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pivotTables/pivotTable2.xml" ContentType="application/vnd.openxmlformats-officedocument.spreadsheetml.pivotTable+xml"/>
  <Override PartName="/xl/tables/table6.xml" ContentType="application/vnd.openxmlformats-officedocument.spreadsheetml.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codeName="ThisWorkbook" defaultThemeVersion="124226"/>
  <xr:revisionPtr revIDLastSave="0" documentId="8_{BD3ECB33-7920-4CA4-8E31-59915620BD0B}" xr6:coauthVersionLast="47" xr6:coauthVersionMax="47" xr10:uidLastSave="{00000000-0000-0000-0000-000000000000}"/>
  <bookViews>
    <workbookView xWindow="-120" yWindow="-120" windowWidth="29040" windowHeight="15840" tabRatio="769" activeTab="1" xr2:uid="{00000000-000D-0000-FFFF-FFFF00000000}"/>
  </bookViews>
  <sheets>
    <sheet name="Anexa Protocol" sheetId="14" r:id="rId1"/>
    <sheet name="Anexa Proiect" sheetId="15" r:id="rId2"/>
    <sheet name="Anexa Proiect (Fundal)" sheetId="20" state="hidden" r:id="rId3"/>
    <sheet name="Clasati SEM II 2020" sheetId="4" state="hidden" r:id="rId4"/>
    <sheet name="anexa P" sheetId="12" state="hidden" r:id="rId5"/>
    <sheet name="anexa detaliat" sheetId="11" r:id="rId6"/>
    <sheet name="fara FN" sheetId="17" r:id="rId7"/>
    <sheet name="FN" sheetId="18" r:id="rId8"/>
    <sheet name="solicitare info DCEAC" sheetId="13" state="hidden" r:id="rId9"/>
    <sheet name="Clasati SEM II 2020 comparatie" sheetId="1" state="hidden" r:id="rId10"/>
    <sheet name="mmap" sheetId="8" state="hidden" r:id="rId11"/>
    <sheet name="Sheet4" sheetId="6" state="hidden" r:id="rId12"/>
    <sheet name="Sheet3" sheetId="5" state="hidden" r:id="rId13"/>
    <sheet name="ic" sheetId="3" state="hidden" r:id="rId14"/>
    <sheet name="Sheet1" sheetId="2" state="hidden" r:id="rId15"/>
    <sheet name="mmap initial" sheetId="10" state="hidden" r:id="rId16"/>
    <sheet name="1" sheetId="9" state="hidden" r:id="rId17"/>
  </sheets>
  <definedNames>
    <definedName name="_xlnm._FilterDatabase" localSheetId="5" hidden="1">'anexa detaliat'!$AB$7:$AC$134</definedName>
    <definedName name="_xlnm._FilterDatabase" localSheetId="1" hidden="1">'Anexa Proiect'!$A$9:$O$108</definedName>
    <definedName name="_xlnm._FilterDatabase" localSheetId="2" hidden="1">'Anexa Proiect (Fundal)'!$A$9:$Q$108</definedName>
    <definedName name="_xlnm._FilterDatabase" localSheetId="3" hidden="1">'Clasati SEM II 2020'!$A$9:$H$137</definedName>
    <definedName name="_xlnm._FilterDatabase" localSheetId="9" hidden="1">'Clasati SEM II 2020 comparatie'!$A$9:$Z$9</definedName>
    <definedName name="_xlnm._FilterDatabase" localSheetId="6" hidden="1">'fara FN'!$A$7:$AD$134</definedName>
    <definedName name="_xlnm._FilterDatabase" localSheetId="7" hidden="1">FN!$A$7:$AD$134</definedName>
    <definedName name="_xlnm.Print_Area" localSheetId="2">'Anexa Proiect (Fundal)'!$A$1:$O$108</definedName>
    <definedName name="_xlnm.Print_Titles" localSheetId="5">'anexa detaliat'!$7:$7</definedName>
    <definedName name="_xlnm.Print_Titles" localSheetId="1">'Anexa Proiect'!$7:$9</definedName>
    <definedName name="_xlnm.Print_Titles" localSheetId="2">'Anexa Proiect (Fundal)'!$7:$9</definedName>
  </definedNames>
  <calcPr calcId="181029"/>
  <pivotCaches>
    <pivotCache cacheId="0" r:id="rId18"/>
    <pivotCache cacheId="1" r:id="rId19"/>
    <pivotCache cacheId="2" r:id="rId20"/>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00" i="20" l="1"/>
  <c r="F99" i="20"/>
  <c r="F93" i="20"/>
  <c r="F92" i="20"/>
  <c r="F89" i="20"/>
  <c r="F88" i="20"/>
  <c r="F87" i="20"/>
  <c r="F86" i="20"/>
  <c r="F85" i="20"/>
  <c r="F81" i="20"/>
  <c r="F78" i="20"/>
  <c r="F63" i="20"/>
  <c r="F61" i="20"/>
  <c r="F59" i="20"/>
  <c r="F58" i="20"/>
  <c r="F56" i="20"/>
  <c r="F54" i="20"/>
  <c r="F45" i="20"/>
  <c r="F40" i="20"/>
  <c r="F37" i="20"/>
  <c r="F31" i="20"/>
  <c r="F30" i="20"/>
  <c r="F29" i="20"/>
  <c r="F28" i="20"/>
  <c r="F27" i="20"/>
  <c r="F26" i="20"/>
  <c r="F25" i="20"/>
  <c r="F24" i="20"/>
  <c r="F22" i="20"/>
  <c r="F21" i="20"/>
  <c r="F18" i="20"/>
  <c r="F13" i="20"/>
  <c r="K9" i="11"/>
  <c r="K11" i="11"/>
  <c r="K12" i="11"/>
  <c r="K13" i="11"/>
  <c r="K14" i="11"/>
  <c r="K15" i="11"/>
  <c r="K16" i="11"/>
  <c r="K17" i="11"/>
  <c r="K18" i="11"/>
  <c r="K23" i="11"/>
  <c r="K24" i="11"/>
  <c r="K25" i="11"/>
  <c r="K30" i="11"/>
  <c r="K32" i="11"/>
  <c r="K33" i="11"/>
  <c r="K34" i="11"/>
  <c r="K35" i="11"/>
  <c r="K36" i="11"/>
  <c r="K37" i="11"/>
  <c r="K38" i="11"/>
  <c r="K39" i="11"/>
  <c r="K40"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3" i="11"/>
  <c r="K74" i="11"/>
  <c r="K75" i="11"/>
  <c r="K78" i="11"/>
  <c r="K79" i="11"/>
  <c r="K80" i="11"/>
  <c r="K81" i="11"/>
  <c r="K82" i="11"/>
  <c r="K83" i="11"/>
  <c r="K84" i="11"/>
  <c r="K85" i="11"/>
  <c r="K87" i="11"/>
  <c r="K88" i="11"/>
  <c r="K89" i="11"/>
  <c r="K90" i="11"/>
  <c r="K91" i="11"/>
  <c r="K92" i="11"/>
  <c r="K94" i="11"/>
  <c r="K95" i="11"/>
  <c r="K98" i="11"/>
  <c r="K99" i="11"/>
  <c r="K100" i="11"/>
  <c r="K104" i="11"/>
  <c r="K106" i="11"/>
  <c r="K111" i="11"/>
  <c r="K114" i="11"/>
  <c r="K115" i="11"/>
  <c r="K116" i="11"/>
  <c r="K117" i="11"/>
  <c r="K118" i="11"/>
  <c r="K119" i="11"/>
  <c r="K120" i="11"/>
  <c r="K121" i="11"/>
  <c r="K122" i="11"/>
  <c r="K123" i="11"/>
  <c r="K124" i="11"/>
  <c r="K126" i="11"/>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2" i="15" l="1"/>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L41" i="11"/>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C9" i="18"/>
  <c r="D9" i="18" s="1"/>
  <c r="E9" i="18" s="1"/>
  <c r="F9" i="18" s="1"/>
  <c r="G9" i="18" s="1"/>
  <c r="H9" i="18" s="1"/>
  <c r="I9" i="18" s="1"/>
  <c r="C10" i="18"/>
  <c r="D10" i="18" s="1"/>
  <c r="E10" i="18" s="1"/>
  <c r="F10" i="18" s="1"/>
  <c r="G10" i="18" s="1"/>
  <c r="H10" i="18" s="1"/>
  <c r="C11" i="18"/>
  <c r="D11" i="18" s="1"/>
  <c r="E11" i="18" s="1"/>
  <c r="F11" i="18" s="1"/>
  <c r="G11" i="18" s="1"/>
  <c r="H11" i="18" s="1"/>
  <c r="I11" i="18" s="1"/>
  <c r="C12" i="18"/>
  <c r="D12" i="18" s="1"/>
  <c r="E12" i="18" s="1"/>
  <c r="F12" i="18" s="1"/>
  <c r="G12" i="18" s="1"/>
  <c r="H12" i="18" s="1"/>
  <c r="I12" i="18" s="1"/>
  <c r="C13" i="18"/>
  <c r="D13" i="18" s="1"/>
  <c r="E13" i="18" s="1"/>
  <c r="F13" i="18" s="1"/>
  <c r="G13" i="18" s="1"/>
  <c r="H13" i="18" s="1"/>
  <c r="I13" i="18" s="1"/>
  <c r="C14" i="18"/>
  <c r="D14" i="18" s="1"/>
  <c r="E14" i="18" s="1"/>
  <c r="F14" i="18" s="1"/>
  <c r="G14" i="18" s="1"/>
  <c r="H14" i="18" s="1"/>
  <c r="I14" i="18" s="1"/>
  <c r="C15" i="18"/>
  <c r="D15" i="18" s="1"/>
  <c r="E15" i="18" s="1"/>
  <c r="F15" i="18" s="1"/>
  <c r="G15" i="18" s="1"/>
  <c r="H15" i="18" s="1"/>
  <c r="I15" i="18" s="1"/>
  <c r="C16" i="18"/>
  <c r="D16" i="18" s="1"/>
  <c r="E16" i="18" s="1"/>
  <c r="F16" i="18" s="1"/>
  <c r="G16" i="18" s="1"/>
  <c r="H16" i="18" s="1"/>
  <c r="I16" i="18" s="1"/>
  <c r="C17" i="18"/>
  <c r="D17" i="18" s="1"/>
  <c r="E17" i="18" s="1"/>
  <c r="F17" i="18" s="1"/>
  <c r="G17" i="18" s="1"/>
  <c r="H17" i="18" s="1"/>
  <c r="I17" i="18" s="1"/>
  <c r="C18" i="18"/>
  <c r="D18" i="18" s="1"/>
  <c r="E18" i="18" s="1"/>
  <c r="F18" i="18" s="1"/>
  <c r="G18" i="18" s="1"/>
  <c r="H18" i="18" s="1"/>
  <c r="I18" i="18" s="1"/>
  <c r="C19" i="18"/>
  <c r="D19" i="18" s="1"/>
  <c r="E19" i="18" s="1"/>
  <c r="F19" i="18" s="1"/>
  <c r="G19" i="18" s="1"/>
  <c r="H19" i="18" s="1"/>
  <c r="I19" i="18" s="1"/>
  <c r="C20" i="18"/>
  <c r="D20" i="18" s="1"/>
  <c r="E20" i="18" s="1"/>
  <c r="F20" i="18" s="1"/>
  <c r="G20" i="18" s="1"/>
  <c r="H20" i="18" s="1"/>
  <c r="I20" i="18" s="1"/>
  <c r="C21" i="18"/>
  <c r="D21" i="18" s="1"/>
  <c r="E21" i="18" s="1"/>
  <c r="F21" i="18" s="1"/>
  <c r="G21" i="18" s="1"/>
  <c r="H21" i="18" s="1"/>
  <c r="I21" i="18" s="1"/>
  <c r="C22" i="18"/>
  <c r="D22" i="18" s="1"/>
  <c r="E22" i="18" s="1"/>
  <c r="F22" i="18" s="1"/>
  <c r="G22" i="18" s="1"/>
  <c r="H22" i="18" s="1"/>
  <c r="C23" i="18"/>
  <c r="D23" i="18" s="1"/>
  <c r="E23" i="18" s="1"/>
  <c r="F23" i="18" s="1"/>
  <c r="G23" i="18" s="1"/>
  <c r="H23" i="18" s="1"/>
  <c r="I23" i="18" s="1"/>
  <c r="C24" i="18"/>
  <c r="D24" i="18" s="1"/>
  <c r="E24" i="18" s="1"/>
  <c r="F24" i="18" s="1"/>
  <c r="G24" i="18" s="1"/>
  <c r="H24" i="18" s="1"/>
  <c r="I24" i="18" s="1"/>
  <c r="C25" i="18"/>
  <c r="D25" i="18" s="1"/>
  <c r="E25" i="18" s="1"/>
  <c r="F25" i="18" s="1"/>
  <c r="G25" i="18" s="1"/>
  <c r="H25" i="18" s="1"/>
  <c r="I25" i="18" s="1"/>
  <c r="C26" i="18"/>
  <c r="D26" i="18" s="1"/>
  <c r="E26" i="18" s="1"/>
  <c r="F26" i="18" s="1"/>
  <c r="G26" i="18" s="1"/>
  <c r="H26" i="18" s="1"/>
  <c r="I26" i="18" s="1"/>
  <c r="C27" i="18"/>
  <c r="D27" i="18" s="1"/>
  <c r="E27" i="18" s="1"/>
  <c r="F27" i="18" s="1"/>
  <c r="G27" i="18" s="1"/>
  <c r="H27" i="18" s="1"/>
  <c r="I27" i="18" s="1"/>
  <c r="C28" i="18"/>
  <c r="D28" i="18" s="1"/>
  <c r="E28" i="18" s="1"/>
  <c r="F28" i="18" s="1"/>
  <c r="G28" i="18" s="1"/>
  <c r="H28" i="18" s="1"/>
  <c r="C29" i="18"/>
  <c r="D29" i="18" s="1"/>
  <c r="E29" i="18" s="1"/>
  <c r="F29" i="18" s="1"/>
  <c r="G29" i="18" s="1"/>
  <c r="H29" i="18" s="1"/>
  <c r="C30" i="18"/>
  <c r="D30" i="18" s="1"/>
  <c r="E30" i="18" s="1"/>
  <c r="F30" i="18" s="1"/>
  <c r="G30" i="18" s="1"/>
  <c r="H30" i="18" s="1"/>
  <c r="C31" i="18"/>
  <c r="D31" i="18" s="1"/>
  <c r="E31" i="18" s="1"/>
  <c r="F31" i="18" s="1"/>
  <c r="G31" i="18" s="1"/>
  <c r="H31" i="18" s="1"/>
  <c r="I31" i="18" s="1"/>
  <c r="C32" i="18"/>
  <c r="D32" i="18" s="1"/>
  <c r="E32" i="18" s="1"/>
  <c r="F32" i="18" s="1"/>
  <c r="G32" i="18" s="1"/>
  <c r="H32" i="18" s="1"/>
  <c r="C33" i="18"/>
  <c r="D33" i="18" s="1"/>
  <c r="E33" i="18" s="1"/>
  <c r="F33" i="18" s="1"/>
  <c r="G33" i="18" s="1"/>
  <c r="H33" i="18" s="1"/>
  <c r="I33" i="18" s="1"/>
  <c r="C34" i="18"/>
  <c r="D34" i="18" s="1"/>
  <c r="E34" i="18" s="1"/>
  <c r="F34" i="18" s="1"/>
  <c r="G34" i="18" s="1"/>
  <c r="H34" i="18" s="1"/>
  <c r="I34" i="18" s="1"/>
  <c r="C35" i="18"/>
  <c r="D35" i="18" s="1"/>
  <c r="E35" i="18" s="1"/>
  <c r="F35" i="18" s="1"/>
  <c r="G35" i="18" s="1"/>
  <c r="H35" i="18" s="1"/>
  <c r="I35" i="18" s="1"/>
  <c r="C36" i="18"/>
  <c r="D36" i="18" s="1"/>
  <c r="E36" i="18" s="1"/>
  <c r="F36" i="18" s="1"/>
  <c r="G36" i="18" s="1"/>
  <c r="H36" i="18" s="1"/>
  <c r="I36" i="18" s="1"/>
  <c r="C37" i="18"/>
  <c r="D37" i="18" s="1"/>
  <c r="E37" i="18" s="1"/>
  <c r="F37" i="18" s="1"/>
  <c r="G37" i="18" s="1"/>
  <c r="H37" i="18" s="1"/>
  <c r="I37" i="18" s="1"/>
  <c r="C38" i="18"/>
  <c r="D38" i="18" s="1"/>
  <c r="E38" i="18" s="1"/>
  <c r="F38" i="18" s="1"/>
  <c r="G38" i="18" s="1"/>
  <c r="H38" i="18" s="1"/>
  <c r="I38" i="18" s="1"/>
  <c r="C39" i="18"/>
  <c r="D39" i="18" s="1"/>
  <c r="E39" i="18" s="1"/>
  <c r="F39" i="18" s="1"/>
  <c r="G39" i="18" s="1"/>
  <c r="H39" i="18" s="1"/>
  <c r="I39" i="18" s="1"/>
  <c r="C40" i="18"/>
  <c r="D40" i="18" s="1"/>
  <c r="E40" i="18" s="1"/>
  <c r="F40" i="18" s="1"/>
  <c r="G40" i="18" s="1"/>
  <c r="H40" i="18" s="1"/>
  <c r="I40" i="18" s="1"/>
  <c r="C41" i="18"/>
  <c r="D41" i="18" s="1"/>
  <c r="E41" i="18" s="1"/>
  <c r="F41" i="18" s="1"/>
  <c r="G41" i="18" s="1"/>
  <c r="H41" i="18" s="1"/>
  <c r="I41" i="18" s="1"/>
  <c r="J41" i="18" s="1"/>
  <c r="K41" i="18" s="1"/>
  <c r="L41" i="18" s="1"/>
  <c r="C42" i="18"/>
  <c r="D42" i="18" s="1"/>
  <c r="E42" i="18" s="1"/>
  <c r="F42" i="18" s="1"/>
  <c r="G42" i="18" s="1"/>
  <c r="H42" i="18" s="1"/>
  <c r="I42" i="18" s="1"/>
  <c r="C43" i="18"/>
  <c r="D43" i="18" s="1"/>
  <c r="E43" i="18" s="1"/>
  <c r="F43" i="18" s="1"/>
  <c r="G43" i="18" s="1"/>
  <c r="H43" i="18" s="1"/>
  <c r="I43" i="18" s="1"/>
  <c r="C44" i="18"/>
  <c r="D44" i="18" s="1"/>
  <c r="E44" i="18" s="1"/>
  <c r="F44" i="18" s="1"/>
  <c r="G44" i="18" s="1"/>
  <c r="H44" i="18" s="1"/>
  <c r="I44" i="18" s="1"/>
  <c r="C45" i="18"/>
  <c r="D45" i="18" s="1"/>
  <c r="E45" i="18" s="1"/>
  <c r="F45" i="18" s="1"/>
  <c r="G45" i="18" s="1"/>
  <c r="H45" i="18" s="1"/>
  <c r="I45" i="18" s="1"/>
  <c r="C46" i="18"/>
  <c r="D46" i="18" s="1"/>
  <c r="E46" i="18" s="1"/>
  <c r="F46" i="18" s="1"/>
  <c r="G46" i="18" s="1"/>
  <c r="H46" i="18" s="1"/>
  <c r="I46" i="18" s="1"/>
  <c r="C47" i="18"/>
  <c r="D47" i="18" s="1"/>
  <c r="E47" i="18" s="1"/>
  <c r="F47" i="18" s="1"/>
  <c r="G47" i="18" s="1"/>
  <c r="H47" i="18" s="1"/>
  <c r="I47" i="18" s="1"/>
  <c r="C48" i="18"/>
  <c r="D48" i="18" s="1"/>
  <c r="E48" i="18" s="1"/>
  <c r="F48" i="18" s="1"/>
  <c r="G48" i="18" s="1"/>
  <c r="H48" i="18" s="1"/>
  <c r="I48" i="18" s="1"/>
  <c r="C49" i="18"/>
  <c r="D49" i="18" s="1"/>
  <c r="E49" i="18" s="1"/>
  <c r="F49" i="18" s="1"/>
  <c r="G49" i="18" s="1"/>
  <c r="H49" i="18" s="1"/>
  <c r="I49" i="18" s="1"/>
  <c r="C50" i="18"/>
  <c r="D50" i="18" s="1"/>
  <c r="E50" i="18" s="1"/>
  <c r="F50" i="18" s="1"/>
  <c r="G50" i="18" s="1"/>
  <c r="H50" i="18" s="1"/>
  <c r="I50" i="18" s="1"/>
  <c r="C51" i="18"/>
  <c r="D51" i="18" s="1"/>
  <c r="E51" i="18" s="1"/>
  <c r="F51" i="18" s="1"/>
  <c r="G51" i="18" s="1"/>
  <c r="H51" i="18" s="1"/>
  <c r="I51" i="18" s="1"/>
  <c r="C52" i="18"/>
  <c r="D52" i="18" s="1"/>
  <c r="E52" i="18" s="1"/>
  <c r="F52" i="18" s="1"/>
  <c r="G52" i="18" s="1"/>
  <c r="H52" i="18" s="1"/>
  <c r="I52" i="18" s="1"/>
  <c r="C53" i="18"/>
  <c r="D53" i="18" s="1"/>
  <c r="E53" i="18" s="1"/>
  <c r="F53" i="18" s="1"/>
  <c r="G53" i="18" s="1"/>
  <c r="H53" i="18" s="1"/>
  <c r="I53" i="18" s="1"/>
  <c r="C54" i="18"/>
  <c r="D54" i="18" s="1"/>
  <c r="E54" i="18" s="1"/>
  <c r="F54" i="18" s="1"/>
  <c r="G54" i="18" s="1"/>
  <c r="H54" i="18" s="1"/>
  <c r="I54" i="18" s="1"/>
  <c r="C55" i="18"/>
  <c r="D55" i="18" s="1"/>
  <c r="E55" i="18" s="1"/>
  <c r="F55" i="18" s="1"/>
  <c r="G55" i="18" s="1"/>
  <c r="H55" i="18" s="1"/>
  <c r="I55" i="18" s="1"/>
  <c r="C56" i="18"/>
  <c r="D56" i="18" s="1"/>
  <c r="E56" i="18" s="1"/>
  <c r="F56" i="18" s="1"/>
  <c r="G56" i="18" s="1"/>
  <c r="H56" i="18" s="1"/>
  <c r="I56" i="18" s="1"/>
  <c r="C57" i="18"/>
  <c r="D57" i="18" s="1"/>
  <c r="E57" i="18" s="1"/>
  <c r="F57" i="18" s="1"/>
  <c r="G57" i="18" s="1"/>
  <c r="H57" i="18" s="1"/>
  <c r="I57" i="18" s="1"/>
  <c r="C58" i="18"/>
  <c r="D58" i="18" s="1"/>
  <c r="E58" i="18" s="1"/>
  <c r="F58" i="18" s="1"/>
  <c r="G58" i="18" s="1"/>
  <c r="H58" i="18" s="1"/>
  <c r="I58" i="18" s="1"/>
  <c r="C59" i="18"/>
  <c r="D59" i="18" s="1"/>
  <c r="E59" i="18" s="1"/>
  <c r="F59" i="18" s="1"/>
  <c r="G59" i="18" s="1"/>
  <c r="H59" i="18" s="1"/>
  <c r="I59" i="18" s="1"/>
  <c r="C60" i="18"/>
  <c r="D60" i="18" s="1"/>
  <c r="E60" i="18" s="1"/>
  <c r="F60" i="18" s="1"/>
  <c r="G60" i="18" s="1"/>
  <c r="H60" i="18" s="1"/>
  <c r="I60" i="18" s="1"/>
  <c r="C61" i="18"/>
  <c r="D61" i="18" s="1"/>
  <c r="E61" i="18" s="1"/>
  <c r="F61" i="18" s="1"/>
  <c r="G61" i="18" s="1"/>
  <c r="H61" i="18" s="1"/>
  <c r="I61" i="18" s="1"/>
  <c r="C62" i="18"/>
  <c r="D62" i="18" s="1"/>
  <c r="E62" i="18" s="1"/>
  <c r="F62" i="18" s="1"/>
  <c r="G62" i="18" s="1"/>
  <c r="H62" i="18" s="1"/>
  <c r="I62" i="18" s="1"/>
  <c r="C63" i="18"/>
  <c r="D63" i="18" s="1"/>
  <c r="E63" i="18" s="1"/>
  <c r="F63" i="18" s="1"/>
  <c r="G63" i="18" s="1"/>
  <c r="H63" i="18" s="1"/>
  <c r="I63" i="18" s="1"/>
  <c r="C64" i="18"/>
  <c r="D64" i="18" s="1"/>
  <c r="E64" i="18" s="1"/>
  <c r="F64" i="18" s="1"/>
  <c r="G64" i="18" s="1"/>
  <c r="H64" i="18" s="1"/>
  <c r="I64" i="18" s="1"/>
  <c r="C65" i="18"/>
  <c r="D65" i="18"/>
  <c r="E65" i="18" s="1"/>
  <c r="F65" i="18" s="1"/>
  <c r="G65" i="18" s="1"/>
  <c r="H65" i="18" s="1"/>
  <c r="I65" i="18" s="1"/>
  <c r="C66" i="18"/>
  <c r="D66" i="18" s="1"/>
  <c r="E66" i="18" s="1"/>
  <c r="F66" i="18" s="1"/>
  <c r="G66" i="18" s="1"/>
  <c r="H66" i="18" s="1"/>
  <c r="I66" i="18" s="1"/>
  <c r="C67" i="18"/>
  <c r="D67" i="18"/>
  <c r="E67" i="18" s="1"/>
  <c r="F67" i="18" s="1"/>
  <c r="G67" i="18" s="1"/>
  <c r="H67" i="18" s="1"/>
  <c r="I67" i="18" s="1"/>
  <c r="C68" i="18"/>
  <c r="D68" i="18" s="1"/>
  <c r="E68" i="18" s="1"/>
  <c r="F68" i="18" s="1"/>
  <c r="G68" i="18" s="1"/>
  <c r="H68" i="18" s="1"/>
  <c r="I68" i="18" s="1"/>
  <c r="C69" i="18"/>
  <c r="D69" i="18" s="1"/>
  <c r="E69" i="18" s="1"/>
  <c r="F69" i="18" s="1"/>
  <c r="G69" i="18" s="1"/>
  <c r="H69" i="18" s="1"/>
  <c r="I69" i="18" s="1"/>
  <c r="C70" i="18"/>
  <c r="D70" i="18" s="1"/>
  <c r="E70" i="18" s="1"/>
  <c r="F70" i="18" s="1"/>
  <c r="G70" i="18" s="1"/>
  <c r="H70" i="18" s="1"/>
  <c r="I70" i="18" s="1"/>
  <c r="C71" i="18"/>
  <c r="D71" i="18" s="1"/>
  <c r="E71" i="18" s="1"/>
  <c r="F71" i="18" s="1"/>
  <c r="G71" i="18" s="1"/>
  <c r="H71" i="18" s="1"/>
  <c r="C72" i="18"/>
  <c r="D72" i="18" s="1"/>
  <c r="E72" i="18" s="1"/>
  <c r="F72" i="18" s="1"/>
  <c r="G72" i="18" s="1"/>
  <c r="H72" i="18" s="1"/>
  <c r="C73" i="18"/>
  <c r="D73" i="18" s="1"/>
  <c r="E73" i="18" s="1"/>
  <c r="F73" i="18" s="1"/>
  <c r="G73" i="18" s="1"/>
  <c r="H73" i="18" s="1"/>
  <c r="C74" i="18"/>
  <c r="D74" i="18" s="1"/>
  <c r="E74" i="18" s="1"/>
  <c r="F74" i="18" s="1"/>
  <c r="G74" i="18" s="1"/>
  <c r="H74" i="18" s="1"/>
  <c r="I74" i="18" s="1"/>
  <c r="C75" i="18"/>
  <c r="D75" i="18" s="1"/>
  <c r="E75" i="18" s="1"/>
  <c r="F75" i="18" s="1"/>
  <c r="G75" i="18" s="1"/>
  <c r="H75" i="18" s="1"/>
  <c r="C76" i="18"/>
  <c r="D76" i="18" s="1"/>
  <c r="E76" i="18" s="1"/>
  <c r="F76" i="18" s="1"/>
  <c r="G76" i="18" s="1"/>
  <c r="H76" i="18" s="1"/>
  <c r="C77" i="18"/>
  <c r="D77" i="18" s="1"/>
  <c r="E77" i="18" s="1"/>
  <c r="F77" i="18" s="1"/>
  <c r="G77" i="18" s="1"/>
  <c r="H77" i="18" s="1"/>
  <c r="C78" i="18"/>
  <c r="D78" i="18" s="1"/>
  <c r="E78" i="18" s="1"/>
  <c r="F78" i="18" s="1"/>
  <c r="G78" i="18" s="1"/>
  <c r="H78" i="18" s="1"/>
  <c r="I78" i="18" s="1"/>
  <c r="C79" i="18"/>
  <c r="D79" i="18" s="1"/>
  <c r="E79" i="18" s="1"/>
  <c r="F79" i="18" s="1"/>
  <c r="G79" i="18" s="1"/>
  <c r="H79" i="18" s="1"/>
  <c r="I79" i="18" s="1"/>
  <c r="C80" i="18"/>
  <c r="D80" i="18" s="1"/>
  <c r="E80" i="18" s="1"/>
  <c r="F80" i="18" s="1"/>
  <c r="G80" i="18" s="1"/>
  <c r="H80" i="18" s="1"/>
  <c r="I80" i="18" s="1"/>
  <c r="C81" i="18"/>
  <c r="D81" i="18" s="1"/>
  <c r="E81" i="18" s="1"/>
  <c r="F81" i="18" s="1"/>
  <c r="G81" i="18" s="1"/>
  <c r="H81" i="18" s="1"/>
  <c r="I81" i="18" s="1"/>
  <c r="C82" i="18"/>
  <c r="D82" i="18" s="1"/>
  <c r="E82" i="18" s="1"/>
  <c r="F82" i="18" s="1"/>
  <c r="G82" i="18" s="1"/>
  <c r="H82" i="18" s="1"/>
  <c r="I82" i="18" s="1"/>
  <c r="C83" i="18"/>
  <c r="D83" i="18" s="1"/>
  <c r="E83" i="18" s="1"/>
  <c r="F83" i="18" s="1"/>
  <c r="G83" i="18" s="1"/>
  <c r="H83" i="18" s="1"/>
  <c r="I83" i="18" s="1"/>
  <c r="C84" i="18"/>
  <c r="D84" i="18" s="1"/>
  <c r="E84" i="18" s="1"/>
  <c r="F84" i="18" s="1"/>
  <c r="G84" i="18" s="1"/>
  <c r="H84" i="18" s="1"/>
  <c r="I84" i="18" s="1"/>
  <c r="C85" i="18"/>
  <c r="D85" i="18" s="1"/>
  <c r="E85" i="18" s="1"/>
  <c r="F85" i="18" s="1"/>
  <c r="G85" i="18" s="1"/>
  <c r="H85" i="18" s="1"/>
  <c r="C86" i="18"/>
  <c r="D86" i="18" s="1"/>
  <c r="E86" i="18" s="1"/>
  <c r="F86" i="18" s="1"/>
  <c r="G86" i="18" s="1"/>
  <c r="H86" i="18" s="1"/>
  <c r="C87" i="18"/>
  <c r="D87" i="18" s="1"/>
  <c r="E87" i="18" s="1"/>
  <c r="F87" i="18" s="1"/>
  <c r="G87" i="18" s="1"/>
  <c r="H87" i="18" s="1"/>
  <c r="I87" i="18" s="1"/>
  <c r="C88" i="18"/>
  <c r="D88" i="18" s="1"/>
  <c r="E88" i="18" s="1"/>
  <c r="F88" i="18" s="1"/>
  <c r="G88" i="18" s="1"/>
  <c r="H88" i="18" s="1"/>
  <c r="I88" i="18" s="1"/>
  <c r="C89" i="18"/>
  <c r="D89" i="18" s="1"/>
  <c r="E89" i="18" s="1"/>
  <c r="F89" i="18" s="1"/>
  <c r="G89" i="18" s="1"/>
  <c r="H89" i="18" s="1"/>
  <c r="I89" i="18" s="1"/>
  <c r="C90" i="18"/>
  <c r="D90" i="18" s="1"/>
  <c r="E90" i="18" s="1"/>
  <c r="F90" i="18" s="1"/>
  <c r="G90" i="18" s="1"/>
  <c r="H90" i="18" s="1"/>
  <c r="I90" i="18" s="1"/>
  <c r="C91" i="18"/>
  <c r="D91" i="18" s="1"/>
  <c r="E91" i="18" s="1"/>
  <c r="F91" i="18" s="1"/>
  <c r="G91" i="18" s="1"/>
  <c r="H91" i="18" s="1"/>
  <c r="I91" i="18" s="1"/>
  <c r="C92" i="18"/>
  <c r="D92" i="18" s="1"/>
  <c r="E92" i="18" s="1"/>
  <c r="F92" i="18" s="1"/>
  <c r="G92" i="18" s="1"/>
  <c r="H92" i="18" s="1"/>
  <c r="I92" i="18" s="1"/>
  <c r="C93" i="18"/>
  <c r="D93" i="18" s="1"/>
  <c r="E93" i="18" s="1"/>
  <c r="F93" i="18" s="1"/>
  <c r="G93" i="18" s="1"/>
  <c r="H93" i="18" s="1"/>
  <c r="C94" i="18"/>
  <c r="D94" i="18" s="1"/>
  <c r="E94" i="18" s="1"/>
  <c r="F94" i="18" s="1"/>
  <c r="G94" i="18" s="1"/>
  <c r="H94" i="18" s="1"/>
  <c r="I94" i="18" s="1"/>
  <c r="C95" i="18"/>
  <c r="D95" i="18" s="1"/>
  <c r="E95" i="18" s="1"/>
  <c r="F95" i="18" s="1"/>
  <c r="G95" i="18" s="1"/>
  <c r="H95" i="18" s="1"/>
  <c r="C96" i="18"/>
  <c r="D96" i="18" s="1"/>
  <c r="E96" i="18" s="1"/>
  <c r="F96" i="18" s="1"/>
  <c r="G96" i="18" s="1"/>
  <c r="H96" i="18" s="1"/>
  <c r="I96" i="18" s="1"/>
  <c r="C97" i="18"/>
  <c r="D97" i="18" s="1"/>
  <c r="E97" i="18" s="1"/>
  <c r="F97" i="18" s="1"/>
  <c r="G97" i="18" s="1"/>
  <c r="H97" i="18" s="1"/>
  <c r="C98" i="18"/>
  <c r="D98" i="18" s="1"/>
  <c r="E98" i="18" s="1"/>
  <c r="F98" i="18" s="1"/>
  <c r="G98" i="18" s="1"/>
  <c r="H98" i="18" s="1"/>
  <c r="I98" i="18" s="1"/>
  <c r="C99" i="18"/>
  <c r="D99" i="18" s="1"/>
  <c r="E99" i="18" s="1"/>
  <c r="F99" i="18" s="1"/>
  <c r="G99" i="18" s="1"/>
  <c r="H99" i="18" s="1"/>
  <c r="I99" i="18" s="1"/>
  <c r="C100" i="18"/>
  <c r="D100" i="18" s="1"/>
  <c r="E100" i="18" s="1"/>
  <c r="F100" i="18" s="1"/>
  <c r="G100" i="18" s="1"/>
  <c r="H100" i="18" s="1"/>
  <c r="I100" i="18" s="1"/>
  <c r="C101" i="18"/>
  <c r="D101" i="18"/>
  <c r="E101" i="18" s="1"/>
  <c r="F101" i="18" s="1"/>
  <c r="G101" i="18" s="1"/>
  <c r="H101" i="18" s="1"/>
  <c r="I101" i="18" s="1"/>
  <c r="C102" i="18"/>
  <c r="D102" i="18" s="1"/>
  <c r="E102" i="18" s="1"/>
  <c r="F102" i="18" s="1"/>
  <c r="G102" i="18" s="1"/>
  <c r="H102" i="18" s="1"/>
  <c r="C103" i="18"/>
  <c r="D103" i="18" s="1"/>
  <c r="E103" i="18" s="1"/>
  <c r="F103" i="18" s="1"/>
  <c r="G103" i="18" s="1"/>
  <c r="H103" i="18" s="1"/>
  <c r="C104" i="18"/>
  <c r="D104" i="18" s="1"/>
  <c r="E104" i="18" s="1"/>
  <c r="F104" i="18" s="1"/>
  <c r="G104" i="18" s="1"/>
  <c r="H104" i="18" s="1"/>
  <c r="C105" i="18"/>
  <c r="D105" i="18" s="1"/>
  <c r="E105" i="18" s="1"/>
  <c r="F105" i="18" s="1"/>
  <c r="G105" i="18" s="1"/>
  <c r="H105" i="18" s="1"/>
  <c r="C106" i="18"/>
  <c r="D106" i="18" s="1"/>
  <c r="E106" i="18" s="1"/>
  <c r="F106" i="18" s="1"/>
  <c r="G106" i="18" s="1"/>
  <c r="H106" i="18" s="1"/>
  <c r="I106" i="18" s="1"/>
  <c r="C107" i="18"/>
  <c r="D107" i="18" s="1"/>
  <c r="E107" i="18" s="1"/>
  <c r="F107" i="18" s="1"/>
  <c r="G107" i="18" s="1"/>
  <c r="H107" i="18" s="1"/>
  <c r="C108" i="18"/>
  <c r="D108" i="18" s="1"/>
  <c r="E108" i="18" s="1"/>
  <c r="F108" i="18" s="1"/>
  <c r="G108" i="18" s="1"/>
  <c r="H108" i="18" s="1"/>
  <c r="I108" i="18" s="1"/>
  <c r="C109" i="18"/>
  <c r="D109" i="18" s="1"/>
  <c r="E109" i="18" s="1"/>
  <c r="F109" i="18" s="1"/>
  <c r="G109" i="18" s="1"/>
  <c r="H109" i="18" s="1"/>
  <c r="I109" i="18" s="1"/>
  <c r="C110" i="18"/>
  <c r="D110" i="18" s="1"/>
  <c r="E110" i="18" s="1"/>
  <c r="F110" i="18" s="1"/>
  <c r="G110" i="18" s="1"/>
  <c r="H110" i="18" s="1"/>
  <c r="C111" i="18"/>
  <c r="D111" i="18" s="1"/>
  <c r="E111" i="18" s="1"/>
  <c r="F111" i="18" s="1"/>
  <c r="G111" i="18" s="1"/>
  <c r="H111" i="18" s="1"/>
  <c r="I111" i="18" s="1"/>
  <c r="C112" i="18"/>
  <c r="D112" i="18" s="1"/>
  <c r="E112" i="18" s="1"/>
  <c r="F112" i="18" s="1"/>
  <c r="G112" i="18" s="1"/>
  <c r="H112" i="18" s="1"/>
  <c r="C113" i="18"/>
  <c r="D113" i="18" s="1"/>
  <c r="E113" i="18" s="1"/>
  <c r="F113" i="18" s="1"/>
  <c r="G113" i="18" s="1"/>
  <c r="H113" i="18" s="1"/>
  <c r="C114" i="18"/>
  <c r="D114" i="18" s="1"/>
  <c r="E114" i="18" s="1"/>
  <c r="F114" i="18" s="1"/>
  <c r="G114" i="18" s="1"/>
  <c r="H114" i="18" s="1"/>
  <c r="I114" i="18" s="1"/>
  <c r="C115" i="18"/>
  <c r="D115" i="18" s="1"/>
  <c r="E115" i="18" s="1"/>
  <c r="F115" i="18" s="1"/>
  <c r="G115" i="18" s="1"/>
  <c r="H115" i="18" s="1"/>
  <c r="I115" i="18" s="1"/>
  <c r="C116" i="18"/>
  <c r="D116" i="18" s="1"/>
  <c r="E116" i="18" s="1"/>
  <c r="F116" i="18" s="1"/>
  <c r="G116" i="18" s="1"/>
  <c r="H116" i="18" s="1"/>
  <c r="I116" i="18" s="1"/>
  <c r="C117" i="18"/>
  <c r="D117" i="18" s="1"/>
  <c r="E117" i="18" s="1"/>
  <c r="F117" i="18" s="1"/>
  <c r="G117" i="18" s="1"/>
  <c r="H117" i="18" s="1"/>
  <c r="C118" i="18"/>
  <c r="D118" i="18" s="1"/>
  <c r="E118" i="18" s="1"/>
  <c r="F118" i="18" s="1"/>
  <c r="G118" i="18" s="1"/>
  <c r="H118" i="18" s="1"/>
  <c r="C119" i="18"/>
  <c r="D119" i="18" s="1"/>
  <c r="E119" i="18" s="1"/>
  <c r="F119" i="18" s="1"/>
  <c r="G119" i="18" s="1"/>
  <c r="H119" i="18" s="1"/>
  <c r="I119" i="18" s="1"/>
  <c r="C120" i="18"/>
  <c r="D120" i="18" s="1"/>
  <c r="E120" i="18" s="1"/>
  <c r="F120" i="18" s="1"/>
  <c r="G120" i="18" s="1"/>
  <c r="H120" i="18" s="1"/>
  <c r="I120" i="18" s="1"/>
  <c r="C121" i="18"/>
  <c r="D121" i="18" s="1"/>
  <c r="E121" i="18" s="1"/>
  <c r="F121" i="18" s="1"/>
  <c r="G121" i="18" s="1"/>
  <c r="H121" i="18" s="1"/>
  <c r="C122" i="18"/>
  <c r="D122" i="18" s="1"/>
  <c r="E122" i="18" s="1"/>
  <c r="F122" i="18" s="1"/>
  <c r="G122" i="18" s="1"/>
  <c r="H122" i="18" s="1"/>
  <c r="I122" i="18" s="1"/>
  <c r="C123" i="18"/>
  <c r="D123" i="18" s="1"/>
  <c r="E123" i="18" s="1"/>
  <c r="F123" i="18" s="1"/>
  <c r="G123" i="18" s="1"/>
  <c r="H123" i="18" s="1"/>
  <c r="I123" i="18" s="1"/>
  <c r="C124" i="18"/>
  <c r="D124" i="18" s="1"/>
  <c r="E124" i="18" s="1"/>
  <c r="F124" i="18" s="1"/>
  <c r="G124" i="18" s="1"/>
  <c r="H124" i="18" s="1"/>
  <c r="I124" i="18" s="1"/>
  <c r="C125" i="18"/>
  <c r="D125" i="18" s="1"/>
  <c r="E125" i="18" s="1"/>
  <c r="F125" i="18" s="1"/>
  <c r="G125" i="18" s="1"/>
  <c r="H125" i="18" s="1"/>
  <c r="I125" i="18" s="1"/>
  <c r="C126" i="18"/>
  <c r="D126" i="18" s="1"/>
  <c r="E126" i="18" s="1"/>
  <c r="F126" i="18" s="1"/>
  <c r="G126" i="18" s="1"/>
  <c r="H126" i="18" s="1"/>
  <c r="I126" i="18" s="1"/>
  <c r="C127" i="18"/>
  <c r="D127" i="18" s="1"/>
  <c r="E127" i="18" s="1"/>
  <c r="F127" i="18" s="1"/>
  <c r="G127" i="18" s="1"/>
  <c r="H127" i="18" s="1"/>
  <c r="I127" i="18" s="1"/>
  <c r="C128" i="18"/>
  <c r="D128" i="18" s="1"/>
  <c r="E128" i="18" s="1"/>
  <c r="F128" i="18" s="1"/>
  <c r="G128" i="18" s="1"/>
  <c r="H128" i="18" s="1"/>
  <c r="I128" i="18" s="1"/>
  <c r="C129" i="18"/>
  <c r="D129" i="18" s="1"/>
  <c r="E129" i="18" s="1"/>
  <c r="F129" i="18" s="1"/>
  <c r="G129" i="18" s="1"/>
  <c r="H129" i="18" s="1"/>
  <c r="I129" i="18" s="1"/>
  <c r="C130" i="18"/>
  <c r="D130" i="18" s="1"/>
  <c r="E130" i="18" s="1"/>
  <c r="F130" i="18" s="1"/>
  <c r="G130" i="18" s="1"/>
  <c r="H130" i="18" s="1"/>
  <c r="I130" i="18" s="1"/>
  <c r="C131" i="18"/>
  <c r="D131" i="18" s="1"/>
  <c r="E131" i="18" s="1"/>
  <c r="F131" i="18" s="1"/>
  <c r="G131" i="18" s="1"/>
  <c r="H131" i="18" s="1"/>
  <c r="I131" i="18" s="1"/>
  <c r="C132" i="18"/>
  <c r="D132" i="18" s="1"/>
  <c r="E132" i="18" s="1"/>
  <c r="F132" i="18" s="1"/>
  <c r="G132" i="18" s="1"/>
  <c r="H132" i="18" s="1"/>
  <c r="I132" i="18" s="1"/>
  <c r="C133" i="18"/>
  <c r="D133" i="18" s="1"/>
  <c r="E133" i="18" s="1"/>
  <c r="F133" i="18" s="1"/>
  <c r="G133" i="18" s="1"/>
  <c r="H133" i="18" s="1"/>
  <c r="I133" i="18" s="1"/>
  <c r="C134" i="18"/>
  <c r="D134" i="18" s="1"/>
  <c r="E134" i="18" s="1"/>
  <c r="F134" i="18" s="1"/>
  <c r="G134" i="18" s="1"/>
  <c r="H134" i="18" s="1"/>
  <c r="C8" i="18"/>
  <c r="D8" i="18" s="1"/>
  <c r="E8" i="18" s="1"/>
  <c r="F8" i="18" s="1"/>
  <c r="G8" i="18" s="1"/>
  <c r="H8" i="18" s="1"/>
  <c r="I8" i="18" s="1"/>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8" i="18"/>
  <c r="A134" i="17"/>
  <c r="B134" i="17"/>
  <c r="Q134" i="17" s="1"/>
  <c r="AA134" i="17"/>
  <c r="AB134" i="17"/>
  <c r="AC134" i="17"/>
  <c r="AD134" i="17"/>
  <c r="A128" i="17"/>
  <c r="B128" i="17"/>
  <c r="C102" i="15" s="1"/>
  <c r="AA128" i="17"/>
  <c r="AB128" i="17"/>
  <c r="AC128" i="17"/>
  <c r="AD128" i="17"/>
  <c r="A129" i="17"/>
  <c r="B129" i="17"/>
  <c r="C103" i="15" s="1"/>
  <c r="AA129" i="17"/>
  <c r="AB129" i="17"/>
  <c r="AC129" i="17"/>
  <c r="AD129" i="17"/>
  <c r="A130" i="17"/>
  <c r="B130" i="17"/>
  <c r="C104" i="15" s="1"/>
  <c r="AA130" i="17"/>
  <c r="AB130" i="17"/>
  <c r="AC130" i="17"/>
  <c r="AD130" i="17"/>
  <c r="A131" i="17"/>
  <c r="B131" i="17"/>
  <c r="C105" i="15" s="1"/>
  <c r="AA131" i="17"/>
  <c r="AB131" i="17"/>
  <c r="AC131" i="17"/>
  <c r="AD131" i="17"/>
  <c r="A132" i="17"/>
  <c r="B132" i="17"/>
  <c r="AA132" i="17"/>
  <c r="AB132" i="17"/>
  <c r="AC132" i="17"/>
  <c r="AD132" i="17"/>
  <c r="A133" i="17"/>
  <c r="B133" i="17"/>
  <c r="C107" i="15" s="1"/>
  <c r="AA133" i="17"/>
  <c r="AB133" i="17"/>
  <c r="AC133" i="17"/>
  <c r="AD133" i="17"/>
  <c r="A9" i="17"/>
  <c r="B9" i="17"/>
  <c r="AA9" i="17"/>
  <c r="AB9" i="17"/>
  <c r="AC9" i="17"/>
  <c r="AD9" i="17"/>
  <c r="A10" i="17"/>
  <c r="B10" i="17"/>
  <c r="K10" i="17" s="1"/>
  <c r="AA10" i="17"/>
  <c r="AB10" i="17"/>
  <c r="AC10" i="17"/>
  <c r="AD10" i="17"/>
  <c r="A11" i="17"/>
  <c r="B11" i="17"/>
  <c r="AA11" i="17"/>
  <c r="AB11" i="17"/>
  <c r="AC11" i="17"/>
  <c r="AD11" i="17"/>
  <c r="A12" i="17"/>
  <c r="B12" i="17"/>
  <c r="AA12" i="17"/>
  <c r="AB12" i="17"/>
  <c r="AC12" i="17"/>
  <c r="AD12" i="17"/>
  <c r="A13" i="17"/>
  <c r="B13" i="17"/>
  <c r="AA13" i="17"/>
  <c r="AB13" i="17"/>
  <c r="AC13" i="17"/>
  <c r="AD13" i="17"/>
  <c r="A14" i="17"/>
  <c r="Q15" i="20" s="1"/>
  <c r="B14" i="17"/>
  <c r="AA14" i="17"/>
  <c r="AB14" i="17"/>
  <c r="AC14" i="17"/>
  <c r="AD14" i="17"/>
  <c r="A15" i="17"/>
  <c r="B15" i="17"/>
  <c r="AA15" i="17"/>
  <c r="AB15" i="17"/>
  <c r="AC15" i="17"/>
  <c r="AD15" i="17"/>
  <c r="A16" i="17"/>
  <c r="B16" i="17"/>
  <c r="AA16" i="17"/>
  <c r="AB16" i="17"/>
  <c r="AC16" i="17"/>
  <c r="AD16" i="17"/>
  <c r="A17" i="17"/>
  <c r="B17" i="17"/>
  <c r="AA17" i="17"/>
  <c r="AB17" i="17"/>
  <c r="AC17" i="17"/>
  <c r="AD17" i="17"/>
  <c r="A18" i="17"/>
  <c r="B18" i="17"/>
  <c r="AA18" i="17"/>
  <c r="AB18" i="17"/>
  <c r="AC18" i="17"/>
  <c r="AD18" i="17"/>
  <c r="A19" i="17"/>
  <c r="B19" i="17"/>
  <c r="AA19" i="17"/>
  <c r="AB19" i="17"/>
  <c r="AC19" i="17"/>
  <c r="AD19" i="17"/>
  <c r="A20" i="17"/>
  <c r="B20" i="17"/>
  <c r="AA20" i="17"/>
  <c r="AB20" i="17"/>
  <c r="AC20" i="17"/>
  <c r="AD20" i="17"/>
  <c r="A21" i="17"/>
  <c r="B21" i="17"/>
  <c r="AA21" i="17"/>
  <c r="AB21" i="17"/>
  <c r="AC21" i="17"/>
  <c r="AD21" i="17"/>
  <c r="A22" i="17"/>
  <c r="B22" i="17"/>
  <c r="AA22" i="17"/>
  <c r="AB22" i="17"/>
  <c r="AC22" i="17"/>
  <c r="AD22" i="17"/>
  <c r="A23" i="17"/>
  <c r="B23" i="17"/>
  <c r="AA23" i="17"/>
  <c r="AB23" i="17"/>
  <c r="AC23" i="17"/>
  <c r="AD23" i="17"/>
  <c r="A24" i="17"/>
  <c r="B24" i="17"/>
  <c r="AA24" i="17"/>
  <c r="AB24" i="17"/>
  <c r="AC24" i="17"/>
  <c r="AD24" i="17"/>
  <c r="A25" i="17"/>
  <c r="B25" i="17"/>
  <c r="AA25" i="17"/>
  <c r="AB25" i="17"/>
  <c r="AC25" i="17"/>
  <c r="AD25" i="17"/>
  <c r="A26" i="17"/>
  <c r="B26" i="17"/>
  <c r="AA26" i="17"/>
  <c r="AB26" i="17"/>
  <c r="AC26" i="17"/>
  <c r="AD26" i="17"/>
  <c r="A27" i="17"/>
  <c r="Q27" i="20" s="1"/>
  <c r="B27" i="17"/>
  <c r="AA27" i="17"/>
  <c r="AB27" i="17"/>
  <c r="AC27" i="17"/>
  <c r="AD27" i="17"/>
  <c r="A28" i="17"/>
  <c r="B28" i="17"/>
  <c r="AA28" i="17"/>
  <c r="AB28" i="17"/>
  <c r="AC28" i="17"/>
  <c r="AD28" i="17"/>
  <c r="A29" i="17"/>
  <c r="B29" i="17"/>
  <c r="AA29" i="17"/>
  <c r="AB29" i="17"/>
  <c r="AC29" i="17"/>
  <c r="AD29" i="17"/>
  <c r="A30" i="17"/>
  <c r="B30" i="17"/>
  <c r="AA30" i="17"/>
  <c r="AB30" i="17"/>
  <c r="AC30" i="17"/>
  <c r="AD30" i="17"/>
  <c r="A31" i="17"/>
  <c r="B31" i="17"/>
  <c r="AA31" i="17"/>
  <c r="AB31" i="17"/>
  <c r="AC31" i="17"/>
  <c r="AD31" i="17"/>
  <c r="A32" i="17"/>
  <c r="B32" i="17"/>
  <c r="AA32" i="17"/>
  <c r="AB32" i="17"/>
  <c r="AC32" i="17"/>
  <c r="AD32" i="17"/>
  <c r="A33" i="17"/>
  <c r="B33" i="17"/>
  <c r="AA33" i="17"/>
  <c r="AB33" i="17"/>
  <c r="AC33" i="17"/>
  <c r="AD33" i="17"/>
  <c r="A34" i="17"/>
  <c r="B34" i="17"/>
  <c r="AA34" i="17"/>
  <c r="AB34" i="17"/>
  <c r="AC34" i="17"/>
  <c r="AD34" i="17"/>
  <c r="A35" i="17"/>
  <c r="B35" i="17"/>
  <c r="AA35" i="17"/>
  <c r="AB35" i="17"/>
  <c r="AC35" i="17"/>
  <c r="AD35" i="17"/>
  <c r="A36" i="17"/>
  <c r="B36" i="17"/>
  <c r="AA36" i="17"/>
  <c r="AB36" i="17"/>
  <c r="AC36" i="17"/>
  <c r="AD36" i="17"/>
  <c r="A37" i="17"/>
  <c r="B37" i="17"/>
  <c r="AA37" i="17"/>
  <c r="AB37" i="17"/>
  <c r="AC37" i="17"/>
  <c r="AD37" i="17"/>
  <c r="A38" i="17"/>
  <c r="B38" i="17"/>
  <c r="AA38" i="17"/>
  <c r="AB38" i="17"/>
  <c r="AC38" i="17"/>
  <c r="AD38" i="17"/>
  <c r="A39" i="17"/>
  <c r="B39" i="17"/>
  <c r="AA39" i="17"/>
  <c r="AB39" i="17"/>
  <c r="AC39" i="17"/>
  <c r="AD39" i="17"/>
  <c r="A40" i="17"/>
  <c r="B40" i="17"/>
  <c r="AA40" i="17"/>
  <c r="AB40" i="17"/>
  <c r="AC40" i="17"/>
  <c r="AD40" i="17"/>
  <c r="A41" i="17"/>
  <c r="B41" i="17"/>
  <c r="AA41" i="17"/>
  <c r="AB41" i="17"/>
  <c r="AC41" i="17"/>
  <c r="AD41" i="17"/>
  <c r="A42" i="17"/>
  <c r="B42" i="17"/>
  <c r="AA42" i="17"/>
  <c r="AB42" i="17"/>
  <c r="AC42" i="17"/>
  <c r="AD42" i="17"/>
  <c r="A43" i="17"/>
  <c r="Q39" i="20" s="1"/>
  <c r="B43" i="17"/>
  <c r="AA43" i="17"/>
  <c r="AB43" i="17"/>
  <c r="AC43" i="17"/>
  <c r="AD43" i="17"/>
  <c r="A44" i="17"/>
  <c r="B44" i="17"/>
  <c r="AA44" i="17"/>
  <c r="AB44" i="17"/>
  <c r="AC44" i="17"/>
  <c r="AD44" i="17"/>
  <c r="A45" i="17"/>
  <c r="B45" i="17"/>
  <c r="C41" i="20" s="1"/>
  <c r="AA45" i="17"/>
  <c r="AB45" i="17"/>
  <c r="AC45" i="17"/>
  <c r="AD45" i="17"/>
  <c r="A46" i="17"/>
  <c r="B46" i="17"/>
  <c r="C42" i="20" s="1"/>
  <c r="AA46" i="17"/>
  <c r="AB46" i="17"/>
  <c r="AC46" i="17"/>
  <c r="AD46" i="17"/>
  <c r="A47" i="17"/>
  <c r="B47" i="17"/>
  <c r="C43" i="20" s="1"/>
  <c r="AA47" i="17"/>
  <c r="AB47" i="17"/>
  <c r="AC47" i="17"/>
  <c r="AD47" i="17"/>
  <c r="A48" i="17"/>
  <c r="B48" i="17"/>
  <c r="C44" i="20" s="1"/>
  <c r="AA48" i="17"/>
  <c r="AB48" i="17"/>
  <c r="AC48" i="17"/>
  <c r="AD48" i="17"/>
  <c r="A49" i="17"/>
  <c r="B49" i="17"/>
  <c r="C45" i="20" s="1"/>
  <c r="AA49" i="17"/>
  <c r="AB49" i="17"/>
  <c r="AC49" i="17"/>
  <c r="AD49" i="17"/>
  <c r="A50" i="17"/>
  <c r="B50" i="17"/>
  <c r="AA50" i="17"/>
  <c r="AB50" i="17"/>
  <c r="AC50" i="17"/>
  <c r="AD50" i="17"/>
  <c r="A51" i="17"/>
  <c r="B51" i="17"/>
  <c r="AA51" i="17"/>
  <c r="AB51" i="17"/>
  <c r="AC51" i="17"/>
  <c r="AD51" i="17"/>
  <c r="A52" i="17"/>
  <c r="B52" i="17"/>
  <c r="AA52" i="17"/>
  <c r="AB52" i="17"/>
  <c r="AC52" i="17"/>
  <c r="AD52" i="17"/>
  <c r="A53" i="17"/>
  <c r="B53" i="17"/>
  <c r="AA53" i="17"/>
  <c r="AB53" i="17"/>
  <c r="AC53" i="17"/>
  <c r="AD53" i="17"/>
  <c r="A54" i="17"/>
  <c r="B54" i="17"/>
  <c r="C50" i="20" s="1"/>
  <c r="AA54" i="17"/>
  <c r="AB54" i="17"/>
  <c r="AC54" i="17"/>
  <c r="AD54" i="17"/>
  <c r="A55" i="17"/>
  <c r="Q51" i="20" s="1"/>
  <c r="B55" i="17"/>
  <c r="C51" i="20" s="1"/>
  <c r="AA55" i="17"/>
  <c r="AB55" i="17"/>
  <c r="AC55" i="17"/>
  <c r="AD55" i="17"/>
  <c r="A56" i="17"/>
  <c r="B56" i="17"/>
  <c r="C52" i="20" s="1"/>
  <c r="AA56" i="17"/>
  <c r="AB56" i="17"/>
  <c r="AC56" i="17"/>
  <c r="AD56" i="17"/>
  <c r="A57" i="17"/>
  <c r="B57" i="17"/>
  <c r="C53" i="20" s="1"/>
  <c r="AA57" i="17"/>
  <c r="AB57" i="17"/>
  <c r="AC57" i="17"/>
  <c r="AD57" i="17"/>
  <c r="A58" i="17"/>
  <c r="B58" i="17"/>
  <c r="C54" i="20" s="1"/>
  <c r="AA58" i="17"/>
  <c r="AB58" i="17"/>
  <c r="AC58" i="17"/>
  <c r="AD58" i="17"/>
  <c r="A59" i="17"/>
  <c r="B59" i="17"/>
  <c r="AA59" i="17"/>
  <c r="AB59" i="17"/>
  <c r="AC59" i="17"/>
  <c r="AD59" i="17"/>
  <c r="A60" i="17"/>
  <c r="B60" i="17"/>
  <c r="AA60" i="17"/>
  <c r="AB60" i="17"/>
  <c r="AC60" i="17"/>
  <c r="AD60" i="17"/>
  <c r="A61" i="17"/>
  <c r="B61" i="17"/>
  <c r="AA61" i="17"/>
  <c r="AB61" i="17"/>
  <c r="AC61" i="17"/>
  <c r="AD61" i="17"/>
  <c r="A62" i="17"/>
  <c r="B62" i="17"/>
  <c r="C58" i="20" s="1"/>
  <c r="AA62" i="17"/>
  <c r="AB62" i="17"/>
  <c r="AC62" i="17"/>
  <c r="AD62" i="17"/>
  <c r="A63" i="17"/>
  <c r="B63" i="17"/>
  <c r="AA63" i="17"/>
  <c r="AB63" i="17"/>
  <c r="AC63" i="17"/>
  <c r="AD63" i="17"/>
  <c r="A64" i="17"/>
  <c r="B64" i="17"/>
  <c r="AA64" i="17"/>
  <c r="AB64" i="17"/>
  <c r="AC64" i="17"/>
  <c r="AD64" i="17"/>
  <c r="A65" i="17"/>
  <c r="B65" i="17"/>
  <c r="AA65" i="17"/>
  <c r="AB65" i="17"/>
  <c r="AC65" i="17"/>
  <c r="AD65" i="17"/>
  <c r="A66" i="17"/>
  <c r="B66" i="17"/>
  <c r="AA66" i="17"/>
  <c r="AB66" i="17"/>
  <c r="AC66" i="17"/>
  <c r="AD66" i="17"/>
  <c r="A67" i="17"/>
  <c r="Q63" i="20" s="1"/>
  <c r="B67" i="17"/>
  <c r="AA67" i="17"/>
  <c r="AB67" i="17"/>
  <c r="AC67" i="17"/>
  <c r="AD67" i="17"/>
  <c r="A68" i="17"/>
  <c r="B68" i="17"/>
  <c r="AA68" i="17"/>
  <c r="AB68" i="17"/>
  <c r="AC68" i="17"/>
  <c r="AD68" i="17"/>
  <c r="A69" i="17"/>
  <c r="B69" i="17"/>
  <c r="AA69" i="17"/>
  <c r="AB69" i="17"/>
  <c r="AC69" i="17"/>
  <c r="AD69" i="17"/>
  <c r="A70" i="17"/>
  <c r="B70" i="17"/>
  <c r="AA70" i="17"/>
  <c r="AB70" i="17"/>
  <c r="AC70" i="17"/>
  <c r="AD70" i="17"/>
  <c r="A71" i="17"/>
  <c r="B71" i="17"/>
  <c r="AA71" i="17"/>
  <c r="AB71" i="17"/>
  <c r="AC71" i="17"/>
  <c r="AD71" i="17"/>
  <c r="A72" i="17"/>
  <c r="B72" i="17"/>
  <c r="AA72" i="17"/>
  <c r="AB72" i="17"/>
  <c r="AC72" i="17"/>
  <c r="AD72" i="17"/>
  <c r="A73" i="17"/>
  <c r="B73" i="17"/>
  <c r="AA73" i="17"/>
  <c r="AB73" i="17"/>
  <c r="AC73" i="17"/>
  <c r="AD73" i="17"/>
  <c r="A74" i="17"/>
  <c r="B74" i="17"/>
  <c r="AA74" i="17"/>
  <c r="AB74" i="17"/>
  <c r="AC74" i="17"/>
  <c r="AD74" i="17"/>
  <c r="A75" i="17"/>
  <c r="B75" i="17"/>
  <c r="AA75" i="17"/>
  <c r="AB75" i="17"/>
  <c r="AC75" i="17"/>
  <c r="AD75" i="17"/>
  <c r="A76" i="17"/>
  <c r="B76" i="17"/>
  <c r="AA76" i="17"/>
  <c r="AB76" i="17"/>
  <c r="AC76" i="17"/>
  <c r="AD76" i="17"/>
  <c r="A77" i="17"/>
  <c r="B77" i="17"/>
  <c r="AA77" i="17"/>
  <c r="AB77" i="17"/>
  <c r="AC77" i="17"/>
  <c r="AD77" i="17"/>
  <c r="A78" i="17"/>
  <c r="B78" i="17"/>
  <c r="AA78" i="17"/>
  <c r="AB78" i="17"/>
  <c r="AC78" i="17"/>
  <c r="AD78" i="17"/>
  <c r="A79" i="17"/>
  <c r="B79" i="17"/>
  <c r="AA79" i="17"/>
  <c r="AB79" i="17"/>
  <c r="AC79" i="17"/>
  <c r="AD79" i="17"/>
  <c r="A80" i="17"/>
  <c r="B80" i="17"/>
  <c r="AA80" i="17"/>
  <c r="AB80" i="17"/>
  <c r="AC80" i="17"/>
  <c r="AD80" i="17"/>
  <c r="A81" i="17"/>
  <c r="B81" i="17"/>
  <c r="AA81" i="17"/>
  <c r="AB81" i="17"/>
  <c r="AC81" i="17"/>
  <c r="AD81" i="17"/>
  <c r="A82" i="17"/>
  <c r="B82" i="17"/>
  <c r="C72" i="20" s="1"/>
  <c r="AA82" i="17"/>
  <c r="AB82" i="17"/>
  <c r="AC82" i="17"/>
  <c r="AD82" i="17"/>
  <c r="A83" i="17"/>
  <c r="B83" i="17"/>
  <c r="C73" i="20" s="1"/>
  <c r="AA83" i="17"/>
  <c r="AB83" i="17"/>
  <c r="AC83" i="17"/>
  <c r="AD83" i="17"/>
  <c r="A84" i="17"/>
  <c r="B84" i="17"/>
  <c r="C74" i="20" s="1"/>
  <c r="AA84" i="17"/>
  <c r="AB84" i="17"/>
  <c r="AC84" i="17"/>
  <c r="AD84" i="17"/>
  <c r="A85" i="17"/>
  <c r="B85" i="17"/>
  <c r="AA85" i="17"/>
  <c r="AB85" i="17"/>
  <c r="AC85" i="17"/>
  <c r="AD85" i="17"/>
  <c r="A86" i="17"/>
  <c r="B86" i="17"/>
  <c r="AA86" i="17"/>
  <c r="AB86" i="17"/>
  <c r="AC86" i="17"/>
  <c r="AD86" i="17"/>
  <c r="A87" i="17"/>
  <c r="Q75" i="20" s="1"/>
  <c r="B87" i="17"/>
  <c r="AA87" i="17"/>
  <c r="AB87" i="17"/>
  <c r="AC87" i="17"/>
  <c r="AD87" i="17"/>
  <c r="A88" i="17"/>
  <c r="B88" i="17"/>
  <c r="AA88" i="17"/>
  <c r="AB88" i="17"/>
  <c r="AC88" i="17"/>
  <c r="AD88" i="17"/>
  <c r="A89" i="17"/>
  <c r="B89" i="17"/>
  <c r="AA89" i="17"/>
  <c r="AB89" i="17"/>
  <c r="AC89" i="17"/>
  <c r="AD89" i="17"/>
  <c r="A90" i="17"/>
  <c r="B90" i="17"/>
  <c r="AA90" i="17"/>
  <c r="AB90" i="17"/>
  <c r="AC90" i="17"/>
  <c r="AD90" i="17"/>
  <c r="A91" i="17"/>
  <c r="B91" i="17"/>
  <c r="C79" i="20" s="1"/>
  <c r="AA91" i="17"/>
  <c r="AB91" i="17"/>
  <c r="AC91" i="17"/>
  <c r="AD91" i="17"/>
  <c r="A92" i="17"/>
  <c r="B92" i="17"/>
  <c r="AA92" i="17"/>
  <c r="AB92" i="17"/>
  <c r="AC92" i="17"/>
  <c r="AD92" i="17"/>
  <c r="A93" i="17"/>
  <c r="B93" i="17"/>
  <c r="AA93" i="17"/>
  <c r="AB93" i="17"/>
  <c r="AC93" i="17"/>
  <c r="AD93" i="17"/>
  <c r="A94" i="17"/>
  <c r="B94" i="17"/>
  <c r="AA94" i="17"/>
  <c r="AB94" i="17"/>
  <c r="AC94" i="17"/>
  <c r="AD94" i="17"/>
  <c r="A95" i="17"/>
  <c r="B95" i="17"/>
  <c r="AA95" i="17"/>
  <c r="AB95" i="17"/>
  <c r="AC95" i="17"/>
  <c r="AD95" i="17"/>
  <c r="A96" i="17"/>
  <c r="B96" i="17"/>
  <c r="AA96" i="17"/>
  <c r="AB96" i="17"/>
  <c r="AC96" i="17"/>
  <c r="AD96" i="17"/>
  <c r="A97" i="17"/>
  <c r="B97" i="17"/>
  <c r="P97" i="17" s="1"/>
  <c r="AA97" i="17"/>
  <c r="AB97" i="17"/>
  <c r="AC97" i="17"/>
  <c r="AD97" i="17"/>
  <c r="A98" i="17"/>
  <c r="B98" i="17"/>
  <c r="C83" i="15" s="1"/>
  <c r="AA98" i="17"/>
  <c r="AB98" i="17"/>
  <c r="AC98" i="17"/>
  <c r="AD98" i="17"/>
  <c r="A99" i="17"/>
  <c r="B99" i="17"/>
  <c r="C84" i="15" s="1"/>
  <c r="AA99" i="17"/>
  <c r="AB99" i="17"/>
  <c r="AC99" i="17"/>
  <c r="AD99" i="17"/>
  <c r="A100" i="17"/>
  <c r="B100" i="17"/>
  <c r="C85" i="15" s="1"/>
  <c r="AA100" i="17"/>
  <c r="AB100" i="17"/>
  <c r="AC100" i="17"/>
  <c r="AD100" i="17"/>
  <c r="A101" i="17"/>
  <c r="B101" i="17"/>
  <c r="C86" i="15" s="1"/>
  <c r="AA101" i="17"/>
  <c r="AB101" i="17"/>
  <c r="AC101" i="17"/>
  <c r="AD101" i="17"/>
  <c r="A102" i="17"/>
  <c r="B102" i="17"/>
  <c r="D102" i="17" s="1"/>
  <c r="AA102" i="17"/>
  <c r="AB102" i="17"/>
  <c r="AC102" i="17"/>
  <c r="AD102" i="17"/>
  <c r="A103" i="17"/>
  <c r="B103" i="17"/>
  <c r="T103" i="17" s="1"/>
  <c r="AA103" i="17"/>
  <c r="AB103" i="17"/>
  <c r="AC103" i="17"/>
  <c r="AD103" i="17"/>
  <c r="A104" i="17"/>
  <c r="B104" i="17"/>
  <c r="K104" i="17" s="1"/>
  <c r="AA104" i="17"/>
  <c r="AB104" i="17"/>
  <c r="AC104" i="17"/>
  <c r="AD104" i="17"/>
  <c r="A105" i="17"/>
  <c r="B105" i="17"/>
  <c r="D105" i="17" s="1"/>
  <c r="AA105" i="17"/>
  <c r="AB105" i="17"/>
  <c r="AC105" i="17"/>
  <c r="AD105" i="17"/>
  <c r="A106" i="17"/>
  <c r="Q87" i="20" s="1"/>
  <c r="B106" i="17"/>
  <c r="C87" i="15" s="1"/>
  <c r="AA106" i="17"/>
  <c r="AB106" i="17"/>
  <c r="AC106" i="17"/>
  <c r="AD106" i="17"/>
  <c r="A107" i="17"/>
  <c r="B107" i="17"/>
  <c r="R107" i="17" s="1"/>
  <c r="AA107" i="17"/>
  <c r="AB107" i="17"/>
  <c r="AC107" i="17"/>
  <c r="AD107" i="17"/>
  <c r="A108" i="17"/>
  <c r="B108" i="17"/>
  <c r="C88" i="15" s="1"/>
  <c r="AA108" i="17"/>
  <c r="AB108" i="17"/>
  <c r="AC108" i="17"/>
  <c r="AD108" i="17"/>
  <c r="A109" i="17"/>
  <c r="B109" i="17"/>
  <c r="AA109" i="17"/>
  <c r="AB109" i="17"/>
  <c r="AC109" i="17"/>
  <c r="AD109" i="17"/>
  <c r="A110" i="17"/>
  <c r="B110" i="17"/>
  <c r="J110" i="17" s="1"/>
  <c r="AA110" i="17"/>
  <c r="AB110" i="17"/>
  <c r="AC110" i="17"/>
  <c r="AD110" i="17"/>
  <c r="A111" i="17"/>
  <c r="B111" i="17"/>
  <c r="C90" i="15" s="1"/>
  <c r="AA111" i="17"/>
  <c r="AB111" i="17"/>
  <c r="AC111" i="17"/>
  <c r="AD111" i="17"/>
  <c r="A112" i="17"/>
  <c r="B112" i="17"/>
  <c r="N112" i="17" s="1"/>
  <c r="AA112" i="17"/>
  <c r="AB112" i="17"/>
  <c r="AC112" i="17"/>
  <c r="AD112" i="17"/>
  <c r="A113" i="17"/>
  <c r="B113" i="17"/>
  <c r="E113" i="17" s="1"/>
  <c r="AA113" i="17"/>
  <c r="AB113" i="17"/>
  <c r="AC113" i="17"/>
  <c r="AD113" i="17"/>
  <c r="A114" i="17"/>
  <c r="B114" i="17"/>
  <c r="C91" i="15" s="1"/>
  <c r="AA114" i="17"/>
  <c r="AB114" i="17"/>
  <c r="AC114" i="17"/>
  <c r="AD114" i="17"/>
  <c r="A115" i="17"/>
  <c r="B115" i="17"/>
  <c r="AA115" i="17"/>
  <c r="AB115" i="17"/>
  <c r="AC115" i="17"/>
  <c r="AD115" i="17"/>
  <c r="A116" i="17"/>
  <c r="B116" i="17"/>
  <c r="C93" i="15" s="1"/>
  <c r="AA116" i="17"/>
  <c r="AB116" i="17"/>
  <c r="AC116" i="17"/>
  <c r="AD116" i="17"/>
  <c r="A117" i="17"/>
  <c r="B117" i="17"/>
  <c r="K117" i="17" s="1"/>
  <c r="AA117" i="17"/>
  <c r="AB117" i="17"/>
  <c r="AC117" i="17"/>
  <c r="AD117" i="17"/>
  <c r="A118" i="17"/>
  <c r="B118" i="17"/>
  <c r="Y118" i="17" s="1"/>
  <c r="AA118" i="17"/>
  <c r="AB118" i="17"/>
  <c r="AC118" i="17"/>
  <c r="AD118" i="17"/>
  <c r="A119" i="17"/>
  <c r="B119" i="17"/>
  <c r="C94" i="15" s="1"/>
  <c r="AA119" i="17"/>
  <c r="AB119" i="17"/>
  <c r="AC119" i="17"/>
  <c r="AD119" i="17"/>
  <c r="A120" i="17"/>
  <c r="B120" i="17"/>
  <c r="C95" i="15" s="1"/>
  <c r="AA120" i="17"/>
  <c r="AB120" i="17"/>
  <c r="AC120" i="17"/>
  <c r="AD120" i="17"/>
  <c r="A121" i="17"/>
  <c r="B121" i="17"/>
  <c r="I121" i="17" s="1"/>
  <c r="AA121" i="17"/>
  <c r="AB121" i="17"/>
  <c r="AC121" i="17"/>
  <c r="AD121" i="17"/>
  <c r="A122" i="17"/>
  <c r="B122" i="17"/>
  <c r="C96" i="15" s="1"/>
  <c r="AA122" i="17"/>
  <c r="AB122" i="17"/>
  <c r="AC122" i="17"/>
  <c r="AD122" i="17"/>
  <c r="A123" i="17"/>
  <c r="B123" i="17"/>
  <c r="C97" i="15" s="1"/>
  <c r="AA123" i="17"/>
  <c r="AB123" i="17"/>
  <c r="AC123" i="17"/>
  <c r="AD123" i="17"/>
  <c r="A124" i="17"/>
  <c r="B124" i="17"/>
  <c r="C98" i="20" s="1"/>
  <c r="AA124" i="17"/>
  <c r="AB124" i="17"/>
  <c r="AC124" i="17"/>
  <c r="AD124" i="17"/>
  <c r="A125" i="17"/>
  <c r="Q99" i="20" s="1"/>
  <c r="B125" i="17"/>
  <c r="AA125" i="17"/>
  <c r="AB125" i="17"/>
  <c r="AC125" i="17"/>
  <c r="AD125" i="17"/>
  <c r="A126" i="17"/>
  <c r="B126" i="17"/>
  <c r="C100" i="15" s="1"/>
  <c r="AA126" i="17"/>
  <c r="AB126" i="17"/>
  <c r="AC126" i="17"/>
  <c r="AD126" i="17"/>
  <c r="A127" i="17"/>
  <c r="B127" i="17"/>
  <c r="C101" i="15" s="1"/>
  <c r="AA127" i="17"/>
  <c r="AB127" i="17"/>
  <c r="AC127" i="17"/>
  <c r="AD127" i="17"/>
  <c r="B8" i="17"/>
  <c r="C10" i="20" s="1"/>
  <c r="AA8" i="17"/>
  <c r="AB8" i="17"/>
  <c r="AC8" i="17"/>
  <c r="AD8" i="17"/>
  <c r="A8" i="17"/>
  <c r="A11" i="15"/>
  <c r="A10" i="15"/>
  <c r="A9" i="14"/>
  <c r="B9" i="14"/>
  <c r="C9" i="14"/>
  <c r="D9" i="14"/>
  <c r="E9" i="14"/>
  <c r="F9" i="14"/>
  <c r="G9" i="14"/>
  <c r="H9" i="14"/>
  <c r="A10" i="14"/>
  <c r="B10" i="14"/>
  <c r="C10" i="14"/>
  <c r="D10" i="14"/>
  <c r="E10" i="14"/>
  <c r="F10" i="14"/>
  <c r="G10" i="14"/>
  <c r="H10" i="14"/>
  <c r="A11" i="14"/>
  <c r="B11" i="14"/>
  <c r="C11" i="14"/>
  <c r="D11" i="14"/>
  <c r="E11" i="14"/>
  <c r="F11" i="14"/>
  <c r="G11" i="14"/>
  <c r="H11" i="14"/>
  <c r="A12" i="14"/>
  <c r="B12" i="14"/>
  <c r="C12" i="14"/>
  <c r="D12" i="14"/>
  <c r="E12" i="14"/>
  <c r="F12" i="14"/>
  <c r="G12" i="14"/>
  <c r="H12" i="14"/>
  <c r="A13" i="14"/>
  <c r="B13" i="14"/>
  <c r="C13" i="14"/>
  <c r="D13" i="14"/>
  <c r="E13" i="14"/>
  <c r="F13" i="14"/>
  <c r="G13" i="14"/>
  <c r="H13" i="14"/>
  <c r="A14" i="14"/>
  <c r="B14" i="14"/>
  <c r="C14" i="14"/>
  <c r="D14" i="14"/>
  <c r="E14" i="14"/>
  <c r="F14" i="14"/>
  <c r="G14" i="14"/>
  <c r="H14" i="14"/>
  <c r="A15" i="14"/>
  <c r="B15" i="14"/>
  <c r="C15" i="14"/>
  <c r="D15" i="14"/>
  <c r="E15" i="14"/>
  <c r="F15" i="14"/>
  <c r="G15" i="14"/>
  <c r="H15" i="14"/>
  <c r="A16" i="14"/>
  <c r="B16" i="14"/>
  <c r="C16" i="14"/>
  <c r="D16" i="14"/>
  <c r="E16" i="14"/>
  <c r="F16" i="14"/>
  <c r="G16" i="14"/>
  <c r="H16" i="14"/>
  <c r="A17" i="14"/>
  <c r="B17" i="14"/>
  <c r="C17" i="14"/>
  <c r="D17" i="14"/>
  <c r="E17" i="14"/>
  <c r="F17" i="14"/>
  <c r="G17" i="14"/>
  <c r="H17" i="14"/>
  <c r="A18" i="14"/>
  <c r="B18" i="14"/>
  <c r="C18" i="14"/>
  <c r="D18" i="14"/>
  <c r="E18" i="14"/>
  <c r="F18" i="14"/>
  <c r="G18" i="14"/>
  <c r="H18" i="14"/>
  <c r="A19" i="14"/>
  <c r="B19" i="14"/>
  <c r="C19" i="14"/>
  <c r="D19" i="14"/>
  <c r="E19" i="14"/>
  <c r="F19" i="14"/>
  <c r="G19" i="14"/>
  <c r="H19" i="14"/>
  <c r="A20" i="14"/>
  <c r="B20" i="14"/>
  <c r="C20" i="14"/>
  <c r="D20" i="14"/>
  <c r="E20" i="14"/>
  <c r="F20" i="14"/>
  <c r="G20" i="14"/>
  <c r="H20" i="14"/>
  <c r="A21" i="14"/>
  <c r="B21" i="14"/>
  <c r="C21" i="14"/>
  <c r="D21" i="14"/>
  <c r="E21" i="14"/>
  <c r="F21" i="14"/>
  <c r="G21" i="14"/>
  <c r="H21" i="14"/>
  <c r="A22" i="14"/>
  <c r="B22" i="14"/>
  <c r="C22" i="14"/>
  <c r="D22" i="14"/>
  <c r="E22" i="14"/>
  <c r="F22" i="14"/>
  <c r="G22" i="14"/>
  <c r="H22" i="14"/>
  <c r="A23" i="14"/>
  <c r="B23" i="14"/>
  <c r="C23" i="14"/>
  <c r="D23" i="14"/>
  <c r="E23" i="14"/>
  <c r="F23" i="14"/>
  <c r="G23" i="14"/>
  <c r="H23" i="14"/>
  <c r="A24" i="14"/>
  <c r="B24" i="14"/>
  <c r="C24" i="14"/>
  <c r="D24" i="14"/>
  <c r="E24" i="14"/>
  <c r="F24" i="14"/>
  <c r="G24" i="14"/>
  <c r="H24" i="14"/>
  <c r="A25" i="14"/>
  <c r="B25" i="14"/>
  <c r="C25" i="14"/>
  <c r="D25" i="14"/>
  <c r="E25" i="14"/>
  <c r="F25" i="14"/>
  <c r="G25" i="14"/>
  <c r="H25" i="14"/>
  <c r="A26" i="14"/>
  <c r="B26" i="14"/>
  <c r="C26" i="14"/>
  <c r="D26" i="14"/>
  <c r="E26" i="14"/>
  <c r="F26" i="14"/>
  <c r="G26" i="14"/>
  <c r="H26" i="14"/>
  <c r="A27" i="14"/>
  <c r="B27" i="14"/>
  <c r="C27" i="14"/>
  <c r="D27" i="14"/>
  <c r="E27" i="14"/>
  <c r="F27" i="14"/>
  <c r="G27" i="14"/>
  <c r="H27" i="14"/>
  <c r="A28" i="14"/>
  <c r="B28" i="14"/>
  <c r="C28" i="14"/>
  <c r="D28" i="14"/>
  <c r="E28" i="14"/>
  <c r="F28" i="14"/>
  <c r="G28" i="14"/>
  <c r="H28" i="14"/>
  <c r="A29" i="14"/>
  <c r="B29" i="14"/>
  <c r="C29" i="14"/>
  <c r="D29" i="14"/>
  <c r="E29" i="14"/>
  <c r="F29" i="14"/>
  <c r="G29" i="14"/>
  <c r="H29" i="14"/>
  <c r="A30" i="14"/>
  <c r="B30" i="14"/>
  <c r="C30" i="14"/>
  <c r="D30" i="14"/>
  <c r="E30" i="14"/>
  <c r="F30" i="14"/>
  <c r="G30" i="14"/>
  <c r="H30" i="14"/>
  <c r="A31" i="14"/>
  <c r="B31" i="14"/>
  <c r="C31" i="14"/>
  <c r="D31" i="14"/>
  <c r="E31" i="14"/>
  <c r="F31" i="14"/>
  <c r="G31" i="14"/>
  <c r="H31" i="14"/>
  <c r="A32" i="14"/>
  <c r="B32" i="14"/>
  <c r="C32" i="14"/>
  <c r="D32" i="14"/>
  <c r="E32" i="14"/>
  <c r="F32" i="14"/>
  <c r="G32" i="14"/>
  <c r="H32" i="14"/>
  <c r="A33" i="14"/>
  <c r="B33" i="14"/>
  <c r="C33" i="14"/>
  <c r="D33" i="14"/>
  <c r="E33" i="14"/>
  <c r="F33" i="14"/>
  <c r="G33" i="14"/>
  <c r="H33" i="14"/>
  <c r="A34" i="14"/>
  <c r="B34" i="14"/>
  <c r="C34" i="14"/>
  <c r="D34" i="14"/>
  <c r="E34" i="14"/>
  <c r="F34" i="14"/>
  <c r="G34" i="14"/>
  <c r="H34" i="14"/>
  <c r="A35" i="14"/>
  <c r="B35" i="14"/>
  <c r="C35" i="14"/>
  <c r="D35" i="14"/>
  <c r="E35" i="14"/>
  <c r="F35" i="14"/>
  <c r="G35" i="14"/>
  <c r="H35" i="14"/>
  <c r="A36" i="14"/>
  <c r="B36" i="14"/>
  <c r="C36" i="14"/>
  <c r="D36" i="14"/>
  <c r="E36" i="14"/>
  <c r="F36" i="14"/>
  <c r="G36" i="14"/>
  <c r="H36" i="14"/>
  <c r="A37" i="14"/>
  <c r="B37" i="14"/>
  <c r="C37" i="14"/>
  <c r="D37" i="14"/>
  <c r="E37" i="14"/>
  <c r="F37" i="14"/>
  <c r="G37" i="14"/>
  <c r="H37" i="14"/>
  <c r="A38" i="14"/>
  <c r="B38" i="14"/>
  <c r="C38" i="14"/>
  <c r="D38" i="14"/>
  <c r="E38" i="14"/>
  <c r="F38" i="14"/>
  <c r="G38" i="14"/>
  <c r="H38" i="14"/>
  <c r="A39" i="14"/>
  <c r="B39" i="14"/>
  <c r="C39" i="14"/>
  <c r="D39" i="14"/>
  <c r="E39" i="14"/>
  <c r="F39" i="14"/>
  <c r="G39" i="14"/>
  <c r="H39" i="14"/>
  <c r="A40" i="14"/>
  <c r="B40" i="14"/>
  <c r="C40" i="14"/>
  <c r="D40" i="14"/>
  <c r="E40" i="14"/>
  <c r="F40" i="14"/>
  <c r="G40" i="14"/>
  <c r="H40" i="14"/>
  <c r="A41" i="14"/>
  <c r="B41" i="14"/>
  <c r="C41" i="14"/>
  <c r="D41" i="14"/>
  <c r="E41" i="14"/>
  <c r="F41" i="14"/>
  <c r="G41" i="14"/>
  <c r="H41" i="14"/>
  <c r="A42" i="14"/>
  <c r="B42" i="14"/>
  <c r="C42" i="14"/>
  <c r="D42" i="14"/>
  <c r="E42" i="14"/>
  <c r="F42" i="14"/>
  <c r="G42" i="14"/>
  <c r="H42" i="14"/>
  <c r="A43" i="14"/>
  <c r="B43" i="14"/>
  <c r="C43" i="14"/>
  <c r="D43" i="14"/>
  <c r="E43" i="14"/>
  <c r="F43" i="14"/>
  <c r="G43" i="14"/>
  <c r="H43" i="14"/>
  <c r="A44" i="14"/>
  <c r="B44" i="14"/>
  <c r="C44" i="14"/>
  <c r="D44" i="14"/>
  <c r="E44" i="14"/>
  <c r="F44" i="14"/>
  <c r="G44" i="14"/>
  <c r="H44" i="14"/>
  <c r="A45" i="14"/>
  <c r="B45" i="14"/>
  <c r="C45" i="14"/>
  <c r="D45" i="14"/>
  <c r="E45" i="14"/>
  <c r="F45" i="14"/>
  <c r="G45" i="14"/>
  <c r="H45" i="14"/>
  <c r="A46" i="14"/>
  <c r="B46" i="14"/>
  <c r="C46" i="14"/>
  <c r="D46" i="14"/>
  <c r="E46" i="14"/>
  <c r="F46" i="14"/>
  <c r="G46" i="14"/>
  <c r="H46" i="14"/>
  <c r="A47" i="14"/>
  <c r="B47" i="14"/>
  <c r="C47" i="14"/>
  <c r="D47" i="14"/>
  <c r="E47" i="14"/>
  <c r="F47" i="14"/>
  <c r="G47" i="14"/>
  <c r="H47" i="14"/>
  <c r="A48" i="14"/>
  <c r="B48" i="14"/>
  <c r="C48" i="14"/>
  <c r="D48" i="14"/>
  <c r="E48" i="14"/>
  <c r="F48" i="14"/>
  <c r="G48" i="14"/>
  <c r="H48" i="14"/>
  <c r="A49" i="14"/>
  <c r="B49" i="14"/>
  <c r="C49" i="14"/>
  <c r="D49" i="14"/>
  <c r="E49" i="14"/>
  <c r="F49" i="14"/>
  <c r="G49" i="14"/>
  <c r="H49" i="14"/>
  <c r="A50" i="14"/>
  <c r="B50" i="14"/>
  <c r="C50" i="14"/>
  <c r="D50" i="14"/>
  <c r="E50" i="14"/>
  <c r="F50" i="14"/>
  <c r="G50" i="14"/>
  <c r="H50" i="14"/>
  <c r="A51" i="14"/>
  <c r="B51" i="14"/>
  <c r="C51" i="14"/>
  <c r="D51" i="14"/>
  <c r="E51" i="14"/>
  <c r="F51" i="14"/>
  <c r="G51" i="14"/>
  <c r="H51" i="14"/>
  <c r="A52" i="14"/>
  <c r="B52" i="14"/>
  <c r="C52" i="14"/>
  <c r="D52" i="14"/>
  <c r="E52" i="14"/>
  <c r="F52" i="14"/>
  <c r="G52" i="14"/>
  <c r="H52" i="14"/>
  <c r="A53" i="14"/>
  <c r="B53" i="14"/>
  <c r="C53" i="14"/>
  <c r="D53" i="14"/>
  <c r="E53" i="14"/>
  <c r="F53" i="14"/>
  <c r="G53" i="14"/>
  <c r="H53" i="14"/>
  <c r="A54" i="14"/>
  <c r="B54" i="14"/>
  <c r="C54" i="14"/>
  <c r="D54" i="14"/>
  <c r="E54" i="14"/>
  <c r="F54" i="14"/>
  <c r="G54" i="14"/>
  <c r="H54" i="14"/>
  <c r="A55" i="14"/>
  <c r="B55" i="14"/>
  <c r="C55" i="14"/>
  <c r="D55" i="14"/>
  <c r="E55" i="14"/>
  <c r="F55" i="14"/>
  <c r="G55" i="14"/>
  <c r="H55" i="14"/>
  <c r="A56" i="14"/>
  <c r="B56" i="14"/>
  <c r="C56" i="14"/>
  <c r="D56" i="14"/>
  <c r="E56" i="14"/>
  <c r="F56" i="14"/>
  <c r="G56" i="14"/>
  <c r="H56" i="14"/>
  <c r="A57" i="14"/>
  <c r="B57" i="14"/>
  <c r="C57" i="14"/>
  <c r="D57" i="14"/>
  <c r="E57" i="14"/>
  <c r="F57" i="14"/>
  <c r="G57" i="14"/>
  <c r="H57" i="14"/>
  <c r="A58" i="14"/>
  <c r="B58" i="14"/>
  <c r="C58" i="14"/>
  <c r="D58" i="14"/>
  <c r="E58" i="14"/>
  <c r="F58" i="14"/>
  <c r="G58" i="14"/>
  <c r="H58" i="14"/>
  <c r="A59" i="14"/>
  <c r="B59" i="14"/>
  <c r="C59" i="14"/>
  <c r="D59" i="14"/>
  <c r="E59" i="14"/>
  <c r="F59" i="14"/>
  <c r="G59" i="14"/>
  <c r="H59" i="14"/>
  <c r="A60" i="14"/>
  <c r="B60" i="14"/>
  <c r="C60" i="14"/>
  <c r="D60" i="14"/>
  <c r="E60" i="14"/>
  <c r="F60" i="14"/>
  <c r="G60" i="14"/>
  <c r="H60" i="14"/>
  <c r="A61" i="14"/>
  <c r="B61" i="14"/>
  <c r="C61" i="14"/>
  <c r="D61" i="14"/>
  <c r="E61" i="14"/>
  <c r="F61" i="14"/>
  <c r="G61" i="14"/>
  <c r="H61" i="14"/>
  <c r="A62" i="14"/>
  <c r="B62" i="14"/>
  <c r="C62" i="14"/>
  <c r="D62" i="14"/>
  <c r="E62" i="14"/>
  <c r="F62" i="14"/>
  <c r="G62" i="14"/>
  <c r="H62" i="14"/>
  <c r="A63" i="14"/>
  <c r="B63" i="14"/>
  <c r="C63" i="14"/>
  <c r="D63" i="14"/>
  <c r="E63" i="14"/>
  <c r="F63" i="14"/>
  <c r="G63" i="14"/>
  <c r="H63" i="14"/>
  <c r="A64" i="14"/>
  <c r="B64" i="14"/>
  <c r="C64" i="14"/>
  <c r="D64" i="14"/>
  <c r="E64" i="14"/>
  <c r="F64" i="14"/>
  <c r="G64" i="14"/>
  <c r="H64" i="14"/>
  <c r="A65" i="14"/>
  <c r="B65" i="14"/>
  <c r="C65" i="14"/>
  <c r="D65" i="14"/>
  <c r="E65" i="14"/>
  <c r="F65" i="14"/>
  <c r="G65" i="14"/>
  <c r="H65" i="14"/>
  <c r="A66" i="14"/>
  <c r="B66" i="14"/>
  <c r="C66" i="14"/>
  <c r="D66" i="14"/>
  <c r="E66" i="14"/>
  <c r="F66" i="14"/>
  <c r="G66" i="14"/>
  <c r="H66" i="14"/>
  <c r="A67" i="14"/>
  <c r="B67" i="14"/>
  <c r="C67" i="14"/>
  <c r="D67" i="14"/>
  <c r="E67" i="14"/>
  <c r="F67" i="14"/>
  <c r="G67" i="14"/>
  <c r="H67" i="14"/>
  <c r="A68" i="14"/>
  <c r="B68" i="14"/>
  <c r="C68" i="14"/>
  <c r="D68" i="14"/>
  <c r="E68" i="14"/>
  <c r="F68" i="14"/>
  <c r="G68" i="14"/>
  <c r="H68" i="14"/>
  <c r="A69" i="14"/>
  <c r="B69" i="14"/>
  <c r="C69" i="14"/>
  <c r="D69" i="14"/>
  <c r="E69" i="14"/>
  <c r="F69" i="14"/>
  <c r="G69" i="14"/>
  <c r="H69" i="14"/>
  <c r="A70" i="14"/>
  <c r="B70" i="14"/>
  <c r="C70" i="14"/>
  <c r="D70" i="14"/>
  <c r="E70" i="14"/>
  <c r="F70" i="14"/>
  <c r="G70" i="14"/>
  <c r="H70" i="14"/>
  <c r="A71" i="14"/>
  <c r="B71" i="14"/>
  <c r="C71" i="14"/>
  <c r="D71" i="14"/>
  <c r="E71" i="14"/>
  <c r="F71" i="14"/>
  <c r="G71" i="14"/>
  <c r="H71" i="14"/>
  <c r="A72" i="14"/>
  <c r="B72" i="14"/>
  <c r="C72" i="14"/>
  <c r="D72" i="14"/>
  <c r="E72" i="14"/>
  <c r="F72" i="14"/>
  <c r="G72" i="14"/>
  <c r="H72" i="14"/>
  <c r="A73" i="14"/>
  <c r="B73" i="14"/>
  <c r="C73" i="14"/>
  <c r="D73" i="14"/>
  <c r="E73" i="14"/>
  <c r="F73" i="14"/>
  <c r="G73" i="14"/>
  <c r="H73" i="14"/>
  <c r="A74" i="14"/>
  <c r="B74" i="14"/>
  <c r="C74" i="14"/>
  <c r="D74" i="14"/>
  <c r="E74" i="14"/>
  <c r="F74" i="14"/>
  <c r="G74" i="14"/>
  <c r="H74" i="14"/>
  <c r="A75" i="14"/>
  <c r="B75" i="14"/>
  <c r="C75" i="14"/>
  <c r="D75" i="14"/>
  <c r="E75" i="14"/>
  <c r="F75" i="14"/>
  <c r="G75" i="14"/>
  <c r="H75" i="14"/>
  <c r="A76" i="14"/>
  <c r="B76" i="14"/>
  <c r="C76" i="14"/>
  <c r="D76" i="14"/>
  <c r="E76" i="14"/>
  <c r="F76" i="14"/>
  <c r="G76" i="14"/>
  <c r="H76" i="14"/>
  <c r="A77" i="14"/>
  <c r="B77" i="14"/>
  <c r="C77" i="14"/>
  <c r="D77" i="14"/>
  <c r="E77" i="14"/>
  <c r="F77" i="14"/>
  <c r="G77" i="14"/>
  <c r="H77" i="14"/>
  <c r="A78" i="14"/>
  <c r="B78" i="14"/>
  <c r="C78" i="14"/>
  <c r="D78" i="14"/>
  <c r="E78" i="14"/>
  <c r="F78" i="14"/>
  <c r="G78" i="14"/>
  <c r="H78" i="14"/>
  <c r="A79" i="14"/>
  <c r="B79" i="14"/>
  <c r="C79" i="14"/>
  <c r="D79" i="14"/>
  <c r="E79" i="14"/>
  <c r="F79" i="14"/>
  <c r="G79" i="14"/>
  <c r="H79" i="14"/>
  <c r="A80" i="14"/>
  <c r="B80" i="14"/>
  <c r="C80" i="14"/>
  <c r="D80" i="14"/>
  <c r="E80" i="14"/>
  <c r="F80" i="14"/>
  <c r="G80" i="14"/>
  <c r="H80" i="14"/>
  <c r="A81" i="14"/>
  <c r="B81" i="14"/>
  <c r="C81" i="14"/>
  <c r="D81" i="14"/>
  <c r="E81" i="14"/>
  <c r="F81" i="14"/>
  <c r="G81" i="14"/>
  <c r="H81" i="14"/>
  <c r="A82" i="14"/>
  <c r="B82" i="14"/>
  <c r="C82" i="14"/>
  <c r="D82" i="14"/>
  <c r="E82" i="14"/>
  <c r="F82" i="14"/>
  <c r="G82" i="14"/>
  <c r="H82" i="14"/>
  <c r="A83" i="14"/>
  <c r="B83" i="14"/>
  <c r="C83" i="14"/>
  <c r="D83" i="14"/>
  <c r="E83" i="14"/>
  <c r="F83" i="14"/>
  <c r="G83" i="14"/>
  <c r="H83" i="14"/>
  <c r="A84" i="14"/>
  <c r="B84" i="14"/>
  <c r="C84" i="14"/>
  <c r="D84" i="14"/>
  <c r="E84" i="14"/>
  <c r="F84" i="14"/>
  <c r="G84" i="14"/>
  <c r="H84" i="14"/>
  <c r="A85" i="14"/>
  <c r="B85" i="14"/>
  <c r="C85" i="14"/>
  <c r="D85" i="14"/>
  <c r="E85" i="14"/>
  <c r="F85" i="14"/>
  <c r="G85" i="14"/>
  <c r="H85" i="14"/>
  <c r="A86" i="14"/>
  <c r="B86" i="14"/>
  <c r="C86" i="14"/>
  <c r="D86" i="14"/>
  <c r="E86" i="14"/>
  <c r="F86" i="14"/>
  <c r="G86" i="14"/>
  <c r="H86" i="14"/>
  <c r="A87" i="14"/>
  <c r="B87" i="14"/>
  <c r="C87" i="14"/>
  <c r="D87" i="14"/>
  <c r="E87" i="14"/>
  <c r="F87" i="14"/>
  <c r="G87" i="14"/>
  <c r="H87" i="14"/>
  <c r="A88" i="14"/>
  <c r="B88" i="14"/>
  <c r="C88" i="14"/>
  <c r="D88" i="14"/>
  <c r="E88" i="14"/>
  <c r="F88" i="14"/>
  <c r="G88" i="14"/>
  <c r="H88" i="14"/>
  <c r="A89" i="14"/>
  <c r="B89" i="14"/>
  <c r="C89" i="14"/>
  <c r="D89" i="14"/>
  <c r="E89" i="14"/>
  <c r="F89" i="14"/>
  <c r="G89" i="14"/>
  <c r="H89" i="14"/>
  <c r="A90" i="14"/>
  <c r="B90" i="14"/>
  <c r="C90" i="14"/>
  <c r="D90" i="14"/>
  <c r="E90" i="14"/>
  <c r="F90" i="14"/>
  <c r="G90" i="14"/>
  <c r="H90" i="14"/>
  <c r="A91" i="14"/>
  <c r="B91" i="14"/>
  <c r="C91" i="14"/>
  <c r="D91" i="14"/>
  <c r="E91" i="14"/>
  <c r="F91" i="14"/>
  <c r="G91" i="14"/>
  <c r="H91" i="14"/>
  <c r="A92" i="14"/>
  <c r="B92" i="14"/>
  <c r="C92" i="14"/>
  <c r="D92" i="14"/>
  <c r="E92" i="14"/>
  <c r="F92" i="14"/>
  <c r="G92" i="14"/>
  <c r="H92" i="14"/>
  <c r="A93" i="14"/>
  <c r="B93" i="14"/>
  <c r="C93" i="14"/>
  <c r="D93" i="14"/>
  <c r="E93" i="14"/>
  <c r="F93" i="14"/>
  <c r="G93" i="14"/>
  <c r="H93" i="14"/>
  <c r="A94" i="14"/>
  <c r="B94" i="14"/>
  <c r="C94" i="14"/>
  <c r="D94" i="14"/>
  <c r="E94" i="14"/>
  <c r="F94" i="14"/>
  <c r="G94" i="14"/>
  <c r="H94" i="14"/>
  <c r="A95" i="14"/>
  <c r="B95" i="14"/>
  <c r="C95" i="14"/>
  <c r="D95" i="14"/>
  <c r="E95" i="14"/>
  <c r="F95" i="14"/>
  <c r="G95" i="14"/>
  <c r="H95" i="14"/>
  <c r="A96" i="14"/>
  <c r="B96" i="14"/>
  <c r="C96" i="14"/>
  <c r="D96" i="14"/>
  <c r="E96" i="14"/>
  <c r="F96" i="14"/>
  <c r="G96" i="14"/>
  <c r="H96" i="14"/>
  <c r="A97" i="14"/>
  <c r="B97" i="14"/>
  <c r="C97" i="14"/>
  <c r="D97" i="14"/>
  <c r="E97" i="14"/>
  <c r="F97" i="14"/>
  <c r="G97" i="14"/>
  <c r="H97" i="14"/>
  <c r="A98" i="14"/>
  <c r="B98" i="14"/>
  <c r="C98" i="14"/>
  <c r="D98" i="14"/>
  <c r="E98" i="14"/>
  <c r="F98" i="14"/>
  <c r="G98" i="14"/>
  <c r="H98" i="14"/>
  <c r="A99" i="14"/>
  <c r="B99" i="14"/>
  <c r="C99" i="14"/>
  <c r="D99" i="14"/>
  <c r="E99" i="14"/>
  <c r="F99" i="14"/>
  <c r="G99" i="14"/>
  <c r="H99" i="14"/>
  <c r="A100" i="14"/>
  <c r="B100" i="14"/>
  <c r="C100" i="14"/>
  <c r="D100" i="14"/>
  <c r="E100" i="14"/>
  <c r="F100" i="14"/>
  <c r="G100" i="14"/>
  <c r="H100" i="14"/>
  <c r="A101" i="14"/>
  <c r="B101" i="14"/>
  <c r="C101" i="14"/>
  <c r="D101" i="14"/>
  <c r="E101" i="14"/>
  <c r="F101" i="14"/>
  <c r="G101" i="14"/>
  <c r="H101" i="14"/>
  <c r="A102" i="14"/>
  <c r="B102" i="14"/>
  <c r="C102" i="14"/>
  <c r="D102" i="14"/>
  <c r="E102" i="14"/>
  <c r="F102" i="14"/>
  <c r="G102" i="14"/>
  <c r="H102" i="14"/>
  <c r="A103" i="14"/>
  <c r="B103" i="14"/>
  <c r="C103" i="14"/>
  <c r="D103" i="14"/>
  <c r="E103" i="14"/>
  <c r="F103" i="14"/>
  <c r="G103" i="14"/>
  <c r="H103" i="14"/>
  <c r="A104" i="14"/>
  <c r="B104" i="14"/>
  <c r="C104" i="14"/>
  <c r="D104" i="14"/>
  <c r="E104" i="14"/>
  <c r="F104" i="14"/>
  <c r="G104" i="14"/>
  <c r="H104" i="14"/>
  <c r="A105" i="14"/>
  <c r="B105" i="14"/>
  <c r="C105" i="14"/>
  <c r="D105" i="14"/>
  <c r="E105" i="14"/>
  <c r="F105" i="14"/>
  <c r="G105" i="14"/>
  <c r="H105" i="14"/>
  <c r="A106" i="14"/>
  <c r="B106" i="14"/>
  <c r="C106" i="14"/>
  <c r="D106" i="14"/>
  <c r="E106" i="14"/>
  <c r="F106" i="14"/>
  <c r="G106" i="14"/>
  <c r="H106" i="14"/>
  <c r="A107" i="14"/>
  <c r="B107" i="14"/>
  <c r="C107" i="14"/>
  <c r="D107" i="14"/>
  <c r="E107" i="14"/>
  <c r="F107" i="14"/>
  <c r="G107" i="14"/>
  <c r="H107" i="14"/>
  <c r="A108" i="14"/>
  <c r="B108" i="14"/>
  <c r="C108" i="14"/>
  <c r="D108" i="14"/>
  <c r="E108" i="14"/>
  <c r="F108" i="14"/>
  <c r="G108" i="14"/>
  <c r="H108" i="14"/>
  <c r="A109" i="14"/>
  <c r="B109" i="14"/>
  <c r="C109" i="14"/>
  <c r="D109" i="14"/>
  <c r="E109" i="14"/>
  <c r="F109" i="14"/>
  <c r="G109" i="14"/>
  <c r="H109" i="14"/>
  <c r="A110" i="14"/>
  <c r="B110" i="14"/>
  <c r="C110" i="14"/>
  <c r="D110" i="14"/>
  <c r="E110" i="14"/>
  <c r="F110" i="14"/>
  <c r="G110" i="14"/>
  <c r="H110" i="14"/>
  <c r="A111" i="14"/>
  <c r="B111" i="14"/>
  <c r="C111" i="14"/>
  <c r="D111" i="14"/>
  <c r="E111" i="14"/>
  <c r="F111" i="14"/>
  <c r="G111" i="14"/>
  <c r="H111" i="14"/>
  <c r="A112" i="14"/>
  <c r="B112" i="14"/>
  <c r="C112" i="14"/>
  <c r="D112" i="14"/>
  <c r="E112" i="14"/>
  <c r="F112" i="14"/>
  <c r="G112" i="14"/>
  <c r="H112" i="14"/>
  <c r="A113" i="14"/>
  <c r="B113" i="14"/>
  <c r="C113" i="14"/>
  <c r="D113" i="14"/>
  <c r="E113" i="14"/>
  <c r="F113" i="14"/>
  <c r="G113" i="14"/>
  <c r="H113" i="14"/>
  <c r="A114" i="14"/>
  <c r="B114" i="14"/>
  <c r="C114" i="14"/>
  <c r="D114" i="14"/>
  <c r="E114" i="14"/>
  <c r="F114" i="14"/>
  <c r="G114" i="14"/>
  <c r="H114" i="14"/>
  <c r="A115" i="14"/>
  <c r="B115" i="14"/>
  <c r="C115" i="14"/>
  <c r="D115" i="14"/>
  <c r="E115" i="14"/>
  <c r="F115" i="14"/>
  <c r="G115" i="14"/>
  <c r="H115" i="14"/>
  <c r="A116" i="14"/>
  <c r="B116" i="14"/>
  <c r="C116" i="14"/>
  <c r="D116" i="14"/>
  <c r="E116" i="14"/>
  <c r="F116" i="14"/>
  <c r="G116" i="14"/>
  <c r="H116" i="14"/>
  <c r="A117" i="14"/>
  <c r="B117" i="14"/>
  <c r="C117" i="14"/>
  <c r="D117" i="14"/>
  <c r="E117" i="14"/>
  <c r="F117" i="14"/>
  <c r="G117" i="14"/>
  <c r="H117" i="14"/>
  <c r="A118" i="14"/>
  <c r="B118" i="14"/>
  <c r="C118" i="14"/>
  <c r="D118" i="14"/>
  <c r="E118" i="14"/>
  <c r="F118" i="14"/>
  <c r="G118" i="14"/>
  <c r="H118" i="14"/>
  <c r="A119" i="14"/>
  <c r="B119" i="14"/>
  <c r="C119" i="14"/>
  <c r="D119" i="14"/>
  <c r="E119" i="14"/>
  <c r="F119" i="14"/>
  <c r="G119" i="14"/>
  <c r="H119" i="14"/>
  <c r="A120" i="14"/>
  <c r="B120" i="14"/>
  <c r="C120" i="14"/>
  <c r="D120" i="14"/>
  <c r="E120" i="14"/>
  <c r="F120" i="14"/>
  <c r="G120" i="14"/>
  <c r="H120" i="14"/>
  <c r="A121" i="14"/>
  <c r="B121" i="14"/>
  <c r="C121" i="14"/>
  <c r="D121" i="14"/>
  <c r="E121" i="14"/>
  <c r="F121" i="14"/>
  <c r="G121" i="14"/>
  <c r="H121" i="14"/>
  <c r="A122" i="14"/>
  <c r="B122" i="14"/>
  <c r="C122" i="14"/>
  <c r="D122" i="14"/>
  <c r="E122" i="14"/>
  <c r="F122" i="14"/>
  <c r="G122" i="14"/>
  <c r="H122" i="14"/>
  <c r="A123" i="14"/>
  <c r="B123" i="14"/>
  <c r="C123" i="14"/>
  <c r="D123" i="14"/>
  <c r="E123" i="14"/>
  <c r="F123" i="14"/>
  <c r="G123" i="14"/>
  <c r="H123" i="14"/>
  <c r="A124" i="14"/>
  <c r="B124" i="14"/>
  <c r="C124" i="14"/>
  <c r="D124" i="14"/>
  <c r="E124" i="14"/>
  <c r="F124" i="14"/>
  <c r="G124" i="14"/>
  <c r="H124" i="14"/>
  <c r="A125" i="14"/>
  <c r="B125" i="14"/>
  <c r="C125" i="14"/>
  <c r="D125" i="14"/>
  <c r="E125" i="14"/>
  <c r="F125" i="14"/>
  <c r="G125" i="14"/>
  <c r="H125" i="14"/>
  <c r="A126" i="14"/>
  <c r="B126" i="14"/>
  <c r="C126" i="14"/>
  <c r="D126" i="14"/>
  <c r="E126" i="14"/>
  <c r="F126" i="14"/>
  <c r="G126" i="14"/>
  <c r="H126" i="14"/>
  <c r="A127" i="14"/>
  <c r="B127" i="14"/>
  <c r="C127" i="14"/>
  <c r="D127" i="14"/>
  <c r="E127" i="14"/>
  <c r="F127" i="14"/>
  <c r="G127" i="14"/>
  <c r="H127" i="14"/>
  <c r="A128" i="14"/>
  <c r="B128" i="14"/>
  <c r="C128" i="14"/>
  <c r="D128" i="14"/>
  <c r="E128" i="14"/>
  <c r="F128" i="14"/>
  <c r="G128" i="14"/>
  <c r="H128" i="14"/>
  <c r="A129" i="14"/>
  <c r="B129" i="14"/>
  <c r="C129" i="14"/>
  <c r="D129" i="14"/>
  <c r="E129" i="14"/>
  <c r="F129" i="14"/>
  <c r="G129" i="14"/>
  <c r="H129" i="14"/>
  <c r="A130" i="14"/>
  <c r="B130" i="14"/>
  <c r="C130" i="14"/>
  <c r="D130" i="14"/>
  <c r="E130" i="14"/>
  <c r="F130" i="14"/>
  <c r="G130" i="14"/>
  <c r="H130" i="14"/>
  <c r="A131" i="14"/>
  <c r="B131" i="14"/>
  <c r="C131" i="14"/>
  <c r="D131" i="14"/>
  <c r="E131" i="14"/>
  <c r="F131" i="14"/>
  <c r="G131" i="14"/>
  <c r="H131" i="14"/>
  <c r="A132" i="14"/>
  <c r="B132" i="14"/>
  <c r="C132" i="14"/>
  <c r="D132" i="14"/>
  <c r="E132" i="14"/>
  <c r="F132" i="14"/>
  <c r="G132" i="14"/>
  <c r="H132" i="14"/>
  <c r="A133" i="14"/>
  <c r="B133" i="14"/>
  <c r="C133" i="14"/>
  <c r="D133" i="14"/>
  <c r="E133" i="14"/>
  <c r="F133" i="14"/>
  <c r="G133" i="14"/>
  <c r="H133" i="14"/>
  <c r="A134" i="14"/>
  <c r="B134" i="14"/>
  <c r="C134" i="14"/>
  <c r="D134" i="14"/>
  <c r="E134" i="14"/>
  <c r="F134" i="14"/>
  <c r="G134" i="14"/>
  <c r="H134" i="14"/>
  <c r="F8" i="14"/>
  <c r="G8" i="14"/>
  <c r="H8" i="14"/>
  <c r="E8" i="14"/>
  <c r="B8" i="14"/>
  <c r="C8" i="14"/>
  <c r="D8" i="14"/>
  <c r="A8" i="14"/>
  <c r="C77" i="20" l="1"/>
  <c r="C77" i="15"/>
  <c r="Q100" i="20"/>
  <c r="Q100" i="15"/>
  <c r="Q98" i="20"/>
  <c r="Q98" i="15"/>
  <c r="Q96" i="20"/>
  <c r="Q96" i="15"/>
  <c r="Q95" i="20"/>
  <c r="Q95" i="15"/>
  <c r="Q93" i="20"/>
  <c r="Q93" i="15"/>
  <c r="Q91" i="20"/>
  <c r="Q91" i="15"/>
  <c r="Q88" i="20"/>
  <c r="Q88" i="15"/>
  <c r="Q85" i="20"/>
  <c r="Q85" i="15"/>
  <c r="Q83" i="20"/>
  <c r="Q83" i="15"/>
  <c r="Q82" i="20"/>
  <c r="Q82" i="15"/>
  <c r="Q81" i="20"/>
  <c r="Q81" i="15"/>
  <c r="Q80" i="20"/>
  <c r="Q80" i="15"/>
  <c r="Q78" i="20"/>
  <c r="Q78" i="15"/>
  <c r="Q76" i="20"/>
  <c r="Q76" i="15"/>
  <c r="Q74" i="20"/>
  <c r="Q74" i="15"/>
  <c r="Q72" i="20"/>
  <c r="Q72" i="15"/>
  <c r="Q70" i="20"/>
  <c r="Q70" i="15"/>
  <c r="Q68" i="20"/>
  <c r="Q68" i="15"/>
  <c r="Q67" i="20"/>
  <c r="Q67" i="15"/>
  <c r="Q66" i="20"/>
  <c r="Q66" i="15"/>
  <c r="Q64" i="20"/>
  <c r="Q64" i="15"/>
  <c r="Q62" i="20"/>
  <c r="Q62" i="15"/>
  <c r="Q60" i="20"/>
  <c r="Q60" i="15"/>
  <c r="Q58" i="20"/>
  <c r="Q58" i="15"/>
  <c r="Q56" i="20"/>
  <c r="Q56" i="15"/>
  <c r="Q54" i="20"/>
  <c r="Q54" i="15"/>
  <c r="Q52" i="20"/>
  <c r="Q52" i="15"/>
  <c r="Q50" i="20"/>
  <c r="Q50" i="15"/>
  <c r="Q48" i="20"/>
  <c r="Q48" i="15"/>
  <c r="Q46" i="20"/>
  <c r="Q46" i="15"/>
  <c r="Q44" i="20"/>
  <c r="Q44" i="15"/>
  <c r="Q42" i="20"/>
  <c r="Q42" i="15"/>
  <c r="Q40" i="20"/>
  <c r="Q40" i="15"/>
  <c r="Q38" i="20"/>
  <c r="Q38" i="15"/>
  <c r="Q36" i="20"/>
  <c r="Q36" i="15"/>
  <c r="Q34" i="20"/>
  <c r="Q34" i="15"/>
  <c r="Q32" i="20"/>
  <c r="Q32" i="15"/>
  <c r="Q30" i="20"/>
  <c r="Q30" i="15"/>
  <c r="Q26" i="20"/>
  <c r="Q26" i="15"/>
  <c r="Q24" i="20"/>
  <c r="Q24" i="15"/>
  <c r="Q21" i="20"/>
  <c r="Q21" i="15"/>
  <c r="Q19" i="20"/>
  <c r="Q19" i="15"/>
  <c r="Q17" i="20"/>
  <c r="Q17" i="15"/>
  <c r="Q13" i="20"/>
  <c r="Q13" i="15"/>
  <c r="Q107" i="20"/>
  <c r="Q107" i="15"/>
  <c r="Q105" i="20"/>
  <c r="Q105" i="15"/>
  <c r="Q103" i="20"/>
  <c r="Q103" i="15"/>
  <c r="C50" i="15"/>
  <c r="C99" i="20"/>
  <c r="W109" i="17"/>
  <c r="C89" i="20"/>
  <c r="C69" i="20"/>
  <c r="C69" i="15"/>
  <c r="E132" i="17"/>
  <c r="C106" i="20"/>
  <c r="C106" i="15"/>
  <c r="H115" i="17"/>
  <c r="C92" i="20"/>
  <c r="C65" i="20"/>
  <c r="C65" i="15"/>
  <c r="C25" i="20"/>
  <c r="C25" i="15"/>
  <c r="C9" i="17"/>
  <c r="D9" i="17" s="1"/>
  <c r="C11" i="20"/>
  <c r="C11" i="15"/>
  <c r="C99" i="15"/>
  <c r="C98" i="15"/>
  <c r="C73" i="15"/>
  <c r="C101" i="20"/>
  <c r="C75" i="20"/>
  <c r="C75" i="15"/>
  <c r="C59" i="20"/>
  <c r="C59" i="15"/>
  <c r="C20" i="20"/>
  <c r="C20" i="15"/>
  <c r="C58" i="15"/>
  <c r="Q15" i="15"/>
  <c r="C92" i="15"/>
  <c r="C45" i="15"/>
  <c r="Q27" i="15"/>
  <c r="C63" i="20"/>
  <c r="C63" i="15"/>
  <c r="C57" i="20"/>
  <c r="C57" i="15"/>
  <c r="C55" i="20"/>
  <c r="C55" i="15"/>
  <c r="C49" i="20"/>
  <c r="C49" i="15"/>
  <c r="C47" i="20"/>
  <c r="C47" i="15"/>
  <c r="C39" i="20"/>
  <c r="C39" i="15"/>
  <c r="C37" i="20"/>
  <c r="C37" i="15"/>
  <c r="C35" i="20"/>
  <c r="C35" i="15"/>
  <c r="C33" i="20"/>
  <c r="C33" i="15"/>
  <c r="C31" i="20"/>
  <c r="C31" i="15"/>
  <c r="C29" i="20"/>
  <c r="C29" i="15"/>
  <c r="C27" i="20"/>
  <c r="C27" i="15"/>
  <c r="C22" i="20"/>
  <c r="C22" i="15"/>
  <c r="C12" i="20"/>
  <c r="C12" i="15"/>
  <c r="C104" i="20"/>
  <c r="C102" i="20"/>
  <c r="Q101" i="20"/>
  <c r="Q101" i="15"/>
  <c r="Q97" i="20"/>
  <c r="Q97" i="15"/>
  <c r="Q94" i="20"/>
  <c r="Q94" i="15"/>
  <c r="Q92" i="20"/>
  <c r="Q92" i="15"/>
  <c r="Q90" i="20"/>
  <c r="Q90" i="15"/>
  <c r="Q89" i="20"/>
  <c r="Q89" i="15"/>
  <c r="Q86" i="20"/>
  <c r="Q86" i="15"/>
  <c r="Q84" i="20"/>
  <c r="Q84" i="15"/>
  <c r="Q79" i="20"/>
  <c r="Q79" i="15"/>
  <c r="Q77" i="20"/>
  <c r="Q77" i="15"/>
  <c r="Q73" i="20"/>
  <c r="Q73" i="15"/>
  <c r="Q71" i="20"/>
  <c r="Q71" i="15"/>
  <c r="Q69" i="20"/>
  <c r="Q69" i="15"/>
  <c r="Q65" i="20"/>
  <c r="Q65" i="15"/>
  <c r="Q61" i="20"/>
  <c r="Q61" i="15"/>
  <c r="Q59" i="20"/>
  <c r="Q59" i="15"/>
  <c r="Q57" i="20"/>
  <c r="Q57" i="15"/>
  <c r="Q55" i="20"/>
  <c r="Q55" i="15"/>
  <c r="Q53" i="20"/>
  <c r="Q53" i="15"/>
  <c r="Q49" i="20"/>
  <c r="Q49" i="15"/>
  <c r="Q47" i="20"/>
  <c r="Q47" i="15"/>
  <c r="Q45" i="20"/>
  <c r="Q45" i="15"/>
  <c r="Q43" i="20"/>
  <c r="Q43" i="15"/>
  <c r="Q41" i="20"/>
  <c r="Q41" i="15"/>
  <c r="Q37" i="20"/>
  <c r="Q37" i="15"/>
  <c r="Q35" i="20"/>
  <c r="Q35" i="15"/>
  <c r="Q33" i="20"/>
  <c r="Q33" i="15"/>
  <c r="Q31" i="20"/>
  <c r="Q31" i="15"/>
  <c r="Q29" i="20"/>
  <c r="Q29" i="15"/>
  <c r="Q28" i="20"/>
  <c r="Q28" i="15"/>
  <c r="Q25" i="20"/>
  <c r="Q25" i="15"/>
  <c r="Q23" i="20"/>
  <c r="Q23" i="15"/>
  <c r="Q22" i="20"/>
  <c r="Q22" i="15"/>
  <c r="Q20" i="20"/>
  <c r="Q20" i="15"/>
  <c r="Q18" i="20"/>
  <c r="Q18" i="15"/>
  <c r="Q16" i="20"/>
  <c r="Q16" i="15"/>
  <c r="Q14" i="20"/>
  <c r="Q14" i="15"/>
  <c r="Q12" i="20"/>
  <c r="Q12" i="15"/>
  <c r="Q11" i="20"/>
  <c r="Q11" i="15"/>
  <c r="Q106" i="20"/>
  <c r="Q106" i="15"/>
  <c r="Q104" i="20"/>
  <c r="Q104" i="15"/>
  <c r="Q102" i="20"/>
  <c r="Q102" i="15"/>
  <c r="C89" i="15"/>
  <c r="C44" i="15"/>
  <c r="Q39" i="15"/>
  <c r="E123" i="17"/>
  <c r="C97" i="20"/>
  <c r="C61" i="20"/>
  <c r="C61" i="15"/>
  <c r="C16" i="20"/>
  <c r="C16" i="15"/>
  <c r="Q10" i="20"/>
  <c r="Q10" i="15"/>
  <c r="C43" i="15"/>
  <c r="Q51" i="15"/>
  <c r="C94" i="20"/>
  <c r="F101" i="17"/>
  <c r="C86" i="20"/>
  <c r="C18" i="20"/>
  <c r="C18" i="15"/>
  <c r="C74" i="15"/>
  <c r="C54" i="15"/>
  <c r="C42" i="15"/>
  <c r="Q63" i="15"/>
  <c r="Z111" i="17"/>
  <c r="C90" i="20"/>
  <c r="C14" i="20"/>
  <c r="C14" i="15"/>
  <c r="C10" i="15"/>
  <c r="C79" i="15"/>
  <c r="C53" i="15"/>
  <c r="C41" i="15"/>
  <c r="Q75" i="15"/>
  <c r="C99" i="17"/>
  <c r="C84" i="20"/>
  <c r="C23" i="20"/>
  <c r="C23" i="15"/>
  <c r="C72" i="15"/>
  <c r="C52" i="15"/>
  <c r="Q87" i="15"/>
  <c r="C71" i="20"/>
  <c r="C71" i="15"/>
  <c r="C28" i="20"/>
  <c r="C28" i="15"/>
  <c r="H126" i="17"/>
  <c r="C100" i="20"/>
  <c r="C96" i="20"/>
  <c r="C95" i="20"/>
  <c r="C93" i="20"/>
  <c r="C91" i="20"/>
  <c r="F108" i="17"/>
  <c r="C88" i="20"/>
  <c r="D106" i="17"/>
  <c r="C87" i="20"/>
  <c r="G100" i="17"/>
  <c r="C85" i="20"/>
  <c r="D98" i="17"/>
  <c r="C83" i="20"/>
  <c r="C82" i="20"/>
  <c r="C82" i="15"/>
  <c r="C81" i="20"/>
  <c r="C81" i="15"/>
  <c r="C80" i="20"/>
  <c r="C80" i="15"/>
  <c r="C78" i="20"/>
  <c r="C78" i="15"/>
  <c r="C76" i="20"/>
  <c r="C76" i="15"/>
  <c r="C70" i="20"/>
  <c r="C70" i="15"/>
  <c r="C68" i="20"/>
  <c r="C68" i="15"/>
  <c r="C67" i="20"/>
  <c r="C67" i="15"/>
  <c r="C66" i="20"/>
  <c r="C66" i="15"/>
  <c r="C64" i="20"/>
  <c r="C64" i="15"/>
  <c r="C62" i="20"/>
  <c r="C62" i="15"/>
  <c r="C60" i="20"/>
  <c r="C60" i="15"/>
  <c r="C56" i="20"/>
  <c r="C56" i="15"/>
  <c r="C48" i="20"/>
  <c r="C48" i="15"/>
  <c r="C46" i="20"/>
  <c r="C46" i="15"/>
  <c r="C40" i="20"/>
  <c r="C40" i="15"/>
  <c r="C38" i="20"/>
  <c r="C38" i="15"/>
  <c r="C36" i="20"/>
  <c r="C36" i="15"/>
  <c r="C34" i="20"/>
  <c r="C34" i="15"/>
  <c r="C32" i="20"/>
  <c r="C32" i="15"/>
  <c r="C30" i="20"/>
  <c r="C30" i="15"/>
  <c r="C26" i="20"/>
  <c r="C26" i="15"/>
  <c r="C24" i="20"/>
  <c r="C24" i="15"/>
  <c r="C21" i="20"/>
  <c r="C21" i="15"/>
  <c r="C19" i="20"/>
  <c r="C19" i="15"/>
  <c r="C17" i="20"/>
  <c r="C17" i="15"/>
  <c r="C15" i="20"/>
  <c r="C15" i="15"/>
  <c r="C13" i="20"/>
  <c r="C13" i="15"/>
  <c r="F133" i="17"/>
  <c r="C107" i="20"/>
  <c r="C105" i="20"/>
  <c r="C103" i="20"/>
  <c r="C51" i="15"/>
  <c r="Q99" i="15"/>
  <c r="U10" i="17"/>
  <c r="F10" i="17"/>
  <c r="J134" i="17"/>
  <c r="X132" i="17"/>
  <c r="G132" i="17"/>
  <c r="Z129" i="17"/>
  <c r="X125" i="17"/>
  <c r="Z124" i="17"/>
  <c r="F124" i="17"/>
  <c r="H123" i="17"/>
  <c r="J122" i="17"/>
  <c r="L121" i="17"/>
  <c r="R118" i="17"/>
  <c r="N117" i="17"/>
  <c r="K115" i="17"/>
  <c r="J114" i="17"/>
  <c r="H113" i="17"/>
  <c r="F112" i="17"/>
  <c r="E111" i="17"/>
  <c r="Y109" i="17"/>
  <c r="X108" i="17"/>
  <c r="T107" i="17"/>
  <c r="G105" i="17"/>
  <c r="Y103" i="17"/>
  <c r="R102" i="17"/>
  <c r="T10" i="17"/>
  <c r="Y134" i="17"/>
  <c r="I134" i="17"/>
  <c r="F132" i="17"/>
  <c r="Y129" i="17"/>
  <c r="H129" i="17"/>
  <c r="W125" i="17"/>
  <c r="X124" i="17"/>
  <c r="E124" i="17"/>
  <c r="F123" i="17"/>
  <c r="J121" i="17"/>
  <c r="Q118" i="17"/>
  <c r="L117" i="17"/>
  <c r="F113" i="17"/>
  <c r="E112" i="17"/>
  <c r="X110" i="17"/>
  <c r="X109" i="17"/>
  <c r="S107" i="17"/>
  <c r="F105" i="17"/>
  <c r="V103" i="17"/>
  <c r="Q102" i="17"/>
  <c r="D99" i="17"/>
  <c r="S10" i="17"/>
  <c r="X134" i="17"/>
  <c r="H134" i="17"/>
  <c r="X129" i="17"/>
  <c r="G129" i="17"/>
  <c r="W124" i="17"/>
  <c r="Z123" i="17"/>
  <c r="H122" i="17"/>
  <c r="N118" i="17"/>
  <c r="J116" i="17"/>
  <c r="G114" i="17"/>
  <c r="W110" i="17"/>
  <c r="J106" i="17"/>
  <c r="M102" i="17"/>
  <c r="C127" i="17"/>
  <c r="D127" i="17"/>
  <c r="H127" i="17"/>
  <c r="Y127" i="17"/>
  <c r="C125" i="17"/>
  <c r="D125" i="17"/>
  <c r="F125" i="17"/>
  <c r="Z125" i="17"/>
  <c r="E125" i="17"/>
  <c r="C123" i="17"/>
  <c r="D123" i="17"/>
  <c r="J123" i="17"/>
  <c r="X123" i="17"/>
  <c r="G123" i="17"/>
  <c r="W123" i="17"/>
  <c r="C121" i="17"/>
  <c r="O121" i="17"/>
  <c r="D121" i="17"/>
  <c r="P121" i="17"/>
  <c r="N121" i="17"/>
  <c r="H121" i="17"/>
  <c r="V121" i="17"/>
  <c r="K121" i="17"/>
  <c r="Y121" i="17"/>
  <c r="M121" i="17"/>
  <c r="C119" i="17"/>
  <c r="D119" i="17"/>
  <c r="F119" i="17"/>
  <c r="Z119" i="17"/>
  <c r="E119" i="17"/>
  <c r="C117" i="17"/>
  <c r="O117" i="17"/>
  <c r="D117" i="17"/>
  <c r="P117" i="17"/>
  <c r="Q117" i="17"/>
  <c r="H117" i="17"/>
  <c r="V117" i="17"/>
  <c r="S117" i="17"/>
  <c r="J117" i="17"/>
  <c r="Z117" i="17"/>
  <c r="M117" i="17"/>
  <c r="R117" i="17"/>
  <c r="C115" i="17"/>
  <c r="D115" i="17"/>
  <c r="G115" i="17"/>
  <c r="Z115" i="17"/>
  <c r="F115" i="17"/>
  <c r="W115" i="17"/>
  <c r="J115" i="17"/>
  <c r="C113" i="17"/>
  <c r="O113" i="17"/>
  <c r="D113" i="17"/>
  <c r="P113" i="17"/>
  <c r="K113" i="17"/>
  <c r="Y113" i="17"/>
  <c r="R113" i="17"/>
  <c r="J113" i="17"/>
  <c r="T113" i="17"/>
  <c r="G113" i="17"/>
  <c r="W113" i="17"/>
  <c r="I113" i="17"/>
  <c r="Z113" i="17"/>
  <c r="C111" i="17"/>
  <c r="D111" i="17"/>
  <c r="H111" i="17"/>
  <c r="G111" i="17"/>
  <c r="X111" i="17"/>
  <c r="F111" i="17"/>
  <c r="W111" i="17"/>
  <c r="C109" i="17"/>
  <c r="D109" i="17"/>
  <c r="G109" i="17"/>
  <c r="Z109" i="17"/>
  <c r="I107" i="17"/>
  <c r="U107" i="17"/>
  <c r="M107" i="17"/>
  <c r="Z107" i="17"/>
  <c r="N107" i="17"/>
  <c r="H107" i="17"/>
  <c r="X107" i="17"/>
  <c r="P107" i="17"/>
  <c r="O107" i="17"/>
  <c r="E107" i="17"/>
  <c r="W107" i="17"/>
  <c r="J107" i="17"/>
  <c r="L107" i="17"/>
  <c r="I105" i="17"/>
  <c r="U105" i="17"/>
  <c r="H105" i="17"/>
  <c r="V105" i="17"/>
  <c r="J105" i="17"/>
  <c r="W105" i="17"/>
  <c r="N105" i="17"/>
  <c r="E105" i="17"/>
  <c r="X105" i="17"/>
  <c r="M105" i="17"/>
  <c r="T105" i="17"/>
  <c r="L105" i="17"/>
  <c r="Q105" i="17"/>
  <c r="S105" i="17"/>
  <c r="I103" i="17"/>
  <c r="U103" i="17"/>
  <c r="D103" i="17"/>
  <c r="Q103" i="17"/>
  <c r="E103" i="17"/>
  <c r="R103" i="17"/>
  <c r="J103" i="17"/>
  <c r="W103" i="17"/>
  <c r="S103" i="17"/>
  <c r="H103" i="17"/>
  <c r="Z103" i="17"/>
  <c r="G103" i="17"/>
  <c r="P103" i="17"/>
  <c r="X103" i="17"/>
  <c r="F103" i="17"/>
  <c r="Z101" i="17"/>
  <c r="E101" i="17"/>
  <c r="D101" i="17"/>
  <c r="W101" i="17"/>
  <c r="C101" i="17"/>
  <c r="X101" i="17"/>
  <c r="H101" i="17"/>
  <c r="H99" i="17"/>
  <c r="J99" i="17"/>
  <c r="W99" i="17"/>
  <c r="K99" i="17"/>
  <c r="E99" i="17"/>
  <c r="Z99" i="17"/>
  <c r="F99" i="17"/>
  <c r="G99" i="17"/>
  <c r="I97" i="17"/>
  <c r="U97" i="17"/>
  <c r="D97" i="17"/>
  <c r="Q97" i="17"/>
  <c r="E97" i="17"/>
  <c r="R97" i="17"/>
  <c r="J97" i="17"/>
  <c r="W97" i="17"/>
  <c r="F97" i="17"/>
  <c r="X97" i="17"/>
  <c r="M97" i="17"/>
  <c r="C97" i="17"/>
  <c r="Z97" i="17"/>
  <c r="G97" i="17"/>
  <c r="H97" i="17"/>
  <c r="K97" i="17"/>
  <c r="L97" i="17"/>
  <c r="N97" i="17"/>
  <c r="O97" i="17"/>
  <c r="T97" i="17"/>
  <c r="Y97" i="17"/>
  <c r="I95" i="17"/>
  <c r="U95" i="17"/>
  <c r="M95" i="17"/>
  <c r="Z95" i="17"/>
  <c r="N95" i="17"/>
  <c r="E95" i="17"/>
  <c r="R95" i="17"/>
  <c r="S95" i="17"/>
  <c r="H95" i="17"/>
  <c r="Y95" i="17"/>
  <c r="K95" i="17"/>
  <c r="L95" i="17"/>
  <c r="O95" i="17"/>
  <c r="P95" i="17"/>
  <c r="Q95" i="17"/>
  <c r="T95" i="17"/>
  <c r="V95" i="17"/>
  <c r="C95" i="17"/>
  <c r="W95" i="17"/>
  <c r="D95" i="17"/>
  <c r="X95" i="17"/>
  <c r="F95" i="17"/>
  <c r="G95" i="17"/>
  <c r="J95" i="17"/>
  <c r="I93" i="17"/>
  <c r="U93" i="17"/>
  <c r="H93" i="17"/>
  <c r="V93" i="17"/>
  <c r="J93" i="17"/>
  <c r="W93" i="17"/>
  <c r="N93" i="17"/>
  <c r="O93" i="17"/>
  <c r="D93" i="17"/>
  <c r="T93" i="17"/>
  <c r="Q93" i="17"/>
  <c r="R93" i="17"/>
  <c r="S93" i="17"/>
  <c r="X93" i="17"/>
  <c r="C93" i="17"/>
  <c r="Y93" i="17"/>
  <c r="E93" i="17"/>
  <c r="Z93" i="17"/>
  <c r="F93" i="17"/>
  <c r="G93" i="17"/>
  <c r="K93" i="17"/>
  <c r="L93" i="17"/>
  <c r="M93" i="17"/>
  <c r="P93" i="17"/>
  <c r="D91" i="17"/>
  <c r="E91" i="17"/>
  <c r="J91" i="17"/>
  <c r="W91" i="17"/>
  <c r="K91" i="17"/>
  <c r="X91" i="17"/>
  <c r="C91" i="17"/>
  <c r="Y91" i="17"/>
  <c r="F91" i="17"/>
  <c r="Z91" i="17"/>
  <c r="G91" i="17"/>
  <c r="H91" i="17"/>
  <c r="Z89" i="17"/>
  <c r="E89" i="17"/>
  <c r="F89" i="17"/>
  <c r="W89" i="17"/>
  <c r="H89" i="17"/>
  <c r="J89" i="17"/>
  <c r="K89" i="17"/>
  <c r="C89" i="17"/>
  <c r="X89" i="17"/>
  <c r="D89" i="17"/>
  <c r="Y89" i="17"/>
  <c r="G89" i="17"/>
  <c r="H87" i="17"/>
  <c r="J87" i="17"/>
  <c r="W87" i="17"/>
  <c r="G87" i="17"/>
  <c r="Z87" i="17"/>
  <c r="C87" i="17"/>
  <c r="X87" i="17"/>
  <c r="D87" i="17"/>
  <c r="Y87" i="17"/>
  <c r="E87" i="17"/>
  <c r="F87" i="17"/>
  <c r="K87" i="17"/>
  <c r="C85" i="17"/>
  <c r="I85" i="17"/>
  <c r="U85" i="17"/>
  <c r="L85" i="17"/>
  <c r="Q85" i="17"/>
  <c r="D85" i="17"/>
  <c r="R85" i="17"/>
  <c r="H85" i="17"/>
  <c r="W85" i="17"/>
  <c r="N85" i="17"/>
  <c r="V85" i="17"/>
  <c r="T85" i="17"/>
  <c r="X85" i="17"/>
  <c r="Y85" i="17"/>
  <c r="E85" i="17"/>
  <c r="Z85" i="17"/>
  <c r="F85" i="17"/>
  <c r="G85" i="17"/>
  <c r="J85" i="17"/>
  <c r="K85" i="17"/>
  <c r="M85" i="17"/>
  <c r="O85" i="17"/>
  <c r="P85" i="17"/>
  <c r="S85" i="17"/>
  <c r="C83" i="17"/>
  <c r="X83" i="17"/>
  <c r="D83" i="17"/>
  <c r="H83" i="17"/>
  <c r="Y83" i="17"/>
  <c r="G83" i="17"/>
  <c r="W83" i="17"/>
  <c r="Z83" i="17"/>
  <c r="E83" i="17"/>
  <c r="F83" i="17"/>
  <c r="J83" i="17"/>
  <c r="K83" i="17"/>
  <c r="C81" i="17"/>
  <c r="X81" i="17"/>
  <c r="D81" i="17"/>
  <c r="H81" i="17"/>
  <c r="Y81" i="17"/>
  <c r="E81" i="17"/>
  <c r="Z81" i="17"/>
  <c r="W81" i="17"/>
  <c r="F81" i="17"/>
  <c r="G81" i="17"/>
  <c r="J81" i="17"/>
  <c r="K81" i="17"/>
  <c r="C79" i="17"/>
  <c r="X79" i="17"/>
  <c r="D79" i="17"/>
  <c r="H79" i="17"/>
  <c r="Y79" i="17"/>
  <c r="J79" i="17"/>
  <c r="W79" i="17"/>
  <c r="Z79" i="17"/>
  <c r="E79" i="17"/>
  <c r="F79" i="17"/>
  <c r="G79" i="17"/>
  <c r="K79" i="17"/>
  <c r="C77" i="17"/>
  <c r="O77" i="17"/>
  <c r="I77" i="17"/>
  <c r="U77" i="17"/>
  <c r="L77" i="17"/>
  <c r="X77" i="17"/>
  <c r="R77" i="17"/>
  <c r="D77" i="17"/>
  <c r="S77" i="17"/>
  <c r="H77" i="17"/>
  <c r="Y77" i="17"/>
  <c r="N77" i="17"/>
  <c r="W77" i="17"/>
  <c r="J77" i="17"/>
  <c r="K77" i="17"/>
  <c r="M77" i="17"/>
  <c r="P77" i="17"/>
  <c r="Q77" i="17"/>
  <c r="T77" i="17"/>
  <c r="V77" i="17"/>
  <c r="Z77" i="17"/>
  <c r="E77" i="17"/>
  <c r="F77" i="17"/>
  <c r="G77" i="17"/>
  <c r="C75" i="17"/>
  <c r="O75" i="17"/>
  <c r="I75" i="17"/>
  <c r="U75" i="17"/>
  <c r="L75" i="17"/>
  <c r="X75" i="17"/>
  <c r="R75" i="17"/>
  <c r="D75" i="17"/>
  <c r="S75" i="17"/>
  <c r="H75" i="17"/>
  <c r="Y75" i="17"/>
  <c r="T75" i="17"/>
  <c r="G75" i="17"/>
  <c r="F75" i="17"/>
  <c r="J75" i="17"/>
  <c r="K75" i="17"/>
  <c r="M75" i="17"/>
  <c r="N75" i="17"/>
  <c r="P75" i="17"/>
  <c r="Q75" i="17"/>
  <c r="V75" i="17"/>
  <c r="W75" i="17"/>
  <c r="Z75" i="17"/>
  <c r="E75" i="17"/>
  <c r="C73" i="17"/>
  <c r="O73" i="17"/>
  <c r="I73" i="17"/>
  <c r="U73" i="17"/>
  <c r="L73" i="17"/>
  <c r="X73" i="17"/>
  <c r="R73" i="17"/>
  <c r="D73" i="17"/>
  <c r="S73" i="17"/>
  <c r="H73" i="17"/>
  <c r="Y73" i="17"/>
  <c r="E73" i="17"/>
  <c r="Z73" i="17"/>
  <c r="M73" i="17"/>
  <c r="F73" i="17"/>
  <c r="G73" i="17"/>
  <c r="J73" i="17"/>
  <c r="K73" i="17"/>
  <c r="N73" i="17"/>
  <c r="P73" i="17"/>
  <c r="Q73" i="17"/>
  <c r="T73" i="17"/>
  <c r="V73" i="17"/>
  <c r="W73" i="17"/>
  <c r="C71" i="17"/>
  <c r="O71" i="17"/>
  <c r="I71" i="17"/>
  <c r="U71" i="17"/>
  <c r="L71" i="17"/>
  <c r="X71" i="17"/>
  <c r="R71" i="17"/>
  <c r="D71" i="17"/>
  <c r="S71" i="17"/>
  <c r="H71" i="17"/>
  <c r="Y71" i="17"/>
  <c r="J71" i="17"/>
  <c r="Q71" i="17"/>
  <c r="Z71" i="17"/>
  <c r="E71" i="17"/>
  <c r="F71" i="17"/>
  <c r="G71" i="17"/>
  <c r="K71" i="17"/>
  <c r="M71" i="17"/>
  <c r="N71" i="17"/>
  <c r="P71" i="17"/>
  <c r="T71" i="17"/>
  <c r="V71" i="17"/>
  <c r="W71" i="17"/>
  <c r="C69" i="17"/>
  <c r="X69" i="17"/>
  <c r="D69" i="17"/>
  <c r="H69" i="17"/>
  <c r="Y69" i="17"/>
  <c r="W69" i="17"/>
  <c r="Z69" i="17"/>
  <c r="E69" i="17"/>
  <c r="F69" i="17"/>
  <c r="G69" i="17"/>
  <c r="J69" i="17"/>
  <c r="K69" i="17"/>
  <c r="J67" i="17"/>
  <c r="K67" i="17"/>
  <c r="W67" i="17"/>
  <c r="X67" i="17"/>
  <c r="C67" i="17"/>
  <c r="F67" i="17"/>
  <c r="Y67" i="17"/>
  <c r="Z67" i="17"/>
  <c r="D67" i="17"/>
  <c r="E67" i="17"/>
  <c r="G67" i="17"/>
  <c r="H67" i="17"/>
  <c r="J65" i="17"/>
  <c r="K65" i="17"/>
  <c r="W65" i="17"/>
  <c r="X65" i="17"/>
  <c r="C65" i="17"/>
  <c r="F65" i="17"/>
  <c r="G65" i="17"/>
  <c r="H65" i="17"/>
  <c r="D65" i="17"/>
  <c r="E65" i="17"/>
  <c r="Y65" i="17"/>
  <c r="Z65" i="17"/>
  <c r="J63" i="17"/>
  <c r="K63" i="17"/>
  <c r="W63" i="17"/>
  <c r="X63" i="17"/>
  <c r="C63" i="17"/>
  <c r="F63" i="17"/>
  <c r="D63" i="17"/>
  <c r="Z63" i="17"/>
  <c r="E63" i="17"/>
  <c r="H63" i="17"/>
  <c r="Y63" i="17"/>
  <c r="G63" i="17"/>
  <c r="J61" i="17"/>
  <c r="K61" i="17"/>
  <c r="W61" i="17"/>
  <c r="X61" i="17"/>
  <c r="C61" i="17"/>
  <c r="E61" i="17"/>
  <c r="F61" i="17"/>
  <c r="Z61" i="17"/>
  <c r="Y61" i="17"/>
  <c r="D61" i="17"/>
  <c r="G61" i="17"/>
  <c r="H61" i="17"/>
  <c r="J59" i="17"/>
  <c r="K59" i="17"/>
  <c r="W59" i="17"/>
  <c r="X59" i="17"/>
  <c r="C59" i="17"/>
  <c r="E59" i="17"/>
  <c r="F59" i="17"/>
  <c r="Y59" i="17"/>
  <c r="H59" i="17"/>
  <c r="Z59" i="17"/>
  <c r="D59" i="17"/>
  <c r="G59" i="17"/>
  <c r="J57" i="17"/>
  <c r="K57" i="17"/>
  <c r="W57" i="17"/>
  <c r="X57" i="17"/>
  <c r="C57" i="17"/>
  <c r="E57" i="17"/>
  <c r="F57" i="17"/>
  <c r="D57" i="17"/>
  <c r="G57" i="17"/>
  <c r="H57" i="17"/>
  <c r="Y57" i="17"/>
  <c r="Z57" i="17"/>
  <c r="J55" i="17"/>
  <c r="K55" i="17"/>
  <c r="W55" i="17"/>
  <c r="X55" i="17"/>
  <c r="C55" i="17"/>
  <c r="E55" i="17"/>
  <c r="F55" i="17"/>
  <c r="H55" i="17"/>
  <c r="D55" i="17"/>
  <c r="G55" i="17"/>
  <c r="Y55" i="17"/>
  <c r="Z55" i="17"/>
  <c r="J53" i="17"/>
  <c r="K53" i="17"/>
  <c r="W53" i="17"/>
  <c r="X53" i="17"/>
  <c r="C53" i="17"/>
  <c r="G53" i="17"/>
  <c r="Z53" i="17"/>
  <c r="D53" i="17"/>
  <c r="H53" i="17"/>
  <c r="E53" i="17"/>
  <c r="F53" i="17"/>
  <c r="Y53" i="17"/>
  <c r="J51" i="17"/>
  <c r="K51" i="17"/>
  <c r="W51" i="17"/>
  <c r="X51" i="17"/>
  <c r="C51" i="17"/>
  <c r="E51" i="17"/>
  <c r="F51" i="17"/>
  <c r="Y51" i="17"/>
  <c r="G51" i="17"/>
  <c r="Z51" i="17"/>
  <c r="H51" i="17"/>
  <c r="D51" i="17"/>
  <c r="E49" i="17"/>
  <c r="H49" i="17"/>
  <c r="C49" i="17"/>
  <c r="D49" i="17"/>
  <c r="F49" i="17"/>
  <c r="J49" i="17"/>
  <c r="X49" i="17"/>
  <c r="W49" i="17"/>
  <c r="Y49" i="17"/>
  <c r="K49" i="17"/>
  <c r="G49" i="17"/>
  <c r="Z49" i="17"/>
  <c r="E47" i="17"/>
  <c r="H47" i="17"/>
  <c r="W47" i="17"/>
  <c r="J47" i="17"/>
  <c r="X47" i="17"/>
  <c r="K47" i="17"/>
  <c r="Y47" i="17"/>
  <c r="D47" i="17"/>
  <c r="F47" i="17"/>
  <c r="C47" i="17"/>
  <c r="Z47" i="17"/>
  <c r="G47" i="17"/>
  <c r="E45" i="17"/>
  <c r="H45" i="17"/>
  <c r="D45" i="17"/>
  <c r="W45" i="17"/>
  <c r="C45" i="17"/>
  <c r="X45" i="17"/>
  <c r="F45" i="17"/>
  <c r="Y45" i="17"/>
  <c r="G45" i="17"/>
  <c r="Z45" i="17"/>
  <c r="J45" i="17"/>
  <c r="K45" i="17"/>
  <c r="K43" i="17"/>
  <c r="W43" i="17"/>
  <c r="E43" i="17"/>
  <c r="F43" i="17"/>
  <c r="H43" i="17"/>
  <c r="X43" i="17"/>
  <c r="Y43" i="17"/>
  <c r="Z43" i="17"/>
  <c r="C43" i="17"/>
  <c r="D43" i="17"/>
  <c r="J43" i="17"/>
  <c r="G43" i="17"/>
  <c r="K41" i="17"/>
  <c r="W41" i="17"/>
  <c r="E41" i="17"/>
  <c r="F41" i="17"/>
  <c r="H41" i="17"/>
  <c r="G41" i="17"/>
  <c r="Y41" i="17"/>
  <c r="I41" i="17"/>
  <c r="Z41" i="17"/>
  <c r="J41" i="17"/>
  <c r="X41" i="17"/>
  <c r="C41" i="17"/>
  <c r="D41" i="17"/>
  <c r="L41" i="17"/>
  <c r="K39" i="17"/>
  <c r="W39" i="17"/>
  <c r="E39" i="17"/>
  <c r="F39" i="17"/>
  <c r="H39" i="17"/>
  <c r="C39" i="17"/>
  <c r="D39" i="17"/>
  <c r="X39" i="17"/>
  <c r="Z39" i="17"/>
  <c r="G39" i="17"/>
  <c r="J39" i="17"/>
  <c r="Y39" i="17"/>
  <c r="K37" i="17"/>
  <c r="W37" i="17"/>
  <c r="E37" i="17"/>
  <c r="F37" i="17"/>
  <c r="H37" i="17"/>
  <c r="X37" i="17"/>
  <c r="Y37" i="17"/>
  <c r="Z37" i="17"/>
  <c r="C37" i="17"/>
  <c r="G37" i="17"/>
  <c r="D37" i="17"/>
  <c r="J37" i="17"/>
  <c r="K35" i="17"/>
  <c r="W35" i="17"/>
  <c r="E35" i="17"/>
  <c r="F35" i="17"/>
  <c r="H35" i="17"/>
  <c r="G35" i="17"/>
  <c r="Y35" i="17"/>
  <c r="Z35" i="17"/>
  <c r="J35" i="17"/>
  <c r="C35" i="17"/>
  <c r="D35" i="17"/>
  <c r="X35" i="17"/>
  <c r="K33" i="17"/>
  <c r="W33" i="17"/>
  <c r="E33" i="17"/>
  <c r="F33" i="17"/>
  <c r="H33" i="17"/>
  <c r="C33" i="17"/>
  <c r="D33" i="17"/>
  <c r="X33" i="17"/>
  <c r="Z33" i="17"/>
  <c r="J33" i="17"/>
  <c r="Y33" i="17"/>
  <c r="G33" i="17"/>
  <c r="W31" i="17"/>
  <c r="E31" i="17"/>
  <c r="F31" i="17"/>
  <c r="H31" i="17"/>
  <c r="Z31" i="17"/>
  <c r="X31" i="17"/>
  <c r="Y31" i="17"/>
  <c r="C31" i="17"/>
  <c r="G31" i="17"/>
  <c r="D31" i="17"/>
  <c r="K29" i="17"/>
  <c r="W29" i="17"/>
  <c r="E29" i="17"/>
  <c r="Q29" i="17"/>
  <c r="F29" i="17"/>
  <c r="R29" i="17"/>
  <c r="H29" i="17"/>
  <c r="T29" i="17"/>
  <c r="U29" i="17"/>
  <c r="D29" i="17"/>
  <c r="X29" i="17"/>
  <c r="G29" i="17"/>
  <c r="Y29" i="17"/>
  <c r="I29" i="17"/>
  <c r="Z29" i="17"/>
  <c r="J29" i="17"/>
  <c r="L29" i="17"/>
  <c r="N29" i="17"/>
  <c r="C29" i="17"/>
  <c r="O29" i="17"/>
  <c r="P29" i="17"/>
  <c r="M29" i="17"/>
  <c r="S29" i="17"/>
  <c r="V29" i="17"/>
  <c r="W27" i="17"/>
  <c r="E27" i="17"/>
  <c r="F27" i="17"/>
  <c r="H27" i="17"/>
  <c r="C27" i="17"/>
  <c r="D27" i="17"/>
  <c r="X27" i="17"/>
  <c r="Z27" i="17"/>
  <c r="G27" i="17"/>
  <c r="Y27" i="17"/>
  <c r="K25" i="17"/>
  <c r="W25" i="17"/>
  <c r="C25" i="17"/>
  <c r="E25" i="17"/>
  <c r="F25" i="17"/>
  <c r="H25" i="17"/>
  <c r="D25" i="17"/>
  <c r="Y25" i="17"/>
  <c r="J25" i="17"/>
  <c r="Z25" i="17"/>
  <c r="G25" i="17"/>
  <c r="X25" i="17"/>
  <c r="K23" i="17"/>
  <c r="W23" i="17"/>
  <c r="C23" i="17"/>
  <c r="D23" i="17"/>
  <c r="E23" i="17"/>
  <c r="F23" i="17"/>
  <c r="H23" i="17"/>
  <c r="G23" i="17"/>
  <c r="J23" i="17"/>
  <c r="X23" i="17"/>
  <c r="Y23" i="17"/>
  <c r="Z23" i="17"/>
  <c r="W21" i="17"/>
  <c r="C21" i="17"/>
  <c r="D21" i="17"/>
  <c r="E21" i="17"/>
  <c r="F21" i="17"/>
  <c r="H21" i="17"/>
  <c r="G21" i="17"/>
  <c r="X21" i="17"/>
  <c r="Y21" i="17"/>
  <c r="Z21" i="17"/>
  <c r="W19" i="17"/>
  <c r="C19" i="17"/>
  <c r="D19" i="17"/>
  <c r="E19" i="17"/>
  <c r="F19" i="17"/>
  <c r="H19" i="17"/>
  <c r="G19" i="17"/>
  <c r="X19" i="17"/>
  <c r="Y19" i="17"/>
  <c r="Z19" i="17"/>
  <c r="K17" i="17"/>
  <c r="W17" i="17"/>
  <c r="C17" i="17"/>
  <c r="D17" i="17"/>
  <c r="E17" i="17"/>
  <c r="F17" i="17"/>
  <c r="H17" i="17"/>
  <c r="G17" i="17"/>
  <c r="J17" i="17"/>
  <c r="X17" i="17"/>
  <c r="Y17" i="17"/>
  <c r="Z17" i="17"/>
  <c r="K15" i="17"/>
  <c r="W15" i="17"/>
  <c r="C15" i="17"/>
  <c r="D15" i="17"/>
  <c r="E15" i="17"/>
  <c r="F15" i="17"/>
  <c r="H15" i="17"/>
  <c r="G15" i="17"/>
  <c r="J15" i="17"/>
  <c r="X15" i="17"/>
  <c r="Y15" i="17"/>
  <c r="Z15" i="17"/>
  <c r="K13" i="17"/>
  <c r="W13" i="17"/>
  <c r="C13" i="17"/>
  <c r="D13" i="17"/>
  <c r="E13" i="17"/>
  <c r="F13" i="17"/>
  <c r="H13" i="17"/>
  <c r="G13" i="17"/>
  <c r="J13" i="17"/>
  <c r="X13" i="17"/>
  <c r="Z13" i="17"/>
  <c r="Y13" i="17"/>
  <c r="K11" i="17"/>
  <c r="W11" i="17"/>
  <c r="C11" i="17"/>
  <c r="D11" i="17"/>
  <c r="E11" i="17"/>
  <c r="F11" i="17"/>
  <c r="H11" i="17"/>
  <c r="G11" i="17"/>
  <c r="J11" i="17"/>
  <c r="X11" i="17"/>
  <c r="Y11" i="17"/>
  <c r="Z11" i="17"/>
  <c r="C132" i="17"/>
  <c r="D132" i="17"/>
  <c r="W132" i="17"/>
  <c r="C130" i="17"/>
  <c r="D130" i="17"/>
  <c r="H130" i="17"/>
  <c r="C128" i="17"/>
  <c r="D128" i="17"/>
  <c r="F128" i="17"/>
  <c r="Z128" i="17"/>
  <c r="E128" i="17"/>
  <c r="P10" i="17"/>
  <c r="W134" i="17"/>
  <c r="G134" i="17"/>
  <c r="Y131" i="17"/>
  <c r="F129" i="17"/>
  <c r="Y123" i="17"/>
  <c r="Y122" i="17"/>
  <c r="G122" i="17"/>
  <c r="G121" i="17"/>
  <c r="K120" i="17"/>
  <c r="K119" i="17"/>
  <c r="M118" i="17"/>
  <c r="I117" i="17"/>
  <c r="E115" i="17"/>
  <c r="F114" i="17"/>
  <c r="X112" i="17"/>
  <c r="Y111" i="17"/>
  <c r="U110" i="17"/>
  <c r="Q107" i="17"/>
  <c r="G106" i="17"/>
  <c r="C105" i="17"/>
  <c r="O103" i="17"/>
  <c r="L102" i="17"/>
  <c r="Z98" i="17"/>
  <c r="O10" i="17"/>
  <c r="V134" i="17"/>
  <c r="F134" i="17"/>
  <c r="X131" i="17"/>
  <c r="H131" i="17"/>
  <c r="E129" i="17"/>
  <c r="X122" i="17"/>
  <c r="Z121" i="17"/>
  <c r="F121" i="17"/>
  <c r="H120" i="17"/>
  <c r="J119" i="17"/>
  <c r="I118" i="17"/>
  <c r="G117" i="17"/>
  <c r="F116" i="17"/>
  <c r="Z114" i="17"/>
  <c r="X113" i="17"/>
  <c r="W112" i="17"/>
  <c r="T110" i="17"/>
  <c r="K107" i="17"/>
  <c r="E106" i="17"/>
  <c r="W104" i="17"/>
  <c r="N103" i="17"/>
  <c r="F102" i="17"/>
  <c r="N10" i="17"/>
  <c r="U134" i="17"/>
  <c r="Z133" i="17"/>
  <c r="W131" i="17"/>
  <c r="G131" i="17"/>
  <c r="Y128" i="17"/>
  <c r="W122" i="17"/>
  <c r="X121" i="17"/>
  <c r="E121" i="17"/>
  <c r="F120" i="17"/>
  <c r="F118" i="17"/>
  <c r="F117" i="17"/>
  <c r="Y115" i="17"/>
  <c r="Y114" i="17"/>
  <c r="V113" i="17"/>
  <c r="V112" i="17"/>
  <c r="S110" i="17"/>
  <c r="G107" i="17"/>
  <c r="Q104" i="17"/>
  <c r="M103" i="17"/>
  <c r="H100" i="17"/>
  <c r="M10" i="17"/>
  <c r="T134" i="17"/>
  <c r="Y133" i="17"/>
  <c r="F131" i="17"/>
  <c r="X128" i="17"/>
  <c r="H128" i="17"/>
  <c r="W121" i="17"/>
  <c r="Z120" i="17"/>
  <c r="E120" i="17"/>
  <c r="H119" i="17"/>
  <c r="E118" i="17"/>
  <c r="E117" i="17"/>
  <c r="X115" i="17"/>
  <c r="X114" i="17"/>
  <c r="U113" i="17"/>
  <c r="T112" i="17"/>
  <c r="Q110" i="17"/>
  <c r="F107" i="17"/>
  <c r="Z105" i="17"/>
  <c r="P104" i="17"/>
  <c r="L103" i="17"/>
  <c r="Y101" i="17"/>
  <c r="H135" i="14"/>
  <c r="C10" i="17"/>
  <c r="L10" i="17"/>
  <c r="R134" i="17"/>
  <c r="X133" i="17"/>
  <c r="G133" i="17"/>
  <c r="Z130" i="17"/>
  <c r="W128" i="17"/>
  <c r="G128" i="17"/>
  <c r="G127" i="17"/>
  <c r="K126" i="17"/>
  <c r="K125" i="17"/>
  <c r="U121" i="17"/>
  <c r="Y120" i="17"/>
  <c r="Y119" i="17"/>
  <c r="G119" i="17"/>
  <c r="Y117" i="17"/>
  <c r="Z116" i="17"/>
  <c r="W114" i="17"/>
  <c r="S113" i="17"/>
  <c r="S112" i="17"/>
  <c r="N110" i="17"/>
  <c r="D107" i="17"/>
  <c r="Y105" i="17"/>
  <c r="N104" i="17"/>
  <c r="K103" i="17"/>
  <c r="Y99" i="17"/>
  <c r="H98" i="17"/>
  <c r="Z10" i="17"/>
  <c r="W133" i="17"/>
  <c r="Y130" i="17"/>
  <c r="Z127" i="17"/>
  <c r="F127" i="17"/>
  <c r="J125" i="17"/>
  <c r="T121" i="17"/>
  <c r="X119" i="17"/>
  <c r="X117" i="17"/>
  <c r="Q113" i="17"/>
  <c r="C107" i="17"/>
  <c r="R105" i="17"/>
  <c r="C103" i="17"/>
  <c r="X99" i="17"/>
  <c r="C126" i="17"/>
  <c r="D126" i="17"/>
  <c r="J126" i="17"/>
  <c r="X126" i="17"/>
  <c r="G126" i="17"/>
  <c r="W126" i="17"/>
  <c r="C124" i="17"/>
  <c r="D124" i="17"/>
  <c r="H124" i="17"/>
  <c r="K124" i="17"/>
  <c r="Y124" i="17"/>
  <c r="C122" i="17"/>
  <c r="D122" i="17"/>
  <c r="F122" i="17"/>
  <c r="Z122" i="17"/>
  <c r="E122" i="17"/>
  <c r="C120" i="17"/>
  <c r="D120" i="17"/>
  <c r="J120" i="17"/>
  <c r="X120" i="17"/>
  <c r="G120" i="17"/>
  <c r="W120" i="17"/>
  <c r="C118" i="17"/>
  <c r="O118" i="17"/>
  <c r="D118" i="17"/>
  <c r="P118" i="17"/>
  <c r="G118" i="17"/>
  <c r="U118" i="17"/>
  <c r="L118" i="17"/>
  <c r="Z118" i="17"/>
  <c r="K118" i="17"/>
  <c r="T118" i="17"/>
  <c r="H118" i="17"/>
  <c r="X118" i="17"/>
  <c r="J118" i="17"/>
  <c r="C116" i="17"/>
  <c r="D116" i="17"/>
  <c r="K116" i="17"/>
  <c r="Y116" i="17"/>
  <c r="H116" i="17"/>
  <c r="X116" i="17"/>
  <c r="E116" i="17"/>
  <c r="G116" i="17"/>
  <c r="W116" i="17"/>
  <c r="C114" i="17"/>
  <c r="D114" i="17"/>
  <c r="H114" i="17"/>
  <c r="E114" i="17"/>
  <c r="C112" i="17"/>
  <c r="O112" i="17"/>
  <c r="D112" i="17"/>
  <c r="P112" i="17"/>
  <c r="G112" i="17"/>
  <c r="U112" i="17"/>
  <c r="L112" i="17"/>
  <c r="Z112" i="17"/>
  <c r="R112" i="17"/>
  <c r="I112" i="17"/>
  <c r="Y112" i="17"/>
  <c r="M112" i="17"/>
  <c r="Q112" i="17"/>
  <c r="C110" i="17"/>
  <c r="O110" i="17"/>
  <c r="D110" i="17"/>
  <c r="P110" i="17"/>
  <c r="K110" i="17"/>
  <c r="Y110" i="17"/>
  <c r="R110" i="17"/>
  <c r="M110" i="17"/>
  <c r="F110" i="17"/>
  <c r="V110" i="17"/>
  <c r="I110" i="17"/>
  <c r="Z110" i="17"/>
  <c r="L110" i="17"/>
  <c r="C108" i="17"/>
  <c r="G108" i="17"/>
  <c r="Z108" i="17"/>
  <c r="E108" i="17"/>
  <c r="W108" i="17"/>
  <c r="H108" i="17"/>
  <c r="Y108" i="17"/>
  <c r="K106" i="17"/>
  <c r="X106" i="17"/>
  <c r="Y106" i="17"/>
  <c r="C106" i="17"/>
  <c r="F106" i="17"/>
  <c r="W106" i="17"/>
  <c r="H106" i="17"/>
  <c r="I104" i="17"/>
  <c r="U104" i="17"/>
  <c r="F104" i="17"/>
  <c r="S104" i="17"/>
  <c r="G104" i="17"/>
  <c r="T104" i="17"/>
  <c r="L104" i="17"/>
  <c r="Y104" i="17"/>
  <c r="M104" i="17"/>
  <c r="R104" i="17"/>
  <c r="D104" i="17"/>
  <c r="Z104" i="17"/>
  <c r="O104" i="17"/>
  <c r="V104" i="17"/>
  <c r="C104" i="17"/>
  <c r="X104" i="17"/>
  <c r="I102" i="17"/>
  <c r="U102" i="17"/>
  <c r="O102" i="17"/>
  <c r="C102" i="17"/>
  <c r="P102" i="17"/>
  <c r="G102" i="17"/>
  <c r="T102" i="17"/>
  <c r="H102" i="17"/>
  <c r="Y102" i="17"/>
  <c r="N102" i="17"/>
  <c r="K102" i="17"/>
  <c r="V102" i="17"/>
  <c r="E102" i="17"/>
  <c r="Z102" i="17"/>
  <c r="J102" i="17"/>
  <c r="K100" i="17"/>
  <c r="X100" i="17"/>
  <c r="Y100" i="17"/>
  <c r="C100" i="17"/>
  <c r="D100" i="17"/>
  <c r="J100" i="17"/>
  <c r="W100" i="17"/>
  <c r="E100" i="17"/>
  <c r="Z100" i="17"/>
  <c r="F100" i="17"/>
  <c r="F98" i="17"/>
  <c r="G98" i="17"/>
  <c r="Y98" i="17"/>
  <c r="E98" i="17"/>
  <c r="X98" i="17"/>
  <c r="W98" i="17"/>
  <c r="J98" i="17"/>
  <c r="K98" i="17"/>
  <c r="C96" i="17"/>
  <c r="G96" i="17"/>
  <c r="H96" i="17"/>
  <c r="W96" i="17"/>
  <c r="D96" i="17"/>
  <c r="X96" i="17"/>
  <c r="E96" i="17"/>
  <c r="Y96" i="17"/>
  <c r="F96" i="17"/>
  <c r="Z96" i="17"/>
  <c r="K94" i="17"/>
  <c r="X94" i="17"/>
  <c r="Y94" i="17"/>
  <c r="C94" i="17"/>
  <c r="G94" i="17"/>
  <c r="Z94" i="17"/>
  <c r="D94" i="17"/>
  <c r="W94" i="17"/>
  <c r="E94" i="17"/>
  <c r="F94" i="17"/>
  <c r="H94" i="17"/>
  <c r="J94" i="17"/>
  <c r="F92" i="17"/>
  <c r="G92" i="17"/>
  <c r="Y92" i="17"/>
  <c r="C92" i="17"/>
  <c r="K92" i="17"/>
  <c r="W92" i="17"/>
  <c r="X92" i="17"/>
  <c r="D92" i="17"/>
  <c r="Z92" i="17"/>
  <c r="E92" i="17"/>
  <c r="H92" i="17"/>
  <c r="J92" i="17"/>
  <c r="C90" i="17"/>
  <c r="G90" i="17"/>
  <c r="F90" i="17"/>
  <c r="X90" i="17"/>
  <c r="E90" i="17"/>
  <c r="Z90" i="17"/>
  <c r="H90" i="17"/>
  <c r="J90" i="17"/>
  <c r="K90" i="17"/>
  <c r="W90" i="17"/>
  <c r="D90" i="17"/>
  <c r="Y90" i="17"/>
  <c r="K88" i="17"/>
  <c r="X88" i="17"/>
  <c r="Y88" i="17"/>
  <c r="C88" i="17"/>
  <c r="J88" i="17"/>
  <c r="D88" i="17"/>
  <c r="W88" i="17"/>
  <c r="E88" i="17"/>
  <c r="Z88" i="17"/>
  <c r="F88" i="17"/>
  <c r="G88" i="17"/>
  <c r="H88" i="17"/>
  <c r="I86" i="17"/>
  <c r="U86" i="17"/>
  <c r="F86" i="17"/>
  <c r="S86" i="17"/>
  <c r="G86" i="17"/>
  <c r="T86" i="17"/>
  <c r="L86" i="17"/>
  <c r="Y86" i="17"/>
  <c r="H86" i="17"/>
  <c r="Z86" i="17"/>
  <c r="O86" i="17"/>
  <c r="Q86" i="17"/>
  <c r="R86" i="17"/>
  <c r="V86" i="17"/>
  <c r="W86" i="17"/>
  <c r="C86" i="17"/>
  <c r="X86" i="17"/>
  <c r="D86" i="17"/>
  <c r="E86" i="17"/>
  <c r="J86" i="17"/>
  <c r="K86" i="17"/>
  <c r="M86" i="17"/>
  <c r="N86" i="17"/>
  <c r="P86" i="17"/>
  <c r="C84" i="17"/>
  <c r="X84" i="17"/>
  <c r="J84" i="17"/>
  <c r="Z84" i="17"/>
  <c r="K84" i="17"/>
  <c r="E84" i="17"/>
  <c r="Y84" i="17"/>
  <c r="W84" i="17"/>
  <c r="D84" i="17"/>
  <c r="F84" i="17"/>
  <c r="G84" i="17"/>
  <c r="H84" i="17"/>
  <c r="C82" i="17"/>
  <c r="X82" i="17"/>
  <c r="J82" i="17"/>
  <c r="Z82" i="17"/>
  <c r="K82" i="17"/>
  <c r="H82" i="17"/>
  <c r="W82" i="17"/>
  <c r="Y82" i="17"/>
  <c r="D82" i="17"/>
  <c r="E82" i="17"/>
  <c r="F82" i="17"/>
  <c r="G82" i="17"/>
  <c r="C80" i="17"/>
  <c r="X80" i="17"/>
  <c r="J80" i="17"/>
  <c r="Z80" i="17"/>
  <c r="K80" i="17"/>
  <c r="F80" i="17"/>
  <c r="W80" i="17"/>
  <c r="Y80" i="17"/>
  <c r="D80" i="17"/>
  <c r="E80" i="17"/>
  <c r="G80" i="17"/>
  <c r="H80" i="17"/>
  <c r="C78" i="17"/>
  <c r="X78" i="17"/>
  <c r="J78" i="17"/>
  <c r="Z78" i="17"/>
  <c r="K78" i="17"/>
  <c r="H78" i="17"/>
  <c r="W78" i="17"/>
  <c r="Y78" i="17"/>
  <c r="D78" i="17"/>
  <c r="E78" i="17"/>
  <c r="F78" i="17"/>
  <c r="G78" i="17"/>
  <c r="C76" i="17"/>
  <c r="O76" i="17"/>
  <c r="I76" i="17"/>
  <c r="U76" i="17"/>
  <c r="L76" i="17"/>
  <c r="X76" i="17"/>
  <c r="J76" i="17"/>
  <c r="Z76" i="17"/>
  <c r="K76" i="17"/>
  <c r="Q76" i="17"/>
  <c r="R76" i="17"/>
  <c r="E76" i="17"/>
  <c r="Y76" i="17"/>
  <c r="G76" i="17"/>
  <c r="H76" i="17"/>
  <c r="M76" i="17"/>
  <c r="N76" i="17"/>
  <c r="P76" i="17"/>
  <c r="S76" i="17"/>
  <c r="T76" i="17"/>
  <c r="V76" i="17"/>
  <c r="W76" i="17"/>
  <c r="D76" i="17"/>
  <c r="F76" i="17"/>
  <c r="C74" i="17"/>
  <c r="X74" i="17"/>
  <c r="J74" i="17"/>
  <c r="Z74" i="17"/>
  <c r="K74" i="17"/>
  <c r="H74" i="17"/>
  <c r="E74" i="17"/>
  <c r="F74" i="17"/>
  <c r="G74" i="17"/>
  <c r="W74" i="17"/>
  <c r="Y74" i="17"/>
  <c r="D74" i="17"/>
  <c r="C72" i="17"/>
  <c r="O72" i="17"/>
  <c r="I72" i="17"/>
  <c r="U72" i="17"/>
  <c r="L72" i="17"/>
  <c r="X72" i="17"/>
  <c r="J72" i="17"/>
  <c r="Z72" i="17"/>
  <c r="K72" i="17"/>
  <c r="Q72" i="17"/>
  <c r="F72" i="17"/>
  <c r="P72" i="17"/>
  <c r="Y72" i="17"/>
  <c r="D72" i="17"/>
  <c r="E72" i="17"/>
  <c r="G72" i="17"/>
  <c r="H72" i="17"/>
  <c r="M72" i="17"/>
  <c r="N72" i="17"/>
  <c r="R72" i="17"/>
  <c r="S72" i="17"/>
  <c r="T72" i="17"/>
  <c r="V72" i="17"/>
  <c r="W72" i="17"/>
  <c r="C70" i="17"/>
  <c r="X70" i="17"/>
  <c r="J70" i="17"/>
  <c r="Z70" i="17"/>
  <c r="K70" i="17"/>
  <c r="W70" i="17"/>
  <c r="Y70" i="17"/>
  <c r="D70" i="17"/>
  <c r="E70" i="17"/>
  <c r="F70" i="17"/>
  <c r="G70" i="17"/>
  <c r="H70" i="17"/>
  <c r="C68" i="17"/>
  <c r="X68" i="17"/>
  <c r="J68" i="17"/>
  <c r="Z68" i="17"/>
  <c r="K68" i="17"/>
  <c r="E68" i="17"/>
  <c r="Y68" i="17"/>
  <c r="W68" i="17"/>
  <c r="D68" i="17"/>
  <c r="F68" i="17"/>
  <c r="G68" i="17"/>
  <c r="H68" i="17"/>
  <c r="J66" i="17"/>
  <c r="K66" i="17"/>
  <c r="W66" i="17"/>
  <c r="X66" i="17"/>
  <c r="C66" i="17"/>
  <c r="E66" i="17"/>
  <c r="Z66" i="17"/>
  <c r="Y66" i="17"/>
  <c r="F66" i="17"/>
  <c r="G66" i="17"/>
  <c r="H66" i="17"/>
  <c r="D66" i="17"/>
  <c r="J64" i="17"/>
  <c r="K64" i="17"/>
  <c r="W64" i="17"/>
  <c r="X64" i="17"/>
  <c r="C64" i="17"/>
  <c r="D64" i="17"/>
  <c r="Y64" i="17"/>
  <c r="H64" i="17"/>
  <c r="E64" i="17"/>
  <c r="Z64" i="17"/>
  <c r="F64" i="17"/>
  <c r="G64" i="17"/>
  <c r="J62" i="17"/>
  <c r="K62" i="17"/>
  <c r="W62" i="17"/>
  <c r="X62" i="17"/>
  <c r="C62" i="17"/>
  <c r="E62" i="17"/>
  <c r="D62" i="17"/>
  <c r="F62" i="17"/>
  <c r="G62" i="17"/>
  <c r="H62" i="17"/>
  <c r="Y62" i="17"/>
  <c r="Z62" i="17"/>
  <c r="J60" i="17"/>
  <c r="K60" i="17"/>
  <c r="W60" i="17"/>
  <c r="X60" i="17"/>
  <c r="C60" i="17"/>
  <c r="E60" i="17"/>
  <c r="H60" i="17"/>
  <c r="Y60" i="17"/>
  <c r="Z60" i="17"/>
  <c r="F60" i="17"/>
  <c r="D60" i="17"/>
  <c r="G60" i="17"/>
  <c r="J58" i="17"/>
  <c r="K58" i="17"/>
  <c r="W58" i="17"/>
  <c r="X58" i="17"/>
  <c r="C58" i="17"/>
  <c r="E58" i="17"/>
  <c r="F58" i="17"/>
  <c r="G58" i="17"/>
  <c r="Y58" i="17"/>
  <c r="H58" i="17"/>
  <c r="Z58" i="17"/>
  <c r="D58" i="17"/>
  <c r="J56" i="17"/>
  <c r="K56" i="17"/>
  <c r="W56" i="17"/>
  <c r="X56" i="17"/>
  <c r="C56" i="17"/>
  <c r="E56" i="17"/>
  <c r="F56" i="17"/>
  <c r="G56" i="17"/>
  <c r="Y56" i="17"/>
  <c r="H56" i="17"/>
  <c r="Z56" i="17"/>
  <c r="D56" i="17"/>
  <c r="J54" i="17"/>
  <c r="K54" i="17"/>
  <c r="W54" i="17"/>
  <c r="X54" i="17"/>
  <c r="C54" i="17"/>
  <c r="E54" i="17"/>
  <c r="F54" i="17"/>
  <c r="G54" i="17"/>
  <c r="Y54" i="17"/>
  <c r="H54" i="17"/>
  <c r="Z54" i="17"/>
  <c r="D54" i="17"/>
  <c r="J52" i="17"/>
  <c r="K52" i="17"/>
  <c r="W52" i="17"/>
  <c r="X52" i="17"/>
  <c r="C52" i="17"/>
  <c r="D52" i="17"/>
  <c r="E52" i="17"/>
  <c r="G52" i="17"/>
  <c r="Z52" i="17"/>
  <c r="H52" i="17"/>
  <c r="F52" i="17"/>
  <c r="Y52" i="17"/>
  <c r="E50" i="17"/>
  <c r="H50" i="17"/>
  <c r="J50" i="17"/>
  <c r="W50" i="17"/>
  <c r="K50" i="17"/>
  <c r="X50" i="17"/>
  <c r="D50" i="17"/>
  <c r="Z50" i="17"/>
  <c r="G50" i="17"/>
  <c r="C50" i="17"/>
  <c r="F50" i="17"/>
  <c r="Y50" i="17"/>
  <c r="E48" i="17"/>
  <c r="H48" i="17"/>
  <c r="D48" i="17"/>
  <c r="J48" i="17"/>
  <c r="C48" i="17"/>
  <c r="X48" i="17"/>
  <c r="F48" i="17"/>
  <c r="Y48" i="17"/>
  <c r="K48" i="17"/>
  <c r="W48" i="17"/>
  <c r="G48" i="17"/>
  <c r="Z48" i="17"/>
  <c r="E46" i="17"/>
  <c r="H46" i="17"/>
  <c r="C46" i="17"/>
  <c r="D46" i="17"/>
  <c r="F46" i="17"/>
  <c r="J46" i="17"/>
  <c r="X46" i="17"/>
  <c r="W46" i="17"/>
  <c r="Y46" i="17"/>
  <c r="Z46" i="17"/>
  <c r="K46" i="17"/>
  <c r="G46" i="17"/>
  <c r="K44" i="17"/>
  <c r="E44" i="17"/>
  <c r="F44" i="17"/>
  <c r="H44" i="17"/>
  <c r="G44" i="17"/>
  <c r="W44" i="17"/>
  <c r="X44" i="17"/>
  <c r="J44" i="17"/>
  <c r="Y44" i="17"/>
  <c r="Z44" i="17"/>
  <c r="C44" i="17"/>
  <c r="D44" i="17"/>
  <c r="K42" i="17"/>
  <c r="W42" i="17"/>
  <c r="E42" i="17"/>
  <c r="F42" i="17"/>
  <c r="H42" i="17"/>
  <c r="C42" i="17"/>
  <c r="Z42" i="17"/>
  <c r="X42" i="17"/>
  <c r="Y42" i="17"/>
  <c r="G42" i="17"/>
  <c r="J42" i="17"/>
  <c r="D42" i="17"/>
  <c r="K40" i="17"/>
  <c r="W40" i="17"/>
  <c r="E40" i="17"/>
  <c r="F40" i="17"/>
  <c r="H40" i="17"/>
  <c r="G40" i="17"/>
  <c r="J40" i="17"/>
  <c r="X40" i="17"/>
  <c r="Z40" i="17"/>
  <c r="Y40" i="17"/>
  <c r="C40" i="17"/>
  <c r="D40" i="17"/>
  <c r="K38" i="17"/>
  <c r="W38" i="17"/>
  <c r="E38" i="17"/>
  <c r="F38" i="17"/>
  <c r="H38" i="17"/>
  <c r="G38" i="17"/>
  <c r="Y38" i="17"/>
  <c r="Z38" i="17"/>
  <c r="J38" i="17"/>
  <c r="C38" i="17"/>
  <c r="D38" i="17"/>
  <c r="X38" i="17"/>
  <c r="K36" i="17"/>
  <c r="W36" i="17"/>
  <c r="E36" i="17"/>
  <c r="F36" i="17"/>
  <c r="H36" i="17"/>
  <c r="C36" i="17"/>
  <c r="D36" i="17"/>
  <c r="X36" i="17"/>
  <c r="Z36" i="17"/>
  <c r="J36" i="17"/>
  <c r="Y36" i="17"/>
  <c r="G36" i="17"/>
  <c r="K34" i="17"/>
  <c r="W34" i="17"/>
  <c r="E34" i="17"/>
  <c r="F34" i="17"/>
  <c r="H34" i="17"/>
  <c r="Z34" i="17"/>
  <c r="X34" i="17"/>
  <c r="Y34" i="17"/>
  <c r="C34" i="17"/>
  <c r="G34" i="17"/>
  <c r="J34" i="17"/>
  <c r="D34" i="17"/>
  <c r="K32" i="17"/>
  <c r="W32" i="17"/>
  <c r="E32" i="17"/>
  <c r="Q32" i="17"/>
  <c r="F32" i="17"/>
  <c r="R32" i="17"/>
  <c r="H32" i="17"/>
  <c r="T32" i="17"/>
  <c r="U32" i="17"/>
  <c r="G32" i="17"/>
  <c r="Y32" i="17"/>
  <c r="I32" i="17"/>
  <c r="Z32" i="17"/>
  <c r="J32" i="17"/>
  <c r="L32" i="17"/>
  <c r="N32" i="17"/>
  <c r="C32" i="17"/>
  <c r="D32" i="17"/>
  <c r="M32" i="17"/>
  <c r="O32" i="17"/>
  <c r="S32" i="17"/>
  <c r="V32" i="17"/>
  <c r="P32" i="17"/>
  <c r="X32" i="17"/>
  <c r="K30" i="17"/>
  <c r="W30" i="17"/>
  <c r="E30" i="17"/>
  <c r="Q30" i="17"/>
  <c r="F30" i="17"/>
  <c r="R30" i="17"/>
  <c r="H30" i="17"/>
  <c r="T30" i="17"/>
  <c r="N30" i="17"/>
  <c r="P30" i="17"/>
  <c r="S30" i="17"/>
  <c r="U30" i="17"/>
  <c r="C30" i="17"/>
  <c r="V30" i="17"/>
  <c r="D30" i="17"/>
  <c r="X30" i="17"/>
  <c r="I30" i="17"/>
  <c r="Z30" i="17"/>
  <c r="G30" i="17"/>
  <c r="J30" i="17"/>
  <c r="L30" i="17"/>
  <c r="M30" i="17"/>
  <c r="O30" i="17"/>
  <c r="Y30" i="17"/>
  <c r="K28" i="17"/>
  <c r="W28" i="17"/>
  <c r="E28" i="17"/>
  <c r="Q28" i="17"/>
  <c r="F28" i="17"/>
  <c r="R28" i="17"/>
  <c r="H28" i="17"/>
  <c r="T28" i="17"/>
  <c r="I28" i="17"/>
  <c r="Z28" i="17"/>
  <c r="L28" i="17"/>
  <c r="M28" i="17"/>
  <c r="N28" i="17"/>
  <c r="O28" i="17"/>
  <c r="P28" i="17"/>
  <c r="U28" i="17"/>
  <c r="G28" i="17"/>
  <c r="J28" i="17"/>
  <c r="S28" i="17"/>
  <c r="V28" i="17"/>
  <c r="X28" i="17"/>
  <c r="Y28" i="17"/>
  <c r="D28" i="17"/>
  <c r="C28" i="17"/>
  <c r="W26" i="17"/>
  <c r="C26" i="17"/>
  <c r="E26" i="17"/>
  <c r="F26" i="17"/>
  <c r="H26" i="17"/>
  <c r="D26" i="17"/>
  <c r="X26" i="17"/>
  <c r="G26" i="17"/>
  <c r="Y26" i="17"/>
  <c r="Z26" i="17"/>
  <c r="K24" i="17"/>
  <c r="W24" i="17"/>
  <c r="C24" i="17"/>
  <c r="D24" i="17"/>
  <c r="E24" i="17"/>
  <c r="F24" i="17"/>
  <c r="H24" i="17"/>
  <c r="G24" i="17"/>
  <c r="J24" i="17"/>
  <c r="X24" i="17"/>
  <c r="Y24" i="17"/>
  <c r="Z24" i="17"/>
  <c r="K22" i="17"/>
  <c r="W22" i="17"/>
  <c r="C22" i="17"/>
  <c r="O22" i="17"/>
  <c r="D22" i="17"/>
  <c r="P22" i="17"/>
  <c r="E22" i="17"/>
  <c r="Q22" i="17"/>
  <c r="F22" i="17"/>
  <c r="R22" i="17"/>
  <c r="H22" i="17"/>
  <c r="T22" i="17"/>
  <c r="G22" i="17"/>
  <c r="J22" i="17"/>
  <c r="L22" i="17"/>
  <c r="M22" i="17"/>
  <c r="N22" i="17"/>
  <c r="S22" i="17"/>
  <c r="V22" i="17"/>
  <c r="X22" i="17"/>
  <c r="I22" i="17"/>
  <c r="U22" i="17"/>
  <c r="Y22" i="17"/>
  <c r="Z22" i="17"/>
  <c r="W20" i="17"/>
  <c r="C20" i="17"/>
  <c r="D20" i="17"/>
  <c r="E20" i="17"/>
  <c r="F20" i="17"/>
  <c r="H20" i="17"/>
  <c r="G20" i="17"/>
  <c r="X20" i="17"/>
  <c r="Y20" i="17"/>
  <c r="Z20" i="17"/>
  <c r="K18" i="17"/>
  <c r="W18" i="17"/>
  <c r="C18" i="17"/>
  <c r="D18" i="17"/>
  <c r="E18" i="17"/>
  <c r="F18" i="17"/>
  <c r="H18" i="17"/>
  <c r="G18" i="17"/>
  <c r="J18" i="17"/>
  <c r="X18" i="17"/>
  <c r="Y18" i="17"/>
  <c r="Z18" i="17"/>
  <c r="K16" i="17"/>
  <c r="W16" i="17"/>
  <c r="C16" i="17"/>
  <c r="D16" i="17"/>
  <c r="E16" i="17"/>
  <c r="F16" i="17"/>
  <c r="H16" i="17"/>
  <c r="G16" i="17"/>
  <c r="J16" i="17"/>
  <c r="X16" i="17"/>
  <c r="Z16" i="17"/>
  <c r="Y16" i="17"/>
  <c r="K14" i="17"/>
  <c r="W14" i="17"/>
  <c r="C14" i="17"/>
  <c r="D14" i="17"/>
  <c r="E14" i="17"/>
  <c r="F14" i="17"/>
  <c r="H14" i="17"/>
  <c r="G14" i="17"/>
  <c r="J14" i="17"/>
  <c r="X14" i="17"/>
  <c r="Y14" i="17"/>
  <c r="Z14" i="17"/>
  <c r="K12" i="17"/>
  <c r="W12" i="17"/>
  <c r="C12" i="17"/>
  <c r="D12" i="17"/>
  <c r="E12" i="17"/>
  <c r="F12" i="17"/>
  <c r="H12" i="17"/>
  <c r="G12" i="17"/>
  <c r="J12" i="17"/>
  <c r="X12" i="17"/>
  <c r="Y12" i="17"/>
  <c r="Z12" i="17"/>
  <c r="D10" i="17"/>
  <c r="E10" i="17"/>
  <c r="Q10" i="17"/>
  <c r="R10" i="17"/>
  <c r="J10" i="17"/>
  <c r="W10" i="17"/>
  <c r="C133" i="17"/>
  <c r="D133" i="17"/>
  <c r="H133" i="17"/>
  <c r="C131" i="17"/>
  <c r="D131" i="17"/>
  <c r="Z131" i="17"/>
  <c r="E131" i="17"/>
  <c r="C129" i="17"/>
  <c r="D129" i="17"/>
  <c r="W129" i="17"/>
  <c r="C134" i="17"/>
  <c r="O134" i="17"/>
  <c r="D134" i="17"/>
  <c r="P134" i="17"/>
  <c r="L134" i="17"/>
  <c r="Z134" i="17"/>
  <c r="E134" i="17"/>
  <c r="S134" i="17"/>
  <c r="Y10" i="17"/>
  <c r="I10" i="17"/>
  <c r="N134" i="17"/>
  <c r="E133" i="17"/>
  <c r="X130" i="17"/>
  <c r="G130" i="17"/>
  <c r="X127" i="17"/>
  <c r="E127" i="17"/>
  <c r="F126" i="17"/>
  <c r="J124" i="17"/>
  <c r="S121" i="17"/>
  <c r="W119" i="17"/>
  <c r="W118" i="17"/>
  <c r="W117" i="17"/>
  <c r="N113" i="17"/>
  <c r="K112" i="17"/>
  <c r="K111" i="17"/>
  <c r="H110" i="17"/>
  <c r="H109" i="17"/>
  <c r="D108" i="17"/>
  <c r="Z106" i="17"/>
  <c r="P105" i="17"/>
  <c r="J104" i="17"/>
  <c r="X102" i="17"/>
  <c r="C98" i="17"/>
  <c r="C8" i="17"/>
  <c r="D8" i="17" s="1"/>
  <c r="X10" i="17"/>
  <c r="H10" i="17"/>
  <c r="M134" i="17"/>
  <c r="Z132" i="17"/>
  <c r="W130" i="17"/>
  <c r="F130" i="17"/>
  <c r="W127" i="17"/>
  <c r="Z126" i="17"/>
  <c r="E126" i="17"/>
  <c r="H125" i="17"/>
  <c r="R121" i="17"/>
  <c r="V118" i="17"/>
  <c r="U117" i="17"/>
  <c r="M113" i="17"/>
  <c r="J112" i="17"/>
  <c r="J111" i="17"/>
  <c r="G110" i="17"/>
  <c r="F109" i="17"/>
  <c r="Y107" i="17"/>
  <c r="O105" i="17"/>
  <c r="H104" i="17"/>
  <c r="W102" i="17"/>
  <c r="V97" i="17"/>
  <c r="V10" i="17"/>
  <c r="G10" i="17"/>
  <c r="K134" i="17"/>
  <c r="Y132" i="17"/>
  <c r="H132" i="17"/>
  <c r="E130" i="17"/>
  <c r="Y126" i="17"/>
  <c r="Y125" i="17"/>
  <c r="G125" i="17"/>
  <c r="G124" i="17"/>
  <c r="K123" i="17"/>
  <c r="K122" i="17"/>
  <c r="Q121" i="17"/>
  <c r="S118" i="17"/>
  <c r="T117" i="17"/>
  <c r="K114" i="17"/>
  <c r="L113" i="17"/>
  <c r="H112" i="17"/>
  <c r="E110" i="17"/>
  <c r="E109" i="17"/>
  <c r="V107" i="17"/>
  <c r="K105" i="17"/>
  <c r="E104" i="17"/>
  <c r="S102" i="17"/>
  <c r="G101" i="17"/>
  <c r="S97" i="17"/>
  <c r="N10" i="18"/>
  <c r="O10" i="18" s="1"/>
  <c r="P10" i="18" s="1"/>
  <c r="Q10" i="18" s="1"/>
  <c r="R10" i="18" s="1"/>
  <c r="S10" i="18" s="1"/>
  <c r="T10" i="18" s="1"/>
  <c r="U10" i="18" s="1"/>
  <c r="V10" i="18" s="1"/>
  <c r="W10" i="18" s="1"/>
  <c r="X10" i="18" s="1"/>
  <c r="Y10" i="18" s="1"/>
  <c r="Z10" i="18" s="1"/>
  <c r="N118" i="18"/>
  <c r="O118" i="18" s="1"/>
  <c r="P118" i="18" s="1"/>
  <c r="Q118" i="18" s="1"/>
  <c r="R118" i="18" s="1"/>
  <c r="S118" i="18" s="1"/>
  <c r="T118" i="18" s="1"/>
  <c r="U118" i="18" s="1"/>
  <c r="V118" i="18" s="1"/>
  <c r="W118" i="18" s="1"/>
  <c r="X118" i="18" s="1"/>
  <c r="Y118" i="18" s="1"/>
  <c r="Z118" i="18" s="1"/>
  <c r="N102" i="18"/>
  <c r="O102" i="18" s="1"/>
  <c r="P102" i="18" s="1"/>
  <c r="Q102" i="18" s="1"/>
  <c r="R102" i="18" s="1"/>
  <c r="S102" i="18" s="1"/>
  <c r="T102" i="18" s="1"/>
  <c r="U102" i="18" s="1"/>
  <c r="V102" i="18" s="1"/>
  <c r="W102" i="18" s="1"/>
  <c r="X102" i="18" s="1"/>
  <c r="Y102" i="18" s="1"/>
  <c r="Z102" i="18" s="1"/>
  <c r="N30" i="18"/>
  <c r="O30" i="18" s="1"/>
  <c r="P30" i="18" s="1"/>
  <c r="Q30" i="18" s="1"/>
  <c r="R30" i="18" s="1"/>
  <c r="S30" i="18" s="1"/>
  <c r="T30" i="18" s="1"/>
  <c r="U30" i="18" s="1"/>
  <c r="V30" i="18" s="1"/>
  <c r="W30" i="18" s="1"/>
  <c r="X30" i="18" s="1"/>
  <c r="Y30" i="18" s="1"/>
  <c r="Z30" i="18" s="1"/>
  <c r="E8" i="17" l="1"/>
  <c r="D10" i="20"/>
  <c r="D10" i="15"/>
  <c r="L13" i="20"/>
  <c r="L13" i="15"/>
  <c r="E38" i="20"/>
  <c r="E38" i="15"/>
  <c r="N96" i="20"/>
  <c r="N96" i="15"/>
  <c r="G86" i="20"/>
  <c r="G86" i="15"/>
  <c r="N100" i="20"/>
  <c r="N100" i="15"/>
  <c r="E100" i="20"/>
  <c r="E100" i="15"/>
  <c r="E107" i="20"/>
  <c r="E107" i="15"/>
  <c r="D105" i="20"/>
  <c r="D105" i="15"/>
  <c r="L15" i="20"/>
  <c r="L15" i="15"/>
  <c r="G17" i="20"/>
  <c r="G17" i="15"/>
  <c r="O21" i="20"/>
  <c r="O21" i="15"/>
  <c r="H21" i="20"/>
  <c r="H21" i="15"/>
  <c r="N24" i="20"/>
  <c r="N24" i="15"/>
  <c r="G30" i="20"/>
  <c r="G30" i="15"/>
  <c r="H32" i="20"/>
  <c r="H32" i="15"/>
  <c r="E44" i="20"/>
  <c r="E44" i="15"/>
  <c r="O46" i="20"/>
  <c r="O46" i="15"/>
  <c r="N48" i="20"/>
  <c r="N48" i="15"/>
  <c r="D54" i="20"/>
  <c r="D54" i="15"/>
  <c r="E54" i="20"/>
  <c r="E54" i="15"/>
  <c r="G56" i="20"/>
  <c r="G56" i="15"/>
  <c r="M60" i="20"/>
  <c r="M60" i="15"/>
  <c r="L62" i="20"/>
  <c r="L62" i="15"/>
  <c r="L64" i="20"/>
  <c r="L64" i="15"/>
  <c r="D66" i="20"/>
  <c r="D66" i="15"/>
  <c r="H68" i="20"/>
  <c r="H68" i="15"/>
  <c r="O74" i="20"/>
  <c r="O74" i="15"/>
  <c r="L76" i="20"/>
  <c r="L76" i="15"/>
  <c r="L80" i="20"/>
  <c r="L80" i="15"/>
  <c r="O82" i="20"/>
  <c r="O82" i="15"/>
  <c r="N18" i="20"/>
  <c r="N18" i="15"/>
  <c r="D75" i="20"/>
  <c r="D75" i="15"/>
  <c r="E99" i="20"/>
  <c r="E99" i="15"/>
  <c r="E52" i="20"/>
  <c r="E52" i="15"/>
  <c r="L101" i="20"/>
  <c r="L101" i="15"/>
  <c r="G13" i="20"/>
  <c r="G13" i="15"/>
  <c r="N17" i="20"/>
  <c r="N17" i="15"/>
  <c r="H17" i="20"/>
  <c r="H17" i="15"/>
  <c r="N19" i="20"/>
  <c r="N19" i="15"/>
  <c r="N30" i="20"/>
  <c r="N30" i="15"/>
  <c r="O32" i="20"/>
  <c r="O32" i="15"/>
  <c r="E36" i="20"/>
  <c r="E36" i="15"/>
  <c r="O38" i="20"/>
  <c r="O38" i="15"/>
  <c r="L38" i="20"/>
  <c r="L38" i="15"/>
  <c r="M42" i="20"/>
  <c r="M42" i="15"/>
  <c r="O44" i="20"/>
  <c r="O44" i="15"/>
  <c r="E50" i="20"/>
  <c r="E50" i="15"/>
  <c r="M56" i="20"/>
  <c r="M56" i="15"/>
  <c r="G58" i="20"/>
  <c r="G58" i="15"/>
  <c r="L58" i="20"/>
  <c r="L58" i="15"/>
  <c r="L66" i="20"/>
  <c r="L66" i="15"/>
  <c r="D67" i="20"/>
  <c r="D67" i="15"/>
  <c r="H67" i="20"/>
  <c r="H67" i="15"/>
  <c r="G70" i="20"/>
  <c r="G70" i="15"/>
  <c r="G72" i="20"/>
  <c r="G72" i="15"/>
  <c r="M74" i="20"/>
  <c r="M74" i="15"/>
  <c r="O78" i="20"/>
  <c r="O78" i="15"/>
  <c r="G12" i="20"/>
  <c r="G12" i="15"/>
  <c r="H49" i="20"/>
  <c r="H49" i="15"/>
  <c r="N65" i="20"/>
  <c r="N65" i="15"/>
  <c r="L60" i="20"/>
  <c r="L60" i="15"/>
  <c r="G68" i="20"/>
  <c r="G68" i="15"/>
  <c r="G91" i="20"/>
  <c r="G91" i="15"/>
  <c r="O15" i="20"/>
  <c r="O15" i="15"/>
  <c r="H15" i="20"/>
  <c r="H15" i="15"/>
  <c r="O17" i="20"/>
  <c r="O17" i="15"/>
  <c r="M24" i="20"/>
  <c r="M24" i="15"/>
  <c r="E24" i="20"/>
  <c r="E24" i="15"/>
  <c r="M30" i="20"/>
  <c r="M30" i="15"/>
  <c r="E34" i="20"/>
  <c r="E34" i="15"/>
  <c r="G36" i="20"/>
  <c r="G36" i="15"/>
  <c r="L36" i="20"/>
  <c r="L36" i="15"/>
  <c r="N40" i="20"/>
  <c r="N40" i="15"/>
  <c r="M46" i="20"/>
  <c r="M46" i="15"/>
  <c r="M54" i="20"/>
  <c r="M54" i="15"/>
  <c r="L56" i="20"/>
  <c r="L56" i="15"/>
  <c r="E60" i="20"/>
  <c r="E60" i="15"/>
  <c r="O62" i="20"/>
  <c r="O62" i="15"/>
  <c r="N64" i="20"/>
  <c r="N64" i="15"/>
  <c r="N67" i="20"/>
  <c r="N67" i="15"/>
  <c r="E68" i="20"/>
  <c r="E68" i="15"/>
  <c r="E70" i="20"/>
  <c r="E70" i="15"/>
  <c r="O72" i="20"/>
  <c r="O72" i="15"/>
  <c r="E78" i="20"/>
  <c r="E78" i="15"/>
  <c r="E82" i="20"/>
  <c r="E82" i="15"/>
  <c r="H69" i="20"/>
  <c r="H69" i="15"/>
  <c r="D90" i="20"/>
  <c r="D90" i="15"/>
  <c r="N21" i="20"/>
  <c r="N21" i="15"/>
  <c r="E40" i="20"/>
  <c r="E40" i="15"/>
  <c r="N66" i="20"/>
  <c r="N66" i="15"/>
  <c r="E104" i="20"/>
  <c r="E104" i="15"/>
  <c r="E101" i="20"/>
  <c r="E101" i="15"/>
  <c r="O13" i="20"/>
  <c r="O13" i="15"/>
  <c r="H13" i="20"/>
  <c r="H13" i="15"/>
  <c r="N15" i="20"/>
  <c r="N15" i="15"/>
  <c r="M21" i="20"/>
  <c r="M21" i="15"/>
  <c r="E21" i="20"/>
  <c r="E21" i="15"/>
  <c r="M32" i="20"/>
  <c r="M32" i="15"/>
  <c r="E32" i="20"/>
  <c r="E32" i="15"/>
  <c r="L34" i="20"/>
  <c r="L34" i="15"/>
  <c r="G44" i="20"/>
  <c r="G44" i="15"/>
  <c r="M52" i="20"/>
  <c r="M52" i="15"/>
  <c r="L54" i="20"/>
  <c r="L54" i="15"/>
  <c r="O56" i="20"/>
  <c r="O56" i="15"/>
  <c r="H60" i="20"/>
  <c r="H60" i="15"/>
  <c r="E62" i="20"/>
  <c r="E62" i="15"/>
  <c r="E64" i="20"/>
  <c r="E64" i="15"/>
  <c r="L67" i="20"/>
  <c r="L67" i="15"/>
  <c r="D68" i="20"/>
  <c r="D68" i="15"/>
  <c r="D70" i="20"/>
  <c r="D70" i="15"/>
  <c r="O70" i="20"/>
  <c r="O70" i="15"/>
  <c r="E72" i="20"/>
  <c r="E72" i="15"/>
  <c r="D74" i="20"/>
  <c r="D74" i="15"/>
  <c r="M78" i="20"/>
  <c r="M78" i="15"/>
  <c r="N80" i="20"/>
  <c r="N80" i="15"/>
  <c r="H16" i="20"/>
  <c r="H16" i="15"/>
  <c r="M29" i="20"/>
  <c r="M29" i="15"/>
  <c r="D34" i="20"/>
  <c r="D34" i="15"/>
  <c r="D46" i="20"/>
  <c r="D46" i="15"/>
  <c r="H70" i="20"/>
  <c r="H70" i="15"/>
  <c r="H78" i="20"/>
  <c r="H78" i="15"/>
  <c r="L104" i="20"/>
  <c r="L104" i="15"/>
  <c r="M101" i="20"/>
  <c r="M101" i="15"/>
  <c r="D103" i="20"/>
  <c r="D103" i="15"/>
  <c r="H107" i="20"/>
  <c r="H107" i="15"/>
  <c r="N13" i="20"/>
  <c r="N13" i="15"/>
  <c r="M19" i="20"/>
  <c r="M19" i="15"/>
  <c r="E19" i="20"/>
  <c r="E19" i="15"/>
  <c r="D24" i="20"/>
  <c r="D24" i="15"/>
  <c r="O26" i="20"/>
  <c r="O26" i="15"/>
  <c r="E26" i="20"/>
  <c r="E26" i="15"/>
  <c r="E30" i="20"/>
  <c r="E30" i="15"/>
  <c r="D32" i="20"/>
  <c r="D32" i="15"/>
  <c r="L32" i="20"/>
  <c r="L32" i="15"/>
  <c r="M40" i="20"/>
  <c r="M40" i="15"/>
  <c r="G42" i="20"/>
  <c r="G42" i="15"/>
  <c r="L44" i="20"/>
  <c r="L44" i="15"/>
  <c r="D44" i="20"/>
  <c r="D44" i="15"/>
  <c r="L46" i="20"/>
  <c r="L46" i="15"/>
  <c r="H48" i="20"/>
  <c r="H48" i="15"/>
  <c r="M50" i="20"/>
  <c r="M50" i="15"/>
  <c r="L52" i="20"/>
  <c r="L52" i="15"/>
  <c r="O54" i="20"/>
  <c r="O54" i="15"/>
  <c r="N56" i="20"/>
  <c r="N56" i="15"/>
  <c r="N60" i="20"/>
  <c r="N60" i="15"/>
  <c r="D62" i="20"/>
  <c r="D62" i="15"/>
  <c r="N68" i="20"/>
  <c r="N68" i="15"/>
  <c r="O68" i="20"/>
  <c r="O68" i="15"/>
  <c r="N70" i="20"/>
  <c r="N70" i="15"/>
  <c r="D72" i="20"/>
  <c r="D72" i="15"/>
  <c r="M72" i="20"/>
  <c r="M72" i="15"/>
  <c r="L74" i="20"/>
  <c r="L74" i="15"/>
  <c r="N78" i="20"/>
  <c r="N78" i="15"/>
  <c r="G80" i="20"/>
  <c r="G80" i="15"/>
  <c r="H98" i="20"/>
  <c r="H98" i="15"/>
  <c r="H83" i="20"/>
  <c r="H83" i="15"/>
  <c r="D73" i="20"/>
  <c r="D73" i="15"/>
  <c r="L75" i="20"/>
  <c r="L75" i="15"/>
  <c r="H19" i="20"/>
  <c r="H19" i="15"/>
  <c r="H26" i="20"/>
  <c r="H26" i="15"/>
  <c r="H30" i="20"/>
  <c r="H30" i="15"/>
  <c r="M58" i="20"/>
  <c r="M58" i="15"/>
  <c r="M76" i="20"/>
  <c r="M76" i="15"/>
  <c r="E98" i="20"/>
  <c r="E98" i="15"/>
  <c r="E89" i="20"/>
  <c r="E89" i="15"/>
  <c r="M17" i="20"/>
  <c r="M17" i="15"/>
  <c r="E17" i="20"/>
  <c r="E17" i="15"/>
  <c r="D21" i="20"/>
  <c r="D21" i="15"/>
  <c r="L30" i="20"/>
  <c r="L30" i="15"/>
  <c r="O34" i="20"/>
  <c r="O34" i="15"/>
  <c r="D38" i="20"/>
  <c r="D38" i="15"/>
  <c r="O48" i="20"/>
  <c r="O48" i="15"/>
  <c r="M48" i="20"/>
  <c r="M48" i="15"/>
  <c r="L50" i="20"/>
  <c r="L50" i="15"/>
  <c r="O52" i="20"/>
  <c r="O52" i="15"/>
  <c r="H54" i="20"/>
  <c r="H54" i="15"/>
  <c r="D58" i="20"/>
  <c r="D58" i="15"/>
  <c r="D60" i="20"/>
  <c r="D60" i="15"/>
  <c r="O67" i="20"/>
  <c r="O67" i="15"/>
  <c r="L68" i="20"/>
  <c r="L68" i="15"/>
  <c r="L70" i="20"/>
  <c r="L70" i="15"/>
  <c r="M70" i="20"/>
  <c r="M70" i="15"/>
  <c r="N72" i="20"/>
  <c r="N72" i="15"/>
  <c r="D78" i="20"/>
  <c r="D78" i="15"/>
  <c r="O81" i="20"/>
  <c r="O81" i="15"/>
  <c r="L82" i="20"/>
  <c r="L82" i="15"/>
  <c r="D85" i="20"/>
  <c r="D85" i="15"/>
  <c r="N107" i="20"/>
  <c r="N107" i="15"/>
  <c r="E23" i="20"/>
  <c r="E23" i="15"/>
  <c r="E59" i="20"/>
  <c r="E59" i="15"/>
  <c r="L97" i="20"/>
  <c r="L97" i="15"/>
  <c r="H106" i="20"/>
  <c r="H106" i="15"/>
  <c r="D107" i="20"/>
  <c r="D107" i="15"/>
  <c r="M15" i="20"/>
  <c r="M15" i="15"/>
  <c r="E15" i="20"/>
  <c r="E15" i="15"/>
  <c r="D19" i="20"/>
  <c r="D19" i="15"/>
  <c r="N26" i="20"/>
  <c r="N26" i="15"/>
  <c r="L26" i="20"/>
  <c r="L26" i="15"/>
  <c r="D36" i="20"/>
  <c r="D36" i="15"/>
  <c r="L40" i="20"/>
  <c r="L40" i="15"/>
  <c r="D42" i="20"/>
  <c r="D42" i="15"/>
  <c r="N44" i="20"/>
  <c r="N44" i="15"/>
  <c r="G48" i="20"/>
  <c r="G48" i="15"/>
  <c r="L48" i="20"/>
  <c r="L48" i="15"/>
  <c r="O50" i="20"/>
  <c r="O50" i="15"/>
  <c r="H52" i="20"/>
  <c r="H52" i="15"/>
  <c r="N54" i="20"/>
  <c r="N54" i="15"/>
  <c r="O58" i="20"/>
  <c r="O58" i="15"/>
  <c r="O66" i="20"/>
  <c r="O66" i="15"/>
  <c r="M68" i="20"/>
  <c r="M68" i="15"/>
  <c r="L72" i="20"/>
  <c r="L72" i="15"/>
  <c r="H76" i="20"/>
  <c r="H76" i="15"/>
  <c r="L78" i="20"/>
  <c r="L78" i="15"/>
  <c r="G78" i="20"/>
  <c r="G78" i="15"/>
  <c r="H80" i="20"/>
  <c r="H80" i="15"/>
  <c r="G81" i="20"/>
  <c r="G81" i="15"/>
  <c r="O37" i="20"/>
  <c r="O37" i="15"/>
  <c r="L103" i="20"/>
  <c r="L103" i="15"/>
  <c r="D56" i="20"/>
  <c r="D56" i="15"/>
  <c r="E67" i="20"/>
  <c r="E67" i="15"/>
  <c r="H74" i="20"/>
  <c r="H74" i="15"/>
  <c r="N106" i="20"/>
  <c r="N106" i="15"/>
  <c r="O106" i="20"/>
  <c r="O106" i="15"/>
  <c r="G104" i="20"/>
  <c r="G104" i="15"/>
  <c r="M13" i="20"/>
  <c r="M13" i="15"/>
  <c r="E13" i="20"/>
  <c r="E13" i="15"/>
  <c r="D17" i="20"/>
  <c r="D17" i="15"/>
  <c r="L24" i="20"/>
  <c r="L24" i="15"/>
  <c r="G26" i="20"/>
  <c r="G26" i="15"/>
  <c r="G32" i="20"/>
  <c r="G32" i="15"/>
  <c r="N34" i="20"/>
  <c r="N34" i="15"/>
  <c r="G40" i="20"/>
  <c r="G40" i="15"/>
  <c r="O42" i="20"/>
  <c r="O42" i="15"/>
  <c r="H50" i="20"/>
  <c r="H50" i="15"/>
  <c r="N52" i="20"/>
  <c r="N52" i="15"/>
  <c r="G54" i="20"/>
  <c r="G54" i="15"/>
  <c r="N58" i="20"/>
  <c r="N58" i="15"/>
  <c r="H64" i="20"/>
  <c r="H64" i="15"/>
  <c r="O64" i="20"/>
  <c r="O64" i="15"/>
  <c r="H66" i="20"/>
  <c r="H66" i="15"/>
  <c r="M67" i="20"/>
  <c r="M67" i="15"/>
  <c r="N74" i="20"/>
  <c r="N74" i="15"/>
  <c r="G76" i="20"/>
  <c r="G76" i="15"/>
  <c r="M51" i="20"/>
  <c r="M51" i="15"/>
  <c r="D86" i="20"/>
  <c r="D86" i="15"/>
  <c r="N46" i="20"/>
  <c r="N46" i="15"/>
  <c r="H58" i="20"/>
  <c r="H58" i="15"/>
  <c r="G98" i="20"/>
  <c r="G98" i="15"/>
  <c r="O87" i="20"/>
  <c r="O87" i="15"/>
  <c r="L94" i="20"/>
  <c r="L94" i="15"/>
  <c r="M104" i="20"/>
  <c r="M104" i="15"/>
  <c r="E105" i="20"/>
  <c r="E105" i="15"/>
  <c r="D15" i="20"/>
  <c r="D15" i="15"/>
  <c r="L21" i="20"/>
  <c r="L21" i="15"/>
  <c r="G24" i="20"/>
  <c r="G24" i="15"/>
  <c r="M26" i="20"/>
  <c r="M26" i="15"/>
  <c r="D30" i="20"/>
  <c r="D30" i="15"/>
  <c r="N32" i="20"/>
  <c r="N32" i="15"/>
  <c r="G34" i="20"/>
  <c r="G34" i="15"/>
  <c r="N36" i="20"/>
  <c r="N36" i="15"/>
  <c r="G38" i="20"/>
  <c r="G38" i="15"/>
  <c r="H38" i="20"/>
  <c r="H38" i="15"/>
  <c r="D40" i="20"/>
  <c r="D40" i="15"/>
  <c r="N42" i="20"/>
  <c r="N42" i="15"/>
  <c r="M44" i="20"/>
  <c r="M44" i="15"/>
  <c r="E48" i="20"/>
  <c r="E48" i="15"/>
  <c r="N50" i="20"/>
  <c r="N50" i="15"/>
  <c r="G52" i="20"/>
  <c r="G52" i="15"/>
  <c r="H56" i="20"/>
  <c r="H56" i="15"/>
  <c r="G60" i="20"/>
  <c r="G60" i="15"/>
  <c r="G64" i="20"/>
  <c r="G64" i="15"/>
  <c r="G66" i="20"/>
  <c r="G66" i="15"/>
  <c r="M66" i="20"/>
  <c r="M66" i="15"/>
  <c r="E74" i="20"/>
  <c r="E74" i="15"/>
  <c r="E29" i="20"/>
  <c r="E29" i="15"/>
  <c r="O43" i="20"/>
  <c r="O43" i="15"/>
  <c r="G71" i="20"/>
  <c r="G71" i="15"/>
  <c r="O19" i="20"/>
  <c r="O19" i="15"/>
  <c r="E42" i="20"/>
  <c r="E42" i="15"/>
  <c r="M23" i="20"/>
  <c r="M23" i="15"/>
  <c r="G99" i="20"/>
  <c r="G99" i="15"/>
  <c r="D88" i="20"/>
  <c r="D88" i="15"/>
  <c r="O105" i="20"/>
  <c r="O105" i="15"/>
  <c r="D13" i="20"/>
  <c r="D13" i="15"/>
  <c r="L19" i="20"/>
  <c r="L19" i="15"/>
  <c r="G21" i="20"/>
  <c r="G21" i="15"/>
  <c r="D26" i="20"/>
  <c r="D26" i="15"/>
  <c r="O30" i="20"/>
  <c r="O30" i="15"/>
  <c r="M34" i="20"/>
  <c r="M34" i="15"/>
  <c r="O36" i="20"/>
  <c r="O36" i="15"/>
  <c r="H36" i="20"/>
  <c r="H36" i="15"/>
  <c r="N38" i="20"/>
  <c r="N38" i="15"/>
  <c r="H40" i="20"/>
  <c r="H40" i="15"/>
  <c r="L42" i="20"/>
  <c r="L42" i="15"/>
  <c r="H44" i="20"/>
  <c r="H44" i="15"/>
  <c r="H46" i="20"/>
  <c r="H46" i="15"/>
  <c r="G50" i="20"/>
  <c r="G50" i="15"/>
  <c r="D52" i="20"/>
  <c r="D52" i="15"/>
  <c r="E58" i="20"/>
  <c r="E58" i="15"/>
  <c r="H62" i="20"/>
  <c r="H62" i="15"/>
  <c r="M64" i="20"/>
  <c r="M64" i="15"/>
  <c r="H81" i="20"/>
  <c r="H81" i="15"/>
  <c r="M81" i="20"/>
  <c r="M81" i="15"/>
  <c r="N87" i="20"/>
  <c r="N87" i="15"/>
  <c r="L31" i="20"/>
  <c r="L31" i="15"/>
  <c r="D47" i="20"/>
  <c r="D47" i="15"/>
  <c r="L53" i="20"/>
  <c r="L53" i="15"/>
  <c r="O100" i="20"/>
  <c r="O100" i="15"/>
  <c r="G15" i="20"/>
  <c r="G15" i="15"/>
  <c r="D50" i="20"/>
  <c r="D50" i="15"/>
  <c r="N62" i="20"/>
  <c r="N62" i="15"/>
  <c r="L81" i="20"/>
  <c r="L81" i="15"/>
  <c r="N99" i="20"/>
  <c r="N99" i="15"/>
  <c r="H99" i="20"/>
  <c r="H99" i="15"/>
  <c r="H89" i="20"/>
  <c r="H89" i="15"/>
  <c r="L17" i="20"/>
  <c r="L17" i="15"/>
  <c r="G19" i="20"/>
  <c r="G19" i="15"/>
  <c r="O24" i="20"/>
  <c r="O24" i="15"/>
  <c r="H24" i="20"/>
  <c r="H24" i="15"/>
  <c r="H34" i="20"/>
  <c r="H34" i="15"/>
  <c r="M36" i="20"/>
  <c r="M36" i="15"/>
  <c r="M38" i="20"/>
  <c r="M38" i="15"/>
  <c r="O40" i="20"/>
  <c r="O40" i="15"/>
  <c r="H42" i="20"/>
  <c r="H42" i="15"/>
  <c r="G46" i="20"/>
  <c r="G46" i="15"/>
  <c r="E46" i="20"/>
  <c r="E46" i="15"/>
  <c r="D48" i="20"/>
  <c r="D48" i="15"/>
  <c r="E56" i="20"/>
  <c r="E56" i="15"/>
  <c r="O60" i="20"/>
  <c r="O60" i="15"/>
  <c r="G62" i="20"/>
  <c r="G62" i="15"/>
  <c r="M62" i="20"/>
  <c r="M62" i="15"/>
  <c r="D64" i="20"/>
  <c r="D64" i="15"/>
  <c r="E66" i="20"/>
  <c r="E66" i="15"/>
  <c r="G67" i="20"/>
  <c r="G67" i="15"/>
  <c r="H72" i="20"/>
  <c r="H72" i="15"/>
  <c r="E76" i="20"/>
  <c r="E76" i="15"/>
  <c r="M80" i="20"/>
  <c r="M80" i="15"/>
  <c r="E91" i="20"/>
  <c r="E91" i="15"/>
  <c r="O16" i="20"/>
  <c r="O16" i="15"/>
  <c r="G79" i="20"/>
  <c r="G79" i="15"/>
  <c r="D80" i="20"/>
  <c r="D80" i="15"/>
  <c r="E93" i="20"/>
  <c r="E93" i="15"/>
  <c r="L95" i="20"/>
  <c r="L95" i="15"/>
  <c r="E96" i="20"/>
  <c r="E96" i="15"/>
  <c r="M107" i="20"/>
  <c r="M107" i="15"/>
  <c r="O107" i="20"/>
  <c r="O107" i="15"/>
  <c r="M96" i="20"/>
  <c r="M96" i="15"/>
  <c r="G96" i="20"/>
  <c r="G96" i="15"/>
  <c r="N105" i="20"/>
  <c r="N105" i="15"/>
  <c r="D106" i="20"/>
  <c r="D106" i="15"/>
  <c r="L12" i="20"/>
  <c r="L12" i="15"/>
  <c r="G14" i="20"/>
  <c r="G14" i="15"/>
  <c r="O18" i="20"/>
  <c r="O18" i="15"/>
  <c r="H18" i="20"/>
  <c r="H18" i="15"/>
  <c r="N20" i="20"/>
  <c r="N20" i="15"/>
  <c r="O25" i="20"/>
  <c r="O25" i="15"/>
  <c r="O27" i="20"/>
  <c r="O27" i="15"/>
  <c r="M28" i="20"/>
  <c r="M28" i="15"/>
  <c r="E31" i="20"/>
  <c r="E31" i="15"/>
  <c r="L33" i="20"/>
  <c r="L33" i="15"/>
  <c r="D35" i="20"/>
  <c r="D35" i="15"/>
  <c r="G43" i="20"/>
  <c r="G43" i="15"/>
  <c r="N43" i="20"/>
  <c r="N43" i="15"/>
  <c r="M53" i="20"/>
  <c r="M53" i="15"/>
  <c r="L55" i="20"/>
  <c r="L55" i="15"/>
  <c r="G61" i="20"/>
  <c r="G61" i="15"/>
  <c r="G69" i="20"/>
  <c r="G69" i="15"/>
  <c r="N69" i="20"/>
  <c r="N69" i="15"/>
  <c r="H71" i="20"/>
  <c r="H71" i="15"/>
  <c r="N75" i="20"/>
  <c r="N75" i="15"/>
  <c r="E77" i="20"/>
  <c r="E77" i="15"/>
  <c r="H79" i="20"/>
  <c r="H79" i="15"/>
  <c r="E79" i="20"/>
  <c r="E79" i="15"/>
  <c r="L84" i="20"/>
  <c r="L84" i="15"/>
  <c r="D89" i="20"/>
  <c r="D89" i="15"/>
  <c r="G92" i="20"/>
  <c r="G92" i="15"/>
  <c r="D94" i="20"/>
  <c r="D94" i="15"/>
  <c r="M89" i="20"/>
  <c r="M89" i="15"/>
  <c r="E90" i="20"/>
  <c r="E90" i="15"/>
  <c r="H97" i="20"/>
  <c r="H97" i="15"/>
  <c r="M106" i="20"/>
  <c r="M106" i="15"/>
  <c r="M87" i="20"/>
  <c r="M87" i="15"/>
  <c r="G88" i="20"/>
  <c r="G88" i="15"/>
  <c r="M93" i="20"/>
  <c r="M93" i="15"/>
  <c r="O96" i="20"/>
  <c r="O96" i="15"/>
  <c r="D100" i="20"/>
  <c r="D100" i="15"/>
  <c r="M94" i="20"/>
  <c r="M94" i="15"/>
  <c r="L91" i="20"/>
  <c r="L91" i="15"/>
  <c r="N90" i="20"/>
  <c r="N90" i="15"/>
  <c r="N97" i="20"/>
  <c r="N97" i="15"/>
  <c r="H14" i="20"/>
  <c r="H14" i="15"/>
  <c r="N16" i="20"/>
  <c r="N16" i="15"/>
  <c r="M22" i="20"/>
  <c r="M22" i="15"/>
  <c r="E22" i="20"/>
  <c r="E22" i="15"/>
  <c r="E25" i="20"/>
  <c r="E25" i="15"/>
  <c r="M27" i="20"/>
  <c r="M27" i="15"/>
  <c r="E28" i="20"/>
  <c r="E28" i="15"/>
  <c r="D29" i="20"/>
  <c r="D29" i="15"/>
  <c r="L29" i="20"/>
  <c r="L29" i="15"/>
  <c r="O31" i="20"/>
  <c r="O31" i="15"/>
  <c r="D37" i="20"/>
  <c r="D37" i="15"/>
  <c r="M43" i="20"/>
  <c r="M43" i="15"/>
  <c r="N45" i="20"/>
  <c r="N45" i="15"/>
  <c r="D45" i="20"/>
  <c r="D45" i="15"/>
  <c r="M49" i="20"/>
  <c r="M49" i="15"/>
  <c r="L51" i="20"/>
  <c r="L51" i="15"/>
  <c r="O59" i="20"/>
  <c r="O59" i="15"/>
  <c r="O61" i="20"/>
  <c r="O61" i="15"/>
  <c r="H63" i="20"/>
  <c r="H63" i="15"/>
  <c r="H65" i="20"/>
  <c r="H65" i="15"/>
  <c r="E69" i="20"/>
  <c r="E69" i="15"/>
  <c r="D71" i="20"/>
  <c r="D71" i="15"/>
  <c r="M75" i="20"/>
  <c r="M75" i="15"/>
  <c r="O77" i="20"/>
  <c r="O77" i="15"/>
  <c r="O79" i="20"/>
  <c r="O79" i="15"/>
  <c r="D79" i="20"/>
  <c r="D79" i="15"/>
  <c r="D92" i="20"/>
  <c r="D92" i="15"/>
  <c r="H101" i="20"/>
  <c r="H101" i="15"/>
  <c r="M98" i="20"/>
  <c r="M98" i="15"/>
  <c r="O98" i="20"/>
  <c r="O98" i="15"/>
  <c r="O90" i="20"/>
  <c r="O90" i="15"/>
  <c r="N82" i="20"/>
  <c r="N82" i="15"/>
  <c r="H82" i="20"/>
  <c r="H82" i="15"/>
  <c r="H91" i="20"/>
  <c r="H91" i="15"/>
  <c r="H93" i="20"/>
  <c r="H93" i="15"/>
  <c r="G95" i="20"/>
  <c r="G95" i="15"/>
  <c r="G101" i="20"/>
  <c r="G101" i="15"/>
  <c r="N91" i="20"/>
  <c r="N91" i="15"/>
  <c r="H104" i="20"/>
  <c r="H104" i="15"/>
  <c r="O12" i="20"/>
  <c r="O12" i="15"/>
  <c r="H12" i="20"/>
  <c r="H12" i="15"/>
  <c r="O14" i="20"/>
  <c r="O14" i="15"/>
  <c r="M20" i="20"/>
  <c r="M20" i="15"/>
  <c r="E20" i="20"/>
  <c r="E20" i="15"/>
  <c r="D23" i="20"/>
  <c r="D23" i="15"/>
  <c r="D27" i="20"/>
  <c r="D27" i="15"/>
  <c r="E27" i="20"/>
  <c r="E27" i="15"/>
  <c r="L28" i="20"/>
  <c r="L28" i="15"/>
  <c r="N35" i="20"/>
  <c r="N35" i="15"/>
  <c r="N37" i="20"/>
  <c r="N37" i="15"/>
  <c r="G39" i="20"/>
  <c r="G39" i="15"/>
  <c r="D41" i="20"/>
  <c r="D41" i="15"/>
  <c r="L45" i="20"/>
  <c r="L45" i="15"/>
  <c r="M47" i="20"/>
  <c r="M47" i="15"/>
  <c r="D49" i="20"/>
  <c r="D49" i="15"/>
  <c r="L49" i="20"/>
  <c r="L49" i="15"/>
  <c r="E55" i="20"/>
  <c r="E55" i="15"/>
  <c r="G59" i="20"/>
  <c r="G59" i="15"/>
  <c r="D59" i="20"/>
  <c r="D59" i="15"/>
  <c r="N61" i="20"/>
  <c r="N61" i="15"/>
  <c r="G63" i="20"/>
  <c r="G63" i="15"/>
  <c r="O69" i="20"/>
  <c r="O69" i="15"/>
  <c r="D69" i="20"/>
  <c r="D69" i="15"/>
  <c r="L71" i="20"/>
  <c r="L71" i="15"/>
  <c r="E73" i="20"/>
  <c r="E73" i="15"/>
  <c r="M73" i="20"/>
  <c r="M73" i="15"/>
  <c r="H84" i="20"/>
  <c r="H84" i="15"/>
  <c r="L90" i="20"/>
  <c r="L90" i="15"/>
  <c r="O99" i="20"/>
  <c r="O99" i="15"/>
  <c r="L99" i="20"/>
  <c r="L99" i="15"/>
  <c r="M99" i="20"/>
  <c r="M99" i="15"/>
  <c r="E9" i="17"/>
  <c r="D11" i="20"/>
  <c r="D11" i="15"/>
  <c r="N85" i="20"/>
  <c r="N85" i="15"/>
  <c r="D98" i="20"/>
  <c r="D98" i="15"/>
  <c r="O93" i="20"/>
  <c r="O93" i="15"/>
  <c r="G102" i="20"/>
  <c r="G102" i="15"/>
  <c r="M91" i="20"/>
  <c r="M91" i="15"/>
  <c r="N92" i="20"/>
  <c r="N92" i="15"/>
  <c r="O91" i="20"/>
  <c r="O91" i="15"/>
  <c r="O83" i="20"/>
  <c r="O83" i="15"/>
  <c r="N12" i="20"/>
  <c r="N12" i="15"/>
  <c r="M18" i="20"/>
  <c r="M18" i="15"/>
  <c r="E18" i="20"/>
  <c r="E18" i="15"/>
  <c r="D22" i="20"/>
  <c r="D22" i="15"/>
  <c r="L27" i="20"/>
  <c r="L27" i="15"/>
  <c r="M31" i="20"/>
  <c r="M31" i="15"/>
  <c r="N31" i="20"/>
  <c r="N31" i="15"/>
  <c r="G37" i="20"/>
  <c r="G37" i="15"/>
  <c r="D43" i="20"/>
  <c r="D43" i="15"/>
  <c r="L43" i="20"/>
  <c r="L43" i="15"/>
  <c r="L47" i="20"/>
  <c r="L47" i="15"/>
  <c r="E53" i="20"/>
  <c r="E53" i="15"/>
  <c r="N59" i="20"/>
  <c r="N59" i="15"/>
  <c r="E63" i="20"/>
  <c r="E63" i="15"/>
  <c r="D65" i="20"/>
  <c r="D65" i="15"/>
  <c r="L69" i="20"/>
  <c r="L69" i="15"/>
  <c r="M71" i="20"/>
  <c r="M71" i="15"/>
  <c r="O73" i="20"/>
  <c r="O73" i="15"/>
  <c r="H75" i="20"/>
  <c r="H75" i="15"/>
  <c r="N79" i="20"/>
  <c r="N79" i="15"/>
  <c r="G84" i="20"/>
  <c r="G84" i="15"/>
  <c r="E86" i="20"/>
  <c r="E86" i="15"/>
  <c r="G97" i="20"/>
  <c r="G97" i="15"/>
  <c r="H96" i="20"/>
  <c r="H96" i="15"/>
  <c r="D84" i="20"/>
  <c r="D84" i="15"/>
  <c r="E97" i="20"/>
  <c r="E97" i="15"/>
  <c r="M82" i="20"/>
  <c r="M82" i="15"/>
  <c r="L83" i="20"/>
  <c r="L83" i="15"/>
  <c r="M85" i="20"/>
  <c r="M85" i="15"/>
  <c r="N93" i="20"/>
  <c r="N93" i="15"/>
  <c r="M95" i="20"/>
  <c r="M95" i="15"/>
  <c r="M84" i="20"/>
  <c r="M84" i="15"/>
  <c r="L102" i="20"/>
  <c r="L102" i="15"/>
  <c r="M92" i="20"/>
  <c r="M92" i="15"/>
  <c r="H102" i="20"/>
  <c r="H102" i="15"/>
  <c r="H85" i="20"/>
  <c r="H85" i="15"/>
  <c r="E92" i="20"/>
  <c r="E92" i="15"/>
  <c r="D104" i="20"/>
  <c r="D104" i="15"/>
  <c r="M16" i="20"/>
  <c r="M16" i="15"/>
  <c r="E16" i="20"/>
  <c r="E16" i="15"/>
  <c r="D20" i="20"/>
  <c r="D20" i="15"/>
  <c r="L25" i="20"/>
  <c r="L25" i="15"/>
  <c r="G29" i="20"/>
  <c r="G29" i="15"/>
  <c r="G31" i="20"/>
  <c r="G31" i="15"/>
  <c r="D33" i="20"/>
  <c r="D33" i="15"/>
  <c r="M37" i="20"/>
  <c r="M37" i="15"/>
  <c r="H39" i="20"/>
  <c r="H39" i="15"/>
  <c r="O41" i="20"/>
  <c r="O41" i="15"/>
  <c r="H47" i="20"/>
  <c r="H47" i="15"/>
  <c r="E51" i="20"/>
  <c r="E51" i="15"/>
  <c r="G55" i="20"/>
  <c r="G55" i="15"/>
  <c r="H57" i="20"/>
  <c r="H57" i="15"/>
  <c r="D63" i="20"/>
  <c r="D63" i="15"/>
  <c r="M69" i="20"/>
  <c r="M69" i="15"/>
  <c r="L73" i="20"/>
  <c r="L73" i="15"/>
  <c r="D101" i="20"/>
  <c r="D101" i="15"/>
  <c r="O97" i="20"/>
  <c r="O97" i="15"/>
  <c r="E81" i="20"/>
  <c r="E81" i="15"/>
  <c r="D82" i="20"/>
  <c r="D82" i="15"/>
  <c r="G82" i="20"/>
  <c r="G82" i="15"/>
  <c r="M83" i="20"/>
  <c r="M83" i="15"/>
  <c r="H87" i="20"/>
  <c r="H87" i="15"/>
  <c r="N88" i="20"/>
  <c r="N88" i="15"/>
  <c r="D91" i="20"/>
  <c r="D91" i="15"/>
  <c r="D96" i="20"/>
  <c r="D96" i="15"/>
  <c r="G94" i="20"/>
  <c r="G94" i="15"/>
  <c r="N86" i="20"/>
  <c r="N86" i="15"/>
  <c r="M102" i="20"/>
  <c r="M102" i="15"/>
  <c r="N102" i="20"/>
  <c r="N102" i="15"/>
  <c r="E103" i="20"/>
  <c r="E103" i="15"/>
  <c r="E102" i="20"/>
  <c r="E102" i="15"/>
  <c r="M14" i="20"/>
  <c r="M14" i="15"/>
  <c r="E14" i="20"/>
  <c r="E14" i="15"/>
  <c r="D18" i="20"/>
  <c r="D18" i="15"/>
  <c r="L23" i="20"/>
  <c r="L23" i="15"/>
  <c r="D28" i="20"/>
  <c r="D28" i="15"/>
  <c r="N29" i="20"/>
  <c r="N29" i="15"/>
  <c r="H35" i="20"/>
  <c r="H35" i="15"/>
  <c r="H37" i="20"/>
  <c r="H37" i="15"/>
  <c r="D39" i="20"/>
  <c r="D39" i="15"/>
  <c r="G41" i="20"/>
  <c r="G41" i="15"/>
  <c r="H45" i="20"/>
  <c r="H45" i="15"/>
  <c r="O47" i="20"/>
  <c r="O47" i="15"/>
  <c r="O53" i="20"/>
  <c r="O53" i="15"/>
  <c r="D55" i="20"/>
  <c r="D55" i="15"/>
  <c r="O63" i="20"/>
  <c r="O63" i="15"/>
  <c r="G65" i="20"/>
  <c r="G65" i="15"/>
  <c r="M65" i="20"/>
  <c r="M65" i="15"/>
  <c r="M79" i="20"/>
  <c r="M79" i="15"/>
  <c r="O84" i="20"/>
  <c r="O84" i="15"/>
  <c r="O86" i="20"/>
  <c r="O86" i="15"/>
  <c r="E94" i="20"/>
  <c r="E94" i="15"/>
  <c r="M97" i="20"/>
  <c r="M97" i="15"/>
  <c r="L98" i="20"/>
  <c r="L98" i="15"/>
  <c r="E106" i="20"/>
  <c r="E106" i="15"/>
  <c r="E83" i="20"/>
  <c r="E83" i="15"/>
  <c r="O85" i="20"/>
  <c r="O85" i="15"/>
  <c r="H88" i="20"/>
  <c r="H88" i="15"/>
  <c r="L100" i="20"/>
  <c r="L100" i="15"/>
  <c r="O101" i="20"/>
  <c r="O101" i="15"/>
  <c r="N94" i="20"/>
  <c r="N94" i="15"/>
  <c r="O102" i="20"/>
  <c r="O102" i="15"/>
  <c r="M12" i="20"/>
  <c r="M12" i="15"/>
  <c r="E12" i="20"/>
  <c r="E12" i="15"/>
  <c r="D16" i="20"/>
  <c r="D16" i="15"/>
  <c r="L22" i="20"/>
  <c r="L22" i="15"/>
  <c r="G23" i="20"/>
  <c r="G23" i="15"/>
  <c r="N25" i="20"/>
  <c r="N25" i="15"/>
  <c r="O28" i="20"/>
  <c r="O28" i="15"/>
  <c r="G33" i="20"/>
  <c r="G33" i="15"/>
  <c r="H33" i="20"/>
  <c r="H33" i="15"/>
  <c r="N41" i="20"/>
  <c r="N41" i="15"/>
  <c r="H43" i="20"/>
  <c r="H43" i="15"/>
  <c r="G47" i="20"/>
  <c r="G47" i="15"/>
  <c r="O51" i="20"/>
  <c r="O51" i="15"/>
  <c r="N53" i="20"/>
  <c r="N53" i="15"/>
  <c r="O55" i="20"/>
  <c r="O55" i="15"/>
  <c r="D57" i="20"/>
  <c r="D57" i="15"/>
  <c r="M63" i="20"/>
  <c r="M63" i="15"/>
  <c r="G77" i="20"/>
  <c r="G77" i="15"/>
  <c r="E84" i="20"/>
  <c r="E84" i="15"/>
  <c r="H86" i="20"/>
  <c r="H86" i="15"/>
  <c r="M90" i="20"/>
  <c r="M90" i="15"/>
  <c r="L92" i="20"/>
  <c r="L92" i="15"/>
  <c r="D99" i="20"/>
  <c r="D99" i="15"/>
  <c r="H103" i="20"/>
  <c r="H103" i="15"/>
  <c r="D83" i="20"/>
  <c r="D83" i="15"/>
  <c r="H92" i="20"/>
  <c r="H92" i="15"/>
  <c r="O76" i="20"/>
  <c r="O76" i="15"/>
  <c r="D81" i="20"/>
  <c r="D81" i="15"/>
  <c r="E85" i="20"/>
  <c r="E85" i="15"/>
  <c r="L87" i="20"/>
  <c r="L87" i="15"/>
  <c r="L88" i="20"/>
  <c r="L88" i="15"/>
  <c r="D93" i="20"/>
  <c r="D93" i="15"/>
  <c r="D95" i="20"/>
  <c r="D95" i="15"/>
  <c r="N95" i="20"/>
  <c r="N95" i="15"/>
  <c r="O104" i="20"/>
  <c r="O104" i="15"/>
  <c r="H94" i="20"/>
  <c r="H94" i="15"/>
  <c r="G105" i="20"/>
  <c r="G105" i="15"/>
  <c r="E87" i="20"/>
  <c r="E87" i="15"/>
  <c r="L106" i="20"/>
  <c r="L106" i="15"/>
  <c r="D14" i="20"/>
  <c r="D14" i="15"/>
  <c r="L20" i="20"/>
  <c r="L20" i="15"/>
  <c r="G22" i="20"/>
  <c r="G22" i="15"/>
  <c r="M25" i="20"/>
  <c r="M25" i="15"/>
  <c r="D25" i="20"/>
  <c r="D25" i="15"/>
  <c r="N27" i="20"/>
  <c r="N27" i="15"/>
  <c r="H31" i="20"/>
  <c r="H31" i="15"/>
  <c r="G35" i="20"/>
  <c r="G35" i="15"/>
  <c r="O39" i="20"/>
  <c r="O39" i="15"/>
  <c r="H41" i="20"/>
  <c r="H41" i="15"/>
  <c r="E45" i="20"/>
  <c r="E45" i="15"/>
  <c r="N47" i="20"/>
  <c r="N47" i="15"/>
  <c r="N51" i="20"/>
  <c r="N51" i="15"/>
  <c r="H53" i="20"/>
  <c r="H53" i="15"/>
  <c r="H55" i="20"/>
  <c r="H55" i="15"/>
  <c r="N57" i="20"/>
  <c r="N57" i="15"/>
  <c r="E61" i="20"/>
  <c r="E61" i="15"/>
  <c r="M61" i="20"/>
  <c r="M61" i="15"/>
  <c r="L63" i="20"/>
  <c r="L63" i="15"/>
  <c r="E65" i="20"/>
  <c r="E65" i="15"/>
  <c r="G73" i="20"/>
  <c r="G73" i="15"/>
  <c r="N77" i="20"/>
  <c r="N77" i="15"/>
  <c r="H77" i="20"/>
  <c r="H77" i="15"/>
  <c r="M86" i="20"/>
  <c r="M86" i="15"/>
  <c r="O89" i="20"/>
  <c r="O89" i="15"/>
  <c r="G90" i="20"/>
  <c r="G90" i="15"/>
  <c r="O94" i="20"/>
  <c r="O94" i="15"/>
  <c r="G103" i="20"/>
  <c r="G103" i="15"/>
  <c r="N103" i="20"/>
  <c r="N103" i="15"/>
  <c r="O103" i="20"/>
  <c r="O103" i="15"/>
  <c r="N83" i="20"/>
  <c r="N83" i="15"/>
  <c r="L85" i="20"/>
  <c r="L85" i="15"/>
  <c r="E88" i="20"/>
  <c r="E88" i="15"/>
  <c r="L93" i="20"/>
  <c r="L93" i="15"/>
  <c r="G100" i="20"/>
  <c r="G100" i="15"/>
  <c r="E95" i="20"/>
  <c r="E95" i="15"/>
  <c r="L105" i="20"/>
  <c r="L105" i="15"/>
  <c r="H95" i="20"/>
  <c r="H95" i="15"/>
  <c r="H105" i="20"/>
  <c r="H105" i="15"/>
  <c r="G87" i="20"/>
  <c r="G87" i="15"/>
  <c r="D12" i="20"/>
  <c r="D12" i="15"/>
  <c r="L18" i="20"/>
  <c r="L18" i="15"/>
  <c r="G20" i="20"/>
  <c r="G20" i="15"/>
  <c r="O23" i="20"/>
  <c r="O23" i="15"/>
  <c r="H23" i="20"/>
  <c r="H23" i="15"/>
  <c r="G28" i="20"/>
  <c r="G28" i="15"/>
  <c r="H29" i="20"/>
  <c r="H29" i="15"/>
  <c r="O33" i="20"/>
  <c r="O33" i="15"/>
  <c r="O35" i="20"/>
  <c r="O35" i="15"/>
  <c r="N39" i="20"/>
  <c r="N39" i="15"/>
  <c r="E39" i="20"/>
  <c r="E39" i="15"/>
  <c r="M41" i="20"/>
  <c r="M41" i="15"/>
  <c r="E43" i="20"/>
  <c r="E43" i="15"/>
  <c r="M45" i="20"/>
  <c r="M45" i="15"/>
  <c r="G51" i="20"/>
  <c r="G51" i="15"/>
  <c r="G53" i="20"/>
  <c r="G53" i="15"/>
  <c r="N55" i="20"/>
  <c r="N55" i="15"/>
  <c r="M59" i="20"/>
  <c r="M59" i="15"/>
  <c r="D61" i="20"/>
  <c r="D61" i="15"/>
  <c r="L61" i="20"/>
  <c r="L61" i="15"/>
  <c r="O65" i="20"/>
  <c r="O65" i="15"/>
  <c r="O71" i="20"/>
  <c r="O71" i="15"/>
  <c r="O75" i="20"/>
  <c r="O75" i="15"/>
  <c r="D77" i="20"/>
  <c r="D77" i="15"/>
  <c r="L77" i="20"/>
  <c r="L77" i="15"/>
  <c r="L79" i="20"/>
  <c r="L79" i="15"/>
  <c r="D97" i="20"/>
  <c r="D97" i="15"/>
  <c r="M103" i="20"/>
  <c r="M103" i="15"/>
  <c r="G85" i="20"/>
  <c r="G85" i="15"/>
  <c r="E80" i="20"/>
  <c r="E80" i="15"/>
  <c r="G93" i="20"/>
  <c r="G93" i="15"/>
  <c r="N98" i="20"/>
  <c r="N98" i="15"/>
  <c r="N104" i="20"/>
  <c r="N104" i="15"/>
  <c r="O95" i="20"/>
  <c r="O95" i="15"/>
  <c r="M105" i="20"/>
  <c r="M105" i="15"/>
  <c r="D102" i="20"/>
  <c r="D102" i="15"/>
  <c r="L16" i="20"/>
  <c r="L16" i="15"/>
  <c r="G18" i="20"/>
  <c r="G18" i="15"/>
  <c r="O22" i="20"/>
  <c r="O22" i="15"/>
  <c r="H22" i="20"/>
  <c r="H22" i="15"/>
  <c r="H25" i="20"/>
  <c r="H25" i="15"/>
  <c r="G27" i="20"/>
  <c r="G27" i="15"/>
  <c r="H28" i="20"/>
  <c r="H28" i="15"/>
  <c r="D31" i="20"/>
  <c r="D31" i="15"/>
  <c r="N33" i="20"/>
  <c r="N33" i="15"/>
  <c r="E35" i="20"/>
  <c r="E35" i="15"/>
  <c r="E37" i="20"/>
  <c r="E37" i="15"/>
  <c r="M39" i="20"/>
  <c r="M39" i="15"/>
  <c r="L39" i="20"/>
  <c r="L39" i="15"/>
  <c r="E41" i="20"/>
  <c r="E41" i="15"/>
  <c r="O45" i="20"/>
  <c r="O45" i="15"/>
  <c r="O49" i="20"/>
  <c r="O49" i="15"/>
  <c r="D51" i="20"/>
  <c r="D51" i="15"/>
  <c r="D53" i="20"/>
  <c r="D53" i="15"/>
  <c r="M57" i="20"/>
  <c r="M57" i="15"/>
  <c r="H59" i="20"/>
  <c r="H59" i="15"/>
  <c r="L59" i="20"/>
  <c r="L59" i="15"/>
  <c r="E71" i="20"/>
  <c r="E71" i="15"/>
  <c r="N73" i="20"/>
  <c r="N73" i="15"/>
  <c r="G75" i="20"/>
  <c r="G75" i="15"/>
  <c r="M77" i="20"/>
  <c r="M77" i="15"/>
  <c r="L86" i="20"/>
  <c r="L86" i="15"/>
  <c r="G89" i="20"/>
  <c r="G89" i="15"/>
  <c r="H90" i="20"/>
  <c r="H90" i="15"/>
  <c r="O92" i="20"/>
  <c r="O92" i="15"/>
  <c r="M88" i="20"/>
  <c r="M88" i="15"/>
  <c r="L89" i="20"/>
  <c r="L89" i="15"/>
  <c r="G74" i="20"/>
  <c r="G74" i="15"/>
  <c r="D76" i="20"/>
  <c r="D76" i="15"/>
  <c r="N76" i="20"/>
  <c r="N76" i="15"/>
  <c r="O80" i="20"/>
  <c r="O80" i="15"/>
  <c r="G83" i="20"/>
  <c r="G83" i="15"/>
  <c r="O88" i="20"/>
  <c r="O88" i="15"/>
  <c r="M100" i="20"/>
  <c r="M100" i="15"/>
  <c r="L107" i="20"/>
  <c r="L107" i="15"/>
  <c r="G107" i="20"/>
  <c r="G107" i="15"/>
  <c r="L96" i="20"/>
  <c r="L96" i="15"/>
  <c r="L14" i="20"/>
  <c r="L14" i="15"/>
  <c r="G16" i="20"/>
  <c r="G16" i="15"/>
  <c r="O20" i="20"/>
  <c r="O20" i="15"/>
  <c r="H20" i="20"/>
  <c r="H20" i="15"/>
  <c r="N22" i="20"/>
  <c r="N22" i="15"/>
  <c r="G25" i="20"/>
  <c r="G25" i="15"/>
  <c r="H27" i="20"/>
  <c r="H27" i="15"/>
  <c r="N28" i="20"/>
  <c r="N28" i="15"/>
  <c r="O29" i="20"/>
  <c r="O29" i="15"/>
  <c r="M33" i="20"/>
  <c r="M33" i="15"/>
  <c r="E33" i="20"/>
  <c r="E33" i="15"/>
  <c r="M35" i="20"/>
  <c r="M35" i="15"/>
  <c r="L35" i="20"/>
  <c r="L35" i="15"/>
  <c r="L37" i="20"/>
  <c r="L37" i="15"/>
  <c r="L41" i="20"/>
  <c r="L41" i="15"/>
  <c r="G45" i="20"/>
  <c r="G45" i="15"/>
  <c r="E47" i="20"/>
  <c r="E47" i="15"/>
  <c r="E49" i="20"/>
  <c r="E49" i="15"/>
  <c r="G49" i="20"/>
  <c r="G49" i="15"/>
  <c r="H51" i="20"/>
  <c r="H51" i="15"/>
  <c r="M55" i="20"/>
  <c r="M55" i="15"/>
  <c r="O57" i="20"/>
  <c r="O57" i="15"/>
  <c r="L57" i="20"/>
  <c r="L57" i="15"/>
  <c r="H61" i="20"/>
  <c r="H61" i="15"/>
  <c r="N63" i="20"/>
  <c r="N63" i="15"/>
  <c r="L65" i="20"/>
  <c r="L65" i="15"/>
  <c r="N71" i="20"/>
  <c r="N71" i="15"/>
  <c r="H73" i="20"/>
  <c r="H73" i="15"/>
  <c r="E75" i="20"/>
  <c r="E75" i="15"/>
  <c r="N101" i="20"/>
  <c r="N101" i="15"/>
  <c r="N89" i="20"/>
  <c r="N89" i="15"/>
  <c r="G106" i="20"/>
  <c r="G106" i="15"/>
  <c r="D87" i="20"/>
  <c r="D87" i="15"/>
  <c r="H100" i="20"/>
  <c r="H100" i="15"/>
  <c r="N84" i="20"/>
  <c r="N84" i="15"/>
  <c r="N81" i="20"/>
  <c r="N81" i="15"/>
  <c r="G57" i="20"/>
  <c r="G57" i="15"/>
  <c r="E57" i="20"/>
  <c r="E57" i="15"/>
  <c r="N49" i="20"/>
  <c r="N49" i="15"/>
  <c r="N23" i="20"/>
  <c r="N23" i="15"/>
  <c r="N14" i="20"/>
  <c r="N14" i="15"/>
  <c r="H135" i="18"/>
  <c r="H139" i="11" s="1"/>
  <c r="F9" i="17" l="1"/>
  <c r="G9" i="17" s="1"/>
  <c r="E11" i="20"/>
  <c r="E11" i="15"/>
  <c r="F8" i="17"/>
  <c r="G8" i="17" s="1"/>
  <c r="E10" i="20"/>
  <c r="E10" i="15"/>
  <c r="V8" i="11"/>
  <c r="V9" i="11"/>
  <c r="V11" i="11"/>
  <c r="V11" i="17" s="1"/>
  <c r="V12" i="11"/>
  <c r="V12" i="17" s="1"/>
  <c r="V13" i="11"/>
  <c r="V13" i="17" s="1"/>
  <c r="V14" i="11"/>
  <c r="V14" i="17" s="1"/>
  <c r="V15" i="11"/>
  <c r="V15" i="17" s="1"/>
  <c r="V16" i="11"/>
  <c r="V16" i="17" s="1"/>
  <c r="V17" i="11"/>
  <c r="V17" i="17" s="1"/>
  <c r="V18" i="11"/>
  <c r="V18" i="17" s="1"/>
  <c r="V19" i="11"/>
  <c r="V19" i="17" s="1"/>
  <c r="V20" i="11"/>
  <c r="V20" i="17" s="1"/>
  <c r="V21" i="11"/>
  <c r="V21" i="17" s="1"/>
  <c r="V22" i="11"/>
  <c r="V23" i="11"/>
  <c r="V23" i="17" s="1"/>
  <c r="V24" i="11"/>
  <c r="V24" i="17" s="1"/>
  <c r="V25" i="11"/>
  <c r="V25" i="17" s="1"/>
  <c r="V26" i="11"/>
  <c r="V26" i="17" s="1"/>
  <c r="V27" i="11"/>
  <c r="V27" i="17" s="1"/>
  <c r="V31" i="11"/>
  <c r="V31" i="17" s="1"/>
  <c r="V33" i="11"/>
  <c r="V33" i="17" s="1"/>
  <c r="V34" i="11"/>
  <c r="V34" i="17" s="1"/>
  <c r="V35" i="11"/>
  <c r="V35" i="17" s="1"/>
  <c r="V36" i="11"/>
  <c r="V36" i="17" s="1"/>
  <c r="V37" i="11"/>
  <c r="V37" i="17" s="1"/>
  <c r="V38" i="11"/>
  <c r="V38" i="17" s="1"/>
  <c r="V39" i="11"/>
  <c r="V39" i="17" s="1"/>
  <c r="V40" i="11"/>
  <c r="V40" i="17" s="1"/>
  <c r="V41" i="11"/>
  <c r="V41" i="17" s="1"/>
  <c r="V42" i="11"/>
  <c r="V42" i="17" s="1"/>
  <c r="V43" i="11"/>
  <c r="V43" i="17" s="1"/>
  <c r="V44" i="11"/>
  <c r="V44" i="17" s="1"/>
  <c r="V45" i="11"/>
  <c r="V45" i="17" s="1"/>
  <c r="V46" i="11"/>
  <c r="V46" i="17" s="1"/>
  <c r="V47" i="11"/>
  <c r="V47" i="17" s="1"/>
  <c r="V48" i="11"/>
  <c r="V48" i="17" s="1"/>
  <c r="V49" i="11"/>
  <c r="V49" i="17" s="1"/>
  <c r="V50" i="11"/>
  <c r="V50" i="17" s="1"/>
  <c r="V51" i="11"/>
  <c r="V51" i="17" s="1"/>
  <c r="V52" i="11"/>
  <c r="V52" i="17" s="1"/>
  <c r="V53" i="11"/>
  <c r="V53" i="17" s="1"/>
  <c r="V54" i="11"/>
  <c r="V54" i="17" s="1"/>
  <c r="V55" i="11"/>
  <c r="V55" i="17" s="1"/>
  <c r="V56" i="11"/>
  <c r="V56" i="17" s="1"/>
  <c r="V57" i="11"/>
  <c r="V57" i="17" s="1"/>
  <c r="V58" i="11"/>
  <c r="V58" i="17" s="1"/>
  <c r="V59" i="11"/>
  <c r="V59" i="17" s="1"/>
  <c r="V60" i="11"/>
  <c r="V60" i="17" s="1"/>
  <c r="V61" i="11"/>
  <c r="V61" i="17" s="1"/>
  <c r="V62" i="11"/>
  <c r="V62" i="17" s="1"/>
  <c r="V63" i="11"/>
  <c r="V63" i="17" s="1"/>
  <c r="V64" i="11"/>
  <c r="V64" i="17" s="1"/>
  <c r="V65" i="11"/>
  <c r="V65" i="17" s="1"/>
  <c r="V66" i="11"/>
  <c r="V66" i="17" s="1"/>
  <c r="V67" i="11"/>
  <c r="V67" i="17" s="1"/>
  <c r="V68" i="11"/>
  <c r="V68" i="17" s="1"/>
  <c r="V69" i="11"/>
  <c r="V69" i="17" s="1"/>
  <c r="V70" i="11"/>
  <c r="V70" i="17" s="1"/>
  <c r="V74" i="11"/>
  <c r="V74" i="17" s="1"/>
  <c r="V78" i="11"/>
  <c r="V78" i="17" s="1"/>
  <c r="V79" i="11"/>
  <c r="V79" i="17" s="1"/>
  <c r="V80" i="11"/>
  <c r="V80" i="17" s="1"/>
  <c r="V81" i="11"/>
  <c r="V81" i="17" s="1"/>
  <c r="V82" i="11"/>
  <c r="V82" i="17" s="1"/>
  <c r="V83" i="11"/>
  <c r="V83" i="17" s="1"/>
  <c r="V84" i="11"/>
  <c r="V84" i="17" s="1"/>
  <c r="V87" i="11"/>
  <c r="V87" i="17" s="1"/>
  <c r="V88" i="11"/>
  <c r="V88" i="17" s="1"/>
  <c r="V89" i="11"/>
  <c r="V89" i="17" s="1"/>
  <c r="V90" i="11"/>
  <c r="V90" i="17" s="1"/>
  <c r="V91" i="11"/>
  <c r="V91" i="17" s="1"/>
  <c r="V92" i="11"/>
  <c r="V92" i="17" s="1"/>
  <c r="V94" i="11"/>
  <c r="V94" i="17" s="1"/>
  <c r="V96" i="11"/>
  <c r="V96" i="17" s="1"/>
  <c r="V98" i="11"/>
  <c r="V98" i="17" s="1"/>
  <c r="V99" i="11"/>
  <c r="V99" i="17" s="1"/>
  <c r="V100" i="11"/>
  <c r="V100" i="17" s="1"/>
  <c r="V101" i="11"/>
  <c r="V101" i="17" s="1"/>
  <c r="V106" i="11"/>
  <c r="V106" i="17" s="1"/>
  <c r="V108" i="11"/>
  <c r="V108" i="17" s="1"/>
  <c r="V109" i="11"/>
  <c r="V109" i="17" s="1"/>
  <c r="V111" i="11"/>
  <c r="V111" i="17" s="1"/>
  <c r="V114" i="11"/>
  <c r="V114" i="17" s="1"/>
  <c r="V115" i="11"/>
  <c r="V115" i="17" s="1"/>
  <c r="V116" i="11"/>
  <c r="V116" i="17" s="1"/>
  <c r="V119" i="11"/>
  <c r="V119" i="17" s="1"/>
  <c r="V120" i="11"/>
  <c r="V120" i="17" s="1"/>
  <c r="V122" i="11"/>
  <c r="V122" i="17" s="1"/>
  <c r="V123" i="11"/>
  <c r="V123" i="17" s="1"/>
  <c r="V124" i="11"/>
  <c r="V124" i="17" s="1"/>
  <c r="V125" i="11"/>
  <c r="V125" i="17" s="1"/>
  <c r="V126" i="11"/>
  <c r="V126" i="17" s="1"/>
  <c r="V127" i="11"/>
  <c r="V127" i="17" s="1"/>
  <c r="V128" i="11"/>
  <c r="V128" i="17" s="1"/>
  <c r="V129" i="11"/>
  <c r="V129" i="17" s="1"/>
  <c r="V130" i="11"/>
  <c r="V130" i="17" s="1"/>
  <c r="V131" i="11"/>
  <c r="V131" i="17" s="1"/>
  <c r="V132" i="11"/>
  <c r="V132" i="17" s="1"/>
  <c r="V133" i="11"/>
  <c r="V133" i="17" s="1"/>
  <c r="U8" i="11"/>
  <c r="AD10" i="11"/>
  <c r="AD22" i="11"/>
  <c r="AD28" i="11"/>
  <c r="AD29" i="11"/>
  <c r="AD30" i="11"/>
  <c r="AD32" i="11"/>
  <c r="AD71" i="11"/>
  <c r="AD72" i="11"/>
  <c r="AD73" i="11"/>
  <c r="AD75" i="11"/>
  <c r="AD76" i="11"/>
  <c r="AD77" i="11"/>
  <c r="AD85" i="11"/>
  <c r="AD86" i="11"/>
  <c r="AD93" i="11"/>
  <c r="AD95" i="11"/>
  <c r="AD97" i="11"/>
  <c r="AD102" i="11"/>
  <c r="AD103" i="11"/>
  <c r="AD104" i="11"/>
  <c r="AD105" i="11"/>
  <c r="AD107" i="11"/>
  <c r="AD110" i="11"/>
  <c r="AD112" i="11"/>
  <c r="AD113" i="11"/>
  <c r="AD117" i="11"/>
  <c r="AD118" i="11"/>
  <c r="AD121" i="11"/>
  <c r="AD134" i="11"/>
  <c r="H8" i="17" l="1"/>
  <c r="G10" i="20"/>
  <c r="G10" i="15"/>
  <c r="H9" i="17"/>
  <c r="G11" i="20"/>
  <c r="G11" i="15"/>
  <c r="U19" i="13"/>
  <c r="T19" i="13"/>
  <c r="S19" i="13"/>
  <c r="R19" i="13"/>
  <c r="Q19" i="13"/>
  <c r="P19" i="13"/>
  <c r="O19" i="13"/>
  <c r="N19" i="13"/>
  <c r="M19" i="13"/>
  <c r="K19" i="13"/>
  <c r="L19" i="13" s="1"/>
  <c r="I19" i="13"/>
  <c r="U18" i="13"/>
  <c r="T18" i="13"/>
  <c r="S18" i="13"/>
  <c r="R18" i="13"/>
  <c r="Q18" i="13"/>
  <c r="P18" i="13"/>
  <c r="O18" i="13"/>
  <c r="N18" i="13"/>
  <c r="M18" i="13"/>
  <c r="J18" i="13"/>
  <c r="I18" i="13" s="1"/>
  <c r="U17" i="13"/>
  <c r="T17" i="13"/>
  <c r="S17" i="13"/>
  <c r="R17" i="13"/>
  <c r="Q17" i="13"/>
  <c r="P17" i="13"/>
  <c r="O17" i="13"/>
  <c r="N17" i="13"/>
  <c r="M17" i="13"/>
  <c r="K17" i="13"/>
  <c r="L17" i="13" s="1"/>
  <c r="I17" i="13"/>
  <c r="U16" i="13"/>
  <c r="T16" i="13"/>
  <c r="S16" i="13"/>
  <c r="R16" i="13"/>
  <c r="Q16" i="13"/>
  <c r="P16" i="13"/>
  <c r="AA16" i="13" s="1"/>
  <c r="O16" i="13"/>
  <c r="N16" i="13"/>
  <c r="M16" i="13"/>
  <c r="K16" i="13"/>
  <c r="L16" i="13" s="1"/>
  <c r="I16" i="13"/>
  <c r="U15" i="13"/>
  <c r="T15" i="13"/>
  <c r="S15" i="13"/>
  <c r="R15" i="13"/>
  <c r="Q15" i="13"/>
  <c r="P15" i="13"/>
  <c r="AA15" i="13" s="1"/>
  <c r="O15" i="13"/>
  <c r="N15" i="13"/>
  <c r="M15" i="13"/>
  <c r="K15" i="13"/>
  <c r="L15" i="13" s="1"/>
  <c r="I15" i="13"/>
  <c r="U14" i="13"/>
  <c r="T14" i="13"/>
  <c r="S14" i="13"/>
  <c r="R14" i="13"/>
  <c r="Q14" i="13"/>
  <c r="P14" i="13"/>
  <c r="O14" i="13"/>
  <c r="N14" i="13"/>
  <c r="M14" i="13"/>
  <c r="K14" i="13"/>
  <c r="L14" i="13" s="1"/>
  <c r="I14" i="13"/>
  <c r="U13" i="13"/>
  <c r="T13" i="13"/>
  <c r="S13" i="13"/>
  <c r="R13" i="13"/>
  <c r="Q13" i="13"/>
  <c r="P13" i="13"/>
  <c r="O13" i="13"/>
  <c r="N13" i="13"/>
  <c r="M13" i="13"/>
  <c r="K13" i="13"/>
  <c r="L13" i="13" s="1"/>
  <c r="I13" i="13"/>
  <c r="AA12" i="13"/>
  <c r="K12" i="13"/>
  <c r="L12" i="13" s="1"/>
  <c r="I12" i="13"/>
  <c r="AA11" i="13"/>
  <c r="K11" i="13"/>
  <c r="L11" i="13" s="1"/>
  <c r="I11" i="13"/>
  <c r="M61" i="11"/>
  <c r="M61" i="17" s="1"/>
  <c r="N61" i="11"/>
  <c r="N61" i="17" s="1"/>
  <c r="O61" i="11"/>
  <c r="O61" i="17" s="1"/>
  <c r="P61" i="11"/>
  <c r="Q61" i="11"/>
  <c r="Q61" i="17" s="1"/>
  <c r="R61" i="11"/>
  <c r="S61" i="11"/>
  <c r="S61" i="17" s="1"/>
  <c r="T61" i="11"/>
  <c r="T61" i="17" s="1"/>
  <c r="U61" i="11"/>
  <c r="U61" i="17" s="1"/>
  <c r="M59" i="11"/>
  <c r="M59" i="17" s="1"/>
  <c r="N59" i="11"/>
  <c r="N59" i="17" s="1"/>
  <c r="O59" i="11"/>
  <c r="O59" i="17" s="1"/>
  <c r="P59" i="11"/>
  <c r="P59" i="17" s="1"/>
  <c r="Q59" i="11"/>
  <c r="Q59" i="17" s="1"/>
  <c r="R59" i="11"/>
  <c r="S59" i="11"/>
  <c r="S59" i="17" s="1"/>
  <c r="T59" i="11"/>
  <c r="T59" i="17" s="1"/>
  <c r="U59" i="11"/>
  <c r="U59" i="17" s="1"/>
  <c r="U10" i="13"/>
  <c r="T10" i="13"/>
  <c r="S10" i="13"/>
  <c r="R10" i="13"/>
  <c r="Q10" i="13"/>
  <c r="P10" i="13"/>
  <c r="AA10" i="13" s="1"/>
  <c r="O10" i="13"/>
  <c r="N10" i="13"/>
  <c r="M10" i="13"/>
  <c r="K10" i="13"/>
  <c r="L10" i="13" s="1"/>
  <c r="I10" i="13"/>
  <c r="U9" i="13"/>
  <c r="T9" i="13"/>
  <c r="S9" i="13"/>
  <c r="R9" i="13"/>
  <c r="Q9" i="13"/>
  <c r="P9" i="13"/>
  <c r="AA9" i="13" s="1"/>
  <c r="O9" i="13"/>
  <c r="N9" i="13"/>
  <c r="M9" i="13"/>
  <c r="K9" i="13"/>
  <c r="L9" i="13" s="1"/>
  <c r="I9" i="13"/>
  <c r="U8" i="13"/>
  <c r="T8" i="13"/>
  <c r="S8" i="13"/>
  <c r="R8" i="13"/>
  <c r="Q8" i="13"/>
  <c r="P8" i="13"/>
  <c r="AA8" i="13" s="1"/>
  <c r="O8" i="13"/>
  <c r="N8" i="13"/>
  <c r="M8" i="13"/>
  <c r="K8" i="13"/>
  <c r="L8" i="13" s="1"/>
  <c r="I8" i="13"/>
  <c r="U7" i="13"/>
  <c r="T7" i="13"/>
  <c r="S7" i="13"/>
  <c r="R7" i="13"/>
  <c r="Q7" i="13"/>
  <c r="P7" i="13"/>
  <c r="AA7" i="13" s="1"/>
  <c r="O7" i="13"/>
  <c r="N7" i="13"/>
  <c r="M7" i="13"/>
  <c r="K7" i="13"/>
  <c r="L7" i="13" s="1"/>
  <c r="I7" i="13"/>
  <c r="U6" i="13"/>
  <c r="T6" i="13"/>
  <c r="S6" i="13"/>
  <c r="R6" i="13"/>
  <c r="Q6" i="13"/>
  <c r="P6" i="13"/>
  <c r="AA6" i="13" s="1"/>
  <c r="O6" i="13"/>
  <c r="N6" i="13"/>
  <c r="M6" i="13"/>
  <c r="K6" i="13"/>
  <c r="L6" i="13" s="1"/>
  <c r="I6" i="13"/>
  <c r="U5" i="13"/>
  <c r="T5" i="13"/>
  <c r="S5" i="13"/>
  <c r="R5" i="13"/>
  <c r="Q5" i="13"/>
  <c r="P5" i="13"/>
  <c r="AA5" i="13" s="1"/>
  <c r="O5" i="13"/>
  <c r="N5" i="13"/>
  <c r="M5" i="13"/>
  <c r="K5" i="13"/>
  <c r="L5" i="13" s="1"/>
  <c r="I5" i="13"/>
  <c r="U4" i="13"/>
  <c r="T4" i="13"/>
  <c r="S4" i="13"/>
  <c r="R4" i="13"/>
  <c r="Q4" i="13"/>
  <c r="P4" i="13"/>
  <c r="AA4" i="13" s="1"/>
  <c r="O4" i="13"/>
  <c r="N4" i="13"/>
  <c r="M4" i="13"/>
  <c r="K4" i="13"/>
  <c r="L4" i="13" s="1"/>
  <c r="I4" i="13"/>
  <c r="U3" i="13"/>
  <c r="T3" i="13"/>
  <c r="S3" i="13"/>
  <c r="R3" i="13"/>
  <c r="Q3" i="13"/>
  <c r="P3" i="13"/>
  <c r="AA3" i="13" s="1"/>
  <c r="O3" i="13"/>
  <c r="N3" i="13"/>
  <c r="M3" i="13"/>
  <c r="K3" i="13"/>
  <c r="L3" i="13" s="1"/>
  <c r="I3" i="13"/>
  <c r="I35" i="11"/>
  <c r="L35" i="11"/>
  <c r="L35" i="17" s="1"/>
  <c r="M35" i="11"/>
  <c r="M35" i="17" s="1"/>
  <c r="N35" i="11"/>
  <c r="N35" i="17" s="1"/>
  <c r="O35" i="11"/>
  <c r="O35" i="17" s="1"/>
  <c r="P35" i="11"/>
  <c r="Q35" i="11"/>
  <c r="Q35" i="17" s="1"/>
  <c r="R35" i="11"/>
  <c r="S35" i="11"/>
  <c r="S35" i="17" s="1"/>
  <c r="T35" i="11"/>
  <c r="T35" i="17" s="1"/>
  <c r="U35" i="11"/>
  <c r="U35" i="17" s="1"/>
  <c r="AD35" i="11" l="1"/>
  <c r="R35" i="17"/>
  <c r="J31" i="20"/>
  <c r="J31" i="15"/>
  <c r="J57" i="20"/>
  <c r="J57" i="15"/>
  <c r="K55" i="20"/>
  <c r="K55" i="15"/>
  <c r="J55" i="20"/>
  <c r="J55" i="15"/>
  <c r="I55" i="20"/>
  <c r="I55" i="15"/>
  <c r="AB61" i="11"/>
  <c r="P61" i="17"/>
  <c r="I31" i="20"/>
  <c r="I31" i="15"/>
  <c r="AD59" i="11"/>
  <c r="R59" i="17"/>
  <c r="I57" i="20"/>
  <c r="I57" i="15"/>
  <c r="AD61" i="11"/>
  <c r="R61" i="17"/>
  <c r="AB35" i="11"/>
  <c r="P35" i="17"/>
  <c r="H11" i="20"/>
  <c r="H11" i="15"/>
  <c r="J35" i="18"/>
  <c r="K35" i="18" s="1"/>
  <c r="L35" i="18" s="1"/>
  <c r="N35" i="18" s="1"/>
  <c r="O35" i="18" s="1"/>
  <c r="P35" i="18" s="1"/>
  <c r="Q35" i="18" s="1"/>
  <c r="R35" i="18" s="1"/>
  <c r="S35" i="18" s="1"/>
  <c r="T35" i="18" s="1"/>
  <c r="U35" i="18" s="1"/>
  <c r="V35" i="18" s="1"/>
  <c r="W35" i="18" s="1"/>
  <c r="X35" i="18" s="1"/>
  <c r="Y35" i="18" s="1"/>
  <c r="Z35" i="18" s="1"/>
  <c r="I35" i="17"/>
  <c r="K31" i="20"/>
  <c r="K31" i="15"/>
  <c r="K57" i="20"/>
  <c r="K57" i="15"/>
  <c r="H10" i="20"/>
  <c r="H108" i="20" s="1"/>
  <c r="H10" i="15"/>
  <c r="H108" i="15" s="1"/>
  <c r="H135" i="17"/>
  <c r="H138" i="11" s="1"/>
  <c r="H140" i="11" s="1"/>
  <c r="K18" i="13"/>
  <c r="L18" i="13" s="1"/>
  <c r="J86" i="11"/>
  <c r="J77" i="11"/>
  <c r="J76" i="11"/>
  <c r="K76" i="11" s="1"/>
  <c r="J72" i="11"/>
  <c r="K72" i="11" s="1"/>
  <c r="H135" i="12"/>
  <c r="AB10" i="11"/>
  <c r="AB22" i="11"/>
  <c r="AB28" i="11"/>
  <c r="AB29" i="11"/>
  <c r="AB30" i="11"/>
  <c r="AB32" i="11"/>
  <c r="AB59" i="11"/>
  <c r="AB71" i="11"/>
  <c r="AB72" i="11"/>
  <c r="AB73" i="11"/>
  <c r="AB75" i="11"/>
  <c r="AB76" i="11"/>
  <c r="AB77" i="11"/>
  <c r="AB85" i="11"/>
  <c r="AB86" i="11"/>
  <c r="AB93" i="11"/>
  <c r="AB95" i="11"/>
  <c r="AB97" i="11"/>
  <c r="AB102" i="11"/>
  <c r="AB103" i="11"/>
  <c r="AB104" i="11"/>
  <c r="AB105" i="11"/>
  <c r="AB107" i="11"/>
  <c r="AB110" i="11"/>
  <c r="AB112" i="11"/>
  <c r="AB113" i="11"/>
  <c r="AB117" i="11"/>
  <c r="AB118" i="11"/>
  <c r="AB121" i="11"/>
  <c r="AB134" i="11"/>
  <c r="M9" i="11"/>
  <c r="N9" i="11"/>
  <c r="O9" i="11"/>
  <c r="P9" i="11"/>
  <c r="Q9" i="11"/>
  <c r="R9" i="11"/>
  <c r="S9" i="11"/>
  <c r="T9" i="11"/>
  <c r="U9" i="11"/>
  <c r="M11" i="11"/>
  <c r="M11" i="17" s="1"/>
  <c r="N11" i="11"/>
  <c r="N11" i="17" s="1"/>
  <c r="O11" i="11"/>
  <c r="O11" i="17" s="1"/>
  <c r="P11" i="11"/>
  <c r="Q11" i="11"/>
  <c r="Q11" i="17" s="1"/>
  <c r="R11" i="11"/>
  <c r="S11" i="11"/>
  <c r="S11" i="17" s="1"/>
  <c r="T11" i="11"/>
  <c r="T11" i="17" s="1"/>
  <c r="U11" i="11"/>
  <c r="U11" i="17" s="1"/>
  <c r="M12" i="11"/>
  <c r="M12" i="17" s="1"/>
  <c r="N12" i="11"/>
  <c r="N12" i="17" s="1"/>
  <c r="O12" i="11"/>
  <c r="O12" i="17" s="1"/>
  <c r="P12" i="11"/>
  <c r="Q12" i="11"/>
  <c r="Q12" i="17" s="1"/>
  <c r="R12" i="11"/>
  <c r="S12" i="11"/>
  <c r="S12" i="17" s="1"/>
  <c r="T12" i="11"/>
  <c r="T12" i="17" s="1"/>
  <c r="U12" i="11"/>
  <c r="U12" i="17" s="1"/>
  <c r="M13" i="11"/>
  <c r="M13" i="17" s="1"/>
  <c r="N13" i="11"/>
  <c r="N13" i="17" s="1"/>
  <c r="O13" i="11"/>
  <c r="O13" i="17" s="1"/>
  <c r="P13" i="11"/>
  <c r="Q13" i="11"/>
  <c r="Q13" i="17" s="1"/>
  <c r="R13" i="11"/>
  <c r="S13" i="11"/>
  <c r="S13" i="17" s="1"/>
  <c r="T13" i="11"/>
  <c r="T13" i="17" s="1"/>
  <c r="U13" i="11"/>
  <c r="U13" i="17" s="1"/>
  <c r="M14" i="11"/>
  <c r="M14" i="17" s="1"/>
  <c r="N14" i="11"/>
  <c r="N14" i="17" s="1"/>
  <c r="O14" i="11"/>
  <c r="O14" i="17" s="1"/>
  <c r="P14" i="11"/>
  <c r="Q14" i="11"/>
  <c r="Q14" i="17" s="1"/>
  <c r="R14" i="11"/>
  <c r="S14" i="11"/>
  <c r="S14" i="17" s="1"/>
  <c r="T14" i="11"/>
  <c r="T14" i="17" s="1"/>
  <c r="U14" i="11"/>
  <c r="U14" i="17" s="1"/>
  <c r="M15" i="11"/>
  <c r="M15" i="17" s="1"/>
  <c r="N15" i="11"/>
  <c r="N15" i="17" s="1"/>
  <c r="O15" i="11"/>
  <c r="O15" i="17" s="1"/>
  <c r="P15" i="11"/>
  <c r="Q15" i="11"/>
  <c r="Q15" i="17" s="1"/>
  <c r="R15" i="11"/>
  <c r="S15" i="11"/>
  <c r="S15" i="17" s="1"/>
  <c r="T15" i="11"/>
  <c r="T15" i="17" s="1"/>
  <c r="U15" i="11"/>
  <c r="U15" i="17" s="1"/>
  <c r="M16" i="11"/>
  <c r="M16" i="17" s="1"/>
  <c r="N16" i="11"/>
  <c r="N16" i="17" s="1"/>
  <c r="O16" i="11"/>
  <c r="O16" i="17" s="1"/>
  <c r="P16" i="11"/>
  <c r="Q16" i="11"/>
  <c r="Q16" i="17" s="1"/>
  <c r="R16" i="11"/>
  <c r="S16" i="11"/>
  <c r="S16" i="17" s="1"/>
  <c r="T16" i="11"/>
  <c r="T16" i="17" s="1"/>
  <c r="U16" i="11"/>
  <c r="U16" i="17" s="1"/>
  <c r="M17" i="11"/>
  <c r="M17" i="17" s="1"/>
  <c r="N17" i="11"/>
  <c r="N17" i="17" s="1"/>
  <c r="O17" i="11"/>
  <c r="O17" i="17" s="1"/>
  <c r="P17" i="11"/>
  <c r="Q17" i="11"/>
  <c r="Q17" i="17" s="1"/>
  <c r="R17" i="11"/>
  <c r="S17" i="11"/>
  <c r="S17" i="17" s="1"/>
  <c r="T17" i="11"/>
  <c r="T17" i="17" s="1"/>
  <c r="U17" i="11"/>
  <c r="U17" i="17" s="1"/>
  <c r="M18" i="11"/>
  <c r="N18" i="11"/>
  <c r="N18" i="17" s="1"/>
  <c r="O18" i="11"/>
  <c r="O18" i="17" s="1"/>
  <c r="P18" i="11"/>
  <c r="Q18" i="11"/>
  <c r="Q18" i="17" s="1"/>
  <c r="R18" i="11"/>
  <c r="S18" i="11"/>
  <c r="S18" i="17" s="1"/>
  <c r="T18" i="11"/>
  <c r="T18" i="17" s="1"/>
  <c r="U18" i="11"/>
  <c r="U18" i="17" s="1"/>
  <c r="M19" i="11"/>
  <c r="M19" i="17" s="1"/>
  <c r="N19" i="11"/>
  <c r="N19" i="17" s="1"/>
  <c r="O19" i="11"/>
  <c r="O19" i="17" s="1"/>
  <c r="P19" i="11"/>
  <c r="Q19" i="11"/>
  <c r="Q19" i="17" s="1"/>
  <c r="R19" i="11"/>
  <c r="S19" i="11"/>
  <c r="S19" i="17" s="1"/>
  <c r="T19" i="11"/>
  <c r="T19" i="17" s="1"/>
  <c r="U19" i="11"/>
  <c r="U19" i="17" s="1"/>
  <c r="M20" i="11"/>
  <c r="M20" i="17" s="1"/>
  <c r="N20" i="11"/>
  <c r="N20" i="17" s="1"/>
  <c r="O20" i="11"/>
  <c r="O20" i="17" s="1"/>
  <c r="P20" i="11"/>
  <c r="Q20" i="11"/>
  <c r="Q20" i="17" s="1"/>
  <c r="R20" i="11"/>
  <c r="S20" i="11"/>
  <c r="S20" i="17" s="1"/>
  <c r="T20" i="11"/>
  <c r="T20" i="17" s="1"/>
  <c r="U20" i="11"/>
  <c r="U20" i="17" s="1"/>
  <c r="M21" i="11"/>
  <c r="M21" i="17" s="1"/>
  <c r="N21" i="11"/>
  <c r="N21" i="17" s="1"/>
  <c r="O21" i="11"/>
  <c r="O21" i="17" s="1"/>
  <c r="P21" i="11"/>
  <c r="Q21" i="11"/>
  <c r="Q21" i="17" s="1"/>
  <c r="R21" i="11"/>
  <c r="S21" i="11"/>
  <c r="S21" i="17" s="1"/>
  <c r="T21" i="11"/>
  <c r="T21" i="17" s="1"/>
  <c r="U21" i="11"/>
  <c r="U21" i="17" s="1"/>
  <c r="M23" i="11"/>
  <c r="M23" i="17" s="1"/>
  <c r="N23" i="11"/>
  <c r="N23" i="17" s="1"/>
  <c r="O23" i="11"/>
  <c r="O23" i="17" s="1"/>
  <c r="P23" i="11"/>
  <c r="Q23" i="11"/>
  <c r="Q23" i="17" s="1"/>
  <c r="R23" i="11"/>
  <c r="S23" i="11"/>
  <c r="S23" i="17" s="1"/>
  <c r="T23" i="11"/>
  <c r="T23" i="17" s="1"/>
  <c r="U23" i="11"/>
  <c r="U23" i="17" s="1"/>
  <c r="M24" i="11"/>
  <c r="M24" i="17" s="1"/>
  <c r="N24" i="11"/>
  <c r="N24" i="17" s="1"/>
  <c r="O24" i="11"/>
  <c r="O24" i="17" s="1"/>
  <c r="P24" i="11"/>
  <c r="Q24" i="11"/>
  <c r="Q24" i="17" s="1"/>
  <c r="R24" i="11"/>
  <c r="S24" i="11"/>
  <c r="S24" i="17" s="1"/>
  <c r="T24" i="11"/>
  <c r="T24" i="17" s="1"/>
  <c r="U24" i="11"/>
  <c r="U24" i="17" s="1"/>
  <c r="M25" i="11"/>
  <c r="M25" i="17" s="1"/>
  <c r="N25" i="11"/>
  <c r="N25" i="17" s="1"/>
  <c r="O25" i="11"/>
  <c r="O25" i="17" s="1"/>
  <c r="P25" i="11"/>
  <c r="Q25" i="11"/>
  <c r="Q25" i="17" s="1"/>
  <c r="R25" i="11"/>
  <c r="S25" i="11"/>
  <c r="S25" i="17" s="1"/>
  <c r="T25" i="11"/>
  <c r="T25" i="17" s="1"/>
  <c r="U25" i="11"/>
  <c r="U25" i="17" s="1"/>
  <c r="M26" i="11"/>
  <c r="M26" i="17" s="1"/>
  <c r="N26" i="11"/>
  <c r="N26" i="17" s="1"/>
  <c r="O26" i="11"/>
  <c r="O26" i="17" s="1"/>
  <c r="P26" i="11"/>
  <c r="Q26" i="11"/>
  <c r="Q26" i="17" s="1"/>
  <c r="R26" i="11"/>
  <c r="S26" i="11"/>
  <c r="S26" i="17" s="1"/>
  <c r="T26" i="11"/>
  <c r="T26" i="17" s="1"/>
  <c r="U26" i="11"/>
  <c r="U26" i="17" s="1"/>
  <c r="M27" i="11"/>
  <c r="M27" i="17" s="1"/>
  <c r="N27" i="11"/>
  <c r="N27" i="17" s="1"/>
  <c r="O27" i="11"/>
  <c r="O27" i="17" s="1"/>
  <c r="P27" i="11"/>
  <c r="Q27" i="11"/>
  <c r="Q27" i="17" s="1"/>
  <c r="R27" i="11"/>
  <c r="S27" i="11"/>
  <c r="S27" i="17" s="1"/>
  <c r="T27" i="11"/>
  <c r="T27" i="17" s="1"/>
  <c r="U27" i="11"/>
  <c r="U27" i="17" s="1"/>
  <c r="M31" i="11"/>
  <c r="M31" i="17" s="1"/>
  <c r="N31" i="11"/>
  <c r="N31" i="17" s="1"/>
  <c r="O31" i="11"/>
  <c r="O31" i="17" s="1"/>
  <c r="P31" i="11"/>
  <c r="Q31" i="11"/>
  <c r="Q31" i="17" s="1"/>
  <c r="R31" i="11"/>
  <c r="S31" i="11"/>
  <c r="S31" i="17" s="1"/>
  <c r="T31" i="11"/>
  <c r="T31" i="17" s="1"/>
  <c r="U31" i="11"/>
  <c r="U31" i="17" s="1"/>
  <c r="M33" i="11"/>
  <c r="M33" i="17" s="1"/>
  <c r="N33" i="11"/>
  <c r="N33" i="17" s="1"/>
  <c r="O33" i="11"/>
  <c r="O33" i="17" s="1"/>
  <c r="P33" i="11"/>
  <c r="Q33" i="11"/>
  <c r="Q33" i="17" s="1"/>
  <c r="R33" i="11"/>
  <c r="S33" i="11"/>
  <c r="S33" i="17" s="1"/>
  <c r="T33" i="11"/>
  <c r="T33" i="17" s="1"/>
  <c r="U33" i="11"/>
  <c r="U33" i="17" s="1"/>
  <c r="M34" i="11"/>
  <c r="N34" i="11"/>
  <c r="N34" i="17" s="1"/>
  <c r="O34" i="11"/>
  <c r="O34" i="17" s="1"/>
  <c r="P34" i="11"/>
  <c r="Q34" i="11"/>
  <c r="Q34" i="17" s="1"/>
  <c r="R34" i="11"/>
  <c r="S34" i="11"/>
  <c r="S34" i="17" s="1"/>
  <c r="T34" i="11"/>
  <c r="T34" i="17" s="1"/>
  <c r="U34" i="11"/>
  <c r="U34" i="17" s="1"/>
  <c r="M36" i="11"/>
  <c r="M36" i="17" s="1"/>
  <c r="N36" i="11"/>
  <c r="N36" i="17" s="1"/>
  <c r="O36" i="11"/>
  <c r="O36" i="17" s="1"/>
  <c r="P36" i="11"/>
  <c r="Q36" i="11"/>
  <c r="Q36" i="17" s="1"/>
  <c r="R36" i="11"/>
  <c r="S36" i="11"/>
  <c r="S36" i="17" s="1"/>
  <c r="T36" i="11"/>
  <c r="T36" i="17" s="1"/>
  <c r="U36" i="11"/>
  <c r="U36" i="17" s="1"/>
  <c r="M37" i="11"/>
  <c r="M37" i="17" s="1"/>
  <c r="N37" i="11"/>
  <c r="N37" i="17" s="1"/>
  <c r="O37" i="11"/>
  <c r="O37" i="17" s="1"/>
  <c r="P37" i="11"/>
  <c r="Q37" i="11"/>
  <c r="Q37" i="17" s="1"/>
  <c r="R37" i="11"/>
  <c r="S37" i="11"/>
  <c r="S37" i="17" s="1"/>
  <c r="T37" i="11"/>
  <c r="T37" i="17" s="1"/>
  <c r="U37" i="11"/>
  <c r="U37" i="17" s="1"/>
  <c r="M38" i="11"/>
  <c r="M38" i="17" s="1"/>
  <c r="N38" i="11"/>
  <c r="N38" i="17" s="1"/>
  <c r="O38" i="11"/>
  <c r="O38" i="17" s="1"/>
  <c r="P38" i="11"/>
  <c r="Q38" i="11"/>
  <c r="Q38" i="17" s="1"/>
  <c r="R38" i="11"/>
  <c r="S38" i="11"/>
  <c r="S38" i="17" s="1"/>
  <c r="T38" i="11"/>
  <c r="T38" i="17" s="1"/>
  <c r="U38" i="11"/>
  <c r="U38" i="17" s="1"/>
  <c r="M39" i="11"/>
  <c r="N39" i="11"/>
  <c r="N39" i="17" s="1"/>
  <c r="O39" i="11"/>
  <c r="O39" i="17" s="1"/>
  <c r="P39" i="11"/>
  <c r="Q39" i="11"/>
  <c r="Q39" i="17" s="1"/>
  <c r="R39" i="11"/>
  <c r="S39" i="11"/>
  <c r="S39" i="17" s="1"/>
  <c r="T39" i="11"/>
  <c r="T39" i="17" s="1"/>
  <c r="U39" i="11"/>
  <c r="U39" i="17" s="1"/>
  <c r="M40" i="11"/>
  <c r="M40" i="17" s="1"/>
  <c r="N40" i="11"/>
  <c r="N40" i="17" s="1"/>
  <c r="O40" i="11"/>
  <c r="O40" i="17" s="1"/>
  <c r="P40" i="11"/>
  <c r="Q40" i="11"/>
  <c r="Q40" i="17" s="1"/>
  <c r="R40" i="11"/>
  <c r="S40" i="11"/>
  <c r="S40" i="17" s="1"/>
  <c r="T40" i="11"/>
  <c r="T40" i="17" s="1"/>
  <c r="U40" i="11"/>
  <c r="U40" i="17" s="1"/>
  <c r="M41" i="11"/>
  <c r="N41" i="11"/>
  <c r="N41" i="17" s="1"/>
  <c r="O41" i="11"/>
  <c r="O41" i="17" s="1"/>
  <c r="P41" i="11"/>
  <c r="Q41" i="11"/>
  <c r="Q41" i="17" s="1"/>
  <c r="R41" i="11"/>
  <c r="S41" i="11"/>
  <c r="S41" i="17" s="1"/>
  <c r="T41" i="11"/>
  <c r="T41" i="17" s="1"/>
  <c r="U41" i="11"/>
  <c r="U41" i="17" s="1"/>
  <c r="M42" i="11"/>
  <c r="N42" i="11"/>
  <c r="N42" i="17" s="1"/>
  <c r="O42" i="11"/>
  <c r="O42" i="17" s="1"/>
  <c r="P42" i="11"/>
  <c r="Q42" i="11"/>
  <c r="Q42" i="17" s="1"/>
  <c r="R42" i="11"/>
  <c r="S42" i="11"/>
  <c r="S42" i="17" s="1"/>
  <c r="T42" i="11"/>
  <c r="T42" i="17" s="1"/>
  <c r="U42" i="11"/>
  <c r="U42" i="17" s="1"/>
  <c r="M43" i="11"/>
  <c r="M43" i="17" s="1"/>
  <c r="N43" i="11"/>
  <c r="N43" i="17" s="1"/>
  <c r="O43" i="11"/>
  <c r="O43" i="17" s="1"/>
  <c r="P43" i="11"/>
  <c r="Q43" i="11"/>
  <c r="Q43" i="17" s="1"/>
  <c r="R43" i="11"/>
  <c r="S43" i="11"/>
  <c r="S43" i="17" s="1"/>
  <c r="T43" i="11"/>
  <c r="T43" i="17" s="1"/>
  <c r="U43" i="11"/>
  <c r="U43" i="17" s="1"/>
  <c r="M44" i="11"/>
  <c r="N44" i="11"/>
  <c r="N44" i="17" s="1"/>
  <c r="O44" i="11"/>
  <c r="O44" i="17" s="1"/>
  <c r="P44" i="11"/>
  <c r="Q44" i="11"/>
  <c r="Q44" i="17" s="1"/>
  <c r="R44" i="11"/>
  <c r="S44" i="11"/>
  <c r="S44" i="17" s="1"/>
  <c r="T44" i="11"/>
  <c r="T44" i="17" s="1"/>
  <c r="U44" i="11"/>
  <c r="U44" i="17" s="1"/>
  <c r="M45" i="11"/>
  <c r="M45" i="17" s="1"/>
  <c r="N45" i="11"/>
  <c r="N45" i="17" s="1"/>
  <c r="O45" i="11"/>
  <c r="O45" i="17" s="1"/>
  <c r="P45" i="11"/>
  <c r="Q45" i="11"/>
  <c r="Q45" i="17" s="1"/>
  <c r="R45" i="11"/>
  <c r="S45" i="11"/>
  <c r="S45" i="17" s="1"/>
  <c r="T45" i="11"/>
  <c r="T45" i="17" s="1"/>
  <c r="U45" i="11"/>
  <c r="U45" i="17" s="1"/>
  <c r="M46" i="11"/>
  <c r="N46" i="11"/>
  <c r="N46" i="17" s="1"/>
  <c r="O46" i="11"/>
  <c r="O46" i="17" s="1"/>
  <c r="P46" i="11"/>
  <c r="Q46" i="11"/>
  <c r="Q46" i="17" s="1"/>
  <c r="R46" i="11"/>
  <c r="S46" i="11"/>
  <c r="S46" i="17" s="1"/>
  <c r="T46" i="11"/>
  <c r="T46" i="17" s="1"/>
  <c r="U46" i="11"/>
  <c r="U46" i="17" s="1"/>
  <c r="M47" i="11"/>
  <c r="M47" i="17" s="1"/>
  <c r="N47" i="11"/>
  <c r="N47" i="17" s="1"/>
  <c r="O47" i="11"/>
  <c r="O47" i="17" s="1"/>
  <c r="P47" i="11"/>
  <c r="Q47" i="11"/>
  <c r="Q47" i="17" s="1"/>
  <c r="R47" i="11"/>
  <c r="S47" i="11"/>
  <c r="S47" i="17" s="1"/>
  <c r="T47" i="11"/>
  <c r="T47" i="17" s="1"/>
  <c r="U47" i="11"/>
  <c r="U47" i="17" s="1"/>
  <c r="M48" i="11"/>
  <c r="N48" i="11"/>
  <c r="N48" i="17" s="1"/>
  <c r="O48" i="11"/>
  <c r="O48" i="17" s="1"/>
  <c r="P48" i="11"/>
  <c r="Q48" i="11"/>
  <c r="Q48" i="17" s="1"/>
  <c r="R48" i="11"/>
  <c r="S48" i="11"/>
  <c r="S48" i="17" s="1"/>
  <c r="T48" i="11"/>
  <c r="T48" i="17" s="1"/>
  <c r="U48" i="11"/>
  <c r="U48" i="17" s="1"/>
  <c r="M49" i="11"/>
  <c r="M49" i="17" s="1"/>
  <c r="N49" i="11"/>
  <c r="N49" i="17" s="1"/>
  <c r="O49" i="11"/>
  <c r="O49" i="17" s="1"/>
  <c r="P49" i="11"/>
  <c r="Q49" i="11"/>
  <c r="Q49" i="17" s="1"/>
  <c r="R49" i="11"/>
  <c r="S49" i="11"/>
  <c r="S49" i="17" s="1"/>
  <c r="T49" i="11"/>
  <c r="T49" i="17" s="1"/>
  <c r="U49" i="11"/>
  <c r="U49" i="17" s="1"/>
  <c r="M50" i="11"/>
  <c r="M50" i="17" s="1"/>
  <c r="N50" i="11"/>
  <c r="N50" i="17" s="1"/>
  <c r="O50" i="11"/>
  <c r="O50" i="17" s="1"/>
  <c r="P50" i="11"/>
  <c r="Q50" i="11"/>
  <c r="Q50" i="17" s="1"/>
  <c r="R50" i="11"/>
  <c r="S50" i="11"/>
  <c r="S50" i="17" s="1"/>
  <c r="T50" i="11"/>
  <c r="T50" i="17" s="1"/>
  <c r="U50" i="11"/>
  <c r="U50" i="17" s="1"/>
  <c r="M51" i="11"/>
  <c r="N51" i="11"/>
  <c r="N51" i="17" s="1"/>
  <c r="O51" i="11"/>
  <c r="O51" i="17" s="1"/>
  <c r="P51" i="11"/>
  <c r="Q51" i="11"/>
  <c r="Q51" i="17" s="1"/>
  <c r="R51" i="11"/>
  <c r="S51" i="11"/>
  <c r="S51" i="17" s="1"/>
  <c r="T51" i="11"/>
  <c r="T51" i="17" s="1"/>
  <c r="U51" i="11"/>
  <c r="U51" i="17" s="1"/>
  <c r="M52" i="11"/>
  <c r="M52" i="17" s="1"/>
  <c r="N52" i="11"/>
  <c r="N52" i="17" s="1"/>
  <c r="O52" i="11"/>
  <c r="O52" i="17" s="1"/>
  <c r="P52" i="11"/>
  <c r="Q52" i="11"/>
  <c r="Q52" i="17" s="1"/>
  <c r="R52" i="11"/>
  <c r="S52" i="11"/>
  <c r="S52" i="17" s="1"/>
  <c r="T52" i="11"/>
  <c r="T52" i="17" s="1"/>
  <c r="U52" i="11"/>
  <c r="U52" i="17" s="1"/>
  <c r="M53" i="11"/>
  <c r="M53" i="17" s="1"/>
  <c r="N53" i="11"/>
  <c r="N53" i="17" s="1"/>
  <c r="O53" i="11"/>
  <c r="O53" i="17" s="1"/>
  <c r="P53" i="11"/>
  <c r="Q53" i="11"/>
  <c r="Q53" i="17" s="1"/>
  <c r="R53" i="11"/>
  <c r="S53" i="11"/>
  <c r="S53" i="17" s="1"/>
  <c r="T53" i="11"/>
  <c r="T53" i="17" s="1"/>
  <c r="U53" i="11"/>
  <c r="U53" i="17" s="1"/>
  <c r="M54" i="11"/>
  <c r="N54" i="11"/>
  <c r="N54" i="17" s="1"/>
  <c r="O54" i="11"/>
  <c r="O54" i="17" s="1"/>
  <c r="P54" i="11"/>
  <c r="Q54" i="11"/>
  <c r="Q54" i="17" s="1"/>
  <c r="R54" i="11"/>
  <c r="S54" i="11"/>
  <c r="S54" i="17" s="1"/>
  <c r="T54" i="11"/>
  <c r="T54" i="17" s="1"/>
  <c r="U54" i="11"/>
  <c r="U54" i="17" s="1"/>
  <c r="M55" i="11"/>
  <c r="M55" i="17" s="1"/>
  <c r="N55" i="11"/>
  <c r="N55" i="17" s="1"/>
  <c r="O55" i="11"/>
  <c r="O55" i="17" s="1"/>
  <c r="P55" i="11"/>
  <c r="Q55" i="11"/>
  <c r="Q55" i="17" s="1"/>
  <c r="R55" i="11"/>
  <c r="S55" i="11"/>
  <c r="S55" i="17" s="1"/>
  <c r="T55" i="11"/>
  <c r="T55" i="17" s="1"/>
  <c r="U55" i="11"/>
  <c r="U55" i="17" s="1"/>
  <c r="M56" i="11"/>
  <c r="M56" i="17" s="1"/>
  <c r="N56" i="11"/>
  <c r="N56" i="17" s="1"/>
  <c r="O56" i="11"/>
  <c r="O56" i="17" s="1"/>
  <c r="P56" i="11"/>
  <c r="Q56" i="11"/>
  <c r="Q56" i="17" s="1"/>
  <c r="R56" i="11"/>
  <c r="S56" i="11"/>
  <c r="S56" i="17" s="1"/>
  <c r="T56" i="11"/>
  <c r="T56" i="17" s="1"/>
  <c r="U56" i="11"/>
  <c r="U56" i="17" s="1"/>
  <c r="M57" i="11"/>
  <c r="M57" i="17" s="1"/>
  <c r="N57" i="11"/>
  <c r="N57" i="17" s="1"/>
  <c r="O57" i="11"/>
  <c r="O57" i="17" s="1"/>
  <c r="P57" i="11"/>
  <c r="Q57" i="11"/>
  <c r="Q57" i="17" s="1"/>
  <c r="R57" i="11"/>
  <c r="S57" i="11"/>
  <c r="S57" i="17" s="1"/>
  <c r="T57" i="11"/>
  <c r="T57" i="17" s="1"/>
  <c r="U57" i="11"/>
  <c r="U57" i="17" s="1"/>
  <c r="M58" i="11"/>
  <c r="M58" i="17" s="1"/>
  <c r="N58" i="11"/>
  <c r="N58" i="17" s="1"/>
  <c r="O58" i="11"/>
  <c r="O58" i="17" s="1"/>
  <c r="P58" i="11"/>
  <c r="Q58" i="11"/>
  <c r="Q58" i="17" s="1"/>
  <c r="R58" i="11"/>
  <c r="S58" i="11"/>
  <c r="S58" i="17" s="1"/>
  <c r="T58" i="11"/>
  <c r="T58" i="17" s="1"/>
  <c r="U58" i="11"/>
  <c r="U58" i="17" s="1"/>
  <c r="M60" i="11"/>
  <c r="M60" i="17" s="1"/>
  <c r="N60" i="11"/>
  <c r="N60" i="17" s="1"/>
  <c r="O60" i="11"/>
  <c r="O60" i="17" s="1"/>
  <c r="P60" i="11"/>
  <c r="Q60" i="11"/>
  <c r="Q60" i="17" s="1"/>
  <c r="R60" i="11"/>
  <c r="S60" i="11"/>
  <c r="S60" i="17" s="1"/>
  <c r="T60" i="11"/>
  <c r="T60" i="17" s="1"/>
  <c r="U60" i="11"/>
  <c r="U60" i="17" s="1"/>
  <c r="M62" i="11"/>
  <c r="M62" i="17" s="1"/>
  <c r="N62" i="11"/>
  <c r="N62" i="17" s="1"/>
  <c r="O62" i="11"/>
  <c r="O62" i="17" s="1"/>
  <c r="P62" i="11"/>
  <c r="Q62" i="11"/>
  <c r="Q62" i="17" s="1"/>
  <c r="R62" i="11"/>
  <c r="S62" i="11"/>
  <c r="S62" i="17" s="1"/>
  <c r="T62" i="11"/>
  <c r="T62" i="17" s="1"/>
  <c r="U62" i="11"/>
  <c r="U62" i="17" s="1"/>
  <c r="M63" i="11"/>
  <c r="M63" i="17" s="1"/>
  <c r="N63" i="11"/>
  <c r="N63" i="17" s="1"/>
  <c r="O63" i="11"/>
  <c r="O63" i="17" s="1"/>
  <c r="P63" i="11"/>
  <c r="Q63" i="11"/>
  <c r="Q63" i="17" s="1"/>
  <c r="R63" i="11"/>
  <c r="S63" i="11"/>
  <c r="S63" i="17" s="1"/>
  <c r="T63" i="11"/>
  <c r="T63" i="17" s="1"/>
  <c r="U63" i="11"/>
  <c r="U63" i="17" s="1"/>
  <c r="M64" i="11"/>
  <c r="M64" i="17" s="1"/>
  <c r="N64" i="11"/>
  <c r="N64" i="17" s="1"/>
  <c r="O64" i="11"/>
  <c r="O64" i="17" s="1"/>
  <c r="P64" i="11"/>
  <c r="Q64" i="11"/>
  <c r="Q64" i="17" s="1"/>
  <c r="R64" i="11"/>
  <c r="S64" i="11"/>
  <c r="S64" i="17" s="1"/>
  <c r="T64" i="11"/>
  <c r="T64" i="17" s="1"/>
  <c r="U64" i="11"/>
  <c r="U64" i="17" s="1"/>
  <c r="M65" i="11"/>
  <c r="M65" i="17" s="1"/>
  <c r="N65" i="11"/>
  <c r="N65" i="17" s="1"/>
  <c r="O65" i="11"/>
  <c r="O65" i="17" s="1"/>
  <c r="P65" i="11"/>
  <c r="Q65" i="11"/>
  <c r="Q65" i="17" s="1"/>
  <c r="R65" i="11"/>
  <c r="S65" i="11"/>
  <c r="S65" i="17" s="1"/>
  <c r="T65" i="11"/>
  <c r="T65" i="17" s="1"/>
  <c r="U65" i="11"/>
  <c r="U65" i="17" s="1"/>
  <c r="M66" i="11"/>
  <c r="N66" i="11"/>
  <c r="N66" i="17" s="1"/>
  <c r="O66" i="11"/>
  <c r="O66" i="17" s="1"/>
  <c r="P66" i="11"/>
  <c r="Q66" i="11"/>
  <c r="Q66" i="17" s="1"/>
  <c r="R66" i="11"/>
  <c r="S66" i="11"/>
  <c r="S66" i="17" s="1"/>
  <c r="T66" i="11"/>
  <c r="T66" i="17" s="1"/>
  <c r="U66" i="11"/>
  <c r="U66" i="17" s="1"/>
  <c r="M67" i="11"/>
  <c r="M67" i="17" s="1"/>
  <c r="N67" i="11"/>
  <c r="N67" i="17" s="1"/>
  <c r="O67" i="11"/>
  <c r="O67" i="17" s="1"/>
  <c r="P67" i="11"/>
  <c r="Q67" i="11"/>
  <c r="Q67" i="17" s="1"/>
  <c r="R67" i="11"/>
  <c r="S67" i="11"/>
  <c r="S67" i="17" s="1"/>
  <c r="T67" i="11"/>
  <c r="T67" i="17" s="1"/>
  <c r="U67" i="11"/>
  <c r="U67" i="17" s="1"/>
  <c r="M68" i="11"/>
  <c r="M68" i="17" s="1"/>
  <c r="N68" i="11"/>
  <c r="N68" i="17" s="1"/>
  <c r="O68" i="11"/>
  <c r="O68" i="17" s="1"/>
  <c r="P68" i="11"/>
  <c r="Q68" i="11"/>
  <c r="Q68" i="17" s="1"/>
  <c r="R68" i="11"/>
  <c r="S68" i="11"/>
  <c r="S68" i="17" s="1"/>
  <c r="T68" i="11"/>
  <c r="T68" i="17" s="1"/>
  <c r="U68" i="11"/>
  <c r="U68" i="17" s="1"/>
  <c r="M69" i="11"/>
  <c r="M69" i="17" s="1"/>
  <c r="N69" i="11"/>
  <c r="N69" i="17" s="1"/>
  <c r="O69" i="11"/>
  <c r="O69" i="17" s="1"/>
  <c r="P69" i="11"/>
  <c r="Q69" i="11"/>
  <c r="Q69" i="17" s="1"/>
  <c r="R69" i="11"/>
  <c r="S69" i="11"/>
  <c r="S69" i="17" s="1"/>
  <c r="T69" i="11"/>
  <c r="T69" i="17" s="1"/>
  <c r="U69" i="11"/>
  <c r="U69" i="17" s="1"/>
  <c r="M70" i="11"/>
  <c r="M70" i="17" s="1"/>
  <c r="N70" i="11"/>
  <c r="N70" i="17" s="1"/>
  <c r="O70" i="11"/>
  <c r="O70" i="17" s="1"/>
  <c r="P70" i="11"/>
  <c r="Q70" i="11"/>
  <c r="Q70" i="17" s="1"/>
  <c r="R70" i="11"/>
  <c r="S70" i="11"/>
  <c r="S70" i="17" s="1"/>
  <c r="T70" i="11"/>
  <c r="T70" i="17" s="1"/>
  <c r="U70" i="11"/>
  <c r="U70" i="17" s="1"/>
  <c r="M74" i="11"/>
  <c r="M74" i="17" s="1"/>
  <c r="N74" i="11"/>
  <c r="N74" i="17" s="1"/>
  <c r="O74" i="11"/>
  <c r="O74" i="17" s="1"/>
  <c r="P74" i="11"/>
  <c r="Q74" i="11"/>
  <c r="Q74" i="17" s="1"/>
  <c r="R74" i="11"/>
  <c r="S74" i="11"/>
  <c r="S74" i="17" s="1"/>
  <c r="T74" i="11"/>
  <c r="T74" i="17" s="1"/>
  <c r="U74" i="11"/>
  <c r="U74" i="17" s="1"/>
  <c r="M78" i="11"/>
  <c r="N78" i="11"/>
  <c r="N78" i="17" s="1"/>
  <c r="O78" i="11"/>
  <c r="O78" i="17" s="1"/>
  <c r="P78" i="11"/>
  <c r="Q78" i="11"/>
  <c r="Q78" i="17" s="1"/>
  <c r="R78" i="11"/>
  <c r="S78" i="11"/>
  <c r="S78" i="17" s="1"/>
  <c r="T78" i="11"/>
  <c r="T78" i="17" s="1"/>
  <c r="U78" i="11"/>
  <c r="U78" i="17" s="1"/>
  <c r="M79" i="11"/>
  <c r="M79" i="17" s="1"/>
  <c r="N79" i="11"/>
  <c r="N79" i="17" s="1"/>
  <c r="O79" i="11"/>
  <c r="O79" i="17" s="1"/>
  <c r="P79" i="11"/>
  <c r="Q79" i="11"/>
  <c r="Q79" i="17" s="1"/>
  <c r="R79" i="11"/>
  <c r="S79" i="11"/>
  <c r="S79" i="17" s="1"/>
  <c r="T79" i="11"/>
  <c r="T79" i="17" s="1"/>
  <c r="U79" i="11"/>
  <c r="U79" i="17" s="1"/>
  <c r="M80" i="11"/>
  <c r="M80" i="17" s="1"/>
  <c r="N80" i="11"/>
  <c r="N80" i="17" s="1"/>
  <c r="O80" i="11"/>
  <c r="O80" i="17" s="1"/>
  <c r="P80" i="11"/>
  <c r="Q80" i="11"/>
  <c r="Q80" i="17" s="1"/>
  <c r="R80" i="11"/>
  <c r="S80" i="11"/>
  <c r="S80" i="17" s="1"/>
  <c r="T80" i="11"/>
  <c r="T80" i="17" s="1"/>
  <c r="U80" i="11"/>
  <c r="U80" i="17" s="1"/>
  <c r="M81" i="11"/>
  <c r="M81" i="17" s="1"/>
  <c r="N81" i="11"/>
  <c r="N81" i="17" s="1"/>
  <c r="O81" i="11"/>
  <c r="O81" i="17" s="1"/>
  <c r="P81" i="11"/>
  <c r="Q81" i="11"/>
  <c r="Q81" i="17" s="1"/>
  <c r="R81" i="11"/>
  <c r="S81" i="11"/>
  <c r="S81" i="17" s="1"/>
  <c r="T81" i="11"/>
  <c r="T81" i="17" s="1"/>
  <c r="U81" i="11"/>
  <c r="U81" i="17" s="1"/>
  <c r="M82" i="11"/>
  <c r="M82" i="17" s="1"/>
  <c r="N82" i="11"/>
  <c r="N82" i="17" s="1"/>
  <c r="O82" i="11"/>
  <c r="O82" i="17" s="1"/>
  <c r="P82" i="11"/>
  <c r="Q82" i="11"/>
  <c r="Q82" i="17" s="1"/>
  <c r="R82" i="11"/>
  <c r="S82" i="11"/>
  <c r="S82" i="17" s="1"/>
  <c r="T82" i="11"/>
  <c r="T82" i="17" s="1"/>
  <c r="U82" i="11"/>
  <c r="U82" i="17" s="1"/>
  <c r="M83" i="11"/>
  <c r="M83" i="17" s="1"/>
  <c r="N83" i="11"/>
  <c r="N83" i="17" s="1"/>
  <c r="O83" i="11"/>
  <c r="O83" i="17" s="1"/>
  <c r="P83" i="11"/>
  <c r="Q83" i="11"/>
  <c r="Q83" i="17" s="1"/>
  <c r="R83" i="11"/>
  <c r="S83" i="11"/>
  <c r="S83" i="17" s="1"/>
  <c r="T83" i="11"/>
  <c r="T83" i="17" s="1"/>
  <c r="U83" i="11"/>
  <c r="U83" i="17" s="1"/>
  <c r="M84" i="11"/>
  <c r="M84" i="17" s="1"/>
  <c r="N84" i="11"/>
  <c r="N84" i="17" s="1"/>
  <c r="O84" i="11"/>
  <c r="O84" i="17" s="1"/>
  <c r="P84" i="11"/>
  <c r="Q84" i="11"/>
  <c r="Q84" i="17" s="1"/>
  <c r="R84" i="11"/>
  <c r="S84" i="11"/>
  <c r="S84" i="17" s="1"/>
  <c r="T84" i="11"/>
  <c r="T84" i="17" s="1"/>
  <c r="U84" i="11"/>
  <c r="U84" i="17" s="1"/>
  <c r="M87" i="11"/>
  <c r="M87" i="17" s="1"/>
  <c r="N87" i="11"/>
  <c r="N87" i="17" s="1"/>
  <c r="O87" i="11"/>
  <c r="O87" i="17" s="1"/>
  <c r="P87" i="11"/>
  <c r="Q87" i="11"/>
  <c r="Q87" i="17" s="1"/>
  <c r="R87" i="11"/>
  <c r="S87" i="11"/>
  <c r="S87" i="17" s="1"/>
  <c r="T87" i="11"/>
  <c r="T87" i="17" s="1"/>
  <c r="U87" i="11"/>
  <c r="U87" i="17" s="1"/>
  <c r="M88" i="11"/>
  <c r="M88" i="17" s="1"/>
  <c r="N88" i="11"/>
  <c r="N88" i="17" s="1"/>
  <c r="O88" i="11"/>
  <c r="O88" i="17" s="1"/>
  <c r="P88" i="11"/>
  <c r="Q88" i="11"/>
  <c r="Q88" i="17" s="1"/>
  <c r="R88" i="11"/>
  <c r="S88" i="11"/>
  <c r="S88" i="17" s="1"/>
  <c r="T88" i="11"/>
  <c r="T88" i="17" s="1"/>
  <c r="U88" i="11"/>
  <c r="U88" i="17" s="1"/>
  <c r="M89" i="11"/>
  <c r="M89" i="17" s="1"/>
  <c r="N89" i="11"/>
  <c r="N89" i="17" s="1"/>
  <c r="O89" i="11"/>
  <c r="O89" i="17" s="1"/>
  <c r="P89" i="11"/>
  <c r="Q89" i="11"/>
  <c r="Q89" i="17" s="1"/>
  <c r="R89" i="11"/>
  <c r="S89" i="11"/>
  <c r="S89" i="17" s="1"/>
  <c r="T89" i="11"/>
  <c r="T89" i="17" s="1"/>
  <c r="U89" i="11"/>
  <c r="U89" i="17" s="1"/>
  <c r="M90" i="11"/>
  <c r="N90" i="11"/>
  <c r="N90" i="17" s="1"/>
  <c r="O90" i="11"/>
  <c r="O90" i="17" s="1"/>
  <c r="P90" i="11"/>
  <c r="Q90" i="11"/>
  <c r="Q90" i="17" s="1"/>
  <c r="R90" i="11"/>
  <c r="S90" i="11"/>
  <c r="S90" i="17" s="1"/>
  <c r="T90" i="11"/>
  <c r="T90" i="17" s="1"/>
  <c r="U90" i="11"/>
  <c r="U90" i="17" s="1"/>
  <c r="M91" i="11"/>
  <c r="M91" i="17" s="1"/>
  <c r="N91" i="11"/>
  <c r="N91" i="17" s="1"/>
  <c r="O91" i="11"/>
  <c r="O91" i="17" s="1"/>
  <c r="P91" i="11"/>
  <c r="Q91" i="11"/>
  <c r="Q91" i="17" s="1"/>
  <c r="R91" i="11"/>
  <c r="S91" i="11"/>
  <c r="S91" i="17" s="1"/>
  <c r="T91" i="11"/>
  <c r="T91" i="17" s="1"/>
  <c r="U91" i="11"/>
  <c r="U91" i="17" s="1"/>
  <c r="M92" i="11"/>
  <c r="N92" i="11"/>
  <c r="N92" i="17" s="1"/>
  <c r="O92" i="11"/>
  <c r="O92" i="17" s="1"/>
  <c r="P92" i="11"/>
  <c r="Q92" i="11"/>
  <c r="Q92" i="17" s="1"/>
  <c r="R92" i="11"/>
  <c r="S92" i="11"/>
  <c r="S92" i="17" s="1"/>
  <c r="T92" i="11"/>
  <c r="T92" i="17" s="1"/>
  <c r="U92" i="11"/>
  <c r="U92" i="17" s="1"/>
  <c r="M94" i="11"/>
  <c r="M94" i="17" s="1"/>
  <c r="N94" i="11"/>
  <c r="N94" i="17" s="1"/>
  <c r="O94" i="11"/>
  <c r="O94" i="17" s="1"/>
  <c r="P94" i="11"/>
  <c r="Q94" i="11"/>
  <c r="Q94" i="17" s="1"/>
  <c r="R94" i="11"/>
  <c r="S94" i="11"/>
  <c r="S94" i="17" s="1"/>
  <c r="T94" i="11"/>
  <c r="T94" i="17" s="1"/>
  <c r="U94" i="11"/>
  <c r="U94" i="17" s="1"/>
  <c r="M96" i="11"/>
  <c r="M96" i="17" s="1"/>
  <c r="N96" i="11"/>
  <c r="N96" i="17" s="1"/>
  <c r="O96" i="11"/>
  <c r="O96" i="17" s="1"/>
  <c r="P96" i="11"/>
  <c r="Q96" i="11"/>
  <c r="Q96" i="17" s="1"/>
  <c r="R96" i="11"/>
  <c r="S96" i="11"/>
  <c r="S96" i="17" s="1"/>
  <c r="T96" i="11"/>
  <c r="T96" i="17" s="1"/>
  <c r="U96" i="11"/>
  <c r="U96" i="17" s="1"/>
  <c r="M98" i="11"/>
  <c r="M98" i="17" s="1"/>
  <c r="N98" i="11"/>
  <c r="N98" i="17" s="1"/>
  <c r="O98" i="11"/>
  <c r="O98" i="17" s="1"/>
  <c r="P98" i="11"/>
  <c r="Q98" i="11"/>
  <c r="Q98" i="17" s="1"/>
  <c r="R98" i="11"/>
  <c r="S98" i="11"/>
  <c r="S98" i="17" s="1"/>
  <c r="T98" i="11"/>
  <c r="T98" i="17" s="1"/>
  <c r="U98" i="11"/>
  <c r="U98" i="17" s="1"/>
  <c r="M99" i="11"/>
  <c r="M99" i="17" s="1"/>
  <c r="N99" i="11"/>
  <c r="N99" i="17" s="1"/>
  <c r="O99" i="11"/>
  <c r="O99" i="17" s="1"/>
  <c r="P99" i="11"/>
  <c r="Q99" i="11"/>
  <c r="Q99" i="17" s="1"/>
  <c r="R99" i="11"/>
  <c r="S99" i="11"/>
  <c r="S99" i="17" s="1"/>
  <c r="T99" i="11"/>
  <c r="T99" i="17" s="1"/>
  <c r="U99" i="11"/>
  <c r="U99" i="17" s="1"/>
  <c r="M100" i="11"/>
  <c r="M100" i="17" s="1"/>
  <c r="N100" i="11"/>
  <c r="N100" i="17" s="1"/>
  <c r="O100" i="11"/>
  <c r="O100" i="17" s="1"/>
  <c r="P100" i="11"/>
  <c r="Q100" i="11"/>
  <c r="Q100" i="17" s="1"/>
  <c r="R100" i="11"/>
  <c r="S100" i="11"/>
  <c r="S100" i="17" s="1"/>
  <c r="T100" i="11"/>
  <c r="T100" i="17" s="1"/>
  <c r="U100" i="11"/>
  <c r="U100" i="17" s="1"/>
  <c r="M101" i="11"/>
  <c r="M101" i="17" s="1"/>
  <c r="N101" i="11"/>
  <c r="N101" i="17" s="1"/>
  <c r="O101" i="11"/>
  <c r="O101" i="17" s="1"/>
  <c r="P101" i="11"/>
  <c r="Q101" i="11"/>
  <c r="Q101" i="17" s="1"/>
  <c r="R101" i="11"/>
  <c r="S101" i="11"/>
  <c r="S101" i="17" s="1"/>
  <c r="T101" i="11"/>
  <c r="T101" i="17" s="1"/>
  <c r="U101" i="11"/>
  <c r="U101" i="17" s="1"/>
  <c r="M106" i="11"/>
  <c r="N106" i="11"/>
  <c r="N106" i="17" s="1"/>
  <c r="O106" i="11"/>
  <c r="O106" i="17" s="1"/>
  <c r="P106" i="11"/>
  <c r="Q106" i="11"/>
  <c r="Q106" i="17" s="1"/>
  <c r="R106" i="11"/>
  <c r="S106" i="11"/>
  <c r="S106" i="17" s="1"/>
  <c r="T106" i="11"/>
  <c r="T106" i="17" s="1"/>
  <c r="U106" i="11"/>
  <c r="U106" i="17" s="1"/>
  <c r="M108" i="11"/>
  <c r="M108" i="17" s="1"/>
  <c r="N108" i="11"/>
  <c r="N108" i="17" s="1"/>
  <c r="O108" i="11"/>
  <c r="O108" i="17" s="1"/>
  <c r="P108" i="11"/>
  <c r="Q108" i="11"/>
  <c r="Q108" i="17" s="1"/>
  <c r="R108" i="11"/>
  <c r="S108" i="11"/>
  <c r="S108" i="17" s="1"/>
  <c r="T108" i="11"/>
  <c r="T108" i="17" s="1"/>
  <c r="U108" i="11"/>
  <c r="U108" i="17" s="1"/>
  <c r="M109" i="11"/>
  <c r="M109" i="17" s="1"/>
  <c r="N109" i="11"/>
  <c r="N109" i="17" s="1"/>
  <c r="O109" i="11"/>
  <c r="O109" i="17" s="1"/>
  <c r="P109" i="11"/>
  <c r="Q109" i="11"/>
  <c r="Q109" i="17" s="1"/>
  <c r="R109" i="11"/>
  <c r="S109" i="11"/>
  <c r="S109" i="17" s="1"/>
  <c r="T109" i="11"/>
  <c r="T109" i="17" s="1"/>
  <c r="U109" i="11"/>
  <c r="U109" i="17" s="1"/>
  <c r="M111" i="11"/>
  <c r="M111" i="17" s="1"/>
  <c r="N111" i="11"/>
  <c r="N111" i="17" s="1"/>
  <c r="O111" i="11"/>
  <c r="O111" i="17" s="1"/>
  <c r="P111" i="11"/>
  <c r="Q111" i="11"/>
  <c r="Q111" i="17" s="1"/>
  <c r="R111" i="11"/>
  <c r="S111" i="11"/>
  <c r="S111" i="17" s="1"/>
  <c r="T111" i="11"/>
  <c r="T111" i="17" s="1"/>
  <c r="U111" i="11"/>
  <c r="U111" i="17" s="1"/>
  <c r="M114" i="11"/>
  <c r="N114" i="11"/>
  <c r="N114" i="17" s="1"/>
  <c r="O114" i="11"/>
  <c r="O114" i="17" s="1"/>
  <c r="P114" i="11"/>
  <c r="Q114" i="11"/>
  <c r="Q114" i="17" s="1"/>
  <c r="R114" i="11"/>
  <c r="S114" i="11"/>
  <c r="S114" i="17" s="1"/>
  <c r="T114" i="11"/>
  <c r="T114" i="17" s="1"/>
  <c r="U114" i="11"/>
  <c r="U114" i="17" s="1"/>
  <c r="M115" i="11"/>
  <c r="M115" i="17" s="1"/>
  <c r="N115" i="11"/>
  <c r="N115" i="17" s="1"/>
  <c r="O115" i="11"/>
  <c r="O115" i="17" s="1"/>
  <c r="P115" i="11"/>
  <c r="Q115" i="11"/>
  <c r="Q115" i="17" s="1"/>
  <c r="R115" i="11"/>
  <c r="S115" i="11"/>
  <c r="S115" i="17" s="1"/>
  <c r="T115" i="11"/>
  <c r="T115" i="17" s="1"/>
  <c r="U115" i="11"/>
  <c r="U115" i="17" s="1"/>
  <c r="M116" i="11"/>
  <c r="M116" i="17" s="1"/>
  <c r="N116" i="11"/>
  <c r="N116" i="17" s="1"/>
  <c r="O116" i="11"/>
  <c r="O116" i="17" s="1"/>
  <c r="P116" i="11"/>
  <c r="Q116" i="11"/>
  <c r="Q116" i="17" s="1"/>
  <c r="R116" i="11"/>
  <c r="S116" i="11"/>
  <c r="S116" i="17" s="1"/>
  <c r="T116" i="11"/>
  <c r="T116" i="17" s="1"/>
  <c r="U116" i="11"/>
  <c r="U116" i="17" s="1"/>
  <c r="M119" i="11"/>
  <c r="M119" i="17" s="1"/>
  <c r="N119" i="11"/>
  <c r="N119" i="17" s="1"/>
  <c r="O119" i="11"/>
  <c r="O119" i="17" s="1"/>
  <c r="P119" i="11"/>
  <c r="Q119" i="11"/>
  <c r="Q119" i="17" s="1"/>
  <c r="R119" i="11"/>
  <c r="S119" i="11"/>
  <c r="S119" i="17" s="1"/>
  <c r="T119" i="11"/>
  <c r="T119" i="17" s="1"/>
  <c r="U119" i="11"/>
  <c r="U119" i="17" s="1"/>
  <c r="M120" i="11"/>
  <c r="M120" i="17" s="1"/>
  <c r="N120" i="11"/>
  <c r="N120" i="17" s="1"/>
  <c r="O120" i="11"/>
  <c r="O120" i="17" s="1"/>
  <c r="P120" i="11"/>
  <c r="Q120" i="11"/>
  <c r="Q120" i="17" s="1"/>
  <c r="R120" i="11"/>
  <c r="S120" i="11"/>
  <c r="S120" i="17" s="1"/>
  <c r="T120" i="11"/>
  <c r="T120" i="17" s="1"/>
  <c r="U120" i="11"/>
  <c r="U120" i="17" s="1"/>
  <c r="M122" i="11"/>
  <c r="M122" i="17" s="1"/>
  <c r="N122" i="11"/>
  <c r="N122" i="17" s="1"/>
  <c r="O122" i="11"/>
  <c r="O122" i="17" s="1"/>
  <c r="P122" i="11"/>
  <c r="Q122" i="11"/>
  <c r="Q122" i="17" s="1"/>
  <c r="R122" i="11"/>
  <c r="S122" i="11"/>
  <c r="S122" i="17" s="1"/>
  <c r="T122" i="11"/>
  <c r="T122" i="17" s="1"/>
  <c r="U122" i="11"/>
  <c r="U122" i="17" s="1"/>
  <c r="M123" i="11"/>
  <c r="M123" i="17" s="1"/>
  <c r="N123" i="11"/>
  <c r="N123" i="17" s="1"/>
  <c r="O123" i="11"/>
  <c r="O123" i="17" s="1"/>
  <c r="P123" i="11"/>
  <c r="Q123" i="11"/>
  <c r="Q123" i="17" s="1"/>
  <c r="R123" i="11"/>
  <c r="S123" i="11"/>
  <c r="S123" i="17" s="1"/>
  <c r="T123" i="11"/>
  <c r="T123" i="17" s="1"/>
  <c r="U123" i="11"/>
  <c r="U123" i="17" s="1"/>
  <c r="M124" i="11"/>
  <c r="M124" i="17" s="1"/>
  <c r="N124" i="11"/>
  <c r="N124" i="17" s="1"/>
  <c r="O124" i="11"/>
  <c r="O124" i="17" s="1"/>
  <c r="P124" i="11"/>
  <c r="Q124" i="11"/>
  <c r="Q124" i="17" s="1"/>
  <c r="R124" i="11"/>
  <c r="S124" i="11"/>
  <c r="S124" i="17" s="1"/>
  <c r="T124" i="11"/>
  <c r="T124" i="17" s="1"/>
  <c r="U124" i="11"/>
  <c r="U124" i="17" s="1"/>
  <c r="M125" i="11"/>
  <c r="M125" i="17" s="1"/>
  <c r="N125" i="11"/>
  <c r="N125" i="17" s="1"/>
  <c r="O125" i="11"/>
  <c r="O125" i="17" s="1"/>
  <c r="P125" i="11"/>
  <c r="Q125" i="11"/>
  <c r="Q125" i="17" s="1"/>
  <c r="R125" i="11"/>
  <c r="S125" i="11"/>
  <c r="S125" i="17" s="1"/>
  <c r="T125" i="11"/>
  <c r="T125" i="17" s="1"/>
  <c r="U125" i="11"/>
  <c r="U125" i="17" s="1"/>
  <c r="M126" i="11"/>
  <c r="N126" i="11"/>
  <c r="N126" i="17" s="1"/>
  <c r="O126" i="11"/>
  <c r="O126" i="17" s="1"/>
  <c r="P126" i="11"/>
  <c r="Q126" i="11"/>
  <c r="Q126" i="17" s="1"/>
  <c r="R126" i="11"/>
  <c r="S126" i="11"/>
  <c r="S126" i="17" s="1"/>
  <c r="T126" i="11"/>
  <c r="T126" i="17" s="1"/>
  <c r="U126" i="11"/>
  <c r="U126" i="17" s="1"/>
  <c r="M127" i="11"/>
  <c r="M127" i="17" s="1"/>
  <c r="N127" i="11"/>
  <c r="N127" i="17" s="1"/>
  <c r="O127" i="11"/>
  <c r="O127" i="17" s="1"/>
  <c r="P127" i="11"/>
  <c r="Q127" i="11"/>
  <c r="Q127" i="17" s="1"/>
  <c r="R127" i="11"/>
  <c r="S127" i="11"/>
  <c r="S127" i="17" s="1"/>
  <c r="T127" i="11"/>
  <c r="T127" i="17" s="1"/>
  <c r="U127" i="11"/>
  <c r="U127" i="17" s="1"/>
  <c r="M128" i="11"/>
  <c r="M128" i="17" s="1"/>
  <c r="N128" i="11"/>
  <c r="N128" i="17" s="1"/>
  <c r="O128" i="11"/>
  <c r="O128" i="17" s="1"/>
  <c r="P128" i="11"/>
  <c r="Q128" i="11"/>
  <c r="Q128" i="17" s="1"/>
  <c r="R128" i="11"/>
  <c r="S128" i="11"/>
  <c r="S128" i="17" s="1"/>
  <c r="T128" i="11"/>
  <c r="T128" i="17" s="1"/>
  <c r="U128" i="11"/>
  <c r="U128" i="17" s="1"/>
  <c r="M129" i="11"/>
  <c r="M129" i="17" s="1"/>
  <c r="N129" i="11"/>
  <c r="N129" i="17" s="1"/>
  <c r="O129" i="11"/>
  <c r="O129" i="17" s="1"/>
  <c r="P129" i="11"/>
  <c r="Q129" i="11"/>
  <c r="Q129" i="17" s="1"/>
  <c r="R129" i="11"/>
  <c r="S129" i="11"/>
  <c r="S129" i="17" s="1"/>
  <c r="T129" i="11"/>
  <c r="T129" i="17" s="1"/>
  <c r="U129" i="11"/>
  <c r="U129" i="17" s="1"/>
  <c r="M130" i="11"/>
  <c r="M130" i="17" s="1"/>
  <c r="N130" i="11"/>
  <c r="N130" i="17" s="1"/>
  <c r="O130" i="11"/>
  <c r="O130" i="17" s="1"/>
  <c r="P130" i="11"/>
  <c r="Q130" i="11"/>
  <c r="Q130" i="17" s="1"/>
  <c r="R130" i="11"/>
  <c r="S130" i="11"/>
  <c r="S130" i="17" s="1"/>
  <c r="T130" i="11"/>
  <c r="T130" i="17" s="1"/>
  <c r="U130" i="11"/>
  <c r="U130" i="17" s="1"/>
  <c r="M131" i="11"/>
  <c r="M131" i="17" s="1"/>
  <c r="N131" i="11"/>
  <c r="N131" i="17" s="1"/>
  <c r="O131" i="11"/>
  <c r="O131" i="17" s="1"/>
  <c r="P131" i="11"/>
  <c r="Q131" i="11"/>
  <c r="Q131" i="17" s="1"/>
  <c r="R131" i="11"/>
  <c r="S131" i="11"/>
  <c r="S131" i="17" s="1"/>
  <c r="T131" i="11"/>
  <c r="T131" i="17" s="1"/>
  <c r="U131" i="11"/>
  <c r="U131" i="17" s="1"/>
  <c r="M132" i="11"/>
  <c r="M132" i="17" s="1"/>
  <c r="N132" i="11"/>
  <c r="N132" i="17" s="1"/>
  <c r="O132" i="11"/>
  <c r="O132" i="17" s="1"/>
  <c r="P132" i="11"/>
  <c r="Q132" i="11"/>
  <c r="Q132" i="17" s="1"/>
  <c r="R132" i="11"/>
  <c r="S132" i="11"/>
  <c r="S132" i="17" s="1"/>
  <c r="T132" i="11"/>
  <c r="T132" i="17" s="1"/>
  <c r="U132" i="11"/>
  <c r="U132" i="17" s="1"/>
  <c r="M133" i="11"/>
  <c r="M133" i="17" s="1"/>
  <c r="N133" i="11"/>
  <c r="N133" i="17" s="1"/>
  <c r="O133" i="11"/>
  <c r="O133" i="17" s="1"/>
  <c r="P133" i="11"/>
  <c r="Q133" i="11"/>
  <c r="Q133" i="17" s="1"/>
  <c r="R133" i="11"/>
  <c r="S133" i="11"/>
  <c r="S133" i="17" s="1"/>
  <c r="T133" i="11"/>
  <c r="T133" i="17" s="1"/>
  <c r="U133" i="11"/>
  <c r="U133" i="17" s="1"/>
  <c r="T8" i="11"/>
  <c r="S8" i="11"/>
  <c r="R8" i="11"/>
  <c r="Q8" i="11"/>
  <c r="P8" i="11"/>
  <c r="AB8" i="11" s="1"/>
  <c r="O8" i="11"/>
  <c r="N8" i="11"/>
  <c r="M8" i="11"/>
  <c r="J128" i="11"/>
  <c r="J129" i="11"/>
  <c r="J130" i="11"/>
  <c r="J131" i="11"/>
  <c r="J132" i="11"/>
  <c r="J133" i="11"/>
  <c r="J134" i="11"/>
  <c r="J127" i="11"/>
  <c r="L125" i="11"/>
  <c r="L125" i="17" s="1"/>
  <c r="J113" i="11"/>
  <c r="K113" i="11" s="1"/>
  <c r="J112" i="11"/>
  <c r="J110" i="11"/>
  <c r="J109" i="11"/>
  <c r="J108" i="11"/>
  <c r="J107" i="11"/>
  <c r="J105" i="11"/>
  <c r="J103" i="11"/>
  <c r="J102" i="11"/>
  <c r="J101" i="11"/>
  <c r="J97" i="11"/>
  <c r="J96" i="11"/>
  <c r="J93" i="11"/>
  <c r="K93" i="11" s="1"/>
  <c r="J31" i="11"/>
  <c r="J27" i="11"/>
  <c r="J28" i="11"/>
  <c r="J29" i="11"/>
  <c r="J26" i="11"/>
  <c r="J21" i="11"/>
  <c r="J22" i="11"/>
  <c r="J20" i="11"/>
  <c r="J19" i="11"/>
  <c r="J10" i="11"/>
  <c r="L11" i="11"/>
  <c r="L11" i="17" s="1"/>
  <c r="L12" i="11"/>
  <c r="L12" i="17" s="1"/>
  <c r="L13" i="11"/>
  <c r="L13" i="17" s="1"/>
  <c r="L14" i="11"/>
  <c r="L14" i="17" s="1"/>
  <c r="L15" i="11"/>
  <c r="L15" i="17" s="1"/>
  <c r="L16" i="11"/>
  <c r="L16" i="17" s="1"/>
  <c r="L17" i="11"/>
  <c r="L17" i="17" s="1"/>
  <c r="L18" i="11"/>
  <c r="L18" i="17" s="1"/>
  <c r="L23" i="11"/>
  <c r="L23" i="17" s="1"/>
  <c r="L24" i="11"/>
  <c r="L24" i="17" s="1"/>
  <c r="L25" i="11"/>
  <c r="L25" i="17" s="1"/>
  <c r="L30" i="11"/>
  <c r="L30" i="18" s="1"/>
  <c r="L32" i="11"/>
  <c r="L32" i="18" s="1"/>
  <c r="N32" i="18" s="1"/>
  <c r="O32" i="18" s="1"/>
  <c r="P32" i="18" s="1"/>
  <c r="Q32" i="18" s="1"/>
  <c r="R32" i="18" s="1"/>
  <c r="S32" i="18" s="1"/>
  <c r="T32" i="18" s="1"/>
  <c r="U32" i="18" s="1"/>
  <c r="V32" i="18" s="1"/>
  <c r="W32" i="18" s="1"/>
  <c r="X32" i="18" s="1"/>
  <c r="Y32" i="18" s="1"/>
  <c r="Z32" i="18" s="1"/>
  <c r="L33" i="11"/>
  <c r="L33" i="17" s="1"/>
  <c r="L34" i="11"/>
  <c r="L34" i="17" s="1"/>
  <c r="L36" i="11"/>
  <c r="L36" i="17" s="1"/>
  <c r="L37" i="11"/>
  <c r="L37" i="17" s="1"/>
  <c r="L38" i="11"/>
  <c r="L38" i="17" s="1"/>
  <c r="L39" i="11"/>
  <c r="L39" i="17" s="1"/>
  <c r="L40" i="11"/>
  <c r="L40" i="17" s="1"/>
  <c r="L42" i="11"/>
  <c r="L42" i="17" s="1"/>
  <c r="L43" i="11"/>
  <c r="L43" i="17" s="1"/>
  <c r="L44" i="11"/>
  <c r="L44" i="17" s="1"/>
  <c r="L45" i="11"/>
  <c r="L45" i="17" s="1"/>
  <c r="L46" i="11"/>
  <c r="L46" i="17" s="1"/>
  <c r="L47" i="11"/>
  <c r="L47" i="17" s="1"/>
  <c r="L48" i="11"/>
  <c r="L48" i="17" s="1"/>
  <c r="L49" i="11"/>
  <c r="L49" i="17" s="1"/>
  <c r="L50" i="11"/>
  <c r="L50" i="17" s="1"/>
  <c r="L51" i="11"/>
  <c r="L51" i="17" s="1"/>
  <c r="L52" i="11"/>
  <c r="L52" i="17" s="1"/>
  <c r="L53" i="11"/>
  <c r="L53" i="17" s="1"/>
  <c r="L54" i="11"/>
  <c r="L54" i="17" s="1"/>
  <c r="L55" i="11"/>
  <c r="L55" i="17" s="1"/>
  <c r="L56" i="11"/>
  <c r="L56" i="17" s="1"/>
  <c r="L57" i="11"/>
  <c r="L57" i="17" s="1"/>
  <c r="L58" i="11"/>
  <c r="L58" i="17" s="1"/>
  <c r="L59" i="11"/>
  <c r="L59" i="17" s="1"/>
  <c r="L60" i="11"/>
  <c r="L60" i="17" s="1"/>
  <c r="L61" i="11"/>
  <c r="L61" i="17" s="1"/>
  <c r="L62" i="11"/>
  <c r="L62" i="17" s="1"/>
  <c r="L63" i="11"/>
  <c r="L63" i="17" s="1"/>
  <c r="L64" i="11"/>
  <c r="L64" i="17" s="1"/>
  <c r="L65" i="11"/>
  <c r="L65" i="17" s="1"/>
  <c r="L66" i="11"/>
  <c r="L66" i="17" s="1"/>
  <c r="L67" i="11"/>
  <c r="L67" i="17" s="1"/>
  <c r="L68" i="11"/>
  <c r="L68" i="17" s="1"/>
  <c r="L69" i="11"/>
  <c r="L69" i="17" s="1"/>
  <c r="L70" i="11"/>
  <c r="L70" i="17" s="1"/>
  <c r="L71" i="11"/>
  <c r="L73" i="11"/>
  <c r="L74" i="11"/>
  <c r="L74" i="17" s="1"/>
  <c r="L75" i="11"/>
  <c r="L78" i="11"/>
  <c r="L78" i="17" s="1"/>
  <c r="L79" i="11"/>
  <c r="L79" i="17" s="1"/>
  <c r="L80" i="11"/>
  <c r="L80" i="17" s="1"/>
  <c r="L81" i="11"/>
  <c r="L81" i="17" s="1"/>
  <c r="L82" i="11"/>
  <c r="L82" i="17" s="1"/>
  <c r="L83" i="11"/>
  <c r="L83" i="17" s="1"/>
  <c r="L84" i="11"/>
  <c r="L84" i="17" s="1"/>
  <c r="L85" i="11"/>
  <c r="L85" i="18" s="1"/>
  <c r="N85" i="18" s="1"/>
  <c r="O85" i="18" s="1"/>
  <c r="P85" i="18" s="1"/>
  <c r="Q85" i="18" s="1"/>
  <c r="R85" i="18" s="1"/>
  <c r="S85" i="18" s="1"/>
  <c r="T85" i="18" s="1"/>
  <c r="U85" i="18" s="1"/>
  <c r="V85" i="18" s="1"/>
  <c r="W85" i="18" s="1"/>
  <c r="X85" i="18" s="1"/>
  <c r="Y85" i="18" s="1"/>
  <c r="Z85" i="18" s="1"/>
  <c r="L87" i="11"/>
  <c r="L87" i="17" s="1"/>
  <c r="L88" i="11"/>
  <c r="L88" i="17" s="1"/>
  <c r="L89" i="11"/>
  <c r="L89" i="17" s="1"/>
  <c r="L90" i="11"/>
  <c r="L90" i="17" s="1"/>
  <c r="L91" i="11"/>
  <c r="L91" i="17" s="1"/>
  <c r="L92" i="11"/>
  <c r="L92" i="17" s="1"/>
  <c r="L93" i="11"/>
  <c r="L94" i="11"/>
  <c r="L94" i="17" s="1"/>
  <c r="L95" i="11"/>
  <c r="L98" i="11"/>
  <c r="L98" i="17" s="1"/>
  <c r="L99" i="11"/>
  <c r="L99" i="17" s="1"/>
  <c r="L100" i="11"/>
  <c r="L100" i="17" s="1"/>
  <c r="L104" i="11"/>
  <c r="L106" i="11"/>
  <c r="L106" i="17" s="1"/>
  <c r="L111" i="11"/>
  <c r="L111" i="17" s="1"/>
  <c r="L113" i="11"/>
  <c r="L114" i="11"/>
  <c r="L114" i="17" s="1"/>
  <c r="L115" i="11"/>
  <c r="L115" i="17" s="1"/>
  <c r="L116" i="11"/>
  <c r="L116" i="17" s="1"/>
  <c r="L117" i="11"/>
  <c r="L118" i="11"/>
  <c r="L119" i="11"/>
  <c r="L119" i="17" s="1"/>
  <c r="L120" i="11"/>
  <c r="L120" i="17" s="1"/>
  <c r="L121" i="11"/>
  <c r="L121" i="18" s="1"/>
  <c r="N121" i="18" s="1"/>
  <c r="O121" i="18" s="1"/>
  <c r="P121" i="18" s="1"/>
  <c r="Q121" i="18" s="1"/>
  <c r="R121" i="18" s="1"/>
  <c r="S121" i="18" s="1"/>
  <c r="T121" i="18" s="1"/>
  <c r="U121" i="18" s="1"/>
  <c r="V121" i="18" s="1"/>
  <c r="W121" i="18" s="1"/>
  <c r="X121" i="18" s="1"/>
  <c r="Y121" i="18" s="1"/>
  <c r="Z121" i="18" s="1"/>
  <c r="L122" i="11"/>
  <c r="L122" i="17" s="1"/>
  <c r="L123" i="11"/>
  <c r="L123" i="17" s="1"/>
  <c r="L124" i="11"/>
  <c r="L124" i="17" s="1"/>
  <c r="L126" i="11"/>
  <c r="L126" i="17" s="1"/>
  <c r="I9" i="11"/>
  <c r="J9" i="18" s="1"/>
  <c r="K9" i="18" s="1"/>
  <c r="L9" i="18" s="1"/>
  <c r="N9" i="18" s="1"/>
  <c r="O9" i="18" s="1"/>
  <c r="P9" i="18" s="1"/>
  <c r="Q9" i="18" s="1"/>
  <c r="R9" i="18" s="1"/>
  <c r="S9" i="18" s="1"/>
  <c r="T9" i="18" s="1"/>
  <c r="U9" i="18" s="1"/>
  <c r="V9" i="18" s="1"/>
  <c r="W9" i="18" s="1"/>
  <c r="X9" i="18" s="1"/>
  <c r="Y9" i="18" s="1"/>
  <c r="Z9" i="18" s="1"/>
  <c r="I11" i="11"/>
  <c r="I12" i="11"/>
  <c r="I13" i="11"/>
  <c r="I14" i="11"/>
  <c r="I15" i="11"/>
  <c r="I16" i="11"/>
  <c r="I17" i="11"/>
  <c r="I18" i="11"/>
  <c r="I22" i="11"/>
  <c r="I22" i="18" s="1"/>
  <c r="J22" i="18" s="1"/>
  <c r="I23" i="11"/>
  <c r="I24" i="11"/>
  <c r="I25" i="11"/>
  <c r="I30" i="11"/>
  <c r="I30" i="18" s="1"/>
  <c r="J30" i="18" s="1"/>
  <c r="K30" i="18" s="1"/>
  <c r="I32" i="11"/>
  <c r="I32" i="18" s="1"/>
  <c r="J32" i="18" s="1"/>
  <c r="K32" i="18" s="1"/>
  <c r="I33" i="11"/>
  <c r="I34" i="11"/>
  <c r="I36" i="11"/>
  <c r="I37" i="11"/>
  <c r="I38" i="11"/>
  <c r="I39" i="11"/>
  <c r="I40"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1" i="18" s="1"/>
  <c r="J71" i="18" s="1"/>
  <c r="K71" i="18" s="1"/>
  <c r="I73" i="11"/>
  <c r="I73" i="18" s="1"/>
  <c r="J73" i="18" s="1"/>
  <c r="K73" i="18" s="1"/>
  <c r="I74" i="11"/>
  <c r="I75" i="11"/>
  <c r="I75" i="18" s="1"/>
  <c r="J75" i="18" s="1"/>
  <c r="K75" i="18" s="1"/>
  <c r="I78" i="11"/>
  <c r="I79" i="11"/>
  <c r="I80" i="11"/>
  <c r="I81" i="11"/>
  <c r="I82" i="11"/>
  <c r="I83" i="11"/>
  <c r="I84" i="11"/>
  <c r="I85" i="11"/>
  <c r="I85" i="18" s="1"/>
  <c r="J85" i="18" s="1"/>
  <c r="K85" i="18" s="1"/>
  <c r="I87" i="11"/>
  <c r="I88" i="11"/>
  <c r="I89" i="11"/>
  <c r="I90" i="11"/>
  <c r="I91" i="11"/>
  <c r="I92" i="11"/>
  <c r="I93" i="11"/>
  <c r="I93" i="18" s="1"/>
  <c r="J93" i="18" s="1"/>
  <c r="K93" i="18" s="1"/>
  <c r="I94" i="11"/>
  <c r="I95" i="11"/>
  <c r="I95" i="18" s="1"/>
  <c r="J95" i="18" s="1"/>
  <c r="K95" i="18" s="1"/>
  <c r="I98" i="11"/>
  <c r="I99" i="11"/>
  <c r="I100" i="11"/>
  <c r="I104" i="11"/>
  <c r="I104" i="18" s="1"/>
  <c r="J104" i="18" s="1"/>
  <c r="K104" i="18" s="1"/>
  <c r="I106" i="11"/>
  <c r="I111" i="11"/>
  <c r="I113" i="11"/>
  <c r="I113" i="18" s="1"/>
  <c r="J113" i="18" s="1"/>
  <c r="K113" i="18" s="1"/>
  <c r="I114" i="11"/>
  <c r="I115" i="11"/>
  <c r="I116" i="11"/>
  <c r="I117" i="11"/>
  <c r="I117" i="18" s="1"/>
  <c r="J117" i="18" s="1"/>
  <c r="K117" i="18" s="1"/>
  <c r="I118" i="11"/>
  <c r="I118" i="18" s="1"/>
  <c r="J118" i="18" s="1"/>
  <c r="K118" i="18" s="1"/>
  <c r="I119" i="11"/>
  <c r="I120" i="11"/>
  <c r="I121" i="11"/>
  <c r="I121" i="18" s="1"/>
  <c r="J121" i="18" s="1"/>
  <c r="K121" i="18" s="1"/>
  <c r="I122" i="11"/>
  <c r="I123" i="11"/>
  <c r="I124" i="11"/>
  <c r="I126" i="11"/>
  <c r="I76" i="11"/>
  <c r="I76" i="18" s="1"/>
  <c r="J76" i="18" s="1"/>
  <c r="K76" i="18" s="1"/>
  <c r="L72" i="11"/>
  <c r="J8" i="11"/>
  <c r="L10" i="1"/>
  <c r="H135" i="11"/>
  <c r="J91" i="18" l="1"/>
  <c r="K91" i="18" s="1"/>
  <c r="L91" i="18" s="1"/>
  <c r="N91" i="18" s="1"/>
  <c r="O91" i="18" s="1"/>
  <c r="P91" i="18" s="1"/>
  <c r="Q91" i="18" s="1"/>
  <c r="R91" i="18" s="1"/>
  <c r="S91" i="18" s="1"/>
  <c r="T91" i="18" s="1"/>
  <c r="U91" i="18" s="1"/>
  <c r="V91" i="18" s="1"/>
  <c r="W91" i="18" s="1"/>
  <c r="X91" i="18" s="1"/>
  <c r="Y91" i="18" s="1"/>
  <c r="Z91" i="18" s="1"/>
  <c r="I91" i="17"/>
  <c r="J81" i="20"/>
  <c r="J81" i="15"/>
  <c r="J51" i="20"/>
  <c r="J51" i="15"/>
  <c r="I37" i="17"/>
  <c r="J37" i="18"/>
  <c r="K37" i="18" s="1"/>
  <c r="L37" i="18" s="1"/>
  <c r="N37" i="18" s="1"/>
  <c r="O37" i="18" s="1"/>
  <c r="P37" i="18" s="1"/>
  <c r="Q37" i="18" s="1"/>
  <c r="R37" i="18" s="1"/>
  <c r="S37" i="18" s="1"/>
  <c r="T37" i="18" s="1"/>
  <c r="U37" i="18" s="1"/>
  <c r="V37" i="18" s="1"/>
  <c r="W37" i="18" s="1"/>
  <c r="X37" i="18" s="1"/>
  <c r="Y37" i="18" s="1"/>
  <c r="Z37" i="18" s="1"/>
  <c r="I105" i="20"/>
  <c r="I105" i="15"/>
  <c r="I89" i="20"/>
  <c r="I89" i="15"/>
  <c r="I73" i="20"/>
  <c r="I73" i="15"/>
  <c r="AB46" i="11"/>
  <c r="P46" i="17"/>
  <c r="J115" i="18"/>
  <c r="K115" i="18" s="1"/>
  <c r="L115" i="18" s="1"/>
  <c r="N115" i="18" s="1"/>
  <c r="O115" i="18" s="1"/>
  <c r="P115" i="18" s="1"/>
  <c r="Q115" i="18" s="1"/>
  <c r="R115" i="18" s="1"/>
  <c r="S115" i="18" s="1"/>
  <c r="T115" i="18" s="1"/>
  <c r="U115" i="18" s="1"/>
  <c r="V115" i="18" s="1"/>
  <c r="W115" i="18" s="1"/>
  <c r="X115" i="18" s="1"/>
  <c r="Y115" i="18" s="1"/>
  <c r="Z115" i="18" s="1"/>
  <c r="I115" i="17"/>
  <c r="J92" i="18"/>
  <c r="K92" i="18" s="1"/>
  <c r="L92" i="18" s="1"/>
  <c r="I92" i="17"/>
  <c r="I79" i="17"/>
  <c r="J79" i="18"/>
  <c r="K79" i="18" s="1"/>
  <c r="L79" i="18" s="1"/>
  <c r="N79" i="18" s="1"/>
  <c r="O79" i="18" s="1"/>
  <c r="P79" i="18" s="1"/>
  <c r="Q79" i="18" s="1"/>
  <c r="R79" i="18" s="1"/>
  <c r="S79" i="18" s="1"/>
  <c r="T79" i="18" s="1"/>
  <c r="U79" i="18" s="1"/>
  <c r="V79" i="18" s="1"/>
  <c r="W79" i="18" s="1"/>
  <c r="X79" i="18" s="1"/>
  <c r="Y79" i="18" s="1"/>
  <c r="Z79" i="18" s="1"/>
  <c r="J64" i="18"/>
  <c r="K64" i="18" s="1"/>
  <c r="L64" i="18" s="1"/>
  <c r="N64" i="18" s="1"/>
  <c r="O64" i="18" s="1"/>
  <c r="P64" i="18" s="1"/>
  <c r="Q64" i="18" s="1"/>
  <c r="R64" i="18" s="1"/>
  <c r="S64" i="18" s="1"/>
  <c r="T64" i="18" s="1"/>
  <c r="U64" i="18" s="1"/>
  <c r="V64" i="18" s="1"/>
  <c r="W64" i="18" s="1"/>
  <c r="X64" i="18" s="1"/>
  <c r="Y64" i="18" s="1"/>
  <c r="Z64" i="18" s="1"/>
  <c r="I64" i="17"/>
  <c r="J52" i="18"/>
  <c r="K52" i="18" s="1"/>
  <c r="L52" i="18" s="1"/>
  <c r="N52" i="18" s="1"/>
  <c r="O52" i="18" s="1"/>
  <c r="P52" i="18" s="1"/>
  <c r="Q52" i="18" s="1"/>
  <c r="R52" i="18" s="1"/>
  <c r="S52" i="18" s="1"/>
  <c r="T52" i="18" s="1"/>
  <c r="U52" i="18" s="1"/>
  <c r="V52" i="18" s="1"/>
  <c r="W52" i="18" s="1"/>
  <c r="X52" i="18" s="1"/>
  <c r="Y52" i="18" s="1"/>
  <c r="Z52" i="18" s="1"/>
  <c r="I52" i="17"/>
  <c r="J39" i="18"/>
  <c r="K39" i="18" s="1"/>
  <c r="L39" i="18" s="1"/>
  <c r="I39" i="17"/>
  <c r="J18" i="18"/>
  <c r="K18" i="18" s="1"/>
  <c r="L18" i="18" s="1"/>
  <c r="I18" i="17"/>
  <c r="L104" i="18"/>
  <c r="N104" i="18" s="1"/>
  <c r="O104" i="18" s="1"/>
  <c r="P104" i="18" s="1"/>
  <c r="Q104" i="18" s="1"/>
  <c r="R104" i="18" s="1"/>
  <c r="S104" i="18" s="1"/>
  <c r="T104" i="18" s="1"/>
  <c r="U104" i="18" s="1"/>
  <c r="V104" i="18" s="1"/>
  <c r="W104" i="18" s="1"/>
  <c r="X104" i="18" s="1"/>
  <c r="Y104" i="18" s="1"/>
  <c r="Z104" i="18" s="1"/>
  <c r="L71" i="18"/>
  <c r="N71" i="18" s="1"/>
  <c r="O71" i="18" s="1"/>
  <c r="P71" i="18" s="1"/>
  <c r="Q71" i="18" s="1"/>
  <c r="R71" i="18" s="1"/>
  <c r="S71" i="18" s="1"/>
  <c r="T71" i="18" s="1"/>
  <c r="U71" i="18" s="1"/>
  <c r="V71" i="18" s="1"/>
  <c r="W71" i="18" s="1"/>
  <c r="X71" i="18" s="1"/>
  <c r="Y71" i="18" s="1"/>
  <c r="Z71" i="18" s="1"/>
  <c r="K105" i="20"/>
  <c r="K105" i="15"/>
  <c r="AD130" i="11"/>
  <c r="R130" i="17"/>
  <c r="K101" i="20"/>
  <c r="K101" i="15"/>
  <c r="AD126" i="11"/>
  <c r="R126" i="17"/>
  <c r="K97" i="20"/>
  <c r="K97" i="15"/>
  <c r="AD122" i="11"/>
  <c r="R122" i="17"/>
  <c r="K93" i="20"/>
  <c r="K93" i="15"/>
  <c r="AD115" i="11"/>
  <c r="R115" i="17"/>
  <c r="K89" i="20"/>
  <c r="K89" i="15"/>
  <c r="AD108" i="11"/>
  <c r="R108" i="17"/>
  <c r="K85" i="20"/>
  <c r="K85" i="15"/>
  <c r="AD99" i="11"/>
  <c r="R99" i="17"/>
  <c r="K81" i="20"/>
  <c r="K81" i="15"/>
  <c r="AD92" i="11"/>
  <c r="R92" i="17"/>
  <c r="K77" i="20"/>
  <c r="K77" i="15"/>
  <c r="AD88" i="11"/>
  <c r="R88" i="17"/>
  <c r="K73" i="20"/>
  <c r="K73" i="15"/>
  <c r="AD82" i="11"/>
  <c r="R82" i="17"/>
  <c r="K69" i="20"/>
  <c r="K69" i="15"/>
  <c r="AD78" i="11"/>
  <c r="R78" i="17"/>
  <c r="K65" i="20"/>
  <c r="K65" i="15"/>
  <c r="AD68" i="11"/>
  <c r="R68" i="17"/>
  <c r="K61" i="20"/>
  <c r="K61" i="15"/>
  <c r="AD64" i="11"/>
  <c r="R64" i="17"/>
  <c r="K56" i="20"/>
  <c r="K56" i="15"/>
  <c r="AD58" i="11"/>
  <c r="R58" i="17"/>
  <c r="K51" i="20"/>
  <c r="K51" i="15"/>
  <c r="AD54" i="11"/>
  <c r="R54" i="17"/>
  <c r="K47" i="20"/>
  <c r="K47" i="15"/>
  <c r="AD50" i="11"/>
  <c r="R50" i="17"/>
  <c r="K43" i="20"/>
  <c r="K43" i="15"/>
  <c r="AD46" i="11"/>
  <c r="R46" i="17"/>
  <c r="K39" i="20"/>
  <c r="K39" i="15"/>
  <c r="AD42" i="11"/>
  <c r="R42" i="17"/>
  <c r="K35" i="20"/>
  <c r="K35" i="15"/>
  <c r="AD38" i="11"/>
  <c r="R38" i="17"/>
  <c r="K30" i="20"/>
  <c r="K30" i="15"/>
  <c r="AD33" i="11"/>
  <c r="R33" i="17"/>
  <c r="K26" i="20"/>
  <c r="K26" i="15"/>
  <c r="AD25" i="11"/>
  <c r="R25" i="17"/>
  <c r="K22" i="20"/>
  <c r="K22" i="15"/>
  <c r="AD20" i="11"/>
  <c r="R20" i="17"/>
  <c r="K18" i="20"/>
  <c r="K18" i="15"/>
  <c r="AD16" i="11"/>
  <c r="R16" i="17"/>
  <c r="K14" i="20"/>
  <c r="K14" i="15"/>
  <c r="AD12" i="11"/>
  <c r="R12" i="17"/>
  <c r="F31" i="15"/>
  <c r="J38" i="18"/>
  <c r="K38" i="18" s="1"/>
  <c r="L38" i="18" s="1"/>
  <c r="N38" i="18" s="1"/>
  <c r="O38" i="18" s="1"/>
  <c r="P38" i="18" s="1"/>
  <c r="Q38" i="18" s="1"/>
  <c r="R38" i="18" s="1"/>
  <c r="S38" i="18" s="1"/>
  <c r="T38" i="18" s="1"/>
  <c r="U38" i="18" s="1"/>
  <c r="V38" i="18" s="1"/>
  <c r="W38" i="18" s="1"/>
  <c r="X38" i="18" s="1"/>
  <c r="Y38" i="18" s="1"/>
  <c r="Z38" i="18" s="1"/>
  <c r="I38" i="17"/>
  <c r="J89" i="20"/>
  <c r="J89" i="15"/>
  <c r="J65" i="20"/>
  <c r="J65" i="15"/>
  <c r="L97" i="11"/>
  <c r="K97" i="11"/>
  <c r="AB126" i="11"/>
  <c r="P126" i="17"/>
  <c r="M106" i="17"/>
  <c r="N106" i="18"/>
  <c r="O106" i="18" s="1"/>
  <c r="P106" i="18" s="1"/>
  <c r="Q106" i="18" s="1"/>
  <c r="R106" i="18" s="1"/>
  <c r="S106" i="18" s="1"/>
  <c r="T106" i="18" s="1"/>
  <c r="U106" i="18" s="1"/>
  <c r="V106" i="18" s="1"/>
  <c r="W106" i="18" s="1"/>
  <c r="X106" i="18" s="1"/>
  <c r="Y106" i="18" s="1"/>
  <c r="Z106" i="18" s="1"/>
  <c r="I56" i="20"/>
  <c r="I56" i="15"/>
  <c r="AB38" i="11"/>
  <c r="P38" i="17"/>
  <c r="I26" i="20"/>
  <c r="I26" i="15"/>
  <c r="I22" i="20"/>
  <c r="I22" i="15"/>
  <c r="I14" i="20"/>
  <c r="I14" i="15"/>
  <c r="J111" i="18"/>
  <c r="K111" i="18" s="1"/>
  <c r="L111" i="18" s="1"/>
  <c r="N111" i="18" s="1"/>
  <c r="O111" i="18" s="1"/>
  <c r="P111" i="18" s="1"/>
  <c r="Q111" i="18" s="1"/>
  <c r="R111" i="18" s="1"/>
  <c r="S111" i="18" s="1"/>
  <c r="T111" i="18" s="1"/>
  <c r="U111" i="18" s="1"/>
  <c r="V111" i="18" s="1"/>
  <c r="W111" i="18" s="1"/>
  <c r="X111" i="18" s="1"/>
  <c r="Y111" i="18" s="1"/>
  <c r="Z111" i="18" s="1"/>
  <c r="I111" i="17"/>
  <c r="J89" i="18"/>
  <c r="K89" i="18" s="1"/>
  <c r="L89" i="18" s="1"/>
  <c r="N89" i="18" s="1"/>
  <c r="O89" i="18" s="1"/>
  <c r="P89" i="18" s="1"/>
  <c r="Q89" i="18" s="1"/>
  <c r="R89" i="18" s="1"/>
  <c r="S89" i="18" s="1"/>
  <c r="T89" i="18" s="1"/>
  <c r="U89" i="18" s="1"/>
  <c r="V89" i="18" s="1"/>
  <c r="W89" i="18" s="1"/>
  <c r="X89" i="18" s="1"/>
  <c r="Y89" i="18" s="1"/>
  <c r="Z89" i="18" s="1"/>
  <c r="I89" i="17"/>
  <c r="I74" i="17"/>
  <c r="J74" i="18"/>
  <c r="K74" i="18" s="1"/>
  <c r="L74" i="18" s="1"/>
  <c r="N74" i="18" s="1"/>
  <c r="O74" i="18" s="1"/>
  <c r="P74" i="18" s="1"/>
  <c r="Q74" i="18" s="1"/>
  <c r="R74" i="18" s="1"/>
  <c r="S74" i="18" s="1"/>
  <c r="T74" i="18" s="1"/>
  <c r="U74" i="18" s="1"/>
  <c r="V74" i="18" s="1"/>
  <c r="W74" i="18" s="1"/>
  <c r="X74" i="18" s="1"/>
  <c r="Y74" i="18" s="1"/>
  <c r="Z74" i="18" s="1"/>
  <c r="J61" i="18"/>
  <c r="K61" i="18" s="1"/>
  <c r="L61" i="18" s="1"/>
  <c r="N61" i="18" s="1"/>
  <c r="O61" i="18" s="1"/>
  <c r="P61" i="18" s="1"/>
  <c r="Q61" i="18" s="1"/>
  <c r="R61" i="18" s="1"/>
  <c r="S61" i="18" s="1"/>
  <c r="T61" i="18" s="1"/>
  <c r="U61" i="18" s="1"/>
  <c r="V61" i="18" s="1"/>
  <c r="W61" i="18" s="1"/>
  <c r="X61" i="18" s="1"/>
  <c r="Y61" i="18" s="1"/>
  <c r="Z61" i="18" s="1"/>
  <c r="I61" i="17"/>
  <c r="I49" i="17"/>
  <c r="J49" i="18"/>
  <c r="K49" i="18" s="1"/>
  <c r="L49" i="18" s="1"/>
  <c r="N49" i="18" s="1"/>
  <c r="O49" i="18" s="1"/>
  <c r="P49" i="18" s="1"/>
  <c r="Q49" i="18" s="1"/>
  <c r="R49" i="18" s="1"/>
  <c r="S49" i="18" s="1"/>
  <c r="T49" i="18" s="1"/>
  <c r="U49" i="18" s="1"/>
  <c r="V49" i="18" s="1"/>
  <c r="W49" i="18" s="1"/>
  <c r="X49" i="18" s="1"/>
  <c r="Y49" i="18" s="1"/>
  <c r="Z49" i="18" s="1"/>
  <c r="J36" i="18"/>
  <c r="K36" i="18" s="1"/>
  <c r="L36" i="18" s="1"/>
  <c r="N36" i="18" s="1"/>
  <c r="O36" i="18" s="1"/>
  <c r="P36" i="18" s="1"/>
  <c r="Q36" i="18" s="1"/>
  <c r="R36" i="18" s="1"/>
  <c r="S36" i="18" s="1"/>
  <c r="T36" i="18" s="1"/>
  <c r="U36" i="18" s="1"/>
  <c r="V36" i="18" s="1"/>
  <c r="W36" i="18" s="1"/>
  <c r="X36" i="18" s="1"/>
  <c r="Y36" i="18" s="1"/>
  <c r="Z36" i="18" s="1"/>
  <c r="I36" i="17"/>
  <c r="J15" i="18"/>
  <c r="K15" i="18" s="1"/>
  <c r="L15" i="18" s="1"/>
  <c r="N15" i="18" s="1"/>
  <c r="O15" i="18" s="1"/>
  <c r="P15" i="18" s="1"/>
  <c r="Q15" i="18" s="1"/>
  <c r="R15" i="18" s="1"/>
  <c r="S15" i="18" s="1"/>
  <c r="T15" i="18" s="1"/>
  <c r="U15" i="18" s="1"/>
  <c r="V15" i="18" s="1"/>
  <c r="W15" i="18" s="1"/>
  <c r="X15" i="18" s="1"/>
  <c r="Y15" i="18" s="1"/>
  <c r="Z15" i="18" s="1"/>
  <c r="I15" i="17"/>
  <c r="L19" i="11"/>
  <c r="L19" i="17" s="1"/>
  <c r="K19" i="11"/>
  <c r="K19" i="17" s="1"/>
  <c r="J19" i="17"/>
  <c r="I101" i="11"/>
  <c r="K101" i="11"/>
  <c r="K101" i="17" s="1"/>
  <c r="J101" i="17"/>
  <c r="I134" i="11"/>
  <c r="I134" i="18" s="1"/>
  <c r="J134" i="18" s="1"/>
  <c r="K134" i="18" s="1"/>
  <c r="K134" i="11"/>
  <c r="AD8" i="11"/>
  <c r="R135" i="11"/>
  <c r="K106" i="20"/>
  <c r="K106" i="15"/>
  <c r="AD131" i="11"/>
  <c r="R131" i="17"/>
  <c r="K102" i="20"/>
  <c r="K102" i="15"/>
  <c r="AD127" i="11"/>
  <c r="R127" i="17"/>
  <c r="K98" i="20"/>
  <c r="AD123" i="11"/>
  <c r="R123" i="17"/>
  <c r="K94" i="20"/>
  <c r="K94" i="15"/>
  <c r="AD116" i="11"/>
  <c r="R116" i="17"/>
  <c r="K90" i="20"/>
  <c r="K90" i="15"/>
  <c r="AD109" i="11"/>
  <c r="R109" i="17"/>
  <c r="K86" i="20"/>
  <c r="K86" i="15"/>
  <c r="AD100" i="11"/>
  <c r="R100" i="17"/>
  <c r="K82" i="20"/>
  <c r="K82" i="15"/>
  <c r="AD94" i="11"/>
  <c r="R94" i="17"/>
  <c r="K78" i="20"/>
  <c r="K78" i="15"/>
  <c r="AD89" i="11"/>
  <c r="R89" i="17"/>
  <c r="AD83" i="11"/>
  <c r="R83" i="17"/>
  <c r="K70" i="20"/>
  <c r="K70" i="15"/>
  <c r="AD79" i="11"/>
  <c r="R79" i="17"/>
  <c r="K66" i="20"/>
  <c r="K66" i="15"/>
  <c r="AD69" i="11"/>
  <c r="R69" i="17"/>
  <c r="K62" i="20"/>
  <c r="K62" i="15"/>
  <c r="AD65" i="11"/>
  <c r="R65" i="17"/>
  <c r="K58" i="20"/>
  <c r="K58" i="15"/>
  <c r="AD60" i="11"/>
  <c r="R60" i="17"/>
  <c r="K52" i="20"/>
  <c r="K52" i="15"/>
  <c r="AD55" i="11"/>
  <c r="R55" i="17"/>
  <c r="K48" i="20"/>
  <c r="K48" i="15"/>
  <c r="AD51" i="11"/>
  <c r="R51" i="17"/>
  <c r="K44" i="20"/>
  <c r="K44" i="15"/>
  <c r="AD47" i="11"/>
  <c r="R47" i="17"/>
  <c r="K40" i="20"/>
  <c r="K40" i="15"/>
  <c r="AD43" i="11"/>
  <c r="R43" i="17"/>
  <c r="K36" i="20"/>
  <c r="K36" i="15"/>
  <c r="AD39" i="11"/>
  <c r="R39" i="17"/>
  <c r="K32" i="20"/>
  <c r="K32" i="15"/>
  <c r="AD34" i="11"/>
  <c r="R34" i="17"/>
  <c r="K27" i="20"/>
  <c r="K27" i="15"/>
  <c r="AD26" i="11"/>
  <c r="R26" i="17"/>
  <c r="K23" i="20"/>
  <c r="K23" i="15"/>
  <c r="AD21" i="11"/>
  <c r="R21" i="17"/>
  <c r="K19" i="20"/>
  <c r="K19" i="15"/>
  <c r="AD17" i="11"/>
  <c r="R17" i="17"/>
  <c r="K15" i="20"/>
  <c r="K15" i="15"/>
  <c r="AD13" i="11"/>
  <c r="R13" i="17"/>
  <c r="J63" i="18"/>
  <c r="K63" i="18" s="1"/>
  <c r="L63" i="18" s="1"/>
  <c r="N63" i="18" s="1"/>
  <c r="O63" i="18" s="1"/>
  <c r="P63" i="18" s="1"/>
  <c r="Q63" i="18" s="1"/>
  <c r="R63" i="18" s="1"/>
  <c r="S63" i="18" s="1"/>
  <c r="T63" i="18" s="1"/>
  <c r="U63" i="18" s="1"/>
  <c r="V63" i="18" s="1"/>
  <c r="W63" i="18" s="1"/>
  <c r="X63" i="18" s="1"/>
  <c r="Y63" i="18" s="1"/>
  <c r="Z63" i="18" s="1"/>
  <c r="I63" i="17"/>
  <c r="J47" i="20"/>
  <c r="J47" i="15"/>
  <c r="J16" i="18"/>
  <c r="K16" i="18" s="1"/>
  <c r="L16" i="18" s="1"/>
  <c r="N16" i="18" s="1"/>
  <c r="O16" i="18" s="1"/>
  <c r="P16" i="18" s="1"/>
  <c r="Q16" i="18" s="1"/>
  <c r="R16" i="18" s="1"/>
  <c r="S16" i="18" s="1"/>
  <c r="T16" i="18" s="1"/>
  <c r="U16" i="18" s="1"/>
  <c r="V16" i="18" s="1"/>
  <c r="W16" i="18" s="1"/>
  <c r="X16" i="18" s="1"/>
  <c r="Y16" i="18" s="1"/>
  <c r="Z16" i="18" s="1"/>
  <c r="I16" i="17"/>
  <c r="L127" i="11"/>
  <c r="L127" i="17" s="1"/>
  <c r="K127" i="11"/>
  <c r="K127" i="17" s="1"/>
  <c r="J127" i="17"/>
  <c r="M114" i="17"/>
  <c r="N114" i="18"/>
  <c r="O114" i="18" s="1"/>
  <c r="P114" i="18" s="1"/>
  <c r="Q114" i="18" s="1"/>
  <c r="R114" i="18" s="1"/>
  <c r="S114" i="18" s="1"/>
  <c r="T114" i="18" s="1"/>
  <c r="U114" i="18" s="1"/>
  <c r="V114" i="18" s="1"/>
  <c r="W114" i="18" s="1"/>
  <c r="X114" i="18" s="1"/>
  <c r="Y114" i="18" s="1"/>
  <c r="Z114" i="18" s="1"/>
  <c r="AB92" i="11"/>
  <c r="P92" i="17"/>
  <c r="I51" i="20"/>
  <c r="I51" i="15"/>
  <c r="I35" i="20"/>
  <c r="I35" i="15"/>
  <c r="AB33" i="11"/>
  <c r="P33" i="17"/>
  <c r="I18" i="20"/>
  <c r="I18" i="15"/>
  <c r="AB12" i="11"/>
  <c r="P12" i="17"/>
  <c r="J123" i="18"/>
  <c r="K123" i="18" s="1"/>
  <c r="L123" i="18" s="1"/>
  <c r="N123" i="18" s="1"/>
  <c r="O123" i="18" s="1"/>
  <c r="P123" i="18" s="1"/>
  <c r="Q123" i="18" s="1"/>
  <c r="R123" i="18" s="1"/>
  <c r="S123" i="18" s="1"/>
  <c r="T123" i="18" s="1"/>
  <c r="U123" i="18" s="1"/>
  <c r="V123" i="18" s="1"/>
  <c r="W123" i="18" s="1"/>
  <c r="X123" i="18" s="1"/>
  <c r="Y123" i="18" s="1"/>
  <c r="Z123" i="18" s="1"/>
  <c r="I123" i="17"/>
  <c r="I106" i="17"/>
  <c r="J106" i="18"/>
  <c r="K106" i="18" s="1"/>
  <c r="L106" i="18" s="1"/>
  <c r="J88" i="18"/>
  <c r="K88" i="18" s="1"/>
  <c r="L88" i="18" s="1"/>
  <c r="N88" i="18" s="1"/>
  <c r="O88" i="18" s="1"/>
  <c r="P88" i="18" s="1"/>
  <c r="Q88" i="18" s="1"/>
  <c r="R88" i="18" s="1"/>
  <c r="S88" i="18" s="1"/>
  <c r="T88" i="18" s="1"/>
  <c r="U88" i="18" s="1"/>
  <c r="V88" i="18" s="1"/>
  <c r="W88" i="18" s="1"/>
  <c r="X88" i="18" s="1"/>
  <c r="Y88" i="18" s="1"/>
  <c r="Z88" i="18" s="1"/>
  <c r="I88" i="17"/>
  <c r="J60" i="18"/>
  <c r="K60" i="18" s="1"/>
  <c r="L60" i="18" s="1"/>
  <c r="N60" i="18" s="1"/>
  <c r="O60" i="18" s="1"/>
  <c r="P60" i="18" s="1"/>
  <c r="Q60" i="18" s="1"/>
  <c r="R60" i="18" s="1"/>
  <c r="S60" i="18" s="1"/>
  <c r="T60" i="18" s="1"/>
  <c r="U60" i="18" s="1"/>
  <c r="V60" i="18" s="1"/>
  <c r="W60" i="18" s="1"/>
  <c r="X60" i="18" s="1"/>
  <c r="Y60" i="18" s="1"/>
  <c r="Z60" i="18" s="1"/>
  <c r="I60" i="17"/>
  <c r="J48" i="18"/>
  <c r="K48" i="18" s="1"/>
  <c r="L48" i="18" s="1"/>
  <c r="I48" i="17"/>
  <c r="J34" i="18"/>
  <c r="K34" i="18" s="1"/>
  <c r="L34" i="18" s="1"/>
  <c r="I34" i="17"/>
  <c r="J14" i="18"/>
  <c r="K14" i="18" s="1"/>
  <c r="L14" i="18" s="1"/>
  <c r="N14" i="18" s="1"/>
  <c r="O14" i="18" s="1"/>
  <c r="P14" i="18" s="1"/>
  <c r="Q14" i="18" s="1"/>
  <c r="R14" i="18" s="1"/>
  <c r="S14" i="18" s="1"/>
  <c r="T14" i="18" s="1"/>
  <c r="U14" i="18" s="1"/>
  <c r="V14" i="18" s="1"/>
  <c r="W14" i="18" s="1"/>
  <c r="X14" i="18" s="1"/>
  <c r="Y14" i="18" s="1"/>
  <c r="Z14" i="18" s="1"/>
  <c r="I14" i="17"/>
  <c r="L118" i="18"/>
  <c r="L95" i="18"/>
  <c r="N95" i="18" s="1"/>
  <c r="O95" i="18" s="1"/>
  <c r="P95" i="18" s="1"/>
  <c r="Q95" i="18" s="1"/>
  <c r="R95" i="18" s="1"/>
  <c r="S95" i="18" s="1"/>
  <c r="T95" i="18" s="1"/>
  <c r="U95" i="18" s="1"/>
  <c r="V95" i="18" s="1"/>
  <c r="W95" i="18" s="1"/>
  <c r="X95" i="18" s="1"/>
  <c r="Y95" i="18" s="1"/>
  <c r="Z95" i="18" s="1"/>
  <c r="L20" i="11"/>
  <c r="L20" i="17" s="1"/>
  <c r="K20" i="11"/>
  <c r="K20" i="17" s="1"/>
  <c r="J20" i="17"/>
  <c r="L102" i="11"/>
  <c r="K102" i="11"/>
  <c r="L133" i="11"/>
  <c r="L133" i="17" s="1"/>
  <c r="K133" i="11"/>
  <c r="K133" i="17" s="1"/>
  <c r="J133" i="17"/>
  <c r="J106" i="20"/>
  <c r="J106" i="15"/>
  <c r="J102" i="20"/>
  <c r="J102" i="15"/>
  <c r="J98" i="20"/>
  <c r="J98" i="15"/>
  <c r="J94" i="20"/>
  <c r="J94" i="15"/>
  <c r="J90" i="20"/>
  <c r="J90" i="15"/>
  <c r="J86" i="20"/>
  <c r="J86" i="15"/>
  <c r="J82" i="20"/>
  <c r="J82" i="15"/>
  <c r="J78" i="20"/>
  <c r="J78" i="15"/>
  <c r="J74" i="20"/>
  <c r="J74" i="15"/>
  <c r="J70" i="20"/>
  <c r="J70" i="15"/>
  <c r="J66" i="20"/>
  <c r="J66" i="15"/>
  <c r="J62" i="20"/>
  <c r="J62" i="15"/>
  <c r="J58" i="20"/>
  <c r="J58" i="15"/>
  <c r="J52" i="20"/>
  <c r="J52" i="15"/>
  <c r="J48" i="20"/>
  <c r="J48" i="15"/>
  <c r="J44" i="20"/>
  <c r="J44" i="15"/>
  <c r="J40" i="20"/>
  <c r="J40" i="15"/>
  <c r="J36" i="20"/>
  <c r="J36" i="15"/>
  <c r="J32" i="20"/>
  <c r="J32" i="15"/>
  <c r="J27" i="20"/>
  <c r="J27" i="15"/>
  <c r="J23" i="20"/>
  <c r="J23" i="15"/>
  <c r="J19" i="20"/>
  <c r="J19" i="15"/>
  <c r="J15" i="20"/>
  <c r="J15" i="15"/>
  <c r="J93" i="20"/>
  <c r="J93" i="15"/>
  <c r="J77" i="20"/>
  <c r="J77" i="15"/>
  <c r="J35" i="20"/>
  <c r="J35" i="15"/>
  <c r="AB130" i="11"/>
  <c r="P130" i="17"/>
  <c r="I85" i="20"/>
  <c r="I85" i="15"/>
  <c r="AB88" i="11"/>
  <c r="P88" i="17"/>
  <c r="I122" i="17"/>
  <c r="J122" i="18"/>
  <c r="K122" i="18" s="1"/>
  <c r="L122" i="18" s="1"/>
  <c r="N122" i="18" s="1"/>
  <c r="O122" i="18" s="1"/>
  <c r="P122" i="18" s="1"/>
  <c r="Q122" i="18" s="1"/>
  <c r="R122" i="18" s="1"/>
  <c r="S122" i="18" s="1"/>
  <c r="T122" i="18" s="1"/>
  <c r="U122" i="18" s="1"/>
  <c r="V122" i="18" s="1"/>
  <c r="W122" i="18" s="1"/>
  <c r="X122" i="18" s="1"/>
  <c r="Y122" i="18" s="1"/>
  <c r="Z122" i="18" s="1"/>
  <c r="J87" i="18"/>
  <c r="K87" i="18" s="1"/>
  <c r="L87" i="18" s="1"/>
  <c r="N87" i="18" s="1"/>
  <c r="O87" i="18" s="1"/>
  <c r="P87" i="18" s="1"/>
  <c r="Q87" i="18" s="1"/>
  <c r="R87" i="18" s="1"/>
  <c r="S87" i="18" s="1"/>
  <c r="T87" i="18" s="1"/>
  <c r="U87" i="18" s="1"/>
  <c r="V87" i="18" s="1"/>
  <c r="W87" i="18" s="1"/>
  <c r="X87" i="18" s="1"/>
  <c r="Y87" i="18" s="1"/>
  <c r="Z87" i="18" s="1"/>
  <c r="I87" i="17"/>
  <c r="I59" i="17"/>
  <c r="J59" i="18"/>
  <c r="K59" i="18" s="1"/>
  <c r="L59" i="18" s="1"/>
  <c r="N59" i="18" s="1"/>
  <c r="O59" i="18" s="1"/>
  <c r="P59" i="18" s="1"/>
  <c r="Q59" i="18" s="1"/>
  <c r="R59" i="18" s="1"/>
  <c r="S59" i="18" s="1"/>
  <c r="T59" i="18" s="1"/>
  <c r="U59" i="18" s="1"/>
  <c r="V59" i="18" s="1"/>
  <c r="W59" i="18" s="1"/>
  <c r="X59" i="18" s="1"/>
  <c r="Y59" i="18" s="1"/>
  <c r="Z59" i="18" s="1"/>
  <c r="J47" i="18"/>
  <c r="K47" i="18" s="1"/>
  <c r="L47" i="18" s="1"/>
  <c r="N47" i="18" s="1"/>
  <c r="O47" i="18" s="1"/>
  <c r="P47" i="18" s="1"/>
  <c r="Q47" i="18" s="1"/>
  <c r="R47" i="18" s="1"/>
  <c r="S47" i="18" s="1"/>
  <c r="T47" i="18" s="1"/>
  <c r="U47" i="18" s="1"/>
  <c r="V47" i="18" s="1"/>
  <c r="W47" i="18" s="1"/>
  <c r="X47" i="18" s="1"/>
  <c r="Y47" i="18" s="1"/>
  <c r="Z47" i="18" s="1"/>
  <c r="I47" i="17"/>
  <c r="J33" i="18"/>
  <c r="K33" i="18" s="1"/>
  <c r="L33" i="18" s="1"/>
  <c r="N33" i="18" s="1"/>
  <c r="O33" i="18" s="1"/>
  <c r="P33" i="18" s="1"/>
  <c r="Q33" i="18" s="1"/>
  <c r="R33" i="18" s="1"/>
  <c r="S33" i="18" s="1"/>
  <c r="T33" i="18" s="1"/>
  <c r="U33" i="18" s="1"/>
  <c r="V33" i="18" s="1"/>
  <c r="W33" i="18" s="1"/>
  <c r="X33" i="18" s="1"/>
  <c r="Y33" i="18" s="1"/>
  <c r="Z33" i="18" s="1"/>
  <c r="I33" i="17"/>
  <c r="J13" i="18"/>
  <c r="K13" i="18" s="1"/>
  <c r="L13" i="18" s="1"/>
  <c r="N13" i="18" s="1"/>
  <c r="O13" i="18" s="1"/>
  <c r="P13" i="18" s="1"/>
  <c r="Q13" i="18" s="1"/>
  <c r="R13" i="18" s="1"/>
  <c r="S13" i="18" s="1"/>
  <c r="T13" i="18" s="1"/>
  <c r="U13" i="18" s="1"/>
  <c r="V13" i="18" s="1"/>
  <c r="W13" i="18" s="1"/>
  <c r="X13" i="18" s="1"/>
  <c r="Y13" i="18" s="1"/>
  <c r="Z13" i="18" s="1"/>
  <c r="I13" i="17"/>
  <c r="L117" i="18"/>
  <c r="N117" i="18" s="1"/>
  <c r="O117" i="18" s="1"/>
  <c r="P117" i="18" s="1"/>
  <c r="Q117" i="18" s="1"/>
  <c r="R117" i="18" s="1"/>
  <c r="S117" i="18" s="1"/>
  <c r="T117" i="18" s="1"/>
  <c r="U117" i="18" s="1"/>
  <c r="V117" i="18" s="1"/>
  <c r="W117" i="18" s="1"/>
  <c r="X117" i="18" s="1"/>
  <c r="Y117" i="18" s="1"/>
  <c r="Z117" i="18" s="1"/>
  <c r="K22" i="11"/>
  <c r="L22" i="11" s="1"/>
  <c r="L103" i="11"/>
  <c r="K103" i="11"/>
  <c r="L132" i="11"/>
  <c r="L132" i="17" s="1"/>
  <c r="K132" i="11"/>
  <c r="K132" i="17" s="1"/>
  <c r="J132" i="17"/>
  <c r="I106" i="20"/>
  <c r="I106" i="15"/>
  <c r="AB131" i="11"/>
  <c r="P131" i="17"/>
  <c r="I102" i="20"/>
  <c r="I102" i="15"/>
  <c r="AB127" i="11"/>
  <c r="P127" i="17"/>
  <c r="M126" i="17"/>
  <c r="N126" i="18"/>
  <c r="O126" i="18" s="1"/>
  <c r="P126" i="18" s="1"/>
  <c r="Q126" i="18" s="1"/>
  <c r="R126" i="18" s="1"/>
  <c r="S126" i="18" s="1"/>
  <c r="T126" i="18" s="1"/>
  <c r="U126" i="18" s="1"/>
  <c r="V126" i="18" s="1"/>
  <c r="W126" i="18" s="1"/>
  <c r="X126" i="18" s="1"/>
  <c r="Y126" i="18" s="1"/>
  <c r="Z126" i="18" s="1"/>
  <c r="I98" i="20"/>
  <c r="I98" i="15"/>
  <c r="AB123" i="11"/>
  <c r="P123" i="17"/>
  <c r="I94" i="20"/>
  <c r="I94" i="15"/>
  <c r="AB116" i="11"/>
  <c r="P116" i="17"/>
  <c r="I90" i="20"/>
  <c r="I90" i="15"/>
  <c r="AB109" i="11"/>
  <c r="P109" i="17"/>
  <c r="I86" i="20"/>
  <c r="I86" i="15"/>
  <c r="AB100" i="11"/>
  <c r="P100" i="17"/>
  <c r="I82" i="20"/>
  <c r="I82" i="15"/>
  <c r="AB94" i="11"/>
  <c r="P94" i="17"/>
  <c r="N92" i="18"/>
  <c r="O92" i="18" s="1"/>
  <c r="P92" i="18" s="1"/>
  <c r="Q92" i="18" s="1"/>
  <c r="R92" i="18" s="1"/>
  <c r="S92" i="18" s="1"/>
  <c r="T92" i="18" s="1"/>
  <c r="U92" i="18" s="1"/>
  <c r="V92" i="18" s="1"/>
  <c r="W92" i="18" s="1"/>
  <c r="X92" i="18" s="1"/>
  <c r="Y92" i="18" s="1"/>
  <c r="Z92" i="18" s="1"/>
  <c r="M92" i="17"/>
  <c r="I78" i="20"/>
  <c r="I78" i="15"/>
  <c r="AB89" i="11"/>
  <c r="P89" i="17"/>
  <c r="I74" i="20"/>
  <c r="I74" i="15"/>
  <c r="AB83" i="11"/>
  <c r="P83" i="17"/>
  <c r="I70" i="20"/>
  <c r="I70" i="15"/>
  <c r="AB79" i="11"/>
  <c r="P79" i="17"/>
  <c r="N78" i="18"/>
  <c r="O78" i="18" s="1"/>
  <c r="P78" i="18" s="1"/>
  <c r="Q78" i="18" s="1"/>
  <c r="R78" i="18" s="1"/>
  <c r="S78" i="18" s="1"/>
  <c r="T78" i="18" s="1"/>
  <c r="U78" i="18" s="1"/>
  <c r="V78" i="18" s="1"/>
  <c r="W78" i="18" s="1"/>
  <c r="X78" i="18" s="1"/>
  <c r="Y78" i="18" s="1"/>
  <c r="Z78" i="18" s="1"/>
  <c r="M78" i="17"/>
  <c r="I66" i="20"/>
  <c r="I66" i="15"/>
  <c r="AB69" i="11"/>
  <c r="P69" i="17"/>
  <c r="I62" i="20"/>
  <c r="I62" i="15"/>
  <c r="AB65" i="11"/>
  <c r="P65" i="17"/>
  <c r="I58" i="20"/>
  <c r="I58" i="15"/>
  <c r="AB60" i="11"/>
  <c r="P60" i="17"/>
  <c r="I52" i="20"/>
  <c r="I52" i="15"/>
  <c r="AB55" i="11"/>
  <c r="P55" i="17"/>
  <c r="N54" i="18"/>
  <c r="O54" i="18" s="1"/>
  <c r="P54" i="18" s="1"/>
  <c r="Q54" i="18" s="1"/>
  <c r="R54" i="18" s="1"/>
  <c r="S54" i="18" s="1"/>
  <c r="T54" i="18" s="1"/>
  <c r="U54" i="18" s="1"/>
  <c r="V54" i="18" s="1"/>
  <c r="W54" i="18" s="1"/>
  <c r="X54" i="18" s="1"/>
  <c r="Y54" i="18" s="1"/>
  <c r="Z54" i="18" s="1"/>
  <c r="M54" i="17"/>
  <c r="I48" i="20"/>
  <c r="I48" i="15"/>
  <c r="AB51" i="11"/>
  <c r="P51" i="17"/>
  <c r="I44" i="20"/>
  <c r="I44" i="15"/>
  <c r="AB47" i="11"/>
  <c r="P47" i="17"/>
  <c r="N46" i="18"/>
  <c r="O46" i="18" s="1"/>
  <c r="P46" i="18" s="1"/>
  <c r="Q46" i="18" s="1"/>
  <c r="R46" i="18" s="1"/>
  <c r="S46" i="18" s="1"/>
  <c r="T46" i="18" s="1"/>
  <c r="U46" i="18" s="1"/>
  <c r="V46" i="18" s="1"/>
  <c r="W46" i="18" s="1"/>
  <c r="X46" i="18" s="1"/>
  <c r="Y46" i="18" s="1"/>
  <c r="Z46" i="18" s="1"/>
  <c r="M46" i="17"/>
  <c r="I40" i="20"/>
  <c r="I40" i="15"/>
  <c r="AB43" i="11"/>
  <c r="P43" i="17"/>
  <c r="N42" i="18"/>
  <c r="O42" i="18" s="1"/>
  <c r="P42" i="18" s="1"/>
  <c r="Q42" i="18" s="1"/>
  <c r="R42" i="18" s="1"/>
  <c r="S42" i="18" s="1"/>
  <c r="T42" i="18" s="1"/>
  <c r="U42" i="18" s="1"/>
  <c r="V42" i="18" s="1"/>
  <c r="W42" i="18" s="1"/>
  <c r="X42" i="18" s="1"/>
  <c r="Y42" i="18" s="1"/>
  <c r="Z42" i="18" s="1"/>
  <c r="M42" i="17"/>
  <c r="I36" i="20"/>
  <c r="I36" i="15"/>
  <c r="AB39" i="11"/>
  <c r="P39" i="17"/>
  <c r="I32" i="20"/>
  <c r="I32" i="15"/>
  <c r="AB34" i="11"/>
  <c r="P34" i="17"/>
  <c r="I27" i="20"/>
  <c r="I27" i="15"/>
  <c r="AB26" i="11"/>
  <c r="P26" i="17"/>
  <c r="I23" i="20"/>
  <c r="I23" i="15"/>
  <c r="AB21" i="11"/>
  <c r="P21" i="17"/>
  <c r="I19" i="20"/>
  <c r="I19" i="15"/>
  <c r="AB17" i="11"/>
  <c r="P17" i="17"/>
  <c r="I15" i="20"/>
  <c r="I15" i="15"/>
  <c r="AB13" i="11"/>
  <c r="P13" i="17"/>
  <c r="J17" i="18"/>
  <c r="K17" i="18" s="1"/>
  <c r="L17" i="18" s="1"/>
  <c r="N17" i="18" s="1"/>
  <c r="O17" i="18" s="1"/>
  <c r="P17" i="18" s="1"/>
  <c r="Q17" i="18" s="1"/>
  <c r="R17" i="18" s="1"/>
  <c r="S17" i="18" s="1"/>
  <c r="T17" i="18" s="1"/>
  <c r="U17" i="18" s="1"/>
  <c r="V17" i="18" s="1"/>
  <c r="W17" i="18" s="1"/>
  <c r="X17" i="18" s="1"/>
  <c r="Y17" i="18" s="1"/>
  <c r="Z17" i="18" s="1"/>
  <c r="I17" i="17"/>
  <c r="J97" i="20"/>
  <c r="J97" i="15"/>
  <c r="J85" i="20"/>
  <c r="J85" i="15"/>
  <c r="J56" i="20"/>
  <c r="J56" i="15"/>
  <c r="J39" i="20"/>
  <c r="J39" i="15"/>
  <c r="J14" i="20"/>
  <c r="J14" i="15"/>
  <c r="I101" i="20"/>
  <c r="I101" i="15"/>
  <c r="AB115" i="11"/>
  <c r="P115" i="17"/>
  <c r="AB78" i="11"/>
  <c r="P78" i="17"/>
  <c r="I39" i="20"/>
  <c r="I39" i="15"/>
  <c r="AB20" i="11"/>
  <c r="P20" i="17"/>
  <c r="J100" i="18"/>
  <c r="K100" i="18" s="1"/>
  <c r="L100" i="18" s="1"/>
  <c r="N100" i="18" s="1"/>
  <c r="O100" i="18" s="1"/>
  <c r="P100" i="18" s="1"/>
  <c r="Q100" i="18" s="1"/>
  <c r="R100" i="18" s="1"/>
  <c r="S100" i="18" s="1"/>
  <c r="T100" i="18" s="1"/>
  <c r="U100" i="18" s="1"/>
  <c r="V100" i="18" s="1"/>
  <c r="W100" i="18" s="1"/>
  <c r="X100" i="18" s="1"/>
  <c r="Y100" i="18" s="1"/>
  <c r="Z100" i="18" s="1"/>
  <c r="I100" i="17"/>
  <c r="J70" i="18"/>
  <c r="K70" i="18" s="1"/>
  <c r="L70" i="18" s="1"/>
  <c r="N70" i="18" s="1"/>
  <c r="O70" i="18" s="1"/>
  <c r="P70" i="18" s="1"/>
  <c r="Q70" i="18" s="1"/>
  <c r="R70" i="18" s="1"/>
  <c r="S70" i="18" s="1"/>
  <c r="T70" i="18" s="1"/>
  <c r="U70" i="18" s="1"/>
  <c r="V70" i="18" s="1"/>
  <c r="W70" i="18" s="1"/>
  <c r="X70" i="18" s="1"/>
  <c r="Y70" i="18" s="1"/>
  <c r="Z70" i="18" s="1"/>
  <c r="I70" i="17"/>
  <c r="J58" i="18"/>
  <c r="K58" i="18" s="1"/>
  <c r="L58" i="18" s="1"/>
  <c r="N58" i="18" s="1"/>
  <c r="O58" i="18" s="1"/>
  <c r="P58" i="18" s="1"/>
  <c r="Q58" i="18" s="1"/>
  <c r="R58" i="18" s="1"/>
  <c r="S58" i="18" s="1"/>
  <c r="T58" i="18" s="1"/>
  <c r="U58" i="18" s="1"/>
  <c r="V58" i="18" s="1"/>
  <c r="W58" i="18" s="1"/>
  <c r="X58" i="18" s="1"/>
  <c r="Y58" i="18" s="1"/>
  <c r="Z58" i="18" s="1"/>
  <c r="I58" i="17"/>
  <c r="J46" i="18"/>
  <c r="K46" i="18" s="1"/>
  <c r="L46" i="18" s="1"/>
  <c r="I46" i="17"/>
  <c r="I12" i="17"/>
  <c r="J12" i="18"/>
  <c r="K12" i="18" s="1"/>
  <c r="L12" i="18" s="1"/>
  <c r="N12" i="18" s="1"/>
  <c r="O12" i="18" s="1"/>
  <c r="P12" i="18" s="1"/>
  <c r="Q12" i="18" s="1"/>
  <c r="R12" i="18" s="1"/>
  <c r="S12" i="18" s="1"/>
  <c r="T12" i="18" s="1"/>
  <c r="U12" i="18" s="1"/>
  <c r="V12" i="18" s="1"/>
  <c r="W12" i="18" s="1"/>
  <c r="X12" i="18" s="1"/>
  <c r="Y12" i="18" s="1"/>
  <c r="Z12" i="18" s="1"/>
  <c r="L93" i="18"/>
  <c r="N93" i="18" s="1"/>
  <c r="O93" i="18" s="1"/>
  <c r="P93" i="18" s="1"/>
  <c r="Q93" i="18" s="1"/>
  <c r="R93" i="18" s="1"/>
  <c r="S93" i="18" s="1"/>
  <c r="T93" i="18" s="1"/>
  <c r="U93" i="18" s="1"/>
  <c r="V93" i="18" s="1"/>
  <c r="W93" i="18" s="1"/>
  <c r="X93" i="18" s="1"/>
  <c r="Y93" i="18" s="1"/>
  <c r="Z93" i="18" s="1"/>
  <c r="K21" i="11"/>
  <c r="K21" i="17" s="1"/>
  <c r="J21" i="17"/>
  <c r="I105" i="11"/>
  <c r="I105" i="18" s="1"/>
  <c r="J105" i="18" s="1"/>
  <c r="K105" i="11"/>
  <c r="I131" i="11"/>
  <c r="K131" i="11"/>
  <c r="K131" i="17" s="1"/>
  <c r="J131" i="17"/>
  <c r="K107" i="20"/>
  <c r="K107" i="15"/>
  <c r="AD132" i="11"/>
  <c r="R132" i="17"/>
  <c r="K103" i="20"/>
  <c r="K103" i="15"/>
  <c r="AD128" i="11"/>
  <c r="R128" i="17"/>
  <c r="K99" i="20"/>
  <c r="K99" i="15"/>
  <c r="AD124" i="11"/>
  <c r="R124" i="17"/>
  <c r="K95" i="20"/>
  <c r="K95" i="15"/>
  <c r="AD119" i="11"/>
  <c r="R119" i="17"/>
  <c r="K91" i="20"/>
  <c r="K91" i="15"/>
  <c r="AD111" i="11"/>
  <c r="R111" i="17"/>
  <c r="K87" i="20"/>
  <c r="K87" i="15"/>
  <c r="AD101" i="11"/>
  <c r="R101" i="17"/>
  <c r="K83" i="20"/>
  <c r="K83" i="15"/>
  <c r="AD96" i="11"/>
  <c r="R96" i="17"/>
  <c r="AD90" i="11"/>
  <c r="R90" i="17"/>
  <c r="K75" i="20"/>
  <c r="K75" i="15"/>
  <c r="AD84" i="11"/>
  <c r="R84" i="17"/>
  <c r="K71" i="20"/>
  <c r="K71" i="15"/>
  <c r="AD80" i="11"/>
  <c r="R80" i="17"/>
  <c r="K67" i="20"/>
  <c r="K67" i="15"/>
  <c r="AD70" i="11"/>
  <c r="R70" i="17"/>
  <c r="K63" i="20"/>
  <c r="K63" i="15"/>
  <c r="AD66" i="11"/>
  <c r="R66" i="17"/>
  <c r="K59" i="20"/>
  <c r="K59" i="15"/>
  <c r="AD62" i="11"/>
  <c r="R62" i="17"/>
  <c r="K53" i="20"/>
  <c r="K53" i="15"/>
  <c r="AD56" i="11"/>
  <c r="R56" i="17"/>
  <c r="K49" i="20"/>
  <c r="K49" i="15"/>
  <c r="AD52" i="11"/>
  <c r="R52" i="17"/>
  <c r="K45" i="20"/>
  <c r="K45" i="15"/>
  <c r="AD48" i="11"/>
  <c r="R48" i="17"/>
  <c r="K41" i="20"/>
  <c r="K41" i="15"/>
  <c r="AD44" i="11"/>
  <c r="R44" i="17"/>
  <c r="K37" i="20"/>
  <c r="K37" i="15"/>
  <c r="AD40" i="11"/>
  <c r="R40" i="17"/>
  <c r="K33" i="20"/>
  <c r="K33" i="15"/>
  <c r="AD36" i="11"/>
  <c r="R36" i="17"/>
  <c r="K28" i="20"/>
  <c r="K28" i="15"/>
  <c r="AD27" i="11"/>
  <c r="R27" i="17"/>
  <c r="K24" i="20"/>
  <c r="K24" i="15"/>
  <c r="AD23" i="11"/>
  <c r="R23" i="17"/>
  <c r="K20" i="20"/>
  <c r="K20" i="15"/>
  <c r="AD18" i="11"/>
  <c r="R18" i="17"/>
  <c r="K16" i="20"/>
  <c r="K16" i="15"/>
  <c r="AD14" i="11"/>
  <c r="R14" i="17"/>
  <c r="K12" i="20"/>
  <c r="K12" i="15"/>
  <c r="J105" i="20"/>
  <c r="J105" i="15"/>
  <c r="J30" i="20"/>
  <c r="J30" i="15"/>
  <c r="J22" i="20"/>
  <c r="J22" i="15"/>
  <c r="AB122" i="11"/>
  <c r="P122" i="17"/>
  <c r="AB82" i="11"/>
  <c r="P82" i="17"/>
  <c r="AB68" i="11"/>
  <c r="P68" i="17"/>
  <c r="AB54" i="11"/>
  <c r="P54" i="17"/>
  <c r="I30" i="20"/>
  <c r="I30" i="15"/>
  <c r="J120" i="18"/>
  <c r="K120" i="18" s="1"/>
  <c r="L120" i="18" s="1"/>
  <c r="N120" i="18" s="1"/>
  <c r="O120" i="18" s="1"/>
  <c r="P120" i="18" s="1"/>
  <c r="Q120" i="18" s="1"/>
  <c r="R120" i="18" s="1"/>
  <c r="S120" i="18" s="1"/>
  <c r="T120" i="18" s="1"/>
  <c r="U120" i="18" s="1"/>
  <c r="V120" i="18" s="1"/>
  <c r="W120" i="18" s="1"/>
  <c r="X120" i="18" s="1"/>
  <c r="Y120" i="18" s="1"/>
  <c r="Z120" i="18" s="1"/>
  <c r="I120" i="17"/>
  <c r="I99" i="17"/>
  <c r="J99" i="18"/>
  <c r="K99" i="18" s="1"/>
  <c r="L99" i="18" s="1"/>
  <c r="N99" i="18" s="1"/>
  <c r="O99" i="18" s="1"/>
  <c r="P99" i="18" s="1"/>
  <c r="Q99" i="18" s="1"/>
  <c r="R99" i="18" s="1"/>
  <c r="S99" i="18" s="1"/>
  <c r="T99" i="18" s="1"/>
  <c r="U99" i="18" s="1"/>
  <c r="V99" i="18" s="1"/>
  <c r="W99" i="18" s="1"/>
  <c r="X99" i="18" s="1"/>
  <c r="Y99" i="18" s="1"/>
  <c r="Z99" i="18" s="1"/>
  <c r="J84" i="18"/>
  <c r="K84" i="18" s="1"/>
  <c r="L84" i="18" s="1"/>
  <c r="N84" i="18" s="1"/>
  <c r="O84" i="18" s="1"/>
  <c r="P84" i="18" s="1"/>
  <c r="Q84" i="18" s="1"/>
  <c r="R84" i="18" s="1"/>
  <c r="S84" i="18" s="1"/>
  <c r="T84" i="18" s="1"/>
  <c r="U84" i="18" s="1"/>
  <c r="V84" i="18" s="1"/>
  <c r="W84" i="18" s="1"/>
  <c r="X84" i="18" s="1"/>
  <c r="Y84" i="18" s="1"/>
  <c r="Z84" i="18" s="1"/>
  <c r="I84" i="17"/>
  <c r="I69" i="17"/>
  <c r="J69" i="18"/>
  <c r="K69" i="18" s="1"/>
  <c r="L69" i="18" s="1"/>
  <c r="N69" i="18" s="1"/>
  <c r="O69" i="18" s="1"/>
  <c r="P69" i="18" s="1"/>
  <c r="Q69" i="18" s="1"/>
  <c r="R69" i="18" s="1"/>
  <c r="S69" i="18" s="1"/>
  <c r="T69" i="18" s="1"/>
  <c r="U69" i="18" s="1"/>
  <c r="V69" i="18" s="1"/>
  <c r="W69" i="18" s="1"/>
  <c r="X69" i="18" s="1"/>
  <c r="Y69" i="18" s="1"/>
  <c r="Z69" i="18" s="1"/>
  <c r="I57" i="17"/>
  <c r="J57" i="18"/>
  <c r="K57" i="18" s="1"/>
  <c r="L57" i="18" s="1"/>
  <c r="N57" i="18" s="1"/>
  <c r="O57" i="18" s="1"/>
  <c r="P57" i="18" s="1"/>
  <c r="Q57" i="18" s="1"/>
  <c r="R57" i="18" s="1"/>
  <c r="S57" i="18" s="1"/>
  <c r="T57" i="18" s="1"/>
  <c r="U57" i="18" s="1"/>
  <c r="V57" i="18" s="1"/>
  <c r="W57" i="18" s="1"/>
  <c r="X57" i="18" s="1"/>
  <c r="Y57" i="18" s="1"/>
  <c r="Z57" i="18" s="1"/>
  <c r="J45" i="18"/>
  <c r="K45" i="18" s="1"/>
  <c r="L45" i="18" s="1"/>
  <c r="N45" i="18" s="1"/>
  <c r="O45" i="18" s="1"/>
  <c r="P45" i="18" s="1"/>
  <c r="Q45" i="18" s="1"/>
  <c r="R45" i="18" s="1"/>
  <c r="S45" i="18" s="1"/>
  <c r="T45" i="18" s="1"/>
  <c r="U45" i="18" s="1"/>
  <c r="V45" i="18" s="1"/>
  <c r="W45" i="18" s="1"/>
  <c r="X45" i="18" s="1"/>
  <c r="Y45" i="18" s="1"/>
  <c r="Z45" i="18" s="1"/>
  <c r="I45" i="17"/>
  <c r="J11" i="18"/>
  <c r="K11" i="18" s="1"/>
  <c r="L11" i="18" s="1"/>
  <c r="N11" i="18" s="1"/>
  <c r="O11" i="18" s="1"/>
  <c r="P11" i="18" s="1"/>
  <c r="Q11" i="18" s="1"/>
  <c r="R11" i="18" s="1"/>
  <c r="S11" i="18" s="1"/>
  <c r="T11" i="18" s="1"/>
  <c r="U11" i="18" s="1"/>
  <c r="V11" i="18" s="1"/>
  <c r="W11" i="18" s="1"/>
  <c r="X11" i="18" s="1"/>
  <c r="Y11" i="18" s="1"/>
  <c r="Z11" i="18" s="1"/>
  <c r="I11" i="17"/>
  <c r="K26" i="11"/>
  <c r="K26" i="17" s="1"/>
  <c r="J26" i="17"/>
  <c r="I107" i="11"/>
  <c r="I107" i="18" s="1"/>
  <c r="J107" i="18" s="1"/>
  <c r="K107" i="18" s="1"/>
  <c r="K107" i="11"/>
  <c r="I130" i="11"/>
  <c r="K130" i="11"/>
  <c r="K130" i="17" s="1"/>
  <c r="J130" i="17"/>
  <c r="J107" i="20"/>
  <c r="J107" i="15"/>
  <c r="J103" i="20"/>
  <c r="J103" i="15"/>
  <c r="J99" i="20"/>
  <c r="J99" i="15"/>
  <c r="J95" i="20"/>
  <c r="J95" i="15"/>
  <c r="J91" i="20"/>
  <c r="J91" i="15"/>
  <c r="J87" i="20"/>
  <c r="J87" i="15"/>
  <c r="J83" i="20"/>
  <c r="J83" i="15"/>
  <c r="J79" i="20"/>
  <c r="J79" i="15"/>
  <c r="J75" i="20"/>
  <c r="J75" i="15"/>
  <c r="J71" i="20"/>
  <c r="J71" i="15"/>
  <c r="J67" i="20"/>
  <c r="J67" i="15"/>
  <c r="J63" i="20"/>
  <c r="J63" i="15"/>
  <c r="J59" i="20"/>
  <c r="J59" i="15"/>
  <c r="J53" i="20"/>
  <c r="J53" i="15"/>
  <c r="J49" i="20"/>
  <c r="J49" i="15"/>
  <c r="J45" i="20"/>
  <c r="J45" i="15"/>
  <c r="J41" i="20"/>
  <c r="J41" i="15"/>
  <c r="J37" i="20"/>
  <c r="J37" i="15"/>
  <c r="J33" i="20"/>
  <c r="J33" i="15"/>
  <c r="J28" i="20"/>
  <c r="J28" i="15"/>
  <c r="J24" i="20"/>
  <c r="J24" i="15"/>
  <c r="J20" i="20"/>
  <c r="J20" i="15"/>
  <c r="J16" i="20"/>
  <c r="J16" i="15"/>
  <c r="J12" i="20"/>
  <c r="J12" i="15"/>
  <c r="J73" i="20"/>
  <c r="J73" i="15"/>
  <c r="J50" i="18"/>
  <c r="K50" i="18" s="1"/>
  <c r="L50" i="18" s="1"/>
  <c r="N50" i="18" s="1"/>
  <c r="O50" i="18" s="1"/>
  <c r="P50" i="18" s="1"/>
  <c r="Q50" i="18" s="1"/>
  <c r="R50" i="18" s="1"/>
  <c r="S50" i="18" s="1"/>
  <c r="T50" i="18" s="1"/>
  <c r="U50" i="18" s="1"/>
  <c r="V50" i="18" s="1"/>
  <c r="W50" i="18" s="1"/>
  <c r="X50" i="18" s="1"/>
  <c r="Y50" i="18" s="1"/>
  <c r="Z50" i="18" s="1"/>
  <c r="I50" i="17"/>
  <c r="I93" i="20"/>
  <c r="I93" i="15"/>
  <c r="I77" i="20"/>
  <c r="I77" i="15"/>
  <c r="I61" i="20"/>
  <c r="I61" i="15"/>
  <c r="AB50" i="11"/>
  <c r="P50" i="17"/>
  <c r="AB16" i="11"/>
  <c r="P16" i="17"/>
  <c r="J98" i="18"/>
  <c r="K98" i="18" s="1"/>
  <c r="L98" i="18" s="1"/>
  <c r="N98" i="18" s="1"/>
  <c r="O98" i="18" s="1"/>
  <c r="P98" i="18" s="1"/>
  <c r="Q98" i="18" s="1"/>
  <c r="R98" i="18" s="1"/>
  <c r="S98" i="18" s="1"/>
  <c r="T98" i="18" s="1"/>
  <c r="U98" i="18" s="1"/>
  <c r="V98" i="18" s="1"/>
  <c r="W98" i="18" s="1"/>
  <c r="X98" i="18" s="1"/>
  <c r="Y98" i="18" s="1"/>
  <c r="Z98" i="18" s="1"/>
  <c r="I98" i="17"/>
  <c r="I83" i="17"/>
  <c r="J83" i="18"/>
  <c r="K83" i="18" s="1"/>
  <c r="L83" i="18" s="1"/>
  <c r="N83" i="18" s="1"/>
  <c r="O83" i="18" s="1"/>
  <c r="P83" i="18" s="1"/>
  <c r="Q83" i="18" s="1"/>
  <c r="R83" i="18" s="1"/>
  <c r="S83" i="18" s="1"/>
  <c r="T83" i="18" s="1"/>
  <c r="U83" i="18" s="1"/>
  <c r="V83" i="18" s="1"/>
  <c r="W83" i="18" s="1"/>
  <c r="X83" i="18" s="1"/>
  <c r="Y83" i="18" s="1"/>
  <c r="Z83" i="18" s="1"/>
  <c r="J68" i="18"/>
  <c r="K68" i="18" s="1"/>
  <c r="L68" i="18" s="1"/>
  <c r="N68" i="18" s="1"/>
  <c r="O68" i="18" s="1"/>
  <c r="P68" i="18" s="1"/>
  <c r="Q68" i="18" s="1"/>
  <c r="R68" i="18" s="1"/>
  <c r="S68" i="18" s="1"/>
  <c r="T68" i="18" s="1"/>
  <c r="U68" i="18" s="1"/>
  <c r="V68" i="18" s="1"/>
  <c r="W68" i="18" s="1"/>
  <c r="X68" i="18" s="1"/>
  <c r="Y68" i="18" s="1"/>
  <c r="Z68" i="18" s="1"/>
  <c r="I68" i="17"/>
  <c r="J56" i="18"/>
  <c r="K56" i="18" s="1"/>
  <c r="L56" i="18" s="1"/>
  <c r="N56" i="18" s="1"/>
  <c r="O56" i="18" s="1"/>
  <c r="P56" i="18" s="1"/>
  <c r="Q56" i="18" s="1"/>
  <c r="R56" i="18" s="1"/>
  <c r="S56" i="18" s="1"/>
  <c r="T56" i="18" s="1"/>
  <c r="U56" i="18" s="1"/>
  <c r="V56" i="18" s="1"/>
  <c r="W56" i="18" s="1"/>
  <c r="X56" i="18" s="1"/>
  <c r="Y56" i="18" s="1"/>
  <c r="Z56" i="18" s="1"/>
  <c r="I56" i="17"/>
  <c r="J44" i="18"/>
  <c r="K44" i="18" s="1"/>
  <c r="L44" i="18" s="1"/>
  <c r="I44" i="17"/>
  <c r="J25" i="18"/>
  <c r="K25" i="18" s="1"/>
  <c r="L25" i="18" s="1"/>
  <c r="N25" i="18" s="1"/>
  <c r="O25" i="18" s="1"/>
  <c r="P25" i="18" s="1"/>
  <c r="Q25" i="18" s="1"/>
  <c r="R25" i="18" s="1"/>
  <c r="S25" i="18" s="1"/>
  <c r="T25" i="18" s="1"/>
  <c r="U25" i="18" s="1"/>
  <c r="V25" i="18" s="1"/>
  <c r="W25" i="18" s="1"/>
  <c r="X25" i="18" s="1"/>
  <c r="Y25" i="18" s="1"/>
  <c r="Z25" i="18" s="1"/>
  <c r="I25" i="17"/>
  <c r="L29" i="11"/>
  <c r="K29" i="11"/>
  <c r="I108" i="11"/>
  <c r="K108" i="11"/>
  <c r="K108" i="17" s="1"/>
  <c r="J108" i="17"/>
  <c r="L129" i="11"/>
  <c r="L129" i="17" s="1"/>
  <c r="K129" i="11"/>
  <c r="K129" i="17" s="1"/>
  <c r="J129" i="17"/>
  <c r="I107" i="20"/>
  <c r="I107" i="15"/>
  <c r="AB132" i="11"/>
  <c r="P132" i="17"/>
  <c r="I103" i="20"/>
  <c r="I103" i="15"/>
  <c r="AB128" i="11"/>
  <c r="P128" i="17"/>
  <c r="I99" i="20"/>
  <c r="I99" i="15"/>
  <c r="AB124" i="11"/>
  <c r="P124" i="17"/>
  <c r="I95" i="20"/>
  <c r="I95" i="15"/>
  <c r="AB119" i="11"/>
  <c r="P119" i="17"/>
  <c r="I91" i="20"/>
  <c r="I91" i="15"/>
  <c r="AB111" i="11"/>
  <c r="P111" i="17"/>
  <c r="I87" i="20"/>
  <c r="I87" i="15"/>
  <c r="AB101" i="11"/>
  <c r="P101" i="17"/>
  <c r="I83" i="20"/>
  <c r="I83" i="15"/>
  <c r="AB96" i="11"/>
  <c r="P96" i="17"/>
  <c r="I79" i="20"/>
  <c r="I79" i="15"/>
  <c r="AB90" i="11"/>
  <c r="P90" i="17"/>
  <c r="I75" i="20"/>
  <c r="I75" i="15"/>
  <c r="AB84" i="11"/>
  <c r="P84" i="17"/>
  <c r="I71" i="20"/>
  <c r="I71" i="15"/>
  <c r="AB80" i="11"/>
  <c r="P80" i="17"/>
  <c r="I67" i="20"/>
  <c r="I67" i="15"/>
  <c r="AB70" i="11"/>
  <c r="P70" i="17"/>
  <c r="I63" i="20"/>
  <c r="I63" i="15"/>
  <c r="AB66" i="11"/>
  <c r="P66" i="17"/>
  <c r="I59" i="20"/>
  <c r="I59" i="15"/>
  <c r="AB62" i="11"/>
  <c r="P62" i="17"/>
  <c r="I53" i="20"/>
  <c r="I53" i="15"/>
  <c r="AB56" i="11"/>
  <c r="P56" i="17"/>
  <c r="I49" i="20"/>
  <c r="I49" i="15"/>
  <c r="AB52" i="11"/>
  <c r="P52" i="17"/>
  <c r="M51" i="17"/>
  <c r="N51" i="18"/>
  <c r="O51" i="18" s="1"/>
  <c r="P51" i="18" s="1"/>
  <c r="Q51" i="18" s="1"/>
  <c r="R51" i="18" s="1"/>
  <c r="S51" i="18" s="1"/>
  <c r="T51" i="18" s="1"/>
  <c r="U51" i="18" s="1"/>
  <c r="V51" i="18" s="1"/>
  <c r="W51" i="18" s="1"/>
  <c r="X51" i="18" s="1"/>
  <c r="Y51" i="18" s="1"/>
  <c r="Z51" i="18" s="1"/>
  <c r="I45" i="20"/>
  <c r="I45" i="15"/>
  <c r="AB48" i="11"/>
  <c r="P48" i="17"/>
  <c r="I41" i="20"/>
  <c r="I41" i="15"/>
  <c r="AB44" i="11"/>
  <c r="P44" i="17"/>
  <c r="I37" i="20"/>
  <c r="I37" i="15"/>
  <c r="AB40" i="11"/>
  <c r="P40" i="17"/>
  <c r="M39" i="17"/>
  <c r="N39" i="18"/>
  <c r="O39" i="18" s="1"/>
  <c r="P39" i="18" s="1"/>
  <c r="Q39" i="18" s="1"/>
  <c r="R39" i="18" s="1"/>
  <c r="S39" i="18" s="1"/>
  <c r="T39" i="18" s="1"/>
  <c r="U39" i="18" s="1"/>
  <c r="V39" i="18" s="1"/>
  <c r="W39" i="18" s="1"/>
  <c r="X39" i="18" s="1"/>
  <c r="Y39" i="18" s="1"/>
  <c r="Z39" i="18" s="1"/>
  <c r="I33" i="20"/>
  <c r="I33" i="15"/>
  <c r="AB36" i="11"/>
  <c r="P36" i="17"/>
  <c r="M34" i="17"/>
  <c r="N34" i="18"/>
  <c r="O34" i="18" s="1"/>
  <c r="P34" i="18" s="1"/>
  <c r="Q34" i="18" s="1"/>
  <c r="R34" i="18" s="1"/>
  <c r="S34" i="18" s="1"/>
  <c r="T34" i="18" s="1"/>
  <c r="U34" i="18" s="1"/>
  <c r="V34" i="18" s="1"/>
  <c r="W34" i="18" s="1"/>
  <c r="X34" i="18" s="1"/>
  <c r="Y34" i="18" s="1"/>
  <c r="Z34" i="18" s="1"/>
  <c r="I28" i="20"/>
  <c r="I28" i="15"/>
  <c r="AB27" i="11"/>
  <c r="P27" i="17"/>
  <c r="I24" i="20"/>
  <c r="I24" i="15"/>
  <c r="AB23" i="11"/>
  <c r="P23" i="17"/>
  <c r="I20" i="20"/>
  <c r="I20" i="15"/>
  <c r="AB18" i="11"/>
  <c r="P18" i="17"/>
  <c r="I16" i="20"/>
  <c r="I16" i="15"/>
  <c r="AB14" i="11"/>
  <c r="P14" i="17"/>
  <c r="I12" i="20"/>
  <c r="I12" i="15"/>
  <c r="I114" i="17"/>
  <c r="J114" i="18"/>
  <c r="K114" i="18" s="1"/>
  <c r="L114" i="18" s="1"/>
  <c r="J101" i="20"/>
  <c r="J101" i="15"/>
  <c r="J69" i="20"/>
  <c r="J69" i="15"/>
  <c r="J62" i="18"/>
  <c r="K62" i="18" s="1"/>
  <c r="L62" i="18" s="1"/>
  <c r="N62" i="18" s="1"/>
  <c r="O62" i="18" s="1"/>
  <c r="P62" i="18" s="1"/>
  <c r="Q62" i="18" s="1"/>
  <c r="R62" i="18" s="1"/>
  <c r="S62" i="18" s="1"/>
  <c r="T62" i="18" s="1"/>
  <c r="U62" i="18" s="1"/>
  <c r="V62" i="18" s="1"/>
  <c r="W62" i="18" s="1"/>
  <c r="X62" i="18" s="1"/>
  <c r="Y62" i="18" s="1"/>
  <c r="Z62" i="18" s="1"/>
  <c r="I62" i="17"/>
  <c r="AB108" i="11"/>
  <c r="P108" i="17"/>
  <c r="I69" i="20"/>
  <c r="I69" i="15"/>
  <c r="AB58" i="11"/>
  <c r="P58" i="17"/>
  <c r="AB25" i="11"/>
  <c r="P25" i="17"/>
  <c r="J82" i="18"/>
  <c r="K82" i="18" s="1"/>
  <c r="L82" i="18" s="1"/>
  <c r="N82" i="18" s="1"/>
  <c r="O82" i="18" s="1"/>
  <c r="P82" i="18" s="1"/>
  <c r="Q82" i="18" s="1"/>
  <c r="R82" i="18" s="1"/>
  <c r="S82" i="18" s="1"/>
  <c r="T82" i="18" s="1"/>
  <c r="U82" i="18" s="1"/>
  <c r="V82" i="18" s="1"/>
  <c r="W82" i="18" s="1"/>
  <c r="X82" i="18" s="1"/>
  <c r="Y82" i="18" s="1"/>
  <c r="Z82" i="18" s="1"/>
  <c r="I82" i="17"/>
  <c r="I67" i="17"/>
  <c r="J67" i="18"/>
  <c r="K67" i="18" s="1"/>
  <c r="L67" i="18" s="1"/>
  <c r="N67" i="18" s="1"/>
  <c r="O67" i="18" s="1"/>
  <c r="P67" i="18" s="1"/>
  <c r="Q67" i="18" s="1"/>
  <c r="R67" i="18" s="1"/>
  <c r="S67" i="18" s="1"/>
  <c r="T67" i="18" s="1"/>
  <c r="U67" i="18" s="1"/>
  <c r="V67" i="18" s="1"/>
  <c r="W67" i="18" s="1"/>
  <c r="X67" i="18" s="1"/>
  <c r="Y67" i="18" s="1"/>
  <c r="Z67" i="18" s="1"/>
  <c r="J55" i="18"/>
  <c r="K55" i="18" s="1"/>
  <c r="L55" i="18" s="1"/>
  <c r="N55" i="18" s="1"/>
  <c r="O55" i="18" s="1"/>
  <c r="P55" i="18" s="1"/>
  <c r="Q55" i="18" s="1"/>
  <c r="R55" i="18" s="1"/>
  <c r="S55" i="18" s="1"/>
  <c r="T55" i="18" s="1"/>
  <c r="U55" i="18" s="1"/>
  <c r="V55" i="18" s="1"/>
  <c r="W55" i="18" s="1"/>
  <c r="X55" i="18" s="1"/>
  <c r="Y55" i="18" s="1"/>
  <c r="Z55" i="18" s="1"/>
  <c r="I55" i="17"/>
  <c r="J43" i="18"/>
  <c r="K43" i="18" s="1"/>
  <c r="L43" i="18" s="1"/>
  <c r="N43" i="18" s="1"/>
  <c r="O43" i="18" s="1"/>
  <c r="P43" i="18" s="1"/>
  <c r="Q43" i="18" s="1"/>
  <c r="R43" i="18" s="1"/>
  <c r="S43" i="18" s="1"/>
  <c r="T43" i="18" s="1"/>
  <c r="U43" i="18" s="1"/>
  <c r="V43" i="18" s="1"/>
  <c r="W43" i="18" s="1"/>
  <c r="X43" i="18" s="1"/>
  <c r="Y43" i="18" s="1"/>
  <c r="Z43" i="18" s="1"/>
  <c r="I43" i="17"/>
  <c r="J24" i="18"/>
  <c r="K24" i="18" s="1"/>
  <c r="L24" i="18" s="1"/>
  <c r="N24" i="18" s="1"/>
  <c r="O24" i="18" s="1"/>
  <c r="P24" i="18" s="1"/>
  <c r="Q24" i="18" s="1"/>
  <c r="R24" i="18" s="1"/>
  <c r="S24" i="18" s="1"/>
  <c r="T24" i="18" s="1"/>
  <c r="U24" i="18" s="1"/>
  <c r="V24" i="18" s="1"/>
  <c r="W24" i="18" s="1"/>
  <c r="X24" i="18" s="1"/>
  <c r="Y24" i="18" s="1"/>
  <c r="Z24" i="18" s="1"/>
  <c r="I24" i="17"/>
  <c r="L113" i="18"/>
  <c r="N113" i="18" s="1"/>
  <c r="O113" i="18" s="1"/>
  <c r="P113" i="18" s="1"/>
  <c r="Q113" i="18" s="1"/>
  <c r="R113" i="18" s="1"/>
  <c r="S113" i="18" s="1"/>
  <c r="T113" i="18" s="1"/>
  <c r="U113" i="18" s="1"/>
  <c r="V113" i="18" s="1"/>
  <c r="W113" i="18" s="1"/>
  <c r="X113" i="18" s="1"/>
  <c r="Y113" i="18" s="1"/>
  <c r="Z113" i="18" s="1"/>
  <c r="L75" i="18"/>
  <c r="N75" i="18" s="1"/>
  <c r="O75" i="18" s="1"/>
  <c r="P75" i="18" s="1"/>
  <c r="Q75" i="18" s="1"/>
  <c r="R75" i="18" s="1"/>
  <c r="S75" i="18" s="1"/>
  <c r="T75" i="18" s="1"/>
  <c r="U75" i="18" s="1"/>
  <c r="V75" i="18" s="1"/>
  <c r="W75" i="18" s="1"/>
  <c r="X75" i="18" s="1"/>
  <c r="Y75" i="18" s="1"/>
  <c r="Z75" i="18" s="1"/>
  <c r="I28" i="11"/>
  <c r="I28" i="18" s="1"/>
  <c r="J28" i="18" s="1"/>
  <c r="K28" i="11"/>
  <c r="L28" i="11" s="1"/>
  <c r="I109" i="11"/>
  <c r="K109" i="11"/>
  <c r="K109" i="17" s="1"/>
  <c r="J109" i="17"/>
  <c r="I128" i="11"/>
  <c r="K128" i="11"/>
  <c r="K128" i="17" s="1"/>
  <c r="J128" i="17"/>
  <c r="AD133" i="11"/>
  <c r="R133" i="17"/>
  <c r="K104" i="20"/>
  <c r="K104" i="15"/>
  <c r="AD129" i="11"/>
  <c r="R129" i="17"/>
  <c r="K100" i="20"/>
  <c r="K100" i="15"/>
  <c r="AD125" i="11"/>
  <c r="R125" i="17"/>
  <c r="K96" i="20"/>
  <c r="K96" i="15"/>
  <c r="AD120" i="11"/>
  <c r="R120" i="17"/>
  <c r="K92" i="20"/>
  <c r="K92" i="15"/>
  <c r="AD114" i="11"/>
  <c r="R114" i="17"/>
  <c r="K88" i="20"/>
  <c r="K88" i="15"/>
  <c r="AD106" i="11"/>
  <c r="R106" i="17"/>
  <c r="K84" i="20"/>
  <c r="K84" i="15"/>
  <c r="AD98" i="11"/>
  <c r="R98" i="17"/>
  <c r="K80" i="20"/>
  <c r="K80" i="15"/>
  <c r="AD91" i="11"/>
  <c r="R91" i="17"/>
  <c r="K76" i="20"/>
  <c r="K76" i="15"/>
  <c r="AD87" i="11"/>
  <c r="R87" i="17"/>
  <c r="K72" i="20"/>
  <c r="K72" i="15"/>
  <c r="AD81" i="11"/>
  <c r="R81" i="17"/>
  <c r="K68" i="20"/>
  <c r="K68" i="15"/>
  <c r="AD74" i="11"/>
  <c r="R74" i="17"/>
  <c r="K64" i="20"/>
  <c r="K64" i="15"/>
  <c r="AD67" i="11"/>
  <c r="R67" i="17"/>
  <c r="K60" i="20"/>
  <c r="K60" i="15"/>
  <c r="AD63" i="11"/>
  <c r="R63" i="17"/>
  <c r="K54" i="20"/>
  <c r="K54" i="15"/>
  <c r="AD57" i="11"/>
  <c r="R57" i="17"/>
  <c r="K50" i="20"/>
  <c r="K50" i="15"/>
  <c r="AD53" i="11"/>
  <c r="R53" i="17"/>
  <c r="K46" i="20"/>
  <c r="K46" i="15"/>
  <c r="AD49" i="11"/>
  <c r="R49" i="17"/>
  <c r="K42" i="20"/>
  <c r="K42" i="15"/>
  <c r="AD45" i="11"/>
  <c r="R45" i="17"/>
  <c r="K38" i="20"/>
  <c r="K38" i="15"/>
  <c r="AD41" i="11"/>
  <c r="R41" i="17"/>
  <c r="K34" i="20"/>
  <c r="K34" i="15"/>
  <c r="AD37" i="11"/>
  <c r="R37" i="17"/>
  <c r="AD31" i="11"/>
  <c r="R31" i="17"/>
  <c r="K25" i="20"/>
  <c r="K25" i="15"/>
  <c r="AD24" i="11"/>
  <c r="R24" i="17"/>
  <c r="K21" i="20"/>
  <c r="K21" i="15"/>
  <c r="AD19" i="11"/>
  <c r="R19" i="17"/>
  <c r="K17" i="20"/>
  <c r="K17" i="15"/>
  <c r="AD15" i="11"/>
  <c r="R15" i="17"/>
  <c r="K13" i="20"/>
  <c r="K13" i="15"/>
  <c r="AD11" i="11"/>
  <c r="R11" i="17"/>
  <c r="I77" i="11"/>
  <c r="I77" i="18" s="1"/>
  <c r="J77" i="18" s="1"/>
  <c r="K77" i="18" s="1"/>
  <c r="K77" i="11"/>
  <c r="J78" i="18"/>
  <c r="K78" i="18" s="1"/>
  <c r="L78" i="18" s="1"/>
  <c r="I78" i="17"/>
  <c r="L96" i="11"/>
  <c r="L96" i="17" s="1"/>
  <c r="K96" i="11"/>
  <c r="K96" i="17" s="1"/>
  <c r="J96" i="17"/>
  <c r="J61" i="20"/>
  <c r="J61" i="15"/>
  <c r="J18" i="20"/>
  <c r="J18" i="15"/>
  <c r="I81" i="20"/>
  <c r="I81" i="15"/>
  <c r="I65" i="20"/>
  <c r="I65" i="15"/>
  <c r="I47" i="20"/>
  <c r="I47" i="15"/>
  <c r="AB42" i="11"/>
  <c r="P42" i="17"/>
  <c r="I119" i="17"/>
  <c r="J119" i="18"/>
  <c r="K119" i="18" s="1"/>
  <c r="L119" i="18" s="1"/>
  <c r="N119" i="18" s="1"/>
  <c r="O119" i="18" s="1"/>
  <c r="P119" i="18" s="1"/>
  <c r="Q119" i="18" s="1"/>
  <c r="R119" i="18" s="1"/>
  <c r="S119" i="18" s="1"/>
  <c r="T119" i="18" s="1"/>
  <c r="U119" i="18" s="1"/>
  <c r="V119" i="18" s="1"/>
  <c r="W119" i="18" s="1"/>
  <c r="X119" i="18" s="1"/>
  <c r="Y119" i="18" s="1"/>
  <c r="Z119" i="18" s="1"/>
  <c r="I94" i="17"/>
  <c r="J94" i="18"/>
  <c r="K94" i="18" s="1"/>
  <c r="L94" i="18" s="1"/>
  <c r="N94" i="18" s="1"/>
  <c r="O94" i="18" s="1"/>
  <c r="P94" i="18" s="1"/>
  <c r="Q94" i="18" s="1"/>
  <c r="R94" i="18" s="1"/>
  <c r="S94" i="18" s="1"/>
  <c r="T94" i="18" s="1"/>
  <c r="U94" i="18" s="1"/>
  <c r="V94" i="18" s="1"/>
  <c r="W94" i="18" s="1"/>
  <c r="X94" i="18" s="1"/>
  <c r="Y94" i="18" s="1"/>
  <c r="Z94" i="18" s="1"/>
  <c r="I81" i="17"/>
  <c r="J81" i="18"/>
  <c r="K81" i="18" s="1"/>
  <c r="L81" i="18" s="1"/>
  <c r="N81" i="18" s="1"/>
  <c r="O81" i="18" s="1"/>
  <c r="P81" i="18" s="1"/>
  <c r="Q81" i="18" s="1"/>
  <c r="R81" i="18" s="1"/>
  <c r="S81" i="18" s="1"/>
  <c r="T81" i="18" s="1"/>
  <c r="U81" i="18" s="1"/>
  <c r="V81" i="18" s="1"/>
  <c r="W81" i="18" s="1"/>
  <c r="X81" i="18" s="1"/>
  <c r="Y81" i="18" s="1"/>
  <c r="Z81" i="18" s="1"/>
  <c r="J66" i="18"/>
  <c r="K66" i="18" s="1"/>
  <c r="L66" i="18" s="1"/>
  <c r="I66" i="17"/>
  <c r="J54" i="18"/>
  <c r="K54" i="18" s="1"/>
  <c r="L54" i="18" s="1"/>
  <c r="I54" i="17"/>
  <c r="J42" i="18"/>
  <c r="K42" i="18" s="1"/>
  <c r="L42" i="18" s="1"/>
  <c r="I42" i="17"/>
  <c r="J23" i="18"/>
  <c r="K23" i="18" s="1"/>
  <c r="L23" i="18" s="1"/>
  <c r="N23" i="18" s="1"/>
  <c r="O23" i="18" s="1"/>
  <c r="P23" i="18" s="1"/>
  <c r="Q23" i="18" s="1"/>
  <c r="R23" i="18" s="1"/>
  <c r="S23" i="18" s="1"/>
  <c r="T23" i="18" s="1"/>
  <c r="U23" i="18" s="1"/>
  <c r="V23" i="18" s="1"/>
  <c r="W23" i="18" s="1"/>
  <c r="X23" i="18" s="1"/>
  <c r="Y23" i="18" s="1"/>
  <c r="Z23" i="18" s="1"/>
  <c r="I23" i="17"/>
  <c r="I27" i="11"/>
  <c r="K27" i="11"/>
  <c r="K27" i="17" s="1"/>
  <c r="J27" i="17"/>
  <c r="L110" i="11"/>
  <c r="L110" i="18" s="1"/>
  <c r="N110" i="18" s="1"/>
  <c r="O110" i="18" s="1"/>
  <c r="P110" i="18" s="1"/>
  <c r="Q110" i="18" s="1"/>
  <c r="R110" i="18" s="1"/>
  <c r="S110" i="18" s="1"/>
  <c r="T110" i="18" s="1"/>
  <c r="U110" i="18" s="1"/>
  <c r="V110" i="18" s="1"/>
  <c r="W110" i="18" s="1"/>
  <c r="X110" i="18" s="1"/>
  <c r="Y110" i="18" s="1"/>
  <c r="Z110" i="18" s="1"/>
  <c r="K110" i="11"/>
  <c r="J104" i="20"/>
  <c r="J104" i="15"/>
  <c r="J100" i="20"/>
  <c r="J100" i="15"/>
  <c r="J96" i="20"/>
  <c r="J96" i="15"/>
  <c r="J92" i="20"/>
  <c r="J92" i="15"/>
  <c r="J88" i="20"/>
  <c r="J88" i="15"/>
  <c r="J84" i="20"/>
  <c r="J84" i="15"/>
  <c r="J80" i="20"/>
  <c r="J80" i="15"/>
  <c r="J76" i="20"/>
  <c r="J76" i="15"/>
  <c r="J72" i="20"/>
  <c r="J72" i="15"/>
  <c r="J68" i="20"/>
  <c r="J68" i="15"/>
  <c r="J64" i="20"/>
  <c r="J64" i="15"/>
  <c r="J60" i="20"/>
  <c r="J60" i="15"/>
  <c r="J54" i="20"/>
  <c r="J54" i="15"/>
  <c r="J50" i="20"/>
  <c r="J50" i="15"/>
  <c r="J46" i="20"/>
  <c r="J46" i="15"/>
  <c r="J42" i="20"/>
  <c r="J42" i="15"/>
  <c r="J38" i="20"/>
  <c r="J38" i="15"/>
  <c r="J34" i="20"/>
  <c r="J34" i="15"/>
  <c r="J29" i="20"/>
  <c r="J29" i="15"/>
  <c r="J25" i="20"/>
  <c r="J25" i="15"/>
  <c r="J21" i="20"/>
  <c r="J21" i="15"/>
  <c r="J17" i="20"/>
  <c r="J17" i="15"/>
  <c r="J13" i="20"/>
  <c r="J13" i="15"/>
  <c r="I86" i="11"/>
  <c r="I86" i="18" s="1"/>
  <c r="J86" i="18" s="1"/>
  <c r="K86" i="18" s="1"/>
  <c r="K86" i="11"/>
  <c r="J51" i="18"/>
  <c r="K51" i="18" s="1"/>
  <c r="L51" i="18" s="1"/>
  <c r="I51" i="17"/>
  <c r="J43" i="20"/>
  <c r="J43" i="15"/>
  <c r="J26" i="20"/>
  <c r="J26" i="15"/>
  <c r="J90" i="18"/>
  <c r="K90" i="18" s="1"/>
  <c r="L90" i="18" s="1"/>
  <c r="I90" i="17"/>
  <c r="I10" i="11"/>
  <c r="I10" i="18" s="1"/>
  <c r="J10" i="18" s="1"/>
  <c r="K10" i="18" s="1"/>
  <c r="K10" i="11"/>
  <c r="I97" i="20"/>
  <c r="I97" i="15"/>
  <c r="AB99" i="11"/>
  <c r="P99" i="17"/>
  <c r="AB64" i="11"/>
  <c r="P64" i="17"/>
  <c r="I43" i="20"/>
  <c r="I43" i="15"/>
  <c r="N41" i="18"/>
  <c r="O41" i="18" s="1"/>
  <c r="P41" i="18" s="1"/>
  <c r="Q41" i="18" s="1"/>
  <c r="R41" i="18" s="1"/>
  <c r="S41" i="18" s="1"/>
  <c r="T41" i="18" s="1"/>
  <c r="U41" i="18" s="1"/>
  <c r="V41" i="18" s="1"/>
  <c r="W41" i="18" s="1"/>
  <c r="X41" i="18" s="1"/>
  <c r="Y41" i="18" s="1"/>
  <c r="Z41" i="18" s="1"/>
  <c r="M41" i="17"/>
  <c r="L8" i="11"/>
  <c r="K8" i="11"/>
  <c r="I116" i="17"/>
  <c r="J116" i="18"/>
  <c r="K116" i="18" s="1"/>
  <c r="L116" i="18" s="1"/>
  <c r="N116" i="18" s="1"/>
  <c r="O116" i="18" s="1"/>
  <c r="P116" i="18" s="1"/>
  <c r="Q116" i="18" s="1"/>
  <c r="R116" i="18" s="1"/>
  <c r="S116" i="18" s="1"/>
  <c r="T116" i="18" s="1"/>
  <c r="U116" i="18" s="1"/>
  <c r="V116" i="18" s="1"/>
  <c r="W116" i="18" s="1"/>
  <c r="X116" i="18" s="1"/>
  <c r="Y116" i="18" s="1"/>
  <c r="Z116" i="18" s="1"/>
  <c r="J80" i="18"/>
  <c r="K80" i="18" s="1"/>
  <c r="L80" i="18" s="1"/>
  <c r="N80" i="18" s="1"/>
  <c r="O80" i="18" s="1"/>
  <c r="P80" i="18" s="1"/>
  <c r="Q80" i="18" s="1"/>
  <c r="R80" i="18" s="1"/>
  <c r="S80" i="18" s="1"/>
  <c r="T80" i="18" s="1"/>
  <c r="U80" i="18" s="1"/>
  <c r="V80" i="18" s="1"/>
  <c r="W80" i="18" s="1"/>
  <c r="X80" i="18" s="1"/>
  <c r="Y80" i="18" s="1"/>
  <c r="Z80" i="18" s="1"/>
  <c r="I80" i="17"/>
  <c r="J65" i="18"/>
  <c r="K65" i="18" s="1"/>
  <c r="L65" i="18" s="1"/>
  <c r="N65" i="18" s="1"/>
  <c r="O65" i="18" s="1"/>
  <c r="P65" i="18" s="1"/>
  <c r="Q65" i="18" s="1"/>
  <c r="R65" i="18" s="1"/>
  <c r="S65" i="18" s="1"/>
  <c r="T65" i="18" s="1"/>
  <c r="U65" i="18" s="1"/>
  <c r="V65" i="18" s="1"/>
  <c r="W65" i="18" s="1"/>
  <c r="X65" i="18" s="1"/>
  <c r="Y65" i="18" s="1"/>
  <c r="Z65" i="18" s="1"/>
  <c r="I65" i="17"/>
  <c r="I53" i="17"/>
  <c r="J53" i="18"/>
  <c r="K53" i="18" s="1"/>
  <c r="L53" i="18" s="1"/>
  <c r="N53" i="18" s="1"/>
  <c r="O53" i="18" s="1"/>
  <c r="P53" i="18" s="1"/>
  <c r="Q53" i="18" s="1"/>
  <c r="R53" i="18" s="1"/>
  <c r="S53" i="18" s="1"/>
  <c r="T53" i="18" s="1"/>
  <c r="U53" i="18" s="1"/>
  <c r="V53" i="18" s="1"/>
  <c r="W53" i="18" s="1"/>
  <c r="X53" i="18" s="1"/>
  <c r="Y53" i="18" s="1"/>
  <c r="Z53" i="18" s="1"/>
  <c r="J40" i="18"/>
  <c r="K40" i="18" s="1"/>
  <c r="L40" i="18" s="1"/>
  <c r="N40" i="18" s="1"/>
  <c r="O40" i="18" s="1"/>
  <c r="P40" i="18" s="1"/>
  <c r="Q40" i="18" s="1"/>
  <c r="R40" i="18" s="1"/>
  <c r="S40" i="18" s="1"/>
  <c r="T40" i="18" s="1"/>
  <c r="U40" i="18" s="1"/>
  <c r="V40" i="18" s="1"/>
  <c r="W40" i="18" s="1"/>
  <c r="X40" i="18" s="1"/>
  <c r="Y40" i="18" s="1"/>
  <c r="Z40" i="18" s="1"/>
  <c r="I40" i="17"/>
  <c r="L73" i="18"/>
  <c r="N73" i="18" s="1"/>
  <c r="O73" i="18" s="1"/>
  <c r="P73" i="18" s="1"/>
  <c r="Q73" i="18" s="1"/>
  <c r="R73" i="18" s="1"/>
  <c r="S73" i="18" s="1"/>
  <c r="T73" i="18" s="1"/>
  <c r="U73" i="18" s="1"/>
  <c r="V73" i="18" s="1"/>
  <c r="W73" i="18" s="1"/>
  <c r="X73" i="18" s="1"/>
  <c r="Y73" i="18" s="1"/>
  <c r="Z73" i="18" s="1"/>
  <c r="I31" i="11"/>
  <c r="K31" i="11"/>
  <c r="K31" i="17" s="1"/>
  <c r="J31" i="17"/>
  <c r="I112" i="11"/>
  <c r="I112" i="18" s="1"/>
  <c r="J112" i="18" s="1"/>
  <c r="K112" i="11"/>
  <c r="AB133" i="11"/>
  <c r="P133" i="17"/>
  <c r="I104" i="20"/>
  <c r="I104" i="15"/>
  <c r="AB129" i="11"/>
  <c r="P129" i="17"/>
  <c r="I100" i="20"/>
  <c r="I100" i="15"/>
  <c r="AB125" i="11"/>
  <c r="P125" i="17"/>
  <c r="I96" i="20"/>
  <c r="I96" i="15"/>
  <c r="AB120" i="11"/>
  <c r="P120" i="17"/>
  <c r="I92" i="20"/>
  <c r="I92" i="15"/>
  <c r="AB114" i="11"/>
  <c r="P114" i="17"/>
  <c r="I88" i="20"/>
  <c r="I88" i="15"/>
  <c r="AB106" i="11"/>
  <c r="P106" i="17"/>
  <c r="I84" i="20"/>
  <c r="I84" i="15"/>
  <c r="AB98" i="11"/>
  <c r="P98" i="17"/>
  <c r="I80" i="20"/>
  <c r="I80" i="15"/>
  <c r="AB91" i="11"/>
  <c r="P91" i="17"/>
  <c r="M90" i="17"/>
  <c r="N90" i="18"/>
  <c r="O90" i="18" s="1"/>
  <c r="P90" i="18" s="1"/>
  <c r="Q90" i="18" s="1"/>
  <c r="R90" i="18" s="1"/>
  <c r="S90" i="18" s="1"/>
  <c r="T90" i="18" s="1"/>
  <c r="U90" i="18" s="1"/>
  <c r="V90" i="18" s="1"/>
  <c r="W90" i="18" s="1"/>
  <c r="X90" i="18" s="1"/>
  <c r="Y90" i="18" s="1"/>
  <c r="Z90" i="18" s="1"/>
  <c r="I76" i="20"/>
  <c r="I76" i="15"/>
  <c r="AB87" i="11"/>
  <c r="P87" i="17"/>
  <c r="I72" i="20"/>
  <c r="I72" i="15"/>
  <c r="AB81" i="11"/>
  <c r="P81" i="17"/>
  <c r="I68" i="20"/>
  <c r="I68" i="15"/>
  <c r="AB74" i="11"/>
  <c r="P74" i="17"/>
  <c r="I64" i="20"/>
  <c r="I64" i="15"/>
  <c r="AB67" i="11"/>
  <c r="P67" i="17"/>
  <c r="N66" i="18"/>
  <c r="O66" i="18" s="1"/>
  <c r="P66" i="18" s="1"/>
  <c r="Q66" i="18" s="1"/>
  <c r="R66" i="18" s="1"/>
  <c r="S66" i="18" s="1"/>
  <c r="T66" i="18" s="1"/>
  <c r="U66" i="18" s="1"/>
  <c r="V66" i="18" s="1"/>
  <c r="W66" i="18" s="1"/>
  <c r="X66" i="18" s="1"/>
  <c r="Y66" i="18" s="1"/>
  <c r="Z66" i="18" s="1"/>
  <c r="M66" i="17"/>
  <c r="I60" i="20"/>
  <c r="I60" i="15"/>
  <c r="AB63" i="11"/>
  <c r="P63" i="17"/>
  <c r="I54" i="20"/>
  <c r="I54" i="15"/>
  <c r="AB57" i="11"/>
  <c r="P57" i="17"/>
  <c r="I50" i="20"/>
  <c r="I50" i="15"/>
  <c r="AB53" i="11"/>
  <c r="P53" i="17"/>
  <c r="I46" i="20"/>
  <c r="I46" i="15"/>
  <c r="AB49" i="11"/>
  <c r="P49" i="17"/>
  <c r="N48" i="18"/>
  <c r="O48" i="18" s="1"/>
  <c r="P48" i="18" s="1"/>
  <c r="Q48" i="18" s="1"/>
  <c r="R48" i="18" s="1"/>
  <c r="S48" i="18" s="1"/>
  <c r="T48" i="18" s="1"/>
  <c r="U48" i="18" s="1"/>
  <c r="V48" i="18" s="1"/>
  <c r="W48" i="18" s="1"/>
  <c r="X48" i="18" s="1"/>
  <c r="Y48" i="18" s="1"/>
  <c r="Z48" i="18" s="1"/>
  <c r="M48" i="17"/>
  <c r="I42" i="20"/>
  <c r="I42" i="15"/>
  <c r="AB45" i="11"/>
  <c r="P45" i="17"/>
  <c r="N44" i="18"/>
  <c r="O44" i="18" s="1"/>
  <c r="P44" i="18" s="1"/>
  <c r="Q44" i="18" s="1"/>
  <c r="R44" i="18" s="1"/>
  <c r="S44" i="18" s="1"/>
  <c r="T44" i="18" s="1"/>
  <c r="U44" i="18" s="1"/>
  <c r="V44" i="18" s="1"/>
  <c r="W44" i="18" s="1"/>
  <c r="X44" i="18" s="1"/>
  <c r="Y44" i="18" s="1"/>
  <c r="Z44" i="18" s="1"/>
  <c r="M44" i="17"/>
  <c r="I38" i="20"/>
  <c r="I38" i="15"/>
  <c r="AB41" i="11"/>
  <c r="P41" i="17"/>
  <c r="I34" i="20"/>
  <c r="I34" i="15"/>
  <c r="AB37" i="11"/>
  <c r="P37" i="17"/>
  <c r="I29" i="20"/>
  <c r="I29" i="15"/>
  <c r="AB31" i="11"/>
  <c r="P31" i="17"/>
  <c r="I25" i="20"/>
  <c r="I25" i="15"/>
  <c r="AB24" i="11"/>
  <c r="P24" i="17"/>
  <c r="I21" i="20"/>
  <c r="I21" i="15"/>
  <c r="AB19" i="11"/>
  <c r="P19" i="17"/>
  <c r="M18" i="17"/>
  <c r="N18" i="18"/>
  <c r="O18" i="18" s="1"/>
  <c r="P18" i="18" s="1"/>
  <c r="Q18" i="18" s="1"/>
  <c r="R18" i="18" s="1"/>
  <c r="S18" i="18" s="1"/>
  <c r="T18" i="18" s="1"/>
  <c r="U18" i="18" s="1"/>
  <c r="V18" i="18" s="1"/>
  <c r="W18" i="18" s="1"/>
  <c r="X18" i="18" s="1"/>
  <c r="Y18" i="18" s="1"/>
  <c r="Z18" i="18" s="1"/>
  <c r="I17" i="20"/>
  <c r="I17" i="15"/>
  <c r="AB15" i="11"/>
  <c r="P15" i="17"/>
  <c r="I13" i="20"/>
  <c r="I13" i="15"/>
  <c r="AB11" i="11"/>
  <c r="P11" i="17"/>
  <c r="I9" i="17"/>
  <c r="J9" i="17" s="1"/>
  <c r="K9" i="17" s="1"/>
  <c r="J124" i="18"/>
  <c r="K124" i="18" s="1"/>
  <c r="L124" i="18" s="1"/>
  <c r="N124" i="18" s="1"/>
  <c r="O124" i="18" s="1"/>
  <c r="P124" i="18" s="1"/>
  <c r="Q124" i="18" s="1"/>
  <c r="R124" i="18" s="1"/>
  <c r="S124" i="18" s="1"/>
  <c r="T124" i="18" s="1"/>
  <c r="U124" i="18" s="1"/>
  <c r="V124" i="18" s="1"/>
  <c r="W124" i="18" s="1"/>
  <c r="X124" i="18" s="1"/>
  <c r="Y124" i="18" s="1"/>
  <c r="Z124" i="18" s="1"/>
  <c r="I124" i="17"/>
  <c r="J126" i="18"/>
  <c r="K126" i="18" s="1"/>
  <c r="L126" i="18" s="1"/>
  <c r="I126" i="17"/>
  <c r="L9" i="11"/>
  <c r="AD9" i="11"/>
  <c r="AB9" i="11"/>
  <c r="L134" i="11"/>
  <c r="L134" i="18" s="1"/>
  <c r="N134" i="18" s="1"/>
  <c r="O134" i="18" s="1"/>
  <c r="P134" i="18" s="1"/>
  <c r="Q134" i="18" s="1"/>
  <c r="R134" i="18" s="1"/>
  <c r="S134" i="18" s="1"/>
  <c r="T134" i="18" s="1"/>
  <c r="U134" i="18" s="1"/>
  <c r="V134" i="18" s="1"/>
  <c r="W134" i="18" s="1"/>
  <c r="X134" i="18" s="1"/>
  <c r="Y134" i="18" s="1"/>
  <c r="Z134" i="18" s="1"/>
  <c r="I97" i="11"/>
  <c r="I97" i="18" s="1"/>
  <c r="J97" i="18" s="1"/>
  <c r="K97" i="18" s="1"/>
  <c r="I96" i="11"/>
  <c r="L31" i="11"/>
  <c r="L31" i="17" s="1"/>
  <c r="L112" i="11"/>
  <c r="L128" i="11"/>
  <c r="L128" i="17" s="1"/>
  <c r="I110" i="11"/>
  <c r="I110" i="18" s="1"/>
  <c r="J110" i="18" s="1"/>
  <c r="K110" i="18" s="1"/>
  <c r="L131" i="11"/>
  <c r="L131" i="17" s="1"/>
  <c r="I72" i="11"/>
  <c r="I72" i="18" s="1"/>
  <c r="J72" i="18" s="1"/>
  <c r="K72" i="18" s="1"/>
  <c r="L72" i="18" s="1"/>
  <c r="N72" i="18" s="1"/>
  <c r="O72" i="18" s="1"/>
  <c r="P72" i="18" s="1"/>
  <c r="Q72" i="18" s="1"/>
  <c r="R72" i="18" s="1"/>
  <c r="S72" i="18" s="1"/>
  <c r="T72" i="18" s="1"/>
  <c r="U72" i="18" s="1"/>
  <c r="V72" i="18" s="1"/>
  <c r="W72" i="18" s="1"/>
  <c r="X72" i="18" s="1"/>
  <c r="Y72" i="18" s="1"/>
  <c r="Z72" i="18" s="1"/>
  <c r="I8" i="11"/>
  <c r="J8" i="18" s="1"/>
  <c r="K8" i="18" s="1"/>
  <c r="L8" i="18" s="1"/>
  <c r="N8" i="18" s="1"/>
  <c r="O8" i="18" s="1"/>
  <c r="P8" i="18" s="1"/>
  <c r="Q8" i="18" s="1"/>
  <c r="R8" i="18" s="1"/>
  <c r="S8" i="18" s="1"/>
  <c r="T8" i="18" s="1"/>
  <c r="U8" i="18" s="1"/>
  <c r="V8" i="18" s="1"/>
  <c r="W8" i="18" s="1"/>
  <c r="X8" i="18" s="1"/>
  <c r="Y8" i="18" s="1"/>
  <c r="Z8" i="18" s="1"/>
  <c r="L101" i="11"/>
  <c r="L101" i="17" s="1"/>
  <c r="I26" i="11"/>
  <c r="I103" i="11"/>
  <c r="I103" i="18" s="1"/>
  <c r="J103" i="18" s="1"/>
  <c r="K103" i="18" s="1"/>
  <c r="I133" i="11"/>
  <c r="I129" i="11"/>
  <c r="I20" i="11"/>
  <c r="L130" i="11"/>
  <c r="L130" i="17" s="1"/>
  <c r="I132" i="11"/>
  <c r="I127" i="11"/>
  <c r="L109" i="11"/>
  <c r="L109" i="17" s="1"/>
  <c r="L108" i="11"/>
  <c r="L108" i="17" s="1"/>
  <c r="L107" i="11"/>
  <c r="L105" i="11"/>
  <c r="I102" i="11"/>
  <c r="I102" i="18" s="1"/>
  <c r="J102" i="18" s="1"/>
  <c r="K102" i="18" s="1"/>
  <c r="L27" i="11"/>
  <c r="L27" i="17" s="1"/>
  <c r="I29" i="11"/>
  <c r="I29" i="18" s="1"/>
  <c r="J29" i="18" s="1"/>
  <c r="K29" i="18" s="1"/>
  <c r="I21" i="11"/>
  <c r="I19" i="11"/>
  <c r="L10" i="11"/>
  <c r="L10" i="18" s="1"/>
  <c r="I96" i="17" l="1"/>
  <c r="J96" i="18"/>
  <c r="K96" i="18" s="1"/>
  <c r="L96" i="18" s="1"/>
  <c r="N96" i="18" s="1"/>
  <c r="O96" i="18" s="1"/>
  <c r="P96" i="18" s="1"/>
  <c r="Q96" i="18" s="1"/>
  <c r="R96" i="18" s="1"/>
  <c r="S96" i="18" s="1"/>
  <c r="T96" i="18" s="1"/>
  <c r="U96" i="18" s="1"/>
  <c r="V96" i="18" s="1"/>
  <c r="W96" i="18" s="1"/>
  <c r="X96" i="18" s="1"/>
  <c r="Y96" i="18" s="1"/>
  <c r="Z96" i="18" s="1"/>
  <c r="F24" i="15"/>
  <c r="F37" i="15"/>
  <c r="F45" i="15"/>
  <c r="F59" i="15"/>
  <c r="K22" i="18"/>
  <c r="L22" i="18" s="1"/>
  <c r="N22" i="18" s="1"/>
  <c r="O22" i="18" s="1"/>
  <c r="P22" i="18" s="1"/>
  <c r="Q22" i="18" s="1"/>
  <c r="R22" i="18" s="1"/>
  <c r="S22" i="18" s="1"/>
  <c r="T22" i="18" s="1"/>
  <c r="U22" i="18" s="1"/>
  <c r="V22" i="18" s="1"/>
  <c r="W22" i="18" s="1"/>
  <c r="X22" i="18" s="1"/>
  <c r="Y22" i="18" s="1"/>
  <c r="Z22" i="18" s="1"/>
  <c r="I109" i="17"/>
  <c r="J109" i="18"/>
  <c r="K109" i="18" s="1"/>
  <c r="L109" i="18" s="1"/>
  <c r="N109" i="18" s="1"/>
  <c r="O109" i="18" s="1"/>
  <c r="P109" i="18" s="1"/>
  <c r="Q109" i="18" s="1"/>
  <c r="R109" i="18" s="1"/>
  <c r="S109" i="18" s="1"/>
  <c r="T109" i="18" s="1"/>
  <c r="U109" i="18" s="1"/>
  <c r="V109" i="18" s="1"/>
  <c r="W109" i="18" s="1"/>
  <c r="X109" i="18" s="1"/>
  <c r="Y109" i="18" s="1"/>
  <c r="Z109" i="18" s="1"/>
  <c r="F26" i="15"/>
  <c r="L103" i="18"/>
  <c r="N103" i="18" s="1"/>
  <c r="O103" i="18" s="1"/>
  <c r="P103" i="18" s="1"/>
  <c r="Q103" i="18" s="1"/>
  <c r="R103" i="18" s="1"/>
  <c r="S103" i="18" s="1"/>
  <c r="T103" i="18" s="1"/>
  <c r="U103" i="18" s="1"/>
  <c r="V103" i="18" s="1"/>
  <c r="W103" i="18" s="1"/>
  <c r="X103" i="18" s="1"/>
  <c r="Y103" i="18" s="1"/>
  <c r="Z103" i="18" s="1"/>
  <c r="J26" i="18"/>
  <c r="K26" i="18" s="1"/>
  <c r="L26" i="18" s="1"/>
  <c r="N26" i="18" s="1"/>
  <c r="O26" i="18" s="1"/>
  <c r="P26" i="18" s="1"/>
  <c r="Q26" i="18" s="1"/>
  <c r="R26" i="18" s="1"/>
  <c r="S26" i="18" s="1"/>
  <c r="T26" i="18" s="1"/>
  <c r="U26" i="18" s="1"/>
  <c r="V26" i="18" s="1"/>
  <c r="W26" i="18" s="1"/>
  <c r="X26" i="18" s="1"/>
  <c r="Y26" i="18" s="1"/>
  <c r="Z26" i="18" s="1"/>
  <c r="I26" i="17"/>
  <c r="K28" i="18"/>
  <c r="L28" i="18" s="1"/>
  <c r="N28" i="18" s="1"/>
  <c r="O28" i="18" s="1"/>
  <c r="P28" i="18" s="1"/>
  <c r="Q28" i="18" s="1"/>
  <c r="R28" i="18" s="1"/>
  <c r="S28" i="18" s="1"/>
  <c r="T28" i="18" s="1"/>
  <c r="U28" i="18" s="1"/>
  <c r="V28" i="18" s="1"/>
  <c r="W28" i="18" s="1"/>
  <c r="X28" i="18" s="1"/>
  <c r="Y28" i="18" s="1"/>
  <c r="Z28" i="18" s="1"/>
  <c r="L21" i="11"/>
  <c r="L21" i="17" s="1"/>
  <c r="F21" i="15"/>
  <c r="F61" i="15"/>
  <c r="F81" i="15"/>
  <c r="F93" i="15"/>
  <c r="F13" i="15"/>
  <c r="J101" i="18"/>
  <c r="K101" i="18" s="1"/>
  <c r="L101" i="18" s="1"/>
  <c r="N101" i="18" s="1"/>
  <c r="O101" i="18" s="1"/>
  <c r="P101" i="18" s="1"/>
  <c r="Q101" i="18" s="1"/>
  <c r="R101" i="18" s="1"/>
  <c r="S101" i="18" s="1"/>
  <c r="T101" i="18" s="1"/>
  <c r="U101" i="18" s="1"/>
  <c r="V101" i="18" s="1"/>
  <c r="W101" i="18" s="1"/>
  <c r="X101" i="18" s="1"/>
  <c r="Y101" i="18" s="1"/>
  <c r="Z101" i="18" s="1"/>
  <c r="I101" i="17"/>
  <c r="F25" i="15"/>
  <c r="F78" i="15"/>
  <c r="L107" i="18"/>
  <c r="N107" i="18" s="1"/>
  <c r="O107" i="18" s="1"/>
  <c r="P107" i="18" s="1"/>
  <c r="Q107" i="18" s="1"/>
  <c r="R107" i="18" s="1"/>
  <c r="S107" i="18" s="1"/>
  <c r="T107" i="18" s="1"/>
  <c r="U107" i="18" s="1"/>
  <c r="V107" i="18" s="1"/>
  <c r="W107" i="18" s="1"/>
  <c r="X107" i="18" s="1"/>
  <c r="Y107" i="18" s="1"/>
  <c r="Z107" i="18" s="1"/>
  <c r="L9" i="17"/>
  <c r="M9" i="17" s="1"/>
  <c r="N9" i="17" s="1"/>
  <c r="O9" i="17" s="1"/>
  <c r="P9" i="17" s="1"/>
  <c r="Q9" i="17" s="1"/>
  <c r="R9" i="17" s="1"/>
  <c r="S9" i="17" s="1"/>
  <c r="T9" i="17" s="1"/>
  <c r="F28" i="15"/>
  <c r="J108" i="18"/>
  <c r="K108" i="18" s="1"/>
  <c r="L108" i="18" s="1"/>
  <c r="N108" i="18" s="1"/>
  <c r="O108" i="18" s="1"/>
  <c r="P108" i="18" s="1"/>
  <c r="Q108" i="18" s="1"/>
  <c r="R108" i="18" s="1"/>
  <c r="S108" i="18" s="1"/>
  <c r="T108" i="18" s="1"/>
  <c r="U108" i="18" s="1"/>
  <c r="V108" i="18" s="1"/>
  <c r="W108" i="18" s="1"/>
  <c r="X108" i="18" s="1"/>
  <c r="Y108" i="18" s="1"/>
  <c r="Z108" i="18" s="1"/>
  <c r="I108" i="17"/>
  <c r="L26" i="11"/>
  <c r="L26" i="17" s="1"/>
  <c r="F18" i="15"/>
  <c r="F30" i="15"/>
  <c r="F40" i="15"/>
  <c r="F54" i="15"/>
  <c r="J127" i="18"/>
  <c r="K127" i="18" s="1"/>
  <c r="L127" i="18" s="1"/>
  <c r="N127" i="18" s="1"/>
  <c r="O127" i="18" s="1"/>
  <c r="P127" i="18" s="1"/>
  <c r="Q127" i="18" s="1"/>
  <c r="R127" i="18" s="1"/>
  <c r="S127" i="18" s="1"/>
  <c r="T127" i="18" s="1"/>
  <c r="U127" i="18" s="1"/>
  <c r="V127" i="18" s="1"/>
  <c r="W127" i="18" s="1"/>
  <c r="X127" i="18" s="1"/>
  <c r="Y127" i="18" s="1"/>
  <c r="Z127" i="18" s="1"/>
  <c r="I127" i="17"/>
  <c r="F63" i="15"/>
  <c r="L29" i="18"/>
  <c r="N29" i="18" s="1"/>
  <c r="O29" i="18" s="1"/>
  <c r="P29" i="18" s="1"/>
  <c r="Q29" i="18" s="1"/>
  <c r="R29" i="18" s="1"/>
  <c r="S29" i="18" s="1"/>
  <c r="T29" i="18" s="1"/>
  <c r="U29" i="18" s="1"/>
  <c r="V29" i="18" s="1"/>
  <c r="W29" i="18" s="1"/>
  <c r="X29" i="18" s="1"/>
  <c r="Y29" i="18" s="1"/>
  <c r="Z29" i="18" s="1"/>
  <c r="F85" i="15"/>
  <c r="L102" i="18"/>
  <c r="F29" i="15"/>
  <c r="I132" i="17"/>
  <c r="J132" i="18"/>
  <c r="K132" i="18" s="1"/>
  <c r="L132" i="18" s="1"/>
  <c r="N132" i="18" s="1"/>
  <c r="O132" i="18" s="1"/>
  <c r="P132" i="18" s="1"/>
  <c r="Q132" i="18" s="1"/>
  <c r="R132" i="18" s="1"/>
  <c r="S132" i="18" s="1"/>
  <c r="T132" i="18" s="1"/>
  <c r="U132" i="18" s="1"/>
  <c r="V132" i="18" s="1"/>
  <c r="W132" i="18" s="1"/>
  <c r="X132" i="18" s="1"/>
  <c r="Y132" i="18" s="1"/>
  <c r="Z132" i="18" s="1"/>
  <c r="K112" i="18"/>
  <c r="L112" i="18" s="1"/>
  <c r="N112" i="18" s="1"/>
  <c r="O112" i="18" s="1"/>
  <c r="P112" i="18" s="1"/>
  <c r="Q112" i="18" s="1"/>
  <c r="R112" i="18" s="1"/>
  <c r="S112" i="18" s="1"/>
  <c r="T112" i="18" s="1"/>
  <c r="U112" i="18" s="1"/>
  <c r="V112" i="18" s="1"/>
  <c r="W112" i="18" s="1"/>
  <c r="X112" i="18" s="1"/>
  <c r="Y112" i="18" s="1"/>
  <c r="Z112" i="18" s="1"/>
  <c r="F58" i="15"/>
  <c r="F100" i="15"/>
  <c r="F87" i="15"/>
  <c r="F99" i="15"/>
  <c r="F92" i="15"/>
  <c r="F22" i="15"/>
  <c r="J19" i="18"/>
  <c r="K19" i="18" s="1"/>
  <c r="L19" i="18" s="1"/>
  <c r="N19" i="18" s="1"/>
  <c r="O19" i="18" s="1"/>
  <c r="P19" i="18" s="1"/>
  <c r="Q19" i="18" s="1"/>
  <c r="R19" i="18" s="1"/>
  <c r="S19" i="18" s="1"/>
  <c r="T19" i="18" s="1"/>
  <c r="U19" i="18" s="1"/>
  <c r="V19" i="18" s="1"/>
  <c r="W19" i="18" s="1"/>
  <c r="X19" i="18" s="1"/>
  <c r="Y19" i="18" s="1"/>
  <c r="Z19" i="18" s="1"/>
  <c r="I19" i="17"/>
  <c r="J20" i="18"/>
  <c r="K20" i="18" s="1"/>
  <c r="L20" i="18" s="1"/>
  <c r="N20" i="18" s="1"/>
  <c r="O20" i="18" s="1"/>
  <c r="P20" i="18" s="1"/>
  <c r="Q20" i="18" s="1"/>
  <c r="R20" i="18" s="1"/>
  <c r="S20" i="18" s="1"/>
  <c r="T20" i="18" s="1"/>
  <c r="U20" i="18" s="1"/>
  <c r="V20" i="18" s="1"/>
  <c r="W20" i="18" s="1"/>
  <c r="X20" i="18" s="1"/>
  <c r="Y20" i="18" s="1"/>
  <c r="Z20" i="18" s="1"/>
  <c r="I20" i="17"/>
  <c r="I128" i="17"/>
  <c r="J128" i="18"/>
  <c r="K128" i="18" s="1"/>
  <c r="L128" i="18" s="1"/>
  <c r="N128" i="18" s="1"/>
  <c r="O128" i="18" s="1"/>
  <c r="P128" i="18" s="1"/>
  <c r="Q128" i="18" s="1"/>
  <c r="R128" i="18" s="1"/>
  <c r="S128" i="18" s="1"/>
  <c r="T128" i="18" s="1"/>
  <c r="U128" i="18" s="1"/>
  <c r="V128" i="18" s="1"/>
  <c r="W128" i="18" s="1"/>
  <c r="X128" i="18" s="1"/>
  <c r="Y128" i="18" s="1"/>
  <c r="Z128" i="18" s="1"/>
  <c r="F88" i="15"/>
  <c r="F27" i="15"/>
  <c r="I131" i="17"/>
  <c r="J131" i="18"/>
  <c r="K131" i="18" s="1"/>
  <c r="L131" i="18" s="1"/>
  <c r="N131" i="18" s="1"/>
  <c r="O131" i="18" s="1"/>
  <c r="P131" i="18" s="1"/>
  <c r="Q131" i="18" s="1"/>
  <c r="R131" i="18" s="1"/>
  <c r="S131" i="18" s="1"/>
  <c r="T131" i="18" s="1"/>
  <c r="U131" i="18" s="1"/>
  <c r="V131" i="18" s="1"/>
  <c r="W131" i="18" s="1"/>
  <c r="X131" i="18" s="1"/>
  <c r="Y131" i="18" s="1"/>
  <c r="Z131" i="18" s="1"/>
  <c r="J27" i="18"/>
  <c r="K27" i="18" s="1"/>
  <c r="L27" i="18" s="1"/>
  <c r="N27" i="18" s="1"/>
  <c r="O27" i="18" s="1"/>
  <c r="P27" i="18" s="1"/>
  <c r="Q27" i="18" s="1"/>
  <c r="R27" i="18" s="1"/>
  <c r="S27" i="18" s="1"/>
  <c r="T27" i="18" s="1"/>
  <c r="U27" i="18" s="1"/>
  <c r="V27" i="18" s="1"/>
  <c r="W27" i="18" s="1"/>
  <c r="X27" i="18" s="1"/>
  <c r="Y27" i="18" s="1"/>
  <c r="Z27" i="18" s="1"/>
  <c r="I27" i="17"/>
  <c r="J129" i="18"/>
  <c r="K129" i="18" s="1"/>
  <c r="L129" i="18" s="1"/>
  <c r="N129" i="18" s="1"/>
  <c r="O129" i="18" s="1"/>
  <c r="P129" i="18" s="1"/>
  <c r="Q129" i="18" s="1"/>
  <c r="R129" i="18" s="1"/>
  <c r="S129" i="18" s="1"/>
  <c r="T129" i="18" s="1"/>
  <c r="U129" i="18" s="1"/>
  <c r="V129" i="18" s="1"/>
  <c r="W129" i="18" s="1"/>
  <c r="X129" i="18" s="1"/>
  <c r="Y129" i="18" s="1"/>
  <c r="Z129" i="18" s="1"/>
  <c r="I129" i="17"/>
  <c r="J31" i="18"/>
  <c r="K31" i="18" s="1"/>
  <c r="L31" i="18" s="1"/>
  <c r="N31" i="18" s="1"/>
  <c r="O31" i="18" s="1"/>
  <c r="P31" i="18" s="1"/>
  <c r="Q31" i="18" s="1"/>
  <c r="R31" i="18" s="1"/>
  <c r="S31" i="18" s="1"/>
  <c r="T31" i="18" s="1"/>
  <c r="U31" i="18" s="1"/>
  <c r="V31" i="18" s="1"/>
  <c r="W31" i="18" s="1"/>
  <c r="X31" i="18" s="1"/>
  <c r="Y31" i="18" s="1"/>
  <c r="Z31" i="18" s="1"/>
  <c r="I31" i="17"/>
  <c r="F56" i="15"/>
  <c r="F89" i="15"/>
  <c r="L97" i="18"/>
  <c r="N97" i="18" s="1"/>
  <c r="O97" i="18" s="1"/>
  <c r="P97" i="18" s="1"/>
  <c r="Q97" i="18" s="1"/>
  <c r="R97" i="18" s="1"/>
  <c r="S97" i="18" s="1"/>
  <c r="T97" i="18" s="1"/>
  <c r="U97" i="18" s="1"/>
  <c r="V97" i="18" s="1"/>
  <c r="W97" i="18" s="1"/>
  <c r="X97" i="18" s="1"/>
  <c r="Y97" i="18" s="1"/>
  <c r="Z97" i="18" s="1"/>
  <c r="J21" i="18"/>
  <c r="K21" i="18" s="1"/>
  <c r="L21" i="18" s="1"/>
  <c r="N21" i="18" s="1"/>
  <c r="O21" i="18" s="1"/>
  <c r="P21" i="18" s="1"/>
  <c r="Q21" i="18" s="1"/>
  <c r="R21" i="18" s="1"/>
  <c r="S21" i="18" s="1"/>
  <c r="T21" i="18" s="1"/>
  <c r="U21" i="18" s="1"/>
  <c r="V21" i="18" s="1"/>
  <c r="W21" i="18" s="1"/>
  <c r="X21" i="18" s="1"/>
  <c r="Y21" i="18" s="1"/>
  <c r="Z21" i="18" s="1"/>
  <c r="I21" i="17"/>
  <c r="J133" i="18"/>
  <c r="K133" i="18" s="1"/>
  <c r="L133" i="18" s="1"/>
  <c r="N133" i="18" s="1"/>
  <c r="O133" i="18" s="1"/>
  <c r="P133" i="18" s="1"/>
  <c r="Q133" i="18" s="1"/>
  <c r="R133" i="18" s="1"/>
  <c r="S133" i="18" s="1"/>
  <c r="T133" i="18" s="1"/>
  <c r="U133" i="18" s="1"/>
  <c r="V133" i="18" s="1"/>
  <c r="W133" i="18" s="1"/>
  <c r="X133" i="18" s="1"/>
  <c r="Y133" i="18" s="1"/>
  <c r="Z133" i="18" s="1"/>
  <c r="I133" i="17"/>
  <c r="F86" i="15"/>
  <c r="I130" i="17"/>
  <c r="J130" i="18"/>
  <c r="K130" i="18" s="1"/>
  <c r="L130" i="18" s="1"/>
  <c r="N130" i="18" s="1"/>
  <c r="O130" i="18" s="1"/>
  <c r="P130" i="18" s="1"/>
  <c r="Q130" i="18" s="1"/>
  <c r="R130" i="18" s="1"/>
  <c r="S130" i="18" s="1"/>
  <c r="T130" i="18" s="1"/>
  <c r="U130" i="18" s="1"/>
  <c r="V130" i="18" s="1"/>
  <c r="W130" i="18" s="1"/>
  <c r="X130" i="18" s="1"/>
  <c r="Y130" i="18" s="1"/>
  <c r="Z130" i="18" s="1"/>
  <c r="K105" i="18"/>
  <c r="L105" i="18" s="1"/>
  <c r="N105" i="18" s="1"/>
  <c r="O105" i="18" s="1"/>
  <c r="P105" i="18" s="1"/>
  <c r="Q105" i="18" s="1"/>
  <c r="R105" i="18" s="1"/>
  <c r="S105" i="18" s="1"/>
  <c r="T105" i="18" s="1"/>
  <c r="U105" i="18" s="1"/>
  <c r="V105" i="18" s="1"/>
  <c r="W105" i="18" s="1"/>
  <c r="X105" i="18" s="1"/>
  <c r="Y105" i="18" s="1"/>
  <c r="Z105" i="18" s="1"/>
  <c r="J125" i="18"/>
  <c r="K125" i="18" s="1"/>
  <c r="L125" i="18" s="1"/>
  <c r="N125" i="18" s="1"/>
  <c r="O125" i="18" s="1"/>
  <c r="P125" i="18" s="1"/>
  <c r="Q125" i="18" s="1"/>
  <c r="R125" i="18" s="1"/>
  <c r="S125" i="18" s="1"/>
  <c r="T125" i="18" s="1"/>
  <c r="U125" i="18" s="1"/>
  <c r="V125" i="18" s="1"/>
  <c r="W125" i="18" s="1"/>
  <c r="X125" i="18" s="1"/>
  <c r="Y125" i="18" s="1"/>
  <c r="Z125" i="18" s="1"/>
  <c r="I125" i="17"/>
  <c r="I11" i="20"/>
  <c r="I11" i="15"/>
  <c r="I8" i="17"/>
  <c r="J8" i="17" s="1"/>
  <c r="K8" i="17" s="1"/>
  <c r="L86" i="11"/>
  <c r="L86" i="18" s="1"/>
  <c r="N86" i="18" s="1"/>
  <c r="O86" i="18" s="1"/>
  <c r="P86" i="18" s="1"/>
  <c r="Q86" i="18" s="1"/>
  <c r="R86" i="18" s="1"/>
  <c r="S86" i="18" s="1"/>
  <c r="T86" i="18" s="1"/>
  <c r="U86" i="18" s="1"/>
  <c r="V86" i="18" s="1"/>
  <c r="W86" i="18" s="1"/>
  <c r="X86" i="18" s="1"/>
  <c r="Y86" i="18" s="1"/>
  <c r="Z86" i="18" s="1"/>
  <c r="L77" i="11"/>
  <c r="L77" i="18" s="1"/>
  <c r="N77" i="18" s="1"/>
  <c r="O77" i="18" s="1"/>
  <c r="P77" i="18" s="1"/>
  <c r="Q77" i="18" s="1"/>
  <c r="R77" i="18" s="1"/>
  <c r="S77" i="18" s="1"/>
  <c r="T77" i="18" s="1"/>
  <c r="U77" i="18" s="1"/>
  <c r="V77" i="18" s="1"/>
  <c r="W77" i="18" s="1"/>
  <c r="X77" i="18" s="1"/>
  <c r="Y77" i="18" s="1"/>
  <c r="Z77" i="18" s="1"/>
  <c r="L76" i="11"/>
  <c r="L76" i="18" s="1"/>
  <c r="N76" i="18" s="1"/>
  <c r="O76" i="18" s="1"/>
  <c r="P76" i="18" s="1"/>
  <c r="Q76" i="18" s="1"/>
  <c r="R76" i="18" s="1"/>
  <c r="S76" i="18" s="1"/>
  <c r="T76" i="18" s="1"/>
  <c r="U76" i="18" s="1"/>
  <c r="V76" i="18" s="1"/>
  <c r="W76" i="18" s="1"/>
  <c r="X76" i="18" s="1"/>
  <c r="Y76" i="18" s="1"/>
  <c r="Z76" i="18" s="1"/>
  <c r="K135" i="11"/>
  <c r="V136" i="1"/>
  <c r="Y32" i="1"/>
  <c r="Y34" i="1"/>
  <c r="Y43" i="1"/>
  <c r="Y44" i="1"/>
  <c r="Y45" i="1"/>
  <c r="Y57" i="1"/>
  <c r="Y59" i="1"/>
  <c r="Y61" i="1"/>
  <c r="Y63" i="1"/>
  <c r="Y66" i="1"/>
  <c r="Y73" i="1"/>
  <c r="Y75" i="1"/>
  <c r="Y77" i="1"/>
  <c r="Y87" i="1"/>
  <c r="Y119" i="1"/>
  <c r="Y120" i="1"/>
  <c r="Y128" i="1"/>
  <c r="M97" i="1"/>
  <c r="Y97" i="1" s="1"/>
  <c r="M136" i="1"/>
  <c r="Y136" i="1" s="1"/>
  <c r="M135" i="1"/>
  <c r="Y135" i="1" s="1"/>
  <c r="M134" i="1"/>
  <c r="Y134" i="1" s="1"/>
  <c r="M133" i="1"/>
  <c r="Y133" i="1" s="1"/>
  <c r="M132" i="1"/>
  <c r="Y132" i="1" s="1"/>
  <c r="M131" i="1"/>
  <c r="Y131" i="1" s="1"/>
  <c r="Z131" i="1" s="1"/>
  <c r="M130" i="1"/>
  <c r="Y130" i="1" s="1"/>
  <c r="M129" i="1"/>
  <c r="Y129" i="1" s="1"/>
  <c r="M127" i="1"/>
  <c r="Y127" i="1" s="1"/>
  <c r="M125" i="1"/>
  <c r="Y125" i="1" s="1"/>
  <c r="M126" i="1"/>
  <c r="Y126" i="1" s="1"/>
  <c r="M124" i="1"/>
  <c r="Y124" i="1" s="1"/>
  <c r="Y123" i="1"/>
  <c r="M122" i="1"/>
  <c r="Y122" i="1" s="1"/>
  <c r="M121" i="1"/>
  <c r="Y121" i="1" s="1"/>
  <c r="M117" i="1"/>
  <c r="Y117" i="1" s="1"/>
  <c r="M118" i="1"/>
  <c r="Y118" i="1" s="1"/>
  <c r="M116" i="1"/>
  <c r="Y116" i="1" s="1"/>
  <c r="M115" i="1"/>
  <c r="Y115" i="1" s="1"/>
  <c r="M114" i="1"/>
  <c r="Y114" i="1" s="1"/>
  <c r="M113" i="1"/>
  <c r="Y113" i="1" s="1"/>
  <c r="M110" i="1"/>
  <c r="Y110" i="1" s="1"/>
  <c r="M111" i="1"/>
  <c r="Y111" i="1" s="1"/>
  <c r="M112" i="1"/>
  <c r="Y112" i="1" s="1"/>
  <c r="M109" i="1"/>
  <c r="Y109" i="1" s="1"/>
  <c r="M108" i="1"/>
  <c r="Y108" i="1" s="1"/>
  <c r="M104" i="1"/>
  <c r="Y104" i="1" s="1"/>
  <c r="M105" i="1"/>
  <c r="Y105" i="1" s="1"/>
  <c r="M107" i="1"/>
  <c r="Y107" i="1" s="1"/>
  <c r="M103" i="1"/>
  <c r="Y103" i="1" s="1"/>
  <c r="M102" i="1"/>
  <c r="Y102" i="1" s="1"/>
  <c r="M101" i="1"/>
  <c r="Y101" i="1" s="1"/>
  <c r="M100" i="1"/>
  <c r="Y100" i="1" s="1"/>
  <c r="M99" i="1"/>
  <c r="Y99" i="1" s="1"/>
  <c r="M98" i="1"/>
  <c r="Y98" i="1" s="1"/>
  <c r="M96" i="1"/>
  <c r="Y96" i="1" s="1"/>
  <c r="M95" i="1"/>
  <c r="Y95" i="1" s="1"/>
  <c r="M90" i="1"/>
  <c r="Y90" i="1" s="1"/>
  <c r="M91" i="1"/>
  <c r="Y91" i="1" s="1"/>
  <c r="M92" i="1"/>
  <c r="Y92" i="1" s="1"/>
  <c r="M93" i="1"/>
  <c r="Y93" i="1" s="1"/>
  <c r="M94" i="1"/>
  <c r="Y94" i="1" s="1"/>
  <c r="M89" i="1"/>
  <c r="Y89" i="1" s="1"/>
  <c r="M88" i="1"/>
  <c r="Y88" i="1" s="1"/>
  <c r="M81" i="1"/>
  <c r="Y81" i="1" s="1"/>
  <c r="M82" i="1"/>
  <c r="Y82" i="1" s="1"/>
  <c r="M83" i="1"/>
  <c r="Y83" i="1" s="1"/>
  <c r="M84" i="1"/>
  <c r="Y84" i="1" s="1"/>
  <c r="M85" i="1"/>
  <c r="Y85" i="1" s="1"/>
  <c r="M86" i="1"/>
  <c r="Y86" i="1" s="1"/>
  <c r="M80" i="1"/>
  <c r="Y80" i="1" s="1"/>
  <c r="M79" i="1"/>
  <c r="Y79" i="1" s="1"/>
  <c r="M78" i="1"/>
  <c r="Y78" i="1" s="1"/>
  <c r="M76" i="1"/>
  <c r="Y76" i="1" s="1"/>
  <c r="L98" i="1"/>
  <c r="M74" i="1"/>
  <c r="Y74" i="1" s="1"/>
  <c r="M72" i="1"/>
  <c r="Y72" i="1" s="1"/>
  <c r="M71" i="1"/>
  <c r="Y71" i="1" s="1"/>
  <c r="M70" i="1"/>
  <c r="Y70" i="1" s="1"/>
  <c r="M69" i="1"/>
  <c r="Y69" i="1" s="1"/>
  <c r="M68" i="1"/>
  <c r="Y68" i="1" s="1"/>
  <c r="M67" i="1"/>
  <c r="Y67" i="1" s="1"/>
  <c r="M65" i="1"/>
  <c r="Y65" i="1" s="1"/>
  <c r="M64" i="1"/>
  <c r="Y64" i="1" s="1"/>
  <c r="M62" i="1"/>
  <c r="Y62" i="1" s="1"/>
  <c r="M60" i="1"/>
  <c r="Y60" i="1" s="1"/>
  <c r="M58" i="1"/>
  <c r="Y58" i="1" s="1"/>
  <c r="M47" i="1"/>
  <c r="Y47" i="1" s="1"/>
  <c r="M48" i="1"/>
  <c r="Y48" i="1" s="1"/>
  <c r="M49" i="1"/>
  <c r="Y49" i="1" s="1"/>
  <c r="M50" i="1"/>
  <c r="Y50" i="1" s="1"/>
  <c r="M51" i="1"/>
  <c r="Y51" i="1" s="1"/>
  <c r="M52" i="1"/>
  <c r="Y52" i="1" s="1"/>
  <c r="M53" i="1"/>
  <c r="Y53" i="1" s="1"/>
  <c r="M54" i="1"/>
  <c r="Y54" i="1" s="1"/>
  <c r="M55" i="1"/>
  <c r="Y55" i="1" s="1"/>
  <c r="M56" i="1"/>
  <c r="Y56" i="1" s="1"/>
  <c r="M46" i="1"/>
  <c r="Y46" i="1" s="1"/>
  <c r="M36" i="1"/>
  <c r="Y36" i="1" s="1"/>
  <c r="M37" i="1"/>
  <c r="Y37" i="1" s="1"/>
  <c r="M38" i="1"/>
  <c r="Y38" i="1" s="1"/>
  <c r="M39" i="1"/>
  <c r="Y39" i="1" s="1"/>
  <c r="M40" i="1"/>
  <c r="Y40" i="1" s="1"/>
  <c r="M41" i="1"/>
  <c r="Y41" i="1" s="1"/>
  <c r="M42" i="1"/>
  <c r="Y42" i="1" s="1"/>
  <c r="M35" i="1"/>
  <c r="Y35" i="1" s="1"/>
  <c r="M33" i="1"/>
  <c r="Y33" i="1" s="1"/>
  <c r="M29" i="1"/>
  <c r="Y29" i="1" s="1"/>
  <c r="M30" i="1"/>
  <c r="Y30" i="1" s="1"/>
  <c r="M31" i="1"/>
  <c r="Y31" i="1" s="1"/>
  <c r="M28" i="1"/>
  <c r="Y28" i="1" s="1"/>
  <c r="M27" i="1"/>
  <c r="Y27" i="1" s="1"/>
  <c r="M26" i="1"/>
  <c r="Y26" i="1" s="1"/>
  <c r="M25" i="1"/>
  <c r="Y25" i="1" s="1"/>
  <c r="M22" i="1"/>
  <c r="Y22" i="1" s="1"/>
  <c r="M23" i="1"/>
  <c r="Y23" i="1" s="1"/>
  <c r="M24" i="1"/>
  <c r="Y24" i="1" s="1"/>
  <c r="M21" i="1"/>
  <c r="Y21" i="1" s="1"/>
  <c r="M14" i="1"/>
  <c r="Y14" i="1" s="1"/>
  <c r="M15" i="1"/>
  <c r="Y15" i="1" s="1"/>
  <c r="M16" i="1"/>
  <c r="Y16" i="1" s="1"/>
  <c r="M17" i="1"/>
  <c r="Y17" i="1" s="1"/>
  <c r="M18" i="1"/>
  <c r="Y18" i="1" s="1"/>
  <c r="M19" i="1"/>
  <c r="Y19" i="1" s="1"/>
  <c r="M20" i="1"/>
  <c r="Y20" i="1" s="1"/>
  <c r="M13" i="1"/>
  <c r="Y13" i="1" s="1"/>
  <c r="M12" i="1"/>
  <c r="Y12" i="1" s="1"/>
  <c r="M11" i="1"/>
  <c r="Y11" i="1" s="1"/>
  <c r="M10" i="1"/>
  <c r="Y10" i="1" s="1"/>
  <c r="L12" i="1"/>
  <c r="L21" i="1"/>
  <c r="L22" i="1"/>
  <c r="L23" i="1"/>
  <c r="L24" i="1"/>
  <c r="L28" i="1"/>
  <c r="L29" i="1"/>
  <c r="L30" i="1"/>
  <c r="L31" i="1"/>
  <c r="L33" i="1"/>
  <c r="L74" i="1"/>
  <c r="L78" i="1"/>
  <c r="L79" i="1"/>
  <c r="L88" i="1"/>
  <c r="L95" i="1"/>
  <c r="L99" i="1"/>
  <c r="L103" i="1"/>
  <c r="L104" i="1"/>
  <c r="L105" i="1"/>
  <c r="L107" i="1"/>
  <c r="L109" i="1"/>
  <c r="L110" i="1"/>
  <c r="L111" i="1"/>
  <c r="L112" i="1"/>
  <c r="L114" i="1"/>
  <c r="L115" i="1"/>
  <c r="L127" i="1"/>
  <c r="L129" i="1"/>
  <c r="L130" i="1"/>
  <c r="L131" i="1"/>
  <c r="L132" i="1"/>
  <c r="L133" i="1"/>
  <c r="L134" i="1"/>
  <c r="L135" i="1"/>
  <c r="L136" i="1"/>
  <c r="H137" i="4"/>
  <c r="V11" i="1"/>
  <c r="W11" i="1"/>
  <c r="V12" i="1"/>
  <c r="W12" i="1"/>
  <c r="V13" i="1"/>
  <c r="W13" i="1"/>
  <c r="V14" i="1"/>
  <c r="W14" i="1"/>
  <c r="V15" i="1"/>
  <c r="W15" i="1"/>
  <c r="V16" i="1"/>
  <c r="W16" i="1"/>
  <c r="V17" i="1"/>
  <c r="W17" i="1"/>
  <c r="V18" i="1"/>
  <c r="W18" i="1"/>
  <c r="V19" i="1"/>
  <c r="W19" i="1"/>
  <c r="V20" i="1"/>
  <c r="W20" i="1"/>
  <c r="V21" i="1"/>
  <c r="W21" i="1"/>
  <c r="V22" i="1"/>
  <c r="W22" i="1"/>
  <c r="V23" i="1"/>
  <c r="W23" i="1"/>
  <c r="V24" i="1"/>
  <c r="W24" i="1"/>
  <c r="V25" i="1"/>
  <c r="W25" i="1"/>
  <c r="V26" i="1"/>
  <c r="W26" i="1"/>
  <c r="V27" i="1"/>
  <c r="W27" i="1"/>
  <c r="V28" i="1"/>
  <c r="W28" i="1"/>
  <c r="V29" i="1"/>
  <c r="W29" i="1"/>
  <c r="V30" i="1"/>
  <c r="W30" i="1"/>
  <c r="V31" i="1"/>
  <c r="W31" i="1"/>
  <c r="V32" i="1"/>
  <c r="W32" i="1"/>
  <c r="V33" i="1"/>
  <c r="W33" i="1"/>
  <c r="V34" i="1"/>
  <c r="W34" i="1"/>
  <c r="V35" i="1"/>
  <c r="W35" i="1"/>
  <c r="V36" i="1"/>
  <c r="W36" i="1"/>
  <c r="V37" i="1"/>
  <c r="W37" i="1"/>
  <c r="V38" i="1"/>
  <c r="W38" i="1"/>
  <c r="V39" i="1"/>
  <c r="W39" i="1"/>
  <c r="V40" i="1"/>
  <c r="W40" i="1"/>
  <c r="V41" i="1"/>
  <c r="W41" i="1"/>
  <c r="V42" i="1"/>
  <c r="W42" i="1"/>
  <c r="V43" i="1"/>
  <c r="W43" i="1"/>
  <c r="V44" i="1"/>
  <c r="W44" i="1"/>
  <c r="V45" i="1"/>
  <c r="W45" i="1"/>
  <c r="V46" i="1"/>
  <c r="W46" i="1"/>
  <c r="V47" i="1"/>
  <c r="W47" i="1"/>
  <c r="V48" i="1"/>
  <c r="W48" i="1"/>
  <c r="V49" i="1"/>
  <c r="W49" i="1"/>
  <c r="V50" i="1"/>
  <c r="W50" i="1"/>
  <c r="V51" i="1"/>
  <c r="W51" i="1"/>
  <c r="V52" i="1"/>
  <c r="W52" i="1"/>
  <c r="V53" i="1"/>
  <c r="W53" i="1"/>
  <c r="V54" i="1"/>
  <c r="W54" i="1"/>
  <c r="V55" i="1"/>
  <c r="W55" i="1"/>
  <c r="V56" i="1"/>
  <c r="W56" i="1"/>
  <c r="V57" i="1"/>
  <c r="W57" i="1"/>
  <c r="V58" i="1"/>
  <c r="W58" i="1"/>
  <c r="V59" i="1"/>
  <c r="W59" i="1"/>
  <c r="V60" i="1"/>
  <c r="W60" i="1"/>
  <c r="V61" i="1"/>
  <c r="W61" i="1"/>
  <c r="V62" i="1"/>
  <c r="W62" i="1"/>
  <c r="V63" i="1"/>
  <c r="W63" i="1"/>
  <c r="V64" i="1"/>
  <c r="W64" i="1"/>
  <c r="V65" i="1"/>
  <c r="W65" i="1"/>
  <c r="V66" i="1"/>
  <c r="W66" i="1"/>
  <c r="V67" i="1"/>
  <c r="W67" i="1"/>
  <c r="V68" i="1"/>
  <c r="W68" i="1"/>
  <c r="V69" i="1"/>
  <c r="W69" i="1"/>
  <c r="V70" i="1"/>
  <c r="W70" i="1"/>
  <c r="V71" i="1"/>
  <c r="W71" i="1"/>
  <c r="V72" i="1"/>
  <c r="W72" i="1"/>
  <c r="V73" i="1"/>
  <c r="X73" i="1" s="1"/>
  <c r="W73" i="1"/>
  <c r="V74" i="1"/>
  <c r="W74" i="1"/>
  <c r="V75" i="1"/>
  <c r="X75" i="1" s="1"/>
  <c r="W75" i="1"/>
  <c r="V76" i="1"/>
  <c r="W76" i="1"/>
  <c r="V77" i="1"/>
  <c r="W77" i="1"/>
  <c r="V78" i="1"/>
  <c r="W78" i="1"/>
  <c r="V79" i="1"/>
  <c r="X79" i="1" s="1"/>
  <c r="W79" i="1"/>
  <c r="V80" i="1"/>
  <c r="W80" i="1"/>
  <c r="V81" i="1"/>
  <c r="X81" i="1" s="1"/>
  <c r="W81" i="1"/>
  <c r="V82" i="1"/>
  <c r="W82" i="1"/>
  <c r="V83" i="1"/>
  <c r="W83" i="1"/>
  <c r="V84" i="1"/>
  <c r="W84" i="1"/>
  <c r="V85" i="1"/>
  <c r="X85" i="1" s="1"/>
  <c r="W85" i="1"/>
  <c r="V86" i="1"/>
  <c r="W86" i="1"/>
  <c r="V87" i="1"/>
  <c r="X87" i="1" s="1"/>
  <c r="W87" i="1"/>
  <c r="V88" i="1"/>
  <c r="W88" i="1"/>
  <c r="V89" i="1"/>
  <c r="W89" i="1"/>
  <c r="V90" i="1"/>
  <c r="W90" i="1"/>
  <c r="V91" i="1"/>
  <c r="X91" i="1" s="1"/>
  <c r="W91" i="1"/>
  <c r="V92" i="1"/>
  <c r="W92" i="1"/>
  <c r="V93" i="1"/>
  <c r="X93" i="1" s="1"/>
  <c r="W93" i="1"/>
  <c r="V94" i="1"/>
  <c r="W94" i="1"/>
  <c r="V95" i="1"/>
  <c r="W95" i="1"/>
  <c r="V96" i="1"/>
  <c r="W96" i="1"/>
  <c r="V97" i="1"/>
  <c r="X97" i="1" s="1"/>
  <c r="W97" i="1"/>
  <c r="V98" i="1"/>
  <c r="W98" i="1"/>
  <c r="V99" i="1"/>
  <c r="X99" i="1" s="1"/>
  <c r="W99" i="1"/>
  <c r="V100" i="1"/>
  <c r="W100" i="1"/>
  <c r="V101" i="1"/>
  <c r="W101" i="1"/>
  <c r="V102" i="1"/>
  <c r="W102" i="1"/>
  <c r="V103" i="1"/>
  <c r="X103" i="1" s="1"/>
  <c r="W103" i="1"/>
  <c r="V104" i="1"/>
  <c r="W104" i="1"/>
  <c r="V105" i="1"/>
  <c r="X105" i="1" s="1"/>
  <c r="W105" i="1"/>
  <c r="V106" i="1"/>
  <c r="W106" i="1"/>
  <c r="Z106" i="1" s="1"/>
  <c r="V107" i="1"/>
  <c r="W107" i="1"/>
  <c r="V108" i="1"/>
  <c r="W108" i="1"/>
  <c r="V109" i="1"/>
  <c r="X109" i="1" s="1"/>
  <c r="W109" i="1"/>
  <c r="V110" i="1"/>
  <c r="W110" i="1"/>
  <c r="V111" i="1"/>
  <c r="X111" i="1" s="1"/>
  <c r="W111" i="1"/>
  <c r="V112" i="1"/>
  <c r="W112" i="1"/>
  <c r="V113" i="1"/>
  <c r="W113" i="1"/>
  <c r="V114" i="1"/>
  <c r="W114" i="1"/>
  <c r="V115" i="1"/>
  <c r="X115" i="1" s="1"/>
  <c r="W115" i="1"/>
  <c r="V116" i="1"/>
  <c r="W116" i="1"/>
  <c r="V117" i="1"/>
  <c r="X117" i="1" s="1"/>
  <c r="W117" i="1"/>
  <c r="V118" i="1"/>
  <c r="W118" i="1"/>
  <c r="V119" i="1"/>
  <c r="W119" i="1"/>
  <c r="V120" i="1"/>
  <c r="W120" i="1"/>
  <c r="V121" i="1"/>
  <c r="X121" i="1" s="1"/>
  <c r="W121" i="1"/>
  <c r="V122" i="1"/>
  <c r="W122" i="1"/>
  <c r="V123" i="1"/>
  <c r="X123" i="1" s="1"/>
  <c r="W123" i="1"/>
  <c r="V124" i="1"/>
  <c r="W124" i="1"/>
  <c r="V125" i="1"/>
  <c r="W125" i="1"/>
  <c r="V126" i="1"/>
  <c r="W126" i="1"/>
  <c r="V127" i="1"/>
  <c r="X127" i="1" s="1"/>
  <c r="W127" i="1"/>
  <c r="V128" i="1"/>
  <c r="W128" i="1"/>
  <c r="V129" i="1"/>
  <c r="X129" i="1" s="1"/>
  <c r="W129" i="1"/>
  <c r="V130" i="1"/>
  <c r="W130" i="1"/>
  <c r="V131" i="1"/>
  <c r="W131" i="1"/>
  <c r="V132" i="1"/>
  <c r="W132" i="1"/>
  <c r="V133" i="1"/>
  <c r="X133" i="1" s="1"/>
  <c r="W133" i="1"/>
  <c r="V134" i="1"/>
  <c r="W134" i="1"/>
  <c r="V135" i="1"/>
  <c r="X135" i="1" s="1"/>
  <c r="W135" i="1"/>
  <c r="W136" i="1"/>
  <c r="W10" i="1"/>
  <c r="V10" i="1"/>
  <c r="X10" i="1" s="1"/>
  <c r="R11" i="1"/>
  <c r="S11" i="1"/>
  <c r="R12" i="1"/>
  <c r="S12" i="1"/>
  <c r="R13" i="1"/>
  <c r="S13" i="1"/>
  <c r="R14" i="1"/>
  <c r="S14" i="1"/>
  <c r="R15" i="1"/>
  <c r="S15" i="1"/>
  <c r="R16" i="1"/>
  <c r="S16" i="1"/>
  <c r="R17" i="1"/>
  <c r="S17" i="1"/>
  <c r="R18" i="1"/>
  <c r="S18" i="1"/>
  <c r="R19" i="1"/>
  <c r="S19" i="1"/>
  <c r="R20" i="1"/>
  <c r="S20" i="1"/>
  <c r="R21" i="1"/>
  <c r="S21" i="1"/>
  <c r="R22" i="1"/>
  <c r="S22" i="1"/>
  <c r="R23" i="1"/>
  <c r="S23" i="1"/>
  <c r="R24" i="1"/>
  <c r="S24" i="1"/>
  <c r="R25" i="1"/>
  <c r="S25" i="1"/>
  <c r="R26" i="1"/>
  <c r="S26" i="1"/>
  <c r="R27" i="1"/>
  <c r="S27" i="1"/>
  <c r="R28" i="1"/>
  <c r="S28" i="1"/>
  <c r="R29" i="1"/>
  <c r="S29" i="1"/>
  <c r="R30" i="1"/>
  <c r="S30" i="1"/>
  <c r="R31" i="1"/>
  <c r="S31" i="1"/>
  <c r="R32" i="1"/>
  <c r="S32" i="1"/>
  <c r="R33" i="1"/>
  <c r="S33" i="1"/>
  <c r="R34" i="1"/>
  <c r="S34" i="1"/>
  <c r="R35" i="1"/>
  <c r="S35" i="1"/>
  <c r="R36" i="1"/>
  <c r="S36" i="1"/>
  <c r="R37" i="1"/>
  <c r="S37" i="1"/>
  <c r="R38" i="1"/>
  <c r="S38" i="1"/>
  <c r="R39" i="1"/>
  <c r="S39" i="1"/>
  <c r="R40" i="1"/>
  <c r="S40" i="1"/>
  <c r="R41" i="1"/>
  <c r="S41" i="1"/>
  <c r="R42" i="1"/>
  <c r="S42" i="1"/>
  <c r="R43" i="1"/>
  <c r="S43" i="1"/>
  <c r="R44" i="1"/>
  <c r="S44" i="1"/>
  <c r="R45" i="1"/>
  <c r="S45" i="1"/>
  <c r="R46" i="1"/>
  <c r="S46" i="1"/>
  <c r="R47" i="1"/>
  <c r="S47" i="1"/>
  <c r="R48" i="1"/>
  <c r="S48" i="1"/>
  <c r="R49" i="1"/>
  <c r="S49" i="1"/>
  <c r="R50" i="1"/>
  <c r="S50" i="1"/>
  <c r="R51" i="1"/>
  <c r="S51" i="1"/>
  <c r="R52" i="1"/>
  <c r="S52" i="1"/>
  <c r="R53" i="1"/>
  <c r="S53" i="1"/>
  <c r="R54" i="1"/>
  <c r="S54" i="1"/>
  <c r="R55" i="1"/>
  <c r="S55" i="1"/>
  <c r="R56" i="1"/>
  <c r="S56" i="1"/>
  <c r="R57" i="1"/>
  <c r="S57" i="1"/>
  <c r="R58" i="1"/>
  <c r="S58" i="1"/>
  <c r="R59" i="1"/>
  <c r="S59" i="1"/>
  <c r="R60" i="1"/>
  <c r="S60" i="1"/>
  <c r="R61" i="1"/>
  <c r="S61" i="1"/>
  <c r="R62" i="1"/>
  <c r="S62" i="1"/>
  <c r="R63" i="1"/>
  <c r="S63" i="1"/>
  <c r="R64" i="1"/>
  <c r="S64" i="1"/>
  <c r="R65" i="1"/>
  <c r="S65" i="1"/>
  <c r="R66" i="1"/>
  <c r="S66" i="1"/>
  <c r="R67" i="1"/>
  <c r="S67" i="1"/>
  <c r="R68" i="1"/>
  <c r="S68" i="1"/>
  <c r="R69" i="1"/>
  <c r="S69" i="1"/>
  <c r="R70" i="1"/>
  <c r="S70" i="1"/>
  <c r="R71" i="1"/>
  <c r="S71" i="1"/>
  <c r="R72" i="1"/>
  <c r="S72" i="1"/>
  <c r="R73" i="1"/>
  <c r="S73" i="1"/>
  <c r="R74" i="1"/>
  <c r="S74" i="1"/>
  <c r="R75" i="1"/>
  <c r="S75" i="1"/>
  <c r="R76" i="1"/>
  <c r="S76" i="1"/>
  <c r="R77" i="1"/>
  <c r="S77" i="1"/>
  <c r="R78" i="1"/>
  <c r="S78" i="1"/>
  <c r="R79" i="1"/>
  <c r="S79" i="1"/>
  <c r="R80" i="1"/>
  <c r="S80" i="1"/>
  <c r="R81" i="1"/>
  <c r="S81" i="1"/>
  <c r="R82" i="1"/>
  <c r="S82" i="1"/>
  <c r="R83" i="1"/>
  <c r="S83" i="1"/>
  <c r="R84" i="1"/>
  <c r="S84" i="1"/>
  <c r="R85" i="1"/>
  <c r="S85" i="1"/>
  <c r="R86" i="1"/>
  <c r="S86" i="1"/>
  <c r="R87" i="1"/>
  <c r="S87" i="1"/>
  <c r="R88" i="1"/>
  <c r="S88" i="1"/>
  <c r="R89" i="1"/>
  <c r="S89" i="1"/>
  <c r="R90" i="1"/>
  <c r="S90" i="1"/>
  <c r="R91" i="1"/>
  <c r="S91" i="1"/>
  <c r="R92" i="1"/>
  <c r="S92" i="1"/>
  <c r="R93" i="1"/>
  <c r="S93" i="1"/>
  <c r="R94" i="1"/>
  <c r="S94" i="1"/>
  <c r="R95" i="1"/>
  <c r="S95" i="1"/>
  <c r="R96" i="1"/>
  <c r="S96" i="1"/>
  <c r="R97" i="1"/>
  <c r="S97" i="1"/>
  <c r="R98" i="1"/>
  <c r="S98" i="1"/>
  <c r="R99" i="1"/>
  <c r="S99" i="1"/>
  <c r="R100" i="1"/>
  <c r="S100" i="1"/>
  <c r="R101" i="1"/>
  <c r="S101" i="1"/>
  <c r="R102" i="1"/>
  <c r="S102" i="1"/>
  <c r="R103" i="1"/>
  <c r="S103" i="1"/>
  <c r="R104" i="1"/>
  <c r="S104" i="1"/>
  <c r="R105" i="1"/>
  <c r="S105" i="1"/>
  <c r="R106" i="1"/>
  <c r="S106" i="1"/>
  <c r="R107" i="1"/>
  <c r="S107" i="1"/>
  <c r="R108" i="1"/>
  <c r="S108" i="1"/>
  <c r="R109" i="1"/>
  <c r="S109" i="1"/>
  <c r="R110" i="1"/>
  <c r="S110" i="1"/>
  <c r="R111" i="1"/>
  <c r="S111" i="1"/>
  <c r="R112" i="1"/>
  <c r="S112" i="1"/>
  <c r="R113" i="1"/>
  <c r="S113" i="1"/>
  <c r="R114" i="1"/>
  <c r="S114" i="1"/>
  <c r="R115" i="1"/>
  <c r="S115" i="1"/>
  <c r="R116" i="1"/>
  <c r="S116" i="1"/>
  <c r="R117" i="1"/>
  <c r="S117" i="1"/>
  <c r="R118" i="1"/>
  <c r="S118" i="1"/>
  <c r="R119" i="1"/>
  <c r="S119" i="1"/>
  <c r="R120" i="1"/>
  <c r="S120" i="1"/>
  <c r="R121" i="1"/>
  <c r="S121" i="1"/>
  <c r="R122" i="1"/>
  <c r="S122" i="1"/>
  <c r="R123" i="1"/>
  <c r="S123" i="1"/>
  <c r="R124" i="1"/>
  <c r="S124" i="1"/>
  <c r="R125" i="1"/>
  <c r="S125" i="1"/>
  <c r="R126" i="1"/>
  <c r="S126" i="1"/>
  <c r="R127" i="1"/>
  <c r="S127" i="1"/>
  <c r="R128" i="1"/>
  <c r="S128" i="1"/>
  <c r="R129" i="1"/>
  <c r="S129" i="1"/>
  <c r="R130" i="1"/>
  <c r="S130" i="1"/>
  <c r="R131" i="1"/>
  <c r="S131" i="1"/>
  <c r="R132" i="1"/>
  <c r="S132" i="1"/>
  <c r="R133" i="1"/>
  <c r="S133" i="1"/>
  <c r="R134" i="1"/>
  <c r="S134" i="1"/>
  <c r="R135" i="1"/>
  <c r="S135" i="1"/>
  <c r="R136" i="1"/>
  <c r="S136" i="1"/>
  <c r="S10" i="1"/>
  <c r="R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P10" i="1"/>
  <c r="O10" i="1"/>
  <c r="J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H137" i="1"/>
  <c r="K135" i="18" l="1"/>
  <c r="K139" i="11" s="1"/>
  <c r="Z39" i="1"/>
  <c r="Z71" i="1"/>
  <c r="Z99" i="1"/>
  <c r="U9" i="17"/>
  <c r="J11" i="20"/>
  <c r="J11" i="15"/>
  <c r="L8" i="17"/>
  <c r="M8" i="17" s="1"/>
  <c r="N8" i="17" s="1"/>
  <c r="O8" i="17" s="1"/>
  <c r="P8" i="17" s="1"/>
  <c r="Q8" i="17" s="1"/>
  <c r="R8" i="17" s="1"/>
  <c r="K135" i="17"/>
  <c r="K138" i="11" s="1"/>
  <c r="K140" i="11" s="1"/>
  <c r="T135" i="1"/>
  <c r="T133" i="1"/>
  <c r="T129" i="1"/>
  <c r="T127" i="1"/>
  <c r="T123" i="1"/>
  <c r="Z82" i="1"/>
  <c r="Z94" i="1"/>
  <c r="Z90" i="1"/>
  <c r="Z110" i="1"/>
  <c r="Z122" i="1"/>
  <c r="Z120" i="1"/>
  <c r="Z46" i="1"/>
  <c r="Z86" i="1"/>
  <c r="Z128" i="1"/>
  <c r="X134" i="1"/>
  <c r="X132" i="1"/>
  <c r="X130" i="1"/>
  <c r="X128" i="1"/>
  <c r="X126" i="1"/>
  <c r="X124" i="1"/>
  <c r="X122" i="1"/>
  <c r="X120" i="1"/>
  <c r="X118" i="1"/>
  <c r="X116" i="1"/>
  <c r="X114" i="1"/>
  <c r="X112" i="1"/>
  <c r="X110" i="1"/>
  <c r="X108" i="1"/>
  <c r="X106" i="1"/>
  <c r="X104" i="1"/>
  <c r="X102" i="1"/>
  <c r="X100" i="1"/>
  <c r="X98" i="1"/>
  <c r="X96" i="1"/>
  <c r="X94" i="1"/>
  <c r="X92" i="1"/>
  <c r="X90" i="1"/>
  <c r="X88" i="1"/>
  <c r="Z10" i="1"/>
  <c r="Z20" i="1"/>
  <c r="Z16" i="1"/>
  <c r="Z24" i="1"/>
  <c r="Z26" i="1"/>
  <c r="Z30" i="1"/>
  <c r="Z42" i="1"/>
  <c r="Z38" i="1"/>
  <c r="Z56" i="1"/>
  <c r="Z52" i="1"/>
  <c r="Z48" i="1"/>
  <c r="Z62" i="1"/>
  <c r="Z68" i="1"/>
  <c r="Z72" i="1"/>
  <c r="Z78" i="1"/>
  <c r="Z100" i="1"/>
  <c r="Z118" i="1"/>
  <c r="Z127" i="1"/>
  <c r="Z132" i="1"/>
  <c r="Z44" i="1"/>
  <c r="Z32" i="1"/>
  <c r="Z11" i="1"/>
  <c r="Z19" i="1"/>
  <c r="Z15" i="1"/>
  <c r="Z23" i="1"/>
  <c r="Z27" i="1"/>
  <c r="Z55" i="1"/>
  <c r="Z51" i="1"/>
  <c r="Z47" i="1"/>
  <c r="Z64" i="1"/>
  <c r="Z74" i="1"/>
  <c r="Z79" i="1"/>
  <c r="Z84" i="1"/>
  <c r="Z88" i="1"/>
  <c r="Z92" i="1"/>
  <c r="Z96" i="1"/>
  <c r="Z112" i="1"/>
  <c r="Z114" i="1"/>
  <c r="Z124" i="1"/>
  <c r="Z66" i="1"/>
  <c r="T121" i="1"/>
  <c r="T117" i="1"/>
  <c r="T115" i="1"/>
  <c r="T111" i="1"/>
  <c r="Z29" i="1"/>
  <c r="Z41" i="1"/>
  <c r="Z37" i="1"/>
  <c r="Z69" i="1"/>
  <c r="Z101" i="1"/>
  <c r="Z105" i="1"/>
  <c r="Z117" i="1"/>
  <c r="Z129" i="1"/>
  <c r="Z133" i="1"/>
  <c r="Z97" i="1"/>
  <c r="Z59" i="1"/>
  <c r="Z35" i="1"/>
  <c r="Z31" i="1"/>
  <c r="X69" i="1"/>
  <c r="X67" i="1"/>
  <c r="X63" i="1"/>
  <c r="X61" i="1"/>
  <c r="X57" i="1"/>
  <c r="X55" i="1"/>
  <c r="X51" i="1"/>
  <c r="X45" i="1"/>
  <c r="X43" i="1"/>
  <c r="X39" i="1"/>
  <c r="X37" i="1"/>
  <c r="X33" i="1"/>
  <c r="X31" i="1"/>
  <c r="X27" i="1"/>
  <c r="X25" i="1"/>
  <c r="X21" i="1"/>
  <c r="X15" i="1"/>
  <c r="Z12" i="1"/>
  <c r="Z18" i="1"/>
  <c r="Z14" i="1"/>
  <c r="Z22" i="1"/>
  <c r="Z28" i="1"/>
  <c r="Z33" i="1"/>
  <c r="Z40" i="1"/>
  <c r="Z36" i="1"/>
  <c r="Z54" i="1"/>
  <c r="Z50" i="1"/>
  <c r="Z58" i="1"/>
  <c r="Z65" i="1"/>
  <c r="Z70" i="1"/>
  <c r="Z80" i="1"/>
  <c r="Z83" i="1"/>
  <c r="Z89" i="1"/>
  <c r="Z91" i="1"/>
  <c r="Z98" i="1"/>
  <c r="Z102" i="1"/>
  <c r="Z104" i="1"/>
  <c r="Z111" i="1"/>
  <c r="Z115" i="1"/>
  <c r="Z121" i="1"/>
  <c r="Z126" i="1"/>
  <c r="Z130" i="1"/>
  <c r="Z134" i="1"/>
  <c r="Z135" i="1"/>
  <c r="Z103" i="1"/>
  <c r="Z87" i="1"/>
  <c r="Z63" i="1"/>
  <c r="Z43" i="1"/>
  <c r="Z34" i="1"/>
  <c r="Z13" i="1"/>
  <c r="Z17" i="1"/>
  <c r="Z21" i="1"/>
  <c r="Z25" i="1"/>
  <c r="Z53" i="1"/>
  <c r="Z49" i="1"/>
  <c r="Z60" i="1"/>
  <c r="Z76" i="1"/>
  <c r="Z108" i="1"/>
  <c r="Z116" i="1"/>
  <c r="Z119" i="1"/>
  <c r="Z85" i="1"/>
  <c r="Z81" i="1"/>
  <c r="Z93" i="1"/>
  <c r="Z95" i="1"/>
  <c r="Z107" i="1"/>
  <c r="Z109" i="1"/>
  <c r="Z113" i="1"/>
  <c r="Z123" i="1"/>
  <c r="Z136" i="1"/>
  <c r="Z75" i="1"/>
  <c r="Z67" i="1"/>
  <c r="X136" i="1"/>
  <c r="T136" i="1"/>
  <c r="T132" i="1"/>
  <c r="T130" i="1"/>
  <c r="T126" i="1"/>
  <c r="T124" i="1"/>
  <c r="T120" i="1"/>
  <c r="T118" i="1"/>
  <c r="T114" i="1"/>
  <c r="T112" i="1"/>
  <c r="T108" i="1"/>
  <c r="T106" i="1"/>
  <c r="T102" i="1"/>
  <c r="T100" i="1"/>
  <c r="T96" i="1"/>
  <c r="T94" i="1"/>
  <c r="T90" i="1"/>
  <c r="T88" i="1"/>
  <c r="T82" i="1"/>
  <c r="T78" i="1"/>
  <c r="T76" i="1"/>
  <c r="T72" i="1"/>
  <c r="T70" i="1"/>
  <c r="T66" i="1"/>
  <c r="T64" i="1"/>
  <c r="T60" i="1"/>
  <c r="T58" i="1"/>
  <c r="T54" i="1"/>
  <c r="T52" i="1"/>
  <c r="T48" i="1"/>
  <c r="T46" i="1"/>
  <c r="T42" i="1"/>
  <c r="T40" i="1"/>
  <c r="T36" i="1"/>
  <c r="T34" i="1"/>
  <c r="T30" i="1"/>
  <c r="T28" i="1"/>
  <c r="T22" i="1"/>
  <c r="T16" i="1"/>
  <c r="Z77" i="1"/>
  <c r="Z61" i="1"/>
  <c r="Z45" i="1"/>
  <c r="T105" i="1"/>
  <c r="Z125" i="1"/>
  <c r="Z73" i="1"/>
  <c r="Z57" i="1"/>
  <c r="X86" i="1"/>
  <c r="X84" i="1"/>
  <c r="X80" i="1"/>
  <c r="X78" i="1"/>
  <c r="X76" i="1"/>
  <c r="X74" i="1"/>
  <c r="X72" i="1"/>
  <c r="X70" i="1"/>
  <c r="X68" i="1"/>
  <c r="X66" i="1"/>
  <c r="X64" i="1"/>
  <c r="X62" i="1"/>
  <c r="X60" i="1"/>
  <c r="X58" i="1"/>
  <c r="X56" i="1"/>
  <c r="X54" i="1"/>
  <c r="X52" i="1"/>
  <c r="X50" i="1"/>
  <c r="X48" i="1"/>
  <c r="X46" i="1"/>
  <c r="X44" i="1"/>
  <c r="X42" i="1"/>
  <c r="X40" i="1"/>
  <c r="X38" i="1"/>
  <c r="X36" i="1"/>
  <c r="X34" i="1"/>
  <c r="X32" i="1"/>
  <c r="X30" i="1"/>
  <c r="X28" i="1"/>
  <c r="X26" i="1"/>
  <c r="X24" i="1"/>
  <c r="X22" i="1"/>
  <c r="X20" i="1"/>
  <c r="X18" i="1"/>
  <c r="X16" i="1"/>
  <c r="X14" i="1"/>
  <c r="X12" i="1"/>
  <c r="X49" i="1"/>
  <c r="X82" i="1"/>
  <c r="T84" i="1"/>
  <c r="X19" i="1"/>
  <c r="X13" i="1"/>
  <c r="T10" i="1"/>
  <c r="T99" i="1"/>
  <c r="T93" i="1"/>
  <c r="T87" i="1"/>
  <c r="T81" i="1"/>
  <c r="T75" i="1"/>
  <c r="T69" i="1"/>
  <c r="T63" i="1"/>
  <c r="T134" i="1"/>
  <c r="T128" i="1"/>
  <c r="T122" i="1"/>
  <c r="T116" i="1"/>
  <c r="T110" i="1"/>
  <c r="T104" i="1"/>
  <c r="T98" i="1"/>
  <c r="T92" i="1"/>
  <c r="T86" i="1"/>
  <c r="T80" i="1"/>
  <c r="T74" i="1"/>
  <c r="T68" i="1"/>
  <c r="T62" i="1"/>
  <c r="T56" i="1"/>
  <c r="T50" i="1"/>
  <c r="T44" i="1"/>
  <c r="T38" i="1"/>
  <c r="T32" i="1"/>
  <c r="T26" i="1"/>
  <c r="T20" i="1"/>
  <c r="T14" i="1"/>
  <c r="T109" i="1"/>
  <c r="T103" i="1"/>
  <c r="T97" i="1"/>
  <c r="T91" i="1"/>
  <c r="T85" i="1"/>
  <c r="T79" i="1"/>
  <c r="T73" i="1"/>
  <c r="T67" i="1"/>
  <c r="T61" i="1"/>
  <c r="T55" i="1"/>
  <c r="T49" i="1"/>
  <c r="T43" i="1"/>
  <c r="T37" i="1"/>
  <c r="T31" i="1"/>
  <c r="T25" i="1"/>
  <c r="T19" i="1"/>
  <c r="T13" i="1"/>
  <c r="T24" i="1"/>
  <c r="T18" i="1"/>
  <c r="T12" i="1"/>
  <c r="T131" i="1"/>
  <c r="T125" i="1"/>
  <c r="T119" i="1"/>
  <c r="T113" i="1"/>
  <c r="T107" i="1"/>
  <c r="T101" i="1"/>
  <c r="T95" i="1"/>
  <c r="T89" i="1"/>
  <c r="T83" i="1"/>
  <c r="T77" i="1"/>
  <c r="T71" i="1"/>
  <c r="T65" i="1"/>
  <c r="T59" i="1"/>
  <c r="T53" i="1"/>
  <c r="T47" i="1"/>
  <c r="T41" i="1"/>
  <c r="T35" i="1"/>
  <c r="T29" i="1"/>
  <c r="T23" i="1"/>
  <c r="T17" i="1"/>
  <c r="T11" i="1"/>
  <c r="X131" i="1"/>
  <c r="X125" i="1"/>
  <c r="X119" i="1"/>
  <c r="X113" i="1"/>
  <c r="X107" i="1"/>
  <c r="X101" i="1"/>
  <c r="X95" i="1"/>
  <c r="X89" i="1"/>
  <c r="X83" i="1"/>
  <c r="X77" i="1"/>
  <c r="X71" i="1"/>
  <c r="X65" i="1"/>
  <c r="X59" i="1"/>
  <c r="X53" i="1"/>
  <c r="X47" i="1"/>
  <c r="X41" i="1"/>
  <c r="X35" i="1"/>
  <c r="X29" i="1"/>
  <c r="X23" i="1"/>
  <c r="X17" i="1"/>
  <c r="X11" i="1"/>
  <c r="T57" i="1"/>
  <c r="T51" i="1"/>
  <c r="T45" i="1"/>
  <c r="T39" i="1"/>
  <c r="T33" i="1"/>
  <c r="T27" i="1"/>
  <c r="T21" i="1"/>
  <c r="T15" i="1"/>
  <c r="V9" i="17" l="1"/>
  <c r="W9" i="17" s="1"/>
  <c r="K11" i="20"/>
  <c r="K11" i="15"/>
  <c r="R135" i="18"/>
  <c r="R139" i="11" s="1"/>
  <c r="S8" i="17"/>
  <c r="R135" i="17"/>
  <c r="R138" i="11" s="1"/>
  <c r="R140" i="11" l="1"/>
  <c r="T8" i="17"/>
  <c r="I10" i="20"/>
  <c r="I10" i="15"/>
  <c r="X9" i="17"/>
  <c r="L11" i="20"/>
  <c r="L11" i="15"/>
  <c r="Y9" i="17" l="1"/>
  <c r="M11" i="20"/>
  <c r="M11" i="15"/>
  <c r="U8" i="17"/>
  <c r="J10" i="20"/>
  <c r="J10" i="15"/>
  <c r="V8" i="17" l="1"/>
  <c r="W8" i="17" s="1"/>
  <c r="K10" i="20"/>
  <c r="K10" i="15"/>
  <c r="Z9" i="17"/>
  <c r="N11" i="20"/>
  <c r="N11" i="15"/>
  <c r="O11" i="20" l="1"/>
  <c r="O11" i="15"/>
  <c r="X8" i="17"/>
  <c r="L10" i="20"/>
  <c r="L10" i="15"/>
  <c r="Y8" i="17" l="1"/>
  <c r="M10" i="20"/>
  <c r="M10" i="15"/>
  <c r="Z8" i="17" l="1"/>
  <c r="N10" i="20"/>
  <c r="N10" i="15"/>
  <c r="O10" i="20" l="1"/>
  <c r="O10" i="15"/>
</calcChain>
</file>

<file path=xl/sharedStrings.xml><?xml version="1.0" encoding="utf-8"?>
<sst xmlns="http://schemas.openxmlformats.org/spreadsheetml/2006/main" count="145279" uniqueCount="19726">
  <si>
    <t>REGIA NAŢIONALĂ A PĂDURILOR - ROMSILVA</t>
  </si>
  <si>
    <t xml:space="preserve">DATELE DE IDENTIFICARE </t>
  </si>
  <si>
    <t>Nr. crt.</t>
  </si>
  <si>
    <t>Nr. de inventar MFP</t>
  </si>
  <si>
    <t>Nr. de inventar RNP</t>
  </si>
  <si>
    <t>Cod de clasificare OMFP nr. 1718/2011</t>
  </si>
  <si>
    <t xml:space="preserve">Denumirea </t>
  </si>
  <si>
    <t>Județul</t>
  </si>
  <si>
    <t xml:space="preserve">Anul dobândirii </t>
  </si>
  <si>
    <t>Valoare de inventar</t>
  </si>
  <si>
    <t>MAESTOSO XLVII-43 (M 47 / 43 HB) 642019820279788</t>
  </si>
  <si>
    <t>ARGILA</t>
  </si>
  <si>
    <t>Adorata / 10 C-Tz</t>
  </si>
  <si>
    <t>Aventura (24C/Tz)</t>
  </si>
  <si>
    <t>Dilema/59 C-SG</t>
  </si>
  <si>
    <t>Hadia /54 C - SG</t>
  </si>
  <si>
    <t>Lisa/9 C-Tz</t>
  </si>
  <si>
    <t>Troia/6C-Va</t>
  </si>
  <si>
    <t>Devita(19C-Va)642019820105499</t>
  </si>
  <si>
    <t>Tura/57 C- SG</t>
  </si>
  <si>
    <t>Melva(28C/Va)642019820088829</t>
  </si>
  <si>
    <t>Dada (57C/Tz)642019820114786</t>
  </si>
  <si>
    <t>Daliana(5C/Hl)642019820611919</t>
  </si>
  <si>
    <t>TATYANA</t>
  </si>
  <si>
    <t>GIPSI</t>
  </si>
  <si>
    <t>Samson / Siglavy BagdadyXVIII -17M ( 17M-SB18) /642019820200890</t>
  </si>
  <si>
    <t>MERSUCH XXV - 45</t>
  </si>
  <si>
    <t>DAHOMAN XL - 13</t>
  </si>
  <si>
    <t>HADBAN XXXVII - 44</t>
  </si>
  <si>
    <t>AMP ILICEL NC2/2001</t>
  </si>
  <si>
    <t>Tepus/JB-10</t>
  </si>
  <si>
    <t>Tibles/JB-14</t>
  </si>
  <si>
    <t>PEGAS/Vi-17</t>
  </si>
  <si>
    <t>Ebraic (NU 9-HB)/642019820377241</t>
  </si>
  <si>
    <t>Gologan (Fn 1-R)/642019820046868</t>
  </si>
  <si>
    <t>Pluto XIX-89/P 19-89F</t>
  </si>
  <si>
    <t>Bobocel (Mp-16 J)/642019820058434</t>
  </si>
  <si>
    <t>Gidran XLIII-29/G 43-29 T</t>
  </si>
  <si>
    <t>Maias (Fd -R)/642019820061335</t>
  </si>
  <si>
    <t>Zepelin / Kj-10HB</t>
  </si>
  <si>
    <t>8.23.07</t>
  </si>
  <si>
    <t>8.23.11</t>
  </si>
  <si>
    <t>8.23.10</t>
  </si>
  <si>
    <t>8.23.12</t>
  </si>
  <si>
    <t>8.23.08</t>
  </si>
  <si>
    <t>FN</t>
  </si>
  <si>
    <t>BN</t>
  </si>
  <si>
    <t>BZ</t>
  </si>
  <si>
    <t>CT</t>
  </si>
  <si>
    <t>SV</t>
  </si>
  <si>
    <t>BV</t>
  </si>
  <si>
    <t>MS</t>
  </si>
  <si>
    <t>8.23.03</t>
  </si>
  <si>
    <t>8.23.05</t>
  </si>
  <si>
    <t>8.23.01</t>
  </si>
  <si>
    <t>HROBY XXII-21/H 22-21L</t>
  </si>
  <si>
    <t>Matineu (30 C/Tz)</t>
  </si>
  <si>
    <t>Pasqual/Ibn Galal II-50 (50M/IG2)</t>
  </si>
  <si>
    <t>Syglavy Bagdady XVIII-2 / SB 18-2M</t>
  </si>
  <si>
    <t>Maestoso XLVII-11/M 47 11HB</t>
  </si>
  <si>
    <t>BR</t>
  </si>
  <si>
    <t>GL</t>
  </si>
  <si>
    <t>8.23.04</t>
  </si>
  <si>
    <t>8.23.06</t>
  </si>
  <si>
    <t>2004</t>
  </si>
  <si>
    <t>2007</t>
  </si>
  <si>
    <t>2012</t>
  </si>
  <si>
    <t>8.23.09</t>
  </si>
  <si>
    <t>2008</t>
  </si>
  <si>
    <t>2010</t>
  </si>
  <si>
    <t>2015</t>
  </si>
  <si>
    <t>Maestoso XLIX-33 ( M 49/33 F)</t>
  </si>
  <si>
    <t>Siglavy Capriola XXII - 18 / SC 22-18 F</t>
  </si>
  <si>
    <t>Conversano XXXV-18 ( C 35 / 18 F )</t>
  </si>
  <si>
    <t>Iatac / Jp - 54</t>
  </si>
  <si>
    <t>AR</t>
  </si>
  <si>
    <t>PISC (17C/O)</t>
  </si>
  <si>
    <t>NT</t>
  </si>
  <si>
    <t>TIGAIA / HD-27 HB</t>
  </si>
  <si>
    <t>Faza (Of 1 - HB) / 642019820325775</t>
  </si>
  <si>
    <t>Glosa/I-18</t>
  </si>
  <si>
    <t>Galata (I 40-R)/642019820058250</t>
  </si>
  <si>
    <t>Francesca (I 45-R)/642019820058512</t>
  </si>
  <si>
    <t>GALIA P-8</t>
  </si>
  <si>
    <t>GAMA NU-19</t>
  </si>
  <si>
    <t>IARNA</t>
  </si>
  <si>
    <t>TAMBAL / JB-8 HB</t>
  </si>
  <si>
    <t>NEAPOLITANO XXXI-43</t>
  </si>
  <si>
    <t>IEZER</t>
  </si>
  <si>
    <t>ISPAS</t>
  </si>
  <si>
    <t>Nonius 39 (N 25/24 I)/00065E032F</t>
  </si>
  <si>
    <t>NONIUS 27-48 I00065EO856</t>
  </si>
  <si>
    <t>Calul NONIUS 25*12</t>
  </si>
  <si>
    <t>Nonius  27-47/N 27-47 I</t>
  </si>
  <si>
    <t>Calul NONIUS  34-13</t>
  </si>
  <si>
    <t>Zar (Rs/2 J)</t>
  </si>
  <si>
    <t>NONIUS 34-20</t>
  </si>
  <si>
    <t>TM</t>
  </si>
  <si>
    <t>CONVERSANO XXIX-63</t>
  </si>
  <si>
    <t>CL</t>
  </si>
  <si>
    <t>KOHEILAN XXXVII - 48</t>
  </si>
  <si>
    <t>CAL SIGLAVY BAGDADY XV-58</t>
  </si>
  <si>
    <t>SHAGYA LXII-7/S 62-7 R</t>
  </si>
  <si>
    <t>EL SBAA XII-38/ES 12-38 R</t>
  </si>
  <si>
    <t>Siglavy Bagdady XVII-24 (SB 17/24 R)</t>
  </si>
  <si>
    <t>OT</t>
  </si>
  <si>
    <t>ODISEU</t>
  </si>
  <si>
    <t>GIDRAN XLIV - 20</t>
  </si>
  <si>
    <t>Astru (17 C-Va)/64201982105460</t>
  </si>
  <si>
    <t>Poly</t>
  </si>
  <si>
    <t>Gidran XLIII-26/G 43-26 T</t>
  </si>
  <si>
    <t>GIDRAN XLIII - 54 C</t>
  </si>
  <si>
    <t>CAL GORAL XIX-36</t>
  </si>
  <si>
    <t>HROBY XXIV 14</t>
  </si>
  <si>
    <t>PRISLOP XI 28</t>
  </si>
  <si>
    <t>GORAL XXI 47</t>
  </si>
  <si>
    <t>PRISLOP XI 41</t>
  </si>
  <si>
    <t>CAL PRISLOP X-48</t>
  </si>
  <si>
    <t>OUSOR X 63</t>
  </si>
  <si>
    <t>WAJIB / NEDJARI XIII - 23</t>
  </si>
  <si>
    <t>EL IMAN I -40  / VIDIYA</t>
  </si>
  <si>
    <t>Lizica (Ep 20/R)</t>
  </si>
  <si>
    <t>Elvira (Ep 24/R)</t>
  </si>
  <si>
    <t>Furioso LXIX - 23</t>
  </si>
  <si>
    <t>Furioso LXIX - 2 (F 69/2 S)</t>
  </si>
  <si>
    <t>North Star XLIV 2  Z44-2/S</t>
  </si>
  <si>
    <t>NORTH STAR XLIV -18</t>
  </si>
  <si>
    <t>Ideea/Jp 50</t>
  </si>
  <si>
    <t>Agitata/Us-7 R</t>
  </si>
  <si>
    <t>Favory XXXVI - 15 ( F36 / 15 F)642019820373347</t>
  </si>
  <si>
    <t>Pluto XXI - 23 ( P 21 / 23 F) 642019820344641</t>
  </si>
  <si>
    <t>767 Pluto XIX - 56 / P 19 - 56</t>
  </si>
  <si>
    <t>782 Tulipan XIX - 3 / T 19 -3 F</t>
  </si>
  <si>
    <t>Maestoso XLIV - 3/ M 44 - 3 F</t>
  </si>
  <si>
    <t>Favory XXXV-58 / F 35-58F</t>
  </si>
  <si>
    <t>Favory XXXV-60 / F 35-60F</t>
  </si>
  <si>
    <t>Neapolitano XXXII-6/N 32- 6 F</t>
  </si>
  <si>
    <t>Favory XXXV - 37 ( F 35 / 37 F)</t>
  </si>
  <si>
    <t>FAVORY XXXVII - 25</t>
  </si>
  <si>
    <t>2018</t>
  </si>
  <si>
    <t xml:space="preserve">Siglavy Capriola XXVII-8  </t>
  </si>
  <si>
    <t>Eros (O/9I)  642019820518464</t>
  </si>
  <si>
    <t>FEDELES ( I 32/D )</t>
  </si>
  <si>
    <t>Giacomo (I42-D)/642019820059666</t>
  </si>
  <si>
    <t xml:space="preserve"> Neapolitano XXIX - 83 / N 29 - 83F</t>
  </si>
  <si>
    <t xml:space="preserve"> Ibn Galal II-10/I 2-10 M</t>
  </si>
  <si>
    <t>Albinoso (It 3 / R) 642019820544953</t>
  </si>
  <si>
    <t>SIGLAVY BAGDAD XVI-39</t>
  </si>
  <si>
    <t>2011</t>
  </si>
  <si>
    <t>2013</t>
  </si>
  <si>
    <t>SIGLAVY CAPRIOLA XVII-65/ SC 17-65F</t>
  </si>
  <si>
    <t>ARMASAR MONTA PUBLICA DEP.PG.5 CARLOS</t>
  </si>
  <si>
    <t>Gazal XVIII-14 ( G 18/14 R)</t>
  </si>
  <si>
    <t xml:space="preserve"> Gazal XVIII-20 (G 18 / 20 R) 642019820376845</t>
  </si>
  <si>
    <t>Shagya LXII-66 ( Sh 62 / 66 R) 642109820376158</t>
  </si>
  <si>
    <t>Tulipan XXIII-4  (T 23 / 4 F) 642019820391157</t>
  </si>
  <si>
    <t>Furioso LXV - 33/F 45-33 S</t>
  </si>
  <si>
    <t>Gaspar (P 10 / HB) 642019820600921</t>
  </si>
  <si>
    <t>NAPOLITANO XXVIII-29/000663FOA5</t>
  </si>
  <si>
    <t xml:space="preserve"> Istratoiu (Us 47 / R) 642019820544366</t>
  </si>
  <si>
    <t>PIETROSU X-54/0006558B67A</t>
  </si>
  <si>
    <t>Goral XX-8 ( G 20 / 8 L )</t>
  </si>
  <si>
    <t xml:space="preserve"> Hroby XXIV-24 ( H 24-24L) / 986000003683939</t>
  </si>
  <si>
    <t xml:space="preserve"> Pietrosu XI-53 (Pi 11 / 53 L) 642019820326610</t>
  </si>
  <si>
    <t>Prislop XI-6 ( P 11-6 L) / 986000003679037</t>
  </si>
  <si>
    <t xml:space="preserve"> Ousor IX-120  (O 9 / 120 L) 642019820440631</t>
  </si>
  <si>
    <t>Hroby XXIV-40  (H 24 / 40 L) 642019820561906</t>
  </si>
  <si>
    <t xml:space="preserve"> Prislop X-58/P 10 - 58 L</t>
  </si>
  <si>
    <t>Galina/Fu-8D</t>
  </si>
  <si>
    <t>FURIOSO LXV-20</t>
  </si>
  <si>
    <t>pentru cabalinele ieşite prin moarte sau clasare sem II - 2020</t>
  </si>
  <si>
    <t>TOTAL</t>
  </si>
  <si>
    <t xml:space="preserve">    Teodor ŢIGAN                          Vasile RUSU                                                       Claudia BĂLAN                                                            Victoria VLAD</t>
  </si>
  <si>
    <t xml:space="preserve">  Director general,                       Director economic,                       Șef serviciu contabilitate și patrimoniu,                           Ȋntocmit,</t>
  </si>
  <si>
    <t>Anexă</t>
  </si>
  <si>
    <t>Row Labels</t>
  </si>
  <si>
    <t>Sum of VALOARE</t>
  </si>
  <si>
    <t>Count of VALOARE2</t>
  </si>
  <si>
    <t>Grand Total</t>
  </si>
  <si>
    <t>Număr inventar</t>
  </si>
  <si>
    <t>COD_DE_CLASIFICARE</t>
  </si>
  <si>
    <t>DATA_IES_INV</t>
  </si>
  <si>
    <t>HG_IES_INV</t>
  </si>
  <si>
    <t>DENUMIRE</t>
  </si>
  <si>
    <t>VECINATATI</t>
  </si>
  <si>
    <t>JUDET</t>
  </si>
  <si>
    <t>LOCALITATE</t>
  </si>
  <si>
    <t>ADRESA</t>
  </si>
  <si>
    <t>ANUL_DOBANDIRII</t>
  </si>
  <si>
    <t>VALOARE</t>
  </si>
  <si>
    <t>JUD_COD</t>
  </si>
  <si>
    <t>SITUATIE_JURIDICA</t>
  </si>
  <si>
    <t>BAZA_LEGALA</t>
  </si>
  <si>
    <t>BUN</t>
  </si>
  <si>
    <t>DESC_TH</t>
  </si>
  <si>
    <t>8.27.07</t>
  </si>
  <si>
    <t>Grajd cabaline</t>
  </si>
  <si>
    <t>ARAD</t>
  </si>
  <si>
    <t>-</t>
  </si>
  <si>
    <t>Tara: România; Judet: ARAD; -;   -; Nr: -;</t>
  </si>
  <si>
    <t>in administrare</t>
  </si>
  <si>
    <t>HG.637/1998;OG.193/2002;HG.1344/23.12.2010;OUG.1/04.01.2017;HG.354/18.05.2017;;OUG.68 din 06/11/2019</t>
  </si>
  <si>
    <t>imobil</t>
  </si>
  <si>
    <t>Suprafaţă construită=836 mp;Suprafaţă desfăşurată= mp;Regimul de înălţime=P ;Suprafaţă teren=30000 mp;CF= ;Suprafaţă utilă= mp;</t>
  </si>
  <si>
    <t>HG 637/98;HG 1344/2011;OUG.1 din 04/01/2017;HG.354/18.05.2017;OUG.68 din 06/11/2019</t>
  </si>
  <si>
    <t>Suprafaţă construită=836 mp;Suprafaţă desfăşurată= mp;Regimul de înălţime=P ;Suprafaţă teren= mp;CF= ;Suprafaţă utilă= mp;</t>
  </si>
  <si>
    <t>8.05.01</t>
  </si>
  <si>
    <t>Terenuri agricole si neagricole</t>
  </si>
  <si>
    <t>Arad</t>
  </si>
  <si>
    <t>Tara: România; Judet: ARAD;MRJ Arad; Str  Dumbrava; Nr: 5;</t>
  </si>
  <si>
    <t>HG 637/98  OG 996/1999,OUG 139/2002;;OUG.1 din 04/01/2017;OUG.68 din 06/11/2019</t>
  </si>
  <si>
    <t>Steren- 167 ha</t>
  </si>
  <si>
    <t>BIHOR</t>
  </si>
  <si>
    <t>Tara: România; Judet: BIHOR; -;   -; Nr: -;</t>
  </si>
  <si>
    <t>HG 637/98;;OUG.1 din 04/01/2017;HG.354/18.05.2017;OUG.68 din 06/11/2019</t>
  </si>
  <si>
    <t>Suprafaţă construită=522 mp;Suprafaţă desfăşurată= mp;Regimul de înălţime=P ;Suprafaţă teren=16044 mp;CF= ;Suprafaţă utilă= mp;</t>
  </si>
  <si>
    <t>Suprafaţă construită=385 mp;Suprafaţă desfăşurată= mp;Regimul de înălţime=P ;Suprafaţă teren=45770 mp;CF= ;Suprafaţă utilă= mp;</t>
  </si>
  <si>
    <t>Suprafaţă construită=648 mp;Suprafaţă desfăşurată= mp;Regimul de înălţime=P ;Suprafaţă teren=46300 mp;CF= ;Suprafaţă utilă= mp;</t>
  </si>
  <si>
    <t>Suprafaţă construită=680 mp;Suprafaţă desfăşurată= mp;Regimul de înălţime=P ;Suprafaţă teren=46300 mp;CF= ;Suprafaţă utilă= mp;</t>
  </si>
  <si>
    <t>Herghelia Beclean Grajd cabaline</t>
  </si>
  <si>
    <t>BISTRIŢA-NĂSĂUD</t>
  </si>
  <si>
    <t>Tara: România; Judet: BISTRIŢA-NĂSĂUD; -;   -; Nr: -;</t>
  </si>
  <si>
    <t>HG 637/98;HG 1344/2011; HG 478/ 24-IUN-15;HG.478/24-IUN-15;OUG.1 din 04/01/2017;OUG.68 din 06/11/2019</t>
  </si>
  <si>
    <t>Suprafaţă construită=864 mp caramida mp;Suprafaţă desfăşurată= mp;Regimul de înălţime=P, ;Suprafaţă teren=100000 mp mp;CF= ;Suprafaţă utilă= mp;</t>
  </si>
  <si>
    <t>Suprafaţă construită=864 mp, caramida mp;Suprafaţă desfăşurată= mp;Regimul de înălţime=P ;Suprafaţă teren= mp;CF= ;Suprafaţă utilă= mp;</t>
  </si>
  <si>
    <t>Suprafaţă construită=530 mp, caramida mp;Suprafaţă desfăşurată= mp;Regimul de înălţime=P ;Suprafaţă teren= mp;CF= ;Suprafaţă utilă= mp;</t>
  </si>
  <si>
    <t>Suprafaţă construită=605 mp, caramida mp;Suprafaţă desfăşurată= mp;Regimul de înălţime=P ;Suprafaţă teren= mp;CF= ;Suprafaţă utilă= mp;</t>
  </si>
  <si>
    <t>HG 637/98;;OUG.1 din 04/01/2017;OUG.68 din 06/11/2019</t>
  </si>
  <si>
    <t>Sc-605mp; p; caramida;</t>
  </si>
  <si>
    <t>Herghelia Beclean
- Teren agricol si neagricol</t>
  </si>
  <si>
    <t>Beclean</t>
  </si>
  <si>
    <t>Tara: România; Judet: BISTRIŢA-NĂSĂUD;Orş Beclean; Str  1 Decembrie 1918; Nr: 107;</t>
  </si>
  <si>
    <t>HG 637/98 OG 996/99;;OUG.1 din 04/01/2017;HG.354/18.05.2017;OUG.68 din 06/11/2019</t>
  </si>
  <si>
    <t>Suprafeţe=228 HA, mp;CF= ;Date cadastrale= ;</t>
  </si>
  <si>
    <t>Herghelia Cislau
- Teren agricol si neagricol</t>
  </si>
  <si>
    <t>BUZĂU</t>
  </si>
  <si>
    <t>Cislău</t>
  </si>
  <si>
    <t>Tara: România; Judet: BUZĂU;Com Cislău;   -; Nr: -;</t>
  </si>
  <si>
    <t>HG 637/98 OG 996/99;;OUG.1 din 04/01/2017;OUG.68 din 06/11/2019</t>
  </si>
  <si>
    <t>Teren 493 ha</t>
  </si>
  <si>
    <t>Depozit armasari Dumbrava
- Terenuri agricole si neagricole</t>
  </si>
  <si>
    <t>NEAMŢ</t>
  </si>
  <si>
    <t>Timişeşti</t>
  </si>
  <si>
    <t>Tara: România; Judet: NEAMŢ;Com Timişeşti;   -; Nr: -; sat Dumbrava</t>
  </si>
  <si>
    <t>Teren 32ha</t>
  </si>
  <si>
    <t>TIMIŞ</t>
  </si>
  <si>
    <t>Tara: România; Judet: TIMIŞ; -;   -; Nr: -;</t>
  </si>
  <si>
    <t>HG 637/98,OUG 139/2002;;OUG.1 din 04/01/2017;OUG.68 din 06/11/2019</t>
  </si>
  <si>
    <t>Sc-780mp; P; caramida;</t>
  </si>
  <si>
    <t>HG 637/98,OUG 139/2002;HG 1344/2011;OUG.1 din 04/01/2017;HG.354/18.05.2017;OUG.68 din 06/11/2019</t>
  </si>
  <si>
    <t>Suprafaţă construită=700 mp;Suprafaţă desfăşurată= mp;Regimul de înălţime=P ;Suprafaţă teren= mp;CF= ;Suprafaţă utilă= mp;</t>
  </si>
  <si>
    <t>Suprafaţă construită=780 mp;Suprafaţă desfăşurată= mp;Regimul de înălţime=P ;Suprafaţă teren= mp;CF= ;Suprafaţă utilă= mp;</t>
  </si>
  <si>
    <t>Suprafaţă construită=400 mp;Suprafaţă desfăşurată= mp;Regimul de înălţime=P ;Suprafaţă teren= mp;CF= ;Suprafaţă utilă= mp;</t>
  </si>
  <si>
    <t>HG 637/98,OUG 1392002;HG 1344/2011;OUG.1 din 04/01/2017;HG.354/18.05.2017;OUG.68 din 06/11/2019</t>
  </si>
  <si>
    <t>Suprafaţă construită=500 mp;Suprafaţă desfăşurată= mp;Regimul de înălţime=P ;Suprafaţă teren= mp;CF= ;Suprafaţă utilă= mp;</t>
  </si>
  <si>
    <t>8.27.08</t>
  </si>
  <si>
    <t>Manej, grajd acoperit</t>
  </si>
  <si>
    <t>Suprafaţă construită=1760 mp;Suprafaţă desfăşurată= mp;Regimul de înălţime= ;Suprafaţă teren= mp;CF= ;Suprafaţă utilă= mp;</t>
  </si>
  <si>
    <t>Herghelia Izvin  - Terenuri agricole si neagricole</t>
  </si>
  <si>
    <t>Recaş</t>
  </si>
  <si>
    <t>Tara: România; Judet: TIMIŞ;Orş Recaş;   -; Nr: -;</t>
  </si>
  <si>
    <t>HG 637/98 OG 996/99;; HG 230/ 15-IUL-13:230/15-IUL-13;OUG.1 din 04/01/2017;OUG.68 din 06/11/2019</t>
  </si>
  <si>
    <t>Suprafeţe=8903345 mp;CF= ;Date cadastrale= ;</t>
  </si>
  <si>
    <t>Grajd cabaline GAINA I</t>
  </si>
  <si>
    <t>SUCEAVA</t>
  </si>
  <si>
    <t>Tara: România; Judet: SUCEAVA; -;   -; Nr: -;</t>
  </si>
  <si>
    <t>Suprafaţă construită=700 mp costructie lemn mp;Suprafaţă desfăşurată= mp;Regimul de înălţime=P ;Suprafaţă teren=140000 mp mp;CF= ;Suprafaţă utilă= mp;</t>
  </si>
  <si>
    <t>Grajd cabaline CAMIONCA</t>
  </si>
  <si>
    <t>Suprafaţă construită=540 mp constructie lemn mp;Suprafaţă desfăşurată= mp;Regimul de înălţime=P ;Suprafaţă teren= mp;CF= ;Suprafaţă utilă= mp;</t>
  </si>
  <si>
    <t>Grajd cabaline HOSTINET</t>
  </si>
  <si>
    <t>Sc-540mp; P; constr lemn;</t>
  </si>
  <si>
    <t>Grajd cabaline GAINA II</t>
  </si>
  <si>
    <t>Suprafaţă construită=200 mp constructie lemn mp;Suprafaţă desfăşurată= mp;Regimul de înălţime=P ;Suprafaţă teren= mp;CF= ;Suprafaţă utilă= mp;</t>
  </si>
  <si>
    <t>Herghelia Lucina
- Terenuri agricole si neagricole</t>
  </si>
  <si>
    <t>Izvoarele Sucevei</t>
  </si>
  <si>
    <t>Tara: România; Judet: SUCEAVA;Com Izvoarele Sucevei;   -; Nr: -;</t>
  </si>
  <si>
    <t>HG 637/98 OG 996/99;; HG 478/ 24-IUN-15;HG.478/24-IUN-15;OUG.1 din 04/01/2017;OUG.68 din 06/11/2019</t>
  </si>
  <si>
    <t>Suprafeţe=1775,5 ha mp;CF= ;Date cadastrale= ;</t>
  </si>
  <si>
    <t>Herghelia Mangalia
- Terenuri agricole si neagricole</t>
  </si>
  <si>
    <t>CONSTANŢA</t>
  </si>
  <si>
    <t>Mangalia</t>
  </si>
  <si>
    <t>Tara: România; Judet: CONSTANŢA;Mun Mangalia;   -; Nr: -;</t>
  </si>
  <si>
    <t>Teren 587 ha</t>
  </si>
  <si>
    <t>Herghelia Radauti
-Teren agricol si neagricol</t>
  </si>
  <si>
    <t>Frătăuţii Noi</t>
  </si>
  <si>
    <t>Tara: România; Judet: SUCEAVA;Com Frătăuţii Noi;   -; Nr: -;</t>
  </si>
  <si>
    <t>HG 637/98 OG 996/99;; HG 478/ 24-IUN-15;HG.478/24-IUN-15;OUG.1 din 04/01/2017;HG.354/18.05.2017;OUG.68 din 06/11/2019</t>
  </si>
  <si>
    <t>Suprafeţe=609,9 ha mp;CF= ;Date cadastrale= ;</t>
  </si>
  <si>
    <t>Depozit de armasari Ramnicelu
- Teren agricol si neagricol</t>
  </si>
  <si>
    <t>BRĂILA</t>
  </si>
  <si>
    <t>Râmnicelu</t>
  </si>
  <si>
    <t>Tara: România; Judet: BRĂILA;Com Râmnicelu;   -; Nr: -;</t>
  </si>
  <si>
    <t>Teren 263 ha</t>
  </si>
  <si>
    <t>Herghelia Rusetu
-Teren agricol si neagricol</t>
  </si>
  <si>
    <t>Ruşeţu</t>
  </si>
  <si>
    <t>Tara: România; Judet: BUZĂU;Com Ruşeţu;   -; Nr: -; sectia Margineanca</t>
  </si>
  <si>
    <t>Teren 638ha</t>
  </si>
  <si>
    <t>BRAŞOV</t>
  </si>
  <si>
    <t>Tara: România; Judet: BRAŞOV; -;   -; Nr: -;</t>
  </si>
  <si>
    <t>HG 637/98,OUG 139/2002;HG 1344/2011; HG 478/ 24-IUN-15;HG.478/24-IUN-15;OUG.1 din 04/01/2017;OUG.68 din 06/11/2019</t>
  </si>
  <si>
    <t>Suprafaţă construită=966 mp caramida mp;Suprafaţă desfăşurată= mp;Regimul de înălţime=P ;Suprafaţă teren=320000 mp mp;CF= ;Suprafaţă utilă= mp;</t>
  </si>
  <si>
    <t>Suprafaţă construită=1119 mp caramida mp;Suprafaţă desfăşurată= mp;Regimul de înălţime=P ;Suprafaţă teren= mp;CF= ;Suprafaţă utilă= mp;</t>
  </si>
  <si>
    <t>HG 637/98,oug 139/2002;HG 1344/2011; HG 478/ 24-IUN-15;HG.478/24-IUN-15;OUG.1 din 04/01/2017;OUG.68 din 06/11/2019</t>
  </si>
  <si>
    <t>Suprafaţă construită=915 mp caramida mp;Suprafaţă desfăşurată= mp;Regimul de înălţime=P ;Suprafaţă teren= mp;CF= ;Suprafaţă utilă= mp;</t>
  </si>
  <si>
    <t>Grajd  cabaline</t>
  </si>
  <si>
    <t>HG 637/98;; HG 478/ 24-IUN-15;HG.478/24-IUN-15;OUG.1 din 04/01/2017;HG.354/18.05.2017;OUG.68 din 06/11/2019</t>
  </si>
  <si>
    <t>Suprafaţă construită=514 mp caramida mp;Suprafaţă desfăşurată= mp;Regimul de înălţime=P ;Suprafaţă teren= mp;CF= ;Suprafaţă utilă= mp;</t>
  </si>
  <si>
    <t>Manej acoperit</t>
  </si>
  <si>
    <t>Sc-763mp; P; caramida;</t>
  </si>
  <si>
    <t>Hipodrom</t>
  </si>
  <si>
    <t>HG 637/98, OUG 139/2002;HG 1344/2011; HG 478/ 24-IUN-15;HG.478/24-IUN-15;OUG.1 din 04/01/2017;OUG.68 din 06/11/2019</t>
  </si>
  <si>
    <t>Suprafaţă construită=2450 mp caramida mp;Suprafaţă desfăşurată= mp;Regimul de înălţime=P ;Suprafaţă teren= mp;CF= ;Suprafaţă utilă= mp;</t>
  </si>
  <si>
    <t>Herghelia Sambata de Jos
-Teren agricol si neagricol</t>
  </si>
  <si>
    <t>Voila</t>
  </si>
  <si>
    <t>Tara: România; Judet: BRAŞOV;Com Voila;   -; Nr: -;</t>
  </si>
  <si>
    <t>HG 637/98 OG 996/99;HG 1344/2011; HG 478/ 24-IUN-15;HG.478/24-IUN-15;OUG.1 din 04/01/2017;HG.354/18.05.2017;OUG.68 din 06/11/2019</t>
  </si>
  <si>
    <t>Suprafeţe=526 ha mp;CF= ;Date cadastrale= ;</t>
  </si>
  <si>
    <t>OLT</t>
  </si>
  <si>
    <t>Slatina</t>
  </si>
  <si>
    <t>Tara: România; Judet: OLT;MRJ Slatina;   -; Nr: -;</t>
  </si>
  <si>
    <t>Suprafaţă construită=500 mp, caramida mp;Suprafaţă desfăşurată= mp;Regimul de înălţime=P ;Suprafaţă teren=140000 mp mp;CF= ;Suprafaţă utilă= mp;</t>
  </si>
  <si>
    <t>Suprafaţă construită=500 mp, caramida mp;Suprafaţă desfăşurată= mp;Regimul de înălţime=P ;Suprafaţă teren= mp;CF= ;Suprafaţă utilă= mp;</t>
  </si>
  <si>
    <t>Suprafaţă construită=370 mp caramida mp;Suprafaţă desfăşurată= mp;Regimul de înălţime=P ;Suprafaţă teren= mp;CF= ;Suprafaţă utilă= mp;</t>
  </si>
  <si>
    <t>Herghelia Slatina
-Teren agricol si neagricol</t>
  </si>
  <si>
    <t>Tara: România; Judet: OLT;MRJ Slatina;   -; Nr: -; Recea</t>
  </si>
  <si>
    <t>Teren 588 ha</t>
  </si>
  <si>
    <t>MUREŞ</t>
  </si>
  <si>
    <t>Dumbrava</t>
  </si>
  <si>
    <t>Tara: România; Judet: MUREŞ;Sat Dumbrava;   -; Nr: -;</t>
  </si>
  <si>
    <t>HG 637/98, HG 15/1994;HG 1344/2011; HG 478/ 24-IUN-15;HG.478/24-IUN-15;OUG.1 din 04/01/2017;HG.354/18.05.2017;OUG.68 din 06/11/2019</t>
  </si>
  <si>
    <t>Suprafaţă construită=660 mp caramida mp;Suprafaţă desfăşurată= mp;Regimul de înălţime=P ;Suprafaţă teren=40000 mp mp;CF= ;Suprafaţă utilă= mp;</t>
  </si>
  <si>
    <t>Suprafaţă construită=660 mp caramida mp;Suprafaţă desfăşurată= mp;Regimul de înălţime=P ;Suprafaţă teren= mp;CF= ;Suprafaţă utilă= mp;</t>
  </si>
  <si>
    <t>HG 637/98,HG 15/1994;HG 1344/2011; HG 478/ 24-IUN-15;HG.478/24-IUN-15;OUG.1 din 04/01/2017;HG.354/18.05.2017;OUG.68 din 06/11/2019</t>
  </si>
  <si>
    <t>Suprafaţă construită=660 mp, caramida mp;Suprafaţă desfăşurată= mp;Regimul de înălţime=P ;Suprafaţă teren= mp;CF= ;Suprafaţă utilă= mp;</t>
  </si>
  <si>
    <t>Depozit de armasari Tg. Mures
-Teren agricol si neagricol</t>
  </si>
  <si>
    <t>Târgu Mureş</t>
  </si>
  <si>
    <t>Tara: România; Judet: MUREŞ;MRJ Târgu Mureş; Prc  Sportiv Municipal; Nr: -;</t>
  </si>
  <si>
    <t>HG 637;OG 996/1999;OG 65/2004; HG 478/ 24-IUN-15;HG.478/24-IUN-15;OUG.1 din 04/01/2017;HG.354/18.05.2017;OUG.68 din 06/11/2019</t>
  </si>
  <si>
    <t>Suprafeţe=18,78 ha mp;CF= ;Date cadastrale= ;</t>
  </si>
  <si>
    <t>Herghelia Tulucesti
-Terenuri agricole si neagricole</t>
  </si>
  <si>
    <t>GALAŢI</t>
  </si>
  <si>
    <t>Tuluceşti</t>
  </si>
  <si>
    <t>Tara: România; Judet: GALAŢI;Com Tuluceşti;   -; Nr: -;</t>
  </si>
  <si>
    <t>HG 637/98 OG 996/99;HG 1344/2011; HG 478/ 24-IUN-15;HG.478/24-IUN-15;OUG.1 din 04/01/2017;HG.354/18.05.2015;HG.354/18.05.2017;OUG.68 din 06/11/2019</t>
  </si>
  <si>
    <t>Suprafeţe=600 ha mp;CF= ;Date cadastrale= ;</t>
  </si>
  <si>
    <t>8.04.01</t>
  </si>
  <si>
    <t>FOND FORESTIER</t>
  </si>
  <si>
    <t>conform amenajamentelor silvice</t>
  </si>
  <si>
    <t>Tara: România; Judet: -; -;   -; Nr: -;</t>
  </si>
  <si>
    <t>HG 982/1998,HG 1158/2002,HG 498/2008;HG nr.1480 din:06/12/2007;HG nr.1911 din:10/11/2004:HG 382/2008;HG 1004/2009;HG 1005/2009;HG.318/06.05.2015;OUG.1 din 04/01/2017;OUG.68 din 06/11/2019;HG.220/18.03.2020;HG.220/18.03.2020;HG.220/18.03.2020;HG.772/10.09.2020;HG.790/24.09.2020</t>
  </si>
  <si>
    <t>Suprafeţe=43956324694 mp;CF= ;Date cadastrale= ;</t>
  </si>
  <si>
    <t>8.04.02</t>
  </si>
  <si>
    <t>HG 982/1998,HG 368/2006, HG 692,746,841,842,843,844/2006 suprafata de 263,97 Ha, HG 183/2008- trecut in dom publ.local 15 ha;HG 560/2008(s-au cedat la locale s=8,3 ha);HG nr.950 din:18/08/2005;HG 1237/2005;HG 1030/2006;HG 1640/2006;HG 1506/2006;HG 1457/2006;HG 1458/2006;HG 1163/2005;HG 1638/2006;HG 1130/2006
HG 1131/2006;HG 1132/2006;HG 1195/2006;HG 344/2007;HG 926/2007;HG 949/2006;HG 1304/2006;HG 1417/2006;HG 1473/2006;HG 1688/2006
;HG 992/2006;HG 1079/2006;HG 958/2007 - TOTAL SUP 803,8 ha;HG nr.1198 din:06/09/2006 HG 256/2011,
 HG 513/2011, HG 502/2011,
HG 528/2011, HG 504/2011, HG 511/2011, 
HG 515/2011, HG 509/2011, HG 491/2011, HG 638/2011,HG 529/2011,HG 691/2011,HG 506/2011
,HG 508/2011,HG 530/2011,HG 512/2011,HG 503/2011,HG 516/2011,HG 384/2011,HG 514/2011; Cedat 142,378 ha cf HG 505/2011,886/2011,507/2011,384/2011,692/2011,637/2011,639/2011,503/2011,530/2011;HG 384/2011; HG 530/2011;HG nr.530 din:18/05/2011;HG nr.384 din:13/04/2011;HG nr.507 din:18/05/2011;HG nr.516/18.05.2011;; HG 1079/ 03-DEC-14:1079/03-DEC-14; HG; HG 738/ 26-AUG-14:738/26-AUG-14; HG 332/ 13-MAI-15:332/13-MAI-15;HG.708 din:26-AUG-15;HG.809 din:30-SEP-15; HG 809/ 30-SEP-15;HG.809/30-SEP-15;HG.190/23.03.2016;HG.681/19.09.2016;HG.318/06.05.2015;OUG.1 din 04/01/2017;HG.499/13.07.2017;HG.787/26.10.2017;HG.1016/20.12.2018;HG.231/18.04.2019;OUG.68 din 06/11/2019;HG.220/18.03.2020;HG.772/10.09.2020</t>
  </si>
  <si>
    <t>Suprafeţe=54112,4849 ha;CF= ;Date cadastrale= ;</t>
  </si>
  <si>
    <t>8.04.03</t>
  </si>
  <si>
    <t>HG 982/1998;;HG.318/06.05.2015;OUG.1 din 04/01/2017;OUG.68 din 06/11/2019</t>
  </si>
  <si>
    <t>Suprafaţă=13210000,00 mp;CF= ;Date cadastrale= ;</t>
  </si>
  <si>
    <t>8.04.05</t>
  </si>
  <si>
    <t>HG 982/1998;;HG.318/06.05.2015;OUG.1 din 04/01/2017;OUG.68 din 06/11/2019;HG.220/18.03.2020</t>
  </si>
  <si>
    <t>Suprafeţe=382511058,00 mp;CF= ;Date cadastrale= ;</t>
  </si>
  <si>
    <t>8.04.04</t>
  </si>
  <si>
    <t>DRUM FORESTIER GIRBOVA</t>
  </si>
  <si>
    <t>ALBA</t>
  </si>
  <si>
    <t>Tara: România; Judet: ALBA; -;   -; Nr: -;</t>
  </si>
  <si>
    <t>HG 982/1998;HG 1344/2011;OUG.1 din 04/01/2017;HG.354/18.05.2017;OUG.68 din 06/11/2019</t>
  </si>
  <si>
    <t>Lungime= Km;Suprafeţe= ha;CF= ;</t>
  </si>
  <si>
    <t>DRUM FORESTIER KISPOD</t>
  </si>
  <si>
    <t>DRUM FORESTIER HOSU</t>
  </si>
  <si>
    <t>DRUM FORESTIER VL NEAGULUI</t>
  </si>
  <si>
    <t>DRUM FORESTIER SALTANU</t>
  </si>
  <si>
    <t>DRUM FORESTIER POIANA DRAGOI</t>
  </si>
  <si>
    <t>DRUM FORESTIER VL ALBA</t>
  </si>
  <si>
    <t>DRUM VL GROHASULUI</t>
  </si>
  <si>
    <t>DRUM ROSIOARA</t>
  </si>
  <si>
    <t>DRUM VL SLATINII</t>
  </si>
  <si>
    <t>DRUM VL RUZII</t>
  </si>
  <si>
    <t>HG 982/1998;HG 1344/2011; HG 478/ 24-IUN-15;HG.478/24-IUN-15;OUG.1 din 04/01/2017;HG.354/18.05.2017;OUG.68 din 06/11/2019</t>
  </si>
  <si>
    <t>DRUM VL MORILOR RUNCU</t>
  </si>
  <si>
    <t>DRUM VL NAIBII</t>
  </si>
  <si>
    <t>DRUM VL FENESULUI VL LARGA</t>
  </si>
  <si>
    <t>DRUM FENES GROZA</t>
  </si>
  <si>
    <t>DRUM PARAGINOASA</t>
  </si>
  <si>
    <t>DRUM VL MARE</t>
  </si>
  <si>
    <t>HG 982/1998;;OUG.1 din 04/01/2017;OUG.68 din 06/11/2019</t>
  </si>
  <si>
    <t>drum auto forestier</t>
  </si>
  <si>
    <t>DRUM PR.POPII</t>
  </si>
  <si>
    <t>DRUM PR.VILCELELOR</t>
  </si>
  <si>
    <t>DRUM VL DIMBAULUI</t>
  </si>
  <si>
    <t>DRUM FENESASA</t>
  </si>
  <si>
    <t>DRUM VL AMPOITII BIBART</t>
  </si>
  <si>
    <t>DRUM VL MAGURII</t>
  </si>
  <si>
    <t>DRUM VL MUNTELUI</t>
  </si>
  <si>
    <t>DRUM VL TELNEI</t>
  </si>
  <si>
    <t>DRUM BRAICU FRASIN</t>
  </si>
  <si>
    <t>DRUM VL OUALOR</t>
  </si>
  <si>
    <t>DRUM VL MICA</t>
  </si>
  <si>
    <t>DRUM VL VAILOR</t>
  </si>
  <si>
    <t>DRUM IGHIEL STRIGLIU</t>
  </si>
  <si>
    <t>REZERVA CATEG.II</t>
  </si>
  <si>
    <t>8.30.01</t>
  </si>
  <si>
    <t>CT VL BUDILOR</t>
  </si>
  <si>
    <t>HG 982/1998;HG 1344/2011;OUG.1 din 04/01/2017;HG.354/18.05.2017;OUG.68 din 06/11/2019;HG.846/08.10.2020</t>
  </si>
  <si>
    <t>Lungime albie corectată/consolidată=0,27 km;</t>
  </si>
  <si>
    <t>DRUM FORESTIER BUCERDEA</t>
  </si>
  <si>
    <t>DF DEALUL BERBECULUI</t>
  </si>
  <si>
    <t>DRUMURI FORESTIERE</t>
  </si>
  <si>
    <t>HG 982/1998;HG 1344/2011 516/2011;HG nr.507 din:18/05/2011; HG 507/ 18-MAI-11:507/18-MAI-11;OUG.1 din 04/01/2017;OUG.68 din 06/11/2019</t>
  </si>
  <si>
    <t>CT POSAGA</t>
  </si>
  <si>
    <t>Lungime albie corectată/consolidată=4,5 km;</t>
  </si>
  <si>
    <t>PERIMETRU TORENTI TOMNATIC</t>
  </si>
  <si>
    <t>SIBIU</t>
  </si>
  <si>
    <t>Tara: România; Judet: SIBIU; -;   -; Nr: -;</t>
  </si>
  <si>
    <t>HG 860/2001;HG 1344/2011;OUG.1 din 04/01/2017;HG.354/18.05.2017;OUG.68 din 06/11/2019;HG.846/08.10.2020</t>
  </si>
  <si>
    <t>Lungime albie corectată/consolidată=1,2 km;</t>
  </si>
  <si>
    <t>PERIMETRU TORENTI PR MUSETOAIE</t>
  </si>
  <si>
    <t>Lungime albie corectată/consolidată=0,36 km;</t>
  </si>
  <si>
    <t>BARAJE PERIM.BISTRA</t>
  </si>
  <si>
    <t>Lungime albie corectată/consolidată=20,9 km;</t>
  </si>
  <si>
    <t>BARAJE PERIM.TOMNATIC</t>
  </si>
  <si>
    <t>BARAJE PERIM.PR.MUSETOAIE</t>
  </si>
  <si>
    <t>CANAL TORENTI PR.SALCULUI</t>
  </si>
  <si>
    <t>Lungime albie corectată/consolidată=1,26 km;</t>
  </si>
  <si>
    <t>PRAGURI TRAVERSE BISTRA</t>
  </si>
  <si>
    <t>Lungime albie corectată/consolidată=3,3 km;</t>
  </si>
  <si>
    <t>Lungime albie corectată/consolidată=0,7 km;</t>
  </si>
  <si>
    <t>8.30._</t>
  </si>
  <si>
    <t>CLEONAJE</t>
  </si>
  <si>
    <t>HG 860/2001;;OUG.1 din 04/01/2017;OUG.68 din 06/11/2019</t>
  </si>
  <si>
    <t>lucrari de amenajarea torentilor</t>
  </si>
  <si>
    <t>GALIOANE</t>
  </si>
  <si>
    <t>GABIOANE</t>
  </si>
  <si>
    <t>Lungime albie corectată/consolidată=4 km;</t>
  </si>
  <si>
    <t>TRAVERSE GALIOANE</t>
  </si>
  <si>
    <t>GARDULETE</t>
  </si>
  <si>
    <t>HG 860/2001;HG 1344/2011;OUG.1 din 04/01/2017;HG.354/18.05.2017;OUG.68 din 06/11/2019</t>
  </si>
  <si>
    <t>DF PR.CUTULUI</t>
  </si>
  <si>
    <t>HG 982/1998;HG 1344/2011;OUG.1 din 04/01/2017;OUG.68 din 06/11/2019</t>
  </si>
  <si>
    <t>DF VL MLACII</t>
  </si>
  <si>
    <t>DF VL SCORABAII</t>
  </si>
  <si>
    <t>DF PR.LUI COMAN</t>
  </si>
  <si>
    <t>BARAJE</t>
  </si>
  <si>
    <t>PRAGURI</t>
  </si>
  <si>
    <t>Lungime albie corectată/consolidată=0,3 km;</t>
  </si>
  <si>
    <t>CANALE</t>
  </si>
  <si>
    <t>Lungime albie corectată/consolidată=0,8 km;</t>
  </si>
  <si>
    <t>PODETE</t>
  </si>
  <si>
    <t>Lungime albie corectată/consolidată=3,6 km;</t>
  </si>
  <si>
    <t>TRAVERSE</t>
  </si>
  <si>
    <t>Lungime albie corectată/consolidată=2,1 km;</t>
  </si>
  <si>
    <t>LUCRARI TRANSEE DIN ZID</t>
  </si>
  <si>
    <t>Lungime albie corectată/consolidată=0,5 km;</t>
  </si>
  <si>
    <t>HG 982/1998;HG 1344/2011 507/2011;HG nr.507 din:18/05/2011; HG 507/ 18-MAI-11:507/18-MAI-11;OUG.1 din 04/01/2017;HG.354/18.05.2017;OUG.68 din 06/11/2019</t>
  </si>
  <si>
    <t>BARAJE PONOREL I</t>
  </si>
  <si>
    <t>BARAJE PONOREL 2</t>
  </si>
  <si>
    <t>BARAJE A.IANCU</t>
  </si>
  <si>
    <t>BARAJE VIDRA</t>
  </si>
  <si>
    <t>BARAJE DRAGOIESI PONOREL</t>
  </si>
  <si>
    <t>BARAJE VL.DOLEI VIDRA</t>
  </si>
  <si>
    <t>BARAJE VL.MORII AV.IANCU</t>
  </si>
  <si>
    <t>BARAJE VL.PESTILOR AV.IANCU</t>
  </si>
  <si>
    <t>BARAJE VL.PESTILOR</t>
  </si>
  <si>
    <t>CANALE PT.EV.AV.IANCU</t>
  </si>
  <si>
    <t>CANALE PT.EV.APEI VIDRA</t>
  </si>
  <si>
    <t>CANALE PT.EV.APEI PONOREL I</t>
  </si>
  <si>
    <t>CANALE PT.EV.APEI PONOREL 2</t>
  </si>
  <si>
    <t>CANALE PT.EV.APEI AV.IANCU</t>
  </si>
  <si>
    <t>BARAJ VL.PESTILOR AV.IANCU</t>
  </si>
  <si>
    <t>HG 982/1998;;OUG.1 din 04/01/2017;HG.354/18.05.2017;OUG.68 din 06/11/2019</t>
  </si>
  <si>
    <t>Denumire= ;</t>
  </si>
  <si>
    <t>DF VINEREA ARCHIS</t>
  </si>
  <si>
    <t>DF DREJMAN</t>
  </si>
  <si>
    <t>DF V SASULUI</t>
  </si>
  <si>
    <t>DF PR.MARULUI</t>
  </si>
  <si>
    <t>DF VL.RACHITII</t>
  </si>
  <si>
    <t>DF DONEA-CHICIURA</t>
  </si>
  <si>
    <t>DF BOCSITURA</t>
  </si>
  <si>
    <t>DF MOLIVIS</t>
  </si>
  <si>
    <t>DF COMARNICI</t>
  </si>
  <si>
    <t>DF CANCIU MIRAJ</t>
  </si>
  <si>
    <t>DF PR.CALDARII</t>
  </si>
  <si>
    <t>DF NEGOVANU</t>
  </si>
  <si>
    <t>DF R MARE SURIANU</t>
  </si>
  <si>
    <t>DF PRESACA</t>
  </si>
  <si>
    <t>DF BOSOROGU</t>
  </si>
  <si>
    <t>DF GROPSOARA</t>
  </si>
  <si>
    <t>DAF VL. UNTULUI</t>
  </si>
  <si>
    <t>DF VL.DAII</t>
  </si>
  <si>
    <t>DAF PIRIUL BORDULUI</t>
  </si>
  <si>
    <t>DAF PRISLOP</t>
  </si>
  <si>
    <t>DAF FRASINU-LUPSA</t>
  </si>
  <si>
    <t>DF NEGRASA</t>
  </si>
  <si>
    <t>DF SCIRNA MICA</t>
  </si>
  <si>
    <t>DAF RIUL MIC</t>
  </si>
  <si>
    <t>CORECTIE TORENTILOR</t>
  </si>
  <si>
    <t>CORECTIE TORENTI</t>
  </si>
  <si>
    <t>DF LAZESTI</t>
  </si>
  <si>
    <t>DF MAGURI</t>
  </si>
  <si>
    <t>DF IARBA REA</t>
  </si>
  <si>
    <t>DRUM FORESTIER GALBENA</t>
  </si>
  <si>
    <t>DRUM FORESTIER VIRCIOROG</t>
  </si>
  <si>
    <t>DRUM FORESTIER COBLES</t>
  </si>
  <si>
    <t>DRUM FORESTIER VL GOJII</t>
  </si>
  <si>
    <t>DRUM FORESTIER PONORAS</t>
  </si>
  <si>
    <t>DRUM FORESTIER PR.TRITULUI</t>
  </si>
  <si>
    <t>DRUM FORESTIER CERBULUI</t>
  </si>
  <si>
    <t>DRUM FORESTIER CRISTEASA</t>
  </si>
  <si>
    <t>DRUM FORESTIER GIRDA SEACA</t>
  </si>
  <si>
    <t>HG 982/1998;HG 1344/2011;HG nr.729 din:25/07/2012;OUG.1 din 04/01/2017;HG.354/18.05.2017;OUG.68 din 06/11/2019</t>
  </si>
  <si>
    <t>DRUM FORESTIER SOHODOAIE</t>
  </si>
  <si>
    <t>DRUM FORESTIER VULTURUL</t>
  </si>
  <si>
    <t>DRUM FORESTIER BRUSTUR</t>
  </si>
  <si>
    <t>DRUM FORESTIER HUNCI</t>
  </si>
  <si>
    <t>DRUM FORESTIER ORDINCUSA</t>
  </si>
  <si>
    <t>DRUM FORESTIER PR GHETARI</t>
  </si>
  <si>
    <t>DRUM FORESTIER V NEDEI</t>
  </si>
  <si>
    <t>DRUM FORESTIER V DOBREI</t>
  </si>
  <si>
    <t>DRUM FORESTIER BUCURICI</t>
  </si>
  <si>
    <t>DRUM FORESTIER POGONICEA</t>
  </si>
  <si>
    <t>DRUM FORESTIER HASU</t>
  </si>
  <si>
    <t>HG 860/2001;;OUG.1 din 04/01/2017;HG.354/18.05.2017;OUG.68 din 06/11/2019</t>
  </si>
  <si>
    <t>DRUM FORESTIER MUNCEL</t>
  </si>
  <si>
    <t>DRUM FORESTIER SALCI</t>
  </si>
  <si>
    <t>BARAJE DOBRA</t>
  </si>
  <si>
    <t>Lungime albie corectată/consolidată=3,83 km;</t>
  </si>
  <si>
    <t>BARAJE DOBRA III</t>
  </si>
  <si>
    <t>BARAJE SUGAG</t>
  </si>
  <si>
    <t>Lungime albie corectată/consolidată=2,42 km;</t>
  </si>
  <si>
    <t>BARAJE DUSI</t>
  </si>
  <si>
    <t>CANAL PERIM.DOBRA</t>
  </si>
  <si>
    <t>PRAGURI PERIM.DOBRA</t>
  </si>
  <si>
    <t>PRAGURI DOBRA</t>
  </si>
  <si>
    <t>CLEONAJE DOBRA</t>
  </si>
  <si>
    <t>GABIOANE DOBRA</t>
  </si>
  <si>
    <t>PODETE DOBRA</t>
  </si>
  <si>
    <t>Lungime albie corectată/consolidată=0,002 km;</t>
  </si>
  <si>
    <t>Lungime albie corectată/consolidată=0,003 km;</t>
  </si>
  <si>
    <t>TRAVERSE CU GARDULETE</t>
  </si>
  <si>
    <t>Lungime albie corectată/consolidată=3,1 km;</t>
  </si>
  <si>
    <t>PERIMETRU AMELIORARE CUNTA</t>
  </si>
  <si>
    <t>HG 982/1998;; HG 478/ 24-IUN-15;HG.478/24-IUN-15;OUG.1 din 04/01/2017;HG.354/18.05.2017;OUG.68 din 06/11/2019;HG.846/08.10.2020</t>
  </si>
  <si>
    <t>DF DUSILA</t>
  </si>
  <si>
    <t>DF SUGAG</t>
  </si>
  <si>
    <t>HG 982/1998;HG 1344/2011 507/2011;HG nr.516 din:18/05/2011; HG 507/ 18-MAI-11:507/18-MAI-11;OUG.1 din 04/01/2017;HG.354/18.05.2017;OUG.68 din 06/11/2019</t>
  </si>
  <si>
    <t>CLEIONAJE</t>
  </si>
  <si>
    <t>DIGURI PT.DIRIJAREA APEI</t>
  </si>
  <si>
    <t>BARAJE CORECTIE TORENTI</t>
  </si>
  <si>
    <t>DRUM FORESTIER VALEA ALBACULUI</t>
  </si>
  <si>
    <t>DRUM FORESTIER VL.MARE</t>
  </si>
  <si>
    <t>DRUM FORESTIER VL.DEVII</t>
  </si>
  <si>
    <t>DRUM FORESTIER VL.FILII</t>
  </si>
  <si>
    <t>DRUM FORESTIER 6.9KM</t>
  </si>
  <si>
    <t>DRUM FORESTIER 2.9KM</t>
  </si>
  <si>
    <t>DRUM FORESTIER 7KM</t>
  </si>
  <si>
    <t>DRUM FORESTIER 1.2KM</t>
  </si>
  <si>
    <t>DRUM FORESTIER 5.9KM</t>
  </si>
  <si>
    <t>DRUM FORESTIER 1.6KM</t>
  </si>
  <si>
    <t>DRUM FORESTIER 3.2KM</t>
  </si>
  <si>
    <t>DRUM FORESTIER 4.7KM</t>
  </si>
  <si>
    <t>DRUM FORESTIER 1KM</t>
  </si>
  <si>
    <t>DRUM FORESTIER 9.6KM</t>
  </si>
  <si>
    <t>DRUM FORESTIER</t>
  </si>
  <si>
    <t>HG 982/1998;HG 1344/2011;OUG.1 din 04/01/2017;HG.354/17.05.2017;HG.354/18.05.2017;OUG.68 din 06/11/2019</t>
  </si>
  <si>
    <t>Lungime=6,5 Km;Suprafeţe= ha;CF= ;</t>
  </si>
  <si>
    <t>SANTURI DESECARI BISTRA</t>
  </si>
  <si>
    <t>BARAJE CORECTII TORENTI</t>
  </si>
  <si>
    <t>CANALE PT.EACUAREA APEI</t>
  </si>
  <si>
    <t>PODETE TRANS.RUTIER</t>
  </si>
  <si>
    <t>DF VL PREOTULUI</t>
  </si>
  <si>
    <t>DRUM FORESTIER PESTIS</t>
  </si>
  <si>
    <t>DRUM FORESTIER DOBIRLESTI</t>
  </si>
  <si>
    <t>DRUM FORESTIER FUNDATA</t>
  </si>
  <si>
    <t>DRUM FORESTIER GROSI</t>
  </si>
  <si>
    <t>DRUM FORESTIER VALEA CIUTEI</t>
  </si>
  <si>
    <t>DRUM FORESTIER URSOANE</t>
  </si>
  <si>
    <t>DRUM FORESTIER GEMENEA</t>
  </si>
  <si>
    <t>DRUM FORESTIER VALEA CU PIETRE</t>
  </si>
  <si>
    <t>DRUM FORESTIER BALTA NEAGRA</t>
  </si>
  <si>
    <t>DRUM FORESTIER VALEA MARE-GROSI</t>
  </si>
  <si>
    <t>DRUM FORESTIER VALEA MOSULUI</t>
  </si>
  <si>
    <t>DRUM FORESTIER HOBITA</t>
  </si>
  <si>
    <t>DRUM FORESTIER CIUMERNIC</t>
  </si>
  <si>
    <t>DRUM FORESTIER FISOCA</t>
  </si>
  <si>
    <t>DRUM FORESTIER HOTARELUL</t>
  </si>
  <si>
    <t>DRUM FORESTIER PIRIUL CU SOVAR</t>
  </si>
  <si>
    <t>DRUM FORESTIER OSTROV</t>
  </si>
  <si>
    <t>DRUM FORESTIER FIAC</t>
  </si>
  <si>
    <t>DRUM FORESTIER HATALAUL MARE</t>
  </si>
  <si>
    <t>DRUM FORESTIER DONCESTI</t>
  </si>
  <si>
    <t>DRUM FORESTIER DRAGANUTUL MIC</t>
  </si>
  <si>
    <t>DRUM FORESTIER FIZES</t>
  </si>
  <si>
    <t>DRUM FORESTIER DRAGANUTUL MARE</t>
  </si>
  <si>
    <t>DRUM FORESTIER ZABRANI</t>
  </si>
  <si>
    <t>HG 982/1998;HG 1344/2011; HG 478/ 24-IUN-15:478/24-IUN-15;OUG.1 din 04/01/2017;HG.354/18.05.2017;OUG.68 din 06/11/2019</t>
  </si>
  <si>
    <t>DRUM FORESTIER TAMAS-IOSIA</t>
  </si>
  <si>
    <t>DRUM FORESTIER SALISTEANCA</t>
  </si>
  <si>
    <t>DRUM FORESTIER ADEA</t>
  </si>
  <si>
    <t>DRUM FORESTIER SOMOS</t>
  </si>
  <si>
    <t>DRUM FORESTIER TRESTIEI</t>
  </si>
  <si>
    <t>DRUM FORESTIER VOCSNIT</t>
  </si>
  <si>
    <t>DRUM FORESTIER BUCIUMET</t>
  </si>
  <si>
    <t>DRUM FORESTIER SELISTE</t>
  </si>
  <si>
    <t>DRUM FORESTIER ZARNESTI</t>
  </si>
  <si>
    <t>DRUM FORESTIER FAGETEL 1+2</t>
  </si>
  <si>
    <t>DRUM FORESTIER STOGORI</t>
  </si>
  <si>
    <t>DRUM FORESTIER SCOCURI</t>
  </si>
  <si>
    <t>DRUM FORESTIER SODOL</t>
  </si>
  <si>
    <t>DRUM FORESTIER VALEA CRUCII</t>
  </si>
  <si>
    <t>DRUM FORESTIER FAGETEL</t>
  </si>
  <si>
    <t>DRUM FORESTIER SOVARNA</t>
  </si>
  <si>
    <t>DRUM FORESTIER VALEA GRADINII</t>
  </si>
  <si>
    <t>DRUM FORESTIER PADURANI</t>
  </si>
  <si>
    <t>DRUM FORESTIER SUBGICARA</t>
  </si>
  <si>
    <t>DRUM FORESTIER CACEA (IERSNIC)</t>
  </si>
  <si>
    <t>DRUM FORESTIER LEUCUSESTI</t>
  </si>
  <si>
    <t>DRUM FORESTIER POVIA BARBUL</t>
  </si>
  <si>
    <t>DRUM FORESTIER VALEA RAPELOR</t>
  </si>
  <si>
    <t>DRUM FORESTIER SADISOR</t>
  </si>
  <si>
    <t>DRUM FORESTIER VALEA MARE</t>
  </si>
  <si>
    <t>DRUM FORESTIER BRANESTI</t>
  </si>
  <si>
    <t>DRUM FORESTIER VALEA LANTELOR</t>
  </si>
  <si>
    <t>DRUM FORESTIER JUPANESTI 1</t>
  </si>
  <si>
    <t>DRUM FORESTIER JUPANESTI 2</t>
  </si>
  <si>
    <t>DRUM FORESTIER DOSU RAU</t>
  </si>
  <si>
    <t>DRUM FORESTIER GLADNA CFR</t>
  </si>
  <si>
    <t>DRUM FORESTIER GLADNA 1</t>
  </si>
  <si>
    <t>DRUM FORESTIER VALEA SEAACA</t>
  </si>
  <si>
    <t>DRUM FORESTIER AMBRUSITA</t>
  </si>
  <si>
    <t>DRUM FORESTIER VALEA ROZALIEI</t>
  </si>
  <si>
    <t>DRUM FORESTIER BANITA</t>
  </si>
  <si>
    <t>DRUM FORESTIER SURDUC</t>
  </si>
  <si>
    <t>DRUM FORESTIER HAUZESTI</t>
  </si>
  <si>
    <t>DRUM FORESTIER VALEA MOASEI</t>
  </si>
  <si>
    <t>DRUM FORESTIER CONTUR LAC</t>
  </si>
  <si>
    <t>DRUM FORESTIER VALEA LARGA</t>
  </si>
  <si>
    <t>DRUM FORESTIER VALEA ICOBULUI</t>
  </si>
  <si>
    <t>DRUM FORESTIER CAPREASCA</t>
  </si>
  <si>
    <t>DRUM FORESTIER CIUNGEASCA</t>
  </si>
  <si>
    <t>DRUM FORESTIER VALEA SATULUI</t>
  </si>
  <si>
    <t>DRUM FORESTIER POPIN</t>
  </si>
  <si>
    <t>DRUM FORESTIER FRUMUSENI</t>
  </si>
  <si>
    <t>DRUM FORESTIER BACOVA-SANTANA</t>
  </si>
  <si>
    <t>DRUM FORESTIER DRACSINA</t>
  </si>
  <si>
    <t>DRUM FORESTIER SARBOVA</t>
  </si>
  <si>
    <t>DRUM AUTO FORADEA 1</t>
  </si>
  <si>
    <t>DRUM AUTO FORADEA 2</t>
  </si>
  <si>
    <t>DRUM AUTO FORADEA 3</t>
  </si>
  <si>
    <t>DRUM AUTO HAMOS</t>
  </si>
  <si>
    <t>DRUM AUTO SUMANDA</t>
  </si>
  <si>
    <t>DRUM AUTO HONOS</t>
  </si>
  <si>
    <t>DRUM AUTO HODOS</t>
  </si>
  <si>
    <t>DRUM AUTO BRESTOVAT</t>
  </si>
  <si>
    <t>DRUM AUTO PLOPI</t>
  </si>
  <si>
    <t>DRUM AUTO CRALOVAT</t>
  </si>
  <si>
    <t>DRUM FORESTIER SLATINA</t>
  </si>
  <si>
    <t>HG 982/1998;HG 1344/2011; HG 478/ 24-IUN-15:478/24-IUN-15;OUG.1 din 04/01/2017;OUG.68 din 06/11/2019</t>
  </si>
  <si>
    <t>DRUM FORESTIER NADAS</t>
  </si>
  <si>
    <t>DRUM FORESTIER RACHITEI</t>
  </si>
  <si>
    <t>DRUM FORESTIER CIMERCEA</t>
  </si>
  <si>
    <t>DRUM FORESTIER CIMERCIUTA 1</t>
  </si>
  <si>
    <t>DRUM FORESTIER CIMERCIUTA II</t>
  </si>
  <si>
    <t>DRUM FORESTIER LUGOTULUI 1</t>
  </si>
  <si>
    <t>DRUM FORESTIER LUGOTULUI 2</t>
  </si>
  <si>
    <t>DRUM FORESTIER LUGOTULUI 3</t>
  </si>
  <si>
    <t>DRUM FORESTIER MILEVII</t>
  </si>
  <si>
    <t>DRUM FORESTIER CASOAIA</t>
  </si>
  <si>
    <t>DRUM FORESTIER ARANEAG</t>
  </si>
  <si>
    <t>HG 982/1998;; HG; HG 478/ 24-IUN-15;HG.478/24-IUN-15;OUG.1 din 04/01/2017;OUG.68 din 06/11/2019</t>
  </si>
  <si>
    <t>DRUM FORESTIER HIGHIS</t>
  </si>
  <si>
    <t>HG 982/1998;HG 1344/2011; HG 478/ 24-IUN-15;HG.478/24-IUN-15;OUG.1 din 04/01/2017;OUG.68 din 06/11/2019</t>
  </si>
  <si>
    <t>DRUM FORESTIER VELICU</t>
  </si>
  <si>
    <t>HG 982/1998;; HG 478/ 24-IUN-15;HG.478/24-IUN-15;OUG.1 din 04/01/2017;HG.354/18.05.2017;OUG.68 din 06/11/2019</t>
  </si>
  <si>
    <t>DRUM FORESTIER VALEA NEAMTULUI</t>
  </si>
  <si>
    <t>DRUM FORESTIER BOLINDU</t>
  </si>
  <si>
    <t>DRUM FORESTIER VALCUTA</t>
  </si>
  <si>
    <t>DRUM FORESTIER VALEA ALMASULUI</t>
  </si>
  <si>
    <t>DRUM FORESTIER VALEA CRETULUI</t>
  </si>
  <si>
    <t>DRUM FORESTIER FATA HOTAR</t>
  </si>
  <si>
    <t>DRUM FORESTIER RASNITA</t>
  </si>
  <si>
    <t>DRUM FORESTIER PRUNISOR-TEUZ</t>
  </si>
  <si>
    <t>DRUM FORESTIER VALEA RADULUI</t>
  </si>
  <si>
    <t>DRUM FORESTIER MURESAN 1</t>
  </si>
  <si>
    <t>DRUM FORESTIER MURESAN 2</t>
  </si>
  <si>
    <t>DRUM FORESTIER GRUIETU MORII</t>
  </si>
  <si>
    <t>DRUM FORESTIER SAUZAS</t>
  </si>
  <si>
    <t>DRUM FORESTIER PARAUL-TOMII</t>
  </si>
  <si>
    <t>DRUM FORESTIER CADARIU</t>
  </si>
  <si>
    <t>DRUM FORESTIER NEAGRA</t>
  </si>
  <si>
    <t>DRUM FORESTIER VARNITA</t>
  </si>
  <si>
    <t>DRUM FORESTIER VALEA RUJA</t>
  </si>
  <si>
    <t>DRUM FORESTIER VALEA LUNGA</t>
  </si>
  <si>
    <t>DRUM FORESTIER SIPOT</t>
  </si>
  <si>
    <t>DRUM FORESTIER BOROAIA</t>
  </si>
  <si>
    <t>DRUM FORESTIER VALEA VLADULUI</t>
  </si>
  <si>
    <t>DRUM FORESTIER BARLOGELU</t>
  </si>
  <si>
    <t>DRUM FORESTIER IZOI</t>
  </si>
  <si>
    <t>DRUM FORESTIER BLIDARITA</t>
  </si>
  <si>
    <t>DRUM FORESTIER ZELEA NEAGRA</t>
  </si>
  <si>
    <t>DRUM FORESTIER GROHOT</t>
  </si>
  <si>
    <t>DRUM FORESTIER VALEA FANULUI</t>
  </si>
  <si>
    <t>DRUM FORESTIER ZUGAU-CAPTALANU</t>
  </si>
  <si>
    <t>DRUM FORESTIER PLESA 1</t>
  </si>
  <si>
    <t>DRUM FORESTIER PLESA 2</t>
  </si>
  <si>
    <t>DRUM FORESTIER STRAMBA</t>
  </si>
  <si>
    <t>DRUM FORESTIER PARAUL LUI POP</t>
  </si>
  <si>
    <t>DRUM FORESTIER PARAUL ZUGAULUI</t>
  </si>
  <si>
    <t>DRUM FORESTIER GURETE</t>
  </si>
  <si>
    <t>HG 982/1998;HG 1344/2011; HG HGR 1045/2000; HG 478/ 24-IUN-15;HG.478/24-IUN-15;OUG.1 din 04/01/2017;HG.354/18.05.2017;OUG.68 din 06/11/2019</t>
  </si>
  <si>
    <t>DRUM FORESTIER PARAUL HAII</t>
  </si>
  <si>
    <t>DRUM FORESTIER CIUNTESTI</t>
  </si>
  <si>
    <t>DRUM FORESTIER HENTIU</t>
  </si>
  <si>
    <t>DRUM FORESTIER MARAUS</t>
  </si>
  <si>
    <t>DRUM FORESTIER SECACI</t>
  </si>
  <si>
    <t>DRUM FORESTIER BOTFEI</t>
  </si>
  <si>
    <t>DRUM FORESTIER RACHISA</t>
  </si>
  <si>
    <t>DRUM FORESTIER PARAUL MARE</t>
  </si>
  <si>
    <t>DRUM FORESTIER URVIS</t>
  </si>
  <si>
    <t>DRUM FORESTIER CLIT</t>
  </si>
  <si>
    <t>DRUM FORESTIER HASMAS</t>
  </si>
  <si>
    <t>DRUM FORESTIER ARCHISEL</t>
  </si>
  <si>
    <t>DRUM FORESTIER VALEA ALBULUI</t>
  </si>
  <si>
    <t>DRUM FORESTIER OSOI</t>
  </si>
  <si>
    <t>DRUM FORESTIER GROSENI</t>
  </si>
  <si>
    <t>DRUM FORESTIER BIRZESTI</t>
  </si>
  <si>
    <t>DRUM FORESTIER GALALAU</t>
  </si>
  <si>
    <t>DRUM FORESTIER PARAUL IENAT</t>
  </si>
  <si>
    <t>DRUM FORESTIER ARCHISEL 2</t>
  </si>
  <si>
    <t>DRUM FORESTIER ARCHISEL 2 PR</t>
  </si>
  <si>
    <t>DRUM FORESTIER BIRZESTI 2</t>
  </si>
  <si>
    <t>DRUM FORESTIER BIRZESTI PR</t>
  </si>
  <si>
    <t>DRUM NADRAGEL</t>
  </si>
  <si>
    <t>DRUM VALEA GRUIULUI</t>
  </si>
  <si>
    <t>DRUM GOSTA 1</t>
  </si>
  <si>
    <t>DRUM GOSTA VECHE</t>
  </si>
  <si>
    <t>DRUM SALASELE</t>
  </si>
  <si>
    <t>DRUM CAPRIORU</t>
  </si>
  <si>
    <t>DRUM CARLIONTU</t>
  </si>
  <si>
    <t>DRUM CORNET</t>
  </si>
  <si>
    <t>DRUM IZVODIA</t>
  </si>
  <si>
    <t>DRUM BRETOANEA MICA</t>
  </si>
  <si>
    <t>DRUM BRETOANEA MARE</t>
  </si>
  <si>
    <t>DRUM COSTANIC</t>
  </si>
  <si>
    <t>DRUM STRAMBA</t>
  </si>
  <si>
    <t>DRUM 7 TEI</t>
  </si>
  <si>
    <t>DRUM ANINOASA</t>
  </si>
  <si>
    <t>DRUM BULVANU</t>
  </si>
  <si>
    <t>DRUM SARICA</t>
  </si>
  <si>
    <t>DRUM VALEA MARE</t>
  </si>
  <si>
    <t>DRUM SCRADARU</t>
  </si>
  <si>
    <t>DRUM BABEI</t>
  </si>
  <si>
    <t>DRUM FOR IERBELOVA</t>
  </si>
  <si>
    <t>DRUM PIRIUL NICOLAE</t>
  </si>
  <si>
    <t>DRUM SOANTER</t>
  </si>
  <si>
    <t>DRUM CRACUTU</t>
  </si>
  <si>
    <t>DRUM SFINSCA</t>
  </si>
  <si>
    <t>DRUM CHERSCA</t>
  </si>
  <si>
    <t>DRUM MANCIULUI</t>
  </si>
  <si>
    <t>DRUM PARAUL TIGANULUI</t>
  </si>
  <si>
    <t>DRUM VALEA CLADOVEI</t>
  </si>
  <si>
    <t>DRUM ZDRENTAN</t>
  </si>
  <si>
    <t>DRUM TIRNAIA</t>
  </si>
  <si>
    <t>DRUM VALEA CLADOVITEI</t>
  </si>
  <si>
    <t>DRUM USUIOG</t>
  </si>
  <si>
    <t>DRUM IGRIS</t>
  </si>
  <si>
    <t>DRUM VALEA RADNEI</t>
  </si>
  <si>
    <t>DRUM VALEA SOIMOS</t>
  </si>
  <si>
    <t>DRUM MONUMENT</t>
  </si>
  <si>
    <t>DRUM JERNOVITA</t>
  </si>
  <si>
    <t>DRUM LEULI</t>
  </si>
  <si>
    <t>DRUM IEZUTA</t>
  </si>
  <si>
    <t>DRUM MILOVA</t>
  </si>
  <si>
    <t>DRUM MILOVA PRELUNGIRE</t>
  </si>
  <si>
    <t>DRUM VALEA ISENII</t>
  </si>
  <si>
    <t>DRUM COZIAC</t>
  </si>
  <si>
    <t>DRUM COZIAC PRELUNGIRE</t>
  </si>
  <si>
    <t>DRUM MILOVITA</t>
  </si>
  <si>
    <t>DRUM ODVOS</t>
  </si>
  <si>
    <t>DRUM NEAMTULUI</t>
  </si>
  <si>
    <t>DRUM NEAMTULUI 2</t>
  </si>
  <si>
    <t>DRUM COASTA</t>
  </si>
  <si>
    <t>DRUM STIRVINOSA</t>
  </si>
  <si>
    <t>DRUM DUMBRAVITA</t>
  </si>
  <si>
    <t>DRUM CROCNA 1</t>
  </si>
  <si>
    <t>DRUM OBCINA CROCNA</t>
  </si>
  <si>
    <t>DRUM VALEA RAIULUI</t>
  </si>
  <si>
    <t>DRUM ZIMBRUTU</t>
  </si>
  <si>
    <t>DRUM POIENITA</t>
  </si>
  <si>
    <t>DRUM LUSTI</t>
  </si>
  <si>
    <t>HG 982/1998;; HG 478/ 24-IUN-15;HG.478/24-IUN-15;OUG.1 din 04/01/2017;OUG.68 din 06/11/2019</t>
  </si>
  <si>
    <t>DRUM VALEA SEACA</t>
  </si>
  <si>
    <t>DRUM VALEA RAULUI</t>
  </si>
  <si>
    <t>DRUM FANTANA CALULUI</t>
  </si>
  <si>
    <t>DRUM PIHODA</t>
  </si>
  <si>
    <t>DRUM VALEA HATEI</t>
  </si>
  <si>
    <t>DRUM PLESCUTA</t>
  </si>
  <si>
    <t>DRUM VALEA MUNTELUI</t>
  </si>
  <si>
    <t>DRUM VALEA SATULUI</t>
  </si>
  <si>
    <t>DAF VALEA REA</t>
  </si>
  <si>
    <t>DRUM HONTISOR</t>
  </si>
  <si>
    <t>DRUM CARABITA</t>
  </si>
  <si>
    <t>DRUM BANTAU</t>
  </si>
  <si>
    <t>DRUM IACOBINI</t>
  </si>
  <si>
    <t>DRUM IACOBINI 2</t>
  </si>
  <si>
    <t>DRUM SATURANU</t>
  </si>
  <si>
    <t>DRUM BUCEAVA</t>
  </si>
  <si>
    <t>DRUM ORBILOR</t>
  </si>
  <si>
    <t>DRUM BUCEVITA</t>
  </si>
  <si>
    <t>DRUM DALCESTI</t>
  </si>
  <si>
    <t>DRUM LEURZII</t>
  </si>
  <si>
    <t>DRUM TAPULUI</t>
  </si>
  <si>
    <t>DRUM MARASCA</t>
  </si>
  <si>
    <t>DRUM ASCUTITU</t>
  </si>
  <si>
    <t>DRUM FERIGILOR</t>
  </si>
  <si>
    <t>DRUM MUSTESTI</t>
  </si>
  <si>
    <t>DRUM RADESTI 1</t>
  </si>
  <si>
    <t>DRUM RADESTI 2</t>
  </si>
  <si>
    <t>DRUM COLIBI</t>
  </si>
  <si>
    <t>DRUM VALEA BARLII-GRUIETE 1</t>
  </si>
  <si>
    <t>DRUM VALEA BIRLI 2</t>
  </si>
  <si>
    <t>DRUM VALEA MICA</t>
  </si>
  <si>
    <t>DRUM VALEA MAXIMI</t>
  </si>
  <si>
    <t>DRUM VALEA REA</t>
  </si>
  <si>
    <t>DRUM VALEA REA 2</t>
  </si>
  <si>
    <t>DRUM HUREZ</t>
  </si>
  <si>
    <t>DRUM HUREZ 2</t>
  </si>
  <si>
    <t>DRUM HUREZ 3</t>
  </si>
  <si>
    <t>DRUM DUPLA 2</t>
  </si>
  <si>
    <t>DRUM RUNCULUI</t>
  </si>
  <si>
    <t>DRUM PAIUSENI</t>
  </si>
  <si>
    <t>DRUM PAIUSENI 2</t>
  </si>
  <si>
    <t>DRUM PAIUSENI 3</t>
  </si>
  <si>
    <t>DRUM PAIUSENI 4</t>
  </si>
  <si>
    <t>DRUM VALEA PAIUSU</t>
  </si>
  <si>
    <t>DRUM FANTANA RECE</t>
  </si>
  <si>
    <t>DRUM CORNU HOLOMOGI</t>
  </si>
  <si>
    <t>DRUM PACURARIU</t>
  </si>
  <si>
    <t>DRUM LEHEDIA</t>
  </si>
  <si>
    <t>DRUM BONTEASCA</t>
  </si>
  <si>
    <t>DRUM GUBU</t>
  </si>
  <si>
    <t>DRUM ONCULUI</t>
  </si>
  <si>
    <t>DRUM COSTEI</t>
  </si>
  <si>
    <t>DRUM PARAUL TAULUI</t>
  </si>
  <si>
    <t>DRUM VALEA PREOTEASA</t>
  </si>
  <si>
    <t>DRUM SIRVINOARA</t>
  </si>
  <si>
    <t>DRUM VALEA BUJORII</t>
  </si>
  <si>
    <t>DRUM VALEA CASELOR</t>
  </si>
  <si>
    <t>DRUM VALEA IEPII</t>
  </si>
  <si>
    <t>DRUM VALEA TEIUSULUI</t>
  </si>
  <si>
    <t>DRUM GEMENII</t>
  </si>
  <si>
    <t>DRUM NEMESESTI</t>
  </si>
  <si>
    <t>DRUM ZORANI</t>
  </si>
  <si>
    <t>DRUM TEMERESTI</t>
  </si>
  <si>
    <t>DRUM LUGOJANA</t>
  </si>
  <si>
    <t>DRUM HOMOJDIA</t>
  </si>
  <si>
    <t>DRUM NANDREASCA</t>
  </si>
  <si>
    <t>DRUM FARASESTI</t>
  </si>
  <si>
    <t>DRUM SOPOT</t>
  </si>
  <si>
    <t>DRUM BROTISHANULUI</t>
  </si>
  <si>
    <t>DRUM GRILOACA</t>
  </si>
  <si>
    <t>DRUM POIENI-CHEIA</t>
  </si>
  <si>
    <t>DRUM MALITA</t>
  </si>
  <si>
    <t>DRUM VALEA SASA MARE</t>
  </si>
  <si>
    <t>DRUM VALEA MOICA 1</t>
  </si>
  <si>
    <t>DRUM VALEA MOICA 2</t>
  </si>
  <si>
    <t>DRUM JGHEBOSU</t>
  </si>
  <si>
    <t>DRUM VALEA LIMAN</t>
  </si>
  <si>
    <t>DRUM BUSTENI LUNCANI</t>
  </si>
  <si>
    <t>DRUM BUSTENI 1+2</t>
  </si>
  <si>
    <t>DRUM PASCOTA 1</t>
  </si>
  <si>
    <t>DRUM PASCOTA 2</t>
  </si>
  <si>
    <t>DRUM LANTOS</t>
  </si>
  <si>
    <t>DRUM VALEA LIMAN 2</t>
  </si>
  <si>
    <t>DRUM STILPU</t>
  </si>
  <si>
    <t>DRUM POSTASULUI</t>
  </si>
  <si>
    <t>DRUM COASTA POSTAS</t>
  </si>
  <si>
    <t>DRUM VALEA STEFANIEI</t>
  </si>
  <si>
    <t>DRUM CROATI</t>
  </si>
  <si>
    <t>DRUM PARAUL SEC</t>
  </si>
  <si>
    <t>DRUM PARAUL RUZII</t>
  </si>
  <si>
    <t>DRUM STANJENI</t>
  </si>
  <si>
    <t>DRUM TOPLA</t>
  </si>
  <si>
    <t>DRUM PARAUL POPII</t>
  </si>
  <si>
    <t>DRUM BURAU</t>
  </si>
  <si>
    <t>DRUM BRETEA</t>
  </si>
  <si>
    <t>DRUM RAGATII</t>
  </si>
  <si>
    <t>DRUM TEIUS</t>
  </si>
  <si>
    <t>DRUM PARAUL PORCULUI</t>
  </si>
  <si>
    <t>DRUM CERNOBARA</t>
  </si>
  <si>
    <t>DRUM TEIS</t>
  </si>
  <si>
    <t>DRUM GUGILOR</t>
  </si>
  <si>
    <t>DRUM VALAE</t>
  </si>
  <si>
    <t>DRUM CUVEJDIA</t>
  </si>
  <si>
    <t>DRUM NEDELNIC</t>
  </si>
  <si>
    <t>DRUM SINTAR</t>
  </si>
  <si>
    <t>DRUM CIACOVAT</t>
  </si>
  <si>
    <t>DRUM STIUBEI</t>
  </si>
  <si>
    <t>DRUM CIOLT</t>
  </si>
  <si>
    <t>DRUM LABASINT</t>
  </si>
  <si>
    <t>DRUM TEPENIS</t>
  </si>
  <si>
    <t>DRUM DEALUL POPII REPAS</t>
  </si>
  <si>
    <t>DRUM DEALUL POPII</t>
  </si>
  <si>
    <t>DRUM STRINCEA PRELUNGIRE</t>
  </si>
  <si>
    <t>DRUM STRINCEA OBARSIA</t>
  </si>
  <si>
    <t>DRUM FENES</t>
  </si>
  <si>
    <t>DRUM GRADISTEA</t>
  </si>
  <si>
    <t>DRUM HAMBARU</t>
  </si>
  <si>
    <t>DRUM MITULESTI</t>
  </si>
  <si>
    <t>DRUM PARAUL ROSU</t>
  </si>
  <si>
    <t>DRUM ODAITA</t>
  </si>
  <si>
    <t>DRUM SALASTIOARA</t>
  </si>
  <si>
    <t>DRUM SALISTEA</t>
  </si>
  <si>
    <t>DRUM BELEACOVA</t>
  </si>
  <si>
    <t>DRUM POITASEL</t>
  </si>
  <si>
    <t>DRUM COSULUI</t>
  </si>
  <si>
    <t>DRUM SOCULUI</t>
  </si>
  <si>
    <t>DRUM VUCOVITA</t>
  </si>
  <si>
    <t>DRUM NIRIS</t>
  </si>
  <si>
    <t>DRUM VALEA</t>
  </si>
  <si>
    <t>DRUM POLITA</t>
  </si>
  <si>
    <t>DRUM SARLAU</t>
  </si>
  <si>
    <t>DRUM MESARNITA</t>
  </si>
  <si>
    <t>DRUM STARZII</t>
  </si>
  <si>
    <t>DRUM SAT BATRAN</t>
  </si>
  <si>
    <t>DRUM VALEA LUNGA</t>
  </si>
  <si>
    <t>DRUM CARPINOASA</t>
  </si>
  <si>
    <t>DRUM SCAIOASA</t>
  </si>
  <si>
    <t>DRUM FENODIA MICA</t>
  </si>
  <si>
    <t>DRUM TURCESTI</t>
  </si>
  <si>
    <t>DRUM CRUCEA CU PERI</t>
  </si>
  <si>
    <t>DRUM VALEA CODRULUI</t>
  </si>
  <si>
    <t>DRUM FRASIN</t>
  </si>
  <si>
    <t>DRUM IROGA</t>
  </si>
  <si>
    <t>DRUM MAGIRAN</t>
  </si>
  <si>
    <t>DRUM SARAZ</t>
  </si>
  <si>
    <t>DRUM VERDEA</t>
  </si>
  <si>
    <t>DRUM VALEA UNGURULUI</t>
  </si>
  <si>
    <t>DRUM VALEA BABII</t>
  </si>
  <si>
    <t>DRUM LUPESTI NORD</t>
  </si>
  <si>
    <t>DRUM VALEA SARBILOR-BAIA</t>
  </si>
  <si>
    <t>DRUM BRATEASCA</t>
  </si>
  <si>
    <t>DRUM VALEA SURII</t>
  </si>
  <si>
    <t>DRUM LEORDOAIA</t>
  </si>
  <si>
    <t>DRUM VALEA SOCILOR</t>
  </si>
  <si>
    <t>DRUM VALEA DUPLII</t>
  </si>
  <si>
    <t>DRUM VALEA CRACIUNEASA</t>
  </si>
  <si>
    <t>DRUM VALEA MUSII</t>
  </si>
  <si>
    <t>DRUM VALCUTA</t>
  </si>
  <si>
    <t>DRUM VALEA STIRCULUI</t>
  </si>
  <si>
    <t>DRUM TISA</t>
  </si>
  <si>
    <t>DRUM GLASA</t>
  </si>
  <si>
    <t>DRUM HALALIS</t>
  </si>
  <si>
    <t>DRUM VALEA CRACIUNEASCA</t>
  </si>
  <si>
    <t>DRUM TROAS-TISA</t>
  </si>
  <si>
    <t>DRUM RUNCU 1</t>
  </si>
  <si>
    <t>DRUM VALEA CORBEASCA</t>
  </si>
  <si>
    <t>DRUM VALEA POIENII</t>
  </si>
  <si>
    <t>DRUM VALEA MICA 2</t>
  </si>
  <si>
    <t>DRUM PIETROSUL</t>
  </si>
  <si>
    <t>DRUM STIRCOANEA</t>
  </si>
  <si>
    <t>DRUM VALEA CALULUI</t>
  </si>
  <si>
    <t>DRUM VALEA LUI DUMITRU</t>
  </si>
  <si>
    <t>DRUM VALEA SIRBILOR-TOC</t>
  </si>
  <si>
    <t>DRUM LUNCSOR VARATEC</t>
  </si>
  <si>
    <t>DRUM CUIAS</t>
  </si>
  <si>
    <t>DRUM BURDIJENI</t>
  </si>
  <si>
    <t>DRUM VALEA LUNTRASEASCA</t>
  </si>
  <si>
    <t>DRUM ILTEU</t>
  </si>
  <si>
    <t>DRUM VALEA TRESTIEI</t>
  </si>
  <si>
    <t>DRUM VALEA VACII</t>
  </si>
  <si>
    <t>DRUM VALEA MARE + VALEA IUGA</t>
  </si>
  <si>
    <t>DRUM VALEA GHEGHESULUI</t>
  </si>
  <si>
    <t>DRUM VALEA CHICHISOR</t>
  </si>
  <si>
    <t>DRUM RAUL MIC</t>
  </si>
  <si>
    <t>DRUM BANISOARA</t>
  </si>
  <si>
    <t>DRUM ROGOZ</t>
  </si>
  <si>
    <t>DRUM BUTURI</t>
  </si>
  <si>
    <t>DRUM IZBUC</t>
  </si>
  <si>
    <t>DRUM VALEA DOSULUI</t>
  </si>
  <si>
    <t>DRUM VALEA PREOTESEI</t>
  </si>
  <si>
    <t>DRUM VALEA PIETREI</t>
  </si>
  <si>
    <t>DRUM VALCEAUA</t>
  </si>
  <si>
    <t>DRUM TALAGIU</t>
  </si>
  <si>
    <t>DRUM VALEA CIUNGILOR</t>
  </si>
  <si>
    <t>DRUM VALEA BLEJOAIA</t>
  </si>
  <si>
    <t>DRUM VALEA PREOTULUI</t>
  </si>
  <si>
    <t>DRUM VALEA JGHEABULUI-POIANA</t>
  </si>
  <si>
    <t>DRUM RIUL MARE</t>
  </si>
  <si>
    <t>DRUM VALEA GAINII</t>
  </si>
  <si>
    <t>DRUM MAGULICEA</t>
  </si>
  <si>
    <t>DRUM VALEA PLAIULUI</t>
  </si>
  <si>
    <t>DRUM VALEA ROTUNDU</t>
  </si>
  <si>
    <t>DRUM VALEA PREOTESEI 2</t>
  </si>
  <si>
    <t>DRUM VALEA SERBULUI</t>
  </si>
  <si>
    <t>DRUM HALMAGIU CF VARFURILE</t>
  </si>
  <si>
    <t>DRUM CIGHER</t>
  </si>
  <si>
    <t>DRUM TILODIA</t>
  </si>
  <si>
    <t>DRUM NADASEL</t>
  </si>
  <si>
    <t>DRUM SILINDIA</t>
  </si>
  <si>
    <t>DRUM BALTA</t>
  </si>
  <si>
    <t>DRUM ROVINA</t>
  </si>
  <si>
    <t>DRUM VARAN</t>
  </si>
  <si>
    <t>DRUM IAZOCA</t>
  </si>
  <si>
    <t>DRUM SIBISEL</t>
  </si>
  <si>
    <t>DRUM PARAUL VICHENTE</t>
  </si>
  <si>
    <t>DRUM BALCESCU</t>
  </si>
  <si>
    <t>DRUM PARAUL SCHIOPULUI</t>
  </si>
  <si>
    <t>DRUM GROSI-RUNCU</t>
  </si>
  <si>
    <t>DRUM HENCIU</t>
  </si>
  <si>
    <t>DRUM URSOANEA</t>
  </si>
  <si>
    <t>DRUM OMORNI</t>
  </si>
  <si>
    <t>DRUM BERZOVITA</t>
  </si>
  <si>
    <t>DRUM CORDAU</t>
  </si>
  <si>
    <t>DRUM LATESTI</t>
  </si>
  <si>
    <t>DRUM DANOVITA</t>
  </si>
  <si>
    <t>DRUM MONOROSTIA</t>
  </si>
  <si>
    <t>DRUM VARADIUTA</t>
  </si>
  <si>
    <t>DRUM VALEA BIRZAVII</t>
  </si>
  <si>
    <t>DRUM VALCUTA-BALCESCU</t>
  </si>
  <si>
    <t>DRUM LESPEDEA</t>
  </si>
  <si>
    <t>DRUM SIBISEU</t>
  </si>
  <si>
    <t>DRUM VOCINA</t>
  </si>
  <si>
    <t>DRUM RUNCU</t>
  </si>
  <si>
    <t>DRUM PLISCA</t>
  </si>
  <si>
    <t>DRUM STRIMNA</t>
  </si>
  <si>
    <t>DRUM CALACI</t>
  </si>
  <si>
    <t>DRUM BAVNA</t>
  </si>
  <si>
    <t>DRUM VELICA</t>
  </si>
  <si>
    <t>DRUM CEPTURII</t>
  </si>
  <si>
    <t>DRUM PARAUL COLIBII</t>
  </si>
  <si>
    <t>DRUM CRIVACEA</t>
  </si>
  <si>
    <t>DRUM LUPOAIA</t>
  </si>
  <si>
    <t>DRUM BUDINITA</t>
  </si>
  <si>
    <t>DRUM PARAUL LUNG</t>
  </si>
  <si>
    <t>DRUM VIDESTI</t>
  </si>
  <si>
    <t>DRUM ERUGA</t>
  </si>
  <si>
    <t>DRUM BINIS</t>
  </si>
  <si>
    <t>DRUM CONOP</t>
  </si>
  <si>
    <t>DRUM VELICA MARE</t>
  </si>
  <si>
    <t>DR.COTUMBA</t>
  </si>
  <si>
    <t>BACĂU</t>
  </si>
  <si>
    <t>Tara: România; Judet: BACĂU; -;   -; Nr: -;</t>
  </si>
  <si>
    <t>DR.MANASTIREA</t>
  </si>
  <si>
    <t>DR.FELTUIANU</t>
  </si>
  <si>
    <t>DR.PR.VOICA</t>
  </si>
  <si>
    <t>DR.PURCARET</t>
  </si>
  <si>
    <t>DR.EPERES</t>
  </si>
  <si>
    <t>DR.TARHAUS</t>
  </si>
  <si>
    <t>DR.GHEREHBUS</t>
  </si>
  <si>
    <t>DR.PR.SARAT</t>
  </si>
  <si>
    <t>DR.CAMENCA RADVANEL</t>
  </si>
  <si>
    <t>DR.GHETARIE</t>
  </si>
  <si>
    <t>DR.HOTAR</t>
  </si>
  <si>
    <t>DR.LATU TARMUSEL</t>
  </si>
  <si>
    <t>DR.INCRUCISATU</t>
  </si>
  <si>
    <t>DR.LUNCI</t>
  </si>
  <si>
    <t>DR.PALOS</t>
  </si>
  <si>
    <t>DR.ALDAMAS POD</t>
  </si>
  <si>
    <t>DR.CIUDES CADARASII</t>
  </si>
  <si>
    <t>DR.GUGURA</t>
  </si>
  <si>
    <t>DR.FAGETEL</t>
  </si>
  <si>
    <t>DR.BERBECI MIEILOR</t>
  </si>
  <si>
    <t>DR.GRATIOASA</t>
  </si>
  <si>
    <t>DR.TIRGUSORU MIC</t>
  </si>
  <si>
    <t>DR.BARLOAGE LANT</t>
  </si>
  <si>
    <t>DR.PALTINIS</t>
  </si>
  <si>
    <t>DR.BERHUCI TARHAUAS</t>
  </si>
  <si>
    <t>DR.ARSITA PR. SANT</t>
  </si>
  <si>
    <t>DR.STOGULUI</t>
  </si>
  <si>
    <t>DR.BARLOAGE CAMENCA</t>
  </si>
  <si>
    <t>DR.BRANITA</t>
  </si>
  <si>
    <t>DR.CUCHIRIS</t>
  </si>
  <si>
    <t>DR.APAHAUS</t>
  </si>
  <si>
    <t>DR.CIUNGI</t>
  </si>
  <si>
    <t>DR.COTUMBITA</t>
  </si>
  <si>
    <t>DR.CRISTES</t>
  </si>
  <si>
    <t>DR.GHEPITA SANT</t>
  </si>
  <si>
    <t>DR. PR.URSULUI</t>
  </si>
  <si>
    <t>DR.SOLINTAR</t>
  </si>
  <si>
    <t>DR.SELNITA</t>
  </si>
  <si>
    <t>DR.PR.AGAS</t>
  </si>
  <si>
    <t>DR.GROHOT.GATER</t>
  </si>
  <si>
    <t>DR.SEACA</t>
  </si>
  <si>
    <t>DR.MUNCELU</t>
  </si>
  <si>
    <t>DR.SMIDA ROSIE</t>
  </si>
  <si>
    <t>DR.TULBURATU</t>
  </si>
  <si>
    <t>DR.PIETROSU MARE</t>
  </si>
  <si>
    <t>DR.VRANCEANU MOLIDU</t>
  </si>
  <si>
    <t>DR.PR.ADANC</t>
  </si>
  <si>
    <t>DR.CAPAU</t>
  </si>
  <si>
    <t>DR.ARINI</t>
  </si>
  <si>
    <t>DR.CRACIUNDAIA</t>
  </si>
  <si>
    <t>DR.LUPULUI</t>
  </si>
  <si>
    <t>DR.CARUNTA</t>
  </si>
  <si>
    <t>DR.GOIOASA</t>
  </si>
  <si>
    <t>DR.ARSITA</t>
  </si>
  <si>
    <t>DR.RACHITIS SMIDA</t>
  </si>
  <si>
    <t>DR.SULTA COSNEA</t>
  </si>
  <si>
    <t>BARAJ CANAL PR.HRACOIU</t>
  </si>
  <si>
    <t>HG 982/1998;;OUG.1 din 04/01/2017;HG.354/18.05.2017;OUG.68 din 06/11/2019;HG.846/08.10.2020</t>
  </si>
  <si>
    <t>Lungime albie corectată/consolidată=0,022 km;</t>
  </si>
  <si>
    <t>DR.FUNDU RACACIUNI</t>
  </si>
  <si>
    <t>DR.BONCOAIA-OBARSIE</t>
  </si>
  <si>
    <t>DR.CURMATURA-OBARSIE</t>
  </si>
  <si>
    <t>DR.TOCILA-RACACIUNI</t>
  </si>
  <si>
    <t>DR.CLEJA</t>
  </si>
  <si>
    <t>DR.V.MARE</t>
  </si>
  <si>
    <t>DR.V.DRAGA</t>
  </si>
  <si>
    <t>DR.BALTATA-POIENI</t>
  </si>
  <si>
    <t>DR.V.SEACA</t>
  </si>
  <si>
    <t>DR.GALERI</t>
  </si>
  <si>
    <t>DR.BRUSTURATA</t>
  </si>
  <si>
    <t>DR.V.ROGOZULUI</t>
  </si>
  <si>
    <t>DR.GEOSENI</t>
  </si>
  <si>
    <t>DR.V. LUI MERICICA</t>
  </si>
  <si>
    <t>DR.PINCESTI</t>
  </si>
  <si>
    <t>DR.CHILIA BENII</t>
  </si>
  <si>
    <t>DR.T.VAII-PINCESTI</t>
  </si>
  <si>
    <t>DR.TALPALOAIA</t>
  </si>
  <si>
    <t>BARAJ M.CU ARCE -CLEJA</t>
  </si>
  <si>
    <t>BARAJ DRACOANE</t>
  </si>
  <si>
    <t>DR.HELTIU</t>
  </si>
  <si>
    <t>DR.PR.GRECULUI</t>
  </si>
  <si>
    <t>DR.MIHAILEASA</t>
  </si>
  <si>
    <t>DR.VARZARIE</t>
  </si>
  <si>
    <t>DR.PIETROSU-SLAMANDRA</t>
  </si>
  <si>
    <t>DR.BALCA-LIMPEDE</t>
  </si>
  <si>
    <t>DR.BORSANI</t>
  </si>
  <si>
    <t>DR.VOITOIANU</t>
  </si>
  <si>
    <t>DR.MATEIASI</t>
  </si>
  <si>
    <t>DR.BRADULEASA</t>
  </si>
  <si>
    <t>DR.BOGDANA</t>
  </si>
  <si>
    <t>DR.PRALEA SECU</t>
  </si>
  <si>
    <t>DR.TULBUREA SUIU</t>
  </si>
  <si>
    <t>DR.GOSPEI</t>
  </si>
  <si>
    <t>DR.PRALEA PALTIN</t>
  </si>
  <si>
    <t>DR.CARLANU</t>
  </si>
  <si>
    <t>DR.PARIUL CU BRAZI</t>
  </si>
  <si>
    <t>DR.PR.TEIULUI</t>
  </si>
  <si>
    <t>DR.PR.BOURULUI</t>
  </si>
  <si>
    <t>DR.TINOASA</t>
  </si>
  <si>
    <t>DR.ZAHARIA-OGLAN</t>
  </si>
  <si>
    <t>DR.PR.PODULUI</t>
  </si>
  <si>
    <t>DR.CORNATEL-HANGANU</t>
  </si>
  <si>
    <t>DR.BRIGAZII-RAMIFICATIE</t>
  </si>
  <si>
    <t>DR.PR.LUI MOISA</t>
  </si>
  <si>
    <t>DR.UTOIU</t>
  </si>
  <si>
    <t>DR.GARBOVANA</t>
  </si>
  <si>
    <t>DR.ALUNU-ENATE</t>
  </si>
  <si>
    <t>DR.CURSA</t>
  </si>
  <si>
    <t>DR.ROTUNDU</t>
  </si>
  <si>
    <t>DR.ALUNU-LA CIRES</t>
  </si>
  <si>
    <t>DR.BALASTIERA-VARZARIE</t>
  </si>
  <si>
    <t>DR.VASIOIU</t>
  </si>
  <si>
    <t>DR.TUDOROIU</t>
  </si>
  <si>
    <t>DR.PR.STANII</t>
  </si>
  <si>
    <t>DR.BELELEU</t>
  </si>
  <si>
    <t>DR.CUCONASU</t>
  </si>
  <si>
    <t>DR.URSOIA MARE</t>
  </si>
  <si>
    <t>DR.URSOIA MICA</t>
  </si>
  <si>
    <t>DR.BELICIUNII</t>
  </si>
  <si>
    <t>DR.VARARIE</t>
  </si>
  <si>
    <t>DR.VODA-SECU-CARLANU</t>
  </si>
  <si>
    <t>DR.MUNTEANU</t>
  </si>
  <si>
    <t>DR.SECU</t>
  </si>
  <si>
    <t>DR.CULMEA CARLANULUI</t>
  </si>
  <si>
    <t>DR.CULMEA URSOAIA CARLANU</t>
  </si>
  <si>
    <t>DR.CULMEA OUSORU</t>
  </si>
  <si>
    <t>DR.PR.RECE</t>
  </si>
  <si>
    <t>DR.URSOIA CULMEA URSOIA</t>
  </si>
  <si>
    <t>DR.PR.RECE RAPA ROSIE</t>
  </si>
  <si>
    <t>DR.CORBU-SMIDELOR</t>
  </si>
  <si>
    <t>DR.PARAUL HOTARULUI</t>
  </si>
  <si>
    <t>DR.SIHASTRU</t>
  </si>
  <si>
    <t>DR.SMIDELE</t>
  </si>
  <si>
    <t>DR.CORBU PRELUNGIRE</t>
  </si>
  <si>
    <t>DR.MAHARCA</t>
  </si>
  <si>
    <t>BARAJ AMELIORARE PRALEA</t>
  </si>
  <si>
    <t>Lungime albie corectată/consolidată=0,1 km;</t>
  </si>
  <si>
    <t>BARAJ AMELIORARE URECHESTI</t>
  </si>
  <si>
    <t>Lungime albie corectată/consolidată=0,2 km;</t>
  </si>
  <si>
    <t>TOPLITA IMREJMUITA</t>
  </si>
  <si>
    <t>DR.CAPRA</t>
  </si>
  <si>
    <t>DR.IACOB</t>
  </si>
  <si>
    <t>DR.NOGEA</t>
  </si>
  <si>
    <t>DR.SOCIOR</t>
  </si>
  <si>
    <t>DR.BARTEA</t>
  </si>
  <si>
    <t>DR.AGASTIN</t>
  </si>
  <si>
    <t>DR.BOULUI</t>
  </si>
  <si>
    <t>DR.TULBUREA ASAU</t>
  </si>
  <si>
    <t>DR.CIOBANUS AXIAL</t>
  </si>
  <si>
    <t>DR.LILION</t>
  </si>
  <si>
    <t>DR.ZUGU</t>
  </si>
  <si>
    <t>DR.ERDEK</t>
  </si>
  <si>
    <t>DR.TULBUREA CIOBANUS</t>
  </si>
  <si>
    <t>DR.LAPOS</t>
  </si>
  <si>
    <t>DR.MAIERUS</t>
  </si>
  <si>
    <t>DR.SUPAN</t>
  </si>
  <si>
    <t>DR.LUNGENI</t>
  </si>
  <si>
    <t>DR.LALOAIA</t>
  </si>
  <si>
    <t>DR.APORI</t>
  </si>
  <si>
    <t>DR.BOLUNDUS</t>
  </si>
  <si>
    <t>DR.CAPRA NEGRU</t>
  </si>
  <si>
    <t>DR.GEMANELE</t>
  </si>
  <si>
    <t>BARAJ GROZA I</t>
  </si>
  <si>
    <t>HG 982/1998;HG 1344/2011; HG 478/ 24-IUN-15;HG.478/24-IUN-15;OUG.1 din 04/01/2017;HG.354/18.05.2017;OUG.68 din 06/11/2019;HG.846/08.10.2020</t>
  </si>
  <si>
    <t>Lungime albie corectată/consolidată=2 km;</t>
  </si>
  <si>
    <t>DR.IZVORUL NEGRU</t>
  </si>
  <si>
    <t>DR.ARGINTARU RAMIFICATIE</t>
  </si>
  <si>
    <t>DR.RAMIFICATIE IZV.NEGRU</t>
  </si>
  <si>
    <t>DR.COSTEA</t>
  </si>
  <si>
    <t>DR.IZV.ALB</t>
  </si>
  <si>
    <t>DR.PITREI</t>
  </si>
  <si>
    <t>DR.GROZA VIADUCT</t>
  </si>
  <si>
    <t>DR BORDEIUL TAIET.</t>
  </si>
  <si>
    <t>DR.TULBUREA POTOC</t>
  </si>
  <si>
    <t>DR.EALU MARE</t>
  </si>
  <si>
    <t>DR.CONTUR LAC</t>
  </si>
  <si>
    <t>DR.CHILISCA</t>
  </si>
  <si>
    <t>DR.BARZAUTA</t>
  </si>
  <si>
    <t>DR.TIGANCA</t>
  </si>
  <si>
    <t>DR.SOVETE</t>
  </si>
  <si>
    <t>DR.PARAUL STANII</t>
  </si>
  <si>
    <t>DR.PARAUL FAGULUI</t>
  </si>
  <si>
    <t>DR.MOGHIORUS RAM.</t>
  </si>
  <si>
    <t>DR.MOGHIORUS</t>
  </si>
  <si>
    <t>DR.PLOPU POIANA</t>
  </si>
  <si>
    <t>DR.COPORAIA</t>
  </si>
  <si>
    <t>DR.OBREJESCU</t>
  </si>
  <si>
    <t>DR.VOSOC</t>
  </si>
  <si>
    <t>DR.PR.HAITEI</t>
  </si>
  <si>
    <t>DR.LACOS RAMIFICATIE</t>
  </si>
  <si>
    <t>DR.CHITICII MICI</t>
  </si>
  <si>
    <t>DR.CHITICII MARI</t>
  </si>
  <si>
    <t>DR.CAPUITEANU MANASTIRE</t>
  </si>
  <si>
    <t>DRHAITA RACHITIS</t>
  </si>
  <si>
    <t>DR MARILOR II</t>
  </si>
  <si>
    <t>DR.BUSUIOC</t>
  </si>
  <si>
    <t>DR.HEMEIUSI</t>
  </si>
  <si>
    <t>DR.PLOPU DARMANESTI</t>
  </si>
  <si>
    <t>DR.BASCA POD I-II</t>
  </si>
  <si>
    <t>DR.RATA</t>
  </si>
  <si>
    <t>BARAJ GROZA II</t>
  </si>
  <si>
    <t>CANAL PARAU</t>
  </si>
  <si>
    <t>Lungime albie corectată/consolidată=1 km;</t>
  </si>
  <si>
    <t>TR CANAL BETON GROZA</t>
  </si>
  <si>
    <t>BARAJ TULBUREA</t>
  </si>
  <si>
    <t>BARAJ IZV.ALB</t>
  </si>
  <si>
    <t>BARAJ IZV.ALB II</t>
  </si>
  <si>
    <t>BARAJ PLOPU I</t>
  </si>
  <si>
    <t>BARAJ PLOPU II</t>
  </si>
  <si>
    <t>BARAJ PLOPU III</t>
  </si>
  <si>
    <t>BARAJ PLOPU</t>
  </si>
  <si>
    <t>DR. LUPARIE</t>
  </si>
  <si>
    <t>DR. HEMEIUSI</t>
  </si>
  <si>
    <t>DR. SEACA</t>
  </si>
  <si>
    <t>DR. CHETROSU</t>
  </si>
  <si>
    <t>HG 982/1998;HG 1344/2011; HG; HG 478/ 24-IUN-15;HG.478/24-IUN-15;OUG.1 din 04/01/2017;HG.354/18.05.2017;OUG.68 din 06/11/2019</t>
  </si>
  <si>
    <t>DR HUMARIE</t>
  </si>
  <si>
    <t>DR. ROSCA</t>
  </si>
  <si>
    <t>DR. TOCILA</t>
  </si>
  <si>
    <t>DR. TREBES-BALTA URSULUI</t>
  </si>
  <si>
    <t>DR. CHILIA</t>
  </si>
  <si>
    <t>DR. CIRLIGATA</t>
  </si>
  <si>
    <t>DR. LESPEZI-TULBUREA</t>
  </si>
  <si>
    <t>DR. PARJOAIA-BUDA</t>
  </si>
  <si>
    <t>DR. BUDA-ILIES</t>
  </si>
  <si>
    <t>DR. BLAGESTI-CIUBOTA</t>
  </si>
  <si>
    <t>DR. BOTEASCA</t>
  </si>
  <si>
    <t>DR. TIRDENI-PR. PORCULUI</t>
  </si>
  <si>
    <t>DR. PIRIUL LUI MIHAI</t>
  </si>
  <si>
    <t>DR. RACOVA-RUNCU</t>
  </si>
  <si>
    <t>DR. CHETROSU II</t>
  </si>
  <si>
    <t>DR. VALEA BUDULUI</t>
  </si>
  <si>
    <t>DR. SLATINA</t>
  </si>
  <si>
    <t>DR. VALEA REA-SLATINA</t>
  </si>
  <si>
    <t>LISTDR. VALEA MORARULUI</t>
  </si>
  <si>
    <t>DR. TOCILA-TOCILITA</t>
  </si>
  <si>
    <t>DR. CRISTOIU</t>
  </si>
  <si>
    <t>DR. BURSUCARIE</t>
  </si>
  <si>
    <t>DR. SCHITULUI I</t>
  </si>
  <si>
    <t>DR. URSU MARE</t>
  </si>
  <si>
    <t>DR. RACOVA-LETCANA</t>
  </si>
  <si>
    <t>DR. VALEA REA-BLAGESTI</t>
  </si>
  <si>
    <t>DR. CALINII-STRUGARITA</t>
  </si>
  <si>
    <t>DR. ROTARULUI</t>
  </si>
  <si>
    <t>DR. TOPILITA</t>
  </si>
  <si>
    <t>DR. RAMIFIC.PR.NEGRI</t>
  </si>
  <si>
    <t>DR. DASCALESCU</t>
  </si>
  <si>
    <t>DR. RACHITEI-CRUCEA ROSIE</t>
  </si>
  <si>
    <t>DR. PR.PODULUI-BLAGESTI</t>
  </si>
  <si>
    <t>DR. BLAGOAIA</t>
  </si>
  <si>
    <t>DR. PR. LUNG SI RAMIFIC.</t>
  </si>
  <si>
    <t>DR. TULBUREA</t>
  </si>
  <si>
    <t>DR.FILIPEA</t>
  </si>
  <si>
    <t>DR.TISA</t>
  </si>
  <si>
    <t>DR.MARISCA-ROTUNDA</t>
  </si>
  <si>
    <t>DR.GAIDAR-BEJENIA</t>
  </si>
  <si>
    <t>DR.BERZUNTI-LARGA</t>
  </si>
  <si>
    <t>DR.PUSCASU</t>
  </si>
  <si>
    <t>DR.BERZUNTIUL NEGRU</t>
  </si>
  <si>
    <t>DR.COVATA CALDARI</t>
  </si>
  <si>
    <t>DR.BRADU BRUSTURIS</t>
  </si>
  <si>
    <t>DR.BULIMANDRU</t>
  </si>
  <si>
    <t>DR.VERSESTI</t>
  </si>
  <si>
    <t>DR.MARISCA BRATILA</t>
  </si>
  <si>
    <t>DR.STUFU ORISCVA</t>
  </si>
  <si>
    <t>DR.ANDRONIC</t>
  </si>
  <si>
    <t>DR.VALEA REA RAMIFICATIE</t>
  </si>
  <si>
    <t>DR.MERISA POIANA</t>
  </si>
  <si>
    <t>DR.TISA BERZUNTI</t>
  </si>
  <si>
    <t>DR.LARGUTA</t>
  </si>
  <si>
    <t>DR.SARATEL</t>
  </si>
  <si>
    <t>DR.CARUNTA-BEJENIA</t>
  </si>
  <si>
    <t>DR.CHICIURICI MANGALARIE</t>
  </si>
  <si>
    <t>DR.DRACOAIA</t>
  </si>
  <si>
    <t>DR.ALBELE</t>
  </si>
  <si>
    <t>DR.PRELUCA</t>
  </si>
  <si>
    <t>DR.ALBELE-POD</t>
  </si>
  <si>
    <t>DR.PR.CALULUI</t>
  </si>
  <si>
    <t>DR.BRATILA-BELCIU</t>
  </si>
  <si>
    <t>DR.TALAMBA</t>
  </si>
  <si>
    <t>DR.TULBUREA</t>
  </si>
  <si>
    <t>DR.SBOINA-NEAGRA</t>
  </si>
  <si>
    <t>DR.CLABUC</t>
  </si>
  <si>
    <t>DR.COARNELE</t>
  </si>
  <si>
    <t>DR.SBOINA VERDE SCROAFA</t>
  </si>
  <si>
    <t>DR.SBOINA VERDE RAMIFICATIE</t>
  </si>
  <si>
    <t>DR.CODREANU</t>
  </si>
  <si>
    <t>DR.HALOSU MARE</t>
  </si>
  <si>
    <t>DR.HALOS CIUBOTARU</t>
  </si>
  <si>
    <t>DR.BRANISTEANU</t>
  </si>
  <si>
    <t>DR.CURITA</t>
  </si>
  <si>
    <t>DR.STICLARIE</t>
  </si>
  <si>
    <t>DR.IZVOARELE</t>
  </si>
  <si>
    <t>DR.ZAGLOV-PETROASA</t>
  </si>
  <si>
    <t>DR.PIETRICELE</t>
  </si>
  <si>
    <t>DR.GHIONA SARATA</t>
  </si>
  <si>
    <t>DR.PACURII</t>
  </si>
  <si>
    <t>DR.CALASAU</t>
  </si>
  <si>
    <t>DR.BABA MARIUTA</t>
  </si>
  <si>
    <t>DR.GROAPA CU ULMI</t>
  </si>
  <si>
    <t>DR.M.CASIN-SCUTARU</t>
  </si>
  <si>
    <t>DR.GHIOINEA DULCE</t>
  </si>
  <si>
    <t>DR.BUCIUMI BLIDARI</t>
  </si>
  <si>
    <t>DR.PIETRICELE MICI</t>
  </si>
  <si>
    <t>DR.PUTUROSU</t>
  </si>
  <si>
    <t>DR.CURITA PRELUNGIRE</t>
  </si>
  <si>
    <t>DR.PIETRICELELE MARI</t>
  </si>
  <si>
    <t>DR.VEVERITA</t>
  </si>
  <si>
    <t>DR.HALOSUL MIC</t>
  </si>
  <si>
    <t>DR.CASIN PRALEA CALASAU</t>
  </si>
  <si>
    <t>DR.POIANA MARMURA</t>
  </si>
  <si>
    <t>DR.PRISACII</t>
  </si>
  <si>
    <t>DR.PIETROASA SCUTARU</t>
  </si>
  <si>
    <t>DR.LARGUTA CURITA</t>
  </si>
  <si>
    <t>DR.BLIDARI</t>
  </si>
  <si>
    <t>DR.CINEI</t>
  </si>
  <si>
    <t>DR.VALEA CASINULUI</t>
  </si>
  <si>
    <t>DR.PARAUL FANTANII</t>
  </si>
  <si>
    <t>DR.BALTA LACULUI</t>
  </si>
  <si>
    <t>DR.PR.MESTEACAN</t>
  </si>
  <si>
    <t>DR.VARNITA</t>
  </si>
  <si>
    <t>DR.ARNIS MATEI</t>
  </si>
  <si>
    <t>DR.SCURTU</t>
  </si>
  <si>
    <t>DR.SOLONET-CUCUIETI</t>
  </si>
  <si>
    <t>DR.SLATIOR-CORBU</t>
  </si>
  <si>
    <t>DR.PIETROSU-CALISTRU</t>
  </si>
  <si>
    <t>DR.ZEMES</t>
  </si>
  <si>
    <t>DR.CUTU</t>
  </si>
  <si>
    <t>DR.CORBU</t>
  </si>
  <si>
    <t>DR.COSNEA MERISOR</t>
  </si>
  <si>
    <t>DR.CLIPA</t>
  </si>
  <si>
    <t>DR.PR.LUI MANOLE</t>
  </si>
  <si>
    <t>DR.OBIRSIA TAZLAU</t>
  </si>
  <si>
    <t>DR.DEALU MARES</t>
  </si>
  <si>
    <t>DR.FARCUS</t>
  </si>
  <si>
    <t>DR.PR.URSULUI</t>
  </si>
  <si>
    <t>DR.SARATEAUA</t>
  </si>
  <si>
    <t>DR.COMAN NEGRU</t>
  </si>
  <si>
    <t>DR.NESTIUTUL GHEDEON</t>
  </si>
  <si>
    <t>DR.GHEDEON</t>
  </si>
  <si>
    <t>DR.NESTIUTUL</t>
  </si>
  <si>
    <t>DR.FRUMOASA PRELUNGIRE</t>
  </si>
  <si>
    <t>DR.PLOPILOR</t>
  </si>
  <si>
    <t>DR.FRASINIS</t>
  </si>
  <si>
    <t>DR.NEGRUTIU</t>
  </si>
  <si>
    <t>DR.CARPINIS</t>
  </si>
  <si>
    <t>DR.LEONORA</t>
  </si>
  <si>
    <t>DR.CENUSARIA</t>
  </si>
  <si>
    <t>DR.STIRBAT</t>
  </si>
  <si>
    <t>DR.COVATA</t>
  </si>
  <si>
    <t>DR.TISOASA</t>
  </si>
  <si>
    <t>DR.CHITICI</t>
  </si>
  <si>
    <t>DR.CAPATINEI</t>
  </si>
  <si>
    <t>DR.LESUNTUL MARE-POD</t>
  </si>
  <si>
    <t>DR.CERNICA</t>
  </si>
  <si>
    <t>DR. LESUNTU MIC</t>
  </si>
  <si>
    <t>DAF PLOSTINA</t>
  </si>
  <si>
    <t>DR.BORSICA</t>
  </si>
  <si>
    <t>DR.STINEICA</t>
  </si>
  <si>
    <t>DR.BRADU MESTECANIS</t>
  </si>
  <si>
    <t>DR.SLATINA-MAGURICEA</t>
  </si>
  <si>
    <t>DR.PIRIULUI TARE</t>
  </si>
  <si>
    <t>DR.NISTOROAIA-POD</t>
  </si>
  <si>
    <t>DR.FESCA DE JOS</t>
  </si>
  <si>
    <t>DR.FESCA DE SUS</t>
  </si>
  <si>
    <t>DR.SAROSA</t>
  </si>
  <si>
    <t>DR.MANASCA</t>
  </si>
  <si>
    <t>DR.PIRIUL DE LA SONDE</t>
  </si>
  <si>
    <t>DR.PIRIUL POPII</t>
  </si>
  <si>
    <t>DR.SCOCURI</t>
  </si>
  <si>
    <t>DR.HATAS</t>
  </si>
  <si>
    <t>DR.ROTARIE</t>
  </si>
  <si>
    <t>DR.HALOS-OITUZ</t>
  </si>
  <si>
    <t>DR.BREZAIA</t>
  </si>
  <si>
    <t>DR.LUPCHEANU MIC</t>
  </si>
  <si>
    <t>DAF CARPINIS</t>
  </si>
  <si>
    <t>DR.RUNCU-OITUZ</t>
  </si>
  <si>
    <t>DR.F.RUNCULUI-PR.DULCE</t>
  </si>
  <si>
    <t>DR.PR.LUI MARTIN</t>
  </si>
  <si>
    <t>DR.PR. LUI MARTIN</t>
  </si>
  <si>
    <t>DR.PR.CERNICA</t>
  </si>
  <si>
    <t>DR.FANTANELE UP I SASCUT 3 KM</t>
  </si>
  <si>
    <t>DR.VALEA SEACA</t>
  </si>
  <si>
    <t>DR.VALEA CERBULUI</t>
  </si>
  <si>
    <t>DR.VALEA MANGALARIEI</t>
  </si>
  <si>
    <t>DR.V.LEURDARIEI</t>
  </si>
  <si>
    <t>DR.V.DRAGUSANI</t>
  </si>
  <si>
    <t>DR.VALEA PALTINULUI</t>
  </si>
  <si>
    <t>DR.V.MASCANI</t>
  </si>
  <si>
    <t>DR.V.IEZERULUI</t>
  </si>
  <si>
    <t>DR.VALEA LUI VLAD</t>
  </si>
  <si>
    <t>DR.VALEA SALCII</t>
  </si>
  <si>
    <t>DR.V.COCAINA</t>
  </si>
  <si>
    <t>DR.GAICEANA ANINOASA</t>
  </si>
  <si>
    <t>DR.DOFTEANA</t>
  </si>
  <si>
    <t>DR.CIUNGET</t>
  </si>
  <si>
    <t>DR.PACURITA</t>
  </si>
  <si>
    <t>DR.NINEASA</t>
  </si>
  <si>
    <t>DR.SARARIE</t>
  </si>
  <si>
    <t>DR.TABLA</t>
  </si>
  <si>
    <t>DR.BOGATA</t>
  </si>
  <si>
    <t>DR.FRASIN DOFTEANA</t>
  </si>
  <si>
    <t>DR.CHESCHES DOFTEANA</t>
  </si>
  <si>
    <t>DR.SLATIOARA STRAJA</t>
  </si>
  <si>
    <t>DR.PUFU SANDRU</t>
  </si>
  <si>
    <t>DR.CALMUS</t>
  </si>
  <si>
    <t>DR.SIMION</t>
  </si>
  <si>
    <t>DR.BATCA PUFU SARARIE</t>
  </si>
  <si>
    <t>DR.LARGA</t>
  </si>
  <si>
    <t>DR.MAGURA BATCA</t>
  </si>
  <si>
    <t>DR.RUNCU LARGA</t>
  </si>
  <si>
    <t>DR.ROTILE</t>
  </si>
  <si>
    <t>DR.SLANIC ROMEO</t>
  </si>
  <si>
    <t>DR.STROIU</t>
  </si>
  <si>
    <t>DR.STICLARU</t>
  </si>
  <si>
    <t>DR.IGNAT</t>
  </si>
  <si>
    <t>DR.DOBRU</t>
  </si>
  <si>
    <t>DR.PUFU DOBRU</t>
  </si>
  <si>
    <t>DR.SLANICEL</t>
  </si>
  <si>
    <t>DR.HEVEDER</t>
  </si>
  <si>
    <t>DR.PR.NEGRU</t>
  </si>
  <si>
    <t>DR.PR.PIETREI</t>
  </si>
  <si>
    <t>DR.POD CHESCHES SLANIC</t>
  </si>
  <si>
    <t>DR.SASU</t>
  </si>
  <si>
    <t>DR.CAMP CANAL</t>
  </si>
  <si>
    <t>DR.CARTOVEI</t>
  </si>
  <si>
    <t>DR.ROTARULUI</t>
  </si>
  <si>
    <t>DR.CENGHIU</t>
  </si>
  <si>
    <t>DR.ROTARU BATCA PUFU</t>
  </si>
  <si>
    <t>DR.SLANIC CAMPULUI</t>
  </si>
  <si>
    <t>TR.BARAJ BETON MALVAS</t>
  </si>
  <si>
    <t>TR.BARAJ BETON MAGURA</t>
  </si>
  <si>
    <t>TR.BARAJ PASTRAV.SLANIC</t>
  </si>
  <si>
    <t>TR.BARAJ CASCADA</t>
  </si>
  <si>
    <t>TR.BARAJ PR.PIETREI</t>
  </si>
  <si>
    <t>TR.BARAJ PUFU</t>
  </si>
  <si>
    <t>Lungime albie corectată/consolidată=1,4 km;</t>
  </si>
  <si>
    <t>TR.BARAJ IGNAT</t>
  </si>
  <si>
    <t>Lungime albie corectată/consolidată=0,49 km;</t>
  </si>
  <si>
    <t>Lungime albie corectată/consolidată=1,1 km;</t>
  </si>
  <si>
    <t>TR.BARAJ DOBRU SURI</t>
  </si>
  <si>
    <t>TR.BARAJ PICIORUL PORCULUI</t>
  </si>
  <si>
    <t>Lungime albie corectată/consolidată=0,15 km;</t>
  </si>
  <si>
    <t>TR.BARAJ MAGURA II</t>
  </si>
  <si>
    <t>TR.BARAJ TABLA HOTAR</t>
  </si>
  <si>
    <t>TR.BARAJ MAGURA</t>
  </si>
  <si>
    <t>TR.GARDULETE CORECTIE</t>
  </si>
  <si>
    <t>DR.STIRBU</t>
  </si>
  <si>
    <t>DR.STUHULET</t>
  </si>
  <si>
    <t>DR.COROETA</t>
  </si>
  <si>
    <t>DR.GLODISOARE</t>
  </si>
  <si>
    <t>DR.FUNDU VAII-ROSIORI</t>
  </si>
  <si>
    <t>DR.BUHOCEL</t>
  </si>
  <si>
    <t>DR.ALEXANDRIA</t>
  </si>
  <si>
    <t>DR.SATU NOU</t>
  </si>
  <si>
    <t>DR.VALEA MICA</t>
  </si>
  <si>
    <t>DR.CIUTURESTI</t>
  </si>
  <si>
    <t>DR.MISIHANESTI</t>
  </si>
  <si>
    <t>DR.RACOVA TAMASI</t>
  </si>
  <si>
    <t>DR.BATLA</t>
  </si>
  <si>
    <t>DR.MILOSU</t>
  </si>
  <si>
    <t>DR.IAPA</t>
  </si>
  <si>
    <t>DR.VALEA MARULUI</t>
  </si>
  <si>
    <t>DR.SATUNOU-RAMIFICATIE</t>
  </si>
  <si>
    <t>DR.PR.MORII</t>
  </si>
  <si>
    <t>TR.CORECTIE TORENTI RAU TAMASI</t>
  </si>
  <si>
    <t>Lungime albie corectată/consolidată=1,5 km;</t>
  </si>
  <si>
    <t>DR.LUPOAIA</t>
  </si>
  <si>
    <t>DR.COLONOASA</t>
  </si>
  <si>
    <t>DR.CAMBUR</t>
  </si>
  <si>
    <t>DR.FUNDATURA</t>
  </si>
  <si>
    <t>DR.VALEA IEPEI</t>
  </si>
  <si>
    <t>DR.BARCANA</t>
  </si>
  <si>
    <t>DR.COTIN</t>
  </si>
  <si>
    <t>DR.RAZESU</t>
  </si>
  <si>
    <t>DR.BARCANA-PLOPOASA</t>
  </si>
  <si>
    <t>DR.PIETROSU-DUMESTI</t>
  </si>
  <si>
    <t>VASLUI</t>
  </si>
  <si>
    <t>Tara: România; Judet: VASLUI; -;   -; Nr: -;</t>
  </si>
  <si>
    <t>DR.STEMNIC I</t>
  </si>
  <si>
    <t>DR.DURACEASA I+II</t>
  </si>
  <si>
    <t>DR.DURACEASA III</t>
  </si>
  <si>
    <t>DR.PIETROSU-IEZER</t>
  </si>
  <si>
    <t>DR.IEZER</t>
  </si>
  <si>
    <t>DR.VALEA MARE</t>
  </si>
  <si>
    <t>DR.VALEA IMPUTITA</t>
  </si>
  <si>
    <t>DR.VIISOARA</t>
  </si>
  <si>
    <t>DR.STEMNIC II</t>
  </si>
  <si>
    <t>DR.BUDA-SCORTASCA</t>
  </si>
  <si>
    <t>DR.CHITOC</t>
  </si>
  <si>
    <t>DR.STEJARIS</t>
  </si>
  <si>
    <t>DR.STEJAREILOR</t>
  </si>
  <si>
    <t>DR.BUDA II</t>
  </si>
  <si>
    <t>DR.BUDA I</t>
  </si>
  <si>
    <t>DR.TRAUS-FRUNTISENI</t>
  </si>
  <si>
    <t>DR.BUJORENI</t>
  </si>
  <si>
    <t>DR.VLASCINEASA</t>
  </si>
  <si>
    <t>DR.ZGURA</t>
  </si>
  <si>
    <t>DR.FLORESTI-HUMARIA</t>
  </si>
  <si>
    <t>DR.DOAGELE</t>
  </si>
  <si>
    <t>DR.POIANA PETRII</t>
  </si>
  <si>
    <t>DR.BELZENI</t>
  </si>
  <si>
    <t>DR.POINESTI I</t>
  </si>
  <si>
    <t>DR.POIENESTI II</t>
  </si>
  <si>
    <t>DR.F.LUNCII-FLORESTI</t>
  </si>
  <si>
    <t>DR.GADEASA</t>
  </si>
  <si>
    <t>DR.ARSITA-LIPOVAT</t>
  </si>
  <si>
    <t>DR.LIPOVAT-FAGADAU</t>
  </si>
  <si>
    <t>LISTDRUM FORESTIER B</t>
  </si>
  <si>
    <t>MARAMUREŞ</t>
  </si>
  <si>
    <t>Tara: România; Judet: MARAMUREŞ; -;   -; Nr: -;</t>
  </si>
  <si>
    <t>DRUM FORESTIER BLIDA</t>
  </si>
  <si>
    <t>DRUM FORESTIER BULZ</t>
  </si>
  <si>
    <t>DRUM FORESTIER CHICE</t>
  </si>
  <si>
    <t>DRUM FORESTIER CIONT</t>
  </si>
  <si>
    <t>DRUM FORESTIER IZV.P</t>
  </si>
  <si>
    <t>DRUM FORESTIER JIDOA</t>
  </si>
  <si>
    <t>DRUM FORESTIER JILIP</t>
  </si>
  <si>
    <t>DRUM FORESTIER JOLOB</t>
  </si>
  <si>
    <t>DRUM FORESTIER MICUL</t>
  </si>
  <si>
    <t>DRUM FORESTIER OSTRE</t>
  </si>
  <si>
    <t>DRUM FORESTIER PISTR</t>
  </si>
  <si>
    <t>DRUM FORESTIER PLESC</t>
  </si>
  <si>
    <t>DRUM FORESTIER PLOPI</t>
  </si>
  <si>
    <t>DRUM FORESTIER PR.NE</t>
  </si>
  <si>
    <t>DRUM FORESTIER PR.NU</t>
  </si>
  <si>
    <t>DRUM FORESTIER PR.VI</t>
  </si>
  <si>
    <t>DRUM FORESTIER ROASA</t>
  </si>
  <si>
    <t>DRUM FORESTIER ROSTO</t>
  </si>
  <si>
    <t>DRUM FORESTIER SF.IO</t>
  </si>
  <si>
    <t>DRUM FORESTIER STUR</t>
  </si>
  <si>
    <t>DRUM FORESTIER SUBIG</t>
  </si>
  <si>
    <t>DRUM FORESTIER TREST</t>
  </si>
  <si>
    <t>DRUM FORESTIER USTUR</t>
  </si>
  <si>
    <t>DRUM FORESTIER VL.BL</t>
  </si>
  <si>
    <t>DRUM FORESTIER VL.JI</t>
  </si>
  <si>
    <t>DRUM FORESTIER VL.LU</t>
  </si>
  <si>
    <t>DRUM FORESTIER VL.RO</t>
  </si>
  <si>
    <t>DRUM FORESTIER VL.VA</t>
  </si>
  <si>
    <t>PRAG DE BETON 6 BC 1,5</t>
  </si>
  <si>
    <t>HG 982/1998;;OUG.1 din 04/01/2017;OUG.68 din 06/11/2019;HG.846/08.10.2020</t>
  </si>
  <si>
    <t>BARAJ DE BETON 7 BC 3,0</t>
  </si>
  <si>
    <t>Lungime albie corectată/consolidată=0,012 km;</t>
  </si>
  <si>
    <t>PRAG DE BETON 8 BC 1,0</t>
  </si>
  <si>
    <t>BARAJ DE BETON 9 BC 4,0</t>
  </si>
  <si>
    <t>Lungime albie corectată/consolidată=0,004 km;</t>
  </si>
  <si>
    <t>GARDULETE DE COASTA</t>
  </si>
  <si>
    <t>TORENTI</t>
  </si>
  <si>
    <t>DRUM BOLDUT</t>
  </si>
  <si>
    <t>DAF</t>
  </si>
  <si>
    <t>BRAZI LIMPEDEA</t>
  </si>
  <si>
    <t>COTRANTA</t>
  </si>
  <si>
    <t>IEZERELE</t>
  </si>
  <si>
    <t>IEZER LIMPEDEA</t>
  </si>
  <si>
    <t>DAFr</t>
  </si>
  <si>
    <t>MAGURA</t>
  </si>
  <si>
    <t>MOGOSA</t>
  </si>
  <si>
    <t>SITAUTA</t>
  </si>
  <si>
    <t>STINISOARA</t>
  </si>
  <si>
    <t>SUB IGNIS I</t>
  </si>
  <si>
    <t>VL. BABEI I</t>
  </si>
  <si>
    <t>VL. BORCUTULUI</t>
  </si>
  <si>
    <t>VL.CUTULUI(CREMENEA)</t>
  </si>
  <si>
    <t>VL. MORII</t>
  </si>
  <si>
    <t>VL. SUIORULUI(RACOSI)</t>
  </si>
  <si>
    <t>VL.TIGANULUI</t>
  </si>
  <si>
    <t>ARINIES</t>
  </si>
  <si>
    <t>BALASINA</t>
  </si>
  <si>
    <t>BANARII</t>
  </si>
  <si>
    <t>BIRJAVA</t>
  </si>
  <si>
    <t>BISTRICIOARA</t>
  </si>
  <si>
    <t>CERCANEL I</t>
  </si>
  <si>
    <t>CIRJOAIA</t>
  </si>
  <si>
    <t>CISLISOARA</t>
  </si>
  <si>
    <t>COLBU</t>
  </si>
  <si>
    <t>FINTINELE</t>
  </si>
  <si>
    <t>GAVRILUCA ALEXESTI</t>
  </si>
  <si>
    <t>GEAMANU</t>
  </si>
  <si>
    <t>HRIT</t>
  </si>
  <si>
    <t>IZV.DRAGOS</t>
  </si>
  <si>
    <t>IZV.URSULUI</t>
  </si>
  <si>
    <t>IZV.URSULUI BALASINA</t>
  </si>
  <si>
    <t>MAGURICEA</t>
  </si>
  <si>
    <t>PRESTINCI JUPANIA</t>
  </si>
  <si>
    <t>PUTREDU</t>
  </si>
  <si>
    <t>REPEDEA BORSA</t>
  </si>
  <si>
    <t>SESURI</t>
  </si>
  <si>
    <t>SFORAC</t>
  </si>
  <si>
    <t>SILHOI</t>
  </si>
  <si>
    <t>TONCHEI</t>
  </si>
  <si>
    <t>VINISORU</t>
  </si>
  <si>
    <t>VISEUT</t>
  </si>
  <si>
    <t>VULCANESCU</t>
  </si>
  <si>
    <t>ZIMBROSLAV</t>
  </si>
  <si>
    <t>DR.AUTOF.TIRSA</t>
  </si>
  <si>
    <t>DR.AUTOF.VL.VINULUI</t>
  </si>
  <si>
    <t>BIRLOAIA</t>
  </si>
  <si>
    <t>BIRLOAIA PREL.</t>
  </si>
  <si>
    <t>BIRLOAIA PREL.II</t>
  </si>
  <si>
    <t>CIUNGOAIA</t>
  </si>
  <si>
    <t>CIUNGOAIA PRELUNGIRE</t>
  </si>
  <si>
    <t>DIDII PRELUNGIRE</t>
  </si>
  <si>
    <t>DIDII RAMIFICATIE</t>
  </si>
  <si>
    <t>DOBRA</t>
  </si>
  <si>
    <t>DOBRA VID.I.</t>
  </si>
  <si>
    <t>DOBRA VID.II.</t>
  </si>
  <si>
    <t>GIRDICIOAIA</t>
  </si>
  <si>
    <t>HUDEASA</t>
  </si>
  <si>
    <t>ARIES PRELUNGIRE</t>
  </si>
  <si>
    <t>ARIES RAMIFICATIE</t>
  </si>
  <si>
    <t>HUDINULUI</t>
  </si>
  <si>
    <t>IEDERUICA</t>
  </si>
  <si>
    <t>LARGA</t>
  </si>
  <si>
    <t>LUPOAIA</t>
  </si>
  <si>
    <t>MINGHET</t>
  </si>
  <si>
    <t>PERIAC</t>
  </si>
  <si>
    <t>POD TIBLES</t>
  </si>
  <si>
    <t>PR.PIETRII</t>
  </si>
  <si>
    <t>PR.URSULUI</t>
  </si>
  <si>
    <t>PRELUCI</t>
  </si>
  <si>
    <t>PRELUCI BAILOR</t>
  </si>
  <si>
    <t>PRIHODISTE</t>
  </si>
  <si>
    <t>SERPOAIA</t>
  </si>
  <si>
    <t>SERPOITA</t>
  </si>
  <si>
    <t>STEVIOARA</t>
  </si>
  <si>
    <t>TIBLES</t>
  </si>
  <si>
    <t>URSULUI PRELUNGIRE</t>
  </si>
  <si>
    <t>VL.ARIES</t>
  </si>
  <si>
    <t>VL.MARE IEDERUICA</t>
  </si>
  <si>
    <t>VL.MARE IEDERUICA II</t>
  </si>
  <si>
    <t>VL.MARE PRELUNGIRE</t>
  </si>
  <si>
    <t>VL.LUI SALEU</t>
  </si>
  <si>
    <t>ZBURATURA</t>
  </si>
  <si>
    <t>DRUM DAF STRATEGIC AGRIS -PARTIA</t>
  </si>
  <si>
    <t>lucrari de corectarea torentilor</t>
  </si>
  <si>
    <t>DR.JIDULUI</t>
  </si>
  <si>
    <t>IZV.BRAZILOR</t>
  </si>
  <si>
    <t>IZV.CRUCII</t>
  </si>
  <si>
    <t>SALAS SUGAU</t>
  </si>
  <si>
    <t>VL.GLODULUI</t>
  </si>
  <si>
    <t>CANAL DESCHIS EUGIN</t>
  </si>
  <si>
    <t>BARAJ EUGIN</t>
  </si>
  <si>
    <t>CORECTIE TORENTI PAULIC</t>
  </si>
  <si>
    <t>Lungime albie corectată/consolidată=0,554 km;</t>
  </si>
  <si>
    <t>DRUM FORESTIER BARDI</t>
  </si>
  <si>
    <t>HG 982/1998;HG nr.1030 din:09/08/2006;;OUG.1 din 04/01/2017;OUG.68 din 06/11/2019</t>
  </si>
  <si>
    <t>DRUM FORESTIER BARDAUCINU MARE</t>
  </si>
  <si>
    <t>DRUM FORESTIER BOSOTIN</t>
  </si>
  <si>
    <t>DRUM FORESTIER COPILAS</t>
  </si>
  <si>
    <t>DRUM FORESTIER COSNEA</t>
  </si>
  <si>
    <t>DRUM FORESTIER CVASNITA II</t>
  </si>
  <si>
    <t>DRUM FORESTIER EUGIN</t>
  </si>
  <si>
    <t>DRUM FORESTIER FETESCU</t>
  </si>
  <si>
    <t>DRUM FORESTIER IZVORU RICII</t>
  </si>
  <si>
    <t>DRUM FORESTIER PENTAIA PAULIC I</t>
  </si>
  <si>
    <t>DRUM FORESTIER PENTAIA PAULIC II</t>
  </si>
  <si>
    <t>DRUM FORESTIER POD COPILAS</t>
  </si>
  <si>
    <t>8.26.10</t>
  </si>
  <si>
    <t>DRUM FORESTIER PARAU COROVLI</t>
  </si>
  <si>
    <t>DRUM FORESTIER PARAU COROVLI II</t>
  </si>
  <si>
    <t>DRUM FORESTIER RACHITA II</t>
  </si>
  <si>
    <t>DRUM FORESTIER REVIACA I+II</t>
  </si>
  <si>
    <t>DRUM FORESTIER RICA</t>
  </si>
  <si>
    <t>DRUM FORESTIER RICA PRELUNGIRE</t>
  </si>
  <si>
    <t>DRUM FORESTIER TARNITA</t>
  </si>
  <si>
    <t>CANAL PENTRU EVAC APA</t>
  </si>
  <si>
    <t>CORECTIE TORENTI ELMA VAVERICIN</t>
  </si>
  <si>
    <t>Lungime albie corectată/consolidată=0,152 km;</t>
  </si>
  <si>
    <t>CORECTIE TORENTI VINDEREL</t>
  </si>
  <si>
    <t>Lungime albie corectată/consolidată=0,434 km;</t>
  </si>
  <si>
    <t>CORECTIE TORENTI PLAIC</t>
  </si>
  <si>
    <t>Lungime albie corectată/consolidată=0,357 km;</t>
  </si>
  <si>
    <t>DRUM HUTIUTEANCA</t>
  </si>
  <si>
    <t>ZID DE APARARE</t>
  </si>
  <si>
    <t>CANALE DE DESECARE</t>
  </si>
  <si>
    <t>BAIA</t>
  </si>
  <si>
    <t>COLIBI</t>
  </si>
  <si>
    <t>CORNETU MIC</t>
  </si>
  <si>
    <t>CORNETU MARE</t>
  </si>
  <si>
    <t>COVATAR I</t>
  </si>
  <si>
    <t>CRIVA</t>
  </si>
  <si>
    <t>CROSNITA</t>
  </si>
  <si>
    <t>HIGEA</t>
  </si>
  <si>
    <t>HRABNIC</t>
  </si>
  <si>
    <t>HUTA-MICEU</t>
  </si>
  <si>
    <t>INTRE-SAPINTI</t>
  </si>
  <si>
    <t>IZV.TIGANULUI</t>
  </si>
  <si>
    <t>NIRES</t>
  </si>
  <si>
    <t>PALTIN</t>
  </si>
  <si>
    <t>PERES</t>
  </si>
  <si>
    <t>PICUIATA</t>
  </si>
  <si>
    <t>PLOSTEA</t>
  </si>
  <si>
    <t>PR.STERULUI</t>
  </si>
  <si>
    <t>RONA CORNET</t>
  </si>
  <si>
    <t>RONA PLOSTEA</t>
  </si>
  <si>
    <t>RONA-ZALOM.III</t>
  </si>
  <si>
    <t>SAPINCIOARE</t>
  </si>
  <si>
    <t>SAPINTA-PALTIN</t>
  </si>
  <si>
    <t>SENES</t>
  </si>
  <si>
    <t>SUGATAGU MARE</t>
  </si>
  <si>
    <t>SUGATAGU MIC</t>
  </si>
  <si>
    <t>SUGATAGU MIC II</t>
  </si>
  <si>
    <t>VIZEU</t>
  </si>
  <si>
    <t>VL.FEHINULUI</t>
  </si>
  <si>
    <t>VL.HOTARULUI</t>
  </si>
  <si>
    <t>VL.JOTI</t>
  </si>
  <si>
    <t>VL.MARE VAD</t>
  </si>
  <si>
    <t>VL.SAPINTEI I</t>
  </si>
  <si>
    <t>VL.SAPINTEI II</t>
  </si>
  <si>
    <t>VL.UNGURILOR</t>
  </si>
  <si>
    <t>VRATICEL</t>
  </si>
  <si>
    <t>ZALOM</t>
  </si>
  <si>
    <t>DESECARI FERSIG</t>
  </si>
  <si>
    <t>DRUM FORESTIER FERSIG</t>
  </si>
  <si>
    <t>DRUM FORESTIER IADARA</t>
  </si>
  <si>
    <t>DRUM FORESTIER VALEA DRACULUI</t>
  </si>
  <si>
    <t>DRUM FORESTIER LITARD</t>
  </si>
  <si>
    <t>DRUM FORESTIER MESTEACAN I+II</t>
  </si>
  <si>
    <t>DRUM FORESTIER PRISLOP</t>
  </si>
  <si>
    <t>DRUM FORESTIER STEJERA I</t>
  </si>
  <si>
    <t>DRUM FORESTIER STEJERA II</t>
  </si>
  <si>
    <t>DRUM FORETIER TIHOLT</t>
  </si>
  <si>
    <t>DRUM FORETIER VL.BOIULUI</t>
  </si>
  <si>
    <t>DR FOR CIORMOLINA</t>
  </si>
  <si>
    <t>DR FOR DELUT</t>
  </si>
  <si>
    <t>DR FOR IAZUL BLOJII</t>
  </si>
  <si>
    <t>DR FOR IZV ALB</t>
  </si>
  <si>
    <t>8.26.06</t>
  </si>
  <si>
    <t>8.26.05</t>
  </si>
  <si>
    <t>DR FOR IZV ROTI</t>
  </si>
  <si>
    <t>DR FOR LEORDA</t>
  </si>
  <si>
    <t>DR FOR LEORDA PRELUNGIRE</t>
  </si>
  <si>
    <t>DR FOR MESTEACAN</t>
  </si>
  <si>
    <t>DR FOR NETEDA</t>
  </si>
  <si>
    <t>DR FOR POD BA VEZUINA</t>
  </si>
  <si>
    <t>POD BETONAT RIOAIA</t>
  </si>
  <si>
    <t>DR FOR PALTIN</t>
  </si>
  <si>
    <t>DR FOR PASCULUI IZV NEGRU</t>
  </si>
  <si>
    <t>DR FOR POIANA PRELUNGIRE</t>
  </si>
  <si>
    <t>DR FOR POIANA PINTII</t>
  </si>
  <si>
    <t>DR FOR PR URSULUI POIANA</t>
  </si>
  <si>
    <t>DR FOR RIOAIA</t>
  </si>
  <si>
    <t>DR FOR ROTUNDA DELUT</t>
  </si>
  <si>
    <t>DR FOR SIBILA</t>
  </si>
  <si>
    <t>DR FOR SUNATOAREA</t>
  </si>
  <si>
    <t>DR FOR TOCILA</t>
  </si>
  <si>
    <t>DR FOR TOPILAR SCREDOASA</t>
  </si>
  <si>
    <t>DR FOR URSOAIA</t>
  </si>
  <si>
    <t>DR FOR VARATEC BAILOR</t>
  </si>
  <si>
    <t>DR FOR VEZUINA</t>
  </si>
  <si>
    <t>DR FOR VL BOTIZII</t>
  </si>
  <si>
    <t>DR FOR VL LUNGA</t>
  </si>
  <si>
    <t>DR FOR VL MINELOR</t>
  </si>
  <si>
    <t>DR FOR VL PASCULUI</t>
  </si>
  <si>
    <t>DR FOR SUB PLESCA</t>
  </si>
  <si>
    <t>DR FOR VL TOCILEI</t>
  </si>
  <si>
    <t>DR FOR VL UNGURILOR</t>
  </si>
  <si>
    <t>DR FOR VL LUI MATEI</t>
  </si>
  <si>
    <t>DR FOR VL LUI MIHAI</t>
  </si>
  <si>
    <t>DR FOR ZIMBRITA</t>
  </si>
  <si>
    <t>CORECTARE TORENTI SABISA</t>
  </si>
  <si>
    <t>DRUM BAGNAU</t>
  </si>
  <si>
    <t>DRUM BONCATEI</t>
  </si>
  <si>
    <t>DRUM BUSAG</t>
  </si>
  <si>
    <t>DRUM CAPITANU MARE</t>
  </si>
  <si>
    <t>DRUM CHIUZOSA</t>
  </si>
  <si>
    <t>DRUM DIMBUL URSULUI</t>
  </si>
  <si>
    <t>DRUM FRASINEASA</t>
  </si>
  <si>
    <t>IZV.RUNCULUI</t>
  </si>
  <si>
    <t>IZV.SUB PIATRA</t>
  </si>
  <si>
    <t>LIMPEDEA</t>
  </si>
  <si>
    <t>DRUM LOMAS</t>
  </si>
  <si>
    <t>DRUM LAPUSNA</t>
  </si>
  <si>
    <t>NISTRU HANDAL</t>
  </si>
  <si>
    <t>NISTRU MINTOASA</t>
  </si>
  <si>
    <t>OUT</t>
  </si>
  <si>
    <t>PR.CIRES</t>
  </si>
  <si>
    <t>SEINEL-RACORD</t>
  </si>
  <si>
    <t>SF.GHE.I</t>
  </si>
  <si>
    <t>ULMOASA</t>
  </si>
  <si>
    <t>VL.ARDELEAN</t>
  </si>
  <si>
    <t>VL.CORBULUI</t>
  </si>
  <si>
    <t>VL.CUTII</t>
  </si>
  <si>
    <t>VL.GISTII</t>
  </si>
  <si>
    <t>VL.MARE</t>
  </si>
  <si>
    <t>VL.NEGRUTII</t>
  </si>
  <si>
    <t>VL.SATULUI</t>
  </si>
  <si>
    <t>BLOAJA CIOCOTIS</t>
  </si>
  <si>
    <t>BOIERENI-VL. MARE</t>
  </si>
  <si>
    <t>CUFOAIA I</t>
  </si>
  <si>
    <t>FISCOS CAP</t>
  </si>
  <si>
    <t>HIJA BLOAJA</t>
  </si>
  <si>
    <t>IZV. PIETRII CIOCOTIS</t>
  </si>
  <si>
    <t>POD BETON BLOAJA</t>
  </si>
  <si>
    <t>PONORITA</t>
  </si>
  <si>
    <t>PR. BISERICII</t>
  </si>
  <si>
    <t>PR. ROSU RACHITELE</t>
  </si>
  <si>
    <t>PR. ZAPODILOR DOSULUI</t>
  </si>
  <si>
    <t>SATRA</t>
  </si>
  <si>
    <t>VL. ALBA BLOAJA</t>
  </si>
  <si>
    <t>VL. ARINILOR</t>
  </si>
  <si>
    <t>VL. CATUSII LIGHET RAMIFICATIE</t>
  </si>
  <si>
    <t>VL. DOBRULUI</t>
  </si>
  <si>
    <t>VL. DOMOSII</t>
  </si>
  <si>
    <t>VL.GARDULUI</t>
  </si>
  <si>
    <t>VL. PARINCEL URSULUI</t>
  </si>
  <si>
    <t>VL. PIETRII BLOAJA</t>
  </si>
  <si>
    <t>VL. SASULUI</t>
  </si>
  <si>
    <t>VL. SUNATORII</t>
  </si>
  <si>
    <t>VL.TILHARULUI</t>
  </si>
  <si>
    <t>VL. URSULUI ROHIA</t>
  </si>
  <si>
    <t>DRUM ASUAJ CARSTEA</t>
  </si>
  <si>
    <t>DRUM CALEA SILII</t>
  </si>
  <si>
    <t>DRUM CALEA GARDULUI</t>
  </si>
  <si>
    <t>DRUM DAMACUS I</t>
  </si>
  <si>
    <t>DRUM DAMACUS II</t>
  </si>
  <si>
    <t>DRUM DOSUL MARE</t>
  </si>
  <si>
    <t>DRUM GODINEASA</t>
  </si>
  <si>
    <t>DRUM JURTELEC</t>
  </si>
  <si>
    <t>DRUM VALEA PIETRII</t>
  </si>
  <si>
    <t>DRUM VALEA ASCUTITULUI</t>
  </si>
  <si>
    <t>DRUM VALEA BORJUGULUI</t>
  </si>
  <si>
    <t>DRUM VALEA CIORANULUI</t>
  </si>
  <si>
    <t>DRUM VALEA CARSTEA</t>
  </si>
  <si>
    <t>DRUM VALEA PRIHODISTII</t>
  </si>
  <si>
    <t>DRUM VALEA SATULUI I</t>
  </si>
  <si>
    <t>DRUM VALEA SATULUI II</t>
  </si>
  <si>
    <t>DRUM FORESTIER ALUNIS</t>
  </si>
  <si>
    <t>DRUM FORESTIER BARDAU I</t>
  </si>
  <si>
    <t>DRUM FORESTIER BARDAU II</t>
  </si>
  <si>
    <t>DRUM FORESTIER BARDAU III</t>
  </si>
  <si>
    <t>DRUM FORESTIER BARDAUIV</t>
  </si>
  <si>
    <t>DREU FORESTIER BETIGI</t>
  </si>
  <si>
    <t>DRUM FORESTIER BOTIZU</t>
  </si>
  <si>
    <t>DRUM FORESTIER COMANUL MIC</t>
  </si>
  <si>
    <t>DRUM FORESTIER COMANUL MIC II</t>
  </si>
  <si>
    <t>DRUM FORESTIER FAINA I</t>
  </si>
  <si>
    <t>DRUM FORESTIER FAINA II</t>
  </si>
  <si>
    <t>DRUM FORESTIER IZVORUL CAILOR</t>
  </si>
  <si>
    <t>LINIE CFF DELTA RIPI</t>
  </si>
  <si>
    <t>cai ferate forestiere</t>
  </si>
  <si>
    <t>LINIE CFF RAMIFICATIE RIPI</t>
  </si>
  <si>
    <t>LINIE CFF RAMIF NOVICIOR</t>
  </si>
  <si>
    <t>LINIE CFF RAMIFICATIE SULIGU DE</t>
  </si>
  <si>
    <t>LINIE CFF BOTIZU</t>
  </si>
  <si>
    <t>LINIE CFF COMANU MARE</t>
  </si>
  <si>
    <t>LINIE CFF FAINA</t>
  </si>
  <si>
    <t>LINIE CFF GLIMBOACA</t>
  </si>
  <si>
    <t>LINIE CFF GREBAN</t>
  </si>
  <si>
    <t>LINIE CFF IZVORUL BOULUI</t>
  </si>
  <si>
    <t>LINIE CFF LOSTUN</t>
  </si>
  <si>
    <t>LINIE CFF MACIRLAU</t>
  </si>
  <si>
    <t>LINIE CFF RAMIFICATIE BARDAU</t>
  </si>
  <si>
    <t>LINIE CFF STEVIOARA</t>
  </si>
  <si>
    <t>LINIE CFF VISEU COMANU</t>
  </si>
  <si>
    <t>LINIE CFF VALEA BOULUI</t>
  </si>
  <si>
    <t>DRUM FORESTIER LOSTUN I</t>
  </si>
  <si>
    <t>DRUM FORESTIER LOSTUN II</t>
  </si>
  <si>
    <t>DRUM FORESTIER MIHOAIA</t>
  </si>
  <si>
    <t>DRUM FORESTIER MIHOAIA MIRAJ</t>
  </si>
  <si>
    <t>DRUM FORESTIER MIRAJUL MIC</t>
  </si>
  <si>
    <t>PCTF COZIA I</t>
  </si>
  <si>
    <t>CAI FERATE FORESTIERE</t>
  </si>
  <si>
    <t>PCTF COZIA II</t>
  </si>
  <si>
    <t>PCTF MACIRLAU</t>
  </si>
  <si>
    <t>PCTF GLIMBOACA</t>
  </si>
  <si>
    <t>PCTF IZVORUL CAILOR</t>
  </si>
  <si>
    <t>PCTF NOVAT</t>
  </si>
  <si>
    <t>PCTF POIANA</t>
  </si>
  <si>
    <t>PCTF POIANA NOVAT</t>
  </si>
  <si>
    <t>PCTF STEVIOARA</t>
  </si>
  <si>
    <t>PCTF TERCHILA</t>
  </si>
  <si>
    <t>PCTF VALEA BOULUI</t>
  </si>
  <si>
    <t>DRUM FORESTIER PALTIN</t>
  </si>
  <si>
    <t>POD BARDAU</t>
  </si>
  <si>
    <t>PR BOULUI</t>
  </si>
  <si>
    <t>PR PACURAR</t>
  </si>
  <si>
    <t>PR PARULUI</t>
  </si>
  <si>
    <t>PR ROSU</t>
  </si>
  <si>
    <t>DRUM FORESTIE SACELU NOVICIOR</t>
  </si>
  <si>
    <t>DRUM FORESTIER STEVIOARA</t>
  </si>
  <si>
    <t>DRUM FORESTIER STEVIOARA MARE</t>
  </si>
  <si>
    <t>DRUM FORESTIER STEVIOARA MICA</t>
  </si>
  <si>
    <t>DRUM FORESTIER SULIGU DE JOS</t>
  </si>
  <si>
    <t>DRUM FORESTIER SUIGU DE SUS</t>
  </si>
  <si>
    <t>DRUM FORESTIER SULIGU DE SUS II</t>
  </si>
  <si>
    <t>TCFF BOTIZU II</t>
  </si>
  <si>
    <t>TCFF BOTIZU</t>
  </si>
  <si>
    <t>TCFF BOTIZU III</t>
  </si>
  <si>
    <t>DRUM FORESTIER VALEA PESTILOR</t>
  </si>
  <si>
    <t>DRUM FORESTIER VALEA PESTILOR VA</t>
  </si>
  <si>
    <t>DRUM FORESTIER VALEA REA</t>
  </si>
  <si>
    <t>DRUM FORESTIER VALEA REA II</t>
  </si>
  <si>
    <t>DRUM FORESTIER VALEA SCRADII</t>
  </si>
  <si>
    <t>CORECTIE TORENTI IVASCOAIA</t>
  </si>
  <si>
    <t>Lungime albie corectată/consolidată=1,8 km;</t>
  </si>
  <si>
    <t>CORECTIA TORENTILOR</t>
  </si>
  <si>
    <t>POTECI ACCES</t>
  </si>
  <si>
    <t>CORMAIA</t>
  </si>
  <si>
    <t>MOLIDIS</t>
  </si>
  <si>
    <t>PURCARETI</t>
  </si>
  <si>
    <t>BLIDIREASA</t>
  </si>
  <si>
    <t>VALEA MAGURII</t>
  </si>
  <si>
    <t>IZVORUL MARE</t>
  </si>
  <si>
    <t>VALEA TATARULUI</t>
  </si>
  <si>
    <t>ANIESUL MIC</t>
  </si>
  <si>
    <t>ANIESUL MARE</t>
  </si>
  <si>
    <t>ANIES - AXIAL -</t>
  </si>
  <si>
    <t>PODURI-ANIES</t>
  </si>
  <si>
    <t>VALEA VINULUI</t>
  </si>
  <si>
    <t>VALEA PLESII</t>
  </si>
  <si>
    <t>CORMAITA</t>
  </si>
  <si>
    <t>VALEA CASELOR</t>
  </si>
  <si>
    <t>MIHAIASA</t>
  </si>
  <si>
    <t>BUJDEIE</t>
  </si>
  <si>
    <t>DRUM FORESTIER VALEA GLODULUI</t>
  </si>
  <si>
    <t>VALEA CLINULUI</t>
  </si>
  <si>
    <t>FRASINU</t>
  </si>
  <si>
    <t>VALEA SALAUTEI</t>
  </si>
  <si>
    <t>VALEA SABIEI</t>
  </si>
  <si>
    <t>STRAMBA-MAGURITA</t>
  </si>
  <si>
    <t>STRAMBA-SUBPIATRA</t>
  </si>
  <si>
    <t>REPEDEA</t>
  </si>
  <si>
    <t>TAUL MUCED</t>
  </si>
  <si>
    <t>CORECTIE TORENTI TELCISOR</t>
  </si>
  <si>
    <t>DRUM AUTO ROTUNDA</t>
  </si>
  <si>
    <t>CORBU</t>
  </si>
  <si>
    <t>PARAUL LUPULUI</t>
  </si>
  <si>
    <t>MARIA MICA</t>
  </si>
  <si>
    <t>MARIA MARE</t>
  </si>
  <si>
    <t>CARTIBAV</t>
  </si>
  <si>
    <t>COBASEL</t>
  </si>
  <si>
    <t>SARAMPAU</t>
  </si>
  <si>
    <t>VALEA BLAZNEI</t>
  </si>
  <si>
    <t>NEAGRA</t>
  </si>
  <si>
    <t>VALEA SECII</t>
  </si>
  <si>
    <t>GAGI</t>
  </si>
  <si>
    <t>NICHITAS</t>
  </si>
  <si>
    <t>JIDOVI</t>
  </si>
  <si>
    <t>ZINU I</t>
  </si>
  <si>
    <t>VALEA MARIILOR</t>
  </si>
  <si>
    <t>ZMEUL</t>
  </si>
  <si>
    <t>IZVORUL ROSU</t>
  </si>
  <si>
    <t>PRELUCI I</t>
  </si>
  <si>
    <t>PARAUL FATACIUNII</t>
  </si>
  <si>
    <t>ZINU II</t>
  </si>
  <si>
    <t>COMARNIC</t>
  </si>
  <si>
    <t>JANTEI</t>
  </si>
  <si>
    <t>VALEA GLODULUI</t>
  </si>
  <si>
    <t>PRELUCI II</t>
  </si>
  <si>
    <t>ROTUNDA - LALA</t>
  </si>
  <si>
    <t>CORECTARE TORENTI PRISLOP</t>
  </si>
  <si>
    <t>CORECTARE TORENTI VALEA MAGURI</t>
  </si>
  <si>
    <t>CORECTARE TORENTI IZVORUL LUNG</t>
  </si>
  <si>
    <t>CORECTARE TORENTI VALEA BLAGII</t>
  </si>
  <si>
    <t>CORECTARE TORENTI PR.HANGANI</t>
  </si>
  <si>
    <t>CORECTIA TORENTILOR DALBIDAN</t>
  </si>
  <si>
    <t>DRUM AUTO TUREAC</t>
  </si>
  <si>
    <t>DRUM AUTO SENDROAIA</t>
  </si>
  <si>
    <t>DRUM ACCES PEPINIERA HENIU</t>
  </si>
  <si>
    <t>PARAUL URSULUI</t>
  </si>
  <si>
    <t>LAZAROAIA</t>
  </si>
  <si>
    <t>NEAGRA SCORISET</t>
  </si>
  <si>
    <t>SURUPATURA I</t>
  </si>
  <si>
    <t>REPEDELE</t>
  </si>
  <si>
    <t>NEAGRA SCORUSET</t>
  </si>
  <si>
    <t>SURUPATURA II</t>
  </si>
  <si>
    <t>PANGANETA</t>
  </si>
  <si>
    <t>CIOLOCOI</t>
  </si>
  <si>
    <t>STEGEA</t>
  </si>
  <si>
    <t>STEGEA JIREZILE</t>
  </si>
  <si>
    <t>PANULET</t>
  </si>
  <si>
    <t>RATA DRANITA</t>
  </si>
  <si>
    <t>PIETROASA</t>
  </si>
  <si>
    <t>COLBU IRINII</t>
  </si>
  <si>
    <t>SOIMUL DE JOS</t>
  </si>
  <si>
    <t>VALEA HANGANILOR</t>
  </si>
  <si>
    <t>SOIMUL DE SUS</t>
  </si>
  <si>
    <t>TITIMIA DE JOS</t>
  </si>
  <si>
    <t>PARAUL ZINELOR</t>
  </si>
  <si>
    <t>PARAUL LUI MOISE</t>
  </si>
  <si>
    <t>VALEA ARSITEI</t>
  </si>
  <si>
    <t>MUNCEILOR</t>
  </si>
  <si>
    <t>TATAREA</t>
  </si>
  <si>
    <t>HUTASU</t>
  </si>
  <si>
    <t>PIRIUL RUSULUI</t>
  </si>
  <si>
    <t>BLIDIREASA SIMEGEA</t>
  </si>
  <si>
    <t>POD BETON SOAIME</t>
  </si>
  <si>
    <t>CORECTIE TORENTI COLIBITA</t>
  </si>
  <si>
    <t>REMETEA</t>
  </si>
  <si>
    <t>VALEA LUI BUDIN</t>
  </si>
  <si>
    <t>VALEA SECERULUI</t>
  </si>
  <si>
    <t>VALEA LUNGA</t>
  </si>
  <si>
    <t>VALEA TAULUI</t>
  </si>
  <si>
    <t>IZVORUL NEGRU</t>
  </si>
  <si>
    <t>IZVORUL URSULUI</t>
  </si>
  <si>
    <t>GERSA</t>
  </si>
  <si>
    <t>VALEA TAULUI -PRELUNGIRE-</t>
  </si>
  <si>
    <t>TARNITA -PRELUNGIRE-</t>
  </si>
  <si>
    <t>SCARICELE</t>
  </si>
  <si>
    <t>TAUSOARE</t>
  </si>
  <si>
    <t>PARVA</t>
  </si>
  <si>
    <t>VALEA FRIULUI + STEJARULUI</t>
  </si>
  <si>
    <t>CORECTIE TORENTILOR BUDAC</t>
  </si>
  <si>
    <t>SIMIGEA DINAU</t>
  </si>
  <si>
    <t>BUDUSEL</t>
  </si>
  <si>
    <t>PARAUL DRACULUI</t>
  </si>
  <si>
    <t>SIMEGEA BUDAC</t>
  </si>
  <si>
    <t>BUDAC BOLOVANU</t>
  </si>
  <si>
    <t>TISA HOLOBICI</t>
  </si>
  <si>
    <t>BUDUSEL -LEGATURA-</t>
  </si>
  <si>
    <t>SIMEGEA</t>
  </si>
  <si>
    <t>STEGEA OBIRSIE</t>
  </si>
  <si>
    <t>BIRZETEA</t>
  </si>
  <si>
    <t>RECELE</t>
  </si>
  <si>
    <t>ARSITA I</t>
  </si>
  <si>
    <t>ARSITA II</t>
  </si>
  <si>
    <t>STRUGARULUI</t>
  </si>
  <si>
    <t>CUCUREASA - CARTIBAV</t>
  </si>
  <si>
    <t>CUCUREASA - BRASOVEANCA</t>
  </si>
  <si>
    <t>CUCUREASA -RAMIFIC</t>
  </si>
  <si>
    <t>IVANEASA - CIUC</t>
  </si>
  <si>
    <t>URSOAIA</t>
  </si>
  <si>
    <t>PALTINUL</t>
  </si>
  <si>
    <t>GALAN - URSOAIA</t>
  </si>
  <si>
    <t>VALEA CALULUI - URSOAIA</t>
  </si>
  <si>
    <t>VINOASA</t>
  </si>
  <si>
    <t>BORCUT</t>
  </si>
  <si>
    <t>BOLOVANUL</t>
  </si>
  <si>
    <t>PARAUL LUI PUSCA</t>
  </si>
  <si>
    <t>SILHOASA - SARCER</t>
  </si>
  <si>
    <t>SARCER</t>
  </si>
  <si>
    <t>STRUGARU - LARION</t>
  </si>
  <si>
    <t>LARION -RAMIFICA</t>
  </si>
  <si>
    <t>ILIUTA BOZGHII</t>
  </si>
  <si>
    <t>ROGOJOASA</t>
  </si>
  <si>
    <t>LESU - ILIUTA</t>
  </si>
  <si>
    <t>LESCIOR</t>
  </si>
  <si>
    <t>LESCIOR -PRELUNGIRE</t>
  </si>
  <si>
    <t>VALEA LUPULUI - STRAMBA</t>
  </si>
  <si>
    <t>CHEILE LUPULUI</t>
  </si>
  <si>
    <t>STRAMBA - HENIU</t>
  </si>
  <si>
    <t>BULEU</t>
  </si>
  <si>
    <t>GALAN - ILIUTA</t>
  </si>
  <si>
    <t>ILIUTA CALULUI</t>
  </si>
  <si>
    <t>UNGURUL</t>
  </si>
  <si>
    <t>HOLBANEASA</t>
  </si>
  <si>
    <t>BONDAR</t>
  </si>
  <si>
    <t>DRUM ACCES</t>
  </si>
  <si>
    <t>VALEA VIILOR</t>
  </si>
  <si>
    <t>ZIMBRITA</t>
  </si>
  <si>
    <t>CARBUNARI</t>
  </si>
  <si>
    <t>DRUMURI INTERIOARE</t>
  </si>
  <si>
    <t>DRUM FORESTIER COMANA 11.6 KM</t>
  </si>
  <si>
    <t>DRUM FORESTIER PURCARU 5.3 KM</t>
  </si>
  <si>
    <t>DRUM FORESTIER TIGAI COMANA 1.5</t>
  </si>
  <si>
    <t>DRUM FORESTIER PLAIATI COMANA</t>
  </si>
  <si>
    <t>DRUM FORESTIER GIRBOVA 1.3 KM</t>
  </si>
  <si>
    <t>DRUM FORESTIER CARPENI 1.6 KM</t>
  </si>
  <si>
    <t>DRUM FORESTIER PISCU ARS-CALAMIT</t>
  </si>
  <si>
    <t>DRUM FORESTIER PIRIUL MIHAITA CA</t>
  </si>
  <si>
    <t>DRUM FORESTIER CUIBURI I 1.2 KM</t>
  </si>
  <si>
    <t>DRUM FORESTIER PURCARU 2 IZVOARE</t>
  </si>
  <si>
    <t>DRUM FORESTIER P FRUMOS-PURCARU</t>
  </si>
  <si>
    <t>DRUM FORESTIER TIGAI COMANA PREL</t>
  </si>
  <si>
    <t>DRUM FORESTIER CUIBURI II +III .</t>
  </si>
  <si>
    <t>DRUM FORESTIER VALEA LARGA 2.6 KM</t>
  </si>
  <si>
    <t>DRUM FORESTIER LUPSA 5.7 KM</t>
  </si>
  <si>
    <t>DR FOREST RADACINII VALEA PLOPIL</t>
  </si>
  <si>
    <t>DR FOREST VALEA TRESTIEI</t>
  </si>
  <si>
    <t>DR FOREST V BOG OBARSIE4.40KM</t>
  </si>
  <si>
    <t>DR FOREST MOLDELOR I 3.2 KM</t>
  </si>
  <si>
    <t>DR FOREST PARAUL OALEI</t>
  </si>
  <si>
    <t>DR FOREST RADACINA MARE + MICA 1</t>
  </si>
  <si>
    <t>DR FOREST MOLDELOR II 2.0 KM</t>
  </si>
  <si>
    <t>DR FOREST V TRSTIEI HARHAM 3.7 K</t>
  </si>
  <si>
    <t>DR FOREST LEPADATI 0.6 KM</t>
  </si>
  <si>
    <t>DR FOREST DOPCA VALEA MARE 6.0 K</t>
  </si>
  <si>
    <t>DR FOREST VALEA BARAULUI 4.1 KM</t>
  </si>
  <si>
    <t>DR FOREST STANGA OLT</t>
  </si>
  <si>
    <t>DR FOREST VALEA RACILOR</t>
  </si>
  <si>
    <t>DR FOREST VALEA IADULUI 3.0 KM</t>
  </si>
  <si>
    <t>DR FOREST PARAUL LUI PAVEL 1.8 K</t>
  </si>
  <si>
    <t>DR FOREST GLAJERIE DOPCA 2.3 KM</t>
  </si>
  <si>
    <t>DR FOREST CETATELE I 2.5 KM</t>
  </si>
  <si>
    <t>DR FOREST FENYES .9 KM</t>
  </si>
  <si>
    <t>DR FOREST TIPIA I 3.0 KM</t>
  </si>
  <si>
    <t>DR FOREST TIPIA II 1 3.0 KM</t>
  </si>
  <si>
    <t>DR FOREST TIPIA II PREL 0.1 KM</t>
  </si>
  <si>
    <t>DR FOREST TIPIA RACOS 2.4 KM</t>
  </si>
  <si>
    <t>DR FOREST STRADA OLT RACOS 2.8 K</t>
  </si>
  <si>
    <t>DR FOREST CETATELE II 1.5 KM</t>
  </si>
  <si>
    <t>DR FOREST VL BARAULUI 1.4 KM</t>
  </si>
  <si>
    <t>DR FOREST ZIMINTIS1.7KM</t>
  </si>
  <si>
    <t>DR FOREST VL BARAULUI PREL II</t>
  </si>
  <si>
    <t>DR FOREST VL MAIERUSULUI 3.2 KM</t>
  </si>
  <si>
    <t>DR FOREST VL CU STEJARI 1.8 KM</t>
  </si>
  <si>
    <t>DR FOREST VL CAPULUI 1.1 KM</t>
  </si>
  <si>
    <t>DR FOREST VL SIMPETRULUI 3.3 KM</t>
  </si>
  <si>
    <t>DR FOREST VL CETATII MAIERUS 1KM</t>
  </si>
  <si>
    <t>DR FOREST VL BURJUNII 4.7 KM</t>
  </si>
  <si>
    <t>DR FOREST VL HOTARULUI APATA I 3</t>
  </si>
  <si>
    <t>DR FOREST PARAUL ADINC 1.0 KM</t>
  </si>
  <si>
    <t>DR FOREST PARAUL ORBAN SAIGAU 1.</t>
  </si>
  <si>
    <t>DR FOREST CHINCES 1.6 KM</t>
  </si>
  <si>
    <t>DR FOREST VALEA HOTAR APATA 1.8</t>
  </si>
  <si>
    <t>DR FOREST PARAUL PIETREI 4.3 KM</t>
  </si>
  <si>
    <t>DR FOREST REMETEA 5.1 KM</t>
  </si>
  <si>
    <t>DR FOREST VALEA LUNGA APATA 1.8</t>
  </si>
  <si>
    <t>DR FOREST PARAUL MESEI 2.5 KM</t>
  </si>
  <si>
    <t>DR FOREST REMETEA VAROS 1.7 KM</t>
  </si>
  <si>
    <t>DR FOREST PARIUL COMORILOR 5.2 K</t>
  </si>
  <si>
    <t>DR FOREST PARIUL CORBILOR I 1.0</t>
  </si>
  <si>
    <t>DR FOREST PARIUL CORBILOR II 1.0</t>
  </si>
  <si>
    <t>DR FOREST PARIUL CORBILOR III 0.</t>
  </si>
  <si>
    <t>DRUM FORESTIER VALEA CRACIUN</t>
  </si>
  <si>
    <t>DRUM FORESTIER VALEA OVESII</t>
  </si>
  <si>
    <t>DRUM FORESTIER HOPSEGHI</t>
  </si>
  <si>
    <t>DRUM FORESTIER PARAUL LUI VLAD</t>
  </si>
  <si>
    <t>DRUM FORESTIER VALEA LATA MINA 1MAI</t>
  </si>
  <si>
    <t>DRUM FORESTIER HOOPEC -PIRUL GEAMULUI</t>
  </si>
  <si>
    <t>DRUM FOPRESTIER HELESTEU</t>
  </si>
  <si>
    <t>DRUM FORESTIER PARIUL LUI MAMALIGA</t>
  </si>
  <si>
    <t>DRUM FORESTIER TINOASA</t>
  </si>
  <si>
    <t>DRUM FORESTIER PARIUL CU BOLOVANI</t>
  </si>
  <si>
    <t>DRUM FORESTIER GEAMANA</t>
  </si>
  <si>
    <t>DRUM FORESTIER PASTRAVA</t>
  </si>
  <si>
    <t>DRUM FORESTIER VALEA BAILOR STRAND</t>
  </si>
  <si>
    <t>DRUM FORESTIER VALEA CALDA -GEAMANA</t>
  </si>
  <si>
    <t>DRUM FORESTIER VALEA LORDULUI</t>
  </si>
  <si>
    <t>DRUM FORESTIER VALEA SASULUI</t>
  </si>
  <si>
    <t>DRUM FORESTIER CERBOIA</t>
  </si>
  <si>
    <t>DRUM FORESTIER URSOAIA</t>
  </si>
  <si>
    <t>DRUM FORESTIER CERBOAICA</t>
  </si>
  <si>
    <t>DRUM FORESTIER ROGOAZA</t>
  </si>
  <si>
    <t>DRUM FORESTIER VALEA BOULUI</t>
  </si>
  <si>
    <t>DRUM FORESTIER PARAUL CATANEI</t>
  </si>
  <si>
    <t>DRUM FORESTIER FINTINA BABEI</t>
  </si>
  <si>
    <t>DRUM FORESTIER TULBUREA</t>
  </si>
  <si>
    <t>DRUM FORESTIER ROGOZITA</t>
  </si>
  <si>
    <t>DRUM FORESTIER CARBUNAREA</t>
  </si>
  <si>
    <t>DRUM FORESTIER POPILNICA</t>
  </si>
  <si>
    <t>DRUM FORESTIER VALEA PRUNULUI</t>
  </si>
  <si>
    <t>DRUM FORESTIER TRESTIOARA</t>
  </si>
  <si>
    <t>DRUM FORESTIER PIRIUL LUI FLORIN</t>
  </si>
  <si>
    <t>DRUM FORESTIER CUMATRA</t>
  </si>
  <si>
    <t>DRUM FORESTIER POPILNICA MICA</t>
  </si>
  <si>
    <t>DRUM FORESTIER HAMARADEA</t>
  </si>
  <si>
    <t>DRUM FORESTIER PIRIUL CHEII</t>
  </si>
  <si>
    <t>DRUM FORESTIER VALEA CASELOR</t>
  </si>
  <si>
    <t>DRUM FORESTIER CURTU MARE</t>
  </si>
  <si>
    <t>DRUM FORESTIER CURTU MARE CRIZBAV</t>
  </si>
  <si>
    <t>DRUM FORESTIER VALEA TIGANULUI</t>
  </si>
  <si>
    <t>DRUM FORESTIER RACOTIAS</t>
  </si>
  <si>
    <t>DRUM FORESTIER SIDERIAS PRELUNGIRE</t>
  </si>
  <si>
    <t>DRUM FORESTIER CATUNASU</t>
  </si>
  <si>
    <t>DRUM FORESTIER SIDERIAS CIOANCA</t>
  </si>
  <si>
    <t>DRUM FORESTIER VALEA HOTARULUI</t>
  </si>
  <si>
    <t>DRUM FORESTIER VADUL ROSU</t>
  </si>
  <si>
    <t>DRUM FORESTIER OSORHEI</t>
  </si>
  <si>
    <t>DRUM FORESTIER FATA LUNGA</t>
  </si>
  <si>
    <t>DRUM FORESTIER VALEA STANISULUI</t>
  </si>
  <si>
    <t>DRUM FORESTIER VALEA SEACA</t>
  </si>
  <si>
    <t>DRUM FORESTIER BLESERANA I</t>
  </si>
  <si>
    <t>DRUM FORESTIER FRUMOASA MARACINI I</t>
  </si>
  <si>
    <t>DRUM FORESTIER FRUMOASA MARACINI II</t>
  </si>
  <si>
    <t>DRUM FORESTIER BLESERANA II</t>
  </si>
  <si>
    <t>DRUM FORESTIER PIRIUL LILIACULUI</t>
  </si>
  <si>
    <t>DRUM FORESTIER PIRIUL NEACSULUI</t>
  </si>
  <si>
    <t>DRUM FORESTIER CHISAVAT TOARCLA</t>
  </si>
  <si>
    <t>DRUM FORESTIER PIRIUL LUI BAILA I</t>
  </si>
  <si>
    <t>DRUM FORESTIER PIRIUL LUI BAILA II</t>
  </si>
  <si>
    <t>DRUM FORESTIER CINCU TEIS</t>
  </si>
  <si>
    <t>DRUM FORESTIER DUMBRAVA</t>
  </si>
  <si>
    <t>DRUM FORESTIER DUMBRAVA SOARE</t>
  </si>
  <si>
    <t>DRUM FORESTIER HODOVINA I</t>
  </si>
  <si>
    <t>DRUM FORESTIER HODOVINA II</t>
  </si>
  <si>
    <t>DRUM FORESTIER APA RIULUI</t>
  </si>
  <si>
    <t>DRUM FORESTIER POJORTA I LISA</t>
  </si>
  <si>
    <t>DRUM FORESTIER POJORTA II LISA</t>
  </si>
  <si>
    <t>DRUM FORESTIER STRIMBA</t>
  </si>
  <si>
    <t>DRUM FORESTIER RACILOR LARG</t>
  </si>
  <si>
    <t>DRUM FORESTIER BLIDARIE</t>
  </si>
  <si>
    <t>DRUM FORESTIER UCISOARA SEACA</t>
  </si>
  <si>
    <t>DRUM FORESTIER PIRIUL SCURT</t>
  </si>
  <si>
    <t>DRUM FORESTIER VISTEA MARE</t>
  </si>
  <si>
    <t>DRUM FORESTIER VISTISOARA</t>
  </si>
  <si>
    <t>DRUM FORESTIER GHIRLOTEL</t>
  </si>
  <si>
    <t>DRUM FORESTIER UCEA MARE</t>
  </si>
  <si>
    <t>DRUM FORESTIER PIRIUL SIFTULUI</t>
  </si>
  <si>
    <t>DRUM FORESTIER VICTORIA SIMBATA</t>
  </si>
  <si>
    <t>DRUM FORESTIER UCEA MARE I</t>
  </si>
  <si>
    <t>DRUM FORESTIER UCEA MARE II</t>
  </si>
  <si>
    <t>DRUMURI FORESTIERE GLODURI 1</t>
  </si>
  <si>
    <t>DRUM FORESTIER JIBERT CENTURA</t>
  </si>
  <si>
    <t>DRUM FORESTIER VITELU</t>
  </si>
  <si>
    <t>DRUM FORESTIER GLODURI 2</t>
  </si>
  <si>
    <t>DRUM FORESTIER FATA VALCHINULUI</t>
  </si>
  <si>
    <t>DRUM FORESTIER PALOS</t>
  </si>
  <si>
    <t>DRUM FORESTIER FILDER</t>
  </si>
  <si>
    <t>DRUM FORESTIER CEPURI SOBRIHAN</t>
  </si>
  <si>
    <t>DRUM FORESTIER BAI HOMOROD ZEIFEN</t>
  </si>
  <si>
    <t>DRUM FORESTIER MESTEACAN 1</t>
  </si>
  <si>
    <t>DRUM FORESTIER PIRIUL COMUN</t>
  </si>
  <si>
    <t>DRUM FORESTIER VALEA MORII ZEIFEN</t>
  </si>
  <si>
    <t>DRUM FORESTIER MESTEACAN 2</t>
  </si>
  <si>
    <t>DRUM FORESTIER MESTEACAN 3</t>
  </si>
  <si>
    <t>DRUM FORESTIER FAGU MIC</t>
  </si>
  <si>
    <t>DRUM FORESTIER ZEIFEN CREMENII 1</t>
  </si>
  <si>
    <t>DRUM FORESTIER CARHAGO</t>
  </si>
  <si>
    <t>DRUM FORESTIER PIRIUL ROSU</t>
  </si>
  <si>
    <t>DRUM FORESTIER VALEA FRUMOASA</t>
  </si>
  <si>
    <t>DRUM FORESTIER PIRIUL INGUST</t>
  </si>
  <si>
    <t>DRUM FORESTIER PIRIUL TAIETURII</t>
  </si>
  <si>
    <t>DRUM FORESTIER PIRIUL VINATORULUI</t>
  </si>
  <si>
    <t>DRUM FORESTIER PIRIUL CALD 1</t>
  </si>
  <si>
    <t>DRUM FORESTIER IZVORUL CALD</t>
  </si>
  <si>
    <t>DRUM FORESTIER PIRIUL CALD 2</t>
  </si>
  <si>
    <t>DRUM FORESTIER OLT RACOS</t>
  </si>
  <si>
    <t>DRUM FORESTIER VALEA CALDA</t>
  </si>
  <si>
    <t>DRUM FORESTIER PIRIUL CORNULUI</t>
  </si>
  <si>
    <t>DRUM FORESTIER ZMEU</t>
  </si>
  <si>
    <t>DRUM FORESTIER FATA DEASA</t>
  </si>
  <si>
    <t>DRUM FORESTIER TURZUN</t>
  </si>
  <si>
    <t>DRUM FORESTIER ZMEU STING</t>
  </si>
  <si>
    <t>DRUM FORESTIER CINEPII FUNDATURA</t>
  </si>
  <si>
    <t>DRUM FORESTIER ROADES PLATAN</t>
  </si>
  <si>
    <t>DRUM FORESTIER ROADES 1</t>
  </si>
  <si>
    <t>DRUM FORESTIER ROADES II</t>
  </si>
  <si>
    <t>DRUM FORESTIER MESENDORF</t>
  </si>
  <si>
    <t>DRUM FORESTIER CRIT ROMAS</t>
  </si>
  <si>
    <t>DRUM FORESTIER VANGA</t>
  </si>
  <si>
    <t>DRUM FORESTIER GLAJARIE</t>
  </si>
  <si>
    <t>DIGURI DE DIRIJARE A TORENTILOR</t>
  </si>
  <si>
    <t>DRUM FORESTIER BUCSA</t>
  </si>
  <si>
    <t>DRUM FORESTIER BANGALEASA</t>
  </si>
  <si>
    <t>DRUM FORESTIER MOECELUL CALD</t>
  </si>
  <si>
    <t>DRUM FORESTIER MOECELUL RECE</t>
  </si>
  <si>
    <t>DRUM FORESTIER PIRIUL CU NOROI</t>
  </si>
  <si>
    <t>DRUM FORESTIER PROVITA I</t>
  </si>
  <si>
    <t>DRUM FORESTIER TIGANESTI</t>
  </si>
  <si>
    <t>DRUM FORESTIER PROVITA II</t>
  </si>
  <si>
    <t>DRUM FORESTIER PIRIUL URSULUI</t>
  </si>
  <si>
    <t>DRUM FORESTIER GLIMBOC</t>
  </si>
  <si>
    <t>DRUM FORESTIER VALEA NEAGRA</t>
  </si>
  <si>
    <t>DRUM FORESTIER VALEA CARBUNARII</t>
  </si>
  <si>
    <t>DRUM FORESTIER NAJILA</t>
  </si>
  <si>
    <t>DRUM FORESTIER VALEA NEAGRA PREL.</t>
  </si>
  <si>
    <t>DRUM FORESTIER TOCILITA</t>
  </si>
  <si>
    <t>DRUM FORESTIER GRADISTEA</t>
  </si>
  <si>
    <t>DRUM FORESTIER GLIMBOC RAMIFIC.</t>
  </si>
  <si>
    <t>DRUM FORESTIER GOLOMOS</t>
  </si>
  <si>
    <t>DRUM FORESTIER MALAIESTI</t>
  </si>
  <si>
    <t>DRUM FORESTIER PANICER</t>
  </si>
  <si>
    <t>DRUM FORESTIER MALAIESTI II</t>
  </si>
  <si>
    <t>DRUM FORESTIER PANICER II</t>
  </si>
  <si>
    <t>DRUM FORESTIER PIRIUL LUI DOBRE</t>
  </si>
  <si>
    <t>DRUM FORESTIER PANICER III</t>
  </si>
  <si>
    <t>DRUM FORESTIER PIRIUL RECE</t>
  </si>
  <si>
    <t>DRUM FORESTIER VALEA HOLBAVULUI</t>
  </si>
  <si>
    <t>DRUM FORESTIER PIRIUL CALULUI</t>
  </si>
  <si>
    <t>DRUM FORESTIER VALEA LUPULUI</t>
  </si>
  <si>
    <t>DRUM FORESTIER PIRIUL LUPULUI I</t>
  </si>
  <si>
    <t>DRUM FORESTIER PIRIUL LUPULUI II</t>
  </si>
  <si>
    <t>DRUM FORESTIER VALEA BRINCI</t>
  </si>
  <si>
    <t>CORECTII TORENTI MOIECIU</t>
  </si>
  <si>
    <t>DRUM FORESTIER VALEA BAII TIMIS</t>
  </si>
  <si>
    <t>DRUM FORESTIER VALEA CHILERA</t>
  </si>
  <si>
    <t>DRUM FORESTIER SIPOAIA</t>
  </si>
  <si>
    <t>DRUM FORESTIER CHIBA</t>
  </si>
  <si>
    <t>DRUM FORESTIER TIMIS SEC MARE</t>
  </si>
  <si>
    <t>DRUM FORESTIER VALEA BRADULUI</t>
  </si>
  <si>
    <t>DRUM FORESTIER GHERCOVACI</t>
  </si>
  <si>
    <t>DRUM FORESTIER CHIBA STINGA</t>
  </si>
  <si>
    <t>DRUM FORESTIER TAMINA II</t>
  </si>
  <si>
    <t>DRUM FORESTIER SUSAI</t>
  </si>
  <si>
    <t>DRUM FORESTIER CHIBA DREAPTA</t>
  </si>
  <si>
    <t>DRUM FORESTIER 7 IZVOARE VALEA BACIU</t>
  </si>
  <si>
    <t>DRUM FORESTIER TAMINA I</t>
  </si>
  <si>
    <t>DRUM FORESTIER LAMBA</t>
  </si>
  <si>
    <t>DRUM FORESTIER VLADIT</t>
  </si>
  <si>
    <t>DRUM FORESTIER VALEA CALULUI</t>
  </si>
  <si>
    <t>DRUM FORESTIER VARNA MARE</t>
  </si>
  <si>
    <t>DRUM FORESTIER VAMA MARE</t>
  </si>
  <si>
    <t>DRUM FORESTIER VLADIT-CARBUN.</t>
  </si>
  <si>
    <t>DRUM FORESTIER VAMA MICA</t>
  </si>
  <si>
    <t>DRUM FORESTIER RACHITEAUA</t>
  </si>
  <si>
    <t>DRUM FORESTIER CARB.VALEA CALULUI</t>
  </si>
  <si>
    <t>DRUM FORESTIER TROAINER</t>
  </si>
  <si>
    <t>DRUM FORESTIER VALEA POPILOR NOUA</t>
  </si>
  <si>
    <t>DRUM FORESTIER VALEA CETATII RACADAU</t>
  </si>
  <si>
    <t>DRUM FORESTIER PIETRELE LUI SOLOMON</t>
  </si>
  <si>
    <t>DRUM FORESTIER VALEA CU APA</t>
  </si>
  <si>
    <t>DRUM FORESTIER PUTREDA VALEA APA</t>
  </si>
  <si>
    <t>DRUM FORESTIER VALEA CU APA-OABAN</t>
  </si>
  <si>
    <t>DRUM FORESTIER OABANUL DREPT</t>
  </si>
  <si>
    <t>DRUM FORESTIER OABANUL STING</t>
  </si>
  <si>
    <t>DRUM FORESTIER MUNCIT.CRISTIAN</t>
  </si>
  <si>
    <t>DRUM FORESTIER VALEA CALDARII MAG.</t>
  </si>
  <si>
    <t>DRUM FORESTIER JOADER</t>
  </si>
  <si>
    <t>DRUM FORESTIER MAGURELE CENT.</t>
  </si>
  <si>
    <t>DRUM FORESTIER VALEA POPII RISNOV</t>
  </si>
  <si>
    <t>DRUM FORESTIER VALEA BRADETULUI</t>
  </si>
  <si>
    <t>DRUM FORESTIER OLAREASA</t>
  </si>
  <si>
    <t>DRUM FORESTIER VALEA TEASCULUI</t>
  </si>
  <si>
    <t>DRUM FORESTIER VALEA RISNOAVEI</t>
  </si>
  <si>
    <t>DRUM FORESTIER POLISTOACA</t>
  </si>
  <si>
    <t>DRUM FORESTIER JOITA</t>
  </si>
  <si>
    <t>DRUM FORESTIER POLISTOACA VALEA AZZUGII</t>
  </si>
  <si>
    <t>DRUM FORESTIER MORISOARA MARE</t>
  </si>
  <si>
    <t>DRUM FORESTIER SCOMARCEA</t>
  </si>
  <si>
    <t>DRUM FORESTIER VALEA PIETRII</t>
  </si>
  <si>
    <t>DRUM FORESTIER VALEA PRUNDULUI</t>
  </si>
  <si>
    <t>DRUM FORESTIER URLATOAREA</t>
  </si>
  <si>
    <t>DRUM FORESTIER PIRIUL FATACIUNII</t>
  </si>
  <si>
    <t>DRUM FORESTIER TELIU VECHI</t>
  </si>
  <si>
    <t>DRUM FORESTIER TRIFANGA</t>
  </si>
  <si>
    <t>DRUM FORESTIER PIRIUL GAITEI</t>
  </si>
  <si>
    <t>DRUM FORESTIER TRIFANGA HOISURI</t>
  </si>
  <si>
    <t>DRUM FORESTIER CARBUNAREA MICA</t>
  </si>
  <si>
    <t>DRUM FORESTIER OTGON</t>
  </si>
  <si>
    <t>DRUM FORESTIER PIRIUL CETATII</t>
  </si>
  <si>
    <t>DRUM FORESTIER VALEA POPII</t>
  </si>
  <si>
    <t>DRUM FORESTIER VALEA MORII</t>
  </si>
  <si>
    <t>DRUM FORESTIER VALEA MORII BLIDARU</t>
  </si>
  <si>
    <t>DRUM FORESTIER SAROSAG</t>
  </si>
  <si>
    <t>DRUM FORESTIER PIRIUL CALDARII</t>
  </si>
  <si>
    <t>DRUM FORESTIER CALDARII</t>
  </si>
  <si>
    <t>DRUM FORESTIER DUCSOARA BRADET</t>
  </si>
  <si>
    <t>DRUM FORESTIER PITPA</t>
  </si>
  <si>
    <t>DRUM FORESTIER VALEA PIETREI</t>
  </si>
  <si>
    <t>DRUM FORESTIER SIMERIA</t>
  </si>
  <si>
    <t>DRUM FORESTIER PIRIUL SECUIULUI</t>
  </si>
  <si>
    <t>DRUM FORESTIER CREMENEA</t>
  </si>
  <si>
    <t>DRUM FORESTIER CHICHISANA</t>
  </si>
  <si>
    <t>DRUM FORESTIER STRIMBU</t>
  </si>
  <si>
    <t>DRUM FORESTIER PIATRA LAPTELUI</t>
  </si>
  <si>
    <t>DRUM FORESTIER PIRUSCA CU APA</t>
  </si>
  <si>
    <t>DRUM FORESTIER PIRUSCA SEACA</t>
  </si>
  <si>
    <t>DRUM FORESTIAR DALGHIU</t>
  </si>
  <si>
    <t>DRUM FORESTIER DALGHIU</t>
  </si>
  <si>
    <t>DRUM FORESTIER DALGHIAS</t>
  </si>
  <si>
    <t>DRUM FORESTIER VALEA CORBULUI</t>
  </si>
  <si>
    <t>DRUM FORESTIER PIRIUL PORCULUI</t>
  </si>
  <si>
    <t>DRUM FORESTIER PIRIUL STINII</t>
  </si>
  <si>
    <t>DRUM FORESTIER MORISOARA MICA</t>
  </si>
  <si>
    <t>DRUM FORESTIER BRUSTURET</t>
  </si>
  <si>
    <t>DRUM FORESTIER VLADUSCA</t>
  </si>
  <si>
    <t>DRUM FORESTIER ZARNESTI BARC</t>
  </si>
  <si>
    <t>DRUM FORESTIER BARC BARSA FIERULUI</t>
  </si>
  <si>
    <t>DRUM FORESTIER BARSA FIERULUI BARSA BUCUR</t>
  </si>
  <si>
    <t>DRUM FORESTIER BARSA BUCUR- PLAIU FOII</t>
  </si>
  <si>
    <t>DRUM FORESTIER BARSA GROSET I</t>
  </si>
  <si>
    <t>DRUM FORESTIER BARSA GROSET II</t>
  </si>
  <si>
    <t>DRUM FORESTIER VALEA TAMASULUI</t>
  </si>
  <si>
    <t>DRUM FORESTIER VALEA TURCILOR</t>
  </si>
  <si>
    <t>DRUM FORESTIER RUDARITA</t>
  </si>
  <si>
    <t>DRUM FORESTIER VALEA MARULUI</t>
  </si>
  <si>
    <t>DRUM FORESTIER VALEA CENUSII I</t>
  </si>
  <si>
    <t>DRUM FORESTIER VALEA CENUSII II</t>
  </si>
  <si>
    <t>DRUM FORESTIER BARSA LUI BUCUR I</t>
  </si>
  <si>
    <t>DRUM FORESTIER BARSA LUI BUCUR II</t>
  </si>
  <si>
    <t>DRUM FORESTIER HARSANU</t>
  </si>
  <si>
    <t>DRUM FORESTIER RUSEASCA</t>
  </si>
  <si>
    <t>DRUM FORESTIER CRAIASA</t>
  </si>
  <si>
    <t>DRUM FORESTIER BARSA FIERULUI I</t>
  </si>
  <si>
    <t>DRUM FORESTIER BARSA FIERULUI II</t>
  </si>
  <si>
    <t>DRUM FORESTIER BARSA FIERULUI PRELUNGIRE</t>
  </si>
  <si>
    <t>DRUM FORESTIER VALEA PLAIULUI</t>
  </si>
  <si>
    <t>DRUM FORESTIER VALEA PLESII</t>
  </si>
  <si>
    <t>DRUM FORESTIER PLAIULUI PRELUNG</t>
  </si>
  <si>
    <t>DRUM FORESTIER VALEA SUTILEI</t>
  </si>
  <si>
    <t>DRUM FORESTIER VALEA SUTILEI PRELUNGIRE</t>
  </si>
  <si>
    <t>DRUM FORESTIER VALEA PLESII I</t>
  </si>
  <si>
    <t>DRUM FORESTIER VALEA PLESII II</t>
  </si>
  <si>
    <t>DRUM FORESTIER VALEA PLESII OBARSIE</t>
  </si>
  <si>
    <t>DRUM FORESTIER VALEA AGERII</t>
  </si>
  <si>
    <t>DRUM FORESTIER HARTAGUL</t>
  </si>
  <si>
    <t>DRUM FORESTIER  STANII</t>
  </si>
  <si>
    <t>DRUM FORESTIER VALEA BREBINA</t>
  </si>
  <si>
    <t>DRUM FORESTIER CURMATURA</t>
  </si>
  <si>
    <t>DRUM FORESTIER VALEA MANASTIRII</t>
  </si>
  <si>
    <t>DRUM FORESTIER VENECIOARA</t>
  </si>
  <si>
    <t>DRUM FORESTIER RASINARI</t>
  </si>
  <si>
    <t xml:space="preserve"> DRUM FORESTIER ANINOASA I</t>
  </si>
  <si>
    <t>DRUM FORESTIER BARLIGOASA</t>
  </si>
  <si>
    <t>DRUM FORESTIER PARAUL LUI GURLUT</t>
  </si>
  <si>
    <t>DRUM FORESTIER PARAUL CU ARINI</t>
  </si>
  <si>
    <t>DRUM FORESTIER PARAUL LUI VARJOIU</t>
  </si>
  <si>
    <t>DRUM FORESTIER ANINOASA PRELUNGIRE</t>
  </si>
  <si>
    <t>DRUM FORESTIER VALEA GARDULUI</t>
  </si>
  <si>
    <t>DRUM FORESTIER PEREUL LUI VARJOIU</t>
  </si>
  <si>
    <t>DRUM FORESTIER HOMORICIU</t>
  </si>
  <si>
    <t>DRUM FORESTIER VALEA COMORILOR</t>
  </si>
  <si>
    <t>DRUM FORESTIER VALEA ODAILOR</t>
  </si>
  <si>
    <t>DRUM FORESTIER PARAUL TIRGULUI</t>
  </si>
  <si>
    <t>DRUM FORESTIER STRAMBSOARA</t>
  </si>
  <si>
    <t>DRUM FORESTIER PIRIUL LUI DUMITRU</t>
  </si>
  <si>
    <t>DRUM FORESTIER SARATURI</t>
  </si>
  <si>
    <t>DRUM FORESTIER STRIMBA II</t>
  </si>
  <si>
    <t>DRUM FORESTIER STRAMBSOARA PR.</t>
  </si>
  <si>
    <t>DRUM FORESTIER CRETUL OHABEI</t>
  </si>
  <si>
    <t>DRUM FORESTIER CRETUL JUGHIEI</t>
  </si>
  <si>
    <t>DRUM FORESTIER LARGUTA MARE</t>
  </si>
  <si>
    <t>DRUM FORESTIER CORBU FUNDATURA</t>
  </si>
  <si>
    <t>DRUM FORESTIER TEIS I</t>
  </si>
  <si>
    <t>DRUM FORESTIER PLOPOASA</t>
  </si>
  <si>
    <t>DRUM FORESTIER VALEA MARE PREL.</t>
  </si>
  <si>
    <t>DRUM FORESTIER GRESU</t>
  </si>
  <si>
    <t>DRUM FORESTIER COBOR ZAGAZ</t>
  </si>
  <si>
    <t>DRUM FORESTIER TEIS II</t>
  </si>
  <si>
    <t>DRUM FORESTIER MITA MARE</t>
  </si>
  <si>
    <t>DRUM FORESTIER TUFA ROSIE</t>
  </si>
  <si>
    <t>DRUM FORESTIER DEALUL CRUCII</t>
  </si>
  <si>
    <t>DRUM FORESTIER VALEA SEBES</t>
  </si>
  <si>
    <t>DRUM FORESTIER CUCIULATA</t>
  </si>
  <si>
    <t>DRUM FORESTIER FINTINEA</t>
  </si>
  <si>
    <t>DRUM FORESTIER GECU MALOASA</t>
  </si>
  <si>
    <t>DRUM FORESTIER LARGUTA</t>
  </si>
  <si>
    <t>DRUM FORESTIER GRECU MALOASA</t>
  </si>
  <si>
    <t>DRUM FORESTIER PLASA</t>
  </si>
  <si>
    <t>DRUM FORESTIER BERIVOI</t>
  </si>
  <si>
    <t>DRUM FORESTIER RIULET</t>
  </si>
  <si>
    <t>DRUM FORESTIER VALEA MECHIEI</t>
  </si>
  <si>
    <t>DRUM FORESTIER COPACEL</t>
  </si>
  <si>
    <t>DRUM FORESTIER RACOVITA</t>
  </si>
  <si>
    <t>DRUM FORESTIER PIRIUL COMENZII</t>
  </si>
  <si>
    <t>DRUM FORESTIER VALEA CUMPENII</t>
  </si>
  <si>
    <t>DRUM FORESTIER CUMPENII</t>
  </si>
  <si>
    <t>DRUM FORESTIER MECHIEI</t>
  </si>
  <si>
    <t>DRUM FORESTIER DEJANI</t>
  </si>
  <si>
    <t>DRUM FORESTIER LUPSA</t>
  </si>
  <si>
    <t>CASCADE TRECERE PESTI LEMN</t>
  </si>
  <si>
    <t>Lungime albie corectată/consolidată=0,01 km;</t>
  </si>
  <si>
    <t>TRAVERSE ZIDARIE MORTAR</t>
  </si>
  <si>
    <t>CASCADE PRAG BETON DEJANI</t>
  </si>
  <si>
    <t>Lungime albie corectată/consolidată=0,13 km;</t>
  </si>
  <si>
    <t>Lungime albie corectată/consolidată=0,07 km;</t>
  </si>
  <si>
    <t>CASACADE PRAG BETON DEJANI</t>
  </si>
  <si>
    <t>Lungime albie corectată/consolidată=0,08 km;</t>
  </si>
  <si>
    <t>Lungime albie corectată/consolidată=0,04 km;</t>
  </si>
  <si>
    <t>CASCADE PRAG  BETON DEJANI</t>
  </si>
  <si>
    <t>Lungime albie corectată/consolidată=0,06 km;</t>
  </si>
  <si>
    <t>Lungime albie corectată/consolidată=0,03 km;</t>
  </si>
  <si>
    <t>CASCADA DEJANI</t>
  </si>
  <si>
    <t>CASCADA DSEJANI</t>
  </si>
  <si>
    <t>Lungime albie corectată/consolidată=0,09 km;</t>
  </si>
  <si>
    <t>Lungime albie corectată/consolidată=0,11 km;</t>
  </si>
  <si>
    <t>BARAJ BETON DEJANI</t>
  </si>
  <si>
    <t>Lungime albie corectată/consolidată=0,22 km;</t>
  </si>
  <si>
    <t>Lungime albie corectată/consolidată=0,12 km;</t>
  </si>
  <si>
    <t>BARAJ BETON</t>
  </si>
  <si>
    <t>BARAJE BETON SEBES</t>
  </si>
  <si>
    <t>BARAJE BETON BERIVOI</t>
  </si>
  <si>
    <t>TRAVERSE COLMATARE BERIVOI</t>
  </si>
  <si>
    <t>Lungime albie corectată/consolidată=0,9 km;</t>
  </si>
  <si>
    <t>Lungime albie corectată/consolidată=0,4 km;</t>
  </si>
  <si>
    <t>DRUM FORESTIER BURCERCEA</t>
  </si>
  <si>
    <t>DRUM FORESTIER CRETUL CU GLODURI</t>
  </si>
  <si>
    <t>BARAJE BETON</t>
  </si>
  <si>
    <t>DAF VAIDA CAMARAS 1,1</t>
  </si>
  <si>
    <t>CLUJ</t>
  </si>
  <si>
    <t>Tara: România; Judet: CLUJ; -;   -; Nr: -;</t>
  </si>
  <si>
    <t>DAF VALEA GIRBAULUI 3,3</t>
  </si>
  <si>
    <t>BARAJ MERA</t>
  </si>
  <si>
    <t>D.A.F VL.IERII BONDUREASA 13.5</t>
  </si>
  <si>
    <t>D.A.F RATOIUL PICIORAGUL KM 5,5</t>
  </si>
  <si>
    <t>D.A.F PIRIUL DE LA MUNTE KM 1</t>
  </si>
  <si>
    <t>D.A.F LAITA KM 2,3</t>
  </si>
  <si>
    <t>D.A.F MASCA-VL VADULUI KM 4,2</t>
  </si>
  <si>
    <t>D.A.F PIRIUL MARE KM 4</t>
  </si>
  <si>
    <t>D.A.F VALEA VADULUI KM 3,3</t>
  </si>
  <si>
    <t>D.A.F VILCELE CAPRIOARA KM 3,4</t>
  </si>
  <si>
    <t>D.A.F HUDA MARE KM 7,3</t>
  </si>
  <si>
    <t>8.01.03</t>
  </si>
  <si>
    <t>D.A.F OCOLISEL KM 4,5</t>
  </si>
  <si>
    <t>= ;</t>
  </si>
  <si>
    <t>D.A.F VALEA MUNTELUI-PODINA KM 1</t>
  </si>
  <si>
    <t>DAF CORMENIS 5.1 KM</t>
  </si>
  <si>
    <t>SĂLAJ</t>
  </si>
  <si>
    <t>Tara: România; Judet: SĂLAJ; -;   -; Nr: -;</t>
  </si>
  <si>
    <t>DAF PIRIOL MARE 5.9 KM</t>
  </si>
  <si>
    <t>DAF PIETRICELELE 5.2 KM</t>
  </si>
  <si>
    <t>DAF VALEA VARULUI 4.2 KM</t>
  </si>
  <si>
    <t>DAF VALEA VARULUI 1.5 KM</t>
  </si>
  <si>
    <t>DAF CORMENIS 0.9 KM</t>
  </si>
  <si>
    <t>DAF VALEA VARULUI 0.5 KM</t>
  </si>
  <si>
    <t>DAF VALEA VARULUI CONSOLIDARE</t>
  </si>
  <si>
    <t>DAF ROSIA GIUNESTI 3.8 KM</t>
  </si>
  <si>
    <t>DAF PETRICELELE PRELUNGIRE 2.4 K</t>
  </si>
  <si>
    <t>DAF ROSIA GRUIESTI AMENAJARE</t>
  </si>
  <si>
    <t>DAF PIRIUL MARE AMENAJARE</t>
  </si>
  <si>
    <t>DAF VALEA CUPTOARELOR 2 KM</t>
  </si>
  <si>
    <t>DAF CORMENIS VL.LUNGII 2.5 KM</t>
  </si>
  <si>
    <t>DAF VALEA FRINCENI 3.6 KM</t>
  </si>
  <si>
    <t>DAF VALEA TOMNUTEI 1.1 KM</t>
  </si>
  <si>
    <t>DAF PRISACA BIRSANITA 3.6 KM</t>
  </si>
  <si>
    <t>DAF VALEA DRACULUI</t>
  </si>
  <si>
    <t>CEHU SILVANIEI</t>
  </si>
  <si>
    <t>DAF SEMSUD PRELUNGIRE</t>
  </si>
  <si>
    <t>SEMSUD</t>
  </si>
  <si>
    <t>DAF POD VALEA IAZULUI</t>
  </si>
  <si>
    <t>DAF PIRIUL LUSOR</t>
  </si>
  <si>
    <t>DAF TUSA</t>
  </si>
  <si>
    <t>DAF TOPLITA</t>
  </si>
  <si>
    <t>DAF CERISA BOTASCA</t>
  </si>
  <si>
    <t>DAF MARCA</t>
  </si>
  <si>
    <t>DAF VALEA MARE RACSITA</t>
  </si>
  <si>
    <t>DAF STIRVINA</t>
  </si>
  <si>
    <t>DAF LAPIS</t>
  </si>
  <si>
    <t>DAF VALEA VARULUI HALMASD</t>
  </si>
  <si>
    <t>DAF VALEA CORBULUI II</t>
  </si>
  <si>
    <t>DAF PESTILOR</t>
  </si>
  <si>
    <t>DAF PESTILOR RACOVITA</t>
  </si>
  <si>
    <t>DAF ULIULUI</t>
  </si>
  <si>
    <t>DAF VALEA MARE PRELUNGIRE</t>
  </si>
  <si>
    <t>DAF VALEA MARE AVAL</t>
  </si>
  <si>
    <t>DAF CORTA</t>
  </si>
  <si>
    <t>DAF CORTA I</t>
  </si>
  <si>
    <t>DAF CORTA II</t>
  </si>
  <si>
    <t>DAF LESPEZI</t>
  </si>
  <si>
    <t>DAF VALEA HRAII</t>
  </si>
  <si>
    <t>HG 982/1998;HG 1344/2011; HG 809/ 16-OCT-13; HG 809:809/16-OCT-13;OUG.1 din 04/01/2017;OUG.68 din 06/11/2019</t>
  </si>
  <si>
    <t>DAF BUIACA</t>
  </si>
  <si>
    <t>DAF HORHAJE</t>
  </si>
  <si>
    <t>DAF VALEA LESULUI</t>
  </si>
  <si>
    <t>DAF VALEA CLITULUI</t>
  </si>
  <si>
    <t>DAF DIGURI</t>
  </si>
  <si>
    <t>DAF LOZNISOARA</t>
  </si>
  <si>
    <t>DAF FINTINELE SARATA</t>
  </si>
  <si>
    <t>DAF PIRIUL POPII</t>
  </si>
  <si>
    <t>DAF VALEA HRAII PRELUNGIRE</t>
  </si>
  <si>
    <t>DAF VALEA GRINDULUI</t>
  </si>
  <si>
    <t>DAF VALEA LESULUI AMENAJARE</t>
  </si>
  <si>
    <t>DAF FINTINELE AMENAJARE</t>
  </si>
  <si>
    <t>DAF VALEA ROSIE</t>
  </si>
  <si>
    <t>DAF VALEA LESULUI CONSOLIDARE</t>
  </si>
  <si>
    <t>DAF VALEA GRINDULUI CONSOLIDARE</t>
  </si>
  <si>
    <t>DAF REMETI CHIEJD</t>
  </si>
  <si>
    <t>DAF DOH ZALNOC</t>
  </si>
  <si>
    <t>DAF DOH ZALNOC II</t>
  </si>
  <si>
    <t>DAF REMETI CHIEJD CONSOLIDARE</t>
  </si>
  <si>
    <t>DAF POIC FILD</t>
  </si>
  <si>
    <t>DAF SUB GREABAN</t>
  </si>
  <si>
    <t>DAF HUTA GROSILOR</t>
  </si>
  <si>
    <t>DAF VALEA GROSILOR</t>
  </si>
  <si>
    <t>DAF HUTA GROSILOR III</t>
  </si>
  <si>
    <t>DAF PURCATER</t>
  </si>
  <si>
    <t>DAF FRASIN I</t>
  </si>
  <si>
    <t>DAF FRASIN II</t>
  </si>
  <si>
    <t>DAF PIRIUL DUCHII</t>
  </si>
  <si>
    <t>DAF MESES GOSTILOR</t>
  </si>
  <si>
    <t>DAF PONITA VALEA SFINTA</t>
  </si>
  <si>
    <t>DAF GOSTILOR BLIDAREASA</t>
  </si>
  <si>
    <t>DAF CASIEL</t>
  </si>
  <si>
    <t>DAF LIBOTIN</t>
  </si>
  <si>
    <t>DAF VALEA TOMII</t>
  </si>
  <si>
    <t>CT V.CASELOR</t>
  </si>
  <si>
    <t>CT V.SOPONII</t>
  </si>
  <si>
    <t>Lungime albie corectată/consolidată=0,75 km;</t>
  </si>
  <si>
    <t>CT AGIRBICIU</t>
  </si>
  <si>
    <t>CT S.CALD</t>
  </si>
  <si>
    <t>CT CAPUS</t>
  </si>
  <si>
    <t>CT V.BRADET</t>
  </si>
  <si>
    <t>CT V.BATRINA</t>
  </si>
  <si>
    <t>CT V.LESULUI</t>
  </si>
  <si>
    <t>Lungime albie corectată/consolidată=1,3 km;</t>
  </si>
  <si>
    <t>DAF S.CALD</t>
  </si>
  <si>
    <t>DAF DANCESTI</t>
  </si>
  <si>
    <t>DAF C.FARCAS</t>
  </si>
  <si>
    <t>DAF VISTEA</t>
  </si>
  <si>
    <t>DAF PR.PORCULUI</t>
  </si>
  <si>
    <t>DAF PR. PORCULUI</t>
  </si>
  <si>
    <t>DAF SUB IJAR</t>
  </si>
  <si>
    <t>DAF PLES CASEI</t>
  </si>
  <si>
    <t>DAF PR. DOBRU</t>
  </si>
  <si>
    <t>DAF AGIRBICIU</t>
  </si>
  <si>
    <t>HG 982/1998;H 384/2011;OUG.1 din 04/01/2017;HG.354/18.05.2017;OUG.68 din 06/11/2019</t>
  </si>
  <si>
    <t>DAF FRASINEI</t>
  </si>
  <si>
    <t>CT PODUL LUI TOLOMEI</t>
  </si>
  <si>
    <t>CT CIURNUC</t>
  </si>
  <si>
    <t>HG 982/1998;HG 1344/2011;OUG.1 din 04/01/2017;OUG.68 din 06/11/2019;HG.846/08.10.2020</t>
  </si>
  <si>
    <t>CT RASCA MARE</t>
  </si>
  <si>
    <t>CT NEGRUTA</t>
  </si>
  <si>
    <t>CT VL. BRADETULUI</t>
  </si>
  <si>
    <t>CT CAPRITA</t>
  </si>
  <si>
    <t>CT PALTINITA</t>
  </si>
  <si>
    <t>CT DUDAIE</t>
  </si>
  <si>
    <t>CT PR.BAII</t>
  </si>
  <si>
    <t>CT CONDOR</t>
  </si>
  <si>
    <t>DAF PLESU-O.S.GILAU]</t>
  </si>
  <si>
    <t>DAF CAPRITA</t>
  </si>
  <si>
    <t>DAF CAPRITA OBIRSIE</t>
  </si>
  <si>
    <t>DAF FIESU</t>
  </si>
  <si>
    <t>DAF IRISOARA</t>
  </si>
  <si>
    <t>DAF STEAUA DOBRUS</t>
  </si>
  <si>
    <t>DAF DOBRUS</t>
  </si>
  <si>
    <t>DAF TOMNATEC</t>
  </si>
  <si>
    <t>DAF PR.VARFULUI</t>
  </si>
  <si>
    <t>DAF DOBRUS GRINDURI</t>
  </si>
  <si>
    <t>DAF IRISOARA LETOASE</t>
  </si>
  <si>
    <t>DAF LETOASE</t>
  </si>
  <si>
    <t>DAF MUNTISOR</t>
  </si>
  <si>
    <t>DAF ROTUNDU</t>
  </si>
  <si>
    <t>DAF LETOASE RAMIFIC</t>
  </si>
  <si>
    <t>DAF IRISOARA RACORD</t>
  </si>
  <si>
    <t>DAF ZBORU</t>
  </si>
  <si>
    <t>DAF BRADEANA</t>
  </si>
  <si>
    <t>DAF DUMITREASA</t>
  </si>
  <si>
    <t>DAF TOMNATEC RAMIFIC</t>
  </si>
  <si>
    <t>DAF SOMESUL RECE</t>
  </si>
  <si>
    <t>DAF NEGRUTA DUMITREASA</t>
  </si>
  <si>
    <t>DAF PR.STROIERU</t>
  </si>
  <si>
    <t>DAF CIUNGET</t>
  </si>
  <si>
    <t>DAF HUJAUA</t>
  </si>
  <si>
    <t>BARAJE PIATRA RACHITELE 35 BUC</t>
  </si>
  <si>
    <t>CANALE BETON EVACUARE RACHITELE</t>
  </si>
  <si>
    <t>CANAL BETON EVACUARE CALATELE</t>
  </si>
  <si>
    <t>CANAL BETON EVACUARE</t>
  </si>
  <si>
    <t>PRAG ZIDARIE CALATELE</t>
  </si>
  <si>
    <t>BARAJE BETON BOLOGA</t>
  </si>
  <si>
    <t>CANAL ZIDARIE BOLOGA</t>
  </si>
  <si>
    <t>CANAL BETON BOLOGA</t>
  </si>
  <si>
    <t>SUPRAINALTATOARE BOLOGA</t>
  </si>
  <si>
    <t>PODETE DOLATE BOLOGA</t>
  </si>
  <si>
    <t>BARAJE ZIDARIE BOLOGA</t>
  </si>
  <si>
    <t>BARAJE ZIDARIE PIATRA VALEA DRAGANULUI</t>
  </si>
  <si>
    <t>CANAL EVACUARE SCURTA NEGRENI</t>
  </si>
  <si>
    <t>BARAJ SCURTA NEGRENI</t>
  </si>
  <si>
    <t>PRAG SCURTA NEGRENI</t>
  </si>
  <si>
    <t>PODETE SCURTA NEGRENI</t>
  </si>
  <si>
    <t>BARAJE ZIDARIE BREBAN SACUIEU</t>
  </si>
  <si>
    <t>BARAJE ZIDARIE BOCIU SACUIEU</t>
  </si>
  <si>
    <t>CT MARGAUTA</t>
  </si>
  <si>
    <t>CT ALUNIS</t>
  </si>
  <si>
    <t>DAF ZARNA</t>
  </si>
  <si>
    <t>DAF VALEA NEGRI</t>
  </si>
  <si>
    <t>DAF ORDINCUSA I</t>
  </si>
  <si>
    <t>DAF ORDINCUSA II</t>
  </si>
  <si>
    <t>DAF POIC HUTA</t>
  </si>
  <si>
    <t>DAF RACHITELE PONOR</t>
  </si>
  <si>
    <t>HG 982/1998;; HG 1079/ 03-DEC-14:1079/03-DEC-14;OUG.1 din 04/01/2017;OUG.68 din 06/11/2019</t>
  </si>
  <si>
    <t>Lungime=9.3 Km;Suprafeţe= ha;CF= ;</t>
  </si>
  <si>
    <t>DAF MONOSEI</t>
  </si>
  <si>
    <t>DAF PR. LUI OLTEANI</t>
  </si>
  <si>
    <t>DAF PR. VIJEANU</t>
  </si>
  <si>
    <t>DAF PR. NEGRU</t>
  </si>
  <si>
    <t>DAF DRAGOIASA</t>
  </si>
  <si>
    <t>DAF PONOR ONCEASA</t>
  </si>
  <si>
    <t>DAF OBIRSIE SOMES</t>
  </si>
  <si>
    <t>DAF ALUNU MIC</t>
  </si>
  <si>
    <t>DAF VARASOAIA</t>
  </si>
  <si>
    <t>DAF ALUNU MARE II</t>
  </si>
  <si>
    <t>DAF ALUNU MARE I</t>
  </si>
  <si>
    <t>DAF VIRFUL NEGRU</t>
  </si>
  <si>
    <t>DAF PETREASA</t>
  </si>
  <si>
    <t>DAF PR.NEGRU</t>
  </si>
  <si>
    <t>DAF PODINA</t>
  </si>
  <si>
    <t>DAF STURU</t>
  </si>
  <si>
    <t>DAF TOMNATEC VARASOAIA</t>
  </si>
  <si>
    <t>DAF POD VARASOAIA</t>
  </si>
  <si>
    <t>CANALE CT</t>
  </si>
  <si>
    <t>DAF PR.MORII</t>
  </si>
  <si>
    <t>PORTECA VINATOARE UP IV UA 243</t>
  </si>
  <si>
    <t>HUNEDOARA</t>
  </si>
  <si>
    <t>Tara: România; Judet: HUNEDOARA; -;   -; Nr: -;</t>
  </si>
  <si>
    <t>DRUM AUTO GIURGESTI 4,6 KM</t>
  </si>
  <si>
    <t>DRUM AUTO CAZANESTI 7,1 KM</t>
  </si>
  <si>
    <t>DRUM AUTO PONOR 21.6 KM</t>
  </si>
  <si>
    <t>DRUM AUTO POJORATA 1,2 KM</t>
  </si>
  <si>
    <t>DRUM AUTO BIRTIN 16.1 KM</t>
  </si>
  <si>
    <t>DRUM AUTO VATISOARA 1,5 KM</t>
  </si>
  <si>
    <t>DRUM AUTO CERBOAIA 5,3 KM</t>
  </si>
  <si>
    <t>DRUM AUTO VALEA OBARSEI 9,3 KM</t>
  </si>
  <si>
    <t>DRUM AUTO STANCULESTI 2,3 KM</t>
  </si>
  <si>
    <t>DRUM AUTO VALEA BULZULUI 6,8 KM</t>
  </si>
  <si>
    <t>DRUM AUTO ORZESTI-ZNIL V,CIORII</t>
  </si>
  <si>
    <t>DRUM AUTO DARJANA 4,0 KM</t>
  </si>
  <si>
    <t>DRUM AUTO BLIDARU FUNCEU 4,8 KM</t>
  </si>
  <si>
    <t>DRUM AUTO FORESTIER DARJANA 1,3</t>
  </si>
  <si>
    <t>DRUM AUTO FORESTIER ZNIL-V.CIORI</t>
  </si>
  <si>
    <t>DRUM AUTO VASCA PRELUNGIRE 3,0 K</t>
  </si>
  <si>
    <t>DRUM AUTO VL.STREIULUI 34,0 KM</t>
  </si>
  <si>
    <t>DRUM AUTO MUNCEL-SC.VERDE 8,1 Km</t>
  </si>
  <si>
    <t>HG 982/1998;H;HG nr.528 din:18/05/2011; HG 478/ 24-IUN-15;HG.478/24-IUN-15;OUG.1 din 04/01/2017;HG.354/18.05.2017;OUG.68 din 06/11/2019</t>
  </si>
  <si>
    <t>Lungime=8,1 Km;Suprafeţe= ha;CF= ;</t>
  </si>
  <si>
    <t>DRRUM AUTO LEUCUSI 4,1 KM</t>
  </si>
  <si>
    <t>DRUM AUTO TITIANA-PR.SASULUI 8,6</t>
  </si>
  <si>
    <t>Lungime=8,6 Km;Suprafeţe= ha;CF= ;</t>
  </si>
  <si>
    <t>DRUM AUTO JIGOREASA 5,8 KM</t>
  </si>
  <si>
    <t>Lungime=5,8 Km;Suprafeţe= ha;CF= ;</t>
  </si>
  <si>
    <t>DRUM AUTO VL.REA-POD PESTE STREI</t>
  </si>
  <si>
    <t>DRUM AUTO RACHITEAUA 7,3 KM</t>
  </si>
  <si>
    <t>Lungime=7,3 Km;Suprafeţe= ha;CF= ;</t>
  </si>
  <si>
    <t>DRUM AUTO JIGOROSITA 2,7 KM</t>
  </si>
  <si>
    <t>Lungime=2,7 Km;Suprafeţe= ha;CF= ;</t>
  </si>
  <si>
    <t>DRUM AUTO TECURI LIZIERE 3,0 KM</t>
  </si>
  <si>
    <t>Lungime=3,0 Km;Suprafeţe= ha;CF= ;</t>
  </si>
  <si>
    <t>DRUM AUTO PORUMBELUL 1,0 KM</t>
  </si>
  <si>
    <t>Lungime=1,0 Km;Suprafeţe= ha;CF= ;</t>
  </si>
  <si>
    <t>DRUM AUTO VL.RACHITII 2,0 KM</t>
  </si>
  <si>
    <t>Lungime=2,0 Km;Suprafeţe= ha;CF= ;</t>
  </si>
  <si>
    <t>DRUM AUTO BRANDUSITA 1,3 KM</t>
  </si>
  <si>
    <t>Lungime=1,3 Km;Suprafeţe= ha;CF= ;</t>
  </si>
  <si>
    <t>DRUM AUTO IZVORUL CRISULUI 11,3</t>
  </si>
  <si>
    <t>DRUM AUTO VALEA ARTANULUI 6,2 KM</t>
  </si>
  <si>
    <t>DRUM AUTO COCOSUL 6,5 KM</t>
  </si>
  <si>
    <t>DRUM AUTO HUDA BOLUNDULUI 5,3 KM</t>
  </si>
  <si>
    <t>DRUM AUTO VALEA LUNGA 9,4 KM</t>
  </si>
  <si>
    <t>DRUM AUTO BUCURESCI 3,9 KM</t>
  </si>
  <si>
    <t>DRUM AUTO DUMBRAVA MURGASU 13,2</t>
  </si>
  <si>
    <t>DRUM AUTO VALEA TALPELOR 2,0 KM</t>
  </si>
  <si>
    <t>DRUM AUTO VALEA CARELOR 2,3 KM</t>
  </si>
  <si>
    <t>DRUM AUTO BUCURSCI PODURI 1,1 KM</t>
  </si>
  <si>
    <t>DRUM AUTO PARAUL URSEI 1,5 KM</t>
  </si>
  <si>
    <t>DRUM AUTO PURCARU 2,9 KM</t>
  </si>
  <si>
    <t>DRUM AUTO PARAUL FAGETELULUI 2,3</t>
  </si>
  <si>
    <t>Suprafaţă construită= mp;Suprafaţă desfăşurată= mp;Regimul de înălţime= ;Suprafaţă teren= mp;CF= ;Suprafata utila= mp;</t>
  </si>
  <si>
    <t>DRUM AUTO TOMNATEC 10,8 KM</t>
  </si>
  <si>
    <t>DRUM AUTO VALEA ALBA 1,0 KM</t>
  </si>
  <si>
    <t>DRUM AUTO VALEA MARE-BRAD 4,3 KM</t>
  </si>
  <si>
    <t>DRUM AUTO GROHOTELE 2,4 KM</t>
  </si>
  <si>
    <t>DRUM AUTO RUDA BRAD 1,7 KM</t>
  </si>
  <si>
    <t>CORECTIE TOR.PR.BUCES-CUSTURII</t>
  </si>
  <si>
    <t>Lungime albie corectată/consolidată=3,2 km;</t>
  </si>
  <si>
    <t>CORECTIE TOR.PR.MALULUI</t>
  </si>
  <si>
    <t>HG 982/1998;; HG 478/ 24-IUN-15;HG.478/24-IUN-15;OUG.1 din 04/01/2017;OUG.68 din 06/11/2019;HG.846/08.10.2020</t>
  </si>
  <si>
    <t>DRUM AUTO FORESTIER VARMAGEANA 2</t>
  </si>
  <si>
    <t>DRUM AUTO FORESTIER MACRISU 2,2</t>
  </si>
  <si>
    <t>DRUM AUTO FORESTIER LESPEZI 1,2</t>
  </si>
  <si>
    <t>DRUM AUTO BOLDUREASA-LESPEZI 1,5</t>
  </si>
  <si>
    <t>DRUM AUTO VL.PODULUI 1,0 KM</t>
  </si>
  <si>
    <t>DRUM AUTO CORDUREA 4,5 KM</t>
  </si>
  <si>
    <t>DRUM AUTO DRAICA-HIGIU-TRESTIA 2</t>
  </si>
  <si>
    <t>DRUM AUTO IASPARING 1,5 KM</t>
  </si>
  <si>
    <t>DRUM AUTO BOCSA-SACARAMB 3,0 KM</t>
  </si>
  <si>
    <t>DRUM AUTO VALEA ULMULUI 2,8 KM</t>
  </si>
  <si>
    <t>DRUM AUTO SALISTE -HRUBE 5,0 KM</t>
  </si>
  <si>
    <t>DRUM AUTO SACARAMB 1,3 KM</t>
  </si>
  <si>
    <t>DRUM AUTO CREANGA-SACARAMB 1,4 K</t>
  </si>
  <si>
    <t>DRUM AUTO PR.CAPITANULUI 1,0 KM</t>
  </si>
  <si>
    <t>DRUM AUTO PR.MACRISULUI 1,2 KM</t>
  </si>
  <si>
    <t>DRUM AUTO SESURI 5,4 KM</t>
  </si>
  <si>
    <t>CORECTIE TORENTI FAERAG</t>
  </si>
  <si>
    <t>ZID APARARE IMPOTRIVA INUNDATII</t>
  </si>
  <si>
    <t>DRUM AUTO AXIAL DOBRA 41,4 KM</t>
  </si>
  <si>
    <t>DRUM AUTO CASAGU 3,4 KM</t>
  </si>
  <si>
    <t>DRUM AUTO SFREDELITE 6,8 KM</t>
  </si>
  <si>
    <t>DRUM AUTO SALATRUC 8,6 KM</t>
  </si>
  <si>
    <t>DRUM AUTO DALUL LUNG 5,3 KM</t>
  </si>
  <si>
    <t>DRUM AUTO IAZURI 15,6 KM</t>
  </si>
  <si>
    <t>DRUM AUTO ROSACANI-VL.MARE 2,1 K</t>
  </si>
  <si>
    <t>DRUM AUTO POJOGA 2,7 KM</t>
  </si>
  <si>
    <t>DRUM AUTO TISA 5,3 KM</t>
  </si>
  <si>
    <t>DRUM AUTO DINIS 4,8KM</t>
  </si>
  <si>
    <t>DRUM AUTO SALCIVA 1,6 KM</t>
  </si>
  <si>
    <t>DRUM AUTO VL.TIGANILOR 2,6 KM</t>
  </si>
  <si>
    <t>DRUM AUTO OHABA-STANCESTI 2,1 KM</t>
  </si>
  <si>
    <t>DRUM AUTO VL.STANCEASCA 4,8 KM</t>
  </si>
  <si>
    <t>DRUM AUTO RADULESTI 1,7 KM</t>
  </si>
  <si>
    <t>DRUM AUTO VL.PANCULUI 8,5 KM</t>
  </si>
  <si>
    <t>DRUM AUTO OHABA-SACAMAS 2,0 KM</t>
  </si>
  <si>
    <t>DRUM AUTO VL.BOGHIULUI 1,1 KM</t>
  </si>
  <si>
    <t>DRUM AUTO VL.MARZEI 0,9 KM</t>
  </si>
  <si>
    <t>DRUM AUTO PR.SCOPULUI 0,7 KM</t>
  </si>
  <si>
    <t>DRUM AUTO MUNCELULPRELUNGIRE 2,9</t>
  </si>
  <si>
    <t>DRUM AUTO PR.MOSELULUI 1,5 KM</t>
  </si>
  <si>
    <t>DRUM AUTO IZVORULUI(IVANULUI) 2,</t>
  </si>
  <si>
    <t>DRUM AUTO PANC-ABUCEA 2,0 KM</t>
  </si>
  <si>
    <t>CORECTIE TORENTI RAU DOBRA</t>
  </si>
  <si>
    <t>Lungime albie corectată/consolidată=1,55 km;</t>
  </si>
  <si>
    <t>CONSTR.REGUL.CONSOLR.DOBRA PCT.B</t>
  </si>
  <si>
    <t>DRUM AUTO RAPOLTEL 6,5 KM</t>
  </si>
  <si>
    <t>DRUM AUTO VALENI 10.4 KM</t>
  </si>
  <si>
    <t>DRUM AUTO RUDELE-ROSIA 9.8 KM</t>
  </si>
  <si>
    <t>DRUM AUTO VOIA-FRUMOASA 11.8 KM</t>
  </si>
  <si>
    <t>DRUM AUTO POIENITA 5.0 KM</t>
  </si>
  <si>
    <t>DRUM AUTO DUMADANI 4.0 KM</t>
  </si>
  <si>
    <t>DRUM AUTO VL.MINEI 7.1 KM</t>
  </si>
  <si>
    <t>DRUM AUTO CORNI-ALMAS 1,7KM</t>
  </si>
  <si>
    <t>CORECTIE TORENTI RAPOLT-BOBALNA</t>
  </si>
  <si>
    <t>Lungime albie corectată/consolidată=5,06 km;</t>
  </si>
  <si>
    <t>CORECTIA TORENTILOR RAPOLT-BOBAL</t>
  </si>
  <si>
    <t>Lungime albie corectată/consolidată=3,51 km;</t>
  </si>
  <si>
    <t>DRUM AUTO VL.ALBA-ZACATORII III</t>
  </si>
  <si>
    <t>DRUM AUTO VL.ALBA -ZACATORII II</t>
  </si>
  <si>
    <t>DRUM AUTO TAMPU VLSESULUI GODEAN</t>
  </si>
  <si>
    <t>DRUM AUTO GEROSU VL.LARGA VL.SIN</t>
  </si>
  <si>
    <t>DRUM AUTO VL.ALBA NEDERU 12,8 KM</t>
  </si>
  <si>
    <t>DRUM AUTO VL.REA 8,0 KM</t>
  </si>
  <si>
    <t>DRUM AUTO GRADISTE GEROSU GODEAN</t>
  </si>
  <si>
    <t>DRUM AUTO FAIERAGU 4,2 KM</t>
  </si>
  <si>
    <t>DRUM AUTO BLIDARU-CETATE 3,0 KM</t>
  </si>
  <si>
    <t>DRUM AUTO LUDESTI-DL.CORNILOR 3,</t>
  </si>
  <si>
    <t>DRUM AUTO BUCIUM-CALTABAU 6,5 KM</t>
  </si>
  <si>
    <t>DRUM AUTO STRAMBU -CEATA 13,7 KM</t>
  </si>
  <si>
    <t>BARAJE FIXE SI PRAGURI P.SARATUR</t>
  </si>
  <si>
    <t>Lungime albie corectată/consolidată=1,78 km;</t>
  </si>
  <si>
    <t>BARAJ FIX SI PRAG P.SARATURII 3M</t>
  </si>
  <si>
    <t>Lungime albie corectată/consolidată=1,77 km;</t>
  </si>
  <si>
    <t>BARAJ FIX SI PRAG P.VOINEAG 2M</t>
  </si>
  <si>
    <t>Lungime albie corectată/consolidată=1,74 km;</t>
  </si>
  <si>
    <t>BARAJ FIX SI PRAG P.VOINEAG 3 M</t>
  </si>
  <si>
    <t>Lungime albie corectată/consolidată=1,76 km;</t>
  </si>
  <si>
    <t>BARAJ FIX SI PRAG P.SECIU 2 M</t>
  </si>
  <si>
    <t>BARAJ FIX SI PRAG P.SECIU 3 M</t>
  </si>
  <si>
    <t>Lungime albie corectată/consolidată=1,75 km;</t>
  </si>
  <si>
    <t>DRUM AUTO FORET.SESU -TIMPU UP I</t>
  </si>
  <si>
    <t>DRUM AUTO PARC SLIVUT,BETON ASFA</t>
  </si>
  <si>
    <t>DRUM AUTO VANATORUL 6.9 KM</t>
  </si>
  <si>
    <t>DRUM AUTO GANTAGA 6.2 KM</t>
  </si>
  <si>
    <t>DRUM AUTO VALEA BOULUI 2.3 KM</t>
  </si>
  <si>
    <t>DRUM AUTO IUBAIA 1,1 KM</t>
  </si>
  <si>
    <t>DRUM AUTO ROSIA 3,6 KM</t>
  </si>
  <si>
    <t>DRUM AUTO FLORUS 4,8 KM</t>
  </si>
  <si>
    <t>DRUM AUTO LACURI 6,2 KM</t>
  </si>
  <si>
    <t>DRUM AUTO MASCAS 1,6 KM</t>
  </si>
  <si>
    <t>DRUM AUTO DENSUS-LIZIERA 2,6 KM</t>
  </si>
  <si>
    <t>DRUM AUTO VL.MARE 5,1 KM</t>
  </si>
  <si>
    <t>DRUM AUTO VL.POIENI-ALUNUL 1,0 K</t>
  </si>
  <si>
    <t>DRUM AUTO VL.MICA-BALOMIR 3,2 KM</t>
  </si>
  <si>
    <t>DRUM AUTO CRIVA 2,1 KM</t>
  </si>
  <si>
    <t>DRUM AUTO PR.MEZINESC 1,2 KM</t>
  </si>
  <si>
    <t>DRUM AUTO VL.LUI DAN 1,0 KM</t>
  </si>
  <si>
    <t>DRUM AUTO PR.FRUNTII(PRISLOP) 1,</t>
  </si>
  <si>
    <t>DRUM AUTO PURCARETEA 3,5 KM</t>
  </si>
  <si>
    <t>DRUM AUTO POIENAREASA 3,8KM</t>
  </si>
  <si>
    <t>POTECI VINATOARE UPIII POIENI</t>
  </si>
  <si>
    <t>DRUM AUTO VALEA TISEI 1,3 KM</t>
  </si>
  <si>
    <t>DRUM AUTO POIANA RACHITELE 2,1 K</t>
  </si>
  <si>
    <t>DRUM AUTO SIRMISAG 7,9 KM</t>
  </si>
  <si>
    <t>DRUM AUTO VALEA ROATEI 5,0 KM</t>
  </si>
  <si>
    <t>DRUM AUTO VALEA BAII 1,0 KM</t>
  </si>
  <si>
    <t>DRUM AUTO CALEA LATA 1,5 KM</t>
  </si>
  <si>
    <t>DRUM AUTO ZLASTI 15,8 KM</t>
  </si>
  <si>
    <t>DRUM AUTO VALARITA 13,8 KM</t>
  </si>
  <si>
    <t>DRUM AUTO VL.ABLEULUI 4,9 KM</t>
  </si>
  <si>
    <t>DRUM AUTO VALEA BILII</t>
  </si>
  <si>
    <t>DRUM AUTO VADU DOBRII-BILII 2,2</t>
  </si>
  <si>
    <t>DRUM AUTO STERMINOSU 3,3 KM</t>
  </si>
  <si>
    <t>DRUM AUTO HIREANCU 9,3 KM</t>
  </si>
  <si>
    <t>DRUM AUTO HIRENCUTU 1,3 KM</t>
  </si>
  <si>
    <t>DRUM AUTO VADU DOBRII-HIRENCU 0,</t>
  </si>
  <si>
    <t>DRUM AUTO VALEA PESTILOR 3,3 KM</t>
  </si>
  <si>
    <t>DRUM AUTO LATUROASA 4,5 KM</t>
  </si>
  <si>
    <t>DRUM AUTO CERNISORITA 1,7 KM</t>
  </si>
  <si>
    <t>DRM AUTO BORDU 12,8 KM</t>
  </si>
  <si>
    <t>DRUM AUTO LOTRU PRELUNGIRE 1,1 K</t>
  </si>
  <si>
    <t>DRUM AUTO VALEA PESTISULUI 0,3 K</t>
  </si>
  <si>
    <t>DRUM AUTO MIHU DOBRA 3,0 KM</t>
  </si>
  <si>
    <t>DRUM AUTO TELIUC-TOPLITA 9,6 KM</t>
  </si>
  <si>
    <t>DRUM AUTO PAPANARU 3,0 KM</t>
  </si>
  <si>
    <t>DRUM AUTO VALEA VARULUI 3,1 KM</t>
  </si>
  <si>
    <t>DRUM AUTO PAPANARU PRELUNGIRE 3,</t>
  </si>
  <si>
    <t>DRUM AUTO PR.LUI COMAN 1,3 KM</t>
  </si>
  <si>
    <t>DRUM AUTO VL.MAGURII 3,0 KM</t>
  </si>
  <si>
    <t>DRUM AUTO VL.PREJBEI 6,0 KM</t>
  </si>
  <si>
    <t>DRUM AUTO MIHUT-VALEA DE PESTE 2</t>
  </si>
  <si>
    <t>DRUM AUTO PRISLOAPE 8,9 KM</t>
  </si>
  <si>
    <t>DRUM AUTO VALEA BOCSELOR 2,0 KM</t>
  </si>
  <si>
    <t>DRUM AUTO MIHUT-DOBRA 2,0 KM</t>
  </si>
  <si>
    <t>DRUM AUTO MIHU DOBRA TR.III 1,0</t>
  </si>
  <si>
    <t>BARAJ 14 M-1,O PR.PAGOS,FARA ACU</t>
  </si>
  <si>
    <t>Lungime albie corectată/consolidată=0,23 km;</t>
  </si>
  <si>
    <t>BARAJ 16 M4,0 VALEA REA FARA ACU</t>
  </si>
  <si>
    <t>BARAJ 2 M 3,0 PR ULIULUI FARA AC</t>
  </si>
  <si>
    <t>BARAJ 7 M1,0 PR.BUDURONI,FAR ACU</t>
  </si>
  <si>
    <t>Lungime albie corectată/consolidată=0,35 km;</t>
  </si>
  <si>
    <t>CANAL DIN PAMANT PR.VALEA ARII 7</t>
  </si>
  <si>
    <t>BARAJ 10 M 2,0 PR.CLEJULUI FARA</t>
  </si>
  <si>
    <t>Lungime albie corectată/consolidată=0,52 km;</t>
  </si>
  <si>
    <t>BARAJ 3M 3,0 U.A. 240 FARA ACUL</t>
  </si>
  <si>
    <t>Lungime albie corectată/consolidată=0,17 km;</t>
  </si>
  <si>
    <t>TRAVERSARE CONSOLIDARE PR.BUDURO</t>
  </si>
  <si>
    <t>Lungime albie corectată/consolidată=0,05 km;</t>
  </si>
  <si>
    <t>TRAVERSARE CONSOLIDARE PR.CLEJUL</t>
  </si>
  <si>
    <t>TRAVERSARE CONSOLIDARE UA 240</t>
  </si>
  <si>
    <t>ZID SPRIJIN VALEA REA 17 M45</t>
  </si>
  <si>
    <t>BARAJE CORECTIE TORENTI TOPLITA</t>
  </si>
  <si>
    <t>Lungime albie corectată/consolidată=0,81 km;</t>
  </si>
  <si>
    <t>BARAJE CORECTIA TORENTI PR.BOCSE</t>
  </si>
  <si>
    <t>Lungime albie corectată/consolidată=0,88 km;</t>
  </si>
  <si>
    <t>BARAJE CORECTIE TORENTI PR.IZVOA</t>
  </si>
  <si>
    <t>Lungime albie corectată/consolidată=4,15 km;</t>
  </si>
  <si>
    <t>BARAJE CORECTIA TORENTI PR.IZVOA</t>
  </si>
  <si>
    <t>Lungime albie corectată/consolidată=1,16 km;</t>
  </si>
  <si>
    <t>BARAJE CORECTIA TORENTI PR PIETR</t>
  </si>
  <si>
    <t>Lungime albie corectată/consolidată=5,69 km;</t>
  </si>
  <si>
    <t>LUCRARI CORECTIE TORENTI PR.INAI</t>
  </si>
  <si>
    <t>Lungime albie corectată/consolidată=6,74 km;</t>
  </si>
  <si>
    <t>TRAVERSARE CONSOLIDARE PR.PAGES</t>
  </si>
  <si>
    <t>Lungime albie corectată/consolidată=0,6 km;</t>
  </si>
  <si>
    <t>TRAVERSARE CONSOLIDARE PR.PIETRE</t>
  </si>
  <si>
    <t>Lungime albie corectată/consolidată=0,02 km;</t>
  </si>
  <si>
    <t>DRUM ACCES PR PIETRELE DINPAMANT</t>
  </si>
  <si>
    <t>DRUM ACCES PR INAII,DIN PAMANT</t>
  </si>
  <si>
    <t>Lungime albie corectată/consolidată=8,06 km;</t>
  </si>
  <si>
    <t>Lungime albie corectată/consolidată=5,43 km;</t>
  </si>
  <si>
    <t>BARAJE CORECTIE TORENTI VL.HIDRA</t>
  </si>
  <si>
    <t>Lungime albie corectată/consolidată=0,96 km;</t>
  </si>
  <si>
    <t>BARAJE CORECTIE TORENTI VL.MAGUR</t>
  </si>
  <si>
    <t>Lungime albie corectată/consolidată=0,37 km;</t>
  </si>
  <si>
    <t>CORECTARE TORENTI VALARITA OB.V</t>
  </si>
  <si>
    <t>Lungime albie corectată/consolidată=2,63 km;</t>
  </si>
  <si>
    <t>DRUM AUTO BARASTI-DUMESTI 9,9 KM</t>
  </si>
  <si>
    <t>DRUM AUTO VALEA TISEI 2,5 KM</t>
  </si>
  <si>
    <t>DRUM AUTO VL.MALULUI 10,1 KM</t>
  </si>
  <si>
    <t>DRUM AUTO VALEA PIETRELOR 1,9 KM</t>
  </si>
  <si>
    <t>DRUM AUTO BAIESASA 1,2 KM</t>
  </si>
  <si>
    <t>DRUM AUTO STRAMBULUI 2,2 KM</t>
  </si>
  <si>
    <t>DRUM AUTO BICAU 3,9 KM</t>
  </si>
  <si>
    <t>DRUM AUTO BACISOARA 4,1 KM</t>
  </si>
  <si>
    <t>DRUM AUTO VALEA REA 1,7KM</t>
  </si>
  <si>
    <t>DRUM AUTO ALMAS PRELUNGIRE 3,5 K</t>
  </si>
  <si>
    <t>DRUM AUTO VL.BESICULUI 1,5 KM</t>
  </si>
  <si>
    <t>DRUM AUTO VL.ZAPAZULUI 1,2 KM</t>
  </si>
  <si>
    <t>DRUM AUTO VL.MICA SI RAMIFICATII</t>
  </si>
  <si>
    <t>DRUM AUTO VILCA-CHIVULESTI 5,5 K</t>
  </si>
  <si>
    <t>DRUM AUTO BARASTI 4,8 KM</t>
  </si>
  <si>
    <t>DRUM AUTO VL.URSU 1,2 KM</t>
  </si>
  <si>
    <t>DRUM AUTO VL.BORINADI 2,3 KM</t>
  </si>
  <si>
    <t>DRUM AUTO DUMESTI PARAUL SASA 0,</t>
  </si>
  <si>
    <t>POTECA VINATOARE 0.5KM</t>
  </si>
  <si>
    <t>poteca vinatoare 0.5km</t>
  </si>
  <si>
    <t>DRUM TRACTOR DOSUL PRIBEAGULUI U</t>
  </si>
  <si>
    <t>CANAL DESCHIS EVACUARE APA</t>
  </si>
  <si>
    <t>CORECTIE TORENTI BILUGU</t>
  </si>
  <si>
    <t>Lungime albie corectată/consolidată=0,19 km;</t>
  </si>
  <si>
    <t>DRUM AUTO VALOMIR 4,0 KM</t>
  </si>
  <si>
    <t>DRUM AUTO SOHODOL 2,9 KM</t>
  </si>
  <si>
    <t>DRUM AUTO MIERLASU 4,2 KM</t>
  </si>
  <si>
    <t>DRUM AUTO MIERLASU TR.II 1,1 KM</t>
  </si>
  <si>
    <t>DRUM AUTO VALOMIRAS 3.0 KM</t>
  </si>
  <si>
    <t>DRUM AUTO TULISA 2,5 KM</t>
  </si>
  <si>
    <t>DRUM AUTO VALOMIR 1,4 KM</t>
  </si>
  <si>
    <t>DRUM AUTO VALOMIR TR.II 2,5 KM</t>
  </si>
  <si>
    <t>DRUM AUTO CRINT 1,2 KM</t>
  </si>
  <si>
    <t>DRUM AUTO LIZIERA RECA 2,7 KM</t>
  </si>
  <si>
    <t>DRUM AUTO RECA 1,7 KM</t>
  </si>
  <si>
    <t>DRUM AUTO BORDUL MAURULUI 3,0 KM</t>
  </si>
  <si>
    <t>DRUM AUTO PR.STRIMBULUI 7,1 KM</t>
  </si>
  <si>
    <t>DRUM AUTO AXIAL JIUL DE VEST 14,</t>
  </si>
  <si>
    <t>DRUM AUTO BUTA 4,4 KM</t>
  </si>
  <si>
    <t>DRUM AUTO VALEA MARII 6,3 KM</t>
  </si>
  <si>
    <t>DRUM AUTO VALEA LAZARULUI 0,9 KM</t>
  </si>
  <si>
    <t>DRUM AUTO VALEA BOULUI 3,9 KM</t>
  </si>
  <si>
    <t>DRUM AUTO PARAUL JIOANULUI 0,8 K</t>
  </si>
  <si>
    <t>DRUM AUTO PARAUL URSULUI 1,1 KM</t>
  </si>
  <si>
    <t>DRUM AUTO VALEA DE PESTI 7,5 KM</t>
  </si>
  <si>
    <t>DRUM AUTO VALEA URSEASCA-PAROASA</t>
  </si>
  <si>
    <t>DRUM AUTO PARAUL CU ALUNI 3,0 KM</t>
  </si>
  <si>
    <t>DRUM AUTO PARAUL STRUNGURULUI 4,</t>
  </si>
  <si>
    <t>DRUM AUTO PAROASA 1,0 KM</t>
  </si>
  <si>
    <t>DRUM AUTO PERELUNGIRE VALEAMARII</t>
  </si>
  <si>
    <t>DRUM AUTO PESTISANU 2,5 KM</t>
  </si>
  <si>
    <t>DRUM AUTO SOHODOL 2,0 KM</t>
  </si>
  <si>
    <t>POTECA DE VANATOARE</t>
  </si>
  <si>
    <t>poteca de vanatoare</t>
  </si>
  <si>
    <t>DRUM AUTO BILUGU 5.5 KM</t>
  </si>
  <si>
    <t>DRUM AUTO GIRBOVU 2.6 KM</t>
  </si>
  <si>
    <t>DRUM AUTO VAIDEI-PISCHIN 3,6 KM</t>
  </si>
  <si>
    <t>DRUM AUTO VL.HENII-CASTAU 2,5 KM</t>
  </si>
  <si>
    <t>DRUM AUTO DUMBRAVA-CASTAU 3,0 KM</t>
  </si>
  <si>
    <t>DRUM AUTO AXIAL SIBISEL 19,0 KM</t>
  </si>
  <si>
    <t>DRUM AUTO GLIVA AXIAL POSADA 12,</t>
  </si>
  <si>
    <t>DRUM AUTO MAGURENI AXIAL 12,6 KM</t>
  </si>
  <si>
    <t>DRUM AUTO PEPINERA CENTURA GLIVA</t>
  </si>
  <si>
    <t>DRUM AUTO DEAL-DELUT 7,7 KM</t>
  </si>
  <si>
    <t>DRUM AUTO PRISLOP-LUPSA 14,0 KM</t>
  </si>
  <si>
    <t>DRUM AUTO BRADUI-CERTEJI-GLIVA 7</t>
  </si>
  <si>
    <t>DRUM AUTO FRASIN-BOGDANESCU 1,5</t>
  </si>
  <si>
    <t>DRUM AUTOFRASIN PRELUNGIRE TR.1</t>
  </si>
  <si>
    <t>DRUN AUTO FRASIN PRELUNGIRE TR.2</t>
  </si>
  <si>
    <t>DRUM AUTO CUCUIS LIZIERA 2,8 KM</t>
  </si>
  <si>
    <t>DRUM AUTO STRAMBAVA 3,4 KM</t>
  </si>
  <si>
    <t>DRUM AUTO TISA_TOTILOR-RAUSOR 17</t>
  </si>
  <si>
    <t>2RUM AUTO NAIA 7,8 KM</t>
  </si>
  <si>
    <t>DRUM AUTO FORESTIER CENTURA GLIV</t>
  </si>
  <si>
    <t>POTECA VINAT UP V JIET UA 133,13</t>
  </si>
  <si>
    <t>poteca vinat up v jiet ua 133,13</t>
  </si>
  <si>
    <t>DRUM AUTO POD JIET</t>
  </si>
  <si>
    <t>DRUM AUTO PR.CORBULUI-BALAURUL 3</t>
  </si>
  <si>
    <t>DRUM AUTO VALEA POPII 9.9 KM</t>
  </si>
  <si>
    <t>DRUM AUTO PREOTEASA 2,7 KM</t>
  </si>
  <si>
    <t>DRUM AUTO CLABUCET 3,8 KM</t>
  </si>
  <si>
    <t>DRUM AUTO BRATCUS 2,8 KM</t>
  </si>
  <si>
    <t>DRUMAUTO PR.CHEIULUI TRONSON I 1</t>
  </si>
  <si>
    <t>DRUM AUTO BARLOGU MARE I 2,6 KM</t>
  </si>
  <si>
    <t>DRUM AUTO BARLOGU MARE II 2,0 KM</t>
  </si>
  <si>
    <t>DRUM AUTO BARLOGU MARE III 1,7 K</t>
  </si>
  <si>
    <t>DRUM AUTO PR.GRIVEI 2,9 KM</t>
  </si>
  <si>
    <t>DRUM AUTO RASCOALA 2,0 KM</t>
  </si>
  <si>
    <t>DRUM AUTO RASCOALA 5,6 KM</t>
  </si>
  <si>
    <t>DRUM AUTO COPACIOSU 2,1 KM</t>
  </si>
  <si>
    <t>DRUM AUTO VL.CERBULUI 2,2 KM</t>
  </si>
  <si>
    <t>DRUM AUTO MOLIDU 1,9 KM</t>
  </si>
  <si>
    <t>DRUM AUTO BILELE 4,4 KM</t>
  </si>
  <si>
    <t>DRUM AUTO CANDRESU 2,2 KM</t>
  </si>
  <si>
    <t>DRUM AUTO BARLOGU MIC 1,0 KM</t>
  </si>
  <si>
    <t>DRUM AUTO VOIEVODUL 10,5 KM</t>
  </si>
  <si>
    <t>DRUM AUTO CIMPA 3,6 KM</t>
  </si>
  <si>
    <t>DRUM AUTO CIMPA II (CIMPSOARA) 0</t>
  </si>
  <si>
    <t>DRUM AUTO LOLUIA 6,6 KM</t>
  </si>
  <si>
    <t>DRUM AUTO STERMINOSU 8,3 KM</t>
  </si>
  <si>
    <t>DRUM AUTO FETITA MARE 4,1 KM</t>
  </si>
  <si>
    <t>DRUM AUTO CIORGANU I 3,9 KM</t>
  </si>
  <si>
    <t>DRUM AUTO CIORGANU II 1,2 KM</t>
  </si>
  <si>
    <t>DRUM AUTO CIORGARU III 1,2 KM</t>
  </si>
  <si>
    <t>DRUM AUTO BUTA MARE-BUTA MICA 1,</t>
  </si>
  <si>
    <t>DRUM AUTO MIJA MARE 4,1 KM</t>
  </si>
  <si>
    <t>DRUM AUTO JIETI EVITARE 5,4 KM</t>
  </si>
  <si>
    <t>CORECTIE TORENTI UP II TAIA</t>
  </si>
  <si>
    <t>Lungime albie corectată/consolidată=1,02 km;</t>
  </si>
  <si>
    <t>POTECI VINATOARE</t>
  </si>
  <si>
    <t>poteci vinatoare</t>
  </si>
  <si>
    <t>ZID APARARE IMPOTRIVA AVALANSE</t>
  </si>
  <si>
    <t>Lungime albie corectată/consolidată=0,62 km;</t>
  </si>
  <si>
    <t>DRUM AUTO SURUPATA TR.II 5,5 KM</t>
  </si>
  <si>
    <t>DRUM AUTO SURUPATA TR.I 2,5 KM</t>
  </si>
  <si>
    <t>DRUM AUTO POLATISTE 7,2 KM</t>
  </si>
  <si>
    <t>DRUM AUTO CUTREASA 3,1 KM</t>
  </si>
  <si>
    <t>DRUM AUTO DELUL BABII 4,5 KM</t>
  </si>
  <si>
    <t>DRUM AUTO DELUL BABII 1,6 KM</t>
  </si>
  <si>
    <t>DRUM AUTO DELUL JDER 1,7 KM</t>
  </si>
  <si>
    <t>DRUM AUTO PR CORBU+HERTA 6,9 KM</t>
  </si>
  <si>
    <t>DRUM AUTO PR.JDER 1,3 KM</t>
  </si>
  <si>
    <t>DRUM AUTO BALEIA 0,6 KM</t>
  </si>
  <si>
    <t>DRUM AUTO STRAJA I 5,3 KM</t>
  </si>
  <si>
    <t>DRUM AUTO MORISOARA 2,5 KM</t>
  </si>
  <si>
    <t>DRUM AUTO MORISOARA I 1,5 KM</t>
  </si>
  <si>
    <t>DRUM AUTO PR.DRACULUI 1,4 KM</t>
  </si>
  <si>
    <t>DRUM AUTO VL.LUPSASCA 3,4 KM</t>
  </si>
  <si>
    <t>DRUM AUTO IZVOR SCURTU 4,0 KM</t>
  </si>
  <si>
    <t>DRUM AUTO IZVOR SCURTU 2,7 KM</t>
  </si>
  <si>
    <t>DRUM AUTO STOINICIOARA 6,3 KM</t>
  </si>
  <si>
    <t>DRUM AUTO SASA 11,0 KM</t>
  </si>
  <si>
    <t>DRUM AUTO JIGOREASA DE BOLII 6,3</t>
  </si>
  <si>
    <t>DRUM AUTO V.BABII-BANITA+RAM.V.D</t>
  </si>
  <si>
    <t>DRUM AUTO GALBENA 9,2 KM</t>
  </si>
  <si>
    <t>DRUM AUTO VL.BANULUI II 1,4 KM</t>
  </si>
  <si>
    <t>DRUM AUTO JIGORUL MARE 5,0 KM</t>
  </si>
  <si>
    <t>DRUM AUTO JIGORUL MARE 3,4 KM</t>
  </si>
  <si>
    <t>DRUM AUTO PESTERA BOLII 1,0 KM</t>
  </si>
  <si>
    <t>DRUM AUTO PR.CUTII 1,5 KM</t>
  </si>
  <si>
    <t>DRUM AUTO PR.FRUNTII 1,8 KM</t>
  </si>
  <si>
    <t>DRUM AUTO CANDET TR.I+II SI RAMI</t>
  </si>
  <si>
    <t>POTECA VINAT 4 KM. UP VI</t>
  </si>
  <si>
    <t>DRUM AE</t>
  </si>
  <si>
    <t>DRUM AUTO MALAIESTI 5,9 KM</t>
  </si>
  <si>
    <t>Lungime=5,9 Km;Suprafeţe= ha;CF= ;</t>
  </si>
  <si>
    <t>DRUM AUTO LAZURI-POIENI 5,1 KM</t>
  </si>
  <si>
    <t>Lungime=5,1 Km;Suprafeţe= ha;CF= ;</t>
  </si>
  <si>
    <t>DRUM AUTO RAUL ALB TR.I 1,5 KM</t>
  </si>
  <si>
    <t>Lungime=1,5 Km;Suprafeţe= ha;CF= ;</t>
  </si>
  <si>
    <t>DRUM AUTO RAUL ALB TR.II 1,5 KM</t>
  </si>
  <si>
    <t>DRUM AUTO OHABA PONOR-PONORICI 1</t>
  </si>
  <si>
    <t>DRUM AUTO RAU BARBAT 16,4 KM</t>
  </si>
  <si>
    <t>Lungime=16,4 Km;Suprafeţe= ha;CF= ;</t>
  </si>
  <si>
    <t>DRUM AUTO VL.MUNTE-VL.VERDE 5,1</t>
  </si>
  <si>
    <t>DRUM AUTO MARGINEA-SIREL 3,1 KM</t>
  </si>
  <si>
    <t>Lungime=3,1 Km;Suprafeţe= ha;CF= ;</t>
  </si>
  <si>
    <t>DRUM AUTO PESTERA 1,9 KM</t>
  </si>
  <si>
    <t>Lungime=1,9 Km;Suprafeţe= ha;CF= ;</t>
  </si>
  <si>
    <t>DRUM AUTO MURGUS 2,8 KM</t>
  </si>
  <si>
    <t>Lungime=2,8 Km;Suprafeţe= ha;CF= ;</t>
  </si>
  <si>
    <t>POTECA VANATOARE 1,5 KM UP V UA</t>
  </si>
  <si>
    <t>poteca vanatoare 1,5 km up v ua</t>
  </si>
  <si>
    <t>POTECA VANATOARE 5 KM UP VI UA 1</t>
  </si>
  <si>
    <t>poteca vanatoare 5 km up vi ua 1</t>
  </si>
  <si>
    <t>POTECI DE VINATOARE</t>
  </si>
  <si>
    <t>poteci de vinatoare</t>
  </si>
  <si>
    <t>CORECTIE TORENTI PR.ZEICULUI</t>
  </si>
  <si>
    <t>DRUM AUTO LAPUSNICUL MARE 8,0 KM</t>
  </si>
  <si>
    <t>DRUM AUTO JUDELE 1,5 KM</t>
  </si>
  <si>
    <t>DRUN AUTO RAU SES 7,2 KM</t>
  </si>
  <si>
    <t>DRUM AUTO ZEICANI 5,4 KM</t>
  </si>
  <si>
    <t>DRUM AUTO NISIPOASA 1,3 KM</t>
  </si>
  <si>
    <t>DRUM AUTO RAU MARE-GURA ZLATA 1,</t>
  </si>
  <si>
    <t>DRUM AUTO POPESTI ARIESI 4,4 KM</t>
  </si>
  <si>
    <t>DRUM AUTO HEREPEIA 1,8 KM</t>
  </si>
  <si>
    <t>DRUM AUTO BRADATEL 4,3 KM</t>
  </si>
  <si>
    <t>DRUM AUTO MUNCEL-LUNCUTA 3,1 KM</t>
  </si>
  <si>
    <t>DRUM AUTO CAOI 2,5 KM</t>
  </si>
  <si>
    <t>DRUM AUTO VETEL PRELUNGIRE 2,5 K</t>
  </si>
  <si>
    <t>DRUM AUTO BRETELIN 2,0 KM</t>
  </si>
  <si>
    <t>DUM AUTO BOIA BARZII 1,1 KM</t>
  </si>
  <si>
    <t>DRUM FORESTIER TAROVAT</t>
  </si>
  <si>
    <t>MEHEDINŢI</t>
  </si>
  <si>
    <t>Tara: România; Judet: MEHEDINŢI; -;   -; Nr: -;</t>
  </si>
  <si>
    <t>DRUM FORESTIER KILOM</t>
  </si>
  <si>
    <t>DRUM FORESTIER PIETRELE ALBE</t>
  </si>
  <si>
    <t>DRUM FORESTIER BAHNA PODENI I</t>
  </si>
  <si>
    <t>DRUM FORESTIER AXIAK TOPOLOVA</t>
  </si>
  <si>
    <t>DRUM FORESTIER BAHNA PODENI II</t>
  </si>
  <si>
    <t>DRUM FORESTIER BAHNA PODENI IV</t>
  </si>
  <si>
    <t>DRUM FORESTIER RAMIFICATIE TOPOL</t>
  </si>
  <si>
    <t>DRUM FORESTIER VALEA LUI NAT</t>
  </si>
  <si>
    <t>DRUM FORESTIER VODITA SFINTA</t>
  </si>
  <si>
    <t>DRUM FORESTIER VODITA I</t>
  </si>
  <si>
    <t>DRUM FORESTIER VODITA II</t>
  </si>
  <si>
    <t>DRUM FORESTIER LIPER</t>
  </si>
  <si>
    <t>DRUM FORESTIER SLATINIC</t>
  </si>
  <si>
    <t>DRUM FORESTIER VODITA PRELUNGIRE</t>
  </si>
  <si>
    <t>DRUM FORESTIER VODITA II PRELUNG</t>
  </si>
  <si>
    <t>DRUM FORESTIER OGASUL LUI ILIE</t>
  </si>
  <si>
    <t>DRUM FORESTIER JIDOSTITA I</t>
  </si>
  <si>
    <t>DRUM FORESTIER JIDOSTITA II</t>
  </si>
  <si>
    <t>DRUM FORESTIER LUTITA MICA</t>
  </si>
  <si>
    <t>DRUM FORESTIER CALINOVAT I</t>
  </si>
  <si>
    <t>DRUM FORESTIER CALINOVAT II</t>
  </si>
  <si>
    <t>DRUM FORESTIER RACOVAT I</t>
  </si>
  <si>
    <t>DRUM FORESTIER RACOVAT II</t>
  </si>
  <si>
    <t>DRUM FORESTIER BOLOVANUL</t>
  </si>
  <si>
    <t>DRUM FORESTIER RACOVAT III</t>
  </si>
  <si>
    <t>DRUM FORESTIER TAROVAT II</t>
  </si>
  <si>
    <t>CORECTII TORENTI VALEA ORASULUI</t>
  </si>
  <si>
    <t>DRUM FORESTIER MALARECA</t>
  </si>
  <si>
    <t>DRUM FORESTIER VALEA GERULUI I,8</t>
  </si>
  <si>
    <t>DRUM FORESTIER BAROAIA I,7 KM</t>
  </si>
  <si>
    <t>DRUM FORESTIER MAGURA 2,O KM</t>
  </si>
  <si>
    <t>DRUM FORESTIER JGHEABURI 3.36 KM</t>
  </si>
  <si>
    <t>DRUM FORESTIER VALEA ORASULUI I,</t>
  </si>
  <si>
    <t>DRUM FORESTIER TIVLEICA 2,O5 KM</t>
  </si>
  <si>
    <t>DRUM FORESTIER ARSASCA 2,24 KM</t>
  </si>
  <si>
    <t>DRUM FORESTIER PIRUL LUNG 4,6 KM</t>
  </si>
  <si>
    <t>DRUM FORESTIER STIRMINOSUL 2,6 K</t>
  </si>
  <si>
    <t>DRUM FORESTIER VALEA SEACA 1O KM</t>
  </si>
  <si>
    <t>DRUM FORESTIER DOSUL CERNII 4,O</t>
  </si>
  <si>
    <t>DRUM FORESTIER STINGA IVANUL 5,O</t>
  </si>
  <si>
    <t>DRUM FORESTIER RAMIFICATIE IVANU</t>
  </si>
  <si>
    <t>DRUM FORESTIER DREAPTA CERNA 7,1</t>
  </si>
  <si>
    <t>DRUM FORESTIER DREAPTA IVANU 8.7</t>
  </si>
  <si>
    <t>DRUM FORESTIER CERNISOARA 6,0 KM</t>
  </si>
  <si>
    <t>Lungime=6,0 Km;Suprafeţe= ha;CF= ;</t>
  </si>
  <si>
    <t>DRUM FORESTIER MANEASA 1,3 KM</t>
  </si>
  <si>
    <t>DRUM FORESTIER SCURTU 3,39 KM</t>
  </si>
  <si>
    <t>Lungime=3,39 Km;Suprafeţe= ha;CF= ;</t>
  </si>
  <si>
    <t>DRUM FOREST VALEA MARE</t>
  </si>
  <si>
    <t>DRUM FOREST VALEA RUNCULUI</t>
  </si>
  <si>
    <t>DRUM FOREST VALEA RUDINEI</t>
  </si>
  <si>
    <t>DRUM FOREST VALEA RIIENI</t>
  </si>
  <si>
    <t>DRUM FOREST VALEA VULPII</t>
  </si>
  <si>
    <t>DRUM FOREST TARNITA PRELUNGIRE</t>
  </si>
  <si>
    <t>DRUM FORESTIER HOMUL</t>
  </si>
  <si>
    <t>DRUM FORESTIER CRAINICI VALEA MARE</t>
  </si>
  <si>
    <t>DRUM FOREST BRIGLEASCA</t>
  </si>
  <si>
    <t>DRUM FOREST VALEA COPACIULUI</t>
  </si>
  <si>
    <t>DRUM FOREST BALTA</t>
  </si>
  <si>
    <t>DRUM FOREST VALEA PORCULUI</t>
  </si>
  <si>
    <t>DRUM FOREST VALEA VERDE</t>
  </si>
  <si>
    <t>DRUM FOREST ISVERNA</t>
  </si>
  <si>
    <t>DRUM FOREST MICLESCU</t>
  </si>
  <si>
    <t>DRUM FOREST DEJDEREU</t>
  </si>
  <si>
    <t>DRUM FOREST CREANGA</t>
  </si>
  <si>
    <t>DRUM FOREST VALEA MICA</t>
  </si>
  <si>
    <t>DRUM FOREST LAPUSNIC VL MORII</t>
  </si>
  <si>
    <t>DRUM FOREST VALEA PISTRITEI</t>
  </si>
  <si>
    <t>DRUM FOREST VALEA REA</t>
  </si>
  <si>
    <t>DRUM FOREST TARNITA</t>
  </si>
  <si>
    <t>DRUM FOREST VALEA DILMEI</t>
  </si>
  <si>
    <t>DRUM FOREST ISFANI</t>
  </si>
  <si>
    <t>DRUM FOREST POLOMUL</t>
  </si>
  <si>
    <t>DRUM FOREST CRIVA</t>
  </si>
  <si>
    <t>DRUM FOREST VALEA PARULUI</t>
  </si>
  <si>
    <t>DRUM FOREST VALEA CALUGARITEI</t>
  </si>
  <si>
    <t>DRUM FOREST POJORITUL</t>
  </si>
  <si>
    <t>DRUM CIRJEI 1</t>
  </si>
  <si>
    <t>DRUM CIRJEI2</t>
  </si>
  <si>
    <t>DR.FOREST. ELISEVA VALE</t>
  </si>
  <si>
    <t>DR.FOREST.SURCOVACEA</t>
  </si>
  <si>
    <t>DR.FOREST.IUTI</t>
  </si>
  <si>
    <t>DR.FOREST.OGASU PRECHI</t>
  </si>
  <si>
    <t>DR.FOREST.LIUBOTINA</t>
  </si>
  <si>
    <t>DR.FOREST.OGASU CU ALUNI</t>
  </si>
  <si>
    <t>DR.FOREST.TISOVITA</t>
  </si>
  <si>
    <t>DR.FOREST.VIZURINI</t>
  </si>
  <si>
    <t>DR.FOREST.PLAVISEVITA</t>
  </si>
  <si>
    <t>DR.FOREST.LOMURI</t>
  </si>
  <si>
    <t>DR.FOREST.VOICAN</t>
  </si>
  <si>
    <t>DR.FOREST.PONICOVA</t>
  </si>
  <si>
    <t>DR.FOREST.PONICOVA SATULUI</t>
  </si>
  <si>
    <t>DR.FOREST.PIRIUL MINEI</t>
  </si>
  <si>
    <t>DR.FOREST.CIRNINA</t>
  </si>
  <si>
    <t>DR.FOREST.VALEA SATULUI</t>
  </si>
  <si>
    <t>DR.FOREST.OG.CIOCILOR</t>
  </si>
  <si>
    <t>DR.FOREST.OG.URSULUI</t>
  </si>
  <si>
    <t>DR.FOREST. URZICA</t>
  </si>
  <si>
    <t>DR.FOREST.LESPEZI</t>
  </si>
  <si>
    <t>DR.FOREST.PIRIUL MITICA</t>
  </si>
  <si>
    <t>DR.FOREST.MUSCHIOSUL</t>
  </si>
  <si>
    <t>DR.FOREST.MUSCHIOSUL MARE</t>
  </si>
  <si>
    <t>DR.FOREST.TEIUL MIC</t>
  </si>
  <si>
    <t>DR.FOREST.TEIUL</t>
  </si>
  <si>
    <t>DR.FOREST.DREAPTA TEIUL</t>
  </si>
  <si>
    <t>DR.FOREST.TEIUL MARE</t>
  </si>
  <si>
    <t>DR.FOREST.OGASUL CU TEI</t>
  </si>
  <si>
    <t>DR.FOREST.OMERJNIC</t>
  </si>
  <si>
    <t>DR.FOREST.VALEA RADULUI 1</t>
  </si>
  <si>
    <t>DR.FOREST.VALEA RADULUI 2</t>
  </si>
  <si>
    <t>DR.FOREST.OG.CU BOJI</t>
  </si>
  <si>
    <t>DR.FOREST.OG. SEMNAL</t>
  </si>
  <si>
    <t>DR.FOREST.OG.CORHANEL</t>
  </si>
  <si>
    <t>DR.FOREST.PIRIUL MORII</t>
  </si>
  <si>
    <t>DR.FOREST.OG.STIRMANUTI</t>
  </si>
  <si>
    <t>DR.FOREST.PIRIUL NEAMTULUI</t>
  </si>
  <si>
    <t>DR.FOREST.DECOVIL</t>
  </si>
  <si>
    <t>DR.FOREST.PRUNES</t>
  </si>
  <si>
    <t>DR.FOREST.CORBU</t>
  </si>
  <si>
    <t>DR.FOREST.PIRIUL CORBU 1</t>
  </si>
  <si>
    <t>DR.FOREST.PIRIUL CORBU 2</t>
  </si>
  <si>
    <t>DR.FOREST.CIUCARU</t>
  </si>
  <si>
    <t>DR.FOREST.VRAPCIOANEA</t>
  </si>
  <si>
    <t>DR.FOREST.LUGACITA MARE</t>
  </si>
  <si>
    <t>DR.FOREST.MANGA</t>
  </si>
  <si>
    <t>DR.FOREST.MALA 1</t>
  </si>
  <si>
    <t>DR.FOREST.MALA 2-3</t>
  </si>
  <si>
    <t>DR.FOREST.MALA 4</t>
  </si>
  <si>
    <t>DR.FOREST.MALA 5</t>
  </si>
  <si>
    <t>DR.FOREST.IESELNITA AXIAL</t>
  </si>
  <si>
    <t>DR.FOREST.PRELUNGIRE IESELNITA 1</t>
  </si>
  <si>
    <t>DR.FOREST.PRELUNGIRE IESELNITA 2</t>
  </si>
  <si>
    <t>DR.FOREST.CHERBELEZ 1</t>
  </si>
  <si>
    <t>DR.FOREST.CHERBELEZ 2</t>
  </si>
  <si>
    <t>DR.FOREST.BADARA</t>
  </si>
  <si>
    <t>DR.FOREST.PALTINUL</t>
  </si>
  <si>
    <t>DR.FOREST.VULPEA MARE 1</t>
  </si>
  <si>
    <t>DR.FOREST.VULPEA MARE 2</t>
  </si>
  <si>
    <t>DR.FOREST.VULPEA</t>
  </si>
  <si>
    <t>DR.FOREST.FRASIN DREAPTA</t>
  </si>
  <si>
    <t>DR.FOREST.FRASINUL MIC</t>
  </si>
  <si>
    <t>DR.FOREST.PRIBOI 1</t>
  </si>
  <si>
    <t>DR.FOREST.PRIBOI 2</t>
  </si>
  <si>
    <t>DR.FOREST.CIRESUL DREAPTA</t>
  </si>
  <si>
    <t>DR.FOREST.ZALISTE</t>
  </si>
  <si>
    <t>DR.FOREST.SERACOVA</t>
  </si>
  <si>
    <t>DR.FOREST.CRIVITA</t>
  </si>
  <si>
    <t>DR.FOREST.MRACONIA AXIAL</t>
  </si>
  <si>
    <t>DRUM CERINGAN</t>
  </si>
  <si>
    <t>DRUM MILARU</t>
  </si>
  <si>
    <t>DRUM BURICEANA</t>
  </si>
  <si>
    <t>DRUM BREZNITA</t>
  </si>
  <si>
    <t>BARAJ FIX BREMENA IV</t>
  </si>
  <si>
    <t>DRUM FORESTIER CILCEVAT</t>
  </si>
  <si>
    <t>DRUM RAMIFICATIE CILCEVAT</t>
  </si>
  <si>
    <t>DRUM FORESTIER STIRBITA</t>
  </si>
  <si>
    <t>DRUM FORESTIER OSTIRNEAC</t>
  </si>
  <si>
    <t>DRUM FORESTIER COSUSTITA</t>
  </si>
  <si>
    <t>DRUM FORESTIER NEVAT</t>
  </si>
  <si>
    <t>DRUM FORESTIER VIRTOP</t>
  </si>
  <si>
    <t>DRUM FORESTIER CRASCA</t>
  </si>
  <si>
    <t>BARAJ FIX BREMENA I</t>
  </si>
  <si>
    <t>BARAJ FIX BREMENA II</t>
  </si>
  <si>
    <t>BARAJ FIX BREMENA III</t>
  </si>
  <si>
    <t>Lungime albie corectată/consolidată=2,5 km;</t>
  </si>
  <si>
    <t>DRUM PUNGHINA 8KM</t>
  </si>
  <si>
    <t>DRUM VRATA 2,8 KM</t>
  </si>
  <si>
    <t>DAF VALEA CAREGNEI</t>
  </si>
  <si>
    <t>VRANCEA</t>
  </si>
  <si>
    <t>Tara: România; Judet: VRANCEA; -;   -; Nr: -;</t>
  </si>
  <si>
    <t>DAF ANGHELESTI-PR.NEGRU</t>
  </si>
  <si>
    <t>DAF PLAI-PR.NEGRU</t>
  </si>
  <si>
    <t>DAF BURLEI</t>
  </si>
  <si>
    <t>CANALE ZIDARIE</t>
  </si>
  <si>
    <t>ZID SPRIJIN</t>
  </si>
  <si>
    <t>BARAJE + CONSTRUCTII ACCESORII</t>
  </si>
  <si>
    <t>DRUM AUTO FORESTIER =8.2 KM</t>
  </si>
  <si>
    <t>DRUM AUTO FORESTIER =3.0 KM</t>
  </si>
  <si>
    <t>DRUM AUTO FORESTIER =1 KM</t>
  </si>
  <si>
    <t>DRUM AUTO FORESTIER =0.4 KM</t>
  </si>
  <si>
    <t>Lungime=0,4 Km;Suprafeţe= ha;CF= ;</t>
  </si>
  <si>
    <t>DRUM AUTO FORESTIER =2.3 KM</t>
  </si>
  <si>
    <t>DRUM AUTO FORESTIER =4.2 KM</t>
  </si>
  <si>
    <t>DRUM AUTO FORESTIER =2.2 KM</t>
  </si>
  <si>
    <t>DRUM AUTO FORESTIER =2.8 KM</t>
  </si>
  <si>
    <t>DRUM AUTO FORESTIER =2.5 KM</t>
  </si>
  <si>
    <t>DRUM AUTO FORESTIER =5 KM</t>
  </si>
  <si>
    <t>DRUM AUTO FORESTIER =1.5 KM</t>
  </si>
  <si>
    <t>DRUM AUTO FORESTIER =6 KM</t>
  </si>
  <si>
    <t>DRUM AUTO FORESTIER =3.2 KM</t>
  </si>
  <si>
    <t>Lungime=3,2 Km;Suprafeţe= ha;CF= ;</t>
  </si>
  <si>
    <t>DRUM AUTO FORESTIER =2 KM</t>
  </si>
  <si>
    <t>DRUM AUTO FORESTIER =4 KM</t>
  </si>
  <si>
    <t>Lungime=4,0 Km;Suprafeţe= ha;CF= ;</t>
  </si>
  <si>
    <t>DRUM AUTO FORESTIER =1.2 KM</t>
  </si>
  <si>
    <t>BARAJ ACUMULARE 142.2</t>
  </si>
  <si>
    <t>Reghiu</t>
  </si>
  <si>
    <t>Tara: România; Judet: VRANCEA;Com Reghiu;   -; Nr: -; sat Farcas</t>
  </si>
  <si>
    <t>BARAJ ACUMULARE 36.1</t>
  </si>
  <si>
    <t>BARAJ ACUMULARE 43.9</t>
  </si>
  <si>
    <t>BARAJ ACUMULARE 56.9</t>
  </si>
  <si>
    <t>BARAJ ACUMULARE 47.9</t>
  </si>
  <si>
    <t>BARAJ ACUMULARE 487.3</t>
  </si>
  <si>
    <t>Broşteni</t>
  </si>
  <si>
    <t>Tara: România; Judet: VRANCEA;Com Broşteni;   -; Nr: -; sat Pitulusa</t>
  </si>
  <si>
    <t>Denumire=DJ 204 A ;</t>
  </si>
  <si>
    <t>BARAJ ACUMULARE 618.3</t>
  </si>
  <si>
    <t>Denumire=DJ 204 ;</t>
  </si>
  <si>
    <t>BARAJ ACUMULARE 141.7</t>
  </si>
  <si>
    <t>BARAJ ACUMULARE 98.3</t>
  </si>
  <si>
    <t>BARAJ ACUMULARE 75</t>
  </si>
  <si>
    <t>Tara: România; Judet: VRANCEA;Com Broşteni;   -; Nr: -; sat pitulusa</t>
  </si>
  <si>
    <t>BARAJ ACUMULARE 313.6</t>
  </si>
  <si>
    <t>Jariştea</t>
  </si>
  <si>
    <t>Tara: România; Judet: VRANCEA;Com Jariştea;   -; Nr: -; sat Padureni</t>
  </si>
  <si>
    <t>BARAJ ACUMULARE 207.8</t>
  </si>
  <si>
    <t>BARAJ ACUMULARE 138.4</t>
  </si>
  <si>
    <t>BARAJ ACUMULARE 234</t>
  </si>
  <si>
    <t>BARAJ ACUMULARE 353.6</t>
  </si>
  <si>
    <t>BARAJ ACUMULARE 529.2</t>
  </si>
  <si>
    <t>BARAJ ACUMULARE 168.1</t>
  </si>
  <si>
    <t>BARAJ ACUMULARE 141.5</t>
  </si>
  <si>
    <t>BARAJ ACUMULARE 160.5</t>
  </si>
  <si>
    <t>BARAJ ACUMULARE 314.5</t>
  </si>
  <si>
    <t>BARAJ ACUMULARE 132</t>
  </si>
  <si>
    <t>Andreiaşu de Jos</t>
  </si>
  <si>
    <t>Tara: România; Judet: VRANCEA;Com Andreiaşu de Jos;   -; Nr: -; sat Andreiasu</t>
  </si>
  <si>
    <t>Denumire=DJ 205 A ;</t>
  </si>
  <si>
    <t>BARAJ ACUMULARE 33</t>
  </si>
  <si>
    <t>BARAJ ACUMULARE 26</t>
  </si>
  <si>
    <t>Tara: România; Judet: VRANCEA;Com Andreiaşu de Jos;   -; Nr: -; sat Andreiesu</t>
  </si>
  <si>
    <t>BARAJ ACUMULARE 24</t>
  </si>
  <si>
    <t>BARAJ ACUMULARE 23</t>
  </si>
  <si>
    <t>BARAJ ACUMULARE 21</t>
  </si>
  <si>
    <t>BARAJ ACUMULARE 43</t>
  </si>
  <si>
    <t>BARAJ ACUMULARE 81</t>
  </si>
  <si>
    <t>BARAJ ACUMULARE 87</t>
  </si>
  <si>
    <t>BARAJ ZID PIATRA 81</t>
  </si>
  <si>
    <t>BARAJ ZID PIATRA 124</t>
  </si>
  <si>
    <t>BARAJ ZID PIATRA 222</t>
  </si>
  <si>
    <t>BARAJ ZID PIATRA 540</t>
  </si>
  <si>
    <t>BARAJ ZID PIATRA 542</t>
  </si>
  <si>
    <t>Tara: România; Judet: VRANCEA;Com Andreiaşu de Jos;   -; Nr: -; sat Rachitasu</t>
  </si>
  <si>
    <t>BARAJ ZID PIATRA 403</t>
  </si>
  <si>
    <t>BARAJ ZID PIATRA 69</t>
  </si>
  <si>
    <t>BARAJ ZID PIATRA 182</t>
  </si>
  <si>
    <t>BARAJ ZID PIATRA 209</t>
  </si>
  <si>
    <t>BARAJ ZID PIATRA 76</t>
  </si>
  <si>
    <t>BARAJ ZID PIATRA 409</t>
  </si>
  <si>
    <t>BARAJ ZID PIATRA 133</t>
  </si>
  <si>
    <t>BARAJ ZID PIATRA 196</t>
  </si>
  <si>
    <t>BARAJ ZID PIATRA 602</t>
  </si>
  <si>
    <t>BARAJ ZID PIATRA 142</t>
  </si>
  <si>
    <t>BARAJ ZID PIATRA 457</t>
  </si>
  <si>
    <t>PINTENI BETON 7.78</t>
  </si>
  <si>
    <t>PINTENI BETON 73.25</t>
  </si>
  <si>
    <t>TRAVERSE DE COLMATARE 11.71</t>
  </si>
  <si>
    <t>TRAVERSE DE COLMATARE 11.27</t>
  </si>
  <si>
    <t>TRAVERSE DE COLMATARE 21.25</t>
  </si>
  <si>
    <t>TRAVERSE DE BETON 11.84</t>
  </si>
  <si>
    <t>TRAVERSE DE BETON 9.3</t>
  </si>
  <si>
    <t>TRAVERSE DE BETON 18.85</t>
  </si>
  <si>
    <t>TRAVERSE DE BETON 11.23</t>
  </si>
  <si>
    <t>TRAVERSE DE BETON 14.72</t>
  </si>
  <si>
    <t>TRAVERSE DE BETON 12.64</t>
  </si>
  <si>
    <t>TRAVERSE DE BETON 9.8</t>
  </si>
  <si>
    <t>TRAVERSE DE BETON 12.2</t>
  </si>
  <si>
    <t>TRAVERSE DE BETON 313.66</t>
  </si>
  <si>
    <t>Tara: România; Judet: VRANCEA;Com Jariştea;   -; Nr: -; sat Padureanu</t>
  </si>
  <si>
    <t>TRAVERSE DE BETON 18.25</t>
  </si>
  <si>
    <t>TRAVERSE DE BETON 14.77</t>
  </si>
  <si>
    <t>Tara: România; Judet: VRANCEA;Com Jariştea;   -; Nr: -; sat Varsatura</t>
  </si>
  <si>
    <t>TRAVERSE DE BETON 58.68</t>
  </si>
  <si>
    <t>TRAVERSE DE BETON 63.14</t>
  </si>
  <si>
    <t>TRAVERSE DE BETON 23.38</t>
  </si>
  <si>
    <t>TRAVERSE DE BETON 15.29</t>
  </si>
  <si>
    <t>TRAVERSE DE BETON 12.63</t>
  </si>
  <si>
    <t>PRAG ACUMULARE 84.6</t>
  </si>
  <si>
    <t>PRAG ACUMULARE 67.3</t>
  </si>
  <si>
    <t>PRAG ACUMULARE 77.1</t>
  </si>
  <si>
    <t>PRAG ACUMULARE 71.7</t>
  </si>
  <si>
    <t>CANAL BETON 12.4</t>
  </si>
  <si>
    <t>CANAL BETON 99.3</t>
  </si>
  <si>
    <t>CANAL BETON 261.7</t>
  </si>
  <si>
    <t>CANAL FUGA 175</t>
  </si>
  <si>
    <t>Tara: România; Judet: VRANCEA;Com Broşteni;   -; Nr: -; sat Capatanu</t>
  </si>
  <si>
    <t>CANAL BETON 3.5</t>
  </si>
  <si>
    <t>CANAL BETON 32</t>
  </si>
  <si>
    <t>CANAL BETON 28</t>
  </si>
  <si>
    <t>CANAL BETON 145.6</t>
  </si>
  <si>
    <t>CANAL BETON 55.1</t>
  </si>
  <si>
    <t>CANAL BETON 187.4</t>
  </si>
  <si>
    <t>CANAL BETON 56</t>
  </si>
  <si>
    <t>CANAL BETON 44</t>
  </si>
  <si>
    <t>CANAL BETON 80</t>
  </si>
  <si>
    <t>CANAL BETON 49</t>
  </si>
  <si>
    <t>CANAL BETON 70</t>
  </si>
  <si>
    <t>CANAL BETON 20</t>
  </si>
  <si>
    <t>CANAL BETON 18</t>
  </si>
  <si>
    <t>DRUM PADUREA NEAGRA</t>
  </si>
  <si>
    <t>Vânători</t>
  </si>
  <si>
    <t>Tara: România; Judet: VRANCEA;Com Vânători;   -; Nr: -; sat Radulesti</t>
  </si>
  <si>
    <t>BARAJ RAVENA RAMIFICATIE 244.1</t>
  </si>
  <si>
    <t>Lungime albie corectată/consolidată=0,137 km;</t>
  </si>
  <si>
    <t>BARAJ MILCOVELUL</t>
  </si>
  <si>
    <t>Mera</t>
  </si>
  <si>
    <t>Tara: România; Judet: VRANCEA;Com Mera;   -; Nr: -; sat Milcovul</t>
  </si>
  <si>
    <t>BARAJ JARISTEA</t>
  </si>
  <si>
    <t>Lungime albie corectată/consolidată=0,337 km;</t>
  </si>
  <si>
    <t>BARAJ VARSATURA</t>
  </si>
  <si>
    <t>Lungime albie corectată/consolidată=0,112 km;</t>
  </si>
  <si>
    <t>BARAJ VARSATURA 61</t>
  </si>
  <si>
    <t>Lungime albie corectată/consolidată=0,034 km;</t>
  </si>
  <si>
    <t>BARAJ VARSATURA 106</t>
  </si>
  <si>
    <t>BARAJ VARSATURA 89</t>
  </si>
  <si>
    <t>BARAJ VARSATURA 68</t>
  </si>
  <si>
    <t>Lungime albie corectată/consolidată=0,038 km;</t>
  </si>
  <si>
    <t>BARAJ VARSATURA 316</t>
  </si>
  <si>
    <t>Lungime albie corectată/consolidată=0,178 km;</t>
  </si>
  <si>
    <t>BARAJ VARSATURA 28.1</t>
  </si>
  <si>
    <t>Lungime albie corectată/consolidată=0,016 km;</t>
  </si>
  <si>
    <t>BARAJ VARSATURA 69.2</t>
  </si>
  <si>
    <t>Lungime albie corectată/consolidată=0,039 km;</t>
  </si>
  <si>
    <t>BARAJ VARSATURA 117</t>
  </si>
  <si>
    <t>Lungime albie corectată/consolidată=0,066 km;</t>
  </si>
  <si>
    <t>BARAJ VARSATURA 39</t>
  </si>
  <si>
    <t>BARAJ VARSATURA 34.3</t>
  </si>
  <si>
    <t>Lungime albie corectată/consolidată=0,019 km;</t>
  </si>
  <si>
    <t>BARAJ VARSATURA 29.1</t>
  </si>
  <si>
    <t>BARAJ VARSATURA 73.5</t>
  </si>
  <si>
    <t>Lungime albie corectată/consolidată=0,041 km;</t>
  </si>
  <si>
    <t>BARAJ VARSATURA 113</t>
  </si>
  <si>
    <t>Lungime albie corectată/consolidată=0,064 km;</t>
  </si>
  <si>
    <t>BARAJ VARSATURA 39.5</t>
  </si>
  <si>
    <t>BARAJ VARSATURA 571</t>
  </si>
  <si>
    <t>Lungime albie corectată/consolidată=0,321 km;</t>
  </si>
  <si>
    <t>BARAJ VARSATURA 80</t>
  </si>
  <si>
    <t>Lungime albie corectată/consolidată=0,045 km;</t>
  </si>
  <si>
    <t>BARAJ RAVENA 64</t>
  </si>
  <si>
    <t>Lungime albie corectată/consolidată=0,036 km;</t>
  </si>
  <si>
    <t>BARAJ RAVENA 74</t>
  </si>
  <si>
    <t>Lungime albie corectată/consolidată=0,042 km;</t>
  </si>
  <si>
    <t>BARAJ RAVENA 72.7</t>
  </si>
  <si>
    <t>Lungime albie corectată/consolidată=0,044 km;</t>
  </si>
  <si>
    <t>BARAJ RAVENA 22.9</t>
  </si>
  <si>
    <t>Lungime albie corectată/consolidată=0,054 km;</t>
  </si>
  <si>
    <t>BARAJ RAVENA 30.3</t>
  </si>
  <si>
    <t>Lungime albie corectată/consolidată=0,071 km;</t>
  </si>
  <si>
    <t>BARAJ RAVENA 62.8</t>
  </si>
  <si>
    <t>Lungime albie corectată/consolidată=0,035 km;</t>
  </si>
  <si>
    <t>BARAJ RAVENA 138</t>
  </si>
  <si>
    <t>Lungime albie corectată/consolidată=0,078 km;</t>
  </si>
  <si>
    <t>BARAJ RAVENA 16.5</t>
  </si>
  <si>
    <t>Lungime albie corectată/consolidată=0,009 km;</t>
  </si>
  <si>
    <t>BARAJ RAVENA 20.7</t>
  </si>
  <si>
    <t>Lungime albie corectată/consolidată=0,048 km;</t>
  </si>
  <si>
    <t>BARAJ RAVENA 128.9</t>
  </si>
  <si>
    <t>Lungime albie corectată/consolidată=0,072 km;</t>
  </si>
  <si>
    <t>BARAJ RAVENA 296</t>
  </si>
  <si>
    <t>Lungime albie corectată/consolidată=0,691 km;</t>
  </si>
  <si>
    <t>BARAJ RAVENA 159.9</t>
  </si>
  <si>
    <t>Lungime albie corectată/consolidată=0,049 km;</t>
  </si>
  <si>
    <t>BARAJ RAVENA 84.4</t>
  </si>
  <si>
    <t>Tara: România; Judet: VRANCEA;Com Broşteni;   -; Nr: -; sat Varsatura</t>
  </si>
  <si>
    <t>Lungime albie corectată/consolidată=0,047 km;</t>
  </si>
  <si>
    <t>BARAJ RAVENA 94.2</t>
  </si>
  <si>
    <t>Lungime albie corectată/consolidată=0,053 km;</t>
  </si>
  <si>
    <t>BARAJ RAVENA 23.9</t>
  </si>
  <si>
    <t>Lungime albie corectată/consolidată=0,056 km;</t>
  </si>
  <si>
    <t>BARAJ RAVENA 15.8</t>
  </si>
  <si>
    <t>Lungime albie corectată/consolidată=0,037 km;</t>
  </si>
  <si>
    <t>BARAJ RAVENA 28.5</t>
  </si>
  <si>
    <t>BARAJ RAVENA 36.2</t>
  </si>
  <si>
    <t>BARAJ RAVENA 92.8</t>
  </si>
  <si>
    <t>Lungime albie corectată/consolidată=0,052 km;</t>
  </si>
  <si>
    <t>BARAJ RAVENA 90.1</t>
  </si>
  <si>
    <t>Lungime albie corectată/consolidată=0,051 km;</t>
  </si>
  <si>
    <t>BARAJ RAVENA 510.6</t>
  </si>
  <si>
    <t>Lungime albie corectată/consolidată=0,287 km;</t>
  </si>
  <si>
    <t>BARAJ RAVENA 535.8</t>
  </si>
  <si>
    <t>Lungime albie corectată/consolidată=0,301 km;</t>
  </si>
  <si>
    <t>BARAJ RAVENA 26.2</t>
  </si>
  <si>
    <t>Lungime albie corectată/consolidată=0,015 km;</t>
  </si>
  <si>
    <t>BARAJ RAVENA 571.2</t>
  </si>
  <si>
    <t>BARAJ RAVENA 113.3</t>
  </si>
  <si>
    <t>BARAJ RAVENA 17</t>
  </si>
  <si>
    <t>BARAJ RAVENA 23.4</t>
  </si>
  <si>
    <t>Lungime albie corectată/consolidată=0,013 km;</t>
  </si>
  <si>
    <t>BARAJ RAVENA 13.4</t>
  </si>
  <si>
    <t>Lungime albie corectată/consolidată=0,031 km;</t>
  </si>
  <si>
    <t>BARAJ RAVENA 24.8</t>
  </si>
  <si>
    <t>Lungime albie corectată/consolidată=0,058 km;</t>
  </si>
  <si>
    <t>BARAJ RAVENA 69.6</t>
  </si>
  <si>
    <t>BARAJ RAVENA 131.7</t>
  </si>
  <si>
    <t>Lungime albie corectată/consolidată=0,074 km;</t>
  </si>
  <si>
    <t>BARAJ RAVENA 301.7</t>
  </si>
  <si>
    <t>Lungime albie corectată/consolidată=0,261 km;</t>
  </si>
  <si>
    <t>BARAJ RAVENA RAMIFICATII 19.3</t>
  </si>
  <si>
    <t>Lungime albie corectată/consolidată=0,017 km;</t>
  </si>
  <si>
    <t>BARAJ RAVENA RAMIFICATII 96.3</t>
  </si>
  <si>
    <t>Tara: România; Judet: VRANCEA;Com Jariştea;   -; Nr: -; sat Jaristea</t>
  </si>
  <si>
    <t>Lungime albie corectată/consolidată=0,083 km;</t>
  </si>
  <si>
    <t>BARAJ RAVENA RAMIFICATII 247.2</t>
  </si>
  <si>
    <t>Lungime albie corectată/consolidată=0,214 km;</t>
  </si>
  <si>
    <t>BARAJ RAVENA RAMIFICATII 249.3</t>
  </si>
  <si>
    <t>Lungime albie corectată/consolidată=0,215 km;</t>
  </si>
  <si>
    <t>BARAJ RAVENA JARISTEA 225.4</t>
  </si>
  <si>
    <t>Lungime albie corectată/consolidată=0,195 km;</t>
  </si>
  <si>
    <t>BARAJ RAVENA JARISTEA</t>
  </si>
  <si>
    <t>Lungime albie corectată/consolidată=0,211 km;</t>
  </si>
  <si>
    <t>Lungime albie corectată/consolidată=0,183 km;</t>
  </si>
  <si>
    <t>Lungime albie corectată/consolidată=0,259 km;</t>
  </si>
  <si>
    <t>Lungime albie corectată/consolidată=0,088 km;</t>
  </si>
  <si>
    <t>C.T. REGHIU</t>
  </si>
  <si>
    <t>Tara: România; Judet: VRANCEA;Com Reghiu;   -; Nr: -; sat Valea Reghiului</t>
  </si>
  <si>
    <t>ALEE CENTRALA</t>
  </si>
  <si>
    <t>BARAJ REGHIU</t>
  </si>
  <si>
    <t>Lungime albie corectată/consolidată=0,151 km;</t>
  </si>
  <si>
    <t>PRAG 5 M 1.0</t>
  </si>
  <si>
    <t>BARAJ 5 M 2.0</t>
  </si>
  <si>
    <t>Lungime albie corectată/consolidată=0,144 km;</t>
  </si>
  <si>
    <t>BARAJ 7 M 6.0</t>
  </si>
  <si>
    <t>Lungime albie corectată/consolidată=0,138 km;</t>
  </si>
  <si>
    <t>TRAVERSE 1M 1.0</t>
  </si>
  <si>
    <t>TRAVERSE 2M 1.0</t>
  </si>
  <si>
    <t>TRAVERSE 3 M 1.0</t>
  </si>
  <si>
    <t>TRAVERSE 4 M 1.0</t>
  </si>
  <si>
    <t>BARAJ 1 M 2.0 PIRIU RAU</t>
  </si>
  <si>
    <t>Tara: România; Judet: VRANCEA;Com Andreiaşu de Jos;   -; Nr: -;</t>
  </si>
  <si>
    <t>Lungime albie corectată/consolidată=0,091 km;</t>
  </si>
  <si>
    <t>PINTEN TERMINAL PIRIUL SARAT</t>
  </si>
  <si>
    <t>PINTEN TERMINAL ARSITA MICA</t>
  </si>
  <si>
    <t>PINTEN TERMINAL ARSITA MICA 96 M</t>
  </si>
  <si>
    <t>PINTEN TERMINAL ARSITA MICA 295</t>
  </si>
  <si>
    <t>BARAJ SIPOTELE 572 MC</t>
  </si>
  <si>
    <t>Lungime albie corectată/consolidată=1,6 km;</t>
  </si>
  <si>
    <t>BARAJ PR ROSIOAREI 486 MC</t>
  </si>
  <si>
    <t>Lungime albie corectată/consolidată=0,315 km;</t>
  </si>
  <si>
    <t>BARAJ PR ROSIOAREI 668 MC</t>
  </si>
  <si>
    <t>Lungime albie corectată/consolidată=0,433 km;</t>
  </si>
  <si>
    <t>BARAJ PR ROSIOAREI 233 MC</t>
  </si>
  <si>
    <t>BARAJ PR RACHITAS 399</t>
  </si>
  <si>
    <t>CANAL PR SARAT 140</t>
  </si>
  <si>
    <t>DRUM FAZANERIE</t>
  </si>
  <si>
    <t>BARAJ 3M3 150 MC CENARU</t>
  </si>
  <si>
    <t>Tara: România; Judet: VRANCEA;Com Andreiaşu de Jos;   -; Nr: -; sat Butucoasa</t>
  </si>
  <si>
    <t>Lungime albie corectată/consolidată=0,229 km;</t>
  </si>
  <si>
    <t>BARAJ 4M3 150 MC CENARU</t>
  </si>
  <si>
    <t>BARAJ 5M3 150 MC CENARU</t>
  </si>
  <si>
    <t>PRAG 2M 0.5 70MC CENARU</t>
  </si>
  <si>
    <t>PRAG 1M 0.5 80 MC CENARU</t>
  </si>
  <si>
    <t>BARAJ 22M4 280 MC STOICHITA</t>
  </si>
  <si>
    <t>Lungime albie corectată/consolidată=0,208 km;</t>
  </si>
  <si>
    <t>PRAG 21M1 100MC STOICHITA</t>
  </si>
  <si>
    <t>BARAJ 14M2.5 150MC STOICHITA</t>
  </si>
  <si>
    <t>Lungime albie corectată/consolidată=0,111 km;</t>
  </si>
  <si>
    <t>BARAJ 13M2 140MC STOICHITA</t>
  </si>
  <si>
    <t>Lungime albie corectată/consolidată=0,104 km;</t>
  </si>
  <si>
    <t>PRAG 8M1 60 MC STOICHITA</t>
  </si>
  <si>
    <t>PRAG 5M1 5O MC STOICHITA</t>
  </si>
  <si>
    <t>PRAG 2M1 6O MC STOICHITA</t>
  </si>
  <si>
    <t>PRAG 1M21 180 MC STOICHITA</t>
  </si>
  <si>
    <t>TRAVERSA 2M O PR PORCULUI</t>
  </si>
  <si>
    <t>TRAVERSA 3M O PR PORCULUI</t>
  </si>
  <si>
    <t>TRAVERSA 4 M O PR PORCULUI</t>
  </si>
  <si>
    <t>TRAVERSA 5 M O PR PORCULUI</t>
  </si>
  <si>
    <t>TRAVERSA 6M O PR PORCULUI</t>
  </si>
  <si>
    <t>TRAVERSA 7 M O PR PORCULUI</t>
  </si>
  <si>
    <t>HG 982/1998;HG 1344/2011; HG 478/ 24-IUN-15;Lg.478/24-IUN-15;OUG.1 din 04/01/2017;OUG.68 din 06/11/2019</t>
  </si>
  <si>
    <t>PRAG 8M1 PR PORCULUI</t>
  </si>
  <si>
    <t>TRAVERSA 9M O PR PORCULUI</t>
  </si>
  <si>
    <t>TRAVERSA 10M O PR PORCULUI</t>
  </si>
  <si>
    <t>BARAJ 11M1,5 PR PORCULUI</t>
  </si>
  <si>
    <t>BARAJ 12M2,5 PR PORCULUI</t>
  </si>
  <si>
    <t>Lungime albie corectată/consolidată=0,38 km;</t>
  </si>
  <si>
    <t>BARAJ 13M3,5 PR PORCULUI</t>
  </si>
  <si>
    <t>Lungime albie corectată/consolidată=0,42 km;</t>
  </si>
  <si>
    <t>BARAJ 14M4 PR PORCULUI</t>
  </si>
  <si>
    <t>BARAJ 15G3 PR PORCULUI</t>
  </si>
  <si>
    <t>Lungime albie corectată/consolidată=0,44 km;</t>
  </si>
  <si>
    <t>BARAJ 17M3 PR PORCULUI</t>
  </si>
  <si>
    <t>Lungime albie corectată/consolidată=0,45 km;</t>
  </si>
  <si>
    <t>PRAG 2M0,5 PR SARII</t>
  </si>
  <si>
    <t>PRAG 3 M 0,5 PR SARII</t>
  </si>
  <si>
    <t>PRAG 4 M O,5 PR SARII</t>
  </si>
  <si>
    <t>BARAJ 5 G 1 PR SARII</t>
  </si>
  <si>
    <t>BARAJ 7 M 1,5 PR SARII</t>
  </si>
  <si>
    <t>Lungime albie corectată/consolidată=0,32 km;</t>
  </si>
  <si>
    <t>BARAJ 9 M 5 PR SARII</t>
  </si>
  <si>
    <t>Lungime albie corectată/consolidată=0,582 km;</t>
  </si>
  <si>
    <t>BARAJ 13 M 5 PR SARII</t>
  </si>
  <si>
    <t>Lungime albie corectată/consolidată=0,526 km;</t>
  </si>
  <si>
    <t>BARAJ 1G2 PR NUCULUI</t>
  </si>
  <si>
    <t>BARAJ 2 M 4 PR NUCULUI</t>
  </si>
  <si>
    <t>PRAG 1 M 1 PR PAPALUGA</t>
  </si>
  <si>
    <t xml:space="preserve"> PRAG 2 M 1 PR PAPALUGA</t>
  </si>
  <si>
    <t>BARAJ 3 M 3 PR PAPALUGA</t>
  </si>
  <si>
    <t>BARAJ 4 M 3 PR PAPALUGA</t>
  </si>
  <si>
    <t>BARAJ 2 M 2 PR NOU</t>
  </si>
  <si>
    <t>CANAL PR ARSITA</t>
  </si>
  <si>
    <t>CANAL 3 M 3 PR ARSITA</t>
  </si>
  <si>
    <t>CANAL 4 M 4 PR ARSITA</t>
  </si>
  <si>
    <t>CANAL 5M3 PR ARSITA</t>
  </si>
  <si>
    <t>Lungime albie corectată/consolidată=0,186 km;</t>
  </si>
  <si>
    <t>CANAL 6 M 2,5 PR ARSITA</t>
  </si>
  <si>
    <t>CANAL 7 M 4 PR ARSITA</t>
  </si>
  <si>
    <t>BARAJ 27 B 1.0 PR REGHIU</t>
  </si>
  <si>
    <t>Tara: România; Judet: VRANCEA;Com Reghiu;   -; Nr: -; sat Valea Reghiu</t>
  </si>
  <si>
    <t>Lungime albie corectată/consolidată=0,119 km;</t>
  </si>
  <si>
    <t>BARAJ 28 B 1.5 PR REGHIU</t>
  </si>
  <si>
    <t>Lungime albie corectată/consolidată=0,141 km;</t>
  </si>
  <si>
    <t>BARAJ 29 B 3.0 PR REGHIU</t>
  </si>
  <si>
    <t>Lungime albie corectată/consolidată=0,153 km;</t>
  </si>
  <si>
    <t>PRAG 30 B 0,5 PR REGHIU</t>
  </si>
  <si>
    <t>Lungime albie corectată/consolidată=0,018 km;</t>
  </si>
  <si>
    <t>PRAG 31B 1.0 PR REGHIU</t>
  </si>
  <si>
    <t>TRAVERSE 2 BO PR REGHIU</t>
  </si>
  <si>
    <t>TRAVERSE 3 BO PR REGHIU</t>
  </si>
  <si>
    <t>TRAVERSE 4 BO PR REGHIU</t>
  </si>
  <si>
    <t>TRAVERSE 5 BO PR REGHIU</t>
  </si>
  <si>
    <t>TRAVERSE 6BO PR REGHIU</t>
  </si>
  <si>
    <t>TRAVERSE 7 BO PR REGHIU</t>
  </si>
  <si>
    <t>TRAVERSE 8BO PR REGHIU</t>
  </si>
  <si>
    <t>TRAVERSE 9 BO PR REGHIU</t>
  </si>
  <si>
    <t>TRAVERSE 10 BO PR REGHIU</t>
  </si>
  <si>
    <t>TRAVERSE 11BO PR REGHIU</t>
  </si>
  <si>
    <t>TRAVERSE 12 BO PR REGHIU</t>
  </si>
  <si>
    <t>TRAVERSE 13BO PR REGHIU</t>
  </si>
  <si>
    <t>Tara: România; Judet: VRANCEA;Com Reghiu;   -; Nr: -; sat Valea reghiului</t>
  </si>
  <si>
    <t>TRAVERSE 14BO PR REGHIU</t>
  </si>
  <si>
    <t>TRAVERSE 15 BO PR REGHIU</t>
  </si>
  <si>
    <t>TRAVERSE 16 BO PR REGHIU</t>
  </si>
  <si>
    <t>BARAJ 1 B 2 PR ARVA SEACA</t>
  </si>
  <si>
    <t>Tara: România; Judet: VRANCEA;Com Broşteni;   -; Nr: -; sat Arva</t>
  </si>
  <si>
    <t>Lungime albie corectată/consolidată=0,14 km;</t>
  </si>
  <si>
    <t>GABIOANE 36 GL 18 MC</t>
  </si>
  <si>
    <t>TRAVERSA 4 BTO 1.5</t>
  </si>
  <si>
    <t>PRAG 6 B 0,5 PR ARVA SEACA</t>
  </si>
  <si>
    <t>PRAG 7 B 1,5 PR ARVA SEACA</t>
  </si>
  <si>
    <t>Lungime albie corectată/consolidată=0,156 km;</t>
  </si>
  <si>
    <t>PRAG 8 B 0,5 PR ARVA SEACA</t>
  </si>
  <si>
    <t>Lungime albie corectată/consolidată=0,076 km;</t>
  </si>
  <si>
    <t>BARAJ 9 B 1,5 PR ARVA SEACA</t>
  </si>
  <si>
    <t>Lungime albie corectată/consolidată=0,16 km;</t>
  </si>
  <si>
    <t>BARAJ 10 B 3 PR ARVA SEACA</t>
  </si>
  <si>
    <t>GABION 11EP 8 PR ARVA SEACA</t>
  </si>
  <si>
    <t>GABION 12 EP 8 PR ARVA SEACA</t>
  </si>
  <si>
    <t>GABION 13 EP 8 PR ARVA SEACA</t>
  </si>
  <si>
    <t>TRAVERSA 14 BO/2</t>
  </si>
  <si>
    <t>TRAVERSA 15 BO/2</t>
  </si>
  <si>
    <t>TRAVERSA 16 BO/2</t>
  </si>
  <si>
    <t>PRAG 17 B 0.5 PR ARVA SEACA</t>
  </si>
  <si>
    <t>PRAG 18 B 0.5 PR ARVA SEACA</t>
  </si>
  <si>
    <t>PRAG 19 B 0.5 PR ARVA SEACA</t>
  </si>
  <si>
    <t>PRAG 20 B 0.5 PR ARVA SEACA</t>
  </si>
  <si>
    <t>BARAJ 21 B 2 PR ARVA SEACA</t>
  </si>
  <si>
    <t>BARAJ 22 B 4 PR ARVA SEACA</t>
  </si>
  <si>
    <t>BARAJ B 1 PR ARVA OII</t>
  </si>
  <si>
    <t>Tara: România; Judet: VRANCEA;Com Mera;   -; Nr: -;</t>
  </si>
  <si>
    <t>Lungime albie corectată/consolidată=0,146 km;</t>
  </si>
  <si>
    <t xml:space="preserve"> BARAJ 2 B 1 PR ARVA OII</t>
  </si>
  <si>
    <t>BARAJ 3 B 2 PR ARVA OII</t>
  </si>
  <si>
    <t>BARAJ 4 B 4 PR ARVA OII</t>
  </si>
  <si>
    <t>PRAG 26 B 1.0 PR REGHIU</t>
  </si>
  <si>
    <t>Lungime albie corectată/consolidată=0,057 km;</t>
  </si>
  <si>
    <t>C T BUTUCOASA</t>
  </si>
  <si>
    <t>ACCESE</t>
  </si>
  <si>
    <t>DAF MILCOV</t>
  </si>
  <si>
    <t>Tara: România; Judet: VRANCEA;Com Mera;   -; Nr: -; sat Larga</t>
  </si>
  <si>
    <t>HG 982/1998;HG 1344/2011 530/2011; HG 478/ 24-IUN-15;HG.478/24-IUN-15;OUG.1 din 04/01/2017;OUG.68 din 06/11/2019</t>
  </si>
  <si>
    <t>DAF BECIU</t>
  </si>
  <si>
    <t>Vârteşcoiu</t>
  </si>
  <si>
    <t>Tara: România; Judet: VRANCEA;Com Vârteşcoiu;   -; Nr: -; sat Beciu</t>
  </si>
  <si>
    <t>DAF ARVA COVRIGARU</t>
  </si>
  <si>
    <t>DAF VULCANEASA</t>
  </si>
  <si>
    <t>Tara: România; Judet: VRANCEA;Com Mera;   -; Nr: -; sat Vulcaneasa</t>
  </si>
  <si>
    <t>DAF GIRBOVA</t>
  </si>
  <si>
    <t>Lungime=DJ 204 Km;Suprafeţe= ha;CF= ;</t>
  </si>
  <si>
    <t>DAF ARVA SEACA</t>
  </si>
  <si>
    <t>Tara: România; Judet: VRANCEA;Com Broşteni;   -; Nr: -;</t>
  </si>
  <si>
    <t>DAF ARVA BLIOARIEI</t>
  </si>
  <si>
    <t>DAF ARVA</t>
  </si>
  <si>
    <t>DAF PR ROMAN</t>
  </si>
  <si>
    <t>DAF CENARU</t>
  </si>
  <si>
    <t>DAF MILCOVELU</t>
  </si>
  <si>
    <t>DAF SCORUS POIENITA</t>
  </si>
  <si>
    <t>Tara: România; Judet: VRANCEA;Com Reghiu;   -; Nr: -;</t>
  </si>
  <si>
    <t>DAF STOICHITA PR ANDREI</t>
  </si>
  <si>
    <t>Nereju</t>
  </si>
  <si>
    <t>Tara: România; Judet: VRANCEA;Com Nereju;   -; Nr: -;</t>
  </si>
  <si>
    <t>DAF PR PACURII</t>
  </si>
  <si>
    <t>DAF CIRESU</t>
  </si>
  <si>
    <t>DAF IZV MILCOVULUI</t>
  </si>
  <si>
    <t>COM ANDREIASU,D.J.204</t>
  </si>
  <si>
    <t>DAF CHILII BORI</t>
  </si>
  <si>
    <t>DAF VALEA BADEI</t>
  </si>
  <si>
    <t>DAF SUFLETELUL</t>
  </si>
  <si>
    <t>DAF CIOCANELE</t>
  </si>
  <si>
    <t>DAF VALEA BOULUI</t>
  </si>
  <si>
    <t>PRAG 5/112 MC PR MILCOV</t>
  </si>
  <si>
    <t>Lungime albie corectată/consolidată=0,224 km;</t>
  </si>
  <si>
    <t>BARAJ 7/648 MC PR MILCOV</t>
  </si>
  <si>
    <t>Lungime albie corectată/consolidată=1,299 km;</t>
  </si>
  <si>
    <t>PRAG 8/73 MC PR MILCOV</t>
  </si>
  <si>
    <t>PRAG 9/85 MC PR MILCOV</t>
  </si>
  <si>
    <t>PRAG 10/132 MC PR MILCOV</t>
  </si>
  <si>
    <t>Lungime albie corectată/consolidată=0,265 km;</t>
  </si>
  <si>
    <t>PRAG 12/37 MC PR MILCOV</t>
  </si>
  <si>
    <t>PRAG 13/49 MC PR MILCOV</t>
  </si>
  <si>
    <t>Lungime albie corectată/consolidată=0,098 km;</t>
  </si>
  <si>
    <t>PRAG 14/22 MC PR MILCOV</t>
  </si>
  <si>
    <t>PRAG 15/110 MC PR MILCOV</t>
  </si>
  <si>
    <t>BARAJ 16/357 MV PR MILCOV</t>
  </si>
  <si>
    <t>Lungime albie corectată/consolidată=0,716 km;</t>
  </si>
  <si>
    <t>PRAG 1/76 MC PR MILCOV</t>
  </si>
  <si>
    <t>PRAG 3/33 MC PR MILCOV</t>
  </si>
  <si>
    <t>BARAJ ACUMULARE</t>
  </si>
  <si>
    <t>Tara: România; Judet: GALAŢI; -;   -; Nr: -;</t>
  </si>
  <si>
    <t>CANAL REGULARIZARE</t>
  </si>
  <si>
    <t>UP.IV SUCEVENI,UA 58,JUD. GALATI</t>
  </si>
  <si>
    <t>UP IV SUCEVENI,UA 60,JUD GALATI</t>
  </si>
  <si>
    <t>UP IV SUCEVENI,UA 61 ,JUD GALATI</t>
  </si>
  <si>
    <t>UP IV SUCEVENI,UA 64 ,JUD GALATI</t>
  </si>
  <si>
    <t>BARAJ FARA ACUMULARE</t>
  </si>
  <si>
    <t>UP IV SUCEVENI,UA 58 ,JUD GALATI</t>
  </si>
  <si>
    <t>UP IV SUCEVENI,UA 60 ,JUD GALATI</t>
  </si>
  <si>
    <t>UP IV SUCEVENI ,UA 63 ,JUD GALATI</t>
  </si>
  <si>
    <t>UP IV SUCEVENI,UA 66 ,JUD GALATI</t>
  </si>
  <si>
    <t>UP SUCEVENI ,UA 66 ,JUD GALATI</t>
  </si>
  <si>
    <t>UP SUCEVENI,UA 69,JUD GALATI</t>
  </si>
  <si>
    <t>UP SUCEVENI,UA 60,JUD GALATI</t>
  </si>
  <si>
    <t>PRAG COLMATARE</t>
  </si>
  <si>
    <t>UP SUCEVENI ,UA 68,JUD GALATI</t>
  </si>
  <si>
    <t>UP SUCEVENI,UA 60,JUD.GALATI</t>
  </si>
  <si>
    <t>UP IV SUCEVENI,UA 61,JUD.GALATI</t>
  </si>
  <si>
    <t>IMPREJMUIRE</t>
  </si>
  <si>
    <t>GHIDIGENI</t>
  </si>
  <si>
    <t>FUNDEANU</t>
  </si>
  <si>
    <t>ADAM</t>
  </si>
  <si>
    <t>RADESTI</t>
  </si>
  <si>
    <t>TRESTIANA</t>
  </si>
  <si>
    <t>HOBANA</t>
  </si>
  <si>
    <t>adam</t>
  </si>
  <si>
    <t>BERESTI</t>
  </si>
  <si>
    <t>PRAG LONGITUDINAL</t>
  </si>
  <si>
    <t>TRAVERSA COLMATARE</t>
  </si>
  <si>
    <t>DRUM FORESTIER HOBANA</t>
  </si>
  <si>
    <t>DRUM FORESTIER RADESTI</t>
  </si>
  <si>
    <t>DRUM FORESTIER BALABANESTI</t>
  </si>
  <si>
    <t>BALABANESTI</t>
  </si>
  <si>
    <t>DAF OREAVU</t>
  </si>
  <si>
    <t>Urecheşti</t>
  </si>
  <si>
    <t>Tara: România; Judet: VRANCEA;Com Urecheşti;   -; Nr: -;</t>
  </si>
  <si>
    <t>DAF PELETIC</t>
  </si>
  <si>
    <t>DAF DEPOZIT FINAL</t>
  </si>
  <si>
    <t>Gugeşti</t>
  </si>
  <si>
    <t>Tara: România; Judet: VRANCEA;Com Gugeşti;   -; Nr: -;</t>
  </si>
  <si>
    <t>DAF PRISLOAPE BARCU ZINCA</t>
  </si>
  <si>
    <t>DAF BIRCU NETEDA</t>
  </si>
  <si>
    <t>Poiana Cristei</t>
  </si>
  <si>
    <t>Tara: România; Judet: VRANCEA;Com Poiana Cristei;   -; Nr: -;</t>
  </si>
  <si>
    <t>DAF MEDREA DALHAUTI</t>
  </si>
  <si>
    <t>Cârligele</t>
  </si>
  <si>
    <t>Tara: România; Judet: VRANCEA;Com Cârligele;   -; Nr: -;</t>
  </si>
  <si>
    <t>DAF MEDREA RIMNA</t>
  </si>
  <si>
    <t>DAF BIRCU HUZUNARI I II</t>
  </si>
  <si>
    <t>DAF HARABAGIU HUZUNARI</t>
  </si>
  <si>
    <t>DAF HUZUNARI</t>
  </si>
  <si>
    <t>DAF MILCOV BIRCU II</t>
  </si>
  <si>
    <t>PRAG VALEA BIRCU 1 B1</t>
  </si>
  <si>
    <t>Denumire=lucrari corectare torenti ;</t>
  </si>
  <si>
    <t>BARAJ 2 BT 6 M VALEA BIRCU</t>
  </si>
  <si>
    <t>Lungime albie corectată/consolidată=0,986 km;</t>
  </si>
  <si>
    <t>BARAJ 3 BO 2 M VALEA BIRCU</t>
  </si>
  <si>
    <t>HG 982/1998;HG 1344/2011; HG 478/ 24-IUN-15/ 24-IUN-15;HG.478/24-IUN-15;OUG.1 din 04/01/2017;HG.354/18.05.2017;OUG.68 din 06/11/2019;HG.846/08.10.2020</t>
  </si>
  <si>
    <t>Lungime albie corectată/consolidată=0,564 km;</t>
  </si>
  <si>
    <t>BARAJ 4 B 4 M VALEA BIRCU</t>
  </si>
  <si>
    <t>Lungime albie corectată/consolidată=0,684 km;</t>
  </si>
  <si>
    <t>PRAG 1 B 1 RAMNA VALEA NEAGRA</t>
  </si>
  <si>
    <t>Denumire=lucrare corectare torenti ;</t>
  </si>
  <si>
    <t>BARAJ 4 B VALEA BIRCU</t>
  </si>
  <si>
    <t>BARAJ 5 B VALEA BIRCU</t>
  </si>
  <si>
    <t>Lungime albie corectată/consolidată=0,764 km;</t>
  </si>
  <si>
    <t>PRAG 1 B 1</t>
  </si>
  <si>
    <t>Denumire=lucrari de corectare a torentilor
 ;</t>
  </si>
  <si>
    <t>BARAJ 2</t>
  </si>
  <si>
    <t>BARAJ</t>
  </si>
  <si>
    <t>HG 982/1998;HG 1344/2011; HG 478/ 24-IUN-15;HG.478/24-IUN-15;OUG.1 din 04/01/2017;OUG.68 din 06/11/2019;HG.846/08.10.2020</t>
  </si>
  <si>
    <t>BARAJ PUTNA</t>
  </si>
  <si>
    <t>DIG PUTNA</t>
  </si>
  <si>
    <t>ZID EPIU</t>
  </si>
  <si>
    <t>BARAJ LEPSULET</t>
  </si>
  <si>
    <t>Lungime albie corectată/consolidată=0,25 km;</t>
  </si>
  <si>
    <t>TRAVERSA</t>
  </si>
  <si>
    <t>GABION</t>
  </si>
  <si>
    <t>CANAL ZIDARIE</t>
  </si>
  <si>
    <t>ZID</t>
  </si>
  <si>
    <t>PINTEN</t>
  </si>
  <si>
    <t>PRAG</t>
  </si>
  <si>
    <t>AMENAJARI HALE</t>
  </si>
  <si>
    <t>POTECA</t>
  </si>
  <si>
    <t>poteca vanatoare</t>
  </si>
  <si>
    <t>Denumire=poteca vanatoare ;</t>
  </si>
  <si>
    <t>CANAL CENARU ROTARU</t>
  </si>
  <si>
    <t>BARAJ BETON NEREJU</t>
  </si>
  <si>
    <t>CANALE DIN PAMANT NEREJU</t>
  </si>
  <si>
    <t>CANALE DIN PIATRA ZABALA 1</t>
  </si>
  <si>
    <t>PODETE BETON ZABALA 1</t>
  </si>
  <si>
    <t>C.T NEREJU 1</t>
  </si>
  <si>
    <t>C.T SPULBER 2</t>
  </si>
  <si>
    <t>C.T. NEREJU II</t>
  </si>
  <si>
    <t>Lungime albie corectată/consolidată=0,65 km;</t>
  </si>
  <si>
    <t>C.T. NEREJU III</t>
  </si>
  <si>
    <t>C.T. SPULBER I</t>
  </si>
  <si>
    <t>Lungime albie corectată/consolidată=0,53 km;</t>
  </si>
  <si>
    <t>C.T. BARAJE SEMIPERMANENTE NEREJU</t>
  </si>
  <si>
    <t>C.T. NEREJU</t>
  </si>
  <si>
    <t>C.T. CREMENEA ROTARU NEREJU</t>
  </si>
  <si>
    <t>BARAJE ZABALA I  NEREJU</t>
  </si>
  <si>
    <t>C.T. HANGANU HURJUI BARAJ NEREJU</t>
  </si>
  <si>
    <t>C.T. HANGANU HURJUI BARAJ</t>
  </si>
  <si>
    <t>C.T HANGANU HURJUI BARAJ 2</t>
  </si>
  <si>
    <t>C.T HANGANU TRAVERSA</t>
  </si>
  <si>
    <t>C.T. HURJUI BARAJ RAVENA</t>
  </si>
  <si>
    <t>C.T. HURJUI BARAJ RAVENA 2</t>
  </si>
  <si>
    <t>CANAL BETON PR. BURLACU</t>
  </si>
  <si>
    <t>CANAL BETON MONTEORU</t>
  </si>
  <si>
    <t>PODET BETON TUBULAR PR.BURLACU</t>
  </si>
  <si>
    <t>BARAJ MONTEORU NEREJU</t>
  </si>
  <si>
    <t>PRAG BARAJ MONTEORU</t>
  </si>
  <si>
    <t>PINTEN TERMINAL CANAL MONTEORU</t>
  </si>
  <si>
    <t>BARAJ RAVENA CREMENEA 1</t>
  </si>
  <si>
    <t>BARAJ RAVENA CREMENEA II</t>
  </si>
  <si>
    <t>C.T. VULTURU NEREJU</t>
  </si>
  <si>
    <t>C.T. MONTEORU NEREJU</t>
  </si>
  <si>
    <t>C.T. HANGANU NEREJU</t>
  </si>
  <si>
    <t>POD PR. NEGRU</t>
  </si>
  <si>
    <t>C.T.STRIMBA</t>
  </si>
  <si>
    <t>DRUM CHINU</t>
  </si>
  <si>
    <t>DRUM PUNGA</t>
  </si>
  <si>
    <t>DRUM PIETROSU</t>
  </si>
  <si>
    <t>DRUM TIGANCA</t>
  </si>
  <si>
    <t>DRUM CRACU CU APA</t>
  </si>
  <si>
    <t>DRUM ZABRAUTI</t>
  </si>
  <si>
    <t>DRUM CRACU SEC</t>
  </si>
  <si>
    <t>DRUM FORESTIER MATRAGUNA</t>
  </si>
  <si>
    <t>DRUM FORESTIER CHILUGEL</t>
  </si>
  <si>
    <t>DRUM FORESTIER DRAGOMIRA</t>
  </si>
  <si>
    <t>DRUM FORESTIER TISA</t>
  </si>
  <si>
    <t>DRUM FORESTIER GROSU</t>
  </si>
  <si>
    <t>DRUM FORESTIER DUMICUS</t>
  </si>
  <si>
    <t>DRUM FORESTIER TREISTIOARA</t>
  </si>
  <si>
    <t>DRUM FORESTIER UNGUROANCA</t>
  </si>
  <si>
    <t>DRUM FORESTIER CIURBA MARE</t>
  </si>
  <si>
    <t>DRUM FORESTIER CREMENET</t>
  </si>
  <si>
    <t>DRUM FORESTIER CHIUA MARE</t>
  </si>
  <si>
    <t>HG 982/1998;HG 1344/2011 530/2011; HG 478/ 24-IUN-15;HG.478/24-IUN-15;OUG.1 din 04/01/2017;HG.354/18.05.2017;OUG.68 din 06/11/2019</t>
  </si>
  <si>
    <t>DRUM FORESTIER DRAGOMIRA CHIUA</t>
  </si>
  <si>
    <t>DRUM FORESTIER VALEA CERBULUI</t>
  </si>
  <si>
    <t>DRUM FORESTIER CHIUA</t>
  </si>
  <si>
    <t>DRUM FORESTIER VALCAN 6.1 KM</t>
  </si>
  <si>
    <t>DRUM FORESTIER IONU 11.7 KM</t>
  </si>
  <si>
    <t>DRUM FORESTIER CRUCEA</t>
  </si>
  <si>
    <t>MUNICIPIUL BUCUREŞTI</t>
  </si>
  <si>
    <t>Tara: România; Judet: MUNICIPIUL BUCUREŞTI; -;   -; Nr: -;</t>
  </si>
  <si>
    <t>DRUM FORESTIER FEREDEU 2.2 KM</t>
  </si>
  <si>
    <t>DRUM FORESTIER CREMENSTI 4.7 KM</t>
  </si>
  <si>
    <t>DRUM FORESTIER IONU PRELUNGIRE 1.4 KM</t>
  </si>
  <si>
    <t>DRUM FORESTIER SENATOR 1.6 KM</t>
  </si>
  <si>
    <t>DRUM FORESTIER CIOCANE 1.6 KM</t>
  </si>
  <si>
    <t>DRUM FORESTIER POD VALCAN 0.078 KM</t>
  </si>
  <si>
    <t>DRUM FORESTIER VALCAN PRELUNGIRE 1.5 KM</t>
  </si>
  <si>
    <t>DRUM FORESTIER VL. VIILOR</t>
  </si>
  <si>
    <t>DIGURI SI PRAGURI PT.DIRIJAREA APEI</t>
  </si>
  <si>
    <t>HARGHITA</t>
  </si>
  <si>
    <t>Tara: România; Judet: HARGHITA; -;   -; Nr: -;</t>
  </si>
  <si>
    <t>DIGURI DE DIRIJARE A CURENTILOR APEI IVO</t>
  </si>
  <si>
    <t>DAF SURIC 3.4 KM</t>
  </si>
  <si>
    <t>DAF ARSITA 1.9 KM</t>
  </si>
  <si>
    <t>DAF PALTIN 6.3 KM</t>
  </si>
  <si>
    <t>DAF CICERA</t>
  </si>
  <si>
    <t>Lungime=3,2 km Km;Suprafeţe= ha;CF= ;</t>
  </si>
  <si>
    <t>DAF PRISECANI</t>
  </si>
  <si>
    <t>Lungime=4,7 km Km;Suprafeţe= ha;CF= ;</t>
  </si>
  <si>
    <t>DAF BORVIZ BUN</t>
  </si>
  <si>
    <t>Lungime=0,9 km Km;Suprafeţe= ha;CF= ;</t>
  </si>
  <si>
    <t>DAF SURIC-PRELUNGIRE 1.7 KM</t>
  </si>
  <si>
    <t>DAF TIRSOASA 1.9 KM</t>
  </si>
  <si>
    <t>Lungime=1,0 km Km;Suprafeţe= ha;CF= ;</t>
  </si>
  <si>
    <t>DAF BORVIZ RAU</t>
  </si>
  <si>
    <t>Lungime=1,1 km Km;Suprafeţe= ha;CF= ;</t>
  </si>
  <si>
    <t>DAF PALTIN</t>
  </si>
  <si>
    <t>Lungime=2,6 km Km;Suprafeţe= ha;CF= ;</t>
  </si>
  <si>
    <t>DAF VALEA CORBULUI-BALCA</t>
  </si>
  <si>
    <t>Lungime=12,2 km Km;Suprafeţe= ha;CF= ;</t>
  </si>
  <si>
    <t>DAF PR.TRACILOR</t>
  </si>
  <si>
    <t>Lungime=1,3 km Km;Suprafeţe= ha;CF= ;</t>
  </si>
  <si>
    <t>DAF BAHLUIUL MARE</t>
  </si>
  <si>
    <t>Lungime=2,2 km Km;Suprafeţe= ha;CF= ;</t>
  </si>
  <si>
    <t>DAF CALARAS</t>
  </si>
  <si>
    <t>DAF PR.LUNG-PR.LUI STEFAN</t>
  </si>
  <si>
    <t>Lungime=3,8 km Km;Suprafeţe= ha;CF= ;</t>
  </si>
  <si>
    <t>DAF PR.LUNG.-PREL.RAM.PR.CERBULUI</t>
  </si>
  <si>
    <t>Lungime=4,6 km Km;Suprafeţe= ha;CF= ;</t>
  </si>
  <si>
    <t>DAF FILIP ANDREI</t>
  </si>
  <si>
    <t>DAF MALNAS</t>
  </si>
  <si>
    <t>Lungime=2,5 km Km;Suprafeţe= ha;CF= ;</t>
  </si>
  <si>
    <t>DAF BORSEC TIRNAVE ENCLAVA</t>
  </si>
  <si>
    <t>Lungime=3,5 km Km;Suprafeţe= ha;CF= ;</t>
  </si>
  <si>
    <t>DAF VINUL MARE</t>
  </si>
  <si>
    <t>Lungime=1,8 km Km;Suprafeţe= ha;CF= ;</t>
  </si>
  <si>
    <t>DAF MIELU</t>
  </si>
  <si>
    <t>Lungime=2,0 km Km;Suprafeţe= ha;CF= ;</t>
  </si>
  <si>
    <t>DAF VINUL MARE ST.CULMEA REZU</t>
  </si>
  <si>
    <t>Lungime=3,6 km Km;Suprafeţe= ha;CF= ;</t>
  </si>
  <si>
    <t>DAF VINUL MARE RAMIF.</t>
  </si>
  <si>
    <t>Lungime=2,3 km Km;Suprafeţe= ha;CF= ;</t>
  </si>
  <si>
    <t>DAF MESTEACAN</t>
  </si>
  <si>
    <t>Lungime=2,5 KM Km;Suprafeţe= ha;CF= ;</t>
  </si>
  <si>
    <t>DAF MESTEACAN RAMIFICATIE</t>
  </si>
  <si>
    <t>DAF MESTEACAN RAMIF. ST.</t>
  </si>
  <si>
    <t>Lungime=0,6 km Km;Suprafeţe= ha;CF= ;</t>
  </si>
  <si>
    <t>DAF PIRIUL CUPELOR</t>
  </si>
  <si>
    <t>DAF PIRIUL FEMEII</t>
  </si>
  <si>
    <t>DAF PIRIUL CIUNGI</t>
  </si>
  <si>
    <t>Lungime=1,7 km Km;Suprafeţe= ha;CF= ;</t>
  </si>
  <si>
    <t>DAF PIRIUL CIFREA</t>
  </si>
  <si>
    <t>Lungime=2,1 km Km;Suprafeţe= ha;CF= ;</t>
  </si>
  <si>
    <t>DAF RACHITIS-BITCA</t>
  </si>
  <si>
    <t>Lungime=3,4 km Km;Suprafeţe= ha;CF= ;</t>
  </si>
  <si>
    <t>DAF RACHITIS-BISTRICIOARA</t>
  </si>
  <si>
    <t>DAF PIRIUL LUNG</t>
  </si>
  <si>
    <t>Lungime=1,6 km Km;Suprafeţe= ha;CF= ;</t>
  </si>
  <si>
    <t>DAF CURMATURA</t>
  </si>
  <si>
    <t>Lungime=2,9 km Km;Suprafeţe= ha;CF= ;</t>
  </si>
  <si>
    <t>DAF CUMPUL LUNG</t>
  </si>
  <si>
    <t>Lungime=1,9 km Km;Suprafeţe= ha;CF= ;</t>
  </si>
  <si>
    <t>DAF PIRIUL LUI IANCU</t>
  </si>
  <si>
    <t>Lungime=0,8 km Km;Suprafeţe= ha;CF= ;</t>
  </si>
  <si>
    <t>DAF GRANITA</t>
  </si>
  <si>
    <t>DAF SESTINA</t>
  </si>
  <si>
    <t>Lungime=5,7 km Km;Suprafeţe= ha;CF= ;</t>
  </si>
  <si>
    <t>DAF PIRIUL LUPULUI</t>
  </si>
  <si>
    <t>Lungime=5,2 km Km;Suprafeţe= ha;CF= ;</t>
  </si>
  <si>
    <t>DAF DOBREANU-TROCILOR</t>
  </si>
  <si>
    <t>DAF BUFTEA RAMIF. DOBREANU</t>
  </si>
  <si>
    <t>Lungime=0,5 km Km;Suprafeţe= ha;CF= ;</t>
  </si>
  <si>
    <t>DAF ROTARU RAMIF. DOBREANU</t>
  </si>
  <si>
    <t>Lungime=1,4 km Km;Suprafeţe= ha;CF= ;</t>
  </si>
  <si>
    <t>DAF PR.RUSILOR CU RAMIF.PR.LESPEZI</t>
  </si>
  <si>
    <t>DAF BORCUT-PALTINIS</t>
  </si>
  <si>
    <t>Lungime=6,5 km Km;Suprafeţe= ha;CF= ;</t>
  </si>
  <si>
    <t>DAF MAGURA</t>
  </si>
  <si>
    <t>DAF RACILA-CANTINA AF GRADINA</t>
  </si>
  <si>
    <t>Lungime=6,2 km Km;Suprafeţe= ha;CF= ;</t>
  </si>
  <si>
    <t>DAF PR.ALUNIS</t>
  </si>
  <si>
    <t>DAF IUTES</t>
  </si>
  <si>
    <t>DAF VAMAN CENTRU VAMANU</t>
  </si>
  <si>
    <t>DAF STREJA</t>
  </si>
  <si>
    <t>Lungime=3,7 km Km;Suprafeţe= ha;CF= ;</t>
  </si>
  <si>
    <t>DAF STREJA PRELUNGIRE</t>
  </si>
  <si>
    <t>DAF PIRIUL TIGANILOR</t>
  </si>
  <si>
    <t>DAF OCOLIRE BILBOR</t>
  </si>
  <si>
    <t>DAF CETATUIA</t>
  </si>
  <si>
    <t>Lungime=3,1 km Km;Suprafeţe= ha;CF= ;</t>
  </si>
  <si>
    <t>DAF HURUBA</t>
  </si>
  <si>
    <t>Lungime=3,9 km Km;Suprafeţe= ha;CF= ;</t>
  </si>
  <si>
    <t>DAF PRELUCA-PRELUNG.HURUBA</t>
  </si>
  <si>
    <t>DAF MUNCELU</t>
  </si>
  <si>
    <t>DAF ARINIS</t>
  </si>
  <si>
    <t>DAF VALEA-SEACA</t>
  </si>
  <si>
    <t>DAF TIBLES-POIANA OBSERVATOR</t>
  </si>
  <si>
    <t>DAF TIBLES-PRELUNGIRE</t>
  </si>
  <si>
    <t>DAF PIRIUL GHETARIEI</t>
  </si>
  <si>
    <t>DAF PIRIUL NOROIULUI</t>
  </si>
  <si>
    <t>DAF PR.GHETARIEI-PREL.PR.ROSU</t>
  </si>
  <si>
    <t>Lungime=1,5 km Km;Suprafeţe= ha;CF= ;</t>
  </si>
  <si>
    <t>DAF PIRIUL PALTIN</t>
  </si>
  <si>
    <t>DAF COMARNIC-PALTIN</t>
  </si>
  <si>
    <t>DAF PR. PALTIN-PRELUNGIRE</t>
  </si>
  <si>
    <t>DAF PR. FLORILOR</t>
  </si>
  <si>
    <t>DAF HABALAU</t>
  </si>
  <si>
    <t>DAF BARASAU-LENIA</t>
  </si>
  <si>
    <t>Lungime=9,2 km Km;Suprafeţe= ha;CF= ;</t>
  </si>
  <si>
    <t>DAF ARGINTARIA</t>
  </si>
  <si>
    <t>DAF FAGETEL</t>
  </si>
  <si>
    <t>DAF COMARNIC-BARASAU</t>
  </si>
  <si>
    <t>DAF PALTINIS PRELUNGIRE</t>
  </si>
  <si>
    <t>DAF BRAICU</t>
  </si>
  <si>
    <t>Lungime=2,0 KM Km;Suprafeţe= ha;CF= ;</t>
  </si>
  <si>
    <t>DAF DRIGLA-CALIMANEL</t>
  </si>
  <si>
    <t>Lungime=1,0 KM Km;Suprafeţe= ha;CF= ;</t>
  </si>
  <si>
    <t>DAF CALIMANEL LIMPEDE 16.0 KM</t>
  </si>
  <si>
    <t>DAF CALIMANEL TULBURE</t>
  </si>
  <si>
    <t>Lungime=8,7 KM Km;Suprafeţe= ha;CF= ;</t>
  </si>
  <si>
    <t>DAF CALIMANEL OBIRSIE</t>
  </si>
  <si>
    <t>Lungime=2,7 KM Km;Suprafeţe= ha;CF= ;</t>
  </si>
  <si>
    <t>DAF CALIMANEL DELUT</t>
  </si>
  <si>
    <t>DAF PIATRA DUSEI 0.3 KM</t>
  </si>
  <si>
    <t>DAF PIATRA ZBINEANI 2.1 KM</t>
  </si>
  <si>
    <t>DAF GIORISTE 4.9 KM</t>
  </si>
  <si>
    <t>DAF GIORISTE PRELUNGIRE</t>
  </si>
  <si>
    <t>Lungime=0,6 KM Km;Suprafeţe= ha;CF= ;</t>
  </si>
  <si>
    <t>DAF ARIMISUL MARE</t>
  </si>
  <si>
    <t>Lungime=1,7 KM Km;Suprafeţe= ha;CF= ;</t>
  </si>
  <si>
    <t>DAF HURDUGAS 8.0 KM</t>
  </si>
  <si>
    <t>DAF DELUT IZVOR</t>
  </si>
  <si>
    <t>Lungime=3,0 KM Km;Suprafeţe= ha;CF= ;</t>
  </si>
  <si>
    <t>DAF PUTUROSU PRELUNGIRE 4.5 KM</t>
  </si>
  <si>
    <t>DAF CRESTATURA DE JOS 1.8 KM</t>
  </si>
  <si>
    <t>DAF TOPLICIOARA</t>
  </si>
  <si>
    <t>DAF VOIVODEASA 8.2 KM</t>
  </si>
  <si>
    <t>DAF VOIVODEASA-PRELUNGIRE 3.2 KM</t>
  </si>
  <si>
    <t>DAF SEKERES P.</t>
  </si>
  <si>
    <t>Lungime=5,3 KM Km;Suprafeţe= ha;CF= ;</t>
  </si>
  <si>
    <t>DAF CRESTATURA DE SUS</t>
  </si>
  <si>
    <t>Lungime=0,7 KM Km;Suprafeţe= ha;CF= ;</t>
  </si>
  <si>
    <t>DAF LOMAS-PUTUROSU-PRELUNGIRE 16.3 KM</t>
  </si>
  <si>
    <t>DAF LOMAS-PUTUROSU 2.1 KM</t>
  </si>
  <si>
    <t>DAF PIRIUL NEGRU</t>
  </si>
  <si>
    <t>Lungime=1,2 KM Km;Suprafeţe= ha;CF= ;</t>
  </si>
  <si>
    <t>DAF ILENEI CERBU</t>
  </si>
  <si>
    <t>DAF FAGU</t>
  </si>
  <si>
    <t>DAF SECU MIC</t>
  </si>
  <si>
    <t>DAF SECU ARCOZA</t>
  </si>
  <si>
    <t>Lungime=1,3 KM Km;Suprafeţe= ha;CF= ;</t>
  </si>
  <si>
    <t>DAF VALEA SATULUI</t>
  </si>
  <si>
    <t>Lungime=1,1 KM Km;Suprafeţe= ha;CF= ;</t>
  </si>
  <si>
    <t>DAF ILENEI</t>
  </si>
  <si>
    <t>Lungime=0,9 KM Km;Suprafeţe= ha;CF= ;</t>
  </si>
  <si>
    <t>DAF FLOAREI (PR.FLORILOR)</t>
  </si>
  <si>
    <t>Lungime=1,9 KM Km;Suprafeţe= ha;CF= ;</t>
  </si>
  <si>
    <t>DAF CENTURA CRENGII</t>
  </si>
  <si>
    <t>DAF ST.MURES-CRACUL NOU</t>
  </si>
  <si>
    <t>Lungime=3,6 KM Km;Suprafeţe= ha;CF= ;</t>
  </si>
  <si>
    <t>DAF CIUNGITURII 3.3 KM</t>
  </si>
  <si>
    <t>DAF PIRIUL SEC 4.9 KM</t>
  </si>
  <si>
    <t>DAF MAGHERUS 7.5 KM</t>
  </si>
  <si>
    <t>DAF ZENCANI 2.4 KM</t>
  </si>
  <si>
    <t>DAF MARSINETU DE SUS 6.0 KM</t>
  </si>
  <si>
    <t>DAF LEGATURA MARSINET 3.4 KM</t>
  </si>
  <si>
    <t>DAF MASINETU DE JOS 2.6 KM</t>
  </si>
  <si>
    <t>DAF CRACUL BRICI</t>
  </si>
  <si>
    <t>Lungime=3,3 KM Km;Suprafeţe= ha;CF= ;</t>
  </si>
  <si>
    <t>DRUM AUTOFORESTIER PIATRA DE JOS 1,7KM</t>
  </si>
  <si>
    <t>DAF OII</t>
  </si>
  <si>
    <t>Lungime=4,7 KM Km;Suprafeţe= ha;CF= ;</t>
  </si>
  <si>
    <t>DAF SUHARD 2.7 KM</t>
  </si>
  <si>
    <t>DAF MEGGYES 2.1 KM</t>
  </si>
  <si>
    <t>DAF GIDICZ</t>
  </si>
  <si>
    <t>Lungime=4,5 KM Km;Suprafeţe= ha;CF= ;</t>
  </si>
  <si>
    <t>DAF PIRIUL FRUMOS 1.6 KM</t>
  </si>
  <si>
    <t>DAF PIRIUL MLASTINOS 1.6 KM</t>
  </si>
  <si>
    <t>DAF FINTINA RECE</t>
  </si>
  <si>
    <t>DAF PIRIUL ARS</t>
  </si>
  <si>
    <t>Lungime=1,6 KM Km;Suprafeţe= ha;CF= ;</t>
  </si>
  <si>
    <t>DAF BAKTA ROMAN</t>
  </si>
  <si>
    <t>HG 982/1998,HG 1473/2006;HG 1344/2011; HG 478/ 24-IUN-15;HG.478/24-IUN-15;OUG.1 din 04/01/2017;OUG.68 din 06/11/2019</t>
  </si>
  <si>
    <t>DAF PIRIUL MORILOR</t>
  </si>
  <si>
    <t>DRUM AUTO FORESTIER PR.CETATII</t>
  </si>
  <si>
    <t>DAF GEOAGIU VERSANT</t>
  </si>
  <si>
    <t>Lungime=1,2 km Km;Suprafeţe= ha;CF= ;</t>
  </si>
  <si>
    <t>DAF MIHAILENI I.</t>
  </si>
  <si>
    <t>DAF GOGAN II. 0.3 KM</t>
  </si>
  <si>
    <t>HG 982/1998,HG 1473/2006;HG 1344/2011;OUG.1 din 04/01/2017;OUG.68 din 06/11/2019</t>
  </si>
  <si>
    <t>D.A.F. LUTITA - MUJNA 0.972 KM</t>
  </si>
  <si>
    <t>HG 982/1998,HG 1473/2006;;OUG.1 din 04/01/2017;OUG.68 din 06/11/2019</t>
  </si>
  <si>
    <t>DAF KISAG 16,3 KM</t>
  </si>
  <si>
    <t>HG 982/1998,HG 1473/2006,HG 1473/2006;HG 1344/2011;OUG.1 din 04/01/2017;OUG.68 din 06/11/2019</t>
  </si>
  <si>
    <t>DAF TARTOD I. 9,1KM</t>
  </si>
  <si>
    <t>DAF KECSKEPATAK 4.9 KM</t>
  </si>
  <si>
    <t>DAF TISZTAS-NAGYKUKULLO 6.1 KM</t>
  </si>
  <si>
    <t>DAF HOSSZUKO 3.1 KM</t>
  </si>
  <si>
    <t>DAF KEREKBUKK 3.5 KM</t>
  </si>
  <si>
    <t>DAF KOVESPATAK 4.1 KM</t>
  </si>
  <si>
    <t>DAF VARSAG-MELYSEG 7.4 KM</t>
  </si>
  <si>
    <t>DAF BORDAS 1.9 KM</t>
  </si>
  <si>
    <t>DAF SZARAZPATAK</t>
  </si>
  <si>
    <t>DAF TEKERES 6.5 KM</t>
  </si>
  <si>
    <t>DAF BOGAROS 5.0KM</t>
  </si>
  <si>
    <t>HG 982/1998;HG 1344/2011;HG nr.637 din:22/06/2011;OUG.1 din 04/01/2017;OUG.68 din 06/11/2019</t>
  </si>
  <si>
    <t>drum auto forestier,Lungime=5Km</t>
  </si>
  <si>
    <t>DAF FILIO</t>
  </si>
  <si>
    <t>DAF NAGYSUGO</t>
  </si>
  <si>
    <t>Lungime=4,3 km Km;Suprafeţe= ha;CF= ;</t>
  </si>
  <si>
    <t>DAF SZARAZSUGO</t>
  </si>
  <si>
    <t>Lungime=3,0 km Km;Suprafeţe= ha;CF= ;</t>
  </si>
  <si>
    <t>DAF TARTOD II.</t>
  </si>
  <si>
    <t>DAF TOADER I.</t>
  </si>
  <si>
    <t>DAF TOADER II.</t>
  </si>
  <si>
    <t>DAF TOADER III.</t>
  </si>
  <si>
    <t>DAF TOADER IV.</t>
  </si>
  <si>
    <t>DAF MALNAVESZ-PRELUNGIRE</t>
  </si>
  <si>
    <t>DAF PIRIUL HOTILOR</t>
  </si>
  <si>
    <t>DAF FIERESTREU OBIRSIE</t>
  </si>
  <si>
    <t>DAF PIRIUL LUI MIHAI</t>
  </si>
  <si>
    <t>DAF FIERESTREAU-PRELUNGIRE</t>
  </si>
  <si>
    <t>DAF KOVACS</t>
  </si>
  <si>
    <t>DR.F.VALEA VACARULUI</t>
  </si>
  <si>
    <t>SATU MARE</t>
  </si>
  <si>
    <t>Tara: România; Judet: SATU MARE; -;   -; Nr: -;</t>
  </si>
  <si>
    <t>DR.F.GUGONEASCA</t>
  </si>
  <si>
    <t>DR.F.VALEA ROSIE</t>
  </si>
  <si>
    <t>DR.FOR.MAGURA</t>
  </si>
  <si>
    <t>DR.F.GUGONEASCA VERSANT</t>
  </si>
  <si>
    <t>DR.F.VALEA GONGII</t>
  </si>
  <si>
    <t>DR.F.V.GONGII PRELUNGIRE</t>
  </si>
  <si>
    <t>DR.FOR.PALTIN</t>
  </si>
  <si>
    <t>DR.F.CASELE DE PIATRA</t>
  </si>
  <si>
    <t>DR.F.V.LUI LUDOVIC</t>
  </si>
  <si>
    <t>DR.F.V.REA PRELUNGIRE</t>
  </si>
  <si>
    <t>DR.F.VALEA REA</t>
  </si>
  <si>
    <t>DR.F.CRUCISOARA</t>
  </si>
  <si>
    <t>DR.F.VALEA PORCULUI</t>
  </si>
  <si>
    <t>DR.F.ARSITA</t>
  </si>
  <si>
    <t>DR.F.TRIPSOR SI LELATRUC</t>
  </si>
  <si>
    <t>DR.F.VALEA SEACA MARAUSA</t>
  </si>
  <si>
    <t>DR.F.MARAUSA HUTA</t>
  </si>
  <si>
    <t>DR.F.PREL.MARAUSA SI LUPOAICEI</t>
  </si>
  <si>
    <t>DR.F.VALEA TURULUI</t>
  </si>
  <si>
    <t>DR.F.GOROHA NEGRESTI</t>
  </si>
  <si>
    <t>DR.F.TURISOR NEGRESTI</t>
  </si>
  <si>
    <t>DR.F.VALEA STRUNGII NEGRESTI</t>
  </si>
  <si>
    <t>DR.F.BRADA MICA RAM.NEGRESTI</t>
  </si>
  <si>
    <t>DR.F.VALEA TRESTIEI NEGRESTI</t>
  </si>
  <si>
    <t>DR.F.VALEA PIETROASA</t>
  </si>
  <si>
    <t>DR.F.BRADA MARE</t>
  </si>
  <si>
    <t>DR.F.V.TRESTIEI POIANA NEGRESTI</t>
  </si>
  <si>
    <t>DR.F.PRELUNGIRE STINCA NEGR.</t>
  </si>
  <si>
    <t>DR.F.TARSOLT BIXAD</t>
  </si>
  <si>
    <t>DR.F.V.TRESTIEI OBIRSIA NEGR.</t>
  </si>
  <si>
    <t>DR.F.VALEA TR.LUNA NEGR.</t>
  </si>
  <si>
    <t>DR.F.CORNET BRADA NEGR.</t>
  </si>
  <si>
    <t>DR.F.NEGRESTI</t>
  </si>
  <si>
    <t>DR.F.RACSA</t>
  </si>
  <si>
    <t>DR.F.VALEA ARDEALULUI</t>
  </si>
  <si>
    <t>DR.F.MINTOASA VAMA</t>
  </si>
  <si>
    <t>DR.F.MINTOASA PREL.VAMA</t>
  </si>
  <si>
    <t>DR.F.CARPINIS VAMA</t>
  </si>
  <si>
    <t>DR.F.ALICENI BIXAD</t>
  </si>
  <si>
    <t>DR.F.GEAMANA BIXAD</t>
  </si>
  <si>
    <t>DR.AUTOF.BUIANUL</t>
  </si>
  <si>
    <t>DRUM FORESTIER NOROIENI</t>
  </si>
  <si>
    <t>DRUM ACCES FAZANERIA NOROIENI</t>
  </si>
  <si>
    <t>DESECARI NOROIENI</t>
  </si>
  <si>
    <t>SANTURI DESECARI NOROIENI</t>
  </si>
  <si>
    <t>SANTURI DESECARI PADUREA MARE</t>
  </si>
  <si>
    <t>BARAJ VALEA LUPULUI</t>
  </si>
  <si>
    <t>DRUM FORESTIER OTELOAIA</t>
  </si>
  <si>
    <t>SANTURI DESECARI BALTOASA</t>
  </si>
  <si>
    <t>DRUM SI PLATFORMA</t>
  </si>
  <si>
    <t>CAI SI PLATFORME</t>
  </si>
  <si>
    <t>DRUM AUTO</t>
  </si>
  <si>
    <t>DESECARI PEPINIERA</t>
  </si>
  <si>
    <t>DRUM FORESTIER BLIDARISTE-LESPEZ</t>
  </si>
  <si>
    <t>DRUM FORESTIER LESPEZI-FAGET</t>
  </si>
  <si>
    <t>DRUM FORESTIER FUNDATURA-LESPEZI</t>
  </si>
  <si>
    <t>DRUM FORESTIER BULZ TR.I-2</t>
  </si>
  <si>
    <t>DRUM FORESTIER BULZ TR.II-3</t>
  </si>
  <si>
    <t>DRUM FORESTIER FAGET-LESPEZI 3.3</t>
  </si>
  <si>
    <t>DRUM FORESTIER SURDUCAN 3.3</t>
  </si>
  <si>
    <t>DRUM FORESTIER FLOREASCA 0.7</t>
  </si>
  <si>
    <t>DRUM FORESTIER HUTA-GORUN 1.6</t>
  </si>
  <si>
    <t>DRUM FORESTIER VALEA SCALDARII</t>
  </si>
  <si>
    <t>DRUM FORESTIER IEGHERISTE 2.2</t>
  </si>
  <si>
    <t>DRUM FORESTIER MAIERISTE 3.6</t>
  </si>
  <si>
    <t>DRUM FORESTIER STINA TR.I 2.1</t>
  </si>
  <si>
    <t>DRUM ACCES GATER MICULA</t>
  </si>
  <si>
    <t>DRUM PIATRA</t>
  </si>
  <si>
    <t>DRUM ACCES PLANTAJ</t>
  </si>
  <si>
    <t>DRUM FORESTIER CERHAT,CRAIDOROLT</t>
  </si>
  <si>
    <t>SANT DESECARI GELU</t>
  </si>
  <si>
    <t>SANT DESECARI FOIENI</t>
  </si>
  <si>
    <t>Lungime albie corectată/consolidată=11,4 km;</t>
  </si>
  <si>
    <t>SANT DESECARI SANISLAU</t>
  </si>
  <si>
    <t>Lungime albie corectată/consolidată=6,2 km;</t>
  </si>
  <si>
    <t>SANT DESECARI ARDUD</t>
  </si>
  <si>
    <t>HG 982/1998;; HG 478/ 24-IUN-15;Lg.478/24-IUN-15;OUG.1 din 04/01/2017;OUG.68 din 06/11/2019</t>
  </si>
  <si>
    <t>Lungime albie corectată/consolidată=8 km;</t>
  </si>
  <si>
    <t>SANT DRENAJ FOIENI</t>
  </si>
  <si>
    <t>Lungime albie corectată/consolidată=3,4 km;</t>
  </si>
  <si>
    <t>DESECARI PADUREA DOBA</t>
  </si>
  <si>
    <t>DESECARI PADUREA GYARMAT</t>
  </si>
  <si>
    <t>DESECARI PADUREA GYARMAT I</t>
  </si>
  <si>
    <t>DESECARI PADUREA GYARMAT II</t>
  </si>
  <si>
    <t>DESECARI DOBA</t>
  </si>
  <si>
    <t>DESECARI CRAIDOROLT</t>
  </si>
  <si>
    <t>DESECARI GYARMAT II</t>
  </si>
  <si>
    <t>ACCES VANATOARE FOIENI</t>
  </si>
  <si>
    <t>DESECARI GELU</t>
  </si>
  <si>
    <t>DESECARI PADURE URZICENI</t>
  </si>
  <si>
    <t>Lungime albie corectată/consolidată=11,2 km;</t>
  </si>
  <si>
    <t>DESECARI</t>
  </si>
  <si>
    <t>Lungime albie corectată/consolidată=18,4 km;</t>
  </si>
  <si>
    <t>DAF 12,1 VL.RIULUI</t>
  </si>
  <si>
    <t>DAF 2,2 VL.PIETROSI</t>
  </si>
  <si>
    <t>DAF 2,3 VL.CODRULUI</t>
  </si>
  <si>
    <t>DAF 4,0 VL.COPILULUI</t>
  </si>
  <si>
    <t>DAF 2,6 TR.IZVOR</t>
  </si>
  <si>
    <t>DAF 2,3 CORBOI</t>
  </si>
  <si>
    <t>DAF 3,5 PR.TIGANULUI RECE</t>
  </si>
  <si>
    <t>DAF 1,7 FLITANI</t>
  </si>
  <si>
    <t>DAF 6,3 SURDUCEL</t>
  </si>
  <si>
    <t>DAF 1,1 VIEZURISTE</t>
  </si>
  <si>
    <t>DAF 1,0 BORAS</t>
  </si>
  <si>
    <t>DAF 1,4 URZICARU</t>
  </si>
  <si>
    <t>DAF 2,5 VL.SEMNELOR</t>
  </si>
  <si>
    <t>DAF 2,5 VL.MAGURII DOBRES</t>
  </si>
  <si>
    <t>DAF 13,0 VIDA</t>
  </si>
  <si>
    <t>DAF 3,5 VL.BLAJ</t>
  </si>
  <si>
    <t>DAF 2,7 CUBLES</t>
  </si>
  <si>
    <t>DAF 1,6 TOPLITEI</t>
  </si>
  <si>
    <t>DAF 5,4 ZAPOZII TINOASA</t>
  </si>
  <si>
    <t>DAF 2,4 VIDUTA</t>
  </si>
  <si>
    <t>DAF 4,7 VIDA RUNC</t>
  </si>
  <si>
    <t>DAF 2,2 VL.RUSTIULUI</t>
  </si>
  <si>
    <t>DAF 2,4 VL.NULII</t>
  </si>
  <si>
    <t>CT VIDA - LUNCA SPRIE</t>
  </si>
  <si>
    <t>CT CIMPANI - VALANI</t>
  </si>
  <si>
    <t>CT CORBESTI</t>
  </si>
  <si>
    <t>Lungime albie corectată/consolidată=2,3 km;</t>
  </si>
  <si>
    <t>CT ARB. DUGLAS TOPLITA</t>
  </si>
  <si>
    <t>CT TOPLITA</t>
  </si>
  <si>
    <t>CASCADA</t>
  </si>
  <si>
    <t>CT VIRCIOROG</t>
  </si>
  <si>
    <t>BARAJ RADURI</t>
  </si>
  <si>
    <t>BARAJ RUNC</t>
  </si>
  <si>
    <t>DRUM FORESTIER CARBUNISTE</t>
  </si>
  <si>
    <t>DRUM FORESTIER CHILIA</t>
  </si>
  <si>
    <t>DRUM FORESTIER VALEA MISEI</t>
  </si>
  <si>
    <t>DRUM FORESTIER BOLDITAU</t>
  </si>
  <si>
    <t>CANALELE PADURII</t>
  </si>
  <si>
    <t>DRUM FORESTIER VALEA RUNCULUI</t>
  </si>
  <si>
    <t>DRUM FORESTIER V.RUNCULUI PRELUN</t>
  </si>
  <si>
    <t>DRUM FORESTIER V.FINTINII</t>
  </si>
  <si>
    <t>DRUM FORESTIER NEGUREASA</t>
  </si>
  <si>
    <t>DRUM FORESTIER LIPAUT-NEGUREASA</t>
  </si>
  <si>
    <t>DRUM FORESTIER VALEA CHILIEI</t>
  </si>
  <si>
    <t>DRUM FORESTIER CHILIA 1</t>
  </si>
  <si>
    <t>DRUM FORESTIER MARIUS</t>
  </si>
  <si>
    <t>DR.FOREST.IZV.MARIUSULUI TR.1</t>
  </si>
  <si>
    <t>DR.FOREST.IZV.MARIUSULUI TR.2</t>
  </si>
  <si>
    <t>DR.FOREST.VALEA BRAZILOR</t>
  </si>
  <si>
    <t>DRUM FORESTIER MATEASA</t>
  </si>
  <si>
    <t>DRUM FORESTIER VALEA COCOSULUI</t>
  </si>
  <si>
    <t>DRUM FORESTIER RAMIFICATIE BIRSA</t>
  </si>
  <si>
    <t>DRUM FORESTIER BOLDITAU TR.II</t>
  </si>
  <si>
    <t>DRUM FORESTIER SAMATISA</t>
  </si>
  <si>
    <t>DRUM FORESTIER BARBATOC</t>
  </si>
  <si>
    <t>DRUM FORESTIER FRASINEL</t>
  </si>
  <si>
    <t>DRUM FORESTIER FRASINEL PRELUNGI</t>
  </si>
  <si>
    <t>DRUM FORESTIER VALEA BATRINA</t>
  </si>
  <si>
    <t>DRUM FORESTIER SUGARUT</t>
  </si>
  <si>
    <t>DRUM FORESTIER SECTOR</t>
  </si>
  <si>
    <t>DRUM FORESTIER CERGHIDOMB</t>
  </si>
  <si>
    <t>DRUM ACCES BARCOLTA</t>
  </si>
  <si>
    <t>BARAJ BARCOLTA</t>
  </si>
  <si>
    <t>DRUM FORESTIER TARNA I + II</t>
  </si>
  <si>
    <t>DRUM FORESTIER HOLITA I</t>
  </si>
  <si>
    <t>DRUM FORESTIER BATARCI</t>
  </si>
  <si>
    <t>Lungime albie corectată/consolidată=226,81 km;</t>
  </si>
  <si>
    <t>DRUM FORESTIER LECHINTA</t>
  </si>
  <si>
    <t>CANAL DESECARE</t>
  </si>
  <si>
    <t>DRUM ACCES CIGHID</t>
  </si>
  <si>
    <t>DRUMURI PEP. LUNCA</t>
  </si>
  <si>
    <t>DAF 10,6 MADARASAU</t>
  </si>
  <si>
    <t>DAF 3,0 SASARANI</t>
  </si>
  <si>
    <t>DAF 8,0 TINCA TOPILE</t>
  </si>
  <si>
    <t>DAF 3,4 HODISEL</t>
  </si>
  <si>
    <t>DAF 3,0 VL.PERII</t>
  </si>
  <si>
    <t>CANAL TALPOS-GORONISTE-</t>
  </si>
  <si>
    <t>CANAL BELFIR</t>
  </si>
  <si>
    <t>CANAL GORONISTE</t>
  </si>
  <si>
    <t>Lungime albie corectată/consolidată=4,7 km;</t>
  </si>
  <si>
    <t>SANT RACHITARIE</t>
  </si>
  <si>
    <t>CANALE DESECARE</t>
  </si>
  <si>
    <t>DAF 3,6 BOHODEI ALEU</t>
  </si>
  <si>
    <t>HG 982/1998;H;HG nr.256 din:17/03/2011;OUG.1 din 04/01/2017;HG.354/18.05.2017;OUG.68 din 06/11/2019</t>
  </si>
  <si>
    <t>DAF 2,0 VL.MARULUI</t>
  </si>
  <si>
    <t>DAF 3,3 JIVITA</t>
  </si>
  <si>
    <t>DAF 5,0 VL.BULZULUI</t>
  </si>
  <si>
    <t>DAF 2,1 BOGA</t>
  </si>
  <si>
    <t>DAF 3,6 VARASOAIA</t>
  </si>
  <si>
    <t>DAF 4,6 BALILEASA</t>
  </si>
  <si>
    <t>DAF 2,6 VL.SEACA</t>
  </si>
  <si>
    <t>DAF 5,0 PR.URSULUI</t>
  </si>
  <si>
    <t>DAF 1,3 SCARITA ZAPODIE</t>
  </si>
  <si>
    <t>DAF 13,9 GALBENA LUNCSOARA</t>
  </si>
  <si>
    <t>DAF 4,6 GALBENA FAGU</t>
  </si>
  <si>
    <t>DAF 4,1 PAULEASA TIGANU</t>
  </si>
  <si>
    <t>DAF 3,2 DOSUL LUI NAN</t>
  </si>
  <si>
    <t>DAF 6,5 JULESTI SIBISOARA</t>
  </si>
  <si>
    <t>DAF 2,5 SIBISOARA APA FAG</t>
  </si>
  <si>
    <t>DAF 3,0 VRANITA</t>
  </si>
  <si>
    <t>CT GHIGHISENI</t>
  </si>
  <si>
    <t>CT HINCHIRIS</t>
  </si>
  <si>
    <t>BANCHETE ZIDARIE USCATA</t>
  </si>
  <si>
    <t>CLEIONAJE DUBLE</t>
  </si>
  <si>
    <t>TERASE SIMPLE</t>
  </si>
  <si>
    <t>BARAJ CU PRAG SI DEVERSOR</t>
  </si>
  <si>
    <t>CT BARAJE VL. CHISCAU</t>
  </si>
  <si>
    <t>CT BARAJE VL. CRAIASA</t>
  </si>
  <si>
    <t>C.T. SECTOR CHISCAU</t>
  </si>
  <si>
    <t>C.T. HINCHIRIS</t>
  </si>
  <si>
    <t>DAF 3,5 EPURISTE</t>
  </si>
  <si>
    <t>DAF 6,8 SINIOB</t>
  </si>
  <si>
    <t>DAF 3,2 CETARIU</t>
  </si>
  <si>
    <t>DRUM ACCES PASTR.REMETI</t>
  </si>
  <si>
    <t>DAF 2,2 VL.BOIULUI</t>
  </si>
  <si>
    <t>DAF 5,6 VL.LUPULUI</t>
  </si>
  <si>
    <t>DAF 1,5 VL.PLAIULUI</t>
  </si>
  <si>
    <t>DAF 5,6 VL.GUGII</t>
  </si>
  <si>
    <t>DAF 4,6 VL.RUNCULUI</t>
  </si>
  <si>
    <t>DAF 3,7 CIRLIGATE</t>
  </si>
  <si>
    <t>DAF 1,0 PR.URSULUI</t>
  </si>
  <si>
    <t>DAF 3,3 MUNCEI</t>
  </si>
  <si>
    <t>DAF 1,7 VL.TAPULUI</t>
  </si>
  <si>
    <t>DAF 2,7 PARAUTA</t>
  </si>
  <si>
    <t>DAF 0,8 VILCEI VL.CU CALE</t>
  </si>
  <si>
    <t>DAF 2,7 VILCEI</t>
  </si>
  <si>
    <t>DAF 3,8 VL.LESULUI</t>
  </si>
  <si>
    <t>DAF 7,4 HODRINCUSA</t>
  </si>
  <si>
    <t>DAF 5,0 CONTUR STINA</t>
  </si>
  <si>
    <t>DAF 1,8 IZVORUL MINUNILOR</t>
  </si>
  <si>
    <t>DAF 1,4 PESCARIEI</t>
  </si>
  <si>
    <t>DAF 0,7 GALBENA STINA</t>
  </si>
  <si>
    <t>DAF 6,6 VL. DRAGANULUI</t>
  </si>
  <si>
    <t>DAF 2,1 OBIRSIE DRAGAN</t>
  </si>
  <si>
    <t>DAF 3,6 PR. CRACIUNU</t>
  </si>
  <si>
    <t>DAF 4,5 RACHITIS</t>
  </si>
  <si>
    <t>DAF 1,5 VOIOSU</t>
  </si>
  <si>
    <t>DAF 1,1 CHENTU</t>
  </si>
  <si>
    <t>DAF 3,2 DRAGAN MAL DR.</t>
  </si>
  <si>
    <t>DAF 3,5 TILHARU</t>
  </si>
  <si>
    <t>DAF 2,7 ULIESU</t>
  </si>
  <si>
    <t>DAF 2,7 MAGURI</t>
  </si>
  <si>
    <t>DAF 0,9 DRAGAN II</t>
  </si>
  <si>
    <t>DAF 3,0 MOARA DRACULUI I</t>
  </si>
  <si>
    <t>DAF 1,8 CIRIPA I</t>
  </si>
  <si>
    <t>DAF 1,2 ULIESU</t>
  </si>
  <si>
    <t>DAF 1,4 CIRIPA II</t>
  </si>
  <si>
    <t>DAF 1,5 MOARA DR. PR.ANDR</t>
  </si>
  <si>
    <t>DAF 3,2 PR. CRACIUNU PREL</t>
  </si>
  <si>
    <t>DAF 2,4 CRACIUNU ALBANU</t>
  </si>
  <si>
    <t>DAF 2,6 SUB VIRFURAS</t>
  </si>
  <si>
    <t>DAF POD VOIOSU</t>
  </si>
  <si>
    <t>DAF POD OBIRSIE DRAGAN</t>
  </si>
  <si>
    <t>DAF 1,7 SUB VIRFURAS II</t>
  </si>
  <si>
    <t>BARAJ CORECT.TORENT.LESU</t>
  </si>
  <si>
    <t>BARAJ CORECT.TOR.V.GUGII</t>
  </si>
  <si>
    <t>BARAJ CORECT.TOR.POIANA</t>
  </si>
  <si>
    <t>BARAJ CORECT.TOR.DL.MARE</t>
  </si>
  <si>
    <t>C.T. LESU</t>
  </si>
  <si>
    <t>C.T. GUGII</t>
  </si>
  <si>
    <t>C.T. VALEA DE RUNC</t>
  </si>
  <si>
    <t>C.T. LESU PR. GALBENA I</t>
  </si>
  <si>
    <t>C.T. LESU PR. GALBENA II</t>
  </si>
  <si>
    <t>C.T. LESU IZVORUL MINUNILOR</t>
  </si>
  <si>
    <t>C.T. LESU PR. PASTRAVARIE I</t>
  </si>
  <si>
    <t>C.T. LESU PR. PASTRAVARIE II</t>
  </si>
  <si>
    <t>DAF IADOLINA</t>
  </si>
  <si>
    <t>DAF CONTUR MAL STG. SEBISEL 5,08</t>
  </si>
  <si>
    <t>CT LESU</t>
  </si>
  <si>
    <t>DRUM CONTUR MAL DREPT</t>
  </si>
  <si>
    <t>DRUM ACCES ATEAS</t>
  </si>
  <si>
    <t>DRUM ACCES PEPINIERA</t>
  </si>
  <si>
    <t>DRUM AUTO BAILE 1 MAI</t>
  </si>
  <si>
    <t>\DAF 3,2 VL.FLORILOR</t>
  </si>
  <si>
    <t>DAF 10,0 SUSTUROGI DUMBRA</t>
  </si>
  <si>
    <t>DAF 6,0 HODOS AGOSTON</t>
  </si>
  <si>
    <t>DAF 3,8 BUTELIEI</t>
  </si>
  <si>
    <t>DAF 7,5 VL.DE RUGI</t>
  </si>
  <si>
    <t>DAF 4,6 TR.1 MAI</t>
  </si>
  <si>
    <t>DAF 21,8 MIERLAU BOBOSTEA</t>
  </si>
  <si>
    <t>DAF 2,0 MOCIRLA SUMUGIU</t>
  </si>
  <si>
    <t>DRUMURI SI PODURI</t>
  </si>
  <si>
    <t>ACCES CAROSABIL LA DEP.</t>
  </si>
  <si>
    <t>DAF 12,3 PADUREA MARE</t>
  </si>
  <si>
    <t>DAF 3,2 FAGUT BALC</t>
  </si>
  <si>
    <t>DAF 2,4 BALC RAMIF STINGA</t>
  </si>
  <si>
    <t>DAF 1,0 FATA CABANEI</t>
  </si>
  <si>
    <t>DAF 2,1 VL.PEPII</t>
  </si>
  <si>
    <t>DAF 5,1 VARZARI SOCET</t>
  </si>
  <si>
    <t>DAF 3,1 BUCOVINA</t>
  </si>
  <si>
    <t>DAF 4,2 VRAJITORU</t>
  </si>
  <si>
    <t>DAF 3,4 JURTEANA</t>
  </si>
  <si>
    <t>DAF 1,2 VL.MAGURII</t>
  </si>
  <si>
    <t>DAF 1,2 VL.MORII</t>
  </si>
  <si>
    <t>DAF 1,0 VL.CERBULUI</t>
  </si>
  <si>
    <t>DAF 6,2 BISTRA FRAPTIN</t>
  </si>
  <si>
    <t>DAF 2,6 PR.CU APA</t>
  </si>
  <si>
    <t>DAF 1,1 STEFANCIC</t>
  </si>
  <si>
    <t>DAF 2,4 PR.TIGANU</t>
  </si>
  <si>
    <t>DAF 7,8 PASTRAV OMUTU</t>
  </si>
  <si>
    <t>DAF 5,6 BLIDARITA</t>
  </si>
  <si>
    <t>DAF 8,5 PICLEU FARCASA</t>
  </si>
  <si>
    <t>DAF 2,8 TARNITA</t>
  </si>
  <si>
    <t>DAF 1,3 VL.MICA FARCASA</t>
  </si>
  <si>
    <t>CASCADA PODITA DIN LEMN</t>
  </si>
  <si>
    <t>CASCADA PODITA</t>
  </si>
  <si>
    <t>DAF 9,0 TARCAITA</t>
  </si>
  <si>
    <t>DAF 4,2 RIPOASA</t>
  </si>
  <si>
    <t>DAF 5,0 SESUTA</t>
  </si>
  <si>
    <t>DAF 1,2 CHICERA</t>
  </si>
  <si>
    <t>DAF 2,7 VL.MICA TARCAITA</t>
  </si>
  <si>
    <t>DAF 4,0 JIGAU</t>
  </si>
  <si>
    <t>DAF 1,2 MERETEU</t>
  </si>
  <si>
    <t>DAF 3,0 FIZIS</t>
  </si>
  <si>
    <t>DAF 2,2 FIZIS-VL.REA</t>
  </si>
  <si>
    <t>DAF 12,2 SUNCUIUS-MOSCORU</t>
  </si>
  <si>
    <t>DAF 3,7 VL.PONTULUI</t>
  </si>
  <si>
    <t>DAF 8,5 VL.ORMANULUI</t>
  </si>
  <si>
    <t>DAF 5,5 VL.SEACA IGASELE</t>
  </si>
  <si>
    <t>DAF 2,0 VL.ZARZAGULUI</t>
  </si>
  <si>
    <t>DAF 12,6 SOIMI</t>
  </si>
  <si>
    <t>DAF 6,4 VL.VISAGULUI</t>
  </si>
  <si>
    <t>DAF 1,7 NENIU</t>
  </si>
  <si>
    <t>DAF 1,5 STERPU POJARU</t>
  </si>
  <si>
    <t>DAF 5,5 IZBUC POJARU</t>
  </si>
  <si>
    <t>BARAJ MIERAG</t>
  </si>
  <si>
    <t>TERASE SPRIJINITE</t>
  </si>
  <si>
    <t>CLEIONAJE SIMPLE</t>
  </si>
  <si>
    <t>DAF 3,4 FINATELOR</t>
  </si>
  <si>
    <t>DAF 3,3 JOFII-MERISOR</t>
  </si>
  <si>
    <t>DAF 1,9 VL. MAGURII-DAMIS</t>
  </si>
  <si>
    <t>DAF 4,0 RUNCSOR</t>
  </si>
  <si>
    <t>DAF 3,6 IEZER</t>
  </si>
  <si>
    <t>DAF 5,2 PONITA STRUNGARU</t>
  </si>
  <si>
    <t>DAF 1,5 TOPLICIOARA</t>
  </si>
  <si>
    <t>DAF 6,2 SOIMUSUL DREPT</t>
  </si>
  <si>
    <t>DAF 2,1 SOIMUSUL STING</t>
  </si>
  <si>
    <t>DAF 8,0 SOHODOL</t>
  </si>
  <si>
    <t>DAF 1,5 GODINOASA</t>
  </si>
  <si>
    <t>DAF 0,8 CHINCIU</t>
  </si>
  <si>
    <t>DAF 1,0 DUMBRAVITASOHOD0L</t>
  </si>
  <si>
    <t>DAF 8,0 VL. SEACA-MEZIAD</t>
  </si>
  <si>
    <t>DAF 9,3 MEZIAD</t>
  </si>
  <si>
    <t>DAF 1,1 DUMBRAVITA-MEZIAD</t>
  </si>
  <si>
    <t>DAF 1,6 VL.CU CALE-MEZIAD</t>
  </si>
  <si>
    <t>DAF 2,5 PIRIU ILIESULUI</t>
  </si>
  <si>
    <t>DAF 5,4 VL. LUNCII</t>
  </si>
  <si>
    <t>DAF 5,0 BINSEL</t>
  </si>
  <si>
    <t>DAF 4,1 DRAGOIESTI</t>
  </si>
  <si>
    <t>DAF 7,0 BURDA</t>
  </si>
  <si>
    <t>DAF 7,0 VL. HIJULUI</t>
  </si>
  <si>
    <t>DAF 7,5 VL.MARE BUDUREASA</t>
  </si>
  <si>
    <t>DAF 5,5 SIRCA PR. CUCULUI</t>
  </si>
  <si>
    <t>DAF 8,4 VL.REA-HAIU</t>
  </si>
  <si>
    <t>DAF 1,9 BINSEL-VL.CU CALE</t>
  </si>
  <si>
    <t>GARDULET DE COASTA TRANSV</t>
  </si>
  <si>
    <t>CT SI ATD BARAJ</t>
  </si>
  <si>
    <t>PRAG ATD</t>
  </si>
  <si>
    <t>DRUM ACCES BARAJ</t>
  </si>
  <si>
    <t>SANT DRENAJ</t>
  </si>
  <si>
    <t>C.T. BAZIN MEZIAD</t>
  </si>
  <si>
    <t>ZID DE PROTECTIE</t>
  </si>
  <si>
    <t>DAF 12,4 RASIGHII VL.MARE</t>
  </si>
  <si>
    <t>DAF 3,8 CUIESD NETESTI</t>
  </si>
  <si>
    <t>DAF 6,6 HUTII DRAGUS</t>
  </si>
  <si>
    <t>DAF 8,1 VL. SINTEULUI</t>
  </si>
  <si>
    <t>DAF 2,1 BLIDARU</t>
  </si>
  <si>
    <t>DAF 2,0 PESTISEL</t>
  </si>
  <si>
    <t>DAF 2,2 BISTRA</t>
  </si>
  <si>
    <t>DAF 2,3 VL. CURATURII</t>
  </si>
  <si>
    <t>DAF 7,5 VL. PLOPULUI</t>
  </si>
  <si>
    <t>DAF 3,3 LION</t>
  </si>
  <si>
    <t>DAF 2,8 VL. MORII</t>
  </si>
  <si>
    <t>DAF 6,8 ADAPATOR PORCARET</t>
  </si>
  <si>
    <t>DAF 3,1 VL. STAVILEI</t>
  </si>
  <si>
    <t>DAF 2,5 MIRU</t>
  </si>
  <si>
    <t>DAF 3,2 LUNCSOARA</t>
  </si>
  <si>
    <t>DAF 4,9 AUSORII</t>
  </si>
  <si>
    <t>DAF 4,4 VL. OMULUI</t>
  </si>
  <si>
    <t>DAF 4,8 MIHULETI</t>
  </si>
  <si>
    <t>DAF 3,4 SCUDU</t>
  </si>
  <si>
    <t>DAF 3,7 VL. NEMESULUI</t>
  </si>
  <si>
    <t>DAF 8,7 RACHITII</t>
  </si>
  <si>
    <t>DAF 6,0 BOROD-FRASINET</t>
  </si>
  <si>
    <t>DAF 4,5 VL. FERCHII</t>
  </si>
  <si>
    <t>DAF 4,0 CHICERA</t>
  </si>
  <si>
    <t>DAF 11,8 COPACIOASA</t>
  </si>
  <si>
    <t>DAF 2,5 VL. FILII</t>
  </si>
  <si>
    <t>DAF 1,8 MIHAI BOLUNDU</t>
  </si>
  <si>
    <t>BARAJ FIX PRAG DEVERSOR</t>
  </si>
  <si>
    <t>COREC.TORENTI BLIDARU</t>
  </si>
  <si>
    <t>REGULARIZ.ALBIEI LUGAS</t>
  </si>
  <si>
    <t>BARAJE CU PRAG DEVERSOR</t>
  </si>
  <si>
    <t>BARAJE CU PRAG VL.GEPIS</t>
  </si>
  <si>
    <t>CORECTIA TORENTI VL.MORII</t>
  </si>
  <si>
    <t>CORECTIA TORENTI VL.GEPIS</t>
  </si>
  <si>
    <t>LUCRARI CT VALEA RACHITII</t>
  </si>
  <si>
    <t>PRAGURI 14 BUC.</t>
  </si>
  <si>
    <t>C.T. PIRIU ROSU</t>
  </si>
  <si>
    <t>C.T. PIRIU BLIDARU</t>
  </si>
  <si>
    <t>C.T. MESA PLESA</t>
  </si>
  <si>
    <t>C.T. PIRIU GEPIS</t>
  </si>
  <si>
    <t>C.T. VALEA RACHITII</t>
  </si>
  <si>
    <t>PRAGURI DIN BETON</t>
  </si>
  <si>
    <t>TRAVERSE DE ALIMENTARE</t>
  </si>
  <si>
    <t>TRAVERSE DIN BETON</t>
  </si>
  <si>
    <t>DAF 2,3 VL.BULZULUI</t>
  </si>
  <si>
    <t>DAF 1,7 VL.MARE BAITA</t>
  </si>
  <si>
    <t>DAF 4,4 SIGHISTEL</t>
  </si>
  <si>
    <t>DAF 5,6 FERDINAND</t>
  </si>
  <si>
    <t>DAF 3,0 IZV.CRISUL NEGRU</t>
  </si>
  <si>
    <t>DAF 0,7 CORLATU</t>
  </si>
  <si>
    <t>DAF 2,5 VL.CALULUI BAITA</t>
  </si>
  <si>
    <t>DAF 2,1 PR.TIGANULUI</t>
  </si>
  <si>
    <t>DAF 1,8 SOPOTEASA</t>
  </si>
  <si>
    <t>DAF 1,5 FINATE HOLTA</t>
  </si>
  <si>
    <t>DAF 3,3 VARZARI APROAIE</t>
  </si>
  <si>
    <t>DAF 2,8 TIESU</t>
  </si>
  <si>
    <t>DAF 5,2 JURJII RUDAREASA</t>
  </si>
  <si>
    <t>DAF 1,7 COASTA LEHECENI</t>
  </si>
  <si>
    <t>DAF 9,2 POIANA BIHARIA</t>
  </si>
  <si>
    <t>DAF 2,4 PR.MARGINII</t>
  </si>
  <si>
    <t>DAF 2,5 VL.MARE POIANA</t>
  </si>
  <si>
    <t>DAF 2,0 HOTAREL</t>
  </si>
  <si>
    <t>DAF 10,9 IZBUC</t>
  </si>
  <si>
    <t>DAF 8,3 CIMP MOT</t>
  </si>
  <si>
    <t>DAF 2,1 BRIHENI</t>
  </si>
  <si>
    <t>DAF 1,9 VL.LUI MIC</t>
  </si>
  <si>
    <t>DAF 1,8 VL.BOULUI</t>
  </si>
  <si>
    <t>DAF  VARATEC</t>
  </si>
  <si>
    <t>HG 982/1998;H 491/2011; HG 478/ 24-IUN-15;HG.478/24-IUN-15;OUG.1 din 04/01/2017;HG.354/18.05.2017;OUG.68 din 06/11/2019</t>
  </si>
  <si>
    <t>Lungime=10,9 km Km;Suprafeţe= ha;CF= ;</t>
  </si>
  <si>
    <t>DAF 1,8 VL.LIMBII</t>
  </si>
  <si>
    <t>DAF 2,4 VL.CALULUI</t>
  </si>
  <si>
    <t>DAF 2,3 VL.LAZULUI</t>
  </si>
  <si>
    <t>CT.IZBUC CANALE PODETE BA</t>
  </si>
  <si>
    <t>CT.VARZARI-PRAG BARAJE</t>
  </si>
  <si>
    <t>CT.IZBUC CANAL PĂMÂNT</t>
  </si>
  <si>
    <t>CT.IZBUC-BARAJE PRAGURI 1</t>
  </si>
  <si>
    <t>CT.IZBUC-CANAL 500 ML</t>
  </si>
  <si>
    <t>CT.IZBUC CANAL BETON</t>
  </si>
  <si>
    <t>CT.IZBUC PODETE, CANALE</t>
  </si>
  <si>
    <t>CT.CRISTIOREL PRAG DR.ACC</t>
  </si>
  <si>
    <t>CT.CRISTIOR PRAGURI</t>
  </si>
  <si>
    <t>DAF FRUMOASA 2</t>
  </si>
  <si>
    <t>Tara: România; Judet: NEAMŢ; -;   -; Nr: -;</t>
  </si>
  <si>
    <t>DAF CLOPOTELUL</t>
  </si>
  <si>
    <t>DAF NEAGRA</t>
  </si>
  <si>
    <t>DAF SLATIOARA</t>
  </si>
  <si>
    <t>DAF COCIORVEI (CIRESU)</t>
  </si>
  <si>
    <t>DAF DRAGOVA</t>
  </si>
  <si>
    <t>DAF LIMPEGIORU</t>
  </si>
  <si>
    <t>DAF GEAMANA 1</t>
  </si>
  <si>
    <t>DAF GEAMANA 2</t>
  </si>
  <si>
    <t>DAF GEAMANA CASARIE</t>
  </si>
  <si>
    <t>DAF CASARIA</t>
  </si>
  <si>
    <t>DAF GEAMANA CRAC</t>
  </si>
  <si>
    <t>DAF BRUSTURATU 1</t>
  </si>
  <si>
    <t>DAF BRUSTURATU 2</t>
  </si>
  <si>
    <t>DAF BRUSTURATU 3</t>
  </si>
  <si>
    <t>DAF TRACTOR BRUSTURATU</t>
  </si>
  <si>
    <t>DAF STRAJA</t>
  </si>
  <si>
    <t>DAF PESTIOSU</t>
  </si>
  <si>
    <t>DAF SANATORIU SOIMU</t>
  </si>
  <si>
    <t>DAF TAZLAU 1</t>
  </si>
  <si>
    <t>DAF TAZLAU 2</t>
  </si>
  <si>
    <t>DAF COMARNIC</t>
  </si>
  <si>
    <t>DAF TAZLAU OBARSIE COMAR</t>
  </si>
  <si>
    <t>DAF TAZLAU PRELUNGIRE</t>
  </si>
  <si>
    <t>DAF PRELUCI</t>
  </si>
  <si>
    <t>DAF ROTARIA</t>
  </si>
  <si>
    <t>DAF AFINIS</t>
  </si>
  <si>
    <t>DAF FRASINIS</t>
  </si>
  <si>
    <t>DAF VULPEA</t>
  </si>
  <si>
    <t>DAF NEGRU TRONSON B.F.L.</t>
  </si>
  <si>
    <t>DAF CRISTI 1</t>
  </si>
  <si>
    <t>DAF CRISTI 2</t>
  </si>
  <si>
    <t>DAF CRISTI PRELUNGIRE</t>
  </si>
  <si>
    <t>DAF NEGRU OBARSIE</t>
  </si>
  <si>
    <t>DAF TULBURELE</t>
  </si>
  <si>
    <t>DAF POD TAZLAU (SOIMU)</t>
  </si>
  <si>
    <t>DAF STUHULET</t>
  </si>
  <si>
    <t>DAF SOIMU</t>
  </si>
  <si>
    <t>DAF COSU</t>
  </si>
  <si>
    <t>DAF BORCHIZ</t>
  </si>
  <si>
    <t>DAF PINTEN</t>
  </si>
  <si>
    <t>DAF VITIOANA</t>
  </si>
  <si>
    <t>DAF NECHIT</t>
  </si>
  <si>
    <t>POTECA VANATOARE</t>
  </si>
  <si>
    <t>POTECA VANATOARE (7,5 KM.)</t>
  </si>
  <si>
    <t>POTECA VANAT.UP3</t>
  </si>
  <si>
    <t>POTECA VANAT.UP2</t>
  </si>
  <si>
    <t>DAF PURCAROAIA</t>
  </si>
  <si>
    <t>Lungime=3,4 KM Km;Suprafeţe= ha;CF= ;</t>
  </si>
  <si>
    <t>DAF POCHIVNICA</t>
  </si>
  <si>
    <t>DAF POGHIVNICA</t>
  </si>
  <si>
    <t>DAF BALMUS</t>
  </si>
  <si>
    <t>Lungime=3,1 KM Km;Suprafeţe= ha;CF= ;</t>
  </si>
  <si>
    <t>DAF BALMUSEL</t>
  </si>
  <si>
    <t>DAF PR.GARDULUI</t>
  </si>
  <si>
    <t>Lungime=2,2 KM Km;Suprafeţe= ha;CF= ;</t>
  </si>
  <si>
    <t>DAF PR.RACHITEI</t>
  </si>
  <si>
    <t>Lungime=2,9 KM Km;Suprafeţe= ha;CF= ;</t>
  </si>
  <si>
    <t>DAF BOULETUL MIC</t>
  </si>
  <si>
    <t>Lungime=7,3 KM Km;Suprafeţe= ha;CF= ;</t>
  </si>
  <si>
    <t>DAF BOULETUL MARE</t>
  </si>
  <si>
    <t>DAF FUNDURI</t>
  </si>
  <si>
    <t>DAF SASU DARZANU</t>
  </si>
  <si>
    <t>Lungime=4,6 KM Km;Suprafeţe= ha;CF= ;</t>
  </si>
  <si>
    <t>DAF ANTALENI</t>
  </si>
  <si>
    <t>DAF BILBOR</t>
  </si>
  <si>
    <t>Lungime=1,5 KM Km;Suprafeţe= ha;CF= ;</t>
  </si>
  <si>
    <t>DAF COACAZ</t>
  </si>
  <si>
    <t>DAF CHITELE-PR.POPII</t>
  </si>
  <si>
    <t>Lungime=8,9 KM Km;Suprafeţe= ha;CF= ;</t>
  </si>
  <si>
    <t>DAF MEDIEI</t>
  </si>
  <si>
    <t>DAF ALUNU-FAGET</t>
  </si>
  <si>
    <t>Lungime=2,1 KM Km;Suprafeţe= ha;CF= ;</t>
  </si>
  <si>
    <t>DAF COZIA-MAGAZIA</t>
  </si>
  <si>
    <t>DAF FILIOARA</t>
  </si>
  <si>
    <t>DAF FILIOARA-P.CONST.</t>
  </si>
  <si>
    <t>DAF AGAPIA NOUA</t>
  </si>
  <si>
    <t>DAF AGAPIA VECHE</t>
  </si>
  <si>
    <t>DAF DARASAG</t>
  </si>
  <si>
    <t>DAF NEGRU OBR.AGAPIA</t>
  </si>
  <si>
    <t>DAF AGAPIA OBRS.</t>
  </si>
  <si>
    <t>DAF HUMAR PANUSITA</t>
  </si>
  <si>
    <t>DAF NISIPARIEI</t>
  </si>
  <si>
    <t>DAF DRAGANUL</t>
  </si>
  <si>
    <t>DAF FRASIN</t>
  </si>
  <si>
    <t>DAF VALEA SEACA</t>
  </si>
  <si>
    <t>DAF UMBRARI</t>
  </si>
  <si>
    <t>DAF CIRESUL</t>
  </si>
  <si>
    <t>DAF MARIENI-SLATINA</t>
  </si>
  <si>
    <t>DAF CAPRIOARA</t>
  </si>
  <si>
    <t>DAF CIREASA</t>
  </si>
  <si>
    <t>CT AGAPIA</t>
  </si>
  <si>
    <t>Lungime albie corectată/consolidată=0,99 km;</t>
  </si>
  <si>
    <t>BARAJE DIN PIATRA CORECTIA TOREN</t>
  </si>
  <si>
    <t>POTECI DE VINATOARE =7600 ML</t>
  </si>
  <si>
    <t>poteci de vanatoare</t>
  </si>
  <si>
    <t>POTECI DE VINATOARE U.A.113-124</t>
  </si>
  <si>
    <t>POTECI DE VINATOARE = 4029ML</t>
  </si>
  <si>
    <t>POTECI DE VINATOARE = 3471 ML</t>
  </si>
  <si>
    <t>POTECI DE VINATOARE = 1750 ML</t>
  </si>
  <si>
    <t>BARAJE CORECTIA TORENTILOR</t>
  </si>
  <si>
    <t>POTECI DE VANATOARE = 3300 ML</t>
  </si>
  <si>
    <t>POTECI DE VANATOARE = 700 ML</t>
  </si>
  <si>
    <t>POTECI DE VANATOARE = 1000 ML</t>
  </si>
  <si>
    <t>POTECI DE VANATOARE = 2900 ML</t>
  </si>
  <si>
    <t>DRUM INCINTA BALASTAT = 282 ML</t>
  </si>
  <si>
    <t>ALIMENTARE CU APA = 930 MP</t>
  </si>
  <si>
    <t>EVACUARE APE UZATE = 172 ML</t>
  </si>
  <si>
    <t>POTECI DE VINATOARE = 400 ML</t>
  </si>
  <si>
    <t>DAF NEGRU-OB.AGAPIA</t>
  </si>
  <si>
    <t>DAF NEGRU-OB AGAPIA</t>
  </si>
  <si>
    <t>DAF ALB-NEGRU</t>
  </si>
  <si>
    <t>Lungime=4,50 KM Km;Suprafeţe= ha;CF= ;</t>
  </si>
  <si>
    <t>DAF TUDOSIA</t>
  </si>
  <si>
    <t>DAF SECU-PRELUNGIRE</t>
  </si>
  <si>
    <t>Lungime=2,4 KM Km;Suprafeţe= ha;CF= ;</t>
  </si>
  <si>
    <t>DAF ROTUNDA</t>
  </si>
  <si>
    <t>DAF CHITA MARE</t>
  </si>
  <si>
    <t>Lungime=1,4 KM Km;Suprafeţe= ha;CF= ;</t>
  </si>
  <si>
    <t>DAF DOMESNIC</t>
  </si>
  <si>
    <t>DAF SASCUTA</t>
  </si>
  <si>
    <t>DAF CARPEN</t>
  </si>
  <si>
    <t>Lungime=1.6 KM Km;Suprafeţe= ha;CF= ;</t>
  </si>
  <si>
    <t>DAF PUTUROSU-TRAPEZELE</t>
  </si>
  <si>
    <t>DAF PUTUROSU TRAPEZELE</t>
  </si>
  <si>
    <t>DAF MAGHERNITA</t>
  </si>
  <si>
    <t>DAF NICOARA</t>
  </si>
  <si>
    <t>HG 982/1998;HG 1344/2011; HG 478/ 24-IUN-15;HG.478/24-IUN-15; HG 478/ 24-IUN-15;HG.478/24-IUN-15;OUG.1 din 04/01/2017;OUG.68 din 06/11/2019</t>
  </si>
  <si>
    <t>DAF VATRA VULPILOR</t>
  </si>
  <si>
    <t>DAF NILUL</t>
  </si>
  <si>
    <t>HG 982/1998;HG 1344/2011; HG 478/ 24-IUN-15;HG.478/24-IUN-15; HG 478/ 24-IUN-15;HG.478/24-IUN-15;OUG.1 din 04/01/2017;HG.354/18.05.2017;OUG.68 din 06/11/2019</t>
  </si>
  <si>
    <t>Lungime=1.8 Km;Suprafeţe= ha;CF= ;</t>
  </si>
  <si>
    <t>Lungime=0,8 Km;Suprafeţe= ha;CF= ;</t>
  </si>
  <si>
    <t>DAF  PALTIN</t>
  </si>
  <si>
    <t>Lungime=0,6 Km;Suprafeţe= ha;CF= ;</t>
  </si>
  <si>
    <t>DAF PONOR-JACOTA</t>
  </si>
  <si>
    <t>DAF BIVOLUL</t>
  </si>
  <si>
    <t>Lungime=2,2 Km;Suprafeţe= ha;CF= ;</t>
  </si>
  <si>
    <t>DAF BOURUL</t>
  </si>
  <si>
    <t>DAF ALUNUL</t>
  </si>
  <si>
    <t>Lungime=1,4 Km;Suprafeţe= ha;CF= ;</t>
  </si>
  <si>
    <t>DAF PIRIUL HUMEI</t>
  </si>
  <si>
    <t>DAF PIRIUL HUMEI-OB.ALUNUL</t>
  </si>
  <si>
    <t>Lungime=4,6 Km;Suprafeţe= ha;CF= ;</t>
  </si>
  <si>
    <t>DAF IFTIMIA</t>
  </si>
  <si>
    <t>Lungime=0,9 Km;Suprafeţe= ha;CF= ;</t>
  </si>
  <si>
    <t>DAF IFTIMIA PRELUNGIRE</t>
  </si>
  <si>
    <t>Lungime=2,1 Km;Suprafeţe= ha;CF= ;</t>
  </si>
  <si>
    <t>DAF CARBUNA</t>
  </si>
  <si>
    <t>Lungime=2,4 Km;Suprafeţe= ha;CF= ;</t>
  </si>
  <si>
    <t>DAF PR.CARBUNA-PR.NITA</t>
  </si>
  <si>
    <t>Lungime=1,8 Km;Suprafeţe= ha;CF= ;</t>
  </si>
  <si>
    <t>DAF NEMTISOR</t>
  </si>
  <si>
    <t>DAF NEMTISOR-OBIRSIE</t>
  </si>
  <si>
    <t>Lungime=0,7 Km;Suprafeţe= ha;CF= ;</t>
  </si>
  <si>
    <t>DAF NEMTISOR-ICOANA</t>
  </si>
  <si>
    <t>Lungime=7,1 Km;Suprafeţe= ha;CF= ;</t>
  </si>
  <si>
    <t>DAF GROSI-MURES</t>
  </si>
  <si>
    <t>DAF CULESA</t>
  </si>
  <si>
    <t>Lungime=3,5 Km;Suprafeţe= ha;CF= ;</t>
  </si>
  <si>
    <t>DAF VALENI-NEMTISOR</t>
  </si>
  <si>
    <t>DAF VALENI</t>
  </si>
  <si>
    <t>Lungime=5,5 Km;Suprafeţe= ha;CF= ;</t>
  </si>
  <si>
    <t>DAF CULESA-SARATA</t>
  </si>
  <si>
    <t>DAF PR.RUGINEI</t>
  </si>
  <si>
    <t>DAF GRASI-BULUBESTI</t>
  </si>
  <si>
    <t>Lungime=2,6 Km;Suprafeţe= ha;CF= ;</t>
  </si>
  <si>
    <t>DAF OCOLIRE M.NEAMT</t>
  </si>
  <si>
    <t>DRUM FORESTIER MOSNA</t>
  </si>
  <si>
    <t>DRUM FORESTIER ARSURA</t>
  </si>
  <si>
    <t>DRUM FORESTIER HRUSCA BUR</t>
  </si>
  <si>
    <t>DRUM FORESTIER BUDAI</t>
  </si>
  <si>
    <t>POTECA VANAT.BOBEICUTA</t>
  </si>
  <si>
    <t>BARAJ STEJARU</t>
  </si>
  <si>
    <t>CANAL TEIUS</t>
  </si>
  <si>
    <t>Lungime albie corectată/consolidată=0,087 km;</t>
  </si>
  <si>
    <t>CANAL STEJARU</t>
  </si>
  <si>
    <t>POTECA VANAT.BOLOVANIS 1KM.</t>
  </si>
  <si>
    <t>POTECA VANAT.0,5KM.</t>
  </si>
  <si>
    <t>POTECA VANAT.2,7 KM.</t>
  </si>
  <si>
    <t>POTECA VAN.TOROGLEJ 1,2KM.</t>
  </si>
  <si>
    <t>POT.VAN.MAIERUS TROCI 1,3KM.</t>
  </si>
  <si>
    <t>POTECA VANAT.BRATES 0,8KM.</t>
  </si>
  <si>
    <t>POTECA VANAT.3 KM.</t>
  </si>
  <si>
    <t>POTECA VANAT.4 KM.</t>
  </si>
  <si>
    <t>POTECA VANAT.2 KM.</t>
  </si>
  <si>
    <t>Denumire=2,3 KM ;</t>
  </si>
  <si>
    <t>Denumire=2,7 KM ;</t>
  </si>
  <si>
    <t>POTECA VANAT.BRATES 3,1 KM.</t>
  </si>
  <si>
    <t>DRUM FOR.PANGARATI-CSPL 0,8KM.</t>
  </si>
  <si>
    <t>DAF SMIDA</t>
  </si>
  <si>
    <t>Lungime=4,1 KM Km;Suprafeţe= ha;CF= ;</t>
  </si>
  <si>
    <t>DAF SMIDA PRELUNGIRE</t>
  </si>
  <si>
    <t>Lungime=2,6 KM Km;Suprafeţe= ha;CF= ;</t>
  </si>
  <si>
    <t>DRUM FOR.ACCES HIDROCENTR.0,8KM.</t>
  </si>
  <si>
    <t>DAF ARDELUTA</t>
  </si>
  <si>
    <t>Lungime=5,4 KM Km;Suprafeţe= ha;CF= ;</t>
  </si>
  <si>
    <t>DAF ARDELUTA PRELUNGIRE</t>
  </si>
  <si>
    <t>Lungime=0,1 KM Km;Suprafeţe= ha;CF= ;</t>
  </si>
  <si>
    <t>DAF BOLOVANIS</t>
  </si>
  <si>
    <t>Lungime=11,1 KM Km;Suprafeţe= ha;CF= ;</t>
  </si>
  <si>
    <t>DAF LAZAROAIA</t>
  </si>
  <si>
    <t>DAF LAZAROAIA PRELUNGIRE</t>
  </si>
  <si>
    <t>Lungime=0,8 KM Km;Suprafeţe= ha;CF= ;</t>
  </si>
  <si>
    <t>DAF MAIERUS ADANC</t>
  </si>
  <si>
    <t>Lungime=4,4 KM Km;Suprafeţe= ha;CF= ;</t>
  </si>
  <si>
    <t>DAF RACHITII</t>
  </si>
  <si>
    <t>DAF PR.RACHITII</t>
  </si>
  <si>
    <t>Lungime=2,8 KM Km;Suprafeţe= ha;CF= ;</t>
  </si>
  <si>
    <t>DAF VEVERITA</t>
  </si>
  <si>
    <t>DAF VEVERITA PRELUNGIRE</t>
  </si>
  <si>
    <t>Lungime=0,4 KM Km;Suprafeţe= ha;CF= ;</t>
  </si>
  <si>
    <t>DAF GAINA</t>
  </si>
  <si>
    <t>DAF FANTANA DE PIATRA</t>
  </si>
  <si>
    <t>DAF BRATASEL</t>
  </si>
  <si>
    <t>DAF PR.LINIEI</t>
  </si>
  <si>
    <t>DAF PR.LINIEI PRELUNGIRE</t>
  </si>
  <si>
    <t>DAF MELETHAUS</t>
  </si>
  <si>
    <t>DAF MELETHAUS II</t>
  </si>
  <si>
    <t>DAF PR.CRUCII</t>
  </si>
  <si>
    <t>DAF MAIERUS BRATES</t>
  </si>
  <si>
    <t>DAF MAIERUS PRELUNGIRE</t>
  </si>
  <si>
    <t>DAF CUJBE</t>
  </si>
  <si>
    <t>DAF ATA ICOANA</t>
  </si>
  <si>
    <t>Lungime=13,7 KM Km;Suprafeţe= ha;CF= ;</t>
  </si>
  <si>
    <t>DAF ATA ICOANA PRELUNGIRE</t>
  </si>
  <si>
    <t>DAF TOROGLEJ</t>
  </si>
  <si>
    <t>DAF HOTARE I</t>
  </si>
  <si>
    <t>DAF HOTARE II</t>
  </si>
  <si>
    <t>DAF BOLATAU</t>
  </si>
  <si>
    <t>Lungime=3,9 KM Km;Suprafeţe= ha;CF= ;</t>
  </si>
  <si>
    <t>DAF CHEIA</t>
  </si>
  <si>
    <t>DAF BATRANA</t>
  </si>
  <si>
    <t>DAF POTOCI</t>
  </si>
  <si>
    <t>Lungime=3,7 KM Km;Suprafeţe= ha;CF= ;</t>
  </si>
  <si>
    <t>DAF HOTARULUI</t>
  </si>
  <si>
    <t>DAF DANESTI</t>
  </si>
  <si>
    <t>DAF SLOPU</t>
  </si>
  <si>
    <t>DAF BOBEICA</t>
  </si>
  <si>
    <t>DAF CRASNA PRELUNGIRE</t>
  </si>
  <si>
    <t>DAF CRASNA</t>
  </si>
  <si>
    <t>DAF FLUTURE</t>
  </si>
  <si>
    <t>DAF BRATES GAINA</t>
  </si>
  <si>
    <t>Lungime=15,8 KM Km;Suprafeţe= ha;CF= ;</t>
  </si>
  <si>
    <t>DAF CONS.BRATES</t>
  </si>
  <si>
    <t>Lungime=2,3 KM Km;Suprafeţe= ha;CF= ;</t>
  </si>
  <si>
    <t>DRUM FOREST.PR.STEJARU 2,5 KM.</t>
  </si>
  <si>
    <t>DRUM FOR.STRAJA 2,4 KM.</t>
  </si>
  <si>
    <t>DAF ATA MICA</t>
  </si>
  <si>
    <t>Lungime=4,0 KM Km;Suprafeţe= ha;CF= ;</t>
  </si>
  <si>
    <t>DAF SGHEABUL LARG</t>
  </si>
  <si>
    <t>DAF JGHEABUL LARG</t>
  </si>
  <si>
    <t>DAF SUCIU</t>
  </si>
  <si>
    <t>DAF MAZARICHEA</t>
  </si>
  <si>
    <t>DAF MAIERUS</t>
  </si>
  <si>
    <t>DAF MARTIN TARCAU</t>
  </si>
  <si>
    <t>DAF BARLOAGE</t>
  </si>
  <si>
    <t>DAF BARLOAGE TARCAU</t>
  </si>
  <si>
    <t>Lungime=0,5 KM Km;Suprafeţe= ha;CF= ;</t>
  </si>
  <si>
    <t>DAF VERSANT SARARIE</t>
  </si>
  <si>
    <t>DAF FUNDURII</t>
  </si>
  <si>
    <t>DAF DOMESNIC SECU</t>
  </si>
  <si>
    <t>DAF ALUNIS</t>
  </si>
  <si>
    <t>DAF DOMESNIC PR.MORII</t>
  </si>
  <si>
    <t>DAF DOBRENASUL</t>
  </si>
  <si>
    <t>DAF LOGHIN IEPARIE</t>
  </si>
  <si>
    <t>DAF DOBREANU STANCI</t>
  </si>
  <si>
    <t>DAF PARAUL STAJII</t>
  </si>
  <si>
    <t>DAF BRANU</t>
  </si>
  <si>
    <t>DAF COTNARU</t>
  </si>
  <si>
    <t>DAF URSOAIA</t>
  </si>
  <si>
    <t>DAF MIHAIETI- SEC</t>
  </si>
  <si>
    <t>DAF MIHAIETI-STANCI</t>
  </si>
  <si>
    <t>DAF MIHAIETI AX</t>
  </si>
  <si>
    <t>DAF ARGELEA</t>
  </si>
  <si>
    <t>DAF AGAPENI</t>
  </si>
  <si>
    <t>DAF PARAUL LUI ANTON</t>
  </si>
  <si>
    <t>DAF SLATIORUL AGAPENI</t>
  </si>
  <si>
    <t>DAF SLATINA</t>
  </si>
  <si>
    <t>DAF PETRU VODA</t>
  </si>
  <si>
    <t>DAF DOLITA</t>
  </si>
  <si>
    <t>DAF DOLIA</t>
  </si>
  <si>
    <t>DAF PR.NRGRU</t>
  </si>
  <si>
    <t>DAF STANCA MANASTIRII</t>
  </si>
  <si>
    <t>DAF PALTINU</t>
  </si>
  <si>
    <t>DAF CRACUL MIC</t>
  </si>
  <si>
    <t>DAF IZVORUL ALB PIPIRIG</t>
  </si>
  <si>
    <t>DAF DRUGANU</t>
  </si>
  <si>
    <t>DAF PR.URSULUI</t>
  </si>
  <si>
    <t>DAF NEAMTUL</t>
  </si>
  <si>
    <t>DAF CRACAUL MARE</t>
  </si>
  <si>
    <t>DAF SMIDA ONII</t>
  </si>
  <si>
    <t>DAF CHITIGAIA</t>
  </si>
  <si>
    <t>DAF CINEI</t>
  </si>
  <si>
    <t>DAF CAPRIORU</t>
  </si>
  <si>
    <t>DAF HASCUTA</t>
  </si>
  <si>
    <t>DAF FUNDOAIA</t>
  </si>
  <si>
    <t>DAF LARGULETUL</t>
  </si>
  <si>
    <t>DAF BOURULUI</t>
  </si>
  <si>
    <t>DAF PALTIN ULUCI</t>
  </si>
  <si>
    <t>DAF HASCA</t>
  </si>
  <si>
    <t>DAF TIGANULUI</t>
  </si>
  <si>
    <t>DAF RASCOALE</t>
  </si>
  <si>
    <t>DAF DARTU</t>
  </si>
  <si>
    <t>DAF DREPTU FORESTIER</t>
  </si>
  <si>
    <t>DAF DREPTU PRELUNGIRE</t>
  </si>
  <si>
    <t>DAF DREPTISOR</t>
  </si>
  <si>
    <t>DAF MUNCILEANU</t>
  </si>
  <si>
    <t>DAF SCURT MUNCILEANU</t>
  </si>
  <si>
    <t>DAF PR.CAILOR</t>
  </si>
  <si>
    <t>DAF POPESTI</t>
  </si>
  <si>
    <t>DAF VALEA FAGULUI</t>
  </si>
  <si>
    <t>DAF PS.MUNCILEANU</t>
  </si>
  <si>
    <t>DAF BUSMEI</t>
  </si>
  <si>
    <t>DAF GALU</t>
  </si>
  <si>
    <t>DAF GALU OBARSIE</t>
  </si>
  <si>
    <t>DAF ZAHORNA</t>
  </si>
  <si>
    <t>DAF TEACUIA</t>
  </si>
  <si>
    <t>DAF TEACUIA SUP.</t>
  </si>
  <si>
    <t>DAF ROSENI</t>
  </si>
  <si>
    <t>DAF FARCASA</t>
  </si>
  <si>
    <t>DAF FARCASA OBARSIE</t>
  </si>
  <si>
    <t>DAF CELARU</t>
  </si>
  <si>
    <t>DAF POD CELARU</t>
  </si>
  <si>
    <t>DAF TEIULUI</t>
  </si>
  <si>
    <t>DAF BULBUCI</t>
  </si>
  <si>
    <t>DAF PRELUCA</t>
  </si>
  <si>
    <t>DAF PRISLOP PREL.</t>
  </si>
  <si>
    <t>DAF SLATIORU</t>
  </si>
  <si>
    <t>DAF SIGA SEC</t>
  </si>
  <si>
    <t>DAF STANII FARCASA</t>
  </si>
  <si>
    <t>CANAL VARLANU DREPTU</t>
  </si>
  <si>
    <t>CANAL PAR.GLODU</t>
  </si>
  <si>
    <t>CANAL PAR.BOSTANU</t>
  </si>
  <si>
    <t>CANAL ROSENI I</t>
  </si>
  <si>
    <t>CANAL RASCOLNITA</t>
  </si>
  <si>
    <t>CANAL GLODU</t>
  </si>
  <si>
    <t>CANAL PAR.GALU I</t>
  </si>
  <si>
    <t>CANAL ROSENI II</t>
  </si>
  <si>
    <t>CANAL MUNTEANU</t>
  </si>
  <si>
    <t>CANAL PAR.RACHITEI</t>
  </si>
  <si>
    <t>CANAL INTRE PARAIE GALU</t>
  </si>
  <si>
    <t>CANAL PAR.RACHITEI GALU</t>
  </si>
  <si>
    <t>CANAL TECUIA II</t>
  </si>
  <si>
    <t>CANAL PAR.SURDUC CALUGARENI</t>
  </si>
  <si>
    <t>CANAL VREMENITA GALU</t>
  </si>
  <si>
    <t>CANAL PAR.GALU</t>
  </si>
  <si>
    <t>BARAJ GREUT.SLATINA III FARCASA</t>
  </si>
  <si>
    <t>BARAJ GREUT.SLATINA IV FARCASA</t>
  </si>
  <si>
    <t>BARAJ GREUT.SLATINA V FARCASA</t>
  </si>
  <si>
    <t>BARAJ GREUT.VARLANU DREPTU</t>
  </si>
  <si>
    <t>Lungime albie corectată/consolidată=0,006 km;</t>
  </si>
  <si>
    <t>BARAJ GREUT.VREMENITA GALU</t>
  </si>
  <si>
    <t>BARAJ GREUT.PAR.GALU I</t>
  </si>
  <si>
    <t>BARAJ GREUT.PAR.GALU II</t>
  </si>
  <si>
    <t xml:space="preserve"> BARAJ GREUT. ROSENI I</t>
  </si>
  <si>
    <t>Lungime albie corectată/consolidată=0,005 km;</t>
  </si>
  <si>
    <t>BARAJ GREUT.GLODU ROSENI GALU</t>
  </si>
  <si>
    <t>BARAJ GREUT.SLATINA I FARCASA</t>
  </si>
  <si>
    <t>BARAJ GREUT.SLATINA II FARCASA</t>
  </si>
  <si>
    <t>BARAJ GREUT.BOSTANU GALU</t>
  </si>
  <si>
    <t>BARAJ GREUT.PAR.BOU LARGU</t>
  </si>
  <si>
    <t>BARAJ GREUT.HRASCOLNITA GALU</t>
  </si>
  <si>
    <t>BARAJ GREUT.ROSENI I</t>
  </si>
  <si>
    <t>BARAJ GREUT.ROSENI II</t>
  </si>
  <si>
    <t>BARAJ GREUT.PAR.ADANC GALU</t>
  </si>
  <si>
    <t>BARAJ GREUT.MUNTEANU GALU</t>
  </si>
  <si>
    <t>BARAJ GREUT.PAR.RACHITEI GALU</t>
  </si>
  <si>
    <t>BARAJ GREUT.PAR.TECUIA I</t>
  </si>
  <si>
    <t>BARAJ GREUT.PAR.TECUIA II</t>
  </si>
  <si>
    <t>BARAJ GREUT.ZAHORNA GALU</t>
  </si>
  <si>
    <t>BARAJ GREUT.INTRE PARAIE GALU</t>
  </si>
  <si>
    <t>BARAJ CU ACUMUL.TEMP.MOGOROGEA</t>
  </si>
  <si>
    <t>BARAJ GREUT.MOGOROGEA LARGU</t>
  </si>
  <si>
    <t>BARAJ GREUT.PAR.POPEI LARGU</t>
  </si>
  <si>
    <t>BARAJ GREUT.FAURU I LARGU</t>
  </si>
  <si>
    <t>BARAJ GREUT.FAURU II LARGU</t>
  </si>
  <si>
    <t>BARAJ GREUT.BRANZA LARGU</t>
  </si>
  <si>
    <t>BARAJ GREUT.DARTU LARGU</t>
  </si>
  <si>
    <t>BARAJ GREUT.COROIU LARGU</t>
  </si>
  <si>
    <t>BARAJ GREUT.TIGANU LARGU</t>
  </si>
  <si>
    <t>BARAJ.GREUT.FAURU III LARGU</t>
  </si>
  <si>
    <t>BARAJ GREUT.CALUGAREANU GALU</t>
  </si>
  <si>
    <t>BARAJ GREUT.SURDUC CALUGARENI</t>
  </si>
  <si>
    <t>DAF MITROFAN</t>
  </si>
  <si>
    <t>Lungime=1,8 KM Km;Suprafeţe= ha;CF= ;</t>
  </si>
  <si>
    <t>DAF MACIESU</t>
  </si>
  <si>
    <t>DAF SASU SMIZI</t>
  </si>
  <si>
    <t>Lungime=5,9 KM Km;Suprafeţe= ha;CF= ;</t>
  </si>
  <si>
    <t>DAF AUDIA</t>
  </si>
  <si>
    <t>Lungime=5,05 KM Km;Suprafeţe= ha;CF= ;</t>
  </si>
  <si>
    <t>BARAJ PR.CETATII HANGU</t>
  </si>
  <si>
    <t>BARAJ PR.ADANC HANGU</t>
  </si>
  <si>
    <t>BARAJ PR.JGHEAB HANGU</t>
  </si>
  <si>
    <t>Lungime albie corectată/consolidată=0,001 km;</t>
  </si>
  <si>
    <t>BARAJ PR.BARBATENI HANGU</t>
  </si>
  <si>
    <t>BARAJ PR. AVDIA</t>
  </si>
  <si>
    <t>ZIDURI APARARE PR.AVDIA</t>
  </si>
  <si>
    <t>Lungime albie corectată/consolidată=0,014 km;</t>
  </si>
  <si>
    <t>CANAL PR.BACALARAM</t>
  </si>
  <si>
    <t>BARAJ PR. BACALARAM</t>
  </si>
  <si>
    <t>BARAJ PR. VARNITA</t>
  </si>
  <si>
    <t>BARAJ PR. ROTARU</t>
  </si>
  <si>
    <t>BARAJ PR.POPII</t>
  </si>
  <si>
    <t>BARAJ PR.DODU HANGU</t>
  </si>
  <si>
    <t>DAF  BOLATAU</t>
  </si>
  <si>
    <t>DAF CAPRA</t>
  </si>
  <si>
    <t>DAF  HERMAN</t>
  </si>
  <si>
    <t>DAF RADU</t>
  </si>
  <si>
    <t>DAF PASCU</t>
  </si>
  <si>
    <t>Lungime=6,8 KM Km;Suprafeţe= ha;CF= ;</t>
  </si>
  <si>
    <t>DAF PASCULETE</t>
  </si>
  <si>
    <t>DAF MURGOCI</t>
  </si>
  <si>
    <t>Lungime=3,2 KM Km;Suprafeţe= ha;CF= ;</t>
  </si>
  <si>
    <t>DAF MURGOCI OB.</t>
  </si>
  <si>
    <t>DAF CICHIVA</t>
  </si>
  <si>
    <t>Lungime=5,8 KM Km;Suprafeţe= ha;CF= ;</t>
  </si>
  <si>
    <t>DAF IERBOSEL</t>
  </si>
  <si>
    <t>DAF CRACU STANG</t>
  </si>
  <si>
    <t>DAF ARSITA</t>
  </si>
  <si>
    <t>DAF DUMITRU</t>
  </si>
  <si>
    <t>Lungime=6,3 KM Km;Suprafeţe= ha;CF= ;</t>
  </si>
  <si>
    <t>DAF POLONISTRU</t>
  </si>
  <si>
    <t>DAF HAUSEL</t>
  </si>
  <si>
    <t>DAF GOSMAN</t>
  </si>
  <si>
    <t>DAF BRATES ARDELUTA</t>
  </si>
  <si>
    <t>DAF RACHITIS</t>
  </si>
  <si>
    <t>Lungime=4,2 KM Km;Suprafeţe= ha;CF= ;</t>
  </si>
  <si>
    <t>DAF VIORICA</t>
  </si>
  <si>
    <t>DAF SOLDATU</t>
  </si>
  <si>
    <t>DAF GHIDIBAC</t>
  </si>
  <si>
    <t>DAF TARCAU OB.</t>
  </si>
  <si>
    <t>Lungime=8,1 KM Km;Suprafeţe= ha;CF= ;</t>
  </si>
  <si>
    <t>DAF GOSMAN CONS.</t>
  </si>
  <si>
    <t>DAF RADVAN</t>
  </si>
  <si>
    <t>DAF MERISORU</t>
  </si>
  <si>
    <t>DAF TAPU-PRELUNG</t>
  </si>
  <si>
    <t>Lungime=5,5 KM Km;Suprafeţe= ha;CF= ;</t>
  </si>
  <si>
    <t>DAF TISA</t>
  </si>
  <si>
    <t>DAF BALINT</t>
  </si>
  <si>
    <t>DAF TARCUTA</t>
  </si>
  <si>
    <t>Lungime=9,9 KM Km;Suprafeţe= ha;CF= ;</t>
  </si>
  <si>
    <t>DAF TARCUTA SIMION</t>
  </si>
  <si>
    <t>DAF PR.HOTILOR</t>
  </si>
  <si>
    <t>DAF HANU MARE</t>
  </si>
  <si>
    <t>DAF PR.LUI MIHAI</t>
  </si>
  <si>
    <t>DAF HANU MIC</t>
  </si>
  <si>
    <t>DAF TARHAUS</t>
  </si>
  <si>
    <t>DAF ARDELE</t>
  </si>
  <si>
    <t>DAF ARGINTARIE</t>
  </si>
  <si>
    <t>DAF CASARIE</t>
  </si>
  <si>
    <t>Lungime=5,1 KM Km;Suprafeţe= ha;CF= ;</t>
  </si>
  <si>
    <t>DAF BILIBAC</t>
  </si>
  <si>
    <t>DAF PARAUL LINEI</t>
  </si>
  <si>
    <t>POTECI VANATOARE 3 KM</t>
  </si>
  <si>
    <t>Lungime albie corectată/consolidată=0,285 km;</t>
  </si>
  <si>
    <t>Lungime albie corectată/consolidată=0,176 km;</t>
  </si>
  <si>
    <t>Lungime albie corectată/consolidată=0,328 km;</t>
  </si>
  <si>
    <t>Lungime albie corectată/consolidată=0,236 km;</t>
  </si>
  <si>
    <t>Lungime albie corectată/consolidată=0,132 km;</t>
  </si>
  <si>
    <t>DAF PANGARATI-CSPL</t>
  </si>
  <si>
    <t>DRUM ACCES HIDROCENTRALA</t>
  </si>
  <si>
    <t>DAF PR.STEJARU</t>
  </si>
  <si>
    <t>CARARI VINATOARE PIETROASA 2 KM.</t>
  </si>
  <si>
    <t>CARARI VINATOARE SABASA 2,8 KM.</t>
  </si>
  <si>
    <t>DIG SPRIJIN BORCUT</t>
  </si>
  <si>
    <t>CANAL</t>
  </si>
  <si>
    <t>DAF SABASA</t>
  </si>
  <si>
    <t>DAF UNGURU DE JOS</t>
  </si>
  <si>
    <t>DRUM FOREST.BUDACU</t>
  </si>
  <si>
    <t>DRUM FOREST.PR.PLAIULUI</t>
  </si>
  <si>
    <t>DAF SECU BORCA</t>
  </si>
  <si>
    <t>DAF SABASITA</t>
  </si>
  <si>
    <t>DAF BORCUTA</t>
  </si>
  <si>
    <t>DAF PR.SEC</t>
  </si>
  <si>
    <t>DAF SCARUS</t>
  </si>
  <si>
    <t>DAF PR.PANTEI</t>
  </si>
  <si>
    <t>DAF STEJARU</t>
  </si>
  <si>
    <t>DAF PIETROASA</t>
  </si>
  <si>
    <t>DAF STEGIOARA</t>
  </si>
  <si>
    <t>DAF BORCA</t>
  </si>
  <si>
    <t>DAF BATCI</t>
  </si>
  <si>
    <t>DAF COARNES</t>
  </si>
  <si>
    <t>DAF PR.STANCI</t>
  </si>
  <si>
    <t>DAF MANZA</t>
  </si>
  <si>
    <t>DAF COLIBI</t>
  </si>
  <si>
    <t>DRUM FOREST.COLIBI</t>
  </si>
  <si>
    <t>DRUM FOREST. ILIESTI</t>
  </si>
  <si>
    <t>DRUM FOREST.PR.CARJEI</t>
  </si>
  <si>
    <t>DRUM FOREST.BUSMEI</t>
  </si>
  <si>
    <t>DAF BREAZA</t>
  </si>
  <si>
    <t>DAF STEGIOARA RAM.</t>
  </si>
  <si>
    <t>DRUM SASCA 3,4 KM</t>
  </si>
  <si>
    <t>DRUM SILVESTRU 1,4 KM</t>
  </si>
  <si>
    <t>DRUM RUNCU 3,0 KM</t>
  </si>
  <si>
    <t>DRUM PUTREDU 1,2 KM</t>
  </si>
  <si>
    <t>DRUM ROTARIE 1,4 KM</t>
  </si>
  <si>
    <t>DRUM ARGINTARIE 0,9 KM</t>
  </si>
  <si>
    <t>DRUM VACA BABEI 0,8 KM</t>
  </si>
  <si>
    <t>DRUM PRISLOP 1,96 KM</t>
  </si>
  <si>
    <t>DRUM TARNITA 1,7 KM</t>
  </si>
  <si>
    <t>DRUM CUEJDEL 3,3 KM</t>
  </si>
  <si>
    <t>DAF  CUEJDEL GLODU</t>
  </si>
  <si>
    <t>Lungime=0,3 KM Km;Suprafeţe= ha;CF= ;</t>
  </si>
  <si>
    <t>DRUM TIGANCA POIENI 2,7 KM</t>
  </si>
  <si>
    <t>DRUM SEACA AXIAL 1,3 KM</t>
  </si>
  <si>
    <t>DRUM SEACA AXIAL 3,5 KM</t>
  </si>
  <si>
    <t>DRUM BURLOAIA 3,0 KM</t>
  </si>
  <si>
    <t>DRUM CUEDI-FUNDURI 3,4 KM</t>
  </si>
  <si>
    <t>DAF SEACA RAMIFICATIE</t>
  </si>
  <si>
    <t>POD DAF CRACAU-BODESTI</t>
  </si>
  <si>
    <t>DRUM ALMAS-AXIAL 7,5 KM</t>
  </si>
  <si>
    <t>DRUM HORAITA-PRELUCI 0,3 KM</t>
  </si>
  <si>
    <t>DAF CUEJDI AXIAL</t>
  </si>
  <si>
    <t>Lungime=9,5 KM Km;Suprafeţe= ha;CF= ;</t>
  </si>
  <si>
    <t>DAF BODESTI</t>
  </si>
  <si>
    <t>DAF VACA BABEI</t>
  </si>
  <si>
    <t>DRUM ARGINTARIE 2,8 KM</t>
  </si>
  <si>
    <t>DAF  MOLIDU</t>
  </si>
  <si>
    <t>DAF HORAITA-SILVESTRU</t>
  </si>
  <si>
    <t>DAF PARAUL ADANC</t>
  </si>
  <si>
    <t>DAF OPRESTI</t>
  </si>
  <si>
    <t>DAF  NECULCE</t>
  </si>
  <si>
    <t>DRUM ALMAS-ULMU 2,1 KM</t>
  </si>
  <si>
    <t>DRUM PRISLOP-PARTIAL 2,2 KM</t>
  </si>
  <si>
    <t>DAF PRISLOP-RAMIFICATIE</t>
  </si>
  <si>
    <t>DAF  BALTA NEAGRA</t>
  </si>
  <si>
    <t>BARAJ TEREN DEGRADAT</t>
  </si>
  <si>
    <t>BARAJ BOLOVANU</t>
  </si>
  <si>
    <t>Lungime albie corectată/consolidată=0,055 km;</t>
  </si>
  <si>
    <t>BARAJ PARAUL ODAILOR</t>
  </si>
  <si>
    <t>CORECTIE TORENTI CUEJDI</t>
  </si>
  <si>
    <t>Lungime albie corectată/consolidată=0,025 km;</t>
  </si>
  <si>
    <t>Lungime albie corectată/consolidată=0,028 km;</t>
  </si>
  <si>
    <t>CORECTIE TORENTI TIGANCA</t>
  </si>
  <si>
    <t>Lungime albie corectată/consolidată=0,032 km;</t>
  </si>
  <si>
    <t>CORECTIE TORENTI CUEJDIU</t>
  </si>
  <si>
    <t>CORECTIE TORENTI VACA BABEI</t>
  </si>
  <si>
    <t>DRUM FORESTIER FRINTURI</t>
  </si>
  <si>
    <t>DAF FRINTURI PRELUNG</t>
  </si>
  <si>
    <t>DAF PIRIUL LUI STAN</t>
  </si>
  <si>
    <t>DAF BISTRA CHILII</t>
  </si>
  <si>
    <t>DAF SCAUNE</t>
  </si>
  <si>
    <t>DRUM FORESTIER BISTRA +MICA</t>
  </si>
  <si>
    <t>DRUM FORESTIER BISTRA LOCAL</t>
  </si>
  <si>
    <t>DRUM FORESTIER PIRIUL BORVIZ</t>
  </si>
  <si>
    <t>DRUM FORESTIER BIRUINTEI</t>
  </si>
  <si>
    <t>DRUM FORESTIER BISTRA MARE</t>
  </si>
  <si>
    <t>DAF BISTRA CONSOLIDAR</t>
  </si>
  <si>
    <t>DAF FURCITURA</t>
  </si>
  <si>
    <t>DAF COJUSNA</t>
  </si>
  <si>
    <t>DAF TICOS</t>
  </si>
  <si>
    <t>DAF NEAGRA MICA</t>
  </si>
  <si>
    <t>DAF  MAGDEI PALEU</t>
  </si>
  <si>
    <t>DRUM FORESTIER NEAGRA MARE</t>
  </si>
  <si>
    <t>DAF NEAGRA MARE PRELUNGIRE</t>
  </si>
  <si>
    <t>DRUM FORESTIER CHISIRIG</t>
  </si>
  <si>
    <t>DAF CHISIRIG</t>
  </si>
  <si>
    <t>DRUM FORESTIER FLOAREA</t>
  </si>
  <si>
    <t>DAF FLOAREA PRELUNGIRE</t>
  </si>
  <si>
    <t>DRUM FORESTIER SARARIE</t>
  </si>
  <si>
    <t>DRUM FORESTIER SECU RIPI</t>
  </si>
  <si>
    <t>DAF PIRIUL LUI NITA</t>
  </si>
  <si>
    <t>DAF SASULUI</t>
  </si>
  <si>
    <t>DAF SECU MIHLIT</t>
  </si>
  <si>
    <t>DAF PIRIUL VINAT</t>
  </si>
  <si>
    <t>DAF VARNITA</t>
  </si>
  <si>
    <t>DAF DEALUL BISERICII</t>
  </si>
  <si>
    <t>DAF BUHALNITA I</t>
  </si>
  <si>
    <t>DAF BUHALNITA II</t>
  </si>
  <si>
    <t>DAF PLAIULUI</t>
  </si>
  <si>
    <t>DAF SECU MIHLIT PRELUNGIRE</t>
  </si>
  <si>
    <t>CANAL PARAUL CU RACHITI</t>
  </si>
  <si>
    <t>BARAJ 3 M 7 PARAUL CU RACHITI</t>
  </si>
  <si>
    <t>BARAJ 4 M 6 PARAUL CU RACHITI</t>
  </si>
  <si>
    <t>TRAVERSA 1M 0/2 PARAUL IZV.M.</t>
  </si>
  <si>
    <t>TRAVERSA 2 M 1/0 PARAUL IZV.M.</t>
  </si>
  <si>
    <t>PRAG 3 M 1/0 PARAUL IZV.M.</t>
  </si>
  <si>
    <t>PRAG 4 M 1/0 PARAUL IZV.M.</t>
  </si>
  <si>
    <t>BARAJ 7 M 5,0 PARAUL IZV.M.</t>
  </si>
  <si>
    <t>BARAJ 6 B 3,0 PARAUL IZV.M.</t>
  </si>
  <si>
    <t>Lungime albie corectată/consolidată=0,008 km;</t>
  </si>
  <si>
    <t>BARAJ 7 B 5,0 PARAUL IZV.M.</t>
  </si>
  <si>
    <t>CANAL PARAUL MAICELOR</t>
  </si>
  <si>
    <t>BARAJ 5 M 1,5 PARAUL MAICELOR</t>
  </si>
  <si>
    <t>Lungime albie corectată/consolidată=0,007 km;</t>
  </si>
  <si>
    <t>BARAJ 4 M 6,0 PARAUL MAICELOR</t>
  </si>
  <si>
    <t xml:space="preserve"> BARAJ 4 M 5,0 PARAUL MAICELOR</t>
  </si>
  <si>
    <t>CANAL P.MAICELOR RAMIF.</t>
  </si>
  <si>
    <t>BARAJ  3 P.MAICELOR RAMIF.</t>
  </si>
  <si>
    <t>BARAJ 3 M 5, P.MAICELOR RAMIF.</t>
  </si>
  <si>
    <t xml:space="preserve"> PRAG 1EM 0/2,0 P.E.RAVENA</t>
  </si>
  <si>
    <t xml:space="preserve"> PRAG 2 EM 0/2,0 P.E.RAVENA</t>
  </si>
  <si>
    <t>CANAL PARAUL VACARIA</t>
  </si>
  <si>
    <t>TRAVERSA 3 M 1, PARAUL VACARIA</t>
  </si>
  <si>
    <t>TRAVERSA 4 M 1, PARAUL VACARIA</t>
  </si>
  <si>
    <t>PRAG 23 M 2,0, PARAUL VACARIA</t>
  </si>
  <si>
    <t>CANAL EKM, PIR.SNEAMAT I</t>
  </si>
  <si>
    <t>CANAL PIR.SNEAMAT II</t>
  </si>
  <si>
    <t>BARAJ 5 M 5,0, PIR.SNEAMAT II</t>
  </si>
  <si>
    <t xml:space="preserve"> BARAJ 5 M 5,0, PIR.ARINIS</t>
  </si>
  <si>
    <t>CANAL PIR.BUHALN.</t>
  </si>
  <si>
    <t>Lungime albie corectată/consolidată=3 km;</t>
  </si>
  <si>
    <t>BARAJ PRIZA 2 EM 2, PIR.BUHALN.</t>
  </si>
  <si>
    <t>PRAG 4 M 1,0, PIR.BUHALN.</t>
  </si>
  <si>
    <t>TRAVERSA 5 M 2,0, PIR.BUHALN.</t>
  </si>
  <si>
    <t>BARAJ 8 M 5,0, PIR.BUHALN.</t>
  </si>
  <si>
    <t>TRAVERSA 1 M 0/1, PIR.VARNITA</t>
  </si>
  <si>
    <t>Lungime albie corectată/consolidată=0,0005 km;</t>
  </si>
  <si>
    <t>PRAG 2 M 2.0, PIR.VARNITA</t>
  </si>
  <si>
    <t>BARAJ 3 M 3.0, PIR.VARNITA</t>
  </si>
  <si>
    <t xml:space="preserve"> BARAJ 4 M 3.0, PIR.VARNITA</t>
  </si>
  <si>
    <t>BARAJ 5 M 3.0, PIR.VARNITA</t>
  </si>
  <si>
    <t>Lungime albie corectată/consolidată=0,0025 km;</t>
  </si>
  <si>
    <t>PRAG 1 M 1,5 PIR.FRAGARIA</t>
  </si>
  <si>
    <t xml:space="preserve"> BARAJ 2 M 2,5, PIR.PLAIULUI</t>
  </si>
  <si>
    <t>CANAL PIR.PLAIULUi</t>
  </si>
  <si>
    <t>BARAJ 1 M 3,0, PIR.POTOCI</t>
  </si>
  <si>
    <t>PRAG 2 M 2,5, PIR.POTOCI</t>
  </si>
  <si>
    <t>BARAJ 3 M 5,0, PIR.POTOCI</t>
  </si>
  <si>
    <t>BARAJ 4 M 3,0, PIR.POTOCI</t>
  </si>
  <si>
    <t xml:space="preserve"> BARAJ 5 M 2,0, PIR.POTOCI</t>
  </si>
  <si>
    <t>BARAJ 9 M 2,0, PIR.POTOCI</t>
  </si>
  <si>
    <t>BARAJ 12 M 1,0, PIR.POTOCI</t>
  </si>
  <si>
    <t xml:space="preserve"> BARAJ 13 M 5,0, PIR.POTOCI</t>
  </si>
  <si>
    <t>BARAJ 14 M 5,0, PIR.POTOCI</t>
  </si>
  <si>
    <t>BARAJ 15 M 2,0, PIR.POTOCI</t>
  </si>
  <si>
    <t>BARAJ 16 M 3,0, PIR.POTOCI</t>
  </si>
  <si>
    <t>BARAJ 18 M 3,0, PIR.POTOCI</t>
  </si>
  <si>
    <t>CANAL PIR.POTOCI</t>
  </si>
  <si>
    <t>BARAJ 2 M 3,0, PIR.DIRTU+RAMIF.</t>
  </si>
  <si>
    <t>BARAJ 3 M 3,0, PIR.DIRTU+RAMIF.</t>
  </si>
  <si>
    <t>BARAJ 13 M 3, PIR.DIRTU+RAMIF.</t>
  </si>
  <si>
    <t>BARAJ 2 M 5,0. PIR.CU RACHITI</t>
  </si>
  <si>
    <t>PRAG 8 M 1,0, PIR.POTOCI</t>
  </si>
  <si>
    <t xml:space="preserve"> BARAJ 14 M 3.5, PIR.POTOCI</t>
  </si>
  <si>
    <t>Lungime albie corectată/consolidată=0,0035 km;</t>
  </si>
  <si>
    <t>DRUM FORESTIER VERSANT SARARIE</t>
  </si>
  <si>
    <t>DRUM FORESTIER SUGAU</t>
  </si>
  <si>
    <t>DRUM FORESTIER ANTAL</t>
  </si>
  <si>
    <t>DRUM FORESTIER SEACA AXIAL</t>
  </si>
  <si>
    <t>DRUM FORESTIER PIRIUL PICIOR</t>
  </si>
  <si>
    <t>DAF SEACA RAMIFICATE</t>
  </si>
  <si>
    <t>DAF  BRADULUI</t>
  </si>
  <si>
    <t>DAF ANTAL PRELUNGIRE</t>
  </si>
  <si>
    <t>DRUM FORESTIER BICAJEL</t>
  </si>
  <si>
    <t>HG 982/1998;HG 1344/2011; HG 809/ 30-SEP-15;HG.809/30-SEP-15;HG.809 din:30-SEP-15;OUG.1 din 04/01/2017;OUG.68 din 06/11/2019</t>
  </si>
  <si>
    <t>Lungime=4,00 Km;Suprafeţe= ha;CF= ;</t>
  </si>
  <si>
    <t>DAF LAPOS</t>
  </si>
  <si>
    <t>DAF SUGAU</t>
  </si>
  <si>
    <t>DAF  LAPOS</t>
  </si>
  <si>
    <t>DAF PIRIUL PICIORULUI</t>
  </si>
  <si>
    <t>DAF SUGAU II</t>
  </si>
  <si>
    <t>DRUM FORESTIER SMIDA</t>
  </si>
  <si>
    <t>DAF RADULUI</t>
  </si>
  <si>
    <t>DAF RADU PRELUNGIRE</t>
  </si>
  <si>
    <t>DAF ALUNIS MAGHERUS</t>
  </si>
  <si>
    <t>DAF MAGHERUS</t>
  </si>
  <si>
    <t>DRUM FORESTIER FUNDURI</t>
  </si>
  <si>
    <t>DAF HUISUREZ</t>
  </si>
  <si>
    <t>DAF LAPOS PRELUNGIRE</t>
  </si>
  <si>
    <t>DRUM FORESTIER VALEA STINII</t>
  </si>
  <si>
    <t>DRUMUL STIUBEILOR</t>
  </si>
  <si>
    <t>IAŞI</t>
  </si>
  <si>
    <t>Tara: România; Judet: IAŞI; -;   -; Nr: -;</t>
  </si>
  <si>
    <t>DOBROVICIOR</t>
  </si>
  <si>
    <t>VAMA HUMARIA</t>
  </si>
  <si>
    <t>RULENI</t>
  </si>
  <si>
    <t>VAMA</t>
  </si>
  <si>
    <t>DRUM AUTO FORESTIER</t>
  </si>
  <si>
    <t>DAF STIUBEI 3.7KM</t>
  </si>
  <si>
    <t>ZURUITOAREA</t>
  </si>
  <si>
    <t>BRADICESTI</t>
  </si>
  <si>
    <t>DAF 2 CAPOTESTI 8.9 KM</t>
  </si>
  <si>
    <t>DAF 3 MIRONEASA 2.7 KM</t>
  </si>
  <si>
    <t>DAF 4 CIRESUL 7.4KM</t>
  </si>
  <si>
    <t>DAF 4 MIRONEASA II 1.5KM</t>
  </si>
  <si>
    <t>DAF 6 V. CARULUI 3 KM</t>
  </si>
  <si>
    <t>DAF 7 CURATURI 2 KM</t>
  </si>
  <si>
    <t>DAF TACUTA RULENI 6.1 KM</t>
  </si>
  <si>
    <t>DAF 9 COCORA 0.5 KM</t>
  </si>
  <si>
    <t>DRUM BETONAT 240 M.</t>
  </si>
  <si>
    <t>DRUM INCINTA 1200 ML</t>
  </si>
  <si>
    <t>DAF PIETRARULUI</t>
  </si>
  <si>
    <t>DAF SECU VADURI</t>
  </si>
  <si>
    <t>HG 982/1998;HG 1344/2011 692/2011; HG 478/ 24-IUN-15;HG.478/24-IUN-15;OUG.1 din 04/01/2017;HG.354/18.05.2017;OUG.68 din 06/11/2019</t>
  </si>
  <si>
    <t>D.A.PLOPILOR</t>
  </si>
  <si>
    <t>D.A.PINGARATI CASTEL</t>
  </si>
  <si>
    <t>DAF BEJENIA BALTA NEAGRA</t>
  </si>
  <si>
    <t>D.A.ARSITA LUNGA</t>
  </si>
  <si>
    <t>D.A.CIORANIS</t>
  </si>
  <si>
    <t>D.A.PLUTONAS</t>
  </si>
  <si>
    <t>D.A.VACA BABEI</t>
  </si>
  <si>
    <t>D.A.VALEA MARE</t>
  </si>
  <si>
    <t>HG 982/1998;HG 1344/2011 692/2011;OUG.1 din 04/01/2017;OUG.68 din 06/11/2019</t>
  </si>
  <si>
    <t>D.A.PIRIUL LUNG</t>
  </si>
  <si>
    <t>D.A.BISTRITA VALEA MICA</t>
  </si>
  <si>
    <t>D.A.SARATA</t>
  </si>
  <si>
    <t>D.A.PIRIUL RADULUI</t>
  </si>
  <si>
    <t>D.A.HERMAN</t>
  </si>
  <si>
    <t>D.A.SECU CASITELOR</t>
  </si>
  <si>
    <t>D.A.PIRIUL CAILOR</t>
  </si>
  <si>
    <t>D.A.CONSOLIDARE SECU VADURI</t>
  </si>
  <si>
    <t>DAF OANTU</t>
  </si>
  <si>
    <t>D.A. PINGARACIOR</t>
  </si>
  <si>
    <t>D.A.MALICI</t>
  </si>
  <si>
    <t>D.A.BISERICANI</t>
  </si>
  <si>
    <t>D.A. GROHOTIS</t>
  </si>
  <si>
    <t>D.A.VALEA MICA GROAPA CU FAGI</t>
  </si>
  <si>
    <t>D.A.PIRIUL VIEI</t>
  </si>
  <si>
    <t>D.A.MESTEACAN</t>
  </si>
  <si>
    <t>D.A.GROHOTIS</t>
  </si>
  <si>
    <t>D.A.SECU CASITI</t>
  </si>
  <si>
    <t>D.A.BISERICANI I</t>
  </si>
  <si>
    <t>D.A. HABUC</t>
  </si>
  <si>
    <t>D.A.DAIA OBIRSIE</t>
  </si>
  <si>
    <t>DAF OANTU PONOR</t>
  </si>
  <si>
    <t>D.A.ZAVOARE COJOC</t>
  </si>
  <si>
    <t>D.A.PLOPI LESPEZI</t>
  </si>
  <si>
    <t>DAF PLOPI LESPEZI</t>
  </si>
  <si>
    <t>DAF IVAN PALADIA</t>
  </si>
  <si>
    <t>DAF RADU ALUNIS</t>
  </si>
  <si>
    <t>DAF CONSOLIDARE PINGARACIOR</t>
  </si>
  <si>
    <t>DAF OANTU HIRBURI</t>
  </si>
  <si>
    <t>DAF BALTA NEAGRA OPRESTI</t>
  </si>
  <si>
    <t>DAF GLODU STRAJII</t>
  </si>
  <si>
    <t>DAF CONSOLIDARE OANTU</t>
  </si>
  <si>
    <t>DAF ARSITA LUNGA</t>
  </si>
  <si>
    <t>DAF PINGARACIOR OBIRSIE</t>
  </si>
  <si>
    <t>DAF OANTU OBIRSIE</t>
  </si>
  <si>
    <t>DAF DOAMNA</t>
  </si>
  <si>
    <t>D.A.ASFALTARE DOAMNA</t>
  </si>
  <si>
    <t>DAF  OGHILOC</t>
  </si>
  <si>
    <t>D.A.AGIRCIA</t>
  </si>
  <si>
    <t>HG 982/1998;HG 1344/2011 692/2011;OUG.1 din 04/01/2017;HG.354/18.05.2017;OUG.68 din 06/11/2019</t>
  </si>
  <si>
    <t>D.A.ARINIS</t>
  </si>
  <si>
    <t>D.A.MODERNIZARE DOAMNA</t>
  </si>
  <si>
    <t>D.A. CREMENEA I</t>
  </si>
  <si>
    <t>D.A CREMENEA II</t>
  </si>
  <si>
    <t>D.A.OPLEANU</t>
  </si>
  <si>
    <t>D.A AGIRCIA PREL I</t>
  </si>
  <si>
    <t>D.A AGIRCIA PREL II</t>
  </si>
  <si>
    <t>D.A SCHITU STRACHINOSU</t>
  </si>
  <si>
    <t>D.A BITCA DOAMNEI</t>
  </si>
  <si>
    <t>D.A.AGIRCIA MALICI</t>
  </si>
  <si>
    <t>D.A CREMENEA JGHEAB</t>
  </si>
  <si>
    <t>D.A AGIRCIA MALICI</t>
  </si>
  <si>
    <t>DAF OGHILOC</t>
  </si>
  <si>
    <t>IMPREJM.TOPLITA MARTIN</t>
  </si>
  <si>
    <t>CANAL PR. BISTRICIOARA</t>
  </si>
  <si>
    <t>BARAJ PR. DURUITORII</t>
  </si>
  <si>
    <t>BARAJ PR. CETATII HANGU</t>
  </si>
  <si>
    <t>BARAJ PR. ADANC HANGU</t>
  </si>
  <si>
    <t>BARAJ PR.BARBANTEI HANGU</t>
  </si>
  <si>
    <t>BARAJ PR.AVDIA</t>
  </si>
  <si>
    <t>ZIDURI APARARE PR. AVDIA</t>
  </si>
  <si>
    <t>BARAJ PR.VARNITA</t>
  </si>
  <si>
    <t>CANAL PR. DURAUAS</t>
  </si>
  <si>
    <t>BARAJ PR. BUCUR</t>
  </si>
  <si>
    <t>CANAL PR. ODAII</t>
  </si>
  <si>
    <t>BARAJ PR. ODAII</t>
  </si>
  <si>
    <t>CANAL PR. ADANC</t>
  </si>
  <si>
    <t>BARAJ PR. ADANC</t>
  </si>
  <si>
    <t>CANAL PR. RUPTURII</t>
  </si>
  <si>
    <t>BARAJ PR. RUPTURII</t>
  </si>
  <si>
    <t>Lungime albie corectată/consolidată=0,0015 km;</t>
  </si>
  <si>
    <t>BARAJ PR. JGHEABURI</t>
  </si>
  <si>
    <t>BARAJ PR. DURAU</t>
  </si>
  <si>
    <t>BARAJ PR. SCHIT</t>
  </si>
  <si>
    <t>CANAL PR. FANTANITA</t>
  </si>
  <si>
    <t>BARAJ PR. DODU HANGU</t>
  </si>
  <si>
    <t>BARAJ (LUCRARI HIDROTEHNICE)</t>
  </si>
  <si>
    <t xml:space="preserve"> BARAJ (LUCR. HIDROTEHN.) PR.RAPCIU</t>
  </si>
  <si>
    <t>BARAJ PR.SASCA</t>
  </si>
  <si>
    <t>BARAJ PR.IZV.ALB</t>
  </si>
  <si>
    <t>BARAJ (RAVENA) PR. IZV.ALB</t>
  </si>
  <si>
    <t>BARAJ JGHEAB SAHASTRU</t>
  </si>
  <si>
    <t>BARAJ (LUCR.HIDROTEHN.) TURNU</t>
  </si>
  <si>
    <t>DAF IZVORUL ALB</t>
  </si>
  <si>
    <t>Lungime=14,3 KM Km;Suprafeţe= ha;CF= ;</t>
  </si>
  <si>
    <t>DAF SECU</t>
  </si>
  <si>
    <t>DRUM FOREST.IZV. ALB 11,7 KM.</t>
  </si>
  <si>
    <t>DAF IZV.ALB OBAR.</t>
  </si>
  <si>
    <t>DAF LUPULUI</t>
  </si>
  <si>
    <t>DAF CEREBUC</t>
  </si>
  <si>
    <t>DAF PLOPILOR</t>
  </si>
  <si>
    <t>DAF ZV.ALB PR. MARE 12,</t>
  </si>
  <si>
    <t>DAF FARTAGI-VERDELE</t>
  </si>
  <si>
    <t>Lungime=6,2 KM Km;Suprafeţe= ha;CF= ;</t>
  </si>
  <si>
    <t>DAF PR.MARE CEAHLAU</t>
  </si>
  <si>
    <t>Lungime=12,1 KM Km;Suprafeţe= ha;CF= ;</t>
  </si>
  <si>
    <t>DAF SASCA</t>
  </si>
  <si>
    <t>DAF RAPCIUNITA</t>
  </si>
  <si>
    <t>Lungime=5,7 KM Km;Suprafeţe= ha;CF= ;</t>
  </si>
  <si>
    <t>DAF DURAUAS</t>
  </si>
  <si>
    <t>DAF RUPTURI</t>
  </si>
  <si>
    <t>DRUM FOREST.MARTIN 8,6 KM.</t>
  </si>
  <si>
    <t>DAF BISR.-UNGURENI</t>
  </si>
  <si>
    <t>Lungime=4,3 KM Km;Suprafeţe= ha;CF= ;</t>
  </si>
  <si>
    <t>DAF BRADU PRELUNGIRE</t>
  </si>
  <si>
    <t>HG 982/1998;HG 1344/2011; HG 478/ 24-IUN-15;HG.478/24-IUN-15;OUG.1 din 04/01/2017;HG.354/18.05.0207;HG.354/18.05.2017;OUG.68 din 06/11/2019</t>
  </si>
  <si>
    <t>DAF BRADU-BATCI</t>
  </si>
  <si>
    <t>DAF BRADU -BURCAS</t>
  </si>
  <si>
    <t>DAF GRASU MIC</t>
  </si>
  <si>
    <t>DAF GRASU MARE</t>
  </si>
  <si>
    <t>DAF GRINTIESUL MARE</t>
  </si>
  <si>
    <t>DAF PRIMATAR</t>
  </si>
  <si>
    <t>Lungime=3,5 KM Km;Suprafeţe= ha;CF= ;</t>
  </si>
  <si>
    <t>DAF PR.OLARULUI</t>
  </si>
  <si>
    <t>DAF STARGHIEI</t>
  </si>
  <si>
    <t>DAF PRELUCA-URSULUI</t>
  </si>
  <si>
    <t>DAF COZIEI BAI</t>
  </si>
  <si>
    <t>DAF PALTINIS</t>
  </si>
  <si>
    <t>DRUM FOREST.TEASCU MARE 1.5KM.</t>
  </si>
  <si>
    <t>DAF GRINTIESUL MIC</t>
  </si>
  <si>
    <t>DAF RACHITIS PRELUN.</t>
  </si>
  <si>
    <t>DAF PISCU GROS</t>
  </si>
  <si>
    <t>DAF H0RJILA</t>
  </si>
  <si>
    <t>DAF DURUITORI I</t>
  </si>
  <si>
    <t>DAF DURUITORI II</t>
  </si>
  <si>
    <t>DRUM FOREST.MITROFAN 1,8 KM.</t>
  </si>
  <si>
    <t>DRUM FOREST.MACIESU 4,0 KM.</t>
  </si>
  <si>
    <t>DRUM FOREST.SASU SMIZI 5,9 KM.</t>
  </si>
  <si>
    <t>DRUM FOREST. AUDIA 5,05 KM.</t>
  </si>
  <si>
    <t>DRUM FOREST.BRADU 4,6 KM.</t>
  </si>
  <si>
    <t>DRUM FORESTIER BOLATAU</t>
  </si>
  <si>
    <t>CARARE VINATOARE 1KM</t>
  </si>
  <si>
    <t>CT SECU</t>
  </si>
  <si>
    <t>CONSTRUCTII AMENAJARI HIDRO</t>
  </si>
  <si>
    <t>DRUM FORESTIER MAGIOARA</t>
  </si>
  <si>
    <t>DRUM FORESTIER MAGIOARA PRELUNGI</t>
  </si>
  <si>
    <t>DRUM FOREASTIER PARCOVACI</t>
  </si>
  <si>
    <t>DRUM FORESTIER PIRCOVACI</t>
  </si>
  <si>
    <t>DRUM FORESTIER VAMA CU TABLA</t>
  </si>
  <si>
    <t>DRUM FORESTIER SCORTARIA II  2.5 KM</t>
  </si>
  <si>
    <t>DRUM FORESTIER MURAT HUMOSU</t>
  </si>
  <si>
    <t>DRUM FORESTIER C. SURIIURII</t>
  </si>
  <si>
    <t>DRUM FORESTIER SCORTARIE 5.2KM</t>
  </si>
  <si>
    <t>DRUM FORESTIER PIRCOVACI M D</t>
  </si>
  <si>
    <t>DRUM FORESTIER MAXUT</t>
  </si>
  <si>
    <t>DRUM FORESTIER STINILOR</t>
  </si>
  <si>
    <t>DRUM FORESTIER CIRES</t>
  </si>
  <si>
    <t>DRUM FORESTIER CALDARUSA</t>
  </si>
  <si>
    <t>DRUM FORESTIER COASTA SURII VACA</t>
  </si>
  <si>
    <t>DRUM AUTO PIATRA CENUSA</t>
  </si>
  <si>
    <t>DRUM AUTO VALEA REA</t>
  </si>
  <si>
    <t>DRUM AUTO MAZARAR I</t>
  </si>
  <si>
    <t>DRUM AUTO CIURDEA I</t>
  </si>
  <si>
    <t>DRUM AUTO BOJILA</t>
  </si>
  <si>
    <t>DRUM AUTO SOCOVAT</t>
  </si>
  <si>
    <t>DRUM AUTO MAZARAR II</t>
  </si>
  <si>
    <t>DRUM PAMANT HUMARIE BRAESTI</t>
  </si>
  <si>
    <t>DRUM AUTO PIATRA PASCALOAIA</t>
  </si>
  <si>
    <t>DRUM PAMANT PAUSESTI</t>
  </si>
  <si>
    <t>DRUM AUTO HANDRESTI HUMARIE</t>
  </si>
  <si>
    <t>DRUM AUTP PIATRA GHIMBOASA I</t>
  </si>
  <si>
    <t>DRUM AUTO PIATRA GHIMBOASA II</t>
  </si>
  <si>
    <t>DRUM AUTO PIATRA GHIMBOASA III</t>
  </si>
  <si>
    <t>DRUM AUTO PIATRA NISIPARIE</t>
  </si>
  <si>
    <t>DRUM AUTO RAMIFIC.NISIPARIE</t>
  </si>
  <si>
    <t>DRUM AUTO TREI PIETRE</t>
  </si>
  <si>
    <t>DRMURI SI PLATFORME</t>
  </si>
  <si>
    <t>DAF MILISTE</t>
  </si>
  <si>
    <t>DAF VLADNICUT</t>
  </si>
  <si>
    <t>DAF STIUBEI</t>
  </si>
  <si>
    <t>DAF EPISCOPIE</t>
  </si>
  <si>
    <t>DAF RACILA</t>
  </si>
  <si>
    <t>DAF LOPATA</t>
  </si>
  <si>
    <t>DAF OBADARIE</t>
  </si>
  <si>
    <t>DAF HUMARIA</t>
  </si>
  <si>
    <t>DAF VADU VEJA</t>
  </si>
  <si>
    <t>DAF TARNICOV</t>
  </si>
  <si>
    <t>DAF CAZACU</t>
  </si>
  <si>
    <t>DAF FLORIAN-FLORIAN</t>
  </si>
  <si>
    <t>PLATFORMA DIN BETON ARMAT</t>
  </si>
  <si>
    <t>D.F.BASTA</t>
  </si>
  <si>
    <t>D.F.MORENI</t>
  </si>
  <si>
    <t>D.F.CORHANA</t>
  </si>
  <si>
    <t>D.F.PIETROSU</t>
  </si>
  <si>
    <t>D.F.SURU</t>
  </si>
  <si>
    <t>D.F.TRIF</t>
  </si>
  <si>
    <t>D.F.POGAN</t>
  </si>
  <si>
    <t>D.F.DAVID</t>
  </si>
  <si>
    <t>D.F.MURSARI</t>
  </si>
  <si>
    <t>D.F.PAVALOAIA</t>
  </si>
  <si>
    <t>DAF LUMINIS</t>
  </si>
  <si>
    <t>DAF MARGINENI</t>
  </si>
  <si>
    <t>DAF COJOC</t>
  </si>
  <si>
    <t>DAF COJOC STINGA</t>
  </si>
  <si>
    <t>DAF MINZA</t>
  </si>
  <si>
    <t>DAF MINZA PRELUNGIRILOR</t>
  </si>
  <si>
    <t>DAF MANIS</t>
  </si>
  <si>
    <t>DAF PICIALU</t>
  </si>
  <si>
    <t>DAF PICIAL</t>
  </si>
  <si>
    <t>DAF JALBARU CRAC</t>
  </si>
  <si>
    <t>DAF JABAU CRAC SUS</t>
  </si>
  <si>
    <t>DAF MOISOAIA</t>
  </si>
  <si>
    <t>DAF RUNC</t>
  </si>
  <si>
    <t>DAF RUNC OBIRSIE</t>
  </si>
  <si>
    <t>DAF ARCHITA</t>
  </si>
  <si>
    <t>DAF HASCHITA</t>
  </si>
  <si>
    <t>DAF FAGETULUI NEGRU</t>
  </si>
  <si>
    <t>DAF FAGETEL NEGRU</t>
  </si>
  <si>
    <t>DAF CALU</t>
  </si>
  <si>
    <t>DAF STAUNOIU</t>
  </si>
  <si>
    <t>DAF FALCAU</t>
  </si>
  <si>
    <t>DAF SIREGNA</t>
  </si>
  <si>
    <t>DAF GISCA BAHNIN</t>
  </si>
  <si>
    <t>DAF SASCA CUT</t>
  </si>
  <si>
    <t>DAF SASCA PRELUNGIT</t>
  </si>
  <si>
    <t>DAF SOIMULUI</t>
  </si>
  <si>
    <t>D.F.MARGINENI</t>
  </si>
  <si>
    <t>D.F.CARBUNARIE-COTOFANA</t>
  </si>
  <si>
    <t>D.F.VENIAS</t>
  </si>
  <si>
    <t>D.F.VAMA HUMARIE</t>
  </si>
  <si>
    <t>D.F.BATRANEASA I</t>
  </si>
  <si>
    <t>D.F.SOSELUTA</t>
  </si>
  <si>
    <t>D.F.PIRIUL HADIMBU</t>
  </si>
  <si>
    <t>D.F.LACU NEGRU II-TOMESTI</t>
  </si>
  <si>
    <t>D.F.STAVNICEL</t>
  </si>
  <si>
    <t>CIURDEA-ARAMA</t>
  </si>
  <si>
    <t>D.F BOGONOS</t>
  </si>
  <si>
    <t>D.F.BATRANEASA III</t>
  </si>
  <si>
    <t>D.F COTOFANA PRELUNGIRE</t>
  </si>
  <si>
    <t>D.F.BATRANEASA PRELUNGIRE</t>
  </si>
  <si>
    <t>D.F.FINATU MARE</t>
  </si>
  <si>
    <t>D.F.VENIAS-FINATU MARE</t>
  </si>
  <si>
    <t>D.F.COTOFANA RAMIFICATIE</t>
  </si>
  <si>
    <t>D.F FINATU MARE PRELUNGIRE II</t>
  </si>
  <si>
    <t>D.F LACU NEGRU II-TOMESTI</t>
  </si>
  <si>
    <t>D.F.LACU</t>
  </si>
  <si>
    <t>BARAJE CORECTARE TORENTI</t>
  </si>
  <si>
    <t>ARGEŞ</t>
  </si>
  <si>
    <t>Tara: România; Judet: ARGEŞ; -;   -; Nr: -;</t>
  </si>
  <si>
    <t>Lungime albie corectată/consolidată=6 km;</t>
  </si>
  <si>
    <t>Lungime albie corectată/consolidată=9 km;</t>
  </si>
  <si>
    <t>Lungime albie corectată/consolidată=7,7 km;</t>
  </si>
  <si>
    <t>Lungime albie corectată/consolidată=10 km;</t>
  </si>
  <si>
    <t>Lungime albie corectată/consolidată=8,8 km;</t>
  </si>
  <si>
    <t>Lungime albie corectată/consolidată=10,9 km;</t>
  </si>
  <si>
    <t>Lungime albie corectată/consolidată=5,1 km;</t>
  </si>
  <si>
    <t>Lungime albie corectată/consolidată=15,8 km;</t>
  </si>
  <si>
    <t>BARAJE VALEA STANII</t>
  </si>
  <si>
    <t>DAF VALEA URSULUI</t>
  </si>
  <si>
    <t>DAF RUNCU</t>
  </si>
  <si>
    <t>DAF PRIBOAIA</t>
  </si>
  <si>
    <t>DAF BARBOSULUI</t>
  </si>
  <si>
    <t>DAF V.SILISTI</t>
  </si>
  <si>
    <t>DAF POENITA</t>
  </si>
  <si>
    <t>DAF Slanic I</t>
  </si>
  <si>
    <t>DAF STRIMBA II</t>
  </si>
  <si>
    <t>DAF LACASTORUL</t>
  </si>
  <si>
    <t>DAF RICHITEA</t>
  </si>
  <si>
    <t>DAF FINATU</t>
  </si>
  <si>
    <t>DAF SLANICU SEC</t>
  </si>
  <si>
    <t>DR.AUTO PLATICA</t>
  </si>
  <si>
    <t>DR.AUTO RAMIF.OBOARE</t>
  </si>
  <si>
    <t>DR.AUTO STRIMBOIU</t>
  </si>
  <si>
    <t>DR.AUTO MACELARU</t>
  </si>
  <si>
    <t>DR.AUTO NAVRAPU</t>
  </si>
  <si>
    <t>DR.AUTO OBOARE-AXIAL</t>
  </si>
  <si>
    <t>DR.AUTO COLCOTIVA</t>
  </si>
  <si>
    <t>HG.982/1998;HG.1344/23.12.2010;OUG.1/04.01.2017;;OUG.68 din 06/11/2019</t>
  </si>
  <si>
    <t>DR.FR.MELEDICU MARE</t>
  </si>
  <si>
    <t>DR.FR.MEDELICU MIC I</t>
  </si>
  <si>
    <t>DR.FR.MEDELICU MIC II</t>
  </si>
  <si>
    <t>DR.FR.DUVALMU 0,8 KM</t>
  </si>
  <si>
    <t>DR.FR.V.LARGA PLAI 4,5KM</t>
  </si>
  <si>
    <t>DR.FR.BERCA 8KM</t>
  </si>
  <si>
    <t>DR.FR.LUPOIU 1,2KM</t>
  </si>
  <si>
    <t>DR.FR.RAM.BERCA 1,0KM</t>
  </si>
  <si>
    <t>DR.FR.BRATIA-CERNAT 2,2KM</t>
  </si>
  <si>
    <t>DR.FR.V.CAPRII 2,0KM</t>
  </si>
  <si>
    <t>DR.FR.SETU 2.0KM</t>
  </si>
  <si>
    <t>DR.AUTO SLANICU MARE</t>
  </si>
  <si>
    <t>DR.AUTO OBOARE</t>
  </si>
  <si>
    <t>DR.RIUSOR-SETU</t>
  </si>
  <si>
    <t>DR.MENGHEA</t>
  </si>
  <si>
    <t>DRUM TELORMAN OBIR.2 KM</t>
  </si>
  <si>
    <t>DRUM TELORMAN 2 DE O.8KM</t>
  </si>
  <si>
    <t>DRUM TELORMAN 3 DE 1.2KM</t>
  </si>
  <si>
    <t>DRUM UDE VEDITA DE 4 KM</t>
  </si>
  <si>
    <t>DRUM FATA CRETESTI 2.7KM</t>
  </si>
  <si>
    <t>CORECTARE TORENTI</t>
  </si>
  <si>
    <t>C T  V CASELOR</t>
  </si>
  <si>
    <t>Lungime albie corectată/consolidată=2,2 km;</t>
  </si>
  <si>
    <t>C T RUCAR</t>
  </si>
  <si>
    <t>C T SATIC</t>
  </si>
  <si>
    <t>CT SATIC DAMBOVITA</t>
  </si>
  <si>
    <t>CT RUCAR OB 1</t>
  </si>
  <si>
    <t>CT SATIC</t>
  </si>
  <si>
    <t>CT DAMBOVICIOARA</t>
  </si>
  <si>
    <t>CT RUCAR-II</t>
  </si>
  <si>
    <t>CT DAMBOVICIOARA 20 RATIA</t>
  </si>
  <si>
    <t>CT DAMBOVICIOARA V CASELOR</t>
  </si>
  <si>
    <t>CT DAMBOVICIOARA V RATEI</t>
  </si>
  <si>
    <t>DAF ANDOLIA</t>
  </si>
  <si>
    <t>DAF V.CASELOR</t>
  </si>
  <si>
    <t>DAF V.FRASINULUI</t>
  </si>
  <si>
    <t>DAF GHIMBAVU</t>
  </si>
  <si>
    <t>DAF LEOTA-CUMPARATA</t>
  </si>
  <si>
    <t>DAF V.POPII</t>
  </si>
  <si>
    <t>DAF V.LUNCII-PEPINIERA</t>
  </si>
  <si>
    <t>DAF SECARI</t>
  </si>
  <si>
    <t>DAF V.STANCILE SECARUII</t>
  </si>
  <si>
    <t>DAF V.ANDREIAS</t>
  </si>
  <si>
    <t>DAF V.CU APA</t>
  </si>
  <si>
    <t>DAF BRUSTURET</t>
  </si>
  <si>
    <t>DAF V. CHEII</t>
  </si>
  <si>
    <t>DAF CLABUCET</t>
  </si>
  <si>
    <t>DAF V. CURII</t>
  </si>
  <si>
    <t>DAF V. COLTILOR</t>
  </si>
  <si>
    <t>DAF CASCOE-ROSCA</t>
  </si>
  <si>
    <t>DAF V. DRAGOSLOVENILOR</t>
  </si>
  <si>
    <t>DAF GIUVALA</t>
  </si>
  <si>
    <t>DAF GRINDU</t>
  </si>
  <si>
    <t>DAF VL.LUI IVAN</t>
  </si>
  <si>
    <t>DAF PR. IZVOR</t>
  </si>
  <si>
    <t>DAF LUTELE-OTIC</t>
  </si>
  <si>
    <t>DAF VALEA LUI MALDAR</t>
  </si>
  <si>
    <t>DAF MARA</t>
  </si>
  <si>
    <t>DAF VL. BARBULUI</t>
  </si>
  <si>
    <t>DAF PIETRICICA</t>
  </si>
  <si>
    <t>DAF VL.OARZANII</t>
  </si>
  <si>
    <t>DAF RUDARITA</t>
  </si>
  <si>
    <t>DAF RICHITA</t>
  </si>
  <si>
    <t>DAF VL.SEACA</t>
  </si>
  <si>
    <t>DAF VL.STRAMBII</t>
  </si>
  <si>
    <t>DAF TAMAS</t>
  </si>
  <si>
    <t>DAF VL.VLADULUI</t>
  </si>
  <si>
    <t>DAF ONCIOAIA</t>
  </si>
  <si>
    <t>DAF PR COPILULUI</t>
  </si>
  <si>
    <t>DAF BARLINGHIOAIA</t>
  </si>
  <si>
    <t>DAF PR.TURCILOR</t>
  </si>
  <si>
    <t>DAF VL.TURCILOR</t>
  </si>
  <si>
    <t>DAF CAPRA-BALTATU</t>
  </si>
  <si>
    <t>DAF PECINEAGU</t>
  </si>
  <si>
    <t>DAF MANASTIREA</t>
  </si>
  <si>
    <t>DAF TR.VL.HOTARULUI</t>
  </si>
  <si>
    <t>DAF OLANEASCA I</t>
  </si>
  <si>
    <t>DAF OLANEASCA II</t>
  </si>
  <si>
    <t>DAF TR.RUNCU</t>
  </si>
  <si>
    <t>DAF RICHITIS-ROSU</t>
  </si>
  <si>
    <t>C.T. VALEA IZV.STÂNII D2</t>
  </si>
  <si>
    <t>C.T. VALEA SEACĂ BRUST.2</t>
  </si>
  <si>
    <t>C.T. OLĂNEASCA</t>
  </si>
  <si>
    <t>C.T. VALEA ROSULUI</t>
  </si>
  <si>
    <t>C.T. DAMBOV.II V.PESTERII NEV</t>
  </si>
  <si>
    <t>CT DĂMBOV.II PADINA NEV</t>
  </si>
  <si>
    <t>CT RUCĂR II MALDAR NEV</t>
  </si>
  <si>
    <t>CT  BRUSTURET II</t>
  </si>
  <si>
    <t>CT V.SCHI</t>
  </si>
  <si>
    <t>CT V. BRAD</t>
  </si>
  <si>
    <t>CT V.STEJ</t>
  </si>
  <si>
    <t>CT V. SATU</t>
  </si>
  <si>
    <t>Lungime albie corectată/consolidată=3,5 km;</t>
  </si>
  <si>
    <t>CT V. PODE</t>
  </si>
  <si>
    <t>CT CLOCOTI</t>
  </si>
  <si>
    <t>CT V. URSU</t>
  </si>
  <si>
    <t>CT PENES</t>
  </si>
  <si>
    <t>CT CUMPENI</t>
  </si>
  <si>
    <t>CT V. TOMENI</t>
  </si>
  <si>
    <t>CT RUDENI</t>
  </si>
  <si>
    <t>CT DALDARIA</t>
  </si>
  <si>
    <t>CT BRUSTUROASA</t>
  </si>
  <si>
    <t>C T BRUSTUROASA 3</t>
  </si>
  <si>
    <t>CT BRUSTUROASA 4</t>
  </si>
  <si>
    <t>DAF VALAEA CU CALEA</t>
  </si>
  <si>
    <t>DAF CUMPENITA</t>
  </si>
  <si>
    <t>DAF IZV.CIRES CLOCOTICI</t>
  </si>
  <si>
    <t>DAF CLOCOTICI TOMENI</t>
  </si>
  <si>
    <t>DAF IEDU MARE</t>
  </si>
  <si>
    <t>DAF MANITA - CERBU</t>
  </si>
  <si>
    <t>DAF PENES</t>
  </si>
  <si>
    <t>DAF IZVORUL RUZII</t>
  </si>
  <si>
    <t>DAF RUDARU OARBELE</t>
  </si>
  <si>
    <t>DAF TISA - MALU</t>
  </si>
  <si>
    <t>DAF TOPOLOG AXIAL</t>
  </si>
  <si>
    <t>DAF TOMENI</t>
  </si>
  <si>
    <t>DAF BRUSTUROASA I</t>
  </si>
  <si>
    <t>DAF BRUSTUROASA II</t>
  </si>
  <si>
    <t>DAF PR.RUZII</t>
  </si>
  <si>
    <t>DAF GLODU</t>
  </si>
  <si>
    <t>DAF VALEA STINII</t>
  </si>
  <si>
    <t>DAF VALEA BISERICII</t>
  </si>
  <si>
    <t>DAF SALATRUCU</t>
  </si>
  <si>
    <t>DAF POIENARI-VIISOR</t>
  </si>
  <si>
    <t>DAF BUSAGA CIOFRINGENI</t>
  </si>
  <si>
    <t>DAF TOPOLOGEL</t>
  </si>
  <si>
    <t>DAF PR.CU LIVEZI</t>
  </si>
  <si>
    <t>DAF PR. LUI ANTON</t>
  </si>
  <si>
    <t>DAF VALEA GAII</t>
  </si>
  <si>
    <t>DAF PR.SCHITULUI</t>
  </si>
  <si>
    <t>DAF ALIMANESTI</t>
  </si>
  <si>
    <t>CORECŢIE TORENŢI V MALAI</t>
  </si>
  <si>
    <t>Lungime albie corectată/consolidată=3,94 km;</t>
  </si>
  <si>
    <t>CORECŢII TORENŢI V PURCA</t>
  </si>
  <si>
    <t>Lungime albie corectată/consolidată=5,41 km;</t>
  </si>
  <si>
    <t>CORECŢII TORENŢI V TEISU</t>
  </si>
  <si>
    <t>Lungime albie corectată/consolidată=5,3 km;</t>
  </si>
  <si>
    <t>CORECŢII TORENŢI V ROTAR</t>
  </si>
  <si>
    <t>Lungime albie corectată/consolidată=5,65 km;</t>
  </si>
  <si>
    <t>CORECŢIE TORENŢI V ANGHE</t>
  </si>
  <si>
    <t>CORECŢIE TORENŢI</t>
  </si>
  <si>
    <t>Lungime albie corectată/consolidată=4,3 km;</t>
  </si>
  <si>
    <t>CORECŢIE TORENŢI V PERI</t>
  </si>
  <si>
    <t>Lungime albie corectată/consolidată=1,12 km;</t>
  </si>
  <si>
    <t>CORECT TORENŢI P RAU</t>
  </si>
  <si>
    <t>CORECT TORENŢI P CLAILO</t>
  </si>
  <si>
    <t>Lungime albie corectată/consolidată=0,82 km;</t>
  </si>
  <si>
    <t>CORECT TORENŢI P IZVOR</t>
  </si>
  <si>
    <t>Lungime albie corectată/consolidată=1,09 km;</t>
  </si>
  <si>
    <t>CORECT TORENŢI V OLTEAN</t>
  </si>
  <si>
    <t>CORECT TORENŢI PELERCIO</t>
  </si>
  <si>
    <t>C.T. CIRCINOV</t>
  </si>
  <si>
    <t>DAF VALEA LAPUSULUI 2.3 K</t>
  </si>
  <si>
    <t>DAF V.MANASTIRII I -1.8KM</t>
  </si>
  <si>
    <t>DAF V.MANASTIRII II-2.5KM</t>
  </si>
  <si>
    <t>DAF BOABA AXIAL 2.3 KM</t>
  </si>
  <si>
    <t>DAF OBARSIE</t>
  </si>
  <si>
    <t>DAF V.BOULUI</t>
  </si>
  <si>
    <t>DAF V CARPENULUI</t>
  </si>
  <si>
    <t>DAF V.CARCINOV 8.0 KM</t>
  </si>
  <si>
    <t>DAF V.GLAGOVEANCA 7.5 KM</t>
  </si>
  <si>
    <t>DAF V.GRECILOR 3.7 KM</t>
  </si>
  <si>
    <t>DAF HULUBA</t>
  </si>
  <si>
    <t>HG.982/1998;OUG.1344/23.12.2010;OUG.1/04.01.2017;;OUG.68 din 06/11/2019</t>
  </si>
  <si>
    <t>Lungime=1,1 Km;Suprafeţe= ha;CF= ;</t>
  </si>
  <si>
    <t>DAF LENTEA 4.0 KM</t>
  </si>
  <si>
    <t>DAF VALEA LUNGA ROM.2.0</t>
  </si>
  <si>
    <t>DAF V.LAPUSULUI 3.5 KM</t>
  </si>
  <si>
    <t>DAF MANGA 2.6 KM</t>
  </si>
  <si>
    <t>DAF NEGRESTI 2.0 KM</t>
  </si>
  <si>
    <t>DAF PISCUL POPII</t>
  </si>
  <si>
    <t>Lungime=4,5 Km;Suprafeţe= ha;CF= ;</t>
  </si>
  <si>
    <t>DAF V.PERILOR I</t>
  </si>
  <si>
    <t>Lungime=9,15 Km;Suprafeţe= ha;CF= ;</t>
  </si>
  <si>
    <t>DAF V.PERILOR II 2.8 KM</t>
  </si>
  <si>
    <t>DAF RUGINOASA 3.8 KM</t>
  </si>
  <si>
    <t>DAF V.RUSCULUI I</t>
  </si>
  <si>
    <t>DAF V.RUSCULUI II 3.0 KM</t>
  </si>
  <si>
    <t>DAF RANCACIOV I</t>
  </si>
  <si>
    <t>Lungime=2,5 Km;Suprafeţe= ha;CF= ;</t>
  </si>
  <si>
    <t>DAF RANCACIOV II 9.5 KM</t>
  </si>
  <si>
    <t>DAF SERPOAICA</t>
  </si>
  <si>
    <t>DAF V.SEACA 1.5 KM</t>
  </si>
  <si>
    <t>DAF USTUBEI</t>
  </si>
  <si>
    <t>DAF V.URSULUI</t>
  </si>
  <si>
    <t>Lungime=3,9 Km;Suprafeţe= ha;CF= ;</t>
  </si>
  <si>
    <t>DAF V.VACII 4.2 KM</t>
  </si>
  <si>
    <t>DAF V.MARE BRANESTI 2.5 K</t>
  </si>
  <si>
    <t>DAF FURESTI 1.0 KM</t>
  </si>
  <si>
    <t>DAF V.MARE FURESTI 2.7 KM</t>
  </si>
  <si>
    <t>DAF V.PERILOR III 1.5 KM</t>
  </si>
  <si>
    <t>DAF V.SEACA II 2.0 KM</t>
  </si>
  <si>
    <t>DAF ROTARIA 3.5 KM</t>
  </si>
  <si>
    <t>DAF HULUBITA CATINIS 1.0</t>
  </si>
  <si>
    <t>DAF V.LAPUSULUI 1.0 KM</t>
  </si>
  <si>
    <t>DAF UNDITA ZATRA 2.7 KM</t>
  </si>
  <si>
    <t>CORECTARE TORENŢI DURA</t>
  </si>
  <si>
    <t>CORECTARE TORENŢI AREF 2</t>
  </si>
  <si>
    <t>CORECTARE TORENŢI VIDRAR</t>
  </si>
  <si>
    <t>CORECTARE TORENŢI OESTI</t>
  </si>
  <si>
    <t>CORECTARE TORENŢI CAPRA</t>
  </si>
  <si>
    <t>CORECTARE TORENŢI VIJA</t>
  </si>
  <si>
    <t>CORECTARE TORENŢI AREF</t>
  </si>
  <si>
    <t>CT V STAN</t>
  </si>
  <si>
    <t>CORECTARE TORENŢI CORBEN</t>
  </si>
  <si>
    <t>DAF PASTRAVARIE</t>
  </si>
  <si>
    <t>BARAJ FIX DIN BETON</t>
  </si>
  <si>
    <t>CORECTARE TORENŢI TRANSF</t>
  </si>
  <si>
    <t>CORECTARE TORENŢI-LIMPED</t>
  </si>
  <si>
    <t>CORECT TORENŢI TRANSF</t>
  </si>
  <si>
    <t>CORECTARE TORENŢI-TRANSF</t>
  </si>
  <si>
    <t>CT DURA STERESCU</t>
  </si>
  <si>
    <t>CT DURA</t>
  </si>
  <si>
    <t>CT VALEA LUI STAN</t>
  </si>
  <si>
    <t>CT TRANSFĂGĂRĂŞAN 3</t>
  </si>
  <si>
    <t>CT AREFU</t>
  </si>
  <si>
    <t>CT TRANSFĂGĂRĂŞAN</t>
  </si>
  <si>
    <t>C.T. VALEA BALII</t>
  </si>
  <si>
    <t>DAF DURA VALE</t>
  </si>
  <si>
    <t>DAF BUDA VALE</t>
  </si>
  <si>
    <t>Lungime=14,4 KM Km;Suprafeţe= ha;CF= ;</t>
  </si>
  <si>
    <t>DAF BUDA DEAL</t>
  </si>
  <si>
    <t>Lungime=4 KM Km;Suprafeţe= ha;CF= ;</t>
  </si>
  <si>
    <t>Lungime=7,0 KM Km;Suprafeţe= ha;CF= ;</t>
  </si>
  <si>
    <t>D.A.F.FATA LACSOR 15.3 KM</t>
  </si>
  <si>
    <t>DAF OTICU</t>
  </si>
  <si>
    <t>DAF FATA PALTIN</t>
  </si>
  <si>
    <t>Lungime=10,5 KM Km;Suprafeţe= ha;CF= ;</t>
  </si>
  <si>
    <t>DAF CUMPANA-CLABUCET</t>
  </si>
  <si>
    <t>Lungime=8,0 KM Km;Suprafeţe= ha;CF= ;</t>
  </si>
  <si>
    <t>DAF CUMPANA-PIETROSU</t>
  </si>
  <si>
    <t>Lungime=5,0 KM Km;Suprafeţe= ha;CF= ;</t>
  </si>
  <si>
    <t>DAF PIRIUL CORB</t>
  </si>
  <si>
    <t>DAF PIRIUL GROAZEI</t>
  </si>
  <si>
    <t>DAF MODROGAZU</t>
  </si>
  <si>
    <t>DAF RADITA</t>
  </si>
  <si>
    <t>DAF V.LUI STAN</t>
  </si>
  <si>
    <t>Lungime=12,5 KM Km;Suprafeţe= ha;CF= ;</t>
  </si>
  <si>
    <t>DAF STRIMBA-PIETR.</t>
  </si>
  <si>
    <t>DAF V.CU PESTI</t>
  </si>
  <si>
    <t>Lungime=11,0 KM Km;Suprafeţe= ha;CF= ;</t>
  </si>
  <si>
    <t>D.A.F.VIROGU 1.5 KM</t>
  </si>
  <si>
    <t>DAF VALEA LUPULUI</t>
  </si>
  <si>
    <t>DAF PIETROSU MIC</t>
  </si>
  <si>
    <t>DAF PIETROSU VREA</t>
  </si>
  <si>
    <t>DAF FATA GHITULUI</t>
  </si>
  <si>
    <t>DAF LIMPEDEA-TULB</t>
  </si>
  <si>
    <t>Lungime=12,8 KM Km;Suprafeţe= ha;CF= ;</t>
  </si>
  <si>
    <t>DAF V LUPULUI-COASTA</t>
  </si>
  <si>
    <t>DAF OIASA-VISINU</t>
  </si>
  <si>
    <t>DAF LIMPEDEA</t>
  </si>
  <si>
    <t>DAF LIMPEDEA-MOLIV.</t>
  </si>
  <si>
    <t>Lungime=7,4 KM Km;Suprafeţe= ha;CF= ;</t>
  </si>
  <si>
    <t>DAF VL.OPRIT.</t>
  </si>
  <si>
    <t>C.T.TULBUREA-OEASCA</t>
  </si>
  <si>
    <t>BARAJE BUDEANCA</t>
  </si>
  <si>
    <t>HG 982/1998;HG 1344/2011; HG; HG 478/ 24-IUN-15;HG.478/24-IUN-15;OUG.1 din 04/01/2017;OUG.68 din 06/11/2019</t>
  </si>
  <si>
    <t>Denumire=
lucrare corectare torenti ;</t>
  </si>
  <si>
    <t>BARAJE BADEANCA</t>
  </si>
  <si>
    <t>BARAJE CETATENI V.GRECII</t>
  </si>
  <si>
    <t>BARAJE RĂUŞOR</t>
  </si>
  <si>
    <t>BARAJE CUCA</t>
  </si>
  <si>
    <t>Lungime albie corectată/consolidată=2,7 km;</t>
  </si>
  <si>
    <t>BARAJE CĂMPULUNG</t>
  </si>
  <si>
    <t>CT RÂUŞOR</t>
  </si>
  <si>
    <t>CT BUGHEA DE JOS</t>
  </si>
  <si>
    <t>CT C-LUNG</t>
  </si>
  <si>
    <t>CT BĂTRÂNA</t>
  </si>
  <si>
    <t>CT RÂPA LUI PANA</t>
  </si>
  <si>
    <t>CT RÂUŞOR II</t>
  </si>
  <si>
    <t>CT CUCA BĂTRÂNĂ</t>
  </si>
  <si>
    <t>CT BADEANCA VALEA BABEI</t>
  </si>
  <si>
    <t>BARAJ RÂUŞOR II</t>
  </si>
  <si>
    <t>DAF ARGESEL</t>
  </si>
  <si>
    <t>Lungime=13,0 KM Km;Suprafeţe= ha;CF= ;</t>
  </si>
  <si>
    <t>DAF VALEA CARSTII</t>
  </si>
  <si>
    <t>DAF CIOCANU</t>
  </si>
  <si>
    <t>DAF BUGHEA MARE</t>
  </si>
  <si>
    <t>DAF BUGHITA ALBESTI</t>
  </si>
  <si>
    <t>DAF FRASINEATA</t>
  </si>
  <si>
    <t>DAF GANGU</t>
  </si>
  <si>
    <t>DAF IEZER BATRANA</t>
  </si>
  <si>
    <t>DAF VALEA LARGA-VOINA</t>
  </si>
  <si>
    <t>DAF PORTAREASA</t>
  </si>
  <si>
    <t>Lungime=6,5 KM Km;Suprafeţe= ha;CF= ;</t>
  </si>
  <si>
    <t>DAF VALEA TIULUI</t>
  </si>
  <si>
    <t>DAF STRAMBA</t>
  </si>
  <si>
    <t>DAF ZANOAGA</t>
  </si>
  <si>
    <t>DAF BADEANCA 14.0 KM</t>
  </si>
  <si>
    <t>DAF VALEA CHILIEI</t>
  </si>
  <si>
    <t>DAF VALEA CARLIGULUI</t>
  </si>
  <si>
    <t>DAF VALEA LUI COMAN</t>
  </si>
  <si>
    <t>Lungime=12,0 KM Km;Suprafeţe= ha;CF= ;</t>
  </si>
  <si>
    <t>DAF FIASU</t>
  </si>
  <si>
    <t>DAF VALEA GRUIULUI</t>
  </si>
  <si>
    <t>DAF VALEA PAISULUI</t>
  </si>
  <si>
    <t>DAF PURCAREATA</t>
  </si>
  <si>
    <t>DAF TABRA</t>
  </si>
  <si>
    <t>Lungime=4,8 KM Km;Suprafeţe= ha;CF= ;</t>
  </si>
  <si>
    <t>DAF TANCAVA</t>
  </si>
  <si>
    <t>DAF TINISOARELE</t>
  </si>
  <si>
    <t>DAF VALEA OARZELOR</t>
  </si>
  <si>
    <t>DAF COTANEASCA</t>
  </si>
  <si>
    <t>Lungime=5,6 KM Km;Suprafeţe= ha;CF= ;</t>
  </si>
  <si>
    <t>DAF RUSCA</t>
  </si>
  <si>
    <t>DAF CARLIGU TINISOA</t>
  </si>
  <si>
    <t>DAF CUCA</t>
  </si>
  <si>
    <t>Lungime=7,5 KM Km;Suprafeţe= ha;CF= ;</t>
  </si>
  <si>
    <t>DAF V.URS-OVREIU</t>
  </si>
  <si>
    <t>DAF LALU DRAGOSUL</t>
  </si>
  <si>
    <t>DAF BUGHITA-LERESTI</t>
  </si>
  <si>
    <t>CT BADEANCA</t>
  </si>
  <si>
    <t>CT  RÂUŞOR LAC</t>
  </si>
  <si>
    <t>DAF V.AMSARULUI</t>
  </si>
  <si>
    <t>Lungime=5,0 Km;Suprafeţe= ha;CF= ;</t>
  </si>
  <si>
    <t>DAF BRATIA</t>
  </si>
  <si>
    <t>Lungime=4,8 Km;Suprafeţe= ha;CF= ;</t>
  </si>
  <si>
    <t>DAF SARACU</t>
  </si>
  <si>
    <t>DAF VEDITA -3,5 KM</t>
  </si>
  <si>
    <t>DAF VEDEA</t>
  </si>
  <si>
    <t>Lungime=8,2 Km;Suprafeţe= ha;CF= ;</t>
  </si>
  <si>
    <t>DAF BLIDAREA-4,0 KM</t>
  </si>
  <si>
    <t>DAF COTMENITA-BRADISOR7,7</t>
  </si>
  <si>
    <t>DAF COTMENITA-DRAGANU</t>
  </si>
  <si>
    <t>Lungime=8,9 Km;Suprafeţe= ha;CF= ;</t>
  </si>
  <si>
    <t>DAF CIORICA -UDA 1,2 KM</t>
  </si>
  <si>
    <t>DAF GLIMBOC 2,5 KM</t>
  </si>
  <si>
    <t>DAF V.LARGA -GHENOAIA 5KM</t>
  </si>
  <si>
    <t>DAF BIVOLITA 1,8 KM</t>
  </si>
  <si>
    <t>DAF BABANA - RICHITELE5,8</t>
  </si>
  <si>
    <t xml:space="preserve">DAF V. BOULUI 
</t>
  </si>
  <si>
    <t>DAF CRIMPOTEASA 4,0 KM</t>
  </si>
  <si>
    <t>DAF DEAL PRAVAT PLAI 8,5</t>
  </si>
  <si>
    <t>DAF URSOAIA P.HOTAR</t>
  </si>
  <si>
    <t>DAF ROGOJINA</t>
  </si>
  <si>
    <t>DAF TIGANCA 2,6 KM</t>
  </si>
  <si>
    <t>DAF CUNGREA 2,9 KM</t>
  </si>
  <si>
    <t>DAF IEDERA</t>
  </si>
  <si>
    <t>DAF DULERCEA</t>
  </si>
  <si>
    <t>BARAJE FĂRĂ ACUMUL FIXE</t>
  </si>
  <si>
    <t>HG.982/1998;HG.1344/23.12.2010;OUG.1/04.01.2017;;OUG.68 din 06/11/2019;HG.846/08.10.2020</t>
  </si>
  <si>
    <t>BARAJE FĂRĂ ACUMUL.FIXE</t>
  </si>
  <si>
    <t>CORECTARE TORENŢI BUSAGA</t>
  </si>
  <si>
    <t>CORECT. TORENŢI VARNITA</t>
  </si>
  <si>
    <t>CT VALEA DANULUI</t>
  </si>
  <si>
    <t>CT CICĂNEŞTI</t>
  </si>
  <si>
    <t>DAF GLODU 2 KM</t>
  </si>
  <si>
    <t>DAF BRATEASCA 2 KM</t>
  </si>
  <si>
    <t>DAF BRATEASCA 1.7 KM</t>
  </si>
  <si>
    <t>DAF OEASCA DUMIREASCA</t>
  </si>
  <si>
    <t>Lungime=6,1 Km;Suprafeţe= ha;CF= ;</t>
  </si>
  <si>
    <t>DAF OEASCA DUMIREASCA 0.5</t>
  </si>
  <si>
    <t>DAF ZIGONENI</t>
  </si>
  <si>
    <t>DAF BUSAGA 4 KM</t>
  </si>
  <si>
    <t>DAF CERNAT TUTANA</t>
  </si>
  <si>
    <t>HG.982/1998;HG.1344/2010;OUG.1/04.01.2017;;OUG.68 din 06/11/2019</t>
  </si>
  <si>
    <t>DAF PLOSTINA OBIRSIE</t>
  </si>
  <si>
    <t>DAF TUTANA</t>
  </si>
  <si>
    <t>DAF BURDIMANU 3.3 KM</t>
  </si>
  <si>
    <t>DAF VL RADULUI 3.5 KM</t>
  </si>
  <si>
    <t>DAF VL RADULUI</t>
  </si>
  <si>
    <t>DAF ZIGONENI VL POPII</t>
  </si>
  <si>
    <t>DAF VL SASULUI 1.4 KM</t>
  </si>
  <si>
    <t>DAF VL SASULUI 3 KM</t>
  </si>
  <si>
    <t>DAF VL DOAMNEI 2 KM</t>
  </si>
  <si>
    <t>TORENŢI DUMIREASCA</t>
  </si>
  <si>
    <t>Lungime albie corectată/consolidată=5 km;</t>
  </si>
  <si>
    <t>CORECT TORENŢI V. OIASCA</t>
  </si>
  <si>
    <t>Lungime albie corectată/consolidată=9,2 km;</t>
  </si>
  <si>
    <t>BARAJ RETEVOIEŞTI</t>
  </si>
  <si>
    <t>Lungime albie corectată/consolidată=3,9 km;</t>
  </si>
  <si>
    <t>BARAJ DRAGHINA</t>
  </si>
  <si>
    <t>BARAJ BADEŞTI</t>
  </si>
  <si>
    <t>BARAJ BACIU</t>
  </si>
  <si>
    <t>Lungime albie corectată/consolidată=14,6 km;</t>
  </si>
  <si>
    <t>BARAJ VALEA SEACĂ</t>
  </si>
  <si>
    <t>BARAJ MUSCHIOSUL BADES</t>
  </si>
  <si>
    <t>Lungime albie corectată/consolidată=3,8 km;</t>
  </si>
  <si>
    <t>BARAJ STANEŞTI</t>
  </si>
  <si>
    <t>Lungime albie corectată/consolidată=8,4 km;</t>
  </si>
  <si>
    <t>BARAJ V ŢIGANILOR</t>
  </si>
  <si>
    <t>BARAJ V LAPUŞANI</t>
  </si>
  <si>
    <t>BARAJ V HOTARULUI</t>
  </si>
  <si>
    <t>BARAJ MICROHIDROCENTRALĂ</t>
  </si>
  <si>
    <t>BARAJ V RUZII (C TOREBT</t>
  </si>
  <si>
    <t>BARAJ TOACA STANESTI</t>
  </si>
  <si>
    <t>BARAJ V VEGHIU</t>
  </si>
  <si>
    <t>BARAJ V GHINEI</t>
  </si>
  <si>
    <t>BARAJ V LUPULUI CT</t>
  </si>
  <si>
    <t>Lungime albie corectată/consolidată=4,1 km;</t>
  </si>
  <si>
    <t>BARAJ V BOASII CT</t>
  </si>
  <si>
    <t>BARAJE V PIRTIESTI</t>
  </si>
  <si>
    <t>Lungime albie corectată/consolidată=4,4 km;</t>
  </si>
  <si>
    <t>BARAJE V GĂNEŞTI</t>
  </si>
  <si>
    <t>Lungime albie corectată/consolidată=5,8 km;</t>
  </si>
  <si>
    <t>BARAJE V BORETU</t>
  </si>
  <si>
    <t>Lungime albie corectată/consolidată=6,8 km;</t>
  </si>
  <si>
    <t>BARAJ PÂRÂUL JGHIABULUI</t>
  </si>
  <si>
    <t>Lungime albie corectată/consolidată=6,3 km;</t>
  </si>
  <si>
    <t>BARAJ PĂCURARUL CT</t>
  </si>
  <si>
    <t>Lungime albie corectată/consolidată=5,4 km;</t>
  </si>
  <si>
    <t>BARAJE VALEA PĂCURARULUI</t>
  </si>
  <si>
    <t>Lungime albie corectată/consolidată=2,8 km;</t>
  </si>
  <si>
    <t>BARAJE VALEA BRADULUI</t>
  </si>
  <si>
    <t>Lungime albie corectată/consolidată=4,2 km;</t>
  </si>
  <si>
    <t>BARAJ VALEA BRADULUI CT</t>
  </si>
  <si>
    <t>DAF IZV.LACULUI</t>
  </si>
  <si>
    <t>DRUM BOGDANUL 2,4 KM</t>
  </si>
  <si>
    <t>DRUM ZIMBRU</t>
  </si>
  <si>
    <t>DRUM ISV.RUSULUI 7,5 KM</t>
  </si>
  <si>
    <t>DRUM AUTO HATISUL</t>
  </si>
  <si>
    <t>DRUM AUTO ROATELE</t>
  </si>
  <si>
    <t>DRUM AUTO ZARNA</t>
  </si>
  <si>
    <t>Lungime=7,6 Km;Suprafeţe= ha;CF= ;</t>
  </si>
  <si>
    <t>DRUM AUTO BRATILA</t>
  </si>
  <si>
    <t>Lungime=1,2 Km;Suprafeţe= ha;CF= ;</t>
  </si>
  <si>
    <t>DRUM AUTO LEAOTA</t>
  </si>
  <si>
    <t>DRUM AUTO ZANULITA</t>
  </si>
  <si>
    <t>DRUM AUTO RUSULETUL</t>
  </si>
  <si>
    <t>Lungime=2,3 Km;Suprafeţe= ha;CF= ;</t>
  </si>
  <si>
    <t>DRUM AUTO BACIU</t>
  </si>
  <si>
    <t>Lungime=5,4 Km;Suprafeţe= ha;CF= ;</t>
  </si>
  <si>
    <t>DRUM AUTO ROSU</t>
  </si>
  <si>
    <t>DRUM AUTO VASALATUL 4,7 K</t>
  </si>
  <si>
    <t>DRUM AUTO REFENICIA</t>
  </si>
  <si>
    <t>DRUM AUTO GROAPELE</t>
  </si>
  <si>
    <t>DRUM AUTO CERNAT AX.23 KM</t>
  </si>
  <si>
    <t>DRUM AUTO VOICILE</t>
  </si>
  <si>
    <t>DRUM AUTO TALVELE</t>
  </si>
  <si>
    <t>Lungime=1,7 Km;Suprafeţe= ha;CF= ;</t>
  </si>
  <si>
    <t>DAF TAL.EDU</t>
  </si>
  <si>
    <t>DRUM AUTO COLTU-BULI</t>
  </si>
  <si>
    <t>DRUM AUTO EDU</t>
  </si>
  <si>
    <t>Lungime=11,00 Km;Suprafeţe= ha;CF= ;</t>
  </si>
  <si>
    <t>DRUM AUTO BASA</t>
  </si>
  <si>
    <t>DRUM AUTO R.DOAMNEI 17,7K</t>
  </si>
  <si>
    <t>DRUM AUTO TOACA</t>
  </si>
  <si>
    <t>DRUM AUTO GROSU</t>
  </si>
  <si>
    <t>DRUM AUTO MIORARU</t>
  </si>
  <si>
    <t>Lungime=4,9 Km;Suprafeţe= ha;CF= ;</t>
  </si>
  <si>
    <t>DRUM AUTO DRAGHINA</t>
  </si>
  <si>
    <t>Lungime=10,4 Km;Suprafeţe= ha;CF= ;</t>
  </si>
  <si>
    <t>DRUM AUTO CALUGARUL</t>
  </si>
  <si>
    <t>Lungime=5,00 Km;Suprafeţe= ha;CF= ;</t>
  </si>
  <si>
    <t>DRUM AUTO VALEA REA 16,6K</t>
  </si>
  <si>
    <t>DRUM AUTO POJARNA 2,3 KM</t>
  </si>
  <si>
    <t>DRUM AUTO SBUGHITESTI 1,2</t>
  </si>
  <si>
    <t>DRUM AUTO V.BRADULUI 4,5K</t>
  </si>
  <si>
    <t>DRUM AUTO STANESTI R.4,3K</t>
  </si>
  <si>
    <t>DRUM AUTO POD STEFAN 1,5K</t>
  </si>
  <si>
    <t>DRUM AUTO GRUIUL N.1,9 KM</t>
  </si>
  <si>
    <t>DRUM AUTO GRUIUL N.3,4 KM</t>
  </si>
  <si>
    <t>DRUM AUTO STRAMBU 3,2 KM</t>
  </si>
  <si>
    <t>DRUM AUTO V.BRADULUI 8 KM</t>
  </si>
  <si>
    <t>DRUM AUTO BRADU MARE 0,5K</t>
  </si>
  <si>
    <t>DRUM AUTO PACURARUL 7,4 K</t>
  </si>
  <si>
    <t>DRUM AUTO PR.BABEI 2,5KMK</t>
  </si>
  <si>
    <t>DRUM AUTO SETU 6 KM</t>
  </si>
  <si>
    <t>POD GROSU</t>
  </si>
  <si>
    <t>POD RAUL DOAMNEI-CERNAT</t>
  </si>
  <si>
    <t>C.T. BACIU 3 BARAJE</t>
  </si>
  <si>
    <t>C.T. POINAREI-CORBI</t>
  </si>
  <si>
    <t>BARAJ PERIMETRU STROEŞTI</t>
  </si>
  <si>
    <t>BARAJ PERIMETRU MĂLURENI</t>
  </si>
  <si>
    <t>BARAJ PERIMETRU BÂRLOG</t>
  </si>
  <si>
    <t>BARAJ PERIM V STÂNCII</t>
  </si>
  <si>
    <t>BARAJ PERIM BRĂDET</t>
  </si>
  <si>
    <t>CANAL PERIM BÂRLOG</t>
  </si>
  <si>
    <t>CORECŢIE TORENŢI ROBAIA</t>
  </si>
  <si>
    <t>C-TOR-K-BARAJE-V SATULUI</t>
  </si>
  <si>
    <t>C-TOR-4 BARAJE PRISEACA</t>
  </si>
  <si>
    <t>DAF ALUNU ALPIN 9 KM</t>
  </si>
  <si>
    <t>DAF AXIAL-BUTII 7,0 KM</t>
  </si>
  <si>
    <t>DAF SECATURI-RAMIF.2,5 KM</t>
  </si>
  <si>
    <t>DAF IZVORUL TARINI 2,2 KM</t>
  </si>
  <si>
    <t>DAF V.TIGANULUI L.3 KM</t>
  </si>
  <si>
    <t>DAF PALTINUL 1,5 KM</t>
  </si>
  <si>
    <t>DAF STEURUL- CHEIA 0,2 KM</t>
  </si>
  <si>
    <t>DAF STEURUL- CHEIA 3,O KM</t>
  </si>
  <si>
    <t>DAF DOBRONEAGU 1,1 KM</t>
  </si>
  <si>
    <t>DAF GHITU-MARACINU 8,2 KM</t>
  </si>
  <si>
    <t>DAF MOLIDU 2,4 KM</t>
  </si>
  <si>
    <t>DAF MARACINU 0,8 KM</t>
  </si>
  <si>
    <t>DAF MARTINU 1,0 KM</t>
  </si>
  <si>
    <t>DAF IZV. POPII MAL.DR.4,5</t>
  </si>
  <si>
    <t>DAF VALEA SUHARI 2,4 KM.</t>
  </si>
  <si>
    <t>DAF SOPTANA 6,9 KM</t>
  </si>
  <si>
    <t>DAF AXIAL VALSAN</t>
  </si>
  <si>
    <t>Lungime=27,5 KM Km;Suprafeţe= ha;CF= ;</t>
  </si>
  <si>
    <t>DAF ZIGONENI TOPLITA 2,4</t>
  </si>
  <si>
    <t>DAF ZANOGUTA 2,9 KM</t>
  </si>
  <si>
    <t>DAF V. BOIERULUI 5,5 KM</t>
  </si>
  <si>
    <t>DAF FURCITURI 0,7 KM</t>
  </si>
  <si>
    <t>DAF V. LUI MAS 2,O KM</t>
  </si>
  <si>
    <t>DAF MASA DE PIATRA 0,8 KM</t>
  </si>
  <si>
    <t>DAF VALCELE 3,5 KM</t>
  </si>
  <si>
    <t>DAF BARLOG 0,8 KM</t>
  </si>
  <si>
    <t>DAF MAL DR. VALSAN 2,4 KM</t>
  </si>
  <si>
    <t>DAF VALE POPII L,8 KM</t>
  </si>
  <si>
    <t>DAF VALE POPII-BUN. 4,5 K</t>
  </si>
  <si>
    <t>DAF PLOSTINA-GALES 3,4 KM</t>
  </si>
  <si>
    <t>DAF TOPLITA-P.RACI 2,2 KM</t>
  </si>
  <si>
    <t>DAF CALUGARU-V.BOU.4,O KM</t>
  </si>
  <si>
    <t>DAF CAPRIOARA-V.POD.3,5KM</t>
  </si>
  <si>
    <t>DAF V. DADELOR 2,5 KM.</t>
  </si>
  <si>
    <t>DAF V. LUNGA 3,0 KM</t>
  </si>
  <si>
    <t>DAF PLOSTINA-GALES 3,7 KM</t>
  </si>
  <si>
    <t>DAF DOSUL GHITULUI 4,2 KM</t>
  </si>
  <si>
    <t>DAF ZIGONENI V.POPII 2 KM</t>
  </si>
  <si>
    <t>BARAJE COSEŞTI</t>
  </si>
  <si>
    <t>Lungime albie corectată/consolidată=9,4 km;</t>
  </si>
  <si>
    <t>BARAJE TORENŢI-TRIVALE</t>
  </si>
  <si>
    <t>Lungime albie corectată/consolidată=3,13 km;</t>
  </si>
  <si>
    <t>DAF BUDA AXIAL 16,9 KM</t>
  </si>
  <si>
    <t>DAF BUDA 2 2 KM</t>
  </si>
  <si>
    <t>DAF BUDEASA OBIARSIE 2 KM</t>
  </si>
  <si>
    <t>DAF VALAEA CIRESULUI 2,2K</t>
  </si>
  <si>
    <t>DAF VALAEA MARE 7,6 KM</t>
  </si>
  <si>
    <t>DAF SCARLATOAIA 4,2 KM</t>
  </si>
  <si>
    <t>DAF BUCA TURCULUI 4,1 KM</t>
  </si>
  <si>
    <t>DAF VALAEA M VIEROSI 3,6K</t>
  </si>
  <si>
    <t>DAF DUR 1,1 KM</t>
  </si>
  <si>
    <t>DAF PATULU 1KM</t>
  </si>
  <si>
    <t>DAF BOBU 1,3 KM</t>
  </si>
  <si>
    <t>DAF BISERICEAUA 1,6 KM</t>
  </si>
  <si>
    <t>DAF GROZA BANUTA 3,5KM</t>
  </si>
  <si>
    <t>DAF VALEA MICII 1,5KM</t>
  </si>
  <si>
    <t>DAF VALEA IEDULUI 1,5 KM</t>
  </si>
  <si>
    <t>DAF COLIBASI 2,5 KM</t>
  </si>
  <si>
    <t>DAF VALEA CATII 5 KM</t>
  </si>
  <si>
    <t>DAF URSEANCA VV1 4,7KM</t>
  </si>
  <si>
    <t>DAF VALEA SATULUI 1 6,6KM</t>
  </si>
  <si>
    <t>DAF VALEA MARE 1.2KM</t>
  </si>
  <si>
    <t>DAF 2.46 KM.VALEA MARE DOBROGOST</t>
  </si>
  <si>
    <t>DAF DANDARA</t>
  </si>
  <si>
    <t>TELEORMAN</t>
  </si>
  <si>
    <t>Tara: România; Judet: TELEORMAN; -;   -; Nr: -;</t>
  </si>
  <si>
    <t>DAF POJORATELE I</t>
  </si>
  <si>
    <t>DAF GRESIA</t>
  </si>
  <si>
    <t>DAF DIDESTI I</t>
  </si>
  <si>
    <t>DAF OLTENI</t>
  </si>
  <si>
    <t>DAF VULPEASCA</t>
  </si>
  <si>
    <t>DAF MANCIU</t>
  </si>
  <si>
    <t>DAF VISINA</t>
  </si>
  <si>
    <t>DAF L VEZII</t>
  </si>
  <si>
    <t>DAF POJORATELE II</t>
  </si>
  <si>
    <t>DAF DIDESTI II</t>
  </si>
  <si>
    <t>DAF BIVOLITA</t>
  </si>
  <si>
    <t>DAF CUCUIETI</t>
  </si>
  <si>
    <t>DRUM FORESTIER CANTON UDUPU</t>
  </si>
  <si>
    <t>DAF CANTON TRIVALE</t>
  </si>
  <si>
    <t>DAF CANTON CIOLANESTI</t>
  </si>
  <si>
    <t>DAF CARTOJANI</t>
  </si>
  <si>
    <t>Tara: România; Judet: TELEORMAN; -;   -; Nr: -; com Roata</t>
  </si>
  <si>
    <t>DRUN AUTOFORESTIER-LUPARIA</t>
  </si>
  <si>
    <t>DRUM AOTOFORESIER BECIU</t>
  </si>
  <si>
    <t>DRUM AUTOFORESTIER-PLOPII SLAVIT</t>
  </si>
  <si>
    <t>BARAJ UNGHIA</t>
  </si>
  <si>
    <t>PRAHOVA</t>
  </si>
  <si>
    <t>Tara: România; Judet: PRAHOVA; -;   -; Nr: -; Vl Azugii</t>
  </si>
  <si>
    <t xml:space="preserve"> BARAJ UNGIA MICA</t>
  </si>
  <si>
    <t xml:space="preserve"> BARAJ UNGHIA MICĂ</t>
  </si>
  <si>
    <t xml:space="preserve"> BARAJ PARAUL LUI COSTEA</t>
  </si>
  <si>
    <t xml:space="preserve"> BARAJ UNGHIA MICA</t>
  </si>
  <si>
    <t>CT TURCU</t>
  </si>
  <si>
    <t>CT BORNA 164</t>
  </si>
  <si>
    <t>CT TURCU BORNA 154</t>
  </si>
  <si>
    <t>CT OBIECTIV</t>
  </si>
  <si>
    <t>CT PASTRAVARIE</t>
  </si>
  <si>
    <t>CT AZUGA I</t>
  </si>
  <si>
    <t>CT AZUGA 2</t>
  </si>
  <si>
    <t>CT AZUGA 1</t>
  </si>
  <si>
    <t>Lungime albie corectată/consolidată=0,55 km;</t>
  </si>
  <si>
    <t>CT CPP BUSTENI</t>
  </si>
  <si>
    <t>Buşteni</t>
  </si>
  <si>
    <t>Tara: România; Judet: PRAHOVA;Orş Buşteni;   -; Nr: -;</t>
  </si>
  <si>
    <t>CT ZAMORA</t>
  </si>
  <si>
    <t>HG 982/1998;HG 1344/2011; HG 478/ 24-IUN-15;HG.478/24-IUN-15;OUG.1 din 04/01/2017;HG.354/18.05.2017;OUG.68 din 06/11/2019;HG.846/08.10.0202;HG.846/08.10.2020</t>
  </si>
  <si>
    <t>DAF LEUCA</t>
  </si>
  <si>
    <t>Predeal-Sărari</t>
  </si>
  <si>
    <t>Tara: România; Judet: PRAHOVA;Com Predeal-Sărari;   -; Nr: -;</t>
  </si>
  <si>
    <t>DAF LIMBASEL</t>
  </si>
  <si>
    <t>Tara: România; Judet: PRAHOVA; -;   -; Nr: -; Limbasel</t>
  </si>
  <si>
    <t>DAF VALEA STANII</t>
  </si>
  <si>
    <t>DAF VALEA CERBULUI</t>
  </si>
  <si>
    <t>DRUM FORESTIER URSUL MARE</t>
  </si>
  <si>
    <t>Tara: România; Judet: PRAHOVA; -;   -; Nr: -;</t>
  </si>
  <si>
    <t>PREDEAL</t>
  </si>
  <si>
    <t>DAF VALEA FETII</t>
  </si>
  <si>
    <t>HG 982/1998;HG 1344/2011 505/2011; HG 478/ 24-IUN-15;HG.478/24-IUN-15;OUG.1 din 04/01/2017;OUG.68 din 06/11/2019</t>
  </si>
  <si>
    <t>DAF URECHEA</t>
  </si>
  <si>
    <t>Azuga</t>
  </si>
  <si>
    <t>Tara: România; Judet: PRAHOVA;Orş Azuga;   -; Nr: -;</t>
  </si>
  <si>
    <t>DAF UNGHIA MARE</t>
  </si>
  <si>
    <t>DAF VALEA MARULUI</t>
  </si>
  <si>
    <t>DRUM FORESTIER VALEA GRECULUI</t>
  </si>
  <si>
    <t>AZUGA</t>
  </si>
  <si>
    <t>DAF CENUSERIA</t>
  </si>
  <si>
    <t>DAF LACUL ROSU</t>
  </si>
  <si>
    <t>DRUM FORESTIER VALEA ALBA</t>
  </si>
  <si>
    <t>BUSTENI</t>
  </si>
  <si>
    <t>DAF CASERIA</t>
  </si>
  <si>
    <t>DAF STEVIA</t>
  </si>
  <si>
    <t>DAF LIMBASELUL MIC</t>
  </si>
  <si>
    <t>DAF TURCU</t>
  </si>
  <si>
    <t>DAF STANA MICA</t>
  </si>
  <si>
    <t>DAF SEAUA SUSAI</t>
  </si>
  <si>
    <t>DAF PREDEAL AZUGA</t>
  </si>
  <si>
    <t>DRUM FORESTIER VALEA MARULUI COASTA</t>
  </si>
  <si>
    <t>DAF AZUGA AXIAL</t>
  </si>
  <si>
    <t>DAF ZAMORA</t>
  </si>
  <si>
    <t>CT PĂLTINOASA BARAJ BRIG 6</t>
  </si>
  <si>
    <t>CT COASTELE CIMPINI BRIG 1</t>
  </si>
  <si>
    <t>DRUM FORESTIER VL.GUTUIULUI</t>
  </si>
  <si>
    <t>drum forestier</t>
  </si>
  <si>
    <t>DRUM FORESTIER MALUROASA</t>
  </si>
  <si>
    <t>DAF VL SEACA</t>
  </si>
  <si>
    <t>DRUM FORESTIER ERMENEASA</t>
  </si>
  <si>
    <t>DRUM FORESTIER RADILA 1</t>
  </si>
  <si>
    <t>DRUM FORESTIER DEINTEASA</t>
  </si>
  <si>
    <t>DAF CALEASA</t>
  </si>
  <si>
    <t>DAF MUSITA</t>
  </si>
  <si>
    <t>DRUM FORESTIER DOFTANITA</t>
  </si>
  <si>
    <t>DAF ORJOGOAIA</t>
  </si>
  <si>
    <t>DRUM FORESTIER PIRIU PRUNULUI</t>
  </si>
  <si>
    <t>DAF PIRAIE 1, 2</t>
  </si>
  <si>
    <t>DRUM FORESTIER NEGRASU</t>
  </si>
  <si>
    <t>DRUM FORESTIER NEGRASI 2</t>
  </si>
  <si>
    <t>DAF GLODEASA</t>
  </si>
  <si>
    <t>DRUM FORESTIER URLATELU</t>
  </si>
  <si>
    <t>DRUM FORESTIER CARABANEASA</t>
  </si>
  <si>
    <t>DRUM FORESTIER VLADISOR</t>
  </si>
  <si>
    <t>DRUM FORESTIER VL URSILOR</t>
  </si>
  <si>
    <t>DAF BAIU MIC</t>
  </si>
  <si>
    <t>DAF PIRIU LUI PETRE</t>
  </si>
  <si>
    <t>DRUM FORESTIER VL REA BREBU</t>
  </si>
  <si>
    <t>DAF BAIU MARE</t>
  </si>
  <si>
    <t>DAF CALDA</t>
  </si>
  <si>
    <t>DRUM FORESTIER BRADEASA</t>
  </si>
  <si>
    <t>DRUM FORESTIER RADILA</t>
  </si>
  <si>
    <t>DAF CIMPINITA</t>
  </si>
  <si>
    <t>DRUM FORESTIER SUBTIRICA</t>
  </si>
  <si>
    <t>DRUM FORESTIER NEGRASI</t>
  </si>
  <si>
    <t>DRUM FORESTIER PURCARU</t>
  </si>
  <si>
    <t>DAF MARE</t>
  </si>
  <si>
    <t>CT HIDROTEHNICA</t>
  </si>
  <si>
    <t>C T SECARIA</t>
  </si>
  <si>
    <t>DAF FLOREI I-II</t>
  </si>
  <si>
    <t>DAF MIERLELE I-II</t>
  </si>
  <si>
    <t>CT FLOREI</t>
  </si>
  <si>
    <t>CT MANECIU ORATII BRUSTUREL</t>
  </si>
  <si>
    <t>Măneciu</t>
  </si>
  <si>
    <t>Tara: România; Judet: PRAHOVA;Com Măneciu;   -; Nr: -;</t>
  </si>
  <si>
    <t>CT MANECIU II SCHINDA VALEA POPII</t>
  </si>
  <si>
    <t>CT CRASNA III</t>
  </si>
  <si>
    <t>CT MANECIU BRUSTUREL</t>
  </si>
  <si>
    <t>CT CRASNA IV</t>
  </si>
  <si>
    <t>CT CRASNA V</t>
  </si>
  <si>
    <t>DAF CIUMERNIC</t>
  </si>
  <si>
    <t>DAF POIANA MARE</t>
  </si>
  <si>
    <t>DAF MANAILA</t>
  </si>
  <si>
    <t>DAF BRATOCEA</t>
  </si>
  <si>
    <t>DAF RUDELE</t>
  </si>
  <si>
    <t>DAF BABESU</t>
  </si>
  <si>
    <t>DAF PIETRELE STANCEI</t>
  </si>
  <si>
    <t>DAF SF.ILIE</t>
  </si>
  <si>
    <t>DAF PIRIUL LUI EPURE</t>
  </si>
  <si>
    <t>DAF PIRIUL CETATII</t>
  </si>
  <si>
    <t>DAF SCHINDA</t>
  </si>
  <si>
    <t>DAF ORATII</t>
  </si>
  <si>
    <t>DAF PLESU VECHI</t>
  </si>
  <si>
    <t>DAF PIRIUL ROSU</t>
  </si>
  <si>
    <t>DAF Bogdana</t>
  </si>
  <si>
    <t>Cf. amenajamentelor silvice</t>
  </si>
  <si>
    <t>DAF BRADET TELEAJEN</t>
  </si>
  <si>
    <t>DAF MOGOSU</t>
  </si>
  <si>
    <t>DAF STANCEA</t>
  </si>
  <si>
    <t>DAF BOBU</t>
  </si>
  <si>
    <t>DAF PRIVALE-VALEA STINII</t>
  </si>
  <si>
    <t>DAF BOBU - ULITA</t>
  </si>
  <si>
    <t>DAF VALEA POPII - VECHI</t>
  </si>
  <si>
    <t>DAF TELEAJEN - AXIAL</t>
  </si>
  <si>
    <t>DAF COROIASCA</t>
  </si>
  <si>
    <t>DAF VALEA LUI DUMITRU</t>
  </si>
  <si>
    <t>DAF CIUCURESCU</t>
  </si>
  <si>
    <t>DAF BAICU</t>
  </si>
  <si>
    <t>DAF VALEA BERII</t>
  </si>
  <si>
    <t>DAF BUZOIANU</t>
  </si>
  <si>
    <t>DAF CARPENUL AXIAL</t>
  </si>
  <si>
    <t>POD DAF MONTEORU</t>
  </si>
  <si>
    <t>DAF PREVENTORIU</t>
  </si>
  <si>
    <t>DAF ZAGANUL</t>
  </si>
  <si>
    <t>DAF VALEA - NEAGRA</t>
  </si>
  <si>
    <t>DAF SECUIANCA</t>
  </si>
  <si>
    <t>DAF PLESU DREAPTA</t>
  </si>
  <si>
    <t>DAF GROAPA MICA</t>
  </si>
  <si>
    <t>DAF VALEA POPII</t>
  </si>
  <si>
    <t>DAF ALUNIS DREAPTA</t>
  </si>
  <si>
    <t>DAF VALEA MARE</t>
  </si>
  <si>
    <t>DAF ARMASU</t>
  </si>
  <si>
    <t>DAF MOASA</t>
  </si>
  <si>
    <t>DAF CRASNUTA</t>
  </si>
  <si>
    <t>DAF CRASNA SECTOR</t>
  </si>
  <si>
    <t>DAF RADILA</t>
  </si>
  <si>
    <t>DAF NEBUNASU</t>
  </si>
  <si>
    <t>DAF JARISTEA</t>
  </si>
  <si>
    <t>DAF VALEA ALBA</t>
  </si>
  <si>
    <t>CT CRASNA VI</t>
  </si>
  <si>
    <t>CT VALEA MARE</t>
  </si>
  <si>
    <t>CT CRASNA I</t>
  </si>
  <si>
    <t>CT SECUIANCA</t>
  </si>
  <si>
    <t>CT CRASNA II</t>
  </si>
  <si>
    <t>DAF BARACU</t>
  </si>
  <si>
    <t>DAF BALOTA</t>
  </si>
  <si>
    <t>DAF GHERGHITA</t>
  </si>
  <si>
    <t>DAF OLOGENI</t>
  </si>
  <si>
    <t>DAF DRAGANEASA</t>
  </si>
  <si>
    <t>POD DAF PELES</t>
  </si>
  <si>
    <t>POD DAF PELISOR</t>
  </si>
  <si>
    <t>DAF POIANA STANII</t>
  </si>
  <si>
    <t>DAF VALEA NEAGRA</t>
  </si>
  <si>
    <t>DAF FURNICA</t>
  </si>
  <si>
    <t>DAF IZVORAS PRELUNGIRE</t>
  </si>
  <si>
    <t>DAF VALEA IZVORULUI</t>
  </si>
  <si>
    <t>DAF PISCUL CAINELUI</t>
  </si>
  <si>
    <t>DAF POIANA TAPULUI</t>
  </si>
  <si>
    <t>DAF VALEA LARGA</t>
  </si>
  <si>
    <t>DAF ZGARBURA</t>
  </si>
  <si>
    <t xml:space="preserve"> POD DAF STANII</t>
  </si>
  <si>
    <t>DAF VALEA OBIELII</t>
  </si>
  <si>
    <t>DAF VALEA DOGARIEI</t>
  </si>
  <si>
    <t>DAF SECATURILE TALII</t>
  </si>
  <si>
    <t>DAF BONCU</t>
  </si>
  <si>
    <t>DAF BELIA MICA</t>
  </si>
  <si>
    <t>DAF VALEA SIPA</t>
  </si>
  <si>
    <t>DAF VALEA LUI BOGDAN</t>
  </si>
  <si>
    <t>DAF VALEA TALII</t>
  </si>
  <si>
    <t>DAF GURGUIATA</t>
  </si>
  <si>
    <t>DAF VANTURIS I, II</t>
  </si>
  <si>
    <t>DAF VALEA URLATORII</t>
  </si>
  <si>
    <t>POD DAF PELISOR, POIANA STANII</t>
  </si>
  <si>
    <t>POTECA FORESTIERA PELES</t>
  </si>
  <si>
    <t>DAF VULPARIE AUTO</t>
  </si>
  <si>
    <t>POD PELES</t>
  </si>
  <si>
    <t>CT VL.FLOREI-PER.POSADA</t>
  </si>
  <si>
    <t>CANAL PER.CUMPATU</t>
  </si>
  <si>
    <t>CT VL.REA-PER.VL.REA</t>
  </si>
  <si>
    <t>CT VL.FIARELOR</t>
  </si>
  <si>
    <t>CT ORATI-PER.ORATI</t>
  </si>
  <si>
    <t>CANAL GALMELE-PER.CERNICA</t>
  </si>
  <si>
    <t>CT VL.BATRAIOAREI</t>
  </si>
  <si>
    <t>CT URLATOAREA</t>
  </si>
  <si>
    <t>CANAL URLATOARE</t>
  </si>
  <si>
    <t>CT VL.ADANCA-PER.COMARNIC</t>
  </si>
  <si>
    <t>CANAL VL. COMARNIC</t>
  </si>
  <si>
    <t>CT VL.COMARNIC</t>
  </si>
  <si>
    <t>CANAL VL.ADANCA</t>
  </si>
  <si>
    <t>CANAL GURGUIATA PER. BELIA</t>
  </si>
  <si>
    <t>CT GURGUIATA</t>
  </si>
  <si>
    <t>CT CERNICA</t>
  </si>
  <si>
    <t>CANAL VL. REA</t>
  </si>
  <si>
    <t>CT GAGU</t>
  </si>
  <si>
    <t>CT VL.MESTEACANULUI</t>
  </si>
  <si>
    <t>CT CUMPATU</t>
  </si>
  <si>
    <t>CT OBIECT I PELES</t>
  </si>
  <si>
    <t>CT OBIECT II PELES</t>
  </si>
  <si>
    <t>CT OBIECT III PELES</t>
  </si>
  <si>
    <t>DEVERSOR CERNICA</t>
  </si>
  <si>
    <t>DEVERSOR VL.FLOREI</t>
  </si>
  <si>
    <t>DEVERSOR SF.ANA</t>
  </si>
  <si>
    <t>DEVERSOR GAGU</t>
  </si>
  <si>
    <t>CT ZGARBURA</t>
  </si>
  <si>
    <t>CT OBIECT IV PELES</t>
  </si>
  <si>
    <t>CT VL.BABEI</t>
  </si>
  <si>
    <t>CT VALEA BABEI</t>
  </si>
  <si>
    <t>CT REZERVATIA PELES</t>
  </si>
  <si>
    <t>CT URLATOAREA I</t>
  </si>
  <si>
    <t>CT VALEA LUI BOGDAN</t>
  </si>
  <si>
    <t>CT VALEA CONCIULUI</t>
  </si>
  <si>
    <t>CANAL URLATOAREA</t>
  </si>
  <si>
    <t>CT VALEA PELESULUI</t>
  </si>
  <si>
    <t>CT VALEA PELEŞULUI</t>
  </si>
  <si>
    <t>CT URLĂTOAREA II</t>
  </si>
  <si>
    <t>CT BELIA</t>
  </si>
  <si>
    <t>Lungime albie corectată/consolidată=1,7 km;</t>
  </si>
  <si>
    <t>CT FLOREIU</t>
  </si>
  <si>
    <t>Lungime albie corectată/consolidată=2,6 km;</t>
  </si>
  <si>
    <t>CT URLĂTOAREA</t>
  </si>
  <si>
    <t>CT PELEŞ</t>
  </si>
  <si>
    <t>CT CONCIU</t>
  </si>
  <si>
    <t>CT BĂTRÂIOARA</t>
  </si>
  <si>
    <t>CT BRĂTRĂIOARA</t>
  </si>
  <si>
    <t>DRUM CLABUCET</t>
  </si>
  <si>
    <t>DAF BRADET VARBILAU</t>
  </si>
  <si>
    <t>DAF PALTINET FUNDURI</t>
  </si>
  <si>
    <t>DAF VALEA SCINDURII</t>
  </si>
  <si>
    <t>DAF VALEA CIRESULUI GHIOACA</t>
  </si>
  <si>
    <t>DAF COSMINELE</t>
  </si>
  <si>
    <t>DAF TRESTIOARA</t>
  </si>
  <si>
    <t>DRUM VARBILAU STEFESTI</t>
  </si>
  <si>
    <t>CLEONAJE SIMPLE</t>
  </si>
  <si>
    <t>Ştefeşti</t>
  </si>
  <si>
    <t>Tara: România; Judet: PRAHOVA;Com Ştefeşti;   -; Nr: -;</t>
  </si>
  <si>
    <t>BARAJ BRĂDET STEFESTI</t>
  </si>
  <si>
    <t>BARAJ VĂRBILĂU STEFESTI</t>
  </si>
  <si>
    <t>BARAJ FĂRĂ ACUMULARE VULPEA</t>
  </si>
  <si>
    <t>BARAJ STEFESTI</t>
  </si>
  <si>
    <t>DRUM AUTO PINEANCA</t>
  </si>
  <si>
    <t>VALENI</t>
  </si>
  <si>
    <t>DAF AUTO CALDARUSANCA</t>
  </si>
  <si>
    <t>Vălenii de Munte</t>
  </si>
  <si>
    <t>Tara: România; Judet: PRAHOVA;Orş Vălenii de Munte;   -; Nr: -;</t>
  </si>
  <si>
    <t>DAF SUTO DURDUC-OGRETIN</t>
  </si>
  <si>
    <t>DAF GROHOTIS</t>
  </si>
  <si>
    <t>DRUM AUTO BILBIITOAREA</t>
  </si>
  <si>
    <t>DAF BISCA FARA CALE</t>
  </si>
  <si>
    <t>DRUM AUTO BATRINEANCA</t>
  </si>
  <si>
    <t>DAF VALEA ARTARULUI</t>
  </si>
  <si>
    <t>DAF TINCAVA</t>
  </si>
  <si>
    <t>DAF TINCAVAVA</t>
  </si>
  <si>
    <t>DRUM AUTO TULBUREA</t>
  </si>
  <si>
    <t>DAF ORIRSIA</t>
  </si>
  <si>
    <t>DRUM AUTO SCHEAU</t>
  </si>
  <si>
    <t>DRUM AUTO GOGEASCA</t>
  </si>
  <si>
    <t>DRUM AUTO VALEA BISERICII</t>
  </si>
  <si>
    <t>DAF VALEA CHIOJDULUI</t>
  </si>
  <si>
    <t>DAF VERBILA</t>
  </si>
  <si>
    <t>Vărbila</t>
  </si>
  <si>
    <t>Tara: România; Judet: PRAHOVA;Sat Vărbila;   -; Nr: -;</t>
  </si>
  <si>
    <t>DAF DALCIA</t>
  </si>
  <si>
    <t>DAF BUCOVEL</t>
  </si>
  <si>
    <t>DAF VALEA TIGANILOR</t>
  </si>
  <si>
    <t>DAF BRUSTUREL</t>
  </si>
  <si>
    <t>DAF LAPOS GLOD</t>
  </si>
  <si>
    <t>DAF HARSA</t>
  </si>
  <si>
    <t>DAF VALEA BRAZILOR</t>
  </si>
  <si>
    <t>DAF APA NEAGRA</t>
  </si>
  <si>
    <t>DAF HURDUBARU</t>
  </si>
  <si>
    <t>C.T.MONTEORU</t>
  </si>
  <si>
    <t>Tara: România; Judet: BUZĂU; -;   -; Nr: -;</t>
  </si>
  <si>
    <t>DAF. MONTEORU</t>
  </si>
  <si>
    <t>DAF LIMPEDEA CRICOV</t>
  </si>
  <si>
    <t>DAF BALOSINU BRADET</t>
  </si>
  <si>
    <t>DAF CRETU TULBUREA</t>
  </si>
  <si>
    <t>DAF STRIMBU MARE</t>
  </si>
  <si>
    <t>DAF ROSIA BISCULITA</t>
  </si>
  <si>
    <t>DAF PRISEACA MARE</t>
  </si>
  <si>
    <t>DAF ZAPUSELU</t>
  </si>
  <si>
    <t>DAF BISCULITA</t>
  </si>
  <si>
    <t>DAF CEPTURASU</t>
  </si>
  <si>
    <t>DAF OLARI CRETU</t>
  </si>
  <si>
    <t>DAF VERES STRIMBU</t>
  </si>
  <si>
    <t>DAF CATIASU</t>
  </si>
  <si>
    <t>DAF BISCA CU CALE</t>
  </si>
  <si>
    <t>DAF BUDA CUSLAU</t>
  </si>
  <si>
    <t>DAF ANINOASA</t>
  </si>
  <si>
    <t>DAF FRASINET</t>
  </si>
  <si>
    <t>DAF CATINA</t>
  </si>
  <si>
    <t>DAF PIRIUL STRIMBU</t>
  </si>
  <si>
    <t>DAF BARASTI</t>
  </si>
  <si>
    <t>DAF CATINA PRELUNGIRE</t>
  </si>
  <si>
    <t>DAF PRESEACA PRELUNGIRE</t>
  </si>
  <si>
    <t>DAF VALEA ZIDULUI</t>
  </si>
  <si>
    <t>DAF STRIMBU MIC</t>
  </si>
  <si>
    <t>DAF IZVORUL PESTELUI</t>
  </si>
  <si>
    <t>DAF GORUNEASA</t>
  </si>
  <si>
    <t>DAF VALEA SEACA CISLAU</t>
  </si>
  <si>
    <t>DAF PRISEACA MARE V.NEH.</t>
  </si>
  <si>
    <t>CT CATIAS</t>
  </si>
  <si>
    <t>CT CATIASU</t>
  </si>
  <si>
    <t>CT CHICHILA</t>
  </si>
  <si>
    <t>Lungime albie corectată/consolidată=0,59 km;</t>
  </si>
  <si>
    <t>CT LUNCA BISCII</t>
  </si>
  <si>
    <t>CT BADIRLEGI</t>
  </si>
  <si>
    <t>BARAJ PĂSTRĂVĂRIA MUSA</t>
  </si>
  <si>
    <t>DIG PĂSTRĂVĂRIA MUSA</t>
  </si>
  <si>
    <t>DAF PUNTEA VADU OII</t>
  </si>
  <si>
    <t>Gura Teghii</t>
  </si>
  <si>
    <t>Tara: România; Judet: BUZĂU;Com Gura Teghii;   -; Nr: -;</t>
  </si>
  <si>
    <t>CT TAINITA</t>
  </si>
  <si>
    <t>CT IZVORUL STĂNII</t>
  </si>
  <si>
    <t>CT ŞAPTE IZVOARE</t>
  </si>
  <si>
    <t>CT MUSA</t>
  </si>
  <si>
    <t>DAF GURA TEGHII VARLAAM</t>
  </si>
  <si>
    <t>DAF VARLAAM VALEA NEAGRA</t>
  </si>
  <si>
    <t>DAF BISCA MICA TRON.I</t>
  </si>
  <si>
    <t>DAF BISCA MICA TRON.II</t>
  </si>
  <si>
    <t>DAF BISCA MICA TR.2A</t>
  </si>
  <si>
    <t>DAF BISCA MICA TR.3A</t>
  </si>
  <si>
    <t>DAF BISCA MICA TR.3B</t>
  </si>
  <si>
    <t>DAF IZVORUL BOULUI</t>
  </si>
  <si>
    <t>DAF VALEA RAZBOIULUI</t>
  </si>
  <si>
    <t>GURA TEGHII</t>
  </si>
  <si>
    <t>DAF PALTINU TEHARAU</t>
  </si>
  <si>
    <t>DAF BREBU TR.I</t>
  </si>
  <si>
    <t>DAF BREBU TR.2</t>
  </si>
  <si>
    <t>DAF SAPTE IZVOARE</t>
  </si>
  <si>
    <t>DAF SAPTE IZVOARE 2</t>
  </si>
  <si>
    <t>DAF TREI IZVOARE</t>
  </si>
  <si>
    <t>DAF SECIU</t>
  </si>
  <si>
    <t>DAF NEHARNA</t>
  </si>
  <si>
    <t>DAF CHILMIZIU</t>
  </si>
  <si>
    <t>DAF IZVORUL SARAT</t>
  </si>
  <si>
    <t>DAF ZANOAGA 2</t>
  </si>
  <si>
    <t>DAF GOIDA</t>
  </si>
  <si>
    <t>DAF MUSICA</t>
  </si>
  <si>
    <t>DAF MUSICA PRELUNGIRE</t>
  </si>
  <si>
    <t>DAF MUSICA GOL</t>
  </si>
  <si>
    <t>DAF TAINITA</t>
  </si>
  <si>
    <t>DAF BALESCU</t>
  </si>
  <si>
    <t>DAF BALESCUTU</t>
  </si>
  <si>
    <t>DAF CIULEANOS</t>
  </si>
  <si>
    <t>DAF HIRBOCA</t>
  </si>
  <si>
    <t>DAF FAGU ALB</t>
  </si>
  <si>
    <t>DAF BORTORUS</t>
  </si>
  <si>
    <t>DAF HINSARU</t>
  </si>
  <si>
    <t>DAF GURA TEGHII PLOSTINA</t>
  </si>
  <si>
    <t>DAF STINCA DE PIATRA</t>
  </si>
  <si>
    <t>POD BORTORUS</t>
  </si>
  <si>
    <t>POD BREBU</t>
  </si>
  <si>
    <t>POD BISCA MICA 1</t>
  </si>
  <si>
    <t>POD GOIDA</t>
  </si>
  <si>
    <t>POD BALESCU</t>
  </si>
  <si>
    <t>POD SECUIU</t>
  </si>
  <si>
    <t>POD CIULEANOS</t>
  </si>
  <si>
    <t>POD CFF BETON DEPOZIT</t>
  </si>
  <si>
    <t>HG 173/2001;HG 1344/2011;OUG.1 din 04/01/2017;HG.354/18.05.2017;OUG.68 din 06/11/2019</t>
  </si>
  <si>
    <t>POD MILAN</t>
  </si>
  <si>
    <t>DAF PR.SCOC</t>
  </si>
  <si>
    <t>DAF PIRIUL POPIT</t>
  </si>
  <si>
    <t>DAF PITULATU PATACU</t>
  </si>
  <si>
    <t>DAF COCEANU</t>
  </si>
  <si>
    <t>DAF PIRIUL PORCULUI</t>
  </si>
  <si>
    <t>DAF SCHINDUFU</t>
  </si>
  <si>
    <t>DAF CORIIU</t>
  </si>
  <si>
    <t>DAF PALTINIS TEGA</t>
  </si>
  <si>
    <t>DAF PALTIS CASOCA</t>
  </si>
  <si>
    <t>DAF VIFORITA</t>
  </si>
  <si>
    <t>DAF PATACU</t>
  </si>
  <si>
    <t>DAF VARLAM CERNATU</t>
  </si>
  <si>
    <t>DAF TAMASOIU</t>
  </si>
  <si>
    <t>DAF BISCULITA TAMASOIU</t>
  </si>
  <si>
    <t>DAF CERNATU PITULATU</t>
  </si>
  <si>
    <t>DAF CERNATU</t>
  </si>
  <si>
    <t>DAF PIRIUL SOLDATILOR</t>
  </si>
  <si>
    <t>DAF PITULATU COPACELU</t>
  </si>
  <si>
    <t>DAF PIRIUL GROPII</t>
  </si>
  <si>
    <t>DAF SFOARA TEGA MICA</t>
  </si>
  <si>
    <t>DAF VINA MARE CERNATU</t>
  </si>
  <si>
    <t>DAF MAGHERA</t>
  </si>
  <si>
    <t>DAF PATACU PRELUNGIRE</t>
  </si>
  <si>
    <t>DAF PITULATU PRELUNGIRE</t>
  </si>
  <si>
    <t>DAF PRUNCEA</t>
  </si>
  <si>
    <t>DAF TRESTIA</t>
  </si>
  <si>
    <t>DAF CASOCA MICA</t>
  </si>
  <si>
    <t>DAF PRUNCEA PRELUNGIRE</t>
  </si>
  <si>
    <t>DAF PIRIUL LUI ION</t>
  </si>
  <si>
    <t>DAF PIRIUL STINII CASOCA</t>
  </si>
  <si>
    <t>DAF BARAJ CASOCA</t>
  </si>
  <si>
    <t>DAF CASOCA LUNGA I</t>
  </si>
  <si>
    <t>DAF CASOCA LUNGA II</t>
  </si>
  <si>
    <t>DAF CASOCA LUNGA II PRELUNGIRE</t>
  </si>
  <si>
    <t>DAF GROSETU MIC</t>
  </si>
  <si>
    <t>POD PESTE BISCA MARE LA BISCULITA</t>
  </si>
  <si>
    <t>POD PESTE BISCA MARE LA VARLAMU</t>
  </si>
  <si>
    <t>POD PESTE BISCA MARE LA CERNATU</t>
  </si>
  <si>
    <t>POD PESTE BISCA MARE LA COCEANU</t>
  </si>
  <si>
    <t>POD PESTE CERNATU</t>
  </si>
  <si>
    <t>POD MILEA I</t>
  </si>
  <si>
    <t>POD MILEA II</t>
  </si>
  <si>
    <t>POD CERNATU</t>
  </si>
  <si>
    <t>POD MILEA III</t>
  </si>
  <si>
    <t>POD PESTE CASOCA LA PRUNCEA</t>
  </si>
  <si>
    <t>CT LUNCA NEHOIULUI</t>
  </si>
  <si>
    <t>CT ROSCOI</t>
  </si>
  <si>
    <t>CT COPĂCELU</t>
  </si>
  <si>
    <t>CT TEGA</t>
  </si>
  <si>
    <t>CT VINETISU</t>
  </si>
  <si>
    <t>CT MUSCELUSA</t>
  </si>
  <si>
    <t>CT CASOCA</t>
  </si>
  <si>
    <t>CT GURA TEGHII II</t>
  </si>
  <si>
    <t>CT PÂRÂUL MILEA</t>
  </si>
  <si>
    <t>Lungime albie corectată/consolidată=3,7 km;</t>
  </si>
  <si>
    <t>CT PĂLTINIŞ</t>
  </si>
  <si>
    <t>CASCADE PODITE</t>
  </si>
  <si>
    <t>BARAJE FIXE SIRIU INFERIOR</t>
  </si>
  <si>
    <t>BARAJE FIXE GIURCA MARE</t>
  </si>
  <si>
    <t>BARAJE FIXE VALEA NEHOIAŞULUI</t>
  </si>
  <si>
    <t>BARAJE FIXE - SECIU MUSCELUSA</t>
  </si>
  <si>
    <t>BARAJE FIXE VALEA NEAGRĂ</t>
  </si>
  <si>
    <t>BARAJE FIXE - PÂRÂUL BRADULUI</t>
  </si>
  <si>
    <t>BARAJE FIXE PÂRÂUL FĂRĂ NUME</t>
  </si>
  <si>
    <t>Lungime albie corectată/consolidată=0,85 km;</t>
  </si>
  <si>
    <t>BARAJE FIXE - PÂRÂUL BĂII</t>
  </si>
  <si>
    <t>BARAJE FIXE - GIURCA MARE</t>
  </si>
  <si>
    <t>BARAJE FIXE - PASCU</t>
  </si>
  <si>
    <t>BARAJE FIXE - PÂRÂUL FIERARULUI</t>
  </si>
  <si>
    <t>BARAJE FIXE - HADARAGU</t>
  </si>
  <si>
    <t>hg 982/1998
;;OUG.1 din 04/01/2017;HG.354/18.05.2017;OUG.68 din 06/11/2019;HG.846/08.10.2020</t>
  </si>
  <si>
    <t>BARAJE FIXE - MREAJA</t>
  </si>
  <si>
    <t>BARAJE FIXE - MILEA, PIATRA BISERICII</t>
  </si>
  <si>
    <t>BARAJE FIXE - VALEA NEHOIULUI</t>
  </si>
  <si>
    <t>BARAJE FIXE - PASĂREA</t>
  </si>
  <si>
    <t>BARAJE FIXE - HARTAGU LUNG</t>
  </si>
  <si>
    <t>BARAJE FIXE HARTAGELU</t>
  </si>
  <si>
    <t>BARAJE FIXE - MOLIDU</t>
  </si>
  <si>
    <t>BARAJE FIXE - STEARPA</t>
  </si>
  <si>
    <t>BARAJE FIXE - MONTEORU</t>
  </si>
  <si>
    <t>Lungime albie corectată/consolidată=1,13 km;</t>
  </si>
  <si>
    <t>BARAJE FIXE - URLATOAREA</t>
  </si>
  <si>
    <t>BARAJE FIXE - PIETRICICA</t>
  </si>
  <si>
    <t>BARAJE FIXE - ROŞIA MICĂ</t>
  </si>
  <si>
    <t>BARAJE FIXE - GIURCA</t>
  </si>
  <si>
    <t>DRUM AUTO FORESTIER STEARPA</t>
  </si>
  <si>
    <t>DRUM AUTO FORESTIER COADA LAC- SIRIU</t>
  </si>
  <si>
    <t>DRUM AUTO FORESTIER-SIRIASU</t>
  </si>
  <si>
    <t>DRUM AUTO FORESTIER- SIRIASU MIC</t>
  </si>
  <si>
    <t>DRUM AUTO FORESTIER-NEHOIANU</t>
  </si>
  <si>
    <t>DRUM AUTO FORESTIER-OBIRSIA SIRIU</t>
  </si>
  <si>
    <t>DRUM AUTO FORESTIER-PIRIUL STATIEI</t>
  </si>
  <si>
    <t>DRUM AUTO FORESTIER-VINA MALII</t>
  </si>
  <si>
    <t>DRUM AUTO FORESTIER- HARTAGU LUNG</t>
  </si>
  <si>
    <t>DRUM AUTO FORESTIER-VALEA NEAGRA</t>
  </si>
  <si>
    <t>DRUM AUTO FORESTIER-GIURCA TRAIVAN</t>
  </si>
  <si>
    <t>DRUM AUTO FORESTIER-IZVORUL LUI GHEORGHE</t>
  </si>
  <si>
    <t>DRUM AUTO FORESTIER TITIMOIU</t>
  </si>
  <si>
    <t>DRUM AUTO FORESTIER-COADA LAC SIRIU TR.1</t>
  </si>
  <si>
    <t>DRUM AUTO FORESTIER-NEHOIU SEC -MONTEORU</t>
  </si>
  <si>
    <t>DRUM AUTO FORESTIER-ROSIA</t>
  </si>
  <si>
    <t>DRUM AUTO FORESTIER-BONTU</t>
  </si>
  <si>
    <t>DRUM AUTO FORESTIER-BONTU MARE</t>
  </si>
  <si>
    <t>DRUM AUTO FORESTIER-CONTUR LAC</t>
  </si>
  <si>
    <t>DRUM AUTO FORESTIER -NEHOIU SEC</t>
  </si>
  <si>
    <t>DRUM AUTO FORESTIER-HARTAGU MARE</t>
  </si>
  <si>
    <t>DRUM AUTO FORESTIER-HARTAGELU</t>
  </si>
  <si>
    <t>DRUM AUTO FORESTIER-PRELUNGIRE HARTAGELU</t>
  </si>
  <si>
    <t>DRUM AUTO FORESTIER-CEAPA</t>
  </si>
  <si>
    <t>DRUM AUTO FORESTIER-GRAMATICU</t>
  </si>
  <si>
    <t>DAF-RACORD COADA LAC</t>
  </si>
  <si>
    <t>DRUM AUTO FORESTIER-ACCES CORONAMENT</t>
  </si>
  <si>
    <t>DRUM AUTO FORESTIER-IZVORUL BRADULUI</t>
  </si>
  <si>
    <t xml:space="preserve"> DAF  LAC MAL DREPT</t>
  </si>
  <si>
    <t>DRUM AUTO FORESTIER-COADA LAC-MORCOVOAIA</t>
  </si>
  <si>
    <t>DRUM AUTO FORESTIER-VALEA NEHOIULUI</t>
  </si>
  <si>
    <t>DAF HARTAGU I</t>
  </si>
  <si>
    <t>DAF HARTAGU II</t>
  </si>
  <si>
    <t>DRUM AUTO FORESTIER- RASTOACA</t>
  </si>
  <si>
    <t>DRUM AUTO FORESTIER- PASCU</t>
  </si>
  <si>
    <t>DRUM AUTO FORESTIER- CONTUR LAC DREAPTA RIU BUZAU</t>
  </si>
  <si>
    <t>DRUM AUTO FORESTIER-CONTUR LAC TRONSON II</t>
  </si>
  <si>
    <t>DRUM AUTO FORESTIER-GIURCA MARE</t>
  </si>
  <si>
    <t>DRUM AUTO FORESTIER-MOLIDU</t>
  </si>
  <si>
    <t>DRUM AUTO FORESTIER-BRADU</t>
  </si>
  <si>
    <t>DRUM AUTO FORESTIER-PIETRICICA</t>
  </si>
  <si>
    <t>DRUM AUTO FORESTIER-TITIMOIU PRELUNGIRE</t>
  </si>
  <si>
    <t>DRUM AUTO FORESTIER-MONTEORU PRELUNGIRE</t>
  </si>
  <si>
    <t>DRUM AUTO FORESTIER-SIRIASU AXIAL</t>
  </si>
  <si>
    <t>DRUM AUTO FORESTIER-HARTAGU MIC</t>
  </si>
  <si>
    <t>DRUM AUTO FORESTIER-IZVORUL FARA NUME</t>
  </si>
  <si>
    <t>DRUM AUTO FORESTIER- CRASNA NEMTI</t>
  </si>
  <si>
    <t>DRUM AUTO FORESTIER-CRASNA MARE</t>
  </si>
  <si>
    <t>DRUM AUTO FORESTIER-URLATOAREA</t>
  </si>
  <si>
    <t>DRUM AUTO FORESTIER-CONDREA</t>
  </si>
  <si>
    <t>DRUM AUTO FORESTIER- SECIU</t>
  </si>
  <si>
    <t>DRUM AUTO FORESTIER-MILEA</t>
  </si>
  <si>
    <t>DRUM AUTO FORESTIER -HARTAGELU</t>
  </si>
  <si>
    <t>DRUM AUTO FORESTIER-VALEA NEHOI-PRISEACA</t>
  </si>
  <si>
    <t>DRUM AUTO FORESTIER-SASU</t>
  </si>
  <si>
    <t>POD IZVORUL POPII</t>
  </si>
  <si>
    <t>POD -VACA MICA</t>
  </si>
  <si>
    <t>POD -HARTAGU</t>
  </si>
  <si>
    <t>PODET- VACA MARE</t>
  </si>
  <si>
    <t>PODET- GIURCA TRAIVAN</t>
  </si>
  <si>
    <t>POD -NEHOIU SEC</t>
  </si>
  <si>
    <t>DAF NISCOVELUL</t>
  </si>
  <si>
    <t>DAF SF.GHE.DOS</t>
  </si>
  <si>
    <t>DAF MIEREA ADINCATA</t>
  </si>
  <si>
    <t>DAF INTRE MERIORI</t>
  </si>
  <si>
    <t>DAF PRAJASCA</t>
  </si>
  <si>
    <t>DAF SALCIA</t>
  </si>
  <si>
    <t>DAF PUTINEIU</t>
  </si>
  <si>
    <t>DAF V.PIETROSULUI</t>
  </si>
  <si>
    <t>DAF LEICULESTI</t>
  </si>
  <si>
    <t>DAF V.LUI STOIAN</t>
  </si>
  <si>
    <t>DAF V.SEACA</t>
  </si>
  <si>
    <t>DAF TEGUI</t>
  </si>
  <si>
    <t>DAF VINTURIS</t>
  </si>
  <si>
    <t>DAF V.MORII</t>
  </si>
  <si>
    <t>DAF HALES VIPERESTI</t>
  </si>
  <si>
    <t>DAF DRAGHIA</t>
  </si>
  <si>
    <t>DAF IZVORANU</t>
  </si>
  <si>
    <t>DAF RIPA ROSIE</t>
  </si>
  <si>
    <t>DAF VALEA PIRLITURII</t>
  </si>
  <si>
    <t>DAF MIRIOARA</t>
  </si>
  <si>
    <t>DAF V.REA TISAU</t>
  </si>
  <si>
    <t>DAF V.CURATURII</t>
  </si>
  <si>
    <t>DAF PIRIUL LUI ANDREI</t>
  </si>
  <si>
    <t>DAF CHEIA PRELUNGIRE</t>
  </si>
  <si>
    <t>DAF FINTINA FAGULUI</t>
  </si>
  <si>
    <t>DAF HODOB</t>
  </si>
  <si>
    <t>DAF V.NEAGRA</t>
  </si>
  <si>
    <t>DAF IZVORU</t>
  </si>
  <si>
    <t>DAF MIEREA MARE</t>
  </si>
  <si>
    <t>DAF VINTURIS PRELUNGIRE</t>
  </si>
  <si>
    <t>DAF MIEREA MICA</t>
  </si>
  <si>
    <t>DAF ARMEANCA</t>
  </si>
  <si>
    <t>DAF V.SEACA TISAU</t>
  </si>
  <si>
    <t>DAF STIRCU</t>
  </si>
  <si>
    <t>DAF PIRIUL GRECULUI</t>
  </si>
  <si>
    <t>DAF RECEA</t>
  </si>
  <si>
    <t>CORECTARE TORENŢI</t>
  </si>
  <si>
    <t>DAF CATAUTI</t>
  </si>
  <si>
    <t>DAF FD.BUDEI</t>
  </si>
  <si>
    <t>DAF PR.MARE</t>
  </si>
  <si>
    <t>DAF TITILELELE</t>
  </si>
  <si>
    <t>DAF BABA LESI</t>
  </si>
  <si>
    <t>DAF MATCA P</t>
  </si>
  <si>
    <t>DAF BUDE S</t>
  </si>
  <si>
    <t>DAF PIRIUL MARE</t>
  </si>
  <si>
    <t>DAF MATCA PLESESTI</t>
  </si>
  <si>
    <t>DAF JARISTEA PADURE</t>
  </si>
  <si>
    <t>DAF VALEA SALCIEI II</t>
  </si>
  <si>
    <t>DAF VALEA SALCIEI I</t>
  </si>
  <si>
    <t>BARAJ CT MORISCA NIFON</t>
  </si>
  <si>
    <t>DAF VIPERESTI</t>
  </si>
  <si>
    <t>BARAJ CT MURATOAREA</t>
  </si>
  <si>
    <t>DAF SCARISOARA</t>
  </si>
  <si>
    <t xml:space="preserve">DAF DILMA TR 1
</t>
  </si>
  <si>
    <t>DAF DILMA TR 2</t>
  </si>
  <si>
    <t xml:space="preserve">DAF PIRIUL SOCILOR
</t>
  </si>
  <si>
    <t>DAF PRELUNGIRE RUGINOASA</t>
  </si>
  <si>
    <t>DAF NEGOSINA</t>
  </si>
  <si>
    <t>DAF RUGINOASA</t>
  </si>
  <si>
    <t>DAF ROSIORU VIPERESTI</t>
  </si>
  <si>
    <t>DAF SCRIPTOAREA</t>
  </si>
  <si>
    <t>DAF PREDELEASA</t>
  </si>
  <si>
    <t>DAF TISA P</t>
  </si>
  <si>
    <t>DAF PALICI</t>
  </si>
  <si>
    <t>ROATA TISEI</t>
  </si>
  <si>
    <t>DAF NEGOSHINA C</t>
  </si>
  <si>
    <t>DAF ROTARIE</t>
  </si>
  <si>
    <t>CIUTA PIRIUL RECE</t>
  </si>
  <si>
    <t>DAF LIMPEDEA P</t>
  </si>
  <si>
    <t>DAF BRADUL</t>
  </si>
  <si>
    <t>DAF PIRIUL P</t>
  </si>
  <si>
    <t>DAF BOZIORU</t>
  </si>
  <si>
    <t>DAF COITA MARTINU</t>
  </si>
  <si>
    <t>DAF LUNCA CU FLORI I</t>
  </si>
  <si>
    <t>DAF LUNCA CU FLORI II</t>
  </si>
  <si>
    <t>DAF PEPINIERA MARTINU</t>
  </si>
  <si>
    <t>DAF FINTINITA</t>
  </si>
  <si>
    <t>POD COITA MARTINU</t>
  </si>
  <si>
    <t>DAF SLANIC AXIAL</t>
  </si>
  <si>
    <t>DAF MARTINU HUDUBOAIA</t>
  </si>
  <si>
    <t>DAF MACESU JGHEAB I</t>
  </si>
  <si>
    <t>DAF MACESU JGHEAB II</t>
  </si>
  <si>
    <t>DAF BISOCA I</t>
  </si>
  <si>
    <t>DAF PLOSTINA III</t>
  </si>
  <si>
    <t>DAF IZVORU BOULUI</t>
  </si>
  <si>
    <t>DAF MACESU</t>
  </si>
  <si>
    <t>DAF MARTINU MACESU</t>
  </si>
  <si>
    <t>DAF PIRIUL STINEI</t>
  </si>
  <si>
    <t>DAF VINA GROASA</t>
  </si>
  <si>
    <t>DAF PIRIUL STEPELOR</t>
  </si>
  <si>
    <t>DAF PRELUNGIRE FINTINITA</t>
  </si>
  <si>
    <t>DAF DRAGANU SARULESTI</t>
  </si>
  <si>
    <t>DAF JGHEAB BRAGA</t>
  </si>
  <si>
    <t>DAF BECHET GAVANU</t>
  </si>
  <si>
    <t>DAF SINDRILARIE</t>
  </si>
  <si>
    <t>POD PURCELU</t>
  </si>
  <si>
    <t>DAF LACUSTA</t>
  </si>
  <si>
    <t>DAF IZVORU DULCE</t>
  </si>
  <si>
    <t>DAF FURU VINA GROASA</t>
  </si>
  <si>
    <t>DAF SARULESTI SARE</t>
  </si>
  <si>
    <t>DAF CIRESU BRAGA</t>
  </si>
  <si>
    <t>BARAJE FIXE</t>
  </si>
  <si>
    <t>DRUM PIRIUL BABEI</t>
  </si>
  <si>
    <t>CARAŞ-SEVERIN</t>
  </si>
  <si>
    <t>Tara: România; Judet: CARAŞ-SEVERIN; -;   -; Nr: -;</t>
  </si>
  <si>
    <t>DRUM GIRDA</t>
  </si>
  <si>
    <t>DRUM ZAGORU</t>
  </si>
  <si>
    <t>DRUM NEMANU</t>
  </si>
  <si>
    <t>DRUM GOLICIOR 2</t>
  </si>
  <si>
    <t>DRUM GOLET CERNET</t>
  </si>
  <si>
    <t>DRUM CERNETU MIC</t>
  </si>
  <si>
    <t>DRUM CERNETU MARE</t>
  </si>
  <si>
    <t>DRUM BUCHINIUL DREPT</t>
  </si>
  <si>
    <t>DRUM STRUGUL</t>
  </si>
  <si>
    <t>DRUM MACICAS 2-3</t>
  </si>
  <si>
    <t>DRUM JUPA TOPLITA</t>
  </si>
  <si>
    <t>DRUM JUPA</t>
  </si>
  <si>
    <t>DRUM GOLET 1-2-3</t>
  </si>
  <si>
    <t>DRUM BAURICEA</t>
  </si>
  <si>
    <t>DRUM MACICAS CUCUIOVA BALANA</t>
  </si>
  <si>
    <t>DRUM MITNIC</t>
  </si>
  <si>
    <t>DRUM IGAZAU SECAS</t>
  </si>
  <si>
    <t>DRUM MEZESCU</t>
  </si>
  <si>
    <t>DAF VIRCIOROVA</t>
  </si>
  <si>
    <t>Oţelu Roşu</t>
  </si>
  <si>
    <t>Tara: România; Judet: CARAŞ-SEVERIN;Orş Oţelu Roşu;   -; Nr: -;</t>
  </si>
  <si>
    <t>Lungime=12,3 Km;Suprafeţe=4,92 ha;CF= ;</t>
  </si>
  <si>
    <t>DAF VERCIOROVITA</t>
  </si>
  <si>
    <t>Lungime=1,4 Km;Suprafeţe=0,42 ha;CF= ;</t>
  </si>
  <si>
    <t>DAF GODEANA</t>
  </si>
  <si>
    <t>Lungime=2,9 Km;Suprafeţe=0,62 ha;CF= ;</t>
  </si>
  <si>
    <t>DAF PLESA CALOVA</t>
  </si>
  <si>
    <t>Lungime=2,6 Km;Suprafeţe=1,04 ha;CF= ;</t>
  </si>
  <si>
    <t>DAF PLESA VALEA MICA</t>
  </si>
  <si>
    <t>Lungime=0,4 Km;Suprafeţe=0,14 ha;CF= ;</t>
  </si>
  <si>
    <t>DAF CALOVA I-II</t>
  </si>
  <si>
    <t>Lungime=6,2 Km;Suprafeţe=2,48 ha;CF= ;</t>
  </si>
  <si>
    <t>DAF GODEANA CALOVA</t>
  </si>
  <si>
    <t>Lungime=1,2 Km;Suprafeţe=0,4 ha;CF= ;</t>
  </si>
  <si>
    <t>DAF DRAXINI</t>
  </si>
  <si>
    <t>Lungime=1,4 Km;Suprafeţe=0,7 ha;CF= ;</t>
  </si>
  <si>
    <t>DAF SUCULET</t>
  </si>
  <si>
    <t>Lungime=3,6 Km;Suprafeţe=1,08 ha;CF= ;</t>
  </si>
  <si>
    <t>DAF MARASESTI</t>
  </si>
  <si>
    <t>Lungime=0,7 Km;Suprafeţe=0,28 ha;CF= ;</t>
  </si>
  <si>
    <t>DAF VIDRA MARE</t>
  </si>
  <si>
    <t>Lungime=4,7 Km;Suprafeţe=2,16 ha;CF= ;</t>
  </si>
  <si>
    <t>Lungime=4,0 Km;Suprafeţe=1,62 ha;CF= ;</t>
  </si>
  <si>
    <t>DAF BOLVASNITA</t>
  </si>
  <si>
    <t>Lungime=3,5 Km;Suprafeţe=1,25 ha;CF= ;</t>
  </si>
  <si>
    <t>DAF SCOARTA</t>
  </si>
  <si>
    <t>Lungime=1,9 Km;Suprafeţe=0,85 ha;CF= ;</t>
  </si>
  <si>
    <t>Lungime=2,2 Km;Suprafeţe=0,77 ha;CF= ;</t>
  </si>
  <si>
    <t>DAF OHABA</t>
  </si>
  <si>
    <t>Lungime=3,8 Km;Suprafeţe=1,33 ha;CF= ;</t>
  </si>
  <si>
    <t>DAF RAMNUTA NOUA</t>
  </si>
  <si>
    <t>Lungime=4,1 Km;Suprafeţe=1,2 ha;CF= ;</t>
  </si>
  <si>
    <t>DAF RAMNUTA RUNCU</t>
  </si>
  <si>
    <t>Lungime=3,9 Km;Suprafeţe=1,2 ha;CF= ;</t>
  </si>
  <si>
    <t>DAF GLIMBOCA</t>
  </si>
  <si>
    <t>Lungime=4,4 Km;Suprafeţe=2,42 ha;CF= ;</t>
  </si>
  <si>
    <t>DAF MIJLOCINA</t>
  </si>
  <si>
    <t>Lungime=2,9 Km;Suprafeţe=1,02 ha;CF= ;</t>
  </si>
  <si>
    <t>DAF SUCU OLTEANA</t>
  </si>
  <si>
    <t>Lungime=2,9 Km;Suprafeţe=1,01 ha;CF= ;</t>
  </si>
  <si>
    <t>DAF BLOJU</t>
  </si>
  <si>
    <t>Lungime=1,9 Km;Suprafeţe=0,67 ha;CF= ;</t>
  </si>
  <si>
    <t>DAF JDIMIR</t>
  </si>
  <si>
    <t>Lungime=1,0 Km;Suprafeţe=0,3 ha;CF= ;</t>
  </si>
  <si>
    <t>DRUM BISTRA CORCIOVA</t>
  </si>
  <si>
    <t>DAF BRATONEA</t>
  </si>
  <si>
    <t>Lungime=3,0 Km;Suprafeţe=9,5 ha;CF= ;</t>
  </si>
  <si>
    <t>DAF SCORILA</t>
  </si>
  <si>
    <t>Lungime=0,5 Km;Suprafeţe=0,17 ha;CF= ;</t>
  </si>
  <si>
    <t>Lungime=2,1 Km;Suprafeţe=0,95 ha;CF= ;</t>
  </si>
  <si>
    <t>DAF SASA</t>
  </si>
  <si>
    <t>Lungime=6,6 Km;Suprafeţe=1,92 ha;CF= ;</t>
  </si>
  <si>
    <t>DRUM VALEA SAECA AZ</t>
  </si>
  <si>
    <t>DAF SALATRUC</t>
  </si>
  <si>
    <t>Lungime=2,3 Km;Suprafeţe=0,8 ha;CF= ;</t>
  </si>
  <si>
    <t>DAF PECENEAGA</t>
  </si>
  <si>
    <t>Lungime=0,7 Km;Suprafeţe=0,24 ha;CF= ;</t>
  </si>
  <si>
    <t>DAF SCOARTA MARE</t>
  </si>
  <si>
    <t>Lungime=4,1 Km;Suprafeţe=1,43 ha;CF= ;</t>
  </si>
  <si>
    <t>DAF RAMNA</t>
  </si>
  <si>
    <t>DRUM RUGU</t>
  </si>
  <si>
    <t>DRUM RUGU MARE</t>
  </si>
  <si>
    <t>DAF  RUGU MIC</t>
  </si>
  <si>
    <t>Lungime=1,6 Km;Suprafeţe=0,56 ha;CF= ;</t>
  </si>
  <si>
    <t>DAF JGHEABU</t>
  </si>
  <si>
    <t>Lungime=5,0 Km;Suprafeţe=2,25 ha;CF= ;</t>
  </si>
  <si>
    <t>DRUM BRATONEA</t>
  </si>
  <si>
    <t>POD BISTRA</t>
  </si>
  <si>
    <t>Lungime=0,009 Km;Suprafeţe= ha;CF= ;</t>
  </si>
  <si>
    <t>DRUM CISMARIE</t>
  </si>
  <si>
    <t>DRUM CIOTOROGU</t>
  </si>
  <si>
    <t>DRUM PADES</t>
  </si>
  <si>
    <t>DRUM CRACU LUNG</t>
  </si>
  <si>
    <t>DRUM SLATINA</t>
  </si>
  <si>
    <t>DRUM VIRCIOLOVERU MARE</t>
  </si>
  <si>
    <t>DRUM BISTRA BUCOVA</t>
  </si>
  <si>
    <t>DRUM PASUNE BUCOVA</t>
  </si>
  <si>
    <t>DRUM POROSITA MACISTE</t>
  </si>
  <si>
    <t>DRUM POROSITA</t>
  </si>
  <si>
    <t>DRUM FATACIUNE</t>
  </si>
  <si>
    <t>DRUM NERMES</t>
  </si>
  <si>
    <t>DRUM PLESU</t>
  </si>
  <si>
    <t>DRUM PIRIU LUPULUI</t>
  </si>
  <si>
    <t>DRUM PIRIU CU RACI</t>
  </si>
  <si>
    <t>DRUM CIRESU</t>
  </si>
  <si>
    <t>DRUM NOCEA</t>
  </si>
  <si>
    <t>DRUM VARNITA</t>
  </si>
  <si>
    <t>DRUM LIVANSCHI</t>
  </si>
  <si>
    <t>DRUM PIRIU MORII</t>
  </si>
  <si>
    <t>DRUM MICLAUS</t>
  </si>
  <si>
    <t>DRUM CLOAZAR</t>
  </si>
  <si>
    <t>DRUM AFINARUL MIC</t>
  </si>
  <si>
    <t>DRUM AFINARUL MARE</t>
  </si>
  <si>
    <t>DRUM NEGRI</t>
  </si>
  <si>
    <t>DRUM ALUNU</t>
  </si>
  <si>
    <t>DRUM CUCEA</t>
  </si>
  <si>
    <t>DRUM LOSNICIOARA</t>
  </si>
  <si>
    <t>DRUM BUCOVITA</t>
  </si>
  <si>
    <t>DRUM MARGA</t>
  </si>
  <si>
    <t>DRUM STRIMBA AXIAL</t>
  </si>
  <si>
    <t>DRUM STRIMBA 2</t>
  </si>
  <si>
    <t>DRUM MICOTA</t>
  </si>
  <si>
    <t>DRUM PIRIUL LUPULUI</t>
  </si>
  <si>
    <t>DRUM PRISLOP</t>
  </si>
  <si>
    <t>DRUM SCOABA</t>
  </si>
  <si>
    <t>DRUM MERIA</t>
  </si>
  <si>
    <t>DRUM PIRIUL PORCULUI</t>
  </si>
  <si>
    <t>DRUM FRASINA</t>
  </si>
  <si>
    <t>DRUM PIRIUL RAU</t>
  </si>
  <si>
    <t>DRUM ICLEAN</t>
  </si>
  <si>
    <t>DRUM COCINA RUSCA</t>
  </si>
  <si>
    <t>DRUM POLOM AXIAL</t>
  </si>
  <si>
    <t>DRUM VALEA MARE SLATINA 1</t>
  </si>
  <si>
    <t>DRUM VALEA MARE SLATINA 2</t>
  </si>
  <si>
    <t>DRUM ROSIA</t>
  </si>
  <si>
    <t>DRUM BANGELOR 1,2</t>
  </si>
  <si>
    <t>DRUM TEREGOVA</t>
  </si>
  <si>
    <t>DRUM TEREGOVITA 1,2</t>
  </si>
  <si>
    <t>DRUM DEAVOIA</t>
  </si>
  <si>
    <t>DRUM VALEA DE PESTI</t>
  </si>
  <si>
    <t>DRUM SECAS 1,2</t>
  </si>
  <si>
    <t>DRUM OGASUL SECAS</t>
  </si>
  <si>
    <t>DRUM OGASUL DE MAR</t>
  </si>
  <si>
    <t>DRUM TIGANUL</t>
  </si>
  <si>
    <t>DRUM MITAU</t>
  </si>
  <si>
    <t>DRUM SLATINIOARA</t>
  </si>
  <si>
    <t>DRUM RIUL ALB</t>
  </si>
  <si>
    <t>DRUM INTRE RIURI</t>
  </si>
  <si>
    <t>DRUM LARGA MARE</t>
  </si>
  <si>
    <t>DRUM HIGEG</t>
  </si>
  <si>
    <t>DRUM DOBROVIL</t>
  </si>
  <si>
    <t>DRUM BEBELAIA</t>
  </si>
  <si>
    <t>DRUM CALINA MARE</t>
  </si>
  <si>
    <t>DRUM CALINA MICA</t>
  </si>
  <si>
    <t>DRUM CALINA BRADU UNDII</t>
  </si>
  <si>
    <t>DRUM IZVORUL ROSU</t>
  </si>
  <si>
    <t>DRUM DRAGOTA</t>
  </si>
  <si>
    <t>DRUM RACORDARE DRUM JUDETEAN</t>
  </si>
  <si>
    <t>DRUM LEORDIS</t>
  </si>
  <si>
    <t>DRUM IZVORUL RECE DRAGANUL</t>
  </si>
  <si>
    <t>DRUM DOSUL TIMIS 1,2</t>
  </si>
  <si>
    <t>DRUM TAMAS 1,2</t>
  </si>
  <si>
    <t>DRUM CENUSARUL</t>
  </si>
  <si>
    <t>OCOL SILVIC TEREGOVA</t>
  </si>
  <si>
    <t>DRUM PIETROASA</t>
  </si>
  <si>
    <t>DOMASNEA</t>
  </si>
  <si>
    <t>GODEANU SALISTE</t>
  </si>
  <si>
    <t>GODEANU OSTRIS</t>
  </si>
  <si>
    <t>SORUNCU</t>
  </si>
  <si>
    <t>SORUNGU -FATA GOS</t>
  </si>
  <si>
    <t>CRUSOVAT</t>
  </si>
  <si>
    <t>VALEA MEHADICA</t>
  </si>
  <si>
    <t>IZVORUL RAU</t>
  </si>
  <si>
    <t>PRELUNGIRE MEHADICA</t>
  </si>
  <si>
    <t>SUDORI</t>
  </si>
  <si>
    <t>SMOGOTIN</t>
  </si>
  <si>
    <t>PRELUNGIRE SMOGOTIN</t>
  </si>
  <si>
    <t>FRASINCEA</t>
  </si>
  <si>
    <t>CAMANA</t>
  </si>
  <si>
    <t>BOLVASNITA CORNEREVA</t>
  </si>
  <si>
    <t>BELENTINUL MIC</t>
  </si>
  <si>
    <t>VALEA DOVITA</t>
  </si>
  <si>
    <t>CIRSA</t>
  </si>
  <si>
    <t>PLESOANEA</t>
  </si>
  <si>
    <t>SFIRDIN</t>
  </si>
  <si>
    <t>SFIRDINUL SUPERIOR</t>
  </si>
  <si>
    <t>OGASUL CIREI</t>
  </si>
  <si>
    <t>TRESTIA</t>
  </si>
  <si>
    <t>SUIAC SFIRDIN</t>
  </si>
  <si>
    <t>SFIRDINUL INFERIOR</t>
  </si>
  <si>
    <t>RAMNIFICATIA ELOCA</t>
  </si>
  <si>
    <t>ERESTI</t>
  </si>
  <si>
    <t>OBIRSIA ELOCA</t>
  </si>
  <si>
    <t>SESUIA DREAPTA</t>
  </si>
  <si>
    <t>SESUIA OBIRSIA TRESTIA</t>
  </si>
  <si>
    <t>ELOCA SESENIA SUIAC</t>
  </si>
  <si>
    <t>SFIRDINUL MIC</t>
  </si>
  <si>
    <t>OBIRSIA SFIRDIN</t>
  </si>
  <si>
    <t>SFIRDINUL MARE</t>
  </si>
  <si>
    <t>POD BELA-RECA</t>
  </si>
  <si>
    <t>DRUM OGASUL MARE</t>
  </si>
  <si>
    <t>DRUM RAMIFICATIE PIETROASA</t>
  </si>
  <si>
    <t>DRUM RACHITI</t>
  </si>
  <si>
    <t>DRUM PIRIUL NEGRU</t>
  </si>
  <si>
    <t>DRUM PIRIUL ALB</t>
  </si>
  <si>
    <t>DRUM CHERBELEZ</t>
  </si>
  <si>
    <t>DRUM LUCIDOL</t>
  </si>
  <si>
    <t>DRUM IARDASTITA MARE</t>
  </si>
  <si>
    <t>DRUM MOARA GRECULUI</t>
  </si>
  <si>
    <t>DRUM CIUCURU RECE</t>
  </si>
  <si>
    <t>DRUM IARDASTITA MICA</t>
  </si>
  <si>
    <t>DRUM OGASUL CU FRASIN</t>
  </si>
  <si>
    <t>DRUM OGASUL NOU</t>
  </si>
  <si>
    <t>DRUM RAMNIT</t>
  </si>
  <si>
    <t>DRUM TOPENIA</t>
  </si>
  <si>
    <t>DRUM TOPENIA MARE</t>
  </si>
  <si>
    <t>DRUM TOPENIA MICA</t>
  </si>
  <si>
    <t>DRUM IAUNA</t>
  </si>
  <si>
    <t>DRUM IAUNA MICA</t>
  </si>
  <si>
    <t>DRUM IAUNA DREAPTA</t>
  </si>
  <si>
    <t>DRUM STINGA IAUNA</t>
  </si>
  <si>
    <t>DRUM CRUSOVANUL</t>
  </si>
  <si>
    <t>DRUM DREAPTA IAUNA</t>
  </si>
  <si>
    <t>DRUM TRAVERSA IAUNA</t>
  </si>
  <si>
    <t>DRUM OGASUL LUI DALACHE</t>
  </si>
  <si>
    <t>DRUM CRAIOVA HERCULANE</t>
  </si>
  <si>
    <t>DRUM VERSANT CRAIOVA</t>
  </si>
  <si>
    <t>DRUM TRAVERSA CRAIOVA</t>
  </si>
  <si>
    <t>DRUM DREAPTA CRAIOVA</t>
  </si>
  <si>
    <t>DRUM VALEA CRAIOVEI</t>
  </si>
  <si>
    <t>DRUM VALEA CRAIOVEI -HOMU</t>
  </si>
  <si>
    <t>DRUM CRAIOVITA</t>
  </si>
  <si>
    <t>DRUM FRASIN IAUNA</t>
  </si>
  <si>
    <t>DRUM MUSUROAIE-JELERAU</t>
  </si>
  <si>
    <t>DRUM JELERAU -PADINA</t>
  </si>
  <si>
    <t>DRUM FRASIN COSIU</t>
  </si>
  <si>
    <t>DRUM MUSUROAIE-BIRZA II</t>
  </si>
  <si>
    <t>DRUM BIRZA I-II</t>
  </si>
  <si>
    <t>DRUM SAUA PADINEI</t>
  </si>
  <si>
    <t>DAF CAMENITA</t>
  </si>
  <si>
    <t>Berzasca</t>
  </si>
  <si>
    <t>Tara: România; Judet: CARAŞ-SEVERIN;Com Berzasca;   -; Nr: -;</t>
  </si>
  <si>
    <t>DAF DRAGOSELCA</t>
  </si>
  <si>
    <t>DAF SIRINEA</t>
  </si>
  <si>
    <t>DAF JIDOVEANCA</t>
  </si>
  <si>
    <t>DAF CHIACOVAT</t>
  </si>
  <si>
    <t>DAF TULINECEA</t>
  </si>
  <si>
    <t>DRUM CIMPIA 3</t>
  </si>
  <si>
    <t>DRUM VRAGULIA CIMPIA</t>
  </si>
  <si>
    <t>OCOL SILVIC M.NOUA</t>
  </si>
  <si>
    <t>DRUM VELICA RECA</t>
  </si>
  <si>
    <t>DRUM PRELUNGIRE VELICA RECA</t>
  </si>
  <si>
    <t>DRUM DESNIC POTOC</t>
  </si>
  <si>
    <t>DRUM OGASU SEDLO</t>
  </si>
  <si>
    <t>DRUM RADIMNA 1-5</t>
  </si>
  <si>
    <t>DRUM RADIMNITA</t>
  </si>
  <si>
    <t>DRUM OGASU MIULUI</t>
  </si>
  <si>
    <t>DRUM OGASU COMAN</t>
  </si>
  <si>
    <t>DRUM PIRVARECA</t>
  </si>
  <si>
    <t>DRUM PRELUNGIRE PIRVARECA</t>
  </si>
  <si>
    <t>DRUM FIRIZAN</t>
  </si>
  <si>
    <t>DRUM DOBRITA</t>
  </si>
  <si>
    <t>DRUM OGASU RAU</t>
  </si>
  <si>
    <t>DRUM POD CALUGARA</t>
  </si>
  <si>
    <t>POD RADIMNA</t>
  </si>
  <si>
    <t>DRUM OGASU MARULUI</t>
  </si>
  <si>
    <t>DRUM BRIGLETE</t>
  </si>
  <si>
    <t>DRUM APELE ALBE</t>
  </si>
  <si>
    <t>DRUM CALUGARA</t>
  </si>
  <si>
    <t>DRUM DIVICI</t>
  </si>
  <si>
    <t>DRUM DUBOCHI POTOC</t>
  </si>
  <si>
    <t>DRUM OGASU IGNI 1 2 3</t>
  </si>
  <si>
    <t>DRUM OGASU SEC</t>
  </si>
  <si>
    <t>DRUM OGASU GAURI</t>
  </si>
  <si>
    <t>DRUM POTOC-LINDINA-TIS</t>
  </si>
  <si>
    <t>DRUM LINDINA MICA</t>
  </si>
  <si>
    <t>DRUM LINDINA DOIA</t>
  </si>
  <si>
    <t>DRUM PRELUNGIRE LINDINA-TIS</t>
  </si>
  <si>
    <t>DRUM ULMUL PORCULUI</t>
  </si>
  <si>
    <t>DRUM ULMUL MARE</t>
  </si>
  <si>
    <t>DRUM SELESTIUTA</t>
  </si>
  <si>
    <t>DRUM VACARET</t>
  </si>
  <si>
    <t>DRUM OGASUL VEDE</t>
  </si>
  <si>
    <t>DRUM MICOSUL SEC 2</t>
  </si>
  <si>
    <t>DRUM BEIUL SEC</t>
  </si>
  <si>
    <t>DRUM BOTUS 1+2</t>
  </si>
  <si>
    <t>DRUM PADINA CIRESULUI</t>
  </si>
  <si>
    <t>DRUM OGASUL VULPII-BOISTE</t>
  </si>
  <si>
    <t>DRUM RUNCEA BOISTE</t>
  </si>
  <si>
    <t>DRUM CHEILE NEREI</t>
  </si>
  <si>
    <t>DRUM OGASUL IZVOARELE</t>
  </si>
  <si>
    <t>DRUM HEMELIUG</t>
  </si>
  <si>
    <t>DRUM GURA LALEI-CANTON MICOS</t>
  </si>
  <si>
    <t>DRUM PISCOANEA</t>
  </si>
  <si>
    <t>DRUM MICOSUL SEC 1</t>
  </si>
  <si>
    <t>DRUM OGASUL IZVOR</t>
  </si>
  <si>
    <t>DRUM OGASUL CERBULUI</t>
  </si>
  <si>
    <t>DRUM POD MICOS</t>
  </si>
  <si>
    <t>DRUM SCOFAINA</t>
  </si>
  <si>
    <t>DRUM STAPANIS SUVAIA</t>
  </si>
  <si>
    <t>DRUM BARCASUL SEC</t>
  </si>
  <si>
    <t>DRUM BRUSNICUL SEC</t>
  </si>
  <si>
    <t>DRUM BRUSNICUL LUNG</t>
  </si>
  <si>
    <t>DRUM BRUSNICEL</t>
  </si>
  <si>
    <t>DRUM CRACIUNOVA</t>
  </si>
  <si>
    <t>DRUM CALINA</t>
  </si>
  <si>
    <t>DAF GRANICERI VARADIA</t>
  </si>
  <si>
    <t>Oraviţa</t>
  </si>
  <si>
    <t>Tara: România; Judet: CARAŞ-SEVERIN;Orş Oraviţa;   -; Nr: -;</t>
  </si>
  <si>
    <t>Lungime=10,0 Km;Suprafeţe=5,4 ha;CF= ;</t>
  </si>
  <si>
    <t>DRUM CIRNECEA I SI II</t>
  </si>
  <si>
    <t>DRUM RAPSAGUL MARE</t>
  </si>
  <si>
    <t>DRUM RAPSAGUL MIC</t>
  </si>
  <si>
    <t>DRUM CIRNECEA</t>
  </si>
  <si>
    <t>DRUM NARASTIE FOROTIC</t>
  </si>
  <si>
    <t>DAF  LISAVA</t>
  </si>
  <si>
    <t>Lungime=7,0 Km;Suprafeţe=2,7 ha;CF= ;</t>
  </si>
  <si>
    <t>DRUM BLIDARU</t>
  </si>
  <si>
    <t>DAF DILBOCA</t>
  </si>
  <si>
    <t>Lungime=1,2 Km;Suprafeţe=0,7 ha;CF= ;</t>
  </si>
  <si>
    <t>DRUM CENTURA LAC BUHUI</t>
  </si>
  <si>
    <t>DRUM DOMANEANTU</t>
  </si>
  <si>
    <t>DAF IZVOR CARAS</t>
  </si>
  <si>
    <t>Anina</t>
  </si>
  <si>
    <t>Tara: România; Judet: CARAŞ-SEVERIN;Orş Anina;   -; Nr: -;</t>
  </si>
  <si>
    <t>Lungime=10,2 Km;Suprafeţe= ha;CF= ;</t>
  </si>
  <si>
    <t>DAF OGASUL ROSU CIRNEALA</t>
  </si>
  <si>
    <t>Lungime=6,7 Km;Suprafeţe= ha;CF= ;</t>
  </si>
  <si>
    <t>DAF COAMA PARULUI</t>
  </si>
  <si>
    <t>DRUM PAULEASCA</t>
  </si>
  <si>
    <t>DAF HOTU-OMU MORT PADINA URS.</t>
  </si>
  <si>
    <t>Lungime=11,3 Km;Suprafeţe= ha;CF= ;</t>
  </si>
  <si>
    <t>DAF CIRNEALA</t>
  </si>
  <si>
    <t>Lungime=18,0 Km;Suprafeţe= ha;CF= ;</t>
  </si>
  <si>
    <t>DRUM MINDRISAG</t>
  </si>
  <si>
    <t>DAF POD UTERIS</t>
  </si>
  <si>
    <t>Lungime=7,0 Km;Suprafeţe= ha;CF= ;</t>
  </si>
  <si>
    <t>DRUM PREDILCOVA 1+2</t>
  </si>
  <si>
    <t>DRUM PREDILCOVA</t>
  </si>
  <si>
    <t>DAF BUHUI GLAVAN CLOCITOAREA</t>
  </si>
  <si>
    <t>Lungime=9,2 Km;Suprafeţe= ha;CF= ;</t>
  </si>
  <si>
    <t>DAF LOC OPRIT</t>
  </si>
  <si>
    <t>DAF BUHUI CIRNEALA</t>
  </si>
  <si>
    <t>Lungime=6,2 Km;Suprafeţe= ha;CF= ;</t>
  </si>
  <si>
    <t>DAF PADINA</t>
  </si>
  <si>
    <t>Lungime=7,2 Km;Suprafeţe= ha;CF= ;</t>
  </si>
  <si>
    <t>DAF POMET</t>
  </si>
  <si>
    <t>Lungime=11,1 Km;Suprafeţe= ha;CF= ;</t>
  </si>
  <si>
    <t>DRUM FORESTIER RUDARIA MARE</t>
  </si>
  <si>
    <t>DRUM FORESTIER PONEASCA</t>
  </si>
  <si>
    <t>DRUM FORESTIER GABRICEA</t>
  </si>
  <si>
    <t>DRUM FORESTIER GURA GOLIMBULUI</t>
  </si>
  <si>
    <t>DRUM FORESTIER RUGI</t>
  </si>
  <si>
    <t>DRUM FORESTIER ODOBASNITA</t>
  </si>
  <si>
    <t>DRUM FORESTIER STIRBANA</t>
  </si>
  <si>
    <t>DRUM FORESTIER RUDARIA</t>
  </si>
  <si>
    <t>DRUM FORESTIER TARIA MARAE</t>
  </si>
  <si>
    <t>DRUM FORESTIER CUSEC</t>
  </si>
  <si>
    <t>DRUM FORESTIER PUSCASU MARE</t>
  </si>
  <si>
    <t>DRUM FORESTIER VALEA MICA</t>
  </si>
  <si>
    <t>DRUM FOREST.OGASUL PRIHODULUI</t>
  </si>
  <si>
    <t>DRUM FOREST.CIRNEALA</t>
  </si>
  <si>
    <t>DRUM FOREST.NASOVAT SOPOT</t>
  </si>
  <si>
    <t>DRUM FORESTIER SAUCEA</t>
  </si>
  <si>
    <t>DRUM FOREST.PADINA PLESTICI</t>
  </si>
  <si>
    <t>DRUM FORESTIER GIRBOVAT</t>
  </si>
  <si>
    <t>DRUM FORESTIER IOVANET</t>
  </si>
  <si>
    <t>DAF NERA AXIAL</t>
  </si>
  <si>
    <t>DAF HELISAG</t>
  </si>
  <si>
    <t>DAF BREZOVITA</t>
  </si>
  <si>
    <t>DAF PRIGOR</t>
  </si>
  <si>
    <t>DAF TOGANEASA</t>
  </si>
  <si>
    <t>DAF COSAVA</t>
  </si>
  <si>
    <t>DAF OGASUL SERPILOR</t>
  </si>
  <si>
    <t>DAF TEROVA</t>
  </si>
  <si>
    <t>DAF IZVORUL MARE</t>
  </si>
  <si>
    <t>DAF ZDRANCIOVA</t>
  </si>
  <si>
    <t>DRUM VEDRISOR</t>
  </si>
  <si>
    <t>DAF PIRIUL CRIVII</t>
  </si>
  <si>
    <t>DAF OGASUL RUGI</t>
  </si>
  <si>
    <t>DAF PUCIOSU</t>
  </si>
  <si>
    <t>DAF PUTNA</t>
  </si>
  <si>
    <t>DAF BARCHIN</t>
  </si>
  <si>
    <t>DRUM SADNITA</t>
  </si>
  <si>
    <t>DRUM JERVAN</t>
  </si>
  <si>
    <t>DRUM RASPITEL</t>
  </si>
  <si>
    <t>DRUM FINETU</t>
  </si>
  <si>
    <t>DRUM TILVA CIMPULUI</t>
  </si>
  <si>
    <t>DRUM STIRNICUL DE SUS</t>
  </si>
  <si>
    <t>DRUM GROPOSUL</t>
  </si>
  <si>
    <t>DRUM GROPSEL CIRESNA</t>
  </si>
  <si>
    <t>DRUM CIRESNA FRASIN</t>
  </si>
  <si>
    <t>DRUM CIRESNA</t>
  </si>
  <si>
    <t>DRUM SODOL 1</t>
  </si>
  <si>
    <t>DRUM SODOL 2</t>
  </si>
  <si>
    <t>DRUM SODOL 1+2</t>
  </si>
  <si>
    <t>DRUM PONICVA</t>
  </si>
  <si>
    <t>DRUM SEREDNEAC</t>
  </si>
  <si>
    <t>DRUM GROPOSU</t>
  </si>
  <si>
    <t>DRUM OGASUL FRASIN</t>
  </si>
  <si>
    <t>DRUM SOHAR</t>
  </si>
  <si>
    <t>DRUM TOPLITA</t>
  </si>
  <si>
    <t>DRUM IZVORUL IANCULUI</t>
  </si>
  <si>
    <t>DRUM LUPACUL MARE</t>
  </si>
  <si>
    <t>DRUM OGASUL CIMPULUI</t>
  </si>
  <si>
    <t>DRUM STIRNIC</t>
  </si>
  <si>
    <t>DRUM CARASOVA</t>
  </si>
  <si>
    <t>DRUM GIURGIOVA</t>
  </si>
  <si>
    <t>DRUM STIRNICUL DE JOS</t>
  </si>
  <si>
    <t>DRUM CERBICEA</t>
  </si>
  <si>
    <t>DRUM VALEA SECU</t>
  </si>
  <si>
    <t>DRUM PADINA GOALA</t>
  </si>
  <si>
    <t>DRUM PUSTNICUL</t>
  </si>
  <si>
    <t>DRUM EZERISEL</t>
  </si>
  <si>
    <t>DRUM ARINESTI 1</t>
  </si>
  <si>
    <t>DRUM ARINESTI 2+3</t>
  </si>
  <si>
    <t>DRUM LOCAI 1+2</t>
  </si>
  <si>
    <t>DRUM FAUR BURAU</t>
  </si>
  <si>
    <t>DRUM COLTAN</t>
  </si>
  <si>
    <t>DRUM PADINA AFUNDA</t>
  </si>
  <si>
    <t>DRUM VASIOVA+VASIOVA 1</t>
  </si>
  <si>
    <t>DRUM TIMNIC 1+2</t>
  </si>
  <si>
    <t>DRUM TEIUS 1</t>
  </si>
  <si>
    <t>DRUM BLASCOANEA</t>
  </si>
  <si>
    <t>DRUM OTALOANEA-VIDRASLAU</t>
  </si>
  <si>
    <t>DRUM VIDRASLAU 3</t>
  </si>
  <si>
    <t>DRUM VIDRASLAU 2</t>
  </si>
  <si>
    <t>DRUM OGASUL BAILOR</t>
  </si>
  <si>
    <t>DRUM FOATAR 1+2</t>
  </si>
  <si>
    <t>DRUM OGASUL SPINZULUI</t>
  </si>
  <si>
    <t>DRUM RATCANI 1</t>
  </si>
  <si>
    <t>DRUM VERNIC</t>
  </si>
  <si>
    <t>DRUM BICHISTIN</t>
  </si>
  <si>
    <t>DRUM TEIUS 2</t>
  </si>
  <si>
    <t>DRUM CREMENITA</t>
  </si>
  <si>
    <t>DRUM VALEA MONIOM</t>
  </si>
  <si>
    <t>DRUM MAGURA</t>
  </si>
  <si>
    <t>DRUM GROGA MARE</t>
  </si>
  <si>
    <t>DRUM IZVORUL NEGRU</t>
  </si>
  <si>
    <t>DRUM BOCSITA</t>
  </si>
  <si>
    <t>DRUM IZVOR</t>
  </si>
  <si>
    <t>DRUM OGASUL BALEANU</t>
  </si>
  <si>
    <t>DRUM LISAVA</t>
  </si>
  <si>
    <t>DRUM GIRLISTE</t>
  </si>
  <si>
    <t>DAF CERNOVAT 1</t>
  </si>
  <si>
    <t>Bocşa</t>
  </si>
  <si>
    <t>Tara: România; Judet: CARAŞ-SEVERIN;Orş Bocşa;   -; Nr: -;</t>
  </si>
  <si>
    <t>Lungime=4,0 Km;Suprafeţe=2,88 ha;CF= ;</t>
  </si>
  <si>
    <t>DRUM MALANA</t>
  </si>
  <si>
    <t>DRUM STRIMTURA</t>
  </si>
  <si>
    <t>DRUM LACU MARE</t>
  </si>
  <si>
    <t>DRUM CERNOVAT 2</t>
  </si>
  <si>
    <t>DRUM VIRITI</t>
  </si>
  <si>
    <t>DRUM GIRNITA</t>
  </si>
  <si>
    <t>DRUM FERDINAND</t>
  </si>
  <si>
    <t>SEMENIC MURGILA</t>
  </si>
  <si>
    <t>DREAPTA MURGILA</t>
  </si>
  <si>
    <t>MURGILA</t>
  </si>
  <si>
    <t>SEMENIC 1,2,3</t>
  </si>
  <si>
    <t>JUDECATORUL</t>
  </si>
  <si>
    <t>ROSET</t>
  </si>
  <si>
    <t>PAROASA</t>
  </si>
  <si>
    <t>OGASUL FURTUNII</t>
  </si>
  <si>
    <t>DREAPTA SEMENIC</t>
  </si>
  <si>
    <t>PIRIUL CLAUS</t>
  </si>
  <si>
    <t>BERZAVITA ALIBEG</t>
  </si>
  <si>
    <t>COASTA VALIUG</t>
  </si>
  <si>
    <t>IZVOARELE BIRZAVEI</t>
  </si>
  <si>
    <t>FATA BETII</t>
  </si>
  <si>
    <t>OBIRSA BIRZAVEI</t>
  </si>
  <si>
    <t>MOLIDUL</t>
  </si>
  <si>
    <t>NEGRILOVAT-BOLNOVAT</t>
  </si>
  <si>
    <t>BIRZAVA</t>
  </si>
  <si>
    <t>PRELUNGIRE PUGNATA</t>
  </si>
  <si>
    <t>ALIBEG VULTUR</t>
  </si>
  <si>
    <t>COPIII ARSI</t>
  </si>
  <si>
    <t>VULTUR BAILE</t>
  </si>
  <si>
    <t>GRUNIL BUN</t>
  </si>
  <si>
    <t>GRUNIUL BUN</t>
  </si>
  <si>
    <t>BOLNOVAT GOZNA</t>
  </si>
  <si>
    <t>ALIBEG</t>
  </si>
  <si>
    <t>LISCOVUL MARE</t>
  </si>
  <si>
    <t>LISCOVUL MIC</t>
  </si>
  <si>
    <t>CRAINIC</t>
  </si>
  <si>
    <t>OGASUL BRAIAN</t>
  </si>
  <si>
    <t>CRIVAIA</t>
  </si>
  <si>
    <t>CRUCEA NEAMT</t>
  </si>
  <si>
    <t>BOGATU</t>
  </si>
  <si>
    <t>GOZNA</t>
  </si>
  <si>
    <t>HIRTU IZVORUL-RAU</t>
  </si>
  <si>
    <t>PRISLOP PAROASA</t>
  </si>
  <si>
    <t>TRAVERSA MOLIDU</t>
  </si>
  <si>
    <t>COASTA MOLIDU</t>
  </si>
  <si>
    <t>CRUMPIRI VALEA-SEACA</t>
  </si>
  <si>
    <t>VALEA SEACA</t>
  </si>
  <si>
    <t>ALIBEG 1,2</t>
  </si>
  <si>
    <t>GRUNI BUN</t>
  </si>
  <si>
    <t>BOLNOVAT CRUMPIRI</t>
  </si>
  <si>
    <t>OGASUL BETII</t>
  </si>
  <si>
    <t>BOLNOVAT</t>
  </si>
  <si>
    <t>CRIVAIA MICA</t>
  </si>
  <si>
    <t>GRINDESTI</t>
  </si>
  <si>
    <t>CRAINIC 2</t>
  </si>
  <si>
    <t>LISCOVUL MARE 3</t>
  </si>
  <si>
    <t>CUCA GOZNA</t>
  </si>
  <si>
    <t>IZVORUL MIC</t>
  </si>
  <si>
    <t>BREAZOVA 3</t>
  </si>
  <si>
    <t>BREAZOVA 4</t>
  </si>
  <si>
    <t>BREAZOVA 1</t>
  </si>
  <si>
    <t>BREAZOVA 2</t>
  </si>
  <si>
    <t>DRUM ACCES VALIUG</t>
  </si>
  <si>
    <t>CRACUL CAPATINII</t>
  </si>
  <si>
    <t>CONSOLIDARE BIRZAVA</t>
  </si>
  <si>
    <t>SAUA CIRES BARAJ TREI APE</t>
  </si>
  <si>
    <t>POD LISCOV</t>
  </si>
  <si>
    <t>DAF OGASUL PIRII</t>
  </si>
  <si>
    <t>Lungime=0,8 Km;Suprafeţe=0,05 ha;CF= ;</t>
  </si>
  <si>
    <t>DAF IZVORUL RAU</t>
  </si>
  <si>
    <t>Lungime=1,5 Km;Suprafeţe=0,09 ha;CF= ;</t>
  </si>
  <si>
    <t>DAF IZVORUL LUNG</t>
  </si>
  <si>
    <t>Lungime=6,4 Km;Suprafeţe=0,38 ha;CF= ;</t>
  </si>
  <si>
    <t>DAF OGASUL NEAMT</t>
  </si>
  <si>
    <t>Lungime=0,7 Km;Suprafeţe=0,04 ha;CF= ;</t>
  </si>
  <si>
    <t>DAF OGASUL MARGEAN</t>
  </si>
  <si>
    <t>Lungime=2,4 Km;Suprafeţe=0,14 ha;CF= ;</t>
  </si>
  <si>
    <t>DRUM GRAMENSCA</t>
  </si>
  <si>
    <t>DRUM SPARTURI RAVENSCA</t>
  </si>
  <si>
    <t>DRUM VRELA</t>
  </si>
  <si>
    <t>DAF PASUNE RAVENSCA</t>
  </si>
  <si>
    <t>Lungime=3,3 Km;Suprafeţe=0,20 ha;CF= ;</t>
  </si>
  <si>
    <t>DAF VALEA ORAVITEI</t>
  </si>
  <si>
    <t>Lungime=19,0 Km;Suprafeţe=1,14 ha;CF= ;</t>
  </si>
  <si>
    <t>DAF ORAVITA SEACA</t>
  </si>
  <si>
    <t>Lungime=4,5 Km;Suprafeţe=0,27 ha;CF= ;</t>
  </si>
  <si>
    <t>DAF OGASUL DAVID</t>
  </si>
  <si>
    <t>Lungime=1,7 Km;Suprafeţe=0,10 ha;CF= ;</t>
  </si>
  <si>
    <t>DAF OGASUL CORNII</t>
  </si>
  <si>
    <t>Lungime=0,8 Km;Suprafeţe=0.05 ha;CF= ;</t>
  </si>
  <si>
    <t>DAF VALEA MICA</t>
  </si>
  <si>
    <t>DRUM POLEVINII-TISA-POTOC</t>
  </si>
  <si>
    <t>TORENŢI</t>
  </si>
  <si>
    <t>Lungime albie corectată/consolidată=0,79 km;</t>
  </si>
  <si>
    <t>CASCADE PODITE 80ML</t>
  </si>
  <si>
    <t>CASCADE PODITE 130ML</t>
  </si>
  <si>
    <t>DRUMURI ACCES TEROVA</t>
  </si>
  <si>
    <t>OCOL SILVIC RESITA</t>
  </si>
  <si>
    <t>DRUMURI ACCES TEREVA</t>
  </si>
  <si>
    <t>DRUMURI SI PLATFORME BALASTATE</t>
  </si>
  <si>
    <t>BARAJ BETON VALEA VOICULUI</t>
  </si>
  <si>
    <t>VÂLCEA</t>
  </si>
  <si>
    <t>Tara: România; Judet: VÂLCEA; -;   -; Nr: -;</t>
  </si>
  <si>
    <t>CT VALEA TUDOREŞTI</t>
  </si>
  <si>
    <t>CT PÂRÂUL MAREŞ</t>
  </si>
  <si>
    <t>CT STOLUJA</t>
  </si>
  <si>
    <t>CT VALEA RUZII</t>
  </si>
  <si>
    <t>Lungime albie corectată/consolidată=5,2 km;</t>
  </si>
  <si>
    <t>CT VALEA BISERICII</t>
  </si>
  <si>
    <t>Lungime albie corectată/consolidată=6,5 km;</t>
  </si>
  <si>
    <t>CT VALEA POPII</t>
  </si>
  <si>
    <t>CT OLAROAIA</t>
  </si>
  <si>
    <t>CT CÂRPA</t>
  </si>
  <si>
    <t>CT STĂNEASCA I</t>
  </si>
  <si>
    <t>Lungime albie corectată/consolidată=22 km;</t>
  </si>
  <si>
    <t>CT STĂNEASCA II</t>
  </si>
  <si>
    <t>CT CORBI</t>
  </si>
  <si>
    <t>CT URSANCA</t>
  </si>
  <si>
    <t>CT PÂRÂUL ŢAPULUI</t>
  </si>
  <si>
    <t>Lungime albie corectată/consolidată=1,9 km;</t>
  </si>
  <si>
    <t>CT TOPOLOG VERSANT DREPT</t>
  </si>
  <si>
    <t>CT TREPTEANCA I</t>
  </si>
  <si>
    <t>CT LAUNELE</t>
  </si>
  <si>
    <t>DAF BARANGI</t>
  </si>
  <si>
    <t>DAF VALEA RUZII</t>
  </si>
  <si>
    <t>DAF SERBANEASA</t>
  </si>
  <si>
    <t>CT PLEASA</t>
  </si>
  <si>
    <t>CT STĂNEASCA III</t>
  </si>
  <si>
    <t>Lungime albie corectată/consolidată=2,4 km;</t>
  </si>
  <si>
    <t>CT STĂNEASCA IV</t>
  </si>
  <si>
    <t>CT VALEA LUI MAN</t>
  </si>
  <si>
    <t>CT VALEA LUI COPACI</t>
  </si>
  <si>
    <t>CT ANINOASA</t>
  </si>
  <si>
    <t>CT BARZA-RENTESTI</t>
  </si>
  <si>
    <t>CT VALEA FÂNTÂNII</t>
  </si>
  <si>
    <t>DAF VALEA LUI COPACI</t>
  </si>
  <si>
    <t>CT STĂNEASCA V</t>
  </si>
  <si>
    <t>CT URSANCA II</t>
  </si>
  <si>
    <t>CT HINTA VI BETON</t>
  </si>
  <si>
    <t>CT HINTA VII BETON</t>
  </si>
  <si>
    <t>CT ARSEANCA BETON</t>
  </si>
  <si>
    <t>CT VALEA BUNĂ BETON</t>
  </si>
  <si>
    <t>CT CORBEANCA BETON</t>
  </si>
  <si>
    <t>CT HINTA N I BETON</t>
  </si>
  <si>
    <t>CT HINTA N II I BETON</t>
  </si>
  <si>
    <t>CT VALEA LUI NACIU</t>
  </si>
  <si>
    <t>DAF SIRINEASA</t>
  </si>
  <si>
    <t>DAF MELCEREA</t>
  </si>
  <si>
    <t>DAF CIUCIUROIU</t>
  </si>
  <si>
    <t>DAF TINGIRI</t>
  </si>
  <si>
    <t>DAF VALEA IMPARATULUI</t>
  </si>
  <si>
    <t>DAF SMEOAICA</t>
  </si>
  <si>
    <t>DAF VIISOARA</t>
  </si>
  <si>
    <t>DAF GHERMANSA</t>
  </si>
  <si>
    <t>Lungime=2,9 Km;Suprafeţe= ha;CF= ;</t>
  </si>
  <si>
    <t>DAF VALEA CASELOR</t>
  </si>
  <si>
    <t>DAF  BISTRITA OTASAU</t>
  </si>
  <si>
    <t>Lungime=6,3 Km;Suprafeţe= ha;CF= ;</t>
  </si>
  <si>
    <t>DAF RUGINOSU</t>
  </si>
  <si>
    <t>DAF PURCARETU</t>
  </si>
  <si>
    <t>DAF BISTRITA OTASAU</t>
  </si>
  <si>
    <t>DAF FIRIJBA</t>
  </si>
  <si>
    <t>Lungime=0,5 Km;Suprafeţe= ha;CF= ;</t>
  </si>
  <si>
    <t>DAF FIRIJBA VIISOARA</t>
  </si>
  <si>
    <t>DAF VALEA CASELOR BRAT</t>
  </si>
  <si>
    <t>DAF BULETA</t>
  </si>
  <si>
    <t>DAF V.NISIP 1</t>
  </si>
  <si>
    <t>DAF V.NISIP II</t>
  </si>
  <si>
    <t>DAF ARICIOAIA I</t>
  </si>
  <si>
    <t>DAF ARICIOAIA II</t>
  </si>
  <si>
    <t>DAF HARASA</t>
  </si>
  <si>
    <t>DAF ARSANCA I</t>
  </si>
  <si>
    <t>DAF VALEA MIEILOR</t>
  </si>
  <si>
    <t>DAF VALEA BUNA</t>
  </si>
  <si>
    <t>Lungime=1,6 Km;Suprafeţe= ha;CF= ;</t>
  </si>
  <si>
    <t>DAF ARSANCA</t>
  </si>
  <si>
    <t>Lungime=0,2 Km;Suprafeţe= ha;CF= ;</t>
  </si>
  <si>
    <t>DAF VALEA LUI FILIP</t>
  </si>
  <si>
    <t>DAF VALEA LUI TRASCA</t>
  </si>
  <si>
    <t>DAF MODOIA SOCET</t>
  </si>
  <si>
    <t>Lungime=3,8 Km;Suprafeţe= ha;CF= ;</t>
  </si>
  <si>
    <t>DAF MODOIA URZICA</t>
  </si>
  <si>
    <t>DAF MICLISOAIA</t>
  </si>
  <si>
    <t>DAF VALEA UNCHIASULUI</t>
  </si>
  <si>
    <t>DAF VALEA MARE SMEOAICA</t>
  </si>
  <si>
    <t>DAF  FIRIJBA</t>
  </si>
  <si>
    <t>Lungime=0,3 Km;Suprafeţe= ha;CF= ;</t>
  </si>
  <si>
    <t>Lungime=0,1 Km;Suprafeţe= ha;CF= ;</t>
  </si>
  <si>
    <t>DAF VALEA MARE ZMEOAICA</t>
  </si>
  <si>
    <t>CONSTUCŢII TORENŢI</t>
  </si>
  <si>
    <t>DRUM FORESTIER GEAMANA 6.1 KM</t>
  </si>
  <si>
    <t>DRUM FORESTIER STUPINA</t>
  </si>
  <si>
    <t>Tara: România; Judet: OLT; -;   -; Nr: -;</t>
  </si>
  <si>
    <t>DRUM FORESTIER GIRBOV</t>
  </si>
  <si>
    <t>DRUM FORESTIER CALUI DEAL</t>
  </si>
  <si>
    <t>DRUM FORESTIER IZVORU-BISTRITA</t>
  </si>
  <si>
    <t>DRUM FORESTIER CALUI VALE</t>
  </si>
  <si>
    <t>DRUM FORESTIER FUSENDREA</t>
  </si>
  <si>
    <t>DRUM FORESTIER IZVORU</t>
  </si>
  <si>
    <t>DRUM FORESTIER MORUNGLAV</t>
  </si>
  <si>
    <t>DRUM FORESTIER VALEA PORCULUI</t>
  </si>
  <si>
    <t>DRUM FORESTIER SARU-IZVORU</t>
  </si>
  <si>
    <t>DRUM FORESTIER VASLUI-BISTRITA</t>
  </si>
  <si>
    <t>DRUM FORESTIER STARITA-VULPENI</t>
  </si>
  <si>
    <t>DRUM FORESTIER FRATILA</t>
  </si>
  <si>
    <t>DRUM FORESTIER OLTET-OBOGA</t>
  </si>
  <si>
    <t>DRUM FORESTIER LUNCA EROILOR</t>
  </si>
  <si>
    <t>DRUM FORESTIER JUGASTRA</t>
  </si>
  <si>
    <t>DRUM FORESTIER VOINEASA</t>
  </si>
  <si>
    <t>DRUM AUTO SASA</t>
  </si>
  <si>
    <t>DAF VASILATU</t>
  </si>
  <si>
    <t>DAF PRIBOIASA</t>
  </si>
  <si>
    <t>DAF PASCOAIA</t>
  </si>
  <si>
    <t>DAF PIETOSITA</t>
  </si>
  <si>
    <t>DRUM AUTO VALEA LUI STAN</t>
  </si>
  <si>
    <t>DRUM AUTO PARAUL NEAMTULUI</t>
  </si>
  <si>
    <t>DAF TOTUSCA MICA</t>
  </si>
  <si>
    <t>DAF PARUL TRANDAFIRULUI</t>
  </si>
  <si>
    <t>DRUM AUTO VALEA ULII</t>
  </si>
  <si>
    <t>DAF VLADIMURI</t>
  </si>
  <si>
    <t>DAF BAGAU II</t>
  </si>
  <si>
    <t>DRUM AUTO VALEA ULII III</t>
  </si>
  <si>
    <t>DAF BAGAU III</t>
  </si>
  <si>
    <t>DRUM AUTO VALEA ULII II</t>
  </si>
  <si>
    <t>DAF PASCOAIA- VLADIMURI</t>
  </si>
  <si>
    <t>DAF GRABLE-PR.CALULUI</t>
  </si>
  <si>
    <t>DAF BAGAU-OBARSIE</t>
  </si>
  <si>
    <t>DAF RUDARU</t>
  </si>
  <si>
    <t>DAF RUDARU-VATAFU</t>
  </si>
  <si>
    <t>DAF RUDARELU</t>
  </si>
  <si>
    <t>DAF MOVILISI LUNTRILOR</t>
  </si>
  <si>
    <t>DAF MOVILISI-FETE CU BRAZI</t>
  </si>
  <si>
    <t>DAF PALTINOASA VALEA URSUL</t>
  </si>
  <si>
    <t>DAF PR.CALULUI</t>
  </si>
  <si>
    <t>DAF PALTINOASA-MAREA URSUL</t>
  </si>
  <si>
    <t>CT LOTRU BREZOI</t>
  </si>
  <si>
    <t>CT SĂLIŞTE</t>
  </si>
  <si>
    <t>CT SĂLIŞTE II</t>
  </si>
  <si>
    <t>CT SACARELE</t>
  </si>
  <si>
    <t>CT PR.ADACINII</t>
  </si>
  <si>
    <t>CT VALEA COCINII</t>
  </si>
  <si>
    <t>CT VALEA LARGĂ</t>
  </si>
  <si>
    <t>CT SASA SĂLIŞTE</t>
  </si>
  <si>
    <t>CT RUDARU PR.HOTEAGU</t>
  </si>
  <si>
    <t>CT SECARELE</t>
  </si>
  <si>
    <t>CT VALEA MĂRĂCINELUI</t>
  </si>
  <si>
    <t>CT PRIBOI TEI</t>
  </si>
  <si>
    <t>CT VĂTAFU</t>
  </si>
  <si>
    <t>CT LUNTRIOARA</t>
  </si>
  <si>
    <t>CT RÂPE.BRĂDIŞOR</t>
  </si>
  <si>
    <t>CT PR.PĂLTINOASA</t>
  </si>
  <si>
    <t>CT BRĂDIŞOR</t>
  </si>
  <si>
    <t>CT VALEA SATULUI</t>
  </si>
  <si>
    <t>CT RUDARU</t>
  </si>
  <si>
    <t>CT PR.TEIULUI</t>
  </si>
  <si>
    <t>CT PASCOAIA</t>
  </si>
  <si>
    <t>CT SASA</t>
  </si>
  <si>
    <t>CT PASCOAIA SECT.A+B</t>
  </si>
  <si>
    <t>CT PASCOAIA SECT.C</t>
  </si>
  <si>
    <t>C.T.ALUNOASA</t>
  </si>
  <si>
    <t>C.T.CĂCIULATA</t>
  </si>
  <si>
    <t>DAF Vl. STOGULUI 3</t>
  </si>
  <si>
    <t>CT URH DĂIEŞTI</t>
  </si>
  <si>
    <t>Lungime albie corectată/consolidată=5,5 km;</t>
  </si>
  <si>
    <t>CT URH RM.VÂLCEA</t>
  </si>
  <si>
    <t>CT MUIEREASCA</t>
  </si>
  <si>
    <t>Lungime albie corectată/consolidată=15 km;</t>
  </si>
  <si>
    <t>CT SECATURI</t>
  </si>
  <si>
    <t>CT BUNEI</t>
  </si>
  <si>
    <t>CT POVERNEI</t>
  </si>
  <si>
    <t>CT ALBA-V.NEAGRĂ-14 BUC.</t>
  </si>
  <si>
    <t>CT PLAVAIA</t>
  </si>
  <si>
    <t>Lungime albie corectată/consolidată=7 km;</t>
  </si>
  <si>
    <t>CT PÂRÂUL MĂGUREI</t>
  </si>
  <si>
    <t>CT VALEA TRANT 9 BUC.</t>
  </si>
  <si>
    <t>Lungime albie corectată/consolidată=13,9 km;</t>
  </si>
  <si>
    <t>CT VALEA LUI ZAMFIR</t>
  </si>
  <si>
    <t>CT PÂRÂUL LUNCII</t>
  </si>
  <si>
    <t>CT PÂRÂUL LUI COMAN</t>
  </si>
  <si>
    <t>CT VALEA POPII 9 BUC.</t>
  </si>
  <si>
    <t>CT REDIMENSIONAT TRANT</t>
  </si>
  <si>
    <t>CT VARATECA</t>
  </si>
  <si>
    <t>DAF CALUGAREASA</t>
  </si>
  <si>
    <t>DAF ROSTEA</t>
  </si>
  <si>
    <t>DRUM FORESTIER VATUIU 2.4 KM</t>
  </si>
  <si>
    <t>DAF PAUSA</t>
  </si>
  <si>
    <t>Lungime=5,6 Km;Suprafeţe= ha;CF= ;</t>
  </si>
  <si>
    <t>DAF MUIEREASCA</t>
  </si>
  <si>
    <t>DAF CACIULATA</t>
  </si>
  <si>
    <t>Lungime=5,7 Km;Suprafeţe= ha;CF= ;</t>
  </si>
  <si>
    <t>DRUM FORESTIER PATESTI 7KM</t>
  </si>
  <si>
    <t>DAF ROSTEA II</t>
  </si>
  <si>
    <t>DRUM FORESTIER PALTINU-PAUSA1.6K</t>
  </si>
  <si>
    <t>DAF MUIEREASCA II</t>
  </si>
  <si>
    <t>DAF TRANT</t>
  </si>
  <si>
    <t>Lungime=8,8 Km;Suprafeţe= ha;CF= ;</t>
  </si>
  <si>
    <t>DAF CACIULATA II</t>
  </si>
  <si>
    <t>DAF SNAMANA</t>
  </si>
  <si>
    <t>DAF BABUIESTI-SNAMANA</t>
  </si>
  <si>
    <t>DAF LOTRISORU I</t>
  </si>
  <si>
    <t>DAF SCORTARU</t>
  </si>
  <si>
    <t>DAF MUIERESTITA</t>
  </si>
  <si>
    <t>Lungime=3,7 Km;Suprafeţe= ha;CF= ;</t>
  </si>
  <si>
    <t>DAF VALEA BRADULUI</t>
  </si>
  <si>
    <t>DRUM FORESTIER SCAUIANCA 4.3KM</t>
  </si>
  <si>
    <t>DRUM FORESTIER ROSTEA PRELUNGIRE</t>
  </si>
  <si>
    <t>DAF MUIERESTITA MICA</t>
  </si>
  <si>
    <t>DAF MUIERESTITA ROSTE</t>
  </si>
  <si>
    <t>DRUM FORESTIER LIMPEDEA 2.4KM</t>
  </si>
  <si>
    <t>CONSOLIDARE LOTRISOR</t>
  </si>
  <si>
    <t>DRUM FORESTIER LOTRISOR COZIA 5.</t>
  </si>
  <si>
    <t>DRUM FORESTIER PIETRELE LACULUI</t>
  </si>
  <si>
    <t>DAF LOTRISOR GALBENU</t>
  </si>
  <si>
    <t>DRUM FORESTIER LOTRISOR DRAGANE</t>
  </si>
  <si>
    <t>CONSOLIDARE VATUIU</t>
  </si>
  <si>
    <t>DAF TRANT II</t>
  </si>
  <si>
    <t>DAF STUPINA ROSTEA</t>
  </si>
  <si>
    <t>DAF CACIULATA III</t>
  </si>
  <si>
    <t>DAF ROSTEA III</t>
  </si>
  <si>
    <t>DAF ROSTEA IV</t>
  </si>
  <si>
    <t>CONSOLIDARE GALBENU</t>
  </si>
  <si>
    <t>DAF PIETRELE LACULUI</t>
  </si>
  <si>
    <t>DRUM FORESTIER CODREA 2.5KM</t>
  </si>
  <si>
    <t>DAF ROSTEA V</t>
  </si>
  <si>
    <t>DRUM FORESTIER SCAUIANCA II 3.2K</t>
  </si>
  <si>
    <t>DRUM FORESTIER JAROSTEA 1.8KM</t>
  </si>
  <si>
    <t>DAF TIGANIE CODREA</t>
  </si>
  <si>
    <t>DAF CALIMANU</t>
  </si>
  <si>
    <t>CT PERIŞANI</t>
  </si>
  <si>
    <t>DAF VALEA OII</t>
  </si>
  <si>
    <t>DAF MUIEREASCA SECI</t>
  </si>
  <si>
    <t>DAF RADOAIA</t>
  </si>
  <si>
    <t>DAF RADACINESTI</t>
  </si>
  <si>
    <t>Lungime=5,2 Km;Suprafeţe= ha;CF= ;</t>
  </si>
  <si>
    <t>DAF ALAMANU</t>
  </si>
  <si>
    <t>D.A.F.RESCA-HOTARANI 5 KM</t>
  </si>
  <si>
    <t>D.A.F.POTOPIN-FALCOI 3.6 KM</t>
  </si>
  <si>
    <t>D.A.F.BERCICA</t>
  </si>
  <si>
    <t>D.A.F.ULMET 1.0 KM</t>
  </si>
  <si>
    <t>D.A.F.MIVITA</t>
  </si>
  <si>
    <t>DRUM AUTO CALINESTI</t>
  </si>
  <si>
    <t>DRUM AUTO DAESCU</t>
  </si>
  <si>
    <t>DRUM AUTO VALEA SATULUI CIINENI</t>
  </si>
  <si>
    <t>DRUM AUTO LEURDA TARURE</t>
  </si>
  <si>
    <t>DRUM AUTO LOTRISOR OBIRSIE</t>
  </si>
  <si>
    <t>DAF CALINESTI</t>
  </si>
  <si>
    <t>DAF VALEA SULITEI</t>
  </si>
  <si>
    <t>DAF LOTRISOR CALINESTI</t>
  </si>
  <si>
    <t>DRUM AUTO BILCERU</t>
  </si>
  <si>
    <t>DRUM AUTO CORDOAIA</t>
  </si>
  <si>
    <t>DAF BETELU III</t>
  </si>
  <si>
    <t>DAF BETELU II</t>
  </si>
  <si>
    <t>DRUM AUTO BILCERU II</t>
  </si>
  <si>
    <t>DAF VALEA BETEL I</t>
  </si>
  <si>
    <t>DAF VALEA BETEL PROIENI</t>
  </si>
  <si>
    <t>DAF PIRIUL LEULUI</t>
  </si>
  <si>
    <t>CT  PROIENI CORBU</t>
  </si>
  <si>
    <t>CT CĂLINEŞTI SAT</t>
  </si>
  <si>
    <t>Lungime albie corectată/consolidată=2,9 km;</t>
  </si>
  <si>
    <t>CT ROBEŞTI</t>
  </si>
  <si>
    <t>CT VALEA URII</t>
  </si>
  <si>
    <t>CORECTIE TORENTI LAZ II</t>
  </si>
  <si>
    <t>CT SARACINEŞTI</t>
  </si>
  <si>
    <t>CT SARACINEŞTI BAL</t>
  </si>
  <si>
    <t>CT CĂLINEŞTI</t>
  </si>
  <si>
    <t>Lungime albie corectată/consolidată=2,08 km;</t>
  </si>
  <si>
    <t>CORECŢIE TORENŢI VALEA SATULUI C</t>
  </si>
  <si>
    <t>CORECŢIE TORENŢI VALEA SATULUI</t>
  </si>
  <si>
    <t>CORECŢIE TORENŢI BOIA OLANELU</t>
  </si>
  <si>
    <t>CORECŢIE TORENŢI VALEA LUI NAN</t>
  </si>
  <si>
    <t>CORECTIE TORENTI CIINENI ARGES</t>
  </si>
  <si>
    <t>CORECTIE TORENTI GREBLESTI</t>
  </si>
  <si>
    <t>CORECTIE TORENTI BOISOARA</t>
  </si>
  <si>
    <t>CT BUMBUIESTI</t>
  </si>
  <si>
    <t>CT TITESTI CUCOI</t>
  </si>
  <si>
    <t>CT BRADU</t>
  </si>
  <si>
    <t>CT COPACENI</t>
  </si>
  <si>
    <t>CORECTIE TORENTI RACOVITA</t>
  </si>
  <si>
    <t>CORECTIE TORENTI LAZ I</t>
  </si>
  <si>
    <t>CT TUTULEŞTI</t>
  </si>
  <si>
    <t>DAF CAPRIOARA I</t>
  </si>
  <si>
    <t>DAF VALEA SILEI</t>
  </si>
  <si>
    <t>DAF MAMULETU</t>
  </si>
  <si>
    <t>DAF CAPRIOARA II</t>
  </si>
  <si>
    <t>DAF SILEA</t>
  </si>
  <si>
    <t>DAF SIRBEANA</t>
  </si>
  <si>
    <t>DAF STUPINA</t>
  </si>
  <si>
    <t>DAF STUPINA II</t>
  </si>
  <si>
    <t>DAF MAMU</t>
  </si>
  <si>
    <t>DAF MAMU II</t>
  </si>
  <si>
    <t>DAF MILOVANU</t>
  </si>
  <si>
    <t>DAF MILOVANU II</t>
  </si>
  <si>
    <t>DAF TISA MICA</t>
  </si>
  <si>
    <t>DAF TISA MARE</t>
  </si>
  <si>
    <t>DAF GUGUIANCA</t>
  </si>
  <si>
    <t>DAF EPISCOPIA</t>
  </si>
  <si>
    <t>CT RACOASA</t>
  </si>
  <si>
    <t>Lungime albie corectată/consolidată=0,24 km;</t>
  </si>
  <si>
    <t>CT PR.MARE STROEŞTI - BETON</t>
  </si>
  <si>
    <t>DAF CIOCALTEA</t>
  </si>
  <si>
    <t>CT OGAŞUL TEIULUI BETON-PIA</t>
  </si>
  <si>
    <t>HG 982/1998;HG 1344/2011; HG 478/ 24-IUN-15;HG.478/24-IUN-15; HG 478/ 24-IUN-15;HG.478/24-IUN-15;OUG.1 din 04/01/2017;HG.354/18.05.2017;OUG.68 din 06/11/2019;HG.846/08.10.2020</t>
  </si>
  <si>
    <t>CT PÂRÂUL PLOPULUI BETON-PI</t>
  </si>
  <si>
    <t>CT STROEŞTI COPĂCENI BETON-P</t>
  </si>
  <si>
    <t>PROIECTARE CT OGAŞUL TEIULUI</t>
  </si>
  <si>
    <t>DAF TRESTIA I</t>
  </si>
  <si>
    <t>DAF TRESTIA II</t>
  </si>
  <si>
    <t>DAF BARCU</t>
  </si>
  <si>
    <t>DAF AGLASAU</t>
  </si>
  <si>
    <t>DAF LUPOAIA</t>
  </si>
  <si>
    <t>DAF BALACELU</t>
  </si>
  <si>
    <t>DAF BALACELU MIC</t>
  </si>
  <si>
    <t>DAF TUTUR</t>
  </si>
  <si>
    <t>DAF HOTARASA</t>
  </si>
  <si>
    <t>DAF DOBRICEA VALEA REA</t>
  </si>
  <si>
    <t>DAF COASTA LUI IEPURE</t>
  </si>
  <si>
    <t>DAF FOMETESTI-TARAIA</t>
  </si>
  <si>
    <t>DAF URZICA</t>
  </si>
  <si>
    <t>DAF IEZER-AVAL</t>
  </si>
  <si>
    <t>HG 982/1998;HG 1344/2011 508/2011; HG 478/ 24-IUN-15;HG.478/24-IUN-15;OUG.1 din 04/01/2017;OUG.68 din 06/11/2019</t>
  </si>
  <si>
    <t>DAF DANT-ROSIA</t>
  </si>
  <si>
    <t>DAF VALEA ALUNULUI</t>
  </si>
  <si>
    <t>CT INTREPREJBI 1</t>
  </si>
  <si>
    <t>CT MALAIA PÂRÂUL IZ.- PÂRÂUL MUR</t>
  </si>
  <si>
    <t>CT CURSUL LATORIŢEI</t>
  </si>
  <si>
    <t>CT VALEA SATULUI MALAIA</t>
  </si>
  <si>
    <t>CT VALEA GROTULUI</t>
  </si>
  <si>
    <t>CT PÂRÂUL NICULI</t>
  </si>
  <si>
    <t>CT PÂRÂUL PLESCIOARA</t>
  </si>
  <si>
    <t>CT PÂRÂUL PAIS</t>
  </si>
  <si>
    <t>CT INTREPREJBII 2</t>
  </si>
  <si>
    <t>CT LATORIŢA</t>
  </si>
  <si>
    <t>CT OGOSUL ADINC</t>
  </si>
  <si>
    <t>CT RUDAREASA</t>
  </si>
  <si>
    <t>CT PETRIMANU AVAL</t>
  </si>
  <si>
    <t>CT PÂRÂUL LUI TOCAN</t>
  </si>
  <si>
    <t>CT TOCAN</t>
  </si>
  <si>
    <t>DAF VALEA MALAI</t>
  </si>
  <si>
    <t>DAF CARPANOASA</t>
  </si>
  <si>
    <t>DAF BUCUREASA MICA</t>
  </si>
  <si>
    <t>DAF REPEDEA -OB.REPEZI</t>
  </si>
  <si>
    <t>DAF RUDAREASA 1-2</t>
  </si>
  <si>
    <t>DAF LATORITA</t>
  </si>
  <si>
    <t>DAF BUCUREASA MARE</t>
  </si>
  <si>
    <t>DAF GALBENU</t>
  </si>
  <si>
    <t>DAF HULUZU 1-2</t>
  </si>
  <si>
    <t>DAF GROSET-COSANA</t>
  </si>
  <si>
    <t>DAF PIRIUL LUI TOCAN</t>
  </si>
  <si>
    <t>DAF BOROGEANA</t>
  </si>
  <si>
    <t>DAF GROPI</t>
  </si>
  <si>
    <t>DAF GROSET COSANA</t>
  </si>
  <si>
    <t>DAF COSANA OB.PARTEA I</t>
  </si>
  <si>
    <t>DAF DOSUL LUI BUTA</t>
  </si>
  <si>
    <t>DAF OB.MANAILESEI</t>
  </si>
  <si>
    <t>DAF NOPTEASA OB.</t>
  </si>
  <si>
    <t>CT ZĂVOI 1</t>
  </si>
  <si>
    <t>CT VOINEASA 2 ZĂVOI</t>
  </si>
  <si>
    <t>CT VOINEASA 3 ZĂVOI</t>
  </si>
  <si>
    <t>CT VOINEASA 2</t>
  </si>
  <si>
    <t>Lungime albie corectată/consolidată=5,9 km;</t>
  </si>
  <si>
    <t>CT VOINEASA 1</t>
  </si>
  <si>
    <t>DAF MALAELE PIRIUL STANI 2</t>
  </si>
  <si>
    <t>DAF PIRIUL RECE</t>
  </si>
  <si>
    <t>CT ANTREPRIZA</t>
  </si>
  <si>
    <t>CT OLĂNEŞTI</t>
  </si>
  <si>
    <t>Lungime albie corectată/consolidată=7,05 km;</t>
  </si>
  <si>
    <t>CT OLĂNEŞTI V.COTE</t>
  </si>
  <si>
    <t>CT CHEIA V.LEMNELO</t>
  </si>
  <si>
    <t>DAF  PANZE</t>
  </si>
  <si>
    <t>DAF OLANESTI BACEA</t>
  </si>
  <si>
    <t>DAF VALEA LUNGA</t>
  </si>
  <si>
    <t>DAF  BOLOVANU</t>
  </si>
  <si>
    <t>DAF CACOVA</t>
  </si>
  <si>
    <t>DAF  MANZU</t>
  </si>
  <si>
    <t>DAF TUNEL CHEIA</t>
  </si>
  <si>
    <t>DAF IZVORUL FRUMOS 2</t>
  </si>
  <si>
    <t>DAF V.ALUNULUI</t>
  </si>
  <si>
    <t>DAF FATA GAINII</t>
  </si>
  <si>
    <t>DAF V.ULMULUI</t>
  </si>
  <si>
    <t>DAF STURI</t>
  </si>
  <si>
    <t>DAF V.GRESIEI</t>
  </si>
  <si>
    <t>DAF CAPRAREATA</t>
  </si>
  <si>
    <t>Lungime=12,0 Km;Suprafeţe= ha;CF= ;</t>
  </si>
  <si>
    <t>DAF OBOADE</t>
  </si>
  <si>
    <t>CT VLĂDEŞTI</t>
  </si>
  <si>
    <t>CT BUJORENI</t>
  </si>
  <si>
    <t>Lungime albie corectată/consolidată=6,4 km;</t>
  </si>
  <si>
    <t>CT BUJOREANCA</t>
  </si>
  <si>
    <t>CT VALEA CASELOR</t>
  </si>
  <si>
    <t>CT CAPELA</t>
  </si>
  <si>
    <t>Lungime albie corectată/consolidată=0,73 km;</t>
  </si>
  <si>
    <t>DAF STANCIOIU</t>
  </si>
  <si>
    <t>DAF CRESTETU</t>
  </si>
  <si>
    <t>DAF SAMNICEL</t>
  </si>
  <si>
    <t>DAF LAZAROIU</t>
  </si>
  <si>
    <t>DAF GRIMBOACA</t>
  </si>
  <si>
    <t>DAF V SATULUI PIETRIS</t>
  </si>
  <si>
    <t>DAF DRACIOIU</t>
  </si>
  <si>
    <t>DAF STANCIOIU FETENI</t>
  </si>
  <si>
    <t>BARAJE CHEIA</t>
  </si>
  <si>
    <t>BARAJE CHEIA CIRTOGE</t>
  </si>
  <si>
    <t>BARAJE VLADESTI</t>
  </si>
  <si>
    <t>CT ROMANI</t>
  </si>
  <si>
    <t>CT GURGUI</t>
  </si>
  <si>
    <t>CT LUNCAVĂŢ</t>
  </si>
  <si>
    <t>Lungime albie corectată/consolidată=13,6 km;</t>
  </si>
  <si>
    <t>CT BISTRICIOARA</t>
  </si>
  <si>
    <t>CT PIETRENI</t>
  </si>
  <si>
    <t>CT CUCA BISTRIŢA</t>
  </si>
  <si>
    <t>CT RIMEŞTI</t>
  </si>
  <si>
    <t>DAF PIRIUL PISCULUI</t>
  </si>
  <si>
    <t>DAF SOHODOL</t>
  </si>
  <si>
    <t>DAF SCINTEIA</t>
  </si>
  <si>
    <t>DAF VOICEASA</t>
  </si>
  <si>
    <t>DAF CERNA</t>
  </si>
  <si>
    <t>DAF ROMANI</t>
  </si>
  <si>
    <t>DAF BISTRICIOARA</t>
  </si>
  <si>
    <t>DAF GURGUI</t>
  </si>
  <si>
    <t>DAF CERNA I+II+III</t>
  </si>
  <si>
    <t>DAF LUNCAVAT</t>
  </si>
  <si>
    <t>DAF BISTRITA</t>
  </si>
  <si>
    <t>DAF CUCA MICA</t>
  </si>
  <si>
    <t>DAF VALEA MORII</t>
  </si>
  <si>
    <t>DAF MOLIFTU</t>
  </si>
  <si>
    <t>DAF CAPATINA</t>
  </si>
  <si>
    <t>DAF MIHAESCU</t>
  </si>
  <si>
    <t>DRUM AUTO PIRIUL PISCULUI</t>
  </si>
  <si>
    <t>DRUM FORESTIER CALUGAREASCA 2.3</t>
  </si>
  <si>
    <t>DRUM FORESTIER CALUGAREASCA II 1</t>
  </si>
  <si>
    <t>DRUM FORESTIER CALUGAREASCA III</t>
  </si>
  <si>
    <t>DRUM FORESTIER GHIMPETENI I 3 KM</t>
  </si>
  <si>
    <t>DRUM FORESTIER GHIMPETENI II</t>
  </si>
  <si>
    <t>DRUM FORESTIER TUFENI 1,7 KM</t>
  </si>
  <si>
    <t>DRUM FORESTIER ZAVOI OLT I BERCI</t>
  </si>
  <si>
    <t>DRUM FORESTIER ZAVOI OLT II PALA</t>
  </si>
  <si>
    <t>DRUM FORESTIER OPORELU</t>
  </si>
  <si>
    <t>DRUM FORESTIER OLTISOR</t>
  </si>
  <si>
    <t>DRUM FORESTIER MARGHENI</t>
  </si>
  <si>
    <t>DAF DELUSELU I</t>
  </si>
  <si>
    <t>DAF JIDOAIA</t>
  </si>
  <si>
    <t>Lungime=11,0 Km;Suprafeţe= ha;CF= ;</t>
  </si>
  <si>
    <t>DAF BALINDRU</t>
  </si>
  <si>
    <t>DAF DOBRUNU</t>
  </si>
  <si>
    <t>DAF VOINESITA-SOHODOL I</t>
  </si>
  <si>
    <t>DAF RINJEUL MARE</t>
  </si>
  <si>
    <t>Lungime=3,705 Km;Suprafeţe= ha;CF= ;</t>
  </si>
  <si>
    <t>DAF MERISOR - V.STINII</t>
  </si>
  <si>
    <t>DAF OBIRSIE - BALU</t>
  </si>
  <si>
    <t>DAF RINJEUL MIC</t>
  </si>
  <si>
    <t>DAF GOATA MICA</t>
  </si>
  <si>
    <t>Lungime=3,3 Km;Suprafeţe= ha;CF= ;</t>
  </si>
  <si>
    <t>DAF PIRIUL LUI TOMA</t>
  </si>
  <si>
    <t>DAF OB.BALINDRUTU</t>
  </si>
  <si>
    <t>DAF PR.STEFLII</t>
  </si>
  <si>
    <t>DAF STEFANU</t>
  </si>
  <si>
    <t>DAF DELUSELU II</t>
  </si>
  <si>
    <t>DAF JIDOAIA II</t>
  </si>
  <si>
    <t>DAF DELUSELU III</t>
  </si>
  <si>
    <t>DAF HANES STEAJA</t>
  </si>
  <si>
    <t>Lungime=11,4 Km;Suprafeţe= ha;CF= ;</t>
  </si>
  <si>
    <t>DAF CONTUR LAC</t>
  </si>
  <si>
    <t>Lungime=17,7 Km;Suprafeţe= ha;CF= ;</t>
  </si>
  <si>
    <t>DAF BALU</t>
  </si>
  <si>
    <t>DRUM AUTO F.PIETRELE VIDRUTEI 0.</t>
  </si>
  <si>
    <t>DAF MOGOS</t>
  </si>
  <si>
    <t>DAF BORA</t>
  </si>
  <si>
    <t>DAF GOATA MARE</t>
  </si>
  <si>
    <t>Lungime=4,4 Km;Suprafeţe= ha;CF= ;</t>
  </si>
  <si>
    <t>DAF SARACINU MIC</t>
  </si>
  <si>
    <t>DAF SARACINU MARE</t>
  </si>
  <si>
    <t>DAF MIOARELE</t>
  </si>
  <si>
    <t>DAF MIRAUTU</t>
  </si>
  <si>
    <t>DAF DELUSELUL</t>
  </si>
  <si>
    <t>DAF HOTEAGU</t>
  </si>
  <si>
    <t>DAF TUNARU</t>
  </si>
  <si>
    <t>DAF BALINDRUTU</t>
  </si>
  <si>
    <t>DAF TIMPA</t>
  </si>
  <si>
    <t>DAF PIRIUL PIETRII</t>
  </si>
  <si>
    <t>DAF BUTA</t>
  </si>
  <si>
    <t>Lungime=3,6 Km;Suprafeţe= ha;CF= ;</t>
  </si>
  <si>
    <t>BAZIN CT PLEASA</t>
  </si>
  <si>
    <t>BAZIN CT VOINEASA I</t>
  </si>
  <si>
    <t>BAZIN CT VOINEASA II</t>
  </si>
  <si>
    <t>Lungime albie corectată/consolidată=0,86 km;</t>
  </si>
  <si>
    <t>BAZIN CT VOINEASA III</t>
  </si>
  <si>
    <t>BAZIN CT PÂRÂUL VANGULUI</t>
  </si>
  <si>
    <t>BAZIN CT VOINEŞIŢA I3</t>
  </si>
  <si>
    <t>DAF BUTA II</t>
  </si>
  <si>
    <t>DAF LOTRU AXIAL</t>
  </si>
  <si>
    <t>Lungime=27,9 Km;Suprafeţe= ha;CF= ;</t>
  </si>
  <si>
    <t>CORECTARE TORENŢI 69,9 KM</t>
  </si>
  <si>
    <t>HG 982/1998;HG 1344/2011; HG 478// 24-IUN-15;HG.478/24-IUN-15;OUG.1 din 04/01/2017;HG.354/18.05.2017;OUG.68 din 06/11/2019;HG.846/08.10.2020</t>
  </si>
  <si>
    <t>Lungime albie corectată/consolidată=63,97 km;</t>
  </si>
  <si>
    <t>DRUMURI FORESTIERE 15 KM</t>
  </si>
  <si>
    <t>DRUMURI FORESTIERE 15,9 KM</t>
  </si>
  <si>
    <t>DRUM FORESTIER SEACA</t>
  </si>
  <si>
    <t>DRUM FORESTIER CORNATEL</t>
  </si>
  <si>
    <t>DRUM VALEA GUGULUI</t>
  </si>
  <si>
    <t>DRUM FORESTIER SEACA TIGANI</t>
  </si>
  <si>
    <t>DRUM FORESTIER SEACA II</t>
  </si>
  <si>
    <t>DRUM FORESTIER SEACA III</t>
  </si>
  <si>
    <t>DRUMURI-MICLOSOARA LEGATURA</t>
  </si>
  <si>
    <t>COVASNA</t>
  </si>
  <si>
    <t>Tara: România; Judet: COVASNA; -;   -; Nr: -;</t>
  </si>
  <si>
    <t>DRUMURI-MICLOSARA CENTURA</t>
  </si>
  <si>
    <t>DRUMURI-PR NOROIOS</t>
  </si>
  <si>
    <t>DRUMURI-RAMIFIC PR NOROIOS</t>
  </si>
  <si>
    <t>PR BELINUL MARE BARAJ</t>
  </si>
  <si>
    <t>BARAJE PR BORVIZ</t>
  </si>
  <si>
    <t>TRAVERSE PR.BELINUL MIC</t>
  </si>
  <si>
    <t>Lungime albie corectată/consolidată=1,14 km;</t>
  </si>
  <si>
    <t>DRUM ACCES CANTON SILVIC BODVAI</t>
  </si>
  <si>
    <t>DRUM AUTO FAJLO</t>
  </si>
  <si>
    <t>DRUM AUTO PASTRAVARIA OITUZ</t>
  </si>
  <si>
    <t>HG 982/1998;Hg 843/2006;OUG.1 din 04/01/2017;HG.354/18.05.2017;OUG.68 din 06/11/2019</t>
  </si>
  <si>
    <t>DRUM AUTO TOLGYES II</t>
  </si>
  <si>
    <t>DRUM AUTO RACHITIS</t>
  </si>
  <si>
    <t>DRUM AUTO NEAGU</t>
  </si>
  <si>
    <t>DRUM AUTO PERDICATOR</t>
  </si>
  <si>
    <t>DRUM AUTO FABRICA OITUZ</t>
  </si>
  <si>
    <t>DRUM KM.4. 4 KM</t>
  </si>
  <si>
    <t>DRUM BASCA MARE 5 KM</t>
  </si>
  <si>
    <t>DRUMN PILIS 1 KM LUNG.</t>
  </si>
  <si>
    <t>DRUM BARTA 1,4 KM</t>
  </si>
  <si>
    <t>DRUM TOPLITA 2,5 KM</t>
  </si>
  <si>
    <t>DRUM OLVES 13,5 KM</t>
  </si>
  <si>
    <t>DRUM OLVES 2 KM</t>
  </si>
  <si>
    <t>DRUM ZIRNA 6 KM</t>
  </si>
  <si>
    <t>DRUM MATEPAL 0,9</t>
  </si>
  <si>
    <t>DRUM LACAUTI 1,8 KM</t>
  </si>
  <si>
    <t>DRUM HAGYMAS 1,5 KM</t>
  </si>
  <si>
    <t>DRUM MENESBERT 5 KM</t>
  </si>
  <si>
    <t>DRUM PIRIUL TIGANULUI 21,4 KM</t>
  </si>
  <si>
    <t>DRUM DEALUL BATRAN 6 KM</t>
  </si>
  <si>
    <t>DRUM PIRIUL LUNG 2 KM</t>
  </si>
  <si>
    <t>DRUM KM.4- LUNGH.0,5 KM</t>
  </si>
  <si>
    <t>DRUM BASCA MARE 0,8 KM</t>
  </si>
  <si>
    <t>DRUM MENESBERT 2,7 KM</t>
  </si>
  <si>
    <t>POD BETON DAF COMANDAU 27 M.L.</t>
  </si>
  <si>
    <t>DRUM CIRESU 13,7 KM</t>
  </si>
  <si>
    <t>DRUM CORONGUSU MARE 3,50KM</t>
  </si>
  <si>
    <t>DRUM GHELESTASU 6,2 KM</t>
  </si>
  <si>
    <t>DRUM ZABRATAU AXIAL 22 KM</t>
  </si>
  <si>
    <t>DRUM BETASU 4,8 KM</t>
  </si>
  <si>
    <t>DRUM CORIILE MARI 4,2 KM</t>
  </si>
  <si>
    <t>DRUM HUSAUSI 0,6 KM</t>
  </si>
  <si>
    <t>POD BETASU 20 M LUNG.</t>
  </si>
  <si>
    <t>DRUM CHIMU 2,1 KM</t>
  </si>
  <si>
    <t>DRUM SURDUCU MIC 2,2 KM</t>
  </si>
  <si>
    <t>DRUM SURDUCU MARE 2,88 KM</t>
  </si>
  <si>
    <t>TRAVERSE OIRIULK CUOANU 16 BUC</t>
  </si>
  <si>
    <t>Lungime albie corectată/consolidată=0,67 km;</t>
  </si>
  <si>
    <t>PRAG PÂRÂUL CUPANU</t>
  </si>
  <si>
    <t>TRAVERSE 6 BUC.PÂRÂUL CUPANU</t>
  </si>
  <si>
    <t>Lungime albie corectată/consolidată=0,46 km;</t>
  </si>
  <si>
    <t>BARAJ 3B/5-33 PÂRÂUL CUPANU</t>
  </si>
  <si>
    <t>BARAJ 4B/5-35/A PÂRÂUL CUPANU</t>
  </si>
  <si>
    <t>BARAJ 5B/5 -37/A PÂRÂUL CUPANU</t>
  </si>
  <si>
    <t>BARAJ 6B/5-38/A PÂRÂUL CUPANU</t>
  </si>
  <si>
    <t>TRAVERSE 7 BUC.PÂRÂUL CUPANU</t>
  </si>
  <si>
    <t>Lungime albie corectată/consolidată=0,43 km;</t>
  </si>
  <si>
    <t>BARAJ 3B/3-40 PÂRÂUL CUPANU</t>
  </si>
  <si>
    <t>BARAJ 4B/4-42-PÂRÂUL CUPANU</t>
  </si>
  <si>
    <t>BARAJ 5B/6-48 PÂRÂUL CUPANU</t>
  </si>
  <si>
    <t>PRAG 1B-12 B 12 BUC.PÂRÂUL CUPAN</t>
  </si>
  <si>
    <t>Lungime albie corectată/consolidată=0,744 km;</t>
  </si>
  <si>
    <t>PRAGURI 6 BUC. 15 B-20 B PIR.CP</t>
  </si>
  <si>
    <t>Lungime albie corectată/consolidată=0,386 km;</t>
  </si>
  <si>
    <t>AMENAJARE ALBIE PÂRÂUL CUPANU</t>
  </si>
  <si>
    <t>DRUM FORESTIER GHIURCA</t>
  </si>
  <si>
    <t>DRUM AUTO FORESTIER MOHOS 1.7KM</t>
  </si>
  <si>
    <t>DRUM AUTO FORESTIER FRUMOASA 2.5</t>
  </si>
  <si>
    <t>BARAJ 138+14B+21B PÂRÂUL CUPAN</t>
  </si>
  <si>
    <t>Lungime albie corectată/consolidată=0,18 km;</t>
  </si>
  <si>
    <t>DRUM FOREST.TRANSF.CFF BASCA MIC</t>
  </si>
  <si>
    <t>DRUM FORESTIER GHELINTA MICA</t>
  </si>
  <si>
    <t>DRUM FORESTIER HERTAN</t>
  </si>
  <si>
    <t>DRUM FORESTIER STOGU MARE</t>
  </si>
  <si>
    <t>DRUM FORESTIER ZERNEA</t>
  </si>
  <si>
    <t>DRUM FORESTIER BANYA</t>
  </si>
  <si>
    <t>DRUM FORESTIER KOROBERT L</t>
  </si>
  <si>
    <t>DRUM FORESTIER KOROBERT LL</t>
  </si>
  <si>
    <t>DRUM FORESTIER JAKAU</t>
  </si>
  <si>
    <t>DRUM FORESTIER FAGU CURAT</t>
  </si>
  <si>
    <t>DRUM FORESTIER MALNAS</t>
  </si>
  <si>
    <t>DRUM FORESTIER ORBAI</t>
  </si>
  <si>
    <t>DRUM FORESTIER BACARA</t>
  </si>
  <si>
    <t>DRUM FORESTTIER PIRIUL CAPRELOR</t>
  </si>
  <si>
    <t>DRUM FORESTIER PAVA</t>
  </si>
  <si>
    <t>DRUM FORESTIER BORVIZ</t>
  </si>
  <si>
    <t>DRUM FORESTIER HORGAZ</t>
  </si>
  <si>
    <t>DRUM FORESTIER KETAG-FAGU CURAT</t>
  </si>
  <si>
    <t>DRUM FORESTIER BECEK MIHAI</t>
  </si>
  <si>
    <t>DRUM FORESTIER MISCAU</t>
  </si>
  <si>
    <t>DRUM FORESTIER CHIURUS</t>
  </si>
  <si>
    <t>DRUM FORESTIER DELTEG</t>
  </si>
  <si>
    <t>DRUM FORESTIER ZAGONU MIC</t>
  </si>
  <si>
    <t>DRUM FORESTIER DOMOCOS</t>
  </si>
  <si>
    <t>DRUM FORESTIER DECAN</t>
  </si>
  <si>
    <t>DRUM FORESTIER KERGHES</t>
  </si>
  <si>
    <t>DRUM FORESTIER CEREMAS</t>
  </si>
  <si>
    <t>BAZIN HIDROGRAFIC HORGAZA</t>
  </si>
  <si>
    <t>DRUM AUTO FOREST.MISCAU-</t>
  </si>
  <si>
    <t>DRUM AUTO FOREST.HANCU</t>
  </si>
  <si>
    <t>DRUM AUTO FOREST.CRACIUN-1.5 KM</t>
  </si>
  <si>
    <t>DR.DEVIERE TRAFIC GREU STAT.COV.</t>
  </si>
  <si>
    <t>DRUM AUTO FORESTIER TIGANU-0.86</t>
  </si>
  <si>
    <t>DRUM FORESTIER FIERARU</t>
  </si>
  <si>
    <t>DRUM FORESTIER FAGUL CURAT</t>
  </si>
  <si>
    <t>DRUM AUTO 230 M.L. BARCANI</t>
  </si>
  <si>
    <t>DRUM AUTO 3200M.L.CRASNUTA</t>
  </si>
  <si>
    <t>DRUM AUTO 400M.L.D.NEGRU</t>
  </si>
  <si>
    <t>DRUM AUTO 100 M.L.CHICHIRAU</t>
  </si>
  <si>
    <t>DRUM AUTO 1350 M.L. V.BRADULUI</t>
  </si>
  <si>
    <t>DRUM AUTO 1500 M.L.P.SITEI</t>
  </si>
  <si>
    <t>DRUM AUTO 2500 M.L.UTUREA</t>
  </si>
  <si>
    <t>DRUM AUTO 1200 M.L. CORONGUS</t>
  </si>
  <si>
    <t>DRUM AUTO 3200 M.L.PR.TINA.</t>
  </si>
  <si>
    <t>DRUM AUTO PETRICENI</t>
  </si>
  <si>
    <t>DRUM AUTO V. SEACA</t>
  </si>
  <si>
    <t>DRUM AUTO MELYPATAK</t>
  </si>
  <si>
    <t>DRUM AUTO NAGYMELY</t>
  </si>
  <si>
    <t>DRUM AUTO NAGYMELY (BELLO)</t>
  </si>
  <si>
    <t>DRUM AUTO VESES</t>
  </si>
  <si>
    <t>DRUM AUTO KATROSA</t>
  </si>
  <si>
    <t>DRUM AUTO VARPATAK</t>
  </si>
  <si>
    <t>DRUM AUTO KOVESPATAK</t>
  </si>
  <si>
    <t>DRUM AUTO SFT ION</t>
  </si>
  <si>
    <t>DRUM AUTO BASCA-BARZAUTA</t>
  </si>
  <si>
    <t>DRUM AUTO BAJTA</t>
  </si>
  <si>
    <t>DRUM AUTO P MARE</t>
  </si>
  <si>
    <t>DRUM AUTO OGASU</t>
  </si>
  <si>
    <t>DRUM ACCES CANTON RECI</t>
  </si>
  <si>
    <t>DRUM FORESTIER SUTO 1,3 KM</t>
  </si>
  <si>
    <t>DRUM FORESTIER BURDEI 6,9 KM</t>
  </si>
  <si>
    <t>DRUM FORESTIER SOMOS 5,1 KM</t>
  </si>
  <si>
    <t>DRUM FORESTIER HANI 2,6 KM</t>
  </si>
  <si>
    <t>DRUM FORESTIER COADA BR.6,0 KM</t>
  </si>
  <si>
    <t>DRUM FORESTIER MALOMPATAK 3,0 KM</t>
  </si>
  <si>
    <t>DRUM FORESTIER GERO 4,1 KM</t>
  </si>
  <si>
    <t>DRUM FORESTIER SIPOS 1,8 KM</t>
  </si>
  <si>
    <t>DRUM FORESTIER DRUGA 6,0 KM</t>
  </si>
  <si>
    <t>DRUM FORESTIER PR.PORCULUI 2,2 K</t>
  </si>
  <si>
    <t>DRUM FORESTIER OROZOTT-GERO 3,3</t>
  </si>
  <si>
    <t>DRUMURI VIRGHIS 11,35</t>
  </si>
  <si>
    <t>HG 982/1998;HG 1344/2011 506/2011;OUG.1 din 04/01/2017;HG.354/18.05.2017;OUG.68 din 06/11/2019</t>
  </si>
  <si>
    <t>DRUMURI MUHAR 4,2 KM</t>
  </si>
  <si>
    <t>DRUMURI MUHAR DR.1,3 KM</t>
  </si>
  <si>
    <t>DRUMURI ARANYOS 0,3 KM</t>
  </si>
  <si>
    <t>DRUMURI HALASAG 2,6 KM</t>
  </si>
  <si>
    <t>DRUMURI PR.ALB KORMOS 2,4 KM</t>
  </si>
  <si>
    <t>DRUMURI KOVES 5,1 KM</t>
  </si>
  <si>
    <t>DRUMURI NADAS I 8,1 KM</t>
  </si>
  <si>
    <t>DRUMURI NADAS II 1,5 KM</t>
  </si>
  <si>
    <t>DRUMURI SZILAS 3,8 KM</t>
  </si>
  <si>
    <t>DRUMURI RIKA 3,8</t>
  </si>
  <si>
    <t>BESENEL</t>
  </si>
  <si>
    <t>TEKERO</t>
  </si>
  <si>
    <t>BALVANI</t>
  </si>
  <si>
    <t>CIOBOT</t>
  </si>
  <si>
    <t>DALNIC</t>
  </si>
  <si>
    <t>BARTAFALVA</t>
  </si>
  <si>
    <t>BANDI</t>
  </si>
  <si>
    <t>TOR</t>
  </si>
  <si>
    <t>VALEA MARE</t>
  </si>
  <si>
    <t>PIRIUL INTUNECAT</t>
  </si>
  <si>
    <t>ICA MARE</t>
  </si>
  <si>
    <t>ICA</t>
  </si>
  <si>
    <t>BUFOGO</t>
  </si>
  <si>
    <t>DF SACEL 2.2 KM</t>
  </si>
  <si>
    <t>DF SURA MICA 12 KM</t>
  </si>
  <si>
    <t>DF VALEA DROJDIILOR 4.8 KM</t>
  </si>
  <si>
    <t>DF DUMBRAVITA I 3 KM</t>
  </si>
  <si>
    <t>DF DUMBRAVITA II 3.4 KM</t>
  </si>
  <si>
    <t>DF MARU 1.5 KM</t>
  </si>
  <si>
    <t>DF TILISCUTA 2.8 KM</t>
  </si>
  <si>
    <t>DF RIU MARE SALISTE 1.9 KM</t>
  </si>
  <si>
    <t>DF RIU NEGRU ROD 5.8 KM</t>
  </si>
  <si>
    <t>DF MAG 4 KM</t>
  </si>
  <si>
    <t>DF N SASESC 3.7 KM</t>
  </si>
  <si>
    <t>DF VALEA LACULUI 8.7 KM</t>
  </si>
  <si>
    <t>DF FAFANAUA 2.8 KM</t>
  </si>
  <si>
    <t>DF V NUCILOR 2.5 KM</t>
  </si>
  <si>
    <t>DF PR MARE 0.9 KM</t>
  </si>
  <si>
    <t>DF FETEA I II 4.1 KM</t>
  </si>
  <si>
    <t>V NUCILOR 2.9 KM</t>
  </si>
  <si>
    <t>DF CHIPULUI 0.7 KM</t>
  </si>
  <si>
    <t>DF PARILOR 0.9 KM</t>
  </si>
  <si>
    <t>DF DUMBRAVA 1.8</t>
  </si>
  <si>
    <t>DRUM FORESTIER OROS 5.7 KM</t>
  </si>
  <si>
    <t>DRUM FORESTIER CHIPULUI 0.9 KM</t>
  </si>
  <si>
    <t>DF HODOS 1.9 KM</t>
  </si>
  <si>
    <t>DF PR PARILOR 4.8KM</t>
  </si>
  <si>
    <t>DF BELGHEROAIA 5 KM</t>
  </si>
  <si>
    <t>DF FAFANAUA 2.2 KM</t>
  </si>
  <si>
    <t>DF VL URSULUI 1.9 KM</t>
  </si>
  <si>
    <t>DF N SASESC 3.8 KM</t>
  </si>
  <si>
    <t>DF CHIPULUI 2.1 KM</t>
  </si>
  <si>
    <t>DRUM FORESTIER CARAMIZII 2.7 KM</t>
  </si>
  <si>
    <t>DRUM FORESTIER FELTA 1.5KM</t>
  </si>
  <si>
    <t>DF HODOS 3.9 KM</t>
  </si>
  <si>
    <t>DF HATINOALA 2.8 KM</t>
  </si>
  <si>
    <t>DF STRIMBU II 1.9 KM</t>
  </si>
  <si>
    <t>DF VARUL 1.6 KM</t>
  </si>
  <si>
    <t>DF PR URSULUI 4.2 KM</t>
  </si>
  <si>
    <t>DF MAGURA CISNADIE 6.4 KM</t>
  </si>
  <si>
    <t>DF MAGURA TOCILE 2.2 KM</t>
  </si>
  <si>
    <t>DF VALEA CASELOR 6.7 KM</t>
  </si>
  <si>
    <t>DF PR HOTARULUI 0.9 KM</t>
  </si>
  <si>
    <t>DF CISNADIOARA 2.5 KM</t>
  </si>
  <si>
    <t>DF PR POPII 2.2 KM</t>
  </si>
  <si>
    <t>DF BLIDELE 1.7 KM</t>
  </si>
  <si>
    <t>DF MARAJDIE VL MARE 2.7 KM</t>
  </si>
  <si>
    <t>DF PR FERIGII 1.6 KM</t>
  </si>
  <si>
    <t>DF DANEASA 7 KM</t>
  </si>
  <si>
    <t>DF PR IZVOR 4.2 KM</t>
  </si>
  <si>
    <t>DF MARAJDIE 0.6 KM</t>
  </si>
  <si>
    <t>DF VALEA MARAJDIEI 1.8 KM</t>
  </si>
  <si>
    <t>DF PALTINIS MUNCEL 3.5 KM</t>
  </si>
  <si>
    <t>DF IEZARU MIC 2 KM</t>
  </si>
  <si>
    <t>DF IEZERUL MIC 0.9 KM</t>
  </si>
  <si>
    <t>DF NICULESTI 2 KM</t>
  </si>
  <si>
    <t>DF IZ GAUJOAREI 1.5 KM</t>
  </si>
  <si>
    <t>DF PUCIOSU 1.6 KM</t>
  </si>
  <si>
    <t>DF BESINEU 4 KM</t>
  </si>
  <si>
    <t>DF CRACIUNEASA 1 KM</t>
  </si>
  <si>
    <t>DF RAUL MARE 20.1 KM</t>
  </si>
  <si>
    <t>DF ORLATEL 4.4 KM</t>
  </si>
  <si>
    <t>DF FOLTEA 6.8 KM</t>
  </si>
  <si>
    <t>DF STRAMBA RUDARI 2.6 KM</t>
  </si>
  <si>
    <t>DF STRAMBA 2.5 KM</t>
  </si>
  <si>
    <t>DF IZVORUL COMENZI 1 KM</t>
  </si>
  <si>
    <t>DF ARDEU 1.7 KM</t>
  </si>
  <si>
    <t>DF SIBIEL 10.6 KM</t>
  </si>
  <si>
    <t>DF SIBIELAS 4 KM</t>
  </si>
  <si>
    <t>DF STEAZA 12.2 KM</t>
  </si>
  <si>
    <t>DF VALEA LUI IVAN 2.2 KM</t>
  </si>
  <si>
    <t>DF PREJBA MANAT 1.4 KM</t>
  </si>
  <si>
    <t>DF SULITA DRAGAN 1.5 KM</t>
  </si>
  <si>
    <t>DF CONTU MIC 4.5 KM</t>
  </si>
  <si>
    <t>DF PINULUI 2.9 KM</t>
  </si>
  <si>
    <t>DF PINULUI 2.7 KM</t>
  </si>
  <si>
    <t>DF BATRINA 2.5 KM</t>
  </si>
  <si>
    <t>DF MANCUT SULITA 2.5 KM</t>
  </si>
  <si>
    <t>DF SADUREL 14.2 KM</t>
  </si>
  <si>
    <t>DF PORCOVITA 1.0 KM</t>
  </si>
  <si>
    <t>DF MLACI GROSI 5.7 KM</t>
  </si>
  <si>
    <t>DRUM FORESTIER PLAIUL LACULUI 1.</t>
  </si>
  <si>
    <t>DRUM FORESTIER CLABUCET 1.6 KM</t>
  </si>
  <si>
    <t>DRUM FORESTIER PREJBA 2.5 LM</t>
  </si>
  <si>
    <t>DRUM FORESTIER CONTU MARE 5.6 KM</t>
  </si>
  <si>
    <t>DRUM FORESTIER PANTUTA 2.0 KM</t>
  </si>
  <si>
    <t>DRUM FORESTIER PORCULUI I 2.6 KM</t>
  </si>
  <si>
    <t>DRUM FORESTIER SADU PRIBOI 2.5 K</t>
  </si>
  <si>
    <t>DRUM FORESTIER TIGANU 4.4 KM</t>
  </si>
  <si>
    <t>DRUM FORESTIER PR COMENZII 0.8 K</t>
  </si>
  <si>
    <t>DRUM FORESTIER VIRJOGHII 2.5 KM</t>
  </si>
  <si>
    <t>DRUM FORESTIER VALEA REA 0.2 KM</t>
  </si>
  <si>
    <t>DRUM FORESTIER SADU AXIAL 18.6 K</t>
  </si>
  <si>
    <t>DRUM FORESTIER SADU PRIBOI 2.1 K</t>
  </si>
  <si>
    <t>DRUM FORESTIER PREJBA 2.9 KM</t>
  </si>
  <si>
    <t>DRUM FORESTIER JUVERTEL 6.6 KM</t>
  </si>
  <si>
    <t>DF VALEA MARE PLESCIOARA 1.7 KM</t>
  </si>
  <si>
    <t>DRUM FORESTIR DRUMUL VACII 5.1 K</t>
  </si>
  <si>
    <t>DRUM FORESTIER VALEA DUSII 1.0 K</t>
  </si>
  <si>
    <t>DRUM FORESTIER SULITA 0.9 KM</t>
  </si>
  <si>
    <t>DRUM FORESTIER VL LUI IVAN 2.2 K</t>
  </si>
  <si>
    <t>DRUM FORESTIER CANDII 3.3 KM</t>
  </si>
  <si>
    <t>DRUM FORESTIER PORCULUI II 0.6 K</t>
  </si>
  <si>
    <t>DRUM FORESTIER SADU MUNCEL 10.5</t>
  </si>
  <si>
    <t>DRUM FORESTIER MANCU 2.8 KM</t>
  </si>
  <si>
    <t>DF LOTRIOARA 20.2 KM</t>
  </si>
  <si>
    <t>DF IACOB 3.1 KM</t>
  </si>
  <si>
    <t>DRUM FORESTIER CAPRARET 12.8 KM</t>
  </si>
  <si>
    <t>DRUM FORESTIER MEGHIS 6.3 KM</t>
  </si>
  <si>
    <t>D.FORESTIER BOITA TALMACEL 4.3 K</t>
  </si>
  <si>
    <t>DRUM FORESTIER MOGOS 9.5 KM</t>
  </si>
  <si>
    <t>DRUM FORESTIER LOTRISOR 5.9 KM</t>
  </si>
  <si>
    <t>DRUM FORESTIER GARCU 2.2 KM</t>
  </si>
  <si>
    <t>DRUM FORESTIER FARCAS 2.0 KM</t>
  </si>
  <si>
    <t>DRUM FORESTIER TURNU ROSU 4.2 KM</t>
  </si>
  <si>
    <t>DRUM FORESTIER TURNU ROSU 7.9 KM</t>
  </si>
  <si>
    <t>D.FORESTIER VALEA CASELOR 3.2 KM</t>
  </si>
  <si>
    <t>DRUM FORESTIER RIUSOR 3.1 KM</t>
  </si>
  <si>
    <t>DRUM FORESTIER URSULUI 3.0 KM</t>
  </si>
  <si>
    <t>DRUM FORESTIER BRANEASA 4.0 KM</t>
  </si>
  <si>
    <t>DRUM FORESTIER FLOAREA 6.6 KM</t>
  </si>
  <si>
    <t>D.FORESTIER VL.CASELOR 1.0 KM</t>
  </si>
  <si>
    <t>D.FORESTIER TOMNATEC FARCASU 2.6</t>
  </si>
  <si>
    <t>DRUM FORESTIER MESTEACANULUI 6.2</t>
  </si>
  <si>
    <t>DRUM FORESTIER CIOARA HAMBA 3.4</t>
  </si>
  <si>
    <t>DRUM FORESTIER ROTBAV 2.9 KM</t>
  </si>
  <si>
    <t>DRUM FORESTIER ROSIOARA AXIAL 1.</t>
  </si>
  <si>
    <t>DRUM FORESTIER DOSUL RUSILOR 3.7</t>
  </si>
  <si>
    <t>DRUM FORESTIER HULA NOULUI 2.7 K</t>
  </si>
  <si>
    <t>DRUM FORESTIER HAMBA 20.6 KM</t>
  </si>
  <si>
    <t>DRUM FORESTIER BRANISTE 4.8 KM</t>
  </si>
  <si>
    <t>DRUM FORESTIER HULA OBIRSIE 2.2</t>
  </si>
  <si>
    <t>DRUM FORESTIER VALEA CAPRELOR 2.</t>
  </si>
  <si>
    <t>DRUM FORESTIER CAPRELOR II 2.6 K</t>
  </si>
  <si>
    <t>DRUM FORESTIER VALEA CAPRELOR 5.</t>
  </si>
  <si>
    <t>DRUM FORESTIER CIUHA 2.5 KM</t>
  </si>
  <si>
    <t>DRUM FORESTIER DOSUL RUSILOR I 1</t>
  </si>
  <si>
    <t>DRUM FORESTIER LEGATURA 106 KM 2</t>
  </si>
  <si>
    <t>DRUM FORESTIER VURPAR ARDELESTI</t>
  </si>
  <si>
    <t>DRUM FORESTIER ROTBAV 3.1 KM</t>
  </si>
  <si>
    <t>DR RAMIFICATIE NOUL 2.6 KM</t>
  </si>
  <si>
    <t>DRUM FORESTIER STERPU 2.5 KM</t>
  </si>
  <si>
    <t>DRUM FORESTIER MORILOR 1.7 KM</t>
  </si>
  <si>
    <t>DRUM FORESTIER DAIA 5.2 KM</t>
  </si>
  <si>
    <t>DRUM FORESTIER ROSIOARA 1.9 KM</t>
  </si>
  <si>
    <t>DRUM FORESTIER TEIS 1.7 KM</t>
  </si>
  <si>
    <t>DRUM FORESTIER MURSEI 1.3 KM</t>
  </si>
  <si>
    <t>DRUM FORESTIER BUIA 6.3 KM</t>
  </si>
  <si>
    <t>DRUM FORESTIER DUMBRAVA OBREJA 2</t>
  </si>
  <si>
    <t>DRUM FORESTIE ANINOASA 2.4 KM</t>
  </si>
  <si>
    <t>DRUM FORESTIER GHIJASA I2.3 KM</t>
  </si>
  <si>
    <t>DRUM FORESTIER GHIJASA 3.9 KM</t>
  </si>
  <si>
    <t>DRUM FORESTIER GHIJASA II 0.6 KM</t>
  </si>
  <si>
    <t>DRUM FORESTIER TOCILE TUFARI 5.0</t>
  </si>
  <si>
    <t>D.FORESTIER COASTA FATU 3.4 KM</t>
  </si>
  <si>
    <t>DRUM FORESTIER CETATII II 3.9 KM</t>
  </si>
  <si>
    <t>DRUM FORESTIER PARAUL DEJ 2.9 KM</t>
  </si>
  <si>
    <t>DRUM F RESTIER CETATII I 3.2 KM</t>
  </si>
  <si>
    <t>DRUM FORESTIER PURCAREATA 3.6 K</t>
  </si>
  <si>
    <t>DRUM FORESTIER IZVORU FLORII 2.3</t>
  </si>
  <si>
    <t>DRUM FORESTIER LACUT 0.3 KM</t>
  </si>
  <si>
    <t>DRUM FORESTIER DOGARU 1.5 KM</t>
  </si>
  <si>
    <t>DF RICHIRIE PORUMBAC 2.6 KM</t>
  </si>
  <si>
    <t>DRUM FORESTIER CETATELELE 3.5 KM</t>
  </si>
  <si>
    <t>DRUM FORESTIER PR PORCULUI 3.5 K</t>
  </si>
  <si>
    <t>DRUM DRACULUI 1.3 KM</t>
  </si>
  <si>
    <t>DRUM FORESTIER DRUMUL MARE 7.2</t>
  </si>
  <si>
    <t>DRUM PR SECIULUI 0.3 KM</t>
  </si>
  <si>
    <t>DRUM FORESTIER PORUMBACEL 7.6 LM</t>
  </si>
  <si>
    <t>DRUM FORESTIER BRADULUI 2.8 KM</t>
  </si>
  <si>
    <t>DRUM FORESTIER JARISTE 0.9 KM</t>
  </si>
  <si>
    <t>DRUM FORESTIER PR BLEJENI 0.5 KM</t>
  </si>
  <si>
    <t>DRUM FORESTIER PURCAREATA 2.8 KM</t>
  </si>
  <si>
    <t>DRUM FORESTIER PR MOASEI 4.9 KM</t>
  </si>
  <si>
    <t>DRUM FORESTIER TUNSU 4.9 KM</t>
  </si>
  <si>
    <t>DRUM FORESTIER LACUT 2.2KM</t>
  </si>
  <si>
    <t>DRUM FORESTIER RACOVITA 5.6 KM</t>
  </si>
  <si>
    <t>DRUM FORESTIER PR JIBRII 3.6 KM</t>
  </si>
  <si>
    <t>DRUM FORESTIER TREANCU 2.0 KM</t>
  </si>
  <si>
    <t>DF ORIGINEA BRADULUI 2.1 KM</t>
  </si>
  <si>
    <t>DRUM FORESTIER TATARUT 4.5 KM</t>
  </si>
  <si>
    <t>DF RAU MARE AVRIG 3.4 KM</t>
  </si>
  <si>
    <t>DRUM FORESTIER CLABUCET 2.8 KM</t>
  </si>
  <si>
    <t>DF RICHIRIE D MAGURII 4.4 KM</t>
  </si>
  <si>
    <t>DRUM FORESTIER SESU MOASEI 3.6 K</t>
  </si>
  <si>
    <t>DRUM FORESTIER IZVORU FLORII 5.8</t>
  </si>
  <si>
    <t>DRUM FORESTIER DEALUL BUCSII 3.5</t>
  </si>
  <si>
    <t>DRUM FORESTIER SEICA MICA 7.9 KM</t>
  </si>
  <si>
    <t>DRUM FORESTIER IGHIS MOSNA 4.7 K</t>
  </si>
  <si>
    <t>DRUM FORESTIER ALMA VII 3.8 KM</t>
  </si>
  <si>
    <t>DRUM FORESTIER BOIAN 2.7 KM</t>
  </si>
  <si>
    <t>DRUM FORESTIER PETIS ALMA 3.5 KM</t>
  </si>
  <si>
    <t>DRUM FORESTIER PROSTI TARNAVA 3.</t>
  </si>
  <si>
    <t>DRUM FORESTIER SEICA PETIS 5.7KM</t>
  </si>
  <si>
    <t>DRUM FORESTIER VL LUNGA BRATEI 1</t>
  </si>
  <si>
    <t>DRUM FORESTIER VALEA LUPULUI 5.2</t>
  </si>
  <si>
    <t>DRUM FORESTIER BOIAN HEVES 5.1</t>
  </si>
  <si>
    <t>DRUM FORESTIER SUTII BOIAN 2.2</t>
  </si>
  <si>
    <t>DRUM FORESTIER REISEL ROSIA 3.3</t>
  </si>
  <si>
    <t>DRUM FORESTIER SUTU HEVES 2.7 KM</t>
  </si>
  <si>
    <t>DRUM FORESTIER CALBA ALMA VII 2.</t>
  </si>
  <si>
    <t>DRUM FORESTIER VL HULII MEDIAS</t>
  </si>
  <si>
    <t>DRUM FORESTIER SOMARD HEVES 3.5</t>
  </si>
  <si>
    <t>D.FORESTIER POD DE PIATRA 3.5 KM</t>
  </si>
  <si>
    <t>DF PATRU HOTARE BURIBES 4.1 KM</t>
  </si>
  <si>
    <t>DRUM FORESTIER BRATEIU 3.6 KM</t>
  </si>
  <si>
    <t>DRUM FORESTIER SOMARD 2.0 KM</t>
  </si>
  <si>
    <t>DF TRANSFERAT DE LA OC SILVIC DU</t>
  </si>
  <si>
    <t>DF TRANSFERAT DE LA OC SILV DUMB</t>
  </si>
  <si>
    <t>D.FORESTIER IACOBOAIA 1.7 KM</t>
  </si>
  <si>
    <t>D.FORESTIER MALDAROAIA 1.8 KM</t>
  </si>
  <si>
    <t>D.FORESTIER MALDAROAIA PR.0.5 KM</t>
  </si>
  <si>
    <t>D.FOREST.IACOBOAIA MALDAROI 2.5</t>
  </si>
  <si>
    <t>D.FORESTIER VALEA LUNGA 2.3 KM</t>
  </si>
  <si>
    <t>DRUM FORESTIER IACOBOAIA 0.7 KM</t>
  </si>
  <si>
    <t>DRUM FORESTIER ALBOAIA 7.7 KM</t>
  </si>
  <si>
    <t>D.FORESTIER BRUIU I-II-III 6.0 K</t>
  </si>
  <si>
    <t>DRUM FORESTIER CREPLE 2.7 KM</t>
  </si>
  <si>
    <t>DRUM FORESTIER IV 0.9 KM</t>
  </si>
  <si>
    <t>DRUM FORESTIER CHIRPAR 4.4 KM</t>
  </si>
  <si>
    <t>DRUM FORESTIER ALBOTA 9.4 KM</t>
  </si>
  <si>
    <t>D.FORESTIER VALEA SEACA 4.8 KM</t>
  </si>
  <si>
    <t>DRUM FORESTIER PLAVAIA 2.4 KM</t>
  </si>
  <si>
    <t>DRUM FORESTIER ARPASEL 8.7 KM</t>
  </si>
  <si>
    <t>D.F.ARPASU-MARE URSOAIA 12.5 KM</t>
  </si>
  <si>
    <t>DRUM FORESTIER LUPOAIA 1.2 KM</t>
  </si>
  <si>
    <t>DRUM FORESTIER BALEA 2.2 KM</t>
  </si>
  <si>
    <t>DRUM FORESTIER LAITA 4.4 KM</t>
  </si>
  <si>
    <t>DRUM FORESTIER NANULUI 1.7 KM</t>
  </si>
  <si>
    <t>DRUM FORESTIER PARAUL COLTULUI 0</t>
  </si>
  <si>
    <t>DRUM FORESTIER VALEA DE AUR 2.3</t>
  </si>
  <si>
    <t>DRUM FORESTIER ZLAGNA 2.0 KM</t>
  </si>
  <si>
    <t>DF GRADINII STRICATI 2 KM</t>
  </si>
  <si>
    <t>DRUM FORESTIER ZLAGNA 1.0 KM</t>
  </si>
  <si>
    <t>DRUM FORESTIER FUNDATURII 5.2 KM</t>
  </si>
  <si>
    <t>DRUM FORESTIER COVES 1 KM</t>
  </si>
  <si>
    <t>DRUM FORESTIER TICULUI 2.8 KM</t>
  </si>
  <si>
    <t>DF GHIJASA RAVASEL 0.4 KM</t>
  </si>
  <si>
    <t>DF GHIJASA RAVASEL 3 KM</t>
  </si>
  <si>
    <t>DRUM FORESTIER VALEA HULII 4 KM</t>
  </si>
  <si>
    <t>DRUM FORESTIER HOSMAN 2.8 KM</t>
  </si>
  <si>
    <t>DRUM FORESTIER VARD ROIAN 4.5 KM</t>
  </si>
  <si>
    <t>DRUM FORESTIER CALEA ALBA 2.3 KM</t>
  </si>
  <si>
    <t>DRUM FORESTIER VALEA RACII 0.6 K</t>
  </si>
  <si>
    <t>DRUM FORESTIER COVES 2.2KM</t>
  </si>
  <si>
    <t>DRUM FORESTIER COVES AMONTE 2.8</t>
  </si>
  <si>
    <t>DRUM FORESTIER SARATURI 1.4KM</t>
  </si>
  <si>
    <t>DRUM FORESTIER HAMUCI 6.9 KM</t>
  </si>
  <si>
    <t>DRUM FORESTIER COVES AVAL 2.3 KM</t>
  </si>
  <si>
    <t>DRUM FORESTIER MALANCRAV 3.2 KM</t>
  </si>
  <si>
    <t>DRUM FORESTIER MALANCRAV DEAL 1.</t>
  </si>
  <si>
    <t>DRUM FORESTIER METIS 4.4 KM</t>
  </si>
  <si>
    <t>DRUM FORESTIER TELINE 1.2 4.2</t>
  </si>
  <si>
    <t>DRUM FORESTIER STRICATII 3.3 KM</t>
  </si>
  <si>
    <t>DRUM FORESTIER APOS COVES 2 KM</t>
  </si>
  <si>
    <t>DRUM FORESTIER APOS 3 KM</t>
  </si>
  <si>
    <t>DRUM FORESTIER FOFELDEA 3.6 KM</t>
  </si>
  <si>
    <t>DF STRICATII OBARSIE 3.3 KM</t>
  </si>
  <si>
    <t>DRUM FORESTIER GRADINII 4.2 KM</t>
  </si>
  <si>
    <t>DRUM FORESTIER VALEA LUNGA 3 KM</t>
  </si>
  <si>
    <t>DRUM FORESTIER VALEA LUNGA 2.3 K</t>
  </si>
  <si>
    <t>DRUM FORESTIER ATEL 2.8 KM</t>
  </si>
  <si>
    <t>DRUM AUTO PARAUL SCROAFEI 0.8 KM</t>
  </si>
  <si>
    <t>POD BETON ROZDESTI</t>
  </si>
  <si>
    <t>POD BETON ZIMBRU SADUREL</t>
  </si>
  <si>
    <t>POD BETON ZIMBRU TOMNATEC</t>
  </si>
  <si>
    <t>POD BETON ZIMBRU</t>
  </si>
  <si>
    <t>POD IZVORUL FLORII</t>
  </si>
  <si>
    <t>POD PARAUL JIBRII</t>
  </si>
  <si>
    <t>POD BETON HOTARUL TIUL MARE</t>
  </si>
  <si>
    <t>DAF POLIGON I</t>
  </si>
  <si>
    <t>IALOMIŢA</t>
  </si>
  <si>
    <t>Slobozia</t>
  </si>
  <si>
    <t>Tara: România; Judet: IALOMIŢA;MRJ Slobozia;   -; Nr: -;</t>
  </si>
  <si>
    <t>ORD 82/2004;HG 1344/2011; HG 478/ 24-IUN-15;HG.478/24-IUN-15;OUG.1 din 04/01/2017;OUG.68 din 06/11/2019</t>
  </si>
  <si>
    <t>DAF POLIGON II</t>
  </si>
  <si>
    <t>DAF BUIASCA II</t>
  </si>
  <si>
    <t>DAF BUIASCA I</t>
  </si>
  <si>
    <t>DAF URZICENI</t>
  </si>
  <si>
    <t>Urziceni</t>
  </si>
  <si>
    <t>Tara: România; Judet: IALOMIŢA;Mun Urziceni;   -; Nr: -;</t>
  </si>
  <si>
    <t>DAF GROASA</t>
  </si>
  <si>
    <t>DAF SUDITI</t>
  </si>
  <si>
    <t>Sudiţi</t>
  </si>
  <si>
    <t>Tara: România; Judet: IALOMIŢA;Com Sudiţi;   -; Nr: -;</t>
  </si>
  <si>
    <t>DRUM FORESTIER VARASTI-O.S. CALARASI</t>
  </si>
  <si>
    <t>Tara: România; Judet: IALOMIŢA; -;   -; Nr: -;</t>
  </si>
  <si>
    <t>DRUM FORESTIER CIORNULEASA-O.S. MITRENI</t>
  </si>
  <si>
    <t>DRUM FORESTIER VIISOARA I-O.S.IANCA</t>
  </si>
  <si>
    <t>Viisoara-Braila</t>
  </si>
  <si>
    <t>DRUM FORESTIER VIISOARA II-O.S.IANCA</t>
  </si>
  <si>
    <t>POD CFF KM 10 0,027KM</t>
  </si>
  <si>
    <t>POD CFF KM 2 0,021KM</t>
  </si>
  <si>
    <t>POD ASCUNSU</t>
  </si>
  <si>
    <t>ASCUNSU</t>
  </si>
  <si>
    <t>POD BOTOSEL 0,045 KM</t>
  </si>
  <si>
    <t>BOTOSEL 0,045 KM</t>
  </si>
  <si>
    <t>POD BOUL-SCORBURA</t>
  </si>
  <si>
    <t>POD BRANISTE 0,08KM</t>
  </si>
  <si>
    <t>POD BRODIOARA</t>
  </si>
  <si>
    <t>BRODIOARA</t>
  </si>
  <si>
    <t>POD CABOAIA 0,08KM</t>
  </si>
  <si>
    <t>POD CAPRA 0,065KM</t>
  </si>
  <si>
    <t>POD CIOTINA 0,024 KM</t>
  </si>
  <si>
    <t>CIOTINA 0,024 KM</t>
  </si>
  <si>
    <t>POD BETON (CORECTIA TORENTILOR)</t>
  </si>
  <si>
    <t>POD DRAGUSINA-PIETRELE MUIERII 0,02 KM</t>
  </si>
  <si>
    <t>DRAGUSINA-PIETRELE MUIERII 0,02 KM</t>
  </si>
  <si>
    <t>POD FUNDOAIA 0,036 KM</t>
  </si>
  <si>
    <t>POD PODET DALAT-GLODURI (COR.TORENTI)</t>
  </si>
  <si>
    <t>POD IZVORU-RAU 0,07KM</t>
  </si>
  <si>
    <t>POD JMALTU 0,03KM</t>
  </si>
  <si>
    <t>POD LOBEN 0,026KM</t>
  </si>
  <si>
    <t>LOBEN 0,026KM</t>
  </si>
  <si>
    <t>POD MIXT ARGEL 0,040KM</t>
  </si>
  <si>
    <t>POD MIXT BRODINA</t>
  </si>
  <si>
    <t>MIXT BRODINA</t>
  </si>
  <si>
    <t>POD NEGIRNEASA I 0,072 KM</t>
  </si>
  <si>
    <t>POD NEGIRNEASA II 0,036 KM</t>
  </si>
  <si>
    <t>POD NEGIRNEASA III 0,030 KM</t>
  </si>
  <si>
    <t>POD NEGIRNEASA IV 0,028 KM</t>
  </si>
  <si>
    <t>POD NISIPITU</t>
  </si>
  <si>
    <t>POD CFF PALTIN KM 15 0,011KM</t>
  </si>
  <si>
    <t>PALTIN KM 15 0,011KM</t>
  </si>
  <si>
    <t>POD CFF RASCOVEI 0,018KM</t>
  </si>
  <si>
    <t>RASCOVEI 0,018KM</t>
  </si>
  <si>
    <t>POD CFF RASCOVEI 0,023KM</t>
  </si>
  <si>
    <t>RASCOVEI 0,023KM</t>
  </si>
  <si>
    <t>POD CFF ROSOSA 0,010KM</t>
  </si>
  <si>
    <t>ROSOSA 0,010KM</t>
  </si>
  <si>
    <t>POD CFF ROSOSA KM 14 0,014KM</t>
  </si>
  <si>
    <t>ROSOSA KM 14 0,014KM</t>
  </si>
  <si>
    <t>POD CFF ROSOSA KM 15 0,018KM</t>
  </si>
  <si>
    <t>ROSOSA KM 15 0,018KM</t>
  </si>
  <si>
    <t>POD RUSCA 0,07 KM</t>
  </si>
  <si>
    <t>POD SECU, BETON</t>
  </si>
  <si>
    <t>POD STEFU, PIATRA, 8/3</t>
  </si>
  <si>
    <t>STEFU, PIATRA, 8/3</t>
  </si>
  <si>
    <t>POD VALEA BRODINEI KM21</t>
  </si>
  <si>
    <t>VALEA BRODINEI KM21</t>
  </si>
  <si>
    <t>POD VALEA BRODINEI-PASTRAVARIE</t>
  </si>
  <si>
    <t>VALEA BRODINEI-PASTRAVARIE</t>
  </si>
  <si>
    <t>POD VALEA BRODINEI-SEREDNA</t>
  </si>
  <si>
    <t>VALEA BRODINEI-SEREDNA</t>
  </si>
  <si>
    <t>POD VETAU, LEMN, 40/4</t>
  </si>
  <si>
    <t>LINIE CFF VARIANTA DEPOZIT 2,08 KM</t>
  </si>
  <si>
    <t>LINIE CFF AMENAJARE DEPOZIT INTER.0,1 KM</t>
  </si>
  <si>
    <t>LINIE CFF ARSURI 2KM</t>
  </si>
  <si>
    <t>ARSURI 2KM</t>
  </si>
  <si>
    <t>LINIE CFF BUDA 5,4 KM</t>
  </si>
  <si>
    <t>BUDA 5,4 KM</t>
  </si>
  <si>
    <t>LINIE CFF DUBUL 4,39KM</t>
  </si>
  <si>
    <t>DUBUL 4,39KM</t>
  </si>
  <si>
    <t>LINIE CFF GHIZINOAIA 2,5 KM</t>
  </si>
  <si>
    <t>GHIZINOAIA 2,5 KM</t>
  </si>
  <si>
    <t>LINIE CFF IZVORA 1,5KM</t>
  </si>
  <si>
    <t>IZVORA 1,5KM</t>
  </si>
  <si>
    <t>LINIE CFF MAGURA DELELEU 0,2 KM</t>
  </si>
  <si>
    <t>MAGURA DELELEU 0,2 KM</t>
  </si>
  <si>
    <t>LINIE CFF MOLDOVITA 1,6KM</t>
  </si>
  <si>
    <t>HG 982/1998,HG 1105/2003;;OUG.1 din 04/01/2017;OUG.68 din 06/11/2019</t>
  </si>
  <si>
    <t>MOLDOVITA 1,6KM</t>
  </si>
  <si>
    <t>LINIE CFF MOROSAN 1KM</t>
  </si>
  <si>
    <t>MOROSAN 1KM</t>
  </si>
  <si>
    <t>LINIE CFF RADVAN MOLDOVITA 14 KM</t>
  </si>
  <si>
    <t>RADVAN MOLDOVITA 20,8KM</t>
  </si>
  <si>
    <t>LINIE CFF RAMIFICATIE 28-29 VAL.COLIB.0,18 KM</t>
  </si>
  <si>
    <t>RAMIFICATIE 28-29 VAL.COLIB.0,18 KM</t>
  </si>
  <si>
    <t>LINIE CFF RAMIFICATIE MOISA 0,22 KM</t>
  </si>
  <si>
    <t>RAMIFICATIE MOISA 0,22 KM</t>
  </si>
  <si>
    <t>LINIE CFF RASCA 5KM</t>
  </si>
  <si>
    <t>RASCA 5KM</t>
  </si>
  <si>
    <t>LINIE CFF RASCOVEI 4,82KM</t>
  </si>
  <si>
    <t>RASCOVEI 4,82KM</t>
  </si>
  <si>
    <t>LINIE CFF RISCA MARE 3,5 KM</t>
  </si>
  <si>
    <t>RISCA MARE 3,5 KM</t>
  </si>
  <si>
    <t>LINIE CFF RISCA MARE MAGURA 12,7 KM</t>
  </si>
  <si>
    <t>RISCA MARE MAGURA 12,7 KM</t>
  </si>
  <si>
    <t>LINIE CFF RISCUTA 0.35 KM</t>
  </si>
  <si>
    <t>RISCUTA 0.35 KM</t>
  </si>
  <si>
    <t>LINIE CFF ROSOSA 11,5KM</t>
  </si>
  <si>
    <t>ROSOSA 11,5KM</t>
  </si>
  <si>
    <t>LINIE CFF SACRIES 11,52KM</t>
  </si>
  <si>
    <t>SACRIES 11,52KM</t>
  </si>
  <si>
    <t>LINIE CFF VARIANTA VALEA COLIB. 1,5 KM</t>
  </si>
  <si>
    <t>VALEA COLIB. 1,5 KM</t>
  </si>
  <si>
    <t>DRUM FORESTIER 2.3KM</t>
  </si>
  <si>
    <t>BOTOŞANI</t>
  </si>
  <si>
    <t>Tara: România; Judet: BOTOŞANI; -;   -; Nr: -;</t>
  </si>
  <si>
    <t>DRUM FORESTIER 5.5KM</t>
  </si>
  <si>
    <t>DRUM FORESTIER 1.8KM</t>
  </si>
  <si>
    <t>DRUM FORESTIER 1.5KM</t>
  </si>
  <si>
    <t>DRUM FORESTIER 3.0KM</t>
  </si>
  <si>
    <t>DRUM VELNITA 4KM</t>
  </si>
  <si>
    <t>DRUM FORESTIER 2.1KM</t>
  </si>
  <si>
    <t>DRUM FORESTIER 2.8KM</t>
  </si>
  <si>
    <t>DRUM 3 MERI 2,5KM</t>
  </si>
  <si>
    <t>DRUM ACCES INTERIOR</t>
  </si>
  <si>
    <t>DRUM ACCES PEPIN.IZVOR</t>
  </si>
  <si>
    <t>PEPIN.IZVOR</t>
  </si>
  <si>
    <t>DRUM AUTO FORES. ADINCATA 2,5KM</t>
  </si>
  <si>
    <t>DRUM AUTO FORES. ADINCATA 3KM</t>
  </si>
  <si>
    <t>DRUM AGAFTON 11,4 KM</t>
  </si>
  <si>
    <t>DRUM AGAFTON SET 3 KM</t>
  </si>
  <si>
    <t>DRUM AUTO FORES.ALBU 6KM, 19POD</t>
  </si>
  <si>
    <t>DRUM AUTO FORES. ALUNIS 3,5KM</t>
  </si>
  <si>
    <t>DRUM AUTO FORES. ANARU 1,6KM</t>
  </si>
  <si>
    <t>DRUM AUTO ARGEL 12KM</t>
  </si>
  <si>
    <t>DRUM AUTO FORES. ARGESTRU 6,6 KM</t>
  </si>
  <si>
    <t>DRUM AUTO FORES.ARINUL (URSOAIA) 3,1KM</t>
  </si>
  <si>
    <t>DRUM AUTO FORES.ARMANDU 1,6 KM</t>
  </si>
  <si>
    <t>DRUM AUTO FORES. ARSINEASA 4KM</t>
  </si>
  <si>
    <t>DRUM FORESTIER ARSITA</t>
  </si>
  <si>
    <t>DRUM AUTO FORES. ARSITA BAISESCU 4,5 KM</t>
  </si>
  <si>
    <t>DRUM AUTO FORES. ARSITA BRAN 1,6KM</t>
  </si>
  <si>
    <t>DRUM AUTO FORES.ARSITA REA 2KM</t>
  </si>
  <si>
    <t>DRUM AUTO FORES. ARSITA TROCI 2,9 KM</t>
  </si>
  <si>
    <t>DRUM AUTO FORES. ARSURI 2,5KM</t>
  </si>
  <si>
    <t>DRUM AUTO FORES.ASCUNCELUL 4KM</t>
  </si>
  <si>
    <t>DRUM AUTO FORES.ASCUNSU 7,67KM</t>
  </si>
  <si>
    <t>DRUM AUTO FORES.AXIAL CIRLIBABA 30,4KM</t>
  </si>
  <si>
    <t>DRUM AUTO FORES.AXIAL COSNA 15,109</t>
  </si>
  <si>
    <t>HG 982/1998;HG 1344/2011 509/2011;OUG.1 din 04/01/2017;HG.354/18.05.2017;OUG.68 din 06/11/2019</t>
  </si>
  <si>
    <t>DRUM AUTO FORES.AXIAL TIBAU 23,1KM</t>
  </si>
  <si>
    <t>DAF AXIAL VALEA DORNELOR</t>
  </si>
  <si>
    <t>HG 982/1998;HG 1344/2011;OUG.1 din 04/01/2017;HG.354/18.05.2017;HG.787/26.10.2017;HG.787/26.10.2017;OUG.68 din 06/11/2019</t>
  </si>
  <si>
    <t>Lungime=13,44 Km;Suprafeţe= ha;CF= ;</t>
  </si>
  <si>
    <t>DRUM AUTO BAHLUES-CRUCEA</t>
  </si>
  <si>
    <t>BAHLUES-CRUCEA</t>
  </si>
  <si>
    <t>DRUM AUTO BAHLUI</t>
  </si>
  <si>
    <t>DRUM AUTO FORES. BAISESCU I (AXIAL) 4,07 Km</t>
  </si>
  <si>
    <t>HG 982/1998,HG 949/2006;HG 1344/2011;OUG.1 din 04/01/2017;HG.354/18.05.2017;OUG.68 din 06/11/2019</t>
  </si>
  <si>
    <t>DRUM AUTO FORES. BAISESCU II 1,2 KM</t>
  </si>
  <si>
    <t>DRUM AUTO FORES.BANCUSOR 5KM</t>
  </si>
  <si>
    <t>DRUM AUTO FORES.BARACII 0,7KM</t>
  </si>
  <si>
    <t>DRUM FORESTIER BARANCA</t>
  </si>
  <si>
    <t>DRUM AUTO FORES. BARANCA 10,1KM</t>
  </si>
  <si>
    <t>DRUM AUTO FORES.BARANONA-P.CATELII 16,8</t>
  </si>
  <si>
    <t>DRUM AUTO FORES. BARNAR-AXIAL 5,3KM</t>
  </si>
  <si>
    <t>DRUM AUTO FORES. BARNAREL-AXIAL 6,0KM</t>
  </si>
  <si>
    <t>DRUM AUTO FORES.BARNAREL-PRELUNGIRE 6,8</t>
  </si>
  <si>
    <t>DRUM AUTO FORES.BATU 2,2KM</t>
  </si>
  <si>
    <t>DRUM AUTO FORES.BAUCA 3KM,11 POD</t>
  </si>
  <si>
    <t>DRUM AUTO FORES.BELTAG 7KM</t>
  </si>
  <si>
    <t>DRUM AUTO FORES. BENEA 5KM</t>
  </si>
  <si>
    <t>DRUM AUTO FORES.BENSCHI 10,35KM</t>
  </si>
  <si>
    <t>DRUM AUTO FORES. BERCHEZA 5,5 KM</t>
  </si>
  <si>
    <t>BERCHEZA 5,5 KM</t>
  </si>
  <si>
    <t>DRUM AUTO FORES.BILA 5,5 KM</t>
  </si>
  <si>
    <t>DRUM AUTO FORES.BIRGAUANU 1,2KM</t>
  </si>
  <si>
    <t>DRUM AUTO FORES.BIRLOAGE 2,8KM</t>
  </si>
  <si>
    <t>DRUM AUTO FORES. BITCA CALULUI 3KM</t>
  </si>
  <si>
    <t>DRUM AUTO FORES. BLINDET 5,1KM</t>
  </si>
  <si>
    <t>DRUM AUTO FORES. BOBEICA 1,8KM</t>
  </si>
  <si>
    <t>DRUM AUTO FORES. BOBEICOTA 7,96KM</t>
  </si>
  <si>
    <t>DRUM AUTO FORES.BOGATA 8,4KM</t>
  </si>
  <si>
    <t>DRUM AUTO FORES.BOGATICA 1,2KM</t>
  </si>
  <si>
    <t>DRUM AUTO FORES.BOGATICA 1,6KM</t>
  </si>
  <si>
    <t>DRUM AUTO FORES. BOICU 1,1KM</t>
  </si>
  <si>
    <t>DRUM BOLOHAN</t>
  </si>
  <si>
    <t>BOLOHAN</t>
  </si>
  <si>
    <t>DRUM AUTO FORES.BOLOVANIS 5,5KM, 14POD</t>
  </si>
  <si>
    <t>DRUM AUTO FORES.BORCUT-GHIORGHITENI 1,4</t>
  </si>
  <si>
    <t>DRUM AUTO FORES.BORCUT-MUNCELU 3KM</t>
  </si>
  <si>
    <t>DRUM AUTO FORES. BORCUT-SERBA 1,2 KM</t>
  </si>
  <si>
    <t>DRUM FORESTIER BORTOASA</t>
  </si>
  <si>
    <t>DRUM AUTO FORES. BOTOSEL 9,88KM</t>
  </si>
  <si>
    <t>DRUM AUTO FORES. BOTOSELUL 4 KM</t>
  </si>
  <si>
    <t>DRUM AUTO FORES.BOUL 3,5KM</t>
  </si>
  <si>
    <t>DRUM AUTO FORES.BOUL-CIOLOTEI 3,5KM</t>
  </si>
  <si>
    <t>DRUM AUTO FORES.BOUL-SCORBURA 4KM</t>
  </si>
  <si>
    <t>DRUM AUTO FORESTIER BOZARIE</t>
  </si>
  <si>
    <t>BOZARIE</t>
  </si>
  <si>
    <t>DRUM AUTO FORES.BRADU 7,5KM,18 POD</t>
  </si>
  <si>
    <t>DRUM AUTO FORES.BRANISTE 8KM</t>
  </si>
  <si>
    <t>BRANISTE 8KM</t>
  </si>
  <si>
    <t>DRUM AUTO FORES. BRIGAZII 1,2 KM</t>
  </si>
  <si>
    <t>DRUM AUTO FORES.BRODINA AXIAL 22,7KM</t>
  </si>
  <si>
    <t>DRUM AUTO FORES.BRODINA DREAPTA 2KM</t>
  </si>
  <si>
    <t>DRUM AUTO FORES.BRODIOARA 5KM</t>
  </si>
  <si>
    <t>DRUM AUTO FORES.BRUSTUROASA 3KM</t>
  </si>
  <si>
    <t>DRUM AUTO FORES. BRUSTUROSU-VORON. 2KM</t>
  </si>
  <si>
    <t>DRUM AUTO FORES.BUCINIS (FRUMUSICA) 5KM</t>
  </si>
  <si>
    <t>DRUM AUTO FORES.BUCINIS 4KM,10 POD</t>
  </si>
  <si>
    <t>DRUM BUCOVAT 3,2KM</t>
  </si>
  <si>
    <t>DRUM AUTO FORES.BUCSOITA 6,7KM</t>
  </si>
  <si>
    <t>DRUM AUTO FORES.BUDACELU SLATIOARA 8 KM</t>
  </si>
  <si>
    <t>DRUM AUTO FORES.BUHAIESU 2,3KM</t>
  </si>
  <si>
    <t>DRUM AUTO FORES.BURACIUC 2,3KM</t>
  </si>
  <si>
    <t>DRUM AUTO FORES.BURACIUC I 2KM</t>
  </si>
  <si>
    <t>BURACIUC I 2KM</t>
  </si>
  <si>
    <t>DRUM AUTO FORES.BURACIUC II 2,5KM</t>
  </si>
  <si>
    <t>DRUM AUTO FORES. BURCEA 1KM</t>
  </si>
  <si>
    <t>DRUM AUTO FORES. BURSUNARU 3,6KM</t>
  </si>
  <si>
    <t>DRUM AUTO FORES. BURSUNARU PRELUNG 1KM</t>
  </si>
  <si>
    <t>BURSUNARU PRELUNG 1KM</t>
  </si>
  <si>
    <t>DRUM AUTO FORES.BUZILEANU 0,6KM,3 POD</t>
  </si>
  <si>
    <t>DRUM AUTO FORES. CABOAIA DN 17B 5,1KM</t>
  </si>
  <si>
    <t>DRUM CALUGARA LUPULUI</t>
  </si>
  <si>
    <t>DRUM CALUGARA MARE</t>
  </si>
  <si>
    <t>DRUM AUTO FORES.CALULUI 2KM</t>
  </si>
  <si>
    <t>DRUM AUTO FORES.CANAL 4,1KM</t>
  </si>
  <si>
    <t>DRUM AUTO FORES. CAPATINA 1 KM</t>
  </si>
  <si>
    <t>DRUM AUTO FORES. CAPRA DN 17B 0,6KM</t>
  </si>
  <si>
    <t>DRUM AUTO FORES. CAPRITA 1,9KM</t>
  </si>
  <si>
    <t>DRUM AUTO FORES. CARBUNARI 1KM</t>
  </si>
  <si>
    <t>DRUM CARBUNARIE 0,7KM</t>
  </si>
  <si>
    <t>DRUM AUTO FORES. CELARU 3,2KM</t>
  </si>
  <si>
    <t>DRUM AUTO FORES. CERBU 3,5KM</t>
  </si>
  <si>
    <t>DRUM AUTO FORES.CETATUIA 4,2KM</t>
  </si>
  <si>
    <t>DRUM AUTO FORES. CHICIURA 1,8KM</t>
  </si>
  <si>
    <t>DRUM AUTO FORES. CHILIA 2,1KM</t>
  </si>
  <si>
    <t>DRUM AUTO FORES. CHILIA-ARGESTRU 10,3KM</t>
  </si>
  <si>
    <t>DRUM AUTO FORES. CHINEJI 1,3KM</t>
  </si>
  <si>
    <t>DRUM CIOFU 5KM</t>
  </si>
  <si>
    <t>Dorohoi</t>
  </si>
  <si>
    <t>Tara: România; Judet: BOTOŞANI;Mun Dorohoi;   -; Nr: -;</t>
  </si>
  <si>
    <t>CIOFU 5KM</t>
  </si>
  <si>
    <t>DRUM AUTO FORES. CIOBANASU GEAMANA 4,6</t>
  </si>
  <si>
    <t>DRUM CIOBANU-STUPINA</t>
  </si>
  <si>
    <t>DRUM AUTO FORES. CIOCIRLANUL 1,7KM</t>
  </si>
  <si>
    <t>DRUM AUTO FORES.CIOTINA 4,9 KM</t>
  </si>
  <si>
    <t>DRUM AUTO FORES. CIRES P.MICULUI 1,7KM</t>
  </si>
  <si>
    <t>DRUM AUTO FORES. CIRES-VORONET 2KM</t>
  </si>
  <si>
    <t>DRUM AUTO FORES.CIRLIGATURI 2,1KM, 1POD</t>
  </si>
  <si>
    <t>DRUM AUTO FORES. CIRSTEA 0,2KM</t>
  </si>
  <si>
    <t>DRUM AUTO FORES.CISTI 2,6KM</t>
  </si>
  <si>
    <t>DRUM AUTO FORES.CIUMARNAR 4KM</t>
  </si>
  <si>
    <t>DRUM AUTO FORES.CIUMARNAR-PREL. 3KM</t>
  </si>
  <si>
    <t>DRUM AUTO FORES. CIUMIRNA 2,3KM</t>
  </si>
  <si>
    <t>DRUM AUTO FORES. CIUNGI 2,4KM</t>
  </si>
  <si>
    <t>DRUM AUTO FORES. CIURGAU 3,5 KM</t>
  </si>
  <si>
    <t>DRUM AUTO FORES.CIUTACU 1,8KM, 3 POD</t>
  </si>
  <si>
    <t>DRUM AUTO FORES. CIUTACU 3,3KM</t>
  </si>
  <si>
    <t>DRUM CLINUL 3,5KM</t>
  </si>
  <si>
    <t>DRUM AUTO FORES. CLIT-BLIDERI 4,7KM</t>
  </si>
  <si>
    <t>DRUM AUTO FORESTIER COASTA MORII</t>
  </si>
  <si>
    <t>COASTA MORII</t>
  </si>
  <si>
    <t>DRUM AUTO FORES.COASTA PUICII 1,4KM</t>
  </si>
  <si>
    <t>DRUM AUTO FORES. COBILIOARA 10,7KM</t>
  </si>
  <si>
    <t>DRUM AUTO FORES.CODREAVA 3,7KM</t>
  </si>
  <si>
    <t>DRUM AUTO FORES.COJUCICA MARE 2,2KM</t>
  </si>
  <si>
    <t>DRUM AUTO FORES. COLACELU-ORTOAIA 2,5</t>
  </si>
  <si>
    <t>DRUM AUTO FORES. COLACELU-RUSCA II 1,6</t>
  </si>
  <si>
    <t>DRUM AUTO FORES. COLACU 3KM</t>
  </si>
  <si>
    <t>COLACU 3KM</t>
  </si>
  <si>
    <t>DRUM AUTO FORES. COLACU 8,63KM</t>
  </si>
  <si>
    <t>DRUM AUTO FORES. COLBU 16KM</t>
  </si>
  <si>
    <t>DRUM AUTO FORES. COLBU 4 KM</t>
  </si>
  <si>
    <t>DRUM AUTO FORES. COMARNIC 1,5KM</t>
  </si>
  <si>
    <t>COMARNIC 1,5KM</t>
  </si>
  <si>
    <t>DRUM CORNACI PRELUNGIRI</t>
  </si>
  <si>
    <t>DRUM CORNACI RUNC</t>
  </si>
  <si>
    <t>DRUM AUTO CORNACI-PALANCA</t>
  </si>
  <si>
    <t>DRUM AUTO FORES. CORNIS-CAPRARIE 2,3KM</t>
  </si>
  <si>
    <t>DRUM AUTO FORES. CORNU LINIEI 2 KM</t>
  </si>
  <si>
    <t>DRUM AUTO FORES.COSNA 2,8KM</t>
  </si>
  <si>
    <t>DRUM AUTO FORES.COSNITA SUHARD 2,5KM</t>
  </si>
  <si>
    <t>DRUM AUTO FORES.COSTILEVA 1,4KM</t>
  </si>
  <si>
    <t>DRUM COSULA</t>
  </si>
  <si>
    <t>COSULA</t>
  </si>
  <si>
    <t>DRUM AUTO FORES. COTIRGASI 12KM</t>
  </si>
  <si>
    <t>DRUM FORESTIER COZANCEA 4 KM</t>
  </si>
  <si>
    <t>DRUM AUTO FORES.CRACU DORNISOAREI 6,7KM</t>
  </si>
  <si>
    <t>DRUM AUTO FORES. CRACU INCHIS 1,4KM</t>
  </si>
  <si>
    <t>DRUM AUTO FORES. CRACU MARE 2,1KM</t>
  </si>
  <si>
    <t>DRUM AUTO FORES. CRACU MIC 0,8KM</t>
  </si>
  <si>
    <t>DRUM AUTO FORES.CREMENEA 1,5KM, 8POD</t>
  </si>
  <si>
    <t>DRUM AUTO FORES. CRISTISORU 6,8KM</t>
  </si>
  <si>
    <t>DRUM AUTO FORES.CRIVEI 1,8KM</t>
  </si>
  <si>
    <t>DRUM AUTO FORES.CRUCII MARI 2 KM</t>
  </si>
  <si>
    <t>DRUM AUTO FORES.CRUHLA-VEJU I 2,5KM</t>
  </si>
  <si>
    <t>DRUM AUTO FORES.CRUHLA-VEJU II 2,5KM</t>
  </si>
  <si>
    <t>DRUM AUTO FORES.CUCUREASA AXIAL 24,4</t>
  </si>
  <si>
    <t>DRUM AUTO FORES.CUNUNSCBI 3,85KM</t>
  </si>
  <si>
    <t>CUNUNSCBI 3,85KM</t>
  </si>
  <si>
    <t>DRUM AUTO FORES.CURMATURA 1,6KM, 7POD</t>
  </si>
  <si>
    <t>DRUM AUTO FORES. DARICIUC 3,2KM</t>
  </si>
  <si>
    <t>DRUM AUTO FORES.DEACA 8,0 KM</t>
  </si>
  <si>
    <t>DRUM AUTO FORES.DEACA COSNA 4,1KM</t>
  </si>
  <si>
    <t>DRUM AUTO FORES.DEACA PRELUNGIRE 1,3 K</t>
  </si>
  <si>
    <t>DRUM AUTO DEALU MARE</t>
  </si>
  <si>
    <t>DEALU MARE</t>
  </si>
  <si>
    <t>DRUM DEALUL MARE 5.8KM</t>
  </si>
  <si>
    <t>DEALUL MARE 5.8KM</t>
  </si>
  <si>
    <t>DRUM AUTO FORES. DEIA 6,6KM</t>
  </si>
  <si>
    <t>DRUM AUTO FORES. DEITA 2,3KM</t>
  </si>
  <si>
    <t>DRUM AUTO FORES. DELNITA 8,32KM</t>
  </si>
  <si>
    <t>DRUM AUTO FORES.DELUGANU 1,3KM</t>
  </si>
  <si>
    <t>DRUM AUTO FORES.DIRMOXA 1,8KM, 6POD</t>
  </si>
  <si>
    <t>DRUM AUTO FORES.DIRMOXA 3,1KM</t>
  </si>
  <si>
    <t>DRUM AUTO FORES. DIRMOXA 4KM</t>
  </si>
  <si>
    <t>DRUM AUTO FORES. DIUDIU 5,9KM</t>
  </si>
  <si>
    <t>DRUM AUTO FORES.DOABRA 6,7 KM</t>
  </si>
  <si>
    <t>DRUM AUTO FORES.DOBRITA 2,1KM</t>
  </si>
  <si>
    <t>DRUM AUTO FORES. DOHOTARU 2,2KM</t>
  </si>
  <si>
    <t>DRUM AUTO FORES.DOROTEIA 2,8KM</t>
  </si>
  <si>
    <t>DRUM AUTO FORES.DOSU ARSITEI 2,6KM</t>
  </si>
  <si>
    <t>DRUM AUTO FORES.DOSUL COSNEI 1,7KM</t>
  </si>
  <si>
    <t>DRUM DRACSANI I, 5,4 KM</t>
  </si>
  <si>
    <t>DRUM DRACSANI POIENITA, 2,5KM</t>
  </si>
  <si>
    <t>DRUM AUTO FORES. DRAGOIESTI 2KM</t>
  </si>
  <si>
    <t>DRUM DRAGOMIRNA I 1KM</t>
  </si>
  <si>
    <t>DRUM DRAGOMIRNA II 6KM</t>
  </si>
  <si>
    <t>DRUM AUTO FORESTIER DRAGOSA 300 ML</t>
  </si>
  <si>
    <t>DRAGOSA 300 ML</t>
  </si>
  <si>
    <t>DRUM AUTO FORES. DRAGOSA I  10,8KM</t>
  </si>
  <si>
    <t>HG 982/1998,HG 949/2006;HG 1344/2011;OUG.1 din 04/01/2017;OUG.68 din 06/11/2019</t>
  </si>
  <si>
    <t>DRAGOSA I  10,8KM</t>
  </si>
  <si>
    <t>DRUM AUTO FORES. DRAGOSA RAMIFIC. 1,5KM</t>
  </si>
  <si>
    <t>DRUM AUTO FORES. DRAGOSINA PRELUNG.1,3</t>
  </si>
  <si>
    <t>DRUM AUTO FORES. DRAGUSINA 4,7 KM</t>
  </si>
  <si>
    <t>DRUM AUTO DUBULET 2KM</t>
  </si>
  <si>
    <t>DRUM AUTO FORES. DULCEA-CACICA 0,8KM</t>
  </si>
  <si>
    <t>DRUM AUTO FORES.DUMBRAVENI 0,9KM</t>
  </si>
  <si>
    <t>DRUM AUTO FORES. DUMITRELU 9KM</t>
  </si>
  <si>
    <t>DRUM EXPLOAT.FOREST.BOGDANEASA</t>
  </si>
  <si>
    <t>BOGDANEASA</t>
  </si>
  <si>
    <t>DRUM EXPLOAT.FOREST.HASCA</t>
  </si>
  <si>
    <t>DRUM EXPLOAT.FOREST.IZVOR</t>
  </si>
  <si>
    <t>IZVOR</t>
  </si>
  <si>
    <t>DRUM EXPLOAT.FOREST.PARAUL RAU</t>
  </si>
  <si>
    <t>PARAUL RAU</t>
  </si>
  <si>
    <t>DRUM EXPLOAT.FOREST.TIGANCA</t>
  </si>
  <si>
    <t>TIGANCA</t>
  </si>
  <si>
    <t>DRUM EXPLOAT.FOREST.VARVATA</t>
  </si>
  <si>
    <t>VARVATA</t>
  </si>
  <si>
    <t>DRUM AUTO F.PIR.STRAJII NEGIRLEASA 2,8</t>
  </si>
  <si>
    <t>DRUM AUTO FORES.FAGETEL 2KM</t>
  </si>
  <si>
    <t>DRUM AUTO FORES.FAGETEL 3KM</t>
  </si>
  <si>
    <t>DRUM AUTO FORES.FALCAUTI 1,3KM</t>
  </si>
  <si>
    <t>DRUM AUTO FORES. FEREDEU 8KM</t>
  </si>
  <si>
    <t>DRUM AUTO FORES. FINTINELE 1,8KM</t>
  </si>
  <si>
    <t>DRUM AUTO FORES.FINTINELE 5,6KM</t>
  </si>
  <si>
    <t>DRUM AUTO FORES. FLOCA 2 KM</t>
  </si>
  <si>
    <t>DRUM FORESTIER FLOROI</t>
  </si>
  <si>
    <t>DRUM AUTO FOREST COLACELU 2 KM</t>
  </si>
  <si>
    <t>DRUM AUTO FOREST.CUCUREASA OBIRSIA 3,3K</t>
  </si>
  <si>
    <t>DRUM AUTO FOREST.OBIRSIA TESNII 1,5KM</t>
  </si>
  <si>
    <t>DRUM AUTO FOREST.PIRIUL PERSA 1,1KM</t>
  </si>
  <si>
    <t>DRUM AUTO FOREST.PORCESCU 3,85 KM</t>
  </si>
  <si>
    <t>DRUM AUTO FORES. FRASIN 1,2KM</t>
  </si>
  <si>
    <t>DRUM AUTO FORES. FRUMOSU  5,3KM</t>
  </si>
  <si>
    <t>DRUM AUTO FORES. FRUMOSUL 5,3KM</t>
  </si>
  <si>
    <t>DRUM AUTO FORES.FUNDOAIA 4,5KM</t>
  </si>
  <si>
    <t>DRUM AUTO FORES.FUNDOI 1,5KM, 8POD</t>
  </si>
  <si>
    <t>DRUM GAFITA 1KM</t>
  </si>
  <si>
    <t>DRUM GAINA 3.3KM</t>
  </si>
  <si>
    <t>GAINA 3.3KM</t>
  </si>
  <si>
    <t>DRUM AUTO FORES.GAINA 4KM</t>
  </si>
  <si>
    <t>DRUM AUTO FORES. GAUNOASA 1,8KM</t>
  </si>
  <si>
    <t>DRUM FORESTIER GAUREANCA</t>
  </si>
  <si>
    <t>HG 982/1998;HG 1344/2011; HG 478// 24-IUN-15;HG.478/24-IUN-15;OUG.1 din 04/01/2017;OUG.68 din 06/11/2019</t>
  </si>
  <si>
    <t>DRUM GAVAN, 4KM</t>
  </si>
  <si>
    <t>DRUM AUTO FORES. GHEORGHITENI 5,0KM</t>
  </si>
  <si>
    <t>DRUM AUTO FORES.GHICEA 5,5KM</t>
  </si>
  <si>
    <t>DRUM GHIORTENI 1.9KM</t>
  </si>
  <si>
    <t>DRUM AUTO FORES.GIGOLEA 2KM</t>
  </si>
  <si>
    <t>GIGOLEA 2KM</t>
  </si>
  <si>
    <t>DRUM AUTO FORES.GINDACU 3,4 KM</t>
  </si>
  <si>
    <t>DRUM AUTO FORES.GINDACU BITCA 2,4 KM</t>
  </si>
  <si>
    <t>DRUM AUTO FORES.GINDACU PRELUNGIRE 1,4</t>
  </si>
  <si>
    <t>DRUM AUTO FORES. GIRBE 4,3KM</t>
  </si>
  <si>
    <t>DRUM AUTO FORES.GLIGU OBIRSIE 1,2KM</t>
  </si>
  <si>
    <t>DRUM AUTO FORES.GLIGU RAMIFICATIE 2,5KM</t>
  </si>
  <si>
    <t>DRUM AUTO FORES. GLODET 1,7 KM</t>
  </si>
  <si>
    <t>DRUM AUTO FORES. GOIA 2,2KM</t>
  </si>
  <si>
    <t>DRUM AUTO FORES.GRADINITA GARA 0,6KM</t>
  </si>
  <si>
    <t>DRUM AUTO FORES.GRADINITA TESNA 14,4KM</t>
  </si>
  <si>
    <t>DRUM AUTO FORES. GRANITEI 1,9KM</t>
  </si>
  <si>
    <t>DRUM AUTO FORES.GRUIU 0,8KM</t>
  </si>
  <si>
    <t>DRUM AUTO FORES. GULIA I 4,4KM</t>
  </si>
  <si>
    <t>DRUM FORESTIER GURANDA 2.6 KM</t>
  </si>
  <si>
    <t>DRUM AUTO FORES. HAJU 6,1 KM</t>
  </si>
  <si>
    <t>DRUM AUTO FORES. HALTA VECHE 0,9KM</t>
  </si>
  <si>
    <t>DRUM HANDAC TUDORA 6.7KM</t>
  </si>
  <si>
    <t>DRUM AUTO FORES. HARTONEASA 5,5KM</t>
  </si>
  <si>
    <t>DRUM AUTO FORES. HASCA 1,5KM</t>
  </si>
  <si>
    <t>DRUM AUTO FORES. HASCA 4 KM</t>
  </si>
  <si>
    <t>DRUM HATEG 1 1.8KM</t>
  </si>
  <si>
    <t>HATEG 1 1.8KM</t>
  </si>
  <si>
    <t>DRUM HATEG 2 2.8KM</t>
  </si>
  <si>
    <t>DRUM AUTO FORES. HAVRIS 3,5 KM</t>
  </si>
  <si>
    <t>DRUM AUTO FORES.HEPA 2KM</t>
  </si>
  <si>
    <t>DRUM AUTO FORES. HIGA MARE 3KM</t>
  </si>
  <si>
    <t>DRUM AUTO FORES. HIGA MICA 0,8KM</t>
  </si>
  <si>
    <t>DRUM AUTO HIRLAU</t>
  </si>
  <si>
    <t>HIRLAU</t>
  </si>
  <si>
    <t>DRUM AUTO FORES. HOJDA-MESTECENI 3,2 KM</t>
  </si>
  <si>
    <t>DRUM AUTO FORES. HOLDITA 3,5KM</t>
  </si>
  <si>
    <t>DRUM AUTO FORES. HOLOHOSCA 12,9KM</t>
  </si>
  <si>
    <t>HG 982/199,HG 949/2006;HG 1344/2011;OUG.1 din 04/01/2017;HG.354/18.05.2017;OUG.68 din 06/11/2019</t>
  </si>
  <si>
    <t>DRUM AUTO FORES.HRABUSNA 3,5KM</t>
  </si>
  <si>
    <t>DRUM AUTO FORES.HREBENI 1KM</t>
  </si>
  <si>
    <t>DRUM AUTO FORES. HUMARIA 1,6KM</t>
  </si>
  <si>
    <t>DRUM AUTO FORES.HUMORU 3 KM</t>
  </si>
  <si>
    <t>DRUM AUTO FORES. IACOBANU 1KM</t>
  </si>
  <si>
    <t>DRUM AUTO FORES.IAPA 1,1KM</t>
  </si>
  <si>
    <t>DRUM AUTO FORES.IAPA DEACA 3,0 KM</t>
  </si>
  <si>
    <t>DRUM AUTO FORES.IEVEN 2,2KM</t>
  </si>
  <si>
    <t>DRUM AUTO FORES. IEZERUL 1,7KM</t>
  </si>
  <si>
    <t>DRUM AUTO FORES. IGOAIA 3KM</t>
  </si>
  <si>
    <t>DRUM AUTO FORES. IGOITA 1KM</t>
  </si>
  <si>
    <t>DRUM IN INCINTE SI ACCES PASTRAVARIE</t>
  </si>
  <si>
    <t>DRUM AUTO FORES. ISACHIA 2,8KM</t>
  </si>
  <si>
    <t>DRUM AUTO FORES. ISASCA 3,8KM</t>
  </si>
  <si>
    <t>DRUM AUTO FORES.IUGANI VACARIILOR 1,5KM</t>
  </si>
  <si>
    <t>DRUM AUTO FORES.IURESCU 2,5 KM</t>
  </si>
  <si>
    <t>DRUM AUTO FORES. IZV.ALB(TITA) 2,2KM</t>
  </si>
  <si>
    <t>DRUM AUTO FORES. IZV.NEGRII 1,4KM</t>
  </si>
  <si>
    <t>DRUM AUTO FORES. IZV.NEGRII 3,2KM</t>
  </si>
  <si>
    <t>DRUM AUTO FORES.IZVOARE FRONT 1,7KM</t>
  </si>
  <si>
    <t>DRUM AUTO FORES.IZVOARE POHONIS 4KM</t>
  </si>
  <si>
    <t>DRUM AUTO FORES.IZVORU RAU-STEGIOARA 13</t>
  </si>
  <si>
    <t>DRUM AUTO FORES.IZVORUL 1KM</t>
  </si>
  <si>
    <t>DRUM AUTO FORES. IZVORUL 3,5KM</t>
  </si>
  <si>
    <t>DRUM AUTO FORES.JIJI-RAMIFIC. 1,2KM</t>
  </si>
  <si>
    <t>DRUM AUTO FORESTIER JITARU 1,7KM</t>
  </si>
  <si>
    <t>JITARU 1,7KM</t>
  </si>
  <si>
    <t>DRUM AUTO FORES. JMALTU 1,5KM</t>
  </si>
  <si>
    <t>DRUM AUTO FORES.JNEAPANU 1,2 KM</t>
  </si>
  <si>
    <t>DRUM AUTO FORES.JURAVLEA 1,7KM</t>
  </si>
  <si>
    <t>DRUM AUTO FOREST.JURAVLEA 1,7KM</t>
  </si>
  <si>
    <t>DRUM FORESTIER KIVEI</t>
  </si>
  <si>
    <t>DRUM AUTO FORES.LALA 6,1 KM</t>
  </si>
  <si>
    <t>DRUM AUTO FORES. LARGA MST.HUMOR 3,6KM</t>
  </si>
  <si>
    <t>DRUM AUTO FORES. LAURA 4 KM</t>
  </si>
  <si>
    <t>LAURA 4 KM</t>
  </si>
  <si>
    <t>DRUM AUTO LAURENSEIN 2KM</t>
  </si>
  <si>
    <t>DRUM AUTO FORES.LELICI 3,4KM</t>
  </si>
  <si>
    <t>DRUM AUTO FORES.LESPEZI 1,2KM</t>
  </si>
  <si>
    <t>DRUM AUTO FORES. LESU 4KM</t>
  </si>
  <si>
    <t>LESU 4KM</t>
  </si>
  <si>
    <t>DRUM AUTO FORES. LIMPEDELE 1KM</t>
  </si>
  <si>
    <t>DRUM LIPOVENI 4KM</t>
  </si>
  <si>
    <t>DRUM AUTO LOBEN 5,9KM</t>
  </si>
  <si>
    <t>DRUM AUTO FORES.LOPATA 1,5KM, 2 POD</t>
  </si>
  <si>
    <t>DRUM AUTO FORES. LOZESCU 2 KM</t>
  </si>
  <si>
    <t>DRUM LOZIA 2.67KM</t>
  </si>
  <si>
    <t>DRUM LOZIA NEAGRA 4.5KM</t>
  </si>
  <si>
    <t>LOZIA NEAGRA 4.5KM</t>
  </si>
  <si>
    <t>DRUM AUTO FORES. LUCAVA DE SUS 4KM</t>
  </si>
  <si>
    <t>DRUM AUTO FORES. LUCAVA RAMIF. 3,6KM</t>
  </si>
  <si>
    <t>DRUM AUTO FORES. LUNGA I + II M.H. 4KM</t>
  </si>
  <si>
    <t>DRUM AUTO LUNGULET 5,3KM</t>
  </si>
  <si>
    <t>DRUM AUTO FORES. LUPOAIA 4,5KM</t>
  </si>
  <si>
    <t>DRUM AUTO FORES. LUPOAIA PRELUNG. 1KM</t>
  </si>
  <si>
    <t>DRUM AUTO FORES. MAGHERNITA 3,6KM</t>
  </si>
  <si>
    <t>DRUM AUTO FORES. MAGHERNITA-VORON.1,3KM</t>
  </si>
  <si>
    <t>DRUM AUTO FORES. MAGURA 0,5KM</t>
  </si>
  <si>
    <t>DRUM AUTO FORES.MAGURA 3 KM</t>
  </si>
  <si>
    <t>DRUM AUTO FORES.MAGURA I 1,2KM</t>
  </si>
  <si>
    <t>DRUM AUTO FORES.MAGURA II 1,2KM</t>
  </si>
  <si>
    <t>DRUM AUTO FORES. MAGURICI 1,5KM</t>
  </si>
  <si>
    <t>DRUM AUTO FORES. MAIDAN 10,5KM</t>
  </si>
  <si>
    <t>DRUM AUTO FORES. MAMUCA 13,9KM</t>
  </si>
  <si>
    <t>DRUM AUTO FORES. MANAILA 4,1KM</t>
  </si>
  <si>
    <t>DRUM AUTO FORES. MANASTIRII 2,8KM</t>
  </si>
  <si>
    <t>DRUM AUTO FORESTIER MANOLEA</t>
  </si>
  <si>
    <t>MANOLEA</t>
  </si>
  <si>
    <t>DRUM AUTO FORES. MANOLEA 1,5KM</t>
  </si>
  <si>
    <t>DRUM AUTO MARGINEA RIPEI 1,8KM</t>
  </si>
  <si>
    <t>DRUM AUTO FORES. MARUL 2,5KM</t>
  </si>
  <si>
    <t>DRUM AUTO FORES.MEJUSCHI MARE 1,7KM</t>
  </si>
  <si>
    <t>DRUM AUTO FORES. MESTECANIS 2,8KM</t>
  </si>
  <si>
    <t>DRUM AUTO FORES.MEZDREA 1,3KM</t>
  </si>
  <si>
    <t>DRUM AUTO FORES.MICLAUSA 1,5KM</t>
  </si>
  <si>
    <t>DRUM AUTO FORES. MICLAUSA 3,2KM</t>
  </si>
  <si>
    <t>DRUM AUTO FORES. MIRONU BALCOAIA 4,5KM</t>
  </si>
  <si>
    <t>DRUM AUTO FORES. MITARIA 1KM</t>
  </si>
  <si>
    <t>DRUM AUTO FORES.MITEI 1,6KM</t>
  </si>
  <si>
    <t>DRUM MITOCAS 1,5KM</t>
  </si>
  <si>
    <t>DRUM AUTO FORES. MITOCAS II 2KM</t>
  </si>
  <si>
    <t>DRUM AUTO FORES. MOARA 2,1KM</t>
  </si>
  <si>
    <t>DRUM AUTO FORES. MOARA DRACULUI 1KM</t>
  </si>
  <si>
    <t>DRUM AUTO MOCIRLEI</t>
  </si>
  <si>
    <t>DRUM AUTO FORES.MOISA PLOPU 8 KM</t>
  </si>
  <si>
    <t>DRUM AUTO FORES. MUNCEL 7,5 KM</t>
  </si>
  <si>
    <t>DRUM AUTO FORES. MUNCELU</t>
  </si>
  <si>
    <t>MUNCELU</t>
  </si>
  <si>
    <t>DRUM AUTO FORES. MUNCELU 0,5KM</t>
  </si>
  <si>
    <t>DRUM AUTO FORES. MUNCELU 3 KM</t>
  </si>
  <si>
    <t>DRUM AUTO FORES.MUNCELU MARE 5KM</t>
  </si>
  <si>
    <t>DRUM AUTO FORES.MUNCELU MIC 2,5KM</t>
  </si>
  <si>
    <t>DRUM AUTO FORES. NEAGOTA 1,9KM</t>
  </si>
  <si>
    <t>DRUM AUTO FORES. NEAGRA 7KM</t>
  </si>
  <si>
    <t>DRUM AUTO FORES. NEAGU II 2 KM</t>
  </si>
  <si>
    <t>DRUM AUTO FORES. NEGIRNEASA 13,5 KM</t>
  </si>
  <si>
    <t>DRUM AUTO FORES. NEMTISORU 6,7KM</t>
  </si>
  <si>
    <t>DRUM AUTO FORES.NETEDU 4KM</t>
  </si>
  <si>
    <t>DRUM AUTO FORES. OBCIOARA 1,1KM</t>
  </si>
  <si>
    <t>DRUM AUTO FORES. OBCIOARA-PINTECARU 6,4</t>
  </si>
  <si>
    <t>DRUM AUTO FORES.OBIRSIA DORNEI 1,5KM</t>
  </si>
  <si>
    <t>DRUM OBIRSIA TURBATA 1.3 KM</t>
  </si>
  <si>
    <t>DRUM AUTO FORES. OBIRSIE-BARNAR 2,4KM</t>
  </si>
  <si>
    <t>DRUM AUTO FORES.OGLINDA 3,1KM</t>
  </si>
  <si>
    <t>DRUM AUTO FORES.OGLINDA I 3,5KM</t>
  </si>
  <si>
    <t>DRUM AUTO FORES.OGLINDA II 3,5KM</t>
  </si>
  <si>
    <t>DRUM AUTO FORES.OGRAZI 1,5KM</t>
  </si>
  <si>
    <t>DRUM AUTO FORES.OGRAZI II 1,7KM</t>
  </si>
  <si>
    <t>DRUM AUTO FORES.OMU 3,7 KM</t>
  </si>
  <si>
    <t>DRUM ONEAGA PIRIUL ADINC, 5,1KM</t>
  </si>
  <si>
    <t>DRUM ONEAGA, 2,2 KM</t>
  </si>
  <si>
    <t>DRUM ONEAGA, 2.5KM</t>
  </si>
  <si>
    <t>DRUM AUTO FORES. ORATA 7,25KM</t>
  </si>
  <si>
    <t>DRUM FORESTIER OROFTIANA</t>
  </si>
  <si>
    <t>OROFTIANA</t>
  </si>
  <si>
    <t>DRUM AUTO FORES. ORTOAIA 4 KM</t>
  </si>
  <si>
    <t>DRUM AUTO FORES. ORTOAIA AXIAL 4KM</t>
  </si>
  <si>
    <t>DRUM AUTO FORES. ORTOAIA PRELUNGIRE 2,2</t>
  </si>
  <si>
    <t>DRUM AUTO FORES. ORTOITA 4,2KM</t>
  </si>
  <si>
    <t>DRUM AUTO FORES. ORTOITA PRELUNGIRE 1,7</t>
  </si>
  <si>
    <t>DRUM AUTO FORES.OSEREDOC 1KM</t>
  </si>
  <si>
    <t>OSEREDOC 1KM</t>
  </si>
  <si>
    <t>DRUM AUTO FORES. OVASU 1,8KM</t>
  </si>
  <si>
    <t>DRUM AUTO FORES.PAISENI 9,8KM</t>
  </si>
  <si>
    <t>DRUM AUTO FORES. PALAMANIA 2,5KM</t>
  </si>
  <si>
    <t>DRUM AUTO PALTIN I 0,8KM</t>
  </si>
  <si>
    <t>DRUM AUTO FORES. PALTINIS 2KM</t>
  </si>
  <si>
    <t>DRUM AUTO FORES. PALTINIS 6,6 KM</t>
  </si>
  <si>
    <t>DRUM AUTO FORES.PALTINIS COSNA 1,5KM</t>
  </si>
  <si>
    <t>DRUM AUTO FORES.PALTINU 1 KM</t>
  </si>
  <si>
    <t>DRUM AUTO FORES.PALUTA 1,7KM</t>
  </si>
  <si>
    <t>DRUM AUTO FORES. PANACU 1,7KM</t>
  </si>
  <si>
    <t>DRUM AUTO FORES.PANASURI 2,4KM</t>
  </si>
  <si>
    <t>DRUM PANCU VORONA 3.5KM</t>
  </si>
  <si>
    <t>PANCU VORONA 3.5KM</t>
  </si>
  <si>
    <t>DRUM AUTO FORES.PANTU 1,3KM</t>
  </si>
  <si>
    <t>DRUM AUTO FORES. PARAUL AXIAL 3KM</t>
  </si>
  <si>
    <t>DRUM AUTO FORES. PARAUL STINII 3KM</t>
  </si>
  <si>
    <t>DRUM AUTO FORES. PETRISOR (MANT) 2,34KM</t>
  </si>
  <si>
    <t>DRUM AUTO FORES. PETRISOR 4 KM</t>
  </si>
  <si>
    <t>DRUM AUTO FORES.PIATRA ROSIE 1,6KM</t>
  </si>
  <si>
    <t>DRUM PIETRARIA 1.1KM</t>
  </si>
  <si>
    <t>PIETRARIA 1.1KM</t>
  </si>
  <si>
    <t>DRUM AUTO FORES.PIETRARIE(GULIA II)3,9K</t>
  </si>
  <si>
    <t>DRUM AUTO FORES. PIETRELE MUIERII 5,9 KM</t>
  </si>
  <si>
    <t>DRUM AUTO FORES. PIETRIS 1,5KM</t>
  </si>
  <si>
    <t>DRUM AUTO FORES.PIETROASA 1,4KM</t>
  </si>
  <si>
    <t>DRUM AUTO FORES. PIETROASA 4,4KM</t>
  </si>
  <si>
    <t>Drum auto forestier Pietroasa</t>
  </si>
  <si>
    <t>Voitinel</t>
  </si>
  <si>
    <t>Tara: România; Judet: SUCEAVA;Com Voitinel;   -; Nr: -;</t>
  </si>
  <si>
    <t>HG 982/1998;HG 1344/2011;OUG.1 din 04/01/2017;HG.354/18.05.2017;HG.1016/20.12.2018;HG.1016/20.12.2018;OUG.68 din 06/11/2019</t>
  </si>
  <si>
    <t>Lungime=1,945 Km;Suprafeţe= ha;CF= ;</t>
  </si>
  <si>
    <t>DRUM AUTO FORES. PIETROASA I 2 KM</t>
  </si>
  <si>
    <t>DRUM AUTO FORES.PIETROSU 1KM</t>
  </si>
  <si>
    <t>DRUM PIETROSUL 1.2KM</t>
  </si>
  <si>
    <t>DRUM PIETROSUL 2 2.35KM</t>
  </si>
  <si>
    <t>DRUM PILIPAUTI 1.2KM</t>
  </si>
  <si>
    <t>DRUM PILIPAUTI 3.96KM</t>
  </si>
  <si>
    <t>DRUM PINA LA DISTR.CAPU CIMPULUI</t>
  </si>
  <si>
    <t>PINA LA DISTR.CAPU CIMPULUI</t>
  </si>
  <si>
    <t>DRUM AUTO FORES.PINTEA HIRLEA 3,1KM</t>
  </si>
  <si>
    <t>DRUM AUTO FORES.PINTEA OBIRSIE 2KM</t>
  </si>
  <si>
    <t>DRUM AUTO FORES. PINTECARU 1,6KM</t>
  </si>
  <si>
    <t>DRUM AUTO FORES. PINU OBIRSIE 1KM</t>
  </si>
  <si>
    <t>DRUM AUTO FORES.PIR.CIUTEI 2KM</t>
  </si>
  <si>
    <t>PIR.CIUTEI 2KM</t>
  </si>
  <si>
    <t>DRUM AUTO FORES.PIR.CU PESTI 2,9KM</t>
  </si>
  <si>
    <t>DRUM AUTO FORES.PIR.GREBLEI 3KM</t>
  </si>
  <si>
    <t>DRUM AUTO FORES.PIR.GREBLEI-PRELUN.1,9K</t>
  </si>
  <si>
    <t>DRUM AUTO FORES.PIR.LUNG NEGRILEASA 2,9</t>
  </si>
  <si>
    <t>DRUM AUTO FORES. PIR.MOROSANULUI 1,2 KM</t>
  </si>
  <si>
    <t>DRUM AUTO FORES.PIR.NEGRESTI 1,5KM</t>
  </si>
  <si>
    <t>DRUM AUTO FORES.PIR.TURCULUI 1,7KM</t>
  </si>
  <si>
    <t>DRUM AUTO FORES.PIR.URSULUI 1,6 KM</t>
  </si>
  <si>
    <t>DRUM AUTO FORES. PIRAUL RAU 2,8KM</t>
  </si>
  <si>
    <t>DRUM AUTO FORES.PIRCALASUL MIC 1,7KM</t>
  </si>
  <si>
    <t>DRUM AUTO FORES. PIRIUL ADINC 1,8 KM</t>
  </si>
  <si>
    <t>DRUM AUTO FORES. PIRIUL ADINC 6,9KM</t>
  </si>
  <si>
    <t>DRUM AUTO FORES. PIRIUL ARENI 1,4KM</t>
  </si>
  <si>
    <t>DRUM AUTO FORES.PIRIUL ARINIS 1KM</t>
  </si>
  <si>
    <t>DRUM AUTO FORES. PIRIUL ASCUNS 2,3 KM</t>
  </si>
  <si>
    <t>DRUM AUTO FORES.PIRIUL BODNAR 1,2KM</t>
  </si>
  <si>
    <t>DRUM AUTO FORES. PIRIUL BOTOSANU 7,6 KM</t>
  </si>
  <si>
    <t>DRUM AUTO FORES. PIRIUL BUTUCILOR 1,2KM</t>
  </si>
  <si>
    <t>DRUM AUTO FORES. PIRIUL CALU 1,1KM</t>
  </si>
  <si>
    <t>DRUM AUTO FORES.PIRIUL CAZACULUI 0,9KM</t>
  </si>
  <si>
    <t>DRUM AUTO FORES. PIRIUL CRUCII 4,5KM</t>
  </si>
  <si>
    <t>DRUM AUTO FORES.PIRIUL DRACULUI 1,2KM</t>
  </si>
  <si>
    <t>DRUM AUTO FORES. PIRIUL FIERULUI 1,7 KM</t>
  </si>
  <si>
    <t>DRUM AUTO FORES. PIRIUL FLORII 1,8 KM</t>
  </si>
  <si>
    <t>DRUM AUTO FORES.PIRIUL GALETII 3,2KM</t>
  </si>
  <si>
    <t>DRUM AUTO FORES. PIRIUL IEPEI 4,3 KM</t>
  </si>
  <si>
    <t>DRUM AUTO FORES.PIRIUL LUI ARAMA 1,1KM</t>
  </si>
  <si>
    <t>DRUM AUTO PIRIUL LUI DUMITRU 2,7KM</t>
  </si>
  <si>
    <t>DRUM AUTO FORES.PIRIUL LUNG 2,9KM</t>
  </si>
  <si>
    <t>DRUM AUTO FORES. PIRIUL MALAI 2,4 KM</t>
  </si>
  <si>
    <t>DRUM AUTO FORES. PIRIUL MARE 1,2KM</t>
  </si>
  <si>
    <t>DRUM AUTO FORES. PIRIUL MAZCR 2,7KM</t>
  </si>
  <si>
    <t>DRUM AUTO FORES. PIRIUL MORII 1,2KM</t>
  </si>
  <si>
    <t>DRUM AUTO FORES. PIRIUL NEANTULUI 2,7KM</t>
  </si>
  <si>
    <t>DRUM AUTO FORES.PIRIUL NEGRU 1,6KM</t>
  </si>
  <si>
    <t>DRUM AUTO FORES. PIRIUL NEGRU 3KM</t>
  </si>
  <si>
    <t>DRUM AUTO FORES.PIRIUL NEGRU 4,5KM 1POD</t>
  </si>
  <si>
    <t>DRUM AUTO FORES. PIRIUL OMULUI 3,4KM</t>
  </si>
  <si>
    <t>DRUM AUTO FORES. PIRIUL PIETRII 2,5 KM</t>
  </si>
  <si>
    <t>DRUM AUTO FORES.PIRIUL PINTEI 4,4KM</t>
  </si>
  <si>
    <t>DRUM AUTO FORES.PIRIUL POIENII 1,4KM</t>
  </si>
  <si>
    <t>DRUM PIRIUL POPII 1.6KM</t>
  </si>
  <si>
    <t>DRUM AUTO FORES. PIRIUL PORCARET 3 KM</t>
  </si>
  <si>
    <t>DRUM AUTO FORES.PIRIUL PUICII 1KM</t>
  </si>
  <si>
    <t>DRUM AUTO FORES.PIRIUL RACHITII 2,1KM</t>
  </si>
  <si>
    <t>DRUM AUTO FORES. PIRIUL RECE 2 KM</t>
  </si>
  <si>
    <t>DRUM AUTO FORESTIER PIRIUL RUSULUI 2KM</t>
  </si>
  <si>
    <t>DRUM AUTO FORES.PIRIUL SASULUI 2KM</t>
  </si>
  <si>
    <t>PIRIUL SASULUI 2KM</t>
  </si>
  <si>
    <t>DRUM AUTO FORES. PIRIUL SCURT 1,8KM</t>
  </si>
  <si>
    <t>DRUM AUTO FORES.PIRIUL SIMINIC 1,5KM</t>
  </si>
  <si>
    <t>DRUM AUTO FORES. PIRIUL TIGANILOR 2 KM</t>
  </si>
  <si>
    <t>DRUM AUTO FORES. PIRIUL URSULUI 1,1 KM</t>
  </si>
  <si>
    <t>DRUM AUTO FORES.PIRIUL VACARIILOR 2,2KM</t>
  </si>
  <si>
    <t>DRUM AUTO FORES.PIRIUL VACII 4KM</t>
  </si>
  <si>
    <t>DRUM AUTO FORES. PIRLEA 1,4KM</t>
  </si>
  <si>
    <t>DRUM AUTO FORES. PLATONITA 1,3KM</t>
  </si>
  <si>
    <t>DRUM AUTO FORES.PLESCUTA I 1,6 KM</t>
  </si>
  <si>
    <t>DRUM AUTO FORES.PLESCUTA II 1,8 KM</t>
  </si>
  <si>
    <t>DRUM AUTO FORES.PLOPII BAII 10,7KM</t>
  </si>
  <si>
    <t>DRUM PLOPU 4.3KM</t>
  </si>
  <si>
    <t>DRUM AUTO FORES. PLOSTINA 0,9KM</t>
  </si>
  <si>
    <t>PLOSTINA 0,9KM</t>
  </si>
  <si>
    <t>DRUM AUTO FORES. PLOTUNU-AXIAL 2KM</t>
  </si>
  <si>
    <t>DRUM AUTO FORES. PLOTUNU-RASCOALE 1,5KM</t>
  </si>
  <si>
    <t>DRUM AUTO FORES.PN.STAMPEI-VARARIA 4,3K</t>
  </si>
  <si>
    <t>DRUM AUTO FORES.PODISOR+PRELUNGIRE 3,4K</t>
  </si>
  <si>
    <t>DRUM AUTO FORES.PODOLEANU V.POIENII 8,4</t>
  </si>
  <si>
    <t>DRUM AUTO FORES.PODUL NEGRU BOBEICA 1,4</t>
  </si>
  <si>
    <t>DRUM AUTO FORES.POHONICIOARA 8,2KM</t>
  </si>
  <si>
    <t>DRUM FORESTIER POIANA CUCULUI</t>
  </si>
  <si>
    <t>DRUM AUTO FORES. POIANA MARULUI 6,2 KM</t>
  </si>
  <si>
    <t>DRUM AUTO FORES. POJOTITA 1,6KM</t>
  </si>
  <si>
    <t>DRUM AUTO FORES.POPELI 1,8 KM</t>
  </si>
  <si>
    <t>DRUM AUTO FORES. PORCARET 1,1 KM</t>
  </si>
  <si>
    <t>PORCARET 1,1 KM</t>
  </si>
  <si>
    <t>DRUM AUTO FORESTIER PORCARIE</t>
  </si>
  <si>
    <t>PORCARIE</t>
  </si>
  <si>
    <t>DRUM AUTO FORES. PORCAROAIE 2,5KM</t>
  </si>
  <si>
    <t>DRUM AUTO FORES. PORCESCU 4,4KM</t>
  </si>
  <si>
    <t>DRUM PORCULUI 2KM</t>
  </si>
  <si>
    <t>DRUM AUTO FORES. PR. CU PESTI 2KM</t>
  </si>
  <si>
    <t>DRUM AUTO FORES. PR.CALULUI 2KM</t>
  </si>
  <si>
    <t>DRUM AUTO FORES.PR.CRAILOR 2,1KM</t>
  </si>
  <si>
    <t>DRUM AUTO FORES. PR.DRACULUI 0,96KM</t>
  </si>
  <si>
    <t>DRUM AUTO FORES. PR.FIERULUI 1,5KM</t>
  </si>
  <si>
    <t>DRUM AUTO FORES.PR.HAITI-PR.CRUCII 2,3K</t>
  </si>
  <si>
    <t>DRUM AUTO FORES. PR.IONITA 13 KM</t>
  </si>
  <si>
    <t>DRUM AUTO FORES. PR.MALULUI 1,5KM</t>
  </si>
  <si>
    <t>DRUM AUTO FORES. PR.OMULUI PRELUNGIRE 2</t>
  </si>
  <si>
    <t>DRUM AUTO FORES. PR.PAVALOAIE 1,1 KM</t>
  </si>
  <si>
    <t>DRUM AUTO FORES. PR.ROS 2,2 KM</t>
  </si>
  <si>
    <t>DRUM AUTO FORES. PR.V.NEAGRA 8,6 KM</t>
  </si>
  <si>
    <t>DRUM AUTO FORES.PRAJI 2,5KM</t>
  </si>
  <si>
    <t>DRUM AUTO FORES.PRELUCA CRAILOR 7KM</t>
  </si>
  <si>
    <t>DRUM AUTO FORES.PRELUCA IURESCU 2KM</t>
  </si>
  <si>
    <t>DRUM AUTO FORES.PRELUCA PERSII 1,4KM</t>
  </si>
  <si>
    <t>DRUM AUTO FORES.PRELUCI 1,3 KM</t>
  </si>
  <si>
    <t>DRUM AUTO FORES. PREMATARU 1,9KM</t>
  </si>
  <si>
    <t>DRUM AUTO FORES.PRINOSU MARE 2,2 KM</t>
  </si>
  <si>
    <t>DRUM AUTO FORES. PRISACARIA SLAT 3KM</t>
  </si>
  <si>
    <t>DRUM AUTO FORES.PRISLOP 1,3KM</t>
  </si>
  <si>
    <t>DRUM AUTO FORES.PRISLOP COSNA 5,8KM</t>
  </si>
  <si>
    <t>DRUM AUTO PROBOTA</t>
  </si>
  <si>
    <t>PROBOTA</t>
  </si>
  <si>
    <t>DRUM AUTO FORESTIER PROBOTA</t>
  </si>
  <si>
    <t>DRUM AUTO FORES. PROBOTA 3,8KM</t>
  </si>
  <si>
    <t>DRUM AUTO FORES.PUCIOSU 2KM</t>
  </si>
  <si>
    <t>DRUM AUTO FORES. PUCIOSU 5 KM</t>
  </si>
  <si>
    <t>DRUM PUIU 1,7KM</t>
  </si>
  <si>
    <t>DRUM AUTO FORES. PUTNA 4,01KM</t>
  </si>
  <si>
    <t>DRUM AUTO FORES. PUTNA MARE 0,5KM</t>
  </si>
  <si>
    <t>DRUM AUTO FORES.PUTNA URSOAIA 7,3</t>
  </si>
  <si>
    <t>DRUM AUTO FORES. PUTNISOARA 2KM</t>
  </si>
  <si>
    <t>DRUM AUTO FORES.RASTOACA 2,5KM</t>
  </si>
  <si>
    <t>RASTOACA 2,5KM</t>
  </si>
  <si>
    <t>DRUM AUTO FORES. RATA 1,4KM</t>
  </si>
  <si>
    <t>DRUM AUTO FORES. RATES 1,2KM</t>
  </si>
  <si>
    <t>DRUM AUTO FORES. REUTENI-PUTREDA 6,2KM</t>
  </si>
  <si>
    <t>DRUM AUTO FORES. RIMNIC I 5,3KM</t>
  </si>
  <si>
    <t>DRUM AUTO FORES. RIMNIC II 5,1KM</t>
  </si>
  <si>
    <t>DRUM AUTO FORES.RISCA SLATIOARA 4,2 KM</t>
  </si>
  <si>
    <t>DRUM AUTO FORES.RISCUTA 4,2KM</t>
  </si>
  <si>
    <t>DRUM AUTO FORES.ROSIA 4,8KM</t>
  </si>
  <si>
    <t>DRUM AUTO FORES.ROSIA-PRELUNGIRE 0,5KM</t>
  </si>
  <si>
    <t>DRUM AUTO FORES.ROSU 5KM</t>
  </si>
  <si>
    <t>DRUM AUTO FORES.ROSU II 1 KM</t>
  </si>
  <si>
    <t>DRUM AUTO FORES.ROTII (LA GRADINA) 1,97</t>
  </si>
  <si>
    <t>DRUM AUTO FORES.RUNC 2,4KM</t>
  </si>
  <si>
    <t>DRUM AUTO FORES. RUNC 4,1KM</t>
  </si>
  <si>
    <t>DRUM AUTO FORES. RURCICA 3 KM</t>
  </si>
  <si>
    <t>DRUM AUTO FORES.RUSAIA 5 KM</t>
  </si>
  <si>
    <t>DRUM AUTO FORES. RUSCA 2 KM</t>
  </si>
  <si>
    <t>RUSCA 2 KM</t>
  </si>
  <si>
    <t>DRUM AUTO FORES. RUSCA I,8 KM</t>
  </si>
  <si>
    <t>DRUM AUTO FORES. RUSCA II 5,6 KM</t>
  </si>
  <si>
    <t>DRUM AUTO FORES.RUSCA-CHISELITA 8KM</t>
  </si>
  <si>
    <t>DRUM AUTO FORES.RUSU 1,7KM</t>
  </si>
  <si>
    <t>DRUM AUTO FORES.RUSU MAGURA 3KM</t>
  </si>
  <si>
    <t>DRUM AUTO FORES. SACA 3,3KM</t>
  </si>
  <si>
    <t>DRUM AUTO FORES.SACUTA BOROAIA 9 KM</t>
  </si>
  <si>
    <t>DRUM AUTO FORES.SADAU 6,5KM</t>
  </si>
  <si>
    <t>DRUM AUTO FORES.SADAU I. 0,7KM</t>
  </si>
  <si>
    <t>DRUM AUTO FORES.SADAU II 0,8KM</t>
  </si>
  <si>
    <t>DRUM AUTO FORES.SADAU-LUNGU 1KM</t>
  </si>
  <si>
    <t>DRUM AUTO FORES.SALATRUC CIOCAN 9KM</t>
  </si>
  <si>
    <t>DRUM AUTO FORES. SANDRU 1,8KM</t>
  </si>
  <si>
    <t>DRUM AUTO FORES. SAPELE 0,7KM</t>
  </si>
  <si>
    <t>DRUM AUTO FORES.SARATA 5,3KM</t>
  </si>
  <si>
    <t>DRUM AUTO FORES.SASCA MARE 5,6KM</t>
  </si>
  <si>
    <t>DRUM AUTO FORES.SASCA-CASOI 2,2KM</t>
  </si>
  <si>
    <t>DRUM AUTO FORES. SCAUIELE 2,8KM</t>
  </si>
  <si>
    <t>DRUM AUTO FORES. SCORUSET 2,5KM</t>
  </si>
  <si>
    <t>DRUM AUTO FORES.SCORUSU 3,5 KM</t>
  </si>
  <si>
    <t>DRUM AUTO FORES. SCURTU 1,8 KM</t>
  </si>
  <si>
    <t>SCURTU 1,8 KM</t>
  </si>
  <si>
    <t>DRUM AUTO FORES.SCURUSNEI 2KM</t>
  </si>
  <si>
    <t>DRUM AUTO FORES. SECU 3,4 KM</t>
  </si>
  <si>
    <t>DRUM AUTO FORES.SECU 5KM, 20POD</t>
  </si>
  <si>
    <t>DRUM AUTO FORES.SENDROAIA 5,1KM</t>
  </si>
  <si>
    <t>DRUM AUTO FORES.SEREDNA 1,8KM</t>
  </si>
  <si>
    <t>DRUM FORESTIER SFATULUI</t>
  </si>
  <si>
    <t>DRUM AUTO FORES.SIHASTRIA I 3,9KM</t>
  </si>
  <si>
    <t>DRUM AUTO FORES.SIHASTRIA II 3,5KM</t>
  </si>
  <si>
    <t>DRUM AUTO FORES.SILISTEA DELU MARE 5,5K</t>
  </si>
  <si>
    <t>DRUM AUTO FORES.SILVESTRU 0,6KM</t>
  </si>
  <si>
    <t>DRUM AUTO FORES.SIMONEAC 1KM</t>
  </si>
  <si>
    <t>DRUM AUTO FORES.SINCA 2,2KM</t>
  </si>
  <si>
    <t>DRUM AUTO FORES. SLATINA 0,55KM</t>
  </si>
  <si>
    <t>DRUM AUTO FORES.SLATINA 7KM</t>
  </si>
  <si>
    <t>DRUM AUTO FORES.SLATINA I 1KM</t>
  </si>
  <si>
    <t>DRUM AUTO FORES.SLATINA II 4,4KM</t>
  </si>
  <si>
    <t>DRUM AUTO FORES. SLATINA PORCARET 2,2KM</t>
  </si>
  <si>
    <t>DRUM AUTO FORES. SLATIOARA 4,4 KM</t>
  </si>
  <si>
    <t>DRUM AUTO FORES.SLATIOARA  4,4KM</t>
  </si>
  <si>
    <t>DRUM AUTO FORES.SLATIOARA BOGATICA 1,3 KM</t>
  </si>
  <si>
    <t>DRUM AUTO FORES. SLATIOARA VORON. 2KM</t>
  </si>
  <si>
    <t>DRUM AUTO FORES.SLATIOARA-BOGATICA 1,6K</t>
  </si>
  <si>
    <t>DRUM AUTO FORES.SLATIOARA-PREL 1,6 KM</t>
  </si>
  <si>
    <t>DRUM AUTO FORES.SMIDA 1,5 KM</t>
  </si>
  <si>
    <t>DRUM AUTO FORES. SOLCUTA 3,3KM</t>
  </si>
  <si>
    <t>DRUM STAHNA</t>
  </si>
  <si>
    <t>STAHNA</t>
  </si>
  <si>
    <t>DRUM STAHNA-FLAMINZI</t>
  </si>
  <si>
    <t>DRUM AUTO FORES.STEFU 1,6KM</t>
  </si>
  <si>
    <t>DRUM AUTO FORES.STEGEA 11KM</t>
  </si>
  <si>
    <t>DRUM AUTO FORES.STEGEA 3,8KM, 4POD</t>
  </si>
  <si>
    <t>DRUM AUTO FORES. STEGI 2,6KM</t>
  </si>
  <si>
    <t>DRUM AUTO FORES. STERPARU 12,07KM</t>
  </si>
  <si>
    <t>DRUM STINCESTI CATAMARASTI, 6,6KM</t>
  </si>
  <si>
    <t>DRUM AUTO FORES.STINII ROTUNDA 2,6 KM</t>
  </si>
  <si>
    <t>DRUM AUTO FORES.STINISOARA 1,9 KM</t>
  </si>
  <si>
    <t>DRUM AUTO FORES.STINISOARA FUNDOAIA 1,6</t>
  </si>
  <si>
    <t>DRUM AUTO FORES. STOENEASA MARE 2,5KM</t>
  </si>
  <si>
    <t>DRUM AUTO FORES. STOENEASA MICA 1,9KM</t>
  </si>
  <si>
    <t>DRUM STRACHINARUL 2.3KM</t>
  </si>
  <si>
    <t>DRUM AUTO FORES. STRAJII BALASA 1 KM</t>
  </si>
  <si>
    <t>DRUM AUTO FORES. STRAJII-OSTRA 3 KM</t>
  </si>
  <si>
    <t>DRUM AUTO FORES. STRATEGIC 2KM</t>
  </si>
  <si>
    <t>DRUM AUTO FORES.STRIGOIU 3,4KM</t>
  </si>
  <si>
    <t>DRUM AUTO FORES.STRUJINOASA 2,5KM</t>
  </si>
  <si>
    <t>STRUJINOASA 2,5KM</t>
  </si>
  <si>
    <t>DRUM AUTO FORES.STRUJINOASA SUD 3,9KM</t>
  </si>
  <si>
    <t>DRUM AUTO FORES. STRUNGI 0,4KM</t>
  </si>
  <si>
    <t>STRUNGI 0,4KM</t>
  </si>
  <si>
    <t>DRUM AUTO FORES. SUHA MICA 7,8KM</t>
  </si>
  <si>
    <t>DRUM SUHARAU 5.05KM</t>
  </si>
  <si>
    <t>SUHARAU 5.05KM</t>
  </si>
  <si>
    <t>DRUM AUTO FORES.SUHARZELU MARE+MIC 5 KM</t>
  </si>
  <si>
    <t>DRUM AUTO FORES. SUNATORI 3,8 KM</t>
  </si>
  <si>
    <t>DRUM AUTO FORES. SUVORITA 3,3KM</t>
  </si>
  <si>
    <t>DRUM AUTO FORES. SUVORITICA 1,7KM</t>
  </si>
  <si>
    <t>DRUM AUTO FORES.TAIETURI 4,6KM</t>
  </si>
  <si>
    <t>DRUM AUTO FORES.TALPA 1,6KM</t>
  </si>
  <si>
    <t>DRUM AUTO FORES.TAMAS 1,2KM</t>
  </si>
  <si>
    <t>DRUM AUTO FORES. TAMAU 2,5KM</t>
  </si>
  <si>
    <t>DRUM AUTO FORES. TARNITA 2,2 KM</t>
  </si>
  <si>
    <t>DRUM AUTO FORES.TATARCA 6,2KM</t>
  </si>
  <si>
    <t>DRUM AUTO FORES. TATARCA 6,9KM</t>
  </si>
  <si>
    <t>DRUM AUTO FORES. TATARCUTA 2,9KM</t>
  </si>
  <si>
    <t>DRUM FORESTIER TEIOASA</t>
  </si>
  <si>
    <t>DRUM AUTO FORES.TESNITA 6,1KM</t>
  </si>
  <si>
    <t>DRUM AUTO FORES.TIGANCA 8,1KM</t>
  </si>
  <si>
    <t>DRUM AUTO FORES.TIGANCA DARCELA 2,4KM</t>
  </si>
  <si>
    <t>DRUM TIGANCA UNGUROAIA, 5,2 KM</t>
  </si>
  <si>
    <t>DRUM AUTO FORES.TIHU 1,5KM</t>
  </si>
  <si>
    <t>DRUM AUTO FORESTIER TILHARUL- L KM</t>
  </si>
  <si>
    <t>DRUM AUTO TIMOTEI 3KM</t>
  </si>
  <si>
    <t>DRUM TINCA 4KM</t>
  </si>
  <si>
    <t>DRUM AUTO FORES. TINISEL FRUMOSU 2KM</t>
  </si>
  <si>
    <t>DRUM AUTO FORES.TINOSU 7KM</t>
  </si>
  <si>
    <t>DRUM AUTO FORES.TOACA 1,3KM</t>
  </si>
  <si>
    <t>DRUM AUTO FORES. TOANCE 2,4KM</t>
  </si>
  <si>
    <t>DRUM AUTO FORES. TOANCE-CHIRIL 3,5KM</t>
  </si>
  <si>
    <t>DRUM AUTO FORES. TOCAR 2,2KM</t>
  </si>
  <si>
    <t>DRUM AUTO FORES.TOCILA I 5,1KM</t>
  </si>
  <si>
    <t>DRUM AUTO FORES.TOCILA II CARBUNARI 2KM</t>
  </si>
  <si>
    <t>DRUM AUTO FORES.TOCILA II RAGOAZA 1,2KM</t>
  </si>
  <si>
    <t>DRUM AUTO FORES. TOMNATEC 9,9KM</t>
  </si>
  <si>
    <t>DRUM AUTO FORES.TOMNATEC I 5,7KM</t>
  </si>
  <si>
    <t>DRUM AUTO FORES.TOMNATEC II 5,7KM,4 POD</t>
  </si>
  <si>
    <t>DRUM AUTO FORES.TONCHEI 14,6KM</t>
  </si>
  <si>
    <t>DRUM AUTO FORES.TONCHEI-GAINA 1,3KM</t>
  </si>
  <si>
    <t>DRUM AUTO FORES.TOPLICIOARA I 3KM,13POD</t>
  </si>
  <si>
    <t>DRUM AUTO FORES.TOPLICIOARA II 3KM,2POD</t>
  </si>
  <si>
    <t>DRUM AUTO FORES. TOPLITA 1,7 KM</t>
  </si>
  <si>
    <t>TOPLITA 1,7 KM</t>
  </si>
  <si>
    <t>DRUM AUTO FORES. TRESTIOARA 1,5KM</t>
  </si>
  <si>
    <t>DRUM AUTO FORES. TRISCIOR 2KM</t>
  </si>
  <si>
    <t>DRUM AUTO FORES. TROCI 7 KM</t>
  </si>
  <si>
    <t>DRUM AUTO FORES. TROCI VACARIE 1,2 KM</t>
  </si>
  <si>
    <t>DRUM AUTO FORES. TUDORENI 1KM</t>
  </si>
  <si>
    <t>DRUM AUTO FORES. TURBATA 1,9KM</t>
  </si>
  <si>
    <t>DRUM TURBATA BALTA DRACILOR 5.4K</t>
  </si>
  <si>
    <t>TURBATA BALTA DRACILOR 5.4K</t>
  </si>
  <si>
    <t>DRUM TURBATICA 1.7KM</t>
  </si>
  <si>
    <t>TURBATICA 1.7KM</t>
  </si>
  <si>
    <t>DRUM AUTO TURCULET 13KM</t>
  </si>
  <si>
    <t>DRUM AUTO TURCULET RAMIFIC 4KM</t>
  </si>
  <si>
    <t>DRUM AUTO TURCULOVA POD 1,5KM</t>
  </si>
  <si>
    <t>DRUM URETREA</t>
  </si>
  <si>
    <t>DRUM URETREA-DRAGAN</t>
  </si>
  <si>
    <t>DRUM AUTO FORES. URSOAIA 1,1 KM</t>
  </si>
  <si>
    <t>DRUM AUTO FORES. URSOAIA 2KM</t>
  </si>
  <si>
    <t>DRUM AUTO FORES.URSOAIA 3,8KM</t>
  </si>
  <si>
    <t>DRUM AUTO FORES.URSOAIA 4,1KM</t>
  </si>
  <si>
    <t>DRUM AUTO FORES. URSULEASA PRELUNG.3,6K</t>
  </si>
  <si>
    <t>DRUM AUTO FORESTIER V.BOURII</t>
  </si>
  <si>
    <t>V.BOURII</t>
  </si>
  <si>
    <t>DRUM AUTO FORES. V.CASELOR 4,6KM</t>
  </si>
  <si>
    <t>DRUM AUTO FORES.VACARIE 1,5 KM</t>
  </si>
  <si>
    <t>DRUM AUTO FORES.VALEA BOURII MUNCEL 1,3</t>
  </si>
  <si>
    <t>DRUM AUTO FORES. VALEA COLIBEI 1,6KM</t>
  </si>
  <si>
    <t>DRUM AUTO FORES. VALEA CU CALEA 6KM</t>
  </si>
  <si>
    <t>DRUM AUTO FORES. VALEA HAITEI 7,5KM</t>
  </si>
  <si>
    <t>DRUM AUTO FORES.VALEA LARGA 2,6KM</t>
  </si>
  <si>
    <t>DRUM AUTO FORES. VALEA SEACA 3KM</t>
  </si>
  <si>
    <t>DRUM AUTO FORES.VALEA SEACA 3KM</t>
  </si>
  <si>
    <t>DRUM AUTO FORES. VALEA STINII 5,9 KM</t>
  </si>
  <si>
    <t>DRUM VALEA STUHOASEI 0.9KM</t>
  </si>
  <si>
    <t>DRUM AUTO VARNITA</t>
  </si>
  <si>
    <t>VARNITA</t>
  </si>
  <si>
    <t>DRUM VARNITA PRELUNGIRE</t>
  </si>
  <si>
    <t>DRUM AUTO FORES.VARNITA-PUTNA 1,3KM</t>
  </si>
  <si>
    <t>VARNITA-PUTNA 1,3KM</t>
  </si>
  <si>
    <t>DRUM AUTO FORES. VERDELE VF.BARNAR 10KM</t>
  </si>
  <si>
    <t>DRUM AUTO FORES.VESCARIE 1,9KM</t>
  </si>
  <si>
    <t>DRUM AUTO FORES.VETAU 6,9KM</t>
  </si>
  <si>
    <t>DRUM AUTO FORES. VF.DEALULUI 2,5KM</t>
  </si>
  <si>
    <t>DRUM AUTO FORES.VILFA 1 KM</t>
  </si>
  <si>
    <t>DRUM AUTO FORES.VILFA 2KM</t>
  </si>
  <si>
    <t>DRUM AUTO FORES.VIRLAN 2,1KM</t>
  </si>
  <si>
    <t>DRUM AUTO FORES. VLEJU 1KM</t>
  </si>
  <si>
    <t>DRUM AUTO FORES. VOIVODEASA 4,4 KM</t>
  </si>
  <si>
    <t>DRUM AUTO FORES. VOIVODEASA I 1,7 KM</t>
  </si>
  <si>
    <t>DRUM AUTO FORES. VOIVODEASA II 2 KM</t>
  </si>
  <si>
    <t>DRUM AUTO FORES.VOROAVA 1,7KM</t>
  </si>
  <si>
    <t>DRUM AUTO FORES.VOROAVA-PRELUNGIRE 6,4K</t>
  </si>
  <si>
    <t>DRUM VORONA IEZER 3.5KM</t>
  </si>
  <si>
    <t>DRUM VORONA PESTERA 1.6KM</t>
  </si>
  <si>
    <t>VORONA PESTERA 1.6KM</t>
  </si>
  <si>
    <t>DRUM VORONA TEIS 2.1KM</t>
  </si>
  <si>
    <t>VORONA TEIS 2.1KM</t>
  </si>
  <si>
    <t>DRUM AUTO FORES. VULTURESTI 1,3KM</t>
  </si>
  <si>
    <t>DRUM AUTO FORES. VULTURESTI-RAMIF.3,2KM</t>
  </si>
  <si>
    <t>DRUM AUTO FORES.ZAMBROSLAV 1,3KM</t>
  </si>
  <si>
    <t>DAF ZAMOSTEA</t>
  </si>
  <si>
    <t>HG 982/1998;HG 1344/2011;OUG.1 din 04/01/2017;HG.354/18.05.2017;HG.499/13.07.2017;HG.499/13.07.2017;OUG.68 din 06/11/2019</t>
  </si>
  <si>
    <t>Lungime=3,473 Km;Suprafeţe= ha;CF= ;</t>
  </si>
  <si>
    <t>DRUM AUTO FORES. ZAMOSTEA DEAL 3KM</t>
  </si>
  <si>
    <t>DRUM AUTO FORES. ZDROB 2,2KM</t>
  </si>
  <si>
    <t>DRUM AUTO FORES.ZGIRCIU 1,7KM</t>
  </si>
  <si>
    <t>DRUM AUTO FORES.ZIMBRISOR 1,2KM</t>
  </si>
  <si>
    <t>DRUM AUTO FORES.ZIMBRISOR-PREL. 1,4KM</t>
  </si>
  <si>
    <t>DRUM AUTO FORES.ZIMBROAIA 1,7KM</t>
  </si>
  <si>
    <t>DRUM AUTO FOREST.ZIMBROSLAY 1,3KM</t>
  </si>
  <si>
    <t>DRUM AUTO FORES.ZIMBRU 5,5KM</t>
  </si>
  <si>
    <t>DRUM AUTO FORES.ZIMBRU-RAMIFIC. 1,1KM</t>
  </si>
  <si>
    <t>DRUM AUTO FORES.ZVARCEANU 1,5KM,5 POD</t>
  </si>
  <si>
    <t>BARAJ FIX ŞI PRAGURI - BRANISTE</t>
  </si>
  <si>
    <t>CONSTRUCŢIE TORENŢI BRUSTUROASA</t>
  </si>
  <si>
    <t>BARAJ ŞI PRAGURI COR. TOR. CIOCIRLAN</t>
  </si>
  <si>
    <t>BARAJ ŞI PRAGURI COR.TOR.CIOCIRLAN</t>
  </si>
  <si>
    <t>BARAJ CORECŢIE TORENŢI</t>
  </si>
  <si>
    <t>CANAL ZIDĂRIE (CORECŢIA TORENŢILOR)</t>
  </si>
  <si>
    <t>PRAG ŞI BARAJE (CORECŢIA TORENŢILOR)</t>
  </si>
  <si>
    <t>PRAG ŞI BARAJE (COR. TOR)</t>
  </si>
  <si>
    <t>BARAJ GLODURI (CORECŢIA TORENŢILOR)</t>
  </si>
  <si>
    <t>ZID SPRIJIN PIATRĂ MORTAR CIMENT C.T.</t>
  </si>
  <si>
    <t>BARAJ FIX SI PRAGURI</t>
  </si>
  <si>
    <t>BARAJ FIX ŞI PRAGURI</t>
  </si>
  <si>
    <t>BARAJ ZID PIATRĂ MORTAR CIMENT (C.T)</t>
  </si>
  <si>
    <t>CANAL BETON-KBA-GLODURI (CORECT.TORENŢI)</t>
  </si>
  <si>
    <t>AMENAJARE ALBIE PÂRÂU GOIA -CORECŢIA TORENŢI</t>
  </si>
  <si>
    <t>BARAJ CORECTARE TORENŢI PALTINOASA I.</t>
  </si>
  <si>
    <t>Lungime albie corectată/consolidată=0,48 km;</t>
  </si>
  <si>
    <t>CORECTII TORENŢI PALTINOASA II</t>
  </si>
  <si>
    <t>BARAJ BETON PÂRÂUL MESTEACĂN</t>
  </si>
  <si>
    <t>BARAJ CORECŢIE TORENŢI PÂRÂUL NEGRU</t>
  </si>
  <si>
    <t>BARAJ BETON VALEA PUTNEI</t>
  </si>
  <si>
    <t>TRAVERSE ZID PIATRA CU MORTAR CIMENT</t>
  </si>
  <si>
    <t>DIG DIRIJAT</t>
  </si>
  <si>
    <t>Lungime albie corectată/consolidată=0,126 km;</t>
  </si>
  <si>
    <t>CANAL ZIDĂRIE (COR. TOR.)</t>
  </si>
  <si>
    <t>CANAL PĂMÂNT 1062 ML (C.T.)</t>
  </si>
  <si>
    <t>Lungime albie corectată/consolidată=1,062 km;</t>
  </si>
  <si>
    <t>PRAG ZID PIATRA CU MORTAR CIMENT C.T.</t>
  </si>
  <si>
    <t>PRAG ZID PIATRA CU MORTAR CIMENT</t>
  </si>
  <si>
    <t>DIG APARARE MAL C.T.PIRIUL NEGRU</t>
  </si>
  <si>
    <t>PIRIUL NEGRU</t>
  </si>
  <si>
    <t>CANAL PAMINT</t>
  </si>
  <si>
    <t>CANAL DESCHIS EVAC.APELOR</t>
  </si>
  <si>
    <t>DAF HARABORU</t>
  </si>
  <si>
    <t>GORJ</t>
  </si>
  <si>
    <t>Tara: România; Judet: GORJ; -;   -; Nr: -;</t>
  </si>
  <si>
    <t>DAF VALEA PORCULUI</t>
  </si>
  <si>
    <t>DAF LUPSOARA</t>
  </si>
  <si>
    <t>DAF RUNCU PORCENI</t>
  </si>
  <si>
    <t>DAF BRATCU</t>
  </si>
  <si>
    <t>POD DAF BRATCU</t>
  </si>
  <si>
    <t>DAF TARNITA</t>
  </si>
  <si>
    <t>DAF LAINICI PIRLAE</t>
  </si>
  <si>
    <t>DAF VALEA JIULUI</t>
  </si>
  <si>
    <t>DAF SCHITU LAINICI</t>
  </si>
  <si>
    <t>DAF SCHITU CORBU</t>
  </si>
  <si>
    <t>DAF CERBANASU</t>
  </si>
  <si>
    <t>DAF VALEA SADULUI</t>
  </si>
  <si>
    <t>DAF SCURTA SADU</t>
  </si>
  <si>
    <t>DAF SADU LUI SIN</t>
  </si>
  <si>
    <t>DAF VATUIU MIC</t>
  </si>
  <si>
    <t>DAF VATUIU MARE</t>
  </si>
  <si>
    <t>DAF VIEZUROIU MARE</t>
  </si>
  <si>
    <t>DAF SADU MUNCELU</t>
  </si>
  <si>
    <t>DAF VERSANT BABEI</t>
  </si>
  <si>
    <t>DAF PIRIUL CERBULUI</t>
  </si>
  <si>
    <t>DAF LACSORU MARE</t>
  </si>
  <si>
    <t>DAF SADU</t>
  </si>
  <si>
    <t>DAF PIRIUL COMENZII</t>
  </si>
  <si>
    <t>DAF PORCENI</t>
  </si>
  <si>
    <t>DAF DUMITRA</t>
  </si>
  <si>
    <t>POD DAF VATUIU</t>
  </si>
  <si>
    <t>DAF IVANIS</t>
  </si>
  <si>
    <t>DAF PIRIU VIU</t>
  </si>
  <si>
    <t>DAF SCRADITA</t>
  </si>
  <si>
    <t>DAF VALEA PLOPULUI</t>
  </si>
  <si>
    <t>DAF RACHITA</t>
  </si>
  <si>
    <t>DAF PIRIU CURATURI</t>
  </si>
  <si>
    <t>DAF PIRIUL SOIMULUI</t>
  </si>
  <si>
    <t>DAF PIRIU BORNEI</t>
  </si>
  <si>
    <t>DAF POIENITA</t>
  </si>
  <si>
    <t>DAF VALEA DESULUI</t>
  </si>
  <si>
    <t>DAF PLOSCUTA</t>
  </si>
  <si>
    <t>DAF IAPA</t>
  </si>
  <si>
    <t>DAF HORGA</t>
  </si>
  <si>
    <t>DAF SACOTA</t>
  </si>
  <si>
    <t>DAF GALBENU I</t>
  </si>
  <si>
    <t>DRUM FOREST GALBENU II</t>
  </si>
  <si>
    <t>DAF GALBENU III</t>
  </si>
  <si>
    <t>DAF GALBENU IV</t>
  </si>
  <si>
    <t>DRUM FOREST ULCIOARE</t>
  </si>
  <si>
    <t>DRUM FOREST ULCIOARE ZANOAGA</t>
  </si>
  <si>
    <t>DRUM FOREST ZANOAGA I</t>
  </si>
  <si>
    <t>DRUM FOREST ZANOAGA II</t>
  </si>
  <si>
    <t>DRUM FOREST BAITA</t>
  </si>
  <si>
    <t>DRUM FOREST CHEI OLTET</t>
  </si>
  <si>
    <t>DRUM FOREST OLTETUL</t>
  </si>
  <si>
    <t>DAF UNGURELU</t>
  </si>
  <si>
    <t>DRUM FOREST URLIESU</t>
  </si>
  <si>
    <t>DAF BELEOAIA</t>
  </si>
  <si>
    <t>DRUM FOREST PIRIUL BRADULUI</t>
  </si>
  <si>
    <t>DRUM FOREST VALEA SEACA</t>
  </si>
  <si>
    <t>DAF VALEA PRELUNGA</t>
  </si>
  <si>
    <t>DAF VALEA VERDE</t>
  </si>
  <si>
    <t>DRUM FORESTIER TIGANICA I</t>
  </si>
  <si>
    <t>DAF TIGANICA II</t>
  </si>
  <si>
    <t>DAF PRIBA</t>
  </si>
  <si>
    <t>DAF PORCASA</t>
  </si>
  <si>
    <t>DAF HORASTI</t>
  </si>
  <si>
    <t>DAF PRIBA MARE</t>
  </si>
  <si>
    <t>DAF BROSCA</t>
  </si>
  <si>
    <t>DAF VALEA SALCARIILOR</t>
  </si>
  <si>
    <t>DAF ROGOJELU</t>
  </si>
  <si>
    <t>DAF IENISITA VALEA MOS</t>
  </si>
  <si>
    <t>DAF DRAGOIESTI</t>
  </si>
  <si>
    <t>DAF TEIUSUL MARE</t>
  </si>
  <si>
    <t>DAF MACESUL</t>
  </si>
  <si>
    <t>DAF GILORT</t>
  </si>
  <si>
    <t>DAF MACARIA</t>
  </si>
  <si>
    <t>DAF TARTARAUL</t>
  </si>
  <si>
    <t>DAF SETEA MARE</t>
  </si>
  <si>
    <t>DAF VALEA ROMANULUI</t>
  </si>
  <si>
    <t>DAF ROMANU PRELUNGIRE</t>
  </si>
  <si>
    <t>DAF DILBANU II</t>
  </si>
  <si>
    <t>DAF DILBANU I</t>
  </si>
  <si>
    <t>DAF DILBANU III</t>
  </si>
  <si>
    <t>DAF DILBANU RINCA</t>
  </si>
  <si>
    <t>DAF MOHANU</t>
  </si>
  <si>
    <t>DAF PIRIUL MIOARELOR</t>
  </si>
  <si>
    <t>DAF PRAVET</t>
  </si>
  <si>
    <t>DAF ARIN PRISACA</t>
  </si>
  <si>
    <t>DAF GILORTEL I</t>
  </si>
  <si>
    <t>DAF GILORTEL II</t>
  </si>
  <si>
    <t>DAF GILORTEL III</t>
  </si>
  <si>
    <t>DAF GILORTELUL VLADOIU</t>
  </si>
  <si>
    <t>DAF TEIUSU MARE</t>
  </si>
  <si>
    <t>DRUM FOREST GILORTEL</t>
  </si>
  <si>
    <t>DAF VALEA CU APA</t>
  </si>
  <si>
    <t>DAF SNAGOV</t>
  </si>
  <si>
    <t>DAF VALEA ROMANATULUI</t>
  </si>
  <si>
    <t>DAF VLADULENI</t>
  </si>
  <si>
    <t>DAF VALEA CONACULUI</t>
  </si>
  <si>
    <t>DAF VALEA MARE SALCIILE</t>
  </si>
  <si>
    <t>DAF VALEA STRIMBA</t>
  </si>
  <si>
    <t>DAF STRIMBUSOARA</t>
  </si>
  <si>
    <t>DAF CINEPA</t>
  </si>
  <si>
    <t>DAF RASINUTA</t>
  </si>
  <si>
    <t>DAF LUMEZIA</t>
  </si>
  <si>
    <t>DAF VALEA BALUSULUI</t>
  </si>
  <si>
    <t>DAF RACU MARE</t>
  </si>
  <si>
    <t>DAF VIJDEA</t>
  </si>
  <si>
    <t>DAF RACU MIC</t>
  </si>
  <si>
    <t>DAF MOI</t>
  </si>
  <si>
    <t>DAF VALEA MINASTIRII</t>
  </si>
  <si>
    <t>DAF BUDUROAIELE</t>
  </si>
  <si>
    <t>DAF VALEA CALUGAREASCA</t>
  </si>
  <si>
    <t>DAF VALEA TUNSULUI</t>
  </si>
  <si>
    <t>DAF VALEA LUI DAN</t>
  </si>
  <si>
    <t>DAF VALEA PARAULUI</t>
  </si>
  <si>
    <t>DRUM FOREST VALEA PARAULUI</t>
  </si>
  <si>
    <t>DRUM FORESTIER SOCU</t>
  </si>
  <si>
    <t>DAF VERSANT STEFANESTI</t>
  </si>
  <si>
    <t>DAF MIRA</t>
  </si>
  <si>
    <t>DAF VALEA RACILOR</t>
  </si>
  <si>
    <t>DAF VALEA PIETRICELELOR</t>
  </si>
  <si>
    <t>DAF VALEA RUGILOR I+II</t>
  </si>
  <si>
    <t>DAF VALEA RACHITEI</t>
  </si>
  <si>
    <t>DAF GIGIU MARE</t>
  </si>
  <si>
    <t>DAF BOBAIA I+II</t>
  </si>
  <si>
    <t>DAF VALEA CALULUI</t>
  </si>
  <si>
    <t>DAF HOBAICA</t>
  </si>
  <si>
    <t>DAF INOASA</t>
  </si>
  <si>
    <t>DAF MUSETESTI</t>
  </si>
  <si>
    <t>DAF RUDARI OGASUL VIIL.</t>
  </si>
  <si>
    <t>DAF VALEA DIDILESTI</t>
  </si>
  <si>
    <t>DAF SEUCA</t>
  </si>
  <si>
    <t>DAF CURTISOARA</t>
  </si>
  <si>
    <t>DAF DIDILESTI</t>
  </si>
  <si>
    <t>DAF RACHITEAUA</t>
  </si>
  <si>
    <t>DAF OSLITA NEDEUTA</t>
  </si>
  <si>
    <t>DAF LEORDELE</t>
  </si>
  <si>
    <t>DRUM FOREST VAJA</t>
  </si>
  <si>
    <t>DRUM FOREST VALEA PIETRELOR</t>
  </si>
  <si>
    <t>DRUM FOREST PIRGUL MARE</t>
  </si>
  <si>
    <t>DRUM FOREST VARATEC</t>
  </si>
  <si>
    <t>DAF C F F BISTRITA</t>
  </si>
  <si>
    <t>DAF RACHITEAUA SALB</t>
  </si>
  <si>
    <t>DAF LESPEZELUL</t>
  </si>
  <si>
    <t>DRUM FOREST TILVA</t>
  </si>
  <si>
    <t>DAF POIANA CU IZVOR</t>
  </si>
  <si>
    <t>DAF PARAUL RAU</t>
  </si>
  <si>
    <t>DRUM FOREST CLOCOTICI</t>
  </si>
  <si>
    <t>DRUM FOREST BARLOAGA</t>
  </si>
  <si>
    <t>DAF SODOIESTI</t>
  </si>
  <si>
    <t>DAF GORGANUL</t>
  </si>
  <si>
    <t>DAF PALTINEI</t>
  </si>
  <si>
    <t>DAF PARAUL ADINC</t>
  </si>
  <si>
    <t>DAF POIANA CU FRAGI</t>
  </si>
  <si>
    <t>DAF TISMANITA VALE</t>
  </si>
  <si>
    <t>DAF TISMANITA COASTA</t>
  </si>
  <si>
    <t>DAF PISCURI TOPESTI</t>
  </si>
  <si>
    <t>DAF CRISANUL</t>
  </si>
  <si>
    <t>DAF PARGAVUL</t>
  </si>
  <si>
    <t>DAF DUMBRAVA LATES</t>
  </si>
  <si>
    <t>DAF DUMBRAVA CANTON</t>
  </si>
  <si>
    <t>DAF PIRIUL LUI ILIUTA</t>
  </si>
  <si>
    <t>DRUM FOREST GOLUMBELU</t>
  </si>
  <si>
    <t>DOLJ</t>
  </si>
  <si>
    <t>Tara: România; Judet: DOLJ; -;   -; Nr: -;</t>
  </si>
  <si>
    <t>DRUM FOREST  BALACI SCANDURA</t>
  </si>
  <si>
    <t>DRUM FOREST LINTI</t>
  </si>
  <si>
    <t>DRUM FOREST VIISOARA</t>
  </si>
  <si>
    <t>DRUM FOREST GOLUMBELU VALE</t>
  </si>
  <si>
    <t>DRUM FOREST BRATOVOIESTI</t>
  </si>
  <si>
    <t>HG 982/1998; HG nr. 771/2009;HG 1344/2011;OUG.1 din 04/01/2017;HG.354/18.05.2017;OUG.68 din 06/11/2019</t>
  </si>
  <si>
    <t>DRUM FOREST VALEA HOTULUI</t>
  </si>
  <si>
    <t>HG 982/1998;HG nr. 771/2009;HG 1344/2011;OUG.1 din 04/01/2017;HG.354/18.05.2017;OUG.68 din 06/11/2019</t>
  </si>
  <si>
    <t>HG 982/1998;HG nr. 771/2009;;HG 1344/2011;OUG.1 din 04/01/2017;HG.354/18.05.2017;OUG.68 din 06/11/2019</t>
  </si>
  <si>
    <t>DRUM FOREST GRAJDANA</t>
  </si>
  <si>
    <t>DRUM FOREST COSACU</t>
  </si>
  <si>
    <t>DRUM FOREST RACOVITA I</t>
  </si>
  <si>
    <t>DRUM FOREST RACOVITA II</t>
  </si>
  <si>
    <t>DRUM FOREST URSOAIA I</t>
  </si>
  <si>
    <t>DRUM FOREST URSOAIA II</t>
  </si>
  <si>
    <t>DRUM FOREST TINTARENI</t>
  </si>
  <si>
    <t>DRUM FOREST PIRIA</t>
  </si>
  <si>
    <t>DRUM FORESTIER VERBICIOARA</t>
  </si>
  <si>
    <t>DRUM FOREST SADOVA</t>
  </si>
  <si>
    <t>DAF POCRUIA</t>
  </si>
  <si>
    <t>DAF VALEA MARE SOHODOL</t>
  </si>
  <si>
    <t>DAF LUPSA</t>
  </si>
  <si>
    <t>DAF MOTRU SEC RACORDARE CU DRUM COMUNAL</t>
  </si>
  <si>
    <t>DAF DOBROTA</t>
  </si>
  <si>
    <t>DAF VARATEC DOBROTA</t>
  </si>
  <si>
    <t>DAF MOTRU CU APA</t>
  </si>
  <si>
    <t>DAF MOTRU I</t>
  </si>
  <si>
    <t>DAF PALTINEI SCARISOARA</t>
  </si>
  <si>
    <t>DAF MILEAN</t>
  </si>
  <si>
    <t>DAF ALUNU</t>
  </si>
  <si>
    <t>DAF FRUMOSUL I</t>
  </si>
  <si>
    <t>DAF FRUMOSUL II</t>
  </si>
  <si>
    <t>DAF FRUMOSUL III</t>
  </si>
  <si>
    <t>DAF FRUMOSUL IV</t>
  </si>
  <si>
    <t>DAF RASUL</t>
  </si>
  <si>
    <t>DAF CARPINEI</t>
  </si>
  <si>
    <t>DAF CLOSANI VALEA MARE</t>
  </si>
  <si>
    <t>DAFVALEA MARE CLOSANI</t>
  </si>
  <si>
    <t>DAF MERISOR</t>
  </si>
  <si>
    <t>DAF MOTRU II TRASEU I-II</t>
  </si>
  <si>
    <t>DAF GAHANA</t>
  </si>
  <si>
    <t>DAF PR FANTANII</t>
  </si>
  <si>
    <t>DAF VALEA PIETRII</t>
  </si>
  <si>
    <t>DAF OBIRSIA BILTA</t>
  </si>
  <si>
    <t>DAF BILTA SCARISOARA</t>
  </si>
  <si>
    <t>DAF BILTA I</t>
  </si>
  <si>
    <t>DAF SCARISOARA PLESCIOARA</t>
  </si>
  <si>
    <t>DAF BILTA CACIULATA</t>
  </si>
  <si>
    <t>DAF GROPU SEC</t>
  </si>
  <si>
    <t>DAF VERSANT SIPOT</t>
  </si>
  <si>
    <t>DAF SIPOT SCARISOAARA</t>
  </si>
  <si>
    <t>DAF PLESCIOARA SIPOT</t>
  </si>
  <si>
    <t>DAF SIPOT PRELUNGIRE</t>
  </si>
  <si>
    <t>DAF BILTA II</t>
  </si>
  <si>
    <t>DAF TARBANU PESCARU</t>
  </si>
  <si>
    <t>DAF ALBELE TIRBANUL I</t>
  </si>
  <si>
    <t>DAF ALBELE TIRBANUL II</t>
  </si>
  <si>
    <t>DAF COASTA PESCARU I</t>
  </si>
  <si>
    <t>DAF COASTA PESCARU II</t>
  </si>
  <si>
    <t>DAF JELESELU</t>
  </si>
  <si>
    <t>DAF PESCARU JELESELU</t>
  </si>
  <si>
    <t>DAF MACRISU</t>
  </si>
  <si>
    <t>DAF MACRISU I SI II</t>
  </si>
  <si>
    <t>DAF PIRIUL VODULUI</t>
  </si>
  <si>
    <t>DAF VERSANT MUNCELU</t>
  </si>
  <si>
    <t>DAF SUSENI</t>
  </si>
  <si>
    <t>DAF SCURTA</t>
  </si>
  <si>
    <t>DAF SUSITA SEACA</t>
  </si>
  <si>
    <t>DAF CIOCLOVINA</t>
  </si>
  <si>
    <t>DAF SISITA STINGA II</t>
  </si>
  <si>
    <t>DAF PIETRICEAUA</t>
  </si>
  <si>
    <t>DAF SUSITA VERDE</t>
  </si>
  <si>
    <t>DAF SUSITA STINGA I</t>
  </si>
  <si>
    <t>DAF PRELUNGIREA DEALULUI</t>
  </si>
  <si>
    <t>DAF PIRIUL COTANULUI</t>
  </si>
  <si>
    <t>DAF PRELUNGIRE STRAJA</t>
  </si>
  <si>
    <t>DAF CARTIANU</t>
  </si>
  <si>
    <t>DAF BALTA NEAGRA</t>
  </si>
  <si>
    <t>DAF OLOGU</t>
  </si>
  <si>
    <t>PRAGURI PENTRU CORECTIA TORENTILIOR</t>
  </si>
  <si>
    <t>Tara: România; Judet: MUREŞ; -;   -; Nr: -;</t>
  </si>
  <si>
    <t>DAF BATRINA</t>
  </si>
  <si>
    <t>DAF BELCIU</t>
  </si>
  <si>
    <t>DAF BILDAREASA I</t>
  </si>
  <si>
    <t>DAF BISTRA COFU</t>
  </si>
  <si>
    <t>HG 982/1998;HG 1344/2011 514/2011;OUG.1 din 04/01/2017;OUG.68 din 06/11/2019</t>
  </si>
  <si>
    <t>DAF BITCA</t>
  </si>
  <si>
    <t>DAF BLIDARASA II</t>
  </si>
  <si>
    <t>DAF BLIDARU</t>
  </si>
  <si>
    <t>DAF BORZIA</t>
  </si>
  <si>
    <t>HG 982/1998;HG 1344/2011; HG 514/ 18-MAI-11:514/18-MAI-11;OUG.1 din 04/01/2017;OUG.68 din 06/11/2019</t>
  </si>
  <si>
    <t>DAF BORZIUTA</t>
  </si>
  <si>
    <t>DAF BRADETEL</t>
  </si>
  <si>
    <t>DAF BRADU</t>
  </si>
  <si>
    <t>DAF BUCIN</t>
  </si>
  <si>
    <t>DAF BUNEASA</t>
  </si>
  <si>
    <t>DAF CARAGANA</t>
  </si>
  <si>
    <t>DAF CIMPUL CETATII</t>
  </si>
  <si>
    <t>DAF CIUNEASA GHINOARI</t>
  </si>
  <si>
    <t>DAF CONTUR LAC RASTOLITA TR II</t>
  </si>
  <si>
    <t>DAF COPRIOANA</t>
  </si>
  <si>
    <t>DAF CORNESTI</t>
  </si>
  <si>
    <t>DAF COSTEASA</t>
  </si>
  <si>
    <t>DAF CREANGA ALBA</t>
  </si>
  <si>
    <t>DAF CREANGA BAFTA</t>
  </si>
  <si>
    <t>DAF CRIS FINATE</t>
  </si>
  <si>
    <t>DAF CUCUMBERT</t>
  </si>
  <si>
    <t>DAF DEALUL NIRAJULUI</t>
  </si>
  <si>
    <t>DAF DELENI</t>
  </si>
  <si>
    <t>DAF DOBAREA</t>
  </si>
  <si>
    <t>DAF DONCA</t>
  </si>
  <si>
    <t>DAF DRAGUSA</t>
  </si>
  <si>
    <t>DAF FANATE</t>
  </si>
  <si>
    <t>DAF FANCEL-11,5 KM</t>
  </si>
  <si>
    <t>DAF FATACIUNITA</t>
  </si>
  <si>
    <t>DAF FINCEL GUDEA MARE</t>
  </si>
  <si>
    <t>DAF FINCEL RUSU</t>
  </si>
  <si>
    <t>DAF FRASINEL</t>
  </si>
  <si>
    <t>DAF FUNDATURA SAIES</t>
  </si>
  <si>
    <t>DAF GALAOAIA</t>
  </si>
  <si>
    <t>DAF GAURII SAIES</t>
  </si>
  <si>
    <t>DAF GROPSOARA</t>
  </si>
  <si>
    <t>DAF GUDEA MARE</t>
  </si>
  <si>
    <t>DAF GUDEA MICA</t>
  </si>
  <si>
    <t>DAF HARANGLAB DAIA</t>
  </si>
  <si>
    <t>DAF HIA SAES</t>
  </si>
  <si>
    <t>DAF HODAC ISTICEUL MARE</t>
  </si>
  <si>
    <t>DAF HRENOASA</t>
  </si>
  <si>
    <t>DAF IDICELUL DEALUL ALB</t>
  </si>
  <si>
    <t>DAF ILISOARA MICA</t>
  </si>
  <si>
    <t>DAF ILISOARA PR. OPRIT</t>
  </si>
  <si>
    <t>DAF ILVA - MARE NEGOI</t>
  </si>
  <si>
    <t>DAF IOD</t>
  </si>
  <si>
    <t>DAF ISOPUL DE JOS</t>
  </si>
  <si>
    <t>DAF ISOPUL DE SUS</t>
  </si>
  <si>
    <t>DAF ISTICEUL MIC</t>
  </si>
  <si>
    <t>DAF IUHOD</t>
  </si>
  <si>
    <t>DAF IZARET</t>
  </si>
  <si>
    <t>DAF JEPII FLORESTI</t>
  </si>
  <si>
    <t>DAF JIRCA MAGURA</t>
  </si>
  <si>
    <t>DAF KAIZERAU</t>
  </si>
  <si>
    <t>DAF LEGATURA SIROD NIRAJ</t>
  </si>
  <si>
    <t>DAF LENKES-KIRU</t>
  </si>
  <si>
    <t>DAF LEPES</t>
  </si>
  <si>
    <t>DAF LOTUL MARE</t>
  </si>
  <si>
    <t>DAF MAGHERUL DE SUS</t>
  </si>
  <si>
    <t>DAF MAGURA DE JOS</t>
  </si>
  <si>
    <t>DAF MAGURA DE SUS</t>
  </si>
  <si>
    <t>DAF MANGALUL</t>
  </si>
  <si>
    <t>DAF MERMEZEU</t>
  </si>
  <si>
    <t>DAF MERMEZEU PRELUNGIRE 1,6 km</t>
  </si>
  <si>
    <t>DAF MIJLOC I</t>
  </si>
  <si>
    <t>DAF MIJLOC II</t>
  </si>
  <si>
    <t>DAF MOCIARUL DE JOS</t>
  </si>
  <si>
    <t>DAF MOCIRLOSU</t>
  </si>
  <si>
    <t>DAF MUNCEL + 3KM</t>
  </si>
  <si>
    <t>DAF NARVITA</t>
  </si>
  <si>
    <t>DAF NEAGRA JING</t>
  </si>
  <si>
    <t>DAF NEAGRA SCHWARTZ</t>
  </si>
  <si>
    <t>DAF NIRAJUL MARE</t>
  </si>
  <si>
    <t>DAF NIRAJUL MARE-EREMITU-9,2 KM</t>
  </si>
  <si>
    <t>DAF NIRAJUL MIC</t>
  </si>
  <si>
    <t>DAF NIRAJUL MIC DENES</t>
  </si>
  <si>
    <t>DAF OBERAITER</t>
  </si>
  <si>
    <t>DAF PARAUL LITU</t>
  </si>
  <si>
    <t>DAF PARAUL PORCULUI</t>
  </si>
  <si>
    <t>DAF PESCOASA</t>
  </si>
  <si>
    <t>DAF PESCOASA DE JOS</t>
  </si>
  <si>
    <t>DAF PIATRA DE JOS</t>
  </si>
  <si>
    <t>DAF PIETROSUL</t>
  </si>
  <si>
    <t>DAF PIRIUL ADINC</t>
  </si>
  <si>
    <t>DAF PIRIUL DINULUI VL. HOTAR</t>
  </si>
  <si>
    <t>DAF PIRIUL MIJLOC CALD</t>
  </si>
  <si>
    <t>DAF PIRIUL RECE GANT</t>
  </si>
  <si>
    <t>DAF PIRIUL SIK</t>
  </si>
  <si>
    <t>DAF PLATOU SEBES</t>
  </si>
  <si>
    <t>DAF POD CEIA</t>
  </si>
  <si>
    <t>DAF POD PESTE MURES SALARD</t>
  </si>
  <si>
    <t>DAF POIENI VINATORI</t>
  </si>
  <si>
    <t>DAF PRELUCA MERMEZEU</t>
  </si>
  <si>
    <t>DAF PRISLOPUL MIC</t>
  </si>
  <si>
    <t>DAF RATIU</t>
  </si>
  <si>
    <t>DAF ROMES</t>
  </si>
  <si>
    <t>DAF ROSIA</t>
  </si>
  <si>
    <t>DAF ROUA LEGATURA</t>
  </si>
  <si>
    <t>DAF RUSU</t>
  </si>
  <si>
    <t>DAF RUTA</t>
  </si>
  <si>
    <t>DAF SAIES LACUT</t>
  </si>
  <si>
    <t>DAF SALARD HIDEGAG</t>
  </si>
  <si>
    <t>DAF SANDRA</t>
  </si>
  <si>
    <t>DAF SEBES COLIBE</t>
  </si>
  <si>
    <t>DAF SEBESUL MARE</t>
  </si>
  <si>
    <t>DAF SIREGNA DELENI</t>
  </si>
  <si>
    <t>DAF SIROD</t>
  </si>
  <si>
    <t>DAF SIRODUL MIC</t>
  </si>
  <si>
    <t>DAF SOLEA</t>
  </si>
  <si>
    <t>DAF SOLOVASTRU SPL</t>
  </si>
  <si>
    <t>DAF STEGEA</t>
  </si>
  <si>
    <t>DAF STEJARENI</t>
  </si>
  <si>
    <t>HG 982/1998;HG nr.950 din:18/08/2005;HG 1344/2011; HG 478/ 24-IUN-15;HG.478/24-IUN-15;OUG.1 din 04/01/2017;OUG.68 din 06/11/2019</t>
  </si>
  <si>
    <t>DAF SUGO CALD</t>
  </si>
  <si>
    <t>DAF SUGO RECE</t>
  </si>
  <si>
    <t>DAF TANASOAIA</t>
  </si>
  <si>
    <t>DAF TATASU</t>
  </si>
  <si>
    <t>DAF TIBA MARE</t>
  </si>
  <si>
    <t>DAF TIBA MICA</t>
  </si>
  <si>
    <t>DAF TIHU</t>
  </si>
  <si>
    <t>DAF TIHU ILVEI</t>
  </si>
  <si>
    <t>DAF TISIEU</t>
  </si>
  <si>
    <t>DAF TUTULEAG</t>
  </si>
  <si>
    <t>DAF UNGURASUL</t>
  </si>
  <si>
    <t>DAF VAIUGA</t>
  </si>
  <si>
    <t>DAF VALEA CARELOR</t>
  </si>
  <si>
    <t>DAF VALEA DUSII</t>
  </si>
  <si>
    <t>DAF VALEA GATI</t>
  </si>
  <si>
    <t>DAF VALEA HOTARULUI</t>
  </si>
  <si>
    <t>DAF VALEA IARASULUI</t>
  </si>
  <si>
    <t>DAF VALEA IODULUI</t>
  </si>
  <si>
    <t>DAF VALEA SOVETII</t>
  </si>
  <si>
    <t>DAF VALEA TEGULUI</t>
  </si>
  <si>
    <t>DAF VASILICA 05 KM</t>
  </si>
  <si>
    <t>DAF VILA FRANCA</t>
  </si>
  <si>
    <t>DAF VIRFU MIC</t>
  </si>
  <si>
    <t>DAF VISA</t>
  </si>
  <si>
    <t>DAF WAGNER</t>
  </si>
  <si>
    <t>DAF WEWER</t>
  </si>
  <si>
    <t>DAF ZASPADUL MARE</t>
  </si>
  <si>
    <t>HG 982/1998,HG 344/2007;HG 1344/2011;OUG.1 din 04/01/2017;OUG.68 din 06/11/2019</t>
  </si>
  <si>
    <t>DAF ZEBRAC</t>
  </si>
  <si>
    <t>HG 982/1998;H 514/2011;OUG.1 din 04/01/2017;HG.354/18.05.2017;OUG.68 din 06/11/2019</t>
  </si>
  <si>
    <t>DÂMBOVIŢA</t>
  </si>
  <si>
    <t>Tara: România; Judet: DÂMBOVIŢA; -;   -; Nr: -;</t>
  </si>
  <si>
    <t>DRUM FORESTIER TIMPA</t>
  </si>
  <si>
    <t>DRUM FORESTIER VALEA FINTINII</t>
  </si>
  <si>
    <t>DRUM FORESTIER ANINOASA</t>
  </si>
  <si>
    <t>DRUM FORESTIER ANINOSITA</t>
  </si>
  <si>
    <t>DRUM FORESTIER ROVINA</t>
  </si>
  <si>
    <t>DRUM FORESTIER VILCEI</t>
  </si>
  <si>
    <t>Ludeşti</t>
  </si>
  <si>
    <t>Tara: România; Judet: DÂMBOVIŢA;Com Ludeşti;   -; Nr: -;</t>
  </si>
  <si>
    <t>DRUM FORESTIER SECIU SCURSURI</t>
  </si>
  <si>
    <t>Gemenea Brătuleşti</t>
  </si>
  <si>
    <t>Tara: România; Judet: DÂMBOVIŢA;Sat Gemenea Brătuleşti;   -; Nr: -;</t>
  </si>
  <si>
    <t>DRUM FORESTIER VALEA LUI BAR</t>
  </si>
  <si>
    <t>Lungime=UA 38 A Km;Suprafeţe= ha;CF= ;</t>
  </si>
  <si>
    <t>DRUM FORESTIER CAPUL COASTEI</t>
  </si>
  <si>
    <t>Lungime=UA 46 B Km;Suprafeţe= ha;CF= ;</t>
  </si>
  <si>
    <t>DRUM FORESTIER FLOREA</t>
  </si>
  <si>
    <t>Lungime=B 135 Km;Suprafeţe= ha;CF= ;</t>
  </si>
  <si>
    <t>DRUM FORESTIER STINGA D-TA</t>
  </si>
  <si>
    <t>Lungime=UA 48 C Km;Suprafeţe= ha;CF= ;</t>
  </si>
  <si>
    <t>DRUM FORESTIER TISA L.CIUTEI</t>
  </si>
  <si>
    <t>Tara: România; Judet: DÂMBOVIŢA; -;   -; Nr: -; Lacul Ciutei</t>
  </si>
  <si>
    <t>DRUM FORESTIER BUTROAIA</t>
  </si>
  <si>
    <t>Pucheni</t>
  </si>
  <si>
    <t>Tara: România; Judet: DÂMBOVIŢA;Com Pucheni;   -; Nr: -;</t>
  </si>
  <si>
    <t>DRUM FORESTIER CALDARUSANI</t>
  </si>
  <si>
    <t>Tara: România; Judet: DÂMBOVIŢA; -;   -; Nr: -; Buturoia</t>
  </si>
  <si>
    <t>DRUM FORESTIER STAMBA</t>
  </si>
  <si>
    <t>Pietrari</t>
  </si>
  <si>
    <t>Tara: România; Judet: DÂMBOVIŢA;Com Pietrari;   -; Nr: -;</t>
  </si>
  <si>
    <t>DRUM FORESTIER V. CAMPULUI</t>
  </si>
  <si>
    <t>LUCRARI CORECTARE TORENTI VL-M G</t>
  </si>
  <si>
    <t>Valea Mare</t>
  </si>
  <si>
    <t>Tara: România; Judet: DÂMBOVIŢA;Com Valea Mare;   -; Nr: -;</t>
  </si>
  <si>
    <t>BARAJ ZID</t>
  </si>
  <si>
    <t>BARAJE ZID</t>
  </si>
  <si>
    <t>Manga</t>
  </si>
  <si>
    <t>Tara: România; Judet: DÂMBOVIŢA;Sat Manga;   -; Nr: -;</t>
  </si>
  <si>
    <t>Aninoasa</t>
  </si>
  <si>
    <t>Tara: România; Judet: DÂMBOVIŢA;Com Aninoasa;   -; Nr: -;</t>
  </si>
  <si>
    <t>CANAL TISA</t>
  </si>
  <si>
    <t>Gheboieni</t>
  </si>
  <si>
    <t>Tara: România; Judet: DÂMBOVIŢA;Sat Gheboieni;   -; Nr: -;</t>
  </si>
  <si>
    <t>BARAJ TISA GHEBOENI</t>
  </si>
  <si>
    <t>DRUM FORESTIER DRAGODANA 5.1 KM</t>
  </si>
  <si>
    <t>Picior de Munte</t>
  </si>
  <si>
    <t>Tara: România; Judet: DÂMBOVIŢA;Sat Picior de Munte;   -; Nr: -;</t>
  </si>
  <si>
    <t>DRUM FORESTIER DRAGODANA, COBIA</t>
  </si>
  <si>
    <t>Cobia</t>
  </si>
  <si>
    <t>Tara: România; Judet: DÂMBOVIŢA;Com Cobia;   -; Nr: -;</t>
  </si>
  <si>
    <t>DRUM FORESTIER MATASARU 3.8 KM</t>
  </si>
  <si>
    <t>Mătăsaru</t>
  </si>
  <si>
    <t>Tara: România; Judet: DÂMBOVIŢA;Com Mătăsaru;   -; Nr: -;</t>
  </si>
  <si>
    <t>DRUM FORESTIER HOMU</t>
  </si>
  <si>
    <t>Tara: România; Judet: DÂMBOVIŢA; -;   -; Nr: -; sat Selsru</t>
  </si>
  <si>
    <t>Hulubeşti</t>
  </si>
  <si>
    <t>Tara: România; Judet: DÂMBOVIŢA;Com Hulubeşti;   -; Nr: -;</t>
  </si>
  <si>
    <t>DRUM FORESTIER PASCOL 1.48 KM</t>
  </si>
  <si>
    <t>Moreni</t>
  </si>
  <si>
    <t>Tara: România; Judet: DÂMBOVIŢA;Mun Moreni;   -; Nr: -;</t>
  </si>
  <si>
    <t>DRUM FORESTIER PASCOVEL 2.5 KM</t>
  </si>
  <si>
    <t>DRUM FOREST.VALEA LARGA BOLOVANI</t>
  </si>
  <si>
    <t>Valea Lungă</t>
  </si>
  <si>
    <t>Tara: România; Judet: DÂMBOVIŢA;Com Valea Lungă;   -; Nr: -;</t>
  </si>
  <si>
    <t>DRUM FORESTIER VALEA PACURII 0.8</t>
  </si>
  <si>
    <t>DRUM FORESTIER CIOCOIESTI 1 KM</t>
  </si>
  <si>
    <t>Iedera</t>
  </si>
  <si>
    <t>Tara: România; Judet: DÂMBOVIŢA;Com Iedera;   -; Nr: -;</t>
  </si>
  <si>
    <t>DRUM FORESTIER VALEA COLIBASI 0.</t>
  </si>
  <si>
    <t>DRUM FORESTIER TINOASA 2.8 KM</t>
  </si>
  <si>
    <t>DRUM FOREST.VALEA NAT BIVOLARIE</t>
  </si>
  <si>
    <t>DRUM FOREST. TISA 5.4 KM</t>
  </si>
  <si>
    <t>DRUM FOREST. INUL POPII 0.8KM</t>
  </si>
  <si>
    <t>DRUM FOREST. ROGOZ 1 KM</t>
  </si>
  <si>
    <t>DRUM FOREST. SCAUN</t>
  </si>
  <si>
    <t>DRUM FOREST. CORDUN 1 KM</t>
  </si>
  <si>
    <t>DRUM FOREST. COCLANDA 2.230 KM</t>
  </si>
  <si>
    <t>Bezdead</t>
  </si>
  <si>
    <t>Tara: România; Judet: DÂMBOVIŢA;Com Bezdead;   -; Nr: -;</t>
  </si>
  <si>
    <t>DRUM FOREST. SULTANU 7.270 KM</t>
  </si>
  <si>
    <t>Vişineşti</t>
  </si>
  <si>
    <t>Tara: România; Judet: DÂMBOVIŢA;Com Vişineşti;   -; Nr: -;</t>
  </si>
  <si>
    <t>DRUM FOREST. SECATURI 1.360 KM</t>
  </si>
  <si>
    <t>DRUM FOREST. VALEA LUI DAN 5.4 K</t>
  </si>
  <si>
    <t>DRUM FOREST. LESPEZI 0.8 KM</t>
  </si>
  <si>
    <t>DRUM FOREST. PRIBOIU 4 KM</t>
  </si>
  <si>
    <t>DRUM FOREST. TRESTIA 3.530 KM</t>
  </si>
  <si>
    <t>DRUM FOREST. NISIPOASA 1.870 KM</t>
  </si>
  <si>
    <t>DRUM FOREST. BAICOI-MORENI 2 KM</t>
  </si>
  <si>
    <t>DRUM FOREST. GRUIU 12.2 KM</t>
  </si>
  <si>
    <t>DRUM FOREST. RAMPA-DEP.FINAL</t>
  </si>
  <si>
    <t>DRUM FOREST. MIJA 2.2 KM</t>
  </si>
  <si>
    <t>DRUM FOREST. TUICANI-GHIRDOVENI</t>
  </si>
  <si>
    <t>DRUM FORESTIER RUSETU</t>
  </si>
  <si>
    <t>DRUM FORESTIER GALMA BATULUI</t>
  </si>
  <si>
    <t>DRUM FORESTIER TAMAIA</t>
  </si>
  <si>
    <t>DRUM FORESTIER TAMAIA - RAMIFICA</t>
  </si>
  <si>
    <t>DRUM FORESTIER PIETRICEA</t>
  </si>
  <si>
    <t>DRUM FORESTIER CLAILE CU BRAZI</t>
  </si>
  <si>
    <t>DRUM FORESTIER GLODARIE</t>
  </si>
  <si>
    <t>DRUM FORESTIER VALEA MUSCHILUI</t>
  </si>
  <si>
    <t>DRUM FORESTIER MUSCHIU-JGHEBOASA</t>
  </si>
  <si>
    <t>DRUM FORESTIER JGHEBOASA</t>
  </si>
  <si>
    <t>DRUM FORESTIER CARPENIS CARIERA</t>
  </si>
  <si>
    <t>DRUM FORESTIER CARPENIS- FERMA</t>
  </si>
  <si>
    <t>DRUM FORESTIER GLAVA VALE</t>
  </si>
  <si>
    <t>DRUM FORESTIER VALEA TATII</t>
  </si>
  <si>
    <t>DRUM FORESTIER GLAVA LEGATURA</t>
  </si>
  <si>
    <t>DRUM FORESTIER DOICA - RACIU</t>
  </si>
  <si>
    <t>DRUM FORESTIER RACIU</t>
  </si>
  <si>
    <t>DRUM FORESTIER BRATEI - DELEANU</t>
  </si>
  <si>
    <t>DRUM FORESTIER RATEI - CAPTARE</t>
  </si>
  <si>
    <t>DRUM FORESTIER RATEI</t>
  </si>
  <si>
    <t>DRUM FORESTIER ZANOAGA</t>
  </si>
  <si>
    <t>DRUM FORESTIER PAR. FURNICULARUL</t>
  </si>
  <si>
    <t>DRUM FORESTIER MITARCA</t>
  </si>
  <si>
    <t>DRUM FORESTIER JUGURENU</t>
  </si>
  <si>
    <t>DRUM FORESTIER RAUL NEGRU</t>
  </si>
  <si>
    <t>DRUM FORESTIER RAUL SEC - ORZEA</t>
  </si>
  <si>
    <t>DRUM FORESTIER BOLBOCI - MAL STA</t>
  </si>
  <si>
    <t>DRUM FORESTIER VARDALES</t>
  </si>
  <si>
    <t>DRUM FORESTIER BOLBOCI</t>
  </si>
  <si>
    <t>DRUM FORESTIER RATEI RAMIFICATIE</t>
  </si>
  <si>
    <t>TORENTI BAZIN HIDR.IALOMITA</t>
  </si>
  <si>
    <t>CANAL 5 MARINA VIOREL</t>
  </si>
  <si>
    <t>BARAJE 34 RUNCU MARINA VIOREL</t>
  </si>
  <si>
    <t>DRUM FORESTIER VL.MORII-BANU V.</t>
  </si>
  <si>
    <t>DRUM FORESTIER VL.CIRESULUI-ROTA</t>
  </si>
  <si>
    <t>DRUM FORESTIER RUNCU-NEGRITA MAR</t>
  </si>
  <si>
    <t>DRUM FOREST NEGRITA-OANCEA M.</t>
  </si>
  <si>
    <t>HG 982/1998;HG 1344/2011 529/2011; HG 478/ 24-IUN-15;HG.478/24-IUN-15;OUG.1 din 04/01/2017;HG.354/18.05.2017;OUG.68 din 06/11/2019</t>
  </si>
  <si>
    <t>DRUM FOREST.M.DOMNEASCA</t>
  </si>
  <si>
    <t>Runcu</t>
  </si>
  <si>
    <t>Tara: România; Judet: DÂMBOVIŢA;Com Runcu;   -; Nr: -;</t>
  </si>
  <si>
    <t>DRUM FOREST.NEGR.VACA.STILP</t>
  </si>
  <si>
    <t>DRUM FOREST.VL.POPII-MILEA GHEOR</t>
  </si>
  <si>
    <t>DRUM FOREST.VL.GLODULUI-MARICA C</t>
  </si>
  <si>
    <t>DRUM FOREST.VL.NEULUI-BARBU V.</t>
  </si>
  <si>
    <t>DRUM FOREST.CALOTA-BARBU V.</t>
  </si>
  <si>
    <t>DRUM FOREST.VL RUZII-CARNARU PAU</t>
  </si>
  <si>
    <t>DRUM FOREST.VL.VIORII-CARNARU P</t>
  </si>
  <si>
    <t>DRUM FOREST.VL.PIETRII-CARNARU P</t>
  </si>
  <si>
    <t>DRUM FOREST.VL.BACIULUI-MANESCU</t>
  </si>
  <si>
    <t>DRUM FOREST.BOL5.1KM,BOC8KM,CIO4</t>
  </si>
  <si>
    <t>DRUM CORDUN</t>
  </si>
  <si>
    <t>DRUM GORGOTA-VL.BRATULUI</t>
  </si>
  <si>
    <t>DRUM IUDA</t>
  </si>
  <si>
    <t>DRUM LUCIENI OLTENI</t>
  </si>
  <si>
    <t>DRUM LUCIENI SUTA</t>
  </si>
  <si>
    <t>DRUM PANAGHIA</t>
  </si>
  <si>
    <t>DRUM PANAGHIA RAMIFICATIE</t>
  </si>
  <si>
    <t>DRUM PARAUL SARII</t>
  </si>
  <si>
    <t>DRUM PLATOU MIJA</t>
  </si>
  <si>
    <t>DRUM VALEA LUI SOLOMON</t>
  </si>
  <si>
    <t>DRUM VALEA OCNEI</t>
  </si>
  <si>
    <t>DRUM VL.BRATULUI</t>
  </si>
  <si>
    <t>DRUM VL.LARGA PRELUNGIRE</t>
  </si>
  <si>
    <t>DRUM VL.LARGA RAMIF. I</t>
  </si>
  <si>
    <t>DRUM VL.LARGA RAMIF. II</t>
  </si>
  <si>
    <t>DRUM VL.LARGA-VL.DULCE</t>
  </si>
  <si>
    <t>DRUM ZBIGLEZEA-F.CORDUN</t>
  </si>
  <si>
    <t>DRUM FOREST.LINIA FRUMOASA</t>
  </si>
  <si>
    <t>DRUM FOREST.LINIA 5 M</t>
  </si>
  <si>
    <t>DRUM FOREST.RATOI</t>
  </si>
  <si>
    <t>DRUM FOREST.LINIA INFUNDATA</t>
  </si>
  <si>
    <t>DRUM FOREST.CONDUCTA PETROL</t>
  </si>
  <si>
    <t>DRUM FOREST.BANAII</t>
  </si>
  <si>
    <t>DRUM FOREST.STEJERET</t>
  </si>
  <si>
    <t>DRUM FOREST.POIANA STINGA</t>
  </si>
  <si>
    <t>DRUM FOREST.SADINA I</t>
  </si>
  <si>
    <t>DRUM FOREST.SADINA II</t>
  </si>
  <si>
    <t>DRUM FORESTIER LINIA MARE</t>
  </si>
  <si>
    <t>DRUM FORESTIER RAIOASA</t>
  </si>
  <si>
    <t>DAF PUIENI</t>
  </si>
  <si>
    <t>PUIENI</t>
  </si>
  <si>
    <t>DAF GRADINARI</t>
  </si>
  <si>
    <t>DAF MIHAI BRAVU</t>
  </si>
  <si>
    <t>DAF CRUCEA FINTINELE</t>
  </si>
  <si>
    <t>DAF CRINGURI CALUGARENI</t>
  </si>
  <si>
    <t>DAF CRINGU LUI PIELE</t>
  </si>
  <si>
    <t>DAF CRUCEA LUI DUMITRASCU</t>
  </si>
  <si>
    <t>DAF VLAD TEPES</t>
  </si>
  <si>
    <t>DAF PADINA TATARULUI</t>
  </si>
  <si>
    <t>DAF MIRONESTI</t>
  </si>
  <si>
    <t>D.A.F.OGARCA</t>
  </si>
  <si>
    <t>D.A.F.ALBELE</t>
  </si>
  <si>
    <t>D.A.F. LETCA I</t>
  </si>
  <si>
    <t>D.A.F. LETCA II</t>
  </si>
  <si>
    <t>D.A.F. BULBUCATA</t>
  </si>
  <si>
    <t>D.A.F. SINGURENI DEAL</t>
  </si>
  <si>
    <t>D.A.F. CIOFLECU</t>
  </si>
  <si>
    <t>D.A.F. MANAFU</t>
  </si>
  <si>
    <t>D.A.F. BABELE DEAL</t>
  </si>
  <si>
    <t>DRUM FORESTIER AUTO CEAGAU</t>
  </si>
  <si>
    <t>DRUM FORESTIER AUTO PUIENI</t>
  </si>
  <si>
    <t>DRUM FORESTIER AUTO TURBATU</t>
  </si>
  <si>
    <t>DRUM FORESTIER 5 KM</t>
  </si>
  <si>
    <t>DRUM FORESTIER 1,2 KM</t>
  </si>
  <si>
    <t>DRUM FORESTIER 1 KM</t>
  </si>
  <si>
    <t>LINII VINATOARE SNAGOV PARC 2,5</t>
  </si>
  <si>
    <t>SNAGOV PARC</t>
  </si>
  <si>
    <t>DRUM ASFALT PACEA</t>
  </si>
  <si>
    <t>DRUM FORESTIER BALAST</t>
  </si>
  <si>
    <t>DRUM PIETRUIT NR.1 ICAS</t>
  </si>
  <si>
    <t>DRUM PIETRUIT NR.2 ICAS</t>
  </si>
  <si>
    <t>DRUM PIETRUIT NR.3 ICAS</t>
  </si>
  <si>
    <t>SURLARI</t>
  </si>
  <si>
    <t>DRUM VALEA LUI IVAN</t>
  </si>
  <si>
    <t>DRUM VALEA ORZULUI</t>
  </si>
  <si>
    <t>DRUM PASAREA</t>
  </si>
  <si>
    <t>DRUM RAMIFICATIE PASAREA</t>
  </si>
  <si>
    <t>DRUM PRELUNGIRE PASAREA</t>
  </si>
  <si>
    <t>D.F. SEREMET 1 3,2 KM</t>
  </si>
  <si>
    <t>TULCEA</t>
  </si>
  <si>
    <t>Tara: România; Judet: TULCEA; -;   -; Nr: -;</t>
  </si>
  <si>
    <t>D.F.KIORUM-TARLA 0,9 KM</t>
  </si>
  <si>
    <t>D.F.SERENET 2 1,7 KM</t>
  </si>
  <si>
    <t>D.F.DOUA CANTOANE 3,1KM</t>
  </si>
  <si>
    <t>D.F.SERENETUL MIC 2KM</t>
  </si>
  <si>
    <t>D.F.LIZIERA 4,2 KM</t>
  </si>
  <si>
    <t>D.F. SERENET-LIZIERA 1,2 KM</t>
  </si>
  <si>
    <t>D.F.VALEA LEORDEI 3,6 KM</t>
  </si>
  <si>
    <t>D.F. V.ALECSANDRI 3 KM</t>
  </si>
  <si>
    <t>D.F. FINTINA MARE 2,7 KM</t>
  </si>
  <si>
    <t>D.F. MOS NISTOR 3,5 KM</t>
  </si>
  <si>
    <t>D.F. MINDRA HAGIOMER 3 KM</t>
  </si>
  <si>
    <t>D.F. VALEA LUNGA 1,2 KM</t>
  </si>
  <si>
    <t>D.F. VALEA CAZANULUI 1,5 KM</t>
  </si>
  <si>
    <t>D.F.VALEA MITROFAN 2 KM</t>
  </si>
  <si>
    <t>D.F.PUSTNICU 2,7 KM</t>
  </si>
  <si>
    <t>D.F.VALEA MITROFAN 2 -4,5 KM</t>
  </si>
  <si>
    <t>D.F.COVANDERE 5,2 KM</t>
  </si>
  <si>
    <t>D.F.COLIBA LUI ASAN</t>
  </si>
  <si>
    <t>D.F.VALEA STRIMBELOR 2 - 2,4 KM</t>
  </si>
  <si>
    <t>D.F.VALEA CALUGARULUI 1 0,4 KM</t>
  </si>
  <si>
    <t>D.F.VALEA CALUGARULUI 2 1,5 KM</t>
  </si>
  <si>
    <t>D.F.VALEA FRANTUZU</t>
  </si>
  <si>
    <t>D.F.VALEA PIERSICII 1,2 KM</t>
  </si>
  <si>
    <t>D.F. PLPILOR PIRLITA</t>
  </si>
  <si>
    <t>D.F.CERNA NITROFAN NIFON</t>
  </si>
  <si>
    <t>D.F.VALEA CRUDULUI 2,5 KM</t>
  </si>
  <si>
    <t>D.F.GEAFERCA 2,3 KM</t>
  </si>
  <si>
    <t>D.F. MITIREZU 2,1 KM</t>
  </si>
  <si>
    <t>D.F.NIFON 2,3 KM</t>
  </si>
  <si>
    <t>D.F.MITROFAN PRELUNGIRE 2 KM</t>
  </si>
  <si>
    <t>D.F.CERNA NIFON 2,3 KM</t>
  </si>
  <si>
    <t>D.F TREI DERELE 4,1KM</t>
  </si>
  <si>
    <t>D.F JIDINEI 4,1KM</t>
  </si>
  <si>
    <t>D.F VALEA LUI IOSIF 3,7 KM</t>
  </si>
  <si>
    <t>D.F VALEA CISMELEI 2,1 KM</t>
  </si>
  <si>
    <t>D.F VALEA LUNGA 3,1 KM</t>
  </si>
  <si>
    <t>D.F VALEA VRAJII 4,8 KM</t>
  </si>
  <si>
    <t>D.F VALEA MOLDOVEANULUI 1 KM</t>
  </si>
  <si>
    <t>D.F VALEA BONDOC 1,8 KM</t>
  </si>
  <si>
    <t>D.F VALEA OLOGEANU 1,2 KM</t>
  </si>
  <si>
    <t>D.F TABACINA 3,3 KM</t>
  </si>
  <si>
    <t>D.F VALEA CARTOAFELOR 4,3 KM</t>
  </si>
  <si>
    <t>D.F VALEA LUI STOIAN 1,1 KM</t>
  </si>
  <si>
    <t>D.F.TREI IZVOARE 3,8 KM</t>
  </si>
  <si>
    <t>D.F.PIETROSU 6,2 KM.</t>
  </si>
  <si>
    <t>D.F CIUCUROVA 2,7 KM</t>
  </si>
  <si>
    <t>D.F TABACINA MICA 3,7 KM</t>
  </si>
  <si>
    <t>D.F VALEA CU SOCI 1,3 KM</t>
  </si>
  <si>
    <t>D.F VALEA MOLDOVEANULUI 1,3 KM</t>
  </si>
  <si>
    <t>D.F BASPUNAR 1,5 KM</t>
  </si>
  <si>
    <t>D.F VALEA LUI RUSU 2 KM</t>
  </si>
  <si>
    <t>D.F VALEA LUI MOLDOVEANU 2 1,6</t>
  </si>
  <si>
    <t>D.F. VALEA GILMELOR 5 KM</t>
  </si>
  <si>
    <t>D.F. VALEA VALEA SEACA 3,6 KM</t>
  </si>
  <si>
    <t>D.F.LUNCAVITA 2 KM</t>
  </si>
  <si>
    <t>D.F.VALEA GLONTULUI 1,5 KM</t>
  </si>
  <si>
    <t>D.F.VALEA BOCLOGEA</t>
  </si>
  <si>
    <t>D.F.VALEA MORILOR 4.1 KM</t>
  </si>
  <si>
    <t>D.F.VALEA CHIPERULUI 3.4 KM</t>
  </si>
  <si>
    <t>D.F.VALEA LUI PINTILIE 2 KM</t>
  </si>
  <si>
    <t>D.F.PIRLITA PRELUNGIRE 2.1 KM</t>
  </si>
  <si>
    <t>D.F.VALEA CAMILELOR 2.8 KM</t>
  </si>
  <si>
    <t>D.F.VALEA LUI TIMOFTE 3.6 KM</t>
  </si>
  <si>
    <t>D.F.AXIAL 4.7 KM</t>
  </si>
  <si>
    <t>D.F. AXIAL 4.7 KM</t>
  </si>
  <si>
    <t>D.F.VALEA PIRLITA 2.3 KM</t>
  </si>
  <si>
    <t>D.F BOCLOGEA 4 KM</t>
  </si>
  <si>
    <t>D.F.TELITA 1.3 KM</t>
  </si>
  <si>
    <t>D.F.VALEA PLOPILOR 1.8KM</t>
  </si>
  <si>
    <t>D.F.ACIK-TEPE 2.3 KM</t>
  </si>
  <si>
    <t>D.F.CELIC 4 KM</t>
  </si>
  <si>
    <t>D.F. CELIC</t>
  </si>
  <si>
    <t>D.F.CELIC</t>
  </si>
  <si>
    <t>D.F. PRELUNGIRE CELIC 2,7 KM</t>
  </si>
  <si>
    <t>D.F.SUHATU 2,5 KM</t>
  </si>
  <si>
    <t>8.24.01</t>
  </si>
  <si>
    <t>Braseria Posada</t>
  </si>
  <si>
    <t>Muzeul cinegetic</t>
  </si>
  <si>
    <t>Posada</t>
  </si>
  <si>
    <t>Tara: România; Judet: PRAHOVA;Loc Posada;   -; Nr: -;</t>
  </si>
  <si>
    <t>H.G. 533/2002;HG 1344/2011;OUG.1 din 04/01/2017;HG.354/18.05.2017;OUG.68 din 06/11/2019</t>
  </si>
  <si>
    <t>Suprafaţă construită=260 mp;Suprafaţă desfăşurată= mp;Regimul de înălţime=P ;Suprafaţă teren=1315,57 mp;CF= ;Suprafata utila= mp;Suprafata utila= mp;</t>
  </si>
  <si>
    <t>Casa taraneasca Posada</t>
  </si>
  <si>
    <t>Suprafaţă construită=79,93 mp;Suprafaţă desfăşurată= mp;Regimul de înălţime=P ;Suprafaţă teren=10585,74 mp;CF= ;Suprafata utila= mp;Suprafata utila= mp;</t>
  </si>
  <si>
    <t>Cladiri Posada</t>
  </si>
  <si>
    <t>N - RAPPS - SRP Sinaia; S - prprietate particulara; E - Romsilva Ocol Silvic Comarnic; V - DN1</t>
  </si>
  <si>
    <t>Proces-verbal de predare-primire 742/03-JUL-03;HG 1344/2011;OUG.1 din 04/01/2017;HG.354/18.05.2017;OUG.68 din 06/11/2019</t>
  </si>
  <si>
    <t>Suprafaţă construită=5546 mp;Suprafaţă desfăşurată=36054 mp;Regimul de înălţime=PARTIAL SUBSOL, P, ETAJ ;Suprafaţă teren= mp;CF= ;Suprafata utila= mp;Suprafata utila= mp;</t>
  </si>
  <si>
    <t>Fond forestier Albota</t>
  </si>
  <si>
    <t>Albota</t>
  </si>
  <si>
    <t>Tara: România; Judet: ARGEŞ;Com Albota;   -; Nr: -;</t>
  </si>
  <si>
    <t>OT 00853/18.09.1962;HG:915 din 20/08/2008;;OUG.1 din 04/01/2017;HG.354/18.05.2017;OUG.68 din 06/11/2019</t>
  </si>
  <si>
    <t>Suprafeţe=74,76 ha mp;CF= ;Date cadastrale= ;</t>
  </si>
  <si>
    <t>8.27.02</t>
  </si>
  <si>
    <t>Imobil 2450</t>
  </si>
  <si>
    <t>Tohanu Nou</t>
  </si>
  <si>
    <t>Tara: România; Judet: BRAŞOV;Loc Tohanu Nou;   -; Nr: -;</t>
  </si>
  <si>
    <t>Decizia nr. 25/11.01.1964 a Sf. Pop. Brasov si HCM nr. 296/27.05.1964;;OUG.1 din 04/01/2017;HG.354/18.05.2017;OUG.68 din 06/11/2019</t>
  </si>
  <si>
    <t>Suprafaţă construită= mp;Suprafaţă desfăşurată= mp;Regimul de înălţime= ;Suprafaţă teren= mp;CF= ;Suprafaţă utilă= mp;</t>
  </si>
  <si>
    <t>CORECTIE TORENTI CARLIGATE</t>
  </si>
  <si>
    <t>fond forestier</t>
  </si>
  <si>
    <t>CORECTIE TORENTI AVALANSE VARTOP</t>
  </si>
  <si>
    <t>HG 982/2000;HG 1344/2011;OUG.1 din 04/01/2017;HG.354/18.05.2017;OUG.68 din 06/11/2019;HG.846/08.10.2020</t>
  </si>
  <si>
    <t>D.F. Stinca de Piatra</t>
  </si>
  <si>
    <t>DAF Ramificatie Manisca Mare</t>
  </si>
  <si>
    <t>CORECTIE TORENTI PR.TIH</t>
  </si>
  <si>
    <t>CORECTIE TORENTI RAVENA</t>
  </si>
  <si>
    <t>CT RECEA</t>
  </si>
  <si>
    <t>Lungime albie corectată/consolidată=0,66 km;</t>
  </si>
  <si>
    <t>DAF Calinesti Obirsie</t>
  </si>
  <si>
    <t>Sediu canton silvic</t>
  </si>
  <si>
    <t>Năsturelu</t>
  </si>
  <si>
    <t>Tara: România; Judet: TELEORMAN;Com Năsturelu;   -; Nr: -;</t>
  </si>
  <si>
    <t>HG 637/2007;;OUG.1 din 04/01/2017;HG.354/18.05.2017;OUG.68 din 06/11/2019</t>
  </si>
  <si>
    <t>Suprafaţă construită=270,5 mp;Suprafaţă desfăşurată=305,3 mp;Regimul de înălţime= ;Suprafaţă teren=5696 mp;CF= ;Suprafaţă utilă= mp;</t>
  </si>
  <si>
    <t>8.29.06</t>
  </si>
  <si>
    <t>Hala sortare</t>
  </si>
  <si>
    <t>In incinta statiunii</t>
  </si>
  <si>
    <t>Vizantea-Livezi</t>
  </si>
  <si>
    <t>Tara: România; Judet: VRANCEA;Com Vizantea-Livezi;   -; Nr: -;</t>
  </si>
  <si>
    <t>Decret 38/1977/PV;HG 1344/2011; HG 478/ 24-IUN-15;HG.478/24-IUN-15;OUG.1 din 04/01/2017;HG.354/18.05.2017;OUG.68 din 06/11/2019</t>
  </si>
  <si>
    <t>Suprafaţă construită=480 mp;Suprafaţă desfăşurată= mp;Regimul de înălţime= ;Suprafaţă teren= mp;CF= ;Suprafaţă utilă= mp;</t>
  </si>
  <si>
    <t>Constructie administrativa</t>
  </si>
  <si>
    <t>Suprafaţă construită=120 mp;Suprafaţă desfăşurată= mp;Regimul de înălţime=P+1 ;Suprafaţă teren= mp;CF= ;Suprafaţă utilă= mp;</t>
  </si>
  <si>
    <t>8.28.10</t>
  </si>
  <si>
    <t>Magazie pesticide</t>
  </si>
  <si>
    <t>Decret 38/1977, HG 509/1993;HG 1344/2011; HG 478/ 24-IUN-15;HG.478/24-IUN-15;OUG.1 din 04/01/2017;HG.354/18.05.2017;OUG.68 din 06/11/2019</t>
  </si>
  <si>
    <t>Suprafaţă construită=240 mp;Suprafaţă desfăşurată= mp;Regimuri de înălţime= ;Suprafaţă teren= mp;CF= ;Suprafaţă utilă= mp;</t>
  </si>
  <si>
    <t>Padurea Caraorman</t>
  </si>
  <si>
    <t>Crişan</t>
  </si>
  <si>
    <t>Tara: România; Judet: TULCEA;Com Crişan;   -; Nr: -;</t>
  </si>
  <si>
    <t>Legea 82/1993, Legea 69/1996, HG 248/1994 739/09-JUL-03;;OUG.1 din 04/01/2017;OUG.68 din 06/11/2019</t>
  </si>
  <si>
    <t>Supr=2250ha</t>
  </si>
  <si>
    <t>Ape , stuf</t>
  </si>
  <si>
    <t>C. A. Rosetti</t>
  </si>
  <si>
    <t>Tara: România; Judet: TULCEA;Com C. A. Rosetti;   -; Nr: -;</t>
  </si>
  <si>
    <t>Legea 82/1993,HG 248/1994;;OUG.1 din 04/01/2017;OUG.68 din 06/11/2019</t>
  </si>
  <si>
    <t>Supr=2574ha</t>
  </si>
  <si>
    <t>AS Pardina</t>
  </si>
  <si>
    <t>Pardina</t>
  </si>
  <si>
    <t>Tara: România; Judet: TULCEA;Com Pardina;   -; Nr: -;</t>
  </si>
  <si>
    <t>decizie civila nr1986/02.06.2000
 739/09-JUL-03;;OUG.1 din 04/01/2017;OUG.68 din 06/11/2019</t>
  </si>
  <si>
    <t>supr=425ha</t>
  </si>
  <si>
    <t>AS Rusca</t>
  </si>
  <si>
    <t>Nufăru</t>
  </si>
  <si>
    <t>Tara: România; Judet: TULCEA;Com Nufăru;   -; Nr: -;</t>
  </si>
  <si>
    <t>decizie civila nr1986/02.06.2000 739/09-JUL-03;;OUG.1 din 04/01/2017;OUG.68 din 06/11/2019</t>
  </si>
  <si>
    <t>Supr=1193ha</t>
  </si>
  <si>
    <t>AS Papadia</t>
  </si>
  <si>
    <t>Maliuc</t>
  </si>
  <si>
    <t>Tara: România; Judet: TULCEA;Com Maliuc;   -; Nr: -;</t>
  </si>
  <si>
    <t>supr=2010ha</t>
  </si>
  <si>
    <t>AS Murighiol</t>
  </si>
  <si>
    <t>Murighiol</t>
  </si>
  <si>
    <t>Tara: România; Judet: TULCEA;Com Murighiol;   -; Nr: -;</t>
  </si>
  <si>
    <t>decizie civila nr1986/02.06.2000
 739/09-JUL-03;;OUG.1 din 04/01/2017;OUG.68 din 06/11/2019</t>
  </si>
  <si>
    <t>supr=403ha</t>
  </si>
  <si>
    <t>AS Carasuhat</t>
  </si>
  <si>
    <t>Mahmudia</t>
  </si>
  <si>
    <t>Tara: România; Judet: TULCEA;Com Mahmudia;   -; Nr: -;</t>
  </si>
  <si>
    <t>supr=620ha</t>
  </si>
  <si>
    <t>Padurea Erenciuc</t>
  </si>
  <si>
    <t>supr=50ha</t>
  </si>
  <si>
    <t>alte paduri</t>
  </si>
  <si>
    <t>in regim liber</t>
  </si>
  <si>
    <t>Tara: România; Judet: TULCEA; -;   -; Nr: -; brate Dunare</t>
  </si>
  <si>
    <t>supr=6617ha</t>
  </si>
  <si>
    <t>alte terenuri</t>
  </si>
  <si>
    <t>Tara: România; Judet: TULCEA; -;   -; Nr: -; tot teritoriul ARBDD</t>
  </si>
  <si>
    <t>supr=4827 ha</t>
  </si>
  <si>
    <t>Drum forestier Poiana Alexei</t>
  </si>
  <si>
    <t>;HG 1344/2011;OUG.1 din 04/01/2017;OUG.68 din 06/11/2019</t>
  </si>
  <si>
    <t>Drumuri si platforme</t>
  </si>
  <si>
    <t>Lungime= Km;Suprafeţe=4880 mp ha;CF= ;</t>
  </si>
  <si>
    <t>Calul PIETROSO IX-78</t>
  </si>
  <si>
    <t>OUG 139/2002;;OUG.1 din 04/01/2017;OUG.68 din 06/11/2019</t>
  </si>
  <si>
    <t>mobil</t>
  </si>
  <si>
    <t>Calul LASTUN</t>
  </si>
  <si>
    <t>Calul RAPSOD</t>
  </si>
  <si>
    <t>Calul M XLIII-19</t>
  </si>
  <si>
    <t>Calul SC XIV-94</t>
  </si>
  <si>
    <t>Calul SC XIV-96</t>
  </si>
  <si>
    <t>Calul SC XIV-100</t>
  </si>
  <si>
    <t>Calul PLUS</t>
  </si>
  <si>
    <t>Calul 693 C XXIX-2</t>
  </si>
  <si>
    <t>Calul 750 N XXVIII-19</t>
  </si>
  <si>
    <t>Calul 706 P XVIII-9</t>
  </si>
  <si>
    <t>Calul 751 SC XIV-99</t>
  </si>
  <si>
    <t>Calul SC XIV-6</t>
  </si>
  <si>
    <t>Calul MARTA</t>
  </si>
  <si>
    <t>Calul MEKKA</t>
  </si>
  <si>
    <t>Calul OBIECTIVA</t>
  </si>
  <si>
    <t>Calul PACIENTA</t>
  </si>
  <si>
    <t>Calul PAROLA</t>
  </si>
  <si>
    <t>Calul REDUTA</t>
  </si>
  <si>
    <t>Calul MAESTOSO XLVII</t>
  </si>
  <si>
    <t>Calul SIGLAVY C XX</t>
  </si>
  <si>
    <t>Calul N XXVI-2</t>
  </si>
  <si>
    <t>Calul ODOR O-45</t>
  </si>
  <si>
    <t>Calul OFITER O-43</t>
  </si>
  <si>
    <t>Calul 752 C XXIX-46</t>
  </si>
  <si>
    <t>Calul M XXXIX-70</t>
  </si>
  <si>
    <t>Calul CYGAY</t>
  </si>
  <si>
    <t>Tara: România; Judet: CONSTANŢA; -;   -; Nr: -;</t>
  </si>
  <si>
    <t>Calul EL IMAN I</t>
  </si>
  <si>
    <t>Calul HADBAN XXXIV-14</t>
  </si>
  <si>
    <t>Calul NEDJARI IX-73</t>
  </si>
  <si>
    <t>Calul SIGLAVY BAGDADY XIV-49</t>
  </si>
  <si>
    <t>Calul GAZAL XVI-18</t>
  </si>
  <si>
    <t>Calul 816 CYGAY 5-FOCA</t>
  </si>
  <si>
    <t>Calul AMP CURCUBEU MV-25J/1990</t>
  </si>
  <si>
    <t>Calul AMP CONVERSANU XXIX-42F/1998</t>
  </si>
  <si>
    <t>Calul AMP SIGLAVY CAPRIOLA 25 XXV-76F/1993</t>
  </si>
  <si>
    <t>Calul AMP TULIPAN XIV-15/1995</t>
  </si>
  <si>
    <t>Calul AMP BELFAST 125 BD/1992</t>
  </si>
  <si>
    <t>Calul AMP VINSDOR 39BFN/1992</t>
  </si>
  <si>
    <t>Calul AMP ELASTIC PN -4R/1990</t>
  </si>
  <si>
    <t>Calul AMP GASCON JB-13R/1991</t>
  </si>
  <si>
    <t>Calul AMP JARATEC TP-3HB/1991</t>
  </si>
  <si>
    <t>Calul AMP JUBILEU EC-9HB/1991</t>
  </si>
  <si>
    <t>Calul AMP KARINO MD-32R/1992</t>
  </si>
  <si>
    <t>Calul AMP LICURICI VB-25R/1994</t>
  </si>
  <si>
    <t>Calul AMP EL-SBAA XII-14/1995</t>
  </si>
  <si>
    <t>CALUL 602 N 32 - 8</t>
  </si>
  <si>
    <t>CALUL 610 N 27 - 29</t>
  </si>
  <si>
    <t>Calul 612 N 32 - 14</t>
  </si>
  <si>
    <t>Calul 616 N 27 -32</t>
  </si>
  <si>
    <t>Calul 621 N 25 - 7</t>
  </si>
  <si>
    <t>Calul 283 U - 35 I IALTA</t>
  </si>
  <si>
    <t>Calul 285 Ut - 62 I IRONIA</t>
  </si>
  <si>
    <t>Calul 287 VI - 1I JUCARIA</t>
  </si>
  <si>
    <t>Calul N 26 - 19I</t>
  </si>
  <si>
    <t>Calul N 32 - 11I</t>
  </si>
  <si>
    <t>Calul N 32 - 13I</t>
  </si>
  <si>
    <t>Calul N 32 - 18I</t>
  </si>
  <si>
    <t>Calul N 33- 18I</t>
  </si>
  <si>
    <t>Calul N 33- 19I</t>
  </si>
  <si>
    <t>Calul T- 1I JAR</t>
  </si>
  <si>
    <t>8.23.13</t>
  </si>
  <si>
    <t>Calul GAZALXIII - 42</t>
  </si>
  <si>
    <t>Calul GIDRAN 39-24R</t>
  </si>
  <si>
    <t>Calul CELESTA</t>
  </si>
  <si>
    <t>Calul NONIUS 32-21</t>
  </si>
  <si>
    <t>Calul NONIUS 34-14</t>
  </si>
  <si>
    <t>Calul LORENA</t>
  </si>
  <si>
    <t>Calul MONTANA</t>
  </si>
  <si>
    <t>Calul MEDUZA</t>
  </si>
  <si>
    <t>Calul NONIUS 27-38</t>
  </si>
  <si>
    <t>Calul NONIUS 34-13</t>
  </si>
  <si>
    <t>Calul NONIUS 31-22</t>
  </si>
  <si>
    <t>Calul MALTEZ</t>
  </si>
  <si>
    <t>Calul EI - SBAA XII - IV</t>
  </si>
  <si>
    <t>Calul DAHOMAN 3643</t>
  </si>
  <si>
    <t>Calul ELSBA 126</t>
  </si>
  <si>
    <t>Calul KOHEILAN XXXVII -17</t>
  </si>
  <si>
    <t>Calul SIGL.BAGD.XVI-17</t>
  </si>
  <si>
    <t>Calul SIGL.BAGD.XVI-18</t>
  </si>
  <si>
    <t>Calul DAHOMAN XXXIV-17</t>
  </si>
  <si>
    <t>Calul GAYAL XIV-15</t>
  </si>
  <si>
    <t>Calul HADBAN XXVIII-9</t>
  </si>
  <si>
    <t>Calul SENZATIONAL</t>
  </si>
  <si>
    <t>Calul GORAL 19-3</t>
  </si>
  <si>
    <t>Calul NONIUS XXI-9</t>
  </si>
  <si>
    <t>Calul BENGAL 19</t>
  </si>
  <si>
    <t>Calul CEJEN 7</t>
  </si>
  <si>
    <t>Calul HADBAN XXVIII-12</t>
  </si>
  <si>
    <t>Calul PARIU 3</t>
  </si>
  <si>
    <t>Calul PARIU 5</t>
  </si>
  <si>
    <t>Calul PARIU 29</t>
  </si>
  <si>
    <t>Calul RARU 16</t>
  </si>
  <si>
    <t>Calul RUG 27</t>
  </si>
  <si>
    <t>Calul RUG 28</t>
  </si>
  <si>
    <t>Calul RUG 40</t>
  </si>
  <si>
    <t>Calul RUG 47</t>
  </si>
  <si>
    <t>Calul BARNEO 21</t>
  </si>
  <si>
    <t>Calul CALVAR 11</t>
  </si>
  <si>
    <t>Calul HABAR 43</t>
  </si>
  <si>
    <t>Calul HABAR 49</t>
  </si>
  <si>
    <t>RAPSOD 19</t>
  </si>
  <si>
    <t>Calul TAIFUN 11</t>
  </si>
  <si>
    <t>Calul BAGDAD 4</t>
  </si>
  <si>
    <t>Calul BENGAL 9</t>
  </si>
  <si>
    <t>Calul HABAR 51</t>
  </si>
  <si>
    <t>Calul BENGAL 35</t>
  </si>
  <si>
    <t>Calul ELBRUS 2</t>
  </si>
  <si>
    <t>Calul EMANAT 3</t>
  </si>
  <si>
    <t>Calul DAHOMAN 3417</t>
  </si>
  <si>
    <t>Calul ELSBA 14.1</t>
  </si>
  <si>
    <t>Calul GRUIA -3</t>
  </si>
  <si>
    <t>CalulGXXXVIII - 41</t>
  </si>
  <si>
    <t>Calul GXXXIX</t>
  </si>
  <si>
    <t>Calul MESTOSO XXXVIII - 21</t>
  </si>
  <si>
    <t>Calul NEAPOLITANO XXVIII - 3</t>
  </si>
  <si>
    <t>Calul PLUTO XIX - 19</t>
  </si>
  <si>
    <t>Calul CAPRIOLA  XV - 16</t>
  </si>
  <si>
    <t>Tara: România; Judet: BRĂILA; -;   -; Nr: -;</t>
  </si>
  <si>
    <t>OUG 139/2002;; HG 598/ 14-AUG-13:598/14-AUG-13;OUG.1 din 04/01/2017;OUG.68 din 06/11/2019</t>
  </si>
  <si>
    <t>Subrasa= ;Anul naşterii= ;Sexul= ;Locaţia de bază= ;</t>
  </si>
  <si>
    <t>Calul CAPRIOLA XV - 41</t>
  </si>
  <si>
    <t>Calul G45 - 6</t>
  </si>
  <si>
    <t>Calul G45 - 9</t>
  </si>
  <si>
    <t>Calul G-XVI-102</t>
  </si>
  <si>
    <t>8.23.02</t>
  </si>
  <si>
    <t>Calul P - 24</t>
  </si>
  <si>
    <t>Calul M-I-13</t>
  </si>
  <si>
    <t>Calul M - I -16</t>
  </si>
  <si>
    <t>Calul P - 35</t>
  </si>
  <si>
    <t>Calul P - 37</t>
  </si>
  <si>
    <t>Calul O IX - 4</t>
  </si>
  <si>
    <t>Calul H - XXII - 1</t>
  </si>
  <si>
    <t>Calul O VIII - 54</t>
  </si>
  <si>
    <t>Calul PI IX  - 83</t>
  </si>
  <si>
    <t>Calul O IX - 25</t>
  </si>
  <si>
    <t>Calul PR X - 5</t>
  </si>
  <si>
    <t>Calul G XIX - 23</t>
  </si>
  <si>
    <t>Calul P - 49</t>
  </si>
  <si>
    <t>Calul MOLID I - 32</t>
  </si>
  <si>
    <t>Calul MOLID I -  44</t>
  </si>
  <si>
    <t xml:space="preserve">Calul GAMAN 17
</t>
  </si>
  <si>
    <t>Calul 741 H XX - 58</t>
  </si>
  <si>
    <t>Calul 745 H XXI - 61</t>
  </si>
  <si>
    <t>Calul 754 H XXI - 67</t>
  </si>
  <si>
    <t>Calul 752 O IX - 10</t>
  </si>
  <si>
    <t>Calul 758 PI X - 18</t>
  </si>
  <si>
    <t>Calul 764 PI X - 21</t>
  </si>
  <si>
    <t>Calul 766 O IX - 42</t>
  </si>
  <si>
    <t>Calul 767 PI X - 31</t>
  </si>
  <si>
    <t>Calul 696 GXVI - 84</t>
  </si>
  <si>
    <t>Calul 732H XXI - 41</t>
  </si>
  <si>
    <t>Calul O-IX</t>
  </si>
  <si>
    <t>Calul PI-X</t>
  </si>
  <si>
    <t>Calul PR-X</t>
  </si>
  <si>
    <t>Calul HXXIII</t>
  </si>
  <si>
    <t>Calul O-X</t>
  </si>
  <si>
    <t>Calul 358 DAHOMAN XXXI-134</t>
  </si>
  <si>
    <t>Calul 371 HADBAN XXVII - 19</t>
  </si>
  <si>
    <t>Calul 375 KOHEILAN XXXIV-11</t>
  </si>
  <si>
    <t>Calul 384 HADBAN XXVII-36</t>
  </si>
  <si>
    <t>Calul 402 SIGL - XV-7</t>
  </si>
  <si>
    <t>Calul 405 EL-SBAA XII-1</t>
  </si>
  <si>
    <t>Calul 406 HADBAN XXXI-2</t>
  </si>
  <si>
    <t>Calul 414 SIGL - BAGDADY XV-16</t>
  </si>
  <si>
    <t>Calul 424 MERSUCH XXV-9</t>
  </si>
  <si>
    <t>Calul 394 HADBAN XXVII-49</t>
  </si>
  <si>
    <t>Calul 416 SIGL-BAGDADY XV-24</t>
  </si>
  <si>
    <t>Calul EL -SBAA XII-24</t>
  </si>
  <si>
    <t>Calul SIGL-BAGDADY XV-10</t>
  </si>
  <si>
    <t>Calul HADBAN XXVII-45</t>
  </si>
  <si>
    <t>Calul MOLID I-20</t>
  </si>
  <si>
    <t>Calul AMAZON I-2</t>
  </si>
  <si>
    <t>Calul HOP UT -59</t>
  </si>
  <si>
    <t>OUG 139/2002;;OUG.1 din 04/01/2017;HG.118/27.02.2019;OUG.68 din 06/11/2019</t>
  </si>
  <si>
    <t>Anul naşterii=1995 ;Sexul=armasar de monta publica ;Dangale=UT-59 ;Microcip=00065D7871 ;Locaţia de bază=H. Izvin ;</t>
  </si>
  <si>
    <t>Calul DAHOMAN XXXIX -39</t>
  </si>
  <si>
    <t>Calul EL-SBAA XXI-31</t>
  </si>
  <si>
    <t xml:space="preserve">Calul EL-SBAA XXI-32
</t>
  </si>
  <si>
    <t>Calul SIGL-BAGDADY XV-22</t>
  </si>
  <si>
    <t>Calul HADBAN XXXV-6</t>
  </si>
  <si>
    <t>Calul KOHEILAN XXXIX-2</t>
  </si>
  <si>
    <t>Calul SHAGYA LVI-41</t>
  </si>
  <si>
    <t>Calul SIGL -BAGDADY XV-41</t>
  </si>
  <si>
    <t>Calul HADBAN XXXVII</t>
  </si>
  <si>
    <t>Calul MERSUCH XXV</t>
  </si>
  <si>
    <t>Calul SHAGYA LXII</t>
  </si>
  <si>
    <t>Calul GIDRAN XXXIV-58/1996</t>
  </si>
  <si>
    <t>Calul MERSUCH GIDRAN -49 /1996</t>
  </si>
  <si>
    <t>Calul  CINEL /1991</t>
  </si>
  <si>
    <t>Calul PIETROSU X-23/1996</t>
  </si>
  <si>
    <t>Calul PIETROSU X-24/1996</t>
  </si>
  <si>
    <t>Calul PRISLOPIX-96/1997</t>
  </si>
  <si>
    <t>Calul MOLID I-34/1997</t>
  </si>
  <si>
    <t>Calul OUSOR VI-8/1991</t>
  </si>
  <si>
    <t>Calul FURIOSA LXIII-6/1991</t>
  </si>
  <si>
    <t>calul NORTH-STAR XL-93/1991</t>
  </si>
  <si>
    <t>Calul EPILOG</t>
  </si>
  <si>
    <t>CĂLĂRAŞI</t>
  </si>
  <si>
    <t>Tara: România; Judet: CĂLĂRAŞI; -;   -; Nr: -;</t>
  </si>
  <si>
    <t>Calul GIGI</t>
  </si>
  <si>
    <t>Calul FURIOSO NORTH STAR LXIV</t>
  </si>
  <si>
    <t>Calul NORTH STAR XLII</t>
  </si>
  <si>
    <t>Calul FURIOSO XLII-1</t>
  </si>
  <si>
    <t>Calul FOX</t>
  </si>
  <si>
    <t>Calul GABRIEL</t>
  </si>
  <si>
    <t>Calul GRAUR</t>
  </si>
  <si>
    <t>Calul HADYK</t>
  </si>
  <si>
    <t>Calul ION</t>
  </si>
  <si>
    <t>Calul IRINEL</t>
  </si>
  <si>
    <t>Calul JUVENI</t>
  </si>
  <si>
    <t>Calul INSOLIT</t>
  </si>
  <si>
    <t>Calul GIGOLO</t>
  </si>
  <si>
    <t>Calul ELEGANTA</t>
  </si>
  <si>
    <t>Calul FULVIA</t>
  </si>
  <si>
    <t>Calul 497 F LXIII- 11</t>
  </si>
  <si>
    <t>Calul 504F LXI - 53</t>
  </si>
  <si>
    <t>Calul 505F LXI - 54</t>
  </si>
  <si>
    <t>Calul 507 F LXII - 25</t>
  </si>
  <si>
    <t>Calul 508 F LXIV -14</t>
  </si>
  <si>
    <t>Calul DANTE</t>
  </si>
  <si>
    <t>Calul EDMOND</t>
  </si>
  <si>
    <t>Calul PLUTO XVI - 1</t>
  </si>
  <si>
    <t>Calul EVANTAI</t>
  </si>
  <si>
    <t>Calul CAUZA</t>
  </si>
  <si>
    <t>Calul DELIA</t>
  </si>
  <si>
    <t>Calul DIDONA</t>
  </si>
  <si>
    <t>Calul ELLA</t>
  </si>
  <si>
    <t>Calul KARLINGA</t>
  </si>
  <si>
    <t>Calul 478 Z XLI - 46</t>
  </si>
  <si>
    <t>Calul 479 Z xl - 80</t>
  </si>
  <si>
    <t>Calul 480 F LVII -53</t>
  </si>
  <si>
    <t>Calul 485 F LXI - 13</t>
  </si>
  <si>
    <t>Calul 488 F LXI - 26</t>
  </si>
  <si>
    <t>Calul 492 F XL - 95</t>
  </si>
  <si>
    <t>Calul 494 F LXI - 45</t>
  </si>
  <si>
    <t>Calul 496 F LXI - 43</t>
  </si>
  <si>
    <t>Calul FLXIV - 22</t>
  </si>
  <si>
    <t>Calul Z XLIII - 4</t>
  </si>
  <si>
    <t>Calul Z XLIII - 5</t>
  </si>
  <si>
    <t>Calul F LXIV - 13</t>
  </si>
  <si>
    <t>Calul KIND</t>
  </si>
  <si>
    <t>Calul Fascinatia</t>
  </si>
  <si>
    <t>Calul VESTEA BUNA</t>
  </si>
  <si>
    <t>Calul ROYALA</t>
  </si>
  <si>
    <t>8.23.14</t>
  </si>
  <si>
    <t>Calul VRAJA NOPTII</t>
  </si>
  <si>
    <t>Calul RUMBA</t>
  </si>
  <si>
    <t>Calul RECEPTIA</t>
  </si>
  <si>
    <t>Calul GETA</t>
  </si>
  <si>
    <t>Calul KINTA</t>
  </si>
  <si>
    <t>Calul DORINTA</t>
  </si>
  <si>
    <t>Calul SPIRALA</t>
  </si>
  <si>
    <t>Calul FUIOR</t>
  </si>
  <si>
    <t>Calul JERE</t>
  </si>
  <si>
    <t>Calul RECEPTIV</t>
  </si>
  <si>
    <t>Calul FRAM</t>
  </si>
  <si>
    <t>Calul FILON</t>
  </si>
  <si>
    <t>Calul FARAON</t>
  </si>
  <si>
    <t>Calul GEORGE</t>
  </si>
  <si>
    <t>Calul MADALIN</t>
  </si>
  <si>
    <t>CORECTAREA TORENTILOR RAVENA B 86</t>
  </si>
  <si>
    <t>H.G.982/1996;;OUG.1 din 04/01/2017;HG.354/18.05.2017;OUG.68 din 06/11/2019;HG.846/08.10.2020</t>
  </si>
  <si>
    <t>CORECTAREA TORENTILOR PR.URSOI</t>
  </si>
  <si>
    <t>DRUM FORESTIER GLIVA</t>
  </si>
  <si>
    <t>DRUM AUTO PARAUL NEGRU</t>
  </si>
  <si>
    <t>DAF ANIES AXIAL</t>
  </si>
  <si>
    <t>DAF ANIES</t>
  </si>
  <si>
    <t>FIAD</t>
  </si>
  <si>
    <t>BECLENUT</t>
  </si>
  <si>
    <t>CONSTRUCTII BARAJE</t>
  </si>
  <si>
    <t>BARAJE SPERMEZEU</t>
  </si>
  <si>
    <t>BARAJE V.CIRLIGELOR</t>
  </si>
  <si>
    <t>HALMASAU</t>
  </si>
  <si>
    <t>RACATES</t>
  </si>
  <si>
    <t>PURCARET</t>
  </si>
  <si>
    <t>HUTA</t>
  </si>
  <si>
    <t>STRAMBULICI</t>
  </si>
  <si>
    <t>IZV.BAILOR</t>
  </si>
  <si>
    <t>MAGURA LOCURELE</t>
  </si>
  <si>
    <t>696 SC XIV-74SC14-74 F</t>
  </si>
  <si>
    <t>CAL</t>
  </si>
  <si>
    <t>SATELIT FA-3/99</t>
  </si>
  <si>
    <t>I II-9/99</t>
  </si>
  <si>
    <t>N XXVIII-25/99</t>
  </si>
  <si>
    <t>SCUFITA FA-8/99</t>
  </si>
  <si>
    <t>SERA FA-9/99</t>
  </si>
  <si>
    <t>OUG 139/2002
OUG 139/2002;;OUG.1 din 04/01/2017;OUG.68 din 06/11/2019</t>
  </si>
  <si>
    <t>JABOU EC-3/99</t>
  </si>
  <si>
    <t>FAGOT K-1/87</t>
  </si>
  <si>
    <t>GENERAL UI-11/88</t>
  </si>
  <si>
    <t>GIN U-16/88</t>
  </si>
  <si>
    <t>GINERE T-3/88</t>
  </si>
  <si>
    <t>GLUMET K-7/88</t>
  </si>
  <si>
    <t>HOHOT F-37/89</t>
  </si>
  <si>
    <t>IERNUT O-9/90</t>
  </si>
  <si>
    <t>IMPRESAR T-20/90</t>
  </si>
  <si>
    <t>OUG 139
OUG 139/2002;;OUG.1 din 04/01/2017;OUG.68 din 06/11/2019</t>
  </si>
  <si>
    <t>SCOALA GL-12/2000</t>
  </si>
  <si>
    <t>SEFA HD-9/2000</t>
  </si>
  <si>
    <t>SIPCA GL-14/2000</t>
  </si>
  <si>
    <t>INCITATO II-15/2000</t>
  </si>
  <si>
    <t xml:space="preserve">N XXVIII-29/2000
</t>
  </si>
  <si>
    <t xml:space="preserve">N XXVIII-31/2000
</t>
  </si>
  <si>
    <t xml:space="preserve">SC XVIII-24/2000
</t>
  </si>
  <si>
    <t>DAF FOIENI</t>
  </si>
  <si>
    <t>DAF MUJDENI</t>
  </si>
  <si>
    <t xml:space="preserve">DAF TARNA/HUTA
</t>
  </si>
  <si>
    <t>DAF V.SLOIULUI</t>
  </si>
  <si>
    <t>DAF HOLITA II</t>
  </si>
  <si>
    <t>DAF SOCEA</t>
  </si>
  <si>
    <t>DAF NADOS</t>
  </si>
  <si>
    <t>Oraşu Nou</t>
  </si>
  <si>
    <t>Tara: România; Judet: SATU MARE;Com Oraşu Nou;   -; Nr: -;</t>
  </si>
  <si>
    <t>DAF TURT</t>
  </si>
  <si>
    <t>Turţ</t>
  </si>
  <si>
    <t>Tara: România; Judet: SATU MARE;Com Turţ;   -; Nr: -;</t>
  </si>
  <si>
    <t>DAF HOLMU MARE</t>
  </si>
  <si>
    <t>DAF BATARCI RAMIFICAT</t>
  </si>
  <si>
    <t>Bătarci</t>
  </si>
  <si>
    <t>Tara: România; Judet: SATU MARE;Com Bătarci;   -; Nr: -;</t>
  </si>
  <si>
    <t>DAF BATARCEL</t>
  </si>
  <si>
    <t>DAF BATARCEL II</t>
  </si>
  <si>
    <t>HG 982/1998
HG 982/1998;HG 1344/2011; HG 478/ 24-IUN-15;HG.478/24-IUN-15;OUG.1 din 04/01/2017;HG.354/18.05.2017;OUG.68 din 06/11/2019</t>
  </si>
  <si>
    <t>DAF BRAZI SECATURA</t>
  </si>
  <si>
    <t>DAF V.LUI DAN</t>
  </si>
  <si>
    <t>DAF V.IEDULUI</t>
  </si>
  <si>
    <t>HG 982/1990;HG 1344/2011; HG 478/ 24-IUN-15;HG.478/24-IUN-15;OUG.1 din 04/01/2017;HG.354/18.05.2017;OUG.68 din 06/11/2019</t>
  </si>
  <si>
    <t>DAF HERESTET</t>
  </si>
  <si>
    <t>DAF HUTA-BERCU</t>
  </si>
  <si>
    <t>DAF HODOD</t>
  </si>
  <si>
    <t>DAF OLUSA</t>
  </si>
  <si>
    <t>DAF HUREJOR</t>
  </si>
  <si>
    <t>DAF CREANGA LUNGA</t>
  </si>
  <si>
    <t>DAF PR.ZARNII</t>
  </si>
  <si>
    <t>DAF SARAUAD</t>
  </si>
  <si>
    <t>DAF CIORGAU</t>
  </si>
  <si>
    <t>DAF ZALNOC-V.CHEGII</t>
  </si>
  <si>
    <t>DAF FANTANA-CIORGAU II</t>
  </si>
  <si>
    <t>DAF BOGDAND-SER</t>
  </si>
  <si>
    <t>DAF SARAUAD II</t>
  </si>
  <si>
    <t>DAF V.CHEGII-V.BERCULUI</t>
  </si>
  <si>
    <t>DAF CIORGAU-CIZER</t>
  </si>
  <si>
    <t>DAF SOLDUBITA</t>
  </si>
  <si>
    <t>DAF IZVOARE -V.BICULUI</t>
  </si>
  <si>
    <t>Sinaia</t>
  </si>
  <si>
    <t>Tara: România; Judet: PRAHOVA;Orş Sinaia;   -; Nr: -;</t>
  </si>
  <si>
    <t>DAF CULMEA CARAMIDARILOR</t>
  </si>
  <si>
    <t>Slănic</t>
  </si>
  <si>
    <t>Tara: România; Judet: PRAHOVA;Orş Slănic;   -; Nr: -;</t>
  </si>
  <si>
    <t>ORD.2388/1995;HG 1344/2011; HG 478/ 24-IUN-15;HG.478/24-IUN-15;OUG.1 din 04/01/2017;HG.354/18.05.2017;OUG.68 din 06/11/2019</t>
  </si>
  <si>
    <t>DAF ZGROASA</t>
  </si>
  <si>
    <t>ORD 2388/1995;HG 1344/2011; HG 478/ 24-IUN-15;HG.478/24-IUN-15;OUG.1 din 04/01/2017;HG.354/18.05.2017;OUG.68 din 06/11/2019</t>
  </si>
  <si>
    <t>DAF ULEEA</t>
  </si>
  <si>
    <t>DAF VALEA CU BRUSTURI</t>
  </si>
  <si>
    <t>DAF FLOREI</t>
  </si>
  <si>
    <t>Câmpina</t>
  </si>
  <si>
    <t>Tara: România; Judet: PRAHOVA;Mun Câmpina;   -; Nr: -;</t>
  </si>
  <si>
    <t>DRUM AUTO FOR</t>
  </si>
  <si>
    <t>CT ORATII</t>
  </si>
  <si>
    <t>CT TELEAJEN</t>
  </si>
  <si>
    <t>OM 113/1999;HG 1344/2011; HG 478/ 24-IUN-15;HG.478/24-IUN-15;OUG.1 din 04/01/2017;HG.354/18.05.2017;OUG.68 din 06/11/2019;HG.846/08.10.2020</t>
  </si>
  <si>
    <t>OG 70/1999;HG 1344/2011; HG 478/ 24-IUN-15;HG.478/24-IUN-15;OUG.1 din 04/01/2017;HG.354/18.05.2017;OUG.68 din 06/11/2019</t>
  </si>
  <si>
    <t>DAF OLGA BANCIC</t>
  </si>
  <si>
    <t>DRUM ACCES CASTEL PELES</t>
  </si>
  <si>
    <t>VIADUCT SAPTE IZVOARE</t>
  </si>
  <si>
    <t>CT VALEA MESTEACANULUI</t>
  </si>
  <si>
    <t>DAF VALEA PACURII</t>
  </si>
  <si>
    <t>CT PR.ROSESTI</t>
  </si>
  <si>
    <t>HG 1105/2003;;OUG.1 din 04/01/2017;HG.354/18.05.2017;OUG.68 din 06/11/2019;HG.846/08.10.2020</t>
  </si>
  <si>
    <t>CT PR CEPAN</t>
  </si>
  <si>
    <t>HG 1105/2003;HG 1344/2011;OUG.1 din 04/01/2017;HG.354/18.05.2017;OUG.68 din 06/11/2019;HG.846/08.10.2020</t>
  </si>
  <si>
    <t>CT TARNITA</t>
  </si>
  <si>
    <t>CT PALTINITRA 1</t>
  </si>
  <si>
    <t>CT NEGRUTA 1</t>
  </si>
  <si>
    <t>HG 1105/2003
;HG 1344/2011;OUG.1 din 04/01/2017;HG.354/18.05.2017;OUG.68 din 06/11/2019;HG.846/08.10.2020</t>
  </si>
  <si>
    <t>CT CAPRITA 2</t>
  </si>
  <si>
    <t>CT SOMESUL RECE</t>
  </si>
  <si>
    <t>CT CASCADE PODITE RACHITELE</t>
  </si>
  <si>
    <t>Lungime albie corectată/consolidată=0,175 km;</t>
  </si>
  <si>
    <t>CT CASCADE V.STANCIULUI</t>
  </si>
  <si>
    <t>HG 1105/2003;;OUG.1 din 04/01/2017;OUG.68 din 06/11/2019</t>
  </si>
  <si>
    <t>CT GARDULETE DE COASTA SACUIEU</t>
  </si>
  <si>
    <t>DAF ALUNU VIDICANU</t>
  </si>
  <si>
    <t>HG 15/1994;;OUG.1 din 04/01/2017;OUG.68 din 06/11/2019</t>
  </si>
  <si>
    <t>CT BARAJE CU PIATRA BUC 2</t>
  </si>
  <si>
    <t xml:space="preserve">CORECTIE TORENTI
</t>
  </si>
  <si>
    <t>CT CANALE CU PIATRA BUC 2</t>
  </si>
  <si>
    <t>CT ML 765</t>
  </si>
  <si>
    <t>HG 1105/2003;; HG 478/ 24-IUN-15;HG.478/24-IUN-15;OUG.1 din 04/01/2017;HG.354/18.05.2017;OUG.68 din 06/11/2019;HG.846/08.10.2020</t>
  </si>
  <si>
    <t>Lungime albie corectată/consolidată=0,765 km;</t>
  </si>
  <si>
    <t>CT ZLATNA</t>
  </si>
  <si>
    <t>Zlatna</t>
  </si>
  <si>
    <t>Tara: România; Judet: ALBA;Orş Zlatna;   -; Nr: -;</t>
  </si>
  <si>
    <t>CT MIRAS</t>
  </si>
  <si>
    <t>Şugag</t>
  </si>
  <si>
    <t>Tara: România; Judet: ALBA;Com Şugag;   -; Nr: -;</t>
  </si>
  <si>
    <t>CT V RECII</t>
  </si>
  <si>
    <t>Lungime albie corectată/consolidată=5.65 km;</t>
  </si>
  <si>
    <t>DAF PR BARLOGULUI</t>
  </si>
  <si>
    <t>Câmpeni</t>
  </si>
  <si>
    <t>Tara: România; Judet: ALBA;Orş Câmpeni;   -; Nr: -;</t>
  </si>
  <si>
    <t>HG 1105/2003;HG 1344/2011;OUG.1 din 04/01/2017;HG.354/18.05.2017;OUG.68 din 06/11/2019</t>
  </si>
  <si>
    <t>DAF V MUNTELUI</t>
  </si>
  <si>
    <t>CT PIANU RECEA</t>
  </si>
  <si>
    <t>Sebeş</t>
  </si>
  <si>
    <t>Tara: România; Judet: ALBA;Mun Sebeş;   -; Nr: -;</t>
  </si>
  <si>
    <t>Lungime albie corectată/consolidată=3.1 km;</t>
  </si>
  <si>
    <t>GRAJD CABALINE NR 1 IM</t>
  </si>
  <si>
    <t>GRAJD CABALINE</t>
  </si>
  <si>
    <t>GRAJD CABALINE NR 2 IM</t>
  </si>
  <si>
    <t>HG 1105/2003;;OUG.1 din 04/01/2017;HG.354/18.05.2017;OUG.68 din 06/11/2019</t>
  </si>
  <si>
    <t>GRAJD CABALINE NR 3 IM</t>
  </si>
  <si>
    <t>GRAJD CABALINE AP</t>
  </si>
  <si>
    <t>GRAJD CABALINE NR 4</t>
  </si>
  <si>
    <t xml:space="preserve">TRIBUNA HIPODROM
</t>
  </si>
  <si>
    <t>HG 1105/2003;HG 1344/2011; HG 478/ 24-IUN-15;HG.478/24-IUN-15;OUG.1 din 04/01/2017;HG.354/18.05.2017;OUG.68 din 06/11/2019</t>
  </si>
  <si>
    <t>CAL CYGAY 15(HITA)</t>
  </si>
  <si>
    <t>CAL CYGAY 17 (HI-Q)</t>
  </si>
  <si>
    <t>DAF SCURTURI</t>
  </si>
  <si>
    <t>Tara: România; Judet: GORJ;Com Runcu;   -; Nr: -;</t>
  </si>
  <si>
    <t>HG 1105/2003
;HG 1344/2011; HG 478/ 24-IUN-15;HG.478/24-IUN-15;OUG.1 din 04/01/2017;HG.354/18.05.2017;OUG.68 din 06/11/2019</t>
  </si>
  <si>
    <t>DAF GIULA</t>
  </si>
  <si>
    <t>Padeş</t>
  </si>
  <si>
    <t>Tara: România; Judet: GORJ;Com Padeş;   -; Nr: -;</t>
  </si>
  <si>
    <t>DAF NEDEIA</t>
  </si>
  <si>
    <t>Tismana</t>
  </si>
  <si>
    <t>Tara: România; Judet: GORJ;Orş Tismana;   -; Nr: -;</t>
  </si>
  <si>
    <t>HG 1105/2003
;HG 1344/2011; HG 478/ 24-IUN-15;HG.478/24-IUN-15;OUG.1 din 04/01/2017;OUG.68 din 06/11/2019</t>
  </si>
  <si>
    <t>DAF STRAJA PRELUNGIRE</t>
  </si>
  <si>
    <t>CT VALEA REA STEGHEA</t>
  </si>
  <si>
    <t>Câmpulung</t>
  </si>
  <si>
    <t>Tara: România; Judet: ARGEŞ;Mun Câmpulung;   -; Nr: -;</t>
  </si>
  <si>
    <t>HG 1105/2003;HG 1344/2011; HG 478/ 24-IUN-15;HG.478/24-IUN-15;OUG.1 din 04/01/2017;HG.354/18.05.2017;OUG.68 din 06/11/2019;HG.846/08.10.2020</t>
  </si>
  <si>
    <t>CT ARGESEL OBARSIA</t>
  </si>
  <si>
    <t>POD DAF BADEANCA</t>
  </si>
  <si>
    <t>CT CUNGREA</t>
  </si>
  <si>
    <t>Cotmeana</t>
  </si>
  <si>
    <t>Tara: România; Judet: ARGEŞ;Com Cotmeana;   -; Nr: -;</t>
  </si>
  <si>
    <t>Lungime albie corectată/consolidată=1.8 km;</t>
  </si>
  <si>
    <t>DAF V. BOUSORU</t>
  </si>
  <si>
    <t>POD DAF DAMBOVITA</t>
  </si>
  <si>
    <t>Rucăr</t>
  </si>
  <si>
    <t>Tara: România; Judet: ARGEŞ;Com Rucăr;   -; Nr: -;</t>
  </si>
  <si>
    <t>HG 982/1998
;; HG 478/ 24-IUN-15;HG.478/24-IUN-15;OUG.1 din 04/01/2017;OUG.68 din 06/11/2019</t>
  </si>
  <si>
    <t>DAF V PERILOR</t>
  </si>
  <si>
    <t>Topoloveni</t>
  </si>
  <si>
    <t>Tara: România; Judet: ARGEŞ;Orş Topoloveni;   -; Nr: -;</t>
  </si>
  <si>
    <t>HG 1105/2003
;HG 1344/2011;OUG.1 din 04/01/2017;HG.354/18.05.2017;OUG.68 din 06/11/2019</t>
  </si>
  <si>
    <t>CT SURUPATU</t>
  </si>
  <si>
    <t>CT BUDA</t>
  </si>
  <si>
    <t>DAF STALPENI</t>
  </si>
  <si>
    <t>Stâlpeni</t>
  </si>
  <si>
    <t>Tara: România; Judet: ARGEŞ;Com Stâlpeni;   -; Nr: -;</t>
  </si>
  <si>
    <t>DAF BRIGADA NEGRU</t>
  </si>
  <si>
    <t>DAF HUMARIE CASARIE</t>
  </si>
  <si>
    <t>DAF ARSURA</t>
  </si>
  <si>
    <t>DAF CASANDREI</t>
  </si>
  <si>
    <t>DAF HALOSUL MIC</t>
  </si>
  <si>
    <t>OG 70/1999;HG 1344/2011;OUG.1 din 04/01/2017;HG.354/18.05.2017;OUG.68 din 06/11/2019</t>
  </si>
  <si>
    <t>DAF BUCIAS INTARCATOARE</t>
  </si>
  <si>
    <t>DAF BALTA LACULUI PRELUNGIRE</t>
  </si>
  <si>
    <t>DAF MATU LAURU</t>
  </si>
  <si>
    <t>DAF PANCESTI UP I SASCUT</t>
  </si>
  <si>
    <t>DAF V.BOGHITEI</t>
  </si>
  <si>
    <t>OG 70/1999
;HG 1344/2011;OUG.1 din 04/01/2017;HG.354/18.05.2017;OUG.68 din 06/11/2019</t>
  </si>
  <si>
    <t>DAF VALEA ORBENIULUI</t>
  </si>
  <si>
    <t>DAF V.MORCOTET UP II ORBENI</t>
  </si>
  <si>
    <t>DAF VALEA TALPALOAIA</t>
  </si>
  <si>
    <t>DAF TAMASI CARPINIS</t>
  </si>
  <si>
    <t>2</t>
  </si>
  <si>
    <t>Tara: România; Judet: MUNICIPIUL BUCUREŞTI;Sec 2;   -; Nr: -;</t>
  </si>
  <si>
    <t>HG 1105/2003
;HG 1344/2011;OUG.1 din 04/01/2017;OUG.68 din 06/11/2019</t>
  </si>
  <si>
    <t>DAF RAIOASA MOTEL</t>
  </si>
  <si>
    <t>TARTASESTI</t>
  </si>
  <si>
    <t>DAF GORNET</t>
  </si>
  <si>
    <t>CAL ELSBA 14-5</t>
  </si>
  <si>
    <t>OMAAP 171/2003;;OUG.1 din 04/01/2017;OUG.68 din 06/11/2019</t>
  </si>
  <si>
    <t>CAL KOHEILAN 37-53</t>
  </si>
  <si>
    <t>CAL SIGLAVI -BAGDADI 16-36</t>
  </si>
  <si>
    <t>CAL ELSBA 14-6</t>
  </si>
  <si>
    <t>CAL ELSBA 14-7</t>
  </si>
  <si>
    <t>CAL SIGLAVI-BAGDADI 16-38</t>
  </si>
  <si>
    <t>TEREN FORESTIER 59,27 HA</t>
  </si>
  <si>
    <t>HG 796/2002;; HG 478/ 24-IUN-15;HG.478/24-IUN-15;OUG.1 din 04/01/2017;HG.354/18.05.2017;OUG.68 din 06/11/2019</t>
  </si>
  <si>
    <t>Suprafeţe= mp;CF= ;Date cadastrale= ;</t>
  </si>
  <si>
    <t>DAF FRUNZARU I</t>
  </si>
  <si>
    <t>DAF FRUNZARU II</t>
  </si>
  <si>
    <t>DAF BERINDEI I</t>
  </si>
  <si>
    <t>DAF BERINDEI III</t>
  </si>
  <si>
    <t>DAF CORHANA</t>
  </si>
  <si>
    <t>DAF V.COLIBEI</t>
  </si>
  <si>
    <t>Râşca</t>
  </si>
  <si>
    <t>Tara: România; Judet: SUCEAVA;Com Râşca;   -; Nr: -;</t>
  </si>
  <si>
    <t>OG 70/1999; LEGEA 653/2001;HG 1344/2011;OUG.1 din 04/01/2017;HG.354/18.05.2017;OUG.68 din 06/11/2019</t>
  </si>
  <si>
    <t>DAF CRUCEA</t>
  </si>
  <si>
    <t>Vama</t>
  </si>
  <si>
    <t>Tara: România; Judet: SUCEAVA;Com Vama;   -; Nr: -;</t>
  </si>
  <si>
    <t>DAF DUBUL</t>
  </si>
  <si>
    <t>Moldoviţa</t>
  </si>
  <si>
    <t>Tara: România; Judet: SUCEAVA;Com Moldoviţa;   -; Nr: -;</t>
  </si>
  <si>
    <t>DAF EHRISTE</t>
  </si>
  <si>
    <t>Brodina</t>
  </si>
  <si>
    <t>Tara: România; Judet: SUCEAVA;Com Brodina;   -; Nr: -;</t>
  </si>
  <si>
    <t>OG 70/1999; L.653/2001;HG 1344/2011;OUG.1 din 04/01/2017;HG.354/18.05.2017;OUG.68 din 06/11/2019</t>
  </si>
  <si>
    <t>DAF MLACA</t>
  </si>
  <si>
    <t>Falcău</t>
  </si>
  <si>
    <t>Tara: România; Judet: SUCEAVA;Sat Falcău;   -; Nr: -;</t>
  </si>
  <si>
    <t>OG 70/1999; L.653/2001
;HG 1344/2011;OUG.1 din 04/01/2017;HG.354/18.05.2017;OUG.68 din 06/11/2019</t>
  </si>
  <si>
    <t>Breaza</t>
  </si>
  <si>
    <t>Tara: România; Judet: SUCEAVA;Com Breaza;   -; Nr: -;</t>
  </si>
  <si>
    <t>OMA 173/2003
;;OUG.1 din 04/01/2017;OUG.68 din 06/11/2019</t>
  </si>
  <si>
    <t>CAL OUSOR X-1</t>
  </si>
  <si>
    <t>OMA 173/2003;;OUG.1 din 04/01/2017;OUG.68 din 06/11/2019</t>
  </si>
  <si>
    <t>CAL OUSOR X-2</t>
  </si>
  <si>
    <t>OMA 173/2002;;OUG.1 din 04/01/2017;OUG.68 din 06/11/2019</t>
  </si>
  <si>
    <t>CAL PIETROSU XI-1</t>
  </si>
  <si>
    <t>CAL PRISLOP X-19</t>
  </si>
  <si>
    <t>CAL PRISLOP X-20</t>
  </si>
  <si>
    <t>CAL EL-SBAA XII-37</t>
  </si>
  <si>
    <t>Marginea</t>
  </si>
  <si>
    <t>Tara: România; Judet: SUCEAVA;Com Marginea;   -; Nr: -;</t>
  </si>
  <si>
    <t>KOHEILAN XXXIX</t>
  </si>
  <si>
    <t>CAL MITOC I-1</t>
  </si>
  <si>
    <t>CAL MITOC I-2</t>
  </si>
  <si>
    <t>CAL SHAGYA LXII-2</t>
  </si>
  <si>
    <t>CAL SHAGYA LXII-3</t>
  </si>
  <si>
    <t>CAL SHAGYA LXII-5</t>
  </si>
  <si>
    <t>CAL SHAGYA LXII-6</t>
  </si>
  <si>
    <t>CAL OUSOR IX-46</t>
  </si>
  <si>
    <t>CAL PIETROSU X-37</t>
  </si>
  <si>
    <t>CAL PRISLOP X-14</t>
  </si>
  <si>
    <t>CAL GORAL XIX -28</t>
  </si>
  <si>
    <t>CAL GORAL XIX -30</t>
  </si>
  <si>
    <t>CAL GORAL XIX-31</t>
  </si>
  <si>
    <t>CAL HROBY XXIII-4</t>
  </si>
  <si>
    <t>CAL PRISLOP X-11</t>
  </si>
  <si>
    <t>DAF R MIC V DOBREI</t>
  </si>
  <si>
    <t>Orlat</t>
  </si>
  <si>
    <t>Tara: România; Judet: SIBIU;Com Orlat;   -; Nr: -;</t>
  </si>
  <si>
    <t>DAF FATA PIETRII</t>
  </si>
  <si>
    <t>DAF V REA</t>
  </si>
  <si>
    <t>Şelimbăr</t>
  </si>
  <si>
    <t>Tara: România; Judet: SIBIU;Com Şelimbăr;   -; Nr: -;</t>
  </si>
  <si>
    <t>DAF PR MORII</t>
  </si>
  <si>
    <t>8.14.01</t>
  </si>
  <si>
    <t>RETELE DE ILUMINAT</t>
  </si>
  <si>
    <t>PADURE</t>
  </si>
  <si>
    <t>Elemente componente= ;Dotări aferente= ;</t>
  </si>
  <si>
    <t>DAF JOAGARE</t>
  </si>
  <si>
    <t>DAF BARNOVA DOBROVAT</t>
  </si>
  <si>
    <t>Dobrovăţ</t>
  </si>
  <si>
    <t>Tara: România; Judet: IAŞI;Com Dobrovăţ;   -; Nr: -;</t>
  </si>
  <si>
    <t>DAF RACORD BARAJ</t>
  </si>
  <si>
    <t>Hârlău</t>
  </si>
  <si>
    <t>Tara: România; Judet: IAŞI;Orş Hârlău;   -; Nr: -;</t>
  </si>
  <si>
    <t>BARAJ TISA</t>
  </si>
  <si>
    <t>Pârcovaci</t>
  </si>
  <si>
    <t>Tara: România; Judet: IAŞI;Sat Pârcovaci;   -; Nr: -;</t>
  </si>
  <si>
    <t>Lungime albie corectată/consolidată=0,026 km;</t>
  </si>
  <si>
    <t>HG 982/1998
;;OUG.1 din 04/01/2017;HG.354/18.05.2017;OUG.68 din 06/11/2019;HG.846/08.10.2020</t>
  </si>
  <si>
    <t>Lungime albie corectată/consolidată=1.03 km;</t>
  </si>
  <si>
    <t>Lungime albie corectată/consolidată=0,284 km;</t>
  </si>
  <si>
    <t>BARAJ BAHLUI</t>
  </si>
  <si>
    <t>Lungime albie corectată/consolidată=0,024 km;</t>
  </si>
  <si>
    <t>Lungime albie corectată/consolidată=0,267 km;</t>
  </si>
  <si>
    <t>Lungime albie corectată/consolidată=1,029 km;</t>
  </si>
  <si>
    <t>BARAJ HUMOSU</t>
  </si>
  <si>
    <t>Lungime albie corectată/consolidată=0,361 km;</t>
  </si>
  <si>
    <t>DAF TREI PIETRE</t>
  </si>
  <si>
    <t>Sireţel</t>
  </si>
  <si>
    <t>Tara: România; Judet: IAŞI;Com Sireţel;   -; Nr: -;</t>
  </si>
  <si>
    <t>DAF SIRETEL</t>
  </si>
  <si>
    <t>DAF IORCANI</t>
  </si>
  <si>
    <t>Iorcani</t>
  </si>
  <si>
    <t>Tara: România; Judet: IAŞI;Sat Iorcani;   -; Nr: -;</t>
  </si>
  <si>
    <t>DAF RUSILOR</t>
  </si>
  <si>
    <t>DAF DEALU POPII</t>
  </si>
  <si>
    <t>Tătăruşi</t>
  </si>
  <si>
    <t>Tara: România; Judet: IAŞI;Com Tătăruşi;   -; Nr: -;</t>
  </si>
  <si>
    <t>DAF TIGULEA</t>
  </si>
  <si>
    <t>DAF RAGOAZA</t>
  </si>
  <si>
    <t xml:space="preserve">DRUM AUTO FOR
</t>
  </si>
  <si>
    <t>DAF TEI</t>
  </si>
  <si>
    <t>HG 982/1998
;;OUG.1 din 04/01/2017;HG.354/18.05.2017;OUG.68 din 06/11/2019</t>
  </si>
  <si>
    <t>DAF VLADNICI</t>
  </si>
  <si>
    <t>Todireşti</t>
  </si>
  <si>
    <t>Tara: România; Judet: IAŞI;Com Todireşti;   -; Nr: -;</t>
  </si>
  <si>
    <t>DAF IIRUSI IORCANI</t>
  </si>
  <si>
    <t>DAF HOMITA CODRII</t>
  </si>
  <si>
    <t>Moţca</t>
  </si>
  <si>
    <t>Tara: România; Judet: IAŞI;Com Moţca;   -; Nr: -;</t>
  </si>
  <si>
    <t>DAF TURBATA</t>
  </si>
  <si>
    <t>DAF MOSNA</t>
  </si>
  <si>
    <t>Moşna</t>
  </si>
  <si>
    <t>Tara: România; Judet: IAŞI;Com Moşna;   -; Nr: -;</t>
  </si>
  <si>
    <t>DAF BUNESTI</t>
  </si>
  <si>
    <t>DAF BUDAI</t>
  </si>
  <si>
    <t>DAF JUGASTRU</t>
  </si>
  <si>
    <t>Sineşti</t>
  </si>
  <si>
    <t>Tara: România; Judet: IAŞI;Com Sineşti;   -; Nr: -;</t>
  </si>
  <si>
    <t>DAF CALUGARA</t>
  </si>
  <si>
    <t>HG 982/1998
;HG 1344/2011; HG 478/ 24-IUN-15;HG.478/24-IUN-15;OUG.1 din 04/01/2017;HG.354/18.05.2017;OUG.68 din 06/11/2019</t>
  </si>
  <si>
    <t>DAF CIONGETEL</t>
  </si>
  <si>
    <t>Tazlău</t>
  </si>
  <si>
    <t>Tara: România; Judet: NEAMŢ;Com Tazlău;   -; Nr: -;</t>
  </si>
  <si>
    <t>DAF SOIMU OUSOR</t>
  </si>
  <si>
    <t>8.16.02</t>
  </si>
  <si>
    <t>SIST.IRIGATII LARGU BOLATAU</t>
  </si>
  <si>
    <t>Galu</t>
  </si>
  <si>
    <t>Tara: România; Judet: NEAMŢ;Sat Galu;   -; Nr: -;</t>
  </si>
  <si>
    <t>SISTEM IRIGATII</t>
  </si>
  <si>
    <t>CT VALEA COMORII</t>
  </si>
  <si>
    <t>Pipirig</t>
  </si>
  <si>
    <t>Tara: România; Judet: NEAMŢ;Com Pipirig;   -; Nr: -;</t>
  </si>
  <si>
    <t>DAF CULEASA BRUSTURI</t>
  </si>
  <si>
    <t>Târgu Neamţ</t>
  </si>
  <si>
    <t>Tara: România; Judet: NEAMŢ;Orş Târgu Neamţ;   -; Nr: -;</t>
  </si>
  <si>
    <t>DAF AMENAJARI RIUL OZANA</t>
  </si>
  <si>
    <t>Văratec</t>
  </si>
  <si>
    <t>Tara: România; Judet: NEAMŢ;Sat Văratec;   -; Nr: -;</t>
  </si>
  <si>
    <t>DRUMUL CIRESULUI PUNERE IN FUNCTIUNE</t>
  </si>
  <si>
    <t>Roman</t>
  </si>
  <si>
    <t>Tara: România; Judet: NEAMŢ;Mun Roman;   -; Nr: -;</t>
  </si>
  <si>
    <t>Borca</t>
  </si>
  <si>
    <t>Tara: România; Judet: NEAMŢ;Com Borca;   -; Nr: -;</t>
  </si>
  <si>
    <t>CANAL 380 ML</t>
  </si>
  <si>
    <t>CANAL 230 ML</t>
  </si>
  <si>
    <t>BARAJE, CONSTRUCTII ACCESORII</t>
  </si>
  <si>
    <t>PODETE TUBULARE</t>
  </si>
  <si>
    <t>DAF VL.PACUREI=1.2 KM</t>
  </si>
  <si>
    <t>Motnău</t>
  </si>
  <si>
    <t>Tara: România; Judet: VRANCEA;Sat Motnău;   -; Nr: -;</t>
  </si>
  <si>
    <t>DRENURI</t>
  </si>
  <si>
    <t>Tulburea</t>
  </si>
  <si>
    <t>Tara: România; Judet: VRANCEA;Sat Tulburea;   -; Nr: -;</t>
  </si>
  <si>
    <t>Breţcu</t>
  </si>
  <si>
    <t>Tara: România; Judet: COVASNA;Com Breţcu;   -; Nr: -;</t>
  </si>
  <si>
    <t>DAF GHELINTA SONDA 205</t>
  </si>
  <si>
    <t>DAF GHELINTA MICA SONDA 275</t>
  </si>
  <si>
    <t>DAF GHELINTA MICA SONDA 200</t>
  </si>
  <si>
    <t>DAF GHELINTA MICA SONDA 195</t>
  </si>
  <si>
    <t>DAF GHELINTA MICA 265</t>
  </si>
  <si>
    <t>DAF GHELINTA MICA SONDA 290</t>
  </si>
  <si>
    <t>DAF GHELINTA MICA SONDA 285</t>
  </si>
  <si>
    <t>DAF HERTAN SONDA 116</t>
  </si>
  <si>
    <t>DAF ZRNEA SONDA 270</t>
  </si>
  <si>
    <t>DAF CENUSARU</t>
  </si>
  <si>
    <t>DAF BARCANI</t>
  </si>
  <si>
    <t>DAF ZABRATAU</t>
  </si>
  <si>
    <t>DAF RESEGHI</t>
  </si>
  <si>
    <t>DAF PR.DREAPTA</t>
  </si>
  <si>
    <t>DAF PR.PEPINIERE</t>
  </si>
  <si>
    <t>DAF PR.RISNITEI</t>
  </si>
  <si>
    <t>DAF PR.PASTRAVULUI</t>
  </si>
  <si>
    <t>DAF V.POPI</t>
  </si>
  <si>
    <t>DAF V.CRACIUN</t>
  </si>
  <si>
    <t>DAF DOBIRLAU</t>
  </si>
  <si>
    <t>DAF SCRADOASA</t>
  </si>
  <si>
    <t>DAF BOTA</t>
  </si>
  <si>
    <t>DAF BOTITA</t>
  </si>
  <si>
    <t>DAF DOBARLAU</t>
  </si>
  <si>
    <t>DAF FINISOARA</t>
  </si>
  <si>
    <t>DAF CR.MARE</t>
  </si>
  <si>
    <t>DAF CIRLANU</t>
  </si>
  <si>
    <t>DAF KETAG</t>
  </si>
  <si>
    <t>CANAL DE EVACUARE TEPELUS</t>
  </si>
  <si>
    <t>BARAJ 2 B TEPELUS</t>
  </si>
  <si>
    <t>BARAJ TEPELUS</t>
  </si>
  <si>
    <t>Lungime albie corectată/consolidată=0.1 km;</t>
  </si>
  <si>
    <t>CANAL EVACUARE CRASNUTA</t>
  </si>
  <si>
    <t>BARAJ CRASNUTA</t>
  </si>
  <si>
    <t>Lungime albie corectată/consolidată=0.04 km;</t>
  </si>
  <si>
    <t>DAF V.BRADULUI</t>
  </si>
  <si>
    <t>DAF CHICHIRAU</t>
  </si>
  <si>
    <t>BARAJ CT CRASNUTA</t>
  </si>
  <si>
    <t>Lungime albie corectată/consolidată=0.05 km;</t>
  </si>
  <si>
    <t>DRUM KM 5</t>
  </si>
  <si>
    <t>Comandău</t>
  </si>
  <si>
    <t>Tara: România; Judet: COVASNA;Com Comandău;   -; Nr: -;</t>
  </si>
  <si>
    <t>DRUM URSARIE</t>
  </si>
  <si>
    <t>DAF GYULA-RAYTEC</t>
  </si>
  <si>
    <t>DAF APA BUNA</t>
  </si>
  <si>
    <t>DAF PARAU MOLIDULUI</t>
  </si>
  <si>
    <t>Tălişoara</t>
  </si>
  <si>
    <t>Tara: România; Judet: COVASNA;Sat Tălişoara;   -; Nr: -;</t>
  </si>
  <si>
    <t>DAF CIANGAI</t>
  </si>
  <si>
    <t>DAF PR.PIETROS</t>
  </si>
  <si>
    <t>DAF MICA</t>
  </si>
  <si>
    <t>CT BASCA M-PR.TIGAN.AMENAJ.ALBIE</t>
  </si>
  <si>
    <t>OG 97/2000
;HG 1344/2011;OUG.1 din 04/01/2017;HG.354/18.05.2017;OUG.68 din 06/11/2019;HG.846/08.10.2020</t>
  </si>
  <si>
    <t>CT BASCA M-PR.TIGAN.PODET 3 M</t>
  </si>
  <si>
    <t>OG 97/2000;HG 1344/2011;OUG.1 din 04/01/2017;HG.354/18.05.2017;OUG.68 din 06/11/2019;HG.846/08.10.2020</t>
  </si>
  <si>
    <t>CT BASCA M-PR.TIGAN.CANAL DIN BETON</t>
  </si>
  <si>
    <t>Lungime albie corectată/consolidată=0,093 km;</t>
  </si>
  <si>
    <t>CT BASCA M-PR.TIGAN.BARAJ PRIZA APA</t>
  </si>
  <si>
    <t>Lungime albie corectată/consolidată=0,28 km;</t>
  </si>
  <si>
    <t>CT BASCA M-PR.TIGAN.ZID SPRIJIN</t>
  </si>
  <si>
    <t>CT BASCA M.PR.TIGAN-BARAJ</t>
  </si>
  <si>
    <t>CT BASCA M-PR.TIGAN.PRAG</t>
  </si>
  <si>
    <t>OG 97/2003;HG 1344/2011;OUG.1 din 04/01/2017;HG.354/18.05.2017;OUG.68 din 06/11/2019;HG.846/08.10.2020</t>
  </si>
  <si>
    <t>CT BASCA M-PR.TIGAN.BARAJ</t>
  </si>
  <si>
    <t>CT BASCA M-PR.TIGAN BARAJ</t>
  </si>
  <si>
    <t>CT  BASCA M-PR.TIGAN.BARAJ</t>
  </si>
  <si>
    <t>OG 97/2000
;HG 1344/2011;OUG.1 din 04/01/2017;HG.354/18.05.2017;OUG.68 din 06/11/2019;HG.846/08.10.2020</t>
  </si>
  <si>
    <t>CT BASCA M-PR.TIGAN TRAVERSA</t>
  </si>
  <si>
    <t>Lungime albie corectată/consolidată=0.08 km;</t>
  </si>
  <si>
    <t>CT BASCA M-ZID SPRIJIN PR.TIGAN</t>
  </si>
  <si>
    <t>CT BASCA M-PR.TIGAN.DRUM DE ACCES BARAJE</t>
  </si>
  <si>
    <t>CT BASCA M-PR.VARGAT PRAG PRIZA APA-BETON</t>
  </si>
  <si>
    <t>CT BASCA M--PR.VARGAT PRAG BETON</t>
  </si>
  <si>
    <t>CT BASCA M-PR.VARGAT PRAG BETON</t>
  </si>
  <si>
    <t>CT BASCA M-PR.VARGAT AMENAJ.ALBIE</t>
  </si>
  <si>
    <t>CT BASCA M-PR VARGAT TRAVERSA BETON</t>
  </si>
  <si>
    <t>CT BASCA M-PR.VARGAT TRAVERSA BETON</t>
  </si>
  <si>
    <t>Lungime albie corectată/consolidată=0,109 km;</t>
  </si>
  <si>
    <t>CT BASCA M-PR.VARGAT AMENAJARE ALBIE</t>
  </si>
  <si>
    <t>CT BASCA M-PR.VARGAT ZID SPRIJIN</t>
  </si>
  <si>
    <t>Lungime albie corectată/consolidată=0,075 km;</t>
  </si>
  <si>
    <t>CT BASCA M-PR.VARGAT BARAJ BETON</t>
  </si>
  <si>
    <t>CT BASCA M-PR HAGHIMAS PRAG BETON</t>
  </si>
  <si>
    <t>CT BASCA M-PR.HAGHIMAS BARAJ PRIZA APA BETON</t>
  </si>
  <si>
    <t>CT BASCA M-PR.HAGHIMAS BARAJ BETON</t>
  </si>
  <si>
    <t>CT BASCA M-PR.HAGHIMAS PRAG BETON</t>
  </si>
  <si>
    <t>DAF LIGHED</t>
  </si>
  <si>
    <t>DAF HODOS II</t>
  </si>
  <si>
    <t>DAF HODOS</t>
  </si>
  <si>
    <t>DAF DUBOZ</t>
  </si>
  <si>
    <t>DAF HISIAS</t>
  </si>
  <si>
    <t>DAF JDIOARA C.GABRIAN</t>
  </si>
  <si>
    <t>DAF V.MARE</t>
  </si>
  <si>
    <t>DAF CALITES</t>
  </si>
  <si>
    <t>DAF STREJII</t>
  </si>
  <si>
    <t>NONIUS 25-14</t>
  </si>
  <si>
    <t>NALUCA VT-7</t>
  </si>
  <si>
    <t>NONIUS 25-18</t>
  </si>
  <si>
    <t>NONIUS 27-40</t>
  </si>
  <si>
    <t>NONIUS 32-25</t>
  </si>
  <si>
    <t>NONIUS 27-17</t>
  </si>
  <si>
    <t>NONIUS 27-42</t>
  </si>
  <si>
    <t>NONIUS 31-26</t>
  </si>
  <si>
    <t>NONIUS 31-28</t>
  </si>
  <si>
    <t>NONIUS 34-19</t>
  </si>
  <si>
    <t>DAF V.PLOPILOR 112D,5.5 KM</t>
  </si>
  <si>
    <t>CT FIRIZA</t>
  </si>
  <si>
    <t>DAF STUR BLIDARI</t>
  </si>
  <si>
    <t>DAF BAII RAMIF.3.2 KM</t>
  </si>
  <si>
    <t>DAF COTRANTA PRELUNGIRE</t>
  </si>
  <si>
    <t>DAF SITAUTA PRELUNGIRE</t>
  </si>
  <si>
    <t>DAF V.BABEI</t>
  </si>
  <si>
    <t>GARDULETE GURA BAII</t>
  </si>
  <si>
    <t>HG 1105/2003
;;OUG.1 din 04/01/2017;OUG.68 din 06/11/2019</t>
  </si>
  <si>
    <t>GARDULETE CORNEDEI</t>
  </si>
  <si>
    <t>CORECTAREA TORENTILOR</t>
  </si>
  <si>
    <t>DAF BALASINA II</t>
  </si>
  <si>
    <t>DAF CERCANEL II</t>
  </si>
  <si>
    <t>DAF FINTINELE II</t>
  </si>
  <si>
    <t>DAF PR.IANCULUI</t>
  </si>
  <si>
    <t>DAF SESURI II</t>
  </si>
  <si>
    <t>DAF SILHOI IZV.URSULUI</t>
  </si>
  <si>
    <t>DAF ARCER</t>
  </si>
  <si>
    <t>HG 1105/2003;HG 1344/2011;OUG.1 din 04/01/2017;OUG.68 din 06/11/2019</t>
  </si>
  <si>
    <t>DAF BUMBENILOR</t>
  </si>
  <si>
    <t>DAF CALIMAN</t>
  </si>
  <si>
    <t>DAF CALIMAN PRELUNGIRE</t>
  </si>
  <si>
    <t>DAF CASITA</t>
  </si>
  <si>
    <t>DAF CONSOLIDARE</t>
  </si>
  <si>
    <t>DAF IEDISOR</t>
  </si>
  <si>
    <t>DAF IEUD</t>
  </si>
  <si>
    <t>DAF PLESCUT</t>
  </si>
  <si>
    <t>DAF PR DETUNATULUI</t>
  </si>
  <si>
    <t>DAF PRISACELE</t>
  </si>
  <si>
    <t>DAF RIUSOR II</t>
  </si>
  <si>
    <t>DAF RIUSOR III</t>
  </si>
  <si>
    <t>DAF RUGU</t>
  </si>
  <si>
    <t>DAF RUNCAS</t>
  </si>
  <si>
    <t>DAF RUNCU-CHICERA</t>
  </si>
  <si>
    <t>DAF SFUNDAU</t>
  </si>
  <si>
    <t>DAF URZICAR</t>
  </si>
  <si>
    <t>DAF VARATEC-BAILOR</t>
  </si>
  <si>
    <t>DAF V.GUGILOR</t>
  </si>
  <si>
    <t>DAF V.MARULUI</t>
  </si>
  <si>
    <t>DAF V.POIENII</t>
  </si>
  <si>
    <t>DAF V.SASULUI</t>
  </si>
  <si>
    <t>DAF V.SCARILOR</t>
  </si>
  <si>
    <t>DAF V.URSOII</t>
  </si>
  <si>
    <t>DAF AGRIS PRELUNGIRE</t>
  </si>
  <si>
    <t>DAF AGRIS</t>
  </si>
  <si>
    <t>DAF BIRLAN</t>
  </si>
  <si>
    <t>DAF CARBUNAR</t>
  </si>
  <si>
    <t>DAF CARBUNAR II</t>
  </si>
  <si>
    <t>DAF DELUTULUI</t>
  </si>
  <si>
    <t>DAF DR.JIDULUI</t>
  </si>
  <si>
    <t>DAF GUTIN-IZVOARE</t>
  </si>
  <si>
    <t>DAF HOPSA I</t>
  </si>
  <si>
    <t>DAF HOPSA II</t>
  </si>
  <si>
    <t>DAF HOPSA III</t>
  </si>
  <si>
    <t>DAF IZV.NEGRU</t>
  </si>
  <si>
    <t>DAF IZV.RUCAR- BRAZI</t>
  </si>
  <si>
    <t>DAF JIREAPAN</t>
  </si>
  <si>
    <t>DAF MARA-CRIVIN</t>
  </si>
  <si>
    <t>DAF MERTISOR</t>
  </si>
  <si>
    <t>DAF MLACI</t>
  </si>
  <si>
    <t>DAF MLACI GUTIN</t>
  </si>
  <si>
    <t>DAF PIATRA REA</t>
  </si>
  <si>
    <t>DAF PR.VILI</t>
  </si>
  <si>
    <t>DAF PRINDELUI</t>
  </si>
  <si>
    <t>DAF RACHITA DURGALAS</t>
  </si>
  <si>
    <t>DAF SALAS SUGAU II</t>
  </si>
  <si>
    <t>DAF SERMETES</t>
  </si>
  <si>
    <t>DAF SESURI</t>
  </si>
  <si>
    <t>DAF SPRE CABANA</t>
  </si>
  <si>
    <t>DAF STEDEA</t>
  </si>
  <si>
    <t>DAF SUB VARARIE</t>
  </si>
  <si>
    <t>DAF VARARIE</t>
  </si>
  <si>
    <t>DAF V.ALBA</t>
  </si>
  <si>
    <t>DAF V.CIRESULUI</t>
  </si>
  <si>
    <t>DAF V.ROSIE 2</t>
  </si>
  <si>
    <t>DAF V.SCUTULUI</t>
  </si>
  <si>
    <t>DAF V.TIGANULUI I+II</t>
  </si>
  <si>
    <t>DAF VLASINESCU I+II</t>
  </si>
  <si>
    <t>DAF AGRIES</t>
  </si>
  <si>
    <t>DAF BERESCU</t>
  </si>
  <si>
    <t>DAF BILCA</t>
  </si>
  <si>
    <t>HG 1105/2003
;;OUG.1 din 04/01/2017;HG.354/18.05.2017;OUG.68 din 06/11/2019</t>
  </si>
  <si>
    <t>DAF BONDREASCA</t>
  </si>
  <si>
    <t>DAF CARLIGATURA 1</t>
  </si>
  <si>
    <t>DAF CARLIGATURA 2</t>
  </si>
  <si>
    <t>DAF DRAHNEIELOR 2</t>
  </si>
  <si>
    <t>DAF HLUBOCHEI 1</t>
  </si>
  <si>
    <t>DAF HLUBOCHEI 2</t>
  </si>
  <si>
    <t>DAF LESPEDEA 2</t>
  </si>
  <si>
    <t>DAF LUHEI</t>
  </si>
  <si>
    <t>DAF LUHEI-NACLADOV</t>
  </si>
  <si>
    <t>DAF LUNCA-NACLADOV 1</t>
  </si>
  <si>
    <t>DAF LUNCA-NACLADOV 2</t>
  </si>
  <si>
    <t>DAF LUNCA-NACLADOV 3</t>
  </si>
  <si>
    <t>DAF MICU MARE</t>
  </si>
  <si>
    <t>DAF PETROVA-TOMNATIC</t>
  </si>
  <si>
    <t>DAF PETROVA 1</t>
  </si>
  <si>
    <t>HG 1105/2003;HG nr.1030 din:09/08/2006;;OUG.1 din 04/01/2017;OUG.68 din 06/11/2019</t>
  </si>
  <si>
    <t>DAF POD REPEDEA</t>
  </si>
  <si>
    <t>DAF REPEDEA</t>
  </si>
  <si>
    <t>DAF TOMNATIC</t>
  </si>
  <si>
    <t>DAF SMERECIN 1</t>
  </si>
  <si>
    <t>DAF SMERECIN 2</t>
  </si>
  <si>
    <t>DAF TOPOLEU 1</t>
  </si>
  <si>
    <t>DAF TOPOLEU 2</t>
  </si>
  <si>
    <t>DAF ZALOM II</t>
  </si>
  <si>
    <t>CT V.DRACULUI</t>
  </si>
  <si>
    <t>DAF BAGNAU 2</t>
  </si>
  <si>
    <t>DAF BONCATEI PRELUNGIRE</t>
  </si>
  <si>
    <t>DAF BONCATEI 2</t>
  </si>
  <si>
    <t>DAF BONCATEI-ILBA</t>
  </si>
  <si>
    <t>DAF LIMPEDEA 1+2</t>
  </si>
  <si>
    <t>DAF LIMPEDEA -TAUTI</t>
  </si>
  <si>
    <t>DAF PRELUNGIRE CIRES</t>
  </si>
  <si>
    <t>DAF V.CORBULUI 2</t>
  </si>
  <si>
    <t>DAF CUFOAIA II</t>
  </si>
  <si>
    <t>DAF POD BETON ARMAT  BLOAJA</t>
  </si>
  <si>
    <t>PODUL ILIJULUI</t>
  </si>
  <si>
    <t>DAF RACHITELE II</t>
  </si>
  <si>
    <t>DAF SATRA II</t>
  </si>
  <si>
    <t>CT NOVICIOR</t>
  </si>
  <si>
    <t>HG 1105/2003;;OUG.1 din 04/01/2017;OUG.68 din 06/11/2019;HG.846/08.10.2020</t>
  </si>
  <si>
    <t>DAF IHOASA</t>
  </si>
  <si>
    <t>DAF SPAIMA</t>
  </si>
  <si>
    <t>CT BORCA</t>
  </si>
  <si>
    <t>HG 1105/2003
;;OUG.1 din 04/01/2017;OUG.68 din 06/11/2019;HG.846/08.10.2020</t>
  </si>
  <si>
    <t>CT PIATRA BUHII</t>
  </si>
  <si>
    <t>CT IZV.COTULUI</t>
  </si>
  <si>
    <t>Lungime albie corectată/consolidată=0,065 km;</t>
  </si>
  <si>
    <t>DCT CATARAMA</t>
  </si>
  <si>
    <t>CT GLIGANU</t>
  </si>
  <si>
    <t>DAF DOSULIGU</t>
  </si>
  <si>
    <t>POD FRANTUSCA</t>
  </si>
  <si>
    <t>DAF BORJUGULUI</t>
  </si>
  <si>
    <t>DAF PR.SURII</t>
  </si>
  <si>
    <t>DAF REPEDEA TRONSON 0</t>
  </si>
  <si>
    <t>DAF REPEDEA TRONSON 1</t>
  </si>
  <si>
    <t>LUCRARI TRANSVERSALE</t>
  </si>
  <si>
    <t>HG 1105/2003
;;OUG.1 din 04/01/2017;HG.354/18.05.2017;OUG.68 din 06/11/2019;HG.846/08.10.2020</t>
  </si>
  <si>
    <t>CASOAIE</t>
  </si>
  <si>
    <t>BARAJ FIX BREMENA REFACERI CALAMITATI</t>
  </si>
  <si>
    <t>DAF CAMENA</t>
  </si>
  <si>
    <t>HG 15/1994;;OUG.1 din 04/01/2017;HG.354/18.05.2017;OUG.68 din 06/11/2019</t>
  </si>
  <si>
    <t>DAF URSU MIC</t>
  </si>
  <si>
    <t>HG 15/1994;HG 1344/2011;OUG.1 din 04/01/2017;HG.354/18.05.2017;OUG.68 din 06/11/2019</t>
  </si>
  <si>
    <t>DAF FRASINEASA</t>
  </si>
  <si>
    <t>DAF SECUIEU</t>
  </si>
  <si>
    <t>DAF  BELEUTA DE JOS</t>
  </si>
  <si>
    <t>HG 15/1994
;HG 1344/2011;OUG.1 din 04/01/2017;HG.354/18.05.2017;OUG.68 din 06/11/2019</t>
  </si>
  <si>
    <t>DAF GAINEASA</t>
  </si>
  <si>
    <t>DAF BUNEASA FINCEL</t>
  </si>
  <si>
    <t>DAF CCF NIRAJUL MIC</t>
  </si>
  <si>
    <t>DAF SEBESULMIC</t>
  </si>
  <si>
    <t>DAF URSUL MARE</t>
  </si>
  <si>
    <t>AMP LIN IV-3J</t>
  </si>
  <si>
    <t>AMP SORIN I-19J</t>
  </si>
  <si>
    <t>AMP NORTH STAR XL III-8</t>
  </si>
  <si>
    <t>AMP NORTH STAR XLIII-6</t>
  </si>
  <si>
    <t>AMP NORTH STAR XL III-10</t>
  </si>
  <si>
    <t>DAF FAGU ALB 2</t>
  </si>
  <si>
    <t>HG 173/2001;; HG 478/ 24-IUN-15;HG.478/24-IUN-15;OUG.1 din 04/01/2017;HG.354/18.05.2017;OUG.68 din 06/11/2019</t>
  </si>
  <si>
    <t>GRAJD DRESAJ "MARGINEANCA"</t>
  </si>
  <si>
    <t>HG 173/2001;;OUG.1 din 04/01/2017;OUG.68 din 06/11/2019</t>
  </si>
  <si>
    <t>GRAJD</t>
  </si>
  <si>
    <t>GRAJD IEPE MAMA "LUNCA NOUA"</t>
  </si>
  <si>
    <t>OUG 139/2002
;;OUG.1 din 04/01/2017;OUG.68 din 06/11/2019</t>
  </si>
  <si>
    <t>GRAJD IEPE MAMA "MARGINEANCA"</t>
  </si>
  <si>
    <t>GRAJD TINERET CABALIN "MARGINEANCA"</t>
  </si>
  <si>
    <t>GRAJD ARMASAR DE MONTA PUBLICA "MARGIINEANCA"</t>
  </si>
  <si>
    <t>GRAJD A.M.P</t>
  </si>
  <si>
    <t>OUG 139/2002;HG 1344/2011;OUG.1 din 04/01/2017;OUG.68 din 06/11/2019</t>
  </si>
  <si>
    <t>GRAJD A.P.</t>
  </si>
  <si>
    <t>GRAJD I.M.</t>
  </si>
  <si>
    <t>GRAJD  I.M.</t>
  </si>
  <si>
    <t>GRAJD A.M.P.</t>
  </si>
  <si>
    <t>MANEJ CALARIE</t>
  </si>
  <si>
    <t>ARMASAR PEPINIER TR.SN.38 "LAUREAT"</t>
  </si>
  <si>
    <t>IAPA MAMA TR.SN.39 "DIAGNOZA"</t>
  </si>
  <si>
    <t>IAPA MAMA TR.SN.57 "TUNISIANA"</t>
  </si>
  <si>
    <t>IAPA MAMA TR.BF.97 HEMA</t>
  </si>
  <si>
    <t>IAPA MAMA TR.RV.16 NORA</t>
  </si>
  <si>
    <t>IAPA MAMA TR.IF.10 "SARICA II"</t>
  </si>
  <si>
    <t>IAPA MAMA SG.UB.1 EBENINA</t>
  </si>
  <si>
    <t>IAPA MAMA SG.AN.14 IACA</t>
  </si>
  <si>
    <t>IAPA MAMA SG.OM.16 IACOBINA</t>
  </si>
  <si>
    <t>IAPA MAMA SG.AL.11"URETA"</t>
  </si>
  <si>
    <t>IAPA MAMA SG.MD.1 "LIDIA"</t>
  </si>
  <si>
    <t>IAPA MAMA SG.MR.10 IDA</t>
  </si>
  <si>
    <t>IAPA MAMA SG.AL.19 ELIPSA</t>
  </si>
  <si>
    <t>IAPA MAMA TR.BV.OSTRA</t>
  </si>
  <si>
    <t>IAPA MAMA TR.LB.1 SORBONA II</t>
  </si>
  <si>
    <t>ARMASAR MONTA PUBLICA DEP.IF.6 CORVIN</t>
  </si>
  <si>
    <t>ARMASAR MONTA PUBLICA ST.RC.15 LASTUN</t>
  </si>
  <si>
    <t>ARMASAR MONTA PUBLICA ST.AL.18 AGAFTON</t>
  </si>
  <si>
    <t>ARMASAR MONTA PUBLICA ST.XXXIX-3 HADBAN</t>
  </si>
  <si>
    <t>ARMASAR MONTA PUBLICA ST.XXV-VII-6 COHEILAN</t>
  </si>
  <si>
    <t>ARMASAR MONTA PUBLICA DEP.XIV-21 SIGLAVY-BAGDADY</t>
  </si>
  <si>
    <t>ARMASAR MONTA PUBLICA ST.BV.77 FOILETON</t>
  </si>
  <si>
    <t>ARMASAR MONTA PUBLICA ST.CR.23 SUPERSTAR</t>
  </si>
  <si>
    <t>ARMASAR MONTA PUBLICA DEP.SA.11 HIPY</t>
  </si>
  <si>
    <t>ARMASAR MONTA PUBLICA SA 13 HERACLE</t>
  </si>
  <si>
    <t>ARMASAR MONTA PUBLICA ST.AL.25 MERCUR</t>
  </si>
  <si>
    <t>IAPA MAMA SG.AL.26 IOANA</t>
  </si>
  <si>
    <t>ARMASAR MONTA PUBLICA DEP.MD.64 AGRESIV</t>
  </si>
  <si>
    <t>IAPA MAMA TR.RC.22 SOFIA</t>
  </si>
  <si>
    <t>IAPA MAMA TR.RV.26 SIDELCA</t>
  </si>
  <si>
    <t>ARMASAR MONTA PUBLICA DEP.RB.28 SONTEC</t>
  </si>
  <si>
    <t>ARMASAR MONTA PUBLICA ST.JP.15 AVANTAJ</t>
  </si>
  <si>
    <t>IAPA MAMA SG.AL.37 LISTA</t>
  </si>
  <si>
    <t>ARMASAR MONTA PUBLICA ST.JP.25 EPIFANIE</t>
  </si>
  <si>
    <t>ARMASAR MONTA PUBLICA DEP.AL.42 IEBE</t>
  </si>
  <si>
    <t>ARMASAR MONTA PUBLICA ST.JP.22 EBILIAN</t>
  </si>
  <si>
    <t>ARMASAR MONTA PUBLICA ST.JP.26 LITERAT</t>
  </si>
  <si>
    <t>ARMASAR MONTA PUBLICA ST.JP.27 IDENTIC</t>
  </si>
  <si>
    <t>ARMASAR MONTA PUBLICA ODIOSU</t>
  </si>
  <si>
    <t>IAPA MAMA TR.CD.13 DORINTA</t>
  </si>
  <si>
    <t>IAPA MAMA TR.RV.74 SPIRALA</t>
  </si>
  <si>
    <t>ARMASAR MONTA PUBLICA ST.AI.19 "URSULICA"</t>
  </si>
  <si>
    <t>IAPA MAMA SG.AL.46 IMELDA</t>
  </si>
  <si>
    <t>IAPA MAMA SG.JP.33 IULIA</t>
  </si>
  <si>
    <t>ARMASAR MONTA PUBLICA ST.JP.31 IAMANDY</t>
  </si>
  <si>
    <t>ARMASAR MONTA PUBLICA DEP.PG.7 LIZADON</t>
  </si>
  <si>
    <t>IAPA MAMA SG.IN.28 URSULINA</t>
  </si>
  <si>
    <t>ARMASAR MONTA PUBLICA DEP.JP.32 URZICAT</t>
  </si>
  <si>
    <t>DORINTA</t>
  </si>
  <si>
    <t>HIDALIA</t>
  </si>
  <si>
    <t>MELORAMA</t>
  </si>
  <si>
    <t>PREPOZITIA</t>
  </si>
  <si>
    <t>REGIA</t>
  </si>
  <si>
    <t>HROBY XX-45</t>
  </si>
  <si>
    <t>OUSOR VII-66-5</t>
  </si>
  <si>
    <t>REUSIT</t>
  </si>
  <si>
    <t>IZVIN</t>
  </si>
  <si>
    <t>KADAR</t>
  </si>
  <si>
    <t>OLTET</t>
  </si>
  <si>
    <t>HOMOROD</t>
  </si>
  <si>
    <t>OF BOY</t>
  </si>
  <si>
    <t>TAR</t>
  </si>
  <si>
    <t>VACANT</t>
  </si>
  <si>
    <t>OUG 70/1999;HG 1344/2011;OUG.1 din 04/01/2017;HG.354/18.05.2017;OUG.68 din 06/11/2019</t>
  </si>
  <si>
    <t>CT CRAIASA</t>
  </si>
  <si>
    <t>OUG 70/1999;HG 1344/2011;OUG.1 din 04/01/2017;HG.354/18.05.2017;OUG.68 din 06/11/2019;HG.846/08.10.2020</t>
  </si>
  <si>
    <t>GRAJD PT CAI</t>
  </si>
  <si>
    <t>PIETROSO X-10</t>
  </si>
  <si>
    <t>NEAPOLITANO XXVI-72</t>
  </si>
  <si>
    <t>DF TIRSELE</t>
  </si>
  <si>
    <t>LEGEA 653/2001;HG 1344/2011; HG 478/ 24-IUN-15;HG.478/24-IUN-15;OUG.1 din 04/01/2017;HG.354/18.05.2017;OUG.68 din 06/11/2019</t>
  </si>
  <si>
    <t>DF VALEA MAGURII</t>
  </si>
  <si>
    <t>V. CIOLT</t>
  </si>
  <si>
    <t>PIRIUL DRAGANULUI</t>
  </si>
  <si>
    <t>DL POPII</t>
  </si>
  <si>
    <t>ROIBAN</t>
  </si>
  <si>
    <t>PRELUNGIRE MILOVITA</t>
  </si>
  <si>
    <t>V. OII</t>
  </si>
  <si>
    <t>V. LEUCUSEASCA</t>
  </si>
  <si>
    <t>RUNCU</t>
  </si>
  <si>
    <t>DRUM FOR</t>
  </si>
  <si>
    <t>HAIAGAS</t>
  </si>
  <si>
    <t>MOSTINI</t>
  </si>
  <si>
    <t>DR FOR RADOAIA</t>
  </si>
  <si>
    <t>DRUM FOR. TRANT-1.1KM</t>
  </si>
  <si>
    <t>HG 1105 / 2003;HG 1344/2011;OUG.1 din 04/01/2017;HG.354/18.05.2017;OUG.68 din 06/11/2019</t>
  </si>
  <si>
    <t>DRUM FOR. MUERESTITA</t>
  </si>
  <si>
    <t>DAF CALAUZU MARE</t>
  </si>
  <si>
    <t>DAF PASTAIATA I</t>
  </si>
  <si>
    <t>CT VALEA LUNGOTULUI</t>
  </si>
  <si>
    <t>TEREN</t>
  </si>
  <si>
    <t>Băbeni</t>
  </si>
  <si>
    <t>Tara: România; Judet: VÂLCEA;Sat Băbeni;   -; Nr: -;</t>
  </si>
  <si>
    <t>HG 1105/2003;; HG 478/ 24-IUN-15;HG.478/24-IUN-15;OUG.1 din 04/01/2017;HG.354/18.05.2017;OUG.68 din 06/11/2019</t>
  </si>
  <si>
    <t>Suprafeţe=37,5 HA mp;CF= ;Date cadastrale= ;</t>
  </si>
  <si>
    <t>Drăgăşani</t>
  </si>
  <si>
    <t>Tara: România; Judet: VÂLCEA;Mun Drăgăşani;   -; Nr: -;</t>
  </si>
  <si>
    <t>Suprafeţe=10,0 HA mp;CF= ;Date cadastrale= ;</t>
  </si>
  <si>
    <t>Cornet</t>
  </si>
  <si>
    <t>Tara: România; Judet: VÂLCEA;Sat Cornet;   -; Nr: -;</t>
  </si>
  <si>
    <t>Suprafeţe=1,6 HA mp;CF= ;Date cadastrale= ;</t>
  </si>
  <si>
    <t>DR. FUNDU VAII</t>
  </si>
  <si>
    <t>DR. MICESTI</t>
  </si>
  <si>
    <t>659 T XIV-6</t>
  </si>
  <si>
    <t>639 C XXVII-7</t>
  </si>
  <si>
    <t>755 M XLVI-4</t>
  </si>
  <si>
    <t>N XXX-19</t>
  </si>
  <si>
    <t>FURIOSO LXVII-5</t>
  </si>
  <si>
    <t>ZXLIII-15</t>
  </si>
  <si>
    <t>FLXVII-10</t>
  </si>
  <si>
    <t>FXLIII-17</t>
  </si>
  <si>
    <t>CORRADO</t>
  </si>
  <si>
    <t>CRAI NOU</t>
  </si>
  <si>
    <t>ZDUP</t>
  </si>
  <si>
    <t>PEDRA</t>
  </si>
  <si>
    <t>PINU</t>
  </si>
  <si>
    <t>FUMAR</t>
  </si>
  <si>
    <t>AMP ELEGANT F2J/1992</t>
  </si>
  <si>
    <t>DAF LOTRISOR</t>
  </si>
  <si>
    <t>BARAJ 247 MC</t>
  </si>
  <si>
    <t>BARAJ 58 MC</t>
  </si>
  <si>
    <t>CT GRINTIESUL MIC</t>
  </si>
  <si>
    <t>PODET PR DODU</t>
  </si>
  <si>
    <t>Lungime=lucrare corectare torenti Km;Suprafeţe= ha;CF= ;</t>
  </si>
  <si>
    <t>PODET PR BACALARAM</t>
  </si>
  <si>
    <t>DAF LARGU BALATAU</t>
  </si>
  <si>
    <t>HG 92/1998;;OUG.1 din 04/01/2017;OUG.68 din 06/11/2019</t>
  </si>
  <si>
    <t>Gârcina</t>
  </si>
  <si>
    <t>Tara: România; Judet: NEAMŢ;Com Gârcina;   -; Nr: -;</t>
  </si>
  <si>
    <t>POTECA VANATOARE MARGINENI</t>
  </si>
  <si>
    <t>DAF DRUMUL CIRESULUI</t>
  </si>
  <si>
    <t>DAF DRUMUL CIRESULUI DIF REEVALUARE</t>
  </si>
  <si>
    <t>Roznov</t>
  </si>
  <si>
    <t>Tara: România; Judet: NEAMŢ;Orş Roznov;   -; Nr: -;</t>
  </si>
  <si>
    <t>DAF MANZA PRELUNG 2.3 KM</t>
  </si>
  <si>
    <t>POD DIN BETON ARMAT MANIS</t>
  </si>
  <si>
    <t>DAF PANGARATI-CSPL 0.8 KM</t>
  </si>
  <si>
    <t>Tarcău</t>
  </si>
  <si>
    <t>Tara: România; Judet: NEAMŢ;Com Tarcău;   -; Nr: -;</t>
  </si>
  <si>
    <t>DAF TRANSF CFF BRATU</t>
  </si>
  <si>
    <t>Lungime=2,04 Km;Suprafeţe= ha;CF= ;</t>
  </si>
  <si>
    <t>DAF PICIORUL CRUCII</t>
  </si>
  <si>
    <t>Lungime=0,71 Km;Suprafeţe= ha;CF= ;</t>
  </si>
  <si>
    <t>BARAJE DIN PIATRA</t>
  </si>
  <si>
    <t>MANEJ</t>
  </si>
  <si>
    <t>DAF HERMAN</t>
  </si>
  <si>
    <t>Vaduri</t>
  </si>
  <si>
    <t>Tara: România; Judet: NEAMŢ;Sat Vaduri;   -; Nr: -;</t>
  </si>
  <si>
    <t>BARAJ BETON AGARCIA</t>
  </si>
  <si>
    <t>BARAJ ZID RINDOSENI</t>
  </si>
  <si>
    <t>BARAJ SM 40 ICOANEI</t>
  </si>
  <si>
    <t>BARAJ 12 M 3 PARAUL SECU</t>
  </si>
  <si>
    <t>HG 982/1998
;HG 1344/2011; HG 478/ 24-IUN-15;HG.478/24-IUN-15;OUG.1 din 04/01/2017;HG.354/18.05.2017;OUG.68 din 06/11/2019;HG.846/08.10.2020</t>
  </si>
  <si>
    <t>BARAJ M 3.5 PARAUL SECU</t>
  </si>
  <si>
    <t>BARAJ 14 M 2.5 PARAUL SECU</t>
  </si>
  <si>
    <t>BARAJ 2 M 50 PARAUL SECU</t>
  </si>
  <si>
    <t>BARAJ 3 M 6 PARAUL STRAJII</t>
  </si>
  <si>
    <t>BARAJ 2 M 4 PARAUL CAMPULUI</t>
  </si>
  <si>
    <t>BARAJ BETON 33 B 4 CT SARATA</t>
  </si>
  <si>
    <t>BARAJ 5 M 6.0</t>
  </si>
  <si>
    <t>BARAJ 8 M 5.5 PARAUL PANGARATI</t>
  </si>
  <si>
    <t>BARAJ 9 M 4.5 PARAUL PANGARATI</t>
  </si>
  <si>
    <t>BARAJ 11 M 5.5</t>
  </si>
  <si>
    <t>BARAJ 1 M 4.0 ARINIS</t>
  </si>
  <si>
    <t>BARAJ 1 M 5.5 PARAUL PANGARATI</t>
  </si>
  <si>
    <t>BARAJ 12 M 2.0 PANGARATI</t>
  </si>
  <si>
    <t>BARAJ 14 M 2.0 PANGARATI</t>
  </si>
  <si>
    <t>BARAJ 15 M 1.0 PANGARTI</t>
  </si>
  <si>
    <t>BARAJ 2 M 4.0 PARAUL FUNDOAIA</t>
  </si>
  <si>
    <t>BARAJ 4 M 6.0 PARAUL FUNDOAIA</t>
  </si>
  <si>
    <t>BARAJ 2 M 5.0 PARAUL FUNDOAIA</t>
  </si>
  <si>
    <t>BARAJ 3M PIRIU SECU</t>
  </si>
  <si>
    <t>BARAJ 3 M PARAUL VALEA VIEI</t>
  </si>
  <si>
    <t>HG 982/1998;HG 1344/2011; HG; HG 478/ 24-IUN-15;HG.478/24-IUN-15;OUG.1 din 04/01/2017;HG.354/18.05.2017;OUG.68 din 06/11/2019;HG.846/08.10.2020</t>
  </si>
  <si>
    <t xml:space="preserve">BARAJ 18 M PARAUL SCOLII
</t>
  </si>
  <si>
    <t>BARAJ 4 M 5.0 RANDASENI</t>
  </si>
  <si>
    <t>BARAJ 4 M 6.0 PR RANDASENI</t>
  </si>
  <si>
    <t>BARAJ 5 M 6.0 PR PONORULUI</t>
  </si>
  <si>
    <t>BARAJ 5 M 6.0 PONORULUI</t>
  </si>
  <si>
    <t>BARAJ 4 M 15+2</t>
  </si>
  <si>
    <t>BARAJ 2 M 2.5</t>
  </si>
  <si>
    <t>BARAJ 13 M 6.0</t>
  </si>
  <si>
    <t>BARAJ 15 M 4.0</t>
  </si>
  <si>
    <t>BARAJ 16 M 6.0</t>
  </si>
  <si>
    <t>BARAJ 17M 6.0</t>
  </si>
  <si>
    <t>HG 982/1998
;HG 1344/2011;OUG.1 din 04/01/2017;OUG.68 din 06/11/2019</t>
  </si>
  <si>
    <t>BARAJ BALMUS</t>
  </si>
  <si>
    <t>BARAJ 3 M 5 M 400 ARINIES</t>
  </si>
  <si>
    <t>BARAJ 2 M 6 PLUTUNASI</t>
  </si>
  <si>
    <t>BARAJ 5 M 6 PR BARNITA</t>
  </si>
  <si>
    <t>BARAJ 4 M PR VARNITA</t>
  </si>
  <si>
    <t>BARAJ 1 M 4 PR CARPEN</t>
  </si>
  <si>
    <t>HG 982/1988
;HG 1344/2011; HG 478/ 24-IUN-15;HG.478/24-IUN-15;OUG.1 din 04/01/2017;HG.354/18.05.2017;OUG.68 din 06/11/2019;HG.846/08.10.2020</t>
  </si>
  <si>
    <t>BARAJ 3 M 3 PR BEJENIA</t>
  </si>
  <si>
    <t>BARAJ 2 M 3 PR BEJENIA</t>
  </si>
  <si>
    <t>BARAJ 5 M 6 PR DAIA</t>
  </si>
  <si>
    <t xml:space="preserve">BARAJ 4 M 6 PR DAIA
</t>
  </si>
  <si>
    <t>BARAJ 3 M 6 PR DAIA</t>
  </si>
  <si>
    <t>BARAJ 2 M 5 PR DAIA</t>
  </si>
  <si>
    <t>BARAJ 4 M 4 1129 MC</t>
  </si>
  <si>
    <t>PRAG 5M1.0 486ML</t>
  </si>
  <si>
    <t>PRAG 6M1.0 420 MC</t>
  </si>
  <si>
    <t>PRAG 7M1.0 422 ML</t>
  </si>
  <si>
    <t>PRAG 8M1.0 423 ML</t>
  </si>
  <si>
    <t>PRAG 1.0 482 MC</t>
  </si>
  <si>
    <t>BARAJ 10 M 2.0 487 MC</t>
  </si>
  <si>
    <t>BARAJ 11 M 1.0</t>
  </si>
  <si>
    <t>BARAJ 2 M 50 PR ARINIS</t>
  </si>
  <si>
    <t>BARAJ 5M 6.0 CT FLUTURE</t>
  </si>
  <si>
    <t>BARAJ 6 M 7.0 CT FLUTURE</t>
  </si>
  <si>
    <t>BARAJ 7 M 7.0 CT FLUTURE</t>
  </si>
  <si>
    <t>BARAJ 8 M 7 CT FLUTURE</t>
  </si>
  <si>
    <t>BARAJ 2 M 3 PR OGOR</t>
  </si>
  <si>
    <t>H G982/1998;HG 1344/2011; HG 478/ 24-IUN-15;HG.478/24-IUN-15;OUG.1 din 04/01/2017;HG.354/18.05.2017;OUG.68 din 06/11/2019;HG.846/08.10.2020</t>
  </si>
  <si>
    <t>BARAJ 2 M 3.5 PR GAVRIL</t>
  </si>
  <si>
    <t>BARAJ 4 ME 3.0+4.0 PR PINGARATI</t>
  </si>
  <si>
    <t>BARAJ 5 M 6.0 PR GAVRILA</t>
  </si>
  <si>
    <t>BARAJ 3 M 4 PR PANGARATI</t>
  </si>
  <si>
    <t>BARAJ 2 M 4 PR HAGIEI</t>
  </si>
  <si>
    <t>BARAJ 3 M 3.5 PR CIONTENI</t>
  </si>
  <si>
    <t>BARAJ 3 M 5.0 PR CIONTENI</t>
  </si>
  <si>
    <t>BARAJ 4 M PR ICOANEI</t>
  </si>
  <si>
    <t>BARAJ 14 M PR AGIRCIA</t>
  </si>
  <si>
    <t>BARAJ PR AGIRCIA</t>
  </si>
  <si>
    <t>PRAG 1.5 PR AGIRCIA</t>
  </si>
  <si>
    <t>PRAG 8M PR AGIRCIA</t>
  </si>
  <si>
    <t>PRAG 11M 1.5</t>
  </si>
  <si>
    <t>BARAJ 2 M 3.5</t>
  </si>
  <si>
    <t xml:space="preserve"> BARAJ 1 M 3,0 PR ARINIS</t>
  </si>
  <si>
    <t>BARAJ 2 M 3.0</t>
  </si>
  <si>
    <t>BARAJ 4 M 4.5</t>
  </si>
  <si>
    <t>BARAJ 3 M 3.0</t>
  </si>
  <si>
    <t>BARAJ 1 M 4.0 LORENA</t>
  </si>
  <si>
    <t>BARAJ 6 M 5 PR PANGARATI</t>
  </si>
  <si>
    <t>BARAJ 3 M 4 PR ARINIS</t>
  </si>
  <si>
    <t>BARAJ 2 M PR STROE</t>
  </si>
  <si>
    <t>BARAJ 3 M PR STROE</t>
  </si>
  <si>
    <t>BARAJ 2 B PR OANTU</t>
  </si>
  <si>
    <t>BARAJ 2 M PR LUI ION</t>
  </si>
  <si>
    <t>BARAJ 3 M PR LUI ION</t>
  </si>
  <si>
    <t>BARAJ 4 M PR LUI ION</t>
  </si>
  <si>
    <t>PRAG 1M1.5 PR SECU</t>
  </si>
  <si>
    <t>TRAVERSA 3-1M PR SECU</t>
  </si>
  <si>
    <t>TRAVERSA 3-2M PR SECU</t>
  </si>
  <si>
    <t>TRAVERSA 3-3M PR SECU</t>
  </si>
  <si>
    <t>TRAVERSA 3-5M PR SECU</t>
  </si>
  <si>
    <t>TRAVERSA 3-6M PR SECU</t>
  </si>
  <si>
    <t>TRAVERSA 3-76M PR SECU</t>
  </si>
  <si>
    <t>PRAG 8M1.0 PR SECU</t>
  </si>
  <si>
    <t>TRAVERSA 3-1 M PR SECU</t>
  </si>
  <si>
    <t>PRAG 10M PR SECU</t>
  </si>
  <si>
    <t>PRAG 11M PR SECU</t>
  </si>
  <si>
    <t>BARAJ 12M2 PR SECU</t>
  </si>
  <si>
    <t>BARAJ 13M4 PR SECU</t>
  </si>
  <si>
    <t>BARAJ 1M2 PR GLODURI</t>
  </si>
  <si>
    <t>BARAJ 2 M 4 PR GLODURI</t>
  </si>
  <si>
    <t>BARAJ 3 M 2.5 PR GLODURI</t>
  </si>
  <si>
    <t>BARAJ 2 M 4 PR COJOCARU</t>
  </si>
  <si>
    <t>BARAJ  3 M 4 PR COJOCARU</t>
  </si>
  <si>
    <t>BARAJ 44 M 4.0 PR SECU VADURI</t>
  </si>
  <si>
    <t>BARAJ 43 EM 4.0 PR SECU VADURI</t>
  </si>
  <si>
    <t>TRAVERSA 40.41.42 M 1.5 PR SECU V</t>
  </si>
  <si>
    <t>PRAG 39 EM 1.5 PR SECU VADURI</t>
  </si>
  <si>
    <t>PRAG 37 EM 1.0 PR SECU VADURI</t>
  </si>
  <si>
    <t>BARAJ 36 EM 2.0 PR SECU VADURI</t>
  </si>
  <si>
    <t>PRAG 35 EM 1.5 PR SECU VADURI</t>
  </si>
  <si>
    <t>PRAG 33 EM 1.5 PR SECU VADURI</t>
  </si>
  <si>
    <t>PRAG 31 EM 1.5 PR SECU VADURI</t>
  </si>
  <si>
    <t>PRAG 30 M 1.5 SECU VADURI</t>
  </si>
  <si>
    <t>PRAG 29 EM 1.5 SECU VADURI</t>
  </si>
  <si>
    <t>TRAVERSA 28 EM 0.5 PR SECU</t>
  </si>
  <si>
    <t>TERASAMENTE PR SECU VADURI</t>
  </si>
  <si>
    <t>SUPRAPUNERE PR SECU VADURI</t>
  </si>
  <si>
    <t>CT PR STROE</t>
  </si>
  <si>
    <t>CT SECU VADURI</t>
  </si>
  <si>
    <t>BARAJ 37 EM</t>
  </si>
  <si>
    <t>CANAL BETON IRB AGARCIA</t>
  </si>
  <si>
    <t>HG 982/1995;HG 1344/2011; HG 478/ 24-IUN-15;HG.478/24-IUN-15;OUG.1 din 04/01/2017;HG.354/18.05.2017;OUG.68 din 06/11/2019;HG.846/08.10.2020</t>
  </si>
  <si>
    <t>CANAL IRB PINGARATI</t>
  </si>
  <si>
    <t>CANAL 1 KM MORTAR</t>
  </si>
  <si>
    <t>CANAL 3 RB BETON</t>
  </si>
  <si>
    <t>CANAL ICOANA</t>
  </si>
  <si>
    <t>CANAL PR SECU</t>
  </si>
  <si>
    <t>CANAL BETON IRB</t>
  </si>
  <si>
    <t>CANAL 1 KM PR PREUTESEI</t>
  </si>
  <si>
    <t>CANAL 1 KM PR SCOLII</t>
  </si>
  <si>
    <t>CANAL 323 ML PR PODULUI</t>
  </si>
  <si>
    <t>CANAL DIN ZIDARIE</t>
  </si>
  <si>
    <t>CANAL 1 KM PARAUL STRAJII</t>
  </si>
  <si>
    <t>CANAL 1 KM PARAUL PAIDOAIA</t>
  </si>
  <si>
    <t>CANAL 1 KM PARAUL SECU</t>
  </si>
  <si>
    <t>Lungime albie corectată/consolidată=0,783 km;</t>
  </si>
  <si>
    <t>CANAL 1 KM PARAUL RANDASULUI</t>
  </si>
  <si>
    <t>Lungime albie corectată/consolidată=0,092 km;</t>
  </si>
  <si>
    <t>CANAL 3 KM PARAUL OLARULUI</t>
  </si>
  <si>
    <t>CANAL 1 KM OANTU</t>
  </si>
  <si>
    <t>CANAL 12 M 210 PINGARACIOR</t>
  </si>
  <si>
    <t>Lungime albie corectată/consolidată=0,21 km;</t>
  </si>
  <si>
    <t>CANAL 1 KM PR SECU</t>
  </si>
  <si>
    <t>Lungime albie corectată/consolidată=0,763 km;</t>
  </si>
  <si>
    <t>CANAL 1 KM PR ARINIS</t>
  </si>
  <si>
    <t>CANAL 1 KM PR PLUTONAS</t>
  </si>
  <si>
    <t>CANAL  PR BEJENIA</t>
  </si>
  <si>
    <t>CANAL PR DAIA</t>
  </si>
  <si>
    <t>CANAL 1 KM CT FLUTURE</t>
  </si>
  <si>
    <t>Lungime albie corectată/consolidată=0,0222 km;</t>
  </si>
  <si>
    <t>CANAL 1 KM PR HOGIA</t>
  </si>
  <si>
    <t>CANAL 1 KM PR OGASU</t>
  </si>
  <si>
    <t>CANAL 2 RB PR PANGARATI</t>
  </si>
  <si>
    <t>Lungime albie corectată/consolidată=1.261 km;</t>
  </si>
  <si>
    <t>CANAL 1 RM PR CINTENI</t>
  </si>
  <si>
    <t>Lungime albie corectată/consolidată=0,222 km;</t>
  </si>
  <si>
    <t>CANAL 1 KM PR PANGARATI</t>
  </si>
  <si>
    <t>CANAL 1 KM PR STROE</t>
  </si>
  <si>
    <t>Lungime albie corectată/consolidată=1.231 km;</t>
  </si>
  <si>
    <t>CANAL ZID PR OANTU</t>
  </si>
  <si>
    <t>Lungime albie corectată/consolidată=0,134 km;</t>
  </si>
  <si>
    <t>CANAL 1 KM PR LUI ION</t>
  </si>
  <si>
    <t>CANAL DIN ZID PR LUI ION</t>
  </si>
  <si>
    <t>Lungime albie corectată/consolidată=0,64 km;</t>
  </si>
  <si>
    <t>CANAL 3 KT PR SECU</t>
  </si>
  <si>
    <t>CANAL 1 KM PR GLODURI</t>
  </si>
  <si>
    <t>DIG LUNG PR SECU</t>
  </si>
  <si>
    <t>DIGURI ZONA MANASTIRII AGAPIA</t>
  </si>
  <si>
    <t>DRUM FORESTIER RUDA MARE</t>
  </si>
  <si>
    <t>DRUM FORESTIER VALEA BARNEI</t>
  </si>
  <si>
    <t>PARC G-19 HB</t>
  </si>
  <si>
    <t>INEL R-53/90</t>
  </si>
  <si>
    <t>JITAR EC-7/91</t>
  </si>
  <si>
    <t>KANSAS U-45/92</t>
  </si>
  <si>
    <t>N XXV-43/84</t>
  </si>
  <si>
    <t>F XXXI-81/90</t>
  </si>
  <si>
    <t>FERMA E-27/87</t>
  </si>
  <si>
    <t>PR TORTURII</t>
  </si>
  <si>
    <t>PR MORII</t>
  </si>
  <si>
    <t>CIBAN</t>
  </si>
  <si>
    <t>FATA CIBAN</t>
  </si>
  <si>
    <t>PR NEGRU</t>
  </si>
  <si>
    <t>PR MARGHILELOR</t>
  </si>
  <si>
    <t>GROPATA SCURTA</t>
  </si>
  <si>
    <t>GROPATA LUNGA</t>
  </si>
  <si>
    <t>GUNGUREZ</t>
  </si>
  <si>
    <t>HURDUBEU I</t>
  </si>
  <si>
    <t>HG 982/1998
;HG 1344/2011;OUG.1 din 04/01/2017;HG.354/18.05.2017;OUG.68 din 06/11/2019</t>
  </si>
  <si>
    <t>HURDUBEU II</t>
  </si>
  <si>
    <t>HURDUBEU III</t>
  </si>
  <si>
    <t>CURPATUL MARE</t>
  </si>
  <si>
    <t>CURPATUL MIC</t>
  </si>
  <si>
    <t>PR UMBROS</t>
  </si>
  <si>
    <t>PR OASEI</t>
  </si>
  <si>
    <t>PR LACULUI</t>
  </si>
  <si>
    <t>FRUMOASA</t>
  </si>
  <si>
    <t>PR LUI BLAGA</t>
  </si>
  <si>
    <t>PR TURISOARA</t>
  </si>
  <si>
    <t>PR URLIESULUI</t>
  </si>
  <si>
    <t>PR PRAJA</t>
  </si>
  <si>
    <t>PR GRANITEI</t>
  </si>
  <si>
    <t>LARGA MARE</t>
  </si>
  <si>
    <t>BUCURICI</t>
  </si>
  <si>
    <t>PARAUL HASULUI</t>
  </si>
  <si>
    <t>MOCIRLE</t>
  </si>
  <si>
    <t>RACORD APA TRIBUNA</t>
  </si>
  <si>
    <t>OUG 139/2002;HG 1344/2011; HG 478/ 24-IUN-15;HG.478/24-IUN-15;OUG.1 din 04/01/2017;OUG.68 din 06/11/2019</t>
  </si>
  <si>
    <t>GRUP SANITAR TRIBUNA</t>
  </si>
  <si>
    <t>RETEA ELECTRICA TRIBUNA</t>
  </si>
  <si>
    <t>CANALIZARE TRIBUNA</t>
  </si>
  <si>
    <t>IMPREJMUIRE HIPODROM</t>
  </si>
  <si>
    <t>DELIMITARE TEREN ANTRENAMENT</t>
  </si>
  <si>
    <t>GRAJD NR.2</t>
  </si>
  <si>
    <t>OUG 139/2002;HG 1344/2011; HG 478/ 24-IUN-15;HG.478/24-IUN-15;OUG.1 din 04/01/2017;HG.354/18.05.2017;OUG.68 din 06/11/2019</t>
  </si>
  <si>
    <t>TRIBUNA 1000 LOCURI</t>
  </si>
  <si>
    <t>DRUM AUTO FORESTIER RADVANEL 2.2 KM</t>
  </si>
  <si>
    <t>GRAJD NR.1</t>
  </si>
  <si>
    <t>DAF BOLOHANU 0.95 KM</t>
  </si>
  <si>
    <t>PIRIUL ROTII</t>
  </si>
  <si>
    <t>GHIZINOAIA 2.72 KM</t>
  </si>
  <si>
    <t>MANEJ ACOPERIT</t>
  </si>
  <si>
    <t>DAF RADVAN 3.53 KM</t>
  </si>
  <si>
    <t>PR VACARIEI 3.01 KM</t>
  </si>
  <si>
    <t>Tara: România; Judet: SUCEAVA;Orş Broşteni;   -; Nr: -;</t>
  </si>
  <si>
    <t xml:space="preserve">DAF PRELUNGIRE SI RAMIFICATIE 8.07 KM
</t>
  </si>
  <si>
    <t>DAF RASCOVEI 8.06 KM</t>
  </si>
  <si>
    <t>DAF RISCUTA 9.85 KM</t>
  </si>
  <si>
    <t>DAF SECRIES 14.41 KM</t>
  </si>
  <si>
    <t>TEREN IMPADURIT</t>
  </si>
  <si>
    <t>Siminicea</t>
  </si>
  <si>
    <t>Tara: România; Judet: SUCEAVA;Com Siminicea;   -; Nr: -;</t>
  </si>
  <si>
    <t>LG 26/1996;; HG 478/ 24-IUN-15;HG.478/24-IUN-15;OUG.1 din 04/01/2017;OUG.68 din 06/11/2019</t>
  </si>
  <si>
    <t>Suprafeţe=30,00 HA mp;CF= ;Date cadastrale= ;</t>
  </si>
  <si>
    <t>Vultureşti</t>
  </si>
  <si>
    <t>Tara: România; Judet: SUCEAVA;Com Vultureşti;   -; Nr: -;</t>
  </si>
  <si>
    <t>Suprafeţe=10,00 HA mp;CF= ;Date cadastrale= ;</t>
  </si>
  <si>
    <t>GRAJD PT AP</t>
  </si>
  <si>
    <t>GRAJD IEPE MAMA</t>
  </si>
  <si>
    <t>GRAJD ARMASAR MONTA PUBLICA</t>
  </si>
  <si>
    <t>GRAJD NR.1 PEPINIERI</t>
  </si>
  <si>
    <t>GRAJD NR.2 ARMASARI MONTA PUBLICA</t>
  </si>
  <si>
    <t>GRAJD NR.6 ARMASARI MONTA PUBLICA</t>
  </si>
  <si>
    <t>GRAJD NR.10 IEPE MAMA</t>
  </si>
  <si>
    <t>GRAJD NR.11 IEPE MAMA</t>
  </si>
  <si>
    <t>GRAJD ARMASARI MONTA PUBLICA</t>
  </si>
  <si>
    <t>CT CUIEJDI</t>
  </si>
  <si>
    <t>CF.AMENAJAM.SILVICE</t>
  </si>
  <si>
    <t>TRAVERSA 3-4M PR SECU</t>
  </si>
  <si>
    <t>CF AMENAJAM.SILVICE</t>
  </si>
  <si>
    <t>SISTEM IRIGATII LARGU BOLATAU</t>
  </si>
  <si>
    <t>CONFRM AMENAJAMENTELOR SILVICE</t>
  </si>
  <si>
    <t>DF DOUA CANTOANE 3.1KM</t>
  </si>
  <si>
    <t>MACADAM</t>
  </si>
  <si>
    <t>DF SEREMET II 1.7KM</t>
  </si>
  <si>
    <t>DF SEREMETUL MIC 2KM</t>
  </si>
  <si>
    <t>DF LIZIERA 4.2KM</t>
  </si>
  <si>
    <t>DF SEREMET LIZIERA 1.2KM</t>
  </si>
  <si>
    <t>DF VALEA LEORDEI 3.6KM</t>
  </si>
  <si>
    <t>DF KIORUM TARLA 0.9KM</t>
  </si>
  <si>
    <t>DF MOS NISTOR 3.5KM</t>
  </si>
  <si>
    <t>DF V.ALECSANDRI 3KM</t>
  </si>
  <si>
    <t>DF FINTINA MARE 2.7KM</t>
  </si>
  <si>
    <t>DF MINDRA HAGIOMER 3KM</t>
  </si>
  <si>
    <t>DF VALEA LUNA 1.2KM</t>
  </si>
  <si>
    <t>DF VALEA CAZANULUI 1.5KM</t>
  </si>
  <si>
    <t>DF VALEA CARTOAFELOR 4.3KM</t>
  </si>
  <si>
    <t>DF VALEA GILMELOR 5KM</t>
  </si>
  <si>
    <t>HG 982/1998
;;OUG.1 din 04/01/2017;OUG.68 din 06/11/2019</t>
  </si>
  <si>
    <t>DF VALEA SEACA 3.6KM</t>
  </si>
  <si>
    <t>DF LUNCAVITA 2KM</t>
  </si>
  <si>
    <t>DF VALEA GLONTULUI 1.5KM</t>
  </si>
  <si>
    <t>DF VALEA BOCLOGEA</t>
  </si>
  <si>
    <t>DF VALEA CHIPERULUI 3.4KM</t>
  </si>
  <si>
    <t>DF VALEA LUI PINTILIE 2KM</t>
  </si>
  <si>
    <t>DF PIRLITA PRELUNGIRE 2.1KM</t>
  </si>
  <si>
    <t>DF VALEA CAMILELOR 2.8KM</t>
  </si>
  <si>
    <t>DF VALEA LUI TIMOFTE 3.6KM</t>
  </si>
  <si>
    <t>DF AXIAL 4.7KM</t>
  </si>
  <si>
    <t>DF VALEA PIRLITA 2.3KM</t>
  </si>
  <si>
    <t>DF BOCLOGEA 4KM</t>
  </si>
  <si>
    <t>DF TELITA 1.3KM</t>
  </si>
  <si>
    <t>DF VALEA PLOPILOR 1.8KM</t>
  </si>
  <si>
    <t>DF ACIK-TP 2.3KM</t>
  </si>
  <si>
    <t>DF CELIC 4KM</t>
  </si>
  <si>
    <t>DF PRELUNGIRE CELIC 2.7KM</t>
  </si>
  <si>
    <t>DF SIHATU 2.5KM</t>
  </si>
  <si>
    <t>DF VALEA LUI TIMOFTE</t>
  </si>
  <si>
    <t>DF AXIAL</t>
  </si>
  <si>
    <t>DF CELIC</t>
  </si>
  <si>
    <t>IMPREJ TD MILCOVELUL</t>
  </si>
  <si>
    <t xml:space="preserve">IMPREJMUIRI TD
</t>
  </si>
  <si>
    <t>IMPREJ TD BECIU</t>
  </si>
  <si>
    <t>IMPREJMUIRI TD</t>
  </si>
  <si>
    <t>IMPREJ TD REGHIU</t>
  </si>
  <si>
    <t>CANAL BETON</t>
  </si>
  <si>
    <t>LUCR DE AMENAJARE</t>
  </si>
  <si>
    <t>DAF MORDANU</t>
  </si>
  <si>
    <t>DAF GORU</t>
  </si>
  <si>
    <t>BARAJE BETON NARUJA</t>
  </si>
  <si>
    <t>BARAJE BETON HERASTRAU</t>
  </si>
  <si>
    <t>BARAJ BETON  HERASTRAU</t>
  </si>
  <si>
    <t>BARAJ BETON VL NEAGRA</t>
  </si>
  <si>
    <t>BARAJE VALEA NEAGRA</t>
  </si>
  <si>
    <t>BARAJ LAZAROAIA</t>
  </si>
  <si>
    <t>BARAJ PARAUL SARAT</t>
  </si>
  <si>
    <t>BARAJ APARARE</t>
  </si>
  <si>
    <t>BARAJ 1864</t>
  </si>
  <si>
    <t xml:space="preserve">BARAJ 1584
</t>
  </si>
  <si>
    <t>BARAJ 1684</t>
  </si>
  <si>
    <t>BARAJ PM-4</t>
  </si>
  <si>
    <t>BARAJ 6 M-64</t>
  </si>
  <si>
    <t>BARAJ RAVENA</t>
  </si>
  <si>
    <t>BARAJ MAGURA</t>
  </si>
  <si>
    <t>CT VALEA NEAGRA CANALE</t>
  </si>
  <si>
    <t>Lungime albie corectată/consolidată=0,136 km;</t>
  </si>
  <si>
    <t>CANAL 210</t>
  </si>
  <si>
    <t>TRAVERSA 5</t>
  </si>
  <si>
    <t>PRAG 6</t>
  </si>
  <si>
    <t>PRAG 8</t>
  </si>
  <si>
    <t>PRAG 10</t>
  </si>
  <si>
    <t>PRAG 13</t>
  </si>
  <si>
    <t>PRAG 14</t>
  </si>
  <si>
    <t>CANALE 38</t>
  </si>
  <si>
    <t>CANALE USCATE NARUJA</t>
  </si>
  <si>
    <t>PRAG RAVENA</t>
  </si>
  <si>
    <t>PRAG RAVENA ACHEANA</t>
  </si>
  <si>
    <t xml:space="preserve">FOND FORESTIER
</t>
  </si>
  <si>
    <t>BARAJ 5030</t>
  </si>
  <si>
    <t>PRAG 2 B</t>
  </si>
  <si>
    <t>PRAG 3 B</t>
  </si>
  <si>
    <t>PRAG 4 B</t>
  </si>
  <si>
    <t>PRAG 5 B</t>
  </si>
  <si>
    <t>PRAG 6 B</t>
  </si>
  <si>
    <t>PRAG 9 B</t>
  </si>
  <si>
    <t>PRAG 10 B</t>
  </si>
  <si>
    <t>PRAG 11B</t>
  </si>
  <si>
    <t>PRAG 11B 5</t>
  </si>
  <si>
    <t>BARAJ 18 B</t>
  </si>
  <si>
    <t>PRAG 1 B</t>
  </si>
  <si>
    <t>BARAJ 7.6</t>
  </si>
  <si>
    <t>BARAJ 70</t>
  </si>
  <si>
    <t>BARAJE BETON NEREJU</t>
  </si>
  <si>
    <t>CANAL CT CREMENEA</t>
  </si>
  <si>
    <t>IMPREJM.STILPI BETON</t>
  </si>
  <si>
    <t>STILPI BETON</t>
  </si>
  <si>
    <t>IMPREJM CT NEREJU</t>
  </si>
  <si>
    <t>IMPREJM CT BRADACESTI</t>
  </si>
  <si>
    <t>IMPREJM.CT TOJANU</t>
  </si>
  <si>
    <t>IMPREJM.STILPI BET.TD</t>
  </si>
  <si>
    <t>IMPREJM.STILPI TD PALTIN</t>
  </si>
  <si>
    <t>GRAJD ARMASARI PEPINIERE</t>
  </si>
  <si>
    <t>HG 982/1998
;; HG 478/ 24-IUN-15;HG.478/24-IUN-15;OUG.1 din 04/01/2017;HG.354/18.05.2017;OUG.68 din 06/11/2019</t>
  </si>
  <si>
    <t>TEREN AGRICOL</t>
  </si>
  <si>
    <t>DF 2.5KM</t>
  </si>
  <si>
    <t>BUCIUMENI</t>
  </si>
  <si>
    <t>DF 4.0KM</t>
  </si>
  <si>
    <t>IVESTI</t>
  </si>
  <si>
    <t>DF 3.5KM</t>
  </si>
  <si>
    <t>MOVILENI</t>
  </si>
  <si>
    <t>DF 7.3KM</t>
  </si>
  <si>
    <t>DRAGUSENI</t>
  </si>
  <si>
    <t>DF 1.5KM</t>
  </si>
  <si>
    <t>GALATI</t>
  </si>
  <si>
    <t>BARAJ FIX</t>
  </si>
  <si>
    <t>DAF Fincelu mic</t>
  </si>
  <si>
    <t>cj.amenajamentului silvic</t>
  </si>
  <si>
    <t>HG982/1998;HG 1344/2011;OUG.1 din 04/01/2017;HG.354/18.05.2017;OUG.68 din 06/11/2019</t>
  </si>
  <si>
    <t>DAF PARAUL CALD RAMIF</t>
  </si>
  <si>
    <t>cf.amen.silv</t>
  </si>
  <si>
    <t>OUG 139/2002;HG 1344/2011;OUG.1 din 04/01/2017;HG.354/18.05.2017;OUG.68 din 06/11/2019</t>
  </si>
  <si>
    <t>DAF TATARCA MARE</t>
  </si>
  <si>
    <t>HG 15/94;HG 1344/2011;OUG.1 din 04/01/2017;HG.354/18.05.2017;OUG.68 din 06/11/2019</t>
  </si>
  <si>
    <t>DAF PARAUL NEAMT</t>
  </si>
  <si>
    <t>DAF NEAGRA CALIN</t>
  </si>
  <si>
    <t>HG.15/1994;HG.1344/23.12.2010;OUG.1/04.01.2017;HG.354/18.05.2017;;OUG.68 din 06/11/2019</t>
  </si>
  <si>
    <t>AMP EUGEN TD1/2001</t>
  </si>
  <si>
    <t>HG 15/94;;OUG.1 din 04/01/2017;OUG.68 din 06/11/2019</t>
  </si>
  <si>
    <t>AMP ILIE NC4/2001</t>
  </si>
  <si>
    <t>AMP SIGL CAPRIOLA 10/92</t>
  </si>
  <si>
    <t>DF STEFLESTI-VL FRUMOASEI</t>
  </si>
  <si>
    <t>HG.1344/23.12.2010;OUG.1/04.01.2017;HG.354/18.05.2017;;OUG.68 din 06/11/2019</t>
  </si>
  <si>
    <t>DRUM FOREST.EZER-MINASTIRE</t>
  </si>
  <si>
    <t>DRUM FORESTIER  CALINA</t>
  </si>
  <si>
    <t>DRUM FOREST. RASBOIENI</t>
  </si>
  <si>
    <t>DRUM FORESTIER V.OANEI</t>
  </si>
  <si>
    <t>TEREN FORESTIER</t>
  </si>
  <si>
    <t>Tara: România; Judet: OLT; -;   -; Nr: 0; 0</t>
  </si>
  <si>
    <t>HG.796/25.07.2002;HG.478/24.06.2015;OUG.1/04.01.2017;HG.354/18.05.2017;;OUG.68 din 06/11/2019</t>
  </si>
  <si>
    <t>Suprafeţe=34,61 ha mp;CF= ;Date cadastrale= ;</t>
  </si>
  <si>
    <t>0</t>
  </si>
  <si>
    <t>HG 139/2002;;OUG.1 din 04/01/2017;OUG.68 din 06/11/2019</t>
  </si>
  <si>
    <t>PERCUTOR 18-7</t>
  </si>
  <si>
    <t>DRUM FORESTIER MUERESTITA</t>
  </si>
  <si>
    <t>cf.amen.si</t>
  </si>
  <si>
    <t>Tara: România; Judet: VÂLCEA; -;   -; Nr: 0; 0</t>
  </si>
  <si>
    <t>HG.982/29.12.1998;OUG.1/04.01.2017;;OUG.68 din 06/11/2019</t>
  </si>
  <si>
    <t>DF SALISTE COMARNICI</t>
  </si>
  <si>
    <t>HG.982/1998;HG.1344/23.12.2010;OUG.1/04.01.2017;HG.354/18.05.2017;;OUG.68 din 06/11/2019</t>
  </si>
  <si>
    <t>DAF VALEA ULMETULUI</t>
  </si>
  <si>
    <t>HG.982/29.12.1998;HG.1344/23.12.2010;HG.478/24.06.2015;OUG.1/04.01.2017;HG.354/18.05.2017;;OUG.68 din 06/11/2019</t>
  </si>
  <si>
    <t>DAF Paraul lui Balan</t>
  </si>
  <si>
    <t>conf.am.si</t>
  </si>
  <si>
    <t>Tara: România; Judet: HARGHITA; -;   -; Nr: 0; 0</t>
  </si>
  <si>
    <t>HG.1105/2003;HG.1344/23.12.2010;HG.478/24.06.2015;OUG.1/04.01.2017;HG.354/18.05.2017;;OUG.68 din 06/11/2019</t>
  </si>
  <si>
    <t>DAF Paraul lui Ilies 2.3 km</t>
  </si>
  <si>
    <t>HG.1105/2003;HG.1344/23.12.2010;OUG.1/04.01.2017;HG.354/18.05.2017;;OUG.68 din 06/11/2019</t>
  </si>
  <si>
    <t>C.T. SAPTE IZVOARE</t>
  </si>
  <si>
    <t>Fond forestier</t>
  </si>
  <si>
    <t>Tara: România; Judet: BUZĂU; -;   -; Nr: 0; 0</t>
  </si>
  <si>
    <t>HG.173/2002;HG.1344/23.12.2010;OUG.1/04.01.2017;HG.354/18.05.2017;;OUG.68 din 06/11/2019;HG.846/08.10.2020</t>
  </si>
  <si>
    <t>iapa mama Nc-1 Adriana</t>
  </si>
  <si>
    <t>OUG 139/2004;;OUG.1 din 04/01/2017;OUG.68 din 06/11/2019</t>
  </si>
  <si>
    <t>iapa mama Jp-38 Aziza</t>
  </si>
  <si>
    <t>OUG 139/2006;;OUG.1 din 04/01/2017;OUG.68 din 06/11/2019</t>
  </si>
  <si>
    <t>Iapa mama Jp-11 Serpentina</t>
  </si>
  <si>
    <t>OUG 139/2008;;OUG.1 din 04/01/2017;OUG.68 din 06/11/2019</t>
  </si>
  <si>
    <t>Armasar monta publica Al-52 Andrei</t>
  </si>
  <si>
    <t>OUG 139/2009;;OUG.1 din 04/01/2017;OUG.68 din 06/11/2019</t>
  </si>
  <si>
    <t>Armasar monta publica Td-1 Eugen</t>
  </si>
  <si>
    <t>OUG 139/2013;;OUG.1 din 04/01/2017;OUG.68 din 06/11/2019</t>
  </si>
  <si>
    <t>Armasar monta publica Nc 2 Ilicel</t>
  </si>
  <si>
    <t>OUG 139/2015;;OUG.1 din 04/01/2017;OUG.68 din 06/11/2019</t>
  </si>
  <si>
    <t>Armasar monta publica Ai- 28 Iosiv</t>
  </si>
  <si>
    <t>OUG 139/2016;;OUG.1 din 04/01/2017;OUG.68 din 06/11/2019</t>
  </si>
  <si>
    <t>Armasar monta publica Nc-4 Ilie</t>
  </si>
  <si>
    <t>OUG 139/2017;;OUG.1 din 04/01/2017;OUG.68 din 06/11/2019</t>
  </si>
  <si>
    <t>Armasar monta publica Td-3 Lipi</t>
  </si>
  <si>
    <t>OUG 139/2018;;OUG.1 din 04/01/2017;OUG.68 din 06/11/2019</t>
  </si>
  <si>
    <t>Armasar monta publica RA-11 Oscar</t>
  </si>
  <si>
    <t>OUG 139/2019;;OUG.1 din 04/01/2017;OUG.68 din 06/11/2019</t>
  </si>
  <si>
    <t>Armasar monta publica RA-8 Tomsan</t>
  </si>
  <si>
    <t>OUG 139/2020;;OUG.1 din 04/01/2017;OUG.68 din 06/11/2019</t>
  </si>
  <si>
    <t>TEZEU</t>
  </si>
  <si>
    <t>OUG 139/2003;;OUG.1 din 04/01/2017;OUG.68 din 06/11/2019</t>
  </si>
  <si>
    <t>C TORENTI TRANSFAGARASAN</t>
  </si>
  <si>
    <t>cf. amenaj.si</t>
  </si>
  <si>
    <t>Tara: România; Judet: ARGEŞ; -;   -; Nr: 0; 0</t>
  </si>
  <si>
    <t>HG.982/1998;HG.1344/23.12.2010;OUG.1/04.01.2017;HG.354/18.05.2017;;OUG.68 din 06/11/2019;HG.846/08.10.2020</t>
  </si>
  <si>
    <t>DAF PARAUL DRACULUI</t>
  </si>
  <si>
    <t>conform amenajamentelor sil</t>
  </si>
  <si>
    <t>Tara: România; Judet: SĂLAJ; -;   -; Nr: 0; 0</t>
  </si>
  <si>
    <t>DAF RAMIFICATIE PARAUL DRACULUI</t>
  </si>
  <si>
    <t>DAF CIUTARIE</t>
  </si>
  <si>
    <t>DAF COPAIA</t>
  </si>
  <si>
    <t>DAF HUTA</t>
  </si>
  <si>
    <t>DRUM FORESTIER LABASANUL</t>
  </si>
  <si>
    <t>Tara: România; Judet: ARAD; -;   -; Nr: 0; 0</t>
  </si>
  <si>
    <t>HG.1344/23.12.2010;HG.478/24.06.2015;OUG.1/04.01.2017;HG.354/18.05.2017;;OUG.68 din 06/11/2019</t>
  </si>
  <si>
    <t>DRUM AUTO  FORESTIER PARAUL STARCULUI</t>
  </si>
  <si>
    <t>;;OUG.1 din 04/01/2017;HG.354/18.05.2017;OUG.68 din 06/11/2019</t>
  </si>
  <si>
    <t>JULIAS</t>
  </si>
  <si>
    <t>;;OUG.1 din 04/01/2017;OUG.68 din 06/11/2019</t>
  </si>
  <si>
    <t>MAXIM</t>
  </si>
  <si>
    <t>FURIOSO LXIV-28</t>
  </si>
  <si>
    <t>FURIOSO LXIV-21</t>
  </si>
  <si>
    <t>FURIOSO LXIV-24</t>
  </si>
  <si>
    <t>FURIOSO LXV-18</t>
  </si>
  <si>
    <t>HG 127/03.04.2012;OUG.1 din 04/01/2017;OUG.68 din 06/11/2019</t>
  </si>
  <si>
    <t>DF COASTA VISCULUI</t>
  </si>
  <si>
    <t>Tara: România; Judet: ALBA; -;   -; Nr: 0; 0</t>
  </si>
  <si>
    <t>PV RECEPTIE;HG 1344/2011;OUG.1 din 04/01/2017;HG.354/18.05.2017;OUG.68 din 06/11/2019</t>
  </si>
  <si>
    <t>DFPR,COSTINESTI</t>
  </si>
  <si>
    <t>DF STEAUA</t>
  </si>
  <si>
    <t>CT VL. MARE</t>
  </si>
  <si>
    <t>PV RECEPTIE;;OUG.1 din 04/01/2017;HG.354/18.05.2017;OUG.68 din 06/11/2019;HG.846/08.10.2020</t>
  </si>
  <si>
    <t>CT RAUL MARE</t>
  </si>
  <si>
    <t>CT RAUL MIC</t>
  </si>
  <si>
    <t>NONIUS 31-30</t>
  </si>
  <si>
    <t>Tara: România; Judet: TIMIŞ; -;   -; Nr: 0; 0</t>
  </si>
  <si>
    <t>OMAPAM 171/2004;;OUG.1 din 04/01/2017;OUG.68 din 06/11/2019</t>
  </si>
  <si>
    <t>NONIUS 25-21</t>
  </si>
  <si>
    <t>OMAPAM 171/2005;;OUG.1 din 04/01/2017;OUG.68 din 06/11/2019</t>
  </si>
  <si>
    <t>Tara: România; Judet: CĂLĂRAŞI; -;   -; Nr: 0; 0</t>
  </si>
  <si>
    <t>OMAPAM 171/2006;; HG 598/ 14-APR-13:598/14-APR-13;OUG.1 din 04/01/2017;OUG.68 din 06/11/2019</t>
  </si>
  <si>
    <t>OLTENITA</t>
  </si>
  <si>
    <t>OMAPAM 171/2007;;OUG.1 din 04/01/2017;OUG.68 din 06/11/2019</t>
  </si>
  <si>
    <t>OMIDA</t>
  </si>
  <si>
    <t>OMAPAM 171/2008;;OUG.1 din 04/01/2017;OUG.68 din 06/11/2019</t>
  </si>
  <si>
    <t>DAF Bacova-Sarbova</t>
  </si>
  <si>
    <t>conf.amenaj.silv</t>
  </si>
  <si>
    <t>OG.70/1999;HG.1344/23.12.2010;OUG.1/04.01.2017;HG.354/18.05.2017;;OUG.68 din 06/11/2019</t>
  </si>
  <si>
    <t>DAF Gosta-Carliontu</t>
  </si>
  <si>
    <t>DAF Pr.Roman-Pr.Deac</t>
  </si>
  <si>
    <t>DAF Hamos-Honos</t>
  </si>
  <si>
    <t>DAF CUIEJDEL</t>
  </si>
  <si>
    <t>conform amenajamentelor silv</t>
  </si>
  <si>
    <t>Tara: România; Judet: NEAMŢ; -;   -; Nr: 0; 0</t>
  </si>
  <si>
    <t>HG.982/1998;HG.1344/23.12.2010;HG.478/24.06.2015;OUG.1/04.01.2017;HG.354/18.05.2017;;OUG.68 din 06/11/2019</t>
  </si>
  <si>
    <t>DAF STRIGOIES</t>
  </si>
  <si>
    <t>DAF SIHASTRIA SIHLA</t>
  </si>
  <si>
    <t>conf.amenajamentelor silvice</t>
  </si>
  <si>
    <t>DAF MARTIN</t>
  </si>
  <si>
    <t>HG.982/1999;HG.1344/23.12.2010;HG.478/24.06.2015;OUG.1/04.01.2017;HG.354/18.05.2017;;OUG.68 din 06/11/2019</t>
  </si>
  <si>
    <t>DAF BRATU PRELUNGIRE</t>
  </si>
  <si>
    <t>conf amenajamentului silvic</t>
  </si>
  <si>
    <t>DAF VERDELE PRELUNGIRE</t>
  </si>
  <si>
    <t>TRAVERSA 1 BO/2,0</t>
  </si>
  <si>
    <t>HG982/1998;HG 1344/2011; HG 478/ 24-IUN-15;HG.478/24-IUN-15;OUG.1 din 04/01/2017;HG.354/18.05.2017;OUG.68 din 06/11/2019;HG.846/08.10.2020</t>
  </si>
  <si>
    <t>TRAVERSA 2 BO/2,0</t>
  </si>
  <si>
    <t>TRAVERSA 3 BO/2,0</t>
  </si>
  <si>
    <t>ZID DE SPRIJIN 4 ZB</t>
  </si>
  <si>
    <t>PRAG 5 EM 1,0</t>
  </si>
  <si>
    <t>PRAG 7 EMO 0.8</t>
  </si>
  <si>
    <t>Lungime albie corectată/consolidată=0,0008 km;</t>
  </si>
  <si>
    <t>PRAG 8 EM 1,0</t>
  </si>
  <si>
    <t>PRAG 9 EM 1,0</t>
  </si>
  <si>
    <t>PRAG 10 EM 1,0</t>
  </si>
  <si>
    <t>BARAJ 11 EM 2,3</t>
  </si>
  <si>
    <t>PRAG 12 EM 1,5</t>
  </si>
  <si>
    <t>ZID DE SPRIJIN</t>
  </si>
  <si>
    <t>PRAG 16 EM 1,0</t>
  </si>
  <si>
    <t>PRAG 17 EM 1,5</t>
  </si>
  <si>
    <t>BARAJ 18 EM 2,0</t>
  </si>
  <si>
    <t>PRAG 19 EM 1,0</t>
  </si>
  <si>
    <t>BARAJ 20 EM 2,0</t>
  </si>
  <si>
    <t>BARAJ 22 EM 3,0</t>
  </si>
  <si>
    <t>BARAJ 23 EM 1,0</t>
  </si>
  <si>
    <t>PRAG 26 EM 1,5</t>
  </si>
  <si>
    <t>PRAG 27 EM 1,0</t>
  </si>
  <si>
    <t>PRAG 28 EM 1,5</t>
  </si>
  <si>
    <t>PRAG 29 EM 1,5</t>
  </si>
  <si>
    <t>PRAG 30 EM 1,0</t>
  </si>
  <si>
    <t>BARAJ 31 EM 3,0</t>
  </si>
  <si>
    <t>BARAJ 32 EM 4,0</t>
  </si>
  <si>
    <t>CANAL 1 KBL 35,0 M</t>
  </si>
  <si>
    <t>PRAG PRIZA 2 BO 0,5</t>
  </si>
  <si>
    <t>BARAJ 3 B 3,0</t>
  </si>
  <si>
    <t>BARAJ 1 B 2,5</t>
  </si>
  <si>
    <t>CANAL 1 KBL</t>
  </si>
  <si>
    <t>Lungime albie corectată/consolidată=0,0085 km;</t>
  </si>
  <si>
    <t>Lungime albie corectată/consolidată=0,0009 km;</t>
  </si>
  <si>
    <t>HG872;HG 1344/2011; HG 478/ 24-IUN-15;HG.478/24-IUN-15;OUG.1 din 04/01/2017;HG.354/18.05.2017;OUG.68 din 06/11/2019;HG.846/08.10.2020</t>
  </si>
  <si>
    <t>Lungime albie corectată/consolidată=0,0018 km;</t>
  </si>
  <si>
    <t>Drum Paraul Muscalu</t>
  </si>
  <si>
    <t>Tara: România; Judet: BOTOŞANI; -;   -; Nr: 0; 0</t>
  </si>
  <si>
    <t>ARMASARI DE MONTA PUB.G XLIV-15</t>
  </si>
  <si>
    <t>Tara: România; Judet: GALAŢI; -;   -; Nr: 0; 0</t>
  </si>
  <si>
    <t>DAF IZVOARE SECATURA</t>
  </si>
  <si>
    <t>Conform amenajamentului sil</t>
  </si>
  <si>
    <t>Tara: România; Judet: BACĂU; -;   -; Nr: 0; 0</t>
  </si>
  <si>
    <t>OG.70/1999;HG.1344/23.12.2010;HG.478/24.06.2015;OUG.1/04.01.2017;HG.354/18.05.2017;;OUG.68 din 06/11/2019</t>
  </si>
  <si>
    <t>DR VACOTA</t>
  </si>
  <si>
    <t>DR PIRIUL PREOTESEI</t>
  </si>
  <si>
    <t>BRIGADA IZVOARELE</t>
  </si>
  <si>
    <t>OG.70/1999;HG.1344/23.12.2017;OUG.1/04.01.2017;HG.354/18.05.2017;;OUG.68 din 06/11/2019</t>
  </si>
  <si>
    <t>DAF COARNELE DOBRE</t>
  </si>
  <si>
    <t>CT CAMENCA</t>
  </si>
  <si>
    <t>Lg.500/2002;HG.1344/23.12.2010;OUG.1/04.01.2017;HG.354/18.05.2017;;OUG.68 din 06/11/2019;HG.846/08.10.2020</t>
  </si>
  <si>
    <t>CT IZVORUL NEGRU</t>
  </si>
  <si>
    <t>Lg.500/2002;HG.1344/23.12.2010;HG.478/24.06.2015;OUG.1/04.01.2017;HG.354/18.05.2017;;OUG.68 din 06/11/2019;HG.846/08.10.2020</t>
  </si>
  <si>
    <t>CT BOGDANA</t>
  </si>
  <si>
    <t>Drum forestier -Gelu Flora Doba</t>
  </si>
  <si>
    <t>Carei</t>
  </si>
  <si>
    <t>Tara: România; Judet: SATU MARE;Mun Carei;   -; Nr: -;</t>
  </si>
  <si>
    <t>PV de receptie nr.2002/20.10.2004,HG 746/2006;; HG 478/ 24-IUN-15;HG.478/24-IUN-15;OUG.1 din 04/01/2017;HG.354/18.05.2017;OUG.68 din 06/11/2019</t>
  </si>
  <si>
    <t>DRUM FORESTIER VL,BISTREI</t>
  </si>
  <si>
    <t>cf amen silvice</t>
  </si>
  <si>
    <t>OG.82/2004,HG 1105/2;HG 1344/2011;OUG.1 din 04/01/2017;HG.354/18.05.2017;OUG.68 din 06/11/2019</t>
  </si>
  <si>
    <t>DAF Rascova</t>
  </si>
  <si>
    <t>Cladova</t>
  </si>
  <si>
    <t>OG.82/2004,HG 1105/2;HG 1344/2011; HG 478/ 24-IUN-15;HG.478/24-IUN-15;OUG.1 din 04/01/2017;HG.354/18.05.2017;OUG.68 din 06/11/2019</t>
  </si>
  <si>
    <t>Daf Soimos</t>
  </si>
  <si>
    <t>Soimos</t>
  </si>
  <si>
    <t>DAF Cetatele</t>
  </si>
  <si>
    <t>Madrigesti</t>
  </si>
  <si>
    <t>DAF MENGHEA PRELUNGIRE</t>
  </si>
  <si>
    <t>FOND FOR.</t>
  </si>
  <si>
    <t>DAF DOBRONAEGU I 2.5 KM.</t>
  </si>
  <si>
    <t>DAF DOBRONEAGU II 1.8 KM.</t>
  </si>
  <si>
    <t>DAF DOBRONEAGU III</t>
  </si>
  <si>
    <t>DAF VALSAN MAL STANG</t>
  </si>
  <si>
    <t>DAF CIRIPA STANA DE VALE</t>
  </si>
  <si>
    <t>Drum forestier Baite</t>
  </si>
  <si>
    <t>Romania/Brasov/Zarne</t>
  </si>
  <si>
    <t>OG.82/2004,HG 1105/2;;OUG.1 din 04/01/2017;HG.354/18.05.2017;OUG.68 din 06/11/2019</t>
  </si>
  <si>
    <t>Drum forestier Garbova</t>
  </si>
  <si>
    <t>Romania/Brasov/Maier</t>
  </si>
  <si>
    <t>OG.82/2004,HG 1105/2;;OUG.1 din 04/01/2017;OUG.68 din 06/11/2019</t>
  </si>
  <si>
    <t>drum  forestier</t>
  </si>
  <si>
    <t>Drum forestier Valea caselor</t>
  </si>
  <si>
    <t>Romania/Brasov/Codle</t>
  </si>
  <si>
    <t>Drum forestier Cheia</t>
  </si>
  <si>
    <t>RNP ROMSILVA</t>
  </si>
  <si>
    <t>5,0 km</t>
  </si>
  <si>
    <t>Drum fores PRELUGIREA RAMNITI</t>
  </si>
  <si>
    <t>OS BAILE HERCULANE</t>
  </si>
  <si>
    <t>Drum fores OGASUL CU FRASINI</t>
  </si>
  <si>
    <t>Drum fores TOPENIA</t>
  </si>
  <si>
    <t>DAF Vl. Bocului</t>
  </si>
  <si>
    <t>OG.82/2004,HG 1105/2;; HG 478/ 24-IUN-15;HG.478/24-IUN-15;OUG.1 din 04/01/2017;HG.354/18.05.2017;OUG.68 din 06/11/2019</t>
  </si>
  <si>
    <t>DAF Vl.Ursului</t>
  </si>
  <si>
    <t>DRUM FORESTIER "COSMA"</t>
  </si>
  <si>
    <t>DRUM FOR. "PR. CU STERI"</t>
  </si>
  <si>
    <t>DRUM "APA BUNA PRELUNGIRE"</t>
  </si>
  <si>
    <t>DRUM OBIRSIA GHIURCII</t>
  </si>
  <si>
    <t>DRUM FORESTIER "RACHITIS"</t>
  </si>
  <si>
    <t>DRUM ACCES CANTON VILCELE</t>
  </si>
  <si>
    <t>DRUM FORESTIER "DOBRITA"</t>
  </si>
  <si>
    <t>DRUM FORESTIER "BERSZAN"</t>
  </si>
  <si>
    <t>DRUM FORESTIER ZBIGLEZEA 2,9 KM</t>
  </si>
  <si>
    <t>DRUM FORESTIER BRATEIU</t>
  </si>
  <si>
    <t>DAF  VAMES  2.66 KM</t>
  </si>
  <si>
    <t>DRUM FORESTIER BUCIUMENI 2.6KM</t>
  </si>
  <si>
    <t>Pietruit</t>
  </si>
  <si>
    <t>DRUM FORESTIER TORCESTI 4.0KM</t>
  </si>
  <si>
    <t>DRUM FORESTIER NEMTEANCA 3.5KM</t>
  </si>
  <si>
    <t>DRUM FORESTIER DORASCA 7.3KM</t>
  </si>
  <si>
    <t>DRUM FORESTIER INARIEI 1.5KM</t>
  </si>
  <si>
    <t>DAF Licas</t>
  </si>
  <si>
    <t>DRUM FORESTIER NEGRELE</t>
  </si>
  <si>
    <t>RO:HD</t>
  </si>
  <si>
    <t>DF PARAUL ALUNULUI L4.2 KM</t>
  </si>
  <si>
    <t>DAF PRELUNGIRE VALEA CIMPII</t>
  </si>
  <si>
    <t>Lungime=1,33 Km;Suprafeţe= ha;CF= ;</t>
  </si>
  <si>
    <t>DF VACARIA L 3.19 KM</t>
  </si>
  <si>
    <t>DAF VALEA BUDAILOR</t>
  </si>
  <si>
    <t>DAF BAII RAMIF.</t>
  </si>
  <si>
    <t>3.2 km</t>
  </si>
  <si>
    <t>DAF PRISACA ROASA</t>
  </si>
  <si>
    <t>DAF SOCOLAU</t>
  </si>
  <si>
    <t>Lungime=5,3 Km;Suprafeţe= ha;CF= ;</t>
  </si>
  <si>
    <t>DRUM FORESTIER OLANUL VECHI 6,1</t>
  </si>
  <si>
    <t>DRUM FORESTIER MIHOCUL VECHI 7,</t>
  </si>
  <si>
    <t>DRUM FORESTIER Curmezisa vechi</t>
  </si>
  <si>
    <t>DRUM FORESTIER NAIBA VECHI 12 K</t>
  </si>
  <si>
    <t>DRUM FORESTIER Vinatorul 1,2 KM</t>
  </si>
  <si>
    <t>DRUM FORESTIER IVANUL VECHI 7,3</t>
  </si>
  <si>
    <t>DRUM FORESTIER Scarita vechi 3,</t>
  </si>
  <si>
    <t>DRUM FORESTIER Mocirliu vechi 1</t>
  </si>
  <si>
    <t>DRUM FORESTIER carbunele vechi</t>
  </si>
  <si>
    <t>DRUM FORESTIER Radoteasa vechi</t>
  </si>
  <si>
    <t>DAF Stoicanelu Vechi</t>
  </si>
  <si>
    <t>Drum forestier Staminosu prel.</t>
  </si>
  <si>
    <t>DRUM FORESTIER LUTITA MARE</t>
  </si>
  <si>
    <t>DAF SEACA MARE</t>
  </si>
  <si>
    <t>DAF GLODENI 1,8 KM</t>
  </si>
  <si>
    <t>DAF CINTA 5,0 KM</t>
  </si>
  <si>
    <t>OG.82/2004,HG 1105/2;HG 1344/2011; HG 478/ 24-IUN-15;HG.478/24-IUN-15;OUG.1 din 04/01/2017;OUG.68 din 06/11/2019</t>
  </si>
  <si>
    <t>DAF BEDENI 1,2 KM</t>
  </si>
  <si>
    <t>DAF GALATENI 2,0 KM</t>
  </si>
  <si>
    <t>DAF FAGET 2,4 KM</t>
  </si>
  <si>
    <t>OG.82/2004,HG 1105/2;HG 1344/2011;OUG.1 din 04/01/2017;OUG.68 din 06/11/2019</t>
  </si>
  <si>
    <t>DAF SENEREUS 3,0 KM</t>
  </si>
  <si>
    <t>DAF PIRIUL LUI ILARIE 3,0 KM</t>
  </si>
  <si>
    <t>DAF DAIA 1,4 KM</t>
  </si>
  <si>
    <t>DAF CETATEA DE BALTA 3,8 KM</t>
  </si>
  <si>
    <t>DAF LOGOG 1,2 KM</t>
  </si>
  <si>
    <t>DAF UILA 1,9 KM</t>
  </si>
  <si>
    <t>DAF RAMIF ANDREI1,0 KM</t>
  </si>
  <si>
    <t>DAF RAMIF LISTES0,9 KM</t>
  </si>
  <si>
    <t>DAF TOMOROAGA 0,5 KM</t>
  </si>
  <si>
    <t>DAF ROSCUTUI 2,0 KM</t>
  </si>
  <si>
    <t>DAF VALCATA 1,2 KM</t>
  </si>
  <si>
    <t>DAF GALAOAIA 4,5 KM</t>
  </si>
  <si>
    <t>DAF COFULETU 3,2 KM</t>
  </si>
  <si>
    <t>DAF COMPE 1,3 KM</t>
  </si>
  <si>
    <t>DAF RUSCA 0,9 KM</t>
  </si>
  <si>
    <t>DAF SECU SCURTU 4,4 KM</t>
  </si>
  <si>
    <t>DAF PIRIUL PETI 0,9 KM</t>
  </si>
  <si>
    <t>DAF VIRFUL MARE 1,9 KM</t>
  </si>
  <si>
    <t>DAF PIRIUL PAVEL 1,0 KM</t>
  </si>
  <si>
    <t>DAF BENEDECH 1,0 KM</t>
  </si>
  <si>
    <t>DAF MOCIRLOSU RAMIF1,3 KM</t>
  </si>
  <si>
    <t>DAF SEBES  COPREO 0,9 KM</t>
  </si>
  <si>
    <t>COPRIANA BR 1,5 KM</t>
  </si>
  <si>
    <t>DAF ACCES TABARA 1,5 KM</t>
  </si>
  <si>
    <t>DAF AX FIN LAP 12,5 KM</t>
  </si>
  <si>
    <t>DAF MESTERA MOCIRT 1,6 KM</t>
  </si>
  <si>
    <t>DAF  LOT MARE RAM 0,5 KM</t>
  </si>
  <si>
    <t>DAF LOTU MIC 2,2 KM</t>
  </si>
  <si>
    <t>DAF MANG RAMIF 1,5 KM</t>
  </si>
  <si>
    <t>DAF TOPLES 3,4 KM</t>
  </si>
  <si>
    <t>DAF SEBES PREL 2,9 KM</t>
  </si>
  <si>
    <t>DAF CRIT 1,8 KM</t>
  </si>
  <si>
    <t xml:space="preserve">DAF DEALU DE MIJLOC 1,4 </t>
  </si>
  <si>
    <t>OG.82/2004,HG 1105/2;HG 1344/2011 514/2011;OUG.1 din 04/01/2017;OUG.68 din 06/11/2019</t>
  </si>
  <si>
    <t>drum forestier,Lungime 1,4 Km</t>
  </si>
  <si>
    <t>DAF PIRIUL CANEPII 1,5 KM</t>
  </si>
  <si>
    <t>POD DAF HUMA</t>
  </si>
  <si>
    <t>DAF PARAUL MARE</t>
  </si>
  <si>
    <t>DAF VALEA CUSTURI</t>
  </si>
  <si>
    <t>POTECI VANATOARE 35KM</t>
  </si>
  <si>
    <t>poteca</t>
  </si>
  <si>
    <t>DAF AGAPIA VARATEC</t>
  </si>
  <si>
    <t>DAF VALEA SESII</t>
  </si>
  <si>
    <t>DAF PARAUL NUTII</t>
  </si>
  <si>
    <t>DAF Selatruc</t>
  </si>
  <si>
    <t>DF.PARAUL MIC VL.DOBREI TR.2</t>
  </si>
  <si>
    <t>DF.VL.SADULUI-VL.FRUMOASEI TR.1</t>
  </si>
  <si>
    <t>DF.VL.SADULUI-VL.FRUMOASEI TR.4</t>
  </si>
  <si>
    <t>DF.PARAUL MORII TR.2</t>
  </si>
  <si>
    <t>DRUM AUTO FORESTIER PLOPU</t>
  </si>
  <si>
    <t>DAF CRISTISORU-PRELUNGIRE</t>
  </si>
  <si>
    <t>DAF PIETROSU PRELUNG. 1,9 KM</t>
  </si>
  <si>
    <t>DAF BROASCA 1,0 KM</t>
  </si>
  <si>
    <t>DAF MUNCELU MIC-BILCA ROSIE 1,4</t>
  </si>
  <si>
    <t>DAFSOFRONARI 1,4 KM</t>
  </si>
  <si>
    <t>DAF PIETROSUL 1 KM</t>
  </si>
  <si>
    <t>DAF PR.GRADINII-SUVARU</t>
  </si>
  <si>
    <t>DAF DRAGOSA PRELUNGIRE</t>
  </si>
  <si>
    <t>DAF COMORI</t>
  </si>
  <si>
    <t>DAF P.CRUCII 0,85 KM</t>
  </si>
  <si>
    <t>DAF P.TOCILEI 1,0 KM</t>
  </si>
  <si>
    <t>DAF VADURELE 0,9 KM</t>
  </si>
  <si>
    <t>DAF P.RUSULUI 1,0 KM</t>
  </si>
  <si>
    <t>DAF BALACEANA</t>
  </si>
  <si>
    <t>DAF PIUA</t>
  </si>
  <si>
    <t>DAF SIHLOAIA 2 KM</t>
  </si>
  <si>
    <t>DAF HAITIE 1.7 KM</t>
  </si>
  <si>
    <t>DAF BRODIOARA I PRELUNGIRE 1,2</t>
  </si>
  <si>
    <t>DAF BUCSOITA PRELUNGIRE 1.2 KM</t>
  </si>
  <si>
    <t>DAF CASITA 2.6 KM</t>
  </si>
  <si>
    <t>DAF Cheia Sasa</t>
  </si>
  <si>
    <t>DAF Drinova</t>
  </si>
  <si>
    <t>DAF Sarica</t>
  </si>
  <si>
    <t>DAF IZVORUL GOVOREI</t>
  </si>
  <si>
    <t>DAF  SCORTARU</t>
  </si>
  <si>
    <t>DAF SIMNICEL RAMIFICATIE</t>
  </si>
  <si>
    <t>DAF CACOVA GRUIERI</t>
  </si>
  <si>
    <t>DF CACIULATA VARIANTA</t>
  </si>
  <si>
    <t>DAF SALISTE COMARNICI</t>
  </si>
  <si>
    <t>DAF VALEA  ULMETULUI</t>
  </si>
  <si>
    <t>DAF PASTAIATA</t>
  </si>
  <si>
    <t>Teren forestier Racad-Protopopiat Huedin</t>
  </si>
  <si>
    <t>conf am. silv.</t>
  </si>
  <si>
    <t>HG 796/2002;;OUG.1 din 04/01/2017;HG.354/18.05.2017;OUG.68 din 06/11/2019</t>
  </si>
  <si>
    <t>Teren forestier Racad-Parohia Huedin</t>
  </si>
  <si>
    <t>Teren forestier Alunis-Muresan</t>
  </si>
  <si>
    <t>Teren forestier</t>
  </si>
  <si>
    <t>Suprafeţe=6,25 ha mp;CF= ;Date cadastrale= ;</t>
  </si>
  <si>
    <t>PADURI ACHIZITIONATE</t>
  </si>
  <si>
    <t>TEREN CALEA ALBA</t>
  </si>
  <si>
    <t>HG 796/2002;HG nr. 771/2009;;; HG 478/ 24-IUN-15;HG.478/24-IUN-15;OUG.1 din 04/01/2017;HG.354/18.05.2017;OUG.68 din 06/11/2019</t>
  </si>
  <si>
    <t>HG 796/2002;HG nr. 771/2009;;;OUG.1 din 04/01/2017;HG.354/18.05.2017;OUG.68 din 06/11/2019</t>
  </si>
  <si>
    <t>HG 796/2002;HG nr. 771/2009;;;OUG.1 din 04/01/2017;OUG.68 din 06/11/2019</t>
  </si>
  <si>
    <t>TEREN FORESTIER 7,0 HA</t>
  </si>
  <si>
    <t>HG 796/2002;; HG; HG 478/ 24-IUN-15;HG.478/24-IUN-15;OUG.1 din 04/01/2017;HG.354/18.05.2017;OUG.68 din 06/11/2019</t>
  </si>
  <si>
    <t>TEREN FORESTIER 8,63 HA</t>
  </si>
  <si>
    <t>TEREN FORESTIER 4,06 HA</t>
  </si>
  <si>
    <t>TEREN FORESTIER 2,82 HA</t>
  </si>
  <si>
    <t>TEREN FORESTIER 1,85 HA</t>
  </si>
  <si>
    <t>TEREN FORESTIER 2,0 HA</t>
  </si>
  <si>
    <t>TEREN FORESTIER 14,68 HA</t>
  </si>
  <si>
    <t>TEREN FORESTIER 1,41 HA</t>
  </si>
  <si>
    <t>TEREN FORESTIER 1,53 HA</t>
  </si>
  <si>
    <t>TEREN FORESTIER 4,91 HA</t>
  </si>
  <si>
    <t>TEREN FORESTIER 1,28 HA</t>
  </si>
  <si>
    <t>TEREN FORESTIER 7,04 HA</t>
  </si>
  <si>
    <t>TEREN FORESTIER  2,35 HA</t>
  </si>
  <si>
    <t>TEREN FORESTIER 1,52 HA</t>
  </si>
  <si>
    <t>TEREN FORESTIER 1,45 HA</t>
  </si>
  <si>
    <t>cf amenajament silvic</t>
  </si>
  <si>
    <t>HG 796/2002;; HG 478/ 24-IUN-15;HG.478/24-IUN-15;OUG.1 din 04/01/2017;OUG.68 din 06/11/2019</t>
  </si>
  <si>
    <t>Suprafeţe=4,0 HA mp;CF= ;Date cadastrale= ;</t>
  </si>
  <si>
    <t>Suprafeţe=7,0 ha mp;CF= ;Date cadastrale= ;</t>
  </si>
  <si>
    <t>Suprafeţe=3,0 ha mp;CF= ;Date cadastrale= ;</t>
  </si>
  <si>
    <t>Suprafeţe=9,998 ha mp;CF= ;Date cadastrale= ;</t>
  </si>
  <si>
    <t>Suprafeţe=6,408 ha mp;CF= ;Date cadastrale= ;</t>
  </si>
  <si>
    <t>Suprafeţe=10,0 ha mp;CF= ;Date cadastrale= ;</t>
  </si>
  <si>
    <t>Suprafeţe=6,1 ha mp;CF= ;Date cadastrale= ;</t>
  </si>
  <si>
    <t>Suprafeţe=6,64 ha mp;CF= ;Date cadastrale= ;</t>
  </si>
  <si>
    <t>Suprafeţe=14,77 ha mp;CF= ;Date cadastrale= ;</t>
  </si>
  <si>
    <t>Suprafeţe=6,14 ha mp;CF= ;Date cadastrale= ;</t>
  </si>
  <si>
    <t>Suprafeţe=6,3695 ha mp;CF= ;Date cadastrale= ;</t>
  </si>
  <si>
    <t>Suprafeţe=8,9309 ha mp;CF= ;Date cadastrale= ;</t>
  </si>
  <si>
    <t>Suprafeţe=40,0 ha mp;CF= ;Date cadastrale= ;</t>
  </si>
  <si>
    <t>Suprafeţe=3,5942 ha mp;CF= ;Date cadastrale= ;</t>
  </si>
  <si>
    <t>Suprafeţe=8,9998 ha mp;CF= ;Date cadastrale= ;</t>
  </si>
  <si>
    <t>Suprafeţe=4,0 ha mp;CF= ;Date cadastrale= ;</t>
  </si>
  <si>
    <t>Suprafeţe=3,998 ha mp;CF= ;Date cadastrale= ;</t>
  </si>
  <si>
    <t>Suprafeţe=9,0 ha mp;CF= ;Date cadastrale= ;</t>
  </si>
  <si>
    <t>Suprafeţe=0,5 ha mp;CF= ;Date cadastrale= ;</t>
  </si>
  <si>
    <t>Suprafeţe=9 ha, mp;CF= ;Date cadastrale= ;</t>
  </si>
  <si>
    <t>Suprafeţe=2,4892 ha mp;CF= ;Date cadastrale= ;</t>
  </si>
  <si>
    <t>Suprafeţe=8,0 ha mp;CF= ;Date cadastrale= ;</t>
  </si>
  <si>
    <t>Suprafeţe=2,25 ha mp;CF= ;Date cadastrale= ;</t>
  </si>
  <si>
    <t>Suprafeţe=2,9998 ha mp;CF= ;Date cadastrale= ;</t>
  </si>
  <si>
    <t>Suprafeţe=5,5 ha mp;CF= ;Date cadastrale= ;</t>
  </si>
  <si>
    <t>Teren</t>
  </si>
  <si>
    <t>Padure UPIII, ua 46A,46E OS Tauti</t>
  </si>
  <si>
    <t>HG 796/2002;;OUG.1 din 04/01/2017;OUG.68 din 06/11/2019</t>
  </si>
  <si>
    <t>10 ha</t>
  </si>
  <si>
    <t>Padure UP IV, ua 22A OS Mara</t>
  </si>
  <si>
    <t>5.1 ha</t>
  </si>
  <si>
    <t>Padure UP III, ua 19A OS Somcuta</t>
  </si>
  <si>
    <t>5.81 ha</t>
  </si>
  <si>
    <t>Padure UP V, ua 30B OS Somcuta</t>
  </si>
  <si>
    <t>9.42 ha</t>
  </si>
  <si>
    <t>Padure UP III, ua 65A,59B OS Somcuta</t>
  </si>
  <si>
    <t>8.42 ha</t>
  </si>
  <si>
    <t>Padure UP IV, ua 40B OS Somcuta</t>
  </si>
  <si>
    <t>1.3 ha</t>
  </si>
  <si>
    <t>Padure UP V, ua 30B,28C,30D,30E,L79,L80 OS Somcuta</t>
  </si>
  <si>
    <t>20 ha</t>
  </si>
  <si>
    <t>Padure UP II, ua 59C,60B,61A,61C OS Somcuta</t>
  </si>
  <si>
    <t>23.3 ha</t>
  </si>
  <si>
    <t>Padure UP V, ua 60A OS Somcuta</t>
  </si>
  <si>
    <t>2.07 ha</t>
  </si>
  <si>
    <t>Padure UP III, ua 58C,65A,UPIV ua 40B OS Somcuta</t>
  </si>
  <si>
    <t>8.23 ha</t>
  </si>
  <si>
    <t>Padure UP IV, ua 57G, 66A OS somcuta</t>
  </si>
  <si>
    <t>1.88 ha</t>
  </si>
  <si>
    <t>Padure UP II, ua 31B,32B OS Ruscova</t>
  </si>
  <si>
    <t>Padure UP VI, ua 23A OS Mara</t>
  </si>
  <si>
    <t>6.12 ha</t>
  </si>
  <si>
    <t>Padure UP III, ua 63A OS Somcuta</t>
  </si>
  <si>
    <t>TEREN FORESTIER 2900 MP TG.M</t>
  </si>
  <si>
    <t>TEREN FOREST 39000MP  LUDUS</t>
  </si>
  <si>
    <t>TEREN FOREST 64700MP LUDUS</t>
  </si>
  <si>
    <t>TEREN FOREST 92400 MP TG M</t>
  </si>
  <si>
    <t>TER FOREST IMP 41400MP LUDUS</t>
  </si>
  <si>
    <t>teren forest</t>
  </si>
  <si>
    <t>Luduş</t>
  </si>
  <si>
    <t>Tara: România; Judet: MUREŞ;Orş Luduş;   -; Nr: -;</t>
  </si>
  <si>
    <t>Suprafeţe=62700 mp;CF= ;Date cadastrale= ;</t>
  </si>
  <si>
    <t>TEREN FOREST 41400MP LUDUS</t>
  </si>
  <si>
    <t>Suprafeţe=93800 mp;CF= ;Date cadastrale= ;</t>
  </si>
  <si>
    <t>TEREN CU PADURI</t>
  </si>
  <si>
    <t>Suprafeţe=28,81 ha mp;CF= ;Date cadastrale= ;</t>
  </si>
  <si>
    <t>TEREN CU PADURI-OS SIMERIA</t>
  </si>
  <si>
    <t>FOND FORESTIER 10.00 HA</t>
  </si>
  <si>
    <t>Suprafeţe=25,105 ha mp;CF= ;Date cadastrale= ;</t>
  </si>
  <si>
    <t>Suprafeţe=7,73 ha, mp;CF= ;Date cadastrale= ;</t>
  </si>
  <si>
    <t>fond forestier TOTH</t>
  </si>
  <si>
    <t>Agricol Viisoara parcela 58 dinUP.II Viisoara;OS Marghita</t>
  </si>
  <si>
    <t>fond forestier PUSCAS</t>
  </si>
  <si>
    <t>Agricol Cehal ,parcela 49,UP.V Cuzap OS Marghita</t>
  </si>
  <si>
    <t>fond forestier composesorat Varzari</t>
  </si>
  <si>
    <t>Parcele UP.V, Cuzap OS Marghita</t>
  </si>
  <si>
    <t>fond forestier BOTIS</t>
  </si>
  <si>
    <t>Parcele UP.II Poiana Florilor OS Alesd</t>
  </si>
  <si>
    <t>fond forestier SZABO</t>
  </si>
  <si>
    <t>Parcele UP. IV Valea lui Mihai OS Sacuieni</t>
  </si>
  <si>
    <t>teren agricol TOTH</t>
  </si>
  <si>
    <t>Agricol Viisoara si parcele 58 si 59 UP. II Viisoara OS Marghita</t>
  </si>
  <si>
    <t>fond forestier PONTOS</t>
  </si>
  <si>
    <t>Parcele UP IV Hidisel OS Oradea</t>
  </si>
  <si>
    <t>amenajament silvic</t>
  </si>
  <si>
    <t>Teren cu vegetatie forestiera</t>
  </si>
  <si>
    <t>DAVA G.;OS;DR.;TARGINTA V.</t>
  </si>
  <si>
    <t>Suprafeţe=19989 mp;CF= ;Date cadastrale= ;</t>
  </si>
  <si>
    <t>TEREN cu vegetatie forestiera</t>
  </si>
  <si>
    <t>TR.AGR.;OS;DR.;ISTODORESCU</t>
  </si>
  <si>
    <t>Suprafeţe=100000 mp;CF= ;Date cadastrale= ;</t>
  </si>
  <si>
    <t>OPRITA D.;ANDREI A;PIETROI E.</t>
  </si>
  <si>
    <t>Suprafeţe=60000 mp;CF= ;Date cadastrale= ;</t>
  </si>
  <si>
    <t>DR;SEMENESCU A.;OS.</t>
  </si>
  <si>
    <t>Suprafeţe=20700 mp;CF= ;Date cadastrale= ;</t>
  </si>
  <si>
    <t>SCINTEIE N.;DR.;OS ;TOMA D.</t>
  </si>
  <si>
    <t>Suprafeţe=35600 mp;CF= ;Date cadastrale= ;</t>
  </si>
  <si>
    <t>IONESCU M.;CHIRCULESCU N</t>
  </si>
  <si>
    <t>Suprafeţe=20000 mp;CF= ;Date cadastrale= ;</t>
  </si>
  <si>
    <t>TR.PRIMARIE;OS;DRAGHICI A.</t>
  </si>
  <si>
    <t>Suprafeţe=30000 mp;CF= ;Date cadastrale= ;</t>
  </si>
  <si>
    <t>TRAILESCU VIC.;TRAILESCU V.</t>
  </si>
  <si>
    <t>Suprafeţe=47500 mp;CF= ;Date cadastrale= ;</t>
  </si>
  <si>
    <t>TEREN 64136 MP</t>
  </si>
  <si>
    <t>DR;OS;RADULESCU D.</t>
  </si>
  <si>
    <t>teren cu veget.forest.</t>
  </si>
  <si>
    <t>OS;TR.AGR.;TR.PRIM;DR</t>
  </si>
  <si>
    <t>Suprafeţe=30900 mp;CF= ;Date cadastrale= ;</t>
  </si>
  <si>
    <t>TEREN 99997 MP</t>
  </si>
  <si>
    <t>IZLAZ;OS;DR;BARBULESCU FL.</t>
  </si>
  <si>
    <t>TEREN 25000 MP</t>
  </si>
  <si>
    <t>OS;PASUNE ROBESCU;</t>
  </si>
  <si>
    <t>TEREN 100000 MP</t>
  </si>
  <si>
    <t>IZLAZ;MARCULESCU IUSTINA;OS</t>
  </si>
  <si>
    <t>TEREN 90483 MP</t>
  </si>
  <si>
    <t>OS.;SIRBULESCU C;VAL.SCHIT</t>
  </si>
  <si>
    <t>TEREN 90722 MP</t>
  </si>
  <si>
    <t>OS;PAUNESCU N;VAL.SCHIT.</t>
  </si>
  <si>
    <t>TEREN 99998 MP</t>
  </si>
  <si>
    <t>OS</t>
  </si>
  <si>
    <t>TEREN 30057 MP</t>
  </si>
  <si>
    <t>IVASCHESCU C;PASUNE;OS</t>
  </si>
  <si>
    <t>TEREN 40000 MP</t>
  </si>
  <si>
    <t>OS;TER.AGR;LUPU ELENA;PALOS</t>
  </si>
  <si>
    <t>TEREN 17253 MP</t>
  </si>
  <si>
    <t>OS.;DR.</t>
  </si>
  <si>
    <t>TEREN 85187 MP</t>
  </si>
  <si>
    <t>TEREN 10000 MP</t>
  </si>
  <si>
    <t>OS;TER.AGR;OGASUL RECE</t>
  </si>
  <si>
    <t>TEREN AGR;OS</t>
  </si>
  <si>
    <t>teren agricol</t>
  </si>
  <si>
    <t>Pecica</t>
  </si>
  <si>
    <t>administrare;; HG 478/ 24-IUN-15;HG.478/24-IUN-15;OUG.1 din 04/01/2017;HG.354/18.05.2017;OUG.68 din 06/11/2019</t>
  </si>
  <si>
    <t>Suprafeţe=12 ha mp;CF= ;Date cadastrale= ;</t>
  </si>
  <si>
    <t>teren forestier</t>
  </si>
  <si>
    <t>Taut</t>
  </si>
  <si>
    <t>Suprafeţe=10 ha mp;CF= ;Date cadastrale= ;</t>
  </si>
  <si>
    <t>OS Lipova</t>
  </si>
  <si>
    <t>Suprafeţe=10 ha, mp;CF= ;Date cadastrale= ;</t>
  </si>
  <si>
    <t>OS Savirsin</t>
  </si>
  <si>
    <t>Suprafeţe=6,52 ha mp;CF= ;Date cadastrale= ;</t>
  </si>
  <si>
    <t>Suprafeţe=8 ha mp;CF= ;Date cadastrale= ;</t>
  </si>
  <si>
    <t>Suprafeţe=7,7 ha mp;CF= ;Date cadastrale= ;</t>
  </si>
  <si>
    <t>Suprafeţe=1,39 ha mp;CF= ;Date cadastrale= ;</t>
  </si>
  <si>
    <t>Suprafeţe=2 ha mp;CF= ;Date cadastrale= ;</t>
  </si>
  <si>
    <t>Suprafeţe=2,15 ha mp;CF= ;Date cadastrale= ;</t>
  </si>
  <si>
    <t>Suprafeţe=6,39 ha mp;CF= ;Date cadastrale= ;</t>
  </si>
  <si>
    <t>Suprafeţe=1,1 ha mp;CF= ;Date cadastrale= ;</t>
  </si>
  <si>
    <t>Suprafeţe=9 ha mp;CF= ;Date cadastrale= ;</t>
  </si>
  <si>
    <t>Suprafeţe=2,18 ha mp;CF= ;Date cadastrale= ;</t>
  </si>
  <si>
    <t>Suprafeţe=0,76 ha mp;CF= ;Date cadastrale= ;</t>
  </si>
  <si>
    <t>Suprafeţe=1,88 ha mp;CF= ;Date cadastrale= ;</t>
  </si>
  <si>
    <t>Birchis</t>
  </si>
  <si>
    <t>Suprafeţe=1,16 ha, mp;CF= ;Date cadastrale= ;</t>
  </si>
  <si>
    <t>Bulza</t>
  </si>
  <si>
    <t>Suprafeţe=0,58 ha mp;CF= ;Date cadastrale= ;</t>
  </si>
  <si>
    <t>Suprafeţe=0,58 ha, mp;CF= ;Date cadastrale= ;</t>
  </si>
  <si>
    <t>Suprafeţe=3,19 ha, mp;CF= ;Date cadastrale= ;</t>
  </si>
  <si>
    <t>Suprafeţe=0,29 ha, mp;CF= ;Date cadastrale= ;</t>
  </si>
  <si>
    <t>Suprafeţe=2,9 ha, mp;CF= ;Date cadastrale= ;</t>
  </si>
  <si>
    <t>Suprafeţe=2,83 ha, mp;CF= ;Date cadastrale= ;</t>
  </si>
  <si>
    <t>Suprafeţe=0,87 ha, mp;CF= ;Date cadastrale= ;</t>
  </si>
  <si>
    <t>Suprafeţe=2,32 ha, mp;CF= ;Date cadastrale= ;</t>
  </si>
  <si>
    <t>Moldova-Suliţa</t>
  </si>
  <si>
    <t>Tara: România; Judet: SUCEAVA;Com Moldova-Suliţa;   -; Nr: -;</t>
  </si>
  <si>
    <t>Suprafeţe=6 ha mp;CF= ;Date cadastrale= ;</t>
  </si>
  <si>
    <t>Zvoriştea</t>
  </si>
  <si>
    <t>Tara: România; Judet: SUCEAVA;Com Zvoriştea;   -; Nr: -;</t>
  </si>
  <si>
    <t>Suprafeţe=1 ha mp;CF= ;Date cadastrale= ;</t>
  </si>
  <si>
    <t>Zamostea</t>
  </si>
  <si>
    <t>Tara: România; Judet: SUCEAVA;Com Zamostea;   -; Nr: -;</t>
  </si>
  <si>
    <t>Suprafeţe=14 ha mp;CF= ;Date cadastrale= ;</t>
  </si>
  <si>
    <t>Suprafata impadurita</t>
  </si>
  <si>
    <t>OS Timisoara</t>
  </si>
  <si>
    <t>Suprafeţe=104,54 ha mp;CF= ;Date cadastrale= ;</t>
  </si>
  <si>
    <t>OS Lugoj</t>
  </si>
  <si>
    <t>Suprafeţe=4,04 ha, mp;CF= ;Date cadastrale= ;</t>
  </si>
  <si>
    <t>Suprafeţe=36,58 ha, mp;CF= ;Date cadastrale= ;</t>
  </si>
  <si>
    <t>Teren agricol</t>
  </si>
  <si>
    <t>OS Lunca Timisului</t>
  </si>
  <si>
    <t>Suprafeţe=38,34 ha mp;CF= ;Date cadastrale= ;</t>
  </si>
  <si>
    <t>com Daieni</t>
  </si>
  <si>
    <t>HG 796/2002;; HG 478/ 24-IUN-15;HG.478/24-IUN-15;OUG.1 din 04/01/2017;HG.354/18.05.2017;HG.354/18.05.2017;OUG.68 din 06/11/2019</t>
  </si>
  <si>
    <t>Suprafeţe=7,5 ha mp;CF= ;Date cadastrale= ;</t>
  </si>
  <si>
    <t>Teren  5 ha</t>
  </si>
  <si>
    <t>Teren  7ha</t>
  </si>
  <si>
    <t>sat Gen.Praporgescu-com Cerna</t>
  </si>
  <si>
    <t>Teren  9ha</t>
  </si>
  <si>
    <t>Teren   5 ha</t>
  </si>
  <si>
    <t>com Ciucurova</t>
  </si>
  <si>
    <t>8.24.06</t>
  </si>
  <si>
    <t>TROFEE CINEGETICE</t>
  </si>
  <si>
    <t>hg 426/2004;;OUG.1 din 04/01/2017;OUG.68 din 06/11/2019</t>
  </si>
  <si>
    <t>Grajd armasari monta publica</t>
  </si>
  <si>
    <t>caramida 50 boxe</t>
  </si>
  <si>
    <t>caramida 60 boxe</t>
  </si>
  <si>
    <t>caramida 52 boxe</t>
  </si>
  <si>
    <t>Grajd Lunca Noua</t>
  </si>
  <si>
    <t>Grajd armasari pepinieri</t>
  </si>
  <si>
    <t>DRUM FORESTIER  CERNATA</t>
  </si>
  <si>
    <t>HG 1105/2003;; HG 478/ 24-IUN-15;HG.478/24-IUN-15;OUG.1 din 04/01/2017;OUG.68 din 06/11/2019</t>
  </si>
  <si>
    <t>DRUM FORESTIER CERNATA RAMIFICATIE</t>
  </si>
  <si>
    <t>DRUM FORESTIER TALMAS</t>
  </si>
  <si>
    <t>DRUM FORESTIER BALILA</t>
  </si>
  <si>
    <t>DAF TRIVALE</t>
  </si>
  <si>
    <t>Lungime=1,036 Km;Suprafeţe= ha;CF= ;</t>
  </si>
  <si>
    <t>OUG 139/2002;; HG 478/ 24-IUN-15;HG.478/24-IUN-15;OUG.1 din 04/01/2017;HG.354/18.05.2017;OUG.68 din 06/11/2019</t>
  </si>
  <si>
    <t>8.05.03</t>
  </si>
  <si>
    <t>Teren aferent Herghelia Jegalia</t>
  </si>
  <si>
    <t>Perişoru</t>
  </si>
  <si>
    <t>Tara: România; Judet: CĂLĂRAŞI;Com Perişoru;   -; Nr: -;</t>
  </si>
  <si>
    <t>OUG 139/2002;; HG 799/ 31-IUL-08:799/31-IUL-08;OUG.1 din 04/01/2017;OUG.68 din 06/11/2019</t>
  </si>
  <si>
    <t>Suprafeţe=6154605,75 mp;CF= ;Date cadastrale= ;</t>
  </si>
  <si>
    <t>Teren aferent Herghelia Dor Marunt</t>
  </si>
  <si>
    <t>Dor Mărunt</t>
  </si>
  <si>
    <t>Tara: România; Judet: CĂLĂRAŞI;Com Dor Mărunt;   -; Nr: -;</t>
  </si>
  <si>
    <t>Teren agricol  si neagricol S=364 ha</t>
  </si>
  <si>
    <t>DAF CARPENIS PRELUNGIRE</t>
  </si>
  <si>
    <t>OG/82/2004 si HG 1105/2004;HG 1344/2011; HG 478/ 24-IUN-15;HG.478/24-IUN-15;OUG.1 din 04/01/2017;HG.354/18.05.2017;OUG.68 din 06/11/2019</t>
  </si>
  <si>
    <t>DAF CLAILE CU BRAZI BOGHIARIM</t>
  </si>
  <si>
    <t>OG 82/2004 si HG 1105/2004;HG 1344/2011; HG 478/ 24-IUN-15;HG.478/24-IUN-15;OUG.1 din 04/01/2017;HG.354/18.05.2017;OUG.68 din 06/11/2019</t>
  </si>
  <si>
    <t>DAF PIETRICEA</t>
  </si>
  <si>
    <t>Lungime=4,563 km Km;Suprafeţe= ha;CF= ;</t>
  </si>
  <si>
    <t>DAF TAMAIA</t>
  </si>
  <si>
    <t>Lungime=3 km Km;Suprafeţe= ha;CF= ;</t>
  </si>
  <si>
    <t>DAF TAMAIA MUSCEL</t>
  </si>
  <si>
    <t>Lungime=2,43 km Km;Suprafeţe= ha;CF= ;</t>
  </si>
  <si>
    <t>DAF VALEA TAMAIA</t>
  </si>
  <si>
    <t>DAF BOLBOCI</t>
  </si>
  <si>
    <t>Lungime=4,32 km Km;Suprafeţe= ha;CF= ;</t>
  </si>
  <si>
    <t>DAF LOTUL 4 SANATORIU</t>
  </si>
  <si>
    <t>UP 3 SI UA 101</t>
  </si>
  <si>
    <t>Lungime=1,58 km Km;Suprafeţe= ha;CF= ;</t>
  </si>
  <si>
    <t>DAF RACIU PRELUNGIRE 1</t>
  </si>
  <si>
    <t>UP 3 si UA 69-74</t>
  </si>
  <si>
    <t>Lungime=2,78 km Km;Suprafeţe= ha;CF= ;</t>
  </si>
  <si>
    <t>DAF RANCACIOV</t>
  </si>
  <si>
    <t>OG 82/2004 si HG 1105/2004;; HG 478/ 24-IUN-15;HG.478/24-IUN-15;OUG.1 din 04/01/2017;HG.354/18.05.2017;OUG.68 din 06/11/2019</t>
  </si>
  <si>
    <t>Lungime=1,18 Km;Suprafeţe= ha;CF= ;</t>
  </si>
  <si>
    <t>CT AMONTE PIETRODITA</t>
  </si>
  <si>
    <t>DN 71</t>
  </si>
  <si>
    <t>HG 1105/2004;HG 1344/2011; HG 478/ 24-IUN-15;HG.478/24-IUN-15;OUG.1 din 04/01/2017;HG.354/18.05.2017;OUG.68 din 06/11/2019;HG.846/08.10.2020</t>
  </si>
  <si>
    <t>POD GLAVA</t>
  </si>
  <si>
    <t>UA 34 si UP 3</t>
  </si>
  <si>
    <t>HG 1105/2004;HG 1344/2011; HG 478/ 24-IUN-15;HG.478/24-IUN-15;OUG.1 din 04/01/2017;HG.354/18.05.2017;OUG.68 din 06/11/2019</t>
  </si>
  <si>
    <t>Lungime=20,7 m, constructie lemn Km;Suprafeţe= ha;CF= ;</t>
  </si>
  <si>
    <t>Teren pt.herghelia Balc</t>
  </si>
  <si>
    <t>Balc</t>
  </si>
  <si>
    <t>Tara: România; Judet: BIHOR;Com Balc;   -; Nr: -;</t>
  </si>
  <si>
    <t>OUG nr. 139/2002;;OUG.1 din 04/01/2017;OUG.68 din 06/11/2019</t>
  </si>
  <si>
    <t>191,65 ha</t>
  </si>
  <si>
    <t>HG nr. 771/2009;;;OUG.1 din 04/01/2017;HG.354/18.05.2017;OUG.68 din 06/11/2019</t>
  </si>
  <si>
    <t>Suprafeţe=175,2824 ha, mp;CF= ;Date cadastrale= ;</t>
  </si>
  <si>
    <t>NEAPOLITANO XXIX-45/00065EADC5</t>
  </si>
  <si>
    <t>Hg 127/03.04.2012;OUG.1 din 04/01/2017;OUG.68 din 06/11/2019</t>
  </si>
  <si>
    <t>Sex:A.M.P; anul nasterii:2000; locatia de baza:D arad</t>
  </si>
  <si>
    <t>Incitato II-22 / I 2- 21HB</t>
  </si>
  <si>
    <t>Sex:A.M.P; anul nasterii:2001; locatia de baza:D arad</t>
  </si>
  <si>
    <t xml:space="preserve"> Furioso LXVII - 15 / F 67-15 S</t>
  </si>
  <si>
    <t xml:space="preserve"> NONIUS XXVII-53 / 00065D918B</t>
  </si>
  <si>
    <t>Sex:A.M.P; anul nasterii:2002; locatia de baza:D arad</t>
  </si>
  <si>
    <t xml:space="preserve"> NONIUS XXVII-49 / 00065D7507</t>
  </si>
  <si>
    <t>Hg 127/03.04.2012; HG 598/ 14-AUG-13:598/14-AUG-13;OUG.1 din 04/01/2017;OUG.68 din 06/11/2019</t>
  </si>
  <si>
    <t xml:space="preserve"> ORNAMENT / Ep-10 J    00065DDEDE</t>
  </si>
  <si>
    <t xml:space="preserve"> NONIUS XXXI-42 /  00065D990F</t>
  </si>
  <si>
    <t xml:space="preserve"> PARANG / BA-38 J 00065ECC6F</t>
  </si>
  <si>
    <t>Sex:A.M.P; anul nasterii:2003; locatia de baza:D arad</t>
  </si>
  <si>
    <t xml:space="preserve"> Siglavy Capriola XXII-10  / SC 22 - 10 F</t>
  </si>
  <si>
    <t xml:space="preserve"> Echer / Nc-10</t>
  </si>
  <si>
    <t>Sex:A.M.P; anul nasterii:2004; locatia de baza:D arad</t>
  </si>
  <si>
    <t xml:space="preserve"> Iatac / Jp - 54</t>
  </si>
  <si>
    <t xml:space="preserve"> Urlet / At 8</t>
  </si>
  <si>
    <t xml:space="preserve"> Escalop / Jp 59</t>
  </si>
  <si>
    <t xml:space="preserve"> Siglavy Capriola XXII - 18 / SC 22-18 F</t>
  </si>
  <si>
    <t>Sex:A.M.P; anul nasterii:2005; locatia de baza:D arad</t>
  </si>
  <si>
    <t xml:space="preserve"> Favory XXXV - 49 / F 35 - 49 </t>
  </si>
  <si>
    <t xml:space="preserve"> Siglavy Capriola XXII-19 / SC 22-19 F</t>
  </si>
  <si>
    <t>Sex:A.M.P; anul nasterii:2006; locatia de baza:D arad</t>
  </si>
  <si>
    <t xml:space="preserve"> Siglavy Capriola XVII-56 / SC 17 - 56</t>
  </si>
  <si>
    <t>Hg 127/03.04.2012; HG; HG 598/ 14-AUG-13:598/14-AUG-13;OUG.1 din 04/01/2017;HG.118/27.02.2019;OUG.68 din 06/11/2019</t>
  </si>
  <si>
    <t>Anul naşterii=2006 ;Sexul=armăsar montă publică
armăsar montă publică
 ;Dangale=SC 17 - 56 ;Microcip=642019820183324 ;Locaţia de bază=D.A.Arad ;</t>
  </si>
  <si>
    <t xml:space="preserve"> Conversano XXXIV-7 / C 34 -7</t>
  </si>
  <si>
    <t xml:space="preserve"> Maestoso XLIX-14 / M 49 -14</t>
  </si>
  <si>
    <t>Tara: România; Judet: BRAŞOV;Com Voila;   -; Nr: -; str. 1 Decembrie 1918; Sâmbăta de Jos</t>
  </si>
  <si>
    <t>Hg 127/03.04.2012;OUG.1 din 04/01/2017;HG.118/27.02.2019;OUG.68 din 06/11/2019</t>
  </si>
  <si>
    <t>Anul naşterii=2006 ;Sexul=armăsar montă publică ;Dangale=M 49 - 14 ;Microcip=00065EB178 ;Locaţia de bază=H.Sambata de Jos ;</t>
  </si>
  <si>
    <t xml:space="preserve"> Maestoso XLIX-21 / M 49 -21</t>
  </si>
  <si>
    <t>Sex:A.M.P; anul nasterii:2007; locatia de baza:D arad</t>
  </si>
  <si>
    <t xml:space="preserve"> TEUTON / HD-5 HB</t>
  </si>
  <si>
    <t>Sex:A.M.P; anul nasterii:2001; locatia de baza:H beclean</t>
  </si>
  <si>
    <t xml:space="preserve"> TABITA / KV-2 HB</t>
  </si>
  <si>
    <t>Sex: I.M; anul nasterii:2001; locatia de baza:H beclean</t>
  </si>
  <si>
    <t xml:space="preserve"> TAINA / JB-2 HB</t>
  </si>
  <si>
    <t xml:space="preserve"> TAMBAL / JB-8 HB</t>
  </si>
  <si>
    <t xml:space="preserve"> TARA / JB-9 HB</t>
  </si>
  <si>
    <t>Sex: I.M; anul nasterii:2002; locatia de baza:H beclean</t>
  </si>
  <si>
    <t xml:space="preserve"> TIGAIA / HD-27 HB</t>
  </si>
  <si>
    <t xml:space="preserve"> TIGANCA / HB-3 HB</t>
  </si>
  <si>
    <t xml:space="preserve"> TABELA / JB-1 HB</t>
  </si>
  <si>
    <t xml:space="preserve"> TANITA / JB-3 HB</t>
  </si>
  <si>
    <t xml:space="preserve"> Maestoso XLVII -1 / M 47 - 1HB</t>
  </si>
  <si>
    <t>Sex:A.M.P; anul nasterii:2002; locatia de baza:H beclean</t>
  </si>
  <si>
    <t xml:space="preserve"> Maestoso XLVII -4 / M 47 - 4 HB</t>
  </si>
  <si>
    <t xml:space="preserve"> Maestoso XVII -4 / M 17 - 4HB</t>
  </si>
  <si>
    <t xml:space="preserve"> Neapolitano XXXI-3 / N 31-3 HB</t>
  </si>
  <si>
    <t xml:space="preserve"> Siglavy Capriola XX-2 / SC 20 - 2 HB</t>
  </si>
  <si>
    <t xml:space="preserve"> Siglavy Capriola XVIII-32 / SC 18 - 32 HB</t>
  </si>
  <si>
    <t xml:space="preserve"> Maestoso XLVII-7 / M 47 - 7 HB</t>
  </si>
  <si>
    <t>Sex:A.M.P; anul nasterii:2003; locatia de baza:H beclean</t>
  </si>
  <si>
    <t xml:space="preserve"> Maestoso XLVII-9 / M 47 - 9 HB</t>
  </si>
  <si>
    <t xml:space="preserve"> Siglavy Capriola XX-5 / SC 20 - 5 HB</t>
  </si>
  <si>
    <t xml:space="preserve"> Siglavy Capriola XX-6 / SC 20 - 6 HB</t>
  </si>
  <si>
    <t xml:space="preserve"> VIN / HB-12HB</t>
  </si>
  <si>
    <t>Sex: A.M.P; anul nasterii:2004; locatia de baza:H beclean</t>
  </si>
  <si>
    <t xml:space="preserve"> VAMA / JB-28HB</t>
  </si>
  <si>
    <t>Sex: I.M; anul nasterii:2004; locatia de baza:H beclean</t>
  </si>
  <si>
    <t xml:space="preserve"> Siglavy Capriola XX-13 / SC 20-13 HB</t>
  </si>
  <si>
    <t xml:space="preserve"> Maestoso XLVII-11/M 47-11HB</t>
  </si>
  <si>
    <t xml:space="preserve"> Maestoso XLVII-16/M 47-16HB</t>
  </si>
  <si>
    <t xml:space="preserve"> Siglavy Capriola XX-10 / SC20-10HB</t>
  </si>
  <si>
    <t xml:space="preserve"> MAESTOSO XLVII -17 / M 47-17 HB</t>
  </si>
  <si>
    <t xml:space="preserve"> Zepelin / Kj -10HB</t>
  </si>
  <si>
    <t>Sex: A.M.P; anul nasterii:2005; locatia de baza:H beclean</t>
  </si>
  <si>
    <t xml:space="preserve"> Zet / Jp 37HB</t>
  </si>
  <si>
    <t xml:space="preserve"> Zid / Jp 39HB</t>
  </si>
  <si>
    <t>Anul naşterii=2005 ;Sexul=armăsar montă publică ;Dangale=Jp 39HB ;Microcip=00065EB5BC ;Locaţia de bază=D.A. Dumbrava ;</t>
  </si>
  <si>
    <t xml:space="preserve"> Zmeu / Jp 41HB</t>
  </si>
  <si>
    <t xml:space="preserve"> Maestoso XLVII - 19 / M 47-19HB</t>
  </si>
  <si>
    <t xml:space="preserve"> Maestoso XLVII - 23 / M 47 -23HB</t>
  </si>
  <si>
    <t xml:space="preserve"> Incitato IV - 1 /  I 4-1HB</t>
  </si>
  <si>
    <t>Sex: I.M; anul nasterii:2005; locatia de baza:H beclean</t>
  </si>
  <si>
    <t xml:space="preserve"> Maestoso XLVII - 21 / M 47 -21HB</t>
  </si>
  <si>
    <t xml:space="preserve"> Siglavy Capriola XX-21 / SC 20 - 21HB</t>
  </si>
  <si>
    <t xml:space="preserve"> Abis / KJ-14</t>
  </si>
  <si>
    <t>Anul naşterii=2006 ;Sexul=armăsar montă publică ;Dangale=KJ-14 ;Microcip=00065DC246 ;Locaţia de bază=D.A. Dumbrava ;</t>
  </si>
  <si>
    <t xml:space="preserve"> Acord / KJ-17</t>
  </si>
  <si>
    <t>Sex: A.M.P; anul nasterii:2006; locatia de baza:H beclean</t>
  </si>
  <si>
    <t xml:space="preserve"> Incitato IV-6 / I 4 - 6 HB</t>
  </si>
  <si>
    <t xml:space="preserve"> Balc / NT-1</t>
  </si>
  <si>
    <t>Sex: A.M.P; anul nasterii:2007; locatia de baza:H beclean</t>
  </si>
  <si>
    <t xml:space="preserve"> Baros / KJ-24</t>
  </si>
  <si>
    <t xml:space="preserve"> Siglavy Capriola XX-22 / SC 20 -22HB</t>
  </si>
  <si>
    <t>Sex: I.M; anul nasterii:2006; locatia de baza:H beclean</t>
  </si>
  <si>
    <t xml:space="preserve"> Neapolitano XXXI-29 / N 31 - 29HB</t>
  </si>
  <si>
    <t xml:space="preserve"> Siglavy Capriola XX-23 / SC 20 -23HB</t>
  </si>
  <si>
    <t xml:space="preserve"> Bolta/Ip-1HB</t>
  </si>
  <si>
    <t>Sex: I.M; anul nasterii:2007; locatia de baza:H beclean</t>
  </si>
  <si>
    <t xml:space="preserve"> Incitato IV-9 / I 4-9HB</t>
  </si>
  <si>
    <t xml:space="preserve"> Incitato IV-10 / I 4-10HB</t>
  </si>
  <si>
    <t xml:space="preserve"> FLIT / D - F 18</t>
  </si>
  <si>
    <t>Sex: A.M.P; anul nasterii:2002; locatia de baza:D ramnicelu</t>
  </si>
  <si>
    <t xml:space="preserve"> IASMIN / R ?TD 6</t>
  </si>
  <si>
    <t xml:space="preserve"> LIMAN / R ?Ai31</t>
  </si>
  <si>
    <t xml:space="preserve"> FURIOSO LXVII-1 / F 67-1</t>
  </si>
  <si>
    <t>Sex: A.M.P; anul nasterii:1998; locatia de baza:D ramnicelu</t>
  </si>
  <si>
    <t xml:space="preserve"> FURIOSO LXVII-5 / F 67-5</t>
  </si>
  <si>
    <t xml:space="preserve"> SIGLAVY - CAPRIOLA XV-16 /  SC 15-16</t>
  </si>
  <si>
    <t>Sex: A.M.P; anul nasterii:1992; locatia de baza:D ramnicelu</t>
  </si>
  <si>
    <t xml:space="preserve"> SIGLAVY - CAPRIOLA XV-41 /  SC 15-41</t>
  </si>
  <si>
    <t>Sex: A.M.P; anul nasterii:1995; locatia de baza:D ramnicelu</t>
  </si>
  <si>
    <t xml:space="preserve"> Conversano XXIX - 49 / C 29- -49 F</t>
  </si>
  <si>
    <t>Sex: A.M.P; anul nasterii:2000; locatia de baza:H Sambata de Jos</t>
  </si>
  <si>
    <t xml:space="preserve"> 762 Conversano XXIX - 61/C 29 - 61 F</t>
  </si>
  <si>
    <t>Sex: I. M; anul nasterii:2001; locatia de baza:H Sambata de Jos</t>
  </si>
  <si>
    <t xml:space="preserve"> 761 Conversano XXIX - 57/C 29 - 57 F</t>
  </si>
  <si>
    <t xml:space="preserve"> 759 Neapolitano XXIX - 47/C 29 - 47 F</t>
  </si>
  <si>
    <t>Sex: I. M; anul nasterii:2000; locatia de baza:H Sambata de Jos</t>
  </si>
  <si>
    <t xml:space="preserve"> 758 Tulipan XIV - 35 / T 14 - 35 F</t>
  </si>
  <si>
    <t xml:space="preserve"> 756 Siglavy Capriola XVII - 31 / SC 17 - 31 F</t>
  </si>
  <si>
    <t xml:space="preserve"> Neapolitano XXIX - 65 / N 29 -65 F</t>
  </si>
  <si>
    <t>Sex: A.M.P; anul nasterii:2002; locatia de baza:H Sambata de Jos</t>
  </si>
  <si>
    <t xml:space="preserve"> Neapolitano XXIX - 62 / N 29 -62 F</t>
  </si>
  <si>
    <t xml:space="preserve"> Neapolitano XXX - 24 / N 30 -24 F</t>
  </si>
  <si>
    <t>Sex: A.M.P; anul nasterii:2001; locatia de baza:H Sambata de Jos</t>
  </si>
  <si>
    <t xml:space="preserve"> Siglavy Capriola  XVII - 35 / SC 17 - 35 F</t>
  </si>
  <si>
    <t xml:space="preserve"> Pluto XIX - 52 / P 19 - 52 F</t>
  </si>
  <si>
    <t xml:space="preserve"> 767 Pluto XIX - 56 / P 19 - 56 F</t>
  </si>
  <si>
    <t>Sex: I. M; anul nasterii:2002; locatia de baza:H Sambata de Jos</t>
  </si>
  <si>
    <t xml:space="preserve"> 766 Favory XXXV - 40 / F 35 -40 F</t>
  </si>
  <si>
    <t xml:space="preserve"> 764 Neapolitano XXIX - 63 / N 29 - 63 F</t>
  </si>
  <si>
    <t xml:space="preserve"> 782 Tulipan XIX - 3 /  T 19 - 3F</t>
  </si>
  <si>
    <t>Sex: I. M; anul nasterii:2003; locatia de baza:H Sambata de Jos</t>
  </si>
  <si>
    <t xml:space="preserve"> 779 Siglavy Capriola XVII - 41 /  SC 17 - 41 F</t>
  </si>
  <si>
    <t xml:space="preserve"> 777 Neapolitano XXIX - 70 / N 29 - 70 F</t>
  </si>
  <si>
    <t xml:space="preserve"> Tulipan XVIII - 4 / T 18 - 4 F</t>
  </si>
  <si>
    <t>Sex: A.M.P; anul nasterii:2003; locatia de baza:H Sambata de Jos</t>
  </si>
  <si>
    <t xml:space="preserve"> Siglavy Capriola XXII - 4 / SC 22-4 F</t>
  </si>
  <si>
    <t xml:space="preserve"> Maestoso XLIV - 3/ M 44 - 3 F</t>
  </si>
  <si>
    <t xml:space="preserve"> 784 Siglavy Capriola XXII - 6 / SC 22 - 6 F</t>
  </si>
  <si>
    <t xml:space="preserve"> 783 Neapolitano XXIX - 84 / N 29 - 84F</t>
  </si>
  <si>
    <t xml:space="preserve"> Conversano XXIX - 74 / C 29 - 74F</t>
  </si>
  <si>
    <t xml:space="preserve"> Conversano XXIX - 78 / C 29 - 78F</t>
  </si>
  <si>
    <t>Sex: A.M.P; anul nasterii:2004; locatia de baza:H Sambata de Jos</t>
  </si>
  <si>
    <t xml:space="preserve"> Favory XXXV-58 / F 35-58F</t>
  </si>
  <si>
    <t>Sex: I. M; anul nasterii:2006; locatia de baza:H Sambata de Jos</t>
  </si>
  <si>
    <t xml:space="preserve"> Favory XXXV-60 / F 35-60F</t>
  </si>
  <si>
    <t xml:space="preserve"> Neapolitano XXIX-100 / N 29-100F</t>
  </si>
  <si>
    <t xml:space="preserve"> Neapolitano XXIX-101 / N 29-101F</t>
  </si>
  <si>
    <t xml:space="preserve"> Siglavy Capriola XVII-55 / SC 17-55F</t>
  </si>
  <si>
    <t xml:space="preserve"> Conversano XXIV-6 / C 24-6 F</t>
  </si>
  <si>
    <t>Sex: A.M.P; anul nasterii:2006; locatia de baza:H Sambata de Jos</t>
  </si>
  <si>
    <t xml:space="preserve"> Incitato IV-4 / I 4 - 4 HB</t>
  </si>
  <si>
    <t xml:space="preserve"> Pluto XIX-85/P 19-85F</t>
  </si>
  <si>
    <t>Sex:A.M.P; anul nasterii:2006; locatia de baza:H Sambata de Jos</t>
  </si>
  <si>
    <t xml:space="preserve"> Siglavy Capriola XXII-23 /SC 22-23 F</t>
  </si>
  <si>
    <t xml:space="preserve"> Tulipan XX-4/T 20-4 F</t>
  </si>
  <si>
    <t xml:space="preserve"> Conversano XXXV-2/C 35-2F</t>
  </si>
  <si>
    <t>Sex:I.M; anul nasterii:2006; locatia de baza:H Sambata de Jos</t>
  </si>
  <si>
    <t xml:space="preserve"> Maestoso XLIX-16/M 49-16F</t>
  </si>
  <si>
    <t>Sex:I.M.; anul nasterii:2006; locatia de baza:H Sambata de Jos</t>
  </si>
  <si>
    <t xml:space="preserve"> Maestoso XLIX-17/M 49-17F</t>
  </si>
  <si>
    <t xml:space="preserve"> Siglavy Capriola XVII-58/SC 17-58F</t>
  </si>
  <si>
    <t xml:space="preserve"> Neapolitano XXIX-110/N 29-110 F</t>
  </si>
  <si>
    <t>Sex:A.M.P; anul nasterii:2007; locatia de baza:H Sambata de Jos</t>
  </si>
  <si>
    <t xml:space="preserve"> Pluto XIX-88/P 19-88F</t>
  </si>
  <si>
    <t xml:space="preserve"> Tulipan XIX-12/T 19-12F</t>
  </si>
  <si>
    <t xml:space="preserve"> Neapolitano XXXII-2/N 32-2F</t>
  </si>
  <si>
    <t>Sex:I.M.; anul nasterii:2007; locatia de baza:H Sambata de Jos</t>
  </si>
  <si>
    <t xml:space="preserve"> Favory XXXV-64/F 35-64F</t>
  </si>
  <si>
    <t xml:space="preserve"> Neapolitano XXIX-111/ N 29-111F</t>
  </si>
  <si>
    <t>Anul naşterii=2007 ;Sexul=armăsar montă publică ;Dangale=N 29-111 F ;Microcip=642019820188839 ;Locaţia de bază=D.A.Arad ;</t>
  </si>
  <si>
    <t xml:space="preserve"> Pluto XIX-89/P 19-89F</t>
  </si>
  <si>
    <t xml:space="preserve"> Neapolitano XXXII-4/N 32-4F</t>
  </si>
  <si>
    <t xml:space="preserve"> Neapolitano XXXII-5/N 32-5F</t>
  </si>
  <si>
    <t xml:space="preserve"> Neapolitano XXXII-6/N 32-6F</t>
  </si>
  <si>
    <t xml:space="preserve"> Maestoso L-2/M 50-2F</t>
  </si>
  <si>
    <t>Sex:A.M.P.; anul nasterii:2007; locatia de baza:H Sambata de Jos</t>
  </si>
  <si>
    <t xml:space="preserve"> Siglavy Capriola XVII-62/SC 17-62F</t>
  </si>
  <si>
    <t xml:space="preserve"> Tulipan XIX-13/T 19-13F</t>
  </si>
  <si>
    <t xml:space="preserve"> Neapolitano XXXII-7/N 32-7F</t>
  </si>
  <si>
    <t xml:space="preserve"> Siglavy Capriola XVII-61/SC 17-61F</t>
  </si>
  <si>
    <t xml:space="preserve"> Pluto XIX-90/P 19-90F</t>
  </si>
  <si>
    <t xml:space="preserve"> Eleonora/Td-2</t>
  </si>
  <si>
    <t>Sex:I.M.; anul nasterii:2001; locatia de baza:H Rusetu</t>
  </si>
  <si>
    <t xml:space="preserve"> Petruta/2C-BA</t>
  </si>
  <si>
    <t>Sex:I.M.; anul nasterii:2001; locatia de baza:H Cislau</t>
  </si>
  <si>
    <t xml:space="preserve"> Lisanda-20C-Ia</t>
  </si>
  <si>
    <t>Sex:I.M.; anul nasterii:2002; locatia de baza:H Cislau</t>
  </si>
  <si>
    <t xml:space="preserve"> Troiana/9C-Bb</t>
  </si>
  <si>
    <t xml:space="preserve"> Bonn Ton/14C-Ia</t>
  </si>
  <si>
    <t>Sex:A.M.P.; anul nasterii:2002; locatia de baza:H Cislau</t>
  </si>
  <si>
    <t xml:space="preserve"> Isoscel/At-3</t>
  </si>
  <si>
    <t xml:space="preserve"> Ibric/Ai-35</t>
  </si>
  <si>
    <t>Sex:A.M.P.; anul nasterii:2003; locatia de baza:H Rusetu</t>
  </si>
  <si>
    <t xml:space="preserve"> Iuliana/At-2 R</t>
  </si>
  <si>
    <t>Sex:I.M.; anul nasterii:2003; locatia de baza:H Rusetu</t>
  </si>
  <si>
    <t xml:space="preserve"> Ionela/Nc-7 R</t>
  </si>
  <si>
    <t xml:space="preserve"> Licoarea/Ai-34 R</t>
  </si>
  <si>
    <t xml:space="preserve"> Elda/At 4</t>
  </si>
  <si>
    <t>Sex:I.M.; anul nasterii:2004; locatia de baza:H Rusetu</t>
  </si>
  <si>
    <t xml:space="preserve"> Ideea/Jp 50</t>
  </si>
  <si>
    <t xml:space="preserve"> Andrada/Af 1</t>
  </si>
  <si>
    <t xml:space="preserve"> Lisandra/At 12</t>
  </si>
  <si>
    <t xml:space="preserve"> Lumi/At 17</t>
  </si>
  <si>
    <t xml:space="preserve"> Agatat/Es 1</t>
  </si>
  <si>
    <t xml:space="preserve"> Ila/At 22</t>
  </si>
  <si>
    <t>Sex:I.M.; anul nasterii:2005; locatia de baza:H Rusetu</t>
  </si>
  <si>
    <t xml:space="preserve"> Ita/At 24</t>
  </si>
  <si>
    <t xml:space="preserve"> Nevada/Lt 41</t>
  </si>
  <si>
    <t xml:space="preserve"> Nurofen/Ra 16</t>
  </si>
  <si>
    <t>Sex:A.M.P.; anul nasterii:2002; locatia de baza:H Rusetu</t>
  </si>
  <si>
    <t xml:space="preserve"> Titus/Nc 12-R</t>
  </si>
  <si>
    <t>Sex:A.M.P.; anul nasterii:2004; locatia de baza:H Rusetu</t>
  </si>
  <si>
    <t xml:space="preserve"> Iantu/As 9-R</t>
  </si>
  <si>
    <t>Sex:A.M.P.; anul nasterii:2005; locatia de baza:H Rusetu</t>
  </si>
  <si>
    <t xml:space="preserve"> Imens/Sr 3-R</t>
  </si>
  <si>
    <t xml:space="preserve"> Limitat/Es 5-R</t>
  </si>
  <si>
    <t xml:space="preserve"> Urnit/Es 4-R</t>
  </si>
  <si>
    <t xml:space="preserve"> Agripa/Al 64-R</t>
  </si>
  <si>
    <t xml:space="preserve"> Agitata/Us-7 R</t>
  </si>
  <si>
    <t>Sex:I.M.; anul nasterii:2006; locatia de baza:H Rusetu</t>
  </si>
  <si>
    <t xml:space="preserve"> Ilenuta/Ep-3 R</t>
  </si>
  <si>
    <t xml:space="preserve"> Timona/Us-4 R</t>
  </si>
  <si>
    <t xml:space="preserve"> Ideal/Us-6R</t>
  </si>
  <si>
    <t>Sex:A.M.P.; anul nasterii:2006; locatia de baza:H Rusetu</t>
  </si>
  <si>
    <t xml:space="preserve"> Hadia/54 C-SG</t>
  </si>
  <si>
    <t>Sex:I.M.; anul nasterii:2005; locatia de baza:H Cislau</t>
  </si>
  <si>
    <t xml:space="preserve"> Hol/48 C-SG</t>
  </si>
  <si>
    <t>Sex:A.M.P.; anul nasterii:2004; locatia de baza:H Cislau</t>
  </si>
  <si>
    <t xml:space="preserve"> Dragaica/4 C-Tz</t>
  </si>
  <si>
    <t>Sex:I.M.; anul nasterii:2006; locatia de baza:H Cislau</t>
  </si>
  <si>
    <t xml:space="preserve"> Dilema/59 C-SG</t>
  </si>
  <si>
    <t xml:space="preserve"> Hornica/38 C-Cz</t>
  </si>
  <si>
    <t>Sex:I.M.; anul nasterii:2003; locatia de baza:H Cislau</t>
  </si>
  <si>
    <t xml:space="preserve"> Ladi/4 C-Va</t>
  </si>
  <si>
    <t xml:space="preserve"> Polina/48 C-Cz</t>
  </si>
  <si>
    <t xml:space="preserve"> Poienita/20 C-BA</t>
  </si>
  <si>
    <t>Sex:I.M.; anul nasterii:2004; locatia de baza:H Cislau</t>
  </si>
  <si>
    <t xml:space="preserve"> Tura/57 C- SG</t>
  </si>
  <si>
    <t xml:space="preserve"> Iscusit/Us-11R 642019820225784</t>
  </si>
  <si>
    <t>Sex:A.M.P.; anul nasterii:2007; locatia de baza:H Rusetu</t>
  </si>
  <si>
    <t xml:space="preserve"> Liciu/El-2 R 642019820225265</t>
  </si>
  <si>
    <t xml:space="preserve"> Titanic/Od-5 R</t>
  </si>
  <si>
    <t xml:space="preserve"> Lidor/El-9 R</t>
  </si>
  <si>
    <t xml:space="preserve"> Epica/Us-14 R</t>
  </si>
  <si>
    <t>Sex:I.M.; anul nasterii:2007; locatia de baza:H Rusetu</t>
  </si>
  <si>
    <t xml:space="preserve"> Selma/El-5 R</t>
  </si>
  <si>
    <t xml:space="preserve"> Avara/Jp-52 R</t>
  </si>
  <si>
    <t xml:space="preserve"> Pamfila/Lt-55</t>
  </si>
  <si>
    <t xml:space="preserve"> Adorata/10 C-Tz</t>
  </si>
  <si>
    <t>Sex:I.M.; anul nasterii:2007; locatia de baza:H Cislau</t>
  </si>
  <si>
    <t xml:space="preserve"> Lisa/9 C-Tz</t>
  </si>
  <si>
    <t xml:space="preserve"> Marzuka/5 C-Va</t>
  </si>
  <si>
    <t xml:space="preserve"> Troia/6 C-Va</t>
  </si>
  <si>
    <t xml:space="preserve"> Meduza/53 C-Ba</t>
  </si>
  <si>
    <t xml:space="preserve"> EPICA/Us 14</t>
  </si>
  <si>
    <t xml:space="preserve"> IRAK/Z 13J</t>
  </si>
  <si>
    <t>Sex:A.M.P.; anul nasterii:2001; locatia de baza:H Jegalia</t>
  </si>
  <si>
    <t xml:space="preserve"> Mercur/Tv-11 J</t>
  </si>
  <si>
    <t>Sex:A.M.P.; anul nasterii:2000; locatia de baza:H Jegalia</t>
  </si>
  <si>
    <t xml:space="preserve"> NORTH STAR XLIII-15/Z 43-15</t>
  </si>
  <si>
    <t xml:space="preserve"> 405 NUBIRA/Fi-59 J</t>
  </si>
  <si>
    <t>Sex:I.M.; anul nasterii:2001; locatia de baza:H Jegalia</t>
  </si>
  <si>
    <t xml:space="preserve"> GIMI-V-27</t>
  </si>
  <si>
    <t>Sex:A.M.P.; anul nasterii:2001; locatia de baza:H Dor Marunt</t>
  </si>
  <si>
    <t xml:space="preserve"> GINTA/V-26</t>
  </si>
  <si>
    <t>Sex:I.M.; anul nasterii:2001; locatia de baza:H Dor Marunt</t>
  </si>
  <si>
    <t xml:space="preserve"> FOR/F-15</t>
  </si>
  <si>
    <t xml:space="preserve"> NEAPOLITANO XXVIII-2/N 27-2F</t>
  </si>
  <si>
    <t>Sex:A.M.P.; anul nasterii:1995; locatia de baza:H Jegalia</t>
  </si>
  <si>
    <t xml:space="preserve"> NEAPOLITANO XXVIII-3/N 28-3F</t>
  </si>
  <si>
    <t xml:space="preserve"> VIS SUBLIM/K-22</t>
  </si>
  <si>
    <t>Sex:A.M.P.; anul nasterii:2000; locatia de baza:H Dor Marunt</t>
  </si>
  <si>
    <t xml:space="preserve"> OXIGEN/Ep-7 J</t>
  </si>
  <si>
    <t>Sex:A.M.P.; anul nasterii:2002; locatia de baza:H Jegalia</t>
  </si>
  <si>
    <t xml:space="preserve"> NEPAL/Ep-3 J</t>
  </si>
  <si>
    <t xml:space="preserve"> NAVARO/E-14</t>
  </si>
  <si>
    <t xml:space="preserve"> NIXON/Gi-2</t>
  </si>
  <si>
    <t xml:space="preserve"> 413 NATALIA/Ep-4</t>
  </si>
  <si>
    <t xml:space="preserve"> Orlan/Ep-8</t>
  </si>
  <si>
    <t xml:space="preserve"> Conversano XXIX-66/00065ECD9C</t>
  </si>
  <si>
    <t xml:space="preserve"> EXAMEN/B-2J</t>
  </si>
  <si>
    <t>Sex:A.M.P.; anul nasterii:2003; locatia de baza:H Jegalia</t>
  </si>
  <si>
    <t xml:space="preserve"> 418 PAJISTEA/Tv-28 J</t>
  </si>
  <si>
    <t>Sex:I.M.; anul nasterii:2003; locatia de baza:H Jegalia</t>
  </si>
  <si>
    <t xml:space="preserve"> 420 PARTITURA/Ep-12 J</t>
  </si>
  <si>
    <t xml:space="preserve"> OCELIA/Z-1 J</t>
  </si>
  <si>
    <t>Sex:I.M.; anul nasterii:1996; locatia de baza:H Jegalia</t>
  </si>
  <si>
    <t xml:space="preserve"> ETICA/Fr-3 J</t>
  </si>
  <si>
    <t>Sex:I.M.; anul nasterii:2002; locatia de baza:H Jegalia</t>
  </si>
  <si>
    <t xml:space="preserve"> FORD/A 8 D</t>
  </si>
  <si>
    <t xml:space="preserve"> Fred/F 21 D</t>
  </si>
  <si>
    <t>Sex:A.M.P..; anul nasterii:2003; locatia de baza:H Jegalia</t>
  </si>
  <si>
    <t xml:space="preserve"> VIS/K 43-D</t>
  </si>
  <si>
    <t xml:space="preserve"> FINA/I-1</t>
  </si>
  <si>
    <t>Sex:I.M.; anul nasterii:2004; locatia de baza:H Jegalia</t>
  </si>
  <si>
    <t xml:space="preserve"> Grande/F-27</t>
  </si>
  <si>
    <t>Sex:A.M.P.; anul nasterii:2004; locatia de baza:H Jegalia</t>
  </si>
  <si>
    <t xml:space="preserve"> Siglavy Capriola XXII-3/SC 22-3</t>
  </si>
  <si>
    <t xml:space="preserve"> Conversano XXIX-76/C 29-79</t>
  </si>
  <si>
    <t xml:space="preserve"> Amazon I-16/00065EA77E</t>
  </si>
  <si>
    <t xml:space="preserve"> Neapolitano XXXI-6/N 31-6</t>
  </si>
  <si>
    <t xml:space="preserve"> Firma/F 31D</t>
  </si>
  <si>
    <t>Sex:I.M.; anul nasterii:2005; locatia de baza:H Jegalia</t>
  </si>
  <si>
    <t xml:space="preserve"> Fald/I 10 D</t>
  </si>
  <si>
    <t>Sex:A.M.P.; anul nasterii:2005; locatia de baza:H Jegalia</t>
  </si>
  <si>
    <t xml:space="preserve"> Granit/F 29 D</t>
  </si>
  <si>
    <t xml:space="preserve"> Seara Buna/G-14J</t>
  </si>
  <si>
    <t xml:space="preserve"> Sublima/Jr-16 J</t>
  </si>
  <si>
    <t xml:space="preserve"> Subreta/Tv-46 J</t>
  </si>
  <si>
    <t xml:space="preserve"> Sofia/Jv-3 J</t>
  </si>
  <si>
    <t xml:space="preserve"> Simpatic/Tv-51 J</t>
  </si>
  <si>
    <t>Sex:A.M.P.; anul nasterii:2005; locatia de baza:H Dor Marunt</t>
  </si>
  <si>
    <t xml:space="preserve"> Oscar-B-7 J</t>
  </si>
  <si>
    <t xml:space="preserve">Sex:A.M.P.; anul nasterii:2005; locatia de baza:H Jegalia </t>
  </si>
  <si>
    <t xml:space="preserve"> Regina Ana/K-52</t>
  </si>
  <si>
    <t>Sex:I.M.; anul nasterii:2003; locatia de baza:H Dor Marunt</t>
  </si>
  <si>
    <t xml:space="preserve"> Vraja Sou/K-53</t>
  </si>
  <si>
    <t xml:space="preserve"> Ruslan/Jr-12 J</t>
  </si>
  <si>
    <t xml:space="preserve">Sex:A.M.P.; anul nasterii:2004; locatia de baza:H Jegalia </t>
  </si>
  <si>
    <t xml:space="preserve"> Roza/Ba-49 J</t>
  </si>
  <si>
    <t xml:space="preserve"> Romantica/Fd-11 J</t>
  </si>
  <si>
    <t xml:space="preserve"> Robinia/Ba-51 J</t>
  </si>
  <si>
    <t xml:space="preserve"> Lara/B-5 J</t>
  </si>
  <si>
    <t xml:space="preserve"> India/Z-16 J</t>
  </si>
  <si>
    <t>Sex:I.M.; anul nasterii:2000; locatia de baza:H Jegalia</t>
  </si>
  <si>
    <t xml:space="preserve"> Ofelia/B-3J</t>
  </si>
  <si>
    <t xml:space="preserve"> Romanita/D-Sf 19</t>
  </si>
  <si>
    <t>Sex:I.M.; anul nasterii:2004; locatia de baza:H Dor Marunt</t>
  </si>
  <si>
    <t xml:space="preserve"> Katiusa/D-K 62</t>
  </si>
  <si>
    <t xml:space="preserve"> Floricel/I-13</t>
  </si>
  <si>
    <t xml:space="preserve"> Franc/I-17</t>
  </si>
  <si>
    <t>Sex:A.M.P.; anul nasterii:2006; locatia de baza:H Dor Marunt</t>
  </si>
  <si>
    <t xml:space="preserve"> Fred/I-24</t>
  </si>
  <si>
    <t xml:space="preserve"> Glosa/I-18</t>
  </si>
  <si>
    <t>Sex:I.M.; anul nasterii:2006; locatia de baza:H Dor Marunt</t>
  </si>
  <si>
    <t xml:space="preserve"> Intim/O-3J</t>
  </si>
  <si>
    <t>Sex:A.M.P.; anul nasterii:2006; locatia de baza:H Jegalia</t>
  </si>
  <si>
    <t xml:space="preserve"> Iordan/O-2J</t>
  </si>
  <si>
    <t xml:space="preserve"> Tank/Ba-59 J</t>
  </si>
  <si>
    <t xml:space="preserve"> Tendinita/G-18 J</t>
  </si>
  <si>
    <t>Sex:I.M.; anul nasterii:2006; locatia de baza:H Jegalia</t>
  </si>
  <si>
    <t xml:space="preserve"> Tura/Ba-58 J</t>
  </si>
  <si>
    <t xml:space="preserve"> Telma/Gi-26 J</t>
  </si>
  <si>
    <t xml:space="preserve"> Moda/I-19 D</t>
  </si>
  <si>
    <t xml:space="preserve"> Flotor/F-36D</t>
  </si>
  <si>
    <t xml:space="preserve"> Mia/Fu-6D</t>
  </si>
  <si>
    <t>Sex:I.M.; anul nasterii:2007; locatia de baza:H Dor Marunt</t>
  </si>
  <si>
    <t xml:space="preserve"> Galina/Fu-8D</t>
  </si>
  <si>
    <t xml:space="preserve"> Galon/I-23D</t>
  </si>
  <si>
    <t xml:space="preserve"> Gipsi/I-26D</t>
  </si>
  <si>
    <t>Sex:A.M.P.; anul nasterii:2007; locatia de baza:H Dor Marunt</t>
  </si>
  <si>
    <t xml:space="preserve"> Frag/I-30D</t>
  </si>
  <si>
    <t xml:space="preserve"> Vedeta/K-80D</t>
  </si>
  <si>
    <t>Sex:I.M.; anul nasterii:2005; locatia de baza:H Dor Marunt</t>
  </si>
  <si>
    <t xml:space="preserve"> Uraniu/Cv-2J</t>
  </si>
  <si>
    <t>Hg 127/03.04.2012; HG 598/ 14-AUG-13:598/14-AUG-13;OUG.1 din 04/01/2017;HG.118/27.02.2019;OUG.68 din 06/11/2019</t>
  </si>
  <si>
    <t>Anul naşterii=2007 ;Sexul=armăsar montă publică ;Dangale=Cv-2J ;Microcip=642019820070252 ;Locaţia de bază=D.A.Ramnicelu ;</t>
  </si>
  <si>
    <t xml:space="preserve"> Utopic/G-26J</t>
  </si>
  <si>
    <t>Anul naşterii=2007 ;Sexul=armăsar montă publică ;Dangale=G-26J ;Microcip=642019820002529 ;Locaţia de bază=D.A.Tg.Mures ;</t>
  </si>
  <si>
    <t xml:space="preserve"> Usuratica/Jv-17J</t>
  </si>
  <si>
    <t>Sex:I.M.; anul nasterii:2007; locatia de baza:H Jegalia</t>
  </si>
  <si>
    <t xml:space="preserve"> Talia/Jr-16 J</t>
  </si>
  <si>
    <t xml:space="preserve"> 884 Pluto XIX - 74 / P 19-74F</t>
  </si>
  <si>
    <t>Sex:I.M.; anul nasterii:2004; locatia de baza:H Sambata de Jos</t>
  </si>
  <si>
    <t xml:space="preserve"> 882 Maestoso XLIX-1 / M 49-1 F</t>
  </si>
  <si>
    <t xml:space="preserve"> Favory XXXV - 53 / F 35 - 53 F</t>
  </si>
  <si>
    <t>Sex:A.M.P.; anul nasterii:2004; locatia de baza:H Sambata de Jos</t>
  </si>
  <si>
    <t xml:space="preserve"> Siglavy Capriola XXII-11/SC 22-11F</t>
  </si>
  <si>
    <t xml:space="preserve"> Tulipan XVIII - 8 / T 18 - 8 F</t>
  </si>
  <si>
    <t xml:space="preserve"> Pluto XIX - 78 / P 19 - 78 F</t>
  </si>
  <si>
    <t xml:space="preserve"> Pluto XIX - 75 / P 19 - 75 F</t>
  </si>
  <si>
    <t xml:space="preserve"> Tulipan XVIII - 9/T 18 - 9 F</t>
  </si>
  <si>
    <t xml:space="preserve"> Tulipan XVIII - 10/T 18 - 10 F</t>
  </si>
  <si>
    <t>Conversano XXIX - 83 / C 29 - 83F</t>
  </si>
  <si>
    <t>Sex:A.M.P.; anul nasterii:2005; locatia de baza:H Sambata de Jos</t>
  </si>
  <si>
    <t xml:space="preserve"> Conversano XXXIV - 2/C 34 - 2F</t>
  </si>
  <si>
    <t xml:space="preserve"> Tulipan XIX - 8/T 19-8 F</t>
  </si>
  <si>
    <t xml:space="preserve"> Favory XXXV - 56 / F 35 - 56 F</t>
  </si>
  <si>
    <t>Sex:I.M.; anul nasterii:2005; locatia de baza:H Sambata de Jos</t>
  </si>
  <si>
    <t xml:space="preserve"> Pluto XXII - 5 / P 22 - 5 F</t>
  </si>
  <si>
    <t xml:space="preserve"> Siglavy Capriola XVII - 52/SC 17 - 52 F</t>
  </si>
  <si>
    <t xml:space="preserve"> Zar/Hb - 14</t>
  </si>
  <si>
    <t xml:space="preserve"> Tulipan XIX - 6 / T 19 - 6 F</t>
  </si>
  <si>
    <t xml:space="preserve"> Neapolitano  XXIX - 96 / N 29 - 96 F</t>
  </si>
  <si>
    <t xml:space="preserve"> Pluto XIX - 77 / P 19 - 77F</t>
  </si>
  <si>
    <t xml:space="preserve"> Conversano XXIX - 79/C 29 - 79 F</t>
  </si>
  <si>
    <t xml:space="preserve"> Neapolitano XXIX - 90/N 29-90F</t>
  </si>
  <si>
    <t>Neapolitano XXIX - 89 / N 29 - 89F</t>
  </si>
  <si>
    <t>Pluto XXII -1 / P 22-1F</t>
  </si>
  <si>
    <t>Sex:A.M.P.; anul nasterii:2005 locatia de baza:H Sambata de Jos</t>
  </si>
  <si>
    <t>Conversano XXXIV-5 / C 34-5F</t>
  </si>
  <si>
    <t>Maestoso XLIX-12 / M 49-12F</t>
  </si>
  <si>
    <t>Sex:A.M.P.; anul nasterii:2006; locatia de baza:H Sambata de Jos</t>
  </si>
  <si>
    <t xml:space="preserve"> Unita/Jv-10J</t>
  </si>
  <si>
    <t xml:space="preserve"> Ursulina/Mp-4J</t>
  </si>
  <si>
    <t xml:space="preserve"> Iute/O-4J</t>
  </si>
  <si>
    <t>Sex:A.M.P.; anul nasterii:2007; locatia de baza:H Jegalia</t>
  </si>
  <si>
    <t xml:space="preserve"> Ocean/O-6J</t>
  </si>
  <si>
    <t xml:space="preserve"> Eclipsa/Ip-1J</t>
  </si>
  <si>
    <t xml:space="preserve"> IBN GALAL II-2/I 2-2M</t>
  </si>
  <si>
    <t>Sex:A.M.P.; anul nasterii:2000; locatia de baza:H Mangalia</t>
  </si>
  <si>
    <t xml:space="preserve"> NEDJARI IX 82 (Nj XIII) Nj 9-82 M</t>
  </si>
  <si>
    <t>Sex:A.P.; anul nasterii:2001; locatia de baza:H Mangalia</t>
  </si>
  <si>
    <t xml:space="preserve"> NEDJARI IX 83/Nj 9-83 M</t>
  </si>
  <si>
    <t>Sex:I.M.; anul nasterii:2001; locatia de baza:H Mangalia</t>
  </si>
  <si>
    <t xml:space="preserve"> SIGLAVY BAGDADY XIV 54/SB 14-54M</t>
  </si>
  <si>
    <t>Sex:I.M.; anul nasterii:2000; locatia de baza:H Mangalia</t>
  </si>
  <si>
    <t xml:space="preserve"> MERSUCH XXIII-51 (M XXVI)/M 23-51M</t>
  </si>
  <si>
    <t>Sex:A.P.; anul nasterii:2002; locatia de baza:H Mangalia</t>
  </si>
  <si>
    <t xml:space="preserve"> SIGLAVY BAGDADY XIV 58/SB 14-58 M</t>
  </si>
  <si>
    <t>Sex:A.M.P.; anul nasterii:2002; locatia de baza:H Mangalia</t>
  </si>
  <si>
    <t xml:space="preserve"> MERSUCH XXIII 48/M 23-48 M</t>
  </si>
  <si>
    <t xml:space="preserve"> IBN GALAL II 3/I 2-3M</t>
  </si>
  <si>
    <t>Sex:I.M.; anul nasterii:2002; locatia de baza:H Mangalia</t>
  </si>
  <si>
    <t xml:space="preserve"> NEDJARI IX 87 (JURASIC)Nj 9-87 M</t>
  </si>
  <si>
    <t xml:space="preserve"> SIGLAVY BAGDADY XIV-59/SB 14-59 M</t>
  </si>
  <si>
    <t xml:space="preserve"> IBN GALAL I-19/I 1-19 M</t>
  </si>
  <si>
    <t>Sex:A.M.P.; anul nasterii:2001; locatia de baza:H Mangalia</t>
  </si>
  <si>
    <t xml:space="preserve"> EL IMAN I-5/EI 1-5 M</t>
  </si>
  <si>
    <t xml:space="preserve"> GAZAL XVI 23/G 16-23 M</t>
  </si>
  <si>
    <t xml:space="preserve"> IBN GALAL I-17/I 1-17 M</t>
  </si>
  <si>
    <t xml:space="preserve"> EL IMAN 49/EI-49 M</t>
  </si>
  <si>
    <t xml:space="preserve"> IBN GALAL II-4/I 2-4 M</t>
  </si>
  <si>
    <t xml:space="preserve"> NEDJARI XII-8/Nj 12-8 M</t>
  </si>
  <si>
    <t xml:space="preserve"> Landini/B-6 J</t>
  </si>
  <si>
    <t>Sex:A.M.P.; anul nasterii:2005; locatia de baza:H Mangalia</t>
  </si>
  <si>
    <t xml:space="preserve"> Ibn Galal I - 34 / I 1 - 34 M</t>
  </si>
  <si>
    <t>Sex:A.M.P.; anul nasterii:2003; locatia de baza:H Mangalia</t>
  </si>
  <si>
    <t xml:space="preserve"> El Iman I-7/El 1-7 M</t>
  </si>
  <si>
    <t xml:space="preserve"> Mersuch XXIII-58/M 23-58 M</t>
  </si>
  <si>
    <t>Sex:I.M.; anul nasterii:2004; locatia de baza:H Mangalia</t>
  </si>
  <si>
    <t xml:space="preserve"> Nedjari XII-13/Nj 12-13 M</t>
  </si>
  <si>
    <t xml:space="preserve"> Mersuch XXIII-56/M 23-56 M</t>
  </si>
  <si>
    <t>Sex:I.M.; anul nasterii:2003; locatia de baza:H Mangalia</t>
  </si>
  <si>
    <t xml:space="preserve"> Nedjari XII-11/Nj 12-11M</t>
  </si>
  <si>
    <t xml:space="preserve"> Nedjari XII-12/Nj 12-12 M</t>
  </si>
  <si>
    <t xml:space="preserve"> Cygaj 43/Cy 43 M</t>
  </si>
  <si>
    <t>Sex:A.M.P.; anul nasterii:2004; locatia de baza:H Mangalia</t>
  </si>
  <si>
    <t xml:space="preserve"> Ibn Galal II-18/I 2-18 M</t>
  </si>
  <si>
    <t xml:space="preserve"> Cygaj 42/Cj 42 M</t>
  </si>
  <si>
    <t xml:space="preserve"> Ibn Galal II-26/I 2-26 M</t>
  </si>
  <si>
    <t>Sex:I.M.; anul nasterii:2005; locatia de baza:H Mangalia</t>
  </si>
  <si>
    <t xml:space="preserve"> El Iman I-18 /  El 1 - 18 M</t>
  </si>
  <si>
    <t>Sex:I.M.; anul nasterii:2006; locatia de baza:H Mangalia</t>
  </si>
  <si>
    <t xml:space="preserve"> Gazal XVI-41/G 16-41 M</t>
  </si>
  <si>
    <t xml:space="preserve"> Nedjari XII-17/Nj 12-17 M</t>
  </si>
  <si>
    <t xml:space="preserve"> Gazal XIX-8/G 19-8 M</t>
  </si>
  <si>
    <t>Anul naşterii=2007 ;Sexul=armăsar montă publică ;Dangale=G 19-8 M ;Microcip=642019920188265 ;Locaţia de bază=D.A. Dumbrava ;</t>
  </si>
  <si>
    <t xml:space="preserve"> Ibn Galal II-42 / I 2 - 42 M</t>
  </si>
  <si>
    <t>Sex:A.M.P.; anul nasterii:2007; locatia de baza:H Mangalia</t>
  </si>
  <si>
    <t xml:space="preserve"> Syglavy Bagdady XVIII-2/SB 18-2M</t>
  </si>
  <si>
    <t xml:space="preserve"> Hadban XXXVIII-7/H 38-7 M</t>
  </si>
  <si>
    <t xml:space="preserve"> Gidran XLIV-16/G 44-16 T</t>
  </si>
  <si>
    <t xml:space="preserve"> Gidran XLV-10/G 45-10 T</t>
  </si>
  <si>
    <t xml:space="preserve"> Gidran XLII-10/G 42-10 T</t>
  </si>
  <si>
    <t xml:space="preserve"> Hg 127/03.04.2012; HG 598/ 14-AUG-13:598/14-AUG-13;OUG.1 din 04/01/2017;OUG.68 din 06/11/2019</t>
  </si>
  <si>
    <t xml:space="preserve"> Gidran XLVI-6/G 46-6 T</t>
  </si>
  <si>
    <t xml:space="preserve"> Mersuch Gidran 61/M 61 T</t>
  </si>
  <si>
    <t xml:space="preserve"> Gidran XLIV-28/G 44-28 T</t>
  </si>
  <si>
    <t xml:space="preserve"> GIDRAN XLV-21/G 45-21 T</t>
  </si>
  <si>
    <t xml:space="preserve"> Hg 127/03.04.2012;OUG.1 din 04/01/2017;OUG.68 din 06/11/2019</t>
  </si>
  <si>
    <t>Sex:I.M.; anul nasterii:2004; locatia de baza:H Tulucesti</t>
  </si>
  <si>
    <t xml:space="preserve"> Mersuch Gidran 87/M 87 T</t>
  </si>
  <si>
    <t xml:space="preserve"> Mersuch Gidran 90/M 90 T</t>
  </si>
  <si>
    <t xml:space="preserve"> Gidran XLV-23/G 45-23 T</t>
  </si>
  <si>
    <t xml:space="preserve"> Gidran XLII-20/G 42-20 T</t>
  </si>
  <si>
    <t xml:space="preserve"> Gidran XLIII-20/G 43-20 S</t>
  </si>
  <si>
    <t xml:space="preserve"> Gidran XLV-27/G 45-27 T</t>
  </si>
  <si>
    <t xml:space="preserve"> Gidran XLIII-15/G 43-15T</t>
  </si>
  <si>
    <t xml:space="preserve"> Gidran XLV-34/G 45-34 T</t>
  </si>
  <si>
    <t xml:space="preserve"> Gidran XLIII-29/G 43-29 T</t>
  </si>
  <si>
    <t xml:space="preserve"> Gidran XLIII-26/G 43-26 T</t>
  </si>
  <si>
    <t xml:space="preserve"> Gidran XLV-37/G 45-37 T</t>
  </si>
  <si>
    <t xml:space="preserve"> Gidran XLII-32/G 42-32 T</t>
  </si>
  <si>
    <t xml:space="preserve"> Mersuch Gidran 99/M 99 T</t>
  </si>
  <si>
    <t xml:space="preserve"> Mersuch Gidran 80/M 80 T</t>
  </si>
  <si>
    <t xml:space="preserve"> Furioso LXVI-8/F 46-8 S</t>
  </si>
  <si>
    <t xml:space="preserve"> Kohelian XXXVII-55/K 37-55 S</t>
  </si>
  <si>
    <t>Sex:A.M.P.; anul nasterii:2001; locatia de baza:H Slatina</t>
  </si>
  <si>
    <t xml:space="preserve"> FURIOSO LXIV-33/F 44-33 S</t>
  </si>
  <si>
    <t>Sex:I.M.; anul nasterii:2001; locatia de baza:H Slatina</t>
  </si>
  <si>
    <t xml:space="preserve"> FURIOSO LXVI-20/F 46-20 S</t>
  </si>
  <si>
    <t xml:space="preserve"> NORTH STAR XLII-11/Z 42-11S</t>
  </si>
  <si>
    <t xml:space="preserve"> FURIOSO LXII-18/F 42-18 S</t>
  </si>
  <si>
    <t>Sex:A.M.P.; anul nasterii:2002; locatia de baza:H Slatina</t>
  </si>
  <si>
    <t xml:space="preserve"> NORTH STAR XLIII-24/Z 43-24 S</t>
  </si>
  <si>
    <t xml:space="preserve"> NORTH STAR XLIII-27/Z 43-27 S</t>
  </si>
  <si>
    <t xml:space="preserve"> FURIOSO LXIV-37/F 44-37 S</t>
  </si>
  <si>
    <t xml:space="preserve"> FURIOSO LXVI 25/F 46-25 S</t>
  </si>
  <si>
    <t xml:space="preserve"> FURIOSO LXVII-17/F 47-17 S</t>
  </si>
  <si>
    <t xml:space="preserve"> FURIOSO LXVII-19/F 47-19 S</t>
  </si>
  <si>
    <t>Sex:I.M.; anul nasterii:2002; locatia de baza:H Slatina</t>
  </si>
  <si>
    <t xml:space="preserve"> NORTH STAR XLII-14/Z 42-14 S</t>
  </si>
  <si>
    <t xml:space="preserve"> Kohelian XXXVII-57/K 37-57 S</t>
  </si>
  <si>
    <t xml:space="preserve"> EL SBAA XIV-11/ES 14-11 S</t>
  </si>
  <si>
    <t xml:space="preserve"> SIGLAVY BAGDADY XVI-46/SB 16-46 S</t>
  </si>
  <si>
    <t xml:space="preserve"> SIGLAVY BAGDADY XVI-47/SB 16-47 S</t>
  </si>
  <si>
    <t xml:space="preserve"> FURIOSO LXVII-21/F 47-21 S</t>
  </si>
  <si>
    <t xml:space="preserve"> FURIOSO LXV-27/F 45-27 S</t>
  </si>
  <si>
    <t>Sex:A.M.P.; anul nasterii:2003; locatia de baza:H Slatina</t>
  </si>
  <si>
    <t xml:space="preserve"> NORTH STAR XLIII-32/Z 43-32 S</t>
  </si>
  <si>
    <t xml:space="preserve"> NORTH STAR XLIII-34/Z 43-34 S</t>
  </si>
  <si>
    <t>Sex:I.M.; anul nasterii:2003; locatia de baza:H Slatina</t>
  </si>
  <si>
    <t xml:space="preserve"> Furioso LXVIII-4/F 48-4 S</t>
  </si>
  <si>
    <t>Sex:A.M.P.; anul nasterii:2005; locatia de baza:H Slatina</t>
  </si>
  <si>
    <t xml:space="preserve"> Furioso LXV-33/F 45-33 S</t>
  </si>
  <si>
    <t xml:space="preserve"> North Star XLIII-40/Z 43-40 S</t>
  </si>
  <si>
    <t xml:space="preserve"> North Star XLII-21/Z 42-21 S</t>
  </si>
  <si>
    <t xml:space="preserve"> El Sbaa XIV-18/ES 14-18 S</t>
  </si>
  <si>
    <t>Sex:A.M.P.; anul nasterii:2004; locatia de baza:H Slatina</t>
  </si>
  <si>
    <t xml:space="preserve"> El Sbaa XIV-20/ES 14-20 S</t>
  </si>
  <si>
    <t xml:space="preserve"> Furioso LXVII-27/F 47-27 S</t>
  </si>
  <si>
    <t xml:space="preserve"> Furioso LXVII-24/F 47-24 S</t>
  </si>
  <si>
    <t xml:space="preserve"> Furioso LXVI-31/F 46-31 S</t>
  </si>
  <si>
    <t xml:space="preserve"> North Star XLIII-36/Z 43-36 S</t>
  </si>
  <si>
    <t xml:space="preserve"> Furioso LXVIII-6/F 48-6 S</t>
  </si>
  <si>
    <t xml:space="preserve"> Furioso LXVII-28/F 47-28 S</t>
  </si>
  <si>
    <t xml:space="preserve"> Furioso LXV-34/F 45-34 S</t>
  </si>
  <si>
    <t xml:space="preserve"> North Star XLIII-44/Z 43-44 S</t>
  </si>
  <si>
    <t xml:space="preserve"> Furioso LXV-35/F 45-35 S</t>
  </si>
  <si>
    <t xml:space="preserve"> Furioso LXVII-29/F 47-29 S</t>
  </si>
  <si>
    <t xml:space="preserve"> North Star XLIII-53/Z 43-53 S</t>
  </si>
  <si>
    <t xml:space="preserve"> North Star XLII-27/Z 42-27 S</t>
  </si>
  <si>
    <t xml:space="preserve"> Furioso LXVII-33/F 67-33 S</t>
  </si>
  <si>
    <t>Sex:A.M.P.; anul nasterii:2006; locatia de baza:H Slatina</t>
  </si>
  <si>
    <t xml:space="preserve"> Furioso LXVII-37/F 67-37 S</t>
  </si>
  <si>
    <t xml:space="preserve"> El Sbaa XIV-26/ES 14-26 S</t>
  </si>
  <si>
    <t xml:space="preserve"> Siglavy Bagdady XVI-58/SB 16-58 S</t>
  </si>
  <si>
    <t xml:space="preserve"> Oscar/B-7 J</t>
  </si>
  <si>
    <t>Sex:A.M.P.; anul nasterii:2001; locatia de baza:D Targu Mures</t>
  </si>
  <si>
    <t xml:space="preserve"> Neapolitano XXXI-4/N 31-4</t>
  </si>
  <si>
    <t>Sex:A.M.P.; anul nasterii:2002; locatia de baza:D Targu Mures</t>
  </si>
  <si>
    <t xml:space="preserve"> Neapolitano XXXI-5/N 31-5</t>
  </si>
  <si>
    <t xml:space="preserve"> siglavy Capriola XX-4/SC 20-4</t>
  </si>
  <si>
    <t xml:space="preserve"> Tarc/HD-23</t>
  </si>
  <si>
    <t xml:space="preserve"> Tepus/JB-10</t>
  </si>
  <si>
    <t xml:space="preserve"> Tibles/JB-14</t>
  </si>
  <si>
    <t xml:space="preserve"> Neapolitano XXIX-60/N 29-60</t>
  </si>
  <si>
    <t xml:space="preserve"> Favory XXXV-38/F 35-38</t>
  </si>
  <si>
    <t xml:space="preserve"> Conversano XXIX-52/00065E66B3</t>
  </si>
  <si>
    <t xml:space="preserve"> Agries/000658E170</t>
  </si>
  <si>
    <t xml:space="preserve"> Gidran XLIII-11/G 43-11 T</t>
  </si>
  <si>
    <t xml:space="preserve"> Mersuch Gidran 68/M 68 T</t>
  </si>
  <si>
    <t>Sex:A.M.P.; anul nasterii:2000; locatia de baza:D Targu Mures</t>
  </si>
  <si>
    <t xml:space="preserve"> NONIUS 25-30/N 25-30 I</t>
  </si>
  <si>
    <t xml:space="preserve"> Hg 127/03.04.2012;OUG.1 din 04/01/2017;HG.118/27.02.2019;OUG.68 din 06/11/2019</t>
  </si>
  <si>
    <t>Anul naşterii=2003 ;Sexul=armăsar montă publică ;Dangale=N 25-30 I ;Microcip=00065D95D5 ;Locaţia de bază=H.Izvin ;</t>
  </si>
  <si>
    <t xml:space="preserve"> Alex/As-6</t>
  </si>
  <si>
    <t>Sex:A.M.P.; anul nasterii:2004; locatia de baza:D Targu Mures</t>
  </si>
  <si>
    <t xml:space="preserve"> Uns/Jp 55</t>
  </si>
  <si>
    <t xml:space="preserve"> Impuls/At 11</t>
  </si>
  <si>
    <t xml:space="preserve"> Emisar/Nc 16</t>
  </si>
  <si>
    <t xml:space="preserve"> Neapolitano XXIX-85/N29-85F</t>
  </si>
  <si>
    <t xml:space="preserve"> Neapolitano XXIX-86/N29-86F</t>
  </si>
  <si>
    <t xml:space="preserve"> FURIOSO LXVII-15/00065EBE31</t>
  </si>
  <si>
    <t>Sex:A.M.P.; anul nasterii:2003; locatia de baza:D Targu Mures</t>
  </si>
  <si>
    <t xml:space="preserve"> Gidran XLIII-13/G 43-13 T</t>
  </si>
  <si>
    <t xml:space="preserve"> Gidran XLV-16/G 45-16 T</t>
  </si>
  <si>
    <t xml:space="preserve"> Mersuch Gidran 85/M 85 T</t>
  </si>
  <si>
    <t xml:space="preserve"> Gidran XLIV-35/G 44-35 T</t>
  </si>
  <si>
    <t>Sex:A.M.P.; anul nasterii:2005; locatia de baza:D Targu Mures</t>
  </si>
  <si>
    <t xml:space="preserve"> Rasputin/Ba-52 J</t>
  </si>
  <si>
    <t xml:space="preserve"> FANION/F1-22D</t>
  </si>
  <si>
    <t xml:space="preserve"> Urbanus/Gi-30J</t>
  </si>
  <si>
    <t>Sex:A.M.P.; anul nasterii:2007; locatia de baza:D Targu Mures</t>
  </si>
  <si>
    <t xml:space="preserve"> BUCOV/00064D5B06</t>
  </si>
  <si>
    <t>Sex:A.M.P.; anul nasterii:1990; locatia de baza:D Dumbrava</t>
  </si>
  <si>
    <t xml:space="preserve"> CONVERSANO XXIX-67/00065D8CFO</t>
  </si>
  <si>
    <t>Sex:A.M.P.; anul nasterii:2002; locatia de baza:D Dumbrava</t>
  </si>
  <si>
    <t xml:space="preserve"> DAHOMAN XXXVIII-9/00064DFCE2</t>
  </si>
  <si>
    <t>Sex:A.M.P.; anul nasterii:1992; locatia de baza:D Dumbrava</t>
  </si>
  <si>
    <t xml:space="preserve"> DIODOR/00064DDA01</t>
  </si>
  <si>
    <t>Sex:A.M.P.; anul nasterii:1991; locatia de baza:D Dumbrava</t>
  </si>
  <si>
    <t xml:space="preserve"> ELOCVENT/00065DE62</t>
  </si>
  <si>
    <t>Sex:A.M.P.; anul nasterii:1996; locatia de baza:D Dumbrava</t>
  </si>
  <si>
    <t xml:space="preserve"> EL-SBAA XI-18/00064E02BO</t>
  </si>
  <si>
    <t xml:space="preserve"> EL-SBAA XI-19/000640BEB7</t>
  </si>
  <si>
    <t>Sex:A.M.P.; anul nasterii:1993; locatia de baza:D Dumbrava</t>
  </si>
  <si>
    <t xml:space="preserve"> EL-SBAA XI-9/00064D0AB9</t>
  </si>
  <si>
    <t xml:space="preserve"> EL-SBAA XII-15/00064D04BB</t>
  </si>
  <si>
    <t>Sex:A.M.P.; anul nasterii:1995; locatia de baza:D Dumbrava</t>
  </si>
  <si>
    <t xml:space="preserve"> EL-SBAA XII-21/00064DF9CD</t>
  </si>
  <si>
    <t xml:space="preserve"> FAVORY XXXIV-10/000647E58E</t>
  </si>
  <si>
    <t xml:space="preserve"> GIDRAN XXXVIII-20/00064E0907</t>
  </si>
  <si>
    <t xml:space="preserve"> HABAR 8/00064DA558</t>
  </si>
  <si>
    <t>Sex:A.M.P.; anul nasterii:1987; locatia de baza:D Dumbrava</t>
  </si>
  <si>
    <t xml:space="preserve"> HADBAN XXIX-7/000648598A</t>
  </si>
  <si>
    <t xml:space="preserve"> HADBAN XXVII-33/000647903F</t>
  </si>
  <si>
    <t xml:space="preserve"> HADBAN XXXI-19/00064DB1F2</t>
  </si>
  <si>
    <t xml:space="preserve"> HADBAN XXXIII-1/00064DB265</t>
  </si>
  <si>
    <t xml:space="preserve"> HAGIU 34/00064F34AB</t>
  </si>
  <si>
    <t xml:space="preserve"> HROBY XX-71/00064D9F68</t>
  </si>
  <si>
    <t xml:space="preserve"> HROBY XXI-85/00064ED289</t>
  </si>
  <si>
    <t>Sex:A.M.P.; anul nasterii:1997; locatia de baza:D Dumbrava</t>
  </si>
  <si>
    <t xml:space="preserve"> HROBY XXI-92/00064DC594</t>
  </si>
  <si>
    <t>Sex:A.M.P.; anul nasterii:1998; locatia de baza:D Dumbrava</t>
  </si>
  <si>
    <t xml:space="preserve"> IZVIN/00065EA073</t>
  </si>
  <si>
    <t xml:space="preserve"> JUDET/00064DF003</t>
  </si>
  <si>
    <t xml:space="preserve"> JUPINU/000647E0CB</t>
  </si>
  <si>
    <t xml:space="preserve"> KALI/00064DB844</t>
  </si>
  <si>
    <t xml:space="preserve"> MERSUCH GIDRAN 43/00064DF34B</t>
  </si>
  <si>
    <t xml:space="preserve"> MERSUCH GIDRAN 47/00064DA15A</t>
  </si>
  <si>
    <t xml:space="preserve"> MERSUCH XII-2/00064DF563</t>
  </si>
  <si>
    <t xml:space="preserve"> MERSUCH XIX-66/00064CC3B</t>
  </si>
  <si>
    <t xml:space="preserve"> MERSUCH XVII-81/00064D97F5</t>
  </si>
  <si>
    <t>Sex:A.M.P.; anul nasterii:1989; locatia de baza:D Dumbrava</t>
  </si>
  <si>
    <t xml:space="preserve"> MIRACOL/000640A0BE</t>
  </si>
  <si>
    <t xml:space="preserve"> MOLID I-39/0006400BFC</t>
  </si>
  <si>
    <t xml:space="preserve"> NAPOLITANO XXIX-46/00065EA2F3</t>
  </si>
  <si>
    <t>Sex:A.M.P.; anul nasterii:2000; locatia de baza:D Dumbrava</t>
  </si>
  <si>
    <t xml:space="preserve"> NAPOLITANO XXIX-55/000658D5AF</t>
  </si>
  <si>
    <t>Sex:A.M.P.; anul nasterii:2001; locatia de baza:D Dumbrava</t>
  </si>
  <si>
    <t xml:space="preserve"> NAPOLITANO XXIX-69/0065DDD68</t>
  </si>
  <si>
    <t xml:space="preserve"> Conversano XXIX-15/00065EC561</t>
  </si>
  <si>
    <t>Sex:A.M.P.; anul nasterii:1994; locatia de baza:D Dumbrava</t>
  </si>
  <si>
    <t xml:space="preserve"> Favory XXXV-8/00065EA040</t>
  </si>
  <si>
    <t xml:space="preserve"> Siglavy Capriola XVII-34/00065DD5D5</t>
  </si>
  <si>
    <t xml:space="preserve"> NAPOLITANO XXVIII-29/000663FOA5</t>
  </si>
  <si>
    <t xml:space="preserve"> Neapolitano XXVIII-35/00065D7106</t>
  </si>
  <si>
    <t xml:space="preserve"> Neapolitano XXXI-2/000658D728</t>
  </si>
  <si>
    <t xml:space="preserve"> OUSOR IX-18/000640BAE4</t>
  </si>
  <si>
    <t xml:space="preserve"> PIETROSU X-32/00064E0C23</t>
  </si>
  <si>
    <t xml:space="preserve"> PIETROSU X-54/0006558B67A</t>
  </si>
  <si>
    <t xml:space="preserve"> PIETROSU X-58/00065DD222</t>
  </si>
  <si>
    <t xml:space="preserve"> PILOT I-18/00065DB965</t>
  </si>
  <si>
    <t xml:space="preserve"> FIRICA/F 16</t>
  </si>
  <si>
    <t xml:space="preserve"> Grande/F1 D</t>
  </si>
  <si>
    <t>Sex:A.M.P.; anul nasterii:2004; locatia de baza:D Dumbrava</t>
  </si>
  <si>
    <t xml:space="preserve"> Siglavy Bagdady XV-10/SB 15-10 R</t>
  </si>
  <si>
    <t xml:space="preserve"> PLUTO XIX-10/000640BCB1</t>
  </si>
  <si>
    <t xml:space="preserve"> SHAGYA LVI-25/00064DD225</t>
  </si>
  <si>
    <t xml:space="preserve"> SHAGYA LXIII-3/00065DDA63</t>
  </si>
  <si>
    <t>Sex:A.M.P.; anul nasterii:2003; locatia de baza:D Dumbrava</t>
  </si>
  <si>
    <t xml:space="preserve"> SYGLAVY-CAPRIOLA XIV-77/00064DDB75</t>
  </si>
  <si>
    <t xml:space="preserve"> SYGLAVY-CAPRIOLA XVI-1/00064DFAB7</t>
  </si>
  <si>
    <t xml:space="preserve"> SYGLAVY-CAPRIOLA XVII-45/000658C9C1</t>
  </si>
  <si>
    <t xml:space="preserve"> TABAC/HD-10 00065DDB12</t>
  </si>
  <si>
    <t xml:space="preserve"> TAIFUN/TN-9 00065ECO3C</t>
  </si>
  <si>
    <t xml:space="preserve"> TARIF/HD-13 00065DC578</t>
  </si>
  <si>
    <t xml:space="preserve"> NOROCEL/00065EAAF5</t>
  </si>
  <si>
    <t xml:space="preserve"> TIBRU/00064EO6D1</t>
  </si>
  <si>
    <t xml:space="preserve"> TITO/HD-20 00065E9F77</t>
  </si>
  <si>
    <t xml:space="preserve"> TULIPAN XIV-30/000658C88C</t>
  </si>
  <si>
    <t>Sex:A.M.P.; anul nasterii:1999; locatia de baza:D Dumbrava</t>
  </si>
  <si>
    <t xml:space="preserve"> TULIPAN XIV-28/2003/00065E6922</t>
  </si>
  <si>
    <t xml:space="preserve"> Gidran XLIV-18/G 44-18 T</t>
  </si>
  <si>
    <t xml:space="preserve"> Gidran XLVI-16/G 46-16 T</t>
  </si>
  <si>
    <t xml:space="preserve"> Gidran XLIV-15/G 44-15 T</t>
  </si>
  <si>
    <t xml:space="preserve"> Mersuch Gidran 77/M 77 T</t>
  </si>
  <si>
    <t xml:space="preserve"> Trevis/Jv-10 J</t>
  </si>
  <si>
    <t>Sex:A.M.P.; anul nasterii:2006; locatia de baza:D Dumbrava</t>
  </si>
  <si>
    <t xml:space="preserve"> Teuton/Gi-25 J</t>
  </si>
  <si>
    <t xml:space="preserve"> Ulm/Gi-27 J</t>
  </si>
  <si>
    <t>Sex:A.M.P.; anul nasterii:2007; locatia de baza:D Dumbrava</t>
  </si>
  <si>
    <t xml:space="preserve"> HROBY XXII-21/H 22-21 L</t>
  </si>
  <si>
    <t xml:space="preserve"> OUSOR IX-59/O 9-59 L</t>
  </si>
  <si>
    <t>Sex:A.M.P.; anul nasterii:2001; locatia de baza:H Lucina</t>
  </si>
  <si>
    <t xml:space="preserve"> OUSOR X-9/O 10-9 L</t>
  </si>
  <si>
    <t xml:space="preserve"> IACOBIN 6/I-6 L</t>
  </si>
  <si>
    <t xml:space="preserve"> EL SBAA XII-38/ES 12-38 R</t>
  </si>
  <si>
    <t>Sex:I.M.; anul nasterii:2000; locatia de baza:H Radauti</t>
  </si>
  <si>
    <t xml:space="preserve"> SHAGYA LXII-7/S 62-7 R</t>
  </si>
  <si>
    <t xml:space="preserve"> SHAGYA LXII-8/S 62-8 R</t>
  </si>
  <si>
    <t xml:space="preserve"> AMAZON I-21/Am-21 R</t>
  </si>
  <si>
    <t>Sex:A.M.P.; anul nasterii:2001; locatia de baza:H Radauti</t>
  </si>
  <si>
    <t xml:space="preserve"> SIGLAVY BAGDADY XV-61/SB 17-61 R</t>
  </si>
  <si>
    <t xml:space="preserve"> DAHOMAN XXXIX-53/D 39-53 R</t>
  </si>
  <si>
    <t xml:space="preserve"> DAHOMAN XXXIX-60/D 39-60 R</t>
  </si>
  <si>
    <t>Sex:I.M.; anul nasterii:2001; locatia de baza:H Radauti</t>
  </si>
  <si>
    <t xml:space="preserve"> DAHOMAN XXXIX-59/D 39-59 R</t>
  </si>
  <si>
    <t xml:space="preserve"> HADBAN XXXV-19/H 35-19 R</t>
  </si>
  <si>
    <t xml:space="preserve"> KOHEILAN XLII (K XXXIX-25)/K 39-25 R</t>
  </si>
  <si>
    <t>Sex:A.P.; anul nasterii:2001; locatia de baza:H Radauti</t>
  </si>
  <si>
    <t xml:space="preserve"> OUSOR IX-61/O 9-61 L</t>
  </si>
  <si>
    <t>Sex:I.M.; anul nasterii:2001; locatia de baza:H Lucina</t>
  </si>
  <si>
    <t xml:space="preserve"> OUSOR IX-65/O 9-65 L</t>
  </si>
  <si>
    <t>Sex:I.M.; anul nasterii:2002; locatia de baza:H Lucina</t>
  </si>
  <si>
    <t xml:space="preserve"> OUSOR X-14/O 10-14 L</t>
  </si>
  <si>
    <t xml:space="preserve"> OUSOR X-16/O 10-16 L</t>
  </si>
  <si>
    <t xml:space="preserve"> OUSOR X-4/O 10-4 L</t>
  </si>
  <si>
    <t xml:space="preserve"> Tulipan XX-2 / T 20-2F</t>
  </si>
  <si>
    <t xml:space="preserve"> SIGLAVY BAGDADY XIV 52/SB 14-52 M</t>
  </si>
  <si>
    <t xml:space="preserve"> Goral XIX - 34 / G 19 - 34 L</t>
  </si>
  <si>
    <t>Sex:A.M.P.; anul nasterii:2000; locatia de baza:H Lucina</t>
  </si>
  <si>
    <t xml:space="preserve"> Mersuch Gidran 41/M 41 R</t>
  </si>
  <si>
    <t>Sex:A.M.P.; anul nasterii:1995; locatia de baza:H Radauti</t>
  </si>
  <si>
    <t xml:space="preserve"> DAHOMAN XXXIX-61/D 39 - 61 R</t>
  </si>
  <si>
    <t xml:space="preserve"> GAZAL XVII-3/G 17 - 3 R</t>
  </si>
  <si>
    <t xml:space="preserve"> AMAZON 1-23/Am 1 - 23 R</t>
  </si>
  <si>
    <t>Sex:A.M.P.; anul nasterii:2002; locatia de baza:H Radauti</t>
  </si>
  <si>
    <t xml:space="preserve"> DAHOMAN XXXIX-64 / D 39 - 64 R</t>
  </si>
  <si>
    <t>Sex:I.M.; anul nasterii:2002; locatia de baza:H Radauti</t>
  </si>
  <si>
    <t>EL SBAA XV-4/ES 15 - 4 R</t>
  </si>
  <si>
    <t>SHAGHIA LXIV-2/S 64 - 2 R</t>
  </si>
  <si>
    <t>EL SBAA XV-6/ES 15 - 6 R</t>
  </si>
  <si>
    <t>GAZAL XVII-4/G 17 - 4 R</t>
  </si>
  <si>
    <t>GAZAL XVII-8/G 17 - 8 R</t>
  </si>
  <si>
    <t>Sex:I.M.; anul nasterii:2003; locatia de baza:H Radauti</t>
  </si>
  <si>
    <t>KOHEILAN XL-2/K 40 - 2 R</t>
  </si>
  <si>
    <t>Sex:A.M.P.; anul nasterii:2003; locatia de baza:H Radauti</t>
  </si>
  <si>
    <t>GORAL XIX-45 / G 19 - 45 L</t>
  </si>
  <si>
    <t>Sex:A.M.P.; anul nasterii:2003; locatia de baza:H Lucina</t>
  </si>
  <si>
    <t>OUSOR IX-70/O 9 - 70 L</t>
  </si>
  <si>
    <t>Sex:I.M.; anul nasterii:2003; locatia de baza:H Lucina</t>
  </si>
  <si>
    <t>HROBY XXIII-20/H 23 - 20 L</t>
  </si>
  <si>
    <t>OUSOR IX-72/O 9 - 72 L</t>
  </si>
  <si>
    <t>HROBY XXII-33/H 23 - 33L</t>
  </si>
  <si>
    <t>DAHOMAN XXXIX-70/D 39 - 70R</t>
  </si>
  <si>
    <t>KOHEILAN XL -6/K 40 - 6R</t>
  </si>
  <si>
    <t>SIGLAVY BAGDAGDAY XVII-4/SB 17 - 4 R</t>
  </si>
  <si>
    <t>DAHOMAN XXXIX-69/D 39 - 69 R</t>
  </si>
  <si>
    <t>SHAGYA LXII-20 / S 62 - 20 R</t>
  </si>
  <si>
    <t>SIGLAVY BAGDADY XVII-2/SB 17 - 2 R</t>
  </si>
  <si>
    <t>Siglavy Bagdady XVII - 14/SB 17 - 14 R</t>
  </si>
  <si>
    <t>Sex:I.M.; anul nasterii:2005; locatia de baza:H Radauti</t>
  </si>
  <si>
    <t>El Sbaa XV - 15/ES 15 - 15 R</t>
  </si>
  <si>
    <t>Sex:I.M.; anul nasterii:2004; locatia de baza:H Radauti</t>
  </si>
  <si>
    <t>Hadban XXXVII - 5/H 37 - 5 R</t>
  </si>
  <si>
    <t>Koheilan XL - 10/K 60 - 10 R</t>
  </si>
  <si>
    <t>Gazal XVII - 16/G 17 - 16 R</t>
  </si>
  <si>
    <t>Sex:A.M.P.; anul nasterii:2004; locatia de baza:H Radauti</t>
  </si>
  <si>
    <t>Hadban XXXVII - 6/H 37 - 6 R</t>
  </si>
  <si>
    <t>Sex:A.M.P.; anul nasterii:2005; locatia de baza:H Radauti</t>
  </si>
  <si>
    <t>Hadban XXXVII - 3/H 37 - 3 R</t>
  </si>
  <si>
    <t>El Sbaa XV - 11 / ES 15 - 11 R</t>
  </si>
  <si>
    <t>El Sbaa XV - 14 / ES 15 - 14 R</t>
  </si>
  <si>
    <t>Ousor IX - 77/O 9 - 77 L</t>
  </si>
  <si>
    <t>Sex:I.M.; anul nasterii:2004; locatia de baza:H Lucina</t>
  </si>
  <si>
    <t>Hroby XXIII-29/H 23 - 29 L</t>
  </si>
  <si>
    <t>Sex:A.M.P.; anul nasterii:2006; locatia de baza:H Lucina</t>
  </si>
  <si>
    <t>Hroby XXIII-31/H 23 - 32 L</t>
  </si>
  <si>
    <t>Goral XIX-54/G 19 - 54 L</t>
  </si>
  <si>
    <t>Ousor IX-89/O 9 - 89 L</t>
  </si>
  <si>
    <t>Ousor IX-92/O 9 - 92 L</t>
  </si>
  <si>
    <t>Ousor IX-95/O 9 - 95 L</t>
  </si>
  <si>
    <t>Ousor X-35/O 10 - 35 L</t>
  </si>
  <si>
    <t>Pietrosu XI-16 / P 11- 16 L</t>
  </si>
  <si>
    <t>Pietrosu X-51 / P 10- 51 L</t>
  </si>
  <si>
    <t>Hroby XXIII-32/H 23 - 32 L</t>
  </si>
  <si>
    <t>Sex:I.M.; anul nasterii:2006; locatia de baza:H Lucina</t>
  </si>
  <si>
    <t>Hroby XXIII-36/H 23 - 36 L</t>
  </si>
  <si>
    <t>Ousor IX-90 /  O 9 - 90 L</t>
  </si>
  <si>
    <t>Ousor IX-91 /  O 9 - 91 L</t>
  </si>
  <si>
    <t>Ousor X-33/10 - 33 L</t>
  </si>
  <si>
    <t>Ousor X-34 /  O 10 - 34 L</t>
  </si>
  <si>
    <t>Ousor IX-94/O 9 - 94 L</t>
  </si>
  <si>
    <t>Pietrosu XI-17/P 11 - 17 L</t>
  </si>
  <si>
    <t>Pietrosu XI-19/P 11 - 19 L</t>
  </si>
  <si>
    <t>Prislop X-53/P 10 - 53 L</t>
  </si>
  <si>
    <t>Prislop X-54/P 10 - 54 L</t>
  </si>
  <si>
    <t>Prislop X-56/P 10 - 56 L</t>
  </si>
  <si>
    <t>Pilot I - 32/P 1 - 32 L</t>
  </si>
  <si>
    <t>Pilot I - 33/P 1 - 33 L</t>
  </si>
  <si>
    <t>Dahoman XXXIX-79/D 39 - 79 R</t>
  </si>
  <si>
    <t>Koheilan XL-8/K 40 - 8 R</t>
  </si>
  <si>
    <t>El Sbaa XV-17/ES 15 - 17 R</t>
  </si>
  <si>
    <t>El Sbaa XV-20/ES 15 - 20 R</t>
  </si>
  <si>
    <t>Sex:I.M.; anul nasterii:2006; locatia de baza:H Radauti</t>
  </si>
  <si>
    <t>Pilot I-37/P 1 - 37 L</t>
  </si>
  <si>
    <t>Sex:A.M.P.; anul nasterii:2007; locatia de baza:H Lucina</t>
  </si>
  <si>
    <t>Pilot I-34/P 1 - 34 L</t>
  </si>
  <si>
    <t>Molid I-69/M 1 - 69 L</t>
  </si>
  <si>
    <t>Sex:I.M.; anul nasterii:2007; locatia de baza:H Lucina</t>
  </si>
  <si>
    <t>Hroby XXIII-38 / H 23 - 38 L</t>
  </si>
  <si>
    <t>Hroby XXIV-1 / H 24 - 1 L</t>
  </si>
  <si>
    <t>Goral XX-2/G 20 - 2 L</t>
  </si>
  <si>
    <t>Pietrosu XI-22/P 11- 22 L</t>
  </si>
  <si>
    <t>Goral XX-1/G 20 - 1 L</t>
  </si>
  <si>
    <t>Prislop X-58/P 10 - 58 L</t>
  </si>
  <si>
    <t>Pietrosu XI-23/P 11 - 23 L</t>
  </si>
  <si>
    <t>Ousor IX-98 / O 9 - 98 L</t>
  </si>
  <si>
    <t>Pietrosu X-70/P 10 - 70 L</t>
  </si>
  <si>
    <t>Pietrosu XI-20/P 11 - 20 L</t>
  </si>
  <si>
    <t>Hroby XXIV-3/H 24 - 3 L</t>
  </si>
  <si>
    <t>Hroby XXIV-2/H 24 - 2 L</t>
  </si>
  <si>
    <t>Hroby XXIII-40/H 23 - 40 L</t>
  </si>
  <si>
    <t>Hroby XXIII-37/H 23 - 37 L</t>
  </si>
  <si>
    <t>Goral XX-4/G 29 - 4 L</t>
  </si>
  <si>
    <t>Hadban XXXVII-13/H 37 - 13R</t>
  </si>
  <si>
    <t>Koheilan LXII-1/K 42 - 1 R</t>
  </si>
  <si>
    <t>Gazal XVIII-8/G 18-8 R</t>
  </si>
  <si>
    <t>Sex:I.M.; anul nasterii:2007; locatia de baza:H Radauti</t>
  </si>
  <si>
    <t>Gazal XVIII-3/G 18-3 R</t>
  </si>
  <si>
    <t>Sex:A.M.P.; anul nasterii:2007; locatia de baza:H Radauti</t>
  </si>
  <si>
    <t>Koheilan XL-15/K 40 - 15 R</t>
  </si>
  <si>
    <t>Shagya LXII-36/S 62 - 36 R</t>
  </si>
  <si>
    <t>Nonius 27-44/N 27 - 44 I</t>
  </si>
  <si>
    <t>Sex:I.M.; anul nasterii:2001; locatia de baza:H Izvin</t>
  </si>
  <si>
    <t>Sex:A.M.P.; anul nasterii:2002; locatia de baza:H Izvin</t>
  </si>
  <si>
    <t>POLONIC/Vt-11</t>
  </si>
  <si>
    <t>PERUZEA/Ib-3</t>
  </si>
  <si>
    <t>Sex:I.M.; anul nasterii:2002; locatia de baza:H Izvin</t>
  </si>
  <si>
    <t>Nonius 32-31/N 32-31 I</t>
  </si>
  <si>
    <t>VOLUPTOASA/Dn-24</t>
  </si>
  <si>
    <t>BANA/Fn-2</t>
  </si>
  <si>
    <t>Nonius 27-47/N 27-47 I</t>
  </si>
  <si>
    <t>Sex:A.M.P.; anul nasterii:2001; locatia de baza:H Izvin</t>
  </si>
  <si>
    <t>Nonius 31-31/N 31-31 I</t>
  </si>
  <si>
    <t>SARATEL/Tm-30</t>
  </si>
  <si>
    <t>GORUN/Nd-1i</t>
  </si>
  <si>
    <t>Sex:A.M.P.; anul nasterii:1994; locatia de baza:H Izvin</t>
  </si>
  <si>
    <t>RIGA/Ib-8</t>
  </si>
  <si>
    <t>Sex:I.M.; anul nasterii:2003; locatia de baza:H Izvin</t>
  </si>
  <si>
    <t>REBEL/Vi-19</t>
  </si>
  <si>
    <t>Sex:A.M.P.; anul nasterii:2003; locatia de baza:H Izvin</t>
  </si>
  <si>
    <t>BILL/Fn-6</t>
  </si>
  <si>
    <t>NONIUS 32-35 / N 32 - 35 I</t>
  </si>
  <si>
    <t>NONIUS 27-63 / N 27 - 63 I</t>
  </si>
  <si>
    <t>Anul naşterii=2003 ;Sexul=armăsar montă publică ;Dangale=N 27 - 63 I ;Microcip=00065DD076 ;Locaţia de bază=D.A.Tg.Mures ;</t>
  </si>
  <si>
    <t>NONIUS 25-37/N 25 - 37 I</t>
  </si>
  <si>
    <t>Sex:I.M.; anul nasterii:2004; locatia de baza:H Izvin</t>
  </si>
  <si>
    <t>PELERIN/C 4 I 00065D87C2</t>
  </si>
  <si>
    <t>NONIUS 32-40/N 32-40</t>
  </si>
  <si>
    <t>Sex:A.M.P.; anul nasterii:2004; locatia de baza:H Izvin</t>
  </si>
  <si>
    <t>NONIUS 25-35/N 25-35</t>
  </si>
  <si>
    <t>NONIUS 32-41/N 32-41</t>
  </si>
  <si>
    <t>SIRENA/Vi-20</t>
  </si>
  <si>
    <t>SUDAN/Ib-13</t>
  </si>
  <si>
    <t>Nonius 35 - 9/N 35 - 9 I</t>
  </si>
  <si>
    <t>Somalia/ Vi-21</t>
  </si>
  <si>
    <t>Titana/Ib-17</t>
  </si>
  <si>
    <t>Sex:I.M.; anul nasterii:2005; locatia de baza:H Izvin</t>
  </si>
  <si>
    <t>Trotus / Ib - 20</t>
  </si>
  <si>
    <t>Anul naşterii=2005 ;Sexul=armăsar montă publică ;Dangale=Ib - 20 ;Microcip=000658D4FF ;Locaţia de bază=H.Slatina ;</t>
  </si>
  <si>
    <t>Solfegiu/Jv - 6 j</t>
  </si>
  <si>
    <t>Sex:A.M.P.; anul nasterii:2005; locatia de baza:H Izvin</t>
  </si>
  <si>
    <t>San Remo/G - 13 J</t>
  </si>
  <si>
    <t>Nonius XXXV-2/N 35 - 2 I</t>
  </si>
  <si>
    <t>Nonius XXXV-10/N 35 - 19 I</t>
  </si>
  <si>
    <t>Ura/Vi-26 I</t>
  </si>
  <si>
    <t>Sex:I.M.; anul nasterii:2006; locatia de baza:H Izvin</t>
  </si>
  <si>
    <t>Nonius 35 - 16/N 35 - 16 I</t>
  </si>
  <si>
    <t>Nonius 35 - 19/N 35 - 19 I</t>
  </si>
  <si>
    <t>Nonius 36 - 9/N 36 - 9 I</t>
  </si>
  <si>
    <t>Sex:I.M.; anul nasterii:2007; locatia de baza:H Izvin</t>
  </si>
  <si>
    <t>Nonius 35 - 15/N 35 - 15 I</t>
  </si>
  <si>
    <t>Nonius 35 - 17/N 35 - 17 I</t>
  </si>
  <si>
    <t>Sex:A.M.P.; anul nasterii:2006; locatia de baza:H Izvin</t>
  </si>
  <si>
    <t>Nonius 31 - 70/N 31 - 70 I</t>
  </si>
  <si>
    <t>Nonius 31 - 71/N 31 - 71 I</t>
  </si>
  <si>
    <t>Nonius 35 -20/N 35 - 29 I</t>
  </si>
  <si>
    <t>Sex:A.M.P.; anul nasterii:2007; locatia de baza:H Izvin</t>
  </si>
  <si>
    <t>Unicat/Vi-25 I</t>
  </si>
  <si>
    <t xml:space="preserve"> BOXA (KC2 / HB)</t>
  </si>
  <si>
    <t>Hg 803/31.07.2012;OUG.1 din 04/01/2017;OUG.68 din 06/11/2019</t>
  </si>
  <si>
    <t>Sex:I.M.; anul nasterii:2007; locatia de baza:H Beclean</t>
  </si>
  <si>
    <t xml:space="preserve"> Neapolitano XXXI-31 (N31/31HB)</t>
  </si>
  <si>
    <t>Sex:A.M.P.; anul nasterii:2008; locatia de baza:H Beclean</t>
  </si>
  <si>
    <t xml:space="preserve"> Neapolitano XXXI-32 (N31/31HB)</t>
  </si>
  <si>
    <t xml:space="preserve"> Maestoso XLVII-31 (M47/31HB)</t>
  </si>
  <si>
    <t>Sex: I.M.; anul nasterii:2008; locatia de baza:H Beclean</t>
  </si>
  <si>
    <t xml:space="preserve"> Incitato IV-15 (I4/15HB)</t>
  </si>
  <si>
    <t>Sex: A.M.P.; anul nasterii:2008; locatia de baza:H Beclean</t>
  </si>
  <si>
    <t xml:space="preserve"> CABRAL (NU3/HB)</t>
  </si>
  <si>
    <t xml:space="preserve"> CASTRU (IP 4/HB)</t>
  </si>
  <si>
    <t xml:space="preserve"> CENAD (KJ 27/HB)</t>
  </si>
  <si>
    <t xml:space="preserve"> CICERO (NU 5/HB)</t>
  </si>
  <si>
    <t xml:space="preserve"> CELSI (NT 4/HB)</t>
  </si>
  <si>
    <t xml:space="preserve"> CEGA (NT 5/HB)</t>
  </si>
  <si>
    <t xml:space="preserve"> PISC (17 C/O )</t>
  </si>
  <si>
    <t>Hg 803/31.07.2012; HG 598/ 14-AUG-13:598/14-AUG-13;OUG.1 din 04/01/2017;OUG.68 din 06/11/2019</t>
  </si>
  <si>
    <t xml:space="preserve"> Dolly Love (17 C-Tz)</t>
  </si>
  <si>
    <t>Sex: I.M.; anul nasterii:2008; locatia de baza:H Cislau</t>
  </si>
  <si>
    <t xml:space="preserve"> DURU (18 C - O)</t>
  </si>
  <si>
    <t xml:space="preserve"> Ol?ni?a (18 C-Tz)</t>
  </si>
  <si>
    <t xml:space="preserve"> MILCOV (23 C - Tz)</t>
  </si>
  <si>
    <t xml:space="preserve"> Moda (11 C-Va)</t>
  </si>
  <si>
    <t xml:space="preserve"> BIZAR ( D / Ve 9 )</t>
  </si>
  <si>
    <t>Sex: A.M.P.;  anul nasterii:2004; locatia de baza:H Dor Marunt</t>
  </si>
  <si>
    <t xml:space="preserve"> SONGOCU ( R / Ra 22 )</t>
  </si>
  <si>
    <t>Sex: A.M.P.;  anul nasterii:2003; locatia de baza:H Dor Marunt</t>
  </si>
  <si>
    <t xml:space="preserve"> NEDORA ( R / Lt 63 )</t>
  </si>
  <si>
    <t>Sex: I.M.;  anul nasterii:2007; locatia de baza:H Dor Marunt</t>
  </si>
  <si>
    <t xml:space="preserve"> ONDA ( D / Sf 38 )</t>
  </si>
  <si>
    <t xml:space="preserve"> SARA ( R / Kd 51 )</t>
  </si>
  <si>
    <t xml:space="preserve"> VOIAJORA ( D / K 106 )</t>
  </si>
  <si>
    <t xml:space="preserve"> PAMELA ( R / Ra 44 )</t>
  </si>
  <si>
    <t xml:space="preserve"> VRAJA LIREI ( D / K77)</t>
  </si>
  <si>
    <t>Sex: I.M.;  anul nasterii:2005; locatia de baza:H Dor Marunt</t>
  </si>
  <si>
    <t xml:space="preserve"> DIACONI?A ( R / Rt 22 )</t>
  </si>
  <si>
    <t xml:space="preserve"> Nonius 36-12 ( N36 / 12 I)</t>
  </si>
  <si>
    <t>Sex: I.M.;  anul nasterii:2008; locatia de baza:H Izvin</t>
  </si>
  <si>
    <t xml:space="preserve"> Nonius 38-2 ( N 38 / 2 I)</t>
  </si>
  <si>
    <t xml:space="preserve"> Nonius 36-11 ( N36 / 11 I)</t>
  </si>
  <si>
    <t xml:space="preserve"> Nonius 35-20 ( N35 / 20 I)</t>
  </si>
  <si>
    <t>Hg 803/31.07.2012;OUG.1 din 04/01/2017;HG.118/27.02.2019;OUG.68 din 06/11/2019</t>
  </si>
  <si>
    <t>Anul naşterii=2007 ;Sexul=armăsar montă publică ;Dangale=N35 / 20 I ;Microcip=00065D9387 ;Locaţia de bază=D.A.Arad ;</t>
  </si>
  <si>
    <t xml:space="preserve"> Zara ( Vi / 28 I )</t>
  </si>
  <si>
    <t xml:space="preserve"> Zaira ( Vi / 30 I )</t>
  </si>
  <si>
    <t xml:space="preserve"> Zira ( Vi / 32 I )</t>
  </si>
  <si>
    <t xml:space="preserve"> Zar ( Ib / 30 I )</t>
  </si>
  <si>
    <t>Sex: A.M.P.;  anul nasterii:2008; locatia de baza:H Izvin</t>
  </si>
  <si>
    <t xml:space="preserve"> Zoro ( Vi / 31 I )</t>
  </si>
  <si>
    <t xml:space="preserve"> UIMIREA (Fd- 22 J)</t>
  </si>
  <si>
    <t>Sex:I.M.;  anul nasterii:2007; locatia de baza:H Jegalia</t>
  </si>
  <si>
    <t xml:space="preserve"> VENDETA (G-32 J)</t>
  </si>
  <si>
    <t>Sex:I.M.;  anul nasterii:2008; locatia de baza:H Jegalia</t>
  </si>
  <si>
    <t xml:space="preserve"> VIORICA (Cv-3 J)</t>
  </si>
  <si>
    <t xml:space="preserve"> VALEA (E-45 J)</t>
  </si>
  <si>
    <t xml:space="preserve"> VINO DRAGA (Cv-4 J)</t>
  </si>
  <si>
    <t xml:space="preserve"> VADIM (Mp - 6 J)</t>
  </si>
  <si>
    <t>Sex:A.M.P.;  anul nasterii:2008; locatia de baza:H Jegalia</t>
  </si>
  <si>
    <t xml:space="preserve"> UCIC (G-27 J)</t>
  </si>
  <si>
    <t xml:space="preserve"> INOCENTA (O-8 J)</t>
  </si>
  <si>
    <t xml:space="preserve"> OSMAN (O-11 J)</t>
  </si>
  <si>
    <t xml:space="preserve"> Ousor IX-99 ( O 9 / 99 L )</t>
  </si>
  <si>
    <t xml:space="preserve"> Goral XX-8 ( G 20 / 8 L )</t>
  </si>
  <si>
    <t>Sex:I.M.;  anul nasterii:2008; locatia de baza:H Lucina</t>
  </si>
  <si>
    <t xml:space="preserve"> Hroby XXIV-9 ( H 24 / 9 L )</t>
  </si>
  <si>
    <t>Sex:A.M.P.;  anul nasterii:2008; locatia de baza:H Lucina</t>
  </si>
  <si>
    <t xml:space="preserve"> Hroby XXIV-6 ( H 24 / 6 L)</t>
  </si>
  <si>
    <t xml:space="preserve"> Ousor IX-101 ( O 9 / 101 L)</t>
  </si>
  <si>
    <t xml:space="preserve"> Hroby XXIV-8 ( H 24 / 8 L )</t>
  </si>
  <si>
    <t xml:space="preserve"> Hroby XXIV-11 ( H 24 - 11 L )</t>
  </si>
  <si>
    <t xml:space="preserve"> Pietrosu XI-27 ( Pi 11 / 27 L )</t>
  </si>
  <si>
    <t xml:space="preserve"> Prislop X-63 ( Pr 10 / 63 L )</t>
  </si>
  <si>
    <t xml:space="preserve"> Goral XX-9    (G 20 - 9 L ) </t>
  </si>
  <si>
    <t xml:space="preserve"> Ousor X-39  ( O 10 - 39 L)</t>
  </si>
  <si>
    <t xml:space="preserve"> Pietrosu X-74   (Pi 10 - 74 L)</t>
  </si>
  <si>
    <t xml:space="preserve"> Ousor IX-103   (O 9 - 103 L)</t>
  </si>
  <si>
    <t xml:space="preserve"> Hroby XXIV-5   (H 24 - 5 L)</t>
  </si>
  <si>
    <t xml:space="preserve"> Pietrosu XI-26   (Pi 11 - 26 L)</t>
  </si>
  <si>
    <t xml:space="preserve"> Prislop X-65  ( Pr 10 - 65 L)</t>
  </si>
  <si>
    <t xml:space="preserve"> Hroby XXIV-11 (H 24 - 11L)</t>
  </si>
  <si>
    <t xml:space="preserve"> Ibn Galal II - 39 ( G 2 / 2M)</t>
  </si>
  <si>
    <t>Sex:A.M.P.;  anul nasterii:2006; locatia de baza:H Mangalia</t>
  </si>
  <si>
    <t xml:space="preserve"> Padure</t>
  </si>
  <si>
    <t>Răchitoasa</t>
  </si>
  <si>
    <t>Tara: România; Judet: BACĂU;Com Răchitoasa;   -; Nr: -;</t>
  </si>
  <si>
    <t>Hg 825/07.08.2012;OUG.1 din 04/01/2017;HG.354/18.05.2017;OUG.68 din 06/11/2019</t>
  </si>
  <si>
    <t>Suprafeţe=6 ha, mp;CF=60193,60194,60195 ;Date cadastrale=313,314,315 ;</t>
  </si>
  <si>
    <t xml:space="preserve"> Siglavy Bagdaday XVIII - 5 (SB18 / 5M)</t>
  </si>
  <si>
    <t>Sex:A.M.P.;  anul nasterii:2007; locatia de baza:H Mangalia</t>
  </si>
  <si>
    <t xml:space="preserve"> Ibn Galal II - 37 ( G 2 / 37M)</t>
  </si>
  <si>
    <t xml:space="preserve"> Hadban XXXVIII - 2 (H 38 / 2 M)</t>
  </si>
  <si>
    <t xml:space="preserve"> Hadban XXXVIII - 4 (H 38 / 4 M)</t>
  </si>
  <si>
    <t xml:space="preserve"> Hadban XXXVIII - 5 (H 38 / 5 M)</t>
  </si>
  <si>
    <t xml:space="preserve"> Cygaj 58 (Cy / 58 M)</t>
  </si>
  <si>
    <t xml:space="preserve"> Cygaj 59 (Cy / 59 M)</t>
  </si>
  <si>
    <t>Sex:I.M.;  anul nasterii:2006; locatia de baza:H Mangalia</t>
  </si>
  <si>
    <t xml:space="preserve"> Cygaj 62 (Cy / 62 M)</t>
  </si>
  <si>
    <t>Sex:I.M.;  anul nasterii:2007; locatia de baza:H Mangalia</t>
  </si>
  <si>
    <t xml:space="preserve"> Siglavy Bagdaday XVIII - 7 ( SB 18 / 7 M )</t>
  </si>
  <si>
    <t xml:space="preserve"> Ibn Galal II - 34 (G 2 / 34 M)</t>
  </si>
  <si>
    <t xml:space="preserve"> Ibn Galal II - 36 ( G 2 / 36 M)</t>
  </si>
  <si>
    <t xml:space="preserve"> Nedjari XIII - 8 ( Nj 13 / 8 M )</t>
  </si>
  <si>
    <t xml:space="preserve"> El Iman I - 21 ( El 1 / 21 M )</t>
  </si>
  <si>
    <t xml:space="preserve"> Gazal XX - 2 ( G 20 / 2 M )</t>
  </si>
  <si>
    <t xml:space="preserve"> Gazal XX - 3 ( G 20 / 3 M )</t>
  </si>
  <si>
    <t xml:space="preserve"> Hadbab XXXVI-2 ( H 36 / 2 M )</t>
  </si>
  <si>
    <t xml:space="preserve"> Nedjari XIII-3 ( Nj 13 / 3 M )</t>
  </si>
  <si>
    <t xml:space="preserve"> Gazal XX-7 ( G 20 / 7 M )</t>
  </si>
  <si>
    <t>Sex:A.M.P.;  anul nasterii:2008; locatia de baza:H Mangalia</t>
  </si>
  <si>
    <t xml:space="preserve"> Pluto XIX-92 ( P 19 / 92 F )</t>
  </si>
  <si>
    <t xml:space="preserve"> Siglavy Capriola XVII - 63 ( SC 17 / 63 F )</t>
  </si>
  <si>
    <t>Anul naşterii=2008 ;Sexul=armăsar montă publică ;Dangale=SC 17 / 63 F ;Microcip= 642019820196468 ;Locaţia de bază=D.A.Ramnicelu ;</t>
  </si>
  <si>
    <t xml:space="preserve"> Conversano XXXV - 11( C 35 / 11 F )</t>
  </si>
  <si>
    <t xml:space="preserve"> Conversano XXXV - 4( C 35 / 4 F )</t>
  </si>
  <si>
    <t>Sex:I.M.;  anul nasterii:2007; locatia de baza:H Sambata de Jos</t>
  </si>
  <si>
    <t xml:space="preserve"> Maestro XLIX - 24 ( M 49 / 24 F )</t>
  </si>
  <si>
    <t xml:space="preserve"> Siglavy Capriola XXII - 26 (SC 22 / 26 F )</t>
  </si>
  <si>
    <t xml:space="preserve"> Tulipan XIX - 23 ( T 19 / 23 F )</t>
  </si>
  <si>
    <t>Sex:I.M.;  anul nasterii:2008; locatia de baza:H Sambata de Jos</t>
  </si>
  <si>
    <t xml:space="preserve"> Conversano XXXV - 9 ( C 35 / 9 F )</t>
  </si>
  <si>
    <t>Sex:A.M.P.;  anul nasterii:2008; locatia de baza:H Sambata de Jos</t>
  </si>
  <si>
    <t xml:space="preserve"> Maestoso L - 7 ( M 50 / 7 F )</t>
  </si>
  <si>
    <t xml:space="preserve"> Neapolitano XXXII -  13 ( N 32 / 13 F )</t>
  </si>
  <si>
    <t xml:space="preserve"> Pluto XIX - 97 ( P 19 / 97 F )</t>
  </si>
  <si>
    <t xml:space="preserve"> Maestoso L - 4 ( M 50 / 4 F )</t>
  </si>
  <si>
    <t>Sex:A.M.P.;  anul nasterii:2007; locatia de baza:H Sambata de Jos</t>
  </si>
  <si>
    <t xml:space="preserve"> Tulipan XX - 7 ( T 20 / 7 F )</t>
  </si>
  <si>
    <t xml:space="preserve"> Maestoso XLIX - 19  ( M 49 / 19 F )</t>
  </si>
  <si>
    <t>Sex:A.M.P.;  anul nasterii:2006; locatia de baza:H Sambata de Jos</t>
  </si>
  <si>
    <t xml:space="preserve"> Neapoletino XXIX - 109 ( N 29 / 109 F )</t>
  </si>
  <si>
    <t xml:space="preserve"> Conversano XXIX - 58 ( C 29 / 58 F )</t>
  </si>
  <si>
    <t>Sex:A.M.P.;  anul nasterii:2001; locatia de baza:H Sambata de Jos</t>
  </si>
  <si>
    <t xml:space="preserve"> Neapoletano XXIX - 66 ( N 29 / 66 F )</t>
  </si>
  <si>
    <t>Sex:I.M.;  anul nasterii:2002; locatia de baza:H Sambata de Jos</t>
  </si>
  <si>
    <t xml:space="preserve"> Favory XXXV - 37 ( F 35 / 37 F )</t>
  </si>
  <si>
    <t xml:space="preserve"> Maestoso XLIV - 1 ( M 44 / 1 F )</t>
  </si>
  <si>
    <t xml:space="preserve"> Pluto XIX - 58 ( P 19 / 58 F )</t>
  </si>
  <si>
    <t xml:space="preserve"> Neapolitano XXIX-114 ( N 39 / 114 F )</t>
  </si>
  <si>
    <t xml:space="preserve"> North Star XLII - 39 ( Z 42 / 39 S )</t>
  </si>
  <si>
    <t>Sex:A.M.P.;  anul nasterii:2008; locatia de baza:H Slatina</t>
  </si>
  <si>
    <t xml:space="preserve"> Furioso LXVIII - 16 ( F 68 / 16 S )</t>
  </si>
  <si>
    <t xml:space="preserve"> North Star XLIII - 61 ( Z 43 / 61 S )</t>
  </si>
  <si>
    <t xml:space="preserve"> North Star XLIII - 62 ( Z 43 / 62 S )</t>
  </si>
  <si>
    <t xml:space="preserve"> Teren destinat impaduririi</t>
  </si>
  <si>
    <t>Suprafeţe=16,6787 ha, mp;CF=60185,60192 ;Date cadastrale=311,294 ;</t>
  </si>
  <si>
    <t>Hg 825/07.08.2012;OUG.1 din 04/01/2017;OUG.68 din 06/11/2019</t>
  </si>
  <si>
    <t>S=10 ha;Nr.cadastral:360;Nr. Carte funciara:60124</t>
  </si>
  <si>
    <t>S=10 ha;Nr.cadastral:376;Nr. Carte funciara:60125</t>
  </si>
  <si>
    <t>Suprafeţe=8,0001 ha, mp;CF=60126 ;Date cadastrale=372 ;</t>
  </si>
  <si>
    <t>Suprafeţe=3 ha, mp;CF=60177 ;Date cadastrale=187 ;</t>
  </si>
  <si>
    <t>Suprafeţe=3 ha, mp;CF=60178 ;Date cadastrale=185 ;</t>
  </si>
  <si>
    <t>Suprafeţe=3 ha, mp;CF=60180 ;Date cadastrale=188 ;</t>
  </si>
  <si>
    <t>Suprafeţe=3 ha, mp;CF=60181 ;Date cadastrale=186 ;</t>
  </si>
  <si>
    <t>Suprafeţe=0,5 ha, mp;CF=60293 ;Date cadastrale=485 ;</t>
  </si>
  <si>
    <t>Suprafeţe=1 ha, mp;CF=60294 ;Date cadastrale=486 ;</t>
  </si>
  <si>
    <t>Suprafeţe=1,5334 ha mp;CF=60295 ;Date cadastrale=471 ;</t>
  </si>
  <si>
    <t>Suprafeţe=1 ha, mp;CF=60296 ;Date cadastrale=514 ;</t>
  </si>
  <si>
    <t>Suprafeţe=0,5 ha, mp;CF=60297 ;Date cadastrale=488 ;</t>
  </si>
  <si>
    <t>Suprafeţe=1 ha, mp;CF=60298 ;Date cadastrale=484 ;</t>
  </si>
  <si>
    <t>Suprafeţe=0,5 ha, mp;CF=60299 ;Date cadastrale=494 ;</t>
  </si>
  <si>
    <t>Suprafeţe=0,5 ha, mp;CF=60300 ;Date cadastrale=489 ;</t>
  </si>
  <si>
    <t>Suprafeţe=1 ha, mp;CF=60301 ;Date cadastrale=487 ;</t>
  </si>
  <si>
    <t>Suprafeţe=1,5334 ha, mp;CF=60302 ;Date cadastrale=473 ;</t>
  </si>
  <si>
    <t>Suprafeţe=1,5333 ha mp;CF=60303 ;Date cadastrale=474 ;</t>
  </si>
  <si>
    <t>Suprafeţe=0,5 ha, mp;CF=60304 ;Date cadastrale=503 ;</t>
  </si>
  <si>
    <t>Suprafeţe=4,0053 ha, mp;CF=60306 ;Date cadastrale=366 ;</t>
  </si>
  <si>
    <t>Suprafeţe=2 ha, mp;CF=60320 ;Date cadastrale=512 ;</t>
  </si>
  <si>
    <t>Suprafeţe=0,5 ha, mp;CF=60317 ;Date cadastrale=511 ;</t>
  </si>
  <si>
    <t>Suprafeţe=2 ha, mp;CF=60318 ;Date cadastrale=502 ;</t>
  </si>
  <si>
    <t>Suprafeţe=1 ha, mp;CF=60319 ;Date cadastrale=513 ;</t>
  </si>
  <si>
    <t>Suprafeţe=2,66 ha mp;CF=60508 ;Date cadastrale=586 ;</t>
  </si>
  <si>
    <t>Suprafeţe=6 ha, mp;CF=60511 ;Date cadastrale=593 ;</t>
  </si>
  <si>
    <t>Suprafeţe=3,4 ha, mp;CF=60512 ;Date cadastrale=592 ;</t>
  </si>
  <si>
    <t>Suprafeţe=10 ha, mp;CF=60513 ;Date cadastrale=779 ;</t>
  </si>
  <si>
    <t>Suprafeţe=185,6092 ha mp;CF=61150 ;Date cadastrale=2677 ;</t>
  </si>
  <si>
    <t>Suprafeţe=7,1 ha, mp;CF=61150 ;Date cadastrale=2677 ;</t>
  </si>
  <si>
    <t>Pânceşti</t>
  </si>
  <si>
    <t>Tara: România; Judet: BACĂU;Com Pânceşti;   -; Nr: -;</t>
  </si>
  <si>
    <t>Suprafeţe=0,5 ha mp;CF=60320 ;Date cadastrale=469 ;</t>
  </si>
  <si>
    <t>Suprafeţe=9 ha, mp;CF=60456 ;Date cadastrale=437 ;</t>
  </si>
  <si>
    <t>Suprafeţe=43 ha, mp;CF=60455 ;Date cadastrale=1001 ;</t>
  </si>
  <si>
    <t>Suprafeţe=4,01 ha, mp;CF=60265 ;Date cadastrale=990 ;</t>
  </si>
  <si>
    <t>Suprafeţe=1,5 ha, mp;CF=60529 ;Date cadastrale=457 ;</t>
  </si>
  <si>
    <t>Suprafeţe=1 ha, mp;CF=60321 ;Date cadastrale=489 ;</t>
  </si>
  <si>
    <t>Suprafeţe=4,19 ha mp;CF=60339 ;Date cadastrale=701 ;</t>
  </si>
  <si>
    <t>Suprafeţe=2,2001 ha, mp;CF=60167 ;Date cadastrale=318 ;</t>
  </si>
  <si>
    <t>Suprafeţe=8,8901 ha, mp;CF=60166 ;Date cadastrale=319 ;</t>
  </si>
  <si>
    <t>Suprafeţe=4 ha, mp;CF=60165 ;Date cadastrale=320 ;</t>
  </si>
  <si>
    <t>Suprafeţe=2,0285 ha, mp;CF=60196 ;Date cadastrale=330 ;</t>
  </si>
  <si>
    <t>Suprafeţe=2,0001 ha, mp;CF=60209 ;Date cadastrale=309 ;</t>
  </si>
  <si>
    <t>Suprafeţe=1,05 ha, mp;CF=60208 ;Date cadastrale=307 ;</t>
  </si>
  <si>
    <t>Suprafeţe=0,7927 ha, mp;CF=60210 ;Date cadastrale=327 ;</t>
  </si>
  <si>
    <t>Suprafeţe=1,74 ha mp;CF=60211 ;Date cadastrale=311 ;</t>
  </si>
  <si>
    <t>Suprafeţe=3,5001 ha, mp;CF=60212 ;Date cadastrale=308 ;</t>
  </si>
  <si>
    <t>Suprafeţe=0,4001 ha, mp;CF=60213 ;Date cadastrale=310 ;</t>
  </si>
  <si>
    <t>Suprafeţe=2 ha, mp;CF=60217 ;Date cadastrale=314 ;</t>
  </si>
  <si>
    <t>Suprafeţe=2 ha, mp;CF=60218 ;Date cadastrale=368 ;</t>
  </si>
  <si>
    <t>Suprafeţe=0,5 ha, mp;CF=60219 ;Date cadastrale=322 ;</t>
  </si>
  <si>
    <t>Suprafeţe=1,36 ha, mp;CF=60333 ;Date cadastrale=583 ;</t>
  </si>
  <si>
    <t>Suprafeţe=10 ha, mp;CF=60332 ;Date cadastrale=589 ;</t>
  </si>
  <si>
    <t>Suprafeţe=1,32 ha, mp;CF=60281 ;Date cadastrale=494 ;</t>
  </si>
  <si>
    <t>Suprafeţe=0,2 ha mp;CF=60279 ;Date cadastrale=497 ;</t>
  </si>
  <si>
    <t>Suprafeţe=1,53 ha, mp;CF=60278 ;Date cadastrale=498 ;</t>
  </si>
  <si>
    <t>Suprafeţe=4,9701 ha, mp;CF=60334 ;Date cadastrale=593 ;</t>
  </si>
  <si>
    <t>Suprafeţe=10 ha, mp;CF=60331 ;Date cadastrale=574 ;</t>
  </si>
  <si>
    <t>Suprafeţe=1,0001 ha, mp;CF=60272 ;Date cadastrale=376 ;</t>
  </si>
  <si>
    <t>Suprafeţe=82,34 ha, mp;CF=60349,60352,60353,60354 ;Date cadastrale=872,873,870,871 ;</t>
  </si>
  <si>
    <t>Suprafeţe=10 ha mp;CF=60343 ;Date cadastrale=591 ;</t>
  </si>
  <si>
    <t>Suprafeţe=9 ha, mp;CF=60344 ;Date cadastrale=592 ;</t>
  </si>
  <si>
    <t>Suprafeţe=2,2523 mp;CF=60337 ;Date cadastrale=700 ;</t>
  </si>
  <si>
    <t>Suprafeţe=6 ha, mp;CF=60336 ;Date cadastrale=702 ;</t>
  </si>
  <si>
    <t>Suprafeţe=2,8099 ha, mp;CF=60100 ;Date cadastrale=200 ;</t>
  </si>
  <si>
    <t>Suprafeţe=1 ha, mp;CF=60061 ;Date cadastrale=239 ;</t>
  </si>
  <si>
    <t>Suprafeţe=3,0001 ha, mp;CF=60064 ;Date cadastrale=222 ;</t>
  </si>
  <si>
    <t>Suprafeţe=5,8072 ha, mp;CF=60066,60182,60183 ;Date cadastrale=220,227,225 ;</t>
  </si>
  <si>
    <t>Suprafeţe=5 ha, mp;CF=60074 ;Date cadastrale=229 ;</t>
  </si>
  <si>
    <t>Suprafeţe=1 ha, mp;CF=60532 ;Date cadastrale=461 ;</t>
  </si>
  <si>
    <t>Suprafeţe=18,0001 ha, mp;CF=60093 ;Date cadastrale=171 ;</t>
  </si>
  <si>
    <t>Suprafeţe=5 ha, mp;CF=60316 ;Date cadastrale=456 ;</t>
  </si>
  <si>
    <t>Suprafeţe=3,0007 ha, mp;CF=60068 ;Date cadastrale=296 ;</t>
  </si>
  <si>
    <t>Suprafeţe=4 ha, mp;CF=60073 ;Date cadastrale=323 ;</t>
  </si>
  <si>
    <t>Suprafeţe=12,9205 ha, mp;CF=60186,60190,60189 ;Date cadastrale=319,320, ;</t>
  </si>
  <si>
    <t>Suprafeţe=22,9527 ha, mp;CF=60188,60189 ;Date cadastrale=321 ;</t>
  </si>
  <si>
    <t>Suprafeţe=0,65 ha, mp;CF=60097 ;Date cadastrale=207 ;</t>
  </si>
  <si>
    <t>Suprafeţe=0,5590 ha, mp;CF=60098 ;Date cadastrale=205 ;</t>
  </si>
  <si>
    <t>Suprafeţe=0,7250 ha, mp;CF=60099 ;Date cadastrale=206 ;</t>
  </si>
  <si>
    <t>Suprafeţe=6,8404 ha, mp;CF=60187 ;Date cadastrale=247 ;</t>
  </si>
  <si>
    <t>Suprafeţe=8,2501 ha, mp;CF=60100 ;Date cadastrale=237 ;</t>
  </si>
  <si>
    <t>Suprafeţe=10 ha, mp;CF=60114 ;Date cadastrale=200 ;</t>
  </si>
  <si>
    <t>Suprafeţe=8,0523 ha, mp;CF=60115 ;Date cadastrale=199 ;</t>
  </si>
  <si>
    <t>Suprafeţe=9 ha, mp;CF=60119 ;Date cadastrale=236 ;</t>
  </si>
  <si>
    <t>Suprafeţe=2 ha, mp;CF=60228 ;Date cadastrale=433 ;</t>
  </si>
  <si>
    <t>Suprafeţe=3,6820 ha, mp;CF=60262 ;Date cadastrale=473 ;</t>
  </si>
  <si>
    <t>Suprafeţe=5,6 ha, mp;CF=60263 ;Date cadastrale=472 ;</t>
  </si>
  <si>
    <t>Suprafeţe=3 ha, mp;CF=60285 ;Date cadastrale=617 ;</t>
  </si>
  <si>
    <t>Suprafeţe=1,3907 ha, mp;CF=60300 ;Date cadastrale=232 ;</t>
  </si>
  <si>
    <t>Suprafeţe=6,6133 ha, mp;CF=60300 ;Date cadastrale=232 ;</t>
  </si>
  <si>
    <t>Suprafeţe=1,0001 ha, mp;CF=60526 ;Date cadastrale=458 ;</t>
  </si>
  <si>
    <t>Suprafeţe=1 ha, mp;CF=60528 ;Date cadastrale=643 ;</t>
  </si>
  <si>
    <t>Suprafeţe=5,9999 ha, mp;CF=60137 ;Date cadastrale=474 ;</t>
  </si>
  <si>
    <t>Suprafeţe=8,0001 ha, mp;CF=60264 ;Date cadastrale=474 ;</t>
  </si>
  <si>
    <t>Suprafeţe=1,25 ha mp;CF=60282 ;Date cadastrale=495 ;</t>
  </si>
  <si>
    <t>Suprafeţe=0,5 ha, mp;CF=60531 ;Date cadastrale=654 ;</t>
  </si>
  <si>
    <t>Suprafeţe=10,0108 ha mp;CF=60095,60096 ;Date cadastrale=117,118 ;</t>
  </si>
  <si>
    <t>Suprafeţe=1,8 ha, mp;CF=60062 ;Date cadastrale=228 ;</t>
  </si>
  <si>
    <t>Suprafeţe=7,3601 ha. mp;CF=60856 ;Date cadastrale=1105 ;</t>
  </si>
  <si>
    <t>Suprafeţe=4,5 ha, mp;CF=25073 ;Date cadastrale=68 ;</t>
  </si>
  <si>
    <t>Suprafeţe=10 ha, mp;CF=50286,50288 ;Date cadastrale=351,353 ;</t>
  </si>
  <si>
    <t>Hg 825/07.08.2012; HG 478/ 24-IUN-15;HG.478/24-IUN-15;OUG.1 din 04/01/2017;HG.354/18.05.2017;OUG.68 din 06/11/2019</t>
  </si>
  <si>
    <t>Suprafeţe=12,1786 ha mp;CF=50321,50326 ;Date cadastrale=174, 175 ;</t>
  </si>
  <si>
    <t>Suprafeţe=1,0017 ha mp;CF=50185, 50186 ;Date cadastrale=39, 40 ;</t>
  </si>
  <si>
    <t>Suprafeţe=8 ha mp;CF=50322, 50324, 50329, 50330 ;Date cadastrale=333, 334, 335, 336 ;</t>
  </si>
  <si>
    <t>Suprafeţe=9 ha, mp;CF=50290,50291 ;Date cadastrale=350,352 ;</t>
  </si>
  <si>
    <t>Suprafeţe=3,4988 ha, mp;CF=50207 ;Date cadastrale=273 ;</t>
  </si>
  <si>
    <t>S=0.9997 ha;Nr.cadastral:475, 474;Nr. Carte funciara:50296, 50297</t>
  </si>
  <si>
    <t>Suprafeţe=1,0020 ha mp;CF=50328 ;Date cadastrale=169 ;</t>
  </si>
  <si>
    <t>Suprafeţe=2,9990 ha, mp;CF=50234 ;Date cadastrale=118 ;</t>
  </si>
  <si>
    <t>Suprafeţe=9, 0042 ha mp;CF=50245 ;Date cadastrale=168 ;</t>
  </si>
  <si>
    <t>Suprafeţe=16,8942 ha mp;CF=50287,50289,50292,50293 ;Date cadastrale=412,413,415,416 ;</t>
  </si>
  <si>
    <t>Suprafeţe=2,1438 ha mp;CF=50311,50312,50313,50314,50315 ;Date cadastrale=87,89,84,86,85 ;</t>
  </si>
  <si>
    <t>Suprafeţe=164,9609 ha, mp;CF=50232,50234,50235,50236,50237 ;Date cadastrale=236,238,239,237,240 ;</t>
  </si>
  <si>
    <t>Suprafeţe=1,0023 ha mp;CF=50167 ;Date cadastrale=120 ;</t>
  </si>
  <si>
    <t>Suprafeţe=47,8111 ha, mp;CF=50221,50222,50223 ;Date cadastrale=461,463,462 ;</t>
  </si>
  <si>
    <t>Suprafeţe=20 ha, mp;CF=50370 ;Date cadastrale=475 ;</t>
  </si>
  <si>
    <t>Suprafeţe=2,5136 ha mp;CF=50165,50166 ;Date cadastrale=101,102 ;</t>
  </si>
  <si>
    <t>GIURGIU</t>
  </si>
  <si>
    <t>Tara: România; Judet: GIURGIU; -;   -; Nr: -;</t>
  </si>
  <si>
    <t>Suprafeţe=49,49 ha, mp;CF=30168 ;Date cadastrale=128 ;</t>
  </si>
  <si>
    <t>Suprafeţe=3 ha, mp;CF=30498 ;Date cadastrale=338 ;</t>
  </si>
  <si>
    <t>Suprafeţe=7 ha, mp;CF=30501 ;Date cadastrale=345 ;</t>
  </si>
  <si>
    <t>Suprafeţe=7 ha, mp;CF=30503 ;Date cadastrale=416 ;</t>
  </si>
  <si>
    <t>Suprafeţe=4 ha, mp;CF=30506 ;Date cadastrale=326 ;</t>
  </si>
  <si>
    <t>Suprafeţe=3,9059 ha, mp;CF=30504 ;Date cadastrale=178 ;</t>
  </si>
  <si>
    <t>Suprafeţe=2 ha, mp;CF=30505 ;Date cadastrale=343 ;</t>
  </si>
  <si>
    <t>Suprafeţe=4 ha, mp;CF=30502 ;Date cadastrale=347 ;</t>
  </si>
  <si>
    <t>Suprafeţe=2 ha mp;CF=30499 ;Date cadastrale=344 ;</t>
  </si>
  <si>
    <t>Suprafeţe=2 ha, mp;CF=30500 ;Date cadastrale=346 ;</t>
  </si>
  <si>
    <t>Suprafeţe=3 ha, mp;CF=30507 ;Date cadastrale=342 ;</t>
  </si>
  <si>
    <t>Suprafeţe=9 ha mp;CF=50437,50438 ;Date cadastrale=212,213 ;</t>
  </si>
  <si>
    <t>Suprafeţe=9 ha mp;CF=50439 ;Date cadastrale=166 ;</t>
  </si>
  <si>
    <t>Suprafeţe=10 ha mp;CF=50436 ;Date cadastrale=286 ;</t>
  </si>
  <si>
    <t>Suprafeţe=2,4967 ha, mp;CF=61672,61674 ;Date cadastrale=1368,1369 ;</t>
  </si>
  <si>
    <t>Suprafeţe=0,9127 ha, mp;CF=61680 ;Date cadastrale=1372 ;</t>
  </si>
  <si>
    <t>Suprafeţe=1,0698 ha, mp;CF=61671,61670 ;Date cadastrale=1370,1371 ;</t>
  </si>
  <si>
    <t>Suprafeţe=6,0701 ha, mp;CF=70186 ;Date cadastrale=194 ;</t>
  </si>
  <si>
    <t>Suprafeţe=4 ha, mp;CF=60176 ;Date cadastrale=60176 ;</t>
  </si>
  <si>
    <t>Suprafeţe=3,4996 ha, mp;CF=60136 ;Date cadastrale=266 ;</t>
  </si>
  <si>
    <t>Suprafeţe=9 ha, mp;CF=60338 ;Date cadastrale=60338 ;</t>
  </si>
  <si>
    <t>Suprafeţe=5,5 ha, mp;CF=60335 ;Date cadastrale=60335 ;</t>
  </si>
  <si>
    <t>Suprafeţe=5 HA mp;CF=60343 ;Date cadastrale=60343 ;</t>
  </si>
  <si>
    <t>Suprafeţe=4,5 ha, mp;CF=60423 ;Date cadastrale=157 ;</t>
  </si>
  <si>
    <t>Suprafeţe=10 ha, mp;CF=60375 ;Date cadastrale=60375 ;</t>
  </si>
  <si>
    <t>Suprafeţe=2,8 ha, mp;CF=60466 ;Date cadastrale=527 ;</t>
  </si>
  <si>
    <t>Suprafeţe=10 ha, mp;CF=60424 ;Date cadastrale=146 ;</t>
  </si>
  <si>
    <t>Suprafeţe=6,1 ha, mp;CF=60337 ;Date cadastrale=60337 ;</t>
  </si>
  <si>
    <t>Suprafeţe=10 ha, mp;CF=60287 ;Date cadastrale=389 ;</t>
  </si>
  <si>
    <t>Suprafeţe=128 ha, mp;CF=60288 ;Date cadastrale=413 ;</t>
  </si>
  <si>
    <t>Suprafeţe=9,9798 ha, mp;CF=60674 ;Date cadastrale=346 ;</t>
  </si>
  <si>
    <t>Suprafeţe=3,0001 ha, mp;CF=60179 ;Date cadastrale=189 ;</t>
  </si>
  <si>
    <t xml:space="preserve"> North Star XLIII  - 64 ( Z 43 / 64 S )</t>
  </si>
  <si>
    <t xml:space="preserve"> North Star XLIII  - 65 ( Z 43 / 65 S )</t>
  </si>
  <si>
    <t xml:space="preserve"> Furioso LXVII - 42  ( F 67 / 42 S )</t>
  </si>
  <si>
    <t xml:space="preserve"> North Star XLIII  - 54 ( Z 53 / 54 S )</t>
  </si>
  <si>
    <t>Sex:A.M.P.;  anul nasterii:2007; locatia de baza:H Slatina</t>
  </si>
  <si>
    <t xml:space="preserve"> North Star XLIII  - 56 ( Z 53 / 56 S )</t>
  </si>
  <si>
    <t xml:space="preserve"> North Star XLIII  - 34 ( Z 53 - 34 S )</t>
  </si>
  <si>
    <t xml:space="preserve"> Furioso LXII - 41 ( F 62 / 41 S )</t>
  </si>
  <si>
    <t xml:space="preserve"> North Star XLII-32 ( Z 42 / 32 S )</t>
  </si>
  <si>
    <t xml:space="preserve"> LILEUL (Us 18/R)</t>
  </si>
  <si>
    <t>Sex:A.M.P.;  anul nasterii:2008; locatia de baza:H Rusetu</t>
  </si>
  <si>
    <t xml:space="preserve"> IUNG (Us 19/R)</t>
  </si>
  <si>
    <t xml:space="preserve"> AVIAN (Ep 13/R)</t>
  </si>
  <si>
    <t xml:space="preserve"> IMBOLD (Ep 15/R)</t>
  </si>
  <si>
    <t xml:space="preserve"> IACOVIN (Ep 16/R)</t>
  </si>
  <si>
    <t xml:space="preserve"> FEDELES ( I 32/D )</t>
  </si>
  <si>
    <t xml:space="preserve"> MEDIUM (Fu 10/D)</t>
  </si>
  <si>
    <t xml:space="preserve"> MAGUREL ( I 38/D)</t>
  </si>
  <si>
    <t xml:space="preserve"> LIMONA (Sg 2/R)</t>
  </si>
  <si>
    <t>Sex:I.M.;  anul nasterii:2008; locatia de baza:H Rusetu</t>
  </si>
  <si>
    <t xml:space="preserve"> ELODIA (Ep 12/R)</t>
  </si>
  <si>
    <t xml:space="preserve"> ILBANA (Ep 14/R)</t>
  </si>
  <si>
    <t xml:space="preserve"> IONUTA (Us 20/R)</t>
  </si>
  <si>
    <t xml:space="preserve"> URLIANA (Ep 18/R)</t>
  </si>
  <si>
    <t xml:space="preserve"> LITRA (Sg 5/R)</t>
  </si>
  <si>
    <t xml:space="preserve"> GLADIOLA ( I 33/D )</t>
  </si>
  <si>
    <t xml:space="preserve"> Hadban XXXVII-11 ( H 37 / 11 R )</t>
  </si>
  <si>
    <t>Sex:I.M.;  anul nasterii:2006; locatia de baza:H Radauti</t>
  </si>
  <si>
    <t xml:space="preserve"> Mersuch XXV-24 ( M 25 / 24 R )</t>
  </si>
  <si>
    <t xml:space="preserve"> Siglavy Bagdady XVII-17 ( SB 17 / 17 R )</t>
  </si>
  <si>
    <t xml:space="preserve"> Gazal XVIII-5 ( G 18 / 5 R ) </t>
  </si>
  <si>
    <t>Sex:I.M.;  anul nasterii:2007; locatia de baza:H Radauti</t>
  </si>
  <si>
    <t xml:space="preserve"> Shagya LXII-34 ( Sh 62 / 34 R ) </t>
  </si>
  <si>
    <t>Sex:A.M.P.;  anul nasterii:2007; locatia de baza:H Radauti</t>
  </si>
  <si>
    <t xml:space="preserve"> Dahoman XXXIX-89 ( D 39 / 89 R )</t>
  </si>
  <si>
    <t>Sex:I.M.;  anul nasterii:2008; locatia de baza:H Radauti</t>
  </si>
  <si>
    <t xml:space="preserve"> Gazal XVIII-12 ( G 18 / 12 R ) </t>
  </si>
  <si>
    <t xml:space="preserve"> Shagya LXII-37 ( Sh 62 / 37 R )</t>
  </si>
  <si>
    <t xml:space="preserve"> Siglavy Bagdady XVII-21 ( SB 17 / 21 R )</t>
  </si>
  <si>
    <t xml:space="preserve"> El Sbaa XV-28 ( ES 15 / 28 R)</t>
  </si>
  <si>
    <t>Sex:A.M.P.;  anul nasterii:2008; locatia de baza:H Radauti</t>
  </si>
  <si>
    <t xml:space="preserve"> VAMPIR (Gi  / 33J)  642019820011757</t>
  </si>
  <si>
    <t>Sex:I.M.;  anul nasterii:2008; locatia de baza:DA Tg. Mures</t>
  </si>
  <si>
    <t xml:space="preserve"> Gidran XLIV - 32 ( G 44 / 32 T )</t>
  </si>
  <si>
    <t>Sex:I.M.;  anul nasterii:2004; locatia de baza:H Tulucesti</t>
  </si>
  <si>
    <t xml:space="preserve"> Gidran XLII - 39 ( G 42 / 39 T )</t>
  </si>
  <si>
    <t xml:space="preserve"> Gidran XLIV - 52 ( G 44 / 52 T )</t>
  </si>
  <si>
    <t xml:space="preserve"> Gidran XLIII - 34 ( G 43 / 43 T )</t>
  </si>
  <si>
    <t xml:space="preserve"> Gidran XLII - 38 ( G 38 / 38 T )</t>
  </si>
  <si>
    <t xml:space="preserve"> Gidran XLIII - 31 ( G 43 / 31 T )</t>
  </si>
  <si>
    <t xml:space="preserve"> Gidran XLIII - 33 ( G 43 / 33 T )</t>
  </si>
  <si>
    <t xml:space="preserve"> Gidran XLV - 40 ( G 45 / 40 T )</t>
  </si>
  <si>
    <t xml:space="preserve"> Gidran XLIV - 53 ( G 44 / 53 T )</t>
  </si>
  <si>
    <t xml:space="preserve"> Gidran XLIV - 54 ( G 44 / 53 T )</t>
  </si>
  <si>
    <t xml:space="preserve"> Gidran XLIII - 37 ( G 43 / 37 T )</t>
  </si>
  <si>
    <t>Suprafeţe=11,1904 ha, mp;CF=70228,70231 ;Date cadastrale=167,166 ;</t>
  </si>
  <si>
    <t>Suprafeţe=11,2001 ha, mp;CF=70229,70230 ;Date cadastrale=164,165 ;</t>
  </si>
  <si>
    <t>Suprafeţe=9 ha, mp;CF=60452,60450 ;Date cadastrale=60452,179 ;</t>
  </si>
  <si>
    <t>Suprafeţe=1,7265 ha mp;CF=50658 ;Date cadastrale=541 ;</t>
  </si>
  <si>
    <t>Suprafeţe=0,7264 ha mp;CF=50659 ;Date cadastrale=538 ;</t>
  </si>
  <si>
    <t>Suprafeţe=11,47 ha mp;CF=100169,100170 ;Date cadastrale=1425,1426,90 ;</t>
  </si>
  <si>
    <t>Suprafeţe=48 ha, mp;CF=1860 ;Date cadastrale=2666 ;</t>
  </si>
  <si>
    <t>Suprafeţe=98,1 ha mp;CF=100087,100086 ;Date cadastrale=161,162 ;</t>
  </si>
  <si>
    <t>Suprafeţe=48,3534 mp;CF=20137 ;Date cadastrale=416 ;</t>
  </si>
  <si>
    <t>Suprafeţe=3,0168 mp;CF=20140 ;Date cadastrale=559 ;</t>
  </si>
  <si>
    <t>Suprafeţe=28,4985 ha mp;CF=20076,20098 ;Date cadastrale=310,311 ;</t>
  </si>
  <si>
    <t>Suprafeţe=48,0376 ha mp;CF=20094,20092 ;Date cadastrale=238,239 ;</t>
  </si>
  <si>
    <t>Suprafeţe=59,5817 ha mp;CF=20090,20097,20095,20093,20091,20099,20096 ;Date cadastrale=269,266,267,265,268,264,263 ;</t>
  </si>
  <si>
    <t>Suprafeţe=60,7402 mp;CF=20276,20277,20288,20275,20282,20283,20280,20286,20274,20279,20285,20278,20289,20273,20281,20284 ;Date cadastrale=613/4,255,686,685,614/1,613/3,852,853,851,850,614/2,614/3,614/4,614/5,613/2,613/1 ;</t>
  </si>
  <si>
    <t>Hg 825/07.08.2012; HG 478/ 24-IUN-15;HG.478/24-IUN-15; HG 825/ 07-AUG-12;HG.825/07-AUG-12;OUG.1 din 04/01/2017;HG.354/18.05.2017;OUG.68 din 06/11/2019</t>
  </si>
  <si>
    <t>Suprafeţe=0,5159 HA mp;CF=20269 ;Date cadastrale=276 ;</t>
  </si>
  <si>
    <t>Suprafeţe=3,0004 ha, mp;CF=70579 ;Date cadastrale=577 ;</t>
  </si>
  <si>
    <t>Suprafeţe=1 ha, mp;CF=70150 ;Date cadastrale=120 ;</t>
  </si>
  <si>
    <t>Suprafeţe=10,0063 ha, mp;CF=70578 ;Date cadastrale=576 ;</t>
  </si>
  <si>
    <t>Suprafeţe=9,5003 ha, mp;CF=70296,70298 ;Date cadastrale=216,217/1 ;</t>
  </si>
  <si>
    <t>Suprafeţe=9,0069 ha, mp;CF=70412 ;Date cadastrale=208 ;</t>
  </si>
  <si>
    <t>Suprafeţe=9,0096 ha, mp;CF=70413 ;Date cadastrale=209 ;</t>
  </si>
  <si>
    <t>Suprafeţe=9,0074 ha, mp;CF=70411 ;Date cadastrale=207 ;</t>
  </si>
  <si>
    <t>Suprafeţe=4,5161 ha, mp;CF=73373 ;Date cadastrale=126 ;</t>
  </si>
  <si>
    <t>Suprafeţe=9,9992 ha, mp;CF=70333 ;Date cadastrale=211 ;</t>
  </si>
  <si>
    <t>Suprafeţe=10,0175 ha, mp;CF=70081 ;Date cadastrale=137 ;</t>
  </si>
  <si>
    <t>Suprafeţe=2,0068 ha, mp;CF=73929 ;Date cadastrale=3255 ;</t>
  </si>
  <si>
    <t>Suprafeţe=10,0003 ha mp;CF=70300 ;Date cadastrale=236 ;</t>
  </si>
  <si>
    <t>Suprafeţe=9,0001 ha, mp;CF=70163 ;Date cadastrale=215 ;</t>
  </si>
  <si>
    <t>Suprafeţe=35,8821 ha, mp;CF=70110,70111 ;Date cadastrale=220,219 ;</t>
  </si>
  <si>
    <t>Suprafeţe=5,7819 ha, mp;CF=73371 ;Date cadastrale=176 ;</t>
  </si>
  <si>
    <t>Suprafeţe=82,6116 ha, mp;CF=70126,70125,70128,70129,70124,70127 ;Date cadastrale=144,145,147,146 ;</t>
  </si>
  <si>
    <t>Suprafeţe=61,9778 ha, mp;CF=70135,70130 ;Date cadastrale=112,111 ;</t>
  </si>
  <si>
    <t>Suprafeţe=0,9664 ha, mp;CF=70144 ;Date cadastrale=159 ;</t>
  </si>
  <si>
    <t>Suprafeţe=16,0051 ha, mp;CF=70198 ;Date cadastrale=352 ;</t>
  </si>
  <si>
    <t>Suprafeţe=3,0089 ha, mp;CF=70400,70401 ;Date cadastrale=263,262 ;</t>
  </si>
  <si>
    <t>Suprafeţe=1,0008 ha, mp;CF=72372 ;Date cadastrale=2764 ;</t>
  </si>
  <si>
    <t>Suprafeţe=1,1604 ha, mp;CF=70419 ;Date cadastrale=556 ;</t>
  </si>
  <si>
    <t>Suprafeţe=11,7491 ha, mp;CF=72756,72757 ;Date cadastrale=958,959 ;</t>
  </si>
  <si>
    <t>Suprafeţe=2,2001 ha, mp;CF=72752,72753 ;Date cadastrale=960,961 ;</t>
  </si>
  <si>
    <t>Suprafeţe=1,8139 ha, mp;CF=73372 ;Date cadastrale=140 ;</t>
  </si>
  <si>
    <t>Suprafeţe=72,2296 ha, mp;CF=70763 ;Date cadastrale=676 ;</t>
  </si>
  <si>
    <t>Suprafeţe=6,2014 ha, mp;CF=70171 ;Date cadastrale=283 ;</t>
  </si>
  <si>
    <t>Suprafeţe=6,2416 ha, mp;CF=70440,70441 ;Date cadastrale=239,238 ;</t>
  </si>
  <si>
    <t>Suprafeţe=23,84 ha, mp;CF=70508 ;Date cadastrale=538 ;</t>
  </si>
  <si>
    <t>Suprafeţe=18,1002 ha, mp;CF=70088,70089,70090,70091,70092,70093,70094,70095,70096,70097,70098,70099 ;Date cadastrale=146,149,151,153,145,148,154,144,147,150,152,155 ;</t>
  </si>
  <si>
    <t>Suprafeţe=2,3998 ha, mp;CF=70509 ;Date cadastrale=505 ;</t>
  </si>
  <si>
    <t>Suprafeţe=4,3830 ha, mp;CF=70467,70469 ;Date cadastrale=480,481 ;</t>
  </si>
  <si>
    <t>Suprafeţe=8,5454 ha, mp;CF=70478 ;Date cadastrale=432 ;</t>
  </si>
  <si>
    <t>Suprafeţe=9,2614 ha, mp;CF=70468 ;Date cadastrale=433 ;</t>
  </si>
  <si>
    <t>Suprafeţe=25,0030 ha, mp;CF=70493,70506 ;Date cadastrale=557,559 ;</t>
  </si>
  <si>
    <t>Suprafeţe=2,1093 ha, mp;CF=70457 ;Date cadastrale=360 ;</t>
  </si>
  <si>
    <t>Suprafeţe=15,0160 ha, mp;CF=70456 ;Date cadastrale=359 ;</t>
  </si>
  <si>
    <t>Suprafeţe=30,0205 ha, mp;CF=70461 ;Date cadastrale=361 ;</t>
  </si>
  <si>
    <t>Suprafeţe=2,3420 ha, mp;CF=73505 ;Date cadastrale=367 ;</t>
  </si>
  <si>
    <t>Suprafeţe=8,4983 ha, mp;CF=72754 ;Date cadastrale=962 ;</t>
  </si>
  <si>
    <t>Suprafeţe=9,3014 ha, mp;CF=72750 ;Date cadastrale=963 ;</t>
  </si>
  <si>
    <t>Suprafeţe=9 ha, mp;CF=60338 ;Date cadastrale=590 ;</t>
  </si>
  <si>
    <t>Corectare torenti din bazinul hidrografic Raul Mic Cugir, obiect II</t>
  </si>
  <si>
    <t>HG 987/17.10.2012;OUG.1 din 04/01/2017;HG.354/18.05.2017;OUG.68 din 06/11/2019;HG.846/08.10.2020</t>
  </si>
  <si>
    <t>Corectare torenti Bosorogu</t>
  </si>
  <si>
    <t>Corectare torenti Garda Seaca, obiect I</t>
  </si>
  <si>
    <t>HG 987/2012;OUG.1 din 04/01/2017;HG.354/18.05.2017;OUG.68 din 06/11/2019;HG.846/08.10.2020</t>
  </si>
  <si>
    <t>Corectare torenti Luncsoara</t>
  </si>
  <si>
    <t>CT Pecineagu Satic</t>
  </si>
  <si>
    <t>HG 987/2012; HG 478/ 24-IUN-15;HG.478/24-IUN-15;OUG.1 din 04/01/2017;HG.354/18.05.2017;OUG.68 din 06/11/2019;HG.846/08.10.2020</t>
  </si>
  <si>
    <t>Lungime albie corectată/consolidată=2,12 km;</t>
  </si>
  <si>
    <t>CT Rotunda Sterescu</t>
  </si>
  <si>
    <t>CT Raul Doamnei Cernat</t>
  </si>
  <si>
    <t>CT din Bazinul hidrografic Raul Doamnei</t>
  </si>
  <si>
    <t>CT Valsan (Valea Robaia)</t>
  </si>
  <si>
    <t>Lungime albie corectată/consolidată=1,52 km;</t>
  </si>
  <si>
    <t>Corectare torenti Transfagarasan</t>
  </si>
  <si>
    <t>CT Carcinov Dobresti</t>
  </si>
  <si>
    <t>CT Badeanca</t>
  </si>
  <si>
    <t>CT Raul Targului Amonte Rausor</t>
  </si>
  <si>
    <t>CT Raul Targului Cuca Batrana</t>
  </si>
  <si>
    <t>CT Bazinul hidrografic Rausor Raul Targului</t>
  </si>
  <si>
    <t>CT Rausor Menghea</t>
  </si>
  <si>
    <t>CT Robaia II</t>
  </si>
  <si>
    <t>CT Bratia</t>
  </si>
  <si>
    <t>Lungime albie corectată/consolidată=4,03 km;</t>
  </si>
  <si>
    <t>Corectare torenti Tamasi, etapa II</t>
  </si>
  <si>
    <t>CT Plopu Darmanesti</t>
  </si>
  <si>
    <t>Corectare torenti Halosul Mare</t>
  </si>
  <si>
    <t>Lungime albie corectată/consolidată=3,46 km;</t>
  </si>
  <si>
    <t>CT Grohot</t>
  </si>
  <si>
    <t>Corectare torenti Slanicel</t>
  </si>
  <si>
    <t>CT Grozea Tulburea</t>
  </si>
  <si>
    <t>CT Mihaileasa</t>
  </si>
  <si>
    <t>CT  Iacob</t>
  </si>
  <si>
    <t>Lungime albie corectată/consolidată=1,35 km;</t>
  </si>
  <si>
    <t>Corectare torenti Asaul Mic</t>
  </si>
  <si>
    <t>Corectare torenti Bazin Covata</t>
  </si>
  <si>
    <t>CT Bolohanu</t>
  </si>
  <si>
    <t>Lungime albie corectată/consolidată=1,17 km;</t>
  </si>
  <si>
    <t>Corectare torenti Cotumbita</t>
  </si>
  <si>
    <t>CT Capra si Agastin</t>
  </si>
  <si>
    <t>Lungime albie corectată/consolidată=1,93 km;</t>
  </si>
  <si>
    <t>CT Paraul Boului</t>
  </si>
  <si>
    <t>CT Caputeanu</t>
  </si>
  <si>
    <t>Corectare torenti Dobru, etapa II</t>
  </si>
  <si>
    <t>CT Pufu, etapa II</t>
  </si>
  <si>
    <t>Corectare torenti Valea Finisului, obiect I</t>
  </si>
  <si>
    <t>Corectare torenti Valea Draganului, obiect I</t>
  </si>
  <si>
    <t>Corectare torenti Craiasa, obiect II</t>
  </si>
  <si>
    <t>Lungime albie corectată/consolidată=1,45 km;</t>
  </si>
  <si>
    <t>Corectare torenti Valea Lupului, obiect II</t>
  </si>
  <si>
    <t>Corectare torenti Baita Poiana, obiect I</t>
  </si>
  <si>
    <t>Corectare torenti Bazinul hidrografic Aleu</t>
  </si>
  <si>
    <t>Corectare torenti Izvorul Bailor</t>
  </si>
  <si>
    <t>Corectare torenti Timisul Mare Sec</t>
  </si>
  <si>
    <t>HG 987/2012;OUG.1 din 04/01/2017;OUG.68 din 06/11/2019</t>
  </si>
  <si>
    <t xml:space="preserve">lucrari de corectare a torentilor; L=1,9  Km,
</t>
  </si>
  <si>
    <t>Corectare torenti Recea de Jos</t>
  </si>
  <si>
    <t>Corectare torenti Recea de Sus</t>
  </si>
  <si>
    <t>Corectare torenti Tarlung</t>
  </si>
  <si>
    <t>Corectare torenti Bazinul hidrografic Valea Nehoiului, obiect I</t>
  </si>
  <si>
    <t>HG 987/2012;OUG.1 din 04/01/2017;OUG.68 din 06/11/2019;HG.846/08.10.2020</t>
  </si>
  <si>
    <t>Corectare torenti Bazinul hidrografic Valea Nehoiului, obiect II</t>
  </si>
  <si>
    <t xml:space="preserve">
HG 987/2012;OUG.1 din 04/01/2017;OUG.68 din 06/11/2019;HG.846/08.10.2020</t>
  </si>
  <si>
    <t>Corectare torenti Paraul Brebu</t>
  </si>
  <si>
    <t>Baraje fixe Plaiul Florilor</t>
  </si>
  <si>
    <t>Corectare torenti Basca Mare</t>
  </si>
  <si>
    <t>Corectare torenti Secu</t>
  </si>
  <si>
    <t>Corectare torenti Valiug</t>
  </si>
  <si>
    <t>Corectare torenti Mehadica</t>
  </si>
  <si>
    <t>Corectare torenti Tarnita, obiect I</t>
  </si>
  <si>
    <t>Corectare torenti Valea Stanciului</t>
  </si>
  <si>
    <t>Lungime albie corectată/consolidată=2,13 km;</t>
  </si>
  <si>
    <t>Corectare torenti Somesul Rece (Risca Mare)</t>
  </si>
  <si>
    <t>Corectare torenti Paraul Cetatele</t>
  </si>
  <si>
    <t>Corectare torenti Valea Cetatii</t>
  </si>
  <si>
    <t>Corectare torenti Dudaia, obiect II</t>
  </si>
  <si>
    <t>Corectare torenti Valea Rachitele</t>
  </si>
  <si>
    <t>Corectare torenti Malu cu Flori</t>
  </si>
  <si>
    <t>Corectare torenti Runcu Tuha</t>
  </si>
  <si>
    <t>Corectare torenti Paraul Tatarului si Mircii</t>
  </si>
  <si>
    <t>Lungime albie corectată/consolidată=1,15 km;</t>
  </si>
  <si>
    <t>Corectare torenti Valea Tamaia</t>
  </si>
  <si>
    <t>CT Paraul Huruba, Pritulelor, Rugacinii</t>
  </si>
  <si>
    <t>Lungime albie corectată/consolidată=0,84 km;</t>
  </si>
  <si>
    <t>CT Paraul Noroiului, Strungii, Rachiti</t>
  </si>
  <si>
    <t>Lungime albie corectată/consolidată=1,29 km;</t>
  </si>
  <si>
    <t>Corectare torenti din Bazinul hidrografic Strei</t>
  </si>
  <si>
    <t>Corectare torenti din Bazinul hidrografic Rau Barbat</t>
  </si>
  <si>
    <t>Corectare torenti din Bazinul hidrografic Lapusnicul Mare</t>
  </si>
  <si>
    <t>CT din Bazinul hidrografic Dobra-Tarnita Muncel, obiect I</t>
  </si>
  <si>
    <t>CT din Bazinul hidrografic Dobra, obiect II</t>
  </si>
  <si>
    <t>CT din Bazinul hidrografic Jiul de Vest</t>
  </si>
  <si>
    <t>Lungime albie corectată/consolidată=2,02 km;</t>
  </si>
  <si>
    <t>Corectare torenti din Bazinul hidrografic Taia</t>
  </si>
  <si>
    <t>Corectare torenti Berdu, obiect II</t>
  </si>
  <si>
    <t>Corectare torenti Vodita, Jidostita</t>
  </si>
  <si>
    <t>Corectare torenti Carbunele, Radoteasa</t>
  </si>
  <si>
    <t>Corectare torenti Cernisoara</t>
  </si>
  <si>
    <t>Lungime albie corectată/consolidată=1,95 km;</t>
  </si>
  <si>
    <t>Corectare torenti Scurtu Maneasa</t>
  </si>
  <si>
    <t>Corectare torenti Stirbita, Ogasul Sec</t>
  </si>
  <si>
    <t>Corectare torenti Galcevat, obiect 1</t>
  </si>
  <si>
    <t>Corectare torenti Bazinul hidrografic Salard</t>
  </si>
  <si>
    <t>Lungime albie corectată/consolidată=3,745 km;</t>
  </si>
  <si>
    <t>Corectare torenti  Bazinul hidrografic Muresul Superior</t>
  </si>
  <si>
    <t>Lungime albie corectată/consolidată=4,38 km;</t>
  </si>
  <si>
    <t>Corectare torenti Iod, Pescoasa, Rastolita</t>
  </si>
  <si>
    <t>Lungime albie corectată/consolidată=2,52 km;</t>
  </si>
  <si>
    <t>Corectare torenti  Bazinul hidrografic Ilva Mare</t>
  </si>
  <si>
    <t>Corectare torenti  Bazinul hidrografic Gudea Mica, Lunca Bradului</t>
  </si>
  <si>
    <t>Corectare torenti  Bazinul hidrografic Valea Hotarului</t>
  </si>
  <si>
    <t>CT Bazinul hidrografic  Limbasel</t>
  </si>
  <si>
    <t>CT Voila-Telega</t>
  </si>
  <si>
    <t>Lungime albie corectată/consolidată=1,48 km;</t>
  </si>
  <si>
    <t>CT Valea Rea</t>
  </si>
  <si>
    <t>CT Batraioara aval de barajul 14 B 4</t>
  </si>
  <si>
    <t>CT Bazinul hidrografic Paltinu- Voila</t>
  </si>
  <si>
    <t xml:space="preserve">Corectare torenti Basca fara Cale
</t>
  </si>
  <si>
    <t>CT ramificatie Sfanta Ana</t>
  </si>
  <si>
    <t>CT Valea Fiarelor II</t>
  </si>
  <si>
    <t>CT Valea Batraioara</t>
  </si>
  <si>
    <t>CT Valea Fiarelor</t>
  </si>
  <si>
    <t>CT Urlatoarea</t>
  </si>
  <si>
    <t>CT Valea Babei</t>
  </si>
  <si>
    <t>CT Valea Pelesului</t>
  </si>
  <si>
    <t>Corectare torenti Bazinul hidrografic Dobra</t>
  </si>
  <si>
    <t>Corectare torenti Bazinul hidrografic Salatruc</t>
  </si>
  <si>
    <t>Corectare torenti Bazinul hidrografic  Sadau</t>
  </si>
  <si>
    <t>Corectare torenti Bazin Primataru</t>
  </si>
  <si>
    <t>Corectare torenti Luncani</t>
  </si>
  <si>
    <t xml:space="preserve">
HG 987/2012
;OUG.1 din 04/01/2017;HG.354/18.05.2017;OUG.68 din 06/11/2019;HG.846/08.10.2020</t>
  </si>
  <si>
    <t>Corectare torenti  Caciulata,  obiect II</t>
  </si>
  <si>
    <t>Corectare torenti Rostea</t>
  </si>
  <si>
    <t xml:space="preserve">CT Valea Lupului, Calauzu Mare
</t>
  </si>
  <si>
    <t>Lungime albie corectată/consolidată=2,29 km;</t>
  </si>
  <si>
    <t>CT Samnicel</t>
  </si>
  <si>
    <t>CT Stoilesti-Ravena 26-101</t>
  </si>
  <si>
    <t>CT Trepteni-Ravena 71</t>
  </si>
  <si>
    <t>CT Bazinul hidrografic Milcovelu</t>
  </si>
  <si>
    <t>CT Bazinul hidrografic Ramna, Taratu</t>
  </si>
  <si>
    <t>CT Bazinul hidrografic  Milcov Stoichita</t>
  </si>
  <si>
    <t>CT Bazinul hidrografic Fetig</t>
  </si>
  <si>
    <t>CT Milcov Barcu Taratu</t>
  </si>
  <si>
    <t>CT Bazinul hidrografic  Purcelu</t>
  </si>
  <si>
    <t>CT Bazinul hidrografic  Ramna Superioara</t>
  </si>
  <si>
    <t>CT Bazinul hidrografic Paraul Motnau</t>
  </si>
  <si>
    <t>Corectare torenti din bazinul hidrografic Raul Mare Cugir ob II</t>
  </si>
  <si>
    <t>HG 783/09-OCT-13;OUG.1 din 04/01/2017;HG.354/18.05.2017;OUG.68 din 06/11/2019;HG.846/08.10.2020</t>
  </si>
  <si>
    <t>Teren destinat impaduririi</t>
  </si>
  <si>
    <t>conform amenajamentului silvic</t>
  </si>
  <si>
    <t>HG 460/10-IUL-13;OUG.1 din 04/01/2017;HG.354/18.05.2017;OUG.68 din 06/11/2019</t>
  </si>
  <si>
    <t>Suprafeţe=44700 mp;CF=314181 ;Date cadastrale=6135 ;</t>
  </si>
  <si>
    <t>Padure</t>
  </si>
  <si>
    <t>Albeştii de Muşcel</t>
  </si>
  <si>
    <t>Tara: România; Judet: ARGEŞ;Com Albeştii de Muşcel;   -; Nr: -;</t>
  </si>
  <si>
    <t>HG 460/10-IUL-13:/;OUG.1 din 04/01/2017;HG.354/18.05.2017;OUG.68 din 06/11/2019</t>
  </si>
  <si>
    <t>Suprafeţe=69000 mp;CF=80217 ;Date cadastrale=405 ;</t>
  </si>
  <si>
    <t>Suprafeţe=90000 mp;CF=80218 ;Date cadastrale=9 ;</t>
  </si>
  <si>
    <t>conform anajamentului silvic</t>
  </si>
  <si>
    <t>Suprafeţe=5000 mp;CF=80219 ;Date cadastrale=17 ;</t>
  </si>
  <si>
    <t>Lereşti</t>
  </si>
  <si>
    <t>Tara: România; Judet: ARGEŞ;Com Lereşti;   -; Nr: -;</t>
  </si>
  <si>
    <t>Suprafeţe=90000 mp;CF=80716 ;Date cadastrale=644 ;</t>
  </si>
  <si>
    <t>HG 460/10-IUL-07;OUG.1 din 04/01/2017;HG.354/18.05.2017;OUG.68 din 06/11/2019</t>
  </si>
  <si>
    <t>Suprafeţe=100000 mp;CF=80717 ;Date cadastrale=645, 646 ;</t>
  </si>
  <si>
    <t>Costeşti</t>
  </si>
  <si>
    <t>Tara: România; Judet: ARGEŞ;Orş Costeşti;   -; Nr: -;</t>
  </si>
  <si>
    <t>Suprafeţe=10083 mp;CF=80616 ;Date cadastrale=555 ;</t>
  </si>
  <si>
    <t>Teren destinat impaduriri</t>
  </si>
  <si>
    <t>conform amenajamentului sivic</t>
  </si>
  <si>
    <t>HG 460/10-IUL-13; HG 460/ 10-IUL-13:460/10-IUL-13;OUG.1 din 04/01/2017;HG.354/18.05.2017;OUG.68 din 06/11/2019</t>
  </si>
  <si>
    <t>Suprafeţe=55000 mp;CF=70090 ;Date cadastrale=289 ;</t>
  </si>
  <si>
    <t>HG 460/10-IUL-13:460/10-IUL-13;OUG.1 din 04/01/2017;HG.354/18.05.2017;OUG.68 din 06/11/2019</t>
  </si>
  <si>
    <t>Suprafeţe=99989 mp;CF=70091 ;Date cadastrale=288 ;</t>
  </si>
  <si>
    <t>Negraşi</t>
  </si>
  <si>
    <t>Tara: România; Judet: ARGEŞ;Com Negraşi;   -; Nr: -;</t>
  </si>
  <si>
    <t>Suprafeţe=22349 mp;CF=80089 ;Date cadastrale=83 ;</t>
  </si>
  <si>
    <t>Suprafeţe=40000 mp;CF=80089 ;Date cadastrale=83 ;</t>
  </si>
  <si>
    <t>Suprafeţe=10300 mp;CF=80089 ;Date cadastrale=83 ;</t>
  </si>
  <si>
    <t>Corectare torenti din bazinul hidrografic Ghideon</t>
  </si>
  <si>
    <t>Lungime albie corectată/consolidată=2,81 km;</t>
  </si>
  <si>
    <t>Corectare torenti Ramnicelu-Jitia</t>
  </si>
  <si>
    <t>Lungime albie corectată/consolidată=4,93 km;</t>
  </si>
  <si>
    <t>Corectarea torenti din bazinul hidrografic Paraul Porcului</t>
  </si>
  <si>
    <t>Corectare torenti din bazinul hidrografic Reghiu etapa II</t>
  </si>
  <si>
    <t>Corectare torenti din bazinul hidrografic Larga Ciocanele</t>
  </si>
  <si>
    <t>Suprafeţe=20000 mp;CF=80089 ;Date cadastrale=83 ;</t>
  </si>
  <si>
    <t>Suprafeţe=20974 mp;CF=80089 ;Date cadastrale=83 ;</t>
  </si>
  <si>
    <t>Suprafeţe=21000 mp;CF=80089 ;Date cadastrale=83 ;</t>
  </si>
  <si>
    <t>Suprafeţe=36213 mp;CF=80089 ;Date cadastrale=83 ;</t>
  </si>
  <si>
    <t>Suprafeţe=5000 mp;CF=80089 ;Date cadastrale=83 ;</t>
  </si>
  <si>
    <t>Suprafeţe=30000 mp;CF=80089 ;Date cadastrale=83 ;</t>
  </si>
  <si>
    <t>Morăreşti</t>
  </si>
  <si>
    <t>Tara: România; Judet: ARGEŞ;Com Morăreşti;   -; Nr: -;</t>
  </si>
  <si>
    <t>Suprafeţe=50000 mp;CF=80192, 80191 ;Date cadastrale=117, 115 ;</t>
  </si>
  <si>
    <t>Suprafeţe=100177 mp;CF=80188 ;Date cadastrale=126 ;</t>
  </si>
  <si>
    <t>Suprafeţe=99920 mp;CF=80190 ;Date cadastrale=127 ;</t>
  </si>
  <si>
    <t>Suprafeţe=10000 mp;CF=80187 ;Date cadastrale=116 ;</t>
  </si>
  <si>
    <t>Corbeni</t>
  </si>
  <si>
    <t>Tara: România; Judet: ARGEŞ;Com Corbeni;   -; Nr: -;</t>
  </si>
  <si>
    <t>Suprafeţe=100000 mp;CF=80404 ;Date cadastrale=237 ;</t>
  </si>
  <si>
    <t>Merişani</t>
  </si>
  <si>
    <t>Tara: România; Judet: ARGEŞ;Com Merişani;   -; Nr: -;</t>
  </si>
  <si>
    <t>Suprafeţe=7520 mp;CF=80388 ;Date cadastrale=563 ;</t>
  </si>
  <si>
    <t>Mălureni</t>
  </si>
  <si>
    <t>Tara: România; Judet: ARGEŞ;Com Mălureni;   -; Nr: -;</t>
  </si>
  <si>
    <t>Suprafeţe=90020 mp;CF=80311 ;Date cadastrale=234 ;</t>
  </si>
  <si>
    <t>Miceşti</t>
  </si>
  <si>
    <t>Tara: România; Judet: ARGEŞ;Com Miceşti;   -; Nr: -;</t>
  </si>
  <si>
    <t>Suprafeţe=22500 mp;CF=80375 ;Date cadastrale=489 ;</t>
  </si>
  <si>
    <t>Suprafeţe=23702 mp;CF=82407 ;Date cadastrale=480 ;</t>
  </si>
  <si>
    <t>Suprafeţe=15000 mp;CF=80683 ;Date cadastrale=479 ;</t>
  </si>
  <si>
    <t>Călineşti</t>
  </si>
  <si>
    <t>Tara: România; Judet: ARGEŞ;Com Călineşti;   -; Nr: -;</t>
  </si>
  <si>
    <t>Suprafeţe=100120 mp;CF=81148 ;Date cadastrale=612 ;</t>
  </si>
  <si>
    <t>Leordeni</t>
  </si>
  <si>
    <t>Tara: România; Judet: ARGEŞ;Com Leordeni;   -; Nr: -;</t>
  </si>
  <si>
    <t>Suprafeţe=90000 mp;CF=80739 ;Date cadastrale=426 ;</t>
  </si>
  <si>
    <t>Suprafeţe=20000 mp;CF=80743 ;Date cadastrale=457 ;</t>
  </si>
  <si>
    <t>Suprafeţe=20000 mp;CF=80742 ;Date cadastrale=458 ;</t>
  </si>
  <si>
    <t>Suprafeţe=32600 mp;CF=80738 ;Date cadastrale=521 ;</t>
  </si>
  <si>
    <t>Suprafeţe=22010 mp;CF=80741 ;Date cadastrale=532 ;</t>
  </si>
  <si>
    <t>Suprafeţe=27093 mp;CF=80740 ;Date cadastrale=533 ;</t>
  </si>
  <si>
    <t>Vlădeşti</t>
  </si>
  <si>
    <t>Tara: România; Judet: ARGEŞ;Com Vlădeşti;   -; Nr: -;</t>
  </si>
  <si>
    <t>Suprafeţe=19998 mp;CF=80236 ;Date cadastrale=80236 ;</t>
  </si>
  <si>
    <t>Popeşti</t>
  </si>
  <si>
    <t>Tara: România; Judet: ARGEŞ;Com Popeşti;   -; Nr: -;</t>
  </si>
  <si>
    <t>Suprafeţe=20987 mp;CF=80083 ;Date cadastrale=147 ;</t>
  </si>
  <si>
    <t>Suprafeţe=27500 mp;CF=80390 ;Date cadastrale=80390 ;</t>
  </si>
  <si>
    <t>Nucşoara</t>
  </si>
  <si>
    <t>Tara: România; Judet: ARGEŞ;Com Nucşoara;   -; Nr: -;</t>
  </si>
  <si>
    <t>Suprafeţe=115000 mp;CF=80566 ;Date cadastrale=133 ;</t>
  </si>
  <si>
    <t>Suprafeţe=10000 mp;CF=80567 ;Date cadastrale=132 ;</t>
  </si>
  <si>
    <t>Bereşti-Tazlău</t>
  </si>
  <si>
    <t>Tara: România; Judet: BACĂU;Com Bereşti-Tazlău;   -; Nr: -;</t>
  </si>
  <si>
    <t>Suprafeţe=90036 mp;CF=60270 ;Date cadastrale=369 ;</t>
  </si>
  <si>
    <t>Buhoci</t>
  </si>
  <si>
    <t>Tara: România; Judet: BACĂU;Com Buhoci;   -; Nr: -;</t>
  </si>
  <si>
    <t>Suprafeţe=20000 mp;CF=60530 ;Date cadastrale=460 ;</t>
  </si>
  <si>
    <t>Suprafeţe=15000 mp;CF=60527 ;Date cadastrale=597 ;</t>
  </si>
  <si>
    <t>Solonţ</t>
  </si>
  <si>
    <t>Tara: România; Judet: BACĂU;Com Solonţ;   -; Nr: -;</t>
  </si>
  <si>
    <t>Suprafeţe=17931 mp;CF=60194 ;Date cadastrale=331 ;</t>
  </si>
  <si>
    <t>Balcani</t>
  </si>
  <si>
    <t>Tara: România; Judet: BACĂU;Com Balcani;   -; Nr: -;</t>
  </si>
  <si>
    <t>Suprafeţe=41901 mp;CF=60239 ;Date cadastrale=60239 ;</t>
  </si>
  <si>
    <t>padure</t>
  </si>
  <si>
    <t>Suprafeţe=17900 mp;CF=60304 ;Date cadastrale=60304 ;</t>
  </si>
  <si>
    <t>Poduri</t>
  </si>
  <si>
    <t>Tara: România; Judet: BACĂU;Com Poduri;   -; Nr: -;</t>
  </si>
  <si>
    <t>Suprafeţe=57000 mp;CF=60413, 60342, 60340 ;Date cadastrale=60413, 699, 697 ;</t>
  </si>
  <si>
    <t>Slănic Moldova</t>
  </si>
  <si>
    <t>Tara: România; Judet: BACĂU;Orş Slănic Moldova;   -; Nr: -;</t>
  </si>
  <si>
    <t>Suprafeţe=8874 mp;CF=60600 ;Date cadastrale=822 ;</t>
  </si>
  <si>
    <t>Târgu Ocna</t>
  </si>
  <si>
    <t>Tara: România; Judet: BACĂU;Orş Târgu Ocna;   -; Nr: -;</t>
  </si>
  <si>
    <t>Suprafeţe=17442 mp;CF=60827 ;Date cadastrale=1057 ;</t>
  </si>
  <si>
    <t>Suprafeţe=14400 mp;CF=60828 ;Date cadastrale=1302 ;</t>
  </si>
  <si>
    <t>Suprafeţe=75550 mp;CF=60833, 60832, 60831 ;Date cadastrale=60833, 1054, 1056 ;</t>
  </si>
  <si>
    <t>Suprafeţe=17446 mp;CF=60829, 60830 ;Date cadastrale=1052, 1053 ;</t>
  </si>
  <si>
    <t>Galaţii Bistriţei</t>
  </si>
  <si>
    <t>Tara: România; Judet: BISTRIŢA-NĂSĂUD;Com Galaţii Bistriţei;   -; Nr: -;</t>
  </si>
  <si>
    <t>Suprafeţe=162900 mp;CF=25405, 25496, 25497 ;Date cadastrale=239, 230, 237 ;</t>
  </si>
  <si>
    <t>Dumitriţa</t>
  </si>
  <si>
    <t>Tara: România; Judet: BISTRIŢA-NĂSĂUD;Com Dumitriţa;   -; Nr: -;</t>
  </si>
  <si>
    <t>Suprafeţe=142000 mp;CF=25327, 25163,25323, 25324 ;Date cadastrale=100, 101, 103, 102 ;</t>
  </si>
  <si>
    <t>Mânăstirea</t>
  </si>
  <si>
    <t>Tara: România; Judet: CĂLĂRAŞI;Com Mânăstirea;   -; Nr: -;</t>
  </si>
  <si>
    <t>HG 460/10-IUL-13;OUG.1 din 04/01/2017;OUG.68 din 06/11/2019</t>
  </si>
  <si>
    <t xml:space="preserve"> Suprafeţe=102100 mp;CF=20734, 20737 ;Date cadastrale=422, 423 ;</t>
  </si>
  <si>
    <t>Bărbuleţu</t>
  </si>
  <si>
    <t>Tara: România; Judet: DÂMBOVIŢA;Com Bărbuleţu;   -; Nr: -;</t>
  </si>
  <si>
    <t>Suprafeţe=40000 mp;CF=70154 ;Date cadastrale=495 ;</t>
  </si>
  <si>
    <t>Măneşti</t>
  </si>
  <si>
    <t>Tara: România; Judet: DÂMBOVIŢA;Com Măneşti;   -; Nr: -;</t>
  </si>
  <si>
    <t>Suprafeţe=90000 mp;CF=70222 ;Date cadastrale=687 ;</t>
  </si>
  <si>
    <t>Suprafeţe=30000 mp;CF=70358, 70359 ;Date cadastrale=569, 577 ;</t>
  </si>
  <si>
    <t>Suprafeţe=85000 mp;CF=70357 ;Date cadastrale=576 ;</t>
  </si>
  <si>
    <t>Suprafeţe=93000 mp;CF=70356 ;Date cadastrale=568 ;</t>
  </si>
  <si>
    <t>Suprafeţe=8000 mp;CF=70355 ;Date cadastrale=682 ;</t>
  </si>
  <si>
    <t>Suprafeţe=5600 mp;CF=70361 ;Date cadastrale=684 ;</t>
  </si>
  <si>
    <t>Suprafeţe=8400 mp;CF=70360 ;Date cadastrale=683 ;</t>
  </si>
  <si>
    <t>Suprafeţe=11008 mp;CF=70354 ;Date cadastrale=657 ;</t>
  </si>
  <si>
    <t>Vulcana-Pandele</t>
  </si>
  <si>
    <t>Tara: România; Judet: DÂMBOVIŢA;Com Vulcana-Pandele;   -; Nr: -;</t>
  </si>
  <si>
    <t>Suprafeţe=22815 mp;CF=70213 ;Date cadastrale=72 ;</t>
  </si>
  <si>
    <t>Pietroşiţa</t>
  </si>
  <si>
    <t>Tara: România; Judet: DÂMBOVIŢA;Com Pietroşiţa;   -; Nr: -;</t>
  </si>
  <si>
    <t>Suprafeţe=89998 mp;CF=70232 ;Date cadastrale=391 ;</t>
  </si>
  <si>
    <t>Tătărani</t>
  </si>
  <si>
    <t>Tara: România; Judet: DÂMBOVIŢA;Com Tătărani;   -; Nr: -;</t>
  </si>
  <si>
    <t>Suprafeţe=129308 mp;CF=70385, 70378, 70379,70380, 70383 ;Date cadastrale=493, 485, 486, 487, 488 ;</t>
  </si>
  <si>
    <t>Suprafeţe=69400 mp;CF=70384, 70377 ;Date cadastrale=483, 507 ;</t>
  </si>
  <si>
    <t>Suprafeţe=20000 mp;CF=70381 ;Date cadastrale=524 ;</t>
  </si>
  <si>
    <t>Suprafeţe=29999 mp;CF=70129 ;Date cadastrale=308 ;</t>
  </si>
  <si>
    <t>Gura Ocniţei</t>
  </si>
  <si>
    <t>Tara: România; Judet: DÂMBOVIŢA;Com Gura Ocniţei;   -; Nr: -;</t>
  </si>
  <si>
    <t>Suprafeţe=90005 mp;CF=70481 ;Date cadastrale=718 ;</t>
  </si>
  <si>
    <t>Ulieşti</t>
  </si>
  <si>
    <t>Tara: România; Judet: DÂMBOVIŢA;Com Ulieşti;   -; Nr: -;</t>
  </si>
  <si>
    <t>Suprafeţe=39998 mp;CF=70615 ;Date cadastrale=383 ;</t>
  </si>
  <si>
    <t>Voineşti</t>
  </si>
  <si>
    <t>Tara: România; Judet: DÂMBOVIŢA;Com Voineşti;   -; Nr: -;</t>
  </si>
  <si>
    <t>Suprafeţe=90000 mp;CF=70798 ;Date cadastrale=1516 ;</t>
  </si>
  <si>
    <t>Vişina</t>
  </si>
  <si>
    <t>Tara: România; Judet: DÂMBOVIŢA;Com Vişina;   -; Nr: -;</t>
  </si>
  <si>
    <t>Suprafeţe=100000 mp;CF=70242 ;Date cadastrale=426 ;</t>
  </si>
  <si>
    <t>Suprafeţe=88704 mp;CF=70112, 70113 ;Date cadastrale=125, 126 ;</t>
  </si>
  <si>
    <t>Şotânga</t>
  </si>
  <si>
    <t>Tara: România; Judet: DÂMBOVIŢA;Com Şotânga;   -; Nr: -;</t>
  </si>
  <si>
    <t>Suprafeţe=19984 mp;CF=70595 ;Date cadastrale=756 ;</t>
  </si>
  <si>
    <t>Suprafeţe=6957 mp;CF=70594 ;Date cadastrale=757 ;</t>
  </si>
  <si>
    <t>Suprafeţe=70017 mp;CF=70799, 70796 ;Date cadastrale=1683, 1684 ;</t>
  </si>
  <si>
    <t>Suprafeţe=10000 mp;CF=70797 ;Date cadastrale=1768 ;</t>
  </si>
  <si>
    <t>Suprafeţe=9800 mp;CF=70376 ;Date cadastrale=710 ;</t>
  </si>
  <si>
    <t>Suprafeţe=8396 mp;CF=70375 ;Date cadastrale=730 ;</t>
  </si>
  <si>
    <t>Suprafeţe=15000 mp;CF=70382 ;Date cadastrale=711 ;</t>
  </si>
  <si>
    <t>Suprafeţe=27349 mp;CF=70596, 70597 ;Date cadastrale=763, 767 ;</t>
  </si>
  <si>
    <t>Ocniţa</t>
  </si>
  <si>
    <t>Tara: România; Judet: DÂMBOVIŢA;Com Ocniţa;   -; Nr: -;</t>
  </si>
  <si>
    <t>Suprafeţe=190000 mp;CF=70268, 70267 ;Date cadastrale=182, 207 ;</t>
  </si>
  <si>
    <t>conorm amenajamentului silvica</t>
  </si>
  <si>
    <t>Lucieni</t>
  </si>
  <si>
    <t>Tara: România; Judet: DÂMBOVIŢA;Com Lucieni;   -; Nr: -;</t>
  </si>
  <si>
    <t>Suprafeţe=10000 mp;CF=70316 ;Date cadastrale=866 ;</t>
  </si>
  <si>
    <t>Dragomireşti</t>
  </si>
  <si>
    <t>Tara: România; Judet: DÂMBOVIŢA;Com Dragomireşti;   -; Nr: -;</t>
  </si>
  <si>
    <t>Suprafeţe=10000 mp;CF=70236 ;Date cadastrale=1159 ;</t>
  </si>
  <si>
    <t>Târgovişte</t>
  </si>
  <si>
    <t>Tara: România; Judet: DÂMBOVIŢA;MRJ Târgovişte;   -; Nr: -;</t>
  </si>
  <si>
    <t>Suprafeţe=100000 mp;CF=77665, 77668 ;Date cadastrale=5335, 5336 ;</t>
  </si>
  <si>
    <t>Suprafeţe=7497 mp;CF=70266 ;Date cadastrale=287 ;</t>
  </si>
  <si>
    <t>Suprafeţe=115800 mp;CF=70106, 70104, 70105 ;Date cadastrale=182, 183, 190 ;</t>
  </si>
  <si>
    <t>Suprafeţe=59000 mp;CF=70108 ;Date cadastrale=247 ;</t>
  </si>
  <si>
    <t>Suprafeţe=86000 mp;CF=70103 ;Date cadastrale=252 ;</t>
  </si>
  <si>
    <t>Suprafeţe=59999 mp;CF=70107 ;Date cadastrale=235 ;</t>
  </si>
  <si>
    <t>Suprafeţe=22400 mp;CF=70133 ;Date cadastrale=298 ;</t>
  </si>
  <si>
    <t>Suprafeţe=10399 mp;CF=70134 ;Date cadastrale=328 ;</t>
  </si>
  <si>
    <t>Suprafeţe=142023 mp;CF=70132, 70130, 70131 ;Date cadastrale=226, 238, 239 ;</t>
  </si>
  <si>
    <t>Suprafeţe=90000 mp;CF=71455, 71456, 71457 ;Date cadastrale=1636, 1637, 1638 ;</t>
  </si>
  <si>
    <t>I. L. Caragiale</t>
  </si>
  <si>
    <t>Tara: România; Judet: DÂMBOVIŢA;Com I. L. Caragiale;   -; Nr: -;</t>
  </si>
  <si>
    <t>Suprafeţe=37500 mp;CF=70595 ;Date cadastrale=365/1 ;</t>
  </si>
  <si>
    <t>Suprafeţe=54171 mp;CF=70175, 70176, 70177 ;Date cadastrale=484, 485, 486 ;</t>
  </si>
  <si>
    <t>Bengeşti-Ciocadia</t>
  </si>
  <si>
    <t>Tara: România; Judet: GORJ;Com Bengeşti-Ciocadia;   -; Nr: -;</t>
  </si>
  <si>
    <t>Suprafeţe=20286 mp;CF=35333 ;Date cadastrale=226 ;</t>
  </si>
  <si>
    <t>Suprafeţe=100068 mp;CF=35331 ;Date cadastrale=227 ;</t>
  </si>
  <si>
    <t>Suprafeţe=4459 mp;CF=36080 ;Date cadastrale=460 ;</t>
  </si>
  <si>
    <t>Suprafeţe=39583 mp;CF=36082 ;Date cadastrale=472 ;</t>
  </si>
  <si>
    <t>Suprafeţe=39532 mp;CF=36081 ;Date cadastrale=471 ;</t>
  </si>
  <si>
    <t>Ţicleni</t>
  </si>
  <si>
    <t>Tara: România; Judet: GORJ;Orş Ţicleni;   -; Nr: -;</t>
  </si>
  <si>
    <t>Suprafeţe=99978 mp;CF=35567 ;Date cadastrale=327 ;</t>
  </si>
  <si>
    <t>Suprafeţe=99999 mp;CF=35569 ;Date cadastrale=390 ;</t>
  </si>
  <si>
    <t>Bâlteni</t>
  </si>
  <si>
    <t>Tara: România; Judet: GORJ;Com Bâlteni;   -; Nr: -;</t>
  </si>
  <si>
    <t>Suprafeţe=15000 mp;CF=35924 ;Date cadastrale=584 ;</t>
  </si>
  <si>
    <t>Suprafeţe=23000 mp;CF=35925 ;Date cadastrale=583 ;</t>
  </si>
  <si>
    <t>Suprafeţe=12502 mp;CF=35923 ;Date cadastrale=614 ;</t>
  </si>
  <si>
    <t>Câlnic</t>
  </si>
  <si>
    <t>Tara: România; Judet: GORJ;Com Câlnic;   -; Nr: -;</t>
  </si>
  <si>
    <t>Suprafeţe=23810 mp;CF=35756 ;Date cadastrale=716 ;</t>
  </si>
  <si>
    <t>Samarineşti</t>
  </si>
  <si>
    <t>Tara: România; Judet: GORJ;Com Samarineşti;   -; Nr: -;</t>
  </si>
  <si>
    <t>Suprafeţe=46401 mp;CF=35328 ;Date cadastrale=151 ;</t>
  </si>
  <si>
    <t>Slivileşti</t>
  </si>
  <si>
    <t>Tara: România; Judet: GORJ;Com Slivileşti;   -; Nr: -;</t>
  </si>
  <si>
    <t>Suprafeţe=3413 mp;CF=35581 ;Date cadastrale=224 ;</t>
  </si>
  <si>
    <t>Suprafeţe=25000 mp;CF=80482 ;Date cadastrale=131 ;</t>
  </si>
  <si>
    <t>c0nform amenajamentului silvic</t>
  </si>
  <si>
    <t>Suprafeţe=29498 mp;CF=70171 ;Date cadastrale=382 ;</t>
  </si>
  <si>
    <t>Scoarţa</t>
  </si>
  <si>
    <t>Tara: România; Judet: GORJ;Com Scoarţa;   -; Nr: -;</t>
  </si>
  <si>
    <t>Suprafeţe=52000 mp;CF=35653 ;Date cadastrale=269 ;</t>
  </si>
  <si>
    <t>Suprafeţe=100000 mp;CF=35651 ;Date cadastrale=260 ;</t>
  </si>
  <si>
    <t>Suprafeţe=90000 mp;CF=35652 ;Date cadastrale=268 ;</t>
  </si>
  <si>
    <t>Bărbăteşti</t>
  </si>
  <si>
    <t>Tara: România; Judet: GORJ;Com Bărbăteşti;   -; Nr: -;</t>
  </si>
  <si>
    <t>Suprafeţe=25009 mp;CF=35392 ;Date cadastrale=223 ;</t>
  </si>
  <si>
    <t>Târgu Cărbuneşti</t>
  </si>
  <si>
    <t>Tara: România; Judet: GORJ;Orş Târgu Cărbuneşti;   -; Nr: -;</t>
  </si>
  <si>
    <t>Suprafeţe=100298 mp;CF=36159 ;Date cadastrale=705 ;</t>
  </si>
  <si>
    <t>Săuleşti</t>
  </si>
  <si>
    <t>Tara: România; Judet: GORJ;Com Săuleşti;   -; Nr: -;</t>
  </si>
  <si>
    <t>Suprafeţe=90002 mp;CF=35296 ;Date cadastrale=193 ;</t>
  </si>
  <si>
    <t>Suprafeţe=99959 mp;CF=35300 ;Date cadastrale=229 ;</t>
  </si>
  <si>
    <t>Suprafeţe=91700 mp;CF=35299 ;Date cadastrale=210 ;</t>
  </si>
  <si>
    <t>Suprafeţe=13029 mp;CF=35990 ;Date cadastrale=453 ;</t>
  </si>
  <si>
    <t>Suprafeţe=95171 mp;CF=35997 ;Date cadastrale=424 ;</t>
  </si>
  <si>
    <t>Suprafeţe=100243 mp;CF=35995 ;Date cadastrale=507 ;</t>
  </si>
  <si>
    <t>Suprafeţe=90000 mp;CF=35996 ;Date cadastrale=506 ;</t>
  </si>
  <si>
    <t>Suprafeţe=89867 mp;CF=35992 ;Date cadastrale=508 ;</t>
  </si>
  <si>
    <t>Plopşoru</t>
  </si>
  <si>
    <t>Tara: România; Judet: GORJ;Com Plopşoru;   -; Nr: -;</t>
  </si>
  <si>
    <t>Suprafeţe=100002 mp;CF=35466 ;Date cadastrale=355 ;</t>
  </si>
  <si>
    <t>Tara: România; Judet: GORJ;Com Aninoasa;   -; Nr: -;</t>
  </si>
  <si>
    <t>Suprafeţe=80000 mp;CF=35670 ;Date cadastrale=310 ;</t>
  </si>
  <si>
    <t>Turburea</t>
  </si>
  <si>
    <t>Tara: România; Judet: GORJ;Com Turburea;   -; Nr: -;</t>
  </si>
  <si>
    <t>Suprafeţe=100964 mp;CF=35341 ;Date cadastrale=179 ;</t>
  </si>
  <si>
    <t>Suprafeţe=82000 mp;CF=35997 ;Date cadastrale=422 ;</t>
  </si>
  <si>
    <t>Drăguţeşti</t>
  </si>
  <si>
    <t>Tara: România; Judet: GORJ;Com Drăguţeşti;   -; Nr: -;</t>
  </si>
  <si>
    <t>Suprafeţe=19922 mp;CF=35953 ;Date cadastrale=310 ;</t>
  </si>
  <si>
    <t>Cătunele</t>
  </si>
  <si>
    <t>Tara: România; Judet: GORJ;Com Cătunele;   -; Nr: -;</t>
  </si>
  <si>
    <t>Suprafeţe=40033 mp;CF=35643 ;Date cadastrale=256 ;</t>
  </si>
  <si>
    <t>Suprafeţe=4423 mp;CF=35640 ;Date cadastrale=254 ;</t>
  </si>
  <si>
    <t>Suprafeţe=53606 mp;CF=35641 ;Date cadastrale=251 ;</t>
  </si>
  <si>
    <t>Suprafeţe=71794 mp;CF=35642 ;Date cadastrale=252 ;</t>
  </si>
  <si>
    <t>Suprafeţe=14998 mp;CF=35644 ;Date cadastrale=253 ;</t>
  </si>
  <si>
    <t>Suprafeţe=20021 mp;CF=35297 ;Date cadastrale=191 ;</t>
  </si>
  <si>
    <t>Suprafeţe=100019 mp;CF=35298 ;Date cadastrale=225 ;</t>
  </si>
  <si>
    <t>Jupâneşti</t>
  </si>
  <si>
    <t>Tara: România; Judet: GORJ;Com Jupâneşti;   -; Nr: -;</t>
  </si>
  <si>
    <t>Suprafeţe=35000 mp;CF=35219 ;Date cadastrale=148 ;</t>
  </si>
  <si>
    <t>Suprafeţe=31645 mp;CF=35994 ;Date cadastrale=494 ;</t>
  </si>
  <si>
    <t>Suprafeţe=10000 mp;CF=35991 ;Date cadastrale=509 ;</t>
  </si>
  <si>
    <t>Suprafeţe=9993 mp;CF=35467 ;Date cadastrale=382 ;</t>
  </si>
  <si>
    <t>Suprafeţe=6600 mp;CF=35465 ;Date cadastrale=344 ;</t>
  </si>
  <si>
    <t>Suprafeţe=99997 mp;CF=35468 ;Date cadastrale=345 ;</t>
  </si>
  <si>
    <t>Suprafeţe=30001 mp;CF=35470 ;Date cadastrale=346 ;</t>
  </si>
  <si>
    <t>Suprafeţe=90010 mp;CF=35469 ;Date cadastrale=347 ;</t>
  </si>
  <si>
    <t>Răducăneni</t>
  </si>
  <si>
    <t>Tara: România; Judet: IAŞI;Com Răducăneni;   -; Nr: -;</t>
  </si>
  <si>
    <t xml:space="preserve"> Suprafeţe=140025 mp;CF=60511, 60512, 60513 ;Date cadastrale=171, 173, 174 ;</t>
  </si>
  <si>
    <t>Sprâncenata</t>
  </si>
  <si>
    <t>Tara: România; Judet: OLT;Com Sprâncenata;   -; Nr: -;</t>
  </si>
  <si>
    <t>Suprafeţe=79994 mp;CF=50357 ;Date cadastrale=722 ;</t>
  </si>
  <si>
    <t>Brebeni</t>
  </si>
  <si>
    <t>Tara: România; Judet: OLT;Com Brebeni;   -; Nr: -;</t>
  </si>
  <si>
    <t>Suprafeţe=2500 mp;CF=50701 ;Date cadastrale=74 ;</t>
  </si>
  <si>
    <t>Alexandru Vlahuţă</t>
  </si>
  <si>
    <t>Tara: România; Judet: VASLUI;Com Alexandru Vlahuţă;   -; Nr: -;</t>
  </si>
  <si>
    <t>Suprafeţe=39919 mp;CF=70136 ;Date cadastrale=228 ;</t>
  </si>
  <si>
    <t>Suprafeţe=3312000 mp;CF=25326,25335,25325,25310,25309,25307,25308,25318,25319,25316,2517,25314,25315,25338 ;Date cadastrale=351,353,356,359,358,360,361,364,365,366,352,354,355,336,337,357,340/1,340/5,340/3,340/2, ;</t>
  </si>
  <si>
    <t>Suprafeţe=23101 mp;CF=35757 ;Date cadastrale=718 ;</t>
  </si>
  <si>
    <t>Suprafeţe=9800 mp;CF=177 ;Date cadastrale=789 ;</t>
  </si>
  <si>
    <t>Tara: România; Judet: BUZĂU;Com Ruşeţu;   -; Nr: -;</t>
  </si>
  <si>
    <t>HG 598/14-AUG-13;OUG.1 din 04/01/2017;OUG.68 din 06/11/2019</t>
  </si>
  <si>
    <t xml:space="preserve"> Subrasa= ;Anul naşterii=2009 ;Sexul=iapa mama ;Locaţia de bază=H Rusetu ;</t>
  </si>
  <si>
    <t>Ilinica (Ep 23/R)</t>
  </si>
  <si>
    <t>Iupca (Ac 1/R)</t>
  </si>
  <si>
    <t>Gloria (Fu 11/R)</t>
  </si>
  <si>
    <t>Olivia (Sg 8/R)</t>
  </si>
  <si>
    <t>Avista (Sg 12/R)</t>
  </si>
  <si>
    <t>Alidor (Us 28/R)</t>
  </si>
  <si>
    <t>HG 598/14-AUG-13;OUG.1 din 04/01/2017;HG.118/27.02.2019;OUG.68 din 06/11/2019</t>
  </si>
  <si>
    <t>Anul naşterii=2009 ;Sexul=armasar monta publica ;Dangale=Us 28/R ;Microcip=642019820218562 ;Locaţia de bază=H.Tulucesti ;</t>
  </si>
  <si>
    <t>Iuve (Us 29/R)</t>
  </si>
  <si>
    <t xml:space="preserve"> Subrasa= ;Anul naşterii=2009 ;Sexul=armasar monta publica ;Locaţia de bază=H Rusetu ;</t>
  </si>
  <si>
    <t>Luptator (Sg 11/R)</t>
  </si>
  <si>
    <t>Econom (Ag 2/R)</t>
  </si>
  <si>
    <t>Farmec (I 38/R)</t>
  </si>
  <si>
    <t>Anul naşterii=2009 ;Sexul=armasar monta publica ;Dangale=I 38/R ;Microcip= 642019820256317 ;Locaţia de bază=H.Tulucesti ;</t>
  </si>
  <si>
    <t>Litu (Ep 21/R)</t>
  </si>
  <si>
    <t>Licuta (Sg 6/R)</t>
  </si>
  <si>
    <t>Tiago (Ep 27/R)</t>
  </si>
  <si>
    <t>Olaroiu (Ut 27/R)</t>
  </si>
  <si>
    <t>Eban (Sg 10/R)</t>
  </si>
  <si>
    <t>OLIMP (D/Vi 4)</t>
  </si>
  <si>
    <t xml:space="preserve"> Subrasa= ;Anul naşterii=2009 ;Sexul=armasar monta publica ;Locaţia de bază=H Dor Marunt ;</t>
  </si>
  <si>
    <t>Vatej (D/Sf 39)</t>
  </si>
  <si>
    <t>Relaxa (D/K 110)</t>
  </si>
  <si>
    <t xml:space="preserve"> Subrasa= ;Anul naşterii=2008 ;Sexul=iapa mama ;Locaţia de bază=H Dor Marunt ;</t>
  </si>
  <si>
    <t>Amica II (D/K 103)</t>
  </si>
  <si>
    <t xml:space="preserve"> Subrasa= ;Anul naşterii=2007 ;Sexul=iapa mama ;Locaţia de bază=H Dor Marunt ;</t>
  </si>
  <si>
    <t>Victoria (D/FG 13)</t>
  </si>
  <si>
    <t xml:space="preserve"> Subrasa= ;Anul naşterii=2009 ;Sexul=iapa mama ;Locaţia de bază=H Dor Marunt ;</t>
  </si>
  <si>
    <t>Regina Antoaneta (D/FG 14)</t>
  </si>
  <si>
    <t>Sultana (D/Rj 24)</t>
  </si>
  <si>
    <t>Zelia (Jv/25 J)</t>
  </si>
  <si>
    <t xml:space="preserve"> Subrasa= ;Anul naşterii=2009 ;Sexul=iapa mama ;Locaţia de bază=H Jegalia ;</t>
  </si>
  <si>
    <t>Ziua Buna (Cv/9 J)</t>
  </si>
  <si>
    <t>Zoe (Jv/28 J)</t>
  </si>
  <si>
    <t>Zorica (Jv/29 J)</t>
  </si>
  <si>
    <t>Zoltan (Gi/35 J)</t>
  </si>
  <si>
    <t xml:space="preserve"> Subrasa= ;Anul naşterii=2009 ;Sexul=armasar monta publica ;Locaţia de bază=H Jegalia ;</t>
  </si>
  <si>
    <t>Zorel (Gi/36 J)</t>
  </si>
  <si>
    <t>Zvelt (Mp/11 J)</t>
  </si>
  <si>
    <t>Zburator (Jr/24 J)</t>
  </si>
  <si>
    <t>Otilia (O/14 J)</t>
  </si>
  <si>
    <t>Zen (Cv/12 J)</t>
  </si>
  <si>
    <t>Ozonela (Ip/4J)</t>
  </si>
  <si>
    <t>Rasul/Cygaj 72 (72M/Cy)</t>
  </si>
  <si>
    <t>Tara: România; Judet: CONSTANŢA;Mun Mangalia; Şos  Constanţei; Nr: 52;</t>
  </si>
  <si>
    <t xml:space="preserve"> Subrasa= ;Anul naşterii=2009 ;Sexul=armasar monta publica ;Locaţia de bază=H Mangalia ;</t>
  </si>
  <si>
    <t>Rabi/Siglavy Bagdaday XVIII - 12 (12M/SB 18)</t>
  </si>
  <si>
    <t>Paula/Mersuch XXVI-7 (7M/M 26)</t>
  </si>
  <si>
    <t xml:space="preserve"> Subrasa= ;Anul naşterii=2008 ;Sexul=iapa mama ;Locaţia de bază=H Mangalia ;</t>
  </si>
  <si>
    <t>Rima/Siglavy Bagdady XVIII-11 (11M/SB 18)</t>
  </si>
  <si>
    <t xml:space="preserve"> Subrasa= ;Anul naşterii=2009 ;Sexul=iapa mama ;Locaţia de bază=H Mangalia ;</t>
  </si>
  <si>
    <t>Pablo/Nedjari XIII-10 (10M/Nj 13)</t>
  </si>
  <si>
    <t xml:space="preserve"> Subrasa= ;Anul naşterii=2008 ;Sexul=armasar monta publica ;Locaţia de bază=H Mangalia ;</t>
  </si>
  <si>
    <t>Paul/Ibn Galal II-47 (47 M/IG 2)</t>
  </si>
  <si>
    <t>Polac/Nedjari XIII-12 (12M/Nj 13)</t>
  </si>
  <si>
    <t>Pasqual/Ibn Galal II-50 (50M/IG 2)</t>
  </si>
  <si>
    <t>Pgasus/Nedjari XII-30 (30M/Nj 12)</t>
  </si>
  <si>
    <t>Rozmarin/Hadban XXXVIII-14 (14 M/H 38)</t>
  </si>
  <si>
    <t>Orsola/Hadban XXXVIII-6 (6 M/H 38)</t>
  </si>
  <si>
    <t xml:space="preserve"> Subrasa= ;Anul naşterii=2007 ;Sexul=iapa mama ;Locaţia de bază=H Mangalia ;</t>
  </si>
  <si>
    <t>Panda/Gazal XX-6 (6M/G 20)</t>
  </si>
  <si>
    <t>Paladine/Nedjari XIII-11 (11M/Nj 13)</t>
  </si>
  <si>
    <t>Polly/Siglavy Bagdady XVIII-8 (8 M/SB 18)</t>
  </si>
  <si>
    <t xml:space="preserve"> Subrasa= ;Anul naşterii=2008 ;Sexul=iapa mama ;Locaţia de bază=H. Mangalia ;</t>
  </si>
  <si>
    <t>Rasha/Hadban XXXVIII-13 (13M/H 38)</t>
  </si>
  <si>
    <t xml:space="preserve"> Subrasa= ;Anul naşterii=2009 ;Sexul=iapa mama ;Locaţia de bază=H. Mangalia ;</t>
  </si>
  <si>
    <t>Pietrosu XI-32 (P 11/32 L)</t>
  </si>
  <si>
    <t xml:space="preserve"> Subrasa= ;Anul naşterii=2009 ;Sexul=armasar monta publica ;Locaţia de bază=H Lucina ;</t>
  </si>
  <si>
    <t>Ousor X-46 (O 10/46 L)</t>
  </si>
  <si>
    <t>Pietrosu XI-37 (P 11/37 L)</t>
  </si>
  <si>
    <t>Goral XX-12 (G 20/12 L)</t>
  </si>
  <si>
    <t xml:space="preserve"> Subrasa= ;Anul naşterii=2009 ;Sexul=iapa mama ;Locaţia de bază=H Lucina ;</t>
  </si>
  <si>
    <t>Ousor IX-108 (O 9/108 L)</t>
  </si>
  <si>
    <t>Goral XX-11 (G 20/11 L)</t>
  </si>
  <si>
    <t>Goral XXI-3 (G 21/3L)</t>
  </si>
  <si>
    <t xml:space="preserve"> Subrasa= ;Anul naşterii=2009 ;Sexul=iapa mama ;Locaţia de bază=H. Lucina ;</t>
  </si>
  <si>
    <t>Goral XXI-1 (G 21/1L)</t>
  </si>
  <si>
    <t>Gaman II (G 2/5 L)</t>
  </si>
  <si>
    <t xml:space="preserve"> Subrasa= ;Anul naşterii=2009 ;Sexul=armasar monta publica ;Locaţia de bază=H. Lucina ;</t>
  </si>
  <si>
    <t>Gaman II-7 (G 2/7 L)</t>
  </si>
  <si>
    <t>Dahoman XXXIX-91 (D 39/91 R)</t>
  </si>
  <si>
    <t>Rădăuţi</t>
  </si>
  <si>
    <t>Tara: România; Judet: SUCEAVA;Mun Rădăuţi; Str  Bogdan Vodă; Nr: 114;</t>
  </si>
  <si>
    <t xml:space="preserve"> Subrasa= ;Anul naşterii=2009 ;Sexul=armasar monta publica ;Locaţia de bază=H. Radauti ;</t>
  </si>
  <si>
    <t>Dahoman XXXIX-92 (D 39/92 R)</t>
  </si>
  <si>
    <t>Koheilan XLII-12 (K 42/12R)</t>
  </si>
  <si>
    <t>Mersuch XXV-30 (M 25/30 R)</t>
  </si>
  <si>
    <t>Shagya LXII-44 (Sh 62/44 R)</t>
  </si>
  <si>
    <t>Dahoman XXXIX-93 (D 39/93 R)</t>
  </si>
  <si>
    <t xml:space="preserve"> Subrasa= ;Anul naşterii=2009 ;Sexul=iapa mama ;Locaţia de bază=H. Radauti ;</t>
  </si>
  <si>
    <t>El Sbaa XV-30 (ES 15/30 R)</t>
  </si>
  <si>
    <t xml:space="preserve"> Subrasa= ;Anul naşterii=2009 ;Sexul=iapa mama ;Locaţia de bază=H Radauti ;</t>
  </si>
  <si>
    <t>Koheilan XLII-10 (K 42/10R)</t>
  </si>
  <si>
    <t xml:space="preserve"> Subrasa= ;Anul naşterii=2009 ;Sexul=iapa mama ;Locaţia de bază=H  Radauti ;</t>
  </si>
  <si>
    <t>Siglavy Bagdady XVII-26 (SB 17/26 R)</t>
  </si>
  <si>
    <t>Tara: România; Judet: OLT;MRJ Slatina; Str  Recea; Nr: 24;</t>
  </si>
  <si>
    <t xml:space="preserve"> Subrasa= ;Anul naşterii=2009 ;Sexul=iapa mama ;Locaţia de bază=H. Slatina ;</t>
  </si>
  <si>
    <t>Furioso LXIX-3 (F 69/3 S)</t>
  </si>
  <si>
    <t>North Star XLIII-68 (Z 43/68 S)</t>
  </si>
  <si>
    <t xml:space="preserve"> Subrasa= ;Anul naşterii=2009 ;Sexul=armasar monta publica ;Locaţia de bază=H. Slatina ;</t>
  </si>
  <si>
    <t>Furioso LXVII-49 (F 67/49 S)</t>
  </si>
  <si>
    <t>Furioso LXVIII-17 (F 68/17 S)</t>
  </si>
  <si>
    <t xml:space="preserve"> Subrasa= ;Anul naşterii=2008 ;Sexul=iapa mama ;Locaţia de bază=H. Slatina ;</t>
  </si>
  <si>
    <t>Furioso LXVII-44 (F 67/44 S)
Furioso LXVII - 44 (F 67/44 S)</t>
  </si>
  <si>
    <t>North Star XLIV-1 (Z 44/1 S)</t>
  </si>
  <si>
    <t xml:space="preserve"> Subrasa= ;Anul naşterii=2001 ;Sexul=armasar pepinier ;Locaţia de bază=H. Izvin ;</t>
  </si>
  <si>
    <t>Osanda(R/Lt 50)</t>
  </si>
  <si>
    <t xml:space="preserve"> Subrasa= ;Anul naşterii=2005 ;Sexul=iapa mama ;Locaţia de bază=H Dor Marunt ;</t>
  </si>
  <si>
    <t>Iustinian (O/12 J)</t>
  </si>
  <si>
    <t>Parang (27 C/Tz)</t>
  </si>
  <si>
    <t>Tara: România; Judet: BUZĂU;Com Cislău;   -; Nr: 2; Aleea Armatei</t>
  </si>
  <si>
    <t xml:space="preserve"> Subrasa= ;Anul naşterii=2009 ;Sexul=armasar monta publica ;Locaţia de bază=H Cislau ;</t>
  </si>
  <si>
    <t xml:space="preserve"> Subrasa= ;Anul naşterii=2009 ;Sexul=iapa mama ;Locaţia de bază=H Cislau ;</t>
  </si>
  <si>
    <t>Poznas ( 13 C/Va)</t>
  </si>
  <si>
    <t>Victor ( 19 C/O)</t>
  </si>
  <si>
    <t>Martingala (15 C/Va)</t>
  </si>
  <si>
    <t>Regata (12 C-Va)</t>
  </si>
  <si>
    <t>Gidran XLIII-40 (G 43/40 T)</t>
  </si>
  <si>
    <t>Gidran XLVIII-41 (G 43/41 T)</t>
  </si>
  <si>
    <t>Gidran XLIV-56 (G 44/56 T)</t>
  </si>
  <si>
    <t>Gidran XLVII-1 (G 47/1 T)</t>
  </si>
  <si>
    <t>Tara: România; Judet: BUZĂU;Com Cislău;   -; Nr: 2; Aeea Armatei</t>
  </si>
  <si>
    <t>Gidran XLIII-43 (G 43/43 T)</t>
  </si>
  <si>
    <t>Gidran XLII-40 (G 42/40 T)</t>
  </si>
  <si>
    <t>Conversano XXXV-16 (C 35/16 F)</t>
  </si>
  <si>
    <t>Tara: România; Judet: BRAŞOV;Com Voila;   -; Nr: -; Sat Sambata de Jos</t>
  </si>
  <si>
    <t xml:space="preserve"> Subrasa= ;Anul naşterii=2009 ;Sexul=armasar monta publica ;Locaţia de bază=H Sambata de Jos ;</t>
  </si>
  <si>
    <t>Conversano XXXV-18 (C 35/18 F)</t>
  </si>
  <si>
    <t>Conversano XXXV-17 (C 35/17 F)</t>
  </si>
  <si>
    <t xml:space="preserve"> Subrasa= ;Anul naşterii=2009 ;Sexul=iapa mama ;Locaţia de bază=H Sambata de Jos ;</t>
  </si>
  <si>
    <t>Favory XXXVI-3 (F 36/3 F)</t>
  </si>
  <si>
    <t>Favory XXXVI-4 (F 36/4 F)</t>
  </si>
  <si>
    <t>Maestoso XLIX-33 (M 49/33 F)</t>
  </si>
  <si>
    <t>Siglavy Capriola XXIII-5 (SC 23/5HB)</t>
  </si>
  <si>
    <t>Tara: România; Judet: BISTRIŢA-NĂSĂUD; -;   -; Nr: 45; Beclean pe Somes</t>
  </si>
  <si>
    <t xml:space="preserve"> Subrasa= ;Anul naşterii=2009 ;Sexul=armasar monta publica ;Locaţia de bază=H Beclean ;</t>
  </si>
  <si>
    <t>Maestoso XLVII-34 (M47/34HB)</t>
  </si>
  <si>
    <t>Siglavy Capriola XX-28 (SC 20/28HB)</t>
  </si>
  <si>
    <t>Delfin (NU8/HB)</t>
  </si>
  <si>
    <t>Decar (KJ 29/HB)</t>
  </si>
  <si>
    <t>Carina (IP 5/HB)</t>
  </si>
  <si>
    <t xml:space="preserve"> Subrasa= ;Anul naşterii=2009 ;Sexul=iapa mama ;Locaţia de bază=H Beclean ;</t>
  </si>
  <si>
    <t>Decada (NT 7/HB)</t>
  </si>
  <si>
    <t>Didina (KC 5/HB)</t>
  </si>
  <si>
    <t>Maestoso XLVII-35 (M47/35HB)</t>
  </si>
  <si>
    <t>Tara: România; Judet: BISTRIŢA-NĂSĂUD; -;   -; Nr: -; Beclean pe Somes</t>
  </si>
  <si>
    <t>Maestoso XLIX-34 (M 49/34 F)</t>
  </si>
  <si>
    <t>Maestoso L-8 (M 50/8 F)</t>
  </si>
  <si>
    <t>Favory XXXVI-2 (F 36/2 F)</t>
  </si>
  <si>
    <t>Maestoso XLIX-36 (M 49/36 F)</t>
  </si>
  <si>
    <t>Pluto XIX-101 (P 19/101 F)</t>
  </si>
  <si>
    <t>Neapoletino XXXII-17 (N 32/17 F)</t>
  </si>
  <si>
    <t xml:space="preserve"> Subrasa= ;Anul naşterii=2008 ;Sexul=armasar monta publica ;Locaţia de bază=H Sambata de Jos ;</t>
  </si>
  <si>
    <t>Conversano XXXV-13 (C30/13 F)</t>
  </si>
  <si>
    <t>Tulipan XX-9 (T 20/9 F)</t>
  </si>
  <si>
    <t>Neapoletino XXIX-126 (N 29/126 F)</t>
  </si>
  <si>
    <t>Siglavy Capriola XVII-65 (SC 17/65 F)</t>
  </si>
  <si>
    <t>Siglavy Capriola XXII-34 (SC 22/34 F)</t>
  </si>
  <si>
    <t>Favory XXXVI-1 (F 36/1 F)</t>
  </si>
  <si>
    <t>Conversano XXXV-14 (C 35/14 F)</t>
  </si>
  <si>
    <t>Tulipan XX-11 (T 20/11 F)</t>
  </si>
  <si>
    <t>Petrut (Tm/28I)/00065D6FCE</t>
  </si>
  <si>
    <t>Tara: România; Judet: TIMIŞ;Orş Recaş;   -; Nr: -; Sat Izvin</t>
  </si>
  <si>
    <t xml:space="preserve"> Subrasa= ;Anul naşterii=2001 ;Sexul=armasar monta publica ;Locaţia de bază=H Izvin ;</t>
  </si>
  <si>
    <t>Barbu (Tm/31I)/000658CA76</t>
  </si>
  <si>
    <t>Anina (Vi/33I)</t>
  </si>
  <si>
    <t xml:space="preserve"> Subrasa= ;Anul naşterii=2009 ;Sexul=iapa mama ;Locaţia de bază=H Izvin ;</t>
  </si>
  <si>
    <t>Alfa (Vi/35 I)</t>
  </si>
  <si>
    <t>Zona (Pd/1 I)</t>
  </si>
  <si>
    <t xml:space="preserve"> Subrasa= ;Anul naşterii=2008 ;Sexul=iapa mama ;Locaţia de bază=H Izvin ;</t>
  </si>
  <si>
    <t>Avas (Pd/2 I)</t>
  </si>
  <si>
    <t xml:space="preserve"> Subrasa= ;Anul naşterii=2009 ;Sexul=armasar monta publica ;Locaţia de bază=H Izvin ;</t>
  </si>
  <si>
    <t>Maestoso XLVII-36 (M47/36HB)</t>
  </si>
  <si>
    <t>Grajd  3</t>
  </si>
  <si>
    <t>HG OUG 139/17-OCT-02;OUG.1 din 04/01/2017;OUG.68 din 06/11/2019</t>
  </si>
  <si>
    <t xml:space="preserve"> Suprafaţă construită=355 mp;Suprafaţă desfăşurată=355 mp;Regimul de înălţime= ;Suprafaţă teren= mp;CF= ;Suprafaţă utilă= mp;</t>
  </si>
  <si>
    <t>Grajd cabaline 4</t>
  </si>
  <si>
    <t>Grajd cabaline 5</t>
  </si>
  <si>
    <t>Grajd cabaline 2</t>
  </si>
  <si>
    <t>Grajd cabaline 1</t>
  </si>
  <si>
    <t>Incitato IV-16 (I 4-HB)/642019820439799</t>
  </si>
  <si>
    <t>Tara: România; Judet: BISTRIŢA-NĂSĂUD;Orş Beclean;   -; Nr: 45; Bistritei</t>
  </si>
  <si>
    <t>HG 240/02-APR-14;OUG.1 din 04/01/2017;OUG.68 din 06/11/2019</t>
  </si>
  <si>
    <t xml:space="preserve"> Subrasa= ;Anul naşterii=2008 ;Sexul=iapa mama ;Locaţia de bază=H Beclean ;</t>
  </si>
  <si>
    <t>Incitato IV-22 (I 4-HB)/642001982044179</t>
  </si>
  <si>
    <t>Tara: România; Judet: BISTRIŢA-NĂSĂUD;Orş Beclean;   -; Nr: 45; Str. Bistritei</t>
  </si>
  <si>
    <t xml:space="preserve"> Subrasa= ;Anul naşterii=2010 ;Sexul=armasar monta ;Locaţia de bază=H Beclean ;</t>
  </si>
  <si>
    <t>Maestoso XLVII-37 (M47-37HB)/642001982044319</t>
  </si>
  <si>
    <t xml:space="preserve"> Subrasa= ;Anul naşterii=2010 ;Sexul=armasar monta publica ;Locaţia de bază=H Beclean ;</t>
  </si>
  <si>
    <t>Maestoso XLVII-40 (M 47-40 HB)/642001982037771</t>
  </si>
  <si>
    <t>Edi (Kc 6-HB)/642019820375920</t>
  </si>
  <si>
    <t>HG 240/02-APR-13;OUG.1 din 04/01/2017;OUG.68 din 06/11/2019</t>
  </si>
  <si>
    <t xml:space="preserve"> Subrasa= ;Anul naşterii=2010 ;Sexul=armasar monta publica ;Locaţia de bază=H. Beclean ;</t>
  </si>
  <si>
    <t>Efix (P 2-HB)/642019820377314</t>
  </si>
  <si>
    <t>Edip (NU 10-HB)/642019820440760</t>
  </si>
  <si>
    <t>Edvina (P 1-HB)/642019820322263</t>
  </si>
  <si>
    <t xml:space="preserve"> Subrasa= ;Anul naşterii=2010 ;Sexul=iapa mama ;Locaţia de bază=H. Beclean ;</t>
  </si>
  <si>
    <t>Elba (NU 11-HB)/642019820376932</t>
  </si>
  <si>
    <t>Etica (Kc 8-HB)/642019820440617</t>
  </si>
  <si>
    <t>Emisia (P 4-HB)/642019820377834</t>
  </si>
  <si>
    <t>Tara: România; Judet: BISTRIŢA-NĂSĂUD;Orş Beclean;   -; Nr: 45; Str Bistritei</t>
  </si>
  <si>
    <t>Bertina (22 C-O)/642019820054115</t>
  </si>
  <si>
    <t xml:space="preserve"> Subrasa= ;Anul naşterii=2010 ;Sexul=iapa mama ;Locaţia de bază=H. Cislau ;</t>
  </si>
  <si>
    <t>Tibru (21 C-Va)/642019820102057</t>
  </si>
  <si>
    <t xml:space="preserve"> Subrasa= ;Anul naşterii=2010 ;Sexul=armasar monta publica ;Locaţia de bază=H. Cislau ;</t>
  </si>
  <si>
    <t>Larina (1 C-TI)/642019820063712</t>
  </si>
  <si>
    <t>Horatiu (2 C-TI)/642019820102775</t>
  </si>
  <si>
    <t>Devita (19 C-Va)/642019820105499</t>
  </si>
  <si>
    <t>Elan (Ep 31-R)/6420198220213399</t>
  </si>
  <si>
    <t xml:space="preserve"> Subrasa= ;Anul naşterii=2010 ;Sexul=armasar monta publica ;Locaţia de bază=H. Rusetu ;</t>
  </si>
  <si>
    <t>Ilascu (Ag 5-R)/642019820213864</t>
  </si>
  <si>
    <t>Eliman (Ap 3-R)/642019820218724</t>
  </si>
  <si>
    <t>Andrade (Us 32-R)/642019820226004</t>
  </si>
  <si>
    <t>Eliot (Us 33-R)/642019820225013</t>
  </si>
  <si>
    <t>Giacomo (I42-R)/6420198220059666</t>
  </si>
  <si>
    <t xml:space="preserve"> Subrasa= ;Anul naşterii=2010 ;Sexul=iapa mama ;Locaţia de bază=H. Rusetu ;</t>
  </si>
  <si>
    <t>Gepeta (I 46-R)/642019820059188</t>
  </si>
  <si>
    <t>Onita (Ep 35-R)/642019820224781</t>
  </si>
  <si>
    <t>Iolanda (Ep 32-R)/642019820213639</t>
  </si>
  <si>
    <t>Agera (Ep 33-R)/642019820225178</t>
  </si>
  <si>
    <t>Lionioara (Ep 34-R)/642019820213585</t>
  </si>
  <si>
    <t>Iolla (Ap 1-R)/642019820212396</t>
  </si>
  <si>
    <t>Fabia (I 43-R)/642019820057794</t>
  </si>
  <si>
    <t>Maestoso XLIX-37 (M 49-37 F)/642019820514985</t>
  </si>
  <si>
    <t>Sâmbăta de Jos</t>
  </si>
  <si>
    <t>Tara: România; Judet: BRAŞOV;Sat Sâmbăta de Jos;   -; Nr: -; Str. 1 Decembrie 191</t>
  </si>
  <si>
    <t xml:space="preserve"> Subrasa= ;Anul naşterii=2009 ;Sexul=armasar monta publica ;Locaţia de bază=H. Sambata de Jos ;</t>
  </si>
  <si>
    <t>Raisa/Ibn Galal II-51 (51 M-I 2)/642019820021168</t>
  </si>
  <si>
    <t xml:space="preserve"> Subrasa= ;Anul naşterii=2010 ;Sexul=iapa mama ;Locaţia de bază=H. Mangalia ;</t>
  </si>
  <si>
    <t>Simina/Siglavy Bagdady VIII-13 (12 M-SB 18)/6420198220011692</t>
  </si>
  <si>
    <t>Sara/Gazal XX-1 (11M-G 20)/642019820013974</t>
  </si>
  <si>
    <t>Saga/Gazal XIX-19 (19 M-G 19)/642019820020254</t>
  </si>
  <si>
    <t>Semida/Cygaj I-6 (6 M-Cy 1)/642019820202083</t>
  </si>
  <si>
    <t>Samuel/Cygaj 77 (77 M-Cy 1)/642019820006389</t>
  </si>
  <si>
    <t xml:space="preserve"> Subrasa= ;Anul naşterii=2010 ;Sexul=armasar monta publica ;Locaţia de bază=H. Mangalia ;</t>
  </si>
  <si>
    <t>Sasha/Cygal I-4 94 M-Cy 1)/642019820198570</t>
  </si>
  <si>
    <t>Gaman II-8 (G 2-8 L)/986000003703394</t>
  </si>
  <si>
    <t xml:space="preserve"> Subrasa= ;Anul naşterii=2010 ;Sexul=armasar monta publica ;Locaţia de bază=H. Lucina ;</t>
  </si>
  <si>
    <t>Molid II-2 (M 2-2 L)/98000003700538</t>
  </si>
  <si>
    <t>Gaman II-9 (G 2-9 L)/98000003685275</t>
  </si>
  <si>
    <t>Gaman II-10 (G 2-10 L)/98000003288713</t>
  </si>
  <si>
    <t xml:space="preserve"> Subrasa= ;Anul naşterii=2010 ;Sexul=iapa mama ;Locaţia de bază=H. Lucina ;</t>
  </si>
  <si>
    <t>Dahoman XXXIX-94 (D 39-94 R)/642019820469454</t>
  </si>
  <si>
    <t xml:space="preserve"> Subrasa= ;Anul naşterii=2010 ;Sexul=iapa mama ;Locaţia de bază=H. Radauti ;</t>
  </si>
  <si>
    <t>Kohelian XL-18 (K 40-18 R)/642019820469590</t>
  </si>
  <si>
    <t>Kohelian XLII-15 (K 42-15 R)/642019820469602</t>
  </si>
  <si>
    <t>Syglavy Bagdady XVII-27 (SB 17-27 R)/642019820349666</t>
  </si>
  <si>
    <t>Furioso LXVII-51 (F 67-51 S)/642019820449081</t>
  </si>
  <si>
    <t>Furioso LXVII-50 (F67-50S)/642019820275520</t>
  </si>
  <si>
    <t>Furioso LXV-46 (F 65-46S)/642019820448512</t>
  </si>
  <si>
    <t>North Star XLIV-3 (Z 44-3S)/642019820276503</t>
  </si>
  <si>
    <t>Turneo (21 C/O)/642019820104424</t>
  </si>
  <si>
    <t xml:space="preserve"> Subrasa= ;Anul naşterii=2010 ;Sexul=armasar monta publica ;Locaţia de bază=H Cislau ;</t>
  </si>
  <si>
    <t>Maias (Fd-R)/642019820061335</t>
  </si>
  <si>
    <t xml:space="preserve"> Subrasa= ;Anul naşterii=2010 ;Sexul=armasar monta publica ;Locaţia de bază=H Rusetu ;</t>
  </si>
  <si>
    <t>Neapolitano XXIX-128 (N 29-128 F)/642019820514372</t>
  </si>
  <si>
    <t>HG 240/02-APR-14;OUG.1 din 04/01/2017;HG.118/27.02.2019;OUG.68 din 06/11/2019</t>
  </si>
  <si>
    <t>Anul naşterii=2009 ;Sexul=armăsar montă publică ;Dangale=N 29-128 F ;Microcip=642019820514372 ;Locaţia de bază=D.A.Ramnicelu ;</t>
  </si>
  <si>
    <t>Neapolitano XXIX-127 (N 29-127 F)/642019820514798</t>
  </si>
  <si>
    <t>Tara: România; Judet: BRAŞOV;Com Voila;   -; Nr: -; str 1 Decembrie 1918</t>
  </si>
  <si>
    <t>Tulipan XX-13 (T 20-13 F)/642019820514439</t>
  </si>
  <si>
    <t>Tulipan XX-15 (T 20-15 F)/642019820571547</t>
  </si>
  <si>
    <t xml:space="preserve"> Subrasa= ;Anul naşterii=2010 ;Sexul=armasar monta publica ;Locaţia de bază=H Sambata de Jos ;</t>
  </si>
  <si>
    <t>Neapolitano XXIX-131 (N 29-131 F)/642019820515593</t>
  </si>
  <si>
    <t>Favory XXXVI-6 (F 36-6)/642019820570114</t>
  </si>
  <si>
    <t xml:space="preserve"> Subrasa= ;Anul naşterii=2010 ;Sexul=iapa mama ;Locaţia de bază=H Sambata de Jos ;</t>
  </si>
  <si>
    <t>Bogdăneşti</t>
  </si>
  <si>
    <t>Tara: România; Judet: BACĂU;Com Bogdăneşti;   -; Nr: -;</t>
  </si>
  <si>
    <t>HG 323/23-APR-14;OUG.1 din 04/01/2017;HG.354/18.05.2017;OUG.68 din 06/11/2019</t>
  </si>
  <si>
    <t>Suprafeţe=34000 mp;CF=60252 ;Date cadastrale=60252 ;</t>
  </si>
  <si>
    <t>Suprafeţe=372 mp;CF=60267 ;Date cadastrale=221 ;</t>
  </si>
  <si>
    <t>Suprafeţe=27305 mp;CF=60267 ;Date cadastrale=219,226 ;</t>
  </si>
  <si>
    <t>Suprafeţe=17169 mp;CF=60267 ;Date cadastrale=223 ;</t>
  </si>
  <si>
    <t>Suprafeţe=90688 mp;CF=60314,60315,60318,60319 ;Date cadastrale=392,390,389,391 ;</t>
  </si>
  <si>
    <t>Truşeşti</t>
  </si>
  <si>
    <t>Tara: România; Judet: BOTOŞANI;Com Truşeşti;   -; Nr: -;</t>
  </si>
  <si>
    <t>Suprafeţe=53702 mp;CF=50331 ;Date cadastrale=147 ;</t>
  </si>
  <si>
    <t>teren destinat impaduririi</t>
  </si>
  <si>
    <t>Coţuşca</t>
  </si>
  <si>
    <t>Tara: România; Judet: BOTOŞANI;Com Coţuşca;   -; Nr: -;</t>
  </si>
  <si>
    <t>HG 323/23-MAR-14;OUG.1 din 04/01/2017;HG.354/18.05.2017;OUG.68 din 06/11/2019</t>
  </si>
  <si>
    <t>Suprafeţe=139516 mp;CF=50369,50371 ;Date cadastrale=468,469 ;</t>
  </si>
  <si>
    <t>Albeşti</t>
  </si>
  <si>
    <t>Tara: România; Judet: BOTOŞANI;Com Albeşti;   -; Nr: -;</t>
  </si>
  <si>
    <t>Suprafeţe=72000 mp;CF=50403 ;Date cadastrale=50403 ;</t>
  </si>
  <si>
    <t>Frumuşica</t>
  </si>
  <si>
    <t>Tara: România; Judet: BOTOŞANI;Com Frumuşica;   -; Nr: -;</t>
  </si>
  <si>
    <t>HG 323/23-APR-14;OUG.1 din 04/01/2017;OUG.68 din 06/11/2019</t>
  </si>
  <si>
    <t xml:space="preserve"> Suprafeţe=20000 mp;CF=50237 ;Date cadastrale=119 ;</t>
  </si>
  <si>
    <t>Suprafeţe=10000 mp;CF=50238 ;Date cadastrale=117 ;</t>
  </si>
  <si>
    <t>Curteşti</t>
  </si>
  <si>
    <t>Tara: România; Judet: BOTOŞANI;Com Curteşti;   -; Nr: -;</t>
  </si>
  <si>
    <t>Suprafeţe=95000 mp;CF=51705 ;Date cadastrale=51705 ;</t>
  </si>
  <si>
    <t>Blândeşti</t>
  </si>
  <si>
    <t>Tara: România; Judet: BOTOŞANI;Com Blândeşti;   -; Nr: -;</t>
  </si>
  <si>
    <t>Suprafeţe=10106 mp;CF=50120 ;Date cadastrale=50120 ;</t>
  </si>
  <si>
    <t>Gorbăneşti</t>
  </si>
  <si>
    <t>Tara: România; Judet: BOTOŞANI;Com Gorbăneşti;   -; Nr: -;</t>
  </si>
  <si>
    <t>Suprafeţe=50075 mp;CF=50517 ;Date cadastrale=50517 ;</t>
  </si>
  <si>
    <t>Dobârceni</t>
  </si>
  <si>
    <t>Tara: România; Judet: BOTOŞANI;Com Dobârceni;   -; Nr: -;</t>
  </si>
  <si>
    <t>Suprafeţe=3430000 mp;CF=50103,50104,50105 ;Date cadastrale=182,181,183 ;</t>
  </si>
  <si>
    <t>terenuri care servesc nevoilor de cultura,productie si administratie silvica</t>
  </si>
  <si>
    <t>Suprafeţe=60000 mp;CF=50104,50105 ;Date cadastrale=181,183 ;</t>
  </si>
  <si>
    <t>Suprafeţe=20000 mp;CF=50105 ;Date cadastrale=183 ;</t>
  </si>
  <si>
    <t>teren destinat impaduriri</t>
  </si>
  <si>
    <t>Bucecea</t>
  </si>
  <si>
    <t>Tara: România; Judet: BOTOŞANI;Loc Bucecea;   -; Nr: -;</t>
  </si>
  <si>
    <t>Suprafeţe=258947 mp;CF=50374,50375,50376,50377 ;Date cadastrale=464,465,463,462 ;</t>
  </si>
  <si>
    <t>Suprafeţe=12413 mp;CF=50325,50334 ;Date cadastrale=167,168 ;</t>
  </si>
  <si>
    <t>Galaţi</t>
  </si>
  <si>
    <t>Tara: România; Judet: GALAŢI;MRJ Galaţi;   -; Nr: -;</t>
  </si>
  <si>
    <t>Suprafeţe=1592 mp;CF=106990 ;Date cadastrale=22930 ;</t>
  </si>
  <si>
    <t>Jorăşti</t>
  </si>
  <si>
    <t>Tara: România; Judet: GALAŢI;Com Jorăşti;   -; Nr: -;</t>
  </si>
  <si>
    <t>HG 323/23-APR-14;OUG.1 din 04/01/2017;HG.589/18.08.2017;OUG.68 din 06/11/2019</t>
  </si>
  <si>
    <t>Suprafeţe=2000 mp;CF=100089 ;Date cadastrale=358 ;</t>
  </si>
  <si>
    <t>Drăguşeni</t>
  </si>
  <si>
    <t>Tara: România; Judet: GALAŢI;Com Drăguşeni;   -; Nr: -;</t>
  </si>
  <si>
    <t xml:space="preserve"> Suprafeţe=90000 mp;CF=100186 ;Date cadastrale=100186 ;</t>
  </si>
  <si>
    <t>terenuri care servesc nevoilor de cultura,de productie si administratie publica</t>
  </si>
  <si>
    <t>Tara: România; Judet: GALAŢI; -;   -; Nr: -; municipiul Galati</t>
  </si>
  <si>
    <t>Suprafeţe=0,0357 ha;CF=106721 ;Date cadastrale=106721 ;</t>
  </si>
  <si>
    <t xml:space="preserve"> Suprafeţe=62532 mp;CF=100073 ;Date cadastrale=782 ;</t>
  </si>
  <si>
    <t>Ştefan cel Mare</t>
  </si>
  <si>
    <t>Tara: România; Judet: NEAMŢ;Com Ştefan cel Mare;   -; Nr: -;</t>
  </si>
  <si>
    <t>Suprafeţe=10000 mp;CF=50373 ;Date cadastrale=197 ;</t>
  </si>
  <si>
    <t>Găneasa</t>
  </si>
  <si>
    <t>Tara: România; Judet: OLT;Com Găneasa;   -; Nr: -;</t>
  </si>
  <si>
    <t>Suprafeţe=30001 mp;CF=50335 ;Date cadastrale=1092 ;</t>
  </si>
  <si>
    <t>Suprafeţe=30002 mp;CF=50336 ;Date cadastrale=1088 ;</t>
  </si>
  <si>
    <t>Oboga</t>
  </si>
  <si>
    <t>Tara: România; Judet: OLT;Com Oboga;   -; Nr: -;</t>
  </si>
  <si>
    <t>Suprafeţe=11011 mp;CF=50049 ;Date cadastrale=289 ;</t>
  </si>
  <si>
    <t>Suprafeţe=27965 mp;CF=50702,50703 ;Date cadastrale=75,76 ;</t>
  </si>
  <si>
    <t>Aluniş</t>
  </si>
  <si>
    <t>Tara: România; Judet: SĂLAJ;Sat Aluniş;   -; Nr: -;</t>
  </si>
  <si>
    <t>Suprafeţe=185700 mp;CF=919 ;Date cadastrale=276/a/1/1/2,2/1/1,4/2,277/a,277/c,277/d/1,276/a/2/1/2/2,3/1/1/2,3/1/2/2,4/1/2 ;</t>
  </si>
  <si>
    <t>Lupoaia</t>
  </si>
  <si>
    <t>Tara: România; Judet: SĂLAJ;Sat Lupoaia;   -; Nr: -;</t>
  </si>
  <si>
    <t>Suprafeţe=93800 mp;CF=445 ;Date cadastrale=154/2,155,157,158,159/2,160 ;</t>
  </si>
  <si>
    <t>Săceni</t>
  </si>
  <si>
    <t>Tara: România; Judet: TELEORMAN;Com Săceni;   -; Nr: -;</t>
  </si>
  <si>
    <t>Suprafeţe=452520 mp;CF=20138,20141,20139,20136 ;Date cadastrale=419,437,420,464 ;</t>
  </si>
  <si>
    <t>Găgeşti</t>
  </si>
  <si>
    <t>Tara: România; Judet: VASLUI;Com Găgeşti;   -; Nr: -;</t>
  </si>
  <si>
    <t>Suprafeţe=1903233 mp;CF=70127,70129,70126,70132,70134,70128,70125,70131 ;Date cadastrale=113,120,119,118,117,116,115,114 ;</t>
  </si>
  <si>
    <t>Perieni</t>
  </si>
  <si>
    <t>Tara: România; Judet: VASLUI;Com Perieni;   -; Nr: -;</t>
  </si>
  <si>
    <t>Suprafeţe=40400 mp;CF=70506 ;Date cadastrale=422 ;</t>
  </si>
  <si>
    <t>Olteneşti</t>
  </si>
  <si>
    <t>Tara: România; Judet: VASLUI;Com Olteneşti;   -; Nr: -;</t>
  </si>
  <si>
    <t>Suprafeţe=266548 mp;CF=72429 ;Date cadastrale=72429 ;</t>
  </si>
  <si>
    <t xml:space="preserve"> Suprafeţe=100000 mp;CF=100074 ;Date cadastrale=542 ;</t>
  </si>
  <si>
    <t>Tulipan XX-17 (T 20-17 F) 642019820570286</t>
  </si>
  <si>
    <t>Tara: România; Judet: BRAŞOV;Com Voila;   -; Nr: -; 1 Decembrie 1918, Sambata de jos</t>
  </si>
  <si>
    <t>HG 1098/10-DEC-14;OUG.1 din 04/01/2017;OUG.68 din 06/11/2019</t>
  </si>
  <si>
    <t>Maestoso XLIX-39 (M 49-39 F) 642019820571160</t>
  </si>
  <si>
    <t>Tara: România; Judet: BRAŞOV;Com Voila;   -; Nr: -; str 1 Decembrie 1918, Sambata de Jos</t>
  </si>
  <si>
    <t>Neapolitano XXXII-26(N 32-26 F)642019820570240</t>
  </si>
  <si>
    <t>Tara: România; Judet: BRAŞOV;Com Voila;   -; Nr: -; 1 Decembrie, Sambata de Jos</t>
  </si>
  <si>
    <t>Neapolitano XXXII-27(N 32- 27 F) 642019820573803</t>
  </si>
  <si>
    <t>HG 1098/10-DEC-14;OUG.1 din 04/01/2017;HG.118/27.02.2019;OUG.68 din 06/11/2019</t>
  </si>
  <si>
    <t>Anul naşterii=2010 ;Sexul=armasar monta publica ;Dangale=N 32 - 27 F ;Microcip=642019820573803 ;Locaţia de bază=D.A.Ramnicelu ;</t>
  </si>
  <si>
    <t>Favory XXXVI-8 (T 36-8 F) 642019820514677</t>
  </si>
  <si>
    <t>Anul naşterii=2010 ;Sexul=armasar monta publica ;Dangale=T 36-8 F ;Microcip=642019820514677 ;Locaţia de bază=H.Tulucesti ;</t>
  </si>
  <si>
    <t>Tulipan XX-20(T 20 20 F) 642019820514691</t>
  </si>
  <si>
    <t>Anul naşterii=2010 ;Sexul=armasar monta publica ;Dangale=T 20 20 F ;Microcip=642019820514691 ;Locaţia de bază=D.A.Ramnicelu ;</t>
  </si>
  <si>
    <t>Siglavy Capriola XXII-36(SC 22-36 F) 642019820515433</t>
  </si>
  <si>
    <t>Tara: România; Judet: BRAŞOV;Com Voila;   -; Nr: -; 1 Decembrie 1918, Sambata de Jos</t>
  </si>
  <si>
    <t>Siglavy Capriola XXII-37(SC 22-37F) 642019820573825</t>
  </si>
  <si>
    <t>HG 1098/10-OCT-14;OUG.1 din 04/01/2017;OUG.68 din 06/11/2019</t>
  </si>
  <si>
    <t>Gornist (I 44-D)642019820256663</t>
  </si>
  <si>
    <t xml:space="preserve">Fanariot ( I 47 - D ) / 642019820096028
Fanariot ( I 47 - D ) / 642019820096028
</t>
  </si>
  <si>
    <t xml:space="preserve"> Subrasa= ;Anul naşterii=2010 ;Sexul=armăsar montă publică
armăsar montă publică
 ;Locaţia de bază=H Rusetu ;</t>
  </si>
  <si>
    <t xml:space="preserve">Kitty ( D-Sf 41 ) / 642019820059721
</t>
  </si>
  <si>
    <t xml:space="preserve"> Subrasa= ;Anul naşterii=2010 ;Sexul=iapa mama ;Locaţia de bază=H Dor Marunt ;</t>
  </si>
  <si>
    <t xml:space="preserve">Maestoso XLIX-43 (M 49 - 43 F) / 642019820514442
</t>
  </si>
  <si>
    <t xml:space="preserve">Carlita ( D-Fg 21) / 642019820059305
</t>
  </si>
  <si>
    <t xml:space="preserve">Neluțu ( R - Kd 61 ) / 642019820067357
</t>
  </si>
  <si>
    <t xml:space="preserve"> Subrasa= ;Anul naşterii=2010 ;Sexul=armasar monta publica ;Locaţia de bază=H Dor Marunt ;</t>
  </si>
  <si>
    <t xml:space="preserve">Amedeu ( D-Vi 7 ) / 642019820058955
</t>
  </si>
  <si>
    <t xml:space="preserve">Fugar ( D - Vi8) / 642019820060018
</t>
  </si>
  <si>
    <t xml:space="preserve">Amant ( Cv-16J ) / 642019820056705
</t>
  </si>
  <si>
    <t>Anul naşterii=2010 ;Sexul=armăsar montă publică ;Dangale=Cv-16J ;Microcip=642019820056705 ;Locaţia de bază=H.Izvin ;</t>
  </si>
  <si>
    <t xml:space="preserve">Atlantic ( Gi-42J) / 642019820057650
</t>
  </si>
  <si>
    <t>HG 1098/10-DEC-14;OUG.1 din 04/01/2017;HG.118/27.02.2018;HG.118/27.02.2019;OUG.68 din 06/11/2019</t>
  </si>
  <si>
    <t>Anul naşterii=2010 ;Sexul=armasar monta publica ;Dangale= Gi-42J ;Microcip=642019820057650 ;Locaţia de bază=D.A.Tg.Mures ;</t>
  </si>
  <si>
    <t xml:space="preserve">Alun ( Cv-17J) / 642019820059636
</t>
  </si>
  <si>
    <t xml:space="preserve"> Subrasa= ;Anul naşterii=2010 ;Sexul=armasar monta publica ;Locaţia de bază=H Jegalia ;</t>
  </si>
  <si>
    <t xml:space="preserve">Aventurat ( Cv-20J) / 642019820059606
</t>
  </si>
  <si>
    <t>Anul naşterii=2010 ;Sexul=armasar monta publica ;Dangale= Cv-20J ;Microcip=642019820059606 ;Locaţia de bază=H.Izvin ;</t>
  </si>
  <si>
    <t xml:space="preserve">Alunita ( Cv-14J) / 642019820057188
</t>
  </si>
  <si>
    <t xml:space="preserve"> Subrasa= ;Anul naşterii=2010 ;Sexul=iapa mama ;Locaţia de bază=H Jegalia ;</t>
  </si>
  <si>
    <t xml:space="preserve">Aurora ( Gi-40J) / 642019820057450 
Aurora ( Gi-40J) / 642019820057450 
</t>
  </si>
  <si>
    <t xml:space="preserve">Ancuța ( Cv-15J) / 642019820057274
</t>
  </si>
  <si>
    <t xml:space="preserve">Aurelia ( Rs - 4J) / 642019820056978
</t>
  </si>
  <si>
    <t xml:space="preserve">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t>
  </si>
  <si>
    <t xml:space="preserve">Aneta ( Gi-43J) / 642019820059880
</t>
  </si>
  <si>
    <t xml:space="preserve">Otto ( Ip-5J) / 642019820008053
</t>
  </si>
  <si>
    <t>Tara: România; Judet: BISTRIŢA-NĂSĂUD;Orş Beclean;   -; Nr: -;</t>
  </si>
  <si>
    <t>Anul naşterii=2010 ;Sexul=armasar monta publica ;Dangale= Ip-5J ;Microcip=642019820008053 ;Locaţia de bază=H. Beclean ;</t>
  </si>
  <si>
    <t xml:space="preserve">Eta ( Ip-8J) / 642019820056315
</t>
  </si>
  <si>
    <t xml:space="preserve">Saveli / Cygaj I-5 ( 5M - Cy 1) / 642019820200833
</t>
  </si>
  <si>
    <t xml:space="preserve"> Subrasa= ;Anul naşterii=2010 ;Sexul=armasar monta publica ;Locaţia de bază=H Mangalia ;</t>
  </si>
  <si>
    <t xml:space="preserve">Samson / Siglavy Bagdady XVIII -17M ( 17M-SB18) / 642019820200890
</t>
  </si>
  <si>
    <t xml:space="preserve">Sam / Siglavy Bagdady XVIII-14 M  ( 14M-SB18 ) / 642019820201730
</t>
  </si>
  <si>
    <t>Safira/Mersuch XXVI-11M (11M-M26)/642019820201645</t>
  </si>
  <si>
    <t xml:space="preserve"> Subrasa= ;Anul naşterii=2010 ;Sexul=iapa mama ;Locaţia de bază=H Mangalia ;</t>
  </si>
  <si>
    <t xml:space="preserve">Sindy / Cygaj I-8 M ( 8 M - Cy 1) / 642019820200552
</t>
  </si>
  <si>
    <t xml:space="preserve">Selena / Hadban XXXVIII-19 M ( 19 M - H 38 ) / 642019820011682
</t>
  </si>
  <si>
    <t xml:space="preserve">Gidran XLIII-44 ( G 43 - 44T) / 642019820004572
</t>
  </si>
  <si>
    <t xml:space="preserve"> Subrasa= ;Anul naşterii=2010 ;Sexul=armasar monta publica ;Locaţia de bază=H Tulucesti ;</t>
  </si>
  <si>
    <t xml:space="preserve">Gidran XLIV-60 ( G 44 - 60T) / 642019820008089
</t>
  </si>
  <si>
    <t xml:space="preserve">Gidran XLIV-61 ( G 44 - 61 T) / 642019820009874
</t>
  </si>
  <si>
    <t xml:space="preserve">Gidran XLVII - 3 ( G 47 - 3T) / 642019820010995
</t>
  </si>
  <si>
    <t xml:space="preserve">Gidran XLII-43 ( G 42 - 43T) / 642019820009017
</t>
  </si>
  <si>
    <t xml:space="preserve">Gidran XLVII-4 ( G 47 - 4T) / 642019820013983
</t>
  </si>
  <si>
    <t xml:space="preserve">Gidran XLIV-59 (G 44 - 59 T) / 642019820001684
</t>
  </si>
  <si>
    <t>Anul naşterii=2010 ;Sexul=iapa mama ;Dangale= G 44 - 59 T ;Microcip= 642019820001684 ;Locaţia de bază=H.Cislau ;</t>
  </si>
  <si>
    <t xml:space="preserve">Gidran XLIII-45 ( G 43 - 45T) / 642019820010138
</t>
  </si>
  <si>
    <t>Anul naşterii=2010 ;Sexul=iapa mama ;Dangale= G 43 - 45T ;Microcip= 642019820010138 ;Locaţia de bază=H.Cislau ;</t>
  </si>
  <si>
    <t xml:space="preserve">Gidran XLII-42 ( G 42 - 42T ) / 642019820035670
</t>
  </si>
  <si>
    <t>Anul naşterii=2010 ;Sexul=iapa mama ;Dangale= G 42 - 42T ;Microcip= 642019820035670 ;Locaţia de bază=H.Cislau ;</t>
  </si>
  <si>
    <t xml:space="preserve">Pietrosu XI-42 ( P 11-42L) / 986000003738422
</t>
  </si>
  <si>
    <t xml:space="preserve"> Subrasa= ;Anul naşterii=2010 ;Sexul=iapa mama ;Locaţia de bază=H Lucina ;</t>
  </si>
  <si>
    <t xml:space="preserve">Hroby XXIV-24 ( H 24-24L) / 986000003683939
</t>
  </si>
  <si>
    <t xml:space="preserve">Goral XX-13 ( G 20 - 13L) / 986000003698855
</t>
  </si>
  <si>
    <t xml:space="preserve">Goral XXI-12 ( G 21-12 L) / 986000003679385
</t>
  </si>
  <si>
    <t xml:space="preserve">Goral XXI - 9 ( G 21-9L) / 986000003685789
</t>
  </si>
  <si>
    <t xml:space="preserve">Hroby XXIV-23 ( H 24-23 L) / 986000003703047
</t>
  </si>
  <si>
    <t xml:space="preserve">Pietrosu XI-40 ( P 11 - 40 L) / 986000003421597
</t>
  </si>
  <si>
    <t xml:space="preserve">Prislop XI-3 ( P 11-3 L) / 986000003680637
</t>
  </si>
  <si>
    <t xml:space="preserve">Hroby XXIV-19 ( H 24 - 19L) / 986000003703948
</t>
  </si>
  <si>
    <t xml:space="preserve"> Subrasa= ;Anul naşterii=2010 ;Sexul=armasar monta publica ;Locaţia de bază=H Lucina ;</t>
  </si>
  <si>
    <t xml:space="preserve">Hroby XXIV-20 ( H 24-20 L) / 986000003536516
</t>
  </si>
  <si>
    <t xml:space="preserve">Goral XX-14 ( G 20 - 14 L) / 986000003703006
</t>
  </si>
  <si>
    <t xml:space="preserve"> Subrasa= ;Anul naşterii=2010 ;Sexul=armasar monta publica ;Locaţia de bază=H lucina ;</t>
  </si>
  <si>
    <t xml:space="preserve">Prislop XI-6 ( P 11-6 L) / 986000003679037
</t>
  </si>
  <si>
    <t xml:space="preserve">Pietrosu XI-43 ( P 11 - 43 L ) / 986000003679636
</t>
  </si>
  <si>
    <t xml:space="preserve">Prislop XI - 5 ( P 11-5 L) / 986000003682127
</t>
  </si>
  <si>
    <t xml:space="preserve">Pilot I-36 ( P 1 - 36 L ) / 982000101674317
</t>
  </si>
  <si>
    <t xml:space="preserve"> Subrasa= ;Anul naşterii=2007 ;Sexul=iapa mama ;Locaţia de bază=H Lucina ;</t>
  </si>
  <si>
    <t xml:space="preserve">Koheilan XLII-17 ( K 42 -17 R ) / 642019820468372
</t>
  </si>
  <si>
    <t xml:space="preserve"> Subrasa= ;Anul naşterii=2010 ;Sexul=iapa mama ;Locaţia de bază=H Radauti ;</t>
  </si>
  <si>
    <t xml:space="preserve">Siglavy Bagdady XVII-28 ( SB 17 - 28 R ) / 642019820348972
</t>
  </si>
  <si>
    <t xml:space="preserve">El Sbaa XIV-29 ( ES 14 - 29 R ) / 642019820348215
</t>
  </si>
  <si>
    <t xml:space="preserve"> Subrasa= ;Anul naşterii=2010 ;Sexul=armasar monta publica ;Locaţia de bază=H Radauti ;</t>
  </si>
  <si>
    <t xml:space="preserve">Gazal XVIII -15 ( G 18 - 15R ) / 642019820381565
</t>
  </si>
  <si>
    <t xml:space="preserve">Gazal XVIII -16 (G 18 - 16 R) / 642019820468845
</t>
  </si>
  <si>
    <t xml:space="preserve">Siglavy Bagdady XVII-31 ( SB 17-31 R ) / 642019820468476
</t>
  </si>
  <si>
    <t xml:space="preserve">Furioso LXVIII-20 ( F 68 - 20 S ) / 642019820276713
</t>
  </si>
  <si>
    <t xml:space="preserve"> Subrasa= ;Anul naşterii=2010 ;Sexul=armasar monta publica ;Locaţia de bază=H Slatina ;</t>
  </si>
  <si>
    <t xml:space="preserve">Furioso LXX-4 (F 70 - 4S) / 642019820448743
</t>
  </si>
  <si>
    <t xml:space="preserve">North Star XLIV-2 (Z 44-2S) / 642019820448547
</t>
  </si>
  <si>
    <t xml:space="preserve"> Subrasa= ;Anul naşterii=2010 ;Sexul=iapa mama ;Locaţia de bază=H Slatina ;</t>
  </si>
  <si>
    <t xml:space="preserve">Nonius 36-20 (N 36-20 I) / 642019820335030
</t>
  </si>
  <si>
    <t>Tara: România; Judet: TIMIŞ;Orş Recaş;   -; Nr: -; Izvin</t>
  </si>
  <si>
    <t xml:space="preserve"> Subrasa= ;Anul naşterii=2010 ;Sexul=iapa mama ;Locaţia de bază=H Izvin ;</t>
  </si>
  <si>
    <t xml:space="preserve">Nonius 37-10 (N 37-10 I) / 64201980336619
</t>
  </si>
  <si>
    <t xml:space="preserve">Nonius 38-5 (N 38-5 I ) / 642019820335283
</t>
  </si>
  <si>
    <t xml:space="preserve">Nonius 36-19 ( N 36-19 I ) / 642019820334829
</t>
  </si>
  <si>
    <t xml:space="preserve">Nonius 36 - 21 ( N 36 - 21 I) / 642019820333947
</t>
  </si>
  <si>
    <t xml:space="preserve"> Subrasa= ;Anul naşterii=2010 ;Sexul=armasar monta publica ;Locaţia de bază=H Izvin ;</t>
  </si>
  <si>
    <t xml:space="preserve">Nonius 23-49-6 ( N 23-49 - 6 I ) / 642019820294729
</t>
  </si>
  <si>
    <t xml:space="preserve">Bibilica ( O - 5 I ) / 642019820334104
</t>
  </si>
  <si>
    <t xml:space="preserve">Bretona ( Mt - 1 I ) / 642019820333582
</t>
  </si>
  <si>
    <t xml:space="preserve">Bacardi ( Mt - 3 I ) / 642019820454162
</t>
  </si>
  <si>
    <t xml:space="preserve">DUCAT  ( 45 C - Tz ) / 642019820305083
</t>
  </si>
  <si>
    <t>Tara: România; Judet: BUZĂU;Com Cislău;   -; Nr: -; Aleea Armatei, nr 2</t>
  </si>
  <si>
    <t>HG. 543/08-IUL-15;OUG.1 din 04/01/2017;OUG.68 din 06/11/2019</t>
  </si>
  <si>
    <t xml:space="preserve"> Subrasa= ;Anul naşterii=2011 ;Sexul=armasar de monta publica ;Locaţia de bază=H Cislau ;</t>
  </si>
  <si>
    <t xml:space="preserve">LORELAI ( 24 C - O ) / 642019820102009
</t>
  </si>
  <si>
    <t xml:space="preserve"> Subrasa= ;Anul naşterii=2011 ;Sexul=iapa mama ;Locaţia de bază=H Cislau ;</t>
  </si>
  <si>
    <t xml:space="preserve">HERTA ( 27 C - O ) / 642019820365377
</t>
  </si>
  <si>
    <t xml:space="preserve">Tulipan XX-21 ( T 20 - 21F) / 642019820572369
</t>
  </si>
  <si>
    <t>Tara: România; Judet: BRAŞOV;Com Voila;   -; Nr: -; Satul Sambata de Jos, str 1 Decembrie 1918</t>
  </si>
  <si>
    <t xml:space="preserve">Neapolitano XXXII-31 (N32 - 31F) / 642019820482787
</t>
  </si>
  <si>
    <t>Tara: România; Judet: BRAŞOV;Com Voila;   -; Nr: -;  satul Sâmbăta de Jos, str. 1 Decembrie 1918</t>
  </si>
  <si>
    <t xml:space="preserve"> Subrasa= ;Anul naşterii=2011 ;Sexul=armăsar montă publică
 ;Locaţia de bază=H. Sambata de Jos
 ;</t>
  </si>
  <si>
    <t xml:space="preserve">Siglavy Capriola XVII-68 ( SC 17 - 68F) / 642019820482407
</t>
  </si>
  <si>
    <t>Tara: România; Judet: BRAŞOV;Com Voila;   -; Nr: -; satul Sâmbăta de Jos, str. 1 Decembrie 1918</t>
  </si>
  <si>
    <t xml:space="preserve"> Subrasa= ;Anul naşterii=2011 ;Sexul=armăsar montă publică
 ;Locaţia de bază=H. Sambata de Jos
 ;</t>
  </si>
  <si>
    <t xml:space="preserve">Maestoso L-12 ( M 50 - 12F) / 642019820483286
</t>
  </si>
  <si>
    <t xml:space="preserve">Favory XXXVI-10 ( F36 - 10F) / 642019820497914
Favory XXXVI-10 ( F36 - 10F) / 642019820497914
</t>
  </si>
  <si>
    <t xml:space="preserve"> Subrasa= ;Anul naşterii=2011 ;Sexul=armăsar montă publică
 ;Locaţia de bază=H Sâmbăta de Jos ;</t>
  </si>
  <si>
    <t xml:space="preserve">Pluto XIX-104 ( P 19 - 104F) / 642019820573810
</t>
  </si>
  <si>
    <t xml:space="preserve"> Subrasa= ;Anul naşterii=2010 ;Sexul=iapă mamă
 ;Locaţia de bază=H. Sambata de Jos
 ;</t>
  </si>
  <si>
    <t xml:space="preserve">Maestoso XLVII-46  (M 47 - 46 HB) / 642019820321831
</t>
  </si>
  <si>
    <t>Bistriţa</t>
  </si>
  <si>
    <t>Tara: România; Judet: BISTRIŢA-NĂSĂUD;MRJ Bistriţa; G  Bistriţa; Nr: 45;</t>
  </si>
  <si>
    <t xml:space="preserve"> Subrasa= ;Anul naşterii=2011 ;Sexul=armasar monta publica ;Locaţia de bază=H Beclean ;</t>
  </si>
  <si>
    <t xml:space="preserve">Neapolitano XXXI-38 (N 31 - 38 HB) / 642019820321711
</t>
  </si>
  <si>
    <t xml:space="preserve">Incitato IV-27 ( I 4 - 27 HB) / 642019820376538
</t>
  </si>
  <si>
    <t xml:space="preserve"> Subrasa= ;Anul naşterii=2011 ;Sexul=iapa mama ;Locaţia de bază=H Beclean ;</t>
  </si>
  <si>
    <t xml:space="preserve">Farfui (P 5 - HB) / 642019820377892
</t>
  </si>
  <si>
    <t xml:space="preserve">Facil (Nu 14 - HB) / 642019820322467
</t>
  </si>
  <si>
    <t xml:space="preserve">Fachir (S 2 - HB) / 642019820279987
</t>
  </si>
  <si>
    <t xml:space="preserve">Faza (Of 1 - HB) / 642019820325775
</t>
  </si>
  <si>
    <t xml:space="preserve">DIVA ( 26 C - O ) / 642019820063943
</t>
  </si>
  <si>
    <t>Tara: România; Judet: BUZĂU;Com Cislău;   -; Nr: -; aleea Armatei nr. 2</t>
  </si>
  <si>
    <t xml:space="preserve">Tulipan XX-22 ( T 20 - 22F) / 642019820573717
</t>
  </si>
  <si>
    <t xml:space="preserve">Maestoso L-11 ( M 50 - 11 F) / 642019820483003
</t>
  </si>
  <si>
    <t xml:space="preserve"> Subrasa= ;Anul naşterii=2011 ;Sexul=iapă mamă
 ;Locaţia de bază=H. Sambata de Jos
 ;</t>
  </si>
  <si>
    <t xml:space="preserve">Tulipan XX-25 ( T 20 - 25 F) / 642019820493906
</t>
  </si>
  <si>
    <t xml:space="preserve">Favory XXXVII-5 ( F 37 - 5F) / 642019820493385
</t>
  </si>
  <si>
    <t xml:space="preserve">Neapolitano XXXII-35 ( N 32 - 35F) / 642019820491025
</t>
  </si>
  <si>
    <t xml:space="preserve">Neapolitano XXIX-134 ( N 29 - 134 F) / 642019820483672
</t>
  </si>
  <si>
    <t xml:space="preserve">Tulipan XXIII-2 ( T 23 - 2F) / 64201982082468
</t>
  </si>
  <si>
    <t xml:space="preserve">Siglavy Capriola XXII-40 ( SC 22 - 40F) / 642019820490707
</t>
  </si>
  <si>
    <t xml:space="preserve">Maestoso XLIX-46 ( M 49 - 46F) / 642019820491752
</t>
  </si>
  <si>
    <t xml:space="preserve">Tulipan XIX-35 ( T 19 - 35F) / 642019820490084
</t>
  </si>
  <si>
    <t xml:space="preserve">Tulipan XXIII-5 ( T 23 - 5F) / 642019820585889
</t>
  </si>
  <si>
    <t xml:space="preserve">Siglavy Capriola XXII-43 ( SC 22 - 43 F) / 642019820485701
</t>
  </si>
  <si>
    <t xml:space="preserve">Gicu ( Fd 5 - R ) / 642019820610254
</t>
  </si>
  <si>
    <t xml:space="preserve"> Subrasa= ;Anul naşterii=2011 ;Sexul=armăsar montă publică
 ;Locaţia de bază=H. Rusetu
 ;</t>
  </si>
  <si>
    <t xml:space="preserve">Libertin ( Ag17 - R ) / 642019820610074
</t>
  </si>
  <si>
    <t xml:space="preserve">Agregat ( Sg 20 - R) / 642019820613131
</t>
  </si>
  <si>
    <t xml:space="preserve">Andronache ( Us 36 - R) / 642019820612879
</t>
  </si>
  <si>
    <t xml:space="preserve">Iacobov ( Ep 39 - R ) / 642019820610217
</t>
  </si>
  <si>
    <t xml:space="preserve">Istoric ( Ag 22 - R ) / 642019820611004
</t>
  </si>
  <si>
    <t xml:space="preserve"> Subrasa= ;Anul naşterii=2011 ;Sexul=armăsar montă publică
 ;Locaţia de bază=H. Rusetu
H. Rusetu
 ;</t>
  </si>
  <si>
    <t xml:space="preserve">Lucina ( Sg 21 - R ) / 642019820610275
</t>
  </si>
  <si>
    <t xml:space="preserve">Elina ( Ag 12 - R ) / 642019820610036
</t>
  </si>
  <si>
    <t xml:space="preserve"> Subrasa= ;Anul naşterii=2011 ;Sexul=iapă mamă
 ;Locaţia de bază=H. Rusetu
 ;</t>
  </si>
  <si>
    <t xml:space="preserve">Licenta ( Ep 37 - R ) / 642019820613713
</t>
  </si>
  <si>
    <t xml:space="preserve">Epistola ( Sg 18 - R ) / 642019820610621
</t>
  </si>
  <si>
    <t xml:space="preserve">Otilia ( Sg 19 - R) / 642019820613665
</t>
  </si>
  <si>
    <t xml:space="preserve">Linodora ( Ep 38 - R ) / 642019820608210
</t>
  </si>
  <si>
    <t xml:space="preserve">Avalansa ( Ag 19 - R ) / 642019820608267
</t>
  </si>
  <si>
    <t xml:space="preserve">Orica ( Ag 20 - R ) / 642019820609181
</t>
  </si>
  <si>
    <t xml:space="preserve">Glastra ( I 49 - R ) / 642019820613101
</t>
  </si>
  <si>
    <t xml:space="preserve">Fresca ( I 50 - R ) / 642019820613255
</t>
  </si>
  <si>
    <t xml:space="preserve">Avista II ( Ep 41 - R ) / 642019820613680
</t>
  </si>
  <si>
    <t xml:space="preserve"> Subrasa= ;Anul naşterii=2011 ;Sexul=iapa mama ;Locaţia de bază=H. Rusetu
 ;</t>
  </si>
  <si>
    <t xml:space="preserve">Rashid ( D - Vi 11) / 642019820064470
</t>
  </si>
  <si>
    <t xml:space="preserve"> Subrasa= ;Anul naşterii=2011 ;Sexul=armăsar montă publică
 ;Locaţia de bază=H. Dor Mărunt
 ;</t>
  </si>
  <si>
    <t xml:space="preserve">Patriciu ( R - Nf 1 ) / 642019820064276
</t>
  </si>
  <si>
    <t xml:space="preserve"> Subrasa= ;Anul naşterii=2010 ;Sexul=armăsar montă publică
 ;Locaţia de bază=H. Dor Mărunt
 ;</t>
  </si>
  <si>
    <t xml:space="preserve">Sorana ( D - Sf 43 ) / 642019820065682
</t>
  </si>
  <si>
    <t xml:space="preserve"> Subrasa= ;Anul naşterii=2011 ;Sexul=iapă mamă
 ;Locaţia de bază=H. Dor Mărunt
 ;</t>
  </si>
  <si>
    <t xml:space="preserve">Kiss Me ( D - Vi 12 ) / 642019820065094
</t>
  </si>
  <si>
    <t xml:space="preserve"> Subrasa= ;Anul naşterii=2011 ;Sexul=iapa mama ;Locaţia de bază=H. Dor Mărunt
 ;</t>
  </si>
  <si>
    <t xml:space="preserve">Serena II ( D - Sf 44 ) / 642019820064033
</t>
  </si>
  <si>
    <t xml:space="preserve">Irena ( D - Vi 13 ) / 642019820065564
</t>
  </si>
  <si>
    <t xml:space="preserve">Bravo ( Gi - 44 J ) / 642019820059097
</t>
  </si>
  <si>
    <t xml:space="preserve"> Subrasa= ;Anul naşterii=2011 ;Sexul=armăsar montă publică
 ;Locaţia de bază=H. Jegălia
 ;</t>
  </si>
  <si>
    <t xml:space="preserve">Bobocel ( Mp - 16 J ) / 642019820058434
</t>
  </si>
  <si>
    <t xml:space="preserve">Bibic ( cv - 22 J ) / 642019820065644
</t>
  </si>
  <si>
    <t xml:space="preserve">Buna Seara ( Jv - 36 J ) / 642019820059125
</t>
  </si>
  <si>
    <t xml:space="preserve"> Subrasa= ;Anul naşterii=2011 ;Sexul=iapă mamă
 ;Locaţia de bază=H. Jegălia
 ;</t>
  </si>
  <si>
    <t xml:space="preserve">Bonita ( Gi - 46 J ) / 642019820042764
</t>
  </si>
  <si>
    <t xml:space="preserve">Bombonica  ( Cv - 23 J ) / 642019820362266
</t>
  </si>
  <si>
    <t xml:space="preserve">Bum Bum ( Gi - 47 J ) / 642019820061507
</t>
  </si>
  <si>
    <t xml:space="preserve">Bogdan ( Cv - 24 J ) / 642019820365569
</t>
  </si>
  <si>
    <t xml:space="preserve"> Subrasa= ;Anul naşterii=2011 ;Sexul=armăsar montă publică
armăsar montă publică
 ;Locaţia de bază=H. Jegălia
 ;</t>
  </si>
  <si>
    <t xml:space="preserve">Bucur ( Bz - 2 J ) / 642019820291023
</t>
  </si>
  <si>
    <t xml:space="preserve">Balerina ( Bz - 3 J ) / 642019820365463
</t>
  </si>
  <si>
    <t xml:space="preserve">Belissima ( Do - 4 J ) / 642019820317012
</t>
  </si>
  <si>
    <t xml:space="preserve">Bombonel ( Do - 3 J ) / 642019820365257
</t>
  </si>
  <si>
    <t xml:space="preserve">Bura ( Mp - 19 J ) / 642019820364495
</t>
  </si>
  <si>
    <t xml:space="preserve">Oliviu ( Ip - 9 J ) / 642019820060041
</t>
  </si>
  <si>
    <t xml:space="preserve">Etipa ( Ip - 12 J ) / 642019820361812
</t>
  </si>
  <si>
    <t xml:space="preserve">Talisman / Mersuch XXVI-4  ( 14 M - M 26 ) / 642019820411640
</t>
  </si>
  <si>
    <t xml:space="preserve"> Subrasa= ;Anul naşterii=2011 ;Sexul=armăsar montă publică
 ;Locaţia de bază=H Mangalia
 ;</t>
  </si>
  <si>
    <t xml:space="preserve">Tatiana / Hadban XXXVIII - 26 ( 26 M - H 38 ) / 642019820429473
</t>
  </si>
  <si>
    <t xml:space="preserve"> Subrasa= ;Anul naşterii=2011 ;Sexul=iapă mamă
 ;Locaţia de bază=H Mangalia
 ;</t>
  </si>
  <si>
    <t xml:space="preserve">Thalia / Cygaj I - 9 ( 9 M - Cy 1 ) / 642019820329148
</t>
  </si>
  <si>
    <t xml:space="preserve">Tundra / Gazal XIX-21 ( 21 M - G 19 ) / 642019820410163
</t>
  </si>
  <si>
    <t xml:space="preserve">Titus / Cygaj 78 ( 78 M - Cy ) / 642019820426071
</t>
  </si>
  <si>
    <t xml:space="preserve">Tas / Nedjari XIII-18 ( 18 M - Nj 13 ) / 642019820427114
</t>
  </si>
  <si>
    <t xml:space="preserve">Tarun / Gazal XX-17 (17 M - G 20) / 642019820426793
</t>
  </si>
  <si>
    <t xml:space="preserve">Tania / Nedjari XIII-17 (17 M - Nj 13) / 642019820411444
</t>
  </si>
  <si>
    <t xml:space="preserve">Tamera / El Iman I - 30 (30 M - El 1) / 642019820425959
</t>
  </si>
  <si>
    <t xml:space="preserve">Troya / Hadban XXXVIII-21 ( 21 M - H 38 ) / 642019820427427
</t>
  </si>
  <si>
    <t xml:space="preserve">Gidran XLII-44 ( G 42 - 44 T ) / 642019820188635
</t>
  </si>
  <si>
    <t xml:space="preserve"> Subrasa= ;Anul naşterii=2011 ;Sexul=armăsar montă publică
 ;Locaţia de bază=H.Tulucesti
 ;</t>
  </si>
  <si>
    <t xml:space="preserve">Gidran XLII-45 ( G 42 - 44 T ) / 642019820186752
</t>
  </si>
  <si>
    <t xml:space="preserve"> Subrasa= ;Anul naşterii=2011 ;Sexul=iapă mamă
 ;Locaţia de bază=H.Tulucesti
 ;</t>
  </si>
  <si>
    <t xml:space="preserve">Gidran XLIII-46 ( G 43 - 46 T ) / 642019820135973
</t>
  </si>
  <si>
    <t xml:space="preserve">Gidran XLIII-47 ( G 43 - 47 T ) / 642019820187435
</t>
  </si>
  <si>
    <t xml:space="preserve">Gidran XLIII-20-1 ( G 43-20 - 1 T ) / 64201982018993
</t>
  </si>
  <si>
    <t xml:space="preserve">Gidran XLIII-52 ( G 43 - 52 T ) / 6420198134342
</t>
  </si>
  <si>
    <t xml:space="preserve">Gidran XLVII-8 ( G 47 - 8 T ) / 642019820186117
</t>
  </si>
  <si>
    <t xml:space="preserve">Gidran XLIII-49 ( G 43 - 49 T ) / 642019820186143
</t>
  </si>
  <si>
    <t xml:space="preserve">North Star XLIV-5 ( Z 44 - 5 S )  / 642019820624304
</t>
  </si>
  <si>
    <t>Tara: România; Judet: OLT;MRJ Slatina; Str  Recea; Nr: -;</t>
  </si>
  <si>
    <t xml:space="preserve"> Subrasa= ;Anul naşterii=2011 ;Sexul=armăsar montă publică
 ;Locaţia de bază=H.Slatina
 ;</t>
  </si>
  <si>
    <t xml:space="preserve">Gaman II-12 ( G 2 - 12 L ) / 968000003710202
</t>
  </si>
  <si>
    <t xml:space="preserve"> Subrasa= ;Anul naşterii=2011 ;Sexul=iapă mamă
 ;Locaţia de bază=H. Lucina
 ;</t>
  </si>
  <si>
    <t xml:space="preserve">Gaman II-13 ( G 2 - 13 L) / 968000003714558
</t>
  </si>
  <si>
    <t xml:space="preserve"> Subrasa= ;Anul naşterii=2011 ;Sexul=armăsar montă publică
 ;Locaţia de bază=H. Lucina
 ;</t>
  </si>
  <si>
    <t xml:space="preserve">Gaman II-14 ( G 2 - 14 L ) / 968000003714822
</t>
  </si>
  <si>
    <t xml:space="preserve">Goral XX-17 ( G 20 - 17 L ) / 968000003707775
</t>
  </si>
  <si>
    <t xml:space="preserve">Prislop XI-10 ( P 11 - 10 L ) / 968000003704823
</t>
  </si>
  <si>
    <t xml:space="preserve">Prislop XI-11 ( P 11 - 11 L ) / 968000003704992
</t>
  </si>
  <si>
    <t xml:space="preserve">Prislop XI-13 ( P 11 - 13 L ) / 968000003707532
</t>
  </si>
  <si>
    <t xml:space="preserve">Goral XX-16 ( G 20 - 16 L ) / 96800000370852
</t>
  </si>
  <si>
    <t xml:space="preserve"> Subrasa= ;Anul naşterii=2011 ;Sexul=iapa mama ;Locaţia de bază=H. Lucina
 ;</t>
  </si>
  <si>
    <t xml:space="preserve">Goral XXI-19 ( G 21 - 19 L ) / 968000003707785
</t>
  </si>
  <si>
    <t xml:space="preserve">Ousor X-53 ( O 10 - 53 L ) / 968000003707933
</t>
  </si>
  <si>
    <t xml:space="preserve">Pietrosu XI-48 ( P 11 - 48 L ) / 968000003702651
</t>
  </si>
  <si>
    <t xml:space="preserve">Ousor IX-113 ( O 9 - 113 L ) / 968000003700594
</t>
  </si>
  <si>
    <t xml:space="preserve">Hroby XXIV-25 ( H 24 - 25 L ) / 96800000373718
</t>
  </si>
  <si>
    <t xml:space="preserve">Koheilan XLII -19 ( K 42 - 19 R ) / 642019820468148
</t>
  </si>
  <si>
    <t xml:space="preserve"> Subrasa= ;Anul naşterii=2011 ;Sexul=armăsar montă publică
 ;Locaţia de bază=H.Radauti
 ;</t>
  </si>
  <si>
    <t xml:space="preserve">Dahoman XXXIX-96 ( D 39 - 96 R ) / 642019820626532
</t>
  </si>
  <si>
    <t xml:space="preserve">Siglavy Bagdady XVII-32 ( SB 17 - 32 R ) / 642019820200905
</t>
  </si>
  <si>
    <t xml:space="preserve">El Sbaa XV-33 ( ES 15 - 33 R ) / 642019820626700
</t>
  </si>
  <si>
    <t xml:space="preserve"> Subrasa= ;Anul naşterii=2011 ;Sexul=iapă mamă
 ;Locaţia de bază=H.Radauti
H.Radauti
H.Radauti
H.Radauti
 ;</t>
  </si>
  <si>
    <t xml:space="preserve">Mersuch XXV-32 ( M 25 - 32 R ) / 642019820626305
</t>
  </si>
  <si>
    <t xml:space="preserve"> Subrasa= ;Anul naşterii=2011 ;Sexul=iapă mamă
 ;Locaţia de bază=H.Radauti
 ;</t>
  </si>
  <si>
    <t xml:space="preserve">El Sbaa XIV-31 ( ES 14 - 31 R ) / 642019820626328
</t>
  </si>
  <si>
    <t xml:space="preserve">Hadban XXXVII-26 ( H 37 - 26 R ) / 642019820626950
</t>
  </si>
  <si>
    <t xml:space="preserve">Koheilan XL-19 ( K 40 - 19 L ) / 642019820626381
</t>
  </si>
  <si>
    <t xml:space="preserve">Nonius 39-6 ( N 39 - 6 I ) / 642019820580402
</t>
  </si>
  <si>
    <t>Izvin</t>
  </si>
  <si>
    <t>Tara: România; Judet: TIMIŞ;Sat Izvin;   -; Nr: -;</t>
  </si>
  <si>
    <t xml:space="preserve"> Subrasa= ;Anul naşterii=2011 ;Sexul=iapă mamă
 ;Locaţia de bază=H.Izvin
 ;</t>
  </si>
  <si>
    <t xml:space="preserve">Nonius 35-26 ( N 35 - 26 I ) / 642019820644345
</t>
  </si>
  <si>
    <t xml:space="preserve"> Subrasa= ;Anul naşterii=2011 ;Sexul=iapa mama ;Locaţia de bază=H.Izvin
 ;</t>
  </si>
  <si>
    <t xml:space="preserve">Nonius 37-12 ( N37 - 12 I ) / 642019820578472 
</t>
  </si>
  <si>
    <t xml:space="preserve">Nonius 36 - 25 ( N 32 - 35 I ) / 642019820647255
</t>
  </si>
  <si>
    <t xml:space="preserve">Nonius 23-49-7 ( N 23-49-7 I ) / 642019820603635
</t>
  </si>
  <si>
    <t xml:space="preserve"> Subrasa= ;Anul naşterii=2011 ;Sexul=armăsar montă publică
 ;Locaţia de bază=H.Izvin
 ;</t>
  </si>
  <si>
    <t xml:space="preserve">Nonius 36 - 23 ( N 36 - 23 I ) / 642019820601958
</t>
  </si>
  <si>
    <t xml:space="preserve">Comod ( Fc - 2 I ) / 642019820595224
</t>
  </si>
  <si>
    <t xml:space="preserve">Can Can ( Oc - 2 I ) / 642019820579985
</t>
  </si>
  <si>
    <t xml:space="preserve">Shagya LXII-52 ( Sh 62 - 52 R ) / 642019820489287
</t>
  </si>
  <si>
    <t xml:space="preserve">Siglavy Capriola XXII-42 ( SC 22 - 42F) / 642019820482156
</t>
  </si>
  <si>
    <t xml:space="preserve">Corectare torenţi Cernat obiectiv II
</t>
  </si>
  <si>
    <t>HG. 859/14.10.2015;OUG.1 din 04/01/2017;HG.354/18.05.2017;OUG.68 din 06/11/2019;HG.846/08.10.2020</t>
  </si>
  <si>
    <t>Lungime albie corectată/consolidată=2,35 km;</t>
  </si>
  <si>
    <t xml:space="preserve">Corectare torenţi Domneşti Pietroşani
</t>
  </si>
  <si>
    <t>Lungime albie corectată/consolidată=3,05 km;</t>
  </si>
  <si>
    <t xml:space="preserve">Corectare torenţi Topolog Obârşie
</t>
  </si>
  <si>
    <t>Lungime albie corectată/consolidată=1,83 km;</t>
  </si>
  <si>
    <t xml:space="preserve">Corectare torenţi râul Dâmboviţa, sectorul Stoieneşti-Dragoslavele
</t>
  </si>
  <si>
    <t>Lungime albie corectată/consolidată=4,95 km;</t>
  </si>
  <si>
    <t xml:space="preserve">Corectare torenţi Bratia obiectiv II
</t>
  </si>
  <si>
    <t xml:space="preserve">Corectare torenţi Vidraru mal stâng
</t>
  </si>
  <si>
    <t xml:space="preserve">Corectare torenţi Vidraru obiectiv II
</t>
  </si>
  <si>
    <t xml:space="preserve">Corectare torenţi râul Doamnei, amonte Cernat
</t>
  </si>
  <si>
    <t>Lungime albie corectată/consolidată=3,21 km;</t>
  </si>
  <si>
    <t xml:space="preserve">Corectare torenţi Cungrea
</t>
  </si>
  <si>
    <t xml:space="preserve">Corectare torenţi Fundu Răcăciuni
</t>
  </si>
  <si>
    <t xml:space="preserve">Corectare torenţi Bâsca Mică
</t>
  </si>
  <si>
    <t xml:space="preserve">Corectare torenţi Bâsca Mare - Bâsculiţa
</t>
  </si>
  <si>
    <t xml:space="preserve">Corectare torenţi Higigel
</t>
  </si>
  <si>
    <t>Lungime albie corectată/consolidată=1,85 km;</t>
  </si>
  <si>
    <t xml:space="preserve">Corectare torenţi din Bazinul Hidrografic Gurghiu
</t>
  </si>
  <si>
    <t>Lungime albie corectată/consolidată=3,44 km;</t>
  </si>
  <si>
    <t xml:space="preserve">Corectare torenţi din Bazinul Hidrografic Galaoaia si Bistra
</t>
  </si>
  <si>
    <t xml:space="preserve">Corectare torenţi din Bazinul Hidrografic Niraje
</t>
  </si>
  <si>
    <t xml:space="preserve">Corectare torenţi din Bazinul Hidrografic Jârca
</t>
  </si>
  <si>
    <t xml:space="preserve">Corectare torenţi din Bazinul Hidrografic Gudea Mare
</t>
  </si>
  <si>
    <t xml:space="preserve">Corectare torenţi din Bazinul Hidrografic Tireu Tişieu
</t>
  </si>
  <si>
    <t xml:space="preserve">Corectare torenţi din Bazinul Hidrografic Făncel
</t>
  </si>
  <si>
    <t xml:space="preserve">Corectare torenţi Geamăna-Valea Zâmbocata 
</t>
  </si>
  <si>
    <t>Lungime albie corectată/consolidată=6,1 km;</t>
  </si>
  <si>
    <t xml:space="preserve">Corectare torenţi Geamăna-Valea Scorburoaia 
</t>
  </si>
  <si>
    <t>Lungime albie corectată/consolidată=7,8 km;</t>
  </si>
  <si>
    <t xml:space="preserve">CT Bazinul Hidrografic Doftana Amonte Paltinu, zona Bradet şi Valea Floreiului
</t>
  </si>
  <si>
    <t xml:space="preserve">Corectare torenţi Valea Obielei
</t>
  </si>
  <si>
    <t xml:space="preserve">Corectare torenţi Valea Seacă
</t>
  </si>
  <si>
    <t xml:space="preserve">Corectare torenţi Brodina etapa a II-a
</t>
  </si>
  <si>
    <t>Lungime albie corectată/consolidată=3,18 km;</t>
  </si>
  <si>
    <t xml:space="preserve">Corectare torenţi Versant drept Putna Nisipitu
</t>
  </si>
  <si>
    <t xml:space="preserve">Corectare torenţi Dobriceni
</t>
  </si>
  <si>
    <t xml:space="preserve">Corectare torenţi Valea Satului
</t>
  </si>
  <si>
    <t>Lungime albie corectată/consolidată=2,55 km;</t>
  </si>
  <si>
    <t xml:space="preserve">Corectare torenţi Valea Rea
</t>
  </si>
  <si>
    <t xml:space="preserve">Corectare torenţi Cerna
</t>
  </si>
  <si>
    <t>Lungime albie corectată/consolidată=2,15 km;</t>
  </si>
  <si>
    <t xml:space="preserve">Corectare torenţi Ivanu
</t>
  </si>
  <si>
    <t xml:space="preserve">Corectare torenţi din Bazinul Hidrografic Jidoştiţa, ob I  
</t>
  </si>
  <si>
    <t xml:space="preserve">Corectare torenţi Caşin Inţărcătoarea
</t>
  </si>
  <si>
    <t>Lungime albie corectată/consolidată=2,72 km;</t>
  </si>
  <si>
    <t xml:space="preserve">Corectare torenţi  Tîrlişua
</t>
  </si>
  <si>
    <t xml:space="preserve">Corectare torenţi din Bazinul Hidrografic  Râul Alb ob II 
</t>
  </si>
  <si>
    <t xml:space="preserve">Corectare torenţi din Bazinul Hidrografic Higeg
</t>
  </si>
  <si>
    <t xml:space="preserve">Corectare torenţi Moroieni
</t>
  </si>
  <si>
    <t xml:space="preserve">Corectare torenţi  Repedea ob.2
</t>
  </si>
  <si>
    <t>HG. 859/14.10.2015;OUG.1 din 04/01/2017;OUG.68 din 06/11/2019;HG.846/08.10.2020</t>
  </si>
  <si>
    <t xml:space="preserve">Corectare torenţi din Bazinul Hidrografic  Măgureni
</t>
  </si>
  <si>
    <t>Lungime albie corectată/consolidată=1,66 km;</t>
  </si>
  <si>
    <t xml:space="preserve">Corectare torenţi Pârâul Roman
</t>
  </si>
  <si>
    <t xml:space="preserve">Corectare torenţi Arva
</t>
  </si>
  <si>
    <t xml:space="preserve">Corectare torenţi Pârâul Grozoaia
</t>
  </si>
  <si>
    <t>Durneşti</t>
  </si>
  <si>
    <t>Tara: România; Judet: BOTOŞANI;Com Durneşti;   -; Nr: -;</t>
  </si>
  <si>
    <t>HG. 859/14.10.2015;OUG.1 din 04/01/2017;OUG.68 din 06/11/2019</t>
  </si>
  <si>
    <t xml:space="preserve"> Suprafeţe=15 ha mp;CF=50211 ;Date cadastrale=50211 ;</t>
  </si>
  <si>
    <t>Corcova</t>
  </si>
  <si>
    <t>Tara: România; Judet: MEHEDINŢI;Com Corcova;   -; Nr: -;</t>
  </si>
  <si>
    <t>HG. 859/14.10.2015;OUG.1 din 04/01/2017;HG.354/18.05.2017;OUG.68 din 06/11/2019</t>
  </si>
  <si>
    <t>Suprafeţe=3,5 ha mp;CF=50536 ;Date cadastrale=50536 ;</t>
  </si>
  <si>
    <t>Prunişor</t>
  </si>
  <si>
    <t>Tara: România; Judet: MEHEDINŢI;Com Prunişor;   -; Nr: -;</t>
  </si>
  <si>
    <t>Suprafeţe=4,0 ha mp;CF=50103,50102 ;Date cadastrale=50103,50102 ;</t>
  </si>
  <si>
    <t xml:space="preserve"> Suprafeţe=9,9898 ha mp;CF=80189 ;Date cadastrale=128 ;</t>
  </si>
  <si>
    <t>Tara: România; Judet: BACĂU;Com Urecheşti;   -; Nr: -; Sascut</t>
  </si>
  <si>
    <t>Suprafeţe=221,4800 ha mp;CF=60347,60346,60784,60785 ;Date cadastrale=60347,60346,60784,60785 ;</t>
  </si>
  <si>
    <t>Teren destinat împăduririi</t>
  </si>
  <si>
    <t>Suprafeţe=7,6000 ha mp;CF=25007 ;Date cadastrale=349 ;</t>
  </si>
  <si>
    <t>Chiochiş</t>
  </si>
  <si>
    <t>Tara: România; Judet: BISTRIŢA-NĂSĂUD;Com Chiochiş;   -; Nr: -; Nuseni</t>
  </si>
  <si>
    <t>Suprafeţe=43,5733 mp;CF=25237,25219,25478,25455 ;Date cadastrale=25237,25219,25478,25455 ;</t>
  </si>
  <si>
    <t>Cornăţelu</t>
  </si>
  <si>
    <t>Tara: România; Judet: DÂMBOVIŢA;Com Cornăţelu;   -; Nr: -;</t>
  </si>
  <si>
    <t>Suprafeţe=19,0000 ha mp;CF=70828,70829 ;Date cadastrale=195,196 ;</t>
  </si>
  <si>
    <t>Suprafeţe=7,9915 ha mp;CF=70812,70813 ;Date cadastrale=366,368 ;</t>
  </si>
  <si>
    <t>Suprafeţe=18,7100 ha mp;CF=70700 ;Date cadastrale=770 ;</t>
  </si>
  <si>
    <t>Suprafeţe=92,7102 ha mp;CF=70458,70459,70456,70039 ;Date cadastrale=699,702,700,703 ;</t>
  </si>
  <si>
    <t>Suprafeţe=0,9964 ha mp;CF=50281 ;Date cadastrale=50281 ;</t>
  </si>
  <si>
    <t>Livezile</t>
  </si>
  <si>
    <t>Tara: România; Judet: MEHEDINŢI;Com Livezile;   -; Nr: -;</t>
  </si>
  <si>
    <t>Suprafeţe=7,0933 ha mp;CF=50447 ;Date cadastrale=50447 ;</t>
  </si>
  <si>
    <t>Verguleasa</t>
  </si>
  <si>
    <t>Tara: România; Judet: OLT;Com Verguleasa;   -; Nr: -;</t>
  </si>
  <si>
    <t>Suprafeţe=18,0000 ha mp;CF=50157 ;Date cadastrale=50157 ;</t>
  </si>
  <si>
    <t>Bobota</t>
  </si>
  <si>
    <t>Tara: România; Judet: SĂLAJ;Com Bobota;   -; Nr: -; Chiesd</t>
  </si>
  <si>
    <t>Suprafeţe=61,7700 ha mp;CF=50125,50096,50095 ;Date cadastrale=50125,50096,50095 ;</t>
  </si>
  <si>
    <t xml:space="preserve">Corectare torenţi Dâmboviţa amonte Sătic
</t>
  </si>
  <si>
    <t>Corectarea torenţilor Crasna Mare</t>
  </si>
  <si>
    <t>HG. 787/04.10.2018;OUG.68 din 06/11/2019;HG.846/08.10.2020</t>
  </si>
  <si>
    <t>Lungime albie corectată/consolidată=8,0 km;</t>
  </si>
  <si>
    <t>Corectarea torenţilor din bazinul hidrografic Râul Alb ob. I</t>
  </si>
  <si>
    <t>Lungime albie corectată/consolidată=1,87 km;</t>
  </si>
  <si>
    <t>Corectarea torenţilor din bazinul hidrografic Higeg-Obârşie</t>
  </si>
  <si>
    <t>HG. 787/04.10.2018;OUG.68 din 06/11/2019</t>
  </si>
  <si>
    <t xml:space="preserve"> Lungime albie corectată/consolidată=2,15 km;</t>
  </si>
  <si>
    <t>Corectarea torenţilor Poiana Mărului</t>
  </si>
  <si>
    <t>Corectarea torenţilor din bazinul hidrografic Jiul de Est, obiectiv I</t>
  </si>
  <si>
    <t>Lungime albie corectată/consolidată=4,0 km;</t>
  </si>
  <si>
    <t>Corectarea torenţilor din bazinul hidrografic Streiul Superior, obiectiv II</t>
  </si>
  <si>
    <t>Corectarea torenţilor din bazinul hidrografic Socolou</t>
  </si>
  <si>
    <t>Lungime albie corectată/consolidată=3,20 km;</t>
  </si>
  <si>
    <t>Corectarea torenţilor Repedea</t>
  </si>
  <si>
    <t>Lungime albie corectată/consolidată=2,85 km;</t>
  </si>
  <si>
    <t>Corectarea torenţilor Repedea obiectiv II</t>
  </si>
  <si>
    <t xml:space="preserve"> Lungime albie corectată/consolidată=2,20 km;</t>
  </si>
  <si>
    <t>Corectarea torenţilor Vaser -Vişeu, obiectiv I</t>
  </si>
  <si>
    <t>Lungime albie corectată/consolidată=3,63 km;</t>
  </si>
  <si>
    <t>Corectarea torenţilor Vişeu - Vaser, obiectiv II</t>
  </si>
  <si>
    <t>Lungime albie corectată/consolidată=4,12 km;</t>
  </si>
  <si>
    <t>Corectarea torenţilor din bazinul hidrografic Valea lui Piele Rea-Negraşu</t>
  </si>
  <si>
    <t>Corectarea torenţilor Valea Vlădişor</t>
  </si>
  <si>
    <t>Lungime albie corectată/consolidată=0,68 km;</t>
  </si>
  <si>
    <t>Corectarea torenţilor din bazinul hidrografic Valea Izvorului</t>
  </si>
  <si>
    <t>Corectarea torenţilor Valea Măluroasa</t>
  </si>
  <si>
    <t>Corectarea torenţilor din bazinul hidrografic Valea Floreiu</t>
  </si>
  <si>
    <t>Corectarea torenţilor Valea Sadului</t>
  </si>
  <si>
    <t>Lungime albie corectată/consolidată=6,20 km;</t>
  </si>
  <si>
    <t>Baraj Herestet</t>
  </si>
  <si>
    <t>Baraj Pir</t>
  </si>
  <si>
    <t>Corectarea torenţilor Guguianca</t>
  </si>
  <si>
    <t>Corectarea torenţilor Luncavăţ Nou</t>
  </si>
  <si>
    <t>Corectarea torenţilor Cuca Mică</t>
  </si>
  <si>
    <t>Corectarea torenţilor Lotrişor</t>
  </si>
  <si>
    <t>Lungime albie corectată/consolidată=2,75 km;</t>
  </si>
  <si>
    <t>Corectarea torenţilor Gurgui, obiectiv II</t>
  </si>
  <si>
    <t>Lungime albie corectată/consolidată=3,81 km;</t>
  </si>
  <si>
    <t>Corectarea torenţilor Chiua</t>
  </si>
  <si>
    <t>Lungime albie corectată/consolidată=2,0 km;</t>
  </si>
  <si>
    <t>Corectarea torenţilor din bazinul hidrografic Milcov Izvoare</t>
  </si>
  <si>
    <t>Corectarea torenţilor din bazinul hidrografic Dâmboviţa Mijlocie</t>
  </si>
  <si>
    <t>Corectarea torenţilor Buturoaia obiectiv II</t>
  </si>
  <si>
    <t>Corectarea torenţilor Valea Ruşeţu, obiectiv I</t>
  </si>
  <si>
    <t>Corectarea torenţilor Brodina, etapa a III a</t>
  </si>
  <si>
    <t>Curtea de Argeş</t>
  </si>
  <si>
    <t>Tara: România; Judet: ARGEŞ;Mun Curtea de Argeş;   -; Nr: -;</t>
  </si>
  <si>
    <t>HG. 87/15.02.2019;OUG.68 din 06/11/2019</t>
  </si>
  <si>
    <t>Suprafeţe=41900 mp;CF=82030 ;Date cadastrale=1942 ;</t>
  </si>
  <si>
    <t>Incitato IV-26  ( I 4 / 26 HB ) 642019820443683</t>
  </si>
  <si>
    <t>Tara: România; Judet: BISTRIŢA-NĂSĂUD;Orş Beclean;   -; Nr: 45;  Beclean pe Someş, str. Bistriţei</t>
  </si>
  <si>
    <t>HG. 118/27.02.2019;OUG.68 din 06/11/2019</t>
  </si>
  <si>
    <t xml:space="preserve"> Anul naşterii=2011 ;Sexul=iapă mamă
 ;Dangale=( I 4 / 26 HB ) ;Microcip=642019820443683 ;Locaţia de bază=H.Beclean ;</t>
  </si>
  <si>
    <t>Falia ( S 3 / HB ) 642019820326168</t>
  </si>
  <si>
    <t>Tara: România; Judet: BISTRIŢA-NĂSĂUD; -;   -; Nr: 45; Beclean pe Someş, str. Bistriţei,</t>
  </si>
  <si>
    <t xml:space="preserve"> Anul naşterii=2011 ;Sexul=iapă mamă ;Dangale= S 3 / HB ;Microcip=642019820326168 ;Locaţia de bază=H.Beclean ;</t>
  </si>
  <si>
    <t>Galus ( NU 18 / HB ) 642019820601266</t>
  </si>
  <si>
    <t xml:space="preserve"> Anul naşterii=2012 ;Sexul=armăsar montă publică ;Dangale=NU 18 / HB ;Microcip=642019820601266 ;Locaţia de bază=H.Beclean ;</t>
  </si>
  <si>
    <t>Tara: România; Judet: BISTRIŢA-NĂSĂUD; -;   -; Nr: 45; Beclean pe Someş, str. Bistriţei</t>
  </si>
  <si>
    <t xml:space="preserve"> Anul naşterii=2012 ;Sexul=armăsar montă publică ;Dangale=P 10 / HB ;Microcip=642019820600921 ;Locaţia de bază=H.Beclean ;</t>
  </si>
  <si>
    <t>Garda (NU 20 / HB) 642019820600680</t>
  </si>
  <si>
    <t xml:space="preserve"> Anul naşterii=2012 ;Sexul=iapă mamă ;Dangale=NU 20 / HB ;Microcip=642019820600680 ;Locaţia de bază=H.Beclean ;</t>
  </si>
  <si>
    <t>Gazela   (S 7 / HB) 642019820600322</t>
  </si>
  <si>
    <t xml:space="preserve"> Anul naşterii=2012 ;Sexul=armăsar montă publică ;Dangale=S 7 / HB ;Microcip=642019820600322 ;Locaţia de bază=H.Beclean ;</t>
  </si>
  <si>
    <t>Maestoso XLVII-49   (M 47 / 49 HB) 642019820606233</t>
  </si>
  <si>
    <t xml:space="preserve"> Anul naşterii=2012 ;Sexul=armăsar montă publică ;Dangale=M 47 / 49 HB ;Microcip=642019820606233 ;Locaţia de bază=H.Beclean ;</t>
  </si>
  <si>
    <t>Tulipan XXII-3  (T 22 / 3 F) 642019820607499</t>
  </si>
  <si>
    <t xml:space="preserve"> Anul naşterii=2012 ;Sexul=armăsar montă publică ;Dangale=T 22 / 3 F ;Microcip=642019820607499 ;Locaţia de bază=H.Beclean ;</t>
  </si>
  <si>
    <t>Neapolitano XXXI-40  (N 31 / 40 F) 642019820606031</t>
  </si>
  <si>
    <t>Tara: România; Judet: BISTRIŢA-NĂSĂUD; -;   -; Nr: 45;  Beclean pe Someş, str. Bistriţei</t>
  </si>
  <si>
    <t xml:space="preserve"> Anul naşterii=2012 ;Sexul=armăsar montă publică ;Dangale=N 31 / 40 F ;Microcip=642019820606031 ;Locaţia de bază=H.Beclean ;</t>
  </si>
  <si>
    <t>Incitato IV-30  ( I 4 / 30F) 642019820601704</t>
  </si>
  <si>
    <t xml:space="preserve"> Anul naşterii=2012 ;Sexul=iapă mamă ;Dangale= I 4 / 30F ;Microcip= 642019820601704 ;Locaţia de bază=H.Beclean ;</t>
  </si>
  <si>
    <t xml:space="preserve">Maestoso XLVII-43   (M 47 / 43 HB) 642019820279788
</t>
  </si>
  <si>
    <t xml:space="preserve"> Anul naşterii=2011 ;Sexul=armăsar montă publică ;Dangale=M 47 / 43 HB ;Microcip=642019820279788 ;Locaţia de bază=H.Beclean ;</t>
  </si>
  <si>
    <t>Maestoso XLVII-47  (M 47 / 47 HB) 6420198206006240</t>
  </si>
  <si>
    <t xml:space="preserve"> Anul naşterii=2012 ;Sexul=armăsar montă publică ;Dangale=M 47 / 47 HB ;Microcip= 6420198206006240 ;Locaţia de bază=H.Beclean ;</t>
  </si>
  <si>
    <t>Ostia   (54 C / Va ) 642019820048993</t>
  </si>
  <si>
    <t xml:space="preserve"> Anul naşterii=2012 ;Sexul=iapă mamă ;Dangale=54 C / Va ;Microcip=642019820048993 ;Locaţia de bază=H.Cislău ;</t>
  </si>
  <si>
    <t>Divya  (52 C / Tz) 642019820111588</t>
  </si>
  <si>
    <t xml:space="preserve"> Anul naşterii=2012 ;Sexul=iapă mamă ;Dangale=52 C / Tz ;Microcip=642019820111588 ;Locaţia de bază=H.Cislău ;</t>
  </si>
  <si>
    <t>Dragalina  (53 C / Tz) 642019820089074</t>
  </si>
  <si>
    <t xml:space="preserve"> Anul naşterii=2012 ;Sexul=iapă mamă ;Dangale=53 C / Tz ;Microcip= 642019820089074 ;Locaţia de bază=H.Cislău ;</t>
  </si>
  <si>
    <t>Gidran XLVII-12  (G 47 / 12 C) 642019820005981</t>
  </si>
  <si>
    <t>Tara: România; Judet: BUZĂU;Com Cislău;   -; Nr: 2;  Aleea Armatei</t>
  </si>
  <si>
    <t xml:space="preserve"> Anul naşterii=2012 ;Sexul=iapă mamă ;Dangale=G 47 / 12 C ;Microcip=642019820005981 ;Locaţia de bază=H.Cislău ;</t>
  </si>
  <si>
    <t>Gidran XLII-48  (G 42 / 48 C) 642019820023591</t>
  </si>
  <si>
    <t xml:space="preserve"> Anul naşterii=2012 ;Sexul=iapă mamă ;Dangale=G 42 / 48 C ;Microcip=642019820023591 ;Locaţia de bază=H.Cislău ;</t>
  </si>
  <si>
    <t>Melva  (28 C / Va) 642019820088829</t>
  </si>
  <si>
    <t xml:space="preserve"> Anul naşterii=2012 ;Sexul=iapă mamă ;Dangale=28 C / Va ;Microcip=642019820088829 ;Locaţia de bază=H.Cislău ;</t>
  </si>
  <si>
    <t>Tara: România; Judet: BRAŞOV;Com Voila;   -; Nr: -; sat Sâmbăta de Jos, str. 1 Decembrie 1918</t>
  </si>
  <si>
    <t xml:space="preserve"> Anul naşterii=2011 ;Sexul=armăsar montă publică ;Dangale=T 23 / 4 F ;Microcip=642019820391157 ;Locaţia de bază=H. Sambata de Jos ;</t>
  </si>
  <si>
    <t>Neapolitano XXXII-36   (N 32 / 36 F) 642019820623187</t>
  </si>
  <si>
    <t xml:space="preserve"> Anul naşterii=2012 ;Sexul=armăsar montă publică ;Dangale=N 32 / 36 F ;Microcip=642019820623187 ;Locaţia de bază=H. Sambata de Jos ;</t>
  </si>
  <si>
    <t>Maestoso L-13  (M 50 / 13 F) 642019820629022</t>
  </si>
  <si>
    <t>Tara: România; Judet: BRAŞOV;Com Voila;   -; Nr: -;  sat Sâmbăta de Jos, str. 1 Decembrie 1918</t>
  </si>
  <si>
    <t xml:space="preserve"> Anul naşterii=2012 ;Sexul=armăsar montă publică ;Dangale=M 50 / 13 F ;Microcip=642019820629022 ;Locaţia de bază=H. Sambata de Jos ;</t>
  </si>
  <si>
    <t>Pluto XXI-14   (P 12 / 14 F) 642019820624058</t>
  </si>
  <si>
    <t xml:space="preserve"> Anul naşterii=2012 ;Sexul=armăsar montă publică ;Dangale=P 12 / 14 F ;Microcip=642019820624058 ;Locaţia de bază=H. Sambata de Jos ;</t>
  </si>
  <si>
    <t>Tulipan XXIII-6   (T 23 / 6 F) 642019820622554</t>
  </si>
  <si>
    <t xml:space="preserve"> Anul naşterii=2012 ;Sexul=iapă mamă ;Dangale=T 23 / 6 F ;Microcip=642019820622554 ;Locaţia de bază=H. Sambata de Jos ;</t>
  </si>
  <si>
    <t>Siglavy Capriola XXII-44 (SC 22 / 44 F) 642019820584071</t>
  </si>
  <si>
    <t>HG. 118/27.02.2019;HG.118/27.02.2019;OUG.68 din 06/11/2019</t>
  </si>
  <si>
    <t>Anul naşterii=2012 ;Sexul=iapă mamă ;Dangale=SC 22 / 44 F ;Microcip=642019820584071 ;Locaţia de bază=H. Sambata de Jos ;</t>
  </si>
  <si>
    <t>Pluto XXI-15  (P 21 / 15 F)  642019820584211</t>
  </si>
  <si>
    <t xml:space="preserve"> Anul naşterii=2012 ;Sexul=armăsar montă publică ;Dangale=P 21 / 15 F ;Microcip=642019820584211 ;Locaţia de bază=H. Sambata de Jos ;</t>
  </si>
  <si>
    <t>Siglavy Capriola XXII-46  ( SC 22 / 46 F) 642019820602694</t>
  </si>
  <si>
    <t xml:space="preserve"> Anul naşterii=2012 ;Sexul=armăsar montă publică ;Dangale=SC 22 / 46 F ;Microcip=642019820602694 ;Locaţia de bază=H. Sambata de Jos ;</t>
  </si>
  <si>
    <t>Favory XXXVI-12  (F 36 / 12 F) 642019820591758</t>
  </si>
  <si>
    <t xml:space="preserve"> Anul naşterii=2012 ;Sexul=armăsar montă publică ;Dangale=F 36 / 12 F ;Microcip= 642019820591758 ;Locaţia de bază=H. Sambata de Jos ;</t>
  </si>
  <si>
    <t>Tulipan XIII-7   (T 23 / 7 F) 642019820590761</t>
  </si>
  <si>
    <t xml:space="preserve"> Anul naşterii=2012 ;Sexul=armăsar montă publică ;Dangale=T 23 / 7 F ;Microcip=642019820590761 ;Locaţia de bază=H. Sambata de Jos ;</t>
  </si>
  <si>
    <t>Neapolitano XXXII-40   (N 32 / 40 F) 642019820391359</t>
  </si>
  <si>
    <t xml:space="preserve"> Anul naşterii=2012 ;Sexul=armăsar montă publică ;Dangale=N 32 / 40 F ;Microcip=642019820391359 ;Locaţia de bază=H. Sambata de Jos ;</t>
  </si>
  <si>
    <t xml:space="preserve">Maestoso L – 14  (M 50 / 14 F) 642019820390920
</t>
  </si>
  <si>
    <t xml:space="preserve"> Anul naşterii=2012 ;Sexul=armăsar montă publică ;Dangale=M 50 / 14 F ;Microcip=642019820390920 ;Locaţia de bază=H. Sambata de Jos ;</t>
  </si>
  <si>
    <t>Neapolitano XXXII-41   (N 32 / 41 F) 642019820390386</t>
  </si>
  <si>
    <t xml:space="preserve"> Anul naşterii=2012 ;Sexul=armăsar montă publică ;Dangale=N 32 / 41 F ;Microcip=642019820390386 ;Locaţia de bază=H. Sambata de Jos ;</t>
  </si>
  <si>
    <t>Maestoso L – 16  (M 50 / 16 F) 642019820482162</t>
  </si>
  <si>
    <t xml:space="preserve"> Anul naşterii=2012 ;Sexul=armăsar montă publică ;Dangale=M 50 / 16 F ;Microcip=642019820482162 ;Locaţia de bază=H. Sambata de Jos ;</t>
  </si>
  <si>
    <t>Favory XXXVII -11  (F 37 / 11 F) 642019820591862</t>
  </si>
  <si>
    <t xml:space="preserve"> Anul naşterii=2012 ;Sexul=iapă mamă ;Dangale=F 37 / 11 F ;Microcip=642019820591862 ;Locaţia de bază=H. Sambata de Jos ;</t>
  </si>
  <si>
    <t>Severin  (Ag 28 / R) 642019820122614</t>
  </si>
  <si>
    <t xml:space="preserve"> Anul naşterii=2012 ;Sexul=armăsar montă publică ;Dangale=Ag 28 / R ;Microcip=642019820122614 ;Locaţia de bază=H. Rusetu ;</t>
  </si>
  <si>
    <t>Pădure</t>
  </si>
  <si>
    <t>Zalău</t>
  </si>
  <si>
    <t>Tara: România; Judet: SĂLAJ;MRJ Zalău;   -; Nr: -;</t>
  </si>
  <si>
    <t xml:space="preserve"> Suprafeţe=100000 mp;CF=50215 ;Date cadastrale=1023/1/a, 1023/2/a,1023/3/a, 1023/4/a, 1023/1/b, 1023/2/b, 1023/3/b, 1023/4/b, 1024, 1033/2/b, 1028/2/b ;</t>
  </si>
  <si>
    <t>Ruginoasa</t>
  </si>
  <si>
    <t>Tara: România; Judet: SĂLAJ;Sat Ruginoasa;   -; Nr: -;</t>
  </si>
  <si>
    <t xml:space="preserve"> Suprafeţe=150000 mp;CF=50090 ;Date cadastrale=317/2/B ;</t>
  </si>
  <si>
    <t>Muncel</t>
  </si>
  <si>
    <t>Tara: România; Judet: SĂLAJ;Sat Muncel;   -; Nr: -;</t>
  </si>
  <si>
    <t xml:space="preserve"> Suprafeţe=16600 mp;CF=50013 ;Date cadastrale=774,776,778/2 ;</t>
  </si>
  <si>
    <t>Brăeşti</t>
  </si>
  <si>
    <t>Tara: România; Judet: BOTOŞANI;Com Brăeşti;   -; Nr: -;</t>
  </si>
  <si>
    <t xml:space="preserve"> Suprafeţe=60082 mp;CF=50196 ;Date cadastrale=304/1 ;</t>
  </si>
  <si>
    <t>Nucet</t>
  </si>
  <si>
    <t>Tara: România; Judet: DÂMBOVIŢA;Com Nucet;   -; Nr: -;</t>
  </si>
  <si>
    <t xml:space="preserve"> Suprafeţe=445000 mp;CF=70251,70234 ;Date cadastrale=70251,70233 ;</t>
  </si>
  <si>
    <t xml:space="preserve"> Suprafeţe=40000 mp;CF=70184 ;Date cadastrale=273 ;</t>
  </si>
  <si>
    <t>Tara: România; Judet: SĂLAJ; -;   -; Nr: -; Localitatea Hodod</t>
  </si>
  <si>
    <t xml:space="preserve"> Suprafeţe=10400 mp;CF=100169, 100168 ;Date cadastrale=1142/3, 1142/2/b ;</t>
  </si>
  <si>
    <t>Ohaba Lungă</t>
  </si>
  <si>
    <t>Tara: România; Judet: TIMIŞ;Com Ohaba Lungă;   -; Nr: -;</t>
  </si>
  <si>
    <t xml:space="preserve"> Suprafeţe=427200 mp;CF=400474 ;Date cadastrale=400474 ;</t>
  </si>
  <si>
    <t xml:space="preserve"> Suprafeţe=33333 mp;CF=400460 ;Date cadastrale=1125/2/12/3 ;</t>
  </si>
  <si>
    <t>Secaş</t>
  </si>
  <si>
    <t>Tara: România; Judet: TIMIŞ;Com Secaş;   -; Nr: -;</t>
  </si>
  <si>
    <t xml:space="preserve"> Suprafeţe=10000 mp;CF=400694 ;Date cadastrale=50005 ;</t>
  </si>
  <si>
    <t>Ştiuca</t>
  </si>
  <si>
    <t>Tara: România; Judet: TIMIŞ;Com Ştiuca;   -; Nr: -;</t>
  </si>
  <si>
    <t xml:space="preserve"> Suprafeţe=575509 mp;CF=400050, 400049, 400061, 400060 ;Date cadastrale=400050, 400049, 400061, 400060 ;</t>
  </si>
  <si>
    <t>Răcoasa</t>
  </si>
  <si>
    <t>Tara: România; Judet: VRANCEA;Com Răcoasa;   -; Nr: -;</t>
  </si>
  <si>
    <t xml:space="preserve"> Suprafeţe=2600000 mp;CF=51507,52520,52523,52521,52524,52522,51726,51727 ;Date cadastrale=51507,52520,52523,52521,52524,52522,51726,51727 ;</t>
  </si>
  <si>
    <t>Bogdăniţa</t>
  </si>
  <si>
    <t>Tara: România; Judet: VASLUI;Com Bogdăniţa;   -; Nr: -;</t>
  </si>
  <si>
    <t xml:space="preserve"> Suprafeţe=100000 mp;CF=70090 ;Date cadastrale=70090 ;</t>
  </si>
  <si>
    <t xml:space="preserve"> Suprafeţe=300000 mp;CF=70091 ;Date cadastrale=70091 ;</t>
  </si>
  <si>
    <t xml:space="preserve"> Suprafeţe=1996083 mp;CF=70789 ;Date cadastrale=812 ;</t>
  </si>
  <si>
    <t>Incitato IV-28  ( I 4 / 28 F ) 642019820599539</t>
  </si>
  <si>
    <t xml:space="preserve"> Anul naşterii=2012 ;Sexul=armăsar montă publică ;Dangale= I 4 / 28 F ;Microcip=642019820599539 ;Locaţia de bază=H.Beclean ;</t>
  </si>
  <si>
    <t>Eldorado  (Sg 22 / R) 642019820006447</t>
  </si>
  <si>
    <t xml:space="preserve"> Anul naşterii=2012 ;Sexul=armăsar montă publică ;Dangale=Sg 22 / R ;Microcip=642019820006447 ;Locaţia de bază=H. Rusetu ;</t>
  </si>
  <si>
    <t>Avocat  (Ep 48 / R) 642019820612552</t>
  </si>
  <si>
    <t xml:space="preserve"> Anul naşterii=2012 ;Sexul=armăsar montă publică ;Dangale=Ep 48 / R ;Microcip=642019820612552 ;Locaţia de bază=H. Rusetu ;</t>
  </si>
  <si>
    <t>Omida  (Ep 42 / R) 642019820010000</t>
  </si>
  <si>
    <t xml:space="preserve"> Anul naşterii=2012 ;Sexul=iapă mamă ;Dangale=Ep 42 / R ;Microcip=642019820010000 ;Locaţia de bază=H. Rusetu ;</t>
  </si>
  <si>
    <t>Lituania  (Ag 24 / R) 642019820085985</t>
  </si>
  <si>
    <t xml:space="preserve"> Anul naşterii=2012 ;Sexul=iapă mamă ;Dangale=Ag 24 / R ;Microcip=642019820085985 ;Locaţia de bază=H. Rusetu ;</t>
  </si>
  <si>
    <t>Libroza  (Ag 25 / R) 642019820011135</t>
  </si>
  <si>
    <t xml:space="preserve"> Anul naşterii=2012 ;Sexul=iapă mamă ;Dangale=Ag 25 / R ;Microcip=642019820011135 ;Locaţia de bază=H. Rusetu ;</t>
  </si>
  <si>
    <t>Ildiko (I 53 / R) 642019820123164</t>
  </si>
  <si>
    <t xml:space="preserve"> Anul naşterii=2012 ;Sexul=iapă mamă ;Dangale=I 53 / R ;Microcip=642019820123164 ;Locaţia de bază=H. Rusetu ;</t>
  </si>
  <si>
    <t>Agroma  (Ep 44 / R) 642019820001559</t>
  </si>
  <si>
    <t xml:space="preserve"> Anul naşterii=2012 ;Sexul=iapă mamă ;Dangale=Ep 44 / R ;Microcip= 642019820001559 ;Locaţia de bază=H. Rusetu ;</t>
  </si>
  <si>
    <t>Indiana   (Ep 47 / R) 642019820088231</t>
  </si>
  <si>
    <t xml:space="preserve"> Anul naşterii=2012 ;Sexul=iapă mamă ;Dangale=Ep 47 / R ;Microcip=642019820088231 ;Locaţia de bază=H. Rusetu ;</t>
  </si>
  <si>
    <t>Faleza  (Us 44 / R) 642019820000876</t>
  </si>
  <si>
    <t xml:space="preserve"> Anul naşterii=2012 ;Sexul=iapă mamă ;Dangale=Us 44 / R ;Microcip= 642019820000876 ;Locaţia de bază=H. Rusetu ;</t>
  </si>
  <si>
    <t>Fobia   (Us 45 / R) 64201982002269</t>
  </si>
  <si>
    <t xml:space="preserve"> Anul naşterii=2012 ;Sexul=iapă mamă ;Dangale=Us 45 / R ;Microcip=64201982002269 ;Locaţia de bază=H. Rusetu ;</t>
  </si>
  <si>
    <t>Furioso LXX-13    (F 70 / 13 HB) 642019820018311</t>
  </si>
  <si>
    <t xml:space="preserve"> Anul naşterii=2012 ;Sexul=armăsar montă publică ;Dangale=F 70 / 13 HB ;Microcip=642019820018311 ;Locaţia de bază=H. Rusetu ;</t>
  </si>
  <si>
    <t>Furioso LXX-16   (F 70 / 16 HB) 642019820021464</t>
  </si>
  <si>
    <t xml:space="preserve"> Anul naşterii=2012 ;Sexul=armăsar montă publică ;Dangale=F 70 / 16 HB ;Microcip=642019820021464 ;Locaţia de bază=H. Rusetu ;</t>
  </si>
  <si>
    <t>North Star XLIII-73   (Z 43 / 73 HB) 642019820003640</t>
  </si>
  <si>
    <t xml:space="preserve"> Anul naşterii=2012 ;Sexul=armăsar montă publică ;Dangale=Z 43 / 73 HB ;Microcip=642019820003640 ;Locaţia de bază=H. Rusetu ;</t>
  </si>
  <si>
    <t>Furioso LXVIII-24    (F 68 / 24 HB) 642019820010935</t>
  </si>
  <si>
    <t xml:space="preserve"> Anul naşterii=2012 ;Sexul=armăsar montă publică ;Dangale=F 68 / 24 HB ;Microcip=642019820010935 ;Locaţia de bază=H. Rusetu ;</t>
  </si>
  <si>
    <t>Furioso LXX-21  (F 70 / 21 R) 642019820000915</t>
  </si>
  <si>
    <t xml:space="preserve"> Anul naşterii=2012 ;Sexul=armăsar montă publică ;Dangale=F 70 / 21 R ;Microcip=642019820000915 ;Locaţia de bază=H. Rusetu ;</t>
  </si>
  <si>
    <t>North Star XLIV-8  (Z 44 / 8 S) 642019820626672</t>
  </si>
  <si>
    <t xml:space="preserve"> Anul naşterii=2011 ;Sexul=armăsar montă publică ;Dangale=Z 44 / 8 S ;Microcip=642019820626672 ;Locaţia de bază=H. Rusetu ;</t>
  </si>
  <si>
    <t>Furioso LXVIII-21   (F 68 / 21 S) 6422019820627019</t>
  </si>
  <si>
    <t xml:space="preserve"> Anul naşterii=2011 ;Sexul=armăsar montă publică ;Dangale=F 68 / 21 S ;Microcip=6422019820627019 ;Locaţia de bază=H. Rusetu ;</t>
  </si>
  <si>
    <t>Furioso LXIX-9   (F 69 / 9 HB) 642019820023367</t>
  </si>
  <si>
    <t xml:space="preserve"> Anul naşterii=2012 ;Sexul=iapă mamă ;Dangale=F 69 / 9 HB ;Microcip=642019820023367 ;Locaţia de bază=H. Rusetu ;</t>
  </si>
  <si>
    <t>Furioso LXX-14  (F 70 / 14 HB) 642019820005335</t>
  </si>
  <si>
    <t xml:space="preserve"> Anul naşterii=2012 ;Sexul=iapă mamă ;Dangale=F 70 / 14 HB ;Microcip=642019820005335 ;Locaţia de bază=H. Rusetu ;</t>
  </si>
  <si>
    <t>North Star XLIV-11  (Z 44 / 11 HB) 642019820010052</t>
  </si>
  <si>
    <t xml:space="preserve"> Anul naşterii=2012 ;Sexul=iapă mamă ;Dangale=Z 44 / 11 HB ;Microcip=642019820010052 ;Locaţia de bază=H. Rusetu ;</t>
  </si>
  <si>
    <t>North Star XLIV-12  (Z 44 / 12 R) 642019820011207</t>
  </si>
  <si>
    <t xml:space="preserve"> Anul naşterii=2012 ;Sexul=iapă mamă ;Dangale=Z 44 / 12 R ;Microcip=642019820011207 ;Locaţia de bază=H. Rusetu ;</t>
  </si>
  <si>
    <t>North Star XLIV-14  (Z 44 / 14 R) 642019820012751</t>
  </si>
  <si>
    <t xml:space="preserve"> Anul naşterii=2012 ;Sexul=iapă mamă ;Dangale=Z 44 / 14 R ;Microcip=642019820012751 ;Locaţia de bază=H. Rusetu ;</t>
  </si>
  <si>
    <t>Brilianta   (Bz / 4 J) 642019820204945</t>
  </si>
  <si>
    <t xml:space="preserve"> Anul naşterii=2011 ;Sexul=iapă mamă ;Dangale=Bz / 4 J ;Microcip=642019820204945 ;Locaţia de bază=H. Jegălia ;</t>
  </si>
  <si>
    <t>Carmen  (Gi / 49 J) 642019820190539</t>
  </si>
  <si>
    <t xml:space="preserve"> Anul naşterii=2012 ;Sexul=iapă mamă ;Dangale=Gi / 49 J ;Microcip=642019820190539 ;Locaţia de bază=H. Jegălia ;</t>
  </si>
  <si>
    <t>Cozia  (Ho / 1 J) 642019820188090</t>
  </si>
  <si>
    <t xml:space="preserve"> Anul naşterii=2012 ;Sexul=iapă mamă ;Dangale=Ho / 1 J ;Microcip=642019820188090 ;Locaţia de bază=H. Jegălia ;</t>
  </si>
  <si>
    <t>Craita  (Cn / 1 J) 642019820197170</t>
  </si>
  <si>
    <t xml:space="preserve"> Anul naşterii=2012 ;Sexul=iapă mamă ;Dangale=Cn / 1 J ;Microcip=642019820197170 ;Locaţia de bază=H. Jegălia ;</t>
  </si>
  <si>
    <t>Ciuta   (Cn / 2 J) 642019820202571</t>
  </si>
  <si>
    <t xml:space="preserve"> Anul naşterii=2012 ;Sexul=iapă mamă ;Dangale=Cn / 2 J ;Microcip=642019820202571 ;Locaţia de bază=H. Jegălia ;</t>
  </si>
  <si>
    <t>Cinteza  (Jv / 41 J) 642019820204604</t>
  </si>
  <si>
    <t xml:space="preserve"> Anul naşterii=2012 ;Sexul=iapă mamă ;Dangale=Jv / 41 J ;Microcip=642019820204604 ;Locaţia de bază=H. Jegălia ;</t>
  </si>
  <si>
    <t>Cristina  (Cn / 4 J) 642019820205427</t>
  </si>
  <si>
    <t xml:space="preserve"> Anul naşterii=2012 ;Sexul=iapă mamă ;Dangale=Cn / 4 J ;Microcip=642019820205427 ;Locaţia de bază=H. Jegălia ;</t>
  </si>
  <si>
    <t>Cernica  (Cn / 5 J) 642019820195738</t>
  </si>
  <si>
    <t xml:space="preserve"> Anul naşterii=2012 ;Sexul=iapă mamă ;Dangale=Cn / 5 J ;Microcip=642019820195738 ;Locaţia de bază=H. Jegălia ;</t>
  </si>
  <si>
    <t>Candia  (Cn / 6 J) 642019820198837</t>
  </si>
  <si>
    <t xml:space="preserve"> Anul naşterii=2012 ;Sexul=iapă mamă ;Dangale=Cn / 6 J ;Microcip=642019820198837 ;Locaţia de bază=H. Jegălia ;</t>
  </si>
  <si>
    <t>Cristian  (Cn / 3 J) 642019820205822</t>
  </si>
  <si>
    <t xml:space="preserve"> Anul naşterii=2012 ;Sexul=armăsar montă publică ;Dangale=Cn / 3 J ;Microcip=642019820205822 ;Locaţia de bază=H. Jegălia ;</t>
  </si>
  <si>
    <t>Cadîn  (Jv / 44 J) 642019820196718</t>
  </si>
  <si>
    <t xml:space="preserve"> Anul naşterii=2012 ;Sexul=armăsar montă publică ;Dangale=Jv / 44 J ;Microcip=642019820196718 ;Locaţia de bază=H. Jegălia ;</t>
  </si>
  <si>
    <t>Larion  (Ip / 14 J) 642019820191566</t>
  </si>
  <si>
    <t xml:space="preserve"> Anul naşterii=2012 ;Sexul=armăsar montă publică ;Dangale=Ip / 14 J ;Microcip=642019820191566 ;Locaţia de bază=H. Jegălia ;</t>
  </si>
  <si>
    <t xml:space="preserve">Inocentiu  (Ip / 16 J ) 642019820190836
</t>
  </si>
  <si>
    <t xml:space="preserve"> Anul naşterii=2012 ;Sexul=armăsar montă publică ;Dangale=Ip / 16 J ;Microcip=642019820190836 ;Locaţia de bază=H. Jegălia ;</t>
  </si>
  <si>
    <t>Lily  (Ip / 17 J) 642019820194771</t>
  </si>
  <si>
    <t xml:space="preserve"> Anul naşterii=2011 ;Sexul=iapă mamă ;Dangale=Ip / 17 J ;Microcip=642019820194771 ;Locaţia de bază=H. Jegălia ;</t>
  </si>
  <si>
    <t>Nedjari XIII-19 / Ulema (19 M / Nj 13) 642019820558275</t>
  </si>
  <si>
    <t xml:space="preserve"> Anul naşterii=2012 ;Sexul=iapă mamă ;Dangale=19 M / Nj 13 ;Microcip=642019820558275 ;Locaţia de bază=H. Mangalia ;</t>
  </si>
  <si>
    <t>Gazal XIX-23 / Uthifa {23 M / G 19} 642019820560433</t>
  </si>
  <si>
    <t xml:space="preserve"> Anul naşterii=2012 ;Sexul=iapă mamă ;Dangale=23 M / G 19 ;Microcip=642019820560433 ;Locaţia de bază=H. Mangalia ;</t>
  </si>
  <si>
    <t>Hadban XXXVIII -27 / Ukhtaar(27 M / H 38) 642019820585734</t>
  </si>
  <si>
    <t xml:space="preserve"> Anul naşterii=2012 ;Sexul=armăsar montă publică ;Dangale=27 M / H 38 ;Microcip=642019820585734 ;Locaţia de bază=H. Mangalia ;</t>
  </si>
  <si>
    <t>Gazal XIX-24 / Ulthooma ( 24 M / G 19) 642019820555169</t>
  </si>
  <si>
    <t xml:space="preserve"> Anul naşterii=2012 ;Sexul=iapă mamă ;Dangale= 24 M / G 19 ;Microcip=642019820555169 ;Locaţia de bază=H. Mangalia ;</t>
  </si>
  <si>
    <t xml:space="preserve">Gazal XIX-25 / Umilaha (25 M / G 19) 642019820577769
</t>
  </si>
  <si>
    <t xml:space="preserve"> Anul naşterii=2012 ;Sexul=iapă mamă ;Dangale=25 M / G 19 ;Microcip=642019820577769 ;Locaţia de bază=H. Mangalia ;</t>
  </si>
  <si>
    <t>El Iman I-33 / Ulzubra (33 M / El 1) 642019820585149</t>
  </si>
  <si>
    <t xml:space="preserve"> Anul naşterii=2012 ;Sexul=iapă mamă ;Dangale=33 M / El 1 ;Microcip=642019820585149 ;Locaţia de bază=H. Mangalia ;</t>
  </si>
  <si>
    <t>Hadban XXXVIII-29 / Ursa (29 M / H 38) 642019820578717</t>
  </si>
  <si>
    <t xml:space="preserve"> Anul naşterii=2012 ;Sexul=iapă mamă ;Dangale=29 M / H 38 ;Microcip=642019820578717 ;Locaţia de bază=H. Mangalia ;</t>
  </si>
  <si>
    <t>Mersuch XXVI-19 / Uwaya (19 M / M 26) 642019820585105</t>
  </si>
  <si>
    <t xml:space="preserve"> Anul naşterii=2012 ;Sexul=iapă mamă ;Dangale=19 M / M 26 ;Microcip=642019820585105 ;Locaţia de bază=H. Mangalia ;</t>
  </si>
  <si>
    <t>Hadban XXXVIII-28 / Ufatima (28 M / H 38) 642019820578560</t>
  </si>
  <si>
    <t xml:space="preserve"> Anul naşterii=2012 ;Sexul=iapă mamă ;Dangale=28 M / H 38 ;Microcip=642019820578560 ;Locaţia de bază=H. Mangalia ;</t>
  </si>
  <si>
    <t>Gazal XVIII-20  (G 18 / 20 R)
642019820376845</t>
  </si>
  <si>
    <t xml:space="preserve"> Anul naşterii=2012 ;Sexul=iapă mamă ;Dangale=G 18 / 20 R ;Microcip=642019820376845 ;Locaţia de bază=H.Radauti ;</t>
  </si>
  <si>
    <t>Hadban XXXVII-29  ( H 37 / 29 R)
642019820325253</t>
  </si>
  <si>
    <t xml:space="preserve"> Anul naşterii=2012 ;Sexul=iapă mamă ;Dangale=H 37 / 29 R ;Microcip=642019820325253 ;Locaţia de bază=H.Radauti ;</t>
  </si>
  <si>
    <t>Koheilan XL-21 (K 40 / 21 R)
642019820324934</t>
  </si>
  <si>
    <t xml:space="preserve"> Anul naşterii=2012 ;Sexul=iapă mamă ;Dangale=K 40 / 21 R ;Microcip=642019820324934 ;Locaţia de bază=H.Radauti ;</t>
  </si>
  <si>
    <t>Koheilan XL-22  ( K 40 / 22 R)
642019820326122</t>
  </si>
  <si>
    <t xml:space="preserve"> Anul naşterii=2012 ;Sexul=iapă mamă ;Dangale=K 40 / 22 R ;Microcip=642019820326122 ;Locaţia de bază=H.Radauti ;</t>
  </si>
  <si>
    <t>Koheilan XLII-26 (K 42 / 26 R)
642019820438748</t>
  </si>
  <si>
    <t xml:space="preserve"> Anul naşterii=2012 ;Sexul=iapă mamă ;Dangale=K 42 / 26 R ;Microcip=642019820438748 ;Locaţia de bază=H.Radauti ;</t>
  </si>
  <si>
    <t>Garou  (S 5 / HB) 642019820601577</t>
  </si>
  <si>
    <t xml:space="preserve"> Anul naşterii=2012 ;Sexul=armăsar montă publică ;Dangale=S 5 / HB ;Microcip=642019820601577 ;Locaţia de bază=H.Beclean ;</t>
  </si>
  <si>
    <t>Gaza (OC 1 / HB) 642019820600971</t>
  </si>
  <si>
    <t xml:space="preserve"> Anul naşterii=2012 ;Sexul=iapă mamă ;Dangale=OC 1 / HB ;Microcip=642019820600971 ;Locaţia de bază=H.Beclean ;</t>
  </si>
  <si>
    <t>Gidran XLIII-57  (G 43 / 57 C) 642019820012013</t>
  </si>
  <si>
    <t xml:space="preserve"> Anul naşterii=2012 ;Sexul=iapă mamă ;Dangale=G 43 / 57 C ;Microcip=642019820012013 ;Locaţia de bază=H.Cislău ;</t>
  </si>
  <si>
    <t>Gidran XLIII-55  (G 43 / 55 C) 642019820008197</t>
  </si>
  <si>
    <t xml:space="preserve"> Anul naşterii=2012 ;Sexul=iapă mamă ;Dangale=G 43 / 55 C ;Microcip=642019820008197 ;Locaţia de bază=H.Cislău ;</t>
  </si>
  <si>
    <t>Lanzo (6 C / Mu) 642019820050052</t>
  </si>
  <si>
    <t xml:space="preserve"> Anul naşterii=2012 ;Sexul=iapă mamă ;Dangale=6 C / Mu ;Microcip=642019820050052 ;Locaţia de bază=H.Cislău ;</t>
  </si>
  <si>
    <t>Neapolitano XXXII-38  (N 32 / 38 F) 642019820588497</t>
  </si>
  <si>
    <t xml:space="preserve"> Anul naşterii=2012 ;Sexul=iapă mamă ;Dangale=N 32 / 38 F ;Microcip=642019820588497 ;Locaţia de bază=H. Sambata de Jos ;</t>
  </si>
  <si>
    <t>Elementa (I 57/ R) 642019820606408</t>
  </si>
  <si>
    <t xml:space="preserve"> Anul naşterii=2012 ;Sexul=iapă mamă ;Dangale=I 57/ R ;Microcip=642019820606408 ;Locaţia de bază=H. Rusetu ;</t>
  </si>
  <si>
    <t>Dahoman XXXIX-101 (D 39 / 101 R) 642019820441833</t>
  </si>
  <si>
    <t xml:space="preserve"> Anul naşterii=2012 ;Sexul=armăsar montă publică ;Dangale=D 39 / 101 R ;Microcip=642019820441833 ;Locaţia de bază=H.Radauti ;</t>
  </si>
  <si>
    <t>El Sbaa XV-37 (ES 15 / 37 R) 642019820438858</t>
  </si>
  <si>
    <t xml:space="preserve"> Anul naşterii=2012 ;Sexul=armăsar montă publică ;Dangale=ES 15 / 37 R ;Microcip=642019820438858 ;Locaţia de bază=H.Radauti ;</t>
  </si>
  <si>
    <t>El Sbaa XV-38  (ES 15 / 38 R) 642019820326048</t>
  </si>
  <si>
    <t xml:space="preserve"> Anul naşterii=2012 ;Sexul=armăsar montă publică ;Dangale=ES 15 / 38 R ;Microcip=642019820326048 ;Locaţia de bază=H.Radauti ;</t>
  </si>
  <si>
    <t>Shagya LXII-61  (Sh 62 / 61 R) 642019820326665</t>
  </si>
  <si>
    <t xml:space="preserve"> Anul naşterii=2012 ;Sexul=armăsar montă publică ;Dangale=Sh 62 / 61 R ;Microcip=642019820326665 ;Locaţia de bază=H.Radauti ;</t>
  </si>
  <si>
    <t>Siglavy Bagdady XVII-34 (SB 17 / 34 R) 642019820438119</t>
  </si>
  <si>
    <t xml:space="preserve"> Anul naşterii=2012 ;Sexul=armăsar montă publică ;Dangale=SB 17 / 34 R ;Microcip=642019820438119 ;Locaţia de bază=H.Radauti ;</t>
  </si>
  <si>
    <t>Goral XX-19  (G 20 / 19 L) 642019820376410</t>
  </si>
  <si>
    <t xml:space="preserve"> Anul naşterii=2012 ;Sexul=armăsar montă publică ;Dangale=G 20 / 19 L ;Microcip=642019820376410 ;Locaţia de bază=H. Lucina ;</t>
  </si>
  <si>
    <t>Hroby XXIV-29 (H 24 / 29 L) 642019820440939</t>
  </si>
  <si>
    <t xml:space="preserve"> Anul naşterii=2012 ;Sexul=armăsar montă publică ;Dangale=H 24 / 29 L ;Microcip=642019820440939 ;Locaţia de bază=H. Lucina ;</t>
  </si>
  <si>
    <t>Goral XX-20 (G 20 / 20 L) 642019820439674</t>
  </si>
  <si>
    <t xml:space="preserve"> Anul naşterii=2012 ;Sexul=armăsar montă publică ;Dangale=G 20 / 20 L ;Microcip=642019820439674 ;Locaţia de bază=H. Lucina ;</t>
  </si>
  <si>
    <t>Goral XX-21 (G 20 / 21 L) 642019820441301</t>
  </si>
  <si>
    <t xml:space="preserve"> Anul naşterii=2012 ;Sexul=armăsar montă publică ;Dangale=G 20 / 21 L ;Microcip=642019820441301 ;Locaţia de bază=H. Lucina ;</t>
  </si>
  <si>
    <t>Goral XXI-22  (G 21 / 22 L) 642019820376946</t>
  </si>
  <si>
    <t xml:space="preserve"> Anul naşterii=2012 ;Sexul=armăsar montă publică ;Dangale=G 21 / 22 L ;Microcip=642019820376946 ;Locaţia de bază=H. Lucina ;</t>
  </si>
  <si>
    <t>Pietrosu XI-52  (Pi 11 / 52 L) 642019820377607</t>
  </si>
  <si>
    <t xml:space="preserve"> Anul naşterii=2012 ;Sexul=armăsar montă publică ;Dangale=Pi 11 / 52 L ;Microcip=642019820377607 ;Locaţia de bază=H. Lucina ;</t>
  </si>
  <si>
    <t>Hroby XXIV-32 (H 24 / 32 L) 642019820438927</t>
  </si>
  <si>
    <t xml:space="preserve"> Anul naşterii=2012 ;Sexul=armăsar montă publică ;Dangale=H 24 / 32 L ;Microcip=642019820438927 ;Locaţia de bază=H. Lucina ;</t>
  </si>
  <si>
    <t>Hroby XXIV-34  (H 24 / 34 L) 642019820438526</t>
  </si>
  <si>
    <t xml:space="preserve"> Anul naşterii=2012 ;Sexul=armăsar montă publică ;Dangale=H 24 / 34 L ;Microcip=642019820438526 ;Locaţia de bază=H. Lucina ;</t>
  </si>
  <si>
    <t>Goral XX-24  (G 20 / 24 L) 642019820440209</t>
  </si>
  <si>
    <t xml:space="preserve"> Anul naşterii=2012 ;Sexul=armăsar montă publică ;Dangale=G 20 / 24 L ;Microcip=642019820440209 ;Locaţia de bază=H. Lucina ;</t>
  </si>
  <si>
    <t>Hroby XXIV-30 (H 24 / 30 L) 642019601001300</t>
  </si>
  <si>
    <t xml:space="preserve"> Anul naşterii=2012 ;Sexul=armăsar montă publică ;Dangale=H 24 / 30 L ;Microcip=642019601001300 ;Locaţia de bază=H. Lucina ;</t>
  </si>
  <si>
    <t>Găman II-18 (G 2 / 18 L) 642019820440060</t>
  </si>
  <si>
    <t xml:space="preserve"> Anul naşterii=2012 ;Sexul=armăsar montă publică ;Dangale=G 2 / 18 L ;Microcip=642019820440060 ;Locaţia de bază=H. Lucina ;</t>
  </si>
  <si>
    <t>Găman II-19  (G 2 / 19 L) 642019820440352</t>
  </si>
  <si>
    <t xml:space="preserve"> Anul naşterii=2012 ;Sexul=armăsar montă publică ;Dangale=G 2 / 19 L ;Microcip=642019820440352 ;Locaţia de bază=H. Lucina ;</t>
  </si>
  <si>
    <t>Ousor IX-119  (O 9 / 119 L) 642019820377744</t>
  </si>
  <si>
    <t xml:space="preserve"> Anul naşterii=2012 ;Sexul=iapă mamă ;Dangale=O 9 / 119 L ;Microcip=642019820377744 ;Locaţia de bază=H. Lucina ;</t>
  </si>
  <si>
    <t>Ousor IX-120  (O 9 / 120 L) 642019820440631</t>
  </si>
  <si>
    <t xml:space="preserve"> Anul naşterii=2012 ;Sexul=iapă mamă ;Dangale=O 9 / 120 L ;Microcip=642019820440631 ;Locaţia de bază=H. Lucina ;</t>
  </si>
  <si>
    <t>Prislop XI-17  (P 11 / 17 L) 642019820326597</t>
  </si>
  <si>
    <t xml:space="preserve"> Anul naşterii=2012 ;Sexul=iapă mamă ;Dangale=P 11 / 17 L ;Microcip=642019820326597 ;Locaţia de bază=H. Lucina ;</t>
  </si>
  <si>
    <t>Ousor IX-121 (O 9 / 121 L) 642019820438036</t>
  </si>
  <si>
    <t xml:space="preserve"> Anul naşterii=2012 ;Sexul=iapă mamă ;Dangale=O 9 / 121 L ;Microcip=642019820438036 ;Locaţia de bază=H. Lucina ;</t>
  </si>
  <si>
    <t>Prislop XI-20  (Pr 11 / 20 L) 642019820441041</t>
  </si>
  <si>
    <t xml:space="preserve"> Anul naşterii=2012 ;Sexul=iapă mamă ;Dangale=Pr 11 / 20 L ;Microcip=642019820441041 ;Locaţia de bază=H. Lucina ;</t>
  </si>
  <si>
    <t>Goral XX-23 (G 20 / 23 L) 642019820438467</t>
  </si>
  <si>
    <t xml:space="preserve"> Anul naşterii=2012 ;Sexul=iapă mamă ;Dangale=G 20 / 23 L ;Microcip=642019820438467 ;Locaţia de bază=H. Lucina ;</t>
  </si>
  <si>
    <t>Pietrosu XI-51 (Pi 11 / 51 L) 742019820325101</t>
  </si>
  <si>
    <t xml:space="preserve"> Anul naşterii=2012 ;Sexul=iapă mamă ;Dangale=Pi 11 / 51 L ;Microcip=742019820325101 ;Locaţia de bază=H. Lucina ;</t>
  </si>
  <si>
    <t>Goral XX-25  (G 20 / 25 L) 642019820439155</t>
  </si>
  <si>
    <t xml:space="preserve"> Anul naşterii=2012 ;Sexul=iapă mamă ;Dangale=G 20 / 25 L ;Microcip=642019820439155 ;Locaţia de bază=H. Lucina ;</t>
  </si>
  <si>
    <t>Pietrosu XI-53 (Pi 11 / 53 L) 642019820326610</t>
  </si>
  <si>
    <t xml:space="preserve"> Anul naşterii=2012 ;Sexul=iapă mamă ;Dangale=Pi 11 / 53 L ;Microcip=642019820326610 ;Locaţia de bază=H. Lucina ;</t>
  </si>
  <si>
    <t xml:space="preserve">Pietrosu XI-54 (Pi 11 / 54 L) 642019820324952
</t>
  </si>
  <si>
    <t xml:space="preserve"> Anul naşterii=2012 ;Sexul=iapă mamă ;Dangale=Pi 11 / 54 L ;Microcip=642019820324952 ;Locaţia de bază=H. Lucina ;</t>
  </si>
  <si>
    <t>Nonius 38-7 (N 38 / 7 I) 642019820333253</t>
  </si>
  <si>
    <t xml:space="preserve"> Anul naşterii=2012 ;Sexul=iapă mamă ;Dangale=N 38 / 7 I ;Microcip=642019820333253 ;Locaţia de bază=H.Izvin ;</t>
  </si>
  <si>
    <t>Nonius 23-49-8 (N 23-49 / 8 I)  642019820454363</t>
  </si>
  <si>
    <t xml:space="preserve"> Anul naşterii=2012 ;Sexul=iapă mamă ;Dangale=N 23-49 / 8 I ;Microcip=642019820454363 ;Locaţia de bază=H.Izvin ;</t>
  </si>
  <si>
    <t>Nonius 41-1 ( N 41 / 1 I) 642019820299842</t>
  </si>
  <si>
    <t xml:space="preserve"> Anul naşterii=2012 ;Sexul=iapă mamă ;Dangale=N 41 / 1 I ;Microcip=642019820299842 ;Locaţia de bază=H.Izvin ;</t>
  </si>
  <si>
    <t>Nonius 38 – 8  (N 38 / 8 I) 642019820457711</t>
  </si>
  <si>
    <t xml:space="preserve"> Anul naşterii=2012 ;Sexul=iapă mamă ;Dangale=N 38 / 8 I ;Microcip=642019820457711 ;Locaţia de bază=H.Izvin ;</t>
  </si>
  <si>
    <t>Nonius 41 – 2  (N 41 / 2 I) 642019820428099</t>
  </si>
  <si>
    <t xml:space="preserve"> Anul naşterii=2012 ;Sexul=armăsar montă publică ;Dangale=N 41 / 2 I ;Microcip=642019820428099 ;Locaţia de bază=H.Izvin ;</t>
  </si>
  <si>
    <t>Nonius 40-1 (N 40 / 1 I) 642019820579483</t>
  </si>
  <si>
    <t xml:space="preserve"> Anul naşterii=2011 ;Sexul=iapă mamă ;Dangale=N 40 / 1 I ;Microcip=642019820579483 ;Locaţia de bază=H.Izvin ;</t>
  </si>
  <si>
    <t>Nonius 40-2 (N 40 / 2 I) 642019820603228</t>
  </si>
  <si>
    <t xml:space="preserve"> Anul naşterii=2011 ;Sexul=iapă mamă ;Dangale=N 40 / 2 I ;Microcip=642019820603228 ;Locaţia de bază=H.Izvin ;</t>
  </si>
  <si>
    <t>Nonius 39-7 (N 39 / 7 I) 642019820645165</t>
  </si>
  <si>
    <t xml:space="preserve"> Anul naşterii=2011 ;Sexul=armăsar montă publică ;Dangale=N 39 / 7 I ;Microcip=642019820645165 ;Locaţia de bază=H.Izvin ;</t>
  </si>
  <si>
    <t>Didina  (Pr / 1 I) 642019820671220</t>
  </si>
  <si>
    <t xml:space="preserve"> Anul naşterii=2012 ;Sexul=iapă mamă ;Dangale=Pr / 1 I ;Microcip=642019820671220 ;Locaţia de bază=H.Izvin ;</t>
  </si>
  <si>
    <t>Dalia II  (Pc / 3 I) 642019820428644</t>
  </si>
  <si>
    <t xml:space="preserve"> Anul naşterii=2012 ;Sexul=iapă mamă ;Dangale=Pc / 3 I ;Microcip=642019820428644 ;Locaţia de bază=H.Izvin ;</t>
  </si>
  <si>
    <t>Harpa (OF 3 / HB) 642019820529051</t>
  </si>
  <si>
    <t xml:space="preserve"> Anul naşterii=2013 ;Sexul=iapă mamă ;Dangale=OF 3 / HB ;Microcip=642019820529051 ;Locaţia de bază=H.Beclean ;</t>
  </si>
  <si>
    <t>Hera  (OC 3 / HB) 642019820528636</t>
  </si>
  <si>
    <t xml:space="preserve"> Anul naşterii=2013 ;Sexul=iapă mamă ;Dangale=OC 3 / HB ;Microcip=642019820528636 ;Locaţia de bază=H.Beclean ;</t>
  </si>
  <si>
    <t>Hazlia  (OC 4 / HB) 6420198205251187</t>
  </si>
  <si>
    <t xml:space="preserve"> Anul naşterii=2013 ;Sexul=iapă mamă ;Dangale=OC 4 / HB ;Microcip=6420198205251187 ;Locaţia de bază=H.Beclean ;</t>
  </si>
  <si>
    <t>Siglavy Capriola XX-36  (SC 20 / 36 HB) 642019820646886</t>
  </si>
  <si>
    <t xml:space="preserve"> Anul naşterii=2012 ;Sexul=armăsar montă publică ;Dangale=SC 20 / 36 HB ;Microcip=642019820646886 ;Locaţia de bază=H.Beclean ;</t>
  </si>
  <si>
    <t>Siglavy Capriola XX-35 (SC 20 / 35 HB)
642019820600142</t>
  </si>
  <si>
    <t xml:space="preserve"> Anul naşterii=2012 ;Sexul=iapă mamă ;Dangale=SC 20 / 35 HB ;Microcip=642019820600142 ;Locaţia de bază=H.Beclean ;</t>
  </si>
  <si>
    <t>Siglavy Capriola XX-37  (SC 20 / 37 F)
642019820600841</t>
  </si>
  <si>
    <t xml:space="preserve"> Anul naşterii=2012 ;Sexul=iapă mamă ;Dangale=SC 20 / 37 F ;Microcip=642019820600841 ;Locaţia de bază=H.Beclean ;</t>
  </si>
  <si>
    <t>Favory XXXV-62 (F 35 / 62 F) 00065EA98F</t>
  </si>
  <si>
    <t xml:space="preserve"> Anul naşterii=2006 ;Sexul=iapă mamă ;Dangale=F 35 / 62 F ;Microcip=00065EA98F ;Locaţia de bază=H.Beclean ;</t>
  </si>
  <si>
    <t>Conversano XXXV-6 (C 35 / 6 F) 642019820191771</t>
  </si>
  <si>
    <t xml:space="preserve"> Anul naşterii=2007 ;Sexul=iapă mamă ;Dangale=C 35 / 6 F ;Microcip=642019820191771 ;Locaţia de bază=H.Beclean ;</t>
  </si>
  <si>
    <t xml:space="preserve">Maestoso XLIX-30 (M 49 / 30 F) 642019820199681
</t>
  </si>
  <si>
    <t xml:space="preserve"> Anul naşterii=2008 ;Sexul=iapă mamă ;Dangale=M 49 / 30 F ;Microcip=642019820199681 ;Locaţia de bază=H.Beclean ;</t>
  </si>
  <si>
    <t>Daliana (5 C / Hl) 642019820611919</t>
  </si>
  <si>
    <t xml:space="preserve"> Anul naşterii=2013 ;Sexul=iapă mamă ;Dangale=5 C / Hl ;Microcip=642019820611919 ;Locaţia de bază=H.Cislău ;</t>
  </si>
  <si>
    <t>Dada (57 C/ Tz) 642019820114786</t>
  </si>
  <si>
    <t xml:space="preserve"> Anul naşterii=2013 ;Sexul=iapă mamă ;Dangale=57 C/ Tz ;Microcip=642019820114786 ;Locaţia de bază=H.Cislău ;</t>
  </si>
  <si>
    <t>Gidran XLII-50 (G 42/50 C) 642019820547755</t>
  </si>
  <si>
    <t xml:space="preserve"> Anul naşterii=2013 ;Sexul=iapă mamă ;Dangale=G 42/50 C ;Microcip=642019820547755 ;Locaţia de bază=H.Cislău ;</t>
  </si>
  <si>
    <t>Gidran XLIV-67 (G 44/67 C) 642019820547084</t>
  </si>
  <si>
    <t>Tara: România; Judet: BUZĂU; -;   -; Nr: 2; Aleea Armatei</t>
  </si>
  <si>
    <t xml:space="preserve"> Anul naşterii=2013 ;Sexul=iapă mamă ;Dangale=G 44/67 C ;Microcip=642019820547084 ;Locaţia de bază=H.Cislău ;</t>
  </si>
  <si>
    <t>Gidran XLIV-68 (G 44/68 C) 642019820547591</t>
  </si>
  <si>
    <t>Anul naşterii=2013 ;Sexul=iapă mamă ;Dangale=G 44/68 C ;Microcip=642019820547591 ;Locaţia de bază=H.Cislău ;</t>
  </si>
  <si>
    <t>Ousor X-57 (O 10 / 57 L) 642019820325758</t>
  </si>
  <si>
    <t xml:space="preserve"> Anul naşterii=2012 ;Sexul=iapă mamă ;Dangale=O 10 / 57 L ;Microcip=642019820325758 ;Locaţia de bază=H. Lucina ;</t>
  </si>
  <si>
    <t>Gidran XLIV-69 (G 44/69 C) 642019820547712</t>
  </si>
  <si>
    <t xml:space="preserve"> Anul naşterii=2013 ;Sexul=iapă mamă ;Dangale=G 44/69 C ;Microcip=642019820547712 ;Locaţia de bază=H.Cislău ;</t>
  </si>
  <si>
    <t>Maestoso L – 17 (M 50 / 17 F) 642019820373344</t>
  </si>
  <si>
    <t xml:space="preserve"> Anul naşterii=2013 ;Sexul=armăsar montă publică ;Dangale=M 50 / 17 F ;Microcip=642019820373344 ;Locaţia de bază=H. Sambata de Jos ;</t>
  </si>
  <si>
    <t>Tulipan XX-29  (T 20 / 29 F) 642019820372521</t>
  </si>
  <si>
    <t xml:space="preserve"> Anul naşterii=2013 ;Sexul=armăsar montă publică ;Dangale=T 20 / 29 F ;Microcip=642019820372521 ;Locaţia de bază=H. Sambata de Jos ;</t>
  </si>
  <si>
    <t>Favory XXXVI-13  ( F 36 / 13 F) 642019820372181</t>
  </si>
  <si>
    <t xml:space="preserve"> Anul naşterii=2013 ;Sexul=iapă mamă ;Dangale=F 36 / 13 F ;Microcip=642019820372181 ;Locaţia de bază=H. Sambata de Jos ;</t>
  </si>
  <si>
    <t>Neapolitano XXXII-45 (N 32 / 45 F) 642019820372931</t>
  </si>
  <si>
    <t xml:space="preserve"> Anul naşterii=2013 ;Sexul=iapă mamă ;Dangale=N 32 / 45 F ;Microcip=642019820372931 ;Locaţia de bază=H. Sambata de Jos ;</t>
  </si>
  <si>
    <t>Glanda (Us 48 / R) 642019820549759</t>
  </si>
  <si>
    <t xml:space="preserve"> Anul naşterii=2013 ;Sexul=iapă mamă ;Dangale=Us 48 / R ;Microcip=642019820549759 ;Locaţia de bază=H. Rusetu ;</t>
  </si>
  <si>
    <t xml:space="preserve">Lingurita  (I 62 / R) 642019820549431
</t>
  </si>
  <si>
    <t xml:space="preserve"> Anul naşterii=2013 ;Sexul=iapă mamă ;Dangale=I 62 / R ;Microcip=642019820549431 ;Locaţia de bază=H. Rusetu ;</t>
  </si>
  <si>
    <t>Iacvina  (I 65 / R) 642019820547491</t>
  </si>
  <si>
    <t xml:space="preserve"> Anul naşterii=2013 ;Sexul=iapă mamă ;Dangale=I 65 / R ;Microcip=642019820547491 ;Locaţia de bază=H. Rusetu ;</t>
  </si>
  <si>
    <t>Ludmila (Sg 30 / R) 642019820490791</t>
  </si>
  <si>
    <t xml:space="preserve"> Anul naşterii=2013 ;Sexul=iapă mamă ;Dangale=Sg 30 / R ;Microcip=642019820490791 ;Locaţia de bază=H. Rusetu ;</t>
  </si>
  <si>
    <t>Omeran (I 58 / R) 642019820547922</t>
  </si>
  <si>
    <t xml:space="preserve"> Anul naşterii=2013 ;Sexul=armăsar montă publică ;Dangale=I 58 / R ;Microcip=642019820547922 ;Locaţia de bază=H. Rusetu ;</t>
  </si>
  <si>
    <t>Istratoiu (Us 47 / R) 642019820544366</t>
  </si>
  <si>
    <t xml:space="preserve"> Anul naşterii=2013 ;Sexul=armăsar montă publică ;Dangale=Us 47 / R ;Microcip=642019820544366 ;Locaţia de bază=H. Rusetu ;</t>
  </si>
  <si>
    <t xml:space="preserve">Avoris  (I 64 / R) 642019820549931
</t>
  </si>
  <si>
    <t xml:space="preserve"> Anul naşterii=2013 ;Sexul=armăsar montă publică ;Dangale=I 64 / R ;Microcip=642019820549931 ;Locaţia de bază=H. Rusetu ;</t>
  </si>
  <si>
    <t>Elegant ( I 66 / R) 642019820544723</t>
  </si>
  <si>
    <t xml:space="preserve"> Anul naşterii=2013 ;Sexul=armăsar montă publică ;Dangale= I 66 / R ;Microcip=642019820544723 ;Locaţia de bază=H. Rusetu ;</t>
  </si>
  <si>
    <t>Iurie  (Us 50 / R) 642019820498056</t>
  </si>
  <si>
    <t xml:space="preserve"> Anul naşterii=2013 ;Sexul=armăsar montă publică ;Dangale=Us 50 / R ;Microcip=642019820498056 ;Locaţia de bază=H. Rusetu ;</t>
  </si>
  <si>
    <t>Isofache (Us 51 / R) 64201980490709</t>
  </si>
  <si>
    <t xml:space="preserve"> Anul naşterii=2013 ;Sexul=armăsar montă publică ;Dangale=Us 51 / R ;Microcip=64201980490709 ;Locaţia de bază=H. Rusetu ;</t>
  </si>
  <si>
    <t>Adormit  (Sg 28 / R) 642019820544168</t>
  </si>
  <si>
    <t xml:space="preserve"> Anul naşterii=2013 ;Sexul=armăsar montă publică ;Dangale=Sg 28 / R ;Microcip=642019820544168 ;Locaţia de bază=H. Rusetu ;</t>
  </si>
  <si>
    <t>Gazal XX-24 / Vaminaha (24M/G20) 642019820554664</t>
  </si>
  <si>
    <t xml:space="preserve"> Anul naşterii=2013 ;Sexul=iapă mamă ;Dangale=24M/G20 ;Microcip=642019820554664 ;Locaţia de bază=H. Mangalia ;</t>
  </si>
  <si>
    <t>Mersuch XVI-21 / Vahabita (21M/M26)
642019820554420</t>
  </si>
  <si>
    <t xml:space="preserve"> Anul naşterii=2013 ;Sexul=iapă mamă ;Dangale=21M/M26 ;Microcip=642019820554420 ;Locaţia de bază=H. Mangalia ;</t>
  </si>
  <si>
    <t xml:space="preserve">Siglavy Bagdady XVIII-26 / Visal (26M/Sb18) 642019820553663
</t>
  </si>
  <si>
    <t xml:space="preserve"> Anul naşterii=2013 ;Sexul=armăsar montă publică ;Dangale=26M/Sb18 ;Microcip=642019820553663 ;Locaţia de bază=H. Mangalia ;</t>
  </si>
  <si>
    <t>Siglavy Bagdady XVIII-27 / Vhuraia ( 27M/Sb18) 642019820554964</t>
  </si>
  <si>
    <t xml:space="preserve"> Anul naşterii=2013 ;Sexul=iapă mamă ;Dangale=27M/Sb18 ;Microcip=642019820554964 ;Locaţia de bază=H. Mangalia ;</t>
  </si>
  <si>
    <t>Cygaj 79 / Vordah (79M/Cy) 642019820561902</t>
  </si>
  <si>
    <t xml:space="preserve"> Anul naşterii=2013 ;Sexul=armăsar montă publică ;Dangale=79M/Cy ;Microcip=642019820561902 ;Locaţia de bază=H. Mangalia ;</t>
  </si>
  <si>
    <t>Hadban XXXVII-32 (H 37 / 32 R) 642019820556861</t>
  </si>
  <si>
    <t xml:space="preserve"> Anul naşterii=2013 ;Sexul=iapă mamă ;Dangale=H 37 / 32 R ;Microcip=642019820556861 ;Locaţia de bază=H.Radauti ;</t>
  </si>
  <si>
    <t>Dahoman XXXIX-103 (D 39 / 103 R)
642019820556844</t>
  </si>
  <si>
    <t xml:space="preserve"> Anul naşterii=2013 ;Sexul=iapă mamă ;Dangale=D 39 / 103 R ;Microcip=642019820556844 ;Locaţia de bază=H.Radauti ;</t>
  </si>
  <si>
    <t>Koheilan XL-24 (K 40 / 24 R) 642019820559992</t>
  </si>
  <si>
    <t xml:space="preserve"> Anul naşterii=2013 ;Sexul=iapă mamă ;Dangale=K 40 / 24 R ;Microcip=642019820559992 ;Locaţia de bază=H.Radauti ;</t>
  </si>
  <si>
    <t>Koheilan XLII-27 (K 42 / 27 R ) 642019820557671</t>
  </si>
  <si>
    <t xml:space="preserve"> Anul naşterii=2013 ;Sexul=iapă mamă ;Dangale=K 42 / 27 R ;Microcip=642019820557671 ;Locaţia de bază=H.Radauti ;</t>
  </si>
  <si>
    <t>Shagya LXII-69  (Sh 62 / 69 R) 642019820556140</t>
  </si>
  <si>
    <t xml:space="preserve"> Anul naşterii=2013 ;Sexul=iapă mamă ;Dangale=Sh 62 / 69 R ;Microcip=642019820556140 ;Locaţia de bază=H.Radauti ;</t>
  </si>
  <si>
    <t>Siglavy Bagdady XVII-33 (SB 17/ 33 R)
642019820437963</t>
  </si>
  <si>
    <t xml:space="preserve"> Anul naşterii=2013 ;Sexul=iapă mamă ;Dangale=SB 17/ 33 R ;Microcip=642019820437963 ;Locaţia de bază=H.Radauti ;</t>
  </si>
  <si>
    <t>Dahoman XXXIX-104 (D 39 / 104 R)
6420198220561642</t>
  </si>
  <si>
    <t xml:space="preserve"> Anul naşterii=2013 ;Sexul=armăsar montă publică ;Dangale=D 39 / 104 R ;Microcip=6420198220561642 ;Locaţia de bază=H.Radauti ;</t>
  </si>
  <si>
    <t>Koheilan XL-23 ( K 40 / 23 R ) 642019820552478</t>
  </si>
  <si>
    <t xml:space="preserve"> Anul naşterii=2013 ;Sexul=armăsar montă publică ;Dangale=K 40 / 23 R ;Microcip=642019820552478 ;Locaţia de bază=H.Radauti ;</t>
  </si>
  <si>
    <t>Siglavy Bagdady XVII-35  ( SB 17 / 35 R )
642019820556374</t>
  </si>
  <si>
    <t xml:space="preserve"> Anul naşterii=2013 ;Sexul=armăsar montă publică ;Dangale= SB 17 / 35 R ;Microcip=642019820556374 ;Locaţia de bază=H.Radauti ;</t>
  </si>
  <si>
    <t>Neapolitano XXIX-139  N 29 / 139 HB
642019820516887</t>
  </si>
  <si>
    <t xml:space="preserve"> Anul naşterii=2013 ;Sexul=armăsar montă publică ;Dangale=N 29 / 139 HB ;Microcip=642019820516887 ;Locaţia de bază=H.Beclean ;</t>
  </si>
  <si>
    <t>Neapolitano XXIX-140  N 29 / 140 HB
642019820500575</t>
  </si>
  <si>
    <t xml:space="preserve"> Anul naşterii=2013 ;Sexul=armăsar montă publică ;Dangale= N 29 / 140 HB ;Microcip=642019820500575 ;Locaţia de bază=H.Beclean ;</t>
  </si>
  <si>
    <t>Siglavy Capriola XVII-72  SC 17 / 72 HB
642019820501584</t>
  </si>
  <si>
    <t xml:space="preserve"> Anul naşterii=2013 ;Sexul=iapă mamă ;Dangale=SC 17 / 72 HB ;Microcip=642019820501584 ;Locaţia de bază=H.Beclean ;</t>
  </si>
  <si>
    <t>Siglavy Cariola XX – 40  SC 20 / 40 HB
64201982050105</t>
  </si>
  <si>
    <t xml:space="preserve"> Anul naşterii=2013 ;Sexul=iapă mamă ;Dangale=SC 20 / 40 HB ;Microcip=64201982050105 ;Locaţia de bază=H.Beclean ;</t>
  </si>
  <si>
    <t>Benito (27 C / Va) 642019820049514</t>
  </si>
  <si>
    <t xml:space="preserve"> Anul naşterii=2012 ;Sexul=armăsar montă publică ;Dangale=27 C / Va ;Microcip=642019820049514 ;Locaţia de bază=H.Cislău ;</t>
  </si>
  <si>
    <t xml:space="preserve">Dorca  (58 C / Tz) 642019820611578
</t>
  </si>
  <si>
    <t xml:space="preserve"> Anul naşterii=2013 ;Sexul=iapă mamă ;Dangale=58 C / Tz ;Microcip=642019820611578 ;Locaţia de bază=H.Cislău ;</t>
  </si>
  <si>
    <t>Bizant Gidran 9  (Bz / 9 C) 642019820545483</t>
  </si>
  <si>
    <t xml:space="preserve"> Anul naşterii=2013 ;Sexul=iapă mamă ;Dangale=Bz / 9 C ;Microcip=642019820545483 ;Locaţia de bază=H.Cislău ;</t>
  </si>
  <si>
    <t>Nonius 37-15 ( N 37 / 15 I) 642019820519212</t>
  </si>
  <si>
    <t xml:space="preserve"> Anul naşterii=2013 ;Sexul=iapă mamă ;Dangale=N 37 / 15 I ;Microcip=642019820519212 ;Locaţia de bază=H.Izvin ;</t>
  </si>
  <si>
    <t>Nonius 41 – 5 (N 41 / 5 I) 6420198205289594</t>
  </si>
  <si>
    <t xml:space="preserve"> Anul naşterii=2013 ;Sexul=iapă mamă ;Dangale=N 41 / 5 I ;Microcip=6420198205289594 ;Locaţia de bază=H.Izvin ;</t>
  </si>
  <si>
    <t>Nonius 37 – 16 (N 37 / 16) 642019820524875</t>
  </si>
  <si>
    <t xml:space="preserve"> Anul naşterii=2013 ;Sexul=iapă mamă ;Dangale=N 37 / 16 ;Microcip=642019820524875 ;Locaţia de bază=H.Izvin ;</t>
  </si>
  <si>
    <t>Nonius 36 – 28 (N 36 / 28 I) 642019820529755</t>
  </si>
  <si>
    <t xml:space="preserve"> Anul naşterii=2013 ;Sexul=iapă mamă ;Dangale=N 36 / 28 I ;Microcip=642019820529755 ;Locaţia de bază=H.Izvin ;</t>
  </si>
  <si>
    <t>Nonius 37 – 17 (N 37 / 17 I) 642019820506608</t>
  </si>
  <si>
    <t xml:space="preserve"> Anul naşterii=2013 ;Sexul=iapă mamă ;Dangale=N 37 / 17 I ;Microcip=642019820506608 ;Locaţia de bază=H.Izvin ;</t>
  </si>
  <si>
    <t>Nonius 37 - 18 (N 37 / 18 I) 642019820518765</t>
  </si>
  <si>
    <t xml:space="preserve"> Anul naşterii=2013 ;Sexul=iapă mamă ;Dangale=N 37 / 18 I ;Microcip=642019820518765 ;Locaţia de bază=H.Izvin ;</t>
  </si>
  <si>
    <t>Nonius 40 - 3 (N 40 / 3 I) 642019820428007</t>
  </si>
  <si>
    <t xml:space="preserve"> Anul naşterii=2013 ;Sexul=iapă mamă ;Dangale=N 40 / 3 I ;Microcip=642)019820428007 ;Locaţia de bază=H.Izvin ;</t>
  </si>
  <si>
    <t>Nonius 23-49-9  (N 23-49 / 9 I) 642019820332637</t>
  </si>
  <si>
    <t xml:space="preserve"> Anul naşterii=2013 ;Sexul=iapă mamă ;Dangale=N 23-49 / 9 I ;Microcip=642019820332637 ;Locaţia de bază=H.Izvin ;</t>
  </si>
  <si>
    <t>Nonius 41- 9 (N 41 / 9 I) 642019820531147</t>
  </si>
  <si>
    <t xml:space="preserve"> Anul naşterii=2013 ;Sexul=armăsar montă publică ;Dangale=N 41 / 9 I ;Microcip=642019820531147 ;Locaţia de bază=H.Izvin ;</t>
  </si>
  <si>
    <t>Nonius 40 – 4 ( N 40 / 4 I) 642019820519105</t>
  </si>
  <si>
    <t xml:space="preserve"> Anul naşterii=2013 ;Sexul=armăsar montă publică ;Dangale= N 40 / 4 I ;Microcip=642019820519105 ;Locaţia de bază=H.Izvin ;</t>
  </si>
  <si>
    <t>Nonius 39 – 9 (N 39 / 9 I) 642019820507506</t>
  </si>
  <si>
    <t xml:space="preserve"> Anul naşterii=2013 ;Sexul=armăsar montă publică ;Dangale=N 39 / 9 I ;Microcip=642019820507506 ;Locaţia de bază=H.Izvin ;</t>
  </si>
  <si>
    <t xml:space="preserve">Nonius 39 – 10  (N 39 / 10 I) 642019820504260
</t>
  </si>
  <si>
    <t xml:space="preserve"> Anul naşterii=2013 ;Sexul=armăsar montă publică ;Dangale=N 39 / 10 I ;Microcip=642019820504260 ;Locaţia de bază=H.Izvin ;</t>
  </si>
  <si>
    <t>Nonius 36 – 27 (N 36 / 27 I) 642019820663933</t>
  </si>
  <si>
    <t xml:space="preserve"> Anul naşterii=2013 ;Sexul=armăsar montă publică ;Dangale=N 36 / 27 I ;Microcip=642019820663933 ;Locaţia de bază=H.Izvin ;</t>
  </si>
  <si>
    <t>Nonius 41 - 7 (N 41 / 7 I) 642019820506280</t>
  </si>
  <si>
    <t xml:space="preserve"> Anul naşterii=2013 ;Sexul=armăsar montă publică ;Dangale=N 41 / 7 I ;Microcip=642019820506280 ;Locaţia de bază=H.Izvin ;</t>
  </si>
  <si>
    <t>Nonius 32-40-1 (N 32 – 40 / 1 I) 642019820670760</t>
  </si>
  <si>
    <t xml:space="preserve"> Anul naşterii=2013 ;Sexul=armăsar montă publică ;Dangale=N 32 – 40 / 1 I ;Microcip=642019820670760 ;Locaţia de bază=H.Izvin ;</t>
  </si>
  <si>
    <t xml:space="preserve">Nonius 41 – 8  (N 41 / 8 I) 642019820519624
</t>
  </si>
  <si>
    <t xml:space="preserve"> Anul naşterii=2013 ;Sexul=armăsar montă publică ;Dangale=N 41 / 8 I ;Microcip=642019820519624 ;Locaţia de bază=H.Izvin ;</t>
  </si>
  <si>
    <t xml:space="preserve">Egreta  (Pr / 5 I) 642019820519878
</t>
  </si>
  <si>
    <t xml:space="preserve"> Anul naşterii=2013 ;Sexul=iapă mamă ;Dangale=Pr / 5 I ;Microcip=642019820519878 ;Locaţia de bază=H.Izvin ;</t>
  </si>
  <si>
    <t>Ema  (Pr / 6 I) 642019820518590</t>
  </si>
  <si>
    <t xml:space="preserve"> Anul naşterii=2013 ;Sexul=iapă mamă ;Dangale=Pr / 6 I ;Microcip=642019820518590 ;Locaţia de bază=H.Izvin ;</t>
  </si>
  <si>
    <t>Epica  (Pr / 9 I) 642019820519486</t>
  </si>
  <si>
    <t xml:space="preserve"> Anul naşterii=2013 ;Sexul=iapă mamă ;Dangale=Pr / 9 I ;Microcip=642019820519486 ;Locaţia de bază=H.Izvin ;</t>
  </si>
  <si>
    <t>Elita  (Pr / 8 I) 642019820504999</t>
  </si>
  <si>
    <t xml:space="preserve"> Anul naşterii=2013 ;Sexul=iapă mamă ;Dangale=Pr / 8 I ;Microcip=642019820504999 ;Locaţia de bază=H.Izvin ;</t>
  </si>
  <si>
    <t>Elada  (Pr / 11 I) 642019820519918</t>
  </si>
  <si>
    <t xml:space="preserve"> Anul naşterii=2013 ;Sexul=iapă mamă ;Dangale=Pr / 11 I ;Microcip=642019820519918 ;Locaţia de bază=H.Izvin ;</t>
  </si>
  <si>
    <t>Eros  (O / 9 I) 642019820518464</t>
  </si>
  <si>
    <t xml:space="preserve"> Anul naşterii=2013 ;Sexul=armăsar montă publică ;Dangale=O / 9 I ;Microcip=642019820518464 ;Locaţia de bază=H.Izvin ;</t>
  </si>
  <si>
    <t>Dica  (Pr / 3 I) 6420198206717742</t>
  </si>
  <si>
    <t>Anul naşterii=2012 ;Sexul=armăsar montă publică ;Dangale=Pr / 3 I ;Microcip=6420198206717742 ;Locaţia de bază=H.Izvin ;</t>
  </si>
  <si>
    <t>Donora  (Dn / 8 J) 642019820562740</t>
  </si>
  <si>
    <t xml:space="preserve"> Anul naşterii=2013 ;Sexul=iapă mamă ;Dangale=Dn / 8 J ;Microcip=642019820562740 ;Locaţia de bază=H. Jegălia ;</t>
  </si>
  <si>
    <t>Demona  (Mp / 22 J) 642019820562587</t>
  </si>
  <si>
    <t xml:space="preserve"> Anul naşterii=2013 ;Sexul=iapă mamă ;Dangale=Mp / 22 J ;Microcip=642019820562587 ;Locaţia de bază=H. Jegălia ;</t>
  </si>
  <si>
    <t>Daniela (Gi / 53 J) 642019820562326</t>
  </si>
  <si>
    <t xml:space="preserve"> Anul naşterii=2013 ;Sexul=iapă mamă ;Dangale=Gi / 53 J ;Microcip=642019820562326 ;Locaţia de bază=H. Jegălia ;</t>
  </si>
  <si>
    <t>Ducesa  (Gi / 54 J) 642019820565277</t>
  </si>
  <si>
    <t xml:space="preserve"> Anul naşterii=2013 ;Sexul=iapă mamă ;Dangale=Gi / 54 J ;Microcip=642019820565277 ;Locaţia de bază=H. Jegălia ;</t>
  </si>
  <si>
    <t xml:space="preserve">Diploma  (Cn / 9 J) 642019820556156
</t>
  </si>
  <si>
    <t xml:space="preserve"> Anul naşterii=2013 ;Sexul=iapă mamă ;Dangale=Cn / 9 J ;Microcip=642019820556156 ;Locaţia de bază=H. Jegălia ;</t>
  </si>
  <si>
    <t>Dama  (Cn / 12 J) 642019820562303</t>
  </si>
  <si>
    <t xml:space="preserve"> Anul naşterii=2013 ;Sexul=iapă mamă ;Dangale=Cn / 12 J ;Microcip=642019820562303 ;Locaţia de bază=H. Jegălia ;</t>
  </si>
  <si>
    <t>Denia  (Mr / 4 J) 642019820562264</t>
  </si>
  <si>
    <t xml:space="preserve"> Anul naşterii=2013 ;Sexul=iapă mamă ;Dangale=Mr / 4 J ;Microcip=642019820562264 ;Locaţia de bază=H. Jegălia ;</t>
  </si>
  <si>
    <t>Dora   (Cn / 14 J) 642019820561981</t>
  </si>
  <si>
    <t xml:space="preserve"> Anul naşterii=2013 ;Sexul=iapă mamă ;Dangale=Cn / 14 J ;Microcip=642019820561981 ;Locaţia de bază=H. Jegălia ;</t>
  </si>
  <si>
    <t>Dorulet  (Jv / 47 J) 642019820560316</t>
  </si>
  <si>
    <t xml:space="preserve"> Anul naşterii=2013 ;Sexul=armăsar montă publică ;Dangale=Jv / 47 J ;Microcip=642019820560316 ;Locaţia de bază=H. Jegălia ;</t>
  </si>
  <si>
    <t>Dan  (Cn / 8 J) 642019820565318</t>
  </si>
  <si>
    <t xml:space="preserve"> Anul naşterii=2013 ;Sexul=armăsar montă publică ;Dangale=Cn / 8 J ;Microcip=642019820565318 ;Locaţia de bază=H. Jegălia ;</t>
  </si>
  <si>
    <t>Deliciu (Cn / 11 J) 642019820562735</t>
  </si>
  <si>
    <t xml:space="preserve"> Anul naşterii=2013 ;Sexul=armăsar montă publică ;Dangale=Cn / 11 J ;Microcip=642019820562735 ;Locaţia de bază=H. Jegălia ;</t>
  </si>
  <si>
    <t xml:space="preserve">Delicat  (Cn / 18 J) 642019820564481
</t>
  </si>
  <si>
    <t xml:space="preserve"> Anul naşterii=2013 ;Sexul=armăsar montă publică ;Dangale=Cn / 18 J ;Microcip=642019820564481 ;Locaţia de bază=H. Jegălia ;</t>
  </si>
  <si>
    <t>Ecou  (A / 2 J) 642019820562659</t>
  </si>
  <si>
    <t xml:space="preserve"> Anul naşterii=2013 ;Sexul=armăsar montă publică ;Dangale=A / 2 J ;Microcip=642019820562659 ;Locaţia de bază=H. Jegălia ;</t>
  </si>
  <si>
    <t>Olivia  (Ip / 19 J) 642019820563753</t>
  </si>
  <si>
    <t xml:space="preserve"> Anul naşterii=2013 ;Sexul=iapă mamă ;Dangale=Ip / 19 J ;Microcip=642019820563753 ;Locaţia de bază=H. Jegălia ;</t>
  </si>
  <si>
    <t>Ermina (Ip / 18 J) 642019820563437</t>
  </si>
  <si>
    <t xml:space="preserve"> Anul naşterii=2013 ;Sexul=iapă mamă ;Dangale=Ip / 18 J ;Microcip=642019820563437 ;Locaţia de bază=H. Jegălia ;</t>
  </si>
  <si>
    <t>Hroby XXV-1 (H 25 / 1 L) 642019820561052</t>
  </si>
  <si>
    <t xml:space="preserve"> Anul naşterii=2013 ;Sexul=armăsar montă publică ;Dangale=H 25 / 1 L ;Microcip=642019820561052 ;Locaţia de bază=H. Lucina ;</t>
  </si>
  <si>
    <t>Hroby XXV-2 ( H 25 / 2 L) 642019820551107</t>
  </si>
  <si>
    <t xml:space="preserve"> Anul naşterii=2013 ;Sexul=armăsar montă publică ;Dangale=H 25 / 2 L ;Microcip=642019820551107 ;Locaţia de bază=H. Lucina ;</t>
  </si>
  <si>
    <t>Gazal XXI-26  (G 21 / 26 L) 642019820557913</t>
  </si>
  <si>
    <t xml:space="preserve"> Anul naşterii=2013 ;Sexul=armăsar montă publică ;Dangale=G 21 / 26 L ;Microcip=642019820557913 ;Locaţia de bază=H. Lucina ;</t>
  </si>
  <si>
    <t>Pietrosu XI-55  (Pi 11 / 55 L) 642019820556712</t>
  </si>
  <si>
    <t xml:space="preserve"> Anul naşterii=2013 ;Sexul=armăsar montă publică ;Dangale=Pi 11 / 55 L ;Microcip=642019820556712 ;Locaţia de bază=H. Lucina ;</t>
  </si>
  <si>
    <t xml:space="preserve">Goral XXI-28  (G 21 / 28 L) 642019820566498
</t>
  </si>
  <si>
    <t xml:space="preserve"> Anul naşterii=2013 ;Sexul=armăsar montă publică ;Dangale=G 21 / 28 L ;Microcip=642019820566498 ;Locaţia de bază=H. Lucina ;</t>
  </si>
  <si>
    <t>Ousor X-59  (O 10 / 59 L) 642019820557308</t>
  </si>
  <si>
    <t xml:space="preserve"> Anul naşterii=2013 ;Sexul=armăsar montă publică ;Dangale=O 10 / 59 L ;Microcip=642019820557308 ;Locaţia de bază=H. Lucina ;</t>
  </si>
  <si>
    <t xml:space="preserve"> Anul naşterii=2013 ;Sexul=armăsar montă publică ;Dangale=H 24 / 40 L ;Microcip=642019820561906 ;Locaţia de bază=H. Lucina ;</t>
  </si>
  <si>
    <t>Hroby XXIV-39  (H 24 / 39 L) 642019820559242</t>
  </si>
  <si>
    <t xml:space="preserve"> Anul naşterii=2013 ;Sexul=iapă mamă ;Dangale=H 24 / 39 L ;Microcip=642019820559242 ;Locaţia de bază=H. Lucina ;</t>
  </si>
  <si>
    <t xml:space="preserve">Goral XX-28  (G 20 / 28 L) 64201982055857
</t>
  </si>
  <si>
    <t xml:space="preserve"> Anul naşterii=2013 ;Sexul=iapă mamă ;Dangale=G 20 / 28 L ;Microcip=64201982055857 ;Locaţia de bază=H. Lucina ;</t>
  </si>
  <si>
    <t>Goral XXI-31  (G 21 / 31 L) 642019820553626</t>
  </si>
  <si>
    <t xml:space="preserve"> Anul naşterii=2013 ;Sexul=iapă mamă ;Dangale=G 21 / 31 L ;Microcip=642019820553626 ;Locaţia de bază=H. Lucina ;</t>
  </si>
  <si>
    <t>Goral XXI-34  (G 21 / 34 L) 642019820566061</t>
  </si>
  <si>
    <t xml:space="preserve"> Anul naşterii=2013 ;Sexul=iapă mamă ;Dangale=G 21 / 34 L ;Microcip=642019820566061 ;Locaţia de bază=H. Lucina ;</t>
  </si>
  <si>
    <t>Ousor IX-125  ( O 9 / 125 L) 642019820556160</t>
  </si>
  <si>
    <t xml:space="preserve"> Anul naşterii=2013 ;Sexul=iapă mamă ;Dangale= O 9 / 125 L ;Microcip=642019820556160 ;Locaţia de bază=H. Lucina ;</t>
  </si>
  <si>
    <t>Ousor X – 61 (O 10 / 61 L) 642019820550298</t>
  </si>
  <si>
    <t xml:space="preserve"> Anul naşterii=2013 ;Sexul=iapă mamă ;Dangale=O 10 / 61 L ;Microcip=642019820550298 ;Locaţia de bază=H. Lucina ;</t>
  </si>
  <si>
    <t>Prislop XI-26  (P 11 / 26 L) 642019820569970</t>
  </si>
  <si>
    <t xml:space="preserve"> Anul naşterii=2013 ;Sexul=iapă mamă ;Dangale=P 11 / 26 L ;Microcip=642019820569970 ;Locaţia de bază=H. Lucina ;</t>
  </si>
  <si>
    <t>Goral XX-27   (G 20 / 27 L) 642019820557076</t>
  </si>
  <si>
    <t xml:space="preserve"> Anul naşterii=2013 ;Sexul=iapă mamă ;Dangale=G 20 / 27 L ;Microcip=642019820557076 ;Locaţia de bază=H. Lucina ;</t>
  </si>
  <si>
    <t>Goral XXI-27  (G 21 / 27 L) 642019820559292</t>
  </si>
  <si>
    <t xml:space="preserve"> Anul naşterii=2013 ;Sexul=iapă mamă ;Dangale=G 21 / 27 L ;Microcip=642019820559292 ;Locaţia de bază=H. Lucina ;</t>
  </si>
  <si>
    <t>Hroby XXV-9  (H 25 / 9 L) 642019820566928</t>
  </si>
  <si>
    <t xml:space="preserve"> Anul naşterii=2013 ;Sexul=iapă mamă ;Dangale=H 25 / 9 L ;Microcip=642019820566928 ;Locaţia de bază=H. Lucina ;</t>
  </si>
  <si>
    <t>Ousor IX-124  (O 9 / 124 L) 642019820566467</t>
  </si>
  <si>
    <t xml:space="preserve"> Anul naşterii=2013 ;Sexul=iapă mamă ;Dangale=O 9 / 124 L ;Microcip=642019820566467 ;Locaţia de bază=H. Lucina ;</t>
  </si>
  <si>
    <t>Cygaj I-17 / Vandana (17 M/Cy 1) 642019820499576</t>
  </si>
  <si>
    <t xml:space="preserve"> Anul naşterii=2013 ;Sexul=iapă mamă ;Dangale=17 M/Cy 1 ;Microcip=642019820499576 ;Locaţia de bază=H. Mangalia ;</t>
  </si>
  <si>
    <t>Gazal XIX-31 / Vasfiye  (31 M / G 19)
642019820570942</t>
  </si>
  <si>
    <t xml:space="preserve"> Anul naşterii=2013 ;Sexul=iapă mamă ;Dangale=31 M / G 19 ;Microcip=642019820570942 ;Locaţia de bază=H. Mangalia ;</t>
  </si>
  <si>
    <t>El Iman I-35 / Validaha (35 M / El 1)
642019820554171</t>
  </si>
  <si>
    <t xml:space="preserve"> Anul naşterii=2013 ;Sexul=iapă mamă ;Dangale=35 M / El 1 ;Microcip=642019820554171 ;Locaţia de bază=H. Mangalia ;</t>
  </si>
  <si>
    <t>Cygaj I-15 / Vidada (15 M /Cy 1)
642019820554704</t>
  </si>
  <si>
    <t xml:space="preserve"> Anul naşterii=2013 ;Sexul=iapă mamă ;Dangale=15 M /Cy 1 ;Microcip=642019820554704 ;Locaţia de bază=H. Mangalia ;</t>
  </si>
  <si>
    <t>El Iman I-36 / Vubaidah (36 M / El 1)
642019820555913</t>
  </si>
  <si>
    <t xml:space="preserve"> Anul naşterii=2013 ;Sexul=armăsar montă publică ;Dangale=36 M / El 1 ;Microcip=642019820555913 ;Locaţia de bază=H. Mangalia ;</t>
  </si>
  <si>
    <t>Gazal XIX-30 / Volcan  (30 M / G 19)
642019820552767</t>
  </si>
  <si>
    <t xml:space="preserve"> Anul naşterii=2013 ;Sexul=armăsar montă publică ;Dangale=30 M / G 19 ;Microcip=642019820552767 ;Locaţia de bază=H. Mangalia ;</t>
  </si>
  <si>
    <t>Furioso LXIX-13 ( F 69 / 13 R)
642019820547709</t>
  </si>
  <si>
    <t xml:space="preserve"> Anul naşterii=2013 ;Sexul=armăsar montă publică ;Dangale=F 69 / 13 R ;Microcip=642019820547709 ;Locaţia de bază=H. Rusetu ;</t>
  </si>
  <si>
    <t>Furioso LXX-25  (F 70 / 25 R)
642019820546715</t>
  </si>
  <si>
    <t xml:space="preserve"> Anul naşterii=2013 ;Sexul=iapă mamă ;Dangale=F 70 / 25 R ;Microcip=642019820546715 ;Locaţia de bază=H. Rusetu ;</t>
  </si>
  <si>
    <t>North Star XLIII-74  (Z 43 / 74 R)
642019820547311</t>
  </si>
  <si>
    <t xml:space="preserve"> Anul naşterii=2013 ;Sexul=iapă mamă ;Dangale=Z 43 / 74 R ;Microcip=642019820547311 ;Locaţia de bază=H. Rusetu ;</t>
  </si>
  <si>
    <t>North Star XLIV-16  (Z 44 / 16 R)
642019820491913</t>
  </si>
  <si>
    <t xml:space="preserve"> Anul naşterii=2013 ;Sexul=iapă mamă ;Dangale=Z 44 / 16 R ;Microcip=642019820491913 ;Locaţia de bază=H. Rusetu ;</t>
  </si>
  <si>
    <t>Augustus  (I 60 / R) 642019820574067</t>
  </si>
  <si>
    <t xml:space="preserve"> Anul naşterii=2013 ;Sexul=armăsar montă publică ;Dangale=I 60 / R ;Microcip=642019820574067 ;Locaţia de bază=H. Rusetu ;</t>
  </si>
  <si>
    <t xml:space="preserve"> Anul naşterii=2013 ;Sexul=armăsar montă publică ;Dangale=It 3 / R ;Microcip=642019820544953 ;Locaţia de bază=H. Rusetu ;</t>
  </si>
  <si>
    <t>Epigonia  (It 4 / R) 642019820545254</t>
  </si>
  <si>
    <t xml:space="preserve"> Anul naşterii=2013 ;Sexul=iapă mamă ;Dangale=It 4 / R ;Microcip=642019820545254 ;Locaţia de bază=H. Rusetu ;</t>
  </si>
  <si>
    <t>Favory XXXVII-15 (F 37 / 15 F)
642019820373156</t>
  </si>
  <si>
    <t xml:space="preserve"> Anul naşterii=2013 ;Sexul=armăsar montă publică ;Dangale=F 37 / 15 F ;Microcip=642019820373156 ;Locaţia de bază=H. Sambta de Jos ;</t>
  </si>
  <si>
    <t>Tulipan XXIIII-10  (T 23 / 10 F)
642019820372386</t>
  </si>
  <si>
    <t xml:space="preserve"> Anul naşterii=2013 ;Sexul=armăsar montă publică ;Dangale=T 23 / 10 F ;Microcip=642019820372386 ;Locaţia de bază=H. Sambta de Jos ;</t>
  </si>
  <si>
    <t xml:space="preserve">Pluto XXV-2  (P 25 / 2 F) 642019820372582
</t>
  </si>
  <si>
    <t xml:space="preserve"> Anul naşterii=2013 ;Sexul=armăsar montă publică ;Dangale=P 25 / 2 F ;Microcip=642019820372582 ;Locaţia de bază=H. Sambta de Jos ;</t>
  </si>
  <si>
    <t>Tulipan XX-31  (T 20 / 31 F)
642019820345063</t>
  </si>
  <si>
    <t xml:space="preserve"> Anul naşterii=2013 ;Sexul=armăsar montă publică ;Dangale=T 20 / 31 F ;Microcip=642019820345063 ;Locaţia de bază=H. Sambta de Jos ;</t>
  </si>
  <si>
    <t>Favory XXXVI-15 (F 36 / 15 F)
642019820373347</t>
  </si>
  <si>
    <t>Anul naşterii=2013 ;Sexul=armăsar montă publică ;Dangale=F 36 / 15 F ;Microcip=642019820373347 ;Locaţia de bază=H. Sambata de Jos ;</t>
  </si>
  <si>
    <t>Pluto XXI-23  (P 21 / 23 F)
642019820344641</t>
  </si>
  <si>
    <t xml:space="preserve"> Anul naşterii=2013 ;Sexul=armăsar montă publică ;Dangale=P 21 / 23 F ;Microcip=642019820344641 ;Locaţia de bază=H. Sambta de Jos ;</t>
  </si>
  <si>
    <t>Maestoso L – 18  (M 50 / 18 F)
642019820373263</t>
  </si>
  <si>
    <t xml:space="preserve"> Anul naşterii=2013 ;Sexul=armăsar montă publică ;Dangale=M 50 / 18 F ;Microcip=642019820373263 ;Locaţia de bază=H. Sambta de Jos ;</t>
  </si>
  <si>
    <t>Neapolitano XXXII-46   (N 32/46 F)
642019820373413</t>
  </si>
  <si>
    <t xml:space="preserve"> Anul naşterii=2013 ;Sexul=iapă mamă ;Dangale=N 32/46 F ;Microcip=642019820373413 ;Locaţia de bază=H. Sambta de Jos ;</t>
  </si>
  <si>
    <t>Pluto XXV-3   (P 25 / 3 F)
642019820345127</t>
  </si>
  <si>
    <t xml:space="preserve"> Anul naşterii=2013 ;Sexul=iapă mamă ;Dangale=P 25 / 3 F ;Microcip=642019820345127 ;Locaţia de bază=H. Sambta de Jos ;</t>
  </si>
  <si>
    <t>Shagya LXII-66  ( Sh 62 / 66 R)
642109820376158</t>
  </si>
  <si>
    <t xml:space="preserve"> Anul naşterii=2012 ;Sexul=iapă mamă ;Dangale=Sh 62 / 66 R ;Microcip=642109820376158 ;Locaţia de bază=H.Radauti ;</t>
  </si>
  <si>
    <t>Dorobant  (Cn / 10 J)
642019820563234</t>
  </si>
  <si>
    <t xml:space="preserve"> Anul naşterii=2013 ;Sexul=armăsar montă publică ;Dangale=Cn / 10 J ;Microcip=642019820563234 ;Locaţia de bază=H. Jegălia ;</t>
  </si>
  <si>
    <t>Drum forestier in prelungire FE004-0,572 km</t>
  </si>
  <si>
    <t>1</t>
  </si>
  <si>
    <t>Tara: România; Judet: MUNICIPIUL BUCUREŞTI;Sec 1;   -; Nr: -;</t>
  </si>
  <si>
    <t>HG. 773/10.09.2020</t>
  </si>
  <si>
    <t xml:space="preserve"> Lungime=0.572 Km;Suprafeţe=0.5176 ha;CF=276707 ;</t>
  </si>
  <si>
    <t>DAF ALUNISUL</t>
  </si>
  <si>
    <t xml:space="preserve"> Lungime=1.913 Km;Suprafeţe=1.4596 ha;CF=32578 ;</t>
  </si>
  <si>
    <t xml:space="preserve"> Lungime=1.554 Km;Suprafeţe=1.2907 ha;CF=32575 ;</t>
  </si>
  <si>
    <t>DAF POPOSELU</t>
  </si>
  <si>
    <t xml:space="preserve"> Lungime=0.958 Km;Suprafeţe=1.0798 ha;CF=32574 ;</t>
  </si>
  <si>
    <t>DAF PARAUL OGARULUI</t>
  </si>
  <si>
    <t xml:space="preserve"> Lungime=1.644 Km;Suprafeţe=1.7389 ha;CF=32591,32592 ;</t>
  </si>
  <si>
    <t>DAF PR RASCUTA PRELUNGIRE(MUNTEANU)</t>
  </si>
  <si>
    <t xml:space="preserve"> Lungime=0.896 Km;Suprafeţe=0.8172 ha;CF=32581 ;</t>
  </si>
  <si>
    <t>DAF RATIHNA</t>
  </si>
  <si>
    <t xml:space="preserve"> Lungime=1.354 Km;Suprafeţe=1.1091 ha;CF=32582 ;</t>
  </si>
  <si>
    <t>DAF SACUTA CANTON</t>
  </si>
  <si>
    <t>Boroaia</t>
  </si>
  <si>
    <t>Tara: România; Judet: SUCEAVA;Com Boroaia;   -; Nr: -;</t>
  </si>
  <si>
    <t xml:space="preserve"> Lungime=0.838 Km;Suprafeţe=0.8286 ha;CF=33841 ;</t>
  </si>
  <si>
    <t>DAF TIGANCA I PRELUNGIRE</t>
  </si>
  <si>
    <t xml:space="preserve"> Lungime=0.678 Km;Suprafeţe=0.5922 ha;CF=33844 ;</t>
  </si>
  <si>
    <t xml:space="preserve"> Lungime=1.807 Km;Suprafeţe=1.3585 ha;CF=33847 ;</t>
  </si>
  <si>
    <t xml:space="preserve"> Lungime=0.642 Km;Suprafeţe=0.5037 ha;CF=33839 ;</t>
  </si>
  <si>
    <t>DAF BOBOC CRETU</t>
  </si>
  <si>
    <t xml:space="preserve"> Lungime=1.177 Km;Suprafeţe=1.0895 ha;CF=33838 ;</t>
  </si>
  <si>
    <t>DAF CULMEA LUI GASCA</t>
  </si>
  <si>
    <t xml:space="preserve"> Lungime=1.362 Km;Suprafeţe=1.2561 ha;CF=33843 ;</t>
  </si>
  <si>
    <t>DAF GROSI SLATINA</t>
  </si>
  <si>
    <t xml:space="preserve"> Lungime=0.598 Km;Suprafeţe=0.4632 ha;CF=51417,33848 ;</t>
  </si>
  <si>
    <t>DAF TIMOTEI PRELUNGIRE</t>
  </si>
  <si>
    <t>Putna</t>
  </si>
  <si>
    <t>Tara: România; Judet: SUCEAVA;Com Putna;   -; Nr: -;</t>
  </si>
  <si>
    <t xml:space="preserve"> Lungime=3.005 Km;Suprafeţe=3.3792 ha;CF=32977,33017,32979,33874 ;</t>
  </si>
  <si>
    <t>DAF MLACA PRELUNGIRE</t>
  </si>
  <si>
    <t xml:space="preserve"> Lungime=1.258 Km;Suprafeţe=0.9860 ha;CF=32289,32290 ;</t>
  </si>
  <si>
    <t>DAF BRODIOARA II</t>
  </si>
  <si>
    <t xml:space="preserve"> Lungime=1.462 Km;Suprafeţe=1.4985 ha;CF=32307,32308,30309,32291,32296,32292 ;</t>
  </si>
  <si>
    <t>DAF CUNUNA</t>
  </si>
  <si>
    <t xml:space="preserve"> Lungime=4.369 Km;Suprafeţe=4.3215 ha;CF=32297,32295,32294,32298,32293,32299 ;</t>
  </si>
  <si>
    <t>DAF PR.HORODNIC MIC</t>
  </si>
  <si>
    <t>Horodnic de Sus</t>
  </si>
  <si>
    <t>Tara: România; Judet: SUCEAVA;Com Horodnic de Sus;   -; Nr: -;</t>
  </si>
  <si>
    <t xml:space="preserve"> Lungime=1.056 Km;Suprafeţe=0.9570 ha;CF=35493 ;</t>
  </si>
  <si>
    <t>Vicovu de Jos</t>
  </si>
  <si>
    <t>Tara: România; Judet: SUCEAVA;Com Vicovu de Jos;   -; Nr: -;</t>
  </si>
  <si>
    <t xml:space="preserve"> Lungime=3.140 Km;Suprafeţe=2.5384 ha;CF=40059,40055,32267 ;</t>
  </si>
  <si>
    <t>DAF PR.STANISOARA</t>
  </si>
  <si>
    <t xml:space="preserve"> Lungime=0.831 Km;Suprafeţe=0.7689 ha;CF=40067 ;</t>
  </si>
  <si>
    <t>DAF PRELUNGIRE LAURA - SLATINA</t>
  </si>
  <si>
    <t xml:space="preserve"> Lungime=0.702 Km;Suprafeţe=0.6034 ha;CF=35478 ;</t>
  </si>
  <si>
    <t>DRUM FORESTIER MANTU II</t>
  </si>
  <si>
    <t xml:space="preserve"> Lungime=1.059 Km;Suprafeţe=1.2294 ha;CF=35477 ;</t>
  </si>
  <si>
    <t>DAF VOIEVODEASA III</t>
  </si>
  <si>
    <t>Suceviţa</t>
  </si>
  <si>
    <t>Tara: România; Judet: SUCEAVA;Com Suceviţa;   -; Nr: -;</t>
  </si>
  <si>
    <t xml:space="preserve"> Lungime=0.508 Km;Suprafeţe=0.4038 ha;CF=36069 ;</t>
  </si>
  <si>
    <t xml:space="preserve"> Lungime=0.603 Km;Suprafeţe=0.4667 ha;CF=36070 ;</t>
  </si>
  <si>
    <t>DAF SCURTU II</t>
  </si>
  <si>
    <t xml:space="preserve"> Lungime=0.488 Km;Suprafeţe=0.2638 ha;CF=37690 ;</t>
  </si>
  <si>
    <t>DAF TRANSFORMARE CFF ROSOSA</t>
  </si>
  <si>
    <t xml:space="preserve"> Lungime=7.848 Km;Suprafeţe=8.4792 ha;CF=33905,33907,33908,33911,33910,33906,33909 ;</t>
  </si>
  <si>
    <t>DRUM AUTO FOREST GROZAVU</t>
  </si>
  <si>
    <t>Dărmăneşti</t>
  </si>
  <si>
    <t>Tara: România; Judet: SUCEAVA;Com Dărmăneşti;   -; Nr: -;</t>
  </si>
  <si>
    <t xml:space="preserve"> Lungime=2.740 Km;Suprafeţe=2.7745 ha;CF=48202 ;</t>
  </si>
  <si>
    <t>DAF ZAMCA</t>
  </si>
  <si>
    <t>Suceava</t>
  </si>
  <si>
    <t>Tara: România; Judet: SUCEAVA;MRJ Suceava;   -; Nr: -;</t>
  </si>
  <si>
    <t xml:space="preserve"> Lungime=0.333 Km;Suprafeţe=0.2761 ha;CF=53590 ;</t>
  </si>
  <si>
    <t>DAF SCHEIA</t>
  </si>
  <si>
    <t xml:space="preserve"> Lungime=0.713 Km;Suprafeţe=0.7291 ha;CF=53589 ;</t>
  </si>
  <si>
    <t>DAF TREI MERI</t>
  </si>
  <si>
    <t>Mitocu Dragomirnei</t>
  </si>
  <si>
    <t>Tara: România; Judet: SUCEAVA;Com Mitocu Dragomirnei;   -; Nr: -;</t>
  </si>
  <si>
    <t xml:space="preserve"> Lungime=0.956 Km;Suprafeţe=0.8040 ha;CF=35816 ;</t>
  </si>
  <si>
    <t>DAF PATRAUTI ZVORISTEA</t>
  </si>
  <si>
    <t>Pătrăuţi</t>
  </si>
  <si>
    <t>Tara: România; Judet: SUCEAVA;Com Pătrăuţi;   -; Nr: -;</t>
  </si>
  <si>
    <t xml:space="preserve"> Lungime=8.084 Km;Suprafeţe=7.5629 ha;CF=33710,33711,35817 ;</t>
  </si>
  <si>
    <t>DAF HULUBNA HORDUGANCA</t>
  </si>
  <si>
    <t>Şerbăuţi</t>
  </si>
  <si>
    <t>Tara: România; Judet: SUCEAVA;Com Şerbăuţi;   -; Nr: -;</t>
  </si>
  <si>
    <t xml:space="preserve"> Lungime=1.118 Km;Suprafeţe=0.9140 ha;CF=33835 ;</t>
  </si>
  <si>
    <t>DAF OGARU</t>
  </si>
  <si>
    <t xml:space="preserve"> Lungime=1.022 Km;Suprafeţe=0.9581 ha;CF=32584 ;</t>
  </si>
  <si>
    <t>DAF BOLOHANU II PRELUNGIRE</t>
  </si>
  <si>
    <t xml:space="preserve"> Lungime=1.265 Km;Suprafeţe=1.0795 ha;CF=32585 ;</t>
  </si>
  <si>
    <t>DAF DELELEU</t>
  </si>
  <si>
    <t xml:space="preserve"> Lungime=0.811 Km;Suprafeţe=0.6764 ha;CF=32577 ;</t>
  </si>
  <si>
    <t>DAF PARAUL PUSCASULUI</t>
  </si>
  <si>
    <t xml:space="preserve"> Lungime=0.320 Km;Suprafeţe=0.4250 ha;CF=32586 ;</t>
  </si>
  <si>
    <t>DAF LACUL</t>
  </si>
  <si>
    <t xml:space="preserve"> Lungime=1.223 Km;Suprafeţe=0.8944 ha;CF=32576 ;</t>
  </si>
  <si>
    <t>Drum forestier Prelungire Braesti</t>
  </si>
  <si>
    <t>Tara: România; Judet: IAŞI;Com Brăeşti;   -; Nr: -;</t>
  </si>
  <si>
    <t xml:space="preserve"> Lungime=2.100 Km;Suprafeţe=1.6200 ha;CF=60495 ;</t>
  </si>
  <si>
    <t>Drum forestier Prelungire Trei Parale</t>
  </si>
  <si>
    <t xml:space="preserve"> Lungime=1.92 Km;Suprafeţe=1.5600 ha;CF=60493 ;</t>
  </si>
  <si>
    <t>Drum forestier Vama Rosu</t>
  </si>
  <si>
    <t xml:space="preserve"> Lungime=5.063 Km;Suprafeţe=3.0500 ha;CF=63305 ;</t>
  </si>
  <si>
    <t>Drum forest.FE001-0,592 km,Trup pad.Baneasa,borna 28-29(64D)</t>
  </si>
  <si>
    <t xml:space="preserve"> Lungime=0.592 Km;Suprafeţe=0.3551 ha;CF=276705 ;</t>
  </si>
  <si>
    <t>Drum forest.FE003-1,782km,Trup pad.Baneasa,borna 22-40 (67D)</t>
  </si>
  <si>
    <t xml:space="preserve"> Lungime=1.782 Km;Suprafeţe=1.0697 ha;CF=276706 ;</t>
  </si>
  <si>
    <t>Drum forest.FE008-0,56 km,Trup pad.Baneasa,borna 34-35 (72D)</t>
  </si>
  <si>
    <t xml:space="preserve"> Lungime=0.561 Km;Suprafeţe=0.3367 ha;CF=276714 ;</t>
  </si>
  <si>
    <t>Drum forest.FE007-0,579 km,Trup pad.Baneasa,borna 27-30 (71D)</t>
  </si>
  <si>
    <t xml:space="preserve"> Lungime=0.579 Km;Suprafeţe=0.3474 ha;CF=276713 ;</t>
  </si>
  <si>
    <t>Drum forest.FE006-1,8 km,Trup pad.Baneasa,borna 19-37 (70D)</t>
  </si>
  <si>
    <t xml:space="preserve"> Lungime=1.848 Km;Suprafeţe=1.1090 ha;CF=276684 ;</t>
  </si>
  <si>
    <t>Drum forest.FE004-1,436 km,Trup.pad.Baneasa</t>
  </si>
  <si>
    <t>ILFOV</t>
  </si>
  <si>
    <t>Voluntari</t>
  </si>
  <si>
    <t>Tara: România; Judet: ILFOV;Orş Voluntari;   -; Nr: -;</t>
  </si>
  <si>
    <t xml:space="preserve"> Lungime=1.436 Km;Suprafeţe=0.8786 ha;CF=123113,276985 ;</t>
  </si>
  <si>
    <t>Lozna</t>
  </si>
  <si>
    <t>Tara: România; Judet: SĂLAJ;Com Lozna;   -; Nr: -;</t>
  </si>
  <si>
    <t>HG. 808/24.09.2020</t>
  </si>
  <si>
    <t xml:space="preserve"> Suprafeţe=1890000 mp;CF=50383,50389 ;Date cadastrale=50383,50389 ;</t>
  </si>
  <si>
    <t>Deleşti</t>
  </si>
  <si>
    <t>Tara: România; Judet: VASLUI;Com Deleşti;   -; Nr: -;</t>
  </si>
  <si>
    <t xml:space="preserve"> Suprafeţe=210000 mp;CF=70927 ;Date cadastrale=70927 ;</t>
  </si>
  <si>
    <t>Fond Forestier</t>
  </si>
  <si>
    <t>Craiova</t>
  </si>
  <si>
    <t>Tara: România; Judet: DOLJ;MRJ Craiova;   -; Nr: -;</t>
  </si>
  <si>
    <t>HG. 220/18.03.2020;HG.220/18.03.2020</t>
  </si>
  <si>
    <t xml:space="preserve"> Suprafeţe=0,4077 ha;CF=236001 ;Date cadastrale=236001 ;</t>
  </si>
  <si>
    <t>ic</t>
  </si>
  <si>
    <t>anexa</t>
  </si>
  <si>
    <t>CT/CL</t>
  </si>
  <si>
    <t>MS/TM</t>
  </si>
  <si>
    <t>MS/BN</t>
  </si>
  <si>
    <t>MS/BZ</t>
  </si>
  <si>
    <t>MS/BV</t>
  </si>
  <si>
    <t>MS/CL</t>
  </si>
  <si>
    <t>BR/OT</t>
  </si>
  <si>
    <t>BR/BV</t>
  </si>
  <si>
    <t>BR/BZ</t>
  </si>
  <si>
    <t>GL/CT</t>
  </si>
  <si>
    <t>GL/BN</t>
  </si>
  <si>
    <t>AR/BV</t>
  </si>
  <si>
    <t>NT/BZ</t>
  </si>
  <si>
    <t>BN/CL</t>
  </si>
  <si>
    <t>BN/BZ</t>
  </si>
  <si>
    <t>TM/AR</t>
  </si>
  <si>
    <t>TM/CL</t>
  </si>
  <si>
    <t>BZ/CL</t>
  </si>
  <si>
    <t>BZ/OT</t>
  </si>
  <si>
    <t>BZ/AR</t>
  </si>
  <si>
    <t>* denumirea din paranteza corespunde cu cea din inventarul centralizat</t>
  </si>
  <si>
    <t>** la judet este  inscris si herghelia la care se gaseste in acest moment si herghelia unde a fost inscris in inventarul centralizat</t>
  </si>
  <si>
    <t>*** la poz 40  valoarea  si anul din anexa sunt corecte, la poz  107 valoarea din anexa este corecta, ele  trebuie corectate  in inventarul centralizat</t>
  </si>
  <si>
    <t xml:space="preserve">Cod de clasificare </t>
  </si>
  <si>
    <t>Nr. de inventar MF</t>
  </si>
  <si>
    <t>Gipsi / I-26 D</t>
  </si>
  <si>
    <t xml:space="preserve"> FURIOSO  LXVI - 11 </t>
  </si>
  <si>
    <t>North Star XLIV 2  (Z 44-2S) / 642019820448547</t>
  </si>
  <si>
    <t>767 Pluto XIX - 56 / P 19 - 56 F</t>
  </si>
  <si>
    <t>Favory XXXVI - 15 ( F36 / 15 F) 642019820373347</t>
  </si>
  <si>
    <t>Nr. Crt.</t>
  </si>
  <si>
    <t>Denumirea bunurilor inventariate</t>
  </si>
  <si>
    <t>Codul sau Numar inventar</t>
  </si>
  <si>
    <t>VALOAREA  de inventar</t>
  </si>
  <si>
    <t>313  DIDINA Pr-1</t>
  </si>
  <si>
    <t>FN54</t>
  </si>
  <si>
    <t>314 DALIA II Pc -3</t>
  </si>
  <si>
    <t>FN2</t>
  </si>
  <si>
    <t>327 GINA( Pr-31)/2015</t>
  </si>
  <si>
    <t>FN3</t>
  </si>
  <si>
    <t>328 GAMA ( Sn-2)/20185</t>
  </si>
  <si>
    <t>FN57</t>
  </si>
  <si>
    <t>405 NUBIRA/Fi-59 J</t>
  </si>
  <si>
    <t>413 NATALIA/Ep-4</t>
  </si>
  <si>
    <t>418 PAJISTEA/Tv-28 J</t>
  </si>
  <si>
    <t>420 PARTITURA/Ep-12 J</t>
  </si>
  <si>
    <t>502 GAZAL XVIII - 20</t>
  </si>
  <si>
    <t>503 HADBAN XXXVII - 28</t>
  </si>
  <si>
    <t>504 HADBAN XXXVII - 29</t>
  </si>
  <si>
    <t>505 KOHEILAN XL - 21</t>
  </si>
  <si>
    <t>506 KOHEILAN XL - 22</t>
  </si>
  <si>
    <t>507 - KOHEILAN XLII - 26</t>
  </si>
  <si>
    <t>508 - SHAGYA LXII - 66</t>
  </si>
  <si>
    <t>515 - HADBAN XXXVII - 35</t>
  </si>
  <si>
    <t>635 N 25-20</t>
  </si>
  <si>
    <t>636 N 32-26</t>
  </si>
  <si>
    <t>667 NONIUS 40-1 ( N 40/1)</t>
  </si>
  <si>
    <t>FN50</t>
  </si>
  <si>
    <t>668 NONIUS 40-2 ( N 40/2)</t>
  </si>
  <si>
    <t>FN7</t>
  </si>
  <si>
    <t>669 NONIUS 23-49-8(N 23-49-8)</t>
  </si>
  <si>
    <t>FN51</t>
  </si>
  <si>
    <t>670 NONIUS 41-1 (N 41/1)</t>
  </si>
  <si>
    <t>FN52</t>
  </si>
  <si>
    <t>671 NONIUS 38-7 ( N 38/7)</t>
  </si>
  <si>
    <t>FN8</t>
  </si>
  <si>
    <t>672 NONIUS 38-8 ( N 38/8)</t>
  </si>
  <si>
    <t>FN53</t>
  </si>
  <si>
    <t>686 NONIUS 38-11 ( N 38/11 I)</t>
  </si>
  <si>
    <t>FN551</t>
  </si>
  <si>
    <t>687 NONIUS 38-13 ( N 38/13 I)</t>
  </si>
  <si>
    <t>FN552</t>
  </si>
  <si>
    <t>688 NONIUS 39-14 ( N 39/14 I)</t>
  </si>
  <si>
    <t>FN22</t>
  </si>
  <si>
    <t>705 GXXXIX-41R</t>
  </si>
  <si>
    <t>715 G XXXIX-60R</t>
  </si>
  <si>
    <t>726 Siglavy - Capriola  XV - 36</t>
  </si>
  <si>
    <t>737 G XLII-10T</t>
  </si>
  <si>
    <t>738 MG 61</t>
  </si>
  <si>
    <t>739 Neapolitano  XXX - 2</t>
  </si>
  <si>
    <t>742 Siglavy - Capriola  XVII - 12</t>
  </si>
  <si>
    <t>748 G XLV-23</t>
  </si>
  <si>
    <t>749 MG 90 T</t>
  </si>
  <si>
    <t>750 GXLII-20T</t>
  </si>
  <si>
    <t>751 MG-94</t>
  </si>
  <si>
    <t>752 Conversano XXIX - 46</t>
  </si>
  <si>
    <t>754 G XLII-18</t>
  </si>
  <si>
    <t>755 G XLIII-26</t>
  </si>
  <si>
    <t>755 Maestoso  XLVI - 4</t>
  </si>
  <si>
    <t>756 Siglavy - Capriola  XVII - 31</t>
  </si>
  <si>
    <t>758 Tulipan  XIV - 35</t>
  </si>
  <si>
    <t>759 Neapolitano  XXIX - 47</t>
  </si>
  <si>
    <t>760 Conversano  XXIX - 53</t>
  </si>
  <si>
    <t>761 Conversano  XXIX - 57</t>
  </si>
  <si>
    <t>762 Conversano  XXIX - 61</t>
  </si>
  <si>
    <t>763 Maestoso  XLVI - 10</t>
  </si>
  <si>
    <t>764 Neapolitano XXIX - 63</t>
  </si>
  <si>
    <t>766 Favory  XXXV - 40</t>
  </si>
  <si>
    <t>767 Pluto XIX - 56</t>
  </si>
  <si>
    <t>768 Pluto  XIX - 57</t>
  </si>
  <si>
    <t>769 Siglavy - Capriola  XVII - 39</t>
  </si>
  <si>
    <t>777 Neapolitano  XXIX - 70</t>
  </si>
  <si>
    <t>779 Siglavy - Capriola  XVII - 41</t>
  </si>
  <si>
    <t>782 Tulipan  XIX - 3</t>
  </si>
  <si>
    <t>783 Neapolitano  XXIX - 84</t>
  </si>
  <si>
    <t>784 Siglavy - Capriola  XXII - 6</t>
  </si>
  <si>
    <t>839 OUSOR IX 112</t>
  </si>
  <si>
    <t>848 OUSOR IX-113</t>
  </si>
  <si>
    <t>849 HROBY XXIV-25</t>
  </si>
  <si>
    <t>850 GORAL XX-16</t>
  </si>
  <si>
    <t>851 GORAL XXI-19</t>
  </si>
  <si>
    <t>852 OUSOR X-53</t>
  </si>
  <si>
    <t>853 PIETROSU XI-48</t>
  </si>
  <si>
    <t>882 Maestoso  XLIX - 1</t>
  </si>
  <si>
    <t>884 Pluto  XIX - 74</t>
  </si>
  <si>
    <t>887 Tulipan  XVIII - 9</t>
  </si>
  <si>
    <t>888 Tulipan  XVIII - 10</t>
  </si>
  <si>
    <t>9 IM G XLII-42</t>
  </si>
  <si>
    <t>9 IM G XLIII-45</t>
  </si>
  <si>
    <t>9 IM G XLIV-59</t>
  </si>
  <si>
    <t>910 Neapolitano  XXIX - 89</t>
  </si>
  <si>
    <t>912 Favory  XXXV - 56</t>
  </si>
  <si>
    <t>913 Pluto  XXII - 5</t>
  </si>
  <si>
    <t>914 Siglavy- Capriola  XVII - 52</t>
  </si>
  <si>
    <t>915 Pluto  XIX - 77</t>
  </si>
  <si>
    <t>916 Neapolitano  XXIX - 96</t>
  </si>
  <si>
    <t>924 Favory XXXV - 58</t>
  </si>
  <si>
    <t>926 Favory  XXXV - 60</t>
  </si>
  <si>
    <t>927 Neapolitano  XXIX - 100</t>
  </si>
  <si>
    <t>928 Neapolitano XXIX - 101</t>
  </si>
  <si>
    <t>929 Siglavy - Capriola  XVII  - 55</t>
  </si>
  <si>
    <t>930 Conversano  XXXV - 2</t>
  </si>
  <si>
    <t>931 Favory  XXXV - 61</t>
  </si>
  <si>
    <t>932 Maestoso  XLIX - 16</t>
  </si>
  <si>
    <t>933 Maestoso  XLIX - 17</t>
  </si>
  <si>
    <t>934 Siglavy - Capriola XVII - 58</t>
  </si>
  <si>
    <t>936 Neapolitano  XXXII - 2</t>
  </si>
  <si>
    <t>937 Neapolitano  XXXII - 4</t>
  </si>
  <si>
    <t>938 Neapolitano  XXXII - 5</t>
  </si>
  <si>
    <t>939 Neapolitano  XXXII - 6</t>
  </si>
  <si>
    <t>940 Neapolitano  XXXII - 7</t>
  </si>
  <si>
    <t>946 Favory XXXV - 37</t>
  </si>
  <si>
    <t>947 Maestoso XLIV - 1</t>
  </si>
  <si>
    <t>948 Neapolitano XXIX - 66</t>
  </si>
  <si>
    <t>949 Pluto XIX - 58</t>
  </si>
  <si>
    <t>950 Conversano XXXV - 4</t>
  </si>
  <si>
    <t>951 Maestoso XLIX - 24</t>
  </si>
  <si>
    <t>952 Siglavy - Capriola XXII - 26</t>
  </si>
  <si>
    <t>953 Tulipan XIX - 23</t>
  </si>
  <si>
    <t>954 Tulipan  XX - 9</t>
  </si>
  <si>
    <t>955 Conversano  XXXV - 14</t>
  </si>
  <si>
    <t>956 Favory XXXVI - 1</t>
  </si>
  <si>
    <t>958 Favory  XXXVI - 2</t>
  </si>
  <si>
    <t>959 Maestoso XLIX - 36</t>
  </si>
  <si>
    <t>960 Pluto XIX - 101</t>
  </si>
  <si>
    <t>961 Tulipan  XX - 11</t>
  </si>
  <si>
    <t>963 Tulipan XX - 13</t>
  </si>
  <si>
    <t>964 Favory  XXXVI - 6</t>
  </si>
  <si>
    <t>970 Pluto XIX - 104</t>
  </si>
  <si>
    <t>971 Tulipan XX - 22</t>
  </si>
  <si>
    <t>972 Maestoso L - 11</t>
  </si>
  <si>
    <t>973 Tulipan XXIII - 2</t>
  </si>
  <si>
    <t>974 Siglavy Capriola XXII - 40</t>
  </si>
  <si>
    <t>975 M XLIX - 46</t>
  </si>
  <si>
    <t>977 T XXIII - 5</t>
  </si>
  <si>
    <t>978 SC XXII - 43</t>
  </si>
  <si>
    <t>ABBA</t>
  </si>
  <si>
    <t>ABIR</t>
  </si>
  <si>
    <t>Abis / KJ-14</t>
  </si>
  <si>
    <t>Acord / KJ-17</t>
  </si>
  <si>
    <t>ADELIN</t>
  </si>
  <si>
    <t>ADIVA</t>
  </si>
  <si>
    <t>Adorata/10 C-Tz</t>
  </si>
  <si>
    <t>AFIG</t>
  </si>
  <si>
    <t>AGATAT / Es 1</t>
  </si>
  <si>
    <t>Agregat SG 20</t>
  </si>
  <si>
    <t>Agries/000658E170</t>
  </si>
  <si>
    <t>Agripina</t>
  </si>
  <si>
    <t xml:space="preserve">Albinoso  (It 3 / R)
642019820544953
</t>
  </si>
  <si>
    <t>Alex/As-6</t>
  </si>
  <si>
    <t>Alfa(Vi/35 I)</t>
  </si>
  <si>
    <t>ALINUTA</t>
  </si>
  <si>
    <t>ALIZA</t>
  </si>
  <si>
    <t>Alun (Cv - 17J) / 642019820059636</t>
  </si>
  <si>
    <t>Alunel/11C-Ba</t>
  </si>
  <si>
    <t>ALUNITA</t>
  </si>
  <si>
    <t>Am ic a II (D/K 103)</t>
  </si>
  <si>
    <t>AMADEU</t>
  </si>
  <si>
    <t>AMALIA</t>
  </si>
  <si>
    <t>Amant ( Cv-16 J)</t>
  </si>
  <si>
    <t>AMAZON 1-23/Am 1 - 23 R</t>
  </si>
  <si>
    <t>Amazon I-16/00065EA77E</t>
  </si>
  <si>
    <t>AMAZON I-21/Am-21 R</t>
  </si>
  <si>
    <t>AMICA</t>
  </si>
  <si>
    <t>AMIR</t>
  </si>
  <si>
    <t>AMP  SG  ADORMIT  SG  028</t>
  </si>
  <si>
    <t>AMP  SG  ISOFACHE  US 51</t>
  </si>
  <si>
    <t>AMP  SG  ISTRATOIU  US 47</t>
  </si>
  <si>
    <t>AMP  SG  IURIE  US 50</t>
  </si>
  <si>
    <t>AMP  SG  LINCAN  I 70/R</t>
  </si>
  <si>
    <t>AMP  SG ELEGANT  I 66</t>
  </si>
  <si>
    <t>AMP  SG ELIN  Lr 3/R</t>
  </si>
  <si>
    <t>AMP  SG FANARIOT I 47</t>
  </si>
  <si>
    <t>AMP  SG IORGOVAN  I 68/R</t>
  </si>
  <si>
    <t>AMP  SG OMAR  Lr2/R</t>
  </si>
  <si>
    <t>AMP  SG OMERAN  I 58</t>
  </si>
  <si>
    <t>AMP  SG. ELDORADO Sg 22</t>
  </si>
  <si>
    <t>AMP  SG. IUVENTUS  Ag 26</t>
  </si>
  <si>
    <t>AMP  SG. LINISTIT   I 52</t>
  </si>
  <si>
    <t>AMP  SG. SEVERIN  Ag 28</t>
  </si>
  <si>
    <t>AMP CONVERSANO XXXIV - 6</t>
  </si>
  <si>
    <t>AMP FURIOSO  LXVIII - 22   F.68 -/22/ HB</t>
  </si>
  <si>
    <t>AMP FURIOSO  LXX - 13   F.70 -13 /HB</t>
  </si>
  <si>
    <t>AMP FURIOSO LXVII-5</t>
  </si>
  <si>
    <t>AMP FURIOSO LXVIII - 21  F.68 - 21/ S</t>
  </si>
  <si>
    <t>AMP FURIOSO LXVIII - 24  F.68 - 24/ HB</t>
  </si>
  <si>
    <t>AMP FURIOSO LXX - 21  F. 70 - 21/ R</t>
  </si>
  <si>
    <t>AMP G XLII-44</t>
  </si>
  <si>
    <t>AMP G XLIII-20-1</t>
  </si>
  <si>
    <t>AMP G XLIII-46</t>
  </si>
  <si>
    <t>AMP G XLIII-47</t>
  </si>
  <si>
    <t>AMP G XLIII-52</t>
  </si>
  <si>
    <t>AMP GIMI V-27D / 2001</t>
  </si>
  <si>
    <t>AMP HORATIU</t>
  </si>
  <si>
    <t>AMP NORTH STAR XLIII -73  Z.43 - 73 /HB</t>
  </si>
  <si>
    <t>AMP NORTH STAR XLIV -8  Z.44 - 8/ S</t>
  </si>
  <si>
    <t>AMP OUSOR IX-25</t>
  </si>
  <si>
    <t>AMP OUSOR X-15</t>
  </si>
  <si>
    <t>AMP SG  AVORIS  I 64</t>
  </si>
  <si>
    <t>AMP SG GORNIST I 44</t>
  </si>
  <si>
    <t>AMP SG IACOBOV  EP 39</t>
  </si>
  <si>
    <t>AMP SG IDEAL US 6</t>
  </si>
  <si>
    <t>AMP SG ISTORIC</t>
  </si>
  <si>
    <t>AMP SG LIBERTIN AG 17</t>
  </si>
  <si>
    <t>AMP SG TITANIC OD 5</t>
  </si>
  <si>
    <t>AMP SG URNIT Es 4</t>
  </si>
  <si>
    <t>AMP SG. ALIDOR US 28</t>
  </si>
  <si>
    <t>AMP SG. AVOCAT  Ep 48</t>
  </si>
  <si>
    <t>AMP SG. ELIOT US 33</t>
  </si>
  <si>
    <t>AMP SG. FARMEC I 38</t>
  </si>
  <si>
    <t>AMP SG. LITU EP 21</t>
  </si>
  <si>
    <t>AMP SG. LUPTATOR SG 11</t>
  </si>
  <si>
    <t>AMP SG. OLAROIU US 25</t>
  </si>
  <si>
    <t>AMP TURNEU</t>
  </si>
  <si>
    <t>ANCUTA</t>
  </si>
  <si>
    <t>ANETA</t>
  </si>
  <si>
    <t>ANGELA</t>
  </si>
  <si>
    <t>Anina(Vi/33I)</t>
  </si>
  <si>
    <t>ANUBIS</t>
  </si>
  <si>
    <t>AP FURIOSO LXIX F64/28B</t>
  </si>
  <si>
    <t>AP FURIOSO LXVIII-F66/6B</t>
  </si>
  <si>
    <t>AP FURIOSO LXX  F65/20B</t>
  </si>
  <si>
    <t>AP NORTH STAR XLIII-6</t>
  </si>
  <si>
    <t>AP NORTH STAR XLIII-62</t>
  </si>
  <si>
    <t>AP NORTH STAR XLIV N29/9</t>
  </si>
  <si>
    <t>AP SG ELAN EP 31</t>
  </si>
  <si>
    <t>AP SG URSULICA AL 19</t>
  </si>
  <si>
    <t>AP SG. ELIMAN AP 3</t>
  </si>
  <si>
    <t>AP SG. LICUTA SG 6</t>
  </si>
  <si>
    <t>ARABELA</t>
  </si>
  <si>
    <t>ARABELLA</t>
  </si>
  <si>
    <t>ARGAN</t>
  </si>
  <si>
    <t>ARGILA , 2015, F,9  C - BZ, CISLAU</t>
  </si>
  <si>
    <t>Armasar monta pubilca As-1 Sabin</t>
  </si>
  <si>
    <t xml:space="preserve">Armasar monta publica cal dep Al - 42 Ebe 
</t>
  </si>
  <si>
    <t>ASTARTE</t>
  </si>
  <si>
    <t>Astru  (17Va)/64201982105460</t>
  </si>
  <si>
    <t>Atlantic (Gi-42J) / 642019820057650</t>
  </si>
  <si>
    <t xml:space="preserve">Augustus  (I 60 / R)
642019820574067
</t>
  </si>
  <si>
    <t>AURELIA</t>
  </si>
  <si>
    <t>AURORA</t>
  </si>
  <si>
    <t>AVARA JP-52/2004</t>
  </si>
  <si>
    <t>Aventura (24C /Tz)</t>
  </si>
  <si>
    <t>Aventurat ( Cv - 20 J)</t>
  </si>
  <si>
    <t>Avian – 13</t>
  </si>
  <si>
    <t>AVISTA SG-12/2009</t>
  </si>
  <si>
    <t>AZARA</t>
  </si>
  <si>
    <t>Bacardi ( Mt - 3 I)</t>
  </si>
  <si>
    <t>BAKHTIAR</t>
  </si>
  <si>
    <t>Balc / NT-1</t>
  </si>
  <si>
    <t>BALERINA</t>
  </si>
  <si>
    <t>296b</t>
  </si>
  <si>
    <t>BANA/Fn- 2</t>
  </si>
  <si>
    <t>Bara/KC-1HB</t>
  </si>
  <si>
    <t>Barbu(Tm/31I)000658CA76</t>
  </si>
  <si>
    <t>BARNICE</t>
  </si>
  <si>
    <t>Baros / KJ-24</t>
  </si>
  <si>
    <t>Bega II ( Mt - 5 I)</t>
  </si>
  <si>
    <t>BELISSIMA</t>
  </si>
  <si>
    <t>297b</t>
  </si>
  <si>
    <t xml:space="preserve">Benito   (27 C / Va)
642019820049514
</t>
  </si>
  <si>
    <t>Bertina (22 O)/642019820054115</t>
  </si>
  <si>
    <t>Bibic</t>
  </si>
  <si>
    <t>FN442</t>
  </si>
  <si>
    <t>Bibilica ( O - 5 I)</t>
  </si>
  <si>
    <t>BIZANT GIDRAN 1 C</t>
  </si>
  <si>
    <t>Bizant Gidran 10</t>
  </si>
  <si>
    <t>BIZANT GIDRAN 4 C</t>
  </si>
  <si>
    <t xml:space="preserve">Bizant Gidran 9  (Bz / 9 C)
642019820545483
</t>
  </si>
  <si>
    <t>BIZAR ( D / Ve 9 )</t>
  </si>
  <si>
    <t>Bobocel (Mp-16J) / 642019820058434</t>
  </si>
  <si>
    <t>BOGDAN</t>
  </si>
  <si>
    <t>294b</t>
  </si>
  <si>
    <t>Bogdan (Cv-24J) / 642019820365569</t>
  </si>
  <si>
    <t>Bolta/Ip-1HB</t>
  </si>
  <si>
    <t>Bombonel (DO-3J)/642019820365257</t>
  </si>
  <si>
    <t>298b</t>
  </si>
  <si>
    <t>BOMBONICA</t>
  </si>
  <si>
    <t>292b</t>
  </si>
  <si>
    <t>BONITA</t>
  </si>
  <si>
    <t>291b</t>
  </si>
  <si>
    <t>Bonn Ton/14C-Ia</t>
  </si>
  <si>
    <t>BOXA (KC2 / HB)</t>
  </si>
  <si>
    <t>BRAVO</t>
  </si>
  <si>
    <t>286b</t>
  </si>
  <si>
    <t>Bretona ( Mt - 1 I)</t>
  </si>
  <si>
    <t>BRILIANTA</t>
  </si>
  <si>
    <t>Bucovan-16</t>
  </si>
  <si>
    <t>BUCUR</t>
  </si>
  <si>
    <t>295b</t>
  </si>
  <si>
    <t>BUM MUM</t>
  </si>
  <si>
    <t>293b</t>
  </si>
  <si>
    <t>BUNA SEARA</t>
  </si>
  <si>
    <t>290b</t>
  </si>
  <si>
    <t>Buna/Ip-2HB</t>
  </si>
  <si>
    <t>BURA</t>
  </si>
  <si>
    <t>299b</t>
  </si>
  <si>
    <t>CABRAL (NU3/HB)</t>
  </si>
  <si>
    <t>CADIN</t>
  </si>
  <si>
    <t>Cal CYGAY 15 ( HITA)</t>
  </si>
  <si>
    <t>Cal cygay 17 ( HI - Q)</t>
  </si>
  <si>
    <t>CAL DAHOMAN XXXIX-49</t>
  </si>
  <si>
    <t>CAL MOLID I-55</t>
  </si>
  <si>
    <t>CAL OUSOR IX-81</t>
  </si>
  <si>
    <t>CAL OUSOR IX-84</t>
  </si>
  <si>
    <t>CAL OUSOR IX-86</t>
  </si>
  <si>
    <t>CAL PRISLOP X 40</t>
  </si>
  <si>
    <t>CAL PRISLOP X-18</t>
  </si>
  <si>
    <t>CAL PRISLOP X-43</t>
  </si>
  <si>
    <t>CAL PRISLOP X-47</t>
  </si>
  <si>
    <t>CAL SHAGYA LXII-1</t>
  </si>
  <si>
    <t>CAL SHAGYA LXII-24</t>
  </si>
  <si>
    <t>CALPRISLOP X-41</t>
  </si>
  <si>
    <t>Calul 285 Ut-62 I IRONIA</t>
  </si>
  <si>
    <t>Calul 287 VI-1I JUCARIA</t>
  </si>
  <si>
    <t>Calul 415 SHAGYA LVI-30</t>
  </si>
  <si>
    <t>Calul 616 N 27-32</t>
  </si>
  <si>
    <t>Calul 621 N 25- 7</t>
  </si>
  <si>
    <t>Calul 717 G XVI - 104</t>
  </si>
  <si>
    <t>Calul 742 H XXI - 47</t>
  </si>
  <si>
    <t>Calul 744 H XXI  - 54</t>
  </si>
  <si>
    <t>Calul 810 HADBAN XXXIV - 13</t>
  </si>
  <si>
    <t>Calul 811 MERSUCH XVIII - 119</t>
  </si>
  <si>
    <t>Calul GAMAN 17</t>
  </si>
  <si>
    <t>Calul GAZAL XVI - 18</t>
  </si>
  <si>
    <t>Calul HADBAN XXXIV - 14</t>
  </si>
  <si>
    <t>Calul MAGNIFIC</t>
  </si>
  <si>
    <t>Calul N 33-18I</t>
  </si>
  <si>
    <t>Calul NATIV</t>
  </si>
  <si>
    <t>Calul NAVOD</t>
  </si>
  <si>
    <t>Calul NEAPOLITANO XXXI</t>
  </si>
  <si>
    <t>Calul RUSTIC</t>
  </si>
  <si>
    <t>Calul SIGLAVY - BAGDADY XVII</t>
  </si>
  <si>
    <t>Calul SIGLAVY BAGDADY XIV - 49</t>
  </si>
  <si>
    <t>Calul T-1I JAR</t>
  </si>
  <si>
    <t>Calul Vraja Zorilor</t>
  </si>
  <si>
    <t>Can Can (Oc-2 I) /642019820579985</t>
  </si>
  <si>
    <t>CANDIA</t>
  </si>
  <si>
    <t>CARINA IP-5/2008</t>
  </si>
  <si>
    <t>CARLA</t>
  </si>
  <si>
    <t>CARLITA</t>
  </si>
  <si>
    <t>CARMEN</t>
  </si>
  <si>
    <t>CASTRU (IP 4/HB)</t>
  </si>
  <si>
    <t>CEGA (NT 5/HB)</t>
  </si>
  <si>
    <t>CELSI (NT 4/HB)</t>
  </si>
  <si>
    <t>CENAD (KJ 27/HB)</t>
  </si>
  <si>
    <t>CERNICA</t>
  </si>
  <si>
    <t>CICERO (NU 5/HB)</t>
  </si>
  <si>
    <t>CINTEZA</t>
  </si>
  <si>
    <t>CIUTA</t>
  </si>
  <si>
    <t>Comod ( Fc - 2I )/642019820595224</t>
  </si>
  <si>
    <t>CONVERSANO  XXXV</t>
  </si>
  <si>
    <t>3a</t>
  </si>
  <si>
    <t>Conversano XXIX - 52/00065E66B3</t>
  </si>
  <si>
    <t>Conversano XXIX - 74</t>
  </si>
  <si>
    <t>CONVERSANO XXIX-49</t>
  </si>
  <si>
    <t>299a</t>
  </si>
  <si>
    <t>CONVERSANO XXIX-58</t>
  </si>
  <si>
    <t>292a</t>
  </si>
  <si>
    <t>296a</t>
  </si>
  <si>
    <t>Conversano XXIX-66/00065ECD9C</t>
  </si>
  <si>
    <t>Conversano XXIX-76/C 29-79</t>
  </si>
  <si>
    <t>CONVERSANO XXIX-78</t>
  </si>
  <si>
    <t>CONVERSANO XXIX-79 F / 00065D99BF</t>
  </si>
  <si>
    <t>CONVERSANO XXIX-83 F / 00065E9784</t>
  </si>
  <si>
    <t>Conversano XXXIV - 5</t>
  </si>
  <si>
    <t>CONVERSANO XXXIV-2</t>
  </si>
  <si>
    <t>Conversano XXXIV-7/ C 34-7</t>
  </si>
  <si>
    <t>Conversano XXXIV-8/C 34-8</t>
  </si>
  <si>
    <t>Conversano XXXV - 16</t>
  </si>
  <si>
    <t>CONVERSANO XXXV - 22</t>
  </si>
  <si>
    <t>322/</t>
  </si>
  <si>
    <t>CONVERSANO XXXV - 23</t>
  </si>
  <si>
    <t>324/</t>
  </si>
  <si>
    <t>Conversano XXXV - 27</t>
  </si>
  <si>
    <t>FN21</t>
  </si>
  <si>
    <t>CONVERSANO XXXV - 29</t>
  </si>
  <si>
    <t>FN431</t>
  </si>
  <si>
    <t>CONVERSANO XXXV - 30</t>
  </si>
  <si>
    <t>FN461</t>
  </si>
  <si>
    <t>CONVERSANO XXXV - 31</t>
  </si>
  <si>
    <t>CONVERSANO XXXV - 34</t>
  </si>
  <si>
    <t>CONVERSANO XXXV - 35</t>
  </si>
  <si>
    <t>CONVERSANO XXXV - 36</t>
  </si>
  <si>
    <t>CONVERSANO XXXV - 37</t>
  </si>
  <si>
    <t>CONVERSANO XXXV - 39</t>
  </si>
  <si>
    <t>CONVERSANO XXXV - 40</t>
  </si>
  <si>
    <t>CONVERSANO XXXV- 24</t>
  </si>
  <si>
    <t>Conversano XXXV-11 (C35 / 11 F)</t>
  </si>
  <si>
    <t>Conversano XXXV-13</t>
  </si>
  <si>
    <t>CONVERSANO XXXV-17/2009</t>
  </si>
  <si>
    <t>CONVERSANO XXXV-18 642019820515512</t>
  </si>
  <si>
    <t xml:space="preserve">Conversano XXXV-6  (C 35 / 6 F)
642019820191771
</t>
  </si>
  <si>
    <t>CONVERSANO XXXV-9 / 642019820199800</t>
  </si>
  <si>
    <t>CONVERSANO XXXVII - 1</t>
  </si>
  <si>
    <t>CONVERSANO XXXVII - 2</t>
  </si>
  <si>
    <t>CONVERSANO XXXVII - 3</t>
  </si>
  <si>
    <t>CONVERSANO XXXVII - 4</t>
  </si>
  <si>
    <t>COSITA</t>
  </si>
  <si>
    <t>COZIA</t>
  </si>
  <si>
    <t>CRAITA</t>
  </si>
  <si>
    <t>CRISTIAN</t>
  </si>
  <si>
    <t>CRISTINA</t>
  </si>
  <si>
    <t>CUNUNA</t>
  </si>
  <si>
    <t>CYGAI 45 M / 00065DB18C</t>
  </si>
  <si>
    <t>CYGAJ  I - 20 WADHIR</t>
  </si>
  <si>
    <t>CYGAJ 32 / 31 Cj 32M</t>
  </si>
  <si>
    <t>CYGAJ 42 / Cj 42 M</t>
  </si>
  <si>
    <t>Cygaj 43</t>
  </si>
  <si>
    <t>Cygaj 58</t>
  </si>
  <si>
    <t>CYGAJ 59 ( Cy / 59 M)</t>
  </si>
  <si>
    <t>CYGAJ 62 ( Cy /62 IM )</t>
  </si>
  <si>
    <t>CYGAJ 65  / Cy / 65  M</t>
  </si>
  <si>
    <t>CYGAJ 78 (78M/CY) AMP</t>
  </si>
  <si>
    <t xml:space="preserve">Cygaj 79 / Vordah (79M/Cy)
642019820561902
</t>
  </si>
  <si>
    <t>CYGAJ I - 9 ( THALIA) ( CY I / 9 M ) ( I.M.)</t>
  </si>
  <si>
    <t xml:space="preserve">Cygaj I-15 / Vidada  (15 M /Cy 1)
642019820554704
</t>
  </si>
  <si>
    <t xml:space="preserve">Cygaj I-17 / Vandana (17 M/Cy 1)
642019820499576
</t>
  </si>
  <si>
    <t xml:space="preserve">Dada   (57 C/ Tz)
642019820114786
</t>
  </si>
  <si>
    <t>Dahom an     XXXIX- 91     (D 39/91 R)</t>
  </si>
  <si>
    <t>Dahom an     XXXIX- 92     (D 39/92 R)</t>
  </si>
  <si>
    <t>Dahom an     XXXIX- 93     (D 39/93 R)</t>
  </si>
  <si>
    <t>Dahom an  XXXIX- 94 (D  39- 94 R)/642019820469454</t>
  </si>
  <si>
    <t>DAHOMAN XL - 11</t>
  </si>
  <si>
    <t>DAHOMAN XL - 12</t>
  </si>
  <si>
    <t>DAHOMAN XL - 13, 2016, F , D 40 - 13 R,  RADAUTI</t>
  </si>
  <si>
    <t>DAHOMAN XL - 17</t>
  </si>
  <si>
    <t>DAHOMAN XL - 4</t>
  </si>
  <si>
    <t>501091/</t>
  </si>
  <si>
    <t>DAHOMAN XL - 5</t>
  </si>
  <si>
    <t>DAHOMAN XL - 7</t>
  </si>
  <si>
    <t>FN68</t>
  </si>
  <si>
    <t>DAHOMAN XL - 8</t>
  </si>
  <si>
    <t>FN18</t>
  </si>
  <si>
    <t>DAHOMAN XL - 9</t>
  </si>
  <si>
    <t>FN93</t>
  </si>
  <si>
    <t>DAHOMAN XXXIX - 101</t>
  </si>
  <si>
    <t xml:space="preserve">Dahoman XXXIX-103  (D 39 / 103 R)
642019820556844
</t>
  </si>
  <si>
    <t xml:space="preserve">Dahoman XXXIX-104  (D 39 / 104 R)
6420198220561642
</t>
  </si>
  <si>
    <t>DAHOMAN XXXIX-53/D 39-53 R</t>
  </si>
  <si>
    <t>DAHOMAN XXXIX-59/D 39-59 R</t>
  </si>
  <si>
    <t>DAHOMAN XXXIX-61/D 39 - 61 R</t>
  </si>
  <si>
    <t>DAHOMAN XXXIX-64 / D 39 - 64 R</t>
  </si>
  <si>
    <t>Dahoman XXXIX-89 ( D 39 / 89 R )</t>
  </si>
  <si>
    <t>Dahoman XXXIX-96 (D 39 - 96 R) 642019820626532</t>
  </si>
  <si>
    <t xml:space="preserve">Daliana   (5 C / Hl)
642019820611919
</t>
  </si>
  <si>
    <t xml:space="preserve">Dama    (Cn / 12 J)
642019820562303
</t>
  </si>
  <si>
    <t xml:space="preserve">Dan   (Cn / 8 J)
642019820565318
</t>
  </si>
  <si>
    <t xml:space="preserve">Daniela   (Gi / 53 J)
642019820562326
</t>
  </si>
  <si>
    <t>DAY TIME</t>
  </si>
  <si>
    <t>Dayna</t>
  </si>
  <si>
    <t>DECADA NT-7/2009</t>
  </si>
  <si>
    <t>Decar KJ 29/4B</t>
  </si>
  <si>
    <t>Delfin NU 8/4B</t>
  </si>
  <si>
    <t xml:space="preserve">Delicat  (Cn / 18 J)
642019820564481
</t>
  </si>
  <si>
    <t xml:space="preserve">Deliciu   (Cn / 11 J)
642019820562735
</t>
  </si>
  <si>
    <t xml:space="preserve">Demona   (Mp / 22 J)
642019820562587
</t>
  </si>
  <si>
    <t xml:space="preserve">Denia   (Mr / 4 J)
642019820562264
</t>
  </si>
  <si>
    <t>Derivata-30C-Ck</t>
  </si>
  <si>
    <t>Devita  (19 Va)/642019820105499</t>
  </si>
  <si>
    <t>DIACONI?A ( R / Rt 22 )</t>
  </si>
  <si>
    <t xml:space="preserve">Dica  (Pr / 3 I)
6420198206717742
</t>
  </si>
  <si>
    <t>DIDINA KC-5/2009</t>
  </si>
  <si>
    <t>DILARA</t>
  </si>
  <si>
    <t xml:space="preserve">Diploma  (Cn / 9 J)
642019820556156
</t>
  </si>
  <si>
    <t>DIVA ( 26 C - O ) /642019820063943</t>
  </si>
  <si>
    <t>DIVYA 52C/Tz</t>
  </si>
  <si>
    <t>Dolly Love (17 C-Tz)</t>
  </si>
  <si>
    <t>DOLY DEAR</t>
  </si>
  <si>
    <t xml:space="preserve">Donora  (Dn / 8 J)
642019820562740
</t>
  </si>
  <si>
    <t xml:space="preserve">Dora   (Cn / 14 J)
642019820561981
</t>
  </si>
  <si>
    <t xml:space="preserve">Dorca  (58 C / Tz)
642019820611578
</t>
  </si>
  <si>
    <t>Doretta</t>
  </si>
  <si>
    <t xml:space="preserve">Doroban?  (Cn / 10 J)
642019820563234
</t>
  </si>
  <si>
    <t xml:space="preserve">Dorule?   (Jv / 47 J)
642019820560316
</t>
  </si>
  <si>
    <t>DRAGALINA 53C/Tz</t>
  </si>
  <si>
    <t>DUCAT</t>
  </si>
  <si>
    <t>DURU (18 C - O)</t>
  </si>
  <si>
    <t>Eban</t>
  </si>
  <si>
    <t>EBRAIC NU-9/2010</t>
  </si>
  <si>
    <t>ECATERINA</t>
  </si>
  <si>
    <t>ECHER/ Nc -10</t>
  </si>
  <si>
    <t>Eclipsa/Ip-1J</t>
  </si>
  <si>
    <t xml:space="preserve">Ecou   (A / 2 J)
642019820562659
</t>
  </si>
  <si>
    <t>EDERA</t>
  </si>
  <si>
    <t>EDI KC-6/2010</t>
  </si>
  <si>
    <t>EDIL</t>
  </si>
  <si>
    <t>Edip NU  10 HB/2010</t>
  </si>
  <si>
    <t>EDITIA</t>
  </si>
  <si>
    <t>EDITURA</t>
  </si>
  <si>
    <t>EDVINA P-1/2010</t>
  </si>
  <si>
    <t>Efix (P 2-HB)/64</t>
  </si>
  <si>
    <t>EGIPT</t>
  </si>
  <si>
    <t xml:space="preserve">Egreta   (Pr / 5 I)
642019820519878
</t>
  </si>
  <si>
    <t>EL - SBAA XVI - 16</t>
  </si>
  <si>
    <t>EL - SBAA XVI - 17</t>
  </si>
  <si>
    <t>EL IMAN 49 / EI 49 M</t>
  </si>
  <si>
    <t>EL IMAN I - 18 / EI 1 - 18 M</t>
  </si>
  <si>
    <t>EL IMAN I - 21( EI 1/21M)</t>
  </si>
  <si>
    <t>EL IMAN I - 30 ( 30M/EL 1) IM</t>
  </si>
  <si>
    <t>EL IMAN I - 33 - ULZUBRA ( 33M/EI 1)2012/I.M.</t>
  </si>
  <si>
    <t>EL IMAN I - 42 WADARA</t>
  </si>
  <si>
    <t>El Iman I - 5</t>
  </si>
  <si>
    <t>EL IMAN I -40 VIDIYA</t>
  </si>
  <si>
    <t xml:space="preserve">El Iman I-35 / Validaha (35 M / El 1)
642019820554171
</t>
  </si>
  <si>
    <t xml:space="preserve">El Iman I-36 / Vubaidah  (36 M / El 1)
642019820555913
</t>
  </si>
  <si>
    <t>El Sbaa 15 - 33 (ES 15 - 33 R) 642019820626700</t>
  </si>
  <si>
    <t>El- Sbaa XIV-1</t>
  </si>
  <si>
    <t>El- Sbaa XIV-18</t>
  </si>
  <si>
    <t>El- Sbaa XIV-20</t>
  </si>
  <si>
    <t>El- Sbaa XIV-26</t>
  </si>
  <si>
    <t>El Sbaa XIV-29 ( ES 14 - 29 R ) / 642019820348</t>
  </si>
  <si>
    <t>El Sbaa XIV-31 (ES 14 - 31 R) 642019820626328</t>
  </si>
  <si>
    <t>EL SBAA XV - 37</t>
  </si>
  <si>
    <t>EL SBAA XV - 38</t>
  </si>
  <si>
    <t>El Sbaa XV- 30 (ES 15/30 R)</t>
  </si>
  <si>
    <t>El Sbaa XV-28 ( ES 15 / 28 R)</t>
  </si>
  <si>
    <t>EL SBAA XV-8</t>
  </si>
  <si>
    <t>EL SBAA XVI - 14</t>
  </si>
  <si>
    <t>FN76</t>
  </si>
  <si>
    <t>EL SBAA XVI - 18</t>
  </si>
  <si>
    <t>EL SBAA XVI - 23</t>
  </si>
  <si>
    <t xml:space="preserve">Elada  (Pr / 11 I)
642019820519918
</t>
  </si>
  <si>
    <t>ELBA NU-11/2010</t>
  </si>
  <si>
    <t xml:space="preserve">Elita   (Pr / 8 I)
642019820504999
</t>
  </si>
  <si>
    <t>EL-SBAA XIV - 33</t>
  </si>
  <si>
    <t>EL-SBAA XV-14</t>
  </si>
  <si>
    <t>EL-SBAA XVI - 10</t>
  </si>
  <si>
    <t>FN9</t>
  </si>
  <si>
    <t>EL-SBAA XVI - 12</t>
  </si>
  <si>
    <t>FN91</t>
  </si>
  <si>
    <t>EL-SBAA XVI - 7</t>
  </si>
  <si>
    <t>EL-SBAA XVI-11</t>
  </si>
  <si>
    <t>EMA</t>
  </si>
  <si>
    <t xml:space="preserve">Ema  (Pr / 6 I)
642019820518590
</t>
  </si>
  <si>
    <t>EMBLEMA</t>
  </si>
  <si>
    <t>EMIR</t>
  </si>
  <si>
    <t>Emisar/Nc 16</t>
  </si>
  <si>
    <t>EMISIA P-4/2010</t>
  </si>
  <si>
    <t>ENERGIC</t>
  </si>
  <si>
    <t>Enorm</t>
  </si>
  <si>
    <t xml:space="preserve">Epica   (Pr / 9 I)
642019820519486
</t>
  </si>
  <si>
    <t xml:space="preserve">Epigonia  (It 4 / R)
642019820545254
</t>
  </si>
  <si>
    <t>EPILOG; 2020; AMP, Ov 1/R; Jud. Buzau; loc. Rusetu</t>
  </si>
  <si>
    <t>EPOCA</t>
  </si>
  <si>
    <t>EPOLET; 2020; AMP, Ov 3/R; Jud. Buzau; loc. Rusetu</t>
  </si>
  <si>
    <t>Eric</t>
  </si>
  <si>
    <t xml:space="preserve">Ermina   (Ip / 18 J)
642019820563437
</t>
  </si>
  <si>
    <t>Eroic</t>
  </si>
  <si>
    <t xml:space="preserve">Eros  (O / 9 I)
642019820518464
</t>
  </si>
  <si>
    <t>Eruptia</t>
  </si>
  <si>
    <t>Escalop / Jp 59</t>
  </si>
  <si>
    <t>EST</t>
  </si>
  <si>
    <t>ESTETICA</t>
  </si>
  <si>
    <t>FN64</t>
  </si>
  <si>
    <t>ETA</t>
  </si>
  <si>
    <t>ETICA KC-8/2010</t>
  </si>
  <si>
    <t>ETICA/Fr-3 J</t>
  </si>
  <si>
    <t>EUROPA</t>
  </si>
  <si>
    <t>EUSEBIU</t>
  </si>
  <si>
    <t>EXAMEN/B-2J</t>
  </si>
  <si>
    <t>Expert</t>
  </si>
  <si>
    <t>F LXVII 51    F 67 - 51 S</t>
  </si>
  <si>
    <t>FABIA</t>
  </si>
  <si>
    <t>Fachir ( S 2 - HB)</t>
  </si>
  <si>
    <t>Facil (Nu 14 - HB) / 642019820322467</t>
  </si>
  <si>
    <t>FAIMOS</t>
  </si>
  <si>
    <t>FN58</t>
  </si>
  <si>
    <t>FALD  / 2005/ AMP</t>
  </si>
  <si>
    <t>FALIA S-3/2011</t>
  </si>
  <si>
    <t>FANION/F1-22D</t>
  </si>
  <si>
    <t>Farfui ( P 5 - HB) / 642019820377892</t>
  </si>
  <si>
    <t>FAUST</t>
  </si>
  <si>
    <t>FN59</t>
  </si>
  <si>
    <t>Favory  XXXV - 64</t>
  </si>
  <si>
    <t>FAVORY  XXXVI</t>
  </si>
  <si>
    <t>Favory  XXXVI - 3</t>
  </si>
  <si>
    <t>FAVORY  XXXVI- 12</t>
  </si>
  <si>
    <t>FAVORY  XXXVII</t>
  </si>
  <si>
    <t>FAVORY  XXXVII - 11</t>
  </si>
  <si>
    <t>Favory XXXV - 38/F 35-38</t>
  </si>
  <si>
    <t>Favory XXXV-49/F 35-49</t>
  </si>
  <si>
    <t xml:space="preserve">Favory XXXV-62   (F 35 / 62 F)
00065EA98F
</t>
  </si>
  <si>
    <t>Favory XXXVI - 10</t>
  </si>
  <si>
    <t>FAVORY XXXVI - 17</t>
  </si>
  <si>
    <t>FN441</t>
  </si>
  <si>
    <t>FAVORY XXXVI - 18</t>
  </si>
  <si>
    <t>FAVORY XXXVI - 23</t>
  </si>
  <si>
    <t>FAVORY XXXVI - 25</t>
  </si>
  <si>
    <t>Favory XXXVI – 4</t>
  </si>
  <si>
    <t xml:space="preserve">Favory XXXVI-13   ( F 36 / 13 F)
642019820372181
</t>
  </si>
  <si>
    <t xml:space="preserve">Favory XXXVI-15   (F 36 / 15 F)
642019820373347
</t>
  </si>
  <si>
    <t>FAVORY XXXVII - 16</t>
  </si>
  <si>
    <t>321/</t>
  </si>
  <si>
    <t>Favory XXXVII - 18</t>
  </si>
  <si>
    <t>FN40</t>
  </si>
  <si>
    <t>Favory XXXVII - 19</t>
  </si>
  <si>
    <t>FN41</t>
  </si>
  <si>
    <t>FAVORY XXXVII - 21</t>
  </si>
  <si>
    <t>FAVORY XXXVII - 25, 2016, M , F 37 - 25 F, SAMBATA DE JOS</t>
  </si>
  <si>
    <t>FAVORY XXXVII - 26</t>
  </si>
  <si>
    <t>FAVORY XXXVII - 27</t>
  </si>
  <si>
    <t>FAVORY XXXVII - 31</t>
  </si>
  <si>
    <t>Favory XXXVII - 5</t>
  </si>
  <si>
    <t xml:space="preserve">Favory XXXVII-15 (F 37 / 15 F)
642019820373156
</t>
  </si>
  <si>
    <t>FAVORY XXXVII-29</t>
  </si>
  <si>
    <t>FAVORY XXXVII-30</t>
  </si>
  <si>
    <t>FAVORY XXXXVII - 23</t>
  </si>
  <si>
    <t>Faza ( Of 1 - HB)</t>
  </si>
  <si>
    <t>FEDELES ( I 32/D)</t>
  </si>
  <si>
    <t>Felicia</t>
  </si>
  <si>
    <t>Felix</t>
  </si>
  <si>
    <t>FERICIT</t>
  </si>
  <si>
    <t>FN60</t>
  </si>
  <si>
    <t>Fidela</t>
  </si>
  <si>
    <t>Fifi</t>
  </si>
  <si>
    <t>FILIP</t>
  </si>
  <si>
    <t>FN29</t>
  </si>
  <si>
    <t>Finlanda</t>
  </si>
  <si>
    <t>FINUTA</t>
  </si>
  <si>
    <t>FIOR</t>
  </si>
  <si>
    <t>FN28</t>
  </si>
  <si>
    <t>Firav</t>
  </si>
  <si>
    <t>Firuta</t>
  </si>
  <si>
    <t>Flavia</t>
  </si>
  <si>
    <t>Flit</t>
  </si>
  <si>
    <t>FLORA</t>
  </si>
  <si>
    <t>FN62</t>
  </si>
  <si>
    <t>FLORICEL</t>
  </si>
  <si>
    <t>Florio</t>
  </si>
  <si>
    <t>FLOTOR</t>
  </si>
  <si>
    <t>FN-18I</t>
  </si>
  <si>
    <t>FORD</t>
  </si>
  <si>
    <t>FORD GUT</t>
  </si>
  <si>
    <t>298a</t>
  </si>
  <si>
    <t>FRAG</t>
  </si>
  <si>
    <t>FRAGUTA</t>
  </si>
  <si>
    <t>FN63</t>
  </si>
  <si>
    <t>FRANC / 2006/ AMP</t>
  </si>
  <si>
    <t>FRANCESCA</t>
  </si>
  <si>
    <t>FN88</t>
  </si>
  <si>
    <t>FRANCESCA I-45/2010</t>
  </si>
  <si>
    <t>FRED</t>
  </si>
  <si>
    <t>FN17</t>
  </si>
  <si>
    <t>FRED F-21D / 00065E9D80</t>
  </si>
  <si>
    <t>FRESH</t>
  </si>
  <si>
    <t>FREZIA</t>
  </si>
  <si>
    <t>FN61</t>
  </si>
  <si>
    <t>Frezian</t>
  </si>
  <si>
    <t>FRIDA</t>
  </si>
  <si>
    <t>FUGAR</t>
  </si>
  <si>
    <t>Funar</t>
  </si>
  <si>
    <t>FURIOSO  LXIX - 19</t>
  </si>
  <si>
    <t>FURIOSO  LXVIII - 28</t>
  </si>
  <si>
    <t>FURIOSO  LXVIII - 29</t>
  </si>
  <si>
    <t>FURIOSO  LXVIII - 30</t>
  </si>
  <si>
    <t>FURIOSO  LXX - 32</t>
  </si>
  <si>
    <t>Furioso LXIX -  25</t>
  </si>
  <si>
    <t>FURIOSO LXIX  -20</t>
  </si>
  <si>
    <t>FN94</t>
  </si>
  <si>
    <t>Furioso LXIX - 24</t>
  </si>
  <si>
    <t>Furioso LXIX - 29</t>
  </si>
  <si>
    <t>FURIOSO LXIX - 32</t>
  </si>
  <si>
    <t>3281  2021</t>
  </si>
  <si>
    <t>FURIOSO LXIX - 34</t>
  </si>
  <si>
    <t xml:space="preserve">Furioso LXIX-13 ( F 69 / 13 R)
642019820547709
</t>
  </si>
  <si>
    <t>Furioso LXV - 33</t>
  </si>
  <si>
    <t>FURIOSO LXV-23 00065DCA6E</t>
  </si>
  <si>
    <t>Furioso LXV-27</t>
  </si>
  <si>
    <t>Furioso LXV-46</t>
  </si>
  <si>
    <t>FURIOSO LXVI-13</t>
  </si>
  <si>
    <t>FURIOSO LXVI-21</t>
  </si>
  <si>
    <t>Furioso LXVI-31</t>
  </si>
  <si>
    <t>FURIOSO LXVII-15 / 00065EBE31</t>
  </si>
  <si>
    <t>Furioso LXVII-23</t>
  </si>
  <si>
    <t>Furioso LXVII-24</t>
  </si>
  <si>
    <t>Furioso LXVII-33</t>
  </si>
  <si>
    <t>Furioso LXVII-37</t>
  </si>
  <si>
    <t>Furioso LXVII-49</t>
  </si>
  <si>
    <t>Furioso LXVII-50</t>
  </si>
  <si>
    <t>Furioso LXVIII  - 33</t>
  </si>
  <si>
    <t>FN10</t>
  </si>
  <si>
    <t>Furioso LXVIII  - 34</t>
  </si>
  <si>
    <t>FN37</t>
  </si>
  <si>
    <t>Furioso LXVIII -  36</t>
  </si>
  <si>
    <t>FURIOSO LXVIII - 35</t>
  </si>
  <si>
    <t>FURIOSO LXVIII - 38</t>
  </si>
  <si>
    <t>Furioso LXVIII -32</t>
  </si>
  <si>
    <t>FN79</t>
  </si>
  <si>
    <t>Furioso LXVIII-16</t>
  </si>
  <si>
    <t>Furioso LXVIII-2</t>
  </si>
  <si>
    <t>Furioso LXVIII-20</t>
  </si>
  <si>
    <t>Furioso LXVIII-4</t>
  </si>
  <si>
    <t>Furioso LXVIII-6</t>
  </si>
  <si>
    <t>Furioso LXVIII-8</t>
  </si>
  <si>
    <t>Furioso LXVIII-9</t>
  </si>
  <si>
    <t>Furioso LXX  - 34</t>
  </si>
  <si>
    <t>FN11</t>
  </si>
  <si>
    <t>Furioso LXX -  37</t>
  </si>
  <si>
    <t>Furioso LXX -  38</t>
  </si>
  <si>
    <t>FURIOSO LXX - 29</t>
  </si>
  <si>
    <t>Furioso LXX - 36</t>
  </si>
  <si>
    <t>FURIOSO LXX - 40</t>
  </si>
  <si>
    <t>Furioso LXX -33</t>
  </si>
  <si>
    <t>FN81</t>
  </si>
  <si>
    <t>FURIOSO LXX -41</t>
  </si>
  <si>
    <t xml:space="preserve">Furioso LXX-25  (F 70 / 25 R)
642019820546715
</t>
  </si>
  <si>
    <t>Furioso LXX-4</t>
  </si>
  <si>
    <t>Furioso LXXI  - 1</t>
  </si>
  <si>
    <t>FN35</t>
  </si>
  <si>
    <t>Furioso LXXI  - 2</t>
  </si>
  <si>
    <t>FN84</t>
  </si>
  <si>
    <t>FURIOSO LXXI - 5</t>
  </si>
  <si>
    <t>FURIOSO LXXI - 7</t>
  </si>
  <si>
    <t>3282  2021</t>
  </si>
  <si>
    <t>FURIOSO LXXI - 8</t>
  </si>
  <si>
    <t>Furioso LXXII  - 2</t>
  </si>
  <si>
    <t>FN82</t>
  </si>
  <si>
    <t>Furioso LXXII  - 3</t>
  </si>
  <si>
    <t>FN201</t>
  </si>
  <si>
    <t>G XLIV - 32T</t>
  </si>
  <si>
    <t>G XLVII</t>
  </si>
  <si>
    <t>G XLVIII</t>
  </si>
  <si>
    <t>Ga m an      II- 8     (G      2- 8 L)/986000003703394</t>
  </si>
  <si>
    <t>Ga m an      II- 9     (G      2- 9 L)/98000003685275</t>
  </si>
  <si>
    <t>Ga m an    II- 10    (G     2- 10 L)/98000003288713</t>
  </si>
  <si>
    <t>Ga zal XVIII- 14 ( G 18/14 R)</t>
  </si>
  <si>
    <t>GAIA</t>
  </si>
  <si>
    <t>GALATA I-40/2010</t>
  </si>
  <si>
    <t>GALBEN</t>
  </si>
  <si>
    <t>GALIA</t>
  </si>
  <si>
    <t>GALIA P-8/2012</t>
  </si>
  <si>
    <t>GALILEO</t>
  </si>
  <si>
    <t>GALON</t>
  </si>
  <si>
    <t>GALUS NU-18/2012</t>
  </si>
  <si>
    <t>GAMA NU-19/2012</t>
  </si>
  <si>
    <t>GAMAN II -17</t>
  </si>
  <si>
    <t>GAMAN II 23</t>
  </si>
  <si>
    <t>GAMAN II 24</t>
  </si>
  <si>
    <t>GAMAN II 25</t>
  </si>
  <si>
    <t>GAMAN II 29</t>
  </si>
  <si>
    <t>GAMAN II 30</t>
  </si>
  <si>
    <t>GAMAN II 31</t>
  </si>
  <si>
    <t>GAMAN II 5</t>
  </si>
  <si>
    <t>GAMAN II 7</t>
  </si>
  <si>
    <t>GAMAN II-12</t>
  </si>
  <si>
    <t>GAMAN II-13</t>
  </si>
  <si>
    <t>GAMAN II-14</t>
  </si>
  <si>
    <t>GAMAN II-16</t>
  </si>
  <si>
    <t>GAMAN II-18</t>
  </si>
  <si>
    <t>GAMAN II-19</t>
  </si>
  <si>
    <t>GAMAN II-33</t>
  </si>
  <si>
    <t>GAMAN II-34</t>
  </si>
  <si>
    <t>GARDA NU-20/2012</t>
  </si>
  <si>
    <t>GARENA</t>
  </si>
  <si>
    <t>GAROU S-5/2012</t>
  </si>
  <si>
    <t>`</t>
  </si>
  <si>
    <t>GASPAR P-10/2012</t>
  </si>
  <si>
    <t>GAZA</t>
  </si>
  <si>
    <t>GAZA OC-1/2012</t>
  </si>
  <si>
    <t>GAZAL XIX - 22( THOR)/AMP/2011/(22M/G19), 642019820437446</t>
  </si>
  <si>
    <t>GAZAL XIX - 23(UTHIFA)/201/IM/(23M/G19)/642019820560433</t>
  </si>
  <si>
    <t>GAZAL XIX - 24 - ULTHOOMA ( 24M/G19) /2012/IM</t>
  </si>
  <si>
    <t>GAZAL XIX - 25  - UMILAHA ( 25M/G19) /2012/IM</t>
  </si>
  <si>
    <t>GAZAL XIX - 32 WHATIBA</t>
  </si>
  <si>
    <t xml:space="preserve">Gazal XIX-30 / Volcan  (30 M / G 19)
642019820552767
</t>
  </si>
  <si>
    <t xml:space="preserve">Gazal XIX-31 / Vasfiye (31 M / G 19)
642019820570942
</t>
  </si>
  <si>
    <t>Gazal XIX-8/G 19-8 M</t>
  </si>
  <si>
    <t>GAZAL XVI - 23 / G 16 -23 M</t>
  </si>
  <si>
    <t>GAZAL XVI - 41/ G 16 - 41 M</t>
  </si>
  <si>
    <t>GAZAL XVII - 3 ( AMP)</t>
  </si>
  <si>
    <t>GAZAL XVII -11/G 17 - 11R</t>
  </si>
  <si>
    <t>GAZAL XVII-16</t>
  </si>
  <si>
    <t>GAZAL XVII-4</t>
  </si>
  <si>
    <t>Gazal XVIII -15 ( G 18 - 15R ) / 6420198203815</t>
  </si>
  <si>
    <t>Gazal XVIII-12 ( G 18 / 12 R )</t>
  </si>
  <si>
    <t>Gazal XVIII-5 ( G 18 / 5 R )</t>
  </si>
  <si>
    <t>Gazal XVIII-6/G 18-6 R</t>
  </si>
  <si>
    <t>GAZAL XX - 17 (17 M / G 20 )</t>
  </si>
  <si>
    <t>GAZAL XX - 2 ( G 20 / 2M)</t>
  </si>
  <si>
    <t>GAZAL XX - 3 /(G20/3M)</t>
  </si>
  <si>
    <t xml:space="preserve">Gazal XX-24 / Vaminaha (24M/G20)
642019820554664
</t>
  </si>
  <si>
    <t>GAZAL XX-7</t>
  </si>
  <si>
    <t>293a</t>
  </si>
  <si>
    <t>GAZAL XXI - 10</t>
  </si>
  <si>
    <t>GAZAL XXI - 2</t>
  </si>
  <si>
    <t>FN69</t>
  </si>
  <si>
    <t>GAZAL XXI - 5</t>
  </si>
  <si>
    <t>FN19</t>
  </si>
  <si>
    <t>GAZAL XXI - 7 (Administrare: 07-08-2019)</t>
  </si>
  <si>
    <t>GAZAL XXI - 8</t>
  </si>
  <si>
    <t>GAZAL XXII - 2</t>
  </si>
  <si>
    <t>GAZELA S-7/2012</t>
  </si>
  <si>
    <t>GEBILA</t>
  </si>
  <si>
    <t>GEMINA</t>
  </si>
  <si>
    <t>GENEZA</t>
  </si>
  <si>
    <t>GEOGRAF</t>
  </si>
  <si>
    <t>GERO</t>
  </si>
  <si>
    <t>GIACOMO (I 42 - R) / 642019820059666</t>
  </si>
  <si>
    <t>Gicu</t>
  </si>
  <si>
    <t>Gidran L - 2</t>
  </si>
  <si>
    <t>Gidran L-1</t>
  </si>
  <si>
    <t>Gidran L-3</t>
  </si>
  <si>
    <t>GIDRAN L-6</t>
  </si>
  <si>
    <t>Gidran LI - 3</t>
  </si>
  <si>
    <t>Gidran LI-6C</t>
  </si>
  <si>
    <t>Gidran LI-7</t>
  </si>
  <si>
    <t>GIDRAN LII - 2</t>
  </si>
  <si>
    <t>GIDRAN LIII-1</t>
  </si>
  <si>
    <t>GIDRAN LV - 2</t>
  </si>
  <si>
    <t>Gidran XLII - 51</t>
  </si>
  <si>
    <t>GIDRAN XLII-48C</t>
  </si>
  <si>
    <t>GIDRAN XLIII - 57 C</t>
  </si>
  <si>
    <t>GIDRAN XLIII-41</t>
  </si>
  <si>
    <t>GIDRAN XLIII-55C</t>
  </si>
  <si>
    <t>GIDRAN XLIV</t>
  </si>
  <si>
    <t>Gidran XLIV - 22</t>
  </si>
  <si>
    <t>Gidran XLIV-64</t>
  </si>
  <si>
    <t xml:space="preserve">Gidran XLIV-67    (G 44/67 C)
642019820547084
</t>
  </si>
  <si>
    <t xml:space="preserve">Gidran XLIV-68    (G 44/68 C)
642019820547591
</t>
  </si>
  <si>
    <t xml:space="preserve">Gidran XLIV-69     (G 44/69 C)
642019820547712
</t>
  </si>
  <si>
    <t>GIDRAN XLIV-9</t>
  </si>
  <si>
    <t>GIDRAN XLIX - 5</t>
  </si>
  <si>
    <t>GIDRAN XLIX - 6</t>
  </si>
  <si>
    <t>Gidran XLIX-3C</t>
  </si>
  <si>
    <t>GIDRAN XLVII - 12 C</t>
  </si>
  <si>
    <t>GIDRAN XLVII - 18</t>
  </si>
  <si>
    <t>GIDRAN XLVII - 19</t>
  </si>
  <si>
    <t>GIDRAN XLVII - 20</t>
  </si>
  <si>
    <t>GIDRAN XLVII - 26</t>
  </si>
  <si>
    <t>Gidran XLVII-15</t>
  </si>
  <si>
    <t>Gidran XLVII-22C</t>
  </si>
  <si>
    <t>GIDRAN XLVII-23</t>
  </si>
  <si>
    <t>Gidran XLVIII-4C</t>
  </si>
  <si>
    <t>Gidran XLVIII-5</t>
  </si>
  <si>
    <t>Gidran XXXIX - 69</t>
  </si>
  <si>
    <t>GIGOLO ( Pr-33)</t>
  </si>
  <si>
    <t>FN87</t>
  </si>
  <si>
    <t>GILDRAN L - 8</t>
  </si>
  <si>
    <t>GILDRAN LI - 9</t>
  </si>
  <si>
    <t>GILDRAN LIII - 2</t>
  </si>
  <si>
    <t>GILDRAN LV -3</t>
  </si>
  <si>
    <t>GINGASA</t>
  </si>
  <si>
    <t>GIULIA</t>
  </si>
  <si>
    <t>GLADIATOR II; 2020; AMP, A 2/R; Jud. Buzau; loc. Rusetu</t>
  </si>
  <si>
    <t>GLOSA I-18/2006</t>
  </si>
  <si>
    <t>Go ra l XX- 11 (G 20/11 L)</t>
  </si>
  <si>
    <t>Go ra l XXI- 1 (G 21/1L)</t>
  </si>
  <si>
    <t>Go ra l XXI- 3 (G 21/3L)</t>
  </si>
  <si>
    <t>GOLIA</t>
  </si>
  <si>
    <t>GOLIAT</t>
  </si>
  <si>
    <t>GOLOGAN (Fn 1 - R) / 642019820046868</t>
  </si>
  <si>
    <t>GOMERA</t>
  </si>
  <si>
    <t>GOMEZ</t>
  </si>
  <si>
    <t>GORAL XIX-54</t>
  </si>
  <si>
    <t>GORAL XX - 49</t>
  </si>
  <si>
    <t>GORAL XX 33</t>
  </si>
  <si>
    <t>GORAL XX 34</t>
  </si>
  <si>
    <t>GORAL XX 36</t>
  </si>
  <si>
    <t>GORAL XX 42</t>
  </si>
  <si>
    <t>Goral XX-13 ( G 20 - 13L) / 986000003698855</t>
  </si>
  <si>
    <t>Goral XX-14 ( G 20 - 14 L) / 986000003703006</t>
  </si>
  <si>
    <t>GORAL XX-17</t>
  </si>
  <si>
    <t>GORAL XX-19</t>
  </si>
  <si>
    <t>GORAL XX-20</t>
  </si>
  <si>
    <t>GORAL XX-21</t>
  </si>
  <si>
    <t>GORAL XX-23</t>
  </si>
  <si>
    <t>GORAL XX-24</t>
  </si>
  <si>
    <t>GORAL XX-25</t>
  </si>
  <si>
    <t xml:space="preserve">Goral XX-27   (G 20 / 27 L)
642019820557076
</t>
  </si>
  <si>
    <t xml:space="preserve">Goral XX-28    (G 20 / 28 L)
64201982055857
</t>
  </si>
  <si>
    <t>Goral XX-9    (G 20 - 9 L )</t>
  </si>
  <si>
    <t>Goral XXI - 9 ( G 21-9L) / 986000003685789</t>
  </si>
  <si>
    <t>GORAL XXI 35</t>
  </si>
  <si>
    <t>GORAL XXI 37</t>
  </si>
  <si>
    <t>GORAL XXI 43</t>
  </si>
  <si>
    <t>GORAL XXI 50</t>
  </si>
  <si>
    <t>GORAL XXI 51</t>
  </si>
  <si>
    <t>GORAL XXI 52</t>
  </si>
  <si>
    <t>GORAL XXI 53</t>
  </si>
  <si>
    <t>Goral XXI-12 ( G 21-12 L) / 986000003679385</t>
  </si>
  <si>
    <t>GORAL XXI-22</t>
  </si>
  <si>
    <t xml:space="preserve">Goral XXI-26  (G 21 / 26 L)
642019820557913
</t>
  </si>
  <si>
    <t xml:space="preserve">Goral XXI-27  (G 21 / 27 L)
642019820559292
</t>
  </si>
  <si>
    <t xml:space="preserve">Goral XXI-28    (G 21 / 28 L)
642019820566498
</t>
  </si>
  <si>
    <t xml:space="preserve">Goral XXI-31   (G 21 / 31 L)
642019820553626
</t>
  </si>
  <si>
    <t xml:space="preserve">Goral XXI-34  (G 21 / 34 L)
642019820566061
</t>
  </si>
  <si>
    <t>GORUN</t>
  </si>
  <si>
    <t>Grande/F1 D</t>
  </si>
  <si>
    <t>GRANICER</t>
  </si>
  <si>
    <t>GRANIT</t>
  </si>
  <si>
    <t>GRATIA</t>
  </si>
  <si>
    <t>HABIBI</t>
  </si>
  <si>
    <t>HADBAN XXXV-19</t>
  </si>
  <si>
    <t>HADBAN XXXVI - 2 (H 36 / 3M)</t>
  </si>
  <si>
    <t>HADBAN XXXVII - 33</t>
  </si>
  <si>
    <t>HADBAN XXXVII - 37</t>
  </si>
  <si>
    <t>HADBAN XXXVII - 38</t>
  </si>
  <si>
    <t>HADBAN XXXVII - 41</t>
  </si>
  <si>
    <t>FN30</t>
  </si>
  <si>
    <t>HADBAN XXXVII - 45</t>
  </si>
  <si>
    <t>FN77</t>
  </si>
  <si>
    <t>HADBAN XXXVII - 46</t>
  </si>
  <si>
    <t>Hadban XXXVII-11 ( H 37 / 11 R )</t>
  </si>
  <si>
    <t>Hadban XXXVII-21 ( H 37 -21 R ) / 642019820468</t>
  </si>
  <si>
    <t>Hadban XXXVII-23 ( H 38 - 23 R ) / 64201982038</t>
  </si>
  <si>
    <t>Hadban XXXVII-26 (H 37 - 26 R) 642019820626950</t>
  </si>
  <si>
    <t xml:space="preserve">Hadban XXXVII-32  (H 37 / 32 R)
642019820556861
</t>
  </si>
  <si>
    <t>HADBAN XXXVII-6</t>
  </si>
  <si>
    <t>HADBAN XXXVIII - 2 ( H 38/2M)</t>
  </si>
  <si>
    <t>HADBAN XXXVIII - 21 (21 M / H 38) IM</t>
  </si>
  <si>
    <t>HADBAN XXXVIII - 25(TIBERIU) 2011/AMP/(25M/H38) / 642019820411781</t>
  </si>
  <si>
    <t>HADBAN XXXVIII - 26 ( TATIANA ) ( H38/26M) - I.M.</t>
  </si>
  <si>
    <t>HADBAN XXXVIII - 27 /UKHATAAR(27M/H38)/AMP</t>
  </si>
  <si>
    <t>HADBAN XXXVIII - 28 - UFATIMA (28M/H38)/2012/IM</t>
  </si>
  <si>
    <t>HADBAN XXXVIII - 29 - USRA ( 29M/H38) /2012/ I.M.</t>
  </si>
  <si>
    <t>HADBAN XXXVIII - 30 VAHIT</t>
  </si>
  <si>
    <t>HADBAN XXXVIII - 33 WUTAIBA</t>
  </si>
  <si>
    <t>Hadban XXXVIII - 4</t>
  </si>
  <si>
    <t>HADBAN XXXVIII - 5 ( H 38/5M)</t>
  </si>
  <si>
    <t>HADBAN XXXVIII - 7 / H 38 - 7 M</t>
  </si>
  <si>
    <t>Hadia/54 C-SG</t>
  </si>
  <si>
    <t>HARIETA</t>
  </si>
  <si>
    <t>HARNIC</t>
  </si>
  <si>
    <t xml:space="preserve">Harpa   (OF 3 / HB)
642019820529051
</t>
  </si>
  <si>
    <t>HASAN</t>
  </si>
  <si>
    <t>Hatice</t>
  </si>
  <si>
    <t>HAVANA</t>
  </si>
  <si>
    <t xml:space="preserve">Hazlia  (OC 4 / HB)
6420198205251187
</t>
  </si>
  <si>
    <t>HEBI ZOU</t>
  </si>
  <si>
    <t>HECTOR</t>
  </si>
  <si>
    <t>HEIDY</t>
  </si>
  <si>
    <t>HELGA</t>
  </si>
  <si>
    <t>HELIOS</t>
  </si>
  <si>
    <t xml:space="preserve">Hera  (OC 3 / HB)
642019820528636
</t>
  </si>
  <si>
    <t>HERCULE</t>
  </si>
  <si>
    <t>HERMINA</t>
  </si>
  <si>
    <t>HEROINA</t>
  </si>
  <si>
    <t>HEROLD</t>
  </si>
  <si>
    <t>HERTA</t>
  </si>
  <si>
    <t>HIT</t>
  </si>
  <si>
    <t>HOL/48C-SG</t>
  </si>
  <si>
    <t>HOLLY</t>
  </si>
  <si>
    <t>HONDA</t>
  </si>
  <si>
    <t>HOP UT-59I /  00065D7871</t>
  </si>
  <si>
    <t>HORA</t>
  </si>
  <si>
    <t>HORN</t>
  </si>
  <si>
    <t>Hornica/38 C-Cz</t>
  </si>
  <si>
    <t>HORTENSIA</t>
  </si>
  <si>
    <t>HOTARAT</t>
  </si>
  <si>
    <t>HOTU</t>
  </si>
  <si>
    <t>HROBY XXI-92/00064DC594</t>
  </si>
  <si>
    <t>Hroby XXII - 21</t>
  </si>
  <si>
    <t>HROBY XXII-27</t>
  </si>
  <si>
    <t>Hroby XXIII - 24</t>
  </si>
  <si>
    <t>HROBY XXIV 13</t>
  </si>
  <si>
    <t>HROBY XXIV 43</t>
  </si>
  <si>
    <t>HROBY XXIV 47</t>
  </si>
  <si>
    <t>HROBY XXIV 50</t>
  </si>
  <si>
    <t>HROBY XXIV 52</t>
  </si>
  <si>
    <t>Hroby XXIV-11 ( H 24 - 11 L )</t>
  </si>
  <si>
    <t>Hroby XXIV-19 ( H 24 - 19L) / 986000003703948</t>
  </si>
  <si>
    <t>Hroby XXIV-20 ( H 24-20 L) / 986000003536516</t>
  </si>
  <si>
    <t>Hroby XXIV-23 ( H 24-23 L) / 986000003703047</t>
  </si>
  <si>
    <t>Hroby XXIV-24 ( H 24-24L) / 986000003683939</t>
  </si>
  <si>
    <t>HROBY XXIV-29</t>
  </si>
  <si>
    <t>HROBY XXIV-30</t>
  </si>
  <si>
    <t>HROBY XXIV-32</t>
  </si>
  <si>
    <t>HROBY XXIV-34</t>
  </si>
  <si>
    <t xml:space="preserve">Hroby XXIV-39   (H 24 / 39 L)
642019820559242
</t>
  </si>
  <si>
    <t>Hroby XXIV-4/H 24 - 4 L</t>
  </si>
  <si>
    <t xml:space="preserve">Hroby XXIV-40   (H 24 / 40 L)
642019820561906
</t>
  </si>
  <si>
    <t>Hroby XXIV-5   (H 24 - 5 L)</t>
  </si>
  <si>
    <t>Hroby XXIV-6 ( H 24 / 6 L)</t>
  </si>
  <si>
    <t>Hroby XXIV-8 ( H 24 / 8 L )</t>
  </si>
  <si>
    <t>Hroby XXIV-9 ( H 24 / 9 L )</t>
  </si>
  <si>
    <t>HROBY XXV - 33</t>
  </si>
  <si>
    <t>HROBY XXV - 36</t>
  </si>
  <si>
    <t>HROBY XXV - 37</t>
  </si>
  <si>
    <t>HROBY XXV - 38</t>
  </si>
  <si>
    <t>HROBY XXV 14</t>
  </si>
  <si>
    <t>HROBY XXV 15</t>
  </si>
  <si>
    <t>HROBY XXV 16</t>
  </si>
  <si>
    <t>HROBY XXV 17</t>
  </si>
  <si>
    <t>HROBY XXV 18</t>
  </si>
  <si>
    <t>HROBY XXV 21</t>
  </si>
  <si>
    <t>HROBY XXV 24</t>
  </si>
  <si>
    <t>HROBY XXV 25</t>
  </si>
  <si>
    <t>HROBY XXV 26</t>
  </si>
  <si>
    <t>HROBY XXV 30</t>
  </si>
  <si>
    <t xml:space="preserve">Hroby XXV-1  (H 25 / 1 L)
642019820561052
</t>
  </si>
  <si>
    <t xml:space="preserve">Hroby XXV-2  ( H 25 / 2 L)
642019820551107
</t>
  </si>
  <si>
    <t xml:space="preserve">Hroby XXV-9  (H 25 / 9 L)
642019820566928
</t>
  </si>
  <si>
    <t>HROBY XXVI - 1</t>
  </si>
  <si>
    <t>IACOBIN I-6L / 000658D957</t>
  </si>
  <si>
    <t>Iacovin EX 16/R</t>
  </si>
  <si>
    <t>IAMAL</t>
  </si>
  <si>
    <t>IAPET</t>
  </si>
  <si>
    <t>Iasmin</t>
  </si>
  <si>
    <t>IATAC / Jp-54</t>
  </si>
  <si>
    <t>IBN GALAL I - 17 / I - 1-17M</t>
  </si>
  <si>
    <t>Ibn Galal I - 34</t>
  </si>
  <si>
    <t>IBN GALAL II - 10 / I2 - 10 M</t>
  </si>
  <si>
    <t>IBN GALAL II - 34  / G 2/34M</t>
  </si>
  <si>
    <t>IBN GALAL II - 36  / G 2 / 36 )</t>
  </si>
  <si>
    <t>IBN GALAL II - 4 / I 2 - 4 M</t>
  </si>
  <si>
    <t>IBN GALAL II 18 / I 2 - 18 M</t>
  </si>
  <si>
    <t>IBN GALAL II 26  / I 2 - - 26 M.</t>
  </si>
  <si>
    <t>IBN GALAL II 3/I 2-3M</t>
  </si>
  <si>
    <t>IBN GALAL II 39 ( G 2 / 2 M)</t>
  </si>
  <si>
    <t>Ibn Galal II-17/I 2-17 M</t>
  </si>
  <si>
    <t>IBN GALAL II-37</t>
  </si>
  <si>
    <t>IBN GALAL II-42</t>
  </si>
  <si>
    <t>294a</t>
  </si>
  <si>
    <t>Ibn-Galal I-19</t>
  </si>
  <si>
    <t>Ibric AI – 35/R</t>
  </si>
  <si>
    <t>IEPE MAMA 733/MG -74</t>
  </si>
  <si>
    <t>IEREMIA</t>
  </si>
  <si>
    <t>IETIPA</t>
  </si>
  <si>
    <t>ILA?CU (Ag 5-R) / 642019820213864</t>
  </si>
  <si>
    <t>ILIOARA; 2020; IM, Ov 5/R; Jud. Buzau; loc. Rusetu</t>
  </si>
  <si>
    <t>ILIUTA</t>
  </si>
  <si>
    <t>IM  FURIOSO LXIX - 9   F.69 - 9/ HB</t>
  </si>
  <si>
    <t>IM  SG  AGITA  Lr 9/R</t>
  </si>
  <si>
    <t>IM  SG  LINIA  Lr  5/R</t>
  </si>
  <si>
    <t>IM  SG ELDIRA  Lc 2/R</t>
  </si>
  <si>
    <t>IM  SG EPOLETA  Lr 6/R</t>
  </si>
  <si>
    <t>IM  SG IANUSA Lr 8/R</t>
  </si>
  <si>
    <t>IM  SG ILINA  It 9/R</t>
  </si>
  <si>
    <t>IM  SG LIMITROFA  I  69/R</t>
  </si>
  <si>
    <t>IM  SG SELENA  Us 52/R</t>
  </si>
  <si>
    <t>IM  SG. AGROMA  Ep  44</t>
  </si>
  <si>
    <t>IM  SG. FALEZA  Us 44</t>
  </si>
  <si>
    <t>IM  SG. FOBIA  As  45</t>
  </si>
  <si>
    <t>IM  SG. ILDIKO  I 53</t>
  </si>
  <si>
    <t>IM  SG. INDIANA  Ep  47</t>
  </si>
  <si>
    <t>IM  SG. IOVANA Ep 43</t>
  </si>
  <si>
    <t>IM  SG. ISBANDA   Ag  29</t>
  </si>
  <si>
    <t>IM  SG. LIBROZA  Ag  25</t>
  </si>
  <si>
    <t>IM  SG. LITUANIA Ag  24</t>
  </si>
  <si>
    <t>IM  SG. OMIDA  Ep 42</t>
  </si>
  <si>
    <t>IM 773 G XLII-45</t>
  </si>
  <si>
    <t>IM 774 G XLIII-48</t>
  </si>
  <si>
    <t>IM 775 G XLIII-49</t>
  </si>
  <si>
    <t>IM 776 GXLVII-8</t>
  </si>
  <si>
    <t>IM FURIOSO  LXX -14  F. 70 - 14/ HB</t>
  </si>
  <si>
    <t>IM FURIOSO LXIV -32/527</t>
  </si>
  <si>
    <t>IM FURIOSO LXIV 37/537</t>
  </si>
  <si>
    <t>IM FURIOSO LXIV-33/531</t>
  </si>
  <si>
    <t>IM FURIOSO LXIX -3</t>
  </si>
  <si>
    <t>IM FURIOSO LXIX-14   F.69-14/R</t>
  </si>
  <si>
    <t>3207</t>
  </si>
  <si>
    <t>IM FURIOSO LXIX-15  F.69-15/R</t>
  </si>
  <si>
    <t>IM FURIOSO LXIX-2</t>
  </si>
  <si>
    <t>IM FURIOSO LXV -35/549</t>
  </si>
  <si>
    <t>IM FURIOSO LXV-21/523</t>
  </si>
  <si>
    <t>IM FURIOSO LXV-34/547</t>
  </si>
  <si>
    <t>IM FURIOSO LXVI -11/520</t>
  </si>
  <si>
    <t>IM FURIOSO LXVI -15/522</t>
  </si>
  <si>
    <t>IM FURIOSO LXVI -20/533</t>
  </si>
  <si>
    <t>IM FURIOSO LXVII - 13/526</t>
  </si>
  <si>
    <t>IM FURIOSO LXVII - 16/532</t>
  </si>
  <si>
    <t>IM FURIOSO LXVII -27/543</t>
  </si>
  <si>
    <t>IM FURIOSO LXVII-11/521</t>
  </si>
  <si>
    <t>IM FURIOSO LXVII-28/546</t>
  </si>
  <si>
    <t>IM FURIOSO LXVII-41/555</t>
  </si>
  <si>
    <t>IM FURIOSO LXVII-42/57</t>
  </si>
  <si>
    <t>IM FURIOSO LXVII-44</t>
  </si>
  <si>
    <t>IM FURIOSO LXVIII-17</t>
  </si>
  <si>
    <t>IM FURIOSO LXVIIM -29/550</t>
  </si>
  <si>
    <t>IM FURIOSO LXX - 15  F. 70 - 15/ HB</t>
  </si>
  <si>
    <t>IM NORTH STAR XLII -11/530</t>
  </si>
  <si>
    <t>IM NORTH STAR XLII -21/544</t>
  </si>
  <si>
    <t>IM NORTH STAR XLII-27/552</t>
  </si>
  <si>
    <t>IM NORTH STAR XLII-32/556</t>
  </si>
  <si>
    <t>IM NORTH STAR XLIII - 19/525</t>
  </si>
  <si>
    <t>IM NORTH STAR XLIII -34/541</t>
  </si>
  <si>
    <t>IM NORTH STAR XLIII-11/516</t>
  </si>
  <si>
    <t>IM NORTH STAR XLIII-36/542</t>
  </si>
  <si>
    <t>IM NORTH STAR XLIII-44/548</t>
  </si>
  <si>
    <t>IM NORTH STAR XLIII-5/518</t>
  </si>
  <si>
    <t>IM NORTH STAR XLIV - 11  Z.44 - 11 /HB</t>
  </si>
  <si>
    <t>IM NORTH STAR XLIV - 12  Z.44 - 12/ R</t>
  </si>
  <si>
    <t>IM NORTH STAR -XLIV-2</t>
  </si>
  <si>
    <t>IM SG  GLANDA  US 48</t>
  </si>
  <si>
    <t>IM SG AVALANSA  AG 19</t>
  </si>
  <si>
    <t>IM SG AVISTA II  EP 41</t>
  </si>
  <si>
    <t>IM SG ELDA  AT 4</t>
  </si>
  <si>
    <t>IM SG ELEMENTA     I 57 /R</t>
  </si>
  <si>
    <t>IM SG ELEONORA TD 2</t>
  </si>
  <si>
    <t>IM SG ELINA AG 12</t>
  </si>
  <si>
    <t>IM SG EPICA US 14</t>
  </si>
  <si>
    <t>IM SG EPISTOLA SG 18</t>
  </si>
  <si>
    <t>IM SG FRESCA I 50</t>
  </si>
  <si>
    <t>IM SG GLASTRA  I 49</t>
  </si>
  <si>
    <t>IM SG IACVINA  I 65</t>
  </si>
  <si>
    <t>IM SG IDEEA JP 50</t>
  </si>
  <si>
    <t>IM SG ILA  AP 22</t>
  </si>
  <si>
    <t>IM SG IMELDA AL 46</t>
  </si>
  <si>
    <t>IM SG IONELA  NC 7</t>
  </si>
  <si>
    <t>IM SG ITA  AT 24</t>
  </si>
  <si>
    <t>IM SG IULIANA AT 2</t>
  </si>
  <si>
    <t>IM SG LIBELULA JP 61</t>
  </si>
  <si>
    <t>IM SG LICENTA I 47</t>
  </si>
  <si>
    <t>IM SG LICOAREA Al 43</t>
  </si>
  <si>
    <t>IM SG LIMITA  AL 57</t>
  </si>
  <si>
    <t>IM SG LINGURITA  I 62</t>
  </si>
  <si>
    <t>IM SG LINODORA EP 38</t>
  </si>
  <si>
    <t>IM SG LUDMILA  SG 30</t>
  </si>
  <si>
    <t>IM SG LUMII  AT 17</t>
  </si>
  <si>
    <t>IM SG ORICA AG 20</t>
  </si>
  <si>
    <t>IM SG OTILIA SG 18</t>
  </si>
  <si>
    <t>IM SG SGITATA US 7</t>
  </si>
  <si>
    <t>IM SG. AGERA EP 33</t>
  </si>
  <si>
    <t>IM SG. ECORA US 26</t>
  </si>
  <si>
    <t>IM SG. ELODIA EP 12</t>
  </si>
  <si>
    <t>IM SG. ELVIRA EP 24</t>
  </si>
  <si>
    <t>IM SG. EPITETA  Td 5</t>
  </si>
  <si>
    <t>IM SG. FABIA I 43</t>
  </si>
  <si>
    <t>IM SG. GLADIOLA I 33</t>
  </si>
  <si>
    <t>IM SG. GLINA FU 8</t>
  </si>
  <si>
    <t>IM SG. GLORIA FU 11</t>
  </si>
  <si>
    <t>IM SG. GONDOLA I 39</t>
  </si>
  <si>
    <t>IM SG. ILBANA EP 14</t>
  </si>
  <si>
    <t>IM SG. ILINCA EP 23</t>
  </si>
  <si>
    <t>IM SG. IOLANDA EP 32</t>
  </si>
  <si>
    <t>IM SG. IOLIA AP 1</t>
  </si>
  <si>
    <t>IM SG. IONUTA US 20</t>
  </si>
  <si>
    <t>IM SG. IUPCA AG 1</t>
  </si>
  <si>
    <t>IM SG. LIMONA   SG 2</t>
  </si>
  <si>
    <t>IM SG. LIMONADA Nc 5</t>
  </si>
  <si>
    <t>IM SG. LINA Al 37</t>
  </si>
  <si>
    <t>IM SG. LINIOARA EP 34</t>
  </si>
  <si>
    <t>IM SG. LIZICA EP 20</t>
  </si>
  <si>
    <t>IM SG. LUXITA AP 2</t>
  </si>
  <si>
    <t>IM SG. MODA I 19</t>
  </si>
  <si>
    <t>IM SG. OLIVIA SG 8</t>
  </si>
  <si>
    <t>IM SG. ONITA EP 35</t>
  </si>
  <si>
    <t>IM SG. OTAVA Ub 29</t>
  </si>
  <si>
    <t>IM SG. SELMA EL 5</t>
  </si>
  <si>
    <t>IM SG.GEPETA I 46</t>
  </si>
  <si>
    <t>IM SG.ISTEATA AT 6</t>
  </si>
  <si>
    <t>IMAS</t>
  </si>
  <si>
    <t>501093/</t>
  </si>
  <si>
    <t>Imbold EX 15/R</t>
  </si>
  <si>
    <t>Imens</t>
  </si>
  <si>
    <t>Impuls/At 11</t>
  </si>
  <si>
    <t>INA; 2020; IM, Ov 2/R; Jud. Buzau; loc. Rusetu</t>
  </si>
  <si>
    <t>INCITAO  IX - 1</t>
  </si>
  <si>
    <t>INCITATO  XI - 2</t>
  </si>
  <si>
    <t>Incitato II - 9</t>
  </si>
  <si>
    <t>INCITATO II-22/I 2-21 HB</t>
  </si>
  <si>
    <t>Incitato IV - 1 /  I 4-1HB</t>
  </si>
  <si>
    <t>Incitato IV - 4 /2010</t>
  </si>
  <si>
    <t>Incitato IV-10 / I 4-10HB</t>
  </si>
  <si>
    <t>Incitato IV-15 (I4/15HB)</t>
  </si>
  <si>
    <t>Incitato IV-16/2008</t>
  </si>
  <si>
    <t>INCITATO IV-26/2011</t>
  </si>
  <si>
    <t>Incitato IV-27</t>
  </si>
  <si>
    <t>INCITATO IV-28</t>
  </si>
  <si>
    <t>INCITATO IV-30</t>
  </si>
  <si>
    <t>Incitato IV-4 / I 4 - 4 HB</t>
  </si>
  <si>
    <t>Incitato IV-6 / I 4 - 6 HB</t>
  </si>
  <si>
    <t>Incitato IV-9 / I 4-9HB</t>
  </si>
  <si>
    <t>INCITATO IX-1</t>
  </si>
  <si>
    <t>INCITATO IX-3</t>
  </si>
  <si>
    <t>INCITATO IX-4</t>
  </si>
  <si>
    <t>INCITATO IX-5</t>
  </si>
  <si>
    <t>INCITATO IX-6</t>
  </si>
  <si>
    <t>FN5</t>
  </si>
  <si>
    <t>INCITATO IX-7</t>
  </si>
  <si>
    <t>FN462</t>
  </si>
  <si>
    <t>INCITATO IX-8</t>
  </si>
  <si>
    <t>India/Z-16 J</t>
  </si>
  <si>
    <t>INEU</t>
  </si>
  <si>
    <t>INGRID; 2020; AMP, Eo 3/R; Jud. Buzau; loc. Rusetu</t>
  </si>
  <si>
    <t>INOCENTA</t>
  </si>
  <si>
    <t>INOCENTIU</t>
  </si>
  <si>
    <t>INOX</t>
  </si>
  <si>
    <t>INTIM O-3J/2006</t>
  </si>
  <si>
    <t>IONATAN</t>
  </si>
  <si>
    <t>IORDAN O2-J / 00065DBEA5</t>
  </si>
  <si>
    <t>IRAK/Z 13J</t>
  </si>
  <si>
    <t>IRENA</t>
  </si>
  <si>
    <t>IRINA</t>
  </si>
  <si>
    <t>IRIS</t>
  </si>
  <si>
    <t>ISAAK; 2020; AMP, Ei 14/R; Jud. Buzau; loc. Rusetu</t>
  </si>
  <si>
    <t>Iscusit/Us-11R 642019820225784</t>
  </si>
  <si>
    <t>Isoscel 3/R</t>
  </si>
  <si>
    <t>ISPAS; 2020; AMP, I 85/R; Jud. Buzau; loc. Rusetu</t>
  </si>
  <si>
    <t>IULIU</t>
  </si>
  <si>
    <t>IUNG (Us 19/R)</t>
  </si>
  <si>
    <t>IUSTIAN</t>
  </si>
  <si>
    <t>IUSTINIAN</t>
  </si>
  <si>
    <t>Iute/O-4J</t>
  </si>
  <si>
    <t>IUTE; 2020; AMP, Eo 2/R; Jud. Buzau; loc. Rusetu</t>
  </si>
  <si>
    <t>Iuve</t>
  </si>
  <si>
    <t>JABIR</t>
  </si>
  <si>
    <t>JAD</t>
  </si>
  <si>
    <t>JANET</t>
  </si>
  <si>
    <t>JDER</t>
  </si>
  <si>
    <t>KALIF</t>
  </si>
  <si>
    <t>KAPA</t>
  </si>
  <si>
    <t>KARAMEL</t>
  </si>
  <si>
    <t>KARMA</t>
  </si>
  <si>
    <t>KARO</t>
  </si>
  <si>
    <t>Katiusa/D-K 62</t>
  </si>
  <si>
    <t>KAZACIOC</t>
  </si>
  <si>
    <t>FN15</t>
  </si>
  <si>
    <t>KIA</t>
  </si>
  <si>
    <t>KINA</t>
  </si>
  <si>
    <t>KINAN</t>
  </si>
  <si>
    <t>KIRRA</t>
  </si>
  <si>
    <t>KISS ME</t>
  </si>
  <si>
    <t>KITTY</t>
  </si>
  <si>
    <t>KOHEILAN XL - 25</t>
  </si>
  <si>
    <t>FN67</t>
  </si>
  <si>
    <t>Koheilan XL-19 (K 40 - 19 R) 642019820626381</t>
  </si>
  <si>
    <t xml:space="preserve">Koheilan XL-23 ( K 40 / 23 R )
642019820552478
</t>
  </si>
  <si>
    <t xml:space="preserve">Koheilan XL-24    (K 40 / 24 R)
642019820559992
</t>
  </si>
  <si>
    <t>KOHEILAN XLI-2/00065DB41E</t>
  </si>
  <si>
    <t>KOHEILAN XLII - 24</t>
  </si>
  <si>
    <t>KOHEILAN XLII - 31</t>
  </si>
  <si>
    <t>KOHEILAN XLII - 36</t>
  </si>
  <si>
    <t>FN75</t>
  </si>
  <si>
    <t>KOHEILAN XLII - 38</t>
  </si>
  <si>
    <t>FN74</t>
  </si>
  <si>
    <t>KOHEILAN XLII - 43</t>
  </si>
  <si>
    <t>KOHEILAN XLII (K XXXIX-25)/K 39-25 R</t>
  </si>
  <si>
    <t>Koheilan XLII- 10 (K 42/10R)</t>
  </si>
  <si>
    <t>Koheilan XLII- 12 (K 42/12R)</t>
  </si>
  <si>
    <t>Koheilan XLII -19 (K 42 - 19 R) 642019820468148</t>
  </si>
  <si>
    <t>KOHEILAN XLII -40</t>
  </si>
  <si>
    <t>Koheilan XLII-17 ( K 42 -17 R ) / 642019820468</t>
  </si>
  <si>
    <t xml:space="preserve">Koheilan XLII-27    (K 42 / 27 R )
642019820557671
</t>
  </si>
  <si>
    <t>KOHEILAN XLIII - 10</t>
  </si>
  <si>
    <t>KOHEILAN XLIII - 11</t>
  </si>
  <si>
    <t>KOHEILAN XLIII - 3</t>
  </si>
  <si>
    <t>FN71</t>
  </si>
  <si>
    <t>KOHEILAN XLIII -9</t>
  </si>
  <si>
    <t>KOHEILAN XXXVII-48</t>
  </si>
  <si>
    <t>Kohelian   XL- 18   (K  40- 18 R)/642019820469590</t>
  </si>
  <si>
    <t>Kohelian  XLII- 15  (K  42- 15 R)/642019820469602</t>
  </si>
  <si>
    <t>KOLA</t>
  </si>
  <si>
    <t>KOZA</t>
  </si>
  <si>
    <t>Ladi/4 C-Va</t>
  </si>
  <si>
    <t>LADY DI</t>
  </si>
  <si>
    <t>Lambert</t>
  </si>
  <si>
    <t>LANDINI  /  B - 6 J</t>
  </si>
  <si>
    <t>LANZO 6C-MU</t>
  </si>
  <si>
    <t xml:space="preserve">Larina (1 TI)/642019820063712
</t>
  </si>
  <si>
    <t>LARION</t>
  </si>
  <si>
    <t>LAUR</t>
  </si>
  <si>
    <t>LAURR</t>
  </si>
  <si>
    <t>LEVANDA</t>
  </si>
  <si>
    <t>LEX</t>
  </si>
  <si>
    <t>LIAN</t>
  </si>
  <si>
    <t>LIBIAN</t>
  </si>
  <si>
    <t>LICARIT</t>
  </si>
  <si>
    <t>Liciu</t>
  </si>
  <si>
    <t>LICOR</t>
  </si>
  <si>
    <t>Lidor/El-9 R</t>
  </si>
  <si>
    <t>Lilel – 18</t>
  </si>
  <si>
    <t>LILY</t>
  </si>
  <si>
    <t>Liman</t>
  </si>
  <si>
    <t>LINCA</t>
  </si>
  <si>
    <t>LINUTA</t>
  </si>
  <si>
    <t>LIOR</t>
  </si>
  <si>
    <t>LIPI Td 3</t>
  </si>
  <si>
    <t>Lisanda-20C-Ia</t>
  </si>
  <si>
    <t>LITRA SG-5/2008</t>
  </si>
  <si>
    <t>LIVORA; 2020; IM, I90/R; Jud. Buzau; loc. Rusetu</t>
  </si>
  <si>
    <t>LIZUCA</t>
  </si>
  <si>
    <t>LORELAI</t>
  </si>
  <si>
    <t>LUCEAFAR</t>
  </si>
  <si>
    <t>LUCIAN /2011/SG 21/R/AMP/MICROCIP 642019820610275</t>
  </si>
  <si>
    <t>LUCICA</t>
  </si>
  <si>
    <t>LUK</t>
  </si>
  <si>
    <t>LUNA</t>
  </si>
  <si>
    <t>LUPIN</t>
  </si>
  <si>
    <t>MAESTOSO  L</t>
  </si>
  <si>
    <t>MAESTOSO  LIII</t>
  </si>
  <si>
    <t>Maestoso  XLIV - 3</t>
  </si>
  <si>
    <t>Maestoso L - 12</t>
  </si>
  <si>
    <t>MAESTOSO L - 13</t>
  </si>
  <si>
    <t>284/</t>
  </si>
  <si>
    <t>MAESTOSO L - 14</t>
  </si>
  <si>
    <t>MAESTOSO L - 16</t>
  </si>
  <si>
    <t xml:space="preserve">Maestoso L – 17    (M 50 / 17 F)
642019820373344
</t>
  </si>
  <si>
    <t>Maestoso L - 20</t>
  </si>
  <si>
    <t>FN202</t>
  </si>
  <si>
    <t>MAESTOSO L - 23</t>
  </si>
  <si>
    <t>MAESTOSO L - 29</t>
  </si>
  <si>
    <t>Maestoso L - 4</t>
  </si>
  <si>
    <t>MAESTOSO L - 7 (M50/7 F)</t>
  </si>
  <si>
    <t>MAESTOSO L -18</t>
  </si>
  <si>
    <t>MAESTOSO L-2</t>
  </si>
  <si>
    <t>MAESTOSO L-24 M 50 24 F</t>
  </si>
  <si>
    <t>Maestoso L-8</t>
  </si>
  <si>
    <t>MAESTOSO LIII - 10</t>
  </si>
  <si>
    <t>MAESTOSO LIII - 2</t>
  </si>
  <si>
    <t>326/</t>
  </si>
  <si>
    <t>MAESTOSO LIII - 3</t>
  </si>
  <si>
    <t>MAESTOSO LIII - 5</t>
  </si>
  <si>
    <t>Maestoso LIII - 8</t>
  </si>
  <si>
    <t>FN24</t>
  </si>
  <si>
    <t>MAESTOSO LIII-15</t>
  </si>
  <si>
    <t>Maestoso XLIX-11/M 49-11</t>
  </si>
  <si>
    <t>MAESTOSO XLIX-12</t>
  </si>
  <si>
    <t>Maestoso XLIX-14 /M 49-14</t>
  </si>
  <si>
    <t>Maestoso XLIX-21 / M 49-21</t>
  </si>
  <si>
    <t xml:space="preserve">Maestoso XLIX-30  (M 49 / 30 F)
642019820199681
</t>
  </si>
  <si>
    <t>MAESTOSO XLIX-33</t>
  </si>
  <si>
    <t>MAESTOSO XLIX-34</t>
  </si>
  <si>
    <t>290a</t>
  </si>
  <si>
    <t>MAESTOSO XLIX-37 (M 49-37F) / 642019820514985</t>
  </si>
  <si>
    <t>MAESTOSO XLVII - 10</t>
  </si>
  <si>
    <t>Maestoso XLVII - 19</t>
  </si>
  <si>
    <t>Maestoso XLVII - 21</t>
  </si>
  <si>
    <t>Maestoso XLVII - 23</t>
  </si>
  <si>
    <t>MAESTOSO XLVII - 74</t>
  </si>
  <si>
    <t>MAESTOSO XLVII - 75</t>
  </si>
  <si>
    <t>MAESTOSO XLVII - 76</t>
  </si>
  <si>
    <t>MAESTOSO XLVII - 77</t>
  </si>
  <si>
    <t>MAESTOSO XLVII -17</t>
  </si>
  <si>
    <t>Maestoso XLVII-1/M 47-1</t>
  </si>
  <si>
    <t>MAESTOSO XLVII-10/2003</t>
  </si>
  <si>
    <t>Maestoso XLVII-11/M 47</t>
  </si>
  <si>
    <t>Maestoso XLVII-16/M 47</t>
  </si>
  <si>
    <t>MAESTOSO XLVII-26/2006</t>
  </si>
  <si>
    <t>Maestoso XLVII-29/2007</t>
  </si>
  <si>
    <t>MAESTOSO XLVII-31/2008</t>
  </si>
  <si>
    <t>MAESTOSO XLVII-34 642019820376450</t>
  </si>
  <si>
    <t>Maestoso XLVII-35/2009</t>
  </si>
  <si>
    <t>MAESTOSO XLVII-36/HB/2009 6421982026945</t>
  </si>
  <si>
    <t>Maestoso XLVII-37/HB/20</t>
  </si>
  <si>
    <t>Maestoso XLVII-40/2010</t>
  </si>
  <si>
    <t>MAESTOSO XLVII-43</t>
  </si>
  <si>
    <t>Maestoso XLVII-46</t>
  </si>
  <si>
    <t>MAESTOSO XLVII-47</t>
  </si>
  <si>
    <t>MAESTOSO XLVII-49</t>
  </si>
  <si>
    <t>MAESTOSO XLVII-6/2002</t>
  </si>
  <si>
    <t>MAESTOSO XLVII-65</t>
  </si>
  <si>
    <t>FN4</t>
  </si>
  <si>
    <t>MAESTOSO XLVII-66</t>
  </si>
  <si>
    <t>FN6</t>
  </si>
  <si>
    <t>MAESTOSO XLVII-67</t>
  </si>
  <si>
    <t>FN482</t>
  </si>
  <si>
    <t>MAESTOSO XLVII-68</t>
  </si>
  <si>
    <t>FN452</t>
  </si>
  <si>
    <t>Maestoso XLVII-7</t>
  </si>
  <si>
    <t>MAESTOSO XLVII-70</t>
  </si>
  <si>
    <t>FN47</t>
  </si>
  <si>
    <t>MAESTOSO XLVII-71</t>
  </si>
  <si>
    <t>MAESTOSO XLVII-72</t>
  </si>
  <si>
    <t>Maestoso XLVII-9</t>
  </si>
  <si>
    <t>Magurel I-38</t>
  </si>
  <si>
    <t>MAIAS (Fd-R) / 642019820061335</t>
  </si>
  <si>
    <t>MALTEZ VT-4/1999</t>
  </si>
  <si>
    <t>MAPAMOND</t>
  </si>
  <si>
    <t>297a</t>
  </si>
  <si>
    <t>Martinga la (15 C/Va)</t>
  </si>
  <si>
    <t>Marzuka/5 C-Va</t>
  </si>
  <si>
    <t>Matineu</t>
  </si>
  <si>
    <t>MEASTOSO LIII - 17</t>
  </si>
  <si>
    <t>MEDIUM  (Fu-10D )</t>
  </si>
  <si>
    <t>Meduza/53 C-Ba</t>
  </si>
  <si>
    <t>MELVA 28C-VA</t>
  </si>
  <si>
    <t>Mercur/Tv-11 J</t>
  </si>
  <si>
    <t>Mersuc h XXV- 30 (M 25/30 R)</t>
  </si>
  <si>
    <t>MERSUCH  XXIII - 58 /M 23 - 58 M</t>
  </si>
  <si>
    <t>MERSUCH  XXV - 46</t>
  </si>
  <si>
    <t>MERSUCH GIDRAN 72 T / 00065DAA37</t>
  </si>
  <si>
    <t xml:space="preserve">Mersuch XVI-21 / Vahabita (21M/M26)
642019820554420
</t>
  </si>
  <si>
    <t>MERSUCH XXIII - 51 ( M XXVI) M 23 -51 M)</t>
  </si>
  <si>
    <t>MERSUCH XXIII - 56 / M 23 - 56 M</t>
  </si>
  <si>
    <t>Mersuch XXV - 32 (M 25 - 32 R) 642019820626305</t>
  </si>
  <si>
    <t>MERSUCH XXV - 37</t>
  </si>
  <si>
    <t>MERSUCH XXV - 40</t>
  </si>
  <si>
    <t>FN72</t>
  </si>
  <si>
    <t>MERSUCH XXV - 42</t>
  </si>
  <si>
    <t>FN32</t>
  </si>
  <si>
    <t>MERSUCH XXV - 43</t>
  </si>
  <si>
    <t>FN73</t>
  </si>
  <si>
    <t>MERSUCH XXV - 44</t>
  </si>
  <si>
    <t>FN92</t>
  </si>
  <si>
    <t>MERSUCH XXV - 45, 2016, F , D 25 - 45 R,  RADAUTI</t>
  </si>
  <si>
    <t>MERSUCH XXV - 52</t>
  </si>
  <si>
    <t>MERSUCH XXV - 54</t>
  </si>
  <si>
    <t>Mersuch XXV-24 ( M 25 / 24 R )</t>
  </si>
  <si>
    <t>MERSUCH XXV-39</t>
  </si>
  <si>
    <t>MERSUCH XXV-48</t>
  </si>
  <si>
    <t>MERSUCH XXV-50</t>
  </si>
  <si>
    <t>MERSUCH XXV-51</t>
  </si>
  <si>
    <t>MERSUCH XXVI - 14 ( TALISMAN ) (M26/14M) - AMP</t>
  </si>
  <si>
    <t>MERSUCH XXVI - 26 WASIM</t>
  </si>
  <si>
    <t>MERSUCH XXVI -19 - UWAYA ( 19M/M26)/2012/IM</t>
  </si>
  <si>
    <t>MILCOV (23 C - Tz)</t>
  </si>
  <si>
    <t>Moda (11 C-Va)</t>
  </si>
  <si>
    <t>Molid       II- 2       (M       2- 2 L)/9800000370053</t>
  </si>
  <si>
    <t>MOLID I 38</t>
  </si>
  <si>
    <t>MOLID I 47</t>
  </si>
  <si>
    <t>MOLID I 49</t>
  </si>
  <si>
    <t>MOLID I 60</t>
  </si>
  <si>
    <t>Molid I-34</t>
  </si>
  <si>
    <t>MOLID II 7</t>
  </si>
  <si>
    <t>MOLID II 8</t>
  </si>
  <si>
    <t>MOLID II 9</t>
  </si>
  <si>
    <t>Molid II-11</t>
  </si>
  <si>
    <t>MOLID MI-28L</t>
  </si>
  <si>
    <t>N XXVIII - 25/99</t>
  </si>
  <si>
    <t>N XXVIII-31/2000</t>
  </si>
  <si>
    <t>NAPOLITANO XXIX-126</t>
  </si>
  <si>
    <t>291a</t>
  </si>
  <si>
    <t>NAVARO/E-14</t>
  </si>
  <si>
    <t>NEAPOLITANO</t>
  </si>
  <si>
    <t>Neapolitano  XXIX - 110</t>
  </si>
  <si>
    <t>Neapolitano  XXIX - 114</t>
  </si>
  <si>
    <t>NEAPOLITANO  XXXI-44</t>
  </si>
  <si>
    <t>NEAPOLITANO  XXXII</t>
  </si>
  <si>
    <t>Neapolitano  XXXII - 13</t>
  </si>
  <si>
    <t>NEAPOLITANO  XXXVI</t>
  </si>
  <si>
    <t>Neapolitano (N31/31HB)</t>
  </si>
  <si>
    <t>Neapolitano XXIX - 109</t>
  </si>
  <si>
    <t>Neapolitano XXIX - 134</t>
  </si>
  <si>
    <t>Neapolitano XXIX - 60/N 29-60</t>
  </si>
  <si>
    <t>Neapolitano XXIX - 62</t>
  </si>
  <si>
    <t>Neapolitano XXIX - 83</t>
  </si>
  <si>
    <t>Neapolitano XXIX -85/N29-85F</t>
  </si>
  <si>
    <t>Neapolitano XXIX -86/N29-86 F</t>
  </si>
  <si>
    <t>NEAPOLITANO XXIX-111</t>
  </si>
  <si>
    <t>NEAPOLITANO XXIX-127/2009</t>
  </si>
  <si>
    <t>NEAPOLITANO XXIX-128</t>
  </si>
  <si>
    <t>NEAPOLITANO XXIX-131/2010</t>
  </si>
  <si>
    <t xml:space="preserve">Neapolitano XXIX-139  N 29 / 139 HB 642019820516887
</t>
  </si>
  <si>
    <t xml:space="preserve">Neapolitano XXIX-140 N 29 / 140 HB
642019820500575
</t>
  </si>
  <si>
    <t>NEAPOLITANO XXIX-46/00065EA2F3</t>
  </si>
  <si>
    <t>NEAPOLITANO XXIX-55/000658D5AF</t>
  </si>
  <si>
    <t>NEAPOLITANO XXIX-69/0065DDD68</t>
  </si>
  <si>
    <t>NEAPOLITANO XXIX-90 F 00065BD652</t>
  </si>
  <si>
    <t>NEAPOLITANO XXVIII-29/000663FOA5</t>
  </si>
  <si>
    <t>Neapolitano XXVIII-35/00065D7106</t>
  </si>
  <si>
    <t>NEAPOLITANO XXX-24</t>
  </si>
  <si>
    <t>NEAPOLITANO XXXI - 46</t>
  </si>
  <si>
    <t>Neapolitano XXXI - 5/N 31-5</t>
  </si>
  <si>
    <t>Neapolitano XXXI -4/N 31-4</t>
  </si>
  <si>
    <t>NEAPOLITANO XXXI-10/2003</t>
  </si>
  <si>
    <t>NEAPOLITANO XXXI-18/2004</t>
  </si>
  <si>
    <t>Neapolitano XXXI-2/000658D728</t>
  </si>
  <si>
    <t>Neapolitano XXXI-29 / N 31</t>
  </si>
  <si>
    <t>Neapolitano XXXI-3 / N 31</t>
  </si>
  <si>
    <t>Neapolitano XXXI-32</t>
  </si>
  <si>
    <t>Neapolitano XXXI-38</t>
  </si>
  <si>
    <t>NEAPOLITANO XXXI-40</t>
  </si>
  <si>
    <t>NEAPOLITANO XXXI-41</t>
  </si>
  <si>
    <t>NEAPOLITANO XXXI-42</t>
  </si>
  <si>
    <t>NEAPOLITANO XXXI-45</t>
  </si>
  <si>
    <t>FN1</t>
  </si>
  <si>
    <t>Neapolitano XXXI-6/N 31-6</t>
  </si>
  <si>
    <t>Neapolitano XXXII - 31</t>
  </si>
  <si>
    <t>Neapolitano XXXII - 35</t>
  </si>
  <si>
    <t>NEAPOLITANO XXXII - 38</t>
  </si>
  <si>
    <t>289/</t>
  </si>
  <si>
    <t>NEAPOLITANO XXXII - 40</t>
  </si>
  <si>
    <t>NEAPOLITANO XXXII - 47</t>
  </si>
  <si>
    <t>325/</t>
  </si>
  <si>
    <t>NEAPOLITANO XXXII - 49 ( N 32/49)</t>
  </si>
  <si>
    <t>NEAPOLITANO XXXII - 51</t>
  </si>
  <si>
    <t>NEAPOLITANO XXXII - 56</t>
  </si>
  <si>
    <t>NEAPOLITANO XXXII - 57</t>
  </si>
  <si>
    <t>Neapolitano XXXII-17</t>
  </si>
  <si>
    <t>NEAPOLITANO XXXII-27</t>
  </si>
  <si>
    <t>NEAPOLITANO XXXII-36 642019820623187</t>
  </si>
  <si>
    <t>NEAPOLITANO XXXII-41 642019820390386</t>
  </si>
  <si>
    <t xml:space="preserve">Neapolitano XXXII-45 (N 32 / 45 F)
642019820372931
</t>
  </si>
  <si>
    <t xml:space="preserve">Neapolitano XXXII-46 (N 32/46 F)
642019820373413
</t>
  </si>
  <si>
    <t>313/</t>
  </si>
  <si>
    <t>NEAPOLITANO XXXVI - 3</t>
  </si>
  <si>
    <t>FN451</t>
  </si>
  <si>
    <t>NEAPOLITANO XXXVII - 2</t>
  </si>
  <si>
    <t>NEDJARI  XII - 12 / Nj 12 - 12 M</t>
  </si>
  <si>
    <t>NEDJARI  XIII - 22  WABEERA</t>
  </si>
  <si>
    <t>NEDJARI IX 82 (Nj XIII) Nj 9-82 MSex:A.P.; anul nasterii:2001;</t>
  </si>
  <si>
    <t>NEDJARI IX 83/Nj 9-83 M</t>
  </si>
  <si>
    <t>NEDJARI IX 87 (JURASIC)Nj  Sex:A.M.P.; anul nasterii:2002;</t>
  </si>
  <si>
    <t>NEDJARI XII - 11 / Nj 12 - 11 M</t>
  </si>
  <si>
    <t>NEDJARI XII - 13 / Nj 12 - 13 M</t>
  </si>
  <si>
    <t>NEDJARI XII - 17 / Nj 12 - 17 M</t>
  </si>
  <si>
    <t>Nedjari XII-8</t>
  </si>
  <si>
    <t>NEDJARI XIII - 17 ( 17 M / NJ 13) IM</t>
  </si>
  <si>
    <t>NEDJARI XIII - 18 ( 18 M / NJ 13 ) AMP</t>
  </si>
  <si>
    <t>NEDJARI XIII - 19 (ULEMA )/2012/IM/(19M/NJ13) 642019820558275</t>
  </si>
  <si>
    <t>NEDJARI XIII - 3 (Nj 13/3M)</t>
  </si>
  <si>
    <t>NEDJARI XIII - 8 / Nj 13/ 8 M</t>
  </si>
  <si>
    <t>NEDORA ( R / Lt 63 )</t>
  </si>
  <si>
    <t>NELUTU</t>
  </si>
  <si>
    <t>NEMARA</t>
  </si>
  <si>
    <t>NEPAL</t>
  </si>
  <si>
    <t>NEPTUNIU</t>
  </si>
  <si>
    <t>FN26</t>
  </si>
  <si>
    <t>NEUTRON/Bn-15 J</t>
  </si>
  <si>
    <t>NEVADA</t>
  </si>
  <si>
    <t>NIXON/Gi-2</t>
  </si>
  <si>
    <t>NONIUS  XXXI-42 /  00065D990F</t>
  </si>
  <si>
    <t>NONIUS 23-49-6</t>
  </si>
  <si>
    <t xml:space="preserve">Nonius 23-49-9  (N 23-49 / 9 I)
642019820332637
</t>
  </si>
  <si>
    <t>NONIUS 25-30/N 25-30 I</t>
  </si>
  <si>
    <t>NONIUS 25-34/N 25-34 I</t>
  </si>
  <si>
    <t>NONIUS 25-37/N 25-37 I</t>
  </si>
  <si>
    <t>Nonius 27-44/N27-44I</t>
  </si>
  <si>
    <t>NONIUS 27-48</t>
  </si>
  <si>
    <t>NONIUS 27-63/N 27-63 I</t>
  </si>
  <si>
    <t>NONIUS 31-27</t>
  </si>
  <si>
    <t>Nonius 31-70/N 31- 70 I</t>
  </si>
  <si>
    <t>Nonius 31-71/N 31-71 I</t>
  </si>
  <si>
    <t>NONIUS 32-35/N 32-35 I</t>
  </si>
  <si>
    <t xml:space="preserve">Nonius 32-40-1 (N 32 – 40 / 1 I)
642019820670760
</t>
  </si>
  <si>
    <t>NONIUS 34- 20</t>
  </si>
  <si>
    <t>NONIUS 34-16</t>
  </si>
  <si>
    <t>Nonius 35-15/N 35-15 I</t>
  </si>
  <si>
    <t>Nonius 35-17/N 35-17 I</t>
  </si>
  <si>
    <t>Nonius 35-19/N 35-19 I</t>
  </si>
  <si>
    <t>Nonius 35-20(N35 / 20 I)</t>
  </si>
  <si>
    <t>Nonius 35-20/N 35-29 I</t>
  </si>
  <si>
    <t>Nonius 35-26(N 35-26I) /642019820644345</t>
  </si>
  <si>
    <t>Nonius 35-9/N 35-9 I</t>
  </si>
  <si>
    <t xml:space="preserve">Nonius 36 – 27    (N 36 / 27 I)
642019820663933
</t>
  </si>
  <si>
    <t xml:space="preserve">Nonius 36 – 28    (N 36 / 28 I)
642019820529755
</t>
  </si>
  <si>
    <t>Nonius 36- 9/N 36- 9 I</t>
  </si>
  <si>
    <t>Nonius 36-11(N36 / 11 I)</t>
  </si>
  <si>
    <t>Nonius 36-12(N 36/12 I)</t>
  </si>
  <si>
    <t>Nonius 36-19 (N 36-19 I)</t>
  </si>
  <si>
    <t>Nonius 36-20 (N 36-20 I)</t>
  </si>
  <si>
    <t>Nonius 36-21(N 36-21I)</t>
  </si>
  <si>
    <t>NONIUS 36-23 642019820601958</t>
  </si>
  <si>
    <t>Nonius 36-25 (N 32-35I) /642019820647255</t>
  </si>
  <si>
    <t>Nonius 36-28</t>
  </si>
  <si>
    <t xml:space="preserve">Nonius 37 – 16   (N 37 / 16)
642019820524875
</t>
  </si>
  <si>
    <t xml:space="preserve">Nonius 37 – 17   (N 37 / 17 I)
642019820506608
</t>
  </si>
  <si>
    <t xml:space="preserve">Nonius 37 - 18     (N 37 / 18 I)
642019820518765
</t>
  </si>
  <si>
    <t>Nonius 37-10(N 37-10 I)</t>
  </si>
  <si>
    <t>Nonius 37-12 (N 37-12I) /642019820578472</t>
  </si>
  <si>
    <t xml:space="preserve">Nonius 37-15   ( N 37 / 15 I)
642019820519212
</t>
  </si>
  <si>
    <t>Nonius 37-19</t>
  </si>
  <si>
    <t>Nonius 37-20</t>
  </si>
  <si>
    <t>Nonius 37-21</t>
  </si>
  <si>
    <t>Nonius 37-23</t>
  </si>
  <si>
    <t>NONIUS 37-25 ( N 37/25 I)</t>
  </si>
  <si>
    <t>FN56</t>
  </si>
  <si>
    <t>NONIUS 38-14</t>
  </si>
  <si>
    <t>NONIUS 38-15</t>
  </si>
  <si>
    <t>NONIUS 38-19</t>
  </si>
  <si>
    <t>Nonius 38-2(N 38/ 2 I)</t>
  </si>
  <si>
    <t>Nonius 38-5 (N 38-5 I)</t>
  </si>
  <si>
    <t xml:space="preserve">Nonius 39 – 10   (N 39 / 10 I)
642019820504260
</t>
  </si>
  <si>
    <t xml:space="preserve">Nonius 39 – 9   (N 39 / 9 I)
642019820507506
</t>
  </si>
  <si>
    <t>Nonius 39(N25/24I)/00065E032F</t>
  </si>
  <si>
    <t>Nonius 39-13</t>
  </si>
  <si>
    <t>NONIUS 39-17</t>
  </si>
  <si>
    <t>Nonius 39-6 (N 39-6I) /642019820580402</t>
  </si>
  <si>
    <t>NONIUS 39-7 ( N 39/7 I)</t>
  </si>
  <si>
    <t>FN432</t>
  </si>
  <si>
    <t xml:space="preserve">Nonius 40 – 3    (N 40 / 3 I)
642019820428007
</t>
  </si>
  <si>
    <t xml:space="preserve">Nonius 40 – 4  ( N 40 / 4 I)
642019820519105
</t>
  </si>
  <si>
    <t>Nonius 40- 5</t>
  </si>
  <si>
    <t>Nonius 40- 6</t>
  </si>
  <si>
    <t>Nonius 40- 7</t>
  </si>
  <si>
    <t>NONIUS 40-10</t>
  </si>
  <si>
    <t>NONIUS 40-11</t>
  </si>
  <si>
    <t>NONIUS 40-12</t>
  </si>
  <si>
    <t>NONIUS 40-13</t>
  </si>
  <si>
    <t>NONIUS 40-8 (N 40/8 I)</t>
  </si>
  <si>
    <t>FN16</t>
  </si>
  <si>
    <t xml:space="preserve">Nonius 41 – 5   (N 41 / 5 I)
6420198205289594
</t>
  </si>
  <si>
    <t xml:space="preserve">Nonius 41 – 7   (N 41 / 7 I)
642019820506280
</t>
  </si>
  <si>
    <t xml:space="preserve">Nonius 41 – 8   (N 41 / 8 I)
642019820519624
</t>
  </si>
  <si>
    <t xml:space="preserve">Nonius 41 – 9   (N 41 / 9 I)
642019820531147
</t>
  </si>
  <si>
    <t>NONIUS 41- 2 I ( N 41/2 I)</t>
  </si>
  <si>
    <t>FN25</t>
  </si>
  <si>
    <t>NONIUS 42-1 ( N 42/1 I)</t>
  </si>
  <si>
    <t>FN27</t>
  </si>
  <si>
    <t>NONIUS 42-6</t>
  </si>
  <si>
    <t>NONIUS 43-3</t>
  </si>
  <si>
    <t>NONIUS XXV-17 00065D990F</t>
  </si>
  <si>
    <t>NONIUS XXVII -49 / 00065D7507</t>
  </si>
  <si>
    <t>NONIUS XXVII-53 00065D918B</t>
  </si>
  <si>
    <t>Nonius XXXV-10/N 35-19 I</t>
  </si>
  <si>
    <t>NONIUS23-49-7 642019820603635</t>
  </si>
  <si>
    <t>NORTH STAR  XLIII - 78</t>
  </si>
  <si>
    <t>NORTH STAR  XLIII 34/Z 43-34S</t>
  </si>
  <si>
    <t>North Star  XLIII -80</t>
  </si>
  <si>
    <t>FN34</t>
  </si>
  <si>
    <t>NORTH STAR  XLIV  - 18</t>
  </si>
  <si>
    <t>NORTH STAR  XLIV - 20</t>
  </si>
  <si>
    <t>NORTH STAR  XLIV - 23</t>
  </si>
  <si>
    <t>North Star  XLIV - 26</t>
  </si>
  <si>
    <t>FN36</t>
  </si>
  <si>
    <t>North Star  XLV - 2</t>
  </si>
  <si>
    <t>FN14</t>
  </si>
  <si>
    <t>North Star  XLV -1</t>
  </si>
  <si>
    <t>FN78</t>
  </si>
  <si>
    <t>North Star  XLVI - 3</t>
  </si>
  <si>
    <t>FN13</t>
  </si>
  <si>
    <t>North Star  XLVI - 5</t>
  </si>
  <si>
    <t>FN83</t>
  </si>
  <si>
    <t>North Star  XLVI - 6</t>
  </si>
  <si>
    <t>FN85</t>
  </si>
  <si>
    <t>NORTH STAR  XLVI -2</t>
  </si>
  <si>
    <t>North Star  XLVI -4</t>
  </si>
  <si>
    <t>FN33</t>
  </si>
  <si>
    <t>NORTH STAR XLIII-15/Z 43-15</t>
  </si>
  <si>
    <t xml:space="preserve">North Star XLIII-74  (Z 43 / 74 R)
642019820547311
</t>
  </si>
  <si>
    <t>NORTH STAR XLIV - 30</t>
  </si>
  <si>
    <t>NORTH STAR XLIV - 31</t>
  </si>
  <si>
    <t>NORTH STAR XLIV - 32</t>
  </si>
  <si>
    <t xml:space="preserve">North Star XLIV-16 (Z 44 / 16 R)
642019820491913
</t>
  </si>
  <si>
    <t>North Star XLIX - 29</t>
  </si>
  <si>
    <t>North Star XLV - 4</t>
  </si>
  <si>
    <t>NORTH STAR XLV - 7</t>
  </si>
  <si>
    <t>North Star XLVI -  8</t>
  </si>
  <si>
    <t>NORTH STAR XLVI - 10</t>
  </si>
  <si>
    <t>3279  2021</t>
  </si>
  <si>
    <t>NORTH STAR XLVI - 11</t>
  </si>
  <si>
    <t>North Star XLVI - 7</t>
  </si>
  <si>
    <t>North-Star XLII-30</t>
  </si>
  <si>
    <t>North-Star XLII-39</t>
  </si>
  <si>
    <t>North-Star XLIII-24</t>
  </si>
  <si>
    <t>North-Star XLIII-32</t>
  </si>
  <si>
    <t>North-Star XLIII-40</t>
  </si>
  <si>
    <t>North-Star XLIII-54</t>
  </si>
  <si>
    <t>North-Star XLIII-56</t>
  </si>
  <si>
    <t>North-Star XLIII-61</t>
  </si>
  <si>
    <t>North-Star XLIII-64</t>
  </si>
  <si>
    <t>North-Star XLIII-65</t>
  </si>
  <si>
    <t>North-Star XLIII-68</t>
  </si>
  <si>
    <t>North-Star XLIV-1</t>
  </si>
  <si>
    <t>North-Star XLIV-3</t>
  </si>
  <si>
    <t>North-Star XLIV-5</t>
  </si>
  <si>
    <t>NUROFEN</t>
  </si>
  <si>
    <t>295a</t>
  </si>
  <si>
    <t>OCEAN O-6/2007</t>
  </si>
  <si>
    <t>OCELIA/Z-1 J</t>
  </si>
  <si>
    <t>ODESSA</t>
  </si>
  <si>
    <t>FN65</t>
  </si>
  <si>
    <t>ODIN</t>
  </si>
  <si>
    <t>ODOR O 45</t>
  </si>
  <si>
    <t>ODORHEU AI 29</t>
  </si>
  <si>
    <t>Ofelia/B-3J</t>
  </si>
  <si>
    <t>OFITER O-43/1996</t>
  </si>
  <si>
    <t>OLAF</t>
  </si>
  <si>
    <t>FN89</t>
  </si>
  <si>
    <t xml:space="preserve">Olivia    (Ip / 19 J)
642019820563753
</t>
  </si>
  <si>
    <t>OLIVIU</t>
  </si>
  <si>
    <t>FN66</t>
  </si>
  <si>
    <t>Omar</t>
  </si>
  <si>
    <t>OMEGA</t>
  </si>
  <si>
    <t>OMERO</t>
  </si>
  <si>
    <t>ONDA ( D / Sf 38 )</t>
  </si>
  <si>
    <t>ONUTA</t>
  </si>
  <si>
    <t>OPERA</t>
  </si>
  <si>
    <t>OPS</t>
  </si>
  <si>
    <t>ORIANA</t>
  </si>
  <si>
    <t>ORNAMENT/ Ep -10 J 00065DDEDE</t>
  </si>
  <si>
    <t>Orologiu</t>
  </si>
  <si>
    <t>ORSOLA / HADBAN XXXVIII - 6 (6M/H38)</t>
  </si>
  <si>
    <t>Osanda (R/Lt 50)</t>
  </si>
  <si>
    <t>Oscar/B-7 J</t>
  </si>
  <si>
    <t>Oscar-B-7 J</t>
  </si>
  <si>
    <t>OSMAN (O-11 J)</t>
  </si>
  <si>
    <t>OSTIA 54C/Va</t>
  </si>
  <si>
    <t>OSTROV</t>
  </si>
  <si>
    <t>OTMAR</t>
  </si>
  <si>
    <t>Otto (Ip-5J) / 642019820008053</t>
  </si>
  <si>
    <t>Ousor IX - 101</t>
  </si>
  <si>
    <t>OUSOR IX - 30</t>
  </si>
  <si>
    <t>Ousor IX - 99</t>
  </si>
  <si>
    <t>Ousor IX- 108 (O 9/108 L)</t>
  </si>
  <si>
    <t>Ousor IX-103   (O 9 - 103 L)</t>
  </si>
  <si>
    <t>OUSOR IX-119</t>
  </si>
  <si>
    <t>OUSOR IX-120</t>
  </si>
  <si>
    <t>OUSOR IX-121</t>
  </si>
  <si>
    <t xml:space="preserve">Ousor IX-124  (O 9 / 124 L)
642019820566467
</t>
  </si>
  <si>
    <t xml:space="preserve">Ousor IX-125  ( O 9 / 125 L)
642019820556160
</t>
  </si>
  <si>
    <t>OUSOR IX-59/O 9-59 L</t>
  </si>
  <si>
    <t>OUSOR IX-61/O 9-61 L</t>
  </si>
  <si>
    <t>OUSOR IX-65/O 9-65 L</t>
  </si>
  <si>
    <t>OUSOR IX-92L / 982000101668697</t>
  </si>
  <si>
    <t>OUSOR IX-95L / 982000101674193</t>
  </si>
  <si>
    <t>OUSOR VIII-33</t>
  </si>
  <si>
    <t>Ousor X - 13</t>
  </si>
  <si>
    <t>Ousor X - 4</t>
  </si>
  <si>
    <t xml:space="preserve">Ousor X – 61   (O 10 / 61 L)
642019820550298
</t>
  </si>
  <si>
    <t>OUSOR X - 84</t>
  </si>
  <si>
    <t>OUSOR X - 85</t>
  </si>
  <si>
    <t>Ousor X- 46 (O 10/46 L)</t>
  </si>
  <si>
    <t>OUSOR X 62</t>
  </si>
  <si>
    <t>OUSOR X-14/O 10-14 L</t>
  </si>
  <si>
    <t>OUSOR X-16/O 10-16 L</t>
  </si>
  <si>
    <t>Ousor X-37/O 10 - 37 L</t>
  </si>
  <si>
    <t>Ousor X-39  ( O 10 - 39 L)</t>
  </si>
  <si>
    <t>OUSOR X-47</t>
  </si>
  <si>
    <t>OUSOR X-57</t>
  </si>
  <si>
    <t xml:space="preserve">Ousor X-59    (O 10 / 59 L)
642019820557308
</t>
  </si>
  <si>
    <t>OUSOR X-9/O 10-9 L</t>
  </si>
  <si>
    <t>OUSOR XI - 17</t>
  </si>
  <si>
    <t>OUSOR XI - 21</t>
  </si>
  <si>
    <t>OUSOR XI 16</t>
  </si>
  <si>
    <t>OUSOR XI 2</t>
  </si>
  <si>
    <t>OUSOR XI 7</t>
  </si>
  <si>
    <t>OUSOR XI 8</t>
  </si>
  <si>
    <t>OUSOR XI 9</t>
  </si>
  <si>
    <t>OUSOR XII - 12</t>
  </si>
  <si>
    <t>OUSOR XII - 14</t>
  </si>
  <si>
    <t>OUSOR XII 4</t>
  </si>
  <si>
    <t>OUSOR XII 7</t>
  </si>
  <si>
    <t>OXIGEN/Ep-7 J</t>
  </si>
  <si>
    <t>OZANA</t>
  </si>
  <si>
    <t>Pablo /NEDJARI XIII - 10  (10 M /Nj13)</t>
  </si>
  <si>
    <t>PALADINE /NEDJARI XIII - 11 (11M/Nj13)</t>
  </si>
  <si>
    <t>PAMELA ( R / Ra 44 )</t>
  </si>
  <si>
    <t>PAMFILA</t>
  </si>
  <si>
    <t>PANDORA</t>
  </si>
  <si>
    <t>FN86</t>
  </si>
  <si>
    <t>Parang</t>
  </si>
  <si>
    <t>PARANG / BA-38 00065ECC6F</t>
  </si>
  <si>
    <t>PASNIC Vt-10</t>
  </si>
  <si>
    <t>PASQUAL / IBN GALAL II - 50 (50M / IG2)</t>
  </si>
  <si>
    <t>PATIMA</t>
  </si>
  <si>
    <t>PATRICIU</t>
  </si>
  <si>
    <t>PATRIK</t>
  </si>
  <si>
    <t>Paul /IBN GALAL II - 47 (47 M / IG 2)</t>
  </si>
  <si>
    <t>PAULA /MERSUCH XXVI - 7 (7M/M26) .</t>
  </si>
  <si>
    <t>PEGASU / NEDJARI XII - 30 (30M/Nj 12)</t>
  </si>
  <si>
    <t>PELERIN/C 4 I 0065D87C2</t>
  </si>
  <si>
    <t>PETRUT TV-31 J 00065EA401</t>
  </si>
  <si>
    <t>PIETROSU X-58/00065DD222</t>
  </si>
  <si>
    <t>Pietrosu X-74   (Pi 10 - 74 L)</t>
  </si>
  <si>
    <t>PIETROSU XI 11</t>
  </si>
  <si>
    <t>Pietrosu XI- 32 (P 11/32 L)</t>
  </si>
  <si>
    <t>Pietrosu XI- 37 (P 11/37 L)</t>
  </si>
  <si>
    <t>PIETROSU XI 61</t>
  </si>
  <si>
    <t>PIETROSU XI 62</t>
  </si>
  <si>
    <t>PIETROSU XI 66</t>
  </si>
  <si>
    <t>PIETROSU XI 72</t>
  </si>
  <si>
    <t>Pietrosu XI-15 / P 11 - 15 L</t>
  </si>
  <si>
    <t>PIETROSU XI-1L / 00065E86AE</t>
  </si>
  <si>
    <t>Pietrosu XI-26   (Pi 11 - 26 L)</t>
  </si>
  <si>
    <t>Pietrosu XI-27 ( Pi 11 / 27 L )</t>
  </si>
  <si>
    <t>Pietrosu XI-40 ( P 11 - 40 L) / 98600000342159</t>
  </si>
  <si>
    <t>Pietrosu XI-42 ( P 11-42L) / 986000003738422</t>
  </si>
  <si>
    <t>Pietrosu XI-43 ( P 11 - 43 L ) / 9860000036796</t>
  </si>
  <si>
    <t>PIETROSU XI-51</t>
  </si>
  <si>
    <t>PIETROSU XI-52</t>
  </si>
  <si>
    <t>PIETROSU XI-53</t>
  </si>
  <si>
    <t>PIETROSU XI-54</t>
  </si>
  <si>
    <t xml:space="preserve">Pietrosu XI-55    (Pi 11 / 55 L)
642019820556712
</t>
  </si>
  <si>
    <t>PIETROSU XII - 14</t>
  </si>
  <si>
    <t>PIETROSU XII - 15</t>
  </si>
  <si>
    <t>PIETROSU XII - 16</t>
  </si>
  <si>
    <t>PIETROSU XII - 18</t>
  </si>
  <si>
    <t>PIETROSU XII 8</t>
  </si>
  <si>
    <t>PIETROSU XII 9</t>
  </si>
  <si>
    <t>PILOT I 12</t>
  </si>
  <si>
    <t>PILOT I-32L / 982000101667277</t>
  </si>
  <si>
    <t>Pilot I-36 ( P 1 - 36 L ) / 982000101674317</t>
  </si>
  <si>
    <t>PISC (17 C/O )</t>
  </si>
  <si>
    <t>Pluto  XIX - 75</t>
  </si>
  <si>
    <t>PLUTO  XXV</t>
  </si>
  <si>
    <t>Pluto XIX - 100 (P19/100F)</t>
  </si>
  <si>
    <t>Pluto XIX - 18</t>
  </si>
  <si>
    <t>Pluto XIX - 39</t>
  </si>
  <si>
    <t>Pluto XIX - 55/P 19-55 F</t>
  </si>
  <si>
    <t>Pluto XIX - 78</t>
  </si>
  <si>
    <t>Pluto XIX – 92</t>
  </si>
  <si>
    <t>Pluto XIX - 97</t>
  </si>
  <si>
    <t>PLUTO XIX 52</t>
  </si>
  <si>
    <t>PLUTO XIX-88F / 642019820189365</t>
  </si>
  <si>
    <t>PLUTO XIX-89F / 642019820191636</t>
  </si>
  <si>
    <t>Pluto XIX-90/P 19-90F</t>
  </si>
  <si>
    <t>PLUTO XXI - 14</t>
  </si>
  <si>
    <t>PLUTO XXI - 15</t>
  </si>
  <si>
    <t>Pluto XXI - 26</t>
  </si>
  <si>
    <t>FN23</t>
  </si>
  <si>
    <t>Pluto XXI- 12</t>
  </si>
  <si>
    <t xml:space="preserve">Pluto XXI-23    (P 21 / 23 F)
642019820344641
</t>
  </si>
  <si>
    <t>320/</t>
  </si>
  <si>
    <t>Pluto XXII - 1</t>
  </si>
  <si>
    <t>PLUTO XXV - 10</t>
  </si>
  <si>
    <t>PLUTO XXV - 11</t>
  </si>
  <si>
    <t>PLUTO XXV - 4</t>
  </si>
  <si>
    <t>327/</t>
  </si>
  <si>
    <t>PLUTO XXV - 5</t>
  </si>
  <si>
    <t>PLUTO XXV - 7</t>
  </si>
  <si>
    <t xml:space="preserve">Pluto XXV-2  (P 25 / 2 F)
642019820372582
</t>
  </si>
  <si>
    <t xml:space="preserve">Pluto XXV-3   (P 25 / 3 F)
642019820345127
</t>
  </si>
  <si>
    <t>314/</t>
  </si>
  <si>
    <t>PLUTO XXV-9</t>
  </si>
  <si>
    <t>PLUTO XXVII - 1</t>
  </si>
  <si>
    <t>Poienita/20 C-BA</t>
  </si>
  <si>
    <t>POLAC / NEDJARI XIII - 12 ( 12M / Nj13 )</t>
  </si>
  <si>
    <t>Polina/48 C-Cz</t>
  </si>
  <si>
    <t>POLLY / SIGLAVY BAGDADY XVIII - 8 (8M/SB18) IM</t>
  </si>
  <si>
    <t>512931</t>
  </si>
  <si>
    <t>Poznas</t>
  </si>
  <si>
    <t>Prislop IX - 96</t>
  </si>
  <si>
    <t>PRISLOP X-29 L</t>
  </si>
  <si>
    <t>PRISLOP X-46</t>
  </si>
  <si>
    <t>Prislop X-63 ( Pr 10 / 63 L )</t>
  </si>
  <si>
    <t>Prislop X-65  ( Pr 10 - 65 L)</t>
  </si>
  <si>
    <t>Prislop XI - 5 ( P 11-5 L) / 986000003682127</t>
  </si>
  <si>
    <t>PRISLOP XI - 55</t>
  </si>
  <si>
    <t>PRISLOP XI 29</t>
  </si>
  <si>
    <t>PRISLOP XI 33</t>
  </si>
  <si>
    <t>PRISLOP XI 34</t>
  </si>
  <si>
    <t>PRISLOP XI 35</t>
  </si>
  <si>
    <t>PRISLOP XI 36</t>
  </si>
  <si>
    <t>PRISLOP XI 37</t>
  </si>
  <si>
    <t>PRISLOP XI 38</t>
  </si>
  <si>
    <t>PRISLOP XI 40</t>
  </si>
  <si>
    <t>PRISLOP XI 42</t>
  </si>
  <si>
    <t>PRISLOP XI 43</t>
  </si>
  <si>
    <t>PRISLOP XI 48</t>
  </si>
  <si>
    <t>PRISLOP XI 50</t>
  </si>
  <si>
    <t>PRISLOP XI 53</t>
  </si>
  <si>
    <t>PRISLOP XI-10</t>
  </si>
  <si>
    <t>PRISLOP XI-11</t>
  </si>
  <si>
    <t>PRISLOP XI-13</t>
  </si>
  <si>
    <t>PRISLOP XI-17</t>
  </si>
  <si>
    <t>PRISLOP XI-20</t>
  </si>
  <si>
    <t xml:space="preserve">Prislop XI-26  (P 11 / 26 L)
642019820569970
</t>
  </si>
  <si>
    <t>Prislop XI-3 ( P 11-3 L) / 986000003680637</t>
  </si>
  <si>
    <t>PRISLOP XII - 2</t>
  </si>
  <si>
    <t>PRISLOP XII - 3</t>
  </si>
  <si>
    <t>PRISLOP XII - 6</t>
  </si>
  <si>
    <t>PRISLOP XII - 8</t>
  </si>
  <si>
    <t>RABI / SIGLAVY BAGDADY XVIII - 12 (12M/SB 18 )</t>
  </si>
  <si>
    <t>RAISA / IBN GALAL II - 51 (51M - I2)642019820021168</t>
  </si>
  <si>
    <t>RAMYA</t>
  </si>
  <si>
    <t>RARO</t>
  </si>
  <si>
    <t>RASFATATA</t>
  </si>
  <si>
    <t>RASHA / HADBAN XXXVIII - 13(13M/H38)</t>
  </si>
  <si>
    <t>RASHID</t>
  </si>
  <si>
    <t>RASUL /CYGAJ 72 (72M/Cy) .</t>
  </si>
  <si>
    <t>Reduta/Gi-18 J</t>
  </si>
  <si>
    <t>Reg ina    Antoa neta 14)</t>
  </si>
  <si>
    <t>Rega ta (12 C- Va)</t>
  </si>
  <si>
    <t>Regina Ana/K-52</t>
  </si>
  <si>
    <t>RIMA /SIGLAVY BAGDADY XVIII - 11 (11M/SB18 )</t>
  </si>
  <si>
    <t>Robinia/Ba-51 J</t>
  </si>
  <si>
    <t>Romanita/D-Sf 19</t>
  </si>
  <si>
    <t>Romantica/Fd-11 J</t>
  </si>
  <si>
    <t>Roza/Ba-49 J</t>
  </si>
  <si>
    <t>ROZMARIN / HADBAN  XXXVIII - 14 (14 M/H38)</t>
  </si>
  <si>
    <t>RUMBA</t>
  </si>
  <si>
    <t>Ruslan/Jr-12 J</t>
  </si>
  <si>
    <t>RUSTIC /Ib-10</t>
  </si>
  <si>
    <t>S CAPRIOLA XX-7/2003</t>
  </si>
  <si>
    <t>SAGA / GAZAL XIX - 19 ( 19M - G19)642019820020254</t>
  </si>
  <si>
    <t>Sam / Siglavy Bagdady XVIII-14 M  ( 14M-SB18 ) / 642019820201730</t>
  </si>
  <si>
    <t>Samson / Siglavy Bagdady XVIII -17M ( 17M-SB18) / 642019820200890</t>
  </si>
  <si>
    <t>SAMUEL/CYGAJ 77 ( 77M - Cy 1)</t>
  </si>
  <si>
    <t>San Remo/G-13 J</t>
  </si>
  <si>
    <t>SARA ( R / Kd 51 )</t>
  </si>
  <si>
    <t>SARA / GAZAL XX - 1 (11M - G20)642019820013974.</t>
  </si>
  <si>
    <t>SARA IIi</t>
  </si>
  <si>
    <t>SASHA / CYGAJ I - 4 (94 M - Cy 1)642019820198570</t>
  </si>
  <si>
    <t>SATELIT Fa-3 HB / 000658BE7F</t>
  </si>
  <si>
    <t>Saveli / Cygaj I-5 ( 5M - Cy 1) / 642019820200833</t>
  </si>
  <si>
    <t>SC XVIII-24/2000</t>
  </si>
  <si>
    <t>Seara Buna/G-14J</t>
  </si>
  <si>
    <t>SECRETARIAT</t>
  </si>
  <si>
    <t>FN49</t>
  </si>
  <si>
    <t>SELENAR</t>
  </si>
  <si>
    <t>SELI; 2020; AMP, En 10/R; Jud. Buzau; loc. Rusetu</t>
  </si>
  <si>
    <t>SEMIDA/CYGAJ I - 6 (6M - Cy 1 ) 642019820202083</t>
  </si>
  <si>
    <t>SENORITA</t>
  </si>
  <si>
    <t>SERENA</t>
  </si>
  <si>
    <t>SHAGYA LXII - 61</t>
  </si>
  <si>
    <t>SHAGYA LXII - 75</t>
  </si>
  <si>
    <t>SHAGYA LXII - 76</t>
  </si>
  <si>
    <t>501092/</t>
  </si>
  <si>
    <t>SHAGYA LXII - 80</t>
  </si>
  <si>
    <t>501090/</t>
  </si>
  <si>
    <t>SHAGYA LXII - 83</t>
  </si>
  <si>
    <t>FN70</t>
  </si>
  <si>
    <t>SHAGYA LXII - 84</t>
  </si>
  <si>
    <t>FN90</t>
  </si>
  <si>
    <t>SHAGYA LXII - 88</t>
  </si>
  <si>
    <t>SHAGYA LXII - 89</t>
  </si>
  <si>
    <t>SHAGYA LXII - 91</t>
  </si>
  <si>
    <t>SHAGYA LXII - 92</t>
  </si>
  <si>
    <t>Shagya LXII-34 ( Sh 62 / 34 R )</t>
  </si>
  <si>
    <t>Shagya LXII-37 ( Sh 62 / 37 R )</t>
  </si>
  <si>
    <t>Shagya LXII-52 (Sh 62 - 52 R) 642019820489287</t>
  </si>
  <si>
    <t xml:space="preserve">Shagya LXII-69   (Sh 62 / 69 R)
642019820556140
</t>
  </si>
  <si>
    <t>SHAGYA LXII-8/S 62-8 R</t>
  </si>
  <si>
    <t>SHAGYA LXIII-3/00065DDA63</t>
  </si>
  <si>
    <t>SIGL.CAPRIOLA XXII - 39</t>
  </si>
  <si>
    <t>323/</t>
  </si>
  <si>
    <t>SIGL.CAPRIOLA XXVII - 2</t>
  </si>
  <si>
    <t>SIGL.CAPRIOLA XXX - 1</t>
  </si>
  <si>
    <t>SIGLAVI-CAPRIOLA XX-23/HB</t>
  </si>
  <si>
    <t>SIGLAVY - BAGDADY  XVII - 50</t>
  </si>
  <si>
    <t>SIGLAVY - BAGDADY XVII - 48</t>
  </si>
  <si>
    <t>SIGLAVY - CAPRIOLA  XXVIII</t>
  </si>
  <si>
    <t>Siglavy - Capriola XXII - 34</t>
  </si>
  <si>
    <t>Siglavy Bagdad y XVII- 24 (SB 17/24 R)</t>
  </si>
  <si>
    <t>Siglavy Bagdad y XVII- 26 (SB 17/26 R)</t>
  </si>
  <si>
    <t>Siglavy- Bagdady  XVI-39</t>
  </si>
  <si>
    <t>Siglavy- Bagdady  XVI-58</t>
  </si>
  <si>
    <t>SIGLAVY BAGDADY  XVIII - 2/ SB 18 - 2 M.</t>
  </si>
  <si>
    <t>SIGLAVY BAGDADY XIII - 7 ( SB 18 / 7 M )</t>
  </si>
  <si>
    <t>SIGLAVY BAGDADY XIV - 52 / SB 14-52 M</t>
  </si>
  <si>
    <t>SIGLAVY BAGDADY XIV - 54 / SB 14-54 M</t>
  </si>
  <si>
    <t>Siglavy Bagdady XIV - 58</t>
  </si>
  <si>
    <t>SIGLAVY BAGDADY XIV  59 / SB 14-59</t>
  </si>
  <si>
    <t>SIGLAVY BAGDADY XV-61/SB 17-61 R</t>
  </si>
  <si>
    <t>SIGLAVY BAGDADY XVII - 34</t>
  </si>
  <si>
    <t>SIGLAVY BAGDADY XVII - 44</t>
  </si>
  <si>
    <t>FN31</t>
  </si>
  <si>
    <t>Siglavy Bagdady XVII-17 ( SB 17 / 17 R )</t>
  </si>
  <si>
    <t>SIGLAVY BAGDADY XVII-2</t>
  </si>
  <si>
    <t>Siglavy Bagdady XVII-28 ( SB 17 - 28 R ) / 642</t>
  </si>
  <si>
    <t>Siglavy Bagdady XVII-31 ( SB 17-31 R ) / 64201</t>
  </si>
  <si>
    <t>Siglavy Bagdady XVII-32 (SB 17 - 32 R) 642019820200905</t>
  </si>
  <si>
    <t xml:space="preserve">Siglavy Bagdady XVII-33 (SB 17/ 33 R)
642019820437963
</t>
  </si>
  <si>
    <t xml:space="preserve">Siglavy Bagdady XVII-35 ( SB 17 / 35 R )
642019820556374
</t>
  </si>
  <si>
    <t>SIGLAVY BAGDADY XVIII -18(UMNA ) / IM / 2012 / ( 18M/SB18) , 642019820554102</t>
  </si>
  <si>
    <t xml:space="preserve">Siglavy Bagdady XVIII-26 / Visal (26M/Sb18)
642019820553663
</t>
  </si>
  <si>
    <t xml:space="preserve">Siglavy Bagdady XVIII-27 / Vhuraia    ( 27M/Sb18)
642019820554964
</t>
  </si>
  <si>
    <t>SIGLAVY BAGDADY/XVIII-5</t>
  </si>
  <si>
    <t>286a</t>
  </si>
  <si>
    <t>SIGLAVY C XXII-42</t>
  </si>
  <si>
    <t>SIGLAVY CAPRIOLA  XXVII-9 ( SC 27/9 )</t>
  </si>
  <si>
    <t>FN481</t>
  </si>
  <si>
    <t>Siglavy Capriola XVII- 68</t>
  </si>
  <si>
    <t>SIGLAVY CAPRIOLA XVII-62</t>
  </si>
  <si>
    <t>SIGLAVY CAPRIOLA XVII-63</t>
  </si>
  <si>
    <t>SIGLAVY CAPRIOLA XVII-65 642019820200626</t>
  </si>
  <si>
    <t xml:space="preserve">Siglavy Capriola XVII-72 SC 17 / 72 HB
642019820501584
</t>
  </si>
  <si>
    <t>Siglavy Capriola XVIII-32</t>
  </si>
  <si>
    <t>siglavy Capriola XX - 4/SC 20-4</t>
  </si>
  <si>
    <t>Siglavy Capriola XX-10</t>
  </si>
  <si>
    <t>Siglavy Capriola XX-13</t>
  </si>
  <si>
    <t>Siglavy Capriola XX-2</t>
  </si>
  <si>
    <t>Siglavy Capriola XX-21</t>
  </si>
  <si>
    <t>Siglavy Capriola XX-22</t>
  </si>
  <si>
    <t>Siglavy Capriola XX-28</t>
  </si>
  <si>
    <t xml:space="preserve">Siglavy Capriola XX-35 (SC 20 / 35 HB)
642019820600142
</t>
  </si>
  <si>
    <t xml:space="preserve">Siglavy Capriola XX-36  (SC 20 / 36 HB)
642019820646886
</t>
  </si>
  <si>
    <t xml:space="preserve">Siglavy Capriola XX-37  (SC 20 / 37 F)
642019820600841
</t>
  </si>
  <si>
    <t>SIGLAVY CAPRIOLA XX-41</t>
  </si>
  <si>
    <t>Siglavy Capriola XX-5</t>
  </si>
  <si>
    <t>Siglavy Capriola XX-6</t>
  </si>
  <si>
    <t>SIGLAVY- CAPRIOLA XXII - 44</t>
  </si>
  <si>
    <t>SIGLAVY- CAPRIOLA XXII - 46</t>
  </si>
  <si>
    <t>Siglavy Capriola XXII-11/SC 22-11F</t>
  </si>
  <si>
    <t>Siglavy Capriola XXII-18/SC 22-18 F</t>
  </si>
  <si>
    <t>Siglavy Capriola XXII-19/SC 22-19 F</t>
  </si>
  <si>
    <t>Siglavy Capriola XXII-3/SC 22-3</t>
  </si>
  <si>
    <t>Siglavy Capriola XXIII-5</t>
  </si>
  <si>
    <t>SIGLAVY CAPRIOLA XXIX - 1</t>
  </si>
  <si>
    <t>Siglavy Capriola XXVII-8</t>
  </si>
  <si>
    <t>FN38</t>
  </si>
  <si>
    <t>Siglavy Capriola XXVIII - 3</t>
  </si>
  <si>
    <t>FN42</t>
  </si>
  <si>
    <t>SIGLAVY CAPRIOLA XXVIII - 7</t>
  </si>
  <si>
    <t>Siglavy Capriola XXVIII- 2</t>
  </si>
  <si>
    <t>FN39</t>
  </si>
  <si>
    <t>SIGLAVY CAPRIOLA XXX-7</t>
  </si>
  <si>
    <t xml:space="preserve">Siglavy Cariola XX – 40  SC 20 / 40 HB
64201982050105
</t>
  </si>
  <si>
    <t>SIGLAVY-BAGDADY XVII - 46 (Administrare: 07-08-2019)</t>
  </si>
  <si>
    <t>Siglavy-Capriola XVII-56</t>
  </si>
  <si>
    <t>Siglavy-Capriola XXII-10</t>
  </si>
  <si>
    <t>Siglavy-Capriola XXVII-4</t>
  </si>
  <si>
    <t>SIMETRIA</t>
  </si>
  <si>
    <t>SIMINA / SIGLAVY BAGDADY XVIII - 13 (12M - SB18)</t>
  </si>
  <si>
    <t>Simona / Cygaj  I - 2 M ( 2M-Cy 1) / 642019820201387</t>
  </si>
  <si>
    <t>Simpatic/Tv-51 J</t>
  </si>
  <si>
    <t>Sindy / Cygaj I-8 M ( 8 M - Cy 1) / 642019820200552</t>
  </si>
  <si>
    <t>Sofia/Jv-3 J</t>
  </si>
  <si>
    <t>SOLEDAD</t>
  </si>
  <si>
    <t>Solfegiu/Jv-6 j</t>
  </si>
  <si>
    <t>SOLOMIA</t>
  </si>
  <si>
    <t>Somalia/Vi-21</t>
  </si>
  <si>
    <t>Songcocu</t>
  </si>
  <si>
    <t>SOPHIA</t>
  </si>
  <si>
    <t>SORA</t>
  </si>
  <si>
    <t>SORANA</t>
  </si>
  <si>
    <t>Sublima/Jr-16 J</t>
  </si>
  <si>
    <t>Subreta/Tv-46 J</t>
  </si>
  <si>
    <t>SULTANA</t>
  </si>
  <si>
    <t>Syglavy Bagdad y XVII- 27(SB  7- 27R)/642019820349666</t>
  </si>
  <si>
    <t>SYGLAVY-CAPRIOLA XVII-45/000658C9C1</t>
  </si>
  <si>
    <t>TABAC/HD-10 00065DDB12</t>
  </si>
  <si>
    <t>TABITA / KV-2 HB</t>
  </si>
  <si>
    <t>TAIFUN/TN-9 00065ECO3C</t>
  </si>
  <si>
    <t>TAINA / JB-2 HB</t>
  </si>
  <si>
    <t>Talia/Jr-16 J</t>
  </si>
  <si>
    <t>Tamisa/Gi-19 J</t>
  </si>
  <si>
    <t>TANG/HD-12 00065D9EA6</t>
  </si>
  <si>
    <t>Tank/Ba-59 J</t>
  </si>
  <si>
    <t>TARA / JB-9 HB</t>
  </si>
  <si>
    <t>TARAN / HB-1HB</t>
  </si>
  <si>
    <t>Tarc/HD-23</t>
  </si>
  <si>
    <t>TARIF/HD-13 00065DC578</t>
  </si>
  <si>
    <t>Telma/Gi-26 J</t>
  </si>
  <si>
    <t>Tendinita/G-18 J</t>
  </si>
  <si>
    <t>TEUTON / HD-5 HB</t>
  </si>
  <si>
    <t>Teuton/Gi-25 J</t>
  </si>
  <si>
    <t xml:space="preserve">Tibru (21Va)/642019820102057
</t>
  </si>
  <si>
    <t>TIGANCA / HB-3 HB</t>
  </si>
  <si>
    <t>Timis/31C-Ck</t>
  </si>
  <si>
    <t>TITO/HD-20 00065E9F77</t>
  </si>
  <si>
    <t>TITUS Nc-12R / 00065EA4FE</t>
  </si>
  <si>
    <t>Trevis/Jv-10 J</t>
  </si>
  <si>
    <t>Tristan /Ba-57 J</t>
  </si>
  <si>
    <t>Troia/6 C-Va</t>
  </si>
  <si>
    <t>Troiana/9C-Bb</t>
  </si>
  <si>
    <t>Trotus/Ib-20</t>
  </si>
  <si>
    <t>Tulipan  XIX - 30</t>
  </si>
  <si>
    <t>TULIPAN  XX</t>
  </si>
  <si>
    <t>Tulipan  XX - 15</t>
  </si>
  <si>
    <t>TULIPAN  XX - 36</t>
  </si>
  <si>
    <t>TULIPAN  XX- 35</t>
  </si>
  <si>
    <t>TULIPAN  XXIII</t>
  </si>
  <si>
    <t>Tulipan X –12</t>
  </si>
  <si>
    <t>TULIPAN XIV-30/000658C88C</t>
  </si>
  <si>
    <t>Tulipan XIX - 10</t>
  </si>
  <si>
    <t>Tulipan XIX - 12</t>
  </si>
  <si>
    <t>Tulipan XIX -6 /T 19-6 F</t>
  </si>
  <si>
    <t>Tulipan XIX-13/T 19-13F</t>
  </si>
  <si>
    <t>TULIPAN XIX-35/2011</t>
  </si>
  <si>
    <t>TULIPAN XIX-8/2003</t>
  </si>
  <si>
    <t>Tulipan XVIII - 4</t>
  </si>
  <si>
    <t>Tulipan XX - 21</t>
  </si>
  <si>
    <t>Tulipan XX - 25</t>
  </si>
  <si>
    <t>TULIPAN XX - 32</t>
  </si>
  <si>
    <t>TULIPAN XX - 37</t>
  </si>
  <si>
    <t>TULIPAN XX - 39</t>
  </si>
  <si>
    <t>Tulipan XX - 4</t>
  </si>
  <si>
    <t>TULIPAN XX - 40</t>
  </si>
  <si>
    <t>TULIPAN XX - 41/T 20-41 F</t>
  </si>
  <si>
    <t>Tulipan XX-2/T 20-2F</t>
  </si>
  <si>
    <t>TULIPAN XX-20</t>
  </si>
  <si>
    <t xml:space="preserve">Tulipan XX-29    (T 20 / 29 F)
642019820372521
</t>
  </si>
  <si>
    <t xml:space="preserve">Tulipan XX-31  (T 20 / 31 F)
642019820345063
</t>
  </si>
  <si>
    <t>TULIPAN XX-7 (T 20/7F)</t>
  </si>
  <si>
    <t>TULIPAN XXII - 12</t>
  </si>
  <si>
    <t>TULIPAN XXII - 9</t>
  </si>
  <si>
    <t>TULIPAN XXII-10</t>
  </si>
  <si>
    <t>TULIPAN XXII-3</t>
  </si>
  <si>
    <t>TULIPAN XXII-6</t>
  </si>
  <si>
    <t>TULIPAN XXIII - 6</t>
  </si>
  <si>
    <t>TULIPAN XXIII - 7</t>
  </si>
  <si>
    <t>301/</t>
  </si>
  <si>
    <t>TULIPAN XXIII-14</t>
  </si>
  <si>
    <t>FN12</t>
  </si>
  <si>
    <t>Tulipan XXIII-4</t>
  </si>
  <si>
    <t xml:space="preserve">Tulipan XXIIII-10  (T 23 / 10 F)
642019820372386
</t>
  </si>
  <si>
    <t>316/</t>
  </si>
  <si>
    <t>TULIPAN XXIV - 1</t>
  </si>
  <si>
    <t>TULIPAN XXIV - 4</t>
  </si>
  <si>
    <t>TULIPAN XXIV - 7</t>
  </si>
  <si>
    <t>TULIPAN XXIV -5/T 24 - 5 F</t>
  </si>
  <si>
    <t>Tura/Ba-58 J</t>
  </si>
  <si>
    <t>TURCANA / HD-28 HB</t>
  </si>
  <si>
    <t>UCIC (G-27 J)</t>
  </si>
  <si>
    <t>UIMIREA (Fd- 22 J)</t>
  </si>
  <si>
    <t>Ulm/Gi-27 J</t>
  </si>
  <si>
    <t>Unita/Jv-10J</t>
  </si>
  <si>
    <t>Uns/Jp 55</t>
  </si>
  <si>
    <t>Ura niu/Cv- 2J</t>
  </si>
  <si>
    <t>Urbanus/Gi-30J</t>
  </si>
  <si>
    <t>URLET / At 8</t>
  </si>
  <si>
    <t>URSULINA</t>
  </si>
  <si>
    <t>URZICAT Jp 32</t>
  </si>
  <si>
    <t>Usuratica/Jv-17J</t>
  </si>
  <si>
    <t>USURICA / JB-24HB</t>
  </si>
  <si>
    <t>Utopic /G 26 J</t>
  </si>
  <si>
    <t>VADIM (Mp - 6 J)</t>
  </si>
  <si>
    <t>VALEA (E-45 J)</t>
  </si>
  <si>
    <t>VAMA / JB-28HB</t>
  </si>
  <si>
    <t>VAMPIR (Gi / 33J) / 642019820011757</t>
  </si>
  <si>
    <t>VARTEJ</t>
  </si>
  <si>
    <t>VENDETA (G-32 J)</t>
  </si>
  <si>
    <t>VENERA</t>
  </si>
  <si>
    <t>Vic toria (D/FG 13)</t>
  </si>
  <si>
    <t>VIDIA ROSIE</t>
  </si>
  <si>
    <t>VIDONA  (Cv/5 J)</t>
  </si>
  <si>
    <t>VIFOR NEGRU</t>
  </si>
  <si>
    <t>VIN / HB-12HB</t>
  </si>
  <si>
    <t>VIORICA (Cv-3 J)</t>
  </si>
  <si>
    <t>VIS/K 43-D</t>
  </si>
  <si>
    <t>VOIAJORA ( D / K 106 )</t>
  </si>
  <si>
    <t>VOLUPTOASA/Dn- 24</t>
  </si>
  <si>
    <t>VRAJA LIREI ( D / K77)</t>
  </si>
  <si>
    <t>Vraja Sou/K-53</t>
  </si>
  <si>
    <t>VRAJA STANCA</t>
  </si>
  <si>
    <t>VRAJA ZAPEZII</t>
  </si>
  <si>
    <t>VULTUR PESCAR</t>
  </si>
  <si>
    <t>WAFARA EL IMAN  I - 46</t>
  </si>
  <si>
    <t>WAJIB NEDJARI XIII - 23</t>
  </si>
  <si>
    <t>WANIF MERSUCH XXVI - 27</t>
  </si>
  <si>
    <t>WAVADA EL IMAN I - 47</t>
  </si>
  <si>
    <t>WIRFANA GAZAL XX - 33</t>
  </si>
  <si>
    <t>XANDER - GAZAL  XX - 37</t>
  </si>
  <si>
    <t>XANDRA - SIGLAVY - BAGDADY  XVIII - 37</t>
  </si>
  <si>
    <t>XANIA - NEDJARI  XIII - 33</t>
  </si>
  <si>
    <t>XANTI - SIGLAVY - BAGDADY  XVIII - 38</t>
  </si>
  <si>
    <t>XAVIA - MERSUCH  XXVI - 34</t>
  </si>
  <si>
    <t>XAVIER - SIGLAVY - BAGDADY  XVIII - 35</t>
  </si>
  <si>
    <t>XENA - SIGLAVY - BAGDADY  XIX - 1</t>
  </si>
  <si>
    <t>XENE - CYGAJI  82</t>
  </si>
  <si>
    <t>XENIA</t>
  </si>
  <si>
    <t>XIAN - HADBAN  XXXVIII - 39</t>
  </si>
  <si>
    <t>XISTA - MERSUCH  XXVI - 36</t>
  </si>
  <si>
    <t>XOTO - SIGLAVY - BAGDADY  XVIII - 40</t>
  </si>
  <si>
    <t>XYLON</t>
  </si>
  <si>
    <t>ZAARA/GAZAL XX-34</t>
  </si>
  <si>
    <t>ZAFIRA -SIGLAVY -BAGDADY XVIII - 33</t>
  </si>
  <si>
    <t>Zagir - Hadban XXXVIII - 37</t>
  </si>
  <si>
    <t>Zahur - Gazal XIX - 36</t>
  </si>
  <si>
    <t>ZAIDA - MERSUCH  XX VI - 30</t>
  </si>
  <si>
    <t>Zaira ( Vi/30 I )</t>
  </si>
  <si>
    <t>ZANZIBAR- MERSUCH XXVI - 29</t>
  </si>
  <si>
    <t>ZAR</t>
  </si>
  <si>
    <t>Zar ( Ib / 30 I )</t>
  </si>
  <si>
    <t>Zar (Rs/2J)</t>
  </si>
  <si>
    <t>Zara (Vi/28 I)</t>
  </si>
  <si>
    <t>ZEPELIN Kj-10 HB / 00065DD4C1</t>
  </si>
  <si>
    <t>Zet / Jp 37HB</t>
  </si>
  <si>
    <t>Zhakira - Mersuch XXVI - 32</t>
  </si>
  <si>
    <t>Ziar / Kj - 12HB</t>
  </si>
  <si>
    <t>Zid / Jp 39HB</t>
  </si>
  <si>
    <t>Zira (Vi/32 I )</t>
  </si>
  <si>
    <t>Zmeu / Jp 41HB</t>
  </si>
  <si>
    <t>Zona(Pd/1 I)</t>
  </si>
  <si>
    <t>Zoraba - Hadban XXXVIII - 36</t>
  </si>
  <si>
    <t>ZOREL Gi-36 J 642019820073265</t>
  </si>
  <si>
    <t>Zoric a (Jv/29 J)</t>
  </si>
  <si>
    <t>Zoro(Vi/31 I)</t>
  </si>
  <si>
    <t>Zudora - Mersuch XXVI - 31</t>
  </si>
  <si>
    <t>ZUHARA - NEDJARI XIII - 28</t>
  </si>
  <si>
    <t>ZULAIDA- HADBAN XXXVIII - 35</t>
  </si>
  <si>
    <t>ZULEIKHA - NEDJARI XIII - 27</t>
  </si>
  <si>
    <t>Sum of VALOAREA  de inventar</t>
  </si>
  <si>
    <t>MMAP</t>
  </si>
  <si>
    <t xml:space="preserve">FURIOSO  LXVI - 11 </t>
  </si>
  <si>
    <t>denumire</t>
  </si>
  <si>
    <t>nr. Inv  mmap</t>
  </si>
  <si>
    <t>diferenta IC-RNP</t>
  </si>
  <si>
    <t>diferenta MMAP-RNP</t>
  </si>
  <si>
    <t>Sum of Valoarea</t>
  </si>
  <si>
    <t>NR.</t>
  </si>
  <si>
    <t>Codul</t>
  </si>
  <si>
    <t>Valoarea</t>
  </si>
  <si>
    <t>156987.</t>
  </si>
  <si>
    <t>157006.</t>
  </si>
  <si>
    <t>157015.</t>
  </si>
  <si>
    <t>157017.</t>
  </si>
  <si>
    <t>500993.</t>
  </si>
  <si>
    <t>500994.</t>
  </si>
  <si>
    <t>500995.</t>
  </si>
  <si>
    <t>500996.</t>
  </si>
  <si>
    <t>500997.</t>
  </si>
  <si>
    <t>501025.</t>
  </si>
  <si>
    <t>501026.</t>
  </si>
  <si>
    <t>501078</t>
  </si>
  <si>
    <t>5292.</t>
  </si>
  <si>
    <t>5293.</t>
  </si>
  <si>
    <t>FN55.1</t>
  </si>
  <si>
    <t>FN55.2</t>
  </si>
  <si>
    <t>512804.</t>
  </si>
  <si>
    <t>512814.</t>
  </si>
  <si>
    <t>2.</t>
  </si>
  <si>
    <t>512803.</t>
  </si>
  <si>
    <t>512778.</t>
  </si>
  <si>
    <t>6.1</t>
  </si>
  <si>
    <t>14.</t>
  </si>
  <si>
    <t>512781.</t>
  </si>
  <si>
    <t>512802.</t>
  </si>
  <si>
    <t>512801.</t>
  </si>
  <si>
    <t>512782.</t>
  </si>
  <si>
    <t>145875.</t>
  </si>
  <si>
    <t>512784.</t>
  </si>
  <si>
    <t>512818.</t>
  </si>
  <si>
    <t>148929.</t>
  </si>
  <si>
    <t>156804.</t>
  </si>
  <si>
    <t>156803.</t>
  </si>
  <si>
    <t>156802.</t>
  </si>
  <si>
    <t>156801.</t>
  </si>
  <si>
    <t>156800.</t>
  </si>
  <si>
    <t>156799.</t>
  </si>
  <si>
    <t>12.</t>
  </si>
  <si>
    <t>156817.</t>
  </si>
  <si>
    <t>156816.</t>
  </si>
  <si>
    <t>156815.</t>
  </si>
  <si>
    <t>156814.</t>
  </si>
  <si>
    <t>156813.</t>
  </si>
  <si>
    <t>156822.</t>
  </si>
  <si>
    <t>156821.</t>
  </si>
  <si>
    <t>156818.</t>
  </si>
  <si>
    <t>156827.</t>
  </si>
  <si>
    <t>156826.</t>
  </si>
  <si>
    <t>500916.</t>
  </si>
  <si>
    <t>160691.</t>
  </si>
  <si>
    <t>160692.</t>
  </si>
  <si>
    <t>160687.</t>
  </si>
  <si>
    <t>160688.</t>
  </si>
  <si>
    <t>160689.</t>
  </si>
  <si>
    <t>160690.</t>
  </si>
  <si>
    <t>157107.</t>
  </si>
  <si>
    <t>157106.</t>
  </si>
  <si>
    <t>157123.</t>
  </si>
  <si>
    <t>157124.</t>
  </si>
  <si>
    <t>160364.</t>
  </si>
  <si>
    <t>160363.</t>
  </si>
  <si>
    <t>160362.</t>
  </si>
  <si>
    <t>157140.</t>
  </si>
  <si>
    <t>157129.</t>
  </si>
  <si>
    <t>157130.</t>
  </si>
  <si>
    <t>157131.</t>
  </si>
  <si>
    <t>157136.</t>
  </si>
  <si>
    <t>157135.</t>
  </si>
  <si>
    <t>156853.</t>
  </si>
  <si>
    <t>156855.</t>
  </si>
  <si>
    <t>156856.</t>
  </si>
  <si>
    <t>156857.</t>
  </si>
  <si>
    <t>156858.</t>
  </si>
  <si>
    <t>156867.</t>
  </si>
  <si>
    <t>156868.</t>
  </si>
  <si>
    <t>156869.</t>
  </si>
  <si>
    <t>156870.</t>
  </si>
  <si>
    <t>156871.</t>
  </si>
  <si>
    <t>156875.</t>
  </si>
  <si>
    <t>156879.</t>
  </si>
  <si>
    <t>156880.</t>
  </si>
  <si>
    <t>156881.</t>
  </si>
  <si>
    <t>156885.</t>
  </si>
  <si>
    <t>157812.</t>
  </si>
  <si>
    <t>157813.</t>
  </si>
  <si>
    <t>157811.</t>
  </si>
  <si>
    <t>157814.</t>
  </si>
  <si>
    <t>157795.</t>
  </si>
  <si>
    <t>157796.</t>
  </si>
  <si>
    <t>157797.</t>
  </si>
  <si>
    <t>157798.</t>
  </si>
  <si>
    <t>159270.</t>
  </si>
  <si>
    <t>159276.</t>
  </si>
  <si>
    <t>159274.</t>
  </si>
  <si>
    <t>159264.</t>
  </si>
  <si>
    <t>159265.</t>
  </si>
  <si>
    <t>159266.</t>
  </si>
  <si>
    <t>159277.</t>
  </si>
  <si>
    <t>159508.</t>
  </si>
  <si>
    <t>159512.</t>
  </si>
  <si>
    <t>160596.</t>
  </si>
  <si>
    <t>160605.</t>
  </si>
  <si>
    <t>160606.</t>
  </si>
  <si>
    <t>160611.</t>
  </si>
  <si>
    <t>160612.</t>
  </si>
  <si>
    <t>160613.</t>
  </si>
  <si>
    <t>160615.</t>
  </si>
  <si>
    <t>160616.</t>
  </si>
  <si>
    <t>20141</t>
  </si>
  <si>
    <t>20153</t>
  </si>
  <si>
    <t>156757.</t>
  </si>
  <si>
    <t>156760.</t>
  </si>
  <si>
    <t>3228</t>
  </si>
  <si>
    <t>20147</t>
  </si>
  <si>
    <t>156972.</t>
  </si>
  <si>
    <t>20143</t>
  </si>
  <si>
    <t>156915.</t>
  </si>
  <si>
    <t>9500443.</t>
  </si>
  <si>
    <t>157332.</t>
  </si>
  <si>
    <t>512925</t>
  </si>
  <si>
    <t>3193.1</t>
  </si>
  <si>
    <t>157338.</t>
  </si>
  <si>
    <t>159281.</t>
  </si>
  <si>
    <t>160340.</t>
  </si>
  <si>
    <t>20150</t>
  </si>
  <si>
    <t>160332.</t>
  </si>
  <si>
    <t>156895.</t>
  </si>
  <si>
    <t>160335.</t>
  </si>
  <si>
    <t>159154.</t>
  </si>
  <si>
    <t>160328.</t>
  </si>
  <si>
    <t>20148</t>
  </si>
  <si>
    <t>160330.</t>
  </si>
  <si>
    <t>157472.</t>
  </si>
  <si>
    <t>157029.</t>
  </si>
  <si>
    <t>157451.</t>
  </si>
  <si>
    <t>160339.</t>
  </si>
  <si>
    <t>2167 RNP</t>
  </si>
  <si>
    <t>3183.</t>
  </si>
  <si>
    <t>3187.</t>
  </si>
  <si>
    <t>3182.</t>
  </si>
  <si>
    <t>3186.1</t>
  </si>
  <si>
    <t>3198</t>
  </si>
  <si>
    <t>3185.1</t>
  </si>
  <si>
    <t>3197.1</t>
  </si>
  <si>
    <t>160321.</t>
  </si>
  <si>
    <t>3196.1</t>
  </si>
  <si>
    <t>3195</t>
  </si>
  <si>
    <t>3181.1</t>
  </si>
  <si>
    <t>3156.1</t>
  </si>
  <si>
    <t>3155.</t>
  </si>
  <si>
    <t>3154.</t>
  </si>
  <si>
    <t>3158.1</t>
  </si>
  <si>
    <t>17301.</t>
  </si>
  <si>
    <t>151680.</t>
  </si>
  <si>
    <t>3163.</t>
  </si>
  <si>
    <t>3162.</t>
  </si>
  <si>
    <t>156788.</t>
  </si>
  <si>
    <t>3169.1</t>
  </si>
  <si>
    <t>3166.1</t>
  </si>
  <si>
    <t>3167.1</t>
  </si>
  <si>
    <t>160669.</t>
  </si>
  <si>
    <t>160673.</t>
  </si>
  <si>
    <t>160671.</t>
  </si>
  <si>
    <t>160672.</t>
  </si>
  <si>
    <t>160674.</t>
  </si>
  <si>
    <t>156990.</t>
  </si>
  <si>
    <t>159460.</t>
  </si>
  <si>
    <t>151681.</t>
  </si>
  <si>
    <t>151683.</t>
  </si>
  <si>
    <t>3165.1</t>
  </si>
  <si>
    <t>3168.1</t>
  </si>
  <si>
    <t>217236.</t>
  </si>
  <si>
    <t>217213.</t>
  </si>
  <si>
    <t>3184.</t>
  </si>
  <si>
    <t>160320.</t>
  </si>
  <si>
    <t>160621.</t>
  </si>
  <si>
    <t>156939.</t>
  </si>
  <si>
    <t>160622.</t>
  </si>
  <si>
    <t>160618.</t>
  </si>
  <si>
    <t>156961.</t>
  </si>
  <si>
    <t>156930.</t>
  </si>
  <si>
    <t>159141.</t>
  </si>
  <si>
    <t>3157.1</t>
  </si>
  <si>
    <t>159470.</t>
  </si>
  <si>
    <t>159145.</t>
  </si>
  <si>
    <t>159146.</t>
  </si>
  <si>
    <t>159143.</t>
  </si>
  <si>
    <t>159149.</t>
  </si>
  <si>
    <t>159504.</t>
  </si>
  <si>
    <t>160337.</t>
  </si>
  <si>
    <t>160342.</t>
  </si>
  <si>
    <t>3223</t>
  </si>
  <si>
    <t>159280.</t>
  </si>
  <si>
    <t>20152</t>
  </si>
  <si>
    <t>3030.1</t>
  </si>
  <si>
    <t>3028.1</t>
  </si>
  <si>
    <t>3032.1</t>
  </si>
  <si>
    <t>148567.</t>
  </si>
  <si>
    <t>157820.</t>
  </si>
  <si>
    <t>3031.1</t>
  </si>
  <si>
    <t>159463.</t>
  </si>
  <si>
    <t>148691.</t>
  </si>
  <si>
    <t>159467.</t>
  </si>
  <si>
    <t>159147.</t>
  </si>
  <si>
    <t>20142</t>
  </si>
  <si>
    <t>160334.</t>
  </si>
  <si>
    <t>20154</t>
  </si>
  <si>
    <t>512977</t>
  </si>
  <si>
    <t>151717.</t>
  </si>
  <si>
    <t>148677.</t>
  </si>
  <si>
    <t>148704.</t>
  </si>
  <si>
    <t>148701.</t>
  </si>
  <si>
    <t>2153</t>
  </si>
  <si>
    <t>159461.</t>
  </si>
  <si>
    <t>160331.</t>
  </si>
  <si>
    <t>3192.1</t>
  </si>
  <si>
    <t>160338.</t>
  </si>
  <si>
    <t>160336.</t>
  </si>
  <si>
    <t>156969.</t>
  </si>
  <si>
    <t>159283.</t>
  </si>
  <si>
    <t>159233.</t>
  </si>
  <si>
    <t>160333.</t>
  </si>
  <si>
    <t>158022.</t>
  </si>
  <si>
    <t>159140.</t>
  </si>
  <si>
    <t>20149</t>
  </si>
  <si>
    <t>160407.</t>
  </si>
  <si>
    <t>20140</t>
  </si>
  <si>
    <t>156767.</t>
  </si>
  <si>
    <t>296b.</t>
  </si>
  <si>
    <t>157595.</t>
  </si>
  <si>
    <t>156773.</t>
  </si>
  <si>
    <t>159279.</t>
  </si>
  <si>
    <t>512978</t>
  </si>
  <si>
    <t>156768.</t>
  </si>
  <si>
    <t>160406.</t>
  </si>
  <si>
    <t>297b.</t>
  </si>
  <si>
    <t>512899</t>
  </si>
  <si>
    <t>159457.</t>
  </si>
  <si>
    <t>FN44.2</t>
  </si>
  <si>
    <t>160404.</t>
  </si>
  <si>
    <t>157610.</t>
  </si>
  <si>
    <t>512882.</t>
  </si>
  <si>
    <t>512930</t>
  </si>
  <si>
    <t>512878.</t>
  </si>
  <si>
    <t>512901</t>
  </si>
  <si>
    <t>157709.</t>
  </si>
  <si>
    <t>160642.</t>
  </si>
  <si>
    <t>294b.</t>
  </si>
  <si>
    <t>160648.</t>
  </si>
  <si>
    <t>156775.</t>
  </si>
  <si>
    <t>298b.</t>
  </si>
  <si>
    <t>292b.</t>
  </si>
  <si>
    <t>291b.</t>
  </si>
  <si>
    <t>156897.</t>
  </si>
  <si>
    <t>157687.</t>
  </si>
  <si>
    <t>286b.</t>
  </si>
  <si>
    <t>160405.</t>
  </si>
  <si>
    <t>4203.1</t>
  </si>
  <si>
    <t>146295.</t>
  </si>
  <si>
    <t>295b.</t>
  </si>
  <si>
    <t>293b.</t>
  </si>
  <si>
    <t>290b.</t>
  </si>
  <si>
    <t>156774.</t>
  </si>
  <si>
    <t>299b.</t>
  </si>
  <si>
    <t>157693.</t>
  </si>
  <si>
    <t>4215.1</t>
  </si>
  <si>
    <t>148048.</t>
  </si>
  <si>
    <t>148051.</t>
  </si>
  <si>
    <t>500642.</t>
  </si>
  <si>
    <t>148149.</t>
  </si>
  <si>
    <t>148129.</t>
  </si>
  <si>
    <t>500637.</t>
  </si>
  <si>
    <t>148163.</t>
  </si>
  <si>
    <t>500794.</t>
  </si>
  <si>
    <t>500785.</t>
  </si>
  <si>
    <t>500786.</t>
  </si>
  <si>
    <t>148139.</t>
  </si>
  <si>
    <t>148164.</t>
  </si>
  <si>
    <t>500782.</t>
  </si>
  <si>
    <t>148165.</t>
  </si>
  <si>
    <t>500624.</t>
  </si>
  <si>
    <t>148146.</t>
  </si>
  <si>
    <t>500784.</t>
  </si>
  <si>
    <t>500792.</t>
  </si>
  <si>
    <t>500790.</t>
  </si>
  <si>
    <t>148155.</t>
  </si>
  <si>
    <t>148156.</t>
  </si>
  <si>
    <t>500808.</t>
  </si>
  <si>
    <t>148157.</t>
  </si>
  <si>
    <t>148159.</t>
  </si>
  <si>
    <t>148160.</t>
  </si>
  <si>
    <t>500783.</t>
  </si>
  <si>
    <t>146125.</t>
  </si>
  <si>
    <t>146127.</t>
  </si>
  <si>
    <t>146584.</t>
  </si>
  <si>
    <t>146110.</t>
  </si>
  <si>
    <t>146115.</t>
  </si>
  <si>
    <t>145711.</t>
  </si>
  <si>
    <t>146507.</t>
  </si>
  <si>
    <t>146479.</t>
  </si>
  <si>
    <t>146480.</t>
  </si>
  <si>
    <t>146482.</t>
  </si>
  <si>
    <t>146483.</t>
  </si>
  <si>
    <t>145709.</t>
  </si>
  <si>
    <t>145715.</t>
  </si>
  <si>
    <t>146489.</t>
  </si>
  <si>
    <t>146494.</t>
  </si>
  <si>
    <t>146495.</t>
  </si>
  <si>
    <t>146500.</t>
  </si>
  <si>
    <t>145984.</t>
  </si>
  <si>
    <t>145985.</t>
  </si>
  <si>
    <t>145880.</t>
  </si>
  <si>
    <t>146634.</t>
  </si>
  <si>
    <t>145883.</t>
  </si>
  <si>
    <t>146894.</t>
  </si>
  <si>
    <t>146969.</t>
  </si>
  <si>
    <t>147041.</t>
  </si>
  <si>
    <t>147040.</t>
  </si>
  <si>
    <t>146466.</t>
  </si>
  <si>
    <t>146478.</t>
  </si>
  <si>
    <t>145943.</t>
  </si>
  <si>
    <t>146810.</t>
  </si>
  <si>
    <t>145929.</t>
  </si>
  <si>
    <t>146656.</t>
  </si>
  <si>
    <t>146834.</t>
  </si>
  <si>
    <t>146837.</t>
  </si>
  <si>
    <t>147014.</t>
  </si>
  <si>
    <t>146205.</t>
  </si>
  <si>
    <t>145739.</t>
  </si>
  <si>
    <t>146220.</t>
  </si>
  <si>
    <t>146207.</t>
  </si>
  <si>
    <t>146658.</t>
  </si>
  <si>
    <t>146206.</t>
  </si>
  <si>
    <t>146159.</t>
  </si>
  <si>
    <t>145666.</t>
  </si>
  <si>
    <t>145668.</t>
  </si>
  <si>
    <t>145740.</t>
  </si>
  <si>
    <t>146202.</t>
  </si>
  <si>
    <t>146215.</t>
  </si>
  <si>
    <t>146214.</t>
  </si>
  <si>
    <t>146204.</t>
  </si>
  <si>
    <t>146546.</t>
  </si>
  <si>
    <t>145732.</t>
  </si>
  <si>
    <t>145735.</t>
  </si>
  <si>
    <t>145679.</t>
  </si>
  <si>
    <t>145738.</t>
  </si>
  <si>
    <t>145684.</t>
  </si>
  <si>
    <t>145701.</t>
  </si>
  <si>
    <t>146659.</t>
  </si>
  <si>
    <t>146660.</t>
  </si>
  <si>
    <t>145941.</t>
  </si>
  <si>
    <t>145741.</t>
  </si>
  <si>
    <t>146175.</t>
  </si>
  <si>
    <t>146983.</t>
  </si>
  <si>
    <t>147016.</t>
  </si>
  <si>
    <t>160709.</t>
  </si>
  <si>
    <t>4212.1</t>
  </si>
  <si>
    <t>159256.</t>
  </si>
  <si>
    <t>160325.</t>
  </si>
  <si>
    <t>160326.</t>
  </si>
  <si>
    <t>4204.1</t>
  </si>
  <si>
    <t>157695.</t>
  </si>
  <si>
    <t>157700.</t>
  </si>
  <si>
    <t>157699.</t>
  </si>
  <si>
    <t>157696.</t>
  </si>
  <si>
    <t>4211.1</t>
  </si>
  <si>
    <t>157698.</t>
  </si>
  <si>
    <t>4209.1</t>
  </si>
  <si>
    <t>4207.1</t>
  </si>
  <si>
    <t>160708.</t>
  </si>
  <si>
    <t>3a.</t>
  </si>
  <si>
    <t>157330.</t>
  </si>
  <si>
    <t>156828.</t>
  </si>
  <si>
    <t>299a.</t>
  </si>
  <si>
    <t>292a.</t>
  </si>
  <si>
    <t>296a.</t>
  </si>
  <si>
    <t>157011.</t>
  </si>
  <si>
    <t>157028.</t>
  </si>
  <si>
    <t>89.</t>
  </si>
  <si>
    <t>157137.</t>
  </si>
  <si>
    <t>157125.</t>
  </si>
  <si>
    <t>157144.</t>
  </si>
  <si>
    <t>90.</t>
  </si>
  <si>
    <t>156677.</t>
  </si>
  <si>
    <t>156678.</t>
  </si>
  <si>
    <t>159245.</t>
  </si>
  <si>
    <t>FN43.1</t>
  </si>
  <si>
    <t>FN46.1</t>
  </si>
  <si>
    <t>454</t>
  </si>
  <si>
    <t>458</t>
  </si>
  <si>
    <t>464</t>
  </si>
  <si>
    <t>473</t>
  </si>
  <si>
    <t>476</t>
  </si>
  <si>
    <t>5598 RNP</t>
  </si>
  <si>
    <t>480 RNP</t>
  </si>
  <si>
    <t>335</t>
  </si>
  <si>
    <t>157794.</t>
  </si>
  <si>
    <t>159268.</t>
  </si>
  <si>
    <t>159247.</t>
  </si>
  <si>
    <t>5191.1</t>
  </si>
  <si>
    <t>5518</t>
  </si>
  <si>
    <t>157799.</t>
  </si>
  <si>
    <t>5569</t>
  </si>
  <si>
    <t>5590 RNP</t>
  </si>
  <si>
    <t>5585 RNP</t>
  </si>
  <si>
    <t>5586 RNP</t>
  </si>
  <si>
    <t>4213.1</t>
  </si>
  <si>
    <t>4205.1</t>
  </si>
  <si>
    <t>4219.1</t>
  </si>
  <si>
    <t>4214.1</t>
  </si>
  <si>
    <t>4210.</t>
  </si>
  <si>
    <t>4208.1</t>
  </si>
  <si>
    <t>157200.</t>
  </si>
  <si>
    <t>20095</t>
  </si>
  <si>
    <t>157182.</t>
  </si>
  <si>
    <t>157203.</t>
  </si>
  <si>
    <t>157199.</t>
  </si>
  <si>
    <t>157773.</t>
  </si>
  <si>
    <t>157774.</t>
  </si>
  <si>
    <t>157776.</t>
  </si>
  <si>
    <t>157781.</t>
  </si>
  <si>
    <t>160663.</t>
  </si>
  <si>
    <t>193</t>
  </si>
  <si>
    <t>160661.</t>
  </si>
  <si>
    <t>197</t>
  </si>
  <si>
    <t>194</t>
  </si>
  <si>
    <t>512896</t>
  </si>
  <si>
    <t>159198.</t>
  </si>
  <si>
    <t>159199.</t>
  </si>
  <si>
    <t>159204.</t>
  </si>
  <si>
    <t>159495.</t>
  </si>
  <si>
    <t>501135</t>
  </si>
  <si>
    <t>501136</t>
  </si>
  <si>
    <t>501138</t>
  </si>
  <si>
    <t>501164 RNP</t>
  </si>
  <si>
    <t>501087</t>
  </si>
  <si>
    <t>501027.</t>
  </si>
  <si>
    <t>501039</t>
  </si>
  <si>
    <t>501033</t>
  </si>
  <si>
    <t>157453.</t>
  </si>
  <si>
    <t>157455.</t>
  </si>
  <si>
    <t>157470.</t>
  </si>
  <si>
    <t>157473.</t>
  </si>
  <si>
    <t>157495.</t>
  </si>
  <si>
    <t>157490.</t>
  </si>
  <si>
    <t>157544.</t>
  </si>
  <si>
    <t>158043.</t>
  </si>
  <si>
    <t>160694.</t>
  </si>
  <si>
    <t>512914</t>
  </si>
  <si>
    <t>4266.1</t>
  </si>
  <si>
    <t>4270</t>
  </si>
  <si>
    <t>4263.1</t>
  </si>
  <si>
    <t>151729.</t>
  </si>
  <si>
    <t>512928</t>
  </si>
  <si>
    <t>159257.</t>
  </si>
  <si>
    <t>159255.</t>
  </si>
  <si>
    <t>159254.</t>
  </si>
  <si>
    <t>4273.1</t>
  </si>
  <si>
    <t>4272</t>
  </si>
  <si>
    <t>4262.1</t>
  </si>
  <si>
    <t>4267.1</t>
  </si>
  <si>
    <t>156892.</t>
  </si>
  <si>
    <t>159462.</t>
  </si>
  <si>
    <t>157717.</t>
  </si>
  <si>
    <t>6283.1</t>
  </si>
  <si>
    <t>159258.</t>
  </si>
  <si>
    <t>512951</t>
  </si>
  <si>
    <t>156950.</t>
  </si>
  <si>
    <t>4265.1</t>
  </si>
  <si>
    <t>160604.</t>
  </si>
  <si>
    <t>512876.</t>
  </si>
  <si>
    <t>157702.</t>
  </si>
  <si>
    <t>148721.</t>
  </si>
  <si>
    <t>4261.1</t>
  </si>
  <si>
    <t>4268.1</t>
  </si>
  <si>
    <t>512900</t>
  </si>
  <si>
    <t>512926</t>
  </si>
  <si>
    <t>4271.1</t>
  </si>
  <si>
    <t>4269.1</t>
  </si>
  <si>
    <t>512877.</t>
  </si>
  <si>
    <t>512856.</t>
  </si>
  <si>
    <t>157703.</t>
  </si>
  <si>
    <t>159150.</t>
  </si>
  <si>
    <t>159425.</t>
  </si>
  <si>
    <t>4278.1</t>
  </si>
  <si>
    <t>156667.</t>
  </si>
  <si>
    <t>157152.</t>
  </si>
  <si>
    <t>159144.</t>
  </si>
  <si>
    <t>4274.1</t>
  </si>
  <si>
    <t>4400 RNP</t>
  </si>
  <si>
    <t>159418.</t>
  </si>
  <si>
    <t>4288.1</t>
  </si>
  <si>
    <t>159420.</t>
  </si>
  <si>
    <t>4282.1</t>
  </si>
  <si>
    <t>4283</t>
  </si>
  <si>
    <t>159421.</t>
  </si>
  <si>
    <t>159419.</t>
  </si>
  <si>
    <t>217305</t>
  </si>
  <si>
    <t>6269.1</t>
  </si>
  <si>
    <t>501131</t>
  </si>
  <si>
    <t>501132</t>
  </si>
  <si>
    <t>157178.</t>
  </si>
  <si>
    <t>157206.</t>
  </si>
  <si>
    <t>157783.</t>
  </si>
  <si>
    <t>160667.</t>
  </si>
  <si>
    <t>20000073.</t>
  </si>
  <si>
    <t>20097</t>
  </si>
  <si>
    <t>157173.</t>
  </si>
  <si>
    <t>20093</t>
  </si>
  <si>
    <t>196</t>
  </si>
  <si>
    <t>198</t>
  </si>
  <si>
    <t>160696.</t>
  </si>
  <si>
    <t>157447.</t>
  </si>
  <si>
    <t>146349.</t>
  </si>
  <si>
    <t>157289.</t>
  </si>
  <si>
    <t>157290.</t>
  </si>
  <si>
    <t>157312.</t>
  </si>
  <si>
    <t>160389.</t>
  </si>
  <si>
    <t>160698.</t>
  </si>
  <si>
    <t>157509.</t>
  </si>
  <si>
    <t>157501.</t>
  </si>
  <si>
    <t>501028.</t>
  </si>
  <si>
    <t>501029.</t>
  </si>
  <si>
    <t>159205.</t>
  </si>
  <si>
    <t>157547.</t>
  </si>
  <si>
    <t>157549.</t>
  </si>
  <si>
    <t>158047.</t>
  </si>
  <si>
    <t>157474.</t>
  </si>
  <si>
    <t>157477.</t>
  </si>
  <si>
    <t>500727.</t>
  </si>
  <si>
    <t>501142</t>
  </si>
  <si>
    <t>501155 RNP</t>
  </si>
  <si>
    <t>6273.1</t>
  </si>
  <si>
    <t>159422.</t>
  </si>
  <si>
    <t>6272.1</t>
  </si>
  <si>
    <t>501077</t>
  </si>
  <si>
    <t>92.</t>
  </si>
  <si>
    <t>501081</t>
  </si>
  <si>
    <t>217313</t>
  </si>
  <si>
    <t>4280.1</t>
  </si>
  <si>
    <t>6270.1</t>
  </si>
  <si>
    <t>4279</t>
  </si>
  <si>
    <t>4285.1</t>
  </si>
  <si>
    <t>157341.</t>
  </si>
  <si>
    <t>159424.</t>
  </si>
  <si>
    <t>4287.1</t>
  </si>
  <si>
    <t>6319</t>
  </si>
  <si>
    <t>6271.1</t>
  </si>
  <si>
    <t>3194.1</t>
  </si>
  <si>
    <t>512982</t>
  </si>
  <si>
    <t>4281.1</t>
  </si>
  <si>
    <t>3278</t>
  </si>
  <si>
    <t>6318</t>
  </si>
  <si>
    <t>4276.1</t>
  </si>
  <si>
    <t>6302.1</t>
  </si>
  <si>
    <t>6282.1</t>
  </si>
  <si>
    <t>6291.1</t>
  </si>
  <si>
    <t>156671.</t>
  </si>
  <si>
    <t>4293.1</t>
  </si>
  <si>
    <t>160345.</t>
  </si>
  <si>
    <t>159423.</t>
  </si>
  <si>
    <t>157020.</t>
  </si>
  <si>
    <t>4354</t>
  </si>
  <si>
    <t>4356</t>
  </si>
  <si>
    <t>157013.</t>
  </si>
  <si>
    <t>6317</t>
  </si>
  <si>
    <t>159499.</t>
  </si>
  <si>
    <t>17385</t>
  </si>
  <si>
    <t>160602.</t>
  </si>
  <si>
    <t>160601.</t>
  </si>
  <si>
    <t>157033.</t>
  </si>
  <si>
    <t>5492.</t>
  </si>
  <si>
    <t>157351.</t>
  </si>
  <si>
    <t>160600.</t>
  </si>
  <si>
    <t>156876.</t>
  </si>
  <si>
    <t>61.</t>
  </si>
  <si>
    <t>159248.</t>
  </si>
  <si>
    <t>300.</t>
  </si>
  <si>
    <t>157109.</t>
  </si>
  <si>
    <t>291.</t>
  </si>
  <si>
    <t>157328.</t>
  </si>
  <si>
    <t>156674.</t>
  </si>
  <si>
    <t>5516</t>
  </si>
  <si>
    <t>160595.</t>
  </si>
  <si>
    <t>FN44.1</t>
  </si>
  <si>
    <t>453</t>
  </si>
  <si>
    <t>478</t>
  </si>
  <si>
    <t>483 RNP</t>
  </si>
  <si>
    <t>159249.</t>
  </si>
  <si>
    <t>310</t>
  </si>
  <si>
    <t>615</t>
  </si>
  <si>
    <t>160313.</t>
  </si>
  <si>
    <t>447</t>
  </si>
  <si>
    <t>455</t>
  </si>
  <si>
    <t>459</t>
  </si>
  <si>
    <t>460</t>
  </si>
  <si>
    <t>470 RNP</t>
  </si>
  <si>
    <t>160608.</t>
  </si>
  <si>
    <t>319</t>
  </si>
  <si>
    <t>468</t>
  </si>
  <si>
    <t>469 RNP</t>
  </si>
  <si>
    <t>449</t>
  </si>
  <si>
    <t>160603.</t>
  </si>
  <si>
    <t>158026.</t>
  </si>
  <si>
    <t>6292.1</t>
  </si>
  <si>
    <t>6305.1</t>
  </si>
  <si>
    <t>6293.1</t>
  </si>
  <si>
    <t>6294.1</t>
  </si>
  <si>
    <t>6295.1</t>
  </si>
  <si>
    <t>2133.1</t>
  </si>
  <si>
    <t>6303.1</t>
  </si>
  <si>
    <t>6296.1</t>
  </si>
  <si>
    <t>6297.1</t>
  </si>
  <si>
    <t>156778.</t>
  </si>
  <si>
    <t>157058.</t>
  </si>
  <si>
    <t>156779.</t>
  </si>
  <si>
    <t>157072.</t>
  </si>
  <si>
    <t>512794.</t>
  </si>
  <si>
    <t>157022.</t>
  </si>
  <si>
    <t>298a.</t>
  </si>
  <si>
    <t>157078.</t>
  </si>
  <si>
    <t>157059.</t>
  </si>
  <si>
    <t>159472.</t>
  </si>
  <si>
    <t>157060.</t>
  </si>
  <si>
    <t>157023.</t>
  </si>
  <si>
    <t>03253</t>
  </si>
  <si>
    <t>6304.1</t>
  </si>
  <si>
    <t>4305</t>
  </si>
  <si>
    <t>160329.</t>
  </si>
  <si>
    <t>148970.</t>
  </si>
  <si>
    <t>3210.1</t>
  </si>
  <si>
    <t>3211</t>
  </si>
  <si>
    <t>3218.1</t>
  </si>
  <si>
    <t>3220</t>
  </si>
  <si>
    <t>3221.1</t>
  </si>
  <si>
    <t>151751.</t>
  </si>
  <si>
    <t>3267</t>
  </si>
  <si>
    <t>3219.1</t>
  </si>
  <si>
    <t>3263</t>
  </si>
  <si>
    <t>3272</t>
  </si>
  <si>
    <t>3281 RNP 2021</t>
  </si>
  <si>
    <t>3292 RNP</t>
  </si>
  <si>
    <t>3188</t>
  </si>
  <si>
    <t>157285.</t>
  </si>
  <si>
    <t>156644.</t>
  </si>
  <si>
    <t>157277.</t>
  </si>
  <si>
    <t>159502.</t>
  </si>
  <si>
    <t>151747.</t>
  </si>
  <si>
    <t>151750.</t>
  </si>
  <si>
    <t>157294.</t>
  </si>
  <si>
    <t>157344.</t>
  </si>
  <si>
    <t>157278.</t>
  </si>
  <si>
    <t>157292.</t>
  </si>
  <si>
    <t>157310.</t>
  </si>
  <si>
    <t>157311.</t>
  </si>
  <si>
    <t>159215.</t>
  </si>
  <si>
    <t>159501.</t>
  </si>
  <si>
    <t>3264</t>
  </si>
  <si>
    <t>3262</t>
  </si>
  <si>
    <t>5335</t>
  </si>
  <si>
    <t>157818.</t>
  </si>
  <si>
    <t>157283.</t>
  </si>
  <si>
    <t>160394.</t>
  </si>
  <si>
    <t>157284.</t>
  </si>
  <si>
    <t>157297.</t>
  </si>
  <si>
    <t>157304.</t>
  </si>
  <si>
    <t>157306.</t>
  </si>
  <si>
    <t>3265</t>
  </si>
  <si>
    <t>3266</t>
  </si>
  <si>
    <t>3217.1</t>
  </si>
  <si>
    <t>3270</t>
  </si>
  <si>
    <t>5339</t>
  </si>
  <si>
    <t>3284 RNP</t>
  </si>
  <si>
    <t>3189</t>
  </si>
  <si>
    <t>160395.</t>
  </si>
  <si>
    <t>3280 RNP</t>
  </si>
  <si>
    <t>3282 RNP 2021</t>
  </si>
  <si>
    <t>3285 RNP</t>
  </si>
  <si>
    <t>FN20.1</t>
  </si>
  <si>
    <t>158050.</t>
  </si>
  <si>
    <t>512798.</t>
  </si>
  <si>
    <t>512799.</t>
  </si>
  <si>
    <t>159491.</t>
  </si>
  <si>
    <t>159493.</t>
  </si>
  <si>
    <t>159494.</t>
  </si>
  <si>
    <t>159206.</t>
  </si>
  <si>
    <t>4350</t>
  </si>
  <si>
    <t>159475.</t>
  </si>
  <si>
    <t>4342</t>
  </si>
  <si>
    <t>4343</t>
  </si>
  <si>
    <t>9496.</t>
  </si>
  <si>
    <t>4339</t>
  </si>
  <si>
    <t>157075.</t>
  </si>
  <si>
    <t>5493.</t>
  </si>
  <si>
    <t>5497.</t>
  </si>
  <si>
    <t>501000.</t>
  </si>
  <si>
    <t>501091</t>
  </si>
  <si>
    <t>501090</t>
  </si>
  <si>
    <t>501092</t>
  </si>
  <si>
    <t>501118</t>
  </si>
  <si>
    <t>501119</t>
  </si>
  <si>
    <t>501121</t>
  </si>
  <si>
    <t>159196.</t>
  </si>
  <si>
    <t>159197.</t>
  </si>
  <si>
    <t>160680.</t>
  </si>
  <si>
    <t>160681.</t>
  </si>
  <si>
    <t>160682.</t>
  </si>
  <si>
    <t>500999.</t>
  </si>
  <si>
    <t>501020.</t>
  </si>
  <si>
    <t>501021.</t>
  </si>
  <si>
    <t>501161</t>
  </si>
  <si>
    <t>501162</t>
  </si>
  <si>
    <t>5498.</t>
  </si>
  <si>
    <t>4349</t>
  </si>
  <si>
    <t>5494.</t>
  </si>
  <si>
    <t>5495.</t>
  </si>
  <si>
    <t>4347</t>
  </si>
  <si>
    <t>5499.</t>
  </si>
  <si>
    <t>20000065.</t>
  </si>
  <si>
    <t>20000068.</t>
  </si>
  <si>
    <t>20000071.</t>
  </si>
  <si>
    <t>20000072.</t>
  </si>
  <si>
    <t>20098</t>
  </si>
  <si>
    <t>199</t>
  </si>
  <si>
    <t>195</t>
  </si>
  <si>
    <t>157210.</t>
  </si>
  <si>
    <t>157174.</t>
  </si>
  <si>
    <t>157208.</t>
  </si>
  <si>
    <t>157471.</t>
  </si>
  <si>
    <t>157491.</t>
  </si>
  <si>
    <t>76.</t>
  </si>
  <si>
    <t>500728.</t>
  </si>
  <si>
    <t>157480.</t>
  </si>
  <si>
    <t>160390.</t>
  </si>
  <si>
    <t>158044.</t>
  </si>
  <si>
    <t>157578.</t>
  </si>
  <si>
    <t>158040.</t>
  </si>
  <si>
    <t>157575.</t>
  </si>
  <si>
    <t>157576.</t>
  </si>
  <si>
    <t>160665.</t>
  </si>
  <si>
    <t>157784.</t>
  </si>
  <si>
    <t>157785.</t>
  </si>
  <si>
    <t>189</t>
  </si>
  <si>
    <t>293a.</t>
  </si>
  <si>
    <t>501145</t>
  </si>
  <si>
    <t>501127</t>
  </si>
  <si>
    <t>501139</t>
  </si>
  <si>
    <t>501153 RNP</t>
  </si>
  <si>
    <t>5500.1</t>
  </si>
  <si>
    <t>03259</t>
  </si>
  <si>
    <t>17389</t>
  </si>
  <si>
    <t>17386</t>
  </si>
  <si>
    <t>4337</t>
  </si>
  <si>
    <t>4338</t>
  </si>
  <si>
    <t>159471.</t>
  </si>
  <si>
    <t>9500444.</t>
  </si>
  <si>
    <t>512929</t>
  </si>
  <si>
    <t>512922</t>
  </si>
  <si>
    <t>512942</t>
  </si>
  <si>
    <t>512987</t>
  </si>
  <si>
    <t>512943</t>
  </si>
  <si>
    <t>512970</t>
  </si>
  <si>
    <t>512975</t>
  </si>
  <si>
    <t>512962</t>
  </si>
  <si>
    <t>512986</t>
  </si>
  <si>
    <t>512988</t>
  </si>
  <si>
    <t>512919</t>
  </si>
  <si>
    <t>512883.</t>
  </si>
  <si>
    <t>512880.</t>
  </si>
  <si>
    <t>512879.</t>
  </si>
  <si>
    <t>512831.</t>
  </si>
  <si>
    <t>512884.</t>
  </si>
  <si>
    <t>512838.</t>
  </si>
  <si>
    <t>992035.</t>
  </si>
  <si>
    <t>512933</t>
  </si>
  <si>
    <t>512915</t>
  </si>
  <si>
    <t>512916</t>
  </si>
  <si>
    <t>512917</t>
  </si>
  <si>
    <t>512836.</t>
  </si>
  <si>
    <t>512985</t>
  </si>
  <si>
    <t>512989</t>
  </si>
  <si>
    <t>512971</t>
  </si>
  <si>
    <t>512881.</t>
  </si>
  <si>
    <t>512960</t>
  </si>
  <si>
    <t>512953</t>
  </si>
  <si>
    <t>512963</t>
  </si>
  <si>
    <t>512994</t>
  </si>
  <si>
    <t>512934</t>
  </si>
  <si>
    <t>512974</t>
  </si>
  <si>
    <t>512984</t>
  </si>
  <si>
    <t>512972</t>
  </si>
  <si>
    <t>512976</t>
  </si>
  <si>
    <t>992061.</t>
  </si>
  <si>
    <t>217343</t>
  </si>
  <si>
    <t>512992</t>
  </si>
  <si>
    <t>512991</t>
  </si>
  <si>
    <t>217344</t>
  </si>
  <si>
    <t>17387</t>
  </si>
  <si>
    <t>157076.</t>
  </si>
  <si>
    <t>4345</t>
  </si>
  <si>
    <t>512983</t>
  </si>
  <si>
    <t>157061.</t>
  </si>
  <si>
    <t>159193.</t>
  </si>
  <si>
    <t>159195.</t>
  </si>
  <si>
    <t>159194.</t>
  </si>
  <si>
    <t>3225.1</t>
  </si>
  <si>
    <t>217330</t>
  </si>
  <si>
    <t>159468.</t>
  </si>
  <si>
    <t>4380 RNP</t>
  </si>
  <si>
    <t>03254</t>
  </si>
  <si>
    <t>157483.</t>
  </si>
  <si>
    <t>500815.</t>
  </si>
  <si>
    <t>501186</t>
  </si>
  <si>
    <t>501094</t>
  </si>
  <si>
    <t>501095</t>
  </si>
  <si>
    <t>501104</t>
  </si>
  <si>
    <t>501141</t>
  </si>
  <si>
    <t>157560.</t>
  </si>
  <si>
    <t>160368.</t>
  </si>
  <si>
    <t>160381.</t>
  </si>
  <si>
    <t>160683.</t>
  </si>
  <si>
    <t>501012.</t>
  </si>
  <si>
    <t>157558.</t>
  </si>
  <si>
    <t>501014.</t>
  </si>
  <si>
    <t>501015.</t>
  </si>
  <si>
    <t>501008.</t>
  </si>
  <si>
    <t>501022.</t>
  </si>
  <si>
    <t>501009.</t>
  </si>
  <si>
    <t>501056</t>
  </si>
  <si>
    <t>501050</t>
  </si>
  <si>
    <t>157572.</t>
  </si>
  <si>
    <t>157745.</t>
  </si>
  <si>
    <t>157753.</t>
  </si>
  <si>
    <t>160370.</t>
  </si>
  <si>
    <t>501096</t>
  </si>
  <si>
    <t>501106</t>
  </si>
  <si>
    <t>501097</t>
  </si>
  <si>
    <t>501151</t>
  </si>
  <si>
    <t>501148</t>
  </si>
  <si>
    <t>501149</t>
  </si>
  <si>
    <t>501147</t>
  </si>
  <si>
    <t>160369.</t>
  </si>
  <si>
    <t>501016.</t>
  </si>
  <si>
    <t>501045</t>
  </si>
  <si>
    <t>501057</t>
  </si>
  <si>
    <t>501046</t>
  </si>
  <si>
    <t>501051</t>
  </si>
  <si>
    <t>501052</t>
  </si>
  <si>
    <t>4340</t>
  </si>
  <si>
    <t>157409.</t>
  </si>
  <si>
    <t>217331</t>
  </si>
  <si>
    <t>285.</t>
  </si>
  <si>
    <t>4352</t>
  </si>
  <si>
    <t>4411 RNP</t>
  </si>
  <si>
    <t>500682.</t>
  </si>
  <si>
    <t>157789.</t>
  </si>
  <si>
    <t>157507.</t>
  </si>
  <si>
    <t>501076</t>
  </si>
  <si>
    <t>501079</t>
  </si>
  <si>
    <t>501080</t>
  </si>
  <si>
    <t>501088</t>
  </si>
  <si>
    <t>501144</t>
  </si>
  <si>
    <t>157502.</t>
  </si>
  <si>
    <t>158037.</t>
  </si>
  <si>
    <t>157573.</t>
  </si>
  <si>
    <t>160386.</t>
  </si>
  <si>
    <t>160392.</t>
  </si>
  <si>
    <t>160700.</t>
  </si>
  <si>
    <t>501037</t>
  </si>
  <si>
    <t>91.</t>
  </si>
  <si>
    <t>157770.</t>
  </si>
  <si>
    <t>160668.</t>
  </si>
  <si>
    <t>20000064.</t>
  </si>
  <si>
    <t>160660.</t>
  </si>
  <si>
    <t>20000070.</t>
  </si>
  <si>
    <t>20000076.</t>
  </si>
  <si>
    <t>20000074.</t>
  </si>
  <si>
    <t>20092</t>
  </si>
  <si>
    <t>20099</t>
  </si>
  <si>
    <t>157771.</t>
  </si>
  <si>
    <t>157772.</t>
  </si>
  <si>
    <t>157213.</t>
  </si>
  <si>
    <t>156946.</t>
  </si>
  <si>
    <t>4387 RNP</t>
  </si>
  <si>
    <t>4396 RNP</t>
  </si>
  <si>
    <t>5511.1</t>
  </si>
  <si>
    <t>4392 RNP</t>
  </si>
  <si>
    <t>512920</t>
  </si>
  <si>
    <t>4383 RNP</t>
  </si>
  <si>
    <t>5513.1</t>
  </si>
  <si>
    <t>9500478</t>
  </si>
  <si>
    <t>46125</t>
  </si>
  <si>
    <t>4385 RNP</t>
  </si>
  <si>
    <t>17399</t>
  </si>
  <si>
    <t>46124</t>
  </si>
  <si>
    <t>5512.1</t>
  </si>
  <si>
    <t>992171</t>
  </si>
  <si>
    <t>4384 RNP</t>
  </si>
  <si>
    <t>4381 RNP</t>
  </si>
  <si>
    <t>4395 RNP</t>
  </si>
  <si>
    <t>512859.</t>
  </si>
  <si>
    <t>6347</t>
  </si>
  <si>
    <t>156947.</t>
  </si>
  <si>
    <t>4390 RNP</t>
  </si>
  <si>
    <t>4382 RNP</t>
  </si>
  <si>
    <t>146628.</t>
  </si>
  <si>
    <t>17398</t>
  </si>
  <si>
    <t>4394 RNP</t>
  </si>
  <si>
    <t>156951.</t>
  </si>
  <si>
    <t>4389 RNP</t>
  </si>
  <si>
    <t>6348</t>
  </si>
  <si>
    <t>9500477</t>
  </si>
  <si>
    <t>157375.</t>
  </si>
  <si>
    <t>157438.</t>
  </si>
  <si>
    <t>500702.</t>
  </si>
  <si>
    <t>157489.</t>
  </si>
  <si>
    <t>992045.</t>
  </si>
  <si>
    <t>157487.</t>
  </si>
  <si>
    <t>157516.</t>
  </si>
  <si>
    <t>157517.</t>
  </si>
  <si>
    <t>157528.</t>
  </si>
  <si>
    <t>157529.</t>
  </si>
  <si>
    <t>157571.</t>
  </si>
  <si>
    <t>157554.</t>
  </si>
  <si>
    <t>157570.</t>
  </si>
  <si>
    <t>501116</t>
  </si>
  <si>
    <t>501107</t>
  </si>
  <si>
    <t>501105</t>
  </si>
  <si>
    <t>501098</t>
  </si>
  <si>
    <t>501173</t>
  </si>
  <si>
    <t>501164</t>
  </si>
  <si>
    <t>157555.</t>
  </si>
  <si>
    <t>157750.</t>
  </si>
  <si>
    <t>160374.</t>
  </si>
  <si>
    <t>157567.</t>
  </si>
  <si>
    <t>160380.</t>
  </si>
  <si>
    <t>160371.</t>
  </si>
  <si>
    <t>160367.</t>
  </si>
  <si>
    <t>501013.</t>
  </si>
  <si>
    <t>157566.</t>
  </si>
  <si>
    <t>501023.</t>
  </si>
  <si>
    <t>501018.</t>
  </si>
  <si>
    <t>501019.</t>
  </si>
  <si>
    <t>501049</t>
  </si>
  <si>
    <t>157569.</t>
  </si>
  <si>
    <t>501048</t>
  </si>
  <si>
    <t>157757.</t>
  </si>
  <si>
    <t>157747.</t>
  </si>
  <si>
    <t>157749.</t>
  </si>
  <si>
    <t>157746.</t>
  </si>
  <si>
    <t>501193</t>
  </si>
  <si>
    <t>501182</t>
  </si>
  <si>
    <t>501194</t>
  </si>
  <si>
    <t>501192</t>
  </si>
  <si>
    <t>501117</t>
  </si>
  <si>
    <t>501108</t>
  </si>
  <si>
    <t>501099</t>
  </si>
  <si>
    <t>501109</t>
  </si>
  <si>
    <t>501152</t>
  </si>
  <si>
    <t>501154</t>
  </si>
  <si>
    <t>501165</t>
  </si>
  <si>
    <t>501166</t>
  </si>
  <si>
    <t>501174</t>
  </si>
  <si>
    <t>501175</t>
  </si>
  <si>
    <t>501042</t>
  </si>
  <si>
    <t>501043</t>
  </si>
  <si>
    <t>501058</t>
  </si>
  <si>
    <t>501185</t>
  </si>
  <si>
    <t>157442.</t>
  </si>
  <si>
    <t>158023.</t>
  </si>
  <si>
    <t>5530</t>
  </si>
  <si>
    <t>5529.1</t>
  </si>
  <si>
    <t>5545.1</t>
  </si>
  <si>
    <t>156782.</t>
  </si>
  <si>
    <t>156668.</t>
  </si>
  <si>
    <t>157176.</t>
  </si>
  <si>
    <t>157186.</t>
  </si>
  <si>
    <t>157197.</t>
  </si>
  <si>
    <t>157778.</t>
  </si>
  <si>
    <t>157779.</t>
  </si>
  <si>
    <t>157179.</t>
  </si>
  <si>
    <t>157201.</t>
  </si>
  <si>
    <t>157204.</t>
  </si>
  <si>
    <t>157165.</t>
  </si>
  <si>
    <t>157762.</t>
  </si>
  <si>
    <t>41030.</t>
  </si>
  <si>
    <t>320.</t>
  </si>
  <si>
    <t>294a.</t>
  </si>
  <si>
    <t>157171.</t>
  </si>
  <si>
    <t>9500435.</t>
  </si>
  <si>
    <t>151856.</t>
  </si>
  <si>
    <t>148803.</t>
  </si>
  <si>
    <t>301.</t>
  </si>
  <si>
    <t>5527</t>
  </si>
  <si>
    <t>159464.</t>
  </si>
  <si>
    <t>3275</t>
  </si>
  <si>
    <t>6360 RNP</t>
  </si>
  <si>
    <t>3170.1</t>
  </si>
  <si>
    <t>3206.1</t>
  </si>
  <si>
    <t>3203.1</t>
  </si>
  <si>
    <t>3200</t>
  </si>
  <si>
    <t>3204.1</t>
  </si>
  <si>
    <t>3205</t>
  </si>
  <si>
    <t>3201.1</t>
  </si>
  <si>
    <t>3202.1</t>
  </si>
  <si>
    <t>3199.1</t>
  </si>
  <si>
    <t>3149.</t>
  </si>
  <si>
    <t>3152.1</t>
  </si>
  <si>
    <t>3153.1</t>
  </si>
  <si>
    <t>3148.1</t>
  </si>
  <si>
    <t>3151.1</t>
  </si>
  <si>
    <t>3145.1</t>
  </si>
  <si>
    <t>3150.1</t>
  </si>
  <si>
    <t>3147.1</t>
  </si>
  <si>
    <t>3146.1</t>
  </si>
  <si>
    <t>3144.1</t>
  </si>
  <si>
    <t>160670.</t>
  </si>
  <si>
    <t>160676.</t>
  </si>
  <si>
    <t>160677.</t>
  </si>
  <si>
    <t>160675.</t>
  </si>
  <si>
    <t>3171.1</t>
  </si>
  <si>
    <t>2978.1</t>
  </si>
  <si>
    <t>157262.</t>
  </si>
  <si>
    <t>2980.1</t>
  </si>
  <si>
    <t>159213.</t>
  </si>
  <si>
    <t>3208.1</t>
  </si>
  <si>
    <t>159211.</t>
  </si>
  <si>
    <t>157301.</t>
  </si>
  <si>
    <t>2975.1</t>
  </si>
  <si>
    <t>157299.</t>
  </si>
  <si>
    <t>2972.1</t>
  </si>
  <si>
    <t>157267.</t>
  </si>
  <si>
    <t>157252.</t>
  </si>
  <si>
    <t>2977.1</t>
  </si>
  <si>
    <t>157253.</t>
  </si>
  <si>
    <t>157291.</t>
  </si>
  <si>
    <t>2973.1</t>
  </si>
  <si>
    <t>157298.</t>
  </si>
  <si>
    <t>158018.</t>
  </si>
  <si>
    <t>158013.</t>
  </si>
  <si>
    <t>159218.</t>
  </si>
  <si>
    <t>159216.</t>
  </si>
  <si>
    <t>157307.</t>
  </si>
  <si>
    <t>3172.1</t>
  </si>
  <si>
    <t>157254.</t>
  </si>
  <si>
    <t>157287.</t>
  </si>
  <si>
    <t>157309.</t>
  </si>
  <si>
    <t>158019.</t>
  </si>
  <si>
    <t>2976.1</t>
  </si>
  <si>
    <t>158016.</t>
  </si>
  <si>
    <t>146946.</t>
  </si>
  <si>
    <t>157295.</t>
  </si>
  <si>
    <t>157300.</t>
  </si>
  <si>
    <t>146945.</t>
  </si>
  <si>
    <t>3173.1</t>
  </si>
  <si>
    <t>3174.1</t>
  </si>
  <si>
    <t>160397.</t>
  </si>
  <si>
    <t>3177.1</t>
  </si>
  <si>
    <t>160629.</t>
  </si>
  <si>
    <t>160633.</t>
  </si>
  <si>
    <t>156906.</t>
  </si>
  <si>
    <t>3176.</t>
  </si>
  <si>
    <t>156888.</t>
  </si>
  <si>
    <t>160624.</t>
  </si>
  <si>
    <t>156965.</t>
  </si>
  <si>
    <t>3128.1</t>
  </si>
  <si>
    <t>160632.</t>
  </si>
  <si>
    <t>160631.</t>
  </si>
  <si>
    <t>3179.1</t>
  </si>
  <si>
    <t>156908.</t>
  </si>
  <si>
    <t>156919.</t>
  </si>
  <si>
    <t>148698.</t>
  </si>
  <si>
    <t>156904.</t>
  </si>
  <si>
    <t>156923.</t>
  </si>
  <si>
    <t>156903.</t>
  </si>
  <si>
    <t>156920.</t>
  </si>
  <si>
    <t>160625.</t>
  </si>
  <si>
    <t>156905.</t>
  </si>
  <si>
    <t>156929.</t>
  </si>
  <si>
    <t>3178.</t>
  </si>
  <si>
    <t>3130.1</t>
  </si>
  <si>
    <t>3180.1</t>
  </si>
  <si>
    <t>156913.</t>
  </si>
  <si>
    <t>160630.</t>
  </si>
  <si>
    <t>3129.1</t>
  </si>
  <si>
    <t>156933.</t>
  </si>
  <si>
    <t>159477.</t>
  </si>
  <si>
    <t>159138.</t>
  </si>
  <si>
    <t>158030.</t>
  </si>
  <si>
    <t>159133.</t>
  </si>
  <si>
    <t>2711.1</t>
  </si>
  <si>
    <t>159480.</t>
  </si>
  <si>
    <t>158035.</t>
  </si>
  <si>
    <t>157074.</t>
  </si>
  <si>
    <t>159135.</t>
  </si>
  <si>
    <t>159139.</t>
  </si>
  <si>
    <t>158031.</t>
  </si>
  <si>
    <t>159132.</t>
  </si>
  <si>
    <t>159476.</t>
  </si>
  <si>
    <t>159479.</t>
  </si>
  <si>
    <t>158032.</t>
  </si>
  <si>
    <t>159134.</t>
  </si>
  <si>
    <t>158029.</t>
  </si>
  <si>
    <t>2731.1</t>
  </si>
  <si>
    <t>2823.1</t>
  </si>
  <si>
    <t>159478.</t>
  </si>
  <si>
    <t>159131.</t>
  </si>
  <si>
    <t>159487.</t>
  </si>
  <si>
    <t>157071.</t>
  </si>
  <si>
    <t>159137.</t>
  </si>
  <si>
    <t>159474.</t>
  </si>
  <si>
    <t>2691.1</t>
  </si>
  <si>
    <t>156966.</t>
  </si>
  <si>
    <t>159473.</t>
  </si>
  <si>
    <t>2830.1</t>
  </si>
  <si>
    <t>158024.</t>
  </si>
  <si>
    <t>156928.</t>
  </si>
  <si>
    <t>157340.</t>
  </si>
  <si>
    <t>3274</t>
  </si>
  <si>
    <t>5534 RNP</t>
  </si>
  <si>
    <t>5591 RNP</t>
  </si>
  <si>
    <t>992023.</t>
  </si>
  <si>
    <t>147951.</t>
  </si>
  <si>
    <t>156633.</t>
  </si>
  <si>
    <t>156746.</t>
  </si>
  <si>
    <t>159415.</t>
  </si>
  <si>
    <t>156777.</t>
  </si>
  <si>
    <t>157691.</t>
  </si>
  <si>
    <t>159414.</t>
  </si>
  <si>
    <t>5491.</t>
  </si>
  <si>
    <t>160599.</t>
  </si>
  <si>
    <t>5507.</t>
  </si>
  <si>
    <t>5510.1</t>
  </si>
  <si>
    <t>156862.</t>
  </si>
  <si>
    <t>156762.</t>
  </si>
  <si>
    <t>156776.</t>
  </si>
  <si>
    <t>5534</t>
  </si>
  <si>
    <t>5533</t>
  </si>
  <si>
    <t>5538.1</t>
  </si>
  <si>
    <t>5539</t>
  </si>
  <si>
    <t>FN46.2</t>
  </si>
  <si>
    <t>5567</t>
  </si>
  <si>
    <t>157054.</t>
  </si>
  <si>
    <t>501094/</t>
  </si>
  <si>
    <t>3283 RNP</t>
  </si>
  <si>
    <t>157739.</t>
  </si>
  <si>
    <t>4217.1</t>
  </si>
  <si>
    <t>5528.1</t>
  </si>
  <si>
    <t>157063.</t>
  </si>
  <si>
    <t>3230</t>
  </si>
  <si>
    <t>157064.</t>
  </si>
  <si>
    <t>156982.</t>
  </si>
  <si>
    <t>327.</t>
  </si>
  <si>
    <t>6355 RNP</t>
  </si>
  <si>
    <t>5532</t>
  </si>
  <si>
    <t>6361 RNP</t>
  </si>
  <si>
    <t>3282 RNP</t>
  </si>
  <si>
    <t>156956.</t>
  </si>
  <si>
    <t>156900.</t>
  </si>
  <si>
    <t>5531</t>
  </si>
  <si>
    <t>3277 RNP</t>
  </si>
  <si>
    <t>3232.1</t>
  </si>
  <si>
    <t>158021.</t>
  </si>
  <si>
    <t>3229.1</t>
  </si>
  <si>
    <t>159231.</t>
  </si>
  <si>
    <t>157150.</t>
  </si>
  <si>
    <t>3281 RNP</t>
  </si>
  <si>
    <t>159142.</t>
  </si>
  <si>
    <t>5541.1</t>
  </si>
  <si>
    <t>5542.1</t>
  </si>
  <si>
    <t>5544.1</t>
  </si>
  <si>
    <t>5543.1</t>
  </si>
  <si>
    <t>5557</t>
  </si>
  <si>
    <t>5560</t>
  </si>
  <si>
    <t>5571</t>
  </si>
  <si>
    <t>5563</t>
  </si>
  <si>
    <t>5558</t>
  </si>
  <si>
    <t>157057.</t>
  </si>
  <si>
    <t>5562</t>
  </si>
  <si>
    <t>2166 RNP</t>
  </si>
  <si>
    <t>5556</t>
  </si>
  <si>
    <t>2161 RNP</t>
  </si>
  <si>
    <t>325.</t>
  </si>
  <si>
    <t>160322.</t>
  </si>
  <si>
    <t>157574.</t>
  </si>
  <si>
    <t>157503.</t>
  </si>
  <si>
    <t>157493.</t>
  </si>
  <si>
    <t>157579.</t>
  </si>
  <si>
    <t>160701.</t>
  </si>
  <si>
    <t>157481.</t>
  </si>
  <si>
    <t>501034</t>
  </si>
  <si>
    <t>501041</t>
  </si>
  <si>
    <t>157545.</t>
  </si>
  <si>
    <t>157382.</t>
  </si>
  <si>
    <t>500998.</t>
  </si>
  <si>
    <t>501082</t>
  </si>
  <si>
    <t>501158 RNP</t>
  </si>
  <si>
    <t>157458.</t>
  </si>
  <si>
    <t>159207.</t>
  </si>
  <si>
    <t>159201.</t>
  </si>
  <si>
    <t>160693.</t>
  </si>
  <si>
    <t>501151 RNP</t>
  </si>
  <si>
    <t>160387.</t>
  </si>
  <si>
    <t>501040</t>
  </si>
  <si>
    <t>501161 RNP</t>
  </si>
  <si>
    <t>501159 RNP</t>
  </si>
  <si>
    <t>501154 RNP</t>
  </si>
  <si>
    <t>148151.</t>
  </si>
  <si>
    <t>500939.</t>
  </si>
  <si>
    <t>159496.</t>
  </si>
  <si>
    <t>159497.</t>
  </si>
  <si>
    <t>5561</t>
  </si>
  <si>
    <t>5559</t>
  </si>
  <si>
    <t>156952.</t>
  </si>
  <si>
    <t>151728.</t>
  </si>
  <si>
    <t>512932</t>
  </si>
  <si>
    <t>157184.</t>
  </si>
  <si>
    <t>512885.</t>
  </si>
  <si>
    <t>159459.</t>
  </si>
  <si>
    <t>4216.1</t>
  </si>
  <si>
    <t>5572 RNP</t>
  </si>
  <si>
    <t>512958</t>
  </si>
  <si>
    <t>5583 RNP</t>
  </si>
  <si>
    <t>5579 RNP</t>
  </si>
  <si>
    <t>3231.1</t>
  </si>
  <si>
    <t>02355</t>
  </si>
  <si>
    <t>5574 RNP</t>
  </si>
  <si>
    <t>156957.</t>
  </si>
  <si>
    <t>5577 RNP</t>
  </si>
  <si>
    <t>156962.</t>
  </si>
  <si>
    <t>158020.</t>
  </si>
  <si>
    <t>4218.1</t>
  </si>
  <si>
    <t>156783.</t>
  </si>
  <si>
    <t>5581 RNP</t>
  </si>
  <si>
    <t>5580 RNP</t>
  </si>
  <si>
    <t>5578 RNP</t>
  </si>
  <si>
    <t>151721.</t>
  </si>
  <si>
    <t>156974.</t>
  </si>
  <si>
    <t>156893.</t>
  </si>
  <si>
    <t>158034.</t>
  </si>
  <si>
    <t>3273 RNP</t>
  </si>
  <si>
    <t>03257</t>
  </si>
  <si>
    <t>512857.</t>
  </si>
  <si>
    <t>5573 RNP</t>
  </si>
  <si>
    <t>160623.</t>
  </si>
  <si>
    <t>2122640442</t>
  </si>
  <si>
    <t>5575 RNP</t>
  </si>
  <si>
    <t>5582 RNP</t>
  </si>
  <si>
    <t>5576 RNP</t>
  </si>
  <si>
    <t>36.</t>
  </si>
  <si>
    <t>157808.</t>
  </si>
  <si>
    <t>156825.</t>
  </si>
  <si>
    <t>160594.</t>
  </si>
  <si>
    <t>305.</t>
  </si>
  <si>
    <t>308.</t>
  </si>
  <si>
    <t>309</t>
  </si>
  <si>
    <t>FN20.2</t>
  </si>
  <si>
    <t>465</t>
  </si>
  <si>
    <t>486 RNP</t>
  </si>
  <si>
    <t>157805.</t>
  </si>
  <si>
    <t>157801.</t>
  </si>
  <si>
    <t>980</t>
  </si>
  <si>
    <t>156882.</t>
  </si>
  <si>
    <t>5340</t>
  </si>
  <si>
    <t>159262.</t>
  </si>
  <si>
    <t>448</t>
  </si>
  <si>
    <t>329</t>
  </si>
  <si>
    <t>334</t>
  </si>
  <si>
    <t>477</t>
  </si>
  <si>
    <t>156672.</t>
  </si>
  <si>
    <t>284.</t>
  </si>
  <si>
    <t>156679.</t>
  </si>
  <si>
    <t>156680.</t>
  </si>
  <si>
    <t>5517</t>
  </si>
  <si>
    <t>289.</t>
  </si>
  <si>
    <t>290a.</t>
  </si>
  <si>
    <t>159481.</t>
  </si>
  <si>
    <t>160310.</t>
  </si>
  <si>
    <t>160324.</t>
  </si>
  <si>
    <t>5300</t>
  </si>
  <si>
    <t>156743.</t>
  </si>
  <si>
    <t>156752.</t>
  </si>
  <si>
    <t>156745.</t>
  </si>
  <si>
    <t>5593 RNP</t>
  </si>
  <si>
    <t>5584 RNP</t>
  </si>
  <si>
    <t>5594 RNP</t>
  </si>
  <si>
    <t>5587 RNP</t>
  </si>
  <si>
    <t>156735.</t>
  </si>
  <si>
    <t>157319.</t>
  </si>
  <si>
    <t>156712.</t>
  </si>
  <si>
    <t>156731.</t>
  </si>
  <si>
    <t>156732.</t>
  </si>
  <si>
    <t>156764.</t>
  </si>
  <si>
    <t>157692.</t>
  </si>
  <si>
    <t>157690.</t>
  </si>
  <si>
    <t>5184.</t>
  </si>
  <si>
    <t>159260.</t>
  </si>
  <si>
    <t>5185.1</t>
  </si>
  <si>
    <t>159416.</t>
  </si>
  <si>
    <t>159417.</t>
  </si>
  <si>
    <t>5504.</t>
  </si>
  <si>
    <t>160597.</t>
  </si>
  <si>
    <t>5505.</t>
  </si>
  <si>
    <t>5506.</t>
  </si>
  <si>
    <t>156702.</t>
  </si>
  <si>
    <t>FN48.2</t>
  </si>
  <si>
    <t>FN45.2</t>
  </si>
  <si>
    <t>156707.</t>
  </si>
  <si>
    <t>5322</t>
  </si>
  <si>
    <t>5323</t>
  </si>
  <si>
    <t>156708.</t>
  </si>
  <si>
    <t>158028.</t>
  </si>
  <si>
    <t>159505.</t>
  </si>
  <si>
    <t>146222.</t>
  </si>
  <si>
    <t>297a.</t>
  </si>
  <si>
    <t>159237.</t>
  </si>
  <si>
    <t>156975.</t>
  </si>
  <si>
    <t>159236.</t>
  </si>
  <si>
    <t>151746.</t>
  </si>
  <si>
    <t>482 RNP</t>
  </si>
  <si>
    <t>158027.</t>
  </si>
  <si>
    <t>156979.</t>
  </si>
  <si>
    <t>512886.</t>
  </si>
  <si>
    <t>156984.</t>
  </si>
  <si>
    <t>159202.</t>
  </si>
  <si>
    <t>157192.</t>
  </si>
  <si>
    <t>501140</t>
  </si>
  <si>
    <t>151866.</t>
  </si>
  <si>
    <t>190</t>
  </si>
  <si>
    <t>157160.</t>
  </si>
  <si>
    <t>157194.</t>
  </si>
  <si>
    <t>160697.</t>
  </si>
  <si>
    <t>501083</t>
  </si>
  <si>
    <t>501137</t>
  </si>
  <si>
    <t>501160 RNP</t>
  </si>
  <si>
    <t>501163 RNP</t>
  </si>
  <si>
    <t>158038.</t>
  </si>
  <si>
    <t>217314</t>
  </si>
  <si>
    <t>4375 RNP</t>
  </si>
  <si>
    <t>501149 RNP</t>
  </si>
  <si>
    <t>501150 RNP</t>
  </si>
  <si>
    <t>160659.</t>
  </si>
  <si>
    <t>20096</t>
  </si>
  <si>
    <t>20000075.</t>
  </si>
  <si>
    <t>157705.</t>
  </si>
  <si>
    <t>157708.</t>
  </si>
  <si>
    <t>159492.</t>
  </si>
  <si>
    <t>500443.</t>
  </si>
  <si>
    <t>500442.</t>
  </si>
  <si>
    <t>500633.</t>
  </si>
  <si>
    <t>500730.</t>
  </si>
  <si>
    <t>146702.</t>
  </si>
  <si>
    <t>157553.</t>
  </si>
  <si>
    <t>501093</t>
  </si>
  <si>
    <t>500122</t>
  </si>
  <si>
    <t>501120</t>
  </si>
  <si>
    <t>501163</t>
  </si>
  <si>
    <t>145685.</t>
  </si>
  <si>
    <t>147903.</t>
  </si>
  <si>
    <t>147953.</t>
  </si>
  <si>
    <t>148357.</t>
  </si>
  <si>
    <t>291a.</t>
  </si>
  <si>
    <t>157002.</t>
  </si>
  <si>
    <t>156996.</t>
  </si>
  <si>
    <t>156872.</t>
  </si>
  <si>
    <t>157816.</t>
  </si>
  <si>
    <t>5555</t>
  </si>
  <si>
    <t>148932.</t>
  </si>
  <si>
    <t>157803.</t>
  </si>
  <si>
    <t>156805.</t>
  </si>
  <si>
    <t>157688.</t>
  </si>
  <si>
    <t>992053.</t>
  </si>
  <si>
    <t>160610.</t>
  </si>
  <si>
    <t>157327.</t>
  </si>
  <si>
    <t>156806.</t>
  </si>
  <si>
    <t>156832.</t>
  </si>
  <si>
    <t>157342.</t>
  </si>
  <si>
    <t>157343.</t>
  </si>
  <si>
    <t>156877.</t>
  </si>
  <si>
    <t>159507.</t>
  </si>
  <si>
    <t>159506.</t>
  </si>
  <si>
    <t>159511.</t>
  </si>
  <si>
    <t>5520</t>
  </si>
  <si>
    <t>5521</t>
  </si>
  <si>
    <t>157392.</t>
  </si>
  <si>
    <t>157393.</t>
  </si>
  <si>
    <t>157394.</t>
  </si>
  <si>
    <t>157138.</t>
  </si>
  <si>
    <t>157398.</t>
  </si>
  <si>
    <t>157400.</t>
  </si>
  <si>
    <t>73.</t>
  </si>
  <si>
    <t>5570</t>
  </si>
  <si>
    <t>157321.</t>
  </si>
  <si>
    <t>157320.</t>
  </si>
  <si>
    <t>156713.</t>
  </si>
  <si>
    <t>156734.</t>
  </si>
  <si>
    <t>157401.</t>
  </si>
  <si>
    <t>156771.</t>
  </si>
  <si>
    <t>156703.</t>
  </si>
  <si>
    <t>157689.</t>
  </si>
  <si>
    <t>160598.</t>
  </si>
  <si>
    <t>5509.1</t>
  </si>
  <si>
    <t>5524</t>
  </si>
  <si>
    <t>5535.1</t>
  </si>
  <si>
    <t>5536.1</t>
  </si>
  <si>
    <t>157031.</t>
  </si>
  <si>
    <t>160592.</t>
  </si>
  <si>
    <t>160609.</t>
  </si>
  <si>
    <t>307.</t>
  </si>
  <si>
    <t>21663</t>
  </si>
  <si>
    <t>456</t>
  </si>
  <si>
    <t>5341 RNP</t>
  </si>
  <si>
    <t>481</t>
  </si>
  <si>
    <t>159267.</t>
  </si>
  <si>
    <t>160311.</t>
  </si>
  <si>
    <t>160312.</t>
  </si>
  <si>
    <t>5209.1</t>
  </si>
  <si>
    <t>5208.1</t>
  </si>
  <si>
    <t>311</t>
  </si>
  <si>
    <t>FN45.1</t>
  </si>
  <si>
    <t>5595 RNP</t>
  </si>
  <si>
    <t>157198.</t>
  </si>
  <si>
    <t>20094</t>
  </si>
  <si>
    <t>157155.</t>
  </si>
  <si>
    <t>157156.</t>
  </si>
  <si>
    <t>157166.</t>
  </si>
  <si>
    <t>157195.</t>
  </si>
  <si>
    <t>157193.</t>
  </si>
  <si>
    <t>157209.</t>
  </si>
  <si>
    <t>157183.</t>
  </si>
  <si>
    <t>160666.</t>
  </si>
  <si>
    <t>160664.</t>
  </si>
  <si>
    <t>20000067.</t>
  </si>
  <si>
    <t>157790.</t>
  </si>
  <si>
    <t>157780.</t>
  </si>
  <si>
    <t>157711.</t>
  </si>
  <si>
    <t>160327.</t>
  </si>
  <si>
    <t>2164 RNP</t>
  </si>
  <si>
    <t>157001.</t>
  </si>
  <si>
    <t>157316.</t>
  </si>
  <si>
    <t>315.</t>
  </si>
  <si>
    <t>157003.</t>
  </si>
  <si>
    <t>156662.</t>
  </si>
  <si>
    <t>5198.1</t>
  </si>
  <si>
    <t>6266.1</t>
  </si>
  <si>
    <t>148354.</t>
  </si>
  <si>
    <t>148361.</t>
  </si>
  <si>
    <t>157337.</t>
  </si>
  <si>
    <t>157616.</t>
  </si>
  <si>
    <t>157620.</t>
  </si>
  <si>
    <t>157617.</t>
  </si>
  <si>
    <t>148362.</t>
  </si>
  <si>
    <t>148367.</t>
  </si>
  <si>
    <t>157582.</t>
  </si>
  <si>
    <t>157596.</t>
  </si>
  <si>
    <t>151755.</t>
  </si>
  <si>
    <t>157614.</t>
  </si>
  <si>
    <t>148363.</t>
  </si>
  <si>
    <t>148371.</t>
  </si>
  <si>
    <t>151765.</t>
  </si>
  <si>
    <t>157597.</t>
  </si>
  <si>
    <t>157644.</t>
  </si>
  <si>
    <t>157645.</t>
  </si>
  <si>
    <t>148364.</t>
  </si>
  <si>
    <t>157592.</t>
  </si>
  <si>
    <t>157613.</t>
  </si>
  <si>
    <t>157619.</t>
  </si>
  <si>
    <t>5221.1</t>
  </si>
  <si>
    <t>157621.</t>
  </si>
  <si>
    <t>151767.</t>
  </si>
  <si>
    <t>148372.</t>
  </si>
  <si>
    <t>148373.</t>
  </si>
  <si>
    <t>157642.</t>
  </si>
  <si>
    <t>157643.</t>
  </si>
  <si>
    <t>157640.</t>
  </si>
  <si>
    <t>157721.</t>
  </si>
  <si>
    <t>157646.</t>
  </si>
  <si>
    <t>160703.</t>
  </si>
  <si>
    <t>157625.</t>
  </si>
  <si>
    <t>5220.1</t>
  </si>
  <si>
    <t>6265.1</t>
  </si>
  <si>
    <t>157641.</t>
  </si>
  <si>
    <t>157720.</t>
  </si>
  <si>
    <t>157718.</t>
  </si>
  <si>
    <t>160401.</t>
  </si>
  <si>
    <t>160398.</t>
  </si>
  <si>
    <t>160402.</t>
  </si>
  <si>
    <t>5202.1</t>
  </si>
  <si>
    <t>160705.</t>
  </si>
  <si>
    <t>6299.1</t>
  </si>
  <si>
    <t>6262.1</t>
  </si>
  <si>
    <t>6263.1</t>
  </si>
  <si>
    <t>6264.1</t>
  </si>
  <si>
    <t>160399.</t>
  </si>
  <si>
    <t>160704.</t>
  </si>
  <si>
    <t>6261.1</t>
  </si>
  <si>
    <t>6288.1</t>
  </si>
  <si>
    <t>6300.1</t>
  </si>
  <si>
    <t>6289.1</t>
  </si>
  <si>
    <t>6290.1</t>
  </si>
  <si>
    <t>6346</t>
  </si>
  <si>
    <t>6343</t>
  </si>
  <si>
    <t>6359 RNP</t>
  </si>
  <si>
    <t>157719.</t>
  </si>
  <si>
    <t>160400.</t>
  </si>
  <si>
    <t>6277.1</t>
  </si>
  <si>
    <t>6276.1</t>
  </si>
  <si>
    <t>159220.</t>
  </si>
  <si>
    <t>6286.1</t>
  </si>
  <si>
    <t>6354 RNP</t>
  </si>
  <si>
    <t>160702.</t>
  </si>
  <si>
    <t>FN43.2</t>
  </si>
  <si>
    <t>6267.1</t>
  </si>
  <si>
    <t>6275.1</t>
  </si>
  <si>
    <t>6301.1</t>
  </si>
  <si>
    <t>6298.1</t>
  </si>
  <si>
    <t>6287.1</t>
  </si>
  <si>
    <t>6342</t>
  </si>
  <si>
    <t>5320</t>
  </si>
  <si>
    <t>5321</t>
  </si>
  <si>
    <t>6358 RNP</t>
  </si>
  <si>
    <t>6268.1</t>
  </si>
  <si>
    <t>6279.1</t>
  </si>
  <si>
    <t>6281.1</t>
  </si>
  <si>
    <t>5219.1</t>
  </si>
  <si>
    <t>6357 RNP</t>
  </si>
  <si>
    <t>6356 RNP</t>
  </si>
  <si>
    <t>156661.</t>
  </si>
  <si>
    <t>156637.</t>
  </si>
  <si>
    <t>156636.</t>
  </si>
  <si>
    <t>157634.</t>
  </si>
  <si>
    <t>5201.1</t>
  </si>
  <si>
    <t>3214</t>
  </si>
  <si>
    <t>157281.</t>
  </si>
  <si>
    <t>3215.1</t>
  </si>
  <si>
    <t>3216.1</t>
  </si>
  <si>
    <t>3213.1</t>
  </si>
  <si>
    <t>3212</t>
  </si>
  <si>
    <t>156985.</t>
  </si>
  <si>
    <t>3190</t>
  </si>
  <si>
    <t>3287 RNP</t>
  </si>
  <si>
    <t>5336</t>
  </si>
  <si>
    <t>3289 RNP</t>
  </si>
  <si>
    <t>3191.1</t>
  </si>
  <si>
    <t>3271</t>
  </si>
  <si>
    <t>3269</t>
  </si>
  <si>
    <t>3290 RNP</t>
  </si>
  <si>
    <t>3268</t>
  </si>
  <si>
    <t>3279 RNP 2021</t>
  </si>
  <si>
    <t>4403</t>
  </si>
  <si>
    <t>3261</t>
  </si>
  <si>
    <t>157305.</t>
  </si>
  <si>
    <t>157817.</t>
  </si>
  <si>
    <t>157259.</t>
  </si>
  <si>
    <t>157279.</t>
  </si>
  <si>
    <t>157286.</t>
  </si>
  <si>
    <t>158014.</t>
  </si>
  <si>
    <t>158015.</t>
  </si>
  <si>
    <t>157819.</t>
  </si>
  <si>
    <t>158011.</t>
  </si>
  <si>
    <t>158012.</t>
  </si>
  <si>
    <t>159214.</t>
  </si>
  <si>
    <t>159219.</t>
  </si>
  <si>
    <t>159503.</t>
  </si>
  <si>
    <t>9500442.</t>
  </si>
  <si>
    <t>295a.</t>
  </si>
  <si>
    <t>157151.</t>
  </si>
  <si>
    <t>157019.</t>
  </si>
  <si>
    <t>4355</t>
  </si>
  <si>
    <t>148710.</t>
  </si>
  <si>
    <t>145868.</t>
  </si>
  <si>
    <t>69.</t>
  </si>
  <si>
    <t>157055.</t>
  </si>
  <si>
    <t>145769.</t>
  </si>
  <si>
    <t>159151.</t>
  </si>
  <si>
    <t>4275.1</t>
  </si>
  <si>
    <t>160654.</t>
  </si>
  <si>
    <t>151768.</t>
  </si>
  <si>
    <t>156795.</t>
  </si>
  <si>
    <t>4353</t>
  </si>
  <si>
    <t>3226</t>
  </si>
  <si>
    <t>151769.</t>
  </si>
  <si>
    <t>157712.</t>
  </si>
  <si>
    <t>3224.1</t>
  </si>
  <si>
    <t>4292.1</t>
  </si>
  <si>
    <t>2154</t>
  </si>
  <si>
    <t>4401 RNP</t>
  </si>
  <si>
    <t>156639.</t>
  </si>
  <si>
    <t>156786.</t>
  </si>
  <si>
    <t>159183.</t>
  </si>
  <si>
    <t>159230.</t>
  </si>
  <si>
    <t>157317.</t>
  </si>
  <si>
    <t>157042.</t>
  </si>
  <si>
    <t>157741.</t>
  </si>
  <si>
    <t>512875.</t>
  </si>
  <si>
    <t>4402 RNP</t>
  </si>
  <si>
    <t>159169.</t>
  </si>
  <si>
    <t>03256</t>
  </si>
  <si>
    <t>160344.</t>
  </si>
  <si>
    <t>157748.</t>
  </si>
  <si>
    <t>500963.</t>
  </si>
  <si>
    <t>157512.</t>
  </si>
  <si>
    <t>157744.</t>
  </si>
  <si>
    <t>159192.</t>
  </si>
  <si>
    <t>157756.</t>
  </si>
  <si>
    <t>501001.</t>
  </si>
  <si>
    <t>501005.</t>
  </si>
  <si>
    <t>501006.</t>
  </si>
  <si>
    <t>501059</t>
  </si>
  <si>
    <t>501053</t>
  </si>
  <si>
    <t>157439.</t>
  </si>
  <si>
    <t>157459.</t>
  </si>
  <si>
    <t>157460.</t>
  </si>
  <si>
    <t>157486.</t>
  </si>
  <si>
    <t>157488.</t>
  </si>
  <si>
    <t>157521.</t>
  </si>
  <si>
    <t>157530.</t>
  </si>
  <si>
    <t>157531.</t>
  </si>
  <si>
    <t>157522.</t>
  </si>
  <si>
    <t>157534.</t>
  </si>
  <si>
    <t>157523.</t>
  </si>
  <si>
    <t>157563.</t>
  </si>
  <si>
    <t>500980.</t>
  </si>
  <si>
    <t>992065.</t>
  </si>
  <si>
    <t>157463.</t>
  </si>
  <si>
    <t>501054</t>
  </si>
  <si>
    <t>501187</t>
  </si>
  <si>
    <t>501189</t>
  </si>
  <si>
    <t>159189.</t>
  </si>
  <si>
    <t>501110</t>
  </si>
  <si>
    <t>501111</t>
  </si>
  <si>
    <t>157461.</t>
  </si>
  <si>
    <t>157462.</t>
  </si>
  <si>
    <t>157532.</t>
  </si>
  <si>
    <t>157533.</t>
  </si>
  <si>
    <t>157524.</t>
  </si>
  <si>
    <t>157568.</t>
  </si>
  <si>
    <t>157754.</t>
  </si>
  <si>
    <t>500904.</t>
  </si>
  <si>
    <t>501011.</t>
  </si>
  <si>
    <t>501047</t>
  </si>
  <si>
    <t>157441.</t>
  </si>
  <si>
    <t>501195</t>
  </si>
  <si>
    <t>501190</t>
  </si>
  <si>
    <t>501176</t>
  </si>
  <si>
    <t>501143</t>
  </si>
  <si>
    <t>501159</t>
  </si>
  <si>
    <t>501160</t>
  </si>
  <si>
    <t>501183</t>
  </si>
  <si>
    <t>501196</t>
  </si>
  <si>
    <t>501167</t>
  </si>
  <si>
    <t>501168</t>
  </si>
  <si>
    <t>157000.</t>
  </si>
  <si>
    <t>4291.1</t>
  </si>
  <si>
    <t>159171.</t>
  </si>
  <si>
    <t>159176.</t>
  </si>
  <si>
    <t>159185.</t>
  </si>
  <si>
    <t>157715.</t>
  </si>
  <si>
    <t>316.</t>
  </si>
  <si>
    <t>159232.</t>
  </si>
  <si>
    <t>156664.</t>
  </si>
  <si>
    <t>5304.</t>
  </si>
  <si>
    <t>159180.</t>
  </si>
  <si>
    <t>2131.1</t>
  </si>
  <si>
    <t>322.</t>
  </si>
  <si>
    <t>512957</t>
  </si>
  <si>
    <t>159177.</t>
  </si>
  <si>
    <t>159174.</t>
  </si>
  <si>
    <t>157584.</t>
  </si>
  <si>
    <t>159181.</t>
  </si>
  <si>
    <t>157618.</t>
  </si>
  <si>
    <t>157588.</t>
  </si>
  <si>
    <t>5134.1</t>
  </si>
  <si>
    <t>157405.</t>
  </si>
  <si>
    <t>157406.</t>
  </si>
  <si>
    <t>157564.</t>
  </si>
  <si>
    <t>157755.</t>
  </si>
  <si>
    <t>501170</t>
  </si>
  <si>
    <t>159188.</t>
  </si>
  <si>
    <t>159190.</t>
  </si>
  <si>
    <t>501112</t>
  </si>
  <si>
    <t>501100</t>
  </si>
  <si>
    <t>501150</t>
  </si>
  <si>
    <t>501169</t>
  </si>
  <si>
    <t>157535.</t>
  </si>
  <si>
    <t>157525.</t>
  </si>
  <si>
    <t>157536.</t>
  </si>
  <si>
    <t>157537.</t>
  </si>
  <si>
    <t>148143.</t>
  </si>
  <si>
    <t>157565.</t>
  </si>
  <si>
    <t>157559.</t>
  </si>
  <si>
    <t>157562.</t>
  </si>
  <si>
    <t>157759.</t>
  </si>
  <si>
    <t>157751.</t>
  </si>
  <si>
    <t>160372.</t>
  </si>
  <si>
    <t>160366.</t>
  </si>
  <si>
    <t>160383.</t>
  </si>
  <si>
    <t>501003.</t>
  </si>
  <si>
    <t>501017.</t>
  </si>
  <si>
    <t>501010.</t>
  </si>
  <si>
    <t>501007.</t>
  </si>
  <si>
    <t>501044</t>
  </si>
  <si>
    <t>501179</t>
  </si>
  <si>
    <t>501184</t>
  </si>
  <si>
    <t>501197</t>
  </si>
  <si>
    <t>501191</t>
  </si>
  <si>
    <t>501157</t>
  </si>
  <si>
    <t>501177</t>
  </si>
  <si>
    <t>157543.</t>
  </si>
  <si>
    <t>500437.</t>
  </si>
  <si>
    <t>157542.</t>
  </si>
  <si>
    <t>157552.</t>
  </si>
  <si>
    <t>160385.</t>
  </si>
  <si>
    <t>157551.</t>
  </si>
  <si>
    <t>157701.</t>
  </si>
  <si>
    <t>157122.</t>
  </si>
  <si>
    <t>156864.</t>
  </si>
  <si>
    <t>159263.</t>
  </si>
  <si>
    <t>146716.</t>
  </si>
  <si>
    <t>992024.</t>
  </si>
  <si>
    <t>157329.</t>
  </si>
  <si>
    <t>157121.</t>
  </si>
  <si>
    <t>157792.</t>
  </si>
  <si>
    <t>157804.</t>
  </si>
  <si>
    <t>156812.</t>
  </si>
  <si>
    <t>156873.</t>
  </si>
  <si>
    <t>156878.</t>
  </si>
  <si>
    <t>156887.</t>
  </si>
  <si>
    <t>286.</t>
  </si>
  <si>
    <t>302.</t>
  </si>
  <si>
    <t>280.</t>
  </si>
  <si>
    <t>157143.</t>
  </si>
  <si>
    <t>471 RNP</t>
  </si>
  <si>
    <t>472 RNP</t>
  </si>
  <si>
    <t>444</t>
  </si>
  <si>
    <t>451</t>
  </si>
  <si>
    <t>317</t>
  </si>
  <si>
    <t>466 RNP</t>
  </si>
  <si>
    <t>5589 RNP</t>
  </si>
  <si>
    <t>156954.</t>
  </si>
  <si>
    <t>159179.</t>
  </si>
  <si>
    <t>156953.</t>
  </si>
  <si>
    <t>159186.</t>
  </si>
  <si>
    <t>157586.</t>
  </si>
  <si>
    <t>159234.</t>
  </si>
  <si>
    <t>148740.</t>
  </si>
  <si>
    <t>146700.</t>
  </si>
  <si>
    <t>5160.1</t>
  </si>
  <si>
    <t>500789.</t>
  </si>
  <si>
    <t>157539.</t>
  </si>
  <si>
    <t>157540.</t>
  </si>
  <si>
    <t>157541.</t>
  </si>
  <si>
    <t>157561.</t>
  </si>
  <si>
    <t>157752.</t>
  </si>
  <si>
    <t>157760.</t>
  </si>
  <si>
    <t>160384.</t>
  </si>
  <si>
    <t>501198</t>
  </si>
  <si>
    <t>501101</t>
  </si>
  <si>
    <t>501113</t>
  </si>
  <si>
    <t>501114</t>
  </si>
  <si>
    <t>501102</t>
  </si>
  <si>
    <t>501103</t>
  </si>
  <si>
    <t>501115</t>
  </si>
  <si>
    <t>501153</t>
  </si>
  <si>
    <t>501146</t>
  </si>
  <si>
    <t>501155</t>
  </si>
  <si>
    <t>501158</t>
  </si>
  <si>
    <t>501156</t>
  </si>
  <si>
    <t>501178</t>
  </si>
  <si>
    <t>501171</t>
  </si>
  <si>
    <t>501172</t>
  </si>
  <si>
    <t>160684.</t>
  </si>
  <si>
    <t>160685.</t>
  </si>
  <si>
    <t>160686.</t>
  </si>
  <si>
    <t>501002.</t>
  </si>
  <si>
    <t>501004.</t>
  </si>
  <si>
    <t>501055</t>
  </si>
  <si>
    <t>160373.</t>
  </si>
  <si>
    <t>160382.</t>
  </si>
  <si>
    <t>501180</t>
  </si>
  <si>
    <t>501181</t>
  </si>
  <si>
    <t>501188</t>
  </si>
  <si>
    <t>501199</t>
  </si>
  <si>
    <t>159173.</t>
  </si>
  <si>
    <t>159482.</t>
  </si>
  <si>
    <t>2162 RNP</t>
  </si>
  <si>
    <t>512959</t>
  </si>
  <si>
    <t>2129.1</t>
  </si>
  <si>
    <t>159187.</t>
  </si>
  <si>
    <t>321.</t>
  </si>
  <si>
    <t>159172.</t>
  </si>
  <si>
    <t>157052.</t>
  </si>
  <si>
    <t>159157.</t>
  </si>
  <si>
    <t>159238.</t>
  </si>
  <si>
    <t>157043.</t>
  </si>
  <si>
    <t>159153.</t>
  </si>
  <si>
    <t>157606.</t>
  </si>
  <si>
    <t>159175.</t>
  </si>
  <si>
    <t>157051.</t>
  </si>
  <si>
    <t>157056.</t>
  </si>
  <si>
    <t>157050.</t>
  </si>
  <si>
    <t>157048.</t>
  </si>
  <si>
    <t>159182.</t>
  </si>
  <si>
    <t>146086.</t>
  </si>
  <si>
    <t>157047.</t>
  </si>
  <si>
    <t>157609.</t>
  </si>
  <si>
    <t>156714.</t>
  </si>
  <si>
    <t>160350.</t>
  </si>
  <si>
    <t>159485.</t>
  </si>
  <si>
    <t>160348.</t>
  </si>
  <si>
    <t>160347.</t>
  </si>
  <si>
    <t>159488.</t>
  </si>
  <si>
    <t>157632.</t>
  </si>
  <si>
    <t>157713.</t>
  </si>
  <si>
    <t>159484.</t>
  </si>
  <si>
    <t>160323.</t>
  </si>
  <si>
    <t>157598.</t>
  </si>
  <si>
    <t>159489.</t>
  </si>
  <si>
    <t>147896.</t>
  </si>
  <si>
    <t>160346.</t>
  </si>
  <si>
    <t>147955.</t>
  </si>
  <si>
    <t>157035.</t>
  </si>
  <si>
    <t>160353.</t>
  </si>
  <si>
    <t>3227.1</t>
  </si>
  <si>
    <t>3279 RNP</t>
  </si>
  <si>
    <t>159486.</t>
  </si>
  <si>
    <t>2128.1</t>
  </si>
  <si>
    <t>326.</t>
  </si>
  <si>
    <t>501030.</t>
  </si>
  <si>
    <t>501089</t>
  </si>
  <si>
    <t>501134</t>
  </si>
  <si>
    <t>501156 RNP</t>
  </si>
  <si>
    <t>501162 RNP</t>
  </si>
  <si>
    <t>157497.</t>
  </si>
  <si>
    <t>158042.</t>
  </si>
  <si>
    <t>157580.</t>
  </si>
  <si>
    <t>158045.</t>
  </si>
  <si>
    <t>159203.</t>
  </si>
  <si>
    <t>160710.</t>
  </si>
  <si>
    <t>501038</t>
  </si>
  <si>
    <t>157449.</t>
  </si>
  <si>
    <t>157450.</t>
  </si>
  <si>
    <t>157414.</t>
  </si>
  <si>
    <t>328</t>
  </si>
  <si>
    <t>463</t>
  </si>
  <si>
    <t>100.</t>
  </si>
  <si>
    <t>501133</t>
  </si>
  <si>
    <t>156811.</t>
  </si>
  <si>
    <t>159273.</t>
  </si>
  <si>
    <t>159209.</t>
  </si>
  <si>
    <t>159210.</t>
  </si>
  <si>
    <t>151697.</t>
  </si>
  <si>
    <t>157313.</t>
  </si>
  <si>
    <t>157212.</t>
  </si>
  <si>
    <t>157777.</t>
  </si>
  <si>
    <t>157465.</t>
  </si>
  <si>
    <t>157157.</t>
  </si>
  <si>
    <t>157163.</t>
  </si>
  <si>
    <t>157169.</t>
  </si>
  <si>
    <t>157452.</t>
  </si>
  <si>
    <t>157500.</t>
  </si>
  <si>
    <t>501031.</t>
  </si>
  <si>
    <t>158039.</t>
  </si>
  <si>
    <t>74.</t>
  </si>
  <si>
    <t>160388.</t>
  </si>
  <si>
    <t>160393.</t>
  </si>
  <si>
    <t>160695.</t>
  </si>
  <si>
    <t>501036</t>
  </si>
  <si>
    <t>501035</t>
  </si>
  <si>
    <t>20000066.</t>
  </si>
  <si>
    <t>191</t>
  </si>
  <si>
    <t>192</t>
  </si>
  <si>
    <t>286a.</t>
  </si>
  <si>
    <t>157494.</t>
  </si>
  <si>
    <t>160711.</t>
  </si>
  <si>
    <t>FN48.1</t>
  </si>
  <si>
    <t>160593.</t>
  </si>
  <si>
    <t>156883.</t>
  </si>
  <si>
    <t>157793.</t>
  </si>
  <si>
    <t>5193.1</t>
  </si>
  <si>
    <t>5522</t>
  </si>
  <si>
    <t>156706.</t>
  </si>
  <si>
    <t>157323.</t>
  </si>
  <si>
    <t>156733.</t>
  </si>
  <si>
    <t>156730.</t>
  </si>
  <si>
    <t>156704.</t>
  </si>
  <si>
    <t>156756.</t>
  </si>
  <si>
    <t>156770.</t>
  </si>
  <si>
    <t>159253.</t>
  </si>
  <si>
    <t>5514.1</t>
  </si>
  <si>
    <t>5519</t>
  </si>
  <si>
    <t>5515</t>
  </si>
  <si>
    <t>5540.1</t>
  </si>
  <si>
    <t>156710.</t>
  </si>
  <si>
    <t>156711.</t>
  </si>
  <si>
    <t>288.</t>
  </si>
  <si>
    <t>292.</t>
  </si>
  <si>
    <t>157110.</t>
  </si>
  <si>
    <t>156673.</t>
  </si>
  <si>
    <t>156675.</t>
  </si>
  <si>
    <t>157027.</t>
  </si>
  <si>
    <t>160318.</t>
  </si>
  <si>
    <t>160319.</t>
  </si>
  <si>
    <t>159251.</t>
  </si>
  <si>
    <t>5588 RNP</t>
  </si>
  <si>
    <t>485</t>
  </si>
  <si>
    <t>474 RNP</t>
  </si>
  <si>
    <t>5523</t>
  </si>
  <si>
    <t>501126</t>
  </si>
  <si>
    <t>156676.</t>
  </si>
  <si>
    <t>156666.</t>
  </si>
  <si>
    <t>5309</t>
  </si>
  <si>
    <t>313.</t>
  </si>
  <si>
    <t>159483.</t>
  </si>
  <si>
    <t>160354.</t>
  </si>
  <si>
    <t>157041.</t>
  </si>
  <si>
    <t>160352.</t>
  </si>
  <si>
    <t>157622.</t>
  </si>
  <si>
    <t>157040.</t>
  </si>
  <si>
    <t>2165 RNP</t>
  </si>
  <si>
    <t>157631.</t>
  </si>
  <si>
    <t>314.</t>
  </si>
  <si>
    <t>157626.</t>
  </si>
  <si>
    <t>157710.</t>
  </si>
  <si>
    <t>2163 RNP</t>
  </si>
  <si>
    <t>323.</t>
  </si>
  <si>
    <t>324.</t>
  </si>
  <si>
    <t>157036.</t>
  </si>
  <si>
    <t>157037.</t>
  </si>
  <si>
    <t>157624.</t>
  </si>
  <si>
    <t>159158.</t>
  </si>
  <si>
    <t>159498.</t>
  </si>
  <si>
    <t>157417.</t>
  </si>
  <si>
    <t>157418.</t>
  </si>
  <si>
    <t>156686.</t>
  </si>
  <si>
    <t>157419.</t>
  </si>
  <si>
    <t>156687.</t>
  </si>
  <si>
    <t>157087.</t>
  </si>
  <si>
    <t>156689.</t>
  </si>
  <si>
    <t>157070.</t>
  </si>
  <si>
    <t>157420.</t>
  </si>
  <si>
    <t>157066.</t>
  </si>
  <si>
    <t>156692.</t>
  </si>
  <si>
    <t>156705.</t>
  </si>
  <si>
    <t>157324.</t>
  </si>
  <si>
    <t>157421.</t>
  </si>
  <si>
    <t>512952</t>
  </si>
  <si>
    <t>157069.</t>
  </si>
  <si>
    <t>157067.</t>
  </si>
  <si>
    <t>157325.</t>
  </si>
  <si>
    <t>156682.</t>
  </si>
  <si>
    <t>157436.</t>
  </si>
  <si>
    <t>151725.</t>
  </si>
  <si>
    <t>159148.</t>
  </si>
  <si>
    <t>157326.</t>
  </si>
  <si>
    <t>159458.</t>
  </si>
  <si>
    <t>156693.</t>
  </si>
  <si>
    <t>156694.</t>
  </si>
  <si>
    <t>156896.</t>
  </si>
  <si>
    <t>157627.</t>
  </si>
  <si>
    <t>157424.</t>
  </si>
  <si>
    <t>156926.</t>
  </si>
  <si>
    <t>157435.</t>
  </si>
  <si>
    <t>157352.</t>
  </si>
  <si>
    <t>152746.</t>
  </si>
  <si>
    <t>156977.</t>
  </si>
  <si>
    <t>156894.</t>
  </si>
  <si>
    <t>157629.</t>
  </si>
  <si>
    <t>236.</t>
  </si>
  <si>
    <t>4.</t>
  </si>
  <si>
    <t>159510.</t>
  </si>
  <si>
    <t>333</t>
  </si>
  <si>
    <t>332</t>
  </si>
  <si>
    <t>157120.</t>
  </si>
  <si>
    <t>9500422.</t>
  </si>
  <si>
    <t>157426.</t>
  </si>
  <si>
    <t>156861.</t>
  </si>
  <si>
    <t>156874.</t>
  </si>
  <si>
    <t>157134.</t>
  </si>
  <si>
    <t>156884.</t>
  </si>
  <si>
    <t>160614.</t>
  </si>
  <si>
    <t>157128.</t>
  </si>
  <si>
    <t>156823.</t>
  </si>
  <si>
    <t>160591.</t>
  </si>
  <si>
    <t>160607.</t>
  </si>
  <si>
    <t>330</t>
  </si>
  <si>
    <t>445</t>
  </si>
  <si>
    <t>442</t>
  </si>
  <si>
    <t>156866.</t>
  </si>
  <si>
    <t>452</t>
  </si>
  <si>
    <t>461</t>
  </si>
  <si>
    <t>160308.</t>
  </si>
  <si>
    <t>157464.</t>
  </si>
  <si>
    <t>160314.</t>
  </si>
  <si>
    <t>312</t>
  </si>
  <si>
    <t>318</t>
  </si>
  <si>
    <t>157807.</t>
  </si>
  <si>
    <t>5592 RNP</t>
  </si>
  <si>
    <t>5568</t>
  </si>
  <si>
    <t>5565</t>
  </si>
  <si>
    <t>5508.1</t>
  </si>
  <si>
    <t>5537</t>
  </si>
  <si>
    <t>287.</t>
  </si>
  <si>
    <t>281.</t>
  </si>
  <si>
    <t>450</t>
  </si>
  <si>
    <t>457</t>
  </si>
  <si>
    <t>484 RNP</t>
  </si>
  <si>
    <t>462</t>
  </si>
  <si>
    <t>156955.</t>
  </si>
  <si>
    <t>157068.</t>
  </si>
  <si>
    <t>156695.</t>
  </si>
  <si>
    <t>157738.</t>
  </si>
  <si>
    <t>157730.</t>
  </si>
  <si>
    <t>157437.</t>
  </si>
  <si>
    <t>157649.</t>
  </si>
  <si>
    <t>157148.</t>
  </si>
  <si>
    <t>157339.</t>
  </si>
  <si>
    <t>157080.</t>
  </si>
  <si>
    <t>157637.</t>
  </si>
  <si>
    <t>157353.</t>
  </si>
  <si>
    <t>156669.</t>
  </si>
  <si>
    <t>157149.</t>
  </si>
  <si>
    <t>148706.</t>
  </si>
  <si>
    <t>157085.</t>
  </si>
  <si>
    <t>156722.</t>
  </si>
  <si>
    <t>157081.</t>
  </si>
  <si>
    <t>157737.</t>
  </si>
  <si>
    <t>157734.</t>
  </si>
  <si>
    <t>156728.</t>
  </si>
  <si>
    <t>158049.</t>
  </si>
  <si>
    <t>159152.</t>
  </si>
  <si>
    <t>157731.</t>
  </si>
  <si>
    <t>2130.1</t>
  </si>
  <si>
    <t>159155.</t>
  </si>
  <si>
    <t>2155</t>
  </si>
  <si>
    <t>157742.</t>
  </si>
  <si>
    <t>2160 RNP</t>
  </si>
  <si>
    <t>156727.</t>
  </si>
  <si>
    <t>157733.</t>
  </si>
  <si>
    <t>157024.</t>
  </si>
  <si>
    <t>157714.</t>
  </si>
  <si>
    <t>157594.</t>
  </si>
  <si>
    <t>157716.</t>
  </si>
  <si>
    <t>157044.</t>
  </si>
  <si>
    <t>2132.1</t>
  </si>
  <si>
    <t>2156</t>
  </si>
  <si>
    <t>2157</t>
  </si>
  <si>
    <t>20100</t>
  </si>
  <si>
    <t>20104</t>
  </si>
  <si>
    <t>20103</t>
  </si>
  <si>
    <t>20101</t>
  </si>
  <si>
    <t>20102</t>
  </si>
  <si>
    <t>20133</t>
  </si>
  <si>
    <t>20129</t>
  </si>
  <si>
    <t>20138</t>
  </si>
  <si>
    <t>20132</t>
  </si>
  <si>
    <t>20137</t>
  </si>
  <si>
    <t>20131</t>
  </si>
  <si>
    <t>20130</t>
  </si>
  <si>
    <t>20139</t>
  </si>
  <si>
    <t>20146</t>
  </si>
  <si>
    <t>20134</t>
  </si>
  <si>
    <t>20136</t>
  </si>
  <si>
    <t>20135</t>
  </si>
  <si>
    <t>20151</t>
  </si>
  <si>
    <t>512966</t>
  </si>
  <si>
    <t>20117</t>
  </si>
  <si>
    <t>20124</t>
  </si>
  <si>
    <t>20123</t>
  </si>
  <si>
    <t>20128</t>
  </si>
  <si>
    <t>157726.</t>
  </si>
  <si>
    <t>20119</t>
  </si>
  <si>
    <t>157133.</t>
  </si>
  <si>
    <t>157728.</t>
  </si>
  <si>
    <t>159167.</t>
  </si>
  <si>
    <t>157725.</t>
  </si>
  <si>
    <t>159168.</t>
  </si>
  <si>
    <t>159159.</t>
  </si>
  <si>
    <t>159170.</t>
  </si>
  <si>
    <t>156737.</t>
  </si>
  <si>
    <t>156739.</t>
  </si>
  <si>
    <t>20120</t>
  </si>
  <si>
    <t>156754.</t>
  </si>
  <si>
    <t>156740.</t>
  </si>
  <si>
    <t>157727.</t>
  </si>
  <si>
    <t>159160.</t>
  </si>
  <si>
    <t>156742.</t>
  </si>
  <si>
    <t>159161.</t>
  </si>
  <si>
    <t>159164.</t>
  </si>
  <si>
    <t>159282.</t>
  </si>
  <si>
    <t>20121</t>
  </si>
  <si>
    <t>5195.</t>
  </si>
  <si>
    <t>159163.</t>
  </si>
  <si>
    <t>157729.</t>
  </si>
  <si>
    <t>20122</t>
  </si>
  <si>
    <t>20116</t>
  </si>
  <si>
    <t>20115</t>
  </si>
  <si>
    <t>20114</t>
  </si>
  <si>
    <t>159166.</t>
  </si>
  <si>
    <t>Nr Inventar MMAP</t>
  </si>
  <si>
    <t>Denumire MMAP</t>
  </si>
  <si>
    <t>Valore MMAP</t>
  </si>
  <si>
    <t>diferenta valorica</t>
  </si>
  <si>
    <t xml:space="preserve">Număr inventar </t>
  </si>
  <si>
    <t>Denumire IC</t>
  </si>
  <si>
    <t>Valore IC</t>
  </si>
  <si>
    <t>Anul nașterii:</t>
  </si>
  <si>
    <t>sex:</t>
  </si>
  <si>
    <t>dangale / microcip</t>
  </si>
  <si>
    <t>ADRESA DIN IC pt PV transfer</t>
  </si>
  <si>
    <t>Cod de clasificare OMFP nr. 1718/2013</t>
  </si>
  <si>
    <t>Albinoso  (It 3 / R) 642019820544953</t>
  </si>
  <si>
    <t>Armăsar de Montă Publică</t>
  </si>
  <si>
    <t xml:space="preserve">Armăsar de Montă Publică
</t>
  </si>
  <si>
    <t>Iapă Mamă</t>
  </si>
  <si>
    <t>Armăsar Pepinier</t>
  </si>
  <si>
    <t>G 18 / 20 R / 642019820376845</t>
  </si>
  <si>
    <t>Sh 62 / 66 R / 642109820376158</t>
  </si>
  <si>
    <t>T 23 / 4 F / 642019820391157</t>
  </si>
  <si>
    <t>O / 9 I / 642019820518464</t>
  </si>
  <si>
    <t>F 36 / 15 F / 642019820373347</t>
  </si>
  <si>
    <t>P 21 / 23 F / 642019820344641</t>
  </si>
  <si>
    <t>57 C/ Tz / 642019820114786</t>
  </si>
  <si>
    <t>P 10 / HB / 642019820600921</t>
  </si>
  <si>
    <t>Locaţia de bază- depozit de armăsari (D) sau HergheliaegHergheliaelia (Herghelia)</t>
  </si>
  <si>
    <t>Herghelia Mangalia</t>
  </si>
  <si>
    <t>Herghelia Izvin</t>
  </si>
  <si>
    <t>Herghelia Beclean</t>
  </si>
  <si>
    <t>Herghelia Slatina</t>
  </si>
  <si>
    <t>Herghelia Lucina</t>
  </si>
  <si>
    <t xml:space="preserve">Depozit Armăsari Arad </t>
  </si>
  <si>
    <t>Depozit Armăsari Dumbrava</t>
  </si>
  <si>
    <t>Herghelia Cislău</t>
  </si>
  <si>
    <t>Herghelia Rușețu</t>
  </si>
  <si>
    <t>Herghelia Sâmbăta de Jos</t>
  </si>
  <si>
    <t>Herghelia Dor Mărunt</t>
  </si>
  <si>
    <t>Herghelia Rădăuți</t>
  </si>
  <si>
    <t>Herghelia Jegălia</t>
  </si>
  <si>
    <t>Depozit Armăsari Târgu Mureș</t>
  </si>
  <si>
    <t>Ibn Galal II-10/I 2-10 M</t>
  </si>
  <si>
    <t>Neapolitano XXIX - 83 / N 29 - 83F</t>
  </si>
  <si>
    <t>M47 / 43HB / 642019820279788</t>
  </si>
  <si>
    <t xml:space="preserve">10 C/Tz / 000658d434 </t>
  </si>
  <si>
    <t>24C/Tz / 642019820042810</t>
  </si>
  <si>
    <t>54C/SG / 00065DDA99</t>
  </si>
  <si>
    <t>9 C/ Tz / 000658E4AE</t>
  </si>
  <si>
    <t>Devita (19C-Va/642019820105499</t>
  </si>
  <si>
    <t>19 C/ Va / 642019820105499</t>
  </si>
  <si>
    <t>57C/Sg / 000658B507</t>
  </si>
  <si>
    <t>Melva (28C / Va)642019820088829</t>
  </si>
  <si>
    <t>28 C/ Va / 642019820088829</t>
  </si>
  <si>
    <t>5 C/ HI / 642019820611919</t>
  </si>
  <si>
    <t>Daliana (5C/HI)642019820611919</t>
  </si>
  <si>
    <t>GIPSI / I - 26 D</t>
  </si>
  <si>
    <t>SAMSON /SIGLAVY BAGDADY XVIII-17M(17M-SB18) 642019820200890</t>
  </si>
  <si>
    <t>17M-SB18 / 642019820200890</t>
  </si>
  <si>
    <t>G 18/14 R / 642019820349257</t>
  </si>
  <si>
    <t>TULIPAN XXIII-4  (T23 / 4 F)642019820391157</t>
  </si>
  <si>
    <t>Nc2 / R / 00065D7282</t>
  </si>
  <si>
    <t>JB10 / HB / 642019820226468</t>
  </si>
  <si>
    <t>JB14 / HB / 00065DADCC</t>
  </si>
  <si>
    <t>Vi / 17 I / 00066319B5</t>
  </si>
  <si>
    <t>NU 9 / HB / 642019820377241</t>
  </si>
  <si>
    <t>Fisa mijlocului fix</t>
  </si>
  <si>
    <t>IC</t>
  </si>
  <si>
    <t>ANEXA</t>
  </si>
  <si>
    <t>Fa 1 / D / 642019001064275</t>
  </si>
  <si>
    <t>OBS</t>
  </si>
  <si>
    <t>Anul nașterii</t>
  </si>
  <si>
    <t>P 19 / 89 F / 642019820191636</t>
  </si>
  <si>
    <t>Bobocel (Mp - 16 J) / 642019820058434</t>
  </si>
  <si>
    <t>Mp / 16 J / 642019820058434</t>
  </si>
  <si>
    <t>G 43 / 29 T / 642019001064291</t>
  </si>
  <si>
    <t>Eros (O / 9 I)  642019820518464</t>
  </si>
  <si>
    <r>
      <rPr>
        <sz val="10"/>
        <color rgb="FFFF0000"/>
        <rFont val="Times New Roman"/>
        <family val="1"/>
      </rPr>
      <t>It 2 / R /</t>
    </r>
    <r>
      <rPr>
        <sz val="10"/>
        <color theme="1"/>
        <rFont val="Times New Roman"/>
        <family val="1"/>
      </rPr>
      <t xml:space="preserve"> 642019820544953</t>
    </r>
  </si>
  <si>
    <r>
      <t>Albinoso (</t>
    </r>
    <r>
      <rPr>
        <sz val="10"/>
        <color rgb="FFFF0000"/>
        <rFont val="Times New Roman"/>
        <family val="1"/>
      </rPr>
      <t>It 3 / R</t>
    </r>
    <r>
      <rPr>
        <sz val="10"/>
        <rFont val="Times New Roman"/>
        <family val="1"/>
      </rPr>
      <t>) 642019820544953</t>
    </r>
  </si>
  <si>
    <t>I 32/D / 642019820040568</t>
  </si>
  <si>
    <r>
      <rPr>
        <sz val="10"/>
        <color rgb="FFFF0000"/>
        <rFont val="Times New Roman"/>
        <family val="1"/>
      </rPr>
      <t>I 42 / D</t>
    </r>
    <r>
      <rPr>
        <sz val="10"/>
        <color theme="1"/>
        <rFont val="Times New Roman"/>
        <family val="1"/>
      </rPr>
      <t xml:space="preserve"> / 642019820059666</t>
    </r>
  </si>
  <si>
    <r>
      <t>Giacomo (</t>
    </r>
    <r>
      <rPr>
        <sz val="10"/>
        <color rgb="FFFF0000"/>
        <rFont val="Times New Roman"/>
        <family val="1"/>
      </rPr>
      <t>I42-R</t>
    </r>
    <r>
      <rPr>
        <sz val="10"/>
        <rFont val="Times New Roman"/>
        <family val="1"/>
      </rPr>
      <t>)/642019820059666</t>
    </r>
  </si>
  <si>
    <t>Caracteristici tehnice: Danga+ Microcip diferite in fisa mijlocului fix fata de danga+Microcip din denumire. Care este corecta? Modificare Fisa daca este cazul</t>
  </si>
  <si>
    <t>Caracteristici tehnice: Danga diferite in fisa mijlocului fix fata de danga din denumire. Care este corecta? Modificare Fisa daca este cazul</t>
  </si>
  <si>
    <t>Caracteristici tehnice:  Danga diferite in fisa mijlocului fix fata de danga din denumire. Care este corecta? Modificare Fisa daca este cazul</t>
  </si>
  <si>
    <r>
      <t>Maias (</t>
    </r>
    <r>
      <rPr>
        <sz val="10"/>
        <color rgb="FFFF0000"/>
        <rFont val="Times New Roman"/>
        <family val="1"/>
      </rPr>
      <t>Fd -R</t>
    </r>
    <r>
      <rPr>
        <sz val="10"/>
        <rFont val="Times New Roman"/>
        <family val="1"/>
      </rPr>
      <t>)/642019820061335</t>
    </r>
  </si>
  <si>
    <r>
      <rPr>
        <sz val="10"/>
        <color rgb="FFFF0000"/>
        <rFont val="Times New Roman"/>
        <family val="1"/>
      </rPr>
      <t>Fd 2 /D</t>
    </r>
    <r>
      <rPr>
        <sz val="10"/>
        <color theme="1"/>
        <rFont val="Times New Roman"/>
        <family val="1"/>
      </rPr>
      <t xml:space="preserve"> / 642019820061335</t>
    </r>
  </si>
  <si>
    <t>Kj 10 / HB / 00065DD4C1</t>
  </si>
  <si>
    <t>Depozit Armăsari Râmnicelu</t>
  </si>
  <si>
    <t>HROBY XXII-21/H 22 - 21 L</t>
  </si>
  <si>
    <t>H 22 - 21 L / 00065EBFE5</t>
  </si>
  <si>
    <t>Neapolitano XXIX-83 / N29 - 83F</t>
  </si>
  <si>
    <t>N 29 - 83 F / 00065DA5B5</t>
  </si>
  <si>
    <t>30 C - Tz / 642019820102804</t>
  </si>
  <si>
    <t>Herghelia Tulucești</t>
  </si>
  <si>
    <r>
      <t>Ibn Galal II-10 /</t>
    </r>
    <r>
      <rPr>
        <sz val="10"/>
        <color rgb="FFFF0000"/>
        <rFont val="Times New Roman"/>
        <family val="1"/>
      </rPr>
      <t>I 2-10 M</t>
    </r>
  </si>
  <si>
    <r>
      <rPr>
        <sz val="10"/>
        <color rgb="FFFF0000"/>
        <rFont val="Times New Roman"/>
        <family val="1"/>
      </rPr>
      <t xml:space="preserve">10M / G2 </t>
    </r>
    <r>
      <rPr>
        <sz val="10"/>
        <rFont val="Times New Roman"/>
        <family val="1"/>
      </rPr>
      <t>/ 00065EA7AO</t>
    </r>
  </si>
  <si>
    <r>
      <t>Pasqual/Ibn Galal II-50 (</t>
    </r>
    <r>
      <rPr>
        <sz val="10"/>
        <color rgb="FFFF0000"/>
        <rFont val="Times New Roman"/>
        <family val="1"/>
      </rPr>
      <t>50M/IG2</t>
    </r>
    <r>
      <rPr>
        <sz val="10"/>
        <rFont val="Times New Roman"/>
        <family val="1"/>
      </rPr>
      <t>)</t>
    </r>
  </si>
  <si>
    <r>
      <rPr>
        <sz val="10"/>
        <color rgb="FFFF0000"/>
        <rFont val="Times New Roman"/>
        <family val="1"/>
      </rPr>
      <t xml:space="preserve">50M / G2 </t>
    </r>
    <r>
      <rPr>
        <sz val="10"/>
        <color theme="1"/>
        <rFont val="Times New Roman"/>
        <family val="1"/>
      </rPr>
      <t>/ 64201982023514</t>
    </r>
  </si>
  <si>
    <r>
      <t>Syglavy Bagdady XVIII-2 /</t>
    </r>
    <r>
      <rPr>
        <sz val="10"/>
        <color rgb="FFFF0000"/>
        <rFont val="Times New Roman"/>
        <family val="1"/>
      </rPr>
      <t xml:space="preserve"> SB 18-2M</t>
    </r>
  </si>
  <si>
    <r>
      <rPr>
        <sz val="10"/>
        <color rgb="FFFF0000"/>
        <rFont val="Times New Roman"/>
        <family val="1"/>
      </rPr>
      <t>2M / SB18</t>
    </r>
    <r>
      <rPr>
        <sz val="10"/>
        <color theme="1"/>
        <rFont val="Times New Roman"/>
        <family val="1"/>
      </rPr>
      <t xml:space="preserve"> / 642019820141619</t>
    </r>
  </si>
  <si>
    <t>Caracteristici tehnice:  Danga INVERSATE in fisa mijlocului fix fata de danga din denumire. Care este corecta? Modificare Fisa daca este cazul</t>
  </si>
  <si>
    <t>M47 / 11 HB / 00065DAC4D</t>
  </si>
  <si>
    <t>M 49/33 F / 642019820201500</t>
  </si>
  <si>
    <t>SC 22 / 18 F / 00065DD324</t>
  </si>
  <si>
    <t>Jp / 54 / 00065EC9E7</t>
  </si>
  <si>
    <t>Siglavy Capiola XVII-65/ SC 17-65F</t>
  </si>
  <si>
    <t xml:space="preserve"> SC 17 /65 F / 642019820200625</t>
  </si>
  <si>
    <r>
      <rPr>
        <sz val="10"/>
        <color rgb="FFFF0000"/>
        <rFont val="Times New Roman"/>
        <family val="1"/>
      </rPr>
      <t>?</t>
    </r>
    <r>
      <rPr>
        <sz val="10"/>
        <color theme="1"/>
        <rFont val="Times New Roman"/>
        <family val="1"/>
      </rPr>
      <t xml:space="preserve"> / 642019820515512</t>
    </r>
  </si>
  <si>
    <t>Este cu FN la nr MFP, insă in IC se gaseste cabalina respectiva. Are sau nu nr la MFP? Din caracteristicile tehnice nu reusesc sa iau info pt dangale. Modificare Fisa daca este cazul</t>
  </si>
  <si>
    <t>Este cu FN la nr MFP, insă in IC se gaseste cabalina respectiva. Are sau nu nr la MFP? Modificare Fisa daca este cazul</t>
  </si>
  <si>
    <t>PISC (17 C/O)</t>
  </si>
  <si>
    <t>17 C / O / 642019820362082</t>
  </si>
  <si>
    <r>
      <t>PIETROSU X-54/</t>
    </r>
    <r>
      <rPr>
        <sz val="10"/>
        <color rgb="FFFF0000"/>
        <rFont val="Times New Roman"/>
        <family val="1"/>
      </rPr>
      <t>0006558B67A</t>
    </r>
  </si>
  <si>
    <r>
      <t xml:space="preserve">N28 / 29 HB / </t>
    </r>
    <r>
      <rPr>
        <sz val="10"/>
        <color rgb="FFFF0000"/>
        <rFont val="Times New Roman"/>
        <family val="1"/>
      </rPr>
      <t>642019851075412</t>
    </r>
  </si>
  <si>
    <t>Care microcip este corect? Cel din denumire sau cel din descrierea tehnica?   Modificare Fisa daca este cazul</t>
  </si>
  <si>
    <r>
      <t>NAPOLITANO XXVIII-29/</t>
    </r>
    <r>
      <rPr>
        <sz val="10"/>
        <color rgb="FFFF0000"/>
        <rFont val="Times New Roman"/>
        <family val="1"/>
      </rPr>
      <t>000663FOA5</t>
    </r>
  </si>
  <si>
    <t>Us 47/R / 642019820544366</t>
  </si>
  <si>
    <r>
      <t xml:space="preserve">P10 / 54 L / </t>
    </r>
    <r>
      <rPr>
        <sz val="10"/>
        <color rgb="FFFF0000"/>
        <rFont val="Times New Roman"/>
        <family val="1"/>
      </rPr>
      <t>642019851075407</t>
    </r>
  </si>
  <si>
    <t>HD-27 / HB / 00065EABA5</t>
  </si>
  <si>
    <t>OF1 / HB / 642019820325775</t>
  </si>
  <si>
    <t>I 40 / R / 642019820058250</t>
  </si>
  <si>
    <t>I 45 / R / 642019820058512</t>
  </si>
  <si>
    <t>JB-8 / HB / 00065EAB5C</t>
  </si>
  <si>
    <t>N 25/24 I / 00065E032F</t>
  </si>
  <si>
    <r>
      <t>N 27 / 48 I /</t>
    </r>
    <r>
      <rPr>
        <sz val="10"/>
        <color rgb="FFFF0000"/>
        <rFont val="Times New Roman"/>
        <family val="1"/>
      </rPr>
      <t xml:space="preserve"> 00065EDO856</t>
    </r>
  </si>
  <si>
    <r>
      <t>NONIUS 27-48 I</t>
    </r>
    <r>
      <rPr>
        <sz val="10"/>
        <color rgb="FFFF0000"/>
        <rFont val="Times New Roman"/>
        <family val="1"/>
      </rPr>
      <t>00065EO856</t>
    </r>
  </si>
  <si>
    <t>N 25 / 12 I / 00065DABE0</t>
  </si>
  <si>
    <t>N 27/47 I / 00065DAB25</t>
  </si>
  <si>
    <r>
      <t>Zar (</t>
    </r>
    <r>
      <rPr>
        <sz val="10"/>
        <color rgb="FFFF0000"/>
        <rFont val="Times New Roman"/>
        <family val="1"/>
      </rPr>
      <t>Rs/2 J</t>
    </r>
    <r>
      <rPr>
        <sz val="10"/>
        <rFont val="Times New Roman"/>
        <family val="1"/>
      </rPr>
      <t>)</t>
    </r>
  </si>
  <si>
    <r>
      <rPr>
        <sz val="10"/>
        <color rgb="FFFF0000"/>
        <rFont val="Times New Roman"/>
        <family val="1"/>
      </rPr>
      <t>Rs/2</t>
    </r>
    <r>
      <rPr>
        <sz val="10"/>
        <color theme="1"/>
        <rFont val="Times New Roman"/>
        <family val="1"/>
      </rPr>
      <t xml:space="preserve"> / 642019820012389</t>
    </r>
  </si>
  <si>
    <t>Care danga este corecta? Cea din denumire sau cea din descrierea tehnica?   Modificare Fisa daca este cazul</t>
  </si>
  <si>
    <t>N 34/20 I / 00065EA7C</t>
  </si>
  <si>
    <t>SB 15 / 58 R / 642019820439631</t>
  </si>
  <si>
    <r>
      <rPr>
        <sz val="10"/>
        <color rgb="FFFF0000"/>
        <rFont val="Times New Roman"/>
        <family val="1"/>
      </rPr>
      <t xml:space="preserve">Sh 62 / 7 R </t>
    </r>
    <r>
      <rPr>
        <sz val="10"/>
        <color theme="1"/>
        <rFont val="Times New Roman"/>
        <family val="1"/>
      </rPr>
      <t>/ 00065D756B</t>
    </r>
  </si>
  <si>
    <r>
      <t>SHAGYA LXII-7/</t>
    </r>
    <r>
      <rPr>
        <sz val="10"/>
        <color rgb="FFFF0000"/>
        <rFont val="Times New Roman"/>
        <family val="1"/>
      </rPr>
      <t>S 62-7 R</t>
    </r>
  </si>
  <si>
    <t>ES 12 / 38 R / 00065DD8B1</t>
  </si>
  <si>
    <t>SB 17 / 24 R / 642019820548814</t>
  </si>
  <si>
    <t>Sb 16/39 S / 00065EC404</t>
  </si>
  <si>
    <t>4C/Ck / 00065DC690</t>
  </si>
  <si>
    <t>G 43/26T / 00065EC081</t>
  </si>
  <si>
    <t>G19/36L / 00065E67A8</t>
  </si>
  <si>
    <t>GORAL XX - 8(G20/8L)</t>
  </si>
  <si>
    <t>HROBY XXIV-24 (H 24-24L)986000003683939</t>
  </si>
  <si>
    <t>H24/24L / 986000003683939</t>
  </si>
  <si>
    <r>
      <rPr>
        <sz val="10"/>
        <color rgb="FFFF0000"/>
        <rFont val="Times New Roman"/>
        <family val="1"/>
      </rPr>
      <t>P 11/53 L</t>
    </r>
    <r>
      <rPr>
        <sz val="10"/>
        <color theme="1"/>
        <rFont val="Times New Roman"/>
        <family val="1"/>
      </rPr>
      <t xml:space="preserve"> / 642019820326610</t>
    </r>
  </si>
  <si>
    <r>
      <t>PIETROSU XI-53(</t>
    </r>
    <r>
      <rPr>
        <sz val="10"/>
        <color rgb="FFFF0000"/>
        <rFont val="Times New Roman"/>
        <family val="1"/>
      </rPr>
      <t>PI11 /53 L</t>
    </r>
    <r>
      <rPr>
        <sz val="10"/>
        <rFont val="Times New Roman"/>
        <family val="1"/>
      </rPr>
      <t>)642019820326610</t>
    </r>
  </si>
  <si>
    <t>PRISLOP XI-6 (PII -6 L)986000003679037</t>
  </si>
  <si>
    <t>P 11/6L / 986000003679037</t>
  </si>
  <si>
    <t>OUSOR IX-120 (O 9/120 L)642019820440631</t>
  </si>
  <si>
    <t>O9/120L / 642019820440631</t>
  </si>
  <si>
    <t>Hroby XXIV-40 (H 24 / 40 L)642019820561906</t>
  </si>
  <si>
    <t>H24/40L / 642019820561906</t>
  </si>
  <si>
    <t xml:space="preserve"> PRISLOP X-58/P10-58L</t>
  </si>
  <si>
    <t>P10/58L / 982000101667667</t>
  </si>
  <si>
    <t>Glina   /Fu -8D</t>
  </si>
  <si>
    <t>Fu -8D / 642019820045867</t>
  </si>
  <si>
    <t>Lizica   Ep  20 / R</t>
  </si>
  <si>
    <t>Ep  20 /R / 642019820222271</t>
  </si>
  <si>
    <t>Elvira   Ep  24 /R</t>
  </si>
  <si>
    <t>Ep  24 /R / 62019820226022</t>
  </si>
  <si>
    <t xml:space="preserve">Furioso LXIX - 23  </t>
  </si>
  <si>
    <t xml:space="preserve">Fusioso   LXVI - 11 </t>
  </si>
  <si>
    <t>F69 /2 S / 642019820448423</t>
  </si>
  <si>
    <t>North  Star   XLIV 2   ( Z 44-2 /S) /642019820448547</t>
  </si>
  <si>
    <t>Z44/2S / 642019820448547</t>
  </si>
  <si>
    <t>Ideea / Jp 50</t>
  </si>
  <si>
    <t>Jp 50 / 00065DC671</t>
  </si>
  <si>
    <r>
      <rPr>
        <sz val="10"/>
        <rFont val="Times New Roman"/>
        <family val="1"/>
      </rPr>
      <t>I18</t>
    </r>
    <r>
      <rPr>
        <sz val="10"/>
        <color theme="1"/>
        <rFont val="Times New Roman"/>
        <family val="1"/>
      </rPr>
      <t xml:space="preserve"> / 642019820044393</t>
    </r>
  </si>
  <si>
    <r>
      <t xml:space="preserve">Agitata /   </t>
    </r>
    <r>
      <rPr>
        <sz val="10"/>
        <color rgb="FFFF0000"/>
        <rFont val="Times New Roman"/>
        <family val="1"/>
      </rPr>
      <t>Us-7  R</t>
    </r>
  </si>
  <si>
    <r>
      <rPr>
        <sz val="10"/>
        <color rgb="FFFF0000"/>
        <rFont val="Times New Roman"/>
        <family val="1"/>
      </rPr>
      <t>Us 7</t>
    </r>
    <r>
      <rPr>
        <sz val="10"/>
        <color theme="1"/>
        <rFont val="Times New Roman"/>
        <family val="1"/>
      </rPr>
      <t xml:space="preserve"> / 00065318EF</t>
    </r>
  </si>
  <si>
    <t>F 65/20B / 000658D746</t>
  </si>
  <si>
    <t>P 19 / 56 F / 00065DBE24</t>
  </si>
  <si>
    <t>T 19 / 3 F / 00065EC2EF</t>
  </si>
  <si>
    <t>M 44 / 3 F / 00065D7FB5</t>
  </si>
  <si>
    <t>F 35 / 58 F / 000658E91C</t>
  </si>
  <si>
    <t>F 35 / 60 F / 00065D71AF</t>
  </si>
  <si>
    <t>N 32 / 6 F / 642019820191162</t>
  </si>
  <si>
    <t>F 35 / 37 F / 000658C9F1</t>
  </si>
  <si>
    <t>Dif valoare Anexa -Ic</t>
  </si>
  <si>
    <t>Locaţia de bază- depozit de armăsari (D) sau Herghelia (H)</t>
  </si>
  <si>
    <t>Gologan (Fa 1-D)/642019001064275</t>
  </si>
  <si>
    <t>Us 7 R / 00065318EF</t>
  </si>
  <si>
    <t>Agitata /   Us-7  R</t>
  </si>
  <si>
    <t>PIETROSU XI-53(PI11 /53 L)642019820326610</t>
  </si>
  <si>
    <t>PI 11/53 L / 642019820326610</t>
  </si>
  <si>
    <t>S 62 / 7 R / 00065D756B</t>
  </si>
  <si>
    <t>Rs / 2 J / 642019820012389</t>
  </si>
  <si>
    <t>NONIUS 27-48 / 00065EDO856</t>
  </si>
  <si>
    <t>N 27 / 48 I / 00065EDO856</t>
  </si>
  <si>
    <t>P10 / 54 L / 642019851075407</t>
  </si>
  <si>
    <t>N28 / 29 HB / 642019851075412</t>
  </si>
  <si>
    <t>C 35 / 18F / 642019820515512</t>
  </si>
  <si>
    <t>2M / SB18 / 642019820141619</t>
  </si>
  <si>
    <t>Ibn Galal II-10 /G 2-10 M</t>
  </si>
  <si>
    <t>10M / G2 / 00065EA7AO</t>
  </si>
  <si>
    <t>Pasqual/Ibn Galal II-50 (50M/ G2)</t>
  </si>
  <si>
    <t>I 42 / D / 642019820059666</t>
  </si>
  <si>
    <t>Maias (Fd 2 - D)/642019820061335</t>
  </si>
  <si>
    <t>Fd 2 /D / 642019820061335</t>
  </si>
  <si>
    <t>Albinoso (It 2 / R) 642019820544953</t>
  </si>
  <si>
    <t>It 2 / R / 642019820544953</t>
  </si>
  <si>
    <t>PG 5 / R / 00065D7423</t>
  </si>
  <si>
    <t>F65-33 S / 00065ABFDD</t>
  </si>
  <si>
    <t>Furioso LXV-33/F 65-33 S</t>
  </si>
  <si>
    <t>6C/Va / 00065EAE11</t>
  </si>
  <si>
    <t>N 34 / 13 I / 00065dae0c</t>
  </si>
  <si>
    <t>Column1</t>
  </si>
  <si>
    <r>
      <rPr>
        <sz val="12"/>
        <color theme="1"/>
        <rFont val="Times New Roman"/>
        <family val="1"/>
      </rPr>
      <t>Anex</t>
    </r>
    <r>
      <rPr>
        <sz val="12"/>
        <color theme="1"/>
        <rFont val="Calibri"/>
        <family val="2"/>
      </rPr>
      <t>ă</t>
    </r>
  </si>
  <si>
    <t>Director general,</t>
  </si>
  <si>
    <t>Director economic,</t>
  </si>
  <si>
    <t xml:space="preserve">Șef serviciu contabilitate și patrimoniu, </t>
  </si>
  <si>
    <t xml:space="preserve"> Ȋntocmit,</t>
  </si>
  <si>
    <t>Teodor ŢIGAN</t>
  </si>
  <si>
    <t xml:space="preserve"> Vasile RUSU  </t>
  </si>
  <si>
    <t xml:space="preserve">Claudia BĂLAN    </t>
  </si>
  <si>
    <t>Anca Maria OLTEANU</t>
  </si>
  <si>
    <t>pentru cabalinele ieşite prin clasare ȋn intervalul 01.07-31.12.2020</t>
  </si>
  <si>
    <t xml:space="preserve">Anexa </t>
  </si>
  <si>
    <t>ale bunurilor mobile la care se actualizează datele de identificare și se scot din inventarul centralizat al bunurilor din domeniul public al statului,</t>
  </si>
  <si>
    <t xml:space="preserve">  ca urmare a  decesului</t>
  </si>
  <si>
    <t>Administratorul bunurilor</t>
  </si>
  <si>
    <t>Nr. MFP</t>
  </si>
  <si>
    <r>
      <t>Cod de clasifica</t>
    </r>
    <r>
      <rPr>
        <b/>
        <sz val="8"/>
        <color indexed="8"/>
        <rFont val="Times New Roman"/>
        <family val="1"/>
      </rPr>
      <t>ţie</t>
    </r>
  </si>
  <si>
    <t xml:space="preserve">Denumirea bunurilor </t>
  </si>
  <si>
    <t>Adresa</t>
  </si>
  <si>
    <t>Anul dobandirii/ anul darii in folosinta</t>
  </si>
  <si>
    <t>Valoare de inventar (lei)</t>
  </si>
  <si>
    <t>Situaţia juridică</t>
  </si>
  <si>
    <t>Tip Bun</t>
  </si>
  <si>
    <t>Elemente - cadru de descriere tehnică</t>
  </si>
  <si>
    <t>Baza legală</t>
  </si>
  <si>
    <t xml:space="preserve">Ȋn administrare /concesionare </t>
  </si>
  <si>
    <t>Anul naşterii</t>
  </si>
  <si>
    <t>Sexul</t>
  </si>
  <si>
    <t>Dangale/ Microcip</t>
  </si>
  <si>
    <t>Locaţia de bază- depozit de armăsari(D) sau heghelia(H)</t>
  </si>
  <si>
    <r>
      <t>Ministerul Mediului, Apelor şi Pădurilor</t>
    </r>
    <r>
      <rPr>
        <b/>
        <sz val="8"/>
        <color indexed="8"/>
        <rFont val="Times New Roman"/>
        <family val="1"/>
      </rPr>
      <t>/ Regia Naţională a Pădurilor - ROMSILVA/C.U.I 1590120</t>
    </r>
  </si>
  <si>
    <t>pentru cabalinele ieşite prin clasare sem II - 2020</t>
  </si>
  <si>
    <t>Fara FN</t>
  </si>
  <si>
    <t>VERIFICARE</t>
  </si>
  <si>
    <t>Tara: România; Judet: GALAȚI; Com TULUCEȘTI;   -; Nr: -;</t>
  </si>
  <si>
    <t>Tara: România; Judet: BISTRIŢA-NĂSĂUD;Loc. Beclean; Nr. 107; Str. 1 Decembrie 1918</t>
  </si>
  <si>
    <t>Tara: România; Judet: TIMIŞ; Sat Izvin;   -; Nr: -;</t>
  </si>
  <si>
    <t>Tara: România; Judet: OLT; Ors. Slatina; Str. Recea; Nr.24</t>
  </si>
  <si>
    <t>Anul dobândirii/ anul dării în folosință</t>
  </si>
  <si>
    <t>Locaţia de bază- depozit de armăsari sau heghelia</t>
  </si>
  <si>
    <r>
      <t>Ministerul Mediului, Apelor şi Pădurilor</t>
    </r>
    <r>
      <rPr>
        <b/>
        <sz val="8"/>
        <color indexed="8"/>
        <rFont val="Times New Roman"/>
        <family val="1"/>
      </rPr>
      <t>/ Regia Naţională a Pădurilor - ROMSILVA/C.U.I 1590136</t>
    </r>
    <r>
      <rPr>
        <sz val="11"/>
        <color theme="1"/>
        <rFont val="Calibri"/>
        <family val="2"/>
        <scheme val="minor"/>
      </rPr>
      <t/>
    </r>
  </si>
  <si>
    <r>
      <t>Ministerul Mediului, Apelor şi Pădurilor</t>
    </r>
    <r>
      <rPr>
        <b/>
        <sz val="8"/>
        <color indexed="8"/>
        <rFont val="Times New Roman"/>
        <family val="1"/>
      </rPr>
      <t>/ Regia Naţională a Pădurilor - ROMSILVA/C.U.I 1590143</t>
    </r>
    <r>
      <rPr>
        <sz val="11"/>
        <color theme="1"/>
        <rFont val="Calibri"/>
        <family val="2"/>
        <scheme val="minor"/>
      </rPr>
      <t/>
    </r>
  </si>
  <si>
    <r>
      <t>Ministerul Mediului, Apelor şi Pădurilor</t>
    </r>
    <r>
      <rPr>
        <b/>
        <sz val="8"/>
        <color indexed="8"/>
        <rFont val="Times New Roman"/>
        <family val="1"/>
      </rPr>
      <t>/ Regia Naţională a Pădurilor - ROMSILVA/C.U.I 1590111</t>
    </r>
    <r>
      <rPr>
        <sz val="11"/>
        <color theme="1"/>
        <rFont val="Calibri"/>
        <family val="2"/>
        <scheme val="minor"/>
      </rPr>
      <t/>
    </r>
  </si>
  <si>
    <t>Cod de clasificaţie</t>
  </si>
  <si>
    <t>Ministerul Mediului, Apelor şi Pădurilor/ Regia Naţională a Pădurilor - ROMSILVA/C.U.I 1590120</t>
  </si>
  <si>
    <r>
      <t>Tara: România; Judet: BISTRIŢA-NĂSĂUD;Loc. Beclean</t>
    </r>
    <r>
      <rPr>
        <b/>
        <sz val="11"/>
        <rFont val="Calibri"/>
        <family val="2"/>
        <scheme val="minor"/>
      </rPr>
      <t>;</t>
    </r>
    <r>
      <rPr>
        <sz val="11"/>
        <rFont val="Calibri"/>
        <family val="2"/>
        <scheme val="minor"/>
      </rPr>
      <t xml:space="preserve"> Nr. 107; Str. 1 Decembrie 1918</t>
    </r>
  </si>
  <si>
    <t>GIDRAN XLIII-29/G 43-29 T</t>
  </si>
  <si>
    <t>157240.</t>
  </si>
  <si>
    <t>Favory XXXVI-15   (F 36 / 15 F)
642019820373347</t>
  </si>
  <si>
    <t>59C / SG /00065EC3B3</t>
  </si>
  <si>
    <t>I / 26 D / 642019820192302</t>
  </si>
  <si>
    <t>50M / G2 / 642019820203514</t>
  </si>
  <si>
    <t>Siglavy Capiola XVII-65 ( SC 17/65F)</t>
  </si>
  <si>
    <t>17C/Va / 642019820105460</t>
  </si>
  <si>
    <t>G20/8L / 982000101673746</t>
  </si>
  <si>
    <t>Ministerul Mediului, Apelor şi Pădurilor/ Regia Naţională a Pădurilor - ROMSILVA/C.U.I 1590209</t>
  </si>
  <si>
    <t>Ministerul Mediului, Apelor şi Pădurilor/ Regia Naţională a Pădurilor - ROMSILVA/C.U.I 1590133</t>
  </si>
  <si>
    <t>Ministerul Mediului, Apelor şi Pădurilor/ Regia Naţională a Pădurilor - ROMSILVA/C.U.I 1590145</t>
  </si>
  <si>
    <t>Ministerul Mediului, Apelor şi Pădurilor/ Regia Naţională a Pădurilor - ROMSILVA/C.U.I 1590156</t>
  </si>
  <si>
    <t>Ministerul Mediului, Apelor şi Pădurilor/ Regia Naţională a Pădurilor - ROMSILVA/C.U.I 1590169</t>
  </si>
  <si>
    <t>Ministerul Mediului, Apelor şi Pădurilor/ Regia Naţională a Pădurilor - ROMSILVA/C.U.I 1590181</t>
  </si>
  <si>
    <t>Ministerul Mediului, Apelor şi Pădurilor/ Regia Naţională a Pădurilor - ROMSILVA/C.U.I 1590194</t>
  </si>
  <si>
    <t xml:space="preserve">  ca urmare a  clasării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</si>
</sst>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18]#,##0.00;\-#,##0.00"/>
  </numFmts>
  <fonts count="39" x14ac:knownFonts="1">
    <font>
      <sz val="11"/>
      <color theme="1"/>
      <name val="Calibri"/>
      <family val="2"/>
      <scheme val="minor"/>
    </font>
    <font>
      <sz val="10"/>
      <name val="Arial"/>
      <family val="2"/>
    </font>
    <font>
      <sz val="11"/>
      <color rgb="FFFF0000"/>
      <name val="Calibri"/>
      <family val="2"/>
      <scheme val="minor"/>
    </font>
    <font>
      <sz val="10"/>
      <name val="Times New Roman"/>
      <family val="1"/>
    </font>
    <font>
      <b/>
      <sz val="10"/>
      <name val="Times New Roman"/>
      <family val="1"/>
    </font>
    <font>
      <b/>
      <u/>
      <sz val="10"/>
      <name val="Times New Roman"/>
      <family val="1"/>
    </font>
    <font>
      <b/>
      <sz val="10"/>
      <color indexed="8"/>
      <name val="Times New Roman"/>
      <family val="1"/>
    </font>
    <font>
      <sz val="10"/>
      <color theme="1"/>
      <name val="Calibri"/>
      <family val="2"/>
      <scheme val="minor"/>
    </font>
    <font>
      <b/>
      <sz val="10"/>
      <color theme="1"/>
      <name val="Calibri"/>
      <family val="2"/>
      <scheme val="minor"/>
    </font>
    <font>
      <b/>
      <sz val="11"/>
      <color theme="1"/>
      <name val="Calibri"/>
      <family val="2"/>
      <scheme val="minor"/>
    </font>
    <font>
      <sz val="12"/>
      <color theme="1"/>
      <name val="Calibri"/>
      <family val="2"/>
      <scheme val="minor"/>
    </font>
    <font>
      <sz val="10"/>
      <name val="Calibri"/>
      <family val="2"/>
      <scheme val="minor"/>
    </font>
    <font>
      <b/>
      <sz val="10"/>
      <name val="Calibri"/>
      <family val="2"/>
      <scheme val="minor"/>
    </font>
    <font>
      <sz val="8"/>
      <color indexed="8"/>
      <name val="Arial Narrow"/>
      <family val="2"/>
      <charset val="1"/>
    </font>
    <font>
      <sz val="8"/>
      <color indexed="8"/>
      <name val="Arial Narrow"/>
      <family val="2"/>
    </font>
    <font>
      <sz val="11"/>
      <color indexed="8"/>
      <name val="Calibri"/>
      <family val="2"/>
      <scheme val="minor"/>
    </font>
    <font>
      <sz val="8"/>
      <name val="Calibri"/>
      <family val="2"/>
      <scheme val="minor"/>
    </font>
    <font>
      <sz val="10"/>
      <color theme="1"/>
      <name val="Times New Roman"/>
      <family val="1"/>
    </font>
    <font>
      <b/>
      <sz val="10"/>
      <color theme="1"/>
      <name val="Times New Roman"/>
      <family val="1"/>
    </font>
    <font>
      <b/>
      <sz val="10"/>
      <color rgb="FFFF0000"/>
      <name val="Times New Roman"/>
      <family val="1"/>
    </font>
    <font>
      <sz val="10"/>
      <color rgb="FFFF0000"/>
      <name val="Times New Roman"/>
      <family val="1"/>
    </font>
    <font>
      <b/>
      <sz val="12"/>
      <color theme="1"/>
      <name val="Times New Roman"/>
      <family val="1"/>
    </font>
    <font>
      <sz val="12"/>
      <color theme="1"/>
      <name val="Times New Roman"/>
      <family val="1"/>
    </font>
    <font>
      <sz val="12"/>
      <color theme="1"/>
      <name val="Calibri"/>
      <family val="2"/>
    </font>
    <font>
      <b/>
      <u/>
      <sz val="12"/>
      <color theme="1"/>
      <name val="Times New Roman"/>
      <family val="1"/>
    </font>
    <font>
      <b/>
      <sz val="12"/>
      <color rgb="FF000000"/>
      <name val="Times New Roman"/>
      <family val="1"/>
    </font>
    <font>
      <sz val="8"/>
      <color theme="1"/>
      <name val="Times New Roman"/>
      <family val="1"/>
    </font>
    <font>
      <b/>
      <sz val="8"/>
      <name val="Times New Roman"/>
      <family val="1"/>
    </font>
    <font>
      <b/>
      <sz val="9"/>
      <color theme="1"/>
      <name val="Times New Roman"/>
      <family val="1"/>
    </font>
    <font>
      <b/>
      <sz val="11"/>
      <color theme="1"/>
      <name val="Arial"/>
      <family val="2"/>
    </font>
    <font>
      <b/>
      <sz val="8"/>
      <color theme="1"/>
      <name val="Times New Roman"/>
      <family val="1"/>
    </font>
    <font>
      <b/>
      <sz val="12"/>
      <name val="Times New Roman"/>
      <family val="1"/>
    </font>
    <font>
      <b/>
      <sz val="8"/>
      <color indexed="8"/>
      <name val="Times New Roman"/>
      <family val="1"/>
    </font>
    <font>
      <b/>
      <i/>
      <sz val="8"/>
      <color theme="1"/>
      <name val="Times New Roman"/>
      <family val="1"/>
    </font>
    <font>
      <i/>
      <sz val="10"/>
      <color theme="1"/>
      <name val="Times New Roman"/>
      <family val="1"/>
    </font>
    <font>
      <sz val="11"/>
      <name val="Calibri"/>
      <family val="2"/>
      <scheme val="minor"/>
    </font>
    <font>
      <sz val="8"/>
      <name val="Times New Roman"/>
      <family val="1"/>
    </font>
    <font>
      <b/>
      <i/>
      <sz val="8"/>
      <name val="Times New Roman"/>
      <family val="1"/>
    </font>
    <font>
      <b/>
      <sz val="1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rgb="FFFFFF00"/>
        <bgColor theme="4"/>
      </patternFill>
    </fill>
    <fill>
      <patternFill patternType="solid">
        <fgColor theme="9" tint="0.79998168889431442"/>
        <bgColor indexed="64"/>
      </patternFill>
    </fill>
    <fill>
      <patternFill patternType="solid">
        <fgColor theme="6" tint="-0.249977111117893"/>
        <bgColor theme="4"/>
      </patternFill>
    </fill>
    <fill>
      <patternFill patternType="solid">
        <fgColor theme="6"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theme="4"/>
      </patternFill>
    </fill>
    <fill>
      <patternFill patternType="solid">
        <fgColor theme="0"/>
        <bgColor indexed="64"/>
      </patternFill>
    </fill>
    <fill>
      <patternFill patternType="solid">
        <fgColor theme="3"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s>
  <cellStyleXfs count="2">
    <xf numFmtId="0" fontId="0" fillId="0" borderId="0"/>
    <xf numFmtId="0" fontId="1" fillId="0" borderId="0"/>
  </cellStyleXfs>
  <cellXfs count="554">
    <xf numFmtId="0" fontId="0" fillId="0" borderId="0" xfId="0"/>
    <xf numFmtId="0" fontId="4" fillId="0" borderId="0" xfId="0" applyFont="1" applyFill="1" applyAlignment="1">
      <alignment horizontal="left" vertical="center"/>
    </xf>
    <xf numFmtId="0" fontId="4" fillId="0" borderId="0" xfId="0" applyFont="1" applyFill="1" applyAlignme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3" fillId="0" borderId="5"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xf>
    <xf numFmtId="0" fontId="3" fillId="0" borderId="7" xfId="0" applyNumberFormat="1" applyFont="1" applyFill="1" applyBorder="1" applyAlignment="1">
      <alignment horizontal="center" vertical="center"/>
    </xf>
    <xf numFmtId="0"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3" fontId="0" fillId="0" borderId="0" xfId="0" applyNumberFormat="1" applyAlignment="1">
      <alignment horizontal="left"/>
    </xf>
    <xf numFmtId="0" fontId="0" fillId="0" borderId="0" xfId="0" pivotButton="1"/>
    <xf numFmtId="0" fontId="0" fillId="0" borderId="0" xfId="0" applyAlignment="1">
      <alignment wrapText="1"/>
    </xf>
    <xf numFmtId="0" fontId="0" fillId="0" borderId="0" xfId="0" applyFill="1" applyAlignment="1">
      <alignment vertical="center"/>
    </xf>
    <xf numFmtId="0" fontId="0" fillId="0" borderId="0" xfId="0" applyFill="1" applyAlignment="1">
      <alignment vertical="center" wrapText="1"/>
    </xf>
    <xf numFmtId="0" fontId="7" fillId="0" borderId="0" xfId="0" applyFont="1" applyFill="1" applyAlignment="1">
      <alignment vertical="center"/>
    </xf>
    <xf numFmtId="0" fontId="7" fillId="0" borderId="0" xfId="0" applyFont="1" applyFill="1" applyAlignment="1">
      <alignment horizontal="center" vertical="center"/>
    </xf>
    <xf numFmtId="0" fontId="0" fillId="0" borderId="0" xfId="0" applyFill="1" applyBorder="1" applyAlignment="1">
      <alignment vertical="center"/>
    </xf>
    <xf numFmtId="0" fontId="2" fillId="0" borderId="0" xfId="0" applyFont="1" applyFill="1" applyAlignment="1">
      <alignment vertical="center"/>
    </xf>
    <xf numFmtId="0" fontId="7"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8" fillId="0" borderId="0" xfId="0" applyFont="1" applyAlignment="1">
      <alignment vertical="center"/>
    </xf>
    <xf numFmtId="0" fontId="8" fillId="0" borderId="0" xfId="0" applyFont="1" applyFill="1" applyAlignment="1">
      <alignment vertical="center"/>
    </xf>
    <xf numFmtId="0" fontId="4" fillId="0" borderId="0" xfId="0" applyFont="1" applyFill="1" applyAlignment="1">
      <alignment horizontal="center" vertical="center"/>
    </xf>
    <xf numFmtId="0" fontId="10" fillId="0" borderId="0" xfId="0" applyFont="1" applyFill="1" applyAlignment="1">
      <alignment vertical="center"/>
    </xf>
    <xf numFmtId="3" fontId="10" fillId="0" borderId="0" xfId="0" applyNumberFormat="1" applyFont="1" applyFill="1" applyAlignment="1">
      <alignment horizontal="right" vertical="center"/>
    </xf>
    <xf numFmtId="0" fontId="10" fillId="0" borderId="0" xfId="0" applyFont="1" applyAlignment="1">
      <alignment vertical="center"/>
    </xf>
    <xf numFmtId="3" fontId="10" fillId="0" borderId="0" xfId="0" applyNumberFormat="1" applyFont="1" applyAlignment="1">
      <alignment horizontal="right" vertical="center"/>
    </xf>
    <xf numFmtId="3" fontId="3" fillId="0" borderId="0" xfId="0" applyNumberFormat="1" applyFont="1" applyFill="1" applyAlignment="1">
      <alignment horizontal="right" vertical="center"/>
    </xf>
    <xf numFmtId="0" fontId="11" fillId="0" borderId="0" xfId="0" applyFont="1" applyFill="1" applyAlignment="1">
      <alignment vertical="center"/>
    </xf>
    <xf numFmtId="0" fontId="11" fillId="0" borderId="0" xfId="0" applyFont="1" applyFill="1" applyAlignment="1">
      <alignment horizontal="center" vertical="center"/>
    </xf>
    <xf numFmtId="3" fontId="11" fillId="0" borderId="0" xfId="0" applyNumberFormat="1" applyFont="1" applyFill="1" applyAlignment="1">
      <alignment horizontal="right" vertical="center"/>
    </xf>
    <xf numFmtId="3" fontId="3" fillId="0" borderId="6" xfId="0" applyNumberFormat="1" applyFont="1" applyFill="1" applyBorder="1" applyAlignment="1">
      <alignment horizontal="right" vertical="center"/>
    </xf>
    <xf numFmtId="3" fontId="3" fillId="0" borderId="6" xfId="1" applyNumberFormat="1" applyFont="1" applyFill="1" applyBorder="1" applyAlignment="1">
      <alignment horizontal="right" vertical="center" wrapText="1"/>
    </xf>
    <xf numFmtId="3" fontId="3" fillId="0" borderId="8" xfId="0" applyNumberFormat="1" applyFont="1" applyFill="1" applyBorder="1" applyAlignment="1">
      <alignment horizontal="right" vertical="center"/>
    </xf>
    <xf numFmtId="3" fontId="12" fillId="0" borderId="0" xfId="0" applyNumberFormat="1" applyFont="1" applyFill="1" applyAlignment="1">
      <alignment horizontal="right" vertical="center"/>
    </xf>
    <xf numFmtId="0" fontId="4" fillId="0" borderId="0" xfId="0"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 fontId="7" fillId="0" borderId="0" xfId="0" applyNumberFormat="1" applyFont="1" applyAlignment="1">
      <alignment vertical="center"/>
    </xf>
    <xf numFmtId="3" fontId="7" fillId="0" borderId="0" xfId="0" applyNumberFormat="1" applyFont="1" applyFill="1" applyAlignment="1">
      <alignment horizontal="right" vertical="center"/>
    </xf>
    <xf numFmtId="3" fontId="8" fillId="0" borderId="0" xfId="0" applyNumberFormat="1" applyFont="1" applyAlignment="1">
      <alignment horizontal="right" vertical="center"/>
    </xf>
    <xf numFmtId="3" fontId="4" fillId="0" borderId="4" xfId="0" applyNumberFormat="1" applyFont="1" applyFill="1" applyBorder="1" applyAlignment="1">
      <alignment horizontal="center" vertical="center" wrapText="1"/>
    </xf>
    <xf numFmtId="0" fontId="4" fillId="0" borderId="0" xfId="0" applyFont="1" applyFill="1" applyAlignment="1">
      <alignment horizontal="center" vertical="center"/>
    </xf>
    <xf numFmtId="0" fontId="13" fillId="0" borderId="10" xfId="0" applyFont="1" applyBorder="1" applyAlignment="1" applyProtection="1">
      <alignment horizontal="right" vertical="top" wrapText="1" readingOrder="1"/>
      <protection locked="0"/>
    </xf>
    <xf numFmtId="0" fontId="13" fillId="0" borderId="10" xfId="0" applyFont="1" applyBorder="1" applyAlignment="1" applyProtection="1">
      <alignment vertical="top" wrapText="1" readingOrder="1"/>
      <protection locked="0"/>
    </xf>
    <xf numFmtId="1" fontId="13" fillId="0" borderId="10" xfId="0" applyNumberFormat="1" applyFont="1" applyBorder="1" applyAlignment="1" applyProtection="1">
      <alignment horizontal="right" vertical="center" wrapText="1" readingOrder="1"/>
      <protection locked="0"/>
    </xf>
    <xf numFmtId="164" fontId="14" fillId="0" borderId="10" xfId="0" applyNumberFormat="1" applyFont="1" applyBorder="1" applyAlignment="1" applyProtection="1">
      <alignment horizontal="right" vertical="top" wrapText="1" readingOrder="1"/>
      <protection locked="0"/>
    </xf>
    <xf numFmtId="164" fontId="13" fillId="0" borderId="10" xfId="0" applyNumberFormat="1" applyFont="1" applyBorder="1" applyAlignment="1" applyProtection="1">
      <alignment horizontal="right" vertical="top" wrapText="1" readingOrder="1"/>
      <protection locked="0"/>
    </xf>
    <xf numFmtId="0" fontId="14" fillId="0" borderId="10" xfId="0" applyFont="1" applyBorder="1" applyAlignment="1" applyProtection="1">
      <alignment horizontal="right" vertical="top" wrapText="1" readingOrder="1"/>
      <protection locked="0"/>
    </xf>
    <xf numFmtId="0" fontId="14" fillId="0" borderId="10" xfId="0" applyFont="1" applyBorder="1" applyAlignment="1" applyProtection="1">
      <alignment vertical="top" wrapText="1" readingOrder="1"/>
      <protection locked="0"/>
    </xf>
    <xf numFmtId="1" fontId="14" fillId="0" borderId="10" xfId="0" applyNumberFormat="1" applyFont="1" applyBorder="1" applyAlignment="1" applyProtection="1">
      <alignment horizontal="right" vertical="center" wrapText="1" readingOrder="1"/>
      <protection locked="0"/>
    </xf>
    <xf numFmtId="0" fontId="14" fillId="0" borderId="10" xfId="0" applyFont="1" applyBorder="1" applyAlignment="1" applyProtection="1">
      <alignment horizontal="right" vertical="center" wrapText="1" readingOrder="1"/>
      <protection locked="0"/>
    </xf>
    <xf numFmtId="1" fontId="14" fillId="0" borderId="10" xfId="0" applyNumberFormat="1" applyFont="1" applyBorder="1" applyAlignment="1" applyProtection="1">
      <alignment vertical="top" wrapText="1" readingOrder="1"/>
      <protection locked="0"/>
    </xf>
    <xf numFmtId="0" fontId="0" fillId="0" borderId="0" xfId="0" applyAlignment="1">
      <alignment horizontal="left"/>
    </xf>
    <xf numFmtId="3" fontId="0" fillId="0" borderId="0" xfId="0" applyNumberFormat="1"/>
    <xf numFmtId="0" fontId="0" fillId="0" borderId="1" xfId="0" applyFill="1" applyBorder="1" applyAlignment="1">
      <alignment vertical="center"/>
    </xf>
    <xf numFmtId="0" fontId="0" fillId="2" borderId="1" xfId="0" applyFill="1" applyBorder="1" applyAlignment="1">
      <alignment vertical="center"/>
    </xf>
    <xf numFmtId="0" fontId="3" fillId="0" borderId="2"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3" fillId="0" borderId="3" xfId="0" applyNumberFormat="1" applyFont="1" applyFill="1" applyBorder="1" applyAlignment="1">
      <alignment horizontal="left" vertical="center" wrapText="1"/>
    </xf>
    <xf numFmtId="0" fontId="3" fillId="0" borderId="12" xfId="0" applyNumberFormat="1" applyFont="1" applyFill="1" applyBorder="1" applyAlignment="1">
      <alignment horizontal="center" vertical="center"/>
    </xf>
    <xf numFmtId="3" fontId="3" fillId="0" borderId="0" xfId="0" applyNumberFormat="1" applyFont="1" applyFill="1" applyAlignment="1">
      <alignment horizontal="center" vertical="center"/>
    </xf>
    <xf numFmtId="3" fontId="7" fillId="0" borderId="0" xfId="0" applyNumberFormat="1" applyFont="1" applyFill="1" applyAlignment="1">
      <alignment vertical="center"/>
    </xf>
    <xf numFmtId="3" fontId="3" fillId="0" borderId="4"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3" fillId="0" borderId="6" xfId="1"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xf>
    <xf numFmtId="3" fontId="3" fillId="0" borderId="8" xfId="0" applyNumberFormat="1" applyFont="1" applyFill="1" applyBorder="1" applyAlignment="1">
      <alignment horizontal="center" vertical="center"/>
    </xf>
    <xf numFmtId="3" fontId="8" fillId="0" borderId="0" xfId="0" applyNumberFormat="1" applyFont="1" applyFill="1" applyAlignment="1">
      <alignment horizontal="center" vertical="center"/>
    </xf>
    <xf numFmtId="3" fontId="8" fillId="0" borderId="0" xfId="0" applyNumberFormat="1" applyFont="1" applyFill="1" applyAlignment="1">
      <alignment vertical="center"/>
    </xf>
    <xf numFmtId="3" fontId="8" fillId="0" borderId="0" xfId="0" applyNumberFormat="1" applyFont="1" applyAlignment="1">
      <alignment vertical="center"/>
    </xf>
    <xf numFmtId="3" fontId="0" fillId="0" borderId="0" xfId="0" applyNumberFormat="1" applyAlignment="1">
      <alignment vertical="center"/>
    </xf>
    <xf numFmtId="3" fontId="0" fillId="0" borderId="0" xfId="0" applyNumberFormat="1" applyFill="1" applyAlignment="1">
      <alignment vertical="center"/>
    </xf>
    <xf numFmtId="0" fontId="9" fillId="0" borderId="18" xfId="0" applyFont="1" applyFill="1" applyBorder="1" applyAlignment="1">
      <alignment horizontal="center" vertical="center" wrapText="1"/>
    </xf>
    <xf numFmtId="0" fontId="0" fillId="0" borderId="19" xfId="0" applyFill="1" applyBorder="1" applyAlignment="1">
      <alignment vertical="center" wrapText="1"/>
    </xf>
    <xf numFmtId="0" fontId="0" fillId="2" borderId="19" xfId="0" applyFill="1" applyBorder="1" applyAlignment="1">
      <alignment vertical="center" wrapText="1"/>
    </xf>
    <xf numFmtId="0" fontId="0" fillId="0" borderId="17" xfId="0" applyFill="1" applyBorder="1" applyAlignment="1">
      <alignment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0" fillId="0" borderId="5" xfId="0" applyFill="1" applyBorder="1" applyAlignment="1">
      <alignment vertical="center" wrapText="1"/>
    </xf>
    <xf numFmtId="0" fontId="0" fillId="0" borderId="6" xfId="0" applyFill="1" applyBorder="1" applyAlignment="1">
      <alignment vertical="center" wrapText="1"/>
    </xf>
    <xf numFmtId="0" fontId="0" fillId="0" borderId="6" xfId="0" applyFill="1" applyBorder="1" applyAlignment="1">
      <alignment horizontal="right" vertical="center" wrapText="1"/>
    </xf>
    <xf numFmtId="0" fontId="2" fillId="4" borderId="5" xfId="0" applyFont="1" applyFill="1" applyBorder="1" applyAlignment="1">
      <alignment vertical="center" wrapText="1"/>
    </xf>
    <xf numFmtId="0" fontId="2" fillId="4" borderId="6" xfId="0" applyFont="1" applyFill="1" applyBorder="1" applyAlignment="1">
      <alignment vertical="center" wrapText="1"/>
    </xf>
    <xf numFmtId="0" fontId="0" fillId="4" borderId="5" xfId="0" applyFill="1" applyBorder="1" applyAlignment="1">
      <alignment vertical="center" wrapText="1"/>
    </xf>
    <xf numFmtId="0" fontId="0" fillId="0" borderId="12" xfId="0" applyFill="1" applyBorder="1" applyAlignment="1">
      <alignment vertical="center" wrapText="1"/>
    </xf>
    <xf numFmtId="0" fontId="0" fillId="0" borderId="8" xfId="0" applyFill="1" applyBorder="1" applyAlignment="1">
      <alignment vertical="center" wrapText="1"/>
    </xf>
    <xf numFmtId="0" fontId="15" fillId="3" borderId="22" xfId="0" applyFont="1" applyFill="1" applyBorder="1" applyAlignment="1">
      <alignment vertical="top" wrapText="1" readingOrder="1"/>
    </xf>
    <xf numFmtId="0" fontId="15" fillId="3" borderId="23" xfId="0" applyFont="1" applyFill="1" applyBorder="1" applyAlignment="1">
      <alignment vertical="top" wrapText="1" readingOrder="1"/>
    </xf>
    <xf numFmtId="0" fontId="15" fillId="3" borderId="23" xfId="0" applyFont="1" applyFill="1" applyBorder="1" applyAlignment="1">
      <alignment horizontal="right" vertical="center" wrapText="1" readingOrder="1"/>
    </xf>
    <xf numFmtId="0" fontId="15" fillId="0" borderId="25" xfId="0" applyFont="1" applyBorder="1" applyAlignment="1">
      <alignment vertical="top" wrapText="1" readingOrder="1"/>
    </xf>
    <xf numFmtId="0" fontId="15" fillId="0" borderId="26" xfId="0" applyFont="1" applyBorder="1" applyAlignment="1">
      <alignment vertical="top" wrapText="1" readingOrder="1"/>
    </xf>
    <xf numFmtId="1" fontId="15" fillId="0" borderId="26" xfId="0" applyNumberFormat="1" applyFont="1" applyBorder="1" applyAlignment="1">
      <alignment horizontal="right" vertical="center" wrapText="1" readingOrder="1"/>
    </xf>
    <xf numFmtId="0" fontId="0" fillId="0" borderId="6" xfId="0" applyFill="1" applyBorder="1" applyAlignment="1">
      <alignment vertical="center"/>
    </xf>
    <xf numFmtId="0" fontId="0" fillId="2" borderId="5" xfId="0" applyFill="1" applyBorder="1" applyAlignment="1">
      <alignment vertical="center" wrapText="1"/>
    </xf>
    <xf numFmtId="0" fontId="0" fillId="2" borderId="6" xfId="0" applyFill="1" applyBorder="1" applyAlignment="1">
      <alignment vertical="center"/>
    </xf>
    <xf numFmtId="0" fontId="0" fillId="0" borderId="8" xfId="0" applyFill="1" applyBorder="1" applyAlignment="1">
      <alignment vertical="center"/>
    </xf>
    <xf numFmtId="0" fontId="0" fillId="0" borderId="5" xfId="0" applyFill="1" applyBorder="1" applyAlignment="1">
      <alignment vertical="center"/>
    </xf>
    <xf numFmtId="0" fontId="0" fillId="2" borderId="5" xfId="0" applyFill="1" applyBorder="1" applyAlignment="1">
      <alignment vertical="center"/>
    </xf>
    <xf numFmtId="0" fontId="0" fillId="0" borderId="12" xfId="0" applyFill="1" applyBorder="1" applyAlignment="1">
      <alignment vertical="center"/>
    </xf>
    <xf numFmtId="0" fontId="0" fillId="0" borderId="7" xfId="0" applyFill="1" applyBorder="1" applyAlignment="1">
      <alignment vertical="center"/>
    </xf>
    <xf numFmtId="0" fontId="0" fillId="0" borderId="20" xfId="0" applyFill="1" applyBorder="1" applyAlignment="1">
      <alignment vertical="center" wrapText="1"/>
    </xf>
    <xf numFmtId="0" fontId="0" fillId="0" borderId="21" xfId="0" applyFill="1" applyBorder="1" applyAlignment="1">
      <alignment vertical="center"/>
    </xf>
    <xf numFmtId="0" fontId="0" fillId="0" borderId="20" xfId="0" applyFill="1" applyBorder="1" applyAlignment="1">
      <alignment vertical="center"/>
    </xf>
    <xf numFmtId="0" fontId="0" fillId="0" borderId="11" xfId="0" applyFill="1" applyBorder="1" applyAlignment="1">
      <alignment vertical="center"/>
    </xf>
    <xf numFmtId="3" fontId="0" fillId="0" borderId="18" xfId="0" applyNumberFormat="1" applyFill="1" applyBorder="1" applyAlignment="1">
      <alignment vertical="center"/>
    </xf>
    <xf numFmtId="3" fontId="0" fillId="0" borderId="20" xfId="0" applyNumberFormat="1" applyFill="1" applyBorder="1" applyAlignment="1">
      <alignment vertical="center"/>
    </xf>
    <xf numFmtId="3" fontId="0" fillId="0" borderId="21" xfId="0" applyNumberFormat="1" applyFill="1" applyBorder="1" applyAlignment="1">
      <alignment vertical="center"/>
    </xf>
    <xf numFmtId="3" fontId="0" fillId="0" borderId="19" xfId="0" applyNumberFormat="1" applyFill="1" applyBorder="1" applyAlignment="1">
      <alignment vertical="center"/>
    </xf>
    <xf numFmtId="3" fontId="0" fillId="0" borderId="5" xfId="0" applyNumberFormat="1" applyFill="1" applyBorder="1" applyAlignment="1">
      <alignment vertical="center"/>
    </xf>
    <xf numFmtId="3" fontId="0" fillId="0" borderId="6" xfId="0" applyNumberFormat="1" applyFill="1" applyBorder="1" applyAlignment="1">
      <alignment vertical="center"/>
    </xf>
    <xf numFmtId="3" fontId="0" fillId="2" borderId="19" xfId="0" applyNumberFormat="1" applyFill="1" applyBorder="1" applyAlignment="1">
      <alignment vertical="center"/>
    </xf>
    <xf numFmtId="3" fontId="0" fillId="2" borderId="5" xfId="0" applyNumberFormat="1" applyFill="1" applyBorder="1" applyAlignment="1">
      <alignment vertical="center"/>
    </xf>
    <xf numFmtId="3" fontId="0" fillId="2" borderId="6" xfId="0" applyNumberFormat="1" applyFill="1" applyBorder="1" applyAlignment="1">
      <alignment vertical="center"/>
    </xf>
    <xf numFmtId="3" fontId="0" fillId="4" borderId="5" xfId="0" applyNumberFormat="1" applyFill="1" applyBorder="1" applyAlignment="1">
      <alignment vertical="center"/>
    </xf>
    <xf numFmtId="3" fontId="0" fillId="4" borderId="6" xfId="0" applyNumberFormat="1" applyFill="1" applyBorder="1" applyAlignment="1">
      <alignment vertical="center"/>
    </xf>
    <xf numFmtId="3" fontId="0" fillId="0" borderId="17" xfId="0" applyNumberFormat="1" applyFill="1" applyBorder="1" applyAlignment="1">
      <alignment vertical="center"/>
    </xf>
    <xf numFmtId="3" fontId="0" fillId="0" borderId="12" xfId="0" applyNumberFormat="1" applyFill="1" applyBorder="1" applyAlignment="1">
      <alignment vertical="center"/>
    </xf>
    <xf numFmtId="3" fontId="0" fillId="0" borderId="8" xfId="0" applyNumberFormat="1" applyFill="1" applyBorder="1" applyAlignment="1">
      <alignment vertical="center"/>
    </xf>
    <xf numFmtId="3" fontId="15" fillId="3" borderId="24" xfId="0" applyNumberFormat="1" applyFont="1" applyFill="1" applyBorder="1" applyAlignment="1">
      <alignment horizontal="right" vertical="top" wrapText="1" readingOrder="1"/>
    </xf>
    <xf numFmtId="3" fontId="15" fillId="0" borderId="27" xfId="0" applyNumberFormat="1" applyFont="1" applyBorder="1" applyAlignment="1">
      <alignment horizontal="right" vertical="top" wrapText="1" readingOrder="1"/>
    </xf>
    <xf numFmtId="0" fontId="3" fillId="0" borderId="1" xfId="1" applyNumberFormat="1" applyFont="1" applyFill="1" applyBorder="1" applyAlignment="1">
      <alignment horizontal="center" vertical="center" wrapText="1"/>
    </xf>
    <xf numFmtId="0" fontId="17" fillId="0" borderId="0" xfId="0" applyFont="1" applyAlignment="1">
      <alignment horizontal="center"/>
    </xf>
    <xf numFmtId="0" fontId="4" fillId="5" borderId="28"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30" xfId="0" applyFont="1" applyFill="1" applyBorder="1" applyAlignment="1">
      <alignment horizontal="center" vertical="center" wrapText="1"/>
    </xf>
    <xf numFmtId="3" fontId="4" fillId="5" borderId="30" xfId="0" applyNumberFormat="1" applyFont="1" applyFill="1" applyBorder="1" applyAlignment="1">
      <alignment horizontal="center" vertical="center" wrapText="1"/>
    </xf>
    <xf numFmtId="3" fontId="4" fillId="5" borderId="31" xfId="0" applyNumberFormat="1" applyFont="1" applyFill="1" applyBorder="1" applyAlignment="1">
      <alignment horizontal="center" vertical="center" wrapText="1"/>
    </xf>
    <xf numFmtId="0" fontId="18" fillId="0" borderId="0" xfId="0" applyFont="1" applyAlignment="1">
      <alignment horizontal="center"/>
    </xf>
    <xf numFmtId="3" fontId="3" fillId="0" borderId="33" xfId="0" applyNumberFormat="1" applyFont="1" applyFill="1" applyBorder="1" applyAlignment="1">
      <alignment horizontal="center" vertical="center"/>
    </xf>
    <xf numFmtId="3" fontId="3" fillId="0" borderId="34" xfId="0" applyNumberFormat="1" applyFont="1" applyFill="1" applyBorder="1" applyAlignment="1">
      <alignment horizontal="center" vertical="center"/>
    </xf>
    <xf numFmtId="3" fontId="3" fillId="0" borderId="34" xfId="1" applyNumberFormat="1" applyFont="1" applyFill="1" applyBorder="1" applyAlignment="1">
      <alignment horizontal="center" vertical="center" wrapText="1"/>
    </xf>
    <xf numFmtId="0" fontId="4" fillId="5" borderId="38" xfId="0" applyFont="1" applyFill="1" applyBorder="1" applyAlignment="1">
      <alignment horizontal="center" vertical="center" wrapText="1"/>
    </xf>
    <xf numFmtId="0" fontId="17" fillId="0" borderId="0" xfId="0" applyFont="1" applyFill="1" applyAlignment="1">
      <alignment vertical="center"/>
    </xf>
    <xf numFmtId="0" fontId="17" fillId="0" borderId="0" xfId="0" applyFont="1" applyFill="1" applyAlignment="1">
      <alignment horizontal="center" vertical="center"/>
    </xf>
    <xf numFmtId="3" fontId="17" fillId="0" borderId="0" xfId="0" applyNumberFormat="1" applyFont="1" applyFill="1" applyAlignment="1">
      <alignment vertical="center"/>
    </xf>
    <xf numFmtId="0" fontId="18" fillId="0" borderId="0" xfId="0" applyFont="1" applyFill="1" applyAlignment="1">
      <alignment horizontal="center" vertical="center"/>
    </xf>
    <xf numFmtId="3" fontId="18" fillId="0" borderId="0" xfId="0" applyNumberFormat="1" applyFont="1" applyFill="1" applyAlignment="1">
      <alignment horizontal="center" vertical="center"/>
    </xf>
    <xf numFmtId="0" fontId="17" fillId="0" borderId="0" xfId="0" applyFont="1"/>
    <xf numFmtId="0" fontId="17" fillId="0" borderId="0" xfId="0" applyFont="1" applyAlignment="1">
      <alignment vertical="center"/>
    </xf>
    <xf numFmtId="3" fontId="17" fillId="0" borderId="0" xfId="0" applyNumberFormat="1" applyFont="1"/>
    <xf numFmtId="0" fontId="17" fillId="0" borderId="0" xfId="0" applyFont="1" applyAlignment="1">
      <alignment horizontal="center" vertical="center"/>
    </xf>
    <xf numFmtId="0" fontId="17" fillId="8" borderId="2" xfId="0" applyFont="1" applyFill="1" applyBorder="1" applyAlignment="1">
      <alignment horizontal="center" vertical="center"/>
    </xf>
    <xf numFmtId="0" fontId="17" fillId="8" borderId="37" xfId="0" applyFont="1" applyFill="1" applyBorder="1" applyAlignment="1">
      <alignment vertical="center" wrapText="1"/>
    </xf>
    <xf numFmtId="3" fontId="17" fillId="8" borderId="3" xfId="0" applyNumberFormat="1" applyFont="1" applyFill="1" applyBorder="1" applyAlignment="1">
      <alignment vertical="center"/>
    </xf>
    <xf numFmtId="3" fontId="17" fillId="8" borderId="33" xfId="0" applyNumberFormat="1" applyFont="1" applyFill="1" applyBorder="1" applyAlignment="1">
      <alignment vertical="center"/>
    </xf>
    <xf numFmtId="0" fontId="17" fillId="9" borderId="2"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17" fillId="9" borderId="3" xfId="0" applyFont="1" applyFill="1" applyBorder="1" applyAlignment="1">
      <alignment vertical="center" wrapText="1"/>
    </xf>
    <xf numFmtId="3" fontId="17" fillId="9" borderId="3" xfId="0" applyNumberFormat="1" applyFont="1" applyFill="1" applyBorder="1" applyAlignment="1">
      <alignment vertical="center" wrapText="1"/>
    </xf>
    <xf numFmtId="0" fontId="17" fillId="9" borderId="16" xfId="0" applyFont="1" applyFill="1" applyBorder="1" applyAlignment="1">
      <alignment vertical="center" wrapText="1"/>
    </xf>
    <xf numFmtId="0" fontId="17" fillId="8" borderId="5" xfId="0" applyFont="1" applyFill="1" applyBorder="1" applyAlignment="1">
      <alignment horizontal="center" vertical="center"/>
    </xf>
    <xf numFmtId="0" fontId="17" fillId="8" borderId="35" xfId="0" applyFont="1" applyFill="1" applyBorder="1" applyAlignment="1">
      <alignment vertical="center" wrapText="1"/>
    </xf>
    <xf numFmtId="3" fontId="17" fillId="8" borderId="1" xfId="0" applyNumberFormat="1" applyFont="1" applyFill="1" applyBorder="1" applyAlignment="1">
      <alignment vertical="center"/>
    </xf>
    <xf numFmtId="3" fontId="17" fillId="8" borderId="34" xfId="0" applyNumberFormat="1" applyFont="1" applyFill="1" applyBorder="1" applyAlignment="1">
      <alignment vertical="center"/>
    </xf>
    <xf numFmtId="0" fontId="17" fillId="9" borderId="5" xfId="0" applyFont="1" applyFill="1" applyBorder="1" applyAlignment="1">
      <alignment horizontal="center" vertical="center" wrapText="1"/>
    </xf>
    <xf numFmtId="0" fontId="17" fillId="9" borderId="1" xfId="0" applyFont="1" applyFill="1" applyBorder="1" applyAlignment="1">
      <alignment horizontal="center" vertical="center" wrapText="1"/>
    </xf>
    <xf numFmtId="0" fontId="17" fillId="9" borderId="1" xfId="0" applyFont="1" applyFill="1" applyBorder="1" applyAlignment="1">
      <alignment vertical="center" wrapText="1"/>
    </xf>
    <xf numFmtId="3" fontId="17" fillId="9" borderId="1" xfId="0" applyNumberFormat="1" applyFont="1" applyFill="1" applyBorder="1" applyAlignment="1">
      <alignment vertical="center" wrapText="1"/>
    </xf>
    <xf numFmtId="0" fontId="17" fillId="9" borderId="19" xfId="0" applyFont="1" applyFill="1" applyBorder="1" applyAlignment="1">
      <alignment vertical="center" wrapText="1"/>
    </xf>
    <xf numFmtId="3" fontId="19" fillId="8" borderId="1" xfId="0" applyNumberFormat="1" applyFont="1" applyFill="1" applyBorder="1" applyAlignment="1">
      <alignment vertical="center"/>
    </xf>
    <xf numFmtId="3" fontId="19" fillId="8" borderId="34" xfId="0" applyNumberFormat="1" applyFont="1" applyFill="1" applyBorder="1" applyAlignment="1">
      <alignment vertical="center"/>
    </xf>
    <xf numFmtId="0" fontId="17" fillId="9" borderId="17" xfId="0" applyFont="1" applyFill="1" applyBorder="1" applyAlignment="1">
      <alignment vertical="center" wrapText="1"/>
    </xf>
    <xf numFmtId="0" fontId="17" fillId="0" borderId="0" xfId="0" applyFont="1" applyAlignment="1">
      <alignment horizontal="center" vertical="center" wrapText="1"/>
    </xf>
    <xf numFmtId="0" fontId="17" fillId="0" borderId="0" xfId="0" applyFont="1" applyAlignment="1">
      <alignment horizontal="center" wrapText="1"/>
    </xf>
    <xf numFmtId="3" fontId="18" fillId="0" borderId="36" xfId="0" applyNumberFormat="1" applyFont="1" applyFill="1" applyBorder="1" applyAlignment="1">
      <alignment horizontal="center" vertical="center"/>
    </xf>
    <xf numFmtId="3" fontId="4" fillId="0" borderId="21" xfId="0" applyNumberFormat="1" applyFont="1" applyFill="1" applyBorder="1" applyAlignment="1">
      <alignment horizontal="center" vertical="center" wrapText="1"/>
    </xf>
    <xf numFmtId="0" fontId="4" fillId="7" borderId="42"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43" xfId="0" applyFont="1" applyFill="1" applyBorder="1" applyAlignment="1">
      <alignment horizontal="center" vertical="center" wrapText="1"/>
    </xf>
    <xf numFmtId="3" fontId="4" fillId="7" borderId="44" xfId="0" applyNumberFormat="1" applyFont="1" applyFill="1" applyBorder="1" applyAlignment="1">
      <alignment horizontal="center" vertical="center" wrapText="1"/>
    </xf>
    <xf numFmtId="0" fontId="4" fillId="5" borderId="42" xfId="0" applyFont="1" applyFill="1" applyBorder="1" applyAlignment="1">
      <alignment horizontal="center" vertical="center" wrapText="1"/>
    </xf>
    <xf numFmtId="0" fontId="4" fillId="5" borderId="45"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43" xfId="0" applyFont="1" applyFill="1" applyBorder="1" applyAlignment="1">
      <alignment horizontal="center" vertical="center" wrapText="1"/>
    </xf>
    <xf numFmtId="3" fontId="4" fillId="5" borderId="43" xfId="0"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14" xfId="0" applyNumberFormat="1" applyFont="1" applyFill="1" applyBorder="1" applyAlignment="1">
      <alignment horizontal="left" vertical="center" wrapText="1"/>
    </xf>
    <xf numFmtId="0" fontId="3" fillId="0" borderId="14"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xf>
    <xf numFmtId="0" fontId="17" fillId="8" borderId="13" xfId="0" applyFont="1" applyFill="1" applyBorder="1" applyAlignment="1">
      <alignment horizontal="center" vertical="center"/>
    </xf>
    <xf numFmtId="0" fontId="17" fillId="8" borderId="47" xfId="0" applyFont="1" applyFill="1" applyBorder="1" applyAlignment="1">
      <alignment vertical="center" wrapText="1"/>
    </xf>
    <xf numFmtId="3" fontId="17" fillId="8" borderId="14" xfId="0" applyNumberFormat="1" applyFont="1" applyFill="1" applyBorder="1" applyAlignment="1">
      <alignment vertical="center"/>
    </xf>
    <xf numFmtId="3" fontId="17" fillId="8" borderId="46" xfId="0" applyNumberFormat="1" applyFont="1" applyFill="1" applyBorder="1" applyAlignment="1">
      <alignment vertical="center"/>
    </xf>
    <xf numFmtId="0" fontId="17" fillId="9" borderId="13" xfId="0" applyFont="1" applyFill="1" applyBorder="1" applyAlignment="1">
      <alignment horizontal="center" vertical="center" wrapText="1"/>
    </xf>
    <xf numFmtId="0" fontId="17" fillId="9" borderId="14" xfId="0" applyFont="1" applyFill="1" applyBorder="1" applyAlignment="1">
      <alignment horizontal="center" vertical="center" wrapText="1"/>
    </xf>
    <xf numFmtId="0" fontId="17" fillId="9" borderId="14" xfId="0" applyFont="1" applyFill="1" applyBorder="1" applyAlignment="1">
      <alignment vertical="center" wrapText="1"/>
    </xf>
    <xf numFmtId="3" fontId="17" fillId="9" borderId="14" xfId="0" applyNumberFormat="1" applyFont="1" applyFill="1" applyBorder="1" applyAlignment="1">
      <alignment vertical="center" wrapText="1"/>
    </xf>
    <xf numFmtId="49" fontId="17" fillId="8" borderId="35" xfId="0" applyNumberFormat="1" applyFont="1" applyFill="1" applyBorder="1" applyAlignment="1">
      <alignment vertical="center" wrapText="1"/>
    </xf>
    <xf numFmtId="3" fontId="19" fillId="9" borderId="1" xfId="0" applyNumberFormat="1" applyFont="1" applyFill="1" applyBorder="1" applyAlignment="1">
      <alignment vertical="center" wrapText="1"/>
    </xf>
    <xf numFmtId="3" fontId="20" fillId="0" borderId="34" xfId="0" applyNumberFormat="1" applyFont="1" applyFill="1" applyBorder="1" applyAlignment="1">
      <alignment horizontal="center" vertical="center"/>
    </xf>
    <xf numFmtId="3" fontId="19" fillId="0" borderId="34" xfId="0" applyNumberFormat="1" applyFont="1" applyFill="1" applyBorder="1" applyAlignment="1">
      <alignment horizontal="center" vertical="center"/>
    </xf>
    <xf numFmtId="0" fontId="20" fillId="9" borderId="19" xfId="0" applyFont="1" applyFill="1" applyBorder="1" applyAlignment="1">
      <alignment vertical="center" wrapText="1"/>
    </xf>
    <xf numFmtId="0" fontId="20" fillId="0" borderId="0" xfId="0" applyFont="1" applyAlignment="1">
      <alignment horizontal="center" vertical="center" wrapText="1"/>
    </xf>
    <xf numFmtId="0" fontId="19" fillId="0" borderId="0" xfId="0" applyFont="1" applyAlignment="1">
      <alignment horizontal="center" vertical="center" wrapText="1"/>
    </xf>
    <xf numFmtId="0" fontId="17" fillId="0" borderId="3"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4" xfId="0" applyFont="1" applyFill="1" applyBorder="1" applyAlignment="1">
      <alignment horizontal="center" vertical="center" wrapText="1"/>
    </xf>
    <xf numFmtId="3" fontId="4" fillId="0" borderId="43" xfId="0" applyNumberFormat="1" applyFont="1" applyFill="1" applyBorder="1" applyAlignment="1">
      <alignment horizontal="center" vertical="center" wrapText="1"/>
    </xf>
    <xf numFmtId="3" fontId="4" fillId="0" borderId="28" xfId="0" applyNumberFormat="1" applyFont="1" applyFill="1" applyBorder="1" applyAlignment="1">
      <alignment horizontal="center" vertical="center" wrapText="1"/>
    </xf>
    <xf numFmtId="3" fontId="4" fillId="0" borderId="29" xfId="0" applyNumberFormat="1" applyFont="1" applyFill="1" applyBorder="1" applyAlignment="1">
      <alignment horizontal="center" vertical="center" wrapText="1"/>
    </xf>
    <xf numFmtId="3" fontId="4" fillId="0" borderId="31" xfId="0" applyNumberFormat="1" applyFont="1" applyFill="1" applyBorder="1" applyAlignment="1">
      <alignment horizontal="center" vertical="center" wrapText="1"/>
    </xf>
    <xf numFmtId="0" fontId="3" fillId="0" borderId="28" xfId="0" applyNumberFormat="1" applyFont="1" applyFill="1" applyBorder="1" applyAlignment="1">
      <alignment horizontal="center" vertical="center"/>
    </xf>
    <xf numFmtId="0" fontId="3" fillId="0" borderId="29" xfId="0" applyNumberFormat="1" applyFont="1" applyFill="1" applyBorder="1" applyAlignment="1">
      <alignment horizontal="center" vertical="center"/>
    </xf>
    <xf numFmtId="0" fontId="3" fillId="0" borderId="29" xfId="0" applyNumberFormat="1" applyFont="1" applyFill="1" applyBorder="1" applyAlignment="1">
      <alignment horizontal="left" vertical="center" wrapText="1"/>
    </xf>
    <xf numFmtId="49" fontId="3" fillId="0" borderId="29" xfId="1"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xf>
    <xf numFmtId="0" fontId="17" fillId="8" borderId="28" xfId="0" applyFont="1" applyFill="1" applyBorder="1" applyAlignment="1">
      <alignment horizontal="center" vertical="center"/>
    </xf>
    <xf numFmtId="0" fontId="17" fillId="8" borderId="32" xfId="0" applyFont="1" applyFill="1" applyBorder="1" applyAlignment="1">
      <alignment vertical="center" wrapText="1"/>
    </xf>
    <xf numFmtId="3" fontId="17" fillId="8" borderId="29" xfId="0" applyNumberFormat="1" applyFont="1" applyFill="1" applyBorder="1" applyAlignment="1">
      <alignment vertical="center"/>
    </xf>
    <xf numFmtId="3" fontId="17" fillId="8" borderId="31" xfId="0" applyNumberFormat="1" applyFont="1" applyFill="1" applyBorder="1" applyAlignment="1">
      <alignment vertical="center"/>
    </xf>
    <xf numFmtId="0" fontId="4" fillId="7" borderId="28" xfId="0" applyFont="1" applyFill="1" applyBorder="1" applyAlignment="1">
      <alignment horizontal="center" vertical="center" wrapText="1"/>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3" fontId="4" fillId="7" borderId="31" xfId="0" applyNumberFormat="1" applyFont="1" applyFill="1" applyBorder="1" applyAlignment="1">
      <alignment horizontal="center" vertical="center" wrapText="1"/>
    </xf>
    <xf numFmtId="3" fontId="4" fillId="0" borderId="39" xfId="0" applyNumberFormat="1" applyFont="1" applyFill="1" applyBorder="1" applyAlignment="1">
      <alignment horizontal="center" vertical="center" wrapText="1"/>
    </xf>
    <xf numFmtId="3" fontId="4" fillId="0" borderId="30" xfId="0" applyNumberFormat="1" applyFont="1" applyFill="1" applyBorder="1" applyAlignment="1">
      <alignment horizontal="center" vertical="center" wrapText="1"/>
    </xf>
    <xf numFmtId="0" fontId="17" fillId="0" borderId="28"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9" borderId="28" xfId="0" applyFont="1" applyFill="1" applyBorder="1" applyAlignment="1">
      <alignment horizontal="center" vertical="center" wrapText="1"/>
    </xf>
    <xf numFmtId="0" fontId="17" fillId="9" borderId="29" xfId="0" applyFont="1" applyFill="1" applyBorder="1" applyAlignment="1">
      <alignment horizontal="center" vertical="center" wrapText="1"/>
    </xf>
    <xf numFmtId="0" fontId="17" fillId="9" borderId="29" xfId="0" applyFont="1" applyFill="1" applyBorder="1" applyAlignment="1">
      <alignment vertical="center" wrapText="1"/>
    </xf>
    <xf numFmtId="3" fontId="17" fillId="9" borderId="29" xfId="0" applyNumberFormat="1" applyFont="1" applyFill="1" applyBorder="1" applyAlignment="1">
      <alignment vertical="center" wrapText="1"/>
    </xf>
    <xf numFmtId="0" fontId="17" fillId="9" borderId="3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20" fillId="9" borderId="28" xfId="0" applyFont="1" applyFill="1" applyBorder="1" applyAlignment="1">
      <alignment vertical="center" wrapText="1"/>
    </xf>
    <xf numFmtId="0" fontId="19" fillId="9" borderId="31" xfId="0" applyFont="1" applyFill="1" applyBorder="1" applyAlignment="1">
      <alignment horizontal="center" vertical="center" wrapText="1"/>
    </xf>
    <xf numFmtId="0" fontId="17" fillId="6" borderId="36" xfId="0" applyFont="1" applyFill="1" applyBorder="1" applyAlignment="1">
      <alignment horizontal="center" vertical="center" wrapText="1"/>
    </xf>
    <xf numFmtId="0" fontId="18" fillId="11" borderId="36" xfId="0" applyFont="1" applyFill="1" applyBorder="1" applyAlignment="1">
      <alignment horizontal="center" vertical="center"/>
    </xf>
    <xf numFmtId="3" fontId="3" fillId="0" borderId="30" xfId="0" applyNumberFormat="1" applyFont="1" applyFill="1" applyBorder="1" applyAlignment="1">
      <alignment horizontal="center" vertical="center"/>
    </xf>
    <xf numFmtId="3" fontId="17" fillId="8" borderId="30" xfId="0" applyNumberFormat="1" applyFont="1" applyFill="1" applyBorder="1" applyAlignment="1">
      <alignment vertical="center"/>
    </xf>
    <xf numFmtId="0" fontId="17" fillId="9" borderId="30"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3" fillId="0" borderId="29" xfId="1" applyNumberFormat="1" applyFont="1" applyFill="1" applyBorder="1" applyAlignment="1">
      <alignment horizontal="center" vertical="center" wrapText="1"/>
    </xf>
    <xf numFmtId="0" fontId="20" fillId="0" borderId="14" xfId="0" applyNumberFormat="1" applyFont="1" applyFill="1" applyBorder="1" applyAlignment="1">
      <alignment horizontal="center" vertical="center"/>
    </xf>
    <xf numFmtId="0" fontId="3" fillId="0" borderId="14" xfId="1" applyNumberFormat="1" applyFont="1" applyFill="1" applyBorder="1" applyAlignment="1">
      <alignment horizontal="center" vertical="center" wrapText="1"/>
    </xf>
    <xf numFmtId="0" fontId="20" fillId="0" borderId="29" xfId="0" applyNumberFormat="1" applyFont="1" applyFill="1" applyBorder="1" applyAlignment="1">
      <alignment horizontal="center" vertical="center"/>
    </xf>
    <xf numFmtId="0" fontId="20" fillId="0" borderId="29" xfId="0"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3" fillId="0" borderId="20"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3" fillId="0" borderId="11" xfId="0" applyFont="1" applyFill="1" applyBorder="1" applyAlignment="1">
      <alignment horizontal="center" vertical="center"/>
    </xf>
    <xf numFmtId="0" fontId="3" fillId="0" borderId="11" xfId="0" applyNumberFormat="1" applyFont="1" applyFill="1" applyBorder="1" applyAlignment="1">
      <alignment horizontal="left" vertical="center" wrapText="1"/>
    </xf>
    <xf numFmtId="3" fontId="3" fillId="0" borderId="21" xfId="0" applyNumberFormat="1" applyFont="1" applyFill="1" applyBorder="1" applyAlignment="1">
      <alignment horizontal="right" vertical="center"/>
    </xf>
    <xf numFmtId="0" fontId="4" fillId="0" borderId="0" xfId="0" applyFont="1" applyFill="1" applyAlignment="1">
      <alignment horizontal="center" vertical="center"/>
    </xf>
    <xf numFmtId="0" fontId="17" fillId="0" borderId="1" xfId="0" applyNumberFormat="1" applyFont="1" applyFill="1" applyBorder="1" applyAlignment="1">
      <alignment horizontal="left" vertical="center"/>
    </xf>
    <xf numFmtId="0" fontId="17" fillId="0" borderId="5"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7"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3" fontId="17" fillId="0" borderId="34" xfId="0" applyNumberFormat="1" applyFont="1" applyFill="1" applyBorder="1" applyAlignment="1">
      <alignment horizontal="center" vertical="center"/>
    </xf>
    <xf numFmtId="0" fontId="18" fillId="0" borderId="0" xfId="0" applyFont="1" applyAlignment="1">
      <alignment horizontal="center" vertical="center" wrapText="1"/>
    </xf>
    <xf numFmtId="49" fontId="17" fillId="0" borderId="1" xfId="1" applyNumberFormat="1" applyFont="1" applyFill="1" applyBorder="1" applyAlignment="1">
      <alignment horizontal="center" vertical="center" wrapText="1"/>
    </xf>
    <xf numFmtId="0" fontId="17" fillId="0" borderId="1" xfId="1" applyNumberFormat="1" applyFont="1" applyFill="1" applyBorder="1" applyAlignment="1">
      <alignment horizontal="center" vertical="center" wrapText="1"/>
    </xf>
    <xf numFmtId="0" fontId="3" fillId="9" borderId="3" xfId="0" applyFont="1" applyFill="1" applyBorder="1" applyAlignment="1">
      <alignment horizontal="center" vertical="center" wrapText="1"/>
    </xf>
    <xf numFmtId="0" fontId="20" fillId="0"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21" fillId="0" borderId="0" xfId="0" applyFont="1" applyAlignment="1">
      <alignment horizontal="left" vertical="center"/>
    </xf>
    <xf numFmtId="0" fontId="21" fillId="0" borderId="0" xfId="0" applyFont="1" applyAlignment="1">
      <alignment horizontal="center" vertical="center"/>
    </xf>
    <xf numFmtId="0" fontId="21" fillId="0" borderId="0" xfId="0" applyFont="1" applyAlignment="1">
      <alignment vertical="center"/>
    </xf>
    <xf numFmtId="0" fontId="22" fillId="0" borderId="0" xfId="0" applyFont="1" applyAlignment="1">
      <alignment horizontal="center" vertical="center"/>
    </xf>
    <xf numFmtId="3" fontId="22" fillId="0" borderId="0" xfId="0" applyNumberFormat="1" applyFont="1" applyAlignment="1">
      <alignment horizontal="right" vertical="center"/>
    </xf>
    <xf numFmtId="0" fontId="22" fillId="0" borderId="0" xfId="0" applyFont="1" applyAlignment="1">
      <alignment vertical="center"/>
    </xf>
    <xf numFmtId="3" fontId="4" fillId="12" borderId="36" xfId="0" applyNumberFormat="1" applyFont="1" applyFill="1" applyBorder="1" applyAlignment="1">
      <alignment horizontal="center" vertical="center" wrapText="1"/>
    </xf>
    <xf numFmtId="3" fontId="4" fillId="12" borderId="32" xfId="0" applyNumberFormat="1" applyFont="1" applyFill="1" applyBorder="1" applyAlignment="1">
      <alignment horizontal="center" vertical="center" wrapText="1"/>
    </xf>
    <xf numFmtId="3" fontId="4" fillId="12" borderId="29" xfId="0" applyNumberFormat="1" applyFont="1" applyFill="1" applyBorder="1" applyAlignment="1">
      <alignment horizontal="center" vertical="center" wrapText="1"/>
    </xf>
    <xf numFmtId="3" fontId="4" fillId="12" borderId="31" xfId="0" applyNumberFormat="1" applyFont="1" applyFill="1" applyBorder="1" applyAlignment="1">
      <alignment horizontal="center" vertical="center" wrapText="1"/>
    </xf>
    <xf numFmtId="3" fontId="4" fillId="12" borderId="41" xfId="0" applyNumberFormat="1" applyFont="1" applyFill="1" applyBorder="1" applyAlignment="1">
      <alignment horizontal="center" vertical="center" wrapText="1"/>
    </xf>
    <xf numFmtId="0" fontId="26" fillId="0" borderId="0" xfId="0" applyFont="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1" xfId="0" applyBorder="1" applyAlignment="1">
      <alignment vertical="center"/>
    </xf>
    <xf numFmtId="0" fontId="0" fillId="0" borderId="1" xfId="0" applyBorder="1" applyAlignment="1">
      <alignment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9" fillId="0" borderId="0" xfId="0" applyFont="1" applyAlignment="1">
      <alignment horizontal="left" vertical="center"/>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6" fillId="0" borderId="0" xfId="0" applyFont="1" applyAlignment="1">
      <alignment vertical="center"/>
    </xf>
    <xf numFmtId="49" fontId="27" fillId="0" borderId="0" xfId="0" applyNumberFormat="1" applyFont="1" applyAlignment="1">
      <alignment vertical="center" wrapText="1"/>
    </xf>
    <xf numFmtId="49" fontId="27" fillId="0" borderId="0" xfId="0" applyNumberFormat="1" applyFont="1" applyAlignment="1">
      <alignment vertical="center"/>
    </xf>
    <xf numFmtId="0" fontId="0" fillId="0" borderId="54" xfId="0" applyBorder="1" applyAlignment="1">
      <alignment horizontal="center" vertical="center"/>
    </xf>
    <xf numFmtId="0" fontId="0" fillId="0" borderId="11" xfId="0" applyBorder="1" applyAlignment="1">
      <alignment vertical="center" wrapText="1"/>
    </xf>
    <xf numFmtId="0" fontId="0" fillId="0" borderId="35" xfId="0" applyBorder="1" applyAlignment="1">
      <alignment horizontal="center" vertical="center"/>
    </xf>
    <xf numFmtId="0" fontId="0" fillId="0" borderId="1" xfId="0" applyBorder="1" applyAlignment="1">
      <alignment vertical="center" wrapText="1"/>
    </xf>
    <xf numFmtId="3" fontId="9" fillId="0" borderId="36" xfId="0" applyNumberFormat="1" applyFont="1" applyBorder="1" applyAlignment="1">
      <alignment vertical="center"/>
    </xf>
    <xf numFmtId="0" fontId="29" fillId="0" borderId="0" xfId="0" applyFont="1" applyAlignment="1">
      <alignment vertical="center"/>
    </xf>
    <xf numFmtId="49" fontId="27" fillId="0" borderId="0" xfId="0" applyNumberFormat="1" applyFont="1" applyAlignment="1">
      <alignment horizontal="center" vertical="center"/>
    </xf>
    <xf numFmtId="0" fontId="0" fillId="0" borderId="55" xfId="0" applyBorder="1" applyAlignment="1">
      <alignment horizontal="center" vertical="center"/>
    </xf>
    <xf numFmtId="0" fontId="0" fillId="0" borderId="34" xfId="0" applyBorder="1" applyAlignment="1">
      <alignment horizontal="center" vertical="center"/>
    </xf>
    <xf numFmtId="3" fontId="0" fillId="0" borderId="16" xfId="0" applyNumberFormat="1" applyBorder="1" applyAlignment="1">
      <alignment vertical="center"/>
    </xf>
    <xf numFmtId="3" fontId="0" fillId="0" borderId="19" xfId="0" applyNumberFormat="1" applyBorder="1" applyAlignment="1">
      <alignment vertical="center"/>
    </xf>
    <xf numFmtId="3" fontId="0" fillId="0" borderId="17" xfId="0" applyNumberFormat="1" applyBorder="1" applyAlignment="1">
      <alignment vertical="center"/>
    </xf>
    <xf numFmtId="49" fontId="27" fillId="0" borderId="0" xfId="0" applyNumberFormat="1" applyFont="1" applyAlignment="1">
      <alignment horizontal="center" wrapText="1"/>
    </xf>
    <xf numFmtId="0" fontId="30" fillId="0" borderId="12" xfId="1" applyFont="1" applyBorder="1" applyAlignment="1">
      <alignment horizontal="center" vertical="center" wrapText="1"/>
    </xf>
    <xf numFmtId="0" fontId="30" fillId="0" borderId="8" xfId="1" applyFont="1" applyBorder="1" applyAlignment="1">
      <alignment horizontal="center" vertical="center" wrapText="1"/>
    </xf>
    <xf numFmtId="0" fontId="27" fillId="13" borderId="12" xfId="0" applyFont="1" applyFill="1" applyBorder="1" applyAlignment="1">
      <alignment horizontal="center" vertical="center" wrapText="1"/>
    </xf>
    <xf numFmtId="0" fontId="27" fillId="13" borderId="7" xfId="0" applyFont="1" applyFill="1" applyBorder="1" applyAlignment="1">
      <alignment horizontal="center" vertical="center" wrapText="1"/>
    </xf>
    <xf numFmtId="0" fontId="30" fillId="0" borderId="7" xfId="1" applyFont="1" applyBorder="1" applyAlignment="1">
      <alignment horizontal="center" vertical="center" wrapText="1"/>
    </xf>
    <xf numFmtId="0" fontId="27" fillId="13" borderId="8" xfId="0" applyFont="1" applyFill="1" applyBorder="1" applyAlignment="1">
      <alignment horizontal="center" vertical="center" wrapText="1"/>
    </xf>
    <xf numFmtId="0" fontId="18" fillId="0" borderId="40" xfId="0" applyFont="1" applyBorder="1" applyAlignment="1">
      <alignment horizontal="center"/>
    </xf>
    <xf numFmtId="0" fontId="4" fillId="5" borderId="36" xfId="0" applyFont="1" applyFill="1" applyBorder="1" applyAlignment="1">
      <alignment horizontal="center" vertical="center" wrapText="1"/>
    </xf>
    <xf numFmtId="0" fontId="17" fillId="0" borderId="40" xfId="0" applyFont="1" applyBorder="1" applyAlignment="1">
      <alignment horizontal="center"/>
    </xf>
    <xf numFmtId="0" fontId="17" fillId="0" borderId="41" xfId="0" applyFont="1" applyBorder="1" applyAlignment="1">
      <alignment horizontal="center" vertical="center" wrapText="1"/>
    </xf>
    <xf numFmtId="0" fontId="3" fillId="3" borderId="2" xfId="0" applyNumberFormat="1" applyFont="1" applyFill="1" applyBorder="1" applyAlignment="1">
      <alignment horizontal="center" vertical="center"/>
    </xf>
    <xf numFmtId="0" fontId="3" fillId="3" borderId="3" xfId="0" applyNumberFormat="1" applyFont="1" applyFill="1" applyBorder="1" applyAlignment="1">
      <alignment horizontal="center" vertical="center"/>
    </xf>
    <xf numFmtId="0" fontId="3" fillId="3" borderId="3" xfId="0" applyFont="1" applyFill="1" applyBorder="1" applyAlignment="1">
      <alignment horizontal="center" vertical="center"/>
    </xf>
    <xf numFmtId="0" fontId="3" fillId="3" borderId="3" xfId="0" applyNumberFormat="1" applyFont="1" applyFill="1" applyBorder="1" applyAlignment="1">
      <alignment horizontal="left" vertical="center" wrapText="1"/>
    </xf>
    <xf numFmtId="3" fontId="3" fillId="3" borderId="33" xfId="0" applyNumberFormat="1" applyFont="1" applyFill="1" applyBorder="1" applyAlignment="1">
      <alignment horizontal="center" vertical="center"/>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3" fontId="4" fillId="14" borderId="36" xfId="0" applyNumberFormat="1" applyFont="1" applyFill="1" applyBorder="1" applyAlignment="1">
      <alignment horizontal="center" vertical="center" wrapText="1"/>
    </xf>
    <xf numFmtId="3" fontId="4" fillId="14" borderId="31" xfId="0" applyNumberFormat="1" applyFont="1" applyFill="1" applyBorder="1" applyAlignment="1">
      <alignment horizontal="center" vertical="center" wrapText="1"/>
    </xf>
    <xf numFmtId="0" fontId="3" fillId="0" borderId="5" xfId="0" applyNumberFormat="1" applyFont="1" applyBorder="1" applyAlignment="1">
      <alignment horizontal="center" vertical="center"/>
    </xf>
    <xf numFmtId="0"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left" vertical="center" wrapText="1"/>
    </xf>
    <xf numFmtId="3" fontId="3" fillId="0" borderId="34"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6" xfId="0" applyFont="1" applyBorder="1" applyAlignment="1">
      <alignment horizontal="center" vertical="center" wrapText="1"/>
    </xf>
    <xf numFmtId="3" fontId="4" fillId="14" borderId="51" xfId="0" applyNumberFormat="1" applyFont="1" applyFill="1" applyBorder="1" applyAlignment="1">
      <alignment horizontal="center" vertical="center" wrapText="1"/>
    </xf>
    <xf numFmtId="3" fontId="4" fillId="14" borderId="62" xfId="0" applyNumberFormat="1" applyFont="1" applyFill="1" applyBorder="1" applyAlignment="1">
      <alignment horizontal="center" vertical="center" wrapText="1"/>
    </xf>
    <xf numFmtId="0" fontId="4" fillId="7" borderId="63"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4" fillId="7" borderId="65" xfId="0" applyFont="1" applyFill="1" applyBorder="1" applyAlignment="1">
      <alignment horizontal="center" vertical="center" wrapText="1"/>
    </xf>
    <xf numFmtId="3" fontId="4" fillId="7" borderId="62" xfId="0" applyNumberFormat="1" applyFont="1" applyFill="1" applyBorder="1" applyAlignment="1">
      <alignment horizontal="center" vertical="center" wrapText="1"/>
    </xf>
    <xf numFmtId="0" fontId="4" fillId="5" borderId="63" xfId="0" applyFont="1" applyFill="1" applyBorder="1" applyAlignment="1">
      <alignment horizontal="center" vertical="center" wrapText="1"/>
    </xf>
    <xf numFmtId="0" fontId="4" fillId="5" borderId="66" xfId="0" applyFont="1" applyFill="1" applyBorder="1" applyAlignment="1">
      <alignment horizontal="center" vertical="center" wrapText="1"/>
    </xf>
    <xf numFmtId="0" fontId="4" fillId="5" borderId="64" xfId="0" applyFont="1" applyFill="1" applyBorder="1" applyAlignment="1">
      <alignment horizontal="center" vertical="center" wrapText="1"/>
    </xf>
    <xf numFmtId="0" fontId="4" fillId="5" borderId="65" xfId="0" applyFont="1" applyFill="1" applyBorder="1" applyAlignment="1">
      <alignment horizontal="center" vertical="center" wrapText="1"/>
    </xf>
    <xf numFmtId="3" fontId="4" fillId="5" borderId="65" xfId="0" applyNumberFormat="1" applyFont="1" applyFill="1" applyBorder="1" applyAlignment="1">
      <alignment horizontal="center" vertical="center" wrapText="1"/>
    </xf>
    <xf numFmtId="3" fontId="4" fillId="0" borderId="67" xfId="0" applyNumberFormat="1" applyFont="1" applyFill="1" applyBorder="1" applyAlignment="1">
      <alignment horizontal="center" vertical="center" wrapText="1"/>
    </xf>
    <xf numFmtId="3" fontId="4" fillId="0" borderId="65" xfId="0" applyNumberFormat="1" applyFont="1" applyFill="1" applyBorder="1" applyAlignment="1">
      <alignment horizontal="center" vertical="center" wrapText="1"/>
    </xf>
    <xf numFmtId="0" fontId="18" fillId="0" borderId="69" xfId="0" applyFont="1" applyBorder="1"/>
    <xf numFmtId="0" fontId="18" fillId="0" borderId="52" xfId="0" applyFont="1" applyBorder="1"/>
    <xf numFmtId="3" fontId="18" fillId="0" borderId="52" xfId="0" applyNumberFormat="1" applyFont="1" applyBorder="1"/>
    <xf numFmtId="0" fontId="18" fillId="0" borderId="52" xfId="0" applyFont="1" applyBorder="1" applyAlignment="1">
      <alignment vertical="center"/>
    </xf>
    <xf numFmtId="0" fontId="18" fillId="0" borderId="52" xfId="0" applyFont="1" applyBorder="1" applyAlignment="1">
      <alignment horizontal="center"/>
    </xf>
    <xf numFmtId="3" fontId="18" fillId="0" borderId="53" xfId="0" applyNumberFormat="1" applyFont="1" applyBorder="1"/>
    <xf numFmtId="0" fontId="18" fillId="0" borderId="70" xfId="0" applyFont="1" applyBorder="1"/>
    <xf numFmtId="0" fontId="18" fillId="0" borderId="0" xfId="0" applyFont="1" applyBorder="1"/>
    <xf numFmtId="3" fontId="18" fillId="0" borderId="0" xfId="0" applyNumberFormat="1" applyFont="1" applyBorder="1"/>
    <xf numFmtId="0" fontId="18" fillId="0" borderId="0" xfId="0" applyFont="1" applyBorder="1" applyAlignment="1">
      <alignment vertical="center"/>
    </xf>
    <xf numFmtId="0" fontId="18" fillId="0" borderId="0" xfId="0" applyFont="1" applyBorder="1" applyAlignment="1">
      <alignment horizontal="center"/>
    </xf>
    <xf numFmtId="3" fontId="18" fillId="0" borderId="48" xfId="0" applyNumberFormat="1" applyFont="1" applyBorder="1"/>
    <xf numFmtId="0" fontId="18" fillId="0" borderId="39" xfId="0" applyFont="1" applyBorder="1"/>
    <xf numFmtId="0" fontId="18" fillId="0" borderId="40" xfId="0" applyFont="1" applyBorder="1"/>
    <xf numFmtId="3" fontId="18" fillId="0" borderId="40" xfId="0" applyNumberFormat="1" applyFont="1" applyBorder="1"/>
    <xf numFmtId="0" fontId="18" fillId="0" borderId="40" xfId="0" applyFont="1" applyBorder="1" applyAlignment="1">
      <alignment vertical="center"/>
    </xf>
    <xf numFmtId="3" fontId="18" fillId="0" borderId="41" xfId="0" applyNumberFormat="1" applyFont="1" applyBorder="1"/>
    <xf numFmtId="0" fontId="30" fillId="0" borderId="38" xfId="0" applyFont="1" applyBorder="1" applyAlignment="1">
      <alignment horizontal="center" vertical="center"/>
    </xf>
    <xf numFmtId="0" fontId="33" fillId="0" borderId="69" xfId="1" applyFont="1" applyBorder="1" applyAlignment="1">
      <alignment horizontal="center" vertical="center" wrapText="1"/>
    </xf>
    <xf numFmtId="0" fontId="33" fillId="0" borderId="68" xfId="1" applyFont="1" applyBorder="1" applyAlignment="1">
      <alignment horizontal="center" vertical="center" wrapText="1"/>
    </xf>
    <xf numFmtId="0" fontId="33" fillId="0" borderId="38" xfId="1" applyFont="1" applyBorder="1" applyAlignment="1">
      <alignment horizontal="center" vertical="center" wrapText="1"/>
    </xf>
    <xf numFmtId="49" fontId="27" fillId="0" borderId="0" xfId="0" applyNumberFormat="1" applyFont="1" applyAlignment="1">
      <alignment horizontal="center" vertical="center" wrapText="1"/>
    </xf>
    <xf numFmtId="0" fontId="0" fillId="0" borderId="1" xfId="0" applyBorder="1" applyAlignment="1">
      <alignment horizontal="center" vertical="center" wrapText="1"/>
    </xf>
    <xf numFmtId="0" fontId="30" fillId="0" borderId="0" xfId="0" applyFont="1" applyAlignment="1">
      <alignment horizontal="center" vertical="center"/>
    </xf>
    <xf numFmtId="0" fontId="27" fillId="0" borderId="0" xfId="0" applyFont="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vertical="center" wrapText="1"/>
    </xf>
    <xf numFmtId="0" fontId="0" fillId="0" borderId="8"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37" xfId="0" applyBorder="1" applyAlignment="1">
      <alignment vertical="center" wrapText="1"/>
    </xf>
    <xf numFmtId="0" fontId="0" fillId="0" borderId="35" xfId="0" applyBorder="1" applyAlignment="1">
      <alignment vertical="center" wrapText="1"/>
    </xf>
    <xf numFmtId="0" fontId="0" fillId="0" borderId="50" xfId="0" applyBorder="1" applyAlignment="1">
      <alignment vertical="center" wrapText="1"/>
    </xf>
    <xf numFmtId="3" fontId="0" fillId="0" borderId="16" xfId="0" applyNumberFormat="1" applyBorder="1" applyAlignment="1">
      <alignment vertical="center" wrapText="1"/>
    </xf>
    <xf numFmtId="3" fontId="0" fillId="0" borderId="19" xfId="0" applyNumberFormat="1" applyBorder="1" applyAlignment="1">
      <alignment vertical="center" wrapText="1"/>
    </xf>
    <xf numFmtId="3" fontId="0" fillId="0" borderId="71" xfId="0" applyNumberFormat="1" applyBorder="1" applyAlignment="1">
      <alignment vertical="center" wrapText="1"/>
    </xf>
    <xf numFmtId="0" fontId="0" fillId="0" borderId="56" xfId="0" applyBorder="1" applyAlignment="1">
      <alignment horizontal="center" vertical="center" wrapText="1"/>
    </xf>
    <xf numFmtId="0" fontId="0" fillId="0" borderId="72" xfId="0" applyBorder="1" applyAlignment="1">
      <alignment horizontal="center" vertical="center" wrapText="1"/>
    </xf>
    <xf numFmtId="0" fontId="0" fillId="0" borderId="59" xfId="0" applyBorder="1" applyAlignment="1">
      <alignment horizontal="center" vertical="center" wrapText="1"/>
    </xf>
    <xf numFmtId="0" fontId="0" fillId="0" borderId="37" xfId="0" applyBorder="1" applyAlignment="1">
      <alignment horizontal="center" vertical="center" wrapText="1"/>
    </xf>
    <xf numFmtId="0" fontId="0" fillId="0" borderId="50" xfId="0" applyBorder="1" applyAlignment="1">
      <alignment horizontal="center" vertical="center" wrapText="1"/>
    </xf>
    <xf numFmtId="0" fontId="2" fillId="0" borderId="6" xfId="0" applyFont="1" applyBorder="1" applyAlignment="1">
      <alignment horizontal="center" vertical="center" wrapText="1"/>
    </xf>
    <xf numFmtId="0" fontId="0" fillId="0" borderId="0" xfId="0" applyBorder="1" applyAlignment="1">
      <alignment vertical="center"/>
    </xf>
    <xf numFmtId="0" fontId="35" fillId="0" borderId="0" xfId="0" applyFont="1" applyAlignment="1">
      <alignment horizontal="center" vertical="center"/>
    </xf>
    <xf numFmtId="0" fontId="35" fillId="0" borderId="0" xfId="0" applyFont="1"/>
    <xf numFmtId="0" fontId="27" fillId="0" borderId="0" xfId="0" applyFont="1" applyAlignment="1">
      <alignment horizontal="center" vertical="center"/>
    </xf>
    <xf numFmtId="0" fontId="36" fillId="0" borderId="0" xfId="0" applyFont="1" applyAlignment="1">
      <alignment horizontal="center" vertical="center"/>
    </xf>
    <xf numFmtId="0" fontId="36" fillId="0" borderId="0" xfId="0" applyFont="1"/>
    <xf numFmtId="0" fontId="27" fillId="0" borderId="12"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7" xfId="1" applyFont="1" applyBorder="1" applyAlignment="1">
      <alignment horizontal="center" vertical="center" wrapText="1"/>
    </xf>
    <xf numFmtId="0" fontId="27" fillId="0" borderId="38" xfId="0" applyFont="1" applyBorder="1" applyAlignment="1">
      <alignment horizontal="center" vertical="center"/>
    </xf>
    <xf numFmtId="0" fontId="37" fillId="0" borderId="69" xfId="1" applyFont="1" applyBorder="1" applyAlignment="1">
      <alignment horizontal="center" vertical="center" wrapText="1"/>
    </xf>
    <xf numFmtId="0" fontId="37" fillId="0" borderId="68" xfId="1" applyFont="1" applyBorder="1" applyAlignment="1">
      <alignment horizontal="center" vertical="center" wrapText="1"/>
    </xf>
    <xf numFmtId="0" fontId="37" fillId="0" borderId="38" xfId="1" applyFont="1" applyBorder="1" applyAlignment="1">
      <alignment horizontal="center" vertical="center" wrapText="1"/>
    </xf>
    <xf numFmtId="0" fontId="35" fillId="0" borderId="56"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3" xfId="0" applyFont="1" applyBorder="1" applyAlignment="1">
      <alignment vertical="center" wrapText="1"/>
    </xf>
    <xf numFmtId="0" fontId="35" fillId="0" borderId="33" xfId="0" applyFont="1" applyBorder="1" applyAlignment="1">
      <alignment horizontal="center" vertical="center" wrapText="1"/>
    </xf>
    <xf numFmtId="3" fontId="35" fillId="0" borderId="16" xfId="0" applyNumberFormat="1" applyFont="1" applyBorder="1" applyAlignment="1">
      <alignment vertical="center" wrapText="1"/>
    </xf>
    <xf numFmtId="0" fontId="35" fillId="0" borderId="37" xfId="0" applyFont="1" applyBorder="1" applyAlignment="1">
      <alignment vertical="center" wrapText="1"/>
    </xf>
    <xf numFmtId="0" fontId="35" fillId="0" borderId="4"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vertical="center" wrapText="1"/>
    </xf>
    <xf numFmtId="0" fontId="35" fillId="0" borderId="34" xfId="0" applyFont="1" applyBorder="1" applyAlignment="1">
      <alignment horizontal="center" vertical="center" wrapText="1"/>
    </xf>
    <xf numFmtId="3" fontId="35" fillId="0" borderId="19" xfId="0" applyNumberFormat="1" applyFont="1" applyBorder="1" applyAlignment="1">
      <alignment vertical="center" wrapText="1"/>
    </xf>
    <xf numFmtId="0" fontId="35" fillId="0" borderId="35" xfId="0" applyFont="1" applyBorder="1" applyAlignment="1">
      <alignment vertical="center" wrapText="1"/>
    </xf>
    <xf numFmtId="0" fontId="35" fillId="0" borderId="6"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7" xfId="0" applyFont="1" applyBorder="1" applyAlignment="1">
      <alignment vertical="center" wrapText="1"/>
    </xf>
    <xf numFmtId="0" fontId="35" fillId="0" borderId="49" xfId="0" applyFont="1" applyBorder="1" applyAlignment="1">
      <alignment horizontal="center" vertical="center" wrapText="1"/>
    </xf>
    <xf numFmtId="3" fontId="35" fillId="0" borderId="71" xfId="0" applyNumberFormat="1" applyFont="1" applyBorder="1" applyAlignment="1">
      <alignment vertical="center" wrapText="1"/>
    </xf>
    <xf numFmtId="0" fontId="35" fillId="0" borderId="50" xfId="0" applyFont="1" applyBorder="1" applyAlignment="1">
      <alignment vertical="center" wrapText="1"/>
    </xf>
    <xf numFmtId="0" fontId="35" fillId="0" borderId="8"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3" fontId="35" fillId="0" borderId="36" xfId="0" applyNumberFormat="1" applyFont="1" applyBorder="1"/>
    <xf numFmtId="49" fontId="17" fillId="8" borderId="5" xfId="0" applyNumberFormat="1" applyFont="1" applyFill="1" applyBorder="1" applyAlignment="1">
      <alignment horizontal="center" vertical="center"/>
    </xf>
    <xf numFmtId="3" fontId="3" fillId="8" borderId="1" xfId="0" applyNumberFormat="1" applyFont="1" applyFill="1" applyBorder="1" applyAlignment="1">
      <alignment vertical="center"/>
    </xf>
    <xf numFmtId="0" fontId="3" fillId="8" borderId="35" xfId="0" applyFont="1" applyFill="1" applyBorder="1" applyAlignment="1">
      <alignment vertical="center" wrapText="1"/>
    </xf>
    <xf numFmtId="3" fontId="3" fillId="8" borderId="34" xfId="0" applyNumberFormat="1" applyFont="1" applyFill="1" applyBorder="1" applyAlignment="1">
      <alignment vertical="center"/>
    </xf>
    <xf numFmtId="0" fontId="20" fillId="9" borderId="1" xfId="0" applyFont="1" applyFill="1" applyBorder="1" applyAlignment="1">
      <alignment vertical="center" wrapText="1"/>
    </xf>
    <xf numFmtId="0" fontId="4" fillId="0" borderId="0" xfId="0" applyFont="1" applyAlignment="1">
      <alignment horizontal="center" vertical="center"/>
    </xf>
    <xf numFmtId="0" fontId="21" fillId="0" borderId="0" xfId="0" applyFont="1" applyAlignment="1">
      <alignment horizontal="center" vertical="center"/>
    </xf>
    <xf numFmtId="49" fontId="24" fillId="0" borderId="0" xfId="0" applyNumberFormat="1" applyFont="1" applyAlignment="1">
      <alignment horizontal="center" vertical="center" wrapText="1"/>
    </xf>
    <xf numFmtId="0" fontId="25" fillId="0" borderId="0" xfId="0" applyFont="1" applyAlignment="1">
      <alignment horizontal="center" vertical="center"/>
    </xf>
    <xf numFmtId="0" fontId="28" fillId="0" borderId="39" xfId="0" applyFont="1" applyBorder="1" applyAlignment="1">
      <alignment horizontal="left" vertical="center"/>
    </xf>
    <xf numFmtId="0" fontId="28" fillId="0" borderId="40" xfId="0" applyFont="1" applyBorder="1" applyAlignment="1">
      <alignment horizontal="left" vertical="center"/>
    </xf>
    <xf numFmtId="0" fontId="28" fillId="0" borderId="41" xfId="0" applyFont="1" applyBorder="1" applyAlignment="1">
      <alignment horizontal="left" vertical="center"/>
    </xf>
    <xf numFmtId="0" fontId="27" fillId="0" borderId="38"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61" xfId="0" applyFont="1" applyBorder="1" applyAlignment="1">
      <alignment horizontal="center" vertical="center" wrapText="1"/>
    </xf>
    <xf numFmtId="0" fontId="27" fillId="0" borderId="16" xfId="1" applyFont="1" applyBorder="1" applyAlignment="1">
      <alignment horizontal="center" vertical="center" wrapText="1"/>
    </xf>
    <xf numFmtId="0" fontId="27" fillId="0" borderId="17" xfId="1" applyFont="1" applyBorder="1" applyAlignment="1">
      <alignment horizontal="center" vertical="center"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49" fontId="31" fillId="0" borderId="0" xfId="0" applyNumberFormat="1" applyFont="1" applyAlignment="1">
      <alignment horizontal="center"/>
    </xf>
    <xf numFmtId="49" fontId="31" fillId="0" borderId="0" xfId="0" applyNumberFormat="1" applyFont="1" applyAlignment="1">
      <alignment horizontal="center" wrapText="1"/>
    </xf>
    <xf numFmtId="0" fontId="27" fillId="0" borderId="52" xfId="0" applyFont="1" applyBorder="1" applyAlignment="1">
      <alignment horizontal="center" vertical="center" wrapText="1"/>
    </xf>
    <xf numFmtId="0" fontId="27" fillId="0" borderId="0" xfId="0" applyFont="1" applyAlignment="1">
      <alignment horizontal="center" vertical="center" wrapText="1"/>
    </xf>
    <xf numFmtId="0" fontId="27" fillId="0" borderId="56" xfId="0" applyFont="1" applyBorder="1" applyAlignment="1">
      <alignment horizontal="center" vertical="center" wrapText="1"/>
    </xf>
    <xf numFmtId="0" fontId="27" fillId="0" borderId="59"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57" xfId="1" applyFont="1" applyBorder="1" applyAlignment="1">
      <alignment horizontal="center" vertical="center" wrapText="1"/>
    </xf>
    <xf numFmtId="0" fontId="27" fillId="0" borderId="60" xfId="1" applyFont="1" applyBorder="1" applyAlignment="1">
      <alignment horizontal="center" vertical="center" wrapText="1"/>
    </xf>
    <xf numFmtId="0" fontId="27" fillId="0" borderId="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4"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2" xfId="1" applyFont="1" applyBorder="1" applyAlignment="1">
      <alignment horizontal="center" vertical="center" wrapText="1"/>
    </xf>
    <xf numFmtId="0" fontId="30" fillId="0" borderId="38"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61" xfId="0" applyFont="1" applyBorder="1" applyAlignment="1">
      <alignment horizontal="center" vertical="center" wrapText="1"/>
    </xf>
    <xf numFmtId="49" fontId="31" fillId="0" borderId="0" xfId="0" applyNumberFormat="1" applyFont="1" applyAlignment="1">
      <alignment horizontal="center" vertical="center"/>
    </xf>
    <xf numFmtId="49" fontId="31" fillId="0" borderId="0" xfId="0" applyNumberFormat="1" applyFont="1" applyAlignment="1">
      <alignment horizontal="center" vertical="center" wrapText="1"/>
    </xf>
    <xf numFmtId="0" fontId="30" fillId="0" borderId="52" xfId="0" applyFont="1" applyBorder="1" applyAlignment="1">
      <alignment horizontal="center" vertical="center" wrapText="1"/>
    </xf>
    <xf numFmtId="0" fontId="30" fillId="0" borderId="0" xfId="0" applyFont="1" applyAlignment="1">
      <alignment horizontal="center" vertical="center" wrapText="1"/>
    </xf>
    <xf numFmtId="0" fontId="30" fillId="0" borderId="56"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4"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57" xfId="1" applyFont="1" applyBorder="1" applyAlignment="1">
      <alignment horizontal="center" vertical="center" wrapText="1"/>
    </xf>
    <xf numFmtId="0" fontId="30" fillId="0" borderId="60"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16" xfId="1" applyFont="1" applyBorder="1" applyAlignment="1">
      <alignment horizontal="center" vertical="center" wrapText="1"/>
    </xf>
    <xf numFmtId="0" fontId="30" fillId="0" borderId="17" xfId="1" applyFont="1" applyBorder="1" applyAlignment="1">
      <alignment horizontal="center" vertical="center" wrapText="1"/>
    </xf>
    <xf numFmtId="3" fontId="4" fillId="0" borderId="4" xfId="0" applyNumberFormat="1"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0" fontId="4" fillId="0" borderId="0" xfId="0" applyFont="1" applyFill="1" applyAlignment="1">
      <alignment horizontal="center" vertical="center"/>
    </xf>
    <xf numFmtId="49" fontId="5" fillId="0" borderId="0" xfId="0" applyNumberFormat="1"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49" fontId="4" fillId="0" borderId="3" xfId="1" applyNumberFormat="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49" fontId="4" fillId="0" borderId="7" xfId="1"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7" xfId="0" applyFont="1" applyFill="1" applyBorder="1" applyAlignment="1">
      <alignment horizontal="center" vertical="center"/>
    </xf>
    <xf numFmtId="0" fontId="6" fillId="0" borderId="0" xfId="0" applyFont="1" applyFill="1" applyAlignment="1">
      <alignment horizontal="center" vertical="center"/>
    </xf>
    <xf numFmtId="0" fontId="18" fillId="0" borderId="39" xfId="0" applyFont="1" applyFill="1" applyBorder="1" applyAlignment="1">
      <alignment horizontal="center" vertical="center"/>
    </xf>
    <xf numFmtId="0" fontId="18" fillId="0" borderId="40" xfId="0" applyFont="1" applyFill="1" applyBorder="1" applyAlignment="1">
      <alignment horizontal="center" vertical="center"/>
    </xf>
    <xf numFmtId="0" fontId="18" fillId="0" borderId="41" xfId="0" applyFont="1" applyFill="1" applyBorder="1" applyAlignment="1">
      <alignment horizontal="center" vertical="center"/>
    </xf>
    <xf numFmtId="0" fontId="34" fillId="0" borderId="48" xfId="0" applyFont="1" applyBorder="1" applyAlignment="1">
      <alignment horizontal="center" vertical="center"/>
    </xf>
    <xf numFmtId="0" fontId="9" fillId="0" borderId="39" xfId="0"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9" borderId="39" xfId="0" applyFont="1" applyFill="1" applyBorder="1" applyAlignment="1">
      <alignment horizontal="center"/>
    </xf>
    <xf numFmtId="0" fontId="9" fillId="9" borderId="40" xfId="0" applyFont="1" applyFill="1" applyBorder="1" applyAlignment="1">
      <alignment horizontal="center"/>
    </xf>
    <xf numFmtId="0" fontId="9" fillId="9" borderId="41" xfId="0" applyFont="1" applyFill="1" applyBorder="1" applyAlignment="1">
      <alignment horizontal="center"/>
    </xf>
    <xf numFmtId="0" fontId="0" fillId="10" borderId="39" xfId="0" applyFill="1" applyBorder="1" applyAlignment="1">
      <alignment horizontal="center"/>
    </xf>
    <xf numFmtId="0" fontId="0" fillId="10" borderId="40" xfId="0" applyFill="1" applyBorder="1" applyAlignment="1">
      <alignment horizontal="center"/>
    </xf>
    <xf numFmtId="0" fontId="0" fillId="10" borderId="41" xfId="0" applyFill="1"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4" fillId="5" borderId="39" xfId="0" applyFont="1" applyFill="1" applyBorder="1" applyAlignment="1">
      <alignment horizontal="center" vertical="center" wrapText="1"/>
    </xf>
    <xf numFmtId="0" fontId="4" fillId="5" borderId="41" xfId="0"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49" fontId="4" fillId="0" borderId="14" xfId="1" applyNumberFormat="1" applyFont="1" applyFill="1" applyBorder="1" applyAlignment="1">
      <alignment horizontal="center" vertical="center" wrapText="1"/>
    </xf>
    <xf numFmtId="0" fontId="4" fillId="0" borderId="14"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8" xfId="0" applyFont="1" applyFill="1" applyBorder="1" applyAlignment="1">
      <alignment horizontal="center" vertical="center" wrapText="1"/>
    </xf>
    <xf numFmtId="3" fontId="9" fillId="0" borderId="4" xfId="0" applyNumberFormat="1" applyFont="1" applyFill="1" applyBorder="1" applyAlignment="1">
      <alignment horizontal="center" vertical="center" wrapText="1"/>
    </xf>
    <xf numFmtId="3" fontId="9" fillId="0" borderId="8"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3" fontId="9" fillId="0" borderId="1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3" fontId="9" fillId="0" borderId="16" xfId="0"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cellXfs>
  <cellStyles count="2">
    <cellStyle name="Normal" xfId="0" builtinId="0"/>
    <cellStyle name="Normal_CLASARE" xfId="1" xr:uid="{00000000-0005-0000-0000-000001000000}"/>
  </cellStyles>
  <dxfs count="62">
    <dxf>
      <font>
        <b val="0"/>
        <i val="0"/>
        <strike val="0"/>
        <condense val="0"/>
        <extend val="0"/>
        <outline val="0"/>
        <shadow val="0"/>
        <u val="none"/>
        <vertAlign val="baseline"/>
        <sz val="8"/>
        <color indexed="8"/>
        <name val="Arial Narrow"/>
        <charset val="1"/>
        <scheme val="none"/>
      </font>
      <numFmt numFmtId="164" formatCode="[$-10418]#,##0.00;\-#,##0.00"/>
      <alignment horizontal="right"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8"/>
        <color indexed="8"/>
        <name val="Arial Narrow"/>
        <charset val="1"/>
        <scheme val="none"/>
      </font>
      <alignment horizontal="general"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8"/>
        <color indexed="8"/>
        <name val="Arial Narrow"/>
        <family val="2"/>
        <scheme val="none"/>
      </font>
      <alignment horizontal="right" vertical="center" textRotation="0" wrapText="1" indent="0" justifyLastLine="0" shrinkToFit="0" readingOrder="1"/>
      <border diagonalUp="0" diagonalDown="0">
        <left style="thin">
          <color indexed="8"/>
        </left>
        <right style="thin">
          <color indexed="8"/>
        </right>
        <top style="thin">
          <color indexed="8"/>
        </top>
        <bottom style="thin">
          <color indexed="8"/>
        </bottom>
        <vertical/>
        <horizontal/>
      </border>
      <protection locked="0" hidden="0"/>
    </dxf>
    <dxf>
      <font>
        <b val="0"/>
        <i val="0"/>
        <strike val="0"/>
        <condense val="0"/>
        <extend val="0"/>
        <outline val="0"/>
        <shadow val="0"/>
        <u val="none"/>
        <vertAlign val="baseline"/>
        <sz val="8"/>
        <color indexed="8"/>
        <name val="Arial Narrow"/>
        <charset val="1"/>
        <scheme val="none"/>
      </font>
      <alignment horizontal="general"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border outline="0">
        <top style="thin">
          <color indexed="8"/>
        </top>
      </border>
    </dxf>
    <dxf>
      <font>
        <b val="0"/>
        <i val="0"/>
        <strike val="0"/>
        <condense val="0"/>
        <extend val="0"/>
        <outline val="0"/>
        <shadow val="0"/>
        <u val="none"/>
        <vertAlign val="baseline"/>
        <sz val="10"/>
        <color theme="1"/>
        <name val="Times New Roman"/>
        <family val="1"/>
        <scheme val="none"/>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indexed="64"/>
        </left>
        <right style="medium">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medium">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theme="6" tint="0.59999389629810485"/>
        </patternFill>
      </fill>
      <alignment horizontal="center" vertical="center" textRotation="0" wrapText="0" indent="0" justifyLastLine="0" shrinkToFit="0" readingOrder="0"/>
      <border diagonalUp="0" diagonalDown="0">
        <left style="medium">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medium">
          <color indexed="64"/>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thin">
          <color indexed="64"/>
        </bottom>
      </border>
    </dxf>
    <dxf>
      <border outline="0">
        <bottom style="medium">
          <color indexed="64"/>
        </bottom>
      </border>
    </dxf>
    <dxf>
      <font>
        <b/>
        <i val="0"/>
        <strike val="0"/>
        <condense val="0"/>
        <extend val="0"/>
        <outline val="0"/>
        <shadow val="0"/>
        <u val="none"/>
        <vertAlign val="baseline"/>
        <sz val="10"/>
        <color auto="1"/>
        <name val="Times New Roman"/>
        <family val="1"/>
        <scheme val="none"/>
      </font>
      <numFmt numFmtId="3" formatCode="#,##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Times New Roman"/>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Times New Roman"/>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family val="1"/>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family val="1"/>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rgb="FFFFFFCC"/>
        </patternFill>
      </fill>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fill>
        <patternFill patternType="solid">
          <fgColor indexed="64"/>
          <bgColor theme="6" tint="0.5999938962981048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border outline="0">
        <right style="medium">
          <color indexed="64"/>
        </right>
        <top style="medium">
          <color indexed="64"/>
        </top>
        <bottom style="medium">
          <color indexed="64"/>
        </bottom>
      </border>
    </dxf>
    <dxf>
      <font>
        <b/>
        <i val="0"/>
        <strike val="0"/>
        <condense val="0"/>
        <extend val="0"/>
        <outline val="0"/>
        <shadow val="0"/>
        <u val="none"/>
        <vertAlign val="baseline"/>
        <sz val="10"/>
        <color auto="1"/>
        <name val="Times New Roman"/>
        <family val="1"/>
        <scheme val="none"/>
      </font>
      <numFmt numFmtId="3" formatCode="#,##0"/>
      <fill>
        <patternFill patternType="solid">
          <fgColor theme="4"/>
          <bgColor rgb="FFFFFF00"/>
        </patternFill>
      </fill>
      <alignment horizontal="center" vertical="center" textRotation="0" wrapText="1" indent="0" justifyLastLine="0" shrinkToFit="0" readingOrder="0"/>
    </dxf>
  </dxfs>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ca.olteanu/Desktop/RNP-IC.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anca.olteanu/Desktop/Patrimoniu/Rulaj%20DCEAC/2021/10/rulaj%2080384%20OCTOMBRIE%202021%20revizuit%20RO.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467.38305960648" createdVersion="7" refreshedVersion="7" minRefreshableVersion="3" recordCount="13420" xr:uid="{C859A1D1-3FDD-449F-B83C-D80B42D5E42F}">
  <cacheSource type="worksheet">
    <worksheetSource ref="A1:P13421" sheet="ic" r:id="rId2"/>
  </cacheSource>
  <cacheFields count="16">
    <cacheField name="Număr inventar" numFmtId="3">
      <sharedItems containsSemiMixedTypes="0" containsString="0" containsNumber="1" containsInteger="1" minValue="565" maxValue="165356" count="13420">
        <n v="12115"/>
        <n v="12117"/>
        <n v="12118"/>
        <n v="12121"/>
        <n v="12129"/>
        <n v="12099"/>
        <n v="12102"/>
        <n v="12085"/>
        <n v="12089"/>
        <n v="12092"/>
        <n v="12075"/>
        <n v="12063"/>
        <n v="12064"/>
        <n v="12067"/>
        <n v="12073"/>
        <n v="12074"/>
        <n v="12049"/>
        <n v="12025"/>
        <n v="12028"/>
        <n v="11977"/>
        <n v="11983"/>
        <n v="11988"/>
        <n v="11941"/>
        <n v="11944"/>
        <n v="11924"/>
        <n v="11885"/>
        <n v="11888"/>
        <n v="11868"/>
        <n v="11874"/>
        <n v="11846"/>
        <n v="11860"/>
        <n v="11834"/>
        <n v="11812"/>
        <n v="11819"/>
        <n v="11822"/>
        <n v="11803"/>
        <n v="11793"/>
        <n v="11802"/>
        <n v="11769"/>
        <n v="11771"/>
        <n v="11772"/>
        <n v="11747"/>
        <n v="11730"/>
        <n v="11737"/>
        <n v="11741"/>
        <n v="11706"/>
        <n v="11711"/>
        <n v="11712"/>
        <n v="11719"/>
        <n v="11721"/>
        <n v="11687"/>
        <n v="11693"/>
        <n v="11670"/>
        <n v="11655"/>
        <n v="11639"/>
        <n v="11606"/>
        <n v="11609"/>
        <n v="11611"/>
        <n v="11616"/>
        <n v="11605"/>
        <n v="11597"/>
        <n v="11599"/>
        <n v="11604"/>
        <n v="11568"/>
        <n v="11579"/>
        <n v="11580"/>
        <n v="11550"/>
        <n v="11552"/>
        <n v="11556"/>
        <n v="11562"/>
        <n v="11566"/>
        <n v="11548"/>
        <n v="11511"/>
        <n v="11510"/>
        <n v="11507"/>
        <n v="11460"/>
        <n v="11441"/>
        <n v="11442"/>
        <n v="11423"/>
        <n v="11430"/>
        <n v="11407"/>
        <n v="11380"/>
        <n v="11385"/>
        <n v="11386"/>
        <n v="11390"/>
        <n v="11393"/>
        <n v="11361"/>
        <n v="11363"/>
        <n v="11370"/>
        <n v="11341"/>
        <n v="11304"/>
        <n v="11311"/>
        <n v="11271"/>
        <n v="11258"/>
        <n v="11260"/>
        <n v="11265"/>
        <n v="11228"/>
        <n v="11202"/>
        <n v="11204"/>
        <n v="11211"/>
        <n v="11195"/>
        <n v="11183"/>
        <n v="11191"/>
        <n v="11177"/>
        <n v="11166"/>
        <n v="11174"/>
        <n v="11146"/>
        <n v="11126"/>
        <n v="11130"/>
        <n v="11131"/>
        <n v="11138"/>
        <n v="11108"/>
        <n v="11105"/>
        <n v="11096"/>
        <n v="11071"/>
        <n v="11077"/>
        <n v="11052"/>
        <n v="11053"/>
        <n v="11066"/>
        <n v="10998"/>
        <n v="11009"/>
        <n v="11011"/>
        <n v="10980"/>
        <n v="10988"/>
        <n v="10991"/>
        <n v="10995"/>
        <n v="10965"/>
        <n v="10967"/>
        <n v="10952"/>
        <n v="10961"/>
        <n v="10933"/>
        <n v="10938"/>
        <n v="10943"/>
        <n v="10944"/>
        <n v="10925"/>
        <n v="10891"/>
        <n v="10881"/>
        <n v="10885"/>
        <n v="10837"/>
        <n v="10842"/>
        <n v="10819"/>
        <n v="10826"/>
        <n v="10834"/>
        <n v="10803"/>
        <n v="10783"/>
        <n v="10786"/>
        <n v="10791"/>
        <n v="10792"/>
        <n v="10769"/>
        <n v="10772"/>
        <n v="10775"/>
        <n v="10776"/>
        <n v="10777"/>
        <n v="10733"/>
        <n v="10737"/>
        <n v="10699"/>
        <n v="10673"/>
        <n v="10677"/>
        <n v="10662"/>
        <n v="10666"/>
        <n v="10643"/>
        <n v="10648"/>
        <n v="10617"/>
        <n v="10620"/>
        <n v="10632"/>
        <n v="10598"/>
        <n v="10599"/>
        <n v="10608"/>
        <n v="10580"/>
        <n v="10584"/>
        <n v="10565"/>
        <n v="10547"/>
        <n v="10548"/>
        <n v="10531"/>
        <n v="10520"/>
        <n v="10521"/>
        <n v="10522"/>
        <n v="10488"/>
        <n v="10500"/>
        <n v="10479"/>
        <n v="10468"/>
        <n v="10485"/>
        <n v="10432"/>
        <n v="10436"/>
        <n v="10440"/>
        <n v="10417"/>
        <n v="10425"/>
        <n v="10430"/>
        <n v="10396"/>
        <n v="10376"/>
        <n v="10373"/>
        <n v="10345"/>
        <n v="10319"/>
        <n v="10321"/>
        <n v="10322"/>
        <n v="10335"/>
        <n v="10305"/>
        <n v="10309"/>
        <n v="10287"/>
        <n v="10293"/>
        <n v="10265"/>
        <n v="10271"/>
        <n v="10274"/>
        <n v="10243"/>
        <n v="10245"/>
        <n v="10225"/>
        <n v="10226"/>
        <n v="10237"/>
        <n v="10205"/>
        <n v="10207"/>
        <n v="10219"/>
        <n v="10220"/>
        <n v="10195"/>
        <n v="10182"/>
        <n v="10163"/>
        <n v="10164"/>
        <n v="10169"/>
        <n v="10129"/>
        <n v="10134"/>
        <n v="10121"/>
        <n v="10091"/>
        <n v="10054"/>
        <n v="10000"/>
        <n v="10005"/>
        <n v="10011"/>
        <n v="9985"/>
        <n v="9976"/>
        <n v="9974"/>
        <n v="9945"/>
        <n v="9935"/>
        <n v="9889"/>
        <n v="9847"/>
        <n v="9828"/>
        <n v="9825"/>
        <n v="9775"/>
        <n v="9780"/>
        <n v="9771"/>
        <n v="9761"/>
        <n v="9770"/>
        <n v="9737"/>
        <n v="9733"/>
        <n v="9729"/>
        <n v="9730"/>
        <n v="9699"/>
        <n v="9709"/>
        <n v="9713"/>
        <n v="9696"/>
        <n v="9666"/>
        <n v="9648"/>
        <n v="9657"/>
        <n v="9635"/>
        <n v="9610"/>
        <n v="9621"/>
        <n v="9588"/>
        <n v="9593"/>
        <n v="9601"/>
        <n v="9575"/>
        <n v="9580"/>
        <n v="9552"/>
        <n v="9537"/>
        <n v="9544"/>
        <n v="9526"/>
        <n v="9500"/>
        <n v="9504"/>
        <n v="9512"/>
        <n v="9478"/>
        <n v="9483"/>
        <n v="9470"/>
        <n v="9422"/>
        <n v="9423"/>
        <n v="9429"/>
        <n v="9430"/>
        <n v="9438"/>
        <n v="9416"/>
        <n v="9391"/>
        <n v="9394"/>
        <n v="9396"/>
        <n v="9397"/>
        <n v="9400"/>
        <n v="9368"/>
        <n v="9374"/>
        <n v="9376"/>
        <n v="9383"/>
        <n v="9348"/>
        <n v="9350"/>
        <n v="9351"/>
        <n v="9352"/>
        <n v="9361"/>
        <n v="9362"/>
        <n v="9328"/>
        <n v="9337"/>
        <n v="9339"/>
        <n v="9342"/>
        <n v="9343"/>
        <n v="9318"/>
        <n v="9308"/>
        <n v="9292"/>
        <n v="9293"/>
        <n v="9296"/>
        <n v="9282"/>
        <n v="9257"/>
        <n v="9264"/>
        <n v="9266"/>
        <n v="9237"/>
        <n v="9246"/>
        <n v="9220"/>
        <n v="9197"/>
        <n v="9175"/>
        <n v="9169"/>
        <n v="9173"/>
        <n v="9140"/>
        <n v="9143"/>
        <n v="9145"/>
        <n v="9125"/>
        <n v="9134"/>
        <n v="9112"/>
        <n v="9080"/>
        <n v="9088"/>
        <n v="9093"/>
        <n v="9061"/>
        <n v="9070"/>
        <n v="9038"/>
        <n v="9042"/>
        <n v="8999"/>
        <n v="9007"/>
        <n v="9015"/>
        <n v="8980"/>
        <n v="8986"/>
        <n v="8959"/>
        <n v="8962"/>
        <n v="8971"/>
        <n v="8972"/>
        <n v="8975"/>
        <n v="8942"/>
        <n v="8949"/>
        <n v="8933"/>
        <n v="8937"/>
        <n v="8882"/>
        <n v="8884"/>
        <n v="8892"/>
        <n v="8898"/>
        <n v="8863"/>
        <n v="8872"/>
        <n v="8877"/>
        <n v="8842"/>
        <n v="8849"/>
        <n v="8850"/>
        <n v="8826"/>
        <n v="8835"/>
        <n v="8803"/>
        <n v="8804"/>
        <n v="8808"/>
        <n v="8782"/>
        <n v="8785"/>
        <n v="8791"/>
        <n v="8792"/>
        <n v="8794"/>
        <n v="8765"/>
        <n v="8771"/>
        <n v="8776"/>
        <n v="8779"/>
        <n v="8780"/>
        <n v="8743"/>
        <n v="8744"/>
        <n v="8754"/>
        <n v="8723"/>
        <n v="8725"/>
        <n v="8731"/>
        <n v="8733"/>
        <n v="8719"/>
        <n v="8686"/>
        <n v="8688"/>
        <n v="8690"/>
        <n v="8693"/>
        <n v="8695"/>
        <n v="8681"/>
        <n v="8700"/>
        <n v="8666"/>
        <n v="8680"/>
        <n v="8643"/>
        <n v="8645"/>
        <n v="8648"/>
        <n v="8649"/>
        <n v="8641"/>
        <n v="8627"/>
        <n v="8637"/>
        <n v="8640"/>
        <n v="8611"/>
        <n v="8614"/>
        <n v="8616"/>
        <n v="8585"/>
        <n v="8597"/>
        <n v="8567"/>
        <n v="8575"/>
        <n v="8576"/>
        <n v="8556"/>
        <n v="8560"/>
        <n v="8530"/>
        <n v="8543"/>
        <n v="8544"/>
        <n v="8512"/>
        <n v="8519"/>
        <n v="8528"/>
        <n v="8511"/>
        <n v="8496"/>
        <n v="8501"/>
        <n v="8503"/>
        <n v="8510"/>
        <n v="8493"/>
        <n v="8483"/>
        <n v="8489"/>
        <n v="8473"/>
        <n v="8461"/>
        <n v="8470"/>
        <n v="8441"/>
        <n v="8449"/>
        <n v="8452"/>
        <n v="8413"/>
        <n v="8420"/>
        <n v="8401"/>
        <n v="8408"/>
        <n v="8409"/>
        <n v="8374"/>
        <n v="8377"/>
        <n v="8366"/>
        <n v="8340"/>
        <n v="8343"/>
        <n v="8347"/>
        <n v="8278"/>
        <n v="8291"/>
        <n v="8266"/>
        <n v="8243"/>
        <n v="8255"/>
        <n v="8223"/>
        <n v="8229"/>
        <n v="8201"/>
        <n v="8204"/>
        <n v="8196"/>
        <n v="8188"/>
        <n v="8174"/>
        <n v="8143"/>
        <n v="8147"/>
        <n v="8151"/>
        <n v="8107"/>
        <n v="8080"/>
        <n v="8086"/>
        <n v="8069"/>
        <n v="8071"/>
        <n v="8049"/>
        <n v="8053"/>
        <n v="8054"/>
        <n v="8055"/>
        <n v="8056"/>
        <n v="8058"/>
        <n v="8026"/>
        <n v="8005"/>
        <n v="8020"/>
        <n v="7992"/>
        <n v="7997"/>
        <n v="7970"/>
        <n v="7972"/>
        <n v="7977"/>
        <n v="7958"/>
        <n v="7935"/>
        <n v="7915"/>
        <n v="7926"/>
        <n v="7893"/>
        <n v="7905"/>
        <n v="7874"/>
        <n v="7847"/>
        <n v="7823"/>
        <n v="7833"/>
        <n v="7803"/>
        <n v="7806"/>
        <n v="7811"/>
        <n v="7763"/>
        <n v="7767"/>
        <n v="7768"/>
        <n v="7774"/>
        <n v="7747"/>
        <n v="7749"/>
        <n v="7759"/>
        <n v="7734"/>
        <n v="7737"/>
        <n v="7709"/>
        <n v="7712"/>
        <n v="7714"/>
        <n v="7715"/>
        <n v="7671"/>
        <n v="7675"/>
        <n v="7653"/>
        <n v="7655"/>
        <n v="7656"/>
        <n v="7660"/>
        <n v="7663"/>
        <n v="7667"/>
        <n v="7634"/>
        <n v="7638"/>
        <n v="7639"/>
        <n v="7644"/>
        <n v="7648"/>
        <n v="7649"/>
        <n v="7616"/>
        <n v="7618"/>
        <n v="7620"/>
        <n v="7612"/>
        <n v="7594"/>
        <n v="7606"/>
        <n v="7607"/>
        <n v="7588"/>
        <n v="7556"/>
        <n v="7557"/>
        <n v="7563"/>
        <n v="7548"/>
        <n v="7527"/>
        <n v="7517"/>
        <n v="7511"/>
        <n v="7482"/>
        <n v="7466"/>
        <n v="7467"/>
        <n v="7470"/>
        <n v="7442"/>
        <n v="7447"/>
        <n v="7458"/>
        <n v="7436"/>
        <n v="7437"/>
        <n v="7405"/>
        <n v="7408"/>
        <n v="7389"/>
        <n v="7371"/>
        <n v="7380"/>
        <n v="7354"/>
        <n v="7361"/>
        <n v="7364"/>
        <n v="7330"/>
        <n v="7331"/>
        <n v="7341"/>
        <n v="7312"/>
        <n v="7319"/>
        <n v="7297"/>
        <n v="7305"/>
        <n v="7310"/>
        <n v="7277"/>
        <n v="7282"/>
        <n v="7266"/>
        <n v="7267"/>
        <n v="7245"/>
        <n v="7246"/>
        <n v="7223"/>
        <n v="7235"/>
        <n v="7202"/>
        <n v="7170"/>
        <n v="7151"/>
        <n v="7153"/>
        <n v="7159"/>
        <n v="7130"/>
        <n v="7134"/>
        <n v="7140"/>
        <n v="7129"/>
        <n v="7113"/>
        <n v="7116"/>
        <n v="7080"/>
        <n v="7065"/>
        <n v="7075"/>
        <n v="7049"/>
        <n v="7027"/>
        <n v="6992"/>
        <n v="6993"/>
        <n v="6999"/>
        <n v="7007"/>
        <n v="6963"/>
        <n v="6968"/>
        <n v="6940"/>
        <n v="6942"/>
        <n v="6948"/>
        <n v="6950"/>
        <n v="6952"/>
        <n v="6922"/>
        <n v="6926"/>
        <n v="6927"/>
        <n v="6928"/>
        <n v="6933"/>
        <n v="6935"/>
        <n v="6906"/>
        <n v="6910"/>
        <n v="6891"/>
        <n v="6897"/>
        <n v="6868"/>
        <n v="6871"/>
        <n v="6877"/>
        <n v="6852"/>
        <n v="6854"/>
        <n v="6847"/>
        <n v="6833"/>
        <n v="6846"/>
        <n v="6828"/>
        <n v="6799"/>
        <n v="6803"/>
        <n v="6806"/>
        <n v="6809"/>
        <n v="6778"/>
        <n v="6780"/>
        <n v="6792"/>
        <n v="6777"/>
        <n v="6767"/>
        <n v="6768"/>
        <n v="6771"/>
        <n v="6773"/>
        <n v="6742"/>
        <n v="6756"/>
        <n v="6727"/>
        <n v="6728"/>
        <n v="6732"/>
        <n v="6713"/>
        <n v="6714"/>
        <n v="6720"/>
        <n v="6692"/>
        <n v="6670"/>
        <n v="6665"/>
        <n v="6667"/>
        <n v="6636"/>
        <n v="6637"/>
        <n v="6648"/>
        <n v="6605"/>
        <n v="6608"/>
        <n v="6585"/>
        <n v="6586"/>
        <n v="6563"/>
        <n v="6565"/>
        <n v="6566"/>
        <n v="6571"/>
        <n v="6572"/>
        <n v="6526"/>
        <n v="6527"/>
        <n v="6531"/>
        <n v="6532"/>
        <n v="6535"/>
        <n v="6540"/>
        <n v="6509"/>
        <n v="6503"/>
        <n v="6483"/>
        <n v="6485"/>
        <n v="6452"/>
        <n v="6441"/>
        <n v="6443"/>
        <n v="6418"/>
        <n v="6421"/>
        <n v="6422"/>
        <n v="6427"/>
        <n v="6428"/>
        <n v="6429"/>
        <n v="6409"/>
        <n v="6379"/>
        <n v="6389"/>
        <n v="6394"/>
        <n v="6359"/>
        <n v="6355"/>
        <n v="6338"/>
        <n v="6314"/>
        <n v="6284"/>
        <n v="6293"/>
        <n v="6282"/>
        <n v="6263"/>
        <n v="6230"/>
        <n v="6209"/>
        <n v="6194"/>
        <n v="6201"/>
        <n v="6203"/>
        <n v="6175"/>
        <n v="6151"/>
        <n v="6163"/>
        <n v="6164"/>
        <n v="6146"/>
        <n v="6118"/>
        <n v="6120"/>
        <n v="6100"/>
        <n v="6086"/>
        <n v="6057"/>
        <n v="6066"/>
        <n v="6069"/>
        <n v="6040"/>
        <n v="6044"/>
        <n v="6048"/>
        <n v="6037"/>
        <n v="6028"/>
        <n v="6034"/>
        <n v="6006"/>
        <n v="5986"/>
        <n v="5991"/>
        <n v="5995"/>
        <n v="5974"/>
        <n v="5978"/>
        <n v="5953"/>
        <n v="5955"/>
        <n v="5907"/>
        <n v="5764"/>
        <n v="5750"/>
        <n v="5716"/>
        <n v="5717"/>
        <n v="5720"/>
        <n v="5646"/>
        <n v="5623"/>
        <n v="5629"/>
        <n v="5636"/>
        <n v="5603"/>
        <n v="5604"/>
        <n v="5613"/>
        <n v="5601"/>
        <n v="5597"/>
        <n v="5600"/>
        <n v="5566"/>
        <n v="5569"/>
        <n v="5571"/>
        <n v="5548"/>
        <n v="5552"/>
        <n v="5560"/>
        <n v="5561"/>
        <n v="5513"/>
        <n v="5528"/>
        <n v="5510"/>
        <n v="5392"/>
        <n v="5394"/>
        <n v="5325"/>
        <n v="5306"/>
        <n v="5266"/>
        <n v="5250"/>
        <n v="5259"/>
        <n v="5264"/>
        <n v="5192"/>
        <n v="5196"/>
        <n v="5199"/>
        <n v="5208"/>
        <n v="5179"/>
        <n v="5136"/>
        <n v="5143"/>
        <n v="5115"/>
        <n v="5122"/>
        <n v="5131"/>
        <n v="5103"/>
        <n v="5110"/>
        <n v="5085"/>
        <n v="5090"/>
        <n v="5091"/>
        <n v="5040"/>
        <n v="5042"/>
        <n v="5045"/>
        <n v="5026"/>
        <n v="5029"/>
        <n v="5030"/>
        <n v="5019"/>
        <n v="5000"/>
        <n v="4967"/>
        <n v="4979"/>
        <n v="4980"/>
        <n v="4954"/>
        <n v="4962"/>
        <n v="4941"/>
        <n v="4916"/>
        <n v="4894"/>
        <n v="4895"/>
        <n v="4900"/>
        <n v="4903"/>
        <n v="4907"/>
        <n v="4856"/>
        <n v="4836"/>
        <n v="4820"/>
        <n v="4821"/>
        <n v="4824"/>
        <n v="4834"/>
        <n v="4808"/>
        <n v="4793"/>
        <n v="4794"/>
        <n v="4767"/>
        <n v="4775"/>
        <n v="4729"/>
        <n v="4717"/>
        <n v="4726"/>
        <n v="4695"/>
        <n v="4700"/>
        <n v="4701"/>
        <n v="4671"/>
        <n v="4643"/>
        <n v="4652"/>
        <n v="4629"/>
        <n v="4605"/>
        <n v="4614"/>
        <n v="4590"/>
        <n v="4570"/>
        <n v="4552"/>
        <n v="4565"/>
        <n v="4551"/>
        <n v="4548"/>
        <n v="4514"/>
        <n v="4526"/>
        <n v="4487"/>
        <n v="4490"/>
        <n v="4492"/>
        <n v="4467"/>
        <n v="4470"/>
        <n v="4440"/>
        <n v="4446"/>
        <n v="4450"/>
        <n v="4421"/>
        <n v="4433"/>
        <n v="4435"/>
        <n v="4407"/>
        <n v="4386"/>
        <n v="4389"/>
        <n v="4391"/>
        <n v="4393"/>
        <n v="4396"/>
        <n v="4366"/>
        <n v="4368"/>
        <n v="4371"/>
        <n v="4354"/>
        <n v="4359"/>
        <n v="4334"/>
        <n v="4339"/>
        <n v="4344"/>
        <n v="4313"/>
        <n v="4326"/>
        <n v="4328"/>
        <n v="4309"/>
        <n v="4278"/>
        <n v="4288"/>
        <n v="4260"/>
        <n v="4251"/>
        <n v="4223"/>
        <n v="4228"/>
        <n v="4234"/>
        <n v="4215"/>
        <n v="4185"/>
        <n v="4187"/>
        <n v="4188"/>
        <n v="4189"/>
        <n v="4196"/>
        <n v="4158"/>
        <n v="4131"/>
        <n v="4118"/>
        <n v="4127"/>
        <n v="4095"/>
        <n v="4097"/>
        <n v="4070"/>
        <n v="4072"/>
        <n v="4086"/>
        <n v="4034"/>
        <n v="4038"/>
        <n v="4020"/>
        <n v="3995"/>
        <n v="3973"/>
        <n v="3975"/>
        <n v="3976"/>
        <n v="3981"/>
        <n v="3955"/>
        <n v="3958"/>
        <n v="3967"/>
        <n v="3968"/>
        <n v="3934"/>
        <n v="3936"/>
        <n v="3949"/>
        <n v="3950"/>
        <n v="3913"/>
        <n v="3914"/>
        <n v="3918"/>
        <n v="3903"/>
        <n v="3906"/>
        <n v="3874"/>
        <n v="3879"/>
        <n v="3884"/>
        <n v="3888"/>
        <n v="3892"/>
        <n v="3865"/>
        <n v="3854"/>
        <n v="3872"/>
        <n v="3842"/>
        <n v="3850"/>
        <n v="3800"/>
        <n v="3784"/>
        <n v="3789"/>
        <n v="3791"/>
        <n v="3797"/>
        <n v="3761"/>
        <n v="3769"/>
        <n v="3777"/>
        <n v="3760"/>
        <n v="3756"/>
        <n v="3727"/>
        <n v="3714"/>
        <n v="3715"/>
        <n v="3720"/>
        <n v="3688"/>
        <n v="3696"/>
        <n v="3699"/>
        <n v="3678"/>
        <n v="3681"/>
        <n v="3661"/>
        <n v="3662"/>
        <n v="3667"/>
        <n v="3637"/>
        <n v="3638"/>
        <n v="3641"/>
        <n v="3620"/>
        <n v="3605"/>
        <n v="3580"/>
        <n v="3583"/>
        <n v="3585"/>
        <n v="3562"/>
        <n v="3566"/>
        <n v="3558"/>
        <n v="3530"/>
        <n v="3539"/>
        <n v="3506"/>
        <n v="3508"/>
        <n v="3511"/>
        <n v="3490"/>
        <n v="3493"/>
        <n v="3503"/>
        <n v="3476"/>
        <n v="3454"/>
        <n v="3449"/>
        <n v="3434"/>
        <n v="3401"/>
        <n v="3382"/>
        <n v="3384"/>
        <n v="3385"/>
        <n v="3389"/>
        <n v="3364"/>
        <n v="3366"/>
        <n v="3369"/>
        <n v="3357"/>
        <n v="3340"/>
        <n v="3355"/>
        <n v="3323"/>
        <n v="3335"/>
        <n v="3308"/>
        <n v="3291"/>
        <n v="3292"/>
        <n v="3294"/>
        <n v="3297"/>
        <n v="3276"/>
        <n v="3284"/>
        <n v="3257"/>
        <n v="3263"/>
        <n v="3219"/>
        <n v="3227"/>
        <n v="3197"/>
        <n v="3166"/>
        <n v="3167"/>
        <n v="3168"/>
        <n v="3173"/>
        <n v="3133"/>
        <n v="3139"/>
        <n v="3108"/>
        <n v="3057"/>
        <n v="3058"/>
        <n v="3018"/>
        <n v="3025"/>
        <n v="2999"/>
        <n v="3002"/>
        <n v="3006"/>
        <n v="2977"/>
        <n v="2984"/>
        <n v="2989"/>
        <n v="2966"/>
        <n v="2969"/>
        <n v="2970"/>
        <n v="2972"/>
        <n v="2974"/>
        <n v="2947"/>
        <n v="2949"/>
        <n v="2950"/>
        <n v="2906"/>
        <n v="2908"/>
        <n v="2913"/>
        <n v="2914"/>
        <n v="2897"/>
        <n v="2866"/>
        <n v="2867"/>
        <n v="2869"/>
        <n v="2872"/>
        <n v="2876"/>
        <n v="2882"/>
        <n v="2853"/>
        <n v="2856"/>
        <n v="2857"/>
        <n v="2817"/>
        <n v="2825"/>
        <n v="2798"/>
        <n v="2802"/>
        <n v="2803"/>
        <n v="2781"/>
        <n v="2787"/>
        <n v="2740"/>
        <n v="2741"/>
        <n v="2742"/>
        <n v="2745"/>
        <n v="2729"/>
        <n v="2730"/>
        <n v="2701"/>
        <n v="2707"/>
        <n v="2710"/>
        <n v="2711"/>
        <n v="2713"/>
        <n v="2714"/>
        <n v="2679"/>
        <n v="2666"/>
        <n v="2660"/>
        <n v="2655"/>
        <n v="2642"/>
        <n v="2626"/>
        <n v="2627"/>
        <n v="2640"/>
        <n v="2606"/>
        <n v="2607"/>
        <n v="2565"/>
        <n v="2556"/>
        <n v="2533"/>
        <n v="2537"/>
        <n v="2525"/>
        <n v="2506"/>
        <n v="2523"/>
        <n v="2493"/>
        <n v="2496"/>
        <n v="2499"/>
        <n v="2471"/>
        <n v="2475"/>
        <n v="2429"/>
        <n v="2435"/>
        <n v="2409"/>
        <n v="2414"/>
        <n v="2418"/>
        <n v="2425"/>
        <n v="2406"/>
        <n v="2404"/>
        <n v="2368"/>
        <n v="2372"/>
        <n v="2353"/>
        <n v="2354"/>
        <n v="2364"/>
        <n v="2329"/>
        <n v="2330"/>
        <n v="2333"/>
        <n v="2307"/>
        <n v="2294"/>
        <n v="2302"/>
        <n v="2271"/>
        <n v="2285"/>
        <n v="2248"/>
        <n v="2253"/>
        <n v="2241"/>
        <n v="2244"/>
        <n v="2209"/>
        <n v="2220"/>
        <n v="2188"/>
        <n v="2193"/>
        <n v="2167"/>
        <n v="2168"/>
        <n v="2174"/>
        <n v="2132"/>
        <n v="2136"/>
        <n v="2142"/>
        <n v="2144"/>
        <n v="2114"/>
        <n v="2120"/>
        <n v="2089"/>
        <n v="2096"/>
        <n v="2103"/>
        <n v="2070"/>
        <n v="2075"/>
        <n v="2083"/>
        <n v="2047"/>
        <n v="2051"/>
        <n v="2046"/>
        <n v="2031"/>
        <n v="2036"/>
        <n v="2045"/>
        <n v="2020"/>
        <n v="1986"/>
        <n v="1973"/>
        <n v="1975"/>
        <n v="1966"/>
        <n v="1981"/>
        <n v="1951"/>
        <n v="1934"/>
        <n v="1945"/>
        <n v="1911"/>
        <n v="1917"/>
        <n v="1921"/>
        <n v="1903"/>
        <n v="1878"/>
        <n v="1883"/>
        <n v="1885"/>
        <n v="1866"/>
        <n v="1848"/>
        <n v="1851"/>
        <n v="1858"/>
        <n v="1830"/>
        <n v="1832"/>
        <n v="1834"/>
        <n v="1840"/>
        <n v="1843"/>
        <n v="1812"/>
        <n v="1816"/>
        <n v="1818"/>
        <n v="1767"/>
        <n v="1771"/>
        <n v="1774"/>
        <n v="1785"/>
        <n v="1747"/>
        <n v="1728"/>
        <n v="1729"/>
        <n v="1730"/>
        <n v="1743"/>
        <n v="1713"/>
        <n v="1714"/>
        <n v="1721"/>
        <n v="1708"/>
        <n v="1672"/>
        <n v="1677"/>
        <n v="1678"/>
        <n v="1683"/>
        <n v="1665"/>
        <n v="1641"/>
        <n v="1645"/>
        <n v="1646"/>
        <n v="1650"/>
        <n v="1624"/>
        <n v="1628"/>
        <n v="1598"/>
        <n v="1576"/>
        <n v="1587"/>
        <n v="1565"/>
        <n v="1539"/>
        <n v="1549"/>
        <n v="1526"/>
        <n v="1529"/>
        <n v="1500"/>
        <n v="1485"/>
        <n v="1495"/>
        <n v="1498"/>
        <n v="1476"/>
        <n v="1458"/>
        <n v="1427"/>
        <n v="1428"/>
        <n v="1429"/>
        <n v="1433"/>
        <n v="1407"/>
        <n v="1390"/>
        <n v="1395"/>
        <n v="1397"/>
        <n v="1366"/>
        <n v="1380"/>
        <n v="663"/>
        <n v="658"/>
        <n v="659"/>
        <n v="625"/>
        <n v="608"/>
        <n v="609"/>
        <n v="573"/>
        <n v="566"/>
        <n v="105029"/>
        <n v="105032"/>
        <n v="105034"/>
        <n v="105036"/>
        <n v="106478"/>
        <n v="108325"/>
        <n v="108328"/>
        <n v="145941"/>
        <n v="146003"/>
        <n v="146049"/>
        <n v="146066"/>
        <n v="146127"/>
        <n v="146201"/>
        <n v="146207"/>
        <n v="146259"/>
        <n v="146264"/>
        <n v="146332"/>
        <n v="146478"/>
        <n v="146502"/>
        <n v="146556"/>
        <n v="146572"/>
        <n v="146575"/>
        <n v="146658"/>
        <n v="146663"/>
        <n v="146837"/>
        <n v="146911"/>
        <n v="146947"/>
        <n v="146975"/>
        <n v="146545"/>
        <n v="146871"/>
        <n v="147877"/>
        <n v="147921"/>
        <n v="147922"/>
        <n v="147936"/>
        <n v="147949"/>
        <n v="147955"/>
        <n v="147968"/>
        <n v="147972"/>
        <n v="147975"/>
        <n v="147977"/>
        <n v="147985"/>
        <n v="147988"/>
        <n v="147990"/>
        <n v="148001"/>
        <n v="148006"/>
        <n v="148031"/>
        <n v="148058"/>
        <n v="148062"/>
        <n v="148063"/>
        <n v="148082"/>
        <n v="148099"/>
        <n v="148163"/>
        <n v="148170"/>
        <n v="148176"/>
        <n v="148179"/>
        <n v="148183"/>
        <n v="148184"/>
        <n v="148242"/>
        <n v="148243"/>
        <n v="148249"/>
        <n v="148253"/>
        <n v="148254"/>
        <n v="148257"/>
        <n v="148263"/>
        <n v="148291"/>
        <n v="148319"/>
        <n v="148326"/>
        <n v="148333"/>
        <n v="148339"/>
        <n v="148361"/>
        <n v="148371"/>
        <n v="148382"/>
        <n v="148390"/>
        <n v="148394"/>
        <n v="148414"/>
        <n v="148417"/>
        <n v="148425"/>
        <n v="148429"/>
        <n v="148442"/>
        <n v="148455"/>
        <n v="148463"/>
        <n v="148467"/>
        <n v="148530"/>
        <n v="148538"/>
        <n v="148549"/>
        <n v="148557"/>
        <n v="148567"/>
        <n v="148592"/>
        <n v="148682"/>
        <n v="148700"/>
        <n v="148720"/>
        <n v="148740"/>
        <n v="148808"/>
        <n v="148836"/>
        <n v="148838"/>
        <n v="148846"/>
        <n v="148959"/>
        <n v="149240"/>
        <n v="149247"/>
        <n v="149251"/>
        <n v="149277"/>
        <n v="149304"/>
        <n v="149305"/>
        <n v="149309"/>
        <n v="149328"/>
        <n v="149341"/>
        <n v="149346"/>
        <n v="149374"/>
        <n v="149378"/>
        <n v="149385"/>
        <n v="149387"/>
        <n v="149394"/>
        <n v="149417"/>
        <n v="149426"/>
        <n v="149443"/>
        <n v="149509"/>
        <n v="149511"/>
        <n v="149520"/>
        <n v="149525"/>
        <n v="149527"/>
        <n v="149529"/>
        <n v="149539"/>
        <n v="149544"/>
        <n v="149742"/>
        <n v="149794"/>
        <n v="149799"/>
        <n v="149800"/>
        <n v="149817"/>
        <n v="149842"/>
        <n v="149844"/>
        <n v="149856"/>
        <n v="149881"/>
        <n v="149889"/>
        <n v="149890"/>
        <n v="149891"/>
        <n v="149900"/>
        <n v="147966"/>
        <n v="148149"/>
        <n v="148259"/>
        <n v="148433"/>
        <n v="148656"/>
        <n v="149498"/>
        <n v="149504"/>
        <n v="151678"/>
        <n v="151686"/>
        <n v="151698"/>
        <n v="151709"/>
        <n v="151748"/>
        <n v="151759"/>
        <n v="151765"/>
        <n v="151780"/>
        <n v="151810"/>
        <n v="151819"/>
        <n v="151824"/>
        <n v="151830"/>
        <n v="151843"/>
        <n v="151845"/>
        <n v="151848"/>
        <n v="152362"/>
        <n v="152364"/>
        <n v="152365"/>
        <n v="152380"/>
        <n v="152381"/>
        <n v="152382"/>
        <n v="152405"/>
        <n v="152410"/>
        <n v="152430"/>
        <n v="152431"/>
        <n v="152448"/>
        <n v="152453"/>
        <n v="152462"/>
        <n v="152485"/>
        <n v="152490"/>
        <n v="152512"/>
        <n v="152519"/>
        <n v="152526"/>
        <n v="152545"/>
        <n v="152560"/>
        <n v="152600"/>
        <n v="152602"/>
        <n v="152609"/>
        <n v="152629"/>
        <n v="152646"/>
        <n v="152668"/>
        <n v="152671"/>
        <n v="152677"/>
        <n v="152679"/>
        <n v="152683"/>
        <n v="152686"/>
        <n v="152688"/>
        <n v="152689"/>
        <n v="152693"/>
        <n v="152698"/>
        <n v="152705"/>
        <n v="152748"/>
        <n v="153338"/>
        <n v="153340"/>
        <n v="2600"/>
        <n v="2375"/>
        <n v="146083"/>
        <n v="146222"/>
        <n v="146700"/>
        <n v="148209"/>
        <n v="148389"/>
        <n v="148544"/>
        <n v="148827"/>
        <n v="149331"/>
        <n v="149340"/>
        <n v="149364"/>
        <n v="149513"/>
        <n v="149886"/>
        <n v="152428"/>
        <n v="152486"/>
        <n v="152667"/>
        <n v="152750"/>
        <n v="1627"/>
        <n v="1664"/>
        <n v="1765"/>
        <n v="4925"/>
        <n v="8720"/>
        <n v="8957"/>
        <n v="9016"/>
        <n v="10871"/>
        <n v="149388"/>
        <n v="152506"/>
        <n v="8249"/>
        <n v="8484"/>
        <n v="156634"/>
        <n v="156693"/>
        <n v="156701"/>
        <n v="156703"/>
        <n v="156711"/>
        <n v="156742"/>
        <n v="156743"/>
        <n v="156760"/>
        <n v="156776"/>
        <n v="156812"/>
        <n v="156816"/>
        <n v="156821"/>
        <n v="156824"/>
        <n v="156866"/>
        <n v="156873"/>
        <n v="156881"/>
        <n v="156893"/>
        <n v="156906"/>
        <n v="156949"/>
        <n v="156953"/>
        <n v="156954"/>
        <n v="156975"/>
        <n v="156979"/>
        <n v="157015"/>
        <n v="157024"/>
        <n v="157028"/>
        <n v="157029"/>
        <n v="157032"/>
        <n v="157033"/>
        <n v="157061"/>
        <n v="157064"/>
        <n v="157075"/>
        <n v="157087"/>
        <n v="157120"/>
        <n v="157148"/>
        <n v="157174"/>
        <n v="157194"/>
        <n v="157201"/>
        <n v="157223"/>
        <n v="157225"/>
        <n v="157231"/>
        <n v="157232"/>
        <n v="157236"/>
        <n v="157245"/>
        <n v="157277"/>
        <n v="157284"/>
        <n v="157285"/>
        <n v="157297"/>
        <n v="157307"/>
        <n v="157320"/>
        <n v="157324"/>
        <n v="157333"/>
        <n v="157347"/>
        <n v="157370"/>
        <n v="157371"/>
        <n v="157372"/>
        <n v="157387"/>
        <n v="157391"/>
        <n v="157394"/>
        <n v="157395"/>
        <n v="157396"/>
        <n v="157453"/>
        <n v="157475"/>
        <n v="157477"/>
        <n v="157480"/>
        <n v="157483"/>
        <n v="157497"/>
        <n v="157498"/>
        <n v="157512"/>
        <n v="157522"/>
        <n v="157536"/>
        <n v="157551"/>
        <n v="157570"/>
        <n v="157579"/>
        <n v="157584"/>
        <n v="157586"/>
        <n v="157596"/>
        <n v="157598"/>
        <n v="157613"/>
        <n v="157634"/>
        <n v="157645"/>
        <n v="157687"/>
        <n v="157705"/>
        <n v="157713"/>
        <n v="157731"/>
        <n v="157738"/>
        <n v="157750"/>
        <n v="157753"/>
        <n v="157756"/>
        <n v="157780"/>
        <n v="157809"/>
        <n v="158071"/>
        <n v="158072"/>
        <n v="157868"/>
        <n v="157870"/>
        <n v="157874"/>
        <n v="157877"/>
        <n v="157881"/>
        <n v="157909"/>
        <n v="157919"/>
        <n v="157925"/>
        <n v="157934"/>
        <n v="157938"/>
        <n v="157952"/>
        <n v="157958"/>
        <n v="157966"/>
        <n v="157970"/>
        <n v="157973"/>
        <n v="158016"/>
        <n v="158019"/>
        <n v="158021"/>
        <n v="158032"/>
        <n v="158038"/>
        <n v="158050"/>
        <n v="158056"/>
        <n v="158062"/>
        <n v="158085"/>
        <n v="158095"/>
        <n v="158103"/>
        <n v="158104"/>
        <n v="158108"/>
        <n v="158109"/>
        <n v="158113"/>
        <n v="158131"/>
        <n v="158139"/>
        <n v="158152"/>
        <n v="158154"/>
        <n v="158160"/>
        <n v="158168"/>
        <n v="158169"/>
        <n v="158174"/>
        <n v="158188"/>
        <n v="158209"/>
        <n v="158212"/>
        <n v="158221"/>
        <n v="158235"/>
        <n v="158246"/>
        <n v="158933"/>
        <n v="158936"/>
        <n v="158937"/>
        <n v="158950"/>
        <n v="158951"/>
        <n v="158959"/>
        <n v="159023"/>
        <n v="159027"/>
        <n v="159030"/>
        <n v="159067"/>
        <n v="159086"/>
        <n v="159093"/>
        <n v="159094"/>
        <n v="159101"/>
        <n v="159121"/>
        <n v="159128"/>
        <n v="159143"/>
        <n v="159170"/>
        <n v="159177"/>
        <n v="159201"/>
        <n v="159207"/>
        <n v="159239"/>
        <n v="159252"/>
        <n v="159265"/>
        <n v="159280"/>
        <n v="159322"/>
        <n v="159323"/>
        <n v="159325"/>
        <n v="159425"/>
        <n v="159476"/>
        <n v="159477"/>
        <n v="159483"/>
        <n v="159507"/>
        <n v="159508"/>
        <n v="159541"/>
        <n v="159547"/>
        <n v="159568"/>
        <n v="160319"/>
        <n v="160331"/>
        <n v="160337"/>
        <n v="160366"/>
        <n v="160367"/>
        <n v="160381"/>
        <n v="160390"/>
        <n v="160395"/>
        <n v="160405"/>
        <n v="160407"/>
        <n v="160588"/>
        <n v="160589"/>
        <n v="160608"/>
        <n v="160610"/>
        <n v="160621"/>
        <n v="160627"/>
        <n v="160631"/>
        <n v="160637"/>
        <n v="160649"/>
        <n v="160650"/>
        <n v="160666"/>
        <n v="160667"/>
        <n v="160669"/>
        <n v="160672"/>
        <n v="160679"/>
        <n v="160686"/>
        <n v="160707"/>
        <n v="160821"/>
        <n v="160830"/>
        <n v="160839"/>
        <n v="160853"/>
        <n v="160861"/>
        <n v="164131"/>
        <n v="164145"/>
        <n v="164148"/>
        <n v="164154"/>
        <n v="164156"/>
        <n v="164681"/>
        <n v="164692"/>
        <n v="164701"/>
        <n v="164707"/>
        <n v="164710"/>
        <n v="164712"/>
        <n v="164722"/>
        <n v="164755"/>
        <n v="164757"/>
        <n v="164767"/>
        <n v="164792"/>
        <n v="164803"/>
        <n v="164814"/>
        <n v="164817"/>
        <n v="164819"/>
        <n v="164836"/>
        <n v="164849"/>
        <n v="164857"/>
        <n v="164865"/>
        <n v="164879"/>
        <n v="164898"/>
        <n v="164899"/>
        <n v="164901"/>
        <n v="164916"/>
        <n v="164926"/>
        <n v="164932"/>
        <n v="164935"/>
        <n v="164941"/>
        <n v="165306"/>
        <n v="165308"/>
        <n v="165314"/>
        <n v="165325"/>
        <n v="165329"/>
        <n v="165337"/>
        <n v="165341"/>
        <n v="165345"/>
        <n v="165350"/>
        <n v="12137"/>
        <n v="12127"/>
        <n v="12130"/>
        <n v="12131"/>
        <n v="12132"/>
        <n v="12096"/>
        <n v="12078"/>
        <n v="12083"/>
        <n v="12090"/>
        <n v="12065"/>
        <n v="12070"/>
        <n v="12039"/>
        <n v="12040"/>
        <n v="12041"/>
        <n v="11996"/>
        <n v="11999"/>
        <n v="12007"/>
        <n v="12009"/>
        <n v="11982"/>
        <n v="11970"/>
        <n v="11973"/>
        <n v="11948"/>
        <n v="11933"/>
        <n v="11937"/>
        <n v="11913"/>
        <n v="11869"/>
        <n v="11871"/>
        <n v="11877"/>
        <n v="11879"/>
        <n v="11828"/>
        <n v="11787"/>
        <n v="11756"/>
        <n v="11761"/>
        <n v="11738"/>
        <n v="11717"/>
        <n v="11683"/>
        <n v="11644"/>
        <n v="11653"/>
        <n v="11632"/>
        <n v="11610"/>
        <n v="11623"/>
        <n v="11588"/>
        <n v="11591"/>
        <n v="11586"/>
        <n v="11564"/>
        <n v="11530"/>
        <n v="11533"/>
        <n v="11539"/>
        <n v="11543"/>
        <n v="11515"/>
        <n v="11519"/>
        <n v="11523"/>
        <n v="11524"/>
        <n v="11487"/>
        <n v="11464"/>
        <n v="11465"/>
        <n v="11470"/>
        <n v="11422"/>
        <n v="11426"/>
        <n v="11378"/>
        <n v="11382"/>
        <n v="11388"/>
        <n v="11392"/>
        <n v="11371"/>
        <n v="11343"/>
        <n v="11350"/>
        <n v="11326"/>
        <n v="11312"/>
        <n v="11314"/>
        <n v="11315"/>
        <n v="11316"/>
        <n v="11302"/>
        <n v="11288"/>
        <n v="11290"/>
        <n v="11280"/>
        <n v="11281"/>
        <n v="11283"/>
        <n v="11239"/>
        <n v="11240"/>
        <n v="11216"/>
        <n v="11222"/>
        <n v="11224"/>
        <n v="11196"/>
        <n v="11197"/>
        <n v="11200"/>
        <n v="11205"/>
        <n v="11212"/>
        <n v="11178"/>
        <n v="11160"/>
        <n v="11124"/>
        <n v="11125"/>
        <n v="11136"/>
        <n v="11113"/>
        <n v="11091"/>
        <n v="11099"/>
        <n v="11102"/>
        <n v="11060"/>
        <n v="11035"/>
        <n v="11043"/>
        <n v="11045"/>
        <n v="11046"/>
        <n v="11048"/>
        <n v="11017"/>
        <n v="11018"/>
        <n v="11022"/>
        <n v="11025"/>
        <n v="11030"/>
        <n v="10996"/>
        <n v="10984"/>
        <n v="10993"/>
        <n v="10964"/>
        <n v="10973"/>
        <n v="10978"/>
        <n v="10947"/>
        <n v="10948"/>
        <n v="10950"/>
        <n v="10928"/>
        <n v="10934"/>
        <n v="10936"/>
        <n v="10937"/>
        <n v="10939"/>
        <n v="10927"/>
        <n v="10910"/>
        <n v="10916"/>
        <n v="10920"/>
        <n v="10921"/>
        <n v="10896"/>
        <n v="10900"/>
        <n v="10877"/>
        <n v="10879"/>
        <n v="10855"/>
        <n v="10857"/>
        <n v="10859"/>
        <n v="10846"/>
        <n v="10849"/>
        <n v="10852"/>
        <n v="10824"/>
        <n v="10813"/>
        <n v="10782"/>
        <n v="10785"/>
        <n v="10788"/>
        <n v="10796"/>
        <n v="10764"/>
        <n v="10768"/>
        <n v="10749"/>
        <n v="10750"/>
        <n v="10754"/>
        <n v="10736"/>
        <n v="10724"/>
        <n v="10707"/>
        <n v="10709"/>
        <n v="10711"/>
        <n v="10694"/>
        <n v="10687"/>
        <n v="10675"/>
        <n v="10678"/>
        <n v="10669"/>
        <n v="10653"/>
        <n v="10651"/>
        <n v="10635"/>
        <n v="10637"/>
        <n v="10640"/>
        <n v="10642"/>
        <n v="10633"/>
        <n v="10649"/>
        <n v="10650"/>
        <n v="10621"/>
        <n v="10628"/>
        <n v="10629"/>
        <n v="10607"/>
        <n v="10609"/>
        <n v="10585"/>
        <n v="10563"/>
        <n v="10575"/>
        <n v="10578"/>
        <n v="10554"/>
        <n v="10510"/>
        <n v="10490"/>
        <n v="10504"/>
        <n v="10450"/>
        <n v="10449"/>
        <n v="10467"/>
        <n v="10434"/>
        <n v="10435"/>
        <n v="10441"/>
        <n v="10444"/>
        <n v="10445"/>
        <n v="10431"/>
        <n v="10418"/>
        <n v="10423"/>
        <n v="10428"/>
        <n v="10395"/>
        <n v="10410"/>
        <n v="10377"/>
        <n v="10356"/>
        <n v="10362"/>
        <n v="10337"/>
        <n v="10341"/>
        <n v="10353"/>
        <n v="10320"/>
        <n v="10327"/>
        <n v="10333"/>
        <n v="10316"/>
        <n v="10280"/>
        <n v="10290"/>
        <n v="10292"/>
        <n v="10278"/>
        <n v="10247"/>
        <n v="10253"/>
        <n v="10258"/>
        <n v="10223"/>
        <n v="10233"/>
        <n v="10238"/>
        <n v="10208"/>
        <n v="10188"/>
        <n v="10191"/>
        <n v="10168"/>
        <n v="10150"/>
        <n v="10128"/>
        <n v="10130"/>
        <n v="10131"/>
        <n v="10133"/>
        <n v="10135"/>
        <n v="10140"/>
        <n v="10110"/>
        <n v="10076"/>
        <n v="10078"/>
        <n v="10055"/>
        <n v="10068"/>
        <n v="10014"/>
        <n v="10017"/>
        <n v="9998"/>
        <n v="10001"/>
        <n v="10008"/>
        <n v="9991"/>
        <n v="9992"/>
        <n v="9966"/>
        <n v="9972"/>
        <n v="9940"/>
        <n v="9899"/>
        <n v="9846"/>
        <n v="9814"/>
        <n v="9824"/>
        <n v="9826"/>
        <n v="9798"/>
        <n v="9799"/>
        <n v="9804"/>
        <n v="9773"/>
        <n v="9787"/>
        <n v="9756"/>
        <n v="9760"/>
        <n v="9764"/>
        <n v="9734"/>
        <n v="9741"/>
        <n v="9747"/>
        <n v="9749"/>
        <n v="9750"/>
        <n v="9718"/>
        <n v="9719"/>
        <n v="9725"/>
        <n v="9726"/>
        <n v="9706"/>
        <n v="9683"/>
        <n v="9688"/>
        <n v="9661"/>
        <n v="9665"/>
        <n v="9670"/>
        <n v="9672"/>
        <n v="9677"/>
        <n v="9645"/>
        <n v="9646"/>
        <n v="9653"/>
        <n v="9654"/>
        <n v="9626"/>
        <n v="9636"/>
        <n v="9616"/>
        <n v="9618"/>
        <n v="9620"/>
        <n v="9605"/>
        <n v="9589"/>
        <n v="9599"/>
        <n v="9579"/>
        <n v="9583"/>
        <n v="9549"/>
        <n v="9525"/>
        <n v="9494"/>
        <n v="9485"/>
        <n v="9448"/>
        <n v="9449"/>
        <n v="9426"/>
        <n v="9409"/>
        <n v="9387"/>
        <n v="9399"/>
        <n v="9367"/>
        <n v="9372"/>
        <n v="9381"/>
        <n v="9355"/>
        <n v="9357"/>
        <n v="9313"/>
        <n v="9319"/>
        <n v="9321"/>
        <n v="9323"/>
        <n v="9294"/>
        <n v="9307"/>
        <n v="9273"/>
        <n v="9276"/>
        <n v="9284"/>
        <n v="9287"/>
        <n v="9288"/>
        <n v="9241"/>
        <n v="9245"/>
        <n v="9252"/>
        <n v="9228"/>
        <n v="9233"/>
        <n v="9234"/>
        <n v="9203"/>
        <n v="9208"/>
        <n v="9188"/>
        <n v="9191"/>
        <n v="9192"/>
        <n v="9194"/>
        <n v="9161"/>
        <n v="9171"/>
        <n v="9142"/>
        <n v="9149"/>
        <n v="9150"/>
        <n v="9117"/>
        <n v="9122"/>
        <n v="9124"/>
        <n v="9115"/>
        <n v="9098"/>
        <n v="9099"/>
        <n v="9103"/>
        <n v="9104"/>
        <n v="9082"/>
        <n v="9063"/>
        <n v="9073"/>
        <n v="9050"/>
        <n v="9051"/>
        <n v="9053"/>
        <n v="9031"/>
        <n v="9003"/>
        <n v="9005"/>
        <n v="9008"/>
        <n v="9009"/>
        <n v="8964"/>
        <n v="8968"/>
        <n v="8947"/>
        <n v="8951"/>
        <n v="8935"/>
        <n v="8903"/>
        <n v="8908"/>
        <n v="8918"/>
        <n v="8890"/>
        <n v="8891"/>
        <n v="8893"/>
        <n v="8895"/>
        <n v="8864"/>
        <n v="8871"/>
        <n v="8875"/>
        <n v="8876"/>
        <n v="8848"/>
        <n v="8855"/>
        <n v="8856"/>
        <n v="8824"/>
        <n v="8827"/>
        <n v="8829"/>
        <n v="8834"/>
        <n v="8836"/>
        <n v="8806"/>
        <n v="8809"/>
        <n v="8787"/>
        <n v="8764"/>
        <n v="8774"/>
        <n v="8745"/>
        <n v="8702"/>
        <n v="8705"/>
        <n v="8712"/>
        <n v="8685"/>
        <n v="8692"/>
        <n v="8663"/>
        <n v="8668"/>
        <n v="8679"/>
        <n v="8602"/>
        <n v="8604"/>
        <n v="8606"/>
        <n v="8615"/>
        <n v="8617"/>
        <n v="8618"/>
        <n v="8584"/>
        <n v="8588"/>
        <n v="8593"/>
        <n v="8596"/>
        <n v="8573"/>
        <n v="8565"/>
        <n v="8559"/>
        <n v="8564"/>
        <n v="8537"/>
        <n v="8540"/>
        <n v="8529"/>
        <n v="8524"/>
        <n v="8502"/>
        <n v="8505"/>
        <n v="8509"/>
        <n v="8455"/>
        <n v="8457"/>
        <n v="8458"/>
        <n v="8460"/>
        <n v="8463"/>
        <n v="8440"/>
        <n v="8450"/>
        <n v="8417"/>
        <n v="8430"/>
        <n v="8395"/>
        <n v="8398"/>
        <n v="8405"/>
        <n v="8382"/>
        <n v="8385"/>
        <n v="8354"/>
        <n v="8358"/>
        <n v="8359"/>
        <n v="8334"/>
        <n v="8341"/>
        <n v="8348"/>
        <n v="8318"/>
        <n v="8310"/>
        <n v="8295"/>
        <n v="8304"/>
        <n v="8307"/>
        <n v="8292"/>
        <n v="8309"/>
        <n v="8287"/>
        <n v="8288"/>
        <n v="8262"/>
        <n v="8267"/>
        <n v="8273"/>
        <n v="8250"/>
        <n v="8252"/>
        <n v="8253"/>
        <n v="8217"/>
        <n v="8230"/>
        <n v="8216"/>
        <n v="8205"/>
        <n v="8206"/>
        <n v="8208"/>
        <n v="8169"/>
        <n v="8140"/>
        <n v="8154"/>
        <n v="8137"/>
        <n v="8122"/>
        <n v="8124"/>
        <n v="8126"/>
        <n v="8127"/>
        <n v="8104"/>
        <n v="8105"/>
        <n v="8116"/>
        <n v="8087"/>
        <n v="8094"/>
        <n v="8068"/>
        <n v="8075"/>
        <n v="8040"/>
        <n v="8036"/>
        <n v="8008"/>
        <n v="8012"/>
        <n v="8019"/>
        <n v="7989"/>
        <n v="7991"/>
        <n v="7968"/>
        <n v="7979"/>
        <n v="7936"/>
        <n v="7894"/>
        <n v="7898"/>
        <n v="7880"/>
        <n v="7887"/>
        <n v="7888"/>
        <n v="7873"/>
        <n v="7856"/>
        <n v="7858"/>
        <n v="7861"/>
        <n v="7868"/>
        <n v="7850"/>
        <n v="7820"/>
        <n v="7821"/>
        <n v="7830"/>
        <n v="7836"/>
        <n v="7805"/>
        <n v="7812"/>
        <n v="7815"/>
        <n v="7816"/>
        <n v="7785"/>
        <n v="7788"/>
        <n v="7790"/>
        <n v="7794"/>
        <n v="7748"/>
        <n v="7754"/>
        <n v="7728"/>
        <n v="7731"/>
        <n v="7711"/>
        <n v="7716"/>
        <n v="7672"/>
        <n v="7650"/>
        <n v="7635"/>
        <n v="7599"/>
        <n v="7604"/>
        <n v="7561"/>
        <n v="7568"/>
        <n v="7545"/>
        <n v="7546"/>
        <n v="7523"/>
        <n v="7531"/>
        <n v="7507"/>
        <n v="7508"/>
        <n v="7513"/>
        <n v="7515"/>
        <n v="7516"/>
        <n v="7483"/>
        <n v="7486"/>
        <n v="7465"/>
        <n v="7477"/>
        <n v="7451"/>
        <n v="7438"/>
        <n v="7406"/>
        <n v="7411"/>
        <n v="7412"/>
        <n v="7421"/>
        <n v="7387"/>
        <n v="7390"/>
        <n v="7392"/>
        <n v="7395"/>
        <n v="7370"/>
        <n v="7372"/>
        <n v="7358"/>
        <n v="7362"/>
        <n v="7336"/>
        <n v="7338"/>
        <n v="7315"/>
        <n v="7317"/>
        <n v="7304"/>
        <n v="7285"/>
        <n v="7291"/>
        <n v="7261"/>
        <n v="7262"/>
        <n v="7265"/>
        <n v="7270"/>
        <n v="7272"/>
        <n v="7241"/>
        <n v="7249"/>
        <n v="7253"/>
        <n v="7233"/>
        <n v="7238"/>
        <n v="7204"/>
        <n v="7201"/>
        <n v="7179"/>
        <n v="7150"/>
        <n v="7158"/>
        <n v="7162"/>
        <n v="7121"/>
        <n v="7124"/>
        <n v="7126"/>
        <n v="7128"/>
        <n v="7097"/>
        <n v="7084"/>
        <n v="7089"/>
        <n v="7090"/>
        <n v="7091"/>
        <n v="7062"/>
        <n v="7063"/>
        <n v="7069"/>
        <n v="7070"/>
        <n v="7046"/>
        <n v="7047"/>
        <n v="7052"/>
        <n v="7053"/>
        <n v="7054"/>
        <n v="7055"/>
        <n v="7058"/>
        <n v="7035"/>
        <n v="7024"/>
        <n v="6990"/>
        <n v="6988"/>
        <n v="6955"/>
        <n v="6959"/>
        <n v="6961"/>
        <n v="6971"/>
        <n v="6954"/>
        <n v="6945"/>
        <n v="6949"/>
        <n v="6953"/>
        <n v="6930"/>
        <n v="6918"/>
        <n v="6908"/>
        <n v="6885"/>
        <n v="6898"/>
        <n v="6899"/>
        <n v="6865"/>
        <n v="6870"/>
        <n v="6879"/>
        <n v="6860"/>
        <n v="6862"/>
        <n v="6845"/>
        <n v="6821"/>
        <n v="6796"/>
        <n v="6798"/>
        <n v="6804"/>
        <n v="6810"/>
        <n v="6779"/>
        <n v="6781"/>
        <n v="6784"/>
        <n v="6764"/>
        <n v="6775"/>
        <n v="6776"/>
        <n v="6745"/>
        <n v="6753"/>
        <n v="6726"/>
        <n v="6731"/>
        <n v="6737"/>
        <n v="6723"/>
        <n v="6711"/>
        <n v="6695"/>
        <n v="6701"/>
        <n v="6656"/>
        <n v="6668"/>
        <n v="6651"/>
        <n v="6642"/>
        <n v="6649"/>
        <n v="6630"/>
        <n v="6602"/>
        <n v="6603"/>
        <n v="6581"/>
        <n v="6591"/>
        <n v="6592"/>
        <n v="6562"/>
        <n v="6544"/>
        <n v="6549"/>
        <n v="6550"/>
        <n v="6551"/>
        <n v="6554"/>
        <n v="6559"/>
        <n v="6533"/>
        <n v="6534"/>
        <n v="6513"/>
        <n v="6494"/>
        <n v="6500"/>
        <n v="6502"/>
        <n v="6473"/>
        <n v="6476"/>
        <n v="6484"/>
        <n v="6453"/>
        <n v="6457"/>
        <n v="6470"/>
        <n v="6431"/>
        <n v="6400"/>
        <n v="6401"/>
        <n v="6402"/>
        <n v="6404"/>
        <n v="6407"/>
        <n v="6413"/>
        <n v="6395"/>
        <n v="6364"/>
        <n v="6367"/>
        <n v="6373"/>
        <n v="6375"/>
        <n v="6326"/>
        <n v="6327"/>
        <n v="6286"/>
        <n v="6289"/>
        <n v="6290"/>
        <n v="6267"/>
        <n v="6268"/>
        <n v="6280"/>
        <n v="6281"/>
        <n v="6232"/>
        <n v="6234"/>
        <n v="6235"/>
        <n v="6237"/>
        <n v="6207"/>
        <n v="6199"/>
        <n v="6204"/>
        <n v="6171"/>
        <n v="6176"/>
        <n v="6157"/>
        <n v="6159"/>
        <n v="6166"/>
        <n v="6150"/>
        <n v="6134"/>
        <n v="6102"/>
        <n v="6082"/>
        <n v="6063"/>
        <n v="6074"/>
        <n v="6039"/>
        <n v="6045"/>
        <n v="6047"/>
        <n v="6020"/>
        <n v="6031"/>
        <n v="6036"/>
        <n v="5994"/>
        <n v="5997"/>
        <n v="5998"/>
        <n v="5965"/>
        <n v="5977"/>
        <n v="5979"/>
        <n v="5948"/>
        <n v="5952"/>
        <n v="5954"/>
        <n v="5959"/>
        <n v="5942"/>
        <n v="5909"/>
        <n v="5783"/>
        <n v="5723"/>
        <n v="5698"/>
        <n v="5678"/>
        <n v="5640"/>
        <n v="5628"/>
        <n v="5633"/>
        <n v="5605"/>
        <n v="5607"/>
        <n v="5615"/>
        <n v="5585"/>
        <n v="5590"/>
        <n v="5595"/>
        <n v="5578"/>
        <n v="5581"/>
        <n v="5582"/>
        <n v="5565"/>
        <n v="5550"/>
        <n v="5555"/>
        <n v="5543"/>
        <n v="5546"/>
        <n v="5393"/>
        <n v="5328"/>
        <n v="5322"/>
        <n v="5318"/>
        <n v="5267"/>
        <n v="5269"/>
        <n v="5275"/>
        <n v="5254"/>
        <n v="5263"/>
        <n v="5212"/>
        <n v="5216"/>
        <n v="5193"/>
        <n v="5197"/>
        <n v="5201"/>
        <n v="5205"/>
        <n v="5206"/>
        <n v="5178"/>
        <n v="5183"/>
        <n v="5185"/>
        <n v="5189"/>
        <n v="5163"/>
        <n v="5141"/>
        <n v="5146"/>
        <n v="5121"/>
        <n v="5112"/>
        <n v="5099"/>
        <n v="5077"/>
        <n v="5078"/>
        <n v="5080"/>
        <n v="5081"/>
        <n v="5086"/>
        <n v="5065"/>
        <n v="5069"/>
        <n v="5072"/>
        <n v="5044"/>
        <n v="5046"/>
        <n v="5051"/>
        <n v="5023"/>
        <n v="5025"/>
        <n v="5028"/>
        <n v="5033"/>
        <n v="5003"/>
        <n v="5007"/>
        <n v="5010"/>
        <n v="5011"/>
        <n v="4990"/>
        <n v="4999"/>
        <n v="4964"/>
        <n v="4971"/>
        <n v="4937"/>
        <n v="4920"/>
        <n v="4891"/>
        <n v="4884"/>
        <n v="4887"/>
        <n v="4855"/>
        <n v="4857"/>
        <n v="4858"/>
        <n v="4862"/>
        <n v="4838"/>
        <n v="4853"/>
        <n v="4825"/>
        <n v="4831"/>
        <n v="4832"/>
        <n v="4835"/>
        <n v="4819"/>
        <n v="4818"/>
        <n v="4797"/>
        <n v="4773"/>
        <n v="4765"/>
        <n v="4733"/>
        <n v="4741"/>
        <n v="4721"/>
        <n v="4696"/>
        <n v="4704"/>
        <n v="4678"/>
        <n v="4681"/>
        <n v="4683"/>
        <n v="4686"/>
        <n v="4688"/>
        <n v="4690"/>
        <n v="4662"/>
        <n v="4665"/>
        <n v="4667"/>
        <n v="4674"/>
        <n v="4657"/>
        <n v="4641"/>
        <n v="4623"/>
        <n v="4631"/>
        <n v="4637"/>
        <n v="4607"/>
        <n v="4608"/>
        <n v="4620"/>
        <n v="4591"/>
        <n v="4596"/>
        <n v="4601"/>
        <n v="4571"/>
        <n v="4560"/>
        <n v="4534"/>
        <n v="4544"/>
        <n v="4532"/>
        <n v="4515"/>
        <n v="4520"/>
        <n v="4513"/>
        <n v="4503"/>
        <n v="4505"/>
        <n v="4512"/>
        <n v="4479"/>
        <n v="4485"/>
        <n v="4488"/>
        <n v="4462"/>
        <n v="4457"/>
        <n v="4474"/>
        <n v="4413"/>
        <n v="4414"/>
        <n v="4416"/>
        <n v="4417"/>
        <n v="4382"/>
        <n v="4351"/>
        <n v="4352"/>
        <n v="4347"/>
        <n v="4317"/>
        <n v="4322"/>
        <n v="4294"/>
        <n v="4303"/>
        <n v="4285"/>
        <n v="4292"/>
        <n v="4258"/>
        <n v="4264"/>
        <n v="4269"/>
        <n v="4241"/>
        <n v="4245"/>
        <n v="4249"/>
        <n v="4227"/>
        <n v="4230"/>
        <n v="4221"/>
        <n v="4203"/>
        <n v="4214"/>
        <n v="4219"/>
        <n v="4191"/>
        <n v="4197"/>
        <n v="4198"/>
        <n v="4166"/>
        <n v="4181"/>
        <n v="4162"/>
        <n v="4139"/>
        <n v="4113"/>
        <n v="4094"/>
        <n v="4102"/>
        <n v="4107"/>
        <n v="4037"/>
        <n v="4022"/>
        <n v="4023"/>
        <n v="4010"/>
        <n v="3954"/>
        <n v="3962"/>
        <n v="3963"/>
        <n v="3933"/>
        <n v="3937"/>
        <n v="3938"/>
        <n v="3915"/>
        <n v="3926"/>
        <n v="3895"/>
        <n v="3893"/>
        <n v="3875"/>
        <n v="3881"/>
        <n v="3886"/>
        <n v="3889"/>
        <n v="3855"/>
        <n v="3837"/>
        <n v="3845"/>
        <n v="3830"/>
        <n v="3780"/>
        <n v="3785"/>
        <n v="3792"/>
        <n v="3796"/>
        <n v="3762"/>
        <n v="3767"/>
        <n v="3742"/>
        <n v="3750"/>
        <n v="3759"/>
        <n v="3724"/>
        <n v="3725"/>
        <n v="3734"/>
        <n v="3721"/>
        <n v="3689"/>
        <n v="3691"/>
        <n v="3695"/>
        <n v="3703"/>
        <n v="3669"/>
        <n v="3684"/>
        <n v="3657"/>
        <n v="3664"/>
        <n v="3665"/>
        <n v="3646"/>
        <n v="3632"/>
        <n v="3617"/>
        <n v="3623"/>
        <n v="3609"/>
        <n v="3612"/>
        <n v="3579"/>
        <n v="3590"/>
        <n v="3568"/>
        <n v="3554"/>
        <n v="3557"/>
        <n v="3525"/>
        <n v="3528"/>
        <n v="3532"/>
        <n v="3538"/>
        <n v="3510"/>
        <n v="3519"/>
        <n v="3521"/>
        <n v="3489"/>
        <n v="3467"/>
        <n v="3432"/>
        <n v="3437"/>
        <n v="3439"/>
        <n v="3416"/>
        <n v="3425"/>
        <n v="3427"/>
        <n v="3381"/>
        <n v="3388"/>
        <n v="3390"/>
        <n v="3361"/>
        <n v="3367"/>
        <n v="3350"/>
        <n v="3351"/>
        <n v="3325"/>
        <n v="3326"/>
        <n v="3307"/>
        <n v="3288"/>
        <n v="3290"/>
        <n v="3293"/>
        <n v="3299"/>
        <n v="3300"/>
        <n v="3302"/>
        <n v="3277"/>
        <n v="3280"/>
        <n v="3260"/>
        <n v="3249"/>
        <n v="3236"/>
        <n v="3242"/>
        <n v="3243"/>
        <n v="3216"/>
        <n v="3217"/>
        <n v="3218"/>
        <n v="3224"/>
        <n v="3229"/>
        <n v="3210"/>
        <n v="3180"/>
        <n v="3186"/>
        <n v="3193"/>
        <n v="3143"/>
        <n v="3138"/>
        <n v="3115"/>
        <n v="3118"/>
        <n v="3085"/>
        <n v="3053"/>
        <n v="3042"/>
        <n v="3043"/>
        <n v="3045"/>
        <n v="3019"/>
        <n v="3021"/>
        <n v="3024"/>
        <n v="3028"/>
        <n v="3009"/>
        <n v="3010"/>
        <n v="3011"/>
        <n v="2979"/>
        <n v="2982"/>
        <n v="2994"/>
        <n v="2967"/>
        <n v="2968"/>
        <n v="2971"/>
        <n v="2941"/>
        <n v="2944"/>
        <n v="2952"/>
        <n v="2953"/>
        <n v="2939"/>
        <n v="2928"/>
        <n v="2904"/>
        <n v="2909"/>
        <n v="2910"/>
        <n v="2892"/>
        <n v="2880"/>
        <n v="2847"/>
        <n v="2852"/>
        <n v="2858"/>
        <n v="2827"/>
        <n v="2839"/>
        <n v="2826"/>
        <n v="2809"/>
        <n v="2818"/>
        <n v="2819"/>
        <n v="2824"/>
        <n v="2805"/>
        <n v="2737"/>
        <n v="2738"/>
        <n v="2734"/>
        <n v="2700"/>
        <n v="2682"/>
        <n v="2687"/>
        <n v="2690"/>
        <n v="2693"/>
        <n v="2669"/>
        <n v="2670"/>
        <n v="2643"/>
        <n v="2646"/>
        <n v="2647"/>
        <n v="2649"/>
        <n v="2651"/>
        <n v="2653"/>
        <n v="2658"/>
        <n v="2629"/>
        <n v="2632"/>
        <n v="2635"/>
        <n v="2641"/>
        <n v="2608"/>
        <n v="2615"/>
        <n v="2620"/>
        <n v="2593"/>
        <n v="2567"/>
        <n v="2574"/>
        <n v="2547"/>
        <n v="2529"/>
        <n v="2530"/>
        <n v="2531"/>
        <n v="2532"/>
        <n v="2538"/>
        <n v="2510"/>
        <n v="2490"/>
        <n v="2494"/>
        <n v="2479"/>
        <n v="2480"/>
        <n v="2453"/>
        <n v="2456"/>
        <n v="2440"/>
        <n v="2441"/>
        <n v="2366"/>
        <n v="2350"/>
        <n v="2362"/>
        <n v="2341"/>
        <n v="2342"/>
        <n v="2310"/>
        <n v="2311"/>
        <n v="2316"/>
        <n v="2317"/>
        <n v="2322"/>
        <n v="2286"/>
        <n v="2275"/>
        <n v="2266"/>
        <n v="2284"/>
        <n v="2256"/>
        <n v="2246"/>
        <n v="2229"/>
        <n v="2215"/>
        <n v="2216"/>
        <n v="2225"/>
        <n v="2206"/>
        <n v="2201"/>
        <n v="2176"/>
        <n v="2156"/>
        <n v="2157"/>
        <n v="2159"/>
        <n v="2163"/>
        <n v="2135"/>
        <n v="2137"/>
        <n v="2143"/>
        <n v="2107"/>
        <n v="2115"/>
        <n v="2119"/>
        <n v="2090"/>
        <n v="2091"/>
        <n v="2095"/>
        <n v="2086"/>
        <n v="2067"/>
        <n v="2068"/>
        <n v="2074"/>
        <n v="2078"/>
        <n v="2084"/>
        <n v="2053"/>
        <n v="2055"/>
        <n v="2007"/>
        <n v="2011"/>
        <n v="1992"/>
        <n v="1997"/>
        <n v="1998"/>
        <n v="2003"/>
        <n v="1970"/>
        <n v="1985"/>
        <n v="1931"/>
        <n v="1926"/>
        <n v="1943"/>
        <n v="1913"/>
        <n v="1919"/>
        <n v="1887"/>
        <n v="1898"/>
        <n v="1870"/>
        <n v="1876"/>
        <n v="1877"/>
        <n v="1881"/>
        <n v="1882"/>
        <n v="1865"/>
        <n v="1813"/>
        <n v="1820"/>
        <n v="1789"/>
        <n v="1786"/>
        <n v="1770"/>
        <n v="1775"/>
        <n v="1777"/>
        <n v="1782"/>
        <n v="1751"/>
        <n v="1755"/>
        <n v="1756"/>
        <n v="1762"/>
        <n v="1731"/>
        <n v="1732"/>
        <n v="1709"/>
        <n v="1711"/>
        <n v="1726"/>
        <n v="1692"/>
        <n v="1693"/>
        <n v="1681"/>
        <n v="1685"/>
        <n v="1656"/>
        <n v="1657"/>
        <n v="1668"/>
        <n v="1633"/>
        <n v="1636"/>
        <n v="1640"/>
        <n v="1616"/>
        <n v="1618"/>
        <n v="1620"/>
        <n v="1621"/>
        <n v="1631"/>
        <n v="1613"/>
        <n v="1597"/>
        <n v="1580"/>
        <n v="1583"/>
        <n v="1585"/>
        <n v="1586"/>
        <n v="1591"/>
        <n v="1560"/>
        <n v="1564"/>
        <n v="1568"/>
        <n v="1544"/>
        <n v="1522"/>
        <n v="1533"/>
        <n v="1534"/>
        <n v="1535"/>
        <n v="1501"/>
        <n v="1491"/>
        <n v="1464"/>
        <n v="1474"/>
        <n v="1459"/>
        <n v="1450"/>
        <n v="1456"/>
        <n v="1434"/>
        <n v="1421"/>
        <n v="1404"/>
        <n v="1406"/>
        <n v="1415"/>
        <n v="1419"/>
        <n v="1420"/>
        <n v="1388"/>
        <n v="1399"/>
        <n v="1365"/>
        <n v="1376"/>
        <n v="661"/>
        <n v="624"/>
        <n v="576"/>
        <n v="568"/>
        <n v="105028"/>
        <n v="108333"/>
        <n v="144905"/>
        <n v="145839"/>
        <n v="146098"/>
        <n v="146107"/>
        <n v="146110"/>
        <n v="146125"/>
        <n v="146175"/>
        <n v="146195"/>
        <n v="146203"/>
        <n v="146271"/>
        <n v="146310"/>
        <n v="146428"/>
        <n v="146431"/>
        <n v="146499"/>
        <n v="146517"/>
        <n v="146566"/>
        <n v="146574"/>
        <n v="146593"/>
        <n v="146602"/>
        <n v="146634"/>
        <n v="146652"/>
        <n v="146875"/>
        <n v="146932"/>
        <n v="146940"/>
        <n v="145738"/>
        <n v="147893"/>
        <n v="147896"/>
        <n v="147908"/>
        <n v="147950"/>
        <n v="147957"/>
        <n v="147959"/>
        <n v="147967"/>
        <n v="147996"/>
        <n v="148000"/>
        <n v="148019"/>
        <n v="148023"/>
        <n v="148029"/>
        <n v="148035"/>
        <n v="148060"/>
        <n v="148068"/>
        <n v="148075"/>
        <n v="148086"/>
        <n v="148110"/>
        <n v="148123"/>
        <n v="148157"/>
        <n v="148159"/>
        <n v="148165"/>
        <n v="148202"/>
        <n v="148203"/>
        <n v="148215"/>
        <n v="148222"/>
        <n v="148252"/>
        <n v="148267"/>
        <n v="148271"/>
        <n v="148284"/>
        <n v="148305"/>
        <n v="148308"/>
        <n v="148313"/>
        <n v="148329"/>
        <n v="148348"/>
        <n v="148357"/>
        <n v="148364"/>
        <n v="148385"/>
        <n v="148432"/>
        <n v="148464"/>
        <n v="148465"/>
        <n v="148478"/>
        <n v="148485"/>
        <n v="148489"/>
        <n v="148493"/>
        <n v="148496"/>
        <n v="148507"/>
        <n v="148509"/>
        <n v="148531"/>
        <n v="148545"/>
        <n v="148556"/>
        <n v="148568"/>
        <n v="148572"/>
        <n v="148573"/>
        <n v="148583"/>
        <n v="148590"/>
        <n v="148602"/>
        <n v="148613"/>
        <n v="148620"/>
        <n v="148658"/>
        <n v="148683"/>
        <n v="148821"/>
        <n v="148848"/>
        <n v="148925"/>
        <n v="148958"/>
        <n v="149253"/>
        <n v="149261"/>
        <n v="149263"/>
        <n v="149268"/>
        <n v="149270"/>
        <n v="149272"/>
        <n v="149282"/>
        <n v="149283"/>
        <n v="149293"/>
        <n v="149301"/>
        <n v="149303"/>
        <n v="149313"/>
        <n v="149323"/>
        <n v="149325"/>
        <n v="149335"/>
        <n v="149337"/>
        <n v="149342"/>
        <n v="149350"/>
        <n v="149353"/>
        <n v="149357"/>
        <n v="149360"/>
        <n v="149362"/>
        <n v="149369"/>
        <n v="149393"/>
        <n v="149395"/>
        <n v="149397"/>
        <n v="149402"/>
        <n v="149414"/>
        <n v="149485"/>
        <n v="149500"/>
        <n v="149518"/>
        <n v="149741"/>
        <n v="149797"/>
        <n v="149798"/>
        <n v="149807"/>
        <n v="149813"/>
        <n v="149839"/>
        <n v="149840"/>
        <n v="149841"/>
        <n v="149854"/>
        <n v="149879"/>
        <n v="149902"/>
        <n v="149319"/>
        <n v="149534"/>
        <n v="151676"/>
        <n v="151681"/>
        <n v="151684"/>
        <n v="151723"/>
        <n v="151739"/>
        <n v="151740"/>
        <n v="151761"/>
        <n v="151762"/>
        <n v="151779"/>
        <n v="151789"/>
        <n v="151790"/>
        <n v="151804"/>
        <n v="151805"/>
        <n v="151812"/>
        <n v="151815"/>
        <n v="151820"/>
        <n v="151831"/>
        <n v="151835"/>
        <n v="151839"/>
        <n v="151841"/>
        <n v="151844"/>
        <n v="151846"/>
        <n v="152358"/>
        <n v="152369"/>
        <n v="152373"/>
        <n v="152374"/>
        <n v="152386"/>
        <n v="152395"/>
        <n v="152402"/>
        <n v="152404"/>
        <n v="152406"/>
        <n v="152407"/>
        <n v="152415"/>
        <n v="152429"/>
        <n v="152437"/>
        <n v="152441"/>
        <n v="152463"/>
        <n v="152469"/>
        <n v="152475"/>
        <n v="152481"/>
        <n v="152491"/>
        <n v="152493"/>
        <n v="152500"/>
        <n v="152502"/>
        <n v="152511"/>
        <n v="152528"/>
        <n v="152535"/>
        <n v="152536"/>
        <n v="152538"/>
        <n v="152544"/>
        <n v="152551"/>
        <n v="152564"/>
        <n v="152568"/>
        <n v="152576"/>
        <n v="152580"/>
        <n v="152594"/>
        <n v="152598"/>
        <n v="152613"/>
        <n v="152630"/>
        <n v="152637"/>
        <n v="152643"/>
        <n v="152644"/>
        <n v="152661"/>
        <n v="152690"/>
        <n v="152701"/>
        <n v="152708"/>
        <n v="153189"/>
        <n v="153322"/>
        <n v="153343"/>
        <n v="11682"/>
        <n v="9939"/>
        <n v="9751"/>
        <n v="4600"/>
        <n v="632"/>
        <n v="145988"/>
        <n v="146801"/>
        <n v="146817"/>
        <n v="147881"/>
        <n v="147960"/>
        <n v="148312"/>
        <n v="148321"/>
        <n v="148373"/>
        <n v="148451"/>
        <n v="148490"/>
        <n v="149275"/>
        <n v="149286"/>
        <n v="149348"/>
        <n v="149425"/>
        <n v="149495"/>
        <n v="149744"/>
        <n v="149806"/>
        <n v="152433"/>
        <n v="1440"/>
        <n v="1509"/>
        <n v="7832"/>
        <n v="8738"/>
        <n v="10760"/>
        <n v="10797"/>
        <n v="11085"/>
        <n v="149354"/>
        <n v="1384"/>
        <n v="2467"/>
        <n v="9491"/>
        <n v="10181"/>
        <n v="156615"/>
        <n v="156668"/>
        <n v="156675"/>
        <n v="156696"/>
        <n v="156739"/>
        <n v="156745"/>
        <n v="156782"/>
        <n v="156803"/>
        <n v="156804"/>
        <n v="156811"/>
        <n v="156825"/>
        <n v="156827"/>
        <n v="156832"/>
        <n v="156853"/>
        <n v="156875"/>
        <n v="156878"/>
        <n v="156908"/>
        <n v="156912"/>
        <n v="156926"/>
        <n v="156933"/>
        <n v="156947"/>
        <n v="156956"/>
        <n v="156962"/>
        <n v="156970"/>
        <n v="156995"/>
        <n v="157001"/>
        <n v="157003"/>
        <n v="157031"/>
        <n v="157035"/>
        <n v="157047"/>
        <n v="157053"/>
        <n v="157071"/>
        <n v="157072"/>
        <n v="157079"/>
        <n v="157128"/>
        <n v="157133"/>
        <n v="157155"/>
        <n v="157173"/>
        <n v="157184"/>
        <n v="157186"/>
        <n v="157203"/>
        <n v="157206"/>
        <n v="157247"/>
        <n v="157251"/>
        <n v="157264"/>
        <n v="157265"/>
        <n v="157271"/>
        <n v="157286"/>
        <n v="157291"/>
        <n v="157311"/>
        <n v="157312"/>
        <n v="157321"/>
        <n v="157328"/>
        <n v="157344"/>
        <n v="157346"/>
        <n v="157348"/>
        <n v="157353"/>
        <n v="157355"/>
        <n v="157361"/>
        <n v="157369"/>
        <n v="157390"/>
        <n v="157397"/>
        <n v="157402"/>
        <n v="157409"/>
        <n v="157424"/>
        <n v="157441"/>
        <n v="157449"/>
        <n v="157452"/>
        <n v="157460"/>
        <n v="157500"/>
        <n v="157502"/>
        <n v="157507"/>
        <n v="157510"/>
        <n v="157517"/>
        <n v="157534"/>
        <n v="157542"/>
        <n v="157544"/>
        <n v="157553"/>
        <n v="157555"/>
        <n v="157571"/>
        <n v="157576"/>
        <n v="157578"/>
        <n v="157607"/>
        <n v="157627"/>
        <n v="157631"/>
        <n v="157691"/>
        <n v="157696"/>
        <n v="157717"/>
        <n v="157726"/>
        <n v="157745"/>
        <n v="157754"/>
        <n v="157773"/>
        <n v="157793"/>
        <n v="157805"/>
        <n v="157812"/>
        <n v="157816"/>
        <n v="157819"/>
        <n v="158073"/>
        <n v="158078"/>
        <n v="157855"/>
        <n v="157867"/>
        <n v="157884"/>
        <n v="157893"/>
        <n v="157915"/>
        <n v="157951"/>
        <n v="157974"/>
        <n v="157975"/>
        <n v="157977"/>
        <n v="157979"/>
        <n v="158012"/>
        <n v="158033"/>
        <n v="158046"/>
        <n v="158051"/>
        <n v="158060"/>
        <n v="158064"/>
        <n v="158086"/>
        <n v="158091"/>
        <n v="158096"/>
        <n v="158099"/>
        <n v="158105"/>
        <n v="158106"/>
        <n v="158107"/>
        <n v="158117"/>
        <n v="158140"/>
        <n v="158142"/>
        <n v="158157"/>
        <n v="158158"/>
        <n v="158162"/>
        <n v="158171"/>
        <n v="158175"/>
        <n v="158191"/>
        <n v="158196"/>
        <n v="158199"/>
        <n v="158204"/>
        <n v="158218"/>
        <n v="158220"/>
        <n v="158222"/>
        <n v="158224"/>
        <n v="158225"/>
        <n v="158227"/>
        <n v="158228"/>
        <n v="158239"/>
        <n v="158240"/>
        <n v="158241"/>
        <n v="158244"/>
        <n v="158935"/>
        <n v="158939"/>
        <n v="158940"/>
        <n v="158961"/>
        <n v="159002"/>
        <n v="159011"/>
        <n v="159025"/>
        <n v="159032"/>
        <n v="159038"/>
        <n v="159041"/>
        <n v="159046"/>
        <n v="159050"/>
        <n v="159069"/>
        <n v="159083"/>
        <n v="159085"/>
        <n v="159097"/>
        <n v="159099"/>
        <n v="159105"/>
        <n v="159107"/>
        <n v="159109"/>
        <n v="159146"/>
        <n v="159148"/>
        <n v="159152"/>
        <n v="159166"/>
        <n v="159169"/>
        <n v="159174"/>
        <n v="159175"/>
        <n v="159185"/>
        <n v="159197"/>
        <n v="159204"/>
        <n v="159216"/>
        <n v="159243"/>
        <n v="159260"/>
        <n v="159278"/>
        <n v="159415"/>
        <n v="159417"/>
        <n v="159418"/>
        <n v="159424"/>
        <n v="159473"/>
        <n v="159488"/>
        <n v="159540"/>
        <n v="159542"/>
        <n v="159560"/>
        <n v="159575"/>
        <n v="159577"/>
        <n v="160320"/>
        <n v="160327"/>
        <n v="160363"/>
        <n v="160368"/>
        <n v="160369"/>
        <n v="160399"/>
        <n v="160402"/>
        <n v="160404"/>
        <n v="160590"/>
        <n v="160597"/>
        <n v="160600"/>
        <n v="160618"/>
        <n v="160629"/>
        <n v="160648"/>
        <n v="160697"/>
        <n v="160698"/>
        <n v="160706"/>
        <n v="160818"/>
        <n v="160827"/>
        <n v="160828"/>
        <n v="160831"/>
        <n v="160835"/>
        <n v="160837"/>
        <n v="160838"/>
        <n v="160848"/>
        <n v="160855"/>
        <n v="160865"/>
        <n v="160869"/>
        <n v="164132"/>
        <n v="164136"/>
        <n v="164137"/>
        <n v="164138"/>
        <n v="164153"/>
        <n v="164682"/>
        <n v="164683"/>
        <n v="164704"/>
        <n v="164706"/>
        <n v="164727"/>
        <n v="164740"/>
        <n v="164749"/>
        <n v="164753"/>
        <n v="164766"/>
        <n v="164768"/>
        <n v="164775"/>
        <n v="164776"/>
        <n v="164779"/>
        <n v="164805"/>
        <n v="164815"/>
        <n v="164816"/>
        <n v="164818"/>
        <n v="164824"/>
        <n v="164826"/>
        <n v="164835"/>
        <n v="164846"/>
        <n v="164860"/>
        <n v="164870"/>
        <n v="164874"/>
        <n v="164890"/>
        <n v="164892"/>
        <n v="164895"/>
        <n v="164903"/>
        <n v="164909"/>
        <n v="164912"/>
        <n v="164925"/>
        <n v="164940"/>
        <n v="165333"/>
        <n v="165338"/>
        <n v="165347"/>
        <n v="165352"/>
        <n v="20381"/>
        <n v="12136"/>
        <n v="12098"/>
        <n v="12101"/>
        <n v="12103"/>
        <n v="12104"/>
        <n v="12105"/>
        <n v="12087"/>
        <n v="12088"/>
        <n v="12062"/>
        <n v="12038"/>
        <n v="12042"/>
        <n v="12048"/>
        <n v="12024"/>
        <n v="12030"/>
        <n v="12034"/>
        <n v="11997"/>
        <n v="12008"/>
        <n v="11978"/>
        <n v="11991"/>
        <n v="11971"/>
        <n v="11957"/>
        <n v="11939"/>
        <n v="11946"/>
        <n v="11949"/>
        <n v="11929"/>
        <n v="11932"/>
        <n v="11936"/>
        <n v="11918"/>
        <n v="11884"/>
        <n v="11887"/>
        <n v="11890"/>
        <n v="11873"/>
        <n v="11845"/>
        <n v="11847"/>
        <n v="11850"/>
        <n v="11861"/>
        <n v="11843"/>
        <n v="11825"/>
        <n v="11833"/>
        <n v="11837"/>
        <n v="11804"/>
        <n v="11809"/>
        <n v="11810"/>
        <n v="11814"/>
        <n v="11785"/>
        <n v="11788"/>
        <n v="11794"/>
        <n v="11796"/>
        <n v="11798"/>
        <n v="11752"/>
        <n v="11729"/>
        <n v="11733"/>
        <n v="11707"/>
        <n v="11716"/>
        <n v="11668"/>
        <n v="11652"/>
        <n v="11654"/>
        <n v="11657"/>
        <n v="11625"/>
        <n v="11630"/>
        <n v="11631"/>
        <n v="11634"/>
        <n v="11642"/>
        <n v="11608"/>
        <n v="11589"/>
        <n v="11590"/>
        <n v="11603"/>
        <n v="11569"/>
        <n v="11570"/>
        <n v="11581"/>
        <n v="11585"/>
        <n v="11559"/>
        <n v="11565"/>
        <n v="11513"/>
        <n v="11496"/>
        <n v="11497"/>
        <n v="11498"/>
        <n v="11509"/>
        <n v="11484"/>
        <n v="11489"/>
        <n v="11472"/>
        <n v="11455"/>
        <n v="11458"/>
        <n v="11467"/>
        <n v="11468"/>
        <n v="11439"/>
        <n v="11444"/>
        <n v="11450"/>
        <n v="11452"/>
        <n v="11425"/>
        <n v="11398"/>
        <n v="11379"/>
        <n v="11365"/>
        <n v="11375"/>
        <n v="11340"/>
        <n v="11347"/>
        <n v="11303"/>
        <n v="11306"/>
        <n v="11309"/>
        <n v="11319"/>
        <n v="11297"/>
        <n v="11286"/>
        <n v="11277"/>
        <n v="11285"/>
        <n v="11257"/>
        <n v="11261"/>
        <n v="11262"/>
        <n v="11247"/>
        <n v="11225"/>
        <n v="11198"/>
        <n v="11199"/>
        <n v="11206"/>
        <n v="11182"/>
        <n v="11188"/>
        <n v="11192"/>
        <n v="11161"/>
        <n v="11165"/>
        <n v="11168"/>
        <n v="11172"/>
        <n v="11173"/>
        <n v="11150"/>
        <n v="11154"/>
        <n v="11141"/>
        <n v="11158"/>
        <n v="11123"/>
        <n v="11139"/>
        <n v="11117"/>
        <n v="11089"/>
        <n v="11097"/>
        <n v="11070"/>
        <n v="11078"/>
        <n v="11084"/>
        <n v="11054"/>
        <n v="11057"/>
        <n v="11064"/>
        <n v="11065"/>
        <n v="11039"/>
        <n v="11032"/>
        <n v="11015"/>
        <n v="11019"/>
        <n v="11023"/>
        <n v="11005"/>
        <n v="10985"/>
        <n v="10986"/>
        <n v="10969"/>
        <n v="10971"/>
        <n v="10972"/>
        <n v="10955"/>
        <n v="10960"/>
        <n v="10930"/>
        <n v="10932"/>
        <n v="10941"/>
        <n v="10912"/>
        <n v="10894"/>
        <n v="10874"/>
        <n v="10880"/>
        <n v="10873"/>
        <n v="10862"/>
        <n v="10864"/>
        <n v="10867"/>
        <n v="10870"/>
        <n v="10839"/>
        <n v="10818"/>
        <n v="10822"/>
        <n v="10825"/>
        <n v="10827"/>
        <n v="10805"/>
        <n v="10799"/>
        <n v="10781"/>
        <n v="10787"/>
        <n v="10793"/>
        <n v="10798"/>
        <n v="10767"/>
        <n v="10773"/>
        <n v="10748"/>
        <n v="10726"/>
        <n v="10730"/>
        <n v="10735"/>
        <n v="10739"/>
        <n v="10710"/>
        <n v="10712"/>
        <n v="10713"/>
        <n v="10714"/>
        <n v="10689"/>
        <n v="10690"/>
        <n v="10695"/>
        <n v="10674"/>
        <n v="10681"/>
        <n v="10652"/>
        <n v="10658"/>
        <n v="10659"/>
        <n v="10663"/>
        <n v="10665"/>
        <n v="10668"/>
        <n v="10636"/>
        <n v="10639"/>
        <n v="10618"/>
        <n v="10623"/>
        <n v="10611"/>
        <n v="10591"/>
        <n v="10564"/>
        <n v="10576"/>
        <n v="10551"/>
        <n v="10556"/>
        <n v="10543"/>
        <n v="10526"/>
        <n v="10528"/>
        <n v="10507"/>
        <n v="10512"/>
        <n v="10514"/>
        <n v="10524"/>
        <n v="10492"/>
        <n v="10476"/>
        <n v="10478"/>
        <n v="10486"/>
        <n v="10453"/>
        <n v="10460"/>
        <n v="10464"/>
        <n v="10465"/>
        <n v="10448"/>
        <n v="10413"/>
        <n v="10415"/>
        <n v="10421"/>
        <n v="10424"/>
        <n v="10429"/>
        <n v="10398"/>
        <n v="10409"/>
        <n v="10384"/>
        <n v="10357"/>
        <n v="10366"/>
        <n v="10367"/>
        <n v="10342"/>
        <n v="10344"/>
        <n v="10334"/>
        <n v="10304"/>
        <n v="10291"/>
        <n v="10297"/>
        <n v="10268"/>
        <n v="10244"/>
        <n v="10254"/>
        <n v="10256"/>
        <n v="10230"/>
        <n v="10222"/>
        <n v="10212"/>
        <n v="10213"/>
        <n v="10215"/>
        <n v="10186"/>
        <n v="10192"/>
        <n v="10201"/>
        <n v="10166"/>
        <n v="10167"/>
        <n v="10170"/>
        <n v="10177"/>
        <n v="10179"/>
        <n v="10106"/>
        <n v="10098"/>
        <n v="10038"/>
        <n v="9994"/>
        <n v="9988"/>
        <n v="9989"/>
        <n v="9993"/>
        <n v="9959"/>
        <n v="9943"/>
        <n v="9954"/>
        <n v="9957"/>
        <n v="9919"/>
        <n v="9891"/>
        <n v="9893"/>
        <n v="9876"/>
        <n v="9850"/>
        <n v="9832"/>
        <n v="9836"/>
        <n v="9837"/>
        <n v="9810"/>
        <n v="9801"/>
        <n v="9803"/>
        <n v="9806"/>
        <n v="9776"/>
        <n v="9735"/>
        <n v="9736"/>
        <n v="9740"/>
        <n v="9728"/>
        <n v="9687"/>
        <n v="9663"/>
        <n v="9669"/>
        <n v="9671"/>
        <n v="9637"/>
        <n v="9608"/>
        <n v="9611"/>
        <n v="9576"/>
        <n v="9517"/>
        <n v="9499"/>
        <n v="9502"/>
        <n v="9493"/>
        <n v="9466"/>
        <n v="9467"/>
        <n v="9440"/>
        <n v="9450"/>
        <n v="9425"/>
        <n v="9427"/>
        <n v="9432"/>
        <n v="9436"/>
        <n v="9437"/>
        <n v="9402"/>
        <n v="9371"/>
        <n v="9373"/>
        <n v="9379"/>
        <n v="9347"/>
        <n v="9358"/>
        <n v="9331"/>
        <n v="9338"/>
        <n v="9341"/>
        <n v="9310"/>
        <n v="9314"/>
        <n v="9301"/>
        <n v="9277"/>
        <n v="9261"/>
        <n v="9265"/>
        <n v="9270"/>
        <n v="9239"/>
        <n v="9243"/>
        <n v="9235"/>
        <n v="9223"/>
        <n v="9224"/>
        <n v="9232"/>
        <n v="9215"/>
        <n v="9199"/>
        <n v="9207"/>
        <n v="9177"/>
        <n v="9184"/>
        <n v="9189"/>
        <n v="9156"/>
        <n v="9163"/>
        <n v="9136"/>
        <n v="9137"/>
        <n v="9139"/>
        <n v="9146"/>
        <n v="9128"/>
        <n v="9111"/>
        <n v="9081"/>
        <n v="9085"/>
        <n v="9062"/>
        <n v="9037"/>
        <n v="9040"/>
        <n v="9041"/>
        <n v="9043"/>
        <n v="9044"/>
        <n v="9046"/>
        <n v="9034"/>
        <n v="8997"/>
        <n v="8981"/>
        <n v="8989"/>
        <n v="8978"/>
        <n v="8963"/>
        <n v="8939"/>
        <n v="8922"/>
        <n v="8912"/>
        <n v="8900"/>
        <n v="8885"/>
        <n v="8888"/>
        <n v="8867"/>
        <n v="8868"/>
        <n v="8870"/>
        <n v="8843"/>
        <n v="8845"/>
        <n v="8823"/>
        <n v="8837"/>
        <n v="8815"/>
        <n v="8801"/>
        <n v="8781"/>
        <n v="8770"/>
        <n v="8775"/>
        <n v="8748"/>
        <n v="8751"/>
        <n v="8755"/>
        <n v="8732"/>
        <n v="8736"/>
        <n v="8740"/>
        <n v="8709"/>
        <n v="8715"/>
        <n v="8682"/>
        <n v="8687"/>
        <n v="8665"/>
        <n v="8674"/>
        <n v="8677"/>
        <n v="8647"/>
        <n v="8623"/>
        <n v="8626"/>
        <n v="8634"/>
        <n v="8638"/>
        <n v="8621"/>
        <n v="8605"/>
        <n v="8583"/>
        <n v="8554"/>
        <n v="8562"/>
        <n v="8547"/>
        <n v="8516"/>
        <n v="8476"/>
        <n v="8479"/>
        <n v="8485"/>
        <n v="8486"/>
        <n v="8488"/>
        <n v="8454"/>
        <n v="8469"/>
        <n v="8436"/>
        <n v="8432"/>
        <n v="8416"/>
        <n v="8426"/>
        <n v="8428"/>
        <n v="8393"/>
        <n v="8371"/>
        <n v="8373"/>
        <n v="8351"/>
        <n v="8357"/>
        <n v="8363"/>
        <n v="8345"/>
        <n v="8324"/>
        <n v="8327"/>
        <n v="8306"/>
        <n v="8281"/>
        <n v="8263"/>
        <n v="8231"/>
        <n v="8199"/>
        <n v="8212"/>
        <n v="8179"/>
        <n v="8183"/>
        <n v="8184"/>
        <n v="8192"/>
        <n v="8159"/>
        <n v="8172"/>
        <n v="8144"/>
        <n v="8130"/>
        <n v="8131"/>
        <n v="8134"/>
        <n v="8135"/>
        <n v="8136"/>
        <n v="8100"/>
        <n v="8106"/>
        <n v="8074"/>
        <n v="8076"/>
        <n v="8059"/>
        <n v="8052"/>
        <n v="8024"/>
        <n v="8002"/>
        <n v="7984"/>
        <n v="7993"/>
        <n v="7998"/>
        <n v="8001"/>
        <n v="7969"/>
        <n v="7978"/>
        <n v="7965"/>
        <n v="7948"/>
        <n v="7950"/>
        <n v="7952"/>
        <n v="7953"/>
        <n v="7954"/>
        <n v="7956"/>
        <n v="7957"/>
        <n v="7959"/>
        <n v="7962"/>
        <n v="7963"/>
        <n v="7933"/>
        <n v="7942"/>
        <n v="7911"/>
        <n v="7914"/>
        <n v="7919"/>
        <n v="7923"/>
        <n v="7927"/>
        <n v="7910"/>
        <n v="7904"/>
        <n v="7906"/>
        <n v="7876"/>
        <n v="7885"/>
        <n v="7886"/>
        <n v="7838"/>
        <n v="7844"/>
        <n v="7846"/>
        <n v="7852"/>
        <n v="7826"/>
        <n v="7834"/>
        <n v="7804"/>
        <n v="7810"/>
        <n v="7814"/>
        <n v="7789"/>
        <n v="7795"/>
        <n v="7766"/>
        <n v="7770"/>
        <n v="7743"/>
        <n v="7723"/>
        <n v="7710"/>
        <n v="7688"/>
        <n v="7691"/>
        <n v="7692"/>
        <n v="7674"/>
        <n v="7666"/>
        <n v="7640"/>
        <n v="7596"/>
        <n v="7579"/>
        <n v="7590"/>
        <n v="7591"/>
        <n v="7569"/>
        <n v="7571"/>
        <n v="7540"/>
        <n v="7541"/>
        <n v="7550"/>
        <n v="7551"/>
        <n v="7552"/>
        <n v="7554"/>
        <n v="7519"/>
        <n v="7525"/>
        <n v="7529"/>
        <n v="7533"/>
        <n v="7497"/>
        <n v="7487"/>
        <n v="7490"/>
        <n v="7450"/>
        <n v="7432"/>
        <n v="7433"/>
        <n v="7434"/>
        <n v="7439"/>
        <n v="7422"/>
        <n v="7386"/>
        <n v="7398"/>
        <n v="7377"/>
        <n v="7351"/>
        <n v="7318"/>
        <n v="7299"/>
        <n v="7283"/>
        <n v="7259"/>
        <n v="7268"/>
        <n v="7252"/>
        <n v="7254"/>
        <n v="7240"/>
        <n v="7225"/>
        <n v="7228"/>
        <n v="7230"/>
        <n v="7210"/>
        <n v="7218"/>
        <n v="7186"/>
        <n v="7166"/>
        <n v="7173"/>
        <n v="7180"/>
        <n v="7161"/>
        <n v="7164"/>
        <n v="7138"/>
        <n v="7142"/>
        <n v="7114"/>
        <n v="7117"/>
        <n v="7095"/>
        <n v="7098"/>
        <n v="7099"/>
        <n v="7102"/>
        <n v="7103"/>
        <n v="7087"/>
        <n v="7068"/>
        <n v="7050"/>
        <n v="7056"/>
        <n v="7059"/>
        <n v="7032"/>
        <n v="7038"/>
        <n v="7039"/>
        <n v="7040"/>
        <n v="7042"/>
        <n v="7026"/>
        <n v="7012"/>
        <n v="7014"/>
        <n v="7018"/>
        <n v="6991"/>
        <n v="6994"/>
        <n v="6996"/>
        <n v="7003"/>
        <n v="6978"/>
        <n v="6937"/>
        <n v="6943"/>
        <n v="6944"/>
        <n v="6947"/>
        <n v="6921"/>
        <n v="6905"/>
        <n v="6911"/>
        <n v="6915"/>
        <n v="6900"/>
        <n v="6884"/>
        <n v="6888"/>
        <n v="6890"/>
        <n v="6892"/>
        <n v="6893"/>
        <n v="6872"/>
        <n v="6875"/>
        <n v="6876"/>
        <n v="6881"/>
        <n v="6855"/>
        <n v="6834"/>
        <n v="6839"/>
        <n v="6816"/>
        <n v="6820"/>
        <n v="6822"/>
        <n v="6785"/>
        <n v="6786"/>
        <n v="6760"/>
        <n v="6765"/>
        <n v="6769"/>
        <n v="6772"/>
        <n v="6759"/>
        <n v="6748"/>
        <n v="6750"/>
        <n v="6752"/>
        <n v="6755"/>
        <n v="6757"/>
        <n v="6735"/>
        <n v="6740"/>
        <n v="6706"/>
        <n v="6715"/>
        <n v="6717"/>
        <n v="6688"/>
        <n v="6689"/>
        <n v="6690"/>
        <n v="6704"/>
        <n v="6672"/>
        <n v="6680"/>
        <n v="6684"/>
        <n v="6659"/>
        <n v="6662"/>
        <n v="6635"/>
        <n v="6616"/>
        <n v="6623"/>
        <n v="6631"/>
        <n v="6600"/>
        <n v="6606"/>
        <n v="6607"/>
        <n v="6568"/>
        <n v="6545"/>
        <n v="6546"/>
        <n v="6558"/>
        <n v="6530"/>
        <n v="6536"/>
        <n v="6541"/>
        <n v="6508"/>
        <n v="6510"/>
        <n v="6492"/>
        <n v="6497"/>
        <n v="6481"/>
        <n v="6455"/>
        <n v="6460"/>
        <n v="6445"/>
        <n v="6450"/>
        <n v="6451"/>
        <n v="6406"/>
        <n v="6381"/>
        <n v="6382"/>
        <n v="6374"/>
        <n v="6376"/>
        <n v="6346"/>
        <n v="6347"/>
        <n v="6353"/>
        <n v="6323"/>
        <n v="6328"/>
        <n v="6311"/>
        <n v="6312"/>
        <n v="6287"/>
        <n v="6244"/>
        <n v="6239"/>
        <n v="6240"/>
        <n v="6242"/>
        <n v="6197"/>
        <n v="6200"/>
        <n v="6178"/>
        <n v="6169"/>
        <n v="6153"/>
        <n v="6165"/>
        <n v="6132"/>
        <n v="6133"/>
        <n v="6139"/>
        <n v="6113"/>
        <n v="6127"/>
        <n v="6097"/>
        <n v="6078"/>
        <n v="6083"/>
        <n v="6088"/>
        <n v="6065"/>
        <n v="6041"/>
        <n v="6049"/>
        <n v="6055"/>
        <n v="6021"/>
        <n v="6029"/>
        <n v="6004"/>
        <n v="6005"/>
        <n v="6013"/>
        <n v="5988"/>
        <n v="5999"/>
        <n v="5980"/>
        <n v="5961"/>
        <n v="5934"/>
        <n v="5763"/>
        <n v="5751"/>
        <n v="5762"/>
        <n v="5725"/>
        <n v="5726"/>
        <n v="5705"/>
        <n v="5674"/>
        <n v="5687"/>
        <n v="5651"/>
        <n v="5625"/>
        <n v="5626"/>
        <n v="5584"/>
        <n v="5591"/>
        <n v="5599"/>
        <n v="5583"/>
        <n v="5575"/>
        <n v="5549"/>
        <n v="5554"/>
        <n v="5535"/>
        <n v="5541"/>
        <n v="5511"/>
        <n v="5396"/>
        <n v="5342"/>
        <n v="5347"/>
        <n v="5332"/>
        <n v="5333"/>
        <n v="5279"/>
        <n v="5252"/>
        <n v="5215"/>
        <n v="5218"/>
        <n v="5195"/>
        <n v="5207"/>
        <n v="5172"/>
        <n v="5174"/>
        <n v="5144"/>
        <n v="5149"/>
        <n v="5114"/>
        <n v="5118"/>
        <n v="5119"/>
        <n v="5124"/>
        <n v="5130"/>
        <n v="5101"/>
        <n v="5106"/>
        <n v="5109"/>
        <n v="5094"/>
        <n v="5084"/>
        <n v="5071"/>
        <n v="5073"/>
        <n v="5043"/>
        <n v="5048"/>
        <n v="5052"/>
        <n v="5022"/>
        <n v="5035"/>
        <n v="5036"/>
        <n v="5012"/>
        <n v="4996"/>
        <n v="4981"/>
        <n v="4969"/>
        <n v="4970"/>
        <n v="4976"/>
        <n v="4977"/>
        <n v="4946"/>
        <n v="4959"/>
        <n v="4929"/>
        <n v="4934"/>
        <n v="4938"/>
        <n v="4914"/>
        <n v="4918"/>
        <n v="4926"/>
        <n v="4873"/>
        <n v="4878"/>
        <n v="4880"/>
        <n v="4886"/>
        <n v="4863"/>
        <n v="4868"/>
        <n v="4839"/>
        <n v="4840"/>
        <n v="4847"/>
        <n v="4851"/>
        <n v="4852"/>
        <n v="4829"/>
        <n v="4805"/>
        <n v="4809"/>
        <n v="4813"/>
        <n v="4814"/>
        <n v="4802"/>
        <n v="4789"/>
        <n v="4778"/>
        <n v="4781"/>
        <n v="4735"/>
        <n v="4713"/>
        <n v="4716"/>
        <n v="4718"/>
        <n v="4719"/>
        <n v="4724"/>
        <n v="4694"/>
        <n v="4660"/>
        <n v="4673"/>
        <n v="4650"/>
        <n v="4655"/>
        <n v="4638"/>
        <n v="4599"/>
        <n v="4573"/>
        <n v="4557"/>
        <n v="4567"/>
        <n v="4519"/>
        <n v="4498"/>
        <n v="4481"/>
        <n v="4486"/>
        <n v="4493"/>
        <n v="4459"/>
        <n v="4469"/>
        <n v="4472"/>
        <n v="4445"/>
        <n v="4449"/>
        <n v="4426"/>
        <n v="4431"/>
        <n v="4436"/>
        <n v="4405"/>
        <n v="4406"/>
        <n v="4401"/>
        <n v="4367"/>
        <n v="4372"/>
        <n v="4379"/>
        <n v="4365"/>
        <n v="4357"/>
        <n v="4364"/>
        <n v="4346"/>
        <n v="4316"/>
        <n v="4327"/>
        <n v="4300"/>
        <n v="4304"/>
        <n v="4308"/>
        <n v="4311"/>
        <n v="4276"/>
        <n v="4282"/>
        <n v="4240"/>
        <n v="4247"/>
        <n v="4222"/>
        <n v="4231"/>
        <n v="4236"/>
        <n v="4237"/>
        <n v="4205"/>
        <n v="4208"/>
        <n v="4220"/>
        <n v="4192"/>
        <n v="4195"/>
        <n v="4184"/>
        <n v="4168"/>
        <n v="4173"/>
        <n v="4174"/>
        <n v="4179"/>
        <n v="4165"/>
        <n v="4148"/>
        <n v="4155"/>
        <n v="4161"/>
        <n v="4117"/>
        <n v="4065"/>
        <n v="4042"/>
        <n v="4030"/>
        <n v="4028"/>
        <n v="3994"/>
        <n v="4003"/>
        <n v="4004"/>
        <n v="3991"/>
        <n v="3980"/>
        <n v="3957"/>
        <n v="3959"/>
        <n v="3945"/>
        <n v="3922"/>
        <n v="3925"/>
        <n v="3912"/>
        <n v="3930"/>
        <n v="3899"/>
        <n v="3900"/>
        <n v="3904"/>
        <n v="3905"/>
        <n v="3882"/>
        <n v="3863"/>
        <n v="3864"/>
        <n v="3852"/>
        <n v="3832"/>
        <n v="3782"/>
        <n v="3795"/>
        <n v="3766"/>
        <n v="3770"/>
        <n v="3772"/>
        <n v="3748"/>
        <n v="3723"/>
        <n v="3736"/>
        <n v="3737"/>
        <n v="3738"/>
        <n v="3739"/>
        <n v="3740"/>
        <n v="3692"/>
        <n v="3697"/>
        <n v="3700"/>
        <n v="3704"/>
        <n v="3677"/>
        <n v="3685"/>
        <n v="3652"/>
        <n v="3655"/>
        <n v="3650"/>
        <n v="3634"/>
        <n v="3636"/>
        <n v="3640"/>
        <n v="3616"/>
        <n v="3624"/>
        <n v="3586"/>
        <n v="3571"/>
        <n v="3546"/>
        <n v="3551"/>
        <n v="3526"/>
        <n v="3487"/>
        <n v="3499"/>
        <n v="3470"/>
        <n v="3484"/>
        <n v="3455"/>
        <n v="3459"/>
        <n v="3460"/>
        <n v="3463"/>
        <n v="3414"/>
        <n v="3412"/>
        <n v="3406"/>
        <n v="3407"/>
        <n v="3411"/>
        <n v="3380"/>
        <n v="3391"/>
        <n v="3359"/>
        <n v="3360"/>
        <n v="3368"/>
        <n v="3374"/>
        <n v="3344"/>
        <n v="3354"/>
        <n v="3322"/>
        <n v="3328"/>
        <n v="3329"/>
        <n v="3330"/>
        <n v="3331"/>
        <n v="3333"/>
        <n v="3315"/>
        <n v="3318"/>
        <n v="3289"/>
        <n v="3295"/>
        <n v="3283"/>
        <n v="3256"/>
        <n v="3265"/>
        <n v="3266"/>
        <n v="3234"/>
        <n v="3244"/>
        <n v="3215"/>
        <n v="3221"/>
        <n v="3225"/>
        <n v="3213"/>
        <n v="3177"/>
        <n v="3194"/>
        <n v="3169"/>
        <n v="3170"/>
        <n v="3157"/>
        <n v="3125"/>
        <n v="3134"/>
        <n v="3117"/>
        <n v="3121"/>
        <n v="3090"/>
        <n v="3055"/>
        <n v="3046"/>
        <n v="3048"/>
        <n v="3015"/>
        <n v="3023"/>
        <n v="3029"/>
        <n v="2997"/>
        <n v="2998"/>
        <n v="2995"/>
        <n v="2981"/>
        <n v="2983"/>
        <n v="2986"/>
        <n v="2962"/>
        <n v="2965"/>
        <n v="2942"/>
        <n v="2955"/>
        <n v="2902"/>
        <n v="2889"/>
        <n v="2895"/>
        <n v="2896"/>
        <n v="2877"/>
        <n v="2859"/>
        <n v="2860"/>
        <n v="2837"/>
        <n v="2838"/>
        <n v="2816"/>
        <n v="2793"/>
        <n v="2800"/>
        <n v="2804"/>
        <n v="2806"/>
        <n v="2779"/>
        <n v="2761"/>
        <n v="2739"/>
        <n v="2718"/>
        <n v="2721"/>
        <n v="2727"/>
        <n v="2704"/>
        <n v="2709"/>
        <n v="2712"/>
        <n v="2694"/>
        <n v="2661"/>
        <n v="2675"/>
        <n v="2676"/>
        <n v="2624"/>
        <n v="2630"/>
        <n v="2609"/>
        <n v="2616"/>
        <n v="2617"/>
        <n v="2588"/>
        <n v="2566"/>
        <n v="2577"/>
        <n v="2546"/>
        <n v="2552"/>
        <n v="2555"/>
        <n v="2507"/>
        <n v="2517"/>
        <n v="2487"/>
        <n v="2501"/>
        <n v="2446"/>
        <n v="2465"/>
        <n v="2438"/>
        <n v="2444"/>
        <n v="2426"/>
        <n v="2411"/>
        <n v="2412"/>
        <n v="2413"/>
        <n v="2405"/>
        <n v="2370"/>
        <n v="2376"/>
        <n v="2349"/>
        <n v="2363"/>
        <n v="2326"/>
        <n v="2319"/>
        <n v="2324"/>
        <n v="2293"/>
        <n v="2269"/>
        <n v="2276"/>
        <n v="2277"/>
        <n v="2250"/>
        <n v="2260"/>
        <n v="2262"/>
        <n v="2233"/>
        <n v="2237"/>
        <n v="2217"/>
        <n v="2222"/>
        <n v="2199"/>
        <n v="2205"/>
        <n v="2186"/>
        <n v="2175"/>
        <n v="2147"/>
        <n v="2160"/>
        <n v="2164"/>
        <n v="2128"/>
        <n v="2138"/>
        <n v="2140"/>
        <n v="2112"/>
        <n v="2124"/>
        <n v="2087"/>
        <n v="2097"/>
        <n v="2069"/>
        <n v="2071"/>
        <n v="2076"/>
        <n v="2050"/>
        <n v="2029"/>
        <n v="2008"/>
        <n v="2010"/>
        <n v="2014"/>
        <n v="2022"/>
        <n v="2006"/>
        <n v="2025"/>
        <n v="1996"/>
        <n v="1967"/>
        <n v="1968"/>
        <n v="1971"/>
        <n v="1984"/>
        <n v="1947"/>
        <n v="1950"/>
        <n v="1952"/>
        <n v="1955"/>
        <n v="1962"/>
        <n v="1944"/>
        <n v="1914"/>
        <n v="1894"/>
        <n v="1905"/>
        <n v="1850"/>
        <n v="1852"/>
        <n v="1855"/>
        <n v="1857"/>
        <n v="1860"/>
        <n v="1808"/>
        <n v="1819"/>
        <n v="1825"/>
        <n v="1790"/>
        <n v="1802"/>
        <n v="1803"/>
        <n v="1773"/>
        <n v="1781"/>
        <n v="1766"/>
        <n v="1753"/>
        <n v="1757"/>
        <n v="1758"/>
        <n v="1759"/>
        <n v="1760"/>
        <n v="1737"/>
        <n v="1741"/>
        <n v="1742"/>
        <n v="1727"/>
        <n v="1722"/>
        <n v="1724"/>
        <n v="1696"/>
        <n v="1697"/>
        <n v="1705"/>
        <n v="1706"/>
        <n v="1707"/>
        <n v="1675"/>
        <n v="1686"/>
        <n v="1634"/>
        <n v="1635"/>
        <n v="1638"/>
        <n v="1642"/>
        <n v="1615"/>
        <n v="1617"/>
        <n v="1619"/>
        <n v="1602"/>
        <n v="1606"/>
        <n v="1588"/>
        <n v="1590"/>
        <n v="1593"/>
        <n v="1575"/>
        <n v="1559"/>
        <n v="1562"/>
        <n v="1538"/>
        <n v="1528"/>
        <n v="1530"/>
        <n v="1505"/>
        <n v="1506"/>
        <n v="1508"/>
        <n v="1512"/>
        <n v="1514"/>
        <n v="1517"/>
        <n v="1481"/>
        <n v="1488"/>
        <n v="1489"/>
        <n v="1496"/>
        <n v="1461"/>
        <n v="1469"/>
        <n v="1472"/>
        <n v="1477"/>
        <n v="1442"/>
        <n v="1448"/>
        <n v="1453"/>
        <n v="1454"/>
        <n v="1424"/>
        <n v="1413"/>
        <n v="1386"/>
        <n v="1387"/>
        <n v="1389"/>
        <n v="1400"/>
        <n v="670"/>
        <n v="654"/>
        <n v="657"/>
        <n v="607"/>
        <n v="570"/>
        <n v="105027"/>
        <n v="108327"/>
        <n v="108331"/>
        <n v="145930"/>
        <n v="146045"/>
        <n v="146072"/>
        <n v="146152"/>
        <n v="146159"/>
        <n v="146192"/>
        <n v="146205"/>
        <n v="146206"/>
        <n v="146214"/>
        <n v="146234"/>
        <n v="146266"/>
        <n v="146324"/>
        <n v="146328"/>
        <n v="146334"/>
        <n v="146340"/>
        <n v="146341"/>
        <n v="146409"/>
        <n v="146451"/>
        <n v="146454"/>
        <n v="146457"/>
        <n v="146474"/>
        <n v="146479"/>
        <n v="146485"/>
        <n v="146610"/>
        <n v="146651"/>
        <n v="146702"/>
        <n v="146826"/>
        <n v="146840"/>
        <n v="146877"/>
        <n v="146986"/>
        <n v="146993"/>
        <n v="145657"/>
        <n v="146790"/>
        <n v="147873"/>
        <n v="147965"/>
        <n v="147984"/>
        <n v="148012"/>
        <n v="148028"/>
        <n v="148051"/>
        <n v="148057"/>
        <n v="148065"/>
        <n v="148066"/>
        <n v="148081"/>
        <n v="148083"/>
        <n v="148089"/>
        <n v="148098"/>
        <n v="148101"/>
        <n v="148104"/>
        <n v="148106"/>
        <n v="148146"/>
        <n v="148158"/>
        <n v="148168"/>
        <n v="148175"/>
        <n v="148196"/>
        <n v="148217"/>
        <n v="148219"/>
        <n v="148223"/>
        <n v="148251"/>
        <n v="148272"/>
        <n v="148293"/>
        <n v="148298"/>
        <n v="148304"/>
        <n v="148324"/>
        <n v="148325"/>
        <n v="148343"/>
        <n v="148349"/>
        <n v="148352"/>
        <n v="148353"/>
        <n v="148370"/>
        <n v="148383"/>
        <n v="148384"/>
        <n v="148388"/>
        <n v="148424"/>
        <n v="148447"/>
        <n v="148453"/>
        <n v="148454"/>
        <n v="148456"/>
        <n v="148460"/>
        <n v="148466"/>
        <n v="148469"/>
        <n v="148473"/>
        <n v="148475"/>
        <n v="148483"/>
        <n v="148495"/>
        <n v="148539"/>
        <n v="148548"/>
        <n v="148571"/>
        <n v="148589"/>
        <n v="148603"/>
        <n v="148611"/>
        <n v="148629"/>
        <n v="148642"/>
        <n v="148796"/>
        <n v="148830"/>
        <n v="148842"/>
        <n v="148847"/>
        <n v="148851"/>
        <n v="148929"/>
        <n v="148956"/>
        <n v="148963"/>
        <n v="149242"/>
        <n v="149250"/>
        <n v="149256"/>
        <n v="149260"/>
        <n v="149271"/>
        <n v="149274"/>
        <n v="149279"/>
        <n v="149289"/>
        <n v="149290"/>
        <n v="149296"/>
        <n v="149312"/>
        <n v="149326"/>
        <n v="149330"/>
        <n v="149333"/>
        <n v="149355"/>
        <n v="149359"/>
        <n v="149368"/>
        <n v="149371"/>
        <n v="149375"/>
        <n v="149377"/>
        <n v="149379"/>
        <n v="149386"/>
        <n v="149398"/>
        <n v="149401"/>
        <n v="149407"/>
        <n v="149408"/>
        <n v="149433"/>
        <n v="149490"/>
        <n v="149494"/>
        <n v="149507"/>
        <n v="149523"/>
        <n v="149532"/>
        <n v="149737"/>
        <n v="149740"/>
        <n v="149838"/>
        <n v="149855"/>
        <n v="149863"/>
        <n v="149877"/>
        <n v="149878"/>
        <n v="149893"/>
        <n v="148003"/>
        <n v="148831"/>
        <n v="149540"/>
        <n v="151679"/>
        <n v="151688"/>
        <n v="151722"/>
        <n v="151725"/>
        <n v="151736"/>
        <n v="151738"/>
        <n v="151750"/>
        <n v="151757"/>
        <n v="151781"/>
        <n v="151785"/>
        <n v="151786"/>
        <n v="151798"/>
        <n v="151803"/>
        <n v="151806"/>
        <n v="151822"/>
        <n v="151823"/>
        <n v="151826"/>
        <n v="151828"/>
        <n v="152359"/>
        <n v="152371"/>
        <n v="152377"/>
        <n v="152379"/>
        <n v="152390"/>
        <n v="152393"/>
        <n v="152394"/>
        <n v="152432"/>
        <n v="152452"/>
        <n v="152461"/>
        <n v="152480"/>
        <n v="152482"/>
        <n v="152498"/>
        <n v="152505"/>
        <n v="152508"/>
        <n v="152513"/>
        <n v="152514"/>
        <n v="152524"/>
        <n v="152525"/>
        <n v="152541"/>
        <n v="152554"/>
        <n v="152557"/>
        <n v="152562"/>
        <n v="152567"/>
        <n v="152572"/>
        <n v="152574"/>
        <n v="152575"/>
        <n v="152591"/>
        <n v="152595"/>
        <n v="152597"/>
        <n v="152599"/>
        <n v="152603"/>
        <n v="152606"/>
        <n v="152615"/>
        <n v="152631"/>
        <n v="152636"/>
        <n v="152639"/>
        <n v="152640"/>
        <n v="152642"/>
        <n v="152655"/>
        <n v="152673"/>
        <n v="152687"/>
        <n v="152697"/>
        <n v="152699"/>
        <n v="152682"/>
        <n v="153321"/>
        <n v="153330"/>
        <n v="153337"/>
        <n v="152537"/>
        <n v="152546"/>
        <n v="20382"/>
        <n v="6301"/>
        <n v="146483"/>
        <n v="147979"/>
        <n v="148005"/>
        <n v="148201"/>
        <n v="148250"/>
        <n v="148281"/>
        <n v="148337"/>
        <n v="148362"/>
        <n v="148418"/>
        <n v="148459"/>
        <n v="148777"/>
        <n v="149254"/>
        <n v="149266"/>
        <n v="149373"/>
        <n v="149472"/>
        <n v="149487"/>
        <n v="149542"/>
        <n v="149796"/>
        <n v="149815"/>
        <n v="149849"/>
        <n v="149858"/>
        <n v="149896"/>
        <n v="152357"/>
        <n v="152384"/>
        <n v="152657"/>
        <n v="152676"/>
        <n v="1375"/>
        <n v="1733"/>
        <n v="4998"/>
        <n v="7610"/>
        <n v="7945"/>
        <n v="1797"/>
        <n v="8233"/>
        <n v="8391"/>
        <n v="8766"/>
        <n v="9324"/>
        <n v="9389"/>
        <n v="156633"/>
        <n v="156639"/>
        <n v="156673"/>
        <n v="156687"/>
        <n v="156731"/>
        <n v="156737"/>
        <n v="156740"/>
        <n v="156771"/>
        <n v="156778"/>
        <n v="156799"/>
        <n v="156800"/>
        <n v="156802"/>
        <n v="156828"/>
        <n v="156857"/>
        <n v="156864"/>
        <n v="156865"/>
        <n v="156880"/>
        <n v="156882"/>
        <n v="156885"/>
        <n v="156915"/>
        <n v="156923"/>
        <n v="156924"/>
        <n v="156929"/>
        <n v="156936"/>
        <n v="156961"/>
        <n v="156969"/>
        <n v="156982"/>
        <n v="156987"/>
        <n v="156990"/>
        <n v="156996"/>
        <n v="157006"/>
        <n v="157010"/>
        <n v="157036"/>
        <n v="157044"/>
        <n v="157050"/>
        <n v="157058"/>
        <n v="157067"/>
        <n v="157068"/>
        <n v="157078"/>
        <n v="157125"/>
        <n v="157131"/>
        <n v="157134"/>
        <n v="157137"/>
        <n v="157138"/>
        <n v="157145"/>
        <n v="157164"/>
        <n v="157169"/>
        <n v="157187"/>
        <n v="157208"/>
        <n v="157229"/>
        <n v="157242"/>
        <n v="157244"/>
        <n v="157252"/>
        <n v="157273"/>
        <n v="157363"/>
        <n v="157368"/>
        <n v="157374"/>
        <n v="157389"/>
        <n v="157405"/>
        <n v="157416"/>
        <n v="157419"/>
        <n v="157421"/>
        <n v="157422"/>
        <n v="157442"/>
        <n v="157454"/>
        <n v="157461"/>
        <n v="157470"/>
        <n v="157489"/>
        <n v="157495"/>
        <n v="157527"/>
        <n v="157562"/>
        <n v="157564"/>
        <n v="157572"/>
        <n v="157601"/>
        <n v="157618"/>
        <n v="157621"/>
        <n v="157625"/>
        <n v="157629"/>
        <n v="157690"/>
        <n v="157698"/>
        <n v="157708"/>
        <n v="157710"/>
        <n v="157715"/>
        <n v="157728"/>
        <n v="157734"/>
        <n v="157747"/>
        <n v="157760"/>
        <n v="157762"/>
        <n v="157769"/>
        <n v="157770"/>
        <n v="157774"/>
        <n v="157776"/>
        <n v="157784"/>
        <n v="157791"/>
        <n v="157792"/>
        <n v="157810"/>
        <n v="157811"/>
        <n v="157844"/>
        <n v="157845"/>
        <n v="157889"/>
        <n v="157900"/>
        <n v="157902"/>
        <n v="157906"/>
        <n v="157917"/>
        <n v="157922"/>
        <n v="157924"/>
        <n v="157945"/>
        <n v="157964"/>
        <n v="157969"/>
        <n v="157985"/>
        <n v="157987"/>
        <n v="158015"/>
        <n v="158023"/>
        <n v="158029"/>
        <n v="158035"/>
        <n v="158042"/>
        <n v="158049"/>
        <n v="158052"/>
        <n v="158089"/>
        <n v="158093"/>
        <n v="158110"/>
        <n v="158115"/>
        <n v="158134"/>
        <n v="158145"/>
        <n v="158148"/>
        <n v="158167"/>
        <n v="158172"/>
        <n v="158182"/>
        <n v="158183"/>
        <n v="158185"/>
        <n v="158192"/>
        <n v="158206"/>
        <n v="158229"/>
        <n v="158231"/>
        <n v="158237"/>
        <n v="158242"/>
        <n v="158243"/>
        <n v="1364"/>
        <n v="158934"/>
        <n v="158944"/>
        <n v="158957"/>
        <n v="158960"/>
        <n v="158980"/>
        <n v="158989"/>
        <n v="158995"/>
        <n v="159008"/>
        <n v="159016"/>
        <n v="159024"/>
        <n v="159031"/>
        <n v="159035"/>
        <n v="159042"/>
        <n v="159068"/>
        <n v="159078"/>
        <n v="159089"/>
        <n v="159090"/>
        <n v="159106"/>
        <n v="159111"/>
        <n v="159114"/>
        <n v="159116"/>
        <n v="159118"/>
        <n v="159120"/>
        <n v="159134"/>
        <n v="159135"/>
        <n v="159141"/>
        <n v="159147"/>
        <n v="159150"/>
        <n v="159165"/>
        <n v="159167"/>
        <n v="159180"/>
        <n v="159182"/>
        <n v="159184"/>
        <n v="159192"/>
        <n v="159196"/>
        <n v="159199"/>
        <n v="159202"/>
        <n v="159209"/>
        <n v="159210"/>
        <n v="159220"/>
        <n v="159256"/>
        <n v="159277"/>
        <n v="159282"/>
        <n v="159414"/>
        <n v="159423"/>
        <n v="159467"/>
        <n v="159478"/>
        <n v="159539"/>
        <n v="159549"/>
        <n v="159558"/>
        <n v="159565"/>
        <n v="159570"/>
        <n v="159571"/>
        <n v="160308"/>
        <n v="160318"/>
        <n v="160324"/>
        <n v="160345"/>
        <n v="160358"/>
        <n v="160387"/>
        <n v="160391"/>
        <n v="160394"/>
        <n v="160594"/>
        <n v="160609"/>
        <n v="160620"/>
        <n v="160625"/>
        <n v="160626"/>
        <n v="160639"/>
        <n v="160641"/>
        <n v="160644"/>
        <n v="160652"/>
        <n v="160675"/>
        <n v="160681"/>
        <n v="160689"/>
        <n v="160700"/>
        <n v="160702"/>
        <n v="160709"/>
        <n v="160819"/>
        <n v="160822"/>
        <n v="160832"/>
        <n v="160836"/>
        <n v="160840"/>
        <n v="160845"/>
        <n v="164133"/>
        <n v="164146"/>
        <n v="164158"/>
        <n v="164162"/>
        <n v="164679"/>
        <n v="164690"/>
        <n v="164699"/>
        <n v="164719"/>
        <n v="164723"/>
        <n v="164724"/>
        <n v="164728"/>
        <n v="164738"/>
        <n v="164759"/>
        <n v="164765"/>
        <n v="164769"/>
        <n v="164778"/>
        <n v="164780"/>
        <n v="164782"/>
        <n v="164799"/>
        <n v="164806"/>
        <n v="164810"/>
        <n v="164822"/>
        <n v="164831"/>
        <n v="164838"/>
        <n v="164840"/>
        <n v="164844"/>
        <n v="164847"/>
        <n v="164855"/>
        <n v="164862"/>
        <n v="164868"/>
        <n v="164885"/>
        <n v="164893"/>
        <n v="164897"/>
        <n v="164922"/>
        <n v="164924"/>
        <n v="164927"/>
        <n v="164930"/>
        <n v="164939"/>
        <n v="164947"/>
        <n v="164952"/>
        <n v="165322"/>
        <n v="12122"/>
        <n v="12128"/>
        <n v="12108"/>
        <n v="12111"/>
        <n v="12082"/>
        <n v="12066"/>
        <n v="12019"/>
        <n v="12027"/>
        <n v="12032"/>
        <n v="12033"/>
        <n v="12004"/>
        <n v="12006"/>
        <n v="11995"/>
        <n v="11984"/>
        <n v="11992"/>
        <n v="11993"/>
        <n v="11961"/>
        <n v="11967"/>
        <n v="11940"/>
        <n v="11938"/>
        <n v="11925"/>
        <n v="11931"/>
        <n v="11900"/>
        <n v="11882"/>
        <n v="11898"/>
        <n v="11865"/>
        <n v="11876"/>
        <n v="11852"/>
        <n v="11824"/>
        <n v="11839"/>
        <n v="11840"/>
        <n v="11818"/>
        <n v="11792"/>
        <n v="11797"/>
        <n v="11764"/>
        <n v="11766"/>
        <n v="11773"/>
        <n v="11776"/>
        <n v="11779"/>
        <n v="11751"/>
        <n v="11760"/>
        <n v="11728"/>
        <n v="11740"/>
        <n v="11720"/>
        <n v="11684"/>
        <n v="11690"/>
        <n v="11699"/>
        <n v="11665"/>
        <n v="11679"/>
        <n v="11645"/>
        <n v="11659"/>
        <n v="11629"/>
        <n v="11638"/>
        <n v="11607"/>
        <n v="11620"/>
        <n v="11578"/>
        <n v="11582"/>
        <n v="11583"/>
        <n v="11553"/>
        <n v="11554"/>
        <n v="11534"/>
        <n v="11535"/>
        <n v="11540"/>
        <n v="11514"/>
        <n v="11516"/>
        <n v="11528"/>
        <n v="11492"/>
        <n v="11493"/>
        <n v="11494"/>
        <n v="11500"/>
        <n v="11473"/>
        <n v="11476"/>
        <n v="11477"/>
        <n v="11483"/>
        <n v="11457"/>
        <n v="11463"/>
        <n v="11453"/>
        <n v="11443"/>
        <n v="11417"/>
        <n v="11428"/>
        <n v="11400"/>
        <n v="11403"/>
        <n v="11396"/>
        <n v="11383"/>
        <n v="11359"/>
        <n v="11368"/>
        <n v="11358"/>
        <n v="11348"/>
        <n v="11355"/>
        <n v="11322"/>
        <n v="11323"/>
        <n v="11325"/>
        <n v="11327"/>
        <n v="11332"/>
        <n v="11333"/>
        <n v="11338"/>
        <n v="11292"/>
        <n v="11295"/>
        <n v="11274"/>
        <n v="11279"/>
        <n v="11268"/>
        <n v="11253"/>
        <n v="11234"/>
        <n v="11245"/>
        <n v="11246"/>
        <n v="11209"/>
        <n v="11184"/>
        <n v="11169"/>
        <n v="11142"/>
        <n v="11147"/>
        <n v="11153"/>
        <n v="11155"/>
        <n v="11133"/>
        <n v="11137"/>
        <n v="11106"/>
        <n v="11107"/>
        <n v="11111"/>
        <n v="11090"/>
        <n v="11074"/>
        <n v="11076"/>
        <n v="11082"/>
        <n v="11036"/>
        <n v="11026"/>
        <n v="11028"/>
        <n v="11001"/>
        <n v="11006"/>
        <n v="11007"/>
        <n v="11013"/>
        <n v="10982"/>
        <n v="10994"/>
        <n v="10979"/>
        <n v="10968"/>
        <n v="10975"/>
        <n v="10976"/>
        <n v="10962"/>
        <n v="10897"/>
        <n v="10899"/>
        <n v="10907"/>
        <n v="10876"/>
        <n v="10884"/>
        <n v="10890"/>
        <n v="10858"/>
        <n v="10844"/>
        <n v="10845"/>
        <n v="10853"/>
        <n v="10823"/>
        <n v="10828"/>
        <n v="10802"/>
        <n v="10804"/>
        <n v="10816"/>
        <n v="10744"/>
        <n v="10755"/>
        <n v="10692"/>
        <n v="10701"/>
        <n v="10704"/>
        <n v="10671"/>
        <n v="10644"/>
        <n v="10647"/>
        <n v="10616"/>
        <n v="10630"/>
        <n v="10600"/>
        <n v="10606"/>
        <n v="10612"/>
        <n v="10614"/>
        <n v="10586"/>
        <n v="10566"/>
        <n v="10552"/>
        <n v="10530"/>
        <n v="10541"/>
        <n v="10508"/>
        <n v="10509"/>
        <n v="10496"/>
        <n v="10502"/>
        <n v="10505"/>
        <n v="10452"/>
        <n v="10442"/>
        <n v="10416"/>
        <n v="10419"/>
        <n v="10420"/>
        <n v="10422"/>
        <n v="10405"/>
        <n v="10411"/>
        <n v="10381"/>
        <n v="10389"/>
        <n v="10365"/>
        <n v="10368"/>
        <n v="10338"/>
        <n v="10347"/>
        <n v="10299"/>
        <n v="10313"/>
        <n v="10315"/>
        <n v="10282"/>
        <n v="10283"/>
        <n v="10286"/>
        <n v="10262"/>
        <n v="10264"/>
        <n v="10270"/>
        <n v="10275"/>
        <n v="10276"/>
        <n v="10229"/>
        <n v="10184"/>
        <n v="10198"/>
        <n v="10199"/>
        <n v="10172"/>
        <n v="10175"/>
        <n v="10180"/>
        <n v="10160"/>
        <n v="10161"/>
        <n v="10136"/>
        <n v="10138"/>
        <n v="10109"/>
        <n v="10105"/>
        <n v="10094"/>
        <n v="10077"/>
        <n v="10035"/>
        <n v="10041"/>
        <n v="10048"/>
        <n v="10016"/>
        <n v="10022"/>
        <n v="10023"/>
        <n v="10029"/>
        <n v="10003"/>
        <n v="10006"/>
        <n v="10007"/>
        <n v="9979"/>
        <n v="9981"/>
        <n v="9984"/>
        <n v="9963"/>
        <n v="9969"/>
        <n v="9942"/>
        <n v="9950"/>
        <n v="9956"/>
        <n v="9937"/>
        <n v="9938"/>
        <n v="9856"/>
        <n v="9830"/>
        <n v="9831"/>
        <n v="9838"/>
        <n v="9813"/>
        <n v="9823"/>
        <n v="9795"/>
        <n v="9777"/>
        <n v="9781"/>
        <n v="9784"/>
        <n v="9758"/>
        <n v="9768"/>
        <n v="9745"/>
        <n v="9698"/>
        <n v="9702"/>
        <n v="9712"/>
        <n v="9689"/>
        <n v="9664"/>
        <n v="9673"/>
        <n v="9643"/>
        <n v="9652"/>
        <n v="9655"/>
        <n v="9627"/>
        <n v="9630"/>
        <n v="9640"/>
        <n v="9606"/>
        <n v="9591"/>
        <n v="9595"/>
        <n v="9596"/>
        <n v="9573"/>
        <n v="9514"/>
        <n v="9503"/>
        <n v="9510"/>
        <n v="9480"/>
        <n v="9457"/>
        <n v="9453"/>
        <n v="9439"/>
        <n v="9404"/>
        <n v="9406"/>
        <n v="9408"/>
        <n v="9385"/>
        <n v="9386"/>
        <n v="9392"/>
        <n v="9398"/>
        <n v="9401"/>
        <n v="9375"/>
        <n v="9365"/>
        <n v="9364"/>
        <n v="9332"/>
        <n v="9335"/>
        <n v="9340"/>
        <n v="9325"/>
        <n v="9304"/>
        <n v="9278"/>
        <n v="9285"/>
        <n v="9255"/>
        <n v="9256"/>
        <n v="9259"/>
        <n v="9254"/>
        <n v="9271"/>
        <n v="9253"/>
        <n v="9216"/>
        <n v="9217"/>
        <n v="9218"/>
        <n v="9227"/>
        <n v="9230"/>
        <n v="9202"/>
        <n v="9193"/>
        <n v="9160"/>
        <n v="9164"/>
        <n v="9170"/>
        <n v="9172"/>
        <n v="9174"/>
        <n v="9138"/>
        <n v="9148"/>
        <n v="9116"/>
        <n v="9118"/>
        <n v="9120"/>
        <n v="9106"/>
        <n v="9107"/>
        <n v="9108"/>
        <n v="9114"/>
        <n v="9076"/>
        <n v="9087"/>
        <n v="9090"/>
        <n v="9092"/>
        <n v="9060"/>
        <n v="9065"/>
        <n v="9066"/>
        <n v="9068"/>
        <n v="9071"/>
        <n v="9072"/>
        <n v="9036"/>
        <n v="9023"/>
        <n v="9025"/>
        <n v="9029"/>
        <n v="9035"/>
        <n v="9001"/>
        <n v="9014"/>
        <n v="8984"/>
        <n v="8988"/>
        <n v="8996"/>
        <n v="8960"/>
        <n v="8967"/>
        <n v="8970"/>
        <n v="8973"/>
        <n v="8977"/>
        <n v="8958"/>
        <n v="8940"/>
        <n v="8945"/>
        <n v="8946"/>
        <n v="8950"/>
        <n v="8920"/>
        <n v="8928"/>
        <n v="8931"/>
        <n v="8932"/>
        <n v="8934"/>
        <n v="8904"/>
        <n v="8905"/>
        <n v="8883"/>
        <n v="8861"/>
        <n v="8859"/>
        <n v="8838"/>
        <n v="8802"/>
        <n v="8814"/>
        <n v="8816"/>
        <n v="8818"/>
        <n v="8783"/>
        <n v="8796"/>
        <n v="8797"/>
        <n v="8763"/>
        <n v="8772"/>
        <n v="8773"/>
        <n v="8777"/>
        <n v="8778"/>
        <n v="8742"/>
        <n v="8749"/>
        <n v="8758"/>
        <n v="8739"/>
        <n v="8707"/>
        <n v="8711"/>
        <n v="8698"/>
        <n v="8673"/>
        <n v="8675"/>
        <n v="8676"/>
        <n v="8651"/>
        <n v="8656"/>
        <n v="8635"/>
        <n v="8636"/>
        <n v="8619"/>
        <n v="8534"/>
        <n v="8536"/>
        <n v="8538"/>
        <n v="8539"/>
        <n v="8546"/>
        <n v="8513"/>
        <n v="8514"/>
        <n v="8522"/>
        <n v="8494"/>
        <n v="8500"/>
        <n v="8475"/>
        <n v="8477"/>
        <n v="8481"/>
        <n v="8491"/>
        <n v="8462"/>
        <n v="8468"/>
        <n v="8453"/>
        <n v="8433"/>
        <n v="8435"/>
        <n v="8437"/>
        <n v="8419"/>
        <n v="8424"/>
        <n v="8397"/>
        <n v="8400"/>
        <n v="8376"/>
        <n v="8390"/>
        <n v="8362"/>
        <n v="8349"/>
        <n v="8365"/>
        <n v="8332"/>
        <n v="8337"/>
        <n v="8322"/>
        <n v="8296"/>
        <n v="8298"/>
        <n v="8275"/>
        <n v="8276"/>
        <n v="8283"/>
        <n v="8284"/>
        <n v="8286"/>
        <n v="8289"/>
        <n v="8259"/>
        <n v="8254"/>
        <n v="8202"/>
        <n v="8203"/>
        <n v="8210"/>
        <n v="8182"/>
        <n v="8157"/>
        <n v="8166"/>
        <n v="8171"/>
        <n v="8142"/>
        <n v="8148"/>
        <n v="8125"/>
        <n v="8128"/>
        <n v="8113"/>
        <n v="8082"/>
        <n v="8088"/>
        <n v="8090"/>
        <n v="8093"/>
        <n v="8060"/>
        <n v="8066"/>
        <n v="8070"/>
        <n v="8072"/>
        <n v="8077"/>
        <n v="8057"/>
        <n v="8030"/>
        <n v="8017"/>
        <n v="8018"/>
        <n v="7985"/>
        <n v="7990"/>
        <n v="7995"/>
        <n v="7983"/>
        <n v="7980"/>
        <n v="7949"/>
        <n v="7955"/>
        <n v="7931"/>
        <n v="7941"/>
        <n v="7901"/>
        <n v="7902"/>
        <n v="7877"/>
        <n v="7890"/>
        <n v="7855"/>
        <n v="7867"/>
        <n v="7872"/>
        <n v="7843"/>
        <n v="7793"/>
        <n v="7796"/>
        <n v="7798"/>
        <n v="7769"/>
        <n v="7772"/>
        <n v="7778"/>
        <n v="7779"/>
        <n v="7750"/>
        <n v="7755"/>
        <n v="7761"/>
        <n v="7727"/>
        <n v="7735"/>
        <n v="7706"/>
        <n v="7704"/>
        <n v="7651"/>
        <n v="7664"/>
        <n v="7633"/>
        <n v="7637"/>
        <n v="7641"/>
        <n v="7622"/>
        <n v="7625"/>
        <n v="7600"/>
        <n v="7608"/>
        <n v="7592"/>
        <n v="7558"/>
        <n v="7570"/>
        <n v="7572"/>
        <n v="7538"/>
        <n v="7544"/>
        <n v="7547"/>
        <n v="7524"/>
        <n v="7503"/>
        <n v="7504"/>
        <n v="7506"/>
        <n v="7495"/>
        <n v="7479"/>
        <n v="7461"/>
        <n v="7468"/>
        <n v="7448"/>
        <n v="7449"/>
        <n v="7452"/>
        <n v="7426"/>
        <n v="7407"/>
        <n v="7388"/>
        <n v="7391"/>
        <n v="7374"/>
        <n v="7365"/>
        <n v="7347"/>
        <n v="7334"/>
        <n v="7329"/>
        <n v="7314"/>
        <n v="7316"/>
        <n v="7321"/>
        <n v="7325"/>
        <n v="7311"/>
        <n v="7298"/>
        <n v="7303"/>
        <n v="7276"/>
        <n v="7280"/>
        <n v="7281"/>
        <n v="7288"/>
        <n v="7274"/>
        <n v="7250"/>
        <n v="7224"/>
        <n v="7229"/>
        <n v="7205"/>
        <n v="7207"/>
        <n v="7211"/>
        <n v="7212"/>
        <n v="7213"/>
        <n v="7203"/>
        <n v="7187"/>
        <n v="7190"/>
        <n v="7198"/>
        <n v="7200"/>
        <n v="7172"/>
        <n v="7177"/>
        <n v="7183"/>
        <n v="7152"/>
        <n v="7154"/>
        <n v="7156"/>
        <n v="7147"/>
        <n v="7111"/>
        <n v="7104"/>
        <n v="7109"/>
        <n v="7082"/>
        <n v="7071"/>
        <n v="7057"/>
        <n v="7009"/>
        <n v="7017"/>
        <n v="7021"/>
        <n v="7008"/>
        <n v="6995"/>
        <n v="7001"/>
        <n v="6974"/>
        <n v="6975"/>
        <n v="6986"/>
        <n v="6989"/>
        <n v="6972"/>
        <n v="6958"/>
        <n v="6965"/>
        <n v="6966"/>
        <n v="6924"/>
        <n v="6903"/>
        <n v="6904"/>
        <n v="6912"/>
        <n v="6883"/>
        <n v="6886"/>
        <n v="6887"/>
        <n v="6869"/>
        <n v="6853"/>
        <n v="6856"/>
        <n v="6857"/>
        <n v="6832"/>
        <n v="6838"/>
        <n v="6841"/>
        <n v="6814"/>
        <n v="6824"/>
        <n v="6826"/>
        <n v="6807"/>
        <n v="6795"/>
        <n v="6783"/>
        <n v="6789"/>
        <n v="6790"/>
        <n v="6794"/>
        <n v="6761"/>
        <n v="6693"/>
        <n v="6694"/>
        <n v="6654"/>
        <n v="6658"/>
        <n v="6663"/>
        <n v="6643"/>
        <n v="6647"/>
        <n v="6633"/>
        <n v="6628"/>
        <n v="6612"/>
        <n v="6593"/>
        <n v="6569"/>
        <n v="6577"/>
        <n v="6547"/>
        <n v="6516"/>
        <n v="6517"/>
        <n v="6518"/>
        <n v="6521"/>
        <n v="6472"/>
        <n v="6480"/>
        <n v="6487"/>
        <n v="6471"/>
        <n v="6458"/>
        <n v="6433"/>
        <n v="6420"/>
        <n v="6423"/>
        <n v="6426"/>
        <n v="6430"/>
        <n v="6432"/>
        <n v="6403"/>
        <n v="6410"/>
        <n v="6369"/>
        <n v="6345"/>
        <n v="6348"/>
        <n v="6350"/>
        <n v="6329"/>
        <n v="6332"/>
        <n v="6302"/>
        <n v="6310"/>
        <n v="6283"/>
        <n v="6292"/>
        <n v="6275"/>
        <n v="6276"/>
        <n v="6278"/>
        <n v="6249"/>
        <n v="6260"/>
        <n v="6227"/>
        <n v="6226"/>
        <n v="6208"/>
        <n v="6211"/>
        <n v="6214"/>
        <n v="6216"/>
        <n v="6222"/>
        <n v="6174"/>
        <n v="6182"/>
        <n v="6156"/>
        <n v="6136"/>
        <n v="6137"/>
        <n v="6143"/>
        <n v="6117"/>
        <n v="6119"/>
        <n v="6121"/>
        <n v="6128"/>
        <n v="6112"/>
        <n v="6101"/>
        <n v="6103"/>
        <n v="6107"/>
        <n v="6090"/>
        <n v="6062"/>
        <n v="6072"/>
        <n v="6046"/>
        <n v="6053"/>
        <n v="6025"/>
        <n v="6026"/>
        <n v="6030"/>
        <n v="6016"/>
        <n v="6018"/>
        <n v="6001"/>
        <n v="5983"/>
        <n v="5967"/>
        <n v="5973"/>
        <n v="5906"/>
        <n v="5660"/>
        <n v="5642"/>
        <n v="5649"/>
        <n v="5650"/>
        <n v="5652"/>
        <n v="5637"/>
        <n v="5622"/>
        <n v="5632"/>
        <n v="5608"/>
        <n v="5616"/>
        <n v="5617"/>
        <n v="5618"/>
        <n v="5587"/>
        <n v="5593"/>
        <n v="5596"/>
        <n v="5572"/>
        <n v="5559"/>
        <n v="5529"/>
        <n v="5526"/>
        <n v="5389"/>
        <n v="5397"/>
        <n v="5345"/>
        <n v="5346"/>
        <n v="5348"/>
        <n v="5350"/>
        <n v="5324"/>
        <n v="5329"/>
        <n v="5317"/>
        <n v="5253"/>
        <n v="5256"/>
        <n v="5257"/>
        <n v="5258"/>
        <n v="5260"/>
        <n v="5248"/>
        <n v="5214"/>
        <n v="5221"/>
        <n v="5173"/>
        <n v="5177"/>
        <n v="5186"/>
        <n v="5160"/>
        <n v="5152"/>
        <n v="5135"/>
        <n v="5150"/>
        <n v="5113"/>
        <n v="5123"/>
        <n v="5104"/>
        <n v="5088"/>
        <n v="5093"/>
        <n v="5056"/>
        <n v="5057"/>
        <n v="5064"/>
        <n v="5047"/>
        <n v="5013"/>
        <n v="5016"/>
        <n v="4982"/>
        <n v="4955"/>
        <n v="4935"/>
        <n v="4911"/>
        <n v="4901"/>
        <n v="4902"/>
        <n v="4875"/>
        <n v="4876"/>
        <n v="4881"/>
        <n v="4869"/>
        <n v="4870"/>
        <n v="4816"/>
        <n v="4791"/>
        <n v="4799"/>
        <n v="4784"/>
        <n v="4770"/>
        <n v="4777"/>
        <n v="4766"/>
        <n v="4750"/>
        <n v="4757"/>
        <n v="4732"/>
        <n v="4738"/>
        <n v="4746"/>
        <n v="4720"/>
        <n v="4723"/>
        <n v="4727"/>
        <n v="4702"/>
        <n v="4680"/>
        <n v="4684"/>
        <n v="4687"/>
        <n v="4666"/>
        <n v="4669"/>
        <n v="4645"/>
        <n v="4646"/>
        <n v="4647"/>
        <n v="4653"/>
        <n v="4622"/>
        <n v="4633"/>
        <n v="4635"/>
        <n v="4621"/>
        <n v="4603"/>
        <n v="4593"/>
        <n v="4577"/>
        <n v="4582"/>
        <n v="4585"/>
        <n v="4554"/>
        <n v="4533"/>
        <n v="4543"/>
        <n v="4547"/>
        <n v="4521"/>
        <n v="4530"/>
        <n v="4531"/>
        <n v="4496"/>
        <n v="4510"/>
        <n v="4483"/>
        <n v="4484"/>
        <n v="4460"/>
        <n v="4468"/>
        <n v="4442"/>
        <n v="4444"/>
        <n v="4455"/>
        <n v="4438"/>
        <n v="4422"/>
        <n v="4423"/>
        <n v="4424"/>
        <n v="4430"/>
        <n v="4418"/>
        <n v="4387"/>
        <n v="4399"/>
        <n v="4400"/>
        <n v="4378"/>
        <n v="4353"/>
        <n v="4333"/>
        <n v="4335"/>
        <n v="4338"/>
        <n v="4312"/>
        <n v="4302"/>
        <n v="4280"/>
        <n v="4291"/>
        <n v="4275"/>
        <n v="4273"/>
        <n v="4254"/>
        <n v="4224"/>
        <n v="4238"/>
        <n v="4207"/>
        <n v="4211"/>
        <n v="4216"/>
        <n v="4218"/>
        <n v="4190"/>
        <n v="4200"/>
        <n v="4177"/>
        <n v="4178"/>
        <n v="4182"/>
        <n v="4150"/>
        <n v="4152"/>
        <n v="4163"/>
        <n v="4164"/>
        <n v="4144"/>
        <n v="4145"/>
        <n v="4115"/>
        <n v="4093"/>
        <n v="4098"/>
        <n v="4041"/>
        <n v="4021"/>
        <n v="4008"/>
        <n v="3977"/>
        <n v="3988"/>
        <n v="3990"/>
        <n v="3953"/>
        <n v="3964"/>
        <n v="3946"/>
        <n v="3880"/>
        <n v="3890"/>
        <n v="3857"/>
        <n v="3862"/>
        <n v="3867"/>
        <n v="3869"/>
        <n v="3871"/>
        <n v="3836"/>
        <n v="3846"/>
        <n v="3851"/>
        <n v="3776"/>
        <n v="3778"/>
        <n v="3730"/>
        <n v="3732"/>
        <n v="3710"/>
        <n v="3718"/>
        <n v="3694"/>
        <n v="3698"/>
        <n v="3701"/>
        <n v="3702"/>
        <n v="3671"/>
        <n v="3673"/>
        <n v="3676"/>
        <n v="3680"/>
        <n v="3682"/>
        <n v="3635"/>
        <n v="3645"/>
        <n v="3602"/>
        <n v="3604"/>
        <n v="3584"/>
        <n v="3587"/>
        <n v="3561"/>
        <n v="3564"/>
        <n v="3573"/>
        <n v="3574"/>
        <n v="3575"/>
        <n v="3541"/>
        <n v="3535"/>
        <n v="3507"/>
        <n v="3513"/>
        <n v="3514"/>
        <n v="3515"/>
        <n v="3479"/>
        <n v="3450"/>
        <n v="3453"/>
        <n v="3466"/>
        <n v="3435"/>
        <n v="3436"/>
        <n v="3438"/>
        <n v="3443"/>
        <n v="3446"/>
        <n v="3447"/>
        <n v="3417"/>
        <n v="3419"/>
        <n v="3422"/>
        <n v="3424"/>
        <n v="3426"/>
        <n v="3399"/>
        <n v="3403"/>
        <n v="3365"/>
        <n v="3342"/>
        <n v="3334"/>
        <n v="3304"/>
        <n v="3313"/>
        <n v="3287"/>
        <n v="3298"/>
        <n v="3251"/>
        <n v="3259"/>
        <n v="3232"/>
        <n v="3233"/>
        <n v="3246"/>
        <n v="3164"/>
        <n v="3146"/>
        <n v="3129"/>
        <n v="3136"/>
        <n v="3137"/>
        <n v="3112"/>
        <n v="3077"/>
        <n v="3052"/>
        <n v="3060"/>
        <n v="3039"/>
        <n v="3044"/>
        <n v="3017"/>
        <n v="3027"/>
        <n v="2996"/>
        <n v="3003"/>
        <n v="3008"/>
        <n v="2978"/>
        <n v="2980"/>
        <n v="2985"/>
        <n v="2992"/>
        <n v="2958"/>
        <n v="2963"/>
        <n v="2964"/>
        <n v="2973"/>
        <n v="2975"/>
        <n v="2956"/>
        <n v="2903"/>
        <n v="2916"/>
        <n v="2918"/>
        <n v="2919"/>
        <n v="2920"/>
        <n v="2893"/>
        <n v="2898"/>
        <n v="2870"/>
        <n v="2864"/>
        <n v="2863"/>
        <n v="2832"/>
        <n v="2836"/>
        <n v="2841"/>
        <n v="2810"/>
        <n v="2811"/>
        <n v="2813"/>
        <n v="2795"/>
        <n v="2776"/>
        <n v="2771"/>
        <n v="2765"/>
        <n v="2767"/>
        <n v="2743"/>
        <n v="2723"/>
        <n v="2706"/>
        <n v="2716"/>
        <n v="2698"/>
        <n v="2689"/>
        <n v="2692"/>
        <n v="2671"/>
        <n v="2633"/>
        <n v="2637"/>
        <n v="2614"/>
        <n v="2604"/>
        <n v="2591"/>
        <n v="2599"/>
        <n v="2564"/>
        <n v="2579"/>
        <n v="2580"/>
        <n v="2583"/>
        <n v="2545"/>
        <n v="2558"/>
        <n v="2542"/>
        <n v="2514"/>
        <n v="2515"/>
        <n v="2518"/>
        <n v="2524"/>
        <n v="2491"/>
        <n v="2470"/>
        <n v="2473"/>
        <n v="2474"/>
        <n v="2478"/>
        <n v="2466"/>
        <n v="2484"/>
        <n v="2485"/>
        <n v="2447"/>
        <n v="2455"/>
        <n v="2464"/>
        <n v="2428"/>
        <n v="2431"/>
        <n v="2432"/>
        <n v="2408"/>
        <n v="2420"/>
        <n v="2361"/>
        <n v="2332"/>
        <n v="2339"/>
        <n v="2345"/>
        <n v="2308"/>
        <n v="2309"/>
        <n v="2315"/>
        <n v="2318"/>
        <n v="2323"/>
        <n v="2288"/>
        <n v="2298"/>
        <n v="2267"/>
        <n v="2270"/>
        <n v="2251"/>
        <n v="2228"/>
        <n v="2242"/>
        <n v="2207"/>
        <n v="2208"/>
        <n v="2211"/>
        <n v="2212"/>
        <n v="2213"/>
        <n v="2191"/>
        <n v="2192"/>
        <n v="2173"/>
        <n v="2166"/>
        <n v="2162"/>
        <n v="2130"/>
        <n v="2145"/>
        <n v="2108"/>
        <n v="2122"/>
        <n v="2123"/>
        <n v="2099"/>
        <n v="2104"/>
        <n v="2077"/>
        <n v="2081"/>
        <n v="2066"/>
        <n v="2059"/>
        <n v="2039"/>
        <n v="2026"/>
        <n v="1988"/>
        <n v="1969"/>
        <n v="1976"/>
        <n v="1977"/>
        <n v="1979"/>
        <n v="1953"/>
        <n v="1965"/>
        <n v="1928"/>
        <n v="1932"/>
        <n v="1942"/>
        <n v="1907"/>
        <n v="1908"/>
        <n v="1915"/>
        <n v="1916"/>
        <n v="1920"/>
        <n v="1890"/>
        <n v="1896"/>
        <n v="1886"/>
        <n v="1868"/>
        <n v="1872"/>
        <n v="1884"/>
        <n v="1847"/>
        <n v="1849"/>
        <n v="1859"/>
        <n v="1863"/>
        <n v="1829"/>
        <n v="1839"/>
        <n v="1841"/>
        <n v="1844"/>
        <n v="1845"/>
        <n v="1807"/>
        <n v="1814"/>
        <n v="1824"/>
        <n v="1796"/>
        <n v="1799"/>
        <n v="1776"/>
        <n v="1749"/>
        <n v="1752"/>
        <n v="1763"/>
        <n v="1764"/>
        <n v="1734"/>
        <n v="1735"/>
        <n v="1744"/>
        <n v="1745"/>
        <n v="1719"/>
        <n v="1690"/>
        <n v="1691"/>
        <n v="1689"/>
        <n v="1655"/>
        <n v="1658"/>
        <n v="1661"/>
        <n v="1667"/>
        <n v="1651"/>
        <n v="1647"/>
        <n v="1626"/>
        <n v="1603"/>
        <n v="1572"/>
        <n v="1545"/>
        <n v="1548"/>
        <n v="1520"/>
        <n v="1502"/>
        <n v="1516"/>
        <n v="1460"/>
        <n v="1468"/>
        <n v="1471"/>
        <n v="1478"/>
        <n v="1455"/>
        <n v="1436"/>
        <n v="1439"/>
        <n v="1408"/>
        <n v="1412"/>
        <n v="1418"/>
        <n v="1394"/>
        <n v="1382"/>
        <n v="1370"/>
        <n v="1371"/>
        <n v="1372"/>
        <n v="1378"/>
        <n v="621"/>
        <n v="623"/>
        <n v="575"/>
        <n v="578"/>
        <n v="567"/>
        <n v="106522"/>
        <n v="656"/>
        <n v="611"/>
        <n v="569"/>
        <n v="655"/>
        <n v="145711"/>
        <n v="145723"/>
        <n v="145735"/>
        <n v="145869"/>
        <n v="145875"/>
        <n v="145883"/>
        <n v="145943"/>
        <n v="146041"/>
        <n v="146054"/>
        <n v="146076"/>
        <n v="145729"/>
        <n v="146106"/>
        <n v="146115"/>
        <n v="146211"/>
        <n v="146241"/>
        <n v="146247"/>
        <n v="146439"/>
        <n v="146494"/>
        <n v="146543"/>
        <n v="146828"/>
        <n v="146906"/>
        <n v="146916"/>
        <n v="146934"/>
        <n v="147014"/>
        <n v="147018"/>
        <n v="146830"/>
        <n v="147868"/>
        <n v="147883"/>
        <n v="147884"/>
        <n v="147886"/>
        <n v="147906"/>
        <n v="147993"/>
        <n v="147997"/>
        <n v="147999"/>
        <n v="148009"/>
        <n v="148010"/>
        <n v="148013"/>
        <n v="148022"/>
        <n v="148026"/>
        <n v="148032"/>
        <n v="148036"/>
        <n v="148069"/>
        <n v="148078"/>
        <n v="148080"/>
        <n v="148122"/>
        <n v="148124"/>
        <n v="148154"/>
        <n v="148166"/>
        <n v="148167"/>
        <n v="148182"/>
        <n v="148210"/>
        <n v="148211"/>
        <n v="148238"/>
        <n v="148239"/>
        <n v="148255"/>
        <n v="148269"/>
        <n v="148270"/>
        <n v="148275"/>
        <n v="148276"/>
        <n v="148287"/>
        <n v="148295"/>
        <n v="148317"/>
        <n v="148330"/>
        <n v="148332"/>
        <n v="148334"/>
        <n v="148341"/>
        <n v="148345"/>
        <n v="148354"/>
        <n v="148391"/>
        <n v="148392"/>
        <n v="148402"/>
        <n v="148412"/>
        <n v="148419"/>
        <n v="148430"/>
        <n v="148437"/>
        <n v="148443"/>
        <n v="148444"/>
        <n v="148471"/>
        <n v="148472"/>
        <n v="148481"/>
        <n v="148494"/>
        <n v="148499"/>
        <n v="148505"/>
        <n v="148520"/>
        <n v="148537"/>
        <n v="148547"/>
        <n v="148555"/>
        <n v="148561"/>
        <n v="148566"/>
        <n v="148574"/>
        <n v="148577"/>
        <n v="148582"/>
        <n v="148617"/>
        <n v="148627"/>
        <n v="148662"/>
        <n v="148685"/>
        <n v="148691"/>
        <n v="148724"/>
        <n v="148762"/>
        <n v="148816"/>
        <n v="148822"/>
        <n v="148823"/>
        <n v="148824"/>
        <n v="148826"/>
        <n v="148840"/>
        <n v="148841"/>
        <n v="148845"/>
        <n v="148954"/>
        <n v="149244"/>
        <n v="149245"/>
        <n v="149252"/>
        <n v="149265"/>
        <n v="149306"/>
        <n v="149311"/>
        <n v="149324"/>
        <n v="149339"/>
        <n v="149344"/>
        <n v="149366"/>
        <n v="149381"/>
        <n v="149384"/>
        <n v="149391"/>
        <n v="149392"/>
        <n v="149404"/>
        <n v="149406"/>
        <n v="149481"/>
        <n v="149489"/>
        <n v="149501"/>
        <n v="149512"/>
        <n v="149515"/>
        <n v="149517"/>
        <n v="149731"/>
        <n v="149735"/>
        <n v="149743"/>
        <n v="149745"/>
        <n v="149748"/>
        <n v="149845"/>
        <n v="149857"/>
        <n v="149862"/>
        <n v="149865"/>
        <n v="149866"/>
        <n v="149875"/>
        <n v="149898"/>
        <n v="149903"/>
        <n v="148296"/>
        <n v="148580"/>
        <n v="149870"/>
        <n v="151680"/>
        <n v="151689"/>
        <n v="151691"/>
        <n v="151701"/>
        <n v="151712"/>
        <n v="151721"/>
        <n v="151737"/>
        <n v="151745"/>
        <n v="151758"/>
        <n v="151763"/>
        <n v="151782"/>
        <n v="151794"/>
        <n v="151795"/>
        <n v="151797"/>
        <n v="151799"/>
        <n v="151801"/>
        <n v="151811"/>
        <n v="151821"/>
        <n v="151832"/>
        <n v="151872"/>
        <n v="151874"/>
        <n v="152356"/>
        <n v="152361"/>
        <n v="152363"/>
        <n v="152368"/>
        <n v="152376"/>
        <n v="152378"/>
        <n v="152408"/>
        <n v="152411"/>
        <n v="152417"/>
        <n v="152434"/>
        <n v="152447"/>
        <n v="152451"/>
        <n v="152456"/>
        <n v="152465"/>
        <n v="152483"/>
        <n v="152504"/>
        <n v="152509"/>
        <n v="152542"/>
        <n v="152547"/>
        <n v="152553"/>
        <n v="152561"/>
        <n v="152563"/>
        <n v="152566"/>
        <n v="152579"/>
        <n v="152581"/>
        <n v="152611"/>
        <n v="152622"/>
        <n v="152632"/>
        <n v="152633"/>
        <n v="152645"/>
        <n v="152648"/>
        <n v="152649"/>
        <n v="152653"/>
        <n v="152658"/>
        <n v="152696"/>
        <n v="152703"/>
        <n v="152706"/>
        <n v="152710"/>
        <n v="152746"/>
        <n v="153180"/>
        <n v="153331"/>
        <n v="153333"/>
        <n v="153334"/>
        <n v="154579"/>
        <n v="12055"/>
        <n v="5673"/>
        <n v="4011"/>
        <n v="2901"/>
        <n v="146892"/>
        <n v="146914"/>
        <n v="147870"/>
        <n v="148025"/>
        <n v="148033"/>
        <n v="148435"/>
        <n v="148476"/>
        <n v="148517"/>
        <n v="148578"/>
        <n v="149307"/>
        <n v="149383"/>
        <n v="149396"/>
        <n v="149521"/>
        <n v="152416"/>
        <n v="152467"/>
        <n v="1497"/>
        <n v="1769"/>
        <n v="2283"/>
        <n v="2303"/>
        <n v="7536"/>
        <n v="7629"/>
        <n v="8857"/>
        <n v="9132"/>
        <n v="9345"/>
        <n v="11899"/>
        <n v="149420"/>
        <n v="9809"/>
        <n v="156706"/>
        <n v="156707"/>
        <n v="156730"/>
        <n v="156735"/>
        <n v="156746"/>
        <n v="156768"/>
        <n v="156775"/>
        <n v="156791"/>
        <n v="156829"/>
        <n v="156877"/>
        <n v="156894"/>
        <n v="156897"/>
        <n v="156900"/>
        <n v="156927"/>
        <n v="156930"/>
        <n v="156935"/>
        <n v="156966"/>
        <n v="156992"/>
        <n v="156998"/>
        <n v="157017"/>
        <n v="157025"/>
        <n v="157042"/>
        <n v="157048"/>
        <n v="157054"/>
        <n v="157060"/>
        <n v="157063"/>
        <n v="157081"/>
        <n v="157121"/>
        <n v="157122"/>
        <n v="157123"/>
        <n v="157129"/>
        <n v="157144"/>
        <n v="157150"/>
        <n v="157153"/>
        <n v="157197"/>
        <n v="157216"/>
        <n v="157224"/>
        <n v="157233"/>
        <n v="157240"/>
        <n v="157249"/>
        <n v="157254"/>
        <n v="157279"/>
        <n v="157295"/>
        <n v="157299"/>
        <n v="157317"/>
        <n v="157339"/>
        <n v="157351"/>
        <n v="157356"/>
        <n v="157359"/>
        <n v="157360"/>
        <n v="157367"/>
        <n v="157378"/>
        <n v="157412"/>
        <n v="157427"/>
        <n v="157437"/>
        <n v="157455"/>
        <n v="157464"/>
        <n v="157466"/>
        <n v="157473"/>
        <n v="157490"/>
        <n v="157503"/>
        <n v="157516"/>
        <n v="157524"/>
        <n v="157531"/>
        <n v="157533"/>
        <n v="157547"/>
        <n v="157552"/>
        <n v="157558"/>
        <n v="157559"/>
        <n v="157560"/>
        <n v="157582"/>
        <n v="157594"/>
        <n v="157595"/>
        <n v="157624"/>
        <n v="157626"/>
        <n v="157633"/>
        <n v="157637"/>
        <n v="157695"/>
        <n v="157703"/>
        <n v="157712"/>
        <n v="157719"/>
        <n v="157733"/>
        <n v="157744"/>
        <n v="157751"/>
        <n v="157752"/>
        <n v="157763"/>
        <n v="157772"/>
        <n v="157777"/>
        <n v="157778"/>
        <n v="157796"/>
        <n v="157801"/>
        <n v="157807"/>
        <n v="157817"/>
        <n v="157818"/>
        <n v="158069"/>
        <n v="158079"/>
        <n v="158068"/>
        <n v="157846"/>
        <n v="157851"/>
        <n v="157852"/>
        <n v="157865"/>
        <n v="157878"/>
        <n v="157882"/>
        <n v="157883"/>
        <n v="157886"/>
        <n v="157887"/>
        <n v="157888"/>
        <n v="157897"/>
        <n v="157910"/>
        <n v="157935"/>
        <n v="157936"/>
        <n v="157941"/>
        <n v="157944"/>
        <n v="157946"/>
        <n v="157947"/>
        <n v="157954"/>
        <n v="157955"/>
        <n v="157976"/>
        <n v="157981"/>
        <n v="157982"/>
        <n v="157983"/>
        <n v="158011"/>
        <n v="158027"/>
        <n v="158039"/>
        <n v="158043"/>
        <n v="158054"/>
        <n v="158067"/>
        <n v="158100"/>
        <n v="158102"/>
        <n v="158111"/>
        <n v="158112"/>
        <n v="158116"/>
        <n v="158135"/>
        <n v="158136"/>
        <n v="158151"/>
        <n v="158161"/>
        <n v="158163"/>
        <n v="158170"/>
        <n v="158179"/>
        <n v="158184"/>
        <n v="158187"/>
        <n v="158190"/>
        <n v="158197"/>
        <n v="158201"/>
        <n v="158226"/>
        <n v="158230"/>
        <n v="158942"/>
        <n v="158948"/>
        <n v="158954"/>
        <n v="158979"/>
        <n v="158986"/>
        <n v="158988"/>
        <n v="158991"/>
        <n v="159000"/>
        <n v="159007"/>
        <n v="159010"/>
        <n v="159014"/>
        <n v="159021"/>
        <n v="159022"/>
        <n v="159026"/>
        <n v="159040"/>
        <n v="159079"/>
        <n v="159081"/>
        <n v="159082"/>
        <n v="159087"/>
        <n v="159092"/>
        <n v="159110"/>
        <n v="159112"/>
        <n v="159119"/>
        <n v="159122"/>
        <n v="159133"/>
        <n v="159137"/>
        <n v="159151"/>
        <n v="159173"/>
        <n v="159181"/>
        <n v="159186"/>
        <n v="159190"/>
        <n v="159231"/>
        <n v="159233"/>
        <n v="159236"/>
        <n v="159237"/>
        <n v="159238"/>
        <n v="159245"/>
        <n v="159248"/>
        <n v="159249"/>
        <n v="159261"/>
        <n v="159264"/>
        <n v="159274"/>
        <n v="159283"/>
        <n v="159326"/>
        <n v="159459"/>
        <n v="159460"/>
        <n v="159468"/>
        <n v="159470"/>
        <n v="159479"/>
        <n v="159481"/>
        <n v="159495"/>
        <n v="159505"/>
        <n v="159563"/>
        <n v="159574"/>
        <n v="160314"/>
        <n v="160322"/>
        <n v="160329"/>
        <n v="160333"/>
        <n v="160336"/>
        <n v="160339"/>
        <n v="160342"/>
        <n v="160344"/>
        <n v="160355"/>
        <n v="160400"/>
        <n v="160604"/>
        <n v="160611"/>
        <n v="160614"/>
        <n v="160624"/>
        <n v="160633"/>
        <n v="160635"/>
        <n v="160642"/>
        <n v="160646"/>
        <n v="160660"/>
        <n v="160680"/>
        <n v="160688"/>
        <n v="160692"/>
        <n v="160710"/>
        <n v="160814"/>
        <n v="160825"/>
        <n v="160829"/>
        <n v="160844"/>
        <n v="160850"/>
        <n v="160852"/>
        <n v="160859"/>
        <n v="160870"/>
        <n v="164130"/>
        <n v="164147"/>
        <n v="164149"/>
        <n v="164152"/>
        <n v="164157"/>
        <n v="164161"/>
        <n v="164730"/>
        <n v="164731"/>
        <n v="164732"/>
        <n v="164733"/>
        <n v="164735"/>
        <n v="164737"/>
        <n v="164746"/>
        <n v="164758"/>
        <n v="164771"/>
        <n v="164784"/>
        <n v="164789"/>
        <n v="164797"/>
        <n v="164801"/>
        <n v="164807"/>
        <n v="164809"/>
        <n v="164821"/>
        <n v="164833"/>
        <n v="164841"/>
        <n v="164866"/>
        <n v="164869"/>
        <n v="164887"/>
        <n v="164888"/>
        <n v="164889"/>
        <n v="164891"/>
        <n v="164894"/>
        <n v="164896"/>
        <n v="164913"/>
        <n v="164918"/>
        <n v="164919"/>
        <n v="164936"/>
        <n v="164945"/>
        <n v="164946"/>
        <n v="165302"/>
        <n v="165303"/>
        <n v="165305"/>
        <n v="165310"/>
        <n v="165316"/>
        <n v="165321"/>
        <n v="165328"/>
        <n v="165334"/>
        <n v="165343"/>
        <n v="12116"/>
        <n v="12126"/>
        <n v="12100"/>
        <n v="12112"/>
        <n v="12077"/>
        <n v="12080"/>
        <n v="12060"/>
        <n v="12061"/>
        <n v="12069"/>
        <n v="12044"/>
        <n v="12045"/>
        <n v="12050"/>
        <n v="12051"/>
        <n v="12018"/>
        <n v="12020"/>
        <n v="12021"/>
        <n v="12022"/>
        <n v="12015"/>
        <n v="12000"/>
        <n v="12003"/>
        <n v="12005"/>
        <n v="11966"/>
        <n v="11943"/>
        <n v="11945"/>
        <n v="11951"/>
        <n v="11928"/>
        <n v="11935"/>
        <n v="11919"/>
        <n v="11917"/>
        <n v="11883"/>
        <n v="11889"/>
        <n v="11866"/>
        <n v="11867"/>
        <n v="11875"/>
        <n v="11862"/>
        <n v="11851"/>
        <n v="11830"/>
        <n v="11835"/>
        <n v="11836"/>
        <n v="11805"/>
        <n v="11811"/>
        <n v="11815"/>
        <n v="11786"/>
        <n v="11790"/>
        <n v="11765"/>
        <n v="11778"/>
        <n v="11745"/>
        <n v="11725"/>
        <n v="11727"/>
        <n v="11731"/>
        <n v="11735"/>
        <n v="11708"/>
        <n v="11714"/>
        <n v="11671"/>
        <n v="11656"/>
        <n v="11637"/>
        <n v="11592"/>
        <n v="11571"/>
        <n v="11577"/>
        <n v="11584"/>
        <n v="11512"/>
        <n v="11521"/>
        <n v="11499"/>
        <n v="11474"/>
        <n v="11459"/>
        <n v="11469"/>
        <n v="11420"/>
        <n v="11429"/>
        <n v="11433"/>
        <n v="11399"/>
        <n v="11409"/>
        <n v="11391"/>
        <n v="11366"/>
        <n v="11345"/>
        <n v="11346"/>
        <n v="11354"/>
        <n v="11339"/>
        <n v="11329"/>
        <n v="11334"/>
        <n v="11337"/>
        <n v="11310"/>
        <n v="11289"/>
        <n v="11293"/>
        <n v="11299"/>
        <n v="11254"/>
        <n v="11256"/>
        <n v="11264"/>
        <n v="11266"/>
        <n v="11267"/>
        <n v="11238"/>
        <n v="11249"/>
        <n v="11226"/>
        <n v="11229"/>
        <n v="11213"/>
        <n v="11179"/>
        <n v="11186"/>
        <n v="11162"/>
        <n v="11163"/>
        <n v="11164"/>
        <n v="11175"/>
        <n v="11128"/>
        <n v="11129"/>
        <n v="11134"/>
        <n v="11110"/>
        <n v="11120"/>
        <n v="11079"/>
        <n v="11080"/>
        <n v="11050"/>
        <n v="11034"/>
        <n v="11041"/>
        <n v="11042"/>
        <n v="11044"/>
        <n v="11049"/>
        <n v="11016"/>
        <n v="11014"/>
        <n v="11031"/>
        <n v="11003"/>
        <n v="11010"/>
        <n v="11012"/>
        <n v="10970"/>
        <n v="10951"/>
        <n v="10954"/>
        <n v="10958"/>
        <n v="10940"/>
        <n v="10892"/>
        <n v="10902"/>
        <n v="10886"/>
        <n v="10860"/>
        <n v="10866"/>
        <n v="10872"/>
        <n v="10831"/>
        <n v="10833"/>
        <n v="10807"/>
        <n v="10808"/>
        <n v="10809"/>
        <n v="10812"/>
        <n v="10814"/>
        <n v="10763"/>
        <n v="10745"/>
        <n v="10742"/>
        <n v="10759"/>
        <n v="10738"/>
        <n v="10740"/>
        <n v="10716"/>
        <n v="10722"/>
        <n v="10705"/>
        <n v="10700"/>
        <n v="10684"/>
        <n v="10667"/>
        <n v="10638"/>
        <n v="10641"/>
        <n v="10622"/>
        <n v="10627"/>
        <n v="10615"/>
        <n v="10601"/>
        <n v="10613"/>
        <n v="10587"/>
        <n v="10592"/>
        <n v="10594"/>
        <n v="10595"/>
        <n v="10596"/>
        <n v="10568"/>
        <n v="10570"/>
        <n v="10571"/>
        <n v="10561"/>
        <n v="10555"/>
        <n v="10559"/>
        <n v="10560"/>
        <n v="10538"/>
        <n v="10513"/>
        <n v="10518"/>
        <n v="10494"/>
        <n v="10497"/>
        <n v="10487"/>
        <n v="10451"/>
        <n v="10455"/>
        <n v="10459"/>
        <n v="10461"/>
        <n v="10462"/>
        <n v="10443"/>
        <n v="10447"/>
        <n v="10426"/>
        <n v="10427"/>
        <n v="10399"/>
        <n v="10400"/>
        <n v="10402"/>
        <n v="10404"/>
        <n v="10408"/>
        <n v="10382"/>
        <n v="10387"/>
        <n v="10390"/>
        <n v="10359"/>
        <n v="10360"/>
        <n v="10363"/>
        <n v="10369"/>
        <n v="10372"/>
        <n v="10343"/>
        <n v="10350"/>
        <n v="10331"/>
        <n v="10281"/>
        <n v="10284"/>
        <n v="10294"/>
        <n v="10295"/>
        <n v="10249"/>
        <n v="10240"/>
        <n v="10203"/>
        <n v="10211"/>
        <n v="10221"/>
        <n v="10185"/>
        <n v="10189"/>
        <n v="10194"/>
        <n v="10196"/>
        <n v="10200"/>
        <n v="10171"/>
        <n v="10162"/>
        <n v="10156"/>
        <n v="10139"/>
        <n v="10122"/>
        <n v="10097"/>
        <n v="10060"/>
        <n v="10015"/>
        <n v="10018"/>
        <n v="10021"/>
        <n v="10026"/>
        <n v="10013"/>
        <n v="9995"/>
        <n v="10002"/>
        <n v="9977"/>
        <n v="9980"/>
        <n v="9960"/>
        <n v="9962"/>
        <n v="9965"/>
        <n v="9970"/>
        <n v="9971"/>
        <n v="9944"/>
        <n v="9958"/>
        <n v="9922"/>
        <n v="9932"/>
        <n v="9918"/>
        <n v="9890"/>
        <n v="9855"/>
        <n v="9834"/>
        <n v="9839"/>
        <n v="9815"/>
        <n v="9816"/>
        <n v="9817"/>
        <n v="9818"/>
        <n v="9819"/>
        <n v="9800"/>
        <n v="9807"/>
        <n v="9762"/>
        <n v="9763"/>
        <n v="9769"/>
        <n v="9742"/>
        <n v="9716"/>
        <n v="9703"/>
        <n v="9705"/>
        <n v="9708"/>
        <n v="9710"/>
        <n v="9714"/>
        <n v="9681"/>
        <n v="9690"/>
        <n v="9692"/>
        <n v="9649"/>
        <n v="9651"/>
        <n v="9628"/>
        <n v="9629"/>
        <n v="9631"/>
        <n v="9641"/>
        <n v="9592"/>
        <n v="9604"/>
        <n v="9574"/>
        <n v="9578"/>
        <n v="9581"/>
        <n v="9584"/>
        <n v="9564"/>
        <n v="9513"/>
        <n v="9479"/>
        <n v="9481"/>
        <n v="9488"/>
        <n v="9474"/>
        <n v="9441"/>
        <n v="9452"/>
        <n v="9455"/>
        <n v="9435"/>
        <n v="9405"/>
        <n v="9407"/>
        <n v="9411"/>
        <n v="9412"/>
        <n v="9413"/>
        <n v="9415"/>
        <n v="9403"/>
        <n v="9388"/>
        <n v="9384"/>
        <n v="9349"/>
        <n v="9353"/>
        <n v="9354"/>
        <n v="9346"/>
        <n v="9330"/>
        <n v="9333"/>
        <n v="9327"/>
        <n v="9316"/>
        <n v="9326"/>
        <n v="9303"/>
        <n v="9274"/>
        <n v="9283"/>
        <n v="9272"/>
        <n v="9268"/>
        <n v="9236"/>
        <n v="9240"/>
        <n v="9242"/>
        <n v="9247"/>
        <n v="9196"/>
        <n v="9198"/>
        <n v="9214"/>
        <n v="9176"/>
        <n v="9182"/>
        <n v="9183"/>
        <n v="9165"/>
        <n v="9166"/>
        <n v="9155"/>
        <n v="9144"/>
        <n v="9152"/>
        <n v="9129"/>
        <n v="9130"/>
        <n v="9096"/>
        <n v="9097"/>
        <n v="9101"/>
        <n v="9102"/>
        <n v="9075"/>
        <n v="9056"/>
        <n v="9039"/>
        <n v="9045"/>
        <n v="9022"/>
        <n v="9024"/>
        <n v="9032"/>
        <n v="9000"/>
        <n v="9011"/>
        <n v="8985"/>
        <n v="8987"/>
        <n v="8995"/>
        <n v="8974"/>
        <n v="8941"/>
        <n v="8948"/>
        <n v="8921"/>
        <n v="8926"/>
        <n v="8927"/>
        <n v="8929"/>
        <n v="8907"/>
        <n v="8911"/>
        <n v="8896"/>
        <n v="8899"/>
        <n v="8866"/>
        <n v="8844"/>
        <n v="8853"/>
        <n v="8858"/>
        <n v="8821"/>
        <n v="8810"/>
        <n v="8812"/>
        <n v="8817"/>
        <n v="8784"/>
        <n v="8798"/>
        <n v="8799"/>
        <n v="8761"/>
        <n v="8747"/>
        <n v="8753"/>
        <n v="8741"/>
        <n v="8726"/>
        <n v="8704"/>
        <n v="8706"/>
        <n v="8710"/>
        <n v="8716"/>
        <n v="8718"/>
        <n v="8684"/>
        <n v="8694"/>
        <n v="8664"/>
        <n v="8670"/>
        <n v="8659"/>
        <n v="8622"/>
        <n v="8639"/>
        <n v="8603"/>
        <n v="8608"/>
        <n v="8609"/>
        <n v="8610"/>
        <n v="8601"/>
        <n v="8592"/>
        <n v="8595"/>
        <n v="8571"/>
        <n v="8572"/>
        <n v="8577"/>
        <n v="8578"/>
        <n v="8581"/>
        <n v="8555"/>
        <n v="8558"/>
        <n v="8542"/>
        <n v="8545"/>
        <n v="8515"/>
        <n v="8517"/>
        <n v="8520"/>
        <n v="8521"/>
        <n v="8526"/>
        <n v="8508"/>
        <n v="8478"/>
        <n v="8487"/>
        <n v="8490"/>
        <n v="8459"/>
        <n v="8438"/>
        <n v="8439"/>
        <n v="8415"/>
        <n v="8423"/>
        <n v="8429"/>
        <n v="8431"/>
        <n v="8404"/>
        <n v="8410"/>
        <n v="8372"/>
        <n v="8388"/>
        <n v="8355"/>
        <n v="8333"/>
        <n v="8338"/>
        <n v="8346"/>
        <n v="8311"/>
        <n v="8312"/>
        <n v="8303"/>
        <n v="8264"/>
        <n v="8265"/>
        <n v="8269"/>
        <n v="8256"/>
        <n v="8237"/>
        <n v="8244"/>
        <n v="8246"/>
        <n v="8222"/>
        <n v="8200"/>
        <n v="8211"/>
        <n v="8180"/>
        <n v="8181"/>
        <n v="8170"/>
        <n v="8149"/>
        <n v="8150"/>
        <n v="8152"/>
        <n v="8129"/>
        <n v="8111"/>
        <n v="8114"/>
        <n v="8061"/>
        <n v="8063"/>
        <n v="8078"/>
        <n v="8044"/>
        <n v="8045"/>
        <n v="8046"/>
        <n v="8048"/>
        <n v="8029"/>
        <n v="8033"/>
        <n v="8039"/>
        <n v="8004"/>
        <n v="7987"/>
        <n v="7994"/>
        <n v="7996"/>
        <n v="7966"/>
        <n v="7973"/>
        <n v="7975"/>
        <n v="7981"/>
        <n v="7951"/>
        <n v="7960"/>
        <n v="7961"/>
        <n v="7929"/>
        <n v="7930"/>
        <n v="7917"/>
        <n v="7920"/>
        <n v="7921"/>
        <n v="7925"/>
        <n v="7896"/>
        <n v="7897"/>
        <n v="7892"/>
        <n v="7878"/>
        <n v="7881"/>
        <n v="7882"/>
        <n v="7884"/>
        <n v="7859"/>
        <n v="7870"/>
        <n v="7840"/>
        <n v="7845"/>
        <n v="7849"/>
        <n v="7851"/>
        <n v="7837"/>
        <n v="7828"/>
        <n v="7831"/>
        <n v="7802"/>
        <n v="7809"/>
        <n v="7817"/>
        <n v="7799"/>
        <n v="7781"/>
        <n v="7787"/>
        <n v="7791"/>
        <n v="7764"/>
        <n v="7773"/>
        <n v="7762"/>
        <n v="7742"/>
        <n v="7725"/>
        <n v="7730"/>
        <n v="7740"/>
        <n v="7707"/>
        <n v="7708"/>
        <n v="7721"/>
        <n v="7690"/>
        <n v="7676"/>
        <n v="7668"/>
        <n v="7657"/>
        <n v="7658"/>
        <n v="7659"/>
        <n v="7661"/>
        <n v="7662"/>
        <n v="7647"/>
        <n v="7623"/>
        <n v="7627"/>
        <n v="7598"/>
        <n v="7574"/>
        <n v="7577"/>
        <n v="7581"/>
        <n v="7586"/>
        <n v="7559"/>
        <n v="7562"/>
        <n v="7564"/>
        <n v="7565"/>
        <n v="7555"/>
        <n v="7543"/>
        <n v="7553"/>
        <n v="7532"/>
        <n v="7534"/>
        <n v="7505"/>
        <n v="7512"/>
        <n v="7480"/>
        <n v="7489"/>
        <n v="7463"/>
        <n v="7443"/>
        <n v="7456"/>
        <n v="7457"/>
        <n v="7459"/>
        <n v="7424"/>
        <n v="7440"/>
        <n v="7415"/>
        <n v="7417"/>
        <n v="7419"/>
        <n v="7400"/>
        <n v="7401"/>
        <n v="7376"/>
        <n v="7379"/>
        <n v="7382"/>
        <n v="7349"/>
        <n v="7353"/>
        <n v="7337"/>
        <n v="7343"/>
        <n v="7313"/>
        <n v="7322"/>
        <n v="7324"/>
        <n v="7294"/>
        <n v="7296"/>
        <n v="7300"/>
        <n v="7302"/>
        <n v="7293"/>
        <n v="7284"/>
        <n v="7290"/>
        <n v="7271"/>
        <n v="7242"/>
        <n v="7244"/>
        <n v="7247"/>
        <n v="7257"/>
        <n v="7226"/>
        <n v="7208"/>
        <n v="7209"/>
        <n v="7215"/>
        <n v="7217"/>
        <n v="7221"/>
        <n v="7193"/>
        <n v="7199"/>
        <n v="7184"/>
        <n v="7174"/>
        <n v="7165"/>
        <n v="7148"/>
        <n v="7155"/>
        <n v="7157"/>
        <n v="7163"/>
        <n v="7131"/>
        <n v="7137"/>
        <n v="7139"/>
        <n v="7141"/>
        <n v="7118"/>
        <n v="7120"/>
        <n v="7096"/>
        <n v="7100"/>
        <n v="7101"/>
        <n v="7107"/>
        <n v="7110"/>
        <n v="7094"/>
        <n v="7088"/>
        <n v="7077"/>
        <n v="7061"/>
        <n v="7064"/>
        <n v="7051"/>
        <n v="7029"/>
        <n v="7030"/>
        <n v="7036"/>
        <n v="7019"/>
        <n v="7020"/>
        <n v="7023"/>
        <n v="7005"/>
        <n v="6983"/>
        <n v="6957"/>
        <n v="6962"/>
        <n v="6969"/>
        <n v="6970"/>
        <n v="6951"/>
        <n v="6919"/>
        <n v="6914"/>
        <n v="6894"/>
        <n v="6873"/>
        <n v="6874"/>
        <n v="6848"/>
        <n v="6850"/>
        <n v="6851"/>
        <n v="6858"/>
        <n v="6861"/>
        <n v="6831"/>
        <n v="6835"/>
        <n v="6840"/>
        <n v="6844"/>
        <n v="6830"/>
        <n v="6813"/>
        <n v="6805"/>
        <n v="6787"/>
        <n v="6788"/>
        <n v="6762"/>
        <n v="6766"/>
        <n v="6774"/>
        <n v="6749"/>
        <n v="6758"/>
        <n v="6725"/>
        <n v="6738"/>
        <n v="6739"/>
        <n v="6719"/>
        <n v="6691"/>
        <n v="6700"/>
        <n v="6674"/>
        <n v="6679"/>
        <n v="6685"/>
        <n v="6686"/>
        <n v="6653"/>
        <n v="6657"/>
        <n v="6661"/>
        <n v="6666"/>
        <n v="6641"/>
        <n v="6624"/>
        <n v="6580"/>
        <n v="6583"/>
        <n v="6588"/>
        <n v="6590"/>
        <n v="6579"/>
        <n v="6567"/>
        <n v="6570"/>
        <n v="6573"/>
        <n v="6576"/>
        <n v="6578"/>
        <n v="6560"/>
        <n v="6511"/>
        <n v="6515"/>
        <n v="6520"/>
        <n v="6523"/>
        <n v="6524"/>
        <n v="6490"/>
        <n v="6496"/>
        <n v="6477"/>
        <n v="6478"/>
        <n v="6488"/>
        <n v="6459"/>
        <n v="6466"/>
        <n v="6467"/>
        <n v="6437"/>
        <n v="6444"/>
        <n v="6447"/>
        <n v="6417"/>
        <n v="6405"/>
        <n v="6380"/>
        <n v="6383"/>
        <n v="6387"/>
        <n v="6391"/>
        <n v="6392"/>
        <n v="6363"/>
        <n v="6368"/>
        <n v="6370"/>
        <n v="6372"/>
        <n v="6351"/>
        <n v="6352"/>
        <n v="6330"/>
        <n v="6337"/>
        <n v="6303"/>
        <n v="6304"/>
        <n v="6295"/>
        <n v="6296"/>
        <n v="6298"/>
        <n v="6265"/>
        <n v="6266"/>
        <n v="6273"/>
        <n v="6258"/>
        <n v="6259"/>
        <n v="6261"/>
        <n v="6228"/>
        <n v="6241"/>
        <n v="6210"/>
        <n v="6193"/>
        <n v="6170"/>
        <n v="6172"/>
        <n v="6148"/>
        <n v="6108"/>
        <n v="6081"/>
        <n v="6084"/>
        <n v="6061"/>
        <n v="6067"/>
        <n v="6070"/>
        <n v="6032"/>
        <n v="6033"/>
        <n v="6019"/>
        <n v="6008"/>
        <n v="5987"/>
        <n v="5990"/>
        <n v="5993"/>
        <n v="5971"/>
        <n v="5975"/>
        <n v="5963"/>
        <n v="5950"/>
        <n v="5956"/>
        <n v="5957"/>
        <n v="5944"/>
        <n v="5943"/>
        <n v="5748"/>
        <n v="5737"/>
        <n v="5718"/>
        <n v="5719"/>
        <n v="5663"/>
        <n v="5644"/>
        <n v="5648"/>
        <n v="5620"/>
        <n v="5621"/>
        <n v="5602"/>
        <n v="5609"/>
        <n v="5614"/>
        <n v="5594"/>
        <n v="5568"/>
        <n v="5573"/>
        <n v="5574"/>
        <n v="5576"/>
        <n v="5553"/>
        <n v="5547"/>
        <n v="5538"/>
        <n v="5545"/>
        <n v="5512"/>
        <n v="5307"/>
        <n v="5289"/>
        <n v="5270"/>
        <n v="5273"/>
        <n v="5274"/>
        <n v="5265"/>
        <n v="5210"/>
        <n v="5217"/>
        <n v="5222"/>
        <n v="5191"/>
        <n v="5194"/>
        <n v="5202"/>
        <n v="5190"/>
        <n v="5187"/>
        <n v="5188"/>
        <n v="5161"/>
        <n v="5134"/>
        <n v="5147"/>
        <n v="5148"/>
        <n v="5100"/>
        <n v="5111"/>
        <n v="5079"/>
        <n v="5070"/>
        <n v="5055"/>
        <n v="5031"/>
        <n v="5002"/>
        <n v="5005"/>
        <n v="4983"/>
        <n v="4984"/>
        <n v="4987"/>
        <n v="4997"/>
        <n v="4972"/>
        <n v="4975"/>
        <n v="4949"/>
        <n v="4951"/>
        <n v="4952"/>
        <n v="4957"/>
        <n v="4960"/>
        <n v="4961"/>
        <n v="4930"/>
        <n v="4939"/>
        <n v="4927"/>
        <n v="4909"/>
        <n v="4915"/>
        <n v="4890"/>
        <n v="4877"/>
        <n v="4883"/>
        <n v="4885"/>
        <n v="4872"/>
        <n v="4859"/>
        <n v="4841"/>
        <n v="4843"/>
        <n v="4849"/>
        <n v="4826"/>
        <n v="4830"/>
        <n v="4786"/>
        <n v="4788"/>
        <n v="4790"/>
        <n v="4792"/>
        <n v="4751"/>
        <n v="4758"/>
        <n v="4760"/>
        <n v="4739"/>
        <n v="4742"/>
        <n v="4725"/>
        <n v="4710"/>
        <n v="4676"/>
        <n v="4685"/>
        <n v="4661"/>
        <n v="4640"/>
        <n v="4644"/>
        <n v="4639"/>
        <n v="4624"/>
        <n v="4634"/>
        <n v="4636"/>
        <n v="4610"/>
        <n v="4572"/>
        <n v="4574"/>
        <n v="4559"/>
        <n v="4563"/>
        <n v="4549"/>
        <n v="4523"/>
        <n v="4529"/>
        <n v="4495"/>
        <n v="4499"/>
        <n v="4504"/>
        <n v="4511"/>
        <n v="4478"/>
        <n v="4480"/>
        <n v="4461"/>
        <n v="4464"/>
        <n v="4465"/>
        <n v="4466"/>
        <n v="4473"/>
        <n v="4447"/>
        <n v="4448"/>
        <n v="4453"/>
        <n v="4454"/>
        <n v="4456"/>
        <n v="4437"/>
        <n v="4404"/>
        <n v="4409"/>
        <n v="4410"/>
        <n v="4402"/>
        <n v="4385"/>
        <n v="4392"/>
        <n v="4394"/>
        <n v="4356"/>
        <n v="4360"/>
        <n v="4361"/>
        <n v="4331"/>
        <n v="4342"/>
        <n v="4343"/>
        <n v="4330"/>
        <n v="4315"/>
        <n v="4296"/>
        <n v="4306"/>
        <n v="4277"/>
        <n v="4290"/>
        <n v="4259"/>
        <n v="4267"/>
        <n v="4257"/>
        <n v="4274"/>
        <n v="4248"/>
        <n v="4253"/>
        <n v="4255"/>
        <n v="4256"/>
        <n v="4226"/>
        <n v="4229"/>
        <n v="4186"/>
        <n v="4167"/>
        <n v="4175"/>
        <n v="4159"/>
        <n v="4135"/>
        <n v="4143"/>
        <n v="4146"/>
        <n v="4036"/>
        <n v="4039"/>
        <n v="4027"/>
        <n v="3999"/>
        <n v="4006"/>
        <n v="3978"/>
        <n v="3983"/>
        <n v="3960"/>
        <n v="3965"/>
        <n v="3969"/>
        <n v="3970"/>
        <n v="3941"/>
        <n v="3929"/>
        <n v="3894"/>
        <n v="3897"/>
        <n v="3877"/>
        <n v="3839"/>
        <n v="3817"/>
        <n v="3834"/>
        <n v="3816"/>
        <n v="3793"/>
        <n v="3763"/>
        <n v="3743"/>
        <n v="3746"/>
        <n v="3749"/>
        <n v="3741"/>
        <n v="3726"/>
        <n v="3733"/>
        <n v="3722"/>
        <n v="3690"/>
        <n v="3679"/>
        <n v="3686"/>
        <n v="3659"/>
        <n v="3660"/>
        <n v="3649"/>
        <n v="3619"/>
        <n v="3627"/>
        <n v="3600"/>
        <n v="3603"/>
        <n v="3606"/>
        <n v="3607"/>
        <n v="3610"/>
        <n v="3611"/>
        <n v="3613"/>
        <n v="3581"/>
        <n v="3588"/>
        <n v="3594"/>
        <n v="3565"/>
        <n v="3572"/>
        <n v="3559"/>
        <n v="3547"/>
        <n v="3548"/>
        <n v="3553"/>
        <n v="3556"/>
        <n v="3536"/>
        <n v="3512"/>
        <n v="3516"/>
        <n v="3518"/>
        <n v="3488"/>
        <n v="3498"/>
        <n v="3500"/>
        <n v="3471"/>
        <n v="3473"/>
        <n v="3456"/>
        <n v="3458"/>
        <n v="3440"/>
        <n v="3441"/>
        <n v="3413"/>
        <n v="3423"/>
        <n v="3397"/>
        <n v="3404"/>
        <n v="3409"/>
        <n v="3394"/>
        <n v="3378"/>
        <n v="3383"/>
        <n v="3362"/>
        <n v="3370"/>
        <n v="3371"/>
        <n v="3341"/>
        <n v="3343"/>
        <n v="3345"/>
        <n v="3346"/>
        <n v="3352"/>
        <n v="3356"/>
        <n v="3337"/>
        <n v="3338"/>
        <n v="3305"/>
        <n v="3306"/>
        <n v="3312"/>
        <n v="3303"/>
        <n v="3285"/>
        <n v="3268"/>
        <n v="3279"/>
        <n v="3281"/>
        <n v="3250"/>
        <n v="3262"/>
        <n v="3264"/>
        <n v="3237"/>
        <n v="3239"/>
        <n v="3248"/>
        <n v="3201"/>
        <n v="3204"/>
        <n v="3179"/>
        <n v="3185"/>
        <n v="3192"/>
        <n v="3174"/>
        <n v="3127"/>
        <n v="3131"/>
        <n v="3132"/>
        <n v="3135"/>
        <n v="3109"/>
        <n v="3051"/>
        <n v="3054"/>
        <n v="3056"/>
        <n v="3032"/>
        <n v="3035"/>
        <n v="3014"/>
        <n v="3016"/>
        <n v="3026"/>
        <n v="3013"/>
        <n v="2991"/>
        <n v="2943"/>
        <n v="2946"/>
        <n v="2924"/>
        <n v="2925"/>
        <n v="2930"/>
        <n v="2921"/>
        <n v="2907"/>
        <n v="2886"/>
        <n v="2899"/>
        <n v="2871"/>
        <n v="2879"/>
        <n v="2881"/>
        <n v="2850"/>
        <n v="2854"/>
        <n v="2844"/>
        <n v="2815"/>
        <n v="2821"/>
        <n v="2822"/>
        <n v="2791"/>
        <n v="2807"/>
        <n v="2778"/>
        <n v="2784"/>
        <n v="2786"/>
        <n v="2762"/>
        <n v="2769"/>
        <n v="2770"/>
        <n v="2736"/>
        <n v="2744"/>
        <n v="2749"/>
        <n v="2724"/>
        <n v="2731"/>
        <n v="2702"/>
        <n v="2705"/>
        <n v="2680"/>
        <n v="2686"/>
        <n v="2672"/>
        <n v="2673"/>
        <n v="2674"/>
        <n v="2644"/>
        <n v="2650"/>
        <n v="2652"/>
        <n v="2639"/>
        <n v="2605"/>
        <n v="2613"/>
        <n v="2589"/>
        <n v="2595"/>
        <n v="2596"/>
        <n v="2569"/>
        <n v="2571"/>
        <n v="2550"/>
        <n v="2551"/>
        <n v="2563"/>
        <n v="2527"/>
        <n v="2513"/>
        <n v="2516"/>
        <n v="2522"/>
        <n v="2497"/>
        <n v="2468"/>
        <n v="2476"/>
        <n v="2477"/>
        <n v="2483"/>
        <n v="2452"/>
        <n v="2454"/>
        <n v="2458"/>
        <n v="2461"/>
        <n v="2463"/>
        <n v="2439"/>
        <n v="2421"/>
        <n v="2369"/>
        <n v="2373"/>
        <n v="2377"/>
        <n v="2379"/>
        <n v="2352"/>
        <n v="2334"/>
        <n v="2343"/>
        <n v="2321"/>
        <n v="2290"/>
        <n v="2297"/>
        <n v="2268"/>
        <n v="2272"/>
        <n v="2282"/>
        <n v="2247"/>
        <n v="2249"/>
        <n v="2258"/>
        <n v="2227"/>
        <n v="2232"/>
        <n v="2243"/>
        <n v="2214"/>
        <n v="2177"/>
        <n v="2178"/>
        <n v="2179"/>
        <n v="2183"/>
        <n v="2152"/>
        <n v="2131"/>
        <n v="2133"/>
        <n v="2141"/>
        <n v="2111"/>
        <n v="2092"/>
        <n v="2101"/>
        <n v="2073"/>
        <n v="2085"/>
        <n v="2048"/>
        <n v="2054"/>
        <n v="2057"/>
        <n v="2064"/>
        <n v="2032"/>
        <n v="2041"/>
        <n v="2042"/>
        <n v="2044"/>
        <n v="2012"/>
        <n v="2023"/>
        <n v="2024"/>
        <n v="1987"/>
        <n v="1995"/>
        <n v="1999"/>
        <n v="2001"/>
        <n v="2005"/>
        <n v="1972"/>
        <n v="1974"/>
        <n v="1983"/>
        <n v="1954"/>
        <n v="1929"/>
        <n v="1935"/>
        <n v="1937"/>
        <n v="1918"/>
        <n v="1922"/>
        <n v="1906"/>
        <n v="1924"/>
        <n v="1893"/>
        <n v="1902"/>
        <n v="1871"/>
        <n v="1862"/>
        <n v="1828"/>
        <n v="1833"/>
        <n v="1838"/>
        <n v="1809"/>
        <n v="1821"/>
        <n v="1787"/>
        <n v="1795"/>
        <n v="1772"/>
        <n v="1778"/>
        <n v="1761"/>
        <n v="1738"/>
        <n v="1740"/>
        <n v="1717"/>
        <n v="1700"/>
        <n v="1673"/>
        <n v="1674"/>
        <n v="1688"/>
        <n v="1653"/>
        <n v="1639"/>
        <n v="1643"/>
        <n v="1648"/>
        <n v="1632"/>
        <n v="1622"/>
        <n v="1629"/>
        <n v="1610"/>
        <n v="1612"/>
        <n v="1578"/>
        <n v="1582"/>
        <n v="1566"/>
        <n v="1569"/>
        <n v="1570"/>
        <n v="1540"/>
        <n v="1537"/>
        <n v="1521"/>
        <n v="1524"/>
        <n v="1536"/>
        <n v="1504"/>
        <n v="1490"/>
        <n v="1473"/>
        <n v="1444"/>
        <n v="1446"/>
        <n v="1447"/>
        <n v="1449"/>
        <n v="1457"/>
        <n v="1438"/>
        <n v="1403"/>
        <n v="1410"/>
        <n v="1368"/>
        <n v="1373"/>
        <n v="662"/>
        <n v="650"/>
        <n v="613"/>
        <n v="574"/>
        <n v="103667"/>
        <n v="105035"/>
        <n v="105836"/>
        <n v="104118"/>
        <n v="108329"/>
        <n v="108335"/>
        <n v="145724"/>
        <n v="145732"/>
        <n v="145739"/>
        <n v="146007"/>
        <n v="146033"/>
        <n v="146215"/>
        <n v="146246"/>
        <n v="146265"/>
        <n v="146273"/>
        <n v="146286"/>
        <n v="146288"/>
        <n v="146349"/>
        <n v="146404"/>
        <n v="146466"/>
        <n v="146495"/>
        <n v="146542"/>
        <n v="146592"/>
        <n v="146635"/>
        <n v="146645"/>
        <n v="146647"/>
        <n v="146697"/>
        <n v="146809"/>
        <n v="146821"/>
        <n v="146832"/>
        <n v="146919"/>
        <n v="146956"/>
        <n v="146983"/>
        <n v="147005"/>
        <n v="147017"/>
        <n v="147020"/>
        <n v="147051"/>
        <n v="147054"/>
        <n v="145707"/>
        <n v="146878"/>
        <n v="147872"/>
        <n v="147917"/>
        <n v="147924"/>
        <n v="147932"/>
        <n v="147948"/>
        <n v="147952"/>
        <n v="147961"/>
        <n v="147964"/>
        <n v="147969"/>
        <n v="147973"/>
        <n v="147974"/>
        <n v="147976"/>
        <n v="147982"/>
        <n v="147991"/>
        <n v="148011"/>
        <n v="148021"/>
        <n v="148059"/>
        <n v="148067"/>
        <n v="148071"/>
        <n v="148090"/>
        <n v="148126"/>
        <n v="148145"/>
        <n v="148151"/>
        <n v="148186"/>
        <n v="148188"/>
        <n v="148198"/>
        <n v="148199"/>
        <n v="148200"/>
        <n v="148207"/>
        <n v="148212"/>
        <n v="148221"/>
        <n v="148225"/>
        <n v="148236"/>
        <n v="148240"/>
        <n v="148246"/>
        <n v="148258"/>
        <n v="148262"/>
        <n v="148268"/>
        <n v="148280"/>
        <n v="148282"/>
        <n v="148283"/>
        <n v="148297"/>
        <n v="148306"/>
        <n v="148307"/>
        <n v="148309"/>
        <n v="148310"/>
        <n v="148320"/>
        <n v="148322"/>
        <n v="148346"/>
        <n v="148366"/>
        <n v="148378"/>
        <n v="148393"/>
        <n v="148398"/>
        <n v="148400"/>
        <n v="148420"/>
        <n v="148428"/>
        <n v="148431"/>
        <n v="148439"/>
        <n v="148446"/>
        <n v="148449"/>
        <n v="148452"/>
        <n v="148484"/>
        <n v="148488"/>
        <n v="148503"/>
        <n v="148504"/>
        <n v="148510"/>
        <n v="148513"/>
        <n v="148525"/>
        <n v="148529"/>
        <n v="148532"/>
        <n v="148542"/>
        <n v="148543"/>
        <n v="148553"/>
        <n v="148563"/>
        <n v="148575"/>
        <n v="148607"/>
        <n v="148631"/>
        <n v="148659"/>
        <n v="148676"/>
        <n v="148706"/>
        <n v="148742"/>
        <n v="148755"/>
        <n v="148834"/>
        <n v="148843"/>
        <n v="148850"/>
        <n v="148926"/>
        <n v="148960"/>
        <n v="149248"/>
        <n v="149264"/>
        <n v="149267"/>
        <n v="149269"/>
        <n v="149281"/>
        <n v="149284"/>
        <n v="149287"/>
        <n v="149291"/>
        <n v="149295"/>
        <n v="149300"/>
        <n v="149302"/>
        <n v="149314"/>
        <n v="149318"/>
        <n v="149321"/>
        <n v="149332"/>
        <n v="149338"/>
        <n v="149345"/>
        <n v="149347"/>
        <n v="149363"/>
        <n v="149365"/>
        <n v="149382"/>
        <n v="149403"/>
        <n v="149411"/>
        <n v="149413"/>
        <n v="149421"/>
        <n v="149434"/>
        <n v="149460"/>
        <n v="149483"/>
        <n v="149486"/>
        <n v="149488"/>
        <n v="149493"/>
        <n v="149497"/>
        <n v="149516"/>
        <n v="149524"/>
        <n v="149535"/>
        <n v="149730"/>
        <n v="149746"/>
        <n v="149747"/>
        <n v="149789"/>
        <n v="149790"/>
        <n v="149792"/>
        <n v="149816"/>
        <n v="149819"/>
        <n v="149821"/>
        <n v="149851"/>
        <n v="149853"/>
        <n v="149860"/>
        <n v="149861"/>
        <n v="149888"/>
        <n v="149892"/>
        <n v="149894"/>
        <n v="148226"/>
        <n v="148404"/>
        <n v="149285"/>
        <n v="151692"/>
        <n v="151697"/>
        <n v="151704"/>
        <n v="151718"/>
        <n v="151746"/>
        <n v="151755"/>
        <n v="151787"/>
        <n v="151796"/>
        <n v="151807"/>
        <n v="151829"/>
        <n v="151837"/>
        <n v="152389"/>
        <n v="152391"/>
        <n v="152399"/>
        <n v="152409"/>
        <n v="152440"/>
        <n v="152450"/>
        <n v="152454"/>
        <n v="152470"/>
        <n v="152478"/>
        <n v="152487"/>
        <n v="152495"/>
        <n v="152503"/>
        <n v="152522"/>
        <n v="152527"/>
        <n v="152534"/>
        <n v="152539"/>
        <n v="152543"/>
        <n v="152555"/>
        <n v="152573"/>
        <n v="152583"/>
        <n v="152584"/>
        <n v="152587"/>
        <n v="152589"/>
        <n v="152604"/>
        <n v="152617"/>
        <n v="152619"/>
        <n v="152628"/>
        <n v="152634"/>
        <n v="152641"/>
        <n v="152651"/>
        <n v="152652"/>
        <n v="152659"/>
        <n v="152662"/>
        <n v="152670"/>
        <n v="152675"/>
        <n v="152704"/>
        <n v="152749"/>
        <n v="152752"/>
        <n v="153658"/>
        <n v="7573"/>
        <n v="146469"/>
        <n v="146614"/>
        <n v="147055"/>
        <n v="148105"/>
        <n v="148185"/>
        <n v="148498"/>
        <n v="148633"/>
        <n v="148811"/>
        <n v="149246"/>
        <n v="149316"/>
        <n v="152510"/>
        <n v="152578"/>
        <n v="152638"/>
        <n v="1385"/>
        <n v="1718"/>
        <n v="5018"/>
        <n v="7891"/>
        <n v="8175"/>
        <n v="8759"/>
        <n v="8976"/>
        <n v="10779"/>
        <n v="9225"/>
        <n v="11962"/>
        <n v="156694"/>
        <n v="156708"/>
        <n v="156732"/>
        <n v="156733"/>
        <n v="156757"/>
        <n v="156770"/>
        <n v="156777"/>
        <n v="156798"/>
        <n v="156815"/>
        <n v="156826"/>
        <n v="156871"/>
        <n v="156872"/>
        <n v="156913"/>
        <n v="156925"/>
        <n v="156955"/>
        <n v="156980"/>
        <n v="157000"/>
        <n v="157013"/>
        <n v="157034"/>
        <n v="157037"/>
        <n v="157066"/>
        <n v="157074"/>
        <n v="157080"/>
        <n v="157106"/>
        <n v="157107"/>
        <n v="157140"/>
        <n v="157179"/>
        <n v="157204"/>
        <n v="157219"/>
        <n v="157234"/>
        <n v="157238"/>
        <n v="157246"/>
        <n v="157248"/>
        <n v="157259"/>
        <n v="157262"/>
        <n v="157270"/>
        <n v="157290"/>
        <n v="157300"/>
        <n v="157313"/>
        <n v="157323"/>
        <n v="157325"/>
        <n v="157326"/>
        <n v="157327"/>
        <n v="157332"/>
        <n v="157338"/>
        <n v="157340"/>
        <n v="157342"/>
        <n v="157343"/>
        <n v="157358"/>
        <n v="157373"/>
        <n v="157380"/>
        <n v="157398"/>
        <n v="157404"/>
        <n v="157414"/>
        <n v="157423"/>
        <n v="157457"/>
        <n v="157465"/>
        <n v="157474"/>
        <n v="157487"/>
        <n v="157493"/>
        <n v="157523"/>
        <n v="157530"/>
        <n v="157537"/>
        <n v="157539"/>
        <n v="157543"/>
        <n v="157619"/>
        <n v="157620"/>
        <n v="157640"/>
        <n v="157641"/>
        <n v="157702"/>
        <n v="157709"/>
        <n v="157714"/>
        <n v="157716"/>
        <n v="157729"/>
        <n v="157741"/>
        <n v="157783"/>
        <n v="157785"/>
        <n v="157808"/>
        <n v="157813"/>
        <n v="158081"/>
        <n v="157843"/>
        <n v="157847"/>
        <n v="157848"/>
        <n v="157854"/>
        <n v="157857"/>
        <n v="157859"/>
        <n v="157861"/>
        <n v="157863"/>
        <n v="157875"/>
        <n v="157890"/>
        <n v="157896"/>
        <n v="157907"/>
        <n v="157908"/>
        <n v="157914"/>
        <n v="157920"/>
        <n v="157927"/>
        <n v="157933"/>
        <n v="157950"/>
        <n v="157968"/>
        <n v="157984"/>
        <n v="157986"/>
        <n v="157989"/>
        <n v="158014"/>
        <n v="158018"/>
        <n v="158020"/>
        <n v="158022"/>
        <n v="158026"/>
        <n v="158028"/>
        <n v="158040"/>
        <n v="158063"/>
        <n v="158065"/>
        <n v="158114"/>
        <n v="158129"/>
        <n v="158130"/>
        <n v="158133"/>
        <n v="158146"/>
        <n v="158164"/>
        <n v="158166"/>
        <n v="158173"/>
        <n v="158198"/>
        <n v="158210"/>
        <n v="158214"/>
        <n v="158215"/>
        <n v="158217"/>
        <n v="158233"/>
        <n v="158947"/>
        <n v="158952"/>
        <n v="158956"/>
        <n v="158984"/>
        <n v="158987"/>
        <n v="158993"/>
        <n v="158994"/>
        <n v="159001"/>
        <n v="159003"/>
        <n v="159018"/>
        <n v="159029"/>
        <n v="159034"/>
        <n v="159051"/>
        <n v="159095"/>
        <n v="159113"/>
        <n v="159129"/>
        <n v="159130"/>
        <n v="159140"/>
        <n v="159144"/>
        <n v="159145"/>
        <n v="159154"/>
        <n v="159155"/>
        <n v="159163"/>
        <n v="159189"/>
        <n v="159193"/>
        <n v="159194"/>
        <n v="159195"/>
        <n v="159211"/>
        <n v="159232"/>
        <n v="159234"/>
        <n v="159235"/>
        <n v="159244"/>
        <n v="159250"/>
        <n v="159251"/>
        <n v="159267"/>
        <n v="159273"/>
        <n v="159276"/>
        <n v="159420"/>
        <n v="159421"/>
        <n v="159461"/>
        <n v="159462"/>
        <n v="159472"/>
        <n v="159493"/>
        <n v="159494"/>
        <n v="159498"/>
        <n v="159502"/>
        <n v="159567"/>
        <n v="159572"/>
        <n v="160311"/>
        <n v="160338"/>
        <n v="160370"/>
        <n v="160374"/>
        <n v="160401"/>
        <n v="160403"/>
        <n v="160595"/>
        <n v="160601"/>
        <n v="160612"/>
        <n v="160619"/>
        <n v="160622"/>
        <n v="160640"/>
        <n v="160651"/>
        <n v="160655"/>
        <n v="160659"/>
        <n v="160663"/>
        <n v="160673"/>
        <n v="160682"/>
        <n v="160683"/>
        <n v="160813"/>
        <n v="160820"/>
        <n v="160842"/>
        <n v="160847"/>
        <n v="160860"/>
        <n v="160871"/>
        <n v="164143"/>
        <n v="164150"/>
        <n v="164696"/>
        <n v="164714"/>
        <n v="164715"/>
        <n v="164716"/>
        <n v="164726"/>
        <n v="164742"/>
        <n v="164760"/>
        <n v="164761"/>
        <n v="164762"/>
        <n v="164785"/>
        <n v="164787"/>
        <n v="164791"/>
        <n v="164795"/>
        <n v="164813"/>
        <n v="164828"/>
        <n v="164837"/>
        <n v="164839"/>
        <n v="164850"/>
        <n v="164854"/>
        <n v="164858"/>
        <n v="164864"/>
        <n v="164880"/>
        <n v="164900"/>
        <n v="164905"/>
        <n v="164906"/>
        <n v="164910"/>
        <n v="164915"/>
        <n v="164933"/>
        <n v="164944"/>
        <n v="164948"/>
        <n v="164951"/>
        <n v="164955"/>
        <n v="164979"/>
        <n v="165323"/>
        <n v="165332"/>
        <n v="165335"/>
        <n v="165336"/>
        <n v="165348"/>
        <n v="165351"/>
        <n v="26335"/>
        <n v="12134"/>
        <n v="12124"/>
        <n v="12109"/>
        <n v="12113"/>
        <n v="12079"/>
        <n v="12081"/>
        <n v="12056"/>
        <n v="12058"/>
        <n v="12068"/>
        <n v="12036"/>
        <n v="12046"/>
        <n v="12052"/>
        <n v="12016"/>
        <n v="12029"/>
        <n v="11998"/>
        <n v="12001"/>
        <n v="12011"/>
        <n v="12013"/>
        <n v="11986"/>
        <n v="11994"/>
        <n v="11963"/>
        <n v="11964"/>
        <n v="11947"/>
        <n v="11950"/>
        <n v="11956"/>
        <n v="11923"/>
        <n v="11916"/>
        <n v="11886"/>
        <n v="11895"/>
        <n v="11864"/>
        <n v="11870"/>
        <n v="11872"/>
        <n v="11878"/>
        <n v="11857"/>
        <n v="11858"/>
        <n v="11829"/>
        <n v="11816"/>
        <n v="11817"/>
        <n v="11784"/>
        <n v="11783"/>
        <n v="11768"/>
        <n v="11770"/>
        <n v="11777"/>
        <n v="11746"/>
        <n v="11749"/>
        <n v="11743"/>
        <n v="11724"/>
        <n v="11726"/>
        <n v="11732"/>
        <n v="11713"/>
        <n v="11688"/>
        <n v="11698"/>
        <n v="11674"/>
        <n v="11678"/>
        <n v="11663"/>
        <n v="11649"/>
        <n v="11643"/>
        <n v="11627"/>
        <n v="11633"/>
        <n v="11635"/>
        <n v="11593"/>
        <n v="11594"/>
        <n v="11595"/>
        <n v="11600"/>
        <n v="11601"/>
        <n v="11575"/>
        <n v="11576"/>
        <n v="11549"/>
        <n v="11551"/>
        <n v="11531"/>
        <n v="11537"/>
        <n v="11544"/>
        <n v="11546"/>
        <n v="11518"/>
        <n v="11504"/>
        <n v="11475"/>
        <n v="11485"/>
        <n v="11461"/>
        <n v="11471"/>
        <n v="11440"/>
        <n v="11447"/>
        <n v="11449"/>
        <n v="11401"/>
        <n v="11405"/>
        <n v="11408"/>
        <n v="11381"/>
        <n v="11387"/>
        <n v="11389"/>
        <n v="11395"/>
        <n v="11367"/>
        <n v="11342"/>
        <n v="11349"/>
        <n v="11351"/>
        <n v="11321"/>
        <n v="11328"/>
        <n v="11335"/>
        <n v="11313"/>
        <n v="11318"/>
        <n v="11294"/>
        <n v="11301"/>
        <n v="11269"/>
        <n v="11276"/>
        <n v="11284"/>
        <n v="11251"/>
        <n v="11252"/>
        <n v="11255"/>
        <n v="11243"/>
        <n v="11248"/>
        <n v="11223"/>
        <n v="11201"/>
        <n v="11208"/>
        <n v="11210"/>
        <n v="11187"/>
        <n v="11189"/>
        <n v="11190"/>
        <n v="11170"/>
        <n v="11171"/>
        <n v="11145"/>
        <n v="11118"/>
        <n v="11122"/>
        <n v="11093"/>
        <n v="11103"/>
        <n v="11104"/>
        <n v="11073"/>
        <n v="11075"/>
        <n v="11081"/>
        <n v="11083"/>
        <n v="11061"/>
        <n v="11067"/>
        <n v="11037"/>
        <n v="11038"/>
        <n v="11024"/>
        <n v="11029"/>
        <n v="11008"/>
        <n v="10990"/>
        <n v="10963"/>
        <n v="10974"/>
        <n v="10977"/>
        <n v="10946"/>
        <n v="10949"/>
        <n v="10957"/>
        <n v="10959"/>
        <n v="10945"/>
        <n v="10929"/>
        <n v="10935"/>
        <n v="10913"/>
        <n v="10914"/>
        <n v="10918"/>
        <n v="10919"/>
        <n v="10923"/>
        <n v="10893"/>
        <n v="10903"/>
        <n v="10905"/>
        <n v="10875"/>
        <n v="10887"/>
        <n v="10888"/>
        <n v="10869"/>
        <n v="10841"/>
        <n v="10851"/>
        <n v="10820"/>
        <n v="10829"/>
        <n v="10835"/>
        <n v="10817"/>
        <n v="10800"/>
        <n v="10789"/>
        <n v="10771"/>
        <n v="10778"/>
        <n v="10747"/>
        <n v="10751"/>
        <n v="10756"/>
        <n v="10727"/>
        <n v="10728"/>
        <n v="10729"/>
        <n v="10732"/>
        <n v="10715"/>
        <n v="10718"/>
        <n v="10721"/>
        <n v="10688"/>
        <n v="10696"/>
        <n v="10697"/>
        <n v="10670"/>
        <n v="10676"/>
        <n v="10686"/>
        <n v="10654"/>
        <n v="10655"/>
        <n v="10656"/>
        <n v="10657"/>
        <n v="10619"/>
        <n v="10631"/>
        <n v="10605"/>
        <n v="10583"/>
        <n v="10545"/>
        <n v="10546"/>
        <n v="10550"/>
        <n v="10558"/>
        <n v="10527"/>
        <n v="10529"/>
        <n v="10537"/>
        <n v="10525"/>
        <n v="10515"/>
        <n v="10516"/>
        <n v="10517"/>
        <n v="10489"/>
        <n v="10501"/>
        <n v="10473"/>
        <n v="10474"/>
        <n v="10477"/>
        <n v="10482"/>
        <n v="10484"/>
        <n v="10457"/>
        <n v="10433"/>
        <n v="10437"/>
        <n v="10446"/>
        <n v="10406"/>
        <n v="10375"/>
        <n v="10379"/>
        <n v="10388"/>
        <n v="10374"/>
        <n v="10361"/>
        <n v="10339"/>
        <n v="10349"/>
        <n v="10351"/>
        <n v="10336"/>
        <n v="10318"/>
        <n v="10330"/>
        <n v="10332"/>
        <n v="10317"/>
        <n v="10308"/>
        <n v="10311"/>
        <n v="10312"/>
        <n v="10285"/>
        <n v="10261"/>
        <n v="10273"/>
        <n v="10255"/>
        <n v="10224"/>
        <n v="10227"/>
        <n v="10232"/>
        <n v="10234"/>
        <n v="10235"/>
        <n v="10210"/>
        <n v="10187"/>
        <n v="10174"/>
        <n v="10176"/>
        <n v="10157"/>
        <n v="10132"/>
        <n v="10107"/>
        <n v="10092"/>
        <n v="10074"/>
        <n v="10032"/>
        <n v="10033"/>
        <n v="10040"/>
        <n v="10042"/>
        <n v="10019"/>
        <n v="10028"/>
        <n v="9996"/>
        <n v="9999"/>
        <n v="9978"/>
        <n v="9986"/>
        <n v="9961"/>
        <n v="9975"/>
        <n v="9941"/>
        <n v="9924"/>
        <n v="9931"/>
        <n v="9917"/>
        <n v="9848"/>
        <n v="9849"/>
        <n v="9853"/>
        <n v="9857"/>
        <n v="9829"/>
        <n v="9844"/>
        <n v="9811"/>
        <n v="9791"/>
        <n v="9793"/>
        <n v="9802"/>
        <n v="9805"/>
        <n v="9790"/>
        <n v="9785"/>
        <n v="9789"/>
        <n v="9739"/>
        <n v="9717"/>
        <n v="9720"/>
        <n v="9721"/>
        <n v="9731"/>
        <n v="9700"/>
        <n v="9691"/>
        <n v="9694"/>
        <n v="9668"/>
        <n v="9660"/>
        <n v="9676"/>
        <n v="9647"/>
        <n v="9656"/>
        <n v="9638"/>
        <n v="9639"/>
        <n v="9612"/>
        <n v="9615"/>
        <n v="9619"/>
        <n v="9622"/>
        <n v="9597"/>
        <n v="9572"/>
        <n v="9582"/>
        <n v="9570"/>
        <n v="9557"/>
        <n v="9563"/>
        <n v="9566"/>
        <n v="9511"/>
        <n v="9477"/>
        <n v="9482"/>
        <n v="9484"/>
        <n v="9486"/>
        <n v="9487"/>
        <n v="9458"/>
        <n v="9461"/>
        <n v="9445"/>
        <n v="9447"/>
        <n v="9454"/>
        <n v="9456"/>
        <n v="9428"/>
        <n v="9431"/>
        <n v="9433"/>
        <n v="9421"/>
        <n v="9417"/>
        <n v="9418"/>
        <n v="9390"/>
        <n v="9395"/>
        <n v="9369"/>
        <n v="9370"/>
        <n v="9359"/>
        <n v="9363"/>
        <n v="9329"/>
        <n v="9336"/>
        <n v="9344"/>
        <n v="9309"/>
        <n v="9311"/>
        <n v="9315"/>
        <n v="9295"/>
        <n v="9298"/>
        <n v="9299"/>
        <n v="9275"/>
        <n v="9279"/>
        <n v="9289"/>
        <n v="9258"/>
        <n v="9260"/>
        <n v="9262"/>
        <n v="9267"/>
        <n v="9269"/>
        <n v="9249"/>
        <n v="9250"/>
        <n v="9251"/>
        <n v="9205"/>
        <n v="9179"/>
        <n v="9181"/>
        <n v="9147"/>
        <n v="9151"/>
        <n v="9154"/>
        <n v="9123"/>
        <n v="9095"/>
        <n v="9077"/>
        <n v="9078"/>
        <n v="9094"/>
        <n v="9064"/>
        <n v="9054"/>
        <n v="9021"/>
        <n v="9006"/>
        <n v="8982"/>
        <n v="8992"/>
        <n v="8994"/>
        <n v="8961"/>
        <n v="8966"/>
        <n v="8969"/>
        <n v="8952"/>
        <n v="8953"/>
        <n v="8955"/>
        <n v="8930"/>
        <n v="8919"/>
        <n v="8914"/>
        <n v="8862"/>
        <n v="8873"/>
        <n v="8879"/>
        <n v="8841"/>
        <n v="8851"/>
        <n v="8852"/>
        <n v="8825"/>
        <n v="8833"/>
        <n v="8839"/>
        <n v="8811"/>
        <n v="8820"/>
        <n v="8793"/>
        <n v="8762"/>
        <n v="8767"/>
        <n v="8768"/>
        <n v="8746"/>
        <n v="8752"/>
        <n v="8729"/>
        <n v="8730"/>
        <n v="8735"/>
        <n v="8737"/>
        <n v="8713"/>
        <n v="8699"/>
        <n v="8667"/>
        <n v="8678"/>
        <n v="8642"/>
        <n v="8650"/>
        <n v="8655"/>
        <n v="8628"/>
        <n v="8629"/>
        <n v="8607"/>
        <n v="8612"/>
        <n v="8587"/>
        <n v="8590"/>
        <n v="8594"/>
        <n v="8568"/>
        <n v="8570"/>
        <n v="8579"/>
        <n v="8549"/>
        <n v="8551"/>
        <n v="8557"/>
        <n v="8531"/>
        <n v="8533"/>
        <n v="8535"/>
        <n v="8518"/>
        <n v="8525"/>
        <n v="8497"/>
        <n v="8498"/>
        <n v="8499"/>
        <n v="8492"/>
        <n v="8465"/>
        <n v="8442"/>
        <n v="8421"/>
        <n v="8392"/>
        <n v="8396"/>
        <n v="8399"/>
        <n v="8406"/>
        <n v="8375"/>
        <n v="8380"/>
        <n v="8383"/>
        <n v="8387"/>
        <n v="8389"/>
        <n v="8352"/>
        <n v="8361"/>
        <n v="8368"/>
        <n v="8335"/>
        <n v="8339"/>
        <n v="8342"/>
        <n v="8313"/>
        <n v="8314"/>
        <n v="8315"/>
        <n v="8317"/>
        <n v="8319"/>
        <n v="8328"/>
        <n v="8305"/>
        <n v="8308"/>
        <n v="8279"/>
        <n v="8280"/>
        <n v="8282"/>
        <n v="8260"/>
        <n v="8261"/>
        <n v="8270"/>
        <n v="8240"/>
        <n v="8224"/>
        <n v="8226"/>
        <n v="8209"/>
        <n v="8178"/>
        <n v="8185"/>
        <n v="8187"/>
        <n v="8176"/>
        <n v="8158"/>
        <n v="8161"/>
        <n v="8173"/>
        <n v="8156"/>
        <n v="8153"/>
        <n v="8102"/>
        <n v="8112"/>
        <n v="8091"/>
        <n v="8065"/>
        <n v="8047"/>
        <n v="8051"/>
        <n v="8022"/>
        <n v="8027"/>
        <n v="8035"/>
        <n v="8010"/>
        <n v="8013"/>
        <n v="8015"/>
        <n v="8016"/>
        <n v="7934"/>
        <n v="7943"/>
        <n v="7928"/>
        <n v="7922"/>
        <n v="7924"/>
        <n v="7895"/>
        <n v="7903"/>
        <n v="7907"/>
        <n v="7908"/>
        <n v="7883"/>
        <n v="7889"/>
        <n v="7857"/>
        <n v="7860"/>
        <n v="7866"/>
        <n v="7869"/>
        <n v="7854"/>
        <n v="7841"/>
        <n v="7842"/>
        <n v="7848"/>
        <n v="7813"/>
        <n v="7797"/>
        <n v="7780"/>
        <n v="7765"/>
        <n v="7753"/>
        <n v="7733"/>
        <n v="7739"/>
        <n v="7741"/>
        <n v="7713"/>
        <n v="7722"/>
        <n v="7669"/>
        <n v="7665"/>
        <n v="7642"/>
        <n v="7645"/>
        <n v="7613"/>
        <n v="7614"/>
        <n v="7617"/>
        <n v="7624"/>
        <n v="7603"/>
        <n v="7593"/>
        <n v="7585"/>
        <n v="7589"/>
        <n v="7566"/>
        <n v="7567"/>
        <n v="7549"/>
        <n v="7518"/>
        <n v="7520"/>
        <n v="7499"/>
        <n v="7500"/>
        <n v="7502"/>
        <n v="7510"/>
        <n v="7485"/>
        <n v="7488"/>
        <n v="7492"/>
        <n v="7493"/>
        <n v="7464"/>
        <n v="7471"/>
        <n v="7473"/>
        <n v="7475"/>
        <n v="7444"/>
        <n v="7425"/>
        <n v="7409"/>
        <n v="7394"/>
        <n v="7348"/>
        <n v="7350"/>
        <n v="7356"/>
        <n v="7359"/>
        <n v="7360"/>
        <n v="7333"/>
        <n v="7344"/>
        <n v="7345"/>
        <n v="7327"/>
        <n v="7328"/>
        <n v="7279"/>
        <n v="7292"/>
        <n v="7264"/>
        <n v="7258"/>
        <n v="7248"/>
        <n v="7251"/>
        <n v="7231"/>
        <n v="7232"/>
        <n v="7236"/>
        <n v="7206"/>
        <n v="7214"/>
        <n v="7189"/>
        <n v="7196"/>
        <n v="7197"/>
        <n v="7175"/>
        <n v="7178"/>
        <n v="7181"/>
        <n v="7182"/>
        <n v="7160"/>
        <n v="7112"/>
        <n v="7122"/>
        <n v="7078"/>
        <n v="7079"/>
        <n v="7066"/>
        <n v="7060"/>
        <n v="7044"/>
        <n v="7033"/>
        <n v="7011"/>
        <n v="7015"/>
        <n v="7022"/>
        <n v="6997"/>
        <n v="6973"/>
        <n v="6977"/>
        <n v="6980"/>
        <n v="6985"/>
        <n v="6960"/>
        <n v="6920"/>
        <n v="6929"/>
        <n v="6907"/>
        <n v="6909"/>
        <n v="6895"/>
        <n v="6866"/>
        <n v="6878"/>
        <n v="6864"/>
        <n v="6849"/>
        <n v="6863"/>
        <n v="6817"/>
        <n v="6819"/>
        <n v="6827"/>
        <n v="6829"/>
        <n v="6802"/>
        <n v="6763"/>
        <n v="6743"/>
        <n v="6746"/>
        <n v="6741"/>
        <n v="6730"/>
        <n v="6733"/>
        <n v="6708"/>
        <n v="6710"/>
        <n v="6718"/>
        <n v="6698"/>
        <n v="6699"/>
        <n v="6678"/>
        <n v="6683"/>
        <n v="6652"/>
        <n v="6639"/>
        <n v="6650"/>
        <n v="6617"/>
        <n v="6618"/>
        <n v="6619"/>
        <n v="6627"/>
        <n v="6629"/>
        <n v="6615"/>
        <n v="6601"/>
        <n v="6610"/>
        <n v="6611"/>
        <n v="6614"/>
        <n v="6587"/>
        <n v="6595"/>
        <n v="6561"/>
        <n v="6539"/>
        <n v="6542"/>
        <n v="6512"/>
        <n v="6519"/>
        <n v="6522"/>
        <n v="6491"/>
        <n v="6493"/>
        <n v="6504"/>
        <n v="6506"/>
        <n v="6474"/>
        <n v="6479"/>
        <n v="6456"/>
        <n v="6462"/>
        <n v="6464"/>
        <n v="6465"/>
        <n v="6469"/>
        <n v="6435"/>
        <n v="6436"/>
        <n v="6419"/>
        <n v="6425"/>
        <n v="6397"/>
        <n v="6398"/>
        <n v="6412"/>
        <n v="6378"/>
        <n v="6393"/>
        <n v="6361"/>
        <n v="6362"/>
        <n v="6365"/>
        <n v="6371"/>
        <n v="6358"/>
        <n v="6341"/>
        <n v="6344"/>
        <n v="6349"/>
        <n v="6354"/>
        <n v="6356"/>
        <n v="6339"/>
        <n v="6322"/>
        <n v="6325"/>
        <n v="6335"/>
        <n v="6308"/>
        <n v="6285"/>
        <n v="6274"/>
        <n v="6247"/>
        <n v="6253"/>
        <n v="6255"/>
        <n v="6257"/>
        <n v="6229"/>
        <n v="6231"/>
        <n v="6233"/>
        <n v="6219"/>
        <n v="6221"/>
        <n v="6152"/>
        <n v="6154"/>
        <n v="6138"/>
        <n v="6140"/>
        <n v="6142"/>
        <n v="6149"/>
        <n v="6105"/>
        <n v="6111"/>
        <n v="6076"/>
        <n v="6079"/>
        <n v="6085"/>
        <n v="6092"/>
        <n v="6093"/>
        <n v="6059"/>
        <n v="6060"/>
        <n v="6052"/>
        <n v="6023"/>
        <n v="6002"/>
        <n v="6011"/>
        <n v="6014"/>
        <n v="6017"/>
        <n v="5996"/>
        <n v="5982"/>
        <n v="5968"/>
        <n v="5969"/>
        <n v="5970"/>
        <n v="5972"/>
        <n v="5981"/>
        <n v="5947"/>
        <n v="5949"/>
        <n v="5958"/>
        <n v="5939"/>
        <n v="5940"/>
        <n v="5756"/>
        <n v="5702"/>
        <n v="5669"/>
        <n v="5645"/>
        <n v="5647"/>
        <n v="5624"/>
        <n v="5634"/>
        <n v="5611"/>
        <n v="5588"/>
        <n v="5540"/>
        <n v="5500"/>
        <n v="5398"/>
        <n v="5395"/>
        <n v="5272"/>
        <n v="5249"/>
        <n v="5255"/>
        <n v="5262"/>
        <n v="5247"/>
        <n v="5203"/>
        <n v="5181"/>
        <n v="5184"/>
        <n v="5171"/>
        <n v="5158"/>
        <n v="5137"/>
        <n v="5145"/>
        <n v="5095"/>
        <n v="5098"/>
        <n v="5105"/>
        <n v="5082"/>
        <n v="5092"/>
        <n v="5060"/>
        <n v="5063"/>
        <n v="5067"/>
        <n v="5041"/>
        <n v="5049"/>
        <n v="5050"/>
        <n v="5053"/>
        <n v="5037"/>
        <n v="5020"/>
        <n v="5024"/>
        <n v="5027"/>
        <n v="5032"/>
        <n v="5004"/>
        <n v="4973"/>
        <n v="4978"/>
        <n v="4958"/>
        <n v="4945"/>
        <n v="4936"/>
        <n v="4940"/>
        <n v="4912"/>
        <n v="4913"/>
        <n v="4917"/>
        <n v="4922"/>
        <n v="4898"/>
        <n v="4899"/>
        <n v="4904"/>
        <n v="4879"/>
        <n v="4889"/>
        <n v="4860"/>
        <n v="4865"/>
        <n v="4867"/>
        <n v="4871"/>
        <n v="4854"/>
        <n v="4845"/>
        <n v="4822"/>
        <n v="4804"/>
        <n v="4806"/>
        <n v="4810"/>
        <n v="4812"/>
        <n v="4815"/>
        <n v="4817"/>
        <n v="4787"/>
        <n v="4798"/>
        <n v="4800"/>
        <n v="4801"/>
        <n v="4755"/>
        <n v="4730"/>
        <n v="4734"/>
        <n v="4737"/>
        <n v="4712"/>
        <n v="4703"/>
        <n v="4707"/>
        <n v="4679"/>
        <n v="4691"/>
        <n v="4692"/>
        <n v="4648"/>
        <n v="4651"/>
        <n v="4654"/>
        <n v="4627"/>
        <n v="4628"/>
        <n v="4606"/>
        <n v="4609"/>
        <n v="4576"/>
        <n v="4569"/>
        <n v="4555"/>
        <n v="4562"/>
        <n v="4566"/>
        <n v="4546"/>
        <n v="4497"/>
        <n v="4500"/>
        <n v="4501"/>
        <n v="4463"/>
        <n v="4441"/>
        <n v="4412"/>
        <n v="4415"/>
        <n v="4398"/>
        <n v="4369"/>
        <n v="4375"/>
        <n v="4377"/>
        <n v="4355"/>
        <n v="4337"/>
        <n v="4340"/>
        <n v="4319"/>
        <n v="4321"/>
        <n v="4329"/>
        <n v="4293"/>
        <n v="4287"/>
        <n v="4289"/>
        <n v="4262"/>
        <n v="4265"/>
        <n v="4266"/>
        <n v="4271"/>
        <n v="4243"/>
        <n v="4244"/>
        <n v="4246"/>
        <n v="4233"/>
        <n v="4204"/>
        <n v="4217"/>
        <n v="4199"/>
        <n v="4170"/>
        <n v="4180"/>
        <n v="4183"/>
        <n v="4151"/>
        <n v="4160"/>
        <n v="4147"/>
        <n v="4138"/>
        <n v="4116"/>
        <n v="4121"/>
        <n v="4123"/>
        <n v="4073"/>
        <n v="4074"/>
        <n v="4035"/>
        <n v="4024"/>
        <n v="4029"/>
        <n v="3992"/>
        <n v="3993"/>
        <n v="3997"/>
        <n v="3998"/>
        <n v="4007"/>
        <n v="4009"/>
        <n v="3985"/>
        <n v="3961"/>
        <n v="3935"/>
        <n v="3948"/>
        <n v="3951"/>
        <n v="3932"/>
        <n v="3931"/>
        <n v="3902"/>
        <n v="3878"/>
        <n v="3883"/>
        <n v="3873"/>
        <n v="3856"/>
        <n v="3861"/>
        <n v="3866"/>
        <n v="3844"/>
        <n v="3847"/>
        <n v="3853"/>
        <n v="3798"/>
        <n v="3783"/>
        <n v="3787"/>
        <n v="3790"/>
        <n v="3765"/>
        <n v="3771"/>
        <n v="3757"/>
        <n v="3731"/>
        <n v="3706"/>
        <n v="3716"/>
        <n v="3719"/>
        <n v="3693"/>
        <n v="3672"/>
        <n v="3675"/>
        <n v="3658"/>
        <n v="3642"/>
        <n v="3621"/>
        <n v="3628"/>
        <n v="3629"/>
        <n v="3631"/>
        <n v="3608"/>
        <n v="3578"/>
        <n v="3591"/>
        <n v="3577"/>
        <n v="3560"/>
        <n v="3563"/>
        <n v="3569"/>
        <n v="3545"/>
        <n v="3549"/>
        <n v="3524"/>
        <n v="3527"/>
        <n v="3533"/>
        <n v="3523"/>
        <n v="3520"/>
        <n v="3491"/>
        <n v="3496"/>
        <n v="3469"/>
        <n v="3472"/>
        <n v="3474"/>
        <n v="3478"/>
        <n v="3481"/>
        <n v="3483"/>
        <n v="3451"/>
        <n v="3457"/>
        <n v="3461"/>
        <n v="3465"/>
        <n v="3442"/>
        <n v="3444"/>
        <n v="3448"/>
        <n v="3430"/>
        <n v="3392"/>
        <n v="3363"/>
        <n v="3373"/>
        <n v="3375"/>
        <n v="3353"/>
        <n v="3332"/>
        <n v="3317"/>
        <n v="3319"/>
        <n v="3320"/>
        <n v="3253"/>
        <n v="3254"/>
        <n v="3255"/>
        <n v="3240"/>
        <n v="3245"/>
        <n v="3222"/>
        <n v="3199"/>
        <n v="3209"/>
        <n v="3159"/>
        <n v="3175"/>
        <n v="3144"/>
        <n v="3148"/>
        <n v="3150"/>
        <n v="3156"/>
        <n v="3126"/>
        <n v="3110"/>
        <n v="3116"/>
        <n v="3092"/>
        <n v="3096"/>
        <n v="3079"/>
        <n v="3061"/>
        <n v="3034"/>
        <n v="3041"/>
        <n v="3031"/>
        <n v="3022"/>
        <n v="3001"/>
        <n v="3004"/>
        <n v="3012"/>
        <n v="2976"/>
        <n v="2948"/>
        <n v="2926"/>
        <n v="2938"/>
        <n v="2905"/>
        <n v="2915"/>
        <n v="2885"/>
        <n v="2891"/>
        <n v="2894"/>
        <n v="2868"/>
        <n v="2855"/>
        <n v="2845"/>
        <n v="2830"/>
        <n v="2831"/>
        <n v="2833"/>
        <n v="2842"/>
        <n v="2780"/>
        <n v="2782"/>
        <n v="2753"/>
        <n v="2748"/>
        <n v="2751"/>
        <n v="2719"/>
        <n v="2722"/>
        <n v="2728"/>
        <n v="2732"/>
        <n v="2703"/>
        <n v="2708"/>
        <n v="2681"/>
        <n v="2685"/>
        <n v="2688"/>
        <n v="2665"/>
        <n v="2667"/>
        <n v="2677"/>
        <n v="2645"/>
        <n v="2648"/>
        <n v="2654"/>
        <n v="2656"/>
        <n v="2657"/>
        <n v="2625"/>
        <n v="2631"/>
        <n v="2592"/>
        <n v="2601"/>
        <n v="2603"/>
        <n v="2578"/>
        <n v="2554"/>
        <n v="2557"/>
        <n v="2544"/>
        <n v="2541"/>
        <n v="2509"/>
        <n v="2519"/>
        <n v="2520"/>
        <n v="2521"/>
        <n v="2498"/>
        <n v="2502"/>
        <n v="2505"/>
        <n v="2472"/>
        <n v="2450"/>
        <n v="2457"/>
        <n v="2460"/>
        <n v="2462"/>
        <n v="2433"/>
        <n v="2436"/>
        <n v="2410"/>
        <n v="2415"/>
        <n v="2417"/>
        <n v="2422"/>
        <n v="2424"/>
        <n v="2374"/>
        <n v="2351"/>
        <n v="2355"/>
        <n v="2357"/>
        <n v="2359"/>
        <n v="2328"/>
        <n v="2335"/>
        <n v="2336"/>
        <n v="2338"/>
        <n v="2340"/>
        <n v="2320"/>
        <n v="2299"/>
        <n v="2301"/>
        <n v="2278"/>
        <n v="2255"/>
        <n v="2261"/>
        <n v="2263"/>
        <n v="2235"/>
        <n v="2187"/>
        <n v="2195"/>
        <n v="2196"/>
        <n v="2197"/>
        <n v="2202"/>
        <n v="2203"/>
        <n v="2172"/>
        <n v="2180"/>
        <n v="2154"/>
        <n v="2161"/>
        <n v="2165"/>
        <n v="2134"/>
        <n v="2126"/>
        <n v="2139"/>
        <n v="2110"/>
        <n v="2118"/>
        <n v="2125"/>
        <n v="2100"/>
        <n v="2072"/>
        <n v="2079"/>
        <n v="2056"/>
        <n v="2063"/>
        <n v="2027"/>
        <n v="2030"/>
        <n v="2038"/>
        <n v="2013"/>
        <n v="2016"/>
        <n v="2017"/>
        <n v="2019"/>
        <n v="1990"/>
        <n v="1993"/>
        <n v="1994"/>
        <n v="2004"/>
        <n v="1949"/>
        <n v="1957"/>
        <n v="1963"/>
        <n v="1927"/>
        <n v="1933"/>
        <n v="1936"/>
        <n v="1938"/>
        <n v="1939"/>
        <n v="1909"/>
        <n v="1910"/>
        <n v="1892"/>
        <n v="1899"/>
        <n v="1874"/>
        <n v="1875"/>
        <n v="1846"/>
        <n v="1827"/>
        <n v="1835"/>
        <n v="1842"/>
        <n v="1810"/>
        <n v="1811"/>
        <n v="1817"/>
        <n v="1791"/>
        <n v="1800"/>
        <n v="1768"/>
        <n v="1779"/>
        <n v="1780"/>
        <n v="1754"/>
        <n v="1746"/>
        <n v="1739"/>
        <n v="1710"/>
        <n v="1716"/>
        <n v="1704"/>
        <n v="1680"/>
        <n v="1670"/>
        <n v="1659"/>
        <n v="1660"/>
        <n v="1649"/>
        <n v="1614"/>
        <n v="1625"/>
        <n v="1599"/>
        <n v="1601"/>
        <n v="1605"/>
        <n v="1611"/>
        <n v="1581"/>
        <n v="1584"/>
        <n v="1589"/>
        <n v="1592"/>
        <n v="1571"/>
        <n v="1541"/>
        <n v="1542"/>
        <n v="1527"/>
        <n v="1507"/>
        <n v="1499"/>
        <n v="1483"/>
        <n v="1487"/>
        <n v="1470"/>
        <n v="1422"/>
        <n v="1435"/>
        <n v="1414"/>
        <n v="1416"/>
        <n v="1402"/>
        <n v="1393"/>
        <n v="1396"/>
        <n v="1369"/>
        <n v="664"/>
        <n v="604"/>
        <n v="577"/>
        <n v="592"/>
        <n v="105031"/>
        <n v="106500"/>
        <n v="610"/>
        <n v="145702"/>
        <n v="145706"/>
        <n v="145717"/>
        <n v="145880"/>
        <n v="146047"/>
        <n v="146160"/>
        <n v="146250"/>
        <n v="146257"/>
        <n v="146261"/>
        <n v="146307"/>
        <n v="146369"/>
        <n v="146489"/>
        <n v="146666"/>
        <n v="146819"/>
        <n v="146839"/>
        <n v="146884"/>
        <n v="146887"/>
        <n v="146894"/>
        <n v="146928"/>
        <n v="146938"/>
        <n v="146941"/>
        <n v="146945"/>
        <n v="147024"/>
        <n v="147040"/>
        <n v="145929"/>
        <n v="147869"/>
        <n v="147890"/>
        <n v="147901"/>
        <n v="147962"/>
        <n v="147970"/>
        <n v="147989"/>
        <n v="147992"/>
        <n v="147998"/>
        <n v="148007"/>
        <n v="148048"/>
        <n v="148074"/>
        <n v="148076"/>
        <n v="148084"/>
        <n v="148085"/>
        <n v="148091"/>
        <n v="148103"/>
        <n v="148125"/>
        <n v="148181"/>
        <n v="148261"/>
        <n v="148265"/>
        <n v="148274"/>
        <n v="148279"/>
        <n v="148294"/>
        <n v="148314"/>
        <n v="148315"/>
        <n v="148318"/>
        <n v="148327"/>
        <n v="148335"/>
        <n v="148340"/>
        <n v="148342"/>
        <n v="148344"/>
        <n v="148350"/>
        <n v="148386"/>
        <n v="148415"/>
        <n v="148436"/>
        <n v="148450"/>
        <n v="148462"/>
        <n v="148497"/>
        <n v="148518"/>
        <n v="148519"/>
        <n v="148528"/>
        <n v="148533"/>
        <n v="148534"/>
        <n v="148535"/>
        <n v="148540"/>
        <n v="148551"/>
        <n v="148552"/>
        <n v="148554"/>
        <n v="148558"/>
        <n v="148579"/>
        <n v="148599"/>
        <n v="148623"/>
        <n v="148681"/>
        <n v="148699"/>
        <n v="148703"/>
        <n v="148820"/>
        <n v="148828"/>
        <n v="148829"/>
        <n v="148835"/>
        <n v="148966"/>
        <n v="148968"/>
        <n v="149249"/>
        <n v="149259"/>
        <n v="149292"/>
        <n v="149294"/>
        <n v="149297"/>
        <n v="149320"/>
        <n v="149329"/>
        <n v="149334"/>
        <n v="149343"/>
        <n v="149349"/>
        <n v="149356"/>
        <n v="149370"/>
        <n v="149389"/>
        <n v="149409"/>
        <n v="149416"/>
        <n v="149418"/>
        <n v="149427"/>
        <n v="149438"/>
        <n v="149466"/>
        <n v="149492"/>
        <n v="149499"/>
        <n v="149505"/>
        <n v="149519"/>
        <n v="149533"/>
        <n v="149537"/>
        <n v="149538"/>
        <n v="149738"/>
        <n v="149739"/>
        <n v="149776"/>
        <n v="149801"/>
        <n v="149802"/>
        <n v="149812"/>
        <n v="149837"/>
        <n v="149848"/>
        <n v="149850"/>
        <n v="149864"/>
        <n v="149883"/>
        <n v="149901"/>
        <n v="147882"/>
        <n v="147958"/>
        <n v="148072"/>
        <n v="148079"/>
        <n v="148440"/>
        <n v="149351"/>
        <n v="149803"/>
        <n v="151700"/>
        <n v="151702"/>
        <n v="151705"/>
        <n v="151719"/>
        <n v="151730"/>
        <n v="151767"/>
        <n v="151769"/>
        <n v="151784"/>
        <n v="151788"/>
        <n v="151791"/>
        <n v="151792"/>
        <n v="151793"/>
        <n v="151800"/>
        <n v="151808"/>
        <n v="151813"/>
        <n v="151814"/>
        <n v="151817"/>
        <n v="151840"/>
        <n v="151870"/>
        <n v="151873"/>
        <n v="151875"/>
        <n v="151876"/>
        <n v="152370"/>
        <n v="152387"/>
        <n v="152396"/>
        <n v="152401"/>
        <n v="152412"/>
        <n v="152422"/>
        <n v="152424"/>
        <n v="152425"/>
        <n v="152435"/>
        <n v="152436"/>
        <n v="152439"/>
        <n v="152442"/>
        <n v="152445"/>
        <n v="152446"/>
        <n v="152459"/>
        <n v="152473"/>
        <n v="152489"/>
        <n v="152492"/>
        <n v="152518"/>
        <n v="152552"/>
        <n v="152571"/>
        <n v="152585"/>
        <n v="152586"/>
        <n v="152590"/>
        <n v="152596"/>
        <n v="152610"/>
        <n v="152624"/>
        <n v="152626"/>
        <n v="152627"/>
        <n v="152654"/>
        <n v="152666"/>
        <n v="152672"/>
        <n v="152678"/>
        <n v="152684"/>
        <n v="152702"/>
        <n v="152747"/>
        <n v="152754"/>
        <n v="153342"/>
        <n v="153344"/>
        <n v="12133"/>
        <n v="8451"/>
        <n v="8369"/>
        <n v="8193"/>
        <n v="8097"/>
        <n v="6129"/>
        <n v="6000"/>
        <n v="5941"/>
        <n v="1367"/>
        <n v="145613"/>
        <n v="145876"/>
        <n v="146154"/>
        <n v="146202"/>
        <n v="146455"/>
        <n v="146656"/>
        <n v="146810"/>
        <n v="146874"/>
        <n v="146936"/>
        <n v="147041"/>
        <n v="147923"/>
        <n v="148088"/>
        <n v="148273"/>
        <n v="148426"/>
        <n v="148678"/>
        <n v="148710"/>
        <n v="149530"/>
        <n v="149867"/>
        <n v="152479"/>
        <n v="152533"/>
        <n v="152548"/>
        <n v="152608"/>
        <n v="152620"/>
        <n v="152691"/>
        <n v="1405"/>
        <n v="1573"/>
        <n v="1644"/>
        <n v="1694"/>
        <n v="1750"/>
        <n v="1784"/>
        <n v="10723"/>
        <n v="11230"/>
        <n v="148328"/>
        <n v="8381"/>
        <n v="156637"/>
        <n v="156666"/>
        <n v="156669"/>
        <n v="156671"/>
        <n v="156679"/>
        <n v="156680"/>
        <n v="156682"/>
        <n v="156689"/>
        <n v="156699"/>
        <n v="156700"/>
        <n v="156704"/>
        <n v="156727"/>
        <n v="156728"/>
        <n v="156752"/>
        <n v="156772"/>
        <n v="156790"/>
        <n v="156810"/>
        <n v="156817"/>
        <n v="156823"/>
        <n v="156856"/>
        <n v="156858"/>
        <n v="156874"/>
        <n v="156879"/>
        <n v="156887"/>
        <n v="156957"/>
        <n v="156965"/>
        <n v="156974"/>
        <n v="156977"/>
        <n v="157023"/>
        <n v="157040"/>
        <n v="157041"/>
        <n v="157056"/>
        <n v="157069"/>
        <n v="157076"/>
        <n v="157109"/>
        <n v="157110"/>
        <n v="157130"/>
        <n v="157151"/>
        <n v="157157"/>
        <n v="157171"/>
        <n v="157176"/>
        <n v="157178"/>
        <n v="157192"/>
        <n v="157198"/>
        <n v="157210"/>
        <n v="157212"/>
        <n v="157257"/>
        <n v="157298"/>
        <n v="157310"/>
        <n v="157334"/>
        <n v="157349"/>
        <n v="157362"/>
        <n v="157366"/>
        <n v="157377"/>
        <n v="157379"/>
        <n v="157388"/>
        <n v="157393"/>
        <n v="157401"/>
        <n v="157407"/>
        <n v="157415"/>
        <n v="157417"/>
        <n v="157418"/>
        <n v="157430"/>
        <n v="157459"/>
        <n v="157462"/>
        <n v="157472"/>
        <n v="157481"/>
        <n v="157486"/>
        <n v="157488"/>
        <n v="157501"/>
        <n v="157504"/>
        <n v="157521"/>
        <n v="157532"/>
        <n v="157549"/>
        <n v="157565"/>
        <n v="157566"/>
        <n v="157580"/>
        <n v="157588"/>
        <n v="157639"/>
        <n v="157642"/>
        <n v="157646"/>
        <n v="157688"/>
        <n v="157693"/>
        <n v="157700"/>
        <n v="157704"/>
        <n v="157735"/>
        <n v="157737"/>
        <n v="157749"/>
        <n v="157755"/>
        <n v="157757"/>
        <n v="157779"/>
        <n v="157790"/>
        <n v="157797"/>
        <n v="157804"/>
        <n v="158074"/>
        <n v="158080"/>
        <n v="157856"/>
        <n v="157864"/>
        <n v="157866"/>
        <n v="157871"/>
        <n v="157872"/>
        <n v="157873"/>
        <n v="157880"/>
        <n v="157885"/>
        <n v="157891"/>
        <n v="157894"/>
        <n v="157898"/>
        <n v="157901"/>
        <n v="157903"/>
        <n v="157904"/>
        <n v="157929"/>
        <n v="157930"/>
        <n v="157931"/>
        <n v="157932"/>
        <n v="157939"/>
        <n v="157942"/>
        <n v="157948"/>
        <n v="157949"/>
        <n v="157962"/>
        <n v="157971"/>
        <n v="157978"/>
        <n v="157980"/>
        <n v="157988"/>
        <n v="158024"/>
        <n v="158031"/>
        <n v="158045"/>
        <n v="158083"/>
        <n v="158092"/>
        <n v="158094"/>
        <n v="158097"/>
        <n v="158098"/>
        <n v="158150"/>
        <n v="158202"/>
        <n v="158213"/>
        <n v="158219"/>
        <n v="158245"/>
        <n v="158247"/>
        <n v="158945"/>
        <n v="158949"/>
        <n v="159004"/>
        <n v="159006"/>
        <n v="159012"/>
        <n v="159019"/>
        <n v="159039"/>
        <n v="159043"/>
        <n v="159045"/>
        <n v="159066"/>
        <n v="159080"/>
        <n v="159084"/>
        <n v="159088"/>
        <n v="159096"/>
        <n v="159104"/>
        <n v="159117"/>
        <n v="159131"/>
        <n v="159142"/>
        <n v="159159"/>
        <n v="159164"/>
        <n v="159168"/>
        <n v="159171"/>
        <n v="159198"/>
        <n v="159205"/>
        <n v="159206"/>
        <n v="159213"/>
        <n v="159214"/>
        <n v="159253"/>
        <n v="159254"/>
        <n v="159258"/>
        <n v="159266"/>
        <n v="159270"/>
        <n v="159272"/>
        <n v="159284"/>
        <n v="159419"/>
        <n v="159471"/>
        <n v="159474"/>
        <n v="159482"/>
        <n v="159485"/>
        <n v="159489"/>
        <n v="159510"/>
        <n v="159511"/>
        <n v="159544"/>
        <n v="159546"/>
        <n v="159550"/>
        <n v="159556"/>
        <n v="159557"/>
        <n v="159561"/>
        <n v="159562"/>
        <n v="159564"/>
        <n v="160328"/>
        <n v="160330"/>
        <n v="160332"/>
        <n v="160347"/>
        <n v="160360"/>
        <n v="160371"/>
        <n v="160373"/>
        <n v="160380"/>
        <n v="160382"/>
        <n v="160383"/>
        <n v="160384"/>
        <n v="160385"/>
        <n v="160388"/>
        <n v="160389"/>
        <n v="160592"/>
        <n v="160593"/>
        <n v="160602"/>
        <n v="160617"/>
        <n v="160623"/>
        <n v="160628"/>
        <n v="160632"/>
        <n v="160645"/>
        <n v="160654"/>
        <n v="160668"/>
        <n v="160670"/>
        <n v="160671"/>
        <n v="160690"/>
        <n v="160695"/>
        <n v="160703"/>
        <n v="160704"/>
        <n v="160705"/>
        <n v="160708"/>
        <n v="160815"/>
        <n v="160817"/>
        <n v="160826"/>
        <n v="160851"/>
        <n v="160857"/>
        <n v="160858"/>
        <n v="160868"/>
        <n v="164134"/>
        <n v="164135"/>
        <n v="164139"/>
        <n v="164144"/>
        <n v="164155"/>
        <n v="164680"/>
        <n v="164684"/>
        <n v="164685"/>
        <n v="164691"/>
        <n v="164693"/>
        <n v="164702"/>
        <n v="164705"/>
        <n v="164708"/>
        <n v="164717"/>
        <n v="164718"/>
        <n v="164739"/>
        <n v="164743"/>
        <n v="164748"/>
        <n v="164751"/>
        <n v="164752"/>
        <n v="164770"/>
        <n v="164772"/>
        <n v="164777"/>
        <n v="164788"/>
        <n v="164794"/>
        <n v="164796"/>
        <n v="164802"/>
        <n v="164827"/>
        <n v="164832"/>
        <n v="164845"/>
        <n v="164856"/>
        <n v="164859"/>
        <n v="164867"/>
        <n v="164873"/>
        <n v="164877"/>
        <n v="164883"/>
        <n v="164886"/>
        <n v="164902"/>
        <n v="164907"/>
        <n v="164911"/>
        <n v="164914"/>
        <n v="164917"/>
        <n v="164942"/>
        <n v="164943"/>
        <n v="164950"/>
        <n v="165304"/>
        <n v="165309"/>
        <n v="165320"/>
        <n v="165342"/>
        <n v="165356"/>
        <n v="12138"/>
        <n v="12139"/>
        <n v="12119"/>
        <n v="12097"/>
        <n v="12106"/>
        <n v="12076"/>
        <n v="12084"/>
        <n v="12086"/>
        <n v="12091"/>
        <n v="12057"/>
        <n v="12071"/>
        <n v="12072"/>
        <n v="12043"/>
        <n v="12053"/>
        <n v="12023"/>
        <n v="12026"/>
        <n v="12031"/>
        <n v="12010"/>
        <n v="12014"/>
        <n v="11987"/>
        <n v="11976"/>
        <n v="11953"/>
        <n v="11930"/>
        <n v="11934"/>
        <n v="11901"/>
        <n v="11914"/>
        <n v="11881"/>
        <n v="11863"/>
        <n v="11849"/>
        <n v="11856"/>
        <n v="11831"/>
        <n v="11832"/>
        <n v="11823"/>
        <n v="11807"/>
        <n v="11820"/>
        <n v="11750"/>
        <n v="11755"/>
        <n v="11757"/>
        <n v="11762"/>
        <n v="11705"/>
        <n v="11718"/>
        <n v="11722"/>
        <n v="11685"/>
        <n v="11692"/>
        <n v="11676"/>
        <n v="11677"/>
        <n v="11681"/>
        <n v="11650"/>
        <n v="11661"/>
        <n v="11626"/>
        <n v="11628"/>
        <n v="11640"/>
        <n v="11612"/>
        <n v="11613"/>
        <n v="11615"/>
        <n v="11617"/>
        <n v="11587"/>
        <n v="11573"/>
        <n v="11567"/>
        <n v="11532"/>
        <n v="11536"/>
        <n v="11541"/>
        <n v="11542"/>
        <n v="11547"/>
        <n v="11529"/>
        <n v="11517"/>
        <n v="11520"/>
        <n v="11522"/>
        <n v="11525"/>
        <n v="11526"/>
        <n v="11527"/>
        <n v="11503"/>
        <n v="11505"/>
        <n v="11508"/>
        <n v="11481"/>
        <n v="11488"/>
        <n v="11456"/>
        <n v="11466"/>
        <n v="11418"/>
        <n v="11419"/>
        <n v="11427"/>
        <n v="11431"/>
        <n v="11406"/>
        <n v="11384"/>
        <n v="11360"/>
        <n v="11369"/>
        <n v="11344"/>
        <n v="11352"/>
        <n v="11356"/>
        <n v="11330"/>
        <n v="11336"/>
        <n v="11305"/>
        <n v="11308"/>
        <n v="11291"/>
        <n v="11296"/>
        <n v="11298"/>
        <n v="11300"/>
        <n v="11275"/>
        <n v="11282"/>
        <n v="11259"/>
        <n v="11263"/>
        <n v="11250"/>
        <n v="11233"/>
        <n v="11237"/>
        <n v="11241"/>
        <n v="11242"/>
        <n v="11207"/>
        <n v="11181"/>
        <n v="11193"/>
        <n v="11159"/>
        <n v="11143"/>
        <n v="11144"/>
        <n v="11149"/>
        <n v="11152"/>
        <n v="11156"/>
        <n v="11140"/>
        <n v="11116"/>
        <n v="11119"/>
        <n v="11094"/>
        <n v="11095"/>
        <n v="11100"/>
        <n v="11101"/>
        <n v="11069"/>
        <n v="11068"/>
        <n v="11040"/>
        <n v="11020"/>
        <n v="11021"/>
        <n v="10997"/>
        <n v="11000"/>
        <n v="11004"/>
        <n v="10987"/>
        <n v="10989"/>
        <n v="10992"/>
        <n v="10966"/>
        <n v="10953"/>
        <n v="10956"/>
        <n v="10931"/>
        <n v="10911"/>
        <n v="10924"/>
        <n v="10909"/>
        <n v="10895"/>
        <n v="10898"/>
        <n v="10901"/>
        <n v="10904"/>
        <n v="10878"/>
        <n v="10861"/>
        <n v="10865"/>
        <n v="10847"/>
        <n v="10848"/>
        <n v="10830"/>
        <n v="10832"/>
        <n v="10801"/>
        <n v="10810"/>
        <n v="10784"/>
        <n v="10762"/>
        <n v="10765"/>
        <n v="10774"/>
        <n v="10746"/>
        <n v="10752"/>
        <n v="10757"/>
        <n v="10758"/>
        <n v="10725"/>
        <n v="10731"/>
        <n v="10706"/>
        <n v="10708"/>
        <n v="10693"/>
        <n v="10698"/>
        <n v="10702"/>
        <n v="10683"/>
        <n v="10661"/>
        <n v="10664"/>
        <n v="10645"/>
        <n v="10646"/>
        <n v="10624"/>
        <n v="10626"/>
        <n v="10610"/>
        <n v="10597"/>
        <n v="10581"/>
        <n v="10588"/>
        <n v="10590"/>
        <n v="10567"/>
        <n v="10572"/>
        <n v="10549"/>
        <n v="10553"/>
        <n v="10533"/>
        <n v="10539"/>
        <n v="10540"/>
        <n v="10493"/>
        <n v="10495"/>
        <n v="10498"/>
        <n v="10469"/>
        <n v="10471"/>
        <n v="10472"/>
        <n v="10480"/>
        <n v="10483"/>
        <n v="10456"/>
        <n v="10458"/>
        <n v="10466"/>
        <n v="10439"/>
        <n v="10414"/>
        <n v="10394"/>
        <n v="10397"/>
        <n v="10401"/>
        <n v="10407"/>
        <n v="10383"/>
        <n v="10385"/>
        <n v="10386"/>
        <n v="10391"/>
        <n v="10392"/>
        <n v="10358"/>
        <n v="10370"/>
        <n v="10355"/>
        <n v="10340"/>
        <n v="10354"/>
        <n v="10324"/>
        <n v="10325"/>
        <n v="10328"/>
        <n v="10300"/>
        <n v="10302"/>
        <n v="10303"/>
        <n v="10307"/>
        <n v="10310"/>
        <n v="10314"/>
        <n v="10288"/>
        <n v="10289"/>
        <n v="10279"/>
        <n v="10263"/>
        <n v="10266"/>
        <n v="10267"/>
        <n v="10272"/>
        <n v="10242"/>
        <n v="10248"/>
        <n v="10250"/>
        <n v="10252"/>
        <n v="10257"/>
        <n v="10228"/>
        <n v="10204"/>
        <n v="10206"/>
        <n v="10214"/>
        <n v="10218"/>
        <n v="10183"/>
        <n v="10190"/>
        <n v="10178"/>
        <n v="10159"/>
        <n v="10125"/>
        <n v="10141"/>
        <n v="10124"/>
        <n v="10108"/>
        <n v="10072"/>
        <n v="10082"/>
        <n v="10051"/>
        <n v="10034"/>
        <n v="10036"/>
        <n v="10037"/>
        <n v="10039"/>
        <n v="10012"/>
        <n v="9982"/>
        <n v="9946"/>
        <n v="9951"/>
        <n v="9877"/>
        <n v="9878"/>
        <n v="9852"/>
        <n v="9854"/>
        <n v="9827"/>
        <n v="9812"/>
        <n v="9820"/>
        <n v="9822"/>
        <n v="9794"/>
        <n v="9774"/>
        <n v="9782"/>
        <n v="9786"/>
        <n v="9755"/>
        <n v="9757"/>
        <n v="9766"/>
        <n v="9746"/>
        <n v="9701"/>
        <n v="9711"/>
        <n v="9680"/>
        <n v="9684"/>
        <n v="9685"/>
        <n v="9686"/>
        <n v="9695"/>
        <n v="9679"/>
        <n v="9662"/>
        <n v="9674"/>
        <n v="9644"/>
        <n v="9650"/>
        <n v="9659"/>
        <n v="9624"/>
        <n v="9609"/>
        <n v="9613"/>
        <n v="9590"/>
        <n v="9598"/>
        <n v="9603"/>
        <n v="9577"/>
        <n v="9585"/>
        <n v="9554"/>
        <n v="9558"/>
        <n v="9559"/>
        <n v="9562"/>
        <n v="9501"/>
        <n v="9476"/>
        <n v="9475"/>
        <n v="9462"/>
        <n v="9463"/>
        <n v="9468"/>
        <n v="9471"/>
        <n v="9472"/>
        <n v="9473"/>
        <n v="9451"/>
        <n v="9414"/>
        <n v="9420"/>
        <n v="9393"/>
        <n v="9378"/>
        <n v="9380"/>
        <n v="9360"/>
        <n v="9334"/>
        <n v="9312"/>
        <n v="9297"/>
        <n v="9302"/>
        <n v="9290"/>
        <n v="9263"/>
        <n v="9238"/>
        <n v="9244"/>
        <n v="9248"/>
        <n v="9221"/>
        <n v="9222"/>
        <n v="9226"/>
        <n v="9231"/>
        <n v="9200"/>
        <n v="9201"/>
        <n v="9204"/>
        <n v="9209"/>
        <n v="9211"/>
        <n v="9178"/>
        <n v="9185"/>
        <n v="9186"/>
        <n v="9187"/>
        <n v="9157"/>
        <n v="9158"/>
        <n v="9167"/>
        <n v="9135"/>
        <n v="9119"/>
        <n v="9121"/>
        <n v="9127"/>
        <n v="9105"/>
        <n v="9110"/>
        <n v="9079"/>
        <n v="9089"/>
        <n v="9058"/>
        <n v="9069"/>
        <n v="9055"/>
        <n v="9074"/>
        <n v="9047"/>
        <n v="9048"/>
        <n v="9049"/>
        <n v="9052"/>
        <n v="9018"/>
        <n v="9026"/>
        <n v="9027"/>
        <n v="9017"/>
        <n v="9033"/>
        <n v="9010"/>
        <n v="9012"/>
        <n v="9013"/>
        <n v="8979"/>
        <n v="8944"/>
        <n v="8938"/>
        <n v="8901"/>
        <n v="8916"/>
        <n v="8917"/>
        <n v="8881"/>
        <n v="8894"/>
        <n v="8865"/>
        <n v="8874"/>
        <n v="8878"/>
        <n v="8846"/>
        <n v="8840"/>
        <n v="8830"/>
        <n v="8805"/>
        <n v="8819"/>
        <n v="8789"/>
        <n v="8769"/>
        <n v="8750"/>
        <n v="8756"/>
        <n v="8757"/>
        <n v="8760"/>
        <n v="8727"/>
        <n v="8728"/>
        <n v="8708"/>
        <n v="8714"/>
        <n v="8717"/>
        <n v="8701"/>
        <n v="8689"/>
        <n v="8691"/>
        <n v="8672"/>
        <n v="8644"/>
        <n v="8646"/>
        <n v="8652"/>
        <n v="8625"/>
        <n v="8630"/>
        <n v="8631"/>
        <n v="8613"/>
        <n v="8586"/>
        <n v="8589"/>
        <n v="8600"/>
        <n v="8569"/>
        <n v="8574"/>
        <n v="8582"/>
        <n v="8548"/>
        <n v="8552"/>
        <n v="8561"/>
        <n v="8527"/>
        <n v="8507"/>
        <n v="8480"/>
        <n v="8472"/>
        <n v="8434"/>
        <n v="8443"/>
        <n v="8444"/>
        <n v="8445"/>
        <n v="8447"/>
        <n v="8448"/>
        <n v="8418"/>
        <n v="8425"/>
        <n v="8427"/>
        <n v="8412"/>
        <n v="8394"/>
        <n v="8402"/>
        <n v="8407"/>
        <n v="8411"/>
        <n v="8378"/>
        <n v="8353"/>
        <n v="8356"/>
        <n v="8364"/>
        <n v="8367"/>
        <n v="8331"/>
        <n v="8336"/>
        <n v="8329"/>
        <n v="8323"/>
        <n v="8325"/>
        <n v="8326"/>
        <n v="8293"/>
        <n v="8294"/>
        <n v="8297"/>
        <n v="8301"/>
        <n v="8302"/>
        <n v="8285"/>
        <n v="8274"/>
        <n v="8268"/>
        <n v="8271"/>
        <n v="8239"/>
        <n v="8241"/>
        <n v="8242"/>
        <n v="8245"/>
        <n v="8248"/>
        <n v="8251"/>
        <n v="8236"/>
        <n v="8219"/>
        <n v="8225"/>
        <n v="8228"/>
        <n v="8232"/>
        <n v="8207"/>
        <n v="8213"/>
        <n v="8214"/>
        <n v="8186"/>
        <n v="8190"/>
        <n v="8191"/>
        <n v="8195"/>
        <n v="8162"/>
        <n v="8167"/>
        <n v="8168"/>
        <n v="8139"/>
        <n v="8141"/>
        <n v="8155"/>
        <n v="8109"/>
        <n v="8110"/>
        <n v="8081"/>
        <n v="8084"/>
        <n v="8085"/>
        <n v="8095"/>
        <n v="8096"/>
        <n v="8064"/>
        <n v="8073"/>
        <n v="8041"/>
        <n v="8050"/>
        <n v="8025"/>
        <n v="8028"/>
        <n v="8034"/>
        <n v="8037"/>
        <n v="8011"/>
        <n v="7986"/>
        <n v="7999"/>
        <n v="7967"/>
        <n v="7971"/>
        <n v="7974"/>
        <n v="7976"/>
        <n v="7982"/>
        <n v="7947"/>
        <n v="7932"/>
        <n v="7939"/>
        <n v="7940"/>
        <n v="7912"/>
        <n v="7918"/>
        <n v="7899"/>
        <n v="7879"/>
        <n v="7839"/>
        <n v="7853"/>
        <n v="7829"/>
        <n v="7818"/>
        <n v="7800"/>
        <n v="7807"/>
        <n v="7808"/>
        <n v="7782"/>
        <n v="7786"/>
        <n v="7775"/>
        <n v="7751"/>
        <n v="7752"/>
        <n v="7724"/>
        <n v="7726"/>
        <n v="7732"/>
        <n v="7738"/>
        <n v="7689"/>
        <n v="7703"/>
        <n v="7670"/>
        <n v="7673"/>
        <n v="7632"/>
        <n v="7636"/>
        <n v="7643"/>
        <n v="7646"/>
        <n v="7631"/>
        <n v="7615"/>
        <n v="7621"/>
        <n v="7626"/>
        <n v="7595"/>
        <n v="7601"/>
        <n v="7605"/>
        <n v="7611"/>
        <n v="7578"/>
        <n v="7580"/>
        <n v="7583"/>
        <n v="7587"/>
        <n v="7560"/>
        <n v="7537"/>
        <n v="7522"/>
        <n v="7526"/>
        <n v="7535"/>
        <n v="7481"/>
        <n v="7494"/>
        <n v="7469"/>
        <n v="7472"/>
        <n v="7476"/>
        <n v="7478"/>
        <n v="7445"/>
        <n v="7441"/>
        <n v="7423"/>
        <n v="7413"/>
        <n v="7393"/>
        <n v="7397"/>
        <n v="7402"/>
        <n v="7367"/>
        <n v="7368"/>
        <n v="7369"/>
        <n v="7381"/>
        <n v="7384"/>
        <n v="7352"/>
        <n v="7355"/>
        <n v="7340"/>
        <n v="7346"/>
        <n v="7295"/>
        <n v="7301"/>
        <n v="7308"/>
        <n v="7278"/>
        <n v="7260"/>
        <n v="7263"/>
        <n v="7273"/>
        <n v="7243"/>
        <n v="7255"/>
        <n v="7227"/>
        <n v="7234"/>
        <n v="7237"/>
        <n v="7239"/>
        <n v="7222"/>
        <n v="7194"/>
        <n v="7195"/>
        <n v="7167"/>
        <n v="7171"/>
        <n v="7176"/>
        <n v="7149"/>
        <n v="7135"/>
        <n v="7143"/>
        <n v="7123"/>
        <n v="7106"/>
        <n v="7108"/>
        <n v="7081"/>
        <n v="7085"/>
        <n v="7086"/>
        <n v="7048"/>
        <n v="7031"/>
        <n v="7034"/>
        <n v="7037"/>
        <n v="7041"/>
        <n v="7013"/>
        <n v="7016"/>
        <n v="7025"/>
        <n v="6998"/>
        <n v="7000"/>
        <n v="7006"/>
        <n v="6976"/>
        <n v="6979"/>
        <n v="6984"/>
        <n v="6956"/>
        <n v="6941"/>
        <n v="6946"/>
        <n v="6923"/>
        <n v="6925"/>
        <n v="6932"/>
        <n v="6901"/>
        <n v="6913"/>
        <n v="6836"/>
        <n v="6842"/>
        <n v="6843"/>
        <n v="6815"/>
        <n v="6818"/>
        <n v="6823"/>
        <n v="6801"/>
        <n v="6811"/>
        <n v="6747"/>
        <n v="6729"/>
        <n v="6709"/>
        <n v="6721"/>
        <n v="6671"/>
        <n v="6676"/>
        <n v="6681"/>
        <n v="6669"/>
        <n v="6634"/>
        <n v="6638"/>
        <n v="6640"/>
        <n v="6646"/>
        <n v="6621"/>
        <n v="6626"/>
        <n v="6632"/>
        <n v="6604"/>
        <n v="6597"/>
        <n v="6582"/>
        <n v="6584"/>
        <n v="6596"/>
        <n v="6564"/>
        <n v="6574"/>
        <n v="6555"/>
        <n v="6557"/>
        <n v="6529"/>
        <n v="6537"/>
        <n v="6538"/>
        <n v="6507"/>
        <n v="6495"/>
        <n v="6498"/>
        <n v="6499"/>
        <n v="6501"/>
        <n v="6475"/>
        <n v="6482"/>
        <n v="6486"/>
        <n v="6461"/>
        <n v="6442"/>
        <n v="6446"/>
        <n v="6449"/>
        <n v="6424"/>
        <n v="6415"/>
        <n v="6399"/>
        <n v="6408"/>
        <n v="6384"/>
        <n v="6388"/>
        <n v="6390"/>
        <n v="6377"/>
        <n v="6340"/>
        <n v="6357"/>
        <n v="6331"/>
        <n v="6333"/>
        <n v="6334"/>
        <n v="6336"/>
        <n v="6305"/>
        <n v="6307"/>
        <n v="6313"/>
        <n v="6316"/>
        <n v="6294"/>
        <n v="6297"/>
        <n v="6299"/>
        <n v="6300"/>
        <n v="6264"/>
        <n v="6271"/>
        <n v="6277"/>
        <n v="6246"/>
        <n v="6248"/>
        <n v="6252"/>
        <n v="6256"/>
        <n v="6236"/>
        <n v="6238"/>
        <n v="6212"/>
        <n v="6220"/>
        <n v="6225"/>
        <n v="6192"/>
        <n v="6195"/>
        <n v="6196"/>
        <n v="6202"/>
        <n v="6177"/>
        <n v="6179"/>
        <n v="6161"/>
        <n v="6168"/>
        <n v="6135"/>
        <n v="6145"/>
        <n v="6116"/>
        <n v="6130"/>
        <n v="6094"/>
        <n v="6077"/>
        <n v="6080"/>
        <n v="6075"/>
        <n v="6068"/>
        <n v="6043"/>
        <n v="6050"/>
        <n v="6054"/>
        <n v="6027"/>
        <n v="6010"/>
        <n v="6015"/>
        <n v="5984"/>
        <n v="5985"/>
        <n v="5946"/>
        <n v="5960"/>
        <n v="5765"/>
        <n v="5710"/>
        <n v="5721"/>
        <n v="5681"/>
        <n v="5688"/>
        <n v="5638"/>
        <n v="5643"/>
        <n v="5630"/>
        <n v="5619"/>
        <n v="5610"/>
        <n v="5612"/>
        <n v="5586"/>
        <n v="5592"/>
        <n v="5570"/>
        <n v="5577"/>
        <n v="5562"/>
        <n v="5514"/>
        <n v="5509"/>
        <n v="5390"/>
        <n v="5391"/>
        <n v="5341"/>
        <n v="5330"/>
        <n v="5268"/>
        <n v="5271"/>
        <n v="5251"/>
        <n v="5211"/>
        <n v="5213"/>
        <n v="5219"/>
        <n v="5220"/>
        <n v="5224"/>
        <n v="5225"/>
        <n v="5198"/>
        <n v="5204"/>
        <n v="5175"/>
        <n v="5180"/>
        <n v="5156"/>
        <n v="5159"/>
        <n v="5162"/>
        <n v="5168"/>
        <n v="5169"/>
        <n v="5170"/>
        <n v="5133"/>
        <n v="5138"/>
        <n v="5140"/>
        <n v="5120"/>
        <n v="5126"/>
        <n v="5129"/>
        <n v="5097"/>
        <n v="5108"/>
        <n v="5075"/>
        <n v="5059"/>
        <n v="5061"/>
        <n v="5062"/>
        <n v="5021"/>
        <n v="5001"/>
        <n v="5008"/>
        <n v="5009"/>
        <n v="5014"/>
        <n v="4985"/>
        <n v="4988"/>
        <n v="4991"/>
        <n v="4993"/>
        <n v="4995"/>
        <n v="4974"/>
        <n v="4948"/>
        <n v="4956"/>
        <n v="4932"/>
        <n v="4942"/>
        <n v="4943"/>
        <n v="4923"/>
        <n v="4924"/>
        <n v="4908"/>
        <n v="4892"/>
        <n v="4896"/>
        <n v="4897"/>
        <n v="4906"/>
        <n v="4882"/>
        <n v="4864"/>
        <n v="4866"/>
        <n v="4846"/>
        <n v="4823"/>
        <n v="4803"/>
        <n v="4785"/>
        <n v="4796"/>
        <n v="4780"/>
        <n v="4782"/>
        <n v="4783"/>
        <n v="4731"/>
        <n v="4722"/>
        <n v="4728"/>
        <n v="4697"/>
        <n v="4698"/>
        <n v="4699"/>
        <n v="4705"/>
        <n v="4706"/>
        <n v="4708"/>
        <n v="4709"/>
        <n v="4658"/>
        <n v="4659"/>
        <n v="4664"/>
        <n v="4670"/>
        <n v="4656"/>
        <n v="4630"/>
        <n v="4611"/>
        <n v="4613"/>
        <n v="4617"/>
        <n v="4618"/>
        <n v="4586"/>
        <n v="4583"/>
        <n v="4556"/>
        <n v="4558"/>
        <n v="4564"/>
        <n v="4536"/>
        <n v="4545"/>
        <n v="4550"/>
        <n v="4525"/>
        <n v="4506"/>
        <n v="4477"/>
        <n v="4475"/>
        <n v="4428"/>
        <n v="4432"/>
        <n v="4411"/>
        <n v="4419"/>
        <n v="4395"/>
        <n v="4397"/>
        <n v="4384"/>
        <n v="4370"/>
        <n v="4373"/>
        <n v="4381"/>
        <n v="4383"/>
        <n v="4349"/>
        <n v="4350"/>
        <n v="4358"/>
        <n v="4362"/>
        <n v="4363"/>
        <n v="4332"/>
        <n v="4345"/>
        <n v="4314"/>
        <n v="4318"/>
        <n v="4320"/>
        <n v="4323"/>
        <n v="4295"/>
        <n v="4298"/>
        <n v="4301"/>
        <n v="4261"/>
        <n v="4268"/>
        <n v="4242"/>
        <n v="4239"/>
        <n v="4252"/>
        <n v="4232"/>
        <n v="4212"/>
        <n v="4193"/>
        <n v="4171"/>
        <n v="4176"/>
        <n v="4149"/>
        <n v="4153"/>
        <n v="4154"/>
        <n v="4130"/>
        <n v="4140"/>
        <n v="4142"/>
        <n v="4111"/>
        <n v="4114"/>
        <n v="4031"/>
        <n v="4032"/>
        <n v="4040"/>
        <n v="4016"/>
        <n v="4017"/>
        <n v="4018"/>
        <n v="4025"/>
        <n v="3996"/>
        <n v="4002"/>
        <n v="3979"/>
        <n v="3982"/>
        <n v="3984"/>
        <n v="3986"/>
        <n v="3956"/>
        <n v="3944"/>
        <n v="3916"/>
        <n v="3901"/>
        <n v="3907"/>
        <n v="3887"/>
        <n v="3859"/>
        <n v="3860"/>
        <n v="3849"/>
        <n v="3799"/>
        <n v="3781"/>
        <n v="3786"/>
        <n v="3788"/>
        <n v="3794"/>
        <n v="3764"/>
        <n v="3768"/>
        <n v="3773"/>
        <n v="3774"/>
        <n v="3744"/>
        <n v="3747"/>
        <n v="3755"/>
        <n v="3728"/>
        <n v="3709"/>
        <n v="3711"/>
        <n v="3713"/>
        <n v="3668"/>
        <n v="3651"/>
        <n v="3654"/>
        <n v="3639"/>
        <n v="3643"/>
        <n v="3615"/>
        <n v="3618"/>
        <n v="3622"/>
        <n v="3625"/>
        <n v="3630"/>
        <n v="3597"/>
        <n v="3598"/>
        <n v="3596"/>
        <n v="3582"/>
        <n v="3567"/>
        <n v="3570"/>
        <n v="3543"/>
        <n v="3544"/>
        <n v="3550"/>
        <n v="3555"/>
        <n v="3517"/>
        <n v="3492"/>
        <n v="3497"/>
        <n v="3486"/>
        <n v="3485"/>
        <n v="3452"/>
        <n v="3462"/>
        <n v="3464"/>
        <n v="3415"/>
        <n v="3418"/>
        <n v="3420"/>
        <n v="3421"/>
        <n v="3395"/>
        <n v="3400"/>
        <n v="3402"/>
        <n v="3405"/>
        <n v="3408"/>
        <n v="3410"/>
        <n v="3387"/>
        <n v="3358"/>
        <n v="3372"/>
        <n v="3347"/>
        <n v="3324"/>
        <n v="3327"/>
        <n v="3336"/>
        <n v="3310"/>
        <n v="3311"/>
        <n v="3314"/>
        <n v="3316"/>
        <n v="3296"/>
        <n v="3267"/>
        <n v="3258"/>
        <n v="3238"/>
        <n v="3247"/>
        <n v="3196"/>
        <n v="3203"/>
        <n v="3206"/>
        <n v="3165"/>
        <n v="3172"/>
        <n v="3145"/>
        <n v="3147"/>
        <n v="3153"/>
        <n v="3141"/>
        <n v="3124"/>
        <n v="3130"/>
        <n v="3140"/>
        <n v="3119"/>
        <n v="3122"/>
        <n v="3078"/>
        <n v="3067"/>
        <n v="3050"/>
        <n v="3062"/>
        <n v="3047"/>
        <n v="3020"/>
        <n v="3030"/>
        <n v="3000"/>
        <n v="3005"/>
        <n v="2988"/>
        <n v="2990"/>
        <n v="2993"/>
        <n v="2957"/>
        <n v="2923"/>
        <n v="2933"/>
        <n v="2937"/>
        <n v="2911"/>
        <n v="2890"/>
        <n v="2883"/>
        <n v="2865"/>
        <n v="2874"/>
        <n v="2878"/>
        <n v="2849"/>
        <n v="2862"/>
        <n v="2835"/>
        <n v="2843"/>
        <n v="2812"/>
        <n v="2814"/>
        <n v="2820"/>
        <n v="2823"/>
        <n v="2792"/>
        <n v="2794"/>
        <n v="2796"/>
        <n v="2801"/>
        <n v="2763"/>
        <n v="2764"/>
        <n v="2746"/>
        <n v="2720"/>
        <n v="2717"/>
        <n v="2715"/>
        <n v="2683"/>
        <n v="2696"/>
        <n v="2662"/>
        <n v="2664"/>
        <n v="2668"/>
        <n v="2659"/>
        <n v="2628"/>
        <n v="2634"/>
        <n v="2636"/>
        <n v="2638"/>
        <n v="2623"/>
        <n v="2611"/>
        <n v="2621"/>
        <n v="2622"/>
        <n v="2585"/>
        <n v="2586"/>
        <n v="2587"/>
        <n v="2594"/>
        <n v="2584"/>
        <n v="2602"/>
        <n v="2570"/>
        <n v="2548"/>
        <n v="2549"/>
        <n v="2559"/>
        <n v="2526"/>
        <n v="2543"/>
        <n v="2511"/>
        <n v="2488"/>
        <n v="2489"/>
        <n v="2492"/>
        <n v="2495"/>
        <n v="2486"/>
        <n v="2503"/>
        <n v="2469"/>
        <n v="2451"/>
        <n v="2427"/>
        <n v="2442"/>
        <n v="2443"/>
        <n v="2445"/>
        <n v="2407"/>
        <n v="2416"/>
        <n v="2423"/>
        <n v="2367"/>
        <n v="2378"/>
        <n v="2347"/>
        <n v="2360"/>
        <n v="2327"/>
        <n v="2344"/>
        <n v="2312"/>
        <n v="2313"/>
        <n v="2314"/>
        <n v="2296"/>
        <n v="2279"/>
        <n v="2252"/>
        <n v="2257"/>
        <n v="2231"/>
        <n v="2238"/>
        <n v="2240"/>
        <n v="2245"/>
        <n v="2226"/>
        <n v="2210"/>
        <n v="2221"/>
        <n v="2190"/>
        <n v="2194"/>
        <n v="2198"/>
        <n v="2200"/>
        <n v="2169"/>
        <n v="2171"/>
        <n v="2182"/>
        <n v="2148"/>
        <n v="2155"/>
        <n v="2158"/>
        <n v="2127"/>
        <n v="2109"/>
        <n v="2113"/>
        <n v="2121"/>
        <n v="2088"/>
        <n v="2102"/>
        <n v="2028"/>
        <n v="2033"/>
        <n v="2034"/>
        <n v="2035"/>
        <n v="2037"/>
        <n v="2043"/>
        <n v="2018"/>
        <n v="1991"/>
        <n v="2000"/>
        <n v="2002"/>
        <n v="1978"/>
        <n v="1982"/>
        <n v="1948"/>
        <n v="1946"/>
        <n v="1940"/>
        <n v="1941"/>
        <n v="1912"/>
        <n v="1923"/>
        <n v="1888"/>
        <n v="1889"/>
        <n v="1891"/>
        <n v="1895"/>
        <n v="1901"/>
        <n v="1904"/>
        <n v="1873"/>
        <n v="1879"/>
        <n v="1856"/>
        <n v="1864"/>
        <n v="1836"/>
        <n v="1837"/>
        <n v="1826"/>
        <n v="1806"/>
        <n v="1823"/>
        <n v="1793"/>
        <n v="1794"/>
        <n v="1804"/>
        <n v="1712"/>
        <n v="1699"/>
        <n v="1682"/>
        <n v="1687"/>
        <n v="1662"/>
        <n v="1637"/>
        <n v="1623"/>
        <n v="1596"/>
        <n v="1604"/>
        <n v="1579"/>
        <n v="1567"/>
        <n v="1543"/>
        <n v="1515"/>
        <n v="1480"/>
        <n v="1484"/>
        <n v="1486"/>
        <n v="1465"/>
        <n v="1425"/>
        <n v="1411"/>
        <n v="1377"/>
        <n v="1363"/>
        <n v="667"/>
        <n v="651"/>
        <n v="652"/>
        <n v="653"/>
        <n v="639"/>
        <n v="622"/>
        <n v="612"/>
        <n v="571"/>
        <n v="105041"/>
        <n v="108319"/>
        <n v="108324"/>
        <n v="146204"/>
        <n v="146280"/>
        <n v="146281"/>
        <n v="146299"/>
        <n v="146331"/>
        <n v="146348"/>
        <n v="146382"/>
        <n v="146408"/>
        <n v="146429"/>
        <n v="146463"/>
        <n v="146472"/>
        <n v="146550"/>
        <n v="146583"/>
        <n v="146591"/>
        <n v="146628"/>
        <n v="146667"/>
        <n v="146698"/>
        <n v="146846"/>
        <n v="146969"/>
        <n v="147022"/>
        <n v="145679"/>
        <n v="151635"/>
        <n v="147871"/>
        <n v="147876"/>
        <n v="147878"/>
        <n v="147903"/>
        <n v="147905"/>
        <n v="147929"/>
        <n v="147953"/>
        <n v="147963"/>
        <n v="147971"/>
        <n v="147978"/>
        <n v="147981"/>
        <n v="147986"/>
        <n v="147994"/>
        <n v="148008"/>
        <n v="148027"/>
        <n v="148030"/>
        <n v="148056"/>
        <n v="148064"/>
        <n v="148077"/>
        <n v="148100"/>
        <n v="148102"/>
        <n v="148143"/>
        <n v="148156"/>
        <n v="148160"/>
        <n v="148173"/>
        <n v="148178"/>
        <n v="148187"/>
        <n v="148194"/>
        <n v="148195"/>
        <n v="148197"/>
        <n v="148204"/>
        <n v="148205"/>
        <n v="148208"/>
        <n v="148214"/>
        <n v="148216"/>
        <n v="148256"/>
        <n v="148264"/>
        <n v="148266"/>
        <n v="148277"/>
        <n v="148278"/>
        <n v="148286"/>
        <n v="148288"/>
        <n v="148302"/>
        <n v="148303"/>
        <n v="148338"/>
        <n v="148351"/>
        <n v="148367"/>
        <n v="148377"/>
        <n v="148422"/>
        <n v="148423"/>
        <n v="148427"/>
        <n v="148438"/>
        <n v="148441"/>
        <n v="148445"/>
        <n v="148448"/>
        <n v="148457"/>
        <n v="148461"/>
        <n v="148470"/>
        <n v="148492"/>
        <n v="148506"/>
        <n v="148524"/>
        <n v="148559"/>
        <n v="148593"/>
        <n v="148606"/>
        <n v="148630"/>
        <n v="148650"/>
        <n v="148667"/>
        <n v="148677"/>
        <n v="148686"/>
        <n v="148698"/>
        <n v="148793"/>
        <n v="148817"/>
        <n v="148832"/>
        <n v="148833"/>
        <n v="148932"/>
        <n v="148970"/>
        <n v="149239"/>
        <n v="149243"/>
        <n v="149257"/>
        <n v="149258"/>
        <n v="149262"/>
        <n v="149276"/>
        <n v="149278"/>
        <n v="149288"/>
        <n v="149299"/>
        <n v="149317"/>
        <n v="149327"/>
        <n v="149336"/>
        <n v="149376"/>
        <n v="149380"/>
        <n v="149399"/>
        <n v="149400"/>
        <n v="149410"/>
        <n v="149419"/>
        <n v="149423"/>
        <n v="149424"/>
        <n v="149429"/>
        <n v="149446"/>
        <n v="149480"/>
        <n v="149484"/>
        <n v="149496"/>
        <n v="149503"/>
        <n v="149506"/>
        <n v="149510"/>
        <n v="149514"/>
        <n v="149522"/>
        <n v="149528"/>
        <n v="149531"/>
        <n v="149734"/>
        <n v="149787"/>
        <n v="149795"/>
        <n v="149804"/>
        <n v="149805"/>
        <n v="149810"/>
        <n v="149814"/>
        <n v="149846"/>
        <n v="149847"/>
        <n v="149859"/>
        <n v="149868"/>
        <n v="149869"/>
        <n v="149871"/>
        <n v="149872"/>
        <n v="149874"/>
        <n v="149876"/>
        <n v="149880"/>
        <n v="149884"/>
        <n v="149887"/>
        <n v="149897"/>
        <n v="149899"/>
        <n v="147875"/>
        <n v="148477"/>
        <n v="148550"/>
        <n v="151677"/>
        <n v="151711"/>
        <n v="151720"/>
        <n v="151734"/>
        <n v="151735"/>
        <n v="151752"/>
        <n v="151766"/>
        <n v="151768"/>
        <n v="151802"/>
        <n v="151825"/>
        <n v="151836"/>
        <n v="151849"/>
        <n v="151869"/>
        <n v="151871"/>
        <n v="152360"/>
        <n v="152372"/>
        <n v="152375"/>
        <n v="152397"/>
        <n v="152400"/>
        <n v="152414"/>
        <n v="152421"/>
        <n v="152438"/>
        <n v="152494"/>
        <n v="152507"/>
        <n v="152529"/>
        <n v="152540"/>
        <n v="152550"/>
        <n v="152558"/>
        <n v="152570"/>
        <n v="152582"/>
        <n v="152592"/>
        <n v="152593"/>
        <n v="152614"/>
        <n v="152616"/>
        <n v="152635"/>
        <n v="152647"/>
        <n v="152656"/>
        <n v="152665"/>
        <n v="152680"/>
        <n v="152685"/>
        <n v="152694"/>
        <n v="152707"/>
        <n v="152751"/>
        <n v="152753"/>
        <n v="148500"/>
        <n v="8118"/>
        <n v="7758"/>
        <n v="7420"/>
        <n v="145699"/>
        <n v="145741"/>
        <n v="146339"/>
        <n v="146441"/>
        <n v="146929"/>
        <n v="147951"/>
        <n v="147987"/>
        <n v="147995"/>
        <n v="148061"/>
        <n v="148070"/>
        <n v="148097"/>
        <n v="148260"/>
        <n v="148290"/>
        <n v="148508"/>
        <n v="148536"/>
        <n v="148652"/>
        <n v="148701"/>
        <n v="148844"/>
        <n v="149298"/>
        <n v="149405"/>
        <n v="149415"/>
        <n v="149435"/>
        <n v="149479"/>
        <n v="152398"/>
        <n v="152444"/>
        <n v="152499"/>
        <n v="152559"/>
        <n v="152569"/>
        <n v="1437"/>
        <n v="1492"/>
        <n v="2264"/>
        <n v="2325"/>
        <n v="7514"/>
        <n v="8897"/>
        <n v="7191"/>
        <n v="156662"/>
        <n v="156676"/>
        <n v="156677"/>
        <n v="156692"/>
        <n v="156697"/>
        <n v="156756"/>
        <n v="156767"/>
        <n v="156783"/>
        <n v="156788"/>
        <n v="156806"/>
        <n v="156822"/>
        <n v="156862"/>
        <n v="156867"/>
        <n v="156876"/>
        <n v="156883"/>
        <n v="156884"/>
        <n v="156886"/>
        <n v="156888"/>
        <n v="156891"/>
        <n v="156905"/>
        <n v="156919"/>
        <n v="156928"/>
        <n v="156939"/>
        <n v="156950"/>
        <n v="156972"/>
        <n v="156984"/>
        <n v="156985"/>
        <n v="157002"/>
        <n v="157011"/>
        <n v="157027"/>
        <n v="157043"/>
        <n v="157051"/>
        <n v="157055"/>
        <n v="157073"/>
        <n v="157085"/>
        <n v="157124"/>
        <n v="157135"/>
        <n v="157136"/>
        <n v="157143"/>
        <n v="157149"/>
        <n v="157152"/>
        <n v="157160"/>
        <n v="157165"/>
        <n v="157166"/>
        <n v="157183"/>
        <n v="157193"/>
        <n v="157195"/>
        <n v="157199"/>
        <n v="157209"/>
        <n v="157260"/>
        <n v="157263"/>
        <n v="157269"/>
        <n v="157294"/>
        <n v="157308"/>
        <n v="157330"/>
        <n v="157337"/>
        <n v="157350"/>
        <n v="157357"/>
        <n v="157385"/>
        <n v="157406"/>
        <n v="157408"/>
        <n v="157411"/>
        <n v="157413"/>
        <n v="157426"/>
        <n v="157431"/>
        <n v="157432"/>
        <n v="157435"/>
        <n v="157450"/>
        <n v="157451"/>
        <n v="157458"/>
        <n v="157463"/>
        <n v="157471"/>
        <n v="157506"/>
        <n v="157525"/>
        <n v="157528"/>
        <n v="157541"/>
        <n v="157554"/>
        <n v="157567"/>
        <n v="157606"/>
        <n v="157610"/>
        <n v="157614"/>
        <n v="157617"/>
        <n v="157622"/>
        <n v="157632"/>
        <n v="157643"/>
        <n v="157644"/>
        <n v="157689"/>
        <n v="157701"/>
        <n v="157711"/>
        <n v="157720"/>
        <n v="157721"/>
        <n v="157725"/>
        <n v="157727"/>
        <n v="157730"/>
        <n v="157748"/>
        <n v="157761"/>
        <n v="157771"/>
        <n v="157794"/>
        <n v="157795"/>
        <n v="157798"/>
        <n v="157799"/>
        <n v="157803"/>
        <n v="157814"/>
        <n v="158070"/>
        <n v="158076"/>
        <n v="157849"/>
        <n v="157850"/>
        <n v="157853"/>
        <n v="157862"/>
        <n v="157892"/>
        <n v="157895"/>
        <n v="157905"/>
        <n v="157916"/>
        <n v="157928"/>
        <n v="157956"/>
        <n v="157957"/>
        <n v="157959"/>
        <n v="157961"/>
        <n v="157972"/>
        <n v="158013"/>
        <n v="158030"/>
        <n v="158037"/>
        <n v="158044"/>
        <n v="158061"/>
        <n v="158087"/>
        <n v="158088"/>
        <n v="158101"/>
        <n v="158118"/>
        <n v="158132"/>
        <n v="158137"/>
        <n v="158149"/>
        <n v="158153"/>
        <n v="158155"/>
        <n v="158156"/>
        <n v="158177"/>
        <n v="158180"/>
        <n v="158186"/>
        <n v="158189"/>
        <n v="158194"/>
        <n v="158200"/>
        <n v="158203"/>
        <n v="158216"/>
        <n v="158236"/>
        <n v="158938"/>
        <n v="158943"/>
        <n v="158946"/>
        <n v="158953"/>
        <n v="158955"/>
        <n v="158981"/>
        <n v="158982"/>
        <n v="158983"/>
        <n v="158990"/>
        <n v="158992"/>
        <n v="158998"/>
        <n v="158999"/>
        <n v="159009"/>
        <n v="159013"/>
        <n v="159020"/>
        <n v="159033"/>
        <n v="159036"/>
        <n v="159037"/>
        <n v="159047"/>
        <n v="159048"/>
        <n v="159049"/>
        <n v="159102"/>
        <n v="159103"/>
        <n v="159108"/>
        <n v="159123"/>
        <n v="159124"/>
        <n v="159132"/>
        <n v="159158"/>
        <n v="159161"/>
        <n v="159172"/>
        <n v="159179"/>
        <n v="159183"/>
        <n v="159188"/>
        <n v="159203"/>
        <n v="159215"/>
        <n v="159240"/>
        <n v="159241"/>
        <n v="159242"/>
        <n v="159247"/>
        <n v="159257"/>
        <n v="159262"/>
        <n v="159324"/>
        <n v="159416"/>
        <n v="159422"/>
        <n v="159457"/>
        <n v="159480"/>
        <n v="159484"/>
        <n v="159486"/>
        <n v="159496"/>
        <n v="159501"/>
        <n v="159503"/>
        <n v="159506"/>
        <n v="159543"/>
        <n v="159545"/>
        <n v="159548"/>
        <n v="159551"/>
        <n v="159559"/>
        <n v="159566"/>
        <n v="159573"/>
        <n v="160312"/>
        <n v="160313"/>
        <n v="160326"/>
        <n v="160335"/>
        <n v="160346"/>
        <n v="160350"/>
        <n v="160352"/>
        <n v="160356"/>
        <n v="160359"/>
        <n v="160361"/>
        <n v="160362"/>
        <n v="160364"/>
        <n v="160393"/>
        <n v="160397"/>
        <n v="160398"/>
        <n v="160598"/>
        <n v="160599"/>
        <n v="160603"/>
        <n v="160605"/>
        <n v="160613"/>
        <n v="160630"/>
        <n v="160634"/>
        <n v="160638"/>
        <n v="160643"/>
        <n v="160653"/>
        <n v="160665"/>
        <n v="160674"/>
        <n v="160684"/>
        <n v="160685"/>
        <n v="160693"/>
        <n v="160694"/>
        <n v="160701"/>
        <n v="160711"/>
        <n v="160833"/>
        <n v="160841"/>
        <n v="160846"/>
        <n v="160849"/>
        <n v="160854"/>
        <n v="160856"/>
        <n v="160862"/>
        <n v="160866"/>
        <n v="164160"/>
        <n v="164686"/>
        <n v="164687"/>
        <n v="164688"/>
        <n v="164697"/>
        <n v="164700"/>
        <n v="164709"/>
        <n v="164720"/>
        <n v="164721"/>
        <n v="164745"/>
        <n v="164750"/>
        <n v="164754"/>
        <n v="164773"/>
        <n v="164781"/>
        <n v="164783"/>
        <n v="164790"/>
        <n v="164793"/>
        <n v="164798"/>
        <n v="164811"/>
        <n v="164843"/>
        <n v="164852"/>
        <n v="164861"/>
        <n v="164871"/>
        <n v="164872"/>
        <n v="164875"/>
        <n v="164878"/>
        <n v="164904"/>
        <n v="164921"/>
        <n v="164928"/>
        <n v="164931"/>
        <n v="164937"/>
        <n v="164949"/>
        <n v="164954"/>
        <n v="165307"/>
        <n v="165313"/>
        <n v="165317"/>
        <n v="165324"/>
        <n v="165330"/>
        <n v="165344"/>
        <n v="165346"/>
        <n v="165349"/>
        <n v="12135"/>
        <n v="12120"/>
        <n v="12123"/>
        <n v="12125"/>
        <n v="12114"/>
        <n v="12107"/>
        <n v="12110"/>
        <n v="12095"/>
        <n v="12093"/>
        <n v="12094"/>
        <n v="12059"/>
        <n v="12037"/>
        <n v="12047"/>
        <n v="12054"/>
        <n v="12035"/>
        <n v="12017"/>
        <n v="12002"/>
        <n v="12012"/>
        <n v="11981"/>
        <n v="11985"/>
        <n v="11965"/>
        <n v="11926"/>
        <n v="11927"/>
        <n v="11912"/>
        <n v="11897"/>
        <n v="11880"/>
        <n v="11848"/>
        <n v="11853"/>
        <n v="11859"/>
        <n v="11838"/>
        <n v="11795"/>
        <n v="11799"/>
        <n v="11774"/>
        <n v="11748"/>
        <n v="11758"/>
        <n v="11739"/>
        <n v="11710"/>
        <n v="11715"/>
        <n v="11696"/>
        <n v="11702"/>
        <n v="11675"/>
        <n v="11648"/>
        <n v="11658"/>
        <n v="11636"/>
        <n v="11619"/>
        <n v="11621"/>
        <n v="11596"/>
        <n v="11598"/>
        <n v="11602"/>
        <n v="11572"/>
        <n v="11574"/>
        <n v="11557"/>
        <n v="11558"/>
        <n v="11560"/>
        <n v="11563"/>
        <n v="11538"/>
        <n v="11545"/>
        <n v="11501"/>
        <n v="11506"/>
        <n v="11491"/>
        <n v="11478"/>
        <n v="11479"/>
        <n v="11480"/>
        <n v="11482"/>
        <n v="11486"/>
        <n v="11454"/>
        <n v="11462"/>
        <n v="11446"/>
        <n v="11451"/>
        <n v="11421"/>
        <n v="11424"/>
        <n v="11397"/>
        <n v="11402"/>
        <n v="11377"/>
        <n v="11362"/>
        <n v="11364"/>
        <n v="11372"/>
        <n v="11373"/>
        <n v="11374"/>
        <n v="11376"/>
        <n v="11353"/>
        <n v="11357"/>
        <n v="11324"/>
        <n v="11331"/>
        <n v="11320"/>
        <n v="11307"/>
        <n v="11317"/>
        <n v="11287"/>
        <n v="11270"/>
        <n v="11272"/>
        <n v="11273"/>
        <n v="11278"/>
        <n v="11244"/>
        <n v="11214"/>
        <n v="11215"/>
        <n v="11217"/>
        <n v="11218"/>
        <n v="11219"/>
        <n v="11220"/>
        <n v="11221"/>
        <n v="11227"/>
        <n v="11231"/>
        <n v="11203"/>
        <n v="11180"/>
        <n v="11194"/>
        <n v="11167"/>
        <n v="11148"/>
        <n v="11151"/>
        <n v="11127"/>
        <n v="11132"/>
        <n v="11135"/>
        <n v="11109"/>
        <n v="11112"/>
        <n v="11114"/>
        <n v="11115"/>
        <n v="11092"/>
        <n v="11087"/>
        <n v="11072"/>
        <n v="11086"/>
        <n v="11051"/>
        <n v="11058"/>
        <n v="11059"/>
        <n v="11063"/>
        <n v="11033"/>
        <n v="11047"/>
        <n v="11027"/>
        <n v="10999"/>
        <n v="11002"/>
        <n v="10983"/>
        <n v="10942"/>
        <n v="10915"/>
        <n v="10917"/>
        <n v="10926"/>
        <n v="10906"/>
        <n v="10908"/>
        <n v="10882"/>
        <n v="10883"/>
        <n v="10889"/>
        <n v="10856"/>
        <n v="10863"/>
        <n v="10868"/>
        <n v="10854"/>
        <n v="10843"/>
        <n v="10850"/>
        <n v="10836"/>
        <n v="10821"/>
        <n v="10806"/>
        <n v="10811"/>
        <n v="10815"/>
        <n v="10794"/>
        <n v="10795"/>
        <n v="10780"/>
        <n v="10766"/>
        <n v="10743"/>
        <n v="10753"/>
        <n v="10734"/>
        <n v="10719"/>
        <n v="10720"/>
        <n v="10691"/>
        <n v="10703"/>
        <n v="10672"/>
        <n v="10680"/>
        <n v="10685"/>
        <n v="10660"/>
        <n v="10634"/>
        <n v="10602"/>
        <n v="10582"/>
        <n v="10593"/>
        <n v="10573"/>
        <n v="10574"/>
        <n v="10577"/>
        <n v="10544"/>
        <n v="10557"/>
        <n v="10535"/>
        <n v="10536"/>
        <n v="10511"/>
        <n v="10523"/>
        <n v="10491"/>
        <n v="10499"/>
        <n v="10503"/>
        <n v="10470"/>
        <n v="10475"/>
        <n v="10481"/>
        <n v="10454"/>
        <n v="10463"/>
        <n v="10438"/>
        <n v="10412"/>
        <n v="10403"/>
        <n v="10393"/>
        <n v="10378"/>
        <n v="10380"/>
        <n v="10364"/>
        <n v="10371"/>
        <n v="10346"/>
        <n v="10348"/>
        <n v="10352"/>
        <n v="10323"/>
        <n v="10326"/>
        <n v="10329"/>
        <n v="10301"/>
        <n v="10306"/>
        <n v="10298"/>
        <n v="10296"/>
        <n v="10269"/>
        <n v="10277"/>
        <n v="10260"/>
        <n v="10246"/>
        <n v="10251"/>
        <n v="10259"/>
        <n v="10241"/>
        <n v="10231"/>
        <n v="10236"/>
        <n v="10239"/>
        <n v="10209"/>
        <n v="10202"/>
        <n v="10216"/>
        <n v="10217"/>
        <n v="10193"/>
        <n v="10197"/>
        <n v="10165"/>
        <n v="10173"/>
        <n v="10155"/>
        <n v="10158"/>
        <n v="10137"/>
        <n v="10020"/>
        <n v="10024"/>
        <n v="10025"/>
        <n v="10027"/>
        <n v="9997"/>
        <n v="10009"/>
        <n v="9987"/>
        <n v="9990"/>
        <n v="9964"/>
        <n v="9967"/>
        <n v="9968"/>
        <n v="9973"/>
        <n v="9947"/>
        <n v="9948"/>
        <n v="9949"/>
        <n v="9953"/>
        <n v="9955"/>
        <n v="9926"/>
        <n v="9936"/>
        <n v="9875"/>
        <n v="9851"/>
        <n v="9845"/>
        <n v="9833"/>
        <n v="9835"/>
        <n v="9842"/>
        <n v="9821"/>
        <n v="9808"/>
        <n v="9792"/>
        <n v="9796"/>
        <n v="9797"/>
        <n v="9778"/>
        <n v="9788"/>
        <n v="9759"/>
        <n v="9738"/>
        <n v="9723"/>
        <n v="9727"/>
        <n v="9732"/>
        <n v="9715"/>
        <n v="9704"/>
        <n v="9707"/>
        <n v="9697"/>
        <n v="9682"/>
        <n v="9667"/>
        <n v="9675"/>
        <n v="9678"/>
        <n v="9658"/>
        <n v="9642"/>
        <n v="9625"/>
        <n v="9623"/>
        <n v="9607"/>
        <n v="9614"/>
        <n v="9617"/>
        <n v="9594"/>
        <n v="9600"/>
        <n v="9602"/>
        <n v="9555"/>
        <n v="9567"/>
        <n v="9551"/>
        <n v="9538"/>
        <n v="9541"/>
        <n v="9543"/>
        <n v="9547"/>
        <n v="9509"/>
        <n v="9490"/>
        <n v="9459"/>
        <n v="9460"/>
        <n v="9464"/>
        <n v="9465"/>
        <n v="9469"/>
        <n v="9442"/>
        <n v="9424"/>
        <n v="9410"/>
        <n v="9419"/>
        <n v="9366"/>
        <n v="9377"/>
        <n v="9382"/>
        <n v="9356"/>
        <n v="9317"/>
        <n v="9320"/>
        <n v="9322"/>
        <n v="9291"/>
        <n v="9300"/>
        <n v="9305"/>
        <n v="9306"/>
        <n v="9280"/>
        <n v="9281"/>
        <n v="9286"/>
        <n v="9219"/>
        <n v="9229"/>
        <n v="9206"/>
        <n v="9210"/>
        <n v="9212"/>
        <n v="9195"/>
        <n v="9213"/>
        <n v="9180"/>
        <n v="9190"/>
        <n v="9159"/>
        <n v="9162"/>
        <n v="9168"/>
        <n v="9141"/>
        <n v="9153"/>
        <n v="9126"/>
        <n v="9131"/>
        <n v="9133"/>
        <n v="9109"/>
        <n v="9113"/>
        <n v="9083"/>
        <n v="9084"/>
        <n v="9086"/>
        <n v="9091"/>
        <n v="9057"/>
        <n v="9059"/>
        <n v="9067"/>
        <n v="9019"/>
        <n v="9020"/>
        <n v="9028"/>
        <n v="9030"/>
        <n v="8998"/>
        <n v="9002"/>
        <n v="9004"/>
        <n v="8983"/>
        <n v="8990"/>
        <n v="8991"/>
        <n v="8993"/>
        <n v="8965"/>
        <n v="8943"/>
        <n v="8954"/>
        <n v="8956"/>
        <n v="8923"/>
        <n v="8924"/>
        <n v="8925"/>
        <n v="8936"/>
        <n v="8902"/>
        <n v="8906"/>
        <n v="8909"/>
        <n v="8910"/>
        <n v="8913"/>
        <n v="8915"/>
        <n v="8886"/>
        <n v="8887"/>
        <n v="8889"/>
        <n v="8880"/>
        <n v="8869"/>
        <n v="8860"/>
        <n v="8847"/>
        <n v="8854"/>
        <n v="8822"/>
        <n v="8828"/>
        <n v="8831"/>
        <n v="8832"/>
        <n v="8807"/>
        <n v="8813"/>
        <n v="8786"/>
        <n v="8788"/>
        <n v="8790"/>
        <n v="8795"/>
        <n v="8800"/>
        <n v="8722"/>
        <n v="8724"/>
        <n v="8734"/>
        <n v="8721"/>
        <n v="8703"/>
        <n v="8683"/>
        <n v="8696"/>
        <n v="8697"/>
        <n v="8662"/>
        <n v="8669"/>
        <n v="8671"/>
        <n v="8661"/>
        <n v="8653"/>
        <n v="8654"/>
        <n v="8657"/>
        <n v="8658"/>
        <n v="8660"/>
        <n v="8624"/>
        <n v="8632"/>
        <n v="8633"/>
        <n v="8620"/>
        <n v="8591"/>
        <n v="8598"/>
        <n v="8599"/>
        <n v="8566"/>
        <n v="8580"/>
        <n v="8550"/>
        <n v="8553"/>
        <n v="8563"/>
        <n v="8532"/>
        <n v="8541"/>
        <n v="8523"/>
        <n v="8495"/>
        <n v="8504"/>
        <n v="8506"/>
        <n v="8474"/>
        <n v="8482"/>
        <n v="8456"/>
        <n v="8464"/>
        <n v="8466"/>
        <n v="8467"/>
        <n v="8471"/>
        <n v="8446"/>
        <n v="8414"/>
        <n v="8422"/>
        <n v="8403"/>
        <n v="8379"/>
        <n v="8384"/>
        <n v="8370"/>
        <n v="8386"/>
        <n v="8350"/>
        <n v="8360"/>
        <n v="8330"/>
        <n v="8344"/>
        <n v="8316"/>
        <n v="8320"/>
        <n v="8321"/>
        <n v="8299"/>
        <n v="8300"/>
        <n v="8272"/>
        <n v="8247"/>
        <n v="8218"/>
        <n v="8220"/>
        <n v="8221"/>
        <n v="8234"/>
        <n v="8235"/>
        <n v="8197"/>
        <n v="8198"/>
        <n v="8189"/>
        <n v="8163"/>
        <n v="8164"/>
        <n v="8165"/>
        <n v="8146"/>
        <n v="8119"/>
        <n v="8101"/>
        <n v="8103"/>
        <n v="8115"/>
        <n v="8083"/>
        <n v="8079"/>
        <n v="8067"/>
        <n v="8042"/>
        <n v="8043"/>
        <n v="8023"/>
        <n v="8031"/>
        <n v="8032"/>
        <n v="8038"/>
        <n v="8021"/>
        <n v="8003"/>
        <n v="8006"/>
        <n v="8007"/>
        <n v="8009"/>
        <n v="8014"/>
        <n v="7988"/>
        <n v="8000"/>
        <n v="7964"/>
        <n v="7937"/>
        <n v="7938"/>
        <n v="7944"/>
        <n v="7946"/>
        <n v="7916"/>
        <n v="7900"/>
        <n v="7909"/>
        <n v="7875"/>
        <n v="7871"/>
        <n v="7819"/>
        <n v="7822"/>
        <n v="7824"/>
        <n v="7825"/>
        <n v="7827"/>
        <n v="7801"/>
        <n v="7784"/>
        <n v="7792"/>
        <n v="7771"/>
        <n v="7776"/>
        <n v="7777"/>
        <n v="7756"/>
        <n v="7757"/>
        <n v="7760"/>
        <n v="7729"/>
        <n v="7701"/>
        <n v="7702"/>
        <n v="7652"/>
        <n v="7654"/>
        <n v="7628"/>
        <n v="7630"/>
        <n v="7597"/>
        <n v="7602"/>
        <n v="7609"/>
        <n v="7576"/>
        <n v="7582"/>
        <n v="7584"/>
        <n v="7539"/>
        <n v="7542"/>
        <n v="7521"/>
        <n v="7528"/>
        <n v="7530"/>
        <n v="7498"/>
        <n v="7501"/>
        <n v="7509"/>
        <n v="7484"/>
        <n v="7491"/>
        <n v="7496"/>
        <n v="7462"/>
        <n v="7474"/>
        <n v="7460"/>
        <n v="7446"/>
        <n v="7427"/>
        <n v="7435"/>
        <n v="7410"/>
        <n v="7414"/>
        <n v="7418"/>
        <n v="7404"/>
        <n v="7396"/>
        <n v="7399"/>
        <n v="7403"/>
        <n v="7385"/>
        <n v="7373"/>
        <n v="7375"/>
        <n v="7378"/>
        <n v="7383"/>
        <n v="7366"/>
        <n v="7357"/>
        <n v="7363"/>
        <n v="7332"/>
        <n v="7335"/>
        <n v="7339"/>
        <n v="7342"/>
        <n v="7320"/>
        <n v="7323"/>
        <n v="7326"/>
        <n v="7306"/>
        <n v="7307"/>
        <n v="7286"/>
        <n v="7287"/>
        <n v="7289"/>
        <n v="7275"/>
        <n v="7269"/>
        <n v="7256"/>
        <n v="7216"/>
        <n v="7219"/>
        <n v="7220"/>
        <n v="7185"/>
        <n v="7188"/>
        <n v="7192"/>
        <n v="7168"/>
        <n v="7169"/>
        <n v="7144"/>
        <n v="7145"/>
        <n v="7146"/>
        <n v="7115"/>
        <n v="7119"/>
        <n v="7125"/>
        <n v="7105"/>
        <n v="7083"/>
        <n v="7092"/>
        <n v="7093"/>
        <n v="7067"/>
        <n v="7072"/>
        <n v="7073"/>
        <n v="7074"/>
        <n v="7076"/>
        <n v="7045"/>
        <n v="7028"/>
        <n v="7043"/>
        <n v="7010"/>
        <n v="7002"/>
        <n v="7004"/>
        <n v="6981"/>
        <n v="6982"/>
        <n v="6987"/>
        <n v="6964"/>
        <n v="6967"/>
        <n v="6938"/>
        <n v="6931"/>
        <n v="6902"/>
        <n v="6916"/>
        <n v="6917"/>
        <n v="6889"/>
        <n v="6896"/>
        <n v="6882"/>
        <n v="6867"/>
        <n v="6880"/>
        <n v="6859"/>
        <n v="6837"/>
        <n v="6825"/>
        <n v="6797"/>
        <n v="6800"/>
        <n v="6808"/>
        <n v="6812"/>
        <n v="6782"/>
        <n v="6791"/>
        <n v="6793"/>
        <n v="6770"/>
        <n v="6744"/>
        <n v="6751"/>
        <n v="6724"/>
        <n v="6734"/>
        <n v="6736"/>
        <n v="6707"/>
        <n v="6712"/>
        <n v="6716"/>
        <n v="6722"/>
        <n v="6705"/>
        <n v="6696"/>
        <n v="6697"/>
        <n v="6702"/>
        <n v="6703"/>
        <n v="6687"/>
        <n v="6673"/>
        <n v="6675"/>
        <n v="6677"/>
        <n v="6682"/>
        <n v="6655"/>
        <n v="6660"/>
        <n v="6664"/>
        <n v="6644"/>
        <n v="6645"/>
        <n v="6620"/>
        <n v="6622"/>
        <n v="6625"/>
        <n v="6598"/>
        <n v="6599"/>
        <n v="6609"/>
        <n v="6613"/>
        <n v="6589"/>
        <n v="6594"/>
        <n v="6575"/>
        <n v="6548"/>
        <n v="6552"/>
        <n v="6553"/>
        <n v="6556"/>
        <n v="6543"/>
        <n v="6528"/>
        <n v="6525"/>
        <n v="6514"/>
        <n v="6505"/>
        <n v="6489"/>
        <n v="6454"/>
        <n v="6434"/>
        <n v="6438"/>
        <n v="6440"/>
        <n v="6448"/>
        <n v="6416"/>
        <n v="6411"/>
        <n v="6414"/>
        <n v="6385"/>
        <n v="6386"/>
        <n v="6360"/>
        <n v="6366"/>
        <n v="6342"/>
        <n v="6343"/>
        <n v="6324"/>
        <n v="6306"/>
        <n v="6309"/>
        <n v="6315"/>
        <n v="6288"/>
        <n v="6291"/>
        <n v="6269"/>
        <n v="6270"/>
        <n v="6272"/>
        <n v="6279"/>
        <n v="6245"/>
        <n v="6250"/>
        <n v="6251"/>
        <n v="6254"/>
        <n v="6262"/>
        <n v="6243"/>
        <n v="6213"/>
        <n v="6215"/>
        <n v="6217"/>
        <n v="6218"/>
        <n v="6223"/>
        <n v="6224"/>
        <n v="6198"/>
        <n v="6206"/>
        <n v="6173"/>
        <n v="6180"/>
        <n v="6155"/>
        <n v="6158"/>
        <n v="6160"/>
        <n v="6167"/>
        <n v="6131"/>
        <n v="6114"/>
        <n v="6115"/>
        <n v="6095"/>
        <n v="6096"/>
        <n v="6099"/>
        <n v="6104"/>
        <n v="6106"/>
        <n v="6110"/>
        <n v="6087"/>
        <n v="6089"/>
        <n v="6091"/>
        <n v="6058"/>
        <n v="6064"/>
        <n v="6071"/>
        <n v="6073"/>
        <n v="6056"/>
        <n v="6038"/>
        <n v="6042"/>
        <n v="6051"/>
        <n v="6022"/>
        <n v="6024"/>
        <n v="6035"/>
        <n v="6003"/>
        <n v="6007"/>
        <n v="6009"/>
        <n v="6012"/>
        <n v="5989"/>
        <n v="5966"/>
        <n v="5945"/>
        <n v="5951"/>
        <n v="5722"/>
        <n v="5724"/>
        <n v="5691"/>
        <n v="5659"/>
        <n v="5627"/>
        <n v="5606"/>
        <n v="5589"/>
        <n v="5598"/>
        <n v="5567"/>
        <n v="5579"/>
        <n v="5580"/>
        <n v="5551"/>
        <n v="5563"/>
        <n v="5564"/>
        <n v="5536"/>
        <n v="5542"/>
        <n v="5544"/>
        <n v="5508"/>
        <n v="5349"/>
        <n v="5323"/>
        <n v="5327"/>
        <n v="5334"/>
        <n v="5276"/>
        <n v="5277"/>
        <n v="5278"/>
        <n v="5261"/>
        <n v="5223"/>
        <n v="5209"/>
        <n v="5200"/>
        <n v="5176"/>
        <n v="5182"/>
        <n v="5154"/>
        <n v="5157"/>
        <n v="5166"/>
        <n v="5167"/>
        <n v="5139"/>
        <n v="5142"/>
        <n v="5132"/>
        <n v="5116"/>
        <n v="5117"/>
        <n v="5125"/>
        <n v="5127"/>
        <n v="5128"/>
        <n v="5096"/>
        <n v="5102"/>
        <n v="5107"/>
        <n v="5076"/>
        <n v="5083"/>
        <n v="5087"/>
        <n v="5089"/>
        <n v="5058"/>
        <n v="5068"/>
        <n v="5074"/>
        <n v="5038"/>
        <n v="5039"/>
        <n v="5054"/>
        <n v="5034"/>
        <n v="5006"/>
        <n v="5015"/>
        <n v="5017"/>
        <n v="4986"/>
        <n v="4989"/>
        <n v="4992"/>
        <n v="4994"/>
        <n v="4965"/>
        <n v="4966"/>
        <n v="4968"/>
        <n v="4963"/>
        <n v="4947"/>
        <n v="4950"/>
        <n v="4953"/>
        <n v="4928"/>
        <n v="4931"/>
        <n v="4933"/>
        <n v="4944"/>
        <n v="4910"/>
        <n v="4919"/>
        <n v="4921"/>
        <n v="4893"/>
        <n v="4905"/>
        <n v="4874"/>
        <n v="4888"/>
        <n v="4861"/>
        <n v="4837"/>
        <n v="4842"/>
        <n v="4844"/>
        <n v="4848"/>
        <n v="4850"/>
        <n v="4827"/>
        <n v="4828"/>
        <n v="4833"/>
        <n v="4807"/>
        <n v="4811"/>
        <n v="4795"/>
        <n v="4768"/>
        <n v="4779"/>
        <n v="4756"/>
        <n v="4759"/>
        <n v="4736"/>
        <n v="4743"/>
        <n v="4714"/>
        <n v="4715"/>
        <n v="4711"/>
        <n v="4693"/>
        <n v="4677"/>
        <n v="4682"/>
        <n v="4689"/>
        <n v="4675"/>
        <n v="4663"/>
        <n v="4668"/>
        <n v="4672"/>
        <n v="4642"/>
        <n v="4649"/>
        <n v="4625"/>
        <n v="4626"/>
        <n v="4632"/>
        <n v="4604"/>
        <n v="4612"/>
        <n v="4615"/>
        <n v="4616"/>
        <n v="4619"/>
        <n v="4575"/>
        <n v="4578"/>
        <n v="4553"/>
        <n v="4561"/>
        <n v="4568"/>
        <n v="4535"/>
        <n v="4522"/>
        <n v="4507"/>
        <n v="4508"/>
        <n v="4509"/>
        <n v="4476"/>
        <n v="4489"/>
        <n v="4491"/>
        <n v="4458"/>
        <n v="4471"/>
        <n v="4439"/>
        <n v="4443"/>
        <n v="4451"/>
        <n v="4452"/>
        <n v="4427"/>
        <n v="4420"/>
        <n v="4388"/>
        <n v="4390"/>
        <n v="4374"/>
        <n v="4376"/>
        <n v="4380"/>
        <n v="4348"/>
        <n v="4336"/>
        <n v="4341"/>
        <n v="4325"/>
        <n v="4297"/>
        <n v="4299"/>
        <n v="4310"/>
        <n v="4281"/>
        <n v="4263"/>
        <n v="4250"/>
        <n v="4225"/>
        <n v="4209"/>
        <n v="4213"/>
        <n v="4202"/>
        <n v="4194"/>
        <n v="4201"/>
        <n v="4169"/>
        <n v="4172"/>
        <n v="4156"/>
        <n v="4134"/>
        <n v="4141"/>
        <n v="4083"/>
        <n v="4033"/>
        <n v="4015"/>
        <n v="4026"/>
        <n v="4000"/>
        <n v="4001"/>
        <n v="3971"/>
        <n v="3966"/>
        <n v="3947"/>
        <n v="3917"/>
        <n v="3921"/>
        <n v="3923"/>
        <n v="3896"/>
        <n v="3898"/>
        <n v="3876"/>
        <n v="3885"/>
        <n v="3891"/>
        <n v="3858"/>
        <n v="3870"/>
        <n v="3848"/>
        <n v="3831"/>
        <n v="3779"/>
        <n v="3775"/>
        <n v="3758"/>
        <n v="3729"/>
        <n v="3735"/>
        <n v="3707"/>
        <n v="3708"/>
        <n v="3712"/>
        <n v="3717"/>
        <n v="3705"/>
        <n v="3687"/>
        <n v="3670"/>
        <n v="3674"/>
        <n v="3683"/>
        <n v="3653"/>
        <n v="3656"/>
        <n v="3663"/>
        <n v="3666"/>
        <n v="3633"/>
        <n v="3644"/>
        <n v="3647"/>
        <n v="3648"/>
        <n v="3626"/>
        <n v="3614"/>
        <n v="3599"/>
        <n v="3601"/>
        <n v="3589"/>
        <n v="3592"/>
        <n v="3595"/>
        <n v="3576"/>
        <n v="3542"/>
        <n v="3552"/>
        <n v="3529"/>
        <n v="3531"/>
        <n v="3534"/>
        <n v="3537"/>
        <n v="3540"/>
        <n v="3522"/>
        <n v="3433"/>
        <n v="3445"/>
        <n v="3431"/>
        <n v="3428"/>
        <n v="3429"/>
        <n v="3396"/>
        <n v="3398"/>
        <n v="3377"/>
        <n v="3379"/>
        <n v="3386"/>
        <n v="3376"/>
        <n v="3393"/>
        <n v="3348"/>
        <n v="3349"/>
        <n v="3339"/>
        <n v="3321"/>
        <n v="3309"/>
        <n v="3286"/>
        <n v="3301"/>
        <n v="3273"/>
        <n v="3282"/>
        <n v="3252"/>
        <n v="3261"/>
        <n v="3235"/>
        <n v="3241"/>
        <n v="3231"/>
        <n v="3202"/>
        <n v="3208"/>
        <n v="3181"/>
        <n v="3191"/>
        <n v="3161"/>
        <n v="3171"/>
        <n v="3142"/>
        <n v="3151"/>
        <n v="3152"/>
        <n v="3158"/>
        <n v="3128"/>
        <n v="3123"/>
        <n v="3111"/>
        <n v="3113"/>
        <n v="3114"/>
        <n v="3120"/>
        <n v="3091"/>
        <n v="3064"/>
        <n v="3066"/>
        <n v="3033"/>
        <n v="3036"/>
        <n v="3038"/>
        <n v="3040"/>
        <n v="2987"/>
        <n v="2959"/>
        <n v="2945"/>
        <n v="2935"/>
        <n v="2936"/>
        <n v="2912"/>
        <n v="2917"/>
        <n v="2884"/>
        <n v="2887"/>
        <n v="2900"/>
        <n v="2873"/>
        <n v="2875"/>
        <n v="2846"/>
        <n v="2848"/>
        <n v="2851"/>
        <n v="2861"/>
        <n v="2834"/>
        <n v="2808"/>
        <n v="2797"/>
        <n v="2799"/>
        <n v="2754"/>
        <n v="2752"/>
        <n v="2725"/>
        <n v="2726"/>
        <n v="2699"/>
        <n v="2684"/>
        <n v="2691"/>
        <n v="2695"/>
        <n v="2697"/>
        <n v="2663"/>
        <n v="2678"/>
        <n v="2610"/>
        <n v="2612"/>
        <n v="2618"/>
        <n v="2590"/>
        <n v="2568"/>
        <n v="2575"/>
        <n v="2576"/>
        <n v="2581"/>
        <n v="2582"/>
        <n v="2553"/>
        <n v="2560"/>
        <n v="2561"/>
        <n v="2562"/>
        <n v="2528"/>
        <n v="2534"/>
        <n v="2535"/>
        <n v="2536"/>
        <n v="2539"/>
        <n v="2540"/>
        <n v="2508"/>
        <n v="2512"/>
        <n v="2500"/>
        <n v="2504"/>
        <n v="2481"/>
        <n v="2482"/>
        <n v="2448"/>
        <n v="2449"/>
        <n v="2459"/>
        <n v="2430"/>
        <n v="2434"/>
        <n v="2437"/>
        <n v="2419"/>
        <n v="2371"/>
        <n v="2348"/>
        <n v="2356"/>
        <n v="2358"/>
        <n v="2346"/>
        <n v="2365"/>
        <n v="2331"/>
        <n v="2337"/>
        <n v="2306"/>
        <n v="2287"/>
        <n v="2289"/>
        <n v="2291"/>
        <n v="2292"/>
        <n v="2295"/>
        <n v="2300"/>
        <n v="2304"/>
        <n v="2305"/>
        <n v="2273"/>
        <n v="2274"/>
        <n v="2280"/>
        <n v="2281"/>
        <n v="2254"/>
        <n v="2259"/>
        <n v="2265"/>
        <n v="2230"/>
        <n v="2234"/>
        <n v="2236"/>
        <n v="2239"/>
        <n v="2218"/>
        <n v="2219"/>
        <n v="2223"/>
        <n v="2224"/>
        <n v="2189"/>
        <n v="2204"/>
        <n v="2170"/>
        <n v="2181"/>
        <n v="2184"/>
        <n v="2185"/>
        <n v="2149"/>
        <n v="2150"/>
        <n v="2151"/>
        <n v="2153"/>
        <n v="2146"/>
        <n v="2129"/>
        <n v="2116"/>
        <n v="2117"/>
        <n v="2106"/>
        <n v="2093"/>
        <n v="2094"/>
        <n v="2098"/>
        <n v="2105"/>
        <n v="2080"/>
        <n v="2082"/>
        <n v="2052"/>
        <n v="2058"/>
        <n v="2065"/>
        <n v="2040"/>
        <n v="2009"/>
        <n v="2015"/>
        <n v="2021"/>
        <n v="1989"/>
        <n v="1980"/>
        <n v="1956"/>
        <n v="1958"/>
        <n v="1959"/>
        <n v="1960"/>
        <n v="1961"/>
        <n v="1964"/>
        <n v="1930"/>
        <n v="1925"/>
        <n v="1897"/>
        <n v="1900"/>
        <n v="1867"/>
        <n v="1869"/>
        <n v="1880"/>
        <n v="1853"/>
        <n v="1854"/>
        <n v="1861"/>
        <n v="1831"/>
        <n v="1815"/>
        <n v="1822"/>
        <n v="1788"/>
        <n v="1792"/>
        <n v="1798"/>
        <n v="1801"/>
        <n v="1805"/>
        <n v="1783"/>
        <n v="1748"/>
        <n v="1736"/>
        <n v="1715"/>
        <n v="1720"/>
        <n v="1723"/>
        <n v="1725"/>
        <n v="1695"/>
        <n v="1698"/>
        <n v="1701"/>
        <n v="1702"/>
        <n v="1703"/>
        <n v="1671"/>
        <n v="1676"/>
        <n v="1684"/>
        <n v="1652"/>
        <n v="1654"/>
        <n v="1663"/>
        <n v="1666"/>
        <n v="1669"/>
        <n v="1630"/>
        <n v="1595"/>
        <n v="1600"/>
        <n v="1594"/>
        <n v="1577"/>
        <n v="1558"/>
        <n v="1547"/>
        <n v="1550"/>
        <n v="1519"/>
        <n v="1523"/>
        <n v="1525"/>
        <n v="1531"/>
        <n v="1532"/>
        <n v="1503"/>
        <n v="1513"/>
        <n v="1482"/>
        <n v="1463"/>
        <n v="1466"/>
        <n v="1475"/>
        <n v="1443"/>
        <n v="1445"/>
        <n v="1441"/>
        <n v="1423"/>
        <n v="1417"/>
        <n v="1391"/>
        <n v="1392"/>
        <n v="1398"/>
        <n v="1401"/>
        <n v="643"/>
        <n v="660"/>
        <n v="565"/>
        <n v="105039"/>
        <n v="108318"/>
        <n v="121425"/>
        <n v="145693"/>
        <n v="145709"/>
        <n v="146070"/>
        <n v="145701"/>
        <n v="146124"/>
        <n v="146145"/>
        <n v="146155"/>
        <n v="146227"/>
        <n v="146248"/>
        <n v="146249"/>
        <n v="146268"/>
        <n v="146269"/>
        <n v="146300"/>
        <n v="146373"/>
        <n v="146411"/>
        <n v="146412"/>
        <n v="146438"/>
        <n v="146440"/>
        <n v="146442"/>
        <n v="146541"/>
        <n v="146546"/>
        <n v="146557"/>
        <n v="146601"/>
        <n v="146611"/>
        <n v="146636"/>
        <n v="146641"/>
        <n v="146659"/>
        <n v="146800"/>
        <n v="146813"/>
        <n v="146834"/>
        <n v="146852"/>
        <n v="146943"/>
        <n v="146980"/>
        <n v="145715"/>
        <n v="146500"/>
        <n v="147874"/>
        <n v="147889"/>
        <n v="147956"/>
        <n v="147983"/>
        <n v="148002"/>
        <n v="148004"/>
        <n v="148014"/>
        <n v="148017"/>
        <n v="148018"/>
        <n v="148020"/>
        <n v="148034"/>
        <n v="148087"/>
        <n v="148129"/>
        <n v="148139"/>
        <n v="148140"/>
        <n v="148153"/>
        <n v="148164"/>
        <n v="148180"/>
        <n v="148190"/>
        <n v="148206"/>
        <n v="148213"/>
        <n v="148220"/>
        <n v="148224"/>
        <n v="148228"/>
        <n v="148229"/>
        <n v="148244"/>
        <n v="148245"/>
        <n v="148285"/>
        <n v="148301"/>
        <n v="148311"/>
        <n v="148316"/>
        <n v="148323"/>
        <n v="148331"/>
        <n v="148336"/>
        <n v="148376"/>
        <n v="148380"/>
        <n v="148387"/>
        <n v="148401"/>
        <n v="148405"/>
        <n v="148416"/>
        <n v="148434"/>
        <n v="148458"/>
        <n v="148514"/>
        <n v="148521"/>
        <n v="148522"/>
        <n v="148523"/>
        <n v="148541"/>
        <n v="148562"/>
        <n v="148564"/>
        <n v="148576"/>
        <n v="148581"/>
        <n v="148585"/>
        <n v="148622"/>
        <n v="148632"/>
        <n v="148636"/>
        <n v="148637"/>
        <n v="148704"/>
        <n v="148730"/>
        <n v="148837"/>
        <n v="148839"/>
        <n v="149255"/>
        <n v="149273"/>
        <n v="149280"/>
        <n v="149308"/>
        <n v="149310"/>
        <n v="149315"/>
        <n v="149322"/>
        <n v="149352"/>
        <n v="149358"/>
        <n v="149361"/>
        <n v="149367"/>
        <n v="149372"/>
        <n v="149390"/>
        <n v="149412"/>
        <n v="149422"/>
        <n v="149428"/>
        <n v="149482"/>
        <n v="149502"/>
        <n v="149526"/>
        <n v="149536"/>
        <n v="149541"/>
        <n v="149543"/>
        <n v="149545"/>
        <n v="149733"/>
        <n v="149788"/>
        <n v="149808"/>
        <n v="149809"/>
        <n v="149843"/>
        <n v="149852"/>
        <n v="149873"/>
        <n v="149882"/>
        <n v="149885"/>
        <n v="148189"/>
        <n v="148825"/>
        <n v="149491"/>
        <n v="151683"/>
        <n v="151690"/>
        <n v="151703"/>
        <n v="151707"/>
        <n v="151716"/>
        <n v="151749"/>
        <n v="151751"/>
        <n v="151760"/>
        <n v="151809"/>
        <n v="151816"/>
        <n v="151818"/>
        <n v="151827"/>
        <n v="151833"/>
        <n v="151834"/>
        <n v="151838"/>
        <n v="151842"/>
        <n v="151847"/>
        <n v="151867"/>
        <n v="152144"/>
        <n v="152383"/>
        <n v="152388"/>
        <n v="152392"/>
        <n v="152403"/>
        <n v="152413"/>
        <n v="152443"/>
        <n v="152460"/>
        <n v="152471"/>
        <n v="152472"/>
        <n v="152474"/>
        <n v="152476"/>
        <n v="152477"/>
        <n v="152484"/>
        <n v="152488"/>
        <n v="152496"/>
        <n v="152497"/>
        <n v="152501"/>
        <n v="152515"/>
        <n v="152516"/>
        <n v="152520"/>
        <n v="152523"/>
        <n v="152531"/>
        <n v="152532"/>
        <n v="152549"/>
        <n v="152556"/>
        <n v="152565"/>
        <n v="152577"/>
        <n v="152601"/>
        <n v="152605"/>
        <n v="152607"/>
        <n v="152612"/>
        <n v="152618"/>
        <n v="152621"/>
        <n v="152623"/>
        <n v="152625"/>
        <n v="152650"/>
        <n v="152660"/>
        <n v="152663"/>
        <n v="152664"/>
        <n v="152669"/>
        <n v="152674"/>
        <n v="152681"/>
        <n v="152692"/>
        <n v="152695"/>
        <n v="152709"/>
        <n v="153335"/>
        <n v="153336"/>
        <n v="152530"/>
        <n v="11742"/>
        <n v="11662"/>
        <n v="5795"/>
        <n v="145868"/>
        <n v="146237"/>
        <n v="146464"/>
        <n v="146944"/>
        <n v="148177"/>
        <n v="148218"/>
        <n v="148241"/>
        <n v="148347"/>
        <n v="148381"/>
        <n v="148399"/>
        <n v="148468"/>
        <n v="148560"/>
        <n v="148570"/>
        <n v="148797"/>
        <n v="148957"/>
        <n v="152367"/>
        <n v="152521"/>
        <n v="152588"/>
        <n v="152700"/>
        <n v="1467"/>
        <n v="1679"/>
        <n v="8215"/>
        <n v="2049"/>
        <n v="3593"/>
        <n v="4307"/>
        <n v="5066"/>
        <n v="9100"/>
        <n v="156636"/>
        <n v="156664"/>
        <n v="156667"/>
        <n v="156674"/>
        <n v="156686"/>
        <n v="156710"/>
        <n v="156762"/>
        <n v="156787"/>
        <n v="156805"/>
        <n v="156818"/>
        <n v="156855"/>
        <n v="156859"/>
        <n v="156869"/>
        <n v="156870"/>
        <n v="156901"/>
        <n v="156903"/>
        <n v="156904"/>
        <n v="156909"/>
        <n v="156931"/>
        <n v="156946"/>
        <n v="156951"/>
        <n v="156952"/>
        <n v="156991"/>
        <n v="157019"/>
        <n v="157020"/>
        <n v="157022"/>
        <n v="157026"/>
        <n v="157057"/>
        <n v="157059"/>
        <n v="157126"/>
        <n v="157156"/>
        <n v="157163"/>
        <n v="157211"/>
        <n v="157213"/>
        <n v="157228"/>
        <n v="157235"/>
        <n v="157239"/>
        <n v="157266"/>
        <n v="157272"/>
        <n v="157281"/>
        <n v="157287"/>
        <n v="157289"/>
        <n v="157292"/>
        <n v="157301"/>
        <n v="157309"/>
        <n v="157341"/>
        <n v="157354"/>
        <n v="157364"/>
        <n v="157375"/>
        <n v="157386"/>
        <n v="157392"/>
        <n v="157400"/>
        <n v="157433"/>
        <n v="157436"/>
        <n v="157438"/>
        <n v="157439"/>
        <n v="157447"/>
        <n v="157469"/>
        <n v="157479"/>
        <n v="157494"/>
        <n v="157509"/>
        <n v="157520"/>
        <n v="157529"/>
        <n v="157540"/>
        <n v="157545"/>
        <n v="157561"/>
        <n v="157563"/>
        <n v="157573"/>
        <n v="157574"/>
        <n v="157592"/>
        <n v="157597"/>
        <n v="157649"/>
        <n v="157699"/>
        <n v="157718"/>
        <n v="157739"/>
        <n v="157746"/>
        <n v="157759"/>
        <n v="157768"/>
        <n v="157789"/>
        <n v="157820"/>
        <n v="158075"/>
        <n v="158077"/>
        <n v="158082"/>
        <n v="157858"/>
        <n v="157860"/>
        <n v="157869"/>
        <n v="157876"/>
        <n v="157879"/>
        <n v="157899"/>
        <n v="157911"/>
        <n v="157912"/>
        <n v="157913"/>
        <n v="157918"/>
        <n v="157921"/>
        <n v="157923"/>
        <n v="157926"/>
        <n v="157937"/>
        <n v="157940"/>
        <n v="157943"/>
        <n v="157953"/>
        <n v="157960"/>
        <n v="157963"/>
        <n v="157965"/>
        <n v="157967"/>
        <n v="157990"/>
        <n v="157991"/>
        <n v="158034"/>
        <n v="158047"/>
        <n v="158057"/>
        <n v="158058"/>
        <n v="158059"/>
        <n v="158066"/>
        <n v="158084"/>
        <n v="158090"/>
        <n v="158119"/>
        <n v="158138"/>
        <n v="158141"/>
        <n v="158143"/>
        <n v="158144"/>
        <n v="158147"/>
        <n v="158159"/>
        <n v="158165"/>
        <n v="158176"/>
        <n v="158178"/>
        <n v="158181"/>
        <n v="158193"/>
        <n v="158195"/>
        <n v="158205"/>
        <n v="158207"/>
        <n v="158208"/>
        <n v="158211"/>
        <n v="158223"/>
        <n v="158232"/>
        <n v="158234"/>
        <n v="158238"/>
        <n v="158941"/>
        <n v="158958"/>
        <n v="158985"/>
        <n v="158996"/>
        <n v="158997"/>
        <n v="159005"/>
        <n v="159015"/>
        <n v="159017"/>
        <n v="159028"/>
        <n v="159044"/>
        <n v="159052"/>
        <n v="159053"/>
        <n v="159070"/>
        <n v="159077"/>
        <n v="159091"/>
        <n v="159098"/>
        <n v="159100"/>
        <n v="159115"/>
        <n v="159149"/>
        <n v="159153"/>
        <n v="159157"/>
        <n v="159160"/>
        <n v="159176"/>
        <n v="159187"/>
        <n v="159191"/>
        <n v="159218"/>
        <n v="159219"/>
        <n v="159230"/>
        <n v="159246"/>
        <n v="159255"/>
        <n v="159268"/>
        <n v="159271"/>
        <n v="159279"/>
        <n v="159281"/>
        <n v="159458"/>
        <n v="159463"/>
        <n v="159464"/>
        <n v="159469"/>
        <n v="159475"/>
        <n v="159491"/>
        <n v="159492"/>
        <n v="159497"/>
        <n v="159499"/>
        <n v="159504"/>
        <n v="159512"/>
        <n v="159569"/>
        <n v="159576"/>
        <n v="160310"/>
        <n v="160321"/>
        <n v="160348"/>
        <n v="160353"/>
        <n v="160372"/>
        <n v="160591"/>
        <n v="160596"/>
        <n v="160606"/>
        <n v="160607"/>
        <n v="160615"/>
        <n v="160616"/>
        <n v="160647"/>
        <n v="160661"/>
        <n v="160662"/>
        <n v="160664"/>
        <n v="160677"/>
        <n v="160687"/>
        <n v="160691"/>
        <n v="160696"/>
        <n v="160816"/>
        <n v="160823"/>
        <n v="160824"/>
        <n v="160834"/>
        <n v="160843"/>
        <n v="160863"/>
        <n v="160864"/>
        <n v="160867"/>
        <n v="164151"/>
        <n v="164159"/>
        <n v="164666"/>
        <n v="164689"/>
        <n v="164694"/>
        <n v="164695"/>
        <n v="164698"/>
        <n v="164703"/>
        <n v="164711"/>
        <n v="164725"/>
        <n v="164734"/>
        <n v="164736"/>
        <n v="164741"/>
        <n v="164744"/>
        <n v="164747"/>
        <n v="164756"/>
        <n v="164763"/>
        <n v="164764"/>
        <n v="164774"/>
        <n v="164786"/>
        <n v="164800"/>
        <n v="164804"/>
        <n v="164808"/>
        <n v="164812"/>
        <n v="164820"/>
        <n v="164823"/>
        <n v="164825"/>
        <n v="164829"/>
        <n v="164830"/>
        <n v="164834"/>
        <n v="164842"/>
        <n v="164848"/>
        <n v="164851"/>
        <n v="164853"/>
        <n v="164863"/>
        <n v="164881"/>
        <n v="164882"/>
        <n v="164884"/>
        <n v="164908"/>
        <n v="164920"/>
        <n v="164923"/>
        <n v="164929"/>
        <n v="164934"/>
        <n v="164938"/>
        <n v="164953"/>
        <n v="164978"/>
        <n v="165311"/>
        <n v="165312"/>
        <n v="165315"/>
        <n v="165326"/>
        <n v="165327"/>
        <n v="165331"/>
        <n v="165339"/>
        <n v="165340"/>
      </sharedItems>
    </cacheField>
    <cacheField name="COD_DE_CLASIFICARE" numFmtId="0">
      <sharedItems/>
    </cacheField>
    <cacheField name="DATA_IES_INV" numFmtId="0">
      <sharedItems containsNonDate="0" containsString="0" containsBlank="1"/>
    </cacheField>
    <cacheField name="HG_IES_INV" numFmtId="0">
      <sharedItems containsBlank="1"/>
    </cacheField>
    <cacheField name="DENUMIRE" numFmtId="0">
      <sharedItems longText="1"/>
    </cacheField>
    <cacheField name="VECINATATI" numFmtId="0">
      <sharedItems containsBlank="1"/>
    </cacheField>
    <cacheField name="JUDET" numFmtId="0">
      <sharedItems/>
    </cacheField>
    <cacheField name="LOCALITATE" numFmtId="0">
      <sharedItems/>
    </cacheField>
    <cacheField name="ADRESA" numFmtId="0">
      <sharedItems/>
    </cacheField>
    <cacheField name="ANUL_DOBANDIRII" numFmtId="3">
      <sharedItems containsSemiMixedTypes="0" containsString="0" containsNumber="1" containsInteger="1" minValue="1" maxValue="2019"/>
    </cacheField>
    <cacheField name="VALOARE" numFmtId="0">
      <sharedItems containsString="0" containsBlank="1" containsNumber="1" containsInteger="1" minValue="0" maxValue="12349113"/>
    </cacheField>
    <cacheField name="JUD_COD" numFmtId="0">
      <sharedItems containsString="0" containsBlank="1" containsNumber="1" containsInteger="1" minValue="1" maxValue="52"/>
    </cacheField>
    <cacheField name="SITUATIE_JURIDICA" numFmtId="0">
      <sharedItems/>
    </cacheField>
    <cacheField name="BAZA_LEGALA" numFmtId="0">
      <sharedItems longText="1"/>
    </cacheField>
    <cacheField name="BUN" numFmtId="0">
      <sharedItems/>
    </cacheField>
    <cacheField name="DESC_TH"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22.805346990739" createdVersion="7" refreshedVersion="7" minRefreshableVersion="3" recordCount="2210" xr:uid="{042AA6E2-C70D-400F-83B9-4CEC8B7F5137}">
  <cacheSource type="worksheet">
    <worksheetSource name="Table3"/>
  </cacheSource>
  <cacheFields count="4">
    <cacheField name="Nr. Crt." numFmtId="0">
      <sharedItems containsSemiMixedTypes="0" containsString="0" containsNumber="1" containsInteger="1" minValue="1" maxValue="2210"/>
    </cacheField>
    <cacheField name="Codul sau Numar inventar" numFmtId="0">
      <sharedItems containsMixedTypes="1" containsNumber="1" containsInteger="1" minValue="2" maxValue="2122640442" count="2188">
        <s v="FN54"/>
        <s v="FN2"/>
        <s v="FN3"/>
        <s v="FN57"/>
        <n v="156987"/>
        <n v="157006"/>
        <n v="157015"/>
        <n v="157017"/>
        <n v="500993"/>
        <n v="500994"/>
        <n v="500995"/>
        <n v="500996"/>
        <n v="500997"/>
        <n v="501025"/>
        <n v="501026"/>
        <n v="501078"/>
        <n v="5292"/>
        <n v="5293"/>
        <s v="FN50"/>
        <s v="FN7"/>
        <s v="FN51"/>
        <s v="FN52"/>
        <s v="FN8"/>
        <s v="FN53"/>
        <s v="FN551"/>
        <s v="FN552"/>
        <s v="FN22"/>
        <n v="512804"/>
        <n v="512814"/>
        <n v="2"/>
        <n v="512803"/>
        <n v="512778"/>
        <n v="61"/>
        <n v="14"/>
        <n v="512781"/>
        <n v="512802"/>
        <n v="512801"/>
        <n v="512782"/>
        <n v="145875"/>
        <n v="512784"/>
        <n v="512818"/>
        <n v="148929"/>
        <n v="156804"/>
        <n v="156803"/>
        <n v="156802"/>
        <n v="156801"/>
        <n v="156800"/>
        <n v="156799"/>
        <n v="12"/>
        <n v="156817"/>
        <n v="156816"/>
        <n v="156815"/>
        <n v="156814"/>
        <n v="156813"/>
        <n v="156822"/>
        <n v="156821"/>
        <n v="156818"/>
        <n v="156827"/>
        <n v="156826"/>
        <n v="500916"/>
        <n v="160691"/>
        <n v="160692"/>
        <n v="160687"/>
        <n v="160688"/>
        <n v="160689"/>
        <n v="160690"/>
        <n v="157107"/>
        <n v="157106"/>
        <n v="157123"/>
        <n v="157124"/>
        <n v="160364"/>
        <n v="160363"/>
        <n v="160362"/>
        <n v="157140"/>
        <n v="157129"/>
        <n v="157130"/>
        <n v="157131"/>
        <n v="157136"/>
        <n v="157135"/>
        <n v="156853"/>
        <n v="156855"/>
        <n v="156856"/>
        <n v="156857"/>
        <n v="156858"/>
        <n v="156867"/>
        <n v="156868"/>
        <n v="156869"/>
        <n v="156870"/>
        <n v="156871"/>
        <n v="156875"/>
        <n v="156879"/>
        <n v="156880"/>
        <n v="156881"/>
        <n v="156885"/>
        <n v="157812"/>
        <n v="157813"/>
        <n v="157811"/>
        <n v="157814"/>
        <n v="157795"/>
        <n v="157796"/>
        <n v="157797"/>
        <n v="157798"/>
        <n v="159270"/>
        <n v="159276"/>
        <n v="159274"/>
        <n v="159264"/>
        <n v="159265"/>
        <n v="159266"/>
        <n v="159277"/>
        <n v="159508"/>
        <n v="159512"/>
        <n v="160596"/>
        <n v="160605"/>
        <n v="160606"/>
        <n v="160611"/>
        <n v="160612"/>
        <n v="160613"/>
        <n v="160615"/>
        <n v="160616"/>
        <n v="20141"/>
        <n v="20153"/>
        <n v="156757"/>
        <n v="156760"/>
        <n v="3228"/>
        <n v="20147"/>
        <n v="156972"/>
        <n v="20143"/>
        <n v="156915"/>
        <n v="9500443"/>
        <n v="157332"/>
        <n v="512925"/>
        <n v="31931"/>
        <n v="157338"/>
        <n v="159281"/>
        <n v="160340"/>
        <n v="20150"/>
        <n v="160332"/>
        <n v="156895"/>
        <n v="160335"/>
        <n v="159154"/>
        <n v="160328"/>
        <n v="20148"/>
        <n v="160330"/>
        <n v="157472"/>
        <n v="157029"/>
        <n v="157451"/>
        <n v="160339"/>
        <n v="2167"/>
        <n v="3183"/>
        <n v="3187"/>
        <n v="3182"/>
        <n v="31861"/>
        <n v="3198"/>
        <n v="31851"/>
        <n v="31971"/>
        <n v="160321"/>
        <n v="31961"/>
        <n v="3195"/>
        <n v="31811"/>
        <n v="31561"/>
        <n v="3155"/>
        <n v="3154"/>
        <n v="31581"/>
        <n v="17301"/>
        <n v="151680"/>
        <n v="3163"/>
        <n v="3162"/>
        <n v="156788"/>
        <n v="31691"/>
        <n v="31661"/>
        <n v="31671"/>
        <n v="160669"/>
        <n v="160673"/>
        <n v="160671"/>
        <n v="160672"/>
        <n v="160674"/>
        <n v="156990"/>
        <n v="159460"/>
        <n v="151681"/>
        <n v="151683"/>
        <n v="31651"/>
        <n v="31681"/>
        <n v="217236"/>
        <n v="217213"/>
        <n v="3184"/>
        <n v="160320"/>
        <n v="160621"/>
        <n v="156939"/>
        <n v="160622"/>
        <n v="160618"/>
        <n v="156961"/>
        <n v="156930"/>
        <n v="159141"/>
        <n v="31571"/>
        <n v="159470"/>
        <n v="159145"/>
        <n v="159146"/>
        <n v="159143"/>
        <n v="159149"/>
        <n v="159504"/>
        <n v="160337"/>
        <n v="160342"/>
        <n v="3223"/>
        <n v="159280"/>
        <n v="20152"/>
        <n v="30301"/>
        <n v="30281"/>
        <n v="30321"/>
        <n v="148567"/>
        <n v="157820"/>
        <n v="30311"/>
        <n v="159463"/>
        <n v="148691"/>
        <n v="159467"/>
        <n v="159147"/>
        <n v="20142"/>
        <n v="160334"/>
        <n v="20154"/>
        <n v="512977"/>
        <n v="151717"/>
        <n v="148677"/>
        <n v="148704"/>
        <n v="148701"/>
        <n v="2153"/>
        <n v="159461"/>
        <n v="160331"/>
        <n v="31921"/>
        <n v="160338"/>
        <n v="160336"/>
        <n v="156969"/>
        <n v="159283"/>
        <n v="159233"/>
        <n v="160333"/>
        <n v="158022"/>
        <n v="159140"/>
        <n v="20149"/>
        <n v="160407"/>
        <n v="20140"/>
        <n v="156767"/>
        <s v="296b"/>
        <n v="157595"/>
        <n v="156773"/>
        <n v="159279"/>
        <n v="512978"/>
        <n v="156768"/>
        <n v="160406"/>
        <s v="297b"/>
        <n v="512899"/>
        <n v="159457"/>
        <s v="FN442"/>
        <n v="160404"/>
        <n v="157610"/>
        <n v="512882"/>
        <n v="512930"/>
        <n v="512878"/>
        <n v="512901"/>
        <n v="157709"/>
        <n v="160642"/>
        <s v="294b"/>
        <n v="160648"/>
        <n v="156775"/>
        <s v="298b"/>
        <s v="292b"/>
        <s v="291b"/>
        <n v="156897"/>
        <n v="157687"/>
        <s v="286b"/>
        <n v="160405"/>
        <n v="42031"/>
        <n v="146295"/>
        <s v="295b"/>
        <s v="293b"/>
        <s v="290b"/>
        <n v="156774"/>
        <s v="299b"/>
        <n v="157693"/>
        <n v="42151"/>
        <n v="148048"/>
        <n v="148051"/>
        <n v="500642"/>
        <n v="148149"/>
        <n v="148129"/>
        <n v="500637"/>
        <n v="148163"/>
        <n v="500794"/>
        <n v="500785"/>
        <n v="500786"/>
        <n v="148139"/>
        <n v="148164"/>
        <n v="500782"/>
        <n v="148165"/>
        <n v="500624"/>
        <n v="148146"/>
        <n v="500784"/>
        <n v="500792"/>
        <n v="500790"/>
        <n v="148155"/>
        <n v="148156"/>
        <n v="500808"/>
        <n v="148157"/>
        <n v="148159"/>
        <n v="148160"/>
        <n v="500783"/>
        <n v="146125"/>
        <n v="146127"/>
        <n v="146584"/>
        <n v="146110"/>
        <n v="146115"/>
        <n v="145711"/>
        <n v="146507"/>
        <n v="146479"/>
        <n v="146480"/>
        <n v="146482"/>
        <n v="146483"/>
        <n v="145709"/>
        <n v="145715"/>
        <n v="146489"/>
        <n v="146494"/>
        <n v="146495"/>
        <n v="146500"/>
        <n v="145984"/>
        <n v="145985"/>
        <n v="145880"/>
        <n v="146634"/>
        <n v="145883"/>
        <n v="146894"/>
        <n v="146969"/>
        <n v="147041"/>
        <n v="147040"/>
        <n v="146466"/>
        <n v="146478"/>
        <n v="145943"/>
        <n v="146810"/>
        <n v="145929"/>
        <n v="146656"/>
        <n v="146834"/>
        <n v="146837"/>
        <n v="147014"/>
        <n v="146205"/>
        <n v="145739"/>
        <n v="146220"/>
        <n v="146207"/>
        <n v="146658"/>
        <n v="146206"/>
        <n v="146159"/>
        <n v="145666"/>
        <n v="145668"/>
        <n v="145740"/>
        <n v="146202"/>
        <n v="146215"/>
        <n v="146214"/>
        <n v="146204"/>
        <n v="146546"/>
        <n v="145732"/>
        <n v="145735"/>
        <n v="145679"/>
        <n v="145738"/>
        <n v="145684"/>
        <n v="145701"/>
        <n v="146659"/>
        <n v="146660"/>
        <n v="145941"/>
        <n v="145741"/>
        <n v="146175"/>
        <n v="146983"/>
        <n v="147016"/>
        <n v="160709"/>
        <n v="42121"/>
        <n v="159256"/>
        <n v="160325"/>
        <n v="160326"/>
        <n v="42041"/>
        <n v="157695"/>
        <n v="157700"/>
        <n v="157699"/>
        <n v="157696"/>
        <n v="42111"/>
        <n v="157698"/>
        <n v="42091"/>
        <n v="42071"/>
        <n v="160708"/>
        <s v="3a"/>
        <n v="157330"/>
        <n v="156828"/>
        <s v="299a"/>
        <s v="292a"/>
        <s v="296a"/>
        <n v="157011"/>
        <n v="157028"/>
        <n v="89"/>
        <n v="157137"/>
        <n v="157125"/>
        <n v="157144"/>
        <n v="90"/>
        <n v="156677"/>
        <n v="156678"/>
        <n v="159245"/>
        <s v="322/"/>
        <s v="324/"/>
        <s v="FN21"/>
        <s v="FN431"/>
        <s v="FN461"/>
        <n v="454"/>
        <n v="458"/>
        <n v="464"/>
        <n v="473"/>
        <n v="476"/>
        <n v="5598"/>
        <n v="480"/>
        <n v="335"/>
        <n v="157794"/>
        <n v="159268"/>
        <n v="159247"/>
        <n v="51911"/>
        <n v="5518"/>
        <n v="157799"/>
        <n v="5569"/>
        <n v="5590"/>
        <n v="5585"/>
        <n v="5586"/>
        <n v="42131"/>
        <n v="42051"/>
        <n v="42191"/>
        <n v="42141"/>
        <n v="4210"/>
        <n v="42081"/>
        <n v="157200"/>
        <n v="20095"/>
        <n v="157182"/>
        <n v="157203"/>
        <n v="157199"/>
        <n v="157773"/>
        <n v="157774"/>
        <n v="157776"/>
        <n v="157781"/>
        <n v="160663"/>
        <n v="193"/>
        <n v="160661"/>
        <n v="197"/>
        <n v="194"/>
        <n v="512896"/>
        <n v="159198"/>
        <n v="159199"/>
        <n v="159204"/>
        <n v="159495"/>
        <n v="501135"/>
        <n v="501136"/>
        <n v="501138"/>
        <n v="501164"/>
        <s v="501091/"/>
        <n v="501087"/>
        <s v="FN68"/>
        <s v="FN18"/>
        <s v="FN93"/>
        <n v="501027"/>
        <n v="501039"/>
        <n v="501033"/>
        <n v="157453"/>
        <n v="157455"/>
        <n v="157470"/>
        <n v="157473"/>
        <n v="157495"/>
        <n v="157490"/>
        <n v="157544"/>
        <n v="158043"/>
        <n v="160694"/>
        <n v="512914"/>
        <n v="42661"/>
        <n v="4270"/>
        <n v="42631"/>
        <n v="151729"/>
        <n v="512928"/>
        <n v="159257"/>
        <n v="159255"/>
        <n v="159254"/>
        <n v="42731"/>
        <n v="4272"/>
        <n v="42621"/>
        <n v="42671"/>
        <n v="156892"/>
        <n v="159462"/>
        <n v="157717"/>
        <n v="62831"/>
        <n v="159258"/>
        <n v="512951"/>
        <n v="156950"/>
        <n v="42651"/>
        <n v="160604"/>
        <n v="512876"/>
        <n v="157702"/>
        <n v="148721"/>
        <n v="42611"/>
        <n v="42681"/>
        <n v="512900"/>
        <n v="512926"/>
        <n v="42711"/>
        <n v="42691"/>
        <n v="512877"/>
        <n v="512856"/>
        <n v="157703"/>
        <n v="159150"/>
        <n v="159425"/>
        <n v="42781"/>
        <n v="156667"/>
        <n v="157152"/>
        <n v="159144"/>
        <n v="42741"/>
        <n v="4400"/>
        <n v="159418"/>
        <n v="42881"/>
        <n v="159420"/>
        <n v="42821"/>
        <n v="4283"/>
        <n v="159421"/>
        <n v="159419"/>
        <n v="217305"/>
        <n v="62691"/>
        <n v="501131"/>
        <n v="501132"/>
        <n v="157178"/>
        <n v="157206"/>
        <n v="157783"/>
        <n v="160667"/>
        <n v="20000073"/>
        <n v="20097"/>
        <n v="157173"/>
        <n v="20093"/>
        <n v="196"/>
        <n v="198"/>
        <n v="160696"/>
        <n v="157447"/>
        <n v="146349"/>
        <n v="157289"/>
        <n v="157290"/>
        <n v="157312"/>
        <n v="160389"/>
        <n v="160698"/>
        <n v="157509"/>
        <n v="157501"/>
        <n v="501028"/>
        <n v="501029"/>
        <n v="159205"/>
        <n v="157547"/>
        <n v="157549"/>
        <n v="158047"/>
        <n v="157474"/>
        <n v="157477"/>
        <n v="500727"/>
        <s v="FN76"/>
        <n v="501142"/>
        <n v="501155"/>
        <n v="62731"/>
        <n v="159422"/>
        <n v="62721"/>
        <n v="501077"/>
        <n v="92"/>
        <s v="FN9"/>
        <s v="FN91"/>
        <n v="501081"/>
        <n v="217313"/>
        <n v="42801"/>
        <n v="62701"/>
        <n v="4279"/>
        <n v="42851"/>
        <n v="157341"/>
        <n v="159424"/>
        <n v="42871"/>
        <n v="6319"/>
        <n v="62711"/>
        <n v="31941"/>
        <n v="512982"/>
        <n v="42811"/>
        <n v="3278"/>
        <n v="6318"/>
        <n v="42761"/>
        <n v="63021"/>
        <n v="62821"/>
        <n v="62911"/>
        <n v="156671"/>
        <n v="42931"/>
        <s v="FN64"/>
        <n v="160345"/>
        <n v="159423"/>
        <n v="157020"/>
        <n v="4354"/>
        <n v="4356"/>
        <n v="157013"/>
        <n v="6317"/>
        <n v="159499"/>
        <n v="17385"/>
        <n v="160602"/>
        <n v="160601"/>
        <s v="FN58"/>
        <n v="157033"/>
        <n v="5492"/>
        <n v="157351"/>
        <n v="160600"/>
        <s v="FN59"/>
        <n v="156876"/>
        <n v="159248"/>
        <n v="300"/>
        <n v="157109"/>
        <n v="291"/>
        <n v="157328"/>
        <n v="156674"/>
        <n v="5516"/>
        <n v="160595"/>
        <s v="FN441"/>
        <n v="453"/>
        <n v="478"/>
        <n v="483"/>
        <n v="159249"/>
        <n v="310"/>
        <n v="615"/>
        <n v="160313"/>
        <s v="321/"/>
        <s v="FN40"/>
        <s v="FN41"/>
        <n v="447"/>
        <n v="455"/>
        <n v="459"/>
        <n v="460"/>
        <n v="470"/>
        <n v="160608"/>
        <n v="319"/>
        <n v="468"/>
        <n v="469"/>
        <n v="449"/>
        <n v="160603"/>
        <n v="158026"/>
        <n v="62921"/>
        <n v="63051"/>
        <s v="FN60"/>
        <n v="62931"/>
        <n v="62941"/>
        <s v="FN29"/>
        <n v="62951"/>
        <n v="21331"/>
        <s v="FN28"/>
        <n v="63031"/>
        <n v="62961"/>
        <n v="62971"/>
        <n v="156778"/>
        <s v="FN62"/>
        <n v="157058"/>
        <n v="156779"/>
        <n v="157072"/>
        <n v="512794"/>
        <n v="157022"/>
        <s v="298a"/>
        <n v="157078"/>
        <s v="FN63"/>
        <n v="157059"/>
        <s v="FN88"/>
        <n v="159472"/>
        <n v="157060"/>
        <s v="FN17"/>
        <n v="157023"/>
        <n v="3253"/>
        <s v="FN61"/>
        <n v="63041"/>
        <n v="4305"/>
        <n v="160329"/>
        <n v="148970"/>
        <n v="32101"/>
        <n v="3211"/>
        <n v="32181"/>
        <n v="3220"/>
        <n v="32211"/>
        <n v="151751"/>
        <n v="3267"/>
        <n v="32191"/>
        <s v="FN94"/>
        <n v="3263"/>
        <n v="3272"/>
        <s v="3281  2021"/>
        <n v="3292"/>
        <n v="3188"/>
        <n v="157285"/>
        <n v="156644"/>
        <n v="157277"/>
        <n v="159502"/>
        <n v="151747"/>
        <n v="151750"/>
        <n v="157294"/>
        <n v="157344"/>
        <n v="157278"/>
        <n v="157292"/>
        <n v="157310"/>
        <n v="157311"/>
        <n v="159215"/>
        <n v="159501"/>
        <s v="FN10"/>
        <s v="FN37"/>
        <n v="3264"/>
        <n v="3262"/>
        <n v="5335"/>
        <s v="FN79"/>
        <n v="157818"/>
        <n v="157283"/>
        <n v="160394"/>
        <n v="157284"/>
        <n v="157297"/>
        <n v="157304"/>
        <n v="157306"/>
        <s v="FN11"/>
        <n v="3265"/>
        <n v="3266"/>
        <n v="32171"/>
        <n v="3270"/>
        <n v="5339"/>
        <s v="FN81"/>
        <n v="3284"/>
        <n v="3189"/>
        <n v="160395"/>
        <s v="FN35"/>
        <s v="FN84"/>
        <n v="3280"/>
        <s v="3282  2021"/>
        <n v="3285"/>
        <s v="FN82"/>
        <s v="FN201"/>
        <n v="158050"/>
        <n v="512798"/>
        <n v="512799"/>
        <n v="159491"/>
        <n v="159493"/>
        <n v="159494"/>
        <n v="159206"/>
        <n v="4350"/>
        <n v="159475"/>
        <n v="4342"/>
        <n v="4343"/>
        <n v="9496"/>
        <n v="4339"/>
        <n v="157075"/>
        <n v="5493"/>
        <n v="5497"/>
        <n v="501000"/>
        <n v="501091"/>
        <n v="501090"/>
        <n v="501092"/>
        <n v="501118"/>
        <n v="501119"/>
        <n v="501121"/>
        <n v="159196"/>
        <n v="159197"/>
        <n v="160680"/>
        <n v="160681"/>
        <n v="160682"/>
        <n v="500999"/>
        <n v="501020"/>
        <n v="501021"/>
        <n v="501161"/>
        <n v="501162"/>
        <n v="5498"/>
        <n v="4349"/>
        <s v="`"/>
        <n v="5495"/>
        <n v="4347"/>
        <n v="5499"/>
        <n v="20000065"/>
        <n v="20000068"/>
        <n v="20000071"/>
        <n v="20000072"/>
        <n v="20098"/>
        <n v="199"/>
        <n v="195"/>
        <n v="157210"/>
        <n v="157174"/>
        <n v="157208"/>
        <n v="157471"/>
        <n v="157491"/>
        <n v="76"/>
        <n v="500728"/>
        <n v="157480"/>
        <n v="160390"/>
        <n v="158044"/>
        <n v="157578"/>
        <n v="158040"/>
        <n v="157575"/>
        <n v="157576"/>
        <n v="160665"/>
        <n v="157784"/>
        <n v="157785"/>
        <n v="189"/>
        <s v="293a"/>
        <n v="501145"/>
        <s v="FN69"/>
        <s v="FN19"/>
        <n v="501127"/>
        <n v="501139"/>
        <n v="501153"/>
        <n v="55001"/>
        <n v="3259"/>
        <n v="17389"/>
        <n v="17386"/>
        <n v="4337"/>
        <n v="4338"/>
        <n v="159471"/>
        <n v="9500444"/>
        <n v="512929"/>
        <n v="512922"/>
        <n v="512942"/>
        <n v="512987"/>
        <n v="512943"/>
        <n v="512970"/>
        <n v="512975"/>
        <n v="512962"/>
        <n v="512986"/>
        <n v="512988"/>
        <n v="512919"/>
        <n v="512883"/>
        <n v="512880"/>
        <n v="512879"/>
        <n v="512831"/>
        <n v="512884"/>
        <n v="512838"/>
        <n v="992035"/>
        <n v="512933"/>
        <n v="512915"/>
        <n v="512916"/>
        <n v="512917"/>
        <n v="512836"/>
        <n v="512985"/>
        <n v="512989"/>
        <n v="512971"/>
        <n v="512881"/>
        <n v="512960"/>
        <n v="512953"/>
        <n v="512963"/>
        <n v="512994"/>
        <n v="512934"/>
        <n v="512974"/>
        <n v="512984"/>
        <n v="512972"/>
        <n v="512976"/>
        <n v="992061"/>
        <s v="FN87"/>
        <n v="217343"/>
        <n v="512992"/>
        <n v="512991"/>
        <n v="217344"/>
        <n v="17387"/>
        <n v="157076"/>
        <n v="4345"/>
        <n v="512983"/>
        <n v="157061"/>
        <n v="159193"/>
        <n v="159195"/>
        <n v="159194"/>
        <n v="32251"/>
        <n v="217330"/>
        <n v="159468"/>
        <n v="4380"/>
        <n v="3254"/>
        <n v="157483"/>
        <n v="500815"/>
        <n v="501186"/>
        <n v="501094"/>
        <n v="501095"/>
        <n v="501104"/>
        <n v="501141"/>
        <n v="157560"/>
        <n v="160368"/>
        <n v="160381"/>
        <n v="160683"/>
        <n v="501012"/>
        <n v="157558"/>
        <n v="501014"/>
        <n v="501015"/>
        <n v="501008"/>
        <n v="501022"/>
        <n v="501009"/>
        <n v="501056"/>
        <n v="501050"/>
        <n v="157572"/>
        <n v="157745"/>
        <n v="157753"/>
        <n v="160370"/>
        <n v="501096"/>
        <n v="501106"/>
        <n v="501097"/>
        <n v="501151"/>
        <n v="501148"/>
        <n v="501149"/>
        <n v="501147"/>
        <n v="160369"/>
        <n v="501016"/>
        <n v="501045"/>
        <n v="501057"/>
        <n v="501046"/>
        <n v="501051"/>
        <n v="501052"/>
        <n v="4340"/>
        <n v="157409"/>
        <n v="217331"/>
        <n v="285"/>
        <n v="4352"/>
        <n v="4411"/>
        <n v="500682"/>
        <n v="157789"/>
        <n v="157507"/>
        <n v="501076"/>
        <n v="501079"/>
        <n v="501080"/>
        <n v="501088"/>
        <s v="FN30"/>
        <s v="FN77"/>
        <n v="501144"/>
        <n v="157502"/>
        <n v="158037"/>
        <n v="157573"/>
        <n v="160386"/>
        <n v="160392"/>
        <n v="160700"/>
        <n v="501037"/>
        <n v="91"/>
        <n v="157770"/>
        <n v="160668"/>
        <n v="20000064"/>
        <n v="160660"/>
        <n v="20000070"/>
        <n v="20000076"/>
        <n v="20000074"/>
        <n v="20092"/>
        <n v="20099"/>
        <n v="157771"/>
        <n v="157772"/>
        <n v="157213"/>
        <n v="156946"/>
        <n v="4387"/>
        <n v="4396"/>
        <n v="55111"/>
        <n v="4392"/>
        <n v="512920"/>
        <n v="4383"/>
        <n v="55131"/>
        <n v="9500478"/>
        <n v="46125"/>
        <n v="4385"/>
        <n v="17399"/>
        <n v="46124"/>
        <n v="55121"/>
        <n v="992171"/>
        <n v="4384"/>
        <n v="4381"/>
        <n v="4395"/>
        <n v="512859"/>
        <n v="6347"/>
        <n v="156947"/>
        <n v="4390"/>
        <n v="4382"/>
        <n v="146628"/>
        <n v="17398"/>
        <n v="4394"/>
        <n v="156951"/>
        <n v="4389"/>
        <n v="6348"/>
        <n v="9500477"/>
        <n v="157375"/>
        <n v="157438"/>
        <n v="500702"/>
        <n v="157489"/>
        <n v="992045"/>
        <n v="157487"/>
        <n v="157516"/>
        <n v="157517"/>
        <n v="157528"/>
        <n v="157529"/>
        <n v="157571"/>
        <n v="157554"/>
        <n v="157570"/>
        <n v="501116"/>
        <n v="501107"/>
        <n v="501105"/>
        <n v="501098"/>
        <n v="501173"/>
        <n v="157555"/>
        <n v="157750"/>
        <n v="160374"/>
        <n v="157567"/>
        <n v="160380"/>
        <n v="160371"/>
        <n v="160367"/>
        <n v="501013"/>
        <n v="157566"/>
        <n v="501023"/>
        <n v="501018"/>
        <n v="501019"/>
        <n v="501049"/>
        <n v="157569"/>
        <n v="501048"/>
        <n v="157757"/>
        <n v="157747"/>
        <n v="157749"/>
        <n v="157746"/>
        <n v="501193"/>
        <n v="501182"/>
        <n v="501194"/>
        <n v="501192"/>
        <n v="501117"/>
        <n v="501108"/>
        <n v="501099"/>
        <n v="501109"/>
        <n v="501152"/>
        <n v="501154"/>
        <n v="501165"/>
        <n v="501166"/>
        <n v="501174"/>
        <n v="501175"/>
        <n v="501042"/>
        <n v="501043"/>
        <n v="501058"/>
        <n v="501185"/>
        <n v="157442"/>
        <n v="158023"/>
        <n v="5530"/>
        <n v="55291"/>
        <n v="55451"/>
        <n v="156782"/>
        <n v="156668"/>
        <n v="157176"/>
        <n v="157186"/>
        <n v="157197"/>
        <n v="157778"/>
        <n v="157779"/>
        <n v="157179"/>
        <n v="157201"/>
        <n v="157204"/>
        <n v="157165"/>
        <n v="157762"/>
        <n v="41030"/>
        <n v="320"/>
        <s v="294a"/>
        <n v="157171"/>
        <n v="9500435"/>
        <n v="151856"/>
        <n v="148803"/>
        <n v="301"/>
        <n v="5527"/>
        <n v="159464"/>
        <n v="3275"/>
        <n v="6360"/>
        <n v="31701"/>
        <n v="32061"/>
        <n v="32031"/>
        <n v="3200"/>
        <n v="32041"/>
        <n v="3205"/>
        <n v="32011"/>
        <n v="32021"/>
        <n v="31991"/>
        <n v="3149"/>
        <n v="31521"/>
        <n v="31531"/>
        <n v="31481"/>
        <n v="31511"/>
        <n v="31451"/>
        <n v="31501"/>
        <n v="31471"/>
        <n v="31461"/>
        <n v="31441"/>
        <n v="160670"/>
        <n v="160676"/>
        <n v="160677"/>
        <n v="160675"/>
        <n v="31711"/>
        <n v="29781"/>
        <n v="157262"/>
        <n v="29801"/>
        <n v="159213"/>
        <s v="3207"/>
        <n v="32081"/>
        <n v="159211"/>
        <n v="157301"/>
        <n v="29751"/>
        <n v="157299"/>
        <n v="29721"/>
        <n v="157267"/>
        <n v="157252"/>
        <n v="29771"/>
        <n v="157253"/>
        <n v="157291"/>
        <n v="29731"/>
        <n v="157298"/>
        <n v="158018"/>
        <n v="158013"/>
        <n v="159218"/>
        <n v="159216"/>
        <n v="157307"/>
        <n v="31721"/>
        <n v="157254"/>
        <n v="157287"/>
        <n v="157309"/>
        <n v="158019"/>
        <n v="29761"/>
        <n v="158016"/>
        <n v="146946"/>
        <n v="157295"/>
        <n v="157300"/>
        <n v="146945"/>
        <n v="31731"/>
        <n v="31741"/>
        <n v="160397"/>
        <n v="31771"/>
        <n v="160629"/>
        <n v="160633"/>
        <n v="156906"/>
        <n v="3176"/>
        <n v="156888"/>
        <n v="160624"/>
        <n v="156965"/>
        <n v="31281"/>
        <n v="160632"/>
        <n v="160631"/>
        <n v="31791"/>
        <n v="156908"/>
        <n v="156919"/>
        <n v="148698"/>
        <n v="156904"/>
        <n v="156923"/>
        <n v="156903"/>
        <n v="156920"/>
        <n v="160625"/>
        <n v="156905"/>
        <n v="156929"/>
        <n v="3178"/>
        <n v="31301"/>
        <n v="31801"/>
        <n v="156913"/>
        <n v="160630"/>
        <n v="31291"/>
        <n v="156933"/>
        <n v="159477"/>
        <n v="159138"/>
        <n v="158030"/>
        <n v="159133"/>
        <n v="27111"/>
        <n v="159480"/>
        <n v="158035"/>
        <n v="157074"/>
        <n v="159135"/>
        <n v="159139"/>
        <n v="158031"/>
        <n v="159132"/>
        <n v="159476"/>
        <n v="159479"/>
        <n v="158032"/>
        <n v="159134"/>
        <n v="158029"/>
        <n v="27311"/>
        <n v="28231"/>
        <n v="159478"/>
        <n v="159131"/>
        <n v="159487"/>
        <n v="157071"/>
        <n v="159137"/>
        <n v="159474"/>
        <n v="26911"/>
        <n v="156966"/>
        <n v="159473"/>
        <n v="28301"/>
        <s v="501093/"/>
        <n v="158024"/>
        <n v="156928"/>
        <n v="157340"/>
        <n v="3274"/>
        <n v="5534"/>
        <n v="5591"/>
        <n v="992023"/>
        <n v="147951"/>
        <n v="156633"/>
        <n v="156746"/>
        <n v="159415"/>
        <n v="156777"/>
        <n v="157691"/>
        <n v="159414"/>
        <n v="5491"/>
        <n v="160599"/>
        <n v="5507"/>
        <n v="55101"/>
        <n v="156862"/>
        <n v="156762"/>
        <n v="156776"/>
        <n v="5533"/>
        <n v="55381"/>
        <n v="5539"/>
        <s v="FN5"/>
        <s v="FN462"/>
        <n v="5567"/>
        <n v="157054"/>
        <n v="3283"/>
        <n v="157739"/>
        <n v="42171"/>
        <n v="55281"/>
        <n v="157063"/>
        <n v="3230"/>
        <n v="157064"/>
        <n v="156982"/>
        <n v="327"/>
        <n v="6355"/>
        <n v="5532"/>
        <n v="6361"/>
        <n v="3282"/>
        <n v="156956"/>
        <n v="156900"/>
        <n v="5531"/>
        <n v="3277"/>
        <n v="32321"/>
        <n v="158021"/>
        <n v="32291"/>
        <n v="159231"/>
        <n v="157150"/>
        <n v="3281"/>
        <n v="159142"/>
        <n v="55411"/>
        <n v="55421"/>
        <n v="55441"/>
        <n v="55431"/>
        <n v="5557"/>
        <n v="5560"/>
        <n v="5571"/>
        <n v="5563"/>
        <n v="5558"/>
        <n v="157057"/>
        <s v="FN15"/>
        <n v="5562"/>
        <n v="2166"/>
        <n v="5556"/>
        <n v="2161"/>
        <n v="325"/>
        <n v="160322"/>
        <n v="157574"/>
        <n v="157503"/>
        <s v="FN67"/>
        <n v="157493"/>
        <n v="157579"/>
        <n v="160701"/>
        <n v="157481"/>
        <n v="501034"/>
        <n v="501041"/>
        <n v="157545"/>
        <n v="157382"/>
        <n v="500998"/>
        <n v="501082"/>
        <s v="FN75"/>
        <s v="FN74"/>
        <n v="501158"/>
        <n v="157458"/>
        <n v="159207"/>
        <n v="159201"/>
        <n v="160693"/>
        <n v="160387"/>
        <n v="501040"/>
        <n v="501159"/>
        <s v="FN71"/>
        <n v="148151"/>
        <n v="500939"/>
        <n v="159496"/>
        <n v="159497"/>
        <n v="5561"/>
        <n v="5559"/>
        <n v="156952"/>
        <n v="151728"/>
        <n v="512932"/>
        <n v="157184"/>
        <n v="512885"/>
        <n v="159459"/>
        <n v="42161"/>
        <n v="5572"/>
        <n v="512958"/>
        <n v="5583"/>
        <n v="5579"/>
        <n v="32311"/>
        <n v="2355"/>
        <n v="5574"/>
        <n v="156957"/>
        <n v="5577"/>
        <n v="156962"/>
        <n v="158020"/>
        <n v="42181"/>
        <n v="156783"/>
        <n v="5581"/>
        <n v="5580"/>
        <n v="5578"/>
        <n v="151721"/>
        <n v="156974"/>
        <n v="156893"/>
        <n v="158034"/>
        <n v="3273"/>
        <n v="3257"/>
        <n v="512857"/>
        <n v="5573"/>
        <n v="160623"/>
        <n v="2122640442"/>
        <n v="5575"/>
        <n v="5582"/>
        <n v="5576"/>
        <n v="36"/>
        <n v="157808"/>
        <n v="156825"/>
        <n v="160594"/>
        <s v="284/"/>
        <n v="305"/>
        <n v="308"/>
        <n v="309"/>
        <s v="FN202"/>
        <n v="465"/>
        <n v="486"/>
        <n v="157805"/>
        <n v="157801"/>
        <n v="980"/>
        <n v="156882"/>
        <n v="5340"/>
        <n v="159262"/>
        <n v="448"/>
        <s v="326/"/>
        <n v="329"/>
        <n v="334"/>
        <s v="FN24"/>
        <n v="477"/>
        <n v="156672"/>
        <n v="284"/>
        <n v="156679"/>
        <n v="156680"/>
        <n v="5517"/>
        <n v="289"/>
        <s v="290a"/>
        <n v="159481"/>
        <n v="160310"/>
        <n v="160324"/>
        <n v="5300"/>
        <n v="156743"/>
        <n v="156752"/>
        <n v="156745"/>
        <n v="5593"/>
        <n v="5584"/>
        <n v="5594"/>
        <n v="5587"/>
        <n v="156735"/>
        <n v="157319"/>
        <n v="156712"/>
        <n v="156731"/>
        <n v="156732"/>
        <n v="156764"/>
        <n v="157692"/>
        <n v="157690"/>
        <n v="5184"/>
        <n v="159260"/>
        <n v="51851"/>
        <n v="159416"/>
        <n v="159417"/>
        <n v="5504"/>
        <n v="160597"/>
        <n v="5505"/>
        <n v="5506"/>
        <n v="156702"/>
        <s v="FN4"/>
        <s v="FN6"/>
        <s v="FN482"/>
        <s v="FN452"/>
        <n v="156707"/>
        <s v="FN47"/>
        <n v="5322"/>
        <n v="5323"/>
        <n v="156708"/>
        <n v="158028"/>
        <n v="159505"/>
        <n v="146222"/>
        <s v="297a"/>
        <n v="159237"/>
        <n v="156975"/>
        <n v="159236"/>
        <n v="151746"/>
        <n v="482"/>
        <n v="158027"/>
        <n v="156979"/>
        <n v="512886"/>
        <n v="156984"/>
        <n v="159202"/>
        <n v="157192"/>
        <n v="501140"/>
        <n v="151866"/>
        <n v="190"/>
        <n v="157160"/>
        <n v="157194"/>
        <n v="160697"/>
        <n v="501083"/>
        <s v="FN72"/>
        <s v="FN32"/>
        <s v="FN73"/>
        <s v="FN92"/>
        <n v="501137"/>
        <n v="501160"/>
        <n v="501163"/>
        <n v="158038"/>
        <n v="217314"/>
        <n v="4375"/>
        <n v="501150"/>
        <n v="160659"/>
        <n v="20096"/>
        <n v="20000075"/>
        <n v="157705"/>
        <n v="157708"/>
        <n v="159492"/>
        <n v="500443"/>
        <n v="500442"/>
        <n v="500633"/>
        <n v="500730"/>
        <n v="146702"/>
        <n v="157553"/>
        <n v="501093"/>
        <n v="500122"/>
        <n v="501120"/>
        <n v="145685"/>
        <n v="147903"/>
        <n v="147953"/>
        <n v="148357"/>
        <s v="291a"/>
        <n v="157002"/>
        <n v="156996"/>
        <n v="156872"/>
        <n v="157816"/>
        <n v="5555"/>
        <n v="148932"/>
        <n v="157803"/>
        <n v="156805"/>
        <n v="157688"/>
        <n v="992053"/>
        <n v="160610"/>
        <n v="157327"/>
        <n v="156806"/>
        <n v="156832"/>
        <n v="157342"/>
        <n v="157343"/>
        <n v="156877"/>
        <n v="159507"/>
        <n v="159506"/>
        <n v="159511"/>
        <n v="5520"/>
        <n v="5521"/>
        <n v="157392"/>
        <n v="157393"/>
        <n v="157394"/>
        <n v="157138"/>
        <n v="157398"/>
        <n v="157400"/>
        <n v="73"/>
        <n v="5570"/>
        <n v="157321"/>
        <n v="157320"/>
        <n v="156713"/>
        <n v="156734"/>
        <n v="157401"/>
        <n v="156771"/>
        <n v="156703"/>
        <n v="157689"/>
        <n v="160598"/>
        <n v="55091"/>
        <n v="5524"/>
        <n v="55351"/>
        <n v="55361"/>
        <s v="FN1"/>
        <n v="157031"/>
        <n v="160592"/>
        <n v="160609"/>
        <s v="289/"/>
        <n v="307"/>
        <s v="325/"/>
        <n v="21663"/>
        <n v="456"/>
        <n v="5341"/>
        <n v="481"/>
        <n v="159267"/>
        <n v="160311"/>
        <n v="160312"/>
        <n v="52091"/>
        <n v="52081"/>
        <n v="311"/>
        <s v="313/"/>
        <s v="FN451"/>
        <n v="5595"/>
        <n v="157198"/>
        <n v="20094"/>
        <n v="157155"/>
        <n v="157156"/>
        <n v="157166"/>
        <n v="157195"/>
        <n v="157193"/>
        <n v="157209"/>
        <n v="157183"/>
        <n v="160666"/>
        <n v="160664"/>
        <n v="20000067"/>
        <n v="157790"/>
        <n v="157780"/>
        <n v="157711"/>
        <n v="160327"/>
        <n v="2164"/>
        <n v="157001"/>
        <s v="FN26"/>
        <n v="157316"/>
        <n v="315"/>
        <n v="157003"/>
        <n v="156662"/>
        <n v="51981"/>
        <n v="62661"/>
        <n v="148354"/>
        <n v="148361"/>
        <n v="157337"/>
        <n v="157616"/>
        <n v="157620"/>
        <n v="157617"/>
        <n v="148362"/>
        <n v="148367"/>
        <n v="157582"/>
        <n v="157596"/>
        <n v="151755"/>
        <n v="157614"/>
        <n v="148363"/>
        <n v="148371"/>
        <n v="151765"/>
        <n v="157597"/>
        <n v="157644"/>
        <n v="157645"/>
        <n v="148364"/>
        <n v="157592"/>
        <n v="157613"/>
        <n v="157619"/>
        <n v="52211"/>
        <n v="157621"/>
        <n v="151767"/>
        <n v="148372"/>
        <n v="148373"/>
        <n v="157642"/>
        <n v="157643"/>
        <n v="157640"/>
        <n v="157721"/>
        <n v="157646"/>
        <n v="160703"/>
        <n v="157625"/>
        <n v="52201"/>
        <n v="62651"/>
        <n v="157641"/>
        <n v="157720"/>
        <n v="157718"/>
        <n v="160401"/>
        <n v="160398"/>
        <n v="160402"/>
        <n v="52021"/>
        <n v="160705"/>
        <n v="62991"/>
        <n v="62621"/>
        <n v="62631"/>
        <n v="62641"/>
        <n v="160399"/>
        <n v="160704"/>
        <n v="62611"/>
        <n v="62881"/>
        <n v="63001"/>
        <n v="62891"/>
        <n v="62901"/>
        <s v="FN56"/>
        <n v="6346"/>
        <n v="6343"/>
        <n v="6359"/>
        <n v="157719"/>
        <n v="160400"/>
        <n v="62771"/>
        <n v="62761"/>
        <n v="159220"/>
        <n v="62861"/>
        <n v="6354"/>
        <n v="160702"/>
        <s v="FN432"/>
        <n v="62671"/>
        <n v="62751"/>
        <n v="63011"/>
        <n v="62981"/>
        <n v="62871"/>
        <n v="6342"/>
        <n v="5320"/>
        <n v="5321"/>
        <n v="6358"/>
        <s v="FN16"/>
        <n v="62681"/>
        <n v="62791"/>
        <n v="62811"/>
        <n v="52191"/>
        <s v="FN25"/>
        <s v="FN27"/>
        <n v="6357"/>
        <n v="6356"/>
        <n v="156661"/>
        <n v="156637"/>
        <n v="156636"/>
        <n v="157634"/>
        <n v="52011"/>
        <n v="3214"/>
        <n v="157281"/>
        <s v="FN34"/>
        <n v="32151"/>
        <n v="32161"/>
        <n v="32131"/>
        <s v="FN36"/>
        <s v="FN14"/>
        <s v="FN78"/>
        <s v="FN13"/>
        <s v="FN83"/>
        <s v="FN85"/>
        <n v="3212"/>
        <s v="FN33"/>
        <n v="156985"/>
        <n v="3190"/>
        <n v="3287"/>
        <n v="5336"/>
        <n v="3289"/>
        <n v="31911"/>
        <n v="3271"/>
        <n v="3269"/>
        <n v="3290"/>
        <n v="3268"/>
        <s v="3279  2021"/>
        <n v="4403"/>
        <n v="3261"/>
        <n v="157305"/>
        <n v="157817"/>
        <n v="157259"/>
        <n v="157279"/>
        <n v="157286"/>
        <n v="158014"/>
        <n v="158015"/>
        <n v="157819"/>
        <n v="158011"/>
        <n v="158012"/>
        <n v="159214"/>
        <n v="159219"/>
        <n v="159503"/>
        <n v="9500442"/>
        <s v="295a"/>
        <n v="157151"/>
        <n v="157019"/>
        <s v="FN65"/>
        <n v="4355"/>
        <n v="148710"/>
        <n v="145868"/>
        <n v="69"/>
        <n v="157055"/>
        <n v="145769"/>
        <s v="FN89"/>
        <n v="159151"/>
        <n v="42751"/>
        <n v="160654"/>
        <s v="FN66"/>
        <n v="151768"/>
        <n v="156795"/>
        <n v="4353"/>
        <n v="3226"/>
        <n v="151769"/>
        <n v="157712"/>
        <n v="32241"/>
        <n v="42921"/>
        <n v="2154"/>
        <n v="4401"/>
        <n v="156639"/>
        <n v="156786"/>
        <n v="159183"/>
        <n v="159230"/>
        <n v="157317"/>
        <n v="157042"/>
        <n v="157741"/>
        <n v="512875"/>
        <n v="4402"/>
        <n v="159169"/>
        <n v="3256"/>
        <n v="160344"/>
        <n v="157748"/>
        <n v="500963"/>
        <n v="157512"/>
        <n v="157744"/>
        <n v="159192"/>
        <n v="157756"/>
        <n v="501001"/>
        <n v="501005"/>
        <n v="501006"/>
        <n v="501059"/>
        <n v="501053"/>
        <n v="157439"/>
        <n v="157459"/>
        <n v="157460"/>
        <n v="157486"/>
        <n v="157488"/>
        <n v="157521"/>
        <n v="157530"/>
        <n v="157531"/>
        <n v="157522"/>
        <n v="157534"/>
        <n v="157523"/>
        <n v="157563"/>
        <n v="500980"/>
        <n v="992065"/>
        <n v="157463"/>
        <n v="501054"/>
        <n v="501187"/>
        <n v="501189"/>
        <n v="159189"/>
        <n v="501110"/>
        <n v="501111"/>
        <n v="157461"/>
        <n v="157462"/>
        <n v="157532"/>
        <n v="157533"/>
        <n v="157524"/>
        <n v="157568"/>
        <n v="157754"/>
        <n v="500904"/>
        <n v="501011"/>
        <n v="501047"/>
        <n v="157441"/>
        <n v="501195"/>
        <n v="501190"/>
        <n v="501176"/>
        <n v="501143"/>
        <n v="501183"/>
        <n v="501196"/>
        <n v="501167"/>
        <n v="501168"/>
        <n v="157000"/>
        <n v="42911"/>
        <n v="159171"/>
        <n v="159176"/>
        <n v="159185"/>
        <n v="157715"/>
        <n v="316"/>
        <s v="FN86"/>
        <n v="159232"/>
        <n v="156664"/>
        <n v="5304"/>
        <n v="159180"/>
        <n v="21311"/>
        <n v="322"/>
        <n v="512957"/>
        <n v="159177"/>
        <n v="159174"/>
        <n v="157584"/>
        <n v="159181"/>
        <n v="157618"/>
        <n v="157588"/>
        <n v="51341"/>
        <n v="157405"/>
        <n v="157406"/>
        <n v="157564"/>
        <n v="157755"/>
        <n v="501170"/>
        <n v="159188"/>
        <n v="159190"/>
        <n v="501112"/>
        <n v="501100"/>
        <n v="501169"/>
        <n v="157535"/>
        <n v="157525"/>
        <n v="157536"/>
        <n v="157537"/>
        <n v="148143"/>
        <n v="157565"/>
        <n v="157559"/>
        <n v="157562"/>
        <n v="157759"/>
        <n v="157751"/>
        <n v="160372"/>
        <n v="160366"/>
        <n v="160383"/>
        <n v="501003"/>
        <n v="501017"/>
        <n v="501010"/>
        <n v="501007"/>
        <n v="501044"/>
        <n v="501179"/>
        <n v="501184"/>
        <n v="501197"/>
        <n v="501191"/>
        <n v="501157"/>
        <n v="501177"/>
        <n v="157543"/>
        <n v="500437"/>
        <n v="157542"/>
        <n v="157552"/>
        <n v="160385"/>
        <n v="157551"/>
        <n v="157701"/>
        <n v="157122"/>
        <n v="156864"/>
        <n v="159263"/>
        <n v="146716"/>
        <n v="992024"/>
        <n v="157329"/>
        <n v="157121"/>
        <n v="157792"/>
        <n v="157804"/>
        <n v="156812"/>
        <n v="156873"/>
        <n v="156878"/>
        <n v="156887"/>
        <n v="286"/>
        <n v="302"/>
        <s v="FN23"/>
        <n v="280"/>
        <s v="320/"/>
        <n v="157143"/>
        <n v="471"/>
        <n v="472"/>
        <s v="327/"/>
        <n v="444"/>
        <n v="451"/>
        <n v="317"/>
        <s v="314/"/>
        <n v="466"/>
        <n v="5589"/>
        <n v="156954"/>
        <n v="159179"/>
        <n v="156953"/>
        <n v="159186"/>
        <n v="157586"/>
        <s v="512931"/>
        <n v="159234"/>
        <n v="148740"/>
        <n v="146700"/>
        <n v="51601"/>
        <n v="500789"/>
        <n v="157539"/>
        <n v="157540"/>
        <n v="157541"/>
        <n v="157561"/>
        <n v="157752"/>
        <n v="157760"/>
        <n v="160384"/>
        <n v="501198"/>
        <n v="501101"/>
        <n v="501113"/>
        <n v="501114"/>
        <n v="501102"/>
        <n v="501103"/>
        <n v="501115"/>
        <n v="501146"/>
        <n v="501156"/>
        <n v="501178"/>
        <n v="501171"/>
        <n v="501172"/>
        <n v="160684"/>
        <n v="160685"/>
        <n v="160686"/>
        <n v="501002"/>
        <n v="501004"/>
        <n v="501055"/>
        <n v="160373"/>
        <n v="160382"/>
        <n v="501180"/>
        <n v="501181"/>
        <n v="501188"/>
        <n v="501199"/>
        <n v="159173"/>
        <n v="159482"/>
        <n v="2162"/>
        <n v="512959"/>
        <n v="21291"/>
        <n v="159187"/>
        <n v="321"/>
        <n v="159172"/>
        <n v="157052"/>
        <n v="159157"/>
        <n v="159238"/>
        <n v="157043"/>
        <n v="159153"/>
        <n v="157606"/>
        <n v="159175"/>
        <n v="157051"/>
        <n v="157056"/>
        <n v="157050"/>
        <n v="157048"/>
        <n v="159182"/>
        <n v="146086"/>
        <n v="157047"/>
        <n v="157609"/>
        <n v="156714"/>
        <n v="160350"/>
        <n v="159485"/>
        <n v="160348"/>
        <n v="160347"/>
        <n v="159488"/>
        <n v="157632"/>
        <n v="157713"/>
        <n v="159484"/>
        <n v="160323"/>
        <n v="157598"/>
        <n v="159489"/>
        <n v="147896"/>
        <n v="160346"/>
        <n v="147955"/>
        <n v="157035"/>
        <s v="FN49"/>
        <n v="160353"/>
        <n v="32271"/>
        <n v="3279"/>
        <n v="159486"/>
        <n v="21281"/>
        <n v="326"/>
        <n v="501030"/>
        <n v="501089"/>
        <s v="501092/"/>
        <s v="501090/"/>
        <s v="FN70"/>
        <s v="FN90"/>
        <n v="501134"/>
        <n v="157497"/>
        <n v="158042"/>
        <n v="157580"/>
        <n v="158045"/>
        <n v="159203"/>
        <n v="160710"/>
        <n v="501038"/>
        <n v="157449"/>
        <n v="157450"/>
        <n v="157414"/>
        <s v="323/"/>
        <n v="328"/>
        <n v="463"/>
        <n v="100"/>
        <n v="501133"/>
        <n v="156811"/>
        <n v="159273"/>
        <n v="159209"/>
        <n v="159210"/>
        <n v="151697"/>
        <n v="157313"/>
        <n v="157212"/>
        <n v="157777"/>
        <n v="157465"/>
        <n v="157157"/>
        <n v="157163"/>
        <n v="157169"/>
        <n v="157452"/>
        <n v="157500"/>
        <n v="501031"/>
        <s v="FN31"/>
        <n v="158039"/>
        <n v="74"/>
        <n v="160388"/>
        <n v="160393"/>
        <n v="160695"/>
        <n v="501036"/>
        <n v="501035"/>
        <n v="20000066"/>
        <n v="191"/>
        <n v="192"/>
        <s v="286a"/>
        <n v="157494"/>
        <n v="160711"/>
        <s v="FN481"/>
        <n v="160593"/>
        <n v="156883"/>
        <n v="157793"/>
        <n v="51931"/>
        <n v="5522"/>
        <n v="156706"/>
        <n v="157323"/>
        <n v="156733"/>
        <n v="156730"/>
        <n v="156704"/>
        <n v="156756"/>
        <n v="156770"/>
        <n v="159253"/>
        <n v="55141"/>
        <n v="5519"/>
        <n v="5515"/>
        <n v="55401"/>
        <n v="156710"/>
        <n v="156711"/>
        <n v="288"/>
        <n v="292"/>
        <n v="157110"/>
        <n v="156673"/>
        <n v="156675"/>
        <n v="157027"/>
        <n v="160318"/>
        <n v="160319"/>
        <n v="159251"/>
        <n v="5588"/>
        <s v="FN38"/>
        <s v="FN42"/>
        <n v="485"/>
        <s v="FN39"/>
        <n v="474"/>
        <n v="5523"/>
        <n v="501126"/>
        <n v="156676"/>
        <n v="156666"/>
        <n v="5309"/>
        <n v="313"/>
        <n v="159483"/>
        <n v="160354"/>
        <n v="157041"/>
        <n v="160352"/>
        <n v="157622"/>
        <n v="157040"/>
        <n v="2165"/>
        <n v="157631"/>
        <n v="314"/>
        <n v="157626"/>
        <n v="157710"/>
        <n v="2163"/>
        <n v="323"/>
        <n v="324"/>
        <n v="157036"/>
        <n v="157037"/>
        <n v="157624"/>
        <n v="159158"/>
        <n v="159498"/>
        <n v="157417"/>
        <n v="157418"/>
        <n v="156686"/>
        <n v="157419"/>
        <n v="156687"/>
        <n v="157087"/>
        <n v="156689"/>
        <n v="157070"/>
        <n v="157420"/>
        <n v="157066"/>
        <n v="156692"/>
        <n v="156705"/>
        <n v="157324"/>
        <n v="157421"/>
        <n v="512952"/>
        <n v="157069"/>
        <n v="157067"/>
        <n v="157325"/>
        <n v="156682"/>
        <n v="157436"/>
        <n v="151725"/>
        <n v="159148"/>
        <n v="157326"/>
        <n v="159458"/>
        <n v="156693"/>
        <n v="156694"/>
        <n v="156896"/>
        <n v="157627"/>
        <n v="157424"/>
        <n v="156926"/>
        <n v="157435"/>
        <n v="157352"/>
        <n v="152746"/>
        <n v="156977"/>
        <n v="156894"/>
        <n v="157629"/>
        <n v="236"/>
        <n v="4"/>
        <n v="159510"/>
        <n v="333"/>
        <n v="332"/>
        <n v="157120"/>
        <n v="9500422"/>
        <n v="157426"/>
        <n v="156861"/>
        <n v="156874"/>
        <n v="157134"/>
        <n v="156884"/>
        <n v="160614"/>
        <n v="157128"/>
        <n v="156823"/>
        <n v="160591"/>
        <n v="160607"/>
        <n v="330"/>
        <n v="445"/>
        <n v="442"/>
        <n v="156866"/>
        <n v="452"/>
        <n v="461"/>
        <n v="160308"/>
        <n v="157464"/>
        <n v="160314"/>
        <n v="312"/>
        <n v="318"/>
        <n v="157807"/>
        <n v="5592"/>
        <n v="5568"/>
        <n v="5565"/>
        <n v="55081"/>
        <n v="5537"/>
        <n v="287"/>
        <s v="301/"/>
        <s v="FN12"/>
        <n v="281"/>
        <s v="316/"/>
        <n v="450"/>
        <n v="457"/>
        <n v="484"/>
        <n v="462"/>
        <n v="156955"/>
        <n v="157068"/>
        <n v="156695"/>
        <n v="157738"/>
        <n v="157730"/>
        <n v="157437"/>
        <n v="157649"/>
        <n v="157148"/>
        <n v="157339"/>
        <n v="157080"/>
        <n v="157637"/>
        <n v="157353"/>
        <n v="156669"/>
        <n v="157149"/>
        <n v="148706"/>
        <n v="157085"/>
        <n v="156722"/>
        <n v="157081"/>
        <n v="157737"/>
        <n v="157734"/>
        <n v="156728"/>
        <n v="158049"/>
        <n v="159152"/>
        <n v="157731"/>
        <n v="21301"/>
        <n v="159155"/>
        <n v="2155"/>
        <n v="157742"/>
        <n v="2160"/>
        <n v="156727"/>
        <n v="157733"/>
        <n v="157024"/>
        <n v="157714"/>
        <n v="157594"/>
        <n v="157716"/>
        <n v="157044"/>
        <n v="21321"/>
        <n v="2156"/>
        <n v="2157"/>
        <n v="20100"/>
        <n v="20104"/>
        <n v="20103"/>
        <n v="20101"/>
        <n v="20102"/>
        <n v="20133"/>
        <n v="20129"/>
        <n v="20138"/>
        <n v="20132"/>
        <n v="20137"/>
        <n v="20131"/>
        <n v="20130"/>
        <n v="20139"/>
        <n v="20146"/>
        <n v="20134"/>
        <n v="20136"/>
        <n v="20135"/>
        <n v="20151"/>
        <n v="512966"/>
        <n v="20117"/>
        <n v="20124"/>
        <n v="20123"/>
        <n v="20128"/>
        <n v="157726"/>
        <n v="20119"/>
        <n v="157133"/>
        <n v="157728"/>
        <n v="159167"/>
        <n v="157725"/>
        <n v="159168"/>
        <n v="159159"/>
        <n v="159170"/>
        <n v="156737"/>
        <n v="156739"/>
        <n v="20120"/>
        <n v="156754"/>
        <n v="156740"/>
        <n v="157727"/>
        <n v="159160"/>
        <n v="156742"/>
        <n v="159161"/>
        <n v="159164"/>
        <n v="159282"/>
        <n v="20121"/>
        <n v="5195"/>
        <n v="159163"/>
        <n v="157729"/>
        <n v="20122"/>
        <n v="20116"/>
        <n v="20115"/>
        <n v="20114"/>
        <n v="159166"/>
      </sharedItems>
    </cacheField>
    <cacheField name="Denumirea bunurilor inventariate" numFmtId="0">
      <sharedItems/>
    </cacheField>
    <cacheField name="VALOAREA  de inventar" numFmtId="164">
      <sharedItems containsSemiMixedTypes="0" containsString="0" containsNumber="1" minValue="375" maxValue="1414872.2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44.41836689815" createdVersion="7" refreshedVersion="7" minRefreshableVersion="3" recordCount="2210" xr:uid="{364BBFE5-4E47-4E48-BAFE-DAF7DF039D1A}">
  <cacheSource type="worksheet">
    <worksheetSource name="Table6" r:id="rId2"/>
  </cacheSource>
  <cacheFields count="4">
    <cacheField name="NR." numFmtId="0">
      <sharedItems containsSemiMixedTypes="0" containsString="0" containsNumber="1" containsInteger="1" minValue="1" maxValue="2210"/>
    </cacheField>
    <cacheField name="Denumirea bunurilor inventariate" numFmtId="0">
      <sharedItems count="2208">
        <s v="313  DIDINA Pr-1"/>
        <s v="314 DALIA II Pc -3"/>
        <s v="327 GINA( Pr-31)/2015"/>
        <s v="328 GAMA ( Sn-2)/20185"/>
        <s v="405 NUBIRA/Fi-59 J"/>
        <s v="413 NATALIA/Ep-4"/>
        <s v="418 PAJISTEA/Tv-28 J"/>
        <s v="420 PARTITURA/Ep-12 J"/>
        <s v="502 GAZAL XVIII - 20"/>
        <s v="503 HADBAN XXXVII - 28"/>
        <s v="504 HADBAN XXXVII - 29"/>
        <s v="505 KOHEILAN XL - 21"/>
        <s v="506 KOHEILAN XL - 22"/>
        <s v="507 - KOHEILAN XLII - 26"/>
        <s v="508 - SHAGYA LXII - 66"/>
        <s v="515 - HADBAN XXXVII - 35"/>
        <s v="635 N 25-20"/>
        <s v="636 N 32-26"/>
        <s v="667 NONIUS 40-1 ( N 40/1)"/>
        <s v="668 NONIUS 40-2 ( N 40/2)"/>
        <s v="669 NONIUS 23-49-8(N 23-49-8)"/>
        <s v="670 NONIUS 41-1 (N 41/1)"/>
        <s v="671 NONIUS 38-7 ( N 38/7)"/>
        <s v="672 NONIUS 38-8 ( N 38/8)"/>
        <s v="686 NONIUS 38-11 ( N 38/11 I)"/>
        <s v="687 NONIUS 38-13 ( N 38/13 I)"/>
        <s v="688 NONIUS 39-14 ( N 39/14 I)"/>
        <s v="705 GXXXIX-41R"/>
        <s v="715 G XXXIX-60R"/>
        <s v="726 Siglavy - Capriola  XV - 36"/>
        <s v="737 G XLII-10T"/>
        <s v="738 MG 61"/>
        <s v="739 Neapolitano  XXX - 2"/>
        <s v="742 Siglavy - Capriola  XVII - 12"/>
        <s v="748 G XLV-23"/>
        <s v="749 MG 90 T"/>
        <s v="750 GXLII-20T"/>
        <s v="751 MG-94"/>
        <s v="752 Conversano XXIX - 46"/>
        <s v="754 G XLII-18"/>
        <s v="755 G XLIII-26"/>
        <s v="755 Maestoso  XLVI - 4"/>
        <s v="756 Siglavy - Capriola  XVII - 31"/>
        <s v="758 Tulipan  XIV - 35"/>
        <s v="759 Neapolitano  XXIX - 47"/>
        <s v="760 Conversano  XXIX - 53"/>
        <s v="761 Conversano  XXIX - 57"/>
        <s v="762 Conversano  XXIX - 61"/>
        <s v="763 Maestoso  XLVI - 10"/>
        <s v="764 Neapolitano XXIX - 63"/>
        <s v="766 Favory  XXXV - 40"/>
        <s v="767 Pluto XIX - 56"/>
        <s v="768 Pluto  XIX - 57"/>
        <s v="769 Siglavy - Capriola  XVII - 39"/>
        <s v="777 Neapolitano  XXIX - 70"/>
        <s v="779 Siglavy - Capriola  XVII - 41"/>
        <s v="782 Tulipan  XIX - 3"/>
        <s v="783 Neapolitano  XXIX - 84"/>
        <s v="784 Siglavy - Capriola  XXII - 6"/>
        <s v="839 OUSOR IX 112"/>
        <s v="848 OUSOR IX-113"/>
        <s v="849 HROBY XXIV-25"/>
        <s v="850 GORAL XX-16"/>
        <s v="851 GORAL XXI-19"/>
        <s v="852 OUSOR X-53"/>
        <s v="853 PIETROSU XI-48"/>
        <s v="882 Maestoso  XLIX - 1"/>
        <s v="884 Pluto  XIX - 74"/>
        <s v="887 Tulipan  XVIII - 9"/>
        <s v="888 Tulipan  XVIII - 10"/>
        <s v="9 IM G XLII-42"/>
        <s v="9 IM G XLIII-45"/>
        <s v="9 IM G XLIV-59"/>
        <s v="910 Neapolitano  XXIX - 89"/>
        <s v="912 Favory  XXXV - 56"/>
        <s v="913 Pluto  XXII - 5"/>
        <s v="914 Siglavy- Capriola  XVII - 52"/>
        <s v="915 Pluto  XIX - 77"/>
        <s v="916 Neapolitano  XXIX - 96"/>
        <s v="924 Favory XXXV - 58"/>
        <s v="926 Favory  XXXV - 60"/>
        <s v="927 Neapolitano  XXIX - 100"/>
        <s v="928 Neapolitano XXIX - 101"/>
        <s v="929 Siglavy - Capriola  XVII  - 55"/>
        <s v="930 Conversano  XXXV - 2"/>
        <s v="931 Favory  XXXV - 61"/>
        <s v="932 Maestoso  XLIX - 16"/>
        <s v="933 Maestoso  XLIX - 17"/>
        <s v="934 Siglavy - Capriola XVII - 58"/>
        <s v="936 Neapolitano  XXXII - 2"/>
        <s v="937 Neapolitano  XXXII - 4"/>
        <s v="938 Neapolitano  XXXII - 5"/>
        <s v="939 Neapolitano  XXXII - 6"/>
        <s v="940 Neapolitano  XXXII - 7"/>
        <s v="946 Favory XXXV - 37"/>
        <s v="947 Maestoso XLIV - 1"/>
        <s v="948 Neapolitano XXIX - 66"/>
        <s v="949 Pluto XIX - 58"/>
        <s v="950 Conversano XXXV - 4"/>
        <s v="951 Maestoso XLIX - 24"/>
        <s v="952 Siglavy - Capriola XXII - 26"/>
        <s v="953 Tulipan XIX - 23"/>
        <s v="954 Tulipan  XX - 9"/>
        <s v="955 Conversano  XXXV - 14"/>
        <s v="956 Favory XXXVI - 1"/>
        <s v="958 Favory  XXXVI - 2"/>
        <s v="959 Maestoso XLIX - 36"/>
        <s v="960 Pluto XIX - 101"/>
        <s v="961 Tulipan  XX - 11"/>
        <s v="963 Tulipan XX - 13"/>
        <s v="964 Favory  XXXVI - 6"/>
        <s v="970 Pluto XIX - 104"/>
        <s v="971 Tulipan XX - 22"/>
        <s v="972 Maestoso L - 11"/>
        <s v="973 Tulipan XXIII - 2"/>
        <s v="974 Siglavy Capriola XXII - 40"/>
        <s v="975 M XLIX - 46"/>
        <s v="977 T XXIII - 5"/>
        <s v="978 SC XXII - 43"/>
        <s v="ABBA"/>
        <s v="ABIR"/>
        <s v="Abis / KJ-14"/>
        <s v="Acord / KJ-17"/>
        <s v="ADELIN"/>
        <s v="ADIVA"/>
        <s v="Adorata/10 C-Tz"/>
        <s v="AFIG"/>
        <s v="AGATAT / Es 1"/>
        <s v="Agregat SG 20"/>
        <s v="Agries/000658E170"/>
        <s v="Agripina"/>
        <s v="Albinoso  (It 3 / R)_x000a_642019820544953_x000a_"/>
        <s v="Alex/As-6"/>
        <s v="Alfa(Vi/35 I)"/>
        <s v="ALINUTA"/>
        <s v="ALIZA"/>
        <s v="Alun (Cv - 17J) / 642019820059636"/>
        <s v="Alunel/11C-Ba"/>
        <s v="ALUNITA"/>
        <s v="Am ic a II (D/K 103)"/>
        <s v="AMADEU"/>
        <s v="AMALIA"/>
        <s v="Amant ( Cv-16 J)"/>
        <s v="AMAZON 1-23/Am 1 - 23 R"/>
        <s v="Amazon I-16/00065EA77E"/>
        <s v="AMAZON I-21/Am-21 R"/>
        <s v="AMICA"/>
        <s v="AMIR"/>
        <s v="AMP  SG  ADORMIT  SG  028"/>
        <s v="AMP  SG  ISOFACHE  US 51"/>
        <s v="AMP  SG  ISTRATOIU  US 47"/>
        <s v="AMP  SG  IURIE  US 50"/>
        <s v="AMP  SG  LINCAN  I 70/R"/>
        <s v="AMP  SG ELEGANT  I 66"/>
        <s v="AMP  SG ELIN  Lr 3/R"/>
        <s v="AMP  SG FANARIOT I 47"/>
        <s v="AMP  SG IORGOVAN  I 68/R"/>
        <s v="AMP  SG OMAR  Lr2/R"/>
        <s v="AMP  SG OMERAN  I 58"/>
        <s v="AMP  SG. ELDORADO Sg 22"/>
        <s v="AMP  SG. IUVENTUS  Ag 26"/>
        <s v="AMP  SG. LINISTIT   I 52"/>
        <s v="AMP  SG. SEVERIN  Ag 28"/>
        <s v="AMP CONVERSANO XXXIV - 6"/>
        <s v="AMP EUGEN TD1/2001"/>
        <s v="AMP FURIOSO  LXVIII - 22   F.68 -/22/ HB"/>
        <s v="AMP FURIOSO  LXX - 13   F.70 -13 /HB"/>
        <s v="AMP FURIOSO LXVII-5"/>
        <s v="AMP FURIOSO LXVIII - 21  F.68 - 21/ S"/>
        <s v="AMP FURIOSO LXVIII - 24  F.68 - 24/ HB"/>
        <s v="AMP FURIOSO LXX - 21  F. 70 - 21/ R"/>
        <s v="AMP G XLII-44"/>
        <s v="AMP G XLIII-20-1"/>
        <s v="AMP G XLIII-46"/>
        <s v="AMP G XLIII-47"/>
        <s v="AMP G XLIII-52"/>
        <s v="AMP GIMI V-27D / 2001"/>
        <s v="AMP HORATIU"/>
        <s v="AMP ILICEL NC2/2001"/>
        <s v="AMP ILIE NC4/2001"/>
        <s v="AMP NORTH STAR XLIII -73  Z.43 - 73 /HB"/>
        <s v="AMP NORTH STAR XLIV -8  Z.44 - 8/ S"/>
        <s v="AMP OUSOR IX-25"/>
        <s v="AMP OUSOR X-15"/>
        <s v="AMP SG  AVORIS  I 64"/>
        <s v="AMP SG GORNIST I 44"/>
        <s v="AMP SG IACOBOV  EP 39"/>
        <s v="AMP SG IDEAL US 6"/>
        <s v="AMP SG ISTORIC"/>
        <s v="AMP SG LIBERTIN AG 17"/>
        <s v="AMP SG TITANIC OD 5"/>
        <s v="AMP SG URNIT Es 4"/>
        <s v="AMP SG. ALIDOR US 28"/>
        <s v="AMP SG. AVOCAT  Ep 48"/>
        <s v="AMP SG. ELIOT US 33"/>
        <s v="AMP SG. FARMEC I 38"/>
        <s v="AMP SG. LITU EP 21"/>
        <s v="AMP SG. LUPTATOR SG 11"/>
        <s v="AMP SG. OLAROIU US 25"/>
        <s v="AMP TURNEU"/>
        <s v="ANCUTA"/>
        <s v="ANETA"/>
        <s v="ANGELA"/>
        <s v="Anina(Vi/33I)"/>
        <s v="ANUBIS"/>
        <s v="AP FURIOSO LXIX F64/28B"/>
        <s v="AP FURIOSO LXVIII-F66/6B"/>
        <s v="AP FURIOSO LXX  F65/20B"/>
        <s v="AP NORTH STAR XLIII-6"/>
        <s v="AP NORTH STAR XLIII-62"/>
        <s v="AP NORTH STAR XLIV N29/9"/>
        <s v="AP SG ELAN EP 31"/>
        <s v="AP SG URSULICA AL 19"/>
        <s v="AP SG. ELIMAN AP 3"/>
        <s v="AP SG. LICUTA SG 6"/>
        <s v="ARABELA"/>
        <s v="ARABELLA"/>
        <s v="ARGAN"/>
        <s v="ARGILA , 2015, F,9  C - BZ, CISLAU"/>
        <s v="Armasar monta pubilca As-1 Sabin"/>
        <s v="Armasar monta publica cal dep Al - 42 Ebe _x000a_"/>
        <s v="ARMASAR MONTA PUBLICA DEP.PG.5 CARLOS"/>
        <s v="ARMASAR MONTA PUBLICA DEP.PG.7 LIZADON"/>
        <s v="ASTARTE"/>
        <s v="Astru  (17Va)/64201982105460"/>
        <s v="Atlantic (Gi-42J) / 642019820057650"/>
        <s v="Augustus  (I 60 / R)_x000a_642019820574067_x000a_"/>
        <s v="AURELIA"/>
        <s v="AURORA"/>
        <s v="AVARA JP-52/2004"/>
        <s v="Avas (Pd/2 I)"/>
        <s v="Aventura (24C /Tz)"/>
        <s v="Aventurat ( Cv - 20 J)"/>
        <s v="Avian – 13"/>
        <s v="AVISTA SG-12/2009"/>
        <s v="AZARA"/>
        <s v="Bacardi ( Mt - 3 I)"/>
        <s v="BAKHTIAR"/>
        <s v="Balc / NT-1"/>
        <s v="BALERINA"/>
        <s v="BANA/Fn- 2"/>
        <s v="Bara/KC-1HB"/>
        <s v="Barbu(Tm/31I)000658CA76"/>
        <s v="BARNICE"/>
        <s v="Baros / KJ-24"/>
        <s v="Bega II ( Mt - 5 I)"/>
        <s v="BELISSIMA"/>
        <s v="Benito   (27 C / Va)_x000a_642019820049514_x000a_"/>
        <s v="Bertina (22 O)/642019820054115"/>
        <s v="Bibic"/>
        <s v="Bibilica ( O - 5 I)"/>
        <s v="BILL/Fn-6"/>
        <s v="BIZANT GIDRAN 1 C"/>
        <s v="Bizant Gidran 10"/>
        <s v="BIZANT GIDRAN 4 C"/>
        <s v="Bizant Gidran 9  (Bz / 9 C)_x000a_642019820545483_x000a_"/>
        <s v="BIZAR ( D / Ve 9 )"/>
        <s v="Bobocel (Mp-16J) / 642019820058434"/>
        <s v="BOGDAN"/>
        <s v="Bogdan (Cv-24J) / 642019820365569"/>
        <s v="Bolta/Ip-1HB"/>
        <s v="Bombonel (DO-3J)/642019820365257"/>
        <s v="BOMBONICA"/>
        <s v="BONITA"/>
        <s v="Bonn Ton/14C-Ia"/>
        <s v="BOXA (KC2 / HB)"/>
        <s v="BRAVO"/>
        <s v="Bretona ( Mt - 1 I)"/>
        <s v="BRILIANTA"/>
        <s v="Bucovan-16"/>
        <s v="BUCUR"/>
        <s v="BUM MUM"/>
        <s v="BUNA SEARA"/>
        <s v="Buna/Ip-2HB"/>
        <s v="BURA"/>
        <s v="CABRAL (NU3/HB)"/>
        <s v="CADIN"/>
        <s v="Cal CYGAY 15 ( HITA)"/>
        <s v="Cal cygay 17 ( HI - Q)"/>
        <s v="CAL DAHOMAN XXXIX-49"/>
        <s v="CAL EL-SBAA XII-37"/>
        <s v="CAL GORAL XIX-36"/>
        <s v="CAL MOLID I-55"/>
        <s v="CAL OUSOR IX-46"/>
        <s v="CAL OUSOR IX-81"/>
        <s v="CAL OUSOR IX-84"/>
        <s v="CAL OUSOR IX-86"/>
        <s v="CAL OUSOR X-1"/>
        <s v="CAL PIETROSU X-37"/>
        <s v="CAL PRISLOP X 40"/>
        <s v="CAL PRISLOP X-14"/>
        <s v="CAL PRISLOP X-18"/>
        <s v="CAL PRISLOP X-20"/>
        <s v="CAL PRISLOP X-43"/>
        <s v="CAL PRISLOP X-47"/>
        <s v="CAL PRISLOP X-48"/>
        <s v="CAL SHAGYA LXII-1"/>
        <s v="CAL SHAGYA LXII-2"/>
        <s v="CAL SHAGYA LXII-24"/>
        <s v="CAL SHAGYA LXII-3"/>
        <s v="CAL SHAGYA LXII-6"/>
        <s v="CAL SIGLAVY BAGDADY XV-58"/>
        <s v="CALPRISLOP X-41"/>
        <s v="Calul 285 Ut-62 I IRONIA"/>
        <s v="Calul 287 VI-1I JUCARIA"/>
        <s v="Calul 415 SHAGYA LVI-30"/>
        <s v="Calul 616 N 27-32"/>
        <s v="Calul 621 N 25- 7"/>
        <s v="Calul 706 P XVIII-9"/>
        <s v="Calul 717 G XVI - 104"/>
        <s v="Calul 741 H XX - 58"/>
        <s v="Calul 742 H XXI - 47"/>
        <s v="Calul 744 H XXI  - 54"/>
        <s v="Calul 745 H XXI - 61"/>
        <s v="Calul 750 N XXVIII-19"/>
        <s v="Calul 751 SC XIV-99"/>
        <s v="Calul 752 O IX - 10"/>
        <s v="Calul 758 PI X - 18"/>
        <s v="Calul 764 PI X - 21"/>
        <s v="Calul 767 PI X - 31"/>
        <s v="Calul 810 HADBAN XXXIV - 13"/>
        <s v="Calul 811 MERSUCH XVIII - 119"/>
        <s v="Calul CYGAY"/>
        <s v="Calul DAHOMAN XXXIX -39"/>
        <s v="Calul EL IMAN I"/>
        <s v="Calul EVANTAI"/>
        <s v="Calul Fascinatia"/>
        <s v="Calul FILON"/>
        <s v="Calul FRAM"/>
        <s v="Calul G XIX - 23"/>
        <s v="Calul GAMAN 17"/>
        <s v="Calul GAZAL XVI - 18"/>
        <s v="Calul GIGI"/>
        <s v="Calul HADBAN XXXIV - 14"/>
        <s v="Calul HADBAN XXXVII"/>
        <s v="Calul IRINEL"/>
        <s v="Calul JUVENI"/>
        <s v="Calul KINTA"/>
        <s v="Calul LORENA"/>
        <s v="Calul MAESTOSO XLVII"/>
        <s v="Calul MAGNIFIC"/>
        <s v="Calul MEDUZA"/>
        <s v="Calul MERSUCH XXV"/>
        <s v="Calul MONTANA"/>
        <s v="Calul N 33-18I"/>
        <s v="Calul NATIV"/>
        <s v="Calul NAVOD"/>
        <s v="Calul NEAPOLITANO XXXI"/>
        <s v="Calul NONIUS 25*12"/>
        <s v="Calul NONIUS 31-22"/>
        <s v="Calul NONIUS 34-13"/>
        <s v="Calul NONIUS 34-14"/>
        <s v="Calul O-X"/>
        <s v="Calul PACIENTA"/>
        <s v="Calul PAROLA"/>
        <s v="Calul RAPSOD"/>
        <s v="Calul REDUTA"/>
        <s v="Calul RUSTIC"/>
        <s v="Calul SC XIV-96"/>
        <s v="Calul SHAGYA LXII"/>
        <s v="Calul SIGLAVY - BAGDADY XVII"/>
        <s v="Calul SIGLAVY BAGDADY XIV - 49"/>
        <s v="Calul SIGLAVY C XX"/>
        <s v="Calul T-1I JAR"/>
        <s v="Calul VRAJA NOPTII"/>
        <s v="Calul Vraja Zorilor"/>
        <s v="Can Can (Oc-2 I) /642019820579985"/>
        <s v="CANDIA"/>
        <s v="CARINA IP-5/2008"/>
        <s v="CARLA"/>
        <s v="CARLITA"/>
        <s v="CARMEN"/>
        <s v="CASTRU (IP 4/HB)"/>
        <s v="CEGA (NT 5/HB)"/>
        <s v="CELSI (NT 4/HB)"/>
        <s v="CENAD (KJ 27/HB)"/>
        <s v="CERNICA"/>
        <s v="CICERO (NU 5/HB)"/>
        <s v="CINTEZA"/>
        <s v="CIUTA"/>
        <s v="Comod ( Fc - 2I )/642019820595224"/>
        <s v="CONVERSANO  XXXV"/>
        <s v="Conversano XXIX - 52/00065E66B3"/>
        <s v="Conversano XXIX - 74"/>
        <s v="CONVERSANO XXIX-49"/>
        <s v="CONVERSANO XXIX-58"/>
        <s v="CONVERSANO XXIX-63"/>
        <s v="Conversano XXIX-66/00065ECD9C"/>
        <s v="Conversano XXIX-76/C 29-79"/>
        <s v="CONVERSANO XXIX-78"/>
        <s v="CONVERSANO XXIX-79 F / 00065D99BF"/>
        <s v="CONVERSANO XXIX-83 F / 00065E9784"/>
        <s v="Conversano XXXIV - 5"/>
        <s v="CONVERSANO XXXIV-2"/>
        <s v="Conversano XXXIV-7/ C 34-7"/>
        <s v="Conversano XXXIV-8/C 34-8"/>
        <s v="Conversano XXXV - 16"/>
        <s v="CONVERSANO XXXV - 22"/>
        <s v="CONVERSANO XXXV - 23"/>
        <s v="Conversano XXXV - 27"/>
        <s v="CONVERSANO XXXV - 29"/>
        <s v="CONVERSANO XXXV - 30"/>
        <s v="CONVERSANO XXXV - 31"/>
        <s v="CONVERSANO XXXV - 34"/>
        <s v="CONVERSANO XXXV - 35"/>
        <s v="CONVERSANO XXXV - 36"/>
        <s v="CONVERSANO XXXV - 37"/>
        <s v="CONVERSANO XXXV - 39"/>
        <s v="CONVERSANO XXXV - 40"/>
        <s v="CONVERSANO XXXV- 24"/>
        <s v="Conversano XXXV-11 (C35 / 11 F)"/>
        <s v="Conversano XXXV-13"/>
        <s v="CONVERSANO XXXV-17/2009"/>
        <s v="CONVERSANO XXXV-18 642019820515512"/>
        <s v="Conversano XXXV-6  (C 35 / 6 F)_x000a_642019820191771_x000a_"/>
        <s v="CONVERSANO XXXV-9 / 642019820199800"/>
        <s v="CONVERSANO XXXVII - 1"/>
        <s v="CONVERSANO XXXVII - 2"/>
        <s v="CONVERSANO XXXVII - 3"/>
        <s v="CONVERSANO XXXVII - 4"/>
        <s v="COSITA"/>
        <s v="COZIA"/>
        <s v="CRAITA"/>
        <s v="CRISTIAN"/>
        <s v="CRISTINA"/>
        <s v="CUNUNA"/>
        <s v="CYGAI 45 M / 00065DB18C"/>
        <s v="CYGAJ  I - 20 WADHIR"/>
        <s v="CYGAJ 32 / 31 Cj 32M"/>
        <s v="CYGAJ 42 / Cj 42 M"/>
        <s v="Cygaj 43"/>
        <s v="Cygaj 58"/>
        <s v="CYGAJ 59 ( Cy / 59 M)"/>
        <s v="CYGAJ 62 ( Cy /62 IM )"/>
        <s v="CYGAJ 65  / Cy / 65  M"/>
        <s v="CYGAJ 78 (78M/CY) AMP"/>
        <s v="Cygaj 79 / Vordah (79M/Cy)_x000a_642019820561902_x000a_"/>
        <s v="CYGAJ I - 9 ( THALIA) ( CY I / 9 M ) ( I.M.)"/>
        <s v="Cygaj I-15 / Vidada  (15 M /Cy 1)_x000a_642019820554704_x000a_"/>
        <s v="Cygaj I-17 / Vandana (17 M/Cy 1)_x000a_642019820499576_x000a_"/>
        <s v="Dada   (57 C/ Tz)_x000a_642019820114786_x000a_"/>
        <s v="Dahom an     XXXIX- 91     (D 39/91 R)"/>
        <s v="Dahom an     XXXIX- 92     (D 39/92 R)"/>
        <s v="Dahom an     XXXIX- 93     (D 39/93 R)"/>
        <s v="Dahom an  XXXIX- 94 (D  39- 94 R)/642019820469454"/>
        <s v="DAHOMAN XL - 11"/>
        <s v="DAHOMAN XL - 12"/>
        <s v="DAHOMAN XL - 13, 2016, F , D 40 - 13 R,  RADAUTI"/>
        <s v="DAHOMAN XL - 17"/>
        <s v="DAHOMAN XL - 4"/>
        <s v="DAHOMAN XL - 5"/>
        <s v="DAHOMAN XL - 7"/>
        <s v="DAHOMAN XL - 8"/>
        <s v="DAHOMAN XL - 9"/>
        <s v="DAHOMAN XXXIX - 101"/>
        <s v="Dahoman XXXIX-103  (D 39 / 103 R)_x000a_642019820556844_x000a_"/>
        <s v="Dahoman XXXIX-104  (D 39 / 104 R)_x000a_6420198220561642_x000a_"/>
        <s v="DAHOMAN XXXIX-53/D 39-53 R"/>
        <s v="DAHOMAN XXXIX-59/D 39-59 R"/>
        <s v="DAHOMAN XXXIX-61/D 39 - 61 R"/>
        <s v="DAHOMAN XXXIX-64 / D 39 - 64 R"/>
        <s v="DAHOMAN XXXIX-69/D 39 - 69 R"/>
        <s v="DAHOMAN XXXIX-70/D 39 - 70R"/>
        <s v="Dahoman XXXIX-79/D 39 - 79 R"/>
        <s v="Dahoman XXXIX-89 ( D 39 / 89 R )"/>
        <s v="Dahoman XXXIX-96 (D 39 - 96 R) 642019820626532"/>
        <s v="Daliana   (5 C / Hl)_x000a_642019820611919_x000a_"/>
        <s v="Dama    (Cn / 12 J)_x000a_642019820562303_x000a_"/>
        <s v="Dan   (Cn / 8 J)_x000a_642019820565318_x000a_"/>
        <s v="Daniela   (Gi / 53 J)_x000a_642019820562326_x000a_"/>
        <s v="DAY TIME"/>
        <s v="Dayna"/>
        <s v="DECADA NT-7/2009"/>
        <s v="Decar KJ 29/4B"/>
        <s v="Delfin NU 8/4B"/>
        <s v="Delicat  (Cn / 18 J)_x000a_642019820564481_x000a_"/>
        <s v="Deliciu   (Cn / 11 J)_x000a_642019820562735_x000a_"/>
        <s v="Demona   (Mp / 22 J)_x000a_642019820562587_x000a_"/>
        <s v="Denia   (Mr / 4 J)_x000a_642019820562264_x000a_"/>
        <s v="Derivata-30C-Ck"/>
        <s v="Devita  (19 Va)/642019820105499"/>
        <s v="DIACONI?A ( R / Rt 22 )"/>
        <s v="Dica  (Pr / 3 I)_x000a_6420198206717742_x000a_"/>
        <s v="DIDINA KC-5/2009"/>
        <s v="DILARA"/>
        <s v="Dilema/59 C-SG"/>
        <s v="Diploma  (Cn / 9 J)_x000a_642019820556156_x000a_"/>
        <s v="DIVA ( 26 C - O ) /642019820063943"/>
        <s v="DIVYA 52C/Tz"/>
        <s v="Dolly Love (17 C-Tz)"/>
        <s v="DOLY DEAR"/>
        <s v="Donora  (Dn / 8 J)_x000a_642019820562740_x000a_"/>
        <s v="Dora   (Cn / 14 J)_x000a_642019820561981_x000a_"/>
        <s v="Dorca  (58 C / Tz)_x000a_642019820611578_x000a_"/>
        <s v="Doretta"/>
        <s v="Doroban?  (Cn / 10 J)_x000a_642019820563234_x000a_"/>
        <s v="Dorule?   (Jv / 47 J)_x000a_642019820560316_x000a_"/>
        <s v="DRAGALINA 53C/Tz"/>
        <s v="DUCAT"/>
        <s v="DURU (18 C - O)"/>
        <s v="Eban"/>
        <s v="EBRAIC NU-9/2010"/>
        <s v="ECATERINA"/>
        <s v="ECHER/ Nc -10"/>
        <s v="Eclipsa/Ip-1J"/>
        <s v="Econom (Ag 2/R)"/>
        <s v="Ecou   (A / 2 J)_x000a_642019820562659_x000a_"/>
        <s v="EDERA"/>
        <s v="EDI KC-6/2010"/>
        <s v="EDIL"/>
        <s v="Edip NU  10 HB/2010"/>
        <s v="EDITIA"/>
        <s v="EDITURA"/>
        <s v="EDVINA P-1/2010"/>
        <s v="Efix (P 2-HB)/64"/>
        <s v="EGIPT"/>
        <s v="Egreta   (Pr / 5 I)_x000a_642019820519878_x000a_"/>
        <s v="EL - SBAA XVI - 16"/>
        <s v="EL - SBAA XVI - 17"/>
        <s v="EL IMAN 49 / EI 49 M"/>
        <s v="EL IMAN I - 18 / EI 1 - 18 M"/>
        <s v="EL IMAN I - 21( EI 1/21M)"/>
        <s v="EL IMAN I - 30 ( 30M/EL 1) IM"/>
        <s v="EL IMAN I - 33 - ULZUBRA ( 33M/EI 1)2012/I.M."/>
        <s v="EL IMAN I - 42 WADARA"/>
        <s v="El Iman I - 5"/>
        <s v="EL IMAN I -40 VIDIYA"/>
        <s v="El Iman I-35 / Validaha (35 M / El 1)_x000a_642019820554171_x000a_"/>
        <s v="El Iman I-36 / Vubaidah  (36 M / El 1)_x000a_642019820555913_x000a_"/>
        <s v="El Sbaa 15 - 33 (ES 15 - 33 R) 642019820626700"/>
        <s v="EL SBAA XII-38/ES 12-38 R"/>
        <s v="El- Sbaa XIV-1"/>
        <s v="El- Sbaa XIV-18"/>
        <s v="El- Sbaa XIV-20"/>
        <s v="El- Sbaa XIV-26"/>
        <s v="El Sbaa XIV-29 ( ES 14 - 29 R ) / 642019820348"/>
        <s v="El Sbaa XIV-31 (ES 14 - 31 R) 642019820626328"/>
        <s v="El Sbaa XV - 11 / ES 15 - 11 R"/>
        <s v="El Sbaa XV - 15/ES 15 - 15 R"/>
        <s v="EL SBAA XV - 37"/>
        <s v="EL SBAA XV - 38"/>
        <s v="El Sbaa XV- 30 (ES 15/30 R)"/>
        <s v="El Sbaa XV-17/ES 15 - 17 R"/>
        <s v="El Sbaa XV-20/ES 15 - 20 R"/>
        <s v="El Sbaa XV-28 ( ES 15 / 28 R)"/>
        <s v="EL SBAA XV-4/ES 15 - 4 R"/>
        <s v="EL SBAA XV-6/ES 15 - 6 R"/>
        <s v="EL SBAA XV-8"/>
        <s v="EL SBAA XVI - 14"/>
        <s v="EL SBAA XVI - 18"/>
        <s v="EL SBAA XVI - 23"/>
        <s v="Elada  (Pr / 11 I)_x000a_642019820519918_x000a_"/>
        <s v="ELBA NU-11/2010"/>
        <s v="Elita   (Pr / 8 I)_x000a_642019820504999_x000a_"/>
        <s v="EL-SBAA XIV - 33"/>
        <s v="EL-SBAA XV-14"/>
        <s v="EL-SBAA XVI - 10"/>
        <s v="EL-SBAA XVI - 12"/>
        <s v="EL-SBAA XVI - 7"/>
        <s v="EL-SBAA XVI-11"/>
        <s v="EMA"/>
        <s v="Ema  (Pr / 6 I)_x000a_642019820518590_x000a_"/>
        <s v="EMBLEMA"/>
        <s v="EMIR"/>
        <s v="Emisar/Nc 16"/>
        <s v="EMISIA P-4/2010"/>
        <s v="ENERGIC"/>
        <s v="Enorm"/>
        <s v="Epica   (Pr / 9 I)_x000a_642019820519486_x000a_"/>
        <s v="Epigonia  (It 4 / R)_x000a_642019820545254_x000a_"/>
        <s v="EPILOG; 2020; AMP, Ov 1/R; Jud. Buzau; loc. Rusetu"/>
        <s v="EPOCA"/>
        <s v="EPOLET; 2020; AMP, Ov 3/R; Jud. Buzau; loc. Rusetu"/>
        <s v="Eric"/>
        <s v="Ermina   (Ip / 18 J)_x000a_642019820563437_x000a_"/>
        <s v="Eroic"/>
        <s v="Eros  (O / 9 I)_x000a_642019820518464_x000a_"/>
        <s v="Eruptia"/>
        <s v="Escalop / Jp 59"/>
        <s v="EST"/>
        <s v="ESTETICA"/>
        <s v="ETA"/>
        <s v="ETICA KC-8/2010"/>
        <s v="ETICA/Fr-3 J"/>
        <s v="EUROPA"/>
        <s v="EUSEBIU"/>
        <s v="EXAMEN/B-2J"/>
        <s v="Expert"/>
        <s v="F LXVII 51    F 67 - 51 S"/>
        <s v="FABIA"/>
        <s v="Fachir ( S 2 - HB)"/>
        <s v="Facil (Nu 14 - HB) / 642019820322467"/>
        <s v="FAIMOS"/>
        <s v="FALD  / 2005/ AMP"/>
        <s v="FALIA S-3/2011"/>
        <s v="FANION/F1-22D"/>
        <s v="Farfui ( P 5 - HB) / 642019820377892"/>
        <s v="FAUST"/>
        <s v="Favory  XXXV - 64"/>
        <s v="FAVORY  XXXVI"/>
        <s v="Favory  XXXVI - 3"/>
        <s v="FAVORY  XXXVI- 12"/>
        <s v="FAVORY  XXXVII"/>
        <s v="FAVORY  XXXVII - 11"/>
        <s v="Favory XXXV - 38/F 35-38"/>
        <s v="Favory XXXV-49/F 35-49"/>
        <s v="Favory XXXV-62   (F 35 / 62 F)_x000a_00065EA98F_x000a_"/>
        <s v="Favory XXXVI - 10"/>
        <s v="FAVORY XXXVI - 17"/>
        <s v="FAVORY XXXVI - 18"/>
        <s v="FAVORY XXXVI - 23"/>
        <s v="FAVORY XXXVI - 25"/>
        <s v="Favory XXXVI – 4"/>
        <s v="Favory XXXVI-13   ( F 36 / 13 F)_x000a_642019820372181_x000a_"/>
        <s v="Favory XXXVI-15   (F 36 / 15 F)_x000a_642019820373347_x000a_"/>
        <s v="Favory XXXVI-8 (T 36-8 F) 642019820514677"/>
        <s v="FAVORY XXXVII - 16"/>
        <s v="Favory XXXVII - 18"/>
        <s v="Favory XXXVII - 19"/>
        <s v="FAVORY XXXVII - 21"/>
        <s v="FAVORY XXXVII - 25, 2016, M , F 37 - 25 F, SAMBATA DE JOS"/>
        <s v="FAVORY XXXVII - 26"/>
        <s v="FAVORY XXXVII - 27"/>
        <s v="FAVORY XXXVII - 31"/>
        <s v="Favory XXXVII - 5"/>
        <s v="Favory XXXVII-15 (F 37 / 15 F)_x000a_642019820373156_x000a_"/>
        <s v="FAVORY XXXVII-29"/>
        <s v="FAVORY XXXVII-30"/>
        <s v="FAVORY XXXXVII - 23"/>
        <s v="Faza ( Of 1 - HB)"/>
        <s v="FEDELES ( I 32/D)"/>
        <s v="Felicia"/>
        <s v="Felix"/>
        <s v="FERICIT"/>
        <s v="Fidela"/>
        <s v="Fifi"/>
        <s v="FILIP"/>
        <s v="Finlanda"/>
        <s v="FINUTA"/>
        <s v="FIOR"/>
        <s v="Firav"/>
        <s v="Firuta"/>
        <s v="Flavia"/>
        <s v="Flit"/>
        <s v="FLORA"/>
        <s v="FLORICEL"/>
        <s v="Florio"/>
        <s v="FLOTOR"/>
        <s v="FN-18I"/>
        <s v="FORD"/>
        <s v="FORD GUT"/>
        <s v="FRAG"/>
        <s v="FRAGUTA"/>
        <s v="FRANC / 2006/ AMP"/>
        <s v="FRANCESCA"/>
        <s v="FRANCESCA I-45/2010"/>
        <s v="FRED"/>
        <s v="FRED F-21D / 00065E9D80"/>
        <s v="FRESH"/>
        <s v="FREZIA"/>
        <s v="Frezian"/>
        <s v="FRIDA"/>
        <s v="FUGAR"/>
        <s v="Funar"/>
        <s v="FURIOSO  LXIX - 19"/>
        <s v="FURIOSO  LXVIII - 28"/>
        <s v="FURIOSO  LXVIII - 29"/>
        <s v="FURIOSO  LXVIII - 30"/>
        <s v="FURIOSO  LXX - 32"/>
        <s v="FURIOSO LXIV-24"/>
        <s v="Furioso LXIX -  25"/>
        <s v="FURIOSO LXIX  -20"/>
        <s v="Furioso LXIX - 23"/>
        <s v="Furioso LXIX - 24"/>
        <s v="Furioso LXIX - 29"/>
        <s v="FURIOSO LXIX - 32"/>
        <s v="FURIOSO LXIX - 34"/>
        <s v="Furioso LXIX-13 ( F 69 / 13 R)_x000a_642019820547709_x000a_"/>
        <s v="Furioso LXV - 33"/>
        <s v="FURIOSO LXV-23 00065DCA6E"/>
        <s v="Furioso LXV-27"/>
        <s v="Furioso LXV-46"/>
        <s v="FURIOSO LXVI-13"/>
        <s v="FURIOSO LXVI-21"/>
        <s v="Furioso LXVI-31"/>
        <s v="FURIOSO LXVII-15 / 00065EBE31"/>
        <s v="Furioso LXVII-23"/>
        <s v="Furioso LXVII-24"/>
        <s v="Furioso LXVII-33"/>
        <s v="Furioso LXVII-37"/>
        <s v="Furioso LXVII-49"/>
        <s v="Furioso LXVII-50"/>
        <s v="Furioso LXVIII  - 33"/>
        <s v="Furioso LXVIII  - 34"/>
        <s v="Furioso LXVIII -  36"/>
        <s v="FURIOSO LXVIII - 35"/>
        <s v="FURIOSO LXVIII - 38"/>
        <s v="Furioso LXVIII -32"/>
        <s v="Furioso LXVIII-16"/>
        <s v="Furioso LXVIII-2"/>
        <s v="Furioso LXVIII-20"/>
        <s v="Furioso LXVIII-4"/>
        <s v="Furioso LXVIII-6"/>
        <s v="Furioso LXVIII-8"/>
        <s v="Furioso LXVIII-9"/>
        <s v="Furioso LXX  - 34"/>
        <s v="Furioso LXX -  37"/>
        <s v="Furioso LXX -  38"/>
        <s v="FURIOSO LXX - 29"/>
        <s v="Furioso LXX - 36"/>
        <s v="FURIOSO LXX - 40"/>
        <s v="Furioso LXX -33"/>
        <s v="FURIOSO LXX -41"/>
        <s v="Furioso LXX-25  (F 70 / 25 R)_x000a_642019820546715_x000a_"/>
        <s v="Furioso LXX-4"/>
        <s v="Furioso LXXI  - 1"/>
        <s v="Furioso LXXI  - 2"/>
        <s v="FURIOSO LXXI - 5"/>
        <s v="FURIOSO LXXI - 7"/>
        <s v="FURIOSO LXXI - 8"/>
        <s v="Furioso LXXII  - 2"/>
        <s v="Furioso LXXII  - 3"/>
        <s v="G XLIV - 32T"/>
        <s v="G XLVII"/>
        <s v="G XLVIII"/>
        <s v="Ga m an      II- 8     (G      2- 8 L)/986000003703394"/>
        <s v="Ga m an      II- 9     (G      2- 9 L)/98000003685275"/>
        <s v="Ga m an    II- 10    (G     2- 10 L)/98000003288713"/>
        <s v="Ga zal XVIII- 14 ( G 18/14 R)"/>
        <s v="GAIA"/>
        <s v="GALATA I-40/2010"/>
        <s v="GALBEN"/>
        <s v="GALIA"/>
        <s v="GALIA P-8/2012"/>
        <s v="GALILEO"/>
        <s v="GALON"/>
        <s v="GALUS NU-18/2012"/>
        <s v="GAMA NU-19/2012"/>
        <s v="GAMAN II -17"/>
        <s v="GAMAN II 23"/>
        <s v="GAMAN II 24"/>
        <s v="GAMAN II 25"/>
        <s v="GAMAN II 29"/>
        <s v="GAMAN II 30"/>
        <s v="GAMAN II 31"/>
        <s v="GAMAN II 5"/>
        <s v="GAMAN II 7"/>
        <s v="GAMAN II-12"/>
        <s v="GAMAN II-13"/>
        <s v="GAMAN II-14"/>
        <s v="GAMAN II-16"/>
        <s v="GAMAN II-18"/>
        <s v="GAMAN II-19"/>
        <s v="GAMAN II-33"/>
        <s v="GAMAN II-34"/>
        <s v="GARDA NU-20/2012"/>
        <s v="GARENA"/>
        <s v="GAROU S-5/2012"/>
        <s v="GASPAR P-10/2012"/>
        <s v="GAZA"/>
        <s v="GAZA OC-1/2012"/>
        <s v="GAZAL XIX - 22( THOR)/AMP/2011/(22M/G19), 642019820437446"/>
        <s v="GAZAL XIX - 23(UTHIFA)/201/IM/(23M/G19)/642019820560433"/>
        <s v="GAZAL XIX - 24 - ULTHOOMA ( 24M/G19) /2012/IM"/>
        <s v="GAZAL XIX - 25  - UMILAHA ( 25M/G19) /2012/IM"/>
        <s v="GAZAL XIX - 32 WHATIBA"/>
        <s v="Gazal XIX-30 / Volcan  (30 M / G 19)_x000a_642019820552767_x000a_"/>
        <s v="Gazal XIX-31 / Vasfiye (31 M / G 19)_x000a_642019820570942_x000a_"/>
        <s v="Gazal XIX-8/G 19-8 M"/>
        <s v="GAZAL XVI - 23 / G 16 -23 M"/>
        <s v="GAZAL XVI - 41/ G 16 - 41 M"/>
        <s v="GAZAL XVII - 3 ( AMP)"/>
        <s v="GAZAL XVII -11/G 17 - 11R"/>
        <s v="GAZAL XVII-16"/>
        <s v="GAZAL XVII-4"/>
        <s v="GAZAL XVII-8/G 17 - 8 R"/>
        <s v="Gazal XVIII -15 ( G 18 - 15R ) / 6420198203815"/>
        <s v="Gazal XVIII-12 ( G 18 / 12 R )"/>
        <s v="Gazal XVIII-3/G 18-3 R"/>
        <s v="Gazal XVIII-5 ( G 18 / 5 R )"/>
        <s v="Gazal XVIII-6/G 18-6 R"/>
        <s v="Gazal XVIII-8/G 18-8 R"/>
        <s v="GAZAL XX - 17 (17 M / G 20 )"/>
        <s v="GAZAL XX - 2 ( G 20 / 2M)"/>
        <s v="GAZAL XX - 3 /(G20/3M)"/>
        <s v="Gazal XX-24 / Vaminaha (24M/G20)_x000a_642019820554664_x000a_"/>
        <s v="GAZAL XX-7"/>
        <s v="GAZAL XXI - 10"/>
        <s v="GAZAL XXI - 2"/>
        <s v="GAZAL XXI - 5"/>
        <s v="GAZAL XXI - 7 (Administrare: 07-08-2019)"/>
        <s v="GAZAL XXI - 8"/>
        <s v="GAZAL XXII - 2"/>
        <s v="GAZELA S-7/2012"/>
        <s v="GEBILA"/>
        <s v="GEMINA"/>
        <s v="GENEZA"/>
        <s v="GEOGRAF"/>
        <s v="GERO"/>
        <s v="GIACOMO (I 42 - R) / 642019820059666"/>
        <s v="Gicu"/>
        <s v="Gidran L - 2"/>
        <s v="Gidran L-1"/>
        <s v="Gidran L-3"/>
        <s v="GIDRAN L-6"/>
        <s v="Gidran LI - 3"/>
        <s v="Gidran LI-6C"/>
        <s v="Gidran LI-7"/>
        <s v="GIDRAN LII - 2"/>
        <s v="GIDRAN LIII-1"/>
        <s v="GIDRAN LV - 2"/>
        <s v="Gidran XLII - 51"/>
        <s v="GIDRAN XLII-48C"/>
        <s v="GIDRAN XLIII - 54 C"/>
        <s v="GIDRAN XLIII - 57 C"/>
        <s v="GIDRAN XLIII-41"/>
        <s v="GIDRAN XLIII-55C"/>
        <s v="GIDRAN XLIV"/>
        <s v="Gidran XLIV - 22"/>
        <s v="Gidran XLIV-64"/>
        <s v="Gidran XLIV-67    (G 44/67 C)_x000a_642019820547084_x000a_"/>
        <s v="Gidran XLIV-68    (G 44/68 C)_x000a_642019820547591_x000a_"/>
        <s v="Gidran XLIV-69     (G 44/69 C)_x000a_642019820547712_x000a_"/>
        <s v="GIDRAN XLIV-9"/>
        <s v="GIDRAN XLIX - 5"/>
        <s v="GIDRAN XLIX - 6"/>
        <s v="Gidran XLIX-3C"/>
        <s v="GIDRAN XLVII - 12 C"/>
        <s v="GIDRAN XLVII - 18"/>
        <s v="GIDRAN XLVII - 19"/>
        <s v="GIDRAN XLVII - 20"/>
        <s v="GIDRAN XLVII - 26"/>
        <s v="Gidran XLVII-15"/>
        <s v="Gidran XLVII-22C"/>
        <s v="GIDRAN XLVII-23"/>
        <s v="Gidran XLVIII-4C"/>
        <s v="Gidran XLVIII-5"/>
        <s v="Gidran XXXIX - 69"/>
        <s v="GIGOLO ( Pr-33)"/>
        <s v="GILDRAN L - 8"/>
        <s v="GILDRAN LI - 9"/>
        <s v="GILDRAN LIII - 2"/>
        <s v="GILDRAN LV -3"/>
        <s v="GINGASA"/>
        <s v="GIPSI"/>
        <s v="GIULIA"/>
        <s v="GLADIATOR II; 2020; AMP, A 2/R; Jud. Buzau; loc. Rusetu"/>
        <s v="GLOSA I-18/2006"/>
        <s v="Go ra l XX- 11 (G 20/11 L)"/>
        <s v="Go ra l XXI- 1 (G 21/1L)"/>
        <s v="Go ra l XXI- 3 (G 21/3L)"/>
        <s v="GOLIA"/>
        <s v="GOLIAT"/>
        <s v="GOLOGAN (Fn 1 - R) / 642019820046868"/>
        <s v="GOMERA"/>
        <s v="GOMEZ"/>
        <s v="GORAL XIX-45 / G 19 - 45 L"/>
        <s v="GORAL XIX-54"/>
        <s v="GORAL XX - 49"/>
        <s v="GORAL XX 33"/>
        <s v="GORAL XX 34"/>
        <s v="GORAL XX 36"/>
        <s v="GORAL XX 42"/>
        <s v="Goral XX-1/G 20 - 1 L"/>
        <s v="Goral XX-13 ( G 20 - 13L) / 986000003698855"/>
        <s v="Goral XX-14 ( G 20 - 14 L) / 986000003703006"/>
        <s v="GORAL XX-17"/>
        <s v="GORAL XX-19"/>
        <s v="Goral XX-2/G 20 - 2 L"/>
        <s v="GORAL XX-20"/>
        <s v="GORAL XX-21"/>
        <s v="GORAL XX-23"/>
        <s v="GORAL XX-24"/>
        <s v="GORAL XX-25"/>
        <s v="Goral XX-27   (G 20 / 27 L)_x000a_642019820557076_x000a_"/>
        <s v="Goral XX-28    (G 20 / 28 L)_x000a_64201982055857_x000a_"/>
        <s v="Goral XX-4/G 29 - 4 L"/>
        <s v="Goral XX-8 ( G 20 / 8 L )"/>
        <s v="Goral XX-9    (G 20 - 9 L )"/>
        <s v="Goral XXI - 9 ( G 21-9L) / 986000003685789"/>
        <s v="GORAL XXI 35"/>
        <s v="GORAL XXI 37"/>
        <s v="GORAL XXI 43"/>
        <s v="GORAL XXI 47"/>
        <s v="GORAL XXI 50"/>
        <s v="GORAL XXI 51"/>
        <s v="GORAL XXI 52"/>
        <s v="GORAL XXI 53"/>
        <s v="Goral XXI-12 ( G 21-12 L) / 986000003679385"/>
        <s v="GORAL XXI-22"/>
        <s v="Goral XXI-26  (G 21 / 26 L)_x000a_642019820557913_x000a_"/>
        <s v="Goral XXI-27  (G 21 / 27 L)_x000a_642019820559292_x000a_"/>
        <s v="Goral XXI-28    (G 21 / 28 L)_x000a_642019820566498_x000a_"/>
        <s v="Goral XXI-31   (G 21 / 31 L)_x000a_642019820553626_x000a_"/>
        <s v="Goral XXI-34  (G 21 / 34 L)_x000a_642019820566061_x000a_"/>
        <s v="GORUN"/>
        <s v="Grande/F1 D"/>
        <s v="GRANICER"/>
        <s v="GRANIT"/>
        <s v="GRATIA"/>
        <s v="HABIBI"/>
        <s v="HADBAN XXXV-19"/>
        <s v="HADBAN XXXVI - 2 (H 36 / 3M)"/>
        <s v="Hadban XXXVII - 3/H 37 - 3 R"/>
        <s v="HADBAN XXXVII - 33"/>
        <s v="HADBAN XXXVII - 37"/>
        <s v="HADBAN XXXVII - 38"/>
        <s v="HADBAN XXXVII - 41"/>
        <s v="HADBAN XXXVII - 44"/>
        <s v="HADBAN XXXVII - 45"/>
        <s v="HADBAN XXXVII - 46"/>
        <s v="Hadban XXXVII - 5/H 37 - 5 R"/>
        <s v="Hadban XXXVII-11 ( H 37 / 11 R )"/>
        <s v="Hadban XXXVII-13/H 37 - 13R"/>
        <s v="Hadban XXXVII-21 ( H 37 -21 R ) / 642019820468"/>
        <s v="Hadban XXXVII-23 ( H 38 - 23 R ) / 64201982038"/>
        <s v="Hadban XXXVII-26 (H 37 - 26 R) 642019820626950"/>
        <s v="Hadban XXXVII-32  (H 37 / 32 R)_x000a_642019820556861_x000a_"/>
        <s v="HADBAN XXXVII-6"/>
        <s v="HADBAN XXXVIII - 2 ( H 38/2M)"/>
        <s v="HADBAN XXXVIII - 21 (21 M / H 38) IM"/>
        <s v="HADBAN XXXVIII - 25(TIBERIU) 2011/AMP/(25M/H38) / 642019820411781"/>
        <s v="HADBAN XXXVIII - 26 ( TATIANA ) ( H38/26M) - I.M."/>
        <s v="HADBAN XXXVIII - 27 /UKHATAAR(27M/H38)/AMP"/>
        <s v="HADBAN XXXVIII - 28 - UFATIMA (28M/H38)/2012/IM"/>
        <s v="HADBAN XXXVIII - 29 - USRA ( 29M/H38) /2012/ I.M."/>
        <s v="HADBAN XXXVIII - 30 VAHIT"/>
        <s v="HADBAN XXXVIII - 33 WUTAIBA"/>
        <s v="Hadban XXXVIII - 4"/>
        <s v="HADBAN XXXVIII - 5 ( H 38/5M)"/>
        <s v="HADBAN XXXVIII - 7 / H 38 - 7 M"/>
        <s v="Hadia/54 C-SG"/>
        <s v="HARIETA"/>
        <s v="HARNIC"/>
        <s v="Harpa   (OF 3 / HB)_x000a_642019820529051_x000a_"/>
        <s v="HASAN"/>
        <s v="Hatice"/>
        <s v="HAVANA"/>
        <s v="Hazlia  (OC 4 / HB)_x000a_6420198205251187_x000a_"/>
        <s v="HEBI ZOU"/>
        <s v="HECTOR"/>
        <s v="HEIDY"/>
        <s v="HELGA"/>
        <s v="HELIOS"/>
        <s v="Hera  (OC 3 / HB)_x000a_642019820528636_x000a_"/>
        <s v="HERCULE"/>
        <s v="HERMINA"/>
        <s v="HEROINA"/>
        <s v="HEROLD"/>
        <s v="HERTA"/>
        <s v="HIT"/>
        <s v="HOL/48C-SG"/>
        <s v="HOLLY"/>
        <s v="HONDA"/>
        <s v="HOP UT-59I /  00065D7871"/>
        <s v="HORA"/>
        <s v="HORN"/>
        <s v="Hornica/38 C-Cz"/>
        <s v="HORTENSIA"/>
        <s v="HOTARAT"/>
        <s v="HOTU"/>
        <s v="HROBY XXI-92/00064DC594"/>
        <s v="Hroby XXII - 21"/>
        <s v="HROBY XXII-27"/>
        <s v="HROBY XXII-33/H 23 - 33L"/>
        <s v="Hroby XXIII - 24"/>
        <s v="HROBY XXIII-20/H 23 - 20 L"/>
        <s v="Hroby XXIII-29/H 23 - 29 L"/>
        <s v="Hroby XXIII-31/H 23 - 32 L"/>
        <s v="Hroby XXIII-32/H 23 - 32 L"/>
        <s v="Hroby XXIII-36/H 23 - 36 L"/>
        <s v="Hroby XXIII-37/H 23 - 37 L"/>
        <s v="Hroby XXIII-38 / H 23 - 38 L"/>
        <s v="Hroby XXIII-40/H 23 - 40 L"/>
        <s v="HROBY XXIV 13"/>
        <s v="HROBY XXIV 14"/>
        <s v="HROBY XXIV 43"/>
        <s v="HROBY XXIV 47"/>
        <s v="HROBY XXIV 50"/>
        <s v="HROBY XXIV 52"/>
        <s v="Hroby XXIV-1 / H 24 - 1 L"/>
        <s v="Hroby XXIV-11 ( H 24 - 11 L )"/>
        <s v="Hroby XXIV-19 ( H 24 - 19L) / 986000003703948"/>
        <s v="Hroby XXIV-2/H 24 - 2 L"/>
        <s v="Hroby XXIV-20 ( H 24-20 L) / 986000003536516"/>
        <s v="Hroby XXIV-23 ( H 24-23 L) / 986000003703047"/>
        <s v="Hroby XXIV-24 ( H 24-24L) / 986000003683939"/>
        <s v="HROBY XXIV-29"/>
        <s v="Hroby XXIV-3/H 24 - 3 L"/>
        <s v="HROBY XXIV-30"/>
        <s v="HROBY XXIV-32"/>
        <s v="HROBY XXIV-34"/>
        <s v="Hroby XXIV-39   (H 24 / 39 L)_x000a_642019820559242_x000a_"/>
        <s v="Hroby XXIV-4/H 24 - 4 L"/>
        <s v="Hroby XXIV-40   (H 24 / 40 L)_x000a_642019820561906_x000a_"/>
        <s v="Hroby XXIV-5   (H 24 - 5 L)"/>
        <s v="Hroby XXIV-6 ( H 24 / 6 L)"/>
        <s v="Hroby XXIV-8 ( H 24 / 8 L )"/>
        <s v="Hroby XXIV-9 ( H 24 / 9 L )"/>
        <s v="HROBY XXV - 33"/>
        <s v="HROBY XXV - 36"/>
        <s v="HROBY XXV - 37"/>
        <s v="HROBY XXV - 38"/>
        <s v="HROBY XXV 14"/>
        <s v="HROBY XXV 15"/>
        <s v="HROBY XXV 16"/>
        <s v="HROBY XXV 17"/>
        <s v="HROBY XXV 18"/>
        <s v="HROBY XXV 21"/>
        <s v="HROBY XXV 24"/>
        <s v="HROBY XXV 25"/>
        <s v="HROBY XXV 26"/>
        <s v="HROBY XXV 30"/>
        <s v="Hroby XXV-1  (H 25 / 1 L)_x000a_642019820561052_x000a_"/>
        <s v="Hroby XXV-2  ( H 25 / 2 L)_x000a_642019820551107_x000a_"/>
        <s v="Hroby XXV-9  (H 25 / 9 L)_x000a_642019820566928_x000a_"/>
        <s v="HROBY XXVI - 1"/>
        <s v="IACOBIN I-6L / 000658D957"/>
        <s v="Iacovin EX 16/R"/>
        <s v="IAMAL"/>
        <s v="IAPET"/>
        <s v="IARNA"/>
        <s v="Iasmin"/>
        <s v="IATAC / Jp-54"/>
        <s v="IBN GALAL I - 17 / I - 1-17M"/>
        <s v="Ibn Galal I - 34"/>
        <s v="IBN GALAL II - 10 / I2 - 10 M"/>
        <s v="IBN GALAL II - 34  / G 2/34M"/>
        <s v="IBN GALAL II - 36  / G 2 / 36 )"/>
        <s v="IBN GALAL II - 4 / I 2 - 4 M"/>
        <s v="IBN GALAL II 18 / I 2 - 18 M"/>
        <s v="IBN GALAL II 26  / I 2 - - 26 M."/>
        <s v="IBN GALAL II 3/I 2-3M"/>
        <s v="IBN GALAL II 39 ( G 2 / 2 M)"/>
        <s v="Ibn Galal II-17/I 2-17 M"/>
        <s v="IBN GALAL II-37"/>
        <s v="IBN GALAL II-42"/>
        <s v="Ibn-Galal I-19"/>
        <s v="Ibric AI – 35/R"/>
        <s v="IEPE MAMA 733/MG -74"/>
        <s v="IEREMIA"/>
        <s v="IETIPA"/>
        <s v="IEZER"/>
        <s v="ILA?CU (Ag 5-R) / 642019820213864"/>
        <s v="ILIOARA; 2020; IM, Ov 5/R; Jud. Buzau; loc. Rusetu"/>
        <s v="ILIUTA"/>
        <s v="IM  FURIOSO LXIX - 9   F.69 - 9/ HB"/>
        <s v="IM  SG  AGITA  Lr 9/R"/>
        <s v="IM  SG  LINIA  Lr  5/R"/>
        <s v="IM  SG ELDIRA  Lc 2/R"/>
        <s v="IM  SG EPOLETA  Lr 6/R"/>
        <s v="IM  SG IANUSA Lr 8/R"/>
        <s v="IM  SG ILINA  It 9/R"/>
        <s v="IM  SG LIMITROFA  I  69/R"/>
        <s v="IM  SG SELENA  Us 52/R"/>
        <s v="IM  SG. AGROMA  Ep  44"/>
        <s v="IM  SG. FALEZA  Us 44"/>
        <s v="IM  SG. FOBIA  As  45"/>
        <s v="IM  SG. ILDIKO  I 53"/>
        <s v="IM  SG. INDIANA  Ep  47"/>
        <s v="IM  SG. IOVANA Ep 43"/>
        <s v="IM  SG. ISBANDA   Ag  29"/>
        <s v="IM  SG. LIBROZA  Ag  25"/>
        <s v="IM  SG. LITUANIA Ag  24"/>
        <s v="IM  SG. OMIDA  Ep 42"/>
        <s v="IM 773 G XLII-45"/>
        <s v="IM 774 G XLIII-48"/>
        <s v="IM 775 G XLIII-49"/>
        <s v="IM 776 GXLVII-8"/>
        <s v="IM FURIOSO  LXX -14  F. 70 - 14/ HB"/>
        <s v="IM FURIOSO LXIV -32/527"/>
        <s v="IM FURIOSO LXIV 37/537"/>
        <s v="IM FURIOSO LXIV-33/531"/>
        <s v="IM FURIOSO LXIX -3"/>
        <s v="IM FURIOSO LXIX-14   F.69-14/R"/>
        <s v="IM FURIOSO LXIX-15  F.69-15/R"/>
        <s v="IM FURIOSO LXIX-2"/>
        <s v="IM FURIOSO LXV -35/549"/>
        <s v="IM FURIOSO LXV-21/523"/>
        <s v="IM FURIOSO LXV-34/547"/>
        <s v="IM FURIOSO LXVI -11/520"/>
        <s v="IM FURIOSO LXVI -15/522"/>
        <s v="IM FURIOSO LXVI -20/533"/>
        <s v="IM FURIOSO LXVII - 13/526"/>
        <s v="IM FURIOSO LXVII - 16/532"/>
        <s v="IM FURIOSO LXVII -27/543"/>
        <s v="IM FURIOSO LXVII-11/521"/>
        <s v="IM FURIOSO LXVII-28/546"/>
        <s v="IM FURIOSO LXVII-41/555"/>
        <s v="IM FURIOSO LXVII-42/57"/>
        <s v="IM FURIOSO LXVII-44"/>
        <s v="IM FURIOSO LXVIII-17"/>
        <s v="IM FURIOSO LXVIIM -29/550"/>
        <s v="IM FURIOSO LXX - 15  F. 70 - 15/ HB"/>
        <s v="IM NORTH STAR XLII -11/530"/>
        <s v="IM NORTH STAR XLII -21/544"/>
        <s v="IM NORTH STAR XLII-27/552"/>
        <s v="IM NORTH STAR XLII-32/556"/>
        <s v="IM NORTH STAR XLIII - 19/525"/>
        <s v="IM NORTH STAR XLIII -34/541"/>
        <s v="IM NORTH STAR XLIII-11/516"/>
        <s v="IM NORTH STAR XLIII-36/542"/>
        <s v="IM NORTH STAR XLIII-44/548"/>
        <s v="IM NORTH STAR XLIII-5/518"/>
        <s v="IM NORTH STAR XLIV - 11  Z.44 - 11 /HB"/>
        <s v="IM NORTH STAR XLIV - 12  Z.44 - 12/ R"/>
        <s v="IM NORTH STAR -XLIV-2"/>
        <s v="IM SG  GLANDA  US 48"/>
        <s v="IM SG AVALANSA  AG 19"/>
        <s v="IM SG AVISTA II  EP 41"/>
        <s v="IM SG ELDA  AT 4"/>
        <s v="IM SG ELEMENTA     I 57 /R"/>
        <s v="IM SG ELEONORA TD 2"/>
        <s v="IM SG ELINA AG 12"/>
        <s v="IM SG EPICA US 14"/>
        <s v="IM SG EPISTOLA SG 18"/>
        <s v="IM SG FRESCA I 50"/>
        <s v="IM SG GLASTRA  I 49"/>
        <s v="IM SG IACVINA  I 65"/>
        <s v="IM SG IDEEA JP 50"/>
        <s v="IM SG ILA  AP 22"/>
        <s v="IM SG IMELDA AL 46"/>
        <s v="IM SG IONELA  NC 7"/>
        <s v="IM SG ITA  AT 24"/>
        <s v="IM SG IULIANA AT 2"/>
        <s v="IM SG LIBELULA JP 61"/>
        <s v="IM SG LICENTA I 47"/>
        <s v="IM SG LICOAREA Al 43"/>
        <s v="IM SG LIMITA  AL 57"/>
        <s v="IM SG LINGURITA  I 62"/>
        <s v="IM SG LINODORA EP 38"/>
        <s v="IM SG LUDMILA  SG 30"/>
        <s v="IM SG LUMII  AT 17"/>
        <s v="IM SG ORICA AG 20"/>
        <s v="IM SG OTILIA SG 18"/>
        <s v="IM SG SGITATA US 7"/>
        <s v="IM SG. AGERA EP 33"/>
        <s v="IM SG. ECORA US 26"/>
        <s v="IM SG. ELODIA EP 12"/>
        <s v="IM SG. ELVIRA EP 24"/>
        <s v="IM SG. EPITETA  Td 5"/>
        <s v="IM SG. FABIA I 43"/>
        <s v="IM SG. GLADIOLA I 33"/>
        <s v="IM SG. GLINA FU 8"/>
        <s v="IM SG. GLORIA FU 11"/>
        <s v="IM SG. GONDOLA I 39"/>
        <s v="IM SG. ILBANA EP 14"/>
        <s v="IM SG. ILINCA EP 23"/>
        <s v="IM SG. IOLANDA EP 32"/>
        <s v="IM SG. IOLIA AP 1"/>
        <s v="IM SG. IONUTA US 20"/>
        <s v="IM SG. IUPCA AG 1"/>
        <s v="IM SG. LIMONA   SG 2"/>
        <s v="IM SG. LIMONADA Nc 5"/>
        <s v="IM SG. LINA Al 37"/>
        <s v="IM SG. LINIOARA EP 34"/>
        <s v="IM SG. LIZICA EP 20"/>
        <s v="IM SG. LUXITA AP 2"/>
        <s v="IM SG. MODA I 19"/>
        <s v="IM SG. OLIVIA SG 8"/>
        <s v="IM SG. ONITA EP 35"/>
        <s v="IM SG. OTAVA Ub 29"/>
        <s v="IM SG. SELMA EL 5"/>
        <s v="IM SG.GEPETA I 46"/>
        <s v="IM SG.ISTEATA AT 6"/>
        <s v="IMAS"/>
        <s v="Imbold EX 15/R"/>
        <s v="Imens"/>
        <s v="Impuls/At 11"/>
        <s v="INA; 2020; IM, Ov 2/R; Jud. Buzau; loc. Rusetu"/>
        <s v="INCITAO  IX - 1"/>
        <s v="INCITATO  XI - 2"/>
        <s v="Incitato II - 9"/>
        <s v="INCITATO II-15/2000"/>
        <s v="INCITATO II-22/I 2-21 HB"/>
        <s v="Incitato IV - 1 /  I 4-1HB"/>
        <s v="Incitato IV - 4 /2010"/>
        <s v="Incitato IV-10 / I 4-10HB"/>
        <s v="Incitato IV-15 (I4/15HB)"/>
        <s v="Incitato IV-16/2008"/>
        <s v="INCITATO IV-26/2011"/>
        <s v="Incitato IV-27"/>
        <s v="INCITATO IV-28"/>
        <s v="INCITATO IV-30"/>
        <s v="Incitato IV-4 / I 4 - 4 HB"/>
        <s v="Incitato IV-6 / I 4 - 6 HB"/>
        <s v="Incitato IV-9 / I 4-9HB"/>
        <s v="INCITATO IX-1"/>
        <s v="INCITATO IX-3"/>
        <s v="INCITATO IX-4"/>
        <s v="INCITATO IX-5"/>
        <s v="INCITATO IX-6"/>
        <s v="INCITATO IX-7"/>
        <s v="INCITATO IX-8"/>
        <s v="India/Z-16 J"/>
        <s v="INEU"/>
        <s v="INGRID; 2020; AMP, Eo 3/R; Jud. Buzau; loc. Rusetu"/>
        <s v="INOCENTA"/>
        <s v="INOCENTIU"/>
        <s v="INOX"/>
        <s v="INTIM O-3J/2006"/>
        <s v="IONATAN"/>
        <s v="IORDAN O2-J / 00065DBEA5"/>
        <s v="IRAK/Z 13J"/>
        <s v="IRENA"/>
        <s v="IRINA"/>
        <s v="IRIS"/>
        <s v="ISAAK; 2020; AMP, Ei 14/R; Jud. Buzau; loc. Rusetu"/>
        <s v="Iscusit/Us-11R 642019820225784"/>
        <s v="Isoscel 3/R"/>
        <s v="ISPAS"/>
        <s v="ISPAS; 2020; AMP, I 85/R; Jud. Buzau; loc. Rusetu"/>
        <s v="IULIU"/>
        <s v="IUNG (Us 19/R)"/>
        <s v="IUSTIAN"/>
        <s v="IUSTINIAN"/>
        <s v="Iute/O-4J"/>
        <s v="IUTE; 2020; AMP, Eo 2/R; Jud. Buzau; loc. Rusetu"/>
        <s v="Iuve"/>
        <s v="JABIR"/>
        <s v="JAD"/>
        <s v="JANET"/>
        <s v="JDER"/>
        <s v="KALIF"/>
        <s v="KAPA"/>
        <s v="KARAMEL"/>
        <s v="KARMA"/>
        <s v="KARO"/>
        <s v="Katiusa/D-K 62"/>
        <s v="KAZACIOC"/>
        <s v="KIA"/>
        <s v="KINA"/>
        <s v="KINAN"/>
        <s v="KIRRA"/>
        <s v="KISS ME"/>
        <s v="KITTY"/>
        <s v="Koheilan LXII-1/K 42 - 1 R"/>
        <s v="Koheilan XL - 10/K 60 - 10 R"/>
        <s v="KOHEILAN XL - 25"/>
        <s v="KOHEILAN XL -6/K 40 - 6R"/>
        <s v="Koheilan XL-15/K 40 - 15 R"/>
        <s v="Koheilan XL-19 (K 40 - 19 R) 642019820626381"/>
        <s v="KOHEILAN XL-2/K 40 - 2 R"/>
        <s v="Koheilan XL-23 ( K 40 / 23 R )_x000a_642019820552478_x000a_"/>
        <s v="Koheilan XL-24    (K 40 / 24 R)_x000a_642019820559992_x000a_"/>
        <s v="Koheilan XL-8/K 40 - 8 R"/>
        <s v="KOHEILAN XLI-2/00065DB41E"/>
        <s v="KOHEILAN XLII - 24"/>
        <s v="KOHEILAN XLII - 31"/>
        <s v="KOHEILAN XLII - 36"/>
        <s v="KOHEILAN XLII - 38"/>
        <s v="KOHEILAN XLII - 43"/>
        <s v="KOHEILAN XLII (K XXXIX-25)/K 39-25 R"/>
        <s v="Koheilan XLII- 10 (K 42/10R)"/>
        <s v="Koheilan XLII- 12 (K 42/12R)"/>
        <s v="Koheilan XLII -19 (K 42 - 19 R) 642019820468148"/>
        <s v="KOHEILAN XLII -40"/>
        <s v="Koheilan XLII-17 ( K 42 -17 R ) / 642019820468"/>
        <s v="Koheilan XLII-27    (K 42 / 27 R )_x000a_642019820557671_x000a_"/>
        <s v="KOHEILAN XLIII - 10"/>
        <s v="KOHEILAN XLIII - 11"/>
        <s v="KOHEILAN XLIII - 3"/>
        <s v="KOHEILAN XLIII -9"/>
        <s v="KOHEILAN XXXIX"/>
        <s v="KOHEILAN XXXVII-48"/>
        <s v="Kohelian   XL- 18   (K  40- 18 R)/642019820469590"/>
        <s v="Kohelian  XLII- 15  (K  42- 15 R)/642019820469602"/>
        <s v="KOLA"/>
        <s v="KOZA"/>
        <s v="Ladi/4 C-Va"/>
        <s v="LADY DI"/>
        <s v="Lambert"/>
        <s v="LANDINI  /  B - 6 J"/>
        <s v="LANZO 6C-MU"/>
        <s v="Larina (1 TI)/642019820063712_x000a_"/>
        <s v="LARION"/>
        <s v="LAUR"/>
        <s v="LAURR"/>
        <s v="LEVANDA"/>
        <s v="LEX"/>
        <s v="LIAN"/>
        <s v="LIBIAN"/>
        <s v="LICARIT"/>
        <s v="Liciu"/>
        <s v="LICOR"/>
        <s v="Lidor/El-9 R"/>
        <s v="Lilel – 18"/>
        <s v="LILY"/>
        <s v="Liman"/>
        <s v="LINCA"/>
        <s v="LINUTA"/>
        <s v="LIOR"/>
        <s v="LIPI Td 3"/>
        <s v="Lisa/9 C-Tz"/>
        <s v="Lisanda-20C-Ia"/>
        <s v="LITRA SG-5/2008"/>
        <s v="LIVORA; 2020; IM, I90/R; Jud. Buzau; loc. Rusetu"/>
        <s v="LIZUCA"/>
        <s v="LORELAI"/>
        <s v="LUCEAFAR"/>
        <s v="LUCIAN /2011/SG 21/R/AMP/MICROCIP 642019820610275"/>
        <s v="LUCICA"/>
        <s v="LUK"/>
        <s v="LUNA"/>
        <s v="LUPIN"/>
        <s v="MAESTOSO  L"/>
        <s v="MAESTOSO  LIII"/>
        <s v="Maestoso  XLIV - 3"/>
        <s v="Maestoso L - 12"/>
        <s v="MAESTOSO L - 13"/>
        <s v="MAESTOSO L - 14"/>
        <s v="MAESTOSO L - 16"/>
        <s v="Maestoso L – 17    (M 50 / 17 F)_x000a_642019820373344_x000a_"/>
        <s v="Maestoso L - 20"/>
        <s v="MAESTOSO L - 23"/>
        <s v="MAESTOSO L - 29"/>
        <s v="Maestoso L - 4"/>
        <s v="MAESTOSO L - 7 (M50/7 F)"/>
        <s v="MAESTOSO L -18"/>
        <s v="MAESTOSO L-2"/>
        <s v="MAESTOSO L-24 M 50 24 F"/>
        <s v="Maestoso L-8"/>
        <s v="MAESTOSO LIII - 10"/>
        <s v="MAESTOSO LIII - 2"/>
        <s v="MAESTOSO LIII - 3"/>
        <s v="MAESTOSO LIII - 5"/>
        <s v="Maestoso LIII - 8"/>
        <s v="MAESTOSO LIII-15"/>
        <s v="Maestoso XLIX-11/M 49-11"/>
        <s v="MAESTOSO XLIX-12"/>
        <s v="Maestoso XLIX-14 /M 49-14"/>
        <s v="Maestoso XLIX-21 / M 49-21"/>
        <s v="Maestoso XLIX-30  (M 49 / 30 F)_x000a_642019820199681_x000a_"/>
        <s v="MAESTOSO XLIX-33"/>
        <s v="MAESTOSO XLIX-34"/>
        <s v="MAESTOSO XLIX-37 (M 49-37F) / 642019820514985"/>
        <s v="Maestoso XLIX-39 (M 49-39 F) 642019820571160"/>
        <s v="Maestoso XLIX-43 (M 49 - 43 F) / 642019820514442_x000a_"/>
        <s v="MAESTOSO XLVII - 10"/>
        <s v="Maestoso XLVII - 19"/>
        <s v="Maestoso XLVII - 21"/>
        <s v="Maestoso XLVII - 23"/>
        <s v="MAESTOSO XLVII - 74"/>
        <s v="MAESTOSO XLVII - 75"/>
        <s v="MAESTOSO XLVII - 76"/>
        <s v="MAESTOSO XLVII - 77"/>
        <s v="MAESTOSO XLVII -17"/>
        <s v="Maestoso XLVII-1/M 47-1"/>
        <s v="MAESTOSO XLVII-10/2003"/>
        <s v="Maestoso XLVII-11/M 47"/>
        <s v="Maestoso XLVII-16/M 47"/>
        <s v="MAESTOSO XLVII-26/2006"/>
        <s v="Maestoso XLVII-29/2007"/>
        <s v="MAESTOSO XLVII-31/2008"/>
        <s v="MAESTOSO XLVII-34 642019820376450"/>
        <s v="Maestoso XLVII-35/2009"/>
        <s v="MAESTOSO XLVII-36/HB/2009 6421982026945"/>
        <s v="Maestoso XLVII-37/HB/20"/>
        <s v="Maestoso XLVII-40/2010"/>
        <s v="MAESTOSO XLVII-43"/>
        <s v="Maestoso XLVII-46"/>
        <s v="MAESTOSO XLVII-47"/>
        <s v="MAESTOSO XLVII-49"/>
        <s v="MAESTOSO XLVII-6/2002"/>
        <s v="MAESTOSO XLVII-65"/>
        <s v="MAESTOSO XLVII-66"/>
        <s v="MAESTOSO XLVII-67"/>
        <s v="MAESTOSO XLVII-68"/>
        <s v="Maestoso XLVII-7"/>
        <s v="MAESTOSO XLVII-70"/>
        <s v="MAESTOSO XLVII-71"/>
        <s v="MAESTOSO XLVII-72"/>
        <s v="Maestoso XLVII-9"/>
        <s v="Magurel I-38"/>
        <s v="MAIAS (Fd-R) / 642019820061335"/>
        <s v="MALTEZ VT-4/1999"/>
        <s v="MAPAMOND"/>
        <s v="Martinga la (15 C/Va)"/>
        <s v="Marzuka/5 C-Va"/>
        <s v="Matineu"/>
        <s v="MAXIM"/>
        <s v="MEASTOSO LIII - 17"/>
        <s v="MEDIUM  (Fu-10D )"/>
        <s v="Meduza/53 C-Ba"/>
        <s v="MELVA 28C-VA"/>
        <s v="Mercur/Tv-11 J"/>
        <s v="Mersuc h XXV- 30 (M 25/30 R)"/>
        <s v="MERSUCH  XXIII - 58 /M 23 - 58 M"/>
        <s v="MERSUCH  XXV - 46"/>
        <s v="MERSUCH GIDRAN 72 T / 00065DAA37"/>
        <s v="Mersuch XVI-21 / Vahabita (21M/M26)_x000a_642019820554420_x000a_"/>
        <s v="MERSUCH XXIII - 51 ( M XXVI) M 23 -51 M)"/>
        <s v="MERSUCH XXIII - 56 / M 23 - 56 M"/>
        <s v="Mersuch XXV - 32 (M 25 - 32 R) 642019820626305"/>
        <s v="MERSUCH XXV - 37"/>
        <s v="MERSUCH XXV - 40"/>
        <s v="MERSUCH XXV - 42"/>
        <s v="MERSUCH XXV - 43"/>
        <s v="MERSUCH XXV - 44"/>
        <s v="MERSUCH XXV - 45, 2016, F , D 25 - 45 R,  RADAUTI"/>
        <s v="MERSUCH XXV - 52"/>
        <s v="MERSUCH XXV - 54"/>
        <s v="Mersuch XXV-24 ( M 25 / 24 R )"/>
        <s v="MERSUCH XXV-39"/>
        <s v="MERSUCH XXV-48"/>
        <s v="MERSUCH XXV-50"/>
        <s v="MERSUCH XXV-51"/>
        <s v="MERSUCH XXVI - 14 ( TALISMAN ) (M26/14M) - AMP"/>
        <s v="MERSUCH XXVI - 26 WASIM"/>
        <s v="MERSUCH XXVI -19 - UWAYA ( 19M/M26)/2012/IM"/>
        <s v="MILCOV (23 C - Tz)"/>
        <s v="Moda (11 C-Va)"/>
        <s v="Molid       II- 2       (M       2- 2 L)/9800000370053"/>
        <s v="MOLID I 38"/>
        <s v="MOLID I 47"/>
        <s v="MOLID I 49"/>
        <s v="MOLID I 60"/>
        <s v="Molid I-34"/>
        <s v="Molid I-69/M 1 - 69 L"/>
        <s v="MOLID II 7"/>
        <s v="MOLID II 8"/>
        <s v="MOLID II 9"/>
        <s v="Molid II-11"/>
        <s v="MOLID MI-28L"/>
        <s v="N XXVIII - 25/99"/>
        <s v="N XXVIII-31/2000"/>
        <s v="NALUCA VT-7"/>
        <s v="NAPOLITANO XXIX-126"/>
        <s v="NAVARO/E-14"/>
        <s v="NEAPOLITANO"/>
        <s v="Neapolitano  XXIX - 110"/>
        <s v="Neapolitano  XXIX - 114"/>
        <s v="NEAPOLITANO  XXXI-44"/>
        <s v="NEAPOLITANO  XXXII"/>
        <s v="Neapolitano  XXXII - 13"/>
        <s v="NEAPOLITANO  XXXVI"/>
        <s v="Neapolitano (N31/31HB)"/>
        <s v="Neapolitano XXIX - 109"/>
        <s v="Neapolitano XXIX - 134"/>
        <s v="Neapolitano XXIX - 60/N 29-60"/>
        <s v="Neapolitano XXIX - 62"/>
        <s v="Neapolitano XXIX - 83"/>
        <s v="Neapolitano XXIX -85/N29-85F"/>
        <s v="Neapolitano XXIX -86/N29-86 F"/>
        <s v="NEAPOLITANO XXIX-111"/>
        <s v="NEAPOLITANO XXIX-127/2009"/>
        <s v="NEAPOLITANO XXIX-128"/>
        <s v="NEAPOLITANO XXIX-131/2010"/>
        <s v="Neapolitano XXIX-139  N 29 / 139 HB 642019820516887_x000a_"/>
        <s v="Neapolitano XXIX-140 N 29 / 140 HB_x000a_642019820500575_x000a_"/>
        <s v="NEAPOLITANO XXIX-46/00065EA2F3"/>
        <s v="NEAPOLITANO XXIX-55/000658D5AF"/>
        <s v="NEAPOLITANO XXIX-69/0065DDD68"/>
        <s v="NEAPOLITANO XXIX-90 F 00065BD652"/>
        <s v="NEAPOLITANO XXVIII-29/000663FOA5"/>
        <s v="Neapolitano XXVIII-35/00065D7106"/>
        <s v="NEAPOLITANO XXX-24"/>
        <s v="NEAPOLITANO XXXI - 46"/>
        <s v="Neapolitano XXXI - 5/N 31-5"/>
        <s v="Neapolitano XXXI -4/N 31-4"/>
        <s v="NEAPOLITANO XXXI-10/2003"/>
        <s v="NEAPOLITANO XXXI-18/2004"/>
        <s v="Neapolitano XXXI-2/000658D728"/>
        <s v="Neapolitano XXXI-29 / N 31"/>
        <s v="Neapolitano XXXI-3 / N 31"/>
        <s v="Neapolitano XXXI-32"/>
        <s v="Neapolitano XXXI-38"/>
        <s v="NEAPOLITANO XXXI-40"/>
        <s v="NEAPOLITANO XXXI-41"/>
        <s v="NEAPOLITANO XXXI-42"/>
        <s v="NEAPOLITANO XXXI-43"/>
        <s v="NEAPOLITANO XXXI-45"/>
        <s v="Neapolitano XXXI-6/N 31-6"/>
        <s v="Neapolitano XXXII - 31"/>
        <s v="Neapolitano XXXII - 35"/>
        <s v="NEAPOLITANO XXXII - 38"/>
        <s v="NEAPOLITANO XXXII - 40"/>
        <s v="NEAPOLITANO XXXII - 47"/>
        <s v="NEAPOLITANO XXXII - 49 ( N 32/49)"/>
        <s v="NEAPOLITANO XXXII - 51"/>
        <s v="NEAPOLITANO XXXII - 56"/>
        <s v="NEAPOLITANO XXXII - 57"/>
        <s v="Neapolitano XXXII-17"/>
        <s v="Neapolitano XXXII-26(N 32-26 F)642019820570240"/>
        <s v="NEAPOLITANO XXXII-27"/>
        <s v="NEAPOLITANO XXXII-36 642019820623187"/>
        <s v="NEAPOLITANO XXXII-41 642019820390386"/>
        <s v="Neapolitano XXXII-45 (N 32 / 45 F)_x000a_642019820372931_x000a_"/>
        <s v="Neapolitano XXXII-46 (N 32/46 F)_x000a_642019820373413_x000a_"/>
        <s v="NEAPOLITANO XXXVI - 3"/>
        <s v="NEAPOLITANO XXXVII - 2"/>
        <s v="NEDJARI  XII - 12 / Nj 12 - 12 M"/>
        <s v="NEDJARI  XIII - 22  WABEERA"/>
        <s v="NEDJARI IX 82 (Nj XIII) Nj 9-82 MSex:A.P.; anul nasterii:2001;"/>
        <s v="NEDJARI IX 83/Nj 9-83 M"/>
        <s v="NEDJARI IX 87 (JURASIC)Nj  Sex:A.M.P.; anul nasterii:2002;"/>
        <s v="NEDJARI XII - 11 / Nj 12 - 11 M"/>
        <s v="NEDJARI XII - 13 / Nj 12 - 13 M"/>
        <s v="NEDJARI XII - 17 / Nj 12 - 17 M"/>
        <s v="Nedjari XII-8"/>
        <s v="NEDJARI XIII - 17 ( 17 M / NJ 13) IM"/>
        <s v="NEDJARI XIII - 18 ( 18 M / NJ 13 ) AMP"/>
        <s v="NEDJARI XIII - 19 (ULEMA )/2012/IM/(19M/NJ13) 642019820558275"/>
        <s v="NEDJARI XIII - 3 (Nj 13/3M)"/>
        <s v="NEDJARI XIII - 8 / Nj 13/ 8 M"/>
        <s v="NEDORA ( R / Lt 63 )"/>
        <s v="NELUTU"/>
        <s v="NEMARA"/>
        <s v="NEPAL"/>
        <s v="NEPTUNIU"/>
        <s v="NEUTRON/Bn-15 J"/>
        <s v="NEVADA"/>
        <s v="NIXON/Gi-2"/>
        <s v="NONIUS  XXXI-42 /  00065D990F"/>
        <s v="NONIUS 23-49-6"/>
        <s v="Nonius 23-49-9  (N 23-49 / 9 I)_x000a_642019820332637_x000a_"/>
        <s v="NONIUS 25-14"/>
        <s v="NONIUS 25-18"/>
        <s v="NONIUS 25-30/N 25-30 I"/>
        <s v="NONIUS 25-34/N 25-34 I"/>
        <s v="NONIUS 25-35/N 25-35"/>
        <s v="NONIUS 25-37/N 25-37 I"/>
        <s v="NONIUS 27-40"/>
        <s v="NONIUS 27-42"/>
        <s v="Nonius 27-44/N27-44I"/>
        <s v="Nonius 27-47/N 27-47 I"/>
        <s v="NONIUS 27-48"/>
        <s v="NONIUS 27-63/N 27-63 I"/>
        <s v="NONIUS 31-27"/>
        <s v="NONIUS 31-28"/>
        <s v="NONIUS 31-30"/>
        <s v="Nonius 31-31/N 31-31 I"/>
        <s v="Nonius 31-70/N 31- 70 I"/>
        <s v="Nonius 31-71/N 31-71 I"/>
        <s v="NONIUS 32-25"/>
        <s v="Nonius 32-31/N 32-31 I"/>
        <s v="NONIUS 32-35/N 32-35 I"/>
        <s v="NONIUS 32-40/N 32-40"/>
        <s v="Nonius 32-40-1 (N 32 – 40 / 1 I)_x000a_642019820670760_x000a_"/>
        <s v="NONIUS 32-41/N 32-41"/>
        <s v="NONIUS 34- 20"/>
        <s v="NONIUS 34-16"/>
        <s v="NONIUS 34-19"/>
        <s v="Nonius 35-15/N 35-15 I"/>
        <s v="Nonius 35-17/N 35-17 I"/>
        <s v="Nonius 35-19/N 35-19 I"/>
        <s v="Nonius 35-20(N35 / 20 I)"/>
        <s v="Nonius 35-20/N 35-29 I"/>
        <s v="Nonius 35-26(N 35-26I) /642019820644345"/>
        <s v="Nonius 35-9/N 35-9 I"/>
        <s v="Nonius 36 – 27    (N 36 / 27 I)_x000a_642019820663933_x000a_"/>
        <s v="Nonius 36 – 28    (N 36 / 28 I)_x000a_642019820529755_x000a_"/>
        <s v="Nonius 36- 9/N 36- 9 I"/>
        <s v="Nonius 36-11(N36 / 11 I)"/>
        <s v="Nonius 36-12(N 36/12 I)"/>
        <s v="Nonius 36-19 (N 36-19 I)"/>
        <s v="Nonius 36-20 (N 36-20 I)"/>
        <s v="Nonius 36-21(N 36-21I)"/>
        <s v="NONIUS 36-23 642019820601958"/>
        <s v="Nonius 36-25 (N 32-35I) /642019820647255"/>
        <s v="Nonius 36-28"/>
        <s v="Nonius 37 – 16   (N 37 / 16)_x000a_642019820524875_x000a_"/>
        <s v="Nonius 37 – 17   (N 37 / 17 I)_x000a_642019820506608_x000a_"/>
        <s v="Nonius 37 - 18     (N 37 / 18 I)_x000a_642019820518765_x000a_"/>
        <s v="Nonius 37-10(N 37-10 I)"/>
        <s v="Nonius 37-12 (N 37-12I) /642019820578472"/>
        <s v="Nonius 37-15   ( N 37 / 15 I)_x000a_642019820519212_x000a_"/>
        <s v="Nonius 37-19"/>
        <s v="Nonius 37-20"/>
        <s v="Nonius 37-21"/>
        <s v="Nonius 37-23"/>
        <s v="NONIUS 37-25 ( N 37/25 I)"/>
        <s v="NONIUS 38-14"/>
        <s v="NONIUS 38-15"/>
        <s v="NONIUS 38-19"/>
        <s v="Nonius 38-2(N 38/ 2 I)"/>
        <s v="Nonius 38-5 (N 38-5 I)"/>
        <s v="Nonius 39 – 10   (N 39 / 10 I)_x000a_642019820504260_x000a_"/>
        <s v="Nonius 39 – 9   (N 39 / 9 I)_x000a_642019820507506_x000a_"/>
        <s v="Nonius 39(N25/24I)/00065E032F"/>
        <s v="Nonius 39-13"/>
        <s v="NONIUS 39-17"/>
        <s v="Nonius 39-6 (N 39-6I) /642019820580402"/>
        <s v="NONIUS 39-7 ( N 39/7 I)"/>
        <s v="Nonius 40 – 3    (N 40 / 3 I)_x000a_642019820428007_x000a_"/>
        <s v="Nonius 40 – 4  ( N 40 / 4 I)_x000a_642019820519105_x000a_"/>
        <s v="Nonius 40- 5"/>
        <s v="Nonius 40- 6"/>
        <s v="Nonius 40- 7"/>
        <s v="NONIUS 40-10"/>
        <s v="NONIUS 40-11"/>
        <s v="NONIUS 40-12"/>
        <s v="NONIUS 40-13"/>
        <s v="NONIUS 40-8 (N 40/8 I)"/>
        <s v="Nonius 41 – 5   (N 41 / 5 I)_x000a_6420198205289594_x000a_"/>
        <s v="Nonius 41 – 7   (N 41 / 7 I)_x000a_642019820506280_x000a_"/>
        <s v="Nonius 41 – 8   (N 41 / 8 I)_x000a_642019820519624_x000a_"/>
        <s v="Nonius 41 – 9   (N 41 / 9 I)_x000a_642019820531147_x000a_"/>
        <s v="NONIUS 41- 2 I ( N 41/2 I)"/>
        <s v="NONIUS 42-1 ( N 42/1 I)"/>
        <s v="NONIUS 42-6"/>
        <s v="NONIUS 43-3"/>
        <s v="NONIUS XXV-17 00065D990F"/>
        <s v="NONIUS XXVII -49 / 00065D7507"/>
        <s v="NONIUS XXVII-53 00065D918B"/>
        <s v="Nonius XXXV-10/N 35-19 I"/>
        <s v="NONIUS23-49-7 642019820603635"/>
        <s v="NORTH STAR  XLIII - 78"/>
        <s v="NORTH STAR  XLIII 34/Z 43-34S"/>
        <s v="North Star  XLIII -80"/>
        <s v="NORTH STAR  XLIV  - 18"/>
        <s v="NORTH STAR  XLIV - 20"/>
        <s v="NORTH STAR  XLIV - 23"/>
        <s v="North Star  XLIV - 26"/>
        <s v="North Star  XLV - 2"/>
        <s v="North Star  XLV -1"/>
        <s v="North Star  XLVI - 3"/>
        <s v="North Star  XLVI - 5"/>
        <s v="North Star  XLVI - 6"/>
        <s v="NORTH STAR  XLVI -2"/>
        <s v="North Star  XLVI -4"/>
        <s v="NORTH STAR XLIII-15/Z 43-15"/>
        <s v="North Star XLIII-74  (Z 43 / 74 R)_x000a_642019820547311_x000a_"/>
        <s v="NORTH STAR XLIV - 30"/>
        <s v="NORTH STAR XLIV - 31"/>
        <s v="NORTH STAR XLIV - 32"/>
        <s v="North Star XLIV-16 (Z 44 / 16 R)_x000a_642019820491913_x000a_"/>
        <s v="North Star XLIX - 29"/>
        <s v="North Star XLV - 4"/>
        <s v="NORTH STAR XLV - 7"/>
        <s v="North Star XLVI -  8"/>
        <s v="NORTH STAR XLVI - 10"/>
        <s v="NORTH STAR XLVI - 11"/>
        <s v="North Star XLVI - 7"/>
        <s v="North-Star XLII-30"/>
        <s v="North-Star XLII-39"/>
        <s v="North-Star XLIII-24"/>
        <s v="North-Star XLIII-32"/>
        <s v="North-Star XLIII-40"/>
        <s v="North-Star XLIII-54"/>
        <s v="North-Star XLIII-56"/>
        <s v="North-Star XLIII-61"/>
        <s v="North-Star XLIII-64"/>
        <s v="North-Star XLIII-65"/>
        <s v="North-Star XLIII-68"/>
        <s v="North-Star XLIV-1"/>
        <s v="North-Star XLIV-3"/>
        <s v="North-Star XLIV-5"/>
        <s v="NUROFEN"/>
        <s v="OCEAN O-6/2007"/>
        <s v="OCELIA/Z-1 J"/>
        <s v="ODESSA"/>
        <s v="ODIN"/>
        <s v="ODISEU"/>
        <s v="ODOR O 45"/>
        <s v="ODORHEU AI 29"/>
        <s v="Ofelia/B-3J"/>
        <s v="OFITER O-43/1996"/>
        <s v="OLAF"/>
        <s v="OLIMP (D/Vi 4)"/>
        <s v="Olivia    (Ip / 19 J)_x000a_642019820563753_x000a_"/>
        <s v="OLIVIU"/>
        <s v="OLT"/>
        <s v="OLTENITA"/>
        <s v="Omar"/>
        <s v="OMEGA"/>
        <s v="OMERO"/>
        <s v="OMIDA"/>
        <s v="ONDA ( D / Sf 38 )"/>
        <s v="ONUTA"/>
        <s v="OPERA"/>
        <s v="OPS"/>
        <s v="ORIANA"/>
        <s v="ORNAMENT/ Ep -10 J 00065DDEDE"/>
        <s v="Orologiu"/>
        <s v="ORSOLA / HADBAN XXXVIII - 6 (6M/H38)"/>
        <s v="Osanda (R/Lt 50)"/>
        <s v="Oscar/B-7 J"/>
        <s v="Oscar-B-7 J"/>
        <s v="OSMAN (O-11 J)"/>
        <s v="OSTIA 54C/Va"/>
        <s v="OSTROV"/>
        <s v="Otilia (O/14 J)"/>
        <s v="OTMAR"/>
        <s v="Otto (Ip-5J) / 642019820008053"/>
        <s v="Ousor IX - 101"/>
        <s v="OUSOR IX - 30"/>
        <s v="Ousor IX - 77/O 9 - 77 L"/>
        <s v="Ousor IX - 99"/>
        <s v="Ousor IX- 108 (O 9/108 L)"/>
        <s v="Ousor IX-103   (O 9 - 103 L)"/>
        <s v="OUSOR IX-119"/>
        <s v="OUSOR IX-120"/>
        <s v="OUSOR IX-121"/>
        <s v="Ousor IX-124  (O 9 / 124 L)_x000a_642019820566467_x000a_"/>
        <s v="Ousor IX-125  ( O 9 / 125 L)_x000a_642019820556160_x000a_"/>
        <s v="OUSOR IX-59/O 9-59 L"/>
        <s v="OUSOR IX-61/O 9-61 L"/>
        <s v="OUSOR IX-65/O 9-65 L"/>
        <s v="OUSOR IX-70/O 9 - 70 L"/>
        <s v="OUSOR IX-72/O 9 - 72 L"/>
        <s v="Ousor IX-89/O 9 - 89 L"/>
        <s v="Ousor IX-90 /  O 9 - 90 L"/>
        <s v="Ousor IX-91 /  O 9 - 91 L"/>
        <s v="OUSOR IX-92L / 982000101668697"/>
        <s v="Ousor IX-94/O 9 - 94 L"/>
        <s v="OUSOR IX-95L / 982000101674193"/>
        <s v="Ousor IX-98 / O 9 - 98 L"/>
        <s v="OUSOR VIII-33"/>
        <s v="Ousor X - 13"/>
        <s v="Ousor X - 4"/>
        <s v="Ousor X – 61   (O 10 / 61 L)_x000a_642019820550298_x000a_"/>
        <s v="OUSOR X - 84"/>
        <s v="OUSOR X - 85"/>
        <s v="Ousor X- 46 (O 10/46 L)"/>
        <s v="OUSOR X 62"/>
        <s v="OUSOR X 63"/>
        <s v="OUSOR X-14/O 10-14 L"/>
        <s v="OUSOR X-16/O 10-16 L"/>
        <s v="Ousor X-33/10 - 33 L"/>
        <s v="Ousor X-34 /  O 10 - 34 L"/>
        <s v="Ousor X-35/O 10 - 35 L"/>
        <s v="Ousor X-37/O 10 - 37 L"/>
        <s v="Ousor X-39  ( O 10 - 39 L)"/>
        <s v="OUSOR X-47"/>
        <s v="OUSOR X-57"/>
        <s v="Ousor X-59    (O 10 / 59 L)_x000a_642019820557308_x000a_"/>
        <s v="OUSOR X-9/O 10-9 L"/>
        <s v="OUSOR XI - 17"/>
        <s v="OUSOR XI - 21"/>
        <s v="OUSOR XI 16"/>
        <s v="OUSOR XI 2"/>
        <s v="OUSOR XI 7"/>
        <s v="OUSOR XI 8"/>
        <s v="OUSOR XI 9"/>
        <s v="OUSOR XII - 12"/>
        <s v="OUSOR XII - 14"/>
        <s v="OUSOR XII 4"/>
        <s v="OUSOR XII 7"/>
        <s v="OXIGEN/Ep-7 J"/>
        <s v="OZANA"/>
        <s v="Ozonela (Ip/4J)"/>
        <s v="Pablo /NEDJARI XIII - 10  (10 M /Nj13)"/>
        <s v="PALADINE /NEDJARI XIII - 11 (11M/Nj13)"/>
        <s v="PAMELA ( R / Ra 44 )"/>
        <s v="PAMFILA"/>
        <s v="PANDORA"/>
        <s v="Parang"/>
        <s v="PARANG / BA-38 00065ECC6F"/>
        <s v="PASNIC Vt-10"/>
        <s v="PASQUAL / IBN GALAL II - 50 (50M / IG2)"/>
        <s v="PATIMA"/>
        <s v="PATRICIU"/>
        <s v="PATRIK"/>
        <s v="Paul /IBN GALAL II - 47 (47 M / IG 2)"/>
        <s v="PAULA /MERSUCH XXVI - 7 (7M/M26) ."/>
        <s v="PEGAS/Vi-17"/>
        <s v="PEGASU / NEDJARI XII - 30 (30M/Nj 12)"/>
        <s v="PELERIN/C 4 I 0065D87C2"/>
        <s v="PERUZEA/Ib-3"/>
        <s v="PETRUT TV-31 J 00065EA401"/>
        <s v="PIETROSU X-54/0006558B67A"/>
        <s v="PIETROSU X-58/00065DD222"/>
        <s v="Pietrosu X-70/P 10 - 70 L"/>
        <s v="Pietrosu X-74   (Pi 10 - 74 L)"/>
        <s v="PIETROSU XI 11"/>
        <s v="Pietrosu XI- 32 (P 11/32 L)"/>
        <s v="Pietrosu XI- 37 (P 11/37 L)"/>
        <s v="PIETROSU XI 61"/>
        <s v="PIETROSU XI 62"/>
        <s v="PIETROSU XI 66"/>
        <s v="PIETROSU XI 72"/>
        <s v="Pietrosu XI-15 / P 11 - 15 L"/>
        <s v="Pietrosu XI-16 / P 11- 16 L"/>
        <s v="Pietrosu XI-17/P 11 - 17 L"/>
        <s v="Pietrosu XI-19/P 11 - 19 L"/>
        <s v="PIETROSU XI-1L / 00065E86AE"/>
        <s v="Pietrosu XI-20/P 11 - 20 L"/>
        <s v="Pietrosu XI-22/P 11- 22 L"/>
        <s v="Pietrosu XI-23/P 11 - 23 L"/>
        <s v="Pietrosu XI-26   (Pi 11 - 26 L)"/>
        <s v="Pietrosu XI-27 ( Pi 11 / 27 L )"/>
        <s v="Pietrosu XI-40 ( P 11 - 40 L) / 98600000342159"/>
        <s v="Pietrosu XI-42 ( P 11-42L) / 986000003738422"/>
        <s v="Pietrosu XI-43 ( P 11 - 43 L ) / 9860000036796"/>
        <s v="PIETROSU XI-51"/>
        <s v="PIETROSU XI-52"/>
        <s v="PIETROSU XI-53"/>
        <s v="PIETROSU XI-54"/>
        <s v="Pietrosu XI-55    (Pi 11 / 55 L)_x000a_642019820556712_x000a_"/>
        <s v="PIETROSU XII - 14"/>
        <s v="PIETROSU XII - 15"/>
        <s v="PIETROSU XII - 16"/>
        <s v="PIETROSU XII - 18"/>
        <s v="PIETROSU XII 8"/>
        <s v="PIETROSU XII 9"/>
        <s v="Pilot I - 33/P 1 - 33 L"/>
        <s v="PILOT I 12"/>
        <s v="PILOT I-32L / 982000101667277"/>
        <s v="Pilot I-34/P 1 - 34 L"/>
        <s v="Pilot I-36 ( P 1 - 36 L ) / 982000101674317"/>
        <s v="Pilot I-37/P 1 - 37 L"/>
        <s v="PISC (17 C/O )"/>
        <s v="Pluto  XIX - 75"/>
        <s v="PLUTO  XXV"/>
        <s v="Pluto XIX - 100 (P19/100F)"/>
        <s v="Pluto XIX - 18"/>
        <s v="Pluto XIX - 39"/>
        <s v="Pluto XIX - 55/P 19-55 F"/>
        <s v="Pluto XIX - 78"/>
        <s v="Pluto XIX – 92"/>
        <s v="Pluto XIX - 97"/>
        <s v="PLUTO XIX 52"/>
        <s v="PLUTO XIX-88F / 642019820189365"/>
        <s v="PLUTO XIX-89F / 642019820191636"/>
        <s v="Pluto XIX-90/P 19-90F"/>
        <s v="PLUTO XXI - 14"/>
        <s v="PLUTO XXI - 15"/>
        <s v="Pluto XXI - 26"/>
        <s v="Pluto XXI- 12"/>
        <s v="Pluto XXI-23    (P 21 / 23 F)_x000a_642019820344641_x000a_"/>
        <s v="Pluto XXII - 1"/>
        <s v="PLUTO XXV - 10"/>
        <s v="PLUTO XXV - 11"/>
        <s v="PLUTO XXV - 4"/>
        <s v="PLUTO XXV - 5"/>
        <s v="PLUTO XXV - 7"/>
        <s v="Pluto XXV-2  (P 25 / 2 F)_x000a_642019820372582_x000a_"/>
        <s v="Pluto XXV-3   (P 25 / 3 F)_x000a_642019820345127_x000a_"/>
        <s v="PLUTO XXV-9"/>
        <s v="PLUTO XXVII - 1"/>
        <s v="Poienita/20 C-BA"/>
        <s v="POLAC / NEDJARI XIII - 12 ( 12M / Nj13 )"/>
        <s v="Polina/48 C-Cz"/>
        <s v="POLLY / SIGLAVY BAGDADY XVIII - 8 (8M/SB18) IM"/>
        <s v="POLONIC/Vt-11"/>
        <s v="Poly"/>
        <s v="Poznas"/>
        <s v="PREPOZITIA"/>
        <s v="Prislop IX - 96"/>
        <s v="PRISLOP X-29 L"/>
        <s v="PRISLOP X-46"/>
        <s v="Prislop X-53/P 10 - 53 L"/>
        <s v="Prislop X-54/P 10 - 54 L"/>
        <s v="Prislop X-56/P 10 - 56 L"/>
        <s v="Prislop X-58/P 10 - 58 L"/>
        <s v="Prislop X-63 ( Pr 10 / 63 L )"/>
        <s v="Prislop X-65  ( Pr 10 - 65 L)"/>
        <s v="Prislop XI - 5 ( P 11-5 L) / 986000003682127"/>
        <s v="PRISLOP XI - 55"/>
        <s v="PRISLOP XI 28"/>
        <s v="PRISLOP XI 29"/>
        <s v="PRISLOP XI 33"/>
        <s v="PRISLOP XI 34"/>
        <s v="PRISLOP XI 35"/>
        <s v="PRISLOP XI 36"/>
        <s v="PRISLOP XI 37"/>
        <s v="PRISLOP XI 38"/>
        <s v="PRISLOP XI 40"/>
        <s v="PRISLOP XI 41"/>
        <s v="PRISLOP XI 42"/>
        <s v="PRISLOP XI 43"/>
        <s v="PRISLOP XI 48"/>
        <s v="PRISLOP XI 50"/>
        <s v="PRISLOP XI 53"/>
        <s v="PRISLOP XI-10"/>
        <s v="PRISLOP XI-11"/>
        <s v="PRISLOP XI-13"/>
        <s v="PRISLOP XI-17"/>
        <s v="PRISLOP XI-20"/>
        <s v="Prislop XI-26  (P 11 / 26 L)_x000a_642019820569970_x000a_"/>
        <s v="Prislop XI-3 ( P 11-3 L) / 986000003680637"/>
        <s v="Prislop XI-6 ( P 11-6 L) / 986000003679037"/>
        <s v="PRISLOP XII - 2"/>
        <s v="PRISLOP XII - 3"/>
        <s v="PRISLOP XII - 6"/>
        <s v="PRISLOP XII - 8"/>
        <s v="RABI / SIGLAVY BAGDADY XVIII - 12 (12M/SB 18 )"/>
        <s v="RAISA / IBN GALAL II - 51 (51M - I2)642019820021168"/>
        <s v="RAMYA"/>
        <s v="RARO"/>
        <s v="RASFATATA"/>
        <s v="RASHA / HADBAN XXXVIII - 13(13M/H38)"/>
        <s v="RASHID"/>
        <s v="RASUL /CYGAJ 72 (72M/Cy) ."/>
        <s v="Reduta/Gi-18 J"/>
        <s v="Reg ina    Antoa neta 14)"/>
        <s v="Rega ta (12 C- Va)"/>
        <s v="Regina Ana/K-52"/>
        <s v="Relaxa (D/K 110)"/>
        <s v="RIGA/Ib-8"/>
        <s v="RIMA /SIGLAVY BAGDADY XVIII - 11 (11M/SB18 )"/>
        <s v="Robinia/Ba-51 J"/>
        <s v="Romanita/D-Sf 19"/>
        <s v="Romantica/Fd-11 J"/>
        <s v="Roza/Ba-49 J"/>
        <s v="ROZMARIN / HADBAN  XXXVIII - 14 (14 M/H38)"/>
        <s v="RUMBA"/>
        <s v="Ruslan/Jr-12 J"/>
        <s v="RUSTIC /Ib-10"/>
        <s v="S CAPRIOLA XX-7/2003"/>
        <s v="Safira/Mersuch XXVI-11M (11M-M26)/642019820201645"/>
        <s v="SAGA / GAZAL XIX - 19 ( 19M - G19)642019820020254"/>
        <s v="Sam / Siglavy Bagdady XVIII-14 M  ( 14M-SB18 ) / 642019820201730"/>
        <s v="Samson / Siglavy Bagdady XVIII -17M ( 17M-SB18) / 642019820200890"/>
        <s v="SAMUEL/CYGAJ 77 ( 77M - Cy 1)"/>
        <s v="San Remo/G-13 J"/>
        <s v="SARA ( R / Kd 51 )"/>
        <s v="SARA / GAZAL XX - 1 (11M - G20)642019820013974."/>
        <s v="SARA IIi"/>
        <s v="SARATEL/Tm-30"/>
        <s v="SASHA / CYGAJ I - 4 (94 M - Cy 1)642019820198570"/>
        <s v="SATELIT Fa-3 HB / 000658BE7F"/>
        <s v="Saveli / Cygaj I-5 ( 5M - Cy 1) / 642019820200833"/>
        <s v="SC XVIII-24/2000"/>
        <s v="Seara Buna/G-14J"/>
        <s v="SECRETARIAT"/>
        <s v="Selena / Hadban XXXVIII-19 M ( 19 M - H 38 ) / 642019820011682_x000a_"/>
        <s v="SELENAR"/>
        <s v="SELI; 2020; AMP, En 10/R; Jud. Buzau; loc. Rusetu"/>
        <s v="SEMIDA/CYGAJ I - 6 (6M - Cy 1 ) 642019820202083"/>
        <s v="SENORITA"/>
        <s v="SERENA"/>
        <s v="SHAGYA LXII - 61"/>
        <s v="SHAGYA LXII - 75"/>
        <s v="SHAGYA LXII - 76"/>
        <s v="SHAGYA LXII - 80"/>
        <s v="SHAGYA LXII - 83"/>
        <s v="SHAGYA LXII - 84"/>
        <s v="SHAGYA LXII - 88"/>
        <s v="SHAGYA LXII - 89"/>
        <s v="SHAGYA LXII - 91"/>
        <s v="SHAGYA LXII - 92"/>
        <s v="SHAGYA LXII-20 / S 62 - 20 R"/>
        <s v="Shagya LXII-34 ( Sh 62 / 34 R )"/>
        <s v="Shagya LXII-36/S 62 - 36 R"/>
        <s v="Shagya LXII-37 ( Sh 62 / 37 R )"/>
        <s v="Shagya LXII-44 (Sh 62/44 R)"/>
        <s v="Shagya LXII-52 (Sh 62 - 52 R) 642019820489287"/>
        <s v="Shagya LXII-69   (Sh 62 / 69 R)_x000a_642019820556140_x000a_"/>
        <s v="SHAGYA LXII-7/S 62-7 R"/>
        <s v="SHAGYA LXII-8/S 62-8 R"/>
        <s v="SHAGYA LXIII-3/00065DDA63"/>
        <s v="SIGL.CAPRIOLA XXII - 39"/>
        <s v="SIGL.CAPRIOLA XXVII - 2"/>
        <s v="SIGL.CAPRIOLA XXX - 1"/>
        <s v="SIGLAVI-CAPRIOLA XX-23/HB"/>
        <s v="SIGLAVY - BAGDADY  XVII - 50"/>
        <s v="SIGLAVY - BAGDADY XVII - 48"/>
        <s v="SIGLAVY - CAPRIOLA  XXVIII"/>
        <s v="Siglavy - Capriola XXII - 34"/>
        <s v="Siglavy Bagdad y XVII- 24 (SB 17/24 R)"/>
        <s v="Siglavy Bagdad y XVII- 26 (SB 17/26 R)"/>
        <s v="Siglavy- Bagdady  XVI-39"/>
        <s v="Siglavy- Bagdady  XVI-58"/>
        <s v="SIGLAVY BAGDADY  XVIII - 2/ SB 18 - 2 M."/>
        <s v="SIGLAVY BAGDADY XIII - 7 ( SB 18 / 7 M )"/>
        <s v="SIGLAVY BAGDADY XIV - 52 / SB 14-52 M"/>
        <s v="SIGLAVY BAGDADY XIV - 54 / SB 14-54 M"/>
        <s v="Siglavy Bagdady XIV - 58"/>
        <s v="SIGLAVY BAGDADY XIV  59 / SB 14-59"/>
        <s v="SIGLAVY BAGDADY XV-61/SB 17-61 R"/>
        <s v="Siglavy Bagdady XVII - 14/SB 17 - 14 R"/>
        <s v="SIGLAVY BAGDADY XVII - 34"/>
        <s v="SIGLAVY BAGDADY XVII - 44"/>
        <s v="Siglavy Bagdady XVII-17 ( SB 17 / 17 R )"/>
        <s v="SIGLAVY BAGDADY XVII-2"/>
        <s v="Siglavy Bagdady XVII-28 ( SB 17 - 28 R ) / 642"/>
        <s v="Siglavy Bagdady XVII-31 ( SB 17-31 R ) / 64201"/>
        <s v="Siglavy Bagdady XVII-32 (SB 17 - 32 R) 642019820200905"/>
        <s v="Siglavy Bagdady XVII-33 (SB 17/ 33 R)_x000a_642019820437963_x000a_"/>
        <s v="Siglavy Bagdady XVII-35 ( SB 17 / 35 R )_x000a_642019820556374_x000a_"/>
        <s v="SIGLAVY BAGDADY XVIII -18(UMNA ) / IM / 2012 / ( 18M/SB18) , 642019820554102"/>
        <s v="Siglavy Bagdady XVIII-26 / Visal (26M/Sb18)_x000a_642019820553663_x000a_"/>
        <s v="Siglavy Bagdady XVIII-27 / Vhuraia    ( 27M/Sb18)_x000a_642019820554964_x000a_"/>
        <s v="SIGLAVY BAGDADY/XVIII-5"/>
        <s v="SIGLAVY BAGDAGDAY XVII-4/SB 17 - 4 R"/>
        <s v="SIGLAVY C XXII-42"/>
        <s v="SIGLAVY CAPRIOLA  XXVII-9 ( SC 27/9 )"/>
        <s v="Siglavy Capriola XVII- 68"/>
        <s v="SIGLAVY CAPRIOLA XVII-62"/>
        <s v="SIGLAVY CAPRIOLA XVII-63"/>
        <s v="SIGLAVY CAPRIOLA XVII-65 642019820200626"/>
        <s v="Siglavy Capriola XVII-72 SC 17 / 72 HB_x000a_642019820501584_x000a_"/>
        <s v="Siglavy Capriola XVIII-32"/>
        <s v="siglavy Capriola XX - 4/SC 20-4"/>
        <s v="Siglavy Capriola XX-10"/>
        <s v="Siglavy Capriola XX-13"/>
        <s v="Siglavy Capriola XX-2"/>
        <s v="Siglavy Capriola XX-21"/>
        <s v="Siglavy Capriola XX-22"/>
        <s v="Siglavy Capriola XX-28"/>
        <s v="Siglavy Capriola XX-35 (SC 20 / 35 HB)_x000a_642019820600142_x000a_"/>
        <s v="Siglavy Capriola XX-36  (SC 20 / 36 HB)_x000a_642019820646886_x000a_"/>
        <s v="Siglavy Capriola XX-37  (SC 20 / 37 F)_x000a_642019820600841_x000a_"/>
        <s v="SIGLAVY CAPRIOLA XX-41"/>
        <s v="Siglavy Capriola XX-5"/>
        <s v="Siglavy Capriola XX-6"/>
        <s v="SIGLAVY- CAPRIOLA XXII - 44"/>
        <s v="SIGLAVY- CAPRIOLA XXII - 46"/>
        <s v="Siglavy Capriola XXII-11/SC 22-11F"/>
        <s v="Siglavy Capriola XXII-18/SC 22-18 F"/>
        <s v="Siglavy Capriola XXII-19/SC 22-19 F"/>
        <s v="Siglavy Capriola XXII-3/SC 22-3"/>
        <s v="Siglavy Capriola XXII-36(SC 22-36 F) 642019820515433"/>
        <s v="Siglavy Capriola XXII-37(SC 22-37F) 642019820573825"/>
        <s v="Siglavy Capriola XXIII-5"/>
        <s v="SIGLAVY CAPRIOLA XXIX - 1"/>
        <s v="Siglavy Capriola XXVII-8"/>
        <s v="Siglavy Capriola XXVIII - 3"/>
        <s v="SIGLAVY CAPRIOLA XXVIII - 7"/>
        <s v="Siglavy Capriola XXVIII- 2"/>
        <s v="SIGLAVY CAPRIOLA XXX-7"/>
        <s v="Siglavy Cariola XX – 40  SC 20 / 40 HB_x000a_64201982050105_x000a_"/>
        <s v="SIGLAVY-BAGDADY XVII - 46 (Administrare: 07-08-2019)"/>
        <s v="Siglavy-Capriola XVII-56"/>
        <s v="Siglavy-Capriola XXII-10"/>
        <s v="Siglavy-Capriola XXVII-4"/>
        <s v="SIMETRIA"/>
        <s v="SIMINA / SIGLAVY BAGDADY XVIII - 13 (12M - SB18)"/>
        <s v="Simona / Cygaj  I - 2 M ( 2M-Cy 1) / 642019820201387"/>
        <s v="Simpatic/Tv-51 J"/>
        <s v="Sindy / Cygaj I-8 M ( 8 M - Cy 1) / 642019820200552"/>
        <s v="SIRENA/Vi-20"/>
        <s v="Sofia/Jv-3 J"/>
        <s v="SOLEDAD"/>
        <s v="Solfegiu/Jv-6 j"/>
        <s v="SOLOMIA"/>
        <s v="Somalia/Vi-21"/>
        <s v="Songcocu"/>
        <s v="SOPHIA"/>
        <s v="SORA"/>
        <s v="SORANA"/>
        <s v="Sublima/Jr-16 J"/>
        <s v="Subreta/Tv-46 J"/>
        <s v="SUDAN/Ib-13"/>
        <s v="SULTANA"/>
        <s v="Syglavy Bagdad y XVII- 27(SB  7- 27R)/642019820349666"/>
        <s v="SYGLAVY-CAPRIOLA XVII-45/000658C9C1"/>
        <s v="TABAC/HD-10 00065DDB12"/>
        <s v="TABITA / KV-2 HB"/>
        <s v="TAIFUN/TN-9 00065ECO3C"/>
        <s v="TAINA / JB-2 HB"/>
        <s v="Talia/Jr-16 J"/>
        <s v="TAMBAL / JB-8 HB"/>
        <s v="Tamisa/Gi-19 J"/>
        <s v="TANG/HD-12 00065D9EA6"/>
        <s v="Tank/Ba-59 J"/>
        <s v="TARA / JB-9 HB"/>
        <s v="TARAN / HB-1HB"/>
        <s v="Tarc/HD-23"/>
        <s v="TARIF/HD-13 00065DC578"/>
        <s v="TATYANA"/>
        <s v="Telma/Gi-26 J"/>
        <s v="Tendinita/G-18 J"/>
        <s v="Tepus/JB-10"/>
        <s v="TEUTON / HD-5 HB"/>
        <s v="Teuton/Gi-25 J"/>
        <s v="TEZEU"/>
        <s v="Tiago (Ep 27/R)"/>
        <s v="Tibles/JB-14"/>
        <s v="Tibru (21Va)/642019820102057_x000a_"/>
        <s v="TIGAIA / HD-27 HB"/>
        <s v="TIGANCA / HB-3 HB"/>
        <s v="Timis/31C-Ck"/>
        <s v="Titana/Ib-17"/>
        <s v="TITO/HD-20 00065E9F77"/>
        <s v="TITUS Nc-12R / 00065EA4FE"/>
        <s v="Trevis/Jv-10 J"/>
        <s v="Tristan /Ba-57 J"/>
        <s v="TROFEE CINEGETICE"/>
        <s v="Troia/6 C-Va"/>
        <s v="Troiana/9C-Bb"/>
        <s v="Trotus/Ib-20"/>
        <s v="Tulipan  XIX - 30"/>
        <s v="TULIPAN  XX"/>
        <s v="Tulipan  XX - 15"/>
        <s v="TULIPAN  XX - 36"/>
        <s v="TULIPAN  XX- 35"/>
        <s v="TULIPAN  XXIII"/>
        <s v="Tulipan X –12"/>
        <s v="TULIPAN XIV-30/000658C88C"/>
        <s v="Tulipan XIX - 10"/>
        <s v="Tulipan XIX - 12"/>
        <s v="Tulipan XIX -6 /T 19-6 F"/>
        <s v="Tulipan XIX-13/T 19-13F"/>
        <s v="TULIPAN XIX-35/2011"/>
        <s v="TULIPAN XIX-8/2003"/>
        <s v="Tulipan XVIII - 4"/>
        <s v="Tulipan XX - 21"/>
        <s v="Tulipan XX - 25"/>
        <s v="TULIPAN XX - 32"/>
        <s v="TULIPAN XX - 37"/>
        <s v="TULIPAN XX - 39"/>
        <s v="Tulipan XX - 4"/>
        <s v="TULIPAN XX - 40"/>
        <s v="TULIPAN XX - 41/T 20-41 F"/>
        <s v="Tulipan XX-17 (T 20-17 F) 642019820570286"/>
        <s v="Tulipan XX-2/T 20-2F"/>
        <s v="TULIPAN XX-20"/>
        <s v="Tulipan XX-29    (T 20 / 29 F)_x000a_642019820372521_x000a_"/>
        <s v="Tulipan XX-31  (T 20 / 31 F)_x000a_642019820345063_x000a_"/>
        <s v="TULIPAN XX-7 (T 20/7F)"/>
        <s v="TULIPAN XXII - 12"/>
        <s v="TULIPAN XXII - 9"/>
        <s v="TULIPAN XXII-10"/>
        <s v="TULIPAN XXII-3"/>
        <s v="TULIPAN XXII-6"/>
        <s v="TULIPAN XXIII - 6"/>
        <s v="TULIPAN XXIII - 7"/>
        <s v="TULIPAN XXIII-14"/>
        <s v="Tulipan XXIII-4"/>
        <s v="Tulipan XXIIII-10  (T 23 / 10 F)_x000a_642019820372386_x000a_"/>
        <s v="TULIPAN XXIV - 1"/>
        <s v="TULIPAN XXIV - 4"/>
        <s v="TULIPAN XXIV - 7"/>
        <s v="TULIPAN XXIV -5/T 24 - 5 F"/>
        <s v="Tura/57 C- SG"/>
        <s v="Tura/Ba-58 J"/>
        <s v="TURCANA / HD-28 HB"/>
        <s v="UCIC (G-27 J)"/>
        <s v="UIMIREA (Fd- 22 J)"/>
        <s v="Ulm/Gi-27 J"/>
        <s v="Unicat/Vi-25 I"/>
        <s v="Unita/Jv-10J"/>
        <s v="Uns/Jp 55"/>
        <s v="Ura niu/Cv- 2J"/>
        <s v="Ura/Vi-26 I"/>
        <s v="Urbanus/Gi-30J"/>
        <s v="URLET / At 8"/>
        <s v="URSULINA"/>
        <s v="URZICAT Jp 32"/>
        <s v="Usuratica/Jv-17J"/>
        <s v="USURICA / JB-24HB"/>
        <s v="Utopic /G 26 J"/>
        <s v="VADIM (Mp - 6 J)"/>
        <s v="VALEA (E-45 J)"/>
        <s v="VAMA / JB-28HB"/>
        <s v="VAMPIR (Gi / 33J) / 642019820011757"/>
        <s v="VARTEJ"/>
        <s v="VENDETA (G-32 J)"/>
        <s v="VENERA"/>
        <s v="Vic toria (D/FG 13)"/>
        <s v="VIDIA ROSIE"/>
        <s v="VIDONA  (Cv/5 J)"/>
        <s v="VIFOR NEGRU"/>
        <s v="VIN / HB-12HB"/>
        <s v="VIORICA (Cv-3 J)"/>
        <s v="VIS/K 43-D"/>
        <s v="VOIAJORA ( D / K 106 )"/>
        <s v="VOLUPTOASA/Dn- 24"/>
        <s v="VRAJA LIREI ( D / K77)"/>
        <s v="Vraja Sou/K-53"/>
        <s v="VRAJA STANCA"/>
        <s v="VRAJA ZAPEZII"/>
        <s v="VULTUR PESCAR"/>
        <s v="WAFARA EL IMAN  I - 46"/>
        <s v="WAJIB NEDJARI XIII - 23"/>
        <s v="WANIF MERSUCH XXVI - 27"/>
        <s v="WAVADA EL IMAN I - 47"/>
        <s v="WIRFANA GAZAL XX - 33"/>
        <s v="XANDER - GAZAL  XX - 37"/>
        <s v="XANDRA - SIGLAVY - BAGDADY  XVIII - 37"/>
        <s v="XANIA - NEDJARI  XIII - 33"/>
        <s v="XANTI - SIGLAVY - BAGDADY  XVIII - 38"/>
        <s v="XAVIA - MERSUCH  XXVI - 34"/>
        <s v="XAVIER - SIGLAVY - BAGDADY  XVIII - 35"/>
        <s v="XENA - SIGLAVY - BAGDADY  XIX - 1"/>
        <s v="XENE - CYGAJI  82"/>
        <s v="XENIA"/>
        <s v="XIAN - HADBAN  XXXVIII - 39"/>
        <s v="XISTA - MERSUCH  XXVI - 36"/>
        <s v="XOTO - SIGLAVY - BAGDADY  XVIII - 40"/>
        <s v="XYLON"/>
        <s v="ZAARA/GAZAL XX-34"/>
        <s v="ZAFIRA -SIGLAVY -BAGDADY XVIII - 33"/>
        <s v="Zagir - Hadban XXXVIII - 37"/>
        <s v="Zahur - Gazal XIX - 36"/>
        <s v="ZAIDA - MERSUCH  XX VI - 30"/>
        <s v="Zaira ( Vi/30 I )"/>
        <s v="ZANZIBAR- MERSUCH XXVI - 29"/>
        <s v="ZAR"/>
        <s v="Zar ( Ib / 30 I )"/>
        <s v="Zar (Rs/2J)"/>
        <s v="Zara (Vi/28 I)"/>
        <s v="Zburator (Jr/24 J)"/>
        <s v="Zelia (Jv/25 J)"/>
        <s v="Zen (Cv/12 J)"/>
        <s v="ZEPELIN Kj-10 HB / 00065DD4C1"/>
        <s v="Zet / Jp 37HB"/>
        <s v="Zhakira - Mersuch XXVI - 32"/>
        <s v="Ziar / Kj - 12HB"/>
        <s v="Zid / Jp 39HB"/>
        <s v="Zira (Vi/32 I )"/>
        <s v="Ziua Buna (Cv/9 J)"/>
        <s v="Zmeu / Jp 41HB"/>
        <s v="Zoe (Jv/28 J)"/>
        <s v="Zoltan (Gi/35 J)"/>
        <s v="Zona(Pd/1 I)"/>
        <s v="Zoraba - Hadban XXXVIII - 36"/>
        <s v="ZOREL Gi-36 J 642019820073265"/>
        <s v="Zoric a (Jv/29 J)"/>
        <s v="Zoro(Vi/31 I)"/>
        <s v="Zudora - Mersuch XXVI - 31"/>
        <s v="ZUHARA - NEDJARI XIII - 28"/>
        <s v="ZULAIDA- HADBAN XXXVIII - 35"/>
        <s v="ZULEIKHA - NEDJARI XIII - 27"/>
        <s v="Zvelt (Mp/11 J)"/>
      </sharedItems>
    </cacheField>
    <cacheField name="Codul" numFmtId="0">
      <sharedItems/>
    </cacheField>
    <cacheField name="Valoarea" numFmtId="164">
      <sharedItems containsSemiMixedTypes="0" containsString="0" containsNumber="1" minValue="375" maxValue="1414872.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20">
  <r>
    <x v="0"/>
    <s v="8.04.04"/>
    <m/>
    <m/>
    <s v="D.F. VALEA GILMELOR 5 KM"/>
    <s v="conform amenajamentelor silvice"/>
    <s v="TULCEA"/>
    <s v="-"/>
    <s v="Tara: România; Judet: TULCEA; -;   -; Nr: -;"/>
    <n v="1970"/>
    <n v="261316"/>
    <n v="36"/>
    <s v="in administrare"/>
    <s v="HG 982/1998;HG 1344/2011;OUG.1 din 04/01/2017;HG.354/18.05.2017;OUG.68 din 06/11/2019"/>
    <s v="imobil"/>
    <s v="Lungime= Km;Suprafeţe= ha;CF= ;"/>
  </r>
  <r>
    <x v="1"/>
    <s v="8.04.04"/>
    <m/>
    <m/>
    <s v="D.F.LUNCAVITA 2 KM"/>
    <s v="conform amenajamentelor silvice"/>
    <s v="TULCEA"/>
    <s v="-"/>
    <s v="Tara: România; Judet: TULCEA; -;   -; Nr: -;"/>
    <n v="1979"/>
    <n v="113960"/>
    <n v="36"/>
    <s v="in administrare"/>
    <s v="HG 982/1998;HG 1344/2011;OUG.1 din 04/01/2017;HG.354/18.05.2017;OUG.68 din 06/11/2019"/>
    <s v="imobil"/>
    <s v="Lungime= Km;Suprafeţe= ha;CF= ;"/>
  </r>
  <r>
    <x v="2"/>
    <s v="8.04.04"/>
    <m/>
    <m/>
    <s v="D.F.VALEA GLONTULUI 1,5 KM"/>
    <s v="conform amenajamentelor silvice"/>
    <s v="TULCEA"/>
    <s v="-"/>
    <s v="Tara: România; Judet: TULCEA; -;   -; Nr: -;"/>
    <n v="1984"/>
    <n v="98279"/>
    <n v="36"/>
    <s v="in administrare"/>
    <s v="HG 982/1998;HG 1344/2011;OUG.1 din 04/01/2017;HG.354/18.05.2017;OUG.68 din 06/11/2019"/>
    <s v="imobil"/>
    <s v="Lungime= Km;Suprafeţe= ha;CF= ;"/>
  </r>
  <r>
    <x v="3"/>
    <s v="8.04.04"/>
    <m/>
    <m/>
    <s v="D.F.VALEA MORILOR 4.1 KM"/>
    <s v="conform amenajamentelor silvice"/>
    <s v="TULCEA"/>
    <s v="-"/>
    <s v="Tara: România; Judet: TULCEA; -;   -; Nr: -;"/>
    <n v="1966"/>
    <n v="191173"/>
    <n v="36"/>
    <s v="in administrare"/>
    <s v="HG 982/1998;;OUG.1 din 04/01/2017;HG.354/18.05.2017;OUG.68 din 06/11/2019"/>
    <s v="imobil"/>
    <s v="Lungime= Km;Suprafeţe= ha;CF= ;"/>
  </r>
  <r>
    <x v="4"/>
    <s v="8.04.04"/>
    <m/>
    <m/>
    <s v="D.F. AXIAL 4.7 KM"/>
    <s v="conform amenajamentelor silvice"/>
    <s v="TULCEA"/>
    <s v="-"/>
    <s v="Tara: România; Judet: TULCEA; -;   -; Nr: -;"/>
    <n v="1969"/>
    <n v="124920"/>
    <n v="36"/>
    <s v="in administrare"/>
    <s v="HG 982/1998;HG 1344/2011;OUG.1 din 04/01/2017;HG.354/18.05.2017;OUG.68 din 06/11/2019"/>
    <s v="imobil"/>
    <s v="Lungime= Km;Suprafeţe= ha;CF= ;"/>
  </r>
  <r>
    <x v="5"/>
    <s v="8.04.04"/>
    <m/>
    <m/>
    <s v="D.F VALEA VRAJII 4,8 KM"/>
    <s v="conform amenajamentelor silvice"/>
    <s v="TULCEA"/>
    <s v="-"/>
    <s v="Tara: România; Judet: TULCEA; -;   -; Nr: -;"/>
    <n v="1969"/>
    <n v="183912"/>
    <n v="36"/>
    <s v="in administrare"/>
    <s v="HG 982/1998;;OUG.1 din 04/01/2017;HG.354/18.05.2017;OUG.68 din 06/11/2019"/>
    <s v="imobil"/>
    <s v="Lungime= Km;Suprafeţe= ha;CF= ;"/>
  </r>
  <r>
    <x v="6"/>
    <s v="8.04.04"/>
    <m/>
    <m/>
    <s v="D.F VALEA OLOGEANU 1,2 KM"/>
    <s v="conform amenajamentelor silvice"/>
    <s v="TULCEA"/>
    <s v="-"/>
    <s v="Tara: România; Judet: TULCEA; -;   -; Nr: -;"/>
    <n v="1969"/>
    <n v="49993"/>
    <n v="36"/>
    <s v="in administrare"/>
    <s v="HG 982/1998;;OUG.1 din 04/01/2017;HG.354/18.05.2017;OUG.68 din 06/11/2019"/>
    <s v="imobil"/>
    <s v="Lungime= Km;Suprafeţe= ha;CF= ;"/>
  </r>
  <r>
    <x v="7"/>
    <s v="8.04.04"/>
    <m/>
    <m/>
    <s v="D.F.VALEA PIERSICII 1,2 KM"/>
    <s v="conform amenajamentelor silvice"/>
    <s v="TULCEA"/>
    <s v="-"/>
    <s v="Tara: România; Judet: TULCEA; -;   -; Nr: -;"/>
    <n v="1968"/>
    <n v="40293"/>
    <n v="36"/>
    <s v="in administrare"/>
    <s v="HG 982/1998;;OUG.1 din 04/01/2017;HG.354/18.05.2017;OUG.68 din 06/11/2019"/>
    <s v="imobil"/>
    <s v="Lungime= Km;Suprafeţe= ha;CF= ;"/>
  </r>
  <r>
    <x v="8"/>
    <s v="8.04.04"/>
    <m/>
    <m/>
    <s v="D.F.GEAFERCA 2,3 KM"/>
    <s v="conform amenajamentelor silvice"/>
    <s v="TULCEA"/>
    <s v="-"/>
    <s v="Tara: România; Judet: TULCEA; -;   -; Nr: -;"/>
    <n v="1975"/>
    <n v="93406"/>
    <n v="36"/>
    <s v="in administrare"/>
    <s v="HG 982/1998;;OUG.1 din 04/01/2017;HG.354/18.05.2017;OUG.68 din 06/11/2019"/>
    <s v="imobil"/>
    <s v="Lungime= Km;Suprafeţe= ha;CF= ;"/>
  </r>
  <r>
    <x v="9"/>
    <s v="8.04.04"/>
    <m/>
    <m/>
    <s v="D.F.MITROFAN PRELUNGIRE 2 KM"/>
    <s v="conform amenajamentelor silvice"/>
    <s v="TULCEA"/>
    <s v="-"/>
    <s v="Tara: România; Judet: TULCEA; -;   -; Nr: -;"/>
    <n v="1984"/>
    <n v="91491"/>
    <n v="36"/>
    <s v="in administrare"/>
    <s v="HG 982/1998;;OUG.1 din 04/01/2017;HG.354/18.05.2017;OUG.68 din 06/11/2019"/>
    <s v="imobil"/>
    <s v="Lungime= Km;Suprafeţe= ha;CF= ;"/>
  </r>
  <r>
    <x v="10"/>
    <s v="8.04.04"/>
    <m/>
    <m/>
    <s v="D.F. VALEA CAZANULUI 1,5 KM"/>
    <s v="conform amenajamentelor silvice"/>
    <s v="TULCEA"/>
    <s v="-"/>
    <s v="Tara: România; Judet: TULCEA; -;   -; Nr: -;"/>
    <n v="1983"/>
    <n v="88831"/>
    <n v="36"/>
    <s v="in administrare"/>
    <s v="HG 982/1998;HG 1344/2011;OUG.1 din 04/01/2017;HG.354/18.05.2017;OUG.68 din 06/11/2019"/>
    <s v="imobil"/>
    <s v="Lungime= Km;Suprafeţe= ha;CF= ;"/>
  </r>
  <r>
    <x v="11"/>
    <s v="8.04.04"/>
    <m/>
    <m/>
    <s v="D.F.KIORUM-TARLA 0,9 KM"/>
    <s v="conform amenajamentelor silvice"/>
    <s v="TULCEA"/>
    <s v="-"/>
    <s v="Tara: România; Judet: TULCEA; -;   -; Nr: -;"/>
    <n v="1990"/>
    <n v="48244"/>
    <n v="36"/>
    <s v="in administrare"/>
    <s v="HG 982/1998;HG 1344/2011;OUG.1 din 04/01/2017;HG.354/18.05.2017;OUG.68 din 06/11/2019"/>
    <s v="imobil"/>
    <s v="Lungime= Km;Suprafeţe= ha;CF= ;"/>
  </r>
  <r>
    <x v="12"/>
    <s v="8.04.04"/>
    <m/>
    <m/>
    <s v="D.F.SERENET 2 1,7 KM"/>
    <s v="conform amenajamentelor silvice"/>
    <s v="TULCEA"/>
    <s v="-"/>
    <s v="Tara: România; Judet: TULCEA; -;   -; Nr: -;"/>
    <n v="1973"/>
    <n v="90199"/>
    <n v="36"/>
    <s v="in administrare"/>
    <s v="HG 982/1998;HG 1344/2011;OUG.1 din 04/01/2017;HG.354/18.05.2017;OUG.68 din 06/11/2019"/>
    <s v="imobil"/>
    <s v="Lungime= Km;Suprafeţe= ha;CF= ;"/>
  </r>
  <r>
    <x v="13"/>
    <s v="8.04.04"/>
    <m/>
    <m/>
    <s v="D.F.LIZIERA 4,2 KM"/>
    <s v="conform amenajamentelor silvice"/>
    <s v="TULCEA"/>
    <s v="-"/>
    <s v="Tara: România; Judet: TULCEA; -;   -; Nr: -;"/>
    <n v="1973"/>
    <n v="234038"/>
    <n v="36"/>
    <s v="in administrare"/>
    <s v="HG 982/1998;HG 1344/2011;OUG.1 din 04/01/2017;HG.354/18.05.2017;OUG.68 din 06/11/2019"/>
    <s v="imobil"/>
    <s v="Lungime= Km;Suprafeţe= ha;CF= ;"/>
  </r>
  <r>
    <x v="14"/>
    <s v="8.04.04"/>
    <m/>
    <m/>
    <s v="D.F. MINDRA HAGIOMER 3 KM"/>
    <s v="conform amenajamentelor silvice"/>
    <s v="TULCEA"/>
    <s v="-"/>
    <s v="Tara: România; Judet: TULCEA; -;   -; Nr: -;"/>
    <n v="1983"/>
    <n v="165380"/>
    <n v="36"/>
    <s v="in administrare"/>
    <s v="HG 982/1998;HG 1344/2011;OUG.1 din 04/01/2017;HG.354/18.05.2017;OUG.68 din 06/11/2019"/>
    <s v="imobil"/>
    <s v="Lungime= Km;Suprafeţe= ha;CF= ;"/>
  </r>
  <r>
    <x v="15"/>
    <s v="8.04.04"/>
    <m/>
    <m/>
    <s v="D.F. VALEA LUNGA 1,2 KM"/>
    <s v="conform amenajamentelor silvice"/>
    <s v="TULCEA"/>
    <s v="-"/>
    <s v="Tara: România; Judet: TULCEA; -;   -; Nr: -;"/>
    <n v="1983"/>
    <n v="88850"/>
    <n v="36"/>
    <s v="in administrare"/>
    <s v="HG 982/1998;HG 1344/2011;OUG.1 din 04/01/2017;HG.354/18.05.2017;OUG.68 din 06/11/2019"/>
    <s v="imobil"/>
    <s v="Lungime= Km;Suprafeţe= ha;CF= ;"/>
  </r>
  <r>
    <x v="16"/>
    <s v="8.04.04"/>
    <m/>
    <m/>
    <s v="DRUM ASFALT PACEA"/>
    <s v="conform amenajamentelor silvice"/>
    <s v="MUNICIPIUL BUCUREŞTI"/>
    <s v="-"/>
    <s v="Tara: România; Judet: MUNICIPIUL BUCUREŞTI; -;   -; Nr: -;"/>
    <n v="1985"/>
    <n v="159786"/>
    <n v="40"/>
    <s v="in administrare"/>
    <s v="HG 982/1998;HG 1344/2011;OUG.1 din 04/01/2017;HG.354/18.05.2017;OUG.68 din 06/11/2019"/>
    <s v="imobil"/>
    <s v="Lungime= Km;Suprafeţe= ha;CF= ;"/>
  </r>
  <r>
    <x v="17"/>
    <s v="8.04.04"/>
    <m/>
    <m/>
    <s v="DAF CRINGURI CALUGARENI"/>
    <s v="conform amenajamentelor silvice"/>
    <s v="MUNICIPIUL BUCUREŞTI"/>
    <s v="-"/>
    <s v="Tara: România; Judet: MUNICIPIUL BUCUREŞTI; -;   -; Nr: -;"/>
    <n v="1968"/>
    <n v="123263"/>
    <n v="40"/>
    <s v="in administrare"/>
    <s v="HG 982/1998;;OUG.1 din 04/01/2017;HG.354/18.05.2017;OUG.68 din 06/11/2019"/>
    <s v="imobil"/>
    <s v="Lungime= Km;Suprafeţe= ha;CF= ;"/>
  </r>
  <r>
    <x v="18"/>
    <s v="8.04.04"/>
    <m/>
    <m/>
    <s v="DAF VLAD TEPES"/>
    <s v="conform amenajamentelor silvice"/>
    <s v="MUNICIPIUL BUCUREŞTI"/>
    <s v="-"/>
    <s v="Tara: România; Judet: MUNICIPIUL BUCUREŞTI; -;   -; Nr: -;"/>
    <n v="1994"/>
    <n v="102074"/>
    <n v="40"/>
    <s v="in administrare"/>
    <s v="HG 982/1998;;OUG.1 din 04/01/2017;HG.354/18.05.2017;OUG.68 din 06/11/2019"/>
    <s v="imobil"/>
    <s v="Lungime= Km;Suprafeţe= ha;CF= ;"/>
  </r>
  <r>
    <x v="19"/>
    <s v="8.04.04"/>
    <m/>
    <m/>
    <s v="DRUM FOREST.M.DOMNEASCA"/>
    <s v="conform amenajamentelor silvice"/>
    <s v="DÂMBOVIŢA"/>
    <s v="Runcu"/>
    <s v="Tara: România; Judet: DÂMBOVIŢA;Com Runcu;   -; Nr: -;"/>
    <n v="1971"/>
    <n v="1947340"/>
    <n v="15"/>
    <s v="in administrare"/>
    <s v="HG 982/1998;HG 1344/2011 529/2011; HG 478/ 24-IUN-15;HG.478/24-IUN-15;OUG.1 din 04/01/2017;HG.354/18.05.2017;OUG.68 din 06/11/2019"/>
    <s v="imobil"/>
    <s v="Lungime= Km;Suprafeţe= ha;CF= ;"/>
  </r>
  <r>
    <x v="20"/>
    <s v="8.04.04"/>
    <m/>
    <m/>
    <s v="DRUM FOREST.VL.NEULUI-BARBU V."/>
    <s v="conform amenajamentelor silvice"/>
    <s v="DÂMBOVIŢA"/>
    <s v="-"/>
    <s v="Tara: România; Judet: DÂMBOVIŢA; -;   -; Nr: -;"/>
    <n v="1966"/>
    <n v="291329"/>
    <n v="15"/>
    <s v="in administrare"/>
    <s v="HG 982/1998;HG 1344/2011; HG 478/ 24-IUN-15;HG.478/24-IUN-15;OUG.1 din 04/01/2017;HG.354/18.05.2017;OUG.68 din 06/11/2019"/>
    <s v="imobil"/>
    <s v="Lungime= Km;Suprafeţe= ha;CF= ;"/>
  </r>
  <r>
    <x v="21"/>
    <s v="8.04.04"/>
    <m/>
    <m/>
    <s v="DRUM FOREST.VL.BACIULUI-MANESCU"/>
    <s v="conform amenajamentelor silvice"/>
    <s v="DÂMBOVIŢA"/>
    <s v="-"/>
    <s v="Tara: România; Judet: DÂMBOVIŢA; -;   -; Nr: -;"/>
    <n v="1965"/>
    <n v="70492"/>
    <n v="15"/>
    <s v="in administrare"/>
    <s v="HG 982/1998;HG 1344/2011; HG 478/ 24-IUN-15;HG.478/24-IUN-15;OUG.1 din 04/01/2017;HG.354/18.05.2017;OUG.68 din 06/11/2019"/>
    <s v="imobil"/>
    <s v="Lungime= Km;Suprafeţe= ha;CF= ;"/>
  </r>
  <r>
    <x v="22"/>
    <s v="8.04.04"/>
    <m/>
    <m/>
    <s v="DRUM FORESTIER DOICA - RACIU"/>
    <s v="conform amenajamentelor silvice"/>
    <s v="DÂMBOVIŢA"/>
    <s v="-"/>
    <s v="Tara: România; Judet: DÂMBOVIŢA; -;   -; Nr: -;"/>
    <n v="1994"/>
    <n v="91169"/>
    <n v="15"/>
    <s v="in administrare"/>
    <s v="HG 982/1998;HG 1344/2011; HG 478/ 24-IUN-15;HG.478/24-IUN-15;OUG.1 din 04/01/2017;HG.354/18.05.2017;OUG.68 din 06/11/2019"/>
    <s v="imobil"/>
    <s v="Lungime= Km;Suprafeţe= ha;CF= ;"/>
  </r>
  <r>
    <x v="23"/>
    <s v="8.04.04"/>
    <m/>
    <m/>
    <s v="DRUM FORESTIER BRATEI - DELEANU"/>
    <s v="conform amenajamentelor silvice"/>
    <s v="DÂMBOVIŢA"/>
    <s v="-"/>
    <s v="Tara: România; Judet: DÂMBOVIŢA; -;   -; Nr: -;"/>
    <n v="1994"/>
    <n v="2701504"/>
    <n v="15"/>
    <s v="in administrare"/>
    <s v="HG 982/1998;HG 1344/2011; HG; HG 478/ 24-IUN-15;HG.478/24-IUN-15;OUG.1 din 04/01/2017;HG.354/18.05.2017;OUG.68 din 06/11/2019"/>
    <s v="imobil"/>
    <s v="Lungime= Km;Suprafeţe= ha;CF= ;"/>
  </r>
  <r>
    <x v="24"/>
    <s v="8.04.04"/>
    <m/>
    <m/>
    <s v="DRUM FORESTIER GALMA BATULUI"/>
    <s v="conform amenajamentelor silvice"/>
    <s v="DÂMBOVIŢA"/>
    <s v="-"/>
    <s v="Tara: România; Judet: DÂMBOVIŢA; -;   -; Nr: -;"/>
    <n v="1994"/>
    <n v="58444"/>
    <n v="15"/>
    <s v="in administrare"/>
    <s v="HG 982/1998;HG 1344/2011; HG 478/ 24-IUN-15;HG.478/24-IUN-15;OUG.1 din 04/01/2017;HG.354/18.05.2017;OUG.68 din 06/11/2019"/>
    <s v="imobil"/>
    <s v="Lungime= Km;Suprafeţe= ha;CF= ;"/>
  </r>
  <r>
    <x v="25"/>
    <s v="8.04.04"/>
    <m/>
    <m/>
    <s v="DRUM FOREST.VALEA NAT BIVOLARIE"/>
    <s v="conform amenajamentelor silvice"/>
    <s v="DÂMBOVIŢA"/>
    <s v="Valea Lungă"/>
    <s v="Tara: România; Judet: DÂMBOVIŢA;Com Valea Lungă;   -; Nr: -;"/>
    <n v="1978"/>
    <n v="1565633"/>
    <n v="15"/>
    <s v="in administrare"/>
    <s v="HG 982/1998;HG 1344/2011; HG 478/ 24-IUN-15;HG.478/24-IUN-15;OUG.1 din 04/01/2017;HG.354/18.05.2017;OUG.68 din 06/11/2019"/>
    <s v="imobil"/>
    <s v="Lungime= Km;Suprafeţe= ha;CF= ;"/>
  </r>
  <r>
    <x v="26"/>
    <s v="8.04.04"/>
    <m/>
    <m/>
    <s v="DRUM FOREST. ROGOZ 1 KM"/>
    <s v="conform amenajamentelor silvice"/>
    <s v="DÂMBOVIŢA"/>
    <s v="Valea Lungă"/>
    <s v="Tara: România; Judet: DÂMBOVIŢA;Com Valea Lungă;   -; Nr: -;"/>
    <n v="1978"/>
    <n v="3200"/>
    <n v="15"/>
    <s v="in administrare"/>
    <s v="HG 982/1998;HG 1344/2011; HG 478/ 24-IUN-15;HG.478/24-IUN-15;OUG.1 din 04/01/2017;HG.354/18.05.2017;OUG.68 din 06/11/2019"/>
    <s v="imobil"/>
    <s v="Lungime= Km;Suprafeţe= ha;CF= ;"/>
  </r>
  <r>
    <x v="27"/>
    <s v="8.30.01"/>
    <m/>
    <m/>
    <s v="BARAJE ZID"/>
    <s v="conform amenajamentelor silvice"/>
    <s v="DÂMBOVIŢA"/>
    <s v="Manga"/>
    <s v="Tara: România; Judet: DÂMBOVIŢA;Sat Manga;   -; Nr: -;"/>
    <n v="1988"/>
    <n v="150066"/>
    <n v="15"/>
    <s v="in administrare"/>
    <s v="HG 982/1998;HG 1344/2011; HG 478/ 24-IUN-15;HG.478/24-IUN-15;OUG.1 din 04/01/2017;HG.354/18.05.2017;OUG.68 din 06/11/2019;HG.846/08.10.2020"/>
    <s v="imobil"/>
    <s v="Lungime albie corectată/consolidată=0,9 km;"/>
  </r>
  <r>
    <x v="28"/>
    <s v="8.04.04"/>
    <m/>
    <m/>
    <s v="DRUM FORESTIER DRAGODANA, COBIA"/>
    <s v="conform amenajamentelor silvice"/>
    <s v="DÂMBOVIŢA"/>
    <s v="Cobia"/>
    <s v="Tara: România; Judet: DÂMBOVIŢA;Com Cobia;   -; Nr: -;"/>
    <n v="1970"/>
    <n v="11178"/>
    <n v="15"/>
    <s v="in administrare"/>
    <s v="HG 982/1998;HG 1344/2011; HG 478/ 24-IUN-15;HG.478/24-IUN-15;OUG.1 din 04/01/2017;HG.354/18.05.2017;OUG.68 din 06/11/2019"/>
    <s v="imobil"/>
    <s v="Lungime= Km;Suprafeţe= ha;CF= ;"/>
  </r>
  <r>
    <x v="29"/>
    <s v="8.04.04"/>
    <m/>
    <m/>
    <s v="DRUMURI FORESTIERE"/>
    <s v="conform amenajamentelor silvice"/>
    <s v="DÂMBOVIŢA"/>
    <s v="-"/>
    <s v="Tara: România; Judet: DÂMBOVIŢA; -;   -; Nr: -;"/>
    <n v="1987"/>
    <n v="913434"/>
    <n v="15"/>
    <s v="in administrare"/>
    <s v="HG 982/1998;HG 1344/2011; HG 478/ 24-IUN-15;HG.478/24-IUN-15;OUG.1 din 04/01/2017;HG.354/18.05.2017;OUG.68 din 06/11/2019"/>
    <s v="imobil"/>
    <s v="Lungime= Km;Suprafeţe= ha;CF= ;"/>
  </r>
  <r>
    <x v="30"/>
    <s v="8.04.04"/>
    <m/>
    <m/>
    <s v="DRUM FORESTIER STINGA D-TA"/>
    <s v="conform amenajamentelor silvice"/>
    <s v="DÂMBOVIŢA"/>
    <s v="-"/>
    <s v="Tara: România; Judet: DÂMBOVIŢA; -;   -; Nr: -;"/>
    <n v="1971"/>
    <n v="68065"/>
    <n v="15"/>
    <s v="in administrare"/>
    <s v="HG 982/1998;HG 1344/2011; HG 478/ 24-IUN-15;HG.478/24-IUN-15;OUG.1 din 04/01/2017;OUG.68 din 06/11/2019"/>
    <s v="imobil"/>
    <s v="Lungime=UA 48 C Km;Suprafeţe= ha;CF= ;"/>
  </r>
  <r>
    <x v="31"/>
    <s v="8.04.04"/>
    <m/>
    <m/>
    <s v="DAF VALEA TEGULUI"/>
    <s v="conform amenajamentelor silvice"/>
    <s v="MUREŞ"/>
    <s v="-"/>
    <s v="Tara: România; Judet: MUREŞ; -;   -; Nr: -;"/>
    <n v="1986"/>
    <n v="28307"/>
    <n v="26"/>
    <s v="in administrare"/>
    <s v="HG 982/1998;HG 1344/2011; HG 478/ 24-IUN-15;HG.478/24-IUN-15;OUG.1 din 04/01/2017;HG.354/18.05.2017;OUG.68 din 06/11/2019"/>
    <s v="imobil"/>
    <s v="Lungime= Km;Suprafeţe= ha;CF= ;"/>
  </r>
  <r>
    <x v="32"/>
    <s v="8.04.04"/>
    <m/>
    <m/>
    <s v="DAF SUGO RECE"/>
    <s v="conform amenajamentelor silvice"/>
    <s v="MUREŞ"/>
    <s v="-"/>
    <s v="Tara: România; Judet: MUREŞ; -;   -; Nr: -;"/>
    <n v="1968"/>
    <n v="12779"/>
    <n v="26"/>
    <s v="in administrare"/>
    <s v="HG 982/1998;;OUG.1 din 04/01/2017;OUG.68 din 06/11/2019"/>
    <s v="imobil"/>
    <s v="drum forestier"/>
  </r>
  <r>
    <x v="33"/>
    <s v="8.04.04"/>
    <m/>
    <m/>
    <s v="DAF TIHU ILVEI"/>
    <s v="conform amenajamentelor silvice"/>
    <s v="MUREŞ"/>
    <s v="-"/>
    <s v="Tara: România; Judet: MUREŞ; -;   -; Nr: -;"/>
    <n v="1980"/>
    <n v="57221"/>
    <n v="26"/>
    <s v="in administrare"/>
    <s v="HG 982/1998;;OUG.1 din 04/01/2017;OUG.68 din 06/11/2019"/>
    <s v="imobil"/>
    <s v="drum forestier"/>
  </r>
  <r>
    <x v="34"/>
    <s v="8.04.04"/>
    <m/>
    <m/>
    <s v="DAF TUTULEAG"/>
    <s v="conform amenajamentelor silvice"/>
    <s v="MUREŞ"/>
    <s v="-"/>
    <s v="Tara: România; Judet: MUREŞ; -;   -; Nr: -;"/>
    <n v="1986"/>
    <n v="42694"/>
    <n v="26"/>
    <s v="in administrare"/>
    <s v="HG 982/1998;HG 1344/2011;OUG.1 din 04/01/2017;HG.354/18.05.2017;OUG.68 din 06/11/2019"/>
    <s v="imobil"/>
    <s v="Lungime= Km;Suprafeţe= ha;CF= ;"/>
  </r>
  <r>
    <x v="35"/>
    <s v="8.04.04"/>
    <m/>
    <m/>
    <s v="DAF SIROD"/>
    <s v="conform amenajamentelor silvice"/>
    <s v="MUREŞ"/>
    <s v="-"/>
    <s v="Tara: România; Judet: MUREŞ; -;   -; Nr: -;"/>
    <n v="1971"/>
    <n v="3244704"/>
    <n v="26"/>
    <s v="in administrare"/>
    <s v="HG 982/1998;HG 1344/2011;OUG.1 din 04/01/2017;HG.354/18.05.2017;OUG.68 din 06/11/2019"/>
    <s v="imobil"/>
    <s v="Lungime= Km;Suprafeţe= ha;CF= ;"/>
  </r>
  <r>
    <x v="36"/>
    <s v="8.04.04"/>
    <m/>
    <m/>
    <s v="DAF RUTA"/>
    <s v="conform amenajamentelor silvice"/>
    <s v="MUREŞ"/>
    <s v="-"/>
    <s v="Tara: România; Judet: MUREŞ; -;   -; Nr: -;"/>
    <n v="1969"/>
    <n v="51051"/>
    <n v="26"/>
    <s v="in administrare"/>
    <s v="HG 982/1998;HG 1344/2011;OUG.1 din 04/01/2017;OUG.68 din 06/11/2019"/>
    <s v="imobil"/>
    <s v="drum forestier"/>
  </r>
  <r>
    <x v="37"/>
    <s v="8.04.04"/>
    <m/>
    <m/>
    <s v="DAF SIREGNA DELENI"/>
    <s v="conform amenajamentelor silvice"/>
    <s v="MUREŞ"/>
    <s v="-"/>
    <s v="Tara: România; Judet: MUREŞ; -;   -; Nr: -;"/>
    <n v="1974"/>
    <n v="27886"/>
    <n v="26"/>
    <s v="in administrare"/>
    <s v="HG 982/1998;HG 1344/2011;OUG.1 din 04/01/2017;OUG.68 din 06/11/2019"/>
    <s v="imobil"/>
    <s v="drum forestier"/>
  </r>
  <r>
    <x v="38"/>
    <s v="8.04.04"/>
    <m/>
    <m/>
    <s v="DAF PIRIUL MIJLOC CALD"/>
    <s v="conform amenajamentelor silvice"/>
    <s v="MUREŞ"/>
    <s v="-"/>
    <s v="Tara: România; Judet: MUREŞ; -;   -; Nr: -;"/>
    <n v="1971"/>
    <n v="137011"/>
    <n v="26"/>
    <s v="in administrare"/>
    <s v="HG 982/1998;HG 1344/2011;OUG.1 din 04/01/2017;OUG.68 din 06/11/2019"/>
    <s v="imobil"/>
    <s v="drum forestier"/>
  </r>
  <r>
    <x v="39"/>
    <s v="8.04.04"/>
    <m/>
    <m/>
    <s v="DAF PIRIUL POPII"/>
    <s v="conform amenajamentelor silvice"/>
    <s v="MUREŞ"/>
    <s v="-"/>
    <s v="Tara: România; Judet: MUREŞ; -;   -; Nr: -;"/>
    <n v="1989"/>
    <n v="4872"/>
    <n v="26"/>
    <s v="in administrare"/>
    <s v="HG 982/1998;;OUG.1 din 04/01/2017;HG.354/18.05.2017;OUG.68 din 06/11/2019"/>
    <s v="imobil"/>
    <s v="Lungime= Km;Suprafeţe= ha;CF= ;"/>
  </r>
  <r>
    <x v="40"/>
    <s v="8.04.04"/>
    <m/>
    <m/>
    <s v="DAF PIRIUL RECE"/>
    <s v="conform amenajamentelor silvice"/>
    <s v="MUREŞ"/>
    <s v="-"/>
    <s v="Tara: România; Judet: MUREŞ; -;   -; Nr: -;"/>
    <n v="1975"/>
    <n v="714275"/>
    <n v="26"/>
    <s v="in administrare"/>
    <s v="HG 982/1998;HG 1344/2011;OUG.1 din 04/01/2017;OUG.68 din 06/11/2019"/>
    <s v="imobil"/>
    <s v="drum forestier"/>
  </r>
  <r>
    <x v="41"/>
    <s v="8.04.04"/>
    <m/>
    <m/>
    <s v="DAF NEAGRA SCHWARTZ"/>
    <s v="conform amenajamentelor silvice"/>
    <s v="MUREŞ"/>
    <s v="-"/>
    <s v="Tara: România; Judet: MUREŞ; -;   -; Nr: -;"/>
    <n v="1971"/>
    <n v="97641"/>
    <n v="26"/>
    <s v="in administrare"/>
    <s v="HG 982/1998;;OUG.1 din 04/01/2017;OUG.68 din 06/11/2019"/>
    <s v="imobil"/>
    <s v="drum forestier"/>
  </r>
  <r>
    <x v="42"/>
    <s v="8.04.04"/>
    <m/>
    <m/>
    <s v="DAF LOTUL MARE"/>
    <s v="conform amenajamentelor silvice"/>
    <s v="MUREŞ"/>
    <s v="-"/>
    <s v="Tara: România; Judet: MUREŞ; -;   -; Nr: -;"/>
    <n v="1979"/>
    <n v="169737"/>
    <n v="26"/>
    <s v="in administrare"/>
    <s v="HG 982/1998;HG 1344/2011;OUG.1 din 04/01/2017;OUG.68 din 06/11/2019"/>
    <s v="imobil"/>
    <s v="drum forestier"/>
  </r>
  <r>
    <x v="43"/>
    <s v="8.04.04"/>
    <m/>
    <m/>
    <s v="DAF MERMEZEU"/>
    <s v="conform amenajamentelor silvice"/>
    <s v="MUREŞ"/>
    <s v="-"/>
    <s v="Tara: România; Judet: MUREŞ; -;   -; Nr: -;"/>
    <n v="1963"/>
    <n v="948551"/>
    <n v="26"/>
    <s v="in administrare"/>
    <s v="HG 982/1998;;OUG.1 din 04/01/2017;OUG.68 din 06/11/2019"/>
    <s v="imobil"/>
    <s v="drum forestier"/>
  </r>
  <r>
    <x v="44"/>
    <s v="8.04.04"/>
    <m/>
    <m/>
    <s v="DAF MOCIARUL DE JOS"/>
    <s v="conform amenajamentelor silvice"/>
    <s v="MUREŞ"/>
    <s v="-"/>
    <s v="Tara: România; Judet: MUREŞ; -;   -; Nr: -;"/>
    <n v="1980"/>
    <n v="80208"/>
    <n v="26"/>
    <s v="in administrare"/>
    <s v="HG 982/1998;HG 1344/2011;OUG.1 din 04/01/2017;OUG.68 din 06/11/2019"/>
    <s v="imobil"/>
    <s v="drum forestier"/>
  </r>
  <r>
    <x v="45"/>
    <s v="8.04.04"/>
    <m/>
    <m/>
    <s v="DAF GUDEA MARE"/>
    <s v="conform amenajamentelor silvice"/>
    <s v="MUREŞ"/>
    <s v="-"/>
    <s v="Tara: România; Judet: MUREŞ; -;   -; Nr: -;"/>
    <n v="1968"/>
    <n v="17976"/>
    <n v="26"/>
    <s v="in administrare"/>
    <s v="HG 982/1998;;OUG.1 din 04/01/2017;OUG.68 din 06/11/2019"/>
    <s v="imobil"/>
    <s v="drum forestier"/>
  </r>
  <r>
    <x v="46"/>
    <s v="8.04.04"/>
    <m/>
    <m/>
    <s v="DAF HODAC ISTICEUL MARE"/>
    <s v="conform amenajamentelor silvice"/>
    <s v="MUREŞ"/>
    <s v="-"/>
    <s v="Tara: România; Judet: MUREŞ; -;   -; Nr: -;"/>
    <n v="1971"/>
    <n v="550931"/>
    <n v="26"/>
    <s v="in administrare"/>
    <s v="HG 982/1998;HG 1344/2011;OUG.1 din 04/01/2017;OUG.68 din 06/11/2019"/>
    <s v="imobil"/>
    <s v="drum forestier"/>
  </r>
  <r>
    <x v="47"/>
    <s v="8.04.04"/>
    <m/>
    <m/>
    <s v="DAF HRENOASA"/>
    <s v="conform amenajamentelor silvice"/>
    <s v="MUREŞ"/>
    <s v="-"/>
    <s v="Tara: România; Judet: MUREŞ; -;   -; Nr: -;"/>
    <n v="1981"/>
    <n v="150182"/>
    <n v="26"/>
    <s v="in administrare"/>
    <s v="HG 982/1998;;OUG.1 din 04/01/2017;OUG.68 din 06/11/2019"/>
    <s v="imobil"/>
    <s v="drum forestier"/>
  </r>
  <r>
    <x v="48"/>
    <s v="8.04.04"/>
    <m/>
    <m/>
    <s v="DAF ISOPUL DE SUS"/>
    <s v="conform amenajamentelor silvice"/>
    <s v="MUREŞ"/>
    <s v="-"/>
    <s v="Tara: România; Judet: MUREŞ; -;   -; Nr: -;"/>
    <n v="1984"/>
    <n v="57246"/>
    <n v="26"/>
    <s v="in administrare"/>
    <s v="HG 982/1998;HG 1344/2011;OUG.1 din 04/01/2017;OUG.68 din 06/11/2019"/>
    <s v="imobil"/>
    <s v="drum forestier"/>
  </r>
  <r>
    <x v="49"/>
    <s v="8.04.04"/>
    <m/>
    <m/>
    <s v="DAF IUHOD"/>
    <s v="conform amenajamentelor silvice"/>
    <s v="MUREŞ"/>
    <s v="-"/>
    <s v="Tara: România; Judet: MUREŞ; -;   -; Nr: -;"/>
    <n v="1973"/>
    <n v="283241"/>
    <n v="26"/>
    <s v="in administrare"/>
    <s v="HG 982/1998;HG 1344/2011;OUG.1 din 04/01/2017;OUG.68 din 06/11/2019"/>
    <s v="imobil"/>
    <s v="drum forestier"/>
  </r>
  <r>
    <x v="50"/>
    <s v="8.04.04"/>
    <m/>
    <m/>
    <s v="DAF FANATE"/>
    <s v="conform amenajamentelor silvice"/>
    <s v="MUREŞ"/>
    <s v="-"/>
    <s v="Tara: România; Judet: MUREŞ; -;   -; Nr: -;"/>
    <n v="1971"/>
    <n v="96510"/>
    <n v="26"/>
    <s v="in administrare"/>
    <s v="HG 982/1998;HG 1344/2011 514/2011;OUG.1 din 04/01/2017;OUG.68 din 06/11/2019"/>
    <s v="imobil"/>
    <s v="drum forestier"/>
  </r>
  <r>
    <x v="51"/>
    <s v="8.04.04"/>
    <m/>
    <m/>
    <s v="DAF FINCEL RUSU"/>
    <s v="conform amenajamentelor silvice"/>
    <s v="MUREŞ"/>
    <s v="-"/>
    <s v="Tara: România; Judet: MUREŞ; -;   -; Nr: -;"/>
    <n v="1973"/>
    <n v="51461"/>
    <n v="26"/>
    <s v="in administrare"/>
    <s v="HG 982/1998;HG 1344/2011;OUG.1 din 04/01/2017;OUG.68 din 06/11/2019"/>
    <s v="imobil"/>
    <s v="drum forestier"/>
  </r>
  <r>
    <x v="52"/>
    <s v="8.04.04"/>
    <m/>
    <m/>
    <s v="DAF CONTUR LAC RASTOLITA TR II"/>
    <s v="conform amenajamentelor silvice"/>
    <s v="MUREŞ"/>
    <s v="-"/>
    <s v="Tara: România; Judet: MUREŞ; -;   -; Nr: -;"/>
    <n v="1993"/>
    <n v="400330"/>
    <n v="26"/>
    <s v="in administrare"/>
    <s v="HG 982/1998;HG 1344/2011;OUG.1 din 04/01/2017;HG.354/18.05.2017;OUG.68 din 06/11/2019"/>
    <s v="imobil"/>
    <s v="Lungime= Km;Suprafeţe= ha;CF= ;"/>
  </r>
  <r>
    <x v="53"/>
    <s v="8.04.04"/>
    <m/>
    <m/>
    <s v="DAF BLIDARU"/>
    <s v="conform amenajamentelor silvice"/>
    <s v="MUREŞ"/>
    <s v="-"/>
    <s v="Tara: România; Judet: MUREŞ; -;   -; Nr: -;"/>
    <n v="1981"/>
    <n v="59139"/>
    <n v="26"/>
    <s v="in administrare"/>
    <s v="HG 982/1998;HG 1344/2011;OUG.1 din 04/01/2017;OUG.68 din 06/11/2019"/>
    <s v="imobil"/>
    <s v="drum forestier"/>
  </r>
  <r>
    <x v="54"/>
    <s v="8.04.04"/>
    <m/>
    <m/>
    <s v="DAF OLOGU"/>
    <s v="conform amenajamentelor silvice"/>
    <s v="GORJ"/>
    <s v="-"/>
    <s v="Tara: România; Judet: GORJ; -;   -; Nr: -;"/>
    <n v="1975"/>
    <n v="35535"/>
    <n v="18"/>
    <s v="in administrare"/>
    <s v="HG 982/1998;; HG 478/ 24-IUN-15;HG.478/24-IUN-15;OUG.1 din 04/01/2017;OUG.68 din 06/11/2019"/>
    <s v="imobil"/>
    <s v="Lungime= Km;Suprafeţe= ha;CF= ;"/>
  </r>
  <r>
    <x v="55"/>
    <s v="8.04.04"/>
    <m/>
    <m/>
    <s v="DAF COASTA PESCARU I"/>
    <s v="conform amenajamentelor silvice"/>
    <s v="GORJ"/>
    <s v="-"/>
    <s v="Tara: România; Judet: GORJ; -;   -; Nr: -;"/>
    <n v="1977"/>
    <n v="18698"/>
    <n v="18"/>
    <s v="in administrare"/>
    <s v="HG 982/1998;HG 1344/2011; HG 478/ 24-IUN-15;HG.478/24-IUN-15;OUG.1 din 04/01/2017;HG.354/18.05.2017;OUG.68 din 06/11/2019"/>
    <s v="imobil"/>
    <s v="Lungime= Km;Suprafeţe= ha;CF= ;"/>
  </r>
  <r>
    <x v="56"/>
    <s v="8.04.04"/>
    <m/>
    <m/>
    <s v="DAF PESCARU JELESELU"/>
    <s v="conform amenajamentelor silvice"/>
    <s v="GORJ"/>
    <s v="-"/>
    <s v="Tara: România; Judet: GORJ; -;   -; Nr: -;"/>
    <n v="1985"/>
    <n v="10854"/>
    <n v="18"/>
    <s v="in administrare"/>
    <s v="HG 982/1998;HG 1344/2011; HG 478/ 24-IUN-15;HG.478/24-IUN-15;OUG.1 din 04/01/2017;HG.354/18.05.2017;OUG.68 din 06/11/2019"/>
    <s v="imobil"/>
    <s v="Lungime= Km;Suprafeţe= ha;CF= ;"/>
  </r>
  <r>
    <x v="57"/>
    <s v="8.04.04"/>
    <m/>
    <m/>
    <s v="DAF MACRISU"/>
    <s v="conform amenajamentelor silvice"/>
    <s v="GORJ"/>
    <s v="-"/>
    <s v="Tara: România; Judet: GORJ; -;   -; Nr: -;"/>
    <n v="1990"/>
    <n v="54055"/>
    <n v="18"/>
    <s v="in administrare"/>
    <s v="HG 982/1998;HG 1344/2011; HG 478/ 24-IUN-15;HG.478/24-IUN-15;OUG.1 din 04/01/2017;HG.354/18.05.2017;OUG.68 din 06/11/2019"/>
    <s v="imobil"/>
    <s v="Lungime= Km;Suprafeţe= ha;CF= ;"/>
  </r>
  <r>
    <x v="58"/>
    <s v="8.04.04"/>
    <m/>
    <m/>
    <s v="DAF SUSENI"/>
    <s v="conform amenajamentelor silvice"/>
    <s v="GORJ"/>
    <s v="-"/>
    <s v="Tara: România; Judet: GORJ; -;   -; Nr: -;"/>
    <n v="1982"/>
    <n v="8010"/>
    <n v="18"/>
    <s v="in administrare"/>
    <s v="HG 982/1998;HG 1344/2011; HG 478/ 24-IUN-15;HG.478/24-IUN-15;OUG.1 din 04/01/2017;HG.354/18.05.2017;OUG.68 din 06/11/2019"/>
    <s v="imobil"/>
    <s v="Lungime= Km;Suprafeţe= ha;CF= ;"/>
  </r>
  <r>
    <x v="59"/>
    <s v="8.04.04"/>
    <m/>
    <m/>
    <s v="DAF ALBELE TIRBANUL II"/>
    <s v="conform amenajamentelor silvice"/>
    <s v="GORJ"/>
    <s v="-"/>
    <s v="Tara: România; Judet: GORJ; -;   -; Nr: -;"/>
    <n v="1973"/>
    <n v="3471"/>
    <n v="18"/>
    <s v="in administrare"/>
    <s v="HG 982/1998;HG 1344/2011; HG 478/ 24-IUN-15;HG.478/24-IUN-15;OUG.1 din 04/01/2017;HG.354/18.05.2017;OUG.68 din 06/11/2019"/>
    <s v="imobil"/>
    <s v="Lungime= Km;Suprafeţe= ha;CF= ;"/>
  </r>
  <r>
    <x v="60"/>
    <s v="8.04.04"/>
    <m/>
    <m/>
    <s v="DAF VERSANT SIPOT"/>
    <s v="conform amenajamentelor silvice"/>
    <s v="GORJ"/>
    <s v="-"/>
    <s v="Tara: România; Judet: GORJ; -;   -; Nr: -;"/>
    <n v="1972"/>
    <n v="6289"/>
    <n v="18"/>
    <s v="in administrare"/>
    <s v="HG 982/1998;HG 1344/2011; HG 478/ 24-IUN-15;HG.478/24-IUN-15;OUG.1 din 04/01/2017;HG.354/18.05.2017;OUG.68 din 06/11/2019"/>
    <s v="imobil"/>
    <s v="Lungime= Km;Suprafeţe= ha;CF= ;"/>
  </r>
  <r>
    <x v="61"/>
    <s v="8.04.04"/>
    <m/>
    <m/>
    <s v="DAF SIPOT SCARISOAARA"/>
    <s v="conform amenajamentelor silvice"/>
    <s v="GORJ"/>
    <s v="-"/>
    <s v="Tara: România; Judet: GORJ; -;   -; Nr: -;"/>
    <n v="1968"/>
    <n v="12435"/>
    <n v="18"/>
    <s v="in administrare"/>
    <s v="HG 982/1998;HG 1344/2011; HG 478/ 24-IUN-15;HG.478/24-IUN-15;OUG.1 din 04/01/2017;HG.354/18.05.2017;OUG.68 din 06/11/2019"/>
    <s v="imobil"/>
    <s v="Lungime= Km;Suprafeţe= ha;CF= ;"/>
  </r>
  <r>
    <x v="62"/>
    <s v="8.04.04"/>
    <m/>
    <m/>
    <s v="DAF ALBELE TIRBANUL I"/>
    <s v="conform amenajamentelor silvice"/>
    <s v="GORJ"/>
    <s v="-"/>
    <s v="Tara: România; Judet: GORJ; -;   -; Nr: -;"/>
    <n v="1972"/>
    <n v="2937"/>
    <n v="18"/>
    <s v="in administrare"/>
    <s v="HG 982/1998;HG 1344/2011; HG 478/ 24-IUN-15;HG.478/24-IUN-15;OUG.1 din 04/01/2017;HG.354/18.05.2017;OUG.68 din 06/11/2019"/>
    <s v="imobil"/>
    <s v="Lungime= Km;Suprafeţe= ha;CF= ;"/>
  </r>
  <r>
    <x v="63"/>
    <s v="8.04.04"/>
    <m/>
    <m/>
    <s v="DAF MILEAN"/>
    <s v="conform amenajamentelor silvice"/>
    <s v="GORJ"/>
    <s v="-"/>
    <s v="Tara: România; Judet: GORJ; -;   -; Nr: -;"/>
    <n v="1965"/>
    <n v="169515"/>
    <n v="18"/>
    <s v="in administrare"/>
    <s v="HG 982/1998;; HG 478/ 24-IUN-15;HG.478/24-IUN-15;OUG.1 din 04/01/2017;OUG.68 din 06/11/2019"/>
    <s v="imobil"/>
    <s v="Lungime= Km;Suprafeţe= ha;CF= ;"/>
  </r>
  <r>
    <x v="64"/>
    <s v="8.04.04"/>
    <m/>
    <m/>
    <s v="DAF VALEA SEACA"/>
    <s v="conform amenajamentelor silvice"/>
    <s v="GORJ"/>
    <s v="-"/>
    <s v="Tara: România; Judet: GORJ; -;   -; Nr: -;"/>
    <n v="1981"/>
    <n v="12129"/>
    <n v="18"/>
    <s v="in administrare"/>
    <s v="HG 982/1998;HG 1344/2011; HG 478/ 24-IUN-15;HG.478/24-IUN-15;OUG.1 din 04/01/2017;HG.354/18.05.2017;OUG.68 din 06/11/2019"/>
    <s v="imobil"/>
    <s v="Lungime= Km;Suprafeţe= ha;CF= ;"/>
  </r>
  <r>
    <x v="65"/>
    <s v="8.04.04"/>
    <m/>
    <m/>
    <s v="DAF CARPINEI"/>
    <s v="conform amenajamentelor silvice"/>
    <s v="GORJ"/>
    <s v="-"/>
    <s v="Tara: România; Judet: GORJ; -;   -; Nr: -;"/>
    <n v="1961"/>
    <n v="25269"/>
    <n v="18"/>
    <s v="in administrare"/>
    <s v="HG 982/1998;; HG 478/ 24-IUN-15;HG.478/24-IUN-15;OUG.1 din 04/01/2017;OUG.68 din 06/11/2019"/>
    <s v="imobil"/>
    <s v="Lungime= Km;Suprafeţe= ha;CF= ;"/>
  </r>
  <r>
    <x v="66"/>
    <s v="8.04.04"/>
    <m/>
    <m/>
    <s v="DRUM FOREST PIRIA"/>
    <s v="conform amenajamentelor silvice"/>
    <s v="DOLJ"/>
    <s v="-"/>
    <s v="Tara: România; Judet: DOLJ; -;   -; Nr: -;"/>
    <n v="1983"/>
    <n v="3056"/>
    <n v="16"/>
    <s v="in administrare"/>
    <s v="HG 982/1998;HG nr. 771/2009;;HG 1344/2011;OUG.1 din 04/01/2017;HG.354/18.05.2017;OUG.68 din 06/11/2019"/>
    <s v="imobil"/>
    <s v="Lungime= Km;Suprafeţe= ha;CF= ;"/>
  </r>
  <r>
    <x v="67"/>
    <s v="8.04.04"/>
    <m/>
    <m/>
    <s v="DRUM FOREST SADOVA"/>
    <s v="conform amenajamentelor silvice"/>
    <s v="DOLJ"/>
    <s v="-"/>
    <s v="Tara: România; Judet: DOLJ; -;   -; Nr: -;"/>
    <n v="1974"/>
    <n v="17"/>
    <n v="16"/>
    <s v="in administrare"/>
    <s v="HG 982/1998;;OUG.1 din 04/01/2017;OUG.68 din 06/11/2019"/>
    <s v="imobil"/>
    <s v="drum forestier"/>
  </r>
  <r>
    <x v="68"/>
    <s v="8.04.04"/>
    <m/>
    <m/>
    <s v="DAF VALEA MARE SOHODOL"/>
    <s v="conform amenajamentelor silvice"/>
    <s v="GORJ"/>
    <s v="-"/>
    <s v="Tara: România; Judet: GORJ; -;   -; Nr: -;"/>
    <n v="1985"/>
    <n v="49899"/>
    <n v="18"/>
    <s v="in administrare"/>
    <s v="HG 982/1998;HG 1344/2011; HG 478/ 24-IUN-15;HG.478/24-IUN-15;OUG.1 din 04/01/2017;HG.354/18.05.2017;OUG.68 din 06/11/2019"/>
    <s v="imobil"/>
    <s v="Lungime= Km;Suprafeţe= ha;CF= ;"/>
  </r>
  <r>
    <x v="69"/>
    <s v="8.04.04"/>
    <m/>
    <m/>
    <s v="DAF DOBROTA"/>
    <s v="conform amenajamentelor silvice"/>
    <s v="GORJ"/>
    <s v="-"/>
    <s v="Tara: România; Judet: GORJ; -;   -; Nr: -;"/>
    <n v="1970"/>
    <n v="171831"/>
    <n v="18"/>
    <s v="in administrare"/>
    <s v="HG 982/1998;; HG 478/ 24-IUN-15;HG.478/24-IUN-15;OUG.1 din 04/01/2017;OUG.68 din 06/11/2019"/>
    <s v="imobil"/>
    <s v="Lungime= Km;Suprafeţe= ha;CF= ;"/>
  </r>
  <r>
    <x v="70"/>
    <s v="8.04.04"/>
    <m/>
    <m/>
    <s v="DAF SCARISOARA"/>
    <s v="conform amenajamentelor silvice"/>
    <s v="GORJ"/>
    <s v="-"/>
    <s v="Tara: România; Judet: GORJ; -;   -; Nr: -;"/>
    <n v="1961"/>
    <n v="33060"/>
    <n v="18"/>
    <s v="in administrare"/>
    <s v="HG 982/1998;; HG 478/ 24-IUN-15;HG.478/24-IUN-15;OUG.1 din 04/01/2017;OUG.68 din 06/11/2019"/>
    <s v="imobil"/>
    <s v="Lungime= Km;Suprafeţe= ha;CF= ;"/>
  </r>
  <r>
    <x v="71"/>
    <s v="8.04.04"/>
    <m/>
    <m/>
    <s v="DRUM FOREST URSOAIA II"/>
    <s v="conform amenajamentelor silvice"/>
    <s v="DOLJ"/>
    <s v="-"/>
    <s v="Tara: România; Judet: DOLJ; -;   -; Nr: -;"/>
    <n v="1980"/>
    <n v="2542"/>
    <n v="16"/>
    <s v="in administrare"/>
    <s v="HG 982/1998;HG nr. 771/2009;;HG 1344/2011;OUG.1 din 04/01/2017;HG.354/18.05.2017;OUG.68 din 06/11/2019"/>
    <s v="imobil"/>
    <s v="Lungime= Km;Suprafeţe= ha;CF= ;"/>
  </r>
  <r>
    <x v="72"/>
    <s v="8.04.04"/>
    <m/>
    <m/>
    <s v="DRUM FOREST VARATEC"/>
    <s v="conform amenajamentelor silvice"/>
    <s v="GORJ"/>
    <s v="-"/>
    <s v="Tara: România; Judet: GORJ; -;   -; Nr: -;"/>
    <n v="1968"/>
    <n v="4125"/>
    <n v="18"/>
    <s v="in administrare"/>
    <s v="HG 982/1998;HG 1344/2011;OUG.1 din 04/01/2017;OUG.68 din 06/11/2019"/>
    <s v="imobil"/>
    <s v="drum forestier"/>
  </r>
  <r>
    <x v="73"/>
    <s v="8.04.04"/>
    <m/>
    <m/>
    <s v="DAF BISTRICIOARA"/>
    <s v="conform amenajamentelor silvice"/>
    <s v="GORJ"/>
    <s v="-"/>
    <s v="Tara: România; Judet: GORJ; -;   -; Nr: -;"/>
    <n v="1971"/>
    <n v="9879"/>
    <n v="18"/>
    <s v="in administrare"/>
    <s v="HG 982/1998;HG 1344/2011; HG 478/ 24-IUN-15;HG.478/24-IUN-15;OUG.1 din 04/01/2017;HG.354/18.05.2017;OUG.68 din 06/11/2019"/>
    <s v="imobil"/>
    <s v="Lungime= Km;Suprafeţe= ha;CF= ;"/>
  </r>
  <r>
    <x v="74"/>
    <s v="8.04.04"/>
    <m/>
    <m/>
    <s v="DRUM FOREST VAJA"/>
    <s v="conform amenajamentelor silvice"/>
    <s v="GORJ"/>
    <s v="-"/>
    <s v="Tara: România; Judet: GORJ; -;   -; Nr: -;"/>
    <n v="1973"/>
    <n v="201902"/>
    <n v="18"/>
    <s v="in administrare"/>
    <s v="HG 982/1998;HG 1344/2011;OUG.1 din 04/01/2017;OUG.68 din 06/11/2019"/>
    <s v="imobil"/>
    <s v="drum forestier"/>
  </r>
  <r>
    <x v="75"/>
    <s v="8.04.04"/>
    <m/>
    <m/>
    <s v="DAF ROGOJINA"/>
    <s v="conform amenajamentelor silvice"/>
    <s v="GORJ"/>
    <s v="-"/>
    <s v="Tara: România; Judet: GORJ; -;   -; Nr: -;"/>
    <n v="1975"/>
    <n v="9046"/>
    <n v="18"/>
    <s v="in administrare"/>
    <s v="HG 982/1998;HG 1344/2011; HG 478/ 24-IUN-15;HG.478/24-IUN-15;OUG.1 din 04/01/2017;HG.354/18.05.2017;OUG.68 din 06/11/2019"/>
    <s v="imobil"/>
    <s v="Lungime= Km;Suprafeţe= ha;CF= ;"/>
  </r>
  <r>
    <x v="76"/>
    <s v="8.04.04"/>
    <m/>
    <m/>
    <s v="DAF GILORTEL I"/>
    <s v="conform amenajamentelor silvice"/>
    <s v="GORJ"/>
    <s v="-"/>
    <s v="Tara: România; Judet: GORJ; -;   -; Nr: -;"/>
    <n v="1972"/>
    <n v="26701"/>
    <n v="18"/>
    <s v="in administrare"/>
    <s v="HG 982/1998;HG 1344/2011; HG 478/ 24-IUN-15;HG.478/24-IUN-15;OUG.1 din 04/01/2017;HG.354/18.05.2017;OUG.68 din 06/11/2019"/>
    <s v="imobil"/>
    <s v="Lungime= Km;Suprafeţe= ha;CF= ;"/>
  </r>
  <r>
    <x v="77"/>
    <s v="8.04.04"/>
    <m/>
    <m/>
    <s v="DAF GILORTEL II"/>
    <s v="conform amenajamentelor silvice"/>
    <s v="GORJ"/>
    <s v="-"/>
    <s v="Tara: România; Judet: GORJ; -;   -; Nr: -;"/>
    <n v="1972"/>
    <n v="58743"/>
    <n v="18"/>
    <s v="in administrare"/>
    <s v="HG 982/1998;HG 1344/2011; HG 478/ 24-IUN-15;HG.478/24-IUN-15;OUG.1 din 04/01/2017;HG.354/18.05.2017;OUG.68 din 06/11/2019"/>
    <s v="imobil"/>
    <s v="Lungime= Km;Suprafeţe= ha;CF= ;"/>
  </r>
  <r>
    <x v="78"/>
    <s v="8.04.04"/>
    <m/>
    <m/>
    <s v="DAF VALEA ROMANULUI"/>
    <s v="conform amenajamentelor silvice"/>
    <s v="GORJ"/>
    <s v="-"/>
    <s v="Tara: România; Judet: GORJ; -;   -; Nr: -;"/>
    <n v="1966"/>
    <n v="39483"/>
    <n v="18"/>
    <s v="in administrare"/>
    <s v="HG 982/1998;HG 1344/2011; HG 478/ 24-IUN-15;HG.478/24-IUN-15;OUG.1 din 04/01/2017;OUG.68 din 06/11/2019"/>
    <s v="imobil"/>
    <s v="Lungime= Km;Suprafeţe= ha;CF= ;"/>
  </r>
  <r>
    <x v="79"/>
    <s v="8.04.04"/>
    <m/>
    <m/>
    <s v="DAF PIRIUL MIOARELOR"/>
    <s v="conform amenajamentelor silvice"/>
    <s v="GORJ"/>
    <s v="-"/>
    <s v="Tara: România; Judet: GORJ; -;   -; Nr: -;"/>
    <n v="1979"/>
    <n v="9655"/>
    <n v="18"/>
    <s v="in administrare"/>
    <s v="HG 982/1998;HG 1344/2011; HG 478/ 24-IUN-15;HG.478/24-IUN-15;OUG.1 din 04/01/2017;HG.354/18.05.2017;OUG.68 din 06/11/2019"/>
    <s v="imobil"/>
    <s v="Lungime= Km;Suprafeţe= ha;CF= ;"/>
  </r>
  <r>
    <x v="80"/>
    <s v="8.04.04"/>
    <m/>
    <m/>
    <s v="DAF ROGOJELU"/>
    <s v="conform amenajamentelor silvice"/>
    <s v="GORJ"/>
    <s v="-"/>
    <s v="Tara: România; Judet: GORJ; -;   -; Nr: -;"/>
    <n v="1980"/>
    <n v="102656"/>
    <n v="18"/>
    <s v="in administrare"/>
    <s v="HG 982/1998;; HG 478/ 24-IUN-15;HG.478/24-IUN-15;OUG.1 din 04/01/2017;OUG.68 din 06/11/2019"/>
    <s v="imobil"/>
    <s v="Lungime= Km;Suprafeţe= ha;CF= ;"/>
  </r>
  <r>
    <x v="81"/>
    <s v="8.04.04"/>
    <m/>
    <m/>
    <s v="DRUM FOREST BAITA"/>
    <s v="conform amenajamentelor silvice"/>
    <s v="GORJ"/>
    <s v="-"/>
    <s v="Tara: România; Judet: GORJ; -;   -; Nr: -;"/>
    <n v="1984"/>
    <n v="3260"/>
    <n v="18"/>
    <s v="in administrare"/>
    <s v="HG 982/1998;;OUG.1 din 04/01/2017;OUG.68 din 06/11/2019"/>
    <s v="imobil"/>
    <s v="drum forestier"/>
  </r>
  <r>
    <x v="82"/>
    <s v="8.04.04"/>
    <m/>
    <m/>
    <s v="DAF BELEOAIA"/>
    <s v="conform amenajamentelor silvice"/>
    <s v="GORJ"/>
    <s v="-"/>
    <s v="Tara: România; Judet: GORJ; -;   -; Nr: -;"/>
    <n v="1983"/>
    <n v="7371"/>
    <n v="18"/>
    <s v="in administrare"/>
    <s v="HG 982/1998;HG 1344/2011; HG 478/ 24-IUN-15;HG.478/24-IUN-15;OUG.1 din 04/01/2017;HG.354/18.05.2017;OUG.68 din 06/11/2019"/>
    <s v="imobil"/>
    <s v="Lungime= Km;Suprafeţe= ha;CF= ;"/>
  </r>
  <r>
    <x v="83"/>
    <s v="8.04.04"/>
    <m/>
    <m/>
    <s v="DRUM FOREST PIRIUL BRADULUI"/>
    <s v="conform amenajamentelor silvice"/>
    <s v="GORJ"/>
    <s v="-"/>
    <s v="Tara: România; Judet: GORJ; -;   -; Nr: -;"/>
    <n v="1962"/>
    <n v="978"/>
    <n v="18"/>
    <s v="in administrare"/>
    <s v="HG 982/1998;;OUG.1 din 04/01/2017;OUG.68 din 06/11/2019"/>
    <s v="imobil"/>
    <s v="drum forestier"/>
  </r>
  <r>
    <x v="84"/>
    <s v="8.04.04"/>
    <m/>
    <m/>
    <s v="DAF VALEA PRELUNGA"/>
    <s v="conform amenajamentelor silvice"/>
    <s v="GORJ"/>
    <s v="-"/>
    <s v="Tara: România; Judet: GORJ; -;   -; Nr: -;"/>
    <n v="1982"/>
    <n v="29253"/>
    <n v="18"/>
    <s v="in administrare"/>
    <s v="HG 982/1998;HG 1344/2011; HG 478/ 24-IUN-15;HG.478/24-IUN-15;OUG.1 din 04/01/2017;HG.354/18.05.2017;OUG.68 din 06/11/2019"/>
    <s v="imobil"/>
    <s v="Lungime= Km;Suprafeţe= ha;CF= ;"/>
  </r>
  <r>
    <x v="85"/>
    <s v="8.04.04"/>
    <m/>
    <m/>
    <s v="DRUM FOREST VALEA VERDE"/>
    <s v="conform amenajamentelor silvice"/>
    <s v="GORJ"/>
    <s v="-"/>
    <s v="Tara: România; Judet: GORJ; -;   -; Nr: -;"/>
    <n v="1989"/>
    <n v="5889"/>
    <n v="18"/>
    <s v="in administrare"/>
    <s v="HG 982/1998;HG 1344/2011;OUG.1 din 04/01/2017;OUG.68 din 06/11/2019"/>
    <s v="imobil"/>
    <s v="drum forestier"/>
  </r>
  <r>
    <x v="86"/>
    <s v="8.04.04"/>
    <m/>
    <m/>
    <s v="DAF VALEA PLOPULUI"/>
    <s v="conform amenajamentelor silvice"/>
    <s v="GORJ"/>
    <s v="-"/>
    <s v="Tara: România; Judet: GORJ; -;   -; Nr: -;"/>
    <n v="1981"/>
    <n v="9277"/>
    <n v="18"/>
    <s v="in administrare"/>
    <s v="HG 982/1998;HG 1344/2011; HG 478/ 24-IUN-15;HG.478/24-IUN-15;OUG.1 din 04/01/2017;HG.354/18.05.2017;OUG.68 din 06/11/2019"/>
    <s v="imobil"/>
    <s v="Lungime= Km;Suprafeţe= ha;CF= ;"/>
  </r>
  <r>
    <x v="87"/>
    <s v="8.04.04"/>
    <m/>
    <m/>
    <s v="DAF PIRIU CURATURI"/>
    <s v="conform amenajamentelor silvice"/>
    <s v="GORJ"/>
    <s v="-"/>
    <s v="Tara: România; Judet: GORJ; -;   -; Nr: -;"/>
    <n v="1977"/>
    <n v="11768"/>
    <n v="18"/>
    <s v="in administrare"/>
    <s v="HG 982/1998;HG 1344/2011; HG 478/ 24-IUN-15;HG.478/24-IUN-15;OUG.1 din 04/01/2017;HG.354/18.05.2017;OUG.68 din 06/11/2019"/>
    <s v="imobil"/>
    <s v="Lungime= Km;Suprafeţe= ha;CF= ;"/>
  </r>
  <r>
    <x v="88"/>
    <s v="8.04.04"/>
    <m/>
    <m/>
    <s v="DAF HORGA"/>
    <s v="conform amenajamentelor silvice"/>
    <s v="GORJ"/>
    <s v="-"/>
    <s v="Tara: România; Judet: GORJ; -;   -; Nr: -;"/>
    <n v="1978"/>
    <n v="62496"/>
    <n v="18"/>
    <s v="in administrare"/>
    <s v="HG 982/1998;HG 1344/2011; HG 478/ 24-IUN-15;HG.478/24-IUN-15;OUG.1 din 04/01/2017;HG.354/18.05.2017;OUG.68 din 06/11/2019"/>
    <s v="imobil"/>
    <s v="Lungime= Km;Suprafeţe= ha;CF= ;"/>
  </r>
  <r>
    <x v="89"/>
    <s v="8.04.04"/>
    <m/>
    <m/>
    <s v="DAF SADU LUI SIN"/>
    <s v="conform amenajamentelor silvice"/>
    <s v="GORJ"/>
    <s v="-"/>
    <s v="Tara: România; Judet: GORJ; -;   -; Nr: -;"/>
    <n v="1965"/>
    <n v="39483"/>
    <n v="18"/>
    <s v="in administrare"/>
    <s v="HG 982/1998;; HG 478/ 24-IUN-15;HG.478/24-IUN-15;OUG.1 din 04/01/2017;OUG.68 din 06/11/2019"/>
    <s v="imobil"/>
    <s v="Lungime= Km;Suprafeţe= ha;CF= ;"/>
  </r>
  <r>
    <x v="90"/>
    <s v="8.30.01"/>
    <m/>
    <m/>
    <s v="DIG DIRIJAT"/>
    <s v="conform amenajamentelor silvice"/>
    <s v="SUCEAVA"/>
    <s v="-"/>
    <s v="Tara: România; Judet: SUCEAVA; -;   -; Nr: -;"/>
    <n v="1986"/>
    <n v="46160"/>
    <n v="33"/>
    <s v="in administrare"/>
    <s v="HG 982/1998;HG 1344/2011;OUG.1 din 04/01/2017;HG.354/18.05.2017;OUG.68 din 06/11/2019;HG.846/08.10.2020"/>
    <s v="imobil"/>
    <s v="Lungime albie corectată/consolidată=0,126 km;"/>
  </r>
  <r>
    <x v="91"/>
    <s v="8.30._"/>
    <m/>
    <m/>
    <s v="PRAG ZID PIATRA CU MORTAR CIMENT"/>
    <s v="conform amenajamentelor silvice"/>
    <s v="SUCEAVA"/>
    <s v="-"/>
    <s v="Tara: România; Judet: SUCEAVA; -;   -; Nr: -;"/>
    <n v="1989"/>
    <n v="273"/>
    <n v="33"/>
    <s v="in administrare"/>
    <s v="HG 982/1998;HG 1344/2011;OUG.1 din 04/01/2017;OUG.68 din 06/11/2019"/>
    <s v="imobil"/>
    <s v="CORECTIE TORENTI"/>
  </r>
  <r>
    <x v="92"/>
    <s v="8.30._"/>
    <m/>
    <m/>
    <s v="BARAJ FIX SI PRAGURI"/>
    <s v="conform amenajamentelor silvice"/>
    <s v="SUCEAVA"/>
    <s v="-"/>
    <s v="Tara: România; Judet: SUCEAVA; -;   -; Nr: -;"/>
    <n v="1980"/>
    <n v="221"/>
    <n v="33"/>
    <s v="in administrare"/>
    <s v="HG 982/1998;HG 1344/2011;OUG.1 din 04/01/2017;OUG.68 din 06/11/2019"/>
    <s v="imobil"/>
    <s v="CORECTIE TORENTI"/>
  </r>
  <r>
    <x v="93"/>
    <s v="8.30.01"/>
    <m/>
    <m/>
    <s v="BARAJ ŞI PRAGURI COR. TOR. CIOCIRLAN"/>
    <s v="conform amenajamentelor silvice"/>
    <s v="SUCEAVA"/>
    <s v="-"/>
    <s v="Tara: România; Judet: SUCEAVA; -;   -; Nr: -;"/>
    <n v="1993"/>
    <n v="17209"/>
    <n v="33"/>
    <s v="in administrare"/>
    <s v="HG 982/1998;HG 1344/2011;OUG.1 din 04/01/2017;HG.354/18.05.2017;OUG.68 din 06/11/2019;HG.846/08.10.2020"/>
    <s v="imobil"/>
    <s v="Lungime albie corectată/consolidată=1,4 km;"/>
  </r>
  <r>
    <x v="94"/>
    <s v="8.30.01"/>
    <m/>
    <m/>
    <s v="BARAJ CORECŢIE TORENŢI"/>
    <s v="conform amenajamentelor silvice"/>
    <s v="SUCEAVA"/>
    <s v="-"/>
    <s v="Tara: România; Judet: SUCEAVA; -;   -; Nr: -;"/>
    <n v="1985"/>
    <n v="59219"/>
    <n v="33"/>
    <s v="in administrare"/>
    <s v="HG 982/1998;HG 1344/2011;OUG.1 din 04/01/2017;HG.354/18.05.2017;OUG.68 din 06/11/2019;HG.846/08.10.2020"/>
    <s v="imobil"/>
    <s v="Lungime albie corectată/consolidată=1,7 km;"/>
  </r>
  <r>
    <x v="95"/>
    <s v="8.30.01"/>
    <m/>
    <m/>
    <s v="PRAG ŞI BARAJE (COR. TOR)"/>
    <s v="conform amenajamentelor silvice"/>
    <s v="SUCEAVA"/>
    <s v="-"/>
    <s v="Tara: România; Judet: SUCEAVA; -;   -; Nr: -;"/>
    <n v="1989"/>
    <n v="48541"/>
    <n v="33"/>
    <s v="in administrare"/>
    <s v="HG 982/1998;HG 1344/2011;OUG.1 din 04/01/2017;HG.354/18.05.2017;OUG.68 din 06/11/2019;HG.846/08.10.2020"/>
    <s v="imobil"/>
    <s v="Lungime albie corectată/consolidată=0,6 km;"/>
  </r>
  <r>
    <x v="96"/>
    <s v="8.04.04"/>
    <m/>
    <m/>
    <s v="DRUM AUTO FORES.VILFA 2KM"/>
    <s v="conform amenajamentelor silvice"/>
    <s v="SUCEAVA"/>
    <s v="-"/>
    <s v="Tara: România; Judet: SUCEAVA; -;   -; Nr: -;"/>
    <n v="1970"/>
    <n v="227000"/>
    <n v="33"/>
    <s v="in administrare"/>
    <s v="HG 982/1998;HG 1344/2011;OUG.1 din 04/01/2017;HG.354/18.05.2017;OUG.68 din 06/11/2019"/>
    <s v="imobil"/>
    <s v="Lungime= Km;Suprafeţe= ha;CF= ;"/>
  </r>
  <r>
    <x v="97"/>
    <s v="8.04.04"/>
    <m/>
    <m/>
    <s v="DRUM AUTO FORES.URSOAIA 3,8KM"/>
    <s v="conform amenajamentelor silvice"/>
    <s v="SUCEAVA"/>
    <s v="-"/>
    <s v="Tara: România; Judet: SUCEAVA; -;   -; Nr: -;"/>
    <n v="1965"/>
    <n v="140000"/>
    <n v="33"/>
    <s v="in administrare"/>
    <s v="HG 982/1998;HG 1344/2011;OUG.1 din 04/01/2017;HG.354/18.05.2017;OUG.68 din 06/11/2019"/>
    <s v="imobil"/>
    <s v="Lungime= Km;Suprafeţe= ha;CF= ;"/>
  </r>
  <r>
    <x v="98"/>
    <s v="8.04.04"/>
    <m/>
    <m/>
    <s v="DRUM AUTO FORES. URSULEASA PRELUNG.3,6K"/>
    <s v="conform amenajamentelor silvice"/>
    <s v="SUCEAVA"/>
    <s v="-"/>
    <s v="Tara: România; Judet: SUCEAVA; -;   -; Nr: -;"/>
    <n v="1969"/>
    <n v="540000"/>
    <n v="33"/>
    <s v="in administrare"/>
    <s v="HG 982/1998;HG 1344/2011;OUG.1 din 04/01/2017;HG.354/18.05.2017;OUG.68 din 06/11/2019"/>
    <s v="imobil"/>
    <s v="Lungime= Km;Suprafeţe= ha;CF= ;"/>
  </r>
  <r>
    <x v="99"/>
    <s v="8.04.04"/>
    <m/>
    <m/>
    <s v="DRUM AUTO FORES. VALEA HAITEI 7,5KM"/>
    <s v="conform amenajamentelor silvice"/>
    <s v="SUCEAVA"/>
    <s v="-"/>
    <s v="Tara: România; Judet: SUCEAVA; -;   -; Nr: -;"/>
    <n v="1968"/>
    <n v="1026000"/>
    <n v="33"/>
    <s v="in administrare"/>
    <s v="HG 982/1998;HG 1344/2011;OUG.1 din 04/01/2017;HG.354/18.05.2017;OUG.68 din 06/11/2019"/>
    <s v="imobil"/>
    <s v="Lungime= Km;Suprafeţe= ha;CF= ;"/>
  </r>
  <r>
    <x v="100"/>
    <s v="8.04.04"/>
    <m/>
    <m/>
    <s v="DRUM AUTO TURCULET RAMIFIC 4KM"/>
    <s v="conform amenajamentelor silvice"/>
    <s v="SUCEAVA"/>
    <s v="-"/>
    <s v="Tara: România; Judet: SUCEAVA; -;   -; Nr: -;"/>
    <n v="1974"/>
    <n v="44000"/>
    <n v="33"/>
    <s v="in administrare"/>
    <s v="HG 982/1998;HG 1344/2011;OUG.1 din 04/01/2017;HG.354/18.05.2017;OUG.68 din 06/11/2019"/>
    <s v="imobil"/>
    <s v="Lungime= Km;Suprafeţe= ha;CF= ;"/>
  </r>
  <r>
    <x v="101"/>
    <s v="8.04.04"/>
    <m/>
    <m/>
    <s v="DRUM AUTO FORES.TOPLICIOARA II 3KM,2POD"/>
    <s v="conform amenajamentelor silvice"/>
    <s v="SUCEAVA"/>
    <s v="-"/>
    <s v="Tara: România; Judet: SUCEAVA; -;   -; Nr: -;"/>
    <n v="1976"/>
    <n v="340000"/>
    <n v="33"/>
    <s v="in administrare"/>
    <s v="HG 982/1998;HG 1344/2011;OUG.1 din 04/01/2017;HG.354/18.05.2017;OUG.68 din 06/11/2019"/>
    <s v="imobil"/>
    <s v="Lungime= Km;Suprafeţe= ha;CF= ;"/>
  </r>
  <r>
    <x v="102"/>
    <s v="8.04.04"/>
    <m/>
    <m/>
    <s v="DRUM AUTO FORES. TURBATA 1,9KM"/>
    <s v="conform amenajamentelor silvice"/>
    <s v="SUCEAVA"/>
    <s v="-"/>
    <s v="Tara: România; Judet: SUCEAVA; -;   -; Nr: -;"/>
    <n v="1964"/>
    <n v="88000"/>
    <n v="33"/>
    <s v="in administrare"/>
    <s v="HG 982/1998;HG 1344/2011;OUG.1 din 04/01/2017;HG.354/18.05.2017;OUG.68 din 06/11/2019"/>
    <s v="imobil"/>
    <s v="Lungime= Km;Suprafeţe= ha;CF= ;"/>
  </r>
  <r>
    <x v="103"/>
    <s v="8.04.04"/>
    <m/>
    <m/>
    <s v="DRUM AUTO FORES. TOMNATEC 9,9KM"/>
    <s v="conform amenajamentelor silvice"/>
    <s v="SUCEAVA"/>
    <s v="-"/>
    <s v="Tara: România; Judet: SUCEAVA; -;   -; Nr: -;"/>
    <n v="1975"/>
    <n v="1907000"/>
    <n v="33"/>
    <s v="in administrare"/>
    <s v="HG 982/1998;HG 1344/2011;OUG.1 din 04/01/2017;HG.354/18.05.2017;OUG.68 din 06/11/2019"/>
    <s v="imobil"/>
    <s v="Lungime= Km;Suprafeţe= ha;CF= ;"/>
  </r>
  <r>
    <x v="104"/>
    <s v="8.04.04"/>
    <m/>
    <m/>
    <s v="DRUM TINCA 4KM"/>
    <s v="conform amenajamentelor silvice"/>
    <s v="BOTOŞANI"/>
    <s v="-"/>
    <s v="Tara: România; Judet: BOTOŞANI; -;   -; Nr: -;"/>
    <n v="1982"/>
    <n v="225811"/>
    <n v="7"/>
    <s v="in administrare"/>
    <s v="HG 982/1998;HG 1344/2011;OUG.1 din 04/01/2017;HG.354/18.05.2017;OUG.68 din 06/11/2019"/>
    <s v="imobil"/>
    <s v="Lungime= Km;Suprafeţe= ha;CF= ;"/>
  </r>
  <r>
    <x v="105"/>
    <s v="8.04.04"/>
    <m/>
    <m/>
    <s v="DRUM AUTO FORES.TOCILA II CARBUNARI 2KM"/>
    <s v="conform amenajamentelor silvice"/>
    <s v="SUCEAVA"/>
    <s v="-"/>
    <s v="Tara: România; Judet: SUCEAVA; -;   -; Nr: -;"/>
    <n v="1985"/>
    <n v="72000"/>
    <n v="33"/>
    <s v="in administrare"/>
    <s v="HG 982/1998;HG 1344/2011;OUG.1 din 04/01/2017;HG.354/18.05.2017;OUG.68 din 06/11/2019"/>
    <s v="imobil"/>
    <s v="Lungime= Km;Suprafeţe= ha;CF= ;"/>
  </r>
  <r>
    <x v="106"/>
    <s v="8.04.04"/>
    <m/>
    <m/>
    <s v="DRUM AUTO FORES. SUNATORI 3,8 KM"/>
    <s v="conform amenajamentelor silvice"/>
    <s v="SUCEAVA"/>
    <s v="-"/>
    <s v="Tara: România; Judet: SUCEAVA; -;   -; Nr: -;"/>
    <n v="1969"/>
    <n v="474000"/>
    <n v="33"/>
    <s v="in administrare"/>
    <s v="HG 982/1998;HG 1344/2011;OUG.1 din 04/01/2017;HG.354/18.05.2017;OUG.68 din 06/11/2019"/>
    <s v="imobil"/>
    <s v="Lungime= Km;Suprafeţe= ha;CF= ;"/>
  </r>
  <r>
    <x v="107"/>
    <s v="8.04.04"/>
    <m/>
    <m/>
    <s v="DRUM AUTO FORES.STEGEA 3,8KM, 4POD"/>
    <s v="conform amenajamentelor silvice"/>
    <s v="SUCEAVA"/>
    <s v="-"/>
    <s v="Tara: România; Judet: SUCEAVA; -;   -; Nr: -;"/>
    <n v="1971"/>
    <n v="52000"/>
    <n v="33"/>
    <s v="in administrare"/>
    <s v="HG 982/1998;HG 1344/2011;OUG.1 din 04/01/2017;HG.354/18.05.2017;OUG.68 din 06/11/2019"/>
    <s v="imobil"/>
    <s v="Lungime= Km;Suprafeţe= ha;CF= ;"/>
  </r>
  <r>
    <x v="108"/>
    <s v="8.04.04"/>
    <m/>
    <m/>
    <s v="DRUM AUTO FORES.STINII ROTUNDA 2,6 KM"/>
    <s v="conform amenajamentelor silvice"/>
    <s v="SUCEAVA"/>
    <s v="-"/>
    <s v="Tara: România; Judet: SUCEAVA; -;   -; Nr: -;"/>
    <n v="1983"/>
    <n v="493000"/>
    <n v="33"/>
    <s v="in administrare"/>
    <s v="HG 982/1998;HG 1344/2011;OUG.1 din 04/01/2017;HG.354/18.05.2017;OUG.68 din 06/11/2019"/>
    <s v="imobil"/>
    <s v="Lungime= Km;Suprafeţe= ha;CF= ;"/>
  </r>
  <r>
    <x v="109"/>
    <s v="8.04.04"/>
    <m/>
    <m/>
    <s v="DRUM AUTO FORES.STINISOARA 1,9 KM"/>
    <s v="conform amenajamentelor silvice"/>
    <s v="SUCEAVA"/>
    <s v="-"/>
    <s v="Tara: România; Judet: SUCEAVA; -;   -; Nr: -;"/>
    <n v="1973"/>
    <n v="241000"/>
    <n v="33"/>
    <s v="in administrare"/>
    <s v="HG 982/1998;HG 1344/2011;OUG.1 din 04/01/2017;HG.354/18.05.2017;OUG.68 din 06/11/2019"/>
    <s v="imobil"/>
    <s v="Lungime= Km;Suprafeţe= ha;CF= ;"/>
  </r>
  <r>
    <x v="110"/>
    <s v="8.04.04"/>
    <m/>
    <m/>
    <s v="DRUM AUTO FORES. STRATEGIC 2KM"/>
    <s v="conform amenajamentelor silvice"/>
    <s v="SUCEAVA"/>
    <s v="-"/>
    <s v="Tara: România; Judet: SUCEAVA; -;   -; Nr: -;"/>
    <n v="1969"/>
    <n v="289000"/>
    <n v="33"/>
    <s v="in administrare"/>
    <s v="HG 982/1998;HG 1344/2011;OUG.1 din 04/01/2017;HG.354/18.05.2017;OUG.68 din 06/11/2019"/>
    <s v="imobil"/>
    <s v="Lungime= Km;Suprafeţe= ha;CF= ;"/>
  </r>
  <r>
    <x v="111"/>
    <s v="8.04.04"/>
    <m/>
    <m/>
    <s v="DRUM AUTO FORES. SLATINA 0,55KM"/>
    <s v="conform amenajamentelor silvice"/>
    <s v="SUCEAVA"/>
    <s v="-"/>
    <s v="Tara: România; Judet: SUCEAVA; -;   -; Nr: -;"/>
    <n v="1970"/>
    <n v="34000"/>
    <n v="33"/>
    <s v="in administrare"/>
    <s v="HG 982/1998;HG 1344/2011;OUG.1 din 04/01/2017;HG.354/18.05.2017;OUG.68 din 06/11/2019"/>
    <s v="imobil"/>
    <s v="Lungime= Km;Suprafeţe= ha;CF= ;"/>
  </r>
  <r>
    <x v="112"/>
    <s v="8.04.04"/>
    <m/>
    <m/>
    <s v="DRUM AUTO FORES.SILVESTRU 0,6KM"/>
    <s v="conform amenajamentelor silvice"/>
    <s v="SUCEAVA"/>
    <s v="-"/>
    <s v="Tara: România; Judet: SUCEAVA; -;   -; Nr: -;"/>
    <n v="1969"/>
    <n v="65000"/>
    <n v="33"/>
    <s v="in administrare"/>
    <s v="HG 982/1998;HG 1344/2011;OUG.1 din 04/01/2017;HG.354/18.05.2017;OUG.68 din 06/11/2019"/>
    <s v="imobil"/>
    <s v="Lungime= Km;Suprafeţe= ha;CF= ;"/>
  </r>
  <r>
    <x v="113"/>
    <s v="8.04.04"/>
    <m/>
    <m/>
    <s v="DRUM AUTO FORES. SECU 3,4 KM"/>
    <s v="conform amenajamentelor silvice"/>
    <s v="SUCEAVA"/>
    <s v="-"/>
    <s v="Tara: România; Judet: SUCEAVA; -;   -; Nr: -;"/>
    <n v="1994"/>
    <n v="246000"/>
    <n v="33"/>
    <s v="in administrare"/>
    <s v="HG 982/1998;HG 1344/2011;OUG.1 din 04/01/2017;HG.354/18.05.2017;OUG.68 din 06/11/2019"/>
    <s v="imobil"/>
    <s v="Lungime= Km;Suprafeţe= ha;CF= ;"/>
  </r>
  <r>
    <x v="114"/>
    <s v="8.04.04"/>
    <m/>
    <m/>
    <s v="DRUM AUTO FORES.RUSAIA 5 KM"/>
    <s v="conform amenajamentelor silvice"/>
    <s v="SUCEAVA"/>
    <s v="-"/>
    <s v="Tara: România; Judet: SUCEAVA; -;   -; Nr: -;"/>
    <n v="1966"/>
    <n v="1380000"/>
    <n v="33"/>
    <s v="in administrare"/>
    <s v="HG 982/1998;HG 1344/2011;OUG.1 din 04/01/2017;HG.354/18.05.2017;OUG.68 din 06/11/2019"/>
    <s v="imobil"/>
    <s v="Lungime= Km;Suprafeţe= ha;CF= ;"/>
  </r>
  <r>
    <x v="115"/>
    <s v="8.04.04"/>
    <m/>
    <m/>
    <s v="DRUM AUTO FORES.RUSU MAGURA 3KM"/>
    <s v="conform amenajamentelor silvice"/>
    <s v="SUCEAVA"/>
    <s v="-"/>
    <s v="Tara: România; Judet: SUCEAVA; -;   -; Nr: -;"/>
    <n v="1968"/>
    <n v="443000"/>
    <n v="33"/>
    <s v="in administrare"/>
    <s v="HG 982/1998;HG 1344/2011;OUG.1 din 04/01/2017;HG.354/18.05.2017;OUG.68 din 06/11/2019"/>
    <s v="imobil"/>
    <s v="Lungime= Km;Suprafeţe= ha;CF= ;"/>
  </r>
  <r>
    <x v="116"/>
    <s v="8.04.04"/>
    <m/>
    <m/>
    <s v="DRUM AUTO FORES.RASTOACA 2,5KM"/>
    <s v="conform amenajamentelor silvice"/>
    <s v="SUCEAVA"/>
    <s v="-"/>
    <s v="Tara: România; Judet: SUCEAVA; -;   -; Nr: -;"/>
    <n v="1970"/>
    <n v="3215"/>
    <n v="33"/>
    <s v="in administrare"/>
    <s v="HG 982/1998;HG 1344/2011;OUG.1 din 04/01/2017;OUG.68 din 06/11/2019"/>
    <s v="imobil"/>
    <s v="RASTOACA 2,5KM"/>
  </r>
  <r>
    <x v="117"/>
    <s v="8.04.04"/>
    <m/>
    <m/>
    <s v="DRUM AUTO FORES. RATA 1,4KM"/>
    <s v="conform amenajamentelor silvice"/>
    <s v="SUCEAVA"/>
    <s v="-"/>
    <s v="Tara: România; Judet: SUCEAVA; -;   -; Nr: -;"/>
    <n v="1984"/>
    <n v="172000"/>
    <n v="33"/>
    <s v="in administrare"/>
    <s v="HG 982/1998;HG 1344/2011;OUG.1 din 04/01/2017;HG.354/18.05.2017;OUG.68 din 06/11/2019"/>
    <s v="imobil"/>
    <s v="Lungime= Km;Suprafeţe= ha;CF= ;"/>
  </r>
  <r>
    <x v="118"/>
    <s v="8.04.04"/>
    <m/>
    <m/>
    <s v="DRUM AUTO FORES.ROSU II 1 KM"/>
    <s v="conform amenajamentelor silvice"/>
    <s v="SUCEAVA"/>
    <s v="-"/>
    <s v="Tara: România; Judet: SUCEAVA; -;   -; Nr: -;"/>
    <n v="1975"/>
    <n v="146000"/>
    <n v="33"/>
    <s v="in administrare"/>
    <s v="HG 982/1998;HG 1344/2011;OUG.1 din 04/01/2017;HG.354/18.05.2017;OUG.68 din 06/11/2019"/>
    <s v="imobil"/>
    <s v="Lungime= Km;Suprafeţe= ha;CF= ;"/>
  </r>
  <r>
    <x v="119"/>
    <s v="8.04.04"/>
    <m/>
    <m/>
    <s v="DRUM AUTO FORES. PLATONITA 1,3KM"/>
    <s v="conform amenajamentelor silvice"/>
    <s v="SUCEAVA"/>
    <s v="-"/>
    <s v="Tara: România; Judet: SUCEAVA; -;   -; Nr: -;"/>
    <n v="1964"/>
    <n v="79000"/>
    <n v="33"/>
    <s v="in administrare"/>
    <s v="HG 982/1998;HG 1344/2011;OUG.1 din 04/01/2017;HG.354/18.05.2017;OUG.68 din 06/11/2019"/>
    <s v="imobil"/>
    <s v="Lungime= Km;Suprafeţe= ha;CF= ;"/>
  </r>
  <r>
    <x v="120"/>
    <s v="8.04.04"/>
    <m/>
    <m/>
    <s v="DRUM AUTO FORES.PODUL NEGRU BOBEICA 1,4"/>
    <s v="conform amenajamentelor silvice"/>
    <s v="SUCEAVA"/>
    <s v="-"/>
    <s v="Tara: România; Judet: SUCEAVA; -;   -; Nr: -;"/>
    <n v="1975"/>
    <n v="267000"/>
    <n v="33"/>
    <s v="in administrare"/>
    <s v="HG 982/1998;HG 1344/2011;OUG.1 din 04/01/2017;HG.354/18.05.2017;OUG.68 din 06/11/2019"/>
    <s v="imobil"/>
    <s v="Lungime= Km;Suprafeţe= ha;CF= ;"/>
  </r>
  <r>
    <x v="121"/>
    <s v="8.04.04"/>
    <m/>
    <m/>
    <s v="DRUM FORESTIER POIANA CUCULUI"/>
    <s v="conform amenajamentelor silvice"/>
    <s v="BOTOŞANI"/>
    <s v="-"/>
    <s v="Tara: România; Judet: BOTOŞANI; -;   -; Nr: -;"/>
    <n v="1981"/>
    <n v="109837"/>
    <n v="7"/>
    <s v="in administrare"/>
    <s v="HG 982/1998;HG 1344/2011; HG 478/ 24-IUN-15;HG.478/24-IUN-15;OUG.1 din 04/01/2017;HG.354/18.05.2017;OUG.68 din 06/11/2019"/>
    <s v="imobil"/>
    <s v="Lungime= Km;Suprafeţe= ha;CF= ;"/>
  </r>
  <r>
    <x v="122"/>
    <s v="8.04.04"/>
    <m/>
    <m/>
    <s v="DRUM AUTO FORES. PIRIUL PIETRII 2,5 KM"/>
    <s v="conform amenajamentelor silvice"/>
    <s v="SUCEAVA"/>
    <s v="-"/>
    <s v="Tara: România; Judet: SUCEAVA; -;   -; Nr: -;"/>
    <n v="1964"/>
    <n v="26000"/>
    <n v="33"/>
    <s v="in administrare"/>
    <s v="HG 982/1998;HG 1344/2011;OUG.1 din 04/01/2017;HG.354/18.05.2017;OUG.68 din 06/11/2019"/>
    <s v="imobil"/>
    <s v="Lungime= Km;Suprafeţe= ha;CF= ;"/>
  </r>
  <r>
    <x v="123"/>
    <s v="8.04.04"/>
    <m/>
    <m/>
    <s v="DRUM AUTO FORES. PIRIUL RECE 2 KM"/>
    <s v="conform amenajamentelor silvice"/>
    <s v="SUCEAVA"/>
    <s v="-"/>
    <s v="Tara: România; Judet: SUCEAVA; -;   -; Nr: -;"/>
    <n v="1977"/>
    <n v="17000"/>
    <n v="33"/>
    <s v="in administrare"/>
    <s v="HG 982/1998;HG 1344/2011;OUG.1 din 04/01/2017;HG.354/18.05.2017;OUG.68 din 06/11/2019"/>
    <s v="imobil"/>
    <s v="Lungime= Km;Suprafeţe= ha;CF= ;"/>
  </r>
  <r>
    <x v="124"/>
    <s v="8.04.04"/>
    <m/>
    <m/>
    <s v="DRUM AUTO FORES. PIRIUL SCURT 1,8KM"/>
    <s v="conform amenajamentelor silvice"/>
    <s v="SUCEAVA"/>
    <s v="-"/>
    <s v="Tara: România; Judet: SUCEAVA; -;   -; Nr: -;"/>
    <n v="1954"/>
    <n v="782000"/>
    <n v="33"/>
    <s v="in administrare"/>
    <s v="HG 982/1998;HG 1344/2011;OUG.1 din 04/01/2017;HG.354/18.05.2017;OUG.68 din 06/11/2019"/>
    <s v="imobil"/>
    <s v="Lungime= Km;Suprafeţe= ha;CF= ;"/>
  </r>
  <r>
    <x v="125"/>
    <s v="8.04.04"/>
    <m/>
    <m/>
    <s v="DRUM AUTO FORES.PIRIUL VACARIILOR 2,2KM"/>
    <s v="conform amenajamentelor silvice"/>
    <s v="SUCEAVA"/>
    <s v="-"/>
    <s v="Tara: România; Judet: SUCEAVA; -;   -; Nr: -;"/>
    <n v="1976"/>
    <n v="235000"/>
    <n v="33"/>
    <s v="in administrare"/>
    <s v="HG 982/1998;HG 1344/2011;OUG.1 din 04/01/2017;HG.354/18.05.2017;OUG.68 din 06/11/2019"/>
    <s v="imobil"/>
    <s v="Lungime= Km;Suprafeţe= ha;CF= ;"/>
  </r>
  <r>
    <x v="126"/>
    <s v="8.04.04"/>
    <m/>
    <m/>
    <s v="DRUM AUTO FORES. PIRIUL FLORII 1,8 KM"/>
    <s v="conform amenajamentelor silvice"/>
    <s v="SUCEAVA"/>
    <s v="-"/>
    <s v="Tara: România; Judet: SUCEAVA; -;   -; Nr: -;"/>
    <n v="1963"/>
    <n v="207000"/>
    <n v="33"/>
    <s v="in administrare"/>
    <s v="HG 982/1998;HG 1344/2011;OUG.1 din 04/01/2017;HG.354/18.05.2017;OUG.68 din 06/11/2019"/>
    <s v="imobil"/>
    <s v="Lungime= Km;Suprafeţe= ha;CF= ;"/>
  </r>
  <r>
    <x v="127"/>
    <s v="8.04.04"/>
    <m/>
    <m/>
    <s v="DRUM AUTO FORES. PIRIUL IEPEI 4,3 KM"/>
    <s v="conform amenajamentelor silvice"/>
    <s v="SUCEAVA"/>
    <s v="-"/>
    <s v="Tara: România; Judet: SUCEAVA; -;   -; Nr: -;"/>
    <n v="1979"/>
    <n v="532000"/>
    <n v="33"/>
    <s v="in administrare"/>
    <s v="HG 982/1998;HG 1344/2011;OUG.1 din 04/01/2017;HG.354/18.05.2017;OUG.68 din 06/11/2019"/>
    <s v="imobil"/>
    <s v="Lungime= Km;Suprafeţe= ha;CF= ;"/>
  </r>
  <r>
    <x v="128"/>
    <s v="8.04.04"/>
    <m/>
    <m/>
    <s v="DRUM AUTO FORES. PIRIUL ADINC 1,8 KM"/>
    <s v="conform amenajamentelor silvice"/>
    <s v="SUCEAVA"/>
    <s v="-"/>
    <s v="Tara: România; Judet: SUCEAVA; -;   -; Nr: -;"/>
    <n v="1977"/>
    <n v="147000"/>
    <n v="33"/>
    <s v="in administrare"/>
    <s v="HG 982/1998;HG 1344/2011;OUG.1 din 04/01/2017;HG.354/18.05.2017;OUG.68 din 06/11/2019"/>
    <s v="imobil"/>
    <s v="Lungime= Km;Suprafeţe= ha;CF= ;"/>
  </r>
  <r>
    <x v="129"/>
    <s v="8.04.04"/>
    <m/>
    <m/>
    <s v="DRUM AUTO FORES.PIRIUL CAZACULUI 0,9KM"/>
    <s v="conform amenajamentelor silvice"/>
    <s v="SUCEAVA"/>
    <s v="-"/>
    <s v="Tara: România; Judet: SUCEAVA; -;   -; Nr: -;"/>
    <n v="1973"/>
    <n v="7000"/>
    <n v="33"/>
    <s v="in administrare"/>
    <s v="HG 982/1998;HG 1344/2011;OUG.1 din 04/01/2017;HG.354/18.05.2017;OUG.68 din 06/11/2019"/>
    <s v="imobil"/>
    <s v="Lungime= Km;Suprafeţe= ha;CF= ;"/>
  </r>
  <r>
    <x v="130"/>
    <s v="8.04.04"/>
    <m/>
    <m/>
    <s v="DRUM PIETROSUL 2 2.35KM"/>
    <s v="conform amenajamentelor silvice"/>
    <s v="BOTOŞANI"/>
    <s v="-"/>
    <s v="Tara: România; Judet: BOTOŞANI; -;   -; Nr: -;"/>
    <n v="1981"/>
    <n v="135862"/>
    <n v="7"/>
    <s v="in administrare"/>
    <s v="HG 982/1998;HG 1344/2011; HG 478/ 24-IUN-15;HG.478/24-IUN-15;OUG.1 din 04/01/2017;HG.354/18.05.2017;OUG.68 din 06/11/2019"/>
    <s v="imobil"/>
    <s v="Lungime= Km;Suprafeţe= ha;CF= ;"/>
  </r>
  <r>
    <x v="131"/>
    <s v="8.04.04"/>
    <m/>
    <m/>
    <s v="DRUM AUTO FORES.PINTEA OBIRSIE 2KM"/>
    <s v="conform amenajamentelor silvice"/>
    <s v="SUCEAVA"/>
    <s v="-"/>
    <s v="Tara: România; Judet: SUCEAVA; -;   -; Nr: -;"/>
    <n v="1972"/>
    <n v="253000"/>
    <n v="33"/>
    <s v="in administrare"/>
    <s v="HG 982/1998;HG 1344/2011;OUG.1 din 04/01/2017;HG.354/18.05.2017;OUG.68 din 06/11/2019"/>
    <s v="imobil"/>
    <s v="Lungime= Km;Suprafeţe= ha;CF= ;"/>
  </r>
  <r>
    <x v="132"/>
    <s v="8.04.04"/>
    <m/>
    <m/>
    <s v="DRUM AUTO FORES.PIR.GREBLEI 3KM"/>
    <s v="conform amenajamentelor silvice"/>
    <s v="SUCEAVA"/>
    <s v="-"/>
    <s v="Tara: România; Judet: SUCEAVA; -;   -; Nr: -;"/>
    <n v="1972"/>
    <n v="311000"/>
    <n v="33"/>
    <s v="in administrare"/>
    <s v="HG 982/1998;HG 1344/2011;OUG.1 din 04/01/2017;HG.354/18.05.2017;OUG.68 din 06/11/2019"/>
    <s v="imobil"/>
    <s v="Lungime= Km;Suprafeţe= ha;CF= ;"/>
  </r>
  <r>
    <x v="133"/>
    <s v="8.04.04"/>
    <m/>
    <m/>
    <s v="DRUM AUTO FORES.PIR.GREBLEI-PRELUN.1,9K"/>
    <s v="conform amenajamentelor silvice"/>
    <s v="SUCEAVA"/>
    <s v="-"/>
    <s v="Tara: România; Judet: SUCEAVA; -;   -; Nr: -;"/>
    <n v="1993"/>
    <n v="245000"/>
    <n v="33"/>
    <s v="in administrare"/>
    <s v="HG 982/1998;HG 1344/2011;OUG.1 din 04/01/2017;HG.354/18.05.2017;OUG.68 din 06/11/2019"/>
    <s v="imobil"/>
    <s v="Lungime= Km;Suprafeţe= ha;CF= ;"/>
  </r>
  <r>
    <x v="134"/>
    <s v="8.04.04"/>
    <m/>
    <m/>
    <s v="DRUM AUTO FORES. PIETRELE MUIERII 5,9 KM"/>
    <s v="conform amenajamentelor silvice"/>
    <s v="SUCEAVA"/>
    <s v="-"/>
    <s v="Tara: România; Judet: SUCEAVA; -;   -; Nr: -;"/>
    <n v="1964"/>
    <n v="1467000"/>
    <n v="33"/>
    <s v="in administrare"/>
    <s v="HG 982/1998,HG 949/2006;HG 1344/2011;OUG.1 din 04/01/2017;HG.354/18.05.2017;OUG.68 din 06/11/2019"/>
    <s v="imobil"/>
    <s v="Lungime= Km;Suprafeţe= ha;CF= ;"/>
  </r>
  <r>
    <x v="135"/>
    <s v="8.04.04"/>
    <m/>
    <m/>
    <s v="DRUM AUTO FORES.OGRAZI II 1,7KM"/>
    <s v="conform amenajamentelor silvice"/>
    <s v="SUCEAVA"/>
    <s v="-"/>
    <s v="Tara: România; Judet: SUCEAVA; -;   -; Nr: -;"/>
    <n v="1986"/>
    <n v="352000"/>
    <n v="33"/>
    <s v="in administrare"/>
    <s v="HG 982/1998;HG 1344/2011;OUG.1 din 04/01/2017;HG.354/18.05.2017;OUG.68 din 06/11/2019"/>
    <s v="imobil"/>
    <s v="Lungime= Km;Suprafeţe= ha;CF= ;"/>
  </r>
  <r>
    <x v="136"/>
    <s v="8.04.04"/>
    <m/>
    <m/>
    <s v="DRUM AUTO FORES.NETEDU 4KM"/>
    <s v="conform amenajamentelor silvice"/>
    <s v="SUCEAVA"/>
    <s v="-"/>
    <s v="Tara: România; Judet: SUCEAVA; -;   -; Nr: -;"/>
    <n v="1968"/>
    <n v="735000"/>
    <n v="33"/>
    <s v="in administrare"/>
    <s v="HG 982/1998;HG 1344/2011;OUG.1 din 04/01/2017;HG.354/18.05.2017;OUG.68 din 06/11/2019"/>
    <s v="imobil"/>
    <s v="Lungime= Km;Suprafeţe= ha;CF= ;"/>
  </r>
  <r>
    <x v="137"/>
    <s v="8.04.04"/>
    <m/>
    <m/>
    <s v="DRUM OBIRSIA TURBATA 1.3 KM"/>
    <s v="conform amenajamentelor silvice"/>
    <s v="BOTOŞANI"/>
    <s v="-"/>
    <s v="Tara: România; Judet: BOTOŞANI; -;   -; Nr: -;"/>
    <n v="1973"/>
    <n v="120000"/>
    <n v="7"/>
    <s v="in administrare"/>
    <s v="HG 982/1998;HG 1344/2011; HG 478/ 24-IUN-15;HG.478/24-IUN-15;OUG.1 din 04/01/2017;OUG.68 din 06/11/2019"/>
    <s v="imobil"/>
    <s v="Lungime= Km;Suprafeţe= ha;CF= ;"/>
  </r>
  <r>
    <x v="138"/>
    <s v="8.04.04"/>
    <m/>
    <m/>
    <s v="DRUM AUTO FORES. LUPOAIA PRELUNG. 1KM"/>
    <s v="conform amenajamentelor silvice"/>
    <s v="SUCEAVA"/>
    <s v="-"/>
    <s v="Tara: România; Judet: SUCEAVA; -;   -; Nr: -;"/>
    <n v="1983"/>
    <n v="315000"/>
    <n v="33"/>
    <s v="in administrare"/>
    <s v="HG 982/1998;HG 1344/2011;OUG.1 din 04/01/2017;HG.354/18.05.2017;OUG.68 din 06/11/2019"/>
    <s v="imobil"/>
    <s v="Lungime= Km;Suprafeţe= ha;CF= ;"/>
  </r>
  <r>
    <x v="139"/>
    <s v="8.04.04"/>
    <m/>
    <m/>
    <s v="DRUM AUTO FORES. MAGURA 0,5KM"/>
    <s v="conform amenajamentelor silvice"/>
    <s v="SUCEAVA"/>
    <s v="-"/>
    <s v="Tara: România; Judet: SUCEAVA; -;   -; Nr: -;"/>
    <n v="1970"/>
    <n v="69000"/>
    <n v="33"/>
    <s v="in administrare"/>
    <s v="HG 982/1998;HG 1344/2011;OUG.1 din 04/01/2017;HG.354/18.05.2017;OUG.68 din 06/11/2019"/>
    <s v="imobil"/>
    <s v="Lungime= Km;Suprafeţe= ha;CF= ;"/>
  </r>
  <r>
    <x v="140"/>
    <s v="8.04.04"/>
    <m/>
    <m/>
    <s v="DRUM AUTO FORES. LARGA MST.HUMOR 3,6KM"/>
    <s v="conform amenajamentelor silvice"/>
    <s v="SUCEAVA"/>
    <s v="-"/>
    <s v="Tara: România; Judet: SUCEAVA; -;   -; Nr: -;"/>
    <n v="1954"/>
    <n v="92000"/>
    <n v="33"/>
    <s v="in administrare"/>
    <s v="HG 982/1998;HG 1344/2011;OUG.1 din 04/01/2017;HG.354/18.05.2017;OUG.68 din 06/11/2019"/>
    <s v="imobil"/>
    <s v="Lungime= Km;Suprafeţe= ha;CF= ;"/>
  </r>
  <r>
    <x v="141"/>
    <s v="8.04.04"/>
    <m/>
    <m/>
    <s v="DRUM LIPOVENI 4KM"/>
    <s v="conform amenajamentelor silvice"/>
    <s v="SUCEAVA"/>
    <s v="-"/>
    <s v="Tara: România; Judet: SUCEAVA; -;   -; Nr: -;"/>
    <n v="1984"/>
    <n v="417000"/>
    <n v="33"/>
    <s v="in administrare"/>
    <s v="HG 982/1998;HG 1344/2011;OUG.1 din 04/01/2017;HG.354/18.05.2017;OUG.68 din 06/11/2019"/>
    <s v="imobil"/>
    <s v="Lungime= Km;Suprafeţe= ha;CF= ;"/>
  </r>
  <r>
    <x v="142"/>
    <s v="8.04.04"/>
    <m/>
    <m/>
    <s v="DRUM AUTO FORES. LUNGA I + II M.H. 4KM"/>
    <s v="conform amenajamentelor silvice"/>
    <s v="SUCEAVA"/>
    <s v="-"/>
    <s v="Tara: România; Judet: SUCEAVA; -;   -; Nr: -;"/>
    <n v="1968"/>
    <n v="102000"/>
    <n v="33"/>
    <s v="in administrare"/>
    <s v="HG 982/1998;HG 1344/2011;OUG.1 din 04/01/2017;HG.354/18.05.2017;OUG.68 din 06/11/2019"/>
    <s v="imobil"/>
    <s v="Lungime= Km;Suprafeţe= ha;CF= ;"/>
  </r>
  <r>
    <x v="143"/>
    <s v="8.04.04"/>
    <m/>
    <m/>
    <s v="DRUM AUTO FORES. IZV.ALB(TITA) 2,2KM"/>
    <s v="conform amenajamentelor silvice"/>
    <s v="SUCEAVA"/>
    <s v="-"/>
    <s v="Tara: România; Judet: SUCEAVA; -;   -; Nr: -;"/>
    <n v="1980"/>
    <n v="162000"/>
    <n v="33"/>
    <s v="in administrare"/>
    <s v="HG 982/1998;HG 1344/2011;OUG.1 din 04/01/2017;HG.354/18.05.2017;OUG.68 din 06/11/2019"/>
    <s v="imobil"/>
    <s v="Lungime= Km;Suprafeţe= ha;CF= ;"/>
  </r>
  <r>
    <x v="144"/>
    <s v="8.04.04"/>
    <m/>
    <m/>
    <s v="DRUM AUTO FORES. HOJDA-MESTECENI 3,2 KM"/>
    <s v="conform amenajamentelor silvice"/>
    <s v="SUCEAVA"/>
    <s v="-"/>
    <s v="Tara: România; Judet: SUCEAVA; -;   -; Nr: -;"/>
    <n v="1964"/>
    <n v="167000"/>
    <n v="33"/>
    <s v="in administrare"/>
    <s v="HG 982/1998;HG 1344/2011;OUG.1 din 04/01/2017;HG.354/18.05.2017;OUG.68 din 06/11/2019"/>
    <s v="imobil"/>
    <s v="Lungime= Km;Suprafeţe= ha;CF= ;"/>
  </r>
  <r>
    <x v="145"/>
    <s v="8.04.04"/>
    <m/>
    <m/>
    <s v="DRUM AUTO FORES.HRABUSNA 3,5KM"/>
    <s v="conform amenajamentelor silvice"/>
    <s v="SUCEAVA"/>
    <s v="-"/>
    <s v="Tara: România; Judet: SUCEAVA; -;   -; Nr: -;"/>
    <n v="1986"/>
    <n v="240000"/>
    <n v="33"/>
    <s v="in administrare"/>
    <s v="HG 982/1998;HG 1344/2011;OUG.1 din 04/01/2017;HG.354/18.05.2017;OUG.68 din 06/11/2019"/>
    <s v="imobil"/>
    <s v="Lungime= Km;Suprafeţe= ha;CF= ;"/>
  </r>
  <r>
    <x v="146"/>
    <s v="8.04.04"/>
    <m/>
    <m/>
    <s v="DRUM AUTO FORES. IACOBANU 1KM"/>
    <s v="conform amenajamentelor silvice"/>
    <s v="SUCEAVA"/>
    <s v="-"/>
    <s v="Tara: România; Judet: SUCEAVA; -;   -; Nr: -;"/>
    <n v="1973"/>
    <n v="119000"/>
    <n v="33"/>
    <s v="in administrare"/>
    <s v="HG 982/1998;HG 1344/2011;OUG.1 din 04/01/2017;HG.354/18.05.2017;OUG.68 din 06/11/2019"/>
    <s v="imobil"/>
    <s v="Lungime= Km;Suprafeţe= ha;CF= ;"/>
  </r>
  <r>
    <x v="147"/>
    <s v="8.04.04"/>
    <m/>
    <m/>
    <s v="DRUM AUTO FORES.IAPA 1,1KM"/>
    <s v="conform amenajamentelor silvice"/>
    <s v="SUCEAVA"/>
    <s v="-"/>
    <s v="Tara: România; Judet: SUCEAVA; -;   -; Nr: -;"/>
    <n v="1986"/>
    <n v="51000"/>
    <n v="33"/>
    <s v="in administrare"/>
    <s v="HG 982/1998;HG 1344/2011;OUG.1 din 04/01/2017;HG.354/18.05.2017;OUG.68 din 06/11/2019"/>
    <s v="imobil"/>
    <s v="Lungime= Km;Suprafeţe= ha;CF= ;"/>
  </r>
  <r>
    <x v="148"/>
    <s v="8.04.04"/>
    <m/>
    <m/>
    <s v="DRUM AUTO FORES. HAJU 6,1 KM"/>
    <s v="conform amenajamentelor silvice"/>
    <s v="SUCEAVA"/>
    <s v="-"/>
    <s v="Tara: România; Judet: SUCEAVA; -;   -; Nr: -;"/>
    <n v="1971"/>
    <n v="750000"/>
    <n v="33"/>
    <s v="in administrare"/>
    <s v="HG 982/1998;HG 1344/2011;OUG.1 din 04/01/2017;HG.354/18.05.2017;OUG.68 din 06/11/2019"/>
    <s v="imobil"/>
    <s v="Lungime= Km;Suprafeţe= ha;CF= ;"/>
  </r>
  <r>
    <x v="149"/>
    <s v="8.04.04"/>
    <m/>
    <m/>
    <s v="DRUM HANDAC TUDORA 6.7KM"/>
    <s v="conform amenajamentelor silvice"/>
    <s v="BOTOŞANI"/>
    <s v="-"/>
    <s v="Tara: România; Judet: BOTOŞANI; -;   -; Nr: -;"/>
    <n v="1967"/>
    <n v="174250"/>
    <n v="7"/>
    <s v="in administrare"/>
    <s v="HG 982/1998;HG 1344/2011; HG 478/ 24-IUN-15;HG.478/24-IUN-15;OUG.1 din 04/01/2017;OUG.68 din 06/11/2019"/>
    <s v="imobil"/>
    <s v="Lungime= Km;Suprafeţe= ha;CF= ;"/>
  </r>
  <r>
    <x v="150"/>
    <s v="8.04.04"/>
    <m/>
    <m/>
    <s v="DRUM AUTO FORES. HASCA 4 KM"/>
    <s v="conform amenajamentelor silvice"/>
    <s v="SUCEAVA"/>
    <s v="-"/>
    <s v="Tara: România; Judet: SUCEAVA; -;   -; Nr: -;"/>
    <n v="1975"/>
    <n v="80000"/>
    <n v="33"/>
    <s v="in administrare"/>
    <s v="HG 982/1998;HG 1344/2011;OUG.1 din 04/01/2017;HG.354/18.05.2017;OUG.68 din 06/11/2019"/>
    <s v="imobil"/>
    <s v="Lungime= Km;Suprafeţe= ha;CF= ;"/>
  </r>
  <r>
    <x v="151"/>
    <s v="8.04.04"/>
    <m/>
    <m/>
    <s v="DRUM HATEG 1 1.8KM"/>
    <s v="conform amenajamentelor silvice"/>
    <s v="BOTOŞANI"/>
    <s v="-"/>
    <s v="Tara: România; Judet: BOTOŞANI; -;   -; Nr: -;"/>
    <n v="1973"/>
    <n v="90000"/>
    <n v="7"/>
    <s v="in administrare"/>
    <s v="HG 982/1998;HG 1344/2011;OUG.1 din 04/01/2017;OUG.68 din 06/11/2019"/>
    <s v="imobil"/>
    <s v="HATEG 1 1.8KM"/>
  </r>
  <r>
    <x v="152"/>
    <s v="8.04.04"/>
    <m/>
    <m/>
    <s v="DRUM HATEG 2 2.8KM"/>
    <s v="conform amenajamentelor silvice"/>
    <s v="BOTOŞANI"/>
    <s v="-"/>
    <s v="Tara: România; Judet: BOTOŞANI; -;   -; Nr: -;"/>
    <n v="1980"/>
    <n v="70437"/>
    <n v="7"/>
    <s v="in administrare"/>
    <s v="HG 982/1998;HG 1344/2011;OUG.1 din 04/01/2017;HG.354/18.05.2017;OUG.68 din 06/11/2019"/>
    <s v="imobil"/>
    <s v="Lungime= Km;Suprafeţe= ha;CF= ;"/>
  </r>
  <r>
    <x v="153"/>
    <s v="8.04.04"/>
    <m/>
    <m/>
    <s v="DRUM AUTO FOREST COLACELU 2 KM"/>
    <s v="conform amenajamentelor silvice"/>
    <s v="SUCEAVA"/>
    <s v="-"/>
    <s v="Tara: România; Judet: SUCEAVA; -;   -; Nr: -;"/>
    <n v="1972"/>
    <n v="265000"/>
    <n v="33"/>
    <s v="in administrare"/>
    <s v="HG 982/1998;HG 1344/2011;OUG.1 din 04/01/2017;HG.354/18.05.2017;OUG.68 din 06/11/2019"/>
    <s v="imobil"/>
    <s v="Lungime= Km;Suprafeţe= ha;CF= ;"/>
  </r>
  <r>
    <x v="154"/>
    <s v="8.04.04"/>
    <m/>
    <m/>
    <s v="DRUM AUTO FOREST.PORCESCU 3,85 KM"/>
    <s v="conform amenajamentelor silvice"/>
    <s v="SUCEAVA"/>
    <s v="-"/>
    <s v="Tara: România; Judet: SUCEAVA; -;   -; Nr: -;"/>
    <n v="1994"/>
    <n v="1042000"/>
    <n v="33"/>
    <s v="in administrare"/>
    <s v="HG 982/1998;HG 1344/2011;OUG.1 din 04/01/2017;HG.354/18.05.2017;OUG.68 din 06/11/2019"/>
    <s v="imobil"/>
    <s v="Lungime= Km;Suprafeţe= ha;CF= ;"/>
  </r>
  <r>
    <x v="155"/>
    <s v="8.04.04"/>
    <m/>
    <m/>
    <s v="DRUM AUTO FORES. DOHOTARU 2,2KM"/>
    <s v="conform amenajamentelor silvice"/>
    <s v="SUCEAVA"/>
    <s v="-"/>
    <s v="Tara: România; Judet: SUCEAVA; -;   -; Nr: -;"/>
    <n v="1970"/>
    <n v="363000"/>
    <n v="33"/>
    <s v="in administrare"/>
    <s v="HG 982/1998;HG 1344/2011;OUG.1 din 04/01/2017;HG.354/18.05.2017;OUG.68 din 06/11/2019"/>
    <s v="imobil"/>
    <s v="Lungime= Km;Suprafeţe= ha;CF= ;"/>
  </r>
  <r>
    <x v="156"/>
    <s v="8.04.04"/>
    <m/>
    <m/>
    <s v="DRUM AUTO FORES. CRISTISORU 6,8KM"/>
    <s v="conform amenajamentelor silvice"/>
    <s v="SUCEAVA"/>
    <s v="-"/>
    <s v="Tara: România; Judet: SUCEAVA; -;   -; Nr: -;"/>
    <n v="1966"/>
    <n v="1873000"/>
    <n v="33"/>
    <s v="in administrare"/>
    <s v="HG 982/1998;HG 1344/2011;OUG.1 din 04/01/2017;HG.354/18.05.2017;OUG.68 din 06/11/2019"/>
    <s v="imobil"/>
    <s v="Lungime= Km;Suprafeţe= ha;CF= ;"/>
  </r>
  <r>
    <x v="157"/>
    <s v="8.04.04"/>
    <m/>
    <m/>
    <s v="DRUM AUTO FORES.CRUHLA-VEJU II 2,5KM"/>
    <s v="conform amenajamentelor silvice"/>
    <s v="SUCEAVA"/>
    <s v="-"/>
    <s v="Tara: România; Judet: SUCEAVA; -;   -; Nr: -;"/>
    <n v="1971"/>
    <n v="183000"/>
    <n v="33"/>
    <s v="in administrare"/>
    <s v="HG 982/1998;HG 1344/2011;OUG.1 din 04/01/2017;HG.354/18.05.2017;OUG.68 din 06/11/2019"/>
    <s v="imobil"/>
    <s v="Lungime= Km;Suprafeţe= ha;CF= ;"/>
  </r>
  <r>
    <x v="158"/>
    <s v="8.04.04"/>
    <m/>
    <m/>
    <s v="DRUM AUTO FORES.COSNA 2,8KM"/>
    <s v="conform amenajamentelor silvice"/>
    <s v="SUCEAVA"/>
    <s v="-"/>
    <s v="Tara: România; Judet: SUCEAVA; -;   -; Nr: -;"/>
    <n v="1967"/>
    <n v="481000"/>
    <n v="33"/>
    <s v="in administrare"/>
    <s v="HG 982/1998;HG 1344/2011;OUG.1 din 04/01/2017;HG.354/18.05.2017;OUG.68 din 06/11/2019"/>
    <s v="imobil"/>
    <s v="Lungime= Km;Suprafeţe= ha;CF= ;"/>
  </r>
  <r>
    <x v="159"/>
    <s v="8.04.04"/>
    <m/>
    <m/>
    <s v="DRUM AUTO FORES. COTIRGASI 12KM"/>
    <s v="conform amenajamentelor silvice"/>
    <s v="SUCEAVA"/>
    <s v="-"/>
    <s v="Tara: România; Judet: SUCEAVA; -;   -; Nr: -;"/>
    <n v="1968"/>
    <n v="762000"/>
    <n v="33"/>
    <s v="in administrare"/>
    <s v="HG 982/1998;HG 1344/2011;OUG.1 din 04/01/2017;HG.354/18.05.2017;OUG.68 din 06/11/2019"/>
    <s v="imobil"/>
    <s v="Lungime= Km;Suprafeţe= ha;CF= ;"/>
  </r>
  <r>
    <x v="160"/>
    <s v="8.04.04"/>
    <m/>
    <m/>
    <s v="DRUM CLINUL 3,5KM"/>
    <s v="conform amenajamentelor silvice"/>
    <s v="SUCEAVA"/>
    <s v="-"/>
    <s v="Tara: România; Judet: SUCEAVA; -;   -; Nr: -;"/>
    <n v="1961"/>
    <n v="509000"/>
    <n v="33"/>
    <s v="in administrare"/>
    <s v="HG 982/1998;HG 1344/2011;OUG.1 din 04/01/2017;HG.354/18.05.2017;OUG.68 din 06/11/2019"/>
    <s v="imobil"/>
    <s v="Lungime= Km;Suprafeţe= ha;CF= ;"/>
  </r>
  <r>
    <x v="161"/>
    <s v="8.04.04"/>
    <m/>
    <m/>
    <s v="DRUM AUTO FORES.CODREAVA 3,7KM"/>
    <s v="conform amenajamentelor silvice"/>
    <s v="SUCEAVA"/>
    <s v="-"/>
    <s v="Tara: România; Judet: SUCEAVA; -;   -; Nr: -;"/>
    <n v="1966"/>
    <n v="469000"/>
    <n v="33"/>
    <s v="in administrare"/>
    <s v="HG 982/1998;HG 1344/2011;OUG.1 din 04/01/2017;HG.354/18.05.2017;OUG.68 din 06/11/2019"/>
    <s v="imobil"/>
    <s v="Lungime= Km;Suprafeţe= ha;CF= ;"/>
  </r>
  <r>
    <x v="162"/>
    <s v="8.04.04"/>
    <m/>
    <m/>
    <s v="DRUM CARBUNARIE 0,7KM"/>
    <s v="conform amenajamentelor silvice"/>
    <s v="SUCEAVA"/>
    <s v="-"/>
    <s v="Tara: România; Judet: SUCEAVA; -;   -; Nr: -;"/>
    <n v="1967"/>
    <n v="160000"/>
    <n v="33"/>
    <s v="in administrare"/>
    <s v="HG 982/1998;HG 1344/2011;OUG.1 din 04/01/2017;HG.354/18.05.2017;OUG.68 din 06/11/2019"/>
    <s v="imobil"/>
    <s v="Lungime= Km;Suprafeţe= ha;CF= ;"/>
  </r>
  <r>
    <x v="163"/>
    <s v="8.04.04"/>
    <m/>
    <m/>
    <s v="DRUM AUTO FORES.CETATUIA 4,2KM"/>
    <s v="conform amenajamentelor silvice"/>
    <s v="SUCEAVA"/>
    <s v="-"/>
    <s v="Tara: România; Judet: SUCEAVA; -;   -; Nr: -;"/>
    <n v="1964"/>
    <n v="160000"/>
    <n v="33"/>
    <s v="in administrare"/>
    <s v="HG 982/1998;HG 1344/2011;OUG.1 din 04/01/2017;HG.354/18.05.2017;OUG.68 din 06/11/2019"/>
    <s v="imobil"/>
    <s v="Lungime= Km;Suprafeţe= ha;CF= ;"/>
  </r>
  <r>
    <x v="164"/>
    <s v="8.04.04"/>
    <m/>
    <m/>
    <s v="DRUM AUTO FORES. CIRES-VORONET 2KM"/>
    <s v="conform amenajamentelor silvice"/>
    <s v="SUCEAVA"/>
    <s v="-"/>
    <s v="Tara: România; Judet: SUCEAVA; -;   -; Nr: -;"/>
    <n v="1960"/>
    <n v="51000"/>
    <n v="33"/>
    <s v="in administrare"/>
    <s v="HG 982/1998;HG 1344/2011;OUG.1 din 04/01/2017;HG.354/18.05.2017;OUG.68 din 06/11/2019"/>
    <s v="imobil"/>
    <s v="Lungime= Km;Suprafeţe= ha;CF= ;"/>
  </r>
  <r>
    <x v="165"/>
    <s v="8.04.04"/>
    <m/>
    <m/>
    <s v="DRUM AUTO FORES.BUHAIESU 2,3KM"/>
    <s v="conform amenajamentelor silvice"/>
    <s v="SUCEAVA"/>
    <s v="-"/>
    <s v="Tara: România; Judet: SUCEAVA; -;   -; Nr: -;"/>
    <n v="1972"/>
    <n v="198000"/>
    <n v="33"/>
    <s v="in administrare"/>
    <s v="HG 982/1998;HG 1344/2011;OUG.1 din 04/01/2017;HG.354/18.05.2017;OUG.68 din 06/11/2019"/>
    <s v="imobil"/>
    <s v="Lungime= Km;Suprafeţe= ha;CF= ;"/>
  </r>
  <r>
    <x v="166"/>
    <s v="8.04.04"/>
    <m/>
    <m/>
    <s v="DRUM AUTO FORES.BURACIUC 2,3KM"/>
    <s v="conform amenajamentelor silvice"/>
    <s v="SUCEAVA"/>
    <s v="-"/>
    <s v="Tara: România; Judet: SUCEAVA; -;   -; Nr: -;"/>
    <n v="1971"/>
    <n v="635000"/>
    <n v="33"/>
    <s v="in administrare"/>
    <s v="HG 982/1998;HG 1344/2011;OUG.1 din 04/01/2017;HG.354/18.05.2017;OUG.68 din 06/11/2019"/>
    <s v="imobil"/>
    <s v="Lungime= Km;Suprafeţe= ha;CF= ;"/>
  </r>
  <r>
    <x v="167"/>
    <s v="8.04.04"/>
    <m/>
    <m/>
    <s v="DRUM AUTO FORES. CABOAIA DN 17B 5,1KM"/>
    <s v="conform amenajamentelor silvice"/>
    <s v="SUCEAVA"/>
    <s v="-"/>
    <s v="Tara: România; Judet: SUCEAVA; -;   -; Nr: -;"/>
    <n v="1971"/>
    <n v="1134000"/>
    <n v="33"/>
    <s v="in administrare"/>
    <s v="HG 982/1998;HG 1344/2011;OUG.1 din 04/01/2017;HG.354/18.05.2017;OUG.68 din 06/11/2019"/>
    <s v="imobil"/>
    <s v="Lungime= Km;Suprafeţe= ha;CF= ;"/>
  </r>
  <r>
    <x v="168"/>
    <s v="8.04.04"/>
    <m/>
    <m/>
    <s v="DRUM AUTO FORES.BOUL 3,5KM"/>
    <s v="conform amenajamentelor silvice"/>
    <s v="SUCEAVA"/>
    <s v="-"/>
    <s v="Tara: România; Judet: SUCEAVA; -;   -; Nr: -;"/>
    <n v="1966"/>
    <n v="98000"/>
    <n v="33"/>
    <s v="in administrare"/>
    <s v="HG 982/1998;HG 1344/2011;OUG.1 din 04/01/2017;HG.354/18.05.2017;OUG.68 din 06/11/2019"/>
    <s v="imobil"/>
    <s v="Lungime= Km;Suprafeţe= ha;CF= ;"/>
  </r>
  <r>
    <x v="169"/>
    <s v="8.04.04"/>
    <m/>
    <m/>
    <s v="DRUM AUTO FORES.BRADU 7,5KM,18 POD"/>
    <s v="conform amenajamentelor silvice"/>
    <s v="SUCEAVA"/>
    <s v="-"/>
    <s v="Tara: România; Judet: SUCEAVA; -;   -; Nr: -;"/>
    <n v="1966"/>
    <n v="1319000"/>
    <n v="33"/>
    <s v="in administrare"/>
    <s v="HG 982/1998;HG 1344/2011;OUG.1 din 04/01/2017;HG.354/18.05.2017;OUG.68 din 06/11/2019"/>
    <s v="imobil"/>
    <s v="Lungime= Km;Suprafeţe= ha;CF= ;"/>
  </r>
  <r>
    <x v="170"/>
    <s v="8.04.04"/>
    <m/>
    <m/>
    <s v="DRUM AUTO FORES. BOBEICOTA 7,96KM"/>
    <s v="conform amenajamentelor silvice"/>
    <s v="SUCEAVA"/>
    <s v="-"/>
    <s v="Tara: România; Judet: SUCEAVA; -;   -; Nr: -;"/>
    <n v="1976"/>
    <n v="112000"/>
    <n v="33"/>
    <s v="in administrare"/>
    <s v="HG 982/1998;HG 1344/2011;OUG.1 din 04/01/2017;HG.354/18.05.2017;OUG.68 din 06/11/2019"/>
    <s v="imobil"/>
    <s v="Lungime= Km;Suprafeţe= ha;CF= ;"/>
  </r>
  <r>
    <x v="171"/>
    <s v="8.04.04"/>
    <m/>
    <m/>
    <s v="DRUM AUTO FORES. BARANCA 10,1KM"/>
    <s v="conform amenajamentelor silvice"/>
    <s v="SUCEAVA"/>
    <s v="-"/>
    <s v="Tara: România; Judet: SUCEAVA; -;   -; Nr: -;"/>
    <n v="1924"/>
    <n v="589000"/>
    <n v="33"/>
    <s v="in administrare"/>
    <s v="HG 982/1998;HG 1344/2011;OUG.1 din 04/01/2017;HG.354/18.05.2017;OUG.68 din 06/11/2019"/>
    <s v="imobil"/>
    <s v="Lungime= Km;Suprafeţe= ha;CF= ;"/>
  </r>
  <r>
    <x v="172"/>
    <s v="8.04.04"/>
    <m/>
    <m/>
    <s v="DRUM AUTO FORES.BARANONA-P.CATELII 16,8"/>
    <s v="conform amenajamentelor silvice"/>
    <s v="SUCEAVA"/>
    <s v="-"/>
    <s v="Tara: România; Judet: SUCEAVA; -;   -; Nr: -;"/>
    <n v="1975"/>
    <n v="3169000"/>
    <n v="33"/>
    <s v="in administrare"/>
    <s v="HG 982/1998;HG 1344/2011;OUG.1 din 04/01/2017;HG.354/18.05.2017;OUG.68 din 06/11/2019"/>
    <s v="imobil"/>
    <s v="Lungime= Km;Suprafeţe= ha;CF= ;"/>
  </r>
  <r>
    <x v="173"/>
    <s v="8.04.04"/>
    <m/>
    <m/>
    <s v="DRUM AUTO FORES.AXIAL CIRLIBABA 30,4KM"/>
    <s v="conform amenajamentelor silvice"/>
    <s v="SUCEAVA"/>
    <s v="-"/>
    <s v="Tara: România; Judet: SUCEAVA; -;   -; Nr: -;"/>
    <n v="1967"/>
    <n v="4322000"/>
    <n v="33"/>
    <s v="in administrare"/>
    <s v="HG 982/1998;HG 1344/2011;OUG.1 din 04/01/2017;HG.354/18.05.2017;OUG.68 din 06/11/2019"/>
    <s v="imobil"/>
    <s v="Lungime= Km;Suprafeţe= ha;CF= ;"/>
  </r>
  <r>
    <x v="174"/>
    <s v="8.04.04"/>
    <m/>
    <m/>
    <s v="DRUM AUTO FORES.ARINUL (URSOAIA) 3,1KM"/>
    <s v="conform amenajamentelor silvice"/>
    <s v="SUCEAVA"/>
    <s v="-"/>
    <s v="Tara: România; Judet: SUCEAVA; -;   -; Nr: -;"/>
    <n v="1986"/>
    <n v="102000"/>
    <n v="33"/>
    <s v="in administrare"/>
    <s v="HG 982/1998;HG 1344/2011;OUG.1 din 04/01/2017;HG.354/18.05.2017;OUG.68 din 06/11/2019"/>
    <s v="imobil"/>
    <s v="Lungime= Km;Suprafeţe= ha;CF= ;"/>
  </r>
  <r>
    <x v="175"/>
    <s v="8.04.04"/>
    <m/>
    <m/>
    <s v="DRUM AUTO FORES.ARMANDU 1,6 KM"/>
    <s v="conform amenajamentelor silvice"/>
    <s v="SUCEAVA"/>
    <s v="-"/>
    <s v="Tara: România; Judet: SUCEAVA; -;   -; Nr: -;"/>
    <n v="1974"/>
    <n v="165000"/>
    <n v="33"/>
    <s v="in administrare"/>
    <s v="HG 982/1998;HG 1344/2011;OUG.1 din 04/01/2017;HG.354/18.05.2017;OUG.68 din 06/11/2019"/>
    <s v="imobil"/>
    <s v="Lungime= Km;Suprafeţe= ha;CF= ;"/>
  </r>
  <r>
    <x v="176"/>
    <s v="8.04.04"/>
    <m/>
    <m/>
    <s v="DRUM AUTO FORES. ARSINEASA 4KM"/>
    <s v="conform amenajamentelor silvice"/>
    <s v="SUCEAVA"/>
    <s v="-"/>
    <s v="Tara: România; Judet: SUCEAVA; -;   -; Nr: -;"/>
    <n v="1984"/>
    <n v="1062000"/>
    <n v="33"/>
    <s v="in administrare"/>
    <s v="HG 982/1998;HG 1344/2011;OUG.1 din 04/01/2017;HG.354/18.05.2017;OUG.68 din 06/11/2019"/>
    <s v="imobil"/>
    <s v="Lungime= Km;Suprafeţe= ha;CF= ;"/>
  </r>
  <r>
    <x v="177"/>
    <s v="8.04.04"/>
    <m/>
    <m/>
    <s v="LINIE CFF RAMIFICATIE MOISA 0,22 KM"/>
    <s v="conform amenajamentelor silvice"/>
    <s v="SUCEAVA"/>
    <s v="-"/>
    <s v="Tara: România; Judet: SUCEAVA; -;   -; Nr: -;"/>
    <n v="1958"/>
    <n v="2301"/>
    <n v="33"/>
    <s v="in administrare"/>
    <s v="HG 982/1998;;OUG.1 din 04/01/2017;OUG.68 din 06/11/2019"/>
    <s v="imobil"/>
    <s v="RAMIFICATIE MOISA 0,22 KM"/>
  </r>
  <r>
    <x v="178"/>
    <s v="8.04.04"/>
    <m/>
    <m/>
    <s v="DRUM FORESTIER 1.5KM"/>
    <s v="conform amenajamentelor silvice"/>
    <s v="BOTOŞANI"/>
    <s v="-"/>
    <s v="Tara: România; Judet: BOTOŞANI; -;   -; Nr: -;"/>
    <n v="1983"/>
    <n v="17479"/>
    <n v="7"/>
    <s v="in administrare"/>
    <s v="HG 982/1998;HG 1344/2011;OUG.1 din 04/01/2017;HG.354/18.05.2017;OUG.68 din 06/11/2019"/>
    <s v="imobil"/>
    <s v="Lungime= Km;Suprafeţe= ha;CF= ;"/>
  </r>
  <r>
    <x v="179"/>
    <s v="8.04.04"/>
    <m/>
    <m/>
    <s v="LINIE CFF BUDA 5,4 KM"/>
    <s v="conform amenajamentelor silvice"/>
    <s v="SUCEAVA"/>
    <s v="-"/>
    <s v="Tara: România; Judet: SUCEAVA; -;   -; Nr: -;"/>
    <n v="1953"/>
    <n v="4904"/>
    <n v="33"/>
    <s v="in administrare"/>
    <s v="HG 982/1998;;OUG.1 din 04/01/2017;OUG.68 din 06/11/2019"/>
    <s v="imobil"/>
    <s v="BUDA 5,4 KM"/>
  </r>
  <r>
    <x v="180"/>
    <s v="8.04.04"/>
    <m/>
    <m/>
    <s v="POD RUSCA 0,07 KM"/>
    <s v="conform amenajamentelor silvice"/>
    <s v="SUCEAVA"/>
    <s v="-"/>
    <s v="Tara: România; Judet: SUCEAVA; -;   -; Nr: -;"/>
    <n v="1971"/>
    <n v="277000"/>
    <n v="33"/>
    <s v="in administrare"/>
    <s v="HG 982/1998;HG 1344/2011;OUG.1 din 04/01/2017;HG.354/18.05.2017;OUG.68 din 06/11/2019"/>
    <s v="imobil"/>
    <s v="Lungime= Km;Suprafeţe= ha;CF= ;"/>
  </r>
  <r>
    <x v="181"/>
    <s v="8.04.04"/>
    <m/>
    <m/>
    <s v="LINIE CFF MOROSAN 1KM"/>
    <s v="conform amenajamentelor silvice"/>
    <s v="SUCEAVA"/>
    <s v="-"/>
    <s v="Tara: România; Judet: SUCEAVA; -;   -; Nr: -;"/>
    <n v="1986"/>
    <n v="738"/>
    <n v="33"/>
    <s v="in administrare"/>
    <s v="HG 982/1998;;OUG.1 din 04/01/2017;OUG.68 din 06/11/2019"/>
    <s v="imobil"/>
    <s v="MOROSAN 1KM"/>
  </r>
  <r>
    <x v="182"/>
    <s v="8.04.04"/>
    <m/>
    <m/>
    <s v="DAF GROASA"/>
    <s v="conform amenajamentelor silvice"/>
    <s v="IALOMIŢA"/>
    <s v="Urziceni"/>
    <s v="Tara: România; Judet: IALOMIŢA;Mun Urziceni;   -; Nr: -;"/>
    <n v="1967"/>
    <n v="252977"/>
    <n v="21"/>
    <s v="in administrare"/>
    <s v="ORD 82/2004;HG 1344/2011; HG 478/ 24-IUN-15;HG.478/24-IUN-15;OUG.1 din 04/01/2017;OUG.68 din 06/11/2019"/>
    <s v="imobil"/>
    <s v="Lungime= Km;Suprafeţe= ha;CF= ;"/>
  </r>
  <r>
    <x v="183"/>
    <s v="8.04.04"/>
    <m/>
    <m/>
    <s v="DRUM FORESTIER VIISOARA I-O.S.IANCA"/>
    <s v="conform amenajamentelor silvice"/>
    <s v="IALOMIŢA"/>
    <s v="-"/>
    <s v="Tara: România; Judet: IALOMIŢA; -;   -; Nr: -;"/>
    <n v="1982"/>
    <n v="90989"/>
    <n v="21"/>
    <s v="in administrare"/>
    <s v="HG 982/1998;;OUG.1 din 04/01/2017;OUG.68 din 06/11/2019"/>
    <s v="imobil"/>
    <s v="Viisoara-Braila"/>
  </r>
  <r>
    <x v="184"/>
    <s v="8.04.04"/>
    <m/>
    <m/>
    <s v="POD ASCUNSU"/>
    <s v="conform amenajamentelor silvice"/>
    <s v="SUCEAVA"/>
    <s v="-"/>
    <s v="Tara: România; Judet: SUCEAVA; -;   -; Nr: -;"/>
    <n v="1966"/>
    <n v="15759"/>
    <n v="33"/>
    <s v="in administrare"/>
    <s v="HG 982/1998;;OUG.1 din 04/01/2017;OUG.68 din 06/11/2019"/>
    <s v="imobil"/>
    <s v="ASCUNSU"/>
  </r>
  <r>
    <x v="185"/>
    <s v="8.04.04"/>
    <m/>
    <m/>
    <s v="DRUM AUTO PARAUL SCROAFEI 0.8 KM"/>
    <s v="conform amenajamentelor silvice"/>
    <s v="SIBIU"/>
    <s v="-"/>
    <s v="Tara: România; Judet: SIBIU; -;   -; Nr: -;"/>
    <n v="1997"/>
    <n v="186645"/>
    <n v="32"/>
    <s v="in administrare"/>
    <s v="HG 982/1998;HG 1344/2011;OUG.1 din 04/01/2017;HG.354/18.05.2017;OUG.68 din 06/11/2019"/>
    <s v="imobil"/>
    <s v="Lungime= Km;Suprafeţe= ha;CF= ;"/>
  </r>
  <r>
    <x v="186"/>
    <s v="8.04.04"/>
    <m/>
    <m/>
    <s v="DAF POLIGON I"/>
    <s v="conform amenajamentelor silvice"/>
    <s v="IALOMIŢA"/>
    <s v="Slobozia"/>
    <s v="Tara: România; Judet: IALOMIŢA;MRJ Slobozia;   -; Nr: -;"/>
    <n v="1970"/>
    <n v="49766"/>
    <n v="21"/>
    <s v="in administrare"/>
    <s v="ORD 82/2004;HG 1344/2011; HG 478/ 24-IUN-15;HG.478/24-IUN-15;OUG.1 din 04/01/2017;OUG.68 din 06/11/2019"/>
    <s v="imobil"/>
    <s v="Lungime= Km;Suprafeţe= ha;CF= ;"/>
  </r>
  <r>
    <x v="187"/>
    <s v="8.04.04"/>
    <m/>
    <m/>
    <s v="DAF URZICENI"/>
    <s v="conform amenajamentelor silvice"/>
    <s v="IALOMIŢA"/>
    <s v="Urziceni"/>
    <s v="Tara: România; Judet: IALOMIŢA;Mun Urziceni;   -; Nr: -;"/>
    <n v="1978"/>
    <n v="82944"/>
    <n v="21"/>
    <s v="in administrare"/>
    <s v="ORD 82/2004;HG 1344/2011; HG 478/ 24-IUN-15;HG.478/24-IUN-15;OUG.1 din 04/01/2017;OUG.68 din 06/11/2019"/>
    <s v="imobil"/>
    <s v="Lungime= Km;Suprafeţe= ha;CF= ;"/>
  </r>
  <r>
    <x v="188"/>
    <s v="8.04.04"/>
    <m/>
    <m/>
    <s v="DRUM FORESTIER VARD ROIAN 4.5 KM"/>
    <s v="conform amenajamentelor silvice"/>
    <s v="SIBIU"/>
    <s v="-"/>
    <s v="Tara: România; Judet: SIBIU; -;   -; Nr: -;"/>
    <n v="1993"/>
    <n v="6783"/>
    <n v="32"/>
    <s v="in administrare"/>
    <s v="HG 982/1998;HG 1344/2011;OUG.1 din 04/01/2017;HG.354/18.05.2017;OUG.68 din 06/11/2019"/>
    <s v="imobil"/>
    <s v="Lungime= Km;Suprafeţe= ha;CF= ;"/>
  </r>
  <r>
    <x v="189"/>
    <s v="8.04.04"/>
    <m/>
    <m/>
    <s v="D.FORESTIER VALEA SEACA 4.8 KM"/>
    <s v="conform amenajamentelor silvice"/>
    <s v="SIBIU"/>
    <s v="-"/>
    <s v="Tara: România; Judet: SIBIU; -;   -; Nr: -;"/>
    <n v="1994"/>
    <n v="2720"/>
    <n v="32"/>
    <s v="in administrare"/>
    <s v="HG 982/1998;;OUG.1 din 04/01/2017;OUG.68 din 06/11/2019"/>
    <s v="imobil"/>
    <s v="drum forestier"/>
  </r>
  <r>
    <x v="190"/>
    <s v="8.04.04"/>
    <m/>
    <m/>
    <s v="DRUM FORESTIER IV 0.9 KM"/>
    <s v="conform amenajamentelor silvice"/>
    <s v="SIBIU"/>
    <s v="-"/>
    <s v="Tara: România; Judet: SIBIU; -;   -; Nr: -;"/>
    <n v="1993"/>
    <n v="113"/>
    <n v="32"/>
    <s v="in administrare"/>
    <s v="HG 982/1998;HG 1344/2011;OUG.1 din 04/01/2017;HG.354/18.05.2017;OUG.68 din 06/11/2019"/>
    <s v="imobil"/>
    <s v="Lungime= Km;Suprafeţe= ha;CF= ;"/>
  </r>
  <r>
    <x v="191"/>
    <s v="8.04.04"/>
    <m/>
    <m/>
    <s v="DRUM FORESTIER BOIAN 2.7 KM"/>
    <s v="conform amenajamentelor silvice"/>
    <s v="SIBIU"/>
    <s v="-"/>
    <s v="Tara: România; Judet: SIBIU; -;   -; Nr: -;"/>
    <n v="1993"/>
    <n v="54"/>
    <n v="32"/>
    <s v="in administrare"/>
    <s v="HG 982/1998;HG 1344/2011;OUG.1 din 04/01/2017;HG.354/18.05.2017;OUG.68 din 06/11/2019"/>
    <s v="imobil"/>
    <s v="Lungime= Km;Suprafeţe= ha;CF= ;"/>
  </r>
  <r>
    <x v="192"/>
    <s v="8.04.04"/>
    <m/>
    <m/>
    <s v="DRUM FORESTIER PR PORCULUI 3.5 K"/>
    <s v="conform amenajamentelor silvice"/>
    <s v="SIBIU"/>
    <s v="-"/>
    <s v="Tara: România; Judet: SIBIU; -;   -; Nr: -;"/>
    <n v="1970"/>
    <n v="815"/>
    <n v="32"/>
    <s v="in administrare"/>
    <s v="HG 982/1998;;OUG.1 din 04/01/2017;OUG.68 din 06/11/2019"/>
    <s v="imobil"/>
    <s v="drum forestier"/>
  </r>
  <r>
    <x v="193"/>
    <s v="8.04.04"/>
    <m/>
    <m/>
    <s v="DRUM FORESTIER DRUMUL MARE 7.2"/>
    <s v="conform amenajamentelor silvice"/>
    <s v="SIBIU"/>
    <s v="-"/>
    <s v="Tara: România; Judet: SIBIU; -;   -; Nr: -;"/>
    <n v="1965"/>
    <n v="507"/>
    <n v="32"/>
    <s v="in administrare"/>
    <s v="HG 982/1998;;OUG.1 din 04/01/2017;OUG.68 din 06/11/2019"/>
    <s v="imobil"/>
    <s v="drum forestier"/>
  </r>
  <r>
    <x v="194"/>
    <s v="8.04.04"/>
    <m/>
    <m/>
    <s v="DRUM PR SECIULUI 0.3 KM"/>
    <s v="conform amenajamentelor silvice"/>
    <s v="SIBIU"/>
    <s v="-"/>
    <s v="Tara: România; Judet: SIBIU; -;   -; Nr: -;"/>
    <n v="1963"/>
    <n v="3"/>
    <n v="32"/>
    <s v="in administrare"/>
    <s v="HG 982/1998;;OUG.1 din 04/01/2017;OUG.68 din 06/11/2019"/>
    <s v="imobil"/>
    <s v="drum forestier"/>
  </r>
  <r>
    <x v="195"/>
    <s v="8.04.04"/>
    <m/>
    <m/>
    <s v="DRUM FORESTIER TATARUT 4.5 KM"/>
    <s v="conform amenajamentelor silvice"/>
    <s v="SIBIU"/>
    <s v="-"/>
    <s v="Tara: România; Judet: SIBIU; -;   -; Nr: -;"/>
    <n v="1970"/>
    <n v="1528"/>
    <n v="32"/>
    <s v="in administrare"/>
    <s v="HG 982/1998;;OUG.1 din 04/01/2017;OUG.68 din 06/11/2019"/>
    <s v="imobil"/>
    <s v="drum forestier"/>
  </r>
  <r>
    <x v="196"/>
    <s v="8.04.04"/>
    <m/>
    <m/>
    <s v="DRUM FORESTIER GHIJASA I2.3 KM"/>
    <s v="conform amenajamentelor silvice"/>
    <s v="SIBIU"/>
    <s v="-"/>
    <s v="Tara: România; Judet: SIBIU; -;   -; Nr: -;"/>
    <n v="1978"/>
    <n v="480"/>
    <n v="32"/>
    <s v="in administrare"/>
    <s v="HG 982/1998;HG 1344/2011;OUG.1 din 04/01/2017;HG.354/18.05.2017;OUG.68 din 06/11/2019"/>
    <s v="imobil"/>
    <s v="Lungime= Km;Suprafeţe= ha;CF= ;"/>
  </r>
  <r>
    <x v="197"/>
    <s v="8.04.04"/>
    <m/>
    <m/>
    <s v="D.FORESTIER COASTA FATU 3.4 KM"/>
    <s v="conform amenajamentelor silvice"/>
    <s v="SIBIU"/>
    <s v="-"/>
    <s v="Tara: România; Judet: SIBIU; -;   -; Nr: -;"/>
    <n v="1965"/>
    <n v="181"/>
    <n v="32"/>
    <s v="in administrare"/>
    <s v="HG 982/1998;;OUG.1 din 04/01/2017;OUG.68 din 06/11/2019"/>
    <s v="imobil"/>
    <s v="drum forestier"/>
  </r>
  <r>
    <x v="198"/>
    <s v="8.04.04"/>
    <m/>
    <m/>
    <s v="DRUM FORESTIER VALEA CAPRELOR 2."/>
    <s v="conform amenajamentelor silvice"/>
    <s v="SIBIU"/>
    <s v="-"/>
    <s v="Tara: România; Judet: SIBIU; -;   -; Nr: -;"/>
    <n v="1985"/>
    <n v="3862"/>
    <n v="32"/>
    <s v="in administrare"/>
    <s v="HG 982/1998;HG 1344/2011;OUG.1 din 04/01/2017;HG.354/18.05.2017;OUG.68 din 06/11/2019"/>
    <s v="imobil"/>
    <s v="Lungime= Km;Suprafeţe= ha;CF= ;"/>
  </r>
  <r>
    <x v="199"/>
    <s v="8.04.04"/>
    <m/>
    <m/>
    <s v="DRUM FORESTIER VURPAR ARDELESTI"/>
    <s v="conform amenajamentelor silvice"/>
    <s v="SIBIU"/>
    <s v="-"/>
    <s v="Tara: România; Judet: SIBIU; -;   -; Nr: -;"/>
    <n v="1982"/>
    <n v="8199"/>
    <n v="32"/>
    <s v="in administrare"/>
    <s v="HG 982/1998;HG 1344/2011;OUG.1 din 04/01/2017;HG.354/18.05.2017;OUG.68 din 06/11/2019"/>
    <s v="imobil"/>
    <s v="Lungime= Km;Suprafeţe= ha;CF= ;"/>
  </r>
  <r>
    <x v="200"/>
    <s v="8.04.04"/>
    <m/>
    <m/>
    <s v="DRUM FORESTIER GARCU 2.2 KM"/>
    <s v="conform amenajamentelor silvice"/>
    <s v="SIBIU"/>
    <s v="-"/>
    <s v="Tara: România; Judet: SIBIU; -;   -; Nr: -;"/>
    <n v="1993"/>
    <n v="4067"/>
    <n v="32"/>
    <s v="in administrare"/>
    <s v="HG 982/1998;HG 1344/2011;OUG.1 din 04/01/2017;HG.354/18.05.2017;OUG.68 din 06/11/2019"/>
    <s v="imobil"/>
    <s v="Lungime= Km;Suprafeţe= ha;CF= ;"/>
  </r>
  <r>
    <x v="201"/>
    <s v="8.04.04"/>
    <m/>
    <m/>
    <s v="D.FORESTIER VALEA CASELOR 3.2 KM"/>
    <s v="conform amenajamentelor silvice"/>
    <s v="SIBIU"/>
    <s v="-"/>
    <s v="Tara: România; Judet: SIBIU; -;   -; Nr: -;"/>
    <n v="1993"/>
    <n v="3345"/>
    <n v="32"/>
    <s v="in administrare"/>
    <s v="HG 982/1998;HG 1344/2011;OUG.1 din 04/01/2017;HG.354/18.05.2017;OUG.68 din 06/11/2019"/>
    <s v="imobil"/>
    <s v="Lungime= Km;Suprafeţe= ha;CF= ;"/>
  </r>
  <r>
    <x v="202"/>
    <s v="8.04.04"/>
    <m/>
    <m/>
    <s v="DRUM FORESTIER BRANEASA 4.0 KM"/>
    <s v="conform amenajamentelor silvice"/>
    <s v="SIBIU"/>
    <s v="-"/>
    <s v="Tara: România; Judet: SIBIU; -;   -; Nr: -;"/>
    <n v="1994"/>
    <n v="4734"/>
    <n v="32"/>
    <s v="in administrare"/>
    <s v="HG 982/1998;HG 1344/2011;OUG.1 din 04/01/2017;HG.354/18.05.2017;OUG.68 din 06/11/2019"/>
    <s v="imobil"/>
    <s v="Lungime= Km;Suprafeţe= ha;CF= ;"/>
  </r>
  <r>
    <x v="203"/>
    <s v="8.04.04"/>
    <m/>
    <m/>
    <s v="DRUM FORESTIER VALEA REA 0.2 KM"/>
    <s v="conform amenajamentelor silvice"/>
    <s v="SIBIU"/>
    <s v="-"/>
    <s v="Tara: România; Judet: SIBIU; -;   -; Nr: -;"/>
    <n v="1993"/>
    <n v="18"/>
    <n v="32"/>
    <s v="in administrare"/>
    <s v="HG 982/1998;;OUG.1 din 04/01/2017;OUG.68 din 06/11/2019"/>
    <s v="imobil"/>
    <s v="drum forestier"/>
  </r>
  <r>
    <x v="204"/>
    <s v="8.04.04"/>
    <m/>
    <m/>
    <s v="DRUM FORESTIER SADU PRIBOI 2.1 K"/>
    <s v="conform amenajamentelor silvice"/>
    <s v="SIBIU"/>
    <s v="-"/>
    <s v="Tara: România; Judet: SIBIU; -;   -; Nr: -;"/>
    <n v="1993"/>
    <n v="1545"/>
    <n v="32"/>
    <s v="in administrare"/>
    <s v="HG 982/1998;;OUG.1 din 04/01/2017;OUG.68 din 06/11/2019"/>
    <s v="imobil"/>
    <s v="drum forestier"/>
  </r>
  <r>
    <x v="205"/>
    <s v="8.04.04"/>
    <m/>
    <m/>
    <s v="DF CONTU MIC 4.5 KM"/>
    <s v="conform amenajamentelor silvice"/>
    <s v="SIBIU"/>
    <s v="-"/>
    <s v="Tara: România; Judet: SIBIU; -;   -; Nr: -;"/>
    <n v="1993"/>
    <n v="1478"/>
    <n v="32"/>
    <s v="in administrare"/>
    <s v="HG 982/1998;;OUG.1 din 04/01/2017;OUG.68 din 06/11/2019"/>
    <s v="imobil"/>
    <s v="drum forestier"/>
  </r>
  <r>
    <x v="206"/>
    <s v="8.04.04"/>
    <m/>
    <m/>
    <s v="DF PINULUI 2.9 KM"/>
    <s v="conform amenajamentelor silvice"/>
    <s v="SIBIU"/>
    <s v="-"/>
    <s v="Tara: România; Judet: SIBIU; -;   -; Nr: -;"/>
    <n v="1993"/>
    <n v="1511"/>
    <n v="32"/>
    <s v="in administrare"/>
    <s v="HG 982/1998;;OUG.1 din 04/01/2017;OUG.68 din 06/11/2019"/>
    <s v="imobil"/>
    <s v="drum forestier"/>
  </r>
  <r>
    <x v="207"/>
    <s v="8.04.04"/>
    <m/>
    <m/>
    <s v="DRUM FORESTIER PANTUTA 2.0 KM"/>
    <s v="conform amenajamentelor silvice"/>
    <s v="SIBIU"/>
    <s v="-"/>
    <s v="Tara: România; Judet: SIBIU; -;   -; Nr: -;"/>
    <n v="1993"/>
    <n v="998"/>
    <n v="32"/>
    <s v="in administrare"/>
    <s v="HG 982/1998;;OUG.1 din 04/01/2017;OUG.68 din 06/11/2019"/>
    <s v="imobil"/>
    <s v="drum forestier"/>
  </r>
  <r>
    <x v="208"/>
    <s v="8.04.04"/>
    <m/>
    <m/>
    <s v="DF IEZARU MIC 2 KM"/>
    <s v="conform amenajamentelor silvice"/>
    <s v="SIBIU"/>
    <s v="-"/>
    <s v="Tara: România; Judet: SIBIU; -;   -; Nr: -;"/>
    <n v="1982"/>
    <n v="3663"/>
    <n v="32"/>
    <s v="in administrare"/>
    <s v="HG 982/1998;;OUG.1 din 04/01/2017;OUG.68 din 06/11/2019"/>
    <s v="imobil"/>
    <s v="drum forestier"/>
  </r>
  <r>
    <x v="209"/>
    <s v="8.04.04"/>
    <m/>
    <m/>
    <s v="DF NICULESTI 2 KM"/>
    <s v="conform amenajamentelor silvice"/>
    <s v="SIBIU"/>
    <s v="-"/>
    <s v="Tara: România; Judet: SIBIU; -;   -; Nr: -;"/>
    <n v="1977"/>
    <n v="2608"/>
    <n v="32"/>
    <s v="in administrare"/>
    <s v="HG 982/1998;;OUG.1 din 04/01/2017;OUG.68 din 06/11/2019"/>
    <s v="imobil"/>
    <s v="drum forestier"/>
  </r>
  <r>
    <x v="210"/>
    <s v="8.04.04"/>
    <m/>
    <m/>
    <s v="DF SIBIEL 10.6 KM"/>
    <s v="conform amenajamentelor silvice"/>
    <s v="SIBIU"/>
    <s v="-"/>
    <s v="Tara: România; Judet: SIBIU; -;   -; Nr: -;"/>
    <n v="1957"/>
    <n v="485"/>
    <n v="32"/>
    <s v="in administrare"/>
    <s v="HG 982/1998;;OUG.1 din 04/01/2017;OUG.68 din 06/11/2019"/>
    <s v="imobil"/>
    <s v="drum forestier"/>
  </r>
  <r>
    <x v="211"/>
    <s v="8.04.04"/>
    <m/>
    <m/>
    <s v="DF SIBIELAS 4 KM"/>
    <s v="conform amenajamentelor silvice"/>
    <s v="SIBIU"/>
    <s v="-"/>
    <s v="Tara: România; Judet: SIBIU; -;   -; Nr: -;"/>
    <n v="1971"/>
    <n v="1269"/>
    <n v="32"/>
    <s v="in administrare"/>
    <s v="HG 982/1998;;OUG.1 din 04/01/2017;OUG.68 din 06/11/2019"/>
    <s v="imobil"/>
    <s v="drum forestier"/>
  </r>
  <r>
    <x v="212"/>
    <s v="8.04.04"/>
    <m/>
    <m/>
    <s v="DF CISNADIOARA 2.5 KM"/>
    <s v="conform amenajamentelor silvice"/>
    <s v="SIBIU"/>
    <s v="-"/>
    <s v="Tara: România; Judet: SIBIU; -;   -; Nr: -;"/>
    <n v="1979"/>
    <n v="794"/>
    <n v="32"/>
    <s v="in administrare"/>
    <s v="HG 982/1998;HG 1344/2011;OUG.1 din 04/01/2017;HG.354/18.05.2017;OUG.68 din 06/11/2019"/>
    <s v="imobil"/>
    <s v="Lungime= Km;Suprafeţe= ha;CF= ;"/>
  </r>
  <r>
    <x v="213"/>
    <s v="8.04.04"/>
    <m/>
    <m/>
    <s v="DF N SASESC 3.8 KM"/>
    <s v="conform amenajamentelor silvice"/>
    <s v="SIBIU"/>
    <s v="-"/>
    <s v="Tara: România; Judet: SIBIU; -;   -; Nr: -;"/>
    <n v="1993"/>
    <n v="3156"/>
    <n v="32"/>
    <s v="in administrare"/>
    <s v="HG 982/1998;HG 1344/2011;OUG.1 din 04/01/2017;HG.354/18.05.2017;OUG.68 din 06/11/2019"/>
    <s v="imobil"/>
    <s v="Lungime= Km;Suprafeţe= ha;CF= ;"/>
  </r>
  <r>
    <x v="214"/>
    <s v="8.04.04"/>
    <m/>
    <m/>
    <s v="DF RIU NEGRU ROD 5.8 KM"/>
    <s v="conform amenajamentelor silvice"/>
    <s v="SIBIU"/>
    <s v="-"/>
    <s v="Tara: România; Judet: SIBIU; -;   -; Nr: -;"/>
    <n v="1993"/>
    <n v="6224"/>
    <n v="32"/>
    <s v="in administrare"/>
    <s v="HG 982/1998;HG 1344/2011;OUG.1 din 04/01/2017;HG.354/18.05.2017;OUG.68 din 06/11/2019"/>
    <s v="imobil"/>
    <s v="Lungime= Km;Suprafeţe= ha;CF= ;"/>
  </r>
  <r>
    <x v="215"/>
    <s v="8.04.04"/>
    <m/>
    <m/>
    <s v="DF MAG 4 KM"/>
    <s v="conform amenajamentelor silvice"/>
    <s v="SIBIU"/>
    <s v="-"/>
    <s v="Tara: România; Judet: SIBIU; -;   -; Nr: -;"/>
    <n v="1994"/>
    <n v="1574"/>
    <n v="32"/>
    <s v="in administrare"/>
    <s v="HG 982/1998;HG 1344/2011;OUG.1 din 04/01/2017;HG.354/18.05.2017;OUG.68 din 06/11/2019"/>
    <s v="imobil"/>
    <s v="Lungime= Km;Suprafeţe= ha;CF= ;"/>
  </r>
  <r>
    <x v="216"/>
    <s v="8.04.04"/>
    <m/>
    <m/>
    <s v="DF PR MARE 0.9 KM"/>
    <s v="conform amenajamentelor silvice"/>
    <s v="SIBIU"/>
    <s v="-"/>
    <s v="Tara: România; Judet: SIBIU; -;   -; Nr: -;"/>
    <n v="1993"/>
    <n v="1027"/>
    <n v="32"/>
    <s v="in administrare"/>
    <s v="HG 982/1998;HG 1344/2011;OUG.1 din 04/01/2017;HG.354/18.05.2017;OUG.68 din 06/11/2019"/>
    <s v="imobil"/>
    <s v="Lungime= Km;Suprafeţe= ha;CF= ;"/>
  </r>
  <r>
    <x v="217"/>
    <s v="8.04.04"/>
    <m/>
    <m/>
    <s v="TEKERO"/>
    <s v="conform amenajamentelor silvice"/>
    <s v="COVASNA"/>
    <s v="-"/>
    <s v="Tara: România; Judet: COVASNA; -;   -; Nr: -;"/>
    <n v="1994"/>
    <n v="5115"/>
    <n v="14"/>
    <s v="in administrare"/>
    <s v="HG 982/1998;HG 1344/2011;OUG.1 din 04/01/2017;HG.354/18.05.2017;OUG.68 din 06/11/2019"/>
    <s v="imobil"/>
    <s v="Lungime= Km;Suprafeţe= ha;CF= ;"/>
  </r>
  <r>
    <x v="218"/>
    <s v="8.04.04"/>
    <m/>
    <m/>
    <s v="DALNIC"/>
    <s v="conform amenajamentelor silvice"/>
    <s v="COVASNA"/>
    <s v="-"/>
    <s v="Tara: România; Judet: COVASNA; -;   -; Nr: -;"/>
    <n v="1994"/>
    <n v="12092"/>
    <n v="14"/>
    <s v="in administrare"/>
    <s v="HG 982/1998;HG 1344/2011;OUG.1 din 04/01/2017;HG.354/18.05.2017;OUG.68 din 06/11/2019"/>
    <s v="imobil"/>
    <s v="Lungime= Km;Suprafeţe= ha;CF= ;"/>
  </r>
  <r>
    <x v="219"/>
    <s v="8.04.04"/>
    <m/>
    <m/>
    <s v="DRUMURI NADAS I 8,1 KM"/>
    <s v="conform amenajamentelor silvice"/>
    <s v="COVASNA"/>
    <s v="-"/>
    <s v="Tara: România; Judet: COVASNA; -;   -; Nr: -;"/>
    <n v="1963"/>
    <n v="243"/>
    <n v="14"/>
    <s v="in administrare"/>
    <s v="HG 982/1998;HG 1344/2011;OUG.1 din 04/01/2017;HG.354/18.05.2017;OUG.68 din 06/11/2019"/>
    <s v="imobil"/>
    <s v="Lungime= Km;Suprafeţe= ha;CF= ;"/>
  </r>
  <r>
    <x v="220"/>
    <s v="8.04.04"/>
    <m/>
    <m/>
    <s v="DRUM FORESTIER SIPOS 1,8 KM"/>
    <s v="conform amenajamentelor silvice"/>
    <s v="COVASNA"/>
    <s v="-"/>
    <s v="Tara: România; Judet: COVASNA; -;   -; Nr: -;"/>
    <n v="1978"/>
    <n v="11714"/>
    <n v="14"/>
    <s v="in administrare"/>
    <s v="HG 982/1998;HG 1344/2011;OUG.1 din 04/01/2017;HG.354/18.05.2017;OUG.68 din 06/11/2019"/>
    <s v="imobil"/>
    <s v="Lungime= Km;Suprafeţe= ha;CF= ;"/>
  </r>
  <r>
    <x v="221"/>
    <s v="8.04.04"/>
    <m/>
    <m/>
    <s v="DRUM AUTO P MARE"/>
    <s v="conform amenajamentelor silvice"/>
    <s v="COVASNA"/>
    <s v="-"/>
    <s v="Tara: România; Judet: COVASNA; -;   -; Nr: -;"/>
    <n v="1972"/>
    <n v="167506"/>
    <n v="14"/>
    <s v="in administrare"/>
    <s v="HG 982/1998;HG 1344/2011;OUG.1 din 04/01/2017;HG.354/18.05.2017;OUG.68 din 06/11/2019"/>
    <s v="imobil"/>
    <s v="Lungime= Km;Suprafeţe= ha;CF= ;"/>
  </r>
  <r>
    <x v="222"/>
    <s v="8.04.04"/>
    <m/>
    <m/>
    <s v="DRUM FORESTIER KETAG-FAGU CURAT"/>
    <s v="conform amenajamentelor silvice"/>
    <s v="COVASNA"/>
    <s v="-"/>
    <s v="Tara: România; Judet: COVASNA; -;   -; Nr: -;"/>
    <n v="1980"/>
    <n v="12661"/>
    <n v="14"/>
    <s v="in administrare"/>
    <s v="HG 982/1998;HG 1344/2011;OUG.1 din 04/01/2017;HG.354/18.05.2017;OUG.68 din 06/11/2019"/>
    <s v="imobil"/>
    <s v="Lungime= Km;Suprafeţe= ha;CF= ;"/>
  </r>
  <r>
    <x v="223"/>
    <s v="8.04.04"/>
    <m/>
    <m/>
    <s v="DRUM FORESTIER DELTEG"/>
    <s v="conform amenajamentelor silvice"/>
    <s v="COVASNA"/>
    <s v="-"/>
    <s v="Tara: România; Judet: COVASNA; -;   -; Nr: -;"/>
    <n v="1978"/>
    <n v="22186"/>
    <n v="14"/>
    <s v="in administrare"/>
    <s v="HG 982/1998;HG 1344/2011;OUG.1 din 04/01/2017;HG.354/18.05.2017;OUG.68 din 06/11/2019"/>
    <s v="imobil"/>
    <s v="Lungime= Km;Suprafeţe= ha;CF= ;"/>
  </r>
  <r>
    <x v="224"/>
    <s v="8.04.04"/>
    <m/>
    <m/>
    <s v="DRUM FORESTIER CEREMAS"/>
    <s v="conform amenajamentelor silvice"/>
    <s v="COVASNA"/>
    <s v="-"/>
    <s v="Tara: România; Judet: COVASNA; -;   -; Nr: -;"/>
    <n v="1980"/>
    <n v="27328"/>
    <n v="14"/>
    <s v="in administrare"/>
    <s v="HG 982/1998;HG 1344/2011;OUG.1 din 04/01/2017;HG.354/18.05.2017;OUG.68 din 06/11/2019"/>
    <s v="imobil"/>
    <s v="Lungime= Km;Suprafeţe= ha;CF= ;"/>
  </r>
  <r>
    <x v="225"/>
    <s v="8.04.04"/>
    <m/>
    <m/>
    <s v="DRUM FORESTIER HERTAN"/>
    <s v="conform amenajamentelor silvice"/>
    <s v="COVASNA"/>
    <s v="-"/>
    <s v="Tara: România; Judet: COVASNA; -;   -; Nr: -;"/>
    <n v="1980"/>
    <n v="17455"/>
    <n v="14"/>
    <s v="in administrare"/>
    <s v="HG 982/1998;HG 1344/2011;OUG.1 din 04/01/2017;HG.354/18.05.2017;OUG.68 din 06/11/2019"/>
    <s v="imobil"/>
    <s v="Lungime= Km;Suprafeţe= ha;CF= ;"/>
  </r>
  <r>
    <x v="226"/>
    <s v="8.30.01"/>
    <m/>
    <m/>
    <s v="PRAGURI 6 BUC. 15 B-20 B PIR.CP"/>
    <s v="conform amenajamentelor silvice"/>
    <s v="COVASNA"/>
    <s v="-"/>
    <s v="Tara: România; Judet: COVASNA; -;   -; Nr: -;"/>
    <n v="1994"/>
    <n v="10710"/>
    <n v="14"/>
    <s v="in administrare"/>
    <s v="HG 982/1998;HG 1344/2011;OUG.1 din 04/01/2017;HG.354/18.05.2017;OUG.68 din 06/11/2019;HG.846/08.10.2020"/>
    <s v="imobil"/>
    <s v="Lungime albie corectată/consolidată=0,386 km;"/>
  </r>
  <r>
    <x v="227"/>
    <s v="8.30.01"/>
    <m/>
    <m/>
    <s v="BARAJ 5B/6-48 PÂRÂUL CUPANU"/>
    <s v="conform amenajamentelor silvice"/>
    <s v="COVASNA"/>
    <s v="-"/>
    <s v="Tara: România; Judet: COVASNA; -;   -; Nr: -;"/>
    <n v="1994"/>
    <n v="98923"/>
    <n v="14"/>
    <s v="in administrare"/>
    <s v="HG 982/1998;HG 1344/2011;OUG.1 din 04/01/2017;HG.354/18.05.2017;OUG.68 din 06/11/2019;HG.846/08.10.2020"/>
    <s v="imobil"/>
    <s v="Lungime albie corectată/consolidată=0,08 km;"/>
  </r>
  <r>
    <x v="228"/>
    <s v="8.04.04"/>
    <m/>
    <m/>
    <s v="DRUM PIRIUL TIGANULUI 21,4 KM"/>
    <s v="conform amenajamentelor silvice"/>
    <s v="COVASNA"/>
    <s v="-"/>
    <s v="Tara: România; Judet: COVASNA; -;   -; Nr: -;"/>
    <n v="1983"/>
    <n v="57065"/>
    <n v="14"/>
    <s v="in administrare"/>
    <s v="HG 982/1998;HG 1344/2011;OUG.1 din 04/01/2017;HG.354/18.05.2017;OUG.68 din 06/11/2019"/>
    <s v="imobil"/>
    <s v="Lungime= Km;Suprafeţe= ha;CF= ;"/>
  </r>
  <r>
    <x v="229"/>
    <s v="8.04.04"/>
    <m/>
    <m/>
    <s v="DRUMN PILIS 1 KM LUNG."/>
    <s v="conform amenajamentelor silvice"/>
    <s v="COVASNA"/>
    <s v="-"/>
    <s v="Tara: România; Judet: COVASNA; -;   -; Nr: -;"/>
    <n v="1981"/>
    <n v="15266"/>
    <n v="14"/>
    <s v="in administrare"/>
    <s v="HG 982/1998;HG 1344/2011;OUG.1 din 04/01/2017;HG.354/18.05.2017;OUG.68 din 06/11/2019"/>
    <s v="imobil"/>
    <s v="Lungime= Km;Suprafeţe= ha;CF= ;"/>
  </r>
  <r>
    <x v="230"/>
    <s v="8.30.01"/>
    <m/>
    <m/>
    <s v="PR BELINUL MARE BARAJ"/>
    <s v="conform amenajamentelor silvice"/>
    <s v="COVASNA"/>
    <s v="-"/>
    <s v="Tara: România; Judet: COVASNA; -;   -; Nr: -;"/>
    <n v="1991"/>
    <n v="3119"/>
    <n v="14"/>
    <s v="in administrare"/>
    <s v="HG 982/1998;HG 1344/2011;OUG.1 din 04/01/2017;HG.354/18.05.2017;OUG.68 din 06/11/2019;HG.846/08.10.2020"/>
    <s v="imobil"/>
    <s v="Lungime albie corectată/consolidată=0,22 km;"/>
  </r>
  <r>
    <x v="231"/>
    <s v="8.04.04"/>
    <m/>
    <m/>
    <s v="DRUMURI FORESTIERE 15 KM"/>
    <s v="conform amenajamentelor silvice"/>
    <s v="OLT"/>
    <s v="-"/>
    <s v="Tara: România; Judet: OLT; -;   -; Nr: -;"/>
    <n v="1985"/>
    <n v="919760"/>
    <n v="28"/>
    <s v="in administrare"/>
    <s v="HG 982/1998;HG 1344/2011; HG 478/ 24-IUN-15;HG.478/24-IUN-15;OUG.1 din 04/01/2017;HG.354/18.05.2017;OUG.68 din 06/11/2019"/>
    <s v="imobil"/>
    <s v="Lungime= Km;Suprafeţe= ha;CF= ;"/>
  </r>
  <r>
    <x v="232"/>
    <s v="8.04.04"/>
    <m/>
    <m/>
    <s v="DAF TUNARU"/>
    <s v="conform amenajamentelor silvice"/>
    <s v="VÂLCEA"/>
    <s v="-"/>
    <s v="Tara: România; Judet: VÂLCEA; -;   -; Nr: -;"/>
    <n v="1995"/>
    <n v="6951"/>
    <n v="38"/>
    <s v="in administrare"/>
    <s v="HG 982/1998;HG 1344/2011; HG 478/ 24-IUN-15;HG.478/24-IUN-15;OUG.1 din 04/01/2017;HG.354/18.05.2017;OUG.68 din 06/11/2019"/>
    <s v="imobil"/>
    <s v="Lungime=2,8 Km;Suprafeţe= ha;CF= ;"/>
  </r>
  <r>
    <x v="233"/>
    <s v="8.04.04"/>
    <m/>
    <m/>
    <s v="DAF GOATA MICA"/>
    <s v="conform amenajamentelor silvice"/>
    <s v="VÂLCEA"/>
    <s v="-"/>
    <s v="Tara: România; Judet: VÂLCEA; -;   -; Nr: -;"/>
    <n v="1970"/>
    <n v="10686"/>
    <n v="38"/>
    <s v="in administrare"/>
    <s v="HG 982/1998;HG 1344/2011; HG 478/ 24-IUN-15;HG.478/24-IUN-15;OUG.1 din 04/01/2017;OUG.68 din 06/11/2019"/>
    <s v="imobil"/>
    <s v="Lungime=1,2 Km;Suprafeţe= ha;CF= ;"/>
  </r>
  <r>
    <x v="234"/>
    <s v="8.04.04"/>
    <m/>
    <m/>
    <s v="DAF BALOTA"/>
    <s v="conform amenajamentelor silvice"/>
    <s v="VÂLCEA"/>
    <s v="-"/>
    <s v="Tara: România; Judet: VÂLCEA; -;   -; Nr: -;"/>
    <n v="1984"/>
    <n v="2723"/>
    <n v="38"/>
    <s v="in administrare"/>
    <s v="HG 982/1998;HG 1344/2011; HG 478/ 24-IUN-15;HG.478/24-IUN-15;OUG.1 din 04/01/2017;OUG.68 din 06/11/2019"/>
    <s v="imobil"/>
    <s v="Lungime= Km;Suprafeţe= ha;CF= ;"/>
  </r>
  <r>
    <x v="235"/>
    <s v="8.04.04"/>
    <m/>
    <m/>
    <s v="DAF VALEA MORII"/>
    <s v="conform amenajamentelor silvice"/>
    <s v="VÂLCEA"/>
    <s v="-"/>
    <s v="Tara: România; Judet: VÂLCEA; -;   -; Nr: -;"/>
    <n v="1966"/>
    <n v="3567"/>
    <n v="38"/>
    <s v="in administrare"/>
    <s v="HG 982/1998;HG 1344/2011; HG 478/ 24-IUN-15;HG.478/24-IUN-15;OUG.1 din 04/01/2017;OUG.68 din 06/11/2019"/>
    <s v="imobil"/>
    <s v="Lungime= Km;Suprafeţe= ha;CF= ;"/>
  </r>
  <r>
    <x v="236"/>
    <s v="8.04.04"/>
    <m/>
    <m/>
    <s v="DAF COMARNIC"/>
    <s v="conform amenajamentelor silvice"/>
    <s v="VÂLCEA"/>
    <s v="-"/>
    <s v="Tara: România; Judet: VÂLCEA; -;   -; Nr: -;"/>
    <n v="1980"/>
    <n v="33946"/>
    <n v="38"/>
    <s v="in administrare"/>
    <s v="HG 982/1998;HG 1344/2011; HG 478/ 24-IUN-15;HG.478/24-IUN-15;OUG.1 din 04/01/2017;OUG.68 din 06/11/2019"/>
    <s v="imobil"/>
    <s v="Lungime= Km;Suprafeţe= ha;CF= ;"/>
  </r>
  <r>
    <x v="237"/>
    <s v="8.04.04"/>
    <m/>
    <m/>
    <s v="DAF BISTRITA"/>
    <s v="conform amenajamentelor silvice"/>
    <s v="VÂLCEA"/>
    <s v="-"/>
    <s v="Tara: România; Judet: VÂLCEA; -;   -; Nr: -;"/>
    <n v="1972"/>
    <n v="1273328"/>
    <n v="38"/>
    <s v="in administrare"/>
    <s v="HG 982/1998;HG 1344/2011; HG 478/ 24-IUN-15;HG.478/24-IUN-15;OUG.1 din 04/01/2017;HG.354/18.05.2017;OUG.68 din 06/11/2019"/>
    <s v="imobil"/>
    <s v="Lungime= Km;Suprafeţe= ha;CF= ;"/>
  </r>
  <r>
    <x v="238"/>
    <s v="8.04.04"/>
    <m/>
    <m/>
    <s v="DAF VOICEASA"/>
    <s v="conform amenajamentelor silvice"/>
    <s v="VÂLCEA"/>
    <s v="-"/>
    <s v="Tara: România; Judet: VÂLCEA; -;   -; Nr: -;"/>
    <n v="1980"/>
    <n v="321411"/>
    <n v="38"/>
    <s v="in administrare"/>
    <s v="HG 982/1998;HG 1344/2011; HG 478/ 24-IUN-15;HG.478/24-IUN-15;OUG.1 din 04/01/2017;HG.354/18.05.2017;OUG.68 din 06/11/2019"/>
    <s v="imobil"/>
    <s v="Lungime= Km;Suprafeţe= ha;CF= ;"/>
  </r>
  <r>
    <x v="239"/>
    <s v="8.30.01"/>
    <m/>
    <m/>
    <s v="CT GURGUI"/>
    <s v="conform amenajamentelor silvice"/>
    <s v="VÂLCEA"/>
    <s v="-"/>
    <s v="Tara: România; Judet: VÂLCEA; -;   -; Nr: -;"/>
    <n v="1970"/>
    <n v="11116"/>
    <n v="38"/>
    <s v="in administrare"/>
    <s v="HG 982/1998;HG 1344/2011; HG 478/ 24-IUN-15;HG.478/24-IUN-15;OUG.1 din 04/01/2017;HG.354/18.05.2017;OUG.68 din 06/11/2019;HG.846/08.10.2020"/>
    <s v="imobil"/>
    <s v="Lungime albie corectată/consolidată=1,7 km;"/>
  </r>
  <r>
    <x v="240"/>
    <s v="8.30.01"/>
    <m/>
    <m/>
    <s v="CT OLĂNEŞTI"/>
    <s v="conform amenajamentelor silvice"/>
    <s v="VÂLCEA"/>
    <s v="-"/>
    <s v="Tara: România; Judet: VÂLCEA; -;   -; Nr: -;"/>
    <n v="1974"/>
    <n v="1649"/>
    <n v="38"/>
    <s v="in administrare"/>
    <s v="HG 982/1998;HG 1344/2011; HG 478/ 24-IUN-15;HG.478/24-IUN-15;OUG.1 din 04/01/2017;HG.354/18.05.2017;OUG.68 din 06/11/2019;HG.846/08.10.2020"/>
    <s v="imobil"/>
    <s v="Lungime albie corectată/consolidată=1,2 km;"/>
  </r>
  <r>
    <x v="241"/>
    <s v="8.30._"/>
    <m/>
    <m/>
    <s v="BARAJE CHEIA"/>
    <s v="conform amenajamentelor silvice"/>
    <s v="VÂLCEA"/>
    <s v="-"/>
    <s v="Tara: România; Judet: VÂLCEA; -;   -; Nr: -;"/>
    <n v="1968"/>
    <n v="392"/>
    <n v="38"/>
    <s v="in administrare"/>
    <s v="HG 982/1998;HG 1344/2011; HG 478/ 24-IUN-15;HG.478/24-IUN-15;OUG.1 din 04/01/2017;HG.354/18.05.2017;OUG.68 din 06/11/2019"/>
    <s v="imobil"/>
    <s v="Denumire=lucrare corectare torenti ;"/>
  </r>
  <r>
    <x v="242"/>
    <s v="8.30.01"/>
    <m/>
    <m/>
    <s v="BARAJE CHEIA CIRTOGE"/>
    <s v="conform amenajamentelor silvice"/>
    <s v="VÂLCEA"/>
    <s v="-"/>
    <s v="Tara: România; Judet: VÂLCEA; -;   -; Nr: -;"/>
    <n v="1969"/>
    <n v="421"/>
    <n v="38"/>
    <s v="in administrare"/>
    <s v="HG 982/1998;HG 1344/2011; HG 478/ 24-IUN-15;HG.478/24-IUN-15;OUG.1 din 04/01/2017;HG.354/18.05.2017;OUG.68 din 06/11/2019;HG.846/08.10.2020"/>
    <s v="imobil"/>
    <s v="Lungime albie corectată/consolidată=2 km;"/>
  </r>
  <r>
    <x v="243"/>
    <s v="8.04.04"/>
    <m/>
    <m/>
    <s v="DAF TUNEL CHEIA"/>
    <s v="conform amenajamentelor silvice"/>
    <s v="VÂLCEA"/>
    <s v="-"/>
    <s v="Tara: România; Judet: VÂLCEA; -;   -; Nr: -;"/>
    <n v="1986"/>
    <n v="371857"/>
    <n v="38"/>
    <s v="in administrare"/>
    <s v="HG 982/1998;HG 1344/2011; HG 478/ 24-IUN-15;HG.478/24-IUN-15;OUG.1 din 04/01/2017;OUG.68 din 06/11/2019"/>
    <s v="imobil"/>
    <s v="Lungime= Km;Suprafeţe= ha;CF= ;"/>
  </r>
  <r>
    <x v="244"/>
    <s v="8.30.01"/>
    <m/>
    <m/>
    <s v="CT VLĂDEŞTI"/>
    <s v="conform amenajamentelor silvice"/>
    <s v="VÂLCEA"/>
    <s v="-"/>
    <s v="Tara: România; Judet: VÂLCEA; -;   -; Nr: -;"/>
    <n v="1976"/>
    <n v="8840"/>
    <n v="38"/>
    <s v="in administrare"/>
    <s v="HG 982/1998;HG 1344/2011; HG 478/ 24-IUN-15;HG.478/24-IUN-15;OUG.1 din 04/01/2017;HG.354/18.05.2017;OUG.68 din 06/11/2019;HG.846/08.10.2020"/>
    <s v="imobil"/>
    <s v="Lungime albie corectată/consolidată=2,2 km;"/>
  </r>
  <r>
    <x v="245"/>
    <s v="8.30.01"/>
    <m/>
    <m/>
    <s v="CT BUJOREANCA"/>
    <s v="conform amenajamentelor silvice"/>
    <s v="VÂLCEA"/>
    <s v="-"/>
    <s v="Tara: România; Judet: VÂLCEA; -;   -; Nr: -;"/>
    <n v="1987"/>
    <n v="14620"/>
    <n v="38"/>
    <s v="in administrare"/>
    <s v="HG 982/1998;HG 1344/2011; HG 478/ 24-IUN-15;HG.478/24-IUN-15;OUG.1 din 04/01/2017;HG.354/18.05.2017;OUG.68 din 06/11/2019;HG.846/08.10.2020"/>
    <s v="imobil"/>
    <s v="Lungime albie corectată/consolidată=6,4 km;"/>
  </r>
  <r>
    <x v="246"/>
    <s v="8.04.04"/>
    <m/>
    <m/>
    <s v="DAF CACOVA"/>
    <s v="conform amenajamentelor silvice"/>
    <s v="VÂLCEA"/>
    <s v="-"/>
    <s v="Tara: România; Judet: VÂLCEA; -;   -; Nr: -;"/>
    <n v="1974"/>
    <n v="1375770"/>
    <n v="38"/>
    <s v="in administrare"/>
    <s v="HG 982/1998;HG 1344/2011; HG 478/ 24-IUN-15;HG.478/24-IUN-15;OUG.1 din 04/01/2017;OUG.68 din 06/11/2019"/>
    <s v="imobil"/>
    <s v="Lungime= Km;Suprafeţe= ha;CF= ;"/>
  </r>
  <r>
    <x v="247"/>
    <s v="8.04.04"/>
    <m/>
    <m/>
    <s v="DAF GROSET-COSANA"/>
    <s v="conform amenajamentelor silvice"/>
    <s v="VÂLCEA"/>
    <s v="-"/>
    <s v="Tara: România; Judet: VÂLCEA; -;   -; Nr: -;"/>
    <n v="1978"/>
    <n v="71994"/>
    <n v="38"/>
    <s v="in administrare"/>
    <s v="HG 982/1998;HG 1344/2011; HG 478/ 24-IUN-15;HG.478/24-IUN-15;OUG.1 din 04/01/2017;OUG.68 din 06/11/2019"/>
    <s v="imobil"/>
    <s v="Lungime= Km;Suprafeţe= ha;CF= ;"/>
  </r>
  <r>
    <x v="248"/>
    <s v="8.30.01"/>
    <m/>
    <m/>
    <s v="CT PÂRÂUL PLESCIOARA"/>
    <s v="conform amenajamentelor silvice"/>
    <s v="VÂLCEA"/>
    <s v="-"/>
    <s v="Tara: România; Judet: VÂLCEA; -;   -; Nr: -;"/>
    <n v="1975"/>
    <n v="5469"/>
    <n v="38"/>
    <s v="in administrare"/>
    <s v="HG 982/1998;HG 1344/2011; HG 478/ 24-IUN-15;HG.478/24-IUN-15;OUG.1 din 04/01/2017;HG.354/18.05.2017;OUG.68 din 06/11/2019;HG.846/08.10.2020"/>
    <s v="imobil"/>
    <s v="Lungime albie corectată/consolidată=1 km;"/>
  </r>
  <r>
    <x v="249"/>
    <s v="8.04.04"/>
    <m/>
    <m/>
    <s v="DAF VALEA MALAI"/>
    <s v="conform amenajamentelor silvice"/>
    <s v="VÂLCEA"/>
    <s v="-"/>
    <s v="Tara: România; Judet: VÂLCEA; -;   -; Nr: -;"/>
    <n v="1957"/>
    <n v="1725"/>
    <n v="38"/>
    <s v="in administrare"/>
    <s v="HG 982/1998;HG 1344/2011; HG 478/ 24-IUN-15;HG.478/24-IUN-15;OUG.1 din 04/01/2017;OUG.68 din 06/11/2019"/>
    <s v="imobil"/>
    <s v="Lungime= Km;Suprafeţe= ha;CF= ;"/>
  </r>
  <r>
    <x v="250"/>
    <s v="8.04.04"/>
    <m/>
    <m/>
    <s v="DAF DOBRICEA VALEA REA"/>
    <s v="conform amenajamentelor silvice"/>
    <s v="VÂLCEA"/>
    <s v="-"/>
    <s v="Tara: România; Judet: VÂLCEA; -;   -; Nr: -;"/>
    <n v="1980"/>
    <n v="25082"/>
    <n v="38"/>
    <s v="in administrare"/>
    <s v="HG 982/1998;HG 1344/2011; HG 478/ 24-IUN-15;HG.478/24-IUN-15;OUG.1 din 04/01/2017;OUG.68 din 06/11/2019"/>
    <s v="imobil"/>
    <s v="Lungime= Km;Suprafeţe= ha;CF= ;"/>
  </r>
  <r>
    <x v="251"/>
    <s v="8.04.04"/>
    <m/>
    <m/>
    <s v="DAF MILOVANU II"/>
    <s v="conform amenajamentelor silvice"/>
    <s v="VÂLCEA"/>
    <s v="-"/>
    <s v="Tara: România; Judet: VÂLCEA; -;   -; Nr: -;"/>
    <n v="1978"/>
    <n v="16343"/>
    <n v="38"/>
    <s v="in administrare"/>
    <s v="HG 982/1998;HG 1344/2011; HG 478/ 24-IUN-15;HG.478/24-IUN-15;OUG.1 din 04/01/2017;OUG.68 din 06/11/2019"/>
    <s v="imobil"/>
    <s v="Lungime= Km;Suprafeţe= ha;CF= ;"/>
  </r>
  <r>
    <x v="252"/>
    <s v="8.30.01"/>
    <m/>
    <m/>
    <s v="PROIECTARE CT OGAŞUL TEIULUI"/>
    <s v="conform amenajamentelor silvice"/>
    <s v="VÂLCEA"/>
    <s v="-"/>
    <s v="Tara: România; Judet: VÂLCEA; -;   -; Nr: -;"/>
    <n v="1992"/>
    <n v="257"/>
    <n v="38"/>
    <s v="in administrare"/>
    <s v="HG 982/1998;HG 1344/2011; HG 478/ 24-IUN-15;HG.478/24-IUN-15;OUG.1 din 04/01/2017;HG.354/18.05.2017;OUG.68 din 06/11/2019;HG.846/08.10.2020"/>
    <s v="imobil"/>
    <s v="Lungime albie corectată/consolidată=0,2 km;"/>
  </r>
  <r>
    <x v="253"/>
    <s v="8.30._"/>
    <m/>
    <m/>
    <s v="CORECTIE TORENTI CIINENI ARGES"/>
    <s v="conform amenajamentelor silvice"/>
    <s v="VÂLCEA"/>
    <s v="-"/>
    <s v="Tara: România; Judet: VÂLCEA; -;   -; Nr: -;"/>
    <n v="1959"/>
    <n v="408"/>
    <n v="38"/>
    <s v="in administrare"/>
    <s v="HG 982/1998;HG 1344/2011;OUG.1 din 04/01/2017;OUG.68 din 06/11/2019"/>
    <s v="imobil"/>
    <s v="lucrari de corectarea torentilor"/>
  </r>
  <r>
    <x v="254"/>
    <s v="8.30._"/>
    <m/>
    <m/>
    <s v="CT BRADU"/>
    <s v="conform amenajamentelor silvice"/>
    <s v="VÂLCEA"/>
    <s v="-"/>
    <s v="Tara: România; Judet: VÂLCEA; -;   -; Nr: -;"/>
    <n v="1957"/>
    <n v="24"/>
    <n v="38"/>
    <s v="in administrare"/>
    <s v="HG 982/1998;HG 1344/2011; HG 478/ 24-IUN-15;HG.478/24-IUN-15;OUG.1 din 04/01/2017;OUG.68 din 06/11/2019"/>
    <s v="imobil"/>
    <s v="Denumire=lucrare corectare torenti ;"/>
  </r>
  <r>
    <x v="255"/>
    <s v="8.04.04"/>
    <m/>
    <m/>
    <s v="DAF MAMULETU"/>
    <s v="conform amenajamentelor silvice"/>
    <s v="VÂLCEA"/>
    <s v="-"/>
    <s v="Tara: România; Judet: VÂLCEA; -;   -; Nr: -;"/>
    <n v="1968"/>
    <n v="6149"/>
    <n v="38"/>
    <s v="in administrare"/>
    <s v="HG 982/1998;HG 1344/2011; HG 478/ 24-IUN-15;HG.478/24-IUN-15;OUG.1 din 04/01/2017;OUG.68 din 06/11/2019"/>
    <s v="imobil"/>
    <s v="Lungime= Km;Suprafeţe= ha;CF= ;"/>
  </r>
  <r>
    <x v="256"/>
    <s v="8.30.01"/>
    <m/>
    <m/>
    <s v="CT VALEA URII"/>
    <s v="conform amenajamentelor silvice"/>
    <s v="VÂLCEA"/>
    <s v="-"/>
    <s v="Tara: România; Judet: VÂLCEA; -;   -; Nr: -;"/>
    <n v="1975"/>
    <n v="1950"/>
    <n v="38"/>
    <s v="in administrare"/>
    <s v="HG 982/1998;HG 1344/2011; HG 478/ 24-IUN-15;HG.478/24-IUN-15;OUG.1 din 04/01/2017;HG.354/18.05.2017;OUG.68 din 06/11/2019;HG.846/08.10.2020"/>
    <s v="imobil"/>
    <s v="Lungime albie corectată/consolidată=3 km;"/>
  </r>
  <r>
    <x v="257"/>
    <s v="8.30.01"/>
    <m/>
    <m/>
    <s v="CT SĂLIŞTE"/>
    <s v="conform amenajamentelor silvice"/>
    <s v="VÂLCEA"/>
    <s v="-"/>
    <s v="Tara: România; Judet: VÂLCEA; -;   -; Nr: -;"/>
    <n v="1964"/>
    <n v="2975"/>
    <n v="38"/>
    <s v="in administrare"/>
    <s v="HG 982/1998;HG 1344/2011; HG 478/ 24-IUN-15;HG.478/24-IUN-15;OUG.1 din 04/01/2017;HG.354/18.05.2017;OUG.68 din 06/11/2019;HG.846/08.10.2020"/>
    <s v="imobil"/>
    <s v="Lungime albie corectată/consolidată=1 km;"/>
  </r>
  <r>
    <x v="258"/>
    <s v="8.04.04"/>
    <m/>
    <m/>
    <s v="DAF LOTRISOR CALINESTI"/>
    <s v="conform amenajamentelor silvice"/>
    <s v="VÂLCEA"/>
    <s v="-"/>
    <s v="Tara: România; Judet: VÂLCEA; -;   -; Nr: -;"/>
    <n v="1986"/>
    <n v="3874"/>
    <n v="38"/>
    <s v="in administrare"/>
    <s v="HG 982/1998;HG 1344/2011; HG 478/ 24-IUN-15;HG.478/24-IUN-15;OUG.1 din 04/01/2017;HG.354/18.05.2017;OUG.68 din 06/11/2019"/>
    <s v="imobil"/>
    <s v="Lungime= Km;Suprafeţe= ha;CF= ;"/>
  </r>
  <r>
    <x v="259"/>
    <s v="8.04.04"/>
    <m/>
    <m/>
    <s v="DRUM AUTO LEURDA TARURE"/>
    <s v="conform amenajamentelor silvice"/>
    <s v="VÂLCEA"/>
    <s v="-"/>
    <s v="Tara: România; Judet: VÂLCEA; -;   -; Nr: -;"/>
    <n v="1969"/>
    <n v="43025"/>
    <n v="38"/>
    <s v="in administrare"/>
    <s v="HG 982/1998;HG 1344/2011;OUG.1 din 04/01/2017;OUG.68 din 06/11/2019"/>
    <s v="imobil"/>
    <s v="drum forestier"/>
  </r>
  <r>
    <x v="260"/>
    <s v="8.04.04"/>
    <m/>
    <m/>
    <s v="DAF LOTRISOR CALINESTI"/>
    <s v="conform amenajamentelor silvice"/>
    <s v="VÂLCEA"/>
    <s v="-"/>
    <s v="Tara: România; Judet: VÂLCEA; -;   -; Nr: -;"/>
    <n v="1983"/>
    <n v="33292"/>
    <n v="38"/>
    <s v="in administrare"/>
    <s v="HG 982/1998;HG 1344/2011; HG 478/ 24-IUN-15;HG.478/24-IUN-15;OUG.1 din 04/01/2017;OUG.68 din 06/11/2019"/>
    <s v="imobil"/>
    <s v="Lungime= Km;Suprafeţe= ha;CF= ;"/>
  </r>
  <r>
    <x v="261"/>
    <s v="8.04.04"/>
    <m/>
    <m/>
    <s v="DRUM AUTO VALEA SATULUI CIINENI"/>
    <s v="conform amenajamentelor silvice"/>
    <s v="VÂLCEA"/>
    <s v="-"/>
    <s v="Tara: România; Judet: VÂLCEA; -;   -; Nr: -;"/>
    <n v="1976"/>
    <n v="2076"/>
    <n v="38"/>
    <s v="in administrare"/>
    <s v="HG 982/1998;;OUG.1 din 04/01/2017;OUG.68 din 06/11/2019"/>
    <s v="imobil"/>
    <s v="drum forestier"/>
  </r>
  <r>
    <x v="262"/>
    <s v="8.04.04"/>
    <m/>
    <m/>
    <s v="DAF RADOAIA"/>
    <s v="conform amenajamentelor silvice"/>
    <s v="VÂLCEA"/>
    <s v="-"/>
    <s v="Tara: România; Judet: VÂLCEA; -;   -; Nr: -;"/>
    <n v="1995"/>
    <n v="306"/>
    <n v="38"/>
    <s v="in administrare"/>
    <s v="HG 982/1998;HG 1344/2011; HG 478/ 24-IUN-15;HG.478/24-IUN-15;OUG.1 din 04/01/2017;HG.354/18.05.2017;OUG.68 din 06/11/2019"/>
    <s v="imobil"/>
    <s v="Lungime=1,1 Km;Suprafeţe= ha;CF= ;"/>
  </r>
  <r>
    <x v="263"/>
    <s v="8.04.04"/>
    <m/>
    <m/>
    <s v="DAF VALEA MICA"/>
    <s v="conform amenajamentelor silvice"/>
    <s v="VÂLCEA"/>
    <s v="-"/>
    <s v="Tara: România; Judet: VÂLCEA; -;   -; Nr: -;"/>
    <n v="1995"/>
    <n v="798858"/>
    <n v="38"/>
    <s v="in administrare"/>
    <s v="HG 982/1998;HG 1344/2011; HG 478/ 24-IUN-15;HG.478/24-IUN-15;OUG.1 din 04/01/2017;HG.354/18.05.2017;OUG.68 din 06/11/2019"/>
    <s v="imobil"/>
    <s v="Lungime=2,2 Km;Suprafeţe= ha;CF= ;"/>
  </r>
  <r>
    <x v="264"/>
    <s v="8.04.04"/>
    <m/>
    <m/>
    <s v="D.A.F.ULMET 1.0 KM"/>
    <s v="conform amenajamentelor silvice"/>
    <s v="OLT"/>
    <s v="-"/>
    <s v="Tara: România; Judet: OLT; -;   -; Nr: -;"/>
    <n v="1984"/>
    <n v="47455"/>
    <n v="28"/>
    <s v="in administrare"/>
    <s v="HG 982/1998;HG 1344/2011;OUG.1 din 04/01/2017;HG.354/18.05.2017;OUG.68 din 06/11/2019"/>
    <s v="imobil"/>
    <s v="Lungime= Km;Suprafeţe= ha;CF= ;"/>
  </r>
  <r>
    <x v="265"/>
    <s v="8.04.04"/>
    <m/>
    <m/>
    <s v="DAF STUPINA ROSTEA"/>
    <s v="conform amenajamentelor silvice"/>
    <s v="VÂLCEA"/>
    <s v="-"/>
    <s v="Tara: România; Judet: VÂLCEA; -;   -; Nr: -;"/>
    <n v="1983"/>
    <n v="4312"/>
    <n v="38"/>
    <s v="in administrare"/>
    <s v="HG 982/1998;HG 1344/2011; HG 478/ 24-IUN-15;HG.478/24-IUN-15;OUG.1 din 04/01/2017;OUG.68 din 06/11/2019"/>
    <s v="imobil"/>
    <s v="Lungime=2,0 Km;Suprafeţe= ha;CF= ;"/>
  </r>
  <r>
    <x v="266"/>
    <s v="8.04.04"/>
    <m/>
    <m/>
    <s v="CONSOLIDARE GALBENU"/>
    <s v="conform amenajamentelor silvice"/>
    <s v="VÂLCEA"/>
    <s v="-"/>
    <s v="Tara: România; Judet: VÂLCEA; -;   -; Nr: -;"/>
    <n v="1982"/>
    <n v="933"/>
    <n v="38"/>
    <s v="in administrare"/>
    <s v="HG 982/1998;HG 1344/2011;OUG.1 din 04/01/2017;OUG.68 din 06/11/2019"/>
    <s v="imobil"/>
    <s v="drum forestier"/>
  </r>
  <r>
    <x v="267"/>
    <s v="8.04.04"/>
    <m/>
    <m/>
    <s v="CONSOLIDARE LOTRISOR"/>
    <s v="conform amenajamentelor silvice"/>
    <s v="VÂLCEA"/>
    <s v="-"/>
    <s v="Tara: România; Judet: VÂLCEA; -;   -; Nr: -;"/>
    <n v="1978"/>
    <n v="2034"/>
    <n v="38"/>
    <s v="in administrare"/>
    <s v="HG 982/1998;HG 1344/2011;OUG.1 din 04/01/2017;OUG.68 din 06/11/2019"/>
    <s v="imobil"/>
    <s v="drum forestier"/>
  </r>
  <r>
    <x v="268"/>
    <s v="8.04.04"/>
    <m/>
    <m/>
    <s v="DAF PR.CALULUI"/>
    <s v="conform amenajamentelor silvice"/>
    <s v="VÂLCEA"/>
    <s v="-"/>
    <s v="Tara: România; Judet: VÂLCEA; -;   -; Nr: -;"/>
    <n v="1995"/>
    <n v="16075"/>
    <n v="38"/>
    <s v="in administrare"/>
    <s v="HG 982/1998;HG 1344/2011; HG 478/ 24-IUN-15;HG.478/24-IUN-15;OUG.1 din 04/01/2017;HG.354/18.05.2017;OUG.68 din 06/11/2019"/>
    <s v="imobil"/>
    <s v="Lungime= Km;Suprafeţe= ha;CF= ;"/>
  </r>
  <r>
    <x v="269"/>
    <s v="8.30.01"/>
    <m/>
    <m/>
    <s v="C.T.ALUNOASA"/>
    <s v="conform amenajamentelor silvice"/>
    <s v="VÂLCEA"/>
    <s v="-"/>
    <s v="Tara: România; Judet: VÂLCEA; -;   -; Nr: -;"/>
    <n v="1999"/>
    <n v="649482"/>
    <n v="38"/>
    <s v="in administrare"/>
    <s v="HG 982/1998;HG 1344/2011;OUG.1 din 04/01/2017;HG.354/18.05.2017;OUG.68 din 06/11/2019;HG.846/08.10.2020"/>
    <s v="imobil"/>
    <s v="Lungime albie corectată/consolidată=3,5 km;"/>
  </r>
  <r>
    <x v="270"/>
    <s v="8.30.01"/>
    <m/>
    <m/>
    <s v="CT SECATURI"/>
    <s v="conform amenajamentelor silvice"/>
    <s v="VÂLCEA"/>
    <s v="-"/>
    <s v="Tara: România; Judet: VÂLCEA; -;   -; Nr: -;"/>
    <n v="1976"/>
    <n v="135"/>
    <n v="38"/>
    <s v="in administrare"/>
    <s v="HG 982/1998;HG 1344/2011; HG 478/ 24-IUN-15;HG.478/24-IUN-15;OUG.1 din 04/01/2017;HG.354/18.05.2017;OUG.68 din 06/11/2019;HG.846/08.10.2020"/>
    <s v="imobil"/>
    <s v="Lungime albie corectată/consolidată=2 km;"/>
  </r>
  <r>
    <x v="271"/>
    <s v="8.30.01"/>
    <m/>
    <m/>
    <s v="CT BUNEI"/>
    <s v="conform amenajamentelor silvice"/>
    <s v="VÂLCEA"/>
    <s v="-"/>
    <s v="Tara: România; Judet: VÂLCEA; -;   -; Nr: -;"/>
    <n v="1980"/>
    <n v="963"/>
    <n v="38"/>
    <s v="in administrare"/>
    <s v="HG 982/1998;HG 1344/2011; HG 478/ 24-IUN-15;HG.478/24-IUN-15;OUG.1 din 04/01/2017;HG.354/18.05.2017;OUG.68 din 06/11/2019;HG.846/08.10.2020"/>
    <s v="imobil"/>
    <s v="Lungime albie corectată/consolidată=1,1 km;"/>
  </r>
  <r>
    <x v="272"/>
    <s v="8.30.01"/>
    <m/>
    <m/>
    <s v="CT PÂRÂUL LUNCII"/>
    <s v="conform amenajamentelor silvice"/>
    <s v="VÂLCEA"/>
    <s v="-"/>
    <s v="Tara: România; Judet: VÂLCEA; -;   -; Nr: -;"/>
    <n v="1976"/>
    <n v="652"/>
    <n v="38"/>
    <s v="in administrare"/>
    <s v="HG 982/1998;HG 1344/2011; HG 478/ 24-IUN-15;HG.478/24-IUN-15;OUG.1 din 04/01/2017;HG.354/18.05.2017;OUG.68 din 06/11/2019;HG.846/08.10.2020"/>
    <s v="imobil"/>
    <s v="Lungime albie corectată/consolidată=1,5 km;"/>
  </r>
  <r>
    <x v="273"/>
    <s v="8.30.01"/>
    <m/>
    <m/>
    <s v="CT RUDARU"/>
    <s v="conform amenajamentelor silvice"/>
    <s v="VÂLCEA"/>
    <s v="-"/>
    <s v="Tara: România; Judet: VÂLCEA; -;   -; Nr: -;"/>
    <n v="1989"/>
    <n v="13328"/>
    <n v="38"/>
    <s v="in administrare"/>
    <s v="HG 982/1998;HG 1344/2011; HG 478/ 24-IUN-15;HG.478/24-IUN-15;OUG.1 din 04/01/2017;HG.354/18.05.2017;OUG.68 din 06/11/2019;HG.846/08.10.2020"/>
    <s v="imobil"/>
    <s v="Lungime albie corectată/consolidată=0,6 km;"/>
  </r>
  <r>
    <x v="274"/>
    <s v="8.04.04"/>
    <m/>
    <m/>
    <s v="DAF IZVORUL LUNG"/>
    <s v="conform amenajamentelor silvice"/>
    <s v="VÂLCEA"/>
    <s v="-"/>
    <s v="Tara: România; Judet: VÂLCEA; -;   -; Nr: -;"/>
    <n v="1954"/>
    <n v="489"/>
    <n v="38"/>
    <s v="in administrare"/>
    <s v="HG 982/1998;HG 1344/2011; HG 478/ 24-IUN-15;HG.478/24-IUN-15;OUG.1 din 04/01/2017;OUG.68 din 06/11/2019"/>
    <s v="imobil"/>
    <s v="Lungime= Km;Suprafeţe= ha;CF= ;"/>
  </r>
  <r>
    <x v="275"/>
    <s v="8.04.04"/>
    <m/>
    <m/>
    <s v="DAF PALTINOASA VALEA URSUL"/>
    <s v="conform amenajamentelor silvice"/>
    <s v="VÂLCEA"/>
    <s v="-"/>
    <s v="Tara: România; Judet: VÂLCEA; -;   -; Nr: -;"/>
    <n v="1992"/>
    <n v="557116"/>
    <n v="38"/>
    <s v="in administrare"/>
    <s v="HG 982/1998;HG 1344/2011; HG 478/ 24-IUN-15;HG.478/24-IUN-15;OUG.1 din 04/01/2017;HG.354/18.05.2017;OUG.68 din 06/11/2019"/>
    <s v="imobil"/>
    <s v="Lungime= Km;Suprafeţe= ha;CF= ;"/>
  </r>
  <r>
    <x v="276"/>
    <s v="8.04.04"/>
    <m/>
    <m/>
    <s v="DAF PALTINOASA-MAREA URSUL"/>
    <s v="conform amenajamentelor silvice"/>
    <s v="VÂLCEA"/>
    <s v="-"/>
    <s v="Tara: România; Judet: VÂLCEA; -;   -; Nr: -;"/>
    <n v="1995"/>
    <n v="139614"/>
    <n v="38"/>
    <s v="in administrare"/>
    <s v="HG 982/1998;HG 1344/2011; HG 478/ 24-IUN-15;HG.478/24-IUN-15;OUG.1 din 04/01/2017;HG.354/18.05.2017;OUG.68 din 06/11/2019"/>
    <s v="imobil"/>
    <s v="Lungime= Km;Suprafeţe= ha;CF= ;"/>
  </r>
  <r>
    <x v="277"/>
    <s v="8.30.01"/>
    <m/>
    <m/>
    <s v="CT LOTRU BREZOI"/>
    <s v="conform amenajamentelor silvice"/>
    <s v="VÂLCEA"/>
    <s v="-"/>
    <s v="Tara: România; Judet: VÂLCEA; -;   -; Nr: -;"/>
    <n v="1965"/>
    <n v="2464"/>
    <n v="38"/>
    <s v="in administrare"/>
    <s v="HG 982/1998;HG 1344/2011; HG 478/ 24-IUN-15;HG.478/24-IUN-15;OUG.1 din 04/01/2017;HG.354/18.05.2017;OUG.68 din 06/11/2019;HG.846/08.10.2020"/>
    <s v="imobil"/>
    <s v="Lungime albie corectată/consolidată=2 km;"/>
  </r>
  <r>
    <x v="278"/>
    <s v="8.30.01"/>
    <m/>
    <m/>
    <s v="CT SACARELE"/>
    <s v="conform amenajamentelor silvice"/>
    <s v="VÂLCEA"/>
    <s v="-"/>
    <s v="Tara: România; Judet: VÂLCEA; -;   -; Nr: -;"/>
    <n v="1969"/>
    <n v="853"/>
    <n v="38"/>
    <s v="in administrare"/>
    <s v="HG 982/1998;HG 1344/2011; HG 478/ 24-IUN-15;HG.478/24-IUN-15;OUG.1 din 04/01/2017;HG.354/18.05.2017;OUG.68 din 06/11/2019;HG.846/08.10.2020"/>
    <s v="imobil"/>
    <s v="Lungime albie corectată/consolidată=0,4 km;"/>
  </r>
  <r>
    <x v="279"/>
    <s v="8.04.04"/>
    <m/>
    <m/>
    <s v="DRUM AUTO SASA"/>
    <s v="conform amenajamentelor silvice"/>
    <s v="VÂLCEA"/>
    <s v="-"/>
    <s v="Tara: România; Judet: VÂLCEA; -;   -; Nr: -;"/>
    <n v="1993"/>
    <n v="424"/>
    <n v="38"/>
    <s v="in administrare"/>
    <s v="HG 982/1998;HG 1344/2011;OUG.1 din 04/01/2017;OUG.68 din 06/11/2019"/>
    <s v="imobil"/>
    <s v="drum forestier"/>
  </r>
  <r>
    <x v="280"/>
    <s v="8.04.04"/>
    <m/>
    <m/>
    <s v="DRUM AUTO PARAUL NEAMTULUI"/>
    <s v="conform amenajamentelor silvice"/>
    <s v="VÂLCEA"/>
    <s v="-"/>
    <s v="Tara: România; Judet: VÂLCEA; -;   -; Nr: -;"/>
    <n v="1966"/>
    <n v="3670"/>
    <n v="38"/>
    <s v="in administrare"/>
    <s v="HG 982/1998;;OUG.1 din 04/01/2017;OUG.68 din 06/11/2019"/>
    <s v="imobil"/>
    <s v="drum forestier"/>
  </r>
  <r>
    <x v="281"/>
    <s v="8.04.04"/>
    <m/>
    <m/>
    <s v="DAF JARISTEA"/>
    <s v="conform amenajamentelor silvice"/>
    <s v="VÂLCEA"/>
    <s v="-"/>
    <s v="Tara: România; Judet: VÂLCEA; -;   -; Nr: -;"/>
    <n v="1982"/>
    <n v="69532"/>
    <n v="38"/>
    <s v="in administrare"/>
    <s v="HG 982/1998;HG 1344/2011; HG 478/ 24-IUN-15;HG.478/24-IUN-15;OUG.1 din 04/01/2017;OUG.68 din 06/11/2019"/>
    <s v="imobil"/>
    <s v="Lungime= Km;Suprafeţe= ha;CF= ;"/>
  </r>
  <r>
    <x v="282"/>
    <s v="8.04.04"/>
    <m/>
    <m/>
    <s v="DRUM AUTO VALEA ULII II"/>
    <s v="conform amenajamentelor silvice"/>
    <s v="VÂLCEA"/>
    <s v="-"/>
    <s v="Tara: România; Judet: VÂLCEA; -;   -; Nr: -;"/>
    <n v="1987"/>
    <n v="14664"/>
    <n v="38"/>
    <s v="in administrare"/>
    <s v="HG 982/1998;;OUG.1 din 04/01/2017;OUG.68 din 06/11/2019"/>
    <s v="imobil"/>
    <s v="drum forestier"/>
  </r>
  <r>
    <x v="283"/>
    <s v="8.30.01"/>
    <m/>
    <m/>
    <s v="CONSTUCŢII TORENŢI"/>
    <s v="conform amenajamentelor silvice"/>
    <s v="VÂLCEA"/>
    <s v="-"/>
    <s v="Tara: România; Judet: VÂLCEA; -;   -; Nr: -;"/>
    <n v="1987"/>
    <n v="2581"/>
    <n v="38"/>
    <s v="in administrare"/>
    <s v="HG 982/1998;HG 1344/2011; HG 478/ 24-IUN-15;HG.478/24-IUN-15;OUG.1 din 04/01/2017;HG.354/18.05.2017;OUG.68 din 06/11/2019;HG.846/08.10.2020"/>
    <s v="imobil"/>
    <s v="Lungime albie corectată/consolidată=0,4 km;"/>
  </r>
  <r>
    <x v="284"/>
    <s v="8.04.04"/>
    <m/>
    <m/>
    <s v="DRUM FORESTIER STUPINA"/>
    <s v="conform amenajamentelor silvice"/>
    <s v="OLT"/>
    <s v="-"/>
    <s v="Tara: România; Judet: OLT; -;   -; Nr: -;"/>
    <n v="1982"/>
    <n v="128339"/>
    <n v="28"/>
    <s v="in administrare"/>
    <s v="HG 982/1998;HG 1344/2011; HG 478/ 24-IUN-15;HG.478/24-IUN-15;OUG.1 din 04/01/2017;HG.354/18.05.2017;OUG.68 din 06/11/2019"/>
    <s v="imobil"/>
    <s v="Lungime= Km;Suprafeţe= ha;CF= ;"/>
  </r>
  <r>
    <x v="285"/>
    <s v="8.04.04"/>
    <m/>
    <m/>
    <s v="DRUM FORESTIER GIRBOV"/>
    <s v="conform amenajamentelor silvice"/>
    <s v="OLT"/>
    <s v="-"/>
    <s v="Tara: România; Judet: OLT; -;   -; Nr: -;"/>
    <n v="1980"/>
    <n v="32165"/>
    <n v="28"/>
    <s v="in administrare"/>
    <s v="HG 982/1998;HG 1344/2011; HG 478/ 24-IUN-15;HG.478/24-IUN-15;OUG.1 din 04/01/2017;HG.354/18.05.2017;OUG.68 din 06/11/2019"/>
    <s v="imobil"/>
    <s v="Lungime= Km;Suprafeţe= ha;CF= ;"/>
  </r>
  <r>
    <x v="286"/>
    <s v="8.04.04"/>
    <m/>
    <m/>
    <s v="DRUM FORESTIER GIRBOV"/>
    <s v="conform amenajamentelor silvice"/>
    <s v="OLT"/>
    <s v="-"/>
    <s v="Tara: România; Judet: OLT; -;   -; Nr: -;"/>
    <n v="1982"/>
    <n v="742123"/>
    <n v="28"/>
    <s v="in administrare"/>
    <s v="HG 982/1998;HG 1344/2011; HG 478/ 24-IUN-15;HG.478/24-IUN-15;OUG.1 din 04/01/2017;HG.354/18.05.2017;OUG.68 din 06/11/2019"/>
    <s v="imobil"/>
    <s v="Lungime= Km;Suprafeţe= ha;CF= ;"/>
  </r>
  <r>
    <x v="287"/>
    <s v="8.04.04"/>
    <m/>
    <m/>
    <s v="DRUM FORESTIER VASLUI-BISTRITA"/>
    <s v="conform amenajamentelor silvice"/>
    <s v="OLT"/>
    <s v="-"/>
    <s v="Tara: România; Judet: OLT; -;   -; Nr: -;"/>
    <n v="1971"/>
    <n v="459289"/>
    <n v="28"/>
    <s v="in administrare"/>
    <s v="HG 982/1998;HG 1344/2011; HG 478/ 24-IUN-15;HG.478/24-IUN-15;OUG.1 din 04/01/2017;HG.354/18.05.2017;OUG.68 din 06/11/2019"/>
    <s v="imobil"/>
    <s v="Lungime= Km;Suprafeţe= ha;CF= ;"/>
  </r>
  <r>
    <x v="288"/>
    <s v="8.04.04"/>
    <m/>
    <m/>
    <s v="DRUM FORESTIER STARITA-VULPENI"/>
    <s v="conform amenajamentelor silvice"/>
    <s v="OLT"/>
    <s v="-"/>
    <s v="Tara: România; Judet: OLT; -;   -; Nr: -;"/>
    <n v="1980"/>
    <n v="103157"/>
    <n v="28"/>
    <s v="in administrare"/>
    <s v="HG 982/1998;HG 1344/2011; HG 478/ 24-IUN-15;HG.478/24-IUN-15;OUG.1 din 04/01/2017;HG.354/18.05.2017;OUG.68 din 06/11/2019"/>
    <s v="imobil"/>
    <s v="Lungime= Km;Suprafeţe= ha;CF= ;"/>
  </r>
  <r>
    <x v="289"/>
    <s v="8.04.04"/>
    <m/>
    <m/>
    <s v="DAF VALEA MIEILOR"/>
    <s v="conform amenajamentelor silvice"/>
    <s v="VÂLCEA"/>
    <s v="-"/>
    <s v="Tara: România; Judet: VÂLCEA; -;   -; Nr: -;"/>
    <n v="1970"/>
    <n v="5858"/>
    <n v="38"/>
    <s v="in administrare"/>
    <s v="HG 982/1998;HG 1344/2011; HG 478/ 24-IUN-15;HG.478/24-IUN-15;OUG.1 din 04/01/2017;OUG.68 din 06/11/2019"/>
    <s v="imobil"/>
    <s v="Lungime=1,9 Km;Suprafeţe= ha;CF= ;"/>
  </r>
  <r>
    <x v="290"/>
    <s v="8.04.04"/>
    <m/>
    <m/>
    <s v="DAF VALEA CASELOR"/>
    <s v="conform amenajamentelor silvice"/>
    <s v="VÂLCEA"/>
    <s v="-"/>
    <s v="Tara: România; Judet: VÂLCEA; -;   -; Nr: -;"/>
    <n v="1958"/>
    <n v="42"/>
    <n v="38"/>
    <s v="in administrare"/>
    <s v="HG 982/1998;HG 1344/2011; HG 478/ 24-IUN-15;HG.478/24-IUN-15;OUG.1 din 04/01/2017;OUG.68 din 06/11/2019"/>
    <s v="imobil"/>
    <s v="Lungime=0,3 Km;Suprafeţe= ha;CF= ;"/>
  </r>
  <r>
    <x v="291"/>
    <s v="8.04.04"/>
    <m/>
    <m/>
    <s v="DAF RUGINOSU"/>
    <s v="conform amenajamentelor silvice"/>
    <s v="VÂLCEA"/>
    <s v="-"/>
    <s v="Tara: România; Judet: VÂLCEA; -;   -; Nr: -;"/>
    <n v="1958"/>
    <n v="45"/>
    <n v="38"/>
    <s v="in administrare"/>
    <s v="HG 982/1998;HG 1344/2011; HG 478/ 24-IUN-15;HG.478/24-IUN-15;OUG.1 din 04/01/2017;OUG.68 din 06/11/2019"/>
    <s v="imobil"/>
    <s v="Lungime=0,4 Km;Suprafeţe= ha;CF= ;"/>
  </r>
  <r>
    <x v="292"/>
    <s v="8.04.04"/>
    <m/>
    <m/>
    <s v="DAF VALEA LUI TRASCA"/>
    <s v="conform amenajamentelor silvice"/>
    <s v="VÂLCEA"/>
    <s v="-"/>
    <s v="Tara: România; Judet: VÂLCEA; -;   -; Nr: -;"/>
    <n v="1964"/>
    <n v="408"/>
    <n v="38"/>
    <s v="in administrare"/>
    <s v="HG 982/1998;HG 1344/2011; HG 478/ 24-IUN-15;HG.478/24-IUN-15;OUG.1 din 04/01/2017;OUG.68 din 06/11/2019"/>
    <s v="imobil"/>
    <s v="Lungime=0,8 Km;Suprafeţe= ha;CF= ;"/>
  </r>
  <r>
    <x v="293"/>
    <s v="8.04.04"/>
    <m/>
    <m/>
    <s v="DAF VALEA UNCHIASULUI"/>
    <s v="conform amenajamentelor silvice"/>
    <s v="VÂLCEA"/>
    <s v="-"/>
    <s v="Tara: România; Judet: VÂLCEA; -;   -; Nr: -;"/>
    <n v="1970"/>
    <n v="942"/>
    <n v="38"/>
    <s v="in administrare"/>
    <s v="HG 982/1998;HG 1344/2011; HG 478/ 24-IUN-15;HG.478/24-IUN-15;OUG.1 din 04/01/2017;OUG.68 din 06/11/2019"/>
    <s v="imobil"/>
    <s v="Lungime=0,4 Km;Suprafeţe= ha;CF= ;"/>
  </r>
  <r>
    <x v="294"/>
    <s v="8.04.04"/>
    <m/>
    <m/>
    <s v="DAF VALEA MIEILOR"/>
    <s v="conform amenajamentelor silvice"/>
    <s v="VÂLCEA"/>
    <s v="-"/>
    <s v="Tara: România; Judet: VÂLCEA; -;   -; Nr: -;"/>
    <n v="1963"/>
    <n v="141"/>
    <n v="38"/>
    <s v="in administrare"/>
    <s v="HG 982/1998;HG 1344/2011; HG 478/ 24-IUN-15;HG.478/24-IUN-15;OUG.1 din 04/01/2017;OUG.68 din 06/11/2019"/>
    <s v="imobil"/>
    <s v="Lungime=1,3 Km;Suprafeţe= ha;CF= ;"/>
  </r>
  <r>
    <x v="295"/>
    <s v="8.04.04"/>
    <m/>
    <m/>
    <s v="DAF FIRIJBA VIISOARA"/>
    <s v="conform amenajamentelor silvice"/>
    <s v="VÂLCEA"/>
    <s v="-"/>
    <s v="Tara: România; Judet: VÂLCEA; -;   -; Nr: -;"/>
    <n v="1959"/>
    <n v="423"/>
    <n v="38"/>
    <s v="in administrare"/>
    <s v="HG 982/1998;HG 1344/2011; HG 478/ 24-IUN-15;HG.478/24-IUN-15;OUG.1 din 04/01/2017;OUG.68 din 06/11/2019"/>
    <s v="imobil"/>
    <s v="Lungime=2,5 Km;Suprafeţe= ha;CF= ;"/>
  </r>
  <r>
    <x v="296"/>
    <s v="8.30.01"/>
    <m/>
    <m/>
    <s v="CT HINTA N II I BETON"/>
    <s v="conform amenajamentelor silvice"/>
    <s v="VÂLCEA"/>
    <s v="-"/>
    <s v="Tara: România; Judet: VÂLCEA; -;   -; Nr: -;"/>
    <n v="1985"/>
    <n v="9401"/>
    <n v="38"/>
    <s v="in administrare"/>
    <s v="HG 982/1998;HG 1344/2011; HG 478/ 24-IUN-15;HG.478/24-IUN-15;OUG.1 din 04/01/2017;HG.354/18.05.2017;OUG.68 din 06/11/2019;HG.846/08.10.2020"/>
    <s v="imobil"/>
    <s v="Lungime albie corectată/consolidată=2 km;"/>
  </r>
  <r>
    <x v="297"/>
    <s v="8.30.01"/>
    <m/>
    <m/>
    <s v="CT VALEA LUI NACIU"/>
    <s v="conform amenajamentelor silvice"/>
    <s v="VÂLCEA"/>
    <s v="-"/>
    <s v="Tara: România; Judet: VÂLCEA; -;   -; Nr: -;"/>
    <n v="1989"/>
    <n v="3106"/>
    <n v="38"/>
    <s v="in administrare"/>
    <s v="HG 982/1998;HG 1344/2011; HG 478/ 24-IUN-15;HG.478/24-IUN-15;OUG.1 din 04/01/2017;HG.354/18.05.2017;OUG.68 din 06/11/2019;HG.846/08.10.2020"/>
    <s v="imobil"/>
    <s v="Lungime albie corectată/consolidată=1,5 km;"/>
  </r>
  <r>
    <x v="298"/>
    <s v="8.04.04"/>
    <m/>
    <m/>
    <s v="DAF CIUCIUROIU"/>
    <s v="conform amenajamentelor silvice"/>
    <s v="VÂLCEA"/>
    <s v="-"/>
    <s v="Tara: România; Judet: VÂLCEA; -;   -; Nr: -;"/>
    <n v="1955"/>
    <n v="317"/>
    <n v="38"/>
    <s v="in administrare"/>
    <s v="HG 982/1998;HG 1344/2011; HG 478/ 24-IUN-15;HG.478/24-IUN-15;OUG.1 din 04/01/2017;OUG.68 din 06/11/2019"/>
    <s v="imobil"/>
    <s v="Lungime=2,0 Km;Suprafeţe= ha;CF= ;"/>
  </r>
  <r>
    <x v="299"/>
    <s v="8.04.04"/>
    <m/>
    <m/>
    <s v="DAF VALEA LUI COPACI"/>
    <s v="conform amenajamentelor silvice"/>
    <s v="VÂLCEA"/>
    <s v="-"/>
    <s v="Tara: România; Judet: VÂLCEA; -;   -; Nr: -;"/>
    <n v="1995"/>
    <n v="18289"/>
    <n v="38"/>
    <s v="in administrare"/>
    <s v="HG 982/1998;HG 1344/2011; HG 478/ 24-IUN-15;HG.478/24-IUN-15;OUG.1 din 04/01/2017;HG.354/18.05.2017;OUG.68 din 06/11/2019"/>
    <s v="imobil"/>
    <s v="Lungime= Km;Suprafeţe= ha;CF= ;"/>
  </r>
  <r>
    <x v="300"/>
    <s v="8.30.01"/>
    <m/>
    <m/>
    <s v="CT STOLUJA"/>
    <s v="conform amenajamentelor silvice"/>
    <s v="VÂLCEA"/>
    <s v="-"/>
    <s v="Tara: România; Judet: VÂLCEA; -;   -; Nr: -;"/>
    <n v="1981"/>
    <n v="2332"/>
    <n v="38"/>
    <s v="in administrare"/>
    <s v="HG 982/1998;HG 1344/2011; HG 478/ 24-IUN-15;HG.478/24-IUN-15;OUG.1 din 04/01/2017;HG.354/18.05.2017;OUG.68 din 06/11/2019;HG.846/08.10.2020"/>
    <s v="imobil"/>
    <s v="Lungime albie corectată/consolidată=1,5 km;"/>
  </r>
  <r>
    <x v="301"/>
    <s v="8.30.01"/>
    <m/>
    <m/>
    <s v="CT STĂNEASCA II"/>
    <s v="conform amenajamentelor silvice"/>
    <s v="VÂLCEA"/>
    <s v="-"/>
    <s v="Tara: România; Judet: VÂLCEA; -;   -; Nr: -;"/>
    <n v="1996"/>
    <n v="267917"/>
    <n v="38"/>
    <s v="in administrare"/>
    <s v="HG 982/1998;HG 1344/2011; HG 478/ 24-IUN-15;HG.478/24-IUN-15;OUG.1 din 04/01/2017;HG.354/18.05.2017;OUG.68 din 06/11/2019;HG.846/08.10.2020"/>
    <s v="imobil"/>
    <s v="Lungime albie corectată/consolidată=1,1 km;"/>
  </r>
  <r>
    <x v="302"/>
    <s v="8.30.01"/>
    <m/>
    <m/>
    <s v="CT URSANCA"/>
    <s v="conform amenajamentelor silvice"/>
    <s v="VÂLCEA"/>
    <s v="-"/>
    <s v="Tara: România; Judet: VÂLCEA; -;   -; Nr: -;"/>
    <n v="1983"/>
    <n v="22331"/>
    <n v="38"/>
    <s v="in administrare"/>
    <s v="HG 982/1998;HG 1344/2011; HG 478/ 24-IUN-15;HG.478/24-IUN-15;OUG.1 din 04/01/2017;HG.354/18.05.2017;OUG.68 din 06/11/2019;HG.846/08.10.2020"/>
    <s v="imobil"/>
    <s v="Lungime albie corectată/consolidată=1,4 km;"/>
  </r>
  <r>
    <x v="303"/>
    <s v="8.04.04"/>
    <m/>
    <m/>
    <s v="DAF OGASUL DAVID"/>
    <s v="conform amenajamentelor silvice"/>
    <s v="CARAŞ-SEVERIN"/>
    <s v="Berzasca"/>
    <s v="Tara: România; Judet: CARAŞ-SEVERIN;Com Berzasca;   -; Nr: -;"/>
    <n v="1975"/>
    <n v="80"/>
    <n v="11"/>
    <s v="in administrare"/>
    <s v="HG 982/1998;HG 1344/2011; HG 478/ 24-IUN-15;HG.478/24-IUN-15;OUG.1 din 04/01/2017;HG.354/18.05.2017;OUG.68 din 06/11/2019"/>
    <s v="imobil"/>
    <s v="Lungime=1,7 Km;Suprafeţe=0,10 ha;CF= ;"/>
  </r>
  <r>
    <x v="304"/>
    <s v="8.30.01"/>
    <m/>
    <m/>
    <s v="CASCADE PODITE 80ML"/>
    <s v="conform amenajamentelor silvice"/>
    <s v="CARAŞ-SEVERIN"/>
    <s v="-"/>
    <s v="Tara: România; Judet: CARAŞ-SEVERIN; -;   -; Nr: -;"/>
    <n v="187"/>
    <n v="3903"/>
    <n v="11"/>
    <s v="in administrare"/>
    <s v="HG 982/1998;HG 1344/2011;OUG.1 din 04/01/2017;HG.354/18.05.2017;OUG.68 din 06/11/2019;HG.846/08.10.2020"/>
    <s v="imobil"/>
    <s v="Lungime albie corectată/consolidată=0,08 km;"/>
  </r>
  <r>
    <x v="305"/>
    <s v="8.04.04"/>
    <m/>
    <m/>
    <s v="SAUA CIRES BARAJ TREI APE"/>
    <s v="conform amenajamentelor silvice"/>
    <s v="CARAŞ-SEVERIN"/>
    <s v="-"/>
    <s v="Tara: România; Judet: CARAŞ-SEVERIN; -;   -; Nr: -;"/>
    <n v="1264"/>
    <n v="1627"/>
    <n v="11"/>
    <s v="in administrare"/>
    <s v="HG 982/1998;HG 1344/2011;OUG.1 din 04/01/2017;HG.354/18.05.2017;OUG.68 din 06/11/2019"/>
    <s v="imobil"/>
    <s v="Lungime= Km;Suprafeţe= ha;CF= ;"/>
  </r>
  <r>
    <x v="306"/>
    <s v="8.04.04"/>
    <m/>
    <m/>
    <s v="CRUMPIRI VALEA-SEACA"/>
    <s v="conform amenajamentelor silvice"/>
    <s v="CARAŞ-SEVERIN"/>
    <s v="-"/>
    <s v="Tara: România; Judet: CARAŞ-SEVERIN; -;   -; Nr: -;"/>
    <n v="1271"/>
    <n v="12560"/>
    <n v="11"/>
    <s v="in administrare"/>
    <s v="HG 982/1998;HG 1344/2011;OUG.1 din 04/01/2017;HG.354/18.05.2017;OUG.68 din 06/11/2019"/>
    <s v="imobil"/>
    <s v="Lungime= Km;Suprafeţe= ha;CF= ;"/>
  </r>
  <r>
    <x v="307"/>
    <s v="8.04.04"/>
    <m/>
    <m/>
    <s v="ALIBEG VULTUR"/>
    <s v="conform amenajamentelor silvice"/>
    <s v="CARAŞ-SEVERIN"/>
    <s v="-"/>
    <s v="Tara: România; Judet: CARAŞ-SEVERIN; -;   -; Nr: -;"/>
    <n v="1278"/>
    <n v="3653"/>
    <n v="11"/>
    <s v="in administrare"/>
    <s v="HG 982/1998;HG 1344/2011;OUG.1 din 04/01/2017;HG.354/18.05.2017;OUG.68 din 06/11/2019"/>
    <s v="imobil"/>
    <s v="Lungime= Km;Suprafeţe= ha;CF= ;"/>
  </r>
  <r>
    <x v="308"/>
    <s v="8.04.04"/>
    <m/>
    <m/>
    <s v="OBIRSA BIRZAVEI"/>
    <s v="conform amenajamentelor silvice"/>
    <s v="CARAŞ-SEVERIN"/>
    <s v="-"/>
    <s v="Tara: România; Judet: CARAŞ-SEVERIN; -;   -; Nr: -;"/>
    <n v="1274"/>
    <n v="3185"/>
    <n v="11"/>
    <s v="in administrare"/>
    <s v="HG 982/1998;HG 1344/2011;OUG.1 din 04/01/2017;HG.354/18.05.2017;OUG.68 din 06/11/2019"/>
    <s v="imobil"/>
    <s v="Lungime= Km;Suprafeţe= ha;CF= ;"/>
  </r>
  <r>
    <x v="309"/>
    <s v="8.04.04"/>
    <m/>
    <m/>
    <s v="BIRZAVA"/>
    <s v="conform amenajamentelor silvice"/>
    <s v="CARAŞ-SEVERIN"/>
    <s v="-"/>
    <s v="Tara: România; Judet: CARAŞ-SEVERIN; -;   -; Nr: -;"/>
    <n v="1271"/>
    <n v="1860388"/>
    <n v="11"/>
    <s v="in administrare"/>
    <s v="HG 982/1998;HG 1344/2011;OUG.1 din 04/01/2017;HG.354/18.05.2017;OUG.68 din 06/11/2019"/>
    <s v="imobil"/>
    <s v="Lungime= Km;Suprafeţe= ha;CF= ;"/>
  </r>
  <r>
    <x v="310"/>
    <s v="8.04.04"/>
    <m/>
    <m/>
    <s v="DRUM IZVOR"/>
    <s v="conform amenajamentelor silvice"/>
    <s v="CARAŞ-SEVERIN"/>
    <s v="-"/>
    <s v="Tara: România; Judet: CARAŞ-SEVERIN; -;   -; Nr: -;"/>
    <n v="1259"/>
    <n v="122"/>
    <n v="11"/>
    <s v="in administrare"/>
    <s v="HG 982/1998;HG 1344/2011;OUG.1 din 04/01/2017;HG.354/18.05.2017;OUG.68 din 06/11/2019"/>
    <s v="imobil"/>
    <s v="Lungime= Km;Suprafeţe= ha;CF= ;"/>
  </r>
  <r>
    <x v="311"/>
    <s v="8.04.04"/>
    <m/>
    <m/>
    <s v="DRUM GIRLISTE"/>
    <s v="conform amenajamentelor silvice"/>
    <s v="CARAŞ-SEVERIN"/>
    <s v="-"/>
    <s v="Tara: România; Judet: CARAŞ-SEVERIN; -;   -; Nr: -;"/>
    <n v="1266"/>
    <n v="579684"/>
    <n v="11"/>
    <s v="in administrare"/>
    <s v="HG 982/1998;HG 1344/2011;OUG.1 din 04/01/2017;HG.354/18.05.2017;OUG.68 din 06/11/2019"/>
    <s v="imobil"/>
    <s v="Lungime= Km;Suprafeţe= ha;CF= ;"/>
  </r>
  <r>
    <x v="312"/>
    <s v="8.04.04"/>
    <m/>
    <m/>
    <s v="DRUM MALANA"/>
    <s v="conform amenajamentelor silvice"/>
    <s v="CARAŞ-SEVERIN"/>
    <s v="-"/>
    <s v="Tara: România; Judet: CARAŞ-SEVERIN; -;   -; Nr: -;"/>
    <n v="1283"/>
    <n v="24630"/>
    <n v="11"/>
    <s v="in administrare"/>
    <s v="HG 982/1998;;OUG.1 din 04/01/2017;HG.354/18.05.2017;OUG.68 din 06/11/2019"/>
    <s v="imobil"/>
    <s v="Lungime= Km;Suprafeţe= ha;CF= ;"/>
  </r>
  <r>
    <x v="313"/>
    <s v="8.04.04"/>
    <m/>
    <m/>
    <s v="DRUM OGASUL BAILOR"/>
    <s v="conform amenajamentelor silvice"/>
    <s v="CARAŞ-SEVERIN"/>
    <s v="-"/>
    <s v="Tara: România; Judet: CARAŞ-SEVERIN; -;   -; Nr: -;"/>
    <n v="1286"/>
    <n v="6741"/>
    <n v="11"/>
    <s v="in administrare"/>
    <s v="HG 982/1998;HG 1344/2011;OUG.1 din 04/01/2017;HG.354/18.05.2017;OUG.68 din 06/11/2019"/>
    <s v="imobil"/>
    <s v="Lungime= Km;Suprafeţe= ha;CF= ;"/>
  </r>
  <r>
    <x v="314"/>
    <s v="8.04.04"/>
    <m/>
    <m/>
    <s v="DRUM FRASIN"/>
    <s v="conform amenajamentelor silvice"/>
    <s v="CARAŞ-SEVERIN"/>
    <s v="-"/>
    <s v="Tara: România; Judet: CARAŞ-SEVERIN; -;   -; Nr: -;"/>
    <n v="1273"/>
    <n v="2141"/>
    <n v="11"/>
    <s v="in administrare"/>
    <s v="HG 982/1998;HG 1344/2011;OUG.1 din 04/01/2017;HG.354/18.05.2017;OUG.68 din 06/11/2019"/>
    <s v="imobil"/>
    <s v="Lungime= Km;Suprafeţe= ha;CF= ;"/>
  </r>
  <r>
    <x v="315"/>
    <s v="8.04.04"/>
    <m/>
    <m/>
    <s v="DRUM ARINESTI 1"/>
    <s v="conform amenajamentelor silvice"/>
    <s v="CARAŞ-SEVERIN"/>
    <s v="-"/>
    <s v="Tara: România; Judet: CARAŞ-SEVERIN; -;   -; Nr: -;"/>
    <n v="1282"/>
    <n v="34163"/>
    <n v="11"/>
    <s v="in administrare"/>
    <s v="HG 982/1998;HG 1344/2011;OUG.1 din 04/01/2017;HG.354/18.05.2017;OUG.68 din 06/11/2019"/>
    <s v="imobil"/>
    <s v="Lungime= Km;Suprafeţe= ha;CF= ;"/>
  </r>
  <r>
    <x v="316"/>
    <s v="8.04.04"/>
    <m/>
    <m/>
    <s v="DRUM GROPSEL CIRESNA"/>
    <s v="conform amenajamentelor silvice"/>
    <s v="CARAŞ-SEVERIN"/>
    <s v="-"/>
    <s v="Tara: România; Judet: CARAŞ-SEVERIN; -;   -; Nr: -;"/>
    <n v="1275"/>
    <n v="778"/>
    <n v="11"/>
    <s v="in administrare"/>
    <s v="HG 982/1998;HG 1344/2011;OUG.1 din 04/01/2017;HG.354/18.05.2017;OUG.68 din 06/11/2019"/>
    <s v="imobil"/>
    <s v="Lungime= Km;Suprafeţe= ha;CF= ;"/>
  </r>
  <r>
    <x v="317"/>
    <s v="8.04.04"/>
    <m/>
    <m/>
    <s v="DRUM SEREDNEAC"/>
    <s v="conform amenajamentelor silvice"/>
    <s v="CARAŞ-SEVERIN"/>
    <s v="-"/>
    <s v="Tara: România; Judet: CARAŞ-SEVERIN; -;   -; Nr: -;"/>
    <n v="1267"/>
    <n v="1716"/>
    <n v="11"/>
    <s v="in administrare"/>
    <s v="HG 982/1998;HG 1344/2011;OUG.1 din 04/01/2017;HG.354/18.05.2017;OUG.68 din 06/11/2019"/>
    <s v="imobil"/>
    <s v="Lungime= Km;Suprafeţe= ha;CF= ;"/>
  </r>
  <r>
    <x v="318"/>
    <s v="8.04.04"/>
    <m/>
    <m/>
    <s v="DRUM TOPLITA"/>
    <s v="conform amenajamentelor silvice"/>
    <s v="CARAŞ-SEVERIN"/>
    <s v="-"/>
    <s v="Tara: România; Judet: CARAŞ-SEVERIN; -;   -; Nr: -;"/>
    <n v="1275"/>
    <n v="1032"/>
    <n v="11"/>
    <s v="in administrare"/>
    <s v="HG 982/1998;HG 1344/2011;OUG.1 din 04/01/2017;HG.354/18.05.2017;OUG.68 din 06/11/2019"/>
    <s v="imobil"/>
    <s v="Lungime= Km;Suprafeţe= ha;CF= ;"/>
  </r>
  <r>
    <x v="319"/>
    <s v="8.04.04"/>
    <m/>
    <m/>
    <s v="DAF ZDRANCIOVA"/>
    <s v="conform amenajamentelor silvice"/>
    <s v="CARAŞ-SEVERIN"/>
    <s v="-"/>
    <s v="Tara: România; Judet: CARAŞ-SEVERIN; -;   -; Nr: -;"/>
    <n v="1968"/>
    <n v="507153"/>
    <n v="11"/>
    <s v="in administrare"/>
    <s v="HG 982/1998;HG 1344/2011; HG 478/ 24-IUN-15;HG.478/24-IUN-15;OUG.1 din 04/01/2017;HG.354/18.05.2017;OUG.68 din 06/11/2019"/>
    <s v="imobil"/>
    <s v="Lungime= Km;Suprafeţe= ha;CF= ;"/>
  </r>
  <r>
    <x v="320"/>
    <s v="8.04.04"/>
    <m/>
    <m/>
    <s v="DRUM RASPITEL"/>
    <s v="conform amenajamentelor silvice"/>
    <s v="CARAŞ-SEVERIN"/>
    <s v="-"/>
    <s v="Tara: România; Judet: CARAŞ-SEVERIN; -;   -; Nr: -;"/>
    <n v="1265"/>
    <n v="4615"/>
    <n v="11"/>
    <s v="in administrare"/>
    <s v="HG 982/1998;HG 1344/2011;OUG.1 din 04/01/2017;HG.354/18.05.2017;OUG.68 din 06/11/2019"/>
    <s v="imobil"/>
    <s v="Lungime= Km;Suprafeţe= ha;CF= ;"/>
  </r>
  <r>
    <x v="321"/>
    <s v="8.04.04"/>
    <m/>
    <m/>
    <s v="DRUM FORESTIER STIRBANA"/>
    <s v="conform amenajamentelor silvice"/>
    <s v="CARAŞ-SEVERIN"/>
    <s v="-"/>
    <s v="Tara: România; Judet: CARAŞ-SEVERIN; -;   -; Nr: -;"/>
    <n v="1271"/>
    <n v="140853"/>
    <n v="11"/>
    <s v="in administrare"/>
    <s v="HG 982/1998;HG 1344/2011;OUG.1 din 04/01/2017;HG.354/18.05.2017;OUG.68 din 06/11/2019"/>
    <s v="imobil"/>
    <s v="Lungime= Km;Suprafeţe= ha;CF= ;"/>
  </r>
  <r>
    <x v="322"/>
    <s v="8.04.04"/>
    <m/>
    <m/>
    <s v="DRUM FORESTIER PUSCASU MARE"/>
    <s v="conform amenajamentelor silvice"/>
    <s v="CARAŞ-SEVERIN"/>
    <s v="-"/>
    <s v="Tara: România; Judet: CARAŞ-SEVERIN; -;   -; Nr: -;"/>
    <n v="1280"/>
    <n v="40664"/>
    <n v="11"/>
    <s v="in administrare"/>
    <s v="HG 982/1998;HG 1344/2011;OUG.1 din 04/01/2017;HG.354/18.05.2017;OUG.68 din 06/11/2019"/>
    <s v="imobil"/>
    <s v="Lungime= Km;Suprafeţe= ha;CF= ;"/>
  </r>
  <r>
    <x v="323"/>
    <s v="8.04.04"/>
    <m/>
    <m/>
    <s v="DRUM BARCASUL SEC"/>
    <s v="conform amenajamentelor silvice"/>
    <s v="CARAŞ-SEVERIN"/>
    <s v="-"/>
    <s v="Tara: România; Judet: CARAŞ-SEVERIN; -;   -; Nr: -;"/>
    <n v="1283"/>
    <n v="5727"/>
    <n v="11"/>
    <s v="in administrare"/>
    <s v="HG 982/1998;;OUG.1 din 04/01/2017;HG.354/18.05.2017;OUG.68 din 06/11/2019"/>
    <s v="imobil"/>
    <s v="Lungime= Km;Suprafeţe= ha;CF= ;"/>
  </r>
  <r>
    <x v="324"/>
    <s v="8.04.04"/>
    <m/>
    <m/>
    <s v="DRUM RAPSAGUL MARE"/>
    <s v="conform amenajamentelor silvice"/>
    <s v="CARAŞ-SEVERIN"/>
    <s v="-"/>
    <s v="Tara: România; Judet: CARAŞ-SEVERIN; -;   -; Nr: -;"/>
    <n v="1282"/>
    <n v="141989"/>
    <n v="11"/>
    <s v="in administrare"/>
    <s v="HG 982/1998;HG 1344/2011;OUG.1 din 04/01/2017;HG.354/18.05.2017;OUG.68 din 06/11/2019"/>
    <s v="imobil"/>
    <s v="Lungime= Km;Suprafeţe= ha;CF= ;"/>
  </r>
  <r>
    <x v="325"/>
    <s v="8.04.04"/>
    <m/>
    <m/>
    <s v="DRUM CENTURA LAC BUHUI"/>
    <s v="conform amenajamentelor silvice"/>
    <s v="CARAŞ-SEVERIN"/>
    <s v="-"/>
    <s v="Tara: România; Judet: CARAŞ-SEVERIN; -;   -; Nr: -;"/>
    <n v="181"/>
    <n v="16645"/>
    <n v="11"/>
    <s v="in administrare"/>
    <s v="HG 982/1998;HG 1344/2011;OUG.1 din 04/01/2017;HG.354/18.05.2017;OUG.68 din 06/11/2019"/>
    <s v="imobil"/>
    <s v="Lungime= Km;Suprafeţe= ha;CF= ;"/>
  </r>
  <r>
    <x v="326"/>
    <s v="8.04.04"/>
    <m/>
    <m/>
    <s v="DRUM OGASUL VEDE"/>
    <s v="conform amenajamentelor silvice"/>
    <s v="CARAŞ-SEVERIN"/>
    <s v="-"/>
    <s v="Tara: România; Judet: CARAŞ-SEVERIN; -;   -; Nr: -;"/>
    <n v="1281"/>
    <n v="10246"/>
    <n v="11"/>
    <s v="in administrare"/>
    <s v="HG 982/1998;HG 1344/2011;OUG.1 din 04/01/2017;HG.354/18.05.2017;OUG.68 din 06/11/2019"/>
    <s v="imobil"/>
    <s v="Lungime= Km;Suprafeţe= ha;CF= ;"/>
  </r>
  <r>
    <x v="327"/>
    <s v="8.04.04"/>
    <m/>
    <m/>
    <s v="DRUM PIETROASA"/>
    <s v="conform amenajamentelor silvice"/>
    <s v="CARAŞ-SEVERIN"/>
    <s v="-"/>
    <s v="Tara: România; Judet: CARAŞ-SEVERIN; -;   -; Nr: -;"/>
    <n v="1269"/>
    <n v="6584"/>
    <n v="11"/>
    <s v="in administrare"/>
    <s v="HG 982/1998;HG 1344/2011;OUG.1 din 04/01/2017;HG.354/18.05.2017;OUG.68 din 06/11/2019"/>
    <s v="imobil"/>
    <s v="Lungime= Km;Suprafeţe= ha;CF= ;"/>
  </r>
  <r>
    <x v="328"/>
    <s v="8.04.04"/>
    <m/>
    <m/>
    <s v="DRUM DOBRITA"/>
    <s v="conform amenajamentelor silvice"/>
    <s v="CARAŞ-SEVERIN"/>
    <s v="-"/>
    <s v="Tara: România; Judet: CARAŞ-SEVERIN; -;   -; Nr: -;"/>
    <n v="1277"/>
    <n v="68195"/>
    <n v="11"/>
    <s v="in administrare"/>
    <s v="HG 982/1998;HG 1344/2011;OUG.1 din 04/01/2017;HG.354/18.05.2017;OUG.68 din 06/11/2019"/>
    <s v="imobil"/>
    <s v="Lungime= Km;Suprafeţe= ha;CF= ;"/>
  </r>
  <r>
    <x v="329"/>
    <s v="8.04.04"/>
    <m/>
    <m/>
    <s v="POD RADIMNA"/>
    <s v="conform amenajamentelor silvice"/>
    <s v="CARAŞ-SEVERIN"/>
    <s v="-"/>
    <s v="Tara: România; Judet: CARAŞ-SEVERIN; -;   -; Nr: -;"/>
    <n v="1269"/>
    <n v="74903"/>
    <n v="11"/>
    <s v="in administrare"/>
    <s v="HG 982/1998;HG 1344/2011;OUG.1 din 04/01/2017;HG.354/18.05.2017;OUG.68 din 06/11/2019"/>
    <s v="imobil"/>
    <s v="Lungime= Km;Suprafeţe= ha;CF= ;"/>
  </r>
  <r>
    <x v="330"/>
    <s v="8.04.04"/>
    <m/>
    <m/>
    <s v="DRUM OGASU GAURI"/>
    <s v="conform amenajamentelor silvice"/>
    <s v="CARAŞ-SEVERIN"/>
    <s v="-"/>
    <s v="Tara: România; Judet: CARAŞ-SEVERIN; -;   -; Nr: -;"/>
    <n v="1273"/>
    <n v="513"/>
    <n v="11"/>
    <s v="in administrare"/>
    <s v="HG 982/1998;HG 1344/2011;OUG.1 din 04/01/2017;HG.354/18.05.2017;OUG.68 din 06/11/2019"/>
    <s v="imobil"/>
    <s v="Lungime= Km;Suprafeţe= ha;CF= ;"/>
  </r>
  <r>
    <x v="331"/>
    <s v="8.04.04"/>
    <m/>
    <m/>
    <s v="DRUM POTOC-LINDINA-TIS"/>
    <s v="conform amenajamentelor silvice"/>
    <s v="CARAŞ-SEVERIN"/>
    <s v="-"/>
    <s v="Tara: România; Judet: CARAŞ-SEVERIN; -;   -; Nr: -;"/>
    <n v="1268"/>
    <n v="140469"/>
    <n v="11"/>
    <s v="in administrare"/>
    <s v="HG 982/1998;HG 1344/2011;OUG.1 din 04/01/2017;HG.354/18.05.2017;OUG.68 din 06/11/2019"/>
    <s v="imobil"/>
    <s v="Lungime= Km;Suprafeţe= ha;CF= ;"/>
  </r>
  <r>
    <x v="332"/>
    <s v="8.04.04"/>
    <m/>
    <m/>
    <s v="DRUM PRELUNGIRE LINDINA-TIS"/>
    <s v="conform amenajamentelor silvice"/>
    <s v="CARAŞ-SEVERIN"/>
    <s v="-"/>
    <s v="Tara: România; Judet: CARAŞ-SEVERIN; -;   -; Nr: -;"/>
    <n v="1269"/>
    <n v="20506"/>
    <n v="11"/>
    <s v="in administrare"/>
    <s v="HG 982/1998;HG 1344/2011;OUG.1 din 04/01/2017;HG.354/18.05.2017;OUG.68 din 06/11/2019"/>
    <s v="imobil"/>
    <s v="Lungime= Km;Suprafeţe= ha;CF= ;"/>
  </r>
  <r>
    <x v="333"/>
    <s v="8.04.04"/>
    <m/>
    <m/>
    <s v="DAF CHIACOVAT"/>
    <s v="conform amenajamentelor silvice"/>
    <s v="CARAŞ-SEVERIN"/>
    <s v="Berzasca"/>
    <s v="Tara: România; Judet: CARAŞ-SEVERIN;Com Berzasca;   -; Nr: -;"/>
    <n v="1975"/>
    <n v="262"/>
    <n v="11"/>
    <s v="in administrare"/>
    <s v="HG 982/1998;HG 1344/2011; HG 478/ 24-IUN-15;HG.478/24-IUN-15;OUG.1 din 04/01/2017;HG.354/18.05.2017;OUG.68 din 06/11/2019"/>
    <s v="imobil"/>
    <s v="Lungime= Km;Suprafeţe= ha;CF= ;"/>
  </r>
  <r>
    <x v="334"/>
    <s v="8.04.04"/>
    <m/>
    <m/>
    <s v="DRUM DESNIC POTOC"/>
    <s v="conform amenajamentelor silvice"/>
    <s v="CARAŞ-SEVERIN"/>
    <s v="-"/>
    <s v="Tara: România; Judet: CARAŞ-SEVERIN; -;   -; Nr: -;"/>
    <n v="1283"/>
    <n v="78082"/>
    <n v="11"/>
    <s v="in administrare"/>
    <s v="HG 982/1998;HG 1344/2011;OUG.1 din 04/01/2017;HG.354/18.05.2017;OUG.68 din 06/11/2019"/>
    <s v="imobil"/>
    <s v="Lungime= Km;Suprafeţe= ha;CF= ;"/>
  </r>
  <r>
    <x v="335"/>
    <s v="8.04.04"/>
    <m/>
    <m/>
    <s v="DRUM FRASIN COSIU"/>
    <s v="conform amenajamentelor silvice"/>
    <s v="CARAŞ-SEVERIN"/>
    <s v="-"/>
    <s v="Tara: România; Judet: CARAŞ-SEVERIN; -;   -; Nr: -;"/>
    <n v="1281"/>
    <n v="140954"/>
    <n v="11"/>
    <s v="in administrare"/>
    <s v="HG 982/1998;HG 1344/2011;OUG.1 din 04/01/2017;HG.354/18.05.2017;OUG.68 din 06/11/2019"/>
    <s v="imobil"/>
    <s v="Lungime= Km;Suprafeţe= ha;CF= ;"/>
  </r>
  <r>
    <x v="336"/>
    <s v="8.04.04"/>
    <m/>
    <m/>
    <s v="DAF CAMENITA"/>
    <s v="conform amenajamentelor silvice"/>
    <s v="CARAŞ-SEVERIN"/>
    <s v="Berzasca"/>
    <s v="Tara: România; Judet: CARAŞ-SEVERIN;Com Berzasca;   -; Nr: -;"/>
    <n v="1976"/>
    <n v="447"/>
    <n v="11"/>
    <s v="in administrare"/>
    <s v="HG 982/1998;HG 1344/2011; HG 478/ 24-IUN-15;HG.478/24-IUN-15;OUG.1 din 04/01/2017;HG.354/18.05.2017;OUG.68 din 06/11/2019"/>
    <s v="imobil"/>
    <s v="Lungime= Km;Suprafeţe= ha;CF= ;"/>
  </r>
  <r>
    <x v="337"/>
    <s v="8.04.04"/>
    <m/>
    <m/>
    <s v="ERESTI"/>
    <s v="conform amenajamentelor silvice"/>
    <s v="CARAŞ-SEVERIN"/>
    <s v="-"/>
    <s v="Tara: România; Judet: CARAŞ-SEVERIN; -;   -; Nr: -;"/>
    <n v="177"/>
    <n v="1398"/>
    <n v="11"/>
    <s v="in administrare"/>
    <s v="HG 982/1998;HG 1344/2011;OUG.1 din 04/01/2017;HG.354/18.05.2017;OUG.68 din 06/11/2019"/>
    <s v="imobil"/>
    <s v="Lungime= Km;Suprafeţe= ha;CF= ;"/>
  </r>
  <r>
    <x v="338"/>
    <s v="8.04.04"/>
    <m/>
    <m/>
    <s v="SESUIA DREAPTA"/>
    <s v="conform amenajamentelor silvice"/>
    <s v="CARAŞ-SEVERIN"/>
    <s v="-"/>
    <s v="Tara: România; Judet: CARAŞ-SEVERIN; -;   -; Nr: -;"/>
    <n v="179"/>
    <n v="3144"/>
    <n v="11"/>
    <s v="in administrare"/>
    <s v="HG 982/1998;HG 1344/2011;OUG.1 din 04/01/2017;HG.354/18.05.2017;OUG.68 din 06/11/2019"/>
    <s v="imobil"/>
    <s v="Lungime= Km;Suprafeţe= ha;CF= ;"/>
  </r>
  <r>
    <x v="339"/>
    <s v="8.04.04"/>
    <m/>
    <m/>
    <s v="DRUM OGASUL MARE"/>
    <s v="conform amenajamentelor silvice"/>
    <s v="CARAŞ-SEVERIN"/>
    <s v="-"/>
    <s v="Tara: România; Judet: CARAŞ-SEVERIN; -;   -; Nr: -;"/>
    <n v="1273"/>
    <n v="1762"/>
    <n v="11"/>
    <s v="in administrare"/>
    <s v="HG 982/1998;HG 1344/2011;OUG.1 din 04/01/2017;HG.354/18.05.2017;OUG.68 din 06/11/2019"/>
    <s v="imobil"/>
    <s v="Lungime= Km;Suprafeţe= ha;CF= ;"/>
  </r>
  <r>
    <x v="340"/>
    <s v="8.04.04"/>
    <m/>
    <m/>
    <s v="DRUM PIRIUL RAU"/>
    <s v="conform amenajamentelor silvice"/>
    <s v="CARAŞ-SEVERIN"/>
    <s v="-"/>
    <s v="Tara: România; Judet: CARAŞ-SEVERIN; -;   -; Nr: -;"/>
    <n v="1267"/>
    <n v="33090"/>
    <n v="11"/>
    <s v="in administrare"/>
    <s v="HG 982/1998;HG 1344/2011;OUG.1 din 04/01/2017;HG.354/18.05.2017;OUG.68 din 06/11/2019"/>
    <s v="imobil"/>
    <s v="Lungime= Km;Suprafeţe= ha;CF= ;"/>
  </r>
  <r>
    <x v="341"/>
    <s v="8.04.04"/>
    <m/>
    <m/>
    <s v="PRELUNGIRE MEHADICA"/>
    <s v="conform amenajamentelor silvice"/>
    <s v="CARAŞ-SEVERIN"/>
    <s v="-"/>
    <s v="Tara: România; Judet: CARAŞ-SEVERIN; -;   -; Nr: -;"/>
    <n v="185"/>
    <n v="357195"/>
    <n v="11"/>
    <s v="in administrare"/>
    <s v="HG 982/1998;HG 1344/2011;OUG.1 din 04/01/2017;HG.354/18.05.2017;OUG.68 din 06/11/2019"/>
    <s v="imobil"/>
    <s v="Lungime= Km;Suprafeţe= ha;CF= ;"/>
  </r>
  <r>
    <x v="342"/>
    <s v="8.04.04"/>
    <m/>
    <m/>
    <s v="CIRSA"/>
    <s v="conform amenajamentelor silvice"/>
    <s v="CARAŞ-SEVERIN"/>
    <s v="-"/>
    <s v="Tara: România; Judet: CARAŞ-SEVERIN; -;   -; Nr: -;"/>
    <n v="172"/>
    <n v="5074"/>
    <n v="11"/>
    <s v="in administrare"/>
    <s v="HG 982/1998;HG 1344/2011;OUG.1 din 04/01/2017;HG.354/18.05.2017;OUG.68 din 06/11/2019"/>
    <s v="imobil"/>
    <s v="Lungime= Km;Suprafeţe= ha;CF= ;"/>
  </r>
  <r>
    <x v="343"/>
    <s v="8.04.04"/>
    <m/>
    <m/>
    <s v="TRESTIA"/>
    <s v="conform amenajamentelor silvice"/>
    <s v="CARAŞ-SEVERIN"/>
    <s v="-"/>
    <s v="Tara: România; Judet: CARAŞ-SEVERIN; -;   -; Nr: -;"/>
    <n v="165"/>
    <n v="3608"/>
    <n v="11"/>
    <s v="in administrare"/>
    <s v="HG 982/1998;HG 1344/2011;OUG.1 din 04/01/2017;HG.354/18.05.2017;OUG.68 din 06/11/2019"/>
    <s v="imobil"/>
    <s v="Lungime= Km;Suprafeţe= ha;CF= ;"/>
  </r>
  <r>
    <x v="344"/>
    <s v="8.04.04"/>
    <m/>
    <m/>
    <s v="DRUM BEBELAIA"/>
    <s v="conform amenajamentelor silvice"/>
    <s v="CARAŞ-SEVERIN"/>
    <s v="-"/>
    <s v="Tara: România; Judet: CARAŞ-SEVERIN; -;   -; Nr: -;"/>
    <n v="1271"/>
    <n v="623"/>
    <n v="11"/>
    <s v="in administrare"/>
    <s v="HG 982/1998;HG 1344/2011;OUG.1 din 04/01/2017;HG.354/18.05.2017;OUG.68 din 06/11/2019"/>
    <s v="imobil"/>
    <s v="Lungime= Km;Suprafeţe= ha;CF= ;"/>
  </r>
  <r>
    <x v="345"/>
    <s v="8.04.04"/>
    <m/>
    <m/>
    <s v="DRUM LEORDIS"/>
    <s v="conform amenajamentelor silvice"/>
    <s v="CARAŞ-SEVERIN"/>
    <s v="-"/>
    <s v="Tara: România; Judet: CARAŞ-SEVERIN; -;   -; Nr: -;"/>
    <n v="1271"/>
    <n v="430"/>
    <n v="11"/>
    <s v="in administrare"/>
    <s v="HG 982/1998;HG 1344/2011;OUG.1 din 04/01/2017;HG.354/18.05.2017;OUG.68 din 06/11/2019"/>
    <s v="imobil"/>
    <s v="Lungime= Km;Suprafeţe= ha;CF= ;"/>
  </r>
  <r>
    <x v="346"/>
    <s v="8.04.04"/>
    <m/>
    <m/>
    <s v="DRUM IZVORUL RECE DRAGANUL"/>
    <s v="conform amenajamentelor silvice"/>
    <s v="CARAŞ-SEVERIN"/>
    <s v="-"/>
    <s v="Tara: România; Judet: CARAŞ-SEVERIN; -;   -; Nr: -;"/>
    <n v="1285"/>
    <n v="1307"/>
    <n v="11"/>
    <s v="in administrare"/>
    <s v="HG 982/1998;HG 1344/2011;OUG.1 din 04/01/2017;HG.354/18.05.2017;OUG.68 din 06/11/2019"/>
    <s v="imobil"/>
    <s v="Lungime= Km;Suprafeţe= ha;CF= ;"/>
  </r>
  <r>
    <x v="347"/>
    <s v="8.04.04"/>
    <m/>
    <m/>
    <s v="DRUM BANGELOR 1,2"/>
    <s v="conform amenajamentelor silvice"/>
    <s v="CARAŞ-SEVERIN"/>
    <s v="-"/>
    <s v="Tara: România; Judet: CARAŞ-SEVERIN; -;   -; Nr: -;"/>
    <n v="1271"/>
    <n v="292706"/>
    <n v="11"/>
    <s v="in administrare"/>
    <s v="HG 982/1998;HG 1344/2011;OUG.1 din 04/01/2017;HG.354/18.05.2017;OUG.68 din 06/11/2019"/>
    <s v="imobil"/>
    <s v="Lungime= Km;Suprafeţe= ha;CF= ;"/>
  </r>
  <r>
    <x v="348"/>
    <s v="8.04.04"/>
    <m/>
    <m/>
    <s v="DRUM MITAU"/>
    <s v="conform amenajamentelor silvice"/>
    <s v="CARAŞ-SEVERIN"/>
    <s v="-"/>
    <s v="Tara: România; Judet: CARAŞ-SEVERIN; -;   -; Nr: -;"/>
    <n v="1282"/>
    <n v="53863"/>
    <n v="11"/>
    <s v="in administrare"/>
    <s v="HG 982/1998;HG 1344/2011;OUG.1 din 04/01/2017;HG.354/18.05.2017;OUG.68 din 06/11/2019"/>
    <s v="imobil"/>
    <s v="Lungime= Km;Suprafeţe= ha;CF= ;"/>
  </r>
  <r>
    <x v="349"/>
    <s v="8.04.04"/>
    <m/>
    <m/>
    <s v="DRUM AFINARUL MARE"/>
    <s v="conform amenajamentelor silvice"/>
    <s v="CARAŞ-SEVERIN"/>
    <s v="-"/>
    <s v="Tara: România; Judet: CARAŞ-SEVERIN; -;   -; Nr: -;"/>
    <n v="1267"/>
    <n v="81194"/>
    <n v="11"/>
    <s v="in administrare"/>
    <s v="HG 982/1998;HG 1344/2011;OUG.1 din 04/01/2017;HG.354/18.05.2017;OUG.68 din 06/11/2019"/>
    <s v="imobil"/>
    <s v="Lungime= Km;Suprafeţe= ha;CF= ;"/>
  </r>
  <r>
    <x v="350"/>
    <s v="8.04.04"/>
    <m/>
    <m/>
    <s v="DRUM NEGRI"/>
    <s v="conform amenajamentelor silvice"/>
    <s v="CARAŞ-SEVERIN"/>
    <s v="-"/>
    <s v="Tara: România; Judet: CARAŞ-SEVERIN; -;   -; Nr: -;"/>
    <n v="1267"/>
    <n v="832"/>
    <n v="11"/>
    <s v="in administrare"/>
    <s v="HG 982/1998;HG 1344/2011;OUG.1 din 04/01/2017;HG.354/18.05.2017;OUG.68 din 06/11/2019"/>
    <s v="imobil"/>
    <s v="Lungime= Km;Suprafeţe= ha;CF= ;"/>
  </r>
  <r>
    <x v="351"/>
    <s v="8.04.04"/>
    <m/>
    <m/>
    <s v="DRUM BUCOVITA"/>
    <s v="conform amenajamentelor silvice"/>
    <s v="CARAŞ-SEVERIN"/>
    <s v="-"/>
    <s v="Tara: România; Judet: CARAŞ-SEVERIN; -;   -; Nr: -;"/>
    <n v="1271"/>
    <n v="29698"/>
    <n v="11"/>
    <s v="in administrare"/>
    <s v="HG 982/1998;;OUG.1 din 04/01/2017;HG.354/18.05.2017;OUG.68 din 06/11/2019"/>
    <s v="imobil"/>
    <s v="Lungime= Km;Suprafeţe= ha;CF= ;"/>
  </r>
  <r>
    <x v="352"/>
    <s v="8.04.04"/>
    <m/>
    <m/>
    <s v="DRUM CRACU LUNG"/>
    <s v="conform amenajamentelor silvice"/>
    <s v="CARAŞ-SEVERIN"/>
    <s v="-"/>
    <s v="Tara: România; Judet: CARAŞ-SEVERIN; -;   -; Nr: -;"/>
    <n v="1271"/>
    <n v="13007"/>
    <n v="11"/>
    <s v="in administrare"/>
    <s v="HG 982/1998;;OUG.1 din 04/01/2017;HG.354/18.05.2017;OUG.68 din 06/11/2019"/>
    <s v="imobil"/>
    <s v="Lungime= Km;Suprafeţe= ha;CF= ;"/>
  </r>
  <r>
    <x v="353"/>
    <s v="8.04.04"/>
    <m/>
    <m/>
    <s v="DRUM VIRCIOLOVERU MARE"/>
    <s v="conform amenajamentelor silvice"/>
    <s v="CARAŞ-SEVERIN"/>
    <s v="-"/>
    <s v="Tara: România; Judet: CARAŞ-SEVERIN; -;   -; Nr: -;"/>
    <n v="1274"/>
    <n v="80539"/>
    <n v="11"/>
    <s v="in administrare"/>
    <s v="HG 982/1998;;OUG.1 din 04/01/2017;HG.354/18.05.2017;OUG.68 din 06/11/2019"/>
    <s v="imobil"/>
    <s v="Lungime= Km;Suprafeţe= ha;CF= ;"/>
  </r>
  <r>
    <x v="354"/>
    <s v="8.04.04"/>
    <m/>
    <m/>
    <s v="DRUM NERMES"/>
    <s v="conform amenajamentelor silvice"/>
    <s v="CARAŞ-SEVERIN"/>
    <s v="-"/>
    <s v="Tara: România; Judet: CARAŞ-SEVERIN; -;   -; Nr: -;"/>
    <n v="1265"/>
    <n v="26525"/>
    <n v="11"/>
    <s v="in administrare"/>
    <s v="HG 982/1998;HG 1344/2011;OUG.1 din 04/01/2017;HG.354/18.05.2017;OUG.68 din 06/11/2019"/>
    <s v="imobil"/>
    <s v="Lungime= Km;Suprafeţe= ha;CF= ;"/>
  </r>
  <r>
    <x v="355"/>
    <s v="8.04.04"/>
    <m/>
    <m/>
    <s v="DRUM PLESU"/>
    <s v="conform amenajamentelor silvice"/>
    <s v="CARAŞ-SEVERIN"/>
    <s v="-"/>
    <s v="Tara: România; Judet: CARAŞ-SEVERIN; -;   -; Nr: -;"/>
    <n v="1280"/>
    <n v="531427"/>
    <n v="11"/>
    <s v="in administrare"/>
    <s v="HG 982/1998;HG 1344/2011;OUG.1 din 04/01/2017;HG.354/18.05.2017;OUG.68 din 06/11/2019"/>
    <s v="imobil"/>
    <s v="Lungime= Km;Suprafeţe= ha;CF= ;"/>
  </r>
  <r>
    <x v="356"/>
    <s v="8.04.04"/>
    <m/>
    <m/>
    <s v="DRUM PIRIU CU RACI"/>
    <s v="conform amenajamentelor silvice"/>
    <s v="CARAŞ-SEVERIN"/>
    <s v="-"/>
    <s v="Tara: România; Judet: CARAŞ-SEVERIN; -;   -; Nr: -;"/>
    <n v="1271"/>
    <n v="4847"/>
    <n v="11"/>
    <s v="in administrare"/>
    <s v="HG 982/1998;HG 1344/2011;OUG.1 din 04/01/2017;HG.354/18.05.2017;OUG.68 din 06/11/2019"/>
    <s v="imobil"/>
    <s v="Lungime= Km;Suprafeţe= ha;CF= ;"/>
  </r>
  <r>
    <x v="357"/>
    <s v="8.04.04"/>
    <m/>
    <m/>
    <s v="DAF BALOTA"/>
    <s v="conform amenajamentelor silvice"/>
    <s v="CARAŞ-SEVERIN"/>
    <s v="Oţelu Roşu"/>
    <s v="Tara: România; Judet: CARAŞ-SEVERIN;Orş Oţelu Roşu;   -; Nr: -;"/>
    <n v="1974"/>
    <n v="38271"/>
    <n v="11"/>
    <s v="in administrare"/>
    <s v="HG 982/1998;HG 1344/2011; HG 478/ 24-IUN-15;HG.478/24-IUN-15;OUG.1 din 04/01/2017;HG.354/18.05.2017;OUG.68 din 06/11/2019"/>
    <s v="imobil"/>
    <s v="Lungime=2,1 Km;Suprafeţe=0,95 ha;CF= ;"/>
  </r>
  <r>
    <x v="358"/>
    <s v="8.04.04"/>
    <m/>
    <m/>
    <s v="DAF SCOARTA MARE"/>
    <s v="conform amenajamentelor silvice"/>
    <s v="CARAŞ-SEVERIN"/>
    <s v="Oţelu Roşu"/>
    <s v="Tara: România; Judet: CARAŞ-SEVERIN;Orş Oţelu Roşu;   -; Nr: -;"/>
    <n v="1984"/>
    <n v="20244"/>
    <n v="11"/>
    <s v="in administrare"/>
    <s v="HG 982/1998;HG 1344/2011; HG 478/ 24-IUN-15;HG.478/24-IUN-15;OUG.1 din 04/01/2017;HG.354/18.05.2017;OUG.68 din 06/11/2019"/>
    <s v="imobil"/>
    <s v="Lungime=4,1 Km;Suprafeţe=1,43 ha;CF= ;"/>
  </r>
  <r>
    <x v="359"/>
    <s v="8.04.04"/>
    <m/>
    <m/>
    <s v="DAF JGHEABU"/>
    <s v="conform amenajamentelor silvice"/>
    <s v="CARAŞ-SEVERIN"/>
    <s v="Oţelu Roşu"/>
    <s v="Tara: România; Judet: CARAŞ-SEVERIN;Orş Oţelu Roşu;   -; Nr: -;"/>
    <n v="1981"/>
    <n v="215141"/>
    <n v="11"/>
    <s v="in administrare"/>
    <s v="HG 982/1998;HG 1344/2011; HG 478/ 24-IUN-15;HG.478/24-IUN-15;OUG.1 din 04/01/2017;HG.354/18.05.2017;OUG.68 din 06/11/2019"/>
    <s v="imobil"/>
    <s v="Lungime=5,0 Km;Suprafeţe=2,25 ha;CF= ;"/>
  </r>
  <r>
    <x v="360"/>
    <s v="8.04.04"/>
    <m/>
    <m/>
    <s v="DRUM CISMARIE"/>
    <s v="conform amenajamentelor silvice"/>
    <s v="CARAŞ-SEVERIN"/>
    <s v="-"/>
    <s v="Tara: România; Judet: CARAŞ-SEVERIN; -;   -; Nr: -;"/>
    <n v="1278"/>
    <n v="60982"/>
    <n v="11"/>
    <s v="in administrare"/>
    <s v="HG 982/1998;HG 1344/2011;OUG.1 din 04/01/2017;HG.354/18.05.2017;OUG.68 din 06/11/2019"/>
    <s v="imobil"/>
    <s v="Lungime= Km;Suprafeţe= ha;CF= ;"/>
  </r>
  <r>
    <x v="361"/>
    <s v="8.04.04"/>
    <m/>
    <m/>
    <s v="DRUM CIOTOROGU"/>
    <s v="conform amenajamentelor silvice"/>
    <s v="CARAŞ-SEVERIN"/>
    <s v="-"/>
    <s v="Tara: România; Judet: CARAŞ-SEVERIN; -;   -; Nr: -;"/>
    <n v="1280"/>
    <n v="279876"/>
    <n v="11"/>
    <s v="in administrare"/>
    <s v="HG 982/1998;HG 1344/2011;OUG.1 din 04/01/2017;HG.354/18.05.2017;OUG.68 din 06/11/2019"/>
    <s v="imobil"/>
    <s v="Lungime= Km;Suprafeţe= ha;CF= ;"/>
  </r>
  <r>
    <x v="362"/>
    <s v="8.04.04"/>
    <m/>
    <m/>
    <s v="DAF PLESA VALEA MICA"/>
    <s v="conform amenajamentelor silvice"/>
    <s v="CARAŞ-SEVERIN"/>
    <s v="Oţelu Roşu"/>
    <s v="Tara: România; Judet: CARAŞ-SEVERIN;Orş Oţelu Roşu;   -; Nr: -;"/>
    <n v="1984"/>
    <n v="23419"/>
    <n v="11"/>
    <s v="in administrare"/>
    <s v="HG 982/1998;HG 1344/2011; HG 478/ 24-IUN-15;HG.478/24-IUN-15;OUG.1 din 04/01/2017;HG.354/18.05.2017;OUG.68 din 06/11/2019"/>
    <s v="imobil"/>
    <s v="Lungime=0,4 Km;Suprafeţe=0,14 ha;CF= ;"/>
  </r>
  <r>
    <x v="363"/>
    <s v="8.04.04"/>
    <m/>
    <m/>
    <s v="DAF CALOVA I-II"/>
    <s v="conform amenajamentelor silvice"/>
    <s v="CARAŞ-SEVERIN"/>
    <s v="Oţelu Roşu"/>
    <s v="Tara: România; Judet: CARAŞ-SEVERIN;Orş Oţelu Roşu;   -; Nr: -;"/>
    <n v="1971"/>
    <n v="59433"/>
    <n v="11"/>
    <s v="in administrare"/>
    <s v="HG 982/1998;HG 1344/2011; HG 478/ 24-IUN-15;HG.478/24-IUN-15;OUG.1 din 04/01/2017;HG.354/18.05.2017;OUG.68 din 06/11/2019"/>
    <s v="imobil"/>
    <s v="Lungime=6,2 Km;Suprafeţe=2,48 ha;CF= ;"/>
  </r>
  <r>
    <x v="364"/>
    <s v="8.04.04"/>
    <m/>
    <m/>
    <s v="DAF OHABA"/>
    <s v="conform amenajamentelor silvice"/>
    <s v="CARAŞ-SEVERIN"/>
    <s v="Oţelu Roşu"/>
    <s v="Tara: România; Judet: CARAŞ-SEVERIN;Orş Oţelu Roşu;   -; Nr: -;"/>
    <n v="1984"/>
    <n v="119801"/>
    <n v="11"/>
    <s v="in administrare"/>
    <s v="HG 982/1998;HG 1344/2011; HG 478/ 24-IUN-15;HG.478/24-IUN-15;OUG.1 din 04/01/2017;HG.354/18.05.2017;OUG.68 din 06/11/2019"/>
    <s v="imobil"/>
    <s v="Lungime=3,8 Km;Suprafeţe=1,33 ha;CF= ;"/>
  </r>
  <r>
    <x v="365"/>
    <s v="8.04.04"/>
    <m/>
    <m/>
    <s v="DRUM GOLICIOR 2"/>
    <s v="conform amenajamentelor silvice"/>
    <s v="CARAŞ-SEVERIN"/>
    <s v="-"/>
    <s v="Tara: România; Judet: CARAŞ-SEVERIN; -;   -; Nr: -;"/>
    <n v="1290"/>
    <n v="4299"/>
    <n v="11"/>
    <s v="in administrare"/>
    <s v="HG 982/1998;HG 1344/2011;OUG.1 din 04/01/2017;HG.354/18.05.2017;OUG.68 din 06/11/2019"/>
    <s v="imobil"/>
    <s v="Lungime= Km;Suprafeţe= ha;CF= ;"/>
  </r>
  <r>
    <x v="366"/>
    <s v="8.04.04"/>
    <m/>
    <m/>
    <s v="DRUM CERNETU MIC"/>
    <s v="conform amenajamentelor silvice"/>
    <s v="CARAŞ-SEVERIN"/>
    <s v="-"/>
    <s v="Tara: România; Judet: CARAŞ-SEVERIN; -;   -; Nr: -;"/>
    <n v="1282"/>
    <n v="40748"/>
    <n v="11"/>
    <s v="in administrare"/>
    <s v="HG 982/1998;HG 1344/2011;OUG.1 din 04/01/2017;HG.354/18.05.2017;OUG.68 din 06/11/2019"/>
    <s v="imobil"/>
    <s v="Lungime= Km;Suprafeţe= ha;CF= ;"/>
  </r>
  <r>
    <x v="367"/>
    <s v="8.04.04"/>
    <m/>
    <m/>
    <s v="DRUM JUPA"/>
    <s v="conform amenajamentelor silvice"/>
    <s v="CARAŞ-SEVERIN"/>
    <s v="-"/>
    <s v="Tara: România; Judet: CARAŞ-SEVERIN; -;   -; Nr: -;"/>
    <n v="1282"/>
    <n v="20991"/>
    <n v="11"/>
    <s v="in administrare"/>
    <s v="HG 982/1998;HG 1344/2011;OUG.1 din 04/01/2017;HG.354/18.05.2017;OUG.68 din 06/11/2019"/>
    <s v="imobil"/>
    <s v="Lungime= Km;Suprafeţe= ha;CF= ;"/>
  </r>
  <r>
    <x v="368"/>
    <s v="8.04.04"/>
    <m/>
    <m/>
    <s v="DRUM BAURICEA"/>
    <s v="conform amenajamentelor silvice"/>
    <s v="CARAŞ-SEVERIN"/>
    <s v="-"/>
    <s v="Tara: România; Judet: CARAŞ-SEVERIN; -;   -; Nr: -;"/>
    <n v="1271"/>
    <n v="17228"/>
    <n v="11"/>
    <s v="in administrare"/>
    <s v="HG 982/1998;HG 1344/2011;OUG.1 din 04/01/2017;HG.354/18.05.2017;OUG.68 din 06/11/2019"/>
    <s v="imobil"/>
    <s v="Lungime= Km;Suprafeţe= ha;CF= ;"/>
  </r>
  <r>
    <x v="369"/>
    <s v="8.04.04"/>
    <m/>
    <m/>
    <s v="DRUM PIRIUL BABEI"/>
    <s v="conform amenajamentelor silvice"/>
    <s v="CARAŞ-SEVERIN"/>
    <s v="-"/>
    <s v="Tara: România; Judet: CARAŞ-SEVERIN; -;   -; Nr: -;"/>
    <n v="1286"/>
    <n v="44411"/>
    <n v="11"/>
    <s v="in administrare"/>
    <s v="HG 982/1998;HG 1344/2011;OUG.1 din 04/01/2017;HG.354/18.05.2017;OUG.68 din 06/11/2019"/>
    <s v="imobil"/>
    <s v="Lungime= Km;Suprafeţe= ha;CF= ;"/>
  </r>
  <r>
    <x v="370"/>
    <s v="8.04.04"/>
    <m/>
    <m/>
    <s v="DAF COITA MARTINU"/>
    <s v="conform amenajamentelor silvice"/>
    <s v="BUZĂU"/>
    <s v="-"/>
    <s v="Tara: România; Judet: BUZĂU; -;   -; Nr: -;"/>
    <n v="1981"/>
    <n v="94354"/>
    <n v="10"/>
    <s v="in administrare"/>
    <s v="HG 982/1998;HG 1344/2011;OUG.1 din 04/01/2017;HG.354/18.05.2017;OUG.68 din 06/11/2019"/>
    <s v="imobil"/>
    <s v="Lungime= Km;Suprafeţe= ha;CF= ;"/>
  </r>
  <r>
    <x v="371"/>
    <s v="8.04.04"/>
    <m/>
    <m/>
    <s v="DAF LUNCA CU FLORI II"/>
    <s v="conform amenajamentelor silvice"/>
    <s v="BUZĂU"/>
    <s v="-"/>
    <s v="Tara: România; Judet: BUZĂU; -;   -; Nr: -;"/>
    <n v="1982"/>
    <n v="91857"/>
    <n v="10"/>
    <s v="in administrare"/>
    <s v="HG 982/1998;HG 1344/2011;OUG.1 din 04/01/2017;HG.354/18.05.2017;OUG.68 din 06/11/2019"/>
    <s v="imobil"/>
    <s v="Lungime= Km;Suprafeţe= ha;CF= ;"/>
  </r>
  <r>
    <x v="372"/>
    <s v="8.04.04"/>
    <m/>
    <m/>
    <s v="DAF FINTINITA"/>
    <s v="conform amenajamentelor silvice"/>
    <s v="BUZĂU"/>
    <s v="-"/>
    <s v="Tara: România; Judet: BUZĂU; -;   -; Nr: -;"/>
    <n v="1979"/>
    <n v="12680"/>
    <n v="10"/>
    <s v="in administrare"/>
    <s v="HG 982/1998;HG 1344/2011;OUG.1 din 04/01/2017;HG.354/18.05.2017;OUG.68 din 06/11/2019"/>
    <s v="imobil"/>
    <s v="Lungime= Km;Suprafeţe= ha;CF= ;"/>
  </r>
  <r>
    <x v="373"/>
    <s v="8.04.04"/>
    <m/>
    <m/>
    <s v="DAF SLANIC AXIAL"/>
    <s v="conform amenajamentelor silvice"/>
    <s v="BUZĂU"/>
    <s v="-"/>
    <s v="Tara: România; Judet: BUZĂU; -;   -; Nr: -;"/>
    <n v="1977"/>
    <n v="1178100"/>
    <n v="10"/>
    <s v="in administrare"/>
    <s v="HG 982/1998;HG 1344/2011;OUG.1 din 04/01/2017;OUG.68 din 06/11/2019"/>
    <s v="imobil"/>
    <s v="drum forestier"/>
  </r>
  <r>
    <x v="374"/>
    <s v="8.04.04"/>
    <m/>
    <m/>
    <s v="DAF MACESU JGHEAB I"/>
    <s v="conform amenajamentelor silvice"/>
    <s v="BUZĂU"/>
    <s v="-"/>
    <s v="Tara: România; Judet: BUZĂU; -;   -; Nr: -;"/>
    <n v="1977"/>
    <n v="277290"/>
    <n v="10"/>
    <s v="in administrare"/>
    <s v="HG 982/1998;HG 1344/2011;OUG.1 din 04/01/2017;OUG.68 din 06/11/2019"/>
    <s v="imobil"/>
    <s v="drum forestier"/>
  </r>
  <r>
    <x v="375"/>
    <s v="8.04.04"/>
    <m/>
    <m/>
    <s v="DAF LIMPEDEA P"/>
    <s v="conform amenajamentelor silvice"/>
    <s v="BUZĂU"/>
    <s v="-"/>
    <s v="Tara: România; Judet: BUZĂU; -;   -; Nr: -;"/>
    <n v="1985"/>
    <n v="1066239"/>
    <n v="10"/>
    <s v="in administrare"/>
    <s v="HG 982/1998;;OUG.1 din 04/01/2017;HG.354/18.05.2017;OUG.68 din 06/11/2019"/>
    <s v="imobil"/>
    <s v="Lungime= Km;Suprafeţe= ha;CF= ;"/>
  </r>
  <r>
    <x v="376"/>
    <s v="8.04.04"/>
    <m/>
    <m/>
    <s v="DAF IZVORU BOULUI"/>
    <s v="conform amenajamentelor silvice"/>
    <s v="BUZĂU"/>
    <s v="-"/>
    <s v="Tara: România; Judet: BUZĂU; -;   -; Nr: -;"/>
    <n v="1974"/>
    <n v="136740"/>
    <n v="10"/>
    <s v="in administrare"/>
    <s v="HG 982/1998;HG 1344/2011;OUG.1 din 04/01/2017;OUG.68 din 06/11/2019"/>
    <s v="imobil"/>
    <s v="drum forestier"/>
  </r>
  <r>
    <x v="377"/>
    <s v="8.04.04"/>
    <m/>
    <m/>
    <s v="DAF PIRIUL SOCILOR_x000a_"/>
    <s v="conform amenajamentelor silvice"/>
    <s v="BUZĂU"/>
    <s v="-"/>
    <s v="Tara: România; Judet: BUZĂU; -;   -; Nr: -;"/>
    <n v="1982"/>
    <n v="65764"/>
    <n v="10"/>
    <s v="in administrare"/>
    <s v="HG 982/1998;;OUG.1 din 04/01/2017;HG.354/18.05.2017;OUG.68 din 06/11/2019"/>
    <s v="imobil"/>
    <s v="Lungime= Km;Suprafeţe= ha;CF= ;"/>
  </r>
  <r>
    <x v="378"/>
    <s v="8.04.04"/>
    <m/>
    <m/>
    <s v="CIUTA PIRIUL RECE"/>
    <s v="conform amenajamentelor silvice"/>
    <s v="BUZĂU"/>
    <s v="-"/>
    <s v="Tara: România; Judet: BUZĂU; -;   -; Nr: -;"/>
    <n v="1985"/>
    <n v="113828"/>
    <n v="10"/>
    <s v="in administrare"/>
    <s v="HG 982/1998;;OUG.1 din 04/01/2017;HG.354/18.05.2017;OUG.68 din 06/11/2019"/>
    <s v="imobil"/>
    <s v="Lungime= Km;Suprafeţe= ha;CF= ;"/>
  </r>
  <r>
    <x v="379"/>
    <s v="8.04.04"/>
    <m/>
    <m/>
    <s v="DAF PIRIUL GRECULUI"/>
    <s v="conform amenajamentelor silvice"/>
    <s v="BUZĂU"/>
    <s v="-"/>
    <s v="Tara: România; Judet: BUZĂU; -;   -; Nr: -;"/>
    <n v="1993"/>
    <n v="23104"/>
    <n v="10"/>
    <s v="in administrare"/>
    <s v="HG 982/1998;HG 1344/2011;OUG.1 din 04/01/2017;HG.354/18.05.2017;OUG.68 din 06/11/2019"/>
    <s v="imobil"/>
    <s v="Lungime= Km;Suprafeţe= ha;CF= ;"/>
  </r>
  <r>
    <x v="380"/>
    <s v="8.30.01"/>
    <m/>
    <m/>
    <s v="CORECTARE TORENŢI"/>
    <s v="conform amenajamentelor silvice"/>
    <s v="BUZĂU"/>
    <s v="-"/>
    <s v="Tara: România; Judet: BUZĂU; -;   -; Nr: -;"/>
    <n v="1975"/>
    <n v="253"/>
    <n v="10"/>
    <s v="in administrare"/>
    <s v="HG 982/1998;HG 1344/2011;OUG.1 din 04/01/2017;HG.354/18.05.2017;OUG.68 din 06/11/2019;HG.846/08.10.2020"/>
    <s v="imobil"/>
    <s v="Lungime albie corectată/consolidată=0,2 km;"/>
  </r>
  <r>
    <x v="381"/>
    <s v="8.04.04"/>
    <m/>
    <m/>
    <s v="DAF PR.MARE"/>
    <s v="conform amenajamentelor silvice"/>
    <s v="BUZĂU"/>
    <s v="-"/>
    <s v="Tara: România; Judet: BUZĂU; -;   -; Nr: -;"/>
    <n v="1970"/>
    <n v="373945"/>
    <n v="10"/>
    <s v="in administrare"/>
    <s v="HG 982/1998;;OUG.1 din 04/01/2017;HG.354/18.05.2017;OUG.68 din 06/11/2019"/>
    <s v="imobil"/>
    <s v="Lungime= Km;Suprafeţe= ha;CF= ;"/>
  </r>
  <r>
    <x v="382"/>
    <s v="8.04.04"/>
    <m/>
    <m/>
    <s v="DAF TITILELELE"/>
    <s v="conform amenajamentelor silvice"/>
    <s v="BUZĂU"/>
    <s v="-"/>
    <s v="Tara: România; Judet: BUZĂU; -;   -; Nr: -;"/>
    <n v="1966"/>
    <n v="143012"/>
    <n v="10"/>
    <s v="in administrare"/>
    <s v="HG 982/1998;;OUG.1 din 04/01/2017;HG.354/18.05.2017;OUG.68 din 06/11/2019"/>
    <s v="imobil"/>
    <s v="Lungime= Km;Suprafeţe= ha;CF= ;"/>
  </r>
  <r>
    <x v="383"/>
    <s v="8.04.04"/>
    <m/>
    <m/>
    <s v="DAF V.SEACA TISAU"/>
    <s v="conform amenajamentelor silvice"/>
    <s v="BUZĂU"/>
    <s v="-"/>
    <s v="Tara: România; Judet: BUZĂU; -;   -; Nr: -;"/>
    <n v="1993"/>
    <n v="27874"/>
    <n v="10"/>
    <s v="in administrare"/>
    <s v="HG 982/1998;HG 1344/2011;OUG.1 din 04/01/2017;HG.354/18.05.2017;OUG.68 din 06/11/2019"/>
    <s v="imobil"/>
    <s v="Lungime= Km;Suprafeţe= ha;CF= ;"/>
  </r>
  <r>
    <x v="384"/>
    <s v="8.04.04"/>
    <m/>
    <m/>
    <s v="DAF MIRIOARA"/>
    <s v="conform amenajamentelor silvice"/>
    <s v="BUZĂU"/>
    <s v="-"/>
    <s v="Tara: România; Judet: BUZĂU; -;   -; Nr: -;"/>
    <n v="1993"/>
    <n v="14343"/>
    <n v="10"/>
    <s v="in administrare"/>
    <s v="HG 982/1998;HG 1344/2011;OUG.1 din 04/01/2017;HG.354/18.05.2017;OUG.68 din 06/11/2019"/>
    <s v="imobil"/>
    <s v="Lungime= Km;Suprafeţe= ha;CF= ;"/>
  </r>
  <r>
    <x v="385"/>
    <s v="8.04.04"/>
    <m/>
    <m/>
    <s v="DAF MIEREA MARE"/>
    <s v="conform amenajamentelor silvice"/>
    <s v="BUZĂU"/>
    <s v="-"/>
    <s v="Tara: România; Judet: BUZĂU; -;   -; Nr: -;"/>
    <n v="1993"/>
    <n v="121328"/>
    <n v="10"/>
    <s v="in administrare"/>
    <s v="HG 982/1998;HG 1344/2011;OUG.1 din 04/01/2017;HG.354/18.05.2017;OUG.68 din 06/11/2019"/>
    <s v="imobil"/>
    <s v="Lungime= Km;Suprafeţe= ha;CF= ;"/>
  </r>
  <r>
    <x v="386"/>
    <s v="8.04.04"/>
    <m/>
    <m/>
    <s v="DAF ARMEANCA"/>
    <s v="conform amenajamentelor silvice"/>
    <s v="BUZĂU"/>
    <s v="-"/>
    <s v="Tara: România; Judet: BUZĂU; -;   -; Nr: -;"/>
    <n v="1993"/>
    <n v="288512"/>
    <n v="10"/>
    <s v="in administrare"/>
    <s v="HG 982/1998;HG 1344/2011;OUG.1 din 04/01/2017;HG.354/18.05.2017;OUG.68 din 06/11/2019"/>
    <s v="imobil"/>
    <s v="Lungime= Km;Suprafeţe= ha;CF= ;"/>
  </r>
  <r>
    <x v="387"/>
    <s v="8.04.04"/>
    <m/>
    <m/>
    <s v="DAF SALCIA"/>
    <s v="conform amenajamentelor silvice"/>
    <s v="BUZĂU"/>
    <s v="-"/>
    <s v="Tara: România; Judet: BUZĂU; -;   -; Nr: -;"/>
    <n v="1993"/>
    <n v="104634"/>
    <n v="10"/>
    <s v="in administrare"/>
    <s v="HG 982/1998;HG 1344/2011;OUG.1 din 04/01/2017;OUG.68 din 06/11/2019"/>
    <s v="imobil"/>
    <s v="drum forestier"/>
  </r>
  <r>
    <x v="388"/>
    <s v="8.04.04"/>
    <m/>
    <m/>
    <s v="DAF LEICULESTI"/>
    <s v="conform amenajamentelor silvice"/>
    <s v="BUZĂU"/>
    <s v="-"/>
    <s v="Tara: România; Judet: BUZĂU; -;   -; Nr: -;"/>
    <n v="1993"/>
    <n v="2556"/>
    <n v="10"/>
    <s v="in administrare"/>
    <s v="HG 982/1998;HG 1344/2011;OUG.1 din 04/01/2017;HG.354/18.05.2017;OUG.68 din 06/11/2019"/>
    <s v="imobil"/>
    <s v="Lungime= Km;Suprafeţe= ha;CF= ;"/>
  </r>
  <r>
    <x v="389"/>
    <s v="8.04.04"/>
    <m/>
    <m/>
    <s v="DAF CHEIA"/>
    <s v="conform amenajamentelor silvice"/>
    <s v="BUZĂU"/>
    <s v="-"/>
    <s v="Tara: România; Judet: BUZĂU; -;   -; Nr: -;"/>
    <n v="1993"/>
    <n v="14889"/>
    <n v="10"/>
    <s v="in administrare"/>
    <s v="HG 982/1998;HG 1344/2011;OUG.1 din 04/01/2017;HG.354/18.05.2017;OUG.68 din 06/11/2019"/>
    <s v="imobil"/>
    <s v="Lungime= Km;Suprafeţe= ha;CF= ;"/>
  </r>
  <r>
    <x v="390"/>
    <s v="8.04.04"/>
    <m/>
    <m/>
    <s v="DRUM AUTO FORESTIER-TITIMOIU PRELUNGIRE"/>
    <s v="conform amenajamentelor silvice"/>
    <s v="BUZĂU"/>
    <s v="-"/>
    <s v="Tara: România; Judet: BUZĂU; -;   -; Nr: -;"/>
    <n v="1984"/>
    <n v="143183"/>
    <n v="10"/>
    <s v="in administrare"/>
    <s v="HG 982/1998;;OUG.1 din 04/01/2017;HG.354/18.05.2017;OUG.68 din 06/11/2019"/>
    <s v="imobil"/>
    <s v="Lungime= Km;Suprafeţe= ha;CF= ;"/>
  </r>
  <r>
    <x v="391"/>
    <s v="8.04.04"/>
    <m/>
    <m/>
    <s v="DRUM AUTO FORESTIER -HARTAGELU"/>
    <s v="conform amenajamentelor silvice"/>
    <s v="BUZĂU"/>
    <s v="-"/>
    <s v="Tara: România; Judet: BUZĂU; -;   -; Nr: -;"/>
    <n v="1978"/>
    <n v="21446"/>
    <n v="10"/>
    <s v="in administrare"/>
    <s v="HG 982/1998;;OUG.1 din 04/01/2017;HG.354/18.05.2017;OUG.68 din 06/11/2019"/>
    <s v="imobil"/>
    <s v="Lungime= Km;Suprafeţe= ha;CF= ;"/>
  </r>
  <r>
    <x v="392"/>
    <s v="8.04.04"/>
    <m/>
    <m/>
    <s v="DRUM AUTO FORESTIER-CEAPA"/>
    <s v="conform amenajamentelor silvice"/>
    <s v="BUZĂU"/>
    <s v="-"/>
    <s v="Tara: România; Judet: BUZĂU; -;   -; Nr: -;"/>
    <n v="1965"/>
    <n v="882781"/>
    <n v="10"/>
    <s v="in administrare"/>
    <s v="HG 982/1998;HG 1344/2011;OUG.1 din 04/01/2017;HG.354/18.05.2017;OUG.68 din 06/11/2019"/>
    <s v="imobil"/>
    <s v="Lungime= Km;Suprafeţe= ha;CF= ;"/>
  </r>
  <r>
    <x v="393"/>
    <s v="8.04.04"/>
    <m/>
    <m/>
    <s v="DAF HARTAGU I"/>
    <s v="conform amenajamentelor silvice"/>
    <s v="BUZĂU"/>
    <s v="-"/>
    <s v="Tara: România; Judet: BUZĂU; -;   -; Nr: -;"/>
    <n v="1970"/>
    <n v="796458"/>
    <n v="10"/>
    <s v="in administrare"/>
    <s v="HG 982/1998;; HG 478/ 24-IUN-15;HG.478/24-IUN-15;OUG.1 din 04/01/2017;HG.354/18.05.2017;OUG.68 din 06/11/2019"/>
    <s v="imobil"/>
    <s v="Lungime= Km;Suprafeţe= ha;CF= ;"/>
  </r>
  <r>
    <x v="394"/>
    <s v="8.04.04"/>
    <m/>
    <m/>
    <s v="DAF HARTAGU II"/>
    <s v="conform amenajamentelor silvice"/>
    <s v="BUZĂU"/>
    <s v="-"/>
    <s v="Tara: România; Judet: BUZĂU; -;   -; Nr: -;"/>
    <n v="1971"/>
    <n v="45443"/>
    <n v="10"/>
    <s v="in administrare"/>
    <s v="HG 982/1998;; HG 478/ 24-IUN-15;HG.478/24-IUN-15;OUG.1 din 04/01/2017;HG.354/18.05.2017;OUG.68 din 06/11/2019"/>
    <s v="imobil"/>
    <s v="Lungime= Km;Suprafeţe= ha;CF= ;"/>
  </r>
  <r>
    <x v="395"/>
    <s v="8.04.04"/>
    <m/>
    <m/>
    <s v="DRUM AUTO FORESTIER TITIMOIU"/>
    <s v="conform amenajamentelor silvice"/>
    <s v="BUZĂU"/>
    <s v="-"/>
    <s v="Tara: România; Judet: BUZĂU; -;   -; Nr: -;"/>
    <n v="1981"/>
    <n v="106853"/>
    <n v="10"/>
    <s v="in administrare"/>
    <s v="HG 982/1998;;OUG.1 din 04/01/2017;HG.354/18.05.2017;OUG.68 din 06/11/2019"/>
    <s v="imobil"/>
    <s v="Lungime= Km;Suprafeţe= ha;CF= ;"/>
  </r>
  <r>
    <x v="396"/>
    <s v="8.04.04"/>
    <m/>
    <m/>
    <s v="DRUM AUTO FORESTIER-BONTU"/>
    <s v="conform amenajamentelor silvice"/>
    <s v="BUZĂU"/>
    <s v="-"/>
    <s v="Tara: România; Judet: BUZĂU; -;   -; Nr: -;"/>
    <n v="1961"/>
    <n v="3834"/>
    <n v="10"/>
    <s v="in administrare"/>
    <s v="HG 982/1998;;OUG.1 din 04/01/2017;HG.354/18.05.2017;OUG.68 din 06/11/2019"/>
    <s v="imobil"/>
    <s v="Lungime= Km;Suprafeţe= ha;CF= ;"/>
  </r>
  <r>
    <x v="397"/>
    <s v="8.30.01"/>
    <m/>
    <m/>
    <s v="BARAJE FIXE - MREAJA"/>
    <s v="conform amenajamentelor silvice"/>
    <s v="BUZĂU"/>
    <s v="-"/>
    <s v="Tara: România; Judet: BUZĂU; -;   -; Nr: -;"/>
    <n v="1987"/>
    <n v="4340"/>
    <n v="10"/>
    <s v="in administrare"/>
    <s v="HG 982/1998;;OUG.1 din 04/01/2017;HG.354/18.05.2017;OUG.68 din 06/11/2019;HG.846/08.10.2020"/>
    <s v="imobil"/>
    <s v="Lungime albie corectată/consolidată=1 km;"/>
  </r>
  <r>
    <x v="398"/>
    <s v="8.30.01"/>
    <m/>
    <m/>
    <s v="BARAJE FIXE - GIURCA"/>
    <s v="conform amenajamentelor silvice"/>
    <s v="BUZĂU"/>
    <s v="-"/>
    <s v="Tara: România; Judet: BUZĂU; -;   -; Nr: -;"/>
    <n v="1996"/>
    <n v="180579"/>
    <n v="10"/>
    <s v="in administrare"/>
    <s v="HG 982/1998;;OUG.1 din 04/01/2017;HG.354/18.05.2017;OUG.68 din 06/11/2019;HG.846/08.10.2020"/>
    <s v="imobil"/>
    <s v="Lungime albie corectată/consolidată=1,2 km;"/>
  </r>
  <r>
    <x v="399"/>
    <s v="8.04.04"/>
    <m/>
    <m/>
    <s v="DRUM AUTO FORESTIER STEARPA"/>
    <s v="conform amenajamentelor silvice"/>
    <s v="BUZĂU"/>
    <s v="-"/>
    <s v="Tara: România; Judet: BUZĂU; -;   -; Nr: -;"/>
    <n v="1980"/>
    <n v="143569"/>
    <n v="10"/>
    <s v="in administrare"/>
    <s v="HG 982/1998;;OUG.1 din 04/01/2017;HG.354/18.05.2017;OUG.68 din 06/11/2019"/>
    <s v="imobil"/>
    <s v="Lungime= Km;Suprafeţe= ha;CF= ;"/>
  </r>
  <r>
    <x v="400"/>
    <s v="8.30.01"/>
    <m/>
    <m/>
    <s v="CT MUSCELUSA"/>
    <s v="conform amenajamentelor silvice"/>
    <s v="BUZĂU"/>
    <s v="-"/>
    <s v="Tara: România; Judet: BUZĂU; -;   -; Nr: -;"/>
    <n v="1964"/>
    <n v="7252"/>
    <n v="10"/>
    <s v="in administrare"/>
    <s v="HG 982/1998;HG 1344/2011;OUG.1 din 04/01/2017;HG.354/18.05.2017;OUG.68 din 06/11/2019;HG.846/08.10.2020"/>
    <s v="imobil"/>
    <s v="Lungime albie corectată/consolidată=0,7 km;"/>
  </r>
  <r>
    <x v="401"/>
    <s v="8.30.01"/>
    <m/>
    <m/>
    <s v="BARAJE FIXE GIURCA MARE"/>
    <s v="conform amenajamentelor silvice"/>
    <s v="BUZĂU"/>
    <s v="-"/>
    <s v="Tara: România; Judet: BUZĂU; -;   -; Nr: -;"/>
    <n v="1963"/>
    <n v="724"/>
    <n v="10"/>
    <s v="in administrare"/>
    <s v="HG 982/1998;;OUG.1 din 04/01/2017;HG.354/18.05.2017;OUG.68 din 06/11/2019;HG.846/08.10.2020"/>
    <s v="imobil"/>
    <s v="Lungime albie corectată/consolidată=1,2 km;"/>
  </r>
  <r>
    <x v="402"/>
    <s v="8.30.01"/>
    <m/>
    <m/>
    <s v="BARAJE FIXE - PÂRÂUL FIERARULUI"/>
    <s v="conform amenajamentelor silvice"/>
    <s v="BUZĂU"/>
    <s v="-"/>
    <s v="Tara: România; Judet: BUZĂU; -;   -; Nr: -;"/>
    <n v="1988"/>
    <n v="2867"/>
    <n v="10"/>
    <s v="in administrare"/>
    <s v="HG 982/1998;;OUG.1 din 04/01/2017;HG.354/18.05.2017;OUG.68 din 06/11/2019;HG.846/08.10.2020"/>
    <s v="imobil"/>
    <s v="Lungime albie corectată/consolidată=0,5 km;"/>
  </r>
  <r>
    <x v="403"/>
    <s v="8.30.01"/>
    <m/>
    <m/>
    <s v="CT VINETISU"/>
    <s v="conform amenajamentelor silvice"/>
    <s v="BUZĂU"/>
    <s v="-"/>
    <s v="Tara: România; Judet: BUZĂU; -;   -; Nr: -;"/>
    <n v="1960"/>
    <n v="13645"/>
    <n v="10"/>
    <s v="in administrare"/>
    <s v="HG 982/1998;HG 1344/2011;OUG.1 din 04/01/2017;HG.354/18.05.2017;OUG.68 din 06/11/2019;HG.846/08.10.2020"/>
    <s v="imobil"/>
    <s v="Lungime albie corectată/consolidată=0,65 km;"/>
  </r>
  <r>
    <x v="404"/>
    <s v="8.04.04"/>
    <m/>
    <m/>
    <s v="DAF GROSETU MIC"/>
    <s v="conform amenajamentelor silvice"/>
    <s v="BUZĂU"/>
    <s v="-"/>
    <s v="Tara: România; Judet: BUZĂU; -;   -; Nr: -;"/>
    <n v="1984"/>
    <n v="736527"/>
    <n v="10"/>
    <s v="in administrare"/>
    <s v="HG 982/1998;HG 1344/2011;OUG.1 din 04/01/2017;HG.354/18.05.2017;OUG.68 din 06/11/2019"/>
    <s v="imobil"/>
    <s v="Lungime= Km;Suprafeţe= ha;CF= ;"/>
  </r>
  <r>
    <x v="405"/>
    <s v="8.04.04"/>
    <m/>
    <m/>
    <s v="POD PESTE CERNATU"/>
    <s v="conform amenajamentelor silvice"/>
    <s v="BUZĂU"/>
    <s v="-"/>
    <s v="Tara: România; Judet: BUZĂU; -;   -; Nr: -;"/>
    <n v="1985"/>
    <n v="126228"/>
    <n v="10"/>
    <s v="in administrare"/>
    <s v="HG 982/1998;HG 1344/2011;OUG.1 din 04/01/2017;HG.354/18.05.2017;OUG.68 din 06/11/2019"/>
    <s v="imobil"/>
    <s v="Lungime= Km;Suprafeţe= ha;CF= ;"/>
  </r>
  <r>
    <x v="406"/>
    <s v="8.04.04"/>
    <m/>
    <m/>
    <s v="POD MILEA II"/>
    <s v="conform amenajamentelor silvice"/>
    <s v="BUZĂU"/>
    <s v="-"/>
    <s v="Tara: România; Judet: BUZĂU; -;   -; Nr: -;"/>
    <n v="1985"/>
    <n v="1226097"/>
    <n v="10"/>
    <s v="in administrare"/>
    <s v="HG 982/1998;HG 1344/2011;OUG.1 din 04/01/2017;HG.354/18.05.2017;OUG.68 din 06/11/2019"/>
    <s v="imobil"/>
    <s v="Lungime= Km;Suprafeţe= ha;CF= ;"/>
  </r>
  <r>
    <x v="407"/>
    <s v="8.30._"/>
    <m/>
    <m/>
    <s v="CT TEGA"/>
    <s v="conform amenajamentelor silvice"/>
    <s v="BUZĂU"/>
    <s v="-"/>
    <s v="Tara: România; Judet: BUZĂU; -;   -; Nr: -;"/>
    <n v="1964"/>
    <n v="533"/>
    <n v="10"/>
    <s v="in administrare"/>
    <s v="HG 982/1998;HG 1344/2011; HG 478/ 24-IUN-15;HG.478/24-IUN-15;OUG.1 din 04/01/2017;OUG.68 din 06/11/2019"/>
    <s v="imobil"/>
    <s v="Denumire=lucrare corectare torenti ;"/>
  </r>
  <r>
    <x v="408"/>
    <s v="8.04.04"/>
    <m/>
    <m/>
    <s v="DAF CASOCA LUNGA I"/>
    <s v="conform amenajamentelor silvice"/>
    <s v="BUZĂU"/>
    <s v="-"/>
    <s v="Tara: România; Judet: BUZĂU; -;   -; Nr: -;"/>
    <n v="1979"/>
    <n v="153282"/>
    <n v="10"/>
    <s v="in administrare"/>
    <s v="HG 982/1998;HG 1344/2011;OUG.1 din 04/01/2017;HG.354/18.05.2017;OUG.68 din 06/11/2019"/>
    <s v="imobil"/>
    <s v="Lungime= Km;Suprafeţe= ha;CF= ;"/>
  </r>
  <r>
    <x v="409"/>
    <s v="8.04.04"/>
    <m/>
    <m/>
    <s v="DAF MAGHERA"/>
    <s v="conform amenajamentelor silvice"/>
    <s v="BUZĂU"/>
    <s v="-"/>
    <s v="Tara: România; Judet: BUZĂU; -;   -; Nr: -;"/>
    <n v="1984"/>
    <n v="363660"/>
    <n v="10"/>
    <s v="in administrare"/>
    <s v="HG 982/1998;HG 1344/2011;OUG.1 din 04/01/2017;HG.354/18.05.2017;OUG.68 din 06/11/2019"/>
    <s v="imobil"/>
    <s v="Lungime= Km;Suprafeţe= ha;CF= ;"/>
  </r>
  <r>
    <x v="410"/>
    <s v="8.04.04"/>
    <m/>
    <m/>
    <s v="DAF PRUNCEA PRELUNGIRE"/>
    <s v="conform amenajamentelor silvice"/>
    <s v="BUZĂU"/>
    <s v="-"/>
    <s v="Tara: România; Judet: BUZĂU; -;   -; Nr: -;"/>
    <n v="1984"/>
    <n v="371314"/>
    <n v="10"/>
    <s v="in administrare"/>
    <s v="HG 982/1998;HG 1344/2011;OUG.1 din 04/01/2017;HG.354/18.05.2017;OUG.68 din 06/11/2019"/>
    <s v="imobil"/>
    <s v="Lungime= Km;Suprafeţe= ha;CF= ;"/>
  </r>
  <r>
    <x v="411"/>
    <s v="8.04.04"/>
    <m/>
    <m/>
    <s v="DAF VARLAM CERNATU"/>
    <s v="conform amenajamentelor silvice"/>
    <s v="BUZĂU"/>
    <s v="-"/>
    <s v="Tara: România; Judet: BUZĂU; -;   -; Nr: -;"/>
    <n v="1970"/>
    <n v="1146165"/>
    <n v="10"/>
    <s v="in administrare"/>
    <s v="HG 982/1998;HG 1344/2011;OUG.1 din 04/01/2017;HG.354/18.05.2017;OUG.68 din 06/11/2019"/>
    <s v="imobil"/>
    <s v="Lungime= Km;Suprafeţe= ha;CF= ;"/>
  </r>
  <r>
    <x v="412"/>
    <s v="8.04.04"/>
    <m/>
    <m/>
    <s v="DAF PR.SCOC"/>
    <s v="conform amenajamentelor silvice"/>
    <s v="BUZĂU"/>
    <s v="-"/>
    <s v="Tara: România; Judet: BUZĂU; -;   -; Nr: -;"/>
    <n v="1982"/>
    <n v="362770"/>
    <n v="10"/>
    <s v="in administrare"/>
    <s v="HG 982/1998;HG 1344/2011;OUG.1 din 04/01/2017;HG.354/18.05.2017;OUG.68 din 06/11/2019"/>
    <s v="imobil"/>
    <s v="Lungime= Km;Suprafeţe= ha;CF= ;"/>
  </r>
  <r>
    <x v="413"/>
    <s v="8.04.04"/>
    <m/>
    <m/>
    <s v="DAF PALTIS CASOCA"/>
    <s v="conform amenajamentelor silvice"/>
    <s v="BUZĂU"/>
    <s v="-"/>
    <s v="Tara: România; Judet: BUZĂU; -;   -; Nr: -;"/>
    <n v="1970"/>
    <n v="364766"/>
    <n v="10"/>
    <s v="in administrare"/>
    <s v="HG 982/1998;HG 1344/2011;OUG.1 din 04/01/2017;HG.354/18.05.2017;OUG.68 din 06/11/2019"/>
    <s v="imobil"/>
    <s v="Lungime= Km;Suprafeţe= ha;CF= ;"/>
  </r>
  <r>
    <x v="414"/>
    <s v="8.04.04"/>
    <m/>
    <m/>
    <s v="DAF BALESCUTU"/>
    <s v="conform amenajamentelor silvice"/>
    <s v="BUZĂU"/>
    <s v="-"/>
    <s v="Tara: România; Judet: BUZĂU; -;   -; Nr: -;"/>
    <n v="1968"/>
    <n v="127008"/>
    <n v="10"/>
    <s v="in administrare"/>
    <s v="HG 982/1998;HG 1344/2011;OUG.1 din 04/01/2017;HG.354/18.05.2017;OUG.68 din 06/11/2019"/>
    <s v="imobil"/>
    <s v="Lungime= Km;Suprafeţe= ha;CF= ;"/>
  </r>
  <r>
    <x v="415"/>
    <s v="8.04.04"/>
    <m/>
    <m/>
    <s v="DAF IZVORUL BOULUI"/>
    <s v="conform amenajamentelor silvice"/>
    <s v="BUZĂU"/>
    <s v="-"/>
    <s v="Tara: România; Judet: BUZĂU; -;   -; Nr: -;"/>
    <n v="1968"/>
    <n v="45869"/>
    <n v="10"/>
    <s v="in administrare"/>
    <s v="HG 982/1998;HG 1344/2011;OUG.1 din 04/01/2017;HG.354/18.05.2017;OUG.68 din 06/11/2019"/>
    <s v="imobil"/>
    <s v="Lungime= Km;Suprafeţe= ha;CF= ;"/>
  </r>
  <r>
    <x v="416"/>
    <s v="8.04.04"/>
    <m/>
    <m/>
    <s v="POD BREBU"/>
    <s v="conform amenajamentelor silvice"/>
    <s v="BUZĂU"/>
    <s v="-"/>
    <s v="Tara: România; Judet: BUZĂU; -;   -; Nr: -;"/>
    <n v="1964"/>
    <n v="55447"/>
    <n v="10"/>
    <s v="in administrare"/>
    <s v="HG 982/1998;HG 1344/2011;OUG.1 din 04/01/2017;HG.354/18.05.2017;OUG.68 din 06/11/2019"/>
    <s v="imobil"/>
    <s v="Lungime= Km;Suprafeţe= ha;CF= ;"/>
  </r>
  <r>
    <x v="417"/>
    <s v="8.30.01"/>
    <m/>
    <m/>
    <s v="CT MUSA"/>
    <s v="conform amenajamentelor silvice"/>
    <s v="BUZĂU"/>
    <s v="-"/>
    <s v="Tara: România; Judet: BUZĂU; -;   -; Nr: -;"/>
    <n v="1993"/>
    <n v="1098"/>
    <n v="10"/>
    <s v="in administrare"/>
    <s v="HG 982/1998;HG 1344/2011;OUG.1 din 04/01/2017;HG.354/18.05.2017;OUG.68 din 06/11/2019;HG.846/08.10.2020"/>
    <s v="imobil"/>
    <s v="Lungime albie corectată/consolidată=1,1 km;"/>
  </r>
  <r>
    <x v="418"/>
    <s v="8.04.04"/>
    <m/>
    <m/>
    <s v="DAF BISCA MICA TR.3B"/>
    <s v="conform amenajamentelor silvice"/>
    <s v="BUZĂU"/>
    <s v="-"/>
    <s v="Tara: România; Judet: BUZĂU; -;   -; Nr: -;"/>
    <n v="1984"/>
    <n v="586974"/>
    <n v="10"/>
    <s v="in administrare"/>
    <s v="HG 982/1998;HG 1344/2011;OUG.1 din 04/01/2017;HG.354/18.05.2017;OUG.68 din 06/11/2019"/>
    <s v="imobil"/>
    <s v="Lungime= Km;Suprafeţe= ha;CF= ;"/>
  </r>
  <r>
    <x v="419"/>
    <s v="8.30.01"/>
    <m/>
    <m/>
    <s v="CT CATIASU"/>
    <s v="conform amenajamentelor silvice"/>
    <s v="BUZĂU"/>
    <s v="-"/>
    <s v="Tara: România; Judet: BUZĂU; -;   -; Nr: -;"/>
    <n v="1980"/>
    <n v="2587801"/>
    <n v="10"/>
    <s v="in administrare"/>
    <s v="HG 982/1998;HG 1344/2011;OUG.1 din 04/01/2017;HG.354/18.05.2017;OUG.68 din 06/11/2019;HG.846/08.10.2020"/>
    <s v="imobil"/>
    <s v="Lungime albie corectată/consolidată=1 km;"/>
  </r>
  <r>
    <x v="420"/>
    <s v="8.30.01"/>
    <m/>
    <m/>
    <s v="CT TAINITA"/>
    <s v="conform amenajamentelor silvice"/>
    <s v="BUZĂU"/>
    <s v="-"/>
    <s v="Tara: România; Judet: BUZĂU; -;   -; Nr: -;"/>
    <n v="1964"/>
    <n v="525"/>
    <n v="10"/>
    <s v="in administrare"/>
    <s v="HG 982/1998;HG 1344/2011;OUG.1 din 04/01/2017;HG.354/18.05.2017;OUG.68 din 06/11/2019;HG.846/08.10.2020"/>
    <s v="imobil"/>
    <s v="Lungime albie corectată/consolidată=1,1 km;"/>
  </r>
  <r>
    <x v="421"/>
    <s v="8.30.01"/>
    <m/>
    <m/>
    <s v="CT TAINITA"/>
    <s v="conform amenajamentelor silvice"/>
    <s v="BUZĂU"/>
    <s v="-"/>
    <s v="Tara: România; Judet: BUZĂU; -;   -; Nr: -;"/>
    <n v="1980"/>
    <n v="657"/>
    <n v="10"/>
    <s v="in administrare"/>
    <s v="HG 982/1998;HG 1344/2011;OUG.1 din 04/01/2017;HG.354/18.05.2017;OUG.68 din 06/11/2019;HG.846/08.10.2020"/>
    <s v="imobil"/>
    <s v="Lungime albie corectată/consolidată=0,7 km;"/>
  </r>
  <r>
    <x v="422"/>
    <s v="8.04.04"/>
    <m/>
    <m/>
    <s v="DAF BISCULITA"/>
    <s v="conform amenajamentelor silvice"/>
    <s v="BUZĂU"/>
    <s v="-"/>
    <s v="Tara: România; Judet: BUZĂU; -;   -; Nr: -;"/>
    <n v="1965"/>
    <n v="2354248"/>
    <n v="10"/>
    <s v="in administrare"/>
    <s v="HG 982/1998;HG 1344/2011;OUG.1 din 04/01/2017;HG.354/18.05.2017;OUG.68 din 06/11/2019"/>
    <s v="imobil"/>
    <s v="Lungime= Km;Suprafeţe= ha;CF= ;"/>
  </r>
  <r>
    <x v="423"/>
    <s v="8.04.04"/>
    <m/>
    <m/>
    <s v="DAF VERES STRIMBU"/>
    <s v="conform amenajamentelor silvice"/>
    <s v="BUZĂU"/>
    <s v="-"/>
    <s v="Tara: România; Judet: BUZĂU; -;   -; Nr: -;"/>
    <n v="1975"/>
    <n v="85316"/>
    <n v="10"/>
    <s v="in administrare"/>
    <s v="HG 982/1998;HG 1344/2011;OUG.1 din 04/01/2017;HG.354/18.05.2017;OUG.68 din 06/11/2019"/>
    <s v="imobil"/>
    <s v="Lungime= Km;Suprafeţe= ha;CF= ;"/>
  </r>
  <r>
    <x v="424"/>
    <s v="8.04.04"/>
    <m/>
    <m/>
    <s v="DAF LIMPEDEA CRICOV"/>
    <s v="conform amenajamentelor silvice"/>
    <s v="BUZĂU"/>
    <s v="-"/>
    <s v="Tara: România; Judet: BUZĂU; -;   -; Nr: -;"/>
    <n v="1982"/>
    <n v="299888"/>
    <n v="10"/>
    <s v="in administrare"/>
    <s v="HG 982/1998;HG 1344/2011;OUG.1 din 04/01/2017;HG.354/18.05.2017;OUG.68 din 06/11/2019"/>
    <s v="imobil"/>
    <s v="Lungime= Km;Suprafeţe= ha;CF= ;"/>
  </r>
  <r>
    <x v="425"/>
    <s v="8.04.04"/>
    <m/>
    <m/>
    <s v="DAF BISCA FARA CALE"/>
    <s v="conform amenajamentelor silvice"/>
    <s v="PRAHOVA"/>
    <s v="Vălenii de Munte"/>
    <s v="Tara: România; Judet: PRAHOVA;Orş Vălenii de Munte;   -; Nr: -;"/>
    <n v="1967"/>
    <n v="2200742"/>
    <n v="29"/>
    <s v="in administrare"/>
    <s v="HG 982/1998;HG 1344/2011; HG 478/ 24-IUN-15;HG.478/24-IUN-15;OUG.1 din 04/01/2017;HG.354/18.05.2017;OUG.68 din 06/11/2019"/>
    <s v="imobil"/>
    <s v="Lungime= Km;Suprafeţe= ha;CF= ;"/>
  </r>
  <r>
    <x v="426"/>
    <s v="8.04.04"/>
    <m/>
    <m/>
    <s v="DAF TINCAVA"/>
    <s v="conform amenajamentelor silvice"/>
    <s v="PRAHOVA"/>
    <s v="Vălenii de Munte"/>
    <s v="Tara: România; Judet: PRAHOVA;Orş Vălenii de Munte;   -; Nr: -;"/>
    <n v="1974"/>
    <n v="151339"/>
    <n v="29"/>
    <s v="in administrare"/>
    <s v="HG 982/1998;HG 1344/2011; HG 478/ 24-IUN-15;HG.478/24-IUN-15;OUG.1 din 04/01/2017;HG.354/18.05.2017;OUG.68 din 06/11/2019"/>
    <s v="imobil"/>
    <s v="Lungime= Km;Suprafeţe= ha;CF= ;"/>
  </r>
  <r>
    <x v="427"/>
    <s v="8.04.04"/>
    <m/>
    <m/>
    <s v="DRUM AUTO SCHEAU"/>
    <s v="conform amenajamentelor silvice"/>
    <s v="PRAHOVA"/>
    <s v="-"/>
    <s v="Tara: România; Judet: PRAHOVA; -;   -; Nr: -;"/>
    <n v="1981"/>
    <n v="23300"/>
    <n v="29"/>
    <s v="in administrare"/>
    <s v="HG 982/1998;HG 1344/2011;OUG.1 din 04/01/2017;OUG.68 din 06/11/2019"/>
    <s v="imobil"/>
    <s v="VALENI"/>
  </r>
  <r>
    <x v="428"/>
    <s v="8.30._"/>
    <m/>
    <m/>
    <s v="CT GAGU"/>
    <s v="conform amenajamentelor silvice"/>
    <s v="PRAHOVA"/>
    <s v="-"/>
    <s v="Tara: România; Judet: PRAHOVA; -;   -; Nr: -;"/>
    <n v="1965"/>
    <n v="1400"/>
    <n v="29"/>
    <s v="in administrare"/>
    <s v="HG 982/1998;HG 1344/2011; HG 478/ 24-IUN-15;HG.478/24-IUN-15;OUG.1 din 04/01/2017;OUG.68 din 06/11/2019"/>
    <s v="imobil"/>
    <s v="Denumire=lucrare corectare torenti ;"/>
  </r>
  <r>
    <x v="429"/>
    <s v="8.30._"/>
    <m/>
    <m/>
    <s v="CT VL.BABEI"/>
    <s v="conform amenajamentelor silvice"/>
    <s v="PRAHOVA"/>
    <s v="-"/>
    <s v="Tara: România; Judet: PRAHOVA; -;   -; Nr: -;"/>
    <n v="1983"/>
    <n v="107200"/>
    <n v="29"/>
    <s v="in administrare"/>
    <s v="HG 982/1998;HG 1344/2011; HG 478/ 24-IUN-15;HG.478/24-IUN-15;OUG.1 din 04/01/2017;OUG.68 din 06/11/2019"/>
    <s v="imobil"/>
    <s v="Denumire=lucrare corectare torenti ;"/>
  </r>
  <r>
    <x v="430"/>
    <s v="8.30._"/>
    <m/>
    <m/>
    <s v="CT VL.BATRAIOAREI"/>
    <s v="conform amenajamentelor silvice"/>
    <s v="PRAHOVA"/>
    <s v="-"/>
    <s v="Tara: România; Judet: PRAHOVA; -;   -; Nr: -;"/>
    <n v="1961"/>
    <n v="66900"/>
    <n v="29"/>
    <s v="in administrare"/>
    <s v="HG 982/1998;HG 1344/2011; HG 478/ 24-IUN-15;HG.478/24-IUN-15;OUG.1 din 04/01/2017;OUG.68 din 06/11/2019"/>
    <s v="imobil"/>
    <s v="Denumire=lucrare corectare torenti ;"/>
  </r>
  <r>
    <x v="431"/>
    <s v="8.04.04"/>
    <m/>
    <m/>
    <s v="DAF SECATURILE TALII"/>
    <s v="conform amenajamentelor silvice"/>
    <s v="PRAHOVA"/>
    <s v="-"/>
    <s v="Tara: România; Judet: PRAHOVA; -;   -; Nr: -;"/>
    <n v="1969"/>
    <n v="27700"/>
    <n v="29"/>
    <s v="in administrare"/>
    <s v="HG 982/1998;HG 1344/2011; HG 478/ 24-IUN-15;HG.478/24-IUN-15;OUG.1 din 04/01/2017;OUG.68 din 06/11/2019"/>
    <s v="imobil"/>
    <s v="Lungime= Km;Suprafeţe= ha;CF= ;"/>
  </r>
  <r>
    <x v="432"/>
    <s v="8.04.04"/>
    <m/>
    <m/>
    <s v="POTECA FORESTIERA PELES"/>
    <s v="conform amenajamentelor silvice"/>
    <s v="PRAHOVA"/>
    <s v="-"/>
    <s v="Tara: România; Judet: PRAHOVA; -;   -; Nr: -;"/>
    <n v="1981"/>
    <n v="23500"/>
    <n v="29"/>
    <s v="in administrare"/>
    <s v="HG 982/1998;HG 1344/2011; HG 478/ 24-IUN-15;HG.478/24-IUN-15;OUG.1 din 04/01/2017;OUG.68 din 06/11/2019"/>
    <s v="imobil"/>
    <s v="Lungime= Km;Suprafeţe= ha;CF= ;"/>
  </r>
  <r>
    <x v="433"/>
    <s v="8.04.04"/>
    <m/>
    <m/>
    <s v="DAF BALOTA"/>
    <s v="conform amenajamentelor silvice"/>
    <s v="PRAHOVA"/>
    <s v="-"/>
    <s v="Tara: România; Judet: PRAHOVA; -;   -; Nr: -;"/>
    <n v="1971"/>
    <n v="3000"/>
    <n v="29"/>
    <s v="in administrare"/>
    <s v="HG 982/1998;HG 1344/2011; HG 478/ 24-IUN-15;HG.478/24-IUN-15;OUG.1 din 04/01/2017;OUG.68 din 06/11/2019"/>
    <s v="imobil"/>
    <s v="Lungime= Km;Suprafeţe= ha;CF= ;"/>
  </r>
  <r>
    <x v="434"/>
    <s v="8.04.04"/>
    <m/>
    <m/>
    <s v="POD DAF PELISOR"/>
    <s v="conform amenajamentelor silvice"/>
    <s v="PRAHOVA"/>
    <s v="-"/>
    <s v="Tara: România; Judet: PRAHOVA; -;   -; Nr: -;"/>
    <n v="1965"/>
    <n v="100"/>
    <n v="29"/>
    <s v="in administrare"/>
    <s v="HG 982/1998;HG 1344/2011; HG 478/ 24-IUN-15;HG.478/24-IUN-15;OUG.1 din 04/01/2017;OUG.68 din 06/11/2019"/>
    <s v="imobil"/>
    <s v="Lungime= Km;Suprafeţe= ha;CF= ;"/>
  </r>
  <r>
    <x v="435"/>
    <s v="8.04.04"/>
    <m/>
    <m/>
    <s v="DAF VALEA DRACULUI"/>
    <s v="conform amenajamentelor silvice"/>
    <s v="PRAHOVA"/>
    <s v="Măneciu"/>
    <s v="Tara: România; Judet: PRAHOVA;Com Măneciu;   -; Nr: -;"/>
    <n v="1993"/>
    <n v="159361"/>
    <n v="29"/>
    <s v="in administrare"/>
    <s v="HG 982/1998;HG 1344/2011; HG 478/ 24-IUN-15;HG.478/24-IUN-15;OUG.1 din 04/01/2017;OUG.68 din 06/11/2019"/>
    <s v="imobil"/>
    <s v="Lungime= Km;Suprafeţe= ha;CF= ;"/>
  </r>
  <r>
    <x v="436"/>
    <s v="8.04.04"/>
    <m/>
    <m/>
    <s v="DAF VALEA POPII"/>
    <s v="conform amenajamentelor silvice"/>
    <s v="PRAHOVA"/>
    <s v="Măneciu"/>
    <s v="Tara: România; Judet: PRAHOVA;Com Măneciu;   -; Nr: -;"/>
    <n v="1993"/>
    <n v="302491"/>
    <n v="29"/>
    <s v="in administrare"/>
    <s v="HG 982/1998;HG 1344/2011; HG 478/ 24-IUN-15;HG.478/24-IUN-15;OUG.1 din 04/01/2017;OUG.68 din 06/11/2019"/>
    <s v="imobil"/>
    <s v="Lungime= Km;Suprafeţe= ha;CF= ;"/>
  </r>
  <r>
    <x v="437"/>
    <s v="8.04.04"/>
    <m/>
    <m/>
    <s v="POD DAF MONTEORU"/>
    <s v="conform amenajamentelor silvice"/>
    <s v="PRAHOVA"/>
    <s v="Măneciu"/>
    <s v="Tara: România; Judet: PRAHOVA;Com Măneciu;   -; Nr: -;"/>
    <n v="1993"/>
    <n v="90677"/>
    <n v="29"/>
    <s v="in administrare"/>
    <s v="HG 982/1998;HG 1344/2011; HG 478/ 24-IUN-15;HG.478/24-IUN-15;OUG.1 din 04/01/2017;OUG.68 din 06/11/2019"/>
    <s v="imobil"/>
    <s v="Lungime= Km;Suprafeţe= ha;CF= ;"/>
  </r>
  <r>
    <x v="438"/>
    <s v="8.04.04"/>
    <m/>
    <m/>
    <s v="DAF COROIASCA"/>
    <s v="conform amenajamentelor silvice"/>
    <s v="PRAHOVA"/>
    <s v="Măneciu"/>
    <s v="Tara: România; Judet: PRAHOVA;Com Măneciu;   -; Nr: -;"/>
    <n v="1993"/>
    <n v="77253"/>
    <n v="29"/>
    <s v="in administrare"/>
    <s v="HG 982/1998;HG 1344/2011; HG 478/ 24-IUN-15;HG.478/24-IUN-15;OUG.1 din 04/01/2017;OUG.68 din 06/11/2019"/>
    <s v="imobil"/>
    <s v="Lungime= Km;Suprafeţe= ha;CF= ;"/>
  </r>
  <r>
    <x v="439"/>
    <s v="8.04.04"/>
    <m/>
    <m/>
    <s v="DAF ORATII"/>
    <s v="conform amenajamentelor silvice"/>
    <s v="PRAHOVA"/>
    <s v="Măneciu"/>
    <s v="Tara: România; Judet: PRAHOVA;Com Măneciu;   -; Nr: -;"/>
    <n v="1994"/>
    <n v="122459"/>
    <n v="29"/>
    <s v="in administrare"/>
    <s v="HG 982/1998;HG 1344/2011; HG 478/ 24-IUN-15;HG.478/24-IUN-15;OUG.1 din 04/01/2017;OUG.68 din 06/11/2019"/>
    <s v="imobil"/>
    <s v="Lungime= Km;Suprafeţe= ha;CF= ;"/>
  </r>
  <r>
    <x v="440"/>
    <s v="8.04.04"/>
    <m/>
    <m/>
    <s v="DRUM FORESTIER SUBTIRICA"/>
    <s v="conform amenajamentelor silvice"/>
    <s v="PRAHOVA"/>
    <s v="-"/>
    <s v="Tara: România; Judet: PRAHOVA; -;   -; Nr: -;"/>
    <n v="1986"/>
    <n v="56887"/>
    <n v="29"/>
    <s v="in administrare"/>
    <s v="HG 982/1998;HG 1344/2011;OUG.1 din 04/01/2017;OUG.68 din 06/11/2019"/>
    <s v="imobil"/>
    <s v="drum forestier"/>
  </r>
  <r>
    <x v="441"/>
    <s v="8.04.04"/>
    <m/>
    <m/>
    <s v="DRUM FORESTIER PURCARU"/>
    <s v="conform amenajamentelor silvice"/>
    <s v="PRAHOVA"/>
    <s v="-"/>
    <s v="Tara: România; Judet: PRAHOVA; -;   -; Nr: -;"/>
    <n v="1985"/>
    <n v="9674"/>
    <n v="29"/>
    <s v="in administrare"/>
    <s v="HG 982/1998;HG 1344/2011;OUG.1 din 04/01/2017;OUG.68 din 06/11/2019"/>
    <s v="imobil"/>
    <s v="drum forestier"/>
  </r>
  <r>
    <x v="442"/>
    <s v="8.04.04"/>
    <m/>
    <m/>
    <s v="DAF FLOREI I-II"/>
    <s v="conform amenajamentelor silvice"/>
    <s v="PRAHOVA"/>
    <s v="-"/>
    <s v="Tara: România; Judet: PRAHOVA; -;   -; Nr: -;"/>
    <n v="1971"/>
    <n v="416000"/>
    <n v="29"/>
    <s v="in administrare"/>
    <s v="HG 982/1998;HG 1344/2011; HG 478/ 24-IUN-15;HG.478/24-IUN-15;OUG.1 din 04/01/2017;OUG.68 din 06/11/2019"/>
    <s v="imobil"/>
    <s v="Lungime= Km;Suprafeţe= ha;CF= ;"/>
  </r>
  <r>
    <x v="443"/>
    <s v="8.04.04"/>
    <m/>
    <m/>
    <s v="DRUM FORESTIER ERMENEASA"/>
    <s v="conform amenajamentelor silvice"/>
    <s v="PRAHOVA"/>
    <s v="-"/>
    <s v="Tara: România; Judet: PRAHOVA; -;   -; Nr: -;"/>
    <n v="1971"/>
    <n v="118731"/>
    <n v="29"/>
    <s v="in administrare"/>
    <s v="HG 982/1998;HG 1344/2011;OUG.1 din 04/01/2017;OUG.68 din 06/11/2019"/>
    <s v="imobil"/>
    <s v="drum forestier"/>
  </r>
  <r>
    <x v="444"/>
    <s v="8.04.04"/>
    <m/>
    <m/>
    <s v="DAF LACUL ROSU"/>
    <s v="conform amenajamentelor silvice"/>
    <s v="PRAHOVA"/>
    <s v="Azuga"/>
    <s v="Tara: România; Judet: PRAHOVA;Orş Azuga;   -; Nr: -;"/>
    <n v="1968"/>
    <n v="400000"/>
    <n v="29"/>
    <s v="in administrare"/>
    <s v="HG 982/1998;HG 1344/2011; HG 478/ 24-IUN-15;HG.478/24-IUN-15;OUG.1 din 04/01/2017;OUG.68 din 06/11/2019"/>
    <s v="imobil"/>
    <s v="Lungime= Km;Suprafeţe= ha;CF= ;"/>
  </r>
  <r>
    <x v="445"/>
    <s v="8.04.04"/>
    <m/>
    <m/>
    <s v="DAF LIMBASELUL MIC"/>
    <s v="conform amenajamentelor silvice"/>
    <s v="PRAHOVA"/>
    <s v="Azuga"/>
    <s v="Tara: România; Judet: PRAHOVA;Orş Azuga;   -; Nr: -;"/>
    <n v="1958"/>
    <n v="1100000"/>
    <n v="29"/>
    <s v="in administrare"/>
    <s v="HG 982/1998;HG 1344/2011; HG 478/ 24-IUN-15;HG.478/24-IUN-15;OUG.1 din 04/01/2017;OUG.68 din 06/11/2019"/>
    <s v="imobil"/>
    <s v="Lungime= Km;Suprafeţe= ha;CF= ;"/>
  </r>
  <r>
    <x v="446"/>
    <s v="8.04.04"/>
    <m/>
    <m/>
    <s v="DAF LEUCA"/>
    <s v="conform amenajamentelor silvice"/>
    <s v="PRAHOVA"/>
    <s v="Predeal-Sărari"/>
    <s v="Tara: România; Judet: PRAHOVA;Com Predeal-Sărari;   -; Nr: -;"/>
    <n v="1960"/>
    <n v="940000"/>
    <n v="29"/>
    <s v="in administrare"/>
    <s v="HG 982/1998;HG 1344/2011; HG 478/ 24-IUN-15;HG.478/24-IUN-15;OUG.1 din 04/01/2017;OUG.68 din 06/11/2019"/>
    <s v="imobil"/>
    <s v="Lungime= Km;Suprafeţe= ha;CF= ;"/>
  </r>
  <r>
    <x v="447"/>
    <s v="8.04.04"/>
    <m/>
    <m/>
    <s v="DAF VALEA STANII"/>
    <s v="conform amenajamentelor silvice"/>
    <s v="PRAHOVA"/>
    <s v="-"/>
    <s v="Tara: România; Judet: PRAHOVA; -;   -; Nr: -; Vl Azugii"/>
    <n v="1960"/>
    <n v="25000"/>
    <n v="29"/>
    <s v="in administrare"/>
    <s v="HG 982/1998;HG 1344/2011; HG 478/ 24-IUN-15;HG.478/24-IUN-15;OUG.1 din 04/01/2017;OUG.68 din 06/11/2019"/>
    <s v="imobil"/>
    <s v="Lungime= Km;Suprafeţe= ha;CF= ;"/>
  </r>
  <r>
    <x v="448"/>
    <s v="8.04.04"/>
    <m/>
    <m/>
    <s v="DRUN AUTOFORESTIER-LUPARIA"/>
    <s v="conform amenajamentelor silvice"/>
    <s v="TELEORMAN"/>
    <s v="-"/>
    <s v="Tara: România; Judet: TELEORMAN; -;   -; Nr: -;"/>
    <n v="1966"/>
    <n v="15891"/>
    <n v="34"/>
    <s v="in administrare"/>
    <s v="HG 982/1998;;OUG.1 din 04/01/2017;HG.354/18.05.2017;OUG.68 din 06/11/2019"/>
    <s v="imobil"/>
    <s v="Lungime= Km;Suprafeţe= ha;CF= ;"/>
  </r>
  <r>
    <x v="449"/>
    <s v="8.30._"/>
    <m/>
    <m/>
    <s v=" BARAJ UNGIA MICA"/>
    <s v="conform amenajamentelor silvice"/>
    <s v="PRAHOVA"/>
    <s v="-"/>
    <s v="Tara: România; Judet: PRAHOVA; -;   -; Nr: -; Vl Azugii"/>
    <n v="1976"/>
    <n v="10200"/>
    <n v="29"/>
    <s v="in administrare"/>
    <s v="HG 982/1998;HG 1344/2011; HG 478/ 24-IUN-15;HG.478/24-IUN-15;OUG.1 din 04/01/2017;OUG.68 din 06/11/2019"/>
    <s v="imobil"/>
    <s v="Denumire=lucrare corectare torenti ;"/>
  </r>
  <r>
    <x v="450"/>
    <s v="8.30.01"/>
    <m/>
    <m/>
    <s v=" BARAJ UNGHIA MICĂ"/>
    <s v="conform amenajamentelor silvice"/>
    <s v="PRAHOVA"/>
    <s v="-"/>
    <s v="Tara: România; Judet: PRAHOVA; -;   -; Nr: -; Vl Azugii"/>
    <n v="1970"/>
    <n v="13011"/>
    <n v="29"/>
    <s v="in administrare"/>
    <s v="HG 982/1998;HG 1344/2011; HG 478/ 24-IUN-15;HG.478/24-IUN-15;OUG.1 din 04/01/2017;OUG.68 din 06/11/2019;HG.846/08.10.2020"/>
    <s v="imobil"/>
    <s v="Lungime albie corectată/consolidată=0,1 km;"/>
  </r>
  <r>
    <x v="451"/>
    <s v="8.30._"/>
    <m/>
    <m/>
    <s v=" BARAJ PARAUL LUI COSTEA"/>
    <s v="conform amenajamentelor silvice"/>
    <s v="PRAHOVA"/>
    <s v="-"/>
    <s v="Tara: România; Judet: PRAHOVA; -;   -; Nr: -; Vl Azugii"/>
    <n v="1969"/>
    <n v="3000"/>
    <n v="29"/>
    <s v="in administrare"/>
    <s v="HG 982/1998;HG 1344/2011; HG 478/ 24-IUN-15;HG.478/24-IUN-15;OUG.1 din 04/01/2017;OUG.68 din 06/11/2019"/>
    <s v="imobil"/>
    <s v="Denumire=lucrare corectare torenti ;"/>
  </r>
  <r>
    <x v="452"/>
    <s v="8.30._"/>
    <m/>
    <m/>
    <s v=" BARAJ UNGHIA MICA"/>
    <s v="conform amenajamentelor silvice"/>
    <s v="PRAHOVA"/>
    <s v="-"/>
    <s v="Tara: România; Judet: PRAHOVA; -;   -; Nr: -; Vl Azugii"/>
    <n v="1957"/>
    <n v="2500"/>
    <n v="29"/>
    <s v="in administrare"/>
    <s v="HG 982/1998;HG 1344/2011; HG 478/ 24-IUN-15;HG.478/24-IUN-15;OUG.1 din 04/01/2017;OUG.68 din 06/11/2019"/>
    <s v="imobil"/>
    <s v="Denumire=lucrare corectare torenti ;"/>
  </r>
  <r>
    <x v="453"/>
    <s v="8.30._"/>
    <m/>
    <m/>
    <s v="CT BORNA 164"/>
    <s v="conform amenajamentelor silvice"/>
    <s v="PRAHOVA"/>
    <s v="-"/>
    <s v="Tara: România; Judet: PRAHOVA; -;   -; Nr: -; Vl Azugii"/>
    <n v="1982"/>
    <n v="5000"/>
    <n v="29"/>
    <s v="in administrare"/>
    <s v="HG 982/1998;HG 1344/2011; HG 478/ 24-IUN-15;Lg.478/24-IUN-15;OUG.1 din 04/01/2017;OUG.68 din 06/11/2019"/>
    <s v="imobil"/>
    <s v="Denumire=lucrare corectare torenti ;"/>
  </r>
  <r>
    <x v="454"/>
    <s v="8.04.04"/>
    <m/>
    <m/>
    <s v="DAF COLIBASI 2,5 KM"/>
    <s v="conform amenajamentelor silvice"/>
    <s v="ARGEŞ"/>
    <s v="-"/>
    <s v="Tara: România; Judet: ARGEŞ; -;   -; Nr: -;"/>
    <n v="1982"/>
    <n v="8671"/>
    <n v="3"/>
    <s v="in administrare"/>
    <s v="HG 982/1998;HG 1344/2011;OUG.1 din 04/01/2017;HG.354/18.05.2017;OUG.68 din 06/11/2019"/>
    <s v="imobil"/>
    <s v="Lungime= Km;Suprafeţe= ha;CF= ;"/>
  </r>
  <r>
    <x v="455"/>
    <s v="8.04.04"/>
    <m/>
    <m/>
    <s v="DAF V. LUNGA 3,0 KM"/>
    <s v="conform amenajamentelor silvice"/>
    <s v="ARGEŞ"/>
    <s v="-"/>
    <s v="Tara: România; Judet: ARGEŞ; -;   -; Nr: -;"/>
    <n v="1983"/>
    <n v="77088"/>
    <n v="3"/>
    <s v="in administrare"/>
    <s v="HG 982/1998;HG 1344/2011;OUG.1 din 04/01/2017;HG.354/18.05.2017;OUG.68 din 06/11/2019"/>
    <s v="imobil"/>
    <s v="Lungime= Km;Suprafeţe= ha;CF= ;"/>
  </r>
  <r>
    <x v="456"/>
    <s v="8.04.04"/>
    <m/>
    <m/>
    <s v="DAF PATULU 1KM"/>
    <s v="conform amenajamentelor silvice"/>
    <s v="ARGEŞ"/>
    <s v="-"/>
    <s v="Tara: România; Judet: ARGEŞ; -;   -; Nr: -;"/>
    <n v="1980"/>
    <n v="7329"/>
    <n v="3"/>
    <s v="in administrare"/>
    <s v="HG 982/1998;HG 1344/2011;OUG.1 din 04/01/2017;HG.354/18.05.2017;OUG.68 din 06/11/2019"/>
    <s v="imobil"/>
    <s v="Lungime= Km;Suprafeţe= ha;CF= ;"/>
  </r>
  <r>
    <x v="457"/>
    <s v="8.04.04"/>
    <m/>
    <m/>
    <s v="DAF FURCITURI 0,7 KM"/>
    <s v="conform amenajamentelor silvice"/>
    <s v="ARGEŞ"/>
    <s v="-"/>
    <s v="Tara: România; Judet: ARGEŞ; -;   -; Nr: -;"/>
    <n v="1901"/>
    <n v="17"/>
    <n v="3"/>
    <s v="in administrare"/>
    <s v="HG 982/1998;HG 1344/2011;OUG.1 din 04/01/2017;OUG.68 din 06/11/2019"/>
    <s v="imobil"/>
    <s v="drum auto forestier"/>
  </r>
  <r>
    <x v="458"/>
    <s v="8.04.04"/>
    <m/>
    <m/>
    <s v="DAF MAL DR. VALSAN 2,4 KM"/>
    <s v="conform amenajamentelor silvice"/>
    <s v="ARGEŞ"/>
    <s v="-"/>
    <s v="Tara: România; Judet: ARGEŞ; -;   -; Nr: -;"/>
    <n v="1979"/>
    <n v="7069"/>
    <n v="3"/>
    <s v="in administrare"/>
    <s v="HG 982/1998;HG 1344/2011;OUG.1 din 04/01/2017;HG.354/18.05.2017;OUG.68 din 06/11/2019"/>
    <s v="imobil"/>
    <s v="Lungime= Km;Suprafeţe= ha;CF= ;"/>
  </r>
  <r>
    <x v="459"/>
    <s v="8.30.01"/>
    <m/>
    <m/>
    <s v="C-TOR-K-BARAJE-V SATULUI"/>
    <s v="conform amenajamentelor silvice"/>
    <s v="ARGEŞ"/>
    <s v="-"/>
    <s v="Tara: România; Judet: ARGEŞ; -;   -; Nr: -;"/>
    <n v="1990"/>
    <n v="3609"/>
    <n v="3"/>
    <s v="in administrare"/>
    <s v="HG 982/1998;HG 1344/2011;OUG.1 din 04/01/2017;HG.354/18.05.2017;OUG.68 din 06/11/2019;HG.846/08.10.2020"/>
    <s v="imobil"/>
    <s v="Lungime albie corectată/consolidată=0,4 km;"/>
  </r>
  <r>
    <x v="460"/>
    <s v="8.04.04"/>
    <m/>
    <m/>
    <s v="DAF ALUNU ALPIN 9 KM"/>
    <s v="conform amenajamentelor silvice"/>
    <s v="ARGEŞ"/>
    <s v="-"/>
    <s v="Tara: România; Judet: ARGEŞ; -;   -; Nr: -;"/>
    <n v="1970"/>
    <n v="534515"/>
    <n v="3"/>
    <s v="in administrare"/>
    <s v="HG 982/1998;HG 1344/2011;OUG.1 din 04/01/2017;OUG.68 din 06/11/2019"/>
    <s v="imobil"/>
    <s v="drum auto forestier"/>
  </r>
  <r>
    <x v="461"/>
    <s v="8.04.04"/>
    <m/>
    <m/>
    <s v="DAF PALTINUL 1,5 KM"/>
    <s v="conform amenajamentelor silvice"/>
    <s v="ARGEŞ"/>
    <s v="-"/>
    <s v="Tara: România; Judet: ARGEŞ; -;   -; Nr: -;"/>
    <n v="1970"/>
    <n v="95356"/>
    <n v="3"/>
    <s v="in administrare"/>
    <s v="HG 982/1998;HG 1344/2011;OUG.1 din 04/01/2017;OUG.68 din 06/11/2019"/>
    <s v="imobil"/>
    <s v="drum auto forestier"/>
  </r>
  <r>
    <x v="462"/>
    <s v="8.04.04"/>
    <m/>
    <m/>
    <s v="DRUM AUTO SETU 6 KM"/>
    <s v="conform amenajamentelor silvice"/>
    <s v="ARGEŞ"/>
    <s v="-"/>
    <s v="Tara: România; Judet: ARGEŞ; -;   -; Nr: -;"/>
    <n v="1983"/>
    <n v="117718"/>
    <n v="3"/>
    <s v="in administrare"/>
    <s v="HG 982/1998;HG 1344/2011;OUG.1 din 04/01/2017;HG.354/18.05.2017;OUG.68 din 06/11/2019"/>
    <s v="imobil"/>
    <s v="Lungime= Km;Suprafeţe= ha;CF= ;"/>
  </r>
  <r>
    <x v="463"/>
    <s v="8.04.04"/>
    <m/>
    <m/>
    <s v="DRUM AUTO COLTU-BULI"/>
    <s v="conform amenajamentelor silvice"/>
    <s v="ARGEŞ"/>
    <s v="-"/>
    <s v="Tara: România; Judet: ARGEŞ; -;   -; Nr: -;"/>
    <n v="1963"/>
    <n v="4227"/>
    <n v="3"/>
    <s v="in administrare"/>
    <s v="HG.982/1998;HG.1344/23.12.2010;OUG.1/04.01.2017;;OUG.68 din 06/11/2019"/>
    <s v="imobil"/>
    <s v="Lungime=1,7 Km;Suprafeţe= ha;CF= ;"/>
  </r>
  <r>
    <x v="464"/>
    <s v="8.04.04"/>
    <m/>
    <m/>
    <s v="DRUM BOGDANUL 2,4 KM"/>
    <s v="conform amenajamentelor silvice"/>
    <s v="ARGEŞ"/>
    <s v="-"/>
    <s v="Tara: România; Judet: ARGEŞ; -;   -; Nr: -;"/>
    <n v="1964"/>
    <n v="103858"/>
    <n v="3"/>
    <s v="in administrare"/>
    <s v="HG 982/1998;HG 1344/2011;OUG.1 din 04/01/2017;HG.354/18.05.2017;OUG.68 din 06/11/2019"/>
    <s v="imobil"/>
    <s v="Lungime= Km;Suprafeţe= ha;CF= ;"/>
  </r>
  <r>
    <x v="465"/>
    <s v="8.04.04"/>
    <m/>
    <m/>
    <s v="DRUM AUTO BACIU"/>
    <s v="conform amenajamentelor silvice"/>
    <s v="ARGEŞ"/>
    <s v="-"/>
    <s v="Tara: România; Judet: ARGEŞ; -;   -; Nr: -;"/>
    <n v="1965"/>
    <n v="464805"/>
    <n v="3"/>
    <s v="in administrare"/>
    <s v="HG.982/1998;HG.1344/23.12.2010;OUG.1/04.01.2017;;OUG.68 din 06/11/2019"/>
    <s v="imobil"/>
    <s v="Lungime=5,4 Km;Suprafeţe= ha;CF= ;"/>
  </r>
  <r>
    <x v="466"/>
    <s v="8.30.01"/>
    <m/>
    <m/>
    <s v="BARAJ MUSCHIOSUL BADES"/>
    <s v="conform amenajamentelor silvice"/>
    <s v="ARGEŞ"/>
    <s v="-"/>
    <s v="Tara: România; Judet: ARGEŞ; -;   -; Nr: -;"/>
    <n v="1980"/>
    <n v="5074"/>
    <n v="3"/>
    <s v="in administrare"/>
    <s v="HG 982/1998;HG 1344/2011;OUG.1 din 04/01/2017;HG.354/18.05.2017;OUG.68 din 06/11/2019;HG.846/08.10.2020"/>
    <s v="imobil"/>
    <s v="Lungime albie corectată/consolidată=3,8 km;"/>
  </r>
  <r>
    <x v="467"/>
    <s v="8.30.01"/>
    <m/>
    <m/>
    <s v="BARAJE V PIRTIESTI"/>
    <s v="conform amenajamentelor silvice"/>
    <s v="ARGEŞ"/>
    <s v="-"/>
    <s v="Tara: România; Judet: ARGEŞ; -;   -; Nr: -;"/>
    <n v="1985"/>
    <n v="4068"/>
    <n v="3"/>
    <s v="in administrare"/>
    <s v="HG 982/1998;HG 1344/2011;OUG.1 din 04/01/2017;HG.354/18.05.2017;OUG.68 din 06/11/2019;HG.846/08.10.2020"/>
    <s v="imobil"/>
    <s v="Lungime albie corectată/consolidată=4,4 km;"/>
  </r>
  <r>
    <x v="468"/>
    <s v="8.04.04"/>
    <m/>
    <m/>
    <s v="DAF TUTANA"/>
    <s v="conform amenajamentelor silvice"/>
    <s v="ARGEŞ"/>
    <s v="-"/>
    <s v="Tara: România; Judet: ARGEŞ; -;   -; Nr: -;"/>
    <n v="1975"/>
    <n v="421309"/>
    <n v="3"/>
    <s v="in administrare"/>
    <s v="HG.982/1998;HG.1344/2010;OUG.1/04.01.2017;;OUG.68 din 06/11/2019"/>
    <s v="imobil"/>
    <s v="Lungime=3,0 Km;Suprafeţe= ha;CF= ;"/>
  </r>
  <r>
    <x v="469"/>
    <s v="8.30.01"/>
    <m/>
    <m/>
    <s v="BARAJE FĂRĂ ACUMUL FIXE"/>
    <s v="conform amenajamentelor silvice"/>
    <s v="ARGEŞ"/>
    <s v="-"/>
    <s v="Tara: România; Judet: ARGEŞ; -;   -; Nr: -;"/>
    <n v="1982"/>
    <n v="2147"/>
    <n v="3"/>
    <s v="in administrare"/>
    <s v="HG 982/1998;HG 1344/2011;OUG.1 din 04/01/2017;HG.354/18.05.2017;OUG.68 din 06/11/2019;HG.846/08.10.2020"/>
    <s v="imobil"/>
    <s v="Lungime albie corectată/consolidată=1 km;"/>
  </r>
  <r>
    <x v="470"/>
    <s v="8.04.04"/>
    <m/>
    <m/>
    <s v="DAF V.LARGA -GHENOAIA 5KM"/>
    <s v="conform amenajamentelor silvice"/>
    <s v="ARGEŞ"/>
    <s v="-"/>
    <s v="Tara: România; Judet: ARGEŞ; -;   -; Nr: -;"/>
    <n v="1969"/>
    <n v="12914"/>
    <n v="3"/>
    <s v="in administrare"/>
    <s v="HG 982/1998;HG 1344/2011;OUG.1 din 04/01/2017;HG.354/18.05.2017;OUG.68 din 06/11/2019"/>
    <s v="imobil"/>
    <s v="Lungime= Km;Suprafeţe= ha;CF= ;"/>
  </r>
  <r>
    <x v="471"/>
    <s v="8.04.04"/>
    <m/>
    <m/>
    <s v="DAF IEDERA"/>
    <s v="conform amenajamentelor silvice"/>
    <s v="ARGEŞ"/>
    <s v="-"/>
    <s v="Tara: România; Judet: ARGEŞ; -;   -; Nr: -;"/>
    <n v="1993"/>
    <n v="128763"/>
    <n v="3"/>
    <s v="in administrare"/>
    <s v="HG 982/1998;HG 1344/2011;OUG.1 din 04/01/2017;HG.354/18.05.2017;OUG.68 din 06/11/2019"/>
    <s v="imobil"/>
    <s v="Lungime= Km;Suprafeţe= ha;CF= ;"/>
  </r>
  <r>
    <x v="472"/>
    <s v="8.04.04"/>
    <m/>
    <m/>
    <s v="DAF COTANEASCA"/>
    <s v="conform amenajamentelor silvice"/>
    <s v="ARGEŞ"/>
    <s v="-"/>
    <s v="Tara: România; Judet: ARGEŞ; -;   -; Nr: -;"/>
    <n v="1970"/>
    <n v="530445"/>
    <n v="3"/>
    <s v="in administrare"/>
    <s v="HG 982/1998;HG 1344/2011; HG 478/ 24-IUN-15;HG.478/24-IUN-15;OUG.1 din 04/01/2017;OUG.68 din 06/11/2019"/>
    <s v="imobil"/>
    <s v="Lungime=5,6 KM Km;Suprafeţe= ha;CF= ;"/>
  </r>
  <r>
    <x v="473"/>
    <s v="8.04.04"/>
    <m/>
    <m/>
    <s v="DAF CUCA"/>
    <s v="conform amenajamentelor silvice"/>
    <s v="ARGEŞ"/>
    <s v="-"/>
    <s v="Tara: România; Judet: ARGEŞ; -;   -; Nr: -;"/>
    <n v="1982"/>
    <n v="225636"/>
    <n v="3"/>
    <s v="in administrare"/>
    <s v="HG 982/1998;; HG 478/ 24-IUN-15;HG.478/24-IUN-15;OUG.1 din 04/01/2017;OUG.68 din 06/11/2019"/>
    <s v="imobil"/>
    <s v="Lungime=7,5 KM Km;Suprafeţe= ha;CF= ;"/>
  </r>
  <r>
    <x v="474"/>
    <s v="8.30.01"/>
    <m/>
    <m/>
    <s v="CT BADEANCA"/>
    <s v="conform amenajamentelor silvice"/>
    <s v="ARGEŞ"/>
    <s v="-"/>
    <s v="Tara: România; Judet: ARGEŞ; -;   -; Nr: -;"/>
    <n v="1996"/>
    <n v="72199"/>
    <n v="3"/>
    <s v="in administrare"/>
    <s v="HG 982/1998;HG 1344/2011; HG 478/ 24-IUN-15;HG.478/24-IUN-15;OUG.1 din 04/01/2017;HG.354/18.05.2017;OUG.68 din 06/11/2019;HG.846/08.10.2020"/>
    <s v="imobil"/>
    <s v="Lungime albie corectată/consolidată=0,4 km;"/>
  </r>
  <r>
    <x v="475"/>
    <s v="8.30.01"/>
    <m/>
    <m/>
    <s v="CT BUGHEA DE JOS"/>
    <s v="conform amenajamentelor silvice"/>
    <s v="ARGEŞ"/>
    <s v="-"/>
    <s v="Tara: România; Judet: ARGEŞ; -;   -; Nr: -;"/>
    <n v="1988"/>
    <n v="1968"/>
    <n v="3"/>
    <s v="in administrare"/>
    <s v="HG 982/1998;HG 1344/2011; HG 478/ 24-IUN-15;HG.478/24-IUN-15;OUG.1 din 04/01/2017;HG.354/18.05.2017;OUG.68 din 06/11/2019;HG.846/08.10.2020"/>
    <s v="imobil"/>
    <s v="Lungime albie corectată/consolidată=1 km;"/>
  </r>
  <r>
    <x v="476"/>
    <s v="8.30.01"/>
    <m/>
    <m/>
    <s v="CT RÂUŞOR"/>
    <s v="conform amenajamentelor silvice"/>
    <s v="ARGEŞ"/>
    <s v="-"/>
    <s v="Tara: România; Judet: ARGEŞ; -;   -; Nr: -;"/>
    <n v="1988"/>
    <n v="2021"/>
    <n v="3"/>
    <s v="in administrare"/>
    <s v="HG 982/1998;HG 1344/2011; HG 478/ 24-IUN-15;HG.478/24-IUN-15;OUG.1 din 04/01/2017;HG.354/18.05.2017;OUG.68 din 06/11/2019;HG.846/08.10.2020"/>
    <s v="imobil"/>
    <s v="Lungime albie corectată/consolidată=0,2 km;"/>
  </r>
  <r>
    <x v="477"/>
    <s v="8.30.01"/>
    <m/>
    <m/>
    <s v="CT RÂPA LUI PANA"/>
    <s v="conform amenajamentelor silvice"/>
    <s v="ARGEŞ"/>
    <s v="-"/>
    <s v="Tara: România; Judet: ARGEŞ; -;   -; Nr: -;"/>
    <n v="1990"/>
    <n v="1432"/>
    <n v="3"/>
    <s v="in administrare"/>
    <s v="HG 982/1998;HG 1344/2011; HG 478/ 24-IUN-15;HG.478/24-IUN-15;OUG.1 din 04/01/2017;HG.354/18.05.2017;OUG.68 din 06/11/2019;HG.846/08.10.2020"/>
    <s v="imobil"/>
    <s v="Lungime albie corectată/consolidată=0,4 km;"/>
  </r>
  <r>
    <x v="478"/>
    <s v="8.04.04"/>
    <m/>
    <m/>
    <s v="DAF VALEA CARSTII"/>
    <s v="conform amenajamentelor silvice"/>
    <s v="ARGEŞ"/>
    <s v="-"/>
    <s v="Tara: România; Judet: ARGEŞ; -;   -; Nr: -;"/>
    <n v="1969"/>
    <n v="170266"/>
    <n v="3"/>
    <s v="in administrare"/>
    <s v="HG 982/1998;HG 1344/2011; HG 478/ 24-IUN-15;HG.478/24-IUN-15;OUG.1 din 04/01/2017;OUG.68 din 06/11/2019"/>
    <s v="imobil"/>
    <s v="Lungime=3,5 KM Km;Suprafeţe= ha;CF= ;"/>
  </r>
  <r>
    <x v="479"/>
    <s v="8.30.01"/>
    <m/>
    <m/>
    <s v="C.T.TULBUREA-OEASCA"/>
    <s v="conform amenajamentelor silvice"/>
    <s v="ARGEŞ"/>
    <s v="-"/>
    <s v="Tara: România; Judet: ARGEŞ; -;   -; Nr: -;"/>
    <n v="1996"/>
    <n v="591347"/>
    <n v="3"/>
    <s v="in administrare"/>
    <s v="HG 982/1998;HG 1344/2011;OUG.1 din 04/01/2017;HG.354/18.05.2017;OUG.68 din 06/11/2019;HG.846/08.10.2020"/>
    <s v="imobil"/>
    <s v="Lungime albie corectată/consolidată=1 km;"/>
  </r>
  <r>
    <x v="480"/>
    <s v="8.30._"/>
    <m/>
    <m/>
    <s v="BARAJE BUDEANCA"/>
    <s v="conform amenajamentelor silvice"/>
    <s v="ARGEŞ"/>
    <s v="-"/>
    <s v="Tara: România; Judet: ARGEŞ; -;   -; Nr: -;"/>
    <n v="1978"/>
    <n v="13316"/>
    <n v="3"/>
    <s v="in administrare"/>
    <s v="HG 982/1998;HG 1344/2011; HG 478/ 24-IUN-15;HG.478/24-IUN-15;OUG.1 din 04/01/2017;OUG.68 din 06/11/2019"/>
    <s v="imobil"/>
    <s v="Denumire=lucrare corectare torenti ;"/>
  </r>
  <r>
    <x v="481"/>
    <s v="8.30.01"/>
    <m/>
    <m/>
    <s v="BARAJE"/>
    <s v="conform amenajamentelor silvice"/>
    <s v="ARGEŞ"/>
    <s v="-"/>
    <s v="Tara: România; Judet: ARGEŞ; -;   -; Nr: -;"/>
    <n v="1986"/>
    <n v="962"/>
    <n v="3"/>
    <s v="in administrare"/>
    <s v="HG 982/1998;HG 1344/2011; HG 478/ 24-IUN-15;HG.478/24-IUN-15;OUG.1 din 04/01/2017;HG.354/18.05.2017;OUG.68 din 06/11/2019;HG.846/08.10.2020"/>
    <s v="imobil"/>
    <s v="Lungime albie corectată/consolidată=1 km;"/>
  </r>
  <r>
    <x v="482"/>
    <s v="8.04.04"/>
    <m/>
    <m/>
    <s v="DAF PIETROSU MIC"/>
    <s v="conform amenajamentelor silvice"/>
    <s v="ARGEŞ"/>
    <s v="-"/>
    <s v="Tara: România; Judet: ARGEŞ; -;   -; Nr: -;"/>
    <n v="1983"/>
    <n v="185551"/>
    <n v="3"/>
    <s v="in administrare"/>
    <s v="HG 982/1998;HG 1344/2011; HG 478/ 24-IUN-15;HG.478/24-IUN-15;OUG.1 din 04/01/2017;HG.354/18.05.2017;OUG.68 din 06/11/2019"/>
    <s v="imobil"/>
    <s v="Lungime=5,5 KM Km;Suprafeţe= ha;CF= ;"/>
  </r>
  <r>
    <x v="483"/>
    <s v="8.04.04"/>
    <m/>
    <m/>
    <s v="DAF FATA GHITULUI"/>
    <s v="conform amenajamentelor silvice"/>
    <s v="ARGEŞ"/>
    <s v="-"/>
    <s v="Tara: România; Judet: ARGEŞ; -;   -; Nr: -;"/>
    <n v="1971"/>
    <n v="543321"/>
    <n v="3"/>
    <s v="in administrare"/>
    <s v="HG 982/1998;; HG 478/ 24-IUN-15;HG.478/24-IUN-15;OUG.1 din 04/01/2017;HG.354/18.05.2017;OUG.68 din 06/11/2019"/>
    <s v="imobil"/>
    <s v="Lungime=4,5 KM Km;Suprafeţe= ha;CF= ;"/>
  </r>
  <r>
    <x v="484"/>
    <s v="8.04.04"/>
    <m/>
    <m/>
    <s v="DAF DURA VALE"/>
    <s v="conform amenajamentelor silvice"/>
    <s v="ARGEŞ"/>
    <s v="-"/>
    <s v="Tara: România; Judet: ARGEŞ; -;   -; Nr: -;"/>
    <n v="1972"/>
    <n v="186023"/>
    <n v="3"/>
    <s v="in administrare"/>
    <s v="HG 982/1998;HG 1344/2011; HG 478/ 24-IUN-15;HG.478/24-IUN-15;OUG.1 din 04/01/2017;HG.354/18.05.2017;OUG.68 din 06/11/2019"/>
    <s v="imobil"/>
    <s v="Lungime=2,2 KM Km;Suprafeţe= ha;CF= ;"/>
  </r>
  <r>
    <x v="485"/>
    <s v="8.04.04"/>
    <m/>
    <m/>
    <s v="DAF BUDA DEAL"/>
    <s v="conform amenajamentelor silvice"/>
    <s v="ARGEŞ"/>
    <s v="-"/>
    <s v="Tara: România; Judet: ARGEŞ; -;   -; Nr: -;"/>
    <n v="1980"/>
    <n v="174092"/>
    <n v="3"/>
    <s v="in administrare"/>
    <s v="HG 982/1998;HG 1344/2011; HG 478/ 24-IUN-15;HG.478/24-IUN-15;OUG.1 din 04/01/2017;HG.354/18.05.2017;OUG.68 din 06/11/2019"/>
    <s v="imobil"/>
    <s v="Lungime=1,8 KM Km;Suprafeţe= ha;CF= ;"/>
  </r>
  <r>
    <x v="486"/>
    <s v="8.04.04"/>
    <m/>
    <m/>
    <s v="D.A.F.FATA LACSOR 15.3 KM"/>
    <s v="conform amenajamentelor silvice"/>
    <s v="ARGEŞ"/>
    <s v="-"/>
    <s v="Tara: România; Judet: ARGEŞ; -;   -; Nr: -;"/>
    <n v="1972"/>
    <n v="483859"/>
    <n v="3"/>
    <s v="in administrare"/>
    <s v="HG 982/1998;;OUG.1 din 04/01/2017;OUG.68 din 06/11/2019"/>
    <s v="imobil"/>
    <s v="drum auto forestier"/>
  </r>
  <r>
    <x v="487"/>
    <s v="8.04.04"/>
    <m/>
    <m/>
    <s v="DAF OTICU"/>
    <s v="conform amenajamentelor silvice"/>
    <s v="ARGEŞ"/>
    <s v="-"/>
    <s v="Tara: România; Judet: ARGEŞ; -;   -; Nr: -;"/>
    <n v="1967"/>
    <n v="360767"/>
    <n v="3"/>
    <s v="in administrare"/>
    <s v="HG 982/1998;; HG 478/ 24-IUN-15;HG.478/24-IUN-15;OUG.1 din 04/01/2017;OUG.68 din 06/11/2019"/>
    <s v="imobil"/>
    <s v="Lungime=7,0 KM Km;Suprafeţe= ha;CF= ;"/>
  </r>
  <r>
    <x v="488"/>
    <s v="8.30.01"/>
    <m/>
    <m/>
    <s v="CORECŢIE TORENŢI"/>
    <s v="conform amenajamentelor silvice"/>
    <s v="ARGEŞ"/>
    <s v="-"/>
    <s v="Tara: România; Judet: ARGEŞ; -;   -; Nr: -;"/>
    <n v="1978"/>
    <n v="351"/>
    <n v="3"/>
    <s v="in administrare"/>
    <s v="HG 982/1998;HG 1344/2011;OUG.1 din 04/01/2017;HG.354/18.05.2017;OUG.68 din 06/11/2019;HG.846/08.10.2020"/>
    <s v="imobil"/>
    <s v="Lungime albie corectată/consolidată=0,2 km;"/>
  </r>
  <r>
    <x v="489"/>
    <s v="8.30.01"/>
    <m/>
    <m/>
    <s v="CORECTARE TORENŢI AREF"/>
    <s v="conform amenajamentelor silvice"/>
    <s v="ARGEŞ"/>
    <s v="-"/>
    <s v="Tara: România; Judet: ARGEŞ; -;   -; Nr: -;"/>
    <n v="1984"/>
    <n v="855"/>
    <n v="3"/>
    <s v="in administrare"/>
    <s v="HG 982/1998;HG 1344/2011;OUG.1 din 04/01/2017;HG.354/18.05.2017;OUG.68 din 06/11/2019;HG.846/08.10.2020"/>
    <s v="imobil"/>
    <s v="Lungime albie corectată/consolidată=0,5 km;"/>
  </r>
  <r>
    <x v="490"/>
    <s v="8.04.04"/>
    <m/>
    <m/>
    <s v="DAF V.LAPUSULUI 1.0 KM"/>
    <s v="conform amenajamentelor silvice"/>
    <s v="ARGEŞ"/>
    <s v="-"/>
    <s v="Tara: România; Judet: ARGEŞ; -;   -; Nr: -;"/>
    <n v="1991"/>
    <n v="36578"/>
    <n v="3"/>
    <s v="in administrare"/>
    <s v="HG 982/1998;HG 1344/2011;OUG.1 din 04/01/2017;HG.354/18.05.2017;OUG.68 din 06/11/2019"/>
    <s v="imobil"/>
    <s v="Lungime= Km;Suprafeţe= ha;CF= ;"/>
  </r>
  <r>
    <x v="491"/>
    <s v="8.30.01"/>
    <m/>
    <m/>
    <s v="CORECTARE TORENŢI DURA"/>
    <s v="conform amenajamentelor silvice"/>
    <s v="ARGEŞ"/>
    <s v="-"/>
    <s v="Tara: România; Judet: ARGEŞ; -;   -; Nr: -;"/>
    <n v="1956"/>
    <n v="312"/>
    <n v="3"/>
    <s v="in administrare"/>
    <s v="HG 982/1998;HG 1344/2011;OUG.1 din 04/01/2017;HG.354/18.05.2017;OUG.68 din 06/11/2019;HG.846/08.10.2020"/>
    <s v="imobil"/>
    <s v="Lungime albie corectată/consolidată=0,2 km;"/>
  </r>
  <r>
    <x v="492"/>
    <s v="8.30.01"/>
    <m/>
    <m/>
    <s v="CORECTARE TORENŢI AREF 2"/>
    <s v="conform amenajamentelor silvice"/>
    <s v="ARGEŞ"/>
    <s v="-"/>
    <s v="Tara: România; Judet: ARGEŞ; -;   -; Nr: -;"/>
    <n v="1964"/>
    <n v="779"/>
    <n v="3"/>
    <s v="in administrare"/>
    <s v="HG 982/1998;HG 1344/2011;OUG.1 din 04/01/2017;HG.354/18.05.2017;OUG.68 din 06/11/2019;HG.846/08.10.2020"/>
    <s v="imobil"/>
    <s v="Lungime albie corectată/consolidată=0,2 km;"/>
  </r>
  <r>
    <x v="493"/>
    <s v="8.30.01"/>
    <m/>
    <m/>
    <s v="CORECTARE TORENŢI OESTI"/>
    <s v="conform amenajamentelor silvice"/>
    <s v="ARGEŞ"/>
    <s v="-"/>
    <s v="Tara: România; Judet: ARGEŞ; -;   -; Nr: -;"/>
    <n v="1977"/>
    <n v="90"/>
    <n v="3"/>
    <s v="in administrare"/>
    <s v="HG 982/1998;HG 1344/2011;OUG.1 din 04/01/2017;HG.354/18.05.2017;OUG.68 din 06/11/2019;HG.846/08.10.2020"/>
    <s v="imobil"/>
    <s v="Lungime albie corectată/consolidată=0,4 km;"/>
  </r>
  <r>
    <x v="494"/>
    <s v="8.30.01"/>
    <m/>
    <m/>
    <s v="CORECTARE TORENŢI VIDRAR"/>
    <s v="conform amenajamentelor silvice"/>
    <s v="ARGEŞ"/>
    <s v="-"/>
    <s v="Tara: România; Judet: ARGEŞ; -;   -; Nr: -;"/>
    <n v="1978"/>
    <n v="394"/>
    <n v="3"/>
    <s v="in administrare"/>
    <s v="HG 982/1998;HG 1344/2011;OUG.1 din 04/01/2017;HG.354/18.05.2017;OUG.68 din 06/11/2019;HG.846/08.10.2020"/>
    <s v="imobil"/>
    <s v="Lungime albie corectată/consolidată=0,3 km;"/>
  </r>
  <r>
    <x v="495"/>
    <s v="8.30.01"/>
    <m/>
    <m/>
    <s v="CORECTARE TORENŢI DURA"/>
    <s v="conform amenajamentelor silvice"/>
    <s v="ARGEŞ"/>
    <s v="-"/>
    <s v="Tara: România; Judet: ARGEŞ; -;   -; Nr: -;"/>
    <n v="1980"/>
    <n v="1928"/>
    <n v="3"/>
    <s v="in administrare"/>
    <s v="HG 982/1998;HG 1344/2011;OUG.1 din 04/01/2017;HG.354/18.05.2017;OUG.68 din 06/11/2019;HG.846/08.10.2020"/>
    <s v="imobil"/>
    <s v="Lungime albie corectată/consolidată=0,3 km;"/>
  </r>
  <r>
    <x v="496"/>
    <s v="8.04.04"/>
    <m/>
    <m/>
    <s v="DAF V.PERILOR I"/>
    <s v="conform amenajamentelor silvice"/>
    <s v="ARGEŞ"/>
    <s v="-"/>
    <s v="Tara: România; Judet: ARGEŞ; -;   -; Nr: -;"/>
    <n v="1966"/>
    <n v="122069"/>
    <n v="3"/>
    <s v="in administrare"/>
    <s v="HG.982/1998;HG.1344/23.12.2010;OUG.1/04.01.2017;;OUG.68 din 06/11/2019"/>
    <s v="imobil"/>
    <s v="Lungime=9,15 Km;Suprafeţe= ha;CF= ;"/>
  </r>
  <r>
    <x v="497"/>
    <s v="8.04.04"/>
    <m/>
    <m/>
    <s v="DAF V.RUSCULUI II 3.0 KM"/>
    <s v="conform amenajamentelor silvice"/>
    <s v="ARGEŞ"/>
    <s v="-"/>
    <s v="Tara: România; Judet: ARGEŞ; -;   -; Nr: -;"/>
    <n v="1981"/>
    <n v="39840"/>
    <n v="3"/>
    <s v="in administrare"/>
    <s v="HG 982/1998;HG 1344/2011;OUG.1 din 04/01/2017;HG.354/18.05.2017;OUG.68 din 06/11/2019"/>
    <s v="imobil"/>
    <s v="Lungime= Km;Suprafeţe= ha;CF= ;"/>
  </r>
  <r>
    <x v="498"/>
    <s v="8.04.04"/>
    <m/>
    <m/>
    <s v="DAF RANCACIOV I"/>
    <s v="conform amenajamentelor silvice"/>
    <s v="ARGEŞ"/>
    <s v="-"/>
    <s v="Tara: România; Judet: ARGEŞ; -;   -; Nr: -;"/>
    <n v="1969"/>
    <n v="32482"/>
    <n v="3"/>
    <s v="in administrare"/>
    <s v="HG.982/1998;HG.1344/23.12.2010;OUG.1/04.01.2017;;OUG.68 din 06/11/2019"/>
    <s v="imobil"/>
    <s v="Lungime=2,5 Km;Suprafeţe= ha;CF= ;"/>
  </r>
  <r>
    <x v="499"/>
    <s v="8.04.04"/>
    <m/>
    <m/>
    <s v="DAF V.URSULUI"/>
    <s v="conform amenajamentelor silvice"/>
    <s v="ARGEŞ"/>
    <s v="-"/>
    <s v="Tara: România; Judet: ARGEŞ; -;   -; Nr: -;"/>
    <n v="1972"/>
    <n v="210521"/>
    <n v="3"/>
    <s v="in administrare"/>
    <s v="HG.982/1998;HG.1344/23.12.2010;OUG.1/04.01.2017;;OUG.68 din 06/11/2019"/>
    <s v="imobil"/>
    <s v="Lungime=3,9 Km;Suprafeţe= ha;CF= ;"/>
  </r>
  <r>
    <x v="500"/>
    <s v="8.04.04"/>
    <m/>
    <m/>
    <s v="DAF V.MARE FURESTI 2.7 KM"/>
    <s v="conform amenajamentelor silvice"/>
    <s v="ARGEŞ"/>
    <s v="-"/>
    <s v="Tara: România; Judet: ARGEŞ; -;   -; Nr: -;"/>
    <n v="1980"/>
    <n v="25051"/>
    <n v="3"/>
    <s v="in administrare"/>
    <s v="HG 982/1998;HG 1344/2011;OUG.1 din 04/01/2017;HG.354/18.05.2017;OUG.68 din 06/11/2019"/>
    <s v="imobil"/>
    <s v="Lungime= Km;Suprafeţe= ha;CF= ;"/>
  </r>
  <r>
    <x v="501"/>
    <s v="8.04.04"/>
    <m/>
    <m/>
    <s v="DAF V.PERILOR III 1.5 KM"/>
    <s v="conform amenajamentelor silvice"/>
    <s v="ARGEŞ"/>
    <s v="-"/>
    <s v="Tara: România; Judet: ARGEŞ; -;   -; Nr: -;"/>
    <n v="1981"/>
    <n v="245"/>
    <n v="3"/>
    <s v="in administrare"/>
    <s v="HG 982/1998;HG 1344/2011;OUG.1 din 04/01/2017;HG.354/18.05.2017;OUG.68 din 06/11/2019"/>
    <s v="imobil"/>
    <s v="Lungime= Km;Suprafeţe= ha;CF= ;"/>
  </r>
  <r>
    <x v="502"/>
    <s v="8.04.04"/>
    <m/>
    <m/>
    <s v="DAF VALEA LAPUSULUI 2.3 K"/>
    <s v="conform amenajamentelor silvice"/>
    <s v="ARGEŞ"/>
    <s v="-"/>
    <s v="Tara: România; Judet: ARGEŞ; -;   -; Nr: -;"/>
    <n v="1991"/>
    <n v="43881"/>
    <n v="3"/>
    <s v="in administrare"/>
    <s v="HG 982/1998;HG 1344/2011;OUG.1 din 04/01/2017;HG.354/18.05.2017;OUG.68 din 06/11/2019"/>
    <s v="imobil"/>
    <s v="Lungime= Km;Suprafeţe= ha;CF= ;"/>
  </r>
  <r>
    <x v="503"/>
    <s v="8.04.04"/>
    <m/>
    <m/>
    <s v="DAF V.MANASTIRII II-2.5KM"/>
    <s v="conform amenajamentelor silvice"/>
    <s v="ARGEŞ"/>
    <s v="-"/>
    <s v="Tara: România; Judet: ARGEŞ; -;   -; Nr: -;"/>
    <n v="1980"/>
    <n v="251"/>
    <n v="3"/>
    <s v="in administrare"/>
    <s v="HG 982/1998;HG 1344/2011;OUG.1 din 04/01/2017;HG.354/18.05.2017;OUG.68 din 06/11/2019"/>
    <s v="imobil"/>
    <s v="Lungime= Km;Suprafeţe= ha;CF= ;"/>
  </r>
  <r>
    <x v="504"/>
    <s v="8.04.04"/>
    <m/>
    <m/>
    <s v="DAF BOABA AXIAL 2.3 KM"/>
    <s v="conform amenajamentelor silvice"/>
    <s v="ARGEŞ"/>
    <s v="-"/>
    <s v="Tara: România; Judet: ARGEŞ; -;   -; Nr: -;"/>
    <n v="1974"/>
    <n v="1506"/>
    <n v="3"/>
    <s v="in administrare"/>
    <s v="HG 982/1998;HG 1344/2011;OUG.1 din 04/01/2017;HG.354/18.05.2017;OUG.68 din 06/11/2019"/>
    <s v="imobil"/>
    <s v="Lungime= Km;Suprafeţe= ha;CF= ;"/>
  </r>
  <r>
    <x v="505"/>
    <s v="8.30.01"/>
    <m/>
    <m/>
    <s v="CORECT TORENŢI P IZVOR"/>
    <s v="conform amenajamentelor silvice"/>
    <s v="ARGEŞ"/>
    <s v="-"/>
    <s v="Tara: România; Judet: ARGEŞ; -;   -; Nr: -;"/>
    <n v="1986"/>
    <n v="1075"/>
    <n v="3"/>
    <s v="in administrare"/>
    <s v="HG 982/1998;HG 1344/2011;OUG.1 din 04/01/2017;HG.354/18.05.2017;OUG.68 din 06/11/2019;HG.846/08.10.2020"/>
    <s v="imobil"/>
    <s v="Lungime albie corectată/consolidată=1,09 km;"/>
  </r>
  <r>
    <x v="506"/>
    <s v="8.04.04"/>
    <m/>
    <m/>
    <s v="DAF POIENARI-VIISOR"/>
    <s v="conform amenajamentelor silvice"/>
    <s v="ARGEŞ"/>
    <s v="-"/>
    <s v="Tara: România; Judet: ARGEŞ; -;   -; Nr: -;"/>
    <n v="1961"/>
    <n v="13"/>
    <n v="3"/>
    <s v="in administrare"/>
    <s v="HG 982/1998;HG 1344/2011; HG 478/ 24-IUN-15;HG.478/24-IUN-15;OUG.1 din 04/01/2017;OUG.68 din 06/11/2019"/>
    <s v="imobil"/>
    <s v="Lungime= Km;Suprafeţe= ha;CF= ;"/>
  </r>
  <r>
    <x v="507"/>
    <s v="8.30.01"/>
    <m/>
    <m/>
    <s v="CORECŢII TORENŢI V ROTAR"/>
    <s v="conform amenajamentelor silvice"/>
    <s v="ARGEŞ"/>
    <s v="-"/>
    <s v="Tara: România; Judet: ARGEŞ; -;   -; Nr: -;"/>
    <n v="1983"/>
    <n v="450"/>
    <n v="3"/>
    <s v="in administrare"/>
    <s v="HG 982/1998;HG 1344/2011;OUG.1 din 04/01/2017;HG.354/18.05.2017;OUG.68 din 06/11/2019;HG.846/08.10.2020"/>
    <s v="imobil"/>
    <s v="Lungime albie corectată/consolidată=5,65 km;"/>
  </r>
  <r>
    <x v="508"/>
    <s v="8.30.01"/>
    <m/>
    <m/>
    <s v="CORECŢIE TORENŢI V ANGHE"/>
    <s v="conform amenajamentelor silvice"/>
    <s v="ARGEŞ"/>
    <s v="-"/>
    <s v="Tara: România; Judet: ARGEŞ; -;   -; Nr: -;"/>
    <n v="1983"/>
    <n v="1358"/>
    <n v="3"/>
    <s v="in administrare"/>
    <s v="HG 982/1998;HG 1344/2011;OUG.1 din 04/01/2017;HG.354/18.05.2017;OUG.68 din 06/11/2019;HG.846/08.10.2020"/>
    <s v="imobil"/>
    <s v="Lungime albie corectată/consolidată=2,5 km;"/>
  </r>
  <r>
    <x v="509"/>
    <s v="8.04.04"/>
    <m/>
    <m/>
    <s v="DAF GLODU"/>
    <s v="conform amenajamentelor silvice"/>
    <s v="ARGEŞ"/>
    <s v="-"/>
    <s v="Tara: România; Judet: ARGEŞ; -;   -; Nr: -;"/>
    <n v="1983"/>
    <n v="9518"/>
    <n v="3"/>
    <s v="in administrare"/>
    <s v="HG 982/1998;HG 1344/2011; HG 478/ 24-IUN-15;HG.478/24-IUN-15;OUG.1 din 04/01/2017;HG.354/18.05.2017;OUG.68 din 06/11/2019"/>
    <s v="imobil"/>
    <s v="Lungime= Km;Suprafeţe= ha;CF= ;"/>
  </r>
  <r>
    <x v="510"/>
    <s v="8.30.01"/>
    <m/>
    <m/>
    <s v="CT V.STEJ"/>
    <s v="conform amenajamentelor silvice"/>
    <s v="ARGEŞ"/>
    <s v="-"/>
    <s v="Tara: România; Judet: ARGEŞ; -;   -; Nr: -;"/>
    <n v="1981"/>
    <n v="1371"/>
    <n v="3"/>
    <s v="in administrare"/>
    <s v="HG 982/1998;HG 1344/2011; HG 478/ 24-IUN-15;HG.478/24-IUN-15;OUG.1 din 04/01/2017;HG.354/18.05.2017;OUG.68 din 06/11/2019;HG.846/08.10.2020"/>
    <s v="imobil"/>
    <s v="Lungime albie corectată/consolidată=0,6 km;"/>
  </r>
  <r>
    <x v="511"/>
    <s v="8.30.01"/>
    <m/>
    <m/>
    <s v="CT V. SATU"/>
    <s v="conform amenajamentelor silvice"/>
    <s v="ARGEŞ"/>
    <s v="-"/>
    <s v="Tara: România; Judet: ARGEŞ; -;   -; Nr: -;"/>
    <n v="1981"/>
    <n v="3037"/>
    <n v="3"/>
    <s v="in administrare"/>
    <s v="HG 982/1998;HG 1344/2011; HG 478/ 24-IUN-15;HG.478/24-IUN-15;OUG.1 din 04/01/2017;HG.354/18.05.2017;OUG.68 din 06/11/2019;HG.846/08.10.2020"/>
    <s v="imobil"/>
    <s v="Lungime albie corectată/consolidată=3,5 km;"/>
  </r>
  <r>
    <x v="512"/>
    <s v="8.30.01"/>
    <m/>
    <m/>
    <s v="CT V. TOMENI"/>
    <s v="conform amenajamentelor silvice"/>
    <s v="ARGEŞ"/>
    <s v="-"/>
    <s v="Tara: România; Judet: ARGEŞ; -;   -; Nr: -;"/>
    <n v="1986"/>
    <n v="2877"/>
    <n v="3"/>
    <s v="in administrare"/>
    <s v="HG 982/1998;HG 1344/2011; HG 478/ 24-IUN-15;HG.478/24-IUN-15;OUG.1 din 04/01/2017;HG.354/18.05.2017;OUG.68 din 06/11/2019;HG.846/08.10.2020"/>
    <s v="imobil"/>
    <s v="Lungime albie corectată/consolidată=0,5 km;"/>
  </r>
  <r>
    <x v="513"/>
    <s v="8.30.01"/>
    <m/>
    <m/>
    <s v="C.T. OLĂNEASCA"/>
    <s v="conform amenajamentelor silvice"/>
    <s v="ARGEŞ"/>
    <s v="-"/>
    <s v="Tara: România; Judet: ARGEŞ; -;   -; Nr: -;"/>
    <n v="1995"/>
    <n v="88525"/>
    <n v="3"/>
    <s v="in administrare"/>
    <s v="HG 982/1998;HG 1344/2011; HG 478/ 24-IUN-15;HG.478/24-IUN-15;OUG.1 din 04/01/2017;HG.354/18.05.2017;OUG.68 din 06/11/2019;HG.846/08.10.2020"/>
    <s v="imobil"/>
    <s v="Lungime albie corectată/consolidată=1,8 km;"/>
  </r>
  <r>
    <x v="514"/>
    <s v="8.04.04"/>
    <m/>
    <m/>
    <s v="DAF VL.STRAMBII"/>
    <s v="conform amenajamentelor silvice"/>
    <s v="ARGEŞ"/>
    <s v="-"/>
    <s v="Tara: România; Judet: ARGEŞ; -;   -; Nr: -;"/>
    <n v="1974"/>
    <n v="316751"/>
    <n v="3"/>
    <s v="in administrare"/>
    <s v="HG 982/1998;HG 1344/2011; HG 478/ 24-IUN-15;HG.478/24-IUN-15;OUG.1 din 04/01/2017;HG.354/18.05.2017;OUG.68 din 06/11/2019"/>
    <s v="imobil"/>
    <s v="Lungime= Km;Suprafeţe= ha;CF= ;"/>
  </r>
  <r>
    <x v="515"/>
    <s v="8.04.04"/>
    <m/>
    <m/>
    <s v="DAF PR. IZVOR"/>
    <s v="conform amenajamentelor silvice"/>
    <s v="ARGEŞ"/>
    <s v="-"/>
    <s v="Tara: România; Judet: ARGEŞ; -;   -; Nr: -;"/>
    <n v="1968"/>
    <n v="4867"/>
    <n v="3"/>
    <s v="in administrare"/>
    <s v="HG 982/1998;HG 1344/2011; HG 478/ 24-IUN-15;HG.478/24-IUN-15;OUG.1 din 04/01/2017;OUG.68 din 06/11/2019"/>
    <s v="imobil"/>
    <s v="Lungime= Km;Suprafeţe= ha;CF= ;"/>
  </r>
  <r>
    <x v="516"/>
    <s v="8.04.04"/>
    <m/>
    <m/>
    <s v="DAF V. COLTILOR"/>
    <s v="conform amenajamentelor silvice"/>
    <s v="ARGEŞ"/>
    <s v="-"/>
    <s v="Tara: România; Judet: ARGEŞ; -;   -; Nr: -;"/>
    <n v="1963"/>
    <n v="6166"/>
    <n v="3"/>
    <s v="in administrare"/>
    <s v="HG 982/1998;HG 1344/2011; HG 478/ 24-IUN-15;HG.478/24-IUN-15;OUG.1 din 04/01/2017;OUG.68 din 06/11/2019"/>
    <s v="imobil"/>
    <s v="Lungime= Km;Suprafeţe= ha;CF= ;"/>
  </r>
  <r>
    <x v="517"/>
    <s v="8.30.01"/>
    <m/>
    <m/>
    <s v="CORECTARE TORENTI"/>
    <s v="conform amenajamentelor silvice"/>
    <s v="ARGEŞ"/>
    <s v="-"/>
    <s v="Tara: România; Judet: ARGEŞ; -;   -; Nr: -;"/>
    <n v="1986"/>
    <n v="1358"/>
    <n v="3"/>
    <s v="in administrare"/>
    <s v="HG 982/1998;HG 1344/2011; HG 478/ 24-IUN-15;HG.478/24-IUN-15;OUG.1 din 04/01/2017;HG.354/18.05.2017;OUG.68 din 06/11/2019;HG.846/08.10.2020"/>
    <s v="imobil"/>
    <s v="Lungime albie corectată/consolidată=0,4 km;"/>
  </r>
  <r>
    <x v="518"/>
    <s v="8.04.04"/>
    <m/>
    <m/>
    <s v="DR.FR.SETU 2.0KM"/>
    <s v="conform amenajamentelor silvice"/>
    <s v="ARGEŞ"/>
    <s v="-"/>
    <s v="Tara: România; Judet: ARGEŞ; -;   -; Nr: -;"/>
    <n v="1983"/>
    <n v="34567"/>
    <n v="3"/>
    <s v="in administrare"/>
    <s v="HG 982/1998;HG 1344/2011;OUG.1 din 04/01/2017;HG.354/18.05.2017;OUG.68 din 06/11/2019"/>
    <s v="imobil"/>
    <s v="Lungime= Km;Suprafeţe= ha;CF= ;"/>
  </r>
  <r>
    <x v="519"/>
    <s v="8.04.04"/>
    <m/>
    <m/>
    <s v="DR.AUTO SLANICU MARE"/>
    <s v="conform amenajamentelor silvice"/>
    <s v="ARGEŞ"/>
    <s v="-"/>
    <s v="Tara: România; Judet: ARGEŞ; -;   -; Nr: -;"/>
    <n v="1955"/>
    <n v="1419706"/>
    <n v="3"/>
    <s v="in administrare"/>
    <s v="HG 982/1998;HG 1344/2011;OUG.1 din 04/01/2017;HG.354/18.05.2017;OUG.68 din 06/11/2019"/>
    <s v="imobil"/>
    <s v="Lungime= Km;Suprafeţe= ha;CF= ;"/>
  </r>
  <r>
    <x v="520"/>
    <s v="8.04.04"/>
    <m/>
    <m/>
    <s v="DR.MENGHEA"/>
    <s v="conform amenajamentelor silvice"/>
    <s v="ARGEŞ"/>
    <s v="-"/>
    <s v="Tara: România; Judet: ARGEŞ; -;   -; Nr: -;"/>
    <n v="1996"/>
    <n v="133379"/>
    <n v="3"/>
    <s v="in administrare"/>
    <s v="HG 982/1998;HG 1344/2011;OUG.1 din 04/01/2017;HG.354/18.05.2017;OUG.68 din 06/11/2019"/>
    <s v="imobil"/>
    <s v="Lungime= Km;Suprafeţe= ha;CF= ;"/>
  </r>
  <r>
    <x v="521"/>
    <s v="8.04.04"/>
    <m/>
    <m/>
    <s v="DAF LACASTORUL"/>
    <s v="conform amenajamentelor silvice"/>
    <s v="ARGEŞ"/>
    <s v="-"/>
    <s v="Tara: România; Judet: ARGEŞ; -;   -; Nr: -;"/>
    <n v="1977"/>
    <n v="462681"/>
    <n v="3"/>
    <s v="in administrare"/>
    <s v="HG 982/1998;HG 1344/2011; HG 478/ 24-IUN-15;HG.478/24-IUN-15;OUG.1 din 04/01/2017;OUG.68 din 06/11/2019"/>
    <s v="imobil"/>
    <s v="Lungime= Km;Suprafeţe= ha;CF= ;"/>
  </r>
  <r>
    <x v="522"/>
    <s v="8.04.04"/>
    <m/>
    <m/>
    <s v="DR.AUTO RAMIF.OBOARE"/>
    <s v="conform amenajamentelor silvice"/>
    <s v="ARGEŞ"/>
    <s v="-"/>
    <s v="Tara: România; Judet: ARGEŞ; -;   -; Nr: -;"/>
    <n v="1988"/>
    <n v="39855"/>
    <n v="3"/>
    <s v="in administrare"/>
    <s v="HG 982/1998;HG 1344/2011;OUG.1 din 04/01/2017;HG.354/18.05.2017;OUG.68 din 06/11/2019"/>
    <s v="imobil"/>
    <s v="Lungime= Km;Suprafeţe= ha;CF= ;"/>
  </r>
  <r>
    <x v="523"/>
    <s v="8.04.04"/>
    <m/>
    <m/>
    <s v="DR.FR.MEDELICU MIC II"/>
    <s v="conform amenajamentelor silvice"/>
    <s v="ARGEŞ"/>
    <s v="-"/>
    <s v="Tara: România; Judet: ARGEŞ; -;   -; Nr: -;"/>
    <n v="1986"/>
    <n v="51238"/>
    <n v="3"/>
    <s v="in administrare"/>
    <s v="HG 982/1998;HG 1344/2011;OUG.1 din 04/01/2017;HG.354/18.05.2017;OUG.68 din 06/11/2019"/>
    <s v="imobil"/>
    <s v="Lungime= Km;Suprafeţe= ha;CF= ;"/>
  </r>
  <r>
    <x v="524"/>
    <s v="8.04.04"/>
    <m/>
    <m/>
    <s v="DAF PRIBOAIA"/>
    <s v="conform amenajamentelor silvice"/>
    <s v="ARGEŞ"/>
    <s v="-"/>
    <s v="Tara: România; Judet: ARGEŞ; -;   -; Nr: -;"/>
    <n v="1962"/>
    <n v="7140"/>
    <n v="3"/>
    <s v="in administrare"/>
    <s v="HG 982/1998;HG 1344/2011; HG 478/ 24-IUN-15;HG.478/24-IUN-15;OUG.1 din 04/01/2017;OUG.68 din 06/11/2019"/>
    <s v="imobil"/>
    <s v="Lungime= Km;Suprafeţe= ha;CF= ;"/>
  </r>
  <r>
    <x v="525"/>
    <s v="8.04.04"/>
    <m/>
    <m/>
    <s v="DAF BARBOSULUI"/>
    <s v="conform amenajamentelor silvice"/>
    <s v="ARGEŞ"/>
    <s v="-"/>
    <s v="Tara: România; Judet: ARGEŞ; -;   -; Nr: -;"/>
    <n v="1964"/>
    <n v="5197"/>
    <n v="3"/>
    <s v="in administrare"/>
    <s v="HG 982/1998;HG 1344/2011; HG 478/ 24-IUN-15;HG.478/24-IUN-15;OUG.1 din 04/01/2017;OUG.68 din 06/11/2019"/>
    <s v="imobil"/>
    <s v="Lungime= Km;Suprafeţe= ha;CF= ;"/>
  </r>
  <r>
    <x v="526"/>
    <s v="8.04.04"/>
    <m/>
    <m/>
    <s v="CIURDEA-ARAMA"/>
    <s v="conform amenajamentelor silvice"/>
    <s v="IAŞI"/>
    <s v="-"/>
    <s v="Tara: România; Judet: IAŞI; -;   -; Nr: -;"/>
    <n v="1968"/>
    <n v="142872"/>
    <n v="22"/>
    <s v="in administrare"/>
    <s v="HG 982/1998;;OUG.1 din 04/01/2017;OUG.68 din 06/11/2019"/>
    <s v="imobil"/>
    <s v="drum auto forestier"/>
  </r>
  <r>
    <x v="527"/>
    <s v="8.04.04"/>
    <m/>
    <m/>
    <s v="D.F COTOFANA PRELUNGIRE"/>
    <s v="conform amenajamentelor silvice"/>
    <s v="IAŞI"/>
    <s v="-"/>
    <s v="Tara: România; Judet: IAŞI; -;   -; Nr: -;"/>
    <n v="1982"/>
    <n v="9386"/>
    <n v="22"/>
    <s v="in administrare"/>
    <s v="HG 982/1998;;OUG.1 din 04/01/2017;HG.354/18.05.2017;OUG.68 din 06/11/2019"/>
    <s v="imobil"/>
    <s v="Lungime= Km;Suprafeţe= ha;CF= ;"/>
  </r>
  <r>
    <x v="528"/>
    <s v="8.04.04"/>
    <m/>
    <m/>
    <s v="DAF FALCAU"/>
    <s v="conform amenajamentelor silvice"/>
    <s v="NEAMŢ"/>
    <s v="-"/>
    <s v="Tara: România; Judet: NEAMŢ; -;   -; Nr: -;"/>
    <n v="1999"/>
    <n v="560766"/>
    <n v="27"/>
    <s v="in administrare"/>
    <s v="HG 982/1998;HG 1344/2011; HG 478/ 24-IUN-15;HG.478/24-IUN-15;OUG.1 din 04/01/2017;HG.354/18.05.2017;OUG.68 din 06/11/2019"/>
    <s v="imobil"/>
    <s v="Lungime= Km;Suprafeţe= ha;CF= ;"/>
  </r>
  <r>
    <x v="529"/>
    <s v="8.04.04"/>
    <m/>
    <m/>
    <s v="DAF MINZA"/>
    <s v="conform amenajamentelor silvice"/>
    <s v="NEAMŢ"/>
    <s v="-"/>
    <s v="Tara: România; Judet: NEAMŢ; -;   -; Nr: -;"/>
    <n v="1999"/>
    <n v="925733"/>
    <n v="27"/>
    <s v="in administrare"/>
    <s v="HG 982/1998;HG 1344/2011; HG 478/ 24-IUN-15;HG.478/24-IUN-15;OUG.1 din 04/01/2017;HG.354/18.05.2017;OUG.68 din 06/11/2019"/>
    <s v="imobil"/>
    <s v="Lungime= Km;Suprafeţe= ha;CF= ;"/>
  </r>
  <r>
    <x v="530"/>
    <s v="8.04.04"/>
    <m/>
    <m/>
    <s v="DAF MOISOAIA"/>
    <s v="conform amenajamentelor silvice"/>
    <s v="NEAMŢ"/>
    <s v="-"/>
    <s v="Tara: România; Judet: NEAMŢ; -;   -; Nr: -;"/>
    <n v="1999"/>
    <n v="56562"/>
    <n v="27"/>
    <s v="in administrare"/>
    <s v="HG 982/1998;HG 1344/2011; HG 478/ 24-IUN-15;HG.478/24-IUN-15;OUG.1 din 04/01/2017;HG.354/18.05.2017;OUG.68 din 06/11/2019"/>
    <s v="imobil"/>
    <s v="Lungime= Km;Suprafeţe= ha;CF= ;"/>
  </r>
  <r>
    <x v="531"/>
    <s v="8.04.04"/>
    <m/>
    <m/>
    <s v="DAF CAZACU"/>
    <s v="conform amenajamentelor silvice"/>
    <s v="NEAMŢ"/>
    <s v="-"/>
    <s v="Tara: România; Judet: NEAMŢ; -;   -; Nr: -;"/>
    <n v="1967"/>
    <n v="87634"/>
    <n v="27"/>
    <s v="in administrare"/>
    <s v="HG 982/1998;HG 1344/2011; HG 478/ 24-IUN-15;HG.478/24-IUN-15;OUG.1 din 04/01/2017;OUG.68 din 06/11/2019"/>
    <s v="imobil"/>
    <s v="Lungime= Km;Suprafeţe= ha;CF= ;"/>
  </r>
  <r>
    <x v="532"/>
    <s v="8.04.04"/>
    <m/>
    <m/>
    <s v="D.F.SURU"/>
    <s v="conform amenajamentelor silvice"/>
    <s v="NEAMŢ"/>
    <s v="-"/>
    <s v="Tara: România; Judet: NEAMŢ; -;   -; Nr: -;"/>
    <n v="1969"/>
    <n v="13465"/>
    <n v="27"/>
    <s v="in administrare"/>
    <s v="HG 982/1998;HG 1344/2011;OUG.1 din 04/01/2017;HG.354/18.05.2017;OUG.68 din 06/11/2019"/>
    <s v="imobil"/>
    <s v="Lungime= Km;Suprafeţe= ha;CF= ;"/>
  </r>
  <r>
    <x v="533"/>
    <s v="8.04.04"/>
    <m/>
    <m/>
    <s v="D.F.DAVID"/>
    <s v="conform amenajamentelor silvice"/>
    <s v="NEAMŢ"/>
    <s v="-"/>
    <s v="Tara: România; Judet: NEAMŢ; -;   -; Nr: -;"/>
    <n v="1985"/>
    <n v="32911"/>
    <n v="27"/>
    <s v="in administrare"/>
    <s v="HG 982/1998;HG 1344/2011;OUG.1 din 04/01/2017;HG.354/18.05.2017;OUG.68 din 06/11/2019"/>
    <s v="imobil"/>
    <s v="Lungime= Km;Suprafeţe= ha;CF= ;"/>
  </r>
  <r>
    <x v="534"/>
    <s v="8.04.04"/>
    <m/>
    <m/>
    <s v="DRUM AUTO SOCOVAT"/>
    <s v="conform amenajamentelor silvice"/>
    <s v="IAŞI"/>
    <s v="-"/>
    <s v="Tara: România; Judet: IAŞI; -;   -; Nr: -;"/>
    <n v="1981"/>
    <n v="10364"/>
    <n v="22"/>
    <s v="in administrare"/>
    <s v="HG 982/1998;;OUG.1 din 04/01/2017;HG.354/18.05.2017;OUG.68 din 06/11/2019"/>
    <s v="imobil"/>
    <s v="Lungime= Km;Suprafeţe= ha;CF= ;"/>
  </r>
  <r>
    <x v="535"/>
    <s v="8.04.04"/>
    <m/>
    <m/>
    <s v="DRUM AUTO MAZARAR II"/>
    <s v="conform amenajamentelor silvice"/>
    <s v="IAŞI"/>
    <s v="-"/>
    <s v="Tara: România; Judet: IAŞI; -;   -; Nr: -;"/>
    <n v="1976"/>
    <n v="676"/>
    <n v="22"/>
    <s v="in administrare"/>
    <s v="HG 982/1998;;OUG.1 din 04/01/2017;HG.354/18.05.2017;OUG.68 din 06/11/2019"/>
    <s v="imobil"/>
    <s v="Lungime= Km;Suprafeţe= ha;CF= ;"/>
  </r>
  <r>
    <x v="536"/>
    <s v="8.04.04"/>
    <m/>
    <m/>
    <s v="DRUM AUTO TREI PIETRE"/>
    <s v="conform amenajamentelor silvice"/>
    <s v="IAŞI"/>
    <s v="-"/>
    <s v="Tara: România; Judet: IAŞI; -;   -; Nr: -;"/>
    <n v="1982"/>
    <n v="13702"/>
    <n v="22"/>
    <s v="in administrare"/>
    <s v="HG 982/1998;;OUG.1 din 04/01/2017;HG.354/18.05.2017;OUG.68 din 06/11/2019"/>
    <s v="imobil"/>
    <s v="Lungime= Km;Suprafeţe= ha;CF= ;"/>
  </r>
  <r>
    <x v="537"/>
    <s v="8.04.04"/>
    <m/>
    <m/>
    <s v="DRUM FOREASTIER PARCOVACI"/>
    <s v="conform amenajamentelor silvice"/>
    <s v="IAŞI"/>
    <s v="-"/>
    <s v="Tara: România; Judet: IAŞI; -;   -; Nr: -;"/>
    <n v="1981"/>
    <n v="132661"/>
    <n v="22"/>
    <s v="in administrare"/>
    <s v="HG 982/1998;;OUG.1 din 04/01/2017;HG.354/18.05.2017;OUG.68 din 06/11/2019"/>
    <s v="imobil"/>
    <s v="Lungime= Km;Suprafeţe= ha;CF= ;"/>
  </r>
  <r>
    <x v="538"/>
    <s v="8.04.04"/>
    <m/>
    <m/>
    <s v="DRUM FORESTIER PIRCOVACI M D"/>
    <s v="conform amenajamentelor silvice"/>
    <s v="IAŞI"/>
    <s v="-"/>
    <s v="Tara: România; Judet: IAŞI; -;   -; Nr: -;"/>
    <n v="1981"/>
    <n v="11174"/>
    <n v="22"/>
    <s v="in administrare"/>
    <s v="HG 982/1998;;OUG.1 din 04/01/2017;HG.354/18.05.2017;OUG.68 din 06/11/2019"/>
    <s v="imobil"/>
    <s v="Lungime= Km;Suprafeţe= ha;CF= ;"/>
  </r>
  <r>
    <x v="539"/>
    <s v="8.04.04"/>
    <m/>
    <m/>
    <s v="DAF H0RJILA"/>
    <s v="conform amenajamentelor silvice"/>
    <s v="NEAMŢ"/>
    <s v="-"/>
    <s v="Tara: România; Judet: NEAMŢ; -;   -; Nr: -;"/>
    <n v="1978"/>
    <n v="48622"/>
    <n v="27"/>
    <s v="in administrare"/>
    <s v="HG 982/1998;HG 1344/2011; HG 478/ 24-IUN-15;HG.478/24-IUN-15;OUG.1 din 04/01/2017;HG.354/18.05.2017;OUG.68 din 06/11/2019"/>
    <s v="imobil"/>
    <s v="Lungime=2,5 KM Km;Suprafeţe= ha;CF= ;"/>
  </r>
  <r>
    <x v="540"/>
    <s v="8.04.04"/>
    <m/>
    <m/>
    <s v="DRUM FORESTIER BOLATAU"/>
    <s v="conform amenajamentelor silvice"/>
    <s v="NEAMŢ"/>
    <s v="-"/>
    <s v="Tara: România; Judet: NEAMŢ; -;   -; Nr: -;"/>
    <n v="1998"/>
    <n v="0"/>
    <n v="27"/>
    <s v="in administrare"/>
    <s v="HG 982/1998;;OUG.1 din 04/01/2017;OUG.68 din 06/11/2019"/>
    <s v="imobil"/>
    <s v="drum auto forestier"/>
  </r>
  <r>
    <x v="541"/>
    <s v="8.04.04"/>
    <m/>
    <m/>
    <s v="DRUM FORESTIER MAGIOARA"/>
    <s v="conform amenajamentelor silvice"/>
    <s v="IAŞI"/>
    <s v="-"/>
    <s v="Tara: România; Judet: IAŞI; -;   -; Nr: -;"/>
    <n v="1967"/>
    <n v="461"/>
    <n v="22"/>
    <s v="in administrare"/>
    <s v="HG 982/1998;;OUG.1 din 04/01/2017;HG.354/18.05.2017;OUG.68 din 06/11/2019"/>
    <s v="imobil"/>
    <s v="Lungime= Km;Suprafeţe= ha;CF= ;"/>
  </r>
  <r>
    <x v="542"/>
    <s v="8.04.04"/>
    <m/>
    <m/>
    <s v="DRUM FOREST.MARTIN 8,6 KM."/>
    <s v="conform amenajamentelor silvice"/>
    <s v="NEAMŢ"/>
    <s v="-"/>
    <s v="Tara: România; Judet: NEAMŢ; -;   -; Nr: -;"/>
    <n v="1964"/>
    <n v="0"/>
    <n v="27"/>
    <s v="in administrare"/>
    <s v="HG 982/1998;;OUG.1 din 04/01/2017;OUG.68 din 06/11/2019"/>
    <s v="imobil"/>
    <s v="drum auto forestier"/>
  </r>
  <r>
    <x v="543"/>
    <s v="8.04.04"/>
    <m/>
    <m/>
    <s v="DAF BRADU -BURCAS"/>
    <s v="conform amenajamentelor silvice"/>
    <s v="NEAMŢ"/>
    <s v="-"/>
    <s v="Tara: România; Judet: NEAMŢ; -;   -; Nr: -;"/>
    <n v="1969"/>
    <n v="82157"/>
    <n v="27"/>
    <s v="in administrare"/>
    <s v="HG 982/1998;HG 1344/2011; HG 478/ 24-IUN-15;HG.478/24-IUN-15;OUG.1 din 04/01/2017;OUG.68 din 06/11/2019"/>
    <s v="imobil"/>
    <s v="Lungime=2,2 KM Km;Suprafeţe= ha;CF= ;"/>
  </r>
  <r>
    <x v="544"/>
    <s v="8.04.04"/>
    <m/>
    <m/>
    <s v="DAF IZV.ALB OBAR."/>
    <s v="conform amenajamentelor silvice"/>
    <s v="NEAMŢ"/>
    <s v="-"/>
    <s v="Tara: România; Judet: NEAMŢ; -;   -; Nr: -;"/>
    <n v="1979"/>
    <n v="39551"/>
    <n v="27"/>
    <s v="in administrare"/>
    <s v="HG 982/1998;HG 1344/2011; HG 478/ 24-IUN-15;HG.478/24-IUN-15;OUG.1 din 04/01/2017;HG.354/18.05.2017;OUG.68 din 06/11/2019"/>
    <s v="imobil"/>
    <s v="Lungime=0,8 KM Km;Suprafeţe= ha;CF= ;"/>
  </r>
  <r>
    <x v="545"/>
    <s v="8.04.04"/>
    <m/>
    <m/>
    <s v="DAF LUPULUI"/>
    <s v="conform amenajamentelor silvice"/>
    <s v="NEAMŢ"/>
    <s v="-"/>
    <s v="Tara: România; Judet: NEAMŢ; -;   -; Nr: -;"/>
    <n v="1982"/>
    <n v="40970"/>
    <n v="27"/>
    <s v="in administrare"/>
    <s v="HG 982/1998;HG 1344/2011; HG 478/ 24-IUN-15;HG.478/24-IUN-15;OUG.1 din 04/01/2017;HG.354/18.05.2017;OUG.68 din 06/11/2019"/>
    <s v="imobil"/>
    <s v="Lungime=2,1 KM Km;Suprafeţe= ha;CF= ;"/>
  </r>
  <r>
    <x v="546"/>
    <s v="8.30.01"/>
    <m/>
    <m/>
    <s v="CANAL PR. ODAII"/>
    <s v="conform amenajamentelor silvice"/>
    <s v="NEAMŢ"/>
    <s v="-"/>
    <s v="Tara: România; Judet: NEAMŢ; -;   -; Nr: -;"/>
    <n v="1978"/>
    <n v="3375"/>
    <n v="27"/>
    <s v="in administrare"/>
    <s v="HG 982/1998;HG 1344/2011; HG 478/ 24-IUN-15;HG.478/24-IUN-15;OUG.1 din 04/01/2017;HG.354/18.05.2017;OUG.68 din 06/11/2019;HG.846/08.10.2020"/>
    <s v="imobil"/>
    <s v="Lungime albie corectată/consolidată=0,004 km;"/>
  </r>
  <r>
    <x v="547"/>
    <s v="8.30.01"/>
    <m/>
    <m/>
    <s v="BARAJ PR. ODAII"/>
    <s v="conform amenajamentelor silvice"/>
    <s v="NEAMŢ"/>
    <s v="-"/>
    <s v="Tara: România; Judet: NEAMŢ; -;   -; Nr: -;"/>
    <n v="1978"/>
    <n v="42219"/>
    <n v="27"/>
    <s v="in administrare"/>
    <s v="HG 982/1998;HG 1344/2011; HG 478/ 24-IUN-15;HG.478/24-IUN-15;OUG.1 din 04/01/2017;HG.354/18.05.2017;OUG.68 din 06/11/2019;HG.846/08.10.2020"/>
    <s v="imobil"/>
    <s v="Lungime albie corectată/consolidată=0,0025 km;"/>
  </r>
  <r>
    <x v="548"/>
    <s v="8.04.04"/>
    <m/>
    <m/>
    <s v="D.A.OPLEANU"/>
    <s v="conform amenajamentelor silvice"/>
    <s v="NEAMŢ"/>
    <s v="-"/>
    <s v="Tara: România; Judet: NEAMŢ; -;   -; Nr: -;"/>
    <n v="1977"/>
    <n v="76564"/>
    <n v="27"/>
    <s v="in administrare"/>
    <s v="HG 982/1998;HG 1344/2011;OUG.1 din 04/01/2017;OUG.68 din 06/11/2019"/>
    <s v="imobil"/>
    <s v="drum auto forestier"/>
  </r>
  <r>
    <x v="549"/>
    <s v="8.30._"/>
    <m/>
    <m/>
    <s v="BARAJ PR.BARBANTEI HANGU"/>
    <s v="conform amenajamentelor silvice"/>
    <s v="NEAMŢ"/>
    <s v="-"/>
    <s v="Tara: România; Judet: NEAMŢ; -;   -; Nr: -;"/>
    <n v="1968"/>
    <n v="0"/>
    <n v="27"/>
    <s v="in administrare"/>
    <s v="HG 982/1998;;OUG.1 din 04/01/2017;OUG.68 din 06/11/2019"/>
    <s v="imobil"/>
    <s v="lucrari de corectarea torentilor"/>
  </r>
  <r>
    <x v="550"/>
    <s v="8.04.04"/>
    <m/>
    <m/>
    <s v="DAF BALTA NEAGRA OPRESTI"/>
    <s v="conform amenajamentelor silvice"/>
    <s v="NEAMŢ"/>
    <s v="-"/>
    <s v="Tara: România; Judet: NEAMŢ; -;   -; Nr: -;"/>
    <n v="1983"/>
    <n v="35953"/>
    <n v="27"/>
    <s v="in administrare"/>
    <s v="HG 982/1998;HG 1344/2011; HG 478/ 24-IUN-15;HG.478/24-IUN-15;OUG.1 din 04/01/2017;HG.354/18.05.2017;OUG.68 din 06/11/2019"/>
    <s v="imobil"/>
    <s v="Lungime= Km;Suprafeţe= ha;CF= ;"/>
  </r>
  <r>
    <x v="551"/>
    <s v="8.04.04"/>
    <m/>
    <m/>
    <s v="D.A.PIRIUL LUNG"/>
    <s v="conform amenajamentelor silvice"/>
    <s v="NEAMŢ"/>
    <s v="-"/>
    <s v="Tara: România; Judet: NEAMŢ; -;   -; Nr: -;"/>
    <n v="1967"/>
    <n v="97148"/>
    <n v="27"/>
    <s v="in administrare"/>
    <s v="HG 982/1998;HG 1344/2011;OUG.1 din 04/01/2017;OUG.68 din 06/11/2019"/>
    <s v="imobil"/>
    <s v="drum auto forestier"/>
  </r>
  <r>
    <x v="552"/>
    <s v="8.04.04"/>
    <m/>
    <m/>
    <s v="DAF 4 CIRESUL 7.4KM"/>
    <s v="conform amenajamentelor silvice"/>
    <s v="IAŞI"/>
    <s v="-"/>
    <s v="Tara: România; Judet: IAŞI; -;   -; Nr: -;"/>
    <n v="1986"/>
    <n v="1274127"/>
    <n v="22"/>
    <s v="in administrare"/>
    <s v="HG 982/1998;HG 1344/2011;OUG.1 din 04/01/2017;HG.354/18.05.2017;OUG.68 din 06/11/2019"/>
    <s v="imobil"/>
    <s v="Lungime= Km;Suprafeţe= ha;CF= ;"/>
  </r>
  <r>
    <x v="553"/>
    <s v="8.04.04"/>
    <m/>
    <m/>
    <s v="DAF 6 V. CARULUI 3 KM"/>
    <s v="conform amenajamentelor silvice"/>
    <s v="IAŞI"/>
    <s v="-"/>
    <s v="Tara: România; Judet: IAŞI; -;   -; Nr: -;"/>
    <n v="1964"/>
    <n v="7427"/>
    <n v="22"/>
    <s v="in administrare"/>
    <s v="HG 982/1998;;OUG.1 din 04/01/2017;HG.354/18.05.2017;OUG.68 din 06/11/2019"/>
    <s v="imobil"/>
    <s v="Lungime= Km;Suprafeţe= ha;CF= ;"/>
  </r>
  <r>
    <x v="554"/>
    <s v="8.04.04"/>
    <m/>
    <m/>
    <s v="DRUM INCINTA 1200 ML"/>
    <s v="conform amenajamentelor silvice"/>
    <s v="NEAMŢ"/>
    <s v="-"/>
    <s v="Tara: România; Judet: NEAMŢ; -;   -; Nr: -;"/>
    <n v="1984"/>
    <n v="2666"/>
    <n v="27"/>
    <s v="in administrare"/>
    <s v="HG 982/1998;;OUG.1 din 04/01/2017;OUG.68 din 06/11/2019"/>
    <s v="imobil"/>
    <s v="drum auto forestier"/>
  </r>
  <r>
    <x v="555"/>
    <s v="8.04.04"/>
    <m/>
    <m/>
    <s v="DAF RADU PRELUNGIRE"/>
    <s v="conform amenajamentelor silvice"/>
    <s v="NEAMŢ"/>
    <s v="-"/>
    <s v="Tara: România; Judet: NEAMŢ; -;   -; Nr: -;"/>
    <n v="1985"/>
    <n v="18679"/>
    <n v="27"/>
    <s v="in administrare"/>
    <s v="HG 982/1998;HG 1344/2011; HG 478/ 24-IUN-15;HG.478/24-IUN-15;OUG.1 din 04/01/2017;HG.354/18.05.2017;OUG.68 din 06/11/2019"/>
    <s v="imobil"/>
    <s v="Lungime= Km;Suprafeţe= ha;CF= ;"/>
  </r>
  <r>
    <x v="556"/>
    <s v="8.04.04"/>
    <m/>
    <m/>
    <s v="DRUM FORESTIER FUNDURI"/>
    <s v="conform amenajamentelor silvice"/>
    <s v="NEAMŢ"/>
    <s v="-"/>
    <s v="Tara: România; Judet: NEAMŢ; -;   -; Nr: -;"/>
    <n v="1986"/>
    <n v="0"/>
    <n v="27"/>
    <s v="in administrare"/>
    <s v="HG 982/1998;;OUG.1 din 04/01/2017;OUG.68 din 06/11/2019"/>
    <s v="imobil"/>
    <s v="drum auto forestier"/>
  </r>
  <r>
    <x v="557"/>
    <s v="8.30._"/>
    <m/>
    <m/>
    <s v="POTECI VINATOARE"/>
    <s v="conform amenajamentelor silvice"/>
    <s v="NEAMŢ"/>
    <s v="-"/>
    <s v="Tara: România; Judet: NEAMŢ; -;   -; Nr: -;"/>
    <n v="1989"/>
    <n v="0"/>
    <n v="27"/>
    <s v="in administrare"/>
    <s v="HG 982/1998;;OUG.1 din 04/01/2017;OUG.68 din 06/11/2019"/>
    <s v="imobil"/>
    <s v="poteci de vanatoare"/>
  </r>
  <r>
    <x v="558"/>
    <s v="8.04.04"/>
    <m/>
    <m/>
    <s v="DAF ALUNIS MAGHERUS"/>
    <s v="conform amenajamentelor silvice"/>
    <s v="NEAMŢ"/>
    <s v="-"/>
    <s v="Tara: România; Judet: NEAMŢ; -;   -; Nr: -;"/>
    <n v="1985"/>
    <n v="114197"/>
    <n v="27"/>
    <s v="in administrare"/>
    <s v="HG 982/1998;HG 1344/2011; HG 478/ 24-IUN-15;HG.478/24-IUN-15;OUG.1 din 04/01/2017;HG.354/18.05.2017;OUG.68 din 06/11/2019"/>
    <s v="imobil"/>
    <s v="Lungime= Km;Suprafeţe= ha;CF= ;"/>
  </r>
  <r>
    <x v="559"/>
    <s v="8.04.04"/>
    <m/>
    <m/>
    <s v="DRUM FORESTIER BICAJEL"/>
    <s v="conform amenajamentelor silvice"/>
    <s v="NEAMŢ"/>
    <s v="-"/>
    <s v="Tara: România; Judet: NEAMŢ; -;   -; Nr: -;"/>
    <n v="1970"/>
    <n v="88629"/>
    <n v="27"/>
    <s v="in administrare"/>
    <s v="HG 982/1998;HG 1344/2011; HG 809/ 30-SEP-15;HG.809/30-SEP-15;HG.809 din:30-SEP-15;OUG.1 din 04/01/2017;OUG.68 din 06/11/2019"/>
    <s v="imobil"/>
    <s v="Lungime=4,00 Km;Suprafeţe= ha;CF= ;"/>
  </r>
  <r>
    <x v="560"/>
    <s v="8.04.04"/>
    <m/>
    <m/>
    <s v="DAF LAPOS"/>
    <s v="conform amenajamentelor silvice"/>
    <s v="NEAMŢ"/>
    <s v="-"/>
    <s v="Tara: România; Judet: NEAMŢ; -;   -; Nr: -;"/>
    <n v="1978"/>
    <n v="89138"/>
    <n v="27"/>
    <s v="in administrare"/>
    <s v="HG 982/1998;HG 1344/2011; HG 478/ 24-IUN-15;HG.478/24-IUN-15;OUG.1 din 04/01/2017;HG.354/18.05.2017;OUG.68 din 06/11/2019"/>
    <s v="imobil"/>
    <s v="Lungime= Km;Suprafeţe= ha;CF= ;"/>
  </r>
  <r>
    <x v="561"/>
    <s v="8.30.01"/>
    <m/>
    <m/>
    <s v="BARAJ 3 M 3.0, PIR.VARNITA"/>
    <s v="conform amenajamentelor silvice"/>
    <s v="NEAMŢ"/>
    <s v="-"/>
    <s v="Tara: România; Judet: NEAMŢ; -;   -; Nr: -;"/>
    <n v="1981"/>
    <n v="1388"/>
    <n v="27"/>
    <s v="in administrare"/>
    <s v="HG 982/1998;HG 1344/2011; HG 478/ 24-IUN-15;HG.478/24-IUN-15;OUG.1 din 04/01/2017;HG.354/18.05.2017;OUG.68 din 06/11/2019;HG.846/08.10.2020"/>
    <s v="imobil"/>
    <s v="Lungime albie corectată/consolidată=0,003 km;"/>
  </r>
  <r>
    <x v="562"/>
    <s v="8.30.01"/>
    <m/>
    <m/>
    <s v="TRAVERSA 3 M 1, PARAUL VACARIA"/>
    <s v="conform amenajamentelor silvice"/>
    <s v="NEAMŢ"/>
    <s v="-"/>
    <s v="Tara: România; Judet: NEAMŢ; -;   -; Nr: -;"/>
    <n v="1981"/>
    <n v="106"/>
    <n v="27"/>
    <s v="in administrare"/>
    <s v="HG 982/1998;HG 1344/2011; HG 478/ 24-IUN-15;HG.478/24-IUN-15;OUG.1 din 04/01/2017;HG.354/18.05.2017;OUG.68 din 06/11/2019;HG.846/08.10.2020"/>
    <s v="imobil"/>
    <s v="Lungime albie corectată/consolidată=0,012 km;"/>
  </r>
  <r>
    <x v="563"/>
    <s v="8.30.01"/>
    <m/>
    <m/>
    <s v="PRAG 4 M 1,0, PIR.BUHALN."/>
    <s v="conform amenajamentelor silvice"/>
    <s v="NEAMŢ"/>
    <s v="-"/>
    <s v="Tara: România; Judet: NEAMŢ; -;   -; Nr: -;"/>
    <n v="1981"/>
    <n v="224"/>
    <n v="27"/>
    <s v="in administrare"/>
    <s v="HG 982/1998;HG 1344/2011; HG 478/ 24-IUN-15;HG.478/24-IUN-15;OUG.1 din 04/01/2017;HG.354/18.05.2017;OUG.68 din 06/11/2019;HG.846/08.10.2020"/>
    <s v="imobil"/>
    <s v="Lungime albie corectată/consolidată=0,001 km;"/>
  </r>
  <r>
    <x v="564"/>
    <s v="8.30.01"/>
    <m/>
    <m/>
    <s v="TRAVERSA 2 M 1/0 PARAUL IZV.M."/>
    <s v="conform amenajamentelor silvice"/>
    <s v="NEAMŢ"/>
    <s v="-"/>
    <s v="Tara: România; Judet: NEAMŢ; -;   -; Nr: -;"/>
    <n v="1981"/>
    <n v="129"/>
    <n v="27"/>
    <s v="in administrare"/>
    <s v="HG 982/1998;HG 1344/2011; HG 478/ 24-IUN-15;HG.478/24-IUN-15;OUG.1 din 04/01/2017;HG.354/18.05.2017;OUG.68 din 06/11/2019;HG.846/08.10.2020"/>
    <s v="imobil"/>
    <s v="Lungime albie corectată/consolidată=0,01 km;"/>
  </r>
  <r>
    <x v="565"/>
    <s v="8.04.04"/>
    <m/>
    <m/>
    <s v="DRUM FORESTIER CHISIRIG"/>
    <s v="conform amenajamentelor silvice"/>
    <s v="NEAMŢ"/>
    <s v="-"/>
    <s v="Tara: România; Judet: NEAMŢ; -;   -; Nr: -;"/>
    <n v="1967"/>
    <n v="5901"/>
    <n v="27"/>
    <s v="in administrare"/>
    <s v="HG 982/1998;HG 1344/2011;OUG.1 din 04/01/2017;OUG.68 din 06/11/2019"/>
    <s v="imobil"/>
    <s v="drum auto forestier"/>
  </r>
  <r>
    <x v="566"/>
    <s v="8.04.04"/>
    <m/>
    <m/>
    <s v="DAF OPRESTI"/>
    <s v="conform amenajamentelor silvice"/>
    <s v="NEAMŢ"/>
    <s v="-"/>
    <s v="Tara: România; Judet: NEAMŢ; -;   -; Nr: -;"/>
    <n v="1984"/>
    <n v="103653"/>
    <n v="27"/>
    <s v="in administrare"/>
    <s v="HG 982/1998;HG 1344/2011; HG 478/ 24-IUN-15;HG.478/24-IUN-15;OUG.1 din 04/01/2017;HG.354/18.05.2017;OUG.68 din 06/11/2019"/>
    <s v="imobil"/>
    <s v="Lungime=1,4 KM Km;Suprafeţe= ha;CF= ;"/>
  </r>
  <r>
    <x v="567"/>
    <s v="8.04.04"/>
    <m/>
    <m/>
    <s v="DAF  NECULCE"/>
    <s v="conform amenajamentelor silvice"/>
    <s v="NEAMŢ"/>
    <s v="-"/>
    <s v="Tara: România; Judet: NEAMŢ; -;   -; Nr: -;"/>
    <n v="1984"/>
    <n v="238565"/>
    <n v="27"/>
    <s v="in administrare"/>
    <s v="HG 982/1998;HG 1344/2011; HG 478/ 24-IUN-15;HG.478/24-IUN-15;OUG.1 din 04/01/2017;HG.354/18.05.2017;OUG.68 din 06/11/2019"/>
    <s v="imobil"/>
    <s v="Lungime=1,3 KM Km;Suprafeţe= ha;CF= ;"/>
  </r>
  <r>
    <x v="568"/>
    <s v="8.30.01"/>
    <m/>
    <m/>
    <s v="BARAJ TEREN DEGRADAT"/>
    <s v="conform amenajamentelor silvice"/>
    <s v="NEAMŢ"/>
    <s v="-"/>
    <s v="Tara: România; Judet: NEAMŢ; -;   -; Nr: -;"/>
    <n v="1979"/>
    <n v="572"/>
    <n v="27"/>
    <s v="in administrare"/>
    <s v="HG 982/1998;HG 1344/2011; HG 478/ 24-IUN-15;HG.478/24-IUN-15;OUG.1 din 04/01/2017;HG.354/18.05.2017;OUG.68 din 06/11/2019;HG.846/08.10.2020"/>
    <s v="imobil"/>
    <s v="Lungime albie corectată/consolidată=0,015 km;"/>
  </r>
  <r>
    <x v="569"/>
    <s v="8.30.01"/>
    <m/>
    <m/>
    <s v="CORECTIE TORENTI VACA BABEI"/>
    <s v="conform amenajamentelor silvice"/>
    <s v="NEAMŢ"/>
    <s v="-"/>
    <s v="Tara: România; Judet: NEAMŢ; -;   -; Nr: -;"/>
    <n v="1982"/>
    <n v="194899"/>
    <n v="27"/>
    <s v="in administrare"/>
    <s v="HG 982/1998;; HG 478/ 24-IUN-15;HG.478/24-IUN-15;OUG.1 din 04/01/2017;HG.354/18.05.2017;OUG.68 din 06/11/2019;HG.846/08.10.2020"/>
    <s v="imobil"/>
    <s v="Lungime albie corectată/consolidată=0,032 km;"/>
  </r>
  <r>
    <x v="570"/>
    <s v="8.04.04"/>
    <m/>
    <m/>
    <s v="DAF BREAZA"/>
    <s v="conform amenajamentelor silvice"/>
    <s v="NEAMŢ"/>
    <s v="-"/>
    <s v="Tara: România; Judet: NEAMŢ; -;   -; Nr: -;"/>
    <n v="1971"/>
    <n v="73551"/>
    <n v="27"/>
    <s v="in administrare"/>
    <s v="HG 982/1998;HG 1344/2011; HG 478/ 24-IUN-15;HG.478/24-IUN-15;OUG.1 din 04/01/2017;HG.354/18.05.2017;OUG.68 din 06/11/2019"/>
    <s v="imobil"/>
    <s v="Lungime= Km;Suprafeţe= ha;CF= ;"/>
  </r>
  <r>
    <x v="571"/>
    <s v="8.04.04"/>
    <m/>
    <m/>
    <s v="DRUM PUTREDU 1,2 KM"/>
    <s v="conform amenajamentelor silvice"/>
    <s v="NEAMŢ"/>
    <s v="-"/>
    <s v="Tara: România; Judet: NEAMŢ; -;   -; Nr: -;"/>
    <n v="1984"/>
    <n v="38886"/>
    <n v="27"/>
    <s v="in administrare"/>
    <s v="HG 982/1998;;OUG.1 din 04/01/2017;OUG.68 din 06/11/2019"/>
    <s v="imobil"/>
    <s v="drum auto forestier"/>
  </r>
  <r>
    <x v="572"/>
    <s v="8.04.04"/>
    <m/>
    <m/>
    <s v="DRUM FOREST.BUDACU"/>
    <s v="conform amenajamentelor silvice"/>
    <s v="NEAMŢ"/>
    <s v="-"/>
    <s v="Tara: România; Judet: NEAMŢ; -;   -; Nr: -;"/>
    <n v="1971"/>
    <n v="467492"/>
    <n v="27"/>
    <s v="in administrare"/>
    <s v="HG 982/1998;HG 1344/2011;OUG.1 din 04/01/2017;HG.354/18.05.2017;OUG.68 din 06/11/2019"/>
    <s v="imobil"/>
    <s v="Lungime= Km;Suprafeţe= ha;CF= ;"/>
  </r>
  <r>
    <x v="573"/>
    <s v="8.04.04"/>
    <m/>
    <m/>
    <s v="DAF SECU BORCA"/>
    <s v="conform amenajamentelor silvice"/>
    <s v="NEAMŢ"/>
    <s v="-"/>
    <s v="Tara: România; Judet: NEAMŢ; -;   -; Nr: -;"/>
    <n v="1972"/>
    <n v="140297"/>
    <n v="27"/>
    <s v="in administrare"/>
    <s v="HG 982/1998;HG 1344/2011; HG 478/ 24-IUN-15;HG.478/24-IUN-15;OUG.1 din 04/01/2017;HG.354/18.05.2017;OUG.68 din 06/11/2019"/>
    <s v="imobil"/>
    <s v="Lungime= Km;Suprafeţe= ha;CF= ;"/>
  </r>
  <r>
    <x v="574"/>
    <s v="8.04.04"/>
    <m/>
    <m/>
    <s v="DAF STEJARU"/>
    <s v="conform amenajamentelor silvice"/>
    <s v="NEAMŢ"/>
    <s v="-"/>
    <s v="Tara: România; Judet: NEAMŢ; -;   -; Nr: -;"/>
    <n v="1960"/>
    <n v="200241"/>
    <n v="27"/>
    <s v="in administrare"/>
    <s v="HG 982/1998;HG 1344/2011; HG 478/ 24-IUN-15;HG.478/24-IUN-15;OUG.1 din 04/01/2017;HG.354/18.05.2017;OUG.68 din 06/11/2019"/>
    <s v="imobil"/>
    <s v="Lungime= Km;Suprafeţe= ha;CF= ;"/>
  </r>
  <r>
    <x v="575"/>
    <s v="8.04.04"/>
    <m/>
    <m/>
    <s v="DAF STEGIOARA"/>
    <s v="conform amenajamentelor silvice"/>
    <s v="NEAMŢ"/>
    <s v="-"/>
    <s v="Tara: România; Judet: NEAMŢ; -;   -; Nr: -;"/>
    <n v="1970"/>
    <n v="194493"/>
    <n v="27"/>
    <s v="in administrare"/>
    <s v="HG 982/1998;HG 1344/2011; HG 478/ 24-IUN-15;HG.478/24-IUN-15;OUG.1 din 04/01/2017;HG.354/18.05.2017;OUG.68 din 06/11/2019"/>
    <s v="imobil"/>
    <s v="Lungime= Km;Suprafeţe= ha;CF= ;"/>
  </r>
  <r>
    <x v="576"/>
    <s v="8.04.04"/>
    <m/>
    <m/>
    <s v="DAF BATCI"/>
    <s v="conform amenajamentelor silvice"/>
    <s v="NEAMŢ"/>
    <s v="-"/>
    <s v="Tara: România; Judet: NEAMŢ; -;   -; Nr: -;"/>
    <n v="1982"/>
    <n v="289710"/>
    <n v="27"/>
    <s v="in administrare"/>
    <s v="HG 982/1998;HG 1344/2011; HG 478/ 24-IUN-15;HG.478/24-IUN-15;OUG.1 din 04/01/2017;HG.354/18.05.2017;OUG.68 din 06/11/2019"/>
    <s v="imobil"/>
    <s v="Lungime= Km;Suprafeţe= ha;CF= ;"/>
  </r>
  <r>
    <x v="577"/>
    <s v="8.30.01"/>
    <m/>
    <m/>
    <s v="BARAJ STEJARU"/>
    <s v="conform amenajamentelor silvice"/>
    <s v="NEAMŢ"/>
    <s v="-"/>
    <s v="Tara: România; Judet: NEAMŢ; -;   -; Nr: -;"/>
    <n v="1996"/>
    <n v="70010"/>
    <n v="27"/>
    <s v="in administrare"/>
    <s v="HG 982/1998;HG 1344/2011; HG 478/ 24-IUN-15;HG.478/24-IUN-15;OUG.1 din 04/01/2017;HG.354/18.05.2017;OUG.68 din 06/11/2019;HG.846/08.10.2020"/>
    <s v="imobil"/>
    <s v="Lungime albie corectată/consolidată=0,328 km;"/>
  </r>
  <r>
    <x v="578"/>
    <s v="8.04.04"/>
    <m/>
    <m/>
    <s v="DAF PANGARATI-CSPL"/>
    <s v="conform amenajamentelor silvice"/>
    <s v="NEAMŢ"/>
    <s v="-"/>
    <s v="Tara: România; Judet: NEAMŢ; -;   -; Nr: -;"/>
    <n v="1972"/>
    <n v="730715"/>
    <n v="27"/>
    <s v="in administrare"/>
    <s v="HG 982/1998;HG 1344/2011; HG 478/ 24-IUN-15;HG.478/24-IUN-15;OUG.1 din 04/01/2017;HG.354/18.05.2017;OUG.68 din 06/11/2019"/>
    <s v="imobil"/>
    <s v="Lungime=0,8 KM Km;Suprafeţe= ha;CF= ;"/>
  </r>
  <r>
    <x v="579"/>
    <s v="8.04.04"/>
    <m/>
    <m/>
    <s v="DRUM ACCES HIDROCENTRALA"/>
    <s v="conform amenajamentelor silvice"/>
    <s v="NEAMŢ"/>
    <s v="-"/>
    <s v="Tara: România; Judet: NEAMŢ; -;   -; Nr: -;"/>
    <n v="1974"/>
    <n v="5345"/>
    <n v="27"/>
    <s v="in administrare"/>
    <s v="HG 982/1998;HG 1344/2011; HG 478/ 24-IUN-15;HG.478/24-IUN-15;OUG.1 din 04/01/2017;HG.354/18.05.2017;OUG.68 din 06/11/2019"/>
    <s v="imobil"/>
    <s v="Lungime=0,8 KM Km;Suprafeţe= ha;CF= ;"/>
  </r>
  <r>
    <x v="580"/>
    <s v="8.04.04"/>
    <m/>
    <m/>
    <s v="DAF PR.STEJARU"/>
    <s v="conform amenajamentelor silvice"/>
    <s v="NEAMŢ"/>
    <s v="-"/>
    <s v="Tara: România; Judet: NEAMŢ; -;   -; Nr: -;"/>
    <n v="1975"/>
    <n v="13706"/>
    <n v="27"/>
    <s v="in administrare"/>
    <s v="HG 982/1998;HG 1344/2011; HG 478/ 24-IUN-15;HG.478/24-IUN-15;OUG.1 din 04/01/2017;HG.354/18.05.2017;OUG.68 din 06/11/2019"/>
    <s v="imobil"/>
    <s v="Lungime=2,5 KM Km;Suprafeţe= ha;CF= ;"/>
  </r>
  <r>
    <x v="581"/>
    <s v="8.30._"/>
    <m/>
    <m/>
    <s v="CANAL"/>
    <s v="conform amenajamentelor silvice"/>
    <s v="NEAMŢ"/>
    <s v="-"/>
    <s v="Tara: România; Judet: NEAMŢ; -;   -; Nr: -;"/>
    <n v="1960"/>
    <n v="375"/>
    <n v="27"/>
    <s v="in administrare"/>
    <s v="HG 982/1998;;OUG.1 din 04/01/2017;OUG.68 din 06/11/2019"/>
    <s v="imobil"/>
    <s v="lucrari de corectarea torentilor"/>
  </r>
  <r>
    <x v="582"/>
    <s v="8.30.01"/>
    <m/>
    <m/>
    <s v="BARAJ"/>
    <s v="conform amenajamentelor silvice"/>
    <s v="NEAMŢ"/>
    <s v="-"/>
    <s v="Tara: România; Judet: NEAMŢ; -;   -; Nr: -;"/>
    <n v="1960"/>
    <n v="916"/>
    <n v="27"/>
    <s v="in administrare"/>
    <s v="HG 982/1998;HG 1344/2011;OUG.1 din 04/01/2017;OUG.68 din 06/11/2019;HG.846/08.10.2020"/>
    <s v="imobil"/>
    <s v="Lungime albie corectată/consolidată=0,02 km;"/>
  </r>
  <r>
    <x v="583"/>
    <s v="8.04.04"/>
    <m/>
    <m/>
    <s v="DAF TARCUTA"/>
    <s v="conform amenajamentelor silvice"/>
    <s v="NEAMŢ"/>
    <s v="-"/>
    <s v="Tara: România; Judet: NEAMŢ; -;   -; Nr: -;"/>
    <n v="1967"/>
    <n v="307755"/>
    <n v="27"/>
    <s v="in administrare"/>
    <s v="HG 982/1998;HG 1344/2011; HG 478/ 24-IUN-15;HG.478/24-IUN-15;OUG.1 din 04/01/2017;HG.354/18.05.2017;OUG.68 din 06/11/2019"/>
    <s v="imobil"/>
    <s v="Lungime=9,9 KM Km;Suprafeţe= ha;CF= ;"/>
  </r>
  <r>
    <x v="584"/>
    <s v="8.04.04"/>
    <m/>
    <m/>
    <s v="DAF PR.LUI MIHAI"/>
    <s v="conform amenajamentelor silvice"/>
    <s v="NEAMŢ"/>
    <s v="-"/>
    <s v="Tara: România; Judet: NEAMŢ; -;   -; Nr: -;"/>
    <n v="1978"/>
    <n v="160872"/>
    <n v="27"/>
    <s v="in administrare"/>
    <s v="HG 982/1998;HG 1344/2011; HG 478/ 24-IUN-15;HG.478/24-IUN-15;OUG.1 din 04/01/2017;HG.354/18.05.2017;OUG.68 din 06/11/2019"/>
    <s v="imobil"/>
    <s v="Lungime=2,7 KM Km;Suprafeţe= ha;CF= ;"/>
  </r>
  <r>
    <x v="585"/>
    <s v="8.04.04"/>
    <m/>
    <m/>
    <s v="DAF POLONISTRU"/>
    <s v="conform amenajamentelor silvice"/>
    <s v="NEAMŢ"/>
    <s v="-"/>
    <s v="Tara: România; Judet: NEAMŢ; -;   -; Nr: -;"/>
    <n v="1978"/>
    <n v="1651705"/>
    <n v="27"/>
    <s v="in administrare"/>
    <s v="HG 982/1998;HG 1344/2011; HG 478/ 24-IUN-15;HG.478/24-IUN-15;OUG.1 din 04/01/2017;HG.354/18.05.2017;OUG.68 din 06/11/2019"/>
    <s v="imobil"/>
    <s v="Lungime=3,1 KM Km;Suprafeţe= ha;CF= ;"/>
  </r>
  <r>
    <x v="586"/>
    <s v="8.04.04"/>
    <m/>
    <m/>
    <s v="DAF SOLDATU"/>
    <s v="conform amenajamentelor silvice"/>
    <s v="NEAMŢ"/>
    <s v="-"/>
    <s v="Tara: România; Judet: NEAMŢ; -;   -; Nr: -;"/>
    <n v="1981"/>
    <n v="353265"/>
    <n v="27"/>
    <s v="in administrare"/>
    <s v="HG 982/1998;HG 1344/2011; HG 478/ 24-IUN-15;HG.478/24-IUN-15;OUG.1 din 04/01/2017;HG.354/18.05.2017;OUG.68 din 06/11/2019"/>
    <s v="imobil"/>
    <s v="Lungime=0,9 KM Km;Suprafeţe= ha;CF= ;"/>
  </r>
  <r>
    <x v="587"/>
    <s v="8.30.01"/>
    <m/>
    <m/>
    <s v="ZIDURI APARARE PR.AVDIA"/>
    <s v="conform amenajamentelor silvice"/>
    <s v="NEAMŢ"/>
    <s v="-"/>
    <s v="Tara: România; Judet: NEAMŢ; -;   -; Nr: -;"/>
    <n v="1975"/>
    <n v="36"/>
    <n v="27"/>
    <s v="in administrare"/>
    <s v="HG 982/1998;HG 1344/2011; HG 478/ 24-IUN-15;HG.478/24-IUN-15;OUG.1 din 04/01/2017;OUG.68 din 06/11/2019;HG.846/08.10.2020"/>
    <s v="imobil"/>
    <s v="Lungime albie corectată/consolidată=0,014 km;"/>
  </r>
  <r>
    <x v="588"/>
    <s v="8.30.01"/>
    <m/>
    <m/>
    <s v="BARAJ PR. VARNITA"/>
    <s v="conform amenajamentelor silvice"/>
    <s v="NEAMŢ"/>
    <s v="-"/>
    <s v="Tara: România; Judet: NEAMŢ; -;   -; Nr: -;"/>
    <n v="1978"/>
    <n v="110"/>
    <n v="27"/>
    <s v="in administrare"/>
    <s v="HG 982/1998;HG 1344/2011; HG 478/ 24-IUN-15;HG.478/24-IUN-15;OUG.1 din 04/01/2017;HG.354/18.05.2017;OUG.68 din 06/11/2019;HG.846/08.10.2020"/>
    <s v="imobil"/>
    <s v="Lungime albie corectată/consolidată=0,003 km;"/>
  </r>
  <r>
    <x v="589"/>
    <s v="8.04.04"/>
    <m/>
    <m/>
    <s v="POTECA VANATOARE"/>
    <s v="conform amenajamentelor silvice"/>
    <s v="NEAMŢ"/>
    <s v="-"/>
    <s v="Tara: România; Judet: NEAMŢ; -;   -; Nr: -;"/>
    <n v="1999"/>
    <n v="427"/>
    <n v="27"/>
    <s v="in administrare"/>
    <s v="HG 982/1998;HG 1344/2011; HG 478/ 24-IUN-15;HG.478/24-IUN-15;OUG.1 din 04/01/2017;HG.354/18.05.2017;OUG.68 din 06/11/2019"/>
    <s v="imobil"/>
    <s v="Lungime=1,0 KM Km;Suprafeţe= ha;CF= ;"/>
  </r>
  <r>
    <x v="590"/>
    <s v="8.30.01"/>
    <m/>
    <m/>
    <s v="BARAJ GREUT.TIGANU LARGU"/>
    <s v="conform amenajamentelor silvice"/>
    <s v="NEAMŢ"/>
    <s v="-"/>
    <s v="Tara: România; Judet: NEAMŢ; -;   -; Nr: -;"/>
    <n v="1954"/>
    <n v="5"/>
    <n v="27"/>
    <s v="in administrare"/>
    <s v="HG 982/1998;HG 1344/2011; HG 478/ 24-IUN-15;HG.478/24-IUN-15;OUG.1 din 04/01/2017;OUG.68 din 06/11/2019;HG.846/08.10.2020"/>
    <s v="imobil"/>
    <s v="Lungime albie corectată/consolidată=0,002 km;"/>
  </r>
  <r>
    <x v="591"/>
    <s v="8.30.01"/>
    <m/>
    <m/>
    <s v="BARAJ GREUT.CALUGAREANU GALU"/>
    <s v="conform amenajamentelor silvice"/>
    <s v="NEAMŢ"/>
    <s v="-"/>
    <s v="Tara: România; Judet: NEAMŢ; -;   -; Nr: -;"/>
    <n v="1957"/>
    <n v="369"/>
    <n v="27"/>
    <s v="in administrare"/>
    <s v="HG 982/1998;HG 1344/2011; HG 478/ 24-IUN-15;HG.478/24-IUN-15;OUG.1 din 04/01/2017;HG.354/18.05.2017;OUG.68 din 06/11/2019;HG.846/08.10.2020"/>
    <s v="imobil"/>
    <s v="Lungime albie corectată/consolidată=0,005 km;"/>
  </r>
  <r>
    <x v="592"/>
    <s v="8.30.01"/>
    <m/>
    <m/>
    <s v="BARAJ GREUT.FAURU I LARGU"/>
    <s v="conform amenajamentelor silvice"/>
    <s v="NEAMŢ"/>
    <s v="-"/>
    <s v="Tara: România; Judet: NEAMŢ; -;   -; Nr: -;"/>
    <n v="1954"/>
    <n v="48"/>
    <n v="27"/>
    <s v="in administrare"/>
    <s v="HG 982/1998;HG 1344/2011; HG 478/ 24-IUN-15;HG.478/24-IUN-15;OUG.1 din 04/01/2017;HG.354/18.05.2017;OUG.68 din 06/11/2019;HG.846/08.10.2020"/>
    <s v="imobil"/>
    <s v="Lungime albie corectată/consolidată=0,003 km;"/>
  </r>
  <r>
    <x v="593"/>
    <s v="8.30.01"/>
    <m/>
    <m/>
    <s v="BARAJ GREUT.HRASCOLNITA GALU"/>
    <s v="conform amenajamentelor silvice"/>
    <s v="NEAMŢ"/>
    <s v="-"/>
    <s v="Tara: România; Judet: NEAMŢ; -;   -; Nr: -;"/>
    <n v="1959"/>
    <n v="99"/>
    <n v="27"/>
    <s v="in administrare"/>
    <s v="HG 982/1998;HG 1344/2011; HG 478/ 24-IUN-15;HG.478/24-IUN-15;OUG.1 din 04/01/2017;HG.354/18.05.2017;OUG.68 din 06/11/2019;HG.846/08.10.2020"/>
    <s v="imobil"/>
    <s v="Lungime albie corectată/consolidată=0,004 km;"/>
  </r>
  <r>
    <x v="594"/>
    <s v="8.30._"/>
    <m/>
    <m/>
    <s v="BARAJ GREUT.PAR.POPEI LARGU"/>
    <s v="conform amenajamentelor silvice"/>
    <s v="NEAMŢ"/>
    <s v="-"/>
    <s v="Tara: România; Judet: NEAMŢ; -;   -; Nr: -;"/>
    <n v="1953"/>
    <n v="12"/>
    <n v="27"/>
    <s v="in administrare"/>
    <s v="HG 982/1998;HG 1344/2011; HG 478/ 24-IUN-15;HG.478/24-IUN-15;OUG.1 din 04/01/2017;OUG.68 din 06/11/2019"/>
    <s v="imobil"/>
    <s v="Denumire=lucrare corectare torenti ;"/>
  </r>
  <r>
    <x v="595"/>
    <s v="8.30.01"/>
    <m/>
    <m/>
    <s v="BARAJ GREUT.GLODU ROSENI GALU"/>
    <s v="conform amenajamentelor silvice"/>
    <s v="NEAMŢ"/>
    <s v="-"/>
    <s v="Tara: România; Judet: NEAMŢ; -;   -; Nr: -;"/>
    <n v="1957"/>
    <n v="47"/>
    <n v="27"/>
    <s v="in administrare"/>
    <s v="HG 982/1998;HG 1344/2011; HG 478/ 24-IUN-15;HG.478/24-IUN-15;OUG.1 din 04/01/2017;HG.354/18.05.2017;OUG.68 din 06/11/2019;HG.846/08.10.2020"/>
    <s v="imobil"/>
    <s v="Lungime albie corectată/consolidată=0,005 km;"/>
  </r>
  <r>
    <x v="596"/>
    <s v="8.04.04"/>
    <m/>
    <m/>
    <s v="DAF SIGA SEC"/>
    <s v="conform amenajamentelor silvice"/>
    <s v="NEAMŢ"/>
    <s v="-"/>
    <s v="Tara: România; Judet: NEAMŢ; -;   -; Nr: -;"/>
    <n v="1982"/>
    <n v="89898"/>
    <n v="27"/>
    <s v="in administrare"/>
    <s v="HG 982/1998;HG 1344/2011; HG 478/ 24-IUN-15;HG.478/24-IUN-15;OUG.1 din 04/01/2017;HG.354/18.05.2017;OUG.68 din 06/11/2019"/>
    <s v="imobil"/>
    <s v="Lungime= Km;Suprafeţe= ha;CF= ;"/>
  </r>
  <r>
    <x v="597"/>
    <s v="8.30.01"/>
    <m/>
    <m/>
    <s v="CANAL VARLANU DREPTU"/>
    <s v="conform amenajamentelor silvice"/>
    <s v="NEAMŢ"/>
    <s v="-"/>
    <s v="Tara: România; Judet: NEAMŢ; -;   -; Nr: -;"/>
    <n v="1959"/>
    <n v="10128"/>
    <n v="27"/>
    <s v="in administrare"/>
    <s v="HG 982/1998;HG 1344/2011; HG 478/ 24-IUN-15;HG.478/24-IUN-15;OUG.1 din 04/01/2017;HG.354/18.05.2017;OUG.68 din 06/11/2019;HG.846/08.10.2020"/>
    <s v="imobil"/>
    <s v="Lungime albie corectată/consolidată=0,03 km;"/>
  </r>
  <r>
    <x v="598"/>
    <s v="8.30.01"/>
    <m/>
    <m/>
    <s v="CANAL ROSENI I"/>
    <s v="conform amenajamentelor silvice"/>
    <s v="NEAMŢ"/>
    <s v="-"/>
    <s v="Tara: România; Judet: NEAMŢ; -;   -; Nr: -;"/>
    <n v="1958"/>
    <n v="208"/>
    <n v="27"/>
    <s v="in administrare"/>
    <s v="HG 982/1998;HG 1344/2011; HG 478/ 24-IUN-15;HG.478/24-IUN-15;OUG.1 din 04/01/2017;HG.354/18.05.2017;OUG.68 din 06/11/2019;HG.846/08.10.2020"/>
    <s v="imobil"/>
    <s v="Lungime albie corectată/consolidată=0,2 km;"/>
  </r>
  <r>
    <x v="599"/>
    <s v="8.30._"/>
    <m/>
    <m/>
    <s v="CANAL PAR.GALU I"/>
    <s v="conform amenajamentelor silvice"/>
    <s v="NEAMŢ"/>
    <s v="-"/>
    <s v="Tara: România; Judet: NEAMŢ; -;   -; Nr: -;"/>
    <n v="1959"/>
    <n v="5"/>
    <n v="27"/>
    <s v="in administrare"/>
    <s v="HG 982/1998;HG 1344/2011; HG 478/ 24-IUN-15;HG.478/24-IUN-15;OUG.1 din 04/01/2017;OUG.68 din 06/11/2019"/>
    <s v="imobil"/>
    <s v="Denumire=lucrare corectare torenti ;"/>
  </r>
  <r>
    <x v="600"/>
    <s v="8.04.04"/>
    <m/>
    <m/>
    <s v="DAF PS.MUNCILEANU"/>
    <s v="conform amenajamentelor silvice"/>
    <s v="NEAMŢ"/>
    <s v="-"/>
    <s v="Tara: România; Judet: NEAMŢ; -;   -; Nr: -;"/>
    <n v="1979"/>
    <n v="49280"/>
    <n v="27"/>
    <s v="in administrare"/>
    <s v="HG 982/1998;HG 1344/2011; HG 478/ 24-IUN-15;HG.478/24-IUN-15;OUG.1 din 04/01/2017;HG.354/18.05.2017;OUG.68 din 06/11/2019"/>
    <s v="imobil"/>
    <s v="Lungime= Km;Suprafeţe= ha;CF= ;"/>
  </r>
  <r>
    <x v="601"/>
    <s v="8.04.04"/>
    <m/>
    <m/>
    <s v="DAF GALU"/>
    <s v="conform amenajamentelor silvice"/>
    <s v="NEAMŢ"/>
    <s v="-"/>
    <s v="Tara: România; Judet: NEAMŢ; -;   -; Nr: -;"/>
    <n v="1965"/>
    <n v="264917"/>
    <n v="27"/>
    <s v="in administrare"/>
    <s v="HG 982/1998;HG 1344/2011; HG 478/ 24-IUN-15;HG.478/24-IUN-15;OUG.1 din 04/01/2017;HG.354/18.05.2017;OUG.68 din 06/11/2019"/>
    <s v="imobil"/>
    <s v="Lungime= Km;Suprafeţe= ha;CF= ;"/>
  </r>
  <r>
    <x v="602"/>
    <s v="8.04.04"/>
    <m/>
    <m/>
    <s v="DAF POD CELARU"/>
    <s v="conform amenajamentelor silvice"/>
    <s v="NEAMŢ"/>
    <s v="-"/>
    <s v="Tara: România; Judet: NEAMŢ; -;   -; Nr: -;"/>
    <n v="1982"/>
    <n v="86161"/>
    <n v="27"/>
    <s v="in administrare"/>
    <s v="HG 982/1998;HG 1344/2011; HG 478/ 24-IUN-15;HG.478/24-IUN-15;OUG.1 din 04/01/2017;HG.354/18.05.2017;OUG.68 din 06/11/2019"/>
    <s v="imobil"/>
    <s v="Lungime= Km;Suprafeţe= ha;CF= ;"/>
  </r>
  <r>
    <x v="603"/>
    <s v="8.04.04"/>
    <m/>
    <m/>
    <s v="DAF VALEA FAGULUI"/>
    <s v="conform amenajamentelor silvice"/>
    <s v="NEAMŢ"/>
    <s v="-"/>
    <s v="Tara: România; Judet: NEAMŢ; -;   -; Nr: -;"/>
    <n v="1974"/>
    <n v="78750"/>
    <n v="27"/>
    <s v="in administrare"/>
    <s v="HG 982/1998;HG 1344/2011; HG 478/ 24-IUN-15;HG.478/24-IUN-15;OUG.1 din 04/01/2017;HG.354/18.05.2017;OUG.68 din 06/11/2019"/>
    <s v="imobil"/>
    <s v="Lungime= Km;Suprafeţe= ha;CF= ;"/>
  </r>
  <r>
    <x v="604"/>
    <s v="8.04.04"/>
    <m/>
    <m/>
    <s v="DAF DARTU"/>
    <s v="conform amenajamentelor silvice"/>
    <s v="NEAMŢ"/>
    <s v="-"/>
    <s v="Tara: România; Judet: NEAMŢ; -;   -; Nr: -;"/>
    <n v="1981"/>
    <n v="24673"/>
    <n v="27"/>
    <s v="in administrare"/>
    <s v="HG 982/1998;HG 1344/2011; HG 478/ 24-IUN-15;HG.478/24-IUN-15;OUG.1 din 04/01/2017;HG.354/18.05.2017;OUG.68 din 06/11/2019"/>
    <s v="imobil"/>
    <s v="Lungime= Km;Suprafeţe= ha;CF= ;"/>
  </r>
  <r>
    <x v="605"/>
    <s v="8.04.04"/>
    <m/>
    <m/>
    <s v="DAF MUNTISOR"/>
    <s v="conform amenajamentelor silvice"/>
    <s v="NEAMŢ"/>
    <s v="-"/>
    <s v="Tara: România; Judet: NEAMŢ; -;   -; Nr: -;"/>
    <n v="1981"/>
    <n v="48761"/>
    <n v="27"/>
    <s v="in administrare"/>
    <s v="HG 982/1998;HG 1344/2011; HG 478/ 24-IUN-15;HG.478/24-IUN-15;OUG.1 din 04/01/2017;HG.354/18.05.2017;OUG.68 din 06/11/2019"/>
    <s v="imobil"/>
    <s v="Lungime= Km;Suprafeţe= ha;CF= ;"/>
  </r>
  <r>
    <x v="606"/>
    <s v="8.04.04"/>
    <m/>
    <m/>
    <s v="DAF DREPTISOR"/>
    <s v="conform amenajamentelor silvice"/>
    <s v="NEAMŢ"/>
    <s v="-"/>
    <s v="Tara: România; Judet: NEAMŢ; -;   -; Nr: -;"/>
    <n v="1969"/>
    <n v="33943"/>
    <n v="27"/>
    <s v="in administrare"/>
    <s v="HG 982/1998;HG 1344/2011; HG 478/ 24-IUN-15;HG.478/24-IUN-15;OUG.1 din 04/01/2017;HG.354/18.05.2017;OUG.68 din 06/11/2019"/>
    <s v="imobil"/>
    <s v="Lungime= Km;Suprafeţe= ha;CF= ;"/>
  </r>
  <r>
    <x v="607"/>
    <s v="8.04.04"/>
    <m/>
    <m/>
    <s v="DAF SCURT MUNCILEANU"/>
    <s v="conform amenajamentelor silvice"/>
    <s v="NEAMŢ"/>
    <s v="-"/>
    <s v="Tara: România; Judet: NEAMŢ; -;   -; Nr: -;"/>
    <n v="1979"/>
    <n v="34078"/>
    <n v="27"/>
    <s v="in administrare"/>
    <s v="HG 982/1998;HG 1344/2011; HG 478/ 24-IUN-15;HG.478/24-IUN-15;OUG.1 din 04/01/2017;HG.354/18.05.2017;OUG.68 din 06/11/2019"/>
    <s v="imobil"/>
    <s v="Lungime= Km;Suprafeţe= ha;CF= ;"/>
  </r>
  <r>
    <x v="608"/>
    <s v="8.04.04"/>
    <m/>
    <m/>
    <s v="DAF DOLIA"/>
    <s v="conform amenajamentelor silvice"/>
    <s v="NEAMŢ"/>
    <s v="-"/>
    <s v="Tara: România; Judet: NEAMŢ; -;   -; Nr: -;"/>
    <n v="1963"/>
    <n v="186722"/>
    <n v="27"/>
    <s v="in administrare"/>
    <s v="HG 982/1998;HG 1344/2011; HG 478/ 24-IUN-15;HG.478/24-IUN-15;OUG.1 din 04/01/2017;OUG.68 din 06/11/2019"/>
    <s v="imobil"/>
    <s v="Lungime= Km;Suprafeţe= ha;CF= ;"/>
  </r>
  <r>
    <x v="609"/>
    <s v="8.04.04"/>
    <m/>
    <m/>
    <s v="DAF CINEI"/>
    <s v="conform amenajamentelor silvice"/>
    <s v="NEAMŢ"/>
    <s v="-"/>
    <s v="Tara: România; Judet: NEAMŢ; -;   -; Nr: -;"/>
    <n v="1976"/>
    <n v="25573"/>
    <n v="27"/>
    <s v="in administrare"/>
    <s v="HG 982/1998;HG 1344/2011; HG 478/ 24-IUN-15;HG.478/24-IUN-15;OUG.1 din 04/01/2017;HG.354/18.05.2017;OUG.68 din 06/11/2019"/>
    <s v="imobil"/>
    <s v="Lungime= Km;Suprafeţe= ha;CF= ;"/>
  </r>
  <r>
    <x v="610"/>
    <s v="8.04.04"/>
    <m/>
    <m/>
    <s v="DAF PARAUL STAJII"/>
    <s v="conform amenajamentelor silvice"/>
    <s v="NEAMŢ"/>
    <s v="-"/>
    <s v="Tara: România; Judet: NEAMŢ; -;   -; Nr: -;"/>
    <n v="1981"/>
    <n v="198144"/>
    <n v="27"/>
    <s v="in administrare"/>
    <s v="HG 982/1998;HG 1344/2011; HG 478/ 24-IUN-15;HG.478/24-IUN-15;OUG.1 din 04/01/2017;HG.354/18.05.2017;OUG.68 din 06/11/2019"/>
    <s v="imobil"/>
    <s v="Lungime= Km;Suprafeţe= ha;CF= ;"/>
  </r>
  <r>
    <x v="611"/>
    <s v="8.04.04"/>
    <m/>
    <m/>
    <s v="DAF BRANU"/>
    <s v="conform amenajamentelor silvice"/>
    <s v="NEAMŢ"/>
    <s v="-"/>
    <s v="Tara: România; Judet: NEAMŢ; -;   -; Nr: -;"/>
    <n v="1962"/>
    <n v="474583"/>
    <n v="27"/>
    <s v="in administrare"/>
    <s v="HG 982/1998;HG 1344/2011; HG 478/ 24-IUN-15;HG.478/24-IUN-15;OUG.1 din 04/01/2017;OUG.68 din 06/11/2019"/>
    <s v="imobil"/>
    <s v="Lungime= Km;Suprafeţe= ha;CF= ;"/>
  </r>
  <r>
    <x v="612"/>
    <s v="8.04.04"/>
    <m/>
    <m/>
    <s v="DAF MIHAIETI-STANCI"/>
    <s v="conform amenajamentelor silvice"/>
    <s v="NEAMŢ"/>
    <s v="-"/>
    <s v="Tara: România; Judet: NEAMŢ; -;   -; Nr: -;"/>
    <n v="1979"/>
    <n v="206143"/>
    <n v="27"/>
    <s v="in administrare"/>
    <s v="HG 982/1998;HG 1344/2011; HG 478/ 24-IUN-15;HG.478/24-IUN-15;OUG.1 din 04/01/2017;HG.354/18.05.2017;OUG.68 din 06/11/2019"/>
    <s v="imobil"/>
    <s v="Lungime= Km;Suprafeţe= ha;CF= ;"/>
  </r>
  <r>
    <x v="613"/>
    <s v="8.04.04"/>
    <m/>
    <m/>
    <s v="DAF MARTIN TARCAU"/>
    <s v="conform amenajamentelor silvice"/>
    <s v="NEAMŢ"/>
    <s v="-"/>
    <s v="Tara: România; Judet: NEAMŢ; -;   -; Nr: -;"/>
    <n v="1983"/>
    <n v="74551"/>
    <n v="27"/>
    <s v="in administrare"/>
    <s v="HG 982/1998;HG 1344/2011; HG 478/ 24-IUN-15;HG.478/24-IUN-15;OUG.1 din 04/01/2017;HG.354/18.05.2017;OUG.68 din 06/11/2019"/>
    <s v="imobil"/>
    <s v="Lungime=1,5 KM Km;Suprafeţe= ha;CF= ;"/>
  </r>
  <r>
    <x v="614"/>
    <s v="8.04.04"/>
    <m/>
    <m/>
    <s v="DAF BARLOAGE"/>
    <s v="conform amenajamentelor silvice"/>
    <s v="NEAMŢ"/>
    <s v="-"/>
    <s v="Tara: România; Judet: NEAMŢ; -;   -; Nr: -;"/>
    <n v="1986"/>
    <n v="583584"/>
    <n v="27"/>
    <s v="in administrare"/>
    <s v="HG 982/1998;HG 1344/2011; HG 478/ 24-IUN-15;HG.478/24-IUN-15;OUG.1 din 04/01/2017;HG.354/18.05.2017;OUG.68 din 06/11/2019"/>
    <s v="imobil"/>
    <s v="Lungime=2,4 KM Km;Suprafeţe= ha;CF= ;"/>
  </r>
  <r>
    <x v="615"/>
    <s v="8.04.04"/>
    <m/>
    <m/>
    <s v="DAF DOMESNIC"/>
    <s v="conform amenajamentelor silvice"/>
    <s v="NEAMŢ"/>
    <s v="-"/>
    <s v="Tara: România; Judet: NEAMŢ; -;   -; Nr: -;"/>
    <n v="1962"/>
    <n v="223056"/>
    <n v="27"/>
    <s v="in administrare"/>
    <s v="HG 982/1998;HG 1344/2011; HG 478/ 24-IUN-15;HG.478/24-IUN-15;OUG.1 din 04/01/2017;HG.354/18.05.2017;OUG.68 din 06/11/2019"/>
    <s v="imobil"/>
    <s v="Lungime= Km;Suprafeţe= ha;CF= ;"/>
  </r>
  <r>
    <x v="616"/>
    <s v="8.04.04"/>
    <m/>
    <m/>
    <s v="DAF CHEIA"/>
    <s v="conform amenajamentelor silvice"/>
    <s v="NEAMŢ"/>
    <s v="-"/>
    <s v="Tara: România; Judet: NEAMŢ; -;   -; Nr: -;"/>
    <n v="1964"/>
    <n v="9245"/>
    <n v="27"/>
    <s v="in administrare"/>
    <s v="HG 982/1998;HG 1344/2011; HG 478/ 24-IUN-15;HG.478/24-IUN-15;OUG.1 din 04/01/2017;HG.354/18.05.2017;OUG.68 din 06/11/2019"/>
    <s v="imobil"/>
    <s v="Lungime=2,8 KM Km;Suprafeţe= ha;CF= ;"/>
  </r>
  <r>
    <x v="617"/>
    <s v="8.04.04"/>
    <m/>
    <m/>
    <s v="DAF MAIERUS ADANC"/>
    <s v="conform amenajamentelor silvice"/>
    <s v="NEAMŢ"/>
    <s v="-"/>
    <s v="Tara: România; Judet: NEAMŢ; -;   -; Nr: -;"/>
    <n v="1965"/>
    <n v="128286"/>
    <n v="27"/>
    <s v="in administrare"/>
    <s v="HG 982/1998;HG 1344/2011; HG 478/ 24-IUN-15;HG.478/24-IUN-15;OUG.1 din 04/01/2017;HG.354/18.05.2017;OUG.68 din 06/11/2019"/>
    <s v="imobil"/>
    <s v="Lungime=4,4 KM Km;Suprafeţe= ha;CF= ;"/>
  </r>
  <r>
    <x v="618"/>
    <s v="8.04.04"/>
    <m/>
    <m/>
    <s v="DAF ARDELUTA PRELUNGIRE"/>
    <s v="conform amenajamentelor silvice"/>
    <s v="NEAMŢ"/>
    <s v="-"/>
    <s v="Tara: România; Judet: NEAMŢ; -;   -; Nr: -;"/>
    <n v="1981"/>
    <n v="4729"/>
    <n v="27"/>
    <s v="in administrare"/>
    <s v="HG 982/1998;HG 1344/2011; HG 478/ 24-IUN-15;HG.478/24-IUN-15;OUG.1 din 04/01/2017;HG.354/18.05.2017;OUG.68 din 06/11/2019"/>
    <s v="imobil"/>
    <s v="Lungime=0,1 KM Km;Suprafeţe= ha;CF= ;"/>
  </r>
  <r>
    <x v="619"/>
    <s v="8.04.04"/>
    <m/>
    <m/>
    <s v="DAF LAZAROAIA"/>
    <s v="conform amenajamentelor silvice"/>
    <s v="NEAMŢ"/>
    <s v="-"/>
    <s v="Tara: România; Judet: NEAMŢ; -;   -; Nr: -;"/>
    <n v="1977"/>
    <n v="18762"/>
    <n v="27"/>
    <s v="in administrare"/>
    <s v="HG 982/1998;HG 1344/2011; HG 478/ 24-IUN-15;HG.478/24-IUN-15;OUG.1 din 04/01/2017;HG.354/18.05.2017;OUG.68 din 06/11/2019"/>
    <s v="imobil"/>
    <s v="Lungime=1,1 KM Km;Suprafeţe= ha;CF= ;"/>
  </r>
  <r>
    <x v="620"/>
    <s v="8.30._"/>
    <m/>
    <m/>
    <s v="POTECA VANAT.BOBEICUTA"/>
    <s v="conform amenajamentelor silvice"/>
    <s v="NEAMŢ"/>
    <s v="-"/>
    <s v="Tara: România; Judet: NEAMŢ; -;   -; Nr: -;"/>
    <n v="1987"/>
    <n v="148"/>
    <n v="27"/>
    <s v="in administrare"/>
    <s v="HG 982/1998;;OUG.1 din 04/01/2017;OUG.68 din 06/11/2019"/>
    <s v="imobil"/>
    <s v="lucrari de corectarea torentilor"/>
  </r>
  <r>
    <x v="621"/>
    <s v="8.30._"/>
    <m/>
    <m/>
    <s v="BARAJ STEJARU"/>
    <s v="conform amenajamentelor silvice"/>
    <s v="NEAMŢ"/>
    <s v="-"/>
    <s v="Tara: România; Judet: NEAMŢ; -;   -; Nr: -;"/>
    <n v="1961"/>
    <n v="0"/>
    <n v="27"/>
    <s v="in administrare"/>
    <s v="HG 982/1998;;OUG.1 din 04/01/2017;OUG.68 din 06/11/2019"/>
    <s v="imobil"/>
    <s v="lucrari de corectarea torentilor"/>
  </r>
  <r>
    <x v="622"/>
    <s v="8.30._"/>
    <m/>
    <m/>
    <s v="POTECA VAN.TOROGLEJ 1,2KM."/>
    <s v="conform amenajamentelor silvice"/>
    <s v="NEAMŢ"/>
    <s v="-"/>
    <s v="Tara: România; Judet: NEAMŢ; -;   -; Nr: -;"/>
    <n v="1991"/>
    <n v="2"/>
    <n v="27"/>
    <s v="in administrare"/>
    <s v="HG 982/1998;;OUG.1 din 04/01/2017;OUG.68 din 06/11/2019"/>
    <s v="imobil"/>
    <s v="poteci de vanatoare"/>
  </r>
  <r>
    <x v="623"/>
    <s v="8.04.04"/>
    <m/>
    <m/>
    <s v="DAF AFINIS"/>
    <s v="conform amenajamentelor silvice"/>
    <s v="NEAMŢ"/>
    <s v="-"/>
    <s v="Tara: România; Judet: NEAMŢ; -;   -; Nr: -;"/>
    <n v="1977"/>
    <n v="9381"/>
    <n v="27"/>
    <s v="in administrare"/>
    <s v="HG 982/1998;HG 1344/2011; HG 478/ 24-IUN-15;HG.478/24-IUN-15; HG 478/ 24-IUN-15;HG.478/24-IUN-15;OUG.1 din 04/01/2017;HG.354/18.05.2017;OUG.68 din 06/11/2019"/>
    <s v="imobil"/>
    <s v="Lungime=0,8 Km;Suprafeţe= ha;CF= ;"/>
  </r>
  <r>
    <x v="624"/>
    <s v="8.04.04"/>
    <m/>
    <m/>
    <s v="DAF PONOR-JACOTA"/>
    <s v="conform amenajamentelor silvice"/>
    <s v="NEAMŢ"/>
    <s v="-"/>
    <s v="Tara: România; Judet: NEAMŢ; -;   -; Nr: -;"/>
    <n v="1985"/>
    <n v="50700"/>
    <n v="27"/>
    <s v="in administrare"/>
    <s v="HG 982/1998;HG 1344/2011; HG 478/ 24-IUN-15;HG.478/24-IUN-15; HG 478/ 24-IUN-15;HG.478/24-IUN-15;OUG.1 din 04/01/2017;HG.354/18.05.2017;OUG.68 din 06/11/2019"/>
    <s v="imobil"/>
    <s v="Lungime=1,5 Km;Suprafeţe= ha;CF= ;"/>
  </r>
  <r>
    <x v="625"/>
    <s v="8.30._"/>
    <m/>
    <m/>
    <s v="EVACUARE APE UZATE = 172 ML"/>
    <s v="conform amenajamentelor silvice"/>
    <s v="NEAMŢ"/>
    <s v="-"/>
    <s v="Tara: România; Judet: NEAMŢ; -;   -; Nr: -;"/>
    <n v="1994"/>
    <n v="3606"/>
    <n v="27"/>
    <s v="in administrare"/>
    <s v="HG 982/1998;;OUG.1 din 04/01/2017;OUG.68 din 06/11/2019"/>
    <s v="imobil"/>
    <s v="lucrari de corectarea torentilor"/>
  </r>
  <r>
    <x v="626"/>
    <s v="8.30._"/>
    <m/>
    <m/>
    <s v="POTECI DE VINATOARE = 400 ML"/>
    <s v="conform amenajamentelor silvice"/>
    <s v="NEAMŢ"/>
    <s v="-"/>
    <s v="Tara: România; Judet: NEAMŢ; -;   -; Nr: -;"/>
    <n v="1996"/>
    <n v="30"/>
    <n v="27"/>
    <s v="in administrare"/>
    <s v="HG 982/1998;;OUG.1 din 04/01/2017;OUG.68 din 06/11/2019"/>
    <s v="imobil"/>
    <s v="poteci de vanatoare"/>
  </r>
  <r>
    <x v="627"/>
    <s v="8.04.04"/>
    <m/>
    <m/>
    <s v="DAF VALEA SEACA"/>
    <s v="conform amenajamentelor silvice"/>
    <s v="NEAMŢ"/>
    <s v="-"/>
    <s v="Tara: România; Judet: NEAMŢ; -;   -; Nr: -;"/>
    <n v="1986"/>
    <n v="194342"/>
    <n v="27"/>
    <s v="in administrare"/>
    <s v="HG 982/1998;HG 1344/2011; HG 478/ 24-IUN-15;HG.478/24-IUN-15;OUG.1 din 04/01/2017;HG.354/18.05.2017;OUG.68 din 06/11/2019"/>
    <s v="imobil"/>
    <s v="Lungime= Km;Suprafeţe= ha;CF= ;"/>
  </r>
  <r>
    <x v="628"/>
    <s v="8.04.04"/>
    <m/>
    <m/>
    <s v="DAF CIRESUL"/>
    <s v="conform amenajamentelor silvice"/>
    <s v="NEAMŢ"/>
    <s v="-"/>
    <s v="Tara: România; Judet: NEAMŢ; -;   -; Nr: -;"/>
    <n v="1980"/>
    <n v="65900"/>
    <n v="27"/>
    <s v="in administrare"/>
    <s v="HG 982/1998;HG 1344/2011; HG 478/ 24-IUN-15;HG.478/24-IUN-15;OUG.1 din 04/01/2017;HG.354/18.05.2017;OUG.68 din 06/11/2019"/>
    <s v="imobil"/>
    <s v="Lungime= Km;Suprafeţe= ha;CF= ;"/>
  </r>
  <r>
    <x v="629"/>
    <s v="8.04.04"/>
    <m/>
    <m/>
    <s v="DAF MARIENI-SLATINA"/>
    <s v="conform amenajamentelor silvice"/>
    <s v="NEAMŢ"/>
    <s v="-"/>
    <s v="Tara: România; Judet: NEAMŢ; -;   -; Nr: -;"/>
    <n v="1980"/>
    <n v="83878"/>
    <n v="27"/>
    <s v="in administrare"/>
    <s v="HG 982/1998;HG 1344/2011; HG 478/ 24-IUN-15;HG.478/24-IUN-15;OUG.1 din 04/01/2017;HG.354/18.05.2017;OUG.68 din 06/11/2019"/>
    <s v="imobil"/>
    <s v="Lungime= Km;Suprafeţe= ha;CF= ;"/>
  </r>
  <r>
    <x v="630"/>
    <s v="8.30.01"/>
    <m/>
    <m/>
    <s v="CT AGAPIA"/>
    <s v="conform amenajamentelor silvice"/>
    <s v="NEAMŢ"/>
    <s v="-"/>
    <s v="Tara: România; Judet: NEAMŢ; -;   -; Nr: -;"/>
    <n v="1999"/>
    <n v="2776053"/>
    <n v="27"/>
    <s v="in administrare"/>
    <s v="HG 982/1998;HG 1344/2011; HG 478/ 24-IUN-15;HG.478/24-IUN-15;OUG.1 din 04/01/2017;HG.354/18.05.2017;OUG.68 din 06/11/2019;HG.846/08.10.2020"/>
    <s v="imobil"/>
    <s v="Lungime albie corectată/consolidată=0,99 km;"/>
  </r>
  <r>
    <x v="631"/>
    <s v="8.30._"/>
    <m/>
    <m/>
    <s v="BARAJE DIN PIATRA CORECTIA TOREN"/>
    <s v="conform amenajamentelor silvice"/>
    <s v="NEAMŢ"/>
    <s v="-"/>
    <s v="Tara: România; Judet: NEAMŢ; -;   -; Nr: -;"/>
    <n v="1973"/>
    <n v="220"/>
    <n v="27"/>
    <s v="in administrare"/>
    <s v="HG 982/1998;;OUG.1 din 04/01/2017;OUG.68 din 06/11/2019"/>
    <s v="imobil"/>
    <s v="lucrari de corectarea torentilor"/>
  </r>
  <r>
    <x v="632"/>
    <s v="8.30._"/>
    <m/>
    <m/>
    <s v="POTECA VANATOARE"/>
    <s v="conform amenajamentelor silvice"/>
    <s v="NEAMŢ"/>
    <s v="-"/>
    <s v="Tara: România; Judet: NEAMŢ; -;   -; Nr: -;"/>
    <n v="1976"/>
    <n v="0"/>
    <n v="27"/>
    <s v="in administrare"/>
    <s v="HG 982/1998;;OUG.1 din 04/01/2017;OUG.68 din 06/11/2019"/>
    <s v="imobil"/>
    <s v="lucrari de corectarea torentilor"/>
  </r>
  <r>
    <x v="633"/>
    <s v="8.30._"/>
    <m/>
    <m/>
    <s v="POTECA VANAT.UP3"/>
    <s v="conform amenajamentelor silvice"/>
    <s v="NEAMŢ"/>
    <s v="-"/>
    <s v="Tara: România; Judet: NEAMŢ; -;   -; Nr: -;"/>
    <n v="1976"/>
    <n v="1"/>
    <n v="27"/>
    <s v="in administrare"/>
    <s v="HG 982/1998;;OUG.1 din 04/01/2017;OUG.68 din 06/11/2019"/>
    <s v="imobil"/>
    <s v="lucrari de corectarea torentilor"/>
  </r>
  <r>
    <x v="634"/>
    <s v="8.04.04"/>
    <m/>
    <m/>
    <s v="DAF POCHIVNICA"/>
    <s v="conform amenajamentelor silvice"/>
    <s v="NEAMŢ"/>
    <s v="-"/>
    <s v="Tara: România; Judet: NEAMŢ; -;   -; Nr: -;"/>
    <n v="1964"/>
    <n v="14403"/>
    <n v="27"/>
    <s v="in administrare"/>
    <s v="HG 982/1998;HG 1344/2011; HG 478/ 24-IUN-15;HG.478/24-IUN-15;OUG.1 din 04/01/2017;HG.354/18.05.2017;OUG.68 din 06/11/2019"/>
    <s v="imobil"/>
    <s v="Lungime=1,0 KM Km;Suprafeţe= ha;CF= ;"/>
  </r>
  <r>
    <x v="635"/>
    <s v="8.04.04"/>
    <m/>
    <m/>
    <s v="DAF POGHIVNICA"/>
    <s v="conform amenajamentelor silvice"/>
    <s v="NEAMŢ"/>
    <s v="-"/>
    <s v="Tara: România; Judet: NEAMŢ; -;   -; Nr: -;"/>
    <n v="1972"/>
    <n v="45262"/>
    <n v="27"/>
    <s v="in administrare"/>
    <s v="HG 982/1998;HG 1344/2011; HG 478/ 24-IUN-15;HG.478/24-IUN-15;OUG.1 din 04/01/2017;HG.354/18.05.2017;OUG.68 din 06/11/2019"/>
    <s v="imobil"/>
    <s v="Lungime=0,6 KM Km;Suprafeţe= ha;CF= ;"/>
  </r>
  <r>
    <x v="636"/>
    <s v="8.04.04"/>
    <m/>
    <m/>
    <s v="DAF PR.GARDULUI"/>
    <s v="conform amenajamentelor silvice"/>
    <s v="NEAMŢ"/>
    <s v="-"/>
    <s v="Tara: România; Judet: NEAMŢ; -;   -; Nr: -;"/>
    <n v="1974"/>
    <n v="107243"/>
    <n v="27"/>
    <s v="in administrare"/>
    <s v="HG 982/1998;HG 1344/2011; HG 478/ 24-IUN-15;HG.478/24-IUN-15;OUG.1 din 04/01/2017;HG.354/18.05.2017;OUG.68 din 06/11/2019"/>
    <s v="imobil"/>
    <s v="Lungime=2,2 KM Km;Suprafeţe= ha;CF= ;"/>
  </r>
  <r>
    <x v="637"/>
    <s v="8.04.04"/>
    <m/>
    <m/>
    <s v="DAF FUNDURI"/>
    <s v="conform amenajamentelor silvice"/>
    <s v="NEAMŢ"/>
    <s v="-"/>
    <s v="Tara: România; Judet: NEAMŢ; -;   -; Nr: -;"/>
    <n v="1968"/>
    <n v="52546"/>
    <n v="27"/>
    <s v="in administrare"/>
    <s v="HG 982/1998;HG 1344/2011; HG 478/ 24-IUN-15;HG.478/24-IUN-15;OUG.1 din 04/01/2017;HG.354/18.05.2017;OUG.68 din 06/11/2019"/>
    <s v="imobil"/>
    <s v="Lungime=2,5 KM Km;Suprafeţe= ha;CF= ;"/>
  </r>
  <r>
    <x v="638"/>
    <s v="8.04.04"/>
    <m/>
    <m/>
    <s v="DAF CRISTI 1"/>
    <s v="conform amenajamentelor silvice"/>
    <s v="NEAMŢ"/>
    <s v="-"/>
    <s v="Tara: România; Judet: NEAMŢ; -;   -; Nr: -;"/>
    <n v="1972"/>
    <n v="166729"/>
    <n v="27"/>
    <s v="in administrare"/>
    <s v="HG 982/1998;HG 1344/2011; HG 478/ 24-IUN-15;HG.478/24-IUN-15;OUG.1 din 04/01/2017;HG.354/18.05.2017;OUG.68 din 06/11/2019"/>
    <s v="imobil"/>
    <s v="Lungime= Km;Suprafeţe= ha;CF= ;"/>
  </r>
  <r>
    <x v="639"/>
    <s v="8.04.04"/>
    <m/>
    <m/>
    <s v="DAF PRELUCI"/>
    <s v="conform amenajamentelor silvice"/>
    <s v="NEAMŢ"/>
    <s v="-"/>
    <s v="Tara: România; Judet: NEAMŢ; -;   -; Nr: -;"/>
    <n v="1986"/>
    <n v="84185"/>
    <n v="27"/>
    <s v="in administrare"/>
    <s v="HG 982/1998;HG 1344/2011; HG 478/ 24-IUN-15;HG.478/24-IUN-15;OUG.1 din 04/01/2017;HG.354/18.05.2017;OUG.68 din 06/11/2019"/>
    <s v="imobil"/>
    <s v="Lungime= Km;Suprafeţe= ha;CF= ;"/>
  </r>
  <r>
    <x v="640"/>
    <s v="8.04.04"/>
    <m/>
    <m/>
    <s v="DAF DRAGOVA"/>
    <s v="conform amenajamentelor silvice"/>
    <s v="NEAMŢ"/>
    <s v="-"/>
    <s v="Tara: România; Judet: NEAMŢ; -;   -; Nr: -;"/>
    <n v="1968"/>
    <n v="3974"/>
    <n v="27"/>
    <s v="in administrare"/>
    <s v="HG 982/1998;HG 1344/2011; HG 478/ 24-IUN-15;HG.478/24-IUN-15;OUG.1 din 04/01/2017;HG.354/18.05.2017;OUG.68 din 06/11/2019"/>
    <s v="imobil"/>
    <s v="Lungime= Km;Suprafeţe= ha;CF= ;"/>
  </r>
  <r>
    <x v="641"/>
    <s v="8.04.04"/>
    <m/>
    <m/>
    <s v="DAF GEAMANA 1"/>
    <s v="conform amenajamentelor silvice"/>
    <s v="NEAMŢ"/>
    <s v="-"/>
    <s v="Tara: România; Judet: NEAMŢ; -;   -; Nr: -;"/>
    <n v="1971"/>
    <n v="342745"/>
    <n v="27"/>
    <s v="in administrare"/>
    <s v="HG 982/1998;HG 1344/2011; HG 478/ 24-IUN-15;HG.478/24-IUN-15;OUG.1 din 04/01/2017;HG.354/18.05.2017;OUG.68 din 06/11/2019"/>
    <s v="imobil"/>
    <s v="Lungime= Km;Suprafeţe= ha;CF= ;"/>
  </r>
  <r>
    <x v="642"/>
    <s v="8.04.04"/>
    <m/>
    <m/>
    <s v="DAF 5,2 JURJII RUDAREASA"/>
    <s v="conform amenajamentelor silvice"/>
    <s v="BIHOR"/>
    <s v="-"/>
    <s v="Tara: România; Judet: BIHOR; -;   -; Nr: -;"/>
    <n v="1971"/>
    <n v="88121"/>
    <n v="5"/>
    <s v="in administrare"/>
    <s v="HG 982/1998;;OUG.1 din 04/01/2017;HG.354/18.05.2017;OUG.68 din 06/11/2019"/>
    <s v="imobil"/>
    <s v="Lungime= Km;Suprafeţe= ha;CF= ;"/>
  </r>
  <r>
    <x v="643"/>
    <s v="8.04.04"/>
    <m/>
    <m/>
    <s v="DAF 1,7 VL.MARE BAITA"/>
    <s v="conform amenajamentelor silvice"/>
    <s v="BIHOR"/>
    <s v="-"/>
    <s v="Tara: România; Judet: BIHOR; -;   -; Nr: -;"/>
    <n v="1978"/>
    <n v="70069"/>
    <n v="5"/>
    <s v="in administrare"/>
    <s v="HG 982/1998;HG 1344/2011;OUG.1 din 04/01/2017;HG.354/18.05.2017;OUG.68 din 06/11/2019"/>
    <s v="imobil"/>
    <s v="Lungime= Km;Suprafeţe= ha;CF= ;"/>
  </r>
  <r>
    <x v="644"/>
    <s v="8.04.04"/>
    <m/>
    <m/>
    <s v="DAF 5,6 FERDINAND"/>
    <s v="conform amenajamentelor silvice"/>
    <s v="BIHOR"/>
    <s v="-"/>
    <s v="Tara: România; Judet: BIHOR; -;   -; Nr: -;"/>
    <n v="1973"/>
    <n v="146851"/>
    <n v="5"/>
    <s v="in administrare"/>
    <s v="HG 982/1998;HG 1344/2011;OUG.1 din 04/01/2017;HG.354/18.05.2017;OUG.68 din 06/11/2019"/>
    <s v="imobil"/>
    <s v="Lungime= Km;Suprafeţe= ha;CF= ;"/>
  </r>
  <r>
    <x v="645"/>
    <s v="8.30.01"/>
    <m/>
    <m/>
    <s v="REGULARIZ.ALBIEI LUGAS"/>
    <s v="conform amenajamentelor silvice"/>
    <s v="BIHOR"/>
    <s v="-"/>
    <s v="Tara: România; Judet: BIHOR; -;   -; Nr: -;"/>
    <n v="1993"/>
    <n v="42819"/>
    <n v="5"/>
    <s v="in administrare"/>
    <s v="HG 982/1998;HG 1344/2011;OUG.1 din 04/01/2017;HG.354/18.05.2017;OUG.68 din 06/11/2019;HG.846/08.10.2020"/>
    <s v="imobil"/>
    <s v="Lungime albie corectată/consolidată=2 km;"/>
  </r>
  <r>
    <x v="646"/>
    <s v="8.30.01"/>
    <m/>
    <m/>
    <s v="CORECTIA TORENTI VL.MORII"/>
    <s v="conform amenajamentelor silvice"/>
    <s v="BIHOR"/>
    <s v="-"/>
    <s v="Tara: România; Judet: BIHOR; -;   -; Nr: -;"/>
    <n v="1993"/>
    <n v="34807"/>
    <n v="5"/>
    <s v="in administrare"/>
    <s v="HG 982/1998;HG 1344/2011;OUG.1 din 04/01/2017;HG.354/18.05.2017;OUG.68 din 06/11/2019;HG.846/08.10.2020"/>
    <s v="imobil"/>
    <s v="Lungime albie corectată/consolidată=0,5 km;"/>
  </r>
  <r>
    <x v="647"/>
    <s v="8.30.01"/>
    <m/>
    <m/>
    <s v="CORECTIA TORENTI VL.GEPIS"/>
    <s v="conform amenajamentelor silvice"/>
    <s v="BIHOR"/>
    <s v="-"/>
    <s v="Tara: România; Judet: BIHOR; -;   -; Nr: -;"/>
    <n v="1993"/>
    <n v="39302"/>
    <n v="5"/>
    <s v="in administrare"/>
    <s v="HG 982/1998;HG 1344/2011;OUG.1 din 04/01/2017;HG.354/18.05.2017;OUG.68 din 06/11/2019;HG.846/08.10.2020"/>
    <s v="imobil"/>
    <s v="Lungime albie corectată/consolidată=0,4 km;"/>
  </r>
  <r>
    <x v="648"/>
    <s v="8.30.01"/>
    <m/>
    <m/>
    <s v="TRAVERSE"/>
    <s v="conform amenajamentelor silvice"/>
    <s v="BIHOR"/>
    <s v="-"/>
    <s v="Tara: România; Judet: BIHOR; -;   -; Nr: -;"/>
    <n v="1990"/>
    <n v="19528"/>
    <n v="5"/>
    <s v="in administrare"/>
    <s v="HG 982/1998;HG 1344/2011;OUG.1 din 04/01/2017;HG.354/18.05.2017;OUG.68 din 06/11/2019;HG.846/08.10.2020"/>
    <s v="imobil"/>
    <s v="Lungime albie corectată/consolidată=0,2 km;"/>
  </r>
  <r>
    <x v="649"/>
    <s v="8.30.01"/>
    <m/>
    <m/>
    <s v="C.T. PIRIU ROSU"/>
    <s v="conform amenajamentelor silvice"/>
    <s v="BIHOR"/>
    <s v="-"/>
    <s v="Tara: România; Judet: BIHOR; -;   -; Nr: -;"/>
    <n v="1979"/>
    <n v="18905"/>
    <n v="5"/>
    <s v="in administrare"/>
    <s v="HG 982/1998;HG 1344/2011;OUG.1 din 04/01/2017;HG.354/18.05.2017;OUG.68 din 06/11/2019;HG.846/08.10.2020"/>
    <s v="imobil"/>
    <s v="Lungime albie corectată/consolidată=0,6 km;"/>
  </r>
  <r>
    <x v="650"/>
    <s v="8.30.01"/>
    <m/>
    <m/>
    <s v="C.T. PIRIU BLIDARU"/>
    <s v="conform amenajamentelor silvice"/>
    <s v="BIHOR"/>
    <s v="-"/>
    <s v="Tara: România; Judet: BIHOR; -;   -; Nr: -;"/>
    <n v="1980"/>
    <n v="23846"/>
    <n v="5"/>
    <s v="in administrare"/>
    <s v="HG 982/1998;HG 1344/2011;OUG.1 din 04/01/2017;HG.354/18.05.2017;OUG.68 din 06/11/2019;HG.846/08.10.2020"/>
    <s v="imobil"/>
    <s v="Lungime albie corectată/consolidată=0,4 km;"/>
  </r>
  <r>
    <x v="651"/>
    <s v="8.04.04"/>
    <m/>
    <m/>
    <s v="DAF 4,0 CHICERA"/>
    <s v="conform amenajamentelor silvice"/>
    <s v="BIHOR"/>
    <s v="-"/>
    <s v="Tara: România; Judet: BIHOR; -;   -; Nr: -;"/>
    <n v="1981"/>
    <n v="154143"/>
    <n v="5"/>
    <s v="in administrare"/>
    <s v="HG 982/1998;;OUG.1 din 04/01/2017;HG.354/18.05.2017;OUG.68 din 06/11/2019"/>
    <s v="imobil"/>
    <s v="Lungime= Km;Suprafeţe= ha;CF= ;"/>
  </r>
  <r>
    <x v="652"/>
    <s v="8.30.01"/>
    <m/>
    <m/>
    <s v="BARAJ"/>
    <s v="conform amenajamentelor silvice"/>
    <s v="BIHOR"/>
    <s v="-"/>
    <s v="Tara: România; Judet: BIHOR; -;   -; Nr: -;"/>
    <n v="1983"/>
    <n v="4120"/>
    <n v="5"/>
    <s v="in administrare"/>
    <s v="HG 982/1998;;OUG.1 din 04/01/2017;HG.354/18.05.2017;OUG.68 din 06/11/2019;HG.846/08.10.2020"/>
    <s v="imobil"/>
    <s v="Lungime albie corectată/consolidată=0,5 km;"/>
  </r>
  <r>
    <x v="653"/>
    <s v="8.04.04"/>
    <m/>
    <m/>
    <s v="DAF 2,1 BLIDARU"/>
    <s v="conform amenajamentelor silvice"/>
    <s v="BIHOR"/>
    <s v="-"/>
    <s v="Tara: România; Judet: BIHOR; -;   -; Nr: -;"/>
    <n v="1977"/>
    <n v="17583"/>
    <n v="5"/>
    <s v="in administrare"/>
    <s v="HG 982/1998;;OUG.1 din 04/01/2017;HG.354/18.05.2017;OUG.68 din 06/11/2019"/>
    <s v="imobil"/>
    <s v="Lungime= Km;Suprafeţe= ha;CF= ;"/>
  </r>
  <r>
    <x v="654"/>
    <s v="8.04.04"/>
    <m/>
    <m/>
    <s v="DAF 3,3 LION"/>
    <s v="conform amenajamentelor silvice"/>
    <s v="BIHOR"/>
    <s v="-"/>
    <s v="Tara: România; Judet: BIHOR; -;   -; Nr: -;"/>
    <n v="1977"/>
    <n v="93980"/>
    <n v="5"/>
    <s v="in administrare"/>
    <s v="HG 982/1998;;OUG.1 din 04/01/2017;HG.354/18.05.2017;OUG.68 din 06/11/2019"/>
    <s v="imobil"/>
    <s v="Lungime= Km;Suprafeţe= ha;CF= ;"/>
  </r>
  <r>
    <x v="655"/>
    <s v="8.30.01"/>
    <m/>
    <m/>
    <s v="PRAG ATD"/>
    <s v="conform amenajamentelor silvice"/>
    <s v="BIHOR"/>
    <s v="-"/>
    <s v="Tara: România; Judet: BIHOR; -;   -; Nr: -;"/>
    <n v="1980"/>
    <n v="591"/>
    <n v="5"/>
    <s v="in administrare"/>
    <s v="HG 982/1998;;OUG.1 din 04/01/2017;HG.354/18.05.2017;OUG.68 din 06/11/2019;HG.846/08.10.2020"/>
    <s v="imobil"/>
    <s v="Lungime albie corectată/consolidată=0,3 km;"/>
  </r>
  <r>
    <x v="656"/>
    <s v="8.30.01"/>
    <m/>
    <m/>
    <s v="PRAG ATD"/>
    <s v="conform amenajamentelor silvice"/>
    <s v="BIHOR"/>
    <s v="-"/>
    <s v="Tara: România; Judet: BIHOR; -;   -; Nr: -;"/>
    <n v="1980"/>
    <n v="662"/>
    <n v="5"/>
    <s v="in administrare"/>
    <s v="HG 982/1998;;OUG.1 din 04/01/2017;HG.354/18.05.2017;OUG.68 din 06/11/2019;HG.846/08.10.2020"/>
    <s v="imobil"/>
    <s v="Lungime albie corectată/consolidată=0,2 km;"/>
  </r>
  <r>
    <x v="657"/>
    <s v="8.04.04"/>
    <m/>
    <m/>
    <s v="DAF 1,6 VL.CU CALE-MEZIAD"/>
    <s v="conform amenajamentelor silvice"/>
    <s v="BIHOR"/>
    <s v="-"/>
    <s v="Tara: România; Judet: BIHOR; -;   -; Nr: -;"/>
    <n v="1970"/>
    <n v="65547"/>
    <n v="5"/>
    <s v="in administrare"/>
    <s v="HG 982/1998;;OUG.1 din 04/01/2017;HG.354/18.05.2017;OUG.68 din 06/11/2019"/>
    <s v="imobil"/>
    <s v="Lungime= Km;Suprafeţe= ha;CF= ;"/>
  </r>
  <r>
    <x v="658"/>
    <s v="8.30.01"/>
    <m/>
    <m/>
    <s v="TERASE SPRIJINITE"/>
    <s v="conform amenajamentelor silvice"/>
    <s v="BIHOR"/>
    <s v="-"/>
    <s v="Tara: România; Judet: BIHOR; -;   -; Nr: -;"/>
    <n v="1982"/>
    <n v="467"/>
    <n v="5"/>
    <s v="in administrare"/>
    <s v="HG 982/1998;;OUG.1 din 04/01/2017;HG.354/18.05.2017;OUG.68 din 06/11/2019;HG.846/08.10.2020"/>
    <s v="imobil"/>
    <s v="Lungime albie corectată/consolidată=0,1 km;"/>
  </r>
  <r>
    <x v="659"/>
    <s v="8.30.01"/>
    <m/>
    <m/>
    <s v="CASCADA PODITA DIN LEMN"/>
    <s v="conform amenajamentelor silvice"/>
    <s v="BIHOR"/>
    <s v="-"/>
    <s v="Tara: România; Judet: BIHOR; -;   -; Nr: -;"/>
    <n v="1982"/>
    <n v="1403"/>
    <n v="5"/>
    <s v="in administrare"/>
    <s v="HG 982/1998;;OUG.1 din 04/01/2017;HG.354/18.05.2017;OUG.68 din 06/11/2019;HG.846/08.10.2020"/>
    <s v="imobil"/>
    <s v="Lungime albie corectată/consolidată=0,1 km;"/>
  </r>
  <r>
    <x v="660"/>
    <s v="8.30.01"/>
    <m/>
    <m/>
    <s v="CASCADA PODITA"/>
    <s v="conform amenajamentelor silvice"/>
    <s v="BIHOR"/>
    <s v="-"/>
    <s v="Tara: România; Judet: BIHOR; -;   -; Nr: -;"/>
    <n v="1989"/>
    <n v="65"/>
    <n v="5"/>
    <s v="in administrare"/>
    <s v="HG 982/1998;;OUG.1 din 04/01/2017;HG.354/18.05.2017;OUG.68 din 06/11/2019;HG.846/08.10.2020"/>
    <s v="imobil"/>
    <s v="Lungime albie corectată/consolidată=0,2 km;"/>
  </r>
  <r>
    <x v="661"/>
    <s v="8.04.04"/>
    <m/>
    <m/>
    <s v="DAF 1,3 VL.MICA FARCASA"/>
    <s v="conform amenajamentelor silvice"/>
    <s v="BIHOR"/>
    <s v="-"/>
    <s v="Tara: România; Judet: BIHOR; -;   -; Nr: -;"/>
    <n v="1986"/>
    <n v="221775"/>
    <n v="5"/>
    <s v="in administrare"/>
    <s v="HG 982/1998;HG 1344/2011;OUG.1 din 04/01/2017;HG.354/18.05.2017;OUG.68 din 06/11/2019"/>
    <s v="imobil"/>
    <s v="Lungime= Km;Suprafeţe= ha;CF= ;"/>
  </r>
  <r>
    <x v="662"/>
    <s v="8.04.04"/>
    <m/>
    <m/>
    <s v="DAF 3,2 FAGUT BALC"/>
    <s v="conform amenajamentelor silvice"/>
    <s v="BIHOR"/>
    <s v="-"/>
    <s v="Tara: România; Judet: BIHOR; -;   -; Nr: -;"/>
    <n v="1968"/>
    <n v="105135"/>
    <n v="5"/>
    <s v="in administrare"/>
    <s v="HG 982/1998;;OUG.1 din 04/01/2017;HG.354/18.05.2017;OUG.68 din 06/11/2019"/>
    <s v="imobil"/>
    <s v="Lungime= Km;Suprafeţe= ha;CF= ;"/>
  </r>
  <r>
    <x v="663"/>
    <s v="8.04.04"/>
    <m/>
    <m/>
    <s v="DAF POD OBIRSIE DRAGAN"/>
    <s v="conform amenajamentelor silvice"/>
    <s v="BIHOR"/>
    <s v="-"/>
    <s v="Tara: România; Judet: BIHOR; -;   -; Nr: -;"/>
    <n v="1976"/>
    <n v="13445"/>
    <n v="5"/>
    <s v="in administrare"/>
    <s v="HG 982/1998;HG 1344/2011;OUG.1 din 04/01/2017;HG.354/18.05.2017;OUG.68 din 06/11/2019"/>
    <s v="imobil"/>
    <s v="Lungime= Km;Suprafeţe= ha;CF= ;"/>
  </r>
  <r>
    <x v="664"/>
    <s v="8.04.04"/>
    <m/>
    <m/>
    <s v="DAF 0,7 GALBENA STINA"/>
    <s v="conform amenajamentelor silvice"/>
    <s v="BIHOR"/>
    <s v="-"/>
    <s v="Tara: România; Judet: BIHOR; -;   -; Nr: -;"/>
    <n v="1972"/>
    <n v="35230"/>
    <n v="5"/>
    <s v="in administrare"/>
    <s v="HG 982/1998;;OUG.1 din 04/01/2017;HG.354/18.05.2017;OUG.68 din 06/11/2019"/>
    <s v="imobil"/>
    <s v="Lungime= Km;Suprafeţe= ha;CF= ;"/>
  </r>
  <r>
    <x v="665"/>
    <s v="8.04.04"/>
    <m/>
    <m/>
    <s v="DAF 5,6 VL.GUGII"/>
    <s v="conform amenajamentelor silvice"/>
    <s v="BIHOR"/>
    <s v="-"/>
    <s v="Tara: România; Judet: BIHOR; -;   -; Nr: -;"/>
    <n v="1966"/>
    <n v="286527"/>
    <n v="5"/>
    <s v="in administrare"/>
    <s v="HG 982/1998;HG 1344/2011;OUG.1 din 04/01/2017;HG.354/18.05.2017;OUG.68 din 06/11/2019"/>
    <s v="imobil"/>
    <s v="Lungime= Km;Suprafeţe= ha;CF= ;"/>
  </r>
  <r>
    <x v="666"/>
    <s v="8.04.04"/>
    <m/>
    <m/>
    <s v="DAF 0,8 VILCEI VL.CU CALE"/>
    <s v="conform amenajamentelor silvice"/>
    <s v="BIHOR"/>
    <s v="-"/>
    <s v="Tara: România; Judet: BIHOR; -;   -; Nr: -;"/>
    <n v="1969"/>
    <n v="780942"/>
    <n v="5"/>
    <s v="in administrare"/>
    <s v="HG 982/1998;HG 1344/2011;OUG.1 din 04/01/2017;HG.354/18.05.2017;OUG.68 din 06/11/2019"/>
    <s v="imobil"/>
    <s v="Lungime= Km;Suprafeţe= ha;CF= ;"/>
  </r>
  <r>
    <x v="667"/>
    <s v="8.04.04"/>
    <m/>
    <m/>
    <s v="DAF 3,8 VL.LESULUI"/>
    <s v="conform amenajamentelor silvice"/>
    <s v="BIHOR"/>
    <s v="-"/>
    <s v="Tara: România; Judet: BIHOR; -;   -; Nr: -;"/>
    <n v="1965"/>
    <n v="195861"/>
    <n v="5"/>
    <s v="in administrare"/>
    <s v="HG 982/1998;HG 1344/2011;OUG.1 din 04/01/2017;HG.354/18.05.2017;OUG.68 din 06/11/2019"/>
    <s v="imobil"/>
    <s v="Lungime= Km;Suprafeţe= ha;CF= ;"/>
  </r>
  <r>
    <x v="668"/>
    <s v="8.30.01"/>
    <m/>
    <m/>
    <s v="C.T. HINCHIRIS"/>
    <s v="conform amenajamentelor silvice"/>
    <s v="BIHOR"/>
    <s v="-"/>
    <s v="Tara: România; Judet: BIHOR; -;   -; Nr: -;"/>
    <n v="1993"/>
    <n v="13125"/>
    <n v="5"/>
    <s v="in administrare"/>
    <s v="HG 982/1998;HG 1344/2011;OUG.1 din 04/01/2017;HG.354/18.05.2017;OUG.68 din 06/11/2019;HG.846/08.10.2020"/>
    <s v="imobil"/>
    <s v="Lungime albie corectată/consolidată=0,3 km;"/>
  </r>
  <r>
    <x v="669"/>
    <s v="8.04.04"/>
    <m/>
    <m/>
    <s v="DAF 5,0 PR.URSULUI"/>
    <s v="conform amenajamentelor silvice"/>
    <s v="BIHOR"/>
    <s v="-"/>
    <s v="Tara: România; Judet: BIHOR; -;   -; Nr: -;"/>
    <n v="1977"/>
    <n v="314966"/>
    <n v="5"/>
    <s v="in administrare"/>
    <s v="HG 982/1998;HG 1344/2011;OUG.1 din 04/01/2017;HG.354/18.05.2017;OUG.68 din 06/11/2019"/>
    <s v="imobil"/>
    <s v="Lungime= Km;Suprafeţe= ha;CF= ;"/>
  </r>
  <r>
    <x v="670"/>
    <s v="8.30.01"/>
    <m/>
    <m/>
    <s v="BANCHETE ZIDARIE USCATA"/>
    <s v="conform amenajamentelor silvice"/>
    <s v="BIHOR"/>
    <s v="-"/>
    <s v="Tara: România; Judet: BIHOR; -;   -; Nr: -;"/>
    <n v="1977"/>
    <n v="516"/>
    <n v="5"/>
    <s v="in administrare"/>
    <s v="HG 982/1998;HG 1344/2011;OUG.1 din 04/01/2017;HG.354/18.05.2017;OUG.68 din 06/11/2019;HG.846/08.10.2020"/>
    <s v="imobil"/>
    <s v="Lungime albie corectată/consolidată=0,1 km;"/>
  </r>
  <r>
    <x v="671"/>
    <s v="8.30.01"/>
    <m/>
    <m/>
    <s v="BANCHETE ZIDARIE USCATA"/>
    <s v="conform amenajamentelor silvice"/>
    <s v="BIHOR"/>
    <s v="-"/>
    <s v="Tara: România; Judet: BIHOR; -;   -; Nr: -;"/>
    <n v="1976"/>
    <n v="507"/>
    <n v="5"/>
    <s v="in administrare"/>
    <s v="HG 982/1998;HG 1344/2011;OUG.1 din 04/01/2017;HG.354/18.05.2017;OUG.68 din 06/11/2019;HG.846/08.10.2020"/>
    <s v="imobil"/>
    <s v="Lungime albie corectată/consolidată=0,1 km;"/>
  </r>
  <r>
    <x v="672"/>
    <s v="8.04.04"/>
    <m/>
    <m/>
    <s v="DAF 2,1 BOGA"/>
    <s v="conform amenajamentelor silvice"/>
    <s v="BIHOR"/>
    <s v="-"/>
    <s v="Tara: România; Judet: BIHOR; -;   -; Nr: -;"/>
    <n v="1969"/>
    <n v="68299"/>
    <n v="5"/>
    <s v="in administrare"/>
    <s v="HG 982/1998;;OUG.1 din 04/01/2017;HG.354/18.05.2017;OUG.68 din 06/11/2019"/>
    <s v="imobil"/>
    <s v="Lungime= Km;Suprafeţe= ha;CF= ;"/>
  </r>
  <r>
    <x v="673"/>
    <s v="8.04.04"/>
    <m/>
    <m/>
    <s v="DRUM FORESTIER HOLITA I"/>
    <s v="conform amenajamentelor silvice"/>
    <s v="SATU MARE"/>
    <s v="-"/>
    <s v="Tara: România; Judet: SATU MARE; -;   -; Nr: -;"/>
    <n v="1960"/>
    <n v="351398"/>
    <n v="30"/>
    <s v="in administrare"/>
    <s v="HG 982/1998;HG 1344/2011; HG 478/ 24-IUN-15;HG.478/24-IUN-15;OUG.1 din 04/01/2017;HG.354/18.05.2017;OUG.68 din 06/11/2019"/>
    <s v="imobil"/>
    <s v="Lungime= Km;Suprafeţe= ha;CF= ;"/>
  </r>
  <r>
    <x v="674"/>
    <s v="8.30.01"/>
    <m/>
    <m/>
    <s v="DESECARI"/>
    <s v="conform amenajamentelor silvice"/>
    <s v="SATU MARE"/>
    <s v="-"/>
    <s v="Tara: România; Judet: SATU MARE; -;   -; Nr: -;"/>
    <n v="1995"/>
    <n v="41625"/>
    <n v="30"/>
    <s v="in administrare"/>
    <s v="HG 982/1998;HG 1344/2011; HG 478/ 24-IUN-15;HG.478/24-IUN-15;OUG.1 din 04/01/2017;HG.354/18.05.2017;OUG.68 din 06/11/2019;HG.846/08.10.2020"/>
    <s v="imobil"/>
    <s v="Lungime albie corectată/consolidată=226,81 km;"/>
  </r>
  <r>
    <x v="675"/>
    <s v="8.04.04"/>
    <m/>
    <m/>
    <s v="DRUM FORESTIER RAMIFICATIE BIRSA"/>
    <s v="conform amenajamentelor silvice"/>
    <s v="SATU MARE"/>
    <s v="-"/>
    <s v="Tara: România; Judet: SATU MARE; -;   -; Nr: -;"/>
    <n v="1979"/>
    <n v="10955"/>
    <n v="30"/>
    <s v="in administrare"/>
    <s v="HG 982/1998;HG 1344/2011; HG 478/ 24-IUN-15;HG.478/24-IUN-15;OUG.1 din 04/01/2017;OUG.68 din 06/11/2019"/>
    <s v="imobil"/>
    <s v="Lungime= Km;Suprafeţe= ha;CF= ;"/>
  </r>
  <r>
    <x v="676"/>
    <s v="8.04.04"/>
    <m/>
    <m/>
    <s v="DRUM FORESTIER V.FINTINII"/>
    <s v="conform amenajamentelor silvice"/>
    <s v="SATU MARE"/>
    <s v="-"/>
    <s v="Tara: România; Judet: SATU MARE; -;   -; Nr: -;"/>
    <n v="1983"/>
    <n v="7675"/>
    <n v="30"/>
    <s v="in administrare"/>
    <s v="HG 982/1998;HG 1344/2011; HG 478/ 24-IUN-15;HG.478/24-IUN-15;OUG.1 din 04/01/2017;OUG.68 din 06/11/2019"/>
    <s v="imobil"/>
    <s v="Lungime= Km;Suprafeţe= ha;CF= ;"/>
  </r>
  <r>
    <x v="677"/>
    <s v="8.04.04"/>
    <m/>
    <m/>
    <s v="DAF 1,4 URZICARU"/>
    <s v="conform amenajamentelor silvice"/>
    <s v="BIHOR"/>
    <s v="-"/>
    <s v="Tara: România; Judet: BIHOR; -;   -; Nr: -;"/>
    <n v="1982"/>
    <n v="55469"/>
    <n v="5"/>
    <s v="in administrare"/>
    <s v="HG 982/1998;HG 1344/2011;OUG.1 din 04/01/2017;HG.354/18.05.2017;OUG.68 din 06/11/2019"/>
    <s v="imobil"/>
    <s v="Lungime= Km;Suprafeţe= ha;CF= ;"/>
  </r>
  <r>
    <x v="678"/>
    <s v="8.04.04"/>
    <m/>
    <m/>
    <s v="DAF 4,7 VIDA RUNC"/>
    <s v="conform amenajamentelor silvice"/>
    <s v="BIHOR"/>
    <s v="-"/>
    <s v="Tara: România; Judet: BIHOR; -;   -; Nr: -;"/>
    <n v="1984"/>
    <n v="839925"/>
    <n v="5"/>
    <s v="in administrare"/>
    <s v="HG 982/1998;HG 1344/2011;OUG.1 din 04/01/2017;HG.354/18.05.2017;OUG.68 din 06/11/2019"/>
    <s v="imobil"/>
    <s v="Lungime= Km;Suprafeţe= ha;CF= ;"/>
  </r>
  <r>
    <x v="679"/>
    <s v="8.30.01"/>
    <m/>
    <m/>
    <s v="CT VIDA - LUNCA SPRIE"/>
    <s v="conform amenajamentelor silvice"/>
    <s v="BIHOR"/>
    <s v="-"/>
    <s v="Tara: România; Judet: BIHOR; -;   -; Nr: -;"/>
    <n v="1992"/>
    <n v="33519"/>
    <n v="5"/>
    <s v="in administrare"/>
    <s v="HG 982/1998;HG 1344/2011;OUG.1 din 04/01/2017;HG.354/18.05.2017;OUG.68 din 06/11/2019;HG.846/08.10.2020"/>
    <s v="imobil"/>
    <s v="Lungime albie corectată/consolidată=0,1 km;"/>
  </r>
  <r>
    <x v="680"/>
    <s v="8.30._"/>
    <m/>
    <m/>
    <s v="DESECARI GELU"/>
    <s v="conform amenajamentelor silvice"/>
    <s v="SATU MARE"/>
    <s v="-"/>
    <s v="Tara: România; Judet: SATU MARE; -;   -; Nr: -;"/>
    <n v="1997"/>
    <n v="75126"/>
    <n v="30"/>
    <s v="in administrare"/>
    <s v="HG 982/1998;HG 1344/2011; HG 478/ 24-IUN-15;HG.478/24-IUN-15;OUG.1 din 04/01/2017;HG.354/18.05.2017;OUG.68 din 06/11/2019"/>
    <s v="imobil"/>
    <s v="Denumire= ;"/>
  </r>
  <r>
    <x v="681"/>
    <s v="8.04.04"/>
    <m/>
    <m/>
    <s v="DRUM FORESTIER"/>
    <s v="conform amenajamentelor silvice"/>
    <s v="MARAMUREŞ"/>
    <s v="-"/>
    <s v="Tara: România; Judet: MARAMUREŞ; -;   -; Nr: -;"/>
    <n v="1991"/>
    <n v="206092"/>
    <n v="24"/>
    <s v="in administrare"/>
    <s v="HG 982/1998;;OUG.1 din 04/01/2017;OUG.68 din 06/11/2019"/>
    <s v="imobil"/>
    <s v="drum auto forestier"/>
  </r>
  <r>
    <x v="682"/>
    <s v="8.04.04"/>
    <m/>
    <m/>
    <s v="DAF 2,3 VL.CODRULUI"/>
    <s v="conform amenajamentelor silvice"/>
    <s v="BIHOR"/>
    <s v="-"/>
    <s v="Tara: România; Judet: BIHOR; -;   -; Nr: -;"/>
    <n v="1978"/>
    <n v="84586"/>
    <n v="5"/>
    <s v="in administrare"/>
    <s v="HG 982/1998;HG 1344/2011;OUG.1 din 04/01/2017;HG.354/18.05.2017;OUG.68 din 06/11/2019"/>
    <s v="imobil"/>
    <s v="Lungime= Km;Suprafeţe= ha;CF= ;"/>
  </r>
  <r>
    <x v="683"/>
    <s v="8.30._"/>
    <m/>
    <m/>
    <s v="DESECARI CRAIDOROLT"/>
    <s v="conform amenajamentelor silvice"/>
    <s v="SATU MARE"/>
    <s v="-"/>
    <s v="Tara: România; Judet: SATU MARE; -;   -; Nr: -;"/>
    <n v="1990"/>
    <n v="9007"/>
    <n v="30"/>
    <s v="in administrare"/>
    <s v="HG 982/1998;; HG 478/ 24-IUN-15;HG.478/24-IUN-15;OUG.1 din 04/01/2017;OUG.68 din 06/11/2019"/>
    <s v="imobil"/>
    <s v="Denumire= ;"/>
  </r>
  <r>
    <x v="684"/>
    <s v="8.30.01"/>
    <m/>
    <m/>
    <s v="SANT DRENAJ FOIENI"/>
    <s v="conform amenajamentelor silvice"/>
    <s v="SATU MARE"/>
    <s v="-"/>
    <s v="Tara: România; Judet: SATU MARE; -;   -; Nr: -;"/>
    <n v="1986"/>
    <n v="565"/>
    <n v="30"/>
    <s v="in administrare"/>
    <s v="HG 982/1998;; HG 478/ 24-IUN-15;HG.478/24-IUN-15;OUG.1 din 04/01/2017;HG.354/18.05.2017;OUG.68 din 06/11/2019;HG.846/08.10.2020"/>
    <s v="imobil"/>
    <s v="Lungime albie corectată/consolidată=3,4 km;"/>
  </r>
  <r>
    <x v="685"/>
    <s v="8.30._"/>
    <m/>
    <m/>
    <s v="DESECARI DOBA"/>
    <s v="conform amenajamentelor silvice"/>
    <s v="SATU MARE"/>
    <s v="-"/>
    <s v="Tara: România; Judet: SATU MARE; -;   -; Nr: -;"/>
    <n v="1987"/>
    <n v="2929"/>
    <n v="30"/>
    <s v="in administrare"/>
    <s v="HG 982/1998;; HG 478/ 24-IUN-15;HG.478/24-IUN-15;OUG.1 din 04/01/2017;OUG.68 din 06/11/2019"/>
    <s v="imobil"/>
    <s v="Denumire= ;"/>
  </r>
  <r>
    <x v="686"/>
    <s v="8.04.04"/>
    <m/>
    <m/>
    <s v="DRUM FORESTIER HUTA-GORUN 1.6"/>
    <s v="conform amenajamentelor silvice"/>
    <s v="SATU MARE"/>
    <s v="-"/>
    <s v="Tara: România; Judet: SATU MARE; -;   -; Nr: -;"/>
    <n v="1994"/>
    <n v="3274"/>
    <n v="30"/>
    <s v="in administrare"/>
    <s v="HG 982/1998;HG 1344/2011; HG 478/ 24-IUN-15;HG.478/24-IUN-15;OUG.1 din 04/01/2017;OUG.68 din 06/11/2019"/>
    <s v="imobil"/>
    <s v="Lungime= Km;Suprafeţe= ha;CF= ;"/>
  </r>
  <r>
    <x v="687"/>
    <s v="8.04.04"/>
    <m/>
    <m/>
    <s v="DRUM ACCES FAZANERIA NOROIENI"/>
    <s v="conform amenajamentelor silvice"/>
    <s v="SATU MARE"/>
    <s v="-"/>
    <s v="Tara: România; Judet: SATU MARE; -;   -; Nr: -;"/>
    <n v="1972"/>
    <n v="12549"/>
    <n v="30"/>
    <s v="in administrare"/>
    <s v="HG 982/1998;HG 1344/2011; HG 478/ 24-IUN-15;HG.478/24-IUN-15;OUG.1 din 04/01/2017;OUG.68 din 06/11/2019"/>
    <s v="imobil"/>
    <s v="Lungime= Km;Suprafeţe= ha;CF= ;"/>
  </r>
  <r>
    <x v="688"/>
    <s v="8.04.04"/>
    <m/>
    <m/>
    <s v="DRUM FORESTIER OTELOAIA"/>
    <s v="conform amenajamentelor silvice"/>
    <s v="MARAMUREŞ"/>
    <s v="-"/>
    <s v="Tara: România; Judet: MARAMUREŞ; -;   -; Nr: -;"/>
    <n v="1965"/>
    <n v="47689"/>
    <n v="24"/>
    <s v="in administrare"/>
    <s v="HG 982/1998;;OUG.1 din 04/01/2017;OUG.68 din 06/11/2019"/>
    <s v="imobil"/>
    <s v="drum auto forestier"/>
  </r>
  <r>
    <x v="689"/>
    <s v="8.04.04"/>
    <m/>
    <m/>
    <s v="CAI SI PLATFORME"/>
    <s v="conform amenajamentelor silvice"/>
    <s v="SATU MARE"/>
    <s v="-"/>
    <s v="Tara: România; Judet: SATU MARE; -;   -; Nr: -;"/>
    <n v="1981"/>
    <n v="39498"/>
    <n v="30"/>
    <s v="in administrare"/>
    <s v="HG 982/1998;; HG 478/ 24-IUN-15;HG.478/24-IUN-15;OUG.1 din 04/01/2017;OUG.68 din 06/11/2019"/>
    <s v="imobil"/>
    <s v="Lungime= Km;Suprafeţe= ha;CF= ;"/>
  </r>
  <r>
    <x v="690"/>
    <s v="8.04.04"/>
    <m/>
    <m/>
    <s v="DR.F.CORNET BRADA NEGR."/>
    <s v="conform amenajamentelor silvice"/>
    <s v="SATU MARE"/>
    <s v="-"/>
    <s v="Tara: România; Judet: SATU MARE; -;   -; Nr: -;"/>
    <n v="1994"/>
    <n v="250093"/>
    <n v="30"/>
    <s v="in administrare"/>
    <s v="HG 982/1998;HG 1344/2011; HG 478/ 24-IUN-15;HG.478/24-IUN-15;OUG.1 din 04/01/2017;HG.354/18.05.2017;OUG.68 din 06/11/2019"/>
    <s v="imobil"/>
    <s v="Lungime= Km;Suprafeţe= ha;CF= ;"/>
  </r>
  <r>
    <x v="691"/>
    <s v="8.04.04"/>
    <m/>
    <m/>
    <s v="DR.F.VALEA ARDEALULUI"/>
    <s v="conform amenajamentelor silvice"/>
    <s v="SATU MARE"/>
    <s v="-"/>
    <s v="Tara: România; Judet: SATU MARE; -;   -; Nr: -;"/>
    <n v="1994"/>
    <n v="701"/>
    <n v="30"/>
    <s v="in administrare"/>
    <s v="HG 982/1998;HG 1344/2011; HG 478/ 24-IUN-15;HG.478/24-IUN-15;OUG.1 din 04/01/2017;HG.354/18.05.2017;OUG.68 din 06/11/2019"/>
    <s v="imobil"/>
    <s v="Lungime= Km;Suprafeţe= ha;CF= ;"/>
  </r>
  <r>
    <x v="692"/>
    <s v="8.04.04"/>
    <m/>
    <m/>
    <s v="DR.F.ARSITA"/>
    <s v="conform amenajamentelor silvice"/>
    <s v="SATU MARE"/>
    <s v="-"/>
    <s v="Tara: România; Judet: SATU MARE; -;   -; Nr: -;"/>
    <n v="1994"/>
    <n v="458"/>
    <n v="30"/>
    <s v="in administrare"/>
    <s v="HG 982/1998;HG 1344/2011; HG 478/ 24-IUN-15;HG.478/24-IUN-15;OUG.1 din 04/01/2017;HG.354/18.05.2017;OUG.68 din 06/11/2019"/>
    <s v="imobil"/>
    <s v="Lungime= Km;Suprafeţe= ha;CF= ;"/>
  </r>
  <r>
    <x v="693"/>
    <s v="8.04.04"/>
    <m/>
    <m/>
    <s v="DR.F.VALEA SEACA MARAUSA"/>
    <s v="conform amenajamentelor silvice"/>
    <s v="SATU MARE"/>
    <s v="-"/>
    <s v="Tara: România; Judet: SATU MARE; -;   -; Nr: -;"/>
    <n v="1994"/>
    <n v="795"/>
    <n v="30"/>
    <s v="in administrare"/>
    <s v="HG 982/1998;HG 1344/2011; HG 478/ 24-IUN-15;HG.478/24-IUN-15;OUG.1 din 04/01/2017;HG.354/18.05.2017;OUG.68 din 06/11/2019"/>
    <s v="imobil"/>
    <s v="Lungime= Km;Suprafeţe= ha;CF= ;"/>
  </r>
  <r>
    <x v="694"/>
    <s v="8.04.04"/>
    <m/>
    <m/>
    <s v="DAF PIRIUL LUI MIHAI"/>
    <s v="conform amenajamentelor silvice"/>
    <s v="HARGHITA"/>
    <s v="-"/>
    <s v="Tara: România; Judet: HARGHITA; -;   -; Nr: -;"/>
    <n v="1974"/>
    <n v="63810"/>
    <n v="19"/>
    <s v="in administrare"/>
    <s v="HG 982/1998;HG 1344/2011; HG 478/ 24-IUN-15;HG.478/24-IUN-15;OUG.1 din 04/01/2017;OUG.68 din 06/11/2019"/>
    <s v="imobil"/>
    <s v="Lungime=2,6 km Km;Suprafeţe= ha;CF= ;"/>
  </r>
  <r>
    <x v="695"/>
    <s v="8.04.04"/>
    <m/>
    <m/>
    <s v="DAF TOADER III."/>
    <s v="conform amenajamentelor silvice"/>
    <s v="HARGHITA"/>
    <s v="-"/>
    <s v="Tara: România; Judet: HARGHITA; -;   -; Nr: -;"/>
    <n v="1981"/>
    <n v="17476"/>
    <n v="19"/>
    <s v="in administrare"/>
    <s v="HG 982/1998;HG 1344/2011; HG 478/ 24-IUN-15;HG.478/24-IUN-15;OUG.1 din 04/01/2017;OUG.68 din 06/11/2019"/>
    <s v="imobil"/>
    <s v="Lungime=1,7 km Km;Suprafeţe= ha;CF= ;"/>
  </r>
  <r>
    <x v="696"/>
    <s v="8.04.04"/>
    <m/>
    <m/>
    <s v="DAF NAGYSUGO"/>
    <s v="conform amenajamentelor silvice"/>
    <s v="HARGHITA"/>
    <s v="-"/>
    <s v="Tara: România; Judet: HARGHITA; -;   -; Nr: -;"/>
    <n v="1969"/>
    <n v="9331"/>
    <n v="19"/>
    <s v="in administrare"/>
    <s v="HG 982/1998,HG 1473/2006;HG 1344/2011; HG 478/ 24-IUN-15;HG.478/24-IUN-15;OUG.1 din 04/01/2017;OUG.68 din 06/11/2019"/>
    <s v="imobil"/>
    <s v="Lungime=4,3 km Km;Suprafeţe= ha;CF= ;"/>
  </r>
  <r>
    <x v="697"/>
    <s v="8.04.04"/>
    <m/>
    <m/>
    <s v="DAF KISAG 16,3 KM"/>
    <s v="conform amenajamentelor silvice"/>
    <s v="HARGHITA"/>
    <s v="-"/>
    <s v="Tara: România; Judet: HARGHITA; -;   -; Nr: -;"/>
    <n v="1963"/>
    <n v="5015"/>
    <n v="19"/>
    <s v="in administrare"/>
    <s v="HG 982/1998,HG 1473/2006,HG 1473/2006;HG 1344/2011;OUG.1 din 04/01/2017;OUG.68 din 06/11/2019"/>
    <s v="imobil"/>
    <s v="drum auto forestier"/>
  </r>
  <r>
    <x v="698"/>
    <s v="8.04.04"/>
    <m/>
    <m/>
    <s v="DAF TARTOD I. 9,1KM"/>
    <s v="conform amenajamentelor silvice"/>
    <s v="HARGHITA"/>
    <s v="-"/>
    <s v="Tara: România; Judet: HARGHITA; -;   -; Nr: -;"/>
    <n v="1963"/>
    <n v="16463"/>
    <n v="19"/>
    <s v="in administrare"/>
    <s v="HG 982/1998,HG 1473/2006;HG 1344/2011;OUG.1 din 04/01/2017;OUG.68 din 06/11/2019"/>
    <s v="imobil"/>
    <s v="drum auto forestier"/>
  </r>
  <r>
    <x v="699"/>
    <s v="8.04.04"/>
    <m/>
    <m/>
    <s v="DAF HOSSZUKO 3.1 KM"/>
    <s v="conform amenajamentelor silvice"/>
    <s v="HARGHITA"/>
    <s v="-"/>
    <s v="Tara: România; Judet: HARGHITA; -;   -; Nr: -;"/>
    <n v="1963"/>
    <n v="10477"/>
    <n v="19"/>
    <s v="in administrare"/>
    <s v="HG 982/1998;HG 1344/2011;OUG.1 din 04/01/2017;OUG.68 din 06/11/2019"/>
    <s v="imobil"/>
    <s v="drum auto forestier"/>
  </r>
  <r>
    <x v="700"/>
    <s v="8.04.04"/>
    <m/>
    <m/>
    <s v="DAF MAGHERUS 7.5 KM"/>
    <s v="conform amenajamentelor silvice"/>
    <s v="HARGHITA"/>
    <s v="-"/>
    <s v="Tara: România; Judet: HARGHITA; -;   -; Nr: -;"/>
    <n v="1966"/>
    <n v="21607"/>
    <n v="19"/>
    <s v="in administrare"/>
    <s v="HG 982/1998;HG 1344/2011;OUG.1 din 04/01/2017;OUG.68 din 06/11/2019"/>
    <s v="imobil"/>
    <s v="drum auto forestier"/>
  </r>
  <r>
    <x v="701"/>
    <s v="8.04.04"/>
    <m/>
    <m/>
    <s v="DAF VOIVODEASA 8.2 KM"/>
    <s v="conform amenajamentelor silvice"/>
    <s v="HARGHITA"/>
    <s v="-"/>
    <s v="Tara: România; Judet: HARGHITA; -;   -; Nr: -;"/>
    <n v="1965"/>
    <n v="44672"/>
    <n v="19"/>
    <s v="in administrare"/>
    <s v="HG 982/1998;HG 1344/2011;OUG.1 din 04/01/2017;OUG.68 din 06/11/2019"/>
    <s v="imobil"/>
    <s v="drum auto forestier"/>
  </r>
  <r>
    <x v="702"/>
    <s v="8.04.04"/>
    <m/>
    <m/>
    <s v="DAF LOMAS-PUTUROSU 2.1 KM"/>
    <s v="conform amenajamentelor silvice"/>
    <s v="HARGHITA"/>
    <s v="-"/>
    <s v="Tara: România; Judet: HARGHITA; -;   -; Nr: -;"/>
    <n v="1972"/>
    <n v="32760"/>
    <n v="19"/>
    <s v="in administrare"/>
    <s v="HG 982/1998;HG 1344/2011;OUG.1 din 04/01/2017;OUG.68 din 06/11/2019"/>
    <s v="imobil"/>
    <s v="drum auto forestier"/>
  </r>
  <r>
    <x v="703"/>
    <s v="8.04.04"/>
    <m/>
    <m/>
    <s v="DAF SECU ARCOZA"/>
    <s v="conform amenajamentelor silvice"/>
    <s v="HARGHITA"/>
    <s v="-"/>
    <s v="Tara: România; Judet: HARGHITA; -;   -; Nr: -;"/>
    <n v="1975"/>
    <n v="7802"/>
    <n v="19"/>
    <s v="in administrare"/>
    <s v="HG 982/1998;HG 1344/2011; HG 478/ 24-IUN-15;HG.478/24-IUN-15;OUG.1 din 04/01/2017;OUG.68 din 06/11/2019"/>
    <s v="imobil"/>
    <s v="Lungime=1,3 KM Km;Suprafeţe= ha;CF= ;"/>
  </r>
  <r>
    <x v="704"/>
    <s v="8.04.04"/>
    <m/>
    <m/>
    <s v="DAF ARGINTARIA"/>
    <s v="conform amenajamentelor silvice"/>
    <s v="HARGHITA"/>
    <s v="-"/>
    <s v="Tara: România; Judet: HARGHITA; -;   -; Nr: -;"/>
    <n v="1964"/>
    <n v="5077"/>
    <n v="19"/>
    <s v="in administrare"/>
    <s v="HG 982/1998;HG 1344/2011; HG 478/ 24-IUN-15;HG.478/24-IUN-15;OUG.1 din 04/01/2017;OUG.68 din 06/11/2019"/>
    <s v="imobil"/>
    <s v="Lungime=1,8 km Km;Suprafeţe= ha;CF= ;"/>
  </r>
  <r>
    <x v="705"/>
    <s v="8.04.04"/>
    <m/>
    <m/>
    <s v="DAF FAGETEL"/>
    <s v="conform amenajamentelor silvice"/>
    <s v="HARGHITA"/>
    <s v="-"/>
    <s v="Tara: România; Judet: HARGHITA; -;   -; Nr: -;"/>
    <n v="1965"/>
    <n v="3722"/>
    <n v="19"/>
    <s v="in administrare"/>
    <s v="HG 982/1998;HG 1344/2011; HG 478/ 24-IUN-15;HG.478/24-IUN-15;OUG.1 din 04/01/2017;OUG.68 din 06/11/2019"/>
    <s v="imobil"/>
    <s v="Lungime=1,8 km Km;Suprafeţe= ha;CF= ;"/>
  </r>
  <r>
    <x v="706"/>
    <s v="8.04.04"/>
    <m/>
    <m/>
    <s v="DAF PIATRA DUSEI 0.3 KM"/>
    <s v="conform amenajamentelor silvice"/>
    <s v="HARGHITA"/>
    <s v="-"/>
    <s v="Tara: România; Judet: HARGHITA; -;   -; Nr: -;"/>
    <n v="1984"/>
    <n v="5352"/>
    <n v="19"/>
    <s v="in administrare"/>
    <s v="HG 982/1998;HG 1344/2011;OUG.1 din 04/01/2017;OUG.68 din 06/11/2019"/>
    <s v="imobil"/>
    <s v="drum auto forestier"/>
  </r>
  <r>
    <x v="707"/>
    <s v="8.04.04"/>
    <m/>
    <m/>
    <s v="DAF HABALAU"/>
    <s v="conform amenajamentelor silvice"/>
    <s v="HARGHITA"/>
    <s v="-"/>
    <s v="Tara: România; Judet: HARGHITA; -;   -; Nr: -;"/>
    <n v="1980"/>
    <n v="24191"/>
    <n v="19"/>
    <s v="in administrare"/>
    <s v="HG 982/1998;HG 1344/2011; HG 478/ 24-IUN-15;HG.478/24-IUN-15;OUG.1 din 04/01/2017;OUG.68 din 06/11/2019"/>
    <s v="imobil"/>
    <s v="Lungime=2,3 km Km;Suprafeţe= ha;CF= ;"/>
  </r>
  <r>
    <x v="708"/>
    <s v="8.04.04"/>
    <m/>
    <m/>
    <s v="DAF PIRIUL PALTIN"/>
    <s v="conform amenajamentelor silvice"/>
    <s v="HARGHITA"/>
    <s v="-"/>
    <s v="Tara: România; Judet: HARGHITA; -;   -; Nr: -;"/>
    <n v="1957"/>
    <n v="2831"/>
    <n v="19"/>
    <s v="in administrare"/>
    <s v="HG 982/1998;HG 1344/2011; HG 478/ 24-IUN-15;HG.478/24-IUN-15;OUG.1 din 04/01/2017;OUG.68 din 06/11/2019"/>
    <s v="imobil"/>
    <s v="Lungime=1,8 km Km;Suprafeţe= ha;CF= ;"/>
  </r>
  <r>
    <x v="709"/>
    <s v="8.04.04"/>
    <m/>
    <m/>
    <s v="DAF PR. FLORILOR"/>
    <s v="conform amenajamentelor silvice"/>
    <s v="HARGHITA"/>
    <s v="-"/>
    <s v="Tara: România; Judet: HARGHITA; -;   -; Nr: -;"/>
    <n v="1982"/>
    <n v="45362"/>
    <n v="19"/>
    <s v="in administrare"/>
    <s v="HG 982/1998;HG 1344/2011; HG 478/ 24-IUN-15;HG.478/24-IUN-15;OUG.1 din 04/01/2017;OUG.68 din 06/11/2019"/>
    <s v="imobil"/>
    <s v="Lungime=0,8 km Km;Suprafeţe= ha;CF= ;"/>
  </r>
  <r>
    <x v="710"/>
    <s v="8.04.04"/>
    <m/>
    <m/>
    <s v="DAF CURMATURA"/>
    <s v="conform amenajamentelor silvice"/>
    <s v="HARGHITA"/>
    <s v="-"/>
    <s v="Tara: România; Judet: HARGHITA; -;   -; Nr: -;"/>
    <n v="1975"/>
    <n v="19494"/>
    <n v="19"/>
    <s v="in administrare"/>
    <s v="HG 982/1998;HG 1344/2011; HG 478/ 24-IUN-15;HG.478/24-IUN-15;OUG.1 din 04/01/2017;OUG.68 din 06/11/2019"/>
    <s v="imobil"/>
    <s v="Lungime=2,9 km Km;Suprafeţe= ha;CF= ;"/>
  </r>
  <r>
    <x v="711"/>
    <s v="8.04.04"/>
    <m/>
    <m/>
    <s v="DAF GRANITA"/>
    <s v="conform amenajamentelor silvice"/>
    <s v="HARGHITA"/>
    <s v="-"/>
    <s v="Tara: România; Judet: HARGHITA; -;   -; Nr: -;"/>
    <n v="1980"/>
    <n v="23155"/>
    <n v="19"/>
    <s v="in administrare"/>
    <s v="HG 982/1998;HG 1344/2011; HG 478/ 24-IUN-15;HG.478/24-IUN-15;OUG.1 din 04/01/2017;OUG.68 din 06/11/2019"/>
    <s v="imobil"/>
    <s v="Lungime=1,9 km Km;Suprafeţe= ha;CF= ;"/>
  </r>
  <r>
    <x v="712"/>
    <s v="8.04.04"/>
    <m/>
    <m/>
    <s v="DAF PIRIUL LUPULUI"/>
    <s v="conform amenajamentelor silvice"/>
    <s v="HARGHITA"/>
    <s v="-"/>
    <s v="Tara: România; Judet: HARGHITA; -;   -; Nr: -;"/>
    <n v="1961"/>
    <n v="13838"/>
    <n v="19"/>
    <s v="in administrare"/>
    <s v="HG 982/1998;HG 1344/2011; HG 478/ 24-IUN-15;HG.478/24-IUN-15;OUG.1 din 04/01/2017;OUG.68 din 06/11/2019"/>
    <s v="imobil"/>
    <s v="Lungime=5,2 km Km;Suprafeţe= ha;CF= ;"/>
  </r>
  <r>
    <x v="713"/>
    <s v="8.04.04"/>
    <m/>
    <m/>
    <s v="DAF BORSEC TIRNAVE ENCLAVA"/>
    <s v="conform amenajamentelor silvice"/>
    <s v="HARGHITA"/>
    <s v="-"/>
    <s v="Tara: România; Judet: HARGHITA; -;   -; Nr: -;"/>
    <n v="1971"/>
    <n v="7277"/>
    <n v="19"/>
    <s v="in administrare"/>
    <s v="HG 982/1998;HG 1344/2011; HG 478/ 24-IUN-15;HG.478/24-IUN-15;OUG.1 din 04/01/2017;OUG.68 din 06/11/2019"/>
    <s v="imobil"/>
    <s v="Lungime=3,5 km Km;Suprafeţe= ha;CF= ;"/>
  </r>
  <r>
    <x v="714"/>
    <s v="8.04.04"/>
    <m/>
    <m/>
    <s v="DAF VINUL MARE RAMIF."/>
    <s v="conform amenajamentelor silvice"/>
    <s v="HARGHITA"/>
    <s v="-"/>
    <s v="Tara: România; Judet: HARGHITA; -;   -; Nr: -;"/>
    <n v="1980"/>
    <n v="15353"/>
    <n v="19"/>
    <s v="in administrare"/>
    <s v="HG 982/1998;HG 1344/2011; HG 478/ 24-IUN-15;HG.478/24-IUN-15;OUG.1 din 04/01/2017;OUG.68 din 06/11/2019"/>
    <s v="imobil"/>
    <s v="Lungime=2,3 km Km;Suprafeţe= ha;CF= ;"/>
  </r>
  <r>
    <x v="715"/>
    <s v="8.04.04"/>
    <m/>
    <m/>
    <s v="DAF PIRIUL FEMEII"/>
    <s v="conform amenajamentelor silvice"/>
    <s v="HARGHITA"/>
    <s v="-"/>
    <s v="Tara: România; Judet: HARGHITA; -;   -; Nr: -;"/>
    <n v="1977"/>
    <n v="16577"/>
    <n v="19"/>
    <s v="in administrare"/>
    <s v="HG 982/1998;HG 1344/2011; HG 478/ 24-IUN-15;HG.478/24-IUN-15;OUG.1 din 04/01/2017;OUG.68 din 06/11/2019"/>
    <s v="imobil"/>
    <s v="Lungime=1,3 km Km;Suprafeţe= ha;CF= ;"/>
  </r>
  <r>
    <x v="716"/>
    <s v="8.04.04"/>
    <m/>
    <m/>
    <s v="DAF PIRIUL CIUNGI"/>
    <s v="conform amenajamentelor silvice"/>
    <s v="HARGHITA"/>
    <s v="-"/>
    <s v="Tara: România; Judet: HARGHITA; -;   -; Nr: -;"/>
    <n v="1972"/>
    <n v="9854"/>
    <n v="19"/>
    <s v="in administrare"/>
    <s v="HG 982/1998;HG 1344/2011; HG 478/ 24-IUN-15;HG.478/24-IUN-15;OUG.1 din 04/01/2017;OUG.68 din 06/11/2019"/>
    <s v="imobil"/>
    <s v="Lungime=1,7 km Km;Suprafeţe= ha;CF= ;"/>
  </r>
  <r>
    <x v="717"/>
    <s v="8.04.04"/>
    <m/>
    <m/>
    <s v="DAF CICERA"/>
    <s v="conform amenajamentelor silvice"/>
    <s v="HARGHITA"/>
    <s v="-"/>
    <s v="Tara: România; Judet: HARGHITA; -;   -; Nr: -;"/>
    <n v="1966"/>
    <n v="17413"/>
    <n v="19"/>
    <s v="in administrare"/>
    <s v="HG 982/1998;HG 1344/2011; HG 478/ 24-IUN-15;HG.478/24-IUN-15;OUG.1 din 04/01/2017;OUG.68 din 06/11/2019"/>
    <s v="imobil"/>
    <s v="Lungime=3,2 km Km;Suprafeţe= ha;CF= ;"/>
  </r>
  <r>
    <x v="718"/>
    <s v="8.04.04"/>
    <m/>
    <m/>
    <s v="DAF SURIC-PRELUNGIRE 1.7 KM"/>
    <s v="conform amenajamentelor silvice"/>
    <s v="HARGHITA"/>
    <s v="-"/>
    <s v="Tara: România; Judet: HARGHITA; -;   -; Nr: -;"/>
    <n v="1976"/>
    <n v="35685"/>
    <n v="19"/>
    <s v="in administrare"/>
    <s v="HG 982/1998;HG 1344/2011;OUG.1 din 04/01/2017;OUG.68 din 06/11/2019"/>
    <s v="imobil"/>
    <s v="drum auto forestier"/>
  </r>
  <r>
    <x v="719"/>
    <s v="8.04.04"/>
    <m/>
    <m/>
    <s v="DAF SURIC 3.4 KM"/>
    <s v="conform amenajamentelor silvice"/>
    <s v="HARGHITA"/>
    <s v="-"/>
    <s v="Tara: România; Judet: HARGHITA; -;   -; Nr: -;"/>
    <n v="1961"/>
    <n v="5814"/>
    <n v="19"/>
    <s v="in administrare"/>
    <s v="HG 982/1998;HG 1344/2011;OUG.1 din 04/01/2017;OUG.68 din 06/11/2019"/>
    <s v="imobil"/>
    <s v="drum auto forestier"/>
  </r>
  <r>
    <x v="720"/>
    <s v="8.04.04"/>
    <m/>
    <m/>
    <s v="DRUM FORESTIER FEREDEU 2.2 KM"/>
    <s v="conform amenajamentelor silvice"/>
    <s v="SUCEAVA"/>
    <s v="-"/>
    <s v="Tara: România; Judet: SUCEAVA; -;   -; Nr: -;"/>
    <n v="1961"/>
    <n v="248000"/>
    <n v="33"/>
    <s v="in administrare"/>
    <s v="HG 982/1998;;OUG.1 din 04/01/2017;HG.354/18.05.2017;OUG.68 din 06/11/2019"/>
    <s v="imobil"/>
    <s v="Lungime= Km;Suprafeţe= ha;CF= ;"/>
  </r>
  <r>
    <x v="721"/>
    <s v="8.04.04"/>
    <m/>
    <m/>
    <s v="DRUM FORESTIER IONU PRELUNGIRE 1.4 KM"/>
    <s v="conform amenajamentelor silvice"/>
    <s v="SUCEAVA"/>
    <s v="-"/>
    <s v="Tara: România; Judet: SUCEAVA; -;   -; Nr: -;"/>
    <n v="1970"/>
    <n v="254000"/>
    <n v="33"/>
    <s v="in administrare"/>
    <s v="HG 982/1998;;OUG.1 din 04/01/2017;HG.354/18.05.2017;OUG.68 din 06/11/2019"/>
    <s v="imobil"/>
    <s v="Lungime= Km;Suprafeţe= ha;CF= ;"/>
  </r>
  <r>
    <x v="722"/>
    <s v="8.04.04"/>
    <m/>
    <m/>
    <s v="DRUM ZABRAUTI"/>
    <s v="conform amenajamentelor silvice"/>
    <s v="VRANCEA"/>
    <s v="-"/>
    <s v="Tara: România; Judet: VRANCEA; -;   -; Nr: -;"/>
    <n v="1962"/>
    <n v="8394"/>
    <n v="39"/>
    <s v="in administrare"/>
    <s v="HG 982/1998;HG 1344/2011; HG 478/ 24-IUN-15;HG.478/24-IUN-15;OUG.1 din 04/01/2017;HG.354/18.05.2017;OUG.68 din 06/11/2019"/>
    <s v="imobil"/>
    <s v="Lungime= Km;Suprafeţe= ha;CF= ;"/>
  </r>
  <r>
    <x v="723"/>
    <s v="8.04.04"/>
    <m/>
    <m/>
    <s v="DAF VALEA BOULUI"/>
    <s v="conform amenajamentelor silvice"/>
    <s v="VRANCEA"/>
    <s v="-"/>
    <s v="Tara: România; Judet: VRANCEA; -;   -; Nr: -;"/>
    <n v="1998"/>
    <n v="114098"/>
    <n v="39"/>
    <s v="in administrare"/>
    <s v="HG 982/1998;HG 1344/2011;OUG.1 din 04/01/2017;OUG.68 din 06/11/2019"/>
    <s v="imobil"/>
    <s v="drum auto forestier"/>
  </r>
  <r>
    <x v="724"/>
    <s v="8.30.01"/>
    <m/>
    <m/>
    <s v="C.T HANGANU TRAVERSA"/>
    <s v="conform amenajamentelor silvice"/>
    <s v="VRANCEA"/>
    <s v="-"/>
    <s v="Tara: România; Judet: VRANCEA; -;   -; Nr: -;"/>
    <n v="1982"/>
    <n v="1718"/>
    <n v="39"/>
    <s v="in administrare"/>
    <s v="HG 982/1998;HG 1344/2011; HG 478/ 24-IUN-15;HG.478/24-IUN-15;OUG.1 din 04/01/2017;HG.354/18.05.2017;OUG.68 din 06/11/2019;HG.846/08.10.2020"/>
    <s v="imobil"/>
    <s v="Lungime albie corectată/consolidată=0,32 km;"/>
  </r>
  <r>
    <x v="725"/>
    <s v="8.30._"/>
    <m/>
    <m/>
    <s v="BARAJ BETON NEREJU"/>
    <s v="conform amenajamentelor silvice"/>
    <s v="VRANCEA"/>
    <s v="-"/>
    <s v="Tara: România; Judet: VRANCEA; -;   -; Nr: -;"/>
    <n v="1967"/>
    <n v="176914"/>
    <n v="39"/>
    <s v="in administrare"/>
    <s v="HG 982/1998;;OUG.1 din 04/01/2017;OUG.68 din 06/11/2019"/>
    <s v="imobil"/>
    <s v="lucrari de corectarea torentilor"/>
  </r>
  <r>
    <x v="726"/>
    <s v="8.30.01"/>
    <m/>
    <m/>
    <s v="C.T. BARAJE SEMIPERMANENTE NEREJU"/>
    <s v="conform amenajamentelor silvice"/>
    <s v="VRANCEA"/>
    <s v="-"/>
    <s v="Tara: România; Judet: VRANCEA; -;   -; Nr: -;"/>
    <n v="1979"/>
    <n v="96534"/>
    <n v="39"/>
    <s v="in administrare"/>
    <s v="HG 982/1998;HG 1344/2011; HG 478/ 24-IUN-15;HG.478/24-IUN-15;OUG.1 din 04/01/2017;HG.354/18.05.2017;OUG.68 din 06/11/2019;HG.846/08.10.2020"/>
    <s v="imobil"/>
    <s v="Lungime albie corectată/consolidată=0,6 km;"/>
  </r>
  <r>
    <x v="727"/>
    <s v="8.30.01"/>
    <m/>
    <m/>
    <s v="C.T. HANGANU HURJUI BARAJ"/>
    <s v="conform amenajamentelor silvice"/>
    <s v="VRANCEA"/>
    <s v="-"/>
    <s v="Tara: România; Judet: VRANCEA; -;   -; Nr: -;"/>
    <n v="1982"/>
    <n v="18438"/>
    <n v="39"/>
    <s v="in administrare"/>
    <s v="HG 982/1998;HG 1344/2011; HG 478/ 24-IUN-15;HG.478/24-IUN-15;OUG.1 din 04/01/2017;HG.354/18.05.2017;OUG.68 din 06/11/2019;HG.846/08.10.2020"/>
    <s v="imobil"/>
    <s v="Lungime albie corectată/consolidată=0,3 km;"/>
  </r>
  <r>
    <x v="728"/>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29"/>
    <s v="8.30._"/>
    <m/>
    <m/>
    <s v="BARAJ"/>
    <s v="conform amenajamentelor silvice"/>
    <s v="VRANCEA"/>
    <s v="-"/>
    <s v="Tara: România; Judet: VRANCEA; -;   -; Nr: -;"/>
    <n v="1982"/>
    <n v="30962"/>
    <n v="39"/>
    <s v="in administrare"/>
    <s v="HG 982/1998;HG 1344/2011; HG 478/ 24-IUN-15;HG.478/24-IUN-15;OUG.1 din 04/01/2017;HG.354/18.05.2017;OUG.68 din 06/11/2019"/>
    <s v="imobil"/>
    <s v="Denumire=lucrare corectare torenti ;"/>
  </r>
  <r>
    <x v="730"/>
    <s v="8.30._"/>
    <m/>
    <m/>
    <s v="PINTEN"/>
    <s v="conform amenajamentelor silvice"/>
    <s v="VRANCEA"/>
    <s v="-"/>
    <s v="Tara: România; Judet: VRANCEA; -;   -; Nr: -;"/>
    <n v="1982"/>
    <n v="150"/>
    <n v="39"/>
    <s v="in administrare"/>
    <s v="HG 982/1998;HG 1344/2011; HG 478/ 24-IUN-15;HG.478/24-IUN-15;OUG.1 din 04/01/2017;OUG.68 din 06/11/2019"/>
    <s v="imobil"/>
    <s v="Denumire=lucrare corectare torenti ;"/>
  </r>
  <r>
    <x v="731"/>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32"/>
    <s v="8.30.01"/>
    <m/>
    <m/>
    <s v="ZID EPIU"/>
    <s v="conform amenajamentelor silvice"/>
    <s v="VRANCEA"/>
    <s v="-"/>
    <s v="Tara: România; Judet: VRANCEA; -;   -; Nr: -;"/>
    <n v="1979"/>
    <n v="11005"/>
    <n v="39"/>
    <s v="in administrare"/>
    <s v="HG 982/1998;HG 1344/2011; HG 478/ 24-IUN-15;HG.478/24-IUN-15;OUG.1 din 04/01/2017;OUG.68 din 06/11/2019;HG.846/08.10.2020"/>
    <s v="imobil"/>
    <s v="Lungime albie corectată/consolidată=0,15 km;"/>
  </r>
  <r>
    <x v="733"/>
    <s v="8.30._"/>
    <m/>
    <m/>
    <s v="PRAG LONGITUDINAL"/>
    <s v="conform amenajamentelor silvice"/>
    <s v="GALAŢI"/>
    <s v="-"/>
    <s v="Tara: România; Judet: GALAŢI; -;   -; Nr: -;"/>
    <n v="1979"/>
    <n v="309"/>
    <n v="17"/>
    <s v="in administrare"/>
    <s v="HG 982/1998;;OUG.1 din 04/01/2017;OUG.68 din 06/11/2019"/>
    <s v="imobil"/>
    <s v="BERESTI"/>
  </r>
  <r>
    <x v="734"/>
    <s v="8.30._"/>
    <m/>
    <m/>
    <s v="TRAVERSA COLMATARE"/>
    <s v="conform amenajamentelor silvice"/>
    <s v="GALAŢI"/>
    <s v="-"/>
    <s v="Tara: România; Judet: GALAŢI; -;   -; Nr: -;"/>
    <n v="1979"/>
    <n v="564"/>
    <n v="17"/>
    <s v="in administrare"/>
    <s v="HG 982/1998;;OUG.1 din 04/01/2017;OUG.68 din 06/11/2019"/>
    <s v="imobil"/>
    <s v="BERESTI"/>
  </r>
  <r>
    <x v="735"/>
    <s v="8.30._"/>
    <m/>
    <m/>
    <s v="PRAG COLMATARE"/>
    <s v="conform amenajamentelor silvice"/>
    <s v="GALAŢI"/>
    <s v="-"/>
    <s v="Tara: România; Judet: GALAŢI; -;   -; Nr: -;"/>
    <n v="1951"/>
    <n v="2"/>
    <n v="17"/>
    <s v="in administrare"/>
    <s v="HG 982/1998;;OUG.1 din 04/01/2017;OUG.68 din 06/11/2019"/>
    <s v="imobil"/>
    <s v="UP SUCEVENI,UA 60,JUD.GALATI"/>
  </r>
  <r>
    <x v="736"/>
    <s v="8.30._"/>
    <m/>
    <m/>
    <s v="IMPREJMUIRE"/>
    <s v="conform amenajamentelor silvice"/>
    <s v="VRANCEA"/>
    <s v="-"/>
    <s v="Tara: România; Judet: VRANCEA; -;   -; Nr: -;"/>
    <n v="1981"/>
    <n v="2773"/>
    <n v="39"/>
    <s v="in administrare"/>
    <s v="HG 982/1998;;OUG.1 din 04/01/2017;OUG.68 din 06/11/2019"/>
    <s v="imobil"/>
    <s v="TRESTIANA"/>
  </r>
  <r>
    <x v="737"/>
    <s v="8.30._"/>
    <m/>
    <m/>
    <s v="BARAJ FARA ACUMULARE"/>
    <s v="conform amenajamentelor silvice"/>
    <s v="GALAŢI"/>
    <s v="-"/>
    <s v="Tara: România; Judet: GALAŢI; -;   -; Nr: -;"/>
    <n v="1959"/>
    <n v="1622"/>
    <n v="17"/>
    <s v="in administrare"/>
    <s v="HG 982/1998;;OUG.1 din 04/01/2017;OUG.68 din 06/11/2019"/>
    <s v="imobil"/>
    <s v="BERESTI"/>
  </r>
  <r>
    <x v="738"/>
    <s v="8.30._"/>
    <m/>
    <m/>
    <s v="BARAJ FARA ACUMULARE"/>
    <s v="conform amenajamentelor silvice"/>
    <s v="GALAŢI"/>
    <s v="-"/>
    <s v="Tara: România; Judet: GALAŢI; -;   -; Nr: -;"/>
    <n v="1951"/>
    <n v="47"/>
    <n v="17"/>
    <s v="in administrare"/>
    <s v="HG 982/1998;;OUG.1 din 04/01/2017;OUG.68 din 06/11/2019"/>
    <s v="imobil"/>
    <s v="UP IV SUCEVENI,UA 60 ,JUD GALATI"/>
  </r>
  <r>
    <x v="739"/>
    <s v="8.30._"/>
    <m/>
    <m/>
    <s v="BARAJ FARA ACUMULARE"/>
    <s v="conform amenajamentelor silvice"/>
    <s v="GALAŢI"/>
    <s v="-"/>
    <s v="Tara: România; Judet: GALAŢI; -;   -; Nr: -;"/>
    <n v="1951"/>
    <n v="56"/>
    <n v="17"/>
    <s v="in administrare"/>
    <s v="HG 982/1998;;OUG.1 din 04/01/2017;OUG.68 din 06/11/2019"/>
    <s v="imobil"/>
    <s v="UP SUCEVENI ,UA 66 ,JUD GALATI"/>
  </r>
  <r>
    <x v="740"/>
    <s v="8.30.01"/>
    <m/>
    <m/>
    <s v="BARAJ 7/648 MC PR MILCOV"/>
    <s v="conform amenajamentelor silvice"/>
    <s v="VRANCEA"/>
    <s v="Andreiaşu de Jos"/>
    <s v="Tara: România; Judet: VRANCEA;Com Andreiaşu de Jos;   -; Nr: -;"/>
    <n v="1999"/>
    <n v="347416"/>
    <n v="39"/>
    <s v="in administrare"/>
    <s v="HG 982/1998;HG 1344/2011; HG 478/ 24-IUN-15;HG.478/24-IUN-15;OUG.1 din 04/01/2017;HG.354/18.05.2017;OUG.68 din 06/11/2019;HG.846/08.10.2020"/>
    <s v="imobil"/>
    <s v="Lungime albie corectată/consolidată=1,299 km;"/>
  </r>
  <r>
    <x v="741"/>
    <s v="8.30.01"/>
    <m/>
    <m/>
    <s v="PRAG 13/49 MC PR MILCOV"/>
    <s v="conform amenajamentelor silvice"/>
    <s v="VRANCEA"/>
    <s v="Andreiaşu de Jos"/>
    <s v="Tara: România; Judet: VRANCEA;Com Andreiaşu de Jos;   -; Nr: -;"/>
    <n v="1999"/>
    <n v="26270"/>
    <n v="39"/>
    <s v="in administrare"/>
    <s v="HG 982/1998;HG 1344/2011; HG 478/ 24-IUN-15;HG.478/24-IUN-15;OUG.1 din 04/01/2017;HG.354/18.05.2017;OUG.68 din 06/11/2019;HG.846/08.10.2020"/>
    <s v="imobil"/>
    <s v="Lungime albie corectată/consolidată=0,098 km;"/>
  </r>
  <r>
    <x v="742"/>
    <s v="8.30.01"/>
    <m/>
    <m/>
    <s v="PRAG 14/22 MC PR MILCOV"/>
    <s v="conform amenajamentelor silvice"/>
    <s v="VRANCEA"/>
    <s v="Andreiaşu de Jos"/>
    <s v="Tara: România; Judet: VRANCEA;Com Andreiaşu de Jos;   -; Nr: -;"/>
    <n v="1999"/>
    <n v="11795"/>
    <n v="39"/>
    <s v="in administrare"/>
    <s v="HG 982/1998;HG 1344/2011; HG 478/ 24-IUN-15;HG.478/24-IUN-15;OUG.1 din 04/01/2017;HG.354/18.05.2017;OUG.68 din 06/11/2019;HG.846/08.10.2020"/>
    <s v="imobil"/>
    <s v="Lungime albie corectată/consolidată=0,044 km;"/>
  </r>
  <r>
    <x v="743"/>
    <s v="8.30.01"/>
    <m/>
    <m/>
    <s v="PRAG 8 B 0,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076 km;"/>
  </r>
  <r>
    <x v="744"/>
    <s v="8.30.01"/>
    <m/>
    <m/>
    <s v="BARAJ 10 B 3 PR ARVA SEACA"/>
    <s v="conform amenajamentelor silvice"/>
    <s v="VRANCEA"/>
    <s v="Broşteni"/>
    <s v="Tara: România; Judet: VRANCEA;Com Broşteni;   -; Nr: -; sat Arva"/>
    <n v="1990"/>
    <n v="3886"/>
    <n v="39"/>
    <s v="in administrare"/>
    <s v="HG 982/1998;HG 1344/2011; HG 478/ 24-IUN-15;HG.478/24-IUN-15;OUG.1 din 04/01/2017;HG.354/18.05.2017;OUG.68 din 06/11/2019;HG.846/08.10.2020"/>
    <s v="imobil"/>
    <s v="Lungime albie corectată/consolidată=0,16 km;"/>
  </r>
  <r>
    <x v="745"/>
    <s v="8.30._"/>
    <m/>
    <m/>
    <s v="GABION 13 EP 8 PR ARVA SEACA"/>
    <s v="conform amenajamentelor silvice"/>
    <s v="VRANCEA"/>
    <s v="Broşteni"/>
    <s v="Tara: România; Judet: VRANCEA;Com Broşteni;   -; Nr: -; sat Arva"/>
    <n v="1990"/>
    <n v="1092"/>
    <n v="39"/>
    <s v="in administrare"/>
    <s v="HG 982/1998;HG 1344/2011; HG 478/ 24-IUN-15;HG.478/24-IUN-15;OUG.1 din 04/01/2017;HG.354/18.05.2017;OUG.68 din 06/11/2019"/>
    <s v="imobil"/>
    <s v="Denumire=DJ 204 ;"/>
  </r>
  <r>
    <x v="746"/>
    <s v="8.30._"/>
    <m/>
    <m/>
    <s v="TRAVERSE 8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747"/>
    <s v="8.30._"/>
    <m/>
    <m/>
    <s v="TRAVERSE 11BO PR REGHIU"/>
    <s v="conform amenajamentelor silvice"/>
    <s v="VRANCEA"/>
    <s v="Reghiu"/>
    <s v="Tara: România; Judet: VRANCEA;Com Reghiu;   -; Nr: -; sat Valea Reghiului"/>
    <n v="1990"/>
    <n v="972"/>
    <n v="39"/>
    <s v="in administrare"/>
    <s v="HG 982/1998;HG 1344/2011; HG 478/ 24-IUN-15;HG.478/24-IUN-15;OUG.1 din 04/01/2017;OUG.68 din 06/11/2019"/>
    <s v="imobil"/>
    <s v="Denumire= ;"/>
  </r>
  <r>
    <x v="748"/>
    <s v="8.30._"/>
    <m/>
    <m/>
    <s v="TRAVERSE 12 BO PR REGHIU"/>
    <s v="conform amenajamentelor silvice"/>
    <s v="VRANCEA"/>
    <s v="Reghiu"/>
    <s v="Tara: România; Judet: VRANCEA;Com Reghiu;   -; Nr: -; sat Valea Reghiului"/>
    <n v="1990"/>
    <n v="958"/>
    <n v="39"/>
    <s v="in administrare"/>
    <s v="HG 982/1998;HG 1344/2011; HG 478/ 24-IUN-15;HG.478/24-IUN-15;OUG.1 din 04/01/2017;OUG.68 din 06/11/2019"/>
    <s v="imobil"/>
    <s v="Denumire= ;"/>
  </r>
  <r>
    <x v="749"/>
    <s v="8.30.01"/>
    <m/>
    <m/>
    <s v="PRAG 31B 1.0 PR REGHIU"/>
    <s v="conform amenajamentelor silvice"/>
    <s v="VRANCEA"/>
    <s v="Reghiu"/>
    <s v="Tara: România; Judet: VRANCEA;Com Reghiu;   -; Nr: -; sat Valea Reghiului"/>
    <n v="1990"/>
    <n v="3313"/>
    <n v="39"/>
    <s v="in administrare"/>
    <s v="HG 982/1998;HG 1344/2011; HG 478/ 24-IUN-15;HG.478/24-IUN-15;OUG.1 din 04/01/2017;HG.354/18.05.2017;OUG.68 din 06/11/2019;HG.846/08.10.2020"/>
    <s v="imobil"/>
    <s v="Lungime albie corectată/consolidată=0,04 km;"/>
  </r>
  <r>
    <x v="750"/>
    <s v="8.30.01"/>
    <m/>
    <m/>
    <s v="BARAJ 9 M 5 PR SARII"/>
    <s v="conform amenajamentelor silvice"/>
    <s v="VRANCEA"/>
    <s v="Andreiaşu de Jos"/>
    <s v="Tara: România; Judet: VRANCEA;Com Andreiaşu de Jos;   -; Nr: -;"/>
    <n v="1988"/>
    <n v="46463"/>
    <n v="39"/>
    <s v="in administrare"/>
    <s v="HG 982/1998;HG 1344/2011; HG 478/ 24-IUN-15;HG.478/24-IUN-15;OUG.1 din 04/01/2017;HG.354/18.05.2017;OUG.68 din 06/11/2019;HG.846/08.10.2020"/>
    <s v="imobil"/>
    <s v="Lungime albie corectată/consolidată=0,582 km;"/>
  </r>
  <r>
    <x v="751"/>
    <s v="8.30.01"/>
    <m/>
    <m/>
    <s v="BARAJ 3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752"/>
    <s v="8.30._"/>
    <m/>
    <m/>
    <s v="PRAG 1M21 180 MC STOICHITA"/>
    <s v="conform amenajamentelor silvice"/>
    <s v="VRANCEA"/>
    <s v="Andreiaşu de Jos"/>
    <s v="Tara: România; Judet: VRANCEA;Com Andreiaşu de Jos;   -; Nr: -;"/>
    <n v="1987"/>
    <n v="13415"/>
    <n v="39"/>
    <s v="in administrare"/>
    <s v="HG 982/1998;HG 1344/2011; HG 478/ 24-IUN-15;HG.478/24-IUN-15;OUG.1 din 04/01/2017;HG.354/18.05.2017;OUG.68 din 06/11/2019"/>
    <s v="imobil"/>
    <s v="Denumire=DJ 204 ;"/>
  </r>
  <r>
    <x v="753"/>
    <s v="8.30._"/>
    <m/>
    <m/>
    <s v="TRAVERSA 2M O PR PORCULUI"/>
    <s v="conform amenajamentelor silvice"/>
    <s v="VRANCEA"/>
    <s v="Andreiaşu de Jos"/>
    <s v="Tara: România; Judet: VRANCEA;Com Andreiaşu de Jos;   -; Nr: -;"/>
    <n v="1988"/>
    <n v="284"/>
    <n v="39"/>
    <s v="in administrare"/>
    <s v="HG 982/1998;HG 1344/2011; HG 478/ 24-IUN-15;HG.478/24-IUN-15;OUG.1 din 04/01/2017;OUG.68 din 06/11/2019"/>
    <s v="imobil"/>
    <s v="Denumire=DJ 204 ;"/>
  </r>
  <r>
    <x v="754"/>
    <s v="8.30._"/>
    <m/>
    <m/>
    <s v="TRAVERSE 4 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55"/>
    <s v="8.30.01"/>
    <m/>
    <m/>
    <s v="BARAJ PR ROSIOAREI 668 MC"/>
    <s v="conform amenajamentelor silvice"/>
    <s v="VRANCEA"/>
    <s v="Andreiaşu de Jos"/>
    <s v="Tara: România; Judet: VRANCEA;Com Andreiaşu de Jos;   -; Nr: -;"/>
    <n v="1978"/>
    <n v="23584"/>
    <n v="39"/>
    <s v="in administrare"/>
    <s v="HG 982/1998;HG 1344/2011; HG 478/ 24-IUN-15;HG.478/24-IUN-15;OUG.1 din 04/01/2017;HG.354/18.05.2017;OUG.68 din 06/11/2019;HG.846/08.10.2020"/>
    <s v="imobil"/>
    <s v="Lungime albie corectată/consolidată=0,433 km;"/>
  </r>
  <r>
    <x v="756"/>
    <s v="8.30.01"/>
    <m/>
    <m/>
    <s v="BARAJ RAVENA JARISTEA"/>
    <s v="conform amenajamentelor silvice"/>
    <s v="VRANCEA"/>
    <s v="Jariştea"/>
    <s v="Tara: România; Judet: VRANCEA;Com Jariştea;   -; Nr: -; sat Jaristea"/>
    <n v="1970"/>
    <n v="6263"/>
    <n v="39"/>
    <s v="in administrare"/>
    <s v="HG 982/1998;HG 1344/2011; HG 478/ 24-IUN-15;HG.478/24-IUN-15;OUG.1 din 04/01/2017;HG.354/18.05.2017;OUG.68 din 06/11/2019;HG.846/08.10.2020"/>
    <s v="imobil"/>
    <s v="Lungime albie corectată/consolidată=0,183 km;"/>
  </r>
  <r>
    <x v="757"/>
    <s v="8.30.01"/>
    <m/>
    <m/>
    <s v="BARAJ RAVENA 94.2"/>
    <s v="conform amenajamentelor silvice"/>
    <s v="VRANCEA"/>
    <s v="Jariştea"/>
    <s v="Tara: România; Judet: VRANCEA;Com Jariştea;   -; Nr: -; sat Varsatura"/>
    <n v="1970"/>
    <n v="2789"/>
    <n v="39"/>
    <s v="in administrare"/>
    <s v="HG 982/1998;HG 1344/2011; HG 478/ 24-IUN-15;HG.478/24-IUN-15;OUG.1 din 04/01/2017;HG.354/18.05.2017;OUG.68 din 06/11/2019;HG.846/08.10.2020"/>
    <s v="imobil"/>
    <s v="Lungime albie corectată/consolidată=0,053 km;"/>
  </r>
  <r>
    <x v="758"/>
    <s v="8.30.01"/>
    <m/>
    <m/>
    <s v="BARAJ VARSATURA 39"/>
    <s v="conform amenajamentelor silvice"/>
    <s v="VRANCEA"/>
    <s v="Jariştea"/>
    <s v="Tara: România; Judet: VRANCEA;Com Jariştea;   -; Nr: -; sat Varsatura"/>
    <n v="1971"/>
    <n v="1244"/>
    <n v="39"/>
    <s v="in administrare"/>
    <s v="HG 982/1998;HG 1344/2011; HG 478/ 24-IUN-15;HG.478/24-IUN-15;OUG.1 din 04/01/2017;HG.354/18.05.2017;OUG.68 din 06/11/2019;HG.846/08.10.2020"/>
    <s v="imobil"/>
    <s v="Lungime albie corectată/consolidată=0,022 km;"/>
  </r>
  <r>
    <x v="759"/>
    <s v="8.30.01"/>
    <m/>
    <m/>
    <s v="BARAJ VARSATURA 34.3"/>
    <s v="conform amenajamentelor silvice"/>
    <s v="VRANCEA"/>
    <s v="Jariştea"/>
    <s v="Tara: România; Judet: VRANCEA;Com Jariştea;   -; Nr: -; sat Varsatura"/>
    <n v="1971"/>
    <n v="1094"/>
    <n v="39"/>
    <s v="in administrare"/>
    <s v="HG 982/1998;HG 1344/2011; HG 478/ 24-IUN-15;HG.478/24-IUN-15;OUG.1 din 04/01/2017;HG.354/18.05.2017;OUG.68 din 06/11/2019;HG.846/08.10.2020"/>
    <s v="imobil"/>
    <s v="Lungime albie corectată/consolidată=0,019 km;"/>
  </r>
  <r>
    <x v="760"/>
    <s v="8.30.01"/>
    <m/>
    <m/>
    <s v="BARAJ VARSATURA 571"/>
    <s v="conform amenajamentelor silvice"/>
    <s v="VRANCEA"/>
    <s v="Jariştea"/>
    <s v="Tara: România; Judet: VRANCEA;Com Jariştea;   -; Nr: -; sat Varsatura"/>
    <n v="1971"/>
    <n v="18214"/>
    <n v="39"/>
    <s v="in administrare"/>
    <s v="HG 982/1998;HG 1344/2011; HG 478/ 24-IUN-15;HG.478/24-IUN-15;OUG.1 din 04/01/2017;HG.354/18.05.2017;OUG.68 din 06/11/2019;HG.846/08.10.2020"/>
    <s v="imobil"/>
    <s v="Lungime albie corectată/consolidată=0,321 km;"/>
  </r>
  <r>
    <x v="761"/>
    <s v="8.30.01"/>
    <m/>
    <m/>
    <s v="BARAJ RAVENA 74"/>
    <s v="conform amenajamentelor silvice"/>
    <s v="VRANCEA"/>
    <s v="Jariştea"/>
    <s v="Tara: România; Judet: VRANCEA;Com Jariştea;   -; Nr: -; sat Varsatura"/>
    <n v="1971"/>
    <n v="2686"/>
    <n v="39"/>
    <s v="in administrare"/>
    <s v="HG 982/1998;HG 1344/2011; HG 478/ 24-IUN-15;HG.478/24-IUN-15;OUG.1 din 04/01/2017;HG.354/18.05.2017;OUG.68 din 06/11/2019;HG.846/08.10.2020"/>
    <s v="imobil"/>
    <s v="Lungime albie corectată/consolidată=0,042 km;"/>
  </r>
  <r>
    <x v="762"/>
    <s v="8.30.01"/>
    <m/>
    <m/>
    <s v="BARAJ RAVENA 62.8"/>
    <s v="conform amenajamentelor silvice"/>
    <s v="VRANCEA"/>
    <s v="Jariştea"/>
    <s v="Tara: România; Judet: VRANCEA;Com Jariştea;   -; Nr: -; sat Varsatura"/>
    <n v="1972"/>
    <n v="2027"/>
    <n v="39"/>
    <s v="in administrare"/>
    <s v="HG 982/1998;HG 1344/2011; HG 478/ 24-IUN-15;HG.478/24-IUN-15;OUG.1 din 04/01/2017;HG.354/18.05.2017;OUG.68 din 06/11/2019;HG.846/08.10.2020"/>
    <s v="imobil"/>
    <s v="Lungime albie corectată/consolidată=0,035 km;"/>
  </r>
  <r>
    <x v="763"/>
    <s v="8.30._"/>
    <m/>
    <m/>
    <s v="PRAG ACUMULARE 84.6"/>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764"/>
    <s v="8.30._"/>
    <m/>
    <m/>
    <s v="TRAVERSE DE COLMATARE 11.71"/>
    <s v="conform amenajamentelor silvice"/>
    <s v="VRANCEA"/>
    <s v="Jariştea"/>
    <s v="Tara: România; Judet: VRANCEA;Com Jariştea;   -; Nr: -; sat Padureni"/>
    <n v="1957"/>
    <n v="26"/>
    <n v="39"/>
    <s v="in administrare"/>
    <s v="HG 982/1998;HG 1344/2011; HG 478/ 24-IUN-15;HG.478/24-IUN-15;OUG.1 din 04/01/2017;OUG.68 din 06/11/2019"/>
    <s v="imobil"/>
    <s v="Denumire= ;"/>
  </r>
  <r>
    <x v="765"/>
    <s v="8.30._"/>
    <m/>
    <m/>
    <s v="BARAJ ZID PIATRA 409"/>
    <s v="conform amenajamentelor silvice"/>
    <s v="VRANCEA"/>
    <s v="Andreiaşu de Jos"/>
    <s v="Tara: România; Judet: VRANCEA;Com Andreiaşu de Jos;   -; Nr: -; sat Rachitasu"/>
    <n v="1962"/>
    <n v="14973"/>
    <n v="39"/>
    <s v="in administrare"/>
    <s v="HG 982/1998;HG 1344/2011; HG 478/ 24-IUN-15;HG.478/24-IUN-15;OUG.1 din 04/01/2017;HG.354/18.05.2017;OUG.68 din 06/11/2019"/>
    <s v="imobil"/>
    <s v="Denumire=DJ 205 A ;"/>
  </r>
  <r>
    <x v="766"/>
    <s v="8.30._"/>
    <m/>
    <m/>
    <s v="BARAJ ZID PIATRA 133"/>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767"/>
    <s v="8.30._"/>
    <m/>
    <m/>
    <s v="BARAJ ZID PIATRA 142"/>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768"/>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769"/>
    <s v="8.30._"/>
    <m/>
    <m/>
    <s v="BARAJ ACUMULARE 87"/>
    <s v="conform amenajamentelor silvice"/>
    <s v="VRANCEA"/>
    <s v="Andreiaşu de Jos"/>
    <s v="Tara: România; Judet: VRANCEA;Com Andreiaşu de Jos;   -; Nr: -; sat Andreiasu"/>
    <n v="1962"/>
    <n v="4518"/>
    <n v="39"/>
    <s v="in administrare"/>
    <s v="HG 982/1998;HG 1344/2011; HG 478/ 24-IUN-15;HG.478/24-IUN-15;OUG.1 din 04/01/2017;HG.354/18.05.2017;OUG.68 din 06/11/2019"/>
    <s v="imobil"/>
    <s v="Denumire=DJ 205 A ;"/>
  </r>
  <r>
    <x v="770"/>
    <s v="8.30._"/>
    <m/>
    <m/>
    <s v="BARAJ ACUMULARE 529.2"/>
    <s v="conform amenajamentelor silvice"/>
    <s v="VRANCEA"/>
    <s v="Jariştea"/>
    <s v="Tara: România; Judet: VRANCEA;Com Jariştea;   -; Nr: -; sat Padureni"/>
    <n v="1957"/>
    <n v="15218"/>
    <n v="39"/>
    <s v="in administrare"/>
    <s v="HG 982/1998;HG 1344/2011; HG 478/ 24-IUN-15;HG.478/24-IUN-15;OUG.1 din 04/01/2017;HG.354/18.05.2017;OUG.68 din 06/11/2019"/>
    <s v="imobil"/>
    <s v="Denumire= ;"/>
  </r>
  <r>
    <x v="771"/>
    <s v="8.30._"/>
    <m/>
    <m/>
    <s v="BARAJ ACUMULARE 168.1"/>
    <s v="conform amenajamentelor silvice"/>
    <s v="VRANCEA"/>
    <s v="Jariştea"/>
    <s v="Tara: România; Judet: VRANCEA;Com Jariştea;   -; Nr: -; sat Padureni"/>
    <n v="1956"/>
    <n v="6523"/>
    <n v="39"/>
    <s v="in administrare"/>
    <s v="HG 982/1998;HG 1344/2011; HG 478/ 24-IUN-15;HG.478/24-IUN-15;OUG.1 din 04/01/2017;HG.354/18.05.2017;OUG.68 din 06/11/2019"/>
    <s v="imobil"/>
    <s v="Denumire= ;"/>
  </r>
  <r>
    <x v="772"/>
    <s v="8.04.04"/>
    <m/>
    <m/>
    <s v="DRUM AUTO FORESTIER =6 KM"/>
    <s v="conform amenajamentelor silvice"/>
    <s v="VRANCEA"/>
    <s v="-"/>
    <s v="Tara: România; Judet: VRANCEA; -;   -; Nr: -;"/>
    <n v="1983"/>
    <n v="33220"/>
    <n v="39"/>
    <s v="in administrare"/>
    <s v="HG 982/1998;HG 1344/2011;OUG.1 din 04/01/2017;HG.354/18.05.2017;OUG.68 din 06/11/2019"/>
    <s v="imobil"/>
    <s v="Lungime= Km;Suprafeţe= ha;CF= ;"/>
  </r>
  <r>
    <x v="773"/>
    <s v="8.04.04"/>
    <m/>
    <m/>
    <s v="DRUM AUTO FORESTIER =4 KM"/>
    <s v="conform amenajamentelor silvice"/>
    <s v="VRANCEA"/>
    <s v="-"/>
    <s v="Tara: România; Judet: VRANCEA; -;   -; Nr: -;"/>
    <n v="1986"/>
    <n v="32525"/>
    <n v="39"/>
    <s v="in administrare"/>
    <s v="HG 982/1998;; HG 478/ 24-IUN-15;HG.478/24-IUN-15;OUG.1 din 04/01/2017;HG.354/18.05.2017;OUG.68 din 06/11/2019"/>
    <s v="imobil"/>
    <s v="Lungime=4,0 Km;Suprafeţe= ha;CF= ;"/>
  </r>
  <r>
    <x v="774"/>
    <s v="8.04.04"/>
    <m/>
    <m/>
    <s v="DAF VALEA CAREGNEI"/>
    <s v="conform amenajamentelor silvice"/>
    <s v="VRANCEA"/>
    <s v="-"/>
    <s v="Tara: România; Judet: VRANCEA; -;   -; Nr: -;"/>
    <n v="1981"/>
    <n v="61111"/>
    <n v="39"/>
    <s v="in administrare"/>
    <s v="HG 982/1998;HG 1344/2011; HG 478/ 24-IUN-15;HG.478/24-IUN-15;OUG.1 din 04/01/2017;HG.354/18.05.2017;OUG.68 din 06/11/2019"/>
    <s v="imobil"/>
    <s v="Lungime= Km;Suprafeţe= ha;CF= ;"/>
  </r>
  <r>
    <x v="775"/>
    <s v="8.04.04"/>
    <m/>
    <m/>
    <s v="DRUM RAMIFICATIE CILCEVAT"/>
    <s v="conform amenajamentelor silvice"/>
    <s v="MEHEDINŢI"/>
    <s v="-"/>
    <s v="Tara: România; Judet: MEHEDINŢI; -;   -; Nr: -;"/>
    <n v="1967"/>
    <n v="25617"/>
    <n v="25"/>
    <s v="in administrare"/>
    <s v="HG 982/1998;;OUG.1 din 04/01/2017;OUG.68 din 06/11/2019"/>
    <s v="imobil"/>
    <s v="drum auto forestier"/>
  </r>
  <r>
    <x v="776"/>
    <s v="8.30.01"/>
    <m/>
    <m/>
    <s v="BARAJ FIX BREMENA III"/>
    <s v="conform amenajamentelor silvice"/>
    <s v="MEHEDINŢI"/>
    <s v="-"/>
    <s v="Tara: România; Judet: MEHEDINŢI; -;   -; Nr: -;"/>
    <n v="1992"/>
    <n v="232295"/>
    <n v="25"/>
    <s v="in administrare"/>
    <s v="HG 982/1998;;OUG.1 din 04/01/2017;HG.354/18.05.2017;OUG.68 din 06/11/2019;HG.846/08.10.2020"/>
    <s v="imobil"/>
    <s v="Lungime albie corectată/consolidată=2,5 km;"/>
  </r>
  <r>
    <x v="777"/>
    <s v="8.04.04"/>
    <m/>
    <m/>
    <s v="DR.FOREST.CHERBELEZ 2"/>
    <s v="conform amenajamentelor silvice"/>
    <s v="MEHEDINŢI"/>
    <s v="-"/>
    <s v="Tara: România; Judet: MEHEDINŢI; -;   -; Nr: -;"/>
    <n v="1972"/>
    <n v="11252"/>
    <n v="25"/>
    <s v="in administrare"/>
    <s v="HG 982/1998;;OUG.1 din 04/01/2017;HG.354/18.05.2017;OUG.68 din 06/11/2019"/>
    <s v="imobil"/>
    <s v="Lungime= Km;Suprafeţe= ha;CF= ;"/>
  </r>
  <r>
    <x v="778"/>
    <s v="8.04.04"/>
    <m/>
    <m/>
    <s v="DR.FOREST.VULPEA"/>
    <s v="conform amenajamentelor silvice"/>
    <s v="MEHEDINŢI"/>
    <s v="-"/>
    <s v="Tara: România; Judet: MEHEDINŢI; -;   -; Nr: -;"/>
    <n v="1972"/>
    <n v="16271"/>
    <n v="25"/>
    <s v="in administrare"/>
    <s v="HG 982/1998;;OUG.1 din 04/01/2017;HG.354/18.05.2017;OUG.68 din 06/11/2019"/>
    <s v="imobil"/>
    <s v="Lungime= Km;Suprafeţe= ha;CF= ;"/>
  </r>
  <r>
    <x v="779"/>
    <s v="8.04.04"/>
    <m/>
    <m/>
    <s v="DR.FOREST.FRASIN DREAPTA"/>
    <s v="conform amenajamentelor silvice"/>
    <s v="MEHEDINŢI"/>
    <s v="-"/>
    <s v="Tara: România; Judet: MEHEDINŢI; -;   -; Nr: -;"/>
    <n v="1987"/>
    <n v="36648"/>
    <n v="25"/>
    <s v="in administrare"/>
    <s v="HG 982/1998;;OUG.1 din 04/01/2017;HG.354/18.05.2017;OUG.68 din 06/11/2019"/>
    <s v="imobil"/>
    <s v="Lungime= Km;Suprafeţe= ha;CF= ;"/>
  </r>
  <r>
    <x v="780"/>
    <s v="8.04.04"/>
    <m/>
    <m/>
    <s v="DR.FOREST.VALEA RADULUI 2"/>
    <s v="conform amenajamentelor silvice"/>
    <s v="MEHEDINŢI"/>
    <s v="-"/>
    <s v="Tara: România; Judet: MEHEDINŢI; -;   -; Nr: -;"/>
    <n v="1981"/>
    <n v="149202"/>
    <n v="25"/>
    <s v="in administrare"/>
    <s v="HG 982/1998;;OUG.1 din 04/01/2017;HG.354/18.05.2017;OUG.68 din 06/11/2019"/>
    <s v="imobil"/>
    <s v="Lungime= Km;Suprafeţe= ha;CF= ;"/>
  </r>
  <r>
    <x v="781"/>
    <s v="8.04.04"/>
    <m/>
    <m/>
    <s v="DR.FOREST.TISOVITA"/>
    <s v="conform amenajamentelor silvice"/>
    <s v="MEHEDINŢI"/>
    <s v="-"/>
    <s v="Tara: România; Judet: MEHEDINŢI; -;   -; Nr: -;"/>
    <n v="1989"/>
    <n v="106566"/>
    <n v="25"/>
    <s v="in administrare"/>
    <s v="HG 982/1998;;OUG.1 din 04/01/2017;HG.354/18.05.2017;OUG.68 din 06/11/2019"/>
    <s v="imobil"/>
    <s v="Lungime= Km;Suprafeţe= ha;CF= ;"/>
  </r>
  <r>
    <x v="782"/>
    <s v="8.04.04"/>
    <m/>
    <m/>
    <s v="DR.FOREST.VALEA SATULUI"/>
    <s v="conform amenajamentelor silvice"/>
    <s v="MEHEDINŢI"/>
    <s v="-"/>
    <s v="Tara: România; Judet: MEHEDINŢI; -;   -; Nr: -;"/>
    <n v="1988"/>
    <n v="284456"/>
    <n v="25"/>
    <s v="in administrare"/>
    <s v="HG 982/1998;;OUG.1 din 04/01/2017;HG.354/18.05.2017;OUG.68 din 06/11/2019"/>
    <s v="imobil"/>
    <s v="Lungime= Km;Suprafeţe= ha;CF= ;"/>
  </r>
  <r>
    <x v="783"/>
    <s v="8.04.04"/>
    <m/>
    <m/>
    <s v="DRUM FOREST ISFANI"/>
    <s v="conform amenajamentelor silvice"/>
    <s v="MEHEDINŢI"/>
    <s v="-"/>
    <s v="Tara: România; Judet: MEHEDINŢI; -;   -; Nr: -;"/>
    <n v="1978"/>
    <n v="29371"/>
    <n v="25"/>
    <s v="in administrare"/>
    <s v="HG 982/1998;;OUG.1 din 04/01/2017;HG.354/18.05.2017;OUG.68 din 06/11/2019"/>
    <s v="imobil"/>
    <s v="Lungime= Km;Suprafeţe= ha;CF= ;"/>
  </r>
  <r>
    <x v="784"/>
    <s v="8.04.04"/>
    <m/>
    <m/>
    <s v="DRUM FORESTIER"/>
    <s v="conform amenajamentelor silvice"/>
    <s v="MEHEDINŢI"/>
    <s v="-"/>
    <s v="Tara: România; Judet: MEHEDINŢI; -;   -; Nr: -;"/>
    <n v="1979"/>
    <n v="49604"/>
    <n v="25"/>
    <s v="in administrare"/>
    <s v="HG 982/1998;HG 1344/2011; HG 478/ 24-IUN-15;HG.478/24-IUN-15;OUG.1 din 04/01/2017;HG.354/18.05.2017;OUG.68 din 06/11/2019"/>
    <s v="imobil"/>
    <s v="Lungime= Km;Suprafeţe= ha;CF= ;"/>
  </r>
  <r>
    <x v="785"/>
    <s v="8.04.04"/>
    <m/>
    <m/>
    <s v="DRUM FOREST BRIGLEASCA"/>
    <s v="conform amenajamentelor silvice"/>
    <s v="MEHEDINŢI"/>
    <s v="-"/>
    <s v="Tara: România; Judet: MEHEDINŢI; -;   -; Nr: -;"/>
    <n v="1968"/>
    <n v="3420"/>
    <n v="25"/>
    <s v="in administrare"/>
    <s v="HG 982/1998;;OUG.1 din 04/01/2017;HG.354/18.05.2017;OUG.68 din 06/11/2019"/>
    <s v="imobil"/>
    <s v="Lungime= Km;Suprafeţe= ha;CF= ;"/>
  </r>
  <r>
    <x v="786"/>
    <s v="8.04.04"/>
    <m/>
    <m/>
    <s v="DRUM FORESTIER STINGA IVANUL 5,O"/>
    <s v="conform amenajamentelor silvice"/>
    <s v="MEHEDINŢI"/>
    <s v="-"/>
    <s v="Tara: România; Judet: MEHEDINŢI; -;   -; Nr: -;"/>
    <n v="1978"/>
    <n v="94026"/>
    <n v="25"/>
    <s v="in administrare"/>
    <s v="HG 982/1998;;OUG.1 din 04/01/2017;HG.354/18.05.2017;OUG.68 din 06/11/2019"/>
    <s v="imobil"/>
    <s v="Lungime= Km;Suprafeţe= ha;CF= ;"/>
  </r>
  <r>
    <x v="787"/>
    <s v="8.30.01"/>
    <m/>
    <m/>
    <s v="CORECTII TORENTI VALEA ORASULUI"/>
    <s v="conform amenajamentelor silvice"/>
    <s v="MEHEDINŢI"/>
    <s v="-"/>
    <s v="Tara: România; Judet: MEHEDINŢI; -;   -; Nr: -;"/>
    <n v="1983"/>
    <n v="10547"/>
    <n v="25"/>
    <s v="in administrare"/>
    <s v="HG 982/1998;;OUG.1 din 04/01/2017;HG.354/18.05.2017;OUG.68 din 06/11/2019;HG.846/08.10.2020"/>
    <s v="imobil"/>
    <s v="Lungime albie corectată/consolidată=0,8 km;"/>
  </r>
  <r>
    <x v="788"/>
    <s v="8.04.04"/>
    <m/>
    <m/>
    <s v="DRUM FORESTIER VODITA SFINTA"/>
    <s v="conform amenajamentelor silvice"/>
    <s v="MEHEDINŢI"/>
    <s v="-"/>
    <s v="Tara: România; Judet: MEHEDINŢI; -;   -; Nr: -;"/>
    <n v="1978"/>
    <n v="122"/>
    <n v="25"/>
    <s v="in administrare"/>
    <s v="HG 982/1998;HG 1344/2011;OUG.1 din 04/01/2017;OUG.68 din 06/11/2019"/>
    <s v="imobil"/>
    <s v="drum auto forestier"/>
  </r>
  <r>
    <x v="789"/>
    <s v="8.04.04"/>
    <m/>
    <m/>
    <s v="DRUM FORESTIER RACOVAT I"/>
    <s v="conform amenajamentelor silvice"/>
    <s v="MEHEDINŢI"/>
    <s v="-"/>
    <s v="Tara: România; Judet: MEHEDINŢI; -;   -; Nr: -;"/>
    <n v="1964"/>
    <n v="157746"/>
    <n v="25"/>
    <s v="in administrare"/>
    <s v="HG 982/1998;HG 1344/2011;OUG.1 din 04/01/2017;HG.354/18.05.2017;OUG.68 din 06/11/2019"/>
    <s v="imobil"/>
    <s v="Lungime= Km;Suprafeţe= ha;CF= ;"/>
  </r>
  <r>
    <x v="790"/>
    <s v="8.04.04"/>
    <m/>
    <m/>
    <s v="DRUM FORESTIER VALEA LUI NAT"/>
    <s v="conform amenajamentelor silvice"/>
    <s v="MEHEDINŢI"/>
    <s v="-"/>
    <s v="Tara: România; Judet: MEHEDINŢI; -;   -; Nr: -;"/>
    <n v="1978"/>
    <n v="42901"/>
    <n v="25"/>
    <s v="in administrare"/>
    <s v="HG 982/1998;HG 1344/2011;OUG.1 din 04/01/2017;HG.354/18.05.2017;OUG.68 din 06/11/2019"/>
    <s v="imobil"/>
    <s v="Lungime= Km;Suprafeţe= ha;CF= ;"/>
  </r>
  <r>
    <x v="791"/>
    <s v="8.04.04"/>
    <m/>
    <m/>
    <s v="DRUM FORESTIER BAHNA PODENI II"/>
    <s v="conform amenajamentelor silvice"/>
    <s v="MEHEDINŢI"/>
    <s v="-"/>
    <s v="Tara: România; Judet: MEHEDINŢI; -;   -; Nr: -;"/>
    <n v="1973"/>
    <n v="34478"/>
    <n v="25"/>
    <s v="in administrare"/>
    <s v="HG 982/1998;HG 1344/2011;OUG.1 din 04/01/2017;HG.354/18.05.2017;OUG.68 din 06/11/2019"/>
    <s v="imobil"/>
    <s v="Lungime= Km;Suprafeţe= ha;CF= ;"/>
  </r>
  <r>
    <x v="792"/>
    <s v="8.30._"/>
    <m/>
    <m/>
    <s v="POTECI DE VINATOARE"/>
    <s v="conform amenajamentelor silvice"/>
    <s v="HUNEDOARA"/>
    <s v="-"/>
    <s v="Tara: România; Judet: HUNEDOARA; -;   -; Nr: -;"/>
    <n v="1989"/>
    <n v="0"/>
    <n v="20"/>
    <s v="in administrare"/>
    <s v="HG 982/1998;;OUG.1 din 04/01/2017;OUG.68 din 06/11/2019"/>
    <s v="imobil"/>
    <s v="poteci de vinatoare"/>
  </r>
  <r>
    <x v="793"/>
    <s v="8.04.04"/>
    <m/>
    <m/>
    <s v="DRUM AUTO RAU MARE-GURA ZLATA 1,"/>
    <s v="conform amenajamentelor silvice"/>
    <s v="HUNEDOARA"/>
    <s v="-"/>
    <s v="Tara: România; Judet: HUNEDOARA; -;   -; Nr: -;"/>
    <n v="1956"/>
    <n v="202"/>
    <n v="20"/>
    <s v="in administrare"/>
    <s v="HG 982/1998;;OUG.1 din 04/01/2017;HG.354/18.05.2017;OUG.68 din 06/11/2019"/>
    <s v="imobil"/>
    <s v="Lungime= Km;Suprafeţe= ha;CF= ;"/>
  </r>
  <r>
    <x v="794"/>
    <s v="8.04.04"/>
    <m/>
    <m/>
    <s v="DRUM AUTO SASA 11,0 KM"/>
    <s v="conform amenajamentelor silvice"/>
    <s v="HUNEDOARA"/>
    <s v="-"/>
    <s v="Tara: România; Judet: HUNEDOARA; -;   -; Nr: -;"/>
    <n v="1973"/>
    <n v="110330"/>
    <n v="20"/>
    <s v="in administrare"/>
    <s v="HG 982/1998;;OUG.1 din 04/01/2017;HG.354/18.05.2017;OUG.68 din 06/11/2019"/>
    <s v="imobil"/>
    <s v="Lungime= Km;Suprafeţe= ha;CF= ;"/>
  </r>
  <r>
    <x v="795"/>
    <s v="8.04.04"/>
    <m/>
    <m/>
    <s v="DRUM AUTO GALBENA 9,2 KM"/>
    <s v="conform amenajamentelor silvice"/>
    <s v="HUNEDOARA"/>
    <s v="-"/>
    <s v="Tara: România; Judet: HUNEDOARA; -;   -; Nr: -;"/>
    <n v="1972"/>
    <n v="162564"/>
    <n v="20"/>
    <s v="in administrare"/>
    <s v="HG 982/1998;;OUG.1 din 04/01/2017;HG.354/18.05.2017;OUG.68 din 06/11/2019"/>
    <s v="imobil"/>
    <s v="Lungime= Km;Suprafeţe= ha;CF= ;"/>
  </r>
  <r>
    <x v="796"/>
    <s v="8.04.04"/>
    <m/>
    <m/>
    <s v="DRUM AUTO JIGORUL MARE 5,0 KM"/>
    <s v="conform amenajamentelor silvice"/>
    <s v="HUNEDOARA"/>
    <s v="-"/>
    <s v="Tara: România; Judet: HUNEDOARA; -;   -; Nr: -;"/>
    <n v="1974"/>
    <n v="81284"/>
    <n v="20"/>
    <s v="in administrare"/>
    <s v="HG 982/1998;;OUG.1 din 04/01/2017;HG.354/18.05.2017;OUG.68 din 06/11/2019"/>
    <s v="imobil"/>
    <s v="Lungime= Km;Suprafeţe= ha;CF= ;"/>
  </r>
  <r>
    <x v="797"/>
    <s v="8.30.01"/>
    <m/>
    <m/>
    <s v="ZID APARARE IMPOTRIVA AVALANSE"/>
    <s v="conform amenajamentelor silvice"/>
    <s v="HUNEDOARA"/>
    <s v="-"/>
    <s v="Tara: România; Judet: HUNEDOARA; -;   -; Nr: -;"/>
    <n v="1966"/>
    <n v="346"/>
    <n v="20"/>
    <s v="in administrare"/>
    <s v="HG 982/1998;;OUG.1 din 04/01/2017;HG.354/18.05.2017;OUG.68 din 06/11/2019;HG.846/08.10.2020"/>
    <s v="imobil"/>
    <s v="Lungime albie corectată/consolidată=0,62 km;"/>
  </r>
  <r>
    <x v="798"/>
    <s v="8.04.04"/>
    <m/>
    <m/>
    <s v="DRUM AUTO POLATISTE 7,2 KM"/>
    <s v="conform amenajamentelor silvice"/>
    <s v="HUNEDOARA"/>
    <s v="-"/>
    <s v="Tara: România; Judet: HUNEDOARA; -;   -; Nr: -;"/>
    <n v="1968"/>
    <n v="14053"/>
    <n v="20"/>
    <s v="in administrare"/>
    <s v="HG 982/1998;;OUG.1 din 04/01/2017;HG.354/18.05.2017;OUG.68 din 06/11/2019"/>
    <s v="imobil"/>
    <s v="Lungime= Km;Suprafeţe= ha;CF= ;"/>
  </r>
  <r>
    <x v="799"/>
    <s v="8.04.04"/>
    <m/>
    <m/>
    <s v="DRUM AUTO PR.GRIVEI 2,9 KM"/>
    <s v="conform amenajamentelor silvice"/>
    <s v="HUNEDOARA"/>
    <s v="-"/>
    <s v="Tara: România; Judet: HUNEDOARA; -;   -; Nr: -;"/>
    <n v="1970"/>
    <n v="36335"/>
    <n v="20"/>
    <s v="in administrare"/>
    <s v="HG 982/1998;;OUG.1 din 04/01/2017;HG.354/18.05.2017;OUG.68 din 06/11/2019"/>
    <s v="imobil"/>
    <s v="Lungime= Km;Suprafeţe= ha;CF= ;"/>
  </r>
  <r>
    <x v="800"/>
    <s v="8.04.04"/>
    <m/>
    <m/>
    <s v="DRUM AUTO BILELE 4,4 KM"/>
    <s v="conform amenajamentelor silvice"/>
    <s v="HUNEDOARA"/>
    <s v="-"/>
    <s v="Tara: România; Judet: HUNEDOARA; -;   -; Nr: -;"/>
    <n v="1967"/>
    <n v="9393"/>
    <n v="20"/>
    <s v="in administrare"/>
    <s v="HG 982/1998;;OUG.1 din 04/01/2017;HG.354/18.05.2017;OUG.68 din 06/11/2019"/>
    <s v="imobil"/>
    <s v="Lungime= Km;Suprafeţe= ha;CF= ;"/>
  </r>
  <r>
    <x v="801"/>
    <s v="8.04.04"/>
    <m/>
    <m/>
    <s v="DRUM AUTO CIMPA 3,6 KM"/>
    <s v="conform amenajamentelor silvice"/>
    <s v="HUNEDOARA"/>
    <s v="-"/>
    <s v="Tara: România; Judet: HUNEDOARA; -;   -; Nr: -;"/>
    <n v="1965"/>
    <n v="2720352"/>
    <n v="20"/>
    <s v="in administrare"/>
    <s v="HG 982/1998;;OUG.1 din 04/01/2017;HG.354/18.05.2017;OUG.68 din 06/11/2019"/>
    <s v="imobil"/>
    <s v="Lungime= Km;Suprafeţe= ha;CF= ;"/>
  </r>
  <r>
    <x v="802"/>
    <s v="8.04.04"/>
    <m/>
    <m/>
    <s v="DRUM AUTO CUCUIS LIZIERA 2,8 KM"/>
    <s v="conform amenajamentelor silvice"/>
    <s v="HUNEDOARA"/>
    <s v="-"/>
    <s v="Tara: România; Judet: HUNEDOARA; -;   -; Nr: -;"/>
    <n v="1968"/>
    <n v="5800"/>
    <n v="20"/>
    <s v="in administrare"/>
    <s v="HG 982/1998;;OUG.1 din 04/01/2017;OUG.68 din 06/11/2019"/>
    <s v="imobil"/>
    <s v="drum auto forestier"/>
  </r>
  <r>
    <x v="803"/>
    <s v="8.04.04"/>
    <m/>
    <m/>
    <s v="DRUM AUTO CLABUCET 3,8 KM"/>
    <s v="conform amenajamentelor silvice"/>
    <s v="HUNEDOARA"/>
    <s v="-"/>
    <s v="Tara: România; Judet: HUNEDOARA; -;   -; Nr: -;"/>
    <n v="1982"/>
    <n v="161122"/>
    <n v="20"/>
    <s v="in administrare"/>
    <s v="HG 982/1998;;OUG.1 din 04/01/2017;HG.354/18.05.2017;OUG.68 din 06/11/2019"/>
    <s v="imobil"/>
    <s v="Lungime= Km;Suprafeţe= ha;CF= ;"/>
  </r>
  <r>
    <x v="804"/>
    <s v="8.04.04"/>
    <m/>
    <m/>
    <s v="DRUM AUTO BRATCUS 2,8 KM"/>
    <s v="conform amenajamentelor silvice"/>
    <s v="HUNEDOARA"/>
    <s v="-"/>
    <s v="Tara: România; Judet: HUNEDOARA; -;   -; Nr: -;"/>
    <n v="1982"/>
    <n v="110138"/>
    <n v="20"/>
    <s v="in administrare"/>
    <s v="HG 982/1998;;OUG.1 din 04/01/2017;HG.354/18.05.2017;OUG.68 din 06/11/2019"/>
    <s v="imobil"/>
    <s v="Lungime= Km;Suprafeţe= ha;CF= ;"/>
  </r>
  <r>
    <x v="805"/>
    <s v="8.04.04"/>
    <m/>
    <m/>
    <s v="DRUM AUTO VAIDEI-PISCHIN 3,6 KM"/>
    <s v="conform amenajamentelor silvice"/>
    <s v="HUNEDOARA"/>
    <s v="-"/>
    <s v="Tara: România; Judet: HUNEDOARA; -;   -; Nr: -;"/>
    <n v="1980"/>
    <n v="10756"/>
    <n v="20"/>
    <s v="in administrare"/>
    <s v="HG 982/1998;;OUG.1 din 04/01/2017;HG.354/18.05.2017;OUG.68 din 06/11/2019"/>
    <s v="imobil"/>
    <s v="Lungime= Km;Suprafeţe= ha;CF= ;"/>
  </r>
  <r>
    <x v="806"/>
    <s v="8.04.04"/>
    <m/>
    <m/>
    <s v="DRUM AUTO BORDUL MAURULUI 3,0 KM"/>
    <s v="conform amenajamentelor silvice"/>
    <s v="HUNEDOARA"/>
    <s v="-"/>
    <s v="Tara: România; Judet: HUNEDOARA; -;   -; Nr: -;"/>
    <n v="1971"/>
    <n v="10366"/>
    <n v="20"/>
    <s v="in administrare"/>
    <s v="HG 982/1998;;OUG.1 din 04/01/2017;HG.354/18.05.2017;OUG.68 din 06/11/2019"/>
    <s v="imobil"/>
    <s v="Lungime= Km;Suprafeţe= ha;CF= ;"/>
  </r>
  <r>
    <x v="807"/>
    <s v="8.04.04"/>
    <m/>
    <m/>
    <s v="DRUM AUTO BUTA 4,4 KM"/>
    <s v="conform amenajamentelor silvice"/>
    <s v="HUNEDOARA"/>
    <s v="-"/>
    <s v="Tara: România; Judet: HUNEDOARA; -;   -; Nr: -;"/>
    <n v="1963"/>
    <n v="26199"/>
    <n v="20"/>
    <s v="in administrare"/>
    <s v="HG 982/1998;;OUG.1 din 04/01/2017;HG.354/18.05.2017;OUG.68 din 06/11/2019"/>
    <s v="imobil"/>
    <s v="Lungime= Km;Suprafeţe= ha;CF= ;"/>
  </r>
  <r>
    <x v="808"/>
    <s v="8.04.04"/>
    <m/>
    <m/>
    <s v="DRUM AUTO VALEA LAZARULUI 0,9 KM"/>
    <s v="conform amenajamentelor silvice"/>
    <s v="HUNEDOARA"/>
    <s v="-"/>
    <s v="Tara: România; Judet: HUNEDOARA; -;   -; Nr: -;"/>
    <n v="1961"/>
    <n v="1105"/>
    <n v="20"/>
    <s v="in administrare"/>
    <s v="HG 982/1998;;OUG.1 din 04/01/2017;HG.354/18.05.2017;OUG.68 din 06/11/2019"/>
    <s v="imobil"/>
    <s v="Lungime= Km;Suprafeţe= ha;CF= ;"/>
  </r>
  <r>
    <x v="809"/>
    <s v="8.04.04"/>
    <m/>
    <m/>
    <s v="DRUM AUTO PARAUL JIOANULUI 0,8 K"/>
    <s v="conform amenajamentelor silvice"/>
    <s v="HUNEDOARA"/>
    <s v="-"/>
    <s v="Tara: România; Judet: HUNEDOARA; -;   -; Nr: -;"/>
    <n v="1969"/>
    <n v="3930"/>
    <n v="20"/>
    <s v="in administrare"/>
    <s v="HG 982/1998;;OUG.1 din 04/01/2017;HG.354/18.05.2017;OUG.68 din 06/11/2019"/>
    <s v="imobil"/>
    <s v="Lungime= Km;Suprafeţe= ha;CF= ;"/>
  </r>
  <r>
    <x v="810"/>
    <s v="8.04.04"/>
    <m/>
    <m/>
    <s v="DRUM AUTO VALEA URSEASCA-PAROASA"/>
    <s v="conform amenajamentelor silvice"/>
    <s v="HUNEDOARA"/>
    <s v="-"/>
    <s v="Tara: România; Judet: HUNEDOARA; -;   -; Nr: -;"/>
    <n v="1979"/>
    <n v="68747"/>
    <n v="20"/>
    <s v="in administrare"/>
    <s v="HG 982/1998;;OUG.1 din 04/01/2017;HG.354/18.05.2017;OUG.68 din 06/11/2019"/>
    <s v="imobil"/>
    <s v="Lungime= Km;Suprafeţe= ha;CF= ;"/>
  </r>
  <r>
    <x v="811"/>
    <s v="8.04.04"/>
    <m/>
    <m/>
    <s v="DRUM AUTO BARASTI 4,8 KM"/>
    <s v="conform amenajamentelor silvice"/>
    <s v="HUNEDOARA"/>
    <s v="-"/>
    <s v="Tara: România; Judet: HUNEDOARA; -;   -; Nr: -;"/>
    <n v="1964"/>
    <n v="17473"/>
    <n v="20"/>
    <s v="in administrare"/>
    <s v="HG 982/1998;;OUG.1 din 04/01/2017;HG.354/18.05.2017;OUG.68 din 06/11/2019"/>
    <s v="imobil"/>
    <s v="Lungime= Km;Suprafeţe= ha;CF= ;"/>
  </r>
  <r>
    <x v="812"/>
    <s v="8.04.04"/>
    <m/>
    <m/>
    <s v="DRUM AUTO VL.BORINADI 2,3 KM"/>
    <s v="conform amenajamentelor silvice"/>
    <s v="HUNEDOARA"/>
    <s v="-"/>
    <s v="Tara: România; Judet: HUNEDOARA; -;   -; Nr: -;"/>
    <n v="1964"/>
    <n v="5755"/>
    <n v="20"/>
    <s v="in administrare"/>
    <s v="HG 982/1998;;OUG.1 din 04/01/2017;HG.354/18.05.2017;OUG.68 din 06/11/2019"/>
    <s v="imobil"/>
    <s v="Lungime= Km;Suprafeţe= ha;CF= ;"/>
  </r>
  <r>
    <x v="813"/>
    <s v="8.30._"/>
    <m/>
    <m/>
    <s v="POTECA VINATOARE 0.5KM"/>
    <s v="conform amenajamentelor silvice"/>
    <s v="HUNEDOARA"/>
    <s v="-"/>
    <s v="Tara: România; Judet: HUNEDOARA; -;   -; Nr: -;"/>
    <n v="1987"/>
    <n v="0"/>
    <n v="20"/>
    <s v="in administrare"/>
    <s v="HG 982/1998;;OUG.1 din 04/01/2017;OUG.68 din 06/11/2019"/>
    <s v="imobil"/>
    <s v="poteca vinatoare 0.5km"/>
  </r>
  <r>
    <x v="814"/>
    <s v="8.04.04"/>
    <m/>
    <m/>
    <s v="DRUM AUTO VL.MALULUI 10,1 KM"/>
    <s v="conform amenajamentelor silvice"/>
    <s v="HUNEDOARA"/>
    <s v="-"/>
    <s v="Tara: România; Judet: HUNEDOARA; -;   -; Nr: -;"/>
    <n v="1964"/>
    <n v="15799"/>
    <n v="20"/>
    <s v="in administrare"/>
    <s v="HG 982/1998;;OUG.1 din 04/01/2017;HG.354/18.05.2017;OUG.68 din 06/11/2019"/>
    <s v="imobil"/>
    <s v="Lungime= Km;Suprafeţe= ha;CF= ;"/>
  </r>
  <r>
    <x v="815"/>
    <s v="8.04.04"/>
    <m/>
    <m/>
    <s v="DRUM AUTO BACISOARA 4,1 KM"/>
    <s v="conform amenajamentelor silvice"/>
    <s v="HUNEDOARA"/>
    <s v="-"/>
    <s v="Tara: România; Judet: HUNEDOARA; -;   -; Nr: -;"/>
    <n v="1979"/>
    <n v="17011"/>
    <n v="20"/>
    <s v="in administrare"/>
    <s v="HG 982/1998;;OUG.1 din 04/01/2017;HG.354/18.05.2017;OUG.68 din 06/11/2019"/>
    <s v="imobil"/>
    <s v="Lungime= Km;Suprafeţe= ha;CF= ;"/>
  </r>
  <r>
    <x v="816"/>
    <s v="8.30.01"/>
    <m/>
    <m/>
    <s v="TRAVERSARE CONSOLIDARE PR.CLEJUL"/>
    <s v="conform amenajamentelor silvice"/>
    <s v="HUNEDOARA"/>
    <s v="-"/>
    <s v="Tara: România; Judet: HUNEDOARA; -;   -; Nr: -;"/>
    <n v="1989"/>
    <n v="39"/>
    <n v="20"/>
    <s v="in administrare"/>
    <s v="HG 982/1998;HG 1344/2011;OUG.1 din 04/01/2017;HG.354/18.05.2017;OUG.68 din 06/11/2019;HG.846/08.10.2020"/>
    <s v="imobil"/>
    <s v="Lungime albie corectată/consolidată=0,07 km;"/>
  </r>
  <r>
    <x v="817"/>
    <s v="8.30.01"/>
    <m/>
    <m/>
    <s v="BARAJE CORECTIE TORENTI PR.IZVOA"/>
    <s v="conform amenajamentelor silvice"/>
    <s v="HUNEDOARA"/>
    <s v="-"/>
    <s v="Tara: România; Judet: HUNEDOARA; -;   -; Nr: -;"/>
    <n v="1985"/>
    <n v="2327"/>
    <n v="20"/>
    <s v="in administrare"/>
    <s v="HG 982/1998;HG 1344/2011;OUG.1 din 04/01/2017;HG.354/18.05.2017;OUG.68 din 06/11/2019;HG.846/08.10.2020"/>
    <s v="imobil"/>
    <s v="Lungime albie corectată/consolidată=4,15 km;"/>
  </r>
  <r>
    <x v="818"/>
    <s v="8.30.01"/>
    <m/>
    <m/>
    <s v="TRAVERSARE CONSOLIDARE PR.PIETRE"/>
    <s v="conform amenajamentelor silvice"/>
    <s v="HUNEDOARA"/>
    <s v="-"/>
    <s v="Tara: România; Judet: HUNEDOARA; -;   -; Nr: -;"/>
    <n v="1983"/>
    <n v="10"/>
    <n v="20"/>
    <s v="in administrare"/>
    <s v="HG 982/1998;HG 1344/2011;OUG.1 din 04/01/2017;OUG.68 din 06/11/2019;HG.846/08.10.2020"/>
    <s v="imobil"/>
    <s v="Lungime albie corectată/consolidată=0,02 km;"/>
  </r>
  <r>
    <x v="819"/>
    <s v="8.04.04"/>
    <m/>
    <m/>
    <s v="DRUM AUTO TELIUC-TOPLITA 9,6 KM"/>
    <s v="conform amenajamentelor silvice"/>
    <s v="HUNEDOARA"/>
    <s v="-"/>
    <s v="Tara: România; Judet: HUNEDOARA; -;   -; Nr: -;"/>
    <n v="1981"/>
    <n v="3124"/>
    <n v="20"/>
    <s v="in administrare"/>
    <s v="HG 982/1998;HG 1344/2011;OUG.1 din 04/01/2017;HG.354/18.05.2017;OUG.68 din 06/11/2019"/>
    <s v="imobil"/>
    <s v="Lungime= Km;Suprafeţe= ha;CF= ;"/>
  </r>
  <r>
    <x v="820"/>
    <s v="8.30.01"/>
    <m/>
    <m/>
    <s v="BARAJ 14 M-1,O PR.PAGOS,FARA ACU"/>
    <s v="conform amenajamentelor silvice"/>
    <s v="HUNEDOARA"/>
    <s v="-"/>
    <s v="Tara: România; Judet: HUNEDOARA; -;   -; Nr: -;"/>
    <n v="1990"/>
    <n v="129"/>
    <n v="20"/>
    <s v="in administrare"/>
    <s v="HG 982/1998;HG 1344/2011;OUG.1 din 04/01/2017;HG.354/18.05.2017;OUG.68 din 06/11/2019;HG.846/08.10.2020"/>
    <s v="imobil"/>
    <s v="Lungime albie corectată/consolidată=0,23 km;"/>
  </r>
  <r>
    <x v="821"/>
    <s v="8.30.01"/>
    <m/>
    <m/>
    <s v="BARAJ 2 M 3,0 PR ULIULUI FARA AC"/>
    <s v="conform amenajamentelor silvice"/>
    <s v="HUNEDOARA"/>
    <s v="-"/>
    <s v="Tara: România; Judet: HUNEDOARA; -;   -; Nr: -;"/>
    <n v="1988"/>
    <n v="69"/>
    <n v="20"/>
    <s v="in administrare"/>
    <s v="HG 982/1998;HG 1344/2011;OUG.1 din 04/01/2017;HG.354/18.05.2017;OUG.68 din 06/11/2019;HG.846/08.10.2020"/>
    <s v="imobil"/>
    <s v="Lungime albie corectată/consolidată=0,12 km;"/>
  </r>
  <r>
    <x v="822"/>
    <s v="8.04.04"/>
    <m/>
    <m/>
    <s v="DRM AUTO BORDU 12,8 KM"/>
    <s v="conform amenajamentelor silvice"/>
    <s v="HUNEDOARA"/>
    <s v="-"/>
    <s v="Tara: România; Judet: HUNEDOARA; -;   -; Nr: -;"/>
    <n v="1966"/>
    <n v="21443"/>
    <n v="20"/>
    <s v="in administrare"/>
    <s v="HG 982/1998;HG 1344/2011;OUG.1 din 04/01/2017;HG.354/18.05.2017;OUG.68 din 06/11/2019"/>
    <s v="imobil"/>
    <s v="Lungime= Km;Suprafeţe= ha;CF= ;"/>
  </r>
  <r>
    <x v="823"/>
    <s v="8.04.04"/>
    <m/>
    <m/>
    <s v="DRUM AUTO VL.MICA-BALOMIR 3,2 KM"/>
    <s v="conform amenajamentelor silvice"/>
    <s v="HUNEDOARA"/>
    <s v="-"/>
    <s v="Tara: România; Judet: HUNEDOARA; -;   -; Nr: -;"/>
    <n v="1977"/>
    <n v="35415"/>
    <n v="20"/>
    <s v="in administrare"/>
    <s v="HG 982/1998;;OUG.1 din 04/01/2017;HG.354/18.05.2017;OUG.68 din 06/11/2019"/>
    <s v="imobil"/>
    <s v="Lungime= Km;Suprafeţe= ha;CF= ;"/>
  </r>
  <r>
    <x v="824"/>
    <s v="8.04.04"/>
    <m/>
    <m/>
    <s v="DRUM AUTO POIENAREASA 3,8KM"/>
    <s v="conform amenajamentelor silvice"/>
    <s v="HUNEDOARA"/>
    <s v="-"/>
    <s v="Tara: România; Judet: HUNEDOARA; -;   -; Nr: -;"/>
    <n v="1971"/>
    <n v="15259"/>
    <n v="20"/>
    <s v="in administrare"/>
    <s v="HG 982/1998;;OUG.1 din 04/01/2017;HG.354/18.05.2017;OUG.68 din 06/11/2019"/>
    <s v="imobil"/>
    <s v="Lungime= Km;Suprafeţe= ha;CF= ;"/>
  </r>
  <r>
    <x v="825"/>
    <s v="8.30.01"/>
    <m/>
    <m/>
    <s v="BARAJ FIX SI PRAG P.VOINEAG 3 M"/>
    <s v="conform amenajamentelor silvice"/>
    <s v="HUNEDOARA"/>
    <s v="-"/>
    <s v="Tara: România; Judet: HUNEDOARA; -;   -; Nr: -;"/>
    <n v="1970"/>
    <n v="987"/>
    <n v="20"/>
    <s v="in administrare"/>
    <s v="HG 982/1998;HG 1344/2011;OUG.1 din 04/01/2017;HG.354/18.05.2017;OUG.68 din 06/11/2019;HG.846/08.10.2020"/>
    <s v="imobil"/>
    <s v="Lungime albie corectată/consolidată=1,76 km;"/>
  </r>
  <r>
    <x v="826"/>
    <s v="8.04.04"/>
    <m/>
    <m/>
    <s v="DRUM AUTO GRADISTE GEROSU GODEAN"/>
    <s v="conform amenajamentelor silvice"/>
    <s v="HUNEDOARA"/>
    <s v="-"/>
    <s v="Tara: România; Judet: HUNEDOARA; -;   -; Nr: -;"/>
    <n v="1977"/>
    <n v="337763"/>
    <n v="20"/>
    <s v="in administrare"/>
    <s v="HG 982/1998;; HG 478/ 24-IUN-15;HG.478/24-IUN-15;OUG.1 din 04/01/2017;HG.354/18.05.2017;OUG.68 din 06/11/2019"/>
    <s v="imobil"/>
    <s v="Lungime= Km;Suprafeţe= ha;CF= ;"/>
  </r>
  <r>
    <x v="827"/>
    <s v="8.04.04"/>
    <m/>
    <m/>
    <s v="DRUM AUTO VL.PANCULUI 8,5 KM"/>
    <s v="conform amenajamentelor silvice"/>
    <s v="HUNEDOARA"/>
    <s v="-"/>
    <s v="Tara: România; Judet: HUNEDOARA; -;   -; Nr: -;"/>
    <n v="1980"/>
    <n v="6754"/>
    <n v="20"/>
    <s v="in administrare"/>
    <s v="HG 982/1998;;OUG.1 din 04/01/2017;HG.354/18.05.2017;OUG.68 din 06/11/2019"/>
    <s v="imobil"/>
    <s v="Lungime= Km;Suprafeţe= ha;CF= ;"/>
  </r>
  <r>
    <x v="828"/>
    <s v="8.04.04"/>
    <m/>
    <m/>
    <s v="DRUM AUTO MUNCELULPRELUNGIRE 2,9"/>
    <s v="conform amenajamentelor silvice"/>
    <s v="HUNEDOARA"/>
    <s v="-"/>
    <s v="Tara: România; Judet: HUNEDOARA; -;   -; Nr: -;"/>
    <n v="1974"/>
    <n v="4559"/>
    <n v="20"/>
    <s v="in administrare"/>
    <s v="HG 982/1998;;OUG.1 din 04/01/2017;HG.354/18.05.2017;OUG.68 din 06/11/2019"/>
    <s v="imobil"/>
    <s v="Lungime= Km;Suprafeţe= ha;CF= ;"/>
  </r>
  <r>
    <x v="829"/>
    <s v="8.04.04"/>
    <m/>
    <m/>
    <s v="DRUM AUTO RAPOLTEL 6,5 KM"/>
    <s v="conform amenajamentelor silvice"/>
    <s v="HUNEDOARA"/>
    <s v="-"/>
    <s v="Tara: România; Judet: HUNEDOARA; -;   -; Nr: -;"/>
    <n v="1967"/>
    <n v="630"/>
    <n v="20"/>
    <s v="in administrare"/>
    <s v="HG 982/1998;;OUG.1 din 04/01/2017;OUG.68 din 06/11/2019"/>
    <s v="imobil"/>
    <s v="drum auto forestier"/>
  </r>
  <r>
    <x v="830"/>
    <s v="8.04.04"/>
    <m/>
    <m/>
    <s v="DRUM AUTO POJOGA 2,7 KM"/>
    <s v="conform amenajamentelor silvice"/>
    <s v="HUNEDOARA"/>
    <s v="-"/>
    <s v="Tara: România; Judet: HUNEDOARA; -;   -; Nr: -;"/>
    <n v="1956"/>
    <n v="4699"/>
    <n v="20"/>
    <s v="in administrare"/>
    <s v="HG 982/1998;;OUG.1 din 04/01/2017;HG.354/18.05.2017;OUG.68 din 06/11/2019"/>
    <s v="imobil"/>
    <s v="Lungime= Km;Suprafeţe= ha;CF= ;"/>
  </r>
  <r>
    <x v="831"/>
    <s v="8.04.04"/>
    <m/>
    <m/>
    <s v="DRUM AUTO RUDA BRAD 1,7 KM"/>
    <s v="conform amenajamentelor silvice"/>
    <s v="HUNEDOARA"/>
    <s v="-"/>
    <s v="Tara: România; Judet: HUNEDOARA; -;   -; Nr: -;"/>
    <n v="1963"/>
    <n v="958"/>
    <n v="20"/>
    <s v="in administrare"/>
    <s v="HG 982/1998;HG 1344/2011;OUG.1 din 04/01/2017;HG.354/18.05.2017;OUG.68 din 06/11/2019"/>
    <s v="imobil"/>
    <s v="Lungime= Km;Suprafeţe= ha;CF= ;"/>
  </r>
  <r>
    <x v="832"/>
    <s v="8.30.01"/>
    <m/>
    <m/>
    <s v="CORECTIE TOR.PR.MALULUI"/>
    <s v="conform amenajamentelor silvice"/>
    <s v="HUNEDOARA"/>
    <s v="-"/>
    <s v="Tara: România; Judet: HUNEDOARA; -;   -; Nr: -;"/>
    <n v="1989"/>
    <n v="2"/>
    <n v="20"/>
    <s v="in administrare"/>
    <s v="HG 982/1998;; HG 478/ 24-IUN-15;HG.478/24-IUN-15;OUG.1 din 04/01/2017;OUG.68 din 06/11/2019;HG.846/08.10.2020"/>
    <s v="imobil"/>
    <s v="Lungime albie corectată/consolidată=0,1 km;"/>
  </r>
  <r>
    <x v="833"/>
    <s v="8.04.04"/>
    <m/>
    <m/>
    <s v="DRUM AUTO FORESTIER VARMAGEANA 2"/>
    <s v="conform amenajamentelor silvice"/>
    <s v="HUNEDOARA"/>
    <s v="-"/>
    <s v="Tara: România; Judet: HUNEDOARA; -;   -; Nr: -;"/>
    <n v="1991"/>
    <n v="125100"/>
    <n v="20"/>
    <s v="in administrare"/>
    <s v="HG 982/1998;HG 1344/2011;OUG.1 din 04/01/2017;HG.354/18.05.2017;OUG.68 din 06/11/2019"/>
    <s v="imobil"/>
    <s v="Lungime= Km;Suprafeţe= ha;CF= ;"/>
  </r>
  <r>
    <x v="834"/>
    <s v="8.04.04"/>
    <m/>
    <m/>
    <s v="DRUM AUTO FORESTIER MACRISU 2,2"/>
    <s v="conform amenajamentelor silvice"/>
    <s v="HUNEDOARA"/>
    <s v="-"/>
    <s v="Tara: România; Judet: HUNEDOARA; -;   -; Nr: -;"/>
    <n v="1984"/>
    <n v="60431"/>
    <n v="20"/>
    <s v="in administrare"/>
    <s v="HG 982/1998;HG 1344/2011;OUG.1 din 04/01/2017;HG.354/18.05.2017;OUG.68 din 06/11/2019"/>
    <s v="imobil"/>
    <s v="Lungime= Km;Suprafeţe= ha;CF= ;"/>
  </r>
  <r>
    <x v="835"/>
    <s v="8.04.04"/>
    <m/>
    <m/>
    <s v="DRUM AUTO BOCSA-SACARAMB 3,0 KM"/>
    <s v="conform amenajamentelor silvice"/>
    <s v="HUNEDOARA"/>
    <s v="-"/>
    <s v="Tara: România; Judet: HUNEDOARA; -;   -; Nr: -;"/>
    <n v="1979"/>
    <n v="253551"/>
    <n v="20"/>
    <s v="in administrare"/>
    <s v="HG 982/1998;HG 1344/2011;OUG.1 din 04/01/2017;HG.354/18.05.2017;OUG.68 din 06/11/2019"/>
    <s v="imobil"/>
    <s v="Lungime= Km;Suprafeţe= ha;CF= ;"/>
  </r>
  <r>
    <x v="836"/>
    <s v="8.04.04"/>
    <m/>
    <m/>
    <s v="DRRUM AUTO LEUCUSI 4,1 KM"/>
    <s v="conform amenajamentelor silvice"/>
    <s v="HUNEDOARA"/>
    <s v="-"/>
    <s v="Tara: România; Judet: HUNEDOARA; -;   -; Nr: -;"/>
    <n v="1980"/>
    <n v="10798"/>
    <n v="20"/>
    <s v="in administrare"/>
    <s v="HG 982/1998;; HG 478/ 24-IUN-15;HG.478/24-IUN-15;OUG.1 din 04/01/2017;HG.354/18.05.2017;OUG.68 din 06/11/2019"/>
    <s v="imobil"/>
    <s v="Lungime= Km;Suprafeţe= ha;CF= ;"/>
  </r>
  <r>
    <x v="837"/>
    <s v="8.04.04"/>
    <m/>
    <m/>
    <s v="DAF POD VARASOAIA"/>
    <s v="conform amenajamentelor silvice"/>
    <s v="CLUJ"/>
    <s v="-"/>
    <s v="Tara: România; Judet: CLUJ; -;   -; Nr: -;"/>
    <n v="1977"/>
    <n v="2731"/>
    <n v="12"/>
    <s v="in administrare"/>
    <s v="HG 982/1998;;OUG.1 din 04/01/2017;HG.354/18.05.2017;OUG.68 din 06/11/2019"/>
    <s v="imobil"/>
    <s v="Lungime= Km;Suprafeţe= ha;CF= ;"/>
  </r>
  <r>
    <x v="838"/>
    <s v="8.04.04"/>
    <m/>
    <m/>
    <s v="DAF PETREASA"/>
    <s v="conform amenajamentelor silvice"/>
    <s v="CLUJ"/>
    <s v="-"/>
    <s v="Tara: România; Judet: CLUJ; -;   -; Nr: -;"/>
    <n v="1969"/>
    <n v="26452"/>
    <n v="12"/>
    <s v="in administrare"/>
    <s v="HG 982/1998;;OUG.1 din 04/01/2017;OUG.68 din 06/11/2019"/>
    <s v="imobil"/>
    <s v="drum auto forestier"/>
  </r>
  <r>
    <x v="839"/>
    <s v="8.04.04"/>
    <m/>
    <m/>
    <s v="DAF STURU"/>
    <s v="conform amenajamentelor silvice"/>
    <s v="CLUJ"/>
    <s v="-"/>
    <s v="Tara: România; Judet: CLUJ; -;   -; Nr: -;"/>
    <n v="1977"/>
    <n v="5134"/>
    <n v="12"/>
    <s v="in administrare"/>
    <s v="HG 982/1998;;OUG.1 din 04/01/2017;HG.354/18.05.2017;OUG.68 din 06/11/2019"/>
    <s v="imobil"/>
    <s v="Lungime= Km;Suprafeţe= ha;CF= ;"/>
  </r>
  <r>
    <x v="840"/>
    <s v="8.04.04"/>
    <m/>
    <m/>
    <s v="DAF PR. VIJEANU"/>
    <s v="conform amenajamentelor silvice"/>
    <s v="CLUJ"/>
    <s v="-"/>
    <s v="Tara: România; Judet: CLUJ; -;   -; Nr: -;"/>
    <n v="1969"/>
    <n v="32614"/>
    <n v="12"/>
    <s v="in administrare"/>
    <s v="HG 982/1998;;OUG.1 din 04/01/2017;OUG.68 din 06/11/2019"/>
    <s v="imobil"/>
    <s v="drum auto forestier"/>
  </r>
  <r>
    <x v="841"/>
    <s v="8.04.04"/>
    <m/>
    <m/>
    <s v="DAF PR. NEGRU"/>
    <s v="conform amenajamentelor silvice"/>
    <s v="CLUJ"/>
    <s v="-"/>
    <s v="Tara: România; Judet: CLUJ; -;   -; Nr: -;"/>
    <n v="1961"/>
    <n v="122"/>
    <n v="12"/>
    <s v="in administrare"/>
    <s v="HG 982/1998;;OUG.1 din 04/01/2017;OUG.68 din 06/11/2019"/>
    <s v="imobil"/>
    <s v="drum auto forestier"/>
  </r>
  <r>
    <x v="842"/>
    <s v="8.04.04"/>
    <m/>
    <m/>
    <s v="DAF VALEA NEGRI"/>
    <s v="conform amenajamentelor silvice"/>
    <s v="CLUJ"/>
    <s v="-"/>
    <s v="Tara: România; Judet: CLUJ; -;   -; Nr: -;"/>
    <n v="1973"/>
    <n v="617"/>
    <n v="12"/>
    <s v="in administrare"/>
    <s v="HG 982/1998;;OUG.1 din 04/01/2017;HG.354/18.05.2017;OUG.68 din 06/11/2019"/>
    <s v="imobil"/>
    <s v="Lungime= Km;Suprafeţe= ha;CF= ;"/>
  </r>
  <r>
    <x v="843"/>
    <s v="8.04.04"/>
    <m/>
    <m/>
    <s v="DAF ORDINCUSA I"/>
    <s v="conform amenajamentelor silvice"/>
    <s v="CLUJ"/>
    <s v="-"/>
    <s v="Tara: România; Judet: CLUJ; -;   -; Nr: -;"/>
    <n v="1981"/>
    <n v="4013"/>
    <n v="12"/>
    <s v="in administrare"/>
    <s v="HG 982/1998;;OUG.1 din 04/01/2017;HG.354/18.05.2017;OUG.68 din 06/11/2019"/>
    <s v="imobil"/>
    <s v="Lungime= Km;Suprafeţe= ha;CF= ;"/>
  </r>
  <r>
    <x v="844"/>
    <s v="8.04.04"/>
    <m/>
    <m/>
    <s v="DAF RACHITELE PONOR"/>
    <s v="conform amenajamentelor silvice"/>
    <s v="CLUJ"/>
    <s v="-"/>
    <s v="Tara: România; Judet: CLUJ; -;   -; Nr: -;"/>
    <n v="1961"/>
    <n v="176135"/>
    <n v="12"/>
    <s v="in administrare"/>
    <s v="HG 982/1998;; HG 1079/ 03-DEC-14:1079/03-DEC-14;OUG.1 din 04/01/2017;OUG.68 din 06/11/2019"/>
    <s v="imobil"/>
    <s v="Lungime=9.3 Km;Suprafeţe= ha;CF= ;"/>
  </r>
  <r>
    <x v="845"/>
    <s v="8.30._"/>
    <m/>
    <m/>
    <s v="CANAL EVACUARE SCURTA NEGRENI"/>
    <s v="conform amenajamentelor silvice"/>
    <s v="CLUJ"/>
    <s v="-"/>
    <s v="Tara: România; Judet: CLUJ; -;   -; Nr: -;"/>
    <n v="1976"/>
    <n v="2401"/>
    <n v="12"/>
    <s v="in administrare"/>
    <s v="HG 982/1998;;OUG.1 din 04/01/2017;OUG.68 din 06/11/2019"/>
    <s v="imobil"/>
    <s v="lucrari de corectarea torentilor"/>
  </r>
  <r>
    <x v="846"/>
    <s v="8.30.01"/>
    <m/>
    <m/>
    <s v="BARAJE ZIDARIE BREBAN SACUIEU"/>
    <s v="conform amenajamentelor silvice"/>
    <s v="CLUJ"/>
    <s v="-"/>
    <s v="Tara: România; Judet: CLUJ; -;   -; Nr: -;"/>
    <n v="1976"/>
    <n v="2209"/>
    <n v="12"/>
    <s v="in administrare"/>
    <s v="HG 982/1998;;OUG.1 din 04/01/2017;HG.354/18.05.2017;OUG.68 din 06/11/2019;HG.846/08.10.2020"/>
    <s v="imobil"/>
    <s v="Lungime albie corectată/consolidată=1 km;"/>
  </r>
  <r>
    <x v="847"/>
    <s v="8.30._"/>
    <m/>
    <m/>
    <s v="BARAJE PIATRA RACHITELE 35 BUC"/>
    <s v="conform amenajamentelor silvice"/>
    <s v="CLUJ"/>
    <s v="-"/>
    <s v="Tara: România; Judet: CLUJ; -;   -; Nr: -;"/>
    <n v="1965"/>
    <n v="7513"/>
    <n v="12"/>
    <s v="in administrare"/>
    <s v="HG 982/1998;;OUG.1 din 04/01/2017;OUG.68 din 06/11/2019"/>
    <s v="imobil"/>
    <s v="lucrari de corectarea torentilor"/>
  </r>
  <r>
    <x v="848"/>
    <s v="8.04.04"/>
    <m/>
    <m/>
    <s v="DAF ROTUNDU"/>
    <s v="conform amenajamentelor silvice"/>
    <s v="CLUJ"/>
    <s v="-"/>
    <s v="Tara: România; Judet: CLUJ; -;   -; Nr: -;"/>
    <n v="1971"/>
    <n v="9927"/>
    <n v="12"/>
    <s v="in administrare"/>
    <s v="HG 982/1998;;OUG.1 din 04/01/2017;OUG.68 din 06/11/2019"/>
    <s v="imobil"/>
    <s v="drum auto forestier"/>
  </r>
  <r>
    <x v="849"/>
    <s v="8.04.04"/>
    <m/>
    <m/>
    <s v="DAF PLESU-O.S.GILAU]"/>
    <s v="conform amenajamentelor silvice"/>
    <s v="CLUJ"/>
    <s v="-"/>
    <s v="Tara: România; Judet: CLUJ; -;   -; Nr: -;"/>
    <n v="1983"/>
    <n v="34547"/>
    <n v="12"/>
    <s v="in administrare"/>
    <s v="HG 982/1998;HG 1344/2011;OUG.1 din 04/01/2017;HG.354/18.05.2017;OUG.68 din 06/11/2019"/>
    <s v="imobil"/>
    <s v="Lungime= Km;Suprafeţe= ha;CF= ;"/>
  </r>
  <r>
    <x v="850"/>
    <s v="8.04.04"/>
    <m/>
    <m/>
    <s v="DAF CAPRITA"/>
    <s v="conform amenajamentelor silvice"/>
    <s v="CLUJ"/>
    <s v="-"/>
    <s v="Tara: România; Judet: CLUJ; -;   -; Nr: -;"/>
    <n v="1976"/>
    <n v="318093"/>
    <n v="12"/>
    <s v="in administrare"/>
    <s v="HG 982/1998;HG 1344/2011;OUG.1 din 04/01/2017;HG.354/18.05.2017;OUG.68 din 06/11/2019"/>
    <s v="imobil"/>
    <s v="Lungime= Km;Suprafeţe= ha;CF= ;"/>
  </r>
  <r>
    <x v="851"/>
    <s v="8.04.04"/>
    <m/>
    <m/>
    <s v="DAF CAPRITA OBIRSIE"/>
    <s v="conform amenajamentelor silvice"/>
    <s v="CLUJ"/>
    <s v="-"/>
    <s v="Tara: România; Judet: CLUJ; -;   -; Nr: -;"/>
    <n v="1991"/>
    <n v="597504"/>
    <n v="12"/>
    <s v="in administrare"/>
    <s v="HG 982/1998;HG 1344/2011;OUG.1 din 04/01/2017;HG.354/18.05.2017;OUG.68 din 06/11/2019"/>
    <s v="imobil"/>
    <s v="Lungime= Km;Suprafeţe= ha;CF= ;"/>
  </r>
  <r>
    <x v="852"/>
    <s v="8.04.04"/>
    <m/>
    <m/>
    <s v="DAF STEAUA DOBRUS"/>
    <s v="conform amenajamentelor silvice"/>
    <s v="CLUJ"/>
    <s v="-"/>
    <s v="Tara: România; Judet: CLUJ; -;   -; Nr: -;"/>
    <n v="1968"/>
    <n v="78226"/>
    <n v="12"/>
    <s v="in administrare"/>
    <s v="HG 982/1998;;OUG.1 din 04/01/2017;OUG.68 din 06/11/2019"/>
    <s v="imobil"/>
    <s v="drum auto forestier"/>
  </r>
  <r>
    <x v="853"/>
    <s v="8.04.04"/>
    <m/>
    <m/>
    <s v="DAF PLES CASEI"/>
    <s v="conform amenajamentelor silvice"/>
    <s v="CLUJ"/>
    <s v="-"/>
    <s v="Tara: România; Judet: CLUJ; -;   -; Nr: -;"/>
    <n v="1984"/>
    <n v="27302"/>
    <n v="12"/>
    <s v="in administrare"/>
    <s v="HG 982/1998;;OUG.1 din 04/01/2017;HG.354/18.05.2017;OUG.68 din 06/11/2019"/>
    <s v="imobil"/>
    <s v="Lungime= Km;Suprafeţe= ha;CF= ;"/>
  </r>
  <r>
    <x v="854"/>
    <s v="8.04.04"/>
    <m/>
    <m/>
    <s v="DAF FRASINEI"/>
    <s v="conform amenajamentelor silvice"/>
    <s v="CLUJ"/>
    <s v="-"/>
    <s v="Tara: România; Judet: CLUJ; -;   -; Nr: -;"/>
    <n v="1974"/>
    <n v="1243"/>
    <n v="12"/>
    <s v="in administrare"/>
    <s v="HG 982/1998;;OUG.1 din 04/01/2017;HG.354/18.05.2017;OUG.68 din 06/11/2019"/>
    <s v="imobil"/>
    <s v="Lungime= Km;Suprafeţe= ha;CF= ;"/>
  </r>
  <r>
    <x v="855"/>
    <s v="8.30.01"/>
    <m/>
    <m/>
    <s v="CT PALTINITA"/>
    <s v="conform amenajamentelor silvice"/>
    <s v="CLUJ"/>
    <s v="-"/>
    <s v="Tara: România; Judet: CLUJ; -;   -; Nr: -;"/>
    <n v="1987"/>
    <n v="29169"/>
    <n v="12"/>
    <s v="in administrare"/>
    <s v="HG 982/1998;HG 1344/2011;OUG.1 din 04/01/2017;HG.354/18.05.2017;OUG.68 din 06/11/2019;HG.846/08.10.2020"/>
    <s v="imobil"/>
    <s v="Lungime albie corectată/consolidată=0,9 km;"/>
  </r>
  <r>
    <x v="856"/>
    <s v="8.30.01"/>
    <m/>
    <m/>
    <s v="CT DUDAIE"/>
    <s v="conform amenajamentelor silvice"/>
    <s v="CLUJ"/>
    <s v="-"/>
    <s v="Tara: România; Judet: CLUJ; -;   -; Nr: -;"/>
    <n v="1986"/>
    <n v="47099"/>
    <n v="12"/>
    <s v="in administrare"/>
    <s v="HG 982/1998;HG 1344/2011;OUG.1 din 04/01/2017;HG.354/18.05.2017;OUG.68 din 06/11/2019;HG.846/08.10.2020"/>
    <s v="imobil"/>
    <s v="Lungime albie corectată/consolidată=0,7 km;"/>
  </r>
  <r>
    <x v="857"/>
    <s v="8.30.01"/>
    <m/>
    <m/>
    <s v="CT CAPUS"/>
    <s v="conform amenajamentelor silvice"/>
    <s v="CLUJ"/>
    <s v="-"/>
    <s v="Tara: România; Judet: CLUJ; -;   -; Nr: -;"/>
    <n v="1986"/>
    <n v="44150"/>
    <n v="12"/>
    <s v="in administrare"/>
    <s v="HG 982/1998;;OUG.1 din 04/01/2017;HG.354/18.05.2017;OUG.68 din 06/11/2019;HG.846/08.10.2020"/>
    <s v="imobil"/>
    <s v="Lungime albie corectată/consolidată=1 km;"/>
  </r>
  <r>
    <x v="858"/>
    <s v="8.30.01"/>
    <m/>
    <m/>
    <s v="CT V.BATRINA"/>
    <s v="conform amenajamentelor silvice"/>
    <s v="CLUJ"/>
    <s v="-"/>
    <s v="Tara: România; Judet: CLUJ; -;   -; Nr: -;"/>
    <n v="1988"/>
    <n v="42361"/>
    <n v="12"/>
    <s v="in administrare"/>
    <s v="HG 982/1998;;OUG.1 din 04/01/2017;HG.354/18.05.2017;OUG.68 din 06/11/2019;HG.846/08.10.2020"/>
    <s v="imobil"/>
    <s v="Lungime albie corectată/consolidată=1 km;"/>
  </r>
  <r>
    <x v="859"/>
    <s v="8.04.04"/>
    <m/>
    <m/>
    <s v="DAF C.FARCAS"/>
    <s v="conform amenajamentelor silvice"/>
    <s v="CLUJ"/>
    <s v="-"/>
    <s v="Tara: România; Judet: CLUJ; -;   -; Nr: -;"/>
    <n v="1981"/>
    <n v="25048"/>
    <n v="12"/>
    <s v="in administrare"/>
    <s v="HG 982/1998;;OUG.1 din 04/01/2017;HG.354/18.05.2017;OUG.68 din 06/11/2019"/>
    <s v="imobil"/>
    <s v="Lungime= Km;Suprafeţe= ha;CF= ;"/>
  </r>
  <r>
    <x v="860"/>
    <s v="8.04.04"/>
    <m/>
    <m/>
    <s v="DAF SUB IJAR"/>
    <s v="conform amenajamentelor silvice"/>
    <s v="CLUJ"/>
    <s v="-"/>
    <s v="Tara: România; Judet: CLUJ; -;   -; Nr: -;"/>
    <n v="1981"/>
    <n v="46567"/>
    <n v="12"/>
    <s v="in administrare"/>
    <s v="HG 982/1998;;OUG.1 din 04/01/2017;HG.354/18.05.2017;OUG.68 din 06/11/2019"/>
    <s v="imobil"/>
    <s v="Lungime= Km;Suprafeţe= ha;CF= ;"/>
  </r>
  <r>
    <x v="861"/>
    <s v="8.04.04"/>
    <m/>
    <m/>
    <s v="DAF VALEA GROSILOR"/>
    <s v="conform amenajamentelor silvice"/>
    <s v="SĂLAJ"/>
    <s v="-"/>
    <s v="Tara: România; Judet: SĂLAJ; -;   -; Nr: -;"/>
    <n v="1973"/>
    <n v="48947"/>
    <n v="31"/>
    <s v="in administrare"/>
    <s v="HG 982/1998;HG 1344/2011;OUG.1 din 04/01/2017;OUG.68 din 06/11/2019"/>
    <s v="imobil"/>
    <s v="drum auto forestier"/>
  </r>
  <r>
    <x v="862"/>
    <s v="8.04.04"/>
    <m/>
    <m/>
    <s v="DAF HUTA GROSILOR III"/>
    <s v="conform amenajamentelor silvice"/>
    <s v="SĂLAJ"/>
    <s v="-"/>
    <s v="Tara: România; Judet: SĂLAJ; -;   -; Nr: -;"/>
    <n v="1974"/>
    <n v="231231"/>
    <n v="31"/>
    <s v="in administrare"/>
    <s v="HG 982/1998;HG 1344/2011;OUG.1 din 04/01/2017;OUG.68 din 06/11/2019"/>
    <s v="imobil"/>
    <s v="drum auto forestier"/>
  </r>
  <r>
    <x v="863"/>
    <s v="8.04.04"/>
    <m/>
    <m/>
    <s v="DAF PIRIUL DUCHII"/>
    <s v="conform amenajamentelor silvice"/>
    <s v="SĂLAJ"/>
    <s v="-"/>
    <s v="Tara: România; Judet: SĂLAJ; -;   -; Nr: -;"/>
    <n v="1977"/>
    <n v="17835"/>
    <n v="31"/>
    <s v="in administrare"/>
    <s v="HG 982/1998;HG 1344/2011;OUG.1 din 04/01/2017;OUG.68 din 06/11/2019"/>
    <s v="imobil"/>
    <s v="drum auto forestier"/>
  </r>
  <r>
    <x v="864"/>
    <s v="8.04.04"/>
    <m/>
    <m/>
    <s v="DAF DOH ZALNOC"/>
    <s v="conform amenajamentelor silvice"/>
    <s v="SĂLAJ"/>
    <s v="-"/>
    <s v="Tara: România; Judet: SĂLAJ; -;   -; Nr: -;"/>
    <n v="1982"/>
    <n v="24619"/>
    <n v="31"/>
    <s v="in administrare"/>
    <s v="HG 982/1998;;OUG.1 din 04/01/2017;OUG.68 din 06/11/2019"/>
    <s v="imobil"/>
    <s v="drum auto forestier"/>
  </r>
  <r>
    <x v="865"/>
    <s v="8.04.04"/>
    <m/>
    <m/>
    <s v="DAF POIC FILD"/>
    <s v="conform amenajamentelor silvice"/>
    <s v="SĂLAJ"/>
    <s v="-"/>
    <s v="Tara: România; Judet: SĂLAJ; -;   -; Nr: -;"/>
    <n v="1974"/>
    <n v="20640"/>
    <n v="31"/>
    <s v="in administrare"/>
    <s v="HG 982/1998;;OUG.1 din 04/01/2017;OUG.68 din 06/11/2019"/>
    <s v="imobil"/>
    <s v="drum auto forestier"/>
  </r>
  <r>
    <x v="866"/>
    <s v="8.04.04"/>
    <m/>
    <m/>
    <s v="DAF VALEA VARULUI HALMASD"/>
    <s v="conform amenajamentelor silvice"/>
    <s v="SĂLAJ"/>
    <s v="-"/>
    <s v="Tara: România; Judet: SĂLAJ; -;   -; Nr: -;"/>
    <n v="1984"/>
    <n v="15117"/>
    <n v="31"/>
    <s v="in administrare"/>
    <s v="HG 982/1998;;OUG.1 din 04/01/2017;OUG.68 din 06/11/2019"/>
    <s v="imobil"/>
    <s v="drum auto forestier"/>
  </r>
  <r>
    <x v="867"/>
    <s v="8.04.04"/>
    <m/>
    <m/>
    <s v="DAF VALEA MARE PRELUNGIRE"/>
    <s v="conform amenajamentelor silvice"/>
    <s v="SĂLAJ"/>
    <s v="-"/>
    <s v="Tara: România; Judet: SĂLAJ; -;   -; Nr: -;"/>
    <n v="1983"/>
    <n v="61037"/>
    <n v="31"/>
    <s v="in administrare"/>
    <s v="HG 982/1998;HG 1344/2011;OUG.1 din 04/01/2017;OUG.68 din 06/11/2019"/>
    <s v="imobil"/>
    <s v="drum auto forestier"/>
  </r>
  <r>
    <x v="868"/>
    <s v="8.04.04"/>
    <m/>
    <m/>
    <s v="DAF LESPEZI"/>
    <s v="conform amenajamentelor silvice"/>
    <s v="SĂLAJ"/>
    <s v="-"/>
    <s v="Tara: România; Judet: SĂLAJ; -;   -; Nr: -;"/>
    <n v="1972"/>
    <n v="3994"/>
    <n v="31"/>
    <s v="in administrare"/>
    <s v="HG 982/1998;;OUG.1 din 04/01/2017;OUG.68 din 06/11/2019"/>
    <s v="imobil"/>
    <s v="drum auto forestier"/>
  </r>
  <r>
    <x v="869"/>
    <s v="8.04.04"/>
    <m/>
    <m/>
    <s v="DAF VALEA LESULUI"/>
    <s v="conform amenajamentelor silvice"/>
    <s v="SĂLAJ"/>
    <s v="-"/>
    <s v="Tara: România; Judet: SĂLAJ; -;   -; Nr: -;"/>
    <n v="1970"/>
    <n v="26895"/>
    <n v="31"/>
    <s v="in administrare"/>
    <s v="HG 982/1998;;OUG.1 din 04/01/2017;OUG.68 din 06/11/2019"/>
    <s v="imobil"/>
    <s v="drum auto forestier"/>
  </r>
  <r>
    <x v="870"/>
    <s v="8.04.04"/>
    <m/>
    <m/>
    <s v="DAF FINTINELE SARATA"/>
    <s v="conform amenajamentelor silvice"/>
    <s v="SĂLAJ"/>
    <s v="-"/>
    <s v="Tara: România; Judet: SĂLAJ; -;   -; Nr: -;"/>
    <n v="1982"/>
    <n v="21688"/>
    <n v="31"/>
    <s v="in administrare"/>
    <s v="HG 982/1998;;OUG.1 din 04/01/2017;HG.354/18.05.2017;OUG.68 din 06/11/2019"/>
    <s v="imobil"/>
    <s v="Lungime= Km;Suprafeţe= ha;CF= ;"/>
  </r>
  <r>
    <x v="871"/>
    <s v="8.04.04"/>
    <m/>
    <m/>
    <s v="DAF PIRIUL LUSOR"/>
    <s v="conform amenajamentelor silvice"/>
    <s v="SĂLAJ"/>
    <s v="-"/>
    <s v="Tara: România; Judet: SĂLAJ; -;   -; Nr: -;"/>
    <n v="1982"/>
    <n v="92841"/>
    <n v="31"/>
    <s v="in administrare"/>
    <s v="HG 982/1998;HG 1344/2011;OUG.1 din 04/01/2017;OUG.68 din 06/11/2019"/>
    <s v="imobil"/>
    <s v="drum auto forestier"/>
  </r>
  <r>
    <x v="872"/>
    <s v="8.04.04"/>
    <m/>
    <m/>
    <s v="DAF PETRICELELE PRELUNGIRE 2.4 K"/>
    <s v="conform amenajamentelor silvice"/>
    <s v="SĂLAJ"/>
    <s v="-"/>
    <s v="Tara: România; Judet: SĂLAJ; -;   -; Nr: -;"/>
    <n v="1984"/>
    <n v="54492"/>
    <n v="31"/>
    <s v="in administrare"/>
    <s v="HG 982/1998;;OUG.1 din 04/01/2017;OUG.68 din 06/11/2019"/>
    <s v="imobil"/>
    <s v="drum auto forestier"/>
  </r>
  <r>
    <x v="873"/>
    <s v="8.04.04"/>
    <m/>
    <m/>
    <s v="DAF STIRVINA"/>
    <s v="conform amenajamentelor silvice"/>
    <s v="SĂLAJ"/>
    <s v="-"/>
    <s v="Tara: România; Judet: SĂLAJ; -;   -; Nr: -;"/>
    <n v="1975"/>
    <n v="60744"/>
    <n v="31"/>
    <s v="in administrare"/>
    <s v="HG 982/1998;HG 1344/2011;OUG.1 din 04/01/2017;OUG.68 din 06/11/2019"/>
    <s v="imobil"/>
    <s v="drum auto forestier"/>
  </r>
  <r>
    <x v="874"/>
    <s v="8.01.03"/>
    <m/>
    <m/>
    <s v="D.A.F OCOLISEL KM 4,5"/>
    <s v="conform amenajamentelor silvice"/>
    <s v="CLUJ"/>
    <s v="-"/>
    <s v="Tara: România; Judet: CLUJ; -;   -; Nr: -;"/>
    <n v="1975"/>
    <n v="12131"/>
    <n v="12"/>
    <s v="in administrare"/>
    <s v="HG 982/1998;; HG 478/ 24-IUN-15;HG.478/24-IUN-15;OUG.1 din 04/01/2017;HG.354/18.05.2017;OUG.68 din 06/11/2019"/>
    <s v="imobil"/>
    <s v="= ;"/>
  </r>
  <r>
    <x v="875"/>
    <s v="8.01.03"/>
    <m/>
    <m/>
    <s v="DAF CORMENIS 0.9 KM"/>
    <s v="conform amenajamentelor silvice"/>
    <s v="SĂLAJ"/>
    <s v="-"/>
    <s v="Tara: România; Judet: SĂLAJ; -;   -; Nr: -;"/>
    <n v="1971"/>
    <n v="10288"/>
    <n v="31"/>
    <s v="in administrare"/>
    <s v="HG 982/1998;HG 1344/2011;OUG.1 din 04/01/2017;OUG.68 din 06/11/2019"/>
    <s v="imobil"/>
    <s v="drum auto forestier"/>
  </r>
  <r>
    <x v="876"/>
    <s v="8.30._"/>
    <m/>
    <m/>
    <s v="BARAJ MERA"/>
    <s v="conform amenajamentelor silvice"/>
    <s v="CLUJ"/>
    <s v="-"/>
    <s v="Tara: România; Judet: CLUJ; -;   -; Nr: -;"/>
    <n v="1958"/>
    <n v="12"/>
    <n v="12"/>
    <s v="in administrare"/>
    <s v="HG 982/1998;;OUG.1 din 04/01/2017;OUG.68 din 06/11/2019"/>
    <s v="imobil"/>
    <s v="lucrari de corectarea torentilor"/>
  </r>
  <r>
    <x v="877"/>
    <s v="8.30._"/>
    <m/>
    <m/>
    <s v="BARAJ MERA"/>
    <s v="conform amenajamentelor silvice"/>
    <s v="CLUJ"/>
    <s v="-"/>
    <s v="Tara: România; Judet: CLUJ; -;   -; Nr: -;"/>
    <n v="1958"/>
    <n v="12"/>
    <n v="12"/>
    <s v="in administrare"/>
    <s v="HG 982/1998;;OUG.1 din 04/01/2017;OUG.68 din 06/11/2019"/>
    <s v="imobil"/>
    <s v="lucrari de corectarea torentilor"/>
  </r>
  <r>
    <x v="878"/>
    <s v="8.30._"/>
    <m/>
    <m/>
    <s v="BARAJ MERA"/>
    <s v="conform amenajamentelor silvice"/>
    <s v="CLUJ"/>
    <s v="-"/>
    <s v="Tara: România; Judet: CLUJ; -;   -; Nr: -;"/>
    <n v="1958"/>
    <n v="14"/>
    <n v="12"/>
    <s v="in administrare"/>
    <s v="HG 982/1998;;OUG.1 din 04/01/2017;OUG.68 din 06/11/2019"/>
    <s v="imobil"/>
    <s v="lucrari de corectarea torentilor"/>
  </r>
  <r>
    <x v="879"/>
    <s v="8.30._"/>
    <m/>
    <m/>
    <s v="BARAJ MERA"/>
    <s v="conform amenajamentelor silvice"/>
    <s v="CLUJ"/>
    <s v="-"/>
    <s v="Tara: România; Judet: CLUJ; -;   -; Nr: -;"/>
    <n v="1958"/>
    <n v="15"/>
    <n v="12"/>
    <s v="in administrare"/>
    <s v="HG 982/1998;;OUG.1 din 04/01/2017;OUG.68 din 06/11/2019"/>
    <s v="imobil"/>
    <s v="lucrari de corectarea torentilor"/>
  </r>
  <r>
    <x v="880"/>
    <s v="8.30._"/>
    <m/>
    <m/>
    <s v="BARAJ MERA"/>
    <s v="conform amenajamentelor silvice"/>
    <s v="CLUJ"/>
    <s v="-"/>
    <s v="Tara: România; Judet: CLUJ; -;   -; Nr: -;"/>
    <n v="1958"/>
    <n v="15"/>
    <n v="12"/>
    <s v="in administrare"/>
    <s v="HG 982/1998;;OUG.1 din 04/01/2017;OUG.68 din 06/11/2019"/>
    <s v="imobil"/>
    <s v="lucrari de corectarea torentilor"/>
  </r>
  <r>
    <x v="881"/>
    <s v="8.30._"/>
    <m/>
    <m/>
    <s v="BARAJ MERA"/>
    <s v="conform amenajamentelor silvice"/>
    <s v="CLUJ"/>
    <s v="-"/>
    <s v="Tara: România; Judet: CLUJ; -;   -; Nr: -;"/>
    <n v="1958"/>
    <n v="5"/>
    <n v="12"/>
    <s v="in administrare"/>
    <s v="HG 982/1998;;OUG.1 din 04/01/2017;OUG.68 din 06/11/2019"/>
    <s v="imobil"/>
    <s v="lucrari de corectarea torentilor"/>
  </r>
  <r>
    <x v="882"/>
    <s v="8.30._"/>
    <m/>
    <m/>
    <s v="BARAJ MERA"/>
    <s v="conform amenajamentelor silvice"/>
    <s v="CLUJ"/>
    <s v="-"/>
    <s v="Tara: România; Judet: CLUJ; -;   -; Nr: -;"/>
    <n v="1958"/>
    <n v="11"/>
    <n v="12"/>
    <s v="in administrare"/>
    <s v="HG 982/1998;;OUG.1 din 04/01/2017;OUG.68 din 06/11/2019"/>
    <s v="imobil"/>
    <s v="lucrari de corectarea torentilor"/>
  </r>
  <r>
    <x v="883"/>
    <s v="8.30._"/>
    <m/>
    <m/>
    <s v="BARAJ MERA"/>
    <s v="conform amenajamentelor silvice"/>
    <s v="CLUJ"/>
    <s v="-"/>
    <s v="Tara: România; Judet: CLUJ; -;   -; Nr: -;"/>
    <n v="1958"/>
    <n v="8"/>
    <n v="12"/>
    <s v="in administrare"/>
    <s v="HG 982/1998;;OUG.1 din 04/01/2017;OUG.68 din 06/11/2019"/>
    <s v="imobil"/>
    <s v="lucrari de corectarea torentilor"/>
  </r>
  <r>
    <x v="884"/>
    <s v="8.30._"/>
    <m/>
    <m/>
    <s v="BARAJ MERA"/>
    <s v="conform amenajamentelor silvice"/>
    <s v="CLUJ"/>
    <s v="-"/>
    <s v="Tara: România; Judet: CLUJ; -;   -; Nr: -;"/>
    <n v="1958"/>
    <n v="8"/>
    <n v="12"/>
    <s v="in administrare"/>
    <s v="HG 982/1998;;OUG.1 din 04/01/2017;OUG.68 din 06/11/2019"/>
    <s v="imobil"/>
    <s v="lucrari de corectarea torentilor"/>
  </r>
  <r>
    <x v="885"/>
    <s v="8.30._"/>
    <m/>
    <m/>
    <s v="BARAJ MERA"/>
    <s v="conform amenajamentelor silvice"/>
    <s v="CLUJ"/>
    <s v="-"/>
    <s v="Tara: România; Judet: CLUJ; -;   -; Nr: -;"/>
    <n v="1958"/>
    <n v="3"/>
    <n v="12"/>
    <s v="in administrare"/>
    <s v="HG 982/1998;;OUG.1 din 04/01/2017;OUG.68 din 06/11/2019"/>
    <s v="imobil"/>
    <s v="lucrari de corectarea torentilor"/>
  </r>
  <r>
    <x v="886"/>
    <s v="8.30.01"/>
    <m/>
    <m/>
    <s v="CASCADA DEJANI"/>
    <s v="conform amenajamentelor silvice"/>
    <s v="BRAŞOV"/>
    <s v="-"/>
    <s v="Tara: România; Judet: BRAŞOV; -;   -; Nr: -;"/>
    <n v="1981"/>
    <n v="181"/>
    <n v="8"/>
    <s v="in administrare"/>
    <s v="HG 982/1998;;OUG.1 din 04/01/2017;HG.354/18.05.2017;OUG.68 din 06/11/2019;HG.846/08.10.2020"/>
    <s v="imobil"/>
    <s v="Lungime albie corectată/consolidată=0,1 km;"/>
  </r>
  <r>
    <x v="887"/>
    <s v="8.30.01"/>
    <m/>
    <m/>
    <s v="CASCADE PRAG BETON DEJANI"/>
    <s v="conform amenajamentelor silvice"/>
    <s v="BRAŞOV"/>
    <s v="-"/>
    <s v="Tara: România; Judet: BRAŞOV; -;   -; Nr: -;"/>
    <n v="1981"/>
    <n v="66"/>
    <n v="8"/>
    <s v="in administrare"/>
    <s v="HG 982/1998;;OUG.1 din 04/01/2017;HG.354/18.05.2017;OUG.68 din 06/11/2019;HG.846/08.10.2020"/>
    <s v="imobil"/>
    <s v="Lungime albie corectată/consolidată=0,07 km;"/>
  </r>
  <r>
    <x v="888"/>
    <s v="8.30.01"/>
    <m/>
    <m/>
    <s v="CASACADE PRAG BETON DEJANI"/>
    <s v="conform amenajamentelor silvice"/>
    <s v="BRAŞOV"/>
    <s v="-"/>
    <s v="Tara: România; Judet: BRAŞOV; -;   -; Nr: -;"/>
    <n v="1981"/>
    <n v="75"/>
    <n v="8"/>
    <s v="in administrare"/>
    <s v="HG 982/1998;;OUG.1 din 04/01/2017;HG.354/18.05.2017;OUG.68 din 06/11/2019;HG.846/08.10.2020"/>
    <s v="imobil"/>
    <s v="Lungime albie corectată/consolidată=0,08 km;"/>
  </r>
  <r>
    <x v="889"/>
    <s v="8.30.01"/>
    <m/>
    <m/>
    <s v="CASCADE PRAG BETON DEJANI"/>
    <s v="conform amenajamentelor silvice"/>
    <s v="BRAŞOV"/>
    <s v="-"/>
    <s v="Tara: România; Judet: BRAŞOV; -;   -; Nr: -;"/>
    <n v="1981"/>
    <n v="79"/>
    <n v="8"/>
    <s v="in administrare"/>
    <s v="HG 982/1998;;OUG.1 din 04/01/2017;HG.354/18.05.2017;OUG.68 din 06/11/2019;HG.846/08.10.2020"/>
    <s v="imobil"/>
    <s v="Lungime albie corectată/consolidată=0,08 km;"/>
  </r>
  <r>
    <x v="890"/>
    <s v="8.04.04"/>
    <m/>
    <m/>
    <s v="DRUM FORESTIER COPACEL"/>
    <s v="conform amenajamentelor silvice"/>
    <s v="BRAŞOV"/>
    <s v="-"/>
    <s v="Tara: România; Judet: BRAŞOV; -;   -; Nr: -;"/>
    <n v="1"/>
    <n v="4135"/>
    <n v="8"/>
    <s v="in administrare"/>
    <s v="HG 982/1998;;OUG.1 din 04/01/2017;OUG.68 din 06/11/2019"/>
    <s v="imobil"/>
    <s v="drum auto forestier"/>
  </r>
  <r>
    <x v="891"/>
    <s v="8.04.04"/>
    <m/>
    <m/>
    <s v="DRUM FORESTIER COPACEL"/>
    <s v="conform amenajamentelor silvice"/>
    <s v="BRAŞOV"/>
    <s v="-"/>
    <s v="Tara: România; Judet: BRAŞOV; -;   -; Nr: -;"/>
    <n v="1986"/>
    <n v="8635"/>
    <n v="8"/>
    <s v="in administrare"/>
    <s v="HG 982/1998;;OUG.1 din 04/01/2017;OUG.68 din 06/11/2019"/>
    <s v="imobil"/>
    <s v="drum auto forestier"/>
  </r>
  <r>
    <x v="892"/>
    <s v="8.04.04"/>
    <m/>
    <m/>
    <s v="DRUM FORESTIER LUPSA"/>
    <s v="conform amenajamentelor silvice"/>
    <s v="BRAŞOV"/>
    <s v="-"/>
    <s v="Tara: România; Judet: BRAŞOV; -;   -; Nr: -;"/>
    <n v="1996"/>
    <n v="157890"/>
    <n v="8"/>
    <s v="in administrare"/>
    <s v="HG 982/1998;;OUG.1 din 04/01/2017;OUG.68 din 06/11/2019"/>
    <s v="imobil"/>
    <s v="drum auto forestier"/>
  </r>
  <r>
    <x v="893"/>
    <s v="8.04.04"/>
    <m/>
    <m/>
    <s v="DRUM FORESTIER CUCIULATA"/>
    <s v="conform amenajamentelor silvice"/>
    <s v="BRAŞOV"/>
    <s v="-"/>
    <s v="Tara: România; Judet: BRAŞOV; -;   -; Nr: -;"/>
    <n v="1963"/>
    <n v="23028"/>
    <n v="8"/>
    <s v="in administrare"/>
    <s v="HG 982/1998;;OUG.1 din 04/01/2017;OUG.68 din 06/11/2019"/>
    <s v="imobil"/>
    <s v="drum auto forestier"/>
  </r>
  <r>
    <x v="894"/>
    <s v="8.04.04"/>
    <m/>
    <m/>
    <s v="DRUM FORESTIER LARGUTA"/>
    <s v="conform amenajamentelor silvice"/>
    <s v="BRAŞOV"/>
    <s v="-"/>
    <s v="Tara: România; Judet: BRAŞOV; -;   -; Nr: -;"/>
    <n v="1985"/>
    <n v="5240"/>
    <n v="8"/>
    <s v="in administrare"/>
    <s v="HG 982/1998;;OUG.1 din 04/01/2017;OUG.68 din 06/11/2019"/>
    <s v="imobil"/>
    <s v="drum auto forestier"/>
  </r>
  <r>
    <x v="895"/>
    <s v="8.04.04"/>
    <m/>
    <m/>
    <s v="DRUM FORESTIER STRAMBSOARA PR."/>
    <s v="conform amenajamentelor silvice"/>
    <s v="BRAŞOV"/>
    <s v="-"/>
    <s v="Tara: România; Judet: BRAŞOV; -;   -; Nr: -;"/>
    <n v="1972"/>
    <n v="31830"/>
    <n v="8"/>
    <s v="in administrare"/>
    <s v="HG 982/1998;;OUG.1 din 04/01/2017;OUG.68 din 06/11/2019"/>
    <s v="imobil"/>
    <s v="drum auto forestier"/>
  </r>
  <r>
    <x v="896"/>
    <s v="8.04.04"/>
    <m/>
    <m/>
    <s v="DRUM FORESTIER VALEA MARE"/>
    <s v="conform amenajamentelor silvice"/>
    <s v="BRAŞOV"/>
    <s v="-"/>
    <s v="Tara: România; Judet: BRAŞOV; -;   -; Nr: -;"/>
    <n v="1961"/>
    <n v="6892"/>
    <n v="8"/>
    <s v="in administrare"/>
    <s v="HG 982/1998;;OUG.1 din 04/01/2017;OUG.68 din 06/11/2019"/>
    <s v="imobil"/>
    <s v="drum auto forestier"/>
  </r>
  <r>
    <x v="897"/>
    <s v="8.04.04"/>
    <m/>
    <m/>
    <s v="DRUM FORESTIER TEIS I"/>
    <s v="conform amenajamentelor silvice"/>
    <s v="BRAŞOV"/>
    <s v="-"/>
    <s v="Tara: România; Judet: BRAŞOV; -;   -; Nr: -;"/>
    <n v="1981"/>
    <n v="34860"/>
    <n v="8"/>
    <s v="in administrare"/>
    <s v="HG 982/1998;;OUG.1 din 04/01/2017;OUG.68 din 06/11/2019"/>
    <s v="imobil"/>
    <s v="drum auto forestier"/>
  </r>
  <r>
    <x v="898"/>
    <s v="8.04.04"/>
    <m/>
    <m/>
    <s v="DRUM FORESTIER  STANII"/>
    <s v="conform amenajamentelor silvice"/>
    <s v="BRAŞOV"/>
    <s v="-"/>
    <s v="Tara: România; Judet: BRAŞOV; -;   -; Nr: -;"/>
    <n v="1992"/>
    <n v="100376"/>
    <n v="8"/>
    <s v="in administrare"/>
    <s v="HG 982/1998;;OUG.1 din 04/01/2017;OUG.68 din 06/11/2019"/>
    <s v="imobil"/>
    <s v="drum auto forestier"/>
  </r>
  <r>
    <x v="899"/>
    <s v="8.04.04"/>
    <m/>
    <m/>
    <s v="DRUM FORESTIER VALEA BREBINA"/>
    <s v="conform amenajamentelor silvice"/>
    <s v="BRAŞOV"/>
    <s v="-"/>
    <s v="Tara: România; Judet: BRAŞOV; -;   -; Nr: -;"/>
    <n v="1974"/>
    <n v="42716"/>
    <n v="8"/>
    <s v="in administrare"/>
    <s v="HG 982/1998;;OUG.1 din 04/01/2017;OUG.68 din 06/11/2019"/>
    <s v="imobil"/>
    <s v="drum auto forestier"/>
  </r>
  <r>
    <x v="900"/>
    <s v="8.04.04"/>
    <m/>
    <m/>
    <s v="DRUM FORESTIER VENECIOARA"/>
    <s v="conform amenajamentelor silvice"/>
    <s v="BRAŞOV"/>
    <s v="-"/>
    <s v="Tara: România; Judet: BRAŞOV; -;   -; Nr: -;"/>
    <n v="1971"/>
    <n v="15020"/>
    <n v="8"/>
    <s v="in administrare"/>
    <s v="HG 982/1998;;OUG.1 din 04/01/2017;OUG.68 din 06/11/2019"/>
    <s v="imobil"/>
    <s v="drum auto forestier"/>
  </r>
  <r>
    <x v="901"/>
    <s v="8.04.04"/>
    <m/>
    <m/>
    <s v="DRUM FORESTIER BARSA LUI BUCUR II"/>
    <s v="conform amenajamentelor silvice"/>
    <s v="BRAŞOV"/>
    <s v="-"/>
    <s v="Tara: România; Judet: BRAŞOV; -;   -; Nr: -;"/>
    <n v="1972"/>
    <n v="34659"/>
    <n v="8"/>
    <s v="in administrare"/>
    <s v="HG 982/1998;;OUG.1 din 04/01/2017;OUG.68 din 06/11/2019"/>
    <s v="imobil"/>
    <s v="drum auto forestier"/>
  </r>
  <r>
    <x v="902"/>
    <s v="8.04.04"/>
    <m/>
    <m/>
    <s v="DRUM FORESTIER BRUSTURET"/>
    <s v="conform amenajamentelor silvice"/>
    <s v="BRAŞOV"/>
    <s v="-"/>
    <s v="Tara: România; Judet: BRAŞOV; -;   -; Nr: -;"/>
    <n v="1975"/>
    <n v="4344"/>
    <n v="8"/>
    <s v="in administrare"/>
    <s v="HG 982/1998;;OUG.1 din 04/01/2017;HG.354/18.05.2017;OUG.68 din 06/11/2019"/>
    <s v="imobil"/>
    <s v="Lungime= Km;Suprafeţe= ha;CF= ;"/>
  </r>
  <r>
    <x v="903"/>
    <s v="8.04.04"/>
    <m/>
    <m/>
    <s v="DRUM FORESTIER CALDARII"/>
    <s v="conform amenajamentelor silvice"/>
    <s v="BRAŞOV"/>
    <s v="-"/>
    <s v="Tara: România; Judet: BRAŞOV; -;   -; Nr: -;"/>
    <n v="1983"/>
    <n v="20337"/>
    <n v="8"/>
    <s v="in administrare"/>
    <s v="HG 982/1998;HG 1344/2011;OUG.1 din 04/01/2017;OUG.68 din 06/11/2019"/>
    <s v="imobil"/>
    <s v="drum auto forestier"/>
  </r>
  <r>
    <x v="904"/>
    <s v="8.04.04"/>
    <m/>
    <m/>
    <s v="DRUM FORESTIER VALEA PIETREI"/>
    <s v="conform amenajamentelor silvice"/>
    <s v="BRAŞOV"/>
    <s v="-"/>
    <s v="Tara: România; Judet: BRAŞOV; -;   -; Nr: -;"/>
    <n v="1980"/>
    <n v="15737"/>
    <n v="8"/>
    <s v="in administrare"/>
    <s v="HG 982/1998;HG 1344/2011;OUG.1 din 04/01/2017;HG.354/18.05.2017;OUG.68 din 06/11/2019"/>
    <s v="imobil"/>
    <s v="Lungime= Km;Suprafeţe= ha;CF= ;"/>
  </r>
  <r>
    <x v="905"/>
    <s v="8.04.04"/>
    <m/>
    <m/>
    <s v="DRUM FORESTIER STRIMBA"/>
    <s v="conform amenajamentelor silvice"/>
    <s v="BRAŞOV"/>
    <s v="-"/>
    <s v="Tara: România; Judet: BRAŞOV; -;   -; Nr: -;"/>
    <n v="1966"/>
    <n v="17754"/>
    <n v="8"/>
    <s v="in administrare"/>
    <s v="HG 982/1998;HG 1344/2011;OUG.1 din 04/01/2017;OUG.68 din 06/11/2019"/>
    <s v="imobil"/>
    <s v="drum auto forestier"/>
  </r>
  <r>
    <x v="906"/>
    <s v="8.04.04"/>
    <m/>
    <m/>
    <s v="DRUM FORESTIER VALEA PIETRII"/>
    <s v="conform amenajamentelor silvice"/>
    <s v="BRAŞOV"/>
    <s v="-"/>
    <s v="Tara: România; Judet: BRAŞOV; -;   -; Nr: -;"/>
    <n v="1963"/>
    <n v="2588"/>
    <n v="8"/>
    <s v="in administrare"/>
    <s v="HG 982/1998;HG 1344/2011;OUG.1 din 04/01/2017;OUG.68 din 06/11/2019"/>
    <s v="imobil"/>
    <s v="drum auto forestier"/>
  </r>
  <r>
    <x v="907"/>
    <s v="8.04.04"/>
    <m/>
    <m/>
    <s v="DRUM FORESTIER TELIU VECHI"/>
    <s v="conform amenajamentelor silvice"/>
    <s v="BRAŞOV"/>
    <s v="-"/>
    <s v="Tara: România; Judet: BRAŞOV; -;   -; Nr: -;"/>
    <n v="1972"/>
    <n v="1242"/>
    <n v="8"/>
    <s v="in administrare"/>
    <s v="HG 982/1998;HG 1344/2011;OUG.1 din 04/01/2017;HG.354/18.05.2017;OUG.68 din 06/11/2019"/>
    <s v="imobil"/>
    <s v="Lungime= Km;Suprafeţe= ha;CF= ;"/>
  </r>
  <r>
    <x v="908"/>
    <s v="8.04.04"/>
    <m/>
    <m/>
    <s v="DRUM FORESTIER JOITA"/>
    <s v="conform amenajamentelor silvice"/>
    <s v="BRAŞOV"/>
    <s v="-"/>
    <s v="Tara: România; Judet: BRAŞOV; -;   -; Nr: -;"/>
    <n v="1971"/>
    <n v="6770"/>
    <n v="8"/>
    <s v="in administrare"/>
    <s v="HG 982/1998;;OUG.1 din 04/01/2017;OUG.68 din 06/11/2019"/>
    <s v="imobil"/>
    <s v="drum auto forestier"/>
  </r>
  <r>
    <x v="909"/>
    <s v="8.04.04"/>
    <m/>
    <m/>
    <s v="DRUM FORESTIER VLADIT"/>
    <s v="conform amenajamentelor silvice"/>
    <s v="BRAŞOV"/>
    <s v="-"/>
    <s v="Tara: România; Judet: BRAŞOV; -;   -; Nr: -;"/>
    <n v="1969"/>
    <n v="8421"/>
    <n v="8"/>
    <s v="in administrare"/>
    <s v="HG 982/1998;;OUG.1 din 04/01/2017;OUG.68 din 06/11/2019"/>
    <s v="imobil"/>
    <s v="drum auto forestier"/>
  </r>
  <r>
    <x v="910"/>
    <s v="8.04.04"/>
    <m/>
    <m/>
    <s v="DRUM FORESTIER VALEA POPILOR NOUA"/>
    <s v="conform amenajamentelor silvice"/>
    <s v="BRAŞOV"/>
    <s v="-"/>
    <s v="Tara: România; Judet: BRAŞOV; -;   -; Nr: -;"/>
    <n v="1972"/>
    <n v="12009"/>
    <n v="8"/>
    <s v="in administrare"/>
    <s v="HG 982/1998;;OUG.1 din 04/01/2017;OUG.68 din 06/11/2019"/>
    <s v="imobil"/>
    <s v="drum auto forestier"/>
  </r>
  <r>
    <x v="911"/>
    <s v="8.04.04"/>
    <m/>
    <m/>
    <s v="DRUM FORESTIER VALEA HOLBAVULUI"/>
    <s v="conform amenajamentelor silvice"/>
    <s v="BRAŞOV"/>
    <s v="-"/>
    <s v="Tara: România; Judet: BRAŞOV; -;   -; Nr: -;"/>
    <n v="1971"/>
    <n v="11672"/>
    <n v="8"/>
    <s v="in administrare"/>
    <s v="HG 982/1998;;OUG.1 din 04/01/2017;OUG.68 din 06/11/2019"/>
    <s v="imobil"/>
    <s v="drum auto forestier"/>
  </r>
  <r>
    <x v="912"/>
    <s v="8.04.04"/>
    <m/>
    <m/>
    <s v="DRUM FORESTIER VALEA LUPULUI"/>
    <s v="conform amenajamentelor silvice"/>
    <s v="BRAŞOV"/>
    <s v="-"/>
    <s v="Tara: România; Judet: BRAŞOV; -;   -; Nr: -;"/>
    <n v="1980"/>
    <n v="12167"/>
    <n v="8"/>
    <s v="in administrare"/>
    <s v="HG 982/1998;;OUG.1 din 04/01/2017;OUG.68 din 06/11/2019"/>
    <s v="imobil"/>
    <s v="drum auto forestier"/>
  </r>
  <r>
    <x v="913"/>
    <s v="8.04.04"/>
    <m/>
    <m/>
    <s v="DRUM FORESTIER PIRIUL LUPULUI II"/>
    <s v="conform amenajamentelor silvice"/>
    <s v="BRAŞOV"/>
    <s v="-"/>
    <s v="Tara: România; Judet: BRAŞOV; -;   -; Nr: -;"/>
    <n v="1985"/>
    <n v="22727"/>
    <n v="8"/>
    <s v="in administrare"/>
    <s v="HG 982/1998;;OUG.1 din 04/01/2017;OUG.68 din 06/11/2019"/>
    <s v="imobil"/>
    <s v="drum auto forestier"/>
  </r>
  <r>
    <x v="914"/>
    <s v="8.04.04"/>
    <m/>
    <m/>
    <s v="DRUM FORESTIER GRADISTEA"/>
    <s v="conform amenajamentelor silvice"/>
    <s v="BRAŞOV"/>
    <s v="-"/>
    <s v="Tara: România; Judet: BRAŞOV; -;   -; Nr: -;"/>
    <n v="1981"/>
    <n v="14647"/>
    <n v="8"/>
    <s v="in administrare"/>
    <s v="HG 982/1998;;OUG.1 din 04/01/2017;HG.354/18.05.2017;OUG.68 din 06/11/2019"/>
    <s v="imobil"/>
    <s v="Lungime= Km;Suprafeţe= ha;CF= ;"/>
  </r>
  <r>
    <x v="915"/>
    <s v="8.04.04"/>
    <m/>
    <m/>
    <s v="DRUM FORESTIER MALAIESTI"/>
    <s v="conform amenajamentelor silvice"/>
    <s v="BRAŞOV"/>
    <s v="-"/>
    <s v="Tara: România; Judet: BRAŞOV; -;   -; Nr: -;"/>
    <n v="1982"/>
    <n v="22517"/>
    <n v="8"/>
    <s v="in administrare"/>
    <s v="HG 982/1998;;OUG.1 din 04/01/2017;OUG.68 din 06/11/2019"/>
    <s v="imobil"/>
    <s v="drum auto forestier"/>
  </r>
  <r>
    <x v="916"/>
    <s v="8.04.04"/>
    <m/>
    <m/>
    <s v="DRUM FORESTIER PIRIUL RECE"/>
    <s v="conform amenajamentelor silvice"/>
    <s v="BRAŞOV"/>
    <s v="-"/>
    <s v="Tara: România; Judet: BRAŞOV; -;   -; Nr: -;"/>
    <n v="1992"/>
    <n v="712268"/>
    <n v="8"/>
    <s v="in administrare"/>
    <s v="HG 982/1998;;OUG.1 din 04/01/2017;OUG.68 din 06/11/2019"/>
    <s v="imobil"/>
    <s v="drum auto forestier"/>
  </r>
  <r>
    <x v="917"/>
    <s v="8.04.04"/>
    <m/>
    <m/>
    <s v="DRUM FORESTIER PROVITA I"/>
    <s v="conform amenajamentelor silvice"/>
    <s v="BRAŞOV"/>
    <s v="-"/>
    <s v="Tara: România; Judet: BRAŞOV; -;   -; Nr: -;"/>
    <n v="1964"/>
    <n v="18852"/>
    <n v="8"/>
    <s v="in administrare"/>
    <s v="HG 982/1998;;OUG.1 din 04/01/2017;OUG.68 din 06/11/2019"/>
    <s v="imobil"/>
    <s v="drum auto forestier"/>
  </r>
  <r>
    <x v="918"/>
    <s v="8.04.04"/>
    <m/>
    <m/>
    <s v="DRUM FORESTIER ZMEU"/>
    <s v="conform amenajamentelor silvice"/>
    <s v="BRAŞOV"/>
    <s v="-"/>
    <s v="Tara: România; Judet: BRAŞOV; -;   -; Nr: -;"/>
    <n v="1978"/>
    <n v="14385"/>
    <n v="8"/>
    <s v="in administrare"/>
    <s v="HG 982/1998;;OUG.1 din 04/01/2017;OUG.68 din 06/11/2019"/>
    <s v="imobil"/>
    <s v="drum auto forestier"/>
  </r>
  <r>
    <x v="919"/>
    <s v="8.04.04"/>
    <m/>
    <m/>
    <s v="DRUM FORESTIER IZVORUL CALD"/>
    <s v="conform amenajamentelor silvice"/>
    <s v="BRAŞOV"/>
    <s v="-"/>
    <s v="Tara: România; Judet: BRAŞOV; -;   -; Nr: -;"/>
    <n v="1984"/>
    <n v="6933"/>
    <n v="8"/>
    <s v="in administrare"/>
    <s v="HG 982/1998;;OUG.1 din 04/01/2017;OUG.68 din 06/11/2019"/>
    <s v="imobil"/>
    <s v="drum auto forestier"/>
  </r>
  <r>
    <x v="920"/>
    <s v="8.04.04"/>
    <m/>
    <m/>
    <s v="DRUM FORESTIER MESTEACAN 1"/>
    <s v="conform amenajamentelor silvice"/>
    <s v="BRAŞOV"/>
    <s v="-"/>
    <s v="Tara: România; Judet: BRAŞOV; -;   -; Nr: -;"/>
    <n v="1977"/>
    <n v="12629"/>
    <n v="8"/>
    <s v="in administrare"/>
    <s v="HG 982/1998;;OUG.1 din 04/01/2017;OUG.68 din 06/11/2019"/>
    <s v="imobil"/>
    <s v="drum auto forestier"/>
  </r>
  <r>
    <x v="921"/>
    <s v="8.04.04"/>
    <m/>
    <m/>
    <s v="DRUM FORESTIER CINCU TEIS"/>
    <s v="conform amenajamentelor silvice"/>
    <s v="BRAŞOV"/>
    <s v="-"/>
    <s v="Tara: România; Judet: BRAŞOV; -;   -; Nr: -;"/>
    <n v="1965"/>
    <n v="8894"/>
    <n v="8"/>
    <s v="in administrare"/>
    <s v="HG 982/1998;;OUG.1 din 04/01/2017;OUG.68 din 06/11/2019"/>
    <s v="imobil"/>
    <s v="drum auto forestier"/>
  </r>
  <r>
    <x v="922"/>
    <s v="8.04.04"/>
    <m/>
    <m/>
    <s v="DRUM FORESTIER RACOTIAS"/>
    <s v="conform amenajamentelor silvice"/>
    <s v="BRAŞOV"/>
    <s v="-"/>
    <s v="Tara: România; Judet: BRAŞOV; -;   -; Nr: -;"/>
    <n v="1964"/>
    <n v="5905"/>
    <n v="8"/>
    <s v="in administrare"/>
    <s v="HG 982/1998;;OUG.1 din 04/01/2017;OUG.68 din 06/11/2019"/>
    <s v="imobil"/>
    <s v="drum auto forestier"/>
  </r>
  <r>
    <x v="923"/>
    <s v="8.04.04"/>
    <m/>
    <m/>
    <s v="DRUM FORESTIER CATUNASU"/>
    <s v="conform amenajamentelor silvice"/>
    <s v="BRAŞOV"/>
    <s v="-"/>
    <s v="Tara: România; Judet: BRAŞOV; -;   -; Nr: -;"/>
    <n v="1976"/>
    <n v="5866"/>
    <n v="8"/>
    <s v="in administrare"/>
    <s v="HG 982/1998;;OUG.1 din 04/01/2017;OUG.68 din 06/11/2019"/>
    <s v="imobil"/>
    <s v="drum auto forestier"/>
  </r>
  <r>
    <x v="924"/>
    <s v="8.04.04"/>
    <m/>
    <m/>
    <s v="DRUM FORESTIER SIDERIAS CIOANCA"/>
    <s v="conform amenajamentelor silvice"/>
    <s v="BRAŞOV"/>
    <s v="-"/>
    <s v="Tara: România; Judet: BRAŞOV; -;   -; Nr: -;"/>
    <n v="1962"/>
    <n v="2452"/>
    <n v="8"/>
    <s v="in administrare"/>
    <s v="HG 982/1998;;OUG.1 din 04/01/2017;OUG.68 din 06/11/2019"/>
    <s v="imobil"/>
    <s v="drum auto forestier"/>
  </r>
  <r>
    <x v="925"/>
    <s v="8.04.04"/>
    <m/>
    <m/>
    <s v="DRUM FORESTIER FATA LUNGA"/>
    <s v="conform amenajamentelor silvice"/>
    <s v="BRAŞOV"/>
    <s v="-"/>
    <s v="Tara: România; Judet: BRAŞOV; -;   -; Nr: -;"/>
    <n v="1973"/>
    <n v="342"/>
    <n v="8"/>
    <s v="in administrare"/>
    <s v="HG 982/1998;;OUG.1 din 04/01/2017;HG.354/18.05.2017;OUG.68 din 06/11/2019"/>
    <s v="imobil"/>
    <s v="Lungime= Km;Suprafeţe= ha;CF= ;"/>
  </r>
  <r>
    <x v="926"/>
    <s v="8.04.04"/>
    <m/>
    <m/>
    <s v="DRUM FORESTIER PARAUL CATANEI"/>
    <s v="conform amenajamentelor silvice"/>
    <s v="BRAŞOV"/>
    <s v="-"/>
    <s v="Tara: România; Judet: BRAŞOV; -;   -; Nr: -;"/>
    <n v="1971"/>
    <n v="684"/>
    <n v="8"/>
    <s v="in administrare"/>
    <s v="HG 982/1998;;OUG.1 din 04/01/2017;OUG.68 din 06/11/2019"/>
    <s v="imobil"/>
    <s v="drum auto forestier"/>
  </r>
  <r>
    <x v="927"/>
    <s v="8.04.04"/>
    <m/>
    <m/>
    <s v="DRUM FORESTIER TULBUREA"/>
    <s v="conform amenajamentelor silvice"/>
    <s v="BRAŞOV"/>
    <s v="-"/>
    <s v="Tara: România; Judet: BRAŞOV; -;   -; Nr: -;"/>
    <n v="1975"/>
    <n v="15403"/>
    <n v="8"/>
    <s v="in administrare"/>
    <s v="HG 982/1998;;OUG.1 din 04/01/2017;OUG.68 din 06/11/2019"/>
    <s v="imobil"/>
    <s v="drum auto forestier"/>
  </r>
  <r>
    <x v="928"/>
    <s v="8.04.04"/>
    <m/>
    <m/>
    <s v="DRUM FORESTIER POPILNICA"/>
    <s v="conform amenajamentelor silvice"/>
    <s v="BRAŞOV"/>
    <s v="-"/>
    <s v="Tara: România; Judet: BRAŞOV; -;   -; Nr: -;"/>
    <n v="1965"/>
    <n v="21577"/>
    <n v="8"/>
    <s v="in administrare"/>
    <s v="HG 982/1998;;OUG.1 din 04/01/2017;OUG.68 din 06/11/2019"/>
    <s v="imobil"/>
    <s v="drum auto forestier"/>
  </r>
  <r>
    <x v="929"/>
    <s v="8.04.04"/>
    <m/>
    <m/>
    <s v="DRUM FORESTIER VALEA LORDULUI"/>
    <s v="conform amenajamentelor silvice"/>
    <s v="BRAŞOV"/>
    <s v="-"/>
    <s v="Tara: România; Judet: BRAŞOV; -;   -; Nr: -;"/>
    <n v="1969"/>
    <n v="1216"/>
    <n v="8"/>
    <s v="in administrare"/>
    <s v="HG 982/1998;;OUG.1 din 04/01/2017;OUG.68 din 06/11/2019"/>
    <s v="imobil"/>
    <s v="drum auto forestier"/>
  </r>
  <r>
    <x v="930"/>
    <s v="8.04.04"/>
    <m/>
    <m/>
    <s v="DR FOREST PARIUL CORBILOR I 1.0"/>
    <s v="conform amenajamentelor silvice"/>
    <s v="BRAŞOV"/>
    <s v="-"/>
    <s v="Tara: România; Judet: BRAŞOV; -;   -; Nr: -;"/>
    <n v="1983"/>
    <n v="7198"/>
    <n v="8"/>
    <s v="in administrare"/>
    <s v="HG 982/1998;;OUG.1 din 04/01/2017;OUG.68 din 06/11/2019"/>
    <s v="imobil"/>
    <s v="drum auto forestier"/>
  </r>
  <r>
    <x v="931"/>
    <s v="8.04.04"/>
    <m/>
    <m/>
    <s v="DRUM FORESTIER VALEA BAILOR STRAND"/>
    <s v="conform amenajamentelor silvice"/>
    <s v="BRAŞOV"/>
    <s v="-"/>
    <s v="Tara: România; Judet: BRAŞOV; -;   -; Nr: -;"/>
    <n v="1963"/>
    <n v="608"/>
    <n v="8"/>
    <s v="in administrare"/>
    <s v="HG 982/1998;;OUG.1 din 04/01/2017;OUG.68 din 06/11/2019"/>
    <s v="imobil"/>
    <s v="drum auto forestier"/>
  </r>
  <r>
    <x v="932"/>
    <s v="8.04.04"/>
    <m/>
    <m/>
    <s v="DR FOREST VL MAIERUSULUI 3.2 KM"/>
    <s v="conform amenajamentelor silvice"/>
    <s v="BRAŞOV"/>
    <s v="-"/>
    <s v="Tara: România; Judet: BRAŞOV; -;   -; Nr: -;"/>
    <n v="1955"/>
    <n v="10339"/>
    <n v="8"/>
    <s v="in administrare"/>
    <s v="HG 982/1998;;OUG.1 din 04/01/2017;OUG.68 din 06/11/2019"/>
    <s v="imobil"/>
    <s v="drum auto forestier"/>
  </r>
  <r>
    <x v="933"/>
    <s v="8.04.04"/>
    <m/>
    <m/>
    <s v="DR FOREST REMETEA 5.1 KM"/>
    <s v="conform amenajamentelor silvice"/>
    <s v="BRAŞOV"/>
    <s v="-"/>
    <s v="Tara: România; Judet: BRAŞOV; -;   -; Nr: -;"/>
    <n v="1968"/>
    <n v="21600"/>
    <n v="8"/>
    <s v="in administrare"/>
    <s v="HG 982/1998;;OUG.1 din 04/01/2017;OUG.68 din 06/11/2019"/>
    <s v="imobil"/>
    <s v="drum auto forestier"/>
  </r>
  <r>
    <x v="934"/>
    <s v="8.04.04"/>
    <m/>
    <m/>
    <s v="DR FOREST VALEA RACILOR"/>
    <s v="conform amenajamentelor silvice"/>
    <s v="BRAŞOV"/>
    <s v="-"/>
    <s v="Tara: România; Judet: BRAŞOV; -;   -; Nr: -;"/>
    <n v="1968"/>
    <n v="7276"/>
    <n v="8"/>
    <s v="in administrare"/>
    <s v="HG 982/1998;;OUG.1 din 04/01/2017;OUG.68 din 06/11/2019"/>
    <s v="imobil"/>
    <s v="drum auto forestier"/>
  </r>
  <r>
    <x v="935"/>
    <s v="8.04.04"/>
    <m/>
    <m/>
    <s v="DRUM FORESTIER P FRUMOS-PURCARU"/>
    <s v="conform amenajamentelor silvice"/>
    <s v="BRAŞOV"/>
    <s v="-"/>
    <s v="Tara: România; Judet: BRAŞOV; -;   -; Nr: -;"/>
    <n v="1982"/>
    <n v="1321"/>
    <n v="8"/>
    <s v="in administrare"/>
    <s v="HG 982/1998;;OUG.1 din 04/01/2017;HG.354/18.05.2017;OUG.68 din 06/11/2019"/>
    <s v="imobil"/>
    <s v="Lungime= Km;Suprafeţe= ha;CF= ;"/>
  </r>
  <r>
    <x v="936"/>
    <s v="8.04.04"/>
    <m/>
    <m/>
    <s v="DRUM FORESTIER TIGAI COMANA PREL"/>
    <s v="conform amenajamentelor silvice"/>
    <s v="BRAŞOV"/>
    <s v="-"/>
    <s v="Tara: România; Judet: BRAŞOV; -;   -; Nr: -;"/>
    <n v="1964"/>
    <n v="3848"/>
    <n v="8"/>
    <s v="in administrare"/>
    <s v="HG 982/1998;;OUG.1 din 04/01/2017;OUG.68 din 06/11/2019"/>
    <s v="imobil"/>
    <s v="drum auto forestier"/>
  </r>
  <r>
    <x v="937"/>
    <s v="8.04.04"/>
    <m/>
    <m/>
    <s v="DRUM FORESTIER VALEA LARGA 2.6 KM"/>
    <s v="conform amenajamentelor silvice"/>
    <s v="BRAŞOV"/>
    <s v="-"/>
    <s v="Tara: România; Judet: BRAŞOV; -;   -; Nr: -;"/>
    <n v="1985"/>
    <n v="320151"/>
    <n v="8"/>
    <s v="in administrare"/>
    <s v="HG 982/1998;;OUG.1 din 04/01/2017;OUG.68 din 06/11/2019"/>
    <s v="imobil"/>
    <s v="drum auto forestier"/>
  </r>
  <r>
    <x v="938"/>
    <s v="8.04.04"/>
    <m/>
    <m/>
    <s v="DR FOREST VALEA TRESTIEI"/>
    <s v="conform amenajamentelor silvice"/>
    <s v="BRAŞOV"/>
    <s v="-"/>
    <s v="Tara: România; Judet: BRAŞOV; -;   -; Nr: -;"/>
    <n v="1969"/>
    <n v="4662"/>
    <n v="8"/>
    <s v="in administrare"/>
    <s v="HG 982/1998;;OUG.1 din 04/01/2017;OUG.68 din 06/11/2019"/>
    <s v="imobil"/>
    <s v="drum auto forestier"/>
  </r>
  <r>
    <x v="939"/>
    <s v="8.30._"/>
    <m/>
    <m/>
    <s v="ZIMBRITA"/>
    <s v="conform amenajamentelor silvice"/>
    <s v="BISTRIŢA-NĂSĂUD"/>
    <s v="-"/>
    <s v="Tara: România; Judet: BISTRIŢA-NĂSĂUD; -;   -; Nr: -;"/>
    <n v="1981"/>
    <n v="583027"/>
    <n v="6"/>
    <s v="in administrare"/>
    <s v="HG 982/1998;;OUG.1 din 04/01/2017;HG.354/18.05.2017;OUG.68 din 06/11/2019"/>
    <s v="imobil"/>
    <s v="Denumire= ;"/>
  </r>
  <r>
    <x v="940"/>
    <s v="8.04.04"/>
    <m/>
    <m/>
    <s v="DRUM FORESTIER PLAIATI COMANA"/>
    <s v="conform amenajamentelor silvice"/>
    <s v="BRAŞOV"/>
    <s v="-"/>
    <s v="Tara: România; Judet: BRAŞOV; -;   -; Nr: -;"/>
    <n v="1966"/>
    <n v="2281"/>
    <n v="8"/>
    <s v="in administrare"/>
    <s v="HG 982/1998;;OUG.1 din 04/01/2017;OUG.68 din 06/11/2019"/>
    <s v="imobil"/>
    <s v="drum auto forestier"/>
  </r>
  <r>
    <x v="941"/>
    <s v="8.30._"/>
    <m/>
    <m/>
    <s v="LESCIOR -PRELUNGIRE"/>
    <s v="conform amenajamentelor silvice"/>
    <s v="BISTRIŢA-NĂSĂUD"/>
    <s v="-"/>
    <s v="Tara: România; Judet: BISTRIŢA-NĂSĂUD; -;   -; Nr: -;"/>
    <n v="1982"/>
    <n v="8109"/>
    <n v="6"/>
    <s v="in administrare"/>
    <s v="HG 982/1998;;OUG.1 din 04/01/2017;HG.354/18.05.2017;OUG.68 din 06/11/2019"/>
    <s v="imobil"/>
    <s v="Denumire= ;"/>
  </r>
  <r>
    <x v="942"/>
    <s v="8.30._"/>
    <m/>
    <m/>
    <s v="GALAN - ILIUTA"/>
    <s v="conform amenajamentelor silvice"/>
    <s v="BISTRIŢA-NĂSĂUD"/>
    <s v="-"/>
    <s v="Tara: România; Judet: BISTRIŢA-NĂSĂUD; -;   -; Nr: -;"/>
    <n v="1979"/>
    <n v="3395"/>
    <n v="6"/>
    <s v="in administrare"/>
    <s v="HG 982/1998;;OUG.1 din 04/01/2017;HG.354/18.05.2017;OUG.68 din 06/11/2019"/>
    <s v="imobil"/>
    <s v="Denumire= ;"/>
  </r>
  <r>
    <x v="943"/>
    <s v="8.30._"/>
    <m/>
    <m/>
    <s v="BLIDIREASA"/>
    <s v="conform amenajamentelor silvice"/>
    <s v="BISTRIŢA-NĂSĂUD"/>
    <s v="-"/>
    <s v="Tara: România; Judet: BISTRIŢA-NĂSĂUD; -;   -; Nr: -;"/>
    <n v="1967"/>
    <n v="1551"/>
    <n v="6"/>
    <s v="in administrare"/>
    <s v="HG 982/1998;;OUG.1 din 04/01/2017;HG.354/18.05.2017;OUG.68 din 06/11/2019"/>
    <s v="imobil"/>
    <s v="Denumire= ;"/>
  </r>
  <r>
    <x v="944"/>
    <s v="8.30._"/>
    <m/>
    <m/>
    <s v="SIMEGEA"/>
    <s v="conform amenajamentelor silvice"/>
    <s v="BISTRIŢA-NĂSĂUD"/>
    <s v="-"/>
    <s v="Tara: România; Judet: BISTRIŢA-NĂSĂUD; -;   -; Nr: -;"/>
    <n v="1983"/>
    <n v="11263"/>
    <n v="6"/>
    <s v="in administrare"/>
    <s v="HG 982/1998;;OUG.1 din 04/01/2017;HG.354/18.05.2017;OUG.68 din 06/11/2019"/>
    <s v="imobil"/>
    <s v="Denumire= ;"/>
  </r>
  <r>
    <x v="945"/>
    <s v="8.30._"/>
    <m/>
    <m/>
    <s v="IZVORUL NEGRU"/>
    <s v="conform amenajamentelor silvice"/>
    <s v="BISTRIŢA-NĂSĂUD"/>
    <s v="-"/>
    <s v="Tara: România; Judet: BISTRIŢA-NĂSĂUD; -;   -; Nr: -;"/>
    <n v="1968"/>
    <n v="1610"/>
    <n v="6"/>
    <s v="in administrare"/>
    <s v="HG 982/1998;;OUG.1 din 04/01/2017;HG.354/18.05.2017;OUG.68 din 06/11/2019"/>
    <s v="imobil"/>
    <s v="Denumire= ;"/>
  </r>
  <r>
    <x v="946"/>
    <s v="8.30._"/>
    <m/>
    <m/>
    <s v="COLBU IRINII"/>
    <s v="conform amenajamentelor silvice"/>
    <s v="BISTRIŢA-NĂSĂUD"/>
    <s v="-"/>
    <s v="Tara: România; Judet: BISTRIŢA-NĂSĂUD; -;   -; Nr: -;"/>
    <n v="1985"/>
    <n v="75013"/>
    <n v="6"/>
    <s v="in administrare"/>
    <s v="HG 982/1998;;OUG.1 din 04/01/2017;HG.354/18.05.2017;OUG.68 din 06/11/2019"/>
    <s v="imobil"/>
    <s v="Denumire= ;"/>
  </r>
  <r>
    <x v="947"/>
    <s v="8.30._"/>
    <m/>
    <m/>
    <s v="SOIMUL DE JOS"/>
    <s v="conform amenajamentelor silvice"/>
    <s v="BISTRIŢA-NĂSĂUD"/>
    <s v="-"/>
    <s v="Tara: România; Judet: BISTRIŢA-NĂSĂUD; -;   -; Nr: -;"/>
    <n v="1965"/>
    <n v="1204"/>
    <n v="6"/>
    <s v="in administrare"/>
    <s v="HG 982/1998;;OUG.1 din 04/01/2017;HG.354/18.05.2017;OUG.68 din 06/11/2019"/>
    <s v="imobil"/>
    <s v="Denumire= ;"/>
  </r>
  <r>
    <x v="948"/>
    <s v="8.30._"/>
    <m/>
    <m/>
    <s v="VALEA HANGANILOR"/>
    <s v="conform amenajamentelor silvice"/>
    <s v="BISTRIŢA-NĂSĂUD"/>
    <s v="-"/>
    <s v="Tara: România; Judet: BISTRIŢA-NĂSĂUD; -;   -; Nr: -;"/>
    <n v="1967"/>
    <n v="806"/>
    <n v="6"/>
    <s v="in administrare"/>
    <s v="HG 982/1998;;OUG.1 din 04/01/2017;HG.354/18.05.2017;OUG.68 din 06/11/2019"/>
    <s v="imobil"/>
    <s v="Denumire= ;"/>
  </r>
  <r>
    <x v="949"/>
    <s v="8.30._"/>
    <m/>
    <m/>
    <s v="VALEA MAGURII"/>
    <s v="conform amenajamentelor silvice"/>
    <s v="BISTRIŢA-NĂSĂUD"/>
    <s v="-"/>
    <s v="Tara: România; Judet: BISTRIŢA-NĂSĂUD; -;   -; Nr: -;"/>
    <n v="1983"/>
    <n v="42509"/>
    <n v="6"/>
    <s v="in administrare"/>
    <s v="HG 982/1998;;OUG.1 din 04/01/2017;HG.354/18.05.2017;OUG.68 din 06/11/2019"/>
    <s v="imobil"/>
    <s v="Denumire= ;"/>
  </r>
  <r>
    <x v="950"/>
    <s v="8.30._"/>
    <m/>
    <m/>
    <s v="VALEA GLODULUI"/>
    <s v="conform amenajamentelor silvice"/>
    <s v="BISTRIŢA-NĂSĂUD"/>
    <s v="-"/>
    <s v="Tara: România; Judet: BISTRIŢA-NĂSĂUD; -;   -; Nr: -;"/>
    <n v="1991"/>
    <n v="42386"/>
    <n v="6"/>
    <s v="in administrare"/>
    <s v="HG 982/1998;;OUG.1 din 04/01/2017;HG.354/18.05.2017;OUG.68 din 06/11/2019"/>
    <s v="imobil"/>
    <s v="Denumire= ;"/>
  </r>
  <r>
    <x v="951"/>
    <s v="8.30.01"/>
    <m/>
    <m/>
    <s v="CORECTARE TORENTI IZVORUL LUNG"/>
    <s v="conform amenajamentelor silvice"/>
    <s v="BISTRIŢA-NĂSĂUD"/>
    <s v="-"/>
    <s v="Tara: România; Judet: BISTRIŢA-NĂSĂUD; -;   -; Nr: -;"/>
    <n v="1991"/>
    <n v="6288"/>
    <n v="6"/>
    <s v="in administrare"/>
    <s v="HG 982/1998;;OUG.1 din 04/01/2017;HG.354/18.05.2017;OUG.68 din 06/11/2019;HG.846/08.10.2020"/>
    <s v="imobil"/>
    <s v="Lungime albie corectată/consolidată=0,5 km;"/>
  </r>
  <r>
    <x v="952"/>
    <s v="8.30.01"/>
    <m/>
    <m/>
    <s v="CORECTIE TORENTI TELCISOR"/>
    <s v="conform amenajamentelor silvice"/>
    <s v="BISTRIŢA-NĂSĂUD"/>
    <s v="-"/>
    <s v="Tara: România; Judet: BISTRIŢA-NĂSĂUD; -;   -; Nr: -;"/>
    <n v="1994"/>
    <n v="219320"/>
    <n v="6"/>
    <s v="in administrare"/>
    <s v="HG 982/1998;;OUG.1 din 04/01/2017;HG.354/18.05.2017;OUG.68 din 06/11/2019;HG.846/08.10.2020"/>
    <s v="imobil"/>
    <s v="Lungime albie corectată/consolidată=0,3 km;"/>
  </r>
  <r>
    <x v="953"/>
    <s v="8.30._"/>
    <m/>
    <m/>
    <s v="PODURI-ANIES"/>
    <s v="conform amenajamentelor silvice"/>
    <s v="BISTRIŢA-NĂSĂUD"/>
    <s v="-"/>
    <s v="Tara: România; Judet: BISTRIŢA-NĂSĂUD; -;   -; Nr: -;"/>
    <n v="1973"/>
    <n v="2394"/>
    <n v="6"/>
    <s v="in administrare"/>
    <s v="HG 982/1998;;OUG.1 din 04/01/2017;HG.354/18.05.2017;OUG.68 din 06/11/2019"/>
    <s v="imobil"/>
    <s v="Denumire= ;"/>
  </r>
  <r>
    <x v="954"/>
    <s v="8.30._"/>
    <m/>
    <m/>
    <s v="VALEA VINULUI"/>
    <s v="conform amenajamentelor silvice"/>
    <s v="BISTRIŢA-NĂSĂUD"/>
    <s v="-"/>
    <s v="Tara: România; Judet: BISTRIŢA-NĂSĂUD; -;   -; Nr: -;"/>
    <n v="1970"/>
    <n v="1691"/>
    <n v="6"/>
    <s v="in administrare"/>
    <s v="HG 982/1998;;OUG.1 din 04/01/2017;HG.354/18.05.2017;OUG.68 din 06/11/2019"/>
    <s v="imobil"/>
    <s v="Denumire= ;"/>
  </r>
  <r>
    <x v="955"/>
    <s v="8.04.04"/>
    <m/>
    <m/>
    <s v="PCTF VALEA BOULUI"/>
    <s v="conform amenajamentelor silvice"/>
    <s v="MARAMUREŞ"/>
    <s v="-"/>
    <s v="Tara: România; Judet: MARAMUREŞ; -;   -; Nr: -;"/>
    <n v="1948"/>
    <n v="50000"/>
    <n v="24"/>
    <s v="in administrare"/>
    <s v="HG 982/1998;;OUG.1 din 04/01/2017;OUG.68 din 06/11/2019"/>
    <s v="imobil"/>
    <s v="CAI FERATE FORESTIERE"/>
  </r>
  <r>
    <x v="956"/>
    <s v="8.04.04"/>
    <m/>
    <m/>
    <s v="PR ROSU"/>
    <s v="conform amenajamentelor silvice"/>
    <s v="MARAMUREŞ"/>
    <s v="-"/>
    <s v="Tara: România; Judet: MARAMUREŞ; -;   -; Nr: -;"/>
    <n v="1978"/>
    <n v="50000"/>
    <n v="24"/>
    <s v="in administrare"/>
    <s v="HG 982/1998;;OUG.1 din 04/01/2017;OUG.68 din 06/11/2019"/>
    <s v="imobil"/>
    <s v="DAF"/>
  </r>
  <r>
    <x v="957"/>
    <s v="8.04.04"/>
    <m/>
    <m/>
    <s v="LINIE CFF VISEU COMANU"/>
    <s v="conform amenajamentelor silvice"/>
    <s v="MARAMUREŞ"/>
    <s v="-"/>
    <s v="Tara: România; Judet: MARAMUREŞ; -;   -; Nr: -;"/>
    <n v="1932"/>
    <n v="12349113"/>
    <n v="24"/>
    <s v="in administrare"/>
    <s v="HG 982/1998;HG 1344/2011;OUG.1 din 04/01/2017;OUG.68 din 06/11/2019"/>
    <s v="imobil"/>
    <s v="cai ferate forestiere"/>
  </r>
  <r>
    <x v="958"/>
    <s v="8.04.04"/>
    <m/>
    <m/>
    <s v="DRUM FORESTIER LOSTUN II"/>
    <s v="conform amenajamentelor silvice"/>
    <s v="MARAMUREŞ"/>
    <s v="-"/>
    <s v="Tara: România; Judet: MARAMUREŞ; -;   -; Nr: -;"/>
    <n v="1978"/>
    <n v="198000"/>
    <n v="24"/>
    <s v="in administrare"/>
    <s v="HG 982/1998;;OUG.1 din 04/01/2017;OUG.68 din 06/11/2019"/>
    <s v="imobil"/>
    <s v="drum auto forestier"/>
  </r>
  <r>
    <x v="959"/>
    <s v="8.04.04"/>
    <m/>
    <m/>
    <s v="DRUM FORESTIER MUNCEL"/>
    <s v="conform amenajamentelor silvice"/>
    <s v="MARAMUREŞ"/>
    <s v="-"/>
    <s v="Tara: România; Judet: MARAMUREŞ; -;   -; Nr: -;"/>
    <n v="1978"/>
    <n v="60000"/>
    <n v="24"/>
    <s v="in administrare"/>
    <s v="HG 982/1998;;OUG.1 din 04/01/2017;OUG.68 din 06/11/2019"/>
    <s v="imobil"/>
    <s v="drum auto forestier"/>
  </r>
  <r>
    <x v="960"/>
    <s v="8.04.04"/>
    <m/>
    <m/>
    <s v="DRUM FORESTIER BARDAUIV"/>
    <s v="conform amenajamentelor silvice"/>
    <s v="MARAMUREŞ"/>
    <s v="-"/>
    <s v="Tara: România; Judet: MARAMUREŞ; -;   -; Nr: -;"/>
    <n v="1988"/>
    <n v="375583"/>
    <n v="24"/>
    <s v="in administrare"/>
    <s v="HG 982/1998;;OUG.1 din 04/01/2017;HG.354/18.05.2017;OUG.68 din 06/11/2019"/>
    <s v="imobil"/>
    <s v="Lungime= Km;Suprafeţe= ha;CF= ;"/>
  </r>
  <r>
    <x v="961"/>
    <s v="8.04.04"/>
    <m/>
    <m/>
    <s v="DRUM FORESTIER IZVORUL CAILOR"/>
    <s v="conform amenajamentelor silvice"/>
    <s v="MARAMUREŞ"/>
    <s v="-"/>
    <s v="Tara: România; Judet: MARAMUREŞ; -;   -; Nr: -;"/>
    <n v="1974"/>
    <n v="50000"/>
    <n v="24"/>
    <s v="in administrare"/>
    <s v="HG 982/1998;;OUG.1 din 04/01/2017;OUG.68 din 06/11/2019"/>
    <s v="imobil"/>
    <s v="drum auto forestier"/>
  </r>
  <r>
    <x v="962"/>
    <s v="8.04.04"/>
    <m/>
    <m/>
    <s v="LINIE CFF BOTIZU"/>
    <s v="conform amenajamentelor silvice"/>
    <s v="MARAMUREŞ"/>
    <s v="-"/>
    <s v="Tara: România; Judet: MARAMUREŞ; -;   -; Nr: -;"/>
    <n v="1932"/>
    <n v="19500"/>
    <n v="24"/>
    <s v="in administrare"/>
    <s v="HG 982/1998;;OUG.1 din 04/01/2017;OUG.68 din 06/11/2019"/>
    <s v="imobil"/>
    <s v="cai ferate forestiere"/>
  </r>
  <r>
    <x v="963"/>
    <s v="8.04.04"/>
    <m/>
    <m/>
    <s v="DRUM VALEA ASCUTITULUI"/>
    <s v="conform amenajamentelor silvice"/>
    <s v="MARAMUREŞ"/>
    <s v="-"/>
    <s v="Tara: România; Judet: MARAMUREŞ; -;   -; Nr: -;"/>
    <n v="1986"/>
    <n v="52896"/>
    <n v="24"/>
    <s v="in administrare"/>
    <s v="HG 982/1998;;OUG.1 din 04/01/2017;HG.354/18.05.2017;OUG.68 din 06/11/2019"/>
    <s v="imobil"/>
    <s v="Lungime= Km;Suprafeţe= ha;CF= ;"/>
  </r>
  <r>
    <x v="964"/>
    <s v="8.04.04"/>
    <m/>
    <m/>
    <s v="DRUM VALEA CARSTEA"/>
    <s v="conform amenajamentelor silvice"/>
    <s v="MARAMUREŞ"/>
    <s v="-"/>
    <s v="Tara: România; Judet: MARAMUREŞ; -;   -; Nr: -;"/>
    <n v="1965"/>
    <n v="41268"/>
    <n v="24"/>
    <s v="in administrare"/>
    <s v="HG 982/1998;;OUG.1 din 04/01/2017;OUG.68 din 06/11/2019"/>
    <s v="imobil"/>
    <s v="drum auto forestier"/>
  </r>
  <r>
    <x v="965"/>
    <s v="8.04.04"/>
    <m/>
    <m/>
    <s v="DRUM VALEA PRIHODISTII"/>
    <s v="conform amenajamentelor silvice"/>
    <s v="MARAMUREŞ"/>
    <s v="-"/>
    <s v="Tara: România; Judet: MARAMUREŞ; -;   -; Nr: -;"/>
    <n v="1985"/>
    <n v="115316"/>
    <n v="24"/>
    <s v="in administrare"/>
    <s v="HG 982/1998;;OUG.1 din 04/01/2017;OUG.68 din 06/11/2019"/>
    <s v="imobil"/>
    <s v="drum auto forestier"/>
  </r>
  <r>
    <x v="966"/>
    <s v="8.04.04"/>
    <m/>
    <m/>
    <s v="DRUM VALEA SATULUI II"/>
    <s v="conform amenajamentelor silvice"/>
    <s v="MARAMUREŞ"/>
    <s v="-"/>
    <s v="Tara: România; Judet: MARAMUREŞ; -;   -; Nr: -;"/>
    <n v="1975"/>
    <n v="153486"/>
    <n v="24"/>
    <s v="in administrare"/>
    <s v="HG 982/1998;;OUG.1 din 04/01/2017;OUG.68 din 06/11/2019"/>
    <s v="imobil"/>
    <s v="drum auto forestier"/>
  </r>
  <r>
    <x v="967"/>
    <s v="8.04.04"/>
    <m/>
    <m/>
    <s v="DRUM FORESTIER BARDAU I"/>
    <s v="conform amenajamentelor silvice"/>
    <s v="MARAMUREŞ"/>
    <s v="-"/>
    <s v="Tara: România; Judet: MARAMUREŞ; -;   -; Nr: -;"/>
    <n v="1979"/>
    <n v="50000"/>
    <n v="24"/>
    <s v="in administrare"/>
    <s v="HG 982/1998;;OUG.1 din 04/01/2017;OUG.68 din 06/11/2019"/>
    <s v="imobil"/>
    <s v="drum auto forestier"/>
  </r>
  <r>
    <x v="968"/>
    <s v="8.04.04"/>
    <m/>
    <m/>
    <s v="VL. PARINCEL URSULUI"/>
    <s v="conform amenajamentelor silvice"/>
    <s v="MARAMUREŞ"/>
    <s v="-"/>
    <s v="Tara: România; Judet: MARAMUREŞ; -;   -; Nr: -;"/>
    <n v="1981"/>
    <n v="10000"/>
    <n v="24"/>
    <s v="in administrare"/>
    <s v="HG 982/1998;;OUG.1 din 04/01/2017;OUG.68 din 06/11/2019"/>
    <s v="imobil"/>
    <s v="DAF"/>
  </r>
  <r>
    <x v="969"/>
    <s v="8.04.04"/>
    <m/>
    <m/>
    <s v="VL. SASULUI"/>
    <s v="conform amenajamentelor silvice"/>
    <s v="MARAMUREŞ"/>
    <s v="-"/>
    <s v="Tara: România; Judet: MARAMUREŞ; -;   -; Nr: -;"/>
    <n v="1966"/>
    <n v="5000"/>
    <n v="24"/>
    <s v="in administrare"/>
    <s v="HG 982/1998;;OUG.1 din 04/01/2017;OUG.68 din 06/11/2019"/>
    <s v="imobil"/>
    <s v="DAF"/>
  </r>
  <r>
    <x v="970"/>
    <s v="8.04.04"/>
    <m/>
    <m/>
    <s v="VL. SUNATORII"/>
    <s v="conform amenajamentelor silvice"/>
    <s v="MARAMUREŞ"/>
    <s v="-"/>
    <s v="Tara: România; Judet: MARAMUREŞ; -;   -; Nr: -;"/>
    <n v="1972"/>
    <n v="2000"/>
    <n v="24"/>
    <s v="in administrare"/>
    <s v="HG 982/1998;;OUG.1 din 04/01/2017;OUG.68 din 06/11/2019"/>
    <s v="imobil"/>
    <s v="DAF"/>
  </r>
  <r>
    <x v="971"/>
    <s v="8.04.04"/>
    <m/>
    <m/>
    <s v="DRUM LAPUSNA"/>
    <s v="conform amenajamentelor silvice"/>
    <s v="MARAMUREŞ"/>
    <s v="-"/>
    <s v="Tara: România; Judet: MARAMUREŞ; -;   -; Nr: -;"/>
    <n v="1991"/>
    <n v="101056"/>
    <n v="24"/>
    <s v="in administrare"/>
    <s v="HG 982/1998;;OUG.1 din 04/01/2017;HG.354/18.05.2017;OUG.68 din 06/11/2019"/>
    <s v="imobil"/>
    <s v="Lungime= Km;Suprafeţe= ha;CF= ;"/>
  </r>
  <r>
    <x v="972"/>
    <s v="8.04.04"/>
    <m/>
    <m/>
    <s v="NISTRU MINTOASA"/>
    <s v="conform amenajamentelor silvice"/>
    <s v="MARAMUREŞ"/>
    <s v="-"/>
    <s v="Tara: România; Judet: MARAMUREŞ; -;   -; Nr: -;"/>
    <n v="1969"/>
    <n v="183220"/>
    <n v="24"/>
    <s v="in administrare"/>
    <s v="HG 982/1998;;OUG.1 din 04/01/2017;OUG.68 din 06/11/2019"/>
    <s v="imobil"/>
    <s v="DAF"/>
  </r>
  <r>
    <x v="973"/>
    <s v="8.04.04"/>
    <m/>
    <m/>
    <s v="SF.GHE.I"/>
    <s v="conform amenajamentelor silvice"/>
    <s v="MARAMUREŞ"/>
    <s v="-"/>
    <s v="Tara: România; Judet: MARAMUREŞ; -;   -; Nr: -;"/>
    <n v="1958"/>
    <n v="77759"/>
    <n v="24"/>
    <s v="in administrare"/>
    <s v="HG 982/1998;;OUG.1 din 04/01/2017;OUG.68 din 06/11/2019"/>
    <s v="imobil"/>
    <s v="DAF"/>
  </r>
  <r>
    <x v="974"/>
    <s v="8.04.04"/>
    <m/>
    <m/>
    <s v="ULMOASA"/>
    <s v="conform amenajamentelor silvice"/>
    <s v="MARAMUREŞ"/>
    <s v="-"/>
    <s v="Tara: România; Judet: MARAMUREŞ; -;   -; Nr: -;"/>
    <n v="1969"/>
    <n v="156400"/>
    <n v="24"/>
    <s v="in administrare"/>
    <s v="HG 982/1998;;OUG.1 din 04/01/2017;OUG.68 din 06/11/2019"/>
    <s v="imobil"/>
    <s v="DAF"/>
  </r>
  <r>
    <x v="975"/>
    <s v="8.04.04"/>
    <m/>
    <m/>
    <s v="DRUM BUSAG"/>
    <s v="conform amenajamentelor silvice"/>
    <s v="MARAMUREŞ"/>
    <s v="-"/>
    <s v="Tara: România; Judet: MARAMUREŞ; -;   -; Nr: -;"/>
    <n v="1962"/>
    <n v="12381"/>
    <n v="24"/>
    <s v="in administrare"/>
    <s v="HG 982/1998;;OUG.1 din 04/01/2017;OUG.68 din 06/11/2019"/>
    <s v="imobil"/>
    <s v="drum auto forestier"/>
  </r>
  <r>
    <x v="976"/>
    <s v="8.04.04"/>
    <m/>
    <m/>
    <s v="DR FOR ROTUNDA DELUT"/>
    <s v="conform amenajamentelor silvice"/>
    <s v="MARAMUREŞ"/>
    <s v="-"/>
    <s v="Tara: România; Judet: MARAMUREŞ; -;   -; Nr: -;"/>
    <n v="1984"/>
    <n v="150000"/>
    <n v="24"/>
    <s v="in administrare"/>
    <s v="HG 982/1998;;OUG.1 din 04/01/2017;OUG.68 din 06/11/2019"/>
    <s v="imobil"/>
    <s v="drum auto forestier"/>
  </r>
  <r>
    <x v="977"/>
    <s v="8.04.04"/>
    <m/>
    <m/>
    <s v="DR FOR SIBILA"/>
    <s v="conform amenajamentelor silvice"/>
    <s v="MARAMUREŞ"/>
    <s v="-"/>
    <s v="Tara: România; Judet: MARAMUREŞ; -;   -; Nr: -;"/>
    <n v="1963"/>
    <n v="85000"/>
    <n v="24"/>
    <s v="in administrare"/>
    <s v="HG 982/1998;;OUG.1 din 04/01/2017;OUG.68 din 06/11/2019"/>
    <s v="imobil"/>
    <s v="drum auto forestier"/>
  </r>
  <r>
    <x v="978"/>
    <s v="8.04.04"/>
    <m/>
    <m/>
    <s v="DR FOR SUNATOAREA"/>
    <s v="conform amenajamentelor silvice"/>
    <s v="MARAMUREŞ"/>
    <s v="-"/>
    <s v="Tara: România; Judet: MARAMUREŞ; -;   -; Nr: -;"/>
    <n v="1971"/>
    <n v="295000"/>
    <n v="24"/>
    <s v="in administrare"/>
    <s v="HG 982/1998;;OUG.1 din 04/01/2017;OUG.68 din 06/11/2019"/>
    <s v="imobil"/>
    <s v="drum auto forestier"/>
  </r>
  <r>
    <x v="979"/>
    <s v="8.04.04"/>
    <m/>
    <m/>
    <s v="DR FOR URSOAIA"/>
    <s v="conform amenajamentelor silvice"/>
    <s v="MARAMUREŞ"/>
    <s v="-"/>
    <s v="Tara: România; Judet: MARAMUREŞ; -;   -; Nr: -;"/>
    <n v="1963"/>
    <n v="145000"/>
    <n v="24"/>
    <s v="in administrare"/>
    <s v="HG 982/1998;;OUG.1 din 04/01/2017;OUG.68 din 06/11/2019"/>
    <s v="imobil"/>
    <s v="drum auto forestier"/>
  </r>
  <r>
    <x v="980"/>
    <s v="8.04.04"/>
    <m/>
    <m/>
    <s v="DR FOR VL BOTIZII"/>
    <s v="conform amenajamentelor silvice"/>
    <s v="MARAMUREŞ"/>
    <s v="-"/>
    <s v="Tara: România; Judet: MARAMUREŞ; -;   -; Nr: -;"/>
    <n v="1967"/>
    <n v="100000"/>
    <n v="24"/>
    <s v="in administrare"/>
    <s v="HG 982/1998;;OUG.1 din 04/01/2017;OUG.68 din 06/11/2019"/>
    <s v="imobil"/>
    <s v="drum auto forestier"/>
  </r>
  <r>
    <x v="981"/>
    <s v="8.04.04"/>
    <m/>
    <m/>
    <s v="DR FOR SUB PLESCA"/>
    <s v="conform amenajamentelor silvice"/>
    <s v="MARAMUREŞ"/>
    <s v="-"/>
    <s v="Tara: România; Judet: MARAMUREŞ; -;   -; Nr: -;"/>
    <n v="1967"/>
    <n v="200000"/>
    <n v="24"/>
    <s v="in administrare"/>
    <s v="HG 982/1998;;OUG.1 din 04/01/2017;OUG.68 din 06/11/2019"/>
    <s v="imobil"/>
    <s v="drum auto forestier"/>
  </r>
  <r>
    <x v="982"/>
    <s v="8.04.04"/>
    <m/>
    <m/>
    <s v="DR FOR POD BA VEZUINA"/>
    <s v="conform amenajamentelor silvice"/>
    <s v="MARAMUREŞ"/>
    <s v="-"/>
    <s v="Tara: România; Judet: MARAMUREŞ; -;   -; Nr: -;"/>
    <n v="1962"/>
    <n v="60000"/>
    <n v="24"/>
    <s v="in administrare"/>
    <s v="HG 982/1998;;OUG.1 din 04/01/2017;OUG.68 din 06/11/2019"/>
    <s v="imobil"/>
    <s v="drum auto forestier"/>
  </r>
  <r>
    <x v="983"/>
    <s v="8.04.04"/>
    <m/>
    <m/>
    <s v="DR FOR PALTIN"/>
    <s v="conform amenajamentelor silvice"/>
    <s v="MARAMUREŞ"/>
    <s v="-"/>
    <s v="Tara: România; Judet: MARAMUREŞ; -;   -; Nr: -;"/>
    <n v="1974"/>
    <n v="215000"/>
    <n v="24"/>
    <s v="in administrare"/>
    <s v="HG 982/1998;;OUG.1 din 04/01/2017;OUG.68 din 06/11/2019"/>
    <s v="imobil"/>
    <s v="drum auto forestier"/>
  </r>
  <r>
    <x v="984"/>
    <s v="8.04.04"/>
    <m/>
    <m/>
    <s v="DR FOR PASCULUI IZV NEGRU"/>
    <s v="conform amenajamentelor silvice"/>
    <s v="MARAMUREŞ"/>
    <s v="-"/>
    <s v="Tara: România; Judet: MARAMUREŞ; -;   -; Nr: -;"/>
    <n v="1993"/>
    <n v="204730"/>
    <n v="24"/>
    <s v="in administrare"/>
    <s v="HG 982/1998;;OUG.1 din 04/01/2017;HG.354/18.05.2017;OUG.68 din 06/11/2019"/>
    <s v="imobil"/>
    <s v="Lungime= Km;Suprafeţe= ha;CF= ;"/>
  </r>
  <r>
    <x v="985"/>
    <s v="8.04.04"/>
    <m/>
    <m/>
    <s v="VIZEU"/>
    <s v="conform amenajamentelor silvice"/>
    <s v="MARAMUREŞ"/>
    <s v="-"/>
    <s v="Tara: România; Judet: MARAMUREŞ; -;   -; Nr: -;"/>
    <n v="1968"/>
    <n v="118006"/>
    <n v="24"/>
    <s v="in administrare"/>
    <s v="HG 982/1998;;OUG.1 din 04/01/2017;OUG.68 din 06/11/2019"/>
    <s v="imobil"/>
    <s v="DAF"/>
  </r>
  <r>
    <x v="986"/>
    <s v="8.04.04"/>
    <m/>
    <m/>
    <s v="VRATICEL"/>
    <s v="conform amenajamentelor silvice"/>
    <s v="MARAMUREŞ"/>
    <s v="-"/>
    <s v="Tara: România; Judet: MARAMUREŞ; -;   -; Nr: -;"/>
    <n v="1971"/>
    <n v="313478"/>
    <n v="24"/>
    <s v="in administrare"/>
    <s v="HG 982/1998;;OUG.1 din 04/01/2017;OUG.68 din 06/11/2019"/>
    <s v="imobil"/>
    <s v="DAF"/>
  </r>
  <r>
    <x v="987"/>
    <s v="8.04.04"/>
    <m/>
    <m/>
    <s v="HRABNIC"/>
    <s v="conform amenajamentelor silvice"/>
    <s v="MARAMUREŞ"/>
    <s v="-"/>
    <s v="Tara: România; Judet: MARAMUREŞ; -;   -; Nr: -;"/>
    <n v="1976"/>
    <n v="55982"/>
    <n v="24"/>
    <s v="in administrare"/>
    <s v="HG 982/1998;;OUG.1 din 04/01/2017;OUG.68 din 06/11/2019"/>
    <s v="imobil"/>
    <s v="DAF"/>
  </r>
  <r>
    <x v="988"/>
    <s v="8.04.04"/>
    <m/>
    <m/>
    <s v="NIRES"/>
    <s v="conform amenajamentelor silvice"/>
    <s v="MARAMUREŞ"/>
    <s v="-"/>
    <s v="Tara: România; Judet: MARAMUREŞ; -;   -; Nr: -;"/>
    <n v="1967"/>
    <n v="1304227"/>
    <n v="24"/>
    <s v="in administrare"/>
    <s v="HG 982/1998;HG 1344/2011;OUG.1 din 04/01/2017;OUG.68 din 06/11/2019"/>
    <s v="imobil"/>
    <s v="DAF"/>
  </r>
  <r>
    <x v="989"/>
    <s v="8.04.04"/>
    <m/>
    <m/>
    <s v="PALTIN"/>
    <s v="conform amenajamentelor silvice"/>
    <s v="MARAMUREŞ"/>
    <s v="-"/>
    <s v="Tara: România; Judet: MARAMUREŞ; -;   -; Nr: -;"/>
    <n v="1969"/>
    <n v="53182"/>
    <n v="24"/>
    <s v="in administrare"/>
    <s v="HG 982/1998;;OUG.1 din 04/01/2017;OUG.68 din 06/11/2019"/>
    <s v="imobil"/>
    <s v="DAF"/>
  </r>
  <r>
    <x v="990"/>
    <s v="8.30.01"/>
    <m/>
    <m/>
    <s v="CORECTIE TORENTI PLAIC"/>
    <s v="conform amenajamentelor silvice"/>
    <s v="MARAMUREŞ"/>
    <s v="-"/>
    <s v="Tara: România; Judet: MARAMUREŞ; -;   -; Nr: -;"/>
    <n v="1995"/>
    <n v="445868"/>
    <n v="24"/>
    <s v="in administrare"/>
    <s v="HG 982/1998;;OUG.1 din 04/01/2017;HG.354/18.05.2017;OUG.68 din 06/11/2019;HG.846/08.10.2020"/>
    <s v="imobil"/>
    <s v="Lungime albie corectată/consolidată=0,357 km;"/>
  </r>
  <r>
    <x v="991"/>
    <s v="8.04.04"/>
    <m/>
    <m/>
    <s v="BAIA"/>
    <s v="conform amenajamentelor silvice"/>
    <s v="MARAMUREŞ"/>
    <s v="-"/>
    <s v="Tara: România; Judet: MARAMUREŞ; -;   -; Nr: -;"/>
    <n v="1981"/>
    <n v="75403"/>
    <n v="24"/>
    <s v="in administrare"/>
    <s v="HG 982/1998;;OUG.1 din 04/01/2017;OUG.68 din 06/11/2019"/>
    <s v="imobil"/>
    <s v="DAF"/>
  </r>
  <r>
    <x v="992"/>
    <s v="8.04.04"/>
    <m/>
    <m/>
    <s v="VL.GLODULUI"/>
    <s v="conform amenajamentelor silvice"/>
    <s v="MARAMUREŞ"/>
    <s v="-"/>
    <s v="Tara: România; Judet: MARAMUREŞ; -;   -; Nr: -;"/>
    <n v="1970"/>
    <n v="140420"/>
    <n v="24"/>
    <s v="in administrare"/>
    <s v="HG 982/1998;;OUG.1 din 04/01/2017;OUG.68 din 06/11/2019"/>
    <s v="imobil"/>
    <s v="DAF"/>
  </r>
  <r>
    <x v="993"/>
    <s v="8.30._"/>
    <m/>
    <m/>
    <s v="CANAL DESCHIS EUGIN"/>
    <s v="conform amenajamentelor silvice"/>
    <s v="MARAMUREŞ"/>
    <s v="-"/>
    <s v="Tara: România; Judet: MARAMUREŞ; -;   -; Nr: -;"/>
    <n v="1964"/>
    <n v="5198"/>
    <n v="24"/>
    <s v="in administrare"/>
    <s v="HG 982/1998;;OUG.1 din 04/01/2017;OUG.68 din 06/11/2019"/>
    <s v="imobil"/>
    <s v="lucrari de corectarea torentilor"/>
  </r>
  <r>
    <x v="994"/>
    <s v="8.30._"/>
    <m/>
    <m/>
    <s v="BARAJ EUGIN"/>
    <s v="conform amenajamentelor silvice"/>
    <s v="MARAMUREŞ"/>
    <s v="-"/>
    <s v="Tara: România; Judet: MARAMUREŞ; -;   -; Nr: -;"/>
    <n v="1962"/>
    <n v="19342"/>
    <n v="24"/>
    <s v="in administrare"/>
    <s v="HG 982/1998;;OUG.1 din 04/01/2017;OUG.68 din 06/11/2019"/>
    <s v="imobil"/>
    <s v="lucrari de corectarea torentilor"/>
  </r>
  <r>
    <x v="995"/>
    <s v="8.04.04"/>
    <m/>
    <m/>
    <s v="DRUM FORESTIER BARDAUCINU MARE"/>
    <s v="conform amenajamentelor silvice"/>
    <s v="MARAMUREŞ"/>
    <s v="-"/>
    <s v="Tara: România; Judet: MARAMUREŞ; -;   -; Nr: -;"/>
    <n v="1974"/>
    <n v="61797"/>
    <n v="24"/>
    <s v="in administrare"/>
    <s v="HG 982/1998;;OUG.1 din 04/01/2017;OUG.68 din 06/11/2019"/>
    <s v="imobil"/>
    <s v="drum auto forestier"/>
  </r>
  <r>
    <x v="996"/>
    <s v="8.04.04"/>
    <m/>
    <m/>
    <s v="VL.MARE IEDERUICA II"/>
    <s v="conform amenajamentelor silvice"/>
    <s v="MARAMUREŞ"/>
    <s v="-"/>
    <s v="Tara: România; Judet: MARAMUREŞ; -;   -; Nr: -;"/>
    <n v="1973"/>
    <n v="180000"/>
    <n v="24"/>
    <s v="in administrare"/>
    <s v="HG 982/1998;;OUG.1 din 04/01/2017;OUG.68 din 06/11/2019"/>
    <s v="imobil"/>
    <s v="DAF"/>
  </r>
  <r>
    <x v="997"/>
    <s v="8.04.04"/>
    <m/>
    <m/>
    <s v="VL.MARE PRELUNGIRE"/>
    <s v="conform amenajamentelor silvice"/>
    <s v="MARAMUREŞ"/>
    <s v="-"/>
    <s v="Tara: România; Judet: MARAMUREŞ; -;   -; Nr: -;"/>
    <n v="1981"/>
    <n v="61000"/>
    <n v="24"/>
    <s v="in administrare"/>
    <s v="HG 982/1998;;OUG.1 din 04/01/2017;OUG.68 din 06/11/2019"/>
    <s v="imobil"/>
    <s v="DAF"/>
  </r>
  <r>
    <x v="998"/>
    <s v="8.04.04"/>
    <m/>
    <m/>
    <s v="DOBRA"/>
    <s v="conform amenajamentelor silvice"/>
    <s v="MARAMUREŞ"/>
    <s v="-"/>
    <s v="Tara: România; Judet: MARAMUREŞ; -;   -; Nr: -;"/>
    <n v="1984"/>
    <n v="300000"/>
    <n v="24"/>
    <s v="in administrare"/>
    <s v="HG 982/1998;;OUG.1 din 04/01/2017;OUG.68 din 06/11/2019"/>
    <s v="imobil"/>
    <s v="DAF"/>
  </r>
  <r>
    <x v="999"/>
    <s v="8.04.04"/>
    <m/>
    <m/>
    <s v="ARIES RAMIFICATIE"/>
    <s v="conform amenajamentelor silvice"/>
    <s v="MARAMUREŞ"/>
    <s v="-"/>
    <s v="Tara: România; Judet: MARAMUREŞ; -;   -; Nr: -;"/>
    <n v="1984"/>
    <n v="215000"/>
    <n v="24"/>
    <s v="in administrare"/>
    <s v="HG 982/1998;;OUG.1 din 04/01/2017;OUG.68 din 06/11/2019"/>
    <s v="imobil"/>
    <s v="DAF"/>
  </r>
  <r>
    <x v="1000"/>
    <s v="8.04.04"/>
    <m/>
    <m/>
    <s v="LARGA"/>
    <s v="conform amenajamentelor silvice"/>
    <s v="MARAMUREŞ"/>
    <s v="-"/>
    <s v="Tara: România; Judet: MARAMUREŞ; -;   -; Nr: -;"/>
    <n v="1978"/>
    <n v="190000"/>
    <n v="24"/>
    <s v="in administrare"/>
    <s v="HG 982/1998;;OUG.1 din 04/01/2017;OUG.68 din 06/11/2019"/>
    <s v="imobil"/>
    <s v="DAF"/>
  </r>
  <r>
    <x v="1001"/>
    <s v="8.04.04"/>
    <m/>
    <m/>
    <s v="LUPOAIA"/>
    <s v="conform amenajamentelor silvice"/>
    <s v="MARAMUREŞ"/>
    <s v="-"/>
    <s v="Tara: România; Judet: MARAMUREŞ; -;   -; Nr: -;"/>
    <n v="1984"/>
    <n v="150000"/>
    <n v="24"/>
    <s v="in administrare"/>
    <s v="HG 982/1998;;OUG.1 din 04/01/2017;OUG.68 din 06/11/2019"/>
    <s v="imobil"/>
    <s v="DAF"/>
  </r>
  <r>
    <x v="1002"/>
    <s v="8.04.04"/>
    <m/>
    <m/>
    <s v="PERIAC"/>
    <s v="conform amenajamentelor silvice"/>
    <s v="MARAMUREŞ"/>
    <s v="-"/>
    <s v="Tara: România; Judet: MARAMUREŞ; -;   -; Nr: -;"/>
    <n v="1966"/>
    <n v="260000"/>
    <n v="24"/>
    <s v="in administrare"/>
    <s v="HG 982/1998;;OUG.1 din 04/01/2017;OUG.68 din 06/11/2019"/>
    <s v="imobil"/>
    <s v="DAF"/>
  </r>
  <r>
    <x v="1003"/>
    <s v="8.04.04"/>
    <m/>
    <m/>
    <s v="PERIAC"/>
    <s v="conform amenajamentelor silvice"/>
    <s v="MARAMUREŞ"/>
    <s v="-"/>
    <s v="Tara: România; Judet: MARAMUREŞ; -;   -; Nr: -;"/>
    <n v="1966"/>
    <n v="320000"/>
    <n v="24"/>
    <s v="in administrare"/>
    <s v="HG 982/1998;;OUG.1 din 04/01/2017;OUG.68 din 06/11/2019"/>
    <s v="imobil"/>
    <s v="DAF"/>
  </r>
  <r>
    <x v="1004"/>
    <s v="8.04.04"/>
    <m/>
    <m/>
    <s v="IZV.URSULUI BALASINA"/>
    <s v="conform amenajamentelor silvice"/>
    <s v="MARAMUREŞ"/>
    <s v="-"/>
    <s v="Tara: România; Judet: MARAMUREŞ; -;   -; Nr: -;"/>
    <n v="1961"/>
    <n v="97000"/>
    <n v="24"/>
    <s v="in administrare"/>
    <s v="HG 982/1998;;OUG.1 din 04/01/2017;OUG.68 din 06/11/2019"/>
    <s v="imobil"/>
    <s v="DAF"/>
  </r>
  <r>
    <x v="1005"/>
    <s v="8.04.04"/>
    <m/>
    <m/>
    <s v="BANARII"/>
    <s v="conform amenajamentelor silvice"/>
    <s v="MARAMUREŞ"/>
    <s v="-"/>
    <s v="Tara: România; Judet: MARAMUREŞ; -;   -; Nr: -;"/>
    <n v="1979"/>
    <n v="195000"/>
    <n v="24"/>
    <s v="in administrare"/>
    <s v="HG 982/1998;;OUG.1 din 04/01/2017;OUG.68 din 06/11/2019"/>
    <s v="imobil"/>
    <s v="DAF"/>
  </r>
  <r>
    <x v="1006"/>
    <s v="8.04.04"/>
    <m/>
    <m/>
    <s v="VL.CUTULUI(CREMENEA)"/>
    <s v="conform amenajamentelor silvice"/>
    <s v="MARAMUREŞ"/>
    <s v="-"/>
    <s v="Tara: România; Judet: MARAMUREŞ; -;   -; Nr: -;"/>
    <n v="1961"/>
    <n v="30297"/>
    <n v="24"/>
    <s v="in administrare"/>
    <s v="HG 982/1998;;OUG.1 din 04/01/2017;OUG.68 din 06/11/2019"/>
    <s v="imobil"/>
    <s v="DAF"/>
  </r>
  <r>
    <x v="1007"/>
    <s v="8.04.04"/>
    <m/>
    <m/>
    <s v="SITAUTA"/>
    <s v="conform amenajamentelor silvice"/>
    <s v="MARAMUREŞ"/>
    <s v="-"/>
    <s v="Tara: România; Judet: MARAMUREŞ; -;   -; Nr: -;"/>
    <n v="1981"/>
    <n v="73951"/>
    <n v="24"/>
    <s v="in administrare"/>
    <s v="HG 982/1998;;OUG.1 din 04/01/2017;OUG.68 din 06/11/2019"/>
    <s v="imobil"/>
    <s v="DAF"/>
  </r>
  <r>
    <x v="1008"/>
    <s v="8.30.01"/>
    <m/>
    <m/>
    <s v="BARAJ DE BETON 7 BC 3,0"/>
    <s v="conform amenajamentelor silvice"/>
    <s v="MARAMUREŞ"/>
    <s v="-"/>
    <s v="Tara: România; Judet: MARAMUREŞ; -;   -; Nr: -;"/>
    <n v="1994"/>
    <n v="44126"/>
    <n v="24"/>
    <s v="in administrare"/>
    <s v="HG 982/1998;;OUG.1 din 04/01/2017;OUG.68 din 06/11/2019;HG.846/08.10.2020"/>
    <s v="imobil"/>
    <s v="Lungime albie corectată/consolidată=0,012 km;"/>
  </r>
  <r>
    <x v="1009"/>
    <s v="8.04.04"/>
    <m/>
    <m/>
    <s v="DRUM FORESTIER ROSTO"/>
    <s v="conform amenajamentelor silvice"/>
    <s v="MARAMUREŞ"/>
    <s v="-"/>
    <s v="Tara: România; Judet: MARAMUREŞ; -;   -; Nr: -;"/>
    <n v="1974"/>
    <n v="230000"/>
    <n v="24"/>
    <s v="in administrare"/>
    <s v="HG 982/1998;;OUG.1 din 04/01/2017;OUG.68 din 06/11/2019"/>
    <s v="imobil"/>
    <s v="drum auto forestier"/>
  </r>
  <r>
    <x v="1010"/>
    <s v="8.04.04"/>
    <m/>
    <m/>
    <s v="DRUM FORESTIER ROSTO"/>
    <s v="conform amenajamentelor silvice"/>
    <s v="MARAMUREŞ"/>
    <s v="-"/>
    <s v="Tara: România; Judet: MARAMUREŞ; -;   -; Nr: -;"/>
    <n v="1982"/>
    <n v="135000"/>
    <n v="24"/>
    <s v="in administrare"/>
    <s v="HG 982/1998;;OUG.1 din 04/01/2017;OUG.68 din 06/11/2019"/>
    <s v="imobil"/>
    <s v="drum auto forestier"/>
  </r>
  <r>
    <x v="1011"/>
    <s v="8.04.04"/>
    <m/>
    <m/>
    <s v="DRUM FORESTIER VL.VA"/>
    <s v="conform amenajamentelor silvice"/>
    <s v="MARAMUREŞ"/>
    <s v="-"/>
    <s v="Tara: România; Judet: MARAMUREŞ; -;   -; Nr: -;"/>
    <n v="1967"/>
    <n v="95000"/>
    <n v="24"/>
    <s v="in administrare"/>
    <s v="HG 982/1998;;OUG.1 din 04/01/2017;OUG.68 din 06/11/2019"/>
    <s v="imobil"/>
    <s v="drum auto forestier"/>
  </r>
  <r>
    <x v="1012"/>
    <s v="8.04.04"/>
    <m/>
    <m/>
    <s v="DRUM FORESTIER IZV.P"/>
    <s v="conform amenajamentelor silvice"/>
    <s v="MARAMUREŞ"/>
    <s v="-"/>
    <s v="Tara: România; Judet: MARAMUREŞ; -;   -; Nr: -;"/>
    <n v="1971"/>
    <n v="260000"/>
    <n v="24"/>
    <s v="in administrare"/>
    <s v="HG 982/1998;;OUG.1 din 04/01/2017;OUG.68 din 06/11/2019"/>
    <s v="imobil"/>
    <s v="drum auto forestier"/>
  </r>
  <r>
    <x v="1013"/>
    <s v="8.04.04"/>
    <m/>
    <m/>
    <s v="DRUM FORESTIER JIDOA"/>
    <s v="conform amenajamentelor silvice"/>
    <s v="MARAMUREŞ"/>
    <s v="-"/>
    <s v="Tara: România; Judet: MARAMUREŞ; -;   -; Nr: -;"/>
    <n v="1963"/>
    <n v="154500"/>
    <n v="24"/>
    <s v="in administrare"/>
    <s v="HG 982/1998;;OUG.1 din 04/01/2017;OUG.68 din 06/11/2019"/>
    <s v="imobil"/>
    <s v="drum auto forestier"/>
  </r>
  <r>
    <x v="1014"/>
    <s v="8.04.04"/>
    <m/>
    <m/>
    <s v="DR.PIETROSU-IEZER"/>
    <s v="conform amenajamentelor silvice"/>
    <s v="VASLUI"/>
    <s v="-"/>
    <s v="Tara: România; Judet: VASLUI; -;   -; Nr: -;"/>
    <n v="1979"/>
    <n v="10445"/>
    <n v="37"/>
    <s v="in administrare"/>
    <s v="HG 982/1998;HG 1344/2011;OUG.1 din 04/01/2017;OUG.68 din 06/11/2019"/>
    <s v="imobil"/>
    <s v="drum auto forestier"/>
  </r>
  <r>
    <x v="1015"/>
    <s v="8.04.04"/>
    <m/>
    <m/>
    <s v="DR.VALEA IEPEI"/>
    <s v="conform amenajamentelor silvice"/>
    <s v="BACĂU"/>
    <s v="-"/>
    <s v="Tara: România; Judet: BACĂU; -;   -; Nr: -;"/>
    <n v="1968"/>
    <n v="14928"/>
    <n v="4"/>
    <s v="in administrare"/>
    <s v="HG 982/1998;HG 1344/2011;OUG.1 din 04/01/2017;OUG.68 din 06/11/2019"/>
    <s v="imobil"/>
    <s v="drum auto forestier"/>
  </r>
  <r>
    <x v="1016"/>
    <s v="8.04.04"/>
    <m/>
    <m/>
    <s v="DR.STIRBU"/>
    <s v="conform amenajamentelor silvice"/>
    <s v="BACĂU"/>
    <s v="-"/>
    <s v="Tara: România; Judet: BACĂU; -;   -; Nr: -;"/>
    <n v="1964"/>
    <n v="20236"/>
    <n v="4"/>
    <s v="in administrare"/>
    <s v="HG 982/1998;HG 1344/2011; HG 478/ 24-IUN-15;HG.478/24-IUN-15;OUG.1 din 04/01/2017;HG.354/18.05.2017;OUG.68 din 06/11/2019"/>
    <s v="imobil"/>
    <s v="Lungime= Km;Suprafeţe= ha;CF= ;"/>
  </r>
  <r>
    <x v="1017"/>
    <s v="8.04.04"/>
    <m/>
    <m/>
    <s v="DR.FUNDU VAII-ROSIORI"/>
    <s v="conform amenajamentelor silvice"/>
    <s v="BACĂU"/>
    <s v="-"/>
    <s v="Tara: România; Judet: BACĂU; -;   -; Nr: -;"/>
    <n v="1971"/>
    <n v="19743"/>
    <n v="4"/>
    <s v="in administrare"/>
    <s v="HG 982/1998;HG 1344/2011; HG 478/ 24-IUN-15;HG.478/24-IUN-15;OUG.1 din 04/01/2017;HG.354/18.05.2017;OUG.68 din 06/11/2019"/>
    <s v="imobil"/>
    <s v="Lungime= Km;Suprafeţe= ha;CF= ;"/>
  </r>
  <r>
    <x v="1018"/>
    <s v="8.30.01"/>
    <m/>
    <m/>
    <s v="TR.BARAJ IGNAT"/>
    <s v="conform amenajamentelor silvice"/>
    <s v="BACĂU"/>
    <s v="-"/>
    <s v="Tara: România; Judet: BACĂU; -;   -; Nr: -;"/>
    <n v="1984"/>
    <n v="11744"/>
    <n v="4"/>
    <s v="in administrare"/>
    <s v="HG 982/1998;HG 1344/2011; HG 478/ 24-IUN-15;HG.478/24-IUN-15;OUG.1 din 04/01/2017;HG.354/18.05.2017;OUG.68 din 06/11/2019;HG.846/08.10.2020"/>
    <s v="imobil"/>
    <s v="Lungime albie corectată/consolidată=0,49 km;"/>
  </r>
  <r>
    <x v="1019"/>
    <s v="8.04.04"/>
    <m/>
    <m/>
    <s v="DR.SLANICEL"/>
    <s v="conform amenajamentelor silvice"/>
    <s v="BACĂU"/>
    <s v="-"/>
    <s v="Tara: România; Judet: BACĂU; -;   -; Nr: -;"/>
    <n v="1960"/>
    <n v="239896"/>
    <n v="4"/>
    <s v="in administrare"/>
    <s v="HG 982/1998;HG 1344/2011; HG 478/ 24-IUN-15;HG.478/24-IUN-15;OUG.1 din 04/01/2017;HG.354/18.05.2017;OUG.68 din 06/11/2019"/>
    <s v="imobil"/>
    <s v="Lungime= Km;Suprafeţe= ha;CF= ;"/>
  </r>
  <r>
    <x v="1020"/>
    <s v="8.30.01"/>
    <m/>
    <m/>
    <s v="TR.BARAJ PR.PIETREI"/>
    <s v="conform amenajamentelor silvice"/>
    <s v="BACĂU"/>
    <s v="-"/>
    <s v="Tara: România; Judet: BACĂU; -;   -; Nr: -;"/>
    <n v="1980"/>
    <n v="1730569"/>
    <n v="4"/>
    <s v="in administrare"/>
    <s v="HG 982/1998;HG 1344/2011;OUG.1 din 04/01/2017;HG.354/18.05.2017;OUG.68 din 06/11/2019;HG.846/08.10.2020"/>
    <s v="imobil"/>
    <s v="Lungime albie corectată/consolidată=2 km;"/>
  </r>
  <r>
    <x v="1021"/>
    <s v="8.04.04"/>
    <m/>
    <m/>
    <s v="DR.CALMUS"/>
    <s v="conform amenajamentelor silvice"/>
    <s v="BACĂU"/>
    <s v="-"/>
    <s v="Tara: România; Judet: BACĂU; -;   -; Nr: -;"/>
    <n v="1981"/>
    <n v="9130"/>
    <n v="4"/>
    <s v="in administrare"/>
    <s v="HG 982/1998;HG 1344/2011;OUG.1 din 04/01/2017;HG.354/18.05.2017;OUG.68 din 06/11/2019"/>
    <s v="imobil"/>
    <s v="Lungime= Km;Suprafeţe= ha;CF= ;"/>
  </r>
  <r>
    <x v="1022"/>
    <s v="8.04.04"/>
    <m/>
    <m/>
    <s v="DR.LARGA"/>
    <s v="conform amenajamentelor silvice"/>
    <s v="BACĂU"/>
    <s v="-"/>
    <s v="Tara: România; Judet: BACĂU; -;   -; Nr: -;"/>
    <n v="1958"/>
    <n v="473795"/>
    <n v="4"/>
    <s v="in administrare"/>
    <s v="HG 982/1998;HG 1344/2011; HG 478/ 24-IUN-15;HG.478/24-IUN-15;OUG.1 din 04/01/2017;HG.354/18.05.2017;OUG.68 din 06/11/2019"/>
    <s v="imobil"/>
    <s v="Lungime= Km;Suprafeţe= ha;CF= ;"/>
  </r>
  <r>
    <x v="1023"/>
    <s v="8.04.04"/>
    <m/>
    <m/>
    <s v="DR.ROTILE"/>
    <s v="conform amenajamentelor silvice"/>
    <s v="BACĂU"/>
    <s v="-"/>
    <s v="Tara: România; Judet: BACĂU; -;   -; Nr: -;"/>
    <n v="1983"/>
    <n v="23990"/>
    <n v="4"/>
    <s v="in administrare"/>
    <s v="HG 982/1998;HG 1344/2011; HG 478/ 24-IUN-15;HG.478/24-IUN-15;OUG.1 din 04/01/2017;HG.354/18.05.2017;OUG.68 din 06/11/2019"/>
    <s v="imobil"/>
    <s v="Lungime= Km;Suprafeţe= ha;CF= ;"/>
  </r>
  <r>
    <x v="1024"/>
    <s v="8.04.04"/>
    <m/>
    <m/>
    <s v="DR.VALEA CERBULUI"/>
    <s v="conform amenajamentelor silvice"/>
    <s v="BACĂU"/>
    <s v="-"/>
    <s v="Tara: România; Judet: BACĂU; -;   -; Nr: -;"/>
    <n v="1986"/>
    <n v="40992"/>
    <n v="4"/>
    <s v="in administrare"/>
    <s v="HG 982/1998;HG 1344/2011; HG 478/ 24-IUN-15;HG.478/24-IUN-15;OUG.1 din 04/01/2017;HG.354/18.05.2017;OUG.68 din 06/11/2019"/>
    <s v="imobil"/>
    <s v="Lungime= Km;Suprafeţe= ha;CF= ;"/>
  </r>
  <r>
    <x v="1025"/>
    <s v="8.04.04"/>
    <m/>
    <m/>
    <s v="DR.VALEA PALTINULUI"/>
    <s v="conform amenajamentelor silvice"/>
    <s v="BACĂU"/>
    <s v="-"/>
    <s v="Tara: România; Judet: BACĂU; -;   -; Nr: -;"/>
    <n v="1983"/>
    <n v="53618"/>
    <n v="4"/>
    <s v="in administrare"/>
    <s v="HG 982/1998;HG 1344/2011;OUG.1 din 04/01/2017;HG.354/18.05.2017;OUG.68 din 06/11/2019"/>
    <s v="imobil"/>
    <s v="Lungime= Km;Suprafeţe= ha;CF= ;"/>
  </r>
  <r>
    <x v="1026"/>
    <s v="8.04.04"/>
    <m/>
    <m/>
    <s v="DR.PLOPILOR"/>
    <s v="conform amenajamentelor silvice"/>
    <s v="BACĂU"/>
    <s v="-"/>
    <s v="Tara: România; Judet: BACĂU; -;   -; Nr: -;"/>
    <n v="1968"/>
    <n v="38765"/>
    <n v="4"/>
    <s v="in administrare"/>
    <s v="HG 982/1998;HG 1344/2011; HG 478/ 24-IUN-15;HG.478/24-IUN-15;OUG.1 din 04/01/2017;HG.354/18.05.2017;OUG.68 din 06/11/2019"/>
    <s v="imobil"/>
    <s v="Lungime= Km;Suprafeţe= ha;CF= ;"/>
  </r>
  <r>
    <x v="1027"/>
    <s v="8.04.04"/>
    <m/>
    <m/>
    <s v="DR.STIRBAT"/>
    <s v="conform amenajamentelor silvice"/>
    <s v="BACĂU"/>
    <s v="-"/>
    <s v="Tara: România; Judet: BACĂU; -;   -; Nr: -;"/>
    <n v="1973"/>
    <n v="6985"/>
    <n v="4"/>
    <s v="in administrare"/>
    <s v="HG 982/1998;HG 1344/2011; HG 478/ 24-IUN-15;HG.478/24-IUN-15;OUG.1 din 04/01/2017;HG.354/18.05.2017;OUG.68 din 06/11/2019"/>
    <s v="imobil"/>
    <s v="Lungime= Km;Suprafeţe= ha;CF= ;"/>
  </r>
  <r>
    <x v="1028"/>
    <s v="8.04.04"/>
    <m/>
    <m/>
    <s v="DR.SCURTU"/>
    <s v="conform amenajamentelor silvice"/>
    <s v="BACĂU"/>
    <s v="-"/>
    <s v="Tara: România; Judet: BACĂU; -;   -; Nr: -;"/>
    <n v="1959"/>
    <n v="7618"/>
    <n v="4"/>
    <s v="in administrare"/>
    <s v="HG 982/1998;HG 1344/2011; HG 478/ 24-IUN-15;HG.478/24-IUN-15;OUG.1 din 04/01/2017;HG.354/18.05.2017;OUG.68 din 06/11/2019"/>
    <s v="imobil"/>
    <s v="Lungime= Km;Suprafeţe= ha;CF= ;"/>
  </r>
  <r>
    <x v="1029"/>
    <s v="8.04.04"/>
    <m/>
    <m/>
    <s v="DR.CUTU"/>
    <s v="conform amenajamentelor silvice"/>
    <s v="BACĂU"/>
    <s v="-"/>
    <s v="Tara: România; Judet: BACĂU; -;   -; Nr: -;"/>
    <n v="1966"/>
    <n v="2726"/>
    <n v="4"/>
    <s v="in administrare"/>
    <s v="HG 982/1998;HG 1344/2011; HG 478/ 24-IUN-15;HG.478/24-IUN-15;OUG.1 din 04/01/2017;HG.354/18.05.2017;OUG.68 din 06/11/2019"/>
    <s v="imobil"/>
    <s v="Lungime= Km;Suprafeţe= ha;CF= ;"/>
  </r>
  <r>
    <x v="1030"/>
    <s v="8.04.04"/>
    <m/>
    <m/>
    <s v="DR.PR.LUI MANOLE"/>
    <s v="conform amenajamentelor silvice"/>
    <s v="BACĂU"/>
    <s v="-"/>
    <s v="Tara: România; Judet: BACĂU; -;   -; Nr: -;"/>
    <n v="1971"/>
    <n v="1522"/>
    <n v="4"/>
    <s v="in administrare"/>
    <s v="HG 982/1998;HG 1344/2011;OUG.1 din 04/01/2017;HG.354/18.05.2017;OUG.68 din 06/11/2019"/>
    <s v="imobil"/>
    <s v="Lungime= Km;Suprafeţe= ha;CF= ;"/>
  </r>
  <r>
    <x v="1031"/>
    <s v="8.04.04"/>
    <m/>
    <m/>
    <s v="DR.NESTIUTUL GHEDEON"/>
    <s v="conform amenajamentelor silvice"/>
    <s v="BACĂU"/>
    <s v="-"/>
    <s v="Tara: România; Judet: BACĂU; -;   -; Nr: -;"/>
    <n v="1964"/>
    <n v="25846"/>
    <n v="4"/>
    <s v="in administrare"/>
    <s v="HG 982/1998;HG 1344/2011; HG 478/ 24-IUN-15;HG.478/24-IUN-15;OUG.1 din 04/01/2017;HG.354/18.05.2017;OUG.68 din 06/11/2019"/>
    <s v="imobil"/>
    <s v="Lungime= Km;Suprafeţe= ha;CF= ;"/>
  </r>
  <r>
    <x v="1032"/>
    <s v="8.04.04"/>
    <m/>
    <m/>
    <s v="DR.PR.MESTEACAN"/>
    <s v="conform amenajamentelor silvice"/>
    <s v="BACĂU"/>
    <s v="-"/>
    <s v="Tara: România; Judet: BACĂU; -;   -; Nr: -;"/>
    <n v="1968"/>
    <n v="8225"/>
    <n v="4"/>
    <s v="in administrare"/>
    <s v="HG 982/1998;HG 1344/2011; HG 478/ 24-IUN-15;HG.478/24-IUN-15;OUG.1 din 04/01/2017;HG.354/18.05.2017;OUG.68 din 06/11/2019"/>
    <s v="imobil"/>
    <s v="Lungime= Km;Suprafeţe= ha;CF= ;"/>
  </r>
  <r>
    <x v="1033"/>
    <s v="8.04.04"/>
    <m/>
    <m/>
    <s v="DR.PARAUL FANTANII"/>
    <s v="conform amenajamentelor silvice"/>
    <s v="BACĂU"/>
    <s v="-"/>
    <s v="Tara: România; Judet: BACĂU; -;   -; Nr: -;"/>
    <n v="1983"/>
    <n v="63221"/>
    <n v="4"/>
    <s v="in administrare"/>
    <s v="HG 982/1998;HG 1344/2011; HG 478/ 24-IUN-15;HG.478/24-IUN-15;OUG.1 din 04/01/2017;HG.354/18.05.2017;OUG.68 din 06/11/2019"/>
    <s v="imobil"/>
    <s v="Lungime= Km;Suprafeţe= ha;CF= ;"/>
  </r>
  <r>
    <x v="1034"/>
    <s v="8.04.04"/>
    <m/>
    <m/>
    <s v="DR.PIETRICELELE MARI"/>
    <s v="conform amenajamentelor silvice"/>
    <s v="BACĂU"/>
    <s v="-"/>
    <s v="Tara: România; Judet: BACĂU; -;   -; Nr: -;"/>
    <n v="1979"/>
    <n v="2849032"/>
    <n v="4"/>
    <s v="in administrare"/>
    <s v="HG 982/1998;HG 1344/2011;OUG.1 din 04/01/2017;HG.354/18.05.2017;OUG.68 din 06/11/2019"/>
    <s v="imobil"/>
    <s v="Lungime= Km;Suprafeţe= ha;CF= ;"/>
  </r>
  <r>
    <x v="1035"/>
    <s v="8.04.04"/>
    <m/>
    <m/>
    <s v="DR.POIANA MARMURA"/>
    <s v="conform amenajamentelor silvice"/>
    <s v="BACĂU"/>
    <s v="-"/>
    <s v="Tara: România; Judet: BACĂU; -;   -; Nr: -;"/>
    <n v="1983"/>
    <n v="3729"/>
    <n v="4"/>
    <s v="in administrare"/>
    <s v="HG 982/1998;HG 1344/2011; HG 478/ 24-IUN-15;HG.478/24-IUN-15;OUG.1 din 04/01/2017;HG.354/18.05.2017;OUG.68 din 06/11/2019"/>
    <s v="imobil"/>
    <s v="Lungime= Km;Suprafeţe= ha;CF= ;"/>
  </r>
  <r>
    <x v="1036"/>
    <s v="8.04.04"/>
    <m/>
    <m/>
    <s v="DR.STICLARIE"/>
    <s v="conform amenajamentelor silvice"/>
    <s v="BACĂU"/>
    <s v="-"/>
    <s v="Tara: România; Judet: BACĂU; -;   -; Nr: -;"/>
    <n v="1966"/>
    <n v="2231"/>
    <n v="4"/>
    <s v="in administrare"/>
    <s v="HG 982/1998;HG 1344/2011;OUG.1 din 04/01/2017;HG.354/18.05.2017;OUG.68 din 06/11/2019"/>
    <s v="imobil"/>
    <s v="Lungime= Km;Suprafeţe= ha;CF= ;"/>
  </r>
  <r>
    <x v="1037"/>
    <s v="8.04.04"/>
    <m/>
    <m/>
    <s v="DR.IZVOARELE"/>
    <s v="conform amenajamentelor silvice"/>
    <s v="BACĂU"/>
    <s v="-"/>
    <s v="Tara: România; Judet: BACĂU; -;   -; Nr: -;"/>
    <n v="1966"/>
    <n v="694"/>
    <n v="4"/>
    <s v="in administrare"/>
    <s v="HG 982/1998;HG 1344/2011; HG 478/ 24-IUN-15;HG.478/24-IUN-15;OUG.1 din 04/01/2017;HG.354/18.05.2017;OUG.68 din 06/11/2019"/>
    <s v="imobil"/>
    <s v="Lungime= Km;Suprafeţe= ha;CF= ;"/>
  </r>
  <r>
    <x v="1038"/>
    <s v="8.04.04"/>
    <m/>
    <m/>
    <s v="DR.BUCIUMI BLIDARI"/>
    <s v="conform amenajamentelor silvice"/>
    <s v="BACĂU"/>
    <s v="-"/>
    <s v="Tara: România; Judet: BACĂU; -;   -; Nr: -;"/>
    <n v="1977"/>
    <n v="94017"/>
    <n v="4"/>
    <s v="in administrare"/>
    <s v="HG 982/1998;;OUG.1 din 04/01/2017;HG.354/18.05.2017;OUG.68 din 06/11/2019"/>
    <s v="imobil"/>
    <s v="Lungime= Km;Suprafeţe= ha;CF= ;"/>
  </r>
  <r>
    <x v="1039"/>
    <s v="8.04.04"/>
    <m/>
    <m/>
    <s v="DR.TISA BERZUNTI"/>
    <s v="conform amenajamentelor silvice"/>
    <s v="BACĂU"/>
    <s v="-"/>
    <s v="Tara: România; Judet: BACĂU; -;   -; Nr: -;"/>
    <n v="1981"/>
    <n v="19071"/>
    <n v="4"/>
    <s v="in administrare"/>
    <s v="HG 982/1998;HG 1344/2011; HG 478/ 24-IUN-15;HG.478/24-IUN-15;OUG.1 din 04/01/2017;OUG.68 din 06/11/2019"/>
    <s v="imobil"/>
    <s v="Lungime= Km;Suprafeţe= ha;CF= ;"/>
  </r>
  <r>
    <x v="1040"/>
    <s v="8.04.04"/>
    <m/>
    <m/>
    <s v="DR.CARUNTA"/>
    <s v="conform amenajamentelor silvice"/>
    <s v="BACĂU"/>
    <s v="-"/>
    <s v="Tara: România; Judet: BACĂU; -;   -; Nr: -;"/>
    <n v="1983"/>
    <n v="11994"/>
    <n v="4"/>
    <s v="in administrare"/>
    <s v="HG 982/1998;HG 1344/2011; HG 478/ 24-IUN-15;HG.478/24-IUN-15;OUG.1 din 04/01/2017;HG.354/18.05.2017;OUG.68 din 06/11/2019"/>
    <s v="imobil"/>
    <s v="Lungime= Km;Suprafeţe= ha;CF= ;"/>
  </r>
  <r>
    <x v="1041"/>
    <s v="8.04.04"/>
    <m/>
    <m/>
    <s v="DR.CARUNTA-BEJENIA"/>
    <s v="conform amenajamentelor silvice"/>
    <s v="BACĂU"/>
    <s v="-"/>
    <s v="Tara: România; Judet: BACĂU; -;   -; Nr: -;"/>
    <n v="1985"/>
    <n v="17992"/>
    <n v="4"/>
    <s v="in administrare"/>
    <s v="HG 982/1998;HG 1344/2011; HG 478/ 24-IUN-15;HG.478/24-IUN-15;OUG.1 din 04/01/2017;HG.354/18.05.2017;OUG.68 din 06/11/2019"/>
    <s v="imobil"/>
    <s v="Lungime= Km;Suprafeţe= ha;CF= ;"/>
  </r>
  <r>
    <x v="1042"/>
    <s v="8.04.04"/>
    <m/>
    <m/>
    <s v="DR. DASCALESCU"/>
    <s v="conform amenajamentelor silvice"/>
    <s v="BACĂU"/>
    <s v="-"/>
    <s v="Tara: România; Judet: BACĂU; -;   -; Nr: -;"/>
    <n v="1983"/>
    <n v="59348"/>
    <n v="4"/>
    <s v="in administrare"/>
    <s v="HG 982/1998;HG 1344/2011; HG 478/ 24-IUN-15;HG.478/24-IUN-15;OUG.1 din 04/01/2017;HG.354/18.05.2017;OUG.68 din 06/11/2019"/>
    <s v="imobil"/>
    <s v="Lungime= Km;Suprafeţe= ha;CF= ;"/>
  </r>
  <r>
    <x v="1043"/>
    <s v="8.04.04"/>
    <m/>
    <m/>
    <s v="LISTDR. VALEA MORARULUI"/>
    <s v="conform amenajamentelor silvice"/>
    <s v="BACĂU"/>
    <s v="-"/>
    <s v="Tara: România; Judet: BACĂU; -;   -; Nr: -;"/>
    <n v="1980"/>
    <n v="51455"/>
    <n v="4"/>
    <s v="in administrare"/>
    <s v="HG 982/1998;HG 1344/2011; HG 478/ 24-IUN-15;HG.478/24-IUN-15;OUG.1 din 04/01/2017;HG.354/18.05.2017;OUG.68 din 06/11/2019"/>
    <s v="imobil"/>
    <s v="Lungime= Km;Suprafeţe= ha;CF= ;"/>
  </r>
  <r>
    <x v="1044"/>
    <s v="8.04.04"/>
    <m/>
    <m/>
    <s v="DR. CALINII-STRUGARITA"/>
    <s v="conform amenajamentelor silvice"/>
    <s v="BACĂU"/>
    <s v="-"/>
    <s v="Tara: România; Judet: BACĂU; -;   -; Nr: -;"/>
    <n v="1981"/>
    <n v="268496"/>
    <n v="4"/>
    <s v="in administrare"/>
    <s v="HG 982/1998;HG 1344/2011; HG 478/ 24-IUN-15;HG.478/24-IUN-15;OUG.1 din 04/01/2017;HG.354/18.05.2017;OUG.68 din 06/11/2019"/>
    <s v="imobil"/>
    <s v="Lungime= Km;Suprafeţe= ha;CF= ;"/>
  </r>
  <r>
    <x v="1045"/>
    <s v="8.30.01"/>
    <m/>
    <m/>
    <s v="BARAJ PLOPU"/>
    <s v="conform amenajamentelor silvice"/>
    <s v="BACĂU"/>
    <s v="-"/>
    <s v="Tara: România; Judet: BACĂU; -;   -; Nr: -;"/>
    <n v="1983"/>
    <n v="2461"/>
    <n v="4"/>
    <s v="in administrare"/>
    <s v="HG 982/1998;HG 1344/2011; HG 478/ 24-IUN-15;HG.478/24-IUN-15;OUG.1 din 04/01/2017;HG.354/18.05.2017;OUG.68 din 06/11/2019;HG.846/08.10.2020"/>
    <s v="imobil"/>
    <s v="Lungime albie corectată/consolidată=0,2 km;"/>
  </r>
  <r>
    <x v="1046"/>
    <s v="8.04.04"/>
    <m/>
    <m/>
    <s v="DR. BLAGESTI-CIUBOTA"/>
    <s v="conform amenajamentelor silvice"/>
    <s v="BACĂU"/>
    <s v="-"/>
    <s v="Tara: România; Judet: BACĂU; -;   -; Nr: -;"/>
    <n v="1962"/>
    <n v="158986"/>
    <n v="4"/>
    <s v="in administrare"/>
    <s v="HG 982/1998;HG 1344/2011; HG 478/ 24-IUN-15;HG.478/24-IUN-15;OUG.1 din 04/01/2017;HG.354/18.05.2017;OUG.68 din 06/11/2019"/>
    <s v="imobil"/>
    <s v="Lungime= Km;Suprafeţe= ha;CF= ;"/>
  </r>
  <r>
    <x v="1047"/>
    <s v="8.04.04"/>
    <m/>
    <m/>
    <s v="DR.VOSOC"/>
    <s v="conform amenajamentelor silvice"/>
    <s v="BACĂU"/>
    <s v="-"/>
    <s v="Tara: România; Judet: BACĂU; -;   -; Nr: -;"/>
    <n v="1973"/>
    <n v="60664"/>
    <n v="4"/>
    <s v="in administrare"/>
    <s v="HG 982/1998;HG 1344/2011; HG 478/ 24-IUN-15;HG.478/24-IUN-15;OUG.1 din 04/01/2017;HG.354/18.05.2017;OUG.68 din 06/11/2019"/>
    <s v="imobil"/>
    <s v="Lungime= Km;Suprafeţe= ha;CF= ;"/>
  </r>
  <r>
    <x v="1048"/>
    <s v="8.04.04"/>
    <m/>
    <m/>
    <s v="DR.CAPUITEANU MANASTIRE"/>
    <s v="conform amenajamentelor silvice"/>
    <s v="BACĂU"/>
    <s v="-"/>
    <s v="Tara: România; Judet: BACĂU; -;   -; Nr: -;"/>
    <n v="1968"/>
    <n v="3169864"/>
    <n v="4"/>
    <s v="in administrare"/>
    <s v="HG 982/1998;HG 1344/2011; HG 478/ 24-IUN-15;HG.478/24-IUN-15;OUG.1 din 04/01/2017;HG.354/18.05.2017;OUG.68 din 06/11/2019"/>
    <s v="imobil"/>
    <s v="Lungime= Km;Suprafeţe= ha;CF= ;"/>
  </r>
  <r>
    <x v="1049"/>
    <s v="8.04.04"/>
    <m/>
    <m/>
    <s v="DR.PARAUL STANII"/>
    <s v="conform amenajamentelor silvice"/>
    <s v="BACĂU"/>
    <s v="-"/>
    <s v="Tara: România; Judet: BACĂU; -;   -; Nr: -;"/>
    <n v="1978"/>
    <n v="51867"/>
    <n v="4"/>
    <s v="in administrare"/>
    <s v="HG 982/1998;HG 1344/2011; HG 478/ 24-IUN-15;HG.478/24-IUN-15;OUG.1 din 04/01/2017;HG.354/18.05.2017;OUG.68 din 06/11/2019"/>
    <s v="imobil"/>
    <s v="Lungime= Km;Suprafeţe= ha;CF= ;"/>
  </r>
  <r>
    <x v="1050"/>
    <s v="8.04.04"/>
    <m/>
    <m/>
    <s v="DR.MOGHIORUS"/>
    <s v="conform amenajamentelor silvice"/>
    <s v="BACĂU"/>
    <s v="-"/>
    <s v="Tara: România; Judet: BACĂU; -;   -; Nr: -;"/>
    <n v="1970"/>
    <n v="26360"/>
    <n v="4"/>
    <s v="in administrare"/>
    <s v="HG 982/1998;HG 1344/2011; HG 478/ 24-IUN-15;HG.478/24-IUN-15;OUG.1 din 04/01/2017;HG.354/18.05.2017;OUG.68 din 06/11/2019"/>
    <s v="imobil"/>
    <s v="Lungime= Km;Suprafeţe= ha;CF= ;"/>
  </r>
  <r>
    <x v="1051"/>
    <s v="8.04.04"/>
    <m/>
    <m/>
    <s v="DR.CIOBANUS AXIAL"/>
    <s v="conform amenajamentelor silvice"/>
    <s v="BACĂU"/>
    <s v="-"/>
    <s v="Tara: România; Judet: BACĂU; -;   -; Nr: -;"/>
    <n v="1973"/>
    <n v="759161"/>
    <n v="4"/>
    <s v="in administrare"/>
    <s v="HG 982/1998;HG 1344/2011;OUG.1 din 04/01/2017;HG.354/18.05.2017;OUG.68 din 06/11/2019"/>
    <s v="imobil"/>
    <s v="Lungime= Km;Suprafeţe= ha;CF= ;"/>
  </r>
  <r>
    <x v="1052"/>
    <s v="8.04.04"/>
    <m/>
    <m/>
    <s v="DR.APORI"/>
    <s v="conform amenajamentelor silvice"/>
    <s v="BACĂU"/>
    <s v="-"/>
    <s v="Tara: România; Judet: BACĂU; -;   -; Nr: -;"/>
    <n v="1979"/>
    <n v="20063"/>
    <n v="4"/>
    <s v="in administrare"/>
    <s v="HG 982/1998;HG 1344/2011;OUG.1 din 04/01/2017;HG.354/18.05.2017;OUG.68 din 06/11/2019"/>
    <s v="imobil"/>
    <s v="Lungime= Km;Suprafeţe= ha;CF= ;"/>
  </r>
  <r>
    <x v="1053"/>
    <s v="8.04.04"/>
    <m/>
    <m/>
    <s v="DR.PR.RECE"/>
    <s v="conform amenajamentelor silvice"/>
    <s v="BACĂU"/>
    <s v="-"/>
    <s v="Tara: România; Judet: BACĂU; -;   -; Nr: -;"/>
    <n v="1983"/>
    <n v="63907"/>
    <n v="4"/>
    <s v="in administrare"/>
    <s v="HG 982/1998;HG 1344/2011;OUG.1 din 04/01/2017;HG.354/18.05.2017;OUG.68 din 06/11/2019"/>
    <s v="imobil"/>
    <s v="Lungime= Km;Suprafeţe= ha;CF= ;"/>
  </r>
  <r>
    <x v="1054"/>
    <s v="8.04.04"/>
    <m/>
    <m/>
    <s v="DR.SIHASTRU"/>
    <s v="conform amenajamentelor silvice"/>
    <s v="BACĂU"/>
    <s v="-"/>
    <s v="Tara: România; Judet: BACĂU; -;   -; Nr: -;"/>
    <n v="1986"/>
    <n v="29394"/>
    <n v="4"/>
    <s v="in administrare"/>
    <s v="HG 982/1998;HG 1344/2011; HG 478/ 24-IUN-15;HG.478/24-IUN-15;OUG.1 din 04/01/2017;HG.354/18.05.2017;OUG.68 din 06/11/2019"/>
    <s v="imobil"/>
    <s v="Lungime= Km;Suprafeţe= ha;CF= ;"/>
  </r>
  <r>
    <x v="1055"/>
    <s v="8.04.04"/>
    <m/>
    <m/>
    <s v="DR.GARBOVANA"/>
    <s v="conform amenajamentelor silvice"/>
    <s v="BACĂU"/>
    <s v="-"/>
    <s v="Tara: România; Judet: BACĂU; -;   -; Nr: -;"/>
    <n v="1979"/>
    <n v="64922"/>
    <n v="4"/>
    <s v="in administrare"/>
    <s v="HG 982/1998;HG 1344/2011;OUG.1 din 04/01/2017;HG.354/18.05.2017;OUG.68 din 06/11/2019"/>
    <s v="imobil"/>
    <s v="Lungime= Km;Suprafeţe= ha;CF= ;"/>
  </r>
  <r>
    <x v="1056"/>
    <s v="8.04.04"/>
    <m/>
    <m/>
    <s v="DR.ALUNU-ENATE"/>
    <s v="conform amenajamentelor silvice"/>
    <s v="BACĂU"/>
    <s v="-"/>
    <s v="Tara: România; Judet: BACĂU; -;   -; Nr: -;"/>
    <n v="1979"/>
    <n v="62973"/>
    <n v="4"/>
    <s v="in administrare"/>
    <s v="HG 982/1998;HG 1344/2011; HG 478/ 24-IUN-15;HG.478/24-IUN-15;OUG.1 din 04/01/2017;HG.354/18.05.2017;OUG.68 din 06/11/2019"/>
    <s v="imobil"/>
    <s v="Lungime= Km;Suprafeţe= ha;CF= ;"/>
  </r>
  <r>
    <x v="1057"/>
    <s v="8.04.04"/>
    <m/>
    <m/>
    <s v="DR.TUDOROIU"/>
    <s v="conform amenajamentelor silvice"/>
    <s v="BACĂU"/>
    <s v="-"/>
    <s v="Tara: România; Judet: BACĂU; -;   -; Nr: -;"/>
    <n v="1981"/>
    <n v="30432"/>
    <n v="4"/>
    <s v="in administrare"/>
    <s v="HG 982/1998;HG 1344/2011;OUG.1 din 04/01/2017;HG.354/18.05.2017;OUG.68 din 06/11/2019"/>
    <s v="imobil"/>
    <s v="Lungime= Km;Suprafeţe= ha;CF= ;"/>
  </r>
  <r>
    <x v="1058"/>
    <s v="8.04.04"/>
    <m/>
    <m/>
    <s v="DR.V.ROGOZULUI"/>
    <s v="conform amenajamentelor silvice"/>
    <s v="BACĂU"/>
    <s v="-"/>
    <s v="Tara: România; Judet: BACĂU; -;   -; Nr: -;"/>
    <n v="1982"/>
    <n v="42605"/>
    <n v="4"/>
    <s v="in administrare"/>
    <s v="HG 982/1998;HG 1344/2011; HG 478/ 24-IUN-15;HG.478/24-IUN-15;OUG.1 din 04/01/2017;HG.354/18.05.2017;OUG.68 din 06/11/2019"/>
    <s v="imobil"/>
    <s v="Lungime= Km;Suprafeţe= ha;CF= ;"/>
  </r>
  <r>
    <x v="1059"/>
    <s v="8.04.04"/>
    <m/>
    <m/>
    <s v="DR.CHILIA BENII"/>
    <s v="conform amenajamentelor silvice"/>
    <s v="BACĂU"/>
    <s v="-"/>
    <s v="Tara: România; Judet: BACĂU; -;   -; Nr: -;"/>
    <n v="1964"/>
    <n v="8527"/>
    <n v="4"/>
    <s v="in administrare"/>
    <s v="HG 982/1998;HG 1344/2011; HG 478/ 24-IUN-15;HG.478/24-IUN-15;OUG.1 din 04/01/2017;HG.354/18.05.2017;OUG.68 din 06/11/2019"/>
    <s v="imobil"/>
    <s v="Lungime= Km;Suprafeţe= ha;CF= ;"/>
  </r>
  <r>
    <x v="1060"/>
    <s v="8.04.04"/>
    <m/>
    <m/>
    <s v="DR.PR.GRECULUI"/>
    <s v="conform amenajamentelor silvice"/>
    <s v="BACĂU"/>
    <s v="-"/>
    <s v="Tara: România; Judet: BACĂU; -;   -; Nr: -;"/>
    <n v="1970"/>
    <n v="95958"/>
    <n v="4"/>
    <s v="in administrare"/>
    <s v="HG 982/1998;HG 1344/2011; HG 478/ 24-IUN-15;HG.478/24-IUN-15;OUG.1 din 04/01/2017;HG.354/18.05.2017;OUG.68 din 06/11/2019"/>
    <s v="imobil"/>
    <s v="Lungime= Km;Suprafeţe= ha;CF= ;"/>
  </r>
  <r>
    <x v="1061"/>
    <s v="8.04.04"/>
    <m/>
    <m/>
    <s v="DR.VARZARIE"/>
    <s v="conform amenajamentelor silvice"/>
    <s v="BACĂU"/>
    <s v="-"/>
    <s v="Tara: România; Judet: BACĂU; -;   -; Nr: -;"/>
    <n v="1964"/>
    <n v="11158"/>
    <n v="4"/>
    <s v="in administrare"/>
    <s v="HG 982/1998;HG 1344/2011;OUG.1 din 04/01/2017;HG.354/18.05.2017;OUG.68 din 06/11/2019"/>
    <s v="imobil"/>
    <s v="Lungime= Km;Suprafeţe= ha;CF= ;"/>
  </r>
  <r>
    <x v="1062"/>
    <s v="8.04.04"/>
    <m/>
    <m/>
    <s v="DR.LUPULUI"/>
    <s v="conform amenajamentelor silvice"/>
    <s v="BACĂU"/>
    <s v="-"/>
    <s v="Tara: România; Judet: BACĂU; -;   -; Nr: -;"/>
    <n v="1982"/>
    <n v="33686"/>
    <n v="4"/>
    <s v="in administrare"/>
    <s v="HG 982/1998;HG 1344/2011;OUG.1 din 04/01/2017;HG.354/18.05.2017;OUG.68 din 06/11/2019"/>
    <s v="imobil"/>
    <s v="Lungime= Km;Suprafeţe= ha;CF= ;"/>
  </r>
  <r>
    <x v="1063"/>
    <s v="8.30.01"/>
    <m/>
    <m/>
    <s v="BARAJ CANAL PR.HRACOIU"/>
    <s v="conform amenajamentelor silvice"/>
    <s v="BACĂU"/>
    <s v="-"/>
    <s v="Tara: România; Judet: BACĂU; -;   -; Nr: -;"/>
    <n v="1965"/>
    <n v="2759"/>
    <n v="4"/>
    <s v="in administrare"/>
    <s v="HG 982/1998;;OUG.1 din 04/01/2017;HG.354/18.05.2017;OUG.68 din 06/11/2019;HG.846/08.10.2020"/>
    <s v="imobil"/>
    <s v="Lungime albie corectată/consolidată=0,022 km;"/>
  </r>
  <r>
    <x v="1064"/>
    <s v="8.04.04"/>
    <m/>
    <m/>
    <s v="DR.ARSITA PR. SANT"/>
    <s v="conform amenajamentelor silvice"/>
    <s v="BACĂU"/>
    <s v="-"/>
    <s v="Tara: România; Judet: BACĂU; -;   -; Nr: -;"/>
    <n v="1980"/>
    <n v="6556"/>
    <n v="4"/>
    <s v="in administrare"/>
    <s v="HG 982/1998;;OUG.1 din 04/01/2017;OUG.68 din 06/11/2019"/>
    <s v="imobil"/>
    <s v="drum auto forestier"/>
  </r>
  <r>
    <x v="1065"/>
    <s v="8.04.04"/>
    <m/>
    <m/>
    <s v="DR.COTUMBITA"/>
    <s v="conform amenajamentelor silvice"/>
    <s v="BACĂU"/>
    <s v="-"/>
    <s v="Tara: România; Judet: BACĂU; -;   -; Nr: -;"/>
    <n v="1963"/>
    <n v="59944"/>
    <n v="4"/>
    <s v="in administrare"/>
    <s v="HG 982/1998;HG 1344/2011; HG 478/ 24-IUN-15;HG.478/24-IUN-15;OUG.1 din 04/01/2017;HG.354/18.05.2017;OUG.68 din 06/11/2019"/>
    <s v="imobil"/>
    <s v="Lungime= Km;Suprafeţe= ha;CF= ;"/>
  </r>
  <r>
    <x v="1066"/>
    <s v="8.04.04"/>
    <m/>
    <m/>
    <s v="DR.GROHOT.GATER"/>
    <s v="conform amenajamentelor silvice"/>
    <s v="BACĂU"/>
    <s v="-"/>
    <s v="Tara: România; Judet: BACĂU; -;   -; Nr: -;"/>
    <n v="1968"/>
    <n v="46559"/>
    <n v="4"/>
    <s v="in administrare"/>
    <s v="HG 982/1998;HG 1344/2011; HG 478/ 24-IUN-15;HG.478/24-IUN-15;OUG.1 din 04/01/2017;HG.354/18.05.2017;OUG.68 din 06/11/2019"/>
    <s v="imobil"/>
    <s v="Lungime= Km;Suprafeţe= ha;CF= ;"/>
  </r>
  <r>
    <x v="1067"/>
    <s v="8.04.04"/>
    <m/>
    <m/>
    <s v="DR.GHEREHBUS"/>
    <s v="conform amenajamentelor silvice"/>
    <s v="BACĂU"/>
    <s v="-"/>
    <s v="Tara: România; Judet: BACĂU; -;   -; Nr: -;"/>
    <n v="1970"/>
    <n v="5843"/>
    <n v="4"/>
    <s v="in administrare"/>
    <s v="HG 982/1998;;OUG.1 din 04/01/2017;HG.354/18.05.2017;OUG.68 din 06/11/2019"/>
    <s v="imobil"/>
    <s v="Lungime= Km;Suprafeţe= ha;CF= ;"/>
  </r>
  <r>
    <x v="1068"/>
    <s v="8.04.04"/>
    <m/>
    <m/>
    <s v="DR.LATU TARMUSEL"/>
    <s v="conform amenajamentelor silvice"/>
    <s v="BACĂU"/>
    <s v="-"/>
    <s v="Tara: România; Judet: BACĂU; -;   -; Nr: -;"/>
    <n v="1970"/>
    <n v="1637"/>
    <n v="4"/>
    <s v="in administrare"/>
    <s v="HG 982/1998;;OUG.1 din 04/01/2017;HG.354/18.05.2017;OUG.68 din 06/11/2019"/>
    <s v="imobil"/>
    <s v="Lungime= Km;Suprafeţe= ha;CF= ;"/>
  </r>
  <r>
    <x v="1069"/>
    <s v="8.04.04"/>
    <m/>
    <m/>
    <s v="DR.BERBECI MIEILOR"/>
    <s v="conform amenajamentelor silvice"/>
    <s v="BACĂU"/>
    <s v="-"/>
    <s v="Tara: România; Judet: BACĂU; -;   -; Nr: -;"/>
    <n v="1971"/>
    <n v="2230"/>
    <n v="4"/>
    <s v="in administrare"/>
    <s v="HG 982/1998;;OUG.1 din 04/01/2017;HG.354/18.05.2017;OUG.68 din 06/11/2019"/>
    <s v="imobil"/>
    <s v="Lungime= Km;Suprafeţe= ha;CF= ;"/>
  </r>
  <r>
    <x v="1070"/>
    <s v="8.04.04"/>
    <m/>
    <m/>
    <s v="DRUM VELICA"/>
    <s v="conform amenajamentelor silvice"/>
    <s v="ARAD"/>
    <s v="-"/>
    <s v="Tara: România; Judet: ARAD; -;   -; Nr: -;"/>
    <n v="1975"/>
    <n v="422"/>
    <n v="2"/>
    <s v="in administrare"/>
    <s v="HG 982/1998;HG 1344/2011; HG 478/ 24-IUN-15;HG.478/24-IUN-15;OUG.1 din 04/01/2017;HG.354/18.05.2017;OUG.68 din 06/11/2019"/>
    <s v="imobil"/>
    <s v="Lungime= Km;Suprafeţe= ha;CF= ;"/>
  </r>
  <r>
    <x v="1071"/>
    <s v="8.04.04"/>
    <m/>
    <m/>
    <s v="DRUM CRIVACEA"/>
    <s v="conform amenajamentelor silvice"/>
    <s v="ARAD"/>
    <s v="-"/>
    <s v="Tara: România; Judet: ARAD; -;   -; Nr: -;"/>
    <n v="1968"/>
    <n v="41673"/>
    <n v="2"/>
    <s v="in administrare"/>
    <s v="HG 982/1998;HG 1344/2011; HG 478/ 24-IUN-15;HG.478/24-IUN-15;OUG.1 din 04/01/2017;OUG.68 din 06/11/2019"/>
    <s v="imobil"/>
    <s v="Lungime= Km;Suprafeţe= ha;CF= ;"/>
  </r>
  <r>
    <x v="1072"/>
    <s v="8.04.04"/>
    <m/>
    <m/>
    <s v="DRUM BAVNA"/>
    <s v="conform amenajamentelor silvice"/>
    <s v="ARAD"/>
    <s v="-"/>
    <s v="Tara: România; Judet: ARAD; -;   -; Nr: -;"/>
    <n v="1978"/>
    <n v="22064"/>
    <n v="2"/>
    <s v="in administrare"/>
    <s v="HG 982/1998;HG 1344/2011; HG 478/ 24-IUN-15;HG.478/24-IUN-15;OUG.1 din 04/01/2017;HG.354/18.05.2017;OUG.68 din 06/11/2019"/>
    <s v="imobil"/>
    <s v="Lungime= Km;Suprafeţe= ha;CF= ;"/>
  </r>
  <r>
    <x v="1073"/>
    <s v="8.04.04"/>
    <m/>
    <m/>
    <s v="DRUM LATESTI"/>
    <s v="conform amenajamentelor silvice"/>
    <s v="ARAD"/>
    <s v="-"/>
    <s v="Tara: România; Judet: ARAD; -;   -; Nr: -;"/>
    <n v="1982"/>
    <n v="5963"/>
    <n v="2"/>
    <s v="in administrare"/>
    <s v="HG 982/1998;HG 1344/2011; HG 478/ 24-IUN-15;HG.478/24-IUN-15;OUG.1 din 04/01/2017;HG.354/18.05.2017;OUG.68 din 06/11/2019"/>
    <s v="imobil"/>
    <s v="Lungime= Km;Suprafeţe= ha;CF= ;"/>
  </r>
  <r>
    <x v="1074"/>
    <s v="8.04.04"/>
    <m/>
    <m/>
    <s v="DRUM VARADIUTA"/>
    <s v="conform amenajamentelor silvice"/>
    <s v="ARAD"/>
    <s v="-"/>
    <s v="Tara: România; Judet: ARAD; -;   -; Nr: -;"/>
    <n v="1975"/>
    <n v="258"/>
    <n v="2"/>
    <s v="in administrare"/>
    <s v="HG 982/1998;HG 1344/2011; HG 478/ 24-IUN-15;HG.478/24-IUN-15;OUG.1 din 04/01/2017;HG.354/18.05.2017;OUG.68 din 06/11/2019"/>
    <s v="imobil"/>
    <s v="Lungime= Km;Suprafeţe= ha;CF= ;"/>
  </r>
  <r>
    <x v="1075"/>
    <s v="8.04.04"/>
    <m/>
    <m/>
    <s v="DRUM CALACI"/>
    <s v="conform amenajamentelor silvice"/>
    <s v="ARAD"/>
    <s v="-"/>
    <s v="Tara: România; Judet: ARAD; -;   -; Nr: -;"/>
    <n v="1967"/>
    <n v="103853"/>
    <n v="2"/>
    <s v="in administrare"/>
    <s v="HG 982/1998;HG 1344/2011; HG 478/ 24-IUN-15;HG.478/24-IUN-15;OUG.1 din 04/01/2017;OUG.68 din 06/11/2019"/>
    <s v="imobil"/>
    <s v="Lungime= Km;Suprafeţe= ha;CF= ;"/>
  </r>
  <r>
    <x v="1076"/>
    <s v="8.04.04"/>
    <m/>
    <m/>
    <s v="DRUM SIBISEL"/>
    <s v="conform amenajamentelor silvice"/>
    <s v="ARAD"/>
    <s v="-"/>
    <s v="Tara: România; Judet: ARAD; -;   -; Nr: -;"/>
    <n v="1981"/>
    <n v="24147"/>
    <n v="2"/>
    <s v="in administrare"/>
    <s v="HG 982/1998;HG 1344/2011; HG 478/ 24-IUN-15;HG.478/24-IUN-15;OUG.1 din 04/01/2017;HG.354/18.05.2017;OUG.68 din 06/11/2019"/>
    <s v="imobil"/>
    <s v="Lungime= Km;Suprafeţe= ha;CF= ;"/>
  </r>
  <r>
    <x v="1077"/>
    <s v="8.04.04"/>
    <m/>
    <m/>
    <s v="DRUM VALEA MARE + VALEA IUGA"/>
    <s v="conform amenajamentelor silvice"/>
    <s v="ARAD"/>
    <s v="-"/>
    <s v="Tara: România; Judet: ARAD; -;   -; Nr: -;"/>
    <n v="1971"/>
    <n v="2141"/>
    <n v="2"/>
    <s v="in administrare"/>
    <s v="HG 982/1998;;OUG.1 din 04/01/2017;HG.354/18.05.2017;OUG.68 din 06/11/2019"/>
    <s v="imobil"/>
    <s v="Lungime= Km;Suprafeţe= ha;CF= ;"/>
  </r>
  <r>
    <x v="1078"/>
    <s v="8.04.04"/>
    <m/>
    <m/>
    <s v="DRUM PIETROSUL"/>
    <s v="conform amenajamentelor silvice"/>
    <s v="ARAD"/>
    <s v="-"/>
    <s v="Tara: România; Judet: ARAD; -;   -; Nr: -;"/>
    <n v="1968"/>
    <n v="36223"/>
    <n v="2"/>
    <s v="in administrare"/>
    <s v="HG 982/1998;;OUG.1 din 04/01/2017;OUG.68 din 06/11/2019"/>
    <s v="imobil"/>
    <s v="drum auto forestier"/>
  </r>
  <r>
    <x v="1079"/>
    <s v="8.04.04"/>
    <m/>
    <m/>
    <s v="DRUM VALEA CALULUI"/>
    <s v="conform amenajamentelor silvice"/>
    <s v="ARAD"/>
    <s v="-"/>
    <s v="Tara: România; Judet: ARAD; -;   -; Nr: -;"/>
    <n v="1991"/>
    <n v="31887"/>
    <n v="2"/>
    <s v="in administrare"/>
    <s v="HG 982/1998;;OUG.1 din 04/01/2017;OUG.68 din 06/11/2019"/>
    <s v="imobil"/>
    <s v="drum auto forestier"/>
  </r>
  <r>
    <x v="1080"/>
    <s v="8.04.04"/>
    <m/>
    <m/>
    <s v="DRUM TROAS-TISA"/>
    <s v="conform amenajamentelor silvice"/>
    <s v="ARAD"/>
    <s v="-"/>
    <s v="Tara: România; Judet: ARAD; -;   -; Nr: -;"/>
    <n v="1958"/>
    <n v="102601"/>
    <n v="2"/>
    <s v="in administrare"/>
    <s v="HG 982/1998;;OUG.1 din 04/01/2017;OUG.68 din 06/11/2019"/>
    <s v="imobil"/>
    <s v="drum auto forestier"/>
  </r>
  <r>
    <x v="1081"/>
    <s v="8.04.04"/>
    <m/>
    <m/>
    <s v="DRUM BURDIJENI"/>
    <s v="conform amenajamentelor silvice"/>
    <s v="ARAD"/>
    <s v="-"/>
    <s v="Tara: România; Judet: ARAD; -;   -; Nr: -;"/>
    <n v="1974"/>
    <n v="27585"/>
    <n v="2"/>
    <s v="in administrare"/>
    <s v="HG 982/1998;HG 1344/2011; HG 478/ 24-IUN-15;HG.478/24-IUN-15;OUG.1 din 04/01/2017;HG.354/18.05.2017;OUG.68 din 06/11/2019"/>
    <s v="imobil"/>
    <s v="Lungime= Km;Suprafeţe= ha;CF= ;"/>
  </r>
  <r>
    <x v="1082"/>
    <s v="8.04.04"/>
    <m/>
    <m/>
    <s v="DRUM VALEA SARBILOR-BAIA"/>
    <s v="conform amenajamentelor silvice"/>
    <s v="ARAD"/>
    <s v="-"/>
    <s v="Tara: România; Judet: ARAD; -;   -; Nr: -;"/>
    <n v="1975"/>
    <n v="48251"/>
    <n v="2"/>
    <s v="in administrare"/>
    <s v="HG 982/1998;; HG 478/ 24-IUN-15;HG.478/24-IUN-15;OUG.1 din 04/01/2017;OUG.68 din 06/11/2019"/>
    <s v="imobil"/>
    <s v="Lungime= Km;Suprafeţe= ha;CF= ;"/>
  </r>
  <r>
    <x v="1083"/>
    <s v="8.04.04"/>
    <m/>
    <m/>
    <s v="DRUM SAT BATRAN"/>
    <s v="conform amenajamentelor silvice"/>
    <s v="TIMIŞ"/>
    <s v="-"/>
    <s v="Tara: România; Judet: TIMIŞ; -;   -; Nr: -;"/>
    <n v="1978"/>
    <n v="84736"/>
    <n v="35"/>
    <s v="in administrare"/>
    <s v="HG 982/1998;HG 1344/2011;OUG.1 din 04/01/2017;HG.354/18.05.2017;OUG.68 din 06/11/2019"/>
    <s v="imobil"/>
    <s v="Lungime= Km;Suprafeţe= ha;CF= ;"/>
  </r>
  <r>
    <x v="1084"/>
    <s v="8.04.04"/>
    <m/>
    <m/>
    <s v="DRUM MAGIRAN"/>
    <s v="conform amenajamentelor silvice"/>
    <s v="TIMIŞ"/>
    <s v="-"/>
    <s v="Tara: România; Judet: TIMIŞ; -;   -; Nr: -;"/>
    <n v="1983"/>
    <n v="448786"/>
    <n v="35"/>
    <s v="in administrare"/>
    <s v="HG 982/1998;HG 1344/2011;OUG.1 din 04/01/2017;HG.354/18.05.2017;OUG.68 din 06/11/2019"/>
    <s v="imobil"/>
    <s v="Lungime= Km;Suprafeţe= ha;CF= ;"/>
  </r>
  <r>
    <x v="1085"/>
    <s v="8.04.04"/>
    <m/>
    <m/>
    <s v="DRUM DEALUL POPII REPAS"/>
    <s v="conform amenajamentelor silvice"/>
    <s v="ARAD"/>
    <s v="-"/>
    <s v="Tara: România; Judet: ARAD; -;   -; Nr: -;"/>
    <n v="1987"/>
    <n v="29241"/>
    <n v="2"/>
    <s v="in administrare"/>
    <s v="HG 982/1998;HG 1344/2011; HG 478/ 24-IUN-15;HG.478/24-IUN-15;OUG.1 din 04/01/2017;HG.354/18.05.2017;OUG.68 din 06/11/2019"/>
    <s v="imobil"/>
    <s v="Lungime= Km;Suprafeţe= ha;CF= ;"/>
  </r>
  <r>
    <x v="1086"/>
    <s v="8.04.04"/>
    <m/>
    <m/>
    <s v="DRUM HAMBARU"/>
    <s v="conform amenajamentelor silvice"/>
    <s v="ARAD"/>
    <s v="-"/>
    <s v="Tara: România; Judet: ARAD; -;   -; Nr: -;"/>
    <n v="1960"/>
    <n v="32247"/>
    <n v="2"/>
    <s v="in administrare"/>
    <s v="HG 982/1998;HG 1344/2011; HG 478/ 24-IUN-15;HG.478/24-IUN-15;OUG.1 din 04/01/2017;OUG.68 din 06/11/2019"/>
    <s v="imobil"/>
    <s v="Lungime= Km;Suprafeţe= ha;CF= ;"/>
  </r>
  <r>
    <x v="1087"/>
    <s v="8.04.04"/>
    <m/>
    <m/>
    <s v="DRUM SALASTIOARA"/>
    <s v="conform amenajamentelor silvice"/>
    <s v="ARAD"/>
    <s v="-"/>
    <s v="Tara: România; Judet: ARAD; -;   -; Nr: -;"/>
    <n v="1972"/>
    <n v="1711"/>
    <n v="2"/>
    <s v="in administrare"/>
    <s v="HG 982/1998;HG 1344/2011; HG 478/ 24-IUN-15;HG.478/24-IUN-15;OUG.1 din 04/01/2017;HG.354/18.05.2017;OUG.68 din 06/11/2019"/>
    <s v="imobil"/>
    <s v="Lungime= Km;Suprafeţe= ha;CF= ;"/>
  </r>
  <r>
    <x v="1088"/>
    <s v="8.04.04"/>
    <m/>
    <m/>
    <s v="DRUM CUVEJDIA"/>
    <s v="conform amenajamentelor silvice"/>
    <s v="ARAD"/>
    <s v="-"/>
    <s v="Tara: România; Judet: ARAD; -;   -; Nr: -;"/>
    <n v="1983"/>
    <n v="53446"/>
    <n v="2"/>
    <s v="in administrare"/>
    <s v="HG 982/1998;HG 1344/2011; HG 478/ 24-IUN-15;HG.478/24-IUN-15;OUG.1 din 04/01/2017;HG.354/18.05.2017;OUG.68 din 06/11/2019"/>
    <s v="imobil"/>
    <s v="Lungime= Km;Suprafeţe= ha;CF= ;"/>
  </r>
  <r>
    <x v="1089"/>
    <s v="8.04.04"/>
    <m/>
    <m/>
    <s v="DRUM BUSTENI LUNCANI"/>
    <s v="conform amenajamentelor silvice"/>
    <s v="TIMIŞ"/>
    <s v="-"/>
    <s v="Tara: România; Judet: TIMIŞ; -;   -; Nr: -;"/>
    <n v="1982"/>
    <n v="2641"/>
    <n v="35"/>
    <s v="in administrare"/>
    <s v="HG 982/1998;HG 1344/2011;OUG.1 din 04/01/2017;HG.354/18.05.2017;OUG.68 din 06/11/2019"/>
    <s v="imobil"/>
    <s v="Lungime= Km;Suprafeţe= ha;CF= ;"/>
  </r>
  <r>
    <x v="1090"/>
    <s v="8.04.04"/>
    <m/>
    <m/>
    <s v="DRUM VALEA LIMAN 2"/>
    <s v="conform amenajamentelor silvice"/>
    <s v="TIMIŞ"/>
    <s v="-"/>
    <s v="Tara: România; Judet: TIMIŞ; -;   -; Nr: -;"/>
    <n v="1989"/>
    <n v="867289"/>
    <n v="35"/>
    <s v="in administrare"/>
    <s v="HG 982/1998;HG 1344/2011;OUG.1 din 04/01/2017;HG.354/18.05.2017;OUG.68 din 06/11/2019"/>
    <s v="imobil"/>
    <s v="Lungime= Km;Suprafeţe= ha;CF= ;"/>
  </r>
  <r>
    <x v="1091"/>
    <s v="8.04.04"/>
    <m/>
    <m/>
    <s v="DRUM POSTASULUI"/>
    <s v="conform amenajamentelor silvice"/>
    <s v="TIMIŞ"/>
    <s v="-"/>
    <s v="Tara: România; Judet: TIMIŞ; -;   -; Nr: -;"/>
    <n v="1989"/>
    <n v="7031"/>
    <n v="35"/>
    <s v="in administrare"/>
    <s v="HG 982/1998;HG 1344/2011;OUG.1 din 04/01/2017;HG.354/18.05.2017;OUG.68 din 06/11/2019"/>
    <s v="imobil"/>
    <s v="Lungime= Km;Suprafeţe= ha;CF= ;"/>
  </r>
  <r>
    <x v="1092"/>
    <s v="8.04.04"/>
    <m/>
    <m/>
    <s v="DRUM NANDREASCA"/>
    <s v="conform amenajamentelor silvice"/>
    <s v="TIMIŞ"/>
    <s v="-"/>
    <s v="Tara: România; Judet: TIMIŞ; -;   -; Nr: -;"/>
    <n v="1978"/>
    <n v="921"/>
    <n v="35"/>
    <s v="in administrare"/>
    <s v="HG 982/1998;HG 1344/2011;OUG.1 din 04/01/2017;HG.354/18.05.2017;OUG.68 din 06/11/2019"/>
    <s v="imobil"/>
    <s v="Lungime= Km;Suprafeţe= ha;CF= ;"/>
  </r>
  <r>
    <x v="1093"/>
    <s v="8.04.04"/>
    <m/>
    <m/>
    <s v="DRUM LEHEDIA"/>
    <s v="conform amenajamentelor silvice"/>
    <s v="ARAD"/>
    <s v="-"/>
    <s v="Tara: România; Judet: ARAD; -;   -; Nr: -;"/>
    <n v="1974"/>
    <n v="11738"/>
    <n v="2"/>
    <s v="in administrare"/>
    <s v="HG 982/1998;;OUG.1 din 04/01/2017;OUG.68 din 06/11/2019"/>
    <s v="imobil"/>
    <s v="drum auto forestier"/>
  </r>
  <r>
    <x v="1094"/>
    <s v="8.04.04"/>
    <m/>
    <m/>
    <s v="DRUM ONCULUI"/>
    <s v="conform amenajamentelor silvice"/>
    <s v="ARAD"/>
    <s v="-"/>
    <s v="Tara: România; Judet: ARAD; -;   -; Nr: -;"/>
    <n v="1974"/>
    <n v="947"/>
    <n v="2"/>
    <s v="in administrare"/>
    <s v="HG 982/1998;HG 1344/2011; HG 478/ 24-IUN-15;HG.478/24-IUN-15;OUG.1 din 04/01/2017;HG.354/18.05.2017;OUG.68 din 06/11/2019"/>
    <s v="imobil"/>
    <s v="Lungime= Km;Suprafeţe= ha;CF= ;"/>
  </r>
  <r>
    <x v="1095"/>
    <s v="8.04.04"/>
    <m/>
    <m/>
    <s v="DRUM VALEA IEPII"/>
    <s v="conform amenajamentelor silvice"/>
    <s v="TIMIŞ"/>
    <s v="-"/>
    <s v="Tara: România; Judet: TIMIŞ; -;   -; Nr: -;"/>
    <n v="1990"/>
    <n v="5496"/>
    <n v="35"/>
    <s v="in administrare"/>
    <s v="HG 982/1998;HG 1344/2011;OUG.1 din 04/01/2017;HG.354/18.05.2017;OUG.68 din 06/11/2019"/>
    <s v="imobil"/>
    <s v="Lungime= Km;Suprafeţe= ha;CF= ;"/>
  </r>
  <r>
    <x v="1096"/>
    <s v="8.04.04"/>
    <m/>
    <m/>
    <s v="DRUM VALEA BIRLI 2"/>
    <s v="conform amenajamentelor silvice"/>
    <s v="ARAD"/>
    <s v="-"/>
    <s v="Tara: România; Judet: ARAD; -;   -; Nr: -;"/>
    <n v="1981"/>
    <n v="13976"/>
    <n v="2"/>
    <s v="in administrare"/>
    <s v="HG 982/1998;; HG 478/ 24-IUN-15;HG.478/24-IUN-15;OUG.1 din 04/01/2017;HG.354/18.05.2017;OUG.68 din 06/11/2019"/>
    <s v="imobil"/>
    <s v="Lungime= Km;Suprafeţe= ha;CF= ;"/>
  </r>
  <r>
    <x v="1097"/>
    <s v="8.04.04"/>
    <m/>
    <m/>
    <s v="DRUM VALEA MAXIMI"/>
    <s v="conform amenajamentelor silvice"/>
    <s v="ARAD"/>
    <s v="-"/>
    <s v="Tara: România; Judet: ARAD; -;   -; Nr: -;"/>
    <n v="1980"/>
    <n v="32796"/>
    <n v="2"/>
    <s v="in administrare"/>
    <s v="HG 982/1998;HG 1344/2011; HG 478/ 24-IUN-15;HG.478/24-IUN-15;OUG.1 din 04/01/2017;HG.354/18.05.2017;OUG.68 din 06/11/2019"/>
    <s v="imobil"/>
    <s v="Lungime= Km;Suprafeţe= ha;CF= ;"/>
  </r>
  <r>
    <x v="1098"/>
    <s v="8.04.04"/>
    <m/>
    <m/>
    <s v="DRUM VALEA REA 2"/>
    <s v="conform amenajamentelor silvice"/>
    <s v="ARAD"/>
    <s v="-"/>
    <s v="Tara: România; Judet: ARAD; -;   -; Nr: -;"/>
    <n v="1975"/>
    <n v="6394"/>
    <n v="2"/>
    <s v="in administrare"/>
    <s v="HG 982/1998;HG 1344/2011; HG 478/ 24-IUN-15;HG.478/24-IUN-15;OUG.1 din 04/01/2017;HG.354/18.05.2017;OUG.68 din 06/11/2019"/>
    <s v="imobil"/>
    <s v="Lungime= Km;Suprafeţe= ha;CF= ;"/>
  </r>
  <r>
    <x v="1099"/>
    <s v="8.04.04"/>
    <m/>
    <m/>
    <s v="DRUM PAIUSENI"/>
    <s v="conform amenajamentelor silvice"/>
    <s v="ARAD"/>
    <s v="-"/>
    <s v="Tara: România; Judet: ARAD; -;   -; Nr: -;"/>
    <n v="1974"/>
    <n v="2925"/>
    <n v="2"/>
    <s v="in administrare"/>
    <s v="HG 982/1998;;OUG.1 din 04/01/2017;OUG.68 din 06/11/2019"/>
    <s v="imobil"/>
    <s v="drum auto forestier"/>
  </r>
  <r>
    <x v="1100"/>
    <s v="8.04.04"/>
    <m/>
    <m/>
    <s v="DRUM PAIUSENI 4"/>
    <s v="conform amenajamentelor silvice"/>
    <s v="ARAD"/>
    <s v="-"/>
    <s v="Tara: România; Judet: ARAD; -;   -; Nr: -;"/>
    <n v="1974"/>
    <n v="2927"/>
    <n v="2"/>
    <s v="in administrare"/>
    <s v="HG 982/1998;;OUG.1 din 04/01/2017;OUG.68 din 06/11/2019"/>
    <s v="imobil"/>
    <s v="drum auto forestier"/>
  </r>
  <r>
    <x v="1101"/>
    <s v="8.04.04"/>
    <m/>
    <m/>
    <s v="DRUM BANTAU"/>
    <s v="conform amenajamentelor silvice"/>
    <s v="ARAD"/>
    <s v="-"/>
    <s v="Tara: România; Judet: ARAD; -;   -; Nr: -;"/>
    <n v="1983"/>
    <n v="63862"/>
    <n v="2"/>
    <s v="in administrare"/>
    <s v="HG 982/1998;; HG 478/ 24-IUN-15;HG.478/24-IUN-15;OUG.1 din 04/01/2017;HG.354/18.05.2017;OUG.68 din 06/11/2019"/>
    <s v="imobil"/>
    <s v="Lungime= Km;Suprafeţe= ha;CF= ;"/>
  </r>
  <r>
    <x v="1102"/>
    <s v="8.04.04"/>
    <m/>
    <m/>
    <s v="DRUM BUCEAVA"/>
    <s v="conform amenajamentelor silvice"/>
    <s v="ARAD"/>
    <s v="-"/>
    <s v="Tara: România; Judet: ARAD; -;   -; Nr: -;"/>
    <n v="1980"/>
    <n v="6147"/>
    <n v="2"/>
    <s v="in administrare"/>
    <s v="HG 982/1998;;OUG.1 din 04/01/2017;HG.354/18.05.2017;OUG.68 din 06/11/2019"/>
    <s v="imobil"/>
    <s v="Lungime= Km;Suprafeţe= ha;CF= ;"/>
  </r>
  <r>
    <x v="1103"/>
    <s v="8.04.04"/>
    <m/>
    <m/>
    <s v="DRUM BUCEVITA"/>
    <s v="conform amenajamentelor silvice"/>
    <s v="ARAD"/>
    <s v="-"/>
    <s v="Tara: România; Judet: ARAD; -;   -; Nr: -;"/>
    <n v="1977"/>
    <n v="14068"/>
    <n v="2"/>
    <s v="in administrare"/>
    <s v="HG 982/1998;; HG 478/ 24-IUN-15;HG.478/24-IUN-15;OUG.1 din 04/01/2017;HG.354/18.05.2017;OUG.68 din 06/11/2019"/>
    <s v="imobil"/>
    <s v="Lungime= Km;Suprafeţe= ha;CF= ;"/>
  </r>
  <r>
    <x v="1104"/>
    <s v="8.04.04"/>
    <m/>
    <m/>
    <s v="DRUM SFINSCA"/>
    <s v="conform amenajamentelor silvice"/>
    <s v="ARAD"/>
    <s v="-"/>
    <s v="Tara: România; Judet: ARAD; -;   -; Nr: -;"/>
    <n v="1961"/>
    <n v="29579"/>
    <n v="2"/>
    <s v="in administrare"/>
    <s v="HG 982/1998;HG 1344/2011; HG 478/ 24-IUN-15;HG.478/24-IUN-15;OUG.1 din 04/01/2017;OUG.68 din 06/11/2019"/>
    <s v="imobil"/>
    <s v="Lungime= Km;Suprafeţe= ha;CF= ;"/>
  </r>
  <r>
    <x v="1105"/>
    <s v="8.04.04"/>
    <m/>
    <m/>
    <s v="DRUM VALEA CLADOVEI"/>
    <s v="conform amenajamentelor silvice"/>
    <s v="ARAD"/>
    <s v="-"/>
    <s v="Tara: România; Judet: ARAD; -;   -; Nr: -;"/>
    <n v="1964"/>
    <n v="121157"/>
    <n v="2"/>
    <s v="in administrare"/>
    <s v="HG 982/1998;HG 1344/2011; HG 478/ 24-IUN-15;HG.478/24-IUN-15;OUG.1 din 04/01/2017;OUG.68 din 06/11/2019"/>
    <s v="imobil"/>
    <s v="Lungime= Km;Suprafeţe= ha;CF= ;"/>
  </r>
  <r>
    <x v="1106"/>
    <s v="8.04.04"/>
    <m/>
    <m/>
    <s v="DRUM VALEA CLADOVITEI"/>
    <s v="conform amenajamentelor silvice"/>
    <s v="ARAD"/>
    <s v="-"/>
    <s v="Tara: România; Judet: ARAD; -;   -; Nr: -;"/>
    <n v="1964"/>
    <n v="42884"/>
    <n v="2"/>
    <s v="in administrare"/>
    <s v="HG 982/1998;HG 1344/2011; HG 478/ 24-IUN-15;HG.478/24-IUN-15;OUG.1 din 04/01/2017;OUG.68 din 06/11/2019"/>
    <s v="imobil"/>
    <s v="Lungime= Km;Suprafeţe= ha;CF= ;"/>
  </r>
  <r>
    <x v="1107"/>
    <s v="8.04.04"/>
    <m/>
    <m/>
    <s v="DRUM VALEA ISENII"/>
    <s v="conform amenajamentelor silvice"/>
    <s v="ARAD"/>
    <s v="-"/>
    <s v="Tara: România; Judet: ARAD; -;   -; Nr: -;"/>
    <n v="1985"/>
    <n v="68051"/>
    <n v="2"/>
    <s v="in administrare"/>
    <s v="HG 982/1998;HG 1344/2011; HG 478/ 24-IUN-15;HG.478/24-IUN-15;OUG.1 din 04/01/2017;HG.354/18.05.2017;OUG.68 din 06/11/2019"/>
    <s v="imobil"/>
    <s v="Lungime= Km;Suprafeţe= ha;CF= ;"/>
  </r>
  <r>
    <x v="1108"/>
    <s v="8.04.04"/>
    <m/>
    <m/>
    <s v="DRUM SALASELE"/>
    <s v="conform amenajamentelor silvice"/>
    <s v="TIMIŞ"/>
    <s v="-"/>
    <s v="Tara: România; Judet: TIMIŞ; -;   -; Nr: -;"/>
    <n v="1979"/>
    <n v="57505"/>
    <n v="35"/>
    <s v="in administrare"/>
    <s v="HG 982/1998;HG 1344/2011;OUG.1 din 04/01/2017;HG.354/18.05.2017;OUG.68 din 06/11/2019"/>
    <s v="imobil"/>
    <s v="Lungime= Km;Suprafeţe= ha;CF= ;"/>
  </r>
  <r>
    <x v="1109"/>
    <s v="8.04.04"/>
    <m/>
    <m/>
    <s v="DRUM FORESTIER PARAUL MARE"/>
    <s v="conform amenajamentelor silvice"/>
    <s v="ARAD"/>
    <s v="-"/>
    <s v="Tara: România; Judet: ARAD; -;   -; Nr: -;"/>
    <n v="1980"/>
    <n v="33358"/>
    <n v="2"/>
    <s v="in administrare"/>
    <s v="HG 982/1998;HG 1344/2011; HG 478/ 24-IUN-15;HG.478/24-IUN-15;OUG.1 din 04/01/2017;HG.354/18.05.2017;OUG.68 din 06/11/2019"/>
    <s v="imobil"/>
    <s v="Lungime= Km;Suprafeţe= ha;CF= ;"/>
  </r>
  <r>
    <x v="1110"/>
    <s v="8.04.04"/>
    <m/>
    <m/>
    <s v="DRUM FORESTIER URVIS"/>
    <s v="conform amenajamentelor silvice"/>
    <s v="ARAD"/>
    <s v="-"/>
    <s v="Tara: România; Judet: ARAD; -;   -; Nr: -;"/>
    <n v="1964"/>
    <n v="3402"/>
    <n v="2"/>
    <s v="in administrare"/>
    <s v="HG 982/1998;HG 1344/2011; HG 478/ 24-IUN-15;HG.478/24-IUN-15;OUG.1 din 04/01/2017;HG.354/18.05.2017;OUG.68 din 06/11/2019"/>
    <s v="imobil"/>
    <s v="Lungime= Km;Suprafeţe= ha;CF= ;"/>
  </r>
  <r>
    <x v="1111"/>
    <s v="8.04.04"/>
    <m/>
    <m/>
    <s v="DRUM FORESTIER CLIT"/>
    <s v="conform amenajamentelor silvice"/>
    <s v="ARAD"/>
    <s v="-"/>
    <s v="Tara: România; Judet: ARAD; -;   -; Nr: -;"/>
    <n v="1965"/>
    <n v="5988"/>
    <n v="2"/>
    <s v="in administrare"/>
    <s v="HG 982/1998;HG 1344/2011; HG 478/ 24-IUN-15;HG.478/24-IUN-15;OUG.1 din 04/01/2017;HG.354/18.05.2017;OUG.68 din 06/11/2019"/>
    <s v="imobil"/>
    <s v="Lungime= Km;Suprafeţe= ha;CF= ;"/>
  </r>
  <r>
    <x v="1112"/>
    <s v="8.04.04"/>
    <m/>
    <m/>
    <s v="DRUM NADRAGEL"/>
    <s v="conform amenajamentelor silvice"/>
    <s v="TIMIŞ"/>
    <s v="-"/>
    <s v="Tara: România; Judet: TIMIŞ; -;   -; Nr: -;"/>
    <n v="1966"/>
    <n v="26481"/>
    <n v="35"/>
    <s v="in administrare"/>
    <s v="HG 982/1998;HG 1344/2011;OUG.1 din 04/01/2017;OUG.68 din 06/11/2019"/>
    <s v="imobil"/>
    <s v="drum auto forestier"/>
  </r>
  <r>
    <x v="1113"/>
    <s v="8.04.04"/>
    <m/>
    <m/>
    <s v="DRUM FORESTIER VALEA FANULUI"/>
    <s v="conform amenajamentelor silvice"/>
    <s v="ARAD"/>
    <s v="-"/>
    <s v="Tara: România; Judet: ARAD; -;   -; Nr: -;"/>
    <n v="1968"/>
    <n v="42500"/>
    <n v="2"/>
    <s v="in administrare"/>
    <s v="HG 982/1998;HG 1344/2011; HG 478/ 24-IUN-15;HG.478/24-IUN-15;OUG.1 din 04/01/2017;OUG.68 din 06/11/2019"/>
    <s v="imobil"/>
    <s v="Lungime= Km;Suprafeţe= ha;CF= ;"/>
  </r>
  <r>
    <x v="1114"/>
    <s v="8.04.04"/>
    <m/>
    <m/>
    <s v="DRUM FORESTIER ZUGAU-CAPTALANU"/>
    <s v="conform amenajamentelor silvice"/>
    <s v="ARAD"/>
    <s v="-"/>
    <s v="Tara: România; Judet: ARAD; -;   -; Nr: -;"/>
    <n v="1971"/>
    <n v="4273584"/>
    <n v="2"/>
    <s v="in administrare"/>
    <s v="HG 982/1998;HG 1344/2011; HG 478/ 24-IUN-15;HG.478/24-IUN-15;OUG.1 din 04/01/2017;HG.354/18.05.2017;OUG.68 din 06/11/2019"/>
    <s v="imobil"/>
    <s v="Lungime= Km;Suprafeţe= ha;CF= ;"/>
  </r>
  <r>
    <x v="1115"/>
    <s v="8.04.04"/>
    <m/>
    <m/>
    <s v="DRUM FORESTIER PARAUL HAII"/>
    <s v="conform amenajamentelor silvice"/>
    <s v="ARAD"/>
    <s v="-"/>
    <s v="Tara: România; Judet: ARAD; -;   -; Nr: -;"/>
    <n v="1971"/>
    <n v="937"/>
    <n v="2"/>
    <s v="in administrare"/>
    <s v="HG 982/1998;HG 1344/2011; HG 478/ 24-IUN-15;HG.478/24-IUN-15;OUG.1 din 04/01/2017;HG.354/18.05.2017;OUG.68 din 06/11/2019"/>
    <s v="imobil"/>
    <s v="Lungime= Km;Suprafeţe= ha;CF= ;"/>
  </r>
  <r>
    <x v="1116"/>
    <s v="8.04.04"/>
    <m/>
    <m/>
    <s v="DRUM FORESTIER BARLOGELU"/>
    <s v="conform amenajamentelor silvice"/>
    <s v="ARAD"/>
    <s v="-"/>
    <s v="Tara: România; Judet: ARAD; -;   -; Nr: -;"/>
    <n v="1991"/>
    <n v="36620"/>
    <n v="2"/>
    <s v="in administrare"/>
    <s v="HG 982/1998;HG 1344/2011; HG 478/ 24-IUN-15;HG.478/24-IUN-15;OUG.1 din 04/01/2017;HG.354/18.05.2017;OUG.68 din 06/11/2019"/>
    <s v="imobil"/>
    <s v="Lungime= Km;Suprafeţe= ha;CF= ;"/>
  </r>
  <r>
    <x v="1117"/>
    <s v="8.04.04"/>
    <m/>
    <m/>
    <s v="DRUM FORESTIER SLATINA"/>
    <s v="conform amenajamentelor silvice"/>
    <s v="ARAD"/>
    <s v="-"/>
    <s v="Tara: România; Judet: ARAD; -;   -; Nr: -;"/>
    <n v="1972"/>
    <n v="111574"/>
    <n v="2"/>
    <s v="in administrare"/>
    <s v="HG 982/1998;HG 1344/2011; HG 478/ 24-IUN-15:478/24-IUN-15;OUG.1 din 04/01/2017;OUG.68 din 06/11/2019"/>
    <s v="imobil"/>
    <s v="Lungime= Km;Suprafeţe= ha;CF= ;"/>
  </r>
  <r>
    <x v="1118"/>
    <s v="8.04.04"/>
    <m/>
    <m/>
    <s v="DRUM FORESTIER CIMERCIUTA II"/>
    <s v="conform amenajamentelor silvice"/>
    <s v="ARAD"/>
    <s v="-"/>
    <s v="Tara: România; Judet: ARAD; -;   -; Nr: -;"/>
    <n v="1972"/>
    <n v="15035"/>
    <n v="2"/>
    <s v="in administrare"/>
    <s v="HG 982/1998;HG 1344/2011; HG 478/ 24-IUN-15:478/24-IUN-15;OUG.1 din 04/01/2017;HG.354/18.05.2017;OUG.68 din 06/11/2019"/>
    <s v="imobil"/>
    <s v="Lungime= Km;Suprafeţe= ha;CF= ;"/>
  </r>
  <r>
    <x v="1119"/>
    <s v="8.04.04"/>
    <m/>
    <m/>
    <s v="DRUM FORESTIER LUGOTULUI 1"/>
    <s v="conform amenajamentelor silvice"/>
    <s v="ARAD"/>
    <s v="-"/>
    <s v="Tara: România; Judet: ARAD; -;   -; Nr: -;"/>
    <n v="1982"/>
    <n v="22997"/>
    <n v="2"/>
    <s v="in administrare"/>
    <s v="HG 982/1998;HG 1344/2011; HG 478/ 24-IUN-15:478/24-IUN-15;OUG.1 din 04/01/2017;HG.354/18.05.2017;OUG.68 din 06/11/2019"/>
    <s v="imobil"/>
    <s v="Lungime= Km;Suprafeţe= ha;CF= ;"/>
  </r>
  <r>
    <x v="1120"/>
    <s v="8.04.04"/>
    <m/>
    <m/>
    <s v="DRUM FORESTIER ARANEAG"/>
    <s v="conform amenajamentelor silvice"/>
    <s v="ARAD"/>
    <s v="-"/>
    <s v="Tara: România; Judet: ARAD; -;   -; Nr: -;"/>
    <n v="1972"/>
    <n v="1925"/>
    <n v="2"/>
    <s v="in administrare"/>
    <s v="HG 982/1998;; HG; HG 478/ 24-IUN-15;HG.478/24-IUN-15;OUG.1 din 04/01/2017;OUG.68 din 06/11/2019"/>
    <s v="imobil"/>
    <s v="Lungime= Km;Suprafeţe= ha;CF= ;"/>
  </r>
  <r>
    <x v="1121"/>
    <s v="8.04.04"/>
    <m/>
    <m/>
    <s v="DRUM AUTO HAMOS"/>
    <s v="conform amenajamentelor silvice"/>
    <s v="TIMIŞ"/>
    <s v="-"/>
    <s v="Tara: România; Judet: TIMIŞ; -;   -; Nr: -;"/>
    <n v="1978"/>
    <n v="529444"/>
    <n v="35"/>
    <s v="in administrare"/>
    <s v="HG 982/1998;HG 1344/2011;OUG.1 din 04/01/2017;HG.354/18.05.2017;OUG.68 din 06/11/2019"/>
    <s v="imobil"/>
    <s v="Lungime= Km;Suprafeţe= ha;CF= ;"/>
  </r>
  <r>
    <x v="1122"/>
    <s v="8.04.04"/>
    <m/>
    <m/>
    <s v="DRUM FORESTIER DOSU RAU"/>
    <s v="conform amenajamentelor silvice"/>
    <s v="TIMIŞ"/>
    <s v="-"/>
    <s v="Tara: România; Judet: TIMIŞ; -;   -; Nr: -;"/>
    <n v="1974"/>
    <n v="810593"/>
    <n v="35"/>
    <s v="in administrare"/>
    <s v="HG 982/1998;HG 1344/2011;OUG.1 din 04/01/2017;HG.354/18.05.2017;OUG.68 din 06/11/2019"/>
    <s v="imobil"/>
    <s v="Lungime= Km;Suprafeţe= ha;CF= ;"/>
  </r>
  <r>
    <x v="1123"/>
    <s v="8.04.04"/>
    <m/>
    <m/>
    <s v="DRUM FORESTIER AMBRUSITA"/>
    <s v="conform amenajamentelor silvice"/>
    <s v="TIMIŞ"/>
    <s v="-"/>
    <s v="Tara: România; Judet: TIMIŞ; -;   -; Nr: -;"/>
    <n v="1974"/>
    <n v="9872"/>
    <n v="35"/>
    <s v="in administrare"/>
    <s v="HG 982/1998;HG 1344/2011;OUG.1 din 04/01/2017;HG.354/18.05.2017;OUG.68 din 06/11/2019"/>
    <s v="imobil"/>
    <s v="Lungime= Km;Suprafeţe= ha;CF= ;"/>
  </r>
  <r>
    <x v="1124"/>
    <s v="8.04.04"/>
    <m/>
    <m/>
    <s v="DRUM FORESTIER VALEA ROZALIEI"/>
    <s v="conform amenajamentelor silvice"/>
    <s v="TIMIŞ"/>
    <s v="-"/>
    <s v="Tara: România; Judet: TIMIŞ; -;   -; Nr: -;"/>
    <n v="1966"/>
    <n v="152216"/>
    <n v="35"/>
    <s v="in administrare"/>
    <s v="HG 982/1998;;OUG.1 din 04/01/2017;OUG.68 din 06/11/2019"/>
    <s v="imobil"/>
    <s v="drum auto forestier"/>
  </r>
  <r>
    <x v="1125"/>
    <s v="8.04.04"/>
    <m/>
    <m/>
    <s v="DRUM FORESTIER VALEA MOASEI"/>
    <s v="conform amenajamentelor silvice"/>
    <s v="TIMIŞ"/>
    <s v="-"/>
    <s v="Tara: România; Judet: TIMIŞ; -;   -; Nr: -;"/>
    <n v="1971"/>
    <n v="103849"/>
    <n v="35"/>
    <s v="in administrare"/>
    <s v="HG 982/1998;HG 1344/2011;OUG.1 din 04/01/2017;HG.354/18.05.2017;OUG.68 din 06/11/2019"/>
    <s v="imobil"/>
    <s v="Lungime= Km;Suprafeţe= ha;CF= ;"/>
  </r>
  <r>
    <x v="1126"/>
    <s v="8.04.04"/>
    <m/>
    <m/>
    <s v="DRUM FORESTIER VALEA CRUCII"/>
    <s v="conform amenajamentelor silvice"/>
    <s v="TIMIŞ"/>
    <s v="-"/>
    <s v="Tara: România; Judet: TIMIŞ; -;   -; Nr: -;"/>
    <n v="1985"/>
    <n v="164376"/>
    <n v="35"/>
    <s v="in administrare"/>
    <s v="HG 982/1998;HG 1344/2011;OUG.1 din 04/01/2017;HG.354/18.05.2017;OUG.68 din 06/11/2019"/>
    <s v="imobil"/>
    <s v="Lungime= Km;Suprafeţe= ha;CF= ;"/>
  </r>
  <r>
    <x v="1127"/>
    <s v="8.04.04"/>
    <m/>
    <m/>
    <s v="DRUM FORESTIER PADURANI"/>
    <s v="conform amenajamentelor silvice"/>
    <s v="TIMIŞ"/>
    <s v="-"/>
    <s v="Tara: România; Judet: TIMIŞ; -;   -; Nr: -;"/>
    <n v="1969"/>
    <n v="84987"/>
    <n v="35"/>
    <s v="in administrare"/>
    <s v="HG 982/1998;;OUG.1 din 04/01/2017;OUG.68 din 06/11/2019"/>
    <s v="imobil"/>
    <s v="drum auto forestier"/>
  </r>
  <r>
    <x v="1128"/>
    <s v="8.04.04"/>
    <m/>
    <m/>
    <s v="DRUM FORESTIER HOTARELUL"/>
    <s v="conform amenajamentelor silvice"/>
    <s v="ARAD"/>
    <s v="-"/>
    <s v="Tara: România; Judet: ARAD; -;   -; Nr: -;"/>
    <n v="1979"/>
    <n v="26591"/>
    <n v="2"/>
    <s v="in administrare"/>
    <s v="HG 982/1998;HG 1344/2011;OUG.1 din 04/01/2017;HG.354/18.05.2017;OUG.68 din 06/11/2019"/>
    <s v="imobil"/>
    <s v="Lungime= Km;Suprafeţe= ha;CF= ;"/>
  </r>
  <r>
    <x v="1129"/>
    <s v="8.30._"/>
    <m/>
    <m/>
    <s v="SANTURI DESECARI BISTRA"/>
    <s v="conform amenajamentelor silvice"/>
    <s v="SIBIU"/>
    <s v="-"/>
    <s v="Tara: România; Judet: SIBIU; -;   -; Nr: -;"/>
    <n v="1994"/>
    <n v="8"/>
    <n v="32"/>
    <s v="in administrare"/>
    <s v="HG 860/2001;;OUG.1 din 04/01/2017;OUG.68 din 06/11/2019"/>
    <s v="imobil"/>
    <s v="lucrari de amenajarea torentilor"/>
  </r>
  <r>
    <x v="1130"/>
    <s v="8.04.04"/>
    <m/>
    <m/>
    <s v="DRUM FORESTIER GROSI"/>
    <s v="conform amenajamentelor silvice"/>
    <s v="ARAD"/>
    <s v="-"/>
    <s v="Tara: România; Judet: ARAD; -;   -; Nr: -;"/>
    <n v="1981"/>
    <n v="10032"/>
    <n v="2"/>
    <s v="in administrare"/>
    <s v="HG 982/1998;HG 1344/2011;OUG.1 din 04/01/2017;HG.354/18.05.2017;OUG.68 din 06/11/2019"/>
    <s v="imobil"/>
    <s v="Lungime= Km;Suprafeţe= ha;CF= ;"/>
  </r>
  <r>
    <x v="1131"/>
    <s v="8.04.04"/>
    <m/>
    <m/>
    <s v="DRUM FORESTIER 7KM"/>
    <s v="conform amenajamentelor silvice"/>
    <s v="ALBA"/>
    <s v="-"/>
    <s v="Tara: România; Judet: ALBA; -;   -; Nr: -;"/>
    <n v="1994"/>
    <n v="1057350"/>
    <n v="1"/>
    <s v="in administrare"/>
    <s v="HG 982/1998;HG 1344/2011;OUG.1 din 04/01/2017;HG.354/18.05.2017;OUG.68 din 06/11/2019"/>
    <s v="imobil"/>
    <s v="Lungime= Km;Suprafeţe= ha;CF= ;"/>
  </r>
  <r>
    <x v="1132"/>
    <s v="8.30.01"/>
    <m/>
    <m/>
    <s v="PODETE DOBRA"/>
    <s v="conform amenajamentelor silvice"/>
    <s v="SIBIU"/>
    <s v="-"/>
    <s v="Tara: România; Judet: SIBIU; -;   -; Nr: -;"/>
    <n v="1994"/>
    <n v="385"/>
    <n v="32"/>
    <s v="in administrare"/>
    <s v="HG 860/2001;HG 1344/2011;OUG.1 din 04/01/2017;HG.354/18.05.2017;OUG.68 din 06/11/2019;HG.846/08.10.2020"/>
    <s v="imobil"/>
    <s v="Lungime albie corectată/consolidată=0,002 km;"/>
  </r>
  <r>
    <x v="1133"/>
    <s v="8.30._"/>
    <m/>
    <m/>
    <s v="BARAJE CORECTIE TORENTI"/>
    <s v="conform amenajamentelor silvice"/>
    <s v="ALBA"/>
    <s v="-"/>
    <s v="Tara: România; Judet: ALBA; -;   -; Nr: -;"/>
    <n v="1994"/>
    <n v="149"/>
    <n v="1"/>
    <s v="in administrare"/>
    <s v="HG 982/1998;;OUG.1 din 04/01/2017;OUG.68 din 06/11/2019"/>
    <s v="imobil"/>
    <s v="lucrari de amenajarea torentilor"/>
  </r>
  <r>
    <x v="1134"/>
    <s v="8.30.01"/>
    <m/>
    <m/>
    <s v="BARAJE DUSI"/>
    <s v="conform amenajamentelor silvice"/>
    <s v="SIBIU"/>
    <s v="-"/>
    <s v="Tara: România; Judet: SIBIU; -;   -; Nr: -;"/>
    <n v="1994"/>
    <n v="8884"/>
    <n v="32"/>
    <s v="in administrare"/>
    <s v="HG 982/1998;HG 1344/2011;OUG.1 din 04/01/2017;HG.354/18.05.2017;OUG.68 din 06/11/2019;HG.846/08.10.2020"/>
    <s v="imobil"/>
    <s v="Lungime albie corectată/consolidată=3,83 km;"/>
  </r>
  <r>
    <x v="1135"/>
    <s v="8.30.01"/>
    <m/>
    <m/>
    <s v="CANAL PERIM.DOBRA"/>
    <s v="conform amenajamentelor silvice"/>
    <s v="SIBIU"/>
    <s v="-"/>
    <s v="Tara: România; Judet: SIBIU; -;   -; Nr: -;"/>
    <n v="1994"/>
    <n v="761"/>
    <n v="32"/>
    <s v="in administrare"/>
    <s v="HG 860/2001;HG 1344/2011;OUG.1 din 04/01/2017;HG.354/18.05.2017;OUG.68 din 06/11/2019;HG.846/08.10.2020"/>
    <s v="imobil"/>
    <s v="Lungime albie corectată/consolidată=3,83 km;"/>
  </r>
  <r>
    <x v="1136"/>
    <s v="8.04.04"/>
    <m/>
    <m/>
    <s v="DRUM FORESTIER PR.TRITULUI"/>
    <s v="conform amenajamentelor silvice"/>
    <s v="ALBA"/>
    <s v="-"/>
    <s v="Tara: România; Judet: ALBA; -;   -; Nr: -;"/>
    <n v="1994"/>
    <n v="1247"/>
    <n v="1"/>
    <s v="in administrare"/>
    <s v="HG 982/1998;HG 1344/2011;OUG.1 din 04/01/2017;HG.354/18.05.2017;OUG.68 din 06/11/2019"/>
    <s v="imobil"/>
    <s v="Lungime= Km;Suprafeţe= ha;CF= ;"/>
  </r>
  <r>
    <x v="1137"/>
    <s v="8.04.04"/>
    <m/>
    <m/>
    <s v="DF SCIRNA MICA"/>
    <s v="conform amenajamentelor silvice"/>
    <s v="ALBA"/>
    <s v="-"/>
    <s v="Tara: România; Judet: ALBA; -;   -; Nr: -;"/>
    <n v="1994"/>
    <n v="53848"/>
    <n v="1"/>
    <s v="in administrare"/>
    <s v="HG 982/1998;HG 1344/2011;OUG.1 din 04/01/2017;HG.354/18.05.2017;OUG.68 din 06/11/2019"/>
    <s v="imobil"/>
    <s v="Lungime= Km;Suprafeţe= ha;CF= ;"/>
  </r>
  <r>
    <x v="1138"/>
    <s v="8.04.04"/>
    <m/>
    <m/>
    <s v="DRUM FORESTIER GALBENA"/>
    <s v="conform amenajamentelor silvice"/>
    <s v="ALBA"/>
    <s v="-"/>
    <s v="Tara: România; Judet: ALBA; -;   -; Nr: -;"/>
    <n v="1994"/>
    <n v="75476"/>
    <n v="1"/>
    <s v="in administrare"/>
    <s v="HG 982/1998;HG 1344/2011;OUG.1 din 04/01/2017;HG.354/18.05.2017;OUG.68 din 06/11/2019"/>
    <s v="imobil"/>
    <s v="Lungime= Km;Suprafeţe= ha;CF= ;"/>
  </r>
  <r>
    <x v="1139"/>
    <s v="8.04.04"/>
    <m/>
    <m/>
    <s v="DRUM FORESTIER VL GOJII"/>
    <s v="conform amenajamentelor silvice"/>
    <s v="ALBA"/>
    <s v="-"/>
    <s v="Tara: România; Judet: ALBA; -;   -; Nr: -;"/>
    <n v="1994"/>
    <n v="6831"/>
    <n v="1"/>
    <s v="in administrare"/>
    <s v="HG 982/1998;HG 1344/2011;OUG.1 din 04/01/2017;HG.354/18.05.2017;OUG.68 din 06/11/2019"/>
    <s v="imobil"/>
    <s v="Lungime= Km;Suprafeţe= ha;CF= ;"/>
  </r>
  <r>
    <x v="1140"/>
    <s v="8.04.04"/>
    <m/>
    <m/>
    <s v="DF GROPSOARA"/>
    <s v="conform amenajamentelor silvice"/>
    <s v="ALBA"/>
    <s v="-"/>
    <s v="Tara: România; Judet: ALBA; -;   -; Nr: -;"/>
    <n v="1994"/>
    <n v="130617"/>
    <n v="1"/>
    <s v="in administrare"/>
    <s v="HG 982/1998;HG 1344/2011;OUG.1 din 04/01/2017;HG.354/18.05.2017;OUG.68 din 06/11/2019"/>
    <s v="imobil"/>
    <s v="Lungime= Km;Suprafeţe= ha;CF= ;"/>
  </r>
  <r>
    <x v="1141"/>
    <s v="8.30._"/>
    <m/>
    <m/>
    <s v="CANALE PT.EV.APEI AV.IANCU"/>
    <s v="conform amenajamentelor silvice"/>
    <s v="ALBA"/>
    <s v="-"/>
    <s v="Tara: România; Judet: ALBA; -;   -; Nr: -;"/>
    <n v="1994"/>
    <n v="61"/>
    <n v="1"/>
    <s v="in administrare"/>
    <s v="HG 982/1998;;OUG.1 din 04/01/2017;OUG.68 din 06/11/2019"/>
    <s v="imobil"/>
    <s v="lucrari de amenajarea torentilor"/>
  </r>
  <r>
    <x v="1142"/>
    <s v="8.04.04"/>
    <m/>
    <m/>
    <s v="DF VL MLACII"/>
    <s v="conform amenajamentelor silvice"/>
    <s v="ALBA"/>
    <s v="-"/>
    <s v="Tara: România; Judet: ALBA; -;   -; Nr: -;"/>
    <n v="1994"/>
    <n v="104083"/>
    <n v="1"/>
    <s v="in administrare"/>
    <s v="HG 982/1998;HG 1344/2011;OUG.1 din 04/01/2017;OUG.68 din 06/11/2019"/>
    <s v="imobil"/>
    <s v="drum auto forestier"/>
  </r>
  <r>
    <x v="1143"/>
    <s v="8.04.04"/>
    <m/>
    <m/>
    <s v="DF VL SCORABAII"/>
    <s v="conform amenajamentelor silvice"/>
    <s v="ALBA"/>
    <s v="-"/>
    <s v="Tara: România; Judet: ALBA; -;   -; Nr: -;"/>
    <n v="1994"/>
    <n v="7415"/>
    <n v="1"/>
    <s v="in administrare"/>
    <s v="HG 982/1998;HG 1344/2011;OUG.1 din 04/01/2017;OUG.68 din 06/11/2019"/>
    <s v="imobil"/>
    <s v="drum auto forestier"/>
  </r>
  <r>
    <x v="1144"/>
    <s v="8.04.04"/>
    <m/>
    <m/>
    <s v="DF PR.LUI COMAN"/>
    <s v="conform amenajamentelor silvice"/>
    <s v="ALBA"/>
    <s v="-"/>
    <s v="Tara: România; Judet: ALBA; -;   -; Nr: -;"/>
    <n v="1994"/>
    <n v="1286"/>
    <n v="1"/>
    <s v="in administrare"/>
    <s v="HG 982/1998;HG 1344/2011;OUG.1 din 04/01/2017;HG.354/18.05.2017;OUG.68 din 06/11/2019"/>
    <s v="imobil"/>
    <s v="Lungime= Km;Suprafeţe= ha;CF= ;"/>
  </r>
  <r>
    <x v="1145"/>
    <s v="8.30.01"/>
    <m/>
    <m/>
    <s v="BARAJE"/>
    <s v="conform amenajamentelor silvice"/>
    <s v="ALBA"/>
    <s v="-"/>
    <s v="Tara: România; Judet: ALBA; -;   -; Nr: -;"/>
    <n v="1994"/>
    <n v="24555"/>
    <n v="1"/>
    <s v="in administrare"/>
    <s v="HG 982/1998;HG 1344/2011;OUG.1 din 04/01/2017;HG.354/18.05.2017;OUG.68 din 06/11/2019;HG.846/08.10.2020"/>
    <s v="imobil"/>
    <s v="Lungime albie corectată/consolidată=3,3 km;"/>
  </r>
  <r>
    <x v="1146"/>
    <s v="8.30.01"/>
    <m/>
    <m/>
    <s v="PERIMETRU TORENTI TOMNATIC"/>
    <s v="conform amenajamentelor silvice"/>
    <s v="SIBIU"/>
    <s v="-"/>
    <s v="Tara: România; Judet: SIBIU; -;   -; Nr: -;"/>
    <n v="1994"/>
    <n v="10364"/>
    <n v="32"/>
    <s v="in administrare"/>
    <s v="HG 860/2001;HG 1344/2011;OUG.1 din 04/01/2017;HG.354/18.05.2017;OUG.68 din 06/11/2019;HG.846/08.10.2020"/>
    <s v="imobil"/>
    <s v="Lungime albie corectată/consolidată=1,2 km;"/>
  </r>
  <r>
    <x v="1147"/>
    <s v="8.04.04"/>
    <m/>
    <m/>
    <s v="DRUM VL DIMBAULUI"/>
    <s v="conform amenajamentelor silvice"/>
    <s v="ALBA"/>
    <s v="-"/>
    <s v="Tara: România; Judet: ALBA; -;   -; Nr: -;"/>
    <n v="1994"/>
    <n v="341"/>
    <n v="1"/>
    <s v="in administrare"/>
    <s v="HG 982/1998;HG 1344/2011;OUG.1 din 04/01/2017;HG.354/18.05.2017;OUG.68 din 06/11/2019"/>
    <s v="imobil"/>
    <s v="Lungime= Km;Suprafeţe= ha;CF= ;"/>
  </r>
  <r>
    <x v="1148"/>
    <s v="8.04.04"/>
    <m/>
    <m/>
    <s v="DRUM VL TELNEI"/>
    <s v="conform amenajamentelor silvice"/>
    <s v="ALBA"/>
    <s v="-"/>
    <s v="Tara: România; Judet: ALBA; -;   -; Nr: -;"/>
    <n v="1994"/>
    <n v="2344"/>
    <n v="1"/>
    <s v="in administrare"/>
    <s v="HG 982/1998;HG 1344/2011;OUG.1 din 04/01/2017;HG.354/18.05.2017;OUG.68 din 06/11/2019"/>
    <s v="imobil"/>
    <s v="Lungime= Km;Suprafeţe= ha;CF= ;"/>
  </r>
  <r>
    <x v="1149"/>
    <s v="8.04.04"/>
    <m/>
    <m/>
    <s v="DRUM VL OUALOR"/>
    <s v="conform amenajamentelor silvice"/>
    <s v="ALBA"/>
    <s v="-"/>
    <s v="Tara: România; Judet: ALBA; -;   -; Nr: -;"/>
    <n v="1994"/>
    <n v="1865"/>
    <n v="1"/>
    <s v="in administrare"/>
    <s v="HG 982/1998;HG 1344/2011;OUG.1 din 04/01/2017;HG.354/18.05.2017;OUG.68 din 06/11/2019"/>
    <s v="imobil"/>
    <s v="Lungime= Km;Suprafeţe= ha;CF= ;"/>
  </r>
  <r>
    <x v="1150"/>
    <s v="8.04.05"/>
    <m/>
    <m/>
    <s v="FOND FORESTIER"/>
    <s v="conform amenajamentelor silvice"/>
    <s v="-"/>
    <s v="-"/>
    <s v="Tara: România; Judet: -; -;   -; Nr: -;"/>
    <n v="1991"/>
    <n v="0"/>
    <m/>
    <s v="in administrare"/>
    <s v="HG 982/1998;;HG.318/06.05.2015;OUG.1 din 04/01/2017;OUG.68 din 06/11/2019;HG.220/18.03.2020"/>
    <s v="imobil"/>
    <s v="Suprafeţe=382511058,00 mp;CF= ;Date cadastrale= ;"/>
  </r>
  <r>
    <x v="1151"/>
    <s v="8.04.04"/>
    <m/>
    <m/>
    <s v="DRUM VL MORILOR RUNCU"/>
    <s v="conform amenajamentelor silvice"/>
    <s v="ALBA"/>
    <s v="-"/>
    <s v="Tara: România; Judet: ALBA; -;   -; Nr: -;"/>
    <n v="1994"/>
    <n v="1127"/>
    <n v="1"/>
    <s v="in administrare"/>
    <s v="HG 982/1998;HG 1344/2011;OUG.1 din 04/01/2017;HG.354/18.05.2017;OUG.68 din 06/11/2019"/>
    <s v="imobil"/>
    <s v="Lungime= Km;Suprafeţe= ha;CF= ;"/>
  </r>
  <r>
    <x v="1152"/>
    <s v="8.27.07"/>
    <m/>
    <m/>
    <s v="Grajd cabaline"/>
    <m/>
    <s v="MUREŞ"/>
    <s v="Dumbrava"/>
    <s v="Tara: România; Judet: MUREŞ;Sat Dumbrava;   -; Nr: -;"/>
    <n v="1984"/>
    <n v="119678"/>
    <n v="26"/>
    <s v="in administrare"/>
    <s v="HG 637/98, HG 15/1994;HG 1344/2011; HG 478/ 24-IUN-15;HG.478/24-IUN-15;OUG.1 din 04/01/2017;HG.354/18.05.2017;OUG.68 din 06/11/2019"/>
    <s v="imobil"/>
    <s v="Suprafaţă construită=660 mp caramida mp;Suprafaţă desfăşurată= mp;Regimul de înălţime=P ;Suprafaţă teren= mp;CF= ;Suprafaţă utilă= mp;"/>
  </r>
  <r>
    <x v="1153"/>
    <s v="8.27.07"/>
    <m/>
    <m/>
    <s v="Grajd cabaline"/>
    <m/>
    <s v="OLT"/>
    <s v="Slatina"/>
    <s v="Tara: România; Judet: OLT;MRJ Slatina;   -; Nr: -;"/>
    <n v="1990"/>
    <n v="55007"/>
    <n v="28"/>
    <s v="in administrare"/>
    <s v="HG 637/98;HG 1344/2011; HG 478/ 24-IUN-15;HG.478/24-IUN-15;OUG.1 din 04/01/2017;OUG.68 din 06/11/2019"/>
    <s v="imobil"/>
    <s v="Suprafaţă construită=500 mp, caramida mp;Suprafaţă desfăşurată= mp;Regimul de înălţime=P ;Suprafaţă teren=140000 mp mp;CF= ;Suprafaţă utilă= mp;"/>
  </r>
  <r>
    <x v="1154"/>
    <s v="8.27.07"/>
    <m/>
    <m/>
    <s v="Grajd cabaline"/>
    <m/>
    <s v="OLT"/>
    <s v="Slatina"/>
    <s v="Tara: România; Judet: OLT;MRJ Slatina;   -; Nr: -;"/>
    <n v="1990"/>
    <n v="78546"/>
    <n v="28"/>
    <s v="in administrare"/>
    <s v="HG 637/98;HG 1344/2011; HG 478/ 24-IUN-15;HG.478/24-IUN-15;OUG.1 din 04/01/2017;OUG.68 din 06/11/2019"/>
    <s v="imobil"/>
    <s v="Suprafaţă construită=500 mp, caramida mp;Suprafaţă desfăşurată= mp;Regimul de înălţime=P ;Suprafaţă teren= mp;CF= ;Suprafaţă utilă= mp;"/>
  </r>
  <r>
    <x v="1155"/>
    <s v="8.05.01"/>
    <m/>
    <m/>
    <s v="Herghelia Lucina_x000a_- Terenuri agricole si neagricole"/>
    <m/>
    <s v="SUCEAVA"/>
    <s v="Izvoarele Sucevei"/>
    <s v="Tara: România; Judet: SUCEAVA;Com Izvoarele Sucevei;   -; Nr: -;"/>
    <n v="1947"/>
    <n v="1958104"/>
    <n v="33"/>
    <s v="in administrare"/>
    <s v="HG 637/98 OG 996/99;; HG 478/ 24-IUN-15;HG.478/24-IUN-15;OUG.1 din 04/01/2017;OUG.68 din 06/11/2019"/>
    <s v="imobil"/>
    <s v="Suprafeţe=1775,5 ha mp;CF= ;Date cadastrale= ;"/>
  </r>
  <r>
    <x v="1156"/>
    <s v="8.27.07"/>
    <m/>
    <m/>
    <s v="Grajd cabaline"/>
    <m/>
    <s v="TIMIŞ"/>
    <s v="-"/>
    <s v="Tara: România; Judet: TIMIŞ; -;   -; Nr: -;"/>
    <n v="1963"/>
    <n v="35436"/>
    <n v="35"/>
    <s v="in administrare"/>
    <s v="HG 637/98,OUG 139/2002;HG 1344/2011;OUG.1 din 04/01/2017;HG.354/18.05.2017;OUG.68 din 06/11/2019"/>
    <s v="imobil"/>
    <s v="Suprafaţă construită=700 mp;Suprafaţă desfăşurată= mp;Regimul de înălţime=P ;Suprafaţă teren= mp;CF= ;Suprafaţă utilă= mp;"/>
  </r>
  <r>
    <x v="1157"/>
    <s v="8.27.07"/>
    <m/>
    <m/>
    <s v="Grajd cabaline"/>
    <m/>
    <s v="TIMIŞ"/>
    <s v="-"/>
    <s v="Tara: România; Judet: TIMIŞ; -;   -; Nr: -;"/>
    <n v="1962"/>
    <n v="10821"/>
    <n v="35"/>
    <s v="in administrare"/>
    <s v="HG 637/98,OUG 139/2002;HG 1344/2011;OUG.1 din 04/01/2017;HG.354/18.05.2017;OUG.68 din 06/11/2019"/>
    <s v="imobil"/>
    <s v="Suprafaţă construită=780 mp;Suprafaţă desfăşurată= mp;Regimul de înălţime=P ;Suprafaţă teren= mp;CF= ;Suprafaţă utilă= mp;"/>
  </r>
  <r>
    <x v="1158"/>
    <s v="8.27.07"/>
    <m/>
    <m/>
    <s v="Herghelia Beclean Grajd cabaline"/>
    <m/>
    <s v="BISTRIŢA-NĂSĂUD"/>
    <s v="-"/>
    <s v="Tara: România; Judet: BISTRIŢA-NĂSĂUD; -;   -; Nr: -;"/>
    <n v="1962"/>
    <n v="47790"/>
    <n v="6"/>
    <s v="in administrare"/>
    <s v="HG 637/98;HG 1344/2011; HG 478/ 24-IUN-15;HG.478/24-IUN-15;OUG.1 din 04/01/2017;OUG.68 din 06/11/2019"/>
    <s v="imobil"/>
    <s v="Suprafaţă construită=864 mp caramida mp;Suprafaţă desfăşurată= mp;Regimul de înălţime=P, ;Suprafaţă teren=100000 mp mp;CF= ;Suprafaţă utilă= mp;"/>
  </r>
  <r>
    <x v="1159"/>
    <s v="8.27.07"/>
    <m/>
    <m/>
    <s v="Grajd cabaline"/>
    <m/>
    <s v="ARAD"/>
    <s v="-"/>
    <s v="Tara: România; Judet: ARAD; -;   -; Nr: -;"/>
    <n v="1982"/>
    <n v="353041"/>
    <n v="2"/>
    <s v="in administrare"/>
    <s v="HG 637/98;HG 1344/2011;OUG.1 din 04/01/2017;HG.354/18.05.2017;OUG.68 din 06/11/2019"/>
    <s v="imobil"/>
    <s v="Suprafaţă construită=836 mp;Suprafaţă desfăşurată= mp;Regimul de înălţime=P ;Suprafaţă teren= mp;CF= ;Suprafaţă utilă= mp;"/>
  </r>
  <r>
    <x v="1160"/>
    <s v="8.04.04"/>
    <m/>
    <m/>
    <s v="D.F. Stinca de Piatra"/>
    <s v="fond forestier"/>
    <s v="BUZĂU"/>
    <s v="-"/>
    <s v="Tara: România; Judet: BUZĂU; -;   -; Nr: -;"/>
    <n v="2000"/>
    <n v="166991"/>
    <n v="10"/>
    <s v="in administrare"/>
    <s v="HG 982/1998;HG 1344/2011;OUG.1 din 04/01/2017;HG.354/18.05.2017;OUG.68 din 06/11/2019"/>
    <s v="imobil"/>
    <s v="Lungime= Km;Suprafeţe= ha;CF= ;"/>
  </r>
  <r>
    <x v="1161"/>
    <s v="8.30.01"/>
    <m/>
    <m/>
    <s v="CORECTIE TORENTI PR.TIH"/>
    <s v="fond forestier"/>
    <s v="HUNEDOARA"/>
    <s v="-"/>
    <s v="Tara: România; Judet: HUNEDOARA; -;   -; Nr: -;"/>
    <n v="2000"/>
    <n v="149626"/>
    <n v="20"/>
    <s v="in administrare"/>
    <s v="HG 982/1998;;OUG.1 din 04/01/2017;HG.354/18.05.2017;OUG.68 din 06/11/2019;HG.846/08.10.2020"/>
    <s v="imobil"/>
    <s v="Lungime albie corectată/consolidată=0,2 km;"/>
  </r>
  <r>
    <x v="1162"/>
    <s v="8.30.01"/>
    <m/>
    <m/>
    <s v="CORECTIE TORENTI RAVENA"/>
    <s v="fond forestier"/>
    <s v="HUNEDOARA"/>
    <s v="-"/>
    <s v="Tara: România; Judet: HUNEDOARA; -;   -; Nr: -;"/>
    <n v="2000"/>
    <n v="29575"/>
    <n v="20"/>
    <s v="in administrare"/>
    <s v="HG 982/1998;HG 1344/2011;OUG.1 din 04/01/2017;HG.354/18.05.2017;OUG.68 din 06/11/2019;HG.846/08.10.2020"/>
    <s v="imobil"/>
    <s v="Lungime albie corectată/consolidată=0,04 km;"/>
  </r>
  <r>
    <x v="1163"/>
    <s v="8.30.01"/>
    <m/>
    <m/>
    <s v="CORECTIE TORENTI RAVENA"/>
    <s v="fond forestier"/>
    <s v="HUNEDOARA"/>
    <s v="-"/>
    <s v="Tara: România; Judet: HUNEDOARA; -;   -; Nr: -;"/>
    <n v="2000"/>
    <n v="15168"/>
    <n v="20"/>
    <s v="in administrare"/>
    <s v="HG 982/1998;HG 1344/2011;OUG.1 din 04/01/2017;HG.354/18.05.2017;OUG.68 din 06/11/2019;HG.846/08.10.2020"/>
    <s v="imobil"/>
    <s v="Lungime albie corectată/consolidată=0,02 km;"/>
  </r>
  <r>
    <x v="1164"/>
    <s v="8.29.06"/>
    <m/>
    <m/>
    <s v="Hala sortare"/>
    <s v="In incinta statiunii"/>
    <s v="VRANCEA"/>
    <s v="Vizantea-Livezi"/>
    <s v="Tara: România; Judet: VRANCEA;Com Vizantea-Livezi;   -; Nr: -;"/>
    <n v="1988"/>
    <n v="91296"/>
    <n v="39"/>
    <s v="in administrare"/>
    <s v="Decret 38/1977/PV;HG 1344/2011; HG 478/ 24-IUN-15;HG.478/24-IUN-15;OUG.1 din 04/01/2017;HG.354/18.05.2017;OUG.68 din 06/11/2019"/>
    <s v="imobil"/>
    <s v="Suprafaţă construită=480 mp;Suprafaţă desfăşurată= mp;Regimul de înălţime= ;Suprafaţă teren= mp;CF= ;Suprafaţă utilă= mp;"/>
  </r>
  <r>
    <x v="1165"/>
    <s v="8.04.01"/>
    <m/>
    <m/>
    <s v="AS Rusca"/>
    <m/>
    <s v="TULCEA"/>
    <s v="Nufăru"/>
    <s v="Tara: România; Judet: TULCEA;Com Nufăru;   -; Nr: -;"/>
    <n v="2000"/>
    <n v="1"/>
    <n v="36"/>
    <s v="in administrare"/>
    <s v="decizie civila nr1986/02.06.2000 739/09-JUL-03;;OUG.1 din 04/01/2017;OUG.68 din 06/11/2019"/>
    <s v="imobil"/>
    <s v="Supr=1193ha"/>
  </r>
  <r>
    <x v="1166"/>
    <s v="8.04.01"/>
    <m/>
    <m/>
    <s v="AS Murighiol"/>
    <m/>
    <s v="TULCEA"/>
    <s v="Murighiol"/>
    <s v="Tara: România; Judet: TULCEA;Com Murighiol;   -; Nr: -;"/>
    <n v="2000"/>
    <n v="1"/>
    <n v="36"/>
    <s v="in administrare"/>
    <s v="decizie civila nr1986/02.06.2000_x000a_ 739/09-JUL-03;;OUG.1 din 04/01/2017;OUG.68 din 06/11/2019"/>
    <s v="imobil"/>
    <s v="supr=403ha"/>
  </r>
  <r>
    <x v="1167"/>
    <s v="8.23.09"/>
    <m/>
    <m/>
    <s v="Calul SIGLAVY BAGDADY XIV-49"/>
    <m/>
    <s v="CONSTANŢA"/>
    <s v="-"/>
    <s v="Tara: România; Judet: CONSTANŢA; -;   -; Nr: -;"/>
    <n v="2002"/>
    <n v="2700"/>
    <n v="13"/>
    <s v="in administrare"/>
    <s v="OUG 139/2002;;OUG.1 din 04/01/2017;OUG.68 din 06/11/2019"/>
    <s v="mobil"/>
    <m/>
  </r>
  <r>
    <x v="1168"/>
    <s v="8.23.03"/>
    <m/>
    <m/>
    <s v="Calul AMP CURCUBEU MV-25J/1990"/>
    <m/>
    <s v="MUREŞ"/>
    <s v="-"/>
    <s v="Tara: România; Judet: MUREŞ; -;   -; Nr: -;"/>
    <n v="1994"/>
    <n v="5442"/>
    <n v="26"/>
    <s v="in administrare"/>
    <s v="OUG 139/2002;;OUG.1 din 04/01/2017;OUG.68 din 06/11/2019"/>
    <s v="mobil"/>
    <m/>
  </r>
  <r>
    <x v="1169"/>
    <s v="8.23.11"/>
    <m/>
    <m/>
    <s v="Calul AMP ELASTIC PN -4R/1990"/>
    <m/>
    <s v="BUZĂU"/>
    <s v="-"/>
    <s v="Tara: România; Judet: BUZĂU; -;   -; Nr: -;"/>
    <n v="1992"/>
    <n v="4981"/>
    <n v="10"/>
    <s v="in administrare"/>
    <s v="OUG 139/2002;;OUG.1 din 04/01/2017;OUG.68 din 06/11/2019"/>
    <s v="mobil"/>
    <m/>
  </r>
  <r>
    <x v="1170"/>
    <s v="8.23.11"/>
    <m/>
    <m/>
    <s v="Calul AMP JARATEC TP-3HB/1991"/>
    <m/>
    <s v="MUREŞ"/>
    <s v="-"/>
    <s v="Tara: România; Judet: MUREŞ; -;   -; Nr: -;"/>
    <n v="1994"/>
    <n v="4437"/>
    <n v="26"/>
    <s v="in administrare"/>
    <s v="OUG 139/2002;;OUG.1 din 04/01/2017;OUG.68 din 06/11/2019"/>
    <s v="mobil"/>
    <m/>
  </r>
  <r>
    <x v="1171"/>
    <s v="8.23.01"/>
    <m/>
    <m/>
    <s v="Calul 287 VI - 1I JUCARIA"/>
    <m/>
    <s v="TIMIŞ"/>
    <s v="-"/>
    <s v="Tara: România; Judet: TIMIŞ; -;   -; Nr: -;"/>
    <n v="2002"/>
    <n v="4000"/>
    <n v="35"/>
    <s v="in administrare"/>
    <s v="OUG 139/2002;;OUG.1 din 04/01/2017;OUG.68 din 06/11/2019"/>
    <s v="mobil"/>
    <m/>
  </r>
  <r>
    <x v="1172"/>
    <s v="8.23.01"/>
    <m/>
    <m/>
    <s v="Calul CELESTA"/>
    <m/>
    <s v="TIMIŞ"/>
    <s v="-"/>
    <s v="Tara: România; Judet: TIMIŞ; -;   -; Nr: -;"/>
    <n v="2002"/>
    <n v="475"/>
    <n v="35"/>
    <s v="in administrare"/>
    <s v="OUG 139/2002;;OUG.1 din 04/01/2017;OUG.68 din 06/11/2019"/>
    <s v="mobil"/>
    <m/>
  </r>
  <r>
    <x v="1173"/>
    <s v="8.23.10"/>
    <m/>
    <m/>
    <s v="Calul MEDUZA"/>
    <m/>
    <s v="TIMIŞ"/>
    <s v="-"/>
    <s v="Tara: România; Judet: TIMIŞ; -;   -; Nr: -;"/>
    <n v="2002"/>
    <n v="2600"/>
    <n v="35"/>
    <s v="in administrare"/>
    <s v="OUG 139/2002;;OUG.1 din 04/01/2017;OUG.68 din 06/11/2019"/>
    <s v="mobil"/>
    <m/>
  </r>
  <r>
    <x v="1174"/>
    <s v="8.23.06"/>
    <m/>
    <m/>
    <s v="Calul GORAL 19-3"/>
    <m/>
    <s v="OLT"/>
    <s v="-"/>
    <s v="Tara: România; Judet: OLT; -;   -; Nr: -;"/>
    <n v="2002"/>
    <n v="10592"/>
    <n v="28"/>
    <s v="in administrare"/>
    <s v="OUG 139/2002;;OUG.1 din 04/01/2017;OUG.68 din 06/11/2019"/>
    <s v="mobil"/>
    <m/>
  </r>
  <r>
    <x v="1175"/>
    <s v="8.23.03"/>
    <m/>
    <m/>
    <s v="Calul BENGAL 19"/>
    <m/>
    <s v="OLT"/>
    <s v="-"/>
    <s v="Tara: România; Judet: OLT; -;   -; Nr: -;"/>
    <n v="2002"/>
    <n v="7365"/>
    <n v="28"/>
    <s v="in administrare"/>
    <s v="OUG 139/2002;;OUG.1 din 04/01/2017;OUG.68 din 06/11/2019"/>
    <s v="mobil"/>
    <m/>
  </r>
  <r>
    <x v="1176"/>
    <s v="8.23.03"/>
    <m/>
    <m/>
    <s v="Calul BENGAL 9"/>
    <m/>
    <s v="OLT"/>
    <s v="-"/>
    <s v="Tara: România; Judet: OLT; -;   -; Nr: -;"/>
    <n v="2002"/>
    <n v="2350"/>
    <n v="28"/>
    <s v="in administrare"/>
    <s v="OUG 139/2002;;OUG.1 din 04/01/2017;OUG.68 din 06/11/2019"/>
    <s v="mobil"/>
    <m/>
  </r>
  <r>
    <x v="1177"/>
    <s v="8.23.02"/>
    <m/>
    <m/>
    <s v="Calul GAMAN 17_x000a_"/>
    <m/>
    <s v="SUCEAVA"/>
    <s v="-"/>
    <s v="Tara: România; Judet: SUCEAVA; -;   -; Nr: -;"/>
    <n v="2002"/>
    <n v="2500"/>
    <n v="33"/>
    <s v="in administrare"/>
    <s v="OUG 139/2002;;OUG.1 din 04/01/2017;OUG.68 din 06/11/2019"/>
    <s v="mobil"/>
    <m/>
  </r>
  <r>
    <x v="1178"/>
    <s v="8.23.06"/>
    <m/>
    <m/>
    <s v="Calul 696 GXVI - 84"/>
    <m/>
    <s v="SUCEAVA"/>
    <s v="-"/>
    <s v="Tara: România; Judet: SUCEAVA; -;   -; Nr: -;"/>
    <n v="1989"/>
    <n v="394"/>
    <n v="33"/>
    <s v="in administrare"/>
    <s v="OUG 139/2002;;OUG.1 din 04/01/2017;OUG.68 din 06/11/2019"/>
    <s v="mobil"/>
    <m/>
  </r>
  <r>
    <x v="1179"/>
    <s v="8.23.12"/>
    <m/>
    <m/>
    <s v="Calul 371 HADBAN XXVII - 19"/>
    <m/>
    <s v="SUCEAVA"/>
    <s v="-"/>
    <s v="Tara: România; Judet: SUCEAVA; -;   -; Nr: -;"/>
    <n v="1993"/>
    <n v="6000"/>
    <n v="33"/>
    <s v="in administrare"/>
    <s v="OUG 139/2002;;OUG.1 din 04/01/2017;OUG.68 din 06/11/2019"/>
    <s v="mobil"/>
    <m/>
  </r>
  <r>
    <x v="1180"/>
    <s v="8.23.12"/>
    <m/>
    <m/>
    <s v="Calul 402 SIGL - XV-7"/>
    <m/>
    <s v="SUCEAVA"/>
    <s v="-"/>
    <s v="Tara: România; Judet: SUCEAVA; -;   -; Nr: -;"/>
    <n v="1996"/>
    <n v="6641"/>
    <n v="33"/>
    <s v="in administrare"/>
    <s v="OUG 139/2002;;OUG.1 din 04/01/2017;OUG.68 din 06/11/2019"/>
    <s v="mobil"/>
    <m/>
  </r>
  <r>
    <x v="1181"/>
    <s v="8.23.12"/>
    <m/>
    <m/>
    <s v="Calul 406 HADBAN XXXI-2"/>
    <m/>
    <s v="SUCEAVA"/>
    <s v="-"/>
    <s v="Tara: România; Judet: SUCEAVA; -;   -; Nr: -;"/>
    <n v="1996"/>
    <n v="6406"/>
    <n v="33"/>
    <s v="in administrare"/>
    <s v="OUG 139/2002;;OUG.1 din 04/01/2017;OUG.68 din 06/11/2019"/>
    <s v="mobil"/>
    <m/>
  </r>
  <r>
    <x v="1182"/>
    <s v="8.23.12"/>
    <m/>
    <m/>
    <s v="Calul MERSUCH XXV"/>
    <m/>
    <s v="SUCEAVA"/>
    <s v="-"/>
    <s v="Tara: România; Judet: SUCEAVA; -;   -; Nr: -;"/>
    <n v="1994"/>
    <n v="7997"/>
    <n v="33"/>
    <s v="in administrare"/>
    <s v="OUG 139/2002;;OUG.1 din 04/01/2017;OUG.68 din 06/11/2019"/>
    <s v="mobil"/>
    <m/>
  </r>
  <r>
    <x v="1183"/>
    <s v="8.23.05"/>
    <m/>
    <m/>
    <s v="Calul GIDRAN XXXIV-58/1996"/>
    <m/>
    <s v="BRĂILA"/>
    <s v="-"/>
    <s v="Tara: România; Judet: BRĂILA; -;   -; Nr: -;"/>
    <n v="2002"/>
    <n v="3092"/>
    <n v="9"/>
    <s v="in administrare"/>
    <s v="OUG 139/2002;;OUG.1 din 04/01/2017;OUG.68 din 06/11/2019"/>
    <s v="mobil"/>
    <m/>
  </r>
  <r>
    <x v="1184"/>
    <s v="8.23.03"/>
    <m/>
    <m/>
    <s v="Calul JUVENI"/>
    <m/>
    <s v="IALOMIŢA"/>
    <s v="-"/>
    <s v="Tara: România; Judet: IALOMIŢA; -;   -; Nr: -;"/>
    <n v="2002"/>
    <n v="4000"/>
    <n v="21"/>
    <s v="in administrare"/>
    <s v="OUG 139/2002;;OUG.1 din 04/01/2017;OUG.68 din 06/11/2019"/>
    <s v="mobil"/>
    <m/>
  </r>
  <r>
    <x v="1185"/>
    <s v="8.23.03"/>
    <m/>
    <m/>
    <s v="Calul DELIA"/>
    <m/>
    <s v="CĂLĂRAŞI"/>
    <s v="-"/>
    <s v="Tara: România; Judet: CĂLĂRAŞI; -;   -; Nr: -;"/>
    <n v="2002"/>
    <n v="475"/>
    <n v="51"/>
    <s v="in administrare"/>
    <s v="OUG 139/2002;;OUG.1 din 04/01/2017;OUG.68 din 06/11/2019"/>
    <s v="mobil"/>
    <m/>
  </r>
  <r>
    <x v="1186"/>
    <s v="8.23.04"/>
    <m/>
    <m/>
    <s v="Calul F LXIV - 13"/>
    <m/>
    <s v="IALOMIŢA"/>
    <s v="-"/>
    <s v="Tara: România; Judet: IALOMIŢA; -;   -; Nr: -;"/>
    <n v="2002"/>
    <n v="2800"/>
    <n v="21"/>
    <s v="in administrare"/>
    <s v="OUG 139/2002;;OUG.1 din 04/01/2017;OUG.68 din 06/11/2019"/>
    <s v="mobil"/>
    <m/>
  </r>
  <r>
    <x v="1187"/>
    <s v="8.23.13"/>
    <m/>
    <m/>
    <s v="Calul VESTEA BUNA"/>
    <m/>
    <s v="CĂLĂRAŞI"/>
    <s v="-"/>
    <s v="Tara: România; Judet: CĂLĂRAŞI; -;   -; Nr: -;"/>
    <n v="2002"/>
    <n v="2800"/>
    <n v="51"/>
    <s v="in administrare"/>
    <s v="OUG 139/2002;;OUG.1 din 04/01/2017;OUG.68 din 06/11/2019"/>
    <s v="mobil"/>
    <m/>
  </r>
  <r>
    <x v="1188"/>
    <s v="8.23.06"/>
    <m/>
    <m/>
    <s v="Calul HXXIII"/>
    <m/>
    <s v="SUCEAVA"/>
    <s v="-"/>
    <s v="Tara: România; Judet: SUCEAVA; -;   -; Nr: -;"/>
    <n v="1998"/>
    <n v="2500"/>
    <n v="33"/>
    <s v="in administrare"/>
    <s v="OUG 139/2002;;OUG.1 din 04/01/2017;OUG.68 din 06/11/2019"/>
    <s v="mobil"/>
    <m/>
  </r>
  <r>
    <x v="1189"/>
    <s v="8.23.04"/>
    <m/>
    <m/>
    <s v="Calul 497 F LXIII- 11"/>
    <m/>
    <s v="IALOMIŢA"/>
    <s v="-"/>
    <s v="Tara: România; Judet: IALOMIŢA; -;   -; Nr: -;"/>
    <n v="2002"/>
    <n v="2500"/>
    <n v="21"/>
    <s v="in administrare"/>
    <s v="OUG 139/2002;;OUG.1 din 04/01/2017;OUG.68 din 06/11/2019"/>
    <s v="mobil"/>
    <m/>
  </r>
  <r>
    <x v="1190"/>
    <s v="8.30._"/>
    <m/>
    <m/>
    <s v="BARAJE SPERMEZEU"/>
    <m/>
    <s v="BISTRIŢA-NĂSĂUD"/>
    <s v="-"/>
    <s v="Tara: România; Judet: BISTRIŢA-NĂSĂUD; -;   -; Nr: -;"/>
    <n v="1938"/>
    <n v="153272"/>
    <n v="6"/>
    <s v="in administrare"/>
    <s v="HG 982/1998;;OUG.1 din 04/01/2017;HG.354/18.05.2017;OUG.68 din 06/11/2019"/>
    <s v="imobil"/>
    <s v="Denumire= ;"/>
  </r>
  <r>
    <x v="1191"/>
    <s v="8.23.11"/>
    <m/>
    <m/>
    <s v="GENERAL UI-11/88"/>
    <m/>
    <s v="BISTRIŢA-NĂSĂUD"/>
    <s v="-"/>
    <s v="Tara: România; Judet: BISTRIŢA-NĂSĂUD; -;   -; Nr: -;"/>
    <n v="1997"/>
    <n v="405"/>
    <n v="6"/>
    <s v="in administrare"/>
    <s v="OUG 139/2002;;OUG.1 din 04/01/2017;OUG.68 din 06/11/2019"/>
    <s v="mobil"/>
    <s v="CAL"/>
  </r>
  <r>
    <x v="1192"/>
    <s v="8.23.11"/>
    <m/>
    <m/>
    <s v="GIN U-16/88"/>
    <m/>
    <s v="BISTRIŢA-NĂSĂUD"/>
    <s v="-"/>
    <s v="Tara: România; Judet: BISTRIŢA-NĂSĂUD; -;   -; Nr: -;"/>
    <n v="1991"/>
    <n v="405"/>
    <n v="6"/>
    <s v="in administrare"/>
    <s v="OUG 139/2002;;OUG.1 din 04/01/2017;OUG.68 din 06/11/2019"/>
    <s v="mobil"/>
    <s v="CAL"/>
  </r>
  <r>
    <x v="1193"/>
    <s v="8.23.11"/>
    <m/>
    <m/>
    <s v="IMPRESAR T-20/90"/>
    <m/>
    <s v="BISTRIŢA-NĂSĂUD"/>
    <s v="-"/>
    <s v="Tara: România; Judet: BISTRIŢA-NĂSĂUD; -;   -; Nr: -;"/>
    <n v="1993"/>
    <n v="406"/>
    <n v="6"/>
    <s v="in administrare"/>
    <s v="OUG 139_x000a_OUG 139/2002;;OUG.1 din 04/01/2017;OUG.68 din 06/11/2019"/>
    <s v="mobil"/>
    <s v="CAL"/>
  </r>
  <r>
    <x v="1194"/>
    <s v="8.23.11"/>
    <m/>
    <m/>
    <s v="SEFA HD-9/2000"/>
    <m/>
    <s v="BISTRIŢA-NĂSĂUD"/>
    <s v="-"/>
    <s v="Tara: România; Judet: BISTRIŢA-NĂSĂUD; -;   -; Nr: -;"/>
    <n v="2000"/>
    <n v="7200"/>
    <n v="6"/>
    <s v="in administrare"/>
    <s v="OUG 139/2002;;OUG.1 din 04/01/2017;OUG.68 din 06/11/2019"/>
    <s v="mobil"/>
    <s v="CAL"/>
  </r>
  <r>
    <x v="1195"/>
    <s v="8.23.07"/>
    <m/>
    <m/>
    <s v="SC XVIII-24/2000_x000a_"/>
    <m/>
    <s v="BISTRIŢA-NĂSĂUD"/>
    <s v="-"/>
    <s v="Tara: România; Judet: BISTRIŢA-NĂSĂUD; -;   -; Nr: -;"/>
    <n v="2000"/>
    <n v="7410"/>
    <n v="6"/>
    <s v="in administrare"/>
    <s v="OUG 139/2002;;OUG.1 din 04/01/2017;OUG.68 din 06/11/2019"/>
    <s v="mobil"/>
    <s v="CAL"/>
  </r>
  <r>
    <x v="1196"/>
    <s v="8.04.04"/>
    <m/>
    <m/>
    <s v="DAF BATARCEL II"/>
    <m/>
    <s v="SATU MARE"/>
    <s v="Bătarci"/>
    <s v="Tara: România; Judet: SATU MARE;Com Bătarci;   -; Nr: -;"/>
    <n v="1995"/>
    <n v="70331"/>
    <n v="30"/>
    <s v="in administrare"/>
    <s v="HG 982/1998_x000a_HG 982/1998;HG 1344/2011; HG 478/ 24-IUN-15;HG.478/24-IUN-15;OUG.1 din 04/01/2017;HG.354/18.05.2017;OUG.68 din 06/11/2019"/>
    <s v="imobil"/>
    <s v="Lungime= Km;Suprafeţe= ha;CF= ;"/>
  </r>
  <r>
    <x v="1197"/>
    <s v="8.04.04"/>
    <m/>
    <m/>
    <s v="DAF EPISCOPIE"/>
    <m/>
    <s v="SATU MARE"/>
    <s v="-"/>
    <s v="Tara: România; Judet: SATU MARE; -;   -; Nr: -;"/>
    <n v="1965"/>
    <n v="709376"/>
    <n v="30"/>
    <s v="in administrare"/>
    <s v="HG 982/1998;HG 1344/2011; HG 478/ 24-IUN-15;HG.478/24-IUN-15;OUG.1 din 04/01/2017;HG.354/18.05.2017;OUG.68 din 06/11/2019"/>
    <s v="imobil"/>
    <s v="Lungime= Km;Suprafeţe= ha;CF= ;"/>
  </r>
  <r>
    <x v="1198"/>
    <s v="8.04.04"/>
    <m/>
    <m/>
    <s v="DAF HODOD"/>
    <m/>
    <s v="SATU MARE"/>
    <s v="-"/>
    <s v="Tara: România; Judet: SATU MARE; -;   -; Nr: -;"/>
    <n v="1966"/>
    <n v="288151"/>
    <n v="30"/>
    <s v="in administrare"/>
    <s v="HG 982/1998;HG 1344/2011; HG 478/ 24-IUN-15;HG.478/24-IUN-15;OUG.1 din 04/01/2017;HG.354/18.05.2017;OUG.68 din 06/11/2019"/>
    <s v="imobil"/>
    <s v="Lungime= Km;Suprafeţe= ha;CF= ;"/>
  </r>
  <r>
    <x v="1199"/>
    <s v="8.04.04"/>
    <m/>
    <m/>
    <s v="DAF HUREJOR"/>
    <m/>
    <s v="SATU MARE"/>
    <s v="-"/>
    <s v="Tara: România; Judet: SATU MARE; -;   -; Nr: -;"/>
    <n v="1973"/>
    <n v="911499"/>
    <n v="30"/>
    <s v="in administrare"/>
    <s v="HG 982/1998;HG 1344/2011; HG 478/ 24-IUN-15;HG.478/24-IUN-15;OUG.1 din 04/01/2017;HG.354/18.05.2017;OUG.68 din 06/11/2019"/>
    <s v="imobil"/>
    <s v="Lungime= Km;Suprafeţe= ha;CF= ;"/>
  </r>
  <r>
    <x v="1200"/>
    <s v="8.04.04"/>
    <m/>
    <m/>
    <s v="DAF FANTANA-CIORGAU II"/>
    <m/>
    <s v="SATU MARE"/>
    <s v="-"/>
    <s v="Tara: România; Judet: SATU MARE; -;   -; Nr: -;"/>
    <n v="1982"/>
    <n v="83735"/>
    <n v="30"/>
    <s v="in administrare"/>
    <s v="HG 982/1998;HG 1344/2011; HG 478/ 24-IUN-15;HG.478/24-IUN-15;OUG.1 din 04/01/2017;HG.354/18.05.2017;OUG.68 din 06/11/2019"/>
    <s v="imobil"/>
    <s v="Lungime= Km;Suprafeţe= ha;CF= ;"/>
  </r>
  <r>
    <x v="1201"/>
    <s v="8.04.04"/>
    <m/>
    <m/>
    <s v="DAF V.CHEGII-V.BERCULUI"/>
    <m/>
    <s v="SATU MARE"/>
    <s v="-"/>
    <s v="Tara: România; Judet: SATU MARE; -;   -; Nr: -;"/>
    <n v="1983"/>
    <n v="691185"/>
    <n v="30"/>
    <s v="in administrare"/>
    <s v="HG 982/1998_x000a_HG 982/1998;HG 1344/2011; HG 478/ 24-IUN-15;HG.478/24-IUN-15;OUG.1 din 04/01/2017;HG.354/18.05.2017;OUG.68 din 06/11/2019"/>
    <s v="imobil"/>
    <s v="Lungime= Km;Suprafeţe= ha;CF= ;"/>
  </r>
  <r>
    <x v="1202"/>
    <s v="8.04.04"/>
    <m/>
    <m/>
    <s v="DAF SOLDUBITA"/>
    <m/>
    <s v="SATU MARE"/>
    <s v="-"/>
    <s v="Tara: România; Judet: SATU MARE; -;   -; Nr: -;"/>
    <n v="1985"/>
    <n v="311839"/>
    <n v="30"/>
    <s v="in administrare"/>
    <s v="HG 982/1998;HG 1344/2011; HG 478/ 24-IUN-15;HG.478/24-IUN-15;OUG.1 din 04/01/2017;HG.354/18.05.2017;OUG.68 din 06/11/2019"/>
    <s v="imobil"/>
    <s v="Lungime= Km;Suprafeţe= ha;CF= ;"/>
  </r>
  <r>
    <x v="1203"/>
    <s v="8.04.04"/>
    <m/>
    <m/>
    <s v="DAF BRUSTUREL"/>
    <m/>
    <s v="PRAHOVA"/>
    <s v="Măneciu"/>
    <s v="Tara: România; Judet: PRAHOVA;Com Măneciu;   -; Nr: -;"/>
    <n v="2002"/>
    <n v="656147"/>
    <n v="29"/>
    <s v="in administrare"/>
    <s v="OG 70/1999;HG 1344/2011; HG 478/ 24-IUN-15;HG.478/24-IUN-15;OUG.1 din 04/01/2017;HG.354/18.05.2017;OUG.68 din 06/11/2019"/>
    <s v="imobil"/>
    <s v="Lungime= Km;Suprafeţe= ha;CF= ;"/>
  </r>
  <r>
    <x v="1204"/>
    <s v="8.30.01"/>
    <m/>
    <m/>
    <s v="CT VALEA MESTEACANULUI"/>
    <m/>
    <s v="PRAHOVA"/>
    <s v="Sinaia"/>
    <s v="Tara: România; Judet: PRAHOVA;Orş Sinaia;   -; Nr: -;"/>
    <n v="2002"/>
    <n v="1325562"/>
    <n v="29"/>
    <s v="in administrare"/>
    <s v="OM 113/1999;HG 1344/2011; HG 478/ 24-IUN-15;HG.478/24-IUN-15;OUG.1 din 04/01/2017;HG.354/18.05.2017;OUG.68 din 06/11/2019;HG.846/08.10.2020"/>
    <s v="imobil"/>
    <s v="Lungime albie corectată/consolidată=1,2 km;"/>
  </r>
  <r>
    <x v="1205"/>
    <s v="8.27.07"/>
    <m/>
    <m/>
    <s v="GRAJD CABALINE NR 1 IM"/>
    <m/>
    <s v="CONSTANŢA"/>
    <s v="-"/>
    <s v="Tara: România; Judet: CONSTANŢA; -;   -; Nr: -;"/>
    <n v="1939"/>
    <n v="5011"/>
    <n v="13"/>
    <s v="in administrare"/>
    <s v="HG 1105/2003;;OUG.1 din 04/01/2017;OUG.68 din 06/11/2019"/>
    <s v="imobil"/>
    <s v="GRAJD CABALINE"/>
  </r>
  <r>
    <x v="1206"/>
    <s v="8.04.04"/>
    <m/>
    <m/>
    <s v="DAF NEDEIA"/>
    <m/>
    <s v="GORJ"/>
    <s v="Tismana"/>
    <s v="Tara: România; Judet: GORJ;Orş Tismana;   -; Nr: -;"/>
    <n v="2002"/>
    <n v="276382"/>
    <n v="18"/>
    <s v="in administrare"/>
    <s v="HG 1105/2003_x000a_;HG 1344/2011; HG 478/ 24-IUN-15;HG.478/24-IUN-15;OUG.1 din 04/01/2017;OUG.68 din 06/11/2019"/>
    <s v="imobil"/>
    <s v="Lungime= Km;Suprafeţe= ha;CF= ;"/>
  </r>
  <r>
    <x v="1207"/>
    <s v="8.04.04"/>
    <m/>
    <m/>
    <s v="DAF VALEA LUI COMAN"/>
    <m/>
    <s v="ARGEŞ"/>
    <s v="Câmpulung"/>
    <s v="Tara: România; Judet: ARGEŞ;Mun Câmpulung;   -; Nr: -;"/>
    <n v="2000"/>
    <n v="394751"/>
    <n v="3"/>
    <s v="in administrare"/>
    <s v="HG 1105/2003;HG 1344/2011; HG 478/ 24-IUN-15;HG.478/24-IUN-15;OUG.1 din 04/01/2017;HG.354/18.05.2017;OUG.68 din 06/11/2019"/>
    <s v="imobil"/>
    <s v="Lungime= Km;Suprafeţe= ha;CF= ;"/>
  </r>
  <r>
    <x v="1208"/>
    <s v="8.04.04"/>
    <m/>
    <m/>
    <s v="POD DAF BADEANCA"/>
    <m/>
    <s v="ARGEŞ"/>
    <s v="Câmpulung"/>
    <s v="Tara: România; Judet: ARGEŞ;Mun Câmpulung;   -; Nr: -;"/>
    <n v="1979"/>
    <n v="12590"/>
    <n v="3"/>
    <s v="in administrare"/>
    <s v="HG 982/1998;HG 1344/2011; HG 478/ 24-IUN-15;HG.478/24-IUN-15;OUG.1 din 04/01/2017;HG.354/18.05.2017;OUG.68 din 06/11/2019"/>
    <s v="imobil"/>
    <s v="Lungime= Km;Suprafeţe= ha;CF= ;"/>
  </r>
  <r>
    <x v="1209"/>
    <s v="8.04.04"/>
    <m/>
    <m/>
    <s v="DAF V.BOGHITEI"/>
    <m/>
    <s v="BACĂU"/>
    <s v="-"/>
    <s v="Tara: România; Judet: BACĂU; -;   -; Nr: -;"/>
    <n v="2003"/>
    <n v="501299"/>
    <n v="4"/>
    <s v="in administrare"/>
    <s v="OG 70/1999_x000a_;HG 1344/2011;OUG.1 din 04/01/2017;HG.354/18.05.2017;OUG.68 din 06/11/2019"/>
    <s v="imobil"/>
    <s v="Lungime= Km;Suprafeţe= ha;CF= ;"/>
  </r>
  <r>
    <x v="1210"/>
    <s v="8.23.12"/>
    <m/>
    <m/>
    <s v="CAL ELSBA 14-6"/>
    <m/>
    <s v="OLT"/>
    <s v="-"/>
    <s v="Tara: România; Judet: OLT; -;   -; Nr: -;"/>
    <n v="2003"/>
    <n v="7400"/>
    <n v="28"/>
    <s v="in administrare"/>
    <s v="OMAAP 171/2003;;OUG.1 din 04/01/2017;OUG.68 din 06/11/2019"/>
    <s v="mobil"/>
    <s v="CAL"/>
  </r>
  <r>
    <x v="1211"/>
    <s v="8.23.06"/>
    <m/>
    <m/>
    <s v="CAL OUSOR IX-46"/>
    <m/>
    <s v="SUCEAVA"/>
    <s v="Breaza"/>
    <s v="Tara: România; Judet: SUCEAVA;Com Breaza;   -; Nr: -;"/>
    <n v="2002"/>
    <n v="1900"/>
    <n v="33"/>
    <s v="in administrare"/>
    <s v="OMA 173/2003;;OUG.1 din 04/01/2017;OUG.68 din 06/11/2019"/>
    <s v="mobil"/>
    <s v="CAL"/>
  </r>
  <r>
    <x v="1212"/>
    <s v="8.23.06"/>
    <m/>
    <m/>
    <s v="CAL HROBY XXIII-4"/>
    <m/>
    <s v="SUCEAVA"/>
    <s v="Breaza"/>
    <s v="Tara: România; Judet: SUCEAVA;Com Breaza;   -; Nr: -;"/>
    <n v="2002"/>
    <n v="2100"/>
    <n v="33"/>
    <s v="in administrare"/>
    <s v="OMA 173/2003;;OUG.1 din 04/01/2017;OUG.68 din 06/11/2019"/>
    <s v="mobil"/>
    <s v="CAL"/>
  </r>
  <r>
    <x v="1213"/>
    <s v="8.04.04"/>
    <m/>
    <m/>
    <s v="DAF FATA PIETRII"/>
    <m/>
    <s v="SIBIU"/>
    <s v="-"/>
    <s v="Tara: România; Judet: SIBIU; -;   -; Nr: -;"/>
    <n v="2003"/>
    <n v="253181"/>
    <n v="32"/>
    <s v="in administrare"/>
    <s v="OG 70/1999;HG 1344/2011;OUG.1 din 04/01/2017;HG.354/18.05.2017;OUG.68 din 06/11/2019"/>
    <s v="imobil"/>
    <s v="Lungime= Km;Suprafeţe= ha;CF= ;"/>
  </r>
  <r>
    <x v="1214"/>
    <s v="8.14.01"/>
    <m/>
    <m/>
    <s v="RETELE DE ILUMINAT"/>
    <s v="PADURE"/>
    <s v="SIBIU"/>
    <s v="-"/>
    <s v="Tara: România; Judet: SIBIU; -;   -; Nr: -;"/>
    <n v="1986"/>
    <n v="831"/>
    <n v="32"/>
    <s v="in administrare"/>
    <s v="HG 1105/2003;HG 1344/2011;OUG.1 din 04/01/2017;HG.354/18.05.2017;OUG.68 din 06/11/2019"/>
    <s v="imobil"/>
    <s v="Elemente componente= ;Dotări aferente= ;"/>
  </r>
  <r>
    <x v="1215"/>
    <s v="8.30.01"/>
    <m/>
    <m/>
    <s v="BARAJ TISA"/>
    <m/>
    <s v="IAŞI"/>
    <s v="Pârcovaci"/>
    <s v="Tara: România; Judet: IAŞI;Sat Pârcovaci;   -; Nr: -;"/>
    <n v="1981"/>
    <n v="5564"/>
    <n v="22"/>
    <s v="in administrare"/>
    <s v="HG 982/1998;;OUG.1 din 04/01/2017;HG.354/18.05.2017;OUG.68 din 06/11/2019;HG.846/08.10.2020"/>
    <s v="imobil"/>
    <s v="Lungime albie corectată/consolidată=0,026 km;"/>
  </r>
  <r>
    <x v="1216"/>
    <s v="8.30.01"/>
    <m/>
    <m/>
    <s v="BARAJ TISA"/>
    <m/>
    <s v="IAŞI"/>
    <s v="Pârcovaci"/>
    <s v="Tara: România; Judet: IAŞI;Sat Pârcovaci;   -; Nr: -;"/>
    <n v="1981"/>
    <n v="7167"/>
    <n v="22"/>
    <s v="in administrare"/>
    <s v="HG 982/1998_x000a_;;OUG.1 din 04/01/2017;HG.354/18.05.2017;OUG.68 din 06/11/2019;HG.846/08.10.2020"/>
    <s v="imobil"/>
    <s v="Lungime albie corectată/consolidată=1.03 km;"/>
  </r>
  <r>
    <x v="1217"/>
    <s v="8.04.04"/>
    <m/>
    <m/>
    <s v="DAF GHELINTA MICA 265"/>
    <m/>
    <s v="COVASNA"/>
    <s v="-"/>
    <s v="Tara: România; Judet: COVASNA; -;   -; Nr: -;"/>
    <n v="1994"/>
    <n v="981"/>
    <n v="14"/>
    <s v="in administrare"/>
    <s v="HG 1105/2003;HG 1344/2011;OUG.1 din 04/01/2017;HG.354/18.05.2017;OUG.68 din 06/11/2019"/>
    <s v="imobil"/>
    <s v="Lungime= Km;Suprafeţe= ha;CF= ;"/>
  </r>
  <r>
    <x v="1218"/>
    <s v="8.04.04"/>
    <m/>
    <m/>
    <s v="DAF GHELINTA MICA SONDA 290"/>
    <m/>
    <s v="COVASNA"/>
    <s v="-"/>
    <s v="Tara: România; Judet: COVASNA; -;   -; Nr: -;"/>
    <n v="1994"/>
    <n v="615"/>
    <n v="14"/>
    <s v="in administrare"/>
    <s v="HG 1105/2003;HG 1344/2011;OUG.1 din 04/01/2017;HG.354/18.05.2017;OUG.68 din 06/11/2019"/>
    <s v="imobil"/>
    <s v="Lungime= Km;Suprafeţe= ha;CF= ;"/>
  </r>
  <r>
    <x v="1219"/>
    <s v="8.04.04"/>
    <m/>
    <m/>
    <s v="DAF CENUSARU"/>
    <m/>
    <s v="COVASNA"/>
    <s v="-"/>
    <s v="Tara: România; Judet: COVASNA; -;   -; Nr: -;"/>
    <n v="1962"/>
    <n v="2980"/>
    <n v="14"/>
    <s v="in administrare"/>
    <s v="HG 1105/2003;HG 1344/2011;OUG.1 din 04/01/2017;HG.354/18.05.2017;OUG.68 din 06/11/2019"/>
    <s v="imobil"/>
    <s v="Lungime= Km;Suprafeţe= ha;CF= ;"/>
  </r>
  <r>
    <x v="1220"/>
    <s v="8.04.04"/>
    <m/>
    <m/>
    <s v="DAF RESEGHI"/>
    <m/>
    <s v="COVASNA"/>
    <s v="-"/>
    <s v="Tara: România; Judet: COVASNA; -;   -; Nr: -;"/>
    <n v="1966"/>
    <n v="6677"/>
    <n v="14"/>
    <s v="in administrare"/>
    <s v="HG 1105/2003;HG 1344/2011;OUG.1 din 04/01/2017;HG.354/18.05.2017;OUG.68 din 06/11/2019"/>
    <s v="imobil"/>
    <s v="Lungime= Km;Suprafeţe= ha;CF= ;"/>
  </r>
  <r>
    <x v="1221"/>
    <s v="8.04.04"/>
    <m/>
    <m/>
    <s v="DAF PR.NEGRU"/>
    <m/>
    <s v="COVASNA"/>
    <s v="-"/>
    <s v="Tara: România; Judet: COVASNA; -;   -; Nr: -;"/>
    <n v="1968"/>
    <n v="4968"/>
    <n v="14"/>
    <s v="in administrare"/>
    <s v="HG 1105/2003;HG 1344/2011;OUG.1 din 04/01/2017;HG.354/18.05.2017;OUG.68 din 06/11/2019"/>
    <s v="imobil"/>
    <s v="Lungime= Km;Suprafeţe= ha;CF= ;"/>
  </r>
  <r>
    <x v="1222"/>
    <s v="8.04.04"/>
    <m/>
    <m/>
    <s v="DAF PR.RISNITEI"/>
    <m/>
    <s v="COVASNA"/>
    <s v="-"/>
    <s v="Tara: România; Judet: COVASNA; -;   -; Nr: -;"/>
    <n v="1987"/>
    <n v="146192"/>
    <n v="14"/>
    <s v="in administrare"/>
    <s v="HG 1105/2003;HG 1344/2011;OUG.1 din 04/01/2017;HG.354/18.05.2017;OUG.68 din 06/11/2019"/>
    <s v="imobil"/>
    <s v="Lungime= Km;Suprafeţe= ha;CF= ;"/>
  </r>
  <r>
    <x v="1223"/>
    <s v="8.04.04"/>
    <m/>
    <m/>
    <s v="DAF SCRADOASA"/>
    <m/>
    <s v="COVASNA"/>
    <s v="-"/>
    <s v="Tara: România; Judet: COVASNA; -;   -; Nr: -;"/>
    <n v="1964"/>
    <n v="7930"/>
    <n v="14"/>
    <s v="in administrare"/>
    <s v="HG 1105/2003;HG 1344/2011;OUG.1 din 04/01/2017;HG.354/18.05.2017;OUG.68 din 06/11/2019"/>
    <s v="imobil"/>
    <s v="Lungime= Km;Suprafeţe= ha;CF= ;"/>
  </r>
  <r>
    <x v="1224"/>
    <s v="8.04.04"/>
    <m/>
    <m/>
    <s v="DRUM URSARIE"/>
    <m/>
    <s v="COVASNA"/>
    <s v="Comandău"/>
    <s v="Tara: România; Judet: COVASNA;Com Comandău;   -; Nr: -;"/>
    <n v="2000"/>
    <n v="90726"/>
    <n v="14"/>
    <s v="in administrare"/>
    <s v="HG 1105/2003;HG 1344/2011;OUG.1 din 04/01/2017;HG.354/18.05.2017;OUG.68 din 06/11/2019"/>
    <s v="imobil"/>
    <s v="Lungime= Km;Suprafeţe= ha;CF= ;"/>
  </r>
  <r>
    <x v="1225"/>
    <s v="8.30.01"/>
    <m/>
    <m/>
    <s v="CT BASCA M-ZID SPRIJIN PR.TIGAN"/>
    <m/>
    <s v="COVASNA"/>
    <s v="Comandău"/>
    <s v="Tara: România; Judet: COVASNA;Com Comandău;   -; Nr: -;"/>
    <n v="2003"/>
    <n v="349110"/>
    <n v="14"/>
    <s v="in administrare"/>
    <s v="OG 97/2000_x000a_;HG 1344/2011;OUG.1 din 04/01/2017;HG.354/18.05.2017;OUG.68 din 06/11/2019;HG.846/08.10.2020"/>
    <s v="imobil"/>
    <s v="Lungime albie corectată/consolidată=0,08 km;"/>
  </r>
  <r>
    <x v="1226"/>
    <s v="8.30.01"/>
    <m/>
    <m/>
    <s v="CT BASCA M-PR VARGAT TRAVERSA BETON"/>
    <m/>
    <s v="COVASNA"/>
    <s v="Comandău"/>
    <s v="Tara: România; Judet: COVASNA;Com Comandău;   -; Nr: -;"/>
    <n v="2003"/>
    <n v="21661"/>
    <n v="14"/>
    <s v="in administrare"/>
    <s v="OG 97/2000;HG 1344/2011;OUG.1 din 04/01/2017;HG.354/18.05.2017;OUG.68 din 06/11/2019;HG.846/08.10.2020"/>
    <s v="imobil"/>
    <s v="Lungime albie corectată/consolidată=0,09 km;"/>
  </r>
  <r>
    <x v="1227"/>
    <s v="8.30.01"/>
    <m/>
    <m/>
    <s v="CT BASCA M-PR.VARGAT AMENAJARE ALBIE"/>
    <m/>
    <s v="COVASNA"/>
    <s v="Comandău"/>
    <s v="Tara: România; Judet: COVASNA;Com Comandău;   -; Nr: -;"/>
    <n v="2003"/>
    <n v="13161"/>
    <n v="14"/>
    <s v="in administrare"/>
    <s v="OG 97/2000_x000a_;HG 1344/2011;OUG.1 din 04/01/2017;HG.354/18.05.2017;OUG.68 din 06/11/2019;HG.846/08.10.2020"/>
    <s v="imobil"/>
    <s v="Lungime albie corectată/consolidată=0,01 km;"/>
  </r>
  <r>
    <x v="1228"/>
    <s v="8.30.01"/>
    <m/>
    <m/>
    <s v="CT BASCA M-PR HAGHIMAS PRAG BETON"/>
    <m/>
    <s v="COVASNA"/>
    <s v="Comandău"/>
    <s v="Tara: România; Judet: COVASNA;Com Comandău;   -; Nr: -;"/>
    <n v="2003"/>
    <n v="173152"/>
    <n v="14"/>
    <s v="in administrare"/>
    <s v="OG 97/2000;HG 1344/2011;OUG.1 din 04/01/2017;HG.354/18.05.2017;OUG.68 din 06/11/2019;HG.846/08.10.2020"/>
    <s v="imobil"/>
    <s v="Lungime albie corectată/consolidată=0,05 km;"/>
  </r>
  <r>
    <x v="1229"/>
    <s v="8.23.08"/>
    <m/>
    <m/>
    <s v="NONIUS 25-18"/>
    <m/>
    <s v="TIMIŞ"/>
    <s v="-"/>
    <s v="Tara: România; Judet: TIMIŞ; -;   -; Nr: -;"/>
    <n v="2003"/>
    <n v="7600"/>
    <n v="35"/>
    <s v="in administrare"/>
    <s v="OUG 139/2002;;OUG.1 din 04/01/2017;OUG.68 din 06/11/2019"/>
    <s v="mobil"/>
    <s v="CAL"/>
  </r>
  <r>
    <x v="1230"/>
    <s v="8.23.08"/>
    <m/>
    <m/>
    <s v="NONIUS 31-28"/>
    <m/>
    <s v="TIMIŞ"/>
    <s v="-"/>
    <s v="Tara: România; Judet: TIMIŞ; -;   -; Nr: -;"/>
    <n v="2003"/>
    <n v="7800"/>
    <n v="35"/>
    <s v="in administrare"/>
    <s v="OUG 139/2002;;OUG.1 din 04/01/2017;OUG.68 din 06/11/2019"/>
    <s v="mobil"/>
    <s v="CAL"/>
  </r>
  <r>
    <x v="1231"/>
    <s v="8.04.04"/>
    <m/>
    <m/>
    <s v="DAF COTRANTA PRELUNGIRE"/>
    <m/>
    <s v="MARAMUREŞ"/>
    <s v="-"/>
    <s v="Tara: România; Judet: MARAMUREŞ; -;   -; Nr: -;"/>
    <n v="1981"/>
    <n v="83922"/>
    <n v="24"/>
    <s v="in administrare"/>
    <s v="HG 1105/2003;;OUG.1 din 04/01/2017;OUG.68 din 06/11/2019"/>
    <s v="imobil"/>
    <s v="DRUM AUTO FOR"/>
  </r>
  <r>
    <x v="1232"/>
    <s v="8.04.04"/>
    <m/>
    <m/>
    <s v="DAF PR.IANCULUI"/>
    <m/>
    <s v="MARAMUREŞ"/>
    <s v="-"/>
    <s v="Tara: România; Judet: MARAMUREŞ; -;   -; Nr: -;"/>
    <n v="1967"/>
    <n v="55000"/>
    <n v="24"/>
    <s v="in administrare"/>
    <s v="HG 1105/2003;;OUG.1 din 04/01/2017;OUG.68 din 06/11/2019"/>
    <s v="imobil"/>
    <s v="DRUM AUTO FOR"/>
  </r>
  <r>
    <x v="1233"/>
    <s v="8.04.04"/>
    <m/>
    <m/>
    <s v="DAF BAICU"/>
    <m/>
    <s v="MARAMUREŞ"/>
    <s v="-"/>
    <s v="Tara: România; Judet: MARAMUREŞ; -;   -; Nr: -;"/>
    <n v="1984"/>
    <n v="1937907"/>
    <n v="24"/>
    <s v="in administrare"/>
    <s v="HG 1105/2003;HG 1344/2011;OUG.1 din 04/01/2017;OUG.68 din 06/11/2019"/>
    <s v="imobil"/>
    <s v="DRUM AUTO FOR"/>
  </r>
  <r>
    <x v="1234"/>
    <s v="8.04.04"/>
    <m/>
    <m/>
    <s v="DAF PR DETUNATULUI"/>
    <m/>
    <s v="MARAMUREŞ"/>
    <s v="-"/>
    <s v="Tara: România; Judet: MARAMUREŞ; -;   -; Nr: -;"/>
    <n v="1984"/>
    <n v="75000"/>
    <n v="24"/>
    <s v="in administrare"/>
    <s v="HG 1105/2003;;OUG.1 din 04/01/2017;OUG.68 din 06/11/2019"/>
    <s v="imobil"/>
    <s v="DRUM AUTO FOR"/>
  </r>
  <r>
    <x v="1235"/>
    <s v="8.04.04"/>
    <m/>
    <m/>
    <s v="DAF RIUSOR III"/>
    <m/>
    <s v="MARAMUREŞ"/>
    <s v="-"/>
    <s v="Tara: România; Judet: MARAMUREŞ; -;   -; Nr: -;"/>
    <n v="1973"/>
    <n v="75000"/>
    <n v="24"/>
    <s v="in administrare"/>
    <s v="HG 1105/2003;;OUG.1 din 04/01/2017;OUG.68 din 06/11/2019"/>
    <s v="imobil"/>
    <s v="DRUM AUTO FOR"/>
  </r>
  <r>
    <x v="1236"/>
    <s v="8.04.04"/>
    <m/>
    <m/>
    <s v="DAF URSOAIA"/>
    <m/>
    <s v="MARAMUREŞ"/>
    <s v="-"/>
    <s v="Tara: România; Judet: MARAMUREŞ; -;   -; Nr: -;"/>
    <n v="1963"/>
    <n v="115000"/>
    <n v="24"/>
    <s v="in administrare"/>
    <s v="HG 1105/2003_x000a_;;OUG.1 din 04/01/2017;OUG.68 din 06/11/2019"/>
    <s v="imobil"/>
    <s v="DRUM AUTO FOR"/>
  </r>
  <r>
    <x v="1237"/>
    <s v="8.04.04"/>
    <m/>
    <m/>
    <s v="DAF V.MARULUI"/>
    <m/>
    <s v="MARAMUREŞ"/>
    <s v="-"/>
    <s v="Tara: România; Judet: MARAMUREŞ; -;   -; Nr: -;"/>
    <n v="1985"/>
    <n v="47500"/>
    <n v="24"/>
    <s v="in administrare"/>
    <s v="HG 1105/2003;;OUG.1 din 04/01/2017;OUG.68 din 06/11/2019"/>
    <s v="imobil"/>
    <s v="DRUM AUTO FOR"/>
  </r>
  <r>
    <x v="1238"/>
    <s v="8.04.04"/>
    <m/>
    <m/>
    <s v="DAF CARPINIS"/>
    <m/>
    <s v="MARAMUREŞ"/>
    <s v="-"/>
    <s v="Tara: România; Judet: MARAMUREŞ; -;   -; Nr: -;"/>
    <n v="1971"/>
    <n v="94932"/>
    <n v="24"/>
    <s v="in administrare"/>
    <s v="HG 1105/2003;;OUG.1 din 04/01/2017;OUG.68 din 06/11/2019"/>
    <s v="imobil"/>
    <s v="DRUM AUTO FOR"/>
  </r>
  <r>
    <x v="1239"/>
    <s v="8.04.04"/>
    <m/>
    <m/>
    <s v="DAF MLACI GUTIN"/>
    <m/>
    <s v="MARAMUREŞ"/>
    <s v="-"/>
    <s v="Tara: România; Judet: MARAMUREŞ; -;   -; Nr: -;"/>
    <n v="1982"/>
    <n v="126704"/>
    <n v="24"/>
    <s v="in administrare"/>
    <s v="HG 1105/2003;;OUG.1 din 04/01/2017;OUG.68 din 06/11/2019"/>
    <s v="imobil"/>
    <s v="DRUM AUTO FOR"/>
  </r>
  <r>
    <x v="1240"/>
    <s v="8.04.04"/>
    <m/>
    <m/>
    <s v="DAF SERMETES"/>
    <m/>
    <s v="MARAMUREŞ"/>
    <s v="-"/>
    <s v="Tara: România; Judet: MARAMUREŞ; -;   -; Nr: -;"/>
    <n v="1959"/>
    <n v="144748"/>
    <n v="24"/>
    <s v="in administrare"/>
    <s v="HG 1105/2003;;OUG.1 din 04/01/2017;OUG.68 din 06/11/2019"/>
    <s v="imobil"/>
    <s v="DRUM AUTO FOR"/>
  </r>
  <r>
    <x v="1241"/>
    <s v="8.04.04"/>
    <m/>
    <m/>
    <s v="DAF STEDEA"/>
    <m/>
    <s v="MARAMUREŞ"/>
    <s v="-"/>
    <s v="Tara: România; Judet: MARAMUREŞ; -;   -; Nr: -;"/>
    <n v="1959"/>
    <n v="89303"/>
    <n v="24"/>
    <s v="in administrare"/>
    <s v="HG 1105/2003;;OUG.1 din 04/01/2017;OUG.68 din 06/11/2019"/>
    <s v="imobil"/>
    <s v="DRUM AUTO FOR"/>
  </r>
  <r>
    <x v="1242"/>
    <s v="8.04.04"/>
    <m/>
    <m/>
    <s v="DAF RACHITELE II"/>
    <m/>
    <s v="MARAMUREŞ"/>
    <s v="-"/>
    <s v="Tara: România; Judet: MARAMUREŞ; -;   -; Nr: -;"/>
    <n v="1978"/>
    <n v="10000"/>
    <n v="24"/>
    <s v="in administrare"/>
    <s v="HG 1105/2003;;OUG.1 din 04/01/2017;OUG.68 din 06/11/2019"/>
    <s v="imobil"/>
    <s v="DRUM AUTO FOR"/>
  </r>
  <r>
    <x v="1243"/>
    <s v="8.30.01"/>
    <m/>
    <m/>
    <s v="DCT CATARAMA"/>
    <m/>
    <s v="MARAMUREŞ"/>
    <s v="-"/>
    <s v="Tara: România; Judet: MARAMUREŞ; -;   -; Nr: -;"/>
    <n v="1983"/>
    <n v="5156"/>
    <n v="24"/>
    <s v="in administrare"/>
    <s v="HG 1105/2003;;OUG.1 din 04/01/2017;OUG.68 din 06/11/2019;HG.846/08.10.2020"/>
    <s v="imobil"/>
    <s v="Lungime albie corectată/consolidată=0,6 km;"/>
  </r>
  <r>
    <x v="1244"/>
    <s v="8.30.01"/>
    <m/>
    <m/>
    <s v="CLEIONAJE"/>
    <m/>
    <s v="MARAMUREŞ"/>
    <s v="-"/>
    <s v="Tara: România; Judet: MARAMUREŞ; -;   -; Nr: -;"/>
    <n v="2003"/>
    <n v="23269"/>
    <n v="24"/>
    <s v="in administrare"/>
    <s v="HG 1105/2003_x000a_;;OUG.1 din 04/01/2017;HG.354/18.05.2017;OUG.68 din 06/11/2019;HG.846/08.10.2020"/>
    <s v="imobil"/>
    <s v="Lungime albie corectată/consolidată=0,05 km;"/>
  </r>
  <r>
    <x v="1245"/>
    <s v="8.04.04"/>
    <m/>
    <m/>
    <s v="DAF  BELEUTA DE JOS"/>
    <m/>
    <s v="MUREŞ"/>
    <s v="-"/>
    <s v="Tara: România; Judet: MUREŞ; -;   -; Nr: -;"/>
    <n v="2003"/>
    <n v="687586"/>
    <n v="26"/>
    <s v="in administrare"/>
    <s v="HG 15/1994_x000a_;HG 1344/2011;OUG.1 din 04/01/2017;HG.354/18.05.2017;OUG.68 din 06/11/2019"/>
    <s v="imobil"/>
    <s v="Lungime= Km;Suprafeţe= ha;CF= ;"/>
  </r>
  <r>
    <x v="1246"/>
    <s v="8.23.04"/>
    <m/>
    <m/>
    <s v="AMP NORTH STAR XLIII-6"/>
    <m/>
    <s v="BUZĂU"/>
    <s v="-"/>
    <s v="Tara: România; Judet: BUZĂU; -;   -; Nr: -;"/>
    <n v="2003"/>
    <n v="2700"/>
    <n v="10"/>
    <s v="in administrare"/>
    <s v="OUG 139/2002;; HG 598/ 14-AUG-13:598/14-AUG-13;OUG.1 din 04/01/2017;OUG.68 din 06/11/2019"/>
    <s v="mobil"/>
    <s v="Subrasa= ;Anul naşterii= ;Sexul= ;Locaţia de bază= ;"/>
  </r>
  <r>
    <x v="1247"/>
    <s v="8.23.13"/>
    <m/>
    <m/>
    <s v="IAPA MAMA TR.RV.16 NORA"/>
    <m/>
    <s v="BUZĂU"/>
    <s v="-"/>
    <s v="Tara: România; Judet: BUZĂU; -;   -; Nr: -;"/>
    <n v="1997"/>
    <n v="2877"/>
    <n v="10"/>
    <s v="in administrare"/>
    <s v="OUG 139/2002;;OUG.1 din 04/01/2017;OUG.68 din 06/11/2019"/>
    <s v="mobil"/>
    <s v="CAL"/>
  </r>
  <r>
    <x v="1248"/>
    <s v="8.23.11"/>
    <m/>
    <m/>
    <s v="ARMASAR MONTA PUBLICA ST.JP.27 IDENTIC"/>
    <m/>
    <s v="BUZĂU"/>
    <s v="-"/>
    <s v="Tara: România; Judet: BUZĂU; -;   -; Nr: -;"/>
    <n v="2002"/>
    <n v="2045"/>
    <n v="10"/>
    <s v="in administrare"/>
    <s v="OUG 139/2002;;OUG.1 din 04/01/2017;OUG.68 din 06/11/2019"/>
    <s v="mobil"/>
    <s v="CAL"/>
  </r>
  <r>
    <x v="1249"/>
    <s v="8.23.11"/>
    <m/>
    <m/>
    <s v="ARMASAR MONTA PUBLICA ST.JP.31 IAMANDY"/>
    <m/>
    <s v="BUZĂU"/>
    <s v="-"/>
    <s v="Tara: România; Judet: BUZĂU; -;   -; Nr: -;"/>
    <n v="2003"/>
    <n v="7000"/>
    <n v="10"/>
    <s v="in administrare"/>
    <s v="OUG 139/2002;;OUG.1 din 04/01/2017;OUG.68 din 06/11/2019"/>
    <s v="mobil"/>
    <s v="CAL"/>
  </r>
  <r>
    <x v="1250"/>
    <s v="8.23.10"/>
    <m/>
    <m/>
    <s v="DORINTA"/>
    <m/>
    <s v="BUZĂU"/>
    <s v="-"/>
    <s v="Tara: România; Judet: BUZĂU; -;   -; Nr: -;"/>
    <n v="1996"/>
    <n v="2341"/>
    <n v="10"/>
    <s v="in administrare"/>
    <s v="OUG 139/2002;;OUG.1 din 04/01/2017;OUG.68 din 06/11/2019"/>
    <s v="mobil"/>
    <s v="CAL"/>
  </r>
  <r>
    <x v="1251"/>
    <s v="8.23.10"/>
    <m/>
    <m/>
    <s v="PREPOZITIA"/>
    <m/>
    <s v="BUZĂU"/>
    <s v="-"/>
    <s v="Tara: România; Judet: BUZĂU; -;   -; Nr: -;"/>
    <n v="1997"/>
    <n v="2235"/>
    <n v="10"/>
    <s v="in administrare"/>
    <s v="OUG 139/2002;;OUG.1 din 04/01/2017;OUG.68 din 06/11/2019"/>
    <s v="mobil"/>
    <s v="CAL"/>
  </r>
  <r>
    <x v="1252"/>
    <s v="8.23.13"/>
    <m/>
    <m/>
    <s v="HOMOROD"/>
    <m/>
    <s v="BUZĂU"/>
    <s v="-"/>
    <s v="Tara: România; Judet: BUZĂU; -;   -; Nr: -;"/>
    <n v="1999"/>
    <n v="3000"/>
    <n v="10"/>
    <s v="in administrare"/>
    <s v="OUG 139/2002;;OUG.1 din 04/01/2017;OUG.68 din 06/11/2019"/>
    <s v="mobil"/>
    <s v="CAL"/>
  </r>
  <r>
    <x v="1253"/>
    <s v="8.04.04"/>
    <m/>
    <m/>
    <s v="HAIAGAS"/>
    <m/>
    <s v="ARAD"/>
    <s v="-"/>
    <s v="Tara: România; Judet: ARAD; -;   -; Nr: -;"/>
    <n v="2003"/>
    <n v="172448"/>
    <n v="2"/>
    <s v="in administrare"/>
    <s v="LEGEA 653/2001;HG 1344/2011; HG 478/ 24-IUN-15;HG.478/24-IUN-15;OUG.1 din 04/01/2017;HG.354/18.05.2017;OUG.68 din 06/11/2019"/>
    <s v="imobil"/>
    <s v="Lungime= Km;Suprafeţe= ha;CF= ;"/>
  </r>
  <r>
    <x v="1254"/>
    <s v="8.04.04"/>
    <m/>
    <m/>
    <s v="DR FOR RADOAIA"/>
    <m/>
    <s v="VÂLCEA"/>
    <s v="-"/>
    <s v="Tara: România; Judet: VÂLCEA; -;   -; Nr: -;"/>
    <n v="2003"/>
    <n v="270847"/>
    <n v="38"/>
    <s v="in administrare"/>
    <s v="HG 1105/2003;HG 1344/2011;OUG.1 din 04/01/2017;HG.354/18.05.2017;OUG.68 din 06/11/2019"/>
    <s v="imobil"/>
    <s v="Lungime= Km;Suprafeţe= ha;CF= ;"/>
  </r>
  <r>
    <x v="1255"/>
    <s v="8.04.01"/>
    <m/>
    <m/>
    <s v="TEREN"/>
    <m/>
    <s v="VÂLCEA"/>
    <s v="Băbeni"/>
    <s v="Tara: România; Judet: VÂLCEA;Sat Băbeni;   -; Nr: -;"/>
    <n v="2003"/>
    <n v="77727"/>
    <n v="38"/>
    <s v="in administrare"/>
    <s v="HG 1105/2003;; HG 478/ 24-IUN-15;HG.478/24-IUN-15;OUG.1 din 04/01/2017;HG.354/18.05.2017;OUG.68 din 06/11/2019"/>
    <s v="imobil"/>
    <s v="Suprafeţe=37,5 HA mp;CF= ;Date cadastrale= ;"/>
  </r>
  <r>
    <x v="1256"/>
    <s v="8.23.13"/>
    <m/>
    <m/>
    <s v="CORRADO"/>
    <m/>
    <s v="IALOMIŢA"/>
    <s v="-"/>
    <s v="Tara: România; Judet: IALOMIŢA; -;   -; Nr: -;"/>
    <n v="2003"/>
    <n v="2850"/>
    <n v="21"/>
    <s v="in administrare"/>
    <s v="OUG 139/2002;;OUG.1 din 04/01/2017;OUG.68 din 06/11/2019"/>
    <s v="mobil"/>
    <s v="CAL"/>
  </r>
  <r>
    <x v="1257"/>
    <s v="8.04.04"/>
    <m/>
    <m/>
    <s v="DAF LOTRISOR"/>
    <m/>
    <s v="VÂLCEA"/>
    <s v="-"/>
    <s v="Tara: România; Judet: VÂLCEA; -;   -; Nr: -;"/>
    <n v="2002"/>
    <n v="211582"/>
    <n v="38"/>
    <s v="in administrare"/>
    <s v="HG 982/1998;HG 1344/2011;OUG.1 din 04/01/2017;HG.354/18.05.2017;OUG.68 din 06/11/2019"/>
    <s v="imobil"/>
    <s v="Lungime= Km;Suprafeţe= ha;CF= ;"/>
  </r>
  <r>
    <x v="1258"/>
    <s v="8.04.04"/>
    <m/>
    <m/>
    <s v="PODET PR BACALARAM"/>
    <m/>
    <s v="NEAMŢ"/>
    <s v="-"/>
    <s v="Tara: România; Judet: NEAMŢ; -;   -; Nr: -;"/>
    <n v="1978"/>
    <n v="3"/>
    <n v="27"/>
    <s v="in administrare"/>
    <s v="HG 982/1998;;OUG.1 din 04/01/2017;OUG.68 din 06/11/2019"/>
    <s v="imobil"/>
    <s v="CORECTIE TORENTI"/>
  </r>
  <r>
    <x v="1259"/>
    <s v="8.04.04"/>
    <m/>
    <m/>
    <s v="PODET PR BACALARAM"/>
    <m/>
    <s v="NEAMŢ"/>
    <s v="-"/>
    <s v="Tara: România; Judet: NEAMŢ; -;   -; Nr: -;"/>
    <n v="1978"/>
    <n v="0"/>
    <n v="27"/>
    <s v="in administrare"/>
    <s v="HG 982/1998;;OUG.1 din 04/01/2017;OUG.68 din 06/11/2019"/>
    <s v="imobil"/>
    <s v="CORECTIE TORENTI"/>
  </r>
  <r>
    <x v="1260"/>
    <s v="8.30.01"/>
    <m/>
    <m/>
    <s v="BARAJ 8 M 5.5 PARAUL PANGARATI"/>
    <m/>
    <s v="NEAMŢ"/>
    <s v="Vaduri"/>
    <s v="Tara: România; Judet: NEAMŢ;Sat Vaduri;   -; Nr: -;"/>
    <n v="1976"/>
    <n v="415"/>
    <n v="27"/>
    <s v="in administrare"/>
    <s v="HG 982/1998;HG 1344/2011; HG 478/ 24-IUN-15;HG.478/24-IUN-15;OUG.1 din 04/01/2017;HG.354/18.05.2017;OUG.68 din 06/11/2019;HG.846/08.10.2020"/>
    <s v="imobil"/>
    <s v="Lungime albie corectată/consolidată=0,19 km;"/>
  </r>
  <r>
    <x v="1261"/>
    <s v="8.30.01"/>
    <m/>
    <m/>
    <s v="BARAJ 5 M 6 PR BARNITA"/>
    <m/>
    <s v="NEAMŢ"/>
    <s v="Vaduri"/>
    <s v="Tara: România; Judet: NEAMŢ;Sat Vaduri;   -; Nr: -;"/>
    <n v="1981"/>
    <n v="1117"/>
    <n v="27"/>
    <s v="in administrare"/>
    <s v="HG 982/1998;HG 1344/2011; HG 478/ 24-IUN-15;HG.478/24-IUN-15;OUG.1 din 04/01/2017;HG.354/18.05.2017;OUG.68 din 06/11/2019;HG.846/08.10.2020"/>
    <s v="imobil"/>
    <s v="Lungime albie corectată/consolidată=0,25 km;"/>
  </r>
  <r>
    <x v="1262"/>
    <s v="8.30.01"/>
    <m/>
    <m/>
    <s v="BARAJ 4 M PR VARNITA"/>
    <m/>
    <s v="NEAMŢ"/>
    <s v="Vaduri"/>
    <s v="Tara: România; Judet: NEAMŢ;Sat Vaduri;   -; Nr: -;"/>
    <n v="1981"/>
    <n v="966"/>
    <n v="27"/>
    <s v="in administrare"/>
    <s v="HG 982/1998;HG 1344/2011; HG 478/ 24-IUN-15;HG.478/24-IUN-15;OUG.1 din 04/01/2017;HG.354/18.05.2017;OUG.68 din 06/11/2019;HG.846/08.10.2020"/>
    <s v="imobil"/>
    <s v="Lungime albie corectată/consolidată=0,15 km;"/>
  </r>
  <r>
    <x v="1263"/>
    <s v="8.30.01"/>
    <m/>
    <m/>
    <s v="BARAJ 5 M 6 PR DAIA"/>
    <m/>
    <s v="NEAMŢ"/>
    <s v="Vaduri"/>
    <s v="Tara: România; Judet: NEAMŢ;Sat Vaduri;   -; Nr: -;"/>
    <n v="1981"/>
    <n v="787"/>
    <n v="27"/>
    <s v="in administrare"/>
    <s v="HG 982/1998;HG 1344/2011; HG 478/ 24-IUN-15;HG.478/24-IUN-15;OUG.1 din 04/01/2017;HG.354/18.05.2017;OUG.68 din 06/11/2019;HG.846/08.10.2020"/>
    <s v="imobil"/>
    <s v="Lungime albie corectată/consolidată=0,15 km;"/>
  </r>
  <r>
    <x v="1264"/>
    <s v="8.30.01"/>
    <m/>
    <m/>
    <s v="BARAJ 4 ME 3.0+4.0 PR PINGARATI"/>
    <m/>
    <s v="NEAMŢ"/>
    <s v="Vaduri"/>
    <s v="Tara: România; Judet: NEAMŢ;Sat Vaduri;   -; Nr: -;"/>
    <n v="1986"/>
    <n v="1478"/>
    <n v="27"/>
    <s v="in administrare"/>
    <s v="HG 982/1998;HG 1344/2011; HG 478/ 24-IUN-15;HG.478/24-IUN-15;OUG.1 din 04/01/2017;HG.354/18.05.2017;OUG.68 din 06/11/2019;HG.846/08.10.2020"/>
    <s v="imobil"/>
    <s v="Lungime albie corectată/consolidată=0,25 km;"/>
  </r>
  <r>
    <x v="1265"/>
    <s v="8.30.01"/>
    <m/>
    <m/>
    <s v=" BARAJ 1 M 3,0 PR ARINIS"/>
    <m/>
    <s v="NEAMŢ"/>
    <s v="Vaduri"/>
    <s v="Tara: România; Judet: NEAMŢ;Sat Vaduri;   -; Nr: -;"/>
    <n v="1987"/>
    <n v="767"/>
    <n v="27"/>
    <s v="in administrare"/>
    <s v="HG 982/1998;HG 1344/2011; HG 478/ 24-IUN-15;HG.478/24-IUN-15;OUG.1 din 04/01/2017;HG.354/18.05.2017;OUG.68 din 06/11/2019;HG.846/08.10.2020"/>
    <s v="imobil"/>
    <s v="Lungime albie corectată/consolidată=0,17 km;"/>
  </r>
  <r>
    <x v="1266"/>
    <s v="8.30.01"/>
    <m/>
    <m/>
    <s v="BARAJ 6 M 5 PR PANGARATI"/>
    <m/>
    <s v="NEAMŢ"/>
    <s v="Vaduri"/>
    <s v="Tara: România; Judet: NEAMŢ;Sat Vaduri;   -; Nr: -;"/>
    <n v="1988"/>
    <n v="4540"/>
    <n v="27"/>
    <s v="in administrare"/>
    <s v="HG 982/1998;HG 1344/2011; HG 478/ 24-IUN-15;HG.478/24-IUN-15;OUG.1 din 04/01/2017;HG.354/18.05.2017;OUG.68 din 06/11/2019;HG.846/08.10.2020"/>
    <s v="imobil"/>
    <s v="Lungime albie corectată/consolidată=0,18 km;"/>
  </r>
  <r>
    <x v="1267"/>
    <s v="8.30.01"/>
    <m/>
    <m/>
    <s v="BARAJ 43 EM 4.0 PR SECU VADURI"/>
    <m/>
    <s v="NEAMŢ"/>
    <s v="Vaduri"/>
    <s v="Tara: România; Judet: NEAMŢ;Sat Vaduri;   -; Nr: -;"/>
    <n v="1995"/>
    <n v="4115"/>
    <n v="27"/>
    <s v="in administrare"/>
    <s v="HG 982/1998;HG 1344/2011; HG 478/ 24-IUN-15;HG.478/24-IUN-15;OUG.1 din 04/01/2017;HG.354/18.05.2017;OUG.68 din 06/11/2019;HG.846/08.10.2020"/>
    <s v="imobil"/>
    <s v="Lungime albie corectată/consolidată=0,3 km;"/>
  </r>
  <r>
    <x v="1268"/>
    <s v="8.30.01"/>
    <m/>
    <m/>
    <s v="BARAJ 36 EM 2.0 PR SECU VADURI"/>
    <m/>
    <s v="NEAMŢ"/>
    <s v="Vaduri"/>
    <s v="Tara: România; Judet: NEAMŢ;Sat Vaduri;   -; Nr: -;"/>
    <n v="1995"/>
    <n v="70773"/>
    <n v="27"/>
    <s v="in administrare"/>
    <s v="HG 982/1998;HG 1344/2011; HG 478/ 24-IUN-15;HG.478/24-IUN-15;OUG.1 din 04/01/2017;HG.354/18.05.2017;OUG.68 din 06/11/2019;HG.846/08.10.2020"/>
    <s v="imobil"/>
    <s v="Lungime albie corectată/consolidată=0,08 km;"/>
  </r>
  <r>
    <x v="1269"/>
    <s v="8.30._"/>
    <m/>
    <m/>
    <s v="TERASAMENTE PR SECU VADURI"/>
    <m/>
    <s v="NEAMŢ"/>
    <s v="Vaduri"/>
    <s v="Tara: România; Judet: NEAMŢ;Sat Vaduri;   -; Nr: -;"/>
    <n v="1995"/>
    <n v="4758"/>
    <n v="27"/>
    <s v="in administrare"/>
    <s v="HG 982/1998;HG 1344/2011;OUG.1 din 04/01/2017;OUG.68 din 06/11/2019"/>
    <s v="imobil"/>
    <s v="CORECTIE TORENTI"/>
  </r>
  <r>
    <x v="1270"/>
    <s v="8.30.01"/>
    <m/>
    <m/>
    <s v="CT PR STROE"/>
    <m/>
    <s v="NEAMŢ"/>
    <s v="Vaduri"/>
    <s v="Tara: România; Judet: NEAMŢ;Sat Vaduri;   -; Nr: -;"/>
    <n v="1993"/>
    <n v="251222"/>
    <n v="27"/>
    <s v="in administrare"/>
    <s v="HG 982/1998;HG 1344/2011; HG 478/ 24-IUN-15;HG.478/24-IUN-15;OUG.1 din 04/01/2017;HG.354/18.05.2017;OUG.68 din 06/11/2019;HG.846/08.10.2020"/>
    <s v="imobil"/>
    <s v="Lungime albie corectată/consolidată=5 km;"/>
  </r>
  <r>
    <x v="1271"/>
    <s v="8.30._"/>
    <m/>
    <m/>
    <s v="CANAL 1 KM MORTAR"/>
    <m/>
    <s v="NEAMŢ"/>
    <s v="Vaduri"/>
    <s v="Tara: România; Judet: NEAMŢ;Sat Vaduri;   -; Nr: -;"/>
    <n v="1962"/>
    <n v="377"/>
    <n v="27"/>
    <s v="in administrare"/>
    <s v="HG 982/1998;HG 1344/2011;OUG.1 din 04/01/2017;OUG.68 din 06/11/2019"/>
    <s v="imobil"/>
    <s v="CORECTIE TORENTI"/>
  </r>
  <r>
    <x v="1272"/>
    <s v="8.30.01"/>
    <m/>
    <m/>
    <s v="CANAL 1 KM PR HOGIA"/>
    <m/>
    <s v="NEAMŢ"/>
    <s v="Vaduri"/>
    <s v="Tara: România; Judet: NEAMŢ;Sat Vaduri;   -; Nr: -;"/>
    <n v="1986"/>
    <n v="747"/>
    <n v="27"/>
    <s v="in administrare"/>
    <s v="HG 982/1998;HG 1344/2011; HG 478/ 24-IUN-15;HG.478/24-IUN-15;OUG.1 din 04/01/2017;HG.354/18.05.2017;OUG.68 din 06/11/2019;HG.846/08.10.2020"/>
    <s v="imobil"/>
    <s v="Lungime albie corectată/consolidată=0,137 km;"/>
  </r>
  <r>
    <x v="1273"/>
    <s v="8.30._"/>
    <m/>
    <m/>
    <s v="CANAL 3 KT PR SECU"/>
    <m/>
    <s v="NEAMŢ"/>
    <s v="Vaduri"/>
    <s v="Tara: România; Judet: NEAMŢ;Sat Vaduri;   -; Nr: -;"/>
    <n v="1989"/>
    <n v="1005"/>
    <n v="27"/>
    <s v="in administrare"/>
    <s v="HG 982/1998;HG 1344/2011;OUG.1 din 04/01/2017;OUG.68 din 06/11/2019"/>
    <s v="imobil"/>
    <s v="CORECTIE TORENTI"/>
  </r>
  <r>
    <x v="1274"/>
    <s v="8.23.11"/>
    <m/>
    <m/>
    <s v="JITAR EC-7/91"/>
    <m/>
    <s v="BISTRIŢA-NĂSĂUD"/>
    <s v="-"/>
    <s v="Tara: România; Judet: BISTRIŢA-NĂSĂUD; -;   -; Nr: -;"/>
    <n v="1994"/>
    <n v="475"/>
    <n v="6"/>
    <s v="in administrare"/>
    <s v="OUG 139/2002;;OUG.1 din 04/01/2017;OUG.68 din 06/11/2019"/>
    <s v="mobil"/>
    <s v="CAL"/>
  </r>
  <r>
    <x v="1275"/>
    <s v="8.30._"/>
    <m/>
    <m/>
    <s v="RACORD APA TRIBUNA"/>
    <m/>
    <s v="SUCEAVA"/>
    <s v="Marginea"/>
    <s v="Tara: România; Judet: SUCEAVA;Com Marginea;   -; Nr: -;"/>
    <n v="1981"/>
    <n v="3062"/>
    <n v="33"/>
    <s v="in administrare"/>
    <s v="OUG 139/2002;HG 1344/2011; HG 478/ 24-IUN-15;HG.478/24-IUN-15;OUG.1 din 04/01/2017;OUG.68 din 06/11/2019"/>
    <s v="imobil"/>
    <s v="Denumire= ;"/>
  </r>
  <r>
    <x v="1276"/>
    <s v="8.14.01"/>
    <m/>
    <m/>
    <s v="RETEA ELECTRICA TRIBUNA"/>
    <m/>
    <s v="SUCEAVA"/>
    <s v="Marginea"/>
    <s v="Tara: România; Judet: SUCEAVA;Com Marginea;   -; Nr: -;"/>
    <n v="1981"/>
    <n v="7596"/>
    <n v="33"/>
    <s v="in administrare"/>
    <s v="OUG 139/2002;HG 1344/2011; HG 478/ 24-IUN-15;HG.478/24-IUN-15;OUG.1 din 04/01/2017;OUG.68 din 06/11/2019"/>
    <s v="imobil"/>
    <s v="Elemente componente= ;Dotări aferente= ;"/>
  </r>
  <r>
    <x v="1277"/>
    <s v="8.27.07"/>
    <m/>
    <m/>
    <s v="GRAJD NR.1"/>
    <m/>
    <s v="SUCEAVA"/>
    <s v="Marginea"/>
    <s v="Tara: România; Judet: SUCEAVA;Com Marginea;   -; Nr: -;"/>
    <n v="1976"/>
    <n v="330700"/>
    <n v="33"/>
    <s v="in administrare"/>
    <s v="OUG 139/2002;HG 1344/2011; HG 478/ 24-IUN-15;HG.478/24-IUN-15;OUG.1 din 04/01/2017;HG.354/18.05.2017;OUG.68 din 06/11/2019"/>
    <s v="imobil"/>
    <s v="Suprafaţă construită= mp;Suprafaţă desfăşurată= mp;Regimul de înălţime= ;Suprafaţă teren= mp;CF= ;Suprafaţă utilă= mp;"/>
  </r>
  <r>
    <x v="1278"/>
    <s v="8.04.04"/>
    <m/>
    <m/>
    <s v="DAF RADVAN 3.53 KM"/>
    <m/>
    <s v="SUCEAVA"/>
    <s v="Moldoviţa"/>
    <s v="Tara: România; Judet: SUCEAVA;Com Moldoviţa;   -; Nr: -;"/>
    <n v="1996"/>
    <n v="1362000"/>
    <n v="33"/>
    <s v="in administrare"/>
    <s v="OG 70/1999;HG 1344/2011;OUG.1 din 04/01/2017;HG.354/18.05.2017;OUG.68 din 06/11/2019"/>
    <s v="imobil"/>
    <s v="Lungime= Km;Suprafeţe= ha;CF= ;"/>
  </r>
  <r>
    <x v="1279"/>
    <s v="8.04.04"/>
    <m/>
    <m/>
    <s v="DAF PRELUNGIRE SI RAMIFICATIE 8.07 KM_x000a_"/>
    <m/>
    <s v="SUCEAVA"/>
    <s v="Râşca"/>
    <s v="Tara: România; Judet: SUCEAVA;Com Râşca;   -; Nr: -;"/>
    <n v="2002"/>
    <n v="1463000"/>
    <n v="33"/>
    <s v="in administrare"/>
    <s v="OG 70/1999;HG 1344/2011;OUG.1 din 04/01/2017;HG.354/18.05.2017;OUG.68 din 06/11/2019"/>
    <s v="imobil"/>
    <s v="Lungime= Km;Suprafeţe= ha;CF= ;"/>
  </r>
  <r>
    <x v="1280"/>
    <s v="8.04.04"/>
    <m/>
    <m/>
    <s v="DAF RISCUTA 9.85 KM"/>
    <m/>
    <s v="SUCEAVA"/>
    <s v="Râşca"/>
    <s v="Tara: România; Judet: SUCEAVA;Com Râşca;   -; Nr: -;"/>
    <n v="2001"/>
    <n v="2445000"/>
    <n v="33"/>
    <s v="in administrare"/>
    <s v="OG 70/1999;HG 1344/2011;OUG.1 din 04/01/2017;HG.354/18.05.2017;OUG.68 din 06/11/2019"/>
    <s v="imobil"/>
    <s v="Lungime= Km;Suprafeţe= ha;CF= ;"/>
  </r>
  <r>
    <x v="1281"/>
    <s v="8.27.07"/>
    <m/>
    <m/>
    <s v="GRAJD NR.6 ARMASARI MONTA PUBLICA"/>
    <m/>
    <s v="IALOMIŢA"/>
    <s v="-"/>
    <s v="Tara: România; Judet: IALOMIŢA; -;   -; Nr: -;"/>
    <n v="2002"/>
    <n v="28627"/>
    <n v="21"/>
    <s v="in administrare"/>
    <s v="HG 982/1998;HG 1344/2011; HG 478/ 24-IUN-15;HG.478/24-IUN-15;OUG.1 din 04/01/2017;OUG.68 din 06/11/2019"/>
    <s v="imobil"/>
    <s v="Suprafaţă construită= mp;Suprafaţă desfăşurată= mp;Regimul de înălţime= ;Suprafaţă teren= mp;CF= ;Suprafaţă utilă= mp;"/>
  </r>
  <r>
    <x v="1282"/>
    <s v="8.27.07"/>
    <m/>
    <m/>
    <s v="GRAJD ARMASARI MONTA PUBLICA"/>
    <m/>
    <s v="IALOMIŢA"/>
    <s v="-"/>
    <s v="Tara: România; Judet: IALOMIŢA; -;   -; Nr: -;"/>
    <n v="2002"/>
    <n v="77"/>
    <n v="21"/>
    <s v="in administrare"/>
    <s v="HG 982/1998;;OUG.1 din 04/01/2017;OUG.68 din 06/11/2019"/>
    <s v="imobil"/>
    <s v="GRAJD"/>
  </r>
  <r>
    <x v="1283"/>
    <s v="8.04.04"/>
    <m/>
    <m/>
    <s v="DF KIORUM TARLA 0.9KM"/>
    <m/>
    <s v="TULCEA"/>
    <s v="-"/>
    <s v="Tara: România; Judet: TULCEA; -;   -; Nr: -;"/>
    <n v="1994"/>
    <n v="36089"/>
    <n v="36"/>
    <s v="in administrare"/>
    <s v="HG 982/1998;;OUG.1 din 04/01/2017;OUG.68 din 06/11/2019"/>
    <s v="imobil"/>
    <s v="MACADAM"/>
  </r>
  <r>
    <x v="1284"/>
    <s v="8.04.04"/>
    <m/>
    <m/>
    <s v="DF VALEA CHIPERULUI 3.4KM"/>
    <m/>
    <s v="TULCEA"/>
    <s v="-"/>
    <s v="Tara: România; Judet: TULCEA; -;   -; Nr: -;"/>
    <n v="1994"/>
    <n v="129936"/>
    <n v="36"/>
    <s v="in administrare"/>
    <s v="HG 982/1998;;OUG.1 din 04/01/2017;OUG.68 din 06/11/2019"/>
    <s v="imobil"/>
    <s v="MACADAM"/>
  </r>
  <r>
    <x v="1285"/>
    <s v="8.04.04"/>
    <m/>
    <m/>
    <s v="DF AXIAL 4.7KM"/>
    <m/>
    <s v="TULCEA"/>
    <s v="-"/>
    <s v="Tara: România; Judet: TULCEA; -;   -; Nr: -;"/>
    <n v="1994"/>
    <n v="93147"/>
    <n v="36"/>
    <s v="in administrare"/>
    <s v="HG 982/1998;;OUG.1 din 04/01/2017;OUG.68 din 06/11/2019"/>
    <s v="imobil"/>
    <s v="MACADAM"/>
  </r>
  <r>
    <x v="1286"/>
    <s v="8.04.04"/>
    <m/>
    <m/>
    <s v="DF VALEA PIRLITA 2.3KM"/>
    <m/>
    <s v="TULCEA"/>
    <s v="-"/>
    <s v="Tara: România; Judet: TULCEA; -;   -; Nr: -;"/>
    <n v="1994"/>
    <n v="91186"/>
    <n v="36"/>
    <s v="in administrare"/>
    <s v="HG 982/1998;;OUG.1 din 04/01/2017;OUG.68 din 06/11/2019"/>
    <s v="imobil"/>
    <s v="MACADAM"/>
  </r>
  <r>
    <x v="1287"/>
    <s v="8.30._"/>
    <m/>
    <m/>
    <s v="CANAL BETON"/>
    <s v="CF.AMENAJAM.SILVICE"/>
    <s v="VRANCEA"/>
    <s v="Broşteni"/>
    <s v="Tara: România; Judet: VRANCEA;Com Broşteni;   -; Nr: -;"/>
    <n v="1960"/>
    <n v="2966"/>
    <n v="39"/>
    <s v="in administrare"/>
    <s v="HG 982/1998;;OUG.1 din 04/01/2017;OUG.68 din 06/11/2019"/>
    <s v="imobil"/>
    <s v="LUCR DE AMENAJARE"/>
  </r>
  <r>
    <x v="1288"/>
    <s v="8.30.01"/>
    <m/>
    <m/>
    <s v="BARAJ LAZAROAIA"/>
    <s v="fond forestier"/>
    <s v="VRANCEA"/>
    <s v="-"/>
    <s v="Tara: România; Judet: VRANCEA; -;   -; Nr: -;"/>
    <n v="1973"/>
    <n v="132731"/>
    <n v="39"/>
    <s v="in administrare"/>
    <s v="HG 982/1998;HG 1344/2011; HG 478/ 24-IUN-15;HG.478/24-IUN-15;OUG.1 din 04/01/2017;HG.354/18.05.2017;OUG.68 din 06/11/2019;HG.846/08.10.2020"/>
    <s v="imobil"/>
    <s v="Lungime albie corectată/consolidată=0,2 km;"/>
  </r>
  <r>
    <x v="1289"/>
    <s v="8.30.01"/>
    <m/>
    <m/>
    <s v="BARAJ PARAUL SARAT"/>
    <s v="fond forestier"/>
    <s v="VRANCEA"/>
    <s v="-"/>
    <s v="Tara: România; Judet: VRANCEA; -;   -; Nr: -;"/>
    <n v="1973"/>
    <n v="40955"/>
    <n v="39"/>
    <s v="in administrare"/>
    <s v="HG 982/1998;HG 1344/2011; HG 478/ 24-IUN-15;HG.478/24-IUN-15;OUG.1 din 04/01/2017;HG.354/18.05.2017;OUG.68 din 06/11/2019;HG.846/08.10.2020"/>
    <s v="imobil"/>
    <s v="Lungime albie corectată/consolidată=0,08 km;"/>
  </r>
  <r>
    <x v="1290"/>
    <s v="8.30.01"/>
    <m/>
    <m/>
    <s v="CT VALEA NEAGRA CANALE"/>
    <s v="fond forestier"/>
    <s v="VRANCEA"/>
    <s v="-"/>
    <s v="Tara: România; Judet: VRANCEA; -;   -; Nr: -;"/>
    <n v="1973"/>
    <n v="3498"/>
    <n v="39"/>
    <s v="in administrare"/>
    <s v="HG 982/1998;HG 1344/2011; HG 478/ 24-IUN-15;HG.478/24-IUN-15;OUG.1 din 04/01/2017;HG.354/18.05.2017;OUG.68 din 06/11/2019;HG.846/08.10.2020"/>
    <s v="imobil"/>
    <s v="Lungime albie corectată/consolidată=0,136 km;"/>
  </r>
  <r>
    <x v="1291"/>
    <s v="8.30.01"/>
    <m/>
    <m/>
    <s v="BARAJ 18 B"/>
    <s v="fond forestier"/>
    <s v="VRANCEA"/>
    <s v="-"/>
    <s v="Tara: România; Judet: VRANCEA; -;   -; Nr: -;"/>
    <n v="1972"/>
    <n v="61820"/>
    <n v="39"/>
    <s v="in administrare"/>
    <s v="HG 982/1998;HG 1344/2011; HG 478/ 24-IUN-15;HG.478/24-IUN-15;OUG.1 din 04/01/2017;HG.354/18.05.2017;OUG.68 din 06/11/2019;HG.846/08.10.2020"/>
    <s v="imobil"/>
    <s v="Lungime albie corectată/consolidată=0,09 km;"/>
  </r>
  <r>
    <x v="1292"/>
    <s v="8.30._"/>
    <m/>
    <m/>
    <s v="IMPREJM CT NEREJU"/>
    <s v="fond forestier"/>
    <s v="VRANCEA"/>
    <s v="-"/>
    <s v="Tara: România; Judet: VRANCEA; -;   -; Nr: -;"/>
    <n v="1979"/>
    <n v="3950"/>
    <n v="39"/>
    <s v="in administrare"/>
    <s v="HG 982/1998;;OUG.1 din 04/01/2017;OUG.68 din 06/11/2019"/>
    <s v="imobil"/>
    <s v="STILPI BETON"/>
  </r>
  <r>
    <x v="1293"/>
    <s v="8.30._"/>
    <m/>
    <m/>
    <s v="IMPREJM CT BRADACESTI"/>
    <s v="fond forestier"/>
    <s v="VRANCEA"/>
    <s v="-"/>
    <s v="Tara: România; Judet: VRANCEA; -;   -; Nr: -;"/>
    <n v="1979"/>
    <n v="380"/>
    <n v="39"/>
    <s v="in administrare"/>
    <s v="HG 982/1998;;OUG.1 din 04/01/2017;OUG.68 din 06/11/2019"/>
    <s v="imobil"/>
    <s v="STILPI BETON"/>
  </r>
  <r>
    <x v="1294"/>
    <s v="8.30._"/>
    <m/>
    <m/>
    <s v="IMPREJM.CT TOJANU"/>
    <s v="fond forestier"/>
    <s v="VRANCEA"/>
    <s v="-"/>
    <s v="Tara: România; Judet: VRANCEA; -;   -; Nr: -;"/>
    <n v="1979"/>
    <n v="427"/>
    <n v="39"/>
    <s v="in administrare"/>
    <s v="HG 982/1998;;OUG.1 din 04/01/2017;OUG.68 din 06/11/2019"/>
    <s v="imobil"/>
    <s v="STILPI BETON"/>
  </r>
  <r>
    <x v="1295"/>
    <s v="8.04.04"/>
    <m/>
    <m/>
    <s v="DF 3.5KM"/>
    <s v="MOVILENI"/>
    <s v="VRANCEA"/>
    <s v="-"/>
    <s v="Tara: România; Judet: VRANCEA; -;   -; Nr: -;"/>
    <n v="1998"/>
    <n v="4149"/>
    <n v="39"/>
    <s v="in administrare"/>
    <s v="HG 982/1998;;OUG.1 din 04/01/2017;OUG.68 din 06/11/2019"/>
    <s v="imobil"/>
    <s v="DRUM AUTO FOR"/>
  </r>
  <r>
    <x v="1296"/>
    <s v="8.04.04"/>
    <m/>
    <m/>
    <s v="DAF BATARCI RAMIFICAT"/>
    <m/>
    <s v="SATU MARE"/>
    <s v="Bătarci"/>
    <s v="Tara: România; Judet: SATU MARE;Com Bătarci;   -; Nr: -;"/>
    <n v="1995"/>
    <n v="351657"/>
    <n v="30"/>
    <s v="in administrare"/>
    <s v="HG 982/1998;HG 1344/2011; HG 478/ 24-IUN-15;HG.478/24-IUN-15;OUG.1 din 04/01/2017;HG.354/18.05.2017;OUG.68 din 06/11/2019"/>
    <s v="imobil"/>
    <s v="Lungime= Km;Suprafeţe= ha;CF= ;"/>
  </r>
  <r>
    <x v="1297"/>
    <s v="8.23.12"/>
    <m/>
    <m/>
    <s v="CAL EL-SBAA XII-37"/>
    <m/>
    <s v="SUCEAVA"/>
    <s v="Marginea"/>
    <s v="Tara: România; Judet: SUCEAVA;Com Marginea;   -; Nr: -;"/>
    <n v="2003"/>
    <n v="6840"/>
    <n v="33"/>
    <s v="in administrare"/>
    <s v="OMA 173/2003;;OUG.1 din 04/01/2017;OUG.68 din 06/11/2019"/>
    <s v="mobil"/>
    <s v="CAL"/>
  </r>
  <r>
    <x v="1298"/>
    <s v="8.04.04"/>
    <m/>
    <m/>
    <s v="DAF CRASNUTA"/>
    <m/>
    <s v="COVASNA"/>
    <s v="-"/>
    <s v="Tara: România; Judet: COVASNA; -;   -; Nr: -;"/>
    <n v="1987"/>
    <n v="172393"/>
    <n v="14"/>
    <s v="in administrare"/>
    <s v="HG 1105/2003;HG 1344/2011;OUG.1 din 04/01/2017;HG.354/18.05.2017;OUG.68 din 06/11/2019"/>
    <s v="imobil"/>
    <s v="Lungime= Km;Suprafeţe= ha;CF= ;"/>
  </r>
  <r>
    <x v="1299"/>
    <s v="8.04.04"/>
    <m/>
    <m/>
    <s v="DAF V.SASULUI"/>
    <m/>
    <s v="MARAMUREŞ"/>
    <s v="-"/>
    <s v="Tara: România; Judet: MARAMUREŞ; -;   -; Nr: -;"/>
    <n v="1966"/>
    <n v="280000"/>
    <n v="24"/>
    <s v="in administrare"/>
    <s v="HG 1105/2003;;OUG.1 din 04/01/2017;OUG.68 din 06/11/2019"/>
    <s v="imobil"/>
    <s v="DRUM AUTO FOR"/>
  </r>
  <r>
    <x v="1300"/>
    <s v="8.23.13"/>
    <m/>
    <m/>
    <s v="IAPA MAMA TR.RC.22 SOFIA"/>
    <m/>
    <s v="CĂLĂRAŞI"/>
    <s v="-"/>
    <s v="Tara: România; Judet: CĂLĂRAŞI; -;   -; Nr: -;"/>
    <n v="1999"/>
    <n v="2248"/>
    <n v="51"/>
    <s v="in administrare"/>
    <s v="OUG 139/2002;; HG 598/ 14-AUG-13:598/14-AUG-13;OUG.1 din 04/01/2017;OUG.68 din 06/11/2019"/>
    <s v="mobil"/>
    <s v="Subrasa= ;Anul naşterii= ;Sexul= ;Locaţia de bază= ;"/>
  </r>
  <r>
    <x v="1301"/>
    <s v="8.04.01"/>
    <m/>
    <m/>
    <s v="FRUMOASA"/>
    <m/>
    <s v="SIBIU"/>
    <s v="-"/>
    <s v="Tara: România; Judet: SIBIU; -;   -; Nr: -;"/>
    <n v="1966"/>
    <n v="897"/>
    <n v="32"/>
    <s v="in administrare"/>
    <s v="HG 982/1998;HG 1344/2011;OUG.1 din 04/01/2017;HG.354/18.05.2017;OUG.68 din 06/11/2019"/>
    <s v="imobil"/>
    <s v="Suprafeţe= mp;CF= ;Date cadastrale= ;"/>
  </r>
  <r>
    <x v="1302"/>
    <s v="8.04.01"/>
    <m/>
    <m/>
    <s v="LARGA MARE"/>
    <m/>
    <s v="SIBIU"/>
    <s v="-"/>
    <s v="Tara: România; Judet: SIBIU; -;   -; Nr: -;"/>
    <n v="1989"/>
    <n v="310"/>
    <n v="32"/>
    <s v="in administrare"/>
    <s v="HG 982/1998;HG 1344/2011;OUG.1 din 04/01/2017;HG.354/18.05.2017;OUG.68 din 06/11/2019"/>
    <s v="imobil"/>
    <s v="Suprafeţe= mp;CF= ;Date cadastrale= ;"/>
  </r>
  <r>
    <x v="1303"/>
    <s v="8.04.04"/>
    <m/>
    <m/>
    <s v="DAF PARAUL NEAMT"/>
    <s v="cf.amen.silv"/>
    <s v="MUREŞ"/>
    <s v="-"/>
    <s v="Tara: România; Judet: MUREŞ; -;   -; Nr: -;"/>
    <n v="2004"/>
    <n v="575286"/>
    <n v="26"/>
    <s v="in administrare"/>
    <s v="HG 15/94;HG 1344/2011;OUG.1 din 04/01/2017;HG.354/18.05.2017;OUG.68 din 06/11/2019"/>
    <s v="imobil"/>
    <s v="Lungime= Km;Suprafeţe= ha;CF= ;"/>
  </r>
  <r>
    <x v="1304"/>
    <s v="8.04.04"/>
    <m/>
    <m/>
    <s v="DF STEFLESTI-VL FRUMOASEI"/>
    <m/>
    <s v="SIBIU"/>
    <s v="-"/>
    <s v="Tara: România; Judet: SIBIU; -;   -; Nr: -;"/>
    <n v="2004"/>
    <n v="788940"/>
    <n v="32"/>
    <s v="in administrare"/>
    <s v="HG.1344/23.12.2010;OUG.1/04.01.2017;HG.354/18.05.2017;;OUG.68 din 06/11/2019"/>
    <s v="imobil"/>
    <s v="Lungime= Km;Suprafeţe= ha;CF= ;"/>
  </r>
  <r>
    <x v="1305"/>
    <s v="8.23.11"/>
    <m/>
    <s v="0"/>
    <s v="PERCUTOR 18-7"/>
    <m/>
    <s v="OLT"/>
    <s v="-"/>
    <s v="Tara: România; Judet: OLT; -;   -; Nr: 0; 0"/>
    <n v="2004"/>
    <n v="7600"/>
    <n v="28"/>
    <s v="in administrare"/>
    <s v="HG 139/2002;;OUG.1 din 04/01/2017;OUG.68 din 06/11/2019"/>
    <s v="imobil"/>
    <m/>
  </r>
  <r>
    <x v="1306"/>
    <s v="8.23.11"/>
    <m/>
    <s v="0"/>
    <s v="iapa mama Jp-38 Aziza"/>
    <m/>
    <s v="BUZĂU"/>
    <s v="-"/>
    <s v="Tara: România; Judet: BUZĂU; -;   -; Nr: 0; 0"/>
    <n v="2004"/>
    <n v="7200"/>
    <n v="10"/>
    <s v="in administrare"/>
    <s v="OUG 139/2006;;OUG.1 din 04/01/2017;OUG.68 din 06/11/2019"/>
    <s v="imobil"/>
    <m/>
  </r>
  <r>
    <x v="1307"/>
    <s v="8.23.04"/>
    <m/>
    <s v="0"/>
    <s v="FURIOSO LXV-20"/>
    <m/>
    <s v="ARAD"/>
    <s v="-"/>
    <s v="Tara: România; Judet: ARAD; -;   -; Nr: 0; 0"/>
    <n v="2004"/>
    <n v="2500"/>
    <n v="2"/>
    <s v="in administrare"/>
    <s v=";;OUG.1 din 04/01/2017;OUG.68 din 06/11/2019"/>
    <s v="imobil"/>
    <m/>
  </r>
  <r>
    <x v="1308"/>
    <s v="8.04.04"/>
    <m/>
    <m/>
    <s v="DF STEAUA"/>
    <m/>
    <s v="ALBA"/>
    <s v="-"/>
    <s v="Tara: România; Judet: ALBA; -;   -; Nr: 0; 0"/>
    <n v="2004"/>
    <n v="722022"/>
    <n v="1"/>
    <s v="in administrare"/>
    <s v="PV RECEPTIE;HG 1344/2011;OUG.1 din 04/01/2017;HG.354/18.05.2017;OUG.68 din 06/11/2019"/>
    <s v="imobil"/>
    <s v="Lungime= Km;Suprafeţe= ha;CF= ;"/>
  </r>
  <r>
    <x v="1309"/>
    <s v="8.23.08"/>
    <m/>
    <s v="0"/>
    <s v="NONIUS 31-30"/>
    <m/>
    <s v="TIMIŞ"/>
    <s v="-"/>
    <s v="Tara: România; Judet: TIMIŞ; -;   -; Nr: 0; 0"/>
    <n v="2004"/>
    <n v="7410"/>
    <n v="35"/>
    <s v="in administrare"/>
    <s v="OMAPAM 171/2004;;OUG.1 din 04/01/2017;OUG.68 din 06/11/2019"/>
    <s v="imobil"/>
    <m/>
  </r>
  <r>
    <x v="1310"/>
    <s v="8.04.04"/>
    <m/>
    <m/>
    <s v="DAF Gosta-Carliontu"/>
    <s v="conf.amenaj.silv"/>
    <s v="TIMIŞ"/>
    <s v="-"/>
    <s v="Tara: România; Judet: TIMIŞ; -;   -; Nr: 0; 0"/>
    <n v="2004"/>
    <n v="1794089"/>
    <n v="35"/>
    <s v="in administrare"/>
    <s v="OG.70/1999;HG.1344/23.12.2010;OUG.1/04.01.2017;HG.354/18.05.2017;;OUG.68 din 06/11/2019"/>
    <s v="imobil"/>
    <s v="Lungime= Km;Suprafeţe= ha;CF= ;"/>
  </r>
  <r>
    <x v="1311"/>
    <s v="8.30.01"/>
    <m/>
    <m/>
    <s v="BARAJ 23 EM 1,0"/>
    <s v="conform amenajamentelor silv"/>
    <s v="NEAMŢ"/>
    <s v="-"/>
    <s v="Tara: România; Judet: NEAMŢ; -;   -; Nr: 0; 0"/>
    <n v="2004"/>
    <n v="7136"/>
    <n v="27"/>
    <s v="in administrare"/>
    <s v="HG982/1998;HG 1344/2011; HG 478/ 24-IUN-15;HG.478/24-IUN-15;OUG.1 din 04/01/2017;HG.354/18.05.2017;OUG.68 din 06/11/2019;HG.846/08.10.2020"/>
    <s v="imobil"/>
    <s v="Lungime albie corectată/consolidată=0,001 km;"/>
  </r>
  <r>
    <x v="1312"/>
    <s v="8.30.01"/>
    <m/>
    <m/>
    <s v="BARAJ 32 EM 4,0"/>
    <s v="conform amenajamentelor silv"/>
    <s v="NEAMŢ"/>
    <s v="-"/>
    <s v="Tara: România; Judet: NEAMŢ; -;   -; Nr: 0; 0"/>
    <n v="2004"/>
    <n v="69572"/>
    <n v="27"/>
    <s v="in administrare"/>
    <s v="HG982/1998;HG 1344/2011; HG 478/ 24-IUN-15;HG.478/24-IUN-15;OUG.1 din 04/01/2017;HG.354/18.05.2017;OUG.68 din 06/11/2019;HG.846/08.10.2020"/>
    <s v="imobil"/>
    <s v="Lungime albie corectată/consolidată=0,002 km;"/>
  </r>
  <r>
    <x v="1313"/>
    <s v="8.30.01"/>
    <m/>
    <m/>
    <s v="BARAJ 1 B 2,5"/>
    <s v="conform amenajamentelor silv"/>
    <s v="NEAMŢ"/>
    <s v="-"/>
    <s v="Tara: România; Judet: NEAMŢ; -;   -; Nr: 0; 0"/>
    <n v="2004"/>
    <n v="73788"/>
    <n v="27"/>
    <s v="in administrare"/>
    <s v="HG982/1998;HG 1344/2011; HG 478/ 24-IUN-15;HG.478/24-IUN-15;OUG.1 din 04/01/2017;HG.354/18.05.2017;OUG.68 din 06/11/2019;HG.846/08.10.2020"/>
    <s v="imobil"/>
    <s v="Lungime albie corectată/consolidată=0,0025 km;"/>
  </r>
  <r>
    <x v="1314"/>
    <s v="8.30.01"/>
    <m/>
    <m/>
    <s v="CANAL"/>
    <s v="conform amenajamentelor silv"/>
    <s v="NEAMŢ"/>
    <s v="-"/>
    <s v="Tara: România; Judet: NEAMŢ; -;   -; Nr: 0; 0"/>
    <n v="2004"/>
    <n v="85223"/>
    <n v="27"/>
    <s v="in administrare"/>
    <s v="HG982/1998;HG 1344/2011; HG 478/ 24-IUN-15;HG.478/24-IUN-15;OUG.1 din 04/01/2017;HG.354/18.05.2017;OUG.68 din 06/11/2019;HG.846/08.10.2020"/>
    <s v="imobil"/>
    <s v="Lungime albie corectată/consolidată=0,07 km;"/>
  </r>
  <r>
    <x v="1315"/>
    <s v="8.30.01"/>
    <m/>
    <m/>
    <s v="PRAG"/>
    <s v="conform amenajamentelor silv"/>
    <s v="NEAMŢ"/>
    <s v="-"/>
    <s v="Tara: România; Judet: NEAMŢ; -;   -; Nr: 0; 0"/>
    <n v="2004"/>
    <n v="13460"/>
    <n v="27"/>
    <s v="in administrare"/>
    <s v="HG982/1998;HG 1344/2011; HG 478/ 24-IUN-15;HG.478/24-IUN-15;OUG.1 din 04/01/2017;HG.354/18.05.2017;OUG.68 din 06/11/2019;HG.846/08.10.2020"/>
    <s v="imobil"/>
    <s v="Lungime albie corectată/consolidată=0,003 km;"/>
  </r>
  <r>
    <x v="1316"/>
    <s v="8.30.01"/>
    <m/>
    <m/>
    <s v="PRAG"/>
    <s v="conform amenajamentelor silv"/>
    <s v="NEAMŢ"/>
    <s v="-"/>
    <s v="Tara: România; Judet: NEAMŢ; -;   -; Nr: 0; 0"/>
    <n v="2004"/>
    <n v="39965"/>
    <n v="27"/>
    <s v="in administrare"/>
    <s v="HG982/1998;HG 1344/2011; HG 478/ 24-IUN-15;HG.478/24-IUN-15;OUG.1 din 04/01/2017;HG.354/18.05.2017;OUG.68 din 06/11/2019;HG.846/08.10.2020"/>
    <s v="imobil"/>
    <s v="Lungime albie corectată/consolidată=0,0035 km;"/>
  </r>
  <r>
    <x v="1317"/>
    <s v="8.30.01"/>
    <m/>
    <m/>
    <s v="BARAJ"/>
    <s v="conform amenajamentelor silv"/>
    <s v="NEAMŢ"/>
    <s v="-"/>
    <s v="Tara: România; Judet: NEAMŢ; -;   -; Nr: 0; 0"/>
    <n v="2004"/>
    <n v="57815"/>
    <n v="27"/>
    <s v="in administrare"/>
    <s v="HG982/1998;HG 1344/2011; HG 478/ 24-IUN-15;HG.478/24-IUN-15;OUG.1 din 04/01/2017;HG.354/18.05.2017;OUG.68 din 06/11/2019;HG.846/08.10.2020"/>
    <s v="imobil"/>
    <s v="Lungime albie corectată/consolidată=0,0015 km;"/>
  </r>
  <r>
    <x v="1318"/>
    <s v="8.04.04"/>
    <m/>
    <m/>
    <s v="DAF DOBRONEAGU II 1.8 KM."/>
    <s v="FOND FOR."/>
    <s v="ARGEŞ"/>
    <s v="-"/>
    <s v="Tara: România; Judet: ARGEŞ; -;   -; Nr: -;"/>
    <n v="2005"/>
    <n v="399464"/>
    <n v="3"/>
    <s v="in administrare"/>
    <s v="OG.82/2004,HG 1105/2;HG 1344/2011;OUG.1 din 04/01/2017;HG.354/18.05.2017;OUG.68 din 06/11/2019"/>
    <s v="imobil"/>
    <s v="Lungime= Km;Suprafeţe= ha;CF= ;"/>
  </r>
  <r>
    <x v="1319"/>
    <s v="8.04.04"/>
    <m/>
    <m/>
    <s v="DAF VALSAN MAL STANG"/>
    <s v="FOND FOR."/>
    <s v="ARGEŞ"/>
    <s v="-"/>
    <s v="Tara: România; Judet: ARGEŞ; -;   -; Nr: -;"/>
    <n v="2005"/>
    <n v="401817"/>
    <n v="3"/>
    <s v="in administrare"/>
    <s v="OG.82/2004,HG 1105/2;HG 1344/2011;OUG.1 din 04/01/2017;HG.354/18.05.2017;OUG.68 din 06/11/2019"/>
    <s v="imobil"/>
    <s v="Lungime= Km;Suprafeţe= ha;CF= ;"/>
  </r>
  <r>
    <x v="1320"/>
    <s v="8.04.04"/>
    <m/>
    <m/>
    <s v="DAF CIRIPA STANA DE VALE"/>
    <s v="cf amen silvice"/>
    <s v="BIHOR"/>
    <s v="-"/>
    <s v="Tara: România; Judet: BIHOR; -;   -; Nr: -;"/>
    <n v="2004"/>
    <n v="762296"/>
    <n v="5"/>
    <s v="in administrare"/>
    <s v="OG.82/2004,HG 1105/2;HG 1344/2011;OUG.1 din 04/01/2017;HG.354/18.05.2017;OUG.68 din 06/11/2019"/>
    <s v="imobil"/>
    <s v="Lungime= Km;Suprafeţe= ha;CF= ;"/>
  </r>
  <r>
    <x v="1321"/>
    <s v="8.04.04"/>
    <m/>
    <m/>
    <s v="DRUM FORESTIER &quot;RACHITIS&quot;"/>
    <s v="cf amen silvice"/>
    <s v="COVASNA"/>
    <s v="-"/>
    <s v="Tara: România; Judet: COVASNA; -;   -; Nr: -;"/>
    <n v="2005"/>
    <n v="48486"/>
    <n v="14"/>
    <s v="in administrare"/>
    <s v="OG.82/2004,HG 1105/2;HG 1344/2011;OUG.1 din 04/01/2017;HG.354/18.05.2017;OUG.68 din 06/11/2019"/>
    <s v="imobil"/>
    <s v="Lungime= Km;Suprafeţe= ha;CF= ;"/>
  </r>
  <r>
    <x v="1322"/>
    <s v="8.04.04"/>
    <m/>
    <m/>
    <s v="DRUM ACCES CANTON VILCELE"/>
    <s v="cf amen silvice"/>
    <s v="COVASNA"/>
    <s v="-"/>
    <s v="Tara: România; Judet: COVASNA; -;   -; Nr: -;"/>
    <n v="2005"/>
    <n v="1890"/>
    <n v="14"/>
    <s v="in administrare"/>
    <s v="OG.82/2004,HG 1105/2;HG 1344/2011;OUG.1 din 04/01/2017;HG.354/18.05.2017;OUG.68 din 06/11/2019"/>
    <s v="imobil"/>
    <s v="Lungime= Km;Suprafeţe= ha;CF= ;"/>
  </r>
  <r>
    <x v="1323"/>
    <s v="8.04.04"/>
    <m/>
    <m/>
    <s v="DRUM FORESTIER &quot;DOBRITA&quot;"/>
    <s v="cf amen silvice"/>
    <s v="COVASNA"/>
    <s v="-"/>
    <s v="Tara: România; Judet: COVASNA; -;   -; Nr: -;"/>
    <n v="2005"/>
    <n v="6073"/>
    <n v="14"/>
    <s v="in administrare"/>
    <s v="OG.82/2004,HG 1105/2;HG 1344/2011;OUG.1 din 04/01/2017;HG.354/18.05.2017;OUG.68 din 06/11/2019"/>
    <s v="imobil"/>
    <s v="Lungime= Km;Suprafeţe= ha;CF= ;"/>
  </r>
  <r>
    <x v="1324"/>
    <s v="8.04.04"/>
    <m/>
    <m/>
    <s v="DRUM FORESTIER NAIBA VECHI 12 K"/>
    <s v="cf amen silvice"/>
    <s v="MEHEDINŢI"/>
    <s v="-"/>
    <s v="Tara: România; Judet: MEHEDINŢI; -;   -; Nr: -;"/>
    <n v="1972"/>
    <n v="3336248"/>
    <n v="25"/>
    <s v="in administrare"/>
    <s v="OG.82/2004,HG 1105/2;;OUG.1 din 04/01/2017;HG.354/18.05.2017;OUG.68 din 06/11/2019"/>
    <s v="imobil"/>
    <s v="Lungime= Km;Suprafeţe= ha;CF= ;"/>
  </r>
  <r>
    <x v="1325"/>
    <s v="8.04.04"/>
    <m/>
    <m/>
    <s v="DRUM FORESTIER carbunele vechi"/>
    <s v="cf amen silvice"/>
    <s v="MEHEDINŢI"/>
    <s v="-"/>
    <s v="Tara: România; Judet: MEHEDINŢI; -;   -; Nr: -;"/>
    <n v="1981"/>
    <n v="9273"/>
    <n v="25"/>
    <s v="in administrare"/>
    <s v="OG.82/2004,HG 1105/2;;OUG.1 din 04/01/2017;HG.354/18.05.2017;OUG.68 din 06/11/2019"/>
    <s v="imobil"/>
    <s v="Lungime= Km;Suprafeţe= ha;CF= ;"/>
  </r>
  <r>
    <x v="1326"/>
    <s v="8.04.04"/>
    <m/>
    <m/>
    <s v="DAF PIRIUL LUI ILARIE 3,0 KM"/>
    <s v="cf amen silvice"/>
    <s v="MUREŞ"/>
    <s v="-"/>
    <s v="Tara: România; Judet: MUREŞ; -;   -; Nr: -;"/>
    <n v="2005"/>
    <n v="120000"/>
    <n v="26"/>
    <s v="in administrare"/>
    <s v="OG.82/2004,HG 1105/2;HG 1344/2011;OUG.1 din 04/01/2017;OUG.68 din 06/11/2019"/>
    <s v="imobil"/>
    <s v="drum forestier"/>
  </r>
  <r>
    <x v="1327"/>
    <s v="8.04.04"/>
    <m/>
    <m/>
    <s v="DAF DAIA 1,4 KM"/>
    <s v="cf amen silvice"/>
    <s v="MUREŞ"/>
    <s v="-"/>
    <s v="Tara: România; Judet: MUREŞ; -;   -; Nr: -;"/>
    <n v="2005"/>
    <n v="160000"/>
    <n v="26"/>
    <s v="in administrare"/>
    <s v="OG.82/2004,HG 1105/2;HG 1344/2011;OUG.1 din 04/01/2017;OUG.68 din 06/11/2019"/>
    <s v="imobil"/>
    <s v="drum forestier"/>
  </r>
  <r>
    <x v="1328"/>
    <s v="8.04.04"/>
    <m/>
    <m/>
    <s v="DAF BENEDECH 1,0 KM"/>
    <s v="cf amen silvice"/>
    <s v="MUREŞ"/>
    <s v="-"/>
    <s v="Tara: România; Judet: MUREŞ; -;   -; Nr: -;"/>
    <n v="2005"/>
    <n v="10000"/>
    <n v="26"/>
    <s v="in administrare"/>
    <s v="OG.82/2004,HG 1105/2;HG 1344/2011;OUG.1 din 04/01/2017;OUG.68 din 06/11/2019"/>
    <s v="imobil"/>
    <s v="drum forestier"/>
  </r>
  <r>
    <x v="1329"/>
    <s v="8.04.04"/>
    <m/>
    <m/>
    <s v="DAF ACCES TABARA 1,5 KM"/>
    <s v="cf amen silvice"/>
    <s v="MUREŞ"/>
    <s v="-"/>
    <s v="Tara: România; Judet: MUREŞ; -;   -; Nr: -;"/>
    <n v="2005"/>
    <n v="225000"/>
    <n v="26"/>
    <s v="in administrare"/>
    <s v="OG.82/2004,HG 1105/2;HG 1344/2011;OUG.1 din 04/01/2017;OUG.68 din 06/11/2019"/>
    <s v="imobil"/>
    <s v="drum forestier"/>
  </r>
  <r>
    <x v="1330"/>
    <s v="8.04.04"/>
    <m/>
    <m/>
    <s v="DAF TOPLES 3,4 KM"/>
    <s v="cf amen silvice"/>
    <s v="MUREŞ"/>
    <s v="-"/>
    <s v="Tara: România; Judet: MUREŞ; -;   -; Nr: -;"/>
    <n v="2005"/>
    <n v="285000"/>
    <n v="26"/>
    <s v="in administrare"/>
    <s v="OG.82/2004,HG 1105/2;HG 1344/2011;OUG.1 din 04/01/2017;OUG.68 din 06/11/2019"/>
    <s v="imobil"/>
    <s v="drum forestier"/>
  </r>
  <r>
    <x v="1331"/>
    <s v="8.04.04"/>
    <m/>
    <m/>
    <s v="DAF CRISTISORU-PRELUNGIRE"/>
    <s v="cf amen silvice"/>
    <s v="SUCEAVA"/>
    <s v="-"/>
    <s v="Tara: România; Judet: SUCEAVA; -;   -; Nr: -;"/>
    <n v="2005"/>
    <n v="206000"/>
    <n v="33"/>
    <s v="in administrare"/>
    <s v="OG.82/2004,HG 1105/2;HG 1344/2011;OUG.1 din 04/01/2017;HG.354/18.05.2017;OUG.68 din 06/11/2019"/>
    <s v="imobil"/>
    <s v="Lungime= Km;Suprafeţe= ha;CF= ;"/>
  </r>
  <r>
    <x v="1332"/>
    <s v="8.04.04"/>
    <m/>
    <m/>
    <s v="DAF PIETROSUL 1 KM"/>
    <s v="cf amen silvice"/>
    <s v="SUCEAVA"/>
    <s v="-"/>
    <s v="Tara: România; Judet: SUCEAVA; -;   -; Nr: -;"/>
    <n v="2005"/>
    <n v="187000"/>
    <n v="33"/>
    <s v="in administrare"/>
    <s v="OG.82/2004,HG 1105/2;HG 1344/2011;OUG.1 din 04/01/2017;HG.354/18.05.2017;OUG.68 din 06/11/2019"/>
    <s v="imobil"/>
    <s v="Lungime= Km;Suprafeţe= ha;CF= ;"/>
  </r>
  <r>
    <x v="1333"/>
    <s v="8.04.04"/>
    <m/>
    <m/>
    <s v="DAF CACOVA GRUIERI"/>
    <s v="cf amen silvice"/>
    <s v="VÂLCEA"/>
    <s v="-"/>
    <s v="Tara: România; Judet: VÂLCEA; -;   -; Nr: -;"/>
    <n v="2004"/>
    <n v="921678"/>
    <n v="38"/>
    <s v="in administrare"/>
    <s v="OG.82/2004,HG 1105/2;HG 1344/2011; HG 478/ 24-IUN-15;HG.478/24-IUN-15;OUG.1 din 04/01/2017;HG.354/18.05.2017;OUG.68 din 06/11/2019"/>
    <s v="imobil"/>
    <s v="Lungime= Km;Suprafeţe= ha;CF= ;"/>
  </r>
  <r>
    <x v="1334"/>
    <s v="8.04.01"/>
    <m/>
    <m/>
    <s v="Teren forestier Racad-Parohia Huedin"/>
    <s v="conf am. silv."/>
    <s v="CLUJ"/>
    <s v="-"/>
    <s v="Tara: România; Judet: CLUJ; -;   -; Nr: -;"/>
    <n v="2005"/>
    <n v="93394"/>
    <n v="12"/>
    <s v="in administrare"/>
    <s v="HG 796/2002;;OUG.1 din 04/01/2017;HG.354/18.05.2017;OUG.68 din 06/11/2019"/>
    <s v="imobil"/>
    <s v="Suprafeţe= mp;CF= ;Date cadastrale= ;"/>
  </r>
  <r>
    <x v="1335"/>
    <s v="8.04.01"/>
    <m/>
    <m/>
    <s v="TEREN FORESTIER"/>
    <s v="conf am. silv."/>
    <s v="DOLJ"/>
    <s v="-"/>
    <s v="Tara: România; Judet: DOLJ; -;   -; Nr: -;"/>
    <n v="2003"/>
    <n v="43914"/>
    <n v="16"/>
    <s v="in administrare"/>
    <s v="HG 796/2002;HG nr. 771/2009;;;OUG.1 din 04/01/2017;HG.354/18.05.2017;OUG.68 din 06/11/2019"/>
    <s v="imobil"/>
    <s v="Suprafeţe= mp;CF= ;Date cadastrale= ;"/>
  </r>
  <r>
    <x v="1336"/>
    <s v="8.04.01"/>
    <m/>
    <m/>
    <s v="TEREN FORESTIER"/>
    <s v="conf am. silv."/>
    <s v="DOLJ"/>
    <s v="-"/>
    <s v="Tara: România; Judet: DOLJ; -;   -; Nr: -;"/>
    <n v="2005"/>
    <n v="35677"/>
    <n v="16"/>
    <s v="in administrare"/>
    <s v="HG 796/2002;HG nr. 771/2009;;;OUG.1 din 04/01/2017;HG.354/18.05.2017;OUG.68 din 06/11/2019"/>
    <s v="imobil"/>
    <s v="Suprafeţe= mp;CF= ;Date cadastrale= ;"/>
  </r>
  <r>
    <x v="1337"/>
    <s v="8.04.01"/>
    <m/>
    <m/>
    <s v="TEREN FORESTIER 2,0 HA"/>
    <s v="conf am. silv."/>
    <s v="SATU MARE"/>
    <s v="-"/>
    <s v="Tara: România; Judet: SATU MARE; -;   -; Nr: -;"/>
    <n v="2004"/>
    <n v="22450"/>
    <n v="30"/>
    <s v="in administrare"/>
    <s v="HG 796/2002;; HG 478/ 24-IUN-15;HG.478/24-IUN-15;OUG.1 din 04/01/2017;HG.354/18.05.2017;OUG.68 din 06/11/2019"/>
    <s v="imobil"/>
    <s v="Suprafeţe= mp;CF= ;Date cadastrale= ;"/>
  </r>
  <r>
    <x v="1338"/>
    <s v="8.04.01"/>
    <m/>
    <m/>
    <s v="Padure UP III, ua 19A OS Somcuta"/>
    <s v="fond forestier"/>
    <s v="MARAMUREŞ"/>
    <s v="-"/>
    <s v="Tara: România; Judet: MARAMUREŞ; -;   -; Nr: -;"/>
    <n v="2004"/>
    <n v="43000"/>
    <n v="24"/>
    <s v="in administrare"/>
    <s v="HG 796/2002;;OUG.1 din 04/01/2017;OUG.68 din 06/11/2019"/>
    <s v="imobil"/>
    <s v="5.81 ha"/>
  </r>
  <r>
    <x v="1339"/>
    <s v="8.04.01"/>
    <m/>
    <m/>
    <s v="Padure UP III, ua 65A,59B OS Somcuta"/>
    <s v="fond forestier"/>
    <s v="MARAMUREŞ"/>
    <s v="-"/>
    <s v="Tara: România; Judet: MARAMUREŞ; -;   -; Nr: -;"/>
    <n v="2004"/>
    <n v="23000"/>
    <n v="24"/>
    <s v="in administrare"/>
    <s v="HG 796/2002;;OUG.1 din 04/01/2017;OUG.68 din 06/11/2019"/>
    <s v="imobil"/>
    <s v="8.42 ha"/>
  </r>
  <r>
    <x v="1340"/>
    <s v="8.04.01"/>
    <m/>
    <m/>
    <s v="Padure UP IV, ua 57G, 66A OS somcuta"/>
    <s v="fond forestier"/>
    <s v="MARAMUREŞ"/>
    <s v="-"/>
    <s v="Tara: România; Judet: MARAMUREŞ; -;   -; Nr: -;"/>
    <n v="2004"/>
    <n v="11280"/>
    <n v="24"/>
    <s v="in administrare"/>
    <s v="HG 796/2002;;OUG.1 din 04/01/2017;OUG.68 din 06/11/2019"/>
    <s v="imobil"/>
    <s v="1.88 ha"/>
  </r>
  <r>
    <x v="1341"/>
    <s v="8.04.01"/>
    <m/>
    <m/>
    <s v="fond forestier SZABO"/>
    <s v="Parcele UP. IV Valea lui Mihai OS Sacuieni"/>
    <s v="BIHOR"/>
    <s v="-"/>
    <s v="Tara: România; Judet: BIHOR; -;   -; Nr: -;"/>
    <n v="2003"/>
    <n v="13694"/>
    <n v="5"/>
    <s v="in administrare"/>
    <s v="HG 796/2002;; HG 478/ 24-IUN-15;HG.478/24-IUN-15;OUG.1 din 04/01/2017;HG.354/18.05.2017;OUG.68 din 06/11/2019"/>
    <s v="imobil"/>
    <s v="Suprafeţe= mp;CF= ;Date cadastrale= ;"/>
  </r>
  <r>
    <x v="1342"/>
    <s v="8.04.01"/>
    <m/>
    <m/>
    <s v="TEREN 90483 MP"/>
    <s v="OS.;SIRBULESCU C;VAL.SCHIT"/>
    <s v="MEHEDINŢI"/>
    <s v="-"/>
    <s v="Tara: România; Judet: MEHEDINŢI; -;   -; Nr: -;"/>
    <n v="2003"/>
    <n v="22824"/>
    <n v="25"/>
    <s v="in administrare"/>
    <s v="HG 796/2002;;OUG.1 din 04/01/2017;HG.354/18.05.2017;OUG.68 din 06/11/2019"/>
    <s v="imobil"/>
    <s v="Suprafeţe= mp;CF= ;Date cadastrale= ;"/>
  </r>
  <r>
    <x v="1343"/>
    <s v="8.04.01"/>
    <m/>
    <m/>
    <s v="teren forestier"/>
    <m/>
    <s v="ARAD"/>
    <s v="-"/>
    <s v="Tara: România; Judet: ARAD; -;   -; Nr: -;"/>
    <n v="2004"/>
    <n v="12593"/>
    <n v="2"/>
    <s v="in administrare"/>
    <s v="HG 796/2002;; HG 478/ 24-IUN-15;HG.478/24-IUN-15;OUG.1 din 04/01/2017;HG.354/18.05.2017;OUG.68 din 06/11/2019"/>
    <s v="imobil"/>
    <s v="Suprafeţe=2,18 ha mp;CF= ;Date cadastrale= ;"/>
  </r>
  <r>
    <x v="1344"/>
    <s v="8.04.01"/>
    <m/>
    <m/>
    <s v="teren forestier"/>
    <s v="Birchis"/>
    <s v="ARAD"/>
    <s v="-"/>
    <s v="Tara: România; Judet: ARAD; -;   -; Nr: -;"/>
    <n v="2003"/>
    <n v="81572"/>
    <n v="2"/>
    <s v="in administrare"/>
    <s v="HG 796/2002;;OUG.1 din 04/01/2017;HG.354/18.05.2017;OUG.68 din 06/11/2019"/>
    <s v="imobil"/>
    <s v="Suprafeţe=10 ha, mp;CF= ;Date cadastrale= ;"/>
  </r>
  <r>
    <x v="1345"/>
    <s v="8.04.01"/>
    <m/>
    <m/>
    <s v="teren forestier"/>
    <s v="Bulza"/>
    <s v="ARAD"/>
    <s v="-"/>
    <s v="Tara: România; Judet: ARAD; -;   -; Nr: -;"/>
    <n v="2003"/>
    <n v="3968"/>
    <n v="2"/>
    <s v="in administrare"/>
    <s v="HG 796/2002;;OUG.1 din 04/01/2017;HG.354/18.05.2017;OUG.68 din 06/11/2019"/>
    <s v="imobil"/>
    <s v="Suprafeţe=0,58 ha, mp;CF= ;Date cadastrale= ;"/>
  </r>
  <r>
    <x v="1346"/>
    <s v="8.04.01"/>
    <m/>
    <m/>
    <s v="teren forestier"/>
    <s v="Bulza"/>
    <s v="ARAD"/>
    <s v="-"/>
    <s v="Tara: România; Judet: ARAD; -;   -; Nr: -;"/>
    <n v="2003"/>
    <n v="19840"/>
    <n v="2"/>
    <s v="in administrare"/>
    <s v="HG 796/2002;;OUG.1 din 04/01/2017;HG.354/18.05.2017;OUG.68 din 06/11/2019"/>
    <s v="imobil"/>
    <s v="Suprafeţe=2,9 ha, mp;CF= ;Date cadastrale= ;"/>
  </r>
  <r>
    <x v="1347"/>
    <s v="8.04.01"/>
    <m/>
    <m/>
    <s v="teren forestier"/>
    <s v="Bulza"/>
    <s v="ARAD"/>
    <s v="-"/>
    <s v="Tara: România; Judet: ARAD; -;   -; Nr: -;"/>
    <n v="2004"/>
    <n v="1447"/>
    <n v="2"/>
    <s v="in administrare"/>
    <s v="HG 796/2002;;OUG.1 din 04/01/2017;HG.354/18.05.2017;OUG.68 din 06/11/2019"/>
    <s v="imobil"/>
    <s v="Suprafeţe=0,29 ha, mp;CF= ;Date cadastrale= ;"/>
  </r>
  <r>
    <x v="1348"/>
    <s v="8.04.01"/>
    <m/>
    <m/>
    <s v="teren forestier"/>
    <s v="Bulza"/>
    <s v="ARAD"/>
    <s v="-"/>
    <s v="Tara: România; Judet: ARAD; -;   -; Nr: -;"/>
    <n v="2004"/>
    <n v="11052"/>
    <n v="2"/>
    <s v="in administrare"/>
    <s v="HG 796/2002;;OUG.1 din 04/01/2017;HG.354/18.05.2017;OUG.68 din 06/11/2019"/>
    <s v="imobil"/>
    <s v="Suprafeţe=0,87 ha, mp;CF= ;Date cadastrale= ;"/>
  </r>
  <r>
    <x v="1349"/>
    <s v="8.04.01"/>
    <m/>
    <m/>
    <s v="teren forestier"/>
    <s v="Bulza"/>
    <s v="ARAD"/>
    <s v="-"/>
    <s v="Tara: România; Judet: ARAD; -;   -; Nr: -;"/>
    <n v="2004"/>
    <n v="7434"/>
    <n v="2"/>
    <s v="in administrare"/>
    <s v="HG 796/2002;;OUG.1 din 04/01/2017;HG.354/18.05.2017;OUG.68 din 06/11/2019"/>
    <s v="imobil"/>
    <s v="Suprafeţe=0,58 ha mp;CF= ;Date cadastrale= ;"/>
  </r>
  <r>
    <x v="1350"/>
    <s v="8.04.01"/>
    <m/>
    <m/>
    <s v="teren forestier"/>
    <s v="Bulza"/>
    <s v="ARAD"/>
    <s v="-"/>
    <s v="Tara: România; Judet: ARAD; -;   -; Nr: -;"/>
    <n v="2004"/>
    <n v="6315"/>
    <n v="2"/>
    <s v="in administrare"/>
    <s v="HG 796/2002;;OUG.1 din 04/01/2017;HG.354/18.05.2017;OUG.68 din 06/11/2019"/>
    <s v="imobil"/>
    <s v="Suprafeţe=0,58 ha, mp;CF= ;Date cadastrale= ;"/>
  </r>
  <r>
    <x v="1351"/>
    <s v="8.04.01"/>
    <m/>
    <m/>
    <s v="teren forestier"/>
    <s v="Bulza"/>
    <s v="ARAD"/>
    <s v="-"/>
    <s v="Tara: România; Judet: ARAD; -;   -; Nr: -;"/>
    <n v="2004"/>
    <n v="2369"/>
    <n v="2"/>
    <s v="in administrare"/>
    <s v="HG 796/2002;;OUG.1 din 04/01/2017;HG.354/18.05.2017;OUG.68 din 06/11/2019"/>
    <s v="imobil"/>
    <s v="Suprafeţe=0,29 ha, mp;CF= ;Date cadastrale= ;"/>
  </r>
  <r>
    <x v="1352"/>
    <s v="8.04.01"/>
    <m/>
    <m/>
    <s v="TEREN IMPADURIT"/>
    <m/>
    <s v="SUCEAVA"/>
    <s v="Broşteni"/>
    <s v="Tara: România; Judet: SUCEAVA;Orş Broşteni;   -; Nr: -;"/>
    <n v="2004"/>
    <n v="80354"/>
    <n v="33"/>
    <s v="in administrare"/>
    <s v="HG 796/2002;; HG 478/ 24-IUN-15;HG.478/24-IUN-15;OUG.1 din 04/01/2017;OUG.68 din 06/11/2019"/>
    <s v="imobil"/>
    <s v="Suprafeţe=6 ha mp;CF= ;Date cadastrale= ;"/>
  </r>
  <r>
    <x v="1353"/>
    <s v="8.04.01"/>
    <m/>
    <m/>
    <s v="Teren"/>
    <s v="com Daieni"/>
    <s v="TULCEA"/>
    <s v="-"/>
    <s v="Tara: România; Judet: TULCEA; -;   -; Nr: -;"/>
    <n v="2003"/>
    <n v="6119"/>
    <n v="36"/>
    <s v="in administrare"/>
    <s v="HG 796/2002;; HG 478/ 24-IUN-15;HG.478/24-IUN-15;OUG.1 din 04/01/2017;HG.354/18.05.2017;HG.354/18.05.2017;OUG.68 din 06/11/2019"/>
    <s v="imobil"/>
    <s v="Suprafeţe=7,5 ha mp;CF= ;Date cadastrale= ;"/>
  </r>
  <r>
    <x v="1354"/>
    <s v="8.27.07"/>
    <m/>
    <m/>
    <s v="Grajd armasari monta publica"/>
    <m/>
    <s v="BRĂILA"/>
    <s v="-"/>
    <s v="Tara: România; Judet: BRĂILA; -;   -; Nr: -;"/>
    <n v="2002"/>
    <n v="77"/>
    <n v="9"/>
    <s v="in administrare"/>
    <s v="OUG 139/2002;;OUG.1 din 04/01/2017;OUG.68 din 06/11/2019"/>
    <s v="imobil"/>
    <s v="caramida 60 boxe"/>
  </r>
  <r>
    <x v="1355"/>
    <s v="8.04.04"/>
    <m/>
    <m/>
    <s v="DAF LOTUL 4 SANATORIU"/>
    <s v="UP 3 SI UA 101"/>
    <s v="DÂMBOVIŢA"/>
    <s v="-"/>
    <s v="Tara: România; Judet: DÂMBOVIŢA; -;   -; Nr: -;"/>
    <n v="2006"/>
    <n v="148166"/>
    <n v="15"/>
    <s v="in administrare"/>
    <s v="OG 82/2004 si HG 1105/2004;HG 1344/2011; HG 478/ 24-IUN-15;HG.478/24-IUN-15;OUG.1 din 04/01/2017;HG.354/18.05.2017;OUG.68 din 06/11/2019"/>
    <s v="imobil"/>
    <s v="Lungime=1,58 km Km;Suprafeţe= ha;CF= ;"/>
  </r>
  <r>
    <x v="1356"/>
    <s v="8.04.04"/>
    <m/>
    <m/>
    <s v="DAF RACIU PRELUNGIRE 1"/>
    <s v="UP 3 si UA 69-74"/>
    <s v="DÂMBOVIŢA"/>
    <s v="-"/>
    <s v="Tara: România; Judet: DÂMBOVIŢA; -;   -; Nr: -;"/>
    <n v="2006"/>
    <n v="1082650"/>
    <n v="15"/>
    <s v="in administrare"/>
    <s v="OG 82/2004 si HG 1105/2004;HG 1344/2011; HG 478/ 24-IUN-15;HG.478/24-IUN-15;OUG.1 din 04/01/2017;HG.354/18.05.2017;OUG.68 din 06/11/2019"/>
    <s v="imobil"/>
    <s v="Lungime=2,78 km Km;Suprafeţe= ha;CF= ;"/>
  </r>
  <r>
    <x v="1357"/>
    <s v="8.04.04"/>
    <m/>
    <m/>
    <s v="DRUM FORESTIER BLIDA"/>
    <s v="conform amenajamentelor silvice"/>
    <s v="MARAMUREŞ"/>
    <s v="-"/>
    <s v="Tara: România; Judet: MARAMUREŞ; -;   -; Nr: -;"/>
    <n v="1961"/>
    <n v="175000"/>
    <n v="24"/>
    <s v="in administrare"/>
    <s v="HG 982/1998;;OUG.1 din 04/01/2017;OUG.68 din 06/11/2019"/>
    <s v="imobil"/>
    <s v="drum auto forestier"/>
  </r>
  <r>
    <x v="1358"/>
    <s v="8.04.04"/>
    <m/>
    <m/>
    <s v="DR.LARGUTA CURITA"/>
    <s v="conform amenajamentelor silvice"/>
    <s v="BACĂU"/>
    <s v="-"/>
    <s v="Tara: România; Judet: BACĂU; -;   -; Nr: -;"/>
    <n v="1986"/>
    <n v="4974"/>
    <n v="4"/>
    <s v="in administrare"/>
    <s v="HG 982/1998;HG 1344/2011;OUG.1 din 04/01/2017;HG.354/18.05.2017;OUG.68 din 06/11/2019"/>
    <s v="imobil"/>
    <s v="Lungime= Km;Suprafeţe= ha;CF= ;"/>
  </r>
  <r>
    <x v="1359"/>
    <s v="8.23.12"/>
    <m/>
    <m/>
    <s v="Calul AMP EL-SBAA XII-14/1995"/>
    <m/>
    <s v="MUREŞ"/>
    <s v="-"/>
    <s v="Tara: România; Judet: MUREŞ; -;   -; Nr: -;"/>
    <n v="1999"/>
    <n v="5497"/>
    <n v="26"/>
    <s v="in administrare"/>
    <s v="OUG 139/2002;;OUG.1 din 04/01/2017;OUG.68 din 06/11/2019"/>
    <s v="mobil"/>
    <m/>
  </r>
  <r>
    <x v="1360"/>
    <s v="8.23.01"/>
    <m/>
    <m/>
    <s v="Calul MALTEZ"/>
    <m/>
    <s v="TIMIŞ"/>
    <s v="-"/>
    <s v="Tara: România; Judet: TIMIŞ; -;   -; Nr: -;"/>
    <n v="2002"/>
    <n v="2800"/>
    <n v="35"/>
    <s v="in administrare"/>
    <s v="OUG 139/2002;;OUG.1 din 04/01/2017;OUG.68 din 06/11/2019"/>
    <s v="mobil"/>
    <m/>
  </r>
  <r>
    <x v="1361"/>
    <s v="8.23.06"/>
    <m/>
    <m/>
    <s v="Calul PRISLOPIX-96/1997"/>
    <m/>
    <s v="BRĂILA"/>
    <s v="-"/>
    <s v="Tara: România; Judet: BRĂILA; -;   -; Nr: -;"/>
    <n v="2002"/>
    <n v="2734"/>
    <n v="9"/>
    <s v="in administrare"/>
    <s v="OUG 139/2002;;OUG.1 din 04/01/2017;OUG.68 din 06/11/2019"/>
    <s v="mobil"/>
    <m/>
  </r>
  <r>
    <x v="1362"/>
    <s v="8.04.04"/>
    <m/>
    <m/>
    <s v="DAF BUNESTI"/>
    <m/>
    <s v="IAŞI"/>
    <s v="-"/>
    <s v="Tara: România; Judet: IAŞI; -;   -; Nr: -;"/>
    <n v="1968"/>
    <n v="41438"/>
    <n v="22"/>
    <s v="in administrare"/>
    <s v="HG 982/1998_x000a_;;OUG.1 din 04/01/2017;HG.354/18.05.2017;OUG.68 din 06/11/2019"/>
    <s v="imobil"/>
    <s v="Lungime= Km;Suprafeţe= ha;CF= ;"/>
  </r>
  <r>
    <x v="1363"/>
    <s v="8.04.04"/>
    <m/>
    <m/>
    <s v="DAF FINTINELE II"/>
    <m/>
    <s v="MARAMUREŞ"/>
    <s v="-"/>
    <s v="Tara: România; Judet: MARAMUREŞ; -;   -; Nr: -;"/>
    <n v="1969"/>
    <n v="150000"/>
    <n v="24"/>
    <s v="in administrare"/>
    <s v="HG 1105/2003_x000a_;;OUG.1 din 04/01/2017;OUG.68 din 06/11/2019"/>
    <s v="imobil"/>
    <s v="DRUM AUTO FOR"/>
  </r>
  <r>
    <x v="1364"/>
    <s v="8.04.04"/>
    <m/>
    <m/>
    <s v="DAF REPEDEA TRONSON 0"/>
    <m/>
    <s v="MARAMUREŞ"/>
    <s v="-"/>
    <s v="Tara: România; Judet: MARAMUREŞ; -;   -; Nr: -;"/>
    <n v="2003"/>
    <n v="2470043"/>
    <n v="24"/>
    <s v="in administrare"/>
    <s v="HG 1105/2003_x000a_;;OUG.1 din 04/01/2017;OUG.68 din 06/11/2019"/>
    <s v="imobil"/>
    <s v="DRUM AUTO FOR"/>
  </r>
  <r>
    <x v="1365"/>
    <s v="8.04.04"/>
    <m/>
    <m/>
    <s v="DF VALEA MAGURII"/>
    <m/>
    <s v="ARAD"/>
    <s v="-"/>
    <s v="Tara: România; Judet: ARAD; -;   -; Nr: -;"/>
    <n v="2003"/>
    <n v="371831"/>
    <n v="2"/>
    <s v="in administrare"/>
    <s v="LEGEA 653/2001;HG 1344/2011; HG 478/ 24-IUN-15;HG.478/24-IUN-15;OUG.1 din 04/01/2017;HG.354/18.05.2017;OUG.68 din 06/11/2019"/>
    <s v="imobil"/>
    <s v="Lungime= Km;Suprafeţe= ha;CF= ;"/>
  </r>
  <r>
    <x v="1366"/>
    <s v="8.30.01"/>
    <m/>
    <m/>
    <s v="BARAJ 2 M 4 PR HAGIEI"/>
    <m/>
    <s v="NEAMŢ"/>
    <s v="Vaduri"/>
    <s v="Tara: România; Judet: NEAMŢ;Sat Vaduri;   -; Nr: -;"/>
    <n v="1986"/>
    <n v="876"/>
    <n v="27"/>
    <s v="in administrare"/>
    <s v="HG 982/1998;HG 1344/2011; HG 478/ 24-IUN-15;HG.478/24-IUN-15;OUG.1 din 04/01/2017;HG.354/18.05.2017;OUG.68 din 06/11/2019;HG.846/08.10.2020"/>
    <s v="imobil"/>
    <s v="Lungime albie corectată/consolidată=0,15 km;"/>
  </r>
  <r>
    <x v="1367"/>
    <s v="8.30.01"/>
    <m/>
    <m/>
    <s v="BARAJ 2 M 3.5"/>
    <m/>
    <s v="NEAMŢ"/>
    <s v="Vaduri"/>
    <s v="Tara: România; Judet: NEAMŢ;Sat Vaduri;   -; Nr: -;"/>
    <n v="1987"/>
    <n v="565"/>
    <n v="27"/>
    <s v="in administrare"/>
    <s v="HG 982/1998;HG 1344/2011; HG 478/ 24-IUN-15;HG.478/24-IUN-15;OUG.1 din 04/01/2017;HG.354/18.05.2017;OUG.68 din 06/11/2019;HG.846/08.10.2020"/>
    <s v="imobil"/>
    <s v="Lungime albie corectată/consolidată=0,12 km;"/>
  </r>
  <r>
    <x v="1368"/>
    <s v="8.30._"/>
    <m/>
    <m/>
    <s v="PRAG 10M PR SECU"/>
    <m/>
    <s v="NEAMŢ"/>
    <s v="Vaduri"/>
    <s v="Tara: România; Judet: NEAMŢ;Sat Vaduri;   -; Nr: -;"/>
    <n v="1989"/>
    <n v="1209"/>
    <n v="27"/>
    <s v="in administrare"/>
    <s v="HG 982/1998;HG 1344/2011;OUG.1 din 04/01/2017;OUG.68 din 06/11/2019"/>
    <s v="imobil"/>
    <s v="CORECTIE TORENTI"/>
  </r>
  <r>
    <x v="1369"/>
    <s v="8.30._"/>
    <m/>
    <m/>
    <s v="IMPREJMUIRE HIPODROM"/>
    <m/>
    <s v="SUCEAVA"/>
    <s v="Marginea"/>
    <s v="Tara: România; Judet: SUCEAVA;Com Marginea;   -; Nr: -;"/>
    <n v="1981"/>
    <n v="53000"/>
    <n v="33"/>
    <s v="in administrare"/>
    <s v="OUG 139/2002;HG 1344/2011; HG 478/ 24-IUN-15;HG.478/24-IUN-15;OUG.1 din 04/01/2017;OUG.68 din 06/11/2019"/>
    <s v="imobil"/>
    <s v="Denumire= ;"/>
  </r>
  <r>
    <x v="1370"/>
    <s v="8.30._"/>
    <m/>
    <m/>
    <s v="BARAJE BETON NEREJU"/>
    <s v="fond forestier"/>
    <s v="VRANCEA"/>
    <s v="-"/>
    <s v="Tara: România; Judet: VRANCEA; -;   -; Nr: -;"/>
    <n v="1967"/>
    <n v="89106"/>
    <n v="39"/>
    <s v="in administrare"/>
    <s v="HG 982/1998;HG 1344/2011; HG 478/ 24-IUN-15;HG.478/24-IUN-15;OUG.1 din 04/01/2017;HG.354/18.05.2017;OUG.68 din 06/11/2019"/>
    <s v="imobil"/>
    <s v="Denumire=lucrare corectare torenti ;"/>
  </r>
  <r>
    <x v="1371"/>
    <s v="8.04.04"/>
    <m/>
    <m/>
    <s v="DAF FAGET 2,4 KM"/>
    <s v="cf amen silvice"/>
    <s v="MUREŞ"/>
    <s v="-"/>
    <s v="Tara: România; Judet: MUREŞ; -;   -; Nr: -;"/>
    <n v="2005"/>
    <n v="360000"/>
    <n v="26"/>
    <s v="in administrare"/>
    <s v="OG.82/2004,HG 1105/2;HG 1344/2011;OUG.1 din 04/01/2017;OUG.68 din 06/11/2019"/>
    <s v="imobil"/>
    <s v="drum forestier"/>
  </r>
  <r>
    <x v="1372"/>
    <s v="8.04.04"/>
    <m/>
    <m/>
    <s v="DAF PIETROSU PRELUNG. 1,9 KM"/>
    <s v="cf amen silvice"/>
    <s v="SUCEAVA"/>
    <s v="-"/>
    <s v="Tara: România; Judet: SUCEAVA; -;   -; Nr: -;"/>
    <n v="2005"/>
    <n v="278000"/>
    <n v="33"/>
    <s v="in administrare"/>
    <s v="OG.82/2004,HG 1105/2;HG 1344/2011;OUG.1 din 04/01/2017;HG.354/18.05.2017;OUG.68 din 06/11/2019"/>
    <s v="imobil"/>
    <s v="Lungime= Km;Suprafeţe= ha;CF= ;"/>
  </r>
  <r>
    <x v="1373"/>
    <s v="8.04.01"/>
    <m/>
    <m/>
    <s v="teren forestier"/>
    <m/>
    <s v="ARAD"/>
    <s v="-"/>
    <s v="Tara: România; Judet: ARAD; -;   -; Nr: -;"/>
    <n v="2004"/>
    <n v="83956"/>
    <n v="2"/>
    <s v="in administrare"/>
    <s v="HG 796/2002;; HG 478/ 24-IUN-15;HG.478/24-IUN-15;OUG.1 din 04/01/2017;HG.354/18.05.2017;OUG.68 din 06/11/2019"/>
    <s v="imobil"/>
    <s v="Suprafeţe=9 ha mp;CF= ;Date cadastrale= ;"/>
  </r>
  <r>
    <x v="1374"/>
    <s v="8.27.07"/>
    <m/>
    <m/>
    <s v="Grajd Lunca Noua"/>
    <m/>
    <s v="BUZĂU"/>
    <s v="-"/>
    <s v="Tara: România; Judet: BUZĂU; -;   -; Nr: -;"/>
    <n v="2002"/>
    <n v="13702"/>
    <n v="10"/>
    <s v="in administrare"/>
    <s v="OUG 139/2002;HG 1344/2011;OUG.1 din 04/01/2017;OUG.68 din 06/11/2019"/>
    <s v="imobil"/>
    <s v="Grajd armasari pepinieri"/>
  </r>
  <r>
    <x v="1375"/>
    <s v="8.04.04"/>
    <m/>
    <m/>
    <s v="DRUM FORESTIER VALEA GRADINII"/>
    <s v="conform amenajamentelor silvice"/>
    <s v="TIMIŞ"/>
    <s v="-"/>
    <s v="Tara: România; Judet: TIMIŞ; -;   -; Nr: -;"/>
    <n v="1981"/>
    <n v="62645"/>
    <n v="35"/>
    <s v="in administrare"/>
    <s v="HG 982/1998;HG 1344/2011;OUG.1 din 04/01/2017;HG.354/18.05.2017;OUG.68 din 06/11/2019"/>
    <s v="imobil"/>
    <s v="Lungime= Km;Suprafeţe= ha;CF= ;"/>
  </r>
  <r>
    <x v="1376"/>
    <s v="8.04.04"/>
    <m/>
    <m/>
    <s v="DRUM AUTO FORADEA 3"/>
    <s v="conform amenajamentelor silvice"/>
    <s v="TIMIŞ"/>
    <s v="-"/>
    <s v="Tara: România; Judet: TIMIŞ; -;   -; Nr: -;"/>
    <n v="1984"/>
    <n v="650710"/>
    <n v="35"/>
    <s v="in administrare"/>
    <s v="HG 982/1998;HG 1344/2011;OUG.1 din 04/01/2017;HG.354/18.05.2017;OUG.68 din 06/11/2019"/>
    <s v="imobil"/>
    <s v="Lungime= Km;Suprafeţe= ha;CF= ;"/>
  </r>
  <r>
    <x v="1377"/>
    <s v="8.04.04"/>
    <m/>
    <m/>
    <s v="DRUM SOANTER"/>
    <s v="conform amenajamentelor silvice"/>
    <s v="ARAD"/>
    <s v="-"/>
    <s v="Tara: România; Judet: ARAD; -;   -; Nr: -;"/>
    <n v="1977"/>
    <n v="3286"/>
    <n v="2"/>
    <s v="in administrare"/>
    <s v="HG 982/1998;HG 1344/2011; HG 478/ 24-IUN-15;HG.478/24-IUN-15;OUG.1 din 04/01/2017;HG.354/18.05.2017;OUG.68 din 06/11/2019"/>
    <s v="imobil"/>
    <s v="Lungime= Km;Suprafeţe= ha;CF= ;"/>
  </r>
  <r>
    <x v="1378"/>
    <s v="8.30.01"/>
    <m/>
    <m/>
    <s v="BARAJ RAVENA 26.2"/>
    <s v="conform amenajamentelor silvice"/>
    <s v="VRANCEA"/>
    <s v="Jariştea"/>
    <s v="Tara: România; Judet: VRANCEA;Com Jariştea;   -; Nr: -; sat Varsatura"/>
    <n v="1970"/>
    <n v="776"/>
    <n v="39"/>
    <s v="in administrare"/>
    <s v="HG 982/1998;HG 1344/2011; HG 478/ 24-IUN-15;HG.478/24-IUN-15;OUG.1 din 04/01/2017;HG.354/18.05.2017;OUG.68 din 06/11/2019;HG.846/08.10.2020"/>
    <s v="imobil"/>
    <s v="Lungime albie corectată/consolidată=0,015 km;"/>
  </r>
  <r>
    <x v="1379"/>
    <s v="8.04.04"/>
    <m/>
    <m/>
    <s v="DRUM GIRDA"/>
    <s v="conform amenajamentelor silvice"/>
    <s v="CARAŞ-SEVERIN"/>
    <s v="-"/>
    <s v="Tara: România; Judet: CARAŞ-SEVERIN; -;   -; Nr: -;"/>
    <n v="1287"/>
    <n v="37352"/>
    <n v="11"/>
    <s v="in administrare"/>
    <s v="HG 982/1998;HG 1344/2011;OUG.1 din 04/01/2017;HG.354/18.05.2017;OUG.68 din 06/11/2019"/>
    <s v="imobil"/>
    <s v="Lungime= Km;Suprafeţe= ha;CF= ;"/>
  </r>
  <r>
    <x v="1380"/>
    <s v="8.04.04"/>
    <m/>
    <m/>
    <s v="DRUM PRELUNGIRE PIRVARECA"/>
    <s v="conform amenajamentelor silvice"/>
    <s v="CARAŞ-SEVERIN"/>
    <s v="-"/>
    <s v="Tara: România; Judet: CARAŞ-SEVERIN; -;   -; Nr: -;"/>
    <n v="1274"/>
    <n v="6262"/>
    <n v="11"/>
    <s v="in administrare"/>
    <s v="HG 982/1998;HG 1344/2011;OUG.1 din 04/01/2017;HG.354/18.05.2017;OUG.68 din 06/11/2019"/>
    <s v="imobil"/>
    <s v="Lungime= Km;Suprafeţe= ha;CF= ;"/>
  </r>
  <r>
    <x v="1381"/>
    <s v="8.04.04"/>
    <m/>
    <m/>
    <s v="DRUM DOMANEANTU"/>
    <s v="conform amenajamentelor silvice"/>
    <s v="CARAŞ-SEVERIN"/>
    <s v="-"/>
    <s v="Tara: România; Judet: CARAŞ-SEVERIN; -;   -; Nr: -;"/>
    <n v="170"/>
    <n v="18270"/>
    <n v="11"/>
    <s v="in administrare"/>
    <s v="HG 982/1998;HG 1344/2011;OUG.1 din 04/01/2017;HG.354/18.05.2017;OUG.68 din 06/11/2019"/>
    <s v="imobil"/>
    <s v="Lungime= Km;Suprafeţe= ha;CF= ;"/>
  </r>
  <r>
    <x v="1382"/>
    <s v="8.04.04"/>
    <m/>
    <m/>
    <s v="DRUM AUTO FORES. MUNCELU"/>
    <s v="conform amenajamentelor silvice"/>
    <s v="SUCEAVA"/>
    <s v="-"/>
    <s v="Tara: România; Judet: SUCEAVA; -;   -; Nr: -;"/>
    <n v="1901"/>
    <n v="64000"/>
    <n v="33"/>
    <s v="in administrare"/>
    <s v="HG 982/1998;HG 1344/2011;OUG.1 din 04/01/2017;OUG.68 din 06/11/2019"/>
    <s v="imobil"/>
    <s v="MUNCELU"/>
  </r>
  <r>
    <x v="1383"/>
    <s v="8.30.01"/>
    <m/>
    <m/>
    <s v="CT SECU VADURI"/>
    <m/>
    <s v="NEAMŢ"/>
    <s v="Vaduri"/>
    <s v="Tara: România; Judet: NEAMŢ;Sat Vaduri;   -; Nr: -;"/>
    <n v="1995"/>
    <n v="872338"/>
    <n v="27"/>
    <s v="in administrare"/>
    <s v="HG 982/1998;HG 1344/2011; HG 478/ 24-IUN-15;HG.478/24-IUN-15;OUG.1 din 04/01/2017;HG.354/18.05.2017;OUG.68 din 06/11/2019;HG.846/08.10.2020"/>
    <s v="imobil"/>
    <s v="Lungime albie corectată/consolidată=6,5 km;"/>
  </r>
  <r>
    <x v="1384"/>
    <s v="8.04.04"/>
    <m/>
    <m/>
    <s v="DAF Drinova"/>
    <s v="cf amen silvice"/>
    <s v="TIMIŞ"/>
    <s v="-"/>
    <s v="Tara: România; Judet: TIMIŞ; -;   -; Nr: -;"/>
    <n v="2005"/>
    <n v="1195739"/>
    <n v="35"/>
    <s v="in administrare"/>
    <s v="OG.82/2004,HG 1105/2;HG 1344/2011;OUG.1 din 04/01/2017;OUG.68 din 06/11/2019"/>
    <s v="imobil"/>
    <s v="DRUM FORESTIER"/>
  </r>
  <r>
    <x v="1385"/>
    <s v="8.04.04"/>
    <m/>
    <m/>
    <s v="DAF GURGUIATA"/>
    <s v="conform amenajamentelor silvice"/>
    <s v="PRAHOVA"/>
    <s v="-"/>
    <s v="Tara: România; Judet: PRAHOVA; -;   -; Nr: -;"/>
    <n v="1963"/>
    <n v="339700"/>
    <n v="29"/>
    <s v="in administrare"/>
    <s v="HG 982/1998;HG 1344/2011; HG 478/ 24-IUN-15;HG.478/24-IUN-15;OUG.1 din 04/01/2017;OUG.68 din 06/11/2019"/>
    <s v="imobil"/>
    <s v="Lungime= Km;Suprafeţe= ha;CF= ;"/>
  </r>
  <r>
    <x v="1386"/>
    <s v="8.04.04"/>
    <m/>
    <m/>
    <s v="DAF PATACU PRELUNGIRE"/>
    <s v="conform amenajamentelor silvice"/>
    <s v="BUZĂU"/>
    <s v="-"/>
    <s v="Tara: România; Judet: BUZĂU; -;   -; Nr: -;"/>
    <n v="1985"/>
    <n v="343020"/>
    <n v="10"/>
    <s v="in administrare"/>
    <s v="HG 982/1998;HG 1344/2011;OUG.1 din 04/01/2017;HG.354/18.05.2017;OUG.68 din 06/11/2019"/>
    <s v="imobil"/>
    <s v="Lungime= Km;Suprafeţe= ha;CF= ;"/>
  </r>
  <r>
    <x v="1387"/>
    <s v="8.23.04"/>
    <m/>
    <m/>
    <s v=" Furioso LXVII - 15 / F 67-15 S"/>
    <m/>
    <s v="ARAD"/>
    <s v="-"/>
    <s v="Tara: România; Judet: ARAD; -;   -; Nr: -;"/>
    <n v="2005"/>
    <n v="7400"/>
    <n v="2"/>
    <s v="in administrare"/>
    <s v="Hg 127/03.04.2012;OUG.1 din 04/01/2017;OUG.68 din 06/11/2019"/>
    <s v="mobil"/>
    <s v="Sex:A.M.P; anul nasterii:2001; locatia de baza:D arad"/>
  </r>
  <r>
    <x v="1388"/>
    <s v="8.23.11"/>
    <m/>
    <m/>
    <s v=" TIGAIA / HD-27 HB"/>
    <m/>
    <s v="BISTRIŢA-NĂSĂUD"/>
    <s v="-"/>
    <s v="Tara: România; Judet: BISTRIŢA-NĂSĂUD; -;   -; Nr: -;"/>
    <n v="2005"/>
    <n v="7200"/>
    <n v="6"/>
    <s v="in administrare"/>
    <s v="Hg 127/03.04.2012;OUG.1 din 04/01/2017;OUG.68 din 06/11/2019"/>
    <s v="mobil"/>
    <s v="Sex: I.M; anul nasterii:2002; locatia de baza:H beclean"/>
  </r>
  <r>
    <x v="1389"/>
    <s v="8.23.07"/>
    <m/>
    <m/>
    <s v=" Maestoso XVII -4 / M 17 - 4HB"/>
    <m/>
    <s v="BISTRIŢA-NĂSĂUD"/>
    <s v="-"/>
    <s v="Tara: România; Judet: BISTRIŢA-NĂSĂUD; -;   -; Nr: -;"/>
    <n v="2005"/>
    <n v="7200"/>
    <n v="6"/>
    <s v="in administrare"/>
    <s v="Hg 127/03.04.2012;OUG.1 din 04/01/2017;OUG.68 din 06/11/2019"/>
    <s v="mobil"/>
    <s v="Sex:A.M.P; anul nasterii:2002; locatia de baza:H beclean"/>
  </r>
  <r>
    <x v="1390"/>
    <s v="8.23.07"/>
    <m/>
    <m/>
    <s v=" Neapolitano XXXI-3 / N 31-3 HB"/>
    <m/>
    <s v="BISTRIŢA-NĂSĂUD"/>
    <s v="-"/>
    <s v="Tara: România; Judet: BISTRIŢA-NĂSĂUD; -;   -; Nr: -;"/>
    <n v="2005"/>
    <n v="7220"/>
    <n v="6"/>
    <s v="in administrare"/>
    <s v="Hg 127/03.04.2012;OUG.1 din 04/01/2017;OUG.68 din 06/11/2019"/>
    <s v="mobil"/>
    <s v="Sex: I.M; anul nasterii:2002; locatia de baza:H beclean"/>
  </r>
  <r>
    <x v="1391"/>
    <s v="8.23.07"/>
    <m/>
    <m/>
    <s v=" Siglavy Capriola XX-6 / SC 20 - 6 HB"/>
    <m/>
    <s v="BISTRIŢA-NĂSĂUD"/>
    <s v="-"/>
    <s v="Tara: România; Judet: BISTRIŢA-NĂSĂUD; -;   -; Nr: -;"/>
    <n v="2006"/>
    <n v="7600"/>
    <n v="6"/>
    <s v="in administrare"/>
    <s v="Hg 127/03.04.2012;OUG.1 din 04/01/2017;OUG.68 din 06/11/2019"/>
    <s v="mobil"/>
    <s v="Sex:A.M.P; anul nasterii:2003; locatia de baza:H beclean"/>
  </r>
  <r>
    <x v="1392"/>
    <s v="8.23.11"/>
    <m/>
    <m/>
    <s v=" Zmeu / Jp 41HB"/>
    <m/>
    <s v="BISTRIŢA-NĂSĂUD"/>
    <s v="-"/>
    <s v="Tara: România; Judet: BISTRIŢA-NĂSĂUD; -;   -; Nr: -;"/>
    <n v="2008"/>
    <n v="7899"/>
    <n v="6"/>
    <s v="in administrare"/>
    <s v="Hg 127/03.04.2012;OUG.1 din 04/01/2017;OUG.68 din 06/11/2019"/>
    <s v="mobil"/>
    <s v="Sex: A.M.P; anul nasterii:2005; locatia de baza:H beclean"/>
  </r>
  <r>
    <x v="1393"/>
    <s v="8.23.07"/>
    <m/>
    <m/>
    <s v=" Maestoso XLVII - 19 / M 47-19HB"/>
    <m/>
    <s v="BISTRIŢA-NĂSĂUD"/>
    <s v="-"/>
    <s v="Tara: România; Judet: BISTRIŢA-NĂSĂUD; -;   -; Nr: -;"/>
    <n v="2008"/>
    <n v="10000"/>
    <n v="6"/>
    <s v="in administrare"/>
    <s v="Hg 127/03.04.2012;OUG.1 din 04/01/2017;OUG.68 din 06/11/2019"/>
    <s v="mobil"/>
    <s v="Sex: A.M.P; anul nasterii:2005; locatia de baza:H beclean"/>
  </r>
  <r>
    <x v="1394"/>
    <s v="8.23.11"/>
    <m/>
    <m/>
    <s v=" Acord / KJ-17"/>
    <m/>
    <s v="BISTRIŢA-NĂSĂUD"/>
    <s v="-"/>
    <s v="Tara: România; Judet: BISTRIŢA-NĂSĂUD; -;   -; Nr: -;"/>
    <n v="2009"/>
    <n v="9400"/>
    <n v="6"/>
    <s v="in administrare"/>
    <s v="Hg 127/03.04.2012;OUG.1 din 04/01/2017;OUG.68 din 06/11/2019"/>
    <s v="mobil"/>
    <s v="Sex: A.M.P; anul nasterii:2006; locatia de baza:H beclean"/>
  </r>
  <r>
    <x v="1395"/>
    <s v="8.23.07"/>
    <m/>
    <m/>
    <s v=" Incitato IV-9 / I 4-9HB"/>
    <m/>
    <s v="BISTRIŢA-NĂSĂUD"/>
    <s v="-"/>
    <s v="Tara: România; Judet: BISTRIŢA-NĂSĂUD; -;   -; Nr: -;"/>
    <n v="2010"/>
    <n v="9400"/>
    <n v="6"/>
    <s v="in administrare"/>
    <s v="Hg 127/03.04.2012;OUG.1 din 04/01/2017;OUG.68 din 06/11/2019"/>
    <s v="mobil"/>
    <s v="Sex: I.M; anul nasterii:2007; locatia de baza:H beclean"/>
  </r>
  <r>
    <x v="1396"/>
    <s v="8.23.07"/>
    <m/>
    <m/>
    <s v=" Pluto XIX - 52 / P 19 - 52 F"/>
    <m/>
    <s v="BRAŞOV"/>
    <s v="-"/>
    <s v="Tara: România; Judet: BRAŞOV; -;   -; Nr: -;"/>
    <n v="2005"/>
    <n v="8000"/>
    <n v="8"/>
    <s v="in administrare"/>
    <s v="Hg 127/03.04.2012;OUG.1 din 04/01/2017;OUG.68 din 06/11/2019"/>
    <s v="mobil"/>
    <s v="Sex: A.M.P; anul nasterii:2001; locatia de baza:H Sambata de Jos"/>
  </r>
  <r>
    <x v="1397"/>
    <s v="8.23.07"/>
    <m/>
    <m/>
    <s v=" 766 Favory XXXV - 40 / F 35 -40 F"/>
    <m/>
    <s v="BRAŞOV"/>
    <s v="-"/>
    <s v="Tara: România; Judet: BRAŞOV; -;   -; Nr: -;"/>
    <n v="2005"/>
    <n v="7600"/>
    <n v="8"/>
    <s v="in administrare"/>
    <s v="Hg 127/03.04.2012;OUG.1 din 04/01/2017;OUG.68 din 06/11/2019"/>
    <s v="mobil"/>
    <s v="Sex: I. M; anul nasterii:2002; locatia de baza:H Sambata de Jos"/>
  </r>
  <r>
    <x v="1398"/>
    <s v="8.23.07"/>
    <m/>
    <m/>
    <s v=" 779 Siglavy Capriola XVII - 41 /  SC 17 - 41 F"/>
    <m/>
    <s v="BRAŞOV"/>
    <s v="-"/>
    <s v="Tara: România; Judet: BRAŞOV; -;   -; Nr: -;"/>
    <n v="2006"/>
    <n v="7600"/>
    <n v="8"/>
    <s v="in administrare"/>
    <s v="Hg 127/03.04.2012;OUG.1 din 04/01/2017;OUG.68 din 06/11/2019"/>
    <s v="mobil"/>
    <s v="Sex: I. M; anul nasterii:2002; locatia de baza:H Sambata de Jos"/>
  </r>
  <r>
    <x v="1399"/>
    <s v="8.23.07"/>
    <m/>
    <m/>
    <s v=" Siglavy Capriola XXII - 4 / SC 22-4 F"/>
    <m/>
    <s v="BRAŞOV"/>
    <s v="-"/>
    <s v="Tara: România; Judet: BRAŞOV; -;   -; Nr: -;"/>
    <n v="2006"/>
    <n v="7600"/>
    <n v="8"/>
    <s v="in administrare"/>
    <s v="Hg 127/03.04.2012;OUG.1 din 04/01/2017;OUG.68 din 06/11/2019"/>
    <s v="mobil"/>
    <s v="Sex: A.M.P; anul nasterii:2003; locatia de baza:H Sambata de Jos"/>
  </r>
  <r>
    <x v="1400"/>
    <s v="8.23.07"/>
    <m/>
    <m/>
    <s v=" Tulipan XX-4/T 20-4 F"/>
    <m/>
    <s v="BRAŞOV"/>
    <s v="-"/>
    <s v="Tara: România; Judet: BRAŞOV; -;   -; Nr: -;"/>
    <n v="2010"/>
    <n v="10000"/>
    <n v="8"/>
    <s v="in administrare"/>
    <s v="Hg 127/03.04.2012;OUG.1 din 04/01/2017;OUG.68 din 06/11/2019"/>
    <s v="mobil"/>
    <s v="Sex:A.M.P; anul nasterii:2006; locatia de baza:H Sambata de Jos"/>
  </r>
  <r>
    <x v="1401"/>
    <s v="8.23.07"/>
    <m/>
    <m/>
    <s v=" Pluto XIX-88/P 19-88F"/>
    <m/>
    <s v="BRAŞOV"/>
    <s v="-"/>
    <s v="Tara: România; Judet: BRAŞOV; -;   -; Nr: -;"/>
    <n v="2010"/>
    <n v="10000"/>
    <n v="8"/>
    <s v="in administrare"/>
    <s v="Hg 127/03.04.2012;OUG.1 din 04/01/2017;OUG.68 din 06/11/2019"/>
    <s v="mobil"/>
    <s v="Sex:A.M.P; anul nasterii:2007; locatia de baza:H Sambata de Jos"/>
  </r>
  <r>
    <x v="1402"/>
    <s v="8.23.07"/>
    <m/>
    <m/>
    <s v=" Neapolitano XXXII-6/N 32-6F"/>
    <m/>
    <s v="BRAŞOV"/>
    <s v="-"/>
    <s v="Tara: România; Judet: BRAŞOV; -;   -; Nr: -;"/>
    <n v="2010"/>
    <n v="10300"/>
    <n v="8"/>
    <s v="in administrare"/>
    <s v="Hg 127/03.04.2012;OUG.1 din 04/01/2017;OUG.68 din 06/11/2019"/>
    <s v="mobil"/>
    <s v="Sex:I.M.; anul nasterii:2007; locatia de baza:H Sambata de Jos"/>
  </r>
  <r>
    <x v="1403"/>
    <s v="8.23.10"/>
    <m/>
    <m/>
    <s v=" Lisanda-20C-Ia"/>
    <m/>
    <s v="BUZĂU"/>
    <s v="-"/>
    <s v="Tara: România; Judet: BUZĂU; -;   -; Nr: -;"/>
    <n v="2006"/>
    <n v="6650"/>
    <n v="10"/>
    <s v="in administrare"/>
    <s v="Hg 127/03.04.2012;OUG.1 din 04/01/2017;OUG.68 din 06/11/2019"/>
    <s v="mobil"/>
    <s v="Sex:I.M.; anul nasterii:2002; locatia de baza:H Cislau"/>
  </r>
  <r>
    <x v="1404"/>
    <s v="8.23.11"/>
    <m/>
    <m/>
    <s v=" Elda/At 4"/>
    <m/>
    <s v="BUZĂU"/>
    <s v="-"/>
    <s v="Tara: România; Judet: BUZĂU; -;   -; Nr: -;"/>
    <n v="2007"/>
    <n v="8900"/>
    <n v="10"/>
    <s v="in administrare"/>
    <s v="Hg 127/03.04.2012;OUG.1 din 04/01/2017;OUG.68 din 06/11/2019"/>
    <s v="mobil"/>
    <s v="Sex:I.M.; anul nasterii:2004; locatia de baza:H Rusetu"/>
  </r>
  <r>
    <x v="1405"/>
    <s v="8.23.10"/>
    <m/>
    <m/>
    <s v=" Dragaica/4 C-Tz"/>
    <m/>
    <s v="BUZĂU"/>
    <s v="-"/>
    <s v="Tara: România; Judet: BUZĂU; -;   -; Nr: -;"/>
    <n v="2010"/>
    <n v="9400"/>
    <n v="10"/>
    <s v="in administrare"/>
    <s v="Hg 127/03.04.2012;OUG.1 din 04/01/2017;OUG.68 din 06/11/2019"/>
    <s v="mobil"/>
    <s v="Sex:I.M.; anul nasterii:2006; locatia de baza:H Cislau"/>
  </r>
  <r>
    <x v="1406"/>
    <s v="8.23.10"/>
    <m/>
    <m/>
    <s v=" Polina/48 C-Cz"/>
    <m/>
    <s v="BUZĂU"/>
    <s v="-"/>
    <s v="Tara: România; Judet: BUZĂU; -;   -; Nr: -;"/>
    <n v="2010"/>
    <n v="10300"/>
    <n v="10"/>
    <s v="in administrare"/>
    <s v="Hg 127/03.04.2012;OUG.1 din 04/01/2017;OUG.68 din 06/11/2019"/>
    <s v="mobil"/>
    <s v="Sex:I.M.; anul nasterii:2005; locatia de baza:H Cislau"/>
  </r>
  <r>
    <x v="1407"/>
    <s v="8.23.10"/>
    <m/>
    <m/>
    <s v=" Poienita/20 C-BA"/>
    <m/>
    <s v="BUZĂU"/>
    <s v="-"/>
    <s v="Tara: România; Judet: BUZĂU; -;   -; Nr: -;"/>
    <n v="2010"/>
    <n v="9400"/>
    <n v="10"/>
    <s v="in administrare"/>
    <s v="Hg 127/03.04.2012;OUG.1 din 04/01/2017;OUG.68 din 06/11/2019"/>
    <s v="mobil"/>
    <s v="Sex:I.M.; anul nasterii:2004; locatia de baza:H Cislau"/>
  </r>
  <r>
    <x v="1408"/>
    <s v="8.23.10"/>
    <m/>
    <m/>
    <s v=" Marzuka/5 C-Va"/>
    <m/>
    <s v="BUZĂU"/>
    <s v="-"/>
    <s v="Tara: România; Judet: BUZĂU; -;   -; Nr: -;"/>
    <n v="2010"/>
    <n v="10300"/>
    <n v="10"/>
    <s v="in administrare"/>
    <s v="Hg 127/03.04.2012;OUG.1 din 04/01/2017;OUG.68 din 06/11/2019"/>
    <s v="mobil"/>
    <s v="Sex:I.M.; anul nasterii:2007; locatia de baza:H Cislau"/>
  </r>
  <r>
    <x v="1409"/>
    <s v="8.23.10"/>
    <m/>
    <m/>
    <s v=" Meduza/53 C-Ba"/>
    <m/>
    <s v="BUZĂU"/>
    <s v="-"/>
    <s v="Tara: România; Judet: BUZĂU; -;   -; Nr: -;"/>
    <n v="2010"/>
    <n v="9400"/>
    <n v="10"/>
    <s v="in administrare"/>
    <s v="Hg 127/03.04.2012;OUG.1 din 04/01/2017;OUG.68 din 06/11/2019"/>
    <s v="mobil"/>
    <s v="Sex:I.M.; anul nasterii:2007; locatia de baza:H Cislau"/>
  </r>
  <r>
    <x v="1410"/>
    <s v="8.23.03"/>
    <m/>
    <m/>
    <s v=" 418 PAJISTEA/Tv-28 J"/>
    <m/>
    <s v="CĂLĂRAŞI"/>
    <s v="-"/>
    <s v="Tara: România; Judet: CĂLĂRAŞI; -;   -; Nr: -;"/>
    <n v="2006"/>
    <n v="7410"/>
    <n v="51"/>
    <s v="in administrare"/>
    <s v="Hg 127/03.04.2012;OUG.1 din 04/01/2017;OUG.68 din 06/11/2019"/>
    <s v="mobil"/>
    <s v="Sex:I.M.; anul nasterii:2003; locatia de baza:H Jegalia"/>
  </r>
  <r>
    <x v="1411"/>
    <s v="8.23.13"/>
    <m/>
    <m/>
    <s v=" VIS/K 43-D"/>
    <m/>
    <s v="CĂLĂRAŞI"/>
    <s v="-"/>
    <s v="Tara: România; Judet: CĂLĂRAŞI; -;   -; Nr: -;"/>
    <n v="2006"/>
    <n v="10000"/>
    <n v="51"/>
    <s v="in administrare"/>
    <s v="Hg 127/03.04.2012;OUG.1 din 04/01/2017;OUG.68 din 06/11/2019"/>
    <s v="mobil"/>
    <s v="Sex:A.M.P.; anul nasterii:2002; locatia de baza:H Jegalia"/>
  </r>
  <r>
    <x v="1412"/>
    <s v="8.23.07"/>
    <m/>
    <m/>
    <s v=" Conversano XXIX-76/C 29-79"/>
    <m/>
    <s v="CĂLĂRAŞI"/>
    <s v="-"/>
    <s v="Tara: România; Judet: CĂLĂRAŞI; -;   -; Nr: -;"/>
    <n v="2007"/>
    <n v="8000"/>
    <n v="51"/>
    <s v="in administrare"/>
    <s v="Hg 127/03.04.2012;OUG.1 din 04/01/2017;OUG.68 din 06/11/2019"/>
    <s v="mobil"/>
    <s v="Sex:A.M.P.; anul nasterii:2003; locatia de baza:H Jegalia"/>
  </r>
  <r>
    <x v="1413"/>
    <s v="8.23.13"/>
    <m/>
    <m/>
    <s v=" Amazon I-16/00065EA77E"/>
    <m/>
    <s v="CĂLĂRAŞI"/>
    <s v="-"/>
    <s v="Tara: România; Judet: CĂLĂRAŞI; -;   -; Nr: -;"/>
    <n v="2007"/>
    <n v="7600"/>
    <n v="51"/>
    <s v="in administrare"/>
    <s v="Hg 127/03.04.2012;OUG.1 din 04/01/2017;OUG.68 din 06/11/2019"/>
    <s v="mobil"/>
    <s v="Sex:A.M.P.; anul nasterii:2001; locatia de baza:H Jegalia"/>
  </r>
  <r>
    <x v="1414"/>
    <s v="8.23.11"/>
    <m/>
    <m/>
    <s v=" Firma/F 31D"/>
    <m/>
    <s v="CĂLĂRAŞI"/>
    <s v="-"/>
    <s v="Tara: România; Judet: CĂLĂRAŞI; -;   -; Nr: -;"/>
    <n v="2008"/>
    <n v="8900"/>
    <n v="51"/>
    <s v="in administrare"/>
    <s v="Hg 127/03.04.2012;OUG.1 din 04/01/2017;OUG.68 din 06/11/2019"/>
    <s v="mobil"/>
    <s v="Sex:I.M.; anul nasterii:2005; locatia de baza:H Jegalia"/>
  </r>
  <r>
    <x v="1415"/>
    <s v="8.23.11"/>
    <m/>
    <m/>
    <s v=" Fald/I 10 D"/>
    <m/>
    <s v="CĂLĂRAŞI"/>
    <s v="-"/>
    <s v="Tara: România; Judet: CĂLĂRAŞI; -;   -; Nr: -;"/>
    <n v="2008"/>
    <n v="9400"/>
    <n v="51"/>
    <s v="in administrare"/>
    <s v="Hg 127/03.04.2012;OUG.1 din 04/01/2017;OUG.68 din 06/11/2019"/>
    <s v="mobil"/>
    <s v="Sex:A.M.P.; anul nasterii:2005; locatia de baza:H Jegalia"/>
  </r>
  <r>
    <x v="1416"/>
    <s v="8.23.11"/>
    <m/>
    <m/>
    <s v=" Glosa/I-18"/>
    <m/>
    <s v="CĂLĂRAŞI"/>
    <s v="-"/>
    <s v="Tara: România; Judet: CĂLĂRAŞI; -;   -; Nr: -;"/>
    <n v="2009"/>
    <n v="8900"/>
    <n v="51"/>
    <s v="in administrare"/>
    <s v="Hg 127/03.04.2012;OUG.1 din 04/01/2017;OUG.68 din 06/11/2019"/>
    <s v="mobil"/>
    <s v="Sex:I.M.; anul nasterii:2006; locatia de baza:H Dor Marunt"/>
  </r>
  <r>
    <x v="1417"/>
    <s v="8.23.11"/>
    <m/>
    <m/>
    <s v=" Iordan/O-2J"/>
    <m/>
    <s v="CĂLĂRAŞI"/>
    <s v="-"/>
    <s v="Tara: România; Judet: CĂLĂRAŞI; -;   -; Nr: -;"/>
    <n v="2010"/>
    <n v="10300"/>
    <n v="51"/>
    <s v="in administrare"/>
    <s v="Hg 127/03.04.2012;OUG.1 din 04/01/2017;OUG.68 din 06/11/2019"/>
    <s v="mobil"/>
    <s v="Sex:A.M.P.; anul nasterii:2006; locatia de baza:H Jegalia"/>
  </r>
  <r>
    <x v="1418"/>
    <s v="8.23.11"/>
    <m/>
    <m/>
    <s v=" Galon/I-23D"/>
    <m/>
    <s v="CĂLĂRAŞI"/>
    <s v="-"/>
    <s v="Tara: România; Judet: CĂLĂRAŞI; -;   -; Nr: -;"/>
    <n v="2010"/>
    <n v="10300"/>
    <n v="51"/>
    <s v="in administrare"/>
    <s v="Hg 127/03.04.2012;OUG.1 din 04/01/2017;OUG.68 din 06/11/2019"/>
    <s v="mobil"/>
    <s v="Sex:A.M.P.; anul nasterii:2006; locatia de baza:H Dor Marunt"/>
  </r>
  <r>
    <x v="1419"/>
    <s v="8.23.03"/>
    <m/>
    <m/>
    <s v=" Talia/Jr-16 J"/>
    <m/>
    <s v="CĂLĂRAŞI"/>
    <s v="-"/>
    <s v="Tara: România; Judet: CĂLĂRAŞI; -;   -; Nr: -;"/>
    <n v="2010"/>
    <n v="9400"/>
    <n v="51"/>
    <s v="in administrare"/>
    <s v="Hg 127/03.04.2012;OUG.1 din 04/01/2017;OUG.68 din 06/11/2019"/>
    <s v="mobil"/>
    <s v="Sex:I.M.; anul nasterii:2006; locatia de baza:H Jegalia"/>
  </r>
  <r>
    <x v="1420"/>
    <s v="8.23.07"/>
    <m/>
    <m/>
    <s v=" Tulipan XVIII - 8 / T 18 - 8 F"/>
    <m/>
    <s v="BRAŞOV"/>
    <s v="-"/>
    <s v="Tara: România; Judet: BRAŞOV; -;   -; Nr: -;"/>
    <n v="2008"/>
    <n v="10000"/>
    <n v="8"/>
    <s v="in administrare"/>
    <s v="Hg 127/03.04.2012;OUG.1 din 04/01/2017;OUG.68 din 06/11/2019"/>
    <s v="mobil"/>
    <s v="Sex:A.M.P.; anul nasterii:2004; locatia de baza:H Sambata de Jos"/>
  </r>
  <r>
    <x v="1421"/>
    <s v="8.23.03"/>
    <m/>
    <m/>
    <s v=" Unita/Jv-10J"/>
    <m/>
    <s v="CĂLĂRAŞI"/>
    <s v="-"/>
    <s v="Tara: România; Judet: CĂLĂRAŞI; -;   -; Nr: -;"/>
    <n v="2010"/>
    <n v="10300"/>
    <n v="51"/>
    <s v="in administrare"/>
    <s v="Hg 127/03.04.2012;OUG.1 din 04/01/2017;OUG.68 din 06/11/2019"/>
    <s v="mobil"/>
    <s v="Sex:I.M.; anul nasterii:2007; locatia de baza:H Jegalia"/>
  </r>
  <r>
    <x v="1422"/>
    <s v="8.23.09"/>
    <m/>
    <m/>
    <s v=" GAZAL XVI 23/G 16-23 M"/>
    <m/>
    <s v="CONSTANŢA"/>
    <s v="-"/>
    <s v="Tara: România; Judet: CONSTANŢA; -;   -; Nr: -;"/>
    <n v="2005"/>
    <n v="7400"/>
    <n v="13"/>
    <s v="in administrare"/>
    <s v="Hg 127/03.04.2012;OUG.1 din 04/01/2017;OUG.68 din 06/11/2019"/>
    <s v="mobil"/>
    <s v="Sex:A.M.P.; anul nasterii:2000; locatia de baza:H Mangalia"/>
  </r>
  <r>
    <x v="1423"/>
    <s v="8.23.09"/>
    <m/>
    <m/>
    <s v=" Mersuch XXIII-56/M 23-56 M"/>
    <m/>
    <s v="CONSTANŢA"/>
    <s v="-"/>
    <s v="Tara: România; Judet: CONSTANŢA; -;   -; Nr: -;"/>
    <n v="2008"/>
    <n v="9400"/>
    <n v="13"/>
    <s v="in administrare"/>
    <s v="Hg 127/03.04.2012;OUG.1 din 04/01/2017;OUG.68 din 06/11/2019"/>
    <s v="mobil"/>
    <s v="Sex:I.M.; anul nasterii:2003; locatia de baza:H Mangalia"/>
  </r>
  <r>
    <x v="1424"/>
    <s v="8.23.09"/>
    <m/>
    <m/>
    <s v=" Ibn Galal II-18/I 2-18 M"/>
    <m/>
    <s v="CONSTANŢA"/>
    <s v="-"/>
    <s v="Tara: România; Judet: CONSTANŢA; -;   -; Nr: -;"/>
    <n v="2009"/>
    <n v="9400"/>
    <n v="13"/>
    <s v="in administrare"/>
    <s v="Hg 127/03.04.2012;OUG.1 din 04/01/2017;OUG.68 din 06/11/2019"/>
    <s v="mobil"/>
    <s v="Sex:I.M.; anul nasterii:2004; locatia de baza:H Mangalia"/>
  </r>
  <r>
    <x v="1425"/>
    <s v="8.23.05"/>
    <m/>
    <m/>
    <s v=" Gidran XLII-10/G 42-10 T"/>
    <m/>
    <s v="BUZĂU"/>
    <s v="-"/>
    <s v="Tara: România; Judet: BUZĂU; -;   -; Nr: -;"/>
    <n v="2005"/>
    <n v="7600"/>
    <n v="10"/>
    <s v="in administrare"/>
    <s v=" Hg 127/03.04.2012; HG 598/ 14-AUG-13:598/14-AUG-13;OUG.1 din 04/01/2017;OUG.68 din 06/11/2019"/>
    <s v="mobil"/>
    <s v="Subrasa= ;Anul naşterii= ;Sexul= ;Locaţia de bază= ;"/>
  </r>
  <r>
    <x v="1426"/>
    <s v="8.23.05"/>
    <m/>
    <m/>
    <s v=" Mersuch Gidran 61/M 61 T"/>
    <m/>
    <s v="BUZĂU"/>
    <s v="-"/>
    <s v="Tara: România; Judet: BUZĂU; -;   -; Nr: -;"/>
    <n v="2005"/>
    <n v="7600"/>
    <n v="10"/>
    <s v="in administrare"/>
    <s v=" Hg 127/03.04.2012; HG 598/ 14-AUG-13:598/14-AUG-13;OUG.1 din 04/01/2017;OUG.68 din 06/11/2019"/>
    <s v="mobil"/>
    <s v="Subrasa= ;Anul naşterii= ;Sexul= ;Locaţia de bază= ;"/>
  </r>
  <r>
    <x v="1427"/>
    <s v="8.23.05"/>
    <m/>
    <m/>
    <s v=" Mersuch Gidran 87/M 87 T"/>
    <m/>
    <s v="BUZĂU"/>
    <s v="-"/>
    <s v="Tara: România; Judet: BUZĂU; -;   -; Nr: -;"/>
    <n v="2008"/>
    <n v="9400"/>
    <n v="10"/>
    <s v="in administrare"/>
    <s v=" Hg 127/03.04.2012; HG 598/ 14-AUG-13:598/14-AUG-13;OUG.1 din 04/01/2017;OUG.68 din 06/11/2019"/>
    <s v="mobil"/>
    <s v="Subrasa= ;Anul naşterii= ;Sexul= ;Locaţia de bază= ;"/>
  </r>
  <r>
    <x v="1428"/>
    <s v="8.23.05"/>
    <m/>
    <m/>
    <s v=" Mersuch Gidran 90/M 90 T"/>
    <m/>
    <s v="BUZĂU"/>
    <s v="-"/>
    <s v="Tara: România; Judet: BUZĂU; -;   -; Nr: -;"/>
    <n v="2008"/>
    <n v="9400"/>
    <n v="10"/>
    <s v="in administrare"/>
    <s v=" Hg 127/03.04.2012; HG 598/ 14-AUG-13:598/14-AUG-13;OUG.1 din 04/01/2017;OUG.68 din 06/11/2019"/>
    <s v="mobil"/>
    <s v="Subrasa= ;Anul naşterii= ;Sexul= ;Locaţia de bază= ;"/>
  </r>
  <r>
    <x v="1429"/>
    <s v="8.23.05"/>
    <m/>
    <m/>
    <s v=" Gidran XLV-27/G 45-27 T"/>
    <m/>
    <s v="BUZĂU"/>
    <s v="-"/>
    <s v="Tara: România; Judet: BUZĂU; -;   -; Nr: -;"/>
    <n v="2010"/>
    <n v="9400"/>
    <n v="10"/>
    <s v="in administrare"/>
    <s v=" Hg 127/03.04.2012; HG 598/ 14-AUG-13:598/14-AUG-13;OUG.1 din 04/01/2017;OUG.68 din 06/11/2019"/>
    <s v="mobil"/>
    <s v="Subrasa= ;Anul naşterii= ;Sexul= ;Locaţia de bază= ;"/>
  </r>
  <r>
    <x v="1430"/>
    <s v="8.23.05"/>
    <m/>
    <m/>
    <s v=" Gidran XLII-32/G 42-32 T"/>
    <m/>
    <s v="BUZĂU"/>
    <s v="-"/>
    <s v="Tara: România; Judet: BUZĂU; -;   -; Nr: -;"/>
    <n v="2010"/>
    <n v="9400"/>
    <n v="10"/>
    <s v="in administrare"/>
    <s v=" Hg 127/03.04.2012; HG 598/ 14-AUG-13:598/14-AUG-13;OUG.1 din 04/01/2017;OUG.68 din 06/11/2019"/>
    <s v="mobil"/>
    <s v="Subrasa= ;Anul naşterii= ;Sexul= ;Locaţia de bază= ;"/>
  </r>
  <r>
    <x v="1431"/>
    <s v="8.23.04"/>
    <m/>
    <m/>
    <s v=" FURIOSO LXV-27/F 45-27 S"/>
    <m/>
    <s v="OLT"/>
    <s v="-"/>
    <s v="Tara: România; Judet: OLT; -;   -; Nr: -;"/>
    <n v="2007"/>
    <n v="10000"/>
    <n v="28"/>
    <s v="in administrare"/>
    <s v=" Hg 127/03.04.2012;OUG.1 din 04/01/2017;OUG.68 din 06/11/2019"/>
    <s v="mobil"/>
    <s v="Sex:A.M.P.; anul nasterii:2003; locatia de baza:H Slatina"/>
  </r>
  <r>
    <x v="1432"/>
    <s v="8.23.04"/>
    <m/>
    <m/>
    <s v=" Furioso LXVIII-4/F 48-4 S"/>
    <m/>
    <s v="OLT"/>
    <s v="-"/>
    <s v="Tara: România; Judet: OLT; -;   -; Nr: -;"/>
    <n v="2008"/>
    <n v="10000"/>
    <n v="28"/>
    <s v="in administrare"/>
    <s v=" Hg 127/03.04.2012;OUG.1 din 04/01/2017;OUG.68 din 06/11/2019"/>
    <s v="mobil"/>
    <s v="Sex:A.M.P.; anul nasterii:2005; locatia de baza:H Slatina"/>
  </r>
  <r>
    <x v="1433"/>
    <s v="8.23.04"/>
    <m/>
    <m/>
    <s v=" Furioso LXV-33/F 45-33 S"/>
    <m/>
    <s v="OLT"/>
    <s v="-"/>
    <s v="Tara: România; Judet: OLT; -;   -; Nr: -;"/>
    <n v="2008"/>
    <n v="10000"/>
    <n v="28"/>
    <s v="in administrare"/>
    <s v=" Hg 127/03.04.2012;OUG.1 din 04/01/2017;OUG.68 din 06/11/2019"/>
    <s v="mobil"/>
    <s v="Sex:A.M.P.; anul nasterii:2005; locatia de baza:H Slatina"/>
  </r>
  <r>
    <x v="1434"/>
    <s v="8.23.04"/>
    <m/>
    <m/>
    <s v=" Furioso LXVIII-6/F 48-6 S"/>
    <m/>
    <s v="OLT"/>
    <s v="-"/>
    <s v="Tara: România; Judet: OLT; -;   -; Nr: -;"/>
    <n v="2009"/>
    <n v="10000"/>
    <n v="28"/>
    <s v="in administrare"/>
    <s v=" Hg 127/03.04.2012;OUG.1 din 04/01/2017;OUG.68 din 06/11/2019"/>
    <s v="mobil"/>
    <s v="Sex:A.M.P.; anul nasterii:2005; locatia de baza:H Slatina"/>
  </r>
  <r>
    <x v="1435"/>
    <s v="8.23.04"/>
    <m/>
    <m/>
    <s v=" Furioso LXVII-29/F 47-29 S"/>
    <m/>
    <s v="BUZĂU"/>
    <s v="-"/>
    <s v="Tara: România; Judet: BUZĂU; -;   -; Nr: -;"/>
    <n v="2010"/>
    <n v="9400"/>
    <n v="10"/>
    <s v="in administrare"/>
    <s v=" Hg 127/03.04.2012; HG 598/ 14-AUG-13:598/14-AUG-13;OUG.1 din 04/01/2017;OUG.68 din 06/11/2019"/>
    <s v="mobil"/>
    <s v="Subrasa= ;Anul naşterii= ;Sexul= ;Locaţia de bază= ;"/>
  </r>
  <r>
    <x v="1436"/>
    <s v="8.23.07"/>
    <m/>
    <m/>
    <s v=" Neapolitano XXXI-4/N 31-4"/>
    <m/>
    <s v="MUREŞ"/>
    <s v="-"/>
    <s v="Tara: România; Judet: MUREŞ; -;   -; Nr: -;"/>
    <n v="2005"/>
    <n v="7400"/>
    <n v="26"/>
    <s v="in administrare"/>
    <s v=" Hg 127/03.04.2012;OUG.1 din 04/01/2017;OUG.68 din 06/11/2019"/>
    <s v="mobil"/>
    <s v="Sex:A.M.P.; anul nasterii:2002; locatia de baza:D Targu Mures"/>
  </r>
  <r>
    <x v="1437"/>
    <s v="8.23.11"/>
    <m/>
    <m/>
    <s v=" Tarc/HD-23"/>
    <m/>
    <s v="MUREŞ"/>
    <s v="-"/>
    <s v="Tara: România; Judet: MUREŞ; -;   -; Nr: -;"/>
    <n v="2005"/>
    <n v="7600"/>
    <n v="26"/>
    <s v="in administrare"/>
    <s v=" Hg 127/03.04.2012;OUG.1 din 04/01/2017;OUG.68 din 06/11/2019"/>
    <s v="mobil"/>
    <s v="Sex:A.M.P.; anul nasterii:2002; locatia de baza:D Targu Mures"/>
  </r>
  <r>
    <x v="1438"/>
    <s v="8.23.05"/>
    <m/>
    <m/>
    <s v=" Gidran XLIII-11/G 43-11 T"/>
    <m/>
    <s v="BUZĂU"/>
    <s v="-"/>
    <s v="Tara: România; Judet: BUZĂU; -;   -; Nr: -;"/>
    <n v="2006"/>
    <n v="8000"/>
    <n v="10"/>
    <s v="in administrare"/>
    <s v=" Hg 127/03.04.2012; HG 598/ 14-AUG-13:598/14-AUG-13;OUG.1 din 04/01/2017;OUG.68 din 06/11/2019"/>
    <s v="mobil"/>
    <s v="Subrasa= ;Anul naşterii= ;Sexul= ;Locaţia de bază= ;"/>
  </r>
  <r>
    <x v="1439"/>
    <s v="8.23.05"/>
    <m/>
    <m/>
    <s v=" Gidran XLV-16/G 45-16 T"/>
    <m/>
    <s v="MUREŞ"/>
    <s v="-"/>
    <s v="Tara: România; Judet: MUREŞ; -;   -; Nr: -;"/>
    <n v="2008"/>
    <n v="10000"/>
    <n v="26"/>
    <s v="in administrare"/>
    <s v=" Hg 127/03.04.2012;OUG.1 din 04/01/2017;OUG.68 din 06/11/2019"/>
    <s v="mobil"/>
    <s v="Sex:A.M.P.; anul nasterii:2004; locatia de baza:D Targu Mures"/>
  </r>
  <r>
    <x v="1440"/>
    <s v="8.23.12"/>
    <m/>
    <m/>
    <s v=" HADBAN XXXI-19/00064DB1F2"/>
    <m/>
    <s v="NEAMŢ"/>
    <s v="-"/>
    <s v="Tara: România; Judet: NEAMŢ; -;   -; Nr: -;"/>
    <n v="2003"/>
    <n v="2700"/>
    <n v="27"/>
    <s v="in administrare"/>
    <s v=" Hg 127/03.04.2012;OUG.1 din 04/01/2017;OUG.68 din 06/11/2019"/>
    <s v="mobil"/>
    <s v="Sex:A.M.P.; anul nasterii:1993; locatia de baza:D Dumbrava"/>
  </r>
  <r>
    <x v="1441"/>
    <s v="8.23.12"/>
    <m/>
    <m/>
    <s v=" HADBAN XXXIII-1/00064DB265"/>
    <m/>
    <s v="NEAMŢ"/>
    <s v="-"/>
    <s v="Tara: România; Judet: NEAMŢ; -;   -; Nr: -;"/>
    <n v="2000"/>
    <n v="1000"/>
    <n v="27"/>
    <s v="in administrare"/>
    <s v=" Hg 127/03.04.2012;OUG.1 din 04/01/2017;OUG.68 din 06/11/2019"/>
    <s v="mobil"/>
    <s v="Sex:A.M.P.; anul nasterii:1993; locatia de baza:D Dumbrava"/>
  </r>
  <r>
    <x v="1442"/>
    <s v="8.23.11"/>
    <m/>
    <m/>
    <s v=" HAGIU 34/00064F34AB"/>
    <m/>
    <s v="NEAMŢ"/>
    <s v="-"/>
    <s v="Tara: România; Judet: NEAMŢ; -;   -; Nr: -;"/>
    <n v="1994"/>
    <n v="290"/>
    <n v="27"/>
    <s v="in administrare"/>
    <s v=" Hg 127/03.04.2012;OUG.1 din 04/01/2017;OUG.68 din 06/11/2019"/>
    <s v="mobil"/>
    <s v="Sex:A.M.P.; anul nasterii:1987; locatia de baza:D Dumbrava"/>
  </r>
  <r>
    <x v="1443"/>
    <s v="8.23.12"/>
    <m/>
    <m/>
    <s v=" MERSUCH XII-2/00064DF563"/>
    <m/>
    <s v="NEAMŢ"/>
    <s v="-"/>
    <s v="Tara: România; Judet: NEAMŢ; -;   -; Nr: -;"/>
    <n v="1997"/>
    <n v="1000"/>
    <n v="27"/>
    <s v="in administrare"/>
    <s v=" Hg 127/03.04.2012;OUG.1 din 04/01/2017;OUG.68 din 06/11/2019"/>
    <s v="mobil"/>
    <s v="Sex:A.M.P.; anul nasterii:1990; locatia de baza:D Dumbrava"/>
  </r>
  <r>
    <x v="1444"/>
    <s v="8.23.02"/>
    <m/>
    <m/>
    <s v=" MOLID I-39/0006400BFC"/>
    <m/>
    <s v="NEAMŢ"/>
    <s v="-"/>
    <s v="Tara: România; Judet: NEAMŢ; -;   -; Nr: -;"/>
    <n v="2004"/>
    <n v="2279"/>
    <n v="27"/>
    <s v="in administrare"/>
    <s v=" Hg 127/03.04.2012;OUG.1 din 04/01/2017;OUG.68 din 06/11/2019"/>
    <s v="mobil"/>
    <s v="Sex:A.M.P.; anul nasterii:1998; locatia de baza:D Dumbrava"/>
  </r>
  <r>
    <x v="1445"/>
    <s v="8.23.07"/>
    <m/>
    <m/>
    <s v=" NAPOLITANO XXIX-69/0065DDD68"/>
    <m/>
    <s v="NEAMŢ"/>
    <s v="-"/>
    <s v="Tara: România; Judet: NEAMŢ; -;   -; Nr: -;"/>
    <n v="2005"/>
    <n v="7600"/>
    <n v="27"/>
    <s v="in administrare"/>
    <s v=" Hg 127/03.04.2012;OUG.1 din 04/01/2017;OUG.68 din 06/11/2019"/>
    <s v="mobil"/>
    <s v="Sex:A.M.P.; anul nasterii:2002; locatia de baza:D Dumbrava"/>
  </r>
  <r>
    <x v="1446"/>
    <s v="8.23.07"/>
    <m/>
    <m/>
    <s v=" Conversano XXIX-15/00065EC561"/>
    <m/>
    <s v="NEAMŢ"/>
    <s v="-"/>
    <s v="Tara: România; Judet: NEAMŢ; -;   -; Nr: -;"/>
    <n v="2005"/>
    <n v="3270"/>
    <n v="27"/>
    <s v="in administrare"/>
    <s v=" Hg 127/03.04.2012;OUG.1 din 04/01/2017;OUG.68 din 06/11/2019"/>
    <s v="mobil"/>
    <s v="Sex:A.M.P.; anul nasterii:1994; locatia de baza:D Dumbrava"/>
  </r>
  <r>
    <x v="1447"/>
    <s v="8.23.07"/>
    <m/>
    <m/>
    <s v=" Favory XXXV-8/00065EA040"/>
    <m/>
    <s v="NEAMŢ"/>
    <s v="-"/>
    <s v="Tara: România; Judet: NEAMŢ; -;   -; Nr: -;"/>
    <n v="2005"/>
    <n v="3399"/>
    <n v="27"/>
    <s v="in administrare"/>
    <s v=" Hg 127/03.04.2012;OUG.1 din 04/01/2017;OUG.68 din 06/11/2019"/>
    <s v="mobil"/>
    <s v="Sex:A.M.P.; anul nasterii:1995; locatia de baza:D Dumbrava"/>
  </r>
  <r>
    <x v="1448"/>
    <s v="8.23.12"/>
    <m/>
    <m/>
    <s v=" DAHOMAN XXXIX-53/D 39-53 R"/>
    <m/>
    <s v="SUCEAVA"/>
    <s v="-"/>
    <s v="Tara: România; Judet: SUCEAVA; -;   -; Nr: -;"/>
    <n v="2004"/>
    <n v="7600"/>
    <n v="33"/>
    <s v="in administrare"/>
    <s v=" Hg 127/03.04.2012;OUG.1 din 04/01/2017;OUG.68 din 06/11/2019"/>
    <s v="mobil"/>
    <s v="Sex:I.M.; anul nasterii:2000; locatia de baza:H Radauti"/>
  </r>
  <r>
    <x v="1449"/>
    <s v="8.23.12"/>
    <m/>
    <m/>
    <s v="SHAGHIA LXIV-2/S 64 - 2 R"/>
    <m/>
    <s v="SUCEAVA"/>
    <s v="-"/>
    <s v="Tara: România; Judet: SUCEAVA; -;   -; Nr: -;"/>
    <n v="2005"/>
    <n v="7600"/>
    <n v="33"/>
    <s v="in administrare"/>
    <s v=" Hg 127/03.04.2012;OUG.1 din 04/01/2017;OUG.68 din 06/11/2019"/>
    <s v="mobil"/>
    <s v="Sex:I.M.; anul nasterii:2002; locatia de baza:H Radauti"/>
  </r>
  <r>
    <x v="1450"/>
    <s v="8.23.12"/>
    <m/>
    <m/>
    <s v="EL SBAA XV-6/ES 15 - 6 R"/>
    <m/>
    <s v="SUCEAVA"/>
    <s v="-"/>
    <s v="Tara: România; Judet: SUCEAVA; -;   -; Nr: -;"/>
    <n v="2005"/>
    <n v="8000"/>
    <n v="33"/>
    <s v="in administrare"/>
    <s v=" Hg 127/03.04.2012;OUG.1 din 04/01/2017;OUG.68 din 06/11/2019"/>
    <s v="mobil"/>
    <s v="Sex:A.M.P.; anul nasterii:2002; locatia de baza:H Radauti"/>
  </r>
  <r>
    <x v="1451"/>
    <s v="8.23.12"/>
    <m/>
    <m/>
    <s v="GAZAL XVII-8/G 17 - 8 R"/>
    <m/>
    <s v="SUCEAVA"/>
    <s v="-"/>
    <s v="Tara: România; Judet: SUCEAVA; -;   -; Nr: -;"/>
    <n v="2006"/>
    <n v="7410"/>
    <n v="33"/>
    <s v="in administrare"/>
    <s v=" Hg 127/03.04.2012;OUG.1 din 04/01/2017;OUG.68 din 06/11/2019"/>
    <s v="mobil"/>
    <s v="Sex:I.M.; anul nasterii:2003; locatia de baza:H Radauti"/>
  </r>
  <r>
    <x v="1452"/>
    <s v="8.23.06"/>
    <m/>
    <m/>
    <s v="GORAL XIX-45 / G 19 - 45 L"/>
    <m/>
    <s v="SUCEAVA"/>
    <s v="-"/>
    <s v="Tara: România; Judet: SUCEAVA; -;   -; Nr: -;"/>
    <n v="2006"/>
    <n v="8600"/>
    <n v="33"/>
    <s v="in administrare"/>
    <s v=" Hg 127/03.04.2012;OUG.1 din 04/01/2017;OUG.68 din 06/11/2019"/>
    <s v="mobil"/>
    <s v="Sex:A.M.P.; anul nasterii:2003; locatia de baza:H Lucina"/>
  </r>
  <r>
    <x v="1453"/>
    <s v="8.23.12"/>
    <m/>
    <m/>
    <s v="SHAGYA LXII-20 / S 62 - 20 R"/>
    <m/>
    <s v="SUCEAVA"/>
    <s v="-"/>
    <s v="Tara: România; Judet: SUCEAVA; -;   -; Nr: -;"/>
    <n v="2007"/>
    <n v="10000"/>
    <n v="33"/>
    <s v="in administrare"/>
    <s v=" Hg 127/03.04.2012;OUG.1 din 04/01/2017;OUG.68 din 06/11/2019"/>
    <s v="mobil"/>
    <s v="Sex:A.M.P.; anul nasterii:2003; locatia de baza:H Radauti"/>
  </r>
  <r>
    <x v="1454"/>
    <s v="8.23.12"/>
    <m/>
    <m/>
    <s v="SIGLAVY BAGDADY XVII-2/SB 17 - 2 R"/>
    <m/>
    <s v="SUCEAVA"/>
    <s v="-"/>
    <s v="Tara: România; Judet: SUCEAVA; -;   -; Nr: -;"/>
    <n v="2007"/>
    <n v="10000"/>
    <n v="33"/>
    <s v="in administrare"/>
    <s v=" Hg 127/03.04.2012;OUG.1 din 04/01/2017;OUG.68 din 06/11/2019"/>
    <s v="mobil"/>
    <s v="Sex:A.M.P.; anul nasterii:2003; locatia de baza:H Radauti"/>
  </r>
  <r>
    <x v="1455"/>
    <s v="8.23.06"/>
    <m/>
    <m/>
    <s v="Ousor IX - 77/O 9 - 77 L"/>
    <m/>
    <s v="SUCEAVA"/>
    <s v="-"/>
    <s v="Tara: România; Judet: SUCEAVA; -;   -; Nr: -;"/>
    <n v="2008"/>
    <n v="8000"/>
    <n v="33"/>
    <s v="in administrare"/>
    <s v=" Hg 127/03.04.2012;OUG.1 din 04/01/2017;OUG.68 din 06/11/2019"/>
    <s v="mobil"/>
    <s v="Sex:I.M.; anul nasterii:2004; locatia de baza:H Lucina"/>
  </r>
  <r>
    <x v="1456"/>
    <s v="8.23.06"/>
    <m/>
    <m/>
    <s v="Ousor IX-92/O 9 - 92 L"/>
    <m/>
    <s v="SUCEAVA"/>
    <s v="-"/>
    <s v="Tara: România; Judet: SUCEAVA; -;   -; Nr: -;"/>
    <n v="2010"/>
    <n v="8600"/>
    <n v="33"/>
    <s v="in administrare"/>
    <s v=" Hg 127/03.04.2012;OUG.1 din 04/01/2017;OUG.68 din 06/11/2019"/>
    <s v="mobil"/>
    <s v="Sex:A.M.P.; anul nasterii:2006; locatia de baza:H Lucina"/>
  </r>
  <r>
    <x v="1457"/>
    <s v="8.23.06"/>
    <m/>
    <m/>
    <s v="Pietrosu XI-17/P 11 - 17 L"/>
    <m/>
    <s v="SUCEAVA"/>
    <s v="-"/>
    <s v="Tara: România; Judet: SUCEAVA; -;   -; Nr: -;"/>
    <n v="2010"/>
    <n v="9400"/>
    <n v="33"/>
    <s v="in administrare"/>
    <s v=" Hg 127/03.04.2012;OUG.1 din 04/01/2017;OUG.68 din 06/11/2019"/>
    <s v="mobil"/>
    <s v="Sex:I.M.; anul nasterii:2006; locatia de baza:H Lucina"/>
  </r>
  <r>
    <x v="1458"/>
    <s v="8.23.12"/>
    <m/>
    <m/>
    <s v="Pilot I-37/P 1 - 37 L"/>
    <m/>
    <s v="SUCEAVA"/>
    <s v="-"/>
    <s v="Tara: România; Judet: SUCEAVA; -;   -; Nr: -;"/>
    <n v="2010"/>
    <n v="9400"/>
    <n v="33"/>
    <s v="in administrare"/>
    <s v=" Hg 127/03.04.2012;OUG.1 din 04/01/2017;OUG.68 din 06/11/2019"/>
    <s v="mobil"/>
    <s v="Sex:A.M.P.; anul nasterii:2007; locatia de baza:H Lucina"/>
  </r>
  <r>
    <x v="1459"/>
    <s v="8.23.06"/>
    <m/>
    <m/>
    <s v="Hroby XXIII-40/H 23 - 40 L"/>
    <m/>
    <s v="SUCEAVA"/>
    <s v="-"/>
    <s v="Tara: România; Judet: SUCEAVA; -;   -; Nr: -;"/>
    <n v="2010"/>
    <n v="8600"/>
    <n v="33"/>
    <s v="in administrare"/>
    <s v=" Hg 127/03.04.2012;OUG.1 din 04/01/2017;OUG.68 din 06/11/2019"/>
    <s v="mobil"/>
    <s v="Sex:A.M.P.; anul nasterii:2007; locatia de baza:H Lucina"/>
  </r>
  <r>
    <x v="1460"/>
    <s v="8.23.12"/>
    <m/>
    <m/>
    <s v="Koheilan XL-15/K 40 - 15 R"/>
    <m/>
    <s v="SUCEAVA"/>
    <s v="-"/>
    <s v="Tara: România; Judet: SUCEAVA; -;   -; Nr: -;"/>
    <n v="2010"/>
    <n v="10000"/>
    <n v="33"/>
    <s v="in administrare"/>
    <s v=" Hg 127/03.04.2012;OUG.1 din 04/01/2017;OUG.68 din 06/11/2019"/>
    <s v="mobil"/>
    <s v="Sex:A.M.P.; anul nasterii:2007; locatia de baza:H Radauti"/>
  </r>
  <r>
    <x v="1461"/>
    <s v="8.23.08"/>
    <m/>
    <m/>
    <s v="PEGAS/Vi-17"/>
    <m/>
    <s v="TIMIŞ"/>
    <s v="-"/>
    <s v="Tara: România; Judet: TIMIŞ; -;   -; Nr: -;"/>
    <n v="2005"/>
    <n v="7600"/>
    <n v="35"/>
    <s v="in administrare"/>
    <s v=" Hg 127/03.04.2012;OUG.1 din 04/01/2017;OUG.68 din 06/11/2019"/>
    <s v="mobil"/>
    <s v="Sex:A.M.P.; anul nasterii:2002; locatia de baza:H Izvin"/>
  </r>
  <r>
    <x v="1462"/>
    <s v="8.23.01"/>
    <m/>
    <m/>
    <s v="POLONIC/Vt-11"/>
    <m/>
    <s v="TIMIŞ"/>
    <s v="-"/>
    <s v="Tara: România; Judet: TIMIŞ; -;   -; Nr: -;"/>
    <n v="2005"/>
    <n v="7600"/>
    <n v="35"/>
    <s v="in administrare"/>
    <s v=" Hg 127/03.04.2012;OUG.1 din 04/01/2017;OUG.68 din 06/11/2019"/>
    <s v="mobil"/>
    <s v="Sex:A.M.P.; anul nasterii:2002; locatia de baza:H Izvin"/>
  </r>
  <r>
    <x v="1463"/>
    <s v="8.23.10"/>
    <m/>
    <m/>
    <s v="Nonius 27-47/N 27-47 I"/>
    <m/>
    <s v="TIMIŞ"/>
    <s v="-"/>
    <s v="Tara: România; Judet: TIMIŞ; -;   -; Nr: -;"/>
    <n v="2005"/>
    <n v="7400"/>
    <n v="35"/>
    <s v="in administrare"/>
    <s v=" Hg 127/03.04.2012;OUG.1 din 04/01/2017;OUG.68 din 06/11/2019"/>
    <s v="mobil"/>
    <s v="Sex:A.M.P.; anul nasterii:2001; locatia de baza:H Izvin"/>
  </r>
  <r>
    <x v="1464"/>
    <s v="8.23.08"/>
    <m/>
    <m/>
    <s v="SARATEL/Tm-30"/>
    <m/>
    <s v="TIMIŞ"/>
    <s v="-"/>
    <s v="Tara: România; Judet: TIMIŞ; -;   -; Nr: -;"/>
    <n v="2005"/>
    <n v="7400"/>
    <n v="35"/>
    <s v="in administrare"/>
    <s v=" Hg 127/03.04.2012;OUG.1 din 04/01/2017;OUG.68 din 06/11/2019"/>
    <s v="mobil"/>
    <s v="Sex:A.M.P.; anul nasterii:2001; locatia de baza:H Izvin"/>
  </r>
  <r>
    <x v="1465"/>
    <s v="8.23.08"/>
    <m/>
    <m/>
    <s v="NONIUS 32-35 / N 32 - 35 I"/>
    <m/>
    <s v="TIMIŞ"/>
    <s v="-"/>
    <s v="Tara: România; Judet: TIMIŞ; -;   -; Nr: -;"/>
    <n v="2006"/>
    <n v="9400"/>
    <n v="35"/>
    <s v="in administrare"/>
    <s v=" Hg 127/03.04.2012;OUG.1 din 04/01/2017;OUG.68 din 06/11/2019"/>
    <s v="mobil"/>
    <s v="Sex:I.M.; anul nasterii:2003; locatia de baza:H Izvin"/>
  </r>
  <r>
    <x v="1466"/>
    <s v="8.23.08"/>
    <m/>
    <m/>
    <s v="Nonius XXXV-10/N 35 - 19 I"/>
    <m/>
    <s v="TIMIŞ"/>
    <s v="-"/>
    <s v="Tara: România; Judet: TIMIŞ; -;   -; Nr: -;"/>
    <n v="2009"/>
    <n v="10000"/>
    <n v="35"/>
    <s v="in administrare"/>
    <s v=" Hg 127/03.04.2012;OUG.1 din 04/01/2017;OUG.68 din 06/11/2019"/>
    <s v="mobil"/>
    <s v="Sex:A.M.P.; anul nasterii:2005; locatia de baza:H Izvin"/>
  </r>
  <r>
    <x v="1467"/>
    <s v="8.23.08"/>
    <m/>
    <m/>
    <s v="Nonius 31 - 71/N 31 - 71 I"/>
    <m/>
    <s v="ARAD"/>
    <s v="-"/>
    <s v="Tara: România; Judet: ARAD; -;   -; Nr: -;"/>
    <n v="2010"/>
    <n v="10000"/>
    <n v="2"/>
    <s v="in administrare"/>
    <s v=" Hg 127/03.04.2012; HG 598/ 14-AUG-13:598/14-AUG-13;OUG.1 din 04/01/2017;OUG.68 din 06/11/2019"/>
    <s v="mobil"/>
    <s v="Subrasa= ;Anul naşterii= ;Sexul= ;Locaţia de bază= ;"/>
  </r>
  <r>
    <x v="1468"/>
    <s v="8.23.11"/>
    <m/>
    <m/>
    <s v=" BOXA (KC2 / HB)"/>
    <m/>
    <s v="BISTRIŢA-NĂSĂUD"/>
    <s v="-"/>
    <s v="Tara: România; Judet: BISTRIŢA-NĂSĂUD; -;   -; Nr: -;"/>
    <n v="2011"/>
    <n v="8900"/>
    <n v="6"/>
    <s v="in administrare"/>
    <s v="Hg 803/31.07.2012;OUG.1 din 04/01/2017;OUG.68 din 06/11/2019"/>
    <s v="mobil"/>
    <s v="Sex:I.M.; anul nasterii:2007; locatia de baza:H Beclean"/>
  </r>
  <r>
    <x v="1469"/>
    <s v="8.23.10"/>
    <m/>
    <m/>
    <s v=" MILCOV (23 C - Tz)"/>
    <m/>
    <s v="NEAMŢ"/>
    <s v="-"/>
    <s v="Tara: România; Judet: NEAMŢ; -;   -; Nr: -;"/>
    <n v="2011"/>
    <n v="10000"/>
    <n v="27"/>
    <s v="in administrare"/>
    <s v="Hg 803/31.07.2012; HG 598/ 14-AUG-13:598/14-AUG-13;OUG.1 din 04/01/2017;OUG.68 din 06/11/2019"/>
    <s v="mobil"/>
    <s v="Subrasa= ;Anul naşterii= ;Sexul= ;Locaţia de bază= ;"/>
  </r>
  <r>
    <x v="1470"/>
    <s v="8.23.13"/>
    <m/>
    <m/>
    <s v=" SARA ( R / Kd 51 )"/>
    <m/>
    <s v="CĂLĂRAŞI"/>
    <s v="-"/>
    <s v="Tara: România; Judet: CĂLĂRAŞI; -;   -; Nr: -;"/>
    <n v="2011"/>
    <n v="9400"/>
    <n v="51"/>
    <s v="in administrare"/>
    <s v="Hg 803/31.07.2012;OUG.1 din 04/01/2017;OUG.68 din 06/11/2019"/>
    <s v="mobil"/>
    <s v="Sex: I.M.;  anul nasterii:2007; locatia de baza:H Dor Marunt"/>
  </r>
  <r>
    <x v="1471"/>
    <s v="8.23.03"/>
    <m/>
    <m/>
    <s v=" VENDETA (G-32 J)"/>
    <m/>
    <s v="CĂLĂRAŞI"/>
    <s v="-"/>
    <s v="Tara: România; Judet: CĂLĂRAŞI; -;   -; Nr: -;"/>
    <n v="2011"/>
    <n v="10300"/>
    <n v="51"/>
    <s v="in administrare"/>
    <s v="Hg 803/31.07.2012;OUG.1 din 04/01/2017;OUG.68 din 06/11/2019"/>
    <s v="mobil"/>
    <s v="Sex:I.M.;  anul nasterii:2008; locatia de baza:H Jegalia"/>
  </r>
  <r>
    <x v="1472"/>
    <s v="8.23.03"/>
    <m/>
    <m/>
    <s v=" UCIC (G-27 J)"/>
    <m/>
    <s v="NEAMŢ"/>
    <s v="-"/>
    <s v="Tara: România; Judet: NEAMŢ; -;   -; Nr: -;"/>
    <n v="2011"/>
    <n v="10000"/>
    <n v="27"/>
    <s v="in administrare"/>
    <s v="Hg 803/31.07.2012; HG 598/ 14-AUG-13:598/14-AUG-13;OUG.1 din 04/01/2017;OUG.68 din 06/11/2019"/>
    <s v="mobil"/>
    <s v="Subrasa= ;Anul naşterii= ;Sexul= ;Locaţia de bază= ;"/>
  </r>
  <r>
    <x v="1473"/>
    <s v="8.23.06"/>
    <m/>
    <m/>
    <s v=" Hroby XXIV-11 ( H 24 - 11 L )"/>
    <m/>
    <s v="SUCEAVA"/>
    <s v="-"/>
    <s v="Tara: România; Judet: SUCEAVA; -;   -; Nr: -;"/>
    <n v="2011"/>
    <n v="9400"/>
    <n v="33"/>
    <s v="in administrare"/>
    <s v="Hg 803/31.07.2012;OUG.1 din 04/01/2017;OUG.68 din 06/11/2019"/>
    <s v="mobil"/>
    <s v="Sex:I.M.;  anul nasterii:2008; locatia de baza:H Lucina"/>
  </r>
  <r>
    <x v="1474"/>
    <s v="8.23.06"/>
    <m/>
    <m/>
    <s v=" Goral XX-9    (G 20 - 9 L ) "/>
    <m/>
    <s v="SUCEAVA"/>
    <s v="-"/>
    <s v="Tara: România; Judet: SUCEAVA; -;   -; Nr: -;"/>
    <n v="2011"/>
    <n v="8000"/>
    <n v="33"/>
    <s v="in administrare"/>
    <s v="Hg 803/31.07.2012;OUG.1 din 04/01/2017;OUG.68 din 06/11/2019"/>
    <s v="mobil"/>
    <s v="Sex:I.M.;  anul nasterii:2008; locatia de baza:H Lucina"/>
  </r>
  <r>
    <x v="1475"/>
    <s v="8.23.06"/>
    <m/>
    <m/>
    <s v=" Ousor IX-103   (O 9 - 103 L)"/>
    <m/>
    <s v="SUCEAVA"/>
    <s v="-"/>
    <s v="Tara: România; Judet: SUCEAVA; -;   -; Nr: -;"/>
    <n v="2011"/>
    <n v="8000"/>
    <n v="33"/>
    <s v="in administrare"/>
    <s v="Hg 803/31.07.2012;OUG.1 din 04/01/2017;OUG.68 din 06/11/2019"/>
    <s v="mobil"/>
    <s v="Sex:I.M.;  anul nasterii:2008; locatia de baza:H Lucina"/>
  </r>
  <r>
    <x v="1476"/>
    <s v="8.23.09"/>
    <m/>
    <m/>
    <s v=" Nedjari XIII - 8 ( Nj 13 / 8 M )"/>
    <m/>
    <s v="CONSTANŢA"/>
    <s v="-"/>
    <s v="Tara: România; Judet: CONSTANŢA; -;   -; Nr: -;"/>
    <n v="2011"/>
    <n v="9400"/>
    <n v="13"/>
    <s v="in administrare"/>
    <s v="Hg 803/31.07.2012;OUG.1 din 04/01/2017;OUG.68 din 06/11/2019"/>
    <s v="mobil"/>
    <s v="Sex:I.M.;  anul nasterii:2007; locatia de baza:H Mangalia"/>
  </r>
  <r>
    <x v="1477"/>
    <s v="8.23.07"/>
    <m/>
    <m/>
    <s v=" Neapoletino XXIX - 109 ( N 29 / 109 F )"/>
    <m/>
    <s v="BRAŞOV"/>
    <s v="-"/>
    <s v="Tara: România; Judet: BRAŞOV; -;   -; Nr: -;"/>
    <n v="2011"/>
    <n v="10000"/>
    <n v="8"/>
    <s v="in administrare"/>
    <s v="Hg 803/31.07.2012;OUG.1 din 04/01/2017;OUG.68 din 06/11/2019"/>
    <s v="mobil"/>
    <s v="Sex:A.M.P.;  anul nasterii:2006; locatia de baza:H Sambata de Jos"/>
  </r>
  <r>
    <x v="1478"/>
    <s v="8.04.01"/>
    <m/>
    <m/>
    <s v=" Teren destinat impaduririi"/>
    <s v="conform amenajamentelor silvice"/>
    <s v="TELEORMAN"/>
    <s v="-"/>
    <s v="Tara: România; Judet: TELEORMAN; -;   -; Nr: -;"/>
    <n v="2006"/>
    <n v="399895"/>
    <n v="34"/>
    <s v="in administrare"/>
    <s v="Hg 825/07.08.2012; HG 478/ 24-IUN-15;HG.478/24-IUN-15;OUG.1 din 04/01/2017;HG.354/18.05.2017;OUG.68 din 06/11/2019"/>
    <s v="imobil"/>
    <s v="Suprafeţe=48,3534 mp;CF=20137 ;Date cadastrale=416 ;"/>
  </r>
  <r>
    <x v="1479"/>
    <s v="8.04.01"/>
    <m/>
    <m/>
    <s v=" Teren destinat impaduririi"/>
    <s v="conform amenajamentelor silvice"/>
    <s v="TELEORMAN"/>
    <s v="-"/>
    <s v="Tara: România; Judet: TELEORMAN; -;   -; Nr: -;"/>
    <n v="2006"/>
    <n v="24859"/>
    <n v="34"/>
    <s v="in administrare"/>
    <s v="Hg 825/07.08.2012; HG 478/ 24-IUN-15;HG.478/24-IUN-15;OUG.1 din 04/01/2017;HG.354/18.05.2017;OUG.68 din 06/11/2019"/>
    <s v="imobil"/>
    <s v="Suprafeţe=3,0168 mp;CF=20140 ;Date cadastrale=559 ;"/>
  </r>
  <r>
    <x v="1480"/>
    <s v="8.04.01"/>
    <m/>
    <m/>
    <s v=" Padure"/>
    <s v="conform amenajamentelor silvice"/>
    <s v="BACĂU"/>
    <s v="-"/>
    <s v="Tara: România; Judet: BACĂU; -;   -; Nr: -;"/>
    <n v="2004"/>
    <n v="16469"/>
    <n v="4"/>
    <s v="in administrare"/>
    <s v="Hg 825/07.08.2012;OUG.1 din 04/01/2017;HG.354/18.05.2017;OUG.68 din 06/11/2019"/>
    <s v="imobil"/>
    <s v="Suprafeţe=2,66 ha mp;CF=60508 ;Date cadastrale=586 ;"/>
  </r>
  <r>
    <x v="1481"/>
    <s v="8.04.01"/>
    <m/>
    <m/>
    <s v=" Padure"/>
    <s v="conform amenajamentelor silvice"/>
    <s v="BACĂU"/>
    <s v="-"/>
    <s v="Tara: România; Judet: BACĂU; -;   -; Nr: -;"/>
    <n v="2003"/>
    <n v="17651"/>
    <n v="4"/>
    <s v="in administrare"/>
    <s v="Hg 825/07.08.2012;OUG.1 din 04/01/2017;HG.354/18.05.2017;OUG.68 din 06/11/2019"/>
    <s v="imobil"/>
    <s v="Suprafeţe=3,4 ha, mp;CF=60512 ;Date cadastrale=592 ;"/>
  </r>
  <r>
    <x v="1482"/>
    <s v="8.04.01"/>
    <m/>
    <m/>
    <s v=" Padure"/>
    <s v="conform amenajamentelor silvice"/>
    <s v="BACĂU"/>
    <s v="Pânceşti"/>
    <s v="Tara: România; Judet: BACĂU;Com Pânceşti;   -; Nr: -;"/>
    <n v="2004"/>
    <n v="2110"/>
    <n v="4"/>
    <s v="in administrare"/>
    <s v="Hg 825/07.08.2012;OUG.1 din 04/01/2017;HG.354/18.05.2017;OUG.68 din 06/11/2019"/>
    <s v="imobil"/>
    <s v="Suprafeţe=0,5 ha mp;CF=60320 ;Date cadastrale=469 ;"/>
  </r>
  <r>
    <x v="1483"/>
    <s v="8.04.01"/>
    <m/>
    <m/>
    <s v=" Padure"/>
    <s v="conform amenajamentelor silvice"/>
    <s v="BACĂU"/>
    <s v="-"/>
    <s v="Tara: România; Judet: BACĂU; -;   -; Nr: -;"/>
    <n v="2007"/>
    <n v="20436"/>
    <n v="4"/>
    <s v="in administrare"/>
    <s v="Hg 825/07.08.2012;OUG.1 din 04/01/2017;HG.354/18.05.2017;OUG.68 din 06/11/2019"/>
    <s v="imobil"/>
    <s v="Suprafeţe=4,01 ha, mp;CF=60265 ;Date cadastrale=990 ;"/>
  </r>
  <r>
    <x v="1484"/>
    <s v="8.04.01"/>
    <m/>
    <m/>
    <s v=" Padure"/>
    <s v="conform amenajamentelor silvice"/>
    <s v="BACĂU"/>
    <s v="-"/>
    <s v="Tara: România; Judet: BACĂU; -;   -; Nr: -;"/>
    <n v="2003"/>
    <n v="8534"/>
    <n v="4"/>
    <s v="in administrare"/>
    <s v="Hg 825/07.08.2012;OUG.1 din 04/01/2017;HG.354/18.05.2017;OUG.68 din 06/11/2019"/>
    <s v="imobil"/>
    <s v="Suprafeţe=2,2001 ha, mp;CF=60167 ;Date cadastrale=318 ;"/>
  </r>
  <r>
    <x v="1485"/>
    <s v="8.04.01"/>
    <m/>
    <m/>
    <s v=" Padure"/>
    <s v="conform amenajamentelor silvice"/>
    <s v="BACĂU"/>
    <s v="-"/>
    <s v="Tara: România; Judet: BACĂU; -;   -; Nr: -;"/>
    <n v="2003"/>
    <n v="14034"/>
    <n v="4"/>
    <s v="in administrare"/>
    <s v="Hg 825/07.08.2012;OUG.1 din 04/01/2017;HG.354/18.05.2017;OUG.68 din 06/11/2019"/>
    <s v="imobil"/>
    <s v="Suprafeţe=3,0001 ha, mp;CF=60064 ;Date cadastrale=222 ;"/>
  </r>
  <r>
    <x v="1486"/>
    <s v="8.04.01"/>
    <m/>
    <m/>
    <s v=" Teren destinat impaduririi"/>
    <s v="conform amenajamentelor silvice"/>
    <s v="BACĂU"/>
    <s v="-"/>
    <s v="Tara: România; Judet: BACĂU; -;   -; Nr: -;"/>
    <n v="2005"/>
    <n v="621"/>
    <n v="4"/>
    <s v="in administrare"/>
    <s v="Hg 825/07.08.2012;OUG.1 din 04/01/2017;HG.354/18.05.2017;OUG.68 din 06/11/2019"/>
    <s v="imobil"/>
    <s v="Suprafeţe=0,65 ha, mp;CF=60097 ;Date cadastrale=207 ;"/>
  </r>
  <r>
    <x v="1487"/>
    <s v="8.04.01"/>
    <m/>
    <m/>
    <s v=" Teren destinat impaduririi"/>
    <s v="conform amenajamentelor silvice"/>
    <s v="BACĂU"/>
    <s v="-"/>
    <s v="Tara: România; Judet: BACĂU; -;   -; Nr: -;"/>
    <n v="2004"/>
    <n v="34750"/>
    <n v="4"/>
    <s v="in administrare"/>
    <s v="Hg 825/07.08.2012;OUG.1 din 04/01/2017;HG.354/18.05.2017;OUG.68 din 06/11/2019"/>
    <s v="imobil"/>
    <s v="Suprafeţe=8,0523 ha, mp;CF=60115 ;Date cadastrale=199 ;"/>
  </r>
  <r>
    <x v="1488"/>
    <s v="8.04.01"/>
    <m/>
    <m/>
    <s v=" Teren destinat impaduririi"/>
    <s v="conform amenajamentelor silvice"/>
    <s v="BACĂU"/>
    <s v="-"/>
    <s v="Tara: România; Judet: BACĂU; -;   -; Nr: -;"/>
    <n v="2004"/>
    <n v="5432"/>
    <n v="4"/>
    <s v="in administrare"/>
    <s v="Hg 825/07.08.2012;OUG.1 din 04/01/2017;HG.354/18.05.2017;OUG.68 din 06/11/2019"/>
    <s v="imobil"/>
    <s v="Suprafeţe=1 ha, mp;CF=60528 ;Date cadastrale=643 ;"/>
  </r>
  <r>
    <x v="1489"/>
    <s v="8.04.01"/>
    <m/>
    <m/>
    <s v=" Padure"/>
    <s v="conform amenajamentelor silvice"/>
    <s v="BACĂU"/>
    <s v="-"/>
    <s v="Tara: România; Judet: BACĂU; -;   -; Nr: -;"/>
    <n v="2004"/>
    <n v="2976"/>
    <n v="4"/>
    <s v="in administrare"/>
    <s v="Hg 825/07.08.2012;OUG.1 din 04/01/2017;HG.354/18.05.2017;OUG.68 din 06/11/2019"/>
    <s v="imobil"/>
    <s v="Suprafeţe=0,5 ha, mp;CF=60531 ;Date cadastrale=654 ;"/>
  </r>
  <r>
    <x v="1490"/>
    <s v="8.04.01"/>
    <m/>
    <m/>
    <s v=" Padure"/>
    <s v="conform amenajamentelor silvice"/>
    <s v="BOTOŞANI"/>
    <s v="-"/>
    <s v="Tara: România; Judet: BOTOŞANI; -;   -; Nr: -;"/>
    <n v="2003"/>
    <n v="48534"/>
    <n v="7"/>
    <s v="in administrare"/>
    <s v="Hg 825/07.08.2012; HG 478/ 24-IUN-15;HG.478/24-IUN-15;OUG.1 din 04/01/2017;HG.354/18.05.2017;OUG.68 din 06/11/2019"/>
    <s v="imobil"/>
    <s v="Suprafeţe=9, 0042 ha mp;CF=50245 ;Date cadastrale=168 ;"/>
  </r>
  <r>
    <x v="1491"/>
    <s v="8.04.01"/>
    <m/>
    <m/>
    <s v=" Teren destinat impaduririi"/>
    <s v="conform amenajamentelor silvice"/>
    <s v="BOTOŞANI"/>
    <s v="-"/>
    <s v="Tara: România; Judet: BOTOŞANI; -;   -; Nr: -;"/>
    <n v="2007"/>
    <n v="36576"/>
    <n v="7"/>
    <s v="in administrare"/>
    <s v="Hg 825/07.08.2012;OUG.1 din 04/01/2017;HG.354/18.05.2017;OUG.68 din 06/11/2019"/>
    <s v="imobil"/>
    <s v="Suprafeţe=20 ha, mp;CF=50370 ;Date cadastrale=475 ;"/>
  </r>
  <r>
    <x v="1492"/>
    <s v="8.04.01"/>
    <m/>
    <m/>
    <s v=" Teren destinat impaduririi"/>
    <s v="conform amenajamentelor silvice"/>
    <s v="GIURGIU"/>
    <s v="-"/>
    <s v="Tara: România; Judet: GIURGIU; -;   -; Nr: -;"/>
    <n v="2007"/>
    <n v="12376"/>
    <n v="52"/>
    <s v="in administrare"/>
    <s v="Hg 825/07.08.2012;OUG.1 din 04/01/2017;HG.354/18.05.2017;OUG.68 din 06/11/2019"/>
    <s v="imobil"/>
    <s v="Suprafeţe=2 ha, mp;CF=30505 ;Date cadastrale=343 ;"/>
  </r>
  <r>
    <x v="1493"/>
    <s v="8.04.01"/>
    <m/>
    <m/>
    <s v=" Teren destinat impaduririi"/>
    <s v="conform amenajamentelor silvice"/>
    <s v="GIURGIU"/>
    <s v="-"/>
    <s v="Tara: România; Judet: GIURGIU; -;   -; Nr: -;"/>
    <n v="2007"/>
    <n v="18564"/>
    <n v="52"/>
    <s v="in administrare"/>
    <s v="Hg 825/07.08.2012;OUG.1 din 04/01/2017;HG.354/18.05.2017;OUG.68 din 06/11/2019"/>
    <s v="imobil"/>
    <s v="Suprafeţe=3 ha, mp;CF=30507 ;Date cadastrale=342 ;"/>
  </r>
  <r>
    <x v="1494"/>
    <s v="8.04.01"/>
    <m/>
    <m/>
    <s v=" Padure"/>
    <s v="conform amenajamentelor silvice"/>
    <s v="HARGHITA"/>
    <s v="-"/>
    <s v="Tara: România; Judet: HARGHITA; -;   -; Nr: -;"/>
    <n v="2004"/>
    <n v="156378"/>
    <n v="19"/>
    <s v="in administrare"/>
    <s v="Hg 825/07.08.2012; HG 478/ 24-IUN-15;HG.478/24-IUN-15;OUG.1 din 04/01/2017;HG.354/18.05.2017;OUG.68 din 06/11/2019"/>
    <s v="imobil"/>
    <s v="Suprafeţe=10 ha mp;CF=50436 ;Date cadastrale=286 ;"/>
  </r>
  <r>
    <x v="1495"/>
    <s v="8.23.04"/>
    <m/>
    <m/>
    <s v=" North Star XLIII  - 34 ( Z 53 - 34 S )"/>
    <m/>
    <s v="BUZĂU"/>
    <s v="-"/>
    <s v="Tara: România; Judet: BUZĂU; -;   -; Nr: -;"/>
    <n v="2011"/>
    <n v="9400"/>
    <n v="10"/>
    <s v="in administrare"/>
    <s v="Hg 803/31.07.2012; HG 598/ 14-AUG-13:598/14-AUG-13;OUG.1 din 04/01/2017;OUG.68 din 06/11/2019"/>
    <s v="mobil"/>
    <s v="Subrasa= ;Anul naşterii= ;Sexul= ;Locaţia de bază= ;"/>
  </r>
  <r>
    <x v="1496"/>
    <s v="8.23.04"/>
    <m/>
    <m/>
    <s v=" North Star XLII-32 ( Z 42 / 32 S )"/>
    <m/>
    <s v="BUZĂU"/>
    <s v="-"/>
    <s v="Tara: România; Judet: BUZĂU; -;   -; Nr: -;"/>
    <n v="2011"/>
    <n v="9400"/>
    <n v="10"/>
    <s v="in administrare"/>
    <s v="Hg 803/31.07.2012; HG 598/ 14-AUG-13:598/14-AUG-13;OUG.1 din 04/01/2017;OUG.68 din 06/11/2019"/>
    <s v="mobil"/>
    <s v="Subrasa= ;Anul naşterii= ;Sexul= ;Locaţia de bază= ;"/>
  </r>
  <r>
    <x v="1497"/>
    <s v="8.23.11"/>
    <m/>
    <m/>
    <s v=" IUNG (Us 19/R)"/>
    <m/>
    <s v="BRĂILA"/>
    <s v="-"/>
    <s v="Tara: România; Judet: BRĂILA; -;   -; Nr: -;"/>
    <n v="2011"/>
    <n v="9400"/>
    <n v="9"/>
    <s v="in administrare"/>
    <s v="Hg 803/31.07.2012; HG 598/ 14-AUG-13:598/14-AUG-13;OUG.1 din 04/01/2017;OUG.68 din 06/11/2019"/>
    <s v="mobil"/>
    <s v="Subrasa= ;Anul naşterii= ;Sexul= ;Locaţia de bază= ;"/>
  </r>
  <r>
    <x v="1498"/>
    <s v="8.23.11"/>
    <m/>
    <m/>
    <s v=" IONUTA (Us 20/R)"/>
    <m/>
    <s v="BUZĂU"/>
    <s v="-"/>
    <s v="Tara: România; Judet: BUZĂU; -;   -; Nr: -;"/>
    <n v="2011"/>
    <n v="8900"/>
    <n v="10"/>
    <s v="in administrare"/>
    <s v="Hg 803/31.07.2012;OUG.1 din 04/01/2017;OUG.68 din 06/11/2019"/>
    <s v="mobil"/>
    <s v="Sex:I.M.;  anul nasterii:2008; locatia de baza:H Rusetu"/>
  </r>
  <r>
    <x v="1499"/>
    <s v="8.23.12"/>
    <m/>
    <m/>
    <s v=" Mersuch XXV-24 ( M 25 / 24 R )"/>
    <m/>
    <s v="SUCEAVA"/>
    <s v="-"/>
    <s v="Tara: România; Judet: SUCEAVA; -;   -; Nr: -;"/>
    <n v="2011"/>
    <n v="9400"/>
    <n v="33"/>
    <s v="in administrare"/>
    <s v="Hg 803/31.07.2012;OUG.1 din 04/01/2017;OUG.68 din 06/11/2019"/>
    <s v="mobil"/>
    <s v="Sex:I.M.;  anul nasterii:2006; locatia de baza:H Radauti"/>
  </r>
  <r>
    <x v="1500"/>
    <s v="8.23.05"/>
    <m/>
    <m/>
    <s v=" Gidran XLIV - 32 ( G 44 / 32 T )"/>
    <m/>
    <s v="GALAŢI"/>
    <s v="-"/>
    <s v="Tara: România; Judet: GALAŢI; -;   -; Nr: -;"/>
    <n v="2011"/>
    <n v="9400"/>
    <n v="17"/>
    <s v="in administrare"/>
    <s v="Hg 803/31.07.2012;OUG.1 din 04/01/2017;OUG.68 din 06/11/2019"/>
    <s v="mobil"/>
    <s v="Sex:I.M.;  anul nasterii:2004; locatia de baza:H Tulucesti"/>
  </r>
  <r>
    <x v="1501"/>
    <s v="8.23.05"/>
    <m/>
    <m/>
    <s v=" Gidran XLII - 38 ( G 38 / 38 T )"/>
    <m/>
    <s v="BUZĂU"/>
    <s v="-"/>
    <s v="Tara: România; Judet: BUZĂU; -;   -; Nr: -;"/>
    <n v="2011"/>
    <n v="10000"/>
    <n v="10"/>
    <s v="in administrare"/>
    <s v="Hg 803/31.07.2012; HG 598/ 14-AUG-13:598/14-AUG-13;OUG.1 din 04/01/2017;OUG.68 din 06/11/2019"/>
    <s v="mobil"/>
    <s v="Subrasa= ;Anul naşterii= ;Sexul= ;Locaţia de bază= ;"/>
  </r>
  <r>
    <x v="1502"/>
    <s v="8.23.05"/>
    <m/>
    <m/>
    <s v=" Gidran XLIII - 37 ( G 43 / 37 T )"/>
    <m/>
    <s v="BUZĂU"/>
    <s v="-"/>
    <s v="Tara: România; Judet: BUZĂU; -;   -; Nr: -;"/>
    <n v="2011"/>
    <n v="10000"/>
    <n v="10"/>
    <s v="in administrare"/>
    <s v="Hg 803/31.07.2012; HG 598/ 14-AUG-13:598/14-AUG-13;OUG.1 din 04/01/2017;OUG.68 din 06/11/2019"/>
    <s v="mobil"/>
    <s v="Subrasa= ;Anul naşterii= ;Sexul= ;Locaţia de bază= ;"/>
  </r>
  <r>
    <x v="1503"/>
    <s v="8.04.01"/>
    <m/>
    <m/>
    <s v=" Padure"/>
    <s v="conform amenajamentelor silvice"/>
    <s v="VASLUI"/>
    <s v="-"/>
    <s v="Tara: România; Judet: VASLUI; -;   -; Nr: -;"/>
    <n v="2003"/>
    <n v="28363"/>
    <n v="37"/>
    <s v="in administrare"/>
    <s v="Hg 825/07.08.2012;OUG.1 din 04/01/2017;HG.354/18.05.2017;OUG.68 din 06/11/2019"/>
    <s v="imobil"/>
    <s v="Suprafeţe=4,5161 ha, mp;CF=73373 ;Date cadastrale=126 ;"/>
  </r>
  <r>
    <x v="1504"/>
    <s v="8.04.01"/>
    <m/>
    <m/>
    <s v=" Padure"/>
    <s v="conform amenajamentelor silvice"/>
    <s v="VASLUI"/>
    <s v="-"/>
    <s v="Tara: România; Judet: VASLUI; -;   -; Nr: -;"/>
    <n v="2004"/>
    <n v="3326"/>
    <n v="37"/>
    <s v="in administrare"/>
    <s v="Hg 825/07.08.2012;OUG.1 din 04/01/2017;HG.354/18.05.2017;OUG.68 din 06/11/2019"/>
    <s v="imobil"/>
    <s v="Suprafeţe=0,9664 ha, mp;CF=70144 ;Date cadastrale=159 ;"/>
  </r>
  <r>
    <x v="1505"/>
    <s v="8.04.01"/>
    <m/>
    <m/>
    <s v=" Teren destinat impaduririi"/>
    <s v="conform amenajamentelor silvice"/>
    <s v="VASLUI"/>
    <s v="-"/>
    <s v="Tara: România; Judet: VASLUI; -;   -; Nr: -;"/>
    <n v="2004"/>
    <n v="33703"/>
    <n v="37"/>
    <s v="in administrare"/>
    <s v="Hg 825/07.08.2012;OUG.1 din 04/01/2017;HG.354/18.05.2017;OUG.68 din 06/11/2019"/>
    <s v="imobil"/>
    <s v="Suprafeţe=72,2296 ha, mp;CF=70763 ;Date cadastrale=676 ;"/>
  </r>
  <r>
    <x v="1506"/>
    <s v="8.04.01"/>
    <m/>
    <m/>
    <s v=" Teren destinat impaduririi"/>
    <s v="conform amenajamentelor silvice"/>
    <s v="VASLUI"/>
    <s v="-"/>
    <s v="Tara: România; Judet: VASLUI; -;   -; Nr: -;"/>
    <n v="2006"/>
    <n v="8649"/>
    <n v="37"/>
    <s v="in administrare"/>
    <s v="Hg 825/07.08.2012;OUG.1 din 04/01/2017;HG.354/18.05.2017;OUG.68 din 06/11/2019"/>
    <s v="imobil"/>
    <s v="Suprafeţe=6,2014 ha, mp;CF=70171 ;Date cadastrale=283 ;"/>
  </r>
  <r>
    <x v="1507"/>
    <s v="8.04.01"/>
    <m/>
    <m/>
    <s v=" Teren destinat impaduririi"/>
    <s v="conform amenajamentelor silvice"/>
    <s v="VASLUI"/>
    <s v="-"/>
    <s v="Tara: România; Judet: VASLUI; -;   -; Nr: -;"/>
    <n v="2007"/>
    <n v="3652"/>
    <n v="37"/>
    <s v="in administrare"/>
    <s v="Hg 825/07.08.2012;OUG.1 din 04/01/2017;HG.354/18.05.2017;OUG.68 din 06/11/2019"/>
    <s v="imobil"/>
    <s v="Suprafeţe=2,3998 ha, mp;CF=70509 ;Date cadastrale=505 ;"/>
  </r>
  <r>
    <x v="1508"/>
    <s v="8.04.01"/>
    <m/>
    <m/>
    <s v=" Teren destinat impaduririi"/>
    <s v="conform amenajamentelor silvice"/>
    <s v="VASLUI"/>
    <s v="-"/>
    <s v="Tara: România; Judet: VASLUI; -;   -; Nr: -;"/>
    <n v="2007"/>
    <n v="6220"/>
    <n v="37"/>
    <s v="in administrare"/>
    <s v="Hg 825/07.08.2012;OUG.1 din 04/01/2017;HG.354/18.05.2017;OUG.68 din 06/11/2019"/>
    <s v="imobil"/>
    <s v="Suprafeţe=4,3830 ha, mp;CF=70467,70469 ;Date cadastrale=480,481 ;"/>
  </r>
  <r>
    <x v="1509"/>
    <s v="8.04.01"/>
    <m/>
    <m/>
    <s v=" Padure"/>
    <s v="conform amenajamentelor silvice"/>
    <s v="VASLUI"/>
    <s v="-"/>
    <s v="Tara: România; Judet: VASLUI; -;   -; Nr: -;"/>
    <n v="2007"/>
    <n v="15125"/>
    <n v="37"/>
    <s v="in administrare"/>
    <s v="Hg 825/07.08.2012;OUG.1 din 04/01/2017;HG.354/18.05.2017;OUG.68 din 06/11/2019"/>
    <s v="imobil"/>
    <s v="Suprafeţe=2,1093 ha, mp;CF=70457 ;Date cadastrale=360 ;"/>
  </r>
  <r>
    <x v="1510"/>
    <s v="8.30.01"/>
    <m/>
    <m/>
    <s v="Corectare torenti Garda Seaca, obiect I"/>
    <m/>
    <s v="ALBA"/>
    <s v="-"/>
    <s v="Tara: România; Judet: ALBA; -;   -; Nr: -;"/>
    <n v="2010"/>
    <n v="2777624"/>
    <n v="1"/>
    <s v="in administrare"/>
    <s v="HG 987/2012;OUG.1 din 04/01/2017;HG.354/18.05.2017;OUG.68 din 06/11/2019;HG.846/08.10.2020"/>
    <s v="imobil"/>
    <s v="Lungime albie corectată/consolidată=2,5 km;"/>
  </r>
  <r>
    <x v="1511"/>
    <s v="8.30.01"/>
    <m/>
    <m/>
    <s v="CT Carcinov Dobresti"/>
    <m/>
    <s v="ARGEŞ"/>
    <s v="-"/>
    <s v="Tara: România; Judet: ARGEŞ; -;   -; Nr: -;"/>
    <n v="2003"/>
    <n v="1391793"/>
    <n v="3"/>
    <s v="in administrare"/>
    <s v="HG 987/2012; HG 478/ 24-IUN-15;HG.478/24-IUN-15;OUG.1 din 04/01/2017;HG.354/18.05.2017;OUG.68 din 06/11/2019;HG.846/08.10.2020"/>
    <s v="imobil"/>
    <s v="Lungime albie corectată/consolidată=1,6 km;"/>
  </r>
  <r>
    <x v="1512"/>
    <s v="8.30.01"/>
    <m/>
    <m/>
    <s v="CT Grozea Tulburea"/>
    <m/>
    <s v="BACĂU"/>
    <s v="-"/>
    <s v="Tara: România; Judet: BACĂU; -;   -; Nr: -;"/>
    <n v="2008"/>
    <n v="4154113"/>
    <n v="4"/>
    <s v="in administrare"/>
    <s v="HG 987/2012; HG 478/ 24-IUN-15;HG.478/24-IUN-15;OUG.1 din 04/01/2017;HG.354/18.05.2017;OUG.68 din 06/11/2019;HG.846/08.10.2020"/>
    <s v="imobil"/>
    <s v="Lungime albie corectată/consolidată=3,4 km;"/>
  </r>
  <r>
    <x v="1513"/>
    <s v="8.30.01"/>
    <m/>
    <m/>
    <s v="CT  Iacob"/>
    <m/>
    <s v="BACĂU"/>
    <s v="-"/>
    <s v="Tara: România; Judet: BACĂU; -;   -; Nr: -;"/>
    <n v="2010"/>
    <n v="1140767"/>
    <n v="4"/>
    <s v="in administrare"/>
    <s v="HG 987/2012; HG 478/ 24-IUN-15;HG.478/24-IUN-15;OUG.1 din 04/01/2017;HG.354/18.05.2017;OUG.68 din 06/11/2019;HG.846/08.10.2020"/>
    <s v="imobil"/>
    <s v="Lungime albie corectată/consolidată=1,35 km;"/>
  </r>
  <r>
    <x v="1514"/>
    <s v="8.30.01"/>
    <m/>
    <m/>
    <s v="CT Paraul Boului"/>
    <m/>
    <s v="BACĂU"/>
    <s v="-"/>
    <s v="Tara: România; Judet: BACĂU; -;   -; Nr: -;"/>
    <n v="2011"/>
    <n v="3594644"/>
    <n v="4"/>
    <s v="in administrare"/>
    <s v="HG 987/2012; HG 478/ 24-IUN-15;HG.478/24-IUN-15;OUG.1 din 04/01/2017;HG.354/18.05.2017;OUG.68 din 06/11/2019;HG.846/08.10.2020"/>
    <s v="imobil"/>
    <s v="Lungime albie corectată/consolidată=1,2 km;"/>
  </r>
  <r>
    <x v="1515"/>
    <s v="8.30.01"/>
    <m/>
    <m/>
    <s v="Corectare torenti Baita Poiana, obiect I"/>
    <m/>
    <s v="BIHOR"/>
    <s v="-"/>
    <s v="Tara: România; Judet: BIHOR; -;   -; Nr: -;"/>
    <n v="2006"/>
    <n v="2156346"/>
    <n v="5"/>
    <s v="in administrare"/>
    <s v="HG 987/2012;OUG.1 din 04/01/2017;HG.354/18.05.2017;OUG.68 din 06/11/2019;HG.846/08.10.2020"/>
    <s v="imobil"/>
    <s v="Lungime albie corectată/consolidată=2,5 km;"/>
  </r>
  <r>
    <x v="1516"/>
    <s v="8.30.01"/>
    <m/>
    <m/>
    <s v="Corectare torenti Bazinul hidrografic Aleu"/>
    <m/>
    <s v="BIHOR"/>
    <s v="-"/>
    <s v="Tara: România; Judet: BIHOR; -;   -; Nr: -;"/>
    <n v="2004"/>
    <n v="650300"/>
    <n v="5"/>
    <s v="in administrare"/>
    <s v="HG 987/2012;OUG.1 din 04/01/2017;HG.354/18.05.2017;OUG.68 din 06/11/2019;HG.846/08.10.2020"/>
    <s v="imobil"/>
    <s v="Lungime albie corectată/consolidată=1 km;"/>
  </r>
  <r>
    <x v="1517"/>
    <s v="8.30.01"/>
    <m/>
    <m/>
    <s v="Corectare torenti Tarlung"/>
    <m/>
    <s v="BRAŞOV"/>
    <s v="-"/>
    <s v="Tara: România; Judet: BRAŞOV; -;   -; Nr: -;"/>
    <n v="2008"/>
    <n v="1391916"/>
    <n v="8"/>
    <s v="in administrare"/>
    <s v="HG 987/2012;OUG.1 din 04/01/2017;HG.354/18.05.2017;OUG.68 din 06/11/2019;HG.846/08.10.2020"/>
    <s v="imobil"/>
    <s v="Lungime albie corectată/consolidată=2,6 km;"/>
  </r>
  <r>
    <x v="1518"/>
    <s v="8.30.01"/>
    <m/>
    <m/>
    <s v="Corectare torenti Dudaia, obiect II"/>
    <m/>
    <s v="CLUJ"/>
    <s v="-"/>
    <s v="Tara: România; Judet: CLUJ; -;   -; Nr: -;"/>
    <n v="2011"/>
    <n v="1622862"/>
    <n v="12"/>
    <s v="in administrare"/>
    <s v="HG 987/2012;OUG.1 din 04/01/2017;HG.354/18.05.2017;OUG.68 din 06/11/2019;HG.846/08.10.2020"/>
    <s v="imobil"/>
    <s v="Lungime albie corectată/consolidată=1,9 km;"/>
  </r>
  <r>
    <x v="1519"/>
    <s v="8.30.01"/>
    <m/>
    <m/>
    <s v="Corectare torenti Galcevat, obiect 1"/>
    <m/>
    <s v="MEHEDINŢI"/>
    <s v="-"/>
    <s v="Tara: România; Judet: MEHEDINŢI; -;   -; Nr: -;"/>
    <n v="2009"/>
    <n v="828542"/>
    <n v="25"/>
    <s v="in administrare"/>
    <s v="HG 987/2012;OUG.1 din 04/01/2017;HG.354/18.05.2017;OUG.68 din 06/11/2019;HG.846/08.10.2020"/>
    <s v="imobil"/>
    <s v="Lungime albie corectată/consolidată=2,1 km;"/>
  </r>
  <r>
    <x v="1520"/>
    <s v="8.30.01"/>
    <m/>
    <m/>
    <s v="Corectare torenti Iod, Pescoasa, Rastolita"/>
    <m/>
    <s v="MUREŞ"/>
    <s v="-"/>
    <s v="Tara: România; Judet: MUREŞ; -;   -; Nr: -;"/>
    <n v="2007"/>
    <n v="1629018"/>
    <n v="26"/>
    <s v="in administrare"/>
    <s v="HG 987/2012;OUG.1 din 04/01/2017;HG.354/18.05.2017;OUG.68 din 06/11/2019;HG.846/08.10.2020"/>
    <s v="imobil"/>
    <s v="Lungime albie corectată/consolidată=2,52 km;"/>
  </r>
  <r>
    <x v="1521"/>
    <s v="8.30.01"/>
    <m/>
    <m/>
    <s v="Corectare torenti Basca fara Cale_x000a_"/>
    <m/>
    <s v="PRAHOVA"/>
    <s v="-"/>
    <s v="Tara: România; Judet: PRAHOVA; -;   -; Nr: -;"/>
    <n v="2007"/>
    <n v="2098941"/>
    <n v="29"/>
    <s v="in administrare"/>
    <s v="HG 987/2012;OUG.1 din 04/01/2017;HG.354/18.05.2017;OUG.68 din 06/11/2019;HG.846/08.10.2020"/>
    <s v="imobil"/>
    <s v="Lungime albie corectată/consolidată=1,5 km;"/>
  </r>
  <r>
    <x v="1522"/>
    <s v="8.30.01"/>
    <m/>
    <m/>
    <s v="Corectare torenti Rostea"/>
    <m/>
    <s v="VÂLCEA"/>
    <s v="-"/>
    <s v="Tara: România; Judet: VÂLCEA; -;   -; Nr: -;"/>
    <n v="2009"/>
    <n v="904610"/>
    <n v="38"/>
    <s v="in administrare"/>
    <s v="HG 987/2012;OUG.1 din 04/01/2017;HG.354/18.05.2017;OUG.68 din 06/11/2019;HG.846/08.10.2020"/>
    <s v="imobil"/>
    <s v="Lungime albie corectată/consolidată=1,4 km;"/>
  </r>
  <r>
    <x v="1523"/>
    <s v="8.30.01"/>
    <m/>
    <m/>
    <s v="CT Bazinul hidrografic  Ramna Superioara"/>
    <m/>
    <s v="VRANCEA"/>
    <s v="-"/>
    <s v="Tara: România; Judet: VRANCEA; -;   -; Nr: -;"/>
    <n v="2004"/>
    <n v="1307722"/>
    <n v="39"/>
    <s v="in administrare"/>
    <s v="HG 987/2012; HG 478/ 24-IUN-15;HG.478/24-IUN-15;OUG.1 din 04/01/2017;HG.354/18.05.2017;OUG.68 din 06/11/2019;HG.846/08.10.2020"/>
    <s v="imobil"/>
    <s v="Lungime albie corectată/consolidată=1,1 km;"/>
  </r>
  <r>
    <x v="1524"/>
    <s v="8.30.01"/>
    <m/>
    <m/>
    <s v="Corectare torenti din bazinul hidrografic Raul Mare Cugir ob II"/>
    <m/>
    <s v="ALBA"/>
    <s v="-"/>
    <s v="Tara: România; Judet: ALBA; -;   -; Nr: -;"/>
    <n v="2011"/>
    <n v="1701082"/>
    <n v="1"/>
    <s v="in administrare"/>
    <s v="HG 783/09-OCT-13;OUG.1 din 04/01/2017;HG.354/18.05.2017;OUG.68 din 06/11/2019;HG.846/08.10.2020"/>
    <s v="imobil"/>
    <s v="Lungime albie corectată/consolidată=1,9 km;"/>
  </r>
  <r>
    <x v="1525"/>
    <s v="8.04.01"/>
    <m/>
    <m/>
    <s v="Padure"/>
    <s v="conform amenajamentului silvic"/>
    <s v="ARGEŞ"/>
    <s v="Albeştii de Muşcel"/>
    <s v="Tara: România; Judet: ARGEŞ;Com Albeştii de Muşcel;   -; Nr: -;"/>
    <n v="2004"/>
    <n v="66220"/>
    <n v="3"/>
    <s v="in administrare"/>
    <s v="HG 460/10-IUL-13:/;OUG.1 din 04/01/2017;HG.354/18.05.2017;OUG.68 din 06/11/2019"/>
    <s v="imobil"/>
    <s v="Suprafeţe=90000 mp;CF=80218 ;Date cadastrale=9 ;"/>
  </r>
  <r>
    <x v="1526"/>
    <s v="8.04.01"/>
    <m/>
    <m/>
    <s v="Padure"/>
    <s v="conform anajamentului silvic"/>
    <s v="ARGEŞ"/>
    <s v="Albeştii de Muşcel"/>
    <s v="Tara: România; Judet: ARGEŞ;Com Albeştii de Muşcel;   -; Nr: -;"/>
    <n v="2004"/>
    <n v="4019"/>
    <n v="3"/>
    <s v="in administrare"/>
    <s v="HG 460/10-IUL-13;OUG.1 din 04/01/2017;HG.354/18.05.2017;OUG.68 din 06/11/2019"/>
    <s v="imobil"/>
    <s v="Suprafeţe=5000 mp;CF=80219 ;Date cadastrale=17 ;"/>
  </r>
  <r>
    <x v="1527"/>
    <s v="8.30.01"/>
    <m/>
    <m/>
    <s v="Corectare torenti din bazinul hidrografic Larga Ciocanele"/>
    <s v="conform amenajamentului silvic"/>
    <s v="VRANCEA"/>
    <s v="-"/>
    <s v="Tara: România; Judet: VRANCEA; -;   -; Nr: -;"/>
    <n v="2011"/>
    <n v="5224729"/>
    <n v="39"/>
    <s v="in administrare"/>
    <s v="HG 783/09-OCT-13;OUG.1 din 04/01/2017;HG.354/18.05.2017;OUG.68 din 06/11/2019;HG.846/08.10.2020"/>
    <s v="imobil"/>
    <s v="Lungime albie corectată/consolidată=5,1 km;"/>
  </r>
  <r>
    <x v="1528"/>
    <s v="8.04.01"/>
    <m/>
    <m/>
    <s v="Teren destinat impaduririi"/>
    <m/>
    <s v="ARGEŞ"/>
    <s v="Negraşi"/>
    <s v="Tara: România; Judet: ARGEŞ;Com Negraşi;   -; Nr: -;"/>
    <n v="2004"/>
    <n v="2592"/>
    <n v="3"/>
    <s v="in administrare"/>
    <s v="HG 460/10-IUL-13;OUG.1 din 04/01/2017;HG.354/18.05.2017;OUG.68 din 06/11/2019"/>
    <s v="imobil"/>
    <s v="Suprafeţe=20000 mp;CF=80089 ;Date cadastrale=83 ;"/>
  </r>
  <r>
    <x v="1529"/>
    <s v="8.04.01"/>
    <m/>
    <m/>
    <s v="Padure"/>
    <s v="conform amenajamentului silvic"/>
    <s v="ARGEŞ"/>
    <s v="Morăreşti"/>
    <s v="Tara: România; Judet: ARGEŞ;Com Morăreşti;   -; Nr: -;"/>
    <n v="2004"/>
    <n v="95397"/>
    <n v="3"/>
    <s v="in administrare"/>
    <s v="HG 460/10-IUL-13;OUG.1 din 04/01/2017;HG.354/18.05.2017;OUG.68 din 06/11/2019"/>
    <s v="imobil"/>
    <s v="Suprafeţe=100177 mp;CF=80188 ;Date cadastrale=126 ;"/>
  </r>
  <r>
    <x v="1530"/>
    <s v="8.04.01"/>
    <m/>
    <m/>
    <s v="Padure"/>
    <s v="conform amenajamentelor silvice"/>
    <s v="DÂMBOVIŢA"/>
    <s v="Tătărani"/>
    <s v="Tara: România; Judet: DÂMBOVIŢA;Com Tătărani;   -; Nr: -;"/>
    <n v="2003"/>
    <n v="33962"/>
    <n v="15"/>
    <s v="in administrare"/>
    <s v="HG 460/10-IUL-13;OUG.1 din 04/01/2017;HG.354/18.05.2017;OUG.68 din 06/11/2019"/>
    <s v="imobil"/>
    <s v="Suprafeţe=129308 mp;CF=70385, 70378, 70379,70380, 70383 ;Date cadastrale=493, 485, 486, 487, 488 ;"/>
  </r>
  <r>
    <x v="1531"/>
    <s v="8.04.01"/>
    <m/>
    <m/>
    <s v="Padure"/>
    <s v="conform amenajamentului silvic"/>
    <s v="DÂMBOVIŢA"/>
    <s v="Gura Ocniţei"/>
    <s v="Tara: România; Judet: DÂMBOVIŢA;Com Gura Ocniţei;   -; Nr: -;"/>
    <n v="2004"/>
    <n v="13148"/>
    <n v="15"/>
    <s v="in administrare"/>
    <s v="HG 460/10-IUL-13;OUG.1 din 04/01/2017;HG.354/18.05.2017;OUG.68 din 06/11/2019"/>
    <s v="imobil"/>
    <s v="Suprafeţe=90005 mp;CF=70481 ;Date cadastrale=718 ;"/>
  </r>
  <r>
    <x v="1532"/>
    <s v="8.04.01"/>
    <m/>
    <m/>
    <s v="Padure"/>
    <s v="conform amenajamentului silvic"/>
    <s v="DÂMBOVIŢA"/>
    <s v="Vişina"/>
    <s v="Tara: România; Judet: DÂMBOVIŢA;Com Vişina;   -; Nr: -;"/>
    <n v="2004"/>
    <n v="48677"/>
    <n v="15"/>
    <s v="in administrare"/>
    <s v="HG 460/10-IUL-13;OUG.1 din 04/01/2017;HG.354/18.05.2017;OUG.68 din 06/11/2019"/>
    <s v="imobil"/>
    <s v="Suprafeţe=100000 mp;CF=70242 ;Date cadastrale=426 ;"/>
  </r>
  <r>
    <x v="1533"/>
    <s v="8.04.01"/>
    <m/>
    <m/>
    <s v="Padure"/>
    <s v="conform amenajamentului silvic"/>
    <s v="GORJ"/>
    <s v="Bengeşti-Ciocadia"/>
    <s v="Tara: România; Judet: GORJ;Com Bengeşti-Ciocadia;   -; Nr: -;"/>
    <n v="2004"/>
    <n v="17298"/>
    <n v="18"/>
    <s v="in administrare"/>
    <s v="HG 460/10-IUL-13;OUG.1 din 04/01/2017;HG.354/18.05.2017;OUG.68 din 06/11/2019"/>
    <s v="imobil"/>
    <s v="Suprafeţe=20286 mp;CF=35333 ;Date cadastrale=226 ;"/>
  </r>
  <r>
    <x v="1534"/>
    <s v="8.04.01"/>
    <m/>
    <m/>
    <s v="Padure"/>
    <s v="conform amenajamentului silvic"/>
    <s v="ARGEŞ"/>
    <s v="Nucşoara"/>
    <s v="Tara: România; Judet: ARGEŞ;Com Nucşoara;   -; Nr: -;"/>
    <n v="2003"/>
    <n v="31803"/>
    <n v="3"/>
    <s v="in administrare"/>
    <s v="HG 460/10-IUL-13;OUG.1 din 04/01/2017;HG.354/18.05.2017;OUG.68 din 06/11/2019"/>
    <s v="imobil"/>
    <s v="Suprafeţe=25000 mp;CF=80482 ;Date cadastrale=131 ;"/>
  </r>
  <r>
    <x v="1535"/>
    <s v="8.04.01"/>
    <m/>
    <m/>
    <s v="Padure"/>
    <s v="conform amenajamentului silvic"/>
    <s v="GORJ"/>
    <s v="Săuleşti"/>
    <s v="Tara: România; Judet: GORJ;Com Săuleşti;   -; Nr: -;"/>
    <n v="2004"/>
    <n v="76689"/>
    <n v="18"/>
    <s v="in administrare"/>
    <s v="HG 460/10-IUL-13;OUG.1 din 04/01/2017;HG.354/18.05.2017;OUG.68 din 06/11/2019"/>
    <s v="imobil"/>
    <s v="Suprafeţe=90002 mp;CF=35296 ;Date cadastrale=193 ;"/>
  </r>
  <r>
    <x v="1536"/>
    <s v="8.04.01"/>
    <m/>
    <m/>
    <s v="Padure"/>
    <s v="conform amenajamentului silvic"/>
    <s v="GORJ"/>
    <s v="Săuleşti"/>
    <s v="Tara: România; Judet: GORJ;Com Săuleşti;   -; Nr: -;"/>
    <n v="2004"/>
    <n v="85210"/>
    <n v="18"/>
    <s v="in administrare"/>
    <s v="HG 460/10-IUL-13;OUG.1 din 04/01/2017;HG.354/18.05.2017;OUG.68 din 06/11/2019"/>
    <s v="imobil"/>
    <s v="Suprafeţe=99959 mp;CF=35300 ;Date cadastrale=229 ;"/>
  </r>
  <r>
    <x v="1537"/>
    <s v="8.04.01"/>
    <m/>
    <m/>
    <s v="Padure"/>
    <s v="conform amenajamentului silvic"/>
    <s v="GORJ"/>
    <s v="Plopşoru"/>
    <s v="Tara: România; Judet: GORJ;Com Plopşoru;   -; Nr: -;"/>
    <n v="2004"/>
    <n v="85210"/>
    <n v="18"/>
    <s v="in administrare"/>
    <s v="HG 460/10-IUL-13;OUG.1 din 04/01/2017;HG.354/18.05.2017;OUG.68 din 06/11/2019"/>
    <s v="imobil"/>
    <s v="Suprafeţe=100002 mp;CF=35466 ;Date cadastrale=355 ;"/>
  </r>
  <r>
    <x v="1538"/>
    <s v="8.04.01"/>
    <m/>
    <m/>
    <s v="Padure"/>
    <s v="conform amenajamentului silvic"/>
    <s v="IAŞI"/>
    <s v="Răducăneni"/>
    <s v="Tara: România; Judet: IAŞI;Com Răducăneni;   -; Nr: -;"/>
    <n v="2003"/>
    <n v="42519"/>
    <n v="22"/>
    <s v="in administrare"/>
    <s v="HG 460/10-IUL-13;OUG.1 din 04/01/2017;OUG.68 din 06/11/2019"/>
    <s v="imobil"/>
    <s v=" Suprafeţe=140025 mp;CF=60511, 60512, 60513 ;Date cadastrale=171, 173, 174 ;"/>
  </r>
  <r>
    <x v="1539"/>
    <s v="8.04.01"/>
    <m/>
    <m/>
    <s v="Teren destinat impaduririi"/>
    <s v="conform amenajamentului silvic"/>
    <s v="BISTRIŢA-NĂSĂUD"/>
    <s v="Dumitriţa"/>
    <s v="Tara: România; Judet: BISTRIŢA-NĂSĂUD;Com Dumitriţa;   -; Nr: -;"/>
    <n v="2007"/>
    <n v="3574962"/>
    <n v="6"/>
    <s v="in administrare"/>
    <s v="HG 460/10-IUL-13;OUG.1 din 04/01/2017;HG.354/18.05.2017;OUG.68 din 06/11/2019"/>
    <s v="imobil"/>
    <s v="Suprafeţe=3312000 mp;CF=25326,25335,25325,25310,25309,25307,25308,25318,25319,25316,2517,25314,25315,25338 ;Date cadastrale=351,353,356,359,358,360,361,364,365,366,352,354,355,336,337,357,340/1,340/5,340/3,340/2, ;"/>
  </r>
  <r>
    <x v="1540"/>
    <s v="8.23.11"/>
    <m/>
    <m/>
    <s v="Luptator (Sg 11/R)"/>
    <m/>
    <s v="BUZĂU"/>
    <s v="Ruşeţu"/>
    <s v="Tara: România; Judet: BUZĂU;Com Ruşeţu;   -; Nr: -;"/>
    <n v="2012"/>
    <n v="9400"/>
    <n v="10"/>
    <s v="in administrare"/>
    <s v="HG 598/14-AUG-13;OUG.1 din 04/01/2017;OUG.68 din 06/11/2019"/>
    <s v="mobil"/>
    <s v=" Subrasa= ;Anul naşterii=2009 ;Sexul=armasar monta publica ;Locaţia de bază=H Rusetu ;"/>
  </r>
  <r>
    <x v="1541"/>
    <s v="8.23.03"/>
    <m/>
    <m/>
    <s v="Zen (Cv/12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1542"/>
    <s v="8.23.09"/>
    <m/>
    <m/>
    <s v="Paul/Ibn Galal II-47 (47 M/IG 2)"/>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543"/>
    <s v="8.23.12"/>
    <m/>
    <m/>
    <s v="Koheilan XLII-12 (K 42/12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1544"/>
    <s v="8.23.12"/>
    <m/>
    <m/>
    <s v="Koheilan XLII-10 (K 42/10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1545"/>
    <s v="8.23.05"/>
    <m/>
    <m/>
    <s v="Gidran XLIII-40 (G 43/40 T)"/>
    <m/>
    <s v="BUZĂU"/>
    <s v="Cislău"/>
    <s v="Tara: România; Judet: BUZĂU;Com Cislău;   -; Nr: 2; Aleea Armatei"/>
    <n v="2012"/>
    <n v="9400"/>
    <n v="10"/>
    <s v="in administrare"/>
    <s v="HG 598/14-AUG-13;OUG.1 din 04/01/2017;OUG.68 din 06/11/2019"/>
    <s v="mobil"/>
    <s v=" Subrasa= ;Anul naşterii=2009 ;Sexul=iapa mama ;Locaţia de bază=H Cislau ;"/>
  </r>
  <r>
    <x v="1546"/>
    <s v="8.23.07"/>
    <m/>
    <m/>
    <s v="Maestoso XLVII-34 (M47/34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1547"/>
    <s v="8.23.07"/>
    <m/>
    <m/>
    <s v="Maestoso XLIX-36 (M 49/36 F)"/>
    <m/>
    <s v="BRAŞOV"/>
    <s v="Voila"/>
    <s v="Tara: România; Judet: BRAŞOV;Com Voila;   -; Nr: -; Sat Sambata de Jos"/>
    <n v="2012"/>
    <n v="10300"/>
    <n v="8"/>
    <s v="in administrare"/>
    <s v="HG 598/14-AUG-13;OUG.1 din 04/01/2017;OUG.68 din 06/11/2019"/>
    <s v="mobil"/>
    <s v=" Subrasa= ;Anul naşterii=2009 ;Sexul=iapa mama ;Locaţia de bază=H Sambata de Jos ;"/>
  </r>
  <r>
    <x v="1548"/>
    <s v="8.23.01"/>
    <m/>
    <m/>
    <s v="Anina (Vi/33I)"/>
    <m/>
    <s v="TIMIŞ"/>
    <s v="Recaş"/>
    <s v="Tara: România; Judet: TIMIŞ;Orş Recaş;   -; Nr: -; Sat Izvin"/>
    <n v="2012"/>
    <n v="8900"/>
    <n v="35"/>
    <s v="in administrare"/>
    <s v="HG 598/14-AUG-13;OUG.1 din 04/01/2017;OUG.68 din 06/11/2019"/>
    <s v="mobil"/>
    <s v=" Subrasa= ;Anul naşterii=2009 ;Sexul=iapa mama ;Locaţia de bază=H Izvin ;"/>
  </r>
  <r>
    <x v="1549"/>
    <s v="8.27.07"/>
    <m/>
    <m/>
    <s v="Grajd  3"/>
    <m/>
    <s v="NEAMŢ"/>
    <s v="Timişeşti"/>
    <s v="Tara: România; Judet: NEAMŢ;Com Timişeşti;   -; Nr: -; sat Dumbrava"/>
    <n v="1908"/>
    <n v="18788"/>
    <n v="27"/>
    <s v="in administrare"/>
    <s v="HG OUG 139/17-OCT-02;OUG.1 din 04/01/2017;OUG.68 din 06/11/2019"/>
    <s v="imobil"/>
    <s v=" Suprafaţă construită=355 mp;Suprafaţă desfăşurată=355 mp;Regimul de înălţime= ;Suprafaţă teren= mp;CF= ;Suprafaţă utilă= mp;"/>
  </r>
  <r>
    <x v="1550"/>
    <s v="8.27.07"/>
    <m/>
    <m/>
    <s v="Grajd cabaline 4"/>
    <m/>
    <s v="NEAMŢ"/>
    <s v="Timişeşti"/>
    <s v="Tara: România; Judet: NEAMŢ;Com Timişeşti;   -; Nr: -; sat Dumbrava"/>
    <n v="1908"/>
    <n v="18788"/>
    <n v="27"/>
    <s v="in administrare"/>
    <s v="HG OUG 139/17-OCT-02;OUG.1 din 04/01/2017;OUG.68 din 06/11/2019"/>
    <s v="imobil"/>
    <s v=" Suprafaţă construită=355 mp;Suprafaţă desfăşurată=355 mp;Regimul de înălţime= ;Suprafaţă teren= mp;CF= ;Suprafaţă utilă= mp;"/>
  </r>
  <r>
    <x v="1551"/>
    <s v="8.27.07"/>
    <m/>
    <m/>
    <s v="Grajd cabaline 2"/>
    <m/>
    <s v="NEAMŢ"/>
    <s v="Timişeşti"/>
    <s v="Tara: România; Judet: NEAMŢ;Com Timişeşti;   -; Nr: -; sat Dumbrava"/>
    <n v="1908"/>
    <n v="18893"/>
    <n v="27"/>
    <s v="in administrare"/>
    <s v="HG OUG 139/17-OCT-02;OUG.1 din 04/01/2017;OUG.68 din 06/11/2019"/>
    <s v="imobil"/>
    <s v=" Suprafaţă construită=355 mp;Suprafaţă desfăşurată=355 mp;Regimul de înălţime= ;Suprafaţă teren= mp;CF= ;Suprafaţă utilă= mp;"/>
  </r>
  <r>
    <x v="1552"/>
    <s v="8.23.11"/>
    <m/>
    <m/>
    <s v="Ebraic (NU 9-HB)/642019820377241"/>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1553"/>
    <s v="8.23.11"/>
    <m/>
    <m/>
    <s v="Iolanda (Ep 32-R)/642019820213639"/>
    <m/>
    <s v="BUZĂU"/>
    <s v="Ruşeţu"/>
    <s v="Tara: România; Judet: BUZĂU;Com Ruşeţu;   -; Nr: -;"/>
    <n v="2013"/>
    <n v="9700"/>
    <n v="10"/>
    <s v="in administrare"/>
    <s v="HG 240/02-APR-14;OUG.1 din 04/01/2017;OUG.68 din 06/11/2019"/>
    <s v="mobil"/>
    <s v=" Subrasa= ;Anul naşterii=2010 ;Sexul=iapa mama ;Locaţia de bază=H. Rusetu ;"/>
  </r>
  <r>
    <x v="1554"/>
    <s v="8.23.11"/>
    <m/>
    <m/>
    <s v="Agera (Ep 33-R)/642019820225178"/>
    <m/>
    <s v="BUZĂU"/>
    <s v="Ruşeţu"/>
    <s v="Tara: România; Judet: BUZĂU;Com Ruşeţu;   -; Nr: -;"/>
    <n v="2013"/>
    <n v="9700"/>
    <n v="10"/>
    <s v="in administrare"/>
    <s v="HG 240/02-APR-14;OUG.1 din 04/01/2017;OUG.68 din 06/11/2019"/>
    <s v="mobil"/>
    <s v=" Subrasa= ;Anul naşterii=2010 ;Sexul=iapa mama ;Locaţia de bază=H. Rusetu ;"/>
  </r>
  <r>
    <x v="1555"/>
    <s v="8.23.09"/>
    <m/>
    <m/>
    <s v="Simina/Siglavy Bagdady VIII-13 (12 M-SB 18)/6420198220011692"/>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556"/>
    <s v="8.23.07"/>
    <m/>
    <m/>
    <s v="Neapolitano XXIX-127 (N 29-127 F)/642019820514798"/>
    <m/>
    <s v="BRAŞOV"/>
    <s v="Voila"/>
    <s v="Tara: România; Judet: BRAŞOV;Com Voila;   -; Nr: -; str 1 Decembrie 1918"/>
    <n v="2013"/>
    <n v="10800"/>
    <n v="8"/>
    <s v="in administrare"/>
    <s v="HG 240/02-APR-14;OUG.1 din 04/01/2017;OUG.68 din 06/11/2019"/>
    <s v="mobil"/>
    <s v=" Subrasa= ;Anul naşterii=2009 ;Sexul=armasar monta publica ;Locaţia de bază=H Sambata de Jos ;"/>
  </r>
  <r>
    <x v="1557"/>
    <s v="8.23.07"/>
    <m/>
    <m/>
    <s v="Tulipan XX-13 (T 20-13 F)/642019820514439"/>
    <m/>
    <s v="BRAŞOV"/>
    <s v="Voila"/>
    <s v="Tara: România; Judet: BRAŞOV;Com Voila;   -; Nr: -; str 1 Decembrie 1918"/>
    <n v="2013"/>
    <n v="10300"/>
    <n v="8"/>
    <s v="in administrare"/>
    <s v="HG 240/02-APR-14;OUG.1 din 04/01/2017;OUG.68 din 06/11/2019"/>
    <s v="mobil"/>
    <s v=" Subrasa= ;Anul naşterii=2009 ;Sexul=iapa mama ;Locaţia de bază=H Sambata de Jos ;"/>
  </r>
  <r>
    <x v="1558"/>
    <s v="8.04.01"/>
    <m/>
    <m/>
    <s v="padure"/>
    <m/>
    <s v="BACĂU"/>
    <s v="Răchitoasa"/>
    <s v="Tara: România; Judet: BACĂU;Com Răchitoasa;   -; Nr: -;"/>
    <n v="2003"/>
    <n v="11320"/>
    <n v="4"/>
    <s v="in administrare"/>
    <s v="HG 323/23-APR-14;OUG.1 din 04/01/2017;HG.354/18.05.2017;OUG.68 din 06/11/2019"/>
    <s v="imobil"/>
    <s v="Suprafeţe=27305 mp;CF=60267 ;Date cadastrale=219,226 ;"/>
  </r>
  <r>
    <x v="1559"/>
    <s v="8.04.01"/>
    <m/>
    <m/>
    <s v="padure"/>
    <m/>
    <s v="BOTOŞANI"/>
    <s v="Frumuşica"/>
    <s v="Tara: România; Judet: BOTOŞANI;Com Frumuşica;   -; Nr: -;"/>
    <n v="2004"/>
    <n v="19300"/>
    <n v="7"/>
    <s v="in administrare"/>
    <s v="HG 323/23-APR-14;OUG.1 din 04/01/2017;OUG.68 din 06/11/2019"/>
    <s v="imobil"/>
    <s v=" Suprafeţe=20000 mp;CF=50237 ;Date cadastrale=119 ;"/>
  </r>
  <r>
    <x v="1560"/>
    <s v="8.04.01"/>
    <m/>
    <m/>
    <s v="teren destinat impaduririi"/>
    <m/>
    <s v="OLT"/>
    <s v="Găneasa"/>
    <s v="Tara: România; Judet: OLT;Com Găneasa;   -; Nr: -;"/>
    <n v="2006"/>
    <n v="9089"/>
    <n v="28"/>
    <s v="in administrare"/>
    <s v="HG 323/23-APR-14;OUG.1 din 04/01/2017;HG.354/18.05.2017;OUG.68 din 06/11/2019"/>
    <s v="imobil"/>
    <s v="Suprafeţe=30002 mp;CF=50336 ;Date cadastrale=1088 ;"/>
  </r>
  <r>
    <x v="1561"/>
    <s v="8.23.07"/>
    <m/>
    <m/>
    <s v="Siglavy Capriola XXII-37(SC 22-37F) 642019820573825"/>
    <m/>
    <s v="BRAŞOV"/>
    <s v="Voila"/>
    <s v="Tara: România; Judet: BRAŞOV;Com Voila;   -; Nr: -; 1 Decembrie 1918, Sambata de jos"/>
    <n v="2013"/>
    <n v="10300"/>
    <n v="8"/>
    <s v="in administrare"/>
    <s v="HG 1098/10-OCT-14;OUG.1 din 04/01/2017;OUG.68 din 06/11/2019"/>
    <s v="mobil"/>
    <s v=" Subrasa= ;Anul naşterii=2010 ;Sexul=iapa mama ;Locaţia de bază=H Sambata de Jos ;"/>
  </r>
  <r>
    <x v="1562"/>
    <s v="8.23.03"/>
    <m/>
    <m/>
    <s v="Atlantic ( Gi-42J) / 642019820057650_x000a_"/>
    <m/>
    <s v="MUREŞ"/>
    <s v="-"/>
    <s v="Tara: România; Judet: MUREŞ; -;   -; Nr: -;"/>
    <n v="2013"/>
    <n v="10000"/>
    <n v="26"/>
    <s v="in administrare"/>
    <s v="HG 1098/10-DEC-14;OUG.1 din 04/01/2017;HG.118/27.02.2018;HG.118/27.02.2019;OUG.68 din 06/11/2019"/>
    <s v="mobil"/>
    <s v="Anul naşterii=2010 ;Sexul=armasar monta publica ;Dangale= Gi-42J ;Microcip=642019820057650 ;Locaţia de bază=D.A.Tg.Mures ;"/>
  </r>
  <r>
    <x v="1563"/>
    <s v="8.23.03"/>
    <m/>
    <m/>
    <s v="Ancuța ( Cv-15J) / 642019820057274_x000a_"/>
    <m/>
    <s v="CĂLĂRAŞI"/>
    <s v="Perişoru"/>
    <s v="Tara: România; Judet: CĂLĂRAŞI;Com Perişoru;   -; Nr: -;"/>
    <n v="2013"/>
    <n v="9400"/>
    <n v="51"/>
    <s v="in administrare"/>
    <s v="HG 1098/10-DEC-14;OUG.1 din 04/01/2017;OUG.68 din 06/11/2019"/>
    <s v="mobil"/>
    <s v=" Subrasa= ;Anul naşterii=2010 ;Sexul=iapa mama ;Locaţia de bază=H Jegalia ;"/>
  </r>
  <r>
    <x v="1564"/>
    <s v="8.23.06"/>
    <m/>
    <m/>
    <s v="Pietrosu XI-42 ( P 11-42L) / 986000003738422_x000a_"/>
    <m/>
    <s v="SUCEAVA"/>
    <s v="Moldova-Suliţa"/>
    <s v="Tara: România; Judet: SUCEAVA;Com Moldova-Suliţa;   -; Nr: -;"/>
    <n v="2013"/>
    <n v="8000"/>
    <n v="33"/>
    <s v="in administrare"/>
    <s v="HG 1098/10-DEC-14;OUG.1 din 04/01/2017;OUG.68 din 06/11/2019"/>
    <s v="mobil"/>
    <s v=" Subrasa= ;Anul naşterii=2010 ;Sexul=iapa mama ;Locaţia de bază=H Lucina ;"/>
  </r>
  <r>
    <x v="1565"/>
    <s v="8.23.06"/>
    <m/>
    <m/>
    <s v="Hroby XXIV-24 ( H 24-24L) / 986000003683939_x000a_"/>
    <m/>
    <s v="SUCEAVA"/>
    <s v="Moldova-Suliţa"/>
    <s v="Tara: România; Judet: SUCEAVA;Com Moldova-Suliţa;   -; Nr: -;"/>
    <n v="2013"/>
    <n v="8000"/>
    <n v="33"/>
    <s v="in administrare"/>
    <s v="HG 1098/10-DEC-14;OUG.1 din 04/01/2017;OUG.68 din 06/11/2019"/>
    <s v="mobil"/>
    <s v=" Subrasa= ;Anul naşterii=2010 ;Sexul=iapa mama ;Locaţia de bază=H Lucina ;"/>
  </r>
  <r>
    <x v="1566"/>
    <s v="8.23.06"/>
    <m/>
    <m/>
    <s v="Goral XX-14 ( G 20 - 14 L) / 98600000370300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1567"/>
    <s v="8.23.12"/>
    <m/>
    <m/>
    <s v="Gazal XVIII -15 ( G 18 - 15R ) / 64201982038156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1568"/>
    <s v="8.23.04"/>
    <m/>
    <m/>
    <s v="Furioso LXX-4 (F 70 - 4S) / 642019820448743_x000a_"/>
    <m/>
    <s v="OLT"/>
    <s v="Slatina"/>
    <s v="Tara: România; Judet: OLT;MRJ Slatina; Str  Recea; Nr: 24;"/>
    <n v="2013"/>
    <n v="10000"/>
    <n v="28"/>
    <s v="in administrare"/>
    <s v="HG 1098/10-DEC-14;OUG.1 din 04/01/2017;OUG.68 din 06/11/2019"/>
    <s v="mobil"/>
    <s v=" Subrasa= ;Anul naşterii=2010 ;Sexul=armasar monta publica ;Locaţia de bază=H Slatina ;"/>
  </r>
  <r>
    <x v="1569"/>
    <s v="8.23.01"/>
    <m/>
    <m/>
    <s v="Bretona ( Mt - 1 I ) / 642019820333582_x000a_"/>
    <m/>
    <s v="TIMIŞ"/>
    <s v="Recaş"/>
    <s v="Tara: România; Judet: TIMIŞ;Orş Recaş;   -; Nr: -; Izvin"/>
    <n v="2013"/>
    <n v="9700"/>
    <n v="35"/>
    <s v="in administrare"/>
    <s v="HG 1098/10-DEC-14;OUG.1 din 04/01/2017;OUG.68 din 06/11/2019"/>
    <s v="mobil"/>
    <s v=" Subrasa= ;Anul naşterii=2009 ;Sexul=iapa mama ;Locaţia de bază=H Izvin ;"/>
  </r>
  <r>
    <x v="1570"/>
    <s v="8.23.01"/>
    <m/>
    <m/>
    <s v="Bacardi ( Mt - 3 I ) / 642019820454162_x000a_"/>
    <m/>
    <s v="TIMIŞ"/>
    <s v="Recaş"/>
    <s v="Tara: România; Judet: TIMIŞ;Orş Recaş;   -; Nr: -; Izvin"/>
    <n v="2013"/>
    <n v="9400"/>
    <n v="35"/>
    <s v="in administrare"/>
    <s v="HG 1098/10-DEC-14;OUG.1 din 04/01/2017;OUG.68 din 06/11/2019"/>
    <s v="mobil"/>
    <s v=" Subrasa= ;Anul naşterii=2009 ;Sexul=armasar monta publica ;Locaţia de bază=H Izvin ;"/>
  </r>
  <r>
    <x v="1571"/>
    <s v="8.23.10"/>
    <m/>
    <m/>
    <s v="DUCAT  ( 45 C - Tz ) / 642019820305083_x000a__x000a_"/>
    <m/>
    <s v="BUZĂU"/>
    <s v="Cislău"/>
    <s v="Tara: România; Judet: BUZĂU;Com Cislău;   -; Nr: -; Aleea Armatei, nr 2"/>
    <n v="2014"/>
    <n v="10000"/>
    <n v="10"/>
    <s v="in administrare"/>
    <s v="HG. 543/08-IUL-15;OUG.1 din 04/01/2017;OUG.68 din 06/11/2019"/>
    <s v="mobil"/>
    <s v=" Subrasa= ;Anul naşterii=2011 ;Sexul=armasar de monta publica ;Locaţia de bază=H Cislau ;"/>
  </r>
  <r>
    <x v="1572"/>
    <s v="8.23.10"/>
    <m/>
    <m/>
    <s v="LORELAI ( 24 C - O ) / 642019820102009_x000a_"/>
    <m/>
    <s v="BUZĂU"/>
    <s v="Cislău"/>
    <s v="Tara: România; Judet: BUZĂU;Com Cislău;   -; Nr: -; Aleea Armatei, nr 2"/>
    <n v="2014"/>
    <n v="9400"/>
    <n v="10"/>
    <s v="in administrare"/>
    <s v="HG. 543/08-IUL-15;OUG.1 din 04/01/2017;OUG.68 din 06/11/2019"/>
    <s v="mobil"/>
    <s v=" Subrasa= ;Anul naşterii=2011 ;Sexul=iapa mama ;Locaţia de bază=H Cislau ;"/>
  </r>
  <r>
    <x v="1573"/>
    <s v="8.23.07"/>
    <m/>
    <m/>
    <s v="Favory XXXVII-5 ( F 37 - 5F) / 642019820493385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574"/>
    <s v="8.23.07"/>
    <m/>
    <m/>
    <s v="Neapolitano XXIX-134 ( N 29 - 134 F) / 642019820483672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 ;Locaţia de bază=H. Sambata de Jos_x000a_ ;"/>
  </r>
  <r>
    <x v="1575"/>
    <s v="8.23.11"/>
    <m/>
    <m/>
    <s v="Iacobov ( Ep 39 - R ) / 642019820610217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1576"/>
    <s v="8.23.11"/>
    <m/>
    <m/>
    <s v="Otilia ( Sg 19 - R) / 642019820613665_x000a_"/>
    <m/>
    <s v="BUZĂU"/>
    <s v="Ruşeţu"/>
    <s v="Tara: România; Judet: BUZĂU;Com Ruşeţu;   -; Nr: -;"/>
    <n v="2014"/>
    <n v="9700"/>
    <n v="10"/>
    <s v="in administrare"/>
    <s v="HG. 543/08-IUL-15;OUG.1 din 04/01/2017;OUG.68 din 06/11/2019"/>
    <s v="mobil"/>
    <s v=" Subrasa= ;Anul naşterii=2011 ;Sexul=iapă mamă_x000a_ ;Locaţia de bază=H. Rusetu_x000a_ ;"/>
  </r>
  <r>
    <x v="1577"/>
    <s v="8.23.11"/>
    <m/>
    <m/>
    <s v="Glastra ( I 49 - R ) / 642019820613101_x000a_"/>
    <m/>
    <s v="BUZĂU"/>
    <s v="Ruşeţu"/>
    <s v="Tara: România; Judet: BUZĂU;Com Ruşeţu;   -; Nr: -;"/>
    <n v="2014"/>
    <n v="9700"/>
    <n v="10"/>
    <s v="in administrare"/>
    <s v="HG. 543/08-IUL-15;OUG.1 din 04/01/2017;OUG.68 din 06/11/2019"/>
    <s v="mobil"/>
    <s v=" Subrasa= ;Anul naşterii=2011 ;Sexul=iapă mamă_x000a_ ;Locaţia de bază=H. Rusetu_x000a_ ;"/>
  </r>
  <r>
    <x v="1578"/>
    <s v="8.23.13"/>
    <m/>
    <m/>
    <s v="Sorana ( D - Sf 43 ) / 642019820065682_x000a_"/>
    <m/>
    <s v="CĂLĂRAŞI"/>
    <s v="Dor Mărunt"/>
    <s v="Tara: România; Judet: CĂLĂRAŞI;Com Dor Mărunt;   -; Nr: -;"/>
    <n v="2014"/>
    <n v="9400"/>
    <n v="51"/>
    <s v="in administrare"/>
    <s v="HG. 543/08-IUL-15;OUG.1 din 04/01/2017;OUG.68 din 06/11/2019"/>
    <s v="mobil"/>
    <s v=" Subrasa= ;Anul naşterii=2011 ;Sexul=iapă mamă_x000a_ ;Locaţia de bază=H. Dor Mărunt_x000a_ ;"/>
  </r>
  <r>
    <x v="1579"/>
    <s v="8.23.03"/>
    <m/>
    <m/>
    <s v="Bucur ( Bz - 2 J ) / 642019820291023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580"/>
    <s v="8.23.03"/>
    <m/>
    <m/>
    <s v="Balerina ( Bz - 3 J ) / 642019820365463_x000a_"/>
    <m/>
    <s v="CĂLĂRAŞI"/>
    <s v="Perişoru"/>
    <s v="Tara: România; Judet: CĂLĂRAŞI;Com Perişoru;   -; Nr: -;"/>
    <n v="2014"/>
    <n v="10300"/>
    <n v="51"/>
    <s v="in administrare"/>
    <s v="HG. 543/08-IUL-15;OUG.1 din 04/01/2017;OUG.68 din 06/11/2019"/>
    <s v="mobil"/>
    <s v=" Subrasa= ;Anul naşterii=2011 ;Sexul=iapă mamă_x000a_ ;Locaţia de bază=H. Jegălia_x000a_ ;"/>
  </r>
  <r>
    <x v="1581"/>
    <s v="8.23.09"/>
    <m/>
    <m/>
    <s v="Tania / Nedjari XIII-17 (17 M - Nj 13) / 642019820411444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582"/>
    <s v="8.23.09"/>
    <m/>
    <m/>
    <s v="Tamera / El Iman I - 30 (30 M - El 1) / 642019820425959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583"/>
    <s v="8.23.05"/>
    <m/>
    <m/>
    <s v="Gidran XLII-44 ( G 42 - 44 T ) / 642019820188635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584"/>
    <s v="8.23.05"/>
    <m/>
    <m/>
    <s v="Gidran XLIII-47 ( G 43 - 47 T ) / 642019820187435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585"/>
    <s v="8.23.04"/>
    <m/>
    <m/>
    <s v="North Star XLIV-5 ( Z 44 - 5 S )  / 642019820624304_x000a_"/>
    <m/>
    <s v="OLT"/>
    <s v="Slatina"/>
    <s v="Tara: România; Judet: OLT;MRJ Slatina; Str  Recea; Nr: -;"/>
    <n v="2014"/>
    <n v="10000"/>
    <n v="28"/>
    <s v="in administrare"/>
    <s v="HG. 543/08-IUL-15;OUG.1 din 04/01/2017;OUG.68 din 06/11/2019"/>
    <s v="mobil"/>
    <s v=" Subrasa= ;Anul naşterii=2011 ;Sexul=armăsar montă publică_x000a_ ;Locaţia de bază=H.Slatina_x000a_ ;"/>
  </r>
  <r>
    <x v="1586"/>
    <s v="8.23.06"/>
    <m/>
    <m/>
    <s v="Prislop XI-13 ( P 11 - 13 L ) / 968000003707532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587"/>
    <s v="8.23.08"/>
    <m/>
    <m/>
    <s v="Nonius 36 - 23 ( N 36 - 23 I ) / 642019820601958_x000a_"/>
    <m/>
    <s v="TIMIŞ"/>
    <s v="Izvin"/>
    <s v="Tara: România; Judet: TIMIŞ;Sat Izvin;   -; Nr: -;"/>
    <n v="2014"/>
    <n v="10800"/>
    <n v="35"/>
    <s v="in administrare"/>
    <s v="HG. 543/08-IUL-15;OUG.1 din 04/01/2017;OUG.68 din 06/11/2019"/>
    <s v="mobil"/>
    <s v=" Subrasa= ;Anul naşterii=2011 ;Sexul=armăsar montă publică_x000a_ ;Locaţia de bază=H.Izvin_x000a_ ;"/>
  </r>
  <r>
    <x v="1588"/>
    <s v="8.30.01"/>
    <m/>
    <m/>
    <s v="Corectare torenţi Cungrea_x000a_"/>
    <m/>
    <s v="ARGEŞ"/>
    <s v="-"/>
    <s v="Tara: România; Judet: ARGEŞ; -;   -; Nr: -;"/>
    <n v="2012"/>
    <n v="1885220"/>
    <n v="3"/>
    <s v="in administrare"/>
    <s v="HG. 859/14.10.2015;OUG.1 din 04/01/2017;HG.354/18.05.2017;OUG.68 din 06/11/2019;HG.846/08.10.2020"/>
    <s v="imobil"/>
    <s v="Lungime albie corectată/consolidată=2,3 km;"/>
  </r>
  <r>
    <x v="1589"/>
    <s v="8.30.01"/>
    <m/>
    <m/>
    <s v="Corectare torenţi din Bazinul Hidrografic Gudea Mare_x000a_"/>
    <m/>
    <s v="MUREŞ"/>
    <s v="-"/>
    <s v="Tara: România; Judet: MUREŞ; -;   -; Nr: -;"/>
    <n v="2012"/>
    <n v="3287139"/>
    <n v="26"/>
    <s v="in administrare"/>
    <s v="HG. 859/14.10.2015;OUG.1 din 04/01/2017;HG.354/18.05.2017;OUG.68 din 06/11/2019;HG.846/08.10.2020"/>
    <s v="imobil"/>
    <s v="Lungime albie corectată/consolidată=4 km;"/>
  </r>
  <r>
    <x v="1590"/>
    <s v="8.30.01"/>
    <m/>
    <m/>
    <s v="Corectare torenţi Versant drept Putna Nisipitu_x000a_"/>
    <m/>
    <s v="SUCEAVA"/>
    <s v="-"/>
    <s v="Tara: România; Judet: SUCEAVA; -;   -; Nr: -;"/>
    <n v="2011"/>
    <n v="2733394"/>
    <n v="33"/>
    <s v="in administrare"/>
    <s v="HG. 859/14.10.2015;OUG.1 din 04/01/2017;HG.354/18.05.2017;OUG.68 din 06/11/2019;HG.846/08.10.2020"/>
    <s v="imobil"/>
    <s v="Lungime albie corectată/consolidată=2,4 km;"/>
  </r>
  <r>
    <x v="1591"/>
    <s v="8.30.01"/>
    <m/>
    <m/>
    <s v="Corectare torenţi Pârâul Roman_x000a_"/>
    <m/>
    <s v="VRANCEA"/>
    <s v="-"/>
    <s v="Tara: România; Judet: VRANCEA; -;   -; Nr: -;"/>
    <n v="2013"/>
    <n v="1401374"/>
    <n v="39"/>
    <s v="in administrare"/>
    <s v="HG. 859/14.10.2015;OUG.1 din 04/01/2017;HG.354/18.05.2017;OUG.68 din 06/11/2019;HG.846/08.10.2020"/>
    <s v="imobil"/>
    <s v="Lungime albie corectată/consolidată=1,6 km;"/>
  </r>
  <r>
    <x v="1592"/>
    <s v="8.04.01"/>
    <m/>
    <m/>
    <s v="Teren destinat împăduririi"/>
    <m/>
    <s v="BISTRIŢA-NĂSĂUD"/>
    <s v="Dumitriţa"/>
    <s v="Tara: România; Judet: BISTRIŢA-NĂSĂUD;Com Dumitriţa;   -; Nr: -;"/>
    <n v="2014"/>
    <n v="94016"/>
    <n v="6"/>
    <s v="in administrare"/>
    <s v="HG. 859/14.10.2015;OUG.1 din 04/01/2017;HG.354/18.05.2017;OUG.68 din 06/11/2019"/>
    <s v="imobil"/>
    <s v="Suprafeţe=7,6000 ha mp;CF=25007 ;Date cadastrale=349 ;"/>
  </r>
  <r>
    <x v="1593"/>
    <s v="8.30.01"/>
    <m/>
    <m/>
    <s v="Corectarea torenţilor din bazinul hidrografic Râul Alb ob. I"/>
    <m/>
    <s v="CARAŞ-SEVERIN"/>
    <s v="-"/>
    <s v="Tara: România; Judet: CARAŞ-SEVERIN; -;   -; Nr: -;"/>
    <n v="2014"/>
    <n v="1456093"/>
    <n v="11"/>
    <s v="in administrare"/>
    <s v="HG. 787/04.10.2018;OUG.68 din 06/11/2019;HG.846/08.10.2020"/>
    <s v="imobil"/>
    <s v="Lungime albie corectată/consolidată=1,87 km;"/>
  </r>
  <r>
    <x v="1594"/>
    <s v="8.30.01"/>
    <m/>
    <m/>
    <s v="Corectarea torenţilor Valea Vlădişor"/>
    <m/>
    <s v="PRAHOVA"/>
    <s v="-"/>
    <s v="Tara: România; Judet: PRAHOVA; -;   -; Nr: -;"/>
    <n v="2014"/>
    <n v="2245025"/>
    <n v="29"/>
    <s v="in administrare"/>
    <s v="HG. 787/04.10.2018;OUG.68 din 06/11/2019;HG.846/08.10.2020"/>
    <s v="imobil"/>
    <s v="Lungime albie corectată/consolidată=0,68 km;"/>
  </r>
  <r>
    <x v="1595"/>
    <s v="8.30.01"/>
    <m/>
    <m/>
    <s v="Corectarea torenţilor din bazinul hidrografic Valea Floreiu"/>
    <m/>
    <s v="PRAHOVA"/>
    <s v="-"/>
    <s v="Tara: România; Judet: PRAHOVA; -;   -; Nr: -;"/>
    <n v="2012"/>
    <n v="3040667"/>
    <n v="29"/>
    <s v="in administrare"/>
    <s v="HG. 787/04.10.2018;OUG.68 din 06/11/2019;HG.846/08.10.2020"/>
    <s v="imobil"/>
    <s v="Lungime albie corectată/consolidată=2,7 km;"/>
  </r>
  <r>
    <x v="1596"/>
    <s v="8.30.01"/>
    <m/>
    <m/>
    <s v="Corectarea torenţilor Cuca Mică"/>
    <m/>
    <s v="VÂLCEA"/>
    <s v="-"/>
    <s v="Tara: România; Judet: VÂLCEA; -;   -; Nr: -;"/>
    <n v="2013"/>
    <n v="1140033"/>
    <n v="38"/>
    <s v="in administrare"/>
    <s v="HG. 787/04.10.2018;OUG.68 din 06/11/2019;HG.846/08.10.2020"/>
    <s v="imobil"/>
    <s v="Lungime albie corectată/consolidată=1,7 km;"/>
  </r>
  <r>
    <x v="1597"/>
    <s v="8.30.01"/>
    <m/>
    <m/>
    <s v="Corectarea torenţilor Gurgui, obiectiv II"/>
    <m/>
    <s v="VÂLCEA"/>
    <s v="-"/>
    <s v="Tara: România; Judet: VÂLCEA; -;   -; Nr: -;"/>
    <n v="2015"/>
    <n v="2094724"/>
    <n v="38"/>
    <s v="in administrare"/>
    <s v="HG. 787/04.10.2018;OUG.68 din 06/11/2019;HG.846/08.10.2020"/>
    <s v="imobil"/>
    <s v="Lungime albie corectată/consolidată=3,81 km;"/>
  </r>
  <r>
    <x v="1598"/>
    <s v="8.23.11"/>
    <m/>
    <m/>
    <s v="Galus ( NU 18 / HB ) 642019820601266"/>
    <m/>
    <s v="BISTRIŢA-NĂSĂUD"/>
    <s v="-"/>
    <s v="Tara: România; Judet: BISTRIŢA-NĂSĂUD; -;   -; Nr: 45; Beclean pe Someş, str. Bistriţei,"/>
    <n v="2015"/>
    <n v="9400"/>
    <n v="6"/>
    <s v="in administrare"/>
    <s v="HG. 118/27.02.2019;OUG.68 din 06/11/2019"/>
    <s v="mobil"/>
    <s v=" Anul naşterii=2012 ;Sexul=armăsar montă publică ;Dangale=NU 18 / HB ;Microcip=642019820601266 ;Locaţia de bază=H.Beclean ;"/>
  </r>
  <r>
    <x v="1599"/>
    <s v="8.23.10"/>
    <m/>
    <m/>
    <s v="Divya  (52 C / Tz) 642019820111588"/>
    <m/>
    <s v="BUZĂU"/>
    <s v="Cislău"/>
    <s v="Tara: România; Judet: BUZĂU;Com Cislău;   -; Nr: 2; Aleea Armatei"/>
    <n v="2015"/>
    <n v="9400"/>
    <n v="10"/>
    <s v="in administrare"/>
    <s v="HG. 118/27.02.2019;OUG.68 din 06/11/2019"/>
    <s v="mobil"/>
    <s v=" Anul naşterii=2012 ;Sexul=iapă mamă ;Dangale=52 C / Tz ;Microcip=642019820111588 ;Locaţia de bază=H.Cislău ;"/>
  </r>
  <r>
    <x v="1600"/>
    <s v="8.23.07"/>
    <m/>
    <m/>
    <s v="Tulipan XXIII-6   (T 23 / 6 F) 642019820622554"/>
    <m/>
    <s v="BRAŞOV"/>
    <s v="Voila"/>
    <s v="Tara: România; Judet: BRAŞOV;Com Voila;   -; Nr: -;  sat Sâmbăta de Jos, str. 1 Decembrie 1918"/>
    <n v="2015"/>
    <n v="9400"/>
    <n v="8"/>
    <s v="in administrare"/>
    <s v="HG. 118/27.02.2019;OUG.68 din 06/11/2019"/>
    <s v="mobil"/>
    <s v=" Anul naşterii=2012 ;Sexul=iapă mamă ;Dangale=T 23 / 6 F ;Microcip=642019820622554 ;Locaţia de bază=H. Sambata de Jos ;"/>
  </r>
  <r>
    <x v="1601"/>
    <s v="8.23.07"/>
    <m/>
    <m/>
    <s v="Neapolitano XXXII-40   (N 32 / 40 F) 642019820391359"/>
    <m/>
    <s v="BRAŞOV"/>
    <s v="Voila"/>
    <s v="Tara: România; Judet: BRAŞOV;Com Voila;   -; Nr: -; sat Sâmbăta de Jos, str. 1 Decembrie 1918"/>
    <n v="2015"/>
    <n v="10800"/>
    <n v="8"/>
    <s v="in administrare"/>
    <s v="HG. 118/27.02.2019;OUG.68 din 06/11/2019"/>
    <s v="mobil"/>
    <s v=" Anul naşterii=2012 ;Sexul=armăsar montă publică ;Dangale=N 32 / 40 F ;Microcip=642019820391359 ;Locaţia de bază=H. Sambata de Jos ;"/>
  </r>
  <r>
    <x v="1602"/>
    <s v="8.23.07"/>
    <m/>
    <m/>
    <s v="Maestoso L – 16  (M 50 / 16 F) 642019820482162"/>
    <m/>
    <s v="BRAŞOV"/>
    <s v="Voila"/>
    <s v="Tara: România; Judet: BRAŞOV;Com Voila;   -; Nr: -; sat Sâmbăta de Jos, str. 1 Decembrie 1918"/>
    <n v="2015"/>
    <n v="10000"/>
    <n v="8"/>
    <s v="in administrare"/>
    <s v="HG. 118/27.02.2019;OUG.68 din 06/11/2019"/>
    <s v="mobil"/>
    <s v=" Anul naşterii=2012 ;Sexul=armăsar montă publică ;Dangale=M 50 / 16 F ;Microcip=642019820482162 ;Locaţia de bază=H. Sambata de Jos ;"/>
  </r>
  <r>
    <x v="1603"/>
    <s v="8.23.11"/>
    <m/>
    <m/>
    <s v="Severin  (Ag 28 / R) 642019820122614"/>
    <m/>
    <s v="BUZĂU"/>
    <s v="Ruşeţu"/>
    <s v="Tara: România; Judet: BUZĂU;Com Ruşeţu;   -; Nr: -;"/>
    <n v="2015"/>
    <n v="9400"/>
    <n v="10"/>
    <s v="in administrare"/>
    <s v="HG. 118/27.02.2019;OUG.68 din 06/11/2019"/>
    <s v="mobil"/>
    <s v=" Anul naşterii=2012 ;Sexul=armăsar montă publică ;Dangale=Ag 28 / R ;Microcip=642019820122614 ;Locaţia de bază=H. Rusetu ;"/>
  </r>
  <r>
    <x v="1604"/>
    <s v="8.04.01"/>
    <m/>
    <m/>
    <s v="Pădure"/>
    <m/>
    <s v="TIMIŞ"/>
    <s v="Ohaba Lungă"/>
    <s v="Tara: România; Judet: TIMIŞ;Com Ohaba Lungă;   -; Nr: -;"/>
    <n v="2018"/>
    <n v="63073"/>
    <n v="35"/>
    <s v="in administrare"/>
    <s v="HG. 87/15.02.2019;OUG.68 din 06/11/2019"/>
    <s v="imobil"/>
    <s v=" Suprafeţe=33333 mp;CF=400460 ;Date cadastrale=1125/2/12/3 ;"/>
  </r>
  <r>
    <x v="1605"/>
    <s v="8.23.03"/>
    <m/>
    <m/>
    <s v="Cozia  (Ho / 1 J) 642019820188090"/>
    <m/>
    <s v="CĂLĂRAŞI"/>
    <s v="Perişoru"/>
    <s v="Tara: România; Judet: CĂLĂRAŞI;Com Perişoru;   -; Nr: -;"/>
    <n v="2015"/>
    <n v="10300"/>
    <n v="51"/>
    <s v="in administrare"/>
    <s v="HG. 118/27.02.2019;OUG.68 din 06/11/2019"/>
    <s v="mobil"/>
    <s v=" Anul naşterii=2012 ;Sexul=iapă mamă ;Dangale=Ho / 1 J ;Microcip=642019820188090 ;Locaţia de bază=H. Jegălia ;"/>
  </r>
  <r>
    <x v="1606"/>
    <s v="8.23.03"/>
    <m/>
    <m/>
    <s v="Ciuta   (Cn / 2 J) 642019820202571"/>
    <m/>
    <s v="CĂLĂRAŞI"/>
    <s v="Perişoru"/>
    <s v="Tara: România; Judet: CĂLĂRAŞI;Com Perişoru;   -; Nr: -;"/>
    <n v="2015"/>
    <n v="10300"/>
    <n v="51"/>
    <s v="in administrare"/>
    <s v="HG. 118/27.02.2019;OUG.68 din 06/11/2019"/>
    <s v="mobil"/>
    <s v=" Anul naşterii=2012 ;Sexul=iapă mamă ;Dangale=Cn / 2 J ;Microcip=642019820202571 ;Locaţia de bază=H. Jegălia ;"/>
  </r>
  <r>
    <x v="1607"/>
    <s v="8.23.09"/>
    <m/>
    <m/>
    <s v="Nedjari XIII-19 / Ulema (19 M / Nj 13) 642019820558275"/>
    <m/>
    <s v="CONSTANŢA"/>
    <s v="Mangalia"/>
    <s v="Tara: România; Judet: CONSTANŢA;Mun Mangalia; Şos  Constanţei; Nr: 52;"/>
    <n v="2015"/>
    <n v="9400"/>
    <n v="13"/>
    <s v="in administrare"/>
    <s v="HG. 118/27.02.2019;OUG.68 din 06/11/2019"/>
    <s v="mobil"/>
    <s v=" Anul naşterii=2012 ;Sexul=iapă mamă ;Dangale=19 M / Nj 13 ;Microcip=642019820558275 ;Locaţia de bază=H. Mangalia ;"/>
  </r>
  <r>
    <x v="1608"/>
    <s v="8.23.12"/>
    <m/>
    <m/>
    <s v="Siglavy Bagdady XVII-34 (SB 17 / 34 R) 642019820438119"/>
    <m/>
    <s v="SUCEAVA"/>
    <s v="Rădăuţi"/>
    <s v="Tara: România; Judet: SUCEAVA;Mun Rădăuţi; Str  Bogdan Vodă; Nr: 114;"/>
    <n v="2015"/>
    <n v="10000"/>
    <n v="33"/>
    <s v="in administrare"/>
    <s v="HG. 118/27.02.2019;OUG.68 din 06/11/2019"/>
    <s v="mobil"/>
    <s v=" Anul naşterii=2012 ;Sexul=armăsar montă publică ;Dangale=SB 17 / 34 R ;Microcip=642019820438119 ;Locaţia de bază=H.Radauti ;"/>
  </r>
  <r>
    <x v="1609"/>
    <s v="8.23.02"/>
    <m/>
    <m/>
    <s v="Găman II-18 (G 2 / 18 L) 642019820440060"/>
    <m/>
    <s v="SUCEAVA"/>
    <s v="Moldova-Suliţa"/>
    <s v="Tara: România; Judet: SUCEAVA;Com Moldova-Suliţa;   -; Nr: -;"/>
    <n v="2015"/>
    <n v="9400"/>
    <n v="33"/>
    <s v="in administrare"/>
    <s v="HG. 118/27.02.2019;OUG.68 din 06/11/2019"/>
    <s v="mobil"/>
    <s v=" Anul naşterii=2012 ;Sexul=armăsar montă publică ;Dangale=G 2 / 18 L ;Microcip=642019820440060 ;Locaţia de bază=H. Lucina ;"/>
  </r>
  <r>
    <x v="1610"/>
    <s v="8.23.06"/>
    <m/>
    <m/>
    <s v="Pietrosu XI-54 (Pi 11 / 54 L) 642019820324952_x000a_"/>
    <m/>
    <s v="SUCEAVA"/>
    <s v="Moldova-Suliţa"/>
    <s v="Tara: România; Judet: SUCEAVA;Com Moldova-Suliţa;   -; Nr: -;"/>
    <n v="2015"/>
    <n v="9400"/>
    <n v="33"/>
    <s v="in administrare"/>
    <s v="HG. 118/27.02.2019;OUG.68 din 06/11/2019"/>
    <s v="mobil"/>
    <s v=" Anul naşterii=2012 ;Sexul=iapă mamă ;Dangale=Pi 11 / 54 L ;Microcip=642019820324952 ;Locaţia de bază=H. Lucina ;"/>
  </r>
  <r>
    <x v="1611"/>
    <s v="8.23.08"/>
    <m/>
    <m/>
    <s v="Nonius 41-1 ( N 41 / 1 I) 642019820299842"/>
    <m/>
    <s v="TIMIŞ"/>
    <s v="Izvin"/>
    <s v="Tara: România; Judet: TIMIŞ;Sat Izvin;   -; Nr: -;"/>
    <n v="2015"/>
    <n v="9400"/>
    <n v="35"/>
    <s v="in administrare"/>
    <s v="HG. 118/27.02.2019;OUG.68 din 06/11/2019"/>
    <s v="mobil"/>
    <s v=" Anul naşterii=2012 ;Sexul=iapă mamă ;Dangale=N 41 / 1 I ;Microcip=642019820299842 ;Locaţia de bază=H.Izvin ;"/>
  </r>
  <r>
    <x v="1612"/>
    <s v="8.23.08"/>
    <m/>
    <m/>
    <s v="Nonius 41 – 2  (N 41 / 2 I) 642019820428099"/>
    <m/>
    <s v="TIMIŞ"/>
    <s v="Izvin"/>
    <s v="Tara: România; Judet: TIMIŞ;Sat Izvin;   -; Nr: -;"/>
    <n v="2015"/>
    <n v="10000"/>
    <n v="35"/>
    <s v="in administrare"/>
    <s v="HG. 118/27.02.2019;OUG.68 din 06/11/2019"/>
    <s v="mobil"/>
    <s v=" Anul naşterii=2012 ;Sexul=armăsar montă publică ;Dangale=N 41 / 2 I ;Microcip=642019820428099 ;Locaţia de bază=H.Izvin ;"/>
  </r>
  <r>
    <x v="1613"/>
    <s v="8.23.05"/>
    <m/>
    <m/>
    <s v="Gidran XLII-50 (G 42/50 C) 642019820547755"/>
    <m/>
    <s v="BUZĂU"/>
    <s v="Cislău"/>
    <s v="Tara: România; Judet: BUZĂU;Com Cislău;   -; Nr: 2; Aleea Armatei"/>
    <n v="2016"/>
    <n v="9400"/>
    <n v="10"/>
    <s v="in administrare"/>
    <s v="HG. 118/27.02.2019;OUG.68 din 06/11/2019"/>
    <s v="mobil"/>
    <s v=" Anul naşterii=2013 ;Sexul=iapă mamă ;Dangale=G 42/50 C ;Microcip=642019820547755 ;Locaţia de bază=H.Cislău ;"/>
  </r>
  <r>
    <x v="1614"/>
    <s v="8.23.11"/>
    <m/>
    <m/>
    <s v="Omeran (I 58 / R) 642019820547922"/>
    <m/>
    <s v="BUZĂU"/>
    <s v="Ruşeţu"/>
    <s v="Tara: România; Judet: BUZĂU;Com Ruşeţu;   -; Nr: -;"/>
    <n v="2016"/>
    <n v="9400"/>
    <n v="10"/>
    <s v="in administrare"/>
    <s v="HG. 118/27.02.2019;OUG.68 din 06/11/2019"/>
    <s v="mobil"/>
    <s v=" Anul naşterii=2013 ;Sexul=armăsar montă publică ;Dangale=I 58 / R ;Microcip=642019820547922 ;Locaţia de bază=H. Rusetu ;"/>
  </r>
  <r>
    <x v="1615"/>
    <s v="8.23.09"/>
    <m/>
    <m/>
    <s v="Mersuch XVI-21 / Vahabita (21M/M26)_x000a_642019820554420"/>
    <m/>
    <s v="CONSTANŢA"/>
    <s v="Mangalia"/>
    <s v="Tara: România; Judet: CONSTANŢA;Mun Mangalia; Şos  Constanţei; Nr: 52;"/>
    <n v="2016"/>
    <n v="9400"/>
    <n v="13"/>
    <s v="in administrare"/>
    <s v="HG. 118/27.02.2019;OUG.68 din 06/11/2019"/>
    <s v="mobil"/>
    <s v=" Anul naşterii=2013 ;Sexul=iapă mamă ;Dangale=21M/M26 ;Microcip=642019820554420 ;Locaţia de bază=H. Mangalia ;"/>
  </r>
  <r>
    <x v="1616"/>
    <s v="8.23.12"/>
    <m/>
    <m/>
    <s v="Shagya LXII-69  (Sh 62 / 69 R) 642019820556140"/>
    <m/>
    <s v="SUCEAVA"/>
    <s v="Rădăuţi"/>
    <s v="Tara: România; Judet: SUCEAVA;Mun Rădăuţi; Str  Bogdan Vodă; Nr: 114;"/>
    <n v="2016"/>
    <n v="9400"/>
    <n v="33"/>
    <s v="in administrare"/>
    <s v="HG. 118/27.02.2019;OUG.68 din 06/11/2019"/>
    <s v="mobil"/>
    <s v=" Anul naşterii=2013 ;Sexul=iapă mamă ;Dangale=Sh 62 / 69 R ;Microcip=642019820556140 ;Locaţia de bază=H.Radauti ;"/>
  </r>
  <r>
    <x v="1617"/>
    <s v="8.23.08"/>
    <m/>
    <m/>
    <s v="Nonius 41 – 5 (N 41 / 5 I) 6420198205289594"/>
    <m/>
    <s v="TIMIŞ"/>
    <s v="Izvin"/>
    <s v="Tara: România; Judet: TIMIŞ;Sat Izvin;   -; Nr: -;"/>
    <n v="2016"/>
    <n v="10300"/>
    <n v="35"/>
    <s v="in administrare"/>
    <s v="HG. 118/27.02.2019;OUG.68 din 06/11/2019"/>
    <s v="mobil"/>
    <s v=" Anul naşterii=2013 ;Sexul=iapă mamă ;Dangale=N 41 / 5 I ;Microcip=6420198205289594 ;Locaţia de bază=H.Izvin ;"/>
  </r>
  <r>
    <x v="1618"/>
    <s v="8.23.01"/>
    <m/>
    <m/>
    <s v="Elada  (Pr / 11 I) 642019820519918"/>
    <m/>
    <s v="TIMIŞ"/>
    <s v="Izvin"/>
    <s v="Tara: România; Judet: TIMIŞ;Sat Izvin;   -; Nr: -;"/>
    <n v="2016"/>
    <n v="8900"/>
    <n v="35"/>
    <s v="in administrare"/>
    <s v="HG. 118/27.02.2019;OUG.68 din 06/11/2019"/>
    <s v="mobil"/>
    <s v=" Anul naşterii=2013 ;Sexul=iapă mamă ;Dangale=Pr / 11 I ;Microcip=642019820519918 ;Locaţia de bază=H.Izvin ;"/>
  </r>
  <r>
    <x v="1619"/>
    <s v="8.23.01"/>
    <m/>
    <m/>
    <s v="Eros  (O / 9 I) 642019820518464"/>
    <m/>
    <s v="TIMIŞ"/>
    <s v="Izvin"/>
    <s v="Tara: România; Judet: TIMIŞ;Sat Izvin;   -; Nr: -;"/>
    <n v="2016"/>
    <n v="9400"/>
    <n v="35"/>
    <s v="in administrare"/>
    <s v="HG. 118/27.02.2019;OUG.68 din 06/11/2019"/>
    <s v="mobil"/>
    <s v=" Anul naşterii=2013 ;Sexul=armăsar montă publică ;Dangale=O / 9 I ;Microcip=642019820518464 ;Locaţia de bază=H.Izvin ;"/>
  </r>
  <r>
    <x v="1620"/>
    <s v="8.23.03"/>
    <m/>
    <m/>
    <s v="Donora  (Dn / 8 J) 642019820562740"/>
    <m/>
    <s v="CĂLĂRAŞI"/>
    <s v="Perişoru"/>
    <s v="Tara: România; Judet: CĂLĂRAŞI;Com Perişoru;   -; Nr: -;"/>
    <n v="2016"/>
    <n v="9400"/>
    <n v="51"/>
    <s v="in administrare"/>
    <s v="HG. 118/27.02.2019;OUG.68 din 06/11/2019"/>
    <s v="mobil"/>
    <s v=" Anul naşterii=2013 ;Sexul=iapă mamă ;Dangale=Dn / 8 J ;Microcip=642019820562740 ;Locaţia de bază=H. Jegălia ;"/>
  </r>
  <r>
    <x v="1621"/>
    <s v="8.23.06"/>
    <m/>
    <m/>
    <s v="Hroby XXV-1 (H 25 / 1 L) 642019820561052"/>
    <m/>
    <s v="SUCEAVA"/>
    <s v="Moldova-Suliţa"/>
    <s v="Tara: România; Judet: SUCEAVA;Com Moldova-Suliţa;   -; Nr: -;"/>
    <n v="2016"/>
    <n v="8600"/>
    <n v="33"/>
    <s v="in administrare"/>
    <s v="HG. 118/27.02.2019;OUG.68 din 06/11/2019"/>
    <s v="mobil"/>
    <s v=" Anul naşterii=2013 ;Sexul=armăsar montă publică ;Dangale=H 25 / 1 L ;Microcip=642019820561052 ;Locaţia de bază=H. Lucina ;"/>
  </r>
  <r>
    <x v="1622"/>
    <s v="8.23.06"/>
    <m/>
    <m/>
    <s v="Goral XXI-34  (G 21 / 34 L) 642019820566061"/>
    <m/>
    <s v="SUCEAVA"/>
    <s v="Moldova-Suliţa"/>
    <s v="Tara: România; Judet: SUCEAVA;Com Moldova-Suliţa;   -; Nr: -;"/>
    <n v="2016"/>
    <n v="8000"/>
    <n v="33"/>
    <s v="in administrare"/>
    <s v="HG. 118/27.02.2019;OUG.68 din 06/11/2019"/>
    <s v="mobil"/>
    <s v=" Anul naşterii=2013 ;Sexul=iapă mamă ;Dangale=G 21 / 34 L ;Microcip=642019820566061 ;Locaţia de bază=H. Lucina ;"/>
  </r>
  <r>
    <x v="1623"/>
    <s v="8.23.06"/>
    <m/>
    <m/>
    <s v="Hroby XXV-9  (H 25 / 9 L) 642019820566928"/>
    <m/>
    <s v="SUCEAVA"/>
    <s v="Moldova-Suliţa"/>
    <s v="Tara: România; Judet: SUCEAVA;Com Moldova-Suliţa;   -; Nr: -;"/>
    <n v="2016"/>
    <n v="8000"/>
    <n v="33"/>
    <s v="in administrare"/>
    <s v="HG. 118/27.02.2019;OUG.68 din 06/11/2019"/>
    <s v="mobil"/>
    <s v=" Anul naşterii=2013 ;Sexul=iapă mamă ;Dangale=H 25 / 9 L ;Microcip=642019820566928 ;Locaţia de bază=H. Lucina ;"/>
  </r>
  <r>
    <x v="1624"/>
    <s v="8.23.09"/>
    <m/>
    <m/>
    <s v="Gazal XIX-31 / Vasfiye  (31 M / G 19)_x000a_642019820570942"/>
    <m/>
    <s v="CONSTANŢA"/>
    <s v="Mangalia"/>
    <s v="Tara: România; Judet: CONSTANŢA;Mun Mangalia; Şos  Constanţei; Nr: 52;"/>
    <n v="2016"/>
    <n v="9400"/>
    <n v="13"/>
    <s v="in administrare"/>
    <s v="HG. 118/27.02.2019;OUG.68 din 06/11/2019"/>
    <s v="mobil"/>
    <s v=" Anul naşterii=2013 ;Sexul=iapă mamă ;Dangale=31 M / G 19 ;Microcip=642019820570942 ;Locaţia de bază=H. Mangalia ;"/>
  </r>
  <r>
    <x v="1625"/>
    <s v="8.23.04"/>
    <m/>
    <m/>
    <s v="Furioso LXX-25  (F 70 / 25 R)_x000a_642019820546715"/>
    <m/>
    <s v="BUZĂU"/>
    <s v="Ruşeţu"/>
    <s v="Tara: România; Judet: BUZĂU;Com Ruşeţu;   -; Nr: -;"/>
    <n v="2016"/>
    <n v="9400"/>
    <n v="10"/>
    <s v="in administrare"/>
    <s v="HG. 118/27.02.2019;OUG.68 din 06/11/2019"/>
    <s v="mobil"/>
    <s v=" Anul naşterii=2013 ;Sexul=iapă mamă ;Dangale=F 70 / 25 R ;Microcip=642019820546715 ;Locaţia de bază=H. Rusetu ;"/>
  </r>
  <r>
    <x v="1626"/>
    <s v="8.04.04"/>
    <m/>
    <m/>
    <s v="DAF PARAUL OGARULUI"/>
    <m/>
    <s v="SUCEAVA"/>
    <s v="Râşca"/>
    <s v="Tara: România; Judet: SUCEAVA;Com Râşca;   -; Nr: -;"/>
    <n v="2011"/>
    <n v="102927"/>
    <n v="33"/>
    <s v="in administrare"/>
    <s v="HG. 773/10.09.2020"/>
    <s v="imobil"/>
    <s v=" Lungime=1.644 Km;Suprafeţe=1.7389 ha;CF=32591,32592 ;"/>
  </r>
  <r>
    <x v="1627"/>
    <s v="8.04.04"/>
    <m/>
    <m/>
    <s v="DAF RATIHNA"/>
    <m/>
    <s v="SUCEAVA"/>
    <s v="Râşca"/>
    <s v="Tara: România; Judet: SUCEAVA;Com Râşca;   -; Nr: -;"/>
    <n v="2014"/>
    <n v="492350"/>
    <n v="33"/>
    <s v="in administrare"/>
    <s v="HG. 773/10.09.2020"/>
    <s v="imobil"/>
    <s v=" Lungime=1.354 Km;Suprafeţe=1.1091 ha;CF=32582 ;"/>
  </r>
  <r>
    <x v="1628"/>
    <s v="8.04.04"/>
    <m/>
    <m/>
    <s v="DAF CULMEA LUI GASCA"/>
    <m/>
    <s v="SUCEAVA"/>
    <s v="Boroaia"/>
    <s v="Tara: România; Judet: SUCEAVA;Com Boroaia;   -; Nr: -;"/>
    <n v="2011"/>
    <n v="80644"/>
    <n v="33"/>
    <s v="in administrare"/>
    <s v="HG. 773/10.09.2020"/>
    <s v="imobil"/>
    <s v=" Lungime=1.362 Km;Suprafeţe=1.2561 ha;CF=33843 ;"/>
  </r>
  <r>
    <x v="1629"/>
    <s v="8.04.04"/>
    <m/>
    <m/>
    <s v="DAF PRELUNGIRE LAURA - SLATINA"/>
    <m/>
    <s v="SUCEAVA"/>
    <s v="Vicovu de Jos"/>
    <s v="Tara: România; Judet: SUCEAVA;Com Vicovu de Jos;   -; Nr: -;"/>
    <n v="2012"/>
    <n v="141126"/>
    <n v="33"/>
    <s v="in administrare"/>
    <s v="HG. 773/10.09.2020"/>
    <s v="imobil"/>
    <s v=" Lungime=0.702 Km;Suprafeţe=0.6034 ha;CF=35478 ;"/>
  </r>
  <r>
    <x v="1630"/>
    <s v="8.04.04"/>
    <m/>
    <m/>
    <s v="DAF SCURTU II"/>
    <m/>
    <s v="SUCEAVA"/>
    <s v="Marginea"/>
    <s v="Tara: România; Judet: SUCEAVA;Com Marginea;   -; Nr: -;"/>
    <n v="2012"/>
    <n v="158104"/>
    <n v="33"/>
    <s v="in administrare"/>
    <s v="HG. 773/10.09.2020"/>
    <s v="imobil"/>
    <s v=" Lungime=0.488 Km;Suprafeţe=0.2638 ha;CF=37690 ;"/>
  </r>
  <r>
    <x v="1631"/>
    <s v="8.04.04"/>
    <m/>
    <m/>
    <s v="DAF OGARU"/>
    <m/>
    <s v="SUCEAVA"/>
    <s v="Râşca"/>
    <s v="Tara: România; Judet: SUCEAVA;Com Râşca;   -; Nr: -;"/>
    <n v="2006"/>
    <n v="2280826"/>
    <n v="33"/>
    <s v="in administrare"/>
    <s v="HG. 773/10.09.2020"/>
    <s v="imobil"/>
    <s v=" Lungime=1.022 Km;Suprafeţe=0.9581 ha;CF=32584 ;"/>
  </r>
  <r>
    <x v="1632"/>
    <s v="8.04.04"/>
    <m/>
    <m/>
    <s v="DAF LACUL"/>
    <m/>
    <s v="SUCEAVA"/>
    <s v="Râşca"/>
    <s v="Tara: România; Judet: SUCEAVA;Com Râşca;   -; Nr: -;"/>
    <n v="2011"/>
    <n v="261031"/>
    <n v="33"/>
    <s v="in administrare"/>
    <s v="HG. 773/10.09.2020"/>
    <s v="imobil"/>
    <s v=" Lungime=1.223 Km;Suprafeţe=0.8944 ha;CF=32576 ;"/>
  </r>
  <r>
    <x v="1633"/>
    <s v="8.04.04"/>
    <m/>
    <m/>
    <s v="Drum forest.FE001-0,592 km,Trup pad.Baneasa,borna 28-29(64D)"/>
    <m/>
    <s v="MUNICIPIUL BUCUREŞTI"/>
    <s v="1"/>
    <s v="Tara: România; Judet: MUNICIPIUL BUCUREŞTI;Sec 1;   -; Nr: -;"/>
    <n v="2018"/>
    <n v="487304"/>
    <n v="40"/>
    <s v="in administrare"/>
    <s v="HG. 773/10.09.2020"/>
    <s v="imobil"/>
    <s v=" Lungime=0.592 Km;Suprafeţe=0.3551 ha;CF=276705 ;"/>
  </r>
  <r>
    <x v="1634"/>
    <s v="8.04.04"/>
    <m/>
    <m/>
    <s v="Drum forest.FE004-1,436 km,Trup.pad.Baneasa"/>
    <m/>
    <s v="ILFOV"/>
    <s v="Voluntari"/>
    <s v="Tara: România; Judet: ILFOV;Orş Voluntari;   -; Nr: -;"/>
    <n v="2018"/>
    <n v="1205703"/>
    <n v="23"/>
    <s v="in administrare"/>
    <s v="HG. 773/10.09.2020"/>
    <s v="imobil"/>
    <s v=" Lungime=1.436 Km;Suprafeţe=0.8786 ha;CF=123113,276985 ;"/>
  </r>
  <r>
    <x v="1635"/>
    <s v="8.04.04"/>
    <m/>
    <m/>
    <s v="D.F.CELIC"/>
    <s v="conform amenajamentelor silvice"/>
    <s v="TULCEA"/>
    <s v="-"/>
    <s v="Tara: România; Judet: TULCEA; -;   -; Nr: -;"/>
    <n v="1977"/>
    <n v="79805"/>
    <n v="36"/>
    <s v="in administrare"/>
    <s v="HG 982/1998;HG 1344/2011;OUG.1 din 04/01/2017;HG.354/18.05.2017;OUG.68 din 06/11/2019"/>
    <s v="imobil"/>
    <s v="Lungime= Km;Suprafeţe= ha;CF= ;"/>
  </r>
  <r>
    <x v="1636"/>
    <s v="8.04.04"/>
    <m/>
    <m/>
    <s v="D.F.VALEA LUI TIMOFTE 3.6 KM"/>
    <s v="conform amenajamentelor silvice"/>
    <s v="TULCEA"/>
    <s v="-"/>
    <s v="Tara: România; Judet: TULCEA; -;   -; Nr: -;"/>
    <n v="1969"/>
    <n v="40509"/>
    <n v="36"/>
    <s v="in administrare"/>
    <s v="HG 982/1998;HG 1344/2011;OUG.1 din 04/01/2017;HG.354/18.05.2017;OUG.68 din 06/11/2019"/>
    <s v="imobil"/>
    <s v="Lungime= Km;Suprafeţe= ha;CF= ;"/>
  </r>
  <r>
    <x v="1637"/>
    <s v="8.04.04"/>
    <m/>
    <m/>
    <s v="D.F.VALEA PIRLITA 2.3 KM"/>
    <s v="conform amenajamentelor silvice"/>
    <s v="TULCEA"/>
    <s v="-"/>
    <s v="Tara: România; Judet: TULCEA; -;   -; Nr: -;"/>
    <n v="1970"/>
    <n v="121917"/>
    <n v="36"/>
    <s v="in administrare"/>
    <s v="HG 982/1998;HG 1344/2011;OUG.1 din 04/01/2017;HG.354/18.05.2017;OUG.68 din 06/11/2019"/>
    <s v="imobil"/>
    <s v="Lungime= Km;Suprafeţe= ha;CF= ;"/>
  </r>
  <r>
    <x v="1638"/>
    <s v="8.04.04"/>
    <m/>
    <m/>
    <s v="D.F BOCLOGEA 4 KM"/>
    <s v="conform amenajamentelor silvice"/>
    <s v="TULCEA"/>
    <s v="-"/>
    <s v="Tara: România; Judet: TULCEA; -;   -; Nr: -;"/>
    <n v="1970"/>
    <n v="202867"/>
    <n v="36"/>
    <s v="in administrare"/>
    <s v="HG 982/1998;HG 1344/2011;OUG.1 din 04/01/2017;HG.354/18.05.2017;OUG.68 din 06/11/2019"/>
    <s v="imobil"/>
    <s v="Lungime= Km;Suprafeţe= ha;CF= ;"/>
  </r>
  <r>
    <x v="1639"/>
    <s v="8.04.04"/>
    <m/>
    <m/>
    <s v="D.F.TELITA 1.3 KM"/>
    <s v="conform amenajamentelor silvice"/>
    <s v="TULCEA"/>
    <s v="-"/>
    <s v="Tara: România; Judet: TULCEA; -;   -; Nr: -;"/>
    <n v="1971"/>
    <n v="74273"/>
    <n v="36"/>
    <s v="in administrare"/>
    <s v="HG 982/1998;HG 1344/2011;OUG.1 din 04/01/2017;HG.354/18.05.2017;OUG.68 din 06/11/2019"/>
    <s v="imobil"/>
    <s v="Lungime= Km;Suprafeţe= ha;CF= ;"/>
  </r>
  <r>
    <x v="1640"/>
    <s v="8.04.04"/>
    <m/>
    <m/>
    <s v="D.F VALEA LUI IOSIF 3,7 KM"/>
    <s v="conform amenajamentelor silvice"/>
    <s v="TULCEA"/>
    <s v="-"/>
    <s v="Tara: România; Judet: TULCEA; -;   -; Nr: -;"/>
    <n v="1968"/>
    <n v="141091"/>
    <n v="36"/>
    <s v="in administrare"/>
    <s v="HG 982/1998;;OUG.1 din 04/01/2017;HG.354/18.05.2017;OUG.68 din 06/11/2019"/>
    <s v="imobil"/>
    <s v="Lungime= Km;Suprafeţe= ha;CF= ;"/>
  </r>
  <r>
    <x v="1641"/>
    <s v="8.04.04"/>
    <m/>
    <m/>
    <s v="D.F.VALEA MITROFAN 2 -4,5 KM"/>
    <s v="conform amenajamentelor silvice"/>
    <s v="TULCEA"/>
    <s v="-"/>
    <s v="Tara: România; Judet: TULCEA; -;   -; Nr: -;"/>
    <n v="1966"/>
    <n v="159956"/>
    <n v="36"/>
    <s v="in administrare"/>
    <s v="HG 982/1998;;OUG.1 din 04/01/2017;HG.354/18.05.2017;OUG.68 din 06/11/2019"/>
    <s v="imobil"/>
    <s v="Lungime= Km;Suprafeţe= ha;CF= ;"/>
  </r>
  <r>
    <x v="1642"/>
    <s v="8.04.04"/>
    <m/>
    <m/>
    <s v="D.F.VALEA CALUGARULUI 2 1,5 KM"/>
    <s v="conform amenajamentelor silvice"/>
    <s v="TULCEA"/>
    <s v="-"/>
    <s v="Tara: România; Judet: TULCEA; -;   -; Nr: -;"/>
    <n v="1967"/>
    <n v="54217"/>
    <n v="36"/>
    <s v="in administrare"/>
    <s v="HG 982/1998;;OUG.1 din 04/01/2017;HG.354/18.05.2017;OUG.68 din 06/11/2019"/>
    <s v="imobil"/>
    <s v="Lungime= Km;Suprafeţe= ha;CF= ;"/>
  </r>
  <r>
    <x v="1643"/>
    <s v="8.04.04"/>
    <m/>
    <m/>
    <s v="D.F. MITIREZU 2,1 KM"/>
    <s v="conform amenajamentelor silvice"/>
    <s v="TULCEA"/>
    <s v="-"/>
    <s v="Tara: România; Judet: TULCEA; -;   -; Nr: -;"/>
    <n v="1981"/>
    <n v="87519"/>
    <n v="36"/>
    <s v="in administrare"/>
    <s v="HG 982/1998;;OUG.1 din 04/01/2017;HG.354/18.05.2017;OUG.68 din 06/11/2019"/>
    <s v="imobil"/>
    <s v="Lungime= Km;Suprafeţe= ha;CF= ;"/>
  </r>
  <r>
    <x v="1644"/>
    <s v="8.04.04"/>
    <m/>
    <m/>
    <s v="D.F.DOUA CANTOANE 3,1KM"/>
    <s v="conform amenajamentelor silvice"/>
    <s v="TULCEA"/>
    <s v="-"/>
    <s v="Tara: România; Judet: TULCEA; -;   -; Nr: -;"/>
    <n v="1973"/>
    <n v="164821"/>
    <n v="36"/>
    <s v="in administrare"/>
    <s v="HG 982/1998;HG 1344/2011;OUG.1 din 04/01/2017;HG.354/18.05.2017;OUG.68 din 06/11/2019"/>
    <s v="imobil"/>
    <s v="Lungime= Km;Suprafeţe= ha;CF= ;"/>
  </r>
  <r>
    <x v="1645"/>
    <s v="8.04.04"/>
    <m/>
    <m/>
    <s v="D.F. V.ALECSANDRI 3 KM"/>
    <s v="conform amenajamentelor silvice"/>
    <s v="TULCEA"/>
    <s v="-"/>
    <s v="Tara: România; Judet: TULCEA; -;   -; Nr: -;"/>
    <n v="1980"/>
    <n v="164998"/>
    <n v="36"/>
    <s v="in administrare"/>
    <s v="HG 982/1998;HG 1344/2011;OUG.1 din 04/01/2017;HG.354/18.05.2017;OUG.68 din 06/11/2019"/>
    <s v="imobil"/>
    <s v="Lungime= Km;Suprafeţe= ha;CF= ;"/>
  </r>
  <r>
    <x v="1646"/>
    <s v="8.04.04"/>
    <m/>
    <m/>
    <s v="D.A.F. MANAFU"/>
    <s v="conform amenajamentelor silvice"/>
    <s v="MUNICIPIUL BUCUREŞTI"/>
    <s v="-"/>
    <s v="Tara: România; Judet: MUNICIPIUL BUCUREŞTI; -;   -; Nr: -;"/>
    <n v="1982"/>
    <n v="111584"/>
    <n v="40"/>
    <s v="in administrare"/>
    <s v="HG 982/1998;;OUG.1 din 04/01/2017;HG.354/18.05.2017;OUG.68 din 06/11/2019"/>
    <s v="imobil"/>
    <s v="Lungime= Km;Suprafeţe= ha;CF= ;"/>
  </r>
  <r>
    <x v="1647"/>
    <s v="8.04.04"/>
    <m/>
    <m/>
    <s v="D.A.F. BABELE DEAL"/>
    <s v="conform amenajamentelor silvice"/>
    <s v="MUNICIPIUL BUCUREŞTI"/>
    <s v="-"/>
    <s v="Tara: România; Judet: MUNICIPIUL BUCUREŞTI; -;   -; Nr: -;"/>
    <n v="1986"/>
    <n v="188794"/>
    <n v="40"/>
    <s v="in administrare"/>
    <s v="HG 982/1998;;OUG.1 din 04/01/2017;HG.354/18.05.2017;OUG.68 din 06/11/2019"/>
    <s v="imobil"/>
    <s v="Lungime= Km;Suprafeţe= ha;CF= ;"/>
  </r>
  <r>
    <x v="1648"/>
    <s v="8.04.04"/>
    <m/>
    <m/>
    <s v="DRUM FORESTIER AUTO CEAGAU"/>
    <s v="conform amenajamentelor silvice"/>
    <s v="MUNICIPIUL BUCUREŞTI"/>
    <s v="-"/>
    <s v="Tara: România; Judet: MUNICIPIUL BUCUREŞTI; -;   -; Nr: -;"/>
    <n v="1994"/>
    <n v="5072"/>
    <n v="40"/>
    <s v="in administrare"/>
    <s v="HG 982/1998;;OUG.1 din 04/01/2017;HG.354/18.05.2017;OUG.68 din 06/11/2019"/>
    <s v="imobil"/>
    <s v="Lungime= Km;Suprafeţe= ha;CF= ;"/>
  </r>
  <r>
    <x v="1649"/>
    <s v="8.04.04"/>
    <m/>
    <m/>
    <s v="DRUM LUCIENI SUTA"/>
    <s v="conform amenajamentelor silvice"/>
    <s v="DÂMBOVIŢA"/>
    <s v="-"/>
    <s v="Tara: România; Judet: DÂMBOVIŢA; -;   -; Nr: -;"/>
    <n v="1959"/>
    <n v="63052"/>
    <n v="15"/>
    <s v="in administrare"/>
    <s v="HG 982/1998;HG 1344/2011; HG 478/ 24-IUN-15;HG.478/24-IUN-15;OUG.1 din 04/01/2017;HG.354/18.05.2017;OUG.68 din 06/11/2019"/>
    <s v="imobil"/>
    <s v="Lungime= Km;Suprafeţe= ha;CF= ;"/>
  </r>
  <r>
    <x v="1650"/>
    <s v="8.04.04"/>
    <m/>
    <m/>
    <s v="DRUM PARAUL SARII"/>
    <s v="conform amenajamentelor silvice"/>
    <s v="DÂMBOVIŢA"/>
    <s v="-"/>
    <s v="Tara: România; Judet: DÂMBOVIŢA; -;   -; Nr: -;"/>
    <n v="1972"/>
    <n v="41575"/>
    <n v="15"/>
    <s v="in administrare"/>
    <s v="HG 982/1998;HG 1344/2011; HG 478/ 24-IUN-15;HG.478/24-IUN-15;OUG.1 din 04/01/2017;HG.354/18.05.2017;OUG.68 din 06/11/2019"/>
    <s v="imobil"/>
    <s v="Lungime= Km;Suprafeţe= ha;CF= ;"/>
  </r>
  <r>
    <x v="1651"/>
    <s v="8.04.04"/>
    <m/>
    <m/>
    <s v="DRUM VL.LARGA-VL.DULCE"/>
    <s v="conform amenajamentelor silvice"/>
    <s v="DÂMBOVIŢA"/>
    <s v="-"/>
    <s v="Tara: România; Judet: DÂMBOVIŢA; -;   -; Nr: -;"/>
    <n v="1967"/>
    <n v="201027"/>
    <n v="15"/>
    <s v="in administrare"/>
    <s v="HG 982/1998;HG 1344/2011; HG 478/ 24-IUN-15;HG.478/24-IUN-15;OUG.1 din 04/01/2017;HG.354/18.05.2017;OUG.68 din 06/11/2019"/>
    <s v="imobil"/>
    <s v="Lungime= Km;Suprafeţe= ha;CF= ;"/>
  </r>
  <r>
    <x v="1652"/>
    <s v="8.04.04"/>
    <m/>
    <m/>
    <s v="DRUM FOREST.LINIA FRUMOASA"/>
    <s v="conform amenajamentelor silvice"/>
    <s v="MUNICIPIUL BUCUREŞTI"/>
    <s v="-"/>
    <s v="Tara: România; Judet: MUNICIPIUL BUCUREŞTI; -;   -; Nr: -;"/>
    <n v="1963"/>
    <n v="18328"/>
    <n v="40"/>
    <s v="in administrare"/>
    <s v="HG 982/1998;; HG 478/ 24-IUN-15;HG.478/24-IUN-15;OUG.1 din 04/01/2017;HG.354/18.05.2017;OUG.68 din 06/11/2019"/>
    <s v="imobil"/>
    <s v="Lungime= Km;Suprafeţe= ha;CF= ;"/>
  </r>
  <r>
    <x v="1653"/>
    <s v="8.04.04"/>
    <m/>
    <m/>
    <s v="DRUM FOREST.VL.GLODULUI-MARICA C"/>
    <s v="conform amenajamentelor silvice"/>
    <s v="DÂMBOVIŢA"/>
    <s v="-"/>
    <s v="Tara: România; Judet: DÂMBOVIŢA; -;   -; Nr: -;"/>
    <n v="1963"/>
    <n v="881760"/>
    <n v="15"/>
    <s v="in administrare"/>
    <s v="HG 982/1998;HG 1344/2011; HG 478/ 24-IUN-15;HG.478/24-IUN-15;OUG.1 din 04/01/2017;HG.354/18.05.2017;OUG.68 din 06/11/2019"/>
    <s v="imobil"/>
    <s v="Lungime= Km;Suprafeţe= ha;CF= ;"/>
  </r>
  <r>
    <x v="1654"/>
    <s v="8.04.04"/>
    <m/>
    <m/>
    <s v="DRUM FORESTIER VL.MORII-BANU V."/>
    <s v="conform amenajamentelor silvice"/>
    <s v="DÂMBOVIŢA"/>
    <s v="-"/>
    <s v="Tara: România; Judet: DÂMBOVIŢA; -;   -; Nr: -;"/>
    <n v="1963"/>
    <n v="717340"/>
    <n v="15"/>
    <s v="in administrare"/>
    <s v="HG 982/1998;HG 1344/2011; HG 478/ 24-IUN-15;HG.478/24-IUN-15;OUG.1 din 04/01/2017;HG.354/18.05.2017;OUG.68 din 06/11/2019"/>
    <s v="imobil"/>
    <s v="Lungime= Km;Suprafeţe= ha;CF= ;"/>
  </r>
  <r>
    <x v="1655"/>
    <s v="8.04.04"/>
    <m/>
    <m/>
    <s v="DRUM FORESTIER RUNCU-NEGRITA MAR"/>
    <s v="conform amenajamentelor silvice"/>
    <s v="DÂMBOVIŢA"/>
    <s v="-"/>
    <s v="Tara: România; Judet: DÂMBOVIŢA; -;   -; Nr: -;"/>
    <n v="1962"/>
    <n v="1700421"/>
    <n v="15"/>
    <s v="in administrare"/>
    <s v="HG 982/1998;HG 1344/2011; HG 478/ 24-IUN-15;HG.478/24-IUN-15;OUG.1 din 04/01/2017;HG.354/18.05.2017;OUG.68 din 06/11/2019"/>
    <s v="imobil"/>
    <s v="Lungime= Km;Suprafeţe= ha;CF= ;"/>
  </r>
  <r>
    <x v="1656"/>
    <s v="8.04.04"/>
    <m/>
    <m/>
    <s v="DRUM FORESTIER PAR. FURNICULARUL"/>
    <s v="conform amenajamentelor silvice"/>
    <s v="DÂMBOVIŢA"/>
    <s v="-"/>
    <s v="Tara: România; Judet: DÂMBOVIŢA; -;   -; Nr: -;"/>
    <n v="1994"/>
    <n v="396429"/>
    <n v="15"/>
    <s v="in administrare"/>
    <s v="HG 982/1998;HG 1344/2011; HG; HG 478/ 24-IUN-15;HG.478/24-IUN-15;OUG.1 din 04/01/2017;HG.354/18.05.2017;OUG.68 din 06/11/2019"/>
    <s v="imobil"/>
    <s v="Lungime= Km;Suprafeţe= ha;CF= ;"/>
  </r>
  <r>
    <x v="1657"/>
    <s v="8.04.04"/>
    <m/>
    <m/>
    <s v="DRUM FORESTIER VALEA MUSCHILUI"/>
    <s v="conform amenajamentelor silvice"/>
    <s v="DÂMBOVIŢA"/>
    <s v="-"/>
    <s v="Tara: România; Judet: DÂMBOVIŢA; -;   -; Nr: -;"/>
    <n v="1994"/>
    <n v="177262"/>
    <n v="15"/>
    <s v="in administrare"/>
    <s v="HG 982/1998;HG 1344/2011; HG 478/ 24-IUN-15;HG.478/24-IUN-15;OUG.1 din 04/01/2017;HG.354/18.05.2017;OUG.68 din 06/11/2019"/>
    <s v="imobil"/>
    <s v="Lungime= Km;Suprafeţe= ha;CF= ;"/>
  </r>
  <r>
    <x v="1658"/>
    <s v="8.04.04"/>
    <m/>
    <m/>
    <s v="DRUM FORESTIER CARPENIS- FERMA"/>
    <s v="conform amenajamentelor silvice"/>
    <s v="DÂMBOVIŢA"/>
    <s v="-"/>
    <s v="Tara: România; Judet: DÂMBOVIŢA; -;   -; Nr: -;"/>
    <n v="1994"/>
    <n v="111484"/>
    <n v="15"/>
    <s v="in administrare"/>
    <s v="HG 982/1998;HG 1344/2011; HG 478/ 24-IUN-15;HG.478/24-IUN-15;OUG.1 din 04/01/2017;HG.354/18.05.2017;OUG.68 din 06/11/2019"/>
    <s v="imobil"/>
    <s v="Lungime= Km;Suprafeţe= ha;CF= ;"/>
  </r>
  <r>
    <x v="1659"/>
    <s v="8.04.04"/>
    <m/>
    <m/>
    <s v="DRUM FOREST. NISIPOASA 1.870 KM"/>
    <s v="conform amenajamentelor silvice"/>
    <s v="DÂMBOVIŢA"/>
    <s v="-"/>
    <s v="Tara: România; Judet: DÂMBOVIŢA; -;   -; Nr: -;"/>
    <n v="1978"/>
    <n v="289758"/>
    <n v="15"/>
    <s v="in administrare"/>
    <s v="HG 982/1998;HG 1344/2011; HG 478/ 24-IUN-15;HG.478/24-IUN-15;OUG.1 din 04/01/2017;HG.354/18.05.2017;OUG.68 din 06/11/2019"/>
    <s v="imobil"/>
    <s v="Lungime= Km;Suprafeţe= ha;CF= ;"/>
  </r>
  <r>
    <x v="1660"/>
    <s v="8.30.01"/>
    <m/>
    <m/>
    <s v="BARAJE ZID"/>
    <s v="conform amenajamentelor silvice"/>
    <s v="DÂMBOVIŢA"/>
    <s v="Aninoasa"/>
    <s v="Tara: România; Judet: DÂMBOVIŢA;Com Aninoasa;   -; Nr: -;"/>
    <n v="1988"/>
    <n v="228844"/>
    <n v="15"/>
    <s v="in administrare"/>
    <s v="HG 982/1998;HG 1344/2011; HG 478/ 24-IUN-15;HG.478/24-IUN-15;OUG.1 din 04/01/2017;HG.354/18.05.2017;OUG.68 din 06/11/2019;HG.846/08.10.2020"/>
    <s v="imobil"/>
    <s v="Lungime albie corectată/consolidată=1,6 km;"/>
  </r>
  <r>
    <x v="1661"/>
    <s v="8.30.01"/>
    <m/>
    <m/>
    <s v="BARAJ TISA GHEBOENI"/>
    <s v="conform amenajamentelor silvice"/>
    <s v="DÂMBOVIŢA"/>
    <s v="Gheboieni"/>
    <s v="Tara: România; Judet: DÂMBOVIŢA;Sat Gheboieni;   -; Nr: -;"/>
    <n v="1987"/>
    <n v="6281"/>
    <n v="15"/>
    <s v="in administrare"/>
    <s v="HG 982/1998;HG 1344/2011; HG 478/ 24-IUN-15;HG.478/24-IUN-15;OUG.1 din 04/01/2017;HG.354/18.05.2017;OUG.68 din 06/11/2019;HG.846/08.10.2020"/>
    <s v="imobil"/>
    <s v="Lungime albie corectată/consolidată=0,2 km;"/>
  </r>
  <r>
    <x v="1662"/>
    <s v="8.04.04"/>
    <m/>
    <m/>
    <s v="DRUM FORESTIER VALEA HOTARULUI"/>
    <s v="conform amenajamentelor silvice"/>
    <s v="DÂMBOVIŢA"/>
    <s v="Hulubeşti"/>
    <s v="Tara: România; Judet: DÂMBOVIŢA;Com Hulubeşti;   -; Nr: -;"/>
    <n v="1970"/>
    <n v="209934"/>
    <n v="15"/>
    <s v="in administrare"/>
    <s v="HG 982/1998;; HG 478/ 24-IUN-15;HG.478/24-IUN-15;OUG.1 din 04/01/2017;OUG.68 din 06/11/2019"/>
    <s v="imobil"/>
    <s v="Lungime= Km;Suprafeţe= ha;CF= ;"/>
  </r>
  <r>
    <x v="1663"/>
    <s v="8.04.04"/>
    <m/>
    <m/>
    <s v="DRUM FORESTIER PASCOVEL 2.5 KM"/>
    <s v="conform amenajamentelor silvice"/>
    <s v="DÂMBOVIŢA"/>
    <s v="Moreni"/>
    <s v="Tara: România; Judet: DÂMBOVIŢA;Mun Moreni;   -; Nr: -;"/>
    <n v="1978"/>
    <n v="177675"/>
    <n v="15"/>
    <s v="in administrare"/>
    <s v="HG 982/1998;HG 1344/2011; HG 478/ 24-IUN-15;HG.478/24-IUN-15;OUG.1 din 04/01/2017;HG.354/18.05.2017;OUG.68 din 06/11/2019"/>
    <s v="imobil"/>
    <s v="Lungime= Km;Suprafeţe= ha;CF= ;"/>
  </r>
  <r>
    <x v="1664"/>
    <s v="8.04.04"/>
    <m/>
    <m/>
    <s v="DAF VALEA DUSII"/>
    <s v="conform amenajamentelor silvice"/>
    <s v="MUREŞ"/>
    <s v="-"/>
    <s v="Tara: România; Judet: MUREŞ; -;   -; Nr: -;"/>
    <n v="1984"/>
    <n v="19429"/>
    <n v="26"/>
    <s v="in administrare"/>
    <s v="HG 982/1998;;OUG.1 din 04/01/2017;OUG.68 din 06/11/2019"/>
    <s v="imobil"/>
    <s v="drum forestier"/>
  </r>
  <r>
    <x v="1665"/>
    <s v="8.04.04"/>
    <m/>
    <m/>
    <s v="DAF ROMES"/>
    <s v="conform amenajamentelor silvice"/>
    <s v="MUREŞ"/>
    <s v="-"/>
    <s v="Tara: România; Judet: MUREŞ; -;   -; Nr: -;"/>
    <n v="1975"/>
    <n v="12371"/>
    <n v="26"/>
    <s v="in administrare"/>
    <s v="HG 982/1998;; HG 478/ 24-IUN-15;HG.478/24-IUN-15;OUG.1 din 04/01/2017;OUG.68 din 06/11/2019"/>
    <s v="imobil"/>
    <s v="Lungime= Km;Suprafeţe= ha;CF= ;"/>
  </r>
  <r>
    <x v="1666"/>
    <s v="8.04.04"/>
    <m/>
    <m/>
    <s v="DAF PALTIN"/>
    <s v="conform amenajamentelor silvice"/>
    <s v="MUREŞ"/>
    <s v="-"/>
    <s v="Tara: România; Judet: MUREŞ; -;   -; Nr: -;"/>
    <n v="1980"/>
    <n v="9708"/>
    <n v="26"/>
    <s v="in administrare"/>
    <s v="HG 982/1998;;OUG.1 din 04/01/2017;OUG.68 din 06/11/2019"/>
    <s v="imobil"/>
    <s v="drum forestier"/>
  </r>
  <r>
    <x v="1667"/>
    <s v="8.04.04"/>
    <m/>
    <m/>
    <s v="DAF PESCOASA DE JOS"/>
    <s v="conform amenajamentelor silvice"/>
    <s v="MUREŞ"/>
    <s v="-"/>
    <s v="Tara: România; Judet: MUREŞ; -;   -; Nr: -;"/>
    <n v="1971"/>
    <n v="1325341"/>
    <n v="26"/>
    <s v="in administrare"/>
    <s v="HG 982/1998;HG 1344/2011;OUG.1 din 04/01/2017;OUG.68 din 06/11/2019"/>
    <s v="imobil"/>
    <s v="drum forestier"/>
  </r>
  <r>
    <x v="1668"/>
    <s v="8.30._"/>
    <m/>
    <m/>
    <s v="DAF MERMEZEU PRELUNGIRE 1,6 km"/>
    <s v="conform amenajamentelor silvice"/>
    <s v="MUREŞ"/>
    <s v="-"/>
    <s v="Tara: România; Judet: MUREŞ; -;   -; Nr: -;"/>
    <n v="1980"/>
    <n v="208842"/>
    <n v="26"/>
    <s v="in administrare"/>
    <s v="HG 982/1998;;OUG.1 din 04/01/2017;OUG.68 din 06/11/2019"/>
    <s v="imobil"/>
    <s v="drum forestier"/>
  </r>
  <r>
    <x v="1669"/>
    <s v="8.04.04"/>
    <m/>
    <m/>
    <s v="DAF IOD"/>
    <s v="conform amenajamentelor silvice"/>
    <s v="MUREŞ"/>
    <s v="-"/>
    <s v="Tara: România; Judet: MUREŞ; -;   -; Nr: -;"/>
    <n v="1971"/>
    <n v="374161"/>
    <n v="26"/>
    <s v="in administrare"/>
    <s v="HG 982/1998;HG 1344/2011;OUG.1 din 04/01/2017;OUG.68 din 06/11/2019"/>
    <s v="imobil"/>
    <s v="drum forestier"/>
  </r>
  <r>
    <x v="1670"/>
    <s v="8.04.04"/>
    <m/>
    <m/>
    <s v="DAF DOBAREA"/>
    <s v="conform amenajamentelor silvice"/>
    <s v="MUREŞ"/>
    <s v="-"/>
    <s v="Tara: România; Judet: MUREŞ; -;   -; Nr: -;"/>
    <n v="1971"/>
    <n v="2674297"/>
    <n v="26"/>
    <s v="in administrare"/>
    <s v="HG 982/1998;HG 1344/2011;OUG.1 din 04/01/2017;HG.354/18.05.2017;OUG.68 din 06/11/2019"/>
    <s v="imobil"/>
    <s v="Lungime= Km;Suprafeţe= ha;CF= ;"/>
  </r>
  <r>
    <x v="1671"/>
    <s v="8.30.01"/>
    <m/>
    <m/>
    <s v="CORECTIA TORENTILOR"/>
    <s v="conform amenajamentelor silvice"/>
    <s v="MUREŞ"/>
    <s v="-"/>
    <s v="Tara: România; Judet: MUREŞ; -;   -; Nr: -;"/>
    <n v="1985"/>
    <n v="4745"/>
    <n v="26"/>
    <s v="in administrare"/>
    <s v="HG 982/1998;HG 1344/2011;OUG.1 din 04/01/2017;HG.354/18.05.2017;OUG.68 din 06/11/2019;HG.846/08.10.2020"/>
    <s v="imobil"/>
    <s v="Lungime albie corectată/consolidată=0,5 km;"/>
  </r>
  <r>
    <x v="1672"/>
    <s v="8.04.04"/>
    <m/>
    <m/>
    <s v="DAF BITCA"/>
    <s v="conform amenajamentelor silvice"/>
    <s v="MUREŞ"/>
    <s v="-"/>
    <s v="Tara: România; Judet: MUREŞ; -;   -; Nr: -;"/>
    <n v="1982"/>
    <n v="59992"/>
    <n v="26"/>
    <s v="in administrare"/>
    <s v="HG 982/1998;;OUG.1 din 04/01/2017;OUG.68 din 06/11/2019"/>
    <s v="imobil"/>
    <s v="drum forestier"/>
  </r>
  <r>
    <x v="1673"/>
    <s v="8.04.04"/>
    <m/>
    <m/>
    <s v="DAF PRELUNGIREA DEALULUI"/>
    <s v="conform amenajamentelor silvice"/>
    <s v="GORJ"/>
    <s v="-"/>
    <s v="Tara: România; Judet: GORJ; -;   -; Nr: -;"/>
    <n v="1974"/>
    <n v="3845"/>
    <n v="18"/>
    <s v="in administrare"/>
    <s v="HG 982/1998;HG 1344/2011; HG 478/ 24-IUN-15;HG.478/24-IUN-15;OUG.1 din 04/01/2017;HG.354/18.05.2017;OUG.68 din 06/11/2019"/>
    <s v="imobil"/>
    <s v="Lungime= Km;Suprafeţe= ha;CF= ;"/>
  </r>
  <r>
    <x v="1674"/>
    <s v="8.04.04"/>
    <m/>
    <m/>
    <s v="DAF MACRISU"/>
    <s v="conform amenajamentelor silvice"/>
    <s v="GORJ"/>
    <s v="-"/>
    <s v="Tara: România; Judet: GORJ; -;   -; Nr: -;"/>
    <n v="1959"/>
    <n v="3207"/>
    <n v="18"/>
    <s v="in administrare"/>
    <s v="HG 982/1998;HG 1344/2011; HG 478/ 24-IUN-15;HG.478/24-IUN-15;OUG.1 din 04/01/2017;HG.354/18.05.2017;OUG.68 din 06/11/2019"/>
    <s v="imobil"/>
    <s v="Lungime= Km;Suprafeţe= ha;CF= ;"/>
  </r>
  <r>
    <x v="1675"/>
    <s v="8.04.04"/>
    <m/>
    <m/>
    <s v="DAF SISITA STINGA II"/>
    <s v="conform amenajamentelor silvice"/>
    <s v="GORJ"/>
    <s v="-"/>
    <s v="Tara: România; Judet: GORJ; -;   -; Nr: -;"/>
    <n v="1976"/>
    <n v="40191"/>
    <n v="18"/>
    <s v="in administrare"/>
    <s v="HG 982/1998;HG 1344/2011; HG 478/ 24-IUN-15;HG.478/24-IUN-15;OUG.1 din 04/01/2017;HG.354/18.05.2017;OUG.68 din 06/11/2019"/>
    <s v="imobil"/>
    <s v="Lungime= Km;Suprafeţe= ha;CF= ;"/>
  </r>
  <r>
    <x v="1676"/>
    <s v="8.04.04"/>
    <m/>
    <m/>
    <s v="DAF BILTA SCARISOARA"/>
    <s v="conform amenajamentelor silvice"/>
    <s v="GORJ"/>
    <s v="-"/>
    <s v="Tara: România; Judet: GORJ; -;   -; Nr: -;"/>
    <n v="1971"/>
    <n v="11215"/>
    <n v="18"/>
    <s v="in administrare"/>
    <s v="HG 982/1998;HG 1344/2011; HG 478/ 24-IUN-15;HG.478/24-IUN-15;OUG.1 din 04/01/2017;HG.354/18.05.2017;OUG.68 din 06/11/2019"/>
    <s v="imobil"/>
    <s v="Lungime= Km;Suprafeţe= ha;CF= ;"/>
  </r>
  <r>
    <x v="1677"/>
    <s v="8.04.04"/>
    <m/>
    <m/>
    <s v="DAF SCARISOARA"/>
    <s v="conform amenajamentelor silvice"/>
    <s v="GORJ"/>
    <s v="-"/>
    <s v="Tara: România; Judet: GORJ; -;   -; Nr: -;"/>
    <n v="1972"/>
    <n v="7313"/>
    <n v="18"/>
    <s v="in administrare"/>
    <s v="HG 982/1998;HG 1344/2011; HG 478/ 24-IUN-15;HG.478/24-IUN-15;OUG.1 din 04/01/2017;HG.354/18.05.2017;OUG.68 din 06/11/2019"/>
    <s v="imobil"/>
    <s v="Lungime= Km;Suprafeţe= ha;CF= ;"/>
  </r>
  <r>
    <x v="1678"/>
    <s v="8.04.04"/>
    <m/>
    <m/>
    <s v="DAF VALEA PIETRII"/>
    <s v="conform amenajamentelor silvice"/>
    <s v="GORJ"/>
    <s v="-"/>
    <s v="Tara: România; Judet: GORJ; -;   -; Nr: -;"/>
    <n v="1995"/>
    <n v="175203"/>
    <n v="18"/>
    <s v="in administrare"/>
    <s v="HG 982/1998;HG 1344/2011; HG 478/ 24-IUN-15;HG.478/24-IUN-15;OUG.1 din 04/01/2017;HG.354/18.05.2017;OUG.68 din 06/11/2019"/>
    <s v="imobil"/>
    <s v="Lungime= Km;Suprafeţe= ha;CF= ;"/>
  </r>
  <r>
    <x v="1679"/>
    <s v="8.04.04"/>
    <m/>
    <m/>
    <s v="DAF MOTRU CU APA"/>
    <s v="conform amenajamentelor silvice"/>
    <s v="GORJ"/>
    <s v="-"/>
    <s v="Tara: România; Judet: GORJ; -;   -; Nr: -;"/>
    <n v="1962"/>
    <n v="101077"/>
    <n v="18"/>
    <s v="in administrare"/>
    <s v="HG 982/1998;; HG 478/ 24-IUN-15;HG.478/24-IUN-15;OUG.1 din 04/01/2017;OUG.68 din 06/11/2019"/>
    <s v="imobil"/>
    <s v="Lungime= Km;Suprafeţe= ha;CF= ;"/>
  </r>
  <r>
    <x v="1680"/>
    <s v="8.04.04"/>
    <m/>
    <m/>
    <s v="DAF CRISANUL"/>
    <s v="conform amenajamentelor silvice"/>
    <s v="GORJ"/>
    <s v="-"/>
    <s v="Tara: România; Judet: GORJ; -;   -; Nr: -;"/>
    <n v="1986"/>
    <n v="29768"/>
    <n v="18"/>
    <s v="in administrare"/>
    <s v="HG 982/1998;HG 1344/2011; HG 478/ 24-IUN-15;HG.478/24-IUN-15;OUG.1 din 04/01/2017;HG.354/18.05.2017;OUG.68 din 06/11/2019"/>
    <s v="imobil"/>
    <s v="Lungime= Km;Suprafeţe= ha;CF= ;"/>
  </r>
  <r>
    <x v="1681"/>
    <s v="8.04.04"/>
    <m/>
    <m/>
    <s v="DAF DUMBRAVA CANTON"/>
    <s v="conform amenajamentelor silvice"/>
    <s v="GORJ"/>
    <s v="-"/>
    <s v="Tara: România; Judet: GORJ; -;   -; Nr: -;"/>
    <n v="1969"/>
    <n v="6879"/>
    <n v="18"/>
    <s v="in administrare"/>
    <s v="HG 982/1998;HG 1344/2011; HG 478/ 24-IUN-15;HG.478/24-IUN-15;OUG.1 din 04/01/2017;HG.354/18.05.2017;OUG.68 din 06/11/2019"/>
    <s v="imobil"/>
    <s v="Lungime= Km;Suprafeţe= ha;CF= ;"/>
  </r>
  <r>
    <x v="1682"/>
    <s v="8.04.04"/>
    <m/>
    <m/>
    <s v="DRUM FOREST GOLUMBELU VALE"/>
    <s v="conform amenajamentelor silvice"/>
    <s v="DOLJ"/>
    <s v="-"/>
    <s v="Tara: România; Judet: DOLJ; -;   -; Nr: -;"/>
    <n v="1972"/>
    <n v="26"/>
    <n v="16"/>
    <s v="in administrare"/>
    <s v="HG 982/1998;;OUG.1 din 04/01/2017;OUG.68 din 06/11/2019"/>
    <s v="imobil"/>
    <s v="drum forestier"/>
  </r>
  <r>
    <x v="1683"/>
    <s v="8.04.04"/>
    <m/>
    <m/>
    <s v="DRUM FOREST GRAJDANA"/>
    <s v="conform amenajamentelor silvice"/>
    <s v="DOLJ"/>
    <s v="-"/>
    <s v="Tara: România; Judet: DOLJ; -;   -; Nr: -;"/>
    <n v="1986"/>
    <n v="9325"/>
    <n v="16"/>
    <s v="in administrare"/>
    <s v="HG 982/1998;HG nr. 771/2009;;HG 1344/2011;OUG.1 din 04/01/2017;HG.354/18.05.2017;OUG.68 din 06/11/2019"/>
    <s v="imobil"/>
    <s v="Lungime= Km;Suprafeţe= ha;CF= ;"/>
  </r>
  <r>
    <x v="1684"/>
    <s v="8.04.04"/>
    <m/>
    <m/>
    <s v="DAF LESPEZELUL"/>
    <s v="conform amenajamentelor silvice"/>
    <s v="GORJ"/>
    <s v="-"/>
    <s v="Tara: România; Judet: GORJ; -;   -; Nr: -;"/>
    <n v="1983"/>
    <n v="98710"/>
    <n v="18"/>
    <s v="in administrare"/>
    <s v="HG 982/1998;HG 1344/2011; HG 478/ 24-IUN-15;HG.478/24-IUN-15;OUG.1 din 04/01/2017;HG.354/18.05.2017;OUG.68 din 06/11/2019"/>
    <s v="imobil"/>
    <s v="Lungime= Km;Suprafeţe= ha;CF= ;"/>
  </r>
  <r>
    <x v="1685"/>
    <s v="8.04.04"/>
    <m/>
    <m/>
    <s v="DRUM FOREST CLOCOTICI"/>
    <s v="conform amenajamentelor silvice"/>
    <s v="GORJ"/>
    <s v="-"/>
    <s v="Tara: România; Judet: GORJ; -;   -; Nr: -;"/>
    <n v="1965"/>
    <n v="295039"/>
    <n v="18"/>
    <s v="in administrare"/>
    <s v="HG 982/1998;HG 1344/2011;OUG.1 din 04/01/2017;OUG.68 din 06/11/2019"/>
    <s v="imobil"/>
    <s v="drum forestier"/>
  </r>
  <r>
    <x v="1686"/>
    <s v="8.04.04"/>
    <m/>
    <m/>
    <s v="DAF GORGANUL"/>
    <s v="conform amenajamentelor silvice"/>
    <s v="GORJ"/>
    <s v="-"/>
    <s v="Tara: România; Judet: GORJ; -;   -; Nr: -;"/>
    <n v="1973"/>
    <n v="129505"/>
    <n v="18"/>
    <s v="in administrare"/>
    <s v="HG 982/1998;HG 1344/2011; HG 478/ 24-IUN-15;HG.478/24-IUN-15;OUG.1 din 04/01/2017;OUG.68 din 06/11/2019"/>
    <s v="imobil"/>
    <s v="Lungime= Km;Suprafeţe= ha;CF= ;"/>
  </r>
  <r>
    <x v="1687"/>
    <s v="8.04.04"/>
    <m/>
    <m/>
    <s v="DAF PALTINEI"/>
    <s v="conform amenajamentelor silvice"/>
    <s v="GORJ"/>
    <s v="-"/>
    <s v="Tara: România; Judet: GORJ; -;   -; Nr: -;"/>
    <n v="1961"/>
    <n v="163249"/>
    <n v="18"/>
    <s v="in administrare"/>
    <s v="HG 982/1998;HG 1344/2011; HG 478/ 24-IUN-15;HG.478/24-IUN-15;OUG.1 din 04/01/2017;OUG.68 din 06/11/2019"/>
    <s v="imobil"/>
    <s v="Lungime= Km;Suprafeţe= ha;CF= ;"/>
  </r>
  <r>
    <x v="1688"/>
    <s v="8.04.04"/>
    <m/>
    <m/>
    <s v="DAF VALEA PIETRICELELOR"/>
    <s v="conform amenajamentelor silvice"/>
    <s v="GORJ"/>
    <s v="-"/>
    <s v="Tara: România; Judet: GORJ; -;   -; Nr: -;"/>
    <n v="1955"/>
    <n v="2769"/>
    <n v="18"/>
    <s v="in administrare"/>
    <s v="HG 982/1998;; HG 478/ 24-IUN-15;HG.478/24-IUN-15;OUG.1 din 04/01/2017;OUG.68 din 06/11/2019"/>
    <s v="imobil"/>
    <s v="Lungime= Km;Suprafeţe= ha;CF= ;"/>
  </r>
  <r>
    <x v="1689"/>
    <s v="8.04.04"/>
    <m/>
    <m/>
    <s v="DAF VALEA MARE"/>
    <s v="conform amenajamentelor silvice"/>
    <s v="GORJ"/>
    <s v="-"/>
    <s v="Tara: România; Judet: GORJ; -;   -; Nr: -;"/>
    <n v="1970"/>
    <n v="6674"/>
    <n v="18"/>
    <s v="in administrare"/>
    <s v="HG 982/1998;HG 1344/2011; HG 478/ 24-IUN-15;HG.478/24-IUN-15;OUG.1 din 04/01/2017;HG.354/18.05.2017;OUG.68 din 06/11/2019"/>
    <s v="imobil"/>
    <s v="Lungime= Km;Suprafeţe= ha;CF= ;"/>
  </r>
  <r>
    <x v="1690"/>
    <s v="8.04.04"/>
    <m/>
    <m/>
    <s v="DAF VALEA MARE"/>
    <s v="conform amenajamentelor silvice"/>
    <s v="GORJ"/>
    <s v="-"/>
    <s v="Tara: România; Judet: GORJ; -;   -; Nr: -;"/>
    <n v="1970"/>
    <n v="19664"/>
    <n v="18"/>
    <s v="in administrare"/>
    <s v="HG 982/1998;HG 1344/2011; HG 478/ 24-IUN-15;HG.478/24-IUN-15;OUG.1 din 04/01/2017;HG.354/18.05.2017;OUG.68 din 06/11/2019"/>
    <s v="imobil"/>
    <s v="Lungime= Km;Suprafeţe= ha;CF= ;"/>
  </r>
  <r>
    <x v="1691"/>
    <s v="8.04.04"/>
    <m/>
    <m/>
    <s v="DAF VIJDEA"/>
    <s v="conform amenajamentelor silvice"/>
    <s v="GORJ"/>
    <s v="-"/>
    <s v="Tara: România; Judet: GORJ; -;   -; Nr: -;"/>
    <n v="1982"/>
    <n v="5866"/>
    <n v="18"/>
    <s v="in administrare"/>
    <s v="HG 982/1998;HG 1344/2011; HG 478/ 24-IUN-15;HG.478/24-IUN-15;OUG.1 din 04/01/2017;HG.354/18.05.2017;OUG.68 din 06/11/2019"/>
    <s v="imobil"/>
    <s v="Lungime= Km;Suprafeţe= ha;CF= ;"/>
  </r>
  <r>
    <x v="1692"/>
    <s v="8.04.04"/>
    <m/>
    <m/>
    <s v="DAF SETEA MARE"/>
    <s v="conform amenajamentelor silvice"/>
    <s v="GORJ"/>
    <s v="-"/>
    <s v="Tara: România; Judet: GORJ; -;   -; Nr: -;"/>
    <n v="1971"/>
    <n v="3393"/>
    <n v="18"/>
    <s v="in administrare"/>
    <s v="HG 982/1998;HG 1344/2011; HG 478/ 24-IUN-15;HG.478/24-IUN-15;OUG.1 din 04/01/2017;HG.354/18.05.2017;OUG.68 din 06/11/2019"/>
    <s v="imobil"/>
    <s v="Lungime= Km;Suprafeţe= ha;CF= ;"/>
  </r>
  <r>
    <x v="1693"/>
    <s v="8.04.04"/>
    <m/>
    <m/>
    <s v="DAF DILBANU I"/>
    <s v="conform amenajamentelor silvice"/>
    <s v="GORJ"/>
    <s v="-"/>
    <s v="Tara: România; Judet: GORJ; -;   -; Nr: -;"/>
    <n v="1969"/>
    <n v="80103"/>
    <n v="18"/>
    <s v="in administrare"/>
    <s v="HG 982/1998;HG 1344/2011; HG 478/ 24-IUN-15;HG.478/24-IUN-15;OUG.1 din 04/01/2017;HG.354/18.05.2017;OUG.68 din 06/11/2019"/>
    <s v="imobil"/>
    <s v="Lungime= Km;Suprafeţe= ha;CF= ;"/>
  </r>
  <r>
    <x v="1694"/>
    <s v="8.04.04"/>
    <m/>
    <m/>
    <s v="DRUM FOREST ZANOAGA I"/>
    <s v="conform amenajamentelor silvice"/>
    <s v="GORJ"/>
    <s v="-"/>
    <s v="Tara: România; Judet: GORJ; -;   -; Nr: -;"/>
    <n v="1981"/>
    <n v="6302"/>
    <n v="18"/>
    <s v="in administrare"/>
    <s v="HG 982/1998;;OUG.1 din 04/01/2017;OUG.68 din 06/11/2019"/>
    <s v="imobil"/>
    <s v="drum forestier"/>
  </r>
  <r>
    <x v="1695"/>
    <s v="8.04.04"/>
    <m/>
    <m/>
    <s v="DRUM FOREST OLTETUL"/>
    <s v="conform amenajamentelor silvice"/>
    <s v="GORJ"/>
    <s v="-"/>
    <s v="Tara: România; Judet: GORJ; -;   -; Nr: -;"/>
    <n v="1965"/>
    <n v="11601"/>
    <n v="18"/>
    <s v="in administrare"/>
    <s v="HG 982/1998;;OUG.1 din 04/01/2017;OUG.68 din 06/11/2019"/>
    <s v="imobil"/>
    <s v="drum forestier"/>
  </r>
  <r>
    <x v="1696"/>
    <s v="8.04.04"/>
    <m/>
    <m/>
    <s v="DRUM FOREST VALEA SEACA"/>
    <s v="conform amenajamentelor silvice"/>
    <s v="GORJ"/>
    <s v="-"/>
    <s v="Tara: România; Judet: GORJ; -;   -; Nr: -;"/>
    <n v="1965"/>
    <n v="1591"/>
    <n v="18"/>
    <s v="in administrare"/>
    <s v="HG 982/1998;;OUG.1 din 04/01/2017;OUG.68 din 06/11/2019"/>
    <s v="imobil"/>
    <s v="drum forestier"/>
  </r>
  <r>
    <x v="1697"/>
    <s v="8.04.04"/>
    <m/>
    <m/>
    <s v="DAF VALEA VERDE"/>
    <s v="conform amenajamentelor silvice"/>
    <s v="GORJ"/>
    <s v="-"/>
    <s v="Tara: România; Judet: GORJ; -;   -; Nr: -;"/>
    <n v="1983"/>
    <n v="4"/>
    <n v="18"/>
    <s v="in administrare"/>
    <s v="HG 982/1998;; HG 478/ 24-IUN-15;HG.478/24-IUN-15;OUG.1 din 04/01/2017;OUG.68 din 06/11/2019"/>
    <s v="imobil"/>
    <s v="Lungime= Km;Suprafeţe= ha;CF= ;"/>
  </r>
  <r>
    <x v="1698"/>
    <s v="8.04.04"/>
    <m/>
    <m/>
    <s v="DAF SACOTA"/>
    <s v="conform amenajamentelor silvice"/>
    <s v="GORJ"/>
    <s v="-"/>
    <s v="Tara: România; Judet: GORJ; -;   -; Nr: -;"/>
    <n v="1983"/>
    <n v="15219"/>
    <n v="18"/>
    <s v="in administrare"/>
    <s v="HG 982/1998;HG 1344/2011; HG 478/ 24-IUN-15;HG.478/24-IUN-15;OUG.1 din 04/01/2017;HG.354/18.05.2017;OUG.68 din 06/11/2019"/>
    <s v="imobil"/>
    <s v="Lungime= Km;Suprafeţe= ha;CF= ;"/>
  </r>
  <r>
    <x v="1699"/>
    <s v="8.04.04"/>
    <m/>
    <m/>
    <s v="DAF VATUIU MARE"/>
    <s v="conform amenajamentelor silvice"/>
    <s v="GORJ"/>
    <s v="-"/>
    <s v="Tara: România; Judet: GORJ; -;   -; Nr: -;"/>
    <n v="1973"/>
    <n v="4586"/>
    <n v="18"/>
    <s v="in administrare"/>
    <s v="HG 982/1998;HG 1344/2011; HG 478/ 24-IUN-15;HG.478/24-IUN-15;OUG.1 din 04/01/2017;HG.354/18.05.2017;OUG.68 din 06/11/2019"/>
    <s v="imobil"/>
    <s v="Lungime= Km;Suprafeţe= ha;CF= ;"/>
  </r>
  <r>
    <x v="1700"/>
    <s v="8.04.04"/>
    <m/>
    <m/>
    <s v="DAF PIRIUL CERBULUI"/>
    <s v="conform amenajamentelor silvice"/>
    <s v="GORJ"/>
    <s v="-"/>
    <s v="Tara: România; Judet: GORJ; -;   -; Nr: -;"/>
    <n v="1986"/>
    <n v="36527"/>
    <n v="18"/>
    <s v="in administrare"/>
    <s v="HG 982/1998;HG 1344/2011; HG 478/ 24-IUN-15;HG.478/24-IUN-15;OUG.1 din 04/01/2017;HG.354/18.05.2017;OUG.68 din 06/11/2019"/>
    <s v="imobil"/>
    <s v="Lungime= Km;Suprafeţe= ha;CF= ;"/>
  </r>
  <r>
    <x v="1701"/>
    <s v="8.04.04"/>
    <m/>
    <m/>
    <s v="DAF RUNCU PORCENI"/>
    <s v="conform amenajamentelor silvice"/>
    <s v="GORJ"/>
    <s v="-"/>
    <s v="Tara: România; Judet: GORJ; -;   -; Nr: -;"/>
    <n v="1974"/>
    <n v="353"/>
    <n v="18"/>
    <s v="in administrare"/>
    <s v="HG 982/1998;HG 1344/2011; HG 478/ 24-IUN-15;HG.478/24-IUN-15;OUG.1 din 04/01/2017;HG.354/18.05.2017;OUG.68 din 06/11/2019"/>
    <s v="imobil"/>
    <s v="Lungime= Km;Suprafeţe= ha;CF= ;"/>
  </r>
  <r>
    <x v="1702"/>
    <s v="8.30._"/>
    <m/>
    <m/>
    <s v="PRAG ZID PIATRA CU MORTAR CIMENT"/>
    <s v="conform amenajamentelor silvice"/>
    <s v="SUCEAVA"/>
    <s v="-"/>
    <s v="Tara: România; Judet: SUCEAVA; -;   -; Nr: -;"/>
    <n v="1989"/>
    <n v="273"/>
    <n v="33"/>
    <s v="in administrare"/>
    <s v="HG 982/1998;HG 1344/2011;OUG.1 din 04/01/2017;OUG.68 din 06/11/2019"/>
    <s v="imobil"/>
    <s v="CORECTIE TORENTI"/>
  </r>
  <r>
    <x v="1703"/>
    <s v="8.30._"/>
    <m/>
    <m/>
    <s v="PRAG ZID PIATRA CU MORTAR CIMENT C.T."/>
    <s v="conform amenajamentelor silvice"/>
    <s v="SUCEAVA"/>
    <s v="-"/>
    <s v="Tara: România; Judet: SUCEAVA; -;   -; Nr: -;"/>
    <n v="1989"/>
    <n v="273"/>
    <n v="33"/>
    <s v="in administrare"/>
    <s v="HG 982/1998;HG 1344/2011;OUG.1 din 04/01/2017;OUG.68 din 06/11/2019"/>
    <s v="imobil"/>
    <s v="CORECTIE TORENTI"/>
  </r>
  <r>
    <x v="1704"/>
    <s v="8.30._"/>
    <m/>
    <m/>
    <s v="PRAG ZID PIATRA CU MORTAR CIMENT"/>
    <s v="conform amenajamentelor silvice"/>
    <s v="SUCEAVA"/>
    <s v="-"/>
    <s v="Tara: România; Judet: SUCEAVA; -;   -; Nr: -;"/>
    <n v="1989"/>
    <n v="273"/>
    <n v="33"/>
    <s v="in administrare"/>
    <s v="HG 982/1998;HG 1344/2011;OUG.1 din 04/01/2017;OUG.68 din 06/11/2019"/>
    <s v="imobil"/>
    <s v="CORECTIE TORENTI"/>
  </r>
  <r>
    <x v="1705"/>
    <s v="8.30._"/>
    <m/>
    <m/>
    <s v="DIG APARARE MAL C.T.PIRIUL NEGRU"/>
    <s v="conform amenajamentelor silvice"/>
    <s v="SUCEAVA"/>
    <s v="-"/>
    <s v="Tara: România; Judet: SUCEAVA; -;   -; Nr: -;"/>
    <n v="1995"/>
    <n v="40001"/>
    <n v="33"/>
    <s v="in administrare"/>
    <s v="HG 982/1998;;OUG.1 din 04/01/2017;OUG.68 din 06/11/2019"/>
    <s v="imobil"/>
    <s v="PIRIUL NEGRU"/>
  </r>
  <r>
    <x v="170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8"/>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9"/>
    <s v="8.30.01"/>
    <m/>
    <m/>
    <s v="BARAJ CORECŢIE TORENŢI PÂRÂUL NEGRU"/>
    <s v="conform amenajamentelor silvice"/>
    <s v="SUCEAVA"/>
    <s v="-"/>
    <s v="Tara: România; Judet: SUCEAVA; -;   -; Nr: -;"/>
    <n v="1994"/>
    <n v="171379"/>
    <n v="33"/>
    <s v="in administrare"/>
    <s v="HG 982/1998;;OUG.1 din 04/01/2017;HG.354/18.05.2017;OUG.68 din 06/11/2019;HG.846/08.10.2020"/>
    <s v="imobil"/>
    <s v="Lungime albie corectată/consolidată=0,048 km;"/>
  </r>
  <r>
    <x v="1710"/>
    <s v="8.30.01"/>
    <m/>
    <m/>
    <s v="BARAJ BETON VALEA PUTNEI"/>
    <s v="conform amenajamentelor silvice"/>
    <s v="SUCEAVA"/>
    <s v="-"/>
    <s v="Tara: România; Judet: SUCEAVA; -;   -; Nr: -;"/>
    <n v="1993"/>
    <n v="17776"/>
    <n v="33"/>
    <s v="in administrare"/>
    <s v="HG 982/1998;HG 1344/2011;OUG.1 din 04/01/2017;HG.354/18.05.2017;OUG.68 din 06/11/2019;HG.846/08.10.2020"/>
    <s v="imobil"/>
    <s v="Lungime albie corectată/consolidată=0,62 km;"/>
  </r>
  <r>
    <x v="1711"/>
    <s v="8.30._"/>
    <m/>
    <m/>
    <s v="TRAVERSE ZID PIATRA CU MORTAR CIMENT"/>
    <s v="conform amenajamentelor silvice"/>
    <s v="SUCEAVA"/>
    <s v="-"/>
    <s v="Tara: România; Judet: SUCEAVA; -;   -; Nr: -;"/>
    <n v="1989"/>
    <n v="15"/>
    <n v="33"/>
    <s v="in administrare"/>
    <s v="HG 982/1998;HG 1344/2011;OUG.1 din 04/01/2017;OUG.68 din 06/11/2019"/>
    <s v="imobil"/>
    <s v="lucrari de corectarea torentilor"/>
  </r>
  <r>
    <x v="1712"/>
    <s v="8.04.04"/>
    <m/>
    <m/>
    <s v="DRUM VORONA IEZER 3.5KM"/>
    <s v="conform amenajamentelor silvice"/>
    <s v="BOTOŞANI"/>
    <s v="-"/>
    <s v="Tara: România; Judet: BOTOŞANI; -;   -; Nr: -;"/>
    <n v="1967"/>
    <n v="105000"/>
    <n v="7"/>
    <s v="in administrare"/>
    <s v="HG 982/1998;HG 1344/2011; HG 478/ 24-IUN-15;HG.478/24-IUN-15;OUG.1 din 04/01/2017;OUG.68 din 06/11/2019"/>
    <s v="imobil"/>
    <s v="Lungime= Km;Suprafeţe= ha;CF= ;"/>
  </r>
  <r>
    <x v="1713"/>
    <s v="8.04.04"/>
    <m/>
    <m/>
    <s v="DRUM VORONA PESTERA 1.6KM"/>
    <s v="conform amenajamentelor silvice"/>
    <s v="BOTOŞANI"/>
    <s v="-"/>
    <s v="Tara: România; Judet: BOTOŞANI; -;   -; Nr: -;"/>
    <n v="1971"/>
    <n v="80000"/>
    <n v="7"/>
    <s v="in administrare"/>
    <s v="HG 982/1998;HG 1344/2011;OUG.1 din 04/01/2017;OUG.68 din 06/11/2019"/>
    <s v="imobil"/>
    <s v="VORONA PESTERA 1.6KM"/>
  </r>
  <r>
    <x v="1714"/>
    <s v="8.04.04"/>
    <m/>
    <m/>
    <s v="DRUM AUTO FORES. VALEA STINII 5,9 KM"/>
    <s v="conform amenajamentelor silvice"/>
    <s v="SUCEAVA"/>
    <s v="-"/>
    <s v="Tara: România; Judet: SUCEAVA; -;   -; Nr: -;"/>
    <n v="1979"/>
    <n v="498000"/>
    <n v="33"/>
    <s v="in administrare"/>
    <s v="HG 982/1998;HG 1344/2011;OUG.1 din 04/01/2017;HG.354/18.05.2017;OUG.68 din 06/11/2019"/>
    <s v="imobil"/>
    <s v="Lungime= Km;Suprafeţe= ha;CF= ;"/>
  </r>
  <r>
    <x v="1715"/>
    <s v="8.04.04"/>
    <m/>
    <m/>
    <s v="DRUM AUTO FORES.VARNITA-PUTNA 1,3KM"/>
    <s v="conform amenajamentelor silvice"/>
    <s v="SUCEAVA"/>
    <s v="-"/>
    <s v="Tara: România; Judet: SUCEAVA; -;   -; Nr: -;"/>
    <n v="1977"/>
    <n v="12460"/>
    <n v="33"/>
    <s v="in administrare"/>
    <s v="HG 982/1998;HG 1344/2011;OUG.1 din 04/01/2017;OUG.68 din 06/11/2019"/>
    <s v="imobil"/>
    <s v="VARNITA-PUTNA 1,3KM"/>
  </r>
  <r>
    <x v="1716"/>
    <s v="8.04.04"/>
    <m/>
    <m/>
    <s v="DRUM AUTO FORES.VESCARIE 1,9KM"/>
    <s v="conform amenajamentelor silvice"/>
    <s v="SUCEAVA"/>
    <s v="-"/>
    <s v="Tara: România; Judet: SUCEAVA; -;   -; Nr: -;"/>
    <n v="1971"/>
    <n v="127000"/>
    <n v="33"/>
    <s v="in administrare"/>
    <s v="HG 982/1998;HG 1344/2011;OUG.1 din 04/01/2017;HG.354/18.05.2017;OUG.68 din 06/11/2019"/>
    <s v="imobil"/>
    <s v="Lungime= Km;Suprafeţe= ha;CF= ;"/>
  </r>
  <r>
    <x v="1717"/>
    <s v="8.04.04"/>
    <m/>
    <m/>
    <s v="DRUM AUTO TURCULOVA POD 1,5KM"/>
    <s v="conform amenajamentelor silvice"/>
    <s v="SUCEAVA"/>
    <s v="-"/>
    <s v="Tara: România; Judet: SUCEAVA; -;   -; Nr: -;"/>
    <n v="1983"/>
    <n v="117000"/>
    <n v="33"/>
    <s v="in administrare"/>
    <s v="HG 982/1998;HG 1344/2011;OUG.1 din 04/01/2017;HG.354/18.05.2017;OUG.68 din 06/11/2019"/>
    <s v="imobil"/>
    <s v="Lungime= Km;Suprafeţe= ha;CF= ;"/>
  </r>
  <r>
    <x v="1718"/>
    <s v="8.04.04"/>
    <m/>
    <m/>
    <s v="DRUM URETREA"/>
    <s v="conform amenajamentelor silvice"/>
    <s v="BOTOŞANI"/>
    <s v="-"/>
    <s v="Tara: România; Judet: BOTOŞANI; -;   -; Nr: -;"/>
    <n v="1986"/>
    <n v="50324"/>
    <n v="7"/>
    <s v="in administrare"/>
    <s v="HG 982/1998;HG 1344/2011;OUG.1 din 04/01/2017;HG.354/18.05.2017;OUG.68 din 06/11/2019"/>
    <s v="imobil"/>
    <s v="Lungime= Km;Suprafeţe= ha;CF= ;"/>
  </r>
  <r>
    <x v="1719"/>
    <s v="8.04.04"/>
    <m/>
    <m/>
    <s v="DRUM AUTO FORES. URSOAIA 1,1 KM"/>
    <s v="conform amenajamentelor silvice"/>
    <s v="SUCEAVA"/>
    <s v="-"/>
    <s v="Tara: România; Judet: SUCEAVA; -;   -; Nr: -;"/>
    <n v="1965"/>
    <n v="51000"/>
    <n v="33"/>
    <s v="in administrare"/>
    <s v="HG 982/1998;HG 1344/2011;OUG.1 din 04/01/2017;HG.354/18.05.2017;OUG.68 din 06/11/2019"/>
    <s v="imobil"/>
    <s v="Lungime= Km;Suprafeţe= ha;CF= ;"/>
  </r>
  <r>
    <x v="1720"/>
    <s v="8.04.04"/>
    <m/>
    <m/>
    <s v="DRUM AUTO FORESTIER V.BOURII"/>
    <s v="conform amenajamentelor silvice"/>
    <s v="SUCEAVA"/>
    <s v="-"/>
    <s v="Tara: România; Judet: SUCEAVA; -;   -; Nr: -;"/>
    <n v="1901"/>
    <n v="15"/>
    <n v="33"/>
    <s v="in administrare"/>
    <s v="HG 982/1998;HG 1344/2011;OUG.1 din 04/01/2017;OUG.68 din 06/11/2019"/>
    <s v="imobil"/>
    <s v="V.BOURII"/>
  </r>
  <r>
    <x v="1721"/>
    <s v="8.04.04"/>
    <m/>
    <m/>
    <s v="DRUM AUTO FORES.VALEA LARGA 2,6KM"/>
    <s v="conform amenajamentelor silvice"/>
    <s v="SUCEAVA"/>
    <s v="-"/>
    <s v="Tara: România; Judet: SUCEAVA; -;   -; Nr: -;"/>
    <n v="1987"/>
    <n v="545000"/>
    <n v="33"/>
    <s v="in administrare"/>
    <s v="HG 982/1998;HG 1344/2011;OUG.1 din 04/01/2017;HG.354/18.05.2017;OUG.68 din 06/11/2019"/>
    <s v="imobil"/>
    <s v="Lungime= Km;Suprafeţe= ha;CF= ;"/>
  </r>
  <r>
    <x v="1722"/>
    <s v="8.04.04"/>
    <m/>
    <m/>
    <s v="DRUM AUTO FORES.TOMNATEC I 5,7KM"/>
    <s v="conform amenajamentelor silvice"/>
    <s v="SUCEAVA"/>
    <s v="-"/>
    <s v="Tara: România; Judet: SUCEAVA; -;   -; Nr: -;"/>
    <n v="1965"/>
    <n v="1119000"/>
    <n v="33"/>
    <s v="in administrare"/>
    <s v="HG 982/1998;HG 1344/2011;OUG.1 din 04/01/2017;HG.354/18.05.2017;OUG.68 din 06/11/2019"/>
    <s v="imobil"/>
    <s v="Lungime= Km;Suprafeţe= ha;CF= ;"/>
  </r>
  <r>
    <x v="1723"/>
    <s v="8.04.04"/>
    <m/>
    <m/>
    <s v="DRUM AUTO FORES.TIGANCA 8,1KM"/>
    <s v="conform amenajamentelor silvice"/>
    <s v="SUCEAVA"/>
    <s v="-"/>
    <s v="Tara: România; Judet: SUCEAVA; -;   -; Nr: -;"/>
    <n v="1962"/>
    <n v="501000"/>
    <n v="33"/>
    <s v="in administrare"/>
    <s v="HG 982/1998,HG 949/2006;HG 1344/2011;OUG.1 din 04/01/2017;HG.354/18.05.2017;OUG.68 din 06/11/2019"/>
    <s v="imobil"/>
    <s v="Lungime= Km;Suprafeţe= ha;CF= ;"/>
  </r>
  <r>
    <x v="1724"/>
    <s v="8.04.04"/>
    <m/>
    <m/>
    <s v="DRUM AUTO FORES.STEFU 1,6KM"/>
    <s v="conform amenajamentelor silvice"/>
    <s v="SUCEAVA"/>
    <s v="-"/>
    <s v="Tara: România; Judet: SUCEAVA; -;   -; Nr: -;"/>
    <n v="1967"/>
    <n v="76000"/>
    <n v="33"/>
    <s v="in administrare"/>
    <s v="HG 982/1998;HG 1344/2011;OUG.1 din 04/01/2017;HG.354/18.05.2017;OUG.68 din 06/11/2019"/>
    <s v="imobil"/>
    <s v="Lungime= Km;Suprafeţe= ha;CF= ;"/>
  </r>
  <r>
    <x v="1725"/>
    <s v="8.04.04"/>
    <m/>
    <m/>
    <s v="DRUM AUTO FORES.STEGEA 11KM"/>
    <s v="conform amenajamentelor silvice"/>
    <s v="SUCEAVA"/>
    <s v="-"/>
    <s v="Tara: România; Judet: SUCEAVA; -;   -; Nr: -;"/>
    <n v="1969"/>
    <n v="973000"/>
    <n v="33"/>
    <s v="in administrare"/>
    <s v="HG 982/1998;HG 1344/2011;OUG.1 din 04/01/2017;HG.354/18.05.2017;OUG.68 din 06/11/2019"/>
    <s v="imobil"/>
    <s v="Lungime= Km;Suprafeţe= ha;CF= ;"/>
  </r>
  <r>
    <x v="1726"/>
    <s v="8.04.04"/>
    <m/>
    <m/>
    <s v="DRUM AUTO FORES. STRAJII BALASA 1 KM"/>
    <s v="conform amenajamentelor silvice"/>
    <s v="SUCEAVA"/>
    <s v="-"/>
    <s v="Tara: România; Judet: SUCEAVA; -;   -; Nr: -;"/>
    <n v="1980"/>
    <n v="106000"/>
    <n v="33"/>
    <s v="in administrare"/>
    <s v="HG 982/1998;HG 1344/2011;OUG.1 din 04/01/2017;HG.354/18.05.2017;OUG.68 din 06/11/2019"/>
    <s v="imobil"/>
    <s v="Lungime= Km;Suprafeţe= ha;CF= ;"/>
  </r>
  <r>
    <x v="1727"/>
    <s v="8.04.04"/>
    <m/>
    <m/>
    <s v="DRUM AUTO FORES. SLATIOARA 4,4 KM"/>
    <s v="conform amenajamentelor silvice"/>
    <s v="SUCEAVA"/>
    <s v="-"/>
    <s v="Tara: România; Judet: SUCEAVA; -;   -; Nr: -;"/>
    <n v="1964"/>
    <n v="35000"/>
    <n v="33"/>
    <s v="in administrare"/>
    <s v="HG 982/1998;HG 1344/2011;OUG.1 din 04/01/2017;HG.354/18.05.2017;OUG.68 din 06/11/2019"/>
    <s v="imobil"/>
    <s v="Lungime= Km;Suprafeţe= ha;CF= ;"/>
  </r>
  <r>
    <x v="1728"/>
    <s v="8.04.04"/>
    <m/>
    <m/>
    <s v="DRUM AUTO FORES. SCAUIELE 2,8KM"/>
    <s v="conform amenajamentelor silvice"/>
    <s v="SUCEAVA"/>
    <s v="-"/>
    <s v="Tara: România; Judet: SUCEAVA; -;   -; Nr: -;"/>
    <n v="1972"/>
    <n v="218000"/>
    <n v="33"/>
    <s v="in administrare"/>
    <s v="HG 982/1998;HG 1344/2011;OUG.1 din 04/01/2017;HG.354/18.05.2017;OUG.68 din 06/11/2019"/>
    <s v="imobil"/>
    <s v="Lungime= Km;Suprafeţe= ha;CF= ;"/>
  </r>
  <r>
    <x v="1729"/>
    <s v="8.04.04"/>
    <m/>
    <m/>
    <s v="DRUM AUTO FORES.SENDROAIA 5,1KM"/>
    <s v="conform amenajamentelor silvice"/>
    <s v="SUCEAVA"/>
    <s v="-"/>
    <s v="Tara: România; Judet: SUCEAVA; -;   -; Nr: -;"/>
    <n v="1986"/>
    <n v="645000"/>
    <n v="33"/>
    <s v="in administrare"/>
    <s v="HG 982/1998;HG 1344/2011;OUG.1 din 04/01/2017;HG.354/18.05.2017;OUG.68 din 06/11/2019"/>
    <s v="imobil"/>
    <s v="Lungime= Km;Suprafeţe= ha;CF= ;"/>
  </r>
  <r>
    <x v="1730"/>
    <s v="8.04.04"/>
    <m/>
    <m/>
    <s v="DRUM AUTO FORES.SIHASTRIA I 3,9KM"/>
    <s v="conform amenajamentelor silvice"/>
    <s v="SUCEAVA"/>
    <s v="-"/>
    <s v="Tara: România; Judet: SUCEAVA; -;   -; Nr: -;"/>
    <n v="1972"/>
    <n v="596000"/>
    <n v="33"/>
    <s v="in administrare"/>
    <s v="HG 982/1998;HG 1344/2011;OUG.1 din 04/01/2017;HG.354/18.05.2017;OUG.68 din 06/11/2019"/>
    <s v="imobil"/>
    <s v="Lungime= Km;Suprafeţe= ha;CF= ;"/>
  </r>
  <r>
    <x v="1731"/>
    <s v="8.04.04"/>
    <m/>
    <m/>
    <s v="DRUM AUTO FORES.RISCA SLATIOARA 4,2 KM"/>
    <s v="conform amenajamentelor silvice"/>
    <s v="SUCEAVA"/>
    <s v="-"/>
    <s v="Tara: România; Judet: SUCEAVA; -;   -; Nr: -;"/>
    <n v="1992"/>
    <n v="376000"/>
    <n v="33"/>
    <s v="in administrare"/>
    <s v="HG 982/1998;HG 1344/2011;OUG.1 din 04/01/2017;HG.354/18.05.2017;OUG.68 din 06/11/2019"/>
    <s v="imobil"/>
    <s v="Lungime= Km;Suprafeţe= ha;CF= ;"/>
  </r>
  <r>
    <x v="1732"/>
    <s v="8.04.04"/>
    <m/>
    <m/>
    <s v="DRUM AUTO FORES.PRELUCA PERSII 1,4KM"/>
    <s v="conform amenajamentelor silvice"/>
    <s v="SUCEAVA"/>
    <s v="-"/>
    <s v="Tara: România; Judet: SUCEAVA; -;   -; Nr: -;"/>
    <n v="1991"/>
    <n v="212000"/>
    <n v="33"/>
    <s v="in administrare"/>
    <s v="HG 982/1998;HG 1344/2011;OUG.1 din 04/01/2017;HG.354/18.05.2017;OUG.68 din 06/11/2019"/>
    <s v="imobil"/>
    <s v="Lungime= Km;Suprafeţe= ha;CF= ;"/>
  </r>
  <r>
    <x v="1733"/>
    <s v="8.04.04"/>
    <m/>
    <m/>
    <s v="DRUM AUTO FORESTIER PROBOTA"/>
    <s v="conform amenajamentelor silvice"/>
    <s v="SUCEAVA"/>
    <s v="-"/>
    <s v="Tara: România; Judet: SUCEAVA; -;   -; Nr: -;"/>
    <n v="1901"/>
    <n v="14"/>
    <n v="33"/>
    <s v="in administrare"/>
    <s v="HG 982/1998;HG 1344/2011;OUG.1 din 04/01/2017;OUG.68 din 06/11/2019"/>
    <s v="imobil"/>
    <s v="PROBOTA"/>
  </r>
  <r>
    <x v="1734"/>
    <s v="8.04.04"/>
    <m/>
    <m/>
    <s v="DRUM AUTO FORES.PUCIOSU 2KM"/>
    <s v="conform amenajamentelor silvice"/>
    <s v="SUCEAVA"/>
    <s v="-"/>
    <s v="Tara: România; Judet: SUCEAVA; -;   -; Nr: -;"/>
    <n v="1987"/>
    <n v="494000"/>
    <n v="33"/>
    <s v="in administrare"/>
    <s v="HG 982/1998;HG 1344/2011;OUG.1 din 04/01/2017;HG.354/18.05.2017;OUG.68 din 06/11/2019"/>
    <s v="imobil"/>
    <s v="Lungime= Km;Suprafeţe= ha;CF= ;"/>
  </r>
  <r>
    <x v="1735"/>
    <s v="8.04.04"/>
    <m/>
    <m/>
    <s v="DRUM AUTO FORES. PUCIOSU 5 KM"/>
    <s v="conform amenajamentelor silvice"/>
    <s v="SUCEAVA"/>
    <s v="-"/>
    <s v="Tara: România; Judet: SUCEAVA; -;   -; Nr: -;"/>
    <n v="1975"/>
    <n v="811000"/>
    <n v="33"/>
    <s v="in administrare"/>
    <s v="HG 982/1998;HG 1344/2011;OUG.1 din 04/01/2017;HG.354/18.05.2017;OUG.68 din 06/11/2019"/>
    <s v="imobil"/>
    <s v="Lungime= Km;Suprafeţe= ha;CF= ;"/>
  </r>
  <r>
    <x v="1736"/>
    <s v="8.04.04"/>
    <m/>
    <m/>
    <s v="DRUM AUTO FORES. PUTNA 4,01KM"/>
    <s v="conform amenajamentelor silvice"/>
    <s v="SUCEAVA"/>
    <s v="-"/>
    <s v="Tara: România; Judet: SUCEAVA; -;   -; Nr: -;"/>
    <n v="1966"/>
    <n v="672000"/>
    <n v="33"/>
    <s v="in administrare"/>
    <s v="HG 982/1998;HG 1344/2011;OUG.1 din 04/01/2017;HG.354/18.05.2017;OUG.68 din 06/11/2019"/>
    <s v="imobil"/>
    <s v="Lungime= Km;Suprafeţe= ha;CF= ;"/>
  </r>
  <r>
    <x v="1737"/>
    <s v="8.04.04"/>
    <m/>
    <m/>
    <s v="DRUM AUTO FORES. PORCAROAIE 2,5KM"/>
    <s v="conform amenajamentelor silvice"/>
    <s v="SUCEAVA"/>
    <s v="-"/>
    <s v="Tara: România; Judet: SUCEAVA; -;   -; Nr: -;"/>
    <n v="1971"/>
    <n v="108000"/>
    <n v="33"/>
    <s v="in administrare"/>
    <s v="HG 982/1998;HG 1344/2011;OUG.1 din 04/01/2017;HG.354/18.05.2017;OUG.68 din 06/11/2019"/>
    <s v="imobil"/>
    <s v="Lungime= Km;Suprafeţe= ha;CF= ;"/>
  </r>
  <r>
    <x v="1738"/>
    <s v="8.04.04"/>
    <m/>
    <m/>
    <s v="DRUM AUTO FORES. PORCESCU 4,4KM"/>
    <s v="conform amenajamentelor silvice"/>
    <s v="SUCEAVA"/>
    <s v="-"/>
    <s v="Tara: România; Judet: SUCEAVA; -;   -; Nr: -;"/>
    <n v="1970"/>
    <n v="34000"/>
    <n v="33"/>
    <s v="in administrare"/>
    <s v="HG 982/1998;HG 1344/2011;OUG.1 din 04/01/2017;HG.354/18.05.2017;OUG.68 din 06/11/2019"/>
    <s v="imobil"/>
    <s v="Lungime= Km;Suprafeţe= ha;CF= ;"/>
  </r>
  <r>
    <x v="1739"/>
    <s v="8.04.04"/>
    <m/>
    <m/>
    <s v="DRUM AUTO FORES.PR.CRAILOR 2,1KM"/>
    <s v="conform amenajamentelor silvice"/>
    <s v="SUCEAVA"/>
    <s v="-"/>
    <s v="Tara: România; Judet: SUCEAVA; -;   -; Nr: -;"/>
    <n v="1976"/>
    <n v="171000"/>
    <n v="33"/>
    <s v="in administrare"/>
    <s v="HG 982/1998;HG 1344/2011;OUG.1 din 04/01/2017;HG.354/18.05.2017;OUG.68 din 06/11/2019"/>
    <s v="imobil"/>
    <s v="Lungime= Km;Suprafeţe= ha;CF= ;"/>
  </r>
  <r>
    <x v="1740"/>
    <s v="8.04.04"/>
    <m/>
    <m/>
    <s v="DRUM AUTO FORES.PR.HAITI-PR.CRUCII 2,3K"/>
    <s v="conform amenajamentelor silvice"/>
    <s v="SUCEAVA"/>
    <s v="-"/>
    <s v="Tara: România; Judet: SUCEAVA; -;   -; Nr: -;"/>
    <n v="1982"/>
    <n v="447000"/>
    <n v="33"/>
    <s v="in administrare"/>
    <s v="HG 982/1998;HG 1344/2011;OUG.1 din 04/01/2017;HG.354/18.05.2017;OUG.68 din 06/11/2019"/>
    <s v="imobil"/>
    <s v="Lungime= Km;Suprafeţe= ha;CF= ;"/>
  </r>
  <r>
    <x v="1741"/>
    <s v="8.04.04"/>
    <m/>
    <m/>
    <s v="DRUM AUTO FORES. PR.ROS 2,2 KM"/>
    <s v="conform amenajamentelor silvice"/>
    <s v="SUCEAVA"/>
    <s v="-"/>
    <s v="Tara: România; Judet: SUCEAVA; -;   -; Nr: -;"/>
    <n v="1969"/>
    <n v="350000"/>
    <n v="33"/>
    <s v="in administrare"/>
    <s v="HG 982/1998;HG 1344/2011;OUG.1 din 04/01/2017;HG.354/18.05.2017;OUG.68 din 06/11/2019"/>
    <s v="imobil"/>
    <s v="Lungime= Km;Suprafeţe= ha;CF= ;"/>
  </r>
  <r>
    <x v="1742"/>
    <s v="8.04.04"/>
    <m/>
    <m/>
    <s v="DRUM AUTO FORES.PIRIUL VACII 4KM"/>
    <s v="conform amenajamentelor silvice"/>
    <s v="SUCEAVA"/>
    <s v="-"/>
    <s v="Tara: România; Judet: SUCEAVA; -;   -; Nr: -;"/>
    <n v="1976"/>
    <n v="142000"/>
    <n v="33"/>
    <s v="in administrare"/>
    <s v="HG 982/1998;HG 1344/2011;OUG.1 din 04/01/2017;HG.354/18.05.2017;OUG.68 din 06/11/2019"/>
    <s v="imobil"/>
    <s v="Lungime= Km;Suprafeţe= ha;CF= ;"/>
  </r>
  <r>
    <x v="1743"/>
    <s v="8.04.04"/>
    <m/>
    <m/>
    <s v="DRUM PIRIUL POPII 1.6KM"/>
    <s v="conform amenajamentelor silvice"/>
    <s v="BOTOŞANI"/>
    <s v="-"/>
    <s v="Tara: România; Judet: BOTOŞANI; -;   -; Nr: -;"/>
    <n v="1973"/>
    <n v="96000"/>
    <n v="7"/>
    <s v="in administrare"/>
    <s v="HG 982/1998;HG 1344/2011; HG 478/ 24-IUN-15;HG.478/24-IUN-15;OUG.1 din 04/01/2017;OUG.68 din 06/11/2019"/>
    <s v="imobil"/>
    <s v="Lungime= Km;Suprafeţe= ha;CF= ;"/>
  </r>
  <r>
    <x v="1744"/>
    <s v="8.04.04"/>
    <m/>
    <m/>
    <s v="DRUM AUTO FORES. PIRIUL TIGANILOR 2 KM"/>
    <s v="conform amenajamentelor silvice"/>
    <s v="SUCEAVA"/>
    <s v="-"/>
    <s v="Tara: România; Judet: SUCEAVA; -;   -; Nr: -;"/>
    <n v="1903"/>
    <n v="259000"/>
    <n v="33"/>
    <s v="in administrare"/>
    <s v="HG 982/1998;HG 1344/2011;OUG.1 din 04/01/2017;HG.354/18.05.2017;OUG.68 din 06/11/2019"/>
    <s v="imobil"/>
    <s v="Lungime= Km;Suprafeţe= ha;CF= ;"/>
  </r>
  <r>
    <x v="1745"/>
    <s v="8.04.04"/>
    <m/>
    <m/>
    <s v="DRUM AUTO FORES. PIRIUL FIERULUI 1,7 KM"/>
    <s v="conform amenajamentelor silvice"/>
    <s v="SUCEAVA"/>
    <s v="-"/>
    <s v="Tara: România; Judet: SUCEAVA; -;   -; Nr: -;"/>
    <n v="1975"/>
    <n v="98000"/>
    <n v="33"/>
    <s v="in administrare"/>
    <s v="HG 982/1998;HG 1344/2011;OUG.1 din 04/01/2017;HG.354/18.05.2017;OUG.68 din 06/11/2019"/>
    <s v="imobil"/>
    <s v="Lungime= Km;Suprafeţe= ha;CF= ;"/>
  </r>
  <r>
    <x v="1746"/>
    <s v="8.04.04"/>
    <m/>
    <m/>
    <s v="DRUM AUTO FORES. PIRIUL MAZCR 2,7KM"/>
    <s v="conform amenajamentelor silvice"/>
    <s v="SUCEAVA"/>
    <s v="-"/>
    <s v="Tara: România; Judet: SUCEAVA; -;   -; Nr: -;"/>
    <n v="1962"/>
    <n v="4000"/>
    <n v="33"/>
    <s v="in administrare"/>
    <s v="HG 982/1998;HG 1344/2011;OUG.1 din 04/01/2017;HG.354/18.05.2017;OUG.68 din 06/11/2019"/>
    <s v="imobil"/>
    <s v="Lungime= Km;Suprafeţe= ha;CF= ;"/>
  </r>
  <r>
    <x v="1747"/>
    <s v="8.04.04"/>
    <m/>
    <m/>
    <s v="DRUM AUTO FORES.PIRIUL NEGRU 4,5KM 1POD"/>
    <s v="conform amenajamentelor silvice"/>
    <s v="SUCEAVA"/>
    <s v="-"/>
    <s v="Tara: România; Judet: SUCEAVA; -;   -; Nr: -;"/>
    <n v="1978"/>
    <n v="328000"/>
    <n v="33"/>
    <s v="in administrare"/>
    <s v="HG 982/1998;HG 1344/2011;OUG.1 din 04/01/2017;HG.354/18.05.2017;OUG.68 din 06/11/2019"/>
    <s v="imobil"/>
    <s v="Lungime= Km;Suprafeţe= ha;CF= ;"/>
  </r>
  <r>
    <x v="1748"/>
    <s v="8.04.04"/>
    <m/>
    <m/>
    <s v="DRUM AUTO FORES.PIR.NEGRESTI 1,5KM"/>
    <s v="conform amenajamentelor silvice"/>
    <s v="SUCEAVA"/>
    <s v="-"/>
    <s v="Tara: România; Judet: SUCEAVA; -;   -; Nr: -;"/>
    <n v="1979"/>
    <n v="123000"/>
    <n v="33"/>
    <s v="in administrare"/>
    <s v="HG 982/1998;HG 1344/2011;OUG.1 din 04/01/2017;HG.354/18.05.2017;OUG.68 din 06/11/2019"/>
    <s v="imobil"/>
    <s v="Lungime= Km;Suprafeţe= ha;CF= ;"/>
  </r>
  <r>
    <x v="1749"/>
    <s v="8.04.04"/>
    <m/>
    <m/>
    <s v="DRUM AUTO FORES.PIR.TURCULUI 1,7KM"/>
    <s v="conform amenajamentelor silvice"/>
    <s v="SUCEAVA"/>
    <s v="-"/>
    <s v="Tara: România; Judet: SUCEAVA; -;   -; Nr: -;"/>
    <n v="1970"/>
    <n v="280000"/>
    <n v="33"/>
    <s v="in administrare"/>
    <s v="HG 982/1998;HG 1344/2011;OUG.1 din 04/01/2017;HG.354/18.05.2017;OUG.68 din 06/11/2019"/>
    <s v="imobil"/>
    <s v="Lungime= Km;Suprafeţe= ha;CF= ;"/>
  </r>
  <r>
    <x v="1750"/>
    <s v="8.04.04"/>
    <m/>
    <m/>
    <s v="DRUM AUTO FORES. PIRAUL RAU 2,8KM"/>
    <s v="conform amenajamentelor silvice"/>
    <s v="SUCEAVA"/>
    <s v="-"/>
    <s v="Tara: România; Judet: SUCEAVA; -;   -; Nr: -;"/>
    <n v="1975"/>
    <n v="228000"/>
    <n v="33"/>
    <s v="in administrare"/>
    <s v="HG 982/1998;HG 1344/2011;OUG.1 din 04/01/2017;HG.354/18.05.2017;OUG.68 din 06/11/2019"/>
    <s v="imobil"/>
    <s v="Lungime= Km;Suprafeţe= ha;CF= ;"/>
  </r>
  <r>
    <x v="1751"/>
    <s v="8.04.04"/>
    <m/>
    <m/>
    <s v="DRUM AUTO FORES. PIETROASA 4,4KM"/>
    <s v="conform amenajamentelor silvice"/>
    <s v="SUCEAVA"/>
    <s v="-"/>
    <s v="Tara: România; Judet: SUCEAVA; -;   -; Nr: -;"/>
    <n v="1970"/>
    <n v="411000"/>
    <n v="33"/>
    <s v="in administrare"/>
    <s v="HG 982/1998;HG 1344/2011;OUG.1 din 04/01/2017;HG.354/18.05.2017;OUG.68 din 06/11/2019"/>
    <s v="imobil"/>
    <s v="Lungime= Km;Suprafeţe= ha;CF= ;"/>
  </r>
  <r>
    <x v="1752"/>
    <s v="8.04.04"/>
    <m/>
    <m/>
    <s v="DRUM PILIPAUTI 1.2KM"/>
    <s v="conform amenajamentelor silvice"/>
    <s v="BOTOŞANI"/>
    <s v="-"/>
    <s v="Tara: România; Judet: BOTOŞANI; -;   -; Nr: -;"/>
    <n v="1986"/>
    <n v="29946"/>
    <n v="7"/>
    <s v="in administrare"/>
    <s v="HG 982/1998;HG 1344/2011;OUG.1 din 04/01/2017;HG.354/18.05.2017;OUG.68 din 06/11/2019"/>
    <s v="imobil"/>
    <s v="Lungime= Km;Suprafeţe= ha;CF= ;"/>
  </r>
  <r>
    <x v="1753"/>
    <s v="8.04.04"/>
    <m/>
    <m/>
    <s v="DRUM PINA LA DISTR.CAPU CIMPULUI"/>
    <s v="conform amenajamentelor silvice"/>
    <s v="SUCEAVA"/>
    <s v="-"/>
    <s v="Tara: România; Judet: SUCEAVA; -;   -; Nr: -;"/>
    <n v="1969"/>
    <n v="523"/>
    <n v="33"/>
    <s v="in administrare"/>
    <s v="HG 982/1998;HG 1344/2011;OUG.1 din 04/01/2017;OUG.68 din 06/11/2019"/>
    <s v="imobil"/>
    <s v="PINA LA DISTR.CAPU CIMPULUI"/>
  </r>
  <r>
    <x v="1754"/>
    <s v="8.04.04"/>
    <m/>
    <m/>
    <s v="DRUM AUTO FORES.PINTEA HIRLEA 3,1KM"/>
    <s v="conform amenajamentelor silvice"/>
    <s v="SUCEAVA"/>
    <s v="-"/>
    <s v="Tara: România; Judet: SUCEAVA; -;   -; Nr: -;"/>
    <n v="1972"/>
    <n v="392000"/>
    <n v="33"/>
    <s v="in administrare"/>
    <s v="HG 982/1998;HG 1344/2011;OUG.1 din 04/01/2017;HG.354/18.05.2017;OUG.68 din 06/11/2019"/>
    <s v="imobil"/>
    <s v="Lungime= Km;Suprafeţe= ha;CF= ;"/>
  </r>
  <r>
    <x v="1755"/>
    <s v="8.04.04"/>
    <m/>
    <m/>
    <s v="DRUM AUTO FORES. PINTECARU 1,6KM"/>
    <s v="conform amenajamentelor silvice"/>
    <s v="SUCEAVA"/>
    <s v="-"/>
    <s v="Tara: România; Judet: SUCEAVA; -;   -; Nr: -;"/>
    <n v="1976"/>
    <n v="193000"/>
    <n v="33"/>
    <s v="in administrare"/>
    <s v="HG 982/1998;HG 1344/2011;OUG.1 din 04/01/2017;HG.354/18.05.2017;OUG.68 din 06/11/2019"/>
    <s v="imobil"/>
    <s v="Lungime= Km;Suprafeţe= ha;CF= ;"/>
  </r>
  <r>
    <x v="1756"/>
    <s v="8.04.04"/>
    <m/>
    <m/>
    <s v="DRUM AUTO FORES.PIETROASA 1,4KM"/>
    <s v="conform amenajamentelor silvice"/>
    <s v="SUCEAVA"/>
    <s v="-"/>
    <s v="Tara: România; Judet: SUCEAVA; -;   -; Nr: -;"/>
    <n v="1967"/>
    <n v="14000"/>
    <n v="33"/>
    <s v="in administrare"/>
    <s v="HG 982/1998;HG 1344/2011;OUG.1 din 04/01/2017;HG.354/18.05.2017;OUG.68 din 06/11/2019"/>
    <s v="imobil"/>
    <s v="Lungime= Km;Suprafeţe= ha;CF= ;"/>
  </r>
  <r>
    <x v="1757"/>
    <s v="8.04.04"/>
    <m/>
    <m/>
    <s v="DRUM AUTO FORES.PALTINIS COSNA 1,5KM"/>
    <s v="conform amenajamentelor silvice"/>
    <s v="SUCEAVA"/>
    <s v="-"/>
    <s v="Tara: România; Judet: SUCEAVA; -;   -; Nr: -;"/>
    <n v="1977"/>
    <n v="150000"/>
    <n v="33"/>
    <s v="in administrare"/>
    <s v="HG 982/1998;HG 1344/2011;OUG.1 din 04/01/2017;HG.354/18.05.2017;OUG.68 din 06/11/2019"/>
    <s v="imobil"/>
    <s v="Lungime= Km;Suprafeţe= ha;CF= ;"/>
  </r>
  <r>
    <x v="1758"/>
    <s v="8.04.04"/>
    <m/>
    <m/>
    <s v="DRUM AUTO FORES.PANTU 1,3KM"/>
    <s v="conform amenajamentelor silvice"/>
    <s v="SUCEAVA"/>
    <s v="-"/>
    <s v="Tara: România; Judet: SUCEAVA; -;   -; Nr: -;"/>
    <n v="1977"/>
    <n v="131000"/>
    <n v="33"/>
    <s v="in administrare"/>
    <s v="HG 982/1998;HG 1344/2011;OUG.1 din 04/01/2017;HG.354/18.05.2017;OUG.68 din 06/11/2019"/>
    <s v="imobil"/>
    <s v="Lungime= Km;Suprafeţe= ha;CF= ;"/>
  </r>
  <r>
    <x v="1759"/>
    <s v="8.04.04"/>
    <m/>
    <m/>
    <s v="DRUM AUTO FORES. PETRISOR 4 KM"/>
    <s v="conform amenajamentelor silvice"/>
    <s v="SUCEAVA"/>
    <s v="-"/>
    <s v="Tara: România; Judet: SUCEAVA; -;   -; Nr: -;"/>
    <n v="1968"/>
    <n v="370000"/>
    <n v="33"/>
    <s v="in administrare"/>
    <s v="HG 982/1998,HG 949/2006;HG 1344/2011;OUG.1 din 04/01/2017;HG.354/18.05.2017;OUG.68 din 06/11/2019"/>
    <s v="imobil"/>
    <s v="Lungime= Km;Suprafeţe= ha;CF= ;"/>
  </r>
  <r>
    <x v="1760"/>
    <s v="8.04.04"/>
    <m/>
    <m/>
    <s v="DRUM AUTO FORES.PIATRA ROSIE 1,6KM"/>
    <s v="conform amenajamentelor silvice"/>
    <s v="SUCEAVA"/>
    <s v="-"/>
    <s v="Tara: România; Judet: SUCEAVA; -;   -; Nr: -;"/>
    <n v="1966"/>
    <n v="356000"/>
    <n v="33"/>
    <s v="in administrare"/>
    <s v="HG 982/1998;HG 1344/2011;OUG.1 din 04/01/2017;HG.354/18.05.2017;OUG.68 din 06/11/2019"/>
    <s v="imobil"/>
    <s v="Lungime= Km;Suprafeţe= ha;CF= ;"/>
  </r>
  <r>
    <x v="1761"/>
    <s v="8.04.04"/>
    <m/>
    <m/>
    <s v="DRUM AUTO FORES. ORATA 7,25KM"/>
    <s v="conform amenajamentelor silvice"/>
    <s v="SUCEAVA"/>
    <s v="-"/>
    <s v="Tara: România; Judet: SUCEAVA; -;   -; Nr: -;"/>
    <n v="1963"/>
    <n v="489000"/>
    <n v="33"/>
    <s v="in administrare"/>
    <s v="HG 982/1998;HG 1344/2011;OUG.1 din 04/01/2017;HG.354/18.05.2017;OUG.68 din 06/11/2019"/>
    <s v="imobil"/>
    <s v="Lungime= Km;Suprafeţe= ha;CF= ;"/>
  </r>
  <r>
    <x v="1762"/>
    <s v="8.04.04"/>
    <m/>
    <m/>
    <s v="DRUM AUTO FORES. ORTOAIA PRELUNGIRE 2,2"/>
    <s v="conform amenajamentelor silvice"/>
    <s v="SUCEAVA"/>
    <s v="-"/>
    <s v="Tara: România; Judet: SUCEAVA; -;   -; Nr: -;"/>
    <n v="1983"/>
    <n v="430000"/>
    <n v="33"/>
    <s v="in administrare"/>
    <s v="HG 982/1998;HG 1344/2011;OUG.1 din 04/01/2017;HG.354/18.05.2017;OUG.68 din 06/11/2019"/>
    <s v="imobil"/>
    <s v="Lungime= Km;Suprafeţe= ha;CF= ;"/>
  </r>
  <r>
    <x v="1763"/>
    <s v="8.04.04"/>
    <m/>
    <m/>
    <s v="DRUM AUTO FORES. NEAGRA 7KM"/>
    <s v="conform amenajamentelor silvice"/>
    <s v="SUCEAVA"/>
    <s v="-"/>
    <s v="Tara: România; Judet: SUCEAVA; -;   -; Nr: -;"/>
    <n v="1969"/>
    <n v="30000"/>
    <n v="33"/>
    <s v="in administrare"/>
    <s v="HG 982/1998;HG 1344/2011;OUG.1 din 04/01/2017;HG.354/18.05.2017;OUG.68 din 06/11/2019"/>
    <s v="imobil"/>
    <s v="Lungime= Km;Suprafeţe= ha;CF= ;"/>
  </r>
  <r>
    <x v="1764"/>
    <s v="8.04.04"/>
    <m/>
    <m/>
    <s v="DRUM AUTO FORES. NEGIRNEASA 13,5 KM"/>
    <s v="conform amenajamentelor silvice"/>
    <s v="SUCEAVA"/>
    <s v="-"/>
    <s v="Tara: România; Judet: SUCEAVA; -;   -; Nr: -;"/>
    <n v="1962"/>
    <n v="617000"/>
    <n v="33"/>
    <s v="in administrare"/>
    <s v="HG 982/1998;HG 1344/2011;OUG.1 din 04/01/2017;HG.354/18.05.2017;OUG.68 din 06/11/2019"/>
    <s v="imobil"/>
    <s v="Lungime= Km;Suprafeţe= ha;CF= ;"/>
  </r>
  <r>
    <x v="1765"/>
    <s v="8.04.04"/>
    <m/>
    <m/>
    <s v="DRUM AUTO FORES. MARUL 2,5KM"/>
    <s v="conform amenajamentelor silvice"/>
    <s v="SUCEAVA"/>
    <s v="-"/>
    <s v="Tara: România; Judet: SUCEAVA; -;   -; Nr: -;"/>
    <n v="1950"/>
    <n v="284000"/>
    <n v="33"/>
    <s v="in administrare"/>
    <s v="HG 982/1998;HG 1344/2011;OUG.1 din 04/01/2017;HG.354/18.05.2017;OUG.68 din 06/11/2019"/>
    <s v="imobil"/>
    <s v="Lungime= Km;Suprafeţe= ha;CF= ;"/>
  </r>
  <r>
    <x v="1766"/>
    <s v="8.04.04"/>
    <m/>
    <m/>
    <s v="DRUM AUTO FORES. MESTECANIS 2,8KM"/>
    <s v="conform amenajamentelor silvice"/>
    <s v="SUCEAVA"/>
    <s v="-"/>
    <s v="Tara: România; Judet: SUCEAVA; -;   -; Nr: -;"/>
    <n v="1977"/>
    <n v="161000"/>
    <n v="33"/>
    <s v="in administrare"/>
    <s v="HG 982/1998;HG 1344/2011;OUG.1 din 04/01/2017;HG.354/18.05.2017;OUG.68 din 06/11/2019"/>
    <s v="imobil"/>
    <s v="Lungime= Km;Suprafeţe= ha;CF= ;"/>
  </r>
  <r>
    <x v="1767"/>
    <s v="8.04.04"/>
    <m/>
    <m/>
    <s v="DRUM AUTO FORES.MICLAUSA 1,5KM"/>
    <s v="conform amenajamentelor silvice"/>
    <s v="SUCEAVA"/>
    <s v="-"/>
    <s v="Tara: România; Judet: SUCEAVA; -;   -; Nr: -;"/>
    <n v="1967"/>
    <n v="28000"/>
    <n v="33"/>
    <s v="in administrare"/>
    <s v="HG 982/1998;HG 1344/2011;OUG.1 din 04/01/2017;HG.354/18.05.2017;OUG.68 din 06/11/2019"/>
    <s v="imobil"/>
    <s v="Lungime= Km;Suprafeţe= ha;CF= ;"/>
  </r>
  <r>
    <x v="1768"/>
    <s v="8.04.04"/>
    <m/>
    <m/>
    <s v="DRUM AUTO FORES. MAGURICI 1,5KM"/>
    <s v="conform amenajamentelor silvice"/>
    <s v="SUCEAVA"/>
    <s v="-"/>
    <s v="Tara: România; Judet: SUCEAVA; -;   -; Nr: -;"/>
    <n v="1963"/>
    <n v="180000"/>
    <n v="33"/>
    <s v="in administrare"/>
    <s v="HG 982/1998;HG 1344/2011;OUG.1 din 04/01/2017;HG.354/18.05.2017;OUG.68 din 06/11/2019"/>
    <s v="imobil"/>
    <s v="Lungime= Km;Suprafeţe= ha;CF= ;"/>
  </r>
  <r>
    <x v="1769"/>
    <s v="8.04.04"/>
    <m/>
    <m/>
    <s v="DRUM AUTO FORES. MANAILA 4,1KM"/>
    <s v="conform amenajamentelor silvice"/>
    <s v="SUCEAVA"/>
    <s v="-"/>
    <s v="Tara: România; Judet: SUCEAVA; -;   -; Nr: -;"/>
    <n v="1973"/>
    <n v="70000"/>
    <n v="33"/>
    <s v="in administrare"/>
    <s v="HG 982/1998;HG 1344/2011;OUG.1 din 04/01/2017;HG.354/18.05.2017;OUG.68 din 06/11/2019"/>
    <s v="imobil"/>
    <s v="Lungime= Km;Suprafeţe= ha;CF= ;"/>
  </r>
  <r>
    <x v="1770"/>
    <s v="8.04.04"/>
    <m/>
    <m/>
    <s v="DRUM AUTO FORESTIER MANOLEA"/>
    <s v="conform amenajamentelor silvice"/>
    <s v="SUCEAVA"/>
    <s v="-"/>
    <s v="Tara: România; Judet: SUCEAVA; -;   -; Nr: -;"/>
    <n v="1901"/>
    <n v="11"/>
    <n v="33"/>
    <s v="in administrare"/>
    <s v="HG 982/1998;HG 1344/2011;OUG.1 din 04/01/2017;OUG.68 din 06/11/2019"/>
    <s v="imobil"/>
    <s v="MANOLEA"/>
  </r>
  <r>
    <x v="1771"/>
    <s v="8.04.04"/>
    <m/>
    <m/>
    <s v="DRUM AUTO FORES. LESU 4KM"/>
    <s v="conform amenajamentelor silvice"/>
    <s v="SUCEAVA"/>
    <s v="-"/>
    <s v="Tara: România; Judet: SUCEAVA; -;   -; Nr: -;"/>
    <n v="1969"/>
    <n v="17439"/>
    <n v="33"/>
    <s v="in administrare"/>
    <s v="HG 982/1998;;OUG.1 din 04/01/2017;OUG.68 din 06/11/2019"/>
    <s v="imobil"/>
    <s v="LESU 4KM"/>
  </r>
  <r>
    <x v="1772"/>
    <s v="8.04.04"/>
    <m/>
    <m/>
    <s v="DRUM AUTO FORES. JMALTU 1,5KM"/>
    <s v="conform amenajamentelor silvice"/>
    <s v="SUCEAVA"/>
    <s v="-"/>
    <s v="Tara: România; Judet: SUCEAVA; -;   -; Nr: -;"/>
    <n v="1980"/>
    <n v="124000"/>
    <n v="33"/>
    <s v="in administrare"/>
    <s v="HG 982/1998;HG 1344/2011;OUG.1 din 04/01/2017;HG.354/18.05.2017;OUG.68 din 06/11/2019"/>
    <s v="imobil"/>
    <s v="Lungime= Km;Suprafeţe= ha;CF= ;"/>
  </r>
  <r>
    <x v="1773"/>
    <s v="8.04.04"/>
    <m/>
    <m/>
    <s v="DRUM AUTO HIRLAU"/>
    <s v="conform amenajamentelor silvice"/>
    <s v="SUCEAVA"/>
    <s v="-"/>
    <s v="Tara: România; Judet: SUCEAVA; -;   -; Nr: -;"/>
    <n v="1901"/>
    <n v="102"/>
    <n v="33"/>
    <s v="in administrare"/>
    <s v="HG 982/1998;HG 1344/2011;OUG.1 din 04/01/2017;OUG.68 din 06/11/2019"/>
    <s v="imobil"/>
    <s v="HIRLAU"/>
  </r>
  <r>
    <x v="1774"/>
    <s v="8.04.04"/>
    <m/>
    <m/>
    <s v="DRUM AUTO FORES. HOLOHOSCA 12,9KM"/>
    <s v="conform amenajamentelor silvice"/>
    <s v="SUCEAVA"/>
    <s v="-"/>
    <s v="Tara: România; Judet: SUCEAVA; -;   -; Nr: -;"/>
    <n v="1969"/>
    <n v="1116000"/>
    <n v="33"/>
    <s v="in administrare"/>
    <s v="HG 982/199,HG 949/2006;HG 1344/2011;OUG.1 din 04/01/2017;HG.354/18.05.2017;OUG.68 din 06/11/2019"/>
    <s v="imobil"/>
    <s v="Lungime= Km;Suprafeţe= ha;CF= ;"/>
  </r>
  <r>
    <x v="1775"/>
    <s v="8.04.04"/>
    <m/>
    <m/>
    <s v="DRUM AUTO FORES. HUMARIA 1,6KM"/>
    <s v="conform amenajamentelor silvice"/>
    <s v="SUCEAVA"/>
    <s v="-"/>
    <s v="Tara: România; Judet: SUCEAVA; -;   -; Nr: -;"/>
    <n v="1972"/>
    <n v="17000"/>
    <n v="33"/>
    <s v="in administrare"/>
    <s v="HG 982/1998;HG 1344/2011;OUG.1 din 04/01/2017;HG.354/18.05.2017;OUG.68 din 06/11/2019"/>
    <s v="imobil"/>
    <s v="Lungime= Km;Suprafeţe= ha;CF= ;"/>
  </r>
  <r>
    <x v="1776"/>
    <s v="8.04.04"/>
    <m/>
    <m/>
    <s v="DRUM AUTO FORES. IGOAIA 3KM"/>
    <s v="conform amenajamentelor silvice"/>
    <s v="SUCEAVA"/>
    <s v="-"/>
    <s v="Tara: România; Judet: SUCEAVA; -;   -; Nr: -;"/>
    <n v="1970"/>
    <n v="180000"/>
    <n v="33"/>
    <s v="in administrare"/>
    <s v="HG 982/1998;HG 1344/2011;OUG.1 din 04/01/2017;HG.354/18.05.2017;OUG.68 din 06/11/2019"/>
    <s v="imobil"/>
    <s v="Lungime= Km;Suprafeţe= ha;CF= ;"/>
  </r>
  <r>
    <x v="1777"/>
    <s v="8.04.04"/>
    <m/>
    <m/>
    <s v="DRUM AUTO FORES.GRADINITA TESNA 14,4KM"/>
    <s v="conform amenajamentelor silvice"/>
    <s v="SUCEAVA"/>
    <s v="-"/>
    <s v="Tara: România; Judet: SUCEAVA; -;   -; Nr: -;"/>
    <n v="1965"/>
    <n v="1992000"/>
    <n v="33"/>
    <s v="in administrare"/>
    <s v="HG 982/1998;HG 1344/2011;OUG.1 din 04/01/2017;HG.354/18.05.2017;OUG.68 din 06/11/2019"/>
    <s v="imobil"/>
    <s v="Lungime= Km;Suprafeţe= ha;CF= ;"/>
  </r>
  <r>
    <x v="1778"/>
    <s v="8.04.04"/>
    <m/>
    <m/>
    <s v="DRUM FORESTIER GURANDA 2.6 KM"/>
    <s v="conform amenajamentelor silvice"/>
    <s v="BOTOŞANI"/>
    <s v="-"/>
    <s v="Tara: România; Judet: BOTOŞANI; -;   -; Nr: -;"/>
    <n v="1984"/>
    <n v="65438"/>
    <n v="7"/>
    <s v="in administrare"/>
    <s v="HG 982/1998;HG 1344/2011;OUG.1 din 04/01/2017;HG.354/18.05.2017;OUG.68 din 06/11/2019"/>
    <s v="imobil"/>
    <s v="Lungime= Km;Suprafeţe= ha;CF= ;"/>
  </r>
  <r>
    <x v="1779"/>
    <s v="8.04.04"/>
    <m/>
    <m/>
    <s v="DRUM GAVAN, 4KM"/>
    <s v="conform amenajamentelor silvice"/>
    <s v="BOTOŞANI"/>
    <s v="-"/>
    <s v="Tara: România; Judet: BOTOŞANI; -;   -; Nr: -;"/>
    <n v="1994"/>
    <n v="100669"/>
    <n v="7"/>
    <s v="in administrare"/>
    <s v="HG 982/1998;HG 1344/2011;OUG.1 din 04/01/2017;HG.354/18.05.2017;OUG.68 din 06/11/2019"/>
    <s v="imobil"/>
    <s v="Lungime= Km;Suprafeţe= ha;CF= ;"/>
  </r>
  <r>
    <x v="1780"/>
    <s v="8.04.04"/>
    <m/>
    <m/>
    <s v="DRUM AUTO FORES. GHEORGHITENI 5,0KM"/>
    <s v="conform amenajamentelor silvice"/>
    <s v="SUCEAVA"/>
    <s v="-"/>
    <s v="Tara: România; Judet: SUCEAVA; -;   -; Nr: -;"/>
    <n v="1963"/>
    <n v="278000"/>
    <n v="33"/>
    <s v="in administrare"/>
    <s v="HG 982/1998;HG 1344/2011;OUG.1 din 04/01/2017;HG.354/18.05.2017;OUG.68 din 06/11/2019"/>
    <s v="imobil"/>
    <s v="Lungime= Km;Suprafeţe= ha;CF= ;"/>
  </r>
  <r>
    <x v="1781"/>
    <s v="8.04.04"/>
    <m/>
    <m/>
    <s v="DRUM AUTO FORES.GINDACU 3,4 KM"/>
    <s v="conform amenajamentelor silvice"/>
    <s v="SUCEAVA"/>
    <s v="-"/>
    <s v="Tara: România; Judet: SUCEAVA; -;   -; Nr: -;"/>
    <n v="1965"/>
    <n v="452000"/>
    <n v="33"/>
    <s v="in administrare"/>
    <s v="HG 982/1998;HG 1344/2011;OUG.1 din 04/01/2017;HG.354/18.05.2017;OUG.68 din 06/11/2019"/>
    <s v="imobil"/>
    <s v="Lungime= Km;Suprafeţe= ha;CF= ;"/>
  </r>
  <r>
    <x v="1782"/>
    <s v="8.04.04"/>
    <m/>
    <m/>
    <s v="DRUM AUTO FOREST.PIRIUL PERSA 1,1KM"/>
    <s v="conform amenajamentelor silvice"/>
    <s v="SUCEAVA"/>
    <s v="-"/>
    <s v="Tara: România; Judet: SUCEAVA; -;   -; Nr: -;"/>
    <n v="1975"/>
    <n v="143000"/>
    <n v="33"/>
    <s v="in administrare"/>
    <s v="HG 982/1998;HG 1344/2011;OUG.1 din 04/01/2017;HG.354/18.05.2017;OUG.68 din 06/11/2019"/>
    <s v="imobil"/>
    <s v="Lungime= Km;Suprafeţe= ha;CF= ;"/>
  </r>
  <r>
    <x v="1783"/>
    <s v="8.04.04"/>
    <m/>
    <m/>
    <s v="DRUM AUTO F.PIR.STRAJII NEGIRLEASA 2,8"/>
    <s v="conform amenajamentelor silvice"/>
    <s v="SUCEAVA"/>
    <s v="-"/>
    <s v="Tara: România; Judet: SUCEAVA; -;   -; Nr: -;"/>
    <n v="1968"/>
    <n v="37000"/>
    <n v="33"/>
    <s v="in administrare"/>
    <s v="HG 982/1998;HG 1344/2011;OUG.1 din 04/01/2017;HG.354/18.05.2017;OUG.68 din 06/11/2019"/>
    <s v="imobil"/>
    <s v="Lungime= Km;Suprafeţe= ha;CF= ;"/>
  </r>
  <r>
    <x v="1784"/>
    <s v="8.04.04"/>
    <m/>
    <m/>
    <s v="DRUM DRAGOMIRNA II 6KM"/>
    <s v="conform amenajamentelor silvice"/>
    <s v="SUCEAVA"/>
    <s v="-"/>
    <s v="Tara: România; Judet: SUCEAVA; -;   -; Nr: -;"/>
    <n v="1982"/>
    <n v="582000"/>
    <n v="33"/>
    <s v="in administrare"/>
    <s v="HG 982/1998;HG 1344/2011;OUG.1 din 04/01/2017;HG.354/18.05.2017;OUG.68 din 06/11/2019"/>
    <s v="imobil"/>
    <s v="Lungime= Km;Suprafeţe= ha;CF= ;"/>
  </r>
  <r>
    <x v="1785"/>
    <s v="8.04.04"/>
    <m/>
    <m/>
    <s v="DRUM AUTO FORES. DRAGOSA I  10,8KM"/>
    <s v="conform amenajamentelor silvice"/>
    <s v="SUCEAVA"/>
    <s v="-"/>
    <s v="Tara: România; Judet: SUCEAVA; -;   -; Nr: -;"/>
    <n v="1961"/>
    <n v="1051504"/>
    <n v="33"/>
    <s v="in administrare"/>
    <s v="HG 982/1998,HG 949/2006;HG 1344/2011;OUG.1 din 04/01/2017;OUG.68 din 06/11/2019"/>
    <s v="imobil"/>
    <s v="DRAGOSA I  10,8KM"/>
  </r>
  <r>
    <x v="1786"/>
    <s v="8.04.04"/>
    <m/>
    <m/>
    <s v="DRUM AUTO FORES. DRAGOSINA PRELUNG.1,3"/>
    <s v="conform amenajamentelor silvice"/>
    <s v="SUCEAVA"/>
    <s v="-"/>
    <s v="Tara: România; Judet: SUCEAVA; -;   -; Nr: -;"/>
    <n v="1992"/>
    <n v="161000"/>
    <n v="33"/>
    <s v="in administrare"/>
    <s v="HG 982/1998;HG 1344/2011;OUG.1 din 04/01/2017;HG.354/18.05.2017;OUG.68 din 06/11/2019"/>
    <s v="imobil"/>
    <s v="Lungime= Km;Suprafeţe= ha;CF= ;"/>
  </r>
  <r>
    <x v="1787"/>
    <s v="8.04.04"/>
    <m/>
    <m/>
    <s v="DRUM AUTO FORES.DIRMOXA 3,1KM"/>
    <s v="conform amenajamentelor silvice"/>
    <s v="SUCEAVA"/>
    <s v="-"/>
    <s v="Tara: România; Judet: SUCEAVA; -;   -; Nr: -;"/>
    <n v="1968"/>
    <n v="377000"/>
    <n v="33"/>
    <s v="in administrare"/>
    <s v="HG 982/1998;HG 1344/2011;OUG.1 din 04/01/2017;HG.354/18.05.2017;OUG.68 din 06/11/2019"/>
    <s v="imobil"/>
    <s v="Lungime= Km;Suprafeţe= ha;CF= ;"/>
  </r>
  <r>
    <x v="1788"/>
    <s v="8.04.04"/>
    <m/>
    <m/>
    <s v="DRUM AUTO DEALU MARE"/>
    <s v="conform amenajamentelor silvice"/>
    <s v="SUCEAVA"/>
    <s v="-"/>
    <s v="Tara: România; Judet: SUCEAVA; -;   -; Nr: -;"/>
    <n v="1901"/>
    <n v="100"/>
    <n v="33"/>
    <s v="in administrare"/>
    <s v="HG 982/1998;HG 1344/2011;OUG.1 din 04/01/2017;OUG.68 din 06/11/2019"/>
    <s v="imobil"/>
    <s v="DEALU MARE"/>
  </r>
  <r>
    <x v="1789"/>
    <s v="8.04.04"/>
    <m/>
    <m/>
    <s v="DRUM AUTO FORES.CRUCII MARI 2 KM"/>
    <s v="conform amenajamentelor silvice"/>
    <s v="SUCEAVA"/>
    <s v="-"/>
    <s v="Tara: România; Judet: SUCEAVA; -;   -; Nr: -;"/>
    <n v="1979"/>
    <n v="137000"/>
    <n v="33"/>
    <s v="in administrare"/>
    <s v="HG 982/1998;HG 1344/2011;OUG.1 din 04/01/2017;HG.354/18.05.2017;OUG.68 din 06/11/2019"/>
    <s v="imobil"/>
    <s v="Lungime= Km;Suprafeţe= ha;CF= ;"/>
  </r>
  <r>
    <x v="1790"/>
    <s v="8.04.04"/>
    <m/>
    <m/>
    <s v="DRUM AUTO FORES.CUCUREASA AXIAL 24,4"/>
    <s v="conform amenajamentelor silvice"/>
    <s v="SUCEAVA"/>
    <s v="-"/>
    <s v="Tara: România; Judet: SUCEAVA; -;   -; Nr: -;"/>
    <n v="1964"/>
    <n v="2623000"/>
    <n v="33"/>
    <s v="in administrare"/>
    <s v="HG 982/1998;HG 1344/2011 509/2011;OUG.1 din 04/01/2017;HG.354/18.05.2017;OUG.68 din 06/11/2019"/>
    <s v="imobil"/>
    <s v="Lungime= Km;Suprafeţe= ha;CF= ;"/>
  </r>
  <r>
    <x v="1791"/>
    <s v="8.04.04"/>
    <m/>
    <m/>
    <s v="DRUM AUTO FORES. CRACU INCHIS 1,4KM"/>
    <s v="conform amenajamentelor silvice"/>
    <s v="SUCEAVA"/>
    <s v="-"/>
    <s v="Tara: România; Judet: SUCEAVA; -;   -; Nr: -;"/>
    <n v="1963"/>
    <n v="36000"/>
    <n v="33"/>
    <s v="in administrare"/>
    <s v="HG 982/1998;HG 1344/2011;OUG.1 din 04/01/2017;HG.354/18.05.2017;OUG.68 din 06/11/2019"/>
    <s v="imobil"/>
    <s v="Lungime= Km;Suprafeţe= ha;CF= ;"/>
  </r>
  <r>
    <x v="1792"/>
    <s v="8.04.04"/>
    <m/>
    <m/>
    <s v="DRUM AUTO FORES. COLACU 8,63KM"/>
    <s v="conform amenajamentelor silvice"/>
    <s v="SUCEAVA"/>
    <s v="-"/>
    <s v="Tara: România; Judet: SUCEAVA; -;   -; Nr: -;"/>
    <n v="1963"/>
    <n v="784000"/>
    <n v="33"/>
    <s v="in administrare"/>
    <s v="HG 982/1998;HG 1344/2011;OUG.1 din 04/01/2017;HG.354/18.05.2017;OUG.68 din 06/11/2019"/>
    <s v="imobil"/>
    <s v="Lungime= Km;Suprafeţe= ha;CF= ;"/>
  </r>
  <r>
    <x v="1793"/>
    <s v="8.04.04"/>
    <m/>
    <m/>
    <s v="DRUM AUTO FORES. COLACELU-RUSCA II 1,6"/>
    <s v="conform amenajamentelor silvice"/>
    <s v="SUCEAVA"/>
    <s v="-"/>
    <s v="Tara: România; Judet: SUCEAVA; -;   -; Nr: -;"/>
    <n v="1986"/>
    <n v="28000"/>
    <n v="33"/>
    <s v="in administrare"/>
    <s v="HG 982/1998;HG 1344/2011;OUG.1 din 04/01/2017;HG.354/18.05.2017;OUG.68 din 06/11/2019"/>
    <s v="imobil"/>
    <s v="Lungime= Km;Suprafeţe= ha;CF= ;"/>
  </r>
  <r>
    <x v="1794"/>
    <s v="8.04.04"/>
    <m/>
    <m/>
    <s v="DRUM AUTO FORES.CISTI 2,6KM"/>
    <s v="conform amenajamentelor silvice"/>
    <s v="SUCEAVA"/>
    <s v="-"/>
    <s v="Tara: România; Judet: SUCEAVA; -;   -; Nr: -;"/>
    <n v="1978"/>
    <n v="18000"/>
    <n v="33"/>
    <s v="in administrare"/>
    <s v="HG 982/1998;HG 1344/2011;OUG.1 din 04/01/2017;HG.354/18.05.2017;OUG.68 din 06/11/2019"/>
    <s v="imobil"/>
    <s v="Lungime= Km;Suprafeţe= ha;CF= ;"/>
  </r>
  <r>
    <x v="1795"/>
    <s v="8.04.04"/>
    <m/>
    <m/>
    <s v="DRUM AUTO FORES.CIUMARNAR-PREL. 3KM"/>
    <s v="conform amenajamentelor silvice"/>
    <s v="SUCEAVA"/>
    <s v="-"/>
    <s v="Tara: România; Judet: SUCEAVA; -;   -; Nr: -;"/>
    <n v="1981"/>
    <n v="25000"/>
    <n v="33"/>
    <s v="in administrare"/>
    <s v="HG 982/1998;HG 1344/2011;OUG.1 din 04/01/2017;HG.354/18.05.2017;OUG.68 din 06/11/2019"/>
    <s v="imobil"/>
    <s v="Lungime= Km;Suprafeţe= ha;CF= ;"/>
  </r>
  <r>
    <x v="1796"/>
    <s v="8.04.04"/>
    <m/>
    <m/>
    <s v="DRUM AUTO FORES. CIURGAU 3,5 KM"/>
    <s v="conform amenajamentelor silvice"/>
    <s v="SUCEAVA"/>
    <s v="-"/>
    <s v="Tara: România; Judet: SUCEAVA; -;   -; Nr: -;"/>
    <n v="1928"/>
    <n v="4000"/>
    <n v="33"/>
    <s v="in administrare"/>
    <s v="HG 982/1998;HG 1344/2011;OUG.1 din 04/01/2017;HG.354/18.05.2017;OUG.68 din 06/11/2019"/>
    <s v="imobil"/>
    <s v="Lungime= Km;Suprafeţe= ha;CF= ;"/>
  </r>
  <r>
    <x v="1797"/>
    <s v="8.04.04"/>
    <m/>
    <m/>
    <s v="DRUM AUTO FORES. CIUTACU 3,3KM"/>
    <s v="conform amenajamentelor silvice"/>
    <s v="SUCEAVA"/>
    <s v="-"/>
    <s v="Tara: România; Judet: SUCEAVA; -;   -; Nr: -;"/>
    <n v="1966"/>
    <n v="251000"/>
    <n v="33"/>
    <s v="in administrare"/>
    <s v="HG 982/1998;HG 1344/2011;OUG.1 din 04/01/2017;HG.354/18.05.2017;OUG.68 din 06/11/2019"/>
    <s v="imobil"/>
    <s v="Lungime= Km;Suprafeţe= ha;CF= ;"/>
  </r>
  <r>
    <x v="1798"/>
    <s v="8.04.04"/>
    <m/>
    <m/>
    <s v="DRUM AUTO FORES.CIRLIGATURI 2,1KM, 1POD"/>
    <s v="conform amenajamentelor silvice"/>
    <s v="SUCEAVA"/>
    <s v="-"/>
    <s v="Tara: România; Judet: SUCEAVA; -;   -; Nr: -;"/>
    <n v="1981"/>
    <n v="17000"/>
    <n v="33"/>
    <s v="in administrare"/>
    <s v="HG 982/1998;HG 1344/2011;OUG.1 din 04/01/2017;HG.354/18.05.2017;OUG.68 din 06/11/2019"/>
    <s v="imobil"/>
    <s v="Lungime= Km;Suprafeţe= ha;CF= ;"/>
  </r>
  <r>
    <x v="1799"/>
    <s v="8.04.04"/>
    <m/>
    <m/>
    <s v="DRUM AUTO FORES.COJUCICA MARE 2,2KM"/>
    <s v="conform amenajamentelor silvice"/>
    <s v="SUCEAVA"/>
    <s v="-"/>
    <s v="Tara: România; Judet: SUCEAVA; -;   -; Nr: -;"/>
    <n v="1974"/>
    <n v="150000"/>
    <n v="33"/>
    <s v="in administrare"/>
    <s v="HG 982/1998;HG 1344/2011;OUG.1 din 04/01/2017;HG.354/18.05.2017;OUG.68 din 06/11/2019"/>
    <s v="imobil"/>
    <s v="Lungime= Km;Suprafeţe= ha;CF= ;"/>
  </r>
  <r>
    <x v="1800"/>
    <s v="8.04.04"/>
    <m/>
    <m/>
    <s v="DRUM AUTO FORES. COLACELU-ORTOAIA 2,5"/>
    <s v="conform amenajamentelor silvice"/>
    <s v="SUCEAVA"/>
    <s v="-"/>
    <s v="Tara: România; Judet: SUCEAVA; -;   -; Nr: -;"/>
    <n v="1986"/>
    <n v="36000"/>
    <n v="33"/>
    <s v="in administrare"/>
    <s v="HG 982/1998;HG 1344/2011;OUG.1 din 04/01/2017;HG.354/18.05.2017;OUG.68 din 06/11/2019"/>
    <s v="imobil"/>
    <s v="Lungime= Km;Suprafeţe= ha;CF= ;"/>
  </r>
  <r>
    <x v="1801"/>
    <s v="8.04.04"/>
    <m/>
    <m/>
    <s v="DRUM AUTO FORES. CHICIURA 1,8KM"/>
    <s v="conform amenajamentelor silvice"/>
    <s v="SUCEAVA"/>
    <s v="-"/>
    <s v="Tara: România; Judet: SUCEAVA; -;   -; Nr: -;"/>
    <n v="1980"/>
    <n v="96000"/>
    <n v="33"/>
    <s v="in administrare"/>
    <s v="HG 982/1998;HG 1344/2011;OUG.1 din 04/01/2017;HG.354/18.05.2017;OUG.68 din 06/11/2019"/>
    <s v="imobil"/>
    <s v="Lungime= Km;Suprafeţe= ha;CF= ;"/>
  </r>
  <r>
    <x v="1802"/>
    <s v="8.04.04"/>
    <m/>
    <m/>
    <s v="DRUM CIOBANU-STUPINA"/>
    <s v="conform amenajamentelor silvice"/>
    <s v="BOTOŞANI"/>
    <s v="-"/>
    <s v="Tara: România; Judet: BOTOŞANI; -;   -; Nr: -;"/>
    <n v="1982"/>
    <n v="12587"/>
    <n v="7"/>
    <s v="in administrare"/>
    <s v="HG 982/1998;HG 1344/2011;OUG.1 din 04/01/2017;HG.354/18.05.2017;OUG.68 din 06/11/2019"/>
    <s v="imobil"/>
    <s v="Lungime= Km;Suprafeţe= ha;CF= ;"/>
  </r>
  <r>
    <x v="1803"/>
    <s v="8.04.04"/>
    <m/>
    <m/>
    <s v="DRUM AUTO FORES. CIOCIRLANUL 1,7KM"/>
    <s v="conform amenajamentelor silvice"/>
    <s v="SUCEAVA"/>
    <s v="-"/>
    <s v="Tara: România; Judet: SUCEAVA; -;   -; Nr: -;"/>
    <n v="1969"/>
    <n v="298000"/>
    <n v="33"/>
    <s v="in administrare"/>
    <s v="HG 982/1998;HG 1344/2011;OUG.1 din 04/01/2017;HG.354/18.05.2017;OUG.68 din 06/11/2019"/>
    <s v="imobil"/>
    <s v="Lungime= Km;Suprafeţe= ha;CF= ;"/>
  </r>
  <r>
    <x v="1804"/>
    <s v="8.04.04"/>
    <m/>
    <m/>
    <s v="DRUM AUTO FORES.BUZILEANU 0,6KM,3 POD"/>
    <s v="conform amenajamentelor silvice"/>
    <s v="SUCEAVA"/>
    <s v="-"/>
    <s v="Tara: România; Judet: SUCEAVA; -;   -; Nr: -;"/>
    <n v="1976"/>
    <n v="3000"/>
    <n v="33"/>
    <s v="in administrare"/>
    <s v="HG 982/1998;HG 1344/2011;OUG.1 din 04/01/2017;HG.354/18.05.2017;OUG.68 din 06/11/2019"/>
    <s v="imobil"/>
    <s v="Lungime= Km;Suprafeţe= ha;CF= ;"/>
  </r>
  <r>
    <x v="1805"/>
    <s v="8.04.04"/>
    <m/>
    <m/>
    <s v="DRUM CALUGARA LUPULUI"/>
    <s v="conform amenajamentelor silvice"/>
    <s v="BOTOŞANI"/>
    <s v="-"/>
    <s v="Tara: România; Judet: BOTOŞANI; -;   -; Nr: -;"/>
    <n v="1982"/>
    <n v="186158"/>
    <n v="7"/>
    <s v="in administrare"/>
    <s v="HG 982/1998;HG 1344/2011;OUG.1 din 04/01/2017;HG.354/18.05.2017;OUG.68 din 06/11/2019"/>
    <s v="imobil"/>
    <s v="Lungime= Km;Suprafeţe= ha;CF= ;"/>
  </r>
  <r>
    <x v="1806"/>
    <s v="8.04.04"/>
    <m/>
    <m/>
    <s v="DRUM AUTO FORES.BRANISTE 8KM"/>
    <s v="conform amenajamentelor silvice"/>
    <s v="SUCEAVA"/>
    <s v="-"/>
    <s v="Tara: România; Judet: SUCEAVA; -;   -; Nr: -;"/>
    <n v="1935"/>
    <n v="231786"/>
    <n v="33"/>
    <s v="in administrare"/>
    <s v="HG 982/1998;HG 1344/2011;OUG.1 din 04/01/2017;OUG.68 din 06/11/2019"/>
    <s v="imobil"/>
    <s v="BRANISTE 8KM"/>
  </r>
  <r>
    <x v="1807"/>
    <s v="8.04.04"/>
    <m/>
    <m/>
    <s v="DRUM AUTO FORES. BLINDET 5,1KM"/>
    <s v="conform amenajamentelor silvice"/>
    <s v="SUCEAVA"/>
    <s v="-"/>
    <s v="Tara: România; Judet: SUCEAVA; -;   -; Nr: -;"/>
    <n v="1944"/>
    <n v="294000"/>
    <n v="33"/>
    <s v="in administrare"/>
    <s v="HG 982/1998;HG 1344/2011;OUG.1 din 04/01/2017;HG.354/18.05.2017;OUG.68 din 06/11/2019"/>
    <s v="imobil"/>
    <s v="Lungime= Km;Suprafeţe= ha;CF= ;"/>
  </r>
  <r>
    <x v="1808"/>
    <s v="8.04.04"/>
    <m/>
    <m/>
    <s v="DRUM AUTO FORES. BORCUT-SERBA 1,2 KM"/>
    <s v="conform amenajamentelor silvice"/>
    <s v="SUCEAVA"/>
    <s v="-"/>
    <s v="Tara: România; Judet: SUCEAVA; -;   -; Nr: -;"/>
    <n v="1970"/>
    <n v="10000"/>
    <n v="33"/>
    <s v="in administrare"/>
    <s v="HG 982/1998;HG 1344/2011;OUG.1 din 04/01/2017;HG.354/18.05.2017;OUG.68 din 06/11/2019"/>
    <s v="imobil"/>
    <s v="Lungime= Km;Suprafeţe= ha;CF= ;"/>
  </r>
  <r>
    <x v="1809"/>
    <s v="8.04.04"/>
    <m/>
    <m/>
    <s v="DRUM AUTO FORES. BOTOSELUL 4 KM"/>
    <s v="conform amenajamentelor silvice"/>
    <s v="SUCEAVA"/>
    <s v="-"/>
    <s v="Tara: România; Judet: SUCEAVA; -;   -; Nr: -;"/>
    <n v="1960"/>
    <n v="497000"/>
    <n v="33"/>
    <s v="in administrare"/>
    <s v="HG 982/1998;HG 1344/2011;OUG.1 din 04/01/2017;HG.354/18.05.2017;OUG.68 din 06/11/2019"/>
    <s v="imobil"/>
    <s v="Lungime= Km;Suprafeţe= ha;CF= ;"/>
  </r>
  <r>
    <x v="1810"/>
    <s v="8.04.04"/>
    <m/>
    <m/>
    <s v="DRUM AUTO FORES.BELTAG 7KM"/>
    <s v="conform amenajamentelor silvice"/>
    <s v="SUCEAVA"/>
    <s v="-"/>
    <s v="Tara: România; Judet: SUCEAVA; -;   -; Nr: -;"/>
    <n v="1934"/>
    <n v="377000"/>
    <n v="33"/>
    <s v="in administrare"/>
    <s v="HG 982/1998;HG 1344/2011;OUG.1 din 04/01/2017;HG.354/18.05.2017;OUG.68 din 06/11/2019"/>
    <s v="imobil"/>
    <s v="Lungime= Km;Suprafeţe= ha;CF= ;"/>
  </r>
  <r>
    <x v="1811"/>
    <s v="8.04.04"/>
    <m/>
    <m/>
    <s v="DRUM AUTO FORES. ADINCATA 2,5KM"/>
    <s v="conform amenajamentelor silvice"/>
    <s v="SUCEAVA"/>
    <s v="-"/>
    <s v="Tara: România; Judet: SUCEAVA; -;   -; Nr: -;"/>
    <n v="1982"/>
    <n v="209000"/>
    <n v="33"/>
    <s v="in administrare"/>
    <s v="HG 982/1998;HG 1344/2011;OUG.1 din 04/01/2017;HG.354/18.05.2017;OUG.68 din 06/11/2019"/>
    <s v="imobil"/>
    <s v="Lungime= Km;Suprafeţe= ha;CF= ;"/>
  </r>
  <r>
    <x v="1812"/>
    <s v="8.04.04"/>
    <m/>
    <m/>
    <s v="LINIE CFF RASCOVEI 4,82KM"/>
    <s v="conform amenajamentelor silvice"/>
    <s v="SUCEAVA"/>
    <s v="-"/>
    <s v="Tara: România; Judet: SUCEAVA; -;   -; Nr: -;"/>
    <n v="1920"/>
    <n v="236"/>
    <n v="33"/>
    <s v="in administrare"/>
    <s v="HG 982/1998;;OUG.1 din 04/01/2017;OUG.68 din 06/11/2019"/>
    <s v="imobil"/>
    <s v="RASCOVEI 4,82KM"/>
  </r>
  <r>
    <x v="1813"/>
    <s v="8.04.04"/>
    <m/>
    <m/>
    <s v="DRUM FORESTIER 2.1KM"/>
    <s v="conform amenajamentelor silvice"/>
    <s v="BOTOŞANI"/>
    <s v="-"/>
    <s v="Tara: România; Judet: BOTOŞANI; -;   -; Nr: -;"/>
    <n v="1984"/>
    <n v="26218"/>
    <n v="7"/>
    <s v="in administrare"/>
    <s v="HG 982/1998;HG 1344/2011;OUG.1 din 04/01/2017;HG.354/18.05.2017;OUG.68 din 06/11/2019"/>
    <s v="imobil"/>
    <s v="Lungime= Km;Suprafeţe= ha;CF= ;"/>
  </r>
  <r>
    <x v="1814"/>
    <s v="8.04.04"/>
    <m/>
    <m/>
    <s v="POD FUNDOAIA 0,036 KM"/>
    <s v="conform amenajamentelor silvice"/>
    <s v="SUCEAVA"/>
    <s v="-"/>
    <s v="Tara: România; Judet: SUCEAVA; -;   -; Nr: -;"/>
    <n v="1987"/>
    <n v="704000"/>
    <n v="33"/>
    <s v="in administrare"/>
    <s v="HG 982/1998;HG 1344/2011;OUG.1 din 04/01/2017;HG.354/18.05.2017;OUG.68 din 06/11/2019"/>
    <s v="imobil"/>
    <s v="Lungime= Km;Suprafeţe= ha;CF= ;"/>
  </r>
  <r>
    <x v="1815"/>
    <s v="8.04.04"/>
    <m/>
    <m/>
    <s v="POD DRAGUSINA-PIETRELE MUIERII 0,02 KM"/>
    <s v="conform amenajamentelor silvice"/>
    <s v="SUCEAVA"/>
    <s v="-"/>
    <s v="Tara: România; Judet: SUCEAVA; -;   -; Nr: -;"/>
    <n v="1965"/>
    <n v="5363"/>
    <n v="33"/>
    <s v="in administrare"/>
    <s v="HG 982/1998;HG 1344/2011;OUG.1 din 04/01/2017;OUG.68 din 06/11/2019"/>
    <s v="imobil"/>
    <s v="DRAGUSINA-PIETRELE MUIERII 0,02 KM"/>
  </r>
  <r>
    <x v="1816"/>
    <s v="8.04.04"/>
    <m/>
    <m/>
    <s v="POD CFF ROSOSA KM 15 0,018KM"/>
    <s v="conform amenajamentelor silvice"/>
    <s v="SUCEAVA"/>
    <s v="-"/>
    <s v="Tara: România; Judet: SUCEAVA; -;   -; Nr: -;"/>
    <n v="1914"/>
    <n v="24"/>
    <n v="33"/>
    <s v="in administrare"/>
    <s v="HG 982/1998;;OUG.1 din 04/01/2017;OUG.68 din 06/11/2019"/>
    <s v="imobil"/>
    <s v="ROSOSA KM 15 0,018KM"/>
  </r>
  <r>
    <x v="1817"/>
    <s v="8.04.04"/>
    <m/>
    <m/>
    <s v="DRUM FORESTIER VARASTI-O.S. CALARASI"/>
    <s v="conform amenajamentelor silvice"/>
    <s v="IALOMIŢA"/>
    <s v="-"/>
    <s v="Tara: România; Judet: IALOMIŢA; -;   -; Nr: -;"/>
    <n v="1970"/>
    <n v="52225"/>
    <n v="21"/>
    <s v="in administrare"/>
    <s v="HG 982/1998;;OUG.1 din 04/01/2017;HG.354/18.05.2017;OUG.68 din 06/11/2019"/>
    <s v="imobil"/>
    <s v="Lungime= Km;Suprafeţe= ha;CF= ;"/>
  </r>
  <r>
    <x v="1818"/>
    <s v="8.04.04"/>
    <m/>
    <m/>
    <s v="DRUM FORESTIER CIORNULEASA-O.S. MITRENI"/>
    <s v="conform amenajamentelor silvice"/>
    <s v="IALOMIŢA"/>
    <s v="-"/>
    <s v="Tara: România; Judet: IALOMIŢA; -;   -; Nr: -;"/>
    <n v="1973"/>
    <n v="5896"/>
    <n v="21"/>
    <s v="in administrare"/>
    <s v="HG 982/1998;;OUG.1 din 04/01/2017;HG.354/18.05.2017;OUG.68 din 06/11/2019"/>
    <s v="imobil"/>
    <s v="Lungime= Km;Suprafeţe= ha;CF= ;"/>
  </r>
  <r>
    <x v="1819"/>
    <s v="8.04.04"/>
    <m/>
    <m/>
    <s v="POD BOTOSEL 0,045 KM"/>
    <s v="conform amenajamentelor silvice"/>
    <s v="SUCEAVA"/>
    <s v="-"/>
    <s v="Tara: România; Judet: SUCEAVA; -;   -; Nr: -;"/>
    <n v="1981"/>
    <n v="418419"/>
    <n v="33"/>
    <s v="in administrare"/>
    <s v="HG 982/1998;HG 1344/2011;OUG.1 din 04/01/2017;OUG.68 din 06/11/2019"/>
    <s v="imobil"/>
    <s v="BOTOSEL 0,045 KM"/>
  </r>
  <r>
    <x v="1820"/>
    <s v="8.04.04"/>
    <m/>
    <m/>
    <s v="POD BRODIOARA"/>
    <s v="conform amenajamentelor silvice"/>
    <s v="SUCEAVA"/>
    <s v="-"/>
    <s v="Tara: România; Judet: SUCEAVA; -;   -; Nr: -;"/>
    <n v="1978"/>
    <n v="5972"/>
    <n v="33"/>
    <s v="in administrare"/>
    <s v="HG 982/1998;HG 1344/2011;OUG.1 din 04/01/2017;OUG.68 din 06/11/2019"/>
    <s v="imobil"/>
    <s v="BRODIOARA"/>
  </r>
  <r>
    <x v="1821"/>
    <s v="8.04.04"/>
    <m/>
    <m/>
    <s v="POD CABOAIA 0,08KM"/>
    <s v="conform amenajamentelor silvice"/>
    <s v="SUCEAVA"/>
    <s v="-"/>
    <s v="Tara: România; Judet: SUCEAVA; -;   -; Nr: -;"/>
    <n v="1975"/>
    <n v="981000"/>
    <n v="33"/>
    <s v="in administrare"/>
    <s v="HG 982/1998;HG 1344/2011;OUG.1 din 04/01/2017;HG.354/18.05.2017;OUG.68 din 06/11/2019"/>
    <s v="imobil"/>
    <s v="Lungime= Km;Suprafeţe= ha;CF= ;"/>
  </r>
  <r>
    <x v="1822"/>
    <s v="8.04.04"/>
    <m/>
    <m/>
    <s v="DAF URZICENI"/>
    <s v="conform amenajamentelor silvice"/>
    <s v="IALOMIŢA"/>
    <s v="Urziceni"/>
    <s v="Tara: România; Judet: IALOMIŢA;Mun Urziceni;   -; Nr: -;"/>
    <n v="1978"/>
    <n v="120268"/>
    <n v="21"/>
    <s v="in administrare"/>
    <s v="ORD 82/2004;HG 1344/2011; HG 478/ 24-IUN-15;HG.478/24-IUN-15;OUG.1 din 04/01/2017;OUG.68 din 06/11/2019"/>
    <s v="imobil"/>
    <s v="Lungime= Km;Suprafeţe= ha;CF= ;"/>
  </r>
  <r>
    <x v="1823"/>
    <s v="8.04.04"/>
    <m/>
    <m/>
    <s v="POD BETON ROZDESTI"/>
    <s v="conform amenajamentelor silvice"/>
    <s v="SIBIU"/>
    <s v="-"/>
    <s v="Tara: România; Judet: SIBIU; -;   -; Nr: -;"/>
    <n v="1993"/>
    <n v="68"/>
    <n v="32"/>
    <s v="in administrare"/>
    <s v="HG 982/1998;HG 1344/2011;OUG.1 din 04/01/2017;OUG.68 din 06/11/2019"/>
    <s v="imobil"/>
    <s v="drum forestier"/>
  </r>
  <r>
    <x v="1824"/>
    <s v="8.04.04"/>
    <m/>
    <m/>
    <s v="POD PARAUL JIBRII"/>
    <s v="conform amenajamentelor silvice"/>
    <s v="SIBIU"/>
    <s v="-"/>
    <s v="Tara: România; Judet: SIBIU; -;   -; Nr: -;"/>
    <n v="1961"/>
    <n v="81"/>
    <n v="32"/>
    <s v="in administrare"/>
    <s v="HG 982/1998;;OUG.1 din 04/01/2017;OUG.68 din 06/11/2019"/>
    <s v="imobil"/>
    <s v="drum forestier"/>
  </r>
  <r>
    <x v="1825"/>
    <s v="8.04.04"/>
    <m/>
    <m/>
    <s v="DAF BUIASCA I"/>
    <s v="conform amenajamentelor silvice"/>
    <s v="IALOMIŢA"/>
    <s v="Slobozia"/>
    <s v="Tara: România; Judet: IALOMIŢA;MRJ Slobozia;   -; Nr: -;"/>
    <n v="1972"/>
    <n v="82944"/>
    <n v="21"/>
    <s v="in administrare"/>
    <s v="ORD 82/2004;HG 1344/2011; HG 478/ 24-IUN-15;HG.478/24-IUN-15;OUG.1 din 04/01/2017;OUG.68 din 06/11/2019"/>
    <s v="imobil"/>
    <s v="Lungime= Km;Suprafeţe= ha;CF= ;"/>
  </r>
  <r>
    <x v="1826"/>
    <s v="8.04.04"/>
    <m/>
    <m/>
    <s v="DRUM FORESTIER HOSMAN 2.8 KM"/>
    <s v="conform amenajamentelor silvice"/>
    <s v="SIBIU"/>
    <s v="-"/>
    <s v="Tara: România; Judet: SIBIU; -;   -; Nr: -;"/>
    <n v="1993"/>
    <n v="5077"/>
    <n v="32"/>
    <s v="in administrare"/>
    <s v="HG 982/1998;HG 1344/2011;OUG.1 din 04/01/2017;HG.354/18.05.2017;OUG.68 din 06/11/2019"/>
    <s v="imobil"/>
    <s v="Lungime= Km;Suprafeţe= ha;CF= ;"/>
  </r>
  <r>
    <x v="1827"/>
    <s v="8.04.04"/>
    <m/>
    <m/>
    <s v="DRUM FORESTIER APOS 3 KM"/>
    <s v="conform amenajamentelor silvice"/>
    <s v="SIBIU"/>
    <s v="-"/>
    <s v="Tara: România; Judet: SIBIU; -;   -; Nr: -;"/>
    <n v="1993"/>
    <n v="1942"/>
    <n v="32"/>
    <s v="in administrare"/>
    <s v="HG 982/1998;HG 1344/2011;OUG.1 din 04/01/2017;HG.354/18.05.2017;OUG.68 din 06/11/2019"/>
    <s v="imobil"/>
    <s v="Lungime= Km;Suprafeţe= ha;CF= ;"/>
  </r>
  <r>
    <x v="1828"/>
    <s v="8.04.04"/>
    <m/>
    <m/>
    <s v="DRUM FORESTIER PLAVAIA 2.4 KM"/>
    <s v="conform amenajamentelor silvice"/>
    <s v="SIBIU"/>
    <s v="-"/>
    <s v="Tara: România; Judet: SIBIU; -;   -; Nr: -;"/>
    <n v="1994"/>
    <n v="8284"/>
    <n v="32"/>
    <s v="in administrare"/>
    <s v="HG 982/1998;HG 1344/2011;OUG.1 din 04/01/2017;HG.354/18.05.2017;OUG.68 din 06/11/2019"/>
    <s v="imobil"/>
    <s v="Lungime= Km;Suprafeţe= ha;CF= ;"/>
  </r>
  <r>
    <x v="1829"/>
    <s v="8.04.04"/>
    <m/>
    <m/>
    <s v="DRUM FORESTIER VL HULII MEDIAS"/>
    <s v="conform amenajamentelor silvice"/>
    <s v="SIBIU"/>
    <s v="-"/>
    <s v="Tara: România; Judet: SIBIU; -;   -; Nr: -;"/>
    <n v="1993"/>
    <n v="2375"/>
    <n v="32"/>
    <s v="in administrare"/>
    <s v="HG 982/1998;HG 1344/2011;OUG.1 din 04/01/2017;HG.354/18.05.2017;OUG.68 din 06/11/2019"/>
    <s v="imobil"/>
    <s v="Lungime= Km;Suprafeţe= ha;CF= ;"/>
  </r>
  <r>
    <x v="1830"/>
    <s v="8.04.04"/>
    <m/>
    <m/>
    <s v="DF TRANSFERAT DE LA OC SILVIC DU"/>
    <s v="conform amenajamentelor silvice"/>
    <s v="SIBIU"/>
    <s v="-"/>
    <s v="Tara: România; Judet: SIBIU; -;   -; Nr: -;"/>
    <n v="1993"/>
    <n v="689"/>
    <n v="32"/>
    <s v="in administrare"/>
    <s v="HG 982/1998;HG 1344/2011;OUG.1 din 04/01/2017;HG.354/18.05.2017;OUG.68 din 06/11/2019"/>
    <s v="imobil"/>
    <s v="Lungime= Km;Suprafeţe= ha;CF= ;"/>
  </r>
  <r>
    <x v="1831"/>
    <s v="8.04.04"/>
    <m/>
    <m/>
    <s v="DRUM FORESTIER CLABUCET 2.8 KM"/>
    <s v="conform amenajamentelor silvice"/>
    <s v="SIBIU"/>
    <s v="-"/>
    <s v="Tara: România; Judet: SIBIU; -;   -; Nr: -;"/>
    <n v="1967"/>
    <n v="123"/>
    <n v="32"/>
    <s v="in administrare"/>
    <s v="HG 982/1998;;OUG.1 din 04/01/2017;OUG.68 din 06/11/2019"/>
    <s v="imobil"/>
    <s v="drum forestier"/>
  </r>
  <r>
    <x v="1832"/>
    <s v="8.04.04"/>
    <m/>
    <m/>
    <s v="DRUM FORESTIER DEALUL BUCSII 3.5"/>
    <s v="conform amenajamentelor silvice"/>
    <s v="SIBIU"/>
    <s v="-"/>
    <s v="Tara: România; Judet: SIBIU; -;   -; Nr: -;"/>
    <n v="1993"/>
    <n v="90043"/>
    <n v="32"/>
    <s v="in administrare"/>
    <s v="HG 982/1998;HG 1344/2011;OUG.1 din 04/01/2017;HG.354/18.05.2017;OUG.68 din 06/11/2019"/>
    <s v="imobil"/>
    <s v="Lungime= Km;Suprafeţe= ha;CF= ;"/>
  </r>
  <r>
    <x v="1833"/>
    <s v="8.04.04"/>
    <m/>
    <m/>
    <s v="DRUM FORESTIER REISEL ROSIA 3.3"/>
    <s v="conform amenajamentelor silvice"/>
    <s v="SIBIU"/>
    <s v="-"/>
    <s v="Tara: România; Judet: SIBIU; -;   -; Nr: -;"/>
    <n v="1993"/>
    <n v="222"/>
    <n v="32"/>
    <s v="in administrare"/>
    <s v="HG 982/1998;HG 1344/2011;OUG.1 din 04/01/2017;HG.354/18.05.2017;OUG.68 din 06/11/2019"/>
    <s v="imobil"/>
    <s v="Lungime= Km;Suprafeţe= ha;CF= ;"/>
  </r>
  <r>
    <x v="1834"/>
    <s v="8.04.04"/>
    <m/>
    <m/>
    <s v="DRUM DRACULUI 1.3 KM"/>
    <s v="conform amenajamentelor silvice"/>
    <s v="SIBIU"/>
    <s v="-"/>
    <s v="Tara: România; Judet: SIBIU; -;   -; Nr: -;"/>
    <n v="1970"/>
    <n v="416"/>
    <n v="32"/>
    <s v="in administrare"/>
    <s v="HG 982/1998;;OUG.1 din 04/01/2017;OUG.68 din 06/11/2019"/>
    <s v="imobil"/>
    <s v="drum forestier"/>
  </r>
  <r>
    <x v="1835"/>
    <s v="8.04.04"/>
    <m/>
    <m/>
    <s v="DRUM FORESTIER PURCAREATA 2.8 KM"/>
    <s v="conform amenajamentelor silvice"/>
    <s v="SIBIU"/>
    <s v="-"/>
    <s v="Tara: România; Judet: SIBIU; -;   -; Nr: -;"/>
    <n v="1970"/>
    <n v="793"/>
    <n v="32"/>
    <s v="in administrare"/>
    <s v="HG 982/1998;;OUG.1 din 04/01/2017;OUG.68 din 06/11/2019"/>
    <s v="imobil"/>
    <s v="drum forestier"/>
  </r>
  <r>
    <x v="1836"/>
    <s v="8.04.04"/>
    <m/>
    <m/>
    <s v="DRUM FORESTIER TREANCU 2.0 KM"/>
    <s v="conform amenajamentelor silvice"/>
    <s v="SIBIU"/>
    <s v="-"/>
    <s v="Tara: România; Judet: SIBIU; -;   -; Nr: -;"/>
    <n v="1980"/>
    <n v="565"/>
    <n v="32"/>
    <s v="in administrare"/>
    <s v="HG 982/1998;;OUG.1 din 04/01/2017;OUG.68 din 06/11/2019"/>
    <s v="imobil"/>
    <s v="drum forestier"/>
  </r>
  <r>
    <x v="1837"/>
    <s v="8.04.04"/>
    <m/>
    <m/>
    <s v="DRUM FORESTIER DOGARU 1.5 KM"/>
    <s v="conform amenajamentelor silvice"/>
    <s v="SIBIU"/>
    <s v="-"/>
    <s v="Tara: România; Judet: SIBIU; -;   -; Nr: -;"/>
    <n v="1985"/>
    <n v="3558"/>
    <n v="32"/>
    <s v="in administrare"/>
    <s v="HG 982/1998;HG 1344/2011;OUG.1 din 04/01/2017;HG.354/18.05.2017;OUG.68 din 06/11/2019"/>
    <s v="imobil"/>
    <s v="Lungime= Km;Suprafeţe= ha;CF= ;"/>
  </r>
  <r>
    <x v="1838"/>
    <s v="8.04.04"/>
    <m/>
    <m/>
    <s v="DRUM FORESTIER ROTBAV 2.9 KM"/>
    <s v="conform amenajamentelor silvice"/>
    <s v="SIBIU"/>
    <s v="-"/>
    <s v="Tara: România; Judet: SIBIU; -;   -; Nr: -;"/>
    <n v="1978"/>
    <n v="1540"/>
    <n v="32"/>
    <s v="in administrare"/>
    <s v="HG 982/1998;HG 1344/2011;OUG.1 din 04/01/2017;HG.354/18.05.2017;OUG.68 din 06/11/2019"/>
    <s v="imobil"/>
    <s v="Lungime= Km;Suprafeţe= ha;CF= ;"/>
  </r>
  <r>
    <x v="1839"/>
    <s v="8.04.04"/>
    <m/>
    <m/>
    <s v="DRUM FORESTIER CIUHA 2.5 KM"/>
    <s v="conform amenajamentelor silvice"/>
    <s v="SIBIU"/>
    <s v="-"/>
    <s v="Tara: România; Judet: SIBIU; -;   -; Nr: -;"/>
    <n v="1975"/>
    <n v="410"/>
    <n v="32"/>
    <s v="in administrare"/>
    <s v="HG 982/1998;HG 1344/2011;OUG.1 din 04/01/2017;HG.354/18.05.2017;OUG.68 din 06/11/2019"/>
    <s v="imobil"/>
    <s v="Lungime= Km;Suprafeţe= ha;CF= ;"/>
  </r>
  <r>
    <x v="1840"/>
    <s v="8.04.04"/>
    <m/>
    <m/>
    <s v="DRUM FORESTIER LEGATURA 106 KM 2"/>
    <s v="conform amenajamentelor silvice"/>
    <s v="SIBIU"/>
    <s v="-"/>
    <s v="Tara: România; Judet: SIBIU; -;   -; Nr: -;"/>
    <n v="1978"/>
    <n v="411"/>
    <n v="32"/>
    <s v="in administrare"/>
    <s v="HG 982/1998;HG 1344/2011;OUG.1 din 04/01/2017;HG.354/18.05.2017;OUG.68 din 06/11/2019"/>
    <s v="imobil"/>
    <s v="Lungime= Km;Suprafeţe= ha;CF= ;"/>
  </r>
  <r>
    <x v="1841"/>
    <s v="8.04.04"/>
    <m/>
    <m/>
    <s v="DRUM FORESTIER MESTEACANULUI 6.2"/>
    <s v="conform amenajamentelor silvice"/>
    <s v="SIBIU"/>
    <s v="-"/>
    <s v="Tara: România; Judet: SIBIU; -;   -; Nr: -;"/>
    <n v="1973"/>
    <n v="217"/>
    <n v="32"/>
    <s v="in administrare"/>
    <s v="HG 982/1998;HG 1344/2011;OUG.1 din 04/01/2017;HG.354/18.05.2017;OUG.68 din 06/11/2019"/>
    <s v="imobil"/>
    <s v="Lungime= Km;Suprafeţe= ha;CF= ;"/>
  </r>
  <r>
    <x v="1842"/>
    <s v="8.04.04"/>
    <m/>
    <m/>
    <s v="DRUM FORESTIER JUVERTEL 6.6 KM"/>
    <s v="conform amenajamentelor silvice"/>
    <s v="SIBIU"/>
    <s v="-"/>
    <s v="Tara: România; Judet: SIBIU; -;   -; Nr: -;"/>
    <n v="1993"/>
    <n v="2742"/>
    <n v="32"/>
    <s v="in administrare"/>
    <s v="HG 982/1998;;OUG.1 din 04/01/2017;OUG.68 din 06/11/2019"/>
    <s v="imobil"/>
    <s v="drum forestier"/>
  </r>
  <r>
    <x v="1843"/>
    <s v="8.04.04"/>
    <m/>
    <m/>
    <s v="DRUM FORESTIER CANDII 3.3 KM"/>
    <s v="conform amenajamentelor silvice"/>
    <s v="SIBIU"/>
    <s v="-"/>
    <s v="Tara: România; Judet: SIBIU; -;   -; Nr: -;"/>
    <n v="1993"/>
    <n v="3752"/>
    <n v="32"/>
    <s v="in administrare"/>
    <s v="HG 982/1998;;OUG.1 din 04/01/2017;OUG.68 din 06/11/2019"/>
    <s v="imobil"/>
    <s v="drum forestier"/>
  </r>
  <r>
    <x v="1844"/>
    <s v="8.04.04"/>
    <m/>
    <m/>
    <s v="DF LOTRIOARA 20.2 KM"/>
    <s v="conform amenajamentelor silvice"/>
    <s v="SIBIU"/>
    <s v="-"/>
    <s v="Tara: România; Judet: SIBIU; -;   -; Nr: -;"/>
    <n v="1992"/>
    <n v="13174"/>
    <n v="32"/>
    <s v="in administrare"/>
    <s v="HG 982/1998;HG 1344/2011;OUG.1 din 04/01/2017;HG.354/18.05.2017;OUG.68 din 06/11/2019"/>
    <s v="imobil"/>
    <s v="Lungime= Km;Suprafeţe= ha;CF= ;"/>
  </r>
  <r>
    <x v="1845"/>
    <s v="8.04.04"/>
    <m/>
    <m/>
    <s v="DF PREJBA MANAT 1.4 KM"/>
    <s v="conform amenajamentelor silvice"/>
    <s v="SIBIU"/>
    <s v="-"/>
    <s v="Tara: România; Judet: SIBIU; -;   -; Nr: -;"/>
    <n v="1993"/>
    <n v="1783"/>
    <n v="32"/>
    <s v="in administrare"/>
    <s v="HG 982/1998;;OUG.1 din 04/01/2017;OUG.68 din 06/11/2019"/>
    <s v="imobil"/>
    <s v="drum forestier"/>
  </r>
  <r>
    <x v="1846"/>
    <s v="8.04.04"/>
    <m/>
    <m/>
    <s v="DRUM FORESTIER PLAIUL LACULUI 1."/>
    <s v="conform amenajamentelor silvice"/>
    <s v="SIBIU"/>
    <s v="-"/>
    <s v="Tara: România; Judet: SIBIU; -;   -; Nr: -;"/>
    <n v="1993"/>
    <n v="1715"/>
    <n v="32"/>
    <s v="in administrare"/>
    <s v="HG 982/1998;;OUG.1 din 04/01/2017;OUG.68 din 06/11/2019"/>
    <s v="imobil"/>
    <s v="drum forestier"/>
  </r>
  <r>
    <x v="1847"/>
    <s v="8.04.04"/>
    <m/>
    <m/>
    <s v="DRUM FORESTIER PORCULUI I 2.6 KM"/>
    <s v="conform amenajamentelor silvice"/>
    <s v="SIBIU"/>
    <s v="-"/>
    <s v="Tara: România; Judet: SIBIU; -;   -; Nr: -;"/>
    <n v="1993"/>
    <n v="1933"/>
    <n v="32"/>
    <s v="in administrare"/>
    <s v="HG 982/1998;;OUG.1 din 04/01/2017;OUG.68 din 06/11/2019"/>
    <s v="imobil"/>
    <s v="drum forestier"/>
  </r>
  <r>
    <x v="1848"/>
    <s v="8.04.04"/>
    <m/>
    <m/>
    <s v="DF IZ GAUJOAREI 1.5 KM"/>
    <s v="conform amenajamentelor silvice"/>
    <s v="SIBIU"/>
    <s v="-"/>
    <s v="Tara: România; Judet: SIBIU; -;   -; Nr: -;"/>
    <n v="1976"/>
    <n v="1813"/>
    <n v="32"/>
    <s v="in administrare"/>
    <s v="HG 982/1998;;OUG.1 din 04/01/2017;OUG.68 din 06/11/2019"/>
    <s v="imobil"/>
    <s v="drum forestier"/>
  </r>
  <r>
    <x v="1849"/>
    <s v="8.04.04"/>
    <m/>
    <m/>
    <s v="DF STRIMBU II 1.9 KM"/>
    <s v="conform amenajamentelor silvice"/>
    <s v="SIBIU"/>
    <s v="-"/>
    <s v="Tara: România; Judet: SIBIU; -;   -; Nr: -;"/>
    <n v="1981"/>
    <n v="2356"/>
    <n v="32"/>
    <s v="in administrare"/>
    <s v="HG 982/1998;HG 1344/2011;OUG.1 din 04/01/2017;HG.354/18.05.2017;OUG.68 din 06/11/2019"/>
    <s v="imobil"/>
    <s v="Lungime= Km;Suprafeţe= ha;CF= ;"/>
  </r>
  <r>
    <x v="1850"/>
    <s v="8.04.04"/>
    <m/>
    <m/>
    <s v="DF MAGURA CISNADIE 6.4 KM"/>
    <s v="conform amenajamentelor silvice"/>
    <s v="SIBIU"/>
    <s v="-"/>
    <s v="Tara: România; Judet: SIBIU; -;   -; Nr: -;"/>
    <n v="1966"/>
    <n v="216"/>
    <n v="32"/>
    <s v="in administrare"/>
    <s v="HG 982/1998;;OUG.1 din 04/01/2017;OUG.68 din 06/11/2019"/>
    <s v="imobil"/>
    <s v="drum forestier"/>
  </r>
  <r>
    <x v="1851"/>
    <s v="8.04.04"/>
    <m/>
    <m/>
    <s v="DF V NUCILOR 2.5 KM"/>
    <s v="conform amenajamentelor silvice"/>
    <s v="SIBIU"/>
    <s v="-"/>
    <s v="Tara: România; Judet: SIBIU; -;   -; Nr: -;"/>
    <n v="1993"/>
    <n v="1147"/>
    <n v="32"/>
    <s v="in administrare"/>
    <s v="HG 982/1998;HG 1344/2011;OUG.1 din 04/01/2017;HG.354/18.05.2017;OUG.68 din 06/11/2019"/>
    <s v="imobil"/>
    <s v="Lungime= Km;Suprafeţe= ha;CF= ;"/>
  </r>
  <r>
    <x v="1852"/>
    <s v="8.04.04"/>
    <m/>
    <m/>
    <s v="BUFOGO"/>
    <s v="conform amenajamentelor silvice"/>
    <s v="COVASNA"/>
    <s v="-"/>
    <s v="Tara: România; Judet: COVASNA; -;   -; Nr: -;"/>
    <n v="1994"/>
    <n v="25290"/>
    <n v="14"/>
    <s v="in administrare"/>
    <s v="HG 982/1998;HG 1344/2011;OUG.1 din 04/01/2017;HG.354/18.05.2017;OUG.68 din 06/11/2019"/>
    <s v="imobil"/>
    <s v="Lungime= Km;Suprafeţe= ha;CF= ;"/>
  </r>
  <r>
    <x v="1853"/>
    <s v="8.04.04"/>
    <m/>
    <m/>
    <s v="BESENEL"/>
    <s v="conform amenajamentelor silvice"/>
    <s v="COVASNA"/>
    <s v="-"/>
    <s v="Tara: România; Judet: COVASNA; -;   -; Nr: -;"/>
    <n v="1994"/>
    <n v="133669"/>
    <n v="14"/>
    <s v="in administrare"/>
    <s v="HG 982/1998;HG 1344/2011;OUG.1 din 04/01/2017;HG.354/18.05.2017;OUG.68 din 06/11/2019"/>
    <s v="imobil"/>
    <s v="Lungime= Km;Suprafeţe= ha;CF= ;"/>
  </r>
  <r>
    <x v="1854"/>
    <s v="8.04.04"/>
    <m/>
    <m/>
    <s v="BALVANI"/>
    <s v="conform amenajamentelor silvice"/>
    <s v="COVASNA"/>
    <s v="-"/>
    <s v="Tara: România; Judet: COVASNA; -;   -; Nr: -;"/>
    <n v="1994"/>
    <n v="10796"/>
    <n v="14"/>
    <s v="in administrare"/>
    <s v="HG 982/1998;HG 1344/2011;OUG.1 din 04/01/2017;HG.354/18.05.2017;OUG.68 din 06/11/2019"/>
    <s v="imobil"/>
    <s v="Lungime= Km;Suprafeţe= ha;CF= ;"/>
  </r>
  <r>
    <x v="1855"/>
    <s v="8.04.04"/>
    <m/>
    <m/>
    <s v="CARBUNARI"/>
    <s v="conform amenajamentelor silvice"/>
    <s v="COVASNA"/>
    <s v="-"/>
    <s v="Tara: România; Judet: COVASNA; -;   -; Nr: -;"/>
    <n v="1994"/>
    <n v="9472"/>
    <n v="14"/>
    <s v="in administrare"/>
    <s v="HG 982/1998;HG 1344/2011;OUG.1 din 04/01/2017;HG.354/18.05.2017;OUG.68 din 06/11/2019"/>
    <s v="imobil"/>
    <s v="Lungime= Km;Suprafeţe= ha;CF= ;"/>
  </r>
  <r>
    <x v="1856"/>
    <s v="8.04.04"/>
    <m/>
    <m/>
    <s v="DALNIC"/>
    <s v="conform amenajamentelor silvice"/>
    <s v="COVASNA"/>
    <s v="-"/>
    <s v="Tara: România; Judet: COVASNA; -;   -; Nr: -;"/>
    <n v="1994"/>
    <n v="31423"/>
    <n v="14"/>
    <s v="in administrare"/>
    <s v="HG 982/1998;HG 1344/2011;OUG.1 din 04/01/2017;HG.354/18.05.2017;OUG.68 din 06/11/2019"/>
    <s v="imobil"/>
    <s v="Lungime= Km;Suprafeţe= ha;CF= ;"/>
  </r>
  <r>
    <x v="1857"/>
    <s v="8.04.04"/>
    <m/>
    <m/>
    <s v="BARTAFALVA"/>
    <s v="conform amenajamentelor silvice"/>
    <s v="COVASNA"/>
    <s v="-"/>
    <s v="Tara: România; Judet: COVASNA; -;   -; Nr: -;"/>
    <n v="1994"/>
    <n v="120192"/>
    <n v="14"/>
    <s v="in administrare"/>
    <s v="HG 982/1998;HG 1344/2011;OUG.1 din 04/01/2017;HG.354/18.05.2017;OUG.68 din 06/11/2019"/>
    <s v="imobil"/>
    <s v="Lungime= Km;Suprafeţe= ha;CF= ;"/>
  </r>
  <r>
    <x v="1858"/>
    <s v="8.04.04"/>
    <m/>
    <m/>
    <s v="ICA MARE"/>
    <s v="conform amenajamentelor silvice"/>
    <s v="COVASNA"/>
    <s v="-"/>
    <s v="Tara: România; Judet: COVASNA; -;   -; Nr: -;"/>
    <n v="1994"/>
    <n v="135238"/>
    <n v="14"/>
    <s v="in administrare"/>
    <s v="HG 982/1998;HG 1344/2011;OUG.1 din 04/01/2017;HG.354/18.05.2017;OUG.68 din 06/11/2019"/>
    <s v="imobil"/>
    <s v="Lungime= Km;Suprafeţe= ha;CF= ;"/>
  </r>
  <r>
    <x v="1859"/>
    <s v="8.04.04"/>
    <m/>
    <m/>
    <s v="DRUMURI KOVES 5,1 KM"/>
    <s v="conform amenajamentelor silvice"/>
    <s v="COVASNA"/>
    <s v="-"/>
    <s v="Tara: România; Judet: COVASNA; -;   -; Nr: -;"/>
    <n v="1975"/>
    <n v="23730"/>
    <n v="14"/>
    <s v="in administrare"/>
    <s v="HG 982/1998;HG 1344/2011;OUG.1 din 04/01/2017;HG.354/18.05.2017;OUG.68 din 06/11/2019"/>
    <s v="imobil"/>
    <s v="Lungime= Km;Suprafeţe= ha;CF= ;"/>
  </r>
  <r>
    <x v="1860"/>
    <s v="8.04.04"/>
    <m/>
    <m/>
    <s v="DRUM FORESTIER HANI 2,6 KM"/>
    <s v="conform amenajamentelor silvice"/>
    <s v="COVASNA"/>
    <s v="-"/>
    <s v="Tara: România; Judet: COVASNA; -;   -; Nr: -;"/>
    <n v="1962"/>
    <n v="6913"/>
    <n v="14"/>
    <s v="in administrare"/>
    <s v="HG 982/1998;HG 1344/2011;OUG.1 din 04/01/2017;HG.354/18.05.2017;OUG.68 din 06/11/2019"/>
    <s v="imobil"/>
    <s v="Lungime= Km;Suprafeţe= ha;CF= ;"/>
  </r>
  <r>
    <x v="1861"/>
    <s v="8.04.04"/>
    <m/>
    <m/>
    <s v="DRUM FORESTIER MALOMPATAK 3,0 KM"/>
    <s v="conform amenajamentelor silvice"/>
    <s v="COVASNA"/>
    <s v="-"/>
    <s v="Tara: România; Judet: COVASNA; -;   -; Nr: -;"/>
    <n v="1975"/>
    <n v="9470"/>
    <n v="14"/>
    <s v="in administrare"/>
    <s v="HG 982/1998;HG 1344/2011;OUG.1 din 04/01/2017;HG.354/18.05.2017;OUG.68 din 06/11/2019"/>
    <s v="imobil"/>
    <s v="Lungime= Km;Suprafeţe= ha;CF= ;"/>
  </r>
  <r>
    <x v="1862"/>
    <s v="8.04.04"/>
    <m/>
    <m/>
    <s v="DRUM AUTO OGASU"/>
    <s v="conform amenajamentelor silvice"/>
    <s v="COVASNA"/>
    <s v="-"/>
    <s v="Tara: România; Judet: COVASNA; -;   -; Nr: -;"/>
    <n v="1979"/>
    <n v="28934"/>
    <n v="14"/>
    <s v="in administrare"/>
    <s v="HG 982/1998;HG 1344/2011;OUG.1 din 04/01/2017;HG.354/18.05.2017;OUG.68 din 06/11/2019"/>
    <s v="imobil"/>
    <s v="Lungime= Km;Suprafeţe= ha;CF= ;"/>
  </r>
  <r>
    <x v="1863"/>
    <s v="8.04.04"/>
    <m/>
    <m/>
    <s v="DRUM FORESTIER SUTO 1,3 KM"/>
    <s v="conform amenajamentelor silvice"/>
    <s v="COVASNA"/>
    <s v="-"/>
    <s v="Tara: România; Judet: COVASNA; -;   -; Nr: -;"/>
    <n v="1978"/>
    <n v="9345"/>
    <n v="14"/>
    <s v="in administrare"/>
    <s v="HG 982/1998;HG 1344/2011;OUG.1 din 04/01/2017;HG.354/18.05.2017;OUG.68 din 06/11/2019"/>
    <s v="imobil"/>
    <s v="Lungime= Km;Suprafeţe= ha;CF= ;"/>
  </r>
  <r>
    <x v="1864"/>
    <s v="8.04.04"/>
    <m/>
    <m/>
    <s v="DRUM AUTO FOREST.MISCAU-"/>
    <s v="conform amenajamentelor silvice"/>
    <s v="COVASNA"/>
    <s v="-"/>
    <s v="Tara: România; Judet: COVASNA; -;   -; Nr: -;"/>
    <n v="1996"/>
    <n v="352899"/>
    <n v="14"/>
    <s v="in administrare"/>
    <s v="HG 982/1998;HG 1344/2011;OUG.1 din 04/01/2017;HG.354/18.05.2017;OUG.68 din 06/11/2019"/>
    <s v="imobil"/>
    <s v="Lungime= Km;Suprafeţe= ha;CF= ;"/>
  </r>
  <r>
    <x v="1865"/>
    <s v="8.04.04"/>
    <m/>
    <m/>
    <s v="DR.DEVIERE TRAFIC GREU STAT.COV."/>
    <s v="conform amenajamentelor silvice"/>
    <s v="COVASNA"/>
    <s v="-"/>
    <s v="Tara: România; Judet: COVASNA; -;   -; Nr: -;"/>
    <n v="1996"/>
    <n v="980971"/>
    <n v="14"/>
    <s v="in administrare"/>
    <s v="HG 982/1998;HG 1344/2011;OUG.1 din 04/01/2017;HG.354/18.05.2017;OUG.68 din 06/11/2019"/>
    <s v="imobil"/>
    <s v="Lungime= Km;Suprafeţe= ha;CF= ;"/>
  </r>
  <r>
    <x v="1866"/>
    <s v="8.04.04"/>
    <m/>
    <m/>
    <s v="DRUM FORESTIER BORVIZ"/>
    <s v="conform amenajamentelor silvice"/>
    <s v="COVASNA"/>
    <s v="-"/>
    <s v="Tara: România; Judet: COVASNA; -;   -; Nr: -;"/>
    <n v="1978"/>
    <n v="115417"/>
    <n v="14"/>
    <s v="in administrare"/>
    <s v="HG 982/1998;HG 1344/2011;OUG.1 din 04/01/2017;HG.354/18.05.2017;OUG.68 din 06/11/2019"/>
    <s v="imobil"/>
    <s v="Lungime= Km;Suprafeţe= ha;CF= ;"/>
  </r>
  <r>
    <x v="1867"/>
    <s v="8.04.04"/>
    <m/>
    <m/>
    <s v="DRUM FORESTIER BECEK MIHAI"/>
    <s v="conform amenajamentelor silvice"/>
    <s v="COVASNA"/>
    <s v="-"/>
    <s v="Tara: România; Judet: COVASNA; -;   -; Nr: -;"/>
    <n v="1980"/>
    <n v="64845"/>
    <n v="14"/>
    <s v="in administrare"/>
    <s v="HG 982/1998;HG 1344/2011;OUG.1 din 04/01/2017;HG.354/18.05.2017;OUG.68 din 06/11/2019"/>
    <s v="imobil"/>
    <s v="Lungime= Km;Suprafeţe= ha;CF= ;"/>
  </r>
  <r>
    <x v="1868"/>
    <s v="8.04.04"/>
    <m/>
    <m/>
    <s v="DRUM FORESTIER DECAN"/>
    <s v="conform amenajamentelor silvice"/>
    <s v="COVASNA"/>
    <s v="-"/>
    <s v="Tara: România; Judet: COVASNA; -;   -; Nr: -;"/>
    <n v="1980"/>
    <n v="16111"/>
    <n v="14"/>
    <s v="in administrare"/>
    <s v="HG 982/1998;HG 1344/2011;OUG.1 din 04/01/2017;HG.354/18.05.2017;OUG.68 din 06/11/2019"/>
    <s v="imobil"/>
    <s v="Lungime= Km;Suprafeţe= ha;CF= ;"/>
  </r>
  <r>
    <x v="1869"/>
    <s v="8.04.04"/>
    <m/>
    <m/>
    <s v="DRUM FORESTIER JAKAU"/>
    <s v="conform amenajamentelor silvice"/>
    <s v="COVASNA"/>
    <s v="-"/>
    <s v="Tara: România; Judet: COVASNA; -;   -; Nr: -;"/>
    <n v="1978"/>
    <n v="209844"/>
    <n v="14"/>
    <s v="in administrare"/>
    <s v="HG 982/1998;HG 1344/2011;OUG.1 din 04/01/2017;HG.354/18.05.2017;OUG.68 din 06/11/2019"/>
    <s v="imobil"/>
    <s v="Lungime= Km;Suprafeţe= ha;CF= ;"/>
  </r>
  <r>
    <x v="1870"/>
    <s v="8.04.04"/>
    <m/>
    <m/>
    <s v="DRUM FORESTIER FAGU CURAT"/>
    <s v="conform amenajamentelor silvice"/>
    <s v="COVASNA"/>
    <s v="-"/>
    <s v="Tara: România; Judet: COVASNA; -;   -; Nr: -;"/>
    <n v="1972"/>
    <n v="14871"/>
    <n v="14"/>
    <s v="in administrare"/>
    <s v="HG 982/1998;HG 1344/2011;OUG.1 din 04/01/2017;HG.354/18.05.2017;OUG.68 din 06/11/2019"/>
    <s v="imobil"/>
    <s v="Lungime= Km;Suprafeţe= ha;CF= ;"/>
  </r>
  <r>
    <x v="1871"/>
    <s v="8.30.01"/>
    <m/>
    <m/>
    <s v="TRAVERSE 6 BUC.PÂRÂUL CUPANU"/>
    <s v="conform amenajamentelor silvice"/>
    <s v="COVASNA"/>
    <s v="-"/>
    <s v="Tara: România; Judet: COVASNA; -;   -; Nr: -;"/>
    <n v="1994"/>
    <n v="36708"/>
    <n v="14"/>
    <s v="in administrare"/>
    <s v="HG 982/1998;HG 1344/2011;OUG.1 din 04/01/2017;HG.354/18.05.2017;OUG.68 din 06/11/2019;HG.846/08.10.2020"/>
    <s v="imobil"/>
    <s v="Lungime albie corectată/consolidată=0,46 km;"/>
  </r>
  <r>
    <x v="1872"/>
    <s v="8.30.01"/>
    <m/>
    <m/>
    <s v="BARAJ 3B/3-40 PÂRÂUL CUPANU"/>
    <s v="conform amenajamentelor silvice"/>
    <s v="COVASNA"/>
    <s v="-"/>
    <s v="Tara: România; Judet: COVASNA; -;   -; Nr: -;"/>
    <n v="1994"/>
    <n v="28091"/>
    <n v="14"/>
    <s v="in administrare"/>
    <s v="HG 982/1998;HG 1344/2011;OUG.1 din 04/01/2017;HG.354/18.05.2017;OUG.68 din 06/11/2019;HG.846/08.10.2020"/>
    <s v="imobil"/>
    <s v="Lungime albie corectată/consolidată=0,08 km;"/>
  </r>
  <r>
    <x v="1873"/>
    <s v="8.04.04"/>
    <m/>
    <m/>
    <s v="DRUM ZIRNA 6 KM"/>
    <s v="conform amenajamentelor silvice"/>
    <s v="COVASNA"/>
    <s v="-"/>
    <s v="Tara: România; Judet: COVASNA; -;   -; Nr: -;"/>
    <n v="1966"/>
    <n v="14192"/>
    <n v="14"/>
    <s v="in administrare"/>
    <s v="HG 982/1998;HG 1344/2011;OUG.1 din 04/01/2017;HG.354/18.05.2017;OUG.68 din 06/11/2019"/>
    <s v="imobil"/>
    <s v="Lungime= Km;Suprafeţe= ha;CF= ;"/>
  </r>
  <r>
    <x v="1874"/>
    <s v="8.04.04"/>
    <m/>
    <m/>
    <s v="DRUM AUTO FAJLO"/>
    <s v="conform amenajamentelor silvice"/>
    <s v="COVASNA"/>
    <s v="-"/>
    <s v="Tara: România; Judet: COVASNA; -;   -; Nr: -;"/>
    <n v="1980"/>
    <n v="21578"/>
    <n v="14"/>
    <s v="in administrare"/>
    <s v="HG 982/1998;HG 1344/2011;OUG.1 din 04/01/2017;HG.354/18.05.2017;OUG.68 din 06/11/2019"/>
    <s v="imobil"/>
    <s v="Lungime= Km;Suprafeţe= ha;CF= ;"/>
  </r>
  <r>
    <x v="1875"/>
    <s v="8.04.04"/>
    <m/>
    <m/>
    <s v="DRUMURI FORESTIERE 15 KM"/>
    <s v="conform amenajamentelor silvice"/>
    <s v="OLT"/>
    <s v="-"/>
    <s v="Tara: România; Judet: OLT; -;   -; Nr: -;"/>
    <n v="1985"/>
    <n v="919760"/>
    <n v="28"/>
    <s v="in administrare"/>
    <s v="HG 982/1998;HG 1344/2011; HG 478/ 24-IUN-15;HG.478/24-IUN-15;OUG.1 din 04/01/2017;HG.354/18.05.2017;OUG.68 din 06/11/2019"/>
    <s v="imobil"/>
    <s v="Lungime= Km;Suprafeţe= ha;CF= ;"/>
  </r>
  <r>
    <x v="1876"/>
    <s v="8.04.04"/>
    <m/>
    <m/>
    <s v="DAF HANES STEAJA"/>
    <s v="conform amenajamentelor silvice"/>
    <s v="VÂLCEA"/>
    <s v="-"/>
    <s v="Tara: România; Judet: VÂLCEA; -;   -; Nr: -;"/>
    <n v="1963"/>
    <n v="5890"/>
    <n v="38"/>
    <s v="in administrare"/>
    <s v="HG 982/1998;HG 1344/2011; HG 478/ 24-IUN-15;HG.478/24-IUN-15;OUG.1 din 04/01/2017;OUG.68 din 06/11/2019"/>
    <s v="imobil"/>
    <s v="Lungime=11,4 Km;Suprafeţe= ha;CF= ;"/>
  </r>
  <r>
    <x v="1877"/>
    <s v="8.04.04"/>
    <m/>
    <m/>
    <s v="DAF MIRAUTU"/>
    <s v="conform amenajamentelor silvice"/>
    <s v="VÂLCEA"/>
    <s v="-"/>
    <s v="Tara: România; Judet: VÂLCEA; -;   -; Nr: -;"/>
    <n v="1965"/>
    <n v="4054"/>
    <n v="38"/>
    <s v="in administrare"/>
    <s v="HG 982/1998;HG 1344/2011; HG 478/ 24-IUN-15;HG.478/24-IUN-15;OUG.1 din 04/01/2017;OUG.68 din 06/11/2019"/>
    <s v="imobil"/>
    <s v="Lungime=1,7 Km;Suprafeţe= ha;CF= ;"/>
  </r>
  <r>
    <x v="1878"/>
    <s v="8.04.04"/>
    <m/>
    <m/>
    <s v="DAF DELUSELUL"/>
    <s v="conform amenajamentelor silvice"/>
    <s v="VÂLCEA"/>
    <s v="-"/>
    <s v="Tara: România; Judet: VÂLCEA; -;   -; Nr: -;"/>
    <n v="1986"/>
    <n v="27045"/>
    <n v="38"/>
    <s v="in administrare"/>
    <s v="HG 982/1998;HG 1344/2011; HG 478/ 24-IUN-15;HG.478/24-IUN-15;OUG.1 din 04/01/2017;HG.354/18.05.2017;OUG.68 din 06/11/2019"/>
    <s v="imobil"/>
    <s v="Lungime=0,3 Km;Suprafeţe= ha;CF= ;"/>
  </r>
  <r>
    <x v="1879"/>
    <s v="8.04.04"/>
    <m/>
    <m/>
    <s v="DAF BALINDRU"/>
    <s v="conform amenajamentelor silvice"/>
    <s v="VÂLCEA"/>
    <s v="-"/>
    <s v="Tara: România; Judet: VÂLCEA; -;   -; Nr: -;"/>
    <n v="1967"/>
    <n v="72285"/>
    <n v="38"/>
    <s v="in administrare"/>
    <s v="HG 982/1998;HG 1344/2011; HG 478/ 24-IUN-15;HG.478/24-IUN-15;OUG.1 din 04/01/2017;OUG.68 din 06/11/2019"/>
    <s v="imobil"/>
    <s v="Lungime=2,2 Km;Suprafeţe= ha;CF= ;"/>
  </r>
  <r>
    <x v="1880"/>
    <s v="8.04.04"/>
    <m/>
    <m/>
    <s v="DAF DOBRUNU"/>
    <s v="conform amenajamentelor silvice"/>
    <s v="VÂLCEA"/>
    <s v="-"/>
    <s v="Tara: România; Judet: VÂLCEA; -;   -; Nr: -;"/>
    <n v="1952"/>
    <n v="3059"/>
    <n v="38"/>
    <s v="in administrare"/>
    <s v="HG 982/1998;HG 1344/2011; HG 478/ 24-IUN-15;HG.478/24-IUN-15;OUG.1 din 04/01/2017;OUG.68 din 06/11/2019"/>
    <s v="imobil"/>
    <s v="Lungime=5,0 Km;Suprafeţe= ha;CF= ;"/>
  </r>
  <r>
    <x v="1881"/>
    <s v="8.04.04"/>
    <m/>
    <m/>
    <s v="DAF RINJEUL MIC"/>
    <s v="conform amenajamentelor silvice"/>
    <s v="VÂLCEA"/>
    <s v="-"/>
    <s v="Tara: România; Judet: VÂLCEA; -;   -; Nr: -;"/>
    <n v="1980"/>
    <n v="33734"/>
    <n v="38"/>
    <s v="in administrare"/>
    <s v="HG 982/1998;HG 1344/2011; HG 478/ 24-IUN-15;HG.478/24-IUN-15;OUG.1 din 04/01/2017;OUG.68 din 06/11/2019"/>
    <s v="imobil"/>
    <s v="Lungime=1,2 Km;Suprafeţe= ha;CF= ;"/>
  </r>
  <r>
    <x v="1882"/>
    <s v="8.04.04"/>
    <m/>
    <m/>
    <s v="DAF CAPATINA"/>
    <s v="conform amenajamentelor silvice"/>
    <s v="VÂLCEA"/>
    <s v="-"/>
    <s v="Tara: România; Judet: VÂLCEA; -;   -; Nr: -;"/>
    <n v="1983"/>
    <n v="403918"/>
    <n v="38"/>
    <s v="in administrare"/>
    <s v="HG 982/1998;HG 1344/2011; HG 478/ 24-IUN-15;HG.478/24-IUN-15;OUG.1 din 04/01/2017;HG.354/18.05.2017;OUG.68 din 06/11/2019"/>
    <s v="imobil"/>
    <s v="Lungime= Km;Suprafeţe= ha;CF= ;"/>
  </r>
  <r>
    <x v="1883"/>
    <s v="8.04.04"/>
    <m/>
    <m/>
    <s v="DRUM FORESTIER GHIMPETENI I 3 KM"/>
    <s v="conform amenajamentelor silvice"/>
    <s v="OLT"/>
    <s v="-"/>
    <s v="Tara: România; Judet: OLT; -;   -; Nr: -;"/>
    <n v="1980"/>
    <n v="59435"/>
    <n v="28"/>
    <s v="in administrare"/>
    <s v="HG 982/1998;HG 1344/2011; HG 478/ 24-IUN-15;HG.478/24-IUN-15;OUG.1 din 04/01/2017;HG.354/18.05.2017;OUG.68 din 06/11/2019"/>
    <s v="imobil"/>
    <s v="Lungime= Km;Suprafeţe= ha;CF= ;"/>
  </r>
  <r>
    <x v="1884"/>
    <s v="8.04.04"/>
    <m/>
    <m/>
    <s v="DAF CUCA"/>
    <s v="conform amenajamentelor silvice"/>
    <s v="VÂLCEA"/>
    <s v="-"/>
    <s v="Tara: România; Judet: VÂLCEA; -;   -; Nr: -;"/>
    <n v="1964"/>
    <n v="186705"/>
    <n v="38"/>
    <s v="in administrare"/>
    <s v="HG 982/1998;HG 1344/2011; HG 478/ 24-IUN-15;HG.478/24-IUN-15;OUG.1 din 04/01/2017;HG.354/18.05.2017;OUG.68 din 06/11/2019"/>
    <s v="imobil"/>
    <s v="Lungime= Km;Suprafeţe= ha;CF= ;"/>
  </r>
  <r>
    <x v="1885"/>
    <s v="8.04.04"/>
    <m/>
    <m/>
    <s v="DAF LUNCAVAT"/>
    <s v="conform amenajamentelor silvice"/>
    <s v="VÂLCEA"/>
    <s v="-"/>
    <s v="Tara: România; Judet: VÂLCEA; -;   -; Nr: -;"/>
    <n v="1971"/>
    <n v="3268539"/>
    <n v="38"/>
    <s v="in administrare"/>
    <s v="HG 982/1998;HG 1344/2011; HG 478/ 24-IUN-15;HG.478/24-IUN-15;OUG.1 din 04/01/2017;HG.354/18.05.2017;OUG.68 din 06/11/2019"/>
    <s v="imobil"/>
    <s v="Lungime= Km;Suprafeţe= ha;CF= ;"/>
  </r>
  <r>
    <x v="1886"/>
    <s v="8.04.04"/>
    <m/>
    <m/>
    <s v="DAF VALEA MORII"/>
    <s v="conform amenajamentelor silvice"/>
    <s v="VÂLCEA"/>
    <s v="-"/>
    <s v="Tara: România; Judet: VÂLCEA; -;   -; Nr: -;"/>
    <n v="1974"/>
    <n v="38666"/>
    <n v="38"/>
    <s v="in administrare"/>
    <s v="HG 982/1998;HG 1344/2011; HG 478/ 24-IUN-15;HG.478/24-IUN-15;OUG.1 din 04/01/2017;OUG.68 din 06/11/2019"/>
    <s v="imobil"/>
    <s v="Lungime= Km;Suprafeţe= ha;CF= ;"/>
  </r>
  <r>
    <x v="1887"/>
    <s v="8.30.01"/>
    <m/>
    <m/>
    <s v="CT OLĂNEŞTI"/>
    <s v="conform amenajamentelor silvice"/>
    <s v="VÂLCEA"/>
    <s v="-"/>
    <s v="Tara: România; Judet: VÂLCEA; -;   -; Nr: -;"/>
    <n v="1985"/>
    <n v="499"/>
    <n v="38"/>
    <s v="in administrare"/>
    <s v="HG 982/1998;HG 1344/2011; HG 478/ 24-IUN-15;HG.478/24-IUN-15;OUG.1 din 04/01/2017;HG.354/18.05.2017;OUG.68 din 06/11/2019;HG.846/08.10.2020"/>
    <s v="imobil"/>
    <s v="Lungime albie corectată/consolidată=3,5 km;"/>
  </r>
  <r>
    <x v="1888"/>
    <s v="8.30.01"/>
    <m/>
    <m/>
    <s v="CT CUCA BISTRIŢA"/>
    <s v="conform amenajamentelor silvice"/>
    <s v="VÂLCEA"/>
    <s v="-"/>
    <s v="Tara: România; Judet: VÂLCEA; -;   -; Nr: -;"/>
    <n v="1980"/>
    <n v="17449"/>
    <n v="38"/>
    <s v="in administrare"/>
    <s v="HG 982/1998;HG 1344/2011; HG 478/ 24-IUN-15;HG.478/24-IUN-15;OUG.1 din 04/01/2017;HG.354/18.05.2017;OUG.68 din 06/11/2019;HG.846/08.10.2020"/>
    <s v="imobil"/>
    <s v="Lungime albie corectată/consolidată=2,7 km;"/>
  </r>
  <r>
    <x v="1889"/>
    <s v="8.04.04"/>
    <m/>
    <m/>
    <s v="DAF SOHODOL"/>
    <s v="conform amenajamentelor silvice"/>
    <s v="VÂLCEA"/>
    <s v="-"/>
    <s v="Tara: România; Judet: VÂLCEA; -;   -; Nr: -;"/>
    <n v="1985"/>
    <n v="53925"/>
    <n v="38"/>
    <s v="in administrare"/>
    <s v="HG 982/1998;HG 1344/2011; HG 478/ 24-IUN-15;HG.478/24-IUN-15;OUG.1 din 04/01/2017;OUG.68 din 06/11/2019"/>
    <s v="imobil"/>
    <s v="Lungime= Km;Suprafeţe= ha;CF= ;"/>
  </r>
  <r>
    <x v="1890"/>
    <s v="8.04.04"/>
    <m/>
    <m/>
    <s v="DAF SCINTEIA"/>
    <s v="conform amenajamentelor silvice"/>
    <s v="VÂLCEA"/>
    <s v="-"/>
    <s v="Tara: România; Judet: VÂLCEA; -;   -; Nr: -;"/>
    <n v="1986"/>
    <n v="216812"/>
    <n v="38"/>
    <s v="in administrare"/>
    <s v="HG 982/1998;HG 1344/2011; HG 478/ 24-IUN-15;HG.478/24-IUN-15;OUG.1 din 04/01/2017;HG.354/18.05.2017;OUG.68 din 06/11/2019"/>
    <s v="imobil"/>
    <s v="Lungime= Km;Suprafeţe= ha;CF= ;"/>
  </r>
  <r>
    <x v="1891"/>
    <s v="8.04.04"/>
    <m/>
    <m/>
    <s v="DAF VOICEASA"/>
    <s v="conform amenajamentelor silvice"/>
    <s v="VÂLCEA"/>
    <s v="-"/>
    <s v="Tara: România; Judet: VÂLCEA; -;   -; Nr: -;"/>
    <n v="1986"/>
    <n v="15002"/>
    <n v="38"/>
    <s v="in administrare"/>
    <s v="HG 982/1998;HG 1344/2011; HG 478/ 24-IUN-15;HG.478/24-IUN-15;OUG.1 din 04/01/2017;HG.354/18.05.2017;OUG.68 din 06/11/2019"/>
    <s v="imobil"/>
    <s v="Lungime= Km;Suprafeţe= ha;CF= ;"/>
  </r>
  <r>
    <x v="1892"/>
    <s v="8.04.04"/>
    <m/>
    <m/>
    <s v="DAF STANCIOIU"/>
    <s v="conform amenajamentelor silvice"/>
    <s v="VÂLCEA"/>
    <s v="-"/>
    <s v="Tara: România; Judet: VÂLCEA; -;   -; Nr: -;"/>
    <n v="1983"/>
    <n v="772154"/>
    <n v="38"/>
    <s v="in administrare"/>
    <s v="HG 982/1998;HG 1344/2011; HG 478/ 24-IUN-15;HG.478/24-IUN-15;OUG.1 din 04/01/2017;HG.354/18.05.2017;OUG.68 din 06/11/2019"/>
    <s v="imobil"/>
    <s v="Lungime=2,5 Km;Suprafeţe= ha;CF= ;"/>
  </r>
  <r>
    <x v="1893"/>
    <s v="8.04.04"/>
    <m/>
    <m/>
    <s v="DAF CRESTETU"/>
    <s v="conform amenajamentelor silvice"/>
    <s v="VÂLCEA"/>
    <s v="-"/>
    <s v="Tara: România; Judet: VÂLCEA; -;   -; Nr: -;"/>
    <n v="1981"/>
    <n v="52452"/>
    <n v="38"/>
    <s v="in administrare"/>
    <s v="HG 982/1998;HG 1344/2011; HG 478/ 24-IUN-15;HG.478/24-IUN-15;OUG.1 din 04/01/2017;OUG.68 din 06/11/2019"/>
    <s v="imobil"/>
    <s v="Lungime=2,0 Km;Suprafeţe= ha;CF= ;"/>
  </r>
  <r>
    <x v="1894"/>
    <s v="8.04.04"/>
    <m/>
    <m/>
    <s v="DAF V SATULUI PIETRIS"/>
    <s v="conform amenajamentelor silvice"/>
    <s v="VÂLCEA"/>
    <s v="-"/>
    <s v="Tara: România; Judet: VÂLCEA; -;   -; Nr: -;"/>
    <n v="1995"/>
    <n v="538051"/>
    <n v="38"/>
    <s v="in administrare"/>
    <s v="HG 982/1998;HG 1344/2011; HG 478/ 24-IUN-15;HG.478/24-IUN-15;OUG.1 din 04/01/2017;HG.354/18.05.2017;OUG.68 din 06/11/2019"/>
    <s v="imobil"/>
    <s v="Lungime=4,5 Km;Suprafeţe= ha;CF= ;"/>
  </r>
  <r>
    <x v="1895"/>
    <s v="8.04.04"/>
    <m/>
    <m/>
    <s v="DAF DRACIOIU"/>
    <s v="conform amenajamentelor silvice"/>
    <s v="VÂLCEA"/>
    <s v="-"/>
    <s v="Tara: România; Judet: VÂLCEA; -;   -; Nr: -;"/>
    <n v="1995"/>
    <n v="35324"/>
    <n v="38"/>
    <s v="in administrare"/>
    <s v="HG 982/1998;HG 1344/2011; HG 478/ 24-IUN-15;HG.478/24-IUN-15;OUG.1 din 04/01/2017;HG.354/18.05.2017;OUG.68 din 06/11/2019"/>
    <s v="imobil"/>
    <s v="Lungime=3,5 Km;Suprafeţe= ha;CF= ;"/>
  </r>
  <r>
    <x v="1896"/>
    <s v="8.04.04"/>
    <m/>
    <m/>
    <s v="DAF V.GRESIEI"/>
    <s v="conform amenajamentelor silvice"/>
    <s v="VÂLCEA"/>
    <s v="-"/>
    <s v="Tara: România; Judet: VÂLCEA; -;   -; Nr: -;"/>
    <n v="1970"/>
    <n v="11694"/>
    <n v="38"/>
    <s v="in administrare"/>
    <s v="HG 982/1998;HG 1344/2011; HG 478/ 24-IUN-15;HG.478/24-IUN-15;OUG.1 din 04/01/2017;OUG.68 din 06/11/2019"/>
    <s v="imobil"/>
    <s v="Lungime=1,8 Km;Suprafeţe= ha;CF= ;"/>
  </r>
  <r>
    <x v="1897"/>
    <s v="8.30.01"/>
    <m/>
    <m/>
    <s v="CT ANTREPRIZA"/>
    <s v="conform amenajamentelor silvice"/>
    <s v="VÂLCEA"/>
    <s v="-"/>
    <s v="Tara: România; Judet: VÂLCEA; -;   -; Nr: -;"/>
    <n v="1975"/>
    <n v="4793"/>
    <n v="38"/>
    <s v="in administrare"/>
    <s v="HG 982/1998;HG 1344/2011; HG 478/ 24-IUN-15;HG.478/24-IUN-15;OUG.1 din 04/01/2017;HG.354/18.05.2017;OUG.68 din 06/11/2019;HG.846/08.10.2020"/>
    <s v="imobil"/>
    <s v="Lungime albie corectată/consolidată=1 km;"/>
  </r>
  <r>
    <x v="1898"/>
    <s v="8.30.01"/>
    <m/>
    <m/>
    <s v="CT CHEIA V.LEMNELO"/>
    <s v="conform amenajamentelor silvice"/>
    <s v="VÂLCEA"/>
    <s v="-"/>
    <s v="Tara: România; Judet: VÂLCEA; -;   -; Nr: -;"/>
    <n v="1985"/>
    <n v="2812"/>
    <n v="38"/>
    <s v="in administrare"/>
    <s v="HG 982/1998;HG 1344/2011; HG 478/ 24-IUN-15;HG.478/24-IUN-15;OUG.1 din 04/01/2017;HG.354/18.05.2017;OUG.68 din 06/11/2019;HG.846/08.10.2020"/>
    <s v="imobil"/>
    <s v="Lungime albie corectată/consolidată=2,6 km;"/>
  </r>
  <r>
    <x v="1899"/>
    <s v="8.04.04"/>
    <m/>
    <m/>
    <s v="DAF RUDAREASA 1-2"/>
    <s v="conform amenajamentelor silvice"/>
    <s v="VÂLCEA"/>
    <s v="-"/>
    <s v="Tara: România; Judet: VÂLCEA; -;   -; Nr: -;"/>
    <n v="1966"/>
    <n v="36234"/>
    <n v="38"/>
    <s v="in administrare"/>
    <s v="HG 982/1998;HG 1344/2011; HG 478/ 24-IUN-15;HG.478/24-IUN-15;OUG.1 din 04/01/2017;OUG.68 din 06/11/2019"/>
    <s v="imobil"/>
    <s v="Lungime= Km;Suprafeţe= ha;CF= ;"/>
  </r>
  <r>
    <x v="1900"/>
    <s v="8.04.04"/>
    <m/>
    <m/>
    <s v="DAF HULUZU 1-2"/>
    <s v="conform amenajamentelor silvice"/>
    <s v="VÂLCEA"/>
    <s v="-"/>
    <s v="Tara: România; Judet: VÂLCEA; -;   -; Nr: -;"/>
    <n v="1978"/>
    <n v="133089"/>
    <n v="38"/>
    <s v="in administrare"/>
    <s v="HG 982/1998;HG 1344/2011; HG 478/ 24-IUN-15;HG.478/24-IUN-15;OUG.1 din 04/01/2017;OUG.68 din 06/11/2019"/>
    <s v="imobil"/>
    <s v="Lungime= Km;Suprafeţe= ha;CF= ;"/>
  </r>
  <r>
    <x v="1901"/>
    <s v="8.04.04"/>
    <m/>
    <m/>
    <s v="DAF GROSET COSANA"/>
    <s v="conform amenajamentelor silvice"/>
    <s v="VÂLCEA"/>
    <s v="-"/>
    <s v="Tara: România; Judet: VÂLCEA; -;   -; Nr: -;"/>
    <n v="1983"/>
    <n v="48870"/>
    <n v="38"/>
    <s v="in administrare"/>
    <s v="HG 982/1998;HG 1344/2011; HG 478/ 24-IUN-15;HG.478/24-IUN-15;OUG.1 din 04/01/2017;OUG.68 din 06/11/2019"/>
    <s v="imobil"/>
    <s v="Lungime= Km;Suprafeţe= ha;CF= ;"/>
  </r>
  <r>
    <x v="1902"/>
    <s v="8.04.04"/>
    <m/>
    <m/>
    <s v="DAF DOSUL LUI BUTA"/>
    <s v="conform amenajamentelor silvice"/>
    <s v="VÂLCEA"/>
    <s v="-"/>
    <s v="Tara: România; Judet: VÂLCEA; -;   -; Nr: -;"/>
    <n v="1973"/>
    <n v="93460"/>
    <n v="38"/>
    <s v="in administrare"/>
    <s v="HG 982/1998;HG 1344/2011; HG 478/ 24-IUN-15;HG.478/24-IUN-15;OUG.1 din 04/01/2017;OUG.68 din 06/11/2019"/>
    <s v="imobil"/>
    <s v="Lungime= Km;Suprafeţe= ha;CF= ;"/>
  </r>
  <r>
    <x v="1903"/>
    <s v="8.30.01"/>
    <m/>
    <m/>
    <s v="CT VOINEASA 3 ZĂVOI"/>
    <s v="conform amenajamentelor silvice"/>
    <s v="VÂLCEA"/>
    <s v="-"/>
    <s v="Tara: România; Judet: VÂLCEA; -;   -; Nr: -;"/>
    <n v="1975"/>
    <n v="889"/>
    <n v="38"/>
    <s v="in administrare"/>
    <s v="HG 982/1998;HG 1344/2011; HG 478/ 24-IUN-15;HG.478/24-IUN-15;OUG.1 din 04/01/2017;HG.354/18.05.2017;OUG.68 din 06/11/2019;HG.846/08.10.2020"/>
    <s v="imobil"/>
    <s v="Lungime albie corectată/consolidată=0,4 km;"/>
  </r>
  <r>
    <x v="1904"/>
    <s v="8.30.01"/>
    <m/>
    <m/>
    <s v="CT VALEA SATULUI MALAIA"/>
    <s v="conform amenajamentelor silvice"/>
    <s v="VÂLCEA"/>
    <s v="-"/>
    <s v="Tara: România; Judet: VÂLCEA; -;   -; Nr: -;"/>
    <n v="1969"/>
    <n v="2979"/>
    <n v="38"/>
    <s v="in administrare"/>
    <s v="HG 982/1998;HG 1344/2011; HG 478/ 24-IUN-15;HG.478/24-IUN-15;OUG.1 din 04/01/2017;HG.354/18.05.2017;OUG.68 din 06/11/2019;HG.846/08.10.2020"/>
    <s v="imobil"/>
    <s v="Lungime albie corectată/consolidată=2,4 km;"/>
  </r>
  <r>
    <x v="1905"/>
    <s v="8.30.01"/>
    <m/>
    <m/>
    <s v="CT VALEA GROTULUI"/>
    <s v="conform amenajamentelor silvice"/>
    <s v="VÂLCEA"/>
    <s v="-"/>
    <s v="Tara: România; Judet: VÂLCEA; -;   -; Nr: -;"/>
    <n v="1968"/>
    <n v="8784"/>
    <n v="38"/>
    <s v="in administrare"/>
    <s v="HG 982/1998;HG 1344/2011; HG 478/ 24-IUN-15;HG.478/24-IUN-15;OUG.1 din 04/01/2017;HG.354/18.05.2017;OUG.68 din 06/11/2019;HG.846/08.10.2020"/>
    <s v="imobil"/>
    <s v="Lungime albie corectată/consolidată=1,5 km;"/>
  </r>
  <r>
    <x v="1906"/>
    <s v="8.30.01"/>
    <m/>
    <m/>
    <s v="CT RUDAREASA"/>
    <s v="conform amenajamentelor silvice"/>
    <s v="VÂLCEA"/>
    <s v="-"/>
    <s v="Tara: România; Judet: VÂLCEA; -;   -; Nr: -;"/>
    <n v="1975"/>
    <n v="2698"/>
    <n v="38"/>
    <s v="in administrare"/>
    <s v="HG 982/1998;HG 1344/2011; HG 478/ 24-IUN-15;HG.478/24-IUN-15;OUG.1 din 04/01/2017;HG.354/18.05.2017;OUG.68 din 06/11/2019;HG.846/08.10.2020"/>
    <s v="imobil"/>
    <s v="Lungime albie corectată/consolidată=1 km;"/>
  </r>
  <r>
    <x v="1907"/>
    <s v="8.30.01"/>
    <m/>
    <m/>
    <s v="CT PETRIMANU AVAL"/>
    <s v="conform amenajamentelor silvice"/>
    <s v="VÂLCEA"/>
    <s v="-"/>
    <s v="Tara: România; Judet: VÂLCEA; -;   -; Nr: -;"/>
    <n v="1991"/>
    <n v="3810"/>
    <n v="38"/>
    <s v="in administrare"/>
    <s v="HG 982/1998;HG 1344/2011; HG 478/ 24-IUN-15;HG.478/24-IUN-15;OUG.1 din 04/01/2017;HG.354/18.05.2017;OUG.68 din 06/11/2019;HG.846/08.10.2020"/>
    <s v="imobil"/>
    <s v="Lungime albie corectată/consolidată=1 km;"/>
  </r>
  <r>
    <x v="1908"/>
    <s v="8.04.04"/>
    <m/>
    <m/>
    <s v="DAF SASA"/>
    <s v="conform amenajamentelor silvice"/>
    <s v="VÂLCEA"/>
    <s v="-"/>
    <s v="Tara: România; Judet: VÂLCEA; -;   -; Nr: -;"/>
    <n v="1960"/>
    <n v="1128"/>
    <n v="38"/>
    <s v="in administrare"/>
    <s v="HG 982/1998;HG 1344/2011; HG 478/ 24-IUN-15;HG.478/24-IUN-15;OUG.1 din 04/01/2017;OUG.68 din 06/11/2019"/>
    <s v="imobil"/>
    <s v="Lungime= Km;Suprafeţe= ha;CF= ;"/>
  </r>
  <r>
    <x v="1909"/>
    <s v="8.04.04"/>
    <m/>
    <m/>
    <s v="DAF COASTA LUI IEPURE"/>
    <s v="conform amenajamentelor silvice"/>
    <s v="VÂLCEA"/>
    <s v="-"/>
    <s v="Tara: România; Judet: VÂLCEA; -;   -; Nr: -;"/>
    <n v="1983"/>
    <n v="23261"/>
    <n v="38"/>
    <s v="in administrare"/>
    <s v="HG 982/1998;HG 1344/2011; HG 478/ 24-IUN-15;HG.478/24-IUN-15;OUG.1 din 04/01/2017;OUG.68 din 06/11/2019"/>
    <s v="imobil"/>
    <s v="Lungime= Km;Suprafeţe= ha;CF= ;"/>
  </r>
  <r>
    <x v="1910"/>
    <s v="8.30.01"/>
    <m/>
    <m/>
    <s v="CT PR.MARE STROEŞTI - BETON"/>
    <s v="conform amenajamentelor silvice"/>
    <s v="VÂLCEA"/>
    <s v="-"/>
    <s v="Tara: România; Judet: VÂLCEA; -;   -; Nr: -;"/>
    <n v="1985"/>
    <n v="4262"/>
    <n v="38"/>
    <s v="in administrare"/>
    <s v="HG 982/1998;HG 1344/2011; HG 478/ 24-IUN-15;HG.478/24-IUN-15;OUG.1 din 04/01/2017;HG.354/18.05.2017;OUG.68 din 06/11/2019;HG.846/08.10.2020"/>
    <s v="imobil"/>
    <s v="Lungime albie corectată/consolidată=1,5 km;"/>
  </r>
  <r>
    <x v="1911"/>
    <s v="8.30.01"/>
    <m/>
    <m/>
    <s v="CT OGAŞUL TEIULUI BETON-PIA"/>
    <s v="conform amenajamentelor silvice"/>
    <s v="VÂLCEA"/>
    <s v="-"/>
    <s v="Tara: România; Judet: VÂLCEA; -;   -; Nr: -;"/>
    <n v="1987"/>
    <n v="4487"/>
    <n v="38"/>
    <s v="in administrare"/>
    <s v="HG 982/1998;HG 1344/2011; HG 478/ 24-IUN-15;HG.478/24-IUN-15; HG 478/ 24-IUN-15;HG.478/24-IUN-15;OUG.1 din 04/01/2017;HG.354/18.05.2017;OUG.68 din 06/11/2019;HG.846/08.10.2020"/>
    <s v="imobil"/>
    <s v="Lungime albie corectată/consolidată=1,5 km;"/>
  </r>
  <r>
    <x v="1912"/>
    <s v="8.30.01"/>
    <m/>
    <m/>
    <s v="CT STROEŞTI COPĂCENI BETON-P"/>
    <s v="conform amenajamentelor silvice"/>
    <s v="VÂLCEA"/>
    <s v="-"/>
    <s v="Tara: România; Judet: VÂLCEA; -;   -; Nr: -;"/>
    <n v="1990"/>
    <n v="5384"/>
    <n v="38"/>
    <s v="in administrare"/>
    <s v="HG 982/1998;HG 1344/2011; HG 478/ 24-IUN-15;HG.478/24-IUN-15; HG 478/ 24-IUN-15;HG.478/24-IUN-15;OUG.1 din 04/01/2017;HG.354/18.05.2017;OUG.68 din 06/11/2019;HG.846/08.10.2020"/>
    <s v="imobil"/>
    <s v="Lungime albie corectată/consolidată=1,4 km;"/>
  </r>
  <r>
    <x v="1913"/>
    <s v="8.04.04"/>
    <m/>
    <m/>
    <s v="DAF STUPINA"/>
    <s v="conform amenajamentelor silvice"/>
    <s v="VÂLCEA"/>
    <s v="-"/>
    <s v="Tara: România; Judet: VÂLCEA; -;   -; Nr: -;"/>
    <n v="1977"/>
    <n v="8586"/>
    <n v="38"/>
    <s v="in administrare"/>
    <s v="HG 982/1998;HG 1344/2011; HG 478/ 24-IUN-15;HG.478/24-IUN-15;OUG.1 din 04/01/2017;OUG.68 din 06/11/2019"/>
    <s v="imobil"/>
    <s v="Lungime= Km;Suprafeţe= ha;CF= ;"/>
  </r>
  <r>
    <x v="1914"/>
    <s v="8.30._"/>
    <m/>
    <m/>
    <s v="CORECTIE TORENTI GREBLESTI"/>
    <s v="conform amenajamentelor silvice"/>
    <s v="VÂLCEA"/>
    <s v="-"/>
    <s v="Tara: România; Judet: VÂLCEA; -;   -; Nr: -;"/>
    <n v="1959"/>
    <n v="420"/>
    <n v="38"/>
    <s v="in administrare"/>
    <s v="HG 982/1998;HG 1344/2011;OUG.1 din 04/01/2017;OUG.68 din 06/11/2019"/>
    <s v="imobil"/>
    <s v="lucrari de corectarea torentilor"/>
  </r>
  <r>
    <x v="1915"/>
    <s v="8.04.04"/>
    <m/>
    <m/>
    <s v="DAF CAPRIOARA I"/>
    <s v="conform amenajamentelor silvice"/>
    <s v="VÂLCEA"/>
    <s v="-"/>
    <s v="Tara: România; Judet: VÂLCEA; -;   -; Nr: -;"/>
    <n v="1964"/>
    <n v="7219"/>
    <n v="38"/>
    <s v="in administrare"/>
    <s v="HG 982/1998;HG 1344/2011; HG 478/ 24-IUN-15;HG.478/24-IUN-15;OUG.1 din 04/01/2017;OUG.68 din 06/11/2019"/>
    <s v="imobil"/>
    <s v="Lungime= Km;Suprafeţe= ha;CF= ;"/>
  </r>
  <r>
    <x v="1916"/>
    <s v="8.30.01"/>
    <m/>
    <m/>
    <s v="CT CĂLINEŞTI"/>
    <s v="conform amenajamentelor silvice"/>
    <s v="VÂLCEA"/>
    <s v="-"/>
    <s v="Tara: România; Judet: VÂLCEA; -;   -; Nr: -;"/>
    <n v="1986"/>
    <n v="27800"/>
    <n v="38"/>
    <s v="in administrare"/>
    <s v="HG 982/1998;HG 1344/2011; HG 478/ 24-IUN-15;HG.478/24-IUN-15;OUG.1 din 04/01/2017;HG.354/18.05.2017;OUG.68 din 06/11/2019;HG.846/08.10.2020"/>
    <s v="imobil"/>
    <s v="Lungime albie corectată/consolidată=2,08 km;"/>
  </r>
  <r>
    <x v="1917"/>
    <s v="8.30.01"/>
    <m/>
    <m/>
    <s v="CORECŢIE TORENŢI VALEA SATULUI C"/>
    <s v="conform amenajamentelor silvice"/>
    <s v="VÂLCEA"/>
    <s v="-"/>
    <s v="Tara: România; Judet: VÂLCEA; -;   -; Nr: -;"/>
    <n v="1993"/>
    <n v="105855"/>
    <n v="38"/>
    <s v="in administrare"/>
    <s v="HG 982/1998;HG 1344/2011;OUG.1 din 04/01/2017;HG.354/18.05.2017;OUG.68 din 06/11/2019;HG.846/08.10.2020"/>
    <s v="imobil"/>
    <s v="Lungime albie corectată/consolidată=1 km;"/>
  </r>
  <r>
    <x v="1918"/>
    <s v="8.04.04"/>
    <m/>
    <m/>
    <s v="DRUM AUTO BILCERU"/>
    <s v="conform amenajamentelor silvice"/>
    <s v="VÂLCEA"/>
    <s v="-"/>
    <s v="Tara: România; Judet: VÂLCEA; -;   -; Nr: -;"/>
    <n v="1986"/>
    <n v="15715"/>
    <n v="38"/>
    <s v="in administrare"/>
    <s v="HG 982/1998;HG 1344/2011;OUG.1 din 04/01/2017;HG.354/18.05.2017;OUG.68 din 06/11/2019"/>
    <s v="imobil"/>
    <s v="Lungime= Km;Suprafeţe= ha;CF= ;"/>
  </r>
  <r>
    <x v="1919"/>
    <s v="8.04.04"/>
    <m/>
    <m/>
    <s v="DRUM AUTO VALEA SATULUI CIINENI"/>
    <s v="conform amenajamentelor silvice"/>
    <s v="VÂLCEA"/>
    <s v="-"/>
    <s v="Tara: România; Judet: VÂLCEA; -;   -; Nr: -;"/>
    <n v="1975"/>
    <n v="4579"/>
    <n v="38"/>
    <s v="in administrare"/>
    <s v="HG 982/1998;;OUG.1 din 04/01/2017;OUG.68 din 06/11/2019"/>
    <s v="imobil"/>
    <s v="drum forestier"/>
  </r>
  <r>
    <x v="1920"/>
    <s v="8.04.04"/>
    <m/>
    <m/>
    <s v="DAF VALEA OII"/>
    <s v="conform amenajamentelor silvice"/>
    <s v="VÂLCEA"/>
    <s v="-"/>
    <s v="Tara: România; Judet: VÂLCEA; -;   -; Nr: -;"/>
    <n v="1995"/>
    <n v="630"/>
    <n v="38"/>
    <s v="in administrare"/>
    <s v="HG 982/1998;HG 1344/2011; HG 478/ 24-IUN-15;HG.478/24-IUN-15;OUG.1 din 04/01/2017;HG.354/18.05.2017;OUG.68 din 06/11/2019"/>
    <s v="imobil"/>
    <s v="Lungime=1,7 Km;Suprafeţe= ha;CF= ;"/>
  </r>
  <r>
    <x v="1921"/>
    <s v="8.04.04"/>
    <m/>
    <m/>
    <s v="DRUM FORESTIER CODREA 2.5KM"/>
    <s v="conform amenajamentelor silvice"/>
    <s v="VÂLCEA"/>
    <s v="-"/>
    <s v="Tara: România; Judet: VÂLCEA; -;   -; Nr: -;"/>
    <n v="1986"/>
    <n v="14194"/>
    <n v="38"/>
    <s v="in administrare"/>
    <s v="HG 982/1998;HG 1344/2011;OUG.1 din 04/01/2017;HG.354/18.05.2017;OUG.68 din 06/11/2019"/>
    <s v="imobil"/>
    <s v="Lungime= Km;Suprafeţe= ha;CF= ;"/>
  </r>
  <r>
    <x v="1922"/>
    <s v="8.04.04"/>
    <m/>
    <m/>
    <s v="DRUM FORESTIER VATUIU 2.4 KM"/>
    <s v="conform amenajamentelor silvice"/>
    <s v="VÂLCEA"/>
    <s v="-"/>
    <s v="Tara: România; Judet: VÂLCEA; -;   -; Nr: -;"/>
    <n v="1968"/>
    <n v="4239"/>
    <n v="38"/>
    <s v="in administrare"/>
    <s v="HG 982/1998;;OUG.1 din 04/01/2017;OUG.68 din 06/11/2019"/>
    <s v="imobil"/>
    <s v="drum forestier"/>
  </r>
  <r>
    <x v="1923"/>
    <s v="8.04.04"/>
    <m/>
    <m/>
    <s v="DAF PAUSA"/>
    <s v="conform amenajamentelor silvice"/>
    <s v="VÂLCEA"/>
    <s v="-"/>
    <s v="Tara: România; Judet: VÂLCEA; -;   -; Nr: -;"/>
    <n v="1962"/>
    <n v="375"/>
    <n v="38"/>
    <s v="in administrare"/>
    <s v="HG 982/1998;HG 1344/2011; HG 478/ 24-IUN-15;HG.478/24-IUN-15;OUG.1 din 04/01/2017;OUG.68 din 06/11/2019"/>
    <s v="imobil"/>
    <s v="Lungime=5,6 Km;Suprafeţe= ha;CF= ;"/>
  </r>
  <r>
    <x v="1924"/>
    <s v="8.30.01"/>
    <m/>
    <m/>
    <s v="CT URH DĂIEŞTI"/>
    <s v="conform amenajamentelor silvice"/>
    <s v="VÂLCEA"/>
    <s v="-"/>
    <s v="Tara: România; Judet: VÂLCEA; -;   -; Nr: -;"/>
    <n v="1980"/>
    <n v="563"/>
    <n v="38"/>
    <s v="in administrare"/>
    <s v="HG 982/1998;HG 1344/2011; HG 478/ 24-IUN-15;HG.478/24-IUN-15;OUG.1 din 04/01/2017;HG.354/18.05.2017;OUG.68 din 06/11/2019;HG.846/08.10.2020"/>
    <s v="imobil"/>
    <s v="Lungime albie corectată/consolidată=5,5 km;"/>
  </r>
  <r>
    <x v="1925"/>
    <s v="8.30.01"/>
    <m/>
    <m/>
    <s v="CT PRIBOI TEI"/>
    <s v="conform amenajamentelor silvice"/>
    <s v="VÂLCEA"/>
    <s v="-"/>
    <s v="Tara: România; Judet: VÂLCEA; -;   -; Nr: -;"/>
    <n v="1980"/>
    <n v="11211"/>
    <n v="38"/>
    <s v="in administrare"/>
    <s v="HG 982/1998;HG 1344/2011; HG 478/ 24-IUN-15;HG.478/24-IUN-15;OUG.1 din 04/01/2017;HG.354/18.05.2017;OUG.68 din 06/11/2019;HG.846/08.10.2020"/>
    <s v="imobil"/>
    <s v="Lungime albie corectată/consolidată=0,6 km;"/>
  </r>
  <r>
    <x v="1926"/>
    <s v="8.04.04"/>
    <m/>
    <m/>
    <s v="DAF BAGAU-OBARSIE"/>
    <s v="conform amenajamentelor silvice"/>
    <s v="VÂLCEA"/>
    <s v="-"/>
    <s v="Tara: România; Judet: VÂLCEA; -;   -; Nr: -;"/>
    <n v="1992"/>
    <n v="59698"/>
    <n v="38"/>
    <s v="in administrare"/>
    <s v="HG 982/1998;HG 1344/2011; HG 478/ 24-IUN-15;HG.478/24-IUN-15;OUG.1 din 04/01/2017;HG.354/18.05.2017;OUG.68 din 06/11/2019"/>
    <s v="imobil"/>
    <s v="Lungime= Km;Suprafeţe= ha;CF= ;"/>
  </r>
  <r>
    <x v="1927"/>
    <s v="8.30.01"/>
    <m/>
    <m/>
    <s v="CT SĂLIŞTE II"/>
    <s v="conform amenajamentelor silvice"/>
    <s v="VÂLCEA"/>
    <s v="-"/>
    <s v="Tara: România; Judet: VÂLCEA; -;   -; Nr: -;"/>
    <n v="1972"/>
    <n v="1154"/>
    <n v="38"/>
    <s v="in administrare"/>
    <s v="HG 982/1998;HG 1344/2011; HG 478/ 24-IUN-15;HG.478/24-IUN-15;OUG.1 din 04/01/2017;HG.354/18.05.2017;OUG.68 din 06/11/2019;HG.846/08.10.2020"/>
    <s v="imobil"/>
    <s v="Lungime albie corectată/consolidată=2 km;"/>
  </r>
  <r>
    <x v="1928"/>
    <s v="8.04.04"/>
    <m/>
    <m/>
    <s v="DRUM FORESTIER VOINEASA"/>
    <s v="conform amenajamentelor silvice"/>
    <s v="OLT"/>
    <s v="-"/>
    <s v="Tara: România; Judet: OLT; -;   -; Nr: -;"/>
    <n v="1971"/>
    <n v="273959"/>
    <n v="28"/>
    <s v="in administrare"/>
    <s v="HG 982/1998;;OUG.1 din 04/01/2017;OUG.68 din 06/11/2019"/>
    <s v="imobil"/>
    <s v="drum forestier"/>
  </r>
  <r>
    <x v="1929"/>
    <s v="8.04.04"/>
    <m/>
    <m/>
    <s v="DAF PIETOSITA"/>
    <s v="conform amenajamentelor silvice"/>
    <s v="VÂLCEA"/>
    <s v="-"/>
    <s v="Tara: România; Judet: VÂLCEA; -;   -; Nr: -;"/>
    <n v="1969"/>
    <n v="28205"/>
    <n v="38"/>
    <s v="in administrare"/>
    <s v="HG 982/1998;HG 1344/2011; HG 478/ 24-IUN-15;HG.478/24-IUN-15;OUG.1 din 04/01/2017;OUG.68 din 06/11/2019"/>
    <s v="imobil"/>
    <s v="Lungime= Km;Suprafeţe= ha;CF= ;"/>
  </r>
  <r>
    <x v="1930"/>
    <s v="8.04.04"/>
    <m/>
    <m/>
    <s v="DRUM AUTO VALEA ULII III"/>
    <s v="conform amenajamentelor silvice"/>
    <s v="VÂLCEA"/>
    <s v="-"/>
    <s v="Tara: România; Judet: VÂLCEA; -;   -; Nr: -;"/>
    <n v="1986"/>
    <n v="7098"/>
    <n v="38"/>
    <s v="in administrare"/>
    <s v="HG 982/1998;;OUG.1 din 04/01/2017;OUG.68 din 06/11/2019"/>
    <s v="imobil"/>
    <s v="drum forestier"/>
  </r>
  <r>
    <x v="1931"/>
    <s v="8.04.04"/>
    <m/>
    <m/>
    <s v="DRUM FORESTIER CALUI VALE"/>
    <s v="conform amenajamentelor silvice"/>
    <s v="OLT"/>
    <s v="-"/>
    <s v="Tara: România; Judet: OLT; -;   -; Nr: -;"/>
    <n v="1971"/>
    <n v="418652"/>
    <n v="28"/>
    <s v="in administrare"/>
    <s v="HG 982/1998;;OUG.1 din 04/01/2017;OUG.68 din 06/11/2019"/>
    <s v="imobil"/>
    <s v="drum forestier"/>
  </r>
  <r>
    <x v="1932"/>
    <s v="8.04.04"/>
    <m/>
    <m/>
    <s v="DRUM FORESTIER IZVORU"/>
    <s v="conform amenajamentelor silvice"/>
    <s v="OLT"/>
    <s v="-"/>
    <s v="Tara: România; Judet: OLT; -;   -; Nr: -;"/>
    <n v="1971"/>
    <n v="8643"/>
    <n v="28"/>
    <s v="in administrare"/>
    <s v="HG 982/1998;;OUG.1 din 04/01/2017;OUG.68 din 06/11/2019"/>
    <s v="imobil"/>
    <s v="drum forestier"/>
  </r>
  <r>
    <x v="1933"/>
    <s v="8.04.04"/>
    <m/>
    <m/>
    <s v="DAF V.NISIP II"/>
    <s v="conform amenajamentelor silvice"/>
    <s v="VÂLCEA"/>
    <s v="-"/>
    <s v="Tara: România; Judet: VÂLCEA; -;   -; Nr: -;"/>
    <n v="1960"/>
    <n v="142"/>
    <n v="38"/>
    <s v="in administrare"/>
    <s v="HG 982/1998;HG 1344/2011; HG 478/ 24-IUN-15;HG.478/24-IUN-15;OUG.1 din 04/01/2017;OUG.68 din 06/11/2019"/>
    <s v="imobil"/>
    <s v="Lungime=0,6 Km;Suprafeţe= ha;CF= ;"/>
  </r>
  <r>
    <x v="1934"/>
    <s v="8.04.04"/>
    <m/>
    <m/>
    <s v="DAF VALEA BUNA"/>
    <s v="conform amenajamentelor silvice"/>
    <s v="VÂLCEA"/>
    <s v="-"/>
    <s v="Tara: România; Judet: VÂLCEA; -;   -; Nr: -;"/>
    <n v="1963"/>
    <n v="195"/>
    <n v="38"/>
    <s v="in administrare"/>
    <s v="HG 982/1998;HG 1344/2011; HG 478/ 24-IUN-15;HG.478/24-IUN-15;OUG.1 din 04/01/2017;OUG.68 din 06/11/2019"/>
    <s v="imobil"/>
    <s v="Lungime=1,6 Km;Suprafeţe= ha;CF= ;"/>
  </r>
  <r>
    <x v="1935"/>
    <s v="8.04.04"/>
    <m/>
    <m/>
    <s v="DAF HARASA"/>
    <s v="conform amenajamentelor silvice"/>
    <s v="VÂLCEA"/>
    <s v="-"/>
    <s v="Tara: România; Judet: VÂLCEA; -;   -; Nr: -;"/>
    <n v="1963"/>
    <n v="26"/>
    <n v="38"/>
    <s v="in administrare"/>
    <s v="HG 982/1998;HG 1344/2011; HG 478/ 24-IUN-15;HG.478/24-IUN-15;OUG.1 din 04/01/2017;OUG.68 din 06/11/2019"/>
    <s v="imobil"/>
    <s v="Lungime=0,2 Km;Suprafeţe= ha;CF= ;"/>
  </r>
  <r>
    <x v="1936"/>
    <s v="8.04.04"/>
    <m/>
    <m/>
    <s v="DAF VALEA LUI TRASCA"/>
    <s v="conform amenajamentelor silvice"/>
    <s v="VÂLCEA"/>
    <s v="-"/>
    <s v="Tara: România; Judet: VÂLCEA; -;   -; Nr: -;"/>
    <n v="1964"/>
    <n v="979"/>
    <n v="38"/>
    <s v="in administrare"/>
    <s v="HG 982/1998;HG 1344/2011; HG 478/ 24-IUN-15;HG.478/24-IUN-15;OUG.1 din 04/01/2017;OUG.68 din 06/11/2019"/>
    <s v="imobil"/>
    <s v="Lungime=0,8 Km;Suprafeţe= ha;CF= ;"/>
  </r>
  <r>
    <x v="1937"/>
    <s v="8.04.04"/>
    <m/>
    <m/>
    <s v="DAF SIRINEASA"/>
    <s v="conform amenajamentelor silvice"/>
    <s v="VÂLCEA"/>
    <s v="-"/>
    <s v="Tara: România; Judet: VÂLCEA; -;   -; Nr: -;"/>
    <n v="1950"/>
    <n v="226"/>
    <n v="38"/>
    <s v="in administrare"/>
    <s v="HG 982/1998;HG 1344/2011; HG 478/ 24-IUN-15;HG.478/24-IUN-15;OUG.1 din 04/01/2017;OUG.68 din 06/11/2019"/>
    <s v="imobil"/>
    <s v="Lungime=2,8 Km;Suprafeţe= ha;CF= ;"/>
  </r>
  <r>
    <x v="1938"/>
    <s v="8.04.04"/>
    <m/>
    <m/>
    <s v="DAF FIRIJBA"/>
    <s v="conform amenajamentelor silvice"/>
    <s v="VÂLCEA"/>
    <s v="-"/>
    <s v="Tara: România; Judet: VÂLCEA; -;   -; Nr: -;"/>
    <n v="1958"/>
    <n v="163"/>
    <n v="38"/>
    <s v="in administrare"/>
    <s v="HG 982/1998;HG 1344/2011; HG 478/ 24-IUN-15;HG.478/24-IUN-15;OUG.1 din 04/01/2017;OUG.68 din 06/11/2019"/>
    <s v="imobil"/>
    <s v="Lungime=0,5 Km;Suprafeţe= ha;CF= ;"/>
  </r>
  <r>
    <x v="1939"/>
    <s v="8.04.04"/>
    <m/>
    <m/>
    <s v="DAF SERBANEASA"/>
    <s v="conform amenajamentelor silvice"/>
    <s v="VÂLCEA"/>
    <s v="-"/>
    <s v="Tara: România; Judet: VÂLCEA; -;   -; Nr: -;"/>
    <n v="1980"/>
    <n v="15965"/>
    <n v="38"/>
    <s v="in administrare"/>
    <s v="HG 982/1998;HG 1344/2011; HG 478/ 24-IUN-15;HG.478/24-IUN-15;OUG.1 din 04/01/2017;OUG.68 din 06/11/2019"/>
    <s v="imobil"/>
    <s v="Lungime=1,5 Km;Suprafeţe= ha;CF= ;"/>
  </r>
  <r>
    <x v="1940"/>
    <s v="8.30.01"/>
    <m/>
    <m/>
    <s v="CT STĂNEASCA IV"/>
    <s v="conform amenajamentelor silvice"/>
    <s v="VÂLCEA"/>
    <s v="-"/>
    <s v="Tara: România; Judet: VÂLCEA; -;   -; Nr: -;"/>
    <n v="1997"/>
    <n v="124414"/>
    <n v="38"/>
    <s v="in administrare"/>
    <s v="HG 982/1998;HG 1344/2011; HG 478/ 24-IUN-15;HG.478/24-IUN-15;OUG.1 din 04/01/2017;HG.354/18.05.2017;OUG.68 din 06/11/2019;HG.846/08.10.2020"/>
    <s v="imobil"/>
    <s v="Lungime albie corectată/consolidată=1,6 km;"/>
  </r>
  <r>
    <x v="1941"/>
    <s v="8.30.01"/>
    <m/>
    <m/>
    <s v="CT STĂNEASCA V"/>
    <s v="conform amenajamentelor silvice"/>
    <s v="VÂLCEA"/>
    <s v="-"/>
    <s v="Tara: România; Judet: VÂLCEA; -;   -; Nr: -;"/>
    <n v="1976"/>
    <n v="263235"/>
    <n v="38"/>
    <s v="in administrare"/>
    <s v="HG 982/1998;HG 1344/2011; HG 478/ 24-IUN-15;HG.478/24-IUN-15;OUG.1 din 04/01/2017;HG.354/18.05.2017;OUG.68 din 06/11/2019;HG.846/08.10.2020"/>
    <s v="imobil"/>
    <s v="Lungime albie corectată/consolidată=2,7 km;"/>
  </r>
  <r>
    <x v="1942"/>
    <s v="8.30.01"/>
    <m/>
    <m/>
    <s v="CT HINTA VII BETON"/>
    <s v="conform amenajamentelor silvice"/>
    <s v="VÂLCEA"/>
    <s v="-"/>
    <s v="Tara: România; Judet: VÂLCEA; -;   -; Nr: -;"/>
    <n v="1980"/>
    <n v="2658"/>
    <n v="38"/>
    <s v="in administrare"/>
    <s v="HG 982/1998;HG 1344/2011; HG 478/ 24-IUN-15;HG.478/24-IUN-15;OUG.1 din 04/01/2017;HG.354/18.05.2017;OUG.68 din 06/11/2019;HG.846/08.10.2020"/>
    <s v="imobil"/>
    <s v="Lungime albie corectată/consolidată=3 km;"/>
  </r>
  <r>
    <x v="1943"/>
    <s v="8.30.01"/>
    <m/>
    <m/>
    <s v="CT ARSEANCA BETON"/>
    <s v="conform amenajamentelor silvice"/>
    <s v="VÂLCEA"/>
    <s v="-"/>
    <s v="Tara: România; Judet: VÂLCEA; -;   -; Nr: -;"/>
    <n v="1981"/>
    <n v="1471"/>
    <n v="38"/>
    <s v="in administrare"/>
    <s v="HG 982/1998;HG 1344/2011; HG 478/ 24-IUN-15;HG.478/24-IUN-15;OUG.1 din 04/01/2017;HG.354/18.05.2017;OUG.68 din 06/11/2019;HG.846/08.10.2020"/>
    <s v="imobil"/>
    <s v="Lungime albie corectată/consolidată=3,4 km;"/>
  </r>
  <r>
    <x v="1944"/>
    <s v="8.30.01"/>
    <m/>
    <m/>
    <s v="CORECTARE TORENŢI"/>
    <s v="conform amenajamentelor silvice"/>
    <s v="CARAŞ-SEVERIN"/>
    <s v="-"/>
    <s v="Tara: România; Judet: CARAŞ-SEVERIN; -;   -; Nr: -;"/>
    <n v="1283"/>
    <n v="35496"/>
    <n v="11"/>
    <s v="in administrare"/>
    <s v="HG 982/1998;HG 1344/2011;OUG.1 din 04/01/2017;HG.354/18.05.2017;OUG.68 din 06/11/2019;HG.846/08.10.2020"/>
    <s v="imobil"/>
    <s v="Lungime albie corectată/consolidată=3 km;"/>
  </r>
  <r>
    <x v="1945"/>
    <s v="8.30.01"/>
    <m/>
    <m/>
    <s v="CASCADE PODITE"/>
    <s v="conform amenajamentelor silvice"/>
    <s v="CARAŞ-SEVERIN"/>
    <s v="-"/>
    <s v="Tara: România; Judet: CARAŞ-SEVERIN; -;   -; Nr: -;"/>
    <n v="184"/>
    <n v="5453"/>
    <n v="11"/>
    <s v="in administrare"/>
    <s v="HG 982/1998;HG 1344/2011;OUG.1 din 04/01/2017;HG.354/18.05.2017;OUG.68 din 06/11/2019;HG.846/08.10.2020"/>
    <s v="imobil"/>
    <s v="Lungime albie corectată/consolidată=0,1 km;"/>
  </r>
  <r>
    <x v="1946"/>
    <s v="8.04.04"/>
    <m/>
    <m/>
    <s v="DRUMURI ACCES TEREVA"/>
    <s v="conform amenajamentelor silvice"/>
    <s v="CARAŞ-SEVERIN"/>
    <s v="-"/>
    <s v="Tara: România; Judet: CARAŞ-SEVERIN; -;   -; Nr: -;"/>
    <n v="1284"/>
    <n v="701"/>
    <n v="11"/>
    <s v="in administrare"/>
    <s v="HG 982/1998;HG 1344/2011;OUG.1 din 04/01/2017;OUG.68 din 06/11/2019"/>
    <s v="imobil"/>
    <s v="OCOL SILVIC RESITA"/>
  </r>
  <r>
    <x v="1947"/>
    <s v="8.04.04"/>
    <m/>
    <m/>
    <s v="DAF IZVORUL LUNG"/>
    <s v="conform amenajamentelor silvice"/>
    <s v="CARAŞ-SEVERIN"/>
    <s v="Berzasca"/>
    <s v="Tara: România; Judet: CARAŞ-SEVERIN;Com Berzasca;   -; Nr: -;"/>
    <n v="1976"/>
    <n v="375724"/>
    <n v="11"/>
    <s v="in administrare"/>
    <s v="HG 982/1998;HG 1344/2011; HG 478/ 24-IUN-15;HG.478/24-IUN-15;OUG.1 din 04/01/2017;HG.354/18.05.2017;OUG.68 din 06/11/2019"/>
    <s v="imobil"/>
    <s v="Lungime=6,4 Km;Suprafeţe=0,38 ha;CF= ;"/>
  </r>
  <r>
    <x v="1948"/>
    <s v="8.04.04"/>
    <m/>
    <m/>
    <s v="DRUM VRELA"/>
    <s v="conform amenajamentelor silvice"/>
    <s v="CARAŞ-SEVERIN"/>
    <s v="-"/>
    <s v="Tara: România; Judet: CARAŞ-SEVERIN; -;   -; Nr: -;"/>
    <n v="1276"/>
    <n v="14278"/>
    <n v="11"/>
    <s v="in administrare"/>
    <s v="HG 982/1998;HG 1344/2011;OUG.1 din 04/01/2017;HG.354/18.05.2017;OUG.68 din 06/11/2019"/>
    <s v="imobil"/>
    <s v="Lungime= Km;Suprafeţe= ha;CF= ;"/>
  </r>
  <r>
    <x v="1949"/>
    <s v="8.04.04"/>
    <m/>
    <m/>
    <s v="DAF PASUNE RAVENSCA"/>
    <s v="conform amenajamentelor silvice"/>
    <s v="CARAŞ-SEVERIN"/>
    <s v="Berzasca"/>
    <s v="Tara: România; Judet: CARAŞ-SEVERIN;Com Berzasca;   -; Nr: -;"/>
    <n v="1975"/>
    <n v="47"/>
    <n v="11"/>
    <s v="in administrare"/>
    <s v="HG 982/1998;HG 1344/2011; HG 478/ 24-IUN-15;HG.478/24-IUN-15;OUG.1 din 04/01/2017;HG.354/18.05.2017;OUG.68 din 06/11/2019"/>
    <s v="imobil"/>
    <s v="Lungime=3,3 Km;Suprafeţe=0,20 ha;CF= ;"/>
  </r>
  <r>
    <x v="1950"/>
    <s v="8.04.04"/>
    <m/>
    <m/>
    <s v="BOLNOVAT"/>
    <s v="conform amenajamentelor silvice"/>
    <s v="CARAŞ-SEVERIN"/>
    <s v="-"/>
    <s v="Tara: România; Judet: CARAŞ-SEVERIN; -;   -; Nr: -;"/>
    <n v="1274"/>
    <n v="31827"/>
    <n v="11"/>
    <s v="in administrare"/>
    <s v="HG 982/1998;HG 1344/2011;OUG.1 din 04/01/2017;HG.354/18.05.2017;OUG.68 din 06/11/2019"/>
    <s v="imobil"/>
    <s v="Lungime= Km;Suprafeţe= ha;CF= ;"/>
  </r>
  <r>
    <x v="1951"/>
    <s v="8.04.04"/>
    <m/>
    <m/>
    <s v="LISCOVUL MARE 3"/>
    <s v="conform amenajamentelor silvice"/>
    <s v="CARAŞ-SEVERIN"/>
    <s v="-"/>
    <s v="Tara: România; Judet: CARAŞ-SEVERIN; -;   -; Nr: -;"/>
    <n v="1271"/>
    <n v="10448"/>
    <n v="11"/>
    <s v="in administrare"/>
    <s v="HG 982/1998;HG 1344/2011;OUG.1 din 04/01/2017;HG.354/18.05.2017;OUG.68 din 06/11/2019"/>
    <s v="imobil"/>
    <s v="Lungime= Km;Suprafeţe= ha;CF= ;"/>
  </r>
  <r>
    <x v="1952"/>
    <s v="8.04.04"/>
    <m/>
    <m/>
    <s v="OGASUL BRAIAN"/>
    <s v="conform amenajamentelor silvice"/>
    <s v="CARAŞ-SEVERIN"/>
    <s v="-"/>
    <s v="Tara: România; Judet: CARAŞ-SEVERIN; -;   -; Nr: -;"/>
    <n v="1277"/>
    <n v="3730"/>
    <n v="11"/>
    <s v="in administrare"/>
    <s v="HG 982/1998;HG 1344/2011;OUG.1 din 04/01/2017;HG.354/18.05.2017;OUG.68 din 06/11/2019"/>
    <s v="imobil"/>
    <s v="Lungime= Km;Suprafeţe= ha;CF= ;"/>
  </r>
  <r>
    <x v="1953"/>
    <s v="8.04.04"/>
    <m/>
    <m/>
    <s v="BOGATU"/>
    <s v="conform amenajamentelor silvice"/>
    <s v="CARAŞ-SEVERIN"/>
    <s v="-"/>
    <s v="Tara: România; Judet: CARAŞ-SEVERIN; -;   -; Nr: -;"/>
    <n v="1259"/>
    <n v="501675"/>
    <n v="11"/>
    <s v="in administrare"/>
    <s v="HG 982/1998;HG 1344/2011;OUG.1 din 04/01/2017;HG.354/18.05.2017;OUG.68 din 06/11/2019"/>
    <s v="imobil"/>
    <s v="Lungime= Km;Suprafeţe= ha;CF= ;"/>
  </r>
  <r>
    <x v="1954"/>
    <s v="8.04.04"/>
    <m/>
    <m/>
    <s v="GOZNA"/>
    <s v="conform amenajamentelor silvice"/>
    <s v="CARAŞ-SEVERIN"/>
    <s v="-"/>
    <s v="Tara: România; Judet: CARAŞ-SEVERIN; -;   -; Nr: -;"/>
    <n v="1282"/>
    <n v="4072"/>
    <n v="11"/>
    <s v="in administrare"/>
    <s v="HG 982/1998;HG 1344/2011;OUG.1 din 04/01/2017;HG.354/18.05.2017;OUG.68 din 06/11/2019"/>
    <s v="imobil"/>
    <s v="Lungime= Km;Suprafeţe= ha;CF= ;"/>
  </r>
  <r>
    <x v="1955"/>
    <s v="8.04.04"/>
    <m/>
    <m/>
    <s v="PRISLOP PAROASA"/>
    <s v="conform amenajamentelor silvice"/>
    <s v="CARAŞ-SEVERIN"/>
    <s v="-"/>
    <s v="Tara: România; Judet: CARAŞ-SEVERIN; -;   -; Nr: -;"/>
    <n v="1276"/>
    <n v="54260"/>
    <n v="11"/>
    <s v="in administrare"/>
    <s v="HG 982/1998;HG 1344/2011;OUG.1 din 04/01/2017;HG.354/18.05.2017;OUG.68 din 06/11/2019"/>
    <s v="imobil"/>
    <s v="Lungime= Km;Suprafeţe= ha;CF= ;"/>
  </r>
  <r>
    <x v="1956"/>
    <s v="8.04.04"/>
    <m/>
    <m/>
    <s v="DREAPTA SEMENIC"/>
    <s v="conform amenajamentelor silvice"/>
    <s v="CARAŞ-SEVERIN"/>
    <s v="-"/>
    <s v="Tara: România; Judet: CARAŞ-SEVERIN; -;   -; Nr: -;"/>
    <n v="1283"/>
    <n v="36228"/>
    <n v="11"/>
    <s v="in administrare"/>
    <s v="HG 982/1998;HG 1344/2011;OUG.1 din 04/01/2017;HG.354/18.05.2017;OUG.68 din 06/11/2019"/>
    <s v="imobil"/>
    <s v="Lungime= Km;Suprafeţe= ha;CF= ;"/>
  </r>
  <r>
    <x v="1957"/>
    <s v="8.04.04"/>
    <m/>
    <m/>
    <s v="MOLIDUL"/>
    <s v="conform amenajamentelor silvice"/>
    <s v="CARAŞ-SEVERIN"/>
    <s v="-"/>
    <s v="Tara: România; Judet: CARAŞ-SEVERIN; -;   -; Nr: -;"/>
    <n v="1273"/>
    <n v="4409"/>
    <n v="11"/>
    <s v="in administrare"/>
    <s v="HG 982/1998;HG 1344/2011;OUG.1 din 04/01/2017;HG.354/18.05.2017;OUG.68 din 06/11/2019"/>
    <s v="imobil"/>
    <s v="Lungime= Km;Suprafeţe= ha;CF= ;"/>
  </r>
  <r>
    <x v="1958"/>
    <s v="8.04.04"/>
    <m/>
    <m/>
    <s v="DRUM LISAVA"/>
    <s v="conform amenajamentelor silvice"/>
    <s v="CARAŞ-SEVERIN"/>
    <s v="-"/>
    <s v="Tara: România; Judet: CARAŞ-SEVERIN; -;   -; Nr: -;"/>
    <n v="1259"/>
    <n v="358"/>
    <n v="11"/>
    <s v="in administrare"/>
    <s v="HG 982/1998;HG 1344/2011;OUG.1 din 04/01/2017;HG.354/18.05.2017;OUG.68 din 06/11/2019"/>
    <s v="imobil"/>
    <s v="Lungime= Km;Suprafeţe= ha;CF= ;"/>
  </r>
  <r>
    <x v="1959"/>
    <s v="8.04.04"/>
    <m/>
    <m/>
    <s v="DRUM VIRITI"/>
    <s v="conform amenajamentelor silvice"/>
    <s v="CARAŞ-SEVERIN"/>
    <s v="-"/>
    <s v="Tara: România; Judet: CARAŞ-SEVERIN; -;   -; Nr: -;"/>
    <n v="1270"/>
    <n v="1378"/>
    <n v="11"/>
    <s v="in administrare"/>
    <s v="HG 982/1998;HG 1344/2011;OUG.1 din 04/01/2017;HG.354/18.05.2017;OUG.68 din 06/11/2019"/>
    <s v="imobil"/>
    <s v="Lungime= Km;Suprafeţe= ha;CF= ;"/>
  </r>
  <r>
    <x v="1960"/>
    <s v="8.04.04"/>
    <m/>
    <m/>
    <s v="DRUM GIRNITA"/>
    <s v="conform amenajamentelor silvice"/>
    <s v="CARAŞ-SEVERIN"/>
    <s v="-"/>
    <s v="Tara: România; Judet: CARAŞ-SEVERIN; -;   -; Nr: -;"/>
    <n v="1259"/>
    <n v="433497"/>
    <n v="11"/>
    <s v="in administrare"/>
    <s v="HG 982/1998;;OUG.1 din 04/01/2017;HG.354/18.05.2017;OUG.68 din 06/11/2019"/>
    <s v="imobil"/>
    <s v="Lungime= Km;Suprafeţe= ha;CF= ;"/>
  </r>
  <r>
    <x v="1961"/>
    <s v="8.04.04"/>
    <m/>
    <m/>
    <s v="DRUM PADINA AFUNDA"/>
    <s v="conform amenajamentelor silvice"/>
    <s v="CARAŞ-SEVERIN"/>
    <s v="-"/>
    <s v="Tara: România; Judet: CARAŞ-SEVERIN; -;   -; Nr: -;"/>
    <n v="1283"/>
    <n v="6814"/>
    <n v="11"/>
    <s v="in administrare"/>
    <s v="HG 982/1998;HG 1344/2011;OUG.1 din 04/01/2017;HG.354/18.05.2017;OUG.68 din 06/11/2019"/>
    <s v="imobil"/>
    <s v="Lungime= Km;Suprafeţe= ha;CF= ;"/>
  </r>
  <r>
    <x v="1962"/>
    <s v="8.04.04"/>
    <m/>
    <m/>
    <s v="DRUM OTALOANEA-VIDRASLAU"/>
    <s v="conform amenajamentelor silvice"/>
    <s v="CARAŞ-SEVERIN"/>
    <s v="-"/>
    <s v="Tara: România; Judet: CARAŞ-SEVERIN; -;   -; Nr: -;"/>
    <n v="1279"/>
    <n v="2521"/>
    <n v="11"/>
    <s v="in administrare"/>
    <s v="HG 982/1998;HG 1344/2011;OUG.1 din 04/01/2017;HG.354/18.05.2017;OUG.68 din 06/11/2019"/>
    <s v="imobil"/>
    <s v="Lungime= Km;Suprafeţe= ha;CF= ;"/>
  </r>
  <r>
    <x v="1963"/>
    <s v="8.04.04"/>
    <m/>
    <m/>
    <s v="DRUM VIDRASLAU 2"/>
    <s v="conform amenajamentelor silvice"/>
    <s v="CARAŞ-SEVERIN"/>
    <s v="-"/>
    <s v="Tara: România; Judet: CARAŞ-SEVERIN; -;   -; Nr: -;"/>
    <n v="1279"/>
    <n v="4779"/>
    <n v="11"/>
    <s v="in administrare"/>
    <s v="HG 982/1998;HG 1344/2011;OUG.1 din 04/01/2017;HG.354/18.05.2017;OUG.68 din 06/11/2019"/>
    <s v="imobil"/>
    <s v="Lungime= Km;Suprafeţe= ha;CF= ;"/>
  </r>
  <r>
    <x v="1964"/>
    <s v="8.04.04"/>
    <m/>
    <m/>
    <s v="DRUM FAUR BURAU"/>
    <s v="conform amenajamentelor silvice"/>
    <s v="CARAŞ-SEVERIN"/>
    <s v="-"/>
    <s v="Tara: România; Judet: CARAŞ-SEVERIN; -;   -; Nr: -;"/>
    <n v="1278"/>
    <n v="122191"/>
    <n v="11"/>
    <s v="in administrare"/>
    <s v="HG 982/1998;HG 1344/2011;OUG.1 din 04/01/2017;HG.354/18.05.2017;OUG.68 din 06/11/2019"/>
    <s v="imobil"/>
    <s v="Lungime= Km;Suprafeţe= ha;CF= ;"/>
  </r>
  <r>
    <x v="1965"/>
    <s v="8.04.04"/>
    <m/>
    <m/>
    <s v="DRUM LUPACUL MARE"/>
    <s v="conform amenajamentelor silvice"/>
    <s v="CARAŞ-SEVERIN"/>
    <s v="-"/>
    <s v="Tara: România; Judet: CARAŞ-SEVERIN; -;   -; Nr: -;"/>
    <n v="1282"/>
    <n v="2583"/>
    <n v="11"/>
    <s v="in administrare"/>
    <s v="HG 982/1998;HG 1344/2011;OUG.1 din 04/01/2017;HG.354/18.05.2017;OUG.68 din 06/11/2019"/>
    <s v="imobil"/>
    <s v="Lungime= Km;Suprafeţe= ha;CF= ;"/>
  </r>
  <r>
    <x v="1966"/>
    <s v="8.04.04"/>
    <m/>
    <m/>
    <s v="DRUM TIGANCA"/>
    <s v="conform amenajamentelor silvice"/>
    <s v="CARAŞ-SEVERIN"/>
    <s v="-"/>
    <s v="Tara: România; Judet: CARAŞ-SEVERIN; -;   -; Nr: -;"/>
    <n v="1271"/>
    <n v="3276"/>
    <n v="11"/>
    <s v="in administrare"/>
    <s v="HG 982/1998;HG 1344/2011;OUG.1 din 04/01/2017;HG.354/18.05.2017;OUG.68 din 06/11/2019"/>
    <s v="imobil"/>
    <s v="Lungime= Km;Suprafeţe= ha;CF= ;"/>
  </r>
  <r>
    <x v="1967"/>
    <s v="8.04.04"/>
    <m/>
    <m/>
    <s v="DRUM GIURGIOVA"/>
    <s v="conform amenajamentelor silvice"/>
    <s v="CARAŞ-SEVERIN"/>
    <s v="-"/>
    <s v="Tara: România; Judet: CARAŞ-SEVERIN; -;   -; Nr: -;"/>
    <n v="1274"/>
    <n v="887"/>
    <n v="11"/>
    <s v="in administrare"/>
    <s v="HG 982/1998;HG 1344/2011;OUG.1 din 04/01/2017;HG.354/18.05.2017;OUG.68 din 06/11/2019"/>
    <s v="imobil"/>
    <s v="Lungime= Km;Suprafeţe= ha;CF= ;"/>
  </r>
  <r>
    <x v="1968"/>
    <s v="8.04.04"/>
    <m/>
    <m/>
    <s v="DRUM STIRNICUL DE JOS"/>
    <s v="conform amenajamentelor silvice"/>
    <s v="CARAŞ-SEVERIN"/>
    <s v="-"/>
    <s v="Tara: România; Judet: CARAŞ-SEVERIN; -;   -; Nr: -;"/>
    <n v="1270"/>
    <n v="1805"/>
    <n v="11"/>
    <s v="in administrare"/>
    <s v="HG 982/1998;HG 1344/2011;OUG.1 din 04/01/2017;HG.354/18.05.2017;OUG.68 din 06/11/2019"/>
    <s v="imobil"/>
    <s v="Lungime= Km;Suprafeţe= ha;CF= ;"/>
  </r>
  <r>
    <x v="1969"/>
    <s v="8.04.04"/>
    <m/>
    <m/>
    <s v="DRUM CIRESNA"/>
    <s v="conform amenajamentelor silvice"/>
    <s v="CARAŞ-SEVERIN"/>
    <s v="-"/>
    <s v="Tara: România; Judet: CARAŞ-SEVERIN; -;   -; Nr: -;"/>
    <n v="1268"/>
    <n v="61385"/>
    <n v="11"/>
    <s v="in administrare"/>
    <s v="HG 982/1998;HG 1344/2011;OUG.1 din 04/01/2017;HG.354/18.05.2017;OUG.68 din 06/11/2019"/>
    <s v="imobil"/>
    <s v="Lungime= Km;Suprafeţe= ha;CF= ;"/>
  </r>
  <r>
    <x v="1970"/>
    <s v="8.04.04"/>
    <m/>
    <m/>
    <s v="DAF PIRIUL CRIVII"/>
    <s v="conform amenajamentelor silvice"/>
    <s v="CARAŞ-SEVERIN"/>
    <s v="-"/>
    <s v="Tara: România; Judet: CARAŞ-SEVERIN; -;   -; Nr: -;"/>
    <n v="1986"/>
    <n v="351873"/>
    <n v="11"/>
    <s v="in administrare"/>
    <s v="HG 982/1998;HG 1344/2011; HG 478/ 24-IUN-15;HG.478/24-IUN-15;OUG.1 din 04/01/2017;HG.354/18.05.2017;OUG.68 din 06/11/2019"/>
    <s v="imobil"/>
    <s v="Lungime= Km;Suprafeţe= ha;CF= ;"/>
  </r>
  <r>
    <x v="1971"/>
    <s v="8.04.04"/>
    <m/>
    <m/>
    <s v="DRUM FINETU"/>
    <s v="conform amenajamentelor silvice"/>
    <s v="CARAŞ-SEVERIN"/>
    <s v="-"/>
    <s v="Tara: România; Judet: CARAŞ-SEVERIN; -;   -; Nr: -;"/>
    <n v="1275"/>
    <n v="29902"/>
    <n v="11"/>
    <s v="in administrare"/>
    <s v="HG 982/1998;HG 1344/2011;OUG.1 din 04/01/2017;HG.354/18.05.2017;OUG.68 din 06/11/2019"/>
    <s v="imobil"/>
    <s v="Lungime= Km;Suprafeţe= ha;CF= ;"/>
  </r>
  <r>
    <x v="1972"/>
    <s v="8.04.04"/>
    <m/>
    <m/>
    <s v="DRUM FORESTIER GIRBOVAT"/>
    <s v="conform amenajamentelor silvice"/>
    <s v="CARAŞ-SEVERIN"/>
    <s v="-"/>
    <s v="Tara: România; Judet: CARAŞ-SEVERIN; -;   -; Nr: -;"/>
    <n v="1279"/>
    <n v="564"/>
    <n v="11"/>
    <s v="in administrare"/>
    <s v="HG 982/1998;HG 1344/2011;OUG.1 din 04/01/2017;HG.354/18.05.2017;OUG.68 din 06/11/2019"/>
    <s v="imobil"/>
    <s v="Lungime= Km;Suprafeţe= ha;CF= ;"/>
  </r>
  <r>
    <x v="1973"/>
    <s v="8.04.04"/>
    <m/>
    <m/>
    <s v="DRUM FORESTIER IOVANET"/>
    <s v="conform amenajamentelor silvice"/>
    <s v="CARAŞ-SEVERIN"/>
    <s v="-"/>
    <s v="Tara: România; Judet: CARAŞ-SEVERIN; -;   -; Nr: -;"/>
    <n v="1282"/>
    <n v="1009"/>
    <n v="11"/>
    <s v="in administrare"/>
    <s v="HG 982/1998;HG 1344/2011;OUG.1 din 04/01/2017;HG.354/18.05.2017;OUG.68 din 06/11/2019"/>
    <s v="imobil"/>
    <s v="Lungime= Km;Suprafeţe= ha;CF= ;"/>
  </r>
  <r>
    <x v="1974"/>
    <s v="8.04.04"/>
    <m/>
    <m/>
    <s v="DAF HELISAG"/>
    <s v="conform amenajamentelor silvice"/>
    <s v="CARAŞ-SEVERIN"/>
    <s v="-"/>
    <s v="Tara: România; Judet: CARAŞ-SEVERIN; -;   -; Nr: -;"/>
    <n v="1963"/>
    <n v="532965"/>
    <n v="11"/>
    <s v="in administrare"/>
    <s v="HG 982/1998;HG 1344/2011; HG 478/ 24-IUN-15;HG.478/24-IUN-15;OUG.1 din 04/01/2017;HG.354/18.05.2017;OUG.68 din 06/11/2019"/>
    <s v="imobil"/>
    <s v="Lungime= Km;Suprafeţe= ha;CF= ;"/>
  </r>
  <r>
    <x v="1975"/>
    <s v="8.04.04"/>
    <m/>
    <m/>
    <s v="DAF POMET"/>
    <s v="conform amenajamentelor silvice"/>
    <s v="CARAŞ-SEVERIN"/>
    <s v="Anina"/>
    <s v="Tara: România; Judet: CARAŞ-SEVERIN;Orş Anina;   -; Nr: -;"/>
    <n v="1968"/>
    <n v="21566"/>
    <n v="11"/>
    <s v="in administrare"/>
    <s v="HG 982/1998;HG 1344/2011; HG 478/ 24-IUN-15;HG.478/24-IUN-15;OUG.1 din 04/01/2017;HG.354/18.05.2017;OUG.68 din 06/11/2019"/>
    <s v="imobil"/>
    <s v="Lungime=11,1 Km;Suprafeţe= ha;CF= ;"/>
  </r>
  <r>
    <x v="1976"/>
    <s v="8.04.04"/>
    <m/>
    <m/>
    <s v="DRUM CRACIUNOVA"/>
    <s v="conform amenajamentelor silvice"/>
    <s v="CARAŞ-SEVERIN"/>
    <s v="-"/>
    <s v="Tara: România; Judet: CARAŞ-SEVERIN; -;   -; Nr: -;"/>
    <n v="1287"/>
    <n v="23030"/>
    <n v="11"/>
    <s v="in administrare"/>
    <s v="HG 982/1998;HG 1344/2011;OUG.1 din 04/01/2017;HG.354/18.05.2017;OUG.68 din 06/11/2019"/>
    <s v="imobil"/>
    <s v="Lungime= Km;Suprafeţe= ha;CF= ;"/>
  </r>
  <r>
    <x v="1977"/>
    <s v="8.04.04"/>
    <m/>
    <m/>
    <s v="DAF GRANICERI VARADIA"/>
    <s v="conform amenajamentelor silvice"/>
    <s v="CARAŞ-SEVERIN"/>
    <s v="Oraviţa"/>
    <s v="Tara: România; Judet: CARAŞ-SEVERIN;Orş Oraviţa;   -; Nr: -;"/>
    <n v="1982"/>
    <n v="42747"/>
    <n v="11"/>
    <s v="in administrare"/>
    <s v="HG 982/1998;; HG 478/ 24-IUN-15;HG.478/24-IUN-15;OUG.1 din 04/01/2017;HG.354/18.05.2017;OUG.68 din 06/11/2019"/>
    <s v="imobil"/>
    <s v="Lungime=10,0 Km;Suprafeţe=5,4 ha;CF= ;"/>
  </r>
  <r>
    <x v="1978"/>
    <s v="8.04.04"/>
    <m/>
    <m/>
    <s v="DRUM RAPSAGUL MIC"/>
    <s v="conform amenajamentelor silvice"/>
    <s v="CARAŞ-SEVERIN"/>
    <s v="-"/>
    <s v="Tara: România; Judet: CARAŞ-SEVERIN; -;   -; Nr: -;"/>
    <n v="1282"/>
    <n v="470000"/>
    <n v="11"/>
    <s v="in administrare"/>
    <s v="HG 982/1998;HG 1344/2011;OUG.1 din 04/01/2017;HG.354/18.05.2017;OUG.68 din 06/11/2019"/>
    <s v="imobil"/>
    <s v="Lungime= Km;Suprafeţe= ha;CF= ;"/>
  </r>
  <r>
    <x v="1979"/>
    <s v="8.04.04"/>
    <m/>
    <m/>
    <s v="DRUM CIRNECEA"/>
    <s v="conform amenajamentelor silvice"/>
    <s v="CARAŞ-SEVERIN"/>
    <s v="-"/>
    <s v="Tara: România; Judet: CARAŞ-SEVERIN; -;   -; Nr: -;"/>
    <n v="1280"/>
    <n v="61244"/>
    <n v="11"/>
    <s v="in administrare"/>
    <s v="HG 982/1998;HG 1344/2011;OUG.1 din 04/01/2017;HG.354/18.05.2017;OUG.68 din 06/11/2019"/>
    <s v="imobil"/>
    <s v="Lungime= Km;Suprafeţe= ha;CF= ;"/>
  </r>
  <r>
    <x v="1980"/>
    <s v="8.04.04"/>
    <m/>
    <m/>
    <s v="DRUM BRIGLETE"/>
    <s v="conform amenajamentelor silvice"/>
    <s v="CARAŞ-SEVERIN"/>
    <s v="-"/>
    <s v="Tara: România; Judet: CARAŞ-SEVERIN; -;   -; Nr: -;"/>
    <n v="1269"/>
    <n v="4793"/>
    <n v="11"/>
    <s v="in administrare"/>
    <s v="HG 982/1998;HG 1344/2011;OUG.1 din 04/01/2017;HG.354/18.05.2017;OUG.68 din 06/11/2019"/>
    <s v="imobil"/>
    <s v="Lungime= Km;Suprafeţe= ha;CF= ;"/>
  </r>
  <r>
    <x v="1981"/>
    <s v="8.04.04"/>
    <m/>
    <m/>
    <s v="DRUM DUBOCHI POTOC"/>
    <s v="conform amenajamentelor silvice"/>
    <s v="CARAŞ-SEVERIN"/>
    <s v="-"/>
    <s v="Tara: România; Judet: CARAŞ-SEVERIN; -;   -; Nr: -;"/>
    <n v="1269"/>
    <n v="96822"/>
    <n v="11"/>
    <s v="in administrare"/>
    <s v="HG 982/1998;HG 1344/2011;OUG.1 din 04/01/2017;HG.354/18.05.2017;OUG.68 din 06/11/2019"/>
    <s v="imobil"/>
    <s v="Lungime= Km;Suprafeţe= ha;CF= ;"/>
  </r>
  <r>
    <x v="1982"/>
    <s v="8.04.04"/>
    <m/>
    <m/>
    <s v="DRUM VELICA RECA"/>
    <s v="conform amenajamentelor silvice"/>
    <s v="CARAŞ-SEVERIN"/>
    <s v="-"/>
    <s v="Tara: România; Judet: CARAŞ-SEVERIN; -;   -; Nr: -;"/>
    <n v="1272"/>
    <n v="1202"/>
    <n v="11"/>
    <s v="in administrare"/>
    <s v="HG 982/1998;HG 1344/2011;OUG.1 din 04/01/2017;HG.354/18.05.2017;OUG.68 din 06/11/2019"/>
    <s v="imobil"/>
    <s v="Lungime= Km;Suprafeţe= ha;CF= ;"/>
  </r>
  <r>
    <x v="1983"/>
    <s v="8.04.04"/>
    <m/>
    <m/>
    <s v="DRUM BERZOVITA"/>
    <s v="conform amenajamentelor silvice"/>
    <s v="CARAŞ-SEVERIN"/>
    <s v="-"/>
    <s v="Tara: România; Judet: CARAŞ-SEVERIN; -;   -; Nr: -;"/>
    <n v="1269"/>
    <n v="21883"/>
    <n v="11"/>
    <s v="in administrare"/>
    <s v="HG 982/1998;HG 1344/2011;OUG.1 din 04/01/2017;HG.354/18.05.2017;OUG.68 din 06/11/2019"/>
    <s v="imobil"/>
    <s v="Lungime= Km;Suprafeţe= ha;CF= ;"/>
  </r>
  <r>
    <x v="1984"/>
    <s v="8.04.04"/>
    <m/>
    <m/>
    <s v="DRUM BIRZA I-II"/>
    <s v="conform amenajamentelor silvice"/>
    <s v="CARAŞ-SEVERIN"/>
    <s v="-"/>
    <s v="Tara: România; Judet: CARAŞ-SEVERIN; -;   -; Nr: -;"/>
    <n v="1281"/>
    <n v="1342375"/>
    <n v="11"/>
    <s v="in administrare"/>
    <s v="HG 982/1998;HG 1344/2011;OUG.1 din 04/01/2017;HG.354/18.05.2017;OUG.68 din 06/11/2019"/>
    <s v="imobil"/>
    <s v="Lungime= Km;Suprafeţe= ha;CF= ;"/>
  </r>
  <r>
    <x v="1985"/>
    <s v="8.04.04"/>
    <m/>
    <m/>
    <s v="DRUM IARDASTITA MICA"/>
    <s v="conform amenajamentelor silvice"/>
    <s v="CARAŞ-SEVERIN"/>
    <s v="-"/>
    <s v="Tara: România; Judet: CARAŞ-SEVERIN; -;   -; Nr: -;"/>
    <n v="1267"/>
    <n v="877336"/>
    <n v="11"/>
    <s v="in administrare"/>
    <s v="HG 982/1998;HG 1344/2011;OUG.1 din 04/01/2017;HG.354/18.05.2017;OUG.68 din 06/11/2019"/>
    <s v="imobil"/>
    <s v="Lungime= Km;Suprafeţe= ha;CF= ;"/>
  </r>
  <r>
    <x v="1986"/>
    <s v="8.04.04"/>
    <m/>
    <m/>
    <s v="DRUM TOPENIA MARE"/>
    <s v="conform amenajamentelor silvice"/>
    <s v="CARAŞ-SEVERIN"/>
    <s v="-"/>
    <s v="Tara: România; Judet: CARAŞ-SEVERIN; -;   -; Nr: -;"/>
    <n v="1277"/>
    <n v="803074"/>
    <n v="11"/>
    <s v="in administrare"/>
    <s v="HG 982/1998;HG 1344/2011;OUG.1 din 04/01/2017;HG.354/18.05.2017;OUG.68 din 06/11/2019"/>
    <s v="imobil"/>
    <s v="Lungime= Km;Suprafeţe= ha;CF= ;"/>
  </r>
  <r>
    <x v="1987"/>
    <s v="8.04.04"/>
    <m/>
    <m/>
    <s v="DRUM TRAVERSA IAUNA"/>
    <s v="conform amenajamentelor silvice"/>
    <s v="CARAŞ-SEVERIN"/>
    <s v="-"/>
    <s v="Tara: România; Judet: CARAŞ-SEVERIN; -;   -; Nr: -;"/>
    <n v="1272"/>
    <n v="379247"/>
    <n v="11"/>
    <s v="in administrare"/>
    <s v="HG 982/1998;HG 1344/2011;OUG.1 din 04/01/2017;HG.354/18.05.2017;OUG.68 din 06/11/2019"/>
    <s v="imobil"/>
    <s v="Lungime= Km;Suprafeţe= ha;CF= ;"/>
  </r>
  <r>
    <x v="1988"/>
    <s v="8.04.04"/>
    <m/>
    <m/>
    <s v="POD BELA-RECA"/>
    <s v="conform amenajamentelor silvice"/>
    <s v="CARAŞ-SEVERIN"/>
    <s v="-"/>
    <s v="Tara: România; Judet: CARAŞ-SEVERIN; -;   -; Nr: -;"/>
    <n v="174"/>
    <n v="198650"/>
    <n v="11"/>
    <s v="in administrare"/>
    <s v="HG 982/1998;HG 1344/2011;OUG.1 din 04/01/2017;HG.354/18.05.2017;OUG.68 din 06/11/2019"/>
    <s v="imobil"/>
    <s v="Lungime= Km;Suprafeţe= ha;CF= ;"/>
  </r>
  <r>
    <x v="1989"/>
    <s v="8.04.04"/>
    <m/>
    <m/>
    <s v="SFIRDINUL MIC"/>
    <s v="conform amenajamentelor silvice"/>
    <s v="CARAŞ-SEVERIN"/>
    <s v="-"/>
    <s v="Tara: România; Judet: CARAŞ-SEVERIN; -;   -; Nr: -;"/>
    <n v="180"/>
    <n v="119768"/>
    <n v="11"/>
    <s v="in administrare"/>
    <s v="HG 982/1998;HG 1344/2011;OUG.1 din 04/01/2017;HG.354/18.05.2017;OUG.68 din 06/11/2019"/>
    <s v="imobil"/>
    <s v="Lungime= Km;Suprafeţe= ha;CF= ;"/>
  </r>
  <r>
    <x v="1990"/>
    <s v="8.04.04"/>
    <m/>
    <m/>
    <s v="DRUM RAMIFICATIE PIETROASA"/>
    <s v="conform amenajamentelor silvice"/>
    <s v="CARAŞ-SEVERIN"/>
    <s v="-"/>
    <s v="Tara: România; Judet: CARAŞ-SEVERIN; -;   -; Nr: -;"/>
    <n v="1260"/>
    <n v="36902"/>
    <n v="11"/>
    <s v="in administrare"/>
    <s v="HG 982/1998;HG 1344/2011;OUG.1 din 04/01/2017;HG.354/18.05.2017;OUG.68 din 06/11/2019"/>
    <s v="imobil"/>
    <s v="Lungime= Km;Suprafeţe= ha;CF= ;"/>
  </r>
  <r>
    <x v="1991"/>
    <s v="8.04.04"/>
    <m/>
    <m/>
    <s v="DRUM PIRIUL NEGRU"/>
    <s v="conform amenajamentelor silvice"/>
    <s v="CARAŞ-SEVERIN"/>
    <s v="-"/>
    <s v="Tara: România; Judet: CARAŞ-SEVERIN; -;   -; Nr: -;"/>
    <n v="1267"/>
    <n v="464601"/>
    <n v="11"/>
    <s v="in administrare"/>
    <s v="HG 982/1998;HG 1344/2011;OUG.1 din 04/01/2017;HG.354/18.05.2017;OUG.68 din 06/11/2019"/>
    <s v="imobil"/>
    <s v="Lungime= Km;Suprafeţe= ha;CF= ;"/>
  </r>
  <r>
    <x v="1992"/>
    <s v="8.04.04"/>
    <m/>
    <m/>
    <s v="SUDORI"/>
    <s v="conform amenajamentelor silvice"/>
    <s v="CARAŞ-SEVERIN"/>
    <s v="-"/>
    <s v="Tara: România; Judet: CARAŞ-SEVERIN; -;   -; Nr: -;"/>
    <n v="175"/>
    <n v="48678"/>
    <n v="11"/>
    <s v="in administrare"/>
    <s v="HG 982/1998;HG 1344/2011;OUG.1 din 04/01/2017;HG.354/18.05.2017;OUG.68 din 06/11/2019"/>
    <s v="imobil"/>
    <s v="Lungime= Km;Suprafeţe= ha;CF= ;"/>
  </r>
  <r>
    <x v="1993"/>
    <s v="8.04.04"/>
    <m/>
    <m/>
    <s v="VALEA DOVITA"/>
    <s v="conform amenajamentelor silvice"/>
    <s v="CARAŞ-SEVERIN"/>
    <s v="-"/>
    <s v="Tara: România; Judet: CARAŞ-SEVERIN; -;   -; Nr: -;"/>
    <n v="188"/>
    <n v="2013"/>
    <n v="11"/>
    <s v="in administrare"/>
    <s v="HG 982/1998;HG 1344/2011;OUG.1 din 04/01/2017;HG.354/18.05.2017;OUG.68 din 06/11/2019"/>
    <s v="imobil"/>
    <s v="Lungime= Km;Suprafeţe= ha;CF= ;"/>
  </r>
  <r>
    <x v="1994"/>
    <s v="8.04.04"/>
    <m/>
    <m/>
    <s v="SFIRDINUL SUPERIOR"/>
    <s v="conform amenajamentelor silvice"/>
    <s v="CARAŞ-SEVERIN"/>
    <s v="-"/>
    <s v="Tara: România; Judet: CARAŞ-SEVERIN; -;   -; Nr: -;"/>
    <n v="161"/>
    <n v="633041"/>
    <n v="11"/>
    <s v="in administrare"/>
    <s v="HG 982/1998;HG 1344/2011;OUG.1 din 04/01/2017;HG.354/18.05.2017;OUG.68 din 06/11/2019"/>
    <s v="imobil"/>
    <s v="Lungime= Km;Suprafeţe= ha;CF= ;"/>
  </r>
  <r>
    <x v="1995"/>
    <s v="8.04.04"/>
    <m/>
    <m/>
    <s v="OGASUL CIREI"/>
    <s v="conform amenajamentelor silvice"/>
    <s v="CARAŞ-SEVERIN"/>
    <s v="-"/>
    <s v="Tara: România; Judet: CARAŞ-SEVERIN; -;   -; Nr: -;"/>
    <n v="165"/>
    <n v="19796"/>
    <n v="11"/>
    <s v="in administrare"/>
    <s v="HG 982/1998;HG 1344/2011;OUG.1 din 04/01/2017;HG.354/18.05.2017;OUG.68 din 06/11/2019"/>
    <s v="imobil"/>
    <s v="Lungime= Km;Suprafeţe= ha;CF= ;"/>
  </r>
  <r>
    <x v="1996"/>
    <s v="8.04.04"/>
    <m/>
    <m/>
    <s v="DRUM RACORDARE DRUM JUDETEAN"/>
    <s v="conform amenajamentelor silvice"/>
    <s v="CARAŞ-SEVERIN"/>
    <s v="-"/>
    <s v="Tara: România; Judet: CARAŞ-SEVERIN; -;   -; Nr: -;"/>
    <n v="1280"/>
    <n v="14971"/>
    <n v="11"/>
    <s v="in administrare"/>
    <s v="HG 982/1998;HG 1344/2011;OUG.1 din 04/01/2017;HG.354/18.05.2017;OUG.68 din 06/11/2019"/>
    <s v="imobil"/>
    <s v="Lungime= Km;Suprafeţe= ha;CF= ;"/>
  </r>
  <r>
    <x v="1997"/>
    <s v="8.04.04"/>
    <m/>
    <m/>
    <s v="DOMASNEA"/>
    <s v="conform amenajamentelor silvice"/>
    <s v="CARAŞ-SEVERIN"/>
    <s v="-"/>
    <s v="Tara: România; Judet: CARAŞ-SEVERIN; -;   -; Nr: -;"/>
    <n v="167"/>
    <n v="5298"/>
    <n v="11"/>
    <s v="in administrare"/>
    <s v="HG 982/1998;HG 1344/2011;OUG.1 din 04/01/2017;HG.354/18.05.2017;OUG.68 din 06/11/2019"/>
    <s v="imobil"/>
    <s v="Lungime= Km;Suprafeţe= ha;CF= ;"/>
  </r>
  <r>
    <x v="1998"/>
    <s v="8.04.04"/>
    <m/>
    <m/>
    <s v="GODEANU SALISTE"/>
    <s v="conform amenajamentelor silvice"/>
    <s v="CARAŞ-SEVERIN"/>
    <s v="-"/>
    <s v="Tara: România; Judet: CARAŞ-SEVERIN; -;   -; Nr: -;"/>
    <n v="182"/>
    <n v="3552"/>
    <n v="11"/>
    <s v="in administrare"/>
    <s v="HG 982/1998;HG 1344/2011;OUG.1 din 04/01/2017;HG.354/18.05.2017;OUG.68 din 06/11/2019"/>
    <s v="imobil"/>
    <s v="Lungime= Km;Suprafeţe= ha;CF= ;"/>
  </r>
  <r>
    <x v="1999"/>
    <s v="8.04.04"/>
    <m/>
    <m/>
    <s v="DRUM VALEA MARE SLATINA 2"/>
    <s v="conform amenajamentelor silvice"/>
    <s v="CARAŞ-SEVERIN"/>
    <s v="-"/>
    <s v="Tara: România; Judet: CARAŞ-SEVERIN; -;   -; Nr: -;"/>
    <n v="1293"/>
    <n v="93801"/>
    <n v="11"/>
    <s v="in administrare"/>
    <s v="HG 982/1998;HG 1344/2011;OUG.1 din 04/01/2017;HG.354/18.05.2017;OUG.68 din 06/11/2019"/>
    <s v="imobil"/>
    <s v="Lungime= Km;Suprafeţe= ha;CF= ;"/>
  </r>
  <r>
    <x v="2000"/>
    <s v="8.04.04"/>
    <m/>
    <m/>
    <s v="DRUM TEREGOVA"/>
    <s v="conform amenajamentelor silvice"/>
    <s v="CARAŞ-SEVERIN"/>
    <s v="-"/>
    <s v="Tara: România; Judet: CARAŞ-SEVERIN; -;   -; Nr: -;"/>
    <n v="1279"/>
    <n v="434915"/>
    <n v="11"/>
    <s v="in administrare"/>
    <s v="HG 982/1998;HG 1344/2011;OUG.1 din 04/01/2017;HG.354/18.05.2017;OUG.68 din 06/11/2019"/>
    <s v="imobil"/>
    <s v="Lungime= Km;Suprafeţe= ha;CF= ;"/>
  </r>
  <r>
    <x v="2001"/>
    <s v="8.04.04"/>
    <m/>
    <m/>
    <s v="DRUM DEAVOIA"/>
    <s v="conform amenajamentelor silvice"/>
    <s v="CARAŞ-SEVERIN"/>
    <s v="-"/>
    <s v="Tara: România; Judet: CARAŞ-SEVERIN; -;   -; Nr: -;"/>
    <n v="1275"/>
    <n v="108627"/>
    <n v="11"/>
    <s v="in administrare"/>
    <s v="HG 982/1998;HG 1344/2011;OUG.1 din 04/01/2017;HG.354/18.05.2017;OUG.68 din 06/11/2019"/>
    <s v="imobil"/>
    <s v="Lungime= Km;Suprafeţe= ha;CF= ;"/>
  </r>
  <r>
    <x v="2002"/>
    <s v="8.04.04"/>
    <m/>
    <m/>
    <s v="DRUM TIGANUL"/>
    <s v="conform amenajamentelor silvice"/>
    <s v="CARAŞ-SEVERIN"/>
    <s v="-"/>
    <s v="Tara: România; Judet: CARAŞ-SEVERIN; -;   -; Nr: -;"/>
    <n v="1283"/>
    <n v="21247"/>
    <n v="11"/>
    <s v="in administrare"/>
    <s v="HG 982/1998;HG 1344/2011;OUG.1 din 04/01/2017;HG.354/18.05.2017;OUG.68 din 06/11/2019"/>
    <s v="imobil"/>
    <s v="Lungime= Km;Suprafeţe= ha;CF= ;"/>
  </r>
  <r>
    <x v="2003"/>
    <s v="8.04.04"/>
    <m/>
    <m/>
    <s v="DRUM SLATINIOARA"/>
    <s v="conform amenajamentelor silvice"/>
    <s v="CARAŞ-SEVERIN"/>
    <s v="-"/>
    <s v="Tara: România; Judet: CARAŞ-SEVERIN; -;   -; Nr: -;"/>
    <n v="1284"/>
    <n v="28900"/>
    <n v="11"/>
    <s v="in administrare"/>
    <s v="HG 982/1998;HG 1344/2011;OUG.1 din 04/01/2017;HG.354/18.05.2017;OUG.68 din 06/11/2019"/>
    <s v="imobil"/>
    <s v="Lungime= Km;Suprafeţe= ha;CF= ;"/>
  </r>
  <r>
    <x v="2004"/>
    <s v="8.04.04"/>
    <m/>
    <m/>
    <s v="DRUM CUCEA"/>
    <s v="conform amenajamentelor silvice"/>
    <s v="CARAŞ-SEVERIN"/>
    <s v="-"/>
    <s v="Tara: România; Judet: CARAŞ-SEVERIN; -;   -; Nr: -;"/>
    <n v="1278"/>
    <n v="13401"/>
    <n v="11"/>
    <s v="in administrare"/>
    <s v="HG 982/1998;HG 1344/2011;OUG.1 din 04/01/2017;HG.354/18.05.2017;OUG.68 din 06/11/2019"/>
    <s v="imobil"/>
    <s v="Lungime= Km;Suprafeţe= ha;CF= ;"/>
  </r>
  <r>
    <x v="2005"/>
    <s v="8.04.04"/>
    <m/>
    <m/>
    <s v="DRUM MARGA"/>
    <s v="conform amenajamentelor silvice"/>
    <s v="CARAŞ-SEVERIN"/>
    <s v="-"/>
    <s v="Tara: România; Judet: CARAŞ-SEVERIN; -;   -; Nr: -;"/>
    <n v="1265"/>
    <n v="23444"/>
    <n v="11"/>
    <s v="in administrare"/>
    <s v="HG 982/1998;;OUG.1 din 04/01/2017;HG.354/18.05.2017;OUG.68 din 06/11/2019"/>
    <s v="imobil"/>
    <s v="Lungime= Km;Suprafeţe= ha;CF= ;"/>
  </r>
  <r>
    <x v="2006"/>
    <s v="8.04.04"/>
    <m/>
    <m/>
    <s v="DRUM PASUNE BUCOVA"/>
    <s v="conform amenajamentelor silvice"/>
    <s v="CARAŞ-SEVERIN"/>
    <s v="-"/>
    <s v="Tara: România; Judet: CARAŞ-SEVERIN; -;   -; Nr: -;"/>
    <n v="1272"/>
    <n v="2368"/>
    <n v="11"/>
    <s v="in administrare"/>
    <s v="HG 982/1998;;OUG.1 din 04/01/2017;HG.354/18.05.2017;OUG.68 din 06/11/2019"/>
    <s v="imobil"/>
    <s v="Lungime= Km;Suprafeţe= ha;CF= ;"/>
  </r>
  <r>
    <x v="2007"/>
    <s v="8.04.04"/>
    <m/>
    <m/>
    <s v="DAF SCORILA"/>
    <s v="conform amenajamentelor silvice"/>
    <s v="CARAŞ-SEVERIN"/>
    <s v="Oţelu Roşu"/>
    <s v="Tara: România; Judet: CARAŞ-SEVERIN;Orş Oţelu Roşu;   -; Nr: -;"/>
    <n v="1971"/>
    <n v="4337"/>
    <n v="11"/>
    <s v="in administrare"/>
    <s v="HG 982/1998;HG 1344/2011; HG 478/ 24-IUN-15;HG.478/24-IUN-15;OUG.1 din 04/01/2017;HG.354/18.05.2017;OUG.68 din 06/11/2019"/>
    <s v="imobil"/>
    <s v="Lungime=0,5 Km;Suprafeţe=0,17 ha;CF= ;"/>
  </r>
  <r>
    <x v="2008"/>
    <s v="8.04.04"/>
    <m/>
    <m/>
    <s v="DRUM RUGU MARE"/>
    <s v="conform amenajamentelor silvice"/>
    <s v="CARAŞ-SEVERIN"/>
    <s v="-"/>
    <s v="Tara: România; Judet: CARAŞ-SEVERIN; -;   -; Nr: -;"/>
    <n v="1284"/>
    <n v="196489"/>
    <n v="11"/>
    <s v="in administrare"/>
    <s v="HG 982/1998;HG 1344/2011;OUG.1 din 04/01/2017;HG.354/18.05.2017;OUG.68 din 06/11/2019"/>
    <s v="imobil"/>
    <s v="Lungime= Km;Suprafeţe= ha;CF= ;"/>
  </r>
  <r>
    <x v="2009"/>
    <s v="8.04.04"/>
    <m/>
    <m/>
    <s v="DAF GODEANA CALOVA"/>
    <s v="conform amenajamentelor silvice"/>
    <s v="CARAŞ-SEVERIN"/>
    <s v="Oţelu Roşu"/>
    <s v="Tara: România; Judet: CARAŞ-SEVERIN;Orş Oţelu Roşu;   -; Nr: -;"/>
    <n v="1971"/>
    <n v="94038"/>
    <n v="11"/>
    <s v="in administrare"/>
    <s v="HG 982/1998;HG 1344/2011; HG 478/ 24-IUN-15;HG.478/24-IUN-15;OUG.1 din 04/01/2017;HG.354/18.05.2017;OUG.68 din 06/11/2019"/>
    <s v="imobil"/>
    <s v="Lungime=1,2 Km;Suprafeţe=0,4 ha;CF= ;"/>
  </r>
  <r>
    <x v="2010"/>
    <s v="8.04.04"/>
    <m/>
    <m/>
    <s v="DAF MARTINU MACESU"/>
    <s v="conform amenajamentelor silvice"/>
    <s v="BUZĂU"/>
    <s v="-"/>
    <s v="Tara: România; Judet: BUZĂU; -;   -; Nr: -;"/>
    <n v="1966"/>
    <n v="405470"/>
    <n v="10"/>
    <s v="in administrare"/>
    <s v="HG 982/1998;HG 1344/2011;OUG.1 din 04/01/2017;OUG.68 din 06/11/2019"/>
    <s v="imobil"/>
    <s v="drum forestier"/>
  </r>
  <r>
    <x v="2011"/>
    <s v="8.04.04"/>
    <m/>
    <m/>
    <s v="DAF PIRIUL STEPELOR"/>
    <s v="conform amenajamentelor silvice"/>
    <s v="BUZĂU"/>
    <s v="-"/>
    <s v="Tara: România; Judet: BUZĂU; -;   -; Nr: -;"/>
    <n v="1985"/>
    <n v="68005"/>
    <n v="10"/>
    <s v="in administrare"/>
    <s v="HG 982/1998;HG 1344/2011;OUG.1 din 04/01/2017;HG.354/18.05.2017;OUG.68 din 06/11/2019"/>
    <s v="imobil"/>
    <s v="Lungime= Km;Suprafeţe= ha;CF= ;"/>
  </r>
  <r>
    <x v="2012"/>
    <s v="8.04.04"/>
    <m/>
    <m/>
    <s v="DAF LACUSTA"/>
    <s v="conform amenajamentelor silvice"/>
    <s v="BUZĂU"/>
    <s v="-"/>
    <s v="Tara: România; Judet: BUZĂU; -;   -; Nr: -;"/>
    <n v="1988"/>
    <n v="139143"/>
    <n v="10"/>
    <s v="in administrare"/>
    <s v="HG 982/1998;HG 1344/2011;OUG.1 din 04/01/2017;HG.354/18.05.2017;OUG.68 din 06/11/2019"/>
    <s v="imobil"/>
    <s v="Lungime= Km;Suprafeţe= ha;CF= ;"/>
  </r>
  <r>
    <x v="2013"/>
    <s v="8.04.04"/>
    <m/>
    <m/>
    <s v="DAF BOZIORU"/>
    <s v="conform amenajamentelor silvice"/>
    <s v="BUZĂU"/>
    <s v="-"/>
    <s v="Tara: România; Judet: BUZĂU; -;   -; Nr: -;"/>
    <n v="1971"/>
    <n v="15729"/>
    <n v="10"/>
    <s v="in administrare"/>
    <s v="HG 982/1998;;OUG.1 din 04/01/2017;HG.354/18.05.2017;OUG.68 din 06/11/2019"/>
    <s v="imobil"/>
    <s v="Lungime= Km;Suprafeţe= ha;CF= ;"/>
  </r>
  <r>
    <x v="2014"/>
    <s v="8.04.04"/>
    <m/>
    <m/>
    <s v="POD COITA MARTINU"/>
    <s v="conform amenajamentelor silvice"/>
    <s v="BUZĂU"/>
    <s v="-"/>
    <s v="Tara: România; Judet: BUZĂU; -;   -; Nr: -;"/>
    <n v="1982"/>
    <n v="12975"/>
    <n v="10"/>
    <s v="in administrare"/>
    <s v="HG 982/1998;HG 1344/2011;OUG.1 din 04/01/2017;HG.354/18.05.2017;OUG.68 din 06/11/2019"/>
    <s v="imobil"/>
    <s v="Lungime= Km;Suprafeţe= ha;CF= ;"/>
  </r>
  <r>
    <x v="2015"/>
    <s v="8.04.04"/>
    <m/>
    <m/>
    <s v="DAF SCARISOARA"/>
    <s v="conform amenajamentelor silvice"/>
    <s v="BUZĂU"/>
    <s v="-"/>
    <s v="Tara: România; Judet: BUZĂU; -;   -; Nr: -;"/>
    <n v="1977"/>
    <n v="52104"/>
    <n v="10"/>
    <s v="in administrare"/>
    <s v="HG 982/1998;;OUG.1 din 04/01/2017;HG.354/18.05.2017;OUG.68 din 06/11/2019"/>
    <s v="imobil"/>
    <s v="Lungime= Km;Suprafeţe= ha;CF= ;"/>
  </r>
  <r>
    <x v="2016"/>
    <s v="8.04.04"/>
    <m/>
    <m/>
    <s v="DAF NEGOSINA"/>
    <s v="conform amenajamentelor silvice"/>
    <s v="BUZĂU"/>
    <s v="-"/>
    <s v="Tara: România; Judet: BUZĂU; -;   -; Nr: -;"/>
    <n v="1983"/>
    <n v="55236"/>
    <n v="10"/>
    <s v="in administrare"/>
    <s v="HG 982/1998;;OUG.1 din 04/01/2017;HG.354/18.05.2017;OUG.68 din 06/11/2019"/>
    <s v="imobil"/>
    <s v="Lungime= Km;Suprafeţe= ha;CF= ;"/>
  </r>
  <r>
    <x v="2017"/>
    <s v="8.04.04"/>
    <m/>
    <m/>
    <s v="DAF ROTARIE"/>
    <s v="conform amenajamentelor silvice"/>
    <s v="BUZĂU"/>
    <s v="-"/>
    <s v="Tara: România; Judet: BUZĂU; -;   -; Nr: -;"/>
    <n v="1983"/>
    <n v="88334"/>
    <n v="10"/>
    <s v="in administrare"/>
    <s v="HG 982/1998;;OUG.1 din 04/01/2017;HG.354/18.05.2017;OUG.68 din 06/11/2019"/>
    <s v="imobil"/>
    <s v="Lungime= Km;Suprafeţe= ha;CF= ;"/>
  </r>
  <r>
    <x v="2018"/>
    <s v="8.04.04"/>
    <m/>
    <m/>
    <s v="POD -HARTAGU"/>
    <s v="conform amenajamentelor silvice"/>
    <s v="BUZĂU"/>
    <s v="-"/>
    <s v="Tara: România; Judet: BUZĂU; -;   -; Nr: -;"/>
    <n v="1980"/>
    <n v="472019"/>
    <n v="10"/>
    <s v="in administrare"/>
    <s v="HG 982/1998;;OUG.1 din 04/01/2017;HG.354/18.05.2017;OUG.68 din 06/11/2019"/>
    <s v="imobil"/>
    <s v="Lungime= Km;Suprafeţe= ha;CF= ;"/>
  </r>
  <r>
    <x v="2019"/>
    <s v="8.04.04"/>
    <m/>
    <m/>
    <s v="PODET- GIURCA TRAIVAN"/>
    <s v="conform amenajamentelor silvice"/>
    <s v="BUZĂU"/>
    <s v="-"/>
    <s v="Tara: România; Judet: BUZĂU; -;   -; Nr: -;"/>
    <n v="1982"/>
    <n v="57562"/>
    <n v="10"/>
    <s v="in administrare"/>
    <s v="HG 982/1998;;OUG.1 din 04/01/2017;HG.354/18.05.2017;OUG.68 din 06/11/2019"/>
    <s v="imobil"/>
    <s v="Lungime= Km;Suprafeţe= ha;CF= ;"/>
  </r>
  <r>
    <x v="2020"/>
    <s v="8.04.04"/>
    <m/>
    <m/>
    <s v="DAF NISCOVELUL"/>
    <s v="conform amenajamentelor silvice"/>
    <s v="BUZĂU"/>
    <s v="-"/>
    <s v="Tara: România; Judet: BUZĂU; -;   -; Nr: -;"/>
    <n v="1970"/>
    <n v="12064"/>
    <n v="10"/>
    <s v="in administrare"/>
    <s v="HG 982/1998;HG 1344/2011;OUG.1 din 04/01/2017;HG.354/18.05.2017;OUG.68 din 06/11/2019"/>
    <s v="imobil"/>
    <s v="Lungime= Km;Suprafeţe= ha;CF= ;"/>
  </r>
  <r>
    <x v="2021"/>
    <s v="8.04.04"/>
    <m/>
    <m/>
    <s v="DAF V.LUI STOIAN"/>
    <s v="conform amenajamentelor silvice"/>
    <s v="BUZĂU"/>
    <s v="-"/>
    <s v="Tara: România; Judet: BUZĂU; -;   -; Nr: -;"/>
    <n v="1993"/>
    <n v="84202"/>
    <n v="10"/>
    <s v="in administrare"/>
    <s v="HG 982/1998;HG 1344/2011;OUG.1 din 04/01/2017;OUG.68 din 06/11/2019"/>
    <s v="imobil"/>
    <s v="drum forestier"/>
  </r>
  <r>
    <x v="2022"/>
    <s v="8.04.04"/>
    <m/>
    <m/>
    <s v="DAF V.SEACA"/>
    <s v="conform amenajamentelor silvice"/>
    <s v="BUZĂU"/>
    <s v="-"/>
    <s v="Tara: România; Judet: BUZĂU; -;   -; Nr: -;"/>
    <n v="1993"/>
    <n v="247249"/>
    <n v="10"/>
    <s v="in administrare"/>
    <s v="HG 982/1998;HG 1344/2011;OUG.1 din 04/01/2017;HG.354/18.05.2017;OUG.68 din 06/11/2019"/>
    <s v="imobil"/>
    <s v="Lungime= Km;Suprafeţe= ha;CF= ;"/>
  </r>
  <r>
    <x v="2023"/>
    <s v="8.04.04"/>
    <m/>
    <m/>
    <s v="DAF TEGUI"/>
    <s v="conform amenajamentelor silvice"/>
    <s v="BUZĂU"/>
    <s v="-"/>
    <s v="Tara: România; Judet: BUZĂU; -;   -; Nr: -;"/>
    <n v="1993"/>
    <n v="8434"/>
    <n v="10"/>
    <s v="in administrare"/>
    <s v="HG 982/1998;HG 1344/2011;OUG.1 din 04/01/2017;HG.354/18.05.2017;OUG.68 din 06/11/2019"/>
    <s v="imobil"/>
    <s v="Lungime= Km;Suprafeţe= ha;CF= ;"/>
  </r>
  <r>
    <x v="2024"/>
    <s v="8.04.04"/>
    <m/>
    <m/>
    <s v="DRUM AUTO FORESTIER-PIETRICICA"/>
    <s v="conform amenajamentelor silvice"/>
    <s v="BUZĂU"/>
    <s v="-"/>
    <s v="Tara: România; Judet: BUZĂU; -;   -; Nr: -;"/>
    <n v="1984"/>
    <n v="281125"/>
    <n v="10"/>
    <s v="in administrare"/>
    <s v="HG 982/1998;;OUG.1 din 04/01/2017;HG.354/18.05.2017;OUG.68 din 06/11/2019"/>
    <s v="imobil"/>
    <s v="Lungime= Km;Suprafeţe= ha;CF= ;"/>
  </r>
  <r>
    <x v="2025"/>
    <s v="8.04.04"/>
    <m/>
    <m/>
    <s v="DRUM AUTO FORESTIER-SIRIASU AXIAL"/>
    <s v="conform amenajamentelor silvice"/>
    <s v="BUZĂU"/>
    <s v="-"/>
    <s v="Tara: România; Judet: BUZĂU; -;   -; Nr: -;"/>
    <n v="1986"/>
    <n v="1246814"/>
    <n v="10"/>
    <s v="in administrare"/>
    <s v="HG 982/1998;;OUG.1 din 04/01/2017;HG.354/18.05.2017;OUG.68 din 06/11/2019"/>
    <s v="imobil"/>
    <s v="Lungime= Km;Suprafeţe= ha;CF= ;"/>
  </r>
  <r>
    <x v="2026"/>
    <s v="8.04.04"/>
    <m/>
    <m/>
    <s v="DRUM AUTO FORESTIER-URLATOAREA"/>
    <s v="conform amenajamentelor silvice"/>
    <s v="BUZĂU"/>
    <s v="-"/>
    <s v="Tara: România; Judet: BUZĂU; -;   -; Nr: -;"/>
    <n v="1967"/>
    <n v="10448"/>
    <n v="10"/>
    <s v="in administrare"/>
    <s v="HG 982/1998;;OUG.1 din 04/01/2017;HG.354/18.05.2017;OUG.68 din 06/11/2019"/>
    <s v="imobil"/>
    <s v="Lungime= Km;Suprafeţe= ha;CF= ;"/>
  </r>
  <r>
    <x v="2027"/>
    <s v="8.04.04"/>
    <m/>
    <m/>
    <s v="DRUM AUTO FORESTIER-MILEA"/>
    <s v="conform amenajamentelor silvice"/>
    <s v="BUZĂU"/>
    <s v="-"/>
    <s v="Tara: România; Judet: BUZĂU; -;   -; Nr: -;"/>
    <n v="1993"/>
    <n v="74319"/>
    <n v="10"/>
    <s v="in administrare"/>
    <s v="HG 982/1998;;OUG.1 din 04/01/2017;HG.354/18.05.2017;OUG.68 din 06/11/2019"/>
    <s v="imobil"/>
    <s v="Lungime= Km;Suprafeţe= ha;CF= ;"/>
  </r>
  <r>
    <x v="2028"/>
    <s v="8.04.04"/>
    <m/>
    <m/>
    <s v="DRUM AUTO FORESTIER-COADA LAC-MORCOVOAIA"/>
    <s v="conform amenajamentelor silvice"/>
    <s v="BUZĂU"/>
    <s v="-"/>
    <s v="Tara: România; Judet: BUZĂU; -;   -; Nr: -;"/>
    <n v="1980"/>
    <n v="160224"/>
    <n v="10"/>
    <s v="in administrare"/>
    <s v="HG 982/1998;HG 1344/2011;OUG.1 din 04/01/2017;HG.354/18.05.2017;OUG.68 din 06/11/2019"/>
    <s v="imobil"/>
    <s v="Lungime= Km;Suprafeţe= ha;CF= ;"/>
  </r>
  <r>
    <x v="2029"/>
    <s v="8.04.04"/>
    <m/>
    <m/>
    <s v="DRUM AUTO FORESTIER-HARTAGELU"/>
    <s v="conform amenajamentelor silvice"/>
    <s v="BUZĂU"/>
    <s v="-"/>
    <s v="Tara: România; Judet: BUZĂU; -;   -; Nr: -;"/>
    <n v="1969"/>
    <n v="28484"/>
    <n v="10"/>
    <s v="in administrare"/>
    <s v="HG 982/1998;;OUG.1 din 04/01/2017;HG.354/18.05.2017;OUG.68 din 06/11/2019"/>
    <s v="imobil"/>
    <s v="Lungime= Km;Suprafeţe= ha;CF= ;"/>
  </r>
  <r>
    <x v="2030"/>
    <s v="8.04.04"/>
    <m/>
    <m/>
    <s v="DRUM AUTO FORESTIER-ROSIA"/>
    <s v="conform amenajamentelor silvice"/>
    <s v="BUZĂU"/>
    <s v="-"/>
    <s v="Tara: România; Judet: BUZĂU; -;   -; Nr: -;"/>
    <n v="1980"/>
    <n v="87177"/>
    <n v="10"/>
    <s v="in administrare"/>
    <s v="HG 982/1998;;OUG.1 din 04/01/2017;HG.354/18.05.2017;OUG.68 din 06/11/2019"/>
    <s v="imobil"/>
    <s v="Lungime= Km;Suprafeţe= ha;CF= ;"/>
  </r>
  <r>
    <x v="2031"/>
    <s v="8.04.04"/>
    <m/>
    <m/>
    <s v="DRUM AUTO FORESTIER-HARTAGU MARE"/>
    <s v="conform amenajamentelor silvice"/>
    <s v="BUZĂU"/>
    <s v="-"/>
    <s v="Tara: România; Judet: BUZĂU; -;   -; Nr: -;"/>
    <n v="1971"/>
    <n v="49703"/>
    <n v="10"/>
    <s v="in administrare"/>
    <s v="HG 982/1998;;OUG.1 din 04/01/2017;HG.354/18.05.2017;OUG.68 din 06/11/2019"/>
    <s v="imobil"/>
    <s v="Lungime= Km;Suprafeţe= ha;CF= ;"/>
  </r>
  <r>
    <x v="2032"/>
    <s v="8.30.01"/>
    <m/>
    <m/>
    <s v="BARAJE FIXE - STEARPA"/>
    <s v="conform amenajamentelor silvice"/>
    <s v="BUZĂU"/>
    <s v="-"/>
    <s v="Tara: România; Judet: BUZĂU; -;   -; Nr: -;"/>
    <n v="1988"/>
    <n v="2390"/>
    <n v="10"/>
    <s v="in administrare"/>
    <s v="HG 982/1998;;OUG.1 din 04/01/2017;HG.354/18.05.2017;OUG.68 din 06/11/2019;HG.846/08.10.2020"/>
    <s v="imobil"/>
    <s v="Lungime albie corectată/consolidată=0,5 km;"/>
  </r>
  <r>
    <x v="2033"/>
    <s v="8.30.01"/>
    <m/>
    <m/>
    <s v="BARAJE FIXE - PIETRICICA"/>
    <s v="conform amenajamentelor silvice"/>
    <s v="BUZĂU"/>
    <s v="-"/>
    <s v="Tara: România; Judet: BUZĂU; -;   -; Nr: -;"/>
    <n v="1989"/>
    <n v="1636"/>
    <n v="10"/>
    <s v="in administrare"/>
    <s v="HG 982/1998;;OUG.1 din 04/01/2017;HG.354/18.05.2017;OUG.68 din 06/11/2019;HG.846/08.10.2020"/>
    <s v="imobil"/>
    <s v="Lungime albie corectată/consolidată=0,6 km;"/>
  </r>
  <r>
    <x v="2034"/>
    <s v="8.30.01"/>
    <m/>
    <m/>
    <s v="BARAJE FIXE - HADARAGU"/>
    <s v="conform amenajamentelor silvice"/>
    <s v="BUZĂU"/>
    <s v="-"/>
    <s v="Tara: România; Judet: BUZĂU; -;   -; Nr: -;"/>
    <n v="1988"/>
    <n v="1434"/>
    <n v="10"/>
    <s v="in administrare"/>
    <s v="hg 982/1998_x000a_;;OUG.1 din 04/01/2017;HG.354/18.05.2017;OUG.68 din 06/11/2019;HG.846/08.10.2020"/>
    <s v="imobil"/>
    <s v="Lungime albie corectată/consolidată=0,8 km;"/>
  </r>
  <r>
    <x v="2035"/>
    <s v="8.30.01"/>
    <m/>
    <m/>
    <s v="BARAJE FIXE PÂRÂUL FĂRĂ NUME"/>
    <s v="conform amenajamentelor silvice"/>
    <s v="BUZĂU"/>
    <s v="-"/>
    <s v="Tara: România; Judet: BUZĂU; -;   -; Nr: -;"/>
    <n v="1986"/>
    <n v="5656"/>
    <n v="10"/>
    <s v="in administrare"/>
    <s v="HG 982/1998;;OUG.1 din 04/01/2017;HG.354/18.05.2017;OUG.68 din 06/11/2019;HG.846/08.10.2020"/>
    <s v="imobil"/>
    <s v="Lungime albie corectată/consolidată=0,85 km;"/>
  </r>
  <r>
    <x v="2036"/>
    <s v="8.04.04"/>
    <m/>
    <m/>
    <s v="POD MILEA I"/>
    <s v="conform amenajamentelor silvice"/>
    <s v="BUZĂU"/>
    <s v="-"/>
    <s v="Tara: România; Judet: BUZĂU; -;   -; Nr: -;"/>
    <n v="1985"/>
    <n v="157232"/>
    <n v="10"/>
    <s v="in administrare"/>
    <s v="HG 982/1998;HG 1344/2011;OUG.1 din 04/01/2017;HG.354/18.05.2017;OUG.68 din 06/11/2019"/>
    <s v="imobil"/>
    <s v="Lungime= Km;Suprafeţe= ha;CF= ;"/>
  </r>
  <r>
    <x v="2037"/>
    <s v="8.04.04"/>
    <m/>
    <m/>
    <s v="POD MILEA III"/>
    <s v="conform amenajamentelor silvice"/>
    <s v="BUZĂU"/>
    <s v="-"/>
    <s v="Tara: România; Judet: BUZĂU; -;   -; Nr: -;"/>
    <n v="1986"/>
    <n v="3195360"/>
    <n v="10"/>
    <s v="in administrare"/>
    <s v="HG 982/1998;HG 1344/2011;OUG.1 din 04/01/2017;HG.354/18.05.2017;OUG.68 din 06/11/2019"/>
    <s v="imobil"/>
    <s v="Lungime= Km;Suprafeţe= ha;CF= ;"/>
  </r>
  <r>
    <x v="2038"/>
    <s v="8.30.01"/>
    <m/>
    <m/>
    <s v="CT COPĂCELU"/>
    <s v="conform amenajamentelor silvice"/>
    <s v="BUZĂU"/>
    <s v="-"/>
    <s v="Tara: România; Judet: BUZĂU; -;   -; Nr: -;"/>
    <n v="1960"/>
    <n v="3454"/>
    <n v="10"/>
    <s v="in administrare"/>
    <s v="HG 982/1998;HG 1344/2011;OUG.1 din 04/01/2017;HG.354/18.05.2017;OUG.68 din 06/11/2019;HG.846/08.10.2020"/>
    <s v="imobil"/>
    <s v="Lungime albie corectată/consolidată=0,5 km;"/>
  </r>
  <r>
    <x v="2039"/>
    <s v="8.04.04"/>
    <m/>
    <m/>
    <s v="POD GOIDA"/>
    <s v="conform amenajamentelor silvice"/>
    <s v="BUZĂU"/>
    <s v="-"/>
    <s v="Tara: România; Judet: BUZĂU; -;   -; Nr: -;"/>
    <n v="1979"/>
    <n v="90351"/>
    <n v="10"/>
    <s v="in administrare"/>
    <s v="HG 982/1998;HG 1344/2011;OUG.1 din 04/01/2017;HG.354/18.05.2017;OUG.68 din 06/11/2019"/>
    <s v="imobil"/>
    <s v="Lungime= Km;Suprafeţe= ha;CF= ;"/>
  </r>
  <r>
    <x v="2040"/>
    <s v="8.04.04"/>
    <m/>
    <m/>
    <s v="POD SECUIU"/>
    <s v="conform amenajamentelor silvice"/>
    <s v="BUZĂU"/>
    <s v="-"/>
    <s v="Tara: România; Judet: BUZĂU; -;   -; Nr: -;"/>
    <n v="1979"/>
    <n v="163762"/>
    <n v="10"/>
    <s v="in administrare"/>
    <s v="HG 982/1998;HG 1344/2011;OUG.1 din 04/01/2017;HG.354/18.05.2017;OUG.68 din 06/11/2019"/>
    <s v="imobil"/>
    <s v="Lungime= Km;Suprafeţe= ha;CF= ;"/>
  </r>
  <r>
    <x v="2041"/>
    <s v="8.04.04"/>
    <m/>
    <m/>
    <s v="POD CIULEANOS"/>
    <s v="conform amenajamentelor silvice"/>
    <s v="BUZĂU"/>
    <s v="-"/>
    <s v="Tara: România; Judet: BUZĂU; -;   -; Nr: -;"/>
    <n v="1945"/>
    <n v="47600"/>
    <n v="10"/>
    <s v="in administrare"/>
    <s v="HG 982/1998;HG 1344/2011;OUG.1 din 04/01/2017;HG.354/18.05.2017;OUG.68 din 06/11/2019"/>
    <s v="imobil"/>
    <s v="Lungime= Km;Suprafeţe= ha;CF= ;"/>
  </r>
  <r>
    <x v="2042"/>
    <s v="8.04.04"/>
    <m/>
    <m/>
    <s v="POD MILAN"/>
    <s v="conform amenajamentelor silvice"/>
    <s v="BUZĂU"/>
    <s v="-"/>
    <s v="Tara: România; Judet: BUZĂU; -;   -; Nr: -;"/>
    <n v="1953"/>
    <n v="17610"/>
    <n v="10"/>
    <s v="in administrare"/>
    <s v="HG 982/1998;HG 1344/2011;OUG.1 din 04/01/2017;HG.354/18.05.2017;OUG.68 din 06/11/2019"/>
    <s v="imobil"/>
    <s v="Lungime= Km;Suprafeţe= ha;CF= ;"/>
  </r>
  <r>
    <x v="2043"/>
    <s v="8.04.04"/>
    <m/>
    <m/>
    <s v="DAF TISA"/>
    <s v="conform amenajamentelor silvice"/>
    <s v="BUZĂU"/>
    <s v="-"/>
    <s v="Tara: România; Judet: BUZĂU; -;   -; Nr: -;"/>
    <n v="1981"/>
    <n v="990939"/>
    <n v="10"/>
    <s v="in administrare"/>
    <s v="HG 982/1998;HG 1344/2011;OUG.1 din 04/01/2017;HG.354/18.05.2017;OUG.68 din 06/11/2019"/>
    <s v="imobil"/>
    <s v="Lungime= Km;Suprafeţe= ha;CF= ;"/>
  </r>
  <r>
    <x v="2044"/>
    <s v="8.04.04"/>
    <m/>
    <m/>
    <s v="DAF BALESCU"/>
    <s v="conform amenajamentelor silvice"/>
    <s v="BUZĂU"/>
    <s v="-"/>
    <s v="Tara: România; Judet: BUZĂU; -;   -; Nr: -;"/>
    <n v="1957"/>
    <n v="109027"/>
    <n v="10"/>
    <s v="in administrare"/>
    <s v="HG 982/1998;HG 1344/2011;OUG.1 din 04/01/2017;HG.354/18.05.2017;OUG.68 din 06/11/2019"/>
    <s v="imobil"/>
    <s v="Lungime= Km;Suprafeţe= ha;CF= ;"/>
  </r>
  <r>
    <x v="2045"/>
    <s v="8.04.04"/>
    <m/>
    <m/>
    <s v="DAF STINCA DE PIATRA"/>
    <s v="conform amenajamentelor silvice"/>
    <s v="BUZĂU"/>
    <s v="-"/>
    <s v="Tara: România; Judet: BUZĂU; -;   -; Nr: -;"/>
    <n v="1991"/>
    <n v="13860"/>
    <n v="10"/>
    <s v="in administrare"/>
    <s v="HG 982/1998;HG 1344/2011;OUG.1 din 04/01/2017;HG.354/18.05.2017;OUG.68 din 06/11/2019"/>
    <s v="imobil"/>
    <s v="Lungime= Km;Suprafeţe= ha;CF= ;"/>
  </r>
  <r>
    <x v="2046"/>
    <s v="8.04.04"/>
    <m/>
    <m/>
    <s v="DAF BISCA MICA TRON.II"/>
    <s v="conform amenajamentelor silvice"/>
    <s v="BUZĂU"/>
    <s v="-"/>
    <s v="Tara: România; Judet: BUZĂU; -;   -; Nr: -;"/>
    <n v="1974"/>
    <n v="2343809"/>
    <n v="10"/>
    <s v="in administrare"/>
    <s v="HG 982/1998;HG 1344/2011;OUG.1 din 04/01/2017;HG.354/18.05.2017;OUG.68 din 06/11/2019"/>
    <s v="imobil"/>
    <s v="Lungime= Km;Suprafeţe= ha;CF= ;"/>
  </r>
  <r>
    <x v="2047"/>
    <s v="8.04.04"/>
    <m/>
    <m/>
    <s v="DAF NEHARNA"/>
    <s v="conform amenajamentelor silvice"/>
    <s v="BUZĂU"/>
    <s v="-"/>
    <s v="Tara: România; Judet: BUZĂU; -;   -; Nr: -;"/>
    <n v="1970"/>
    <n v="192388"/>
    <n v="10"/>
    <s v="in administrare"/>
    <s v="HG 982/1998;HG 1344/2011;OUG.1 din 04/01/2017;HG.354/18.05.2017;OUG.68 din 06/11/2019"/>
    <s v="imobil"/>
    <s v="Lungime= Km;Suprafeţe= ha;CF= ;"/>
  </r>
  <r>
    <x v="2048"/>
    <s v="8.04.04"/>
    <m/>
    <m/>
    <s v="DAF PRISEACA MARE"/>
    <s v="conform amenajamentelor silvice"/>
    <s v="BUZĂU"/>
    <s v="-"/>
    <s v="Tara: România; Judet: BUZĂU; -;   -; Nr: -;"/>
    <n v="1993"/>
    <n v="276907"/>
    <n v="10"/>
    <s v="in administrare"/>
    <s v="HG 982/1998;HG 1344/2011;OUG.1 din 04/01/2017;HG.354/18.05.2017;OUG.68 din 06/11/2019"/>
    <s v="imobil"/>
    <s v="Lungime= Km;Suprafeţe= ha;CF= ;"/>
  </r>
  <r>
    <x v="2049"/>
    <s v="8.04.04"/>
    <m/>
    <m/>
    <s v="DAF VALEA REA"/>
    <s v="conform amenajamentelor silvice"/>
    <s v="BUZĂU"/>
    <s v="-"/>
    <s v="Tara: România; Judet: BUZĂU; -;   -; Nr: -;"/>
    <n v="1993"/>
    <n v="19688"/>
    <n v="10"/>
    <s v="in administrare"/>
    <s v="HG 982/1998;HG 1344/2011;OUG.1 din 04/01/2017;HG.354/18.05.2017;OUG.68 din 06/11/2019"/>
    <s v="imobil"/>
    <s v="Lungime= Km;Suprafeţe= ha;CF= ;"/>
  </r>
  <r>
    <x v="2050"/>
    <s v="8.30.01"/>
    <m/>
    <m/>
    <s v="BARAJ PĂSTRĂVĂRIA MUSA"/>
    <s v="conform amenajamentelor silvice"/>
    <s v="BUZĂU"/>
    <s v="-"/>
    <s v="Tara: România; Judet: BUZĂU; -;   -; Nr: -;"/>
    <n v="1976"/>
    <n v="422"/>
    <n v="10"/>
    <s v="in administrare"/>
    <s v="HG 982/1998;HG 1344/2011;OUG.1 din 04/01/2017;HG.354/18.05.2017;OUG.68 din 06/11/2019;HG.846/08.10.2020"/>
    <s v="imobil"/>
    <s v="Lungime albie corectată/consolidată=0,02 km;"/>
  </r>
  <r>
    <x v="2051"/>
    <s v="8.04.04"/>
    <m/>
    <m/>
    <s v="DAF FRASINET"/>
    <s v="conform amenajamentelor silvice"/>
    <s v="BUZĂU"/>
    <s v="-"/>
    <s v="Tara: România; Judet: BUZĂU; -;   -; Nr: -;"/>
    <n v="1982"/>
    <n v="156301"/>
    <n v="10"/>
    <s v="in administrare"/>
    <s v="HG 982/1998;HG 1344/2011;OUG.1 din 04/01/2017;HG.354/18.05.2017;OUG.68 din 06/11/2019"/>
    <s v="imobil"/>
    <s v="Lungime= Km;Suprafeţe= ha;CF= ;"/>
  </r>
  <r>
    <x v="2052"/>
    <s v="8.04.04"/>
    <m/>
    <m/>
    <s v="DAF PIRIUL STRIMBU"/>
    <s v="conform amenajamentelor silvice"/>
    <s v="BUZĂU"/>
    <s v="-"/>
    <s v="Tara: România; Judet: BUZĂU; -;   -; Nr: -;"/>
    <n v="1982"/>
    <n v="107741"/>
    <n v="10"/>
    <s v="in administrare"/>
    <s v="HG 982/1998;HG 1344/2011;OUG.1 din 04/01/2017;HG.354/18.05.2017;OUG.68 din 06/11/2019"/>
    <s v="imobil"/>
    <s v="Lungime= Km;Suprafeţe= ha;CF= ;"/>
  </r>
  <r>
    <x v="2053"/>
    <s v="8.04.04"/>
    <m/>
    <m/>
    <s v="DAF VALEA TIGANILOR"/>
    <s v="conform amenajamentelor silvice"/>
    <s v="PRAHOVA"/>
    <s v="Vărbila"/>
    <s v="Tara: România; Judet: PRAHOVA;Sat Vărbila;   -; Nr: -;"/>
    <n v="1978"/>
    <n v="19230"/>
    <n v="29"/>
    <s v="in administrare"/>
    <s v="HG 982/1998;HG 1344/2011; HG 478/ 24-IUN-15;HG.478/24-IUN-15;OUG.1 din 04/01/2017;OUG.68 din 06/11/2019"/>
    <s v="imobil"/>
    <s v="Lungime= Km;Suprafeţe= ha;CF= ;"/>
  </r>
  <r>
    <x v="2054"/>
    <s v="8.04.04"/>
    <m/>
    <m/>
    <s v="DAF VALEA BRAZILOR"/>
    <s v="conform amenajamentelor silvice"/>
    <s v="PRAHOVA"/>
    <s v="Vărbila"/>
    <s v="Tara: România; Judet: PRAHOVA;Sat Vărbila;   -; Nr: -;"/>
    <n v="1983"/>
    <n v="22999"/>
    <n v="29"/>
    <s v="in administrare"/>
    <s v="HG 982/1998;HG 1344/2011; HG 478/ 24-IUN-15;HG.478/24-IUN-15;OUG.1 din 04/01/2017;OUG.68 din 06/11/2019"/>
    <s v="imobil"/>
    <s v="Lungime= Km;Suprafeţe= ha;CF= ;"/>
  </r>
  <r>
    <x v="2055"/>
    <s v="8.04.04"/>
    <m/>
    <m/>
    <s v="DAF APA NEAGRA"/>
    <s v="conform amenajamentelor silvice"/>
    <s v="PRAHOVA"/>
    <s v="Vărbila"/>
    <s v="Tara: România; Judet: PRAHOVA;Sat Vărbila;   -; Nr: -;"/>
    <n v="1983"/>
    <n v="98969"/>
    <n v="29"/>
    <s v="in administrare"/>
    <s v="HG 982/1998;HG 1344/2011; HG 478/ 24-IUN-15;HG.478/24-IUN-15;OUG.1 din 04/01/2017;OUG.68 din 06/11/2019"/>
    <s v="imobil"/>
    <s v="Lungime= Km;Suprafeţe= ha;CF= ;"/>
  </r>
  <r>
    <x v="2056"/>
    <s v="8.30._"/>
    <m/>
    <m/>
    <s v="BARAJ"/>
    <s v="conform amenajamentelor silvice"/>
    <s v="PRAHOVA"/>
    <s v="-"/>
    <s v="Tara: România; Judet: PRAHOVA; -;   -; Nr: -;"/>
    <n v="1963"/>
    <n v="2400"/>
    <n v="29"/>
    <s v="in administrare"/>
    <s v="HG 982/1998;HG 1344/2011;OUG.1 din 04/01/2017;OUG.68 din 06/11/2019"/>
    <s v="imobil"/>
    <s v="lucrari de corectarea torentilor"/>
  </r>
  <r>
    <x v="2057"/>
    <s v="8.04.04"/>
    <m/>
    <m/>
    <s v="DRUM AUTO BATRINEANCA"/>
    <s v="conform amenajamentelor silvice"/>
    <s v="PRAHOVA"/>
    <s v="-"/>
    <s v="Tara: România; Judet: PRAHOVA; -;   -; Nr: -;"/>
    <n v="1973"/>
    <n v="30000"/>
    <n v="29"/>
    <s v="in administrare"/>
    <s v="HG 982/1998;HG 1344/2011;OUG.1 din 04/01/2017;OUG.68 din 06/11/2019"/>
    <s v="imobil"/>
    <s v="VALENI"/>
  </r>
  <r>
    <x v="2058"/>
    <s v="8.04.04"/>
    <m/>
    <m/>
    <s v="DRUM AUTO GOGEASCA"/>
    <s v="conform amenajamentelor silvice"/>
    <s v="PRAHOVA"/>
    <s v="-"/>
    <s v="Tara: România; Judet: PRAHOVA; -;   -; Nr: -;"/>
    <n v="1984"/>
    <n v="50000"/>
    <n v="29"/>
    <s v="in administrare"/>
    <s v="HG 982/1998;HG 1344/2011;OUG.1 din 04/01/2017;OUG.68 din 06/11/2019"/>
    <s v="imobil"/>
    <s v="VALENI"/>
  </r>
  <r>
    <x v="2059"/>
    <s v="8.30.01"/>
    <m/>
    <m/>
    <s v="CT CONCIU"/>
    <s v="conform amenajamentelor silvice"/>
    <s v="PRAHOVA"/>
    <s v="-"/>
    <s v="Tara: România; Judet: PRAHOVA; -;   -; Nr: -;"/>
    <n v="1998"/>
    <n v="70872"/>
    <n v="29"/>
    <s v="in administrare"/>
    <s v="HG 982/1998;HG 1344/2011; HG 478/ 24-IUN-15;HG.478/24-IUN-15;OUG.1 din 04/01/2017;HG.354/18.05.2017;OUG.68 din 06/11/2019;HG.846/08.10.2020"/>
    <s v="imobil"/>
    <s v="Lungime albie corectată/consolidată=1,5 km;"/>
  </r>
  <r>
    <x v="2060"/>
    <s v="8.30.01"/>
    <m/>
    <m/>
    <s v="CT FLOREIU"/>
    <s v="conform amenajamentelor silvice"/>
    <s v="PRAHOVA"/>
    <s v="-"/>
    <s v="Tara: România; Judet: PRAHOVA; -;   -; Nr: -;"/>
    <n v="1989"/>
    <n v="51019"/>
    <n v="29"/>
    <s v="in administrare"/>
    <s v="HG 982/1998;HG 1344/2011; HG 478/ 24-IUN-15;HG.478/24-IUN-15;OUG.1 din 04/01/2017;HG.354/18.05.2017;OUG.68 din 06/11/2019;HG.846/08.10.2020"/>
    <s v="imobil"/>
    <s v="Lungime albie corectată/consolidată=1 km;"/>
  </r>
  <r>
    <x v="2061"/>
    <s v="8.30._"/>
    <m/>
    <m/>
    <s v="CT VALEA BABEI"/>
    <s v="conform amenajamentelor silvice"/>
    <s v="PRAHOVA"/>
    <s v="-"/>
    <s v="Tara: România; Judet: PRAHOVA; -;   -; Nr: -;"/>
    <n v="1983"/>
    <n v="52000"/>
    <n v="29"/>
    <s v="in administrare"/>
    <s v="HG 982/1998;HG 1344/2011; HG 478/ 24-IUN-15;HG.478/24-IUN-15;OUG.1 din 04/01/2017;OUG.68 din 06/11/2019"/>
    <s v="imobil"/>
    <s v="Denumire=lucrare corectare torenti ;"/>
  </r>
  <r>
    <x v="2062"/>
    <s v="8.30._"/>
    <m/>
    <m/>
    <s v="CT VALEA PELESULUI"/>
    <s v="conform amenajamentelor silvice"/>
    <s v="PRAHOVA"/>
    <s v="-"/>
    <s v="Tara: România; Judet: PRAHOVA; -;   -; Nr: -;"/>
    <n v="1985"/>
    <n v="142600"/>
    <n v="29"/>
    <s v="in administrare"/>
    <s v="HG 982/1998;HG 1344/2011; HG 478/ 24-IUN-15;HG.478/24-IUN-15;OUG.1 din 04/01/2017;OUG.68 din 06/11/2019"/>
    <s v="imobil"/>
    <s v="Denumire=lucrare corectare torenti ;"/>
  </r>
  <r>
    <x v="2063"/>
    <s v="8.30.01"/>
    <m/>
    <m/>
    <s v="CT URLĂTOAREA II"/>
    <s v="conform amenajamentelor silvice"/>
    <s v="PRAHOVA"/>
    <s v="-"/>
    <s v="Tara: România; Judet: PRAHOVA; -;   -; Nr: -;"/>
    <n v="1988"/>
    <n v="69985"/>
    <n v="29"/>
    <s v="in administrare"/>
    <s v="HG 982/1998;HG 1344/2011; HG 478/ 24-IUN-15;HG.478/24-IUN-15;OUG.1 din 04/01/2017;HG.354/18.05.2017;OUG.68 din 06/11/2019;HG.846/08.10.2020"/>
    <s v="imobil"/>
    <s v="Lungime albie corectată/consolidată=0,5 km;"/>
  </r>
  <r>
    <x v="2064"/>
    <s v="8.30.01"/>
    <m/>
    <m/>
    <s v="CT ZGARBURA"/>
    <s v="conform amenajamentelor silvice"/>
    <s v="PRAHOVA"/>
    <s v="-"/>
    <s v="Tara: România; Judet: PRAHOVA; -;   -; Nr: -;"/>
    <n v="1983"/>
    <n v="713097"/>
    <n v="29"/>
    <s v="in administrare"/>
    <s v="HG 982/1998;HG 1344/2011; HG 478/ 24-IUN-15;HG.478/24-IUN-15;OUG.1 din 04/01/2017;OUG.68 din 06/11/2019;HG.846/08.10.2020"/>
    <s v="imobil"/>
    <s v="Lungime albie corectată/consolidată=0,8 km;"/>
  </r>
  <r>
    <x v="2065"/>
    <s v="8.30.01"/>
    <m/>
    <m/>
    <s v="CT BELIA"/>
    <s v="conform amenajamentelor silvice"/>
    <s v="PRAHOVA"/>
    <s v="-"/>
    <s v="Tara: România; Judet: PRAHOVA; -;   -; Nr: -;"/>
    <n v="1989"/>
    <n v="349285"/>
    <n v="29"/>
    <s v="in administrare"/>
    <s v="HG 982/1998;HG 1344/2011; HG 478/ 24-IUN-15;HG.478/24-IUN-15;OUG.1 din 04/01/2017;HG.354/18.05.2017;OUG.68 din 06/11/2019;HG.846/08.10.2020"/>
    <s v="imobil"/>
    <s v="Lungime albie corectată/consolidată=1,7 km;"/>
  </r>
  <r>
    <x v="2066"/>
    <s v="8.30._"/>
    <m/>
    <m/>
    <s v="DEVERSOR GAGU"/>
    <s v="conform amenajamentelor silvice"/>
    <s v="PRAHOVA"/>
    <s v="-"/>
    <s v="Tara: România; Judet: PRAHOVA; -;   -; Nr: -;"/>
    <n v="1965"/>
    <n v="11900"/>
    <n v="29"/>
    <s v="in administrare"/>
    <s v="HG 982/1998;HG 1344/2011; HG 478/ 24-IUN-15;HG.478/24-IUN-15;OUG.1 din 04/01/2017;OUG.68 din 06/11/2019"/>
    <s v="imobil"/>
    <s v="Denumire=lucrare corectare torenti ;"/>
  </r>
  <r>
    <x v="2067"/>
    <s v="8.30._"/>
    <m/>
    <m/>
    <s v="CT ZGARBURA"/>
    <s v="conform amenajamentelor silvice"/>
    <s v="PRAHOVA"/>
    <s v="-"/>
    <s v="Tara: România; Judet: PRAHOVA; -;   -; Nr: -;"/>
    <n v="1981"/>
    <n v="1400"/>
    <n v="29"/>
    <s v="in administrare"/>
    <s v="HG 982/1998;HG 1344/2011; HG 478/ 24-IUN-15;HG.478/24-IUN-15;OUG.1 din 04/01/2017;OUG.68 din 06/11/2019"/>
    <s v="imobil"/>
    <s v="Denumire=lucrare corectare torenti ;"/>
  </r>
  <r>
    <x v="2068"/>
    <s v="8.30._"/>
    <m/>
    <m/>
    <s v="CT VL.REA-PER.VL.REA"/>
    <s v="conform amenajamentelor silvice"/>
    <s v="PRAHOVA"/>
    <s v="-"/>
    <s v="Tara: România; Judet: PRAHOVA; -;   -; Nr: -;"/>
    <n v="1964"/>
    <n v="20700"/>
    <n v="29"/>
    <s v="in administrare"/>
    <s v="HG 982/1998;HG 1344/2011; HG 478/ 24-IUN-15;HG.478/24-IUN-15;OUG.1 din 04/01/2017;OUG.68 din 06/11/2019"/>
    <s v="imobil"/>
    <s v="Denumire=lucrare corectare torenti ;"/>
  </r>
  <r>
    <x v="2069"/>
    <s v="8.30._"/>
    <m/>
    <m/>
    <s v="CT URLATOAREA"/>
    <s v="conform amenajamentelor silvice"/>
    <s v="PRAHOVA"/>
    <s v="-"/>
    <s v="Tara: România; Judet: PRAHOVA; -;   -; Nr: -;"/>
    <n v="1961"/>
    <n v="42200"/>
    <n v="29"/>
    <s v="in administrare"/>
    <s v="HG 982/1998;HG 1344/2011; HG 478/ 24-IUN-15;HG.478/24-IUN-15;OUG.1 din 04/01/2017;OUG.68 din 06/11/2019"/>
    <s v="imobil"/>
    <s v="Denumire=lucrare corectare torenti ;"/>
  </r>
  <r>
    <x v="2070"/>
    <s v="8.30._"/>
    <m/>
    <m/>
    <s v="CANAL GURGUIATA PER. BELIA"/>
    <s v="conform amenajamentelor silvice"/>
    <s v="PRAHOVA"/>
    <s v="-"/>
    <s v="Tara: România; Judet: PRAHOVA; -;   -; Nr: -;"/>
    <n v="1964"/>
    <n v="1400"/>
    <n v="29"/>
    <s v="in administrare"/>
    <s v="HG 982/1998;HG 1344/2011; HG 478/ 24-IUN-15;HG.478/24-IUN-15;OUG.1 din 04/01/2017;OUG.68 din 06/11/2019"/>
    <s v="imobil"/>
    <s v="Denumire=lucrare corectare torenti ;"/>
  </r>
  <r>
    <x v="2071"/>
    <s v="8.04.04"/>
    <m/>
    <m/>
    <s v="DAF VALEA REA"/>
    <s v="conform amenajamentelor silvice"/>
    <s v="PRAHOVA"/>
    <s v="-"/>
    <s v="Tara: România; Judet: PRAHOVA; -;   -; Nr: -;"/>
    <n v="1963"/>
    <n v="579700"/>
    <n v="29"/>
    <s v="in administrare"/>
    <s v="HG 982/1998;HG 1344/2011; HG 478/ 24-IUN-15;HG.478/24-IUN-15;OUG.1 din 04/01/2017;OUG.68 din 06/11/2019"/>
    <s v="imobil"/>
    <s v="Lungime= Km;Suprafeţe= ha;CF= ;"/>
  </r>
  <r>
    <x v="2072"/>
    <s v="8.04.04"/>
    <m/>
    <m/>
    <s v="DAF VALEA URLATORII"/>
    <s v="conform amenajamentelor silvice"/>
    <s v="PRAHOVA"/>
    <s v="-"/>
    <s v="Tara: România; Judet: PRAHOVA; -;   -; Nr: -;"/>
    <n v="1961"/>
    <n v="69400"/>
    <n v="29"/>
    <s v="in administrare"/>
    <s v="HG 982/1998;HG 1344/2011; HG 478/ 24-IUN-15;HG.478/24-IUN-15;OUG.1 din 04/01/2017;OUG.68 din 06/11/2019"/>
    <s v="imobil"/>
    <s v="Lungime= Km;Suprafeţe= ha;CF= ;"/>
  </r>
  <r>
    <x v="2073"/>
    <s v="8.04.04"/>
    <m/>
    <m/>
    <s v="DAF VALEA LARGA"/>
    <s v="conform amenajamentelor silvice"/>
    <s v="PRAHOVA"/>
    <s v="-"/>
    <s v="Tara: România; Judet: PRAHOVA; -;   -; Nr: -;"/>
    <n v="1959"/>
    <n v="2156100"/>
    <n v="29"/>
    <s v="in administrare"/>
    <s v="HG 982/1998;HG 1344/2011; HG 478/ 24-IUN-15;HG.478/24-IUN-15;OUG.1 din 04/01/2017;OUG.68 din 06/11/2019"/>
    <s v="imobil"/>
    <s v="Lungime= Km;Suprafeţe= ha;CF= ;"/>
  </r>
  <r>
    <x v="2074"/>
    <s v="8.30.01"/>
    <m/>
    <m/>
    <s v="CT VALEA MARE"/>
    <s v="conform amenajamentelor silvice"/>
    <s v="PRAHOVA"/>
    <s v="Măneciu"/>
    <s v="Tara: România; Judet: PRAHOVA;Com Măneciu;   -; Nr: -;"/>
    <n v="1985"/>
    <n v="20534"/>
    <n v="29"/>
    <s v="in administrare"/>
    <s v="HG 982/1998;HG 1344/2011; HG 478/ 24-IUN-15;HG.478/24-IUN-15;OUG.1 din 04/01/2017;OUG.68 din 06/11/2019;HG.846/08.10.2020"/>
    <s v="imobil"/>
    <s v="Lungime albie corectată/consolidată=2 km;"/>
  </r>
  <r>
    <x v="2075"/>
    <s v="8.04.04"/>
    <m/>
    <m/>
    <s v="DAF POIANA STANII"/>
    <s v="conform amenajamentelor silvice"/>
    <s v="PRAHOVA"/>
    <s v="-"/>
    <s v="Tara: România; Judet: PRAHOVA; -;   -; Nr: -;"/>
    <n v="1988"/>
    <n v="812284"/>
    <n v="29"/>
    <s v="in administrare"/>
    <s v="HG 982/1998;HG 1344/2011; HG 478/ 24-IUN-15;HG.478/24-IUN-15;OUG.1 din 04/01/2017;HG.354/18.05.2017;OUG.68 din 06/11/2019"/>
    <s v="imobil"/>
    <s v="Lungime= Km;Suprafeţe= ha;CF= ;"/>
  </r>
  <r>
    <x v="2076"/>
    <s v="8.30.01"/>
    <m/>
    <m/>
    <s v="CT CRASNA VI"/>
    <s v="conform amenajamentelor silvice"/>
    <s v="PRAHOVA"/>
    <s v="Măneciu"/>
    <s v="Tara: România; Judet: PRAHOVA;Com Măneciu;   -; Nr: -;"/>
    <n v="1998"/>
    <n v="89802"/>
    <n v="29"/>
    <s v="in administrare"/>
    <s v="HG 982/1998;HG 1344/2011; HG 478/ 24-IUN-15;HG.478/24-IUN-15;OUG.1 din 04/01/2017;HG.354/18.05.2017;OUG.68 din 06/11/2019;HG.846/08.10.2020"/>
    <s v="imobil"/>
    <s v="Lungime albie corectată/consolidată=1 km;"/>
  </r>
  <r>
    <x v="2077"/>
    <s v="8.04.04"/>
    <m/>
    <m/>
    <s v="DAF ALUNIS DREAPTA"/>
    <s v="conform amenajamentelor silvice"/>
    <s v="PRAHOVA"/>
    <s v="Măneciu"/>
    <s v="Tara: România; Judet: PRAHOVA;Com Măneciu;   -; Nr: -;"/>
    <n v="1993"/>
    <n v="82905"/>
    <n v="29"/>
    <s v="in administrare"/>
    <s v="HG 982/1998;HG 1344/2011; HG 478/ 24-IUN-15;HG.478/24-IUN-15;OUG.1 din 04/01/2017;HG.354/18.05.2017;OUG.68 din 06/11/2019"/>
    <s v="imobil"/>
    <s v="Lungime= Km;Suprafeţe= ha;CF= ;"/>
  </r>
  <r>
    <x v="2078"/>
    <s v="8.04.04"/>
    <m/>
    <m/>
    <s v="DAF VALEA MARE"/>
    <s v="conform amenajamentelor silvice"/>
    <s v="PRAHOVA"/>
    <s v="Măneciu"/>
    <s v="Tara: România; Judet: PRAHOVA;Com Măneciu;   -; Nr: -;"/>
    <n v="1993"/>
    <n v="150230"/>
    <n v="29"/>
    <s v="in administrare"/>
    <s v="HG 982/1998;HG 1344/2011; HG 478/ 24-IUN-15;HG.478/24-IUN-15;OUG.1 din 04/01/2017;OUG.68 din 06/11/2019"/>
    <s v="imobil"/>
    <s v="Lungime= Km;Suprafeţe= ha;CF= ;"/>
  </r>
  <r>
    <x v="2079"/>
    <s v="8.04.04"/>
    <m/>
    <m/>
    <s v="DAF MOASA"/>
    <s v="conform amenajamentelor silvice"/>
    <s v="PRAHOVA"/>
    <s v="Măneciu"/>
    <s v="Tara: România; Judet: PRAHOVA;Com Măneciu;   -; Nr: -;"/>
    <n v="1993"/>
    <n v="44411"/>
    <n v="29"/>
    <s v="in administrare"/>
    <s v="HG 982/1998;HG 1344/2011; HG 478/ 24-IUN-15;HG.478/24-IUN-15;OUG.1 din 04/01/2017;OUG.68 din 06/11/2019"/>
    <s v="imobil"/>
    <s v="Lungime= Km;Suprafeţe= ha;CF= ;"/>
  </r>
  <r>
    <x v="2080"/>
    <s v="8.04.04"/>
    <m/>
    <m/>
    <s v="DAF PIRIUL LUNG"/>
    <s v="conform amenajamentelor silvice"/>
    <s v="PRAHOVA"/>
    <s v="Măneciu"/>
    <s v="Tara: România; Judet: PRAHOVA;Com Măneciu;   -; Nr: -;"/>
    <n v="1994"/>
    <n v="16689"/>
    <n v="29"/>
    <s v="in administrare"/>
    <s v="HG 982/1998;HG 1344/2011; HG 478/ 24-IUN-15;HG.478/24-IUN-15;OUG.1 din 04/01/2017;OUG.68 din 06/11/2019"/>
    <s v="imobil"/>
    <s v="Lungime= Km;Suprafeţe= ha;CF= ;"/>
  </r>
  <r>
    <x v="2081"/>
    <s v="8.04.04"/>
    <m/>
    <m/>
    <s v="DRUM FORESTIER RADILA"/>
    <s v="conform amenajamentelor silvice"/>
    <s v="PRAHOVA"/>
    <s v="-"/>
    <s v="Tara: România; Judet: PRAHOVA; -;   -; Nr: -;"/>
    <n v="1982"/>
    <n v="31374"/>
    <n v="29"/>
    <s v="in administrare"/>
    <s v="HG 982/1998;HG 1344/2011;OUG.1 din 04/01/2017;OUG.68 din 06/11/2019"/>
    <s v="imobil"/>
    <s v="drum forestier"/>
  </r>
  <r>
    <x v="2082"/>
    <s v="8.30.01"/>
    <m/>
    <m/>
    <s v="CT MANECIU ORATII BRUSTUREL"/>
    <s v="conform amenajamentelor silvice"/>
    <s v="PRAHOVA"/>
    <s v="Măneciu"/>
    <s v="Tara: România; Judet: PRAHOVA;Com Măneciu;   -; Nr: -;"/>
    <n v="1989"/>
    <n v="17040"/>
    <n v="29"/>
    <s v="in administrare"/>
    <s v="HG 982/1998;HG 1344/2011; HG 478/ 24-IUN-15;HG.478/24-IUN-15;OUG.1 din 04/01/2017;HG.354/18.05.2017;OUG.68 din 06/11/2019;HG.846/08.10.2020"/>
    <s v="imobil"/>
    <s v="Lungime albie corectată/consolidată=2,2 km;"/>
  </r>
  <r>
    <x v="2083"/>
    <s v="8.04.04"/>
    <m/>
    <m/>
    <s v="DAF CALDA"/>
    <s v="conform amenajamentelor silvice"/>
    <s v="PRAHOVA"/>
    <s v="-"/>
    <s v="Tara: România; Judet: PRAHOVA; -;   -; Nr: -;"/>
    <n v="1971"/>
    <n v="15000"/>
    <n v="29"/>
    <s v="in administrare"/>
    <s v="HG 982/1998;HG 1344/2011; HG 478/ 24-IUN-15;HG.478/24-IUN-15;OUG.1 din 04/01/2017;OUG.68 din 06/11/2019"/>
    <s v="imobil"/>
    <s v="Lungime= Km;Suprafeţe= ha;CF= ;"/>
  </r>
  <r>
    <x v="2084"/>
    <s v="8.04.04"/>
    <m/>
    <m/>
    <s v="DRUM FORESTIER NEGRASI 2"/>
    <s v="conform amenajamentelor silvice"/>
    <s v="PRAHOVA"/>
    <s v="-"/>
    <s v="Tara: România; Judet: PRAHOVA; -;   -; Nr: -;"/>
    <n v="1973"/>
    <n v="236572"/>
    <n v="29"/>
    <s v="in administrare"/>
    <s v="HG 982/1998;HG 1344/2011;OUG.1 din 04/01/2017;OUG.68 din 06/11/2019"/>
    <s v="imobil"/>
    <s v="drum forestier"/>
  </r>
  <r>
    <x v="2085"/>
    <s v="8.04.04"/>
    <m/>
    <m/>
    <s v="DAF GLODEASA"/>
    <s v="conform amenajamentelor silvice"/>
    <s v="PRAHOVA"/>
    <s v="-"/>
    <s v="Tara: România; Judet: PRAHOVA; -;   -; Nr: -;"/>
    <n v="1976"/>
    <n v="340000"/>
    <n v="29"/>
    <s v="in administrare"/>
    <s v="HG 982/1998;HG 1344/2011; HG 478/ 24-IUN-15;HG.478/24-IUN-15;OUG.1 din 04/01/2017;OUG.68 din 06/11/2019"/>
    <s v="imobil"/>
    <s v="Lungime= Km;Suprafeţe= ha;CF= ;"/>
  </r>
  <r>
    <x v="2086"/>
    <s v="8.04.04"/>
    <m/>
    <m/>
    <s v="DRUM FORESTIER CARABANEASA"/>
    <s v="conform amenajamentelor silvice"/>
    <s v="PRAHOVA"/>
    <s v="-"/>
    <s v="Tara: România; Judet: PRAHOVA; -;   -; Nr: -;"/>
    <n v="1976"/>
    <n v="72461"/>
    <n v="29"/>
    <s v="in administrare"/>
    <s v="HG 982/1998;HG 1344/2011;OUG.1 din 04/01/2017;OUG.68 din 06/11/2019"/>
    <s v="imobil"/>
    <s v="drum forestier"/>
  </r>
  <r>
    <x v="2087"/>
    <s v="8.04.04"/>
    <m/>
    <m/>
    <s v="DRUM FORESTIER VLADISOR"/>
    <s v="conform amenajamentelor silvice"/>
    <s v="PRAHOVA"/>
    <s v="-"/>
    <s v="Tara: România; Judet: PRAHOVA; -;   -; Nr: -;"/>
    <n v="1976"/>
    <n v="334102"/>
    <n v="29"/>
    <s v="in administrare"/>
    <s v="HG 982/1998;HG 1344/2011;OUG.1 din 04/01/2017;OUG.68 din 06/11/2019"/>
    <s v="imobil"/>
    <s v="drum forestier"/>
  </r>
  <r>
    <x v="2088"/>
    <s v="8.04.04"/>
    <m/>
    <m/>
    <s v="DRUM FORESTIER MALUROASA"/>
    <s v="conform amenajamentelor silvice"/>
    <s v="PRAHOVA"/>
    <s v="-"/>
    <s v="Tara: România; Judet: PRAHOVA; -;   -; Nr: -;"/>
    <n v="1971"/>
    <n v="1736739"/>
    <n v="29"/>
    <s v="in administrare"/>
    <s v="HG 982/1998;HG 1344/2011;OUG.1 din 04/01/2017;HG.354/18.05.2017;OUG.68 din 06/11/2019"/>
    <s v="imobil"/>
    <s v="Lungime= Km;Suprafeţe= ha;CF= ;"/>
  </r>
  <r>
    <x v="2089"/>
    <s v="8.04.04"/>
    <m/>
    <m/>
    <s v="DAF VL SEACA"/>
    <s v="conform amenajamentelor silvice"/>
    <s v="PRAHOVA"/>
    <s v="-"/>
    <s v="Tara: România; Judet: PRAHOVA; -;   -; Nr: -;"/>
    <n v="1971"/>
    <n v="55348"/>
    <n v="29"/>
    <s v="in administrare"/>
    <s v="HG 982/1998;HG 1344/2011; HG 478/ 24-IUN-15;HG.478/24-IUN-15;OUG.1 din 04/01/2017;HG.354/18.05.2017;OUG.68 din 06/11/2019"/>
    <s v="imobil"/>
    <s v="Lungime= Km;Suprafeţe= ha;CF= ;"/>
  </r>
  <r>
    <x v="2090"/>
    <s v="8.04.04"/>
    <m/>
    <m/>
    <s v="DRUM FORESTIER DOFTANITA"/>
    <s v="conform amenajamentelor silvice"/>
    <s v="PRAHOVA"/>
    <s v="-"/>
    <s v="Tara: România; Judet: PRAHOVA; -;   -; Nr: -;"/>
    <n v="1971"/>
    <n v="384694"/>
    <n v="29"/>
    <s v="in administrare"/>
    <s v="HG 982/1998;HG 1344/2011;OUG.1 din 04/01/2017;OUG.68 din 06/11/2019"/>
    <s v="imobil"/>
    <s v="drum forestier"/>
  </r>
  <r>
    <x v="2091"/>
    <s v="8.04.04"/>
    <m/>
    <m/>
    <s v="DAF TURCU"/>
    <s v="conform amenajamentelor silvice"/>
    <s v="PRAHOVA"/>
    <s v="Azuga"/>
    <s v="Tara: România; Judet: PRAHOVA;Orş Azuga;   -; Nr: -;"/>
    <n v="1954"/>
    <n v="450000"/>
    <n v="29"/>
    <s v="in administrare"/>
    <s v="HG 982/1998;HG 1344/2011; HG 478/ 24-IUN-15;HG.478/24-IUN-15;OUG.1 din 04/01/2017;OUG.68 din 06/11/2019"/>
    <s v="imobil"/>
    <s v="Lungime= Km;Suprafeţe= ha;CF= ;"/>
  </r>
  <r>
    <x v="2092"/>
    <s v="8.04.04"/>
    <m/>
    <m/>
    <s v="DAF PREDEAL AZUGA"/>
    <s v="conform amenajamentelor silvice"/>
    <s v="PRAHOVA"/>
    <s v="Predeal-Sărari"/>
    <s v="Tara: România; Judet: PRAHOVA;Com Predeal-Sărari;   -; Nr: -;"/>
    <n v="1982"/>
    <n v="70000"/>
    <n v="29"/>
    <s v="in administrare"/>
    <s v="HG 982/1998;HG 1344/2011; HG 478/ 24-IUN-15;HG.478/24-IUN-15;OUG.1 din 04/01/2017;OUG.68 din 06/11/2019"/>
    <s v="imobil"/>
    <s v="Lungime= Km;Suprafeţe= ha;CF= ;"/>
  </r>
  <r>
    <x v="2093"/>
    <s v="8.30.01"/>
    <m/>
    <m/>
    <s v="CT ZAMORA"/>
    <s v="conform amenajamentelor silvice"/>
    <s v="PRAHOVA"/>
    <s v="Buşteni"/>
    <s v="Tara: România; Judet: PRAHOVA;Orş Buşteni;   -; Nr: -;"/>
    <n v="1988"/>
    <n v="148203"/>
    <n v="29"/>
    <s v="in administrare"/>
    <s v="HG 982/1998;HG 1344/2011; HG 478/ 24-IUN-15;HG.478/24-IUN-15;OUG.1 din 04/01/2017;HG.354/18.05.2017;OUG.68 din 06/11/2019;HG.846/08.10.0202;HG.846/08.10.2020"/>
    <s v="imobil"/>
    <s v="Lungime albie corectată/consolidată=0,5 km;"/>
  </r>
  <r>
    <x v="2094"/>
    <s v="8.04.04"/>
    <m/>
    <m/>
    <s v="DAF URECHEA"/>
    <s v="conform amenajamentelor silvice"/>
    <s v="PRAHOVA"/>
    <s v="Azuga"/>
    <s v="Tara: România; Judet: PRAHOVA;Orş Azuga;   -; Nr: -;"/>
    <n v="1965"/>
    <n v="3000"/>
    <n v="29"/>
    <s v="in administrare"/>
    <s v="HG 982/1998;HG 1344/2011; HG 478/ 24-IUN-15;HG.478/24-IUN-15;OUG.1 din 04/01/2017;OUG.68 din 06/11/2019"/>
    <s v="imobil"/>
    <s v="Lungime= Km;Suprafeţe= ha;CF= ;"/>
  </r>
  <r>
    <x v="2095"/>
    <s v="8.04.04"/>
    <m/>
    <m/>
    <s v="DAF L VEZII"/>
    <s v="conform amenajamentelor silvice"/>
    <s v="TELEORMAN"/>
    <s v="-"/>
    <s v="Tara: România; Judet: TELEORMAN; -;   -; Nr: -;"/>
    <n v="1978"/>
    <n v="9709"/>
    <n v="34"/>
    <s v="in administrare"/>
    <s v="HG 982/1998;HG 1344/2011;OUG.1 din 04/01/2017;HG.354/18.05.2017;OUG.68 din 06/11/2019"/>
    <s v="imobil"/>
    <s v="Lungime= Km;Suprafeţe= ha;CF= ;"/>
  </r>
  <r>
    <x v="2096"/>
    <s v="8.04.04"/>
    <m/>
    <m/>
    <s v="DAF OLTENI"/>
    <s v="conform amenajamentelor silvice"/>
    <s v="TELEORMAN"/>
    <s v="-"/>
    <s v="Tara: România; Judet: TELEORMAN; -;   -; Nr: -;"/>
    <n v="1978"/>
    <n v="4593"/>
    <n v="34"/>
    <s v="in administrare"/>
    <s v="HG 982/1998;; HG 478/ 24-IUN-15;HG.478/24-IUN-15;OUG.1 din 04/01/2017;HG.354/18.05.2017;OUG.68 din 06/11/2019"/>
    <s v="imobil"/>
    <s v="Lungime= Km;Suprafeţe= ha;CF= ;"/>
  </r>
  <r>
    <x v="2097"/>
    <s v="8.04.04"/>
    <m/>
    <m/>
    <s v="DAF ZIGONENI V.POPII 2 KM"/>
    <s v="conform amenajamentelor silvice"/>
    <s v="ARGEŞ"/>
    <s v="-"/>
    <s v="Tara: România; Judet: ARGEŞ; -;   -; Nr: -;"/>
    <n v="1980"/>
    <n v="29294"/>
    <n v="3"/>
    <s v="in administrare"/>
    <s v="HG 982/1998;HG 1344/2011;OUG.1 din 04/01/2017;HG.354/18.05.2017;OUG.68 din 06/11/2019"/>
    <s v="imobil"/>
    <s v="Lungime= Km;Suprafeţe= ha;CF= ;"/>
  </r>
  <r>
    <x v="2098"/>
    <s v="8.04.04"/>
    <m/>
    <m/>
    <s v="DAF BUDA 2 2 KM"/>
    <s v="conform amenajamentelor silvice"/>
    <s v="ARGEŞ"/>
    <s v="-"/>
    <s v="Tara: România; Judet: ARGEŞ; -;   -; Nr: -;"/>
    <n v="1979"/>
    <n v="12897"/>
    <n v="3"/>
    <s v="in administrare"/>
    <s v="HG 982/1998;HG 1344/2011;OUG.1 din 04/01/2017;HG.354/18.05.2017;OUG.68 din 06/11/2019"/>
    <s v="imobil"/>
    <s v="Lungime= Km;Suprafeţe= ha;CF= ;"/>
  </r>
  <r>
    <x v="2099"/>
    <s v="8.04.04"/>
    <m/>
    <m/>
    <s v="DAF DUR 1,1 KM"/>
    <s v="conform amenajamentelor silvice"/>
    <s v="ARGEŞ"/>
    <s v="-"/>
    <s v="Tara: România; Judet: ARGEŞ; -;   -; Nr: -;"/>
    <n v="1980"/>
    <n v="10251"/>
    <n v="3"/>
    <s v="in administrare"/>
    <s v="HG 982/1998;HG 1344/2011;OUG.1 din 04/01/2017;HG.354/18.05.2017;OUG.68 din 06/11/2019"/>
    <s v="imobil"/>
    <s v="Lungime= Km;Suprafeţe= ha;CF= ;"/>
  </r>
  <r>
    <x v="2100"/>
    <s v="8.04.04"/>
    <m/>
    <m/>
    <s v="DAF ZIGONENI TOPLITA 2,4"/>
    <s v="conform amenajamentelor silvice"/>
    <s v="ARGEŞ"/>
    <s v="-"/>
    <s v="Tara: România; Judet: ARGEŞ; -;   -; Nr: -;"/>
    <n v="1979"/>
    <n v="43850"/>
    <n v="3"/>
    <s v="in administrare"/>
    <s v="HG 982/1998;HG 1344/2011;OUG.1 din 04/01/2017;HG.354/18.05.2017;OUG.68 din 06/11/2019"/>
    <s v="imobil"/>
    <s v="Lungime= Km;Suprafeţe= ha;CF= ;"/>
  </r>
  <r>
    <x v="2101"/>
    <s v="8.04.04"/>
    <m/>
    <m/>
    <s v="DAF V. BOIERULUI 5,5 KM"/>
    <s v="conform amenajamentelor silvice"/>
    <s v="ARGEŞ"/>
    <s v="-"/>
    <s v="Tara: România; Judet: ARGEŞ; -;   -; Nr: -;"/>
    <n v="1901"/>
    <n v="71"/>
    <n v="3"/>
    <s v="in administrare"/>
    <s v="HG 982/1998;HG 1344/2011;OUG.1 din 04/01/2017;OUG.68 din 06/11/2019"/>
    <s v="imobil"/>
    <s v="drum auto forestier"/>
  </r>
  <r>
    <x v="2102"/>
    <s v="8.30.01"/>
    <m/>
    <m/>
    <s v="CANAL PERIM BÂRLOG"/>
    <s v="conform amenajamentelor silvice"/>
    <s v="ARGEŞ"/>
    <s v="-"/>
    <s v="Tara: România; Judet: ARGEŞ; -;   -; Nr: -;"/>
    <n v="1956"/>
    <n v="623"/>
    <n v="3"/>
    <s v="in administrare"/>
    <s v="HG 982/1998;HG 1344/2011;OUG.1 din 04/01/2017;HG.354/18.05.2017;OUG.68 din 06/11/2019;HG.846/08.10.2020"/>
    <s v="imobil"/>
    <s v="Lungime albie corectată/consolidată=0,04 km;"/>
  </r>
  <r>
    <x v="2103"/>
    <s v="8.04.04"/>
    <m/>
    <m/>
    <s v="DAF STEURUL- CHEIA 3,O KM"/>
    <s v="conform amenajamentelor silvice"/>
    <s v="ARGEŞ"/>
    <s v="-"/>
    <s v="Tara: România; Judet: ARGEŞ; -;   -; Nr: -;"/>
    <n v="1986"/>
    <n v="118342"/>
    <n v="3"/>
    <s v="in administrare"/>
    <s v="HG 982/1998;HG 1344/2011;OUG.1 din 04/01/2017;HG.354/18.05.2017;OUG.68 din 06/11/2019"/>
    <s v="imobil"/>
    <s v="Lungime= Km;Suprafeţe= ha;CF= ;"/>
  </r>
  <r>
    <x v="2104"/>
    <s v="8.04.04"/>
    <m/>
    <m/>
    <s v="DRUM AUTO EDU"/>
    <s v="conform amenajamentelor silvice"/>
    <s v="ARGEŞ"/>
    <s v="-"/>
    <s v="Tara: România; Judet: ARGEŞ; -;   -; Nr: -;"/>
    <n v="1968"/>
    <n v="272348"/>
    <n v="3"/>
    <s v="in administrare"/>
    <s v="HG.982/1998;HG.1344/23.12.2010;OUG.1/04.01.2017;;OUG.68 din 06/11/2019"/>
    <s v="imobil"/>
    <s v="Lungime=11,00 Km;Suprafeţe= ha;CF= ;"/>
  </r>
  <r>
    <x v="2105"/>
    <s v="8.30.01"/>
    <m/>
    <m/>
    <s v="BARAJ STANEŞTI"/>
    <s v="conform amenajamentelor silvice"/>
    <s v="ARGEŞ"/>
    <s v="-"/>
    <s v="Tara: România; Judet: ARGEŞ; -;   -; Nr: -;"/>
    <n v="1980"/>
    <n v="3128"/>
    <n v="3"/>
    <s v="in administrare"/>
    <s v="HG 982/1998;HG 1344/2011;OUG.1 din 04/01/2017;HG.354/18.05.2017;OUG.68 din 06/11/2019;HG.846/08.10.2020"/>
    <s v="imobil"/>
    <s v="Lungime albie corectată/consolidată=8,4 km;"/>
  </r>
  <r>
    <x v="2106"/>
    <s v="8.30.01"/>
    <m/>
    <m/>
    <s v="BARAJ MICROHIDROCENTRALĂ"/>
    <s v="conform amenajamentelor silvice"/>
    <s v="ARGEŞ"/>
    <s v="-"/>
    <s v="Tara: România; Judet: ARGEŞ; -;   -; Nr: -;"/>
    <n v="1982"/>
    <n v="314"/>
    <n v="3"/>
    <s v="in administrare"/>
    <s v="HG 982/1998;HG 1344/2011;OUG.1 din 04/01/2017;HG.354/18.05.2017;OUG.68 din 06/11/2019;HG.846/08.10.2020"/>
    <s v="imobil"/>
    <s v="Lungime albie corectată/consolidată=3 km;"/>
  </r>
  <r>
    <x v="2107"/>
    <s v="8.04.04"/>
    <m/>
    <m/>
    <s v="DAF VL SASULUI 3 KM"/>
    <s v="conform amenajamentelor silvice"/>
    <s v="ARGEŞ"/>
    <s v="-"/>
    <s v="Tara: România; Judet: ARGEŞ; -;   -; Nr: -;"/>
    <n v="1981"/>
    <n v="115519"/>
    <n v="3"/>
    <s v="in administrare"/>
    <s v="HG 982/1998;HG 1344/2011;OUG.1 din 04/01/2017;HG.354/18.05.2017;OUG.68 din 06/11/2019"/>
    <s v="imobil"/>
    <s v="Lungime= Km;Suprafeţe= ha;CF= ;"/>
  </r>
  <r>
    <x v="2108"/>
    <s v="8.30.01"/>
    <m/>
    <m/>
    <s v="BARAJ RETEVOIEŞTI"/>
    <s v="conform amenajamentelor silvice"/>
    <s v="ARGEŞ"/>
    <s v="-"/>
    <s v="Tara: România; Judet: ARGEŞ; -;   -; Nr: -;"/>
    <n v="1964"/>
    <n v="3499"/>
    <n v="3"/>
    <s v="in administrare"/>
    <s v="HG 982/1998;HG 1344/2011;OUG.1 din 04/01/2017;OUG.68 din 06/11/2019;HG.846/08.10.2020"/>
    <s v="imobil"/>
    <s v="Lungime albie corectată/consolidată=3,9 km;"/>
  </r>
  <r>
    <x v="2109"/>
    <s v="8.30.01"/>
    <m/>
    <m/>
    <s v="BARAJ RETEVOIEŞTI"/>
    <s v="conform amenajamentelor silvice"/>
    <s v="ARGEŞ"/>
    <s v="-"/>
    <s v="Tara: România; Judet: ARGEŞ; -;   -; Nr: -;"/>
    <n v="1975"/>
    <n v="12874"/>
    <n v="3"/>
    <s v="in administrare"/>
    <s v="HG 982/1998;HG 1344/2011;OUG.1 din 04/01/2017;HG.354/18.05.2017;OUG.68 din 06/11/2019;HG.846/08.10.2020"/>
    <s v="imobil"/>
    <s v="Lungime albie corectată/consolidată=1,1 km;"/>
  </r>
  <r>
    <x v="2110"/>
    <s v="8.04.04"/>
    <m/>
    <m/>
    <s v="DAF PLOSTINA OBIRSIE"/>
    <s v="conform amenajamentelor silvice"/>
    <s v="ARGEŞ"/>
    <s v="-"/>
    <s v="Tara: România; Judet: ARGEŞ; -;   -; Nr: -;"/>
    <n v="1974"/>
    <n v="399078"/>
    <n v="3"/>
    <s v="in administrare"/>
    <s v="HG.982/1998;HG.1344/2010;OUG.1/04.01.2017;;OUG.68 din 06/11/2019"/>
    <s v="imobil"/>
    <s v="Lungime=4,5 Km;Suprafeţe= ha;CF= ;"/>
  </r>
  <r>
    <x v="2111"/>
    <s v="8.30.01"/>
    <m/>
    <m/>
    <s v="CORECT. TORENŢI VARNITA"/>
    <s v="conform amenajamentelor silvice"/>
    <s v="ARGEŞ"/>
    <s v="-"/>
    <s v="Tara: România; Judet: ARGEŞ; -;   -; Nr: -;"/>
    <n v="1988"/>
    <n v="2505"/>
    <n v="3"/>
    <s v="in administrare"/>
    <s v="HG 982/1998;HG 1344/2011;OUG.1 din 04/01/2017;HG.354/18.05.2017;OUG.68 din 06/11/2019;HG.846/08.10.2020"/>
    <s v="imobil"/>
    <s v="Lungime albie corectată/consolidată=0,3 km;"/>
  </r>
  <r>
    <x v="2112"/>
    <s v="8.30.01"/>
    <m/>
    <m/>
    <s v="CT CICĂNEŞTI"/>
    <s v="conform amenajamentelor silvice"/>
    <s v="ARGEŞ"/>
    <s v="-"/>
    <s v="Tara: România; Judet: ARGEŞ; -;   -; Nr: -;"/>
    <n v="1991"/>
    <n v="4318"/>
    <n v="3"/>
    <s v="in administrare"/>
    <s v="HG 982/1998;HG 1344/2011;OUG.1 din 04/01/2017;HG.354/18.05.2017;OUG.68 din 06/11/2019;HG.846/08.10.2020"/>
    <s v="imobil"/>
    <s v="Lungime albie corectată/consolidată=6 km;"/>
  </r>
  <r>
    <x v="2113"/>
    <s v="8.04.04"/>
    <m/>
    <m/>
    <s v="DAF BRATEASCA 1.7 KM"/>
    <s v="conform amenajamentelor silvice"/>
    <s v="ARGEŞ"/>
    <s v="-"/>
    <s v="Tara: România; Judet: ARGEŞ; -;   -; Nr: -;"/>
    <n v="1992"/>
    <n v="110621"/>
    <n v="3"/>
    <s v="in administrare"/>
    <s v="HG 982/1998;HG 1344/2011;OUG.1 din 04/01/2017;HG.354/18.05.2017;OUG.68 din 06/11/2019"/>
    <s v="imobil"/>
    <s v="Lungime= Km;Suprafeţe= ha;CF= ;"/>
  </r>
  <r>
    <x v="2114"/>
    <s v="8.04.04"/>
    <m/>
    <m/>
    <s v="DAF ZIGONENI"/>
    <s v="conform amenajamentelor silvice"/>
    <s v="ARGEŞ"/>
    <s v="-"/>
    <s v="Tara: România; Judet: ARGEŞ; -;   -; Nr: -;"/>
    <n v="1978"/>
    <n v="989646"/>
    <n v="3"/>
    <s v="in administrare"/>
    <s v="HG 982/1998;HG 1344/2011; HG 478/ 24-IUN-15;HG.478/24-IUN-15;OUG.1 din 04/01/2017;HG.354/18.05.2017;OUG.68 din 06/11/2019"/>
    <s v="imobil"/>
    <s v="Lungime=8,0 KM Km;Suprafeţe= ha;CF= ;"/>
  </r>
  <r>
    <x v="2115"/>
    <s v="8.30.01"/>
    <m/>
    <m/>
    <s v="BARAJE FĂRĂ ACUMUL.FIXE"/>
    <s v="conform amenajamentelor silvice"/>
    <s v="ARGEŞ"/>
    <s v="-"/>
    <s v="Tara: România; Judet: ARGEŞ; -;   -; Nr: -;"/>
    <n v="1984"/>
    <n v="2082"/>
    <n v="3"/>
    <s v="in administrare"/>
    <s v="HG 982/1998;HG 1344/2011;OUG.1 din 04/01/2017;HG.354/18.05.2017;OUG.68 din 06/11/2019;HG.846/08.10.2020"/>
    <s v="imobil"/>
    <s v="Lungime albie corectată/consolidată=1 km;"/>
  </r>
  <r>
    <x v="2116"/>
    <s v="8.04.04"/>
    <m/>
    <m/>
    <s v="DAF COTMENITA-DRAGANU"/>
    <s v="conform amenajamentelor silvice"/>
    <s v="ARGEŞ"/>
    <s v="-"/>
    <s v="Tara: România; Judet: ARGEŞ; -;   -; Nr: -;"/>
    <n v="1971"/>
    <n v="238859"/>
    <n v="3"/>
    <s v="in administrare"/>
    <s v="HG.982/1998;HG.1344/23.12.2010;OUG.1/04.01.2017;;OUG.68 din 06/11/2019"/>
    <s v="imobil"/>
    <s v="Lungime=8,9 Km;Suprafeţe= ha;CF= ;"/>
  </r>
  <r>
    <x v="2117"/>
    <s v="8.04.04"/>
    <m/>
    <m/>
    <s v="DAF CIORICA -UDA 1,2 KM"/>
    <s v="conform amenajamentelor silvice"/>
    <s v="ARGEŞ"/>
    <s v="-"/>
    <s v="Tara: România; Judet: ARGEŞ; -;   -; Nr: -;"/>
    <n v="1982"/>
    <n v="67251"/>
    <n v="3"/>
    <s v="in administrare"/>
    <s v="HG 982/1998;HG 1344/2011;OUG.1 din 04/01/2017;HG.354/18.05.2017;OUG.68 din 06/11/2019"/>
    <s v="imobil"/>
    <s v="Lungime= Km;Suprafeţe= ha;CF= ;"/>
  </r>
  <r>
    <x v="2118"/>
    <s v="8.04.04"/>
    <m/>
    <m/>
    <s v="DAF ROGOJINA"/>
    <s v="conform amenajamentelor silvice"/>
    <s v="ARGEŞ"/>
    <s v="-"/>
    <s v="Tara: România; Judet: ARGEŞ; -;   -; Nr: -;"/>
    <n v="1973"/>
    <n v="933718"/>
    <n v="3"/>
    <s v="in administrare"/>
    <s v="HG.982/1998;HG.1344/23.12.2010;OUG.1/04.01.2017;;OUG.68 din 06/11/2019"/>
    <s v="imobil"/>
    <s v="Lungime=2,1 Km;Suprafeţe= ha;CF= ;"/>
  </r>
  <r>
    <x v="2119"/>
    <s v="8.30.01"/>
    <m/>
    <m/>
    <s v="BARAJE FĂRĂ ACUMUL FIXE"/>
    <s v="conform amenajamentelor silvice"/>
    <s v="ARGEŞ"/>
    <s v="-"/>
    <s v="Tara: România; Judet: ARGEŞ; -;   -; Nr: -;"/>
    <n v="1959"/>
    <n v="10612"/>
    <n v="3"/>
    <s v="in administrare"/>
    <s v="HG.982/1998;HG.1344/23.12.2010;OUG.1/04.01.2017;;OUG.68 din 06/11/2019;HG.846/08.10.2020"/>
    <s v="imobil"/>
    <s v="Lungime albie corectată/consolidată=0,7 km;"/>
  </r>
  <r>
    <x v="2120"/>
    <s v="8.04.04"/>
    <m/>
    <m/>
    <s v="DAF CARLIGU TINISOA"/>
    <s v="conform amenajamentelor silvice"/>
    <s v="ARGEŞ"/>
    <s v="-"/>
    <s v="Tara: România; Judet: ARGEŞ; -;   -; Nr: -;"/>
    <n v="1982"/>
    <n v="280009"/>
    <n v="3"/>
    <s v="in administrare"/>
    <s v="HG 982/1998;HG 1344/2011; HG 478/ 24-IUN-15;HG.478/24-IUN-15;OUG.1 din 04/01/2017;OUG.68 din 06/11/2019"/>
    <s v="imobil"/>
    <s v="Lungime=1,6 KM Km;Suprafeţe= ha;CF= ;"/>
  </r>
  <r>
    <x v="2121"/>
    <s v="8.30.01"/>
    <m/>
    <m/>
    <s v="CT  RÂUŞOR LAC"/>
    <s v="conform amenajamentelor silvice"/>
    <s v="ARGEŞ"/>
    <s v="-"/>
    <s v="Tara: România; Judet: ARGEŞ; -;   -; Nr: -;"/>
    <n v="1996"/>
    <n v="208324"/>
    <n v="3"/>
    <s v="in administrare"/>
    <s v="HG 982/1998;HG 1344/2011; HG 478/ 24-IUN-15;HG.478/24-IUN-15;OUG.1 din 04/01/2017;HG.354/18.05.2017;OUG.68 din 06/11/2019;HG.846/08.10.2020"/>
    <s v="imobil"/>
    <s v="Lungime albie corectată/consolidată=3 km;"/>
  </r>
  <r>
    <x v="2122"/>
    <s v="8.04.04"/>
    <m/>
    <m/>
    <s v="DAF SARACU"/>
    <s v="conform amenajamentelor silvice"/>
    <s v="ARGEŞ"/>
    <s v="-"/>
    <s v="Tara: România; Judet: ARGEŞ; -;   -; Nr: -;"/>
    <n v="1958"/>
    <n v="8474"/>
    <n v="3"/>
    <s v="in administrare"/>
    <s v="HG.982/1998;HG.1344/23.12.2010;OUG.1/04.01.2017;;OUG.68 din 06/11/2019"/>
    <s v="imobil"/>
    <s v="Lungime=4,0 Km;Suprafeţe= ha;CF= ;"/>
  </r>
  <r>
    <x v="2123"/>
    <s v="8.04.04"/>
    <m/>
    <m/>
    <s v="DAF VEDITA -3,5 KM"/>
    <s v="conform amenajamentelor silvice"/>
    <s v="ARGEŞ"/>
    <s v="-"/>
    <s v="Tara: România; Judet: ARGEŞ; -;   -; Nr: -;"/>
    <n v="1973"/>
    <n v="44096"/>
    <n v="3"/>
    <s v="in administrare"/>
    <s v="HG 982/1998;HG 1344/2011;OUG.1 din 04/01/2017;HG.354/18.05.2017;OUG.68 din 06/11/2019"/>
    <s v="imobil"/>
    <s v="Lungime= Km;Suprafeţe= ha;CF= ;"/>
  </r>
  <r>
    <x v="2124"/>
    <s v="8.04.04"/>
    <m/>
    <m/>
    <s v="DAF VALEA TIULUI"/>
    <s v="conform amenajamentelor silvice"/>
    <s v="ARGEŞ"/>
    <s v="-"/>
    <s v="Tara: România; Judet: ARGEŞ; -;   -; Nr: -;"/>
    <n v="1974"/>
    <n v="110273"/>
    <n v="3"/>
    <s v="in administrare"/>
    <s v="HG 982/1998;HG 1344/2011; HG 478/ 24-IUN-15;HG.478/24-IUN-15;OUG.1 din 04/01/2017;OUG.68 din 06/11/2019"/>
    <s v="imobil"/>
    <s v="Lungime=2,9 KM Km;Suprafeţe= ha;CF= ;"/>
  </r>
  <r>
    <x v="2125"/>
    <s v="8.04.04"/>
    <m/>
    <m/>
    <s v="DAF ZANOAGA"/>
    <s v="conform amenajamentelor silvice"/>
    <s v="ARGEŞ"/>
    <s v="-"/>
    <s v="Tara: România; Judet: ARGEŞ; -;   -; Nr: -;"/>
    <n v="1970"/>
    <n v="7359"/>
    <n v="3"/>
    <s v="in administrare"/>
    <s v="HG 982/1998;HG 1344/2011; HG 478/ 24-IUN-15;HG.478/24-IUN-15;OUG.1 din 04/01/2017;OUG.68 din 06/11/2019"/>
    <s v="imobil"/>
    <s v="Lungime=1,8 KM Km;Suprafeţe= ha;CF= ;"/>
  </r>
  <r>
    <x v="2126"/>
    <s v="8.04.04"/>
    <m/>
    <m/>
    <s v="DAF VALEA CHILIEI"/>
    <s v="conform amenajamentelor silvice"/>
    <s v="ARGEŞ"/>
    <s v="-"/>
    <s v="Tara: România; Judet: ARGEŞ; -;   -; Nr: -;"/>
    <n v="1969"/>
    <n v="468515"/>
    <n v="3"/>
    <s v="in administrare"/>
    <s v="HG 982/1998;HG 1344/2011; HG 478/ 24-IUN-15;HG.478/24-IUN-15;OUG.1 din 04/01/2017;OUG.68 din 06/11/2019"/>
    <s v="imobil"/>
    <s v="Lungime=5,0 KM Km;Suprafeţe= ha;CF= ;"/>
  </r>
  <r>
    <x v="2127"/>
    <s v="8.04.04"/>
    <m/>
    <m/>
    <s v="DAF GAINA"/>
    <s v="conform amenajamentelor silvice"/>
    <s v="ARGEŞ"/>
    <s v="-"/>
    <s v="Tara: România; Judet: ARGEŞ; -;   -; Nr: -;"/>
    <n v="1964"/>
    <n v="4159"/>
    <n v="3"/>
    <s v="in administrare"/>
    <s v="HG 982/1998;HG 1344/2011; HG 478/ 24-IUN-15;HG.478/24-IUN-15;OUG.1 din 04/01/2017;OUG.68 din 06/11/2019"/>
    <s v="imobil"/>
    <s v="Lungime=3,1 KM Km;Suprafeţe= ha;CF= ;"/>
  </r>
  <r>
    <x v="2128"/>
    <s v="8.30._"/>
    <m/>
    <m/>
    <s v="BARAJE BUDEANCA"/>
    <s v="conform amenajamentelor silvice"/>
    <s v="ARGEŞ"/>
    <s v="-"/>
    <s v="Tara: România; Judet: ARGEŞ; -;   -; Nr: -;"/>
    <n v="1977"/>
    <n v="12982"/>
    <n v="3"/>
    <s v="in administrare"/>
    <s v="HG 982/1998;HG 1344/2011; HG; HG 478/ 24-IUN-15;HG.478/24-IUN-15;OUG.1 din 04/01/2017;OUG.68 din 06/11/2019"/>
    <s v="imobil"/>
    <s v="Denumire=_x000a_lucrare corectare torenti ;"/>
  </r>
  <r>
    <x v="2129"/>
    <s v="8.30.01"/>
    <m/>
    <m/>
    <s v="BARAJE CUCA"/>
    <s v="conform amenajamentelor silvice"/>
    <s v="ARGEŞ"/>
    <s v="-"/>
    <s v="Tara: România; Judet: ARGEŞ; -;   -; Nr: -;"/>
    <n v="1984"/>
    <n v="1569"/>
    <n v="3"/>
    <s v="in administrare"/>
    <s v="HG 982/1998;HG 1344/2011; HG 478/ 24-IUN-15;HG.478/24-IUN-15;OUG.1 din 04/01/2017;HG.354/18.05.2017;OUG.68 din 06/11/2019;HG.846/08.10.2020"/>
    <s v="imobil"/>
    <s v="Lungime albie corectată/consolidată=2,7 km;"/>
  </r>
  <r>
    <x v="2130"/>
    <s v="8.04.04"/>
    <m/>
    <m/>
    <s v="DAF V.LUI STAN"/>
    <s v="conform amenajamentelor silvice"/>
    <s v="ARGEŞ"/>
    <s v="-"/>
    <s v="Tara: România; Judet: ARGEŞ; -;   -; Nr: -;"/>
    <n v="1967"/>
    <n v="554909"/>
    <n v="3"/>
    <s v="in administrare"/>
    <s v="HG 982/1998;; HG 478/ 24-IUN-15;HG.478/24-IUN-15;OUG.1 din 04/01/2017;OUG.68 din 06/11/2019"/>
    <s v="imobil"/>
    <s v="Lungime=12,5 KM Km;Suprafeţe= ha;CF= ;"/>
  </r>
  <r>
    <x v="2131"/>
    <s v="8.04.04"/>
    <m/>
    <m/>
    <s v="D.A.F.VIROGU 1.5 KM"/>
    <s v="conform amenajamentelor silvice"/>
    <s v="ARGEŞ"/>
    <s v="-"/>
    <s v="Tara: România; Judet: ARGEŞ; -;   -; Nr: -;"/>
    <n v="1881"/>
    <n v="30"/>
    <n v="3"/>
    <s v="in administrare"/>
    <s v="HG 982/1998;;OUG.1 din 04/01/2017;OUG.68 din 06/11/2019"/>
    <s v="imobil"/>
    <s v="drum auto forestier"/>
  </r>
  <r>
    <x v="2132"/>
    <s v="8.04.04"/>
    <m/>
    <m/>
    <s v="DAF BUDA DEAL"/>
    <s v="conform amenajamentelor silvice"/>
    <s v="ARGEŞ"/>
    <s v="-"/>
    <s v="Tara: România; Judet: ARGEŞ; -;   -; Nr: -;"/>
    <n v="1979"/>
    <n v="382387"/>
    <n v="3"/>
    <s v="in administrare"/>
    <s v="HG 982/1998;HG 1344/2011; HG 478/ 24-IUN-15;HG.478/24-IUN-15;OUG.1 din 04/01/2017;HG.354/18.05.2017;OUG.68 din 06/11/2019"/>
    <s v="imobil"/>
    <s v="Lungime=4 KM Km;Suprafeţe= ha;CF= ;"/>
  </r>
  <r>
    <x v="2133"/>
    <s v="8.04.04"/>
    <m/>
    <m/>
    <s v="DAF FATA PALTIN"/>
    <s v="conform amenajamentelor silvice"/>
    <s v="ARGEŞ"/>
    <s v="-"/>
    <s v="Tara: România; Judet: ARGEŞ; -;   -; Nr: -;"/>
    <n v="1972"/>
    <n v="254459"/>
    <n v="3"/>
    <s v="in administrare"/>
    <s v="HG 982/1998;; HG 478/ 24-IUN-15;HG.478/24-IUN-15;OUG.1 din 04/01/2017;OUG.68 din 06/11/2019"/>
    <s v="imobil"/>
    <s v="Lungime=10,5 KM Km;Suprafeţe= ha;CF= ;"/>
  </r>
  <r>
    <x v="2134"/>
    <s v="8.30.01"/>
    <m/>
    <m/>
    <s v="CORECŢIE TORENŢI"/>
    <s v="conform amenajamentelor silvice"/>
    <s v="ARGEŞ"/>
    <s v="-"/>
    <s v="Tara: România; Judet: ARGEŞ; -;   -; Nr: -;"/>
    <n v="1977"/>
    <n v="117"/>
    <n v="3"/>
    <s v="in administrare"/>
    <s v="HG 982/1998;HG 1344/2011;OUG.1 din 04/01/2017;HG.354/18.05.2017;OUG.68 din 06/11/2019;HG.846/08.10.2020"/>
    <s v="imobil"/>
    <s v="Lungime albie corectată/consolidată=0,2 km;"/>
  </r>
  <r>
    <x v="2135"/>
    <s v="8.04.04"/>
    <m/>
    <m/>
    <s v="DAF V.SEACA II 2.0 KM"/>
    <s v="conform amenajamentelor silvice"/>
    <s v="ARGEŞ"/>
    <s v="-"/>
    <s v="Tara: România; Judet: ARGEŞ; -;   -; Nr: -;"/>
    <n v="1982"/>
    <n v="44711"/>
    <n v="3"/>
    <s v="in administrare"/>
    <s v="HG 982/1998;HG 1344/2011;OUG.1 din 04/01/2017;HG.354/18.05.2017;OUG.68 din 06/11/2019"/>
    <s v="imobil"/>
    <s v="Lungime= Km;Suprafeţe= ha;CF= ;"/>
  </r>
  <r>
    <x v="2136"/>
    <s v="8.04.04"/>
    <m/>
    <m/>
    <s v="DAF V.PERILOR II 2.8 KM"/>
    <s v="conform amenajamentelor silvice"/>
    <s v="ARGEŞ"/>
    <s v="-"/>
    <s v="Tara: România; Judet: ARGEŞ; -;   -; Nr: -;"/>
    <n v="1969"/>
    <n v="12162"/>
    <n v="3"/>
    <s v="in administrare"/>
    <s v="HG 982/1998;HG 1344/2011;OUG.1 din 04/01/2017;HG.354/18.05.2017;OUG.68 din 06/11/2019"/>
    <s v="imobil"/>
    <s v="Lungime= Km;Suprafeţe= ha;CF= ;"/>
  </r>
  <r>
    <x v="2137"/>
    <s v="8.04.04"/>
    <m/>
    <m/>
    <s v="DAF VALEA GAII"/>
    <s v="conform amenajamentelor silvice"/>
    <s v="ARGEŞ"/>
    <s v="-"/>
    <s v="Tara: România; Judet: ARGEŞ; -;   -; Nr: -;"/>
    <n v="1973"/>
    <n v="10554"/>
    <n v="3"/>
    <s v="in administrare"/>
    <s v="HG 982/1998;HG 1344/2011; HG 478/ 24-IUN-15;HG.478/24-IUN-15;OUG.1 din 04/01/2017;OUG.68 din 06/11/2019"/>
    <s v="imobil"/>
    <s v="Lungime= Km;Suprafeţe= ha;CF= ;"/>
  </r>
  <r>
    <x v="2138"/>
    <s v="8.30.01"/>
    <m/>
    <m/>
    <s v="CORECŢII TORENŢI V PURCA"/>
    <s v="conform amenajamentelor silvice"/>
    <s v="ARGEŞ"/>
    <s v="-"/>
    <s v="Tara: România; Judet: ARGEŞ; -;   -; Nr: -;"/>
    <n v="1983"/>
    <n v="433"/>
    <n v="3"/>
    <s v="in administrare"/>
    <s v="HG 982/1998;HG 1344/2011;OUG.1 din 04/01/2017;HG.354/18.05.2017;OUG.68 din 06/11/2019;HG.846/08.10.2020"/>
    <s v="imobil"/>
    <s v="Lungime albie corectată/consolidată=5,41 km;"/>
  </r>
  <r>
    <x v="2139"/>
    <s v="8.30.01"/>
    <m/>
    <m/>
    <s v="CT PENES"/>
    <s v="conform amenajamentelor silvice"/>
    <s v="ARGEŞ"/>
    <s v="-"/>
    <s v="Tara: România; Judet: ARGEŞ; -;   -; Nr: -;"/>
    <n v="1985"/>
    <n v="7413"/>
    <n v="3"/>
    <s v="in administrare"/>
    <s v="HG 982/1998;HG 1344/2011; HG 478/ 24-IUN-15;HG.478/24-IUN-15;OUG.1 din 04/01/2017;HG.354/18.05.2017;OUG.68 din 06/11/2019;HG.846/08.10.2020"/>
    <s v="imobil"/>
    <s v="Lungime albie corectată/consolidată=0,3 km;"/>
  </r>
  <r>
    <x v="2140"/>
    <s v="8.30.01"/>
    <m/>
    <m/>
    <s v="C T BRUSTUROASA 3"/>
    <s v="conform amenajamentelor silvice"/>
    <s v="ARGEŞ"/>
    <s v="-"/>
    <s v="Tara: România; Judet: ARGEŞ; -;   -; Nr: -;"/>
    <n v="1991"/>
    <n v="4501"/>
    <n v="3"/>
    <s v="in administrare"/>
    <s v="HG 982/1998;HG 1344/2011; HG 478/ 24-IUN-15;HG.478/24-IUN-15;OUG.1 din 04/01/2017;HG.354/18.05.2017;OUG.68 din 06/11/2019;HG.846/08.10.2020"/>
    <s v="imobil"/>
    <s v="Lungime albie corectată/consolidată=1 km;"/>
  </r>
  <r>
    <x v="2141"/>
    <s v="8.04.04"/>
    <m/>
    <m/>
    <s v="DAF RICHITIS-ROSU"/>
    <s v="conform amenajamentelor silvice"/>
    <s v="ARGEŞ"/>
    <s v="-"/>
    <s v="Tara: România; Judet: ARGEŞ; -;   -; Nr: -;"/>
    <n v="1981"/>
    <n v="498320"/>
    <n v="3"/>
    <s v="in administrare"/>
    <s v="HG 982/1998;HG 1344/2011; HG 478/ 24-IUN-15;HG.478/24-IUN-15;OUG.1 din 04/01/2017;OUG.68 din 06/11/2019"/>
    <s v="imobil"/>
    <s v="Lungime= Km;Suprafeţe= ha;CF= ;"/>
  </r>
  <r>
    <x v="2142"/>
    <s v="8.30.01"/>
    <m/>
    <m/>
    <s v="C.T. VALEA IZV.STÂNII D2"/>
    <s v="conform amenajamentelor silvice"/>
    <s v="ARGEŞ"/>
    <s v="-"/>
    <s v="Tara: România; Judet: ARGEŞ; -;   -; Nr: -;"/>
    <n v="1994"/>
    <n v="39685"/>
    <n v="3"/>
    <s v="in administrare"/>
    <s v="HG 982/1998;HG 1344/2011; HG 478/ 24-IUN-15;HG.478/24-IUN-15;OUG.1 din 04/01/2017;HG.354/18.05.2017;OUG.68 din 06/11/2019;HG.846/08.10.2020"/>
    <s v="imobil"/>
    <s v="Lungime albie corectată/consolidată=0,9 km;"/>
  </r>
  <r>
    <x v="2143"/>
    <s v="8.04.04"/>
    <m/>
    <m/>
    <s v="DAF VL.OARZANII"/>
    <s v="conform amenajamentelor silvice"/>
    <s v="ARGEŞ"/>
    <s v="-"/>
    <s v="Tara: România; Judet: ARGEŞ; -;   -; Nr: -;"/>
    <n v="1964"/>
    <n v="258036"/>
    <n v="3"/>
    <s v="in administrare"/>
    <s v="HG 982/1998;HG 1344/2011; HG 478/ 24-IUN-15;HG.478/24-IUN-15;OUG.1 din 04/01/2017;HG.354/18.05.2017;OUG.68 din 06/11/2019"/>
    <s v="imobil"/>
    <s v="Lungime= Km;Suprafeţe= ha;CF= ;"/>
  </r>
  <r>
    <x v="2144"/>
    <s v="8.04.04"/>
    <m/>
    <m/>
    <s v="DAF VL.SEACA"/>
    <s v="conform amenajamentelor silvice"/>
    <s v="ARGEŞ"/>
    <s v="-"/>
    <s v="Tara: România; Judet: ARGEŞ; -;   -; Nr: -;"/>
    <n v="1980"/>
    <n v="14551"/>
    <n v="3"/>
    <s v="in administrare"/>
    <s v="HG 982/1998;HG 1344/2011; HG 478/ 24-IUN-15;HG.478/24-IUN-15;OUG.1 din 04/01/2017;OUG.68 din 06/11/2019"/>
    <s v="imobil"/>
    <s v="Lungime= Km;Suprafeţe= ha;CF= ;"/>
  </r>
  <r>
    <x v="2145"/>
    <s v="8.04.04"/>
    <m/>
    <m/>
    <s v="DAF BRUSTURET"/>
    <s v="conform amenajamentelor silvice"/>
    <s v="ARGEŞ"/>
    <s v="-"/>
    <s v="Tara: România; Judet: ARGEŞ; -;   -; Nr: -;"/>
    <n v="1964"/>
    <n v="7902"/>
    <n v="3"/>
    <s v="in administrare"/>
    <s v="HG 982/1998;HG 1344/2011; HG 478/ 24-IUN-15;HG.478/24-IUN-15;OUG.1 din 04/01/2017;OUG.68 din 06/11/2019"/>
    <s v="imobil"/>
    <s v="Lungime= Km;Suprafeţe= ha;CF= ;"/>
  </r>
  <r>
    <x v="2146"/>
    <s v="8.04.04"/>
    <m/>
    <m/>
    <s v="DAF V. CHEII"/>
    <s v="conform amenajamentelor silvice"/>
    <s v="ARGEŞ"/>
    <s v="-"/>
    <s v="Tara: România; Judet: ARGEŞ; -;   -; Nr: -;"/>
    <n v="1957"/>
    <n v="418"/>
    <n v="3"/>
    <s v="in administrare"/>
    <s v="HG 982/1998;HG 1344/2011; HG 478/ 24-IUN-15;HG.478/24-IUN-15;OUG.1 din 04/01/2017;OUG.68 din 06/11/2019"/>
    <s v="imobil"/>
    <s v="Lungime= Km;Suprafeţe= ha;CF= ;"/>
  </r>
  <r>
    <x v="2147"/>
    <s v="8.04.04"/>
    <m/>
    <m/>
    <s v="DAF V. DRAGOSLOVENILOR"/>
    <s v="conform amenajamentelor silvice"/>
    <s v="ARGEŞ"/>
    <s v="-"/>
    <s v="Tara: România; Judet: ARGEŞ; -;   -; Nr: -;"/>
    <n v="1967"/>
    <n v="69726"/>
    <n v="3"/>
    <s v="in administrare"/>
    <s v="HG 982/1998;HG 1344/2011; HG 478/ 24-IUN-15;HG.478/24-IUN-15;OUG.1 din 04/01/2017;OUG.68 din 06/11/2019"/>
    <s v="imobil"/>
    <s v="Lungime= Km;Suprafeţe= ha;CF= ;"/>
  </r>
  <r>
    <x v="2148"/>
    <s v="8.04.04"/>
    <m/>
    <m/>
    <s v="DAF GRINDU"/>
    <s v="conform amenajamentelor silvice"/>
    <s v="ARGEŞ"/>
    <s v="-"/>
    <s v="Tara: România; Judet: ARGEŞ; -;   -; Nr: -;"/>
    <n v="1977"/>
    <n v="36"/>
    <n v="3"/>
    <s v="in administrare"/>
    <s v="HG 982/1998;HG 1344/2011; HG 478/ 24-IUN-15;HG.478/24-IUN-15;OUG.1 din 04/01/2017;HG.354/18.05.2017;OUG.68 din 06/11/2019"/>
    <s v="imobil"/>
    <s v="Lungime= Km;Suprafeţe= ha;CF= ;"/>
  </r>
  <r>
    <x v="2149"/>
    <s v="8.04.04"/>
    <m/>
    <m/>
    <s v="DAF VL.LUI IVAN"/>
    <s v="conform amenajamentelor silvice"/>
    <s v="ARGEŞ"/>
    <s v="-"/>
    <s v="Tara: România; Judet: ARGEŞ; -;   -; Nr: -;"/>
    <n v="1967"/>
    <n v="8835"/>
    <n v="3"/>
    <s v="in administrare"/>
    <s v="HG 982/1998;HG 1344/2011; HG 478/ 24-IUN-15;HG.478/24-IUN-15;OUG.1 din 04/01/2017;OUG.68 din 06/11/2019"/>
    <s v="imobil"/>
    <s v="Lungime= Km;Suprafeţe= ha;CF= ;"/>
  </r>
  <r>
    <x v="2150"/>
    <s v="8.30.01"/>
    <m/>
    <m/>
    <s v="CORECTARE TORENTI"/>
    <s v="conform amenajamentelor silvice"/>
    <s v="ARGEŞ"/>
    <s v="-"/>
    <s v="Tara: România; Judet: ARGEŞ; -;   -; Nr: -;"/>
    <n v="1988"/>
    <n v="1590"/>
    <n v="3"/>
    <s v="in administrare"/>
    <s v="HG 982/1998;HG 1344/2011; HG 478/ 24-IUN-15;HG.478/24-IUN-15;OUG.1 din 04/01/2017;HG.354/18.05.2017;OUG.68 din 06/11/2019;HG.846/08.10.2020"/>
    <s v="imobil"/>
    <s v="Lungime albie corectată/consolidată=0,6 km;"/>
  </r>
  <r>
    <x v="2151"/>
    <s v="8.30.01"/>
    <m/>
    <m/>
    <s v="C T RUCAR"/>
    <s v="conform amenajamentelor silvice"/>
    <s v="ARGEŞ"/>
    <s v="-"/>
    <s v="Tara: România; Judet: ARGEŞ; -;   -; Nr: -;"/>
    <n v="1989"/>
    <n v="3688"/>
    <n v="3"/>
    <s v="in administrare"/>
    <s v="HG 982/1998;HG 1344/2011; HG 478/ 24-IUN-15;HG.478/24-IUN-15;OUG.1 din 04/01/2017;HG.354/18.05.2017;OUG.68 din 06/11/2019;HG.846/08.10.2020"/>
    <s v="imobil"/>
    <s v="Lungime albie corectată/consolidată=1,4 km;"/>
  </r>
  <r>
    <x v="2152"/>
    <s v="8.04.04"/>
    <m/>
    <m/>
    <s v="DR.FR.V.CAPRII 2,0KM"/>
    <s v="conform amenajamentelor silvice"/>
    <s v="ARGEŞ"/>
    <s v="-"/>
    <s v="Tara: România; Judet: ARGEŞ; -;   -; Nr: -;"/>
    <n v="1988"/>
    <n v="2273"/>
    <n v="3"/>
    <s v="in administrare"/>
    <s v="HG 982/1998;;OUG.1 din 04/01/2017;OUG.68 din 06/11/2019"/>
    <s v="imobil"/>
    <s v="drum auto forestier"/>
  </r>
  <r>
    <x v="2153"/>
    <s v="8.30._"/>
    <m/>
    <m/>
    <s v="CORECTARE TORENTI"/>
    <s v="conform amenajamentelor silvice"/>
    <s v="ARGEŞ"/>
    <s v="-"/>
    <s v="Tara: România; Judet: ARGEŞ; -;   -; Nr: -;"/>
    <n v="1978"/>
    <n v="8683"/>
    <n v="3"/>
    <s v="in administrare"/>
    <s v="HG 982/1998;HG 1344/2011; HG 478/ 24-IUN-15;HG.478/24-IUN-15;OUG.1 din 04/01/2017;OUG.68 din 06/11/2019"/>
    <s v="imobil"/>
    <s v="Denumire=lucrare corectare torenti ;"/>
  </r>
  <r>
    <x v="2154"/>
    <s v="8.04.04"/>
    <m/>
    <m/>
    <s v="DR.AUTO OBOARE-AXIAL"/>
    <s v="conform amenajamentelor silvice"/>
    <s v="ARGEŞ"/>
    <s v="-"/>
    <s v="Tara: România; Judet: ARGEŞ; -;   -; Nr: -;"/>
    <n v="1988"/>
    <n v="127073"/>
    <n v="3"/>
    <s v="in administrare"/>
    <s v="HG 982/1998;HG 1344/2011;OUG.1 din 04/01/2017;HG.354/18.05.2017;OUG.68 din 06/11/2019"/>
    <s v="imobil"/>
    <s v="Lungime= Km;Suprafeţe= ha;CF= ;"/>
  </r>
  <r>
    <x v="2155"/>
    <s v="8.04.04"/>
    <m/>
    <m/>
    <s v="DAF V.SILISTI"/>
    <s v="conform amenajamentelor silvice"/>
    <s v="ARGEŞ"/>
    <s v="-"/>
    <s v="Tara: România; Judet: ARGEŞ; -;   -; Nr: -;"/>
    <n v="1982"/>
    <n v="37559"/>
    <n v="3"/>
    <s v="in administrare"/>
    <s v="HG 982/1998;HG 1344/2011; HG 478/ 24-IUN-15;HG.478/24-IUN-15;OUG.1 din 04/01/2017;HG.354/18.05.2017;OUG.68 din 06/11/2019"/>
    <s v="imobil"/>
    <s v="Lungime= Km;Suprafeţe= ha;CF= ;"/>
  </r>
  <r>
    <x v="2156"/>
    <s v="8.04.04"/>
    <m/>
    <m/>
    <s v="D.F BOGONOS"/>
    <s v="conform amenajamentelor silvice"/>
    <s v="IAŞI"/>
    <s v="-"/>
    <s v="Tara: România; Judet: IAŞI; -;   -; Nr: -;"/>
    <n v="1981"/>
    <n v="11484"/>
    <n v="22"/>
    <s v="in administrare"/>
    <s v="HG 982/1998;;OUG.1 din 04/01/2017;HG.354/18.05.2017;OUG.68 din 06/11/2019"/>
    <s v="imobil"/>
    <s v="Lungime= Km;Suprafeţe= ha;CF= ;"/>
  </r>
  <r>
    <x v="2157"/>
    <s v="8.04.04"/>
    <m/>
    <m/>
    <s v="D.F.VENIAS-FINATU MARE"/>
    <s v="conform amenajamentelor silvice"/>
    <s v="IAŞI"/>
    <s v="-"/>
    <s v="Tara: România; Judet: IAŞI; -;   -; Nr: -;"/>
    <n v="1983"/>
    <n v="27421"/>
    <n v="22"/>
    <s v="in administrare"/>
    <s v="HG 982/1998;;OUG.1 din 04/01/2017;HG.354/18.05.2017;OUG.68 din 06/11/2019"/>
    <s v="imobil"/>
    <s v="Lungime= Km;Suprafeţe= ha;CF= ;"/>
  </r>
  <r>
    <x v="2158"/>
    <s v="8.04.04"/>
    <m/>
    <m/>
    <s v="D.F.COTOFANA RAMIFICATIE"/>
    <s v="conform amenajamentelor silvice"/>
    <s v="IAŞI"/>
    <s v="-"/>
    <s v="Tara: România; Judet: IAŞI; -;   -; Nr: -;"/>
    <n v="1983"/>
    <n v="4803"/>
    <n v="22"/>
    <s v="in administrare"/>
    <s v="HG 982/1998;;OUG.1 din 04/01/2017;HG.354/18.05.2017;OUG.68 din 06/11/2019"/>
    <s v="imobil"/>
    <s v="Lungime= Km;Suprafeţe= ha;CF= ;"/>
  </r>
  <r>
    <x v="2159"/>
    <s v="8.30.01"/>
    <m/>
    <m/>
    <s v="BARAJE CORECTARE TORENTI"/>
    <s v="conform amenajamentelor silvice"/>
    <s v="ARGEŞ"/>
    <s v="-"/>
    <s v="Tara: România; Judet: ARGEŞ; -;   -; Nr: -;"/>
    <n v="1981"/>
    <n v="3179"/>
    <n v="3"/>
    <s v="in administrare"/>
    <s v="HG 982/1998;HG 1344/2011; HG 478/ 24-IUN-15;HG.478/24-IUN-15;OUG.1 din 04/01/2017;HG.354/18.05.2017;OUG.68 din 06/11/2019;HG.846/08.10.2020"/>
    <s v="imobil"/>
    <s v="Lungime albie corectată/consolidată=9 km;"/>
  </r>
  <r>
    <x v="2160"/>
    <s v="8.04.04"/>
    <m/>
    <m/>
    <s v="DAF CALU"/>
    <s v="conform amenajamentelor silvice"/>
    <s v="NEAMŢ"/>
    <s v="-"/>
    <s v="Tara: România; Judet: NEAMŢ; -;   -; Nr: -;"/>
    <n v="1999"/>
    <n v="1963033"/>
    <n v="27"/>
    <s v="in administrare"/>
    <s v="HG 982/1998;HG 1344/2011; HG 478/ 24-IUN-15;HG.478/24-IUN-15;OUG.1 din 04/01/2017;HG.354/18.05.2017;OUG.68 din 06/11/2019"/>
    <s v="imobil"/>
    <s v="Lungime= Km;Suprafeţe= ha;CF= ;"/>
  </r>
  <r>
    <x v="2161"/>
    <s v="8.04.04"/>
    <m/>
    <m/>
    <s v="DAF SIREGNA"/>
    <s v="conform amenajamentelor silvice"/>
    <s v="NEAMŢ"/>
    <s v="-"/>
    <s v="Tara: România; Judet: NEAMŢ; -;   -; Nr: -;"/>
    <n v="1999"/>
    <n v="181856"/>
    <n v="27"/>
    <s v="in administrare"/>
    <s v="HG 982/1998;HG 1344/2011; HG 478/ 24-IUN-15;HG.478/24-IUN-15;OUG.1 din 04/01/2017;HG.354/18.05.2017;OUG.68 din 06/11/2019"/>
    <s v="imobil"/>
    <s v="Lungime= Km;Suprafeţe= ha;CF= ;"/>
  </r>
  <r>
    <x v="2162"/>
    <s v="8.04.04"/>
    <m/>
    <m/>
    <s v="DAF GISCA BAHNIN"/>
    <s v="conform amenajamentelor silvice"/>
    <s v="NEAMŢ"/>
    <s v="-"/>
    <s v="Tara: România; Judet: NEAMŢ; -;   -; Nr: -;"/>
    <n v="1999"/>
    <n v="65463"/>
    <n v="27"/>
    <s v="in administrare"/>
    <s v="HG 982/1998;HG 1344/2011; HG 478/ 24-IUN-15;HG.478/24-IUN-15;OUG.1 din 04/01/2017;HG.354/18.05.2017;OUG.68 din 06/11/2019"/>
    <s v="imobil"/>
    <s v="Lungime= Km;Suprafeţe= ha;CF= ;"/>
  </r>
  <r>
    <x v="2163"/>
    <s v="8.04.04"/>
    <m/>
    <m/>
    <s v="DAF SOIMULUI"/>
    <s v="conform amenajamentelor silvice"/>
    <s v="NEAMŢ"/>
    <s v="-"/>
    <s v="Tara: România; Judet: NEAMŢ; -;   -; Nr: -;"/>
    <n v="1999"/>
    <n v="3964609"/>
    <n v="27"/>
    <s v="in administrare"/>
    <s v="HG 982/1998;HG 1344/2011; HG 478/ 24-IUN-15;HG.478/24-IUN-15;OUG.1 din 04/01/2017;HG.354/18.05.2017;OUG.68 din 06/11/2019"/>
    <s v="imobil"/>
    <s v="Lungime= Km;Suprafeţe= ha;CF= ;"/>
  </r>
  <r>
    <x v="2164"/>
    <s v="8.04.04"/>
    <m/>
    <m/>
    <s v="DAF COJOC STINGA"/>
    <s v="conform amenajamentelor silvice"/>
    <s v="NEAMŢ"/>
    <s v="-"/>
    <s v="Tara: România; Judet: NEAMŢ; -;   -; Nr: -;"/>
    <n v="1999"/>
    <n v="62809"/>
    <n v="27"/>
    <s v="in administrare"/>
    <s v="HG 982/1998;HG 1344/2011; HG 478/ 24-IUN-15;HG.478/24-IUN-15;OUG.1 din 04/01/2017;HG.354/18.05.2017;OUG.68 din 06/11/2019"/>
    <s v="imobil"/>
    <s v="Lungime= Km;Suprafeţe= ha;CF= ;"/>
  </r>
  <r>
    <x v="2165"/>
    <s v="8.04.04"/>
    <m/>
    <m/>
    <s v="DAF MINZA PRELUNGIRILOR"/>
    <s v="conform amenajamentelor silvice"/>
    <s v="NEAMŢ"/>
    <s v="-"/>
    <s v="Tara: România; Judet: NEAMŢ; -;   -; Nr: -;"/>
    <n v="1980"/>
    <n v="105764"/>
    <n v="27"/>
    <s v="in administrare"/>
    <s v="HG 982/1998;HG 1344/2011; HG 478/ 24-IUN-15;HG.478/24-IUN-15;OUG.1 din 04/01/2017;HG.354/18.05.2017;OUG.68 din 06/11/2019"/>
    <s v="imobil"/>
    <s v="Lungime= Km;Suprafeţe= ha;CF= ;"/>
  </r>
  <r>
    <x v="2166"/>
    <s v="8.04.04"/>
    <m/>
    <m/>
    <s v="D.F.MORENI"/>
    <s v="conform amenajamentelor silvice"/>
    <s v="NEAMŢ"/>
    <s v="-"/>
    <s v="Tara: România; Judet: NEAMŢ; -;   -; Nr: -;"/>
    <n v="1986"/>
    <n v="87712"/>
    <n v="27"/>
    <s v="in administrare"/>
    <s v="HG 982/1998;HG 1344/2011;OUG.1 din 04/01/2017;HG.354/18.05.2017;OUG.68 din 06/11/2019"/>
    <s v="imobil"/>
    <s v="Lungime= Km;Suprafeţe= ha;CF= ;"/>
  </r>
  <r>
    <x v="2167"/>
    <s v="8.04.04"/>
    <m/>
    <m/>
    <s v="D.F.TRIF"/>
    <s v="conform amenajamentelor silvice"/>
    <s v="NEAMŢ"/>
    <s v="-"/>
    <s v="Tara: România; Judet: NEAMŢ; -;   -; Nr: -;"/>
    <n v="1970"/>
    <n v="8474"/>
    <n v="27"/>
    <s v="in administrare"/>
    <s v="HG 982/1998;HG 1344/2011;OUG.1 din 04/01/2017;HG.354/18.05.2017;OUG.68 din 06/11/2019"/>
    <s v="imobil"/>
    <s v="Lungime= Km;Suprafeţe= ha;CF= ;"/>
  </r>
  <r>
    <x v="2168"/>
    <s v="8.04.04"/>
    <m/>
    <m/>
    <s v="DRUM AUTP PIATRA GHIMBOASA I"/>
    <s v="conform amenajamentelor silvice"/>
    <s v="IAŞI"/>
    <s v="-"/>
    <s v="Tara: România; Judet: IAŞI; -;   -; Nr: -;"/>
    <n v="1974"/>
    <n v="818"/>
    <n v="22"/>
    <s v="in administrare"/>
    <s v="HG 982/1998;;OUG.1 din 04/01/2017;HG.354/18.05.2017;OUG.68 din 06/11/2019"/>
    <s v="imobil"/>
    <s v="Lungime= Km;Suprafeţe= ha;CF= ;"/>
  </r>
  <r>
    <x v="2169"/>
    <s v="8.04.04"/>
    <m/>
    <m/>
    <s v="DRUM AUTO PIATRA GHIMBOASA III"/>
    <s v="conform amenajamentelor silvice"/>
    <s v="IAŞI"/>
    <s v="-"/>
    <s v="Tara: România; Judet: IAŞI; -;   -; Nr: -;"/>
    <n v="1974"/>
    <n v="1053"/>
    <n v="22"/>
    <s v="in administrare"/>
    <s v="HG 982/1998;;OUG.1 din 04/01/2017;HG.354/18.05.2017;OUG.68 din 06/11/2019"/>
    <s v="imobil"/>
    <s v="Lungime= Km;Suprafeţe= ha;CF= ;"/>
  </r>
  <r>
    <x v="2170"/>
    <s v="8.04.04"/>
    <m/>
    <m/>
    <s v="DRUM FORESTIER SCORTARIA II  2.5 KM"/>
    <s v="conform amenajamentelor silvice"/>
    <s v="IAŞI"/>
    <s v="-"/>
    <s v="Tara: România; Judet: IAŞI; -;   -; Nr: -;"/>
    <n v="1987"/>
    <n v="51187"/>
    <n v="22"/>
    <s v="in administrare"/>
    <s v="HG 982/1998;;OUG.1 din 04/01/2017;HG.354/18.05.2017;OUG.68 din 06/11/2019"/>
    <s v="imobil"/>
    <s v="Lungime= Km;Suprafeţe= ha;CF= ;"/>
  </r>
  <r>
    <x v="2171"/>
    <s v="8.04.04"/>
    <m/>
    <m/>
    <s v="DRUM FORESTIER C. SURIIURII"/>
    <s v="conform amenajamentelor silvice"/>
    <s v="IAŞI"/>
    <s v="-"/>
    <s v="Tara: România; Judet: IAŞI; -;   -; Nr: -;"/>
    <n v="1985"/>
    <n v="234197"/>
    <n v="22"/>
    <s v="in administrare"/>
    <s v="HG 982/1998;;OUG.1 din 04/01/2017;HG.354/18.05.2017;OUG.68 din 06/11/2019"/>
    <s v="imobil"/>
    <s v="Lungime= Km;Suprafeţe= ha;CF= ;"/>
  </r>
  <r>
    <x v="2172"/>
    <s v="8.04.04"/>
    <m/>
    <m/>
    <s v="DRUM FOREST.BRADU 4,6 KM."/>
    <s v="conform amenajamentelor silvice"/>
    <s v="NEAMŢ"/>
    <s v="-"/>
    <s v="Tara: România; Judet: NEAMŢ; -;   -; Nr: -;"/>
    <n v="1963"/>
    <n v="0"/>
    <n v="27"/>
    <s v="in administrare"/>
    <s v="HG 982/1998;;OUG.1 din 04/01/2017;OUG.68 din 06/11/2019"/>
    <s v="imobil"/>
    <s v="drum auto forestier"/>
  </r>
  <r>
    <x v="2173"/>
    <s v="8.04.04"/>
    <m/>
    <m/>
    <s v="DAF GRINTIESUL MARE"/>
    <s v="conform amenajamentelor silvice"/>
    <s v="NEAMŢ"/>
    <s v="-"/>
    <s v="Tara: România; Judet: NEAMŢ; -;   -; Nr: -;"/>
    <n v="1963"/>
    <n v="32407"/>
    <n v="27"/>
    <s v="in administrare"/>
    <s v="HG 982/1998;HG 1344/2011; HG 478/ 24-IUN-15;HG.478/24-IUN-15;OUG.1 din 04/01/2017;HG.354/18.05.2017;OUG.68 din 06/11/2019"/>
    <s v="imobil"/>
    <s v="Lungime=4,0 KM Km;Suprafeţe= ha;CF= ;"/>
  </r>
  <r>
    <x v="2174"/>
    <s v="8.04.04"/>
    <m/>
    <m/>
    <s v="DAF COZIEI BAI"/>
    <s v="conform amenajamentelor silvice"/>
    <s v="NEAMŢ"/>
    <s v="-"/>
    <s v="Tara: România; Judet: NEAMŢ; -;   -; Nr: -;"/>
    <n v="1985"/>
    <n v="306472"/>
    <n v="27"/>
    <s v="in administrare"/>
    <s v="HG 982/1998;HG 1344/2011; HG 478/ 24-IUN-15;HG.478/24-IUN-15;OUG.1 din 04/01/2017;HG.354/18.05.2017;OUG.68 din 06/11/2019"/>
    <s v="imobil"/>
    <s v="Lungime=3,5 KM Km;Suprafeţe= ha;CF= ;"/>
  </r>
  <r>
    <x v="2175"/>
    <s v="8.30.01"/>
    <m/>
    <m/>
    <s v="BARAJ JGHEAB SAHASTRU"/>
    <s v="conform amenajamentelor silvice"/>
    <s v="NEAMŢ"/>
    <s v="-"/>
    <s v="Tara: România; Judet: NEAMŢ; -;   -; Nr: -;"/>
    <n v="1978"/>
    <n v="121340"/>
    <n v="27"/>
    <s v="in administrare"/>
    <s v="HG 982/1998;HG 1344/2011; HG 478/ 24-IUN-15;HG.478/24-IUN-15;OUG.1 din 04/01/2017;HG.354/18.05.2017;OUG.68 din 06/11/2019;HG.846/08.10.2020"/>
    <s v="imobil"/>
    <s v="Lungime albie corectată/consolidată=0,004 km;"/>
  </r>
  <r>
    <x v="2176"/>
    <s v="8.30.01"/>
    <m/>
    <m/>
    <s v="BARAJ (LUCR.HIDROTEHN.) TURNU"/>
    <s v="conform amenajamentelor silvice"/>
    <s v="NEAMŢ"/>
    <s v="-"/>
    <s v="Tara: România; Judet: NEAMŢ; -;   -; Nr: -;"/>
    <n v="1978"/>
    <n v="110999"/>
    <n v="27"/>
    <s v="in administrare"/>
    <s v="HG 982/1998;HG 1344/2011; HG 478/ 24-IUN-15;HG.478/24-IUN-15;OUG.1 din 04/01/2017;HG.354/18.05.2017;OUG.68 din 06/11/2019;HG.846/08.10.2020"/>
    <s v="imobil"/>
    <s v="Lungime albie corectată/consolidată=0,004 km;"/>
  </r>
  <r>
    <x v="2177"/>
    <s v="8.04.04"/>
    <m/>
    <m/>
    <s v="DRUM FOREST.IZV. ALB 11,7 KM."/>
    <s v="conform amenajamentelor silvice"/>
    <s v="NEAMŢ"/>
    <s v="-"/>
    <s v="Tara: România; Judet: NEAMŢ; -;   -; Nr: -;"/>
    <n v="1979"/>
    <n v="0"/>
    <n v="27"/>
    <s v="in administrare"/>
    <s v="HG 982/1998;;OUG.1 din 04/01/2017;OUG.68 din 06/11/2019"/>
    <s v="imobil"/>
    <s v="drum auto forestier"/>
  </r>
  <r>
    <x v="2178"/>
    <s v="8.04.04"/>
    <m/>
    <m/>
    <s v="DAF ZV.ALB PR. MARE 12,"/>
    <s v="conform amenajamentelor silvice"/>
    <s v="NEAMŢ"/>
    <s v="-"/>
    <s v="Tara: România; Judet: NEAMŢ; -;   -; Nr: -;"/>
    <n v="1974"/>
    <n v="1421776"/>
    <n v="27"/>
    <s v="in administrare"/>
    <s v="HG 982/1998;HG 1344/2011; HG 478/ 24-IUN-15;HG.478/24-IUN-15;OUG.1 din 04/01/2017;HG.354/18.05.2017;OUG.68 din 06/11/2019"/>
    <s v="imobil"/>
    <s v="Lungime= Km;Suprafeţe= ha;CF= ;"/>
  </r>
  <r>
    <x v="2179"/>
    <s v="8.04.04"/>
    <m/>
    <m/>
    <s v="DAF PR.MARE CEAHLAU"/>
    <s v="conform amenajamentelor silvice"/>
    <s v="NEAMŢ"/>
    <s v="-"/>
    <s v="Tara: România; Judet: NEAMŢ; -;   -; Nr: -;"/>
    <n v="1978"/>
    <n v="253042"/>
    <n v="27"/>
    <s v="in administrare"/>
    <s v="HG 982/1998;HG 1344/2011; HG 478/ 24-IUN-15;HG.478/24-IUN-15;OUG.1 din 04/01/2017;HG.354/18.05.2017;OUG.68 din 06/11/2019"/>
    <s v="imobil"/>
    <s v="Lungime=12,1 KM Km;Suprafeţe= ha;CF= ;"/>
  </r>
  <r>
    <x v="2180"/>
    <s v="8.30._"/>
    <m/>
    <m/>
    <s v="BARAJ PR. ROTARU"/>
    <s v="conform amenajamentelor silvice"/>
    <s v="NEAMŢ"/>
    <s v="-"/>
    <s v="Tara: România; Judet: NEAMŢ; -;   -; Nr: -;"/>
    <n v="1955"/>
    <n v="0"/>
    <n v="27"/>
    <s v="in administrare"/>
    <s v="HG 982/1998;;OUG.1 din 04/01/2017;OUG.68 din 06/11/2019"/>
    <s v="imobil"/>
    <s v="lucrari de corectarea torentilor"/>
  </r>
  <r>
    <x v="2181"/>
    <s v="8.30.01"/>
    <m/>
    <m/>
    <s v="CANAL PR. RUPTURII"/>
    <s v="conform amenajamentelor silvice"/>
    <s v="NEAMŢ"/>
    <s v="-"/>
    <s v="Tara: România; Judet: NEAMŢ; -;   -; Nr: -;"/>
    <n v="1978"/>
    <n v="6617"/>
    <n v="27"/>
    <s v="in administrare"/>
    <s v="HG 982/1998;HG 1344/2011; HG 478/ 24-IUN-15;HG.478/24-IUN-15;OUG.1 din 04/01/2017;HG.354/18.05.2017;OUG.68 din 06/11/2019;HG.846/08.10.2020"/>
    <s v="imobil"/>
    <s v="Lungime albie corectată/consolidată=0,02 km;"/>
  </r>
  <r>
    <x v="2182"/>
    <s v="8.30.01"/>
    <m/>
    <m/>
    <s v="BARAJ PR. SCHIT"/>
    <s v="conform amenajamentelor silvice"/>
    <s v="NEAMŢ"/>
    <s v="-"/>
    <s v="Tara: România; Judet: NEAMŢ; -;   -; Nr: -;"/>
    <n v="1978"/>
    <n v="190163"/>
    <n v="27"/>
    <s v="in administrare"/>
    <s v="HG 982/1998;HG 1344/2011; HG 478/ 24-IUN-15;HG.478/24-IUN-15;OUG.1 din 04/01/2017;HG.354/18.05.2017;OUG.68 din 06/11/2019;HG.846/08.10.2020"/>
    <s v="imobil"/>
    <s v="Lungime albie corectată/consolidată=0,0025 km;"/>
  </r>
  <r>
    <x v="2183"/>
    <s v="8.30._"/>
    <m/>
    <m/>
    <s v="BARAJ PR. ADANC HANGU"/>
    <s v="conform amenajamentelor silvice"/>
    <s v="NEAMŢ"/>
    <s v="-"/>
    <s v="Tara: România; Judet: NEAMŢ; -;   -; Nr: -;"/>
    <n v="1961"/>
    <n v="0"/>
    <n v="27"/>
    <s v="in administrare"/>
    <s v="HG 982/1998;;OUG.1 din 04/01/2017;OUG.68 din 06/11/2019"/>
    <s v="imobil"/>
    <s v="lucrari de corectarea torentilor"/>
  </r>
  <r>
    <x v="2184"/>
    <s v="8.30._"/>
    <m/>
    <m/>
    <s v="CANAL PR.BACALARAM"/>
    <s v="conform amenajamentelor silvice"/>
    <s v="NEAMŢ"/>
    <s v="-"/>
    <s v="Tara: România; Judet: NEAMŢ; -;   -; Nr: -;"/>
    <n v="1977"/>
    <n v="0"/>
    <n v="27"/>
    <s v="in administrare"/>
    <s v="HG 982/1998;;OUG.1 din 04/01/2017;OUG.68 din 06/11/2019"/>
    <s v="imobil"/>
    <s v="lucrari de corectarea torentilor"/>
  </r>
  <r>
    <x v="2185"/>
    <s v="8.04.04"/>
    <m/>
    <m/>
    <s v="DAF CONSOLIDARE OANTU"/>
    <s v="conform amenajamentelor silvice"/>
    <s v="NEAMŢ"/>
    <s v="-"/>
    <s v="Tara: România; Judet: NEAMŢ; -;   -; Nr: -;"/>
    <n v="1985"/>
    <n v="101760"/>
    <n v="27"/>
    <s v="in administrare"/>
    <s v="HG 982/1998;HG 1344/2011; HG 478/ 24-IUN-15;HG.478/24-IUN-15;OUG.1 din 04/01/2017;HG.354/18.05.2017;OUG.68 din 06/11/2019"/>
    <s v="imobil"/>
    <s v="Lungime= Km;Suprafeţe= ha;CF= ;"/>
  </r>
  <r>
    <x v="2186"/>
    <s v="8.04.04"/>
    <m/>
    <m/>
    <s v="DAF OANTU HIRBURI"/>
    <s v="conform amenajamentelor silvice"/>
    <s v="NEAMŢ"/>
    <s v="-"/>
    <s v="Tara: România; Judet: NEAMŢ; -;   -; Nr: -;"/>
    <n v="1983"/>
    <n v="157"/>
    <n v="27"/>
    <s v="in administrare"/>
    <s v="HG 982/1998;HG 1344/2011; HG 478/ 24-IUN-15;HG.478/24-IUN-15;OUG.1 din 04/01/2017;HG.354/18.05.2017;OUG.68 din 06/11/2019"/>
    <s v="imobil"/>
    <s v="Lungime= Km;Suprafeţe= ha;CF= ;"/>
  </r>
  <r>
    <x v="2187"/>
    <s v="8.04.04"/>
    <m/>
    <m/>
    <s v="DAF OANTU"/>
    <s v="conform amenajamentelor silvice"/>
    <s v="NEAMŢ"/>
    <s v="-"/>
    <s v="Tara: România; Judet: NEAMŢ; -;   -; Nr: -;"/>
    <n v="1964"/>
    <n v="1044749"/>
    <n v="27"/>
    <s v="in administrare"/>
    <s v="HG 982/1998;HG 1344/2011; HG 478/ 24-IUN-15;HG.478/24-IUN-15;OUG.1 din 04/01/2017;HG.354/18.05.2017;OUG.68 din 06/11/2019"/>
    <s v="imobil"/>
    <s v="Lungime= Km;Suprafeţe= ha;CF= ;"/>
  </r>
  <r>
    <x v="2188"/>
    <s v="8.04.04"/>
    <m/>
    <m/>
    <s v="DAF 3 MIRONEASA 2.7 KM"/>
    <s v="conform amenajamentelor silvice"/>
    <s v="IAŞI"/>
    <s v="-"/>
    <s v="Tara: România; Judet: IAŞI; -;   -; Nr: -;"/>
    <n v="1985"/>
    <n v="26775"/>
    <n v="22"/>
    <s v="in administrare"/>
    <s v="HG 982/1998;;OUG.1 din 04/01/2017;HG.354/18.05.2017;OUG.68 din 06/11/2019"/>
    <s v="imobil"/>
    <s v="Lungime= Km;Suprafeţe= ha;CF= ;"/>
  </r>
  <r>
    <x v="2189"/>
    <s v="8.04.04"/>
    <m/>
    <m/>
    <s v="DRUM BETONAT 240 M."/>
    <s v="conform amenajamentelor silvice"/>
    <s v="NEAMŢ"/>
    <s v="-"/>
    <s v="Tara: România; Judet: NEAMŢ; -;   -; Nr: -;"/>
    <n v="1979"/>
    <n v="3581"/>
    <n v="27"/>
    <s v="in administrare"/>
    <s v="HG 982/1998;;OUG.1 din 04/01/2017;OUG.68 din 06/11/2019"/>
    <s v="imobil"/>
    <s v="drum auto forestier"/>
  </r>
  <r>
    <x v="2190"/>
    <s v="8.04.04"/>
    <m/>
    <m/>
    <s v="D.A.PLOPILOR"/>
    <s v="conform amenajamentelor silvice"/>
    <s v="NEAMŢ"/>
    <s v="-"/>
    <s v="Tara: România; Judet: NEAMŢ; -;   -; Nr: -;"/>
    <n v="1970"/>
    <n v="4152"/>
    <n v="27"/>
    <s v="in administrare"/>
    <s v="HG 982/1998;HG 1344/2011;OUG.1 din 04/01/2017;OUG.68 din 06/11/2019"/>
    <s v="imobil"/>
    <s v="drum auto forestier"/>
  </r>
  <r>
    <x v="2191"/>
    <s v="8.04.04"/>
    <m/>
    <m/>
    <s v="DAF SUGAU"/>
    <s v="conform amenajamentelor silvice"/>
    <s v="NEAMŢ"/>
    <s v="-"/>
    <s v="Tara: România; Judet: NEAMŢ; -;   -; Nr: -;"/>
    <n v="1979"/>
    <n v="109772"/>
    <n v="27"/>
    <s v="in administrare"/>
    <s v="HG 982/1998;HG 1344/2011; HG 478/ 24-IUN-15;HG.478/24-IUN-15;OUG.1 din 04/01/2017;HG.354/18.05.2017;OUG.68 din 06/11/2019"/>
    <s v="imobil"/>
    <s v="Lungime= Km;Suprafeţe= ha;CF= ;"/>
  </r>
  <r>
    <x v="2192"/>
    <s v="8.04.04"/>
    <m/>
    <m/>
    <s v="DAF SUGAU II"/>
    <s v="conform amenajamentelor silvice"/>
    <s v="NEAMŢ"/>
    <s v="-"/>
    <s v="Tara: România; Judet: NEAMŢ; -;   -; Nr: -;"/>
    <n v="1981"/>
    <n v="255107"/>
    <n v="27"/>
    <s v="in administrare"/>
    <s v="HG 982/1998;HG 1344/2011; HG 478/ 24-IUN-15;HG.478/24-IUN-15;OUG.1 din 04/01/2017;HG.354/18.05.2017;OUG.68 din 06/11/2019"/>
    <s v="imobil"/>
    <s v="Lungime= Km;Suprafeţe= ha;CF= ;"/>
  </r>
  <r>
    <x v="2193"/>
    <s v="8.04.04"/>
    <m/>
    <m/>
    <s v="DAF RADULUI"/>
    <s v="conform amenajamentelor silvice"/>
    <s v="NEAMŢ"/>
    <s v="-"/>
    <s v="Tara: România; Judet: NEAMŢ; -;   -; Nr: -;"/>
    <n v="1983"/>
    <n v="254183"/>
    <n v="27"/>
    <s v="in administrare"/>
    <s v="HG 982/1998;HG 1344/2011; HG 478/ 24-IUN-15;HG.478/24-IUN-15;OUG.1 din 04/01/2017;HG.354/18.05.2017;OUG.68 din 06/11/2019"/>
    <s v="imobil"/>
    <s v="Lungime= Km;Suprafeţe= ha;CF= ;"/>
  </r>
  <r>
    <x v="2194"/>
    <s v="8.04.04"/>
    <m/>
    <m/>
    <s v="DAF RADU PRELUNGIRE"/>
    <s v="conform amenajamentelor silvice"/>
    <s v="NEAMŢ"/>
    <s v="-"/>
    <s v="Tara: România; Judet: NEAMŢ; -;   -; Nr: -;"/>
    <n v="1985"/>
    <n v="174316"/>
    <n v="27"/>
    <s v="in administrare"/>
    <s v="HG 982/1998;HG 1344/2011; HG 478/ 24-IUN-15;HG.478/24-IUN-15;OUG.1 din 04/01/2017;HG.354/18.05.2017;OUG.68 din 06/11/2019"/>
    <s v="imobil"/>
    <s v="Lungime= Km;Suprafeţe= ha;CF= ;"/>
  </r>
  <r>
    <x v="2195"/>
    <s v="8.30.01"/>
    <m/>
    <m/>
    <s v="BARAJ 18 M 3,0, PIR.POTOCI"/>
    <s v="conform amenajamentelor silvice"/>
    <s v="NEAMŢ"/>
    <s v="-"/>
    <s v="Tara: România; Judet: NEAMŢ; -;   -; Nr: -;"/>
    <n v="1981"/>
    <n v="265"/>
    <n v="27"/>
    <s v="in administrare"/>
    <s v="HG 982/1998;HG 1344/2011; HG 478/ 24-IUN-15;HG.478/24-IUN-15;OUG.1 din 04/01/2017;HG.354/18.05.2017;OUG.68 din 06/11/2019;HG.846/08.10.2020"/>
    <s v="imobil"/>
    <s v="Lungime albie corectată/consolidată=0,003 km;"/>
  </r>
  <r>
    <x v="2196"/>
    <s v="8.30.01"/>
    <m/>
    <m/>
    <s v=" BARAJ 2 M 2,5, PIR.PLAIULUI"/>
    <s v="conform amenajamentelor silvice"/>
    <s v="NEAMŢ"/>
    <s v="-"/>
    <s v="Tara: România; Judet: NEAMŢ; -;   -; Nr: -;"/>
    <n v="1981"/>
    <n v="764"/>
    <n v="27"/>
    <s v="in administrare"/>
    <s v="HG 982/1998;HG 1344/2011; HG 478/ 24-IUN-15;HG.478/24-IUN-15;OUG.1 din 04/01/2017;HG.354/18.05.2017;OUG.68 din 06/11/2019;HG.846/08.10.2020"/>
    <s v="imobil"/>
    <s v="Lungime albie corectată/consolidată=0,0025 km;"/>
  </r>
  <r>
    <x v="2197"/>
    <s v="8.30.01"/>
    <m/>
    <m/>
    <s v="BARAJ 4 M 3,0, PIR.POTOCI"/>
    <s v="conform amenajamentelor silvice"/>
    <s v="NEAMŢ"/>
    <s v="-"/>
    <s v="Tara: România; Judet: NEAMŢ; -;   -; Nr: -;"/>
    <n v="1981"/>
    <n v="337"/>
    <n v="27"/>
    <s v="in administrare"/>
    <s v="HG 982/1998;HG 1344/2011; HG 478/ 24-IUN-15;HG.478/24-IUN-15;OUG.1 din 04/01/2017;HG.354/18.05.2017;OUG.68 din 06/11/2019;HG.846/08.10.2020"/>
    <s v="imobil"/>
    <s v="Lungime albie corectată/consolidată=0,003 km;"/>
  </r>
  <r>
    <x v="2198"/>
    <s v="8.30.01"/>
    <m/>
    <m/>
    <s v=" BARAJ 5 M 2,0, PIR.POTOCI"/>
    <s v="conform amenajamentelor silvice"/>
    <s v="NEAMŢ"/>
    <s v="-"/>
    <s v="Tara: România; Judet: NEAMŢ; -;   -; Nr: -;"/>
    <n v="1981"/>
    <n v="221"/>
    <n v="27"/>
    <s v="in administrare"/>
    <s v="HG 982/1998;HG 1344/2011; HG 478/ 24-IUN-15;HG.478/24-IUN-15;OUG.1 din 04/01/2017;HG.354/18.05.2017;OUG.68 din 06/11/2019;HG.846/08.10.2020"/>
    <s v="imobil"/>
    <s v="Lungime albie corectată/consolidată=0,002 km;"/>
  </r>
  <r>
    <x v="2199"/>
    <s v="8.30.01"/>
    <m/>
    <m/>
    <s v="BARAJ 9 M 2,0, PIR.POTOCI"/>
    <s v="conform amenajamentelor silvice"/>
    <s v="NEAMŢ"/>
    <s v="-"/>
    <s v="Tara: România; Judet: NEAMŢ; -;   -; Nr: -;"/>
    <n v="1981"/>
    <n v="153"/>
    <n v="27"/>
    <s v="in administrare"/>
    <s v="HG 982/1998;HG 1344/2011; HG 478/ 24-IUN-15;HG.478/24-IUN-15;OUG.1 din 04/01/2017;HG.354/18.05.2017;OUG.68 din 06/11/2019;HG.846/08.10.2020"/>
    <s v="imobil"/>
    <s v="Lungime albie corectată/consolidată=0,002 km;"/>
  </r>
  <r>
    <x v="2200"/>
    <s v="8.30.01"/>
    <m/>
    <m/>
    <s v=" PRAG 1EM 0/2,0 P.E.RAVENA"/>
    <s v="conform amenajamentelor silvice"/>
    <s v="NEAMŢ"/>
    <s v="-"/>
    <s v="Tara: România; Judet: NEAMŢ; -;   -; Nr: -;"/>
    <n v="1981"/>
    <n v="266"/>
    <n v="27"/>
    <s v="in administrare"/>
    <s v="HG 982/1998;HG 1344/2011; HG 478/ 24-IUN-15;HG.478/24-IUN-15;OUG.1 din 04/01/2017;HG.354/18.05.2017;OUG.68 din 06/11/2019;HG.846/08.10.2020"/>
    <s v="imobil"/>
    <s v="Lungime albie corectată/consolidată=0,012 km;"/>
  </r>
  <r>
    <x v="2201"/>
    <s v="8.30.01"/>
    <m/>
    <m/>
    <s v=" PRAG 2 EM 0/2,0 P.E.RAVENA"/>
    <s v="conform amenajamentelor silvice"/>
    <s v="NEAMŢ"/>
    <s v="-"/>
    <s v="Tara: România; Judet: NEAMŢ; -;   -; Nr: -;"/>
    <n v="1981"/>
    <n v="327"/>
    <n v="27"/>
    <s v="in administrare"/>
    <s v="HG 982/1998;HG 1344/2011; HG 478/ 24-IUN-15;HG.478/24-IUN-15;OUG.1 din 04/01/2017;HG.354/18.05.2017;OUG.68 din 06/11/2019;HG.846/08.10.2020"/>
    <s v="imobil"/>
    <s v="Lungime albie corectată/consolidată=0,012 km;"/>
  </r>
  <r>
    <x v="2202"/>
    <s v="8.30.01"/>
    <m/>
    <m/>
    <s v="CANAL PIR.SNEAMAT II"/>
    <s v="conform amenajamentelor silvice"/>
    <s v="NEAMŢ"/>
    <s v="-"/>
    <s v="Tara: România; Judet: NEAMŢ; -;   -; Nr: -;"/>
    <n v="1981"/>
    <n v="3505"/>
    <n v="27"/>
    <s v="in administrare"/>
    <s v="HG 982/1998;HG 1344/2011; HG 478/ 24-IUN-15;HG.478/24-IUN-15;OUG.1 din 04/01/2017;HG.354/18.05.2017;OUG.68 din 06/11/2019;HG.846/08.10.2020"/>
    <s v="imobil"/>
    <s v="Lungime albie corectată/consolidată=0,9 km;"/>
  </r>
  <r>
    <x v="2203"/>
    <s v="8.30.01"/>
    <m/>
    <m/>
    <s v="BARAJ 5 M 5,0, PIR.SNEAMAT II"/>
    <s v="conform amenajamentelor silvice"/>
    <s v="NEAMŢ"/>
    <s v="-"/>
    <s v="Tara: România; Judet: NEAMŢ; -;   -; Nr: -;"/>
    <n v="1981"/>
    <n v="2233"/>
    <n v="27"/>
    <s v="in administrare"/>
    <s v="HG 982/1998;HG 1344/2011; HG 478/ 24-IUN-15;HG.478/24-IUN-15;OUG.1 din 04/01/2017;HG.354/18.05.2017;OUG.68 din 06/11/2019;HG.846/08.10.2020"/>
    <s v="imobil"/>
    <s v="Lungime albie corectată/consolidată=0,01 km;"/>
  </r>
  <r>
    <x v="2204"/>
    <s v="8.30.01"/>
    <m/>
    <m/>
    <s v="BARAJ 3 M 7 PARAUL CU RACHITI"/>
    <s v="conform amenajamentelor silvice"/>
    <s v="NEAMŢ"/>
    <s v="-"/>
    <s v="Tara: România; Judet: NEAMŢ; -;   -; Nr: -;"/>
    <n v="1981"/>
    <n v="1909"/>
    <n v="27"/>
    <s v="in administrare"/>
    <s v="HG 982/1998;HG 1344/2011; HG 478/ 24-IUN-15;HG.478/24-IUN-15;OUG.1 din 04/01/2017;HG.354/18.05.2017;OUG.68 din 06/11/2019;HG.846/08.10.2020"/>
    <s v="imobil"/>
    <s v="Lungime albie corectată/consolidată=0,015 km;"/>
  </r>
  <r>
    <x v="2205"/>
    <s v="8.30.01"/>
    <m/>
    <m/>
    <s v="BARAJ 4 M 6 PARAUL CU RACHITI"/>
    <s v="conform amenajamentelor silvice"/>
    <s v="NEAMŢ"/>
    <s v="-"/>
    <s v="Tara: România; Judet: NEAMŢ; -;   -; Nr: -;"/>
    <n v="1981"/>
    <n v="1778"/>
    <n v="27"/>
    <s v="in administrare"/>
    <s v="HG 982/1998;HG 1344/2011; HG 478/ 24-IUN-15;HG.478/24-IUN-15;OUG.1 din 04/01/2017;HG.354/18.05.2017;OUG.68 din 06/11/2019;HG.846/08.10.2020"/>
    <s v="imobil"/>
    <s v="Lungime albie corectată/consolidată=0,015 km;"/>
  </r>
  <r>
    <x v="2206"/>
    <s v="8.30.01"/>
    <m/>
    <m/>
    <s v="BARAJ 7 M 5,0 PARAUL IZV.M."/>
    <s v="conform amenajamentelor silvice"/>
    <s v="NEAMŢ"/>
    <s v="-"/>
    <s v="Tara: România; Judet: NEAMŢ; -;   -; Nr: -;"/>
    <n v="1981"/>
    <n v="1473"/>
    <n v="27"/>
    <s v="in administrare"/>
    <s v="HG 982/1998;HG 1344/2011; HG 478/ 24-IUN-15;HG.478/24-IUN-15;OUG.1 din 04/01/2017;HG.354/18.05.2017;OUG.68 din 06/11/2019;HG.846/08.10.2020"/>
    <s v="imobil"/>
    <s v="Lungime albie corectată/consolidată=0,015 km;"/>
  </r>
  <r>
    <x v="2207"/>
    <s v="8.30.01"/>
    <m/>
    <m/>
    <s v="BARAJ 6 B 3,0 PARAUL IZV.M."/>
    <s v="conform amenajamentelor silvice"/>
    <s v="NEAMŢ"/>
    <s v="-"/>
    <s v="Tara: România; Judet: NEAMŢ; -;   -; Nr: -;"/>
    <n v="1981"/>
    <n v="2179"/>
    <n v="27"/>
    <s v="in administrare"/>
    <s v="HG 982/1998;HG 1344/2011; HG 478/ 24-IUN-15;HG.478/24-IUN-15;OUG.1 din 04/01/2017;HG.354/18.05.2017;OUG.68 din 06/11/2019;HG.846/08.10.2020"/>
    <s v="imobil"/>
    <s v="Lungime albie corectată/consolidată=0,008 km;"/>
  </r>
  <r>
    <x v="2208"/>
    <s v="8.30.01"/>
    <m/>
    <m/>
    <s v="BARAJ 7 B 5,0 PARAUL IZV.M."/>
    <s v="conform amenajamentelor silvice"/>
    <s v="NEAMŢ"/>
    <s v="-"/>
    <s v="Tara: România; Judet: NEAMŢ; -;   -; Nr: -;"/>
    <n v="1981"/>
    <n v="1191"/>
    <n v="27"/>
    <s v="in administrare"/>
    <s v="HG 982/1998;HG 1344/2011; HG 478/ 24-IUN-15;HG.478/24-IUN-15;OUG.1 din 04/01/2017;HG.354/18.05.2017;OUG.68 din 06/11/2019;HG.846/08.10.2020"/>
    <s v="imobil"/>
    <s v="Lungime albie corectată/consolidată=0,012 km;"/>
  </r>
  <r>
    <x v="2209"/>
    <s v="8.30.01"/>
    <m/>
    <m/>
    <s v="CANAL PARAUL MAICELOR"/>
    <s v="conform amenajamentelor silvice"/>
    <s v="NEAMŢ"/>
    <s v="-"/>
    <s v="Tara: România; Judet: NEAMŢ; -;   -; Nr: -;"/>
    <n v="1981"/>
    <n v="5526"/>
    <n v="27"/>
    <s v="in administrare"/>
    <s v="HG 982/1998;HG 1344/2011; HG 478/ 24-IUN-15;HG.478/24-IUN-15;OUG.1 din 04/01/2017;HG.354/18.05.2017;OUG.68 din 06/11/2019;HG.846/08.10.2020"/>
    <s v="imobil"/>
    <s v="Lungime albie corectată/consolidată=0,8 km;"/>
  </r>
  <r>
    <x v="2210"/>
    <s v="8.30.01"/>
    <m/>
    <m/>
    <s v=" BARAJ 4 M 5,0 PARAUL MAICELOR"/>
    <s v="conform amenajamentelor silvice"/>
    <s v="NEAMŢ"/>
    <s v="-"/>
    <s v="Tara: România; Judet: NEAMŢ; -;   -; Nr: -;"/>
    <n v="1981"/>
    <n v="2899"/>
    <n v="27"/>
    <s v="in administrare"/>
    <s v="HG 982/1998;HG 1344/2011; HG 478/ 24-IUN-15;HG.478/24-IUN-15;OUG.1 din 04/01/2017;HG.354/18.05.2017;OUG.68 din 06/11/2019;HG.846/08.10.2020"/>
    <s v="imobil"/>
    <s v="Lungime albie corectată/consolidată=0,013 km;"/>
  </r>
  <r>
    <x v="2211"/>
    <s v="8.04.04"/>
    <m/>
    <m/>
    <s v="DAF SECU MIHLIT"/>
    <s v="conform amenajamentelor silvice"/>
    <s v="NEAMŢ"/>
    <s v="-"/>
    <s v="Tara: România; Judet: NEAMŢ; -;   -; Nr: -;"/>
    <n v="1974"/>
    <n v="577907"/>
    <n v="27"/>
    <s v="in administrare"/>
    <s v="HG 982/1998;HG 1344/2011; HG 478/ 24-IUN-15;HG.478/24-IUN-15;OUG.1 din 04/01/2017;HG.354/18.05.2017;OUG.68 din 06/11/2019"/>
    <s v="imobil"/>
    <s v="Lungime= Km;Suprafeţe= ha;CF= ;"/>
  </r>
  <r>
    <x v="2212"/>
    <s v="8.04.04"/>
    <m/>
    <m/>
    <s v="DAF  MAGDEI PALEU"/>
    <s v="conform amenajamentelor silvice"/>
    <s v="NEAMŢ"/>
    <s v="-"/>
    <s v="Tara: România; Judet: NEAMŢ; -;   -; Nr: -;"/>
    <n v="1973"/>
    <n v="147343"/>
    <n v="27"/>
    <s v="in administrare"/>
    <s v="HG 982/1998;HG 1344/2011; HG 478/ 24-IUN-15;HG.478/24-IUN-15;OUG.1 din 04/01/2017;HG.354/18.05.2017;OUG.68 din 06/11/2019"/>
    <s v="imobil"/>
    <s v="Lungime= Km;Suprafeţe= ha;CF= ;"/>
  </r>
  <r>
    <x v="2213"/>
    <s v="8.04.04"/>
    <m/>
    <m/>
    <s v="DAF HORAITA-SILVESTRU"/>
    <s v="conform amenajamentelor silvice"/>
    <s v="NEAMŢ"/>
    <s v="-"/>
    <s v="Tara: România; Judet: NEAMŢ; -;   -; Nr: -;"/>
    <n v="1984"/>
    <n v="230452"/>
    <n v="27"/>
    <s v="in administrare"/>
    <s v="HG 982/1998;HG 1344/2011; HG 478/ 24-IUN-15;HG.478/24-IUN-15;OUG.1 din 04/01/2017;HG.354/18.05.2017;OUG.68 din 06/11/2019"/>
    <s v="imobil"/>
    <s v="Lungime=2,9 KM Km;Suprafeţe= ha;CF= ;"/>
  </r>
  <r>
    <x v="2214"/>
    <s v="8.04.04"/>
    <m/>
    <m/>
    <s v="DRUM ARGINTARIE 2,8 KM"/>
    <s v="conform amenajamentelor silvice"/>
    <s v="NEAMŢ"/>
    <s v="-"/>
    <s v="Tara: România; Judet: NEAMŢ; -;   -; Nr: -;"/>
    <n v="1984"/>
    <n v="159354"/>
    <n v="27"/>
    <s v="in administrare"/>
    <s v="HG 982/1998;;OUG.1 din 04/01/2017;OUG.68 din 06/11/2019"/>
    <s v="imobil"/>
    <s v="drum auto forestier"/>
  </r>
  <r>
    <x v="2215"/>
    <s v="8.04.04"/>
    <m/>
    <m/>
    <s v="DAF MANZA"/>
    <s v="conform amenajamentelor silvice"/>
    <s v="NEAMŢ"/>
    <s v="-"/>
    <s v="Tara: România; Judet: NEAMŢ; -;   -; Nr: -;"/>
    <n v="1982"/>
    <n v="73056"/>
    <n v="27"/>
    <s v="in administrare"/>
    <s v="HG 982/1998;HG 1344/2011; HG 478/ 24-IUN-15;HG.478/24-IUN-15;OUG.1 din 04/01/2017;HG.354/18.05.2017;OUG.68 din 06/11/2019"/>
    <s v="imobil"/>
    <s v="Lungime= Km;Suprafeţe= ha;CF= ;"/>
  </r>
  <r>
    <x v="2216"/>
    <s v="8.04.04"/>
    <m/>
    <m/>
    <s v="DRUM FOREST.BUDACU"/>
    <s v="conform amenajamentelor silvice"/>
    <s v="NEAMŢ"/>
    <s v="-"/>
    <s v="Tara: România; Judet: NEAMŢ; -;   -; Nr: -;"/>
    <n v="1980"/>
    <n v="41398"/>
    <n v="27"/>
    <s v="in administrare"/>
    <s v="HG 982/1998;HG 1344/2011;OUG.1 din 04/01/2017;HG.354/18.05.2017;OUG.68 din 06/11/2019"/>
    <s v="imobil"/>
    <s v="Lungime= Km;Suprafeţe= ha;CF= ;"/>
  </r>
  <r>
    <x v="2217"/>
    <s v="8.04.04"/>
    <m/>
    <m/>
    <s v="DRUM FOREST.BUSMEI"/>
    <s v="conform amenajamentelor silvice"/>
    <s v="NEAMŢ"/>
    <s v="-"/>
    <s v="Tara: România; Judet: NEAMŢ; -;   -; Nr: -;"/>
    <n v="1980"/>
    <n v="84000"/>
    <n v="27"/>
    <s v="in administrare"/>
    <s v="HG 982/1998;HG 1344/2011;OUG.1 din 04/01/2017;OUG.68 din 06/11/2019"/>
    <s v="imobil"/>
    <s v="drum auto forestier"/>
  </r>
  <r>
    <x v="2218"/>
    <s v="8.04.04"/>
    <m/>
    <m/>
    <s v="DRUM VACA BABEI 0,8 KM"/>
    <s v="conform amenajamentelor silvice"/>
    <s v="NEAMŢ"/>
    <s v="-"/>
    <s v="Tara: România; Judet: NEAMŢ; -;   -; Nr: -;"/>
    <n v="1984"/>
    <n v="3203"/>
    <n v="27"/>
    <s v="in administrare"/>
    <s v="HG 982/1998;;OUG.1 din 04/01/2017;OUG.68 din 06/11/2019"/>
    <s v="imobil"/>
    <s v="drum auto forestier"/>
  </r>
  <r>
    <x v="2219"/>
    <s v="8.04.04"/>
    <m/>
    <m/>
    <s v="DAF PR.STANCI"/>
    <s v="conform amenajamentelor silvice"/>
    <s v="NEAMŢ"/>
    <s v="-"/>
    <s v="Tara: România; Judet: NEAMŢ; -;   -; Nr: -;"/>
    <n v="1982"/>
    <n v="167425"/>
    <n v="27"/>
    <s v="in administrare"/>
    <s v="HG 982/1998;HG 1344/2011; HG 478/ 24-IUN-15;HG.478/24-IUN-15;OUG.1 din 04/01/2017;HG.354/18.05.2017;OUG.68 din 06/11/2019"/>
    <s v="imobil"/>
    <s v="Lungime= Km;Suprafeţe= ha;CF= ;"/>
  </r>
  <r>
    <x v="2220"/>
    <s v="8.04.04"/>
    <m/>
    <m/>
    <s v="DAF PR.SEC"/>
    <s v="conform amenajamentelor silvice"/>
    <s v="NEAMŢ"/>
    <s v="-"/>
    <s v="Tara: România; Judet: NEAMŢ; -;   -; Nr: -;"/>
    <n v="1976"/>
    <n v="54106"/>
    <n v="27"/>
    <s v="in administrare"/>
    <s v="HG 982/1998;HG 1344/2011; HG 478/ 24-IUN-15;HG.478/24-IUN-15;OUG.1 din 04/01/2017;HG.354/18.05.2017;OUG.68 din 06/11/2019"/>
    <s v="imobil"/>
    <s v="Lungime= Km;Suprafeţe= ha;CF= ;"/>
  </r>
  <r>
    <x v="2221"/>
    <s v="8.04.04"/>
    <m/>
    <m/>
    <s v="DAF PIETROASA"/>
    <s v="conform amenajamentelor silvice"/>
    <s v="NEAMŢ"/>
    <s v="-"/>
    <s v="Tara: România; Judet: NEAMŢ; -;   -; Nr: -;"/>
    <n v="1970"/>
    <n v="287879"/>
    <n v="27"/>
    <s v="in administrare"/>
    <s v="HG 982/1998;HG 1344/2011; HG 478/ 24-IUN-15;HG.478/24-IUN-15;OUG.1 din 04/01/2017;HG.354/18.05.2017;OUG.68 din 06/11/2019"/>
    <s v="imobil"/>
    <s v="Lungime= Km;Suprafeţe= ha;CF= ;"/>
  </r>
  <r>
    <x v="2222"/>
    <s v="8.04.04"/>
    <m/>
    <m/>
    <s v="DAF COARNES"/>
    <s v="conform amenajamentelor silvice"/>
    <s v="NEAMŢ"/>
    <s v="-"/>
    <s v="Tara: România; Judet: NEAMŢ; -;   -; Nr: -;"/>
    <n v="1982"/>
    <n v="108978"/>
    <n v="27"/>
    <s v="in administrare"/>
    <s v="HG 982/1998;HG 1344/2011; HG 478/ 24-IUN-15;HG.478/24-IUN-15;OUG.1 din 04/01/2017;HG.354/18.05.2017;OUG.68 din 06/11/2019"/>
    <s v="imobil"/>
    <s v="Lungime= Km;Suprafeţe= ha;CF= ;"/>
  </r>
  <r>
    <x v="2223"/>
    <s v="8.30._"/>
    <m/>
    <m/>
    <s v="CARARI VINATOARE PIETROASA 2 KM."/>
    <s v="conform amenajamentelor silvice"/>
    <s v="NEAMŢ"/>
    <s v="-"/>
    <s v="Tara: România; Judet: NEAMŢ; -;   -; Nr: -;"/>
    <n v="1990"/>
    <n v="36"/>
    <n v="27"/>
    <s v="in administrare"/>
    <s v="HG 982/1998;HG 1344/2011;OUG.1 din 04/01/2017;OUG.68 din 06/11/2019"/>
    <s v="imobil"/>
    <s v="poteca de vanatoare"/>
  </r>
  <r>
    <x v="2224"/>
    <s v="8.30._"/>
    <m/>
    <m/>
    <s v="POTECI VANATOARE 3 KM"/>
    <s v="conform amenajamentelor silvice"/>
    <s v="NEAMŢ"/>
    <s v="-"/>
    <s v="Tara: România; Judet: NEAMŢ; -;   -; Nr: -;"/>
    <n v="1998"/>
    <n v="6433"/>
    <n v="27"/>
    <s v="in administrare"/>
    <s v="HG 982/1998;HG 1344/2011; HG 478/ 24-IUN-15;HG.478/24-IUN-15;OUG.1 din 04/01/2017;HG.354/18.05.2017;OUG.68 din 06/11/2019"/>
    <s v="imobil"/>
    <s v="Denumire= ;"/>
  </r>
  <r>
    <x v="2225"/>
    <s v="8.04.04"/>
    <m/>
    <m/>
    <s v="DAF PR.HOTILOR"/>
    <s v="conform amenajamentelor silvice"/>
    <s v="NEAMŢ"/>
    <s v="-"/>
    <s v="Tara: România; Judet: NEAMŢ; -;   -; Nr: -;"/>
    <n v="1976"/>
    <n v="134992"/>
    <n v="27"/>
    <s v="in administrare"/>
    <s v="HG 982/1998;HG 1344/2011; HG 478/ 24-IUN-15;HG.478/24-IUN-15;OUG.1 din 04/01/2017;HG.354/18.05.2017;OUG.68 din 06/11/2019"/>
    <s v="imobil"/>
    <s v="Lungime=1,4 KM Km;Suprafeţe= ha;CF= ;"/>
  </r>
  <r>
    <x v="2226"/>
    <s v="8.04.04"/>
    <m/>
    <m/>
    <s v="DAF CICHIVA"/>
    <s v="conform amenajamentelor silvice"/>
    <s v="NEAMŢ"/>
    <s v="-"/>
    <s v="Tara: România; Judet: NEAMŢ; -;   -; Nr: -;"/>
    <n v="1975"/>
    <n v="2490164"/>
    <n v="27"/>
    <s v="in administrare"/>
    <s v="HG 982/1998;HG 1344/2011; HG 478/ 24-IUN-15;HG.478/24-IUN-15;OUG.1 din 04/01/2017;HG.354/18.05.2017;OUG.68 din 06/11/2019"/>
    <s v="imobil"/>
    <s v="Lungime=5,8 KM Km;Suprafeţe= ha;CF= ;"/>
  </r>
  <r>
    <x v="2227"/>
    <s v="8.04.04"/>
    <m/>
    <m/>
    <s v="DAF GHIDIBAC"/>
    <s v="conform amenajamentelor silvice"/>
    <s v="NEAMŢ"/>
    <s v="-"/>
    <s v="Tara: România; Judet: NEAMŢ; -;   -; Nr: -;"/>
    <n v="1977"/>
    <n v="271699"/>
    <n v="27"/>
    <s v="in administrare"/>
    <s v="HG 982/1998;HG 1344/2011; HG 478/ 24-IUN-15;HG.478/24-IUN-15;OUG.1 din 04/01/2017;HG.354/18.05.2017;OUG.68 din 06/11/2019"/>
    <s v="imobil"/>
    <s v="Lungime=1,6 KM Km;Suprafeţe= ha;CF= ;"/>
  </r>
  <r>
    <x v="2228"/>
    <s v="8.04.04"/>
    <m/>
    <m/>
    <s v="DAF TARCAU OB."/>
    <s v="conform amenajamentelor silvice"/>
    <s v="NEAMŢ"/>
    <s v="-"/>
    <s v="Tara: România; Judet: NEAMŢ; -;   -; Nr: -;"/>
    <n v="1969"/>
    <n v="307256"/>
    <n v="27"/>
    <s v="in administrare"/>
    <s v="HG 982/1998;HG 1344/2011; HG 478/ 24-IUN-15;HG.478/24-IUN-15;OUG.1 din 04/01/2017;HG.354/18.05.2017;OUG.68 din 06/11/2019"/>
    <s v="imobil"/>
    <s v="Lungime=8,1 KM Km;Suprafeţe= ha;CF= ;"/>
  </r>
  <r>
    <x v="2229"/>
    <s v="8.30.01"/>
    <m/>
    <m/>
    <s v="BARAJ PR.JGHEAB HANG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1 km;"/>
  </r>
  <r>
    <x v="2230"/>
    <s v="8.30.01"/>
    <m/>
    <m/>
    <s v="BARAJ PR. BACALARAM"/>
    <s v="conform amenajamentelor silvice"/>
    <s v="NEAMŢ"/>
    <s v="-"/>
    <s v="Tara: România; Judet: NEAMŢ; -;   -; Nr: -;"/>
    <n v="1977"/>
    <n v="87"/>
    <n v="27"/>
    <s v="in administrare"/>
    <s v="HG 982/1998;HG 1344/2011; HG 478/ 24-IUN-15;HG.478/24-IUN-15;OUG.1 din 04/01/2017;HG.354/18.05.2017;OUG.68 din 06/11/2019;HG.846/08.10.2020"/>
    <s v="imobil"/>
    <s v="Lungime albie corectată/consolidată=0,006 km;"/>
  </r>
  <r>
    <x v="2231"/>
    <s v="8.04.04"/>
    <m/>
    <m/>
    <s v="DAF  HERMAN"/>
    <s v="conform amenajamentelor silvice"/>
    <s v="NEAMŢ"/>
    <s v="-"/>
    <s v="Tara: România; Judet: NEAMŢ; -;   -; Nr: -;"/>
    <n v="1964"/>
    <n v="106631"/>
    <n v="27"/>
    <s v="in administrare"/>
    <s v="HG 982/1998;HG 1344/2011; HG 478/ 24-IUN-15;HG.478/24-IUN-15;OUG.1 din 04/01/2017;HG.354/18.05.2017;OUG.68 din 06/11/2019"/>
    <s v="imobil"/>
    <s v="Lungime=2,7 KM Km;Suprafeţe= ha;CF= ;"/>
  </r>
  <r>
    <x v="2232"/>
    <s v="8.04.04"/>
    <m/>
    <m/>
    <s v="DAF MACIESU"/>
    <s v="conform amenajamentelor silvice"/>
    <s v="NEAMŢ"/>
    <s v="-"/>
    <s v="Tara: România; Judet: NEAMŢ; -;   -; Nr: -;"/>
    <n v="1968"/>
    <n v="9756"/>
    <n v="27"/>
    <s v="in administrare"/>
    <s v="HG 982/1998;HG 1344/2011; HG 478/ 24-IUN-15;HG.478/24-IUN-15;OUG.1 din 04/01/2017;HG.354/18.05.2017;OUG.68 din 06/11/2019"/>
    <s v="imobil"/>
    <s v="Lungime=4,0 KM Km;Suprafeţe= ha;CF= ;"/>
  </r>
  <r>
    <x v="2233"/>
    <s v="8.04.04"/>
    <m/>
    <m/>
    <s v="DAF AUDIA"/>
    <s v="conform amenajamentelor silvice"/>
    <s v="NEAMŢ"/>
    <s v="-"/>
    <s v="Tara: România; Judet: NEAMŢ; -;   -; Nr: -;"/>
    <n v="1979"/>
    <n v="158401"/>
    <n v="27"/>
    <s v="in administrare"/>
    <s v="HG 982/1998;HG 1344/2011; HG 478/ 24-IUN-15;HG.478/24-IUN-15;OUG.1 din 04/01/2017;HG.354/18.05.2017;OUG.68 din 06/11/2019"/>
    <s v="imobil"/>
    <s v="Lungime=5,05 KM Km;Suprafeţe= ha;CF= ;"/>
  </r>
  <r>
    <x v="2234"/>
    <s v="8.30._"/>
    <m/>
    <m/>
    <s v="BARAJ GREUT.MOGOROGEA LARGU"/>
    <s v="conform amenajamentelor silvice"/>
    <s v="NEAMŢ"/>
    <s v="-"/>
    <s v="Tara: România; Judet: NEAMŢ; -;   -; Nr: -;"/>
    <n v="1954"/>
    <n v="1"/>
    <n v="27"/>
    <s v="in administrare"/>
    <s v="HG 982/1998;;OUG.1 din 04/01/2017;OUG.68 din 06/11/2019"/>
    <s v="imobil"/>
    <s v="lucrari de corectarea torentilor"/>
  </r>
  <r>
    <x v="2235"/>
    <s v="8.30.01"/>
    <m/>
    <m/>
    <s v="BARAJ GREUT.SLATINA IV FARCASA"/>
    <s v="conform amenajamentelor silvice"/>
    <s v="NEAMŢ"/>
    <s v="-"/>
    <s v="Tara: România; Judet: NEAMŢ; -;   -; Nr: -;"/>
    <n v="1943"/>
    <n v="49"/>
    <n v="27"/>
    <s v="in administrare"/>
    <s v="HG 982/1998;HG 1344/2011; HG 478/ 24-IUN-15;HG.478/24-IUN-15;OUG.1 din 04/01/2017;HG.354/18.05.2017;OUG.68 din 06/11/2019;HG.846/08.10.2020"/>
    <s v="imobil"/>
    <s v="Lungime albie corectată/consolidată=0,003 km;"/>
  </r>
  <r>
    <x v="2236"/>
    <s v="8.04.04"/>
    <m/>
    <m/>
    <s v="DAF PRELUCA"/>
    <s v="conform amenajamentelor silvice"/>
    <s v="NEAMŢ"/>
    <s v="-"/>
    <s v="Tara: România; Judet: NEAMŢ; -;   -; Nr: -;"/>
    <n v="1967"/>
    <n v="32639"/>
    <n v="27"/>
    <s v="in administrare"/>
    <s v="HG 982/1998;HG 1344/2011; HG 478/ 24-IUN-15;HG.478/24-IUN-15;OUG.1 din 04/01/2017;HG.354/18.05.2017;OUG.68 din 06/11/2019"/>
    <s v="imobil"/>
    <s v="Lungime= Km;Suprafeţe= ha;CF= ;"/>
  </r>
  <r>
    <x v="2237"/>
    <s v="8.04.04"/>
    <m/>
    <m/>
    <s v="DAF SLATIORU"/>
    <s v="conform amenajamentelor silvice"/>
    <s v="NEAMŢ"/>
    <s v="-"/>
    <s v="Tara: România; Judet: NEAMŢ; -;   -; Nr: -;"/>
    <n v="1981"/>
    <n v="37957"/>
    <n v="27"/>
    <s v="in administrare"/>
    <s v="HG 982/1998;HG 1344/2011; HG 478/ 24-IUN-15;HG.478/24-IUN-15;OUG.1 din 04/01/2017;HG.354/18.05.2017;OUG.68 din 06/11/2019"/>
    <s v="imobil"/>
    <s v="Lungime= Km;Suprafeţe= ha;CF= ;"/>
  </r>
  <r>
    <x v="2238"/>
    <s v="8.30.01"/>
    <m/>
    <m/>
    <s v="CANAL PAR.GLODU"/>
    <s v="conform amenajamentelor silvice"/>
    <s v="NEAMŢ"/>
    <s v="-"/>
    <s v="Tara: România; Judet: NEAMŢ; -;   -; Nr: -;"/>
    <n v="1957"/>
    <n v="299"/>
    <n v="27"/>
    <s v="in administrare"/>
    <s v="HG 982/1998;HG 1344/2011; HG 478/ 24-IUN-15;HG.478/24-IUN-15;OUG.1 din 04/01/2017;HG.354/18.05.2017;OUG.68 din 06/11/2019;HG.846/08.10.2020"/>
    <s v="imobil"/>
    <s v="Lungime albie corectată/consolidată=0,15 km;"/>
  </r>
  <r>
    <x v="2239"/>
    <s v="8.30.01"/>
    <m/>
    <m/>
    <s v="CANAL ROSENI I"/>
    <s v="conform amenajamentelor silvice"/>
    <s v="NEAMŢ"/>
    <s v="-"/>
    <s v="Tara: România; Judet: NEAMŢ; -;   -; Nr: -;"/>
    <n v="1960"/>
    <n v="54"/>
    <n v="27"/>
    <s v="in administrare"/>
    <s v="HG 982/1998;HG 1344/2011; HG 478/ 24-IUN-15;HG.478/24-IUN-15;OUG.1 din 04/01/2017;HG.354/18.05.2017;OUG.68 din 06/11/2019;HG.846/08.10.2020"/>
    <s v="imobil"/>
    <s v="Lungime albie corectată/consolidată=0,15 km;"/>
  </r>
  <r>
    <x v="2240"/>
    <s v="8.04.04"/>
    <m/>
    <m/>
    <s v="DAF BUSMEI"/>
    <s v="conform amenajamentelor silvice"/>
    <s v="NEAMŢ"/>
    <s v="-"/>
    <s v="Tara: România; Judet: NEAMŢ; -;   -; Nr: -;"/>
    <n v="1979"/>
    <n v="30589"/>
    <n v="27"/>
    <s v="in administrare"/>
    <s v="HG 982/1998;HG 1344/2011; HG 478/ 24-IUN-15;HG.478/24-IUN-15;OUG.1 din 04/01/2017;HG.354/18.05.2017;OUG.68 din 06/11/2019"/>
    <s v="imobil"/>
    <s v="Lungime= Km;Suprafeţe= ha;CF= ;"/>
  </r>
  <r>
    <x v="2241"/>
    <s v="8.04.04"/>
    <m/>
    <m/>
    <s v="DAF GALU OBARSIE"/>
    <s v="conform amenajamentelor silvice"/>
    <s v="NEAMŢ"/>
    <s v="-"/>
    <s v="Tara: România; Judet: NEAMŢ; -;   -; Nr: -;"/>
    <n v="1975"/>
    <n v="63031"/>
    <n v="27"/>
    <s v="in administrare"/>
    <s v="HG 982/1998;HG 1344/2011; HG 478/ 24-IUN-15;HG.478/24-IUN-15;OUG.1 din 04/01/2017;HG.354/18.05.2017;OUG.68 din 06/11/2019"/>
    <s v="imobil"/>
    <s v="Lungime= Km;Suprafeţe= ha;CF= ;"/>
  </r>
  <r>
    <x v="2242"/>
    <s v="8.04.04"/>
    <m/>
    <m/>
    <s v="DAF ZAHORNA"/>
    <s v="conform amenajamentelor silvice"/>
    <s v="NEAMŢ"/>
    <s v="-"/>
    <s v="Tara: România; Judet: NEAMŢ; -;   -; Nr: -;"/>
    <n v="1973"/>
    <n v="2029"/>
    <n v="27"/>
    <s v="in administrare"/>
    <s v="HG 982/1998;HG 1344/2011; HG 478/ 24-IUN-15;HG.478/24-IUN-15;OUG.1 din 04/01/2017;HG.354/18.05.2017;OUG.68 din 06/11/2019"/>
    <s v="imobil"/>
    <s v="Lungime= Km;Suprafeţe= ha;CF= ;"/>
  </r>
  <r>
    <x v="2243"/>
    <s v="8.04.04"/>
    <m/>
    <m/>
    <s v="DAF HASCA"/>
    <s v="conform amenajamentelor silvice"/>
    <s v="NEAMŢ"/>
    <s v="-"/>
    <s v="Tara: România; Judet: NEAMŢ; -;   -; Nr: -;"/>
    <n v="1979"/>
    <n v="13226"/>
    <n v="27"/>
    <s v="in administrare"/>
    <s v="HG 982/1998;HG 1344/2011; HG 478/ 24-IUN-15;HG.478/24-IUN-15;OUG.1 din 04/01/2017;HG.354/18.05.2017;OUG.68 din 06/11/2019"/>
    <s v="imobil"/>
    <s v="Lungime= Km;Suprafeţe= ha;CF= ;"/>
  </r>
  <r>
    <x v="2244"/>
    <s v="8.04.04"/>
    <m/>
    <m/>
    <s v="DAF POPESTI"/>
    <s v="conform amenajamentelor silvice"/>
    <s v="NEAMŢ"/>
    <s v="-"/>
    <s v="Tara: România; Judet: NEAMŢ; -;   -; Nr: -;"/>
    <n v="1970"/>
    <n v="31847"/>
    <n v="27"/>
    <s v="in administrare"/>
    <s v="HG 982/1998;HG 1344/2011; HG 478/ 24-IUN-15;HG.478/24-IUN-15;OUG.1 din 04/01/2017;HG.354/18.05.2017;OUG.68 din 06/11/2019"/>
    <s v="imobil"/>
    <s v="Lungime= Km;Suprafeţe= ha;CF= ;"/>
  </r>
  <r>
    <x v="2245"/>
    <s v="8.04.04"/>
    <m/>
    <m/>
    <s v="DAF POPESTI"/>
    <s v="conform amenajamentelor silvice"/>
    <s v="NEAMŢ"/>
    <s v="-"/>
    <s v="Tara: România; Judet: NEAMŢ; -;   -; Nr: -;"/>
    <n v="1973"/>
    <n v="36860"/>
    <n v="27"/>
    <s v="in administrare"/>
    <s v="HG 982/1998;HG 1344/2011; HG 478/ 24-IUN-15;HG.478/24-IUN-15;OUG.1 din 04/01/2017;HG.354/18.05.2017;OUG.68 din 06/11/2019"/>
    <s v="imobil"/>
    <s v="Lungime= Km;Suprafeţe= ha;CF= ;"/>
  </r>
  <r>
    <x v="2246"/>
    <s v="8.04.04"/>
    <m/>
    <m/>
    <s v="DAF PALTINU"/>
    <s v="conform amenajamentelor silvice"/>
    <s v="NEAMŢ"/>
    <s v="-"/>
    <s v="Tara: România; Judet: NEAMŢ; -;   -; Nr: -;"/>
    <n v="1969"/>
    <n v="222459"/>
    <n v="27"/>
    <s v="in administrare"/>
    <s v="HG 982/1998;HG 1344/2011; HG 478/ 24-IUN-15;HG.478/24-IUN-15;OUG.1 din 04/01/2017;OUG.68 din 06/11/2019"/>
    <s v="imobil"/>
    <s v="Lungime= Km;Suprafeţe= ha;CF= ;"/>
  </r>
  <r>
    <x v="2247"/>
    <s v="8.04.04"/>
    <m/>
    <m/>
    <s v="DAF CHITIGAIA"/>
    <s v="conform amenajamentelor silvice"/>
    <s v="NEAMŢ"/>
    <s v="-"/>
    <s v="Tara: România; Judet: NEAMŢ; -;   -; Nr: -;"/>
    <n v="1970"/>
    <n v="251337"/>
    <n v="27"/>
    <s v="in administrare"/>
    <s v="HG 982/1998;HG 1344/2011; HG 478/ 24-IUN-15;HG.478/24-IUN-15;OUG.1 din 04/01/2017;OUG.68 din 06/11/2019"/>
    <s v="imobil"/>
    <s v="Lungime= Km;Suprafeţe= ha;CF= ;"/>
  </r>
  <r>
    <x v="2248"/>
    <s v="8.04.04"/>
    <m/>
    <m/>
    <s v="DAF DOBREANU STANCI"/>
    <s v="conform amenajamentelor silvice"/>
    <s v="NEAMŢ"/>
    <s v="-"/>
    <s v="Tara: România; Judet: NEAMŢ; -;   -; Nr: -;"/>
    <n v="1966"/>
    <n v="165205"/>
    <n v="27"/>
    <s v="in administrare"/>
    <s v="HG 982/1998;HG 1344/2011; HG 478/ 24-IUN-15;HG.478/24-IUN-15;OUG.1 din 04/01/2017;OUG.68 din 06/11/2019"/>
    <s v="imobil"/>
    <s v="Lungime= Km;Suprafeţe= ha;CF= ;"/>
  </r>
  <r>
    <x v="2249"/>
    <s v="8.04.04"/>
    <m/>
    <m/>
    <s v="DAF MIHAIETI- SEC"/>
    <s v="conform amenajamentelor silvice"/>
    <s v="NEAMŢ"/>
    <s v="-"/>
    <s v="Tara: România; Judet: NEAMŢ; -;   -; Nr: -;"/>
    <n v="1983"/>
    <n v="572810"/>
    <n v="27"/>
    <s v="in administrare"/>
    <s v="HG 982/1998;HG 1344/2011; HG 478/ 24-IUN-15;HG.478/24-IUN-15;OUG.1 din 04/01/2017;HG.354/18.05.2017;OUG.68 din 06/11/2019"/>
    <s v="imobil"/>
    <s v="Lungime= Km;Suprafeţe= ha;CF= ;"/>
  </r>
  <r>
    <x v="2250"/>
    <s v="8.04.04"/>
    <m/>
    <m/>
    <s v="DAF SLATIORUL AGAPENI"/>
    <s v="conform amenajamentelor silvice"/>
    <s v="NEAMŢ"/>
    <s v="-"/>
    <s v="Tara: România; Judet: NEAMŢ; -;   -; Nr: -;"/>
    <n v="1982"/>
    <n v="268531"/>
    <n v="27"/>
    <s v="in administrare"/>
    <s v="HG 982/1998;HG 1344/2011; HG 478/ 24-IUN-15;HG.478/24-IUN-15;OUG.1 din 04/01/2017;HG.354/18.05.2017;OUG.68 din 06/11/2019"/>
    <s v="imobil"/>
    <s v="Lungime= Km;Suprafeţe= ha;CF= ;"/>
  </r>
  <r>
    <x v="2251"/>
    <s v="8.04.04"/>
    <m/>
    <m/>
    <s v="DAF DOMESNIC PR.MORII"/>
    <s v="conform amenajamentelor silvice"/>
    <s v="NEAMŢ"/>
    <s v="-"/>
    <s v="Tara: România; Judet: NEAMŢ; -;   -; Nr: -;"/>
    <n v="1985"/>
    <n v="230087"/>
    <n v="27"/>
    <s v="in administrare"/>
    <s v="HG 982/1998;HG 1344/2011; HG 478/ 24-IUN-15;HG.478/24-IUN-15;OUG.1 din 04/01/2017;HG.354/18.05.2017;OUG.68 din 06/11/2019"/>
    <s v="imobil"/>
    <s v="Lungime= Km;Suprafeţe= ha;CF= ;"/>
  </r>
  <r>
    <x v="2252"/>
    <s v="8.04.04"/>
    <m/>
    <m/>
    <s v="DAF MAZARICHEA"/>
    <s v="conform amenajamentelor silvice"/>
    <s v="NEAMŢ"/>
    <s v="-"/>
    <s v="Tara: România; Judet: NEAMŢ; -;   -; Nr: -;"/>
    <n v="1980"/>
    <n v="73803"/>
    <n v="27"/>
    <s v="in administrare"/>
    <s v="HG 982/1998;HG 1344/2011; HG 478/ 24-IUN-15;HG.478/24-IUN-15;OUG.1 din 04/01/2017;HG.354/18.05.2017;OUG.68 din 06/11/2019"/>
    <s v="imobil"/>
    <s v="Lungime=2,1 KM Km;Suprafeţe= ha;CF= ;"/>
  </r>
  <r>
    <x v="2253"/>
    <s v="8.04.04"/>
    <m/>
    <m/>
    <s v="DAF POTOCI"/>
    <s v="conform amenajamentelor silvice"/>
    <s v="NEAMŢ"/>
    <s v="-"/>
    <s v="Tara: România; Judet: NEAMŢ; -;   -; Nr: -;"/>
    <n v="1962"/>
    <n v="10631"/>
    <n v="27"/>
    <s v="in administrare"/>
    <s v="HG 982/1998;HG 1344/2011; HG 478/ 24-IUN-15;HG.478/24-IUN-15;OUG.1 din 04/01/2017;HG.354/18.05.2017;OUG.68 din 06/11/2019"/>
    <s v="imobil"/>
    <s v="Lungime=3,7 KM Km;Suprafeţe= ha;CF= ;"/>
  </r>
  <r>
    <x v="2254"/>
    <s v="8.04.04"/>
    <m/>
    <m/>
    <s v="DAF CRASNA"/>
    <s v="conform amenajamentelor silvice"/>
    <s v="NEAMŢ"/>
    <s v="-"/>
    <s v="Tara: România; Judet: NEAMŢ; -;   -; Nr: -;"/>
    <n v="1972"/>
    <n v="47488"/>
    <n v="27"/>
    <s v="in administrare"/>
    <s v="HG 982/1998;HG 1344/2011; HG 478/ 24-IUN-15;HG.478/24-IUN-15;OUG.1 din 04/01/2017;HG.354/18.05.2017;OUG.68 din 06/11/2019"/>
    <s v="imobil"/>
    <s v="Lungime=3,4 KM Km;Suprafeţe= ha;CF= ;"/>
  </r>
  <r>
    <x v="2255"/>
    <s v="8.30._"/>
    <m/>
    <m/>
    <s v="POTECA VANAT.3 KM."/>
    <s v="conform amenajamentelor silvice"/>
    <s v="NEAMŢ"/>
    <s v="-"/>
    <s v="Tara: România; Judet: NEAMŢ; -;   -; Nr: -;"/>
    <n v="1986"/>
    <n v="3"/>
    <n v="27"/>
    <s v="in administrare"/>
    <s v="HG 982/1998;;OUG.1 din 04/01/2017;OUG.68 din 06/11/2019"/>
    <s v="imobil"/>
    <s v="poteci de vanatoare"/>
  </r>
  <r>
    <x v="2256"/>
    <s v="8.04.04"/>
    <m/>
    <m/>
    <s v="DAF LAZAROAIA PRELUNGIRE"/>
    <s v="conform amenajamentelor silvice"/>
    <s v="NEAMŢ"/>
    <s v="-"/>
    <s v="Tara: România; Judet: NEAMŢ; -;   -; Nr: -;"/>
    <n v="1968"/>
    <n v="18458"/>
    <n v="27"/>
    <s v="in administrare"/>
    <s v="HG 982/1998;HG 1344/2011; HG 478/ 24-IUN-15;HG.478/24-IUN-15;OUG.1 din 04/01/2017;HG.354/18.05.2017;OUG.68 din 06/11/2019"/>
    <s v="imobil"/>
    <s v="Lungime=0,8 KM Km;Suprafeţe= ha;CF= ;"/>
  </r>
  <r>
    <x v="2257"/>
    <s v="8.30._"/>
    <m/>
    <m/>
    <s v="POTECA VANAT.3 KM."/>
    <s v="conform amenajamentelor silvice"/>
    <s v="NEAMŢ"/>
    <s v="-"/>
    <s v="Tara: România; Judet: NEAMŢ; -;   -; Nr: -;"/>
    <n v="1975"/>
    <n v="0"/>
    <n v="27"/>
    <s v="in administrare"/>
    <s v="HG 982/1998;;OUG.1 din 04/01/2017;OUG.68 din 06/11/2019"/>
    <s v="imobil"/>
    <s v="poteci de vanatoare"/>
  </r>
  <r>
    <x v="2258"/>
    <s v="8.30._"/>
    <m/>
    <m/>
    <s v="BARAJ STEJARU"/>
    <s v="conform amenajamentelor silvice"/>
    <s v="NEAMŢ"/>
    <s v="-"/>
    <s v="Tara: România; Judet: NEAMŢ; -;   -; Nr: -;"/>
    <n v="1994"/>
    <n v="0"/>
    <n v="27"/>
    <s v="in administrare"/>
    <s v="HG 982/1998;;OUG.1 din 04/01/2017;OUG.68 din 06/11/2019"/>
    <s v="imobil"/>
    <s v="lucrari de corectarea torentilor"/>
  </r>
  <r>
    <x v="2259"/>
    <s v="8.30._"/>
    <m/>
    <m/>
    <s v="POT.VAN.MAIERUS TROCI 1,3KM."/>
    <s v="conform amenajamentelor silvice"/>
    <s v="NEAMŢ"/>
    <s v="-"/>
    <s v="Tara: România; Judet: NEAMŢ; -;   -; Nr: -;"/>
    <n v="1991"/>
    <n v="3"/>
    <n v="27"/>
    <s v="in administrare"/>
    <s v="HG 982/1998;;OUG.1 din 04/01/2017;OUG.68 din 06/11/2019"/>
    <s v="imobil"/>
    <s v="poteci de vanatoare"/>
  </r>
  <r>
    <x v="2260"/>
    <s v="8.04.04"/>
    <m/>
    <m/>
    <s v="DAF GRASI-BULUBESTI"/>
    <s v="conform amenajamentelor silvice"/>
    <s v="NEAMŢ"/>
    <s v="-"/>
    <s v="Tara: România; Judet: NEAMŢ; -;   -; Nr: -;"/>
    <n v="1973"/>
    <n v="15395"/>
    <n v="27"/>
    <s v="in administrare"/>
    <s v="HG 982/1998;HG 1344/2011; HG 478/ 24-IUN-15;HG.478/24-IUN-15; HG 478/ 24-IUN-15;HG.478/24-IUN-15;OUG.1 din 04/01/2017;HG.354/18.05.2017;OUG.68 din 06/11/2019"/>
    <s v="imobil"/>
    <s v="Lungime=2,6 Km;Suprafeţe= ha;CF= ;"/>
  </r>
  <r>
    <x v="2261"/>
    <s v="8.04.04"/>
    <m/>
    <m/>
    <s v="DAF VATRA VULPILOR"/>
    <s v="conform amenajamentelor silvice"/>
    <s v="NEAMŢ"/>
    <s v="-"/>
    <s v="Tara: România; Judet: NEAMŢ; -;   -; Nr: -;"/>
    <n v="1985"/>
    <n v="756464"/>
    <n v="27"/>
    <s v="in administrare"/>
    <s v="HG 982/1998;HG 1344/2011; HG 478/ 24-IUN-15;HG.478/24-IUN-15;OUG.1 din 04/01/2017;OUG.68 din 06/11/2019"/>
    <s v="imobil"/>
    <s v="Lungime=2,7 KM Km;Suprafeţe= ha;CF= ;"/>
  </r>
  <r>
    <x v="2262"/>
    <s v="8.04.04"/>
    <m/>
    <m/>
    <s v="DAF NILUL"/>
    <s v="conform amenajamentelor silvice"/>
    <s v="NEAMŢ"/>
    <s v="-"/>
    <s v="Tara: România; Judet: NEAMŢ; -;   -; Nr: -;"/>
    <n v="1979"/>
    <n v="174644"/>
    <n v="27"/>
    <s v="in administrare"/>
    <s v="HG 982/1998;HG 1344/2011; HG 478/ 24-IUN-15;HG.478/24-IUN-15; HG 478/ 24-IUN-15;HG.478/24-IUN-15;OUG.1 din 04/01/2017;OUG.68 din 06/11/2019"/>
    <s v="imobil"/>
    <s v="Lungime=2,5 KM Km;Suprafeţe= ha;CF= ;"/>
  </r>
  <r>
    <x v="2263"/>
    <s v="8.30._"/>
    <m/>
    <m/>
    <s v="POTECI DE VANATOARE = 1000 ML"/>
    <s v="conform amenajamentelor silvice"/>
    <s v="NEAMŢ"/>
    <s v="-"/>
    <s v="Tara: România; Judet: NEAMŢ; -;   -; Nr: -;"/>
    <n v="1986"/>
    <n v="0"/>
    <n v="27"/>
    <s v="in administrare"/>
    <s v="HG 982/1998;;OUG.1 din 04/01/2017;OUG.68 din 06/11/2019"/>
    <s v="imobil"/>
    <s v="poteci de vanatoare"/>
  </r>
  <r>
    <x v="2264"/>
    <s v="8.04.04"/>
    <m/>
    <m/>
    <s v="DAF TUDOSIA"/>
    <s v="conform amenajamentelor silvice"/>
    <s v="NEAMŢ"/>
    <s v="-"/>
    <s v="Tara: România; Judet: NEAMŢ; -;   -; Nr: -;"/>
    <n v="1985"/>
    <n v="164913"/>
    <n v="27"/>
    <s v="in administrare"/>
    <s v="HG 982/1998;HG 1344/2011; HG 478/ 24-IUN-15;HG.478/24-IUN-15;OUG.1 din 04/01/2017;HG.354/18.05.2017;OUG.68 din 06/11/2019"/>
    <s v="imobil"/>
    <s v="Lungime=0,9 KM Km;Suprafeţe= ha;CF= ;"/>
  </r>
  <r>
    <x v="2265"/>
    <s v="8.04.04"/>
    <m/>
    <m/>
    <s v="DAF SECU-PRELUNGIRE"/>
    <s v="conform amenajamentelor silvice"/>
    <s v="NEAMŢ"/>
    <s v="-"/>
    <s v="Tara: România; Judet: NEAMŢ; -;   -; Nr: -;"/>
    <n v="1967"/>
    <n v="180907"/>
    <n v="27"/>
    <s v="in administrare"/>
    <s v="HG 982/1998;HG 1344/2011; HG 478/ 24-IUN-15;HG.478/24-IUN-15;OUG.1 din 04/01/2017;OUG.68 din 06/11/2019"/>
    <s v="imobil"/>
    <s v="Lungime=2,4 KM Km;Suprafeţe= ha;CF= ;"/>
  </r>
  <r>
    <x v="2266"/>
    <s v="8.04.04"/>
    <m/>
    <m/>
    <s v="DAF FRASIN"/>
    <s v="conform amenajamentelor silvice"/>
    <s v="NEAMŢ"/>
    <s v="-"/>
    <s v="Tara: România; Judet: NEAMŢ; -;   -; Nr: -;"/>
    <n v="1973"/>
    <n v="322772"/>
    <n v="27"/>
    <s v="in administrare"/>
    <s v="HG 982/1998;HG 1344/2011; HG 478/ 24-IUN-15;HG.478/24-IUN-15;OUG.1 din 04/01/2017;HG.354/18.05.2017;OUG.68 din 06/11/2019"/>
    <s v="imobil"/>
    <s v="Lungime= Km;Suprafeţe= ha;CF= ;"/>
  </r>
  <r>
    <x v="2267"/>
    <s v="8.04.04"/>
    <m/>
    <m/>
    <s v="DAF COACAZ"/>
    <s v="conform amenajamentelor silvice"/>
    <s v="NEAMŢ"/>
    <s v="-"/>
    <s v="Tara: România; Judet: NEAMŢ; -;   -; Nr: -;"/>
    <n v="1976"/>
    <n v="23643"/>
    <n v="27"/>
    <s v="in administrare"/>
    <s v="HG 982/1998;HG 1344/2011; HG 478/ 24-IUN-15;HG.478/24-IUN-15;OUG.1 din 04/01/2017;HG.354/18.05.2017;OUG.68 din 06/11/2019"/>
    <s v="imobil"/>
    <s v="Lungime=0,6 KM Km;Suprafeţe= ha;CF= ;"/>
  </r>
  <r>
    <x v="2268"/>
    <s v="8.04.04"/>
    <m/>
    <m/>
    <s v="DAF COZIA-MAGAZIA"/>
    <s v="conform amenajamentelor silvice"/>
    <s v="NEAMŢ"/>
    <s v="-"/>
    <s v="Tara: România; Judet: NEAMŢ; -;   -; Nr: -;"/>
    <n v="1970"/>
    <n v="6585"/>
    <n v="27"/>
    <s v="in administrare"/>
    <s v="HG 982/1998;HG 1344/2011; HG 478/ 24-IUN-15;HG.478/24-IUN-15;OUG.1 din 04/01/2017;HG.354/18.05.2017;OUG.68 din 06/11/2019"/>
    <s v="imobil"/>
    <s v="Lungime= Km;Suprafeţe= ha;CF= ;"/>
  </r>
  <r>
    <x v="2269"/>
    <s v="8.04.04"/>
    <m/>
    <m/>
    <s v="DAF FILIOARA"/>
    <s v="conform amenajamentelor silvice"/>
    <s v="NEAMŢ"/>
    <s v="-"/>
    <s v="Tara: România; Judet: NEAMŢ; -;   -; Nr: -;"/>
    <n v="1968"/>
    <n v="760587"/>
    <n v="27"/>
    <s v="in administrare"/>
    <s v="HG 982/1998;HG 1344/2011; HG 478/ 24-IUN-15;HG.478/24-IUN-15;OUG.1 din 04/01/2017;HG.354/18.05.2017;OUG.68 din 06/11/2019"/>
    <s v="imobil"/>
    <s v="Lungime= Km;Suprafeţe= ha;CF= ;"/>
  </r>
  <r>
    <x v="2270"/>
    <s v="8.04.04"/>
    <m/>
    <m/>
    <s v="DAF FILIOARA-P.CONST."/>
    <s v="conform amenajamentelor silvice"/>
    <s v="NEAMŢ"/>
    <s v="-"/>
    <s v="Tara: România; Judet: NEAMŢ; -;   -; Nr: -;"/>
    <n v="1968"/>
    <n v="7633"/>
    <n v="27"/>
    <s v="in administrare"/>
    <s v="HG 982/1998;HG 1344/2011; HG 478/ 24-IUN-15;HG.478/24-IUN-15;OUG.1 din 04/01/2017;HG.354/18.05.2017;OUG.68 din 06/11/2019"/>
    <s v="imobil"/>
    <s v="Lungime= Km;Suprafeţe= ha;CF= ;"/>
  </r>
  <r>
    <x v="2271"/>
    <s v="8.04.04"/>
    <m/>
    <m/>
    <s v="DAF DARASAG"/>
    <s v="conform amenajamentelor silvice"/>
    <s v="NEAMŢ"/>
    <s v="-"/>
    <s v="Tara: România; Judet: NEAMŢ; -;   -; Nr: -;"/>
    <n v="1966"/>
    <n v="41033"/>
    <n v="27"/>
    <s v="in administrare"/>
    <s v="HG 982/1998;HG 1344/2011; HG 478/ 24-IUN-15;HG.478/24-IUN-15;OUG.1 din 04/01/2017;HG.354/18.05.2017;OUG.68 din 06/11/2019"/>
    <s v="imobil"/>
    <s v="Lungime= Km;Suprafeţe= ha;CF= ;"/>
  </r>
  <r>
    <x v="2272"/>
    <s v="8.04.04"/>
    <m/>
    <m/>
    <s v="DAF NISIPARIEI"/>
    <s v="conform amenajamentelor silvice"/>
    <s v="NEAMŢ"/>
    <s v="-"/>
    <s v="Tara: România; Judet: NEAMŢ; -;   -; Nr: -;"/>
    <n v="1965"/>
    <n v="13254"/>
    <n v="27"/>
    <s v="in administrare"/>
    <s v="HG 982/1998;HG 1344/2011; HG 478/ 24-IUN-15;HG.478/24-IUN-15;OUG.1 din 04/01/2017;HG.354/18.05.2017;OUG.68 din 06/11/2019"/>
    <s v="imobil"/>
    <s v="Lungime= Km;Suprafeţe= ha;CF= ;"/>
  </r>
  <r>
    <x v="2273"/>
    <s v="8.04.04"/>
    <m/>
    <m/>
    <s v="DAF BALMUS"/>
    <s v="conform amenajamentelor silvice"/>
    <s v="NEAMŢ"/>
    <s v="-"/>
    <s v="Tara: România; Judet: NEAMŢ; -;   -; Nr: -;"/>
    <n v="1966"/>
    <n v="365229"/>
    <n v="27"/>
    <s v="in administrare"/>
    <s v="HG 982/1998;HG 1344/2011; HG 478/ 24-IUN-15;HG.478/24-IUN-15;OUG.1 din 04/01/2017;HG.354/18.05.2017;OUG.68 din 06/11/2019"/>
    <s v="imobil"/>
    <s v="Lungime=3,1 KM Km;Suprafeţe= ha;CF= ;"/>
  </r>
  <r>
    <x v="2274"/>
    <s v="8.04.04"/>
    <m/>
    <m/>
    <s v="DAF BALMUSEL"/>
    <s v="conform amenajamentelor silvice"/>
    <s v="NEAMŢ"/>
    <s v="-"/>
    <s v="Tara: România; Judet: NEAMŢ; -;   -; Nr: -;"/>
    <n v="1964"/>
    <n v="14312"/>
    <n v="27"/>
    <s v="in administrare"/>
    <s v="HG 982/1998;HG 1344/2011; HG 478/ 24-IUN-15;HG.478/24-IUN-15;OUG.1 din 04/01/2017;HG.354/18.05.2017;OUG.68 din 06/11/2019"/>
    <s v="imobil"/>
    <s v="Lungime=0,9 KM Km;Suprafeţe= ha;CF= ;"/>
  </r>
  <r>
    <x v="2275"/>
    <s v="8.04.04"/>
    <m/>
    <m/>
    <s v="DAF TULBURELE"/>
    <s v="conform amenajamentelor silvice"/>
    <s v="NEAMŢ"/>
    <s v="-"/>
    <s v="Tara: România; Judet: NEAMŢ; -;   -; Nr: -;"/>
    <n v="1971"/>
    <n v="70131"/>
    <n v="27"/>
    <s v="in administrare"/>
    <s v="HG 982/1998;HG 1344/2011; HG 478/ 24-IUN-15;HG.478/24-IUN-15;OUG.1 din 04/01/2017;HG.354/18.05.2017;OUG.68 din 06/11/2019"/>
    <s v="imobil"/>
    <s v="Lungime= Km;Suprafeţe= ha;CF= ;"/>
  </r>
  <r>
    <x v="2276"/>
    <s v="8.04.04"/>
    <m/>
    <m/>
    <s v="DAF TRACTOR BRUSTURATU"/>
    <s v="conform amenajamentelor silvice"/>
    <s v="NEAMŢ"/>
    <s v="-"/>
    <s v="Tara: România; Judet: NEAMŢ; -;   -; Nr: -;"/>
    <n v="1968"/>
    <n v="19657"/>
    <n v="27"/>
    <s v="in administrare"/>
    <s v="HG 982/1998;HG 1344/2011; HG 478/ 24-IUN-15;HG.478/24-IUN-15;OUG.1 din 04/01/2017;HG.354/18.05.2017;OUG.68 din 06/11/2019"/>
    <s v="imobil"/>
    <s v="Lungime= Km;Suprafeţe= ha;CF= ;"/>
  </r>
  <r>
    <x v="2277"/>
    <s v="8.04.04"/>
    <m/>
    <m/>
    <s v="DAF COMARNIC"/>
    <s v="conform amenajamentelor silvice"/>
    <s v="NEAMŢ"/>
    <s v="-"/>
    <s v="Tara: România; Judet: NEAMŢ; -;   -; Nr: -;"/>
    <n v="1969"/>
    <n v="42735"/>
    <n v="27"/>
    <s v="in administrare"/>
    <s v="HG 982/1998;HG 1344/2011; HG 478/ 24-IUN-15;HG.478/24-IUN-15;OUG.1 din 04/01/2017;HG.354/18.05.2017;OUG.68 din 06/11/2019"/>
    <s v="imobil"/>
    <s v="Lungime= Km;Suprafeţe= ha;CF= ;"/>
  </r>
  <r>
    <x v="2278"/>
    <s v="8.04.04"/>
    <m/>
    <m/>
    <s v="DAF TAZLAU PRELUNGIRE"/>
    <s v="conform amenajamentelor silvice"/>
    <s v="NEAMŢ"/>
    <s v="-"/>
    <s v="Tara: România; Judet: NEAMŢ; -;   -; Nr: -;"/>
    <n v="1977"/>
    <n v="103032"/>
    <n v="27"/>
    <s v="in administrare"/>
    <s v="HG 982/1998;HG 1344/2011; HG 478/ 24-IUN-15;HG.478/24-IUN-15;OUG.1 din 04/01/2017;HG.354/18.05.2017;OUG.68 din 06/11/2019"/>
    <s v="imobil"/>
    <s v="Lungime= Km;Suprafeţe= ha;CF= ;"/>
  </r>
  <r>
    <x v="2279"/>
    <s v="8.30.01"/>
    <m/>
    <m/>
    <s v="CT.IZBUC-CANAL 500 ML"/>
    <s v="conform amenajamentelor silvice"/>
    <s v="BIHOR"/>
    <s v="-"/>
    <s v="Tara: România; Judet: BIHOR; -;   -; Nr: -;"/>
    <n v="1980"/>
    <n v="29263"/>
    <n v="5"/>
    <s v="in administrare"/>
    <s v="HG 982/1998;HG 1344/2011;OUG.1 din 04/01/2017;HG.354/18.05.2017;OUG.68 din 06/11/2019;HG.846/08.10.2020"/>
    <s v="imobil"/>
    <s v="Lungime albie corectată/consolidată=0,4 km;"/>
  </r>
  <r>
    <x v="2280"/>
    <s v="8.30.01"/>
    <m/>
    <m/>
    <s v="CT.CRISTIOREL PRAG DR.ACC"/>
    <s v="conform amenajamentelor silvice"/>
    <s v="BIHOR"/>
    <s v="-"/>
    <s v="Tara: România; Judet: BIHOR; -;   -; Nr: -;"/>
    <n v="1985"/>
    <n v="21045"/>
    <n v="5"/>
    <s v="in administrare"/>
    <s v="HG 982/1998;HG 1344/2011;OUG.1 din 04/01/2017;HG.354/18.05.2017;OUG.68 din 06/11/2019;HG.846/08.10.2020"/>
    <s v="imobil"/>
    <s v="Lungime albie corectată/consolidată=0,1 km;"/>
  </r>
  <r>
    <x v="2281"/>
    <s v="8.04.04"/>
    <m/>
    <m/>
    <s v="DAF LIMPEGIORU"/>
    <s v="conform amenajamentelor silvice"/>
    <s v="NEAMŢ"/>
    <s v="-"/>
    <s v="Tara: România; Judet: NEAMŢ; -;   -; Nr: -;"/>
    <n v="1971"/>
    <n v="96017"/>
    <n v="27"/>
    <s v="in administrare"/>
    <s v="HG 982/1998;HG 1344/2011; HG 478/ 24-IUN-15;HG.478/24-IUN-15;OUG.1 din 04/01/2017;HG.354/18.05.2017;OUG.68 din 06/11/2019"/>
    <s v="imobil"/>
    <s v="Lungime= Km;Suprafeţe= ha;CF= ;"/>
  </r>
  <r>
    <x v="2282"/>
    <s v="8.04.04"/>
    <m/>
    <m/>
    <s v="DAF 1,7 COASTA LEHECENI"/>
    <s v="conform amenajamentelor silvice"/>
    <s v="BIHOR"/>
    <s v="-"/>
    <s v="Tara: România; Judet: BIHOR; -;   -; Nr: -;"/>
    <n v="1971"/>
    <n v="43090"/>
    <n v="5"/>
    <s v="in administrare"/>
    <s v="HG 982/1998;;OUG.1 din 04/01/2017;HG.354/18.05.2017;OUG.68 din 06/11/2019"/>
    <s v="imobil"/>
    <s v="Lungime= Km;Suprafeţe= ha;CF= ;"/>
  </r>
  <r>
    <x v="2283"/>
    <s v="8.04.04"/>
    <m/>
    <m/>
    <s v="DAF 2,0 HOTAREL"/>
    <s v="conform amenajamentelor silvice"/>
    <s v="BIHOR"/>
    <s v="-"/>
    <s v="Tara: România; Judet: BIHOR; -;   -; Nr: -;"/>
    <n v="1987"/>
    <n v="287279"/>
    <n v="5"/>
    <s v="in administrare"/>
    <s v="HG 982/1998;HG 1344/2011;OUG.1 din 04/01/2017;HG.354/18.05.2017;OUG.68 din 06/11/2019"/>
    <s v="imobil"/>
    <s v="Lungime= Km;Suprafeţe= ha;CF= ;"/>
  </r>
  <r>
    <x v="2284"/>
    <s v="8.30.01"/>
    <m/>
    <m/>
    <s v="CT.VARZARI-PRAG BARAJE"/>
    <s v="conform amenajamentelor silvice"/>
    <s v="BIHOR"/>
    <s v="-"/>
    <s v="Tara: România; Judet: BIHOR; -;   -; Nr: -;"/>
    <n v="1978"/>
    <n v="90306"/>
    <n v="5"/>
    <s v="in administrare"/>
    <s v="HG 982/1998;HG 1344/2011;OUG.1 din 04/01/2017;HG.354/18.05.2017;OUG.68 din 06/11/2019;HG.846/08.10.2020"/>
    <s v="imobil"/>
    <s v="Lungime albie corectată/consolidată=1,5 km;"/>
  </r>
  <r>
    <x v="2285"/>
    <s v="8.30.01"/>
    <m/>
    <m/>
    <s v="C.T. MESA PLESA"/>
    <s v="conform amenajamentelor silvice"/>
    <s v="BIHOR"/>
    <s v="-"/>
    <s v="Tara: România; Judet: BIHOR; -;   -; Nr: -;"/>
    <n v="1981"/>
    <n v="39007"/>
    <n v="5"/>
    <s v="in administrare"/>
    <s v="HG 982/1998;HG 1344/2011;OUG.1 din 04/01/2017;HG.354/18.05.2017;OUG.68 din 06/11/2019;HG.846/08.10.2020"/>
    <s v="imobil"/>
    <s v="Lungime albie corectată/consolidată=0,2 km;"/>
  </r>
  <r>
    <x v="2286"/>
    <s v="8.04.04"/>
    <m/>
    <m/>
    <s v="DAF 3,2 LUNCSOARA"/>
    <s v="conform amenajamentelor silvice"/>
    <s v="BIHOR"/>
    <s v="-"/>
    <s v="Tara: România; Judet: BIHOR; -;   -; Nr: -;"/>
    <n v="1961"/>
    <n v="7920"/>
    <n v="5"/>
    <s v="in administrare"/>
    <s v="HG 982/1998;HG 1344/2011;OUG.1 din 04/01/2017;HG.354/18.05.2017;OUG.68 din 06/11/2019"/>
    <s v="imobil"/>
    <s v="Lungime= Km;Suprafeţe= ha;CF= ;"/>
  </r>
  <r>
    <x v="2287"/>
    <s v="8.04.04"/>
    <m/>
    <m/>
    <s v="DAF 4,9 AUSORII"/>
    <s v="conform amenajamentelor silvice"/>
    <s v="BIHOR"/>
    <s v="-"/>
    <s v="Tara: România; Judet: BIHOR; -;   -; Nr: -;"/>
    <n v="1963"/>
    <n v="38531"/>
    <n v="5"/>
    <s v="in administrare"/>
    <s v="HG 982/1998;HG 1344/2011;OUG.1 din 04/01/2017;HG.354/18.05.2017;OUG.68 din 06/11/2019"/>
    <s v="imobil"/>
    <s v="Lungime= Km;Suprafeţe= ha;CF= ;"/>
  </r>
  <r>
    <x v="2288"/>
    <s v="8.04.04"/>
    <m/>
    <m/>
    <s v="DAF 4,4 VL. OMULUI"/>
    <s v="conform amenajamentelor silvice"/>
    <s v="BIHOR"/>
    <s v="-"/>
    <s v="Tara: România; Judet: BIHOR; -;   -; Nr: -;"/>
    <n v="1980"/>
    <n v="131697"/>
    <n v="5"/>
    <s v="in administrare"/>
    <s v="HG 982/1998;;OUG.1 din 04/01/2017;HG.354/18.05.2017;OUG.68 din 06/11/2019"/>
    <s v="imobil"/>
    <s v="Lungime= Km;Suprafeţe= ha;CF= ;"/>
  </r>
  <r>
    <x v="2289"/>
    <s v="8.04.04"/>
    <m/>
    <m/>
    <s v="DAF 3,4 SCUDU"/>
    <s v="conform amenajamentelor silvice"/>
    <s v="BIHOR"/>
    <s v="-"/>
    <s v="Tara: România; Judet: BIHOR; -;   -; Nr: -;"/>
    <n v="1978"/>
    <n v="112880"/>
    <n v="5"/>
    <s v="in administrare"/>
    <s v="HG 982/1998;;OUG.1 din 04/01/2017;HG.354/18.05.2017;OUG.68 din 06/11/2019"/>
    <s v="imobil"/>
    <s v="Lungime= Km;Suprafeţe= ha;CF= ;"/>
  </r>
  <r>
    <x v="2290"/>
    <s v="8.04.04"/>
    <m/>
    <m/>
    <s v="DAF 6,0 BOROD-FRASINET"/>
    <s v="conform amenajamentelor silvice"/>
    <s v="BIHOR"/>
    <s v="-"/>
    <s v="Tara: România; Judet: BIHOR; -;   -; Nr: -;"/>
    <n v="1966"/>
    <n v="130281"/>
    <n v="5"/>
    <s v="in administrare"/>
    <s v="HG 982/1998;;OUG.1 din 04/01/2017;HG.354/18.05.2017;OUG.68 din 06/11/2019"/>
    <s v="imobil"/>
    <s v="Lungime= Km;Suprafeţe= ha;CF= ;"/>
  </r>
  <r>
    <x v="2291"/>
    <s v="8.30.01"/>
    <m/>
    <m/>
    <s v="BARAJ FIX PRAG DEVERSOR"/>
    <s v="conform amenajamentelor silvice"/>
    <s v="BIHOR"/>
    <s v="-"/>
    <s v="Tara: România; Judet: BIHOR; -;   -; Nr: -;"/>
    <n v="1993"/>
    <n v="28071"/>
    <n v="5"/>
    <s v="in administrare"/>
    <s v="HG 982/1998;HG 1344/2011;OUG.1 din 04/01/2017;HG.354/18.05.2017;OUG.68 din 06/11/2019;HG.846/08.10.2020"/>
    <s v="imobil"/>
    <s v="Lungime albie corectată/consolidată=0,3 km;"/>
  </r>
  <r>
    <x v="2292"/>
    <s v="8.04.04"/>
    <m/>
    <m/>
    <s v="DAF 2,8 VL. MORII"/>
    <s v="conform amenajamentelor silvice"/>
    <s v="BIHOR"/>
    <s v="-"/>
    <s v="Tara: România; Judet: BIHOR; -;   -; Nr: -;"/>
    <n v="1963"/>
    <n v="15571"/>
    <n v="5"/>
    <s v="in administrare"/>
    <s v="HG 982/1998;HG 1344/2011;OUG.1 din 04/01/2017;HG.354/18.05.2017;OUG.68 din 06/11/2019"/>
    <s v="imobil"/>
    <s v="Lungime= Km;Suprafeţe= ha;CF= ;"/>
  </r>
  <r>
    <x v="2293"/>
    <s v="8.30.01"/>
    <m/>
    <m/>
    <s v="PRAG ATD"/>
    <s v="conform amenajamentelor silvice"/>
    <s v="BIHOR"/>
    <s v="-"/>
    <s v="Tara: România; Judet: BIHOR; -;   -; Nr: -;"/>
    <n v="1980"/>
    <n v="769"/>
    <n v="5"/>
    <s v="in administrare"/>
    <s v="HG 982/1998;;OUG.1 din 04/01/2017;HG.354/18.05.2017;OUG.68 din 06/11/2019;HG.846/08.10.2020"/>
    <s v="imobil"/>
    <s v="Lungime albie corectată/consolidată=0,3 km;"/>
  </r>
  <r>
    <x v="2294"/>
    <s v="8.30.01"/>
    <m/>
    <m/>
    <s v="PRAG ATD"/>
    <s v="conform amenajamentelor silvice"/>
    <s v="BIHOR"/>
    <s v="-"/>
    <s v="Tara: România; Judet: BIHOR; -;   -; Nr: -;"/>
    <n v="1980"/>
    <n v="263"/>
    <n v="5"/>
    <s v="in administrare"/>
    <s v="HG 982/1998;;OUG.1 din 04/01/2017;HG.354/18.05.2017;OUG.68 din 06/11/2019;HG.846/08.10.2020"/>
    <s v="imobil"/>
    <s v="Lungime albie corectată/consolidată=0,2 km;"/>
  </r>
  <r>
    <x v="2295"/>
    <s v="8.30.01"/>
    <m/>
    <m/>
    <s v="BARAJ"/>
    <s v="conform amenajamentelor silvice"/>
    <s v="BIHOR"/>
    <s v="-"/>
    <s v="Tara: România; Judet: BIHOR; -;   -; Nr: -;"/>
    <n v="1981"/>
    <n v="1964"/>
    <n v="5"/>
    <s v="in administrare"/>
    <s v="HG 982/1998;;OUG.1 din 04/01/2017;HG.354/18.05.2017;OUG.68 din 06/11/2019;HG.846/08.10.2020"/>
    <s v="imobil"/>
    <s v="Lungime albie corectată/consolidată=0,3 km;"/>
  </r>
  <r>
    <x v="2296"/>
    <s v="8.30.01"/>
    <m/>
    <m/>
    <s v="PRAG"/>
    <s v="conform amenajamentelor silvice"/>
    <s v="BIHOR"/>
    <s v="-"/>
    <s v="Tara: România; Judet: BIHOR; -;   -; Nr: -;"/>
    <n v="1981"/>
    <n v="412"/>
    <n v="5"/>
    <s v="in administrare"/>
    <s v="HG 982/1998;;OUG.1 din 04/01/2017;HG.354/18.05.2017;OUG.68 din 06/11/2019;HG.846/08.10.2020"/>
    <s v="imobil"/>
    <s v="Lungime albie corectată/consolidată=0,3 km;"/>
  </r>
  <r>
    <x v="2297"/>
    <s v="8.04.04"/>
    <m/>
    <m/>
    <s v="DAF 3,6 IEZER"/>
    <s v="conform amenajamentelor silvice"/>
    <s v="BIHOR"/>
    <s v="-"/>
    <s v="Tara: România; Judet: BIHOR; -;   -; Nr: -;"/>
    <n v="1973"/>
    <n v="37105"/>
    <n v="5"/>
    <s v="in administrare"/>
    <s v="HG 982/1998;HG 1344/2011;OUG.1 din 04/01/2017;HG.354/18.05.2017;OUG.68 din 06/11/2019"/>
    <s v="imobil"/>
    <s v="Lungime= Km;Suprafeţe= ha;CF= ;"/>
  </r>
  <r>
    <x v="2298"/>
    <s v="8.04.04"/>
    <m/>
    <m/>
    <s v="DAF 5,2 PONITA STRUNGARU"/>
    <s v="conform amenajamentelor silvice"/>
    <s v="BIHOR"/>
    <s v="-"/>
    <s v="Tara: România; Judet: BIHOR; -;   -; Nr: -;"/>
    <n v="1975"/>
    <n v="301814"/>
    <n v="5"/>
    <s v="in administrare"/>
    <s v="HG 982/1998;HG 1344/2011;OUG.1 din 04/01/2017;HG.354/18.05.2017;OUG.68 din 06/11/2019"/>
    <s v="imobil"/>
    <s v="Lungime= Km;Suprafeţe= ha;CF= ;"/>
  </r>
  <r>
    <x v="2299"/>
    <s v="8.30.01"/>
    <m/>
    <m/>
    <s v="CASCADA PODITA DIN LEMN"/>
    <s v="conform amenajamentelor silvice"/>
    <s v="BIHOR"/>
    <s v="-"/>
    <s v="Tara: România; Judet: BIHOR; -;   -; Nr: -;"/>
    <n v="1985"/>
    <n v="65"/>
    <n v="5"/>
    <s v="in administrare"/>
    <s v="HG 982/1998;;OUG.1 din 04/01/2017;HG.354/18.05.2017;OUG.68 din 06/11/2019;HG.846/08.10.2020"/>
    <s v="imobil"/>
    <s v="Lungime albie corectată/consolidată=0,2 km;"/>
  </r>
  <r>
    <x v="2300"/>
    <s v="8.30.01"/>
    <m/>
    <m/>
    <s v="CASCADA PODITA"/>
    <s v="conform amenajamentelor silvice"/>
    <s v="BIHOR"/>
    <s v="-"/>
    <s v="Tara: România; Judet: BIHOR; -;   -; Nr: -;"/>
    <n v="1987"/>
    <n v="65"/>
    <n v="5"/>
    <s v="in administrare"/>
    <s v="HG 982/1998;;OUG.1 din 04/01/2017;HG.354/18.05.2017;OUG.68 din 06/11/2019;HG.846/08.10.2020"/>
    <s v="imobil"/>
    <s v="Lungime albie corectată/consolidată=0,1 km;"/>
  </r>
  <r>
    <x v="2301"/>
    <s v="8.30.01"/>
    <m/>
    <m/>
    <s v="CASCADA PODITA"/>
    <s v="conform amenajamentelor silvice"/>
    <s v="BIHOR"/>
    <s v="-"/>
    <s v="Tara: România; Judet: BIHOR; -;   -; Nr: -;"/>
    <n v="1988"/>
    <n v="86"/>
    <n v="5"/>
    <s v="in administrare"/>
    <s v="HG 982/1998;;OUG.1 din 04/01/2017;HG.354/18.05.2017;OUG.68 din 06/11/2019;HG.846/08.10.2020"/>
    <s v="imobil"/>
    <s v="Lungime albie corectată/consolidată=0,1 km;"/>
  </r>
  <r>
    <x v="2302"/>
    <s v="8.04.04"/>
    <m/>
    <m/>
    <s v="DAF 5,1 VARZARI SOCET"/>
    <s v="conform amenajamentelor silvice"/>
    <s v="BIHOR"/>
    <s v="-"/>
    <s v="Tara: România; Judet: BIHOR; -;   -; Nr: -;"/>
    <n v="1972"/>
    <n v="184944"/>
    <n v="5"/>
    <s v="in administrare"/>
    <s v="HG 982/1998;;OUG.1 din 04/01/2017;HG.354/18.05.2017;OUG.68 din 06/11/2019"/>
    <s v="imobil"/>
    <s v="Lungime= Km;Suprafeţe= ha;CF= ;"/>
  </r>
  <r>
    <x v="2303"/>
    <s v="8.04.04"/>
    <m/>
    <m/>
    <s v="DAF 3,1 BUCOVINA"/>
    <s v="conform amenajamentelor silvice"/>
    <s v="BIHOR"/>
    <s v="-"/>
    <s v="Tara: România; Judet: BIHOR; -;   -; Nr: -;"/>
    <n v="1980"/>
    <n v="366536"/>
    <n v="5"/>
    <s v="in administrare"/>
    <s v="HG 982/1998;HG 1344/2011;OUG.1 din 04/01/2017;HG.354/18.05.2017;OUG.68 din 06/11/2019"/>
    <s v="imobil"/>
    <s v="Lungime= Km;Suprafeţe= ha;CF= ;"/>
  </r>
  <r>
    <x v="2304"/>
    <s v="8.04.04"/>
    <m/>
    <m/>
    <s v="DAF 8,5 PICLEU FARCASA"/>
    <s v="conform amenajamentelor silvice"/>
    <s v="BIHOR"/>
    <s v="-"/>
    <s v="Tara: România; Judet: BIHOR; -;   -; Nr: -;"/>
    <n v="1964"/>
    <n v="235922"/>
    <n v="5"/>
    <s v="in administrare"/>
    <s v="HG 982/1998;;OUG.1 din 04/01/2017;HG.354/18.05.2017;OUG.68 din 06/11/2019"/>
    <s v="imobil"/>
    <s v="Lungime= Km;Suprafeţe= ha;CF= ;"/>
  </r>
  <r>
    <x v="2305"/>
    <s v="8.04.04"/>
    <m/>
    <m/>
    <s v="DAF 2,8 TARNITA"/>
    <s v="conform amenajamentelor silvice"/>
    <s v="BIHOR"/>
    <s v="-"/>
    <s v="Tara: România; Judet: BIHOR; -;   -; Nr: -;"/>
    <n v="1975"/>
    <n v="233843"/>
    <n v="5"/>
    <s v="in administrare"/>
    <s v="HG 982/1998;HG 1344/2011;OUG.1 din 04/01/2017;HG.354/18.05.2017;OUG.68 din 06/11/2019"/>
    <s v="imobil"/>
    <s v="Lungime= Km;Suprafeţe= ha;CF= ;"/>
  </r>
  <r>
    <x v="2306"/>
    <s v="8.30.01"/>
    <m/>
    <m/>
    <s v="BARAJ CORECT.TORENT.LESU"/>
    <s v="conform amenajamentelor silvice"/>
    <s v="BIHOR"/>
    <s v="-"/>
    <s v="Tara: România; Judet: BIHOR; -;   -; Nr: -;"/>
    <n v="1972"/>
    <n v="8617"/>
    <n v="5"/>
    <s v="in administrare"/>
    <s v="HG 982/1998;HG 1344/2011;OUG.1 din 04/01/2017;HG.354/18.05.2017;OUG.68 din 06/11/2019;HG.846/08.10.2020"/>
    <s v="imobil"/>
    <s v="Lungime albie corectată/consolidată=0,2 km;"/>
  </r>
  <r>
    <x v="2307"/>
    <s v="8.30.01"/>
    <m/>
    <m/>
    <s v="BARAJ CORECT.TOR.POIANA"/>
    <s v="conform amenajamentelor silvice"/>
    <s v="BIHOR"/>
    <s v="-"/>
    <s v="Tara: România; Judet: BIHOR; -;   -; Nr: -;"/>
    <n v="1972"/>
    <n v="9428"/>
    <n v="5"/>
    <s v="in administrare"/>
    <s v="HG 982/1998;HG 1344/2011;OUG.1 din 04/01/2017;HG.354/18.05.2017;OUG.68 din 06/11/2019;HG.846/08.10.2020"/>
    <s v="imobil"/>
    <s v="Lungime albie corectată/consolidată=0,1 km;"/>
  </r>
  <r>
    <x v="2308"/>
    <s v="8.30.01"/>
    <m/>
    <m/>
    <s v="BARAJ CORECT.TOR.DL.MARE"/>
    <s v="conform amenajamentelor silvice"/>
    <s v="BIHOR"/>
    <s v="-"/>
    <s v="Tara: România; Judet: BIHOR; -;   -; Nr: -;"/>
    <n v="1971"/>
    <n v="2714"/>
    <n v="5"/>
    <s v="in administrare"/>
    <s v="HG 982/1998;HG 1344/2011;OUG.1 din 04/01/2017;HG.354/18.05.2017;OUG.68 din 06/11/2019;HG.846/08.10.2020"/>
    <s v="imobil"/>
    <s v="Lungime albie corectată/consolidată=0,1 km;"/>
  </r>
  <r>
    <x v="2309"/>
    <s v="8.30.01"/>
    <m/>
    <m/>
    <s v="C.T. GUGII"/>
    <s v="conform amenajamentelor silvice"/>
    <s v="BIHOR"/>
    <s v="-"/>
    <s v="Tara: România; Judet: BIHOR; -;   -; Nr: -;"/>
    <n v="1993"/>
    <n v="36949"/>
    <n v="5"/>
    <s v="in administrare"/>
    <s v="HG 982/1998;;OUG.1 din 04/01/2017;HG.354/18.05.2017;OUG.68 din 06/11/2019;HG.846/08.10.2020"/>
    <s v="imobil"/>
    <s v="Lungime albie corectată/consolidată=0,1 km;"/>
  </r>
  <r>
    <x v="2310"/>
    <s v="8.04.04"/>
    <m/>
    <m/>
    <s v="DAF 1,8 IZVORUL MINUNILOR"/>
    <s v="conform amenajamentelor silvice"/>
    <s v="BIHOR"/>
    <s v="-"/>
    <s v="Tara: România; Judet: BIHOR; -;   -; Nr: -;"/>
    <n v="1965"/>
    <n v="47708"/>
    <n v="5"/>
    <s v="in administrare"/>
    <s v="HG 982/1998;HG 1344/2011;OUG.1 din 04/01/2017;HG.354/18.05.2017;OUG.68 din 06/11/2019"/>
    <s v="imobil"/>
    <s v="Lungime= Km;Suprafeţe= ha;CF= ;"/>
  </r>
  <r>
    <x v="2311"/>
    <s v="8.04.04"/>
    <m/>
    <m/>
    <s v="DAF 1,7 VL.TAPULUI"/>
    <s v="conform amenajamentelor silvice"/>
    <s v="BIHOR"/>
    <s v="-"/>
    <s v="Tara: România; Judet: BIHOR; -;   -; Nr: -;"/>
    <n v="1965"/>
    <n v="21046"/>
    <n v="5"/>
    <s v="in administrare"/>
    <s v="HG 982/1998;HG 1344/2011;OUG.1 din 04/01/2017;HG.354/18.05.2017;OUG.68 din 06/11/2019"/>
    <s v="imobil"/>
    <s v="Lungime= Km;Suprafeţe= ha;CF= ;"/>
  </r>
  <r>
    <x v="2312"/>
    <s v="8.04.04"/>
    <m/>
    <m/>
    <s v="DAF 7,4 HODRINCUSA"/>
    <s v="conform amenajamentelor silvice"/>
    <s v="BIHOR"/>
    <s v="-"/>
    <s v="Tara: România; Judet: BIHOR; -;   -; Nr: -;"/>
    <n v="1972"/>
    <n v="331565"/>
    <n v="5"/>
    <s v="in administrare"/>
    <s v="HG 982/1998;;OUG.1 din 04/01/2017;HG.354/18.05.2017;OUG.68 din 06/11/2019"/>
    <s v="imobil"/>
    <s v="Lungime= Km;Suprafeţe= ha;CF= ;"/>
  </r>
  <r>
    <x v="2313"/>
    <s v="8.30.01"/>
    <m/>
    <m/>
    <s v="BARAJ CU PRAG SI DEVERSOR"/>
    <s v="conform amenajamentelor silvice"/>
    <s v="BIHOR"/>
    <s v="-"/>
    <s v="Tara: România; Judet: BIHOR; -;   -; Nr: -;"/>
    <n v="1984"/>
    <n v="13405"/>
    <n v="5"/>
    <s v="in administrare"/>
    <s v="HG 982/1998;HG 1344/2011;OUG.1 din 04/01/2017;HG.354/18.05.2017;OUG.68 din 06/11/2019;HG.846/08.10.2020"/>
    <s v="imobil"/>
    <s v="Lungime albie corectată/consolidată=0,02 km;"/>
  </r>
  <r>
    <x v="2314"/>
    <s v="8.30._"/>
    <m/>
    <m/>
    <s v="GARDULETE DE COASTA"/>
    <s v="conform amenajamentelor silvice"/>
    <s v="BIHOR"/>
    <s v="-"/>
    <s v="Tara: România; Judet: BIHOR; -;   -; Nr: -;"/>
    <n v="1979"/>
    <n v="1"/>
    <n v="5"/>
    <s v="in administrare"/>
    <s v="HG 982/1998;; HG 478/ 24-IUN-15;HG.478/24-IUN-15;OUG.1 din 04/01/2017;OUG.68 din 06/11/2019"/>
    <s v="imobil"/>
    <s v="Denumire=lucrare corectare torenti ;"/>
  </r>
  <r>
    <x v="2315"/>
    <s v="8.04.04"/>
    <m/>
    <m/>
    <s v="DAF 6,5 JULESTI SIBISOARA"/>
    <s v="conform amenajamentelor silvice"/>
    <s v="BIHOR"/>
    <s v="-"/>
    <s v="Tara: România; Judet: BIHOR; -;   -; Nr: -;"/>
    <n v="1968"/>
    <n v="60029"/>
    <n v="5"/>
    <s v="in administrare"/>
    <s v="HG 982/1998;;OUG.1 din 04/01/2017;HG.354/18.05.2017;OUG.68 din 06/11/2019"/>
    <s v="imobil"/>
    <s v="Lungime= Km;Suprafeţe= ha;CF= ;"/>
  </r>
  <r>
    <x v="2316"/>
    <s v="8.04.04"/>
    <m/>
    <m/>
    <s v="DAF 3,0 VRANITA"/>
    <s v="conform amenajamentelor silvice"/>
    <s v="BIHOR"/>
    <s v="-"/>
    <s v="Tara: România; Judet: BIHOR; -;   -; Nr: -;"/>
    <n v="1978"/>
    <n v="115687"/>
    <n v="5"/>
    <s v="in administrare"/>
    <s v="HG 982/1998;HG 1344/2011;OUG.1 din 04/01/2017;HG.354/18.05.2017;OUG.68 din 06/11/2019"/>
    <s v="imobil"/>
    <s v="Lungime= Km;Suprafeţe= ha;CF= ;"/>
  </r>
  <r>
    <x v="2317"/>
    <s v="8.30.01"/>
    <m/>
    <m/>
    <s v="CLEIONAJE DUBLE"/>
    <s v="conform amenajamentelor silvice"/>
    <s v="BIHOR"/>
    <s v="-"/>
    <s v="Tara: România; Judet: BIHOR; -;   -; Nr: -;"/>
    <n v="1979"/>
    <n v="27"/>
    <n v="5"/>
    <s v="in administrare"/>
    <s v="HG 982/1998;;OUG.1 din 04/01/2017;OUG.68 din 06/11/2019;HG.846/08.10.2020"/>
    <s v="imobil"/>
    <s v="Lungime albie corectată/consolidată=0,05 km;"/>
  </r>
  <r>
    <x v="2318"/>
    <s v="8.04.04"/>
    <m/>
    <m/>
    <s v="DAF 2,6 VL.SEACA"/>
    <s v="conform amenajamentelor silvice"/>
    <s v="BIHOR"/>
    <s v="-"/>
    <s v="Tara: România; Judet: BIHOR; -;   -; Nr: -;"/>
    <n v="1969"/>
    <n v="93544"/>
    <n v="5"/>
    <s v="in administrare"/>
    <s v="HG 982/1998;;OUG.1 din 04/01/2017;HG.354/18.05.2017;OUG.68 din 06/11/2019"/>
    <s v="imobil"/>
    <s v="Lungime= Km;Suprafeţe= ha;CF= ;"/>
  </r>
  <r>
    <x v="2319"/>
    <s v="8.04.04"/>
    <m/>
    <m/>
    <s v="DAF 3,0 VL.PERII"/>
    <s v="conform amenajamentelor silvice"/>
    <s v="BIHOR"/>
    <s v="-"/>
    <s v="Tara: România; Judet: BIHOR; -;   -; Nr: -;"/>
    <n v="1982"/>
    <n v="216796"/>
    <n v="5"/>
    <s v="in administrare"/>
    <s v="HG 982/1998;HG 1344/2011;OUG.1 din 04/01/2017;HG.354/18.05.2017;OUG.68 din 06/11/2019"/>
    <s v="imobil"/>
    <s v="Lungime= Km;Suprafeţe= ha;CF= ;"/>
  </r>
  <r>
    <x v="2320"/>
    <s v="8.04.04"/>
    <m/>
    <m/>
    <s v="DRUM FORESTIER SAMATISA"/>
    <s v="conform amenajamentelor silvice"/>
    <s v="SATU MARE"/>
    <s v="-"/>
    <s v="Tara: România; Judet: SATU MARE; -;   -; Nr: -;"/>
    <n v="1964"/>
    <n v="8020"/>
    <n v="30"/>
    <s v="in administrare"/>
    <s v="HG 982/1998;HG 1344/2011; HG 478/ 24-IUN-15;HG.478/24-IUN-15;OUG.1 din 04/01/2017;OUG.68 din 06/11/2019"/>
    <s v="imobil"/>
    <s v="Lungime= Km;Suprafeţe= ha;CF= ;"/>
  </r>
  <r>
    <x v="2321"/>
    <s v="8.04.04"/>
    <m/>
    <m/>
    <s v="DRUM FORESTIER BOLDITAU"/>
    <s v="conform amenajamentelor silvice"/>
    <s v="SATU MARE"/>
    <s v="-"/>
    <s v="Tara: România; Judet: SATU MARE; -;   -; Nr: -;"/>
    <n v="1962"/>
    <n v="4684"/>
    <n v="30"/>
    <s v="in administrare"/>
    <s v="HG 982/1998;HG 1344/2011; HG 478/ 24-IUN-15;HG.478/24-IUN-15;OUG.1 din 04/01/2017;OUG.68 din 06/11/2019"/>
    <s v="imobil"/>
    <s v="Lungime= Km;Suprafeţe= ha;CF= ;"/>
  </r>
  <r>
    <x v="2322"/>
    <s v="8.04.04"/>
    <m/>
    <m/>
    <s v="DAF 1,6 TOPLITEI"/>
    <s v="conform amenajamentelor silvice"/>
    <s v="BIHOR"/>
    <s v="-"/>
    <s v="Tara: România; Judet: BIHOR; -;   -; Nr: -;"/>
    <n v="1975"/>
    <n v="77295"/>
    <n v="5"/>
    <s v="in administrare"/>
    <s v="HG 982/1998;HG 1344/2011;OUG.1 din 04/01/2017;HG.354/18.05.2017;OUG.68 din 06/11/2019"/>
    <s v="imobil"/>
    <s v="Lungime= Km;Suprafeţe= ha;CF= ;"/>
  </r>
  <r>
    <x v="2323"/>
    <s v="8.30.01"/>
    <m/>
    <m/>
    <s v="CASCADA"/>
    <s v="conform amenajamentelor silvice"/>
    <s v="BIHOR"/>
    <s v="-"/>
    <s v="Tara: România; Judet: BIHOR; -;   -; Nr: -;"/>
    <n v="1993"/>
    <n v="117"/>
    <n v="5"/>
    <s v="in administrare"/>
    <s v="HG 982/1998;;OUG.1 din 04/01/2017;HG.354/18.05.2017;OUG.68 din 06/11/2019;HG.846/08.10.2020"/>
    <s v="imobil"/>
    <s v="Lungime albie corectată/consolidată=0,01 km;"/>
  </r>
  <r>
    <x v="2324"/>
    <s v="8.04.04"/>
    <m/>
    <m/>
    <s v="ACCES VANATOARE FOIENI"/>
    <s v="conform amenajamentelor silvice"/>
    <s v="SATU MARE"/>
    <s v="-"/>
    <s v="Tara: România; Judet: SATU MARE; -;   -; Nr: -;"/>
    <n v="1997"/>
    <n v="1865"/>
    <n v="30"/>
    <s v="in administrare"/>
    <s v="HG 982/1998;HG 1344/2011; HG 478/ 24-IUN-15;HG.478/24-IUN-15;OUG.1 din 04/01/2017;HG.354/18.05.2017;OUG.68 din 06/11/2019"/>
    <s v="imobil"/>
    <s v="Lungime= Km;Suprafeţe= ha;CF= ;"/>
  </r>
  <r>
    <x v="2325"/>
    <s v="8.30.01"/>
    <m/>
    <m/>
    <s v="DESECARI"/>
    <s v="conform amenajamentelor silvice"/>
    <s v="SATU MARE"/>
    <s v="-"/>
    <s v="Tara: România; Judet: SATU MARE; -;   -; Nr: -;"/>
    <n v="1994"/>
    <n v="8565"/>
    <n v="30"/>
    <s v="in administrare"/>
    <s v="HG 982/1998;HG 1344/2011; HG 478/ 24-IUN-15;HG.478/24-IUN-15;OUG.1 din 04/01/2017;HG.354/18.05.2017;OUG.68 din 06/11/2019;HG.846/08.10.2020"/>
    <s v="imobil"/>
    <s v="Lungime albie corectată/consolidată=18,4 km;"/>
  </r>
  <r>
    <x v="2326"/>
    <s v="8.04.04"/>
    <m/>
    <m/>
    <s v="DAF 2,2 VL.PIETROSI"/>
    <s v="conform amenajamentelor silvice"/>
    <s v="BIHOR"/>
    <s v="-"/>
    <s v="Tara: România; Judet: BIHOR; -;   -; Nr: -;"/>
    <n v="1973"/>
    <n v="60770"/>
    <n v="5"/>
    <s v="in administrare"/>
    <s v="HG 982/1998;HG 1344/2011;OUG.1 din 04/01/2017;HG.354/18.05.2017;OUG.68 din 06/11/2019"/>
    <s v="imobil"/>
    <s v="Lungime= Km;Suprafeţe= ha;CF= ;"/>
  </r>
  <r>
    <x v="2327"/>
    <s v="8.30._"/>
    <m/>
    <m/>
    <s v="SANT DESECARI GELU"/>
    <s v="conform amenajamentelor silvice"/>
    <s v="SATU MARE"/>
    <s v="-"/>
    <s v="Tara: România; Judet: SATU MARE; -;   -; Nr: -;"/>
    <n v="1970"/>
    <n v="350"/>
    <n v="30"/>
    <s v="in administrare"/>
    <s v="HG 982/1998;; HG 478/ 24-IUN-15;HG.478/24-IUN-15;OUG.1 din 04/01/2017;OUG.68 din 06/11/2019"/>
    <s v="imobil"/>
    <s v="Denumire= ;"/>
  </r>
  <r>
    <x v="2328"/>
    <s v="8.30._"/>
    <m/>
    <m/>
    <s v="DESECARI PADUREA GYARMAT I"/>
    <s v="conform amenajamentelor silvice"/>
    <s v="SATU MARE"/>
    <s v="-"/>
    <s v="Tara: România; Judet: SATU MARE; -;   -; Nr: -;"/>
    <n v="1987"/>
    <n v="1533"/>
    <n v="30"/>
    <s v="in administrare"/>
    <s v="HG 982/1998;; HG 478/ 24-IUN-15;HG.478/24-IUN-15;OUG.1 din 04/01/2017;OUG.68 din 06/11/2019"/>
    <s v="imobil"/>
    <s v="Denumire= ;"/>
  </r>
  <r>
    <x v="2329"/>
    <s v="8.30._"/>
    <m/>
    <m/>
    <s v="DESECARI GYARMAT II"/>
    <s v="conform amenajamentelor silvice"/>
    <s v="SATU MARE"/>
    <s v="-"/>
    <s v="Tara: România; Judet: SATU MARE; -;   -; Nr: -;"/>
    <n v="1987"/>
    <n v="5604"/>
    <n v="30"/>
    <s v="in administrare"/>
    <s v="HG 982/1998;; HG 478/ 24-IUN-15;HG.478/24-IUN-15;OUG.1 din 04/01/2017;OUG.68 din 06/11/2019"/>
    <s v="imobil"/>
    <s v="Denumire= ;"/>
  </r>
  <r>
    <x v="2330"/>
    <s v="8.04.04"/>
    <m/>
    <m/>
    <s v="DRUM SI PLATFORMA"/>
    <s v="conform amenajamentelor silvice"/>
    <s v="SATU MARE"/>
    <s v="-"/>
    <s v="Tara: România; Judet: SATU MARE; -;   -; Nr: -;"/>
    <n v="1966"/>
    <n v="4605"/>
    <n v="30"/>
    <s v="in administrare"/>
    <s v="HG 982/1998;; HG 478/ 24-IUN-15;HG.478/24-IUN-15;OUG.1 din 04/01/2017;OUG.68 din 06/11/2019"/>
    <s v="imobil"/>
    <s v="Lungime= Km;Suprafeţe= ha;CF= ;"/>
  </r>
  <r>
    <x v="2331"/>
    <s v="8.30._"/>
    <m/>
    <m/>
    <s v="DESECARI PEPINIERA"/>
    <s v="conform amenajamentelor silvice"/>
    <s v="SATU MARE"/>
    <s v="-"/>
    <s v="Tara: România; Judet: SATU MARE; -;   -; Nr: -;"/>
    <n v="1984"/>
    <n v="2503"/>
    <n v="30"/>
    <s v="in administrare"/>
    <s v="HG 982/1998;; HG 478/ 24-IUN-15;HG.478/24-IUN-15;OUG.1 din 04/01/2017;OUG.68 din 06/11/2019"/>
    <s v="imobil"/>
    <s v="Denumire= ;"/>
  </r>
  <r>
    <x v="2332"/>
    <s v="8.04.04"/>
    <m/>
    <m/>
    <s v="DRUM FORESTIER BLIDARISTE-LESPEZ"/>
    <s v="conform amenajamentelor silvice"/>
    <s v="SATU MARE"/>
    <s v="-"/>
    <s v="Tara: România; Judet: SATU MARE; -;   -; Nr: -;"/>
    <n v="1994"/>
    <n v="7225"/>
    <n v="30"/>
    <s v="in administrare"/>
    <s v="HG 982/1998;HG 1344/2011; HG 478/ 24-IUN-15;HG.478/24-IUN-15;OUG.1 din 04/01/2017;OUG.68 din 06/11/2019"/>
    <s v="imobil"/>
    <s v="Lungime= Km;Suprafeţe= ha;CF= ;"/>
  </r>
  <r>
    <x v="2333"/>
    <s v="8.04.04"/>
    <m/>
    <m/>
    <s v="DR.F.VALEA TRESTIEI NEGRESTI"/>
    <s v="conform amenajamentelor silvice"/>
    <s v="SATU MARE"/>
    <s v="-"/>
    <s v="Tara: România; Judet: SATU MARE; -;   -; Nr: -;"/>
    <n v="1994"/>
    <n v="515903"/>
    <n v="30"/>
    <s v="in administrare"/>
    <s v="HG 982/1998;HG 1344/2011; HG 478/ 24-IUN-15;HG.478/24-IUN-15;OUG.1 din 04/01/2017;HG.354/18.05.2017;OUG.68 din 06/11/2019"/>
    <s v="imobil"/>
    <s v="Lungime= Km;Suprafeţe= ha;CF= ;"/>
  </r>
  <r>
    <x v="2334"/>
    <s v="8.04.04"/>
    <m/>
    <m/>
    <s v="DR.F.RACSA"/>
    <s v="conform amenajamentelor silvice"/>
    <s v="SATU MARE"/>
    <s v="-"/>
    <s v="Tara: România; Judet: SATU MARE; -;   -; Nr: -;"/>
    <n v="1994"/>
    <n v="1356"/>
    <n v="30"/>
    <s v="in administrare"/>
    <s v="HG 982/1998;HG 1344/2011; HG 478/ 24-IUN-15;HG.478/24-IUN-15;OUG.1 din 04/01/2017;HG.354/18.05.2017;OUG.68 din 06/11/2019"/>
    <s v="imobil"/>
    <s v="Lungime= Km;Suprafeţe= ha;CF= ;"/>
  </r>
  <r>
    <x v="2335"/>
    <s v="8.04.04"/>
    <m/>
    <m/>
    <s v="DR.F.MINTOASA VAMA"/>
    <s v="conform amenajamentelor silvice"/>
    <s v="SATU MARE"/>
    <s v="-"/>
    <s v="Tara: România; Judet: SATU MARE; -;   -; Nr: -;"/>
    <n v="1994"/>
    <n v="1198"/>
    <n v="30"/>
    <s v="in administrare"/>
    <s v="HG 982/1998;HG 1344/2011; HG 478/ 24-IUN-15;HG.478/24-IUN-15;OUG.1 din 04/01/2017;HG.354/18.05.2017;OUG.68 din 06/11/2019"/>
    <s v="imobil"/>
    <s v="Lungime= Km;Suprafeţe= ha;CF= ;"/>
  </r>
  <r>
    <x v="2336"/>
    <s v="8.04.04"/>
    <m/>
    <m/>
    <s v="DR.F.V.LUI LUDOVIC"/>
    <s v="conform amenajamentelor silvice"/>
    <s v="SATU MARE"/>
    <s v="-"/>
    <s v="Tara: România; Judet: SATU MARE; -;   -; Nr: -;"/>
    <n v="1994"/>
    <n v="791734"/>
    <n v="30"/>
    <s v="in administrare"/>
    <s v="HG 982/1998;HG 1344/2011; HG 478/ 24-IUN-15;HG.478/24-IUN-15;OUG.1 din 04/01/2017;HG.354/18.05.2017;OUG.68 din 06/11/2019"/>
    <s v="imobil"/>
    <s v="Lungime= Km;Suprafeţe= ha;CF= ;"/>
  </r>
  <r>
    <x v="2337"/>
    <s v="8.04.04"/>
    <m/>
    <m/>
    <s v="DR.F.VALEA PORCULUI"/>
    <s v="conform amenajamentelor silvice"/>
    <s v="SATU MARE"/>
    <s v="-"/>
    <s v="Tara: România; Judet: SATU MARE; -;   -; Nr: -;"/>
    <n v="1994"/>
    <n v="202506"/>
    <n v="30"/>
    <s v="in administrare"/>
    <s v="HG 982/1998;HG 1344/2011; HG 478/ 24-IUN-15;HG.478/24-IUN-15;OUG.1 din 04/01/2017;HG.354/18.05.2017;OUG.68 din 06/11/2019"/>
    <s v="imobil"/>
    <s v="Lungime= Km;Suprafeţe= ha;CF= ;"/>
  </r>
  <r>
    <x v="2338"/>
    <s v="8.04.04"/>
    <m/>
    <m/>
    <s v="DR.F.TRIPSOR SI LELATRUC"/>
    <s v="conform amenajamentelor silvice"/>
    <s v="SATU MARE"/>
    <s v="-"/>
    <s v="Tara: România; Judet: SATU MARE; -;   -; Nr: -;"/>
    <n v="1994"/>
    <n v="1299536"/>
    <n v="30"/>
    <s v="in administrare"/>
    <s v="HG 982/1998;HG 1344/2011; HG 478/ 24-IUN-15;HG.478/24-IUN-15;OUG.1 din 04/01/2017;HG.354/18.05.2017;OUG.68 din 06/11/2019"/>
    <s v="imobil"/>
    <s v="Lungime= Km;Suprafeţe= ha;CF= ;"/>
  </r>
  <r>
    <x v="2339"/>
    <s v="8.04.04"/>
    <m/>
    <m/>
    <s v="DR.F.GOROHA NEGRESTI"/>
    <s v="conform amenajamentelor silvice"/>
    <s v="SATU MARE"/>
    <s v="-"/>
    <s v="Tara: România; Judet: SATU MARE; -;   -; Nr: -;"/>
    <n v="1994"/>
    <n v="3498"/>
    <n v="30"/>
    <s v="in administrare"/>
    <s v="HG 982/1998;HG 1344/2011; HG 478/ 24-IUN-15;HG.478/24-IUN-15;OUG.1 din 04/01/2017;HG.354/18.05.2017;OUG.68 din 06/11/2019"/>
    <s v="imobil"/>
    <s v="Lungime= Km;Suprafeţe= ha;CF= ;"/>
  </r>
  <r>
    <x v="2340"/>
    <s v="8.04.04"/>
    <m/>
    <m/>
    <s v="DR.FOR.MAGURA"/>
    <s v="conform amenajamentelor silvice"/>
    <s v="SATU MARE"/>
    <s v="-"/>
    <s v="Tara: România; Judet: SATU MARE; -;   -; Nr: -;"/>
    <n v="1994"/>
    <n v="967"/>
    <n v="30"/>
    <s v="in administrare"/>
    <s v="HG 982/1998;HG 1344/2011; HG 478/ 24-IUN-15;HG.478/24-IUN-15;OUG.1 din 04/01/2017;HG.354/18.05.2017;OUG.68 din 06/11/2019"/>
    <s v="imobil"/>
    <s v="Lungime= Km;Suprafeţe= ha;CF= ;"/>
  </r>
  <r>
    <x v="2341"/>
    <s v="8.04.04"/>
    <m/>
    <m/>
    <s v="DAF FIERESTREAU-PRELUNGIRE"/>
    <s v="conform amenajamentelor silvice"/>
    <s v="HARGHITA"/>
    <s v="-"/>
    <s v="Tara: România; Judet: HARGHITA; -;   -; Nr: -;"/>
    <n v="1985"/>
    <n v="28988"/>
    <n v="19"/>
    <s v="in administrare"/>
    <s v="HG 982/1998;HG 1344/2011; HG 478/ 24-IUN-15;HG.478/24-IUN-15;OUG.1 din 04/01/2017;OUG.68 din 06/11/2019"/>
    <s v="imobil"/>
    <s v="Lungime=1,2 km Km;Suprafeţe= ha;CF= ;"/>
  </r>
  <r>
    <x v="2342"/>
    <s v="8.04.04"/>
    <m/>
    <m/>
    <s v="DAF MALNAVESZ-PRELUNGIRE"/>
    <s v="conform amenajamentelor silvice"/>
    <s v="HARGHITA"/>
    <s v="-"/>
    <s v="Tara: România; Judet: HARGHITA; -;   -; Nr: -;"/>
    <n v="1987"/>
    <n v="76558"/>
    <n v="19"/>
    <s v="in administrare"/>
    <s v="HG 982/1998;HG 1344/2011; HG 478/ 24-IUN-15;HG.478/24-IUN-15;OUG.1 din 04/01/2017;OUG.68 din 06/11/2019"/>
    <s v="imobil"/>
    <s v="Lungime=1,8 km Km;Suprafeţe= ha;CF= ;"/>
  </r>
  <r>
    <x v="2343"/>
    <s v="8.04.04"/>
    <m/>
    <m/>
    <s v="DAF VARSAG-MELYSEG 7.4 KM"/>
    <s v="conform amenajamentelor silvice"/>
    <s v="HARGHITA"/>
    <s v="-"/>
    <s v="Tara: România; Judet: HARGHITA; -;   -; Nr: -;"/>
    <n v="1963"/>
    <n v="26504"/>
    <n v="19"/>
    <s v="in administrare"/>
    <s v="HG 982/1998;HG 1344/2011;OUG.1 din 04/01/2017;OUG.68 din 06/11/2019"/>
    <s v="imobil"/>
    <s v="drum auto forestier"/>
  </r>
  <r>
    <x v="2344"/>
    <s v="8.04.04"/>
    <m/>
    <m/>
    <s v="DAF GEOAGIU VERSANT"/>
    <s v="conform amenajamentelor silvice"/>
    <s v="HARGHITA"/>
    <s v="-"/>
    <s v="Tara: România; Judet: HARGHITA; -;   -; Nr: -;"/>
    <n v="1981"/>
    <n v="7695"/>
    <n v="19"/>
    <s v="in administrare"/>
    <s v="HG 982/1998,HG 1473/2006;HG 1344/2011; HG 478/ 24-IUN-15;HG.478/24-IUN-15;OUG.1 din 04/01/2017;OUG.68 din 06/11/2019"/>
    <s v="imobil"/>
    <s v="Lungime=1,2 km Km;Suprafeţe= ha;CF= ;"/>
  </r>
  <r>
    <x v="2345"/>
    <s v="8.04.04"/>
    <m/>
    <m/>
    <s v="DAF FINTINA RECE"/>
    <s v="conform amenajamentelor silvice"/>
    <s v="HARGHITA"/>
    <s v="-"/>
    <s v="Tara: România; Judet: HARGHITA; -;   -; Nr: -;"/>
    <n v="1980"/>
    <n v="23778"/>
    <n v="19"/>
    <s v="in administrare"/>
    <s v="HG 982/1998;HG 1344/2011; HG 478/ 24-IUN-15;HG.478/24-IUN-15;OUG.1 din 04/01/2017;OUG.68 din 06/11/2019"/>
    <s v="imobil"/>
    <s v="Lungime=1,1 KM Km;Suprafeţe= ha;CF= ;"/>
  </r>
  <r>
    <x v="2346"/>
    <s v="8.04.04"/>
    <m/>
    <m/>
    <s v="DAF FLOAREI (PR.FLORILOR)"/>
    <s v="conform amenajamentelor silvice"/>
    <s v="HARGHITA"/>
    <s v="-"/>
    <s v="Tara: România; Judet: HARGHITA; -;   -; Nr: -;"/>
    <n v="1972"/>
    <n v="10066"/>
    <n v="19"/>
    <s v="in administrare"/>
    <s v="HG 982/1998;HG 1344/2011; HG 478/ 24-IUN-15;HG.478/24-IUN-15;OUG.1 din 04/01/2017;OUG.68 din 06/11/2019"/>
    <s v="imobil"/>
    <s v="Lungime=1,9 KM Km;Suprafeţe= ha;CF= ;"/>
  </r>
  <r>
    <x v="2347"/>
    <s v="8.04.04"/>
    <m/>
    <m/>
    <s v="DAF LOMAS-PUTUROSU-PRELUNGIRE 16.3 KM"/>
    <s v="conform amenajamentelor silvice"/>
    <s v="HARGHITA"/>
    <s v="-"/>
    <s v="Tara: România; Judet: HARGHITA; -;   -; Nr: -;"/>
    <n v="1964"/>
    <n v="34979"/>
    <n v="19"/>
    <s v="in administrare"/>
    <s v="HG 982/1998;HG 1344/2011;OUG.1 din 04/01/2017;OUG.68 din 06/11/2019"/>
    <s v="imobil"/>
    <s v="drum auto forestier"/>
  </r>
  <r>
    <x v="2348"/>
    <s v="8.04.04"/>
    <m/>
    <m/>
    <s v="DAF FAGU"/>
    <s v="conform amenajamentelor silvice"/>
    <s v="HARGHITA"/>
    <s v="-"/>
    <s v="Tara: România; Judet: HARGHITA; -;   -; Nr: -;"/>
    <n v="1979"/>
    <n v="8754"/>
    <n v="19"/>
    <s v="in administrare"/>
    <s v="HG 982/1998;HG 1344/2011; HG 478/ 24-IUN-15;HG.478/24-IUN-15;OUG.1 din 04/01/2017;OUG.68 din 06/11/2019"/>
    <s v="imobil"/>
    <s v="Lungime=1,0 KM Km;Suprafeţe= ha;CF= ;"/>
  </r>
  <r>
    <x v="2349"/>
    <s v="8.04.04"/>
    <m/>
    <m/>
    <s v="DAF COMARNIC-BARASAU"/>
    <s v="conform amenajamentelor silvice"/>
    <s v="HARGHITA"/>
    <s v="-"/>
    <s v="Tara: România; Judet: HARGHITA; -;   -; Nr: -;"/>
    <n v="1982"/>
    <n v="39350"/>
    <n v="19"/>
    <s v="in administrare"/>
    <s v="HG 982/1998;HG 1344/2011; HG 478/ 24-IUN-15;HG.478/24-IUN-15;OUG.1 din 04/01/2017;OUG.68 din 06/11/2019"/>
    <s v="imobil"/>
    <s v="Lungime=2,2 km Km;Suprafeţe= ha;CF= ;"/>
  </r>
  <r>
    <x v="2350"/>
    <s v="8.04.04"/>
    <m/>
    <m/>
    <s v="DAF BRAICU"/>
    <s v="conform amenajamentelor silvice"/>
    <s v="HARGHITA"/>
    <s v="-"/>
    <s v="Tara: România; Judet: HARGHITA; -;   -; Nr: -;"/>
    <n v="1996"/>
    <n v="323608"/>
    <n v="19"/>
    <s v="in administrare"/>
    <s v="HG 982/1998;HG 1344/2011; HG 478/ 24-IUN-15;HG.478/24-IUN-15;OUG.1 din 04/01/2017;HG.354/18.05.2017;OUG.68 din 06/11/2019"/>
    <s v="imobil"/>
    <s v="Lungime=2,0 KM Km;Suprafeţe= ha;CF= ;"/>
  </r>
  <r>
    <x v="2351"/>
    <s v="8.04.04"/>
    <m/>
    <m/>
    <s v="DAF GIORISTE 4.9 KM"/>
    <s v="conform amenajamentelor silvice"/>
    <s v="HARGHITA"/>
    <s v="-"/>
    <s v="Tara: România; Judet: HARGHITA; -;   -; Nr: -;"/>
    <n v="1984"/>
    <n v="49827"/>
    <n v="19"/>
    <s v="in administrare"/>
    <s v="HG 982/1998;HG 1344/2011;OUG.1 din 04/01/2017;OUG.68 din 06/11/2019"/>
    <s v="imobil"/>
    <s v="drum auto forestier"/>
  </r>
  <r>
    <x v="2352"/>
    <s v="8.04.04"/>
    <m/>
    <m/>
    <s v="DAF OCOLIRE BILBOR"/>
    <s v="conform amenajamentelor silvice"/>
    <s v="HARGHITA"/>
    <s v="-"/>
    <s v="Tara: România; Judet: HARGHITA; -;   -; Nr: -;"/>
    <n v="1968"/>
    <n v="4337"/>
    <n v="19"/>
    <s v="in administrare"/>
    <s v="HG 982/1998;HG 1344/2011; HG 478/ 24-IUN-15;HG.478/24-IUN-15;OUG.1 din 04/01/2017;OUG.68 din 06/11/2019"/>
    <s v="imobil"/>
    <s v="Lungime=1,3 km Km;Suprafeţe= ha;CF= ;"/>
  </r>
  <r>
    <x v="2353"/>
    <s v="8.04.04"/>
    <m/>
    <m/>
    <s v="DAF ARINIS"/>
    <s v="conform amenajamentelor silvice"/>
    <s v="HARGHITA"/>
    <s v="-"/>
    <s v="Tara: România; Judet: HARGHITA; -;   -; Nr: -;"/>
    <n v="1977"/>
    <n v="8145"/>
    <n v="19"/>
    <s v="in administrare"/>
    <s v="HG 982/1998;HG 1344/2011; HG 478/ 24-IUN-15;HG.478/24-IUN-15;OUG.1 din 04/01/2017;OUG.68 din 06/11/2019"/>
    <s v="imobil"/>
    <s v="Lungime=0,9 km Km;Suprafeţe= ha;CF= ;"/>
  </r>
  <r>
    <x v="2354"/>
    <s v="8.04.04"/>
    <m/>
    <m/>
    <s v="DAF PIRIUL NOROIULUI"/>
    <s v="conform amenajamentelor silvice"/>
    <s v="HARGHITA"/>
    <s v="-"/>
    <s v="Tara: România; Judet: HARGHITA; -;   -; Nr: -;"/>
    <n v="1977"/>
    <n v="21165"/>
    <n v="19"/>
    <s v="in administrare"/>
    <s v="HG 982/1998;HG 1344/2011; HG 478/ 24-IUN-15;HG.478/24-IUN-15;OUG.1 din 04/01/2017;OUG.68 din 06/11/2019"/>
    <s v="imobil"/>
    <s v="Lungime=2,0 km Km;Suprafeţe= ha;CF= ;"/>
  </r>
  <r>
    <x v="2355"/>
    <s v="8.04.04"/>
    <m/>
    <m/>
    <s v="DAF RACILA-CANTINA AF GRADINA"/>
    <s v="conform amenajamentelor silvice"/>
    <s v="HARGHITA"/>
    <s v="-"/>
    <s v="Tara: România; Judet: HARGHITA; -;   -; Nr: -;"/>
    <n v="1967"/>
    <n v="10693"/>
    <n v="19"/>
    <s v="in administrare"/>
    <s v="HG 982/1998;HG 1344/2011; HG 478/ 24-IUN-15;HG.478/24-IUN-15;OUG.1 din 04/01/2017;OUG.68 din 06/11/2019"/>
    <s v="imobil"/>
    <s v="Lungime=6,2 km Km;Suprafeţe= ha;CF= ;"/>
  </r>
  <r>
    <x v="2356"/>
    <s v="8.04.04"/>
    <m/>
    <m/>
    <s v="DAF VAMAN CENTRU VAMANU"/>
    <s v="conform amenajamentelor silvice"/>
    <s v="HARGHITA"/>
    <s v="-"/>
    <s v="Tara: România; Judet: HARGHITA; -;   -; Nr: -;"/>
    <n v="1963"/>
    <n v="11391"/>
    <n v="19"/>
    <s v="in administrare"/>
    <s v="HG 982/1998;HG 1344/2011; HG 478/ 24-IUN-15;HG.478/24-IUN-15;OUG.1 din 04/01/2017;OUG.68 din 06/11/2019"/>
    <s v="imobil"/>
    <s v="Lungime=5,7 km Km;Suprafeţe= ha;CF= ;"/>
  </r>
  <r>
    <x v="2357"/>
    <s v="8.04.04"/>
    <m/>
    <m/>
    <s v="DAF STREJA"/>
    <s v="conform amenajamentelor silvice"/>
    <s v="HARGHITA"/>
    <s v="-"/>
    <s v="Tara: România; Judet: HARGHITA; -;   -; Nr: -;"/>
    <n v="1972"/>
    <n v="10935"/>
    <n v="19"/>
    <s v="in administrare"/>
    <s v="HG 982/1998;HG 1344/2011; HG 478/ 24-IUN-15;HG.478/24-IUN-15;OUG.1 din 04/01/2017;OUG.68 din 06/11/2019"/>
    <s v="imobil"/>
    <s v="Lungime=3,7 km Km;Suprafeţe= ha;CF= ;"/>
  </r>
  <r>
    <x v="2358"/>
    <s v="8.04.04"/>
    <m/>
    <m/>
    <s v="DAF PIRIUL LUNG"/>
    <s v="conform amenajamentelor silvice"/>
    <s v="HARGHITA"/>
    <s v="-"/>
    <s v="Tara: România; Judet: HARGHITA; -;   -; Nr: -;"/>
    <n v="1980"/>
    <n v="18095"/>
    <n v="19"/>
    <s v="in administrare"/>
    <s v="HG 982/1998;HG 1344/2011; HG 478/ 24-IUN-15;HG.478/24-IUN-15;OUG.1 din 04/01/2017;OUG.68 din 06/11/2019"/>
    <s v="imobil"/>
    <s v="Lungime=1,6 km Km;Suprafeţe= ha;CF= ;"/>
  </r>
  <r>
    <x v="2359"/>
    <s v="8.04.04"/>
    <m/>
    <m/>
    <s v="DAF MIELU"/>
    <s v="conform amenajamentelor silvice"/>
    <s v="HARGHITA"/>
    <s v="-"/>
    <s v="Tara: România; Judet: HARGHITA; -;   -; Nr: -;"/>
    <n v="1984"/>
    <n v="37849"/>
    <n v="19"/>
    <s v="in administrare"/>
    <s v="HG 982/1998;HG 1344/2011; HG 478/ 24-IUN-15;HG.478/24-IUN-15;OUG.1 din 04/01/2017;OUG.68 din 06/11/2019"/>
    <s v="imobil"/>
    <s v="Lungime=2,0 km Km;Suprafeţe= ha;CF= ;"/>
  </r>
  <r>
    <x v="2360"/>
    <s v="8.04.04"/>
    <m/>
    <m/>
    <s v="DAF MESTEACAN RAMIF. ST."/>
    <s v="conform amenajamentelor silvice"/>
    <s v="HARGHITA"/>
    <s v="-"/>
    <s v="Tara: România; Judet: HARGHITA; -;   -; Nr: -;"/>
    <n v="1981"/>
    <n v="7622"/>
    <n v="19"/>
    <s v="in administrare"/>
    <s v="HG 982/1998;HG 1344/2011; HG 478/ 24-IUN-15;HG.478/24-IUN-15;OUG.1 din 04/01/2017;OUG.68 din 06/11/2019"/>
    <s v="imobil"/>
    <s v="Lungime=0,6 km Km;Suprafeţe= ha;CF= ;"/>
  </r>
  <r>
    <x v="2361"/>
    <s v="8.04.04"/>
    <m/>
    <m/>
    <s v="DAF CALARAS"/>
    <s v="conform amenajamentelor silvice"/>
    <s v="HARGHITA"/>
    <s v="-"/>
    <s v="Tara: România; Judet: HARGHITA; -;   -; Nr: -;"/>
    <n v="1968"/>
    <n v="6217"/>
    <n v="19"/>
    <s v="in administrare"/>
    <s v="HG 982/1998;HG 1344/2011; HG 478/ 24-IUN-15;HG.478/24-IUN-15;OUG.1 din 04/01/2017;OUG.68 din 06/11/2019"/>
    <s v="imobil"/>
    <s v="Lungime=1,1 km Km;Suprafeţe= ha;CF= ;"/>
  </r>
  <r>
    <x v="2362"/>
    <s v="8.04.04"/>
    <m/>
    <m/>
    <s v="DAF FILIP ANDREI"/>
    <s v="conform amenajamentelor silvice"/>
    <s v="HARGHITA"/>
    <s v="-"/>
    <s v="Tara: România; Judet: HARGHITA; -;   -; Nr: -;"/>
    <n v="1961"/>
    <n v="9537"/>
    <n v="19"/>
    <s v="in administrare"/>
    <s v="HG 982/1998;HG 1344/2011; HG 478/ 24-IUN-15;HG.478/24-IUN-15;OUG.1 din 04/01/2017;OUG.68 din 06/11/2019"/>
    <s v="imobil"/>
    <s v="Lungime=2,6 km Km;Suprafeţe= ha;CF= ;"/>
  </r>
  <r>
    <x v="2363"/>
    <s v="8.04.04"/>
    <m/>
    <m/>
    <s v="DRUM FORESTIER CREMENSTI 4.7 KM"/>
    <s v="conform amenajamentelor silvice"/>
    <s v="SUCEAVA"/>
    <s v="-"/>
    <s v="Tara: România; Judet: SUCEAVA; -;   -; Nr: -;"/>
    <n v="1967"/>
    <n v="865000"/>
    <n v="33"/>
    <s v="in administrare"/>
    <s v="HG 982/1998;;OUG.1 din 04/01/2017;HG.354/18.05.2017;OUG.68 din 06/11/2019"/>
    <s v="imobil"/>
    <s v="Lungime= Km;Suprafeţe= ha;CF= ;"/>
  </r>
  <r>
    <x v="2364"/>
    <s v="8.04.04"/>
    <m/>
    <m/>
    <s v="DRUM FORESTIER MATRAGUNA"/>
    <s v="conform amenajamentelor silvice"/>
    <s v="VRANCEA"/>
    <s v="-"/>
    <s v="Tara: România; Judet: VRANCEA; -;   -; Nr: -;"/>
    <n v="1967"/>
    <n v="29913"/>
    <n v="39"/>
    <s v="in administrare"/>
    <s v="HG 982/1998;HG 1344/2011; HG 478/ 24-IUN-15;HG.478/24-IUN-15;OUG.1 din 04/01/2017;HG.354/18.05.2017;OUG.68 din 06/11/2019"/>
    <s v="imobil"/>
    <s v="Lungime= Km;Suprafeţe= ha;CF= ;"/>
  </r>
  <r>
    <x v="2365"/>
    <s v="8.04.04"/>
    <m/>
    <m/>
    <s v="DRUM PIETROSU"/>
    <s v="conform amenajamentelor silvice"/>
    <s v="VRANCEA"/>
    <s v="-"/>
    <s v="Tara: România; Judet: VRANCEA; -;   -; Nr: -;"/>
    <n v="1966"/>
    <n v="2436"/>
    <n v="39"/>
    <s v="in administrare"/>
    <s v="HG 982/1998;HG 1344/2011; HG 478/ 24-IUN-15;HG.478/24-IUN-15;OUG.1 din 04/01/2017;HG.354/18.05.2017;OUG.68 din 06/11/2019"/>
    <s v="imobil"/>
    <s v="Lungime= Km;Suprafeţe= ha;CF= ;"/>
  </r>
  <r>
    <x v="2366"/>
    <s v="8.04.04"/>
    <m/>
    <m/>
    <s v="DRUM PUNGA"/>
    <s v="conform amenajamentelor silvice"/>
    <s v="VRANCEA"/>
    <s v="-"/>
    <s v="Tara: România; Judet: VRANCEA; -;   -; Nr: -;"/>
    <n v="1965"/>
    <n v="4038"/>
    <n v="39"/>
    <s v="in administrare"/>
    <s v="HG 982/1998;HG 1344/2011; HG 478/ 24-IUN-15;HG.478/24-IUN-15;OUG.1 din 04/01/2017;HG.354/18.05.2017;OUG.68 din 06/11/2019"/>
    <s v="imobil"/>
    <s v="Lungime= Km;Suprafeţe= ha;CF= ;"/>
  </r>
  <r>
    <x v="2367"/>
    <s v="8.30.01"/>
    <m/>
    <m/>
    <s v="C.T. HURJUI BARAJ RAVENA"/>
    <s v="conform amenajamentelor silvice"/>
    <s v="VRANCEA"/>
    <s v="-"/>
    <s v="Tara: România; Judet: VRANCEA; -;   -; Nr: -;"/>
    <n v="1982"/>
    <n v="13807"/>
    <n v="39"/>
    <s v="in administrare"/>
    <s v="HG 982/1998;; HG 478/ 24-IUN-15;HG.478/24-IUN-15;OUG.1 din 04/01/2017;HG.354/18.05.2017;OUG.68 din 06/11/2019;HG.846/08.10.2020"/>
    <s v="imobil"/>
    <s v="Lungime albie corectată/consolidată=0,3 km;"/>
  </r>
  <r>
    <x v="2368"/>
    <s v="8.30.01"/>
    <m/>
    <m/>
    <s v="CANAL BETON PR. BURLACU"/>
    <s v="conform amenajamentelor silvice"/>
    <s v="VRANCEA"/>
    <s v="-"/>
    <s v="Tara: România; Judet: VRANCEA; -;   -; Nr: -;"/>
    <n v="1983"/>
    <n v="9483"/>
    <n v="39"/>
    <s v="in administrare"/>
    <s v="HG 982/1998;HG 1344/2011; HG 478/ 24-IUN-15;HG.478/24-IUN-15;OUG.1 din 04/01/2017;HG.354/18.05.2017;OUG.68 din 06/11/2019;HG.846/08.10.2020"/>
    <s v="imobil"/>
    <s v="Lungime albie corectată/consolidată=0,15 km;"/>
  </r>
  <r>
    <x v="2369"/>
    <s v="8.30._"/>
    <m/>
    <m/>
    <s v="BARAJ RAVENA CREMENEA 1"/>
    <s v="conform amenajamentelor silvice"/>
    <s v="VRANCEA"/>
    <s v="-"/>
    <s v="Tara: România; Judet: VRANCEA; -;   -; Nr: -;"/>
    <n v="1987"/>
    <n v="9337"/>
    <n v="39"/>
    <s v="in administrare"/>
    <s v="HG 982/1998;;OUG.1 din 04/01/2017;OUG.68 din 06/11/2019"/>
    <s v="imobil"/>
    <s v="lucrari de corectarea torentilor"/>
  </r>
  <r>
    <x v="2370"/>
    <s v="8.30.01"/>
    <m/>
    <m/>
    <s v="C.T NEREJU 1"/>
    <s v="conform amenajamentelor silvice"/>
    <s v="VRANCEA"/>
    <s v="-"/>
    <s v="Tara: România; Judet: VRANCEA; -;   -; Nr: -;"/>
    <n v="1974"/>
    <n v="48009"/>
    <n v="39"/>
    <s v="in administrare"/>
    <s v="HG 982/1998;HG 1344/2011; HG 478/ 24-IUN-15;HG.478/24-IUN-15;OUG.1 din 04/01/2017;HG.354/18.05.2017;OUG.68 din 06/11/2019;HG.846/08.10.2020"/>
    <s v="imobil"/>
    <s v="Lungime albie corectată/consolidată=0,4 km;"/>
  </r>
  <r>
    <x v="2371"/>
    <s v="8.30.01"/>
    <m/>
    <m/>
    <s v="C.T. HANGANU HURJUI BARAJ NEREJU"/>
    <s v="conform amenajamentelor silvice"/>
    <s v="VRANCEA"/>
    <s v="-"/>
    <s v="Tara: România; Judet: VRANCEA; -;   -; Nr: -;"/>
    <n v="1982"/>
    <n v="15925"/>
    <n v="39"/>
    <s v="in administrare"/>
    <s v="HG 982/1998;HG 1344/2011; HG 478/ 24-IUN-15;HG.478/24-IUN-15;OUG.1 din 04/01/2017;HG.354/18.05.2017;OUG.68 din 06/11/2019;HG.846/08.10.2020"/>
    <s v="imobil"/>
    <s v="Lungime albie corectată/consolidată=0,3 km;"/>
  </r>
  <r>
    <x v="2372"/>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3"/>
    <s v="8.30.01"/>
    <m/>
    <m/>
    <s v="BARAJE"/>
    <s v="conform amenajamentelor silvice"/>
    <s v="VRANCEA"/>
    <s v="-"/>
    <s v="Tara: România; Judet: VRANCEA; -;   -; Nr: -;"/>
    <n v="1991"/>
    <n v="4393"/>
    <n v="39"/>
    <s v="in administrare"/>
    <s v="HG 982/1998;HG 1344/2011; HG 478/ 24-IUN-15;HG.478/24-IUN-15;OUG.1 din 04/01/2017;HG.354/18.05.2017;OUG.68 din 06/11/2019;HG.846/08.10.2020"/>
    <s v="imobil"/>
    <s v="Lungime albie corectată/consolidată=0,15 km;"/>
  </r>
  <r>
    <x v="2374"/>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2375"/>
    <s v="8.30.01"/>
    <m/>
    <m/>
    <s v="ZID"/>
    <s v="conform amenajamentelor silvice"/>
    <s v="VRANCEA"/>
    <s v="-"/>
    <s v="Tara: România; Judet: VRANCEA; -;   -; Nr: -;"/>
    <n v="1982"/>
    <n v="20830"/>
    <n v="39"/>
    <s v="in administrare"/>
    <s v="HG 982/1998;HG 1344/2011; HG 478/ 24-IUN-15;HG.478/24-IUN-15;OUG.1 din 04/01/2017;HG.354/18.05.2017;OUG.68 din 06/11/2019;HG.846/08.10.2020"/>
    <s v="imobil"/>
    <s v="Lungime albie corectată/consolidată=0,35 km;"/>
  </r>
  <r>
    <x v="2376"/>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7"/>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9"/>
    <s v="8.30.01"/>
    <m/>
    <m/>
    <s v="DIG PUTNA"/>
    <s v="conform amenajamentelor silvice"/>
    <s v="VRANCEA"/>
    <s v="-"/>
    <s v="Tara: România; Judet: VRANCEA; -;   -; Nr: -;"/>
    <n v="1979"/>
    <n v="12556"/>
    <n v="39"/>
    <s v="in administrare"/>
    <s v="HG 982/1998;HG 1344/2011; HG 478/ 24-IUN-15;HG.478/24-IUN-15;OUG.1 din 04/01/2017;OUG.68 din 06/11/2019;HG.846/08.10.2020"/>
    <s v="imobil"/>
    <s v="Lungime albie corectată/consolidată=0,15 km;"/>
  </r>
  <r>
    <x v="2380"/>
    <s v="8.30._"/>
    <m/>
    <m/>
    <s v="TRAVERSA"/>
    <s v="conform amenajamentelor silvice"/>
    <s v="VRANCEA"/>
    <s v="-"/>
    <s v="Tara: România; Judet: VRANCEA; -;   -; Nr: -;"/>
    <n v="1979"/>
    <n v="6872"/>
    <n v="39"/>
    <s v="in administrare"/>
    <s v="HG 982/1998;HG 1344/2011; HG 478/ 24-IUN-15;HG.478/24-IUN-15;OUG.1 din 04/01/2017;HG.354/18.05.2017;OUG.68 din 06/11/2019"/>
    <s v="imobil"/>
    <s v="Denumire=lucrari de corectare a torentilor_x000a_ ;"/>
  </r>
  <r>
    <x v="2381"/>
    <s v="8.30._"/>
    <m/>
    <m/>
    <s v="CANAL ZIDARIE"/>
    <s v="conform amenajamentelor silvice"/>
    <s v="VRANCEA"/>
    <s v="-"/>
    <s v="Tara: România; Judet: VRANCEA; -;   -; Nr: -;"/>
    <n v="1979"/>
    <n v="49385"/>
    <n v="39"/>
    <s v="in administrare"/>
    <s v="HG 982/1998;HG 1344/2011; HG 478/ 24-IUN-15;HG.478/24-IUN-15;OUG.1 din 04/01/2017;HG.354/18.05.2017;OUG.68 din 06/11/2019"/>
    <s v="imobil"/>
    <s v="Denumire=lucrari corectare torenti ;"/>
  </r>
  <r>
    <x v="2382"/>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2383"/>
    <s v="8.04.04"/>
    <m/>
    <m/>
    <s v="DAF HUZUNARI"/>
    <s v="conform amenajamentelor silvice"/>
    <s v="VRANCEA"/>
    <s v="-"/>
    <s v="Tara: România; Judet: VRANCEA; -;   -; Nr: -;"/>
    <n v="1978"/>
    <n v="65027"/>
    <n v="39"/>
    <s v="in administrare"/>
    <s v="HG 982/1998;HG 1344/2011; HG 478/ 24-IUN-15;HG.478/24-IUN-15;OUG.1 din 04/01/2017;HG.354/18.05.2017;OUG.68 din 06/11/2019"/>
    <s v="imobil"/>
    <s v="Lungime= Km;Suprafeţe= ha;CF= ;"/>
  </r>
  <r>
    <x v="2384"/>
    <s v="8.30._"/>
    <m/>
    <m/>
    <s v="TRAVERSA COLMATARE"/>
    <s v="conform amenajamentelor silvice"/>
    <s v="GALAŢI"/>
    <s v="-"/>
    <s v="Tara: România; Judet: GALAŢI; -;   -; Nr: -;"/>
    <n v="1979"/>
    <n v="564"/>
    <n v="17"/>
    <s v="in administrare"/>
    <s v="HG 982/1998;;OUG.1 din 04/01/2017;OUG.68 din 06/11/2019"/>
    <s v="imobil"/>
    <s v="BERESTI"/>
  </r>
  <r>
    <x v="2385"/>
    <s v="8.04.04"/>
    <m/>
    <m/>
    <s v="DRUM FORESTIER HOBANA"/>
    <s v="conform amenajamentelor silvice"/>
    <s v="GALAŢI"/>
    <s v="-"/>
    <s v="Tara: România; Judet: GALAŢI; -;   -; Nr: -;"/>
    <n v="1984"/>
    <n v="9843"/>
    <n v="17"/>
    <s v="in administrare"/>
    <s v="HG 982/1998;;OUG.1 din 04/01/2017;OUG.68 din 06/11/2019"/>
    <s v="imobil"/>
    <s v="HOBANA"/>
  </r>
  <r>
    <x v="2386"/>
    <s v="8.30._"/>
    <m/>
    <m/>
    <s v="IMPREJMUIRE"/>
    <s v="conform amenajamentelor silvice"/>
    <s v="VRANCEA"/>
    <s v="-"/>
    <s v="Tara: România; Judet: VRANCEA; -;   -; Nr: -;"/>
    <n v="1980"/>
    <n v="4861"/>
    <n v="39"/>
    <s v="in administrare"/>
    <s v="HG 982/1998;;OUG.1 din 04/01/2017;OUG.68 din 06/11/2019"/>
    <s v="imobil"/>
    <s v="RADESTI"/>
  </r>
  <r>
    <x v="2387"/>
    <s v="8.30._"/>
    <m/>
    <m/>
    <s v="BARAJ FARA ACUMULARE"/>
    <s v="conform amenajamentelor silvice"/>
    <s v="GALAŢI"/>
    <s v="-"/>
    <s v="Tara: România; Judet: GALAŢI; -;   -; Nr: -;"/>
    <n v="1951"/>
    <n v="37"/>
    <n v="17"/>
    <s v="in administrare"/>
    <s v="HG 982/1998;;OUG.1 din 04/01/2017;OUG.68 din 06/11/2019"/>
    <s v="imobil"/>
    <s v="UP SUCEVENI,UA 60,JUD GALATI"/>
  </r>
  <r>
    <x v="2388"/>
    <s v="8.30._"/>
    <m/>
    <m/>
    <s v="CANAL REGULARIZARE"/>
    <s v="conform amenajamentelor silvice"/>
    <s v="GALAŢI"/>
    <s v="-"/>
    <s v="Tara: România; Judet: GALAŢI; -;   -; Nr: -;"/>
    <n v="1950"/>
    <n v="8"/>
    <n v="17"/>
    <s v="in administrare"/>
    <s v="HG 982/1998;;OUG.1 din 04/01/2017;OUG.68 din 06/11/2019"/>
    <s v="imobil"/>
    <s v="UP IV SUCEVENI,UA 61 ,JUD GALATI"/>
  </r>
  <r>
    <x v="2389"/>
    <s v="8.04.04"/>
    <m/>
    <m/>
    <s v="DAF IZV MILCOVULUI"/>
    <s v="conform amenajamentelor silvice"/>
    <s v="VRANCEA"/>
    <s v="-"/>
    <s v="Tara: România; Judet: VRANCEA; -;   -; Nr: -;"/>
    <n v="1982"/>
    <n v="558"/>
    <n v="39"/>
    <s v="in administrare"/>
    <s v="HG 982/1998;;OUG.1 din 04/01/2017;OUG.68 din 06/11/2019"/>
    <s v="imobil"/>
    <s v="COM ANDREIASU,D.J.204"/>
  </r>
  <r>
    <x v="2390"/>
    <s v="8.04.04"/>
    <m/>
    <m/>
    <s v="DAF ARVA SEACA"/>
    <s v="conform amenajamentelor silvice"/>
    <s v="VRANCEA"/>
    <s v="-"/>
    <s v="Tara: România; Judet: VRANCEA; -;   -; Nr: -;"/>
    <n v="1982"/>
    <n v="2099900"/>
    <n v="39"/>
    <s v="in administrare"/>
    <s v="HG 982/1998;HG 1344/2011; HG 478/ 24-IUN-15;HG.478/24-IUN-15;OUG.1 din 04/01/2017;HG.354/18.05.2017;OUG.68 din 06/11/2019"/>
    <s v="imobil"/>
    <s v="Lungime= Km;Suprafeţe= ha;CF= ;"/>
  </r>
  <r>
    <x v="2391"/>
    <s v="8.04.04"/>
    <m/>
    <m/>
    <s v="DAF VALEA BADEI"/>
    <s v="conform amenajamentelor silvice"/>
    <s v="VRANCEA"/>
    <s v="Broşteni"/>
    <s v="Tara: România; Judet: VRANCEA;Com Broşteni;   -; Nr: -;"/>
    <n v="1985"/>
    <n v="19673"/>
    <n v="39"/>
    <s v="in administrare"/>
    <s v="HG 982/1998;HG 1344/2011; HG 478/ 24-IUN-15;HG.478/24-IUN-15;OUG.1 din 04/01/2017;HG.354/18.05.2017;OUG.68 din 06/11/2019"/>
    <s v="imobil"/>
    <s v="Lungime= Km;Suprafeţe= ha;CF= ;"/>
  </r>
  <r>
    <x v="2392"/>
    <s v="8.04.04"/>
    <m/>
    <m/>
    <s v="DAF SUFLETELUL"/>
    <s v="conform amenajamentelor silvice"/>
    <s v="VRANCEA"/>
    <s v="-"/>
    <s v="Tara: România; Judet: VRANCEA; -;   -; Nr: -;"/>
    <n v="1985"/>
    <n v="119879"/>
    <n v="39"/>
    <s v="in administrare"/>
    <s v="HG 982/1998;HG 1344/2011; HG 478/ 24-IUN-15;HG.478/24-IUN-15;OUG.1 din 04/01/2017;HG.354/18.05.2017;OUG.68 din 06/11/2019"/>
    <s v="imobil"/>
    <s v="Lungime= Km;Suprafeţe= ha;CF= ;"/>
  </r>
  <r>
    <x v="2393"/>
    <s v="8.30.01"/>
    <m/>
    <m/>
    <s v="PRAG 8/73 MC PR MILCOV"/>
    <s v="conform amenajamentelor silvice"/>
    <s v="VRANCEA"/>
    <s v="Andreiaşu de Jos"/>
    <s v="Tara: România; Judet: VRANCEA;Com Andreiaşu de Jos;   -; Nr: -;"/>
    <n v="1999"/>
    <n v="39137"/>
    <n v="39"/>
    <s v="in administrare"/>
    <s v="HG 982/1998;HG 1344/2011; HG 478/ 24-IUN-15;HG.478/24-IUN-15;OUG.1 din 04/01/2017;HG.354/18.05.2017;OUG.68 din 06/11/2019;HG.846/08.10.2020"/>
    <s v="imobil"/>
    <s v="Lungime albie corectată/consolidată=0,146 km;"/>
  </r>
  <r>
    <x v="2394"/>
    <s v="8.04.04"/>
    <m/>
    <m/>
    <s v="DAF VULCANEASA"/>
    <s v="conform amenajamentelor silvice"/>
    <s v="VRANCEA"/>
    <s v="Mera"/>
    <s v="Tara: România; Judet: VRANCEA;Com Mera;   -; Nr: -; sat Vulcaneasa"/>
    <n v="1964"/>
    <n v="2119"/>
    <n v="39"/>
    <s v="in administrare"/>
    <s v="HG 982/1998;HG 1344/2011 530/2011; HG 478/ 24-IUN-15;HG.478/24-IUN-15;OUG.1 din 04/01/2017;OUG.68 din 06/11/2019"/>
    <s v="imobil"/>
    <s v="Lungime= Km;Suprafeţe= ha;CF= ;"/>
  </r>
  <r>
    <x v="2395"/>
    <s v="8.04.04"/>
    <m/>
    <m/>
    <s v="DAF ARVA"/>
    <s v="conform amenajamentelor silvice"/>
    <s v="VRANCEA"/>
    <s v="Broşteni"/>
    <s v="Tara: România; Judet: VRANCEA;Com Broşteni;   -; Nr: -;"/>
    <n v="1967"/>
    <n v="97452"/>
    <n v="39"/>
    <s v="in administrare"/>
    <s v="HG 982/1998;HG 1344/2011; HG 478/ 24-IUN-15;HG.478/24-IUN-15;OUG.1 din 04/01/2017;HG.354/18.05.2017;OUG.68 din 06/11/2019"/>
    <s v="imobil"/>
    <s v="Lungime= Km;Suprafeţe= ha;CF= ;"/>
  </r>
  <r>
    <x v="2396"/>
    <s v="8.04.04"/>
    <m/>
    <m/>
    <s v="DAF MILCOVELU"/>
    <s v="conform amenajamentelor silvice"/>
    <s v="VRANCEA"/>
    <s v="Mera"/>
    <s v="Tara: România; Judet: VRANCEA;Com Mera;   -; Nr: -;"/>
    <n v="1975"/>
    <n v="4989564"/>
    <n v="39"/>
    <s v="in administrare"/>
    <s v="HG 982/1998;HG 1344/2011; HG 478/ 24-IUN-15;HG.478/24-IUN-15;OUG.1 din 04/01/2017;HG.354/18.05.2017;OUG.68 din 06/11/2019"/>
    <s v="imobil"/>
    <s v="Lungime=DJ 204 Km;Suprafeţe= ha;CF= ;"/>
  </r>
  <r>
    <x v="2397"/>
    <s v="8.30._"/>
    <m/>
    <m/>
    <s v="GABION 12 EP 8 PR ARVA SEACA"/>
    <s v="conform amenajamentelor silvice"/>
    <s v="VRANCEA"/>
    <s v="Broşteni"/>
    <s v="Tara: România; Judet: VRANCEA;Com Broşteni;   -; Nr: -; sat Arva"/>
    <n v="1990"/>
    <n v="216"/>
    <n v="39"/>
    <s v="in administrare"/>
    <s v="HG 982/1998;HG 1344/2011; HG 478/ 24-IUN-15;HG.478/24-IUN-15;OUG.1 din 04/01/2017;HG.354/18.05.2017;OUG.68 din 06/11/2019"/>
    <s v="imobil"/>
    <s v="Denumire=DJ 204 ;"/>
  </r>
  <r>
    <x v="2398"/>
    <s v="8.30._"/>
    <m/>
    <m/>
    <s v="TRAVERSA 14 BO/2"/>
    <s v="conform amenajamentelor silvice"/>
    <s v="VRANCEA"/>
    <s v="Broşteni"/>
    <s v="Tara: România; Judet: VRANCEA;Com Broşteni;   -; Nr: -; sat Arva"/>
    <n v="1990"/>
    <n v="695"/>
    <n v="39"/>
    <s v="in administrare"/>
    <s v="HG 982/1998;HG 1344/2011; HG 478/ 24-IUN-15;HG.478/24-IUN-15;OUG.1 din 04/01/2017;OUG.68 din 06/11/2019"/>
    <s v="imobil"/>
    <s v="Denumire=DJ 204 ;"/>
  </r>
  <r>
    <x v="2399"/>
    <s v="8.30.01"/>
    <m/>
    <m/>
    <s v="PRAG 19 B 0.5 PR ARVA SEACA"/>
    <s v="conform amenajamentelor silvice"/>
    <s v="VRANCEA"/>
    <s v="Broşteni"/>
    <s v="Tara: România; Judet: VRANCEA;Com Broşteni;   -; Nr: -; sat Arva"/>
    <n v="1990"/>
    <n v="889"/>
    <n v="39"/>
    <s v="in administrare"/>
    <s v="HG 982/1998;HG 1344/2011; HG 478/ 24-IUN-15;HG.478/24-IUN-15;OUG.1 din 04/01/2017;HG.354/18.05.2017;OUG.68 din 06/11/2019;HG.846/08.10.2020"/>
    <s v="imobil"/>
    <s v="Lungime albie corectată/consolidată=0,09 km;"/>
  </r>
  <r>
    <x v="2400"/>
    <s v="8.30._"/>
    <m/>
    <m/>
    <s v="TRAVERSE 5 BO PR REGHIU"/>
    <s v="conform amenajamentelor silvice"/>
    <s v="VRANCEA"/>
    <s v="Reghiu"/>
    <s v="Tara: România; Judet: VRANCEA;Com Reghiu;   -; Nr: -; sat Valea Reghiului"/>
    <n v="1990"/>
    <n v="794"/>
    <n v="39"/>
    <s v="in administrare"/>
    <s v="HG 982/1998;HG 1344/2011; HG 478/ 24-IUN-15;HG.478/24-IUN-15;OUG.1 din 04/01/2017;OUG.68 din 06/11/2019"/>
    <s v="imobil"/>
    <s v="Denumire= ;"/>
  </r>
  <r>
    <x v="2401"/>
    <s v="8.30._"/>
    <m/>
    <m/>
    <s v="TRAVERSE 7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2402"/>
    <s v="8.30._"/>
    <m/>
    <m/>
    <s v="TRAVERSE 10 BO PR REGHIU"/>
    <s v="conform amenajamentelor silvice"/>
    <s v="VRANCEA"/>
    <s v="Reghiu"/>
    <s v="Tara: România; Judet: VRANCEA;Com Reghiu;   -; Nr: -; sat Valea Reghiului"/>
    <n v="1990"/>
    <n v="765"/>
    <n v="39"/>
    <s v="in administrare"/>
    <s v="HG 982/1998;HG 1344/2011; HG 478/ 24-IUN-15;HG.478/24-IUN-15;OUG.1 din 04/01/2017;OUG.68 din 06/11/2019"/>
    <s v="imobil"/>
    <s v="Denumire= ;"/>
  </r>
  <r>
    <x v="2403"/>
    <s v="8.30._"/>
    <m/>
    <m/>
    <s v="TRAVERSE 15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2404"/>
    <s v="8.30.01"/>
    <m/>
    <m/>
    <s v="BARAJ 2 M 4 PR NUCULUI"/>
    <s v="conform amenajamentelor silvice"/>
    <s v="VRANCEA"/>
    <s v="Andreiaşu de Jos"/>
    <s v="Tara: România; Judet: VRANCEA;Com Andreiaşu de Jos;   -; Nr: -;"/>
    <n v="1988"/>
    <n v="11445"/>
    <n v="39"/>
    <s v="in administrare"/>
    <s v="HG 982/1998;HG 1344/2011; HG 478/ 24-IUN-15;HG.478/24-IUN-15;OUG.1 din 04/01/2017;HG.354/18.05.2017;OUG.68 din 06/11/2019;HG.846/08.10.2020"/>
    <s v="imobil"/>
    <s v="Lungime albie corectată/consolidată=0,06 km;"/>
  </r>
  <r>
    <x v="2405"/>
    <s v="8.30.01"/>
    <m/>
    <m/>
    <s v="BARAJ 4 M 3 PR PAPALUGA"/>
    <s v="conform amenajamentelor silvice"/>
    <s v="VRANCEA"/>
    <s v="Andreiaşu de Jos"/>
    <s v="Tara: România; Judet: VRANCEA;Com Andreiaşu de Jos;   -; Nr: -;"/>
    <n v="1988"/>
    <n v="13940"/>
    <n v="39"/>
    <s v="in administrare"/>
    <s v="HG 982/1998;HG 1344/2011; HG 478/ 24-IUN-15;HG.478/24-IUN-15;OUG.1 din 04/01/2017;HG.354/18.05.2017;OUG.68 din 06/11/2019;HG.846/08.10.2020"/>
    <s v="imobil"/>
    <s v="Lungime albie corectată/consolidată=0,15 km;"/>
  </r>
  <r>
    <x v="2406"/>
    <s v="8.30.01"/>
    <m/>
    <m/>
    <s v="CANAL 3 M 3 PR ARSITA"/>
    <s v="conform amenajamentelor silvice"/>
    <s v="VRANCEA"/>
    <s v="Andreiaşu de Jos"/>
    <s v="Tara: România; Judet: VRANCEA;Com Andreiaşu de Jos;   -; Nr: -;"/>
    <n v="1988"/>
    <n v="9190"/>
    <n v="39"/>
    <s v="in administrare"/>
    <s v="HG 982/1998;HG 1344/2011; HG 478/ 24-IUN-15;HG.478/24-IUN-15;OUG.1 din 04/01/2017;HG.354/18.05.2017;OUG.68 din 06/11/2019;HG.846/08.10.2020"/>
    <s v="imobil"/>
    <s v="Lungime albie corectată/consolidată=0,12 km;"/>
  </r>
  <r>
    <x v="2407"/>
    <s v="8.30.01"/>
    <m/>
    <m/>
    <s v="CANAL 4 M 4 PR ARSITA"/>
    <s v="conform amenajamentelor silvice"/>
    <s v="VRANCEA"/>
    <s v="Andreiaşu de Jos"/>
    <s v="Tara: România; Judet: VRANCEA;Com Andreiaşu de Jos;   -; Nr: -;"/>
    <n v="1988"/>
    <n v="12954"/>
    <n v="39"/>
    <s v="in administrare"/>
    <s v="HG 982/1998;HG 1344/2011; HG 478/ 24-IUN-15;HG.478/24-IUN-15;OUG.1 din 04/01/2017;HG.354/18.05.2017;OUG.68 din 06/11/2019;HG.846/08.10.2020"/>
    <s v="imobil"/>
    <s v="Lungime albie corectată/consolidată=0,2 km;"/>
  </r>
  <r>
    <x v="2408"/>
    <s v="8.30.01"/>
    <m/>
    <m/>
    <s v="BARAJ 12M2,5 PR PORCULUI"/>
    <s v="conform amenajamentelor silvice"/>
    <s v="VRANCEA"/>
    <s v="Andreiaşu de Jos"/>
    <s v="Tara: România; Judet: VRANCEA;Com Andreiaşu de Jos;   -; Nr: -;"/>
    <n v="1988"/>
    <n v="16607"/>
    <n v="39"/>
    <s v="in administrare"/>
    <s v="HG 982/1998;HG 1344/2011; HG 478/ 24-IUN-15;HG.478/24-IUN-15;OUG.1 din 04/01/2017;HG.354/18.05.2017;OUG.68 din 06/11/2019;HG.846/08.10.2020"/>
    <s v="imobil"/>
    <s v="Lungime albie corectată/consolidată=0,38 km;"/>
  </r>
  <r>
    <x v="2409"/>
    <s v="8.30.01"/>
    <m/>
    <m/>
    <s v="BARAJ 7 M 1,5 PR SARII"/>
    <s v="conform amenajamentelor silvice"/>
    <s v="VRANCEA"/>
    <s v="Andreiaşu de Jos"/>
    <s v="Tara: România; Judet: VRANCEA;Com Andreiaşu de Jos;   -; Nr: -;"/>
    <n v="1988"/>
    <n v="12132"/>
    <n v="39"/>
    <s v="in administrare"/>
    <s v="HG 982/1998;HG 1344/2011; HG 478/ 24-IUN-15;HG.478/24-IUN-15;OUG.1 din 04/01/2017;HG.354/18.05.2017;OUG.68 din 06/11/2019;HG.846/08.10.2020"/>
    <s v="imobil"/>
    <s v="Lungime albie corectată/consolidată=0,32 km;"/>
  </r>
  <r>
    <x v="2410"/>
    <s v="8.30.01"/>
    <m/>
    <m/>
    <s v="BARAJ PR RACHITAS 399"/>
    <s v="conform amenajamentelor silvice"/>
    <s v="VRANCEA"/>
    <s v="Andreiaşu de Jos"/>
    <s v="Tara: România; Judet: VRANCEA;Com Andreiaşu de Jos;   -; Nr: -;"/>
    <n v="1978"/>
    <n v="15747"/>
    <n v="39"/>
    <s v="in administrare"/>
    <s v="HG 982/1998;HG 1344/2011; HG 478/ 24-IUN-15;HG.478/24-IUN-15;OUG.1 din 04/01/2017;HG.354/18.05.2017;OUG.68 din 06/11/2019;HG.846/08.10.2020"/>
    <s v="imobil"/>
    <s v="Lungime albie corectată/consolidată=1,2 km;"/>
  </r>
  <r>
    <x v="2411"/>
    <s v="8.30._"/>
    <m/>
    <m/>
    <s v="PRAG 1M 0.5 80 MC CENARU"/>
    <s v="conform amenajamentelor silvice"/>
    <s v="VRANCEA"/>
    <s v="Andreiaşu de Jos"/>
    <s v="Tara: România; Judet: VRANCEA;Com Andreiaşu de Jos;   -; Nr: -; sat Butucoasa"/>
    <n v="1987"/>
    <n v="5961"/>
    <n v="39"/>
    <s v="in administrare"/>
    <s v="HG 982/1998;HG 1344/2011; HG 478/ 24-IUN-15;HG.478/24-IUN-15;OUG.1 din 04/01/2017;HG.354/18.05.2017;OUG.68 din 06/11/2019"/>
    <s v="imobil"/>
    <s v="Denumire= ;"/>
  </r>
  <r>
    <x v="2412"/>
    <s v="8.30.01"/>
    <m/>
    <m/>
    <s v="BARAJ RAVENA RAMIFICATII 247.2"/>
    <s v="conform amenajamentelor silvice"/>
    <s v="VRANCEA"/>
    <s v="Jariştea"/>
    <s v="Tara: România; Judet: VRANCEA;Com Jariştea;   -; Nr: -; sat Jaristea"/>
    <n v="1970"/>
    <n v="7961"/>
    <n v="39"/>
    <s v="in administrare"/>
    <s v="HG 982/1998;HG 1344/2011; HG 478/ 24-IUN-15;HG.478/24-IUN-15;OUG.1 din 04/01/2017;HG.354/18.05.2017;OUG.68 din 06/11/2019;HG.846/08.10.2020"/>
    <s v="imobil"/>
    <s v="Lungime albie corectată/consolidată=0,214 km;"/>
  </r>
  <r>
    <x v="2413"/>
    <s v="8.30.01"/>
    <m/>
    <m/>
    <s v="BARAJ RAVENA 36.2"/>
    <s v="conform amenajamentelor silvice"/>
    <s v="VRANCEA"/>
    <s v="Jariştea"/>
    <s v="Tara: România; Judet: VRANCEA;Com Jariştea;   -; Nr: -; sat Varsatura"/>
    <n v="1970"/>
    <n v="2552"/>
    <n v="39"/>
    <s v="in administrare"/>
    <s v="HG 982/1998;HG 1344/2011; HG 478/ 24-IUN-15;HG.478/24-IUN-15;OUG.1 din 04/01/2017;HG.354/18.05.2017;OUG.68 din 06/11/2019;HG.846/08.10.2020"/>
    <s v="imobil"/>
    <s v="Lungime albie corectată/consolidată=0,02 km;"/>
  </r>
  <r>
    <x v="2414"/>
    <s v="8.30.01"/>
    <m/>
    <m/>
    <s v="BARAJ VARSATURA 28.1"/>
    <s v="conform amenajamentelor silvice"/>
    <s v="VRANCEA"/>
    <s v="Jariştea"/>
    <s v="Tara: România; Judet: VRANCEA;Com Jariştea;   -; Nr: -; sat Varsatura"/>
    <n v="1971"/>
    <n v="897"/>
    <n v="39"/>
    <s v="in administrare"/>
    <s v="HG 982/1998;HG 1344/2011; HG 478/ 24-IUN-15;HG.478/24-IUN-15;OUG.1 din 04/01/2017;HG.354/18.05.2017;OUG.68 din 06/11/2019;HG.846/08.10.2020"/>
    <s v="imobil"/>
    <s v="Lungime albie corectată/consolidată=0,016 km;"/>
  </r>
  <r>
    <x v="2415"/>
    <s v="8.30.01"/>
    <m/>
    <m/>
    <s v="BARAJ JARISTEA"/>
    <s v="conform amenajamentelor silvice"/>
    <s v="VRANCEA"/>
    <s v="Jariştea"/>
    <s v="Tara: România; Judet: VRANCEA;Com Jariştea;   -; Nr: -; sat Varsatura"/>
    <n v="1971"/>
    <n v="40457"/>
    <n v="39"/>
    <s v="in administrare"/>
    <s v="HG 982/1998;HG 1344/2011; HG 478/ 24-IUN-15;HG.478/24-IUN-15;OUG.1 din 04/01/2017;HG.354/18.05.2017;OUG.68 din 06/11/2019;HG.846/08.10.2020"/>
    <s v="imobil"/>
    <s v="Lungime albie corectată/consolidată=0,337 km;"/>
  </r>
  <r>
    <x v="2416"/>
    <s v="8.30.01"/>
    <m/>
    <m/>
    <s v="BARAJ VARSATURA 106"/>
    <s v="conform amenajamentelor silvice"/>
    <s v="VRANCEA"/>
    <s v="Jariştea"/>
    <s v="Tara: România; Judet: VRANCEA;Com Jariştea;   -; Nr: -; sat Varsatura"/>
    <n v="1971"/>
    <n v="1431"/>
    <n v="39"/>
    <s v="in administrare"/>
    <s v="HG 982/1998;HG 1344/2011; HG 478/ 24-IUN-15;HG.478/24-IUN-15;OUG.1 din 04/01/2017;HG.354/18.05.2017;OUG.68 din 06/11/2019;HG.846/08.10.2020"/>
    <s v="imobil"/>
    <s v="Lungime albie corectată/consolidată=0,06 km;"/>
  </r>
  <r>
    <x v="2417"/>
    <s v="8.30._"/>
    <m/>
    <m/>
    <s v="TRAVERSE DE BETON 12.63"/>
    <s v="conform amenajamentelor silvice"/>
    <s v="VRANCEA"/>
    <s v="Jariştea"/>
    <s v="Tara: România; Judet: VRANCEA;Com Jariştea;   -; Nr: -; sat Varsatura"/>
    <n v="1956"/>
    <n v="25"/>
    <n v="39"/>
    <s v="in administrare"/>
    <s v="HG 982/1998;HG 1344/2011; HG 478/ 24-IUN-15;HG.478/24-IUN-15;OUG.1 din 04/01/2017;OUG.68 din 06/11/2019"/>
    <s v="imobil"/>
    <s v="Denumire= ;"/>
  </r>
  <r>
    <x v="2418"/>
    <s v="8.30._"/>
    <m/>
    <m/>
    <s v="PRAG ACUMULARE 67.3"/>
    <s v="conform amenajamentelor silvice"/>
    <s v="VRANCEA"/>
    <s v="Jariştea"/>
    <s v="Tara: România; Judet: VRANCEA;Com Jariştea;   -; Nr: -; sat Varsatura"/>
    <n v="1956"/>
    <n v="99"/>
    <n v="39"/>
    <s v="in administrare"/>
    <s v="HG 982/1998;HG 1344/2011; HG 478/ 24-IUN-15;HG.478/24-IUN-15;OUG.1 din 04/01/2017;OUG.68 din 06/11/2019"/>
    <s v="imobil"/>
    <s v="Denumire= ;"/>
  </r>
  <r>
    <x v="2419"/>
    <s v="8.30._"/>
    <m/>
    <m/>
    <s v="PRAG ACUMULARE 84.6"/>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2420"/>
    <s v="8.30._"/>
    <m/>
    <m/>
    <s v="CANAL BETON 99.3"/>
    <s v="conform amenajamentelor silvice"/>
    <s v="VRANCEA"/>
    <s v="Jariştea"/>
    <s v="Tara: România; Judet: VRANCEA;Com Jariştea;   -; Nr: -; sat Varsatura"/>
    <n v="1961"/>
    <n v="1043"/>
    <n v="39"/>
    <s v="in administrare"/>
    <s v="HG 982/1998;HG 1344/2011; HG 478/ 24-IUN-15;HG.478/24-IUN-15;OUG.1 din 04/01/2017;OUG.68 din 06/11/2019"/>
    <s v="imobil"/>
    <s v="Denumire= ;"/>
  </r>
  <r>
    <x v="2421"/>
    <s v="8.30._"/>
    <m/>
    <m/>
    <s v="TRAVERSE DE COLMATARE 11.27"/>
    <s v="conform amenajamentelor silvice"/>
    <s v="VRANCEA"/>
    <s v="Jariştea"/>
    <s v="Tara: România; Judet: VRANCEA;Com Jariştea;   -; Nr: -; sat Padureni"/>
    <n v="1957"/>
    <n v="26"/>
    <n v="39"/>
    <s v="in administrare"/>
    <s v="HG 982/1998;HG 1344/2011; HG 478/ 24-IUN-15;HG.478/24-IUN-15;OUG.1 din 04/01/2017;OUG.68 din 06/11/2019"/>
    <s v="imobil"/>
    <s v="Denumire= ;"/>
  </r>
  <r>
    <x v="2422"/>
    <s v="8.30._"/>
    <m/>
    <m/>
    <s v="TRAVERSE DE BETON 23.38"/>
    <s v="conform amenajamentelor silvice"/>
    <s v="VRANCEA"/>
    <s v="Jariştea"/>
    <s v="Tara: România; Judet: VRANCEA;Com Jariştea;   -; Nr: -; sat Varsatura"/>
    <n v="1957"/>
    <n v="49"/>
    <n v="39"/>
    <s v="in administrare"/>
    <s v="HG 982/1998;HG 1344/2011; HG 478/ 24-IUN-15;HG.478/24-IUN-15;OUG.1 din 04/01/2017;OUG.68 din 06/11/2019"/>
    <s v="imobil"/>
    <s v="Denumire= ;"/>
  </r>
  <r>
    <x v="2423"/>
    <s v="8.30._"/>
    <m/>
    <m/>
    <s v="BARAJ ZID PIATRA 142"/>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2424"/>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5"/>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6"/>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7"/>
    <s v="8.30._"/>
    <m/>
    <m/>
    <s v="BARAJ ZID PIATRA 76"/>
    <s v="conform amenajamentelor silvice"/>
    <s v="VRANCEA"/>
    <s v="Andreiaşu de Jos"/>
    <s v="Tara: România; Judet: VRANCEA;Com Andreiaşu de Jos;   -; Nr: -; sat Rachitasu"/>
    <n v="1962"/>
    <n v="3964"/>
    <n v="39"/>
    <s v="in administrare"/>
    <s v="HG 982/1998;HG 1344/2011; HG 478/ 24-IUN-15;HG.478/24-IUN-15;OUG.1 din 04/01/2017;HG.354/18.05.2017;OUG.68 din 06/11/2019"/>
    <s v="imobil"/>
    <s v="Denumire=DJ 205 A ;"/>
  </r>
  <r>
    <x v="2428"/>
    <s v="8.30._"/>
    <m/>
    <m/>
    <s v="BARAJ ZID PIATRA 209"/>
    <s v="conform amenajamentelor silvice"/>
    <s v="VRANCEA"/>
    <s v="Andreiaşu de Jos"/>
    <s v="Tara: România; Judet: VRANCEA;Com Andreiaşu de Jos;   -; Nr: -; sat Rachitasu"/>
    <n v="1962"/>
    <n v="8482"/>
    <n v="39"/>
    <s v="in administrare"/>
    <s v="HG 982/1998;HG 1344/2011; HG 478/ 24-IUN-15;HG.478/24-IUN-15;OUG.1 din 04/01/2017;HG.354/18.05.2017;OUG.68 din 06/11/2019"/>
    <s v="imobil"/>
    <s v="Denumire=DJ 205 A ;"/>
  </r>
  <r>
    <x v="2429"/>
    <s v="8.30._"/>
    <m/>
    <m/>
    <s v="BARAJ ACUMULARE 160.5"/>
    <s v="conform amenajamentelor silvice"/>
    <s v="VRANCEA"/>
    <s v="Jariştea"/>
    <s v="Tara: România; Judet: VRANCEA;Com Jariştea;   -; Nr: -; sat Padureni"/>
    <n v="1956"/>
    <n v="7611"/>
    <n v="39"/>
    <s v="in administrare"/>
    <s v="HG 982/1998;HG 1344/2011; HG 478/ 24-IUN-15;HG.478/24-IUN-15;OUG.1 din 04/01/2017;HG.354/18.05.2017;OUG.68 din 06/11/2019"/>
    <s v="imobil"/>
    <s v="Denumire= ;"/>
  </r>
  <r>
    <x v="2430"/>
    <s v="8.04.04"/>
    <m/>
    <m/>
    <s v="DRUM AUTO FORESTIER =2 KM"/>
    <s v="conform amenajamentelor silvice"/>
    <s v="VRANCEA"/>
    <s v="-"/>
    <s v="Tara: România; Judet: VRANCEA; -;   -; Nr: -;"/>
    <n v="1985"/>
    <n v="8673"/>
    <n v="39"/>
    <s v="in administrare"/>
    <s v="HG 982/1998;; HG 478/ 24-IUN-15;HG.478/24-IUN-15;OUG.1 din 04/01/2017;HG.354/18.05.2017;OUG.68 din 06/11/2019"/>
    <s v="imobil"/>
    <s v="Lungime=2,0 Km;Suprafeţe= ha;CF= ;"/>
  </r>
  <r>
    <x v="2431"/>
    <s v="8.04.04"/>
    <m/>
    <m/>
    <s v="DRUM AUTO FORESTIER =1 KM"/>
    <s v="conform amenajamentelor silvice"/>
    <s v="VRANCEA"/>
    <s v="-"/>
    <s v="Tara: România; Judet: VRANCEA; -;   -; Nr: -;"/>
    <n v="1982"/>
    <n v="12560"/>
    <n v="39"/>
    <s v="in administrare"/>
    <s v="HG 982/1998;HG 1344/2011;OUG.1 din 04/01/2017;HG.354/18.05.2017;OUG.68 din 06/11/2019"/>
    <s v="imobil"/>
    <s v="Lungime= Km;Suprafeţe= ha;CF= ;"/>
  </r>
  <r>
    <x v="2432"/>
    <s v="8.30._"/>
    <m/>
    <m/>
    <s v="BARAJE"/>
    <s v="conform amenajamentelor silvice"/>
    <s v="VRANCEA"/>
    <s v="-"/>
    <s v="Tara: România; Judet: VRANCEA; -;   -; Nr: -;"/>
    <n v="1968"/>
    <n v="24547"/>
    <n v="39"/>
    <s v="in administrare"/>
    <s v="HG 982/1998;HG 1344/2011; HG 478/ 24-IUN-15;HG.478/24-IUN-15;OUG.1 din 04/01/2017;HG.354/18.05.2017;OUG.68 din 06/11/2019"/>
    <s v="imobil"/>
    <s v="Denumire= ;"/>
  </r>
  <r>
    <x v="2433"/>
    <s v="8.30.01"/>
    <m/>
    <m/>
    <s v="BARAJE + CONSTRUCTII ACCESORII"/>
    <s v="conform amenajamentelor silvice"/>
    <s v="VRANCEA"/>
    <s v="-"/>
    <s v="Tara: România; Judet: VRANCEA; -;   -; Nr: -;"/>
    <n v="1995"/>
    <n v="563029"/>
    <n v="39"/>
    <s v="in administrare"/>
    <s v="HG 982/1998;HG 1344/2011; HG 478/ 24-IUN-15;HG.478/24-IUN-15;OUG.1 din 04/01/2017;HG.354/18.05.2017;OUG.68 din 06/11/2019;HG.846/08.10.2020"/>
    <s v="imobil"/>
    <s v="Lungime albie corectată/consolidată=1 km;"/>
  </r>
  <r>
    <x v="2434"/>
    <s v="8.04.04"/>
    <m/>
    <m/>
    <s v="DRUM FORESTIER NEVAT"/>
    <s v="conform amenajamentelor silvice"/>
    <s v="MEHEDINŢI"/>
    <s v="-"/>
    <s v="Tara: România; Judet: MEHEDINŢI; -;   -; Nr: -;"/>
    <n v="1982"/>
    <n v="8052"/>
    <n v="25"/>
    <s v="in administrare"/>
    <s v="HG 982/1998;;OUG.1 din 04/01/2017;HG.354/18.05.2017;OUG.68 din 06/11/2019"/>
    <s v="imobil"/>
    <s v="Lungime= Km;Suprafeţe= ha;CF= ;"/>
  </r>
  <r>
    <x v="2435"/>
    <s v="8.04.04"/>
    <m/>
    <m/>
    <s v="DR.FOREST.BADARA"/>
    <s v="conform amenajamentelor silvice"/>
    <s v="MEHEDINŢI"/>
    <s v="-"/>
    <s v="Tara: România; Judet: MEHEDINŢI; -;   -; Nr: -;"/>
    <n v="1968"/>
    <n v="9403"/>
    <n v="25"/>
    <s v="in administrare"/>
    <s v="HG 982/1998;;OUG.1 din 04/01/2017;HG.354/18.05.2017;OUG.68 din 06/11/2019"/>
    <s v="imobil"/>
    <s v="Lungime= Km;Suprafeţe= ha;CF= ;"/>
  </r>
  <r>
    <x v="2436"/>
    <s v="8.04.04"/>
    <m/>
    <m/>
    <s v="DR.FOREST.PRIBOI 2"/>
    <s v="conform amenajamentelor silvice"/>
    <s v="MEHEDINŢI"/>
    <s v="-"/>
    <s v="Tara: România; Judet: MEHEDINŢI; -;   -; Nr: -;"/>
    <n v="1983"/>
    <n v="17548"/>
    <n v="25"/>
    <s v="in administrare"/>
    <s v="HG 982/1998;;OUG.1 din 04/01/2017;HG.354/18.05.2017;OUG.68 din 06/11/2019"/>
    <s v="imobil"/>
    <s v="Lungime= Km;Suprafeţe= ha;CF= ;"/>
  </r>
  <r>
    <x v="2437"/>
    <s v="8.04.04"/>
    <m/>
    <m/>
    <s v="DR.FOREST.DECOVIL"/>
    <s v="conform amenajamentelor silvice"/>
    <s v="MEHEDINŢI"/>
    <s v="-"/>
    <s v="Tara: România; Judet: MEHEDINŢI; -;   -; Nr: -;"/>
    <n v="1965"/>
    <n v="31445"/>
    <n v="25"/>
    <s v="in administrare"/>
    <s v="HG 982/1998;;OUG.1 din 04/01/2017;HG.354/18.05.2017;OUG.68 din 06/11/2019"/>
    <s v="imobil"/>
    <s v="Lungime= Km;Suprafeţe= ha;CF= ;"/>
  </r>
  <r>
    <x v="2438"/>
    <s v="8.04.04"/>
    <m/>
    <m/>
    <s v="DR.FOREST.PIRIUL CORBU 1"/>
    <s v="conform amenajamentelor silvice"/>
    <s v="MEHEDINŢI"/>
    <s v="-"/>
    <s v="Tara: România; Judet: MEHEDINŢI; -;   -; Nr: -;"/>
    <n v="1975"/>
    <n v="41092"/>
    <n v="25"/>
    <s v="in administrare"/>
    <s v="HG 982/1998;;OUG.1 din 04/01/2017;HG.354/18.05.2017;OUG.68 din 06/11/2019"/>
    <s v="imobil"/>
    <s v="Lungime= Km;Suprafeţe= ha;CF= ;"/>
  </r>
  <r>
    <x v="2439"/>
    <s v="8.04.04"/>
    <m/>
    <m/>
    <s v="DR.FOREST.CIUCARU"/>
    <s v="conform amenajamentelor silvice"/>
    <s v="MEHEDINŢI"/>
    <s v="-"/>
    <s v="Tara: România; Judet: MEHEDINŢI; -;   -; Nr: -;"/>
    <n v="1974"/>
    <n v="11087"/>
    <n v="25"/>
    <s v="in administrare"/>
    <s v="HG 982/1998;;OUG.1 din 04/01/2017;HG.354/18.05.2017;OUG.68 din 06/11/2019"/>
    <s v="imobil"/>
    <s v="Lungime= Km;Suprafeţe= ha;CF= ;"/>
  </r>
  <r>
    <x v="2440"/>
    <s v="8.04.04"/>
    <m/>
    <m/>
    <s v="DR.FOREST.MANGA"/>
    <s v="conform amenajamentelor silvice"/>
    <s v="MEHEDINŢI"/>
    <s v="-"/>
    <s v="Tara: România; Judet: MEHEDINŢI; -;   -; Nr: -;"/>
    <n v="1972"/>
    <n v="161089"/>
    <n v="25"/>
    <s v="in administrare"/>
    <s v="HG 982/1998;;OUG.1 din 04/01/2017;HG.354/18.05.2017;OUG.68 din 06/11/2019"/>
    <s v="imobil"/>
    <s v="Lungime= Km;Suprafeţe= ha;CF= ;"/>
  </r>
  <r>
    <x v="2441"/>
    <s v="8.04.04"/>
    <m/>
    <m/>
    <s v="DR.FOREST.MALA 2-3"/>
    <s v="conform amenajamentelor silvice"/>
    <s v="MEHEDINŢI"/>
    <s v="-"/>
    <s v="Tara: România; Judet: MEHEDINŢI; -;   -; Nr: -;"/>
    <n v="1983"/>
    <n v="132514"/>
    <n v="25"/>
    <s v="in administrare"/>
    <s v="HG 982/1998;;OUG.1 din 04/01/2017;HG.354/18.05.2017;OUG.68 din 06/11/2019"/>
    <s v="imobil"/>
    <s v="Lungime= Km;Suprafeţe= ha;CF= ;"/>
  </r>
  <r>
    <x v="2442"/>
    <s v="8.04.04"/>
    <m/>
    <m/>
    <s v="DR.FOREST.MALA 5"/>
    <s v="conform amenajamentelor silvice"/>
    <s v="MEHEDINŢI"/>
    <s v="-"/>
    <s v="Tara: România; Judet: MEHEDINŢI; -;   -; Nr: -;"/>
    <n v="1983"/>
    <n v="18299"/>
    <n v="25"/>
    <s v="in administrare"/>
    <s v="HG 982/1998;;OUG.1 din 04/01/2017;HG.354/18.05.2017;OUG.68 din 06/11/2019"/>
    <s v="imobil"/>
    <s v="Lungime= Km;Suprafeţe= ha;CF= ;"/>
  </r>
  <r>
    <x v="2443"/>
    <s v="8.04.04"/>
    <m/>
    <m/>
    <s v="DR.FOREST.TEIUL MIC"/>
    <s v="conform amenajamentelor silvice"/>
    <s v="MEHEDINŢI"/>
    <s v="-"/>
    <s v="Tara: România; Judet: MEHEDINŢI; -;   -; Nr: -;"/>
    <n v="1980"/>
    <n v="22796"/>
    <n v="25"/>
    <s v="in administrare"/>
    <s v="HG 982/1998;;OUG.1 din 04/01/2017;HG.354/18.05.2017;OUG.68 din 06/11/2019"/>
    <s v="imobil"/>
    <s v="Lungime= Km;Suprafeţe= ha;CF= ;"/>
  </r>
  <r>
    <x v="2444"/>
    <s v="8.04.04"/>
    <m/>
    <m/>
    <s v="DR.FOREST.TEIUL MARE"/>
    <s v="conform amenajamentelor silvice"/>
    <s v="MEHEDINŢI"/>
    <s v="-"/>
    <s v="Tara: România; Judet: MEHEDINŢI; -;   -; Nr: -;"/>
    <n v="1974"/>
    <n v="9537"/>
    <n v="25"/>
    <s v="in administrare"/>
    <s v="HG 982/1998;;OUG.1 din 04/01/2017;HG.354/18.05.2017;OUG.68 din 06/11/2019"/>
    <s v="imobil"/>
    <s v="Lungime= Km;Suprafeţe= ha;CF= ;"/>
  </r>
  <r>
    <x v="2445"/>
    <s v="8.04.04"/>
    <m/>
    <m/>
    <s v="DR.FOREST.OGASUL CU TEI"/>
    <s v="conform amenajamentelor silvice"/>
    <s v="MEHEDINŢI"/>
    <s v="-"/>
    <s v="Tara: România; Judet: MEHEDINŢI; -;   -; Nr: -;"/>
    <n v="1972"/>
    <n v="21022"/>
    <n v="25"/>
    <s v="in administrare"/>
    <s v="HG 982/1998;;OUG.1 din 04/01/2017;HG.354/18.05.2017;OUG.68 din 06/11/2019"/>
    <s v="imobil"/>
    <s v="Lungime= Km;Suprafeţe= ha;CF= ;"/>
  </r>
  <r>
    <x v="2446"/>
    <s v="8.04.04"/>
    <m/>
    <m/>
    <s v="DR.FOREST.OG.CORHANEL"/>
    <s v="conform amenajamentelor silvice"/>
    <s v="MEHEDINŢI"/>
    <s v="-"/>
    <s v="Tara: România; Judet: MEHEDINŢI; -;   -; Nr: -;"/>
    <n v="1978"/>
    <n v="10080"/>
    <n v="25"/>
    <s v="in administrare"/>
    <s v="HG 982/1998;;OUG.1 din 04/01/2017;HG.354/18.05.2017;OUG.68 din 06/11/2019"/>
    <s v="imobil"/>
    <s v="Lungime= Km;Suprafeţe= ha;CF= ;"/>
  </r>
  <r>
    <x v="2447"/>
    <s v="8.04.04"/>
    <m/>
    <m/>
    <s v="DR.FOREST.LESPEZI"/>
    <s v="conform amenajamentelor silvice"/>
    <s v="MEHEDINŢI"/>
    <s v="-"/>
    <s v="Tara: România; Judet: MEHEDINŢI; -;   -; Nr: -;"/>
    <n v="1964"/>
    <n v="7740"/>
    <n v="25"/>
    <s v="in administrare"/>
    <s v="HG 982/1998;;OUG.1 din 04/01/2017;HG.354/18.05.2017;OUG.68 din 06/11/2019"/>
    <s v="imobil"/>
    <s v="Lungime= Km;Suprafeţe= ha;CF= ;"/>
  </r>
  <r>
    <x v="2448"/>
    <s v="8.04.04"/>
    <m/>
    <m/>
    <s v="DR.FOREST.LIUBOTINA"/>
    <s v="conform amenajamentelor silvice"/>
    <s v="MEHEDINŢI"/>
    <s v="-"/>
    <s v="Tara: România; Judet: MEHEDINŢI; -;   -; Nr: -;"/>
    <n v="1978"/>
    <n v="410836"/>
    <n v="25"/>
    <s v="in administrare"/>
    <s v="HG 982/1998;;OUG.1 din 04/01/2017;HG.354/18.05.2017;OUG.68 din 06/11/2019"/>
    <s v="imobil"/>
    <s v="Lungime= Km;Suprafeţe= ha;CF= ;"/>
  </r>
  <r>
    <x v="2449"/>
    <s v="8.04.04"/>
    <m/>
    <m/>
    <s v="DRUM FOREST VALEA MICA"/>
    <s v="conform amenajamentelor silvice"/>
    <s v="MEHEDINŢI"/>
    <s v="-"/>
    <s v="Tara: România; Judet: MEHEDINŢI; -;   -; Nr: -;"/>
    <n v="1972"/>
    <n v="43345"/>
    <n v="25"/>
    <s v="in administrare"/>
    <s v="HG 982/1998;;OUG.1 din 04/01/2017;HG.354/18.05.2017;OUG.68 din 06/11/2019"/>
    <s v="imobil"/>
    <s v="Lungime= Km;Suprafeţe= ha;CF= ;"/>
  </r>
  <r>
    <x v="2450"/>
    <s v="8.04.04"/>
    <m/>
    <m/>
    <s v="DRUM FOREST CRIVA"/>
    <s v="conform amenajamentelor silvice"/>
    <s v="MEHEDINŢI"/>
    <s v="-"/>
    <s v="Tara: România; Judet: MEHEDINŢI; -;   -; Nr: -;"/>
    <n v="1980"/>
    <n v="81954"/>
    <n v="25"/>
    <s v="in administrare"/>
    <s v="HG 982/1998;;OUG.1 din 04/01/2017;HG.354/18.05.2017;OUG.68 din 06/11/2019"/>
    <s v="imobil"/>
    <s v="Lungime= Km;Suprafeţe= ha;CF= ;"/>
  </r>
  <r>
    <x v="2451"/>
    <s v="8.04.04"/>
    <m/>
    <m/>
    <s v="DR.FOREST. ELISEVA VALE"/>
    <s v="conform amenajamentelor silvice"/>
    <s v="MEHEDINŢI"/>
    <s v="-"/>
    <s v="Tara: România; Judet: MEHEDINŢI; -;   -; Nr: -;"/>
    <n v="1987"/>
    <n v="392496"/>
    <n v="25"/>
    <s v="in administrare"/>
    <s v="HG 982/1998;;OUG.1 din 04/01/2017;HG.354/18.05.2017;OUG.68 din 06/11/2019"/>
    <s v="imobil"/>
    <s v="Lungime= Km;Suprafeţe= ha;CF= ;"/>
  </r>
  <r>
    <x v="2452"/>
    <s v="8.04.04"/>
    <m/>
    <m/>
    <s v="DRUM FOREST VALEA RUNCULUI"/>
    <s v="conform amenajamentelor silvice"/>
    <s v="MEHEDINŢI"/>
    <s v="-"/>
    <s v="Tara: România; Judet: MEHEDINŢI; -;   -; Nr: -;"/>
    <n v="1966"/>
    <n v="23569"/>
    <n v="25"/>
    <s v="in administrare"/>
    <s v="HG 982/1998;;OUG.1 din 04/01/2017;HG.354/18.05.2017;OUG.68 din 06/11/2019"/>
    <s v="imobil"/>
    <s v="Lungime= Km;Suprafeţe= ha;CF= ;"/>
  </r>
  <r>
    <x v="2453"/>
    <s v="8.04.04"/>
    <m/>
    <m/>
    <s v="DRUM FOREST VALEA RUDINEI"/>
    <s v="conform amenajamentelor silvice"/>
    <s v="MEHEDINŢI"/>
    <s v="-"/>
    <s v="Tara: România; Judet: MEHEDINŢI; -;   -; Nr: -;"/>
    <n v="1966"/>
    <n v="13895"/>
    <n v="25"/>
    <s v="in administrare"/>
    <s v="HG 982/1998;;OUG.1 din 04/01/2017;HG.354/18.05.2017;OUG.68 din 06/11/2019"/>
    <s v="imobil"/>
    <s v="Lungime= Km;Suprafeţe= ha;CF= ;"/>
  </r>
  <r>
    <x v="2454"/>
    <s v="8.04.04"/>
    <m/>
    <m/>
    <s v="DRUM FOREST MICLESCU"/>
    <s v="conform amenajamentelor silvice"/>
    <s v="MEHEDINŢI"/>
    <s v="-"/>
    <s v="Tara: România; Judet: MEHEDINŢI; -;   -; Nr: -;"/>
    <n v="1971"/>
    <n v="19698"/>
    <n v="25"/>
    <s v="in administrare"/>
    <s v="HG 982/1998;;OUG.1 din 04/01/2017;HG.354/18.05.2017;OUG.68 din 06/11/2019"/>
    <s v="imobil"/>
    <s v="Lungime= Km;Suprafeţe= ha;CF= ;"/>
  </r>
  <r>
    <x v="2455"/>
    <s v="8.04.04"/>
    <m/>
    <m/>
    <s v="DRUM FORESTIER RAMIFICATIE IVANU"/>
    <s v="conform amenajamentelor silvice"/>
    <s v="MEHEDINŢI"/>
    <s v="-"/>
    <s v="Tara: România; Judet: MEHEDINŢI; -;   -; Nr: -;"/>
    <n v="1974"/>
    <n v="4084"/>
    <n v="25"/>
    <s v="in administrare"/>
    <s v="HG 982/1998;;OUG.1 din 04/01/2017;HG.354/18.05.2017;OUG.68 din 06/11/2019"/>
    <s v="imobil"/>
    <s v="Lungime= Km;Suprafeţe= ha;CF= ;"/>
  </r>
  <r>
    <x v="2456"/>
    <s v="8.04.04"/>
    <m/>
    <m/>
    <s v="DRUM FORESTIER DREAPTA IVANU 8.7"/>
    <s v="conform amenajamentelor silvice"/>
    <s v="MEHEDINŢI"/>
    <s v="-"/>
    <s v="Tara: România; Judet: MEHEDINŢI; -;   -; Nr: -;"/>
    <n v="1978"/>
    <n v="1"/>
    <n v="25"/>
    <s v="in administrare"/>
    <s v="HG 982/1998;;OUG.1 din 04/01/2017;OUG.68 din 06/11/2019"/>
    <s v="imobil"/>
    <s v="drum auto forestier"/>
  </r>
  <r>
    <x v="2457"/>
    <s v="8.04.04"/>
    <m/>
    <m/>
    <s v="DRUM FORESTIER SCURTU 3,39 KM"/>
    <s v="conform amenajamentelor silvice"/>
    <s v="MEHEDINŢI"/>
    <s v="-"/>
    <s v="Tara: România; Judet: MEHEDINŢI; -;   -; Nr: -;"/>
    <n v="1982"/>
    <n v="1192770"/>
    <n v="25"/>
    <s v="in administrare"/>
    <s v="HG 982/1998;; HG 478/ 24-IUN-15;HG.478/24-IUN-15;OUG.1 din 04/01/2017;HG.354/18.05.2017;OUG.68 din 06/11/2019"/>
    <s v="imobil"/>
    <s v="Lungime=3,39 Km;Suprafeţe= ha;CF= ;"/>
  </r>
  <r>
    <x v="2458"/>
    <s v="8.04.04"/>
    <m/>
    <m/>
    <s v="DRUM FORESTIER MALARECA"/>
    <s v="conform amenajamentelor silvice"/>
    <s v="MEHEDINŢI"/>
    <s v="-"/>
    <s v="Tara: România; Judet: MEHEDINŢI; -;   -; Nr: -;"/>
    <n v="1971"/>
    <n v="9143"/>
    <n v="25"/>
    <s v="in administrare"/>
    <s v="HG 982/1998;;OUG.1 din 04/01/2017;HG.354/18.05.2017;OUG.68 din 06/11/2019"/>
    <s v="imobil"/>
    <s v="Lungime= Km;Suprafeţe= ha;CF= ;"/>
  </r>
  <r>
    <x v="2459"/>
    <s v="8.04.04"/>
    <m/>
    <m/>
    <s v="DRUM FORESTIER JIDOSTITA I"/>
    <s v="conform amenajamentelor silvice"/>
    <s v="MEHEDINŢI"/>
    <s v="-"/>
    <s v="Tara: România; Judet: MEHEDINŢI; -;   -; Nr: -;"/>
    <n v="1965"/>
    <n v="4653"/>
    <n v="25"/>
    <s v="in administrare"/>
    <s v="HG 982/1998;HG 1344/2011;OUG.1 din 04/01/2017;HG.354/18.05.2017;OUG.68 din 06/11/2019"/>
    <s v="imobil"/>
    <s v="Lungime= Km;Suprafeţe= ha;CF= ;"/>
  </r>
  <r>
    <x v="2460"/>
    <s v="8.04.04"/>
    <m/>
    <m/>
    <s v="DRUM AUTO VETEL PRELUNGIRE 2,5 K"/>
    <s v="conform amenajamentelor silvice"/>
    <s v="HUNEDOARA"/>
    <s v="-"/>
    <s v="Tara: România; Judet: HUNEDOARA; -;   -; Nr: -;"/>
    <n v="1983"/>
    <n v="131235"/>
    <n v="20"/>
    <s v="in administrare"/>
    <s v="HG 982/1998;HG 1344/2011;OUG.1 din 04/01/2017;HG.354/18.05.2017;OUG.68 din 06/11/2019"/>
    <s v="imobil"/>
    <s v="Lungime= Km;Suprafeţe= ha;CF= ;"/>
  </r>
  <r>
    <x v="2461"/>
    <s v="8.04.04"/>
    <m/>
    <m/>
    <s v="DRUM FORESTIER KILOM"/>
    <s v="conform amenajamentelor silvice"/>
    <s v="MEHEDINŢI"/>
    <s v="-"/>
    <s v="Tara: România; Judet: MEHEDINŢI; -;   -; Nr: -;"/>
    <n v="1966"/>
    <n v="41401"/>
    <n v="25"/>
    <s v="in administrare"/>
    <s v="HG 982/1998;HG 1344/2011;OUG.1 din 04/01/2017;HG.354/18.05.2017;OUG.68 din 06/11/2019"/>
    <s v="imobil"/>
    <s v="Lungime= Km;Suprafeţe= ha;CF= ;"/>
  </r>
  <r>
    <x v="2462"/>
    <s v="8.04.04"/>
    <m/>
    <m/>
    <s v="DRUM AUTO MUNCEL-LUNCUTA 3,1 KM"/>
    <s v="conform amenajamentelor silvice"/>
    <s v="HUNEDOARA"/>
    <s v="-"/>
    <s v="Tara: România; Judet: HUNEDOARA; -;   -; Nr: -;"/>
    <n v="1970"/>
    <n v="153938"/>
    <n v="20"/>
    <s v="in administrare"/>
    <s v="HG 982/1998;HG 1344/2011;OUG.1 din 04/01/2017;HG.354/18.05.2017;OUG.68 din 06/11/2019"/>
    <s v="imobil"/>
    <s v="Lungime= Km;Suprafeţe= ha;CF= ;"/>
  </r>
  <r>
    <x v="2463"/>
    <s v="8.30._"/>
    <m/>
    <m/>
    <s v="POTECI DE VINATOARE"/>
    <s v="conform amenajamentelor silvice"/>
    <s v="HUNEDOARA"/>
    <s v="-"/>
    <s v="Tara: România; Judet: HUNEDOARA; -;   -; Nr: -;"/>
    <n v="1990"/>
    <n v="0"/>
    <n v="20"/>
    <s v="in administrare"/>
    <s v="HG 982/1998;;OUG.1 din 04/01/2017;OUG.68 din 06/11/2019"/>
    <s v="imobil"/>
    <s v="poteci de vinatoare"/>
  </r>
  <r>
    <x v="2464"/>
    <s v="8.04.04"/>
    <m/>
    <m/>
    <s v="DRUM AUTO LAPUSNICUL MARE 8,0 KM"/>
    <s v="conform amenajamentelor silvice"/>
    <s v="HUNEDOARA"/>
    <s v="-"/>
    <s v="Tara: România; Judet: HUNEDOARA; -;   -; Nr: -;"/>
    <n v="1970"/>
    <n v="2012151"/>
    <n v="20"/>
    <s v="in administrare"/>
    <s v="HG 982/1998;HG 1344/2011;OUG.1 din 04/01/2017;HG.354/18.05.2017;OUG.68 din 06/11/2019"/>
    <s v="imobil"/>
    <s v="Lungime= Km;Suprafeţe= ha;CF= ;"/>
  </r>
  <r>
    <x v="2465"/>
    <s v="8.30._"/>
    <m/>
    <m/>
    <s v="POTECA VANATOARE 5 KM UP VI UA 1"/>
    <s v="conform amenajamentelor silvice"/>
    <s v="HUNEDOARA"/>
    <s v="-"/>
    <s v="Tara: România; Judet: HUNEDOARA; -;   -; Nr: -;"/>
    <n v="1986"/>
    <n v="0"/>
    <n v="20"/>
    <s v="in administrare"/>
    <s v="HG 982/1998;;OUG.1 din 04/01/2017;OUG.68 din 06/11/2019"/>
    <s v="imobil"/>
    <s v="poteca vanatoare 5 km up vi ua 1"/>
  </r>
  <r>
    <x v="2466"/>
    <s v="8.04.04"/>
    <m/>
    <m/>
    <s v="DRUM AUTO LAZURI-POIENI 5,1 KM"/>
    <s v="conform amenajamentelor silvice"/>
    <s v="HUNEDOARA"/>
    <s v="-"/>
    <s v="Tara: România; Judet: HUNEDOARA; -;   -; Nr: -;"/>
    <n v="1978"/>
    <n v="1164"/>
    <n v="20"/>
    <s v="in administrare"/>
    <s v="HG 982/1998;; HG 478/ 24-IUN-15;HG.478/24-IUN-15;OUG.1 din 04/01/2017;HG.354/18.05.2017;OUG.68 din 06/11/2019"/>
    <s v="imobil"/>
    <s v="Lungime=5,1 Km;Suprafeţe= ha;CF= ;"/>
  </r>
  <r>
    <x v="2467"/>
    <s v="8.04.04"/>
    <m/>
    <m/>
    <s v="DRUM AUTO RAUL ALB TR.II 1,5 KM"/>
    <s v="conform amenajamentelor silvice"/>
    <s v="HUNEDOARA"/>
    <s v="-"/>
    <s v="Tara: România; Judet: HUNEDOARA; -;   -; Nr: -;"/>
    <n v="1991"/>
    <n v="34575"/>
    <n v="20"/>
    <s v="in administrare"/>
    <s v="HG 982/1998;; HG 478/ 24-IUN-15;HG.478/24-IUN-15;OUG.1 din 04/01/2017;HG.354/18.05.2017;OUG.68 din 06/11/2019"/>
    <s v="imobil"/>
    <s v="Lungime= Km;Suprafeţe= ha;CF= ;"/>
  </r>
  <r>
    <x v="2468"/>
    <s v="8.30._"/>
    <m/>
    <m/>
    <s v="POTECA VANATOARE 1,5 KM UP V UA"/>
    <s v="conform amenajamentelor silvice"/>
    <s v="HUNEDOARA"/>
    <s v="-"/>
    <s v="Tara: România; Judet: HUNEDOARA; -;   -; Nr: -;"/>
    <n v="1987"/>
    <n v="0"/>
    <n v="20"/>
    <s v="in administrare"/>
    <s v="HG 982/1998;;OUG.1 din 04/01/2017;OUG.68 din 06/11/2019"/>
    <s v="imobil"/>
    <s v="poteca vanatoare 1,5 km up v ua"/>
  </r>
  <r>
    <x v="2469"/>
    <s v="8.04.04"/>
    <m/>
    <m/>
    <s v="DRUM AUTO MORISOARA 2,5 KM"/>
    <s v="conform amenajamentelor silvice"/>
    <s v="HUNEDOARA"/>
    <s v="-"/>
    <s v="Tara: România; Judet: HUNEDOARA; -;   -; Nr: -;"/>
    <n v="1989"/>
    <n v="201110"/>
    <n v="20"/>
    <s v="in administrare"/>
    <s v="HG 982/1998;;OUG.1 din 04/01/2017;HG.354/18.05.2017;OUG.68 din 06/11/2019"/>
    <s v="imobil"/>
    <s v="Lungime= Km;Suprafeţe= ha;CF= ;"/>
  </r>
  <r>
    <x v="2470"/>
    <s v="8.04.04"/>
    <m/>
    <m/>
    <s v="DRUM AUTO IZVOR SCURTU 2,7 KM"/>
    <s v="conform amenajamentelor silvice"/>
    <s v="HUNEDOARA"/>
    <s v="-"/>
    <s v="Tara: România; Judet: HUNEDOARA; -;   -; Nr: -;"/>
    <n v="1986"/>
    <n v="249556"/>
    <n v="20"/>
    <s v="in administrare"/>
    <s v="HG 982/1998;HG 1344/2011;OUG.1 din 04/01/2017;HG.354/18.05.2017;OUG.68 din 06/11/2019"/>
    <s v="imobil"/>
    <s v="Lungime= Km;Suprafeţe= ha;CF= ;"/>
  </r>
  <r>
    <x v="2471"/>
    <s v="8.04.04"/>
    <m/>
    <m/>
    <s v="DRUM AUTO JIGOREASA DE BOLII 6,3"/>
    <s v="conform amenajamentelor silvice"/>
    <s v="HUNEDOARA"/>
    <s v="-"/>
    <s v="Tara: România; Judet: HUNEDOARA; -;   -; Nr: -;"/>
    <n v="1970"/>
    <n v="5574"/>
    <n v="20"/>
    <s v="in administrare"/>
    <s v="HG 982/1998;;OUG.1 din 04/01/2017;HG.354/18.05.2017;OUG.68 din 06/11/2019"/>
    <s v="imobil"/>
    <s v="Lungime= Km;Suprafeţe= ha;CF= ;"/>
  </r>
  <r>
    <x v="2472"/>
    <s v="8.30._"/>
    <m/>
    <m/>
    <s v="CORECTIE TORENTI UP II TAIA"/>
    <s v="conform amenajamentelor silvice"/>
    <s v="HUNEDOARA"/>
    <s v="-"/>
    <s v="Tara: România; Judet: HUNEDOARA; -;   -; Nr: -;"/>
    <n v="1972"/>
    <n v="7362"/>
    <n v="20"/>
    <s v="in administrare"/>
    <s v="HG 982/1998;;OUG.1 din 04/01/2017;OUG.68 din 06/11/2019"/>
    <s v="imobil"/>
    <s v="lucrari de corectarea torentilor"/>
  </r>
  <r>
    <x v="2473"/>
    <s v="8.04.04"/>
    <m/>
    <m/>
    <s v="DRUM AUTO CIORGARU III 1,2 KM"/>
    <s v="conform amenajamentelor silvice"/>
    <s v="HUNEDOARA"/>
    <s v="-"/>
    <s v="Tara: România; Judet: HUNEDOARA; -;   -; Nr: -;"/>
    <n v="1991"/>
    <n v="86553"/>
    <n v="20"/>
    <s v="in administrare"/>
    <s v="HG 982/1998;;OUG.1 din 04/01/2017;HG.354/18.05.2017;OUG.68 din 06/11/2019"/>
    <s v="imobil"/>
    <s v="Lungime= Km;Suprafeţe= ha;CF= ;"/>
  </r>
  <r>
    <x v="2474"/>
    <s v="8.04.04"/>
    <m/>
    <m/>
    <s v="DRUM AUTO DELUL JDER 1,7 KM"/>
    <s v="conform amenajamentelor silvice"/>
    <s v="HUNEDOARA"/>
    <s v="-"/>
    <s v="Tara: România; Judet: HUNEDOARA; -;   -; Nr: -;"/>
    <n v="1984"/>
    <n v="103105"/>
    <n v="20"/>
    <s v="in administrare"/>
    <s v="HG 982/1998;;OUG.1 din 04/01/2017;HG.354/18.05.2017;OUG.68 din 06/11/2019"/>
    <s v="imobil"/>
    <s v="Lungime= Km;Suprafeţe= ha;CF= ;"/>
  </r>
  <r>
    <x v="2475"/>
    <s v="8.04.04"/>
    <m/>
    <m/>
    <s v="DRUM AUTO MAGURENI AXIAL 12,6 KM"/>
    <s v="conform amenajamentelor silvice"/>
    <s v="HUNEDOARA"/>
    <s v="-"/>
    <s v="Tara: România; Judet: HUNEDOARA; -;   -; Nr: -;"/>
    <n v="1964"/>
    <n v="25021"/>
    <n v="20"/>
    <s v="in administrare"/>
    <s v="HG 982/1998;;OUG.1 din 04/01/2017;OUG.68 din 06/11/2019"/>
    <s v="imobil"/>
    <s v="drum auto forestier"/>
  </r>
  <r>
    <x v="2476"/>
    <s v="8.04.04"/>
    <m/>
    <m/>
    <s v="DRUM AUTO PEPINERA CENTURA GLIVA"/>
    <s v="conform amenajamentelor silvice"/>
    <s v="HUNEDOARA"/>
    <s v="-"/>
    <s v="Tara: România; Judet: HUNEDOARA; -;   -; Nr: -;"/>
    <n v="1970"/>
    <n v="10759"/>
    <n v="20"/>
    <s v="in administrare"/>
    <s v="HG 982/1998;;OUG.1 din 04/01/2017;OUG.68 din 06/11/2019"/>
    <s v="imobil"/>
    <s v="drum auto forestier"/>
  </r>
  <r>
    <x v="2477"/>
    <s v="8.04.04"/>
    <m/>
    <m/>
    <s v="DRUM AUTO PRISLOP-LUPSA 14,0 KM"/>
    <s v="conform amenajamentelor silvice"/>
    <s v="HUNEDOARA"/>
    <s v="-"/>
    <s v="Tara: România; Judet: HUNEDOARA; -;   -; Nr: -;"/>
    <n v="1965"/>
    <n v="35885"/>
    <n v="20"/>
    <s v="in administrare"/>
    <s v="HG 982/1998;;OUG.1 din 04/01/2017;OUG.68 din 06/11/2019"/>
    <s v="imobil"/>
    <s v="drum auto forestier"/>
  </r>
  <r>
    <x v="2478"/>
    <s v="8.04.04"/>
    <m/>
    <m/>
    <s v="DRUM AUTO BRADUI-CERTEJI-GLIVA 7"/>
    <s v="conform amenajamentelor silvice"/>
    <s v="HUNEDOARA"/>
    <s v="-"/>
    <s v="Tara: România; Judet: HUNEDOARA; -;   -; Nr: -;"/>
    <n v="1968"/>
    <n v="1601"/>
    <n v="20"/>
    <s v="in administrare"/>
    <s v="HG 982/1998;;OUG.1 din 04/01/2017;OUG.68 din 06/11/2019"/>
    <s v="imobil"/>
    <s v="drum auto forestier"/>
  </r>
  <r>
    <x v="2479"/>
    <s v="8.04.04"/>
    <m/>
    <m/>
    <s v="DRUM AUTO VALOMIR TR.II 2,5 KM"/>
    <s v="conform amenajamentelor silvice"/>
    <s v="HUNEDOARA"/>
    <s v="-"/>
    <s v="Tara: România; Judet: HUNEDOARA; -;   -; Nr: -;"/>
    <n v="1986"/>
    <n v="232795"/>
    <n v="20"/>
    <s v="in administrare"/>
    <s v="HG 982/1998;;OUG.1 din 04/01/2017;HG.354/18.05.2017;OUG.68 din 06/11/2019"/>
    <s v="imobil"/>
    <s v="Lungime= Km;Suprafeţe= ha;CF= ;"/>
  </r>
  <r>
    <x v="2480"/>
    <s v="8.30.01"/>
    <m/>
    <m/>
    <s v="CORECTARE TORENTI VALARITA OB.V"/>
    <s v="conform amenajamentelor silvice"/>
    <s v="HUNEDOARA"/>
    <s v="-"/>
    <s v="Tara: România; Judet: HUNEDOARA; -;   -; Nr: -;"/>
    <n v="1995"/>
    <n v="160069"/>
    <n v="20"/>
    <s v="in administrare"/>
    <s v="HG 982/1998;HG 1344/2011;OUG.1 din 04/01/2017;HG.354/18.05.2017;OUG.68 din 06/11/2019;HG.846/08.10.2020"/>
    <s v="imobil"/>
    <s v="Lungime albie corectată/consolidată=2,63 km;"/>
  </r>
  <r>
    <x v="2481"/>
    <s v="8.04.04"/>
    <m/>
    <m/>
    <s v="DRUM AUTO BARASTI-DUMESTI 9,9 KM"/>
    <s v="conform amenajamentelor silvice"/>
    <s v="HUNEDOARA"/>
    <s v="-"/>
    <s v="Tara: România; Judet: HUNEDOARA; -;   -; Nr: -;"/>
    <n v="1981"/>
    <n v="93935"/>
    <n v="20"/>
    <s v="in administrare"/>
    <s v="HG 982/1998;;OUG.1 din 04/01/2017;HG.354/18.05.2017;OUG.68 din 06/11/2019"/>
    <s v="imobil"/>
    <s v="Lungime= Km;Suprafeţe= ha;CF= ;"/>
  </r>
  <r>
    <x v="2482"/>
    <s v="8.30.01"/>
    <m/>
    <m/>
    <s v="BARAJE CORECTIE TORENTI TOPLITA"/>
    <s v="conform amenajamentelor silvice"/>
    <s v="HUNEDOARA"/>
    <s v="-"/>
    <s v="Tara: România; Judet: HUNEDOARA; -;   -; Nr: -;"/>
    <n v="1982"/>
    <n v="4516"/>
    <n v="20"/>
    <s v="in administrare"/>
    <s v="HG 982/1998;HG 1344/2011;OUG.1 din 04/01/2017;HG.354/18.05.2017;OUG.68 din 06/11/2019;HG.846/08.10.2020"/>
    <s v="imobil"/>
    <s v="Lungime albie corectată/consolidată=8,06 km;"/>
  </r>
  <r>
    <x v="2483"/>
    <s v="8.04.04"/>
    <m/>
    <m/>
    <s v="DRUM AUTO PR.LUI COMAN 1,3 KM"/>
    <s v="conform amenajamentelor silvice"/>
    <s v="HUNEDOARA"/>
    <s v="-"/>
    <s v="Tara: România; Judet: HUNEDOARA; -;   -; Nr: -;"/>
    <n v="1982"/>
    <n v="18223"/>
    <n v="20"/>
    <s v="in administrare"/>
    <s v="HG 982/1998;HG 1344/2011;OUG.1 din 04/01/2017;HG.354/18.05.2017;OUG.68 din 06/11/2019"/>
    <s v="imobil"/>
    <s v="Lungime= Km;Suprafeţe= ha;CF= ;"/>
  </r>
  <r>
    <x v="2484"/>
    <s v="8.04.04"/>
    <m/>
    <m/>
    <s v="DRUM AUTO VALEA BOCSELOR 2,0 KM"/>
    <s v="conform amenajamentelor silvice"/>
    <s v="HUNEDOARA"/>
    <s v="-"/>
    <s v="Tara: România; Judet: HUNEDOARA; -;   -; Nr: -;"/>
    <n v="1983"/>
    <n v="26993"/>
    <n v="20"/>
    <s v="in administrare"/>
    <s v="HG 982/1998;HG 1344/2011;OUG.1 din 04/01/2017;HG.354/18.05.2017;OUG.68 din 06/11/2019"/>
    <s v="imobil"/>
    <s v="Lungime= Km;Suprafeţe= ha;CF= ;"/>
  </r>
  <r>
    <x v="2485"/>
    <s v="8.04.04"/>
    <m/>
    <m/>
    <s v="DRUM AUTO VALEA BAII 1,0 KM"/>
    <s v="conform amenajamentelor silvice"/>
    <s v="HUNEDOARA"/>
    <s v="-"/>
    <s v="Tara: România; Judet: HUNEDOARA; -;   -; Nr: -;"/>
    <n v="1974"/>
    <n v="125"/>
    <n v="20"/>
    <s v="in administrare"/>
    <s v="HG 982/1998;HG 1344/2011;OUG.1 din 04/01/2017;HG.354/18.05.2017;OUG.68 din 06/11/2019"/>
    <s v="imobil"/>
    <s v="Lungime= Km;Suprafeţe= ha;CF= ;"/>
  </r>
  <r>
    <x v="2486"/>
    <s v="8.04.04"/>
    <m/>
    <m/>
    <s v="DRUM AUTO HIRENCUTU 1,3 KM"/>
    <s v="conform amenajamentelor silvice"/>
    <s v="HUNEDOARA"/>
    <s v="-"/>
    <s v="Tara: România; Judet: HUNEDOARA; -;   -; Nr: -;"/>
    <n v="1967"/>
    <n v="129"/>
    <n v="20"/>
    <s v="in administrare"/>
    <s v="HG 982/1998;HG 1344/2011;OUG.1 din 04/01/2017;HG.354/18.05.2017;OUG.68 din 06/11/2019"/>
    <s v="imobil"/>
    <s v="Lungime= Km;Suprafeţe= ha;CF= ;"/>
  </r>
  <r>
    <x v="2487"/>
    <s v="8.04.04"/>
    <m/>
    <m/>
    <s v="DRUM AUTO PR.FRUNTII(PRISLOP) 1,"/>
    <s v="conform amenajamentelor silvice"/>
    <s v="HUNEDOARA"/>
    <s v="-"/>
    <s v="Tara: România; Judet: HUNEDOARA; -;   -; Nr: -;"/>
    <n v="1972"/>
    <n v="361"/>
    <n v="20"/>
    <s v="in administrare"/>
    <s v="HG 982/1998;;OUG.1 din 04/01/2017;OUG.68 din 06/11/2019"/>
    <s v="imobil"/>
    <s v="drum auto forestier"/>
  </r>
  <r>
    <x v="2488"/>
    <s v="8.04.04"/>
    <m/>
    <m/>
    <s v="DRUM AUTO SIRMISAG 7,9 KM"/>
    <s v="conform amenajamentelor silvice"/>
    <s v="HUNEDOARA"/>
    <s v="-"/>
    <s v="Tara: România; Judet: HUNEDOARA; -;   -; Nr: -;"/>
    <n v="1965"/>
    <n v="2688"/>
    <n v="20"/>
    <s v="in administrare"/>
    <s v="HG 982/1998;HG 1344/2011;OUG.1 din 04/01/2017;HG.354/18.05.2017;OUG.68 din 06/11/2019"/>
    <s v="imobil"/>
    <s v="Lungime= Km;Suprafeţe= ha;CF= ;"/>
  </r>
  <r>
    <x v="2489"/>
    <s v="8.30.01"/>
    <m/>
    <m/>
    <s v="BARAJ FIX SI PRAG P.SARATURII 3M"/>
    <s v="conform amenajamentelor silvice"/>
    <s v="HUNEDOARA"/>
    <s v="-"/>
    <s v="Tara: România; Judet: HUNEDOARA; -;   -; Nr: -;"/>
    <n v="1970"/>
    <n v="993"/>
    <n v="20"/>
    <s v="in administrare"/>
    <s v="HG 982/1998;HG 1344/2011;OUG.1 din 04/01/2017;HG.354/18.05.2017;OUG.68 din 06/11/2019;HG.846/08.10.2020"/>
    <s v="imobil"/>
    <s v="Lungime albie corectată/consolidată=1,77 km;"/>
  </r>
  <r>
    <x v="2490"/>
    <s v="8.04.04"/>
    <m/>
    <m/>
    <s v="DRUM AUTO PARC SLIVUT,BETON ASFA"/>
    <s v="conform amenajamentelor silvice"/>
    <s v="HUNEDOARA"/>
    <s v="-"/>
    <s v="Tara: România; Judet: HUNEDOARA; -;   -; Nr: -;"/>
    <n v="1976"/>
    <n v="84420"/>
    <n v="20"/>
    <s v="in administrare"/>
    <s v="HG 982/1998;HG 1344/2011;OUG.1 din 04/01/2017;HG.354/18.05.2017;OUG.68 din 06/11/2019"/>
    <s v="imobil"/>
    <s v="Lungime= Km;Suprafeţe= ha;CF= ;"/>
  </r>
  <r>
    <x v="2491"/>
    <s v="8.04.04"/>
    <m/>
    <m/>
    <s v="DRUM AUTO ROSIA 3,6 KM"/>
    <s v="conform amenajamentelor silvice"/>
    <s v="HUNEDOARA"/>
    <s v="-"/>
    <s v="Tara: România; Judet: HUNEDOARA; -;   -; Nr: -;"/>
    <n v="1974"/>
    <n v="14073"/>
    <n v="20"/>
    <s v="in administrare"/>
    <s v="HG 982/1998;;OUG.1 din 04/01/2017;HG.354/18.05.2017;OUG.68 din 06/11/2019"/>
    <s v="imobil"/>
    <s v="Lungime= Km;Suprafeţe= ha;CF= ;"/>
  </r>
  <r>
    <x v="2492"/>
    <s v="8.04.04"/>
    <m/>
    <m/>
    <s v="DRUM AUTO VL.MINEI 7.1 KM"/>
    <s v="conform amenajamentelor silvice"/>
    <s v="HUNEDOARA"/>
    <s v="-"/>
    <s v="Tara: România; Judet: HUNEDOARA; -;   -; Nr: -;"/>
    <n v="1967"/>
    <n v="2725"/>
    <n v="20"/>
    <s v="in administrare"/>
    <s v="HG 982/1998;;OUG.1 din 04/01/2017;OUG.68 din 06/11/2019"/>
    <s v="imobil"/>
    <s v="drum auto forestier"/>
  </r>
  <r>
    <x v="2493"/>
    <s v="8.04.04"/>
    <m/>
    <m/>
    <s v="DRUM AUTO VL.ALBA-ZACATORII III"/>
    <s v="conform amenajamentelor silvice"/>
    <s v="HUNEDOARA"/>
    <s v="-"/>
    <s v="Tara: România; Judet: HUNEDOARA; -;   -; Nr: -;"/>
    <n v="1992"/>
    <n v="71240"/>
    <n v="20"/>
    <s v="in administrare"/>
    <s v="HG 982/1998;;OUG.1 din 04/01/2017;HG.354/18.05.2017;OUG.68 din 06/11/2019"/>
    <s v="imobil"/>
    <s v="Lungime= Km;Suprafeţe= ha;CF= ;"/>
  </r>
  <r>
    <x v="2494"/>
    <s v="8.04.04"/>
    <m/>
    <m/>
    <s v="DRUM AUTO VL.ALBA NEDERU 12,8 KM"/>
    <s v="conform amenajamentelor silvice"/>
    <s v="HUNEDOARA"/>
    <s v="-"/>
    <s v="Tara: România; Judet: HUNEDOARA; -;   -; Nr: -;"/>
    <n v="1980"/>
    <n v="12563"/>
    <n v="20"/>
    <s v="in administrare"/>
    <s v="HG 982/1998;;OUG.1 din 04/01/2017;HG.354/18.05.2017;OUG.68 din 06/11/2019"/>
    <s v="imobil"/>
    <s v="Lungime= Km;Suprafeţe= ha;CF= ;"/>
  </r>
  <r>
    <x v="2495"/>
    <s v="8.04.04"/>
    <m/>
    <m/>
    <s v="DRUM AUTO PR.SCOPULUI 0,7 KM"/>
    <s v="conform amenajamentelor silvice"/>
    <s v="HUNEDOARA"/>
    <s v="-"/>
    <s v="Tara: România; Judet: HUNEDOARA; -;   -; Nr: -;"/>
    <n v="1963"/>
    <n v="217"/>
    <n v="20"/>
    <s v="in administrare"/>
    <s v="HG 982/1998;;OUG.1 din 04/01/2017;HG.354/18.05.2017;OUG.68 din 06/11/2019"/>
    <s v="imobil"/>
    <s v="Lungime= Km;Suprafeţe= ha;CF= ;"/>
  </r>
  <r>
    <x v="2496"/>
    <s v="8.04.04"/>
    <m/>
    <m/>
    <s v="DRUM AUTO IZVORULUI(IVANULUI) 2,"/>
    <s v="conform amenajamentelor silvice"/>
    <s v="HUNEDOARA"/>
    <s v="-"/>
    <s v="Tara: România; Judet: HUNEDOARA; -;   -; Nr: -;"/>
    <n v="1975"/>
    <n v="1891"/>
    <n v="20"/>
    <s v="in administrare"/>
    <s v="HG 982/1998;;OUG.1 din 04/01/2017;HG.354/18.05.2017;OUG.68 din 06/11/2019"/>
    <s v="imobil"/>
    <s v="Lungime= Km;Suprafeţe= ha;CF= ;"/>
  </r>
  <r>
    <x v="2497"/>
    <s v="8.04.04"/>
    <m/>
    <m/>
    <s v="DRUM AUTO VL.STANCEASCA 4,8 KM"/>
    <s v="conform amenajamentelor silvice"/>
    <s v="HUNEDOARA"/>
    <s v="-"/>
    <s v="Tara: România; Judet: HUNEDOARA; -;   -; Nr: -;"/>
    <n v="1965"/>
    <n v="7025"/>
    <n v="20"/>
    <s v="in administrare"/>
    <s v="HG 982/1998;;OUG.1 din 04/01/2017;HG.354/18.05.2017;OUG.68 din 06/11/2019"/>
    <s v="imobil"/>
    <s v="Lungime= Km;Suprafeţe= ha;CF= ;"/>
  </r>
  <r>
    <x v="2498"/>
    <s v="8.04.04"/>
    <m/>
    <m/>
    <s v="DRUM AUTO SESURI 5,4 KM"/>
    <s v="conform amenajamentelor silvice"/>
    <s v="HUNEDOARA"/>
    <s v="-"/>
    <s v="Tara: România; Judet: HUNEDOARA; -;   -; Nr: -;"/>
    <n v="1959"/>
    <n v="657161"/>
    <n v="20"/>
    <s v="in administrare"/>
    <s v="HG 982/1998;HG 1344/2011;OUG.1 din 04/01/2017;HG.354/18.05.2017;OUG.68 din 06/11/2019"/>
    <s v="imobil"/>
    <s v="Lungime= Km;Suprafeţe= ha;CF= ;"/>
  </r>
  <r>
    <x v="2499"/>
    <s v="8.04.04"/>
    <m/>
    <m/>
    <s v="DRUM AUTO ROSACANI-VL.MARE 2,1 K"/>
    <s v="conform amenajamentelor silvice"/>
    <s v="HUNEDOARA"/>
    <s v="-"/>
    <s v="Tara: România; Judet: HUNEDOARA; -;   -; Nr: -;"/>
    <n v="1969"/>
    <n v="3408"/>
    <n v="20"/>
    <s v="in administrare"/>
    <s v="HG 982/1998;;OUG.1 din 04/01/2017;HG.354/18.05.2017;OUG.68 din 06/11/2019"/>
    <s v="imobil"/>
    <s v="Lungime= Km;Suprafeţe= ha;CF= ;"/>
  </r>
  <r>
    <x v="2500"/>
    <s v="8.04.04"/>
    <m/>
    <m/>
    <s v="DRUM AUTO VL.TIGANILOR 2,6 KM"/>
    <s v="conform amenajamentelor silvice"/>
    <s v="HUNEDOARA"/>
    <s v="-"/>
    <s v="Tara: România; Judet: HUNEDOARA; -;   -; Nr: -;"/>
    <n v="1967"/>
    <n v="2333"/>
    <n v="20"/>
    <s v="in administrare"/>
    <s v="HG 982/1998;;OUG.1 din 04/01/2017;HG.354/18.05.2017;OUG.68 din 06/11/2019"/>
    <s v="imobil"/>
    <s v="Lungime= Km;Suprafeţe= ha;CF= ;"/>
  </r>
  <r>
    <x v="2501"/>
    <s v="8.04.04"/>
    <m/>
    <m/>
    <s v="DRUM AUTO BOLDUREASA-LESPEZI 1,5"/>
    <s v="conform amenajamentelor silvice"/>
    <s v="HUNEDOARA"/>
    <s v="-"/>
    <s v="Tara: România; Judet: HUNEDOARA; -;   -; Nr: -;"/>
    <n v="1982"/>
    <n v="67375"/>
    <n v="20"/>
    <s v="in administrare"/>
    <s v="HG 982/1998;HG 1344/2011;OUG.1 din 04/01/2017;HG.354/18.05.2017;OUG.68 din 06/11/2019"/>
    <s v="imobil"/>
    <s v="Lungime= Km;Suprafeţe= ha;CF= ;"/>
  </r>
  <r>
    <x v="2502"/>
    <s v="8.04.04"/>
    <m/>
    <m/>
    <s v="DRUM AUTO VALEA ULMULUI 2,8 KM"/>
    <s v="conform amenajamentelor silvice"/>
    <s v="HUNEDOARA"/>
    <s v="-"/>
    <s v="Tara: România; Judet: HUNEDOARA; -;   -; Nr: -;"/>
    <n v="1979"/>
    <n v="235694"/>
    <n v="20"/>
    <s v="in administrare"/>
    <s v="HG 982/1998;HG 1344/2011;OUG.1 din 04/01/2017;HG.354/18.05.2017;OUG.68 din 06/11/2019"/>
    <s v="imobil"/>
    <s v="Lungime= Km;Suprafeţe= ha;CF= ;"/>
  </r>
  <r>
    <x v="2503"/>
    <s v="8.04.04"/>
    <m/>
    <m/>
    <s v="DRUM AUTO SALISTE -HRUBE 5,0 KM"/>
    <s v="conform amenajamentelor silvice"/>
    <s v="HUNEDOARA"/>
    <s v="-"/>
    <s v="Tara: România; Judet: HUNEDOARA; -;   -; Nr: -;"/>
    <n v="1979"/>
    <n v="274555"/>
    <n v="20"/>
    <s v="in administrare"/>
    <s v="HG 982/1998;HG 1344/2011;OUG.1 din 04/01/2017;HG.354/18.05.2017;OUG.68 din 06/11/2019"/>
    <s v="imobil"/>
    <s v="Lungime= Km;Suprafeţe= ha;CF= ;"/>
  </r>
  <r>
    <x v="2504"/>
    <s v="8.04.04"/>
    <m/>
    <m/>
    <s v="DRUM AUTO VL.RACHITII 2,0 KM"/>
    <s v="conform amenajamentelor silvice"/>
    <s v="HUNEDOARA"/>
    <s v="-"/>
    <s v="Tara: România; Judet: HUNEDOARA; -;   -; Nr: -;"/>
    <n v="1993"/>
    <n v="223578"/>
    <n v="20"/>
    <s v="in administrare"/>
    <s v="HG 982/1998;; HG 478/ 24-IUN-15;HG.478/24-IUN-15;OUG.1 din 04/01/2017;HG.354/18.05.2017;OUG.68 din 06/11/2019"/>
    <s v="imobil"/>
    <s v="Lungime=2,0 Km;Suprafeţe= ha;CF= ;"/>
  </r>
  <r>
    <x v="2505"/>
    <s v="8.04.04"/>
    <m/>
    <m/>
    <s v="DRUM AUTO TOMNATEC 10,8 KM"/>
    <s v="conform amenajamentelor silvice"/>
    <s v="HUNEDOARA"/>
    <s v="-"/>
    <s v="Tara: România; Judet: HUNEDOARA; -;   -; Nr: -;"/>
    <n v="1983"/>
    <n v="41168"/>
    <n v="20"/>
    <s v="in administrare"/>
    <s v="HG 982/1998;HG 1344/2011;OUG.1 din 04/01/2017;HG.354/18.05.2017;OUG.68 din 06/11/2019"/>
    <s v="imobil"/>
    <s v="Lungime= Km;Suprafeţe= ha;CF= ;"/>
  </r>
  <r>
    <x v="2506"/>
    <s v="8.04.04"/>
    <m/>
    <m/>
    <s v="DRUM AUTO RACHITEAUA 7,3 KM"/>
    <s v="conform amenajamentelor silvice"/>
    <s v="HUNEDOARA"/>
    <s v="-"/>
    <s v="Tara: România; Judet: HUNEDOARA; -;   -; Nr: -;"/>
    <n v="1980"/>
    <n v="39137"/>
    <n v="20"/>
    <s v="in administrare"/>
    <s v="HG 982/1998;; HG 478/ 24-IUN-15;HG.478/24-IUN-15;OUG.1 din 04/01/2017;HG.354/18.05.2017;OUG.68 din 06/11/2019"/>
    <s v="imobil"/>
    <s v="Lungime=7,3 Km;Suprafeţe= ha;CF= ;"/>
  </r>
  <r>
    <x v="2507"/>
    <s v="8.04.04"/>
    <m/>
    <m/>
    <s v="DRUM AUTO GIURGESTI 4,6 KM"/>
    <s v="conform amenajamentelor silvice"/>
    <s v="HUNEDOARA"/>
    <s v="-"/>
    <s v="Tara: România; Judet: HUNEDOARA; -;   -; Nr: -;"/>
    <n v="1963"/>
    <n v="2941"/>
    <n v="20"/>
    <s v="in administrare"/>
    <s v="HG 982/1998;HG 1344/2011;OUG.1 din 04/01/2017;HG.354/18.05.2017;OUG.68 din 06/11/2019"/>
    <s v="imobil"/>
    <s v="Lungime= Km;Suprafeţe= ha;CF= ;"/>
  </r>
  <r>
    <x v="2508"/>
    <s v="8.04.04"/>
    <m/>
    <m/>
    <s v="DAF ALUNU MIC"/>
    <s v="conform amenajamentelor silvice"/>
    <s v="CLUJ"/>
    <s v="-"/>
    <s v="Tara: România; Judet: CLUJ; -;   -; Nr: -;"/>
    <n v="1968"/>
    <n v="14950"/>
    <n v="12"/>
    <s v="in administrare"/>
    <s v="HG 982/1998;;OUG.1 din 04/01/2017;OUG.68 din 06/11/2019"/>
    <s v="imobil"/>
    <s v="drum auto forestier"/>
  </r>
  <r>
    <x v="2509"/>
    <s v="8.04.04"/>
    <m/>
    <m/>
    <s v="DAF PR. LUI OLTEANI"/>
    <s v="conform amenajamentelor silvice"/>
    <s v="CLUJ"/>
    <s v="-"/>
    <s v="Tara: România; Judet: CLUJ; -;   -; Nr: -;"/>
    <n v="1958"/>
    <n v="345"/>
    <n v="12"/>
    <s v="in administrare"/>
    <s v="HG 982/1998;;OUG.1 din 04/01/2017;OUG.68 din 06/11/2019"/>
    <s v="imobil"/>
    <s v="drum auto forestier"/>
  </r>
  <r>
    <x v="2510"/>
    <s v="8.04.04"/>
    <m/>
    <m/>
    <s v="DAF TOMNATEC"/>
    <s v="conform amenajamentelor silvice"/>
    <s v="CLUJ"/>
    <s v="-"/>
    <s v="Tara: România; Judet: CLUJ; -;   -; Nr: -;"/>
    <n v="1972"/>
    <n v="78896"/>
    <n v="12"/>
    <s v="in administrare"/>
    <s v="HG 982/1998;;OUG.1 din 04/01/2017;OUG.68 din 06/11/2019"/>
    <s v="imobil"/>
    <s v="drum auto forestier"/>
  </r>
  <r>
    <x v="2511"/>
    <s v="8.04.04"/>
    <m/>
    <m/>
    <s v="DAF PONOR ONCEASA"/>
    <s v="conform amenajamentelor silvice"/>
    <s v="CLUJ"/>
    <s v="-"/>
    <s v="Tara: România; Judet: CLUJ; -;   -; Nr: -;"/>
    <n v="1963"/>
    <n v="10986"/>
    <n v="12"/>
    <s v="in administrare"/>
    <s v="HG 982/1998;;OUG.1 din 04/01/2017;OUG.68 din 06/11/2019"/>
    <s v="imobil"/>
    <s v="drum auto forestier"/>
  </r>
  <r>
    <x v="2512"/>
    <s v="8.30._"/>
    <m/>
    <m/>
    <s v="PODETE SCURTA NEGRENI"/>
    <s v="conform amenajamentelor silvice"/>
    <s v="CLUJ"/>
    <s v="-"/>
    <s v="Tara: România; Judet: CLUJ; -;   -; Nr: -;"/>
    <n v="1976"/>
    <n v="274"/>
    <n v="12"/>
    <s v="in administrare"/>
    <s v="HG 982/1998;;OUG.1 din 04/01/2017;OUG.68 din 06/11/2019"/>
    <s v="imobil"/>
    <s v="lucrari de corectarea torentilor"/>
  </r>
  <r>
    <x v="2513"/>
    <s v="8.30._"/>
    <m/>
    <m/>
    <s v="CANAL BETON EVACUARE CALATELE"/>
    <s v="conform amenajamentelor silvice"/>
    <s v="CLUJ"/>
    <s v="-"/>
    <s v="Tara: România; Judet: CLUJ; -;   -; Nr: -;"/>
    <n v="1966"/>
    <n v="1827"/>
    <n v="12"/>
    <s v="in administrare"/>
    <s v="HG 982/1998;;OUG.1 din 04/01/2017;OUG.68 din 06/11/2019"/>
    <s v="imobil"/>
    <s v="lucrari de corectarea torentilor"/>
  </r>
  <r>
    <x v="2514"/>
    <s v="8.30._"/>
    <m/>
    <m/>
    <s v="CANAL BETON EVACUARE"/>
    <s v="conform amenajamentelor silvice"/>
    <s v="CLUJ"/>
    <s v="-"/>
    <s v="Tara: România; Judet: CLUJ; -;   -; Nr: -;"/>
    <n v="1966"/>
    <n v="644"/>
    <n v="12"/>
    <s v="in administrare"/>
    <s v="HG 982/1998;;OUG.1 din 04/01/2017;OUG.68 din 06/11/2019"/>
    <s v="imobil"/>
    <s v="lucrari de corectarea torentilor"/>
  </r>
  <r>
    <x v="2515"/>
    <s v="8.04.04"/>
    <m/>
    <m/>
    <s v="DAF SOMESUL RECE"/>
    <s v="conform amenajamentelor silvice"/>
    <s v="CLUJ"/>
    <s v="-"/>
    <s v="Tara: România; Judet: CLUJ; -;   -; Nr: -;"/>
    <n v="1965"/>
    <n v="202081"/>
    <n v="12"/>
    <s v="in administrare"/>
    <s v="HG 982/1998;;OUG.1 din 04/01/2017;OUG.68 din 06/11/2019"/>
    <s v="imobil"/>
    <s v="drum auto forestier"/>
  </r>
  <r>
    <x v="2516"/>
    <s v="8.04.04"/>
    <m/>
    <m/>
    <s v="DAF PLES CASEI"/>
    <s v="conform amenajamentelor silvice"/>
    <s v="CLUJ"/>
    <s v="-"/>
    <s v="Tara: România; Judet: CLUJ; -;   -; Nr: -;"/>
    <n v="1983"/>
    <n v="22475"/>
    <n v="12"/>
    <s v="in administrare"/>
    <s v="HG 982/1998;;OUG.1 din 04/01/2017;HG.354/18.05.2017;OUG.68 din 06/11/2019"/>
    <s v="imobil"/>
    <s v="Lungime= Km;Suprafeţe= ha;CF= ;"/>
  </r>
  <r>
    <x v="2517"/>
    <s v="8.30.01"/>
    <m/>
    <m/>
    <s v="CT RASCA MARE"/>
    <s v="conform amenajamentelor silvice"/>
    <s v="CLUJ"/>
    <s v="-"/>
    <s v="Tara: România; Judet: CLUJ; -;   -; Nr: -;"/>
    <n v="1980"/>
    <n v="34920"/>
    <n v="12"/>
    <s v="in administrare"/>
    <s v="HG 982/1998;HG 1344/2011;OUG.1 din 04/01/2017;HG.354/18.05.2017;OUG.68 din 06/11/2019;HG.846/08.10.2020"/>
    <s v="imobil"/>
    <s v="Lungime albie corectată/consolidată=2,1 km;"/>
  </r>
  <r>
    <x v="2518"/>
    <s v="8.30.01"/>
    <m/>
    <m/>
    <s v="CT CIURNUC"/>
    <s v="conform amenajamentelor silvice"/>
    <s v="CLUJ"/>
    <s v="-"/>
    <s v="Tara: România; Judet: CLUJ; -;   -; Nr: -;"/>
    <n v="1981"/>
    <n v="7480"/>
    <n v="12"/>
    <s v="in administrare"/>
    <s v="HG 982/1998;HG 1344/2011;OUG.1 din 04/01/2017;HG.354/18.05.2017;OUG.68 din 06/11/2019;HG.846/08.10.2020"/>
    <s v="imobil"/>
    <s v="Lungime albie corectată/consolidată=1,1 km;"/>
  </r>
  <r>
    <x v="2519"/>
    <s v="8.30.01"/>
    <m/>
    <m/>
    <s v="CT S.CALD"/>
    <s v="conform amenajamentelor silvice"/>
    <s v="CLUJ"/>
    <s v="-"/>
    <s v="Tara: România; Judet: CLUJ; -;   -; Nr: -;"/>
    <n v="1984"/>
    <n v="32637"/>
    <n v="12"/>
    <s v="in administrare"/>
    <s v="HG 982/1998;;OUG.1 din 04/01/2017;HG.354/18.05.2017;OUG.68 din 06/11/2019;HG.846/08.10.2020"/>
    <s v="imobil"/>
    <s v="Lungime albie corectată/consolidată=1,2 km;"/>
  </r>
  <r>
    <x v="2520"/>
    <s v="8.30.01"/>
    <m/>
    <m/>
    <s v="CT V.LESULUI"/>
    <s v="conform amenajamentelor silvice"/>
    <s v="CLUJ"/>
    <s v="-"/>
    <s v="Tara: România; Judet: CLUJ; -;   -; Nr: -;"/>
    <n v="1989"/>
    <n v="73097"/>
    <n v="12"/>
    <s v="in administrare"/>
    <s v="HG 982/1998;;OUG.1 din 04/01/2017;HG.354/18.05.2017;OUG.68 din 06/11/2019;HG.846/08.10.2020"/>
    <s v="imobil"/>
    <s v="Lungime albie corectată/consolidată=1,3 km;"/>
  </r>
  <r>
    <x v="2521"/>
    <s v="8.04.04"/>
    <m/>
    <m/>
    <s v="DAF S.CALD"/>
    <s v="conform amenajamentelor silvice"/>
    <s v="CLUJ"/>
    <s v="-"/>
    <s v="Tara: România; Judet: CLUJ; -;   -; Nr: -;"/>
    <n v="1974"/>
    <n v="13650"/>
    <n v="12"/>
    <s v="in administrare"/>
    <s v="HG 982/1998;;OUG.1 din 04/01/2017;HG.354/18.05.2017;OUG.68 din 06/11/2019"/>
    <s v="imobil"/>
    <s v="Lungime= Km;Suprafeţe= ha;CF= ;"/>
  </r>
  <r>
    <x v="2522"/>
    <s v="8.04.04"/>
    <m/>
    <m/>
    <s v="DAF PURCATER"/>
    <s v="conform amenajamentelor silvice"/>
    <s v="SĂLAJ"/>
    <s v="-"/>
    <s v="Tara: România; Judet: SĂLAJ; -;   -; Nr: -;"/>
    <n v="1977"/>
    <n v="31304"/>
    <n v="31"/>
    <s v="in administrare"/>
    <s v="HG 982/1998;HG 1344/2011;OUG.1 din 04/01/2017;OUG.68 din 06/11/2019"/>
    <s v="imobil"/>
    <s v="drum auto forestier"/>
  </r>
  <r>
    <x v="2523"/>
    <s v="8.04.04"/>
    <m/>
    <m/>
    <s v="DAF LIBOTIN"/>
    <s v="conform amenajamentelor silvice"/>
    <s v="CLUJ"/>
    <s v="-"/>
    <s v="Tara: România; Judet: CLUJ; -;   -; Nr: -;"/>
    <n v="1978"/>
    <n v="1275"/>
    <n v="12"/>
    <s v="in administrare"/>
    <s v="HG 982/1998;;OUG.1 din 04/01/2017;HG.354/18.05.2017;OUG.68 din 06/11/2019"/>
    <s v="imobil"/>
    <s v="Lungime= Km;Suprafeţe= ha;CF= ;"/>
  </r>
  <r>
    <x v="2524"/>
    <s v="8.04.04"/>
    <m/>
    <m/>
    <s v="DAF VALEA GRINDULUI"/>
    <s v="conform amenajamentelor silvice"/>
    <s v="SĂLAJ"/>
    <s v="-"/>
    <s v="Tara: România; Judet: SĂLAJ; -;   -; Nr: -;"/>
    <n v="1984"/>
    <n v="65128"/>
    <n v="31"/>
    <s v="in administrare"/>
    <s v="HG 982/1998;HG 1344/2011;OUG.1 din 04/01/2017;OUG.68 din 06/11/2019"/>
    <s v="imobil"/>
    <s v="drum auto forestier"/>
  </r>
  <r>
    <x v="2525"/>
    <s v="8.04.04"/>
    <m/>
    <m/>
    <s v="DAF PIRIUL POPII"/>
    <s v="conform amenajamentelor silvice"/>
    <s v="SĂLAJ"/>
    <s v="-"/>
    <s v="Tara: România; Judet: SĂLAJ; -;   -; Nr: -;"/>
    <n v="1982"/>
    <n v="30671"/>
    <n v="31"/>
    <s v="in administrare"/>
    <s v="HG 982/1998;;OUG.1 din 04/01/2017;OUG.68 din 06/11/2019"/>
    <s v="imobil"/>
    <s v="drum auto forestier"/>
  </r>
  <r>
    <x v="2526"/>
    <s v="8.04.04"/>
    <m/>
    <m/>
    <s v="DAF VALEA CORBULUI II"/>
    <s v="conform amenajamentelor silvice"/>
    <s v="SĂLAJ"/>
    <s v="-"/>
    <s v="Tara: România; Judet: SĂLAJ; -;   -; Nr: -;"/>
    <n v="1967"/>
    <n v="52343"/>
    <n v="31"/>
    <s v="in administrare"/>
    <s v="HG 982/1998;HG 1344/2011;OUG.1 din 04/01/2017;OUG.68 din 06/11/2019"/>
    <s v="imobil"/>
    <s v="drum auto forestier"/>
  </r>
  <r>
    <x v="2527"/>
    <s v="8.04.04"/>
    <m/>
    <m/>
    <s v="DAF CORTA"/>
    <s v="conform amenajamentelor silvice"/>
    <s v="SĂLAJ"/>
    <s v="-"/>
    <s v="Tara: România; Judet: SĂLAJ; -;   -; Nr: -;"/>
    <n v="1971"/>
    <n v="4641"/>
    <n v="31"/>
    <s v="in administrare"/>
    <s v="HG 982/1998;;OUG.1 din 04/01/2017;OUG.68 din 06/11/2019"/>
    <s v="imobil"/>
    <s v="drum auto forestier"/>
  </r>
  <r>
    <x v="2528"/>
    <s v="8.04.04"/>
    <m/>
    <m/>
    <s v="DAF BUIACA"/>
    <s v="conform amenajamentelor silvice"/>
    <s v="SĂLAJ"/>
    <s v="-"/>
    <s v="Tara: România; Judet: SĂLAJ; -;   -; Nr: -;"/>
    <n v="1976"/>
    <n v="7025"/>
    <n v="31"/>
    <s v="in administrare"/>
    <s v="HG 982/1998;;OUG.1 din 04/01/2017;OUG.68 din 06/11/2019"/>
    <s v="imobil"/>
    <s v="drum auto forestier"/>
  </r>
  <r>
    <x v="2529"/>
    <s v="8.04.04"/>
    <m/>
    <m/>
    <s v="DAF VALEA CLITULUI"/>
    <s v="conform amenajamentelor silvice"/>
    <s v="SĂLAJ"/>
    <s v="-"/>
    <s v="Tara: România; Judet: SĂLAJ; -;   -; Nr: -;"/>
    <n v="1981"/>
    <n v="22803"/>
    <n v="31"/>
    <s v="in administrare"/>
    <s v="HG 982/1998;;OUG.1 din 04/01/2017;OUG.68 din 06/11/2019"/>
    <s v="imobil"/>
    <s v="drum auto forestier"/>
  </r>
  <r>
    <x v="2530"/>
    <s v="8.04.04"/>
    <m/>
    <m/>
    <s v="DAF ROSIA GRUIESTI AMENAJARE"/>
    <s v="conform amenajamentelor silvice"/>
    <s v="SĂLAJ"/>
    <s v="-"/>
    <s v="Tara: România; Judet: SĂLAJ; -;   -; Nr: -;"/>
    <n v="1984"/>
    <n v="14052"/>
    <n v="31"/>
    <s v="in administrare"/>
    <s v="HG 982/1998;;OUG.1 din 04/01/2017;OUG.68 din 06/11/2019"/>
    <s v="imobil"/>
    <s v="drum auto forestier"/>
  </r>
  <r>
    <x v="2531"/>
    <s v="8.04.04"/>
    <m/>
    <m/>
    <s v="D.A.F VILCELE CAPRIOARA KM 3,4"/>
    <s v="conform amenajamentelor silvice"/>
    <s v="CLUJ"/>
    <s v="-"/>
    <s v="Tara: România; Judet: CLUJ; -;   -; Nr: -;"/>
    <n v="1985"/>
    <n v="38987"/>
    <n v="12"/>
    <s v="in administrare"/>
    <s v="HG 982/1998;; HG 478/ 24-IUN-15;HG.478/24-IUN-15;OUG.1 din 04/01/2017;HG.354/18.05.2017;OUG.68 din 06/11/2019"/>
    <s v="imobil"/>
    <s v="Lungime= Km;Suprafeţe= ha;CF= ;"/>
  </r>
  <r>
    <x v="2532"/>
    <s v="8.04.04"/>
    <m/>
    <m/>
    <s v="DAF CORMENIS 5.1 KM"/>
    <s v="conform amenajamentelor silvice"/>
    <s v="SĂLAJ"/>
    <s v="-"/>
    <s v="Tara: România; Judet: SĂLAJ; -;   -; Nr: -;"/>
    <n v="1973"/>
    <n v="64111"/>
    <n v="31"/>
    <s v="in administrare"/>
    <s v="HG 982/1998;;OUG.1 din 04/01/2017;OUG.68 din 06/11/2019"/>
    <s v="imobil"/>
    <s v="drum auto forestier"/>
  </r>
  <r>
    <x v="2533"/>
    <s v="8.04.04"/>
    <m/>
    <m/>
    <s v="D.A.F PIRIUL DE LA MUNTE KM 1"/>
    <s v="conform amenajamentelor silvice"/>
    <s v="CLUJ"/>
    <s v="-"/>
    <s v="Tara: România; Judet: CLUJ; -;   -; Nr: -;"/>
    <n v="1973"/>
    <n v="803"/>
    <n v="12"/>
    <s v="in administrare"/>
    <s v="HG 982/1998;; HG 478/ 24-IUN-15;HG.478/24-IUN-15;OUG.1 din 04/01/2017;HG.354/18.05.2017;OUG.68 din 06/11/2019"/>
    <s v="imobil"/>
    <s v="Lungime= Km;Suprafeţe= ha;CF= ;"/>
  </r>
  <r>
    <x v="2534"/>
    <s v="8.30._"/>
    <m/>
    <m/>
    <s v="BARAJ MERA"/>
    <s v="conform amenajamentelor silvice"/>
    <s v="CLUJ"/>
    <s v="-"/>
    <s v="Tara: România; Judet: CLUJ; -;   -; Nr: -;"/>
    <n v="1958"/>
    <n v="8"/>
    <n v="12"/>
    <s v="in administrare"/>
    <s v="HG 982/1998;;OUG.1 din 04/01/2017;OUG.68 din 06/11/2019"/>
    <s v="imobil"/>
    <s v="lucrari de corectarea torentilor"/>
  </r>
  <r>
    <x v="2535"/>
    <s v="8.30._"/>
    <m/>
    <m/>
    <s v="BARAJ MERA"/>
    <s v="conform amenajamentelor silvice"/>
    <s v="CLUJ"/>
    <s v="-"/>
    <s v="Tara: România; Judet: CLUJ; -;   -; Nr: -;"/>
    <n v="1958"/>
    <n v="7"/>
    <n v="12"/>
    <s v="in administrare"/>
    <s v="HG 982/1998;;OUG.1 din 04/01/2017;OUG.68 din 06/11/2019"/>
    <s v="imobil"/>
    <s v="lucrari de corectarea torentilor"/>
  </r>
  <r>
    <x v="2536"/>
    <s v="8.30._"/>
    <m/>
    <m/>
    <s v="BARAJ MERA"/>
    <s v="conform amenajamentelor silvice"/>
    <s v="CLUJ"/>
    <s v="-"/>
    <s v="Tara: România; Judet: CLUJ; -;   -; Nr: -;"/>
    <n v="1958"/>
    <n v="7"/>
    <n v="12"/>
    <s v="in administrare"/>
    <s v="HG 982/1998;;OUG.1 din 04/01/2017;OUG.68 din 06/11/2019"/>
    <s v="imobil"/>
    <s v="lucrari de corectarea torentilor"/>
  </r>
  <r>
    <x v="2537"/>
    <s v="8.30._"/>
    <m/>
    <m/>
    <s v="BARAJ MERA"/>
    <s v="conform amenajamentelor silvice"/>
    <s v="CLUJ"/>
    <s v="-"/>
    <s v="Tara: România; Judet: CLUJ; -;   -; Nr: -;"/>
    <n v="1958"/>
    <n v="7"/>
    <n v="12"/>
    <s v="in administrare"/>
    <s v="HG 982/1998;;OUG.1 din 04/01/2017;OUG.68 din 06/11/2019"/>
    <s v="imobil"/>
    <s v="lucrari de corectarea torentilor"/>
  </r>
  <r>
    <x v="2538"/>
    <s v="8.30._"/>
    <m/>
    <m/>
    <s v="BARAJ MERA"/>
    <s v="conform amenajamentelor silvice"/>
    <s v="CLUJ"/>
    <s v="-"/>
    <s v="Tara: România; Judet: CLUJ; -;   -; Nr: -;"/>
    <n v="1958"/>
    <n v="1"/>
    <n v="12"/>
    <s v="in administrare"/>
    <s v="HG 982/1998;;OUG.1 din 04/01/2017;OUG.68 din 06/11/2019"/>
    <s v="imobil"/>
    <s v="lucrari de corectarea torentilor"/>
  </r>
  <r>
    <x v="2539"/>
    <s v="8.30._"/>
    <m/>
    <m/>
    <s v="BARAJ MERA"/>
    <s v="conform amenajamentelor silvice"/>
    <s v="CLUJ"/>
    <s v="-"/>
    <s v="Tara: România; Judet: CLUJ; -;   -; Nr: -;"/>
    <n v="1958"/>
    <n v="8"/>
    <n v="12"/>
    <s v="in administrare"/>
    <s v="HG 982/1998;;OUG.1 din 04/01/2017;OUG.68 din 06/11/2019"/>
    <s v="imobil"/>
    <s v="lucrari de corectarea torentilor"/>
  </r>
  <r>
    <x v="2540"/>
    <s v="8.30.01"/>
    <m/>
    <m/>
    <s v="BARAJE BETON BERIVOI"/>
    <s v="conform amenajamentelor silvice"/>
    <s v="BRAŞOV"/>
    <s v="-"/>
    <s v="Tara: România; Judet: BRAŞOV; -;   -; Nr: -;"/>
    <n v="1987"/>
    <n v="1475"/>
    <n v="8"/>
    <s v="in administrare"/>
    <s v="HG 982/1998;;OUG.1 din 04/01/2017;OUG.68 din 06/11/2019;HG.846/08.10.2020"/>
    <s v="imobil"/>
    <s v="Lungime albie corectată/consolidată=0,4 km;"/>
  </r>
  <r>
    <x v="2541"/>
    <s v="8.04.04"/>
    <m/>
    <m/>
    <s v="DAF VAIDA CAMARAS 1,1"/>
    <s v="conform amenajamentelor silvice"/>
    <s v="CLUJ"/>
    <s v="-"/>
    <s v="Tara: România; Judet: CLUJ; -;   -; Nr: -;"/>
    <n v="1976"/>
    <n v="2590"/>
    <n v="12"/>
    <s v="in administrare"/>
    <s v="HG 982/1998;;OUG.1 din 04/01/2017;HG.354/18.05.2017;OUG.68 din 06/11/2019"/>
    <s v="imobil"/>
    <s v="Lungime= Km;Suprafeţe= ha;CF= ;"/>
  </r>
  <r>
    <x v="2542"/>
    <s v="8.30._"/>
    <m/>
    <m/>
    <s v="BARAJ MERA"/>
    <s v="conform amenajamentelor silvice"/>
    <s v="CLUJ"/>
    <s v="-"/>
    <s v="Tara: România; Judet: CLUJ; -;   -; Nr: -;"/>
    <n v="1958"/>
    <n v="5"/>
    <n v="12"/>
    <s v="in administrare"/>
    <s v="HG 982/1998;;OUG.1 din 04/01/2017;OUG.68 din 06/11/2019"/>
    <s v="imobil"/>
    <s v="lucrari de corectarea torentilor"/>
  </r>
  <r>
    <x v="2543"/>
    <s v="8.30._"/>
    <m/>
    <m/>
    <s v="CASCADA DEJANI"/>
    <s v="conform amenajamentelor silvice"/>
    <s v="BRAŞOV"/>
    <s v="-"/>
    <s v="Tara: România; Judet: BRAŞOV; -;   -; Nr: -;"/>
    <n v="1981"/>
    <n v="87"/>
    <n v="8"/>
    <s v="in administrare"/>
    <s v="HG 982/1998;;OUG.1 din 04/01/2017;OUG.68 din 06/11/2019"/>
    <s v="imobil"/>
    <s v="lucrari de corectarea torentilor"/>
  </r>
  <r>
    <x v="2544"/>
    <s v="8.30._"/>
    <m/>
    <m/>
    <s v="CASCADA DEJANI"/>
    <s v="conform amenajamentelor silvice"/>
    <s v="BRAŞOV"/>
    <s v="-"/>
    <s v="Tara: România; Judet: BRAŞOV; -;   -; Nr: -;"/>
    <n v="1981"/>
    <n v="79"/>
    <n v="8"/>
    <s v="in administrare"/>
    <s v="HG 982/1998;;OUG.1 din 04/01/2017;OUG.68 din 06/11/2019"/>
    <s v="imobil"/>
    <s v="lucrari de corectarea torentilor"/>
  </r>
  <r>
    <x v="2545"/>
    <s v="8.30._"/>
    <m/>
    <m/>
    <s v="BARAJ BETON DEJANI"/>
    <s v="conform amenajamentelor silvice"/>
    <s v="BRAŞOV"/>
    <s v="-"/>
    <s v="Tara: România; Judet: BRAŞOV; -;   -; Nr: -;"/>
    <n v="1981"/>
    <n v="1660"/>
    <n v="8"/>
    <s v="in administrare"/>
    <s v="HG 982/1998;;OUG.1 din 04/01/2017;OUG.68 din 06/11/2019"/>
    <s v="imobil"/>
    <s v="lucrari de corectarea torentilor"/>
  </r>
  <r>
    <x v="2546"/>
    <s v="8.30.01"/>
    <m/>
    <m/>
    <s v="CASCADE PRAG BETON DEJANI"/>
    <s v="conform amenajamentelor silvice"/>
    <s v="BRAŞOV"/>
    <s v="-"/>
    <s v="Tara: România; Judet: BRAŞOV; -;   -; Nr: -;"/>
    <n v="1981"/>
    <n v="218"/>
    <n v="8"/>
    <s v="in administrare"/>
    <s v="HG 982/1998;;OUG.1 din 04/01/2017;HG.354/18.05.2017;OUG.68 din 06/11/2019;HG.846/08.10.2020"/>
    <s v="imobil"/>
    <s v="Lungime albie corectată/consolidată=0,1 km;"/>
  </r>
  <r>
    <x v="2547"/>
    <s v="8.04.04"/>
    <m/>
    <m/>
    <s v="DRUM FORESTIER RACOVITA"/>
    <s v="conform amenajamentelor silvice"/>
    <s v="BRAŞOV"/>
    <s v="-"/>
    <s v="Tara: România; Judet: BRAŞOV; -;   -; Nr: -;"/>
    <n v="1973"/>
    <n v="9922"/>
    <n v="8"/>
    <s v="in administrare"/>
    <s v="HG 982/1998;;OUG.1 din 04/01/2017;OUG.68 din 06/11/2019"/>
    <s v="imobil"/>
    <s v="drum auto forestier"/>
  </r>
  <r>
    <x v="2548"/>
    <s v="8.04.04"/>
    <m/>
    <m/>
    <s v="DRUM FORESTIER VALEA CUMPENII"/>
    <s v="conform amenajamentelor silvice"/>
    <s v="BRAŞOV"/>
    <s v="-"/>
    <s v="Tara: România; Judet: BRAŞOV; -;   -; Nr: -;"/>
    <n v="1982"/>
    <n v="43"/>
    <n v="8"/>
    <s v="in administrare"/>
    <s v="HG 982/1998;;OUG.1 din 04/01/2017;HG.354/18.05.2017;OUG.68 din 06/11/2019"/>
    <s v="imobil"/>
    <s v="Lungime= Km;Suprafeţe= ha;CF= ;"/>
  </r>
  <r>
    <x v="2549"/>
    <s v="8.04.04"/>
    <m/>
    <m/>
    <s v="DRUM FORESTIER CUMPENII"/>
    <s v="conform amenajamentelor silvice"/>
    <s v="BRAŞOV"/>
    <s v="-"/>
    <s v="Tara: România; Judet: BRAŞOV; -;   -; Nr: -;"/>
    <n v="1986"/>
    <n v="33619"/>
    <n v="8"/>
    <s v="in administrare"/>
    <s v="HG 982/1998;;OUG.1 din 04/01/2017;OUG.68 din 06/11/2019"/>
    <s v="imobil"/>
    <s v="drum auto forestier"/>
  </r>
  <r>
    <x v="2550"/>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2551"/>
    <s v="8.04.04"/>
    <m/>
    <m/>
    <s v="DRUM FORESTIER PLOPOASA"/>
    <s v="conform amenajamentelor silvice"/>
    <s v="BRAŞOV"/>
    <s v="-"/>
    <s v="Tara: România; Judet: BRAŞOV; -;   -; Nr: -;"/>
    <n v="1973"/>
    <n v="32882"/>
    <n v="8"/>
    <s v="in administrare"/>
    <s v="HG 982/1998;;OUG.1 din 04/01/2017;OUG.68 din 06/11/2019"/>
    <s v="imobil"/>
    <s v="drum auto forestier"/>
  </r>
  <r>
    <x v="2552"/>
    <s v="8.04.04"/>
    <m/>
    <m/>
    <s v="DRUM FORESTIER PLASA"/>
    <s v="conform amenajamentelor silvice"/>
    <s v="BRAŞOV"/>
    <s v="-"/>
    <s v="Tara: România; Judet: BRAŞOV; -;   -; Nr: -;"/>
    <n v="1983"/>
    <n v="2319"/>
    <n v="8"/>
    <s v="in administrare"/>
    <s v="HG 982/1998;;OUG.1 din 04/01/2017;HG.354/18.05.2017;OUG.68 din 06/11/2019"/>
    <s v="imobil"/>
    <s v="Lungime= Km;Suprafeţe= ha;CF= ;"/>
  </r>
  <r>
    <x v="2553"/>
    <s v="8.04.04"/>
    <m/>
    <m/>
    <s v="DRUM FORESTIER STRAMBSOARA"/>
    <s v="conform amenajamentelor silvice"/>
    <s v="BRAŞOV"/>
    <s v="-"/>
    <s v="Tara: România; Judet: BRAŞOV; -;   -; Nr: -;"/>
    <n v="1967"/>
    <n v="25371"/>
    <n v="8"/>
    <s v="in administrare"/>
    <s v="HG 982/1998;;OUG.1 din 04/01/2017;OUG.68 din 06/11/2019"/>
    <s v="imobil"/>
    <s v="drum auto forestier"/>
  </r>
  <r>
    <x v="2554"/>
    <s v="8.04.04"/>
    <m/>
    <m/>
    <s v="DRUM FORESTIER CRETUL JUGHIEI"/>
    <s v="conform amenajamentelor silvice"/>
    <s v="BRAŞOV"/>
    <s v="-"/>
    <s v="Tara: România; Judet: BRAŞOV; -;   -; Nr: -;"/>
    <n v="1992"/>
    <n v="182947"/>
    <n v="8"/>
    <s v="in administrare"/>
    <s v="HG 982/1998;;OUG.1 din 04/01/2017;OUG.68 din 06/11/2019"/>
    <s v="imobil"/>
    <s v="drum auto forestier"/>
  </r>
  <r>
    <x v="2555"/>
    <s v="8.04.04"/>
    <m/>
    <m/>
    <s v="DRUM FORESTIER LARGUTA MARE"/>
    <s v="conform amenajamentelor silvice"/>
    <s v="BRAŞOV"/>
    <s v="-"/>
    <s v="Tara: România; Judet: BRAŞOV; -;   -; Nr: -;"/>
    <n v="1990"/>
    <n v="10296"/>
    <n v="8"/>
    <s v="in administrare"/>
    <s v="HG 982/1998;;OUG.1 din 04/01/2017;OUG.68 din 06/11/2019"/>
    <s v="imobil"/>
    <s v="drum auto forestier"/>
  </r>
  <r>
    <x v="2556"/>
    <s v="8.04.04"/>
    <m/>
    <m/>
    <s v="DRUM FORESTIER PARAUL CU ARINI"/>
    <s v="conform amenajamentelor silvice"/>
    <s v="BRAŞOV"/>
    <s v="-"/>
    <s v="Tara: România; Judet: BRAŞOV; -;   -; Nr: -;"/>
    <n v="1977"/>
    <n v="493"/>
    <n v="8"/>
    <s v="in administrare"/>
    <s v="HG 982/1998;;OUG.1 din 04/01/2017;HG.354/18.05.2017;OUG.68 din 06/11/2019"/>
    <s v="imobil"/>
    <s v="Lungime= Km;Suprafeţe= ha;CF= ;"/>
  </r>
  <r>
    <x v="2557"/>
    <s v="8.04.04"/>
    <m/>
    <m/>
    <s v="DRUM FORESTIER VALEA PLESII I"/>
    <s v="conform amenajamentelor silvice"/>
    <s v="BRAŞOV"/>
    <s v="-"/>
    <s v="Tara: România; Judet: BRAŞOV; -;   -; Nr: -;"/>
    <n v="1985"/>
    <n v="16290"/>
    <n v="8"/>
    <s v="in administrare"/>
    <s v="HG 982/1998;;OUG.1 din 04/01/2017;OUG.68 din 06/11/2019"/>
    <s v="imobil"/>
    <s v="drum auto forestier"/>
  </r>
  <r>
    <x v="2558"/>
    <s v="8.04.04"/>
    <m/>
    <m/>
    <s v="DRUM FORESTIER VALEA CENUSII I"/>
    <s v="conform amenajamentelor silvice"/>
    <s v="BRAŞOV"/>
    <s v="-"/>
    <s v="Tara: România; Judet: BRAŞOV; -;   -; Nr: -;"/>
    <n v="1961"/>
    <n v="6715"/>
    <n v="8"/>
    <s v="in administrare"/>
    <s v="HG 982/1998;;OUG.1 din 04/01/2017;OUG.68 din 06/11/2019"/>
    <s v="imobil"/>
    <s v="drum auto forestier"/>
  </r>
  <r>
    <x v="2559"/>
    <s v="8.04.04"/>
    <m/>
    <m/>
    <s v="DRUM FORESTIER CRAIASA"/>
    <s v="conform amenajamentelor silvice"/>
    <s v="BRAŞOV"/>
    <s v="-"/>
    <s v="Tara: România; Judet: BRAŞOV; -;   -; Nr: -;"/>
    <n v="1986"/>
    <n v="39822"/>
    <n v="8"/>
    <s v="in administrare"/>
    <s v="HG 982/1998;;OUG.1 din 04/01/2017;OUG.68 din 06/11/2019"/>
    <s v="imobil"/>
    <s v="drum auto forestier"/>
  </r>
  <r>
    <x v="2560"/>
    <s v="8.04.04"/>
    <m/>
    <m/>
    <s v="DRUM FORESTIER BARSA FIERULUI BARSA BUCUR"/>
    <s v="conform amenajamentelor silvice"/>
    <s v="BRAŞOV"/>
    <s v="-"/>
    <s v="Tara: România; Judet: BRAŞOV; -;   -; Nr: -;"/>
    <n v="1970"/>
    <n v="6770"/>
    <n v="8"/>
    <s v="in administrare"/>
    <s v="HG 982/1998;;OUG.1 din 04/01/2017;OUG.68 din 06/11/2019"/>
    <s v="imobil"/>
    <s v="drum auto forestier"/>
  </r>
  <r>
    <x v="2561"/>
    <s v="8.04.04"/>
    <m/>
    <m/>
    <s v="DRUM FORESTIER BARSA GROSET II"/>
    <s v="conform amenajamentelor silvice"/>
    <s v="BRAŞOV"/>
    <s v="-"/>
    <s v="Tara: România; Judet: BRAŞOV; -;   -; Nr: -;"/>
    <n v="1971"/>
    <n v="48942"/>
    <n v="8"/>
    <s v="in administrare"/>
    <s v="HG 982/1998;;OUG.1 din 04/01/2017;OUG.68 din 06/11/2019"/>
    <s v="imobil"/>
    <s v="drum auto forestier"/>
  </r>
  <r>
    <x v="2562"/>
    <s v="8.04.04"/>
    <m/>
    <m/>
    <s v="DRUM FORESTIER VALEA POPII"/>
    <s v="conform amenajamentelor silvice"/>
    <s v="BRAŞOV"/>
    <s v="-"/>
    <s v="Tara: România; Judet: BRAŞOV; -;   -; Nr: -;"/>
    <n v="1961"/>
    <n v="21841"/>
    <n v="8"/>
    <s v="in administrare"/>
    <s v="HG 982/1998;HG 1344/2011;OUG.1 din 04/01/2017;OUG.68 din 06/11/2019"/>
    <s v="imobil"/>
    <s v="drum auto forestier"/>
  </r>
  <r>
    <x v="2563"/>
    <s v="8.04.04"/>
    <m/>
    <m/>
    <s v="DRUM FORESTIER STRIMBU"/>
    <s v="conform amenajamentelor silvice"/>
    <s v="BRAŞOV"/>
    <s v="-"/>
    <s v="Tara: România; Judet: BRAŞOV; -;   -; Nr: -;"/>
    <n v="1970"/>
    <n v="98491"/>
    <n v="8"/>
    <s v="in administrare"/>
    <s v="HG 982/1998;HG 1344/2011;OUG.1 din 04/01/2017;OUG.68 din 06/11/2019"/>
    <s v="imobil"/>
    <s v="drum auto forestier"/>
  </r>
  <r>
    <x v="2564"/>
    <s v="8.04.04"/>
    <m/>
    <m/>
    <s v="DRUM FORESTIER PIRIUL GAITEI"/>
    <s v="conform amenajamentelor silvice"/>
    <s v="BRAŞOV"/>
    <s v="-"/>
    <s v="Tara: România; Judet: BRAŞOV; -;   -; Nr: -;"/>
    <n v="1980"/>
    <n v="26936"/>
    <n v="8"/>
    <s v="in administrare"/>
    <s v="HG 982/1998;HG 1344/2011;OUG.1 din 04/01/2017;OUG.68 din 06/11/2019"/>
    <s v="imobil"/>
    <s v="drum auto forestier"/>
  </r>
  <r>
    <x v="2565"/>
    <s v="8.04.04"/>
    <m/>
    <m/>
    <s v="DRUM FORESTIER OLAREASA"/>
    <s v="conform amenajamentelor silvice"/>
    <s v="BRAŞOV"/>
    <s v="-"/>
    <s v="Tara: România; Judet: BRAŞOV; -;   -; Nr: -;"/>
    <n v="1965"/>
    <n v="2486"/>
    <n v="8"/>
    <s v="in administrare"/>
    <s v="HG 982/1998;;OUG.1 din 04/01/2017;OUG.68 din 06/11/2019"/>
    <s v="imobil"/>
    <s v="drum auto forestier"/>
  </r>
  <r>
    <x v="2566"/>
    <s v="8.04.04"/>
    <m/>
    <m/>
    <s v="DRUM FORESTIER POLISTOACA"/>
    <s v="conform amenajamentelor silvice"/>
    <s v="BRAŞOV"/>
    <s v="-"/>
    <s v="Tara: România; Judet: BRAŞOV; -;   -; Nr: -;"/>
    <n v="1977"/>
    <n v="1918"/>
    <n v="8"/>
    <s v="in administrare"/>
    <s v="HG 982/1998;;OUG.1 din 04/01/2017;OUG.68 din 06/11/2019"/>
    <s v="imobil"/>
    <s v="drum auto forestier"/>
  </r>
  <r>
    <x v="2567"/>
    <s v="8.04.04"/>
    <m/>
    <m/>
    <s v="DRUM FORESTIER CHIBA DREAPTA"/>
    <s v="conform amenajamentelor silvice"/>
    <s v="BRAŞOV"/>
    <s v="-"/>
    <s v="Tara: România; Judet: BRAŞOV; -;   -; Nr: -;"/>
    <n v="1982"/>
    <n v="3083"/>
    <n v="8"/>
    <s v="in administrare"/>
    <s v="HG 982/1998;;OUG.1 din 04/01/2017;OUG.68 din 06/11/2019"/>
    <s v="imobil"/>
    <s v="drum auto forestier"/>
  </r>
  <r>
    <x v="2568"/>
    <s v="8.04.04"/>
    <m/>
    <m/>
    <s v="DRUM FORESTIER TIMIS SEC MARE"/>
    <s v="conform amenajamentelor silvice"/>
    <s v="BRAŞOV"/>
    <s v="-"/>
    <s v="Tara: România; Judet: BRAŞOV; -;   -; Nr: -;"/>
    <n v="1972"/>
    <n v="11118"/>
    <n v="8"/>
    <s v="in administrare"/>
    <s v="HG 982/1998;;OUG.1 din 04/01/2017;OUG.68 din 06/11/2019"/>
    <s v="imobil"/>
    <s v="drum auto forestier"/>
  </r>
  <r>
    <x v="2569"/>
    <s v="8.04.04"/>
    <m/>
    <m/>
    <s v="DRUM FORESTIER VARNA MARE"/>
    <s v="conform amenajamentelor silvice"/>
    <s v="BRAŞOV"/>
    <s v="-"/>
    <s v="Tara: România; Judet: BRAŞOV; -;   -; Nr: -;"/>
    <n v="1961"/>
    <n v="1564"/>
    <n v="8"/>
    <s v="in administrare"/>
    <s v="HG 982/1998;;OUG.1 din 04/01/2017;OUG.68 din 06/11/2019"/>
    <s v="imobil"/>
    <s v="drum auto forestier"/>
  </r>
  <r>
    <x v="2570"/>
    <s v="8.04.04"/>
    <m/>
    <m/>
    <s v="DRUM FORESTIER TROAINER"/>
    <s v="conform amenajamentelor silvice"/>
    <s v="BRAŞOV"/>
    <s v="-"/>
    <s v="Tara: România; Judet: BRAŞOV; -;   -; Nr: -;"/>
    <n v="1971"/>
    <n v="9697"/>
    <n v="8"/>
    <s v="in administrare"/>
    <s v="HG 982/1998;;OUG.1 din 04/01/2017;OUG.68 din 06/11/2019"/>
    <s v="imobil"/>
    <s v="drum auto forestier"/>
  </r>
  <r>
    <x v="2571"/>
    <s v="8.04.04"/>
    <m/>
    <m/>
    <s v="DRUM FORESTIER PIRIUL LUPULUI I"/>
    <s v="conform amenajamentelor silvice"/>
    <s v="BRAŞOV"/>
    <s v="-"/>
    <s v="Tara: România; Judet: BRAŞOV; -;   -; Nr: -;"/>
    <n v="1985"/>
    <n v="31312"/>
    <n v="8"/>
    <s v="in administrare"/>
    <s v="HG 982/1998;;OUG.1 din 04/01/2017;OUG.68 din 06/11/2019"/>
    <s v="imobil"/>
    <s v="drum auto forestier"/>
  </r>
  <r>
    <x v="2572"/>
    <s v="8.04.04"/>
    <m/>
    <m/>
    <s v="DRUM FORESTIER VALEA BRADULUI"/>
    <s v="conform amenajamentelor silvice"/>
    <s v="BRAŞOV"/>
    <s v="-"/>
    <s v="Tara: România; Judet: BRAŞOV; -;   -; Nr: -;"/>
    <n v="1968"/>
    <n v="3991"/>
    <n v="8"/>
    <s v="in administrare"/>
    <s v="HG 982/1998;;OUG.1 din 04/01/2017;OUG.68 din 06/11/2019"/>
    <s v="imobil"/>
    <s v="drum auto forestier"/>
  </r>
  <r>
    <x v="2573"/>
    <s v="8.04.04"/>
    <m/>
    <m/>
    <s v="DRUM FORESTIER CHIBA STINGA"/>
    <s v="conform amenajamentelor silvice"/>
    <s v="BRAŞOV"/>
    <s v="-"/>
    <s v="Tara: România; Judet: BRAŞOV; -;   -; Nr: -;"/>
    <n v="1974"/>
    <n v="4247"/>
    <n v="8"/>
    <s v="in administrare"/>
    <s v="HG 982/1998;;OUG.1 din 04/01/2017;OUG.68 din 06/11/2019"/>
    <s v="imobil"/>
    <s v="drum auto forestier"/>
  </r>
  <r>
    <x v="2574"/>
    <s v="8.04.04"/>
    <m/>
    <m/>
    <s v="DRUM FORESTIER PIRIUL URSULUI"/>
    <s v="conform amenajamentelor silvice"/>
    <s v="BRAŞOV"/>
    <s v="-"/>
    <s v="Tara: România; Judet: BRAŞOV; -;   -; Nr: -;"/>
    <n v="1980"/>
    <n v="34170"/>
    <n v="8"/>
    <s v="in administrare"/>
    <s v="HG 982/1998;;OUG.1 din 04/01/2017;OUG.68 din 06/11/2019"/>
    <s v="imobil"/>
    <s v="drum auto forestier"/>
  </r>
  <r>
    <x v="2575"/>
    <s v="8.30.01"/>
    <m/>
    <m/>
    <s v="DIGURI DE DIRIJARE A TORENTILOR"/>
    <s v="conform amenajamentelor silvice"/>
    <s v="BRAŞOV"/>
    <s v="-"/>
    <s v="Tara: România; Judet: BRAŞOV; -;   -; Nr: -;"/>
    <n v="1992"/>
    <n v="70294"/>
    <n v="8"/>
    <s v="in administrare"/>
    <s v="HG 982/1998;;OUG.1 din 04/01/2017;HG.354/18.05.2017;OUG.68 din 06/11/2019;HG.846/08.10.2020"/>
    <s v="imobil"/>
    <s v="Lungime albie corectată/consolidată=4 km;"/>
  </r>
  <r>
    <x v="2576"/>
    <s v="8.04.04"/>
    <m/>
    <m/>
    <s v="DRUM FORESTIER CEPURI SOBRIHAN"/>
    <s v="conform amenajamentelor silvice"/>
    <s v="BRAŞOV"/>
    <s v="-"/>
    <s v="Tara: România; Judet: BRAŞOV; -;   -; Nr: -;"/>
    <n v="1984"/>
    <n v="32835"/>
    <n v="8"/>
    <s v="in administrare"/>
    <s v="HG 982/1998;;OUG.1 din 04/01/2017;OUG.68 din 06/11/2019"/>
    <s v="imobil"/>
    <s v="drum auto forestier"/>
  </r>
  <r>
    <x v="2577"/>
    <s v="8.04.04"/>
    <m/>
    <m/>
    <s v="DRUM FORESTIER CARBUNAREA"/>
    <s v="conform amenajamentelor silvice"/>
    <s v="BRAŞOV"/>
    <s v="-"/>
    <s v="Tara: România; Judet: BRAŞOV; -;   -; Nr: -;"/>
    <n v="1984"/>
    <n v="7968"/>
    <n v="8"/>
    <s v="in administrare"/>
    <s v="HG 982/1998;;OUG.1 din 04/01/2017;OUG.68 din 06/11/2019"/>
    <s v="imobil"/>
    <s v="drum auto forestier"/>
  </r>
  <r>
    <x v="2578"/>
    <s v="8.04.04"/>
    <m/>
    <m/>
    <s v="DRUM FORESTIER MESTEACAN 3"/>
    <s v="conform amenajamentelor silvice"/>
    <s v="BRAŞOV"/>
    <s v="-"/>
    <s v="Tara: România; Judet: BRAŞOV; -;   -; Nr: -;"/>
    <n v="1978"/>
    <n v="5836"/>
    <n v="8"/>
    <s v="in administrare"/>
    <s v="HG 982/1998;;OUG.1 din 04/01/2017;OUG.68 din 06/11/2019"/>
    <s v="imobil"/>
    <s v="drum auto forestier"/>
  </r>
  <r>
    <x v="2579"/>
    <s v="8.04.04"/>
    <m/>
    <m/>
    <s v="DRUM FORESTIER GHIRLOTEL"/>
    <s v="conform amenajamentelor silvice"/>
    <s v="BRAŞOV"/>
    <s v="-"/>
    <s v="Tara: România; Judet: BRAŞOV; -;   -; Nr: -;"/>
    <n v="1969"/>
    <n v="2260"/>
    <n v="8"/>
    <s v="in administrare"/>
    <s v="HG 982/1998;;OUG.1 din 04/01/2017;OUG.68 din 06/11/2019"/>
    <s v="imobil"/>
    <s v="drum auto forestier"/>
  </r>
  <r>
    <x v="2580"/>
    <s v="8.04.04"/>
    <m/>
    <m/>
    <s v="DRUM FORESTIER JIBERT CENTURA"/>
    <s v="conform amenajamentelor silvice"/>
    <s v="BRAŞOV"/>
    <s v="-"/>
    <s v="Tara: România; Judet: BRAŞOV; -;   -; Nr: -;"/>
    <n v="1974"/>
    <n v="1899"/>
    <n v="8"/>
    <s v="in administrare"/>
    <s v="HG 982/1998;;OUG.1 din 04/01/2017;HG.354/18.05.2017;OUG.68 din 06/11/2019"/>
    <s v="imobil"/>
    <s v="Lungime= Km;Suprafeţe= ha;CF= ;"/>
  </r>
  <r>
    <x v="2581"/>
    <s v="8.04.04"/>
    <m/>
    <m/>
    <s v="DRUM FORESTIER BUCERDEA"/>
    <s v="conform amenajamentelor silvice"/>
    <s v="BRAŞOV"/>
    <s v="-"/>
    <s v="Tara: România; Judet: BRAŞOV; -;   -; Nr: -;"/>
    <n v="1977"/>
    <n v="13392"/>
    <n v="8"/>
    <s v="in administrare"/>
    <s v="HG 982/1998;;OUG.1 din 04/01/2017;OUG.68 din 06/11/2019"/>
    <s v="imobil"/>
    <s v="drum auto forestier"/>
  </r>
  <r>
    <x v="2582"/>
    <s v="8.04.04"/>
    <m/>
    <m/>
    <s v="DRUM FORESTIER VALEA TIGANULUI"/>
    <s v="conform amenajamentelor silvice"/>
    <s v="BRAŞOV"/>
    <s v="-"/>
    <s v="Tara: România; Judet: BRAŞOV; -;   -; Nr: -;"/>
    <n v="1959"/>
    <n v="70"/>
    <n v="8"/>
    <s v="in administrare"/>
    <s v="HG 982/1998;;OUG.1 din 04/01/2017;HG.354/18.05.2017;OUG.68 din 06/11/2019"/>
    <s v="imobil"/>
    <s v="Lungime= Km;Suprafeţe= ha;CF= ;"/>
  </r>
  <r>
    <x v="2583"/>
    <s v="8.04.04"/>
    <m/>
    <m/>
    <s v="DRUM FORESTIER OSORHEI"/>
    <s v="conform amenajamentelor silvice"/>
    <s v="BRAŞOV"/>
    <s v="-"/>
    <s v="Tara: România; Judet: BRAŞOV; -;   -; Nr: -;"/>
    <n v="1972"/>
    <n v="908"/>
    <n v="8"/>
    <s v="in administrare"/>
    <s v="HG 982/1998;;OUG.1 din 04/01/2017;HG.354/18.05.2017;OUG.68 din 06/11/2019"/>
    <s v="imobil"/>
    <s v="Lungime= Km;Suprafeţe= ha;CF= ;"/>
  </r>
  <r>
    <x v="2584"/>
    <s v="8.04.04"/>
    <m/>
    <m/>
    <s v="DRUM FORESTIER VALEA STANISULUI"/>
    <s v="conform amenajamentelor silvice"/>
    <s v="BRAŞOV"/>
    <s v="-"/>
    <s v="Tara: România; Judet: BRAŞOV; -;   -; Nr: -;"/>
    <n v="1977"/>
    <n v="3825"/>
    <n v="8"/>
    <s v="in administrare"/>
    <s v="HG 982/1998;;OUG.1 din 04/01/2017;HG.354/18.05.2017;OUG.68 din 06/11/2019"/>
    <s v="imobil"/>
    <s v="Lungime= Km;Suprafeţe= ha;CF= ;"/>
  </r>
  <r>
    <x v="2585"/>
    <s v="8.04.04"/>
    <m/>
    <m/>
    <s v="DRUM FORESTIER CERBOAICA"/>
    <s v="conform amenajamentelor silvice"/>
    <s v="BRAŞOV"/>
    <s v="-"/>
    <s v="Tara: România; Judet: BRAŞOV; -;   -; Nr: -;"/>
    <n v="1965"/>
    <n v="5024"/>
    <n v="8"/>
    <s v="in administrare"/>
    <s v="HG 982/1998;;OUG.1 din 04/01/2017;OUG.68 din 06/11/2019"/>
    <s v="imobil"/>
    <s v="drum auto forestier"/>
  </r>
  <r>
    <x v="2586"/>
    <s v="8.04.04"/>
    <m/>
    <m/>
    <s v="DRUM FORESTIER ROGOZITA"/>
    <s v="conform amenajamentelor silvice"/>
    <s v="BRAŞOV"/>
    <s v="-"/>
    <s v="Tara: România; Judet: BRAŞOV; -;   -; Nr: -;"/>
    <n v="1975"/>
    <n v="16058"/>
    <n v="8"/>
    <s v="in administrare"/>
    <s v="HG 982/1998;;OUG.1 din 04/01/2017;OUG.68 din 06/11/2019"/>
    <s v="imobil"/>
    <s v="drum auto forestier"/>
  </r>
  <r>
    <x v="2587"/>
    <s v="8.04.04"/>
    <m/>
    <m/>
    <s v="DRUM FORESTIER PARIUL LUI MAMALIGA"/>
    <s v="conform amenajamentelor silvice"/>
    <s v="BRAŞOV"/>
    <s v="-"/>
    <s v="Tara: România; Judet: BRAŞOV; -;   -; Nr: -;"/>
    <n v="1971"/>
    <n v="7624"/>
    <n v="8"/>
    <s v="in administrare"/>
    <s v="HG 982/1998;;OUG.1 din 04/01/2017;OUG.68 din 06/11/2019"/>
    <s v="imobil"/>
    <s v="drum auto forestier"/>
  </r>
  <r>
    <x v="2588"/>
    <s v="8.04.04"/>
    <m/>
    <m/>
    <s v="DRUM FORESTIER TINOASA"/>
    <s v="conform amenajamentelor silvice"/>
    <s v="BRAŞOV"/>
    <s v="-"/>
    <s v="Tara: România; Judet: BRAŞOV; -;   -; Nr: -;"/>
    <n v="1972"/>
    <n v="619"/>
    <n v="8"/>
    <s v="in administrare"/>
    <s v="HG 982/1998;;OUG.1 din 04/01/2017;HG.354/18.05.2017;OUG.68 din 06/11/2019"/>
    <s v="imobil"/>
    <s v="Lungime= Km;Suprafeţe= ha;CF= ;"/>
  </r>
  <r>
    <x v="2589"/>
    <s v="8.04.04"/>
    <m/>
    <m/>
    <s v="DR FOREST VL CAPULUI 1.1 KM"/>
    <s v="conform amenajamentelor silvice"/>
    <s v="BRAŞOV"/>
    <s v="-"/>
    <s v="Tara: România; Judet: BRAŞOV; -;   -; Nr: -;"/>
    <n v="1968"/>
    <n v="7391"/>
    <n v="8"/>
    <s v="in administrare"/>
    <s v="HG 982/1998;;OUG.1 din 04/01/2017;OUG.68 din 06/11/2019"/>
    <s v="imobil"/>
    <s v="drum auto forestier"/>
  </r>
  <r>
    <x v="2590"/>
    <s v="8.04.04"/>
    <m/>
    <m/>
    <s v="DR FOREST VL SIMPETRULUI 3.3 KM"/>
    <s v="conform amenajamentelor silvice"/>
    <s v="BRAŞOV"/>
    <s v="-"/>
    <s v="Tara: România; Judet: BRAŞOV; -;   -; Nr: -;"/>
    <n v="1973"/>
    <n v="70"/>
    <n v="8"/>
    <s v="in administrare"/>
    <s v="HG 982/1998;;OUG.1 din 04/01/2017;HG.354/18.05.2017;OUG.68 din 06/11/2019"/>
    <s v="imobil"/>
    <s v="Lungime= Km;Suprafeţe= ha;CF= ;"/>
  </r>
  <r>
    <x v="2591"/>
    <s v="8.04.04"/>
    <m/>
    <m/>
    <s v="DR FOREST STANGA OLT"/>
    <s v="conform amenajamentelor silvice"/>
    <s v="BRAŞOV"/>
    <s v="-"/>
    <s v="Tara: România; Judet: BRAŞOV; -;   -; Nr: -;"/>
    <n v="1970"/>
    <n v="38729"/>
    <n v="8"/>
    <s v="in administrare"/>
    <s v="HG 982/1998;HG 1344/2011;OUG.1 din 04/01/2017;OUG.68 din 06/11/2019"/>
    <s v="imobil"/>
    <s v="drum auto forestier"/>
  </r>
  <r>
    <x v="2592"/>
    <s v="8.04.04"/>
    <m/>
    <m/>
    <s v="DRUM FORESTIER PIRIUL MIHAITA CA"/>
    <s v="conform amenajamentelor silvice"/>
    <s v="BRAŞOV"/>
    <s v="-"/>
    <s v="Tara: România; Judet: BRAŞOV; -;   -; Nr: -;"/>
    <n v="1958"/>
    <n v="74"/>
    <n v="8"/>
    <s v="in administrare"/>
    <s v="HG 982/1998;HG 1344/2011;OUG.1 din 04/01/2017;OUG.68 din 06/11/2019"/>
    <s v="imobil"/>
    <s v="drum auto forestier"/>
  </r>
  <r>
    <x v="2593"/>
    <s v="8.04.04"/>
    <m/>
    <m/>
    <s v="DRUM FORESTIER PURCARU 2 IZVOARE"/>
    <s v="conform amenajamentelor silvice"/>
    <s v="BRAŞOV"/>
    <s v="-"/>
    <s v="Tara: România; Judet: BRAŞOV; -;   -; Nr: -;"/>
    <n v="1982"/>
    <n v="6449"/>
    <n v="8"/>
    <s v="in administrare"/>
    <s v="HG 982/1998;;OUG.1 din 04/01/2017;HG.354/18.05.2017;OUG.68 din 06/11/2019"/>
    <s v="imobil"/>
    <s v="Lungime= Km;Suprafeţe= ha;CF= ;"/>
  </r>
  <r>
    <x v="2594"/>
    <s v="8.04.04"/>
    <m/>
    <m/>
    <s v="DRUM FORESTIER CUIBURI II +III ."/>
    <s v="conform amenajamentelor silvice"/>
    <s v="BRAŞOV"/>
    <s v="-"/>
    <s v="Tara: România; Judet: BRAŞOV; -;   -; Nr: -;"/>
    <n v="1974"/>
    <n v="4935"/>
    <n v="8"/>
    <s v="in administrare"/>
    <s v="HG 982/1998;;OUG.1 din 04/01/2017;OUG.68 din 06/11/2019"/>
    <s v="imobil"/>
    <s v="drum auto forestier"/>
  </r>
  <r>
    <x v="2595"/>
    <s v="8.04.04"/>
    <m/>
    <m/>
    <s v="DR FOREST MOLDELOR I 3.2 KM"/>
    <s v="conform amenajamentelor silvice"/>
    <s v="BRAŞOV"/>
    <s v="-"/>
    <s v="Tara: România; Judet: BRAŞOV; -;   -; Nr: -;"/>
    <n v="1981"/>
    <n v="22397"/>
    <n v="8"/>
    <s v="in administrare"/>
    <s v="HG 982/1998;;OUG.1 din 04/01/2017;HG.354/18.05.2017;OUG.68 din 06/11/2019"/>
    <s v="imobil"/>
    <s v="Lungime= Km;Suprafeţe= ha;CF= ;"/>
  </r>
  <r>
    <x v="2596"/>
    <s v="8.04.04"/>
    <m/>
    <m/>
    <s v="DR FOREST PARAUL OALEI"/>
    <s v="conform amenajamentelor silvice"/>
    <s v="BRAŞOV"/>
    <s v="-"/>
    <s v="Tara: România; Judet: BRAŞOV; -;   -; Nr: -;"/>
    <n v="1981"/>
    <n v="187"/>
    <n v="8"/>
    <s v="in administrare"/>
    <s v="HG 982/1998;HG 1344/2011;OUG.1 din 04/01/2017;OUG.68 din 06/11/2019"/>
    <s v="imobil"/>
    <s v="drum auto forestier"/>
  </r>
  <r>
    <x v="2597"/>
    <s v="8.04.04"/>
    <m/>
    <m/>
    <s v="DR FOREST MOLDELOR II 2.0 KM"/>
    <s v="conform amenajamentelor silvice"/>
    <s v="BRAŞOV"/>
    <s v="-"/>
    <s v="Tara: România; Judet: BRAŞOV; -;   -; Nr: -;"/>
    <n v="1982"/>
    <n v="14210"/>
    <n v="8"/>
    <s v="in administrare"/>
    <s v="HG 982/1998;;OUG.1 din 04/01/2017;HG.354/18.05.2017;OUG.68 din 06/11/2019"/>
    <s v="imobil"/>
    <s v="Lungime= Km;Suprafeţe= ha;CF= ;"/>
  </r>
  <r>
    <x v="2598"/>
    <s v="8.30._"/>
    <m/>
    <m/>
    <s v="VALEA VIILOR"/>
    <s v="conform amenajamentelor silvice"/>
    <s v="BISTRIŢA-NĂSĂUD"/>
    <s v="-"/>
    <s v="Tara: România; Judet: BISTRIŢA-NĂSĂUD; -;   -; Nr: -;"/>
    <n v="1980"/>
    <n v="5545"/>
    <n v="6"/>
    <s v="in administrare"/>
    <s v="HG 982/1998;;OUG.1 din 04/01/2017;HG.354/18.05.2017;OUG.68 din 06/11/2019"/>
    <s v="imobil"/>
    <s v="Denumire= ;"/>
  </r>
  <r>
    <x v="2599"/>
    <s v="8.04.04"/>
    <m/>
    <m/>
    <s v="DRUMURI INTERIOARE"/>
    <s v="conform amenajamentelor silvice"/>
    <s v="BISTRIŢA-NĂSĂUD"/>
    <s v="-"/>
    <s v="Tara: România; Judet: BISTRIŢA-NĂSĂUD; -;   -; Nr: -;"/>
    <n v="1979"/>
    <n v="9453"/>
    <n v="6"/>
    <s v="in administrare"/>
    <s v="HG 982/1998;;OUG.1 din 04/01/2017;HG.354/18.05.2017;OUG.68 din 06/11/2019"/>
    <s v="imobil"/>
    <s v="Lungime= Km;Suprafeţe= ha;CF= ;"/>
  </r>
  <r>
    <x v="2600"/>
    <s v="8.30._"/>
    <m/>
    <m/>
    <s v="STRAMBA - HENIU"/>
    <s v="conform amenajamentelor silvice"/>
    <s v="BISTRIŢA-NĂSĂUD"/>
    <s v="-"/>
    <s v="Tara: România; Judet: BISTRIŢA-NĂSĂUD; -;   -; Nr: -;"/>
    <n v="1976"/>
    <n v="25612"/>
    <n v="6"/>
    <s v="in administrare"/>
    <s v="HG 982/1998;;OUG.1 din 04/01/2017;HG.354/18.05.2017;OUG.68 din 06/11/2019"/>
    <s v="imobil"/>
    <s v="Denumire= ;"/>
  </r>
  <r>
    <x v="2601"/>
    <s v="8.30._"/>
    <m/>
    <m/>
    <s v="SILHOASA - SARCER"/>
    <s v="conform amenajamentelor silvice"/>
    <s v="BISTRIŢA-NĂSĂUD"/>
    <s v="-"/>
    <s v="Tara: România; Judet: BISTRIŢA-NĂSĂUD; -;   -; Nr: -;"/>
    <n v="1975"/>
    <n v="2898"/>
    <n v="6"/>
    <s v="in administrare"/>
    <s v="HG 982/1998;;OUG.1 din 04/01/2017;HG.354/18.05.2017;OUG.68 din 06/11/2019"/>
    <s v="imobil"/>
    <s v="Denumire= ;"/>
  </r>
  <r>
    <x v="2602"/>
    <s v="8.30._"/>
    <m/>
    <m/>
    <s v="STRUGARULUI"/>
    <s v="conform amenajamentelor silvice"/>
    <s v="BISTRIŢA-NĂSĂUD"/>
    <s v="-"/>
    <s v="Tara: România; Judet: BISTRIŢA-NĂSĂUD; -;   -; Nr: -;"/>
    <n v="1979"/>
    <n v="5643"/>
    <n v="6"/>
    <s v="in administrare"/>
    <s v="HG 982/1998;;OUG.1 din 04/01/2017;HG.354/18.05.2017;OUG.68 din 06/11/2019"/>
    <s v="imobil"/>
    <s v="Denumire= ;"/>
  </r>
  <r>
    <x v="2603"/>
    <s v="8.30._"/>
    <m/>
    <m/>
    <s v="PALTINUL"/>
    <s v="conform amenajamentelor silvice"/>
    <s v="BISTRIŢA-NĂSĂUD"/>
    <s v="-"/>
    <s v="Tara: România; Judet: BISTRIŢA-NĂSĂUD; -;   -; Nr: -;"/>
    <n v="1980"/>
    <n v="2105"/>
    <n v="6"/>
    <s v="in administrare"/>
    <s v="HG 982/1998;;OUG.1 din 04/01/2017;HG.354/18.05.2017;OUG.68 din 06/11/2019"/>
    <s v="imobil"/>
    <s v="Denumire= ;"/>
  </r>
  <r>
    <x v="2604"/>
    <s v="8.30._"/>
    <m/>
    <m/>
    <s v="GALAN - URSOAIA"/>
    <s v="conform amenajamentelor silvice"/>
    <s v="BISTRIŢA-NĂSĂUD"/>
    <s v="-"/>
    <s v="Tara: România; Judet: BISTRIŢA-NĂSĂUD; -;   -; Nr: -;"/>
    <n v="1980"/>
    <n v="3357"/>
    <n v="6"/>
    <s v="in administrare"/>
    <s v="HG 982/1998;;OUG.1 din 04/01/2017;HG.354/18.05.2017;OUG.68 din 06/11/2019"/>
    <s v="imobil"/>
    <s v="Denumire= ;"/>
  </r>
  <r>
    <x v="2605"/>
    <s v="8.30._"/>
    <m/>
    <m/>
    <s v="BUDUSEL"/>
    <s v="conform amenajamentelor silvice"/>
    <s v="BISTRIŢA-NĂSĂUD"/>
    <s v="-"/>
    <s v="Tara: România; Judet: BISTRIŢA-NĂSĂUD; -;   -; Nr: -;"/>
    <n v="1970"/>
    <n v="6445"/>
    <n v="6"/>
    <s v="in administrare"/>
    <s v="HG 982/1998;;OUG.1 din 04/01/2017;HG.354/18.05.2017;OUG.68 din 06/11/2019"/>
    <s v="imobil"/>
    <s v="Denumire= ;"/>
  </r>
  <r>
    <x v="2606"/>
    <s v="8.30._"/>
    <m/>
    <m/>
    <s v="PARAUL DRACULUI"/>
    <s v="conform amenajamentelor silvice"/>
    <s v="BISTRIŢA-NĂSĂUD"/>
    <s v="-"/>
    <s v="Tara: România; Judet: BISTRIŢA-NĂSĂUD; -;   -; Nr: -;"/>
    <n v="1968"/>
    <n v="323"/>
    <n v="6"/>
    <s v="in administrare"/>
    <s v="HG 982/1998;;OUG.1 din 04/01/2017;HG.354/18.05.2017;OUG.68 din 06/11/2019"/>
    <s v="imobil"/>
    <s v="Denumire= ;"/>
  </r>
  <r>
    <x v="2607"/>
    <s v="8.30._"/>
    <m/>
    <m/>
    <s v="SIMEGEA BUDAC"/>
    <s v="conform amenajamentelor silvice"/>
    <s v="BISTRIŢA-NĂSĂUD"/>
    <s v="-"/>
    <s v="Tara: România; Judet: BISTRIŢA-NĂSĂUD; -;   -; Nr: -;"/>
    <n v="1971"/>
    <n v="4750"/>
    <n v="6"/>
    <s v="in administrare"/>
    <s v="HG 982/1998;;OUG.1 din 04/01/2017;HG.354/18.05.2017;OUG.68 din 06/11/2019"/>
    <s v="imobil"/>
    <s v="Denumire= ;"/>
  </r>
  <r>
    <x v="2608"/>
    <s v="8.30._"/>
    <m/>
    <m/>
    <s v="TISA HOLOBICI"/>
    <s v="conform amenajamentelor silvice"/>
    <s v="BISTRIŢA-NĂSĂUD"/>
    <s v="-"/>
    <s v="Tara: România; Judet: BISTRIŢA-NĂSĂUD; -;   -; Nr: -;"/>
    <n v="1973"/>
    <n v="3640"/>
    <n v="6"/>
    <s v="in administrare"/>
    <s v="HG 982/1998;;OUG.1 din 04/01/2017;HG.354/18.05.2017;OUG.68 din 06/11/2019"/>
    <s v="imobil"/>
    <s v="Denumire= ;"/>
  </r>
  <r>
    <x v="2609"/>
    <s v="8.30._"/>
    <m/>
    <m/>
    <s v="GEAMANU"/>
    <s v="conform amenajamentelor silvice"/>
    <s v="BISTRIŢA-NĂSĂUD"/>
    <s v="-"/>
    <s v="Tara: România; Judet: BISTRIŢA-NĂSĂUD; -;   -; Nr: -;"/>
    <n v="1984"/>
    <n v="3933"/>
    <n v="6"/>
    <s v="in administrare"/>
    <s v="HG 982/1998;;OUG.1 din 04/01/2017;HG.354/18.05.2017;OUG.68 din 06/11/2019"/>
    <s v="imobil"/>
    <s v="Denumire= ;"/>
  </r>
  <r>
    <x v="2610"/>
    <s v="8.30._"/>
    <m/>
    <m/>
    <s v="VALEA FRIULUI + STEJARULUI"/>
    <s v="conform amenajamentelor silvice"/>
    <s v="BISTRIŢA-NĂSĂUD"/>
    <s v="-"/>
    <s v="Tara: România; Judet: BISTRIŢA-NĂSĂUD; -;   -; Nr: -;"/>
    <n v="1992"/>
    <n v="48899"/>
    <n v="6"/>
    <s v="in administrare"/>
    <s v="HG 982/1998;;OUG.1 din 04/01/2017;HG.354/18.05.2017;OUG.68 din 06/11/2019"/>
    <s v="imobil"/>
    <s v="Denumire= ;"/>
  </r>
  <r>
    <x v="2611"/>
    <s v="8.30._"/>
    <m/>
    <m/>
    <s v="PIRIUL RUSULUI"/>
    <s v="conform amenajamentelor silvice"/>
    <s v="BISTRIŢA-NĂSĂUD"/>
    <s v="-"/>
    <s v="Tara: România; Judet: BISTRIŢA-NĂSĂUD; -;   -; Nr: -;"/>
    <n v="1993"/>
    <n v="55559"/>
    <n v="6"/>
    <s v="in administrare"/>
    <s v="HG 982/1998;;OUG.1 din 04/01/2017;HG.354/18.05.2017;OUG.68 din 06/11/2019"/>
    <s v="imobil"/>
    <s v="Denumire= ;"/>
  </r>
  <r>
    <x v="2612"/>
    <s v="8.30.01"/>
    <m/>
    <m/>
    <s v="CORECTIE TORENTI COLIBITA"/>
    <s v="conform amenajamentelor silvice"/>
    <s v="BISTRIŢA-NĂSĂUD"/>
    <s v="-"/>
    <s v="Tara: România; Judet: BISTRIŢA-NĂSĂUD; -;   -; Nr: -;"/>
    <n v="1999"/>
    <n v="283013"/>
    <n v="6"/>
    <s v="in administrare"/>
    <s v="HG 982/1998;;OUG.1 din 04/01/2017;HG.354/18.05.2017;OUG.68 din 06/11/2019;HG.846/08.10.2020"/>
    <s v="imobil"/>
    <s v="Lungime albie corectată/consolidată=0,5 km;"/>
  </r>
  <r>
    <x v="2613"/>
    <s v="8.30._"/>
    <m/>
    <m/>
    <s v="VALEA SECERULUI"/>
    <s v="conform amenajamentelor silvice"/>
    <s v="BISTRIŢA-NĂSĂUD"/>
    <s v="-"/>
    <s v="Tara: România; Judet: BISTRIŢA-NĂSĂUD; -;   -; Nr: -;"/>
    <n v="1981"/>
    <n v="5040"/>
    <n v="6"/>
    <s v="in administrare"/>
    <s v="HG 982/1998;;OUG.1 din 04/01/2017;HG.354/18.05.2017;OUG.68 din 06/11/2019"/>
    <s v="imobil"/>
    <s v="Denumire= ;"/>
  </r>
  <r>
    <x v="2614"/>
    <s v="8.04.04"/>
    <m/>
    <m/>
    <s v="DRUM AUTO TUREAC"/>
    <s v="conform amenajamentelor silvice"/>
    <s v="BISTRIŢA-NĂSĂUD"/>
    <s v="-"/>
    <s v="Tara: România; Judet: BISTRIŢA-NĂSĂUD; -;   -; Nr: -;"/>
    <n v="1968"/>
    <n v="1547"/>
    <n v="6"/>
    <s v="in administrare"/>
    <s v="HG 982/1998;;OUG.1 din 04/01/2017;HG.354/18.05.2017;OUG.68 din 06/11/2019"/>
    <s v="imobil"/>
    <s v="Lungime= Km;Suprafeţe= ha;CF= ;"/>
  </r>
  <r>
    <x v="2615"/>
    <s v="8.30.01"/>
    <m/>
    <m/>
    <s v="CORECTARE TORENTI VALEA MAGURI"/>
    <s v="conform amenajamentelor silvice"/>
    <s v="BISTRIŢA-NĂSĂUD"/>
    <s v="-"/>
    <s v="Tara: România; Judet: BISTRIŢA-NĂSĂUD; -;   -; Nr: -;"/>
    <n v="1991"/>
    <n v="2384"/>
    <n v="6"/>
    <s v="in administrare"/>
    <s v="HG 982/1998;;OUG.1 din 04/01/2017;HG.354/18.05.2017;OUG.68 din 06/11/2019;HG.846/08.10.2020"/>
    <s v="imobil"/>
    <s v="Lungime albie corectată/consolidată=0,5 km;"/>
  </r>
  <r>
    <x v="2616"/>
    <s v="8.30._"/>
    <m/>
    <m/>
    <s v="CARTIBAV"/>
    <s v="conform amenajamentelor silvice"/>
    <s v="BISTRIŢA-NĂSĂUD"/>
    <s v="-"/>
    <s v="Tara: România; Judet: BISTRIŢA-NĂSĂUD; -;   -; Nr: -;"/>
    <n v="1970"/>
    <n v="24989"/>
    <n v="6"/>
    <s v="in administrare"/>
    <s v="HG 982/1998;;OUG.1 din 04/01/2017;HG.354/18.05.2017;OUG.68 din 06/11/2019"/>
    <s v="imobil"/>
    <s v="Denumire= ;"/>
  </r>
  <r>
    <x v="2617"/>
    <s v="8.30._"/>
    <m/>
    <m/>
    <s v="VALEA BLAZNEI"/>
    <s v="conform amenajamentelor silvice"/>
    <s v="BISTRIŢA-NĂSĂUD"/>
    <s v="-"/>
    <s v="Tara: România; Judet: BISTRIŢA-NĂSĂUD; -;   -; Nr: -;"/>
    <n v="1969"/>
    <n v="1140"/>
    <n v="6"/>
    <s v="in administrare"/>
    <s v="HG 982/1998;;OUG.1 din 04/01/2017;HG.354/18.05.2017;OUG.68 din 06/11/2019"/>
    <s v="imobil"/>
    <s v="Denumire= ;"/>
  </r>
  <r>
    <x v="2618"/>
    <s v="8.04.04"/>
    <m/>
    <m/>
    <s v="VALEA SABIEI"/>
    <s v="conform amenajamentelor silvice"/>
    <s v="BISTRIŢA-NĂSĂUD"/>
    <s v="-"/>
    <s v="Tara: România; Judet: BISTRIŢA-NĂSĂUD; -;   -; Nr: -;"/>
    <n v="1963"/>
    <n v="2738"/>
    <n v="6"/>
    <s v="in administrare"/>
    <s v="HG 982/1998;;OUG.1 din 04/01/2017;HG.354/18.05.2017;OUG.68 din 06/11/2019"/>
    <s v="imobil"/>
    <s v="Lungime= Km;Suprafeţe= ha;CF= ;"/>
  </r>
  <r>
    <x v="2619"/>
    <s v="8.30._"/>
    <m/>
    <m/>
    <s v="VALEA TATARULUI"/>
    <s v="conform amenajamentelor silvice"/>
    <s v="BISTRIŢA-NĂSĂUD"/>
    <s v="-"/>
    <s v="Tara: România; Judet: BISTRIŢA-NĂSĂUD; -;   -; Nr: -;"/>
    <n v="1979"/>
    <n v="5271"/>
    <n v="6"/>
    <s v="in administrare"/>
    <s v="HG 982/1998;;OUG.1 din 04/01/2017;HG.354/18.05.2017;OUG.68 din 06/11/2019"/>
    <s v="imobil"/>
    <s v="Denumire= ;"/>
  </r>
  <r>
    <x v="2620"/>
    <s v="8.04.04"/>
    <m/>
    <m/>
    <s v="DRUM FORESTIER VALEA SCRADII"/>
    <s v="conform amenajamentelor silvice"/>
    <s v="MARAMUREŞ"/>
    <s v="-"/>
    <s v="Tara: România; Judet: MARAMUREŞ; -;   -; Nr: -;"/>
    <n v="1990"/>
    <n v="89969"/>
    <n v="24"/>
    <s v="in administrare"/>
    <s v="HG 982/1998;;OUG.1 din 04/01/2017;HG.354/18.05.2017;OUG.68 din 06/11/2019"/>
    <s v="imobil"/>
    <s v="Lungime= Km;Suprafeţe= ha;CF= ;"/>
  </r>
  <r>
    <x v="2621"/>
    <s v="8.30.01"/>
    <m/>
    <m/>
    <s v="CORECTIE TORENTI IVASCOAIA"/>
    <s v="conform amenajamentelor silvice"/>
    <s v="MARAMUREŞ"/>
    <s v="-"/>
    <s v="Tara: România; Judet: MARAMUREŞ; -;   -; Nr: -;"/>
    <n v="1995"/>
    <n v="14568"/>
    <n v="24"/>
    <s v="in administrare"/>
    <s v="HG 982/1998;;OUG.1 din 04/01/2017;OUG.68 din 06/11/2019;HG.846/08.10.2020"/>
    <s v="imobil"/>
    <s v="Lungime albie corectată/consolidată=1,8 km;"/>
  </r>
  <r>
    <x v="2622"/>
    <s v="8.30._"/>
    <m/>
    <m/>
    <s v="POTECI ACCES"/>
    <s v="conform amenajamentelor silvice"/>
    <s v="BISTRIŢA-NĂSĂUD"/>
    <s v="-"/>
    <s v="Tara: România; Judet: BISTRIŢA-NĂSĂUD; -;   -; Nr: -;"/>
    <n v="1989"/>
    <n v="684"/>
    <n v="6"/>
    <s v="in administrare"/>
    <s v="HG 982/1998;;OUG.1 din 04/01/2017;HG.354/18.05.2017;OUG.68 din 06/11/2019"/>
    <s v="imobil"/>
    <s v="Denumire= ;"/>
  </r>
  <r>
    <x v="2623"/>
    <s v="8.04.04"/>
    <m/>
    <m/>
    <s v="DRUM FORESTIER PALTIN"/>
    <s v="conform amenajamentelor silvice"/>
    <s v="MARAMUREŞ"/>
    <s v="-"/>
    <s v="Tara: România; Judet: MARAMUREŞ; -;   -; Nr: -;"/>
    <n v="1969"/>
    <n v="175000"/>
    <n v="24"/>
    <s v="in administrare"/>
    <s v="HG 982/1998;;OUG.1 din 04/01/2017;OUG.68 din 06/11/2019"/>
    <s v="imobil"/>
    <s v="drum auto forestier"/>
  </r>
  <r>
    <x v="2624"/>
    <s v="8.04.04"/>
    <m/>
    <m/>
    <s v="POD BARDAU"/>
    <s v="conform amenajamentelor silvice"/>
    <s v="MARAMUREŞ"/>
    <s v="-"/>
    <s v="Tara: România; Judet: MARAMUREŞ; -;   -; Nr: -;"/>
    <n v="1977"/>
    <n v="50000"/>
    <n v="24"/>
    <s v="in administrare"/>
    <s v="HG 982/1998;;OUG.1 din 04/01/2017;OUG.68 din 06/11/2019"/>
    <s v="imobil"/>
    <s v="DAF"/>
  </r>
  <r>
    <x v="2625"/>
    <s v="8.04.04"/>
    <m/>
    <m/>
    <s v="PR PARULUI"/>
    <s v="conform amenajamentelor silvice"/>
    <s v="MARAMUREŞ"/>
    <s v="-"/>
    <s v="Tara: România; Judet: MARAMUREŞ; -;   -; Nr: -;"/>
    <n v="1980"/>
    <n v="50000"/>
    <n v="24"/>
    <s v="in administrare"/>
    <s v="HG 982/1998;;OUG.1 din 04/01/2017;OUG.68 din 06/11/2019"/>
    <s v="imobil"/>
    <s v="DAF"/>
  </r>
  <r>
    <x v="2626"/>
    <s v="8.04.04"/>
    <m/>
    <m/>
    <s v="DRUM FORESTIER STEVIOARA"/>
    <s v="conform amenajamentelor silvice"/>
    <s v="MARAMUREŞ"/>
    <s v="-"/>
    <s v="Tara: România; Judet: MARAMUREŞ; -;   -; Nr: -;"/>
    <n v="1982"/>
    <n v="90000"/>
    <n v="24"/>
    <s v="in administrare"/>
    <s v="HG 982/1998;;OUG.1 din 04/01/2017;OUG.68 din 06/11/2019"/>
    <s v="imobil"/>
    <s v="drum auto forestier"/>
  </r>
  <r>
    <x v="2627"/>
    <s v="8.04.04"/>
    <m/>
    <m/>
    <s v="PCTF COZIA II"/>
    <s v="conform amenajamentelor silvice"/>
    <s v="MARAMUREŞ"/>
    <s v="-"/>
    <s v="Tara: România; Judet: MARAMUREŞ; -;   -; Nr: -;"/>
    <n v="1960"/>
    <n v="50000"/>
    <n v="24"/>
    <s v="in administrare"/>
    <s v="HG 982/1998;;OUG.1 din 04/01/2017;OUG.68 din 06/11/2019"/>
    <s v="imobil"/>
    <s v="CAI FERATE FORESTIERE"/>
  </r>
  <r>
    <x v="2628"/>
    <s v="8.04.04"/>
    <m/>
    <m/>
    <s v="PCTF MACIRLAU"/>
    <s v="conform amenajamentelor silvice"/>
    <s v="MARAMUREŞ"/>
    <s v="-"/>
    <s v="Tara: România; Judet: MARAMUREŞ; -;   -; Nr: -;"/>
    <n v="1966"/>
    <n v="50000"/>
    <n v="24"/>
    <s v="in administrare"/>
    <s v="HG 982/1998;;OUG.1 din 04/01/2017;OUG.68 din 06/11/2019"/>
    <s v="imobil"/>
    <s v="CAI FERATE FORESTIERE"/>
  </r>
  <r>
    <x v="2629"/>
    <s v="8.04.04"/>
    <m/>
    <m/>
    <s v="PCTF GLIMBOACA"/>
    <s v="conform amenajamentelor silvice"/>
    <s v="MARAMUREŞ"/>
    <s v="-"/>
    <s v="Tara: România; Judet: MARAMUREŞ; -;   -; Nr: -;"/>
    <n v="1960"/>
    <n v="50000"/>
    <n v="24"/>
    <s v="in administrare"/>
    <s v="HG 982/1998;;OUG.1 din 04/01/2017;OUG.68 din 06/11/2019"/>
    <s v="imobil"/>
    <s v="CAI FERATE FORESTIERE"/>
  </r>
  <r>
    <x v="2630"/>
    <s v="8.04.04"/>
    <m/>
    <m/>
    <s v="DRUM FORESTIER BOTIZU"/>
    <s v="conform amenajamentelor silvice"/>
    <s v="MARAMUREŞ"/>
    <s v="-"/>
    <s v="Tara: România; Judet: MARAMUREŞ; -;   -; Nr: -;"/>
    <n v="1966"/>
    <n v="160000"/>
    <n v="24"/>
    <s v="in administrare"/>
    <s v="HG 982/1998;;OUG.1 din 04/01/2017;OUG.68 din 06/11/2019"/>
    <s v="imobil"/>
    <s v="drum auto forestier"/>
  </r>
  <r>
    <x v="2631"/>
    <s v="8.04.04"/>
    <m/>
    <m/>
    <s v="DRUM FORESTIER FAINA I"/>
    <s v="conform amenajamentelor silvice"/>
    <s v="MARAMUREŞ"/>
    <s v="-"/>
    <s v="Tara: România; Judet: MARAMUREŞ; -;   -; Nr: -;"/>
    <n v="1961"/>
    <n v="210000"/>
    <n v="24"/>
    <s v="in administrare"/>
    <s v="HG 982/1998;;OUG.1 din 04/01/2017;OUG.68 din 06/11/2019"/>
    <s v="imobil"/>
    <s v="drum auto forestier"/>
  </r>
  <r>
    <x v="2632"/>
    <s v="8.04.04"/>
    <m/>
    <m/>
    <s v="LINIE CFF IZVORUL BOULUI"/>
    <s v="conform amenajamentelor silvice"/>
    <s v="MARAMUREŞ"/>
    <s v="-"/>
    <s v="Tara: România; Judet: MARAMUREŞ; -;   -; Nr: -;"/>
    <n v="1947"/>
    <n v="4000"/>
    <n v="24"/>
    <s v="in administrare"/>
    <s v="HG 982/1998;;OUG.1 din 04/01/2017;OUG.68 din 06/11/2019"/>
    <s v="imobil"/>
    <s v="cai ferate forestiere"/>
  </r>
  <r>
    <x v="2633"/>
    <s v="8.04.04"/>
    <m/>
    <m/>
    <s v="DRUM VALEA BORJUGULUI"/>
    <s v="conform amenajamentelor silvice"/>
    <s v="MARAMUREŞ"/>
    <s v="-"/>
    <s v="Tara: România; Judet: MARAMUREŞ; -;   -; Nr: -;"/>
    <n v="1974"/>
    <n v="163380"/>
    <n v="24"/>
    <s v="in administrare"/>
    <s v="HG 982/1998;;OUG.1 din 04/01/2017;OUG.68 din 06/11/2019"/>
    <s v="imobil"/>
    <s v="drum auto forestier"/>
  </r>
  <r>
    <x v="2634"/>
    <s v="8.04.04"/>
    <m/>
    <m/>
    <s v="DRUM VALEA CIORANULUI"/>
    <s v="conform amenajamentelor silvice"/>
    <s v="MARAMUREŞ"/>
    <s v="-"/>
    <s v="Tara: România; Judet: MARAMUREŞ; -;   -; Nr: -;"/>
    <n v="1967"/>
    <n v="24574"/>
    <n v="24"/>
    <s v="in administrare"/>
    <s v="HG 982/1998;;OUG.1 din 04/01/2017;OUG.68 din 06/11/2019"/>
    <s v="imobil"/>
    <s v="drum auto forestier"/>
  </r>
  <r>
    <x v="2635"/>
    <s v="8.04.04"/>
    <m/>
    <m/>
    <s v="DRUM VALEA SATULUI I"/>
    <s v="conform amenajamentelor silvice"/>
    <s v="MARAMUREŞ"/>
    <s v="-"/>
    <s v="Tara: România; Judet: MARAMUREŞ; -;   -; Nr: -;"/>
    <n v="1975"/>
    <n v="35595"/>
    <n v="24"/>
    <s v="in administrare"/>
    <s v="HG 982/1998;;OUG.1 din 04/01/2017;OUG.68 din 06/11/2019"/>
    <s v="imobil"/>
    <s v="drum auto forestier"/>
  </r>
  <r>
    <x v="2636"/>
    <s v="8.04.04"/>
    <m/>
    <m/>
    <s v="VL. ALBA BLOAJA"/>
    <s v="conform amenajamentelor silvice"/>
    <s v="MARAMUREŞ"/>
    <s v="-"/>
    <s v="Tara: România; Judet: MARAMUREŞ; -;   -; Nr: -;"/>
    <n v="1958"/>
    <n v="5000"/>
    <n v="24"/>
    <s v="in administrare"/>
    <s v="HG 982/1998;;OUG.1 din 04/01/2017;OUG.68 din 06/11/2019"/>
    <s v="imobil"/>
    <s v="DAF"/>
  </r>
  <r>
    <x v="2637"/>
    <s v="8.04.04"/>
    <m/>
    <m/>
    <s v="VL. DOBRULUI"/>
    <s v="conform amenajamentelor silvice"/>
    <s v="MARAMUREŞ"/>
    <s v="-"/>
    <s v="Tara: România; Judet: MARAMUREŞ; -;   -; Nr: -;"/>
    <n v="1965"/>
    <n v="10000"/>
    <n v="24"/>
    <s v="in administrare"/>
    <s v="HG 982/1998;;OUG.1 din 04/01/2017;OUG.68 din 06/11/2019"/>
    <s v="imobil"/>
    <s v="DAF"/>
  </r>
  <r>
    <x v="2638"/>
    <s v="8.04.04"/>
    <m/>
    <m/>
    <s v="VL.TILHARULUI"/>
    <s v="conform amenajamentelor silvice"/>
    <s v="MARAMUREŞ"/>
    <s v="-"/>
    <s v="Tara: România; Judet: MARAMUREŞ; -;   -; Nr: -;"/>
    <n v="1970"/>
    <n v="10000"/>
    <n v="24"/>
    <s v="in administrare"/>
    <s v="HG 982/1998;;OUG.1 din 04/01/2017;OUG.68 din 06/11/2019"/>
    <s v="imobil"/>
    <s v="DAF"/>
  </r>
  <r>
    <x v="2639"/>
    <s v="8.04.04"/>
    <m/>
    <m/>
    <s v="VL. URSULUI ROHIA"/>
    <s v="conform amenajamentelor silvice"/>
    <s v="MARAMUREŞ"/>
    <s v="-"/>
    <s v="Tara: România; Judet: MARAMUREŞ; -;   -; Nr: -;"/>
    <n v="1984"/>
    <n v="10000"/>
    <n v="24"/>
    <s v="in administrare"/>
    <s v="HG 982/1998;;OUG.1 din 04/01/2017;OUG.68 din 06/11/2019"/>
    <s v="imobil"/>
    <s v="DAF"/>
  </r>
  <r>
    <x v="2640"/>
    <s v="8.04.04"/>
    <m/>
    <m/>
    <s v="SATRA"/>
    <s v="conform amenajamentelor silvice"/>
    <s v="MARAMUREŞ"/>
    <s v="-"/>
    <s v="Tara: România; Judet: MARAMUREŞ; -;   -; Nr: -;"/>
    <n v="1967"/>
    <n v="80000"/>
    <n v="24"/>
    <s v="in administrare"/>
    <s v="HG 982/1998;;OUG.1 din 04/01/2017;OUG.68 din 06/11/2019"/>
    <s v="imobil"/>
    <s v="DAF"/>
  </r>
  <r>
    <x v="2641"/>
    <s v="8.04.04"/>
    <m/>
    <m/>
    <s v="HIJA BLOAJA"/>
    <s v="conform amenajamentelor silvice"/>
    <s v="MARAMUREŞ"/>
    <s v="-"/>
    <s v="Tara: România; Judet: MARAMUREŞ; -;   -; Nr: -;"/>
    <n v="1963"/>
    <n v="3000"/>
    <n v="24"/>
    <s v="in administrare"/>
    <s v="HG 982/1998;;OUG.1 din 04/01/2017;OUG.68 din 06/11/2019"/>
    <s v="imobil"/>
    <s v="DAF"/>
  </r>
  <r>
    <x v="2642"/>
    <s v="8.04.04"/>
    <m/>
    <m/>
    <s v="LIMPEDEA"/>
    <s v="conform amenajamentelor silvice"/>
    <s v="MARAMUREŞ"/>
    <s v="-"/>
    <s v="Tara: România; Judet: MARAMUREŞ; -;   -; Nr: -;"/>
    <n v="1958"/>
    <n v="245083"/>
    <n v="24"/>
    <s v="in administrare"/>
    <s v="HG 982/1998;;OUG.1 din 04/01/2017;HG.354/18.05.2017;OUG.68 din 06/11/2019"/>
    <s v="imobil"/>
    <s v="Lungime= Km;Suprafeţe= ha;CF= ;"/>
  </r>
  <r>
    <x v="2643"/>
    <s v="8.04.04"/>
    <m/>
    <m/>
    <s v="OUT"/>
    <s v="conform amenajamentelor silvice"/>
    <s v="MARAMUREŞ"/>
    <s v="-"/>
    <s v="Tara: România; Judet: MARAMUREŞ; -;   -; Nr: -;"/>
    <n v="1982"/>
    <n v="105327"/>
    <n v="24"/>
    <s v="in administrare"/>
    <s v="HG 982/1998;;OUG.1 din 04/01/2017;OUG.68 din 06/11/2019"/>
    <s v="imobil"/>
    <s v="DAF"/>
  </r>
  <r>
    <x v="2644"/>
    <s v="8.04.04"/>
    <m/>
    <m/>
    <s v="PALTIN"/>
    <s v="conform amenajamentelor silvice"/>
    <s v="MARAMUREŞ"/>
    <s v="-"/>
    <s v="Tara: România; Judet: MARAMUREŞ; -;   -; Nr: -;"/>
    <n v="1969"/>
    <n v="97410"/>
    <n v="24"/>
    <s v="in administrare"/>
    <s v="HG 982/1998;;OUG.1 din 04/01/2017;OUG.68 din 06/11/2019"/>
    <s v="imobil"/>
    <s v="DAF"/>
  </r>
  <r>
    <x v="2645"/>
    <s v="8.30._"/>
    <m/>
    <m/>
    <s v="CORECTARE TORENTI SABISA"/>
    <s v="conform amenajamentelor silvice"/>
    <s v="MARAMUREŞ"/>
    <s v="-"/>
    <s v="Tara: România; Judet: MARAMUREŞ; -;   -; Nr: -;"/>
    <n v="1989"/>
    <n v="563"/>
    <n v="24"/>
    <s v="in administrare"/>
    <s v="HG 982/1998;;OUG.1 din 04/01/2017;HG.354/18.05.2017;OUG.68 din 06/11/2019"/>
    <s v="imobil"/>
    <s v="Denumire= ;"/>
  </r>
  <r>
    <x v="2646"/>
    <s v="8.04.04"/>
    <m/>
    <m/>
    <s v="DR FOR VL PASCULUI"/>
    <s v="conform amenajamentelor silvice"/>
    <s v="MARAMUREŞ"/>
    <s v="-"/>
    <s v="Tara: România; Judet: MARAMUREŞ; -;   -; Nr: -;"/>
    <n v="1967"/>
    <n v="119500"/>
    <n v="24"/>
    <s v="in administrare"/>
    <s v="HG 982/1998;;OUG.1 din 04/01/2017;OUG.68 din 06/11/2019"/>
    <s v="imobil"/>
    <s v="drum auto forestier"/>
  </r>
  <r>
    <x v="2647"/>
    <s v="8.26.06"/>
    <m/>
    <m/>
    <s v="DR FOR IZV ALB"/>
    <s v="conform amenajamentelor silvice"/>
    <s v="MARAMUREŞ"/>
    <s v="-"/>
    <s v="Tara: România; Judet: MARAMUREŞ; -;   -; Nr: -;"/>
    <n v="1968"/>
    <n v="85000"/>
    <n v="24"/>
    <s v="in administrare"/>
    <s v="HG 982/1998;;OUG.1 din 04/01/2017;OUG.68 din 06/11/2019"/>
    <s v="imobil"/>
    <s v="drum auto forestier"/>
  </r>
  <r>
    <x v="2648"/>
    <s v="8.04.04"/>
    <m/>
    <m/>
    <s v="DR FOR NETEDA"/>
    <s v="conform amenajamentelor silvice"/>
    <s v="MARAMUREŞ"/>
    <s v="-"/>
    <s v="Tara: România; Judet: MARAMUREŞ; -;   -; Nr: -;"/>
    <n v="1984"/>
    <n v="150000"/>
    <n v="24"/>
    <s v="in administrare"/>
    <s v="HG 982/1998;;OUG.1 din 04/01/2017;OUG.68 din 06/11/2019"/>
    <s v="imobil"/>
    <s v="drum auto forestier"/>
  </r>
  <r>
    <x v="2649"/>
    <s v="8.04.04"/>
    <m/>
    <m/>
    <s v="DR FOR PASCULUI IZV NEGRU"/>
    <s v="conform amenajamentelor silvice"/>
    <s v="MARAMUREŞ"/>
    <s v="-"/>
    <s v="Tara: România; Judet: MARAMUREŞ; -;   -; Nr: -;"/>
    <n v="1993"/>
    <n v="157301"/>
    <n v="24"/>
    <s v="in administrare"/>
    <s v="HG 982/1998;;OUG.1 din 04/01/2017;HG.354/18.05.2017;OUG.68 din 06/11/2019"/>
    <s v="imobil"/>
    <s v="Lungime= Km;Suprafeţe= ha;CF= ;"/>
  </r>
  <r>
    <x v="2650"/>
    <s v="8.30._"/>
    <m/>
    <m/>
    <s v="DESECARI FERSIG"/>
    <s v="conform amenajamentelor silvice"/>
    <s v="MARAMUREŞ"/>
    <s v="-"/>
    <s v="Tara: România; Judet: MARAMUREŞ; -;   -; Nr: -;"/>
    <n v="1979"/>
    <n v="1445"/>
    <n v="24"/>
    <s v="in administrare"/>
    <s v="HG 982/1998;;OUG.1 din 04/01/2017;OUG.68 din 06/11/2019"/>
    <s v="imobil"/>
    <s v="lucrari de corectarea torentilor"/>
  </r>
  <r>
    <x v="2651"/>
    <s v="8.04.04"/>
    <m/>
    <m/>
    <s v="DRUM FORETIER VL.BOIULUI"/>
    <s v="conform amenajamentelor silvice"/>
    <s v="MARAMUREŞ"/>
    <s v="-"/>
    <s v="Tara: România; Judet: MARAMUREŞ; -;   -; Nr: -;"/>
    <n v="1982"/>
    <n v="70000"/>
    <n v="24"/>
    <s v="in administrare"/>
    <s v="HG 982/1998;;OUG.1 din 04/01/2017;OUG.68 din 06/11/2019"/>
    <s v="imobil"/>
    <s v="drum auto forestier"/>
  </r>
  <r>
    <x v="2652"/>
    <s v="8.04.04"/>
    <m/>
    <m/>
    <s v="ZALOM"/>
    <s v="conform amenajamentelor silvice"/>
    <s v="MARAMUREŞ"/>
    <s v="-"/>
    <s v="Tara: România; Judet: MARAMUREŞ; -;   -; Nr: -;"/>
    <n v="1965"/>
    <n v="46464"/>
    <n v="24"/>
    <s v="in administrare"/>
    <s v="HG 982/1998;;OUG.1 din 04/01/2017;OUG.68 din 06/11/2019"/>
    <s v="imobil"/>
    <s v="DAF"/>
  </r>
  <r>
    <x v="2653"/>
    <s v="8.04.04"/>
    <m/>
    <m/>
    <s v="RONA PLOSTEA"/>
    <s v="conform amenajamentelor silvice"/>
    <s v="MARAMUREŞ"/>
    <s v="-"/>
    <s v="Tara: România; Judet: MARAMUREŞ; -;   -; Nr: -;"/>
    <n v="1980"/>
    <n v="28281"/>
    <n v="24"/>
    <s v="in administrare"/>
    <s v="HG 982/1998;;OUG.1 din 04/01/2017;OUG.68 din 06/11/2019"/>
    <s v="imobil"/>
    <s v="DAF"/>
  </r>
  <r>
    <x v="2654"/>
    <s v="8.04.04"/>
    <m/>
    <m/>
    <s v="VL.FEHINULUI"/>
    <s v="conform amenajamentelor silvice"/>
    <s v="MARAMUREŞ"/>
    <s v="-"/>
    <s v="Tara: România; Judet: MARAMUREŞ; -;   -; Nr: -;"/>
    <n v="1968"/>
    <n v="96384"/>
    <n v="24"/>
    <s v="in administrare"/>
    <s v="HG 982/1998;;OUG.1 din 04/01/2017;OUG.68 din 06/11/2019"/>
    <s v="imobil"/>
    <s v="DAF"/>
  </r>
  <r>
    <x v="2655"/>
    <s v="8.04.04"/>
    <m/>
    <m/>
    <s v="VL.HOTARULUI"/>
    <s v="conform amenajamentelor silvice"/>
    <s v="MARAMUREŞ"/>
    <s v="-"/>
    <s v="Tara: România; Judet: MARAMUREŞ; -;   -; Nr: -;"/>
    <n v="1962"/>
    <n v="97093"/>
    <n v="24"/>
    <s v="in administrare"/>
    <s v="HG 982/1998;;OUG.1 din 04/01/2017;OUG.68 din 06/11/2019"/>
    <s v="imobil"/>
    <s v="DAF"/>
  </r>
  <r>
    <x v="2656"/>
    <s v="8.04.04"/>
    <m/>
    <m/>
    <s v="VL.UNGURILOR"/>
    <s v="conform amenajamentelor silvice"/>
    <s v="MARAMUREŞ"/>
    <s v="-"/>
    <s v="Tara: România; Judet: MARAMUREŞ; -;   -; Nr: -;"/>
    <n v="1971"/>
    <n v="107215"/>
    <n v="24"/>
    <s v="in administrare"/>
    <s v="HG 982/1998;;OUG.1 din 04/01/2017;OUG.68 din 06/11/2019"/>
    <s v="imobil"/>
    <s v="DAF"/>
  </r>
  <r>
    <x v="2657"/>
    <s v="8.04.04"/>
    <m/>
    <m/>
    <s v="PICUIATA"/>
    <s v="conform amenajamentelor silvice"/>
    <s v="MARAMUREŞ"/>
    <s v="-"/>
    <s v="Tara: România; Judet: MARAMUREŞ; -;   -; Nr: -;"/>
    <n v="1965"/>
    <n v="18305"/>
    <n v="24"/>
    <s v="in administrare"/>
    <s v="HG 982/1998;;OUG.1 din 04/01/2017;OUG.68 din 06/11/2019"/>
    <s v="imobil"/>
    <s v="DAF"/>
  </r>
  <r>
    <x v="2658"/>
    <s v="8.04.04"/>
    <m/>
    <m/>
    <s v="IZV.BRAZILOR"/>
    <s v="conform amenajamentelor silvice"/>
    <s v="MARAMUREŞ"/>
    <s v="-"/>
    <s v="Tara: România; Judet: MARAMUREŞ; -;   -; Nr: -;"/>
    <n v="1964"/>
    <n v="232897"/>
    <n v="24"/>
    <s v="in administrare"/>
    <s v="HG 982/1998;;OUG.1 din 04/01/2017;OUG.68 din 06/11/2019"/>
    <s v="imobil"/>
    <s v="DAF"/>
  </r>
  <r>
    <x v="2659"/>
    <s v="8.04.04"/>
    <m/>
    <m/>
    <s v="IZV.CRUCII"/>
    <s v="conform amenajamentelor silvice"/>
    <s v="MARAMUREŞ"/>
    <s v="-"/>
    <s v="Tara: România; Judet: MARAMUREŞ; -;   -; Nr: -;"/>
    <n v="1967"/>
    <n v="41177"/>
    <n v="24"/>
    <s v="in administrare"/>
    <s v="HG 982/1998;;OUG.1 din 04/01/2017;OUG.68 din 06/11/2019"/>
    <s v="imobil"/>
    <s v="DAF"/>
  </r>
  <r>
    <x v="2660"/>
    <s v="8.04.04"/>
    <m/>
    <m/>
    <s v="DRUM DAF STRATEGIC AGRIS -PARTIA"/>
    <s v="conform amenajamentelor silvice"/>
    <s v="MARAMUREŞ"/>
    <s v="-"/>
    <s v="Tara: România; Judet: MARAMUREŞ; -;   -; Nr: -;"/>
    <n v="1995"/>
    <n v="223111"/>
    <n v="24"/>
    <s v="in administrare"/>
    <s v="HG 982/1998;;OUG.1 din 04/01/2017;OUG.68 din 06/11/2019"/>
    <s v="imobil"/>
    <s v="lucrari de corectarea torentilor"/>
  </r>
  <r>
    <x v="2661"/>
    <s v="8.04.04"/>
    <m/>
    <m/>
    <s v="DIDII RAMIFICATIE"/>
    <s v="conform amenajamentelor silvice"/>
    <s v="MARAMUREŞ"/>
    <s v="-"/>
    <s v="Tara: România; Judet: MARAMUREŞ; -;   -; Nr: -;"/>
    <n v="1965"/>
    <n v="85000"/>
    <n v="24"/>
    <s v="in administrare"/>
    <s v="HG 982/1998;;OUG.1 din 04/01/2017;OUG.68 din 06/11/2019"/>
    <s v="imobil"/>
    <s v="DAF"/>
  </r>
  <r>
    <x v="2662"/>
    <s v="8.04.04"/>
    <m/>
    <m/>
    <s v="PUTREDU"/>
    <s v="conform amenajamentelor silvice"/>
    <s v="MARAMUREŞ"/>
    <s v="-"/>
    <s v="Tara: România; Judet: MARAMUREŞ; -;   -; Nr: -;"/>
    <n v="1968"/>
    <n v="315000"/>
    <n v="24"/>
    <s v="in administrare"/>
    <s v="HG 982/1998;;OUG.1 din 04/01/2017;OUG.68 din 06/11/2019"/>
    <s v="imobil"/>
    <s v="DAF"/>
  </r>
  <r>
    <x v="2663"/>
    <s v="8.04.04"/>
    <m/>
    <m/>
    <s v="TONCHEI"/>
    <s v="conform amenajamentelor silvice"/>
    <s v="MARAMUREŞ"/>
    <s v="-"/>
    <s v="Tara: România; Judet: MARAMUREŞ; -;   -; Nr: -;"/>
    <n v="1985"/>
    <n v="80000"/>
    <n v="24"/>
    <s v="in administrare"/>
    <s v="HG 982/1998;;OUG.1 din 04/01/2017;OUG.68 din 06/11/2019"/>
    <s v="imobil"/>
    <s v="DAF"/>
  </r>
  <r>
    <x v="2664"/>
    <s v="8.04.04"/>
    <m/>
    <m/>
    <s v="VULCANESCU"/>
    <s v="conform amenajamentelor silvice"/>
    <s v="MARAMUREŞ"/>
    <s v="-"/>
    <s v="Tara: România; Judet: MARAMUREŞ; -;   -; Nr: -;"/>
    <n v="1971"/>
    <n v="215000"/>
    <n v="24"/>
    <s v="in administrare"/>
    <s v="HG 982/1998;;OUG.1 din 04/01/2017;OUG.68 din 06/11/2019"/>
    <s v="imobil"/>
    <s v="DAF"/>
  </r>
  <r>
    <x v="2665"/>
    <s v="8.04.04"/>
    <m/>
    <m/>
    <s v="DR.AUTOF.VL.VINULUI"/>
    <s v="conform amenajamentelor silvice"/>
    <s v="MARAMUREŞ"/>
    <s v="-"/>
    <s v="Tara: România; Judet: MARAMUREŞ; -;   -; Nr: -;"/>
    <n v="1969"/>
    <n v="220000"/>
    <n v="24"/>
    <s v="in administrare"/>
    <s v="HG 982/1998;;OUG.1 din 04/01/2017;OUG.68 din 06/11/2019"/>
    <s v="imobil"/>
    <s v="drum auto forestier"/>
  </r>
  <r>
    <x v="2666"/>
    <s v="8.04.04"/>
    <m/>
    <m/>
    <s v="CERCANEL I"/>
    <s v="conform amenajamentelor silvice"/>
    <s v="MARAMUREŞ"/>
    <s v="-"/>
    <s v="Tara: România; Judet: MARAMUREŞ; -;   -; Nr: -;"/>
    <n v="1978"/>
    <n v="150000"/>
    <n v="24"/>
    <s v="in administrare"/>
    <s v="HG 982/1998;;OUG.1 din 04/01/2017;OUG.68 din 06/11/2019"/>
    <s v="imobil"/>
    <s v="DAF"/>
  </r>
  <r>
    <x v="2667"/>
    <s v="8.04.04"/>
    <m/>
    <m/>
    <s v="CIRJOAIA"/>
    <s v="conform amenajamentelor silvice"/>
    <s v="MARAMUREŞ"/>
    <s v="-"/>
    <s v="Tara: România; Judet: MARAMUREŞ; -;   -; Nr: -;"/>
    <n v="1978"/>
    <n v="60000"/>
    <n v="24"/>
    <s v="in administrare"/>
    <s v="HG 982/1998;;OUG.1 din 04/01/2017;OUG.68 din 06/11/2019"/>
    <s v="imobil"/>
    <s v="DAF"/>
  </r>
  <r>
    <x v="2668"/>
    <s v="8.30.01"/>
    <m/>
    <m/>
    <s v="PRAG DE BETON 8 BC 1,0"/>
    <s v="conform amenajamentelor silvice"/>
    <s v="MARAMUREŞ"/>
    <s v="-"/>
    <s v="Tara: România; Judet: MARAMUREŞ; -;   -; Nr: -;"/>
    <n v="1994"/>
    <n v="14460"/>
    <n v="24"/>
    <s v="in administrare"/>
    <s v="HG 982/1998;;OUG.1 din 04/01/2017;OUG.68 din 06/11/2019;HG.846/08.10.2020"/>
    <s v="imobil"/>
    <s v="Lungime albie corectată/consolidată=0,003 km;"/>
  </r>
  <r>
    <x v="2669"/>
    <s v="8.30._"/>
    <m/>
    <m/>
    <s v="GARDULETE DE COASTA"/>
    <s v="conform amenajamentelor silvice"/>
    <s v="MARAMUREŞ"/>
    <s v="-"/>
    <s v="Tara: România; Judet: MARAMUREŞ; -;   -; Nr: -;"/>
    <n v="1994"/>
    <n v="2297"/>
    <n v="24"/>
    <s v="in administrare"/>
    <s v="HG 982/1998;;OUG.1 din 04/01/2017;HG.354/18.05.2017;OUG.68 din 06/11/2019"/>
    <s v="imobil"/>
    <s v="Denumire= ;"/>
  </r>
  <r>
    <x v="2670"/>
    <s v="8.30._"/>
    <m/>
    <m/>
    <s v="TORENTI"/>
    <s v="conform amenajamentelor silvice"/>
    <s v="MARAMUREŞ"/>
    <s v="-"/>
    <s v="Tara: România; Judet: MARAMUREŞ; -;   -; Nr: -;"/>
    <n v="1996"/>
    <n v="51220"/>
    <n v="24"/>
    <s v="in administrare"/>
    <s v="HG 982/1998;;OUG.1 din 04/01/2017;HG.354/18.05.2017;OUG.68 din 06/11/2019"/>
    <s v="imobil"/>
    <s v="Denumire= ;"/>
  </r>
  <r>
    <x v="2671"/>
    <s v="8.04.04"/>
    <m/>
    <m/>
    <s v="BRAZI LIMPEDEA"/>
    <s v="conform amenajamentelor silvice"/>
    <s v="MARAMUREŞ"/>
    <s v="-"/>
    <s v="Tara: România; Judet: MARAMUREŞ; -;   -; Nr: -;"/>
    <n v="1976"/>
    <n v="56962"/>
    <n v="24"/>
    <s v="in administrare"/>
    <s v="HG 982/1998;;OUG.1 din 04/01/2017;OUG.68 din 06/11/2019"/>
    <s v="imobil"/>
    <s v="DAF"/>
  </r>
  <r>
    <x v="2672"/>
    <s v="8.04.04"/>
    <m/>
    <m/>
    <s v="IEZERELE"/>
    <s v="conform amenajamentelor silvice"/>
    <s v="MARAMUREŞ"/>
    <s v="-"/>
    <s v="Tara: România; Judet: MARAMUREŞ; -;   -; Nr: -;"/>
    <n v="1994"/>
    <n v="22360"/>
    <n v="24"/>
    <s v="in administrare"/>
    <s v="HG 982/1998;;OUG.1 din 04/01/2017;HG.354/18.05.2017;OUG.68 din 06/11/2019"/>
    <s v="imobil"/>
    <s v="Lungime= Km;Suprafeţe= ha;CF= ;"/>
  </r>
  <r>
    <x v="2673"/>
    <s v="8.04.04"/>
    <m/>
    <m/>
    <s v="MAGURA"/>
    <s v="conform amenajamentelor silvice"/>
    <s v="MARAMUREŞ"/>
    <s v="-"/>
    <s v="Tara: România; Judet: MARAMUREŞ; -;   -; Nr: -;"/>
    <n v="1988"/>
    <n v="58787"/>
    <n v="24"/>
    <s v="in administrare"/>
    <s v="HG 982/1998;;OUG.1 din 04/01/2017;HG.354/18.05.2017;OUG.68 din 06/11/2019"/>
    <s v="imobil"/>
    <s v="Lungime= Km;Suprafeţe= ha;CF= ;"/>
  </r>
  <r>
    <x v="2674"/>
    <s v="8.04.04"/>
    <m/>
    <m/>
    <s v="VL. BABEI I"/>
    <s v="conform amenajamentelor silvice"/>
    <s v="MARAMUREŞ"/>
    <s v="-"/>
    <s v="Tara: România; Judet: MARAMUREŞ; -;   -; Nr: -;"/>
    <n v="1976"/>
    <n v="94053"/>
    <n v="24"/>
    <s v="in administrare"/>
    <s v="HG 982/1998;;OUG.1 din 04/01/2017;HG.354/18.05.2017;OUG.68 din 06/11/2019"/>
    <s v="imobil"/>
    <s v="Lungime= Km;Suprafeţe= ha;CF= ;"/>
  </r>
  <r>
    <x v="2675"/>
    <s v="8.04.04"/>
    <m/>
    <m/>
    <s v="DRUM FORESTIER STUR"/>
    <s v="conform amenajamentelor silvice"/>
    <s v="MARAMUREŞ"/>
    <s v="-"/>
    <s v="Tara: România; Judet: MARAMUREŞ; -;   -; Nr: -;"/>
    <n v="1961"/>
    <n v="339000"/>
    <n v="24"/>
    <s v="in administrare"/>
    <s v="HG 982/1998;;OUG.1 din 04/01/2017;OUG.68 din 06/11/2019"/>
    <s v="imobil"/>
    <s v="drum auto forestier"/>
  </r>
  <r>
    <x v="2676"/>
    <s v="8.04.04"/>
    <m/>
    <m/>
    <s v="DRUM FORESTIER TREST"/>
    <s v="conform amenajamentelor silvice"/>
    <s v="MARAMUREŞ"/>
    <s v="-"/>
    <s v="Tara: România; Judet: MARAMUREŞ; -;   -; Nr: -;"/>
    <n v="1961"/>
    <n v="37500"/>
    <n v="24"/>
    <s v="in administrare"/>
    <s v="HG 982/1998;;OUG.1 din 04/01/2017;OUG.68 din 06/11/2019"/>
    <s v="imobil"/>
    <s v="drum auto forestier"/>
  </r>
  <r>
    <x v="2677"/>
    <s v="8.04.04"/>
    <m/>
    <m/>
    <s v="DRUM FORESTIER VL.BL"/>
    <s v="conform amenajamentelor silvice"/>
    <s v="MARAMUREŞ"/>
    <s v="-"/>
    <s v="Tara: România; Judet: MARAMUREŞ; -;   -; Nr: -;"/>
    <n v="1976"/>
    <n v="175000"/>
    <n v="24"/>
    <s v="in administrare"/>
    <s v="HG 982/1998;;OUG.1 din 04/01/2017;OUG.68 din 06/11/2019"/>
    <s v="imobil"/>
    <s v="drum auto forestier"/>
  </r>
  <r>
    <x v="2678"/>
    <s v="8.30.01"/>
    <m/>
    <m/>
    <s v="PRAG DE BETON 6 BC 1,5"/>
    <s v="conform amenajamentelor silvice"/>
    <s v="MARAMUREŞ"/>
    <s v="-"/>
    <s v="Tara: România; Judet: MARAMUREŞ; -;   -; Nr: -;"/>
    <n v="1994"/>
    <n v="17667"/>
    <n v="24"/>
    <s v="in administrare"/>
    <s v="HG 982/1998;;OUG.1 din 04/01/2017;OUG.68 din 06/11/2019;HG.846/08.10.2020"/>
    <s v="imobil"/>
    <s v="Lungime albie corectată/consolidată=0,003 km;"/>
  </r>
  <r>
    <x v="2679"/>
    <s v="8.04.04"/>
    <m/>
    <m/>
    <s v="DRUM FORESTIER JILIP"/>
    <s v="conform amenajamentelor silvice"/>
    <s v="MARAMUREŞ"/>
    <s v="-"/>
    <s v="Tara: România; Judet: MARAMUREŞ; -;   -; Nr: -;"/>
    <n v="1971"/>
    <n v="195000"/>
    <n v="24"/>
    <s v="in administrare"/>
    <s v="HG 982/1998;;OUG.1 din 04/01/2017;OUG.68 din 06/11/2019"/>
    <s v="imobil"/>
    <s v="drum auto forestier"/>
  </r>
  <r>
    <x v="2680"/>
    <s v="8.04.04"/>
    <m/>
    <m/>
    <s v="DRUM FORESTIER PLESC"/>
    <s v="conform amenajamentelor silvice"/>
    <s v="MARAMUREŞ"/>
    <s v="-"/>
    <s v="Tara: România; Judet: MARAMUREŞ; -;   -; Nr: -;"/>
    <n v="1970"/>
    <n v="110000"/>
    <n v="24"/>
    <s v="in administrare"/>
    <s v="HG 982/1998;;OUG.1 din 04/01/2017;OUG.68 din 06/11/2019"/>
    <s v="imobil"/>
    <s v="drum auto forestier"/>
  </r>
  <r>
    <x v="2681"/>
    <s v="8.04.04"/>
    <m/>
    <m/>
    <s v="DRUM FORESTIER PR.NE"/>
    <s v="conform amenajamentelor silvice"/>
    <s v="MARAMUREŞ"/>
    <s v="-"/>
    <s v="Tara: România; Judet: MARAMUREŞ; -;   -; Nr: -;"/>
    <n v="1975"/>
    <n v="81500"/>
    <n v="24"/>
    <s v="in administrare"/>
    <s v="HG 982/1998;;OUG.1 din 04/01/2017;OUG.68 din 06/11/2019"/>
    <s v="imobil"/>
    <s v="drum auto forestier"/>
  </r>
  <r>
    <x v="2682"/>
    <s v="8.04.04"/>
    <m/>
    <m/>
    <s v="DR.GADEASA"/>
    <s v="conform amenajamentelor silvice"/>
    <s v="VASLUI"/>
    <s v="-"/>
    <s v="Tara: România; Judet: VASLUI; -;   -; Nr: -;"/>
    <n v="1982"/>
    <n v="131880"/>
    <n v="37"/>
    <s v="in administrare"/>
    <s v="HG 982/1998;HG 1344/2011;OUG.1 din 04/01/2017;OUG.68 din 06/11/2019"/>
    <s v="imobil"/>
    <s v="drum auto forestier"/>
  </r>
  <r>
    <x v="2683"/>
    <s v="8.04.04"/>
    <m/>
    <m/>
    <s v="DR.VALEA MARE"/>
    <s v="conform amenajamentelor silvice"/>
    <s v="VASLUI"/>
    <s v="-"/>
    <s v="Tara: România; Judet: VASLUI; -;   -; Nr: -;"/>
    <n v="1979"/>
    <n v="25450"/>
    <n v="37"/>
    <s v="in administrare"/>
    <s v="HG 982/1998;HG 1344/2011;OUG.1 din 04/01/2017;OUG.68 din 06/11/2019"/>
    <s v="imobil"/>
    <s v="drum auto forestier"/>
  </r>
  <r>
    <x v="2684"/>
    <s v="8.04.04"/>
    <m/>
    <m/>
    <s v="DR.CHITOC"/>
    <s v="conform amenajamentelor silvice"/>
    <s v="VASLUI"/>
    <s v="-"/>
    <s v="Tara: România; Judet: VASLUI; -;   -; Nr: -;"/>
    <n v="1968"/>
    <n v="1761140"/>
    <n v="37"/>
    <s v="in administrare"/>
    <s v="HG 982/1998;HG 1344/2011;OUG.1 din 04/01/2017;HG.354/18.05.2017;OUG.68 din 06/11/2019"/>
    <s v="imobil"/>
    <s v="Lungime= Km;Suprafeţe= ha;CF= ;"/>
  </r>
  <r>
    <x v="2685"/>
    <s v="8.04.04"/>
    <m/>
    <m/>
    <s v="DR.IAPA"/>
    <s v="conform amenajamentelor silvice"/>
    <s v="BACĂU"/>
    <s v="-"/>
    <s v="Tara: România; Judet: BACĂU; -;   -; Nr: -;"/>
    <n v="1982"/>
    <n v="92735"/>
    <n v="4"/>
    <s v="in administrare"/>
    <s v="HG 982/1998;HG 1344/2011; HG 478/ 24-IUN-15;HG.478/24-IUN-15;OUG.1 din 04/01/2017;HG.354/18.05.2017;OUG.68 din 06/11/2019"/>
    <s v="imobil"/>
    <s v="Lungime= Km;Suprafeţe= ha;CF= ;"/>
  </r>
  <r>
    <x v="2686"/>
    <s v="8.30.01"/>
    <m/>
    <m/>
    <s v="TR.BARAJ MAGURA II"/>
    <s v="conform amenajamentelor silvice"/>
    <s v="BACĂU"/>
    <s v="-"/>
    <s v="Tara: România; Judet: BACĂU; -;   -; Nr: -;"/>
    <n v="1989"/>
    <n v="5403"/>
    <n v="4"/>
    <s v="in administrare"/>
    <s v="HG 982/1998;HG 1344/2011; HG 478/ 24-IUN-15;HG.478/24-IUN-15;OUG.1 din 04/01/2017;HG.354/18.05.2017;OUG.68 din 06/11/2019;HG.846/08.10.2020"/>
    <s v="imobil"/>
    <s v="Lungime albie corectată/consolidată=0,7 km;"/>
  </r>
  <r>
    <x v="2687"/>
    <s v="8.30.01"/>
    <m/>
    <m/>
    <s v="TR.BARAJ TABLA HOTAR"/>
    <s v="conform amenajamentelor silvice"/>
    <s v="BACĂU"/>
    <s v="-"/>
    <s v="Tara: România; Judet: BACĂU; -;   -; Nr: -;"/>
    <n v="1992"/>
    <n v="30420"/>
    <n v="4"/>
    <s v="in administrare"/>
    <s v="HG 982/1998;HG 1344/2011;OUG.1 din 04/01/2017;HG.354/18.05.2017;OUG.68 din 06/11/2019;HG.846/08.10.2020"/>
    <s v="imobil"/>
    <s v="Lungime albie corectată/consolidată=0,3 km;"/>
  </r>
  <r>
    <x v="2688"/>
    <s v="8.30.01"/>
    <m/>
    <m/>
    <s v="TR.BARAJ MAGURA"/>
    <s v="conform amenajamentelor silvice"/>
    <s v="BACĂU"/>
    <s v="-"/>
    <s v="Tara: România; Judet: BACĂU; -;   -; Nr: -;"/>
    <n v="1977"/>
    <n v="2152"/>
    <n v="4"/>
    <s v="in administrare"/>
    <s v="HG 982/1998;HG 1344/2011; HG 478/ 24-IUN-15;HG.478/24-IUN-15;OUG.1 din 04/01/2017;HG.354/18.05.2017;OUG.68 din 06/11/2019;HG.846/08.10.2020"/>
    <s v="imobil"/>
    <s v="Lungime albie corectată/consolidată=0,3 km;"/>
  </r>
  <r>
    <x v="2689"/>
    <s v="8.30.01"/>
    <m/>
    <m/>
    <s v="TR.GARDULETE CORECTIE"/>
    <s v="conform amenajamentelor silvice"/>
    <s v="BACĂU"/>
    <s v="-"/>
    <s v="Tara: România; Judet: BACĂU; -;   -; Nr: -;"/>
    <n v="1977"/>
    <n v="2153"/>
    <n v="4"/>
    <s v="in administrare"/>
    <s v="HG 982/1998;HG 1344/2011; HG 478/ 24-IUN-15;HG.478/24-IUN-15;OUG.1 din 04/01/2017;HG.354/18.05.2017;OUG.68 din 06/11/2019;HG.846/08.10.2020"/>
    <s v="imobil"/>
    <s v="Lungime albie corectată/consolidată=0,1 km;"/>
  </r>
  <r>
    <x v="2690"/>
    <s v="8.04.04"/>
    <m/>
    <m/>
    <s v="DR.BUHOCEL"/>
    <s v="conform amenajamentelor silvice"/>
    <s v="BACĂU"/>
    <s v="-"/>
    <s v="Tara: România; Judet: BACĂU; -;   -; Nr: -;"/>
    <n v="1972"/>
    <n v="19170"/>
    <n v="4"/>
    <s v="in administrare"/>
    <s v="HG 982/1998;HG 1344/2011;OUG.1 din 04/01/2017;HG.354/18.05.2017;OUG.68 din 06/11/2019"/>
    <s v="imobil"/>
    <s v="Lungime= Km;Suprafeţe= ha;CF= ;"/>
  </r>
  <r>
    <x v="2691"/>
    <s v="8.04.04"/>
    <m/>
    <m/>
    <s v="DR.PR.PIETREI"/>
    <s v="conform amenajamentelor silvice"/>
    <s v="BACĂU"/>
    <s v="-"/>
    <s v="Tara: România; Judet: BACĂU; -;   -; Nr: -;"/>
    <n v="1971"/>
    <n v="23990"/>
    <n v="4"/>
    <s v="in administrare"/>
    <s v="HG 982/1998;HG 1344/2011; HG 478/ 24-IUN-15;HG.478/24-IUN-15;OUG.1 din 04/01/2017;HG.354/18.05.2017;OUG.68 din 06/11/2019"/>
    <s v="imobil"/>
    <s v="Lungime= Km;Suprafeţe= ha;CF= ;"/>
  </r>
  <r>
    <x v="2692"/>
    <s v="8.04.04"/>
    <m/>
    <m/>
    <s v="DR.CHESCHES DOFTEANA"/>
    <s v="conform amenajamentelor silvice"/>
    <s v="BACĂU"/>
    <s v="-"/>
    <s v="Tara: România; Judet: BACĂU; -;   -; Nr: -;"/>
    <n v="1975"/>
    <n v="57575"/>
    <n v="4"/>
    <s v="in administrare"/>
    <s v="HG 982/1998;HG 1344/2011; HG 478/ 24-IUN-15;HG.478/24-IUN-15;OUG.1 din 04/01/2017;HG.354/18.05.2017;OUG.68 din 06/11/2019"/>
    <s v="imobil"/>
    <s v="Lungime= Km;Suprafeţe= ha;CF= ;"/>
  </r>
  <r>
    <x v="2693"/>
    <s v="8.04.04"/>
    <m/>
    <m/>
    <s v="DR.SIMION"/>
    <s v="conform amenajamentelor silvice"/>
    <s v="BACĂU"/>
    <s v="-"/>
    <s v="Tara: România; Judet: BACĂU; -;   -; Nr: -;"/>
    <n v="1981"/>
    <n v="16230"/>
    <n v="4"/>
    <s v="in administrare"/>
    <s v="HG 982/1998;HG 1344/2011;OUG.1 din 04/01/2017;HG.354/18.05.2017;OUG.68 din 06/11/2019"/>
    <s v="imobil"/>
    <s v="Lungime= Km;Suprafeţe= ha;CF= ;"/>
  </r>
  <r>
    <x v="2694"/>
    <s v="8.04.04"/>
    <m/>
    <m/>
    <s v="DR.VALEA SALCII"/>
    <s v="conform amenajamentelor silvice"/>
    <s v="BACĂU"/>
    <s v="-"/>
    <s v="Tara: România; Judet: BACĂU; -;   -; Nr: -;"/>
    <n v="1970"/>
    <n v="6481"/>
    <n v="4"/>
    <s v="in administrare"/>
    <s v="HG 982/1998;HG 1344/2011; HG 478/ 24-IUN-15;HG.478/24-IUN-15;OUG.1 din 04/01/2017;HG.354/18.05.2017;OUG.68 din 06/11/2019"/>
    <s v="imobil"/>
    <s v="Lungime= Km;Suprafeţe= ha;CF= ;"/>
  </r>
  <r>
    <x v="2695"/>
    <s v="8.04.04"/>
    <m/>
    <m/>
    <s v="DR.V.COCAINA"/>
    <s v="conform amenajamentelor silvice"/>
    <s v="BACĂU"/>
    <s v="-"/>
    <s v="Tara: România; Judet: BACĂU; -;   -; Nr: -;"/>
    <n v="1970"/>
    <n v="4995"/>
    <n v="4"/>
    <s v="in administrare"/>
    <s v="HG 982/1998;HG 1344/2011; HG 478/ 24-IUN-15;HG.478/24-IUN-15;OUG.1 din 04/01/2017;HG.354/18.05.2017;OUG.68 din 06/11/2019"/>
    <s v="imobil"/>
    <s v="Lungime= Km;Suprafeţe= ha;CF= ;"/>
  </r>
  <r>
    <x v="2696"/>
    <s v="8.04.04"/>
    <m/>
    <m/>
    <s v="DR.SAROSA"/>
    <s v="conform amenajamentelor silvice"/>
    <s v="BACĂU"/>
    <s v="-"/>
    <s v="Tara: România; Judet: BACĂU; -;   -; Nr: -;"/>
    <n v="1974"/>
    <n v="180617"/>
    <n v="4"/>
    <s v="in administrare"/>
    <s v="HG 982/1998;HG 1344/2011; HG 478/ 24-IUN-15;HG.478/24-IUN-15;OUG.1 din 04/01/2017;HG.354/18.05.2017;OUG.68 din 06/11/2019"/>
    <s v="imobil"/>
    <s v="Lungime= Km;Suprafeţe= ha;CF= ;"/>
  </r>
  <r>
    <x v="2697"/>
    <s v="8.04.04"/>
    <m/>
    <m/>
    <s v="DR.PIRIUL POPII"/>
    <s v="conform amenajamentelor silvice"/>
    <s v="BACĂU"/>
    <s v="-"/>
    <s v="Tara: România; Judet: BACĂU; -;   -; Nr: -;"/>
    <n v="1969"/>
    <n v="17373"/>
    <n v="4"/>
    <s v="in administrare"/>
    <s v="HG 982/1998;HG 1344/2011; HG 478/ 24-IUN-15;HG.478/24-IUN-15;OUG.1 din 04/01/2017;HG.354/18.05.2017;OUG.68 din 06/11/2019"/>
    <s v="imobil"/>
    <s v="Lungime= Km;Suprafeţe= ha;CF= ;"/>
  </r>
  <r>
    <x v="2698"/>
    <s v="8.04.04"/>
    <m/>
    <m/>
    <s v="DR.CAPATINEI"/>
    <s v="conform amenajamentelor silvice"/>
    <s v="BACĂU"/>
    <s v="-"/>
    <s v="Tara: România; Judet: BACĂU; -;   -; Nr: -;"/>
    <n v="1983"/>
    <n v="40687"/>
    <n v="4"/>
    <s v="in administrare"/>
    <s v="HG 982/1998;HG 1344/2011; HG 478/ 24-IUN-15;HG.478/24-IUN-15;OUG.1 din 04/01/2017;HG.354/18.05.2017;OUG.68 din 06/11/2019"/>
    <s v="imobil"/>
    <s v="Lungime= Km;Suprafeţe= ha;CF= ;"/>
  </r>
  <r>
    <x v="2699"/>
    <s v="8.04.04"/>
    <m/>
    <m/>
    <s v="DR.LESUNTUL MARE-POD"/>
    <s v="conform amenajamentelor silvice"/>
    <s v="BACĂU"/>
    <s v="-"/>
    <s v="Tara: România; Judet: BACĂU; -;   -; Nr: -;"/>
    <n v="1962"/>
    <n v="61722"/>
    <n v="4"/>
    <s v="in administrare"/>
    <s v="HG 982/1998;; HG 478/ 24-IUN-15;HG.478/24-IUN-15;OUG.1 din 04/01/2017;HG.354/18.05.2017;OUG.68 din 06/11/2019"/>
    <s v="imobil"/>
    <s v="Lungime= Km;Suprafeţe= ha;CF= ;"/>
  </r>
  <r>
    <x v="2700"/>
    <s v="8.04.04"/>
    <m/>
    <m/>
    <s v="DR.PUTUROSU"/>
    <s v="conform amenajamentelor silvice"/>
    <s v="BACĂU"/>
    <s v="-"/>
    <s v="Tara: România; Judet: BACĂU; -;   -; Nr: -;"/>
    <n v="1979"/>
    <n v="52043"/>
    <n v="4"/>
    <s v="in administrare"/>
    <s v="HG 982/1998;HG 1344/2011;OUG.1 din 04/01/2017;HG.354/18.05.2017;OUG.68 din 06/11/2019"/>
    <s v="imobil"/>
    <s v="Lungime= Km;Suprafeţe= ha;CF= ;"/>
  </r>
  <r>
    <x v="2701"/>
    <s v="8.04.04"/>
    <m/>
    <m/>
    <s v="DR.HALOS CIUBOTARU"/>
    <s v="conform amenajamentelor silvice"/>
    <s v="BACĂU"/>
    <s v="-"/>
    <s v="Tara: România; Judet: BACĂU; -;   -; Nr: -;"/>
    <n v="1970"/>
    <n v="6597"/>
    <n v="4"/>
    <s v="in administrare"/>
    <s v="HG 982/1998;;OUG.1 din 04/01/2017;HG.354/18.05.2017;OUG.68 din 06/11/2019"/>
    <s v="imobil"/>
    <s v="Lungime= Km;Suprafeţe= ha;CF= ;"/>
  </r>
  <r>
    <x v="2702"/>
    <s v="8.04.04"/>
    <m/>
    <m/>
    <s v="DR.M.CASIN-SCUTARU"/>
    <s v="conform amenajamentelor silvice"/>
    <s v="BACĂU"/>
    <s v="-"/>
    <s v="Tara: România; Judet: BACĂU; -;   -; Nr: -;"/>
    <n v="1974"/>
    <n v="95657"/>
    <n v="4"/>
    <s v="in administrare"/>
    <s v="HG 982/1998;; HG 478/ 24-IUN-15;HG.478/24-IUN-15;OUG.1 din 04/01/2017;HG.354/18.05.2017;OUG.68 din 06/11/2019"/>
    <s v="imobil"/>
    <s v="Lungime= Km;Suprafeţe= ha;CF= ;"/>
  </r>
  <r>
    <x v="2703"/>
    <s v="8.04.04"/>
    <m/>
    <m/>
    <s v="DR.TALAMBA"/>
    <s v="conform amenajamentelor silvice"/>
    <s v="BACĂU"/>
    <s v="-"/>
    <s v="Tara: România; Judet: BACĂU; -;   -; Nr: -;"/>
    <n v="1973"/>
    <n v="23461"/>
    <n v="4"/>
    <s v="in administrare"/>
    <s v="HG 982/1998;HG 1344/2011;OUG.1 din 04/01/2017;HG.354/18.05.2017;OUG.68 din 06/11/2019"/>
    <s v="imobil"/>
    <s v="Lungime= Km;Suprafeţe= ha;CF= ;"/>
  </r>
  <r>
    <x v="2704"/>
    <s v="8.04.04"/>
    <m/>
    <m/>
    <s v="DR.TULBUREA"/>
    <s v="conform amenajamentelor silvice"/>
    <s v="BACĂU"/>
    <s v="-"/>
    <s v="Tara: România; Judet: BACĂU; -;   -; Nr: -;"/>
    <n v="1966"/>
    <n v="1799"/>
    <n v="4"/>
    <s v="in administrare"/>
    <s v="HG 982/1998;HG 1344/2011; HG 478/ 24-IUN-15;HG.478/24-IUN-15;OUG.1 din 04/01/2017;HG.354/18.05.2017;OUG.68 din 06/11/2019"/>
    <s v="imobil"/>
    <s v="Lungime= Km;Suprafeţe= ha;CF= ;"/>
  </r>
  <r>
    <x v="2705"/>
    <s v="8.04.04"/>
    <m/>
    <m/>
    <s v="DR. BLAGOAIA"/>
    <s v="conform amenajamentelor silvice"/>
    <s v="BACĂU"/>
    <s v="-"/>
    <s v="Tara: România; Judet: BACĂU; -;   -; Nr: -;"/>
    <n v="1985"/>
    <n v="25604"/>
    <n v="4"/>
    <s v="in administrare"/>
    <s v="HG 982/1998;HG 1344/2011; HG 478/ 24-IUN-15;HG.478/24-IUN-15;OUG.1 din 04/01/2017;HG.354/18.05.2017;OUG.68 din 06/11/2019"/>
    <s v="imobil"/>
    <s v="Lungime= Km;Suprafeţe= ha;CF= ;"/>
  </r>
  <r>
    <x v="2706"/>
    <s v="8.04.04"/>
    <m/>
    <m/>
    <s v="DR. PR. LUNG SI RAMIFIC."/>
    <s v="conform amenajamentelor silvice"/>
    <s v="BACĂU"/>
    <s v="-"/>
    <s v="Tara: România; Judet: BACĂU; -;   -; Nr: -;"/>
    <n v="1986"/>
    <n v="69829"/>
    <n v="4"/>
    <s v="in administrare"/>
    <s v="HG 982/1998;HG 1344/2011; HG 478/ 24-IUN-15;HG.478/24-IUN-15;OUG.1 din 04/01/2017;HG.354/18.05.2017;OUG.68 din 06/11/2019"/>
    <s v="imobil"/>
    <s v="Lungime= Km;Suprafeţe= ha;CF= ;"/>
  </r>
  <r>
    <x v="2707"/>
    <s v="8.04.04"/>
    <m/>
    <m/>
    <s v="DR.GAIDAR-BEJENIA"/>
    <s v="conform amenajamentelor silvice"/>
    <s v="BACĂU"/>
    <s v="-"/>
    <s v="Tara: România; Judet: BACĂU; -;   -; Nr: -;"/>
    <n v="1970"/>
    <n v="35985"/>
    <n v="4"/>
    <s v="in administrare"/>
    <s v="HG 982/1998;HG 1344/2011; HG 478/ 24-IUN-15;HG.478/24-IUN-15;OUG.1 din 04/01/2017;HG.354/18.05.2017;OUG.68 din 06/11/2019"/>
    <s v="imobil"/>
    <s v="Lungime= Km;Suprafeţe= ha;CF= ;"/>
  </r>
  <r>
    <x v="2708"/>
    <s v="8.04.04"/>
    <m/>
    <m/>
    <s v="DR.BERZUNTI-LARGA"/>
    <s v="conform amenajamentelor silvice"/>
    <s v="BACĂU"/>
    <s v="-"/>
    <s v="Tara: România; Judet: BACĂU; -;   -; Nr: -;"/>
    <n v="1962"/>
    <n v="2667568"/>
    <n v="4"/>
    <s v="in administrare"/>
    <s v="HG 982/1998;HG 1344/2011;OUG.1 din 04/01/2017;HG.354/18.05.2017;OUG.68 din 06/11/2019"/>
    <s v="imobil"/>
    <s v="Lungime= Km;Suprafeţe= ha;CF= ;"/>
  </r>
  <r>
    <x v="2709"/>
    <s v="8.04.04"/>
    <m/>
    <m/>
    <s v="DR.BULIMANDRU"/>
    <s v="conform amenajamentelor silvice"/>
    <s v="BACĂU"/>
    <s v="-"/>
    <s v="Tara: România; Judet: BACĂU; -;   -; Nr: -;"/>
    <n v="1962"/>
    <n v="179922"/>
    <n v="4"/>
    <s v="in administrare"/>
    <s v="HG 982/1998;HG 1344/2011; HG 478/ 24-IUN-15;HG.478/24-IUN-15;OUG.1 din 04/01/2017;HG.354/18.05.2017;OUG.68 din 06/11/2019"/>
    <s v="imobil"/>
    <s v="Lungime= Km;Suprafeţe= ha;CF= ;"/>
  </r>
  <r>
    <x v="2710"/>
    <s v="8.04.04"/>
    <m/>
    <m/>
    <s v="DR. BOTEASCA"/>
    <s v="conform amenajamentelor silvice"/>
    <s v="BACĂU"/>
    <s v="-"/>
    <s v="Tara: România; Judet: BACĂU; -;   -; Nr: -;"/>
    <n v="1967"/>
    <n v="104502"/>
    <n v="4"/>
    <s v="in administrare"/>
    <s v="HG 982/1998;HG 1344/2011; HG 478/ 24-IUN-15;HG.478/24-IUN-15;OUG.1 din 04/01/2017;HG.354/18.05.2017;OUG.68 din 06/11/2019"/>
    <s v="imobil"/>
    <s v="Lungime= Km;Suprafeţe= ha;CF= ;"/>
  </r>
  <r>
    <x v="2711"/>
    <s v="8.04.04"/>
    <m/>
    <m/>
    <s v="DR. CHETROSU"/>
    <s v="conform amenajamentelor silvice"/>
    <s v="BACĂU"/>
    <s v="-"/>
    <s v="Tara: România; Judet: BACĂU; -;   -; Nr: -;"/>
    <n v="1962"/>
    <n v="101670"/>
    <n v="4"/>
    <s v="in administrare"/>
    <s v="HG 982/1998;HG 1344/2011; HG; HG 478/ 24-IUN-15;HG.478/24-IUN-15;OUG.1 din 04/01/2017;HG.354/18.05.2017;OUG.68 din 06/11/2019"/>
    <s v="imobil"/>
    <s v="Lungime= Km;Suprafeţe= ha;CF= ;"/>
  </r>
  <r>
    <x v="2712"/>
    <s v="8.30.01"/>
    <m/>
    <m/>
    <s v="BARAJ IZV.ALB"/>
    <s v="conform amenajamentelor silvice"/>
    <s v="BACĂU"/>
    <s v="-"/>
    <s v="Tara: România; Judet: BACĂU; -;   -; Nr: -;"/>
    <n v="1982"/>
    <n v="5729"/>
    <n v="4"/>
    <s v="in administrare"/>
    <s v="HG 982/1998;HG 1344/2011; HG 478/ 24-IUN-15;HG.478/24-IUN-15;OUG.1 din 04/01/2017;HG.354/18.05.2017;OUG.68 din 06/11/2019;HG.846/08.10.2020"/>
    <s v="imobil"/>
    <s v="Lungime albie corectată/consolidată=0,5 km;"/>
  </r>
  <r>
    <x v="2713"/>
    <s v="8.04.04"/>
    <m/>
    <m/>
    <s v="DR. BUDA-ILIES"/>
    <s v="conform amenajamentelor silvice"/>
    <s v="BACĂU"/>
    <s v="-"/>
    <s v="Tara: România; Judet: BACĂU; -;   -; Nr: -;"/>
    <n v="1964"/>
    <n v="50534"/>
    <n v="4"/>
    <s v="in administrare"/>
    <s v="HG 982/1998;HG 1344/2011; HG 478/ 24-IUN-15;HG.478/24-IUN-15;OUG.1 din 04/01/2017;HG.354/18.05.2017;OUG.68 din 06/11/2019"/>
    <s v="imobil"/>
    <s v="Lungime= Km;Suprafeţe= ha;CF= ;"/>
  </r>
  <r>
    <x v="2714"/>
    <s v="8.04.04"/>
    <m/>
    <m/>
    <s v="DR.BUSUIOC"/>
    <s v="conform amenajamentelor silvice"/>
    <s v="BACĂU"/>
    <s v="-"/>
    <s v="Tara: România; Judet: BACĂU; -;   -; Nr: -;"/>
    <n v="1986"/>
    <n v="18088"/>
    <n v="4"/>
    <s v="in administrare"/>
    <s v="HG 982/1998;HG 1344/2011; HG 478/ 24-IUN-15;HG.478/24-IUN-15;OUG.1 din 04/01/2017;HG.354/18.05.2017;OUG.68 din 06/11/2019"/>
    <s v="imobil"/>
    <s v="Lungime= Km;Suprafeţe= ha;CF= ;"/>
  </r>
  <r>
    <x v="2715"/>
    <s v="8.04.04"/>
    <m/>
    <m/>
    <s v="DR.COPORAIA"/>
    <s v="conform amenajamentelor silvice"/>
    <s v="BACĂU"/>
    <s v="-"/>
    <s v="Tara: România; Judet: BACĂU; -;   -; Nr: -;"/>
    <n v="1964"/>
    <n v="595778"/>
    <n v="4"/>
    <s v="in administrare"/>
    <s v="HG 982/1998;HG 1344/2011; HG 478/ 24-IUN-15;HG.478/24-IUN-15;OUG.1 din 04/01/2017;HG.354/18.05.2017;OUG.68 din 06/11/2019"/>
    <s v="imobil"/>
    <s v="Lungime= Km;Suprafeţe= ha;CF= ;"/>
  </r>
  <r>
    <x v="2716"/>
    <s v="8.04.04"/>
    <m/>
    <m/>
    <s v="DR.IZV.ALB"/>
    <s v="conform amenajamentelor silvice"/>
    <s v="BACĂU"/>
    <s v="-"/>
    <s v="Tara: România; Judet: BACĂU; -;   -; Nr: -;"/>
    <n v="1970"/>
    <n v="135772"/>
    <n v="4"/>
    <s v="in administrare"/>
    <s v="HG 982/1998;HG 1344/2011; HG 478/ 24-IUN-15;HG.478/24-IUN-15;OUG.1 din 04/01/2017;HG.354/18.05.2017;OUG.68 din 06/11/2019"/>
    <s v="imobil"/>
    <s v="Lungime= Km;Suprafeţe= ha;CF= ;"/>
  </r>
  <r>
    <x v="2717"/>
    <s v="8.04.04"/>
    <m/>
    <m/>
    <s v="DR.MAIERUS"/>
    <s v="conform amenajamentelor silvice"/>
    <s v="BACĂU"/>
    <s v="-"/>
    <s v="Tara: România; Judet: BACĂU; -;   -; Nr: -;"/>
    <n v="1967"/>
    <n v="112896"/>
    <n v="4"/>
    <s v="in administrare"/>
    <s v="HG 982/1998;HG 1344/2011; HG 478/ 24-IUN-15;HG.478/24-IUN-15;OUG.1 din 04/01/2017;HG.354/18.05.2017;OUG.68 din 06/11/2019"/>
    <s v="imobil"/>
    <s v="Lungime= Km;Suprafeţe= ha;CF= ;"/>
  </r>
  <r>
    <x v="2718"/>
    <s v="8.04.04"/>
    <m/>
    <m/>
    <s v="DR.SUPAN"/>
    <s v="conform amenajamentelor silvice"/>
    <s v="BACĂU"/>
    <s v="-"/>
    <s v="Tara: România; Judet: BACĂU; -;   -; Nr: -;"/>
    <n v="1979"/>
    <n v="2735"/>
    <n v="4"/>
    <s v="in administrare"/>
    <s v="HG 982/1998;HG 1344/2011;OUG.1 din 04/01/2017;HG.354/18.05.2017;OUG.68 din 06/11/2019"/>
    <s v="imobil"/>
    <s v="Lungime= Km;Suprafeţe= ha;CF= ;"/>
  </r>
  <r>
    <x v="2719"/>
    <s v="8.04.04"/>
    <m/>
    <m/>
    <s v="DR.IZVORUL NEGRU"/>
    <s v="conform amenajamentelor silvice"/>
    <s v="BACĂU"/>
    <s v="-"/>
    <s v="Tara: România; Judet: BACĂU; -;   -; Nr: -;"/>
    <n v="1963"/>
    <n v="138206"/>
    <n v="4"/>
    <s v="in administrare"/>
    <s v="HG 982/1998;HG 1344/2011; HG 478/ 24-IUN-15;HG.478/24-IUN-15;OUG.1 din 04/01/2017;HG.354/18.05.2017;OUG.68 din 06/11/2019"/>
    <s v="imobil"/>
    <s v="Lungime= Km;Suprafeţe= ha;CF= ;"/>
  </r>
  <r>
    <x v="2720"/>
    <s v="8.04.04"/>
    <m/>
    <m/>
    <s v="DR.AGASTIN"/>
    <s v="conform amenajamentelor silvice"/>
    <s v="BACĂU"/>
    <s v="-"/>
    <s v="Tara: România; Judet: BACĂU; -;   -; Nr: -;"/>
    <n v="1965"/>
    <n v="1092"/>
    <n v="4"/>
    <s v="in administrare"/>
    <s v="HG 982/1998;; HG 478/ 24-IUN-15;HG.478/24-IUN-15;OUG.1 din 04/01/2017;HG.354/18.05.2017;OUG.68 din 06/11/2019"/>
    <s v="imobil"/>
    <s v="Lungime= Km;Suprafeţe= ha;CF= ;"/>
  </r>
  <r>
    <x v="2721"/>
    <s v="8.04.04"/>
    <m/>
    <m/>
    <s v="DR.CAPRA"/>
    <s v="conform amenajamentelor silvice"/>
    <s v="BACĂU"/>
    <s v="-"/>
    <s v="Tara: România; Judet: BACĂU; -;   -; Nr: -;"/>
    <n v="1982"/>
    <n v="1460960"/>
    <n v="4"/>
    <s v="in administrare"/>
    <s v="HG 982/1998;HG 1344/2011;OUG.1 din 04/01/2017;HG.354/18.05.2017;OUG.68 din 06/11/2019"/>
    <s v="imobil"/>
    <s v="Lungime= Km;Suprafeţe= ha;CF= ;"/>
  </r>
  <r>
    <x v="2722"/>
    <s v="8.04.04"/>
    <m/>
    <m/>
    <s v="DR.BELELEU"/>
    <s v="conform amenajamentelor silvice"/>
    <s v="BACĂU"/>
    <s v="-"/>
    <s v="Tara: România; Judet: BACĂU; -;   -; Nr: -;"/>
    <n v="1981"/>
    <n v="95382"/>
    <n v="4"/>
    <s v="in administrare"/>
    <s v="HG 982/1998;HG 1344/2011; HG 478/ 24-IUN-15;HG.478/24-IUN-15;OUG.1 din 04/01/2017;HG.354/18.05.2017;OUG.68 din 06/11/2019"/>
    <s v="imobil"/>
    <s v="Lungime= Km;Suprafeţe= ha;CF= ;"/>
  </r>
  <r>
    <x v="2723"/>
    <s v="8.04.04"/>
    <m/>
    <m/>
    <s v="DR.CARLANU"/>
    <s v="conform amenajamentelor silvice"/>
    <s v="BACĂU"/>
    <s v="-"/>
    <s v="Tara: România; Judet: BACĂU; -;   -; Nr: -;"/>
    <n v="1970"/>
    <n v="128154"/>
    <n v="4"/>
    <s v="in administrare"/>
    <s v="HG 982/1998;HG 1344/2011;OUG.1 din 04/01/2017;HG.354/18.05.2017;OUG.68 din 06/11/2019"/>
    <s v="imobil"/>
    <s v="Lungime= Km;Suprafeţe= ha;CF= ;"/>
  </r>
  <r>
    <x v="2724"/>
    <s v="8.04.04"/>
    <m/>
    <m/>
    <s v="DR.PARIUL CU BRAZI"/>
    <s v="conform amenajamentelor silvice"/>
    <s v="BACĂU"/>
    <s v="-"/>
    <s v="Tara: România; Judet: BACĂU; -;   -; Nr: -;"/>
    <n v="1972"/>
    <n v="125945"/>
    <n v="4"/>
    <s v="in administrare"/>
    <s v="HG 982/1998;HG 1344/2011; HG 478/ 24-IUN-15;HG.478/24-IUN-15;OUG.1 din 04/01/2017;HG.354/18.05.2017;OUG.68 din 06/11/2019"/>
    <s v="imobil"/>
    <s v="Lungime= Km;Suprafeţe= ha;CF= ;"/>
  </r>
  <r>
    <x v="2725"/>
    <s v="8.04.04"/>
    <m/>
    <m/>
    <s v="DR.PR.BOURULUI"/>
    <s v="conform amenajamentelor silvice"/>
    <s v="BACĂU"/>
    <s v="-"/>
    <s v="Tara: România; Judet: BACĂU; -;   -; Nr: -;"/>
    <n v="1974"/>
    <n v="28403"/>
    <n v="4"/>
    <s v="in administrare"/>
    <s v="HG 982/1998;HG 1344/2011;OUG.1 din 04/01/2017;HG.354/18.05.2017;OUG.68 din 06/11/2019"/>
    <s v="imobil"/>
    <s v="Lungime= Km;Suprafeţe= ha;CF= ;"/>
  </r>
  <r>
    <x v="2726"/>
    <s v="8.04.04"/>
    <m/>
    <m/>
    <s v="DR.CORNATEL-HANGANU"/>
    <s v="conform amenajamentelor silvice"/>
    <s v="BACĂU"/>
    <s v="-"/>
    <s v="Tara: România; Judet: BACĂU; -;   -; Nr: -;"/>
    <n v="1977"/>
    <n v="142738"/>
    <n v="4"/>
    <s v="in administrare"/>
    <s v="HG 982/1998;HG 1344/2011; HG 478/ 24-IUN-15;HG.478/24-IUN-15;OUG.1 din 04/01/2017;HG.354/18.05.2017;OUG.68 din 06/11/2019"/>
    <s v="imobil"/>
    <s v="Lungime= Km;Suprafeţe= ha;CF= ;"/>
  </r>
  <r>
    <x v="2727"/>
    <s v="8.04.04"/>
    <m/>
    <m/>
    <s v="DR.PINCESTI"/>
    <s v="conform amenajamentelor silvice"/>
    <s v="BACĂU"/>
    <s v="-"/>
    <s v="Tara: România; Judet: BACĂU; -;   -; Nr: -;"/>
    <n v="1963"/>
    <n v="1799"/>
    <n v="4"/>
    <s v="in administrare"/>
    <s v="HG 982/1998;HG 1344/2011; HG 478/ 24-IUN-15;HG.478/24-IUN-15;OUG.1 din 04/01/2017;HG.354/18.05.2017;OUG.68 din 06/11/2019"/>
    <s v="imobil"/>
    <s v="Lungime= Km;Suprafeţe= ha;CF= ;"/>
  </r>
  <r>
    <x v="2728"/>
    <s v="8.04.04"/>
    <m/>
    <m/>
    <s v="DR.T.VAII-PINCESTI"/>
    <s v="conform amenajamentelor silvice"/>
    <s v="BACĂU"/>
    <s v="-"/>
    <s v="Tara: România; Judet: BACĂU; -;   -; Nr: -;"/>
    <n v="1986"/>
    <n v="86497"/>
    <n v="4"/>
    <s v="in administrare"/>
    <s v="HG 982/1998;HG 1344/2011; HG 478/ 24-IUN-15;HG.478/24-IUN-15;OUG.1 din 04/01/2017;HG.354/18.05.2017;OUG.68 din 06/11/2019"/>
    <s v="imobil"/>
    <s v="Lungime= Km;Suprafeţe= ha;CF= ;"/>
  </r>
  <r>
    <x v="2729"/>
    <s v="8.04.04"/>
    <m/>
    <m/>
    <s v="DR.MIHAILEASA"/>
    <s v="conform amenajamentelor silvice"/>
    <s v="BACĂU"/>
    <s v="-"/>
    <s v="Tara: România; Judet: BACĂU; -;   -; Nr: -;"/>
    <n v="1964"/>
    <n v="92026"/>
    <n v="4"/>
    <s v="in administrare"/>
    <s v="HG 982/1998;HG 1344/2011; HG 478/ 24-IUN-15;HG.478/24-IUN-15;OUG.1 din 04/01/2017;HG.354/18.05.2017;OUG.68 din 06/11/2019"/>
    <s v="imobil"/>
    <s v="Lungime= Km;Suprafeţe= ha;CF= ;"/>
  </r>
  <r>
    <x v="2730"/>
    <s v="8.04.04"/>
    <m/>
    <m/>
    <s v="DR.TULBURATU"/>
    <s v="conform amenajamentelor silvice"/>
    <s v="BACĂU"/>
    <s v="-"/>
    <s v="Tara: România; Judet: BACĂU; -;   -; Nr: -;"/>
    <n v="1978"/>
    <n v="7790"/>
    <n v="4"/>
    <s v="in administrare"/>
    <s v="HG 982/1998;HG 1344/2011;OUG.1 din 04/01/2017;HG.354/18.05.2017;OUG.68 din 06/11/2019"/>
    <s v="imobil"/>
    <s v="Lungime= Km;Suprafeţe= ha;CF= ;"/>
  </r>
  <r>
    <x v="2731"/>
    <s v="8.04.04"/>
    <m/>
    <m/>
    <s v="DR.CARUNTA"/>
    <s v="conform amenajamentelor silvice"/>
    <s v="BACĂU"/>
    <s v="-"/>
    <s v="Tara: România; Judet: BACĂU; -;   -; Nr: -;"/>
    <n v="1983"/>
    <n v="16989"/>
    <n v="4"/>
    <s v="in administrare"/>
    <s v="HG 982/1998;HG 1344/2011;OUG.1 din 04/01/2017;HG.354/18.05.2017;OUG.68 din 06/11/2019"/>
    <s v="imobil"/>
    <s v="Lungime= Km;Suprafeţe= ha;CF= ;"/>
  </r>
  <r>
    <x v="2732"/>
    <s v="8.04.04"/>
    <m/>
    <m/>
    <s v="DR.SULTA COSNEA"/>
    <s v="conform amenajamentelor silvice"/>
    <s v="BACĂU"/>
    <s v="-"/>
    <s v="Tara: România; Judet: BACĂU; -;   -; Nr: -;"/>
    <n v="1960"/>
    <n v="1754"/>
    <n v="4"/>
    <s v="in administrare"/>
    <s v="HG 982/1998;HG 1344/2011; HG 478/ 24-IUN-15;HG.478/24-IUN-15;OUG.1 din 04/01/2017;HG.354/18.05.2017;OUG.68 din 06/11/2019"/>
    <s v="imobil"/>
    <s v="Lungime= Km;Suprafeţe= ha;CF= ;"/>
  </r>
  <r>
    <x v="2733"/>
    <s v="8.04.04"/>
    <m/>
    <m/>
    <s v="DR.STOGULUI"/>
    <s v="conform amenajamentelor silvice"/>
    <s v="BACĂU"/>
    <s v="-"/>
    <s v="Tara: România; Judet: BACĂU; -;   -; Nr: -;"/>
    <n v="1982"/>
    <n v="12239"/>
    <n v="4"/>
    <s v="in administrare"/>
    <s v="HG 982/1998;;OUG.1 din 04/01/2017;HG.354/18.05.2017;OUG.68 din 06/11/2019"/>
    <s v="imobil"/>
    <s v="Lungime= Km;Suprafeţe= ha;CF= ;"/>
  </r>
  <r>
    <x v="2734"/>
    <s v="8.04.04"/>
    <m/>
    <m/>
    <s v="DR.BARLOAGE CAMENCA"/>
    <s v="conform amenajamentelor silvice"/>
    <s v="BACĂU"/>
    <s v="-"/>
    <s v="Tara: România; Judet: BACĂU; -;   -; Nr: -;"/>
    <n v="1983"/>
    <n v="25321"/>
    <n v="4"/>
    <s v="in administrare"/>
    <s v="HG 982/1998;;OUG.1 din 04/01/2017;HG.354/18.05.2017;OUG.68 din 06/11/2019"/>
    <s v="imobil"/>
    <s v="Lungime= Km;Suprafeţe= ha;CF= ;"/>
  </r>
  <r>
    <x v="2735"/>
    <s v="8.04.04"/>
    <m/>
    <m/>
    <s v="DR.CIUNGI"/>
    <s v="conform amenajamentelor silvice"/>
    <s v="BACĂU"/>
    <s v="-"/>
    <s v="Tara: România; Judet: BACĂU; -;   -; Nr: -;"/>
    <n v="1985"/>
    <n v="8118"/>
    <n v="4"/>
    <s v="in administrare"/>
    <s v="HG 982/1998;;OUG.1 din 04/01/2017;HG.354/18.05.2017;OUG.68 din 06/11/2019"/>
    <s v="imobil"/>
    <s v="Lungime= Km;Suprafeţe= ha;CF= ;"/>
  </r>
  <r>
    <x v="2736"/>
    <s v="8.04.04"/>
    <m/>
    <m/>
    <s v="DR.BARLOAGE LANT"/>
    <s v="conform amenajamentelor silvice"/>
    <s v="BACĂU"/>
    <s v="-"/>
    <s v="Tara: România; Judet: BACĂU; -;   -; Nr: -;"/>
    <n v="1978"/>
    <n v="2444"/>
    <n v="4"/>
    <s v="in administrare"/>
    <s v="HG 982/1998;;OUG.1 din 04/01/2017;HG.354/18.05.2017;OUG.68 din 06/11/2019"/>
    <s v="imobil"/>
    <s v="Lungime= Km;Suprafeţe= ha;CF= ;"/>
  </r>
  <r>
    <x v="2737"/>
    <s v="8.04.04"/>
    <m/>
    <m/>
    <s v="DR.PURCARET"/>
    <s v="conform amenajamentelor silvice"/>
    <s v="BACĂU"/>
    <s v="-"/>
    <s v="Tara: România; Judet: BACĂU; -;   -; Nr: -;"/>
    <n v="1969"/>
    <n v="54421"/>
    <n v="4"/>
    <s v="in administrare"/>
    <s v="HG 982/1998;HG 1344/2011;OUG.1 din 04/01/2017;HG.354/18.05.2017;OUG.68 din 06/11/2019"/>
    <s v="imobil"/>
    <s v="Lungime= Km;Suprafeţe= ha;CF= ;"/>
  </r>
  <r>
    <x v="2738"/>
    <s v="8.04.04"/>
    <m/>
    <m/>
    <s v="DR.EPERES"/>
    <s v="conform amenajamentelor silvice"/>
    <s v="BACĂU"/>
    <s v="-"/>
    <s v="Tara: România; Judet: BACĂU; -;   -; Nr: -;"/>
    <n v="1963"/>
    <n v="61137"/>
    <n v="4"/>
    <s v="in administrare"/>
    <s v="HG 982/1998;HG 1344/2011; HG 478/ 24-IUN-15;HG.478/24-IUN-15;OUG.1 din 04/01/2017;HG.354/18.05.2017;OUG.68 din 06/11/2019"/>
    <s v="imobil"/>
    <s v="Lungime= Km;Suprafeţe= ha;CF= ;"/>
  </r>
  <r>
    <x v="2739"/>
    <s v="8.04.04"/>
    <m/>
    <m/>
    <s v="DR.HOTAR"/>
    <s v="conform amenajamentelor silvice"/>
    <s v="BACĂU"/>
    <s v="-"/>
    <s v="Tara: România; Judet: BACĂU; -;   -; Nr: -;"/>
    <n v="1970"/>
    <n v="14494"/>
    <n v="4"/>
    <s v="in administrare"/>
    <s v="HG 982/1998;;OUG.1 din 04/01/2017;HG.354/18.05.2017;OUG.68 din 06/11/2019"/>
    <s v="imobil"/>
    <s v="Lungime= Km;Suprafeţe= ha;CF= ;"/>
  </r>
  <r>
    <x v="2740"/>
    <s v="8.04.04"/>
    <m/>
    <m/>
    <s v="DR.PALOS"/>
    <s v="conform amenajamentelor silvice"/>
    <s v="BACĂU"/>
    <s v="-"/>
    <s v="Tara: România; Judet: BACĂU; -;   -; Nr: -;"/>
    <n v="1976"/>
    <n v="43313"/>
    <n v="4"/>
    <s v="in administrare"/>
    <s v="HG 982/1998;;OUG.1 din 04/01/2017;HG.354/18.05.2017;OUG.68 din 06/11/2019"/>
    <s v="imobil"/>
    <s v="Lungime= Km;Suprafeţe= ha;CF= ;"/>
  </r>
  <r>
    <x v="2741"/>
    <s v="8.04.04"/>
    <m/>
    <m/>
    <s v="DR.GRATIOASA"/>
    <s v="conform amenajamentelor silvice"/>
    <s v="BACĂU"/>
    <s v="-"/>
    <s v="Tara: România; Judet: BACĂU; -;   -; Nr: -;"/>
    <n v="1971"/>
    <n v="109347"/>
    <n v="4"/>
    <s v="in administrare"/>
    <s v="HG 982/1998;HG 1344/2011;OUG.1 din 04/01/2017;HG.354/18.05.2017;OUG.68 din 06/11/2019"/>
    <s v="imobil"/>
    <s v="Lungime= Km;Suprafeţe= ha;CF= ;"/>
  </r>
  <r>
    <x v="2742"/>
    <s v="8.04.04"/>
    <m/>
    <m/>
    <s v="DRUM BUDINITA"/>
    <s v="conform amenajamentelor silvice"/>
    <s v="ARAD"/>
    <s v="-"/>
    <s v="Tara: România; Judet: ARAD; -;   -; Nr: -;"/>
    <n v="1993"/>
    <n v="38077"/>
    <n v="2"/>
    <s v="in administrare"/>
    <s v="HG 982/1998;HG 1344/2011; HG 478/ 24-IUN-15;HG.478/24-IUN-15;OUG.1 din 04/01/2017;HG.354/18.05.2017;OUG.68 din 06/11/2019"/>
    <s v="imobil"/>
    <s v="Lungime= Km;Suprafeţe= ha;CF= ;"/>
  </r>
  <r>
    <x v="2743"/>
    <s v="8.04.04"/>
    <m/>
    <m/>
    <s v="DRUM VIDESTI"/>
    <s v="conform amenajamentelor silvice"/>
    <s v="ARAD"/>
    <s v="-"/>
    <s v="Tara: România; Judet: ARAD; -;   -; Nr: -;"/>
    <n v="1984"/>
    <n v="25080"/>
    <n v="2"/>
    <s v="in administrare"/>
    <s v="HG 982/1998;HG 1344/2011; HG 478/ 24-IUN-15;HG.478/24-IUN-15;OUG.1 din 04/01/2017;HG.354/18.05.2017;OUG.68 din 06/11/2019"/>
    <s v="imobil"/>
    <s v="Lungime= Km;Suprafeţe= ha;CF= ;"/>
  </r>
  <r>
    <x v="2744"/>
    <s v="8.04.04"/>
    <m/>
    <m/>
    <s v="DRUM VALEA MARE"/>
    <s v="conform amenajamentelor silvice"/>
    <s v="ARAD"/>
    <s v="-"/>
    <s v="Tara: România; Judet: ARAD; -;   -; Nr: -;"/>
    <n v="1983"/>
    <n v="8351"/>
    <n v="2"/>
    <s v="in administrare"/>
    <s v="HG 982/1998;; HG 478/ 24-IUN-15;HG.478/24-IUN-15;OUG.1 din 04/01/2017;HG.354/18.05.2017;OUG.68 din 06/11/2019"/>
    <s v="imobil"/>
    <s v="Lungime= Km;Suprafeţe= ha;CF= ;"/>
  </r>
  <r>
    <x v="2745"/>
    <s v="8.04.04"/>
    <m/>
    <m/>
    <s v="DRUM HALMAGIU CF VARFURILE"/>
    <s v="conform amenajamentelor silvice"/>
    <s v="ARAD"/>
    <s v="-"/>
    <s v="Tara: România; Judet: ARAD; -;   -; Nr: -;"/>
    <n v="1994"/>
    <n v="1273"/>
    <n v="2"/>
    <s v="in administrare"/>
    <s v="HG 982/1998;;OUG.1 din 04/01/2017;OUG.68 din 06/11/2019"/>
    <s v="imobil"/>
    <s v="drum auto forestier"/>
  </r>
  <r>
    <x v="2746"/>
    <s v="8.04.04"/>
    <m/>
    <m/>
    <s v="DRUM BUTURI"/>
    <s v="conform amenajamentelor silvice"/>
    <s v="ARAD"/>
    <s v="-"/>
    <s v="Tara: România; Judet: ARAD; -;   -; Nr: -;"/>
    <n v="1962"/>
    <n v="10769"/>
    <n v="2"/>
    <s v="in administrare"/>
    <s v="HG 982/1998;;OUG.1 din 04/01/2017;OUG.68 din 06/11/2019"/>
    <s v="imobil"/>
    <s v="drum auto forestier"/>
  </r>
  <r>
    <x v="2747"/>
    <s v="8.04.04"/>
    <m/>
    <m/>
    <s v="DRUM VALCEAUA"/>
    <s v="conform amenajamentelor silvice"/>
    <s v="ARAD"/>
    <s v="-"/>
    <s v="Tara: România; Judet: ARAD; -;   -; Nr: -;"/>
    <n v="1980"/>
    <n v="3485"/>
    <n v="2"/>
    <s v="in administrare"/>
    <s v="HG 982/1998;; HG 478/ 24-IUN-15;HG.478/24-IUN-15;OUG.1 din 04/01/2017;HG.354/18.05.2017;OUG.68 din 06/11/2019"/>
    <s v="imobil"/>
    <s v="Lungime= Km;Suprafeţe= ha;CF= ;"/>
  </r>
  <r>
    <x v="2748"/>
    <s v="8.04.04"/>
    <m/>
    <m/>
    <s v="DRUM TALAGIU"/>
    <s v="conform amenajamentelor silvice"/>
    <s v="ARAD"/>
    <s v="-"/>
    <s v="Tara: România; Judet: ARAD; -;   -; Nr: -;"/>
    <n v="1981"/>
    <n v="6707"/>
    <n v="2"/>
    <s v="in administrare"/>
    <s v="HG 982/1998;;OUG.1 din 04/01/2017;HG.354/18.05.2017;OUG.68 din 06/11/2019"/>
    <s v="imobil"/>
    <s v="Lungime= Km;Suprafeţe= ha;CF= ;"/>
  </r>
  <r>
    <x v="2749"/>
    <s v="8.04.04"/>
    <m/>
    <m/>
    <s v="DRUM RIUL MARE"/>
    <s v="conform amenajamentelor silvice"/>
    <s v="ARAD"/>
    <s v="-"/>
    <s v="Tara: România; Judet: ARAD; -;   -; Nr: -;"/>
    <n v="1994"/>
    <n v="22410"/>
    <n v="2"/>
    <s v="in administrare"/>
    <s v="HG 982/1998;;OUG.1 din 04/01/2017;OUG.68 din 06/11/2019"/>
    <s v="imobil"/>
    <s v="drum auto forestier"/>
  </r>
  <r>
    <x v="2750"/>
    <s v="8.04.04"/>
    <m/>
    <m/>
    <s v="DRUM VALEA MICA"/>
    <s v="conform amenajamentelor silvice"/>
    <s v="ARAD"/>
    <s v="-"/>
    <s v="Tara: România; Judet: ARAD; -;   -; Nr: -;"/>
    <n v="1982"/>
    <n v="9999"/>
    <n v="2"/>
    <s v="in administrare"/>
    <s v="HG 982/1998;HG 1344/2011; HG 478/ 24-IUN-15;HG.478/24-IUN-15;OUG.1 din 04/01/2017;HG.354/18.05.2017;OUG.68 din 06/11/2019"/>
    <s v="imobil"/>
    <s v="Lungime= Km;Suprafeţe= ha;CF= ;"/>
  </r>
  <r>
    <x v="2751"/>
    <s v="8.04.04"/>
    <m/>
    <m/>
    <s v="DRUM VALEA VACII"/>
    <s v="conform amenajamentelor silvice"/>
    <s v="ARAD"/>
    <s v="-"/>
    <s v="Tara: România; Judet: ARAD; -;   -; Nr: -;"/>
    <n v="1971"/>
    <n v="797388"/>
    <n v="2"/>
    <s v="in administrare"/>
    <s v="HG 982/1998;HG 1344/2011; HG 478/ 24-IUN-15;HG.478/24-IUN-15;OUG.1 din 04/01/2017;HG.354/18.05.2017;OUG.68 din 06/11/2019"/>
    <s v="imobil"/>
    <s v="Lungime= Km;Suprafeţe= ha;CF= ;"/>
  </r>
  <r>
    <x v="2752"/>
    <s v="8.04.04"/>
    <m/>
    <m/>
    <s v="DRUM SARLAU"/>
    <s v="conform amenajamentelor silvice"/>
    <s v="ARAD"/>
    <s v="-"/>
    <s v="Tara: România; Judet: ARAD; -;   -; Nr: -;"/>
    <n v="1982"/>
    <n v="10972"/>
    <n v="2"/>
    <s v="in administrare"/>
    <s v="HG 982/1998;HG 1344/2011; HG 478/ 24-IUN-15;HG.478/24-IUN-15;OUG.1 din 04/01/2017;HG.354/18.05.2017;OUG.68 din 06/11/2019"/>
    <s v="imobil"/>
    <s v="Lungime= Km;Suprafeţe= ha;CF= ;"/>
  </r>
  <r>
    <x v="2753"/>
    <s v="8.04.04"/>
    <m/>
    <m/>
    <s v="DRUM SOCULUI"/>
    <s v="conform amenajamentelor silvice"/>
    <s v="ARAD"/>
    <s v="-"/>
    <s v="Tara: România; Judet: ARAD; -;   -; Nr: -;"/>
    <n v="1981"/>
    <n v="4946"/>
    <n v="2"/>
    <s v="in administrare"/>
    <s v="HG 982/1998;HG 1344/2011; HG 478/ 24-IUN-15;HG.478/24-IUN-15;OUG.1 din 04/01/2017;HG.354/18.05.2017;OUG.68 din 06/11/2019"/>
    <s v="imobil"/>
    <s v="Lungime= Km;Suprafeţe= ha;CF= ;"/>
  </r>
  <r>
    <x v="2754"/>
    <s v="8.04.04"/>
    <m/>
    <m/>
    <s v="DRUM FRASIN"/>
    <s v="conform amenajamentelor silvice"/>
    <s v="TIMIŞ"/>
    <s v="-"/>
    <s v="Tara: România; Judet: TIMIŞ; -;   -; Nr: -;"/>
    <n v="1983"/>
    <n v="138055"/>
    <n v="35"/>
    <s v="in administrare"/>
    <s v="HG 982/1998;HG 1344/2011;OUG.1 din 04/01/2017;HG.354/18.05.2017;OUG.68 din 06/11/2019"/>
    <s v="imobil"/>
    <s v="Lungime= Km;Suprafeţe= ha;CF= ;"/>
  </r>
  <r>
    <x v="2755"/>
    <s v="8.04.04"/>
    <m/>
    <m/>
    <s v="DRUM STRINCEA PRELUNGIRE"/>
    <s v="conform amenajamentelor silvice"/>
    <s v="ARAD"/>
    <s v="-"/>
    <s v="Tara: România; Judet: ARAD; -;   -; Nr: -;"/>
    <n v="1982"/>
    <n v="13406"/>
    <n v="2"/>
    <s v="in administrare"/>
    <s v="HG 982/1998;HG 1344/2011; HG 478/ 24-IUN-15;HG.478/24-IUN-15;OUG.1 din 04/01/2017;HG.354/18.05.2017;OUG.68 din 06/11/2019"/>
    <s v="imobil"/>
    <s v="Lungime= Km;Suprafeţe= ha;CF= ;"/>
  </r>
  <r>
    <x v="2756"/>
    <s v="8.04.04"/>
    <m/>
    <m/>
    <s v="DRUM PARAUL ROSU"/>
    <s v="conform amenajamentelor silvice"/>
    <s v="ARAD"/>
    <s v="-"/>
    <s v="Tara: România; Judet: ARAD; -;   -; Nr: -;"/>
    <n v="1972"/>
    <n v="7302"/>
    <n v="2"/>
    <s v="in administrare"/>
    <s v="HG 982/1998;HG 1344/2011; HG 478/ 24-IUN-15;HG.478/24-IUN-15;OUG.1 din 04/01/2017;OUG.68 din 06/11/2019"/>
    <s v="imobil"/>
    <s v="Lungime= Km;Suprafeţe= ha;CF= ;"/>
  </r>
  <r>
    <x v="2757"/>
    <s v="8.04.04"/>
    <m/>
    <m/>
    <s v="DRUM VALEA STEFANIEI"/>
    <s v="conform amenajamentelor silvice"/>
    <s v="TIMIŞ"/>
    <s v="-"/>
    <s v="Tara: România; Judet: TIMIŞ; -;   -; Nr: -;"/>
    <n v="1974"/>
    <n v="4219"/>
    <n v="35"/>
    <s v="in administrare"/>
    <s v="HG 982/1998;;OUG.1 din 04/01/2017;OUG.68 din 06/11/2019"/>
    <s v="imobil"/>
    <s v="drum auto forestier"/>
  </r>
  <r>
    <x v="2758"/>
    <s v="8.04.04"/>
    <m/>
    <m/>
    <s v="DRUM PARAUL PORCULUI"/>
    <s v="conform amenajamentelor silvice"/>
    <s v="ARAD"/>
    <s v="-"/>
    <s v="Tara: România; Judet: ARAD; -;   -; Nr: -;"/>
    <n v="1979"/>
    <n v="10509"/>
    <n v="2"/>
    <s v="in administrare"/>
    <s v="HG 982/1998;HG 1344/2011; HG 478/ 24-IUN-15;HG.478/24-IUN-15;OUG.1 din 04/01/2017;HG.354/18.05.2017;OUG.68 din 06/11/2019"/>
    <s v="imobil"/>
    <s v="Lungime= Km;Suprafeţe= ha;CF= ;"/>
  </r>
  <r>
    <x v="2759"/>
    <s v="8.04.04"/>
    <m/>
    <m/>
    <s v="DRUM GRILOACA"/>
    <s v="conform amenajamentelor silvice"/>
    <s v="TIMIŞ"/>
    <s v="-"/>
    <s v="Tara: România; Judet: TIMIŞ; -;   -; Nr: -;"/>
    <n v="1972"/>
    <n v="3873"/>
    <n v="35"/>
    <s v="in administrare"/>
    <s v="HG 982/1998;;OUG.1 din 04/01/2017;OUG.68 din 06/11/2019"/>
    <s v="imobil"/>
    <s v="drum auto forestier"/>
  </r>
  <r>
    <x v="2760"/>
    <s v="8.04.04"/>
    <m/>
    <m/>
    <s v="DRUM JGHEBOSU"/>
    <s v="conform amenajamentelor silvice"/>
    <s v="TIMIŞ"/>
    <s v="-"/>
    <s v="Tara: România; Judet: TIMIŞ; -;   -; Nr: -;"/>
    <n v="1972"/>
    <n v="19189"/>
    <n v="35"/>
    <s v="in administrare"/>
    <s v="HG 982/1998;;OUG.1 din 04/01/2017;OUG.68 din 06/11/2019"/>
    <s v="imobil"/>
    <s v="drum auto forestier"/>
  </r>
  <r>
    <x v="2761"/>
    <s v="8.04.04"/>
    <m/>
    <m/>
    <s v="DRUM VALEA LIMAN"/>
    <s v="conform amenajamentelor silvice"/>
    <s v="TIMIŞ"/>
    <s v="-"/>
    <s v="Tara: România; Judet: TIMIŞ; -;   -; Nr: -;"/>
    <n v="1974"/>
    <n v="1596410"/>
    <n v="35"/>
    <s v="in administrare"/>
    <s v="HG 982/1998;;OUG.1 din 04/01/2017;HG.354/18.05.2017;OUG.68 din 06/11/2019"/>
    <s v="imobil"/>
    <s v="Lungime= Km;Suprafeţe= ha;CF= ;"/>
  </r>
  <r>
    <x v="2762"/>
    <s v="8.04.04"/>
    <m/>
    <m/>
    <s v="DRUM PASCOTA 2"/>
    <s v="conform amenajamentelor silvice"/>
    <s v="TIMIŞ"/>
    <s v="-"/>
    <s v="Tara: România; Judet: TIMIŞ; -;   -; Nr: -;"/>
    <n v="1985"/>
    <n v="39674"/>
    <n v="35"/>
    <s v="in administrare"/>
    <s v="HG 982/1998;HG 1344/2011;OUG.1 din 04/01/2017;HG.354/18.05.2017;OUG.68 din 06/11/2019"/>
    <s v="imobil"/>
    <s v="Lungime= Km;Suprafeţe= ha;CF= ;"/>
  </r>
  <r>
    <x v="2763"/>
    <s v="8.04.04"/>
    <m/>
    <m/>
    <s v="DRUM LANTOS"/>
    <s v="conform amenajamentelor silvice"/>
    <s v="TIMIŞ"/>
    <s v="-"/>
    <s v="Tara: România; Judet: TIMIŞ; -;   -; Nr: -;"/>
    <n v="1965"/>
    <n v="6240"/>
    <n v="35"/>
    <s v="in administrare"/>
    <s v="HG 982/1998;;OUG.1 din 04/01/2017;OUG.68 din 06/11/2019"/>
    <s v="imobil"/>
    <s v="drum auto forestier"/>
  </r>
  <r>
    <x v="2764"/>
    <s v="8.04.04"/>
    <m/>
    <m/>
    <s v="DRUM HOMOJDIA"/>
    <s v="conform amenajamentelor silvice"/>
    <s v="TIMIŞ"/>
    <s v="-"/>
    <s v="Tara: România; Judet: TIMIŞ; -;   -; Nr: -;"/>
    <n v="1970"/>
    <n v="37225"/>
    <n v="35"/>
    <s v="in administrare"/>
    <s v="HG 982/1998;;OUG.1 din 04/01/2017;OUG.68 din 06/11/2019"/>
    <s v="imobil"/>
    <s v="drum auto forestier"/>
  </r>
  <r>
    <x v="2765"/>
    <s v="8.04.04"/>
    <m/>
    <m/>
    <s v="DRUM IACOBINI"/>
    <s v="conform amenajamentelor silvice"/>
    <s v="ARAD"/>
    <s v="-"/>
    <s v="Tara: România; Judet: ARAD; -;   -; Nr: -;"/>
    <n v="1961"/>
    <n v="18185"/>
    <n v="2"/>
    <s v="in administrare"/>
    <s v="HG 982/1998;HG 1344/2011; HG 478/ 24-IUN-15;HG.478/24-IUN-15;OUG.1 din 04/01/2017;OUG.68 din 06/11/2019"/>
    <s v="imobil"/>
    <s v="Lungime= Km;Suprafeţe= ha;CF= ;"/>
  </r>
  <r>
    <x v="2766"/>
    <s v="8.04.04"/>
    <m/>
    <m/>
    <s v="DRUM LEURZII"/>
    <s v="conform amenajamentelor silvice"/>
    <s v="ARAD"/>
    <s v="-"/>
    <s v="Tara: România; Judet: ARAD; -;   -; Nr: -;"/>
    <n v="1957"/>
    <n v="3401"/>
    <n v="2"/>
    <s v="in administrare"/>
    <s v="HG 982/1998;; HG 478/ 24-IUN-15;HG.478/24-IUN-15;OUG.1 din 04/01/2017;OUG.68 din 06/11/2019"/>
    <s v="imobil"/>
    <s v="Lungime= Km;Suprafeţe= ha;CF= ;"/>
  </r>
  <r>
    <x v="2767"/>
    <s v="8.04.04"/>
    <m/>
    <m/>
    <s v="DRUM ODVOS"/>
    <s v="conform amenajamentelor silvice"/>
    <s v="ARAD"/>
    <s v="-"/>
    <s v="Tara: România; Judet: ARAD; -;   -; Nr: -;"/>
    <n v="1975"/>
    <n v="15254"/>
    <n v="2"/>
    <s v="in administrare"/>
    <s v="HG 982/1998;HG 1344/2011; HG 478/ 24-IUN-15;HG.478/24-IUN-15;OUG.1 din 04/01/2017;HG.354/18.05.2017;OUG.68 din 06/11/2019"/>
    <s v="imobil"/>
    <s v="Lungime= Km;Suprafeţe= ha;CF= ;"/>
  </r>
  <r>
    <x v="2768"/>
    <s v="8.04.04"/>
    <m/>
    <m/>
    <s v="DRUM COZIAC"/>
    <s v="conform amenajamentelor silvice"/>
    <s v="ARAD"/>
    <s v="-"/>
    <s v="Tara: România; Judet: ARAD; -;   -; Nr: -;"/>
    <n v="1971"/>
    <n v="2818"/>
    <n v="2"/>
    <s v="in administrare"/>
    <s v="HG 982/1998;HG 1344/2011; HG 478/ 24-IUN-15;HG.478/24-IUN-15;OUG.1 din 04/01/2017;HG.354/18.05.2017;OUG.68 din 06/11/2019"/>
    <s v="imobil"/>
    <s v="Lungime= Km;Suprafeţe= ha;CF= ;"/>
  </r>
  <r>
    <x v="2769"/>
    <s v="8.04.04"/>
    <m/>
    <m/>
    <s v="DRUM PARAUL TIGANULUI"/>
    <s v="conform amenajamentelor silvice"/>
    <s v="ARAD"/>
    <s v="-"/>
    <s v="Tara: România; Judet: ARAD; -;   -; Nr: -;"/>
    <n v="1968"/>
    <n v="20949"/>
    <n v="2"/>
    <s v="in administrare"/>
    <s v="HG 982/1998;HG 1344/2011; HG 478/ 24-IUN-15;HG.478/24-IUN-15;OUG.1 din 04/01/2017;OUG.68 din 06/11/2019"/>
    <s v="imobil"/>
    <s v="Lungime= Km;Suprafeţe= ha;CF= ;"/>
  </r>
  <r>
    <x v="2770"/>
    <s v="8.04.04"/>
    <m/>
    <m/>
    <s v="DRUM USUIOG"/>
    <s v="conform amenajamentelor silvice"/>
    <s v="ARAD"/>
    <s v="-"/>
    <s v="Tara: România; Judet: ARAD; -;   -; Nr: -;"/>
    <n v="1971"/>
    <n v="3065"/>
    <n v="2"/>
    <s v="in administrare"/>
    <s v="HG 982/1998;HG 1344/2011; HG 478/ 24-IUN-15;HG.478/24-IUN-15;OUG.1 din 04/01/2017;HG.354/18.05.2017;OUG.68 din 06/11/2019"/>
    <s v="imobil"/>
    <s v="Lungime= Km;Suprafeţe= ha;CF= ;"/>
  </r>
  <r>
    <x v="2771"/>
    <s v="8.04.04"/>
    <m/>
    <m/>
    <s v="DRUM VALEA RADNEI"/>
    <s v="conform amenajamentelor silvice"/>
    <s v="ARAD"/>
    <s v="-"/>
    <s v="Tara: România; Judet: ARAD; -;   -; Nr: -;"/>
    <n v="1963"/>
    <n v="40805"/>
    <n v="2"/>
    <s v="in administrare"/>
    <s v="HG 982/1998;HG 1344/2011; HG 478/ 24-IUN-15;HG.478/24-IUN-15;OUG.1 din 04/01/2017;OUG.68 din 06/11/2019"/>
    <s v="imobil"/>
    <s v="Lungime= Km;Suprafeţe= ha;CF= ;"/>
  </r>
  <r>
    <x v="2772"/>
    <s v="8.04.04"/>
    <m/>
    <m/>
    <s v="DRUM IEZUTA"/>
    <s v="conform amenajamentelor silvice"/>
    <s v="ARAD"/>
    <s v="-"/>
    <s v="Tara: România; Judet: ARAD; -;   -; Nr: -;"/>
    <n v="1965"/>
    <n v="22572"/>
    <n v="2"/>
    <s v="in administrare"/>
    <s v="HG 982/1998;HG 1344/2011; HG 478/ 24-IUN-15;HG.478/24-IUN-15;OUG.1 din 04/01/2017;OUG.68 din 06/11/2019"/>
    <s v="imobil"/>
    <s v="Lungime= Km;Suprafeţe= ha;CF= ;"/>
  </r>
  <r>
    <x v="2773"/>
    <s v="8.04.04"/>
    <m/>
    <m/>
    <s v="DRUM IZVODIA"/>
    <s v="conform amenajamentelor silvice"/>
    <s v="TIMIŞ"/>
    <s v="-"/>
    <s v="Tara: România; Judet: TIMIŞ; -;   -; Nr: -;"/>
    <n v="1960"/>
    <n v="138"/>
    <n v="35"/>
    <s v="in administrare"/>
    <s v="HG 982/1998;HG 1344/2011;OUG.1 din 04/01/2017;OUG.68 din 06/11/2019"/>
    <s v="imobil"/>
    <s v="drum auto forestier"/>
  </r>
  <r>
    <x v="2774"/>
    <s v="8.04.04"/>
    <m/>
    <m/>
    <s v="DRUM STRAMBA"/>
    <s v="conform amenajamentelor silvice"/>
    <s v="TIMIŞ"/>
    <s v="-"/>
    <s v="Tara: România; Judet: TIMIŞ; -;   -; Nr: -;"/>
    <n v="1979"/>
    <n v="29394"/>
    <n v="35"/>
    <s v="in administrare"/>
    <s v="HG 982/1998;HG 1344/2011;OUG.1 din 04/01/2017;HG.354/18.05.2017;OUG.68 din 06/11/2019"/>
    <s v="imobil"/>
    <s v="Lungime= Km;Suprafeţe= ha;CF= ;"/>
  </r>
  <r>
    <x v="2775"/>
    <s v="8.04.04"/>
    <m/>
    <m/>
    <s v="DRUM 7 TEI"/>
    <s v="conform amenajamentelor silvice"/>
    <s v="TIMIŞ"/>
    <s v="-"/>
    <s v="Tara: România; Judet: TIMIŞ; -;   -; Nr: -;"/>
    <n v="1971"/>
    <n v="6731"/>
    <n v="35"/>
    <s v="in administrare"/>
    <s v="HG 982/1998;HG 1344/2011;OUG.1 din 04/01/2017;HG.354/18.05.2017;OUG.68 din 06/11/2019"/>
    <s v="imobil"/>
    <s v="Lungime= Km;Suprafeţe= ha;CF= ;"/>
  </r>
  <r>
    <x v="2776"/>
    <s v="8.04.04"/>
    <m/>
    <m/>
    <s v="DRUM BABEI"/>
    <s v="conform amenajamentelor silvice"/>
    <s v="TIMIŞ"/>
    <s v="-"/>
    <s v="Tara: România; Judet: TIMIŞ; -;   -; Nr: -;"/>
    <n v="1996"/>
    <n v="227279"/>
    <n v="35"/>
    <s v="in administrare"/>
    <s v="HG 982/1998;HG 1344/2011;OUG.1 din 04/01/2017;HG.354/18.05.2017;OUG.68 din 06/11/2019"/>
    <s v="imobil"/>
    <s v="Lungime= Km;Suprafeţe= ha;CF= ;"/>
  </r>
  <r>
    <x v="2777"/>
    <s v="8.04.04"/>
    <m/>
    <m/>
    <s v="DRUM FORESTIER HASMAS"/>
    <s v="conform amenajamentelor silvice"/>
    <s v="ARAD"/>
    <s v="-"/>
    <s v="Tara: România; Judet: ARAD; -;   -; Nr: -;"/>
    <n v="1965"/>
    <n v="1860932"/>
    <n v="2"/>
    <s v="in administrare"/>
    <s v="HG 982/1998;HG 1344/2011; HG 478/ 24-IUN-15;HG.478/24-IUN-15;OUG.1 din 04/01/2017;HG.354/18.05.2017;OUG.68 din 06/11/2019"/>
    <s v="imobil"/>
    <s v="Lungime= Km;Suprafeţe= ha;CF= ;"/>
  </r>
  <r>
    <x v="2778"/>
    <s v="8.04.04"/>
    <m/>
    <m/>
    <s v="DRUM FORESTIER ARCHISEL"/>
    <s v="conform amenajamentelor silvice"/>
    <s v="ARAD"/>
    <s v="-"/>
    <s v="Tara: România; Judet: ARAD; -;   -; Nr: -;"/>
    <n v="1960"/>
    <n v="33129"/>
    <n v="2"/>
    <s v="in administrare"/>
    <s v="HG 982/1998;HG 1344/2011; HG 478/ 24-IUN-15;HG.478/24-IUN-15;OUG.1 din 04/01/2017;HG.354/18.05.2017;OUG.68 din 06/11/2019"/>
    <s v="imobil"/>
    <s v="Lungime= Km;Suprafeţe= ha;CF= ;"/>
  </r>
  <r>
    <x v="2779"/>
    <s v="8.04.04"/>
    <m/>
    <m/>
    <s v="DRUM FORESTIER IZOI"/>
    <s v="conform amenajamentelor silvice"/>
    <s v="ARAD"/>
    <s v="-"/>
    <s v="Tara: România; Judet: ARAD; -;   -; Nr: -;"/>
    <n v="1976"/>
    <n v="11226"/>
    <n v="2"/>
    <s v="in administrare"/>
    <s v="HG 982/1998;HG 1344/2011; HG 478/ 24-IUN-15;HG.478/24-IUN-15;OUG.1 din 04/01/2017;HG.354/18.05.2017;OUG.68 din 06/11/2019"/>
    <s v="imobil"/>
    <s v="Lungime= Km;Suprafeţe= ha;CF= ;"/>
  </r>
  <r>
    <x v="2780"/>
    <s v="8.04.04"/>
    <m/>
    <m/>
    <s v="DRUM FORESTIER ZELEA NEAGRA"/>
    <s v="conform amenajamentelor silvice"/>
    <s v="ARAD"/>
    <s v="-"/>
    <s v="Tara: România; Judet: ARAD; -;   -; Nr: -;"/>
    <n v="1982"/>
    <n v="16569"/>
    <n v="2"/>
    <s v="in administrare"/>
    <s v="HG 982/1998;HG 1344/2011; HG 478/ 24-IUN-15;HG.478/24-IUN-15;OUG.1 din 04/01/2017;HG.354/18.05.2017;OUG.68 din 06/11/2019"/>
    <s v="imobil"/>
    <s v="Lungime= Km;Suprafeţe= ha;CF= ;"/>
  </r>
  <r>
    <x v="2781"/>
    <s v="8.04.04"/>
    <m/>
    <m/>
    <s v="DRUM FORESTIER BOTFEI"/>
    <s v="conform amenajamentelor silvice"/>
    <s v="ARAD"/>
    <s v="-"/>
    <s v="Tara: România; Judet: ARAD; -;   -; Nr: -;"/>
    <n v="1961"/>
    <n v="4482"/>
    <n v="2"/>
    <s v="in administrare"/>
    <s v="HG 982/1998;HG 1344/2011; HG 478/ 24-IUN-15;HG.478/24-IUN-15;OUG.1 din 04/01/2017;OUG.68 din 06/11/2019"/>
    <s v="imobil"/>
    <s v="Lungime= Km;Suprafeţe= ha;CF= ;"/>
  </r>
  <r>
    <x v="2782"/>
    <s v="8.04.04"/>
    <m/>
    <m/>
    <s v="DRUM FORESTIER RASNITA"/>
    <s v="conform amenajamentelor silvice"/>
    <s v="ARAD"/>
    <s v="-"/>
    <s v="Tara: România; Judet: ARAD; -;   -; Nr: -;"/>
    <n v="1976"/>
    <n v="43000"/>
    <n v="2"/>
    <s v="in administrare"/>
    <s v="HG 982/1998;HG 1344/2011; HG 478/ 24-IUN-15;HG.478/24-IUN-15;OUG.1 din 04/01/2017;OUG.68 din 06/11/2019"/>
    <s v="imobil"/>
    <s v="Lungime= Km;Suprafeţe= ha;CF= ;"/>
  </r>
  <r>
    <x v="2783"/>
    <s v="8.04.04"/>
    <m/>
    <m/>
    <s v="DRUM FORESTIER PRUNISOR-TEUZ"/>
    <s v="conform amenajamentelor silvice"/>
    <s v="ARAD"/>
    <s v="-"/>
    <s v="Tara: România; Judet: ARAD; -;   -; Nr: -;"/>
    <n v="1965"/>
    <n v="300000"/>
    <n v="2"/>
    <s v="in administrare"/>
    <s v="HG 982/1998;HG 1344/2011; HG 478/ 24-IUN-15;HG.478/24-IUN-15;OUG.1 din 04/01/2017;OUG.68 din 06/11/2019"/>
    <s v="imobil"/>
    <s v="Lungime= Km;Suprafeţe= ha;CF= ;"/>
  </r>
  <r>
    <x v="2784"/>
    <s v="8.04.04"/>
    <m/>
    <m/>
    <s v="DRUM FORESTIER MILEVII"/>
    <s v="conform amenajamentelor silvice"/>
    <s v="ARAD"/>
    <s v="-"/>
    <s v="Tara: România; Judet: ARAD; -;   -; Nr: -;"/>
    <n v="1984"/>
    <n v="728376"/>
    <n v="2"/>
    <s v="in administrare"/>
    <s v="HG 982/1998;HG 1344/2011; HG 478/ 24-IUN-15:478/24-IUN-15;OUG.1 din 04/01/2017;HG.354/18.05.2017;OUG.68 din 06/11/2019"/>
    <s v="imobil"/>
    <s v="Lungime= Km;Suprafeţe= ha;CF= ;"/>
  </r>
  <r>
    <x v="2785"/>
    <s v="8.04.04"/>
    <m/>
    <m/>
    <s v="DRUM FORESTIER VELICU"/>
    <s v="conform amenajamentelor silvice"/>
    <s v="ARAD"/>
    <s v="-"/>
    <s v="Tara: România; Judet: ARAD; -;   -; Nr: -;"/>
    <n v="1972"/>
    <n v="10351"/>
    <n v="2"/>
    <s v="in administrare"/>
    <s v="HG 982/1998;; HG 478/ 24-IUN-15;HG.478/24-IUN-15;OUG.1 din 04/01/2017;HG.354/18.05.2017;OUG.68 din 06/11/2019"/>
    <s v="imobil"/>
    <s v="Lungime= Km;Suprafeţe= ha;CF= ;"/>
  </r>
  <r>
    <x v="2786"/>
    <s v="8.04.04"/>
    <m/>
    <m/>
    <s v="DRUM FORESTIER VALEA SATULUI"/>
    <s v="conform amenajamentelor silvice"/>
    <s v="TIMIŞ"/>
    <s v="-"/>
    <s v="Tara: România; Judet: TIMIŞ; -;   -; Nr: -;"/>
    <n v="1968"/>
    <n v="132283"/>
    <n v="35"/>
    <s v="in administrare"/>
    <s v="HG 982/1998;;OUG.1 din 04/01/2017;OUG.68 din 06/11/2019"/>
    <s v="imobil"/>
    <s v="drum auto forestier"/>
  </r>
  <r>
    <x v="2787"/>
    <s v="8.04.04"/>
    <m/>
    <m/>
    <s v="DRUM FORESTIER POPIN"/>
    <s v="conform amenajamentelor silvice"/>
    <s v="ARAD"/>
    <s v="-"/>
    <s v="Tara: România; Judet: ARAD; -;   -; Nr: -;"/>
    <n v="1970"/>
    <n v="14808"/>
    <n v="2"/>
    <s v="in administrare"/>
    <s v="HG 982/1998;HG 1344/2011; HG 478/ 24-IUN-15:478/24-IUN-15;OUG.1 din 04/01/2017;HG.354/18.05.2017;OUG.68 din 06/11/2019"/>
    <s v="imobil"/>
    <s v="Lungime= Km;Suprafeţe= ha;CF= ;"/>
  </r>
  <r>
    <x v="2788"/>
    <s v="8.04.04"/>
    <m/>
    <m/>
    <s v="DRUM AUTO HODOS"/>
    <s v="conform amenajamentelor silvice"/>
    <s v="TIMIŞ"/>
    <s v="-"/>
    <s v="Tara: România; Judet: TIMIŞ; -;   -; Nr: -;"/>
    <n v="1982"/>
    <n v="112267"/>
    <n v="35"/>
    <s v="in administrare"/>
    <s v="HG 982/1998;HG 1344/2011;OUG.1 din 04/01/2017;HG.354/18.05.2017;OUG.68 din 06/11/2019"/>
    <s v="imobil"/>
    <s v="Lungime= Km;Suprafeţe= ha;CF= ;"/>
  </r>
  <r>
    <x v="2789"/>
    <s v="8.04.04"/>
    <m/>
    <m/>
    <s v="DRUM FORESTIER VALEA RAPELOR"/>
    <s v="conform amenajamentelor silvice"/>
    <s v="TIMIŞ"/>
    <s v="-"/>
    <s v="Tara: România; Judet: TIMIŞ; -;   -; Nr: -;"/>
    <n v="1969"/>
    <n v="32038"/>
    <n v="35"/>
    <s v="in administrare"/>
    <s v="HG 982/1998;;OUG.1 din 04/01/2017;OUG.68 din 06/11/2019"/>
    <s v="imobil"/>
    <s v="drum auto forestier"/>
  </r>
  <r>
    <x v="2790"/>
    <s v="8.04.04"/>
    <m/>
    <m/>
    <s v="DRUM FORESTIER BRANESTI"/>
    <s v="conform amenajamentelor silvice"/>
    <s v="TIMIŞ"/>
    <s v="-"/>
    <s v="Tara: România; Judet: TIMIŞ; -;   -; Nr: -;"/>
    <n v="1985"/>
    <n v="103997"/>
    <n v="35"/>
    <s v="in administrare"/>
    <s v="HG 982/1998;HG 1344/2011;OUG.1 din 04/01/2017;HG.354/18.05.2017;OUG.68 din 06/11/2019"/>
    <s v="imobil"/>
    <s v="Lungime= Km;Suprafeţe= ha;CF= ;"/>
  </r>
  <r>
    <x v="2791"/>
    <s v="8.04.04"/>
    <m/>
    <m/>
    <s v="DRUM FORESTIER JUPANESTI 2"/>
    <s v="conform amenajamentelor silvice"/>
    <s v="TIMIŞ"/>
    <s v="-"/>
    <s v="Tara: România; Judet: TIMIŞ; -;   -; Nr: -;"/>
    <n v="1962"/>
    <n v="26234"/>
    <n v="35"/>
    <s v="in administrare"/>
    <s v="HG 982/1998;;OUG.1 din 04/01/2017;OUG.68 din 06/11/2019"/>
    <s v="imobil"/>
    <s v="drum auto forestier"/>
  </r>
  <r>
    <x v="2792"/>
    <s v="8.04.04"/>
    <m/>
    <m/>
    <s v="DRUM FORESTIER VOCSNIT"/>
    <s v="conform amenajamentelor silvice"/>
    <s v="TIMIŞ"/>
    <s v="-"/>
    <s v="Tara: România; Judet: TIMIŞ; -;   -; Nr: -;"/>
    <n v="1981"/>
    <n v="83803"/>
    <n v="35"/>
    <s v="in administrare"/>
    <s v="HG 982/1998;HG 1344/2011;OUG.1 din 04/01/2017;HG.354/18.05.2017;OUG.68 din 06/11/2019"/>
    <s v="imobil"/>
    <s v="Lungime= Km;Suprafeţe= ha;CF= ;"/>
  </r>
  <r>
    <x v="2793"/>
    <s v="8.04.04"/>
    <m/>
    <m/>
    <s v="DRUM FORESTIER SELISTE"/>
    <s v="conform amenajamentelor silvice"/>
    <s v="TIMIŞ"/>
    <s v="-"/>
    <s v="Tara: România; Judet: TIMIŞ; -;   -; Nr: -;"/>
    <n v="1979"/>
    <n v="74717"/>
    <n v="35"/>
    <s v="in administrare"/>
    <s v="HG 982/1998;HG 1344/2011;OUG.1 din 04/01/2017;HG.354/18.05.2017;OUG.68 din 06/11/2019"/>
    <s v="imobil"/>
    <s v="Lungime= Km;Suprafeţe= ha;CF= ;"/>
  </r>
  <r>
    <x v="2794"/>
    <s v="8.04.04"/>
    <m/>
    <m/>
    <s v="DRUM FORESTIER FAGETEL 1+2"/>
    <s v="conform amenajamentelor silvice"/>
    <s v="TIMIŞ"/>
    <s v="-"/>
    <s v="Tara: România; Judet: TIMIŞ; -;   -; Nr: -;"/>
    <n v="1980"/>
    <n v="49838"/>
    <n v="35"/>
    <s v="in administrare"/>
    <s v="HG 982/1998;HG 1344/2011;OUG.1 din 04/01/2017;HG.354/18.05.2017;OUG.68 din 06/11/2019"/>
    <s v="imobil"/>
    <s v="Lungime= Km;Suprafeţe= ha;CF= ;"/>
  </r>
  <r>
    <x v="2795"/>
    <s v="8.04.04"/>
    <m/>
    <m/>
    <s v="DRUM FORESTIER STOGORI"/>
    <s v="conform amenajamentelor silvice"/>
    <s v="TIMIŞ"/>
    <s v="-"/>
    <s v="Tara: România; Judet: TIMIŞ; -;   -; Nr: -;"/>
    <n v="1982"/>
    <n v="193985"/>
    <n v="35"/>
    <s v="in administrare"/>
    <s v="HG 982/1998;HG 1344/2011;OUG.1 din 04/01/2017;HG.354/18.05.2017;OUG.68 din 06/11/2019"/>
    <s v="imobil"/>
    <s v="Lungime= Km;Suprafeţe= ha;CF= ;"/>
  </r>
  <r>
    <x v="2796"/>
    <s v="8.04.04"/>
    <m/>
    <m/>
    <s v="DRUM FORESTIER LEUCUSESTI"/>
    <s v="conform amenajamentelor silvice"/>
    <s v="TIMIŞ"/>
    <s v="-"/>
    <s v="Tara: România; Judet: TIMIŞ; -;   -; Nr: -;"/>
    <n v="1970"/>
    <n v="188194"/>
    <n v="35"/>
    <s v="in administrare"/>
    <s v="HG 982/1998;;OUG.1 din 04/01/2017;OUG.68 din 06/11/2019"/>
    <s v="imobil"/>
    <s v="drum auto forestier"/>
  </r>
  <r>
    <x v="2797"/>
    <s v="8.04.04"/>
    <m/>
    <m/>
    <s v="DRUM FORESTIER ADEA"/>
    <s v="conform amenajamentelor silvice"/>
    <s v="ARAD"/>
    <s v="-"/>
    <s v="Tara: România; Judet: ARAD; -;   -; Nr: -;"/>
    <n v="1964"/>
    <n v="1073245"/>
    <n v="2"/>
    <s v="in administrare"/>
    <s v="HG 982/1998;HG 1344/2011; HG 478/ 24-IUN-15:478/24-IUN-15;OUG.1 din 04/01/2017;HG.354/18.05.2017;OUG.68 din 06/11/2019"/>
    <s v="imobil"/>
    <s v="Lungime= Km;Suprafeţe= ha;CF= ;"/>
  </r>
  <r>
    <x v="2798"/>
    <s v="8.04.04"/>
    <m/>
    <m/>
    <s v="DRUM FORESTIER FISOCA"/>
    <s v="conform amenajamentelor silvice"/>
    <s v="ARAD"/>
    <s v="-"/>
    <s v="Tara: România; Judet: ARAD; -;   -; Nr: -;"/>
    <n v="1968"/>
    <n v="28157"/>
    <n v="2"/>
    <s v="in administrare"/>
    <s v="HG 982/1998;;OUG.1 din 04/01/2017;OUG.68 din 06/11/2019"/>
    <s v="imobil"/>
    <s v="drum auto forestier"/>
  </r>
  <r>
    <x v="2799"/>
    <s v="8.30._"/>
    <m/>
    <m/>
    <s v="CANALE PT.EACUAREA APEI"/>
    <s v="conform amenajamentelor silvice"/>
    <s v="ALBA"/>
    <s v="-"/>
    <s v="Tara: România; Judet: ALBA; -;   -; Nr: -;"/>
    <n v="1994"/>
    <n v="440"/>
    <n v="1"/>
    <s v="in administrare"/>
    <s v="HG 982/1998;;OUG.1 din 04/01/2017;OUG.68 din 06/11/2019"/>
    <s v="imobil"/>
    <s v="lucrari de amenajarea torentilor"/>
  </r>
  <r>
    <x v="2800"/>
    <s v="8.04.04"/>
    <m/>
    <m/>
    <s v="DF VL PREOTULUI"/>
    <s v="conform amenajamentelor silvice"/>
    <s v="ALBA"/>
    <s v="-"/>
    <s v="Tara: România; Judet: ALBA; -;   -; Nr: -;"/>
    <n v="1994"/>
    <n v="896"/>
    <n v="1"/>
    <s v="in administrare"/>
    <s v="HG 982/1998;HG 1344/2011;OUG.1 din 04/01/2017;HG.354/18.05.2017;OUG.68 din 06/11/2019"/>
    <s v="imobil"/>
    <s v="Lungime= Km;Suprafeţe= ha;CF= ;"/>
  </r>
  <r>
    <x v="2801"/>
    <s v="8.04.04"/>
    <m/>
    <m/>
    <s v="DRUM FORESTIER DOBIRLESTI"/>
    <s v="conform amenajamentelor silvice"/>
    <s v="ARAD"/>
    <s v="-"/>
    <s v="Tara: România; Judet: ARAD; -;   -; Nr: -;"/>
    <n v="1981"/>
    <n v="16249"/>
    <n v="2"/>
    <s v="in administrare"/>
    <s v="HG 982/1998;HG 1344/2011;OUG.1 din 04/01/2017;HG.354/18.05.2017;OUG.68 din 06/11/2019"/>
    <s v="imobil"/>
    <s v="Lungime= Km;Suprafeţe= ha;CF= ;"/>
  </r>
  <r>
    <x v="2802"/>
    <s v="8.04.04"/>
    <m/>
    <m/>
    <s v="DRUM FORESTIER FUNDATA"/>
    <s v="conform amenajamentelor silvice"/>
    <s v="ARAD"/>
    <s v="-"/>
    <s v="Tara: România; Judet: ARAD; -;   -; Nr: -;"/>
    <n v="1967"/>
    <n v="23560"/>
    <n v="2"/>
    <s v="in administrare"/>
    <s v="HG 982/1998;;OUG.1 din 04/01/2017;OUG.68 din 06/11/2019"/>
    <s v="imobil"/>
    <s v="drum auto forestier"/>
  </r>
  <r>
    <x v="2803"/>
    <s v="8.04.04"/>
    <m/>
    <m/>
    <s v="DRUM FORESTIER VALEA CU PIETRE"/>
    <s v="conform amenajamentelor silvice"/>
    <s v="ARAD"/>
    <s v="-"/>
    <s v="Tara: România; Judet: ARAD; -;   -; Nr: -;"/>
    <n v="1967"/>
    <n v="31550"/>
    <n v="2"/>
    <s v="in administrare"/>
    <s v="HG 982/1998;;OUG.1 din 04/01/2017;OUG.68 din 06/11/2019"/>
    <s v="imobil"/>
    <s v="drum auto forestier"/>
  </r>
  <r>
    <x v="2804"/>
    <s v="8.04.04"/>
    <m/>
    <m/>
    <s v="DRUM FORESTIER VL.FILII"/>
    <s v="conform amenajamentelor silvice"/>
    <s v="ALBA"/>
    <s v="-"/>
    <s v="Tara: România; Judet: ALBA; -;   -; Nr: -;"/>
    <n v="1994"/>
    <n v="8022"/>
    <n v="1"/>
    <s v="in administrare"/>
    <s v="HG 982/1998;;OUG.1 din 04/01/2017;OUG.68 din 06/11/2019"/>
    <s v="imobil"/>
    <s v="drum auto forestier"/>
  </r>
  <r>
    <x v="2805"/>
    <s v="8.04.04"/>
    <m/>
    <m/>
    <s v="DRUM FORESTIER 2.9KM"/>
    <s v="conform amenajamentelor silvice"/>
    <s v="ALBA"/>
    <s v="-"/>
    <s v="Tara: România; Judet: ALBA; -;   -; Nr: -;"/>
    <n v="1994"/>
    <n v="15071"/>
    <n v="1"/>
    <s v="in administrare"/>
    <s v="HG 982/1998;HG 1344/2011;OUG.1 din 04/01/2017;HG.354/18.05.2017;OUG.68 din 06/11/2019"/>
    <s v="imobil"/>
    <s v="Lungime= Km;Suprafeţe= ha;CF= ;"/>
  </r>
  <r>
    <x v="2806"/>
    <s v="8.04.04"/>
    <m/>
    <m/>
    <s v="DRUM FORESTIER 1.6KM"/>
    <s v="conform amenajamentelor silvice"/>
    <s v="ALBA"/>
    <s v="-"/>
    <s v="Tara: România; Judet: ALBA; -;   -; Nr: -;"/>
    <n v="1994"/>
    <n v="21690"/>
    <n v="1"/>
    <s v="in administrare"/>
    <s v="HG 982/1998;HG 1344/2011;OUG.1 din 04/01/2017;HG.354/18.05.2017;OUG.68 din 06/11/2019"/>
    <s v="imobil"/>
    <s v="Lungime= Km;Suprafeţe= ha;CF= ;"/>
  </r>
  <r>
    <x v="2807"/>
    <s v="8.04.04"/>
    <m/>
    <m/>
    <s v="DF SUGAG"/>
    <s v="conform amenajamentelor silvice"/>
    <s v="SIBIU"/>
    <s v="-"/>
    <s v="Tara: România; Judet: SIBIU; -;   -; Nr: -;"/>
    <n v="1994"/>
    <n v="559"/>
    <n v="32"/>
    <s v="in administrare"/>
    <s v="HG 860/2001;;OUG.1 din 04/01/2017;HG.354/18.05.2017;OUG.68 din 06/11/2019"/>
    <s v="imobil"/>
    <s v="Lungime= Km;Suprafeţe= ha;CF= ;"/>
  </r>
  <r>
    <x v="2808"/>
    <s v="8.30.01"/>
    <m/>
    <m/>
    <s v="BARAJE DOBRA"/>
    <s v="conform amenajamentelor silvice"/>
    <s v="SIBIU"/>
    <s v="-"/>
    <s v="Tara: România; Judet: SIBIU; -;   -; Nr: -;"/>
    <n v="1994"/>
    <n v="9008"/>
    <n v="32"/>
    <s v="in administrare"/>
    <s v="HG 860/2001;HG 1344/2011;OUG.1 din 04/01/2017;HG.354/18.05.2017;OUG.68 din 06/11/2019;HG.846/08.10.2020"/>
    <s v="imobil"/>
    <s v="Lungime albie corectată/consolidată=3,83 km;"/>
  </r>
  <r>
    <x v="2809"/>
    <s v="8.30.01"/>
    <m/>
    <m/>
    <s v="PRAGURI PERIM.DOBRA"/>
    <s v="conform amenajamentelor silvice"/>
    <s v="SIBIU"/>
    <s v="-"/>
    <s v="Tara: România; Judet: SIBIU; -;   -; Nr: -;"/>
    <n v="1994"/>
    <n v="1389"/>
    <n v="32"/>
    <s v="in administrare"/>
    <s v="HG 860/2001;HG 1344/2011;OUG.1 din 04/01/2017;HG.354/18.05.2017;OUG.68 din 06/11/2019;HG.846/08.10.2020"/>
    <s v="imobil"/>
    <s v="Lungime albie corectată/consolidată=3,83 km;"/>
  </r>
  <r>
    <x v="2810"/>
    <s v="8.30.01"/>
    <m/>
    <m/>
    <s v="PRAGURI PERIM.DOBRA"/>
    <s v="conform amenajamentelor silvice"/>
    <s v="SIBIU"/>
    <s v="-"/>
    <s v="Tara: România; Judet: SIBIU; -;   -; Nr: -;"/>
    <n v="1994"/>
    <n v="6201"/>
    <n v="32"/>
    <s v="in administrare"/>
    <s v="HG 860/2001;HG 1344/2011;OUG.1 din 04/01/2017;HG.354/18.05.2017;OUG.68 din 06/11/2019;HG.846/08.10.2020"/>
    <s v="imobil"/>
    <s v="Lungime albie corectată/consolidată=3,83 km;"/>
  </r>
  <r>
    <x v="2811"/>
    <s v="8.30.01"/>
    <m/>
    <m/>
    <s v="PRAGURI DOBRA"/>
    <s v="conform amenajamentelor silvice"/>
    <s v="SIBIU"/>
    <s v="-"/>
    <s v="Tara: România; Judet: SIBIU; -;   -; Nr: -;"/>
    <n v="1994"/>
    <n v="70"/>
    <n v="32"/>
    <s v="in administrare"/>
    <s v="HG 860/2001;HG 1344/2011;OUG.1 din 04/01/2017;HG.354/18.05.2017;OUG.68 din 06/11/2019;HG.846/08.10.2020"/>
    <s v="imobil"/>
    <s v="Lungime albie corectată/consolidată=3,83 km;"/>
  </r>
  <r>
    <x v="2812"/>
    <s v="8.04.04"/>
    <m/>
    <m/>
    <s v="DRUM FORESTIER CERBULUI"/>
    <s v="conform amenajamentelor silvice"/>
    <s v="ALBA"/>
    <s v="-"/>
    <s v="Tara: România; Judet: ALBA; -;   -; Nr: -;"/>
    <n v="1994"/>
    <n v="2352"/>
    <n v="1"/>
    <s v="in administrare"/>
    <s v="HG 982/1998;HG 1344/2011;OUG.1 din 04/01/2017;HG.354/18.05.2017;OUG.68 din 06/11/2019"/>
    <s v="imobil"/>
    <s v="Lungime= Km;Suprafeţe= ha;CF= ;"/>
  </r>
  <r>
    <x v="2813"/>
    <s v="8.04.04"/>
    <m/>
    <m/>
    <s v="DF MAGURI"/>
    <s v="conform amenajamentelor silvice"/>
    <s v="ALBA"/>
    <s v="-"/>
    <s v="Tara: România; Judet: ALBA; -;   -; Nr: -;"/>
    <n v="1994"/>
    <n v="13045"/>
    <n v="1"/>
    <s v="in administrare"/>
    <s v="HG 982/1998;HG 1344/2011;OUG.1 din 04/01/2017;HG.354/18.05.2017;OUG.68 din 06/11/2019"/>
    <s v="imobil"/>
    <s v="Lungime= Km;Suprafeţe= ha;CF= ;"/>
  </r>
  <r>
    <x v="2814"/>
    <s v="8.04.04"/>
    <m/>
    <m/>
    <s v="DF PR.MARULUI"/>
    <s v="conform amenajamentelor silvice"/>
    <s v="ALBA"/>
    <s v="-"/>
    <s v="Tara: România; Judet: ALBA; -;   -; Nr: -;"/>
    <n v="1994"/>
    <n v="15874"/>
    <n v="1"/>
    <s v="in administrare"/>
    <s v="HG 982/1998;HG 1344/2011;OUG.1 din 04/01/2017;HG.354/18.05.2017;OUG.68 din 06/11/2019"/>
    <s v="imobil"/>
    <s v="Lungime= Km;Suprafeţe= ha;CF= ;"/>
  </r>
  <r>
    <x v="2815"/>
    <s v="8.04.04"/>
    <m/>
    <m/>
    <s v="DF PRESACA"/>
    <s v="conform amenajamentelor silvice"/>
    <s v="ALBA"/>
    <s v="-"/>
    <s v="Tara: România; Judet: ALBA; -;   -; Nr: -;"/>
    <n v="1994"/>
    <n v="41623"/>
    <n v="1"/>
    <s v="in administrare"/>
    <s v="HG 982/1998;HG 1344/2011;OUG.1 din 04/01/2017;HG.354/18.05.2017;OUG.68 din 06/11/2019"/>
    <s v="imobil"/>
    <s v="Lungime= Km;Suprafeţe= ha;CF= ;"/>
  </r>
  <r>
    <x v="2816"/>
    <s v="8.30._"/>
    <m/>
    <m/>
    <s v="BARAJ VL.PESTILOR AV.IANCU"/>
    <s v="conform amenajamentelor silvice"/>
    <s v="ALBA"/>
    <s v="-"/>
    <s v="Tara: România; Judet: ALBA; -;   -; Nr: -;"/>
    <n v="1994"/>
    <n v="696"/>
    <n v="1"/>
    <s v="in administrare"/>
    <s v="HG 982/1998;;OUG.1 din 04/01/2017;HG.354/18.05.2017;OUG.68 din 06/11/2019"/>
    <s v="imobil"/>
    <s v="Denumire= ;"/>
  </r>
  <r>
    <x v="2817"/>
    <s v="8.30._"/>
    <m/>
    <m/>
    <s v="BARAJE VL.PESTILOR"/>
    <s v="conform amenajamentelor silvice"/>
    <s v="ALBA"/>
    <s v="-"/>
    <s v="Tara: România; Judet: ALBA; -;   -; Nr: -;"/>
    <n v="1994"/>
    <n v="1743"/>
    <n v="1"/>
    <s v="in administrare"/>
    <s v="HG 982/1998;;OUG.1 din 04/01/2017;OUG.68 din 06/11/2019"/>
    <s v="imobil"/>
    <s v="lucrari de amenajarea torentilor"/>
  </r>
  <r>
    <x v="2818"/>
    <s v="8.30._"/>
    <m/>
    <m/>
    <s v="CANALE PT.EV.APEI PONOREL 2"/>
    <s v="conform amenajamentelor silvice"/>
    <s v="ALBA"/>
    <s v="-"/>
    <s v="Tara: România; Judet: ALBA; -;   -; Nr: -;"/>
    <n v="1994"/>
    <n v="111"/>
    <n v="1"/>
    <s v="in administrare"/>
    <s v="HG 982/1998;;OUG.1 din 04/01/2017;OUG.68 din 06/11/2019"/>
    <s v="imobil"/>
    <s v="lucrari de amenajarea torentilor"/>
  </r>
  <r>
    <x v="2819"/>
    <s v="8.30._"/>
    <m/>
    <m/>
    <s v="PRAGURI"/>
    <s v="conform amenajamentelor silvice"/>
    <s v="ALBA"/>
    <s v="-"/>
    <s v="Tara: România; Judet: ALBA; -;   -; Nr: -;"/>
    <n v="1997"/>
    <n v="112"/>
    <n v="1"/>
    <s v="in administrare"/>
    <s v="HG 982/1998;HG 1344/2011;OUG.1 din 04/01/2017;OUG.68 din 06/11/2019"/>
    <s v="imobil"/>
    <s v="lucrari de amenajarea torentilor"/>
  </r>
  <r>
    <x v="2820"/>
    <s v="8.30.01"/>
    <m/>
    <m/>
    <s v="GABIOANE"/>
    <s v="conform amenajamentelor silvice"/>
    <s v="SIBIU"/>
    <s v="-"/>
    <s v="Tara: România; Judet: SIBIU; -;   -; Nr: -;"/>
    <n v="1994"/>
    <n v="7671"/>
    <n v="32"/>
    <s v="in administrare"/>
    <s v="HG 860/2001;HG 1344/2011;OUG.1 din 04/01/2017;HG.354/18.05.2017;OUG.68 din 06/11/2019;HG.846/08.10.2020"/>
    <s v="imobil"/>
    <s v="Lungime albie corectată/consolidată=4 km;"/>
  </r>
  <r>
    <x v="2821"/>
    <s v="8.04.04"/>
    <m/>
    <m/>
    <s v="DF DEALUL BERBECULUI"/>
    <s v="conform amenajamentelor silvice"/>
    <s v="ALBA"/>
    <s v="-"/>
    <s v="Tara: România; Judet: ALBA; -;   -; Nr: -;"/>
    <n v="1996"/>
    <n v="153669"/>
    <n v="1"/>
    <s v="in administrare"/>
    <s v="HG 982/1998;HG 1344/2011;OUG.1 din 04/01/2017;HG.354/18.05.2017;OUG.68 din 06/11/2019"/>
    <s v="imobil"/>
    <s v="Lungime= Km;Suprafeţe= ha;CF= ;"/>
  </r>
  <r>
    <x v="2822"/>
    <s v="8.30.01"/>
    <m/>
    <m/>
    <s v="CT POSAGA"/>
    <s v="conform amenajamentelor silvice"/>
    <s v="ALBA"/>
    <s v="-"/>
    <s v="Tara: România; Judet: ALBA; -;   -; Nr: -;"/>
    <n v="1995"/>
    <n v="1486974"/>
    <n v="1"/>
    <s v="in administrare"/>
    <s v="HG 982/1998;HG 1344/2011;OUG.1 din 04/01/2017;HG.354/18.05.2017;OUG.68 din 06/11/2019;HG.846/08.10.2020"/>
    <s v="imobil"/>
    <s v="Lungime albie corectată/consolidată=4,5 km;"/>
  </r>
  <r>
    <x v="2823"/>
    <s v="8.30.01"/>
    <m/>
    <m/>
    <s v="CANAL TORENTI PR.SALCULUI"/>
    <s v="conform amenajamentelor silvice"/>
    <s v="SIBIU"/>
    <s v="-"/>
    <s v="Tara: România; Judet: SIBIU; -;   -; Nr: -;"/>
    <n v="1994"/>
    <n v="24524"/>
    <n v="32"/>
    <s v="in administrare"/>
    <s v="HG 860/2001;HG 1344/2011;OUG.1 din 04/01/2017;HG.354/18.05.2017;OUG.68 din 06/11/2019;HG.846/08.10.2020"/>
    <s v="imobil"/>
    <s v="Lungime albie corectată/consolidată=1,26 km;"/>
  </r>
  <r>
    <x v="2824"/>
    <s v="8.30._"/>
    <m/>
    <m/>
    <s v="GALIOANE"/>
    <s v="conform amenajamentelor silvice"/>
    <s v="SIBIU"/>
    <s v="-"/>
    <s v="Tara: România; Judet: SIBIU; -;   -; Nr: -;"/>
    <n v="1994"/>
    <n v="140"/>
    <n v="32"/>
    <s v="in administrare"/>
    <s v="HG 860/2001;;OUG.1 din 04/01/2017;OUG.68 din 06/11/2019"/>
    <s v="imobil"/>
    <s v="lucrari de amenajarea torentilor"/>
  </r>
  <r>
    <x v="2825"/>
    <s v="8.30._"/>
    <m/>
    <m/>
    <s v="GALIOANE"/>
    <s v="conform amenajamentelor silvice"/>
    <s v="SIBIU"/>
    <s v="-"/>
    <s v="Tara: România; Judet: SIBIU; -;   -; Nr: -;"/>
    <n v="1994"/>
    <n v="1075"/>
    <n v="32"/>
    <s v="in administrare"/>
    <s v="HG 860/2001;;OUG.1 din 04/01/2017;OUG.68 din 06/11/2019"/>
    <s v="imobil"/>
    <s v="lucrari de amenajarea torentilor"/>
  </r>
  <r>
    <x v="2826"/>
    <s v="8.04.04"/>
    <m/>
    <m/>
    <s v="DRUM PR.POPII"/>
    <s v="conform amenajamentelor silvice"/>
    <s v="ALBA"/>
    <s v="-"/>
    <s v="Tara: România; Judet: ALBA; -;   -; Nr: -;"/>
    <n v="1994"/>
    <n v="90"/>
    <n v="1"/>
    <s v="in administrare"/>
    <s v="HG 982/1998;HG 1344/2011;OUG.1 din 04/01/2017;HG.354/18.05.2017;OUG.68 din 06/11/2019"/>
    <s v="imobil"/>
    <s v="Lungime= Km;Suprafeţe= ha;CF= ;"/>
  </r>
  <r>
    <x v="2827"/>
    <s v="8.04.04"/>
    <m/>
    <m/>
    <s v="DRUM VL VAILOR"/>
    <s v="conform amenajamentelor silvice"/>
    <s v="ALBA"/>
    <s v="-"/>
    <s v="Tara: România; Judet: ALBA; -;   -; Nr: -;"/>
    <n v="1994"/>
    <n v="1785"/>
    <n v="1"/>
    <s v="in administrare"/>
    <s v="HG 982/1998;HG 1344/2011;OUG.1 din 04/01/2017;HG.354/18.05.2017;OUG.68 din 06/11/2019"/>
    <s v="imobil"/>
    <s v="Lungime= Km;Suprafeţe= ha;CF= ;"/>
  </r>
  <r>
    <x v="2828"/>
    <s v="8.04.03"/>
    <m/>
    <m/>
    <s v="FOND FORESTIER"/>
    <s v="conform amenajamentelor silvice"/>
    <s v="-"/>
    <s v="-"/>
    <s v="Tara: România; Judet: -; -;   -; Nr: -;"/>
    <n v="1991"/>
    <n v="0"/>
    <m/>
    <s v="in administrare"/>
    <s v="HG 982/1998;;HG.318/06.05.2015;OUG.1 din 04/01/2017;OUG.68 din 06/11/2019"/>
    <s v="imobil"/>
    <s v="Suprafaţă=13210000,00 mp;CF= ;Date cadastrale= ;"/>
  </r>
  <r>
    <x v="2829"/>
    <s v="8.04.04"/>
    <m/>
    <m/>
    <s v="DRUM ROSIOARA"/>
    <s v="conform amenajamentelor silvice"/>
    <s v="ALBA"/>
    <s v="-"/>
    <s v="Tara: România; Judet: ALBA; -;   -; Nr: -;"/>
    <n v="1994"/>
    <n v="654"/>
    <n v="1"/>
    <s v="in administrare"/>
    <s v="HG 982/1998;HG 1344/2011;OUG.1 din 04/01/2017;HG.354/18.05.2017;OUG.68 din 06/11/2019"/>
    <s v="imobil"/>
    <s v="Lungime= Km;Suprafeţe= ha;CF= ;"/>
  </r>
  <r>
    <x v="2830"/>
    <s v="8.05.01"/>
    <m/>
    <m/>
    <s v="Herghelia Slatina_x000a_-Teren agricol si neagricol"/>
    <m/>
    <s v="OLT"/>
    <s v="Slatina"/>
    <s v="Tara: România; Judet: OLT;MRJ Slatina;   -; Nr: -; Recea"/>
    <n v="1990"/>
    <n v="1"/>
    <n v="28"/>
    <s v="in administrare"/>
    <s v="HG 637/98 OG 996/99;;OUG.1 din 04/01/2017;OUG.68 din 06/11/2019"/>
    <s v="imobil"/>
    <s v="Teren 588 ha"/>
  </r>
  <r>
    <x v="2831"/>
    <s v="8.27.07"/>
    <m/>
    <m/>
    <s v="Grajd cabaline GAINA II"/>
    <m/>
    <s v="SUCEAVA"/>
    <s v="-"/>
    <s v="Tara: România; Judet: SUCEAVA; -;   -; Nr: -;"/>
    <n v="1947"/>
    <n v="58588"/>
    <n v="33"/>
    <s v="in administrare"/>
    <s v="HG 637/98;HG 1344/2011; HG 478/ 24-IUN-15;HG.478/24-IUN-15;OUG.1 din 04/01/2017;OUG.68 din 06/11/2019"/>
    <s v="imobil"/>
    <s v="Suprafaţă construită=200 mp constructie lemn mp;Suprafaţă desfăşurată= mp;Regimul de înălţime=P ;Suprafaţă teren= mp;CF= ;Suprafaţă utilă= mp;"/>
  </r>
  <r>
    <x v="2832"/>
    <s v="8.27.07"/>
    <m/>
    <m/>
    <s v="Grajd cabaline"/>
    <m/>
    <s v="BISTRIŢA-NĂSĂUD"/>
    <s v="-"/>
    <s v="Tara: România; Judet: BISTRIŢA-NĂSĂUD; -;   -; Nr: -;"/>
    <n v="1981"/>
    <n v="50728"/>
    <n v="6"/>
    <s v="in administrare"/>
    <s v="HG 637/98;HG 1344/2011; HG 478/ 24-IUN-15;HG.478/24-IUN-15;OUG.1 din 04/01/2017;OUG.68 din 06/11/2019"/>
    <s v="imobil"/>
    <s v="Suprafaţă construită=605 mp, caramida mp;Suprafaţă desfăşurată= mp;Regimul de înălţime=P ;Suprafaţă teren= mp;CF= ;Suprafaţă utilă= mp;"/>
  </r>
  <r>
    <x v="2833"/>
    <s v="8.27.07"/>
    <m/>
    <m/>
    <s v="Grajd cabaline"/>
    <m/>
    <s v="BIHOR"/>
    <s v="-"/>
    <s v="Tara: România; Judet: BIHOR; -;   -; Nr: -;"/>
    <n v="1958"/>
    <n v="882"/>
    <n v="5"/>
    <s v="in administrare"/>
    <s v="HG 637/98;;OUG.1 din 04/01/2017;HG.354/18.05.2017;OUG.68 din 06/11/2019"/>
    <s v="imobil"/>
    <s v="Suprafaţă construită=522 mp;Suprafaţă desfăşurată= mp;Regimul de înălţime=P ;Suprafaţă teren=16044 mp;CF= ;Suprafaţă utilă= mp;"/>
  </r>
  <r>
    <x v="2834"/>
    <s v="8.30.01"/>
    <m/>
    <m/>
    <s v="CORECTIE TORENTI AVALANSE VARTOP"/>
    <s v="fond forestier"/>
    <s v="BIHOR"/>
    <s v="-"/>
    <s v="Tara: România; Judet: BIHOR; -;   -; Nr: -;"/>
    <n v="2000"/>
    <n v="484249"/>
    <n v="5"/>
    <s v="in administrare"/>
    <s v="HG 982/2000;HG 1344/2011;OUG.1 din 04/01/2017;HG.354/18.05.2017;OUG.68 din 06/11/2019;HG.846/08.10.2020"/>
    <s v="imobil"/>
    <s v="Lungime albie corectată/consolidată=2,5 km;"/>
  </r>
  <r>
    <x v="2835"/>
    <s v="8.04.01"/>
    <m/>
    <m/>
    <s v="alte paduri"/>
    <s v="in regim liber"/>
    <s v="TULCEA"/>
    <s v="-"/>
    <s v="Tara: România; Judet: TULCEA; -;   -; Nr: -; brate Dunare"/>
    <n v="2000"/>
    <n v="1"/>
    <n v="36"/>
    <s v="in administrare"/>
    <s v="decizie civila nr1986/02.06.2000 739/09-JUL-03;;OUG.1 din 04/01/2017;OUG.68 din 06/11/2019"/>
    <s v="imobil"/>
    <s v="supr=6617ha"/>
  </r>
  <r>
    <x v="2836"/>
    <s v="8.04.04"/>
    <m/>
    <m/>
    <s v="Drumuri si platforme"/>
    <s v="In incinta statiunii"/>
    <s v="VRANCEA"/>
    <s v="Vizantea-Livezi"/>
    <s v="Tara: România; Judet: VRANCEA;Com Vizantea-Livezi;   -; Nr: -;"/>
    <n v="1988"/>
    <n v="62603"/>
    <n v="39"/>
    <s v="in administrare"/>
    <s v="Decret 38/1977/PV;HG 1344/2011; HG 478/ 24-IUN-15;HG.478/24-IUN-15;OUG.1 din 04/01/2017;HG.354/18.05.2017;OUG.68 din 06/11/2019"/>
    <s v="imobil"/>
    <s v="Lungime= Km;Suprafeţe=4880 mp ha;CF= ;"/>
  </r>
  <r>
    <x v="2837"/>
    <s v="8.23.07"/>
    <m/>
    <m/>
    <s v="Calul N XXVI-2"/>
    <m/>
    <s v="BRAŞOV"/>
    <s v="-"/>
    <s v="Tara: România; Judet: BRAŞOV; -;   -; Nr: -;"/>
    <n v="1996"/>
    <n v="1416"/>
    <n v="8"/>
    <s v="in administrare"/>
    <s v="OUG 139/2002;;OUG.1 din 04/01/2017;OUG.68 din 06/11/2019"/>
    <s v="mobil"/>
    <m/>
  </r>
  <r>
    <x v="2838"/>
    <s v="8.23.08"/>
    <m/>
    <m/>
    <s v="CALUL 602 N 32 - 8"/>
    <m/>
    <s v="TIMIŞ"/>
    <s v="-"/>
    <s v="Tara: România; Judet: TIMIŞ; -;   -; Nr: -;"/>
    <n v="2002"/>
    <n v="2700"/>
    <n v="35"/>
    <s v="in administrare"/>
    <s v="OUG 139/2002;;OUG.1 din 04/01/2017;OUG.68 din 06/11/2019"/>
    <s v="mobil"/>
    <m/>
  </r>
  <r>
    <x v="2839"/>
    <s v="8.23.08"/>
    <m/>
    <m/>
    <s v="Calul 612 N 32 - 14"/>
    <m/>
    <s v="TIMIŞ"/>
    <s v="-"/>
    <s v="Tara: România; Judet: TIMIŞ; -;   -; Nr: -;"/>
    <n v="2002"/>
    <n v="4000"/>
    <n v="35"/>
    <s v="in administrare"/>
    <s v="OUG 139/2002;;OUG.1 din 04/01/2017;OUG.68 din 06/11/2019"/>
    <s v="mobil"/>
    <m/>
  </r>
  <r>
    <x v="2840"/>
    <s v="8.23.08"/>
    <m/>
    <m/>
    <s v="Calul 616 N 27 -32"/>
    <m/>
    <s v="TIMIŞ"/>
    <s v="-"/>
    <s v="Tara: România; Judet: TIMIŞ; -;   -; Nr: -;"/>
    <n v="2002"/>
    <n v="4000"/>
    <n v="35"/>
    <s v="in administrare"/>
    <s v="OUG 139/2002;;OUG.1 din 04/01/2017;OUG.68 din 06/11/2019"/>
    <s v="mobil"/>
    <m/>
  </r>
  <r>
    <x v="2841"/>
    <s v="8.23.01"/>
    <m/>
    <m/>
    <s v="Calul 285 Ut - 62 I IRONIA"/>
    <m/>
    <s v="TIMIŞ"/>
    <s v="-"/>
    <s v="Tara: România; Judet: TIMIŞ; -;   -; Nr: -;"/>
    <n v="2002"/>
    <n v="4000"/>
    <n v="35"/>
    <s v="in administrare"/>
    <s v="OUG 139/2002;;OUG.1 din 04/01/2017;OUG.68 din 06/11/2019"/>
    <s v="mobil"/>
    <m/>
  </r>
  <r>
    <x v="2842"/>
    <s v="8.23.01"/>
    <m/>
    <m/>
    <s v="Calul T- 1I JAR"/>
    <m/>
    <s v="TIMIŞ"/>
    <s v="-"/>
    <s v="Tara: România; Judet: TIMIŞ; -;   -; Nr: -;"/>
    <n v="2002"/>
    <n v="4000"/>
    <n v="35"/>
    <s v="in administrare"/>
    <s v="OUG 139/2002;;OUG.1 din 04/01/2017;OUG.68 din 06/11/2019"/>
    <s v="mobil"/>
    <m/>
  </r>
  <r>
    <x v="2843"/>
    <s v="8.23.05"/>
    <m/>
    <m/>
    <s v="Calul GIDRAN 39-24R"/>
    <m/>
    <s v="TIMIŞ"/>
    <s v="-"/>
    <s v="Tara: România; Judet: TIMIŞ; -;   -; Nr: -;"/>
    <n v="2002"/>
    <n v="4000"/>
    <n v="35"/>
    <s v="in administrare"/>
    <s v="OUG 139/2002;;OUG.1 din 04/01/2017;OUG.68 din 06/11/2019"/>
    <s v="mobil"/>
    <m/>
  </r>
  <r>
    <x v="2844"/>
    <s v="8.23.08"/>
    <m/>
    <m/>
    <s v="Calul NONIUS 32-21"/>
    <m/>
    <s v="TIMIŞ"/>
    <s v="-"/>
    <s v="Tara: România; Judet: TIMIŞ; -;   -; Nr: -;"/>
    <n v="2002"/>
    <n v="2500"/>
    <n v="35"/>
    <s v="in administrare"/>
    <s v="OUG 139/2002;;OUG.1 din 04/01/2017;OUG.68 din 06/11/2019"/>
    <s v="mobil"/>
    <m/>
  </r>
  <r>
    <x v="2845"/>
    <s v="8.23.11"/>
    <m/>
    <m/>
    <s v="Calul PARIU 29"/>
    <m/>
    <s v="OLT"/>
    <s v="-"/>
    <s v="Tara: România; Judet: OLT; -;   -; Nr: -;"/>
    <n v="2002"/>
    <n v="2983"/>
    <n v="28"/>
    <s v="in administrare"/>
    <s v="OUG 139/2002;;OUG.1 din 04/01/2017;OUG.68 din 06/11/2019"/>
    <s v="mobil"/>
    <m/>
  </r>
  <r>
    <x v="2846"/>
    <s v="8.23.11"/>
    <m/>
    <m/>
    <s v="Calul HABAR 49"/>
    <m/>
    <s v="OLT"/>
    <s v="-"/>
    <s v="Tara: România; Judet: OLT; -;   -; Nr: -;"/>
    <n v="2002"/>
    <n v="11240"/>
    <n v="28"/>
    <s v="in administrare"/>
    <s v="OUG 139/2002;;OUG.1 din 04/01/2017;OUG.68 din 06/11/2019"/>
    <s v="mobil"/>
    <m/>
  </r>
  <r>
    <x v="2847"/>
    <s v="8.23.05"/>
    <m/>
    <m/>
    <s v="Calul G45 - 6"/>
    <m/>
    <s v="GALAŢI"/>
    <s v="-"/>
    <s v="Tara: România; Judet: GALAŢI; -;   -; Nr: -;"/>
    <n v="2002"/>
    <n v="3000"/>
    <n v="17"/>
    <s v="in administrare"/>
    <s v="OUG 139/2002;;OUG.1 din 04/01/2017;OUG.68 din 06/11/2019"/>
    <s v="mobil"/>
    <m/>
  </r>
  <r>
    <x v="2848"/>
    <s v="8.23.05"/>
    <m/>
    <m/>
    <s v="Calul G-XVI-102"/>
    <m/>
    <s v="SUCEAVA"/>
    <s v="-"/>
    <s v="Tara: România; Judet: SUCEAVA; -;   -; Nr: -;"/>
    <n v="1995"/>
    <n v="438"/>
    <n v="33"/>
    <s v="in administrare"/>
    <s v="OUG 139/2002;;OUG.1 din 04/01/2017;OUG.68 din 06/11/2019"/>
    <s v="mobil"/>
    <m/>
  </r>
  <r>
    <x v="2849"/>
    <s v="8.23.06"/>
    <m/>
    <m/>
    <s v="Calul 766 O IX - 42"/>
    <m/>
    <s v="SUCEAVA"/>
    <s v="-"/>
    <s v="Tara: România; Judet: SUCEAVA; -;   -; Nr: -;"/>
    <n v="2001"/>
    <n v="2145"/>
    <n v="33"/>
    <s v="in administrare"/>
    <s v="OUG 139/2002;;OUG.1 din 04/01/2017;OUG.68 din 06/11/2019"/>
    <s v="mobil"/>
    <m/>
  </r>
  <r>
    <x v="2850"/>
    <s v="8.23.06"/>
    <m/>
    <m/>
    <s v="Calul 732H XXI - 41"/>
    <m/>
    <s v="SUCEAVA"/>
    <s v="-"/>
    <s v="Tara: România; Judet: SUCEAVA; -;   -; Nr: -;"/>
    <n v="1992"/>
    <n v="750"/>
    <n v="33"/>
    <s v="in administrare"/>
    <s v="OUG 139/2002;;OUG.1 din 04/01/2017;OUG.68 din 06/11/2019"/>
    <s v="mobil"/>
    <m/>
  </r>
  <r>
    <x v="2851"/>
    <s v="8.23.12"/>
    <m/>
    <m/>
    <s v="Calul 384 HADBAN XXVII-36"/>
    <m/>
    <s v="SUCEAVA"/>
    <s v="-"/>
    <s v="Tara: România; Judet: SUCEAVA; -;   -; Nr: -;"/>
    <n v="1994"/>
    <n v="6040"/>
    <n v="33"/>
    <s v="in administrare"/>
    <s v="OUG 139/2002;;OUG.1 din 04/01/2017;OUG.68 din 06/11/2019"/>
    <s v="mobil"/>
    <m/>
  </r>
  <r>
    <x v="2852"/>
    <s v="8.23.12"/>
    <m/>
    <m/>
    <s v="Calul 405 EL-SBAA XII-1"/>
    <m/>
    <s v="SUCEAVA"/>
    <s v="-"/>
    <s v="Tara: România; Judet: SUCEAVA; -;   -; Nr: -;"/>
    <n v="1996"/>
    <n v="6406"/>
    <n v="33"/>
    <s v="in administrare"/>
    <s v="OUG 139/2002;;OUG.1 din 04/01/2017;OUG.68 din 06/11/2019"/>
    <s v="mobil"/>
    <m/>
  </r>
  <r>
    <x v="2853"/>
    <s v="8.23.12"/>
    <m/>
    <m/>
    <s v="Calul 416 SIGL-BAGDADY XV-24"/>
    <m/>
    <s v="SUCEAVA"/>
    <s v="-"/>
    <s v="Tara: România; Judet: SUCEAVA; -;   -; Nr: -;"/>
    <n v="1998"/>
    <n v="7427"/>
    <n v="33"/>
    <s v="in administrare"/>
    <s v="OUG 139/2002;;OUG.1 din 04/01/2017;OUG.68 din 06/11/2019"/>
    <s v="mobil"/>
    <m/>
  </r>
  <r>
    <x v="2854"/>
    <s v="8.23.12"/>
    <m/>
    <m/>
    <s v="Calul SIGL-BAGDADY XV-10"/>
    <m/>
    <s v="SUCEAVA"/>
    <s v="-"/>
    <s v="Tara: România; Judet: SUCEAVA; -;   -; Nr: -;"/>
    <n v="1996"/>
    <n v="6959"/>
    <n v="33"/>
    <s v="in administrare"/>
    <s v="OUG 139/2002;;OUG.1 din 04/01/2017;OUG.68 din 06/11/2019"/>
    <s v="mobil"/>
    <m/>
  </r>
  <r>
    <x v="2855"/>
    <s v="8.23.12"/>
    <m/>
    <m/>
    <s v="Calul DAHOMAN XXXIX -39"/>
    <m/>
    <s v="SUCEAVA"/>
    <s v="-"/>
    <s v="Tara: România; Judet: SUCEAVA; -;   -; Nr: -;"/>
    <n v="2001"/>
    <n v="3402"/>
    <n v="33"/>
    <s v="in administrare"/>
    <s v="OUG 139/2002;;OUG.1 din 04/01/2017;OUG.68 din 06/11/2019"/>
    <s v="mobil"/>
    <m/>
  </r>
  <r>
    <x v="2856"/>
    <s v="8.23.12"/>
    <m/>
    <m/>
    <s v="Calul SIGL -BAGDADY XV-41"/>
    <m/>
    <s v="SUCEAVA"/>
    <s v="-"/>
    <s v="Tara: România; Judet: SUCEAVA; -;   -; Nr: -;"/>
    <n v="2000"/>
    <n v="3704"/>
    <n v="33"/>
    <s v="in administrare"/>
    <s v="OUG 139/2002;;OUG.1 din 04/01/2017;OUG.68 din 06/11/2019"/>
    <s v="mobil"/>
    <m/>
  </r>
  <r>
    <x v="2857"/>
    <s v="8.23.04"/>
    <m/>
    <m/>
    <s v="Calul 505F LXI - 54"/>
    <m/>
    <s v="IALOMIŢA"/>
    <s v="-"/>
    <s v="Tara: România; Judet: IALOMIŢA; -;   -; Nr: -;"/>
    <n v="2002"/>
    <n v="3000"/>
    <n v="21"/>
    <s v="in administrare"/>
    <s v="OUG 139/2002;;OUG.1 din 04/01/2017;OUG.68 din 06/11/2019"/>
    <s v="mobil"/>
    <m/>
  </r>
  <r>
    <x v="2858"/>
    <s v="8.23.04"/>
    <m/>
    <m/>
    <s v="Calul 480 F LVII -53"/>
    <m/>
    <s v="IALOMIŢA"/>
    <s v="-"/>
    <s v="Tara: România; Judet: IALOMIŢA; -;   -; Nr: -;"/>
    <n v="2002"/>
    <n v="475"/>
    <n v="21"/>
    <s v="in administrare"/>
    <s v="OUG 139/2002;;OUG.1 din 04/01/2017;OUG.68 din 06/11/2019"/>
    <s v="mobil"/>
    <m/>
  </r>
  <r>
    <x v="2859"/>
    <s v="8.23.04"/>
    <m/>
    <m/>
    <s v="Calul 494 F LXI - 45"/>
    <m/>
    <s v="IALOMIŢA"/>
    <s v="-"/>
    <s v="Tara: România; Judet: IALOMIŢA; -;   -; Nr: -;"/>
    <n v="2002"/>
    <n v="475"/>
    <n v="21"/>
    <s v="in administrare"/>
    <s v="OUG 139/2002;;OUG.1 din 04/01/2017;OUG.68 din 06/11/2019"/>
    <s v="mobil"/>
    <m/>
  </r>
  <r>
    <x v="2860"/>
    <s v="8.23.11"/>
    <m/>
    <m/>
    <s v="Calul REDUTA"/>
    <m/>
    <s v="BISTRIŢA-NĂSĂUD"/>
    <s v="-"/>
    <s v="Tara: România; Judet: BISTRIŢA-NĂSĂUD; -;   -; Nr: -;"/>
    <n v="2001"/>
    <n v="2600"/>
    <n v="6"/>
    <s v="in administrare"/>
    <s v="OUG 139/2002;;OUG.1 din 04/01/2017;OUG.68 din 06/11/2019"/>
    <s v="mobil"/>
    <m/>
  </r>
  <r>
    <x v="2861"/>
    <s v="8.23.07"/>
    <m/>
    <m/>
    <s v="696 SC XIV-74SC14-74 F"/>
    <m/>
    <s v="BISTRIŢA-NĂSĂUD"/>
    <s v="-"/>
    <s v="Tara: România; Judet: BISTRIŢA-NĂSĂUD; -;   -; Nr: -;"/>
    <n v="1998"/>
    <n v="2875"/>
    <n v="6"/>
    <s v="in administrare"/>
    <s v="OUG 139/2002;;OUG.1 din 04/01/2017;OUG.68 din 06/11/2019"/>
    <s v="mobil"/>
    <s v="CAL"/>
  </r>
  <r>
    <x v="2862"/>
    <s v="8.23.11"/>
    <m/>
    <m/>
    <s v="SATELIT FA-3/99"/>
    <m/>
    <s v="BISTRIŢA-NĂSĂUD"/>
    <s v="-"/>
    <s v="Tara: România; Judet: BISTRIŢA-NĂSĂUD; -;   -; Nr: -;"/>
    <n v="2002"/>
    <n v="2500"/>
    <n v="6"/>
    <s v="in administrare"/>
    <s v="OUG 139/2002;;OUG.1 din 04/01/2017;OUG.68 din 06/11/2019"/>
    <s v="mobil"/>
    <s v="CAL"/>
  </r>
  <r>
    <x v="2863"/>
    <s v="8.23.11"/>
    <m/>
    <m/>
    <s v="JABOU EC-3/99"/>
    <m/>
    <s v="BISTRIŢA-NĂSĂUD"/>
    <s v="-"/>
    <s v="Tara: România; Judet: BISTRIŢA-NĂSĂUD; -;   -; Nr: -;"/>
    <n v="2000"/>
    <n v="188"/>
    <n v="6"/>
    <s v="in administrare"/>
    <s v="OUG 139/2002;;OUG.1 din 04/01/2017;OUG.68 din 06/11/2019"/>
    <s v="mobil"/>
    <s v="CAL"/>
  </r>
  <r>
    <x v="2864"/>
    <s v="8.23.11"/>
    <m/>
    <m/>
    <s v="SIPCA GL-14/2000"/>
    <m/>
    <s v="BISTRIŢA-NĂSĂUD"/>
    <s v="-"/>
    <s v="Tara: România; Judet: BISTRIŢA-NĂSĂUD; -;   -; Nr: -;"/>
    <n v="2000"/>
    <n v="7200"/>
    <n v="6"/>
    <s v="in administrare"/>
    <s v="OUG 139/2002;;OUG.1 din 04/01/2017;OUG.68 din 06/11/2019"/>
    <s v="mobil"/>
    <s v="CAL"/>
  </r>
  <r>
    <x v="2865"/>
    <s v="8.04.04"/>
    <m/>
    <m/>
    <s v="DAF MUJDENI"/>
    <m/>
    <s v="SATU MARE"/>
    <s v="-"/>
    <s v="Tara: România; Judet: SATU MARE; -;   -; Nr: -;"/>
    <n v="1995"/>
    <n v="12660"/>
    <n v="30"/>
    <s v="in administrare"/>
    <s v="HG 982/1998;HG 1344/2011; HG 478/ 24-IUN-15;HG.478/24-IUN-15;OUG.1 din 04/01/2017;HG.354/18.05.2017;OUG.68 din 06/11/2019"/>
    <s v="imobil"/>
    <s v="Lungime= Km;Suprafeţe= ha;CF= ;"/>
  </r>
  <r>
    <x v="2866"/>
    <s v="8.04.04"/>
    <m/>
    <m/>
    <s v="DAF V.SLOIULUI"/>
    <m/>
    <s v="SATU MARE"/>
    <s v="-"/>
    <s v="Tara: România; Judet: SATU MARE; -;   -; Nr: -;"/>
    <n v="1995"/>
    <n v="288303"/>
    <n v="30"/>
    <s v="in administrare"/>
    <s v="HG 982/1998;HG 1344/2011; HG 478/ 24-IUN-15;HG.478/24-IUN-15;OUG.1 din 04/01/2017;HG.354/18.05.2017;OUG.68 din 06/11/2019"/>
    <s v="imobil"/>
    <s v="Lungime= Km;Suprafeţe= ha;CF= ;"/>
  </r>
  <r>
    <x v="2867"/>
    <s v="8.04.04"/>
    <m/>
    <m/>
    <s v="DAF BATARCEL"/>
    <m/>
    <s v="SATU MARE"/>
    <s v="Bătarci"/>
    <s v="Tara: România; Judet: SATU MARE;Com Bătarci;   -; Nr: -;"/>
    <n v="1995"/>
    <n v="239127"/>
    <n v="30"/>
    <s v="in administrare"/>
    <s v="HG 982/1998;HG 1344/2011; HG 478/ 24-IUN-15;HG.478/24-IUN-15;OUG.1 din 04/01/2017;HG.354/18.05.2017;OUG.68 din 06/11/2019"/>
    <s v="imobil"/>
    <s v="Lungime= Km;Suprafeţe= ha;CF= ;"/>
  </r>
  <r>
    <x v="2868"/>
    <s v="8.04.04"/>
    <m/>
    <m/>
    <s v="DAF ULEEA"/>
    <m/>
    <s v="PRAHOVA"/>
    <s v="Slănic"/>
    <s v="Tara: România; Judet: PRAHOVA;Orş Slănic;   -; Nr: -;"/>
    <n v="2003"/>
    <n v="85655"/>
    <n v="29"/>
    <s v="in administrare"/>
    <s v="ORD 2388/1995;HG 1344/2011; HG 478/ 24-IUN-15;HG.478/24-IUN-15;OUG.1 din 04/01/2017;HG.354/18.05.2017;OUG.68 din 06/11/2019"/>
    <s v="imobil"/>
    <s v="Lungime= Km;Suprafeţe= ha;CF= ;"/>
  </r>
  <r>
    <x v="2869"/>
    <s v="8.30.01"/>
    <m/>
    <m/>
    <s v="CT TELEAJEN"/>
    <m/>
    <s v="PRAHOVA"/>
    <s v="Măneciu"/>
    <s v="Tara: România; Judet: PRAHOVA;Com Măneciu;   -; Nr: -;"/>
    <n v="2002"/>
    <n v="535486"/>
    <n v="29"/>
    <s v="in administrare"/>
    <s v="OM 113/1999;HG 1344/2011; HG 478/ 24-IUN-15;HG.478/24-IUN-15;OUG.1 din 04/01/2017;HG.354/18.05.2017;OUG.68 din 06/11/2019;HG.846/08.10.2020"/>
    <s v="imobil"/>
    <s v="Lungime albie corectată/consolidată=2,1 km;"/>
  </r>
  <r>
    <x v="2870"/>
    <s v="8.30._"/>
    <m/>
    <m/>
    <s v="CT GARDULETE DE COASTA SACUIEU"/>
    <m/>
    <s v="CLUJ"/>
    <s v="-"/>
    <s v="Tara: România; Judet: CLUJ; -;   -; Nr: -;"/>
    <n v="1976"/>
    <n v="8"/>
    <n v="12"/>
    <s v="in administrare"/>
    <s v="HG 1105/2003;;OUG.1 din 04/01/2017;OUG.68 din 06/11/2019"/>
    <s v="imobil"/>
    <s v="CORECTIE TORENTI"/>
  </r>
  <r>
    <x v="2871"/>
    <s v="8.30.01"/>
    <m/>
    <m/>
    <s v="CT ML 765"/>
    <m/>
    <s v="CLUJ"/>
    <s v="-"/>
    <s v="Tara: România; Judet: CLUJ; -;   -; Nr: -;"/>
    <n v="1984"/>
    <n v="701"/>
    <n v="12"/>
    <s v="in administrare"/>
    <s v="HG 1105/2003;; HG 478/ 24-IUN-15;HG.478/24-IUN-15;OUG.1 din 04/01/2017;HG.354/18.05.2017;OUG.68 din 06/11/2019;HG.846/08.10.2020"/>
    <s v="imobil"/>
    <s v="Lungime albie corectată/consolidată=0,765 km;"/>
  </r>
  <r>
    <x v="2872"/>
    <s v="8.04.04"/>
    <m/>
    <m/>
    <s v="DAF V MUNTELUI"/>
    <m/>
    <s v="ALBA"/>
    <s v="-"/>
    <s v="Tara: România; Judet: ALBA; -;   -; Nr: -;"/>
    <n v="2003"/>
    <n v="46813"/>
    <n v="1"/>
    <s v="in administrare"/>
    <s v="HG 1105/2003;;OUG.1 din 04/01/2017;OUG.68 din 06/11/2019"/>
    <s v="imobil"/>
    <s v="DRUM AUTO FOR"/>
  </r>
  <r>
    <x v="2873"/>
    <s v="8.27.07"/>
    <m/>
    <m/>
    <s v="GRAJD CABALINE NR 4"/>
    <m/>
    <s v="CONSTANŢA"/>
    <s v="-"/>
    <s v="Tara: România; Judet: CONSTANŢA; -;   -; Nr: -;"/>
    <n v="1939"/>
    <n v="3992"/>
    <n v="13"/>
    <s v="in administrare"/>
    <s v="HG 1105/2003;;OUG.1 din 04/01/2017;OUG.68 din 06/11/2019"/>
    <s v="imobil"/>
    <s v="GRAJD CABALINE"/>
  </r>
  <r>
    <x v="2874"/>
    <s v="8.30.01"/>
    <m/>
    <m/>
    <s v="CT VALEA REA STEGHEA"/>
    <m/>
    <s v="ARGEŞ"/>
    <s v="Câmpulung"/>
    <s v="Tara: România; Judet: ARGEŞ;Mun Câmpulung;   -; Nr: -;"/>
    <n v="2000"/>
    <n v="708791"/>
    <n v="3"/>
    <s v="in administrare"/>
    <s v="HG 1105/2003;HG 1344/2011; HG 478/ 24-IUN-15;HG.478/24-IUN-15;OUG.1 din 04/01/2017;HG.354/18.05.2017;OUG.68 din 06/11/2019;HG.846/08.10.2020"/>
    <s v="imobil"/>
    <s v="Lungime albie corectată/consolidată=0,8 km;"/>
  </r>
  <r>
    <x v="2875"/>
    <s v="8.30.01"/>
    <m/>
    <m/>
    <s v="CT SURUPATU"/>
    <m/>
    <s v="ARGEŞ"/>
    <s v="-"/>
    <s v="Tara: România; Judet: ARGEŞ; -;   -; Nr: -;"/>
    <n v="2000"/>
    <n v="190911"/>
    <n v="3"/>
    <s v="in administrare"/>
    <s v="HG 1105/2003;HG 1344/2011;OUG.1 din 04/01/2017;HG.354/18.05.2017;OUG.68 din 06/11/2019;HG.846/08.10.2020"/>
    <s v="imobil"/>
    <s v="Lungime albie corectată/consolidată=0,2 km;"/>
  </r>
  <r>
    <x v="2876"/>
    <s v="8.04.04"/>
    <m/>
    <m/>
    <s v="DAF CASANDREI"/>
    <m/>
    <s v="BACĂU"/>
    <s v="-"/>
    <s v="Tara: România; Judet: BACĂU; -;   -; Nr: -;"/>
    <n v="2003"/>
    <n v="407280"/>
    <n v="4"/>
    <s v="in administrare"/>
    <s v="OG 70/1999;HG 1344/2011; HG 478/ 24-IUN-15;HG.478/24-IUN-15;OUG.1 din 04/01/2017;HG.354/18.05.2017;OUG.68 din 06/11/2019"/>
    <s v="imobil"/>
    <s v="Lungime= Km;Suprafeţe= ha;CF= ;"/>
  </r>
  <r>
    <x v="2877"/>
    <s v="8.04.04"/>
    <m/>
    <m/>
    <s v="DAF VALEA TALPALOAIA"/>
    <m/>
    <s v="BACĂU"/>
    <s v="-"/>
    <s v="Tara: România; Judet: BACĂU; -;   -; Nr: -;"/>
    <n v="1968"/>
    <n v="32061"/>
    <n v="4"/>
    <s v="in administrare"/>
    <s v="HG 1105/2003;HG 1344/2011; HG 478/ 24-IUN-15;HG.478/24-IUN-15;OUG.1 din 04/01/2017;HG.354/18.05.2017;OUG.68 din 06/11/2019"/>
    <s v="imobil"/>
    <s v="Lungime= Km;Suprafeţe= ha;CF= ;"/>
  </r>
  <r>
    <x v="2878"/>
    <s v="8.04.04"/>
    <m/>
    <m/>
    <s v="DAF CORHANA"/>
    <m/>
    <s v="SUCEAVA"/>
    <s v="-"/>
    <s v="Tara: România; Judet: SUCEAVA; -;   -; Nr: -;"/>
    <n v="1971"/>
    <n v="347585"/>
    <n v="33"/>
    <s v="in administrare"/>
    <s v="HG 1105/2003;;OUG.1 din 04/01/2017;OUG.68 din 06/11/2019"/>
    <s v="imobil"/>
    <s v="DRUM AUTO FOR"/>
  </r>
  <r>
    <x v="2879"/>
    <s v="8.04.04"/>
    <m/>
    <m/>
    <s v="DAF CRUCEA"/>
    <m/>
    <s v="SUCEAVA"/>
    <s v="Vama"/>
    <s v="Tara: România; Judet: SUCEAVA;Com Vama;   -; Nr: -;"/>
    <n v="1961"/>
    <n v="115000"/>
    <n v="33"/>
    <s v="in administrare"/>
    <s v="HG 1105/2003;;OUG.1 din 04/01/2017;HG.354/18.05.2017;OUG.68 din 06/11/2019"/>
    <s v="imobil"/>
    <s v="Lungime= Km;Suprafeţe= ha;CF= ;"/>
  </r>
  <r>
    <x v="2880"/>
    <s v="8.23.12"/>
    <m/>
    <m/>
    <s v="CAL SHAGYA LXII-3"/>
    <m/>
    <s v="SUCEAVA"/>
    <s v="Marginea"/>
    <s v="Tara: România; Judet: SUCEAVA;Com Marginea;   -; Nr: -;"/>
    <n v="2003"/>
    <n v="6840"/>
    <n v="33"/>
    <s v="in administrare"/>
    <s v="OMA 173/2003;;OUG.1 din 04/01/2017;OUG.68 din 06/11/2019"/>
    <s v="mobil"/>
    <s v="CAL"/>
  </r>
  <r>
    <x v="2881"/>
    <s v="8.23.12"/>
    <m/>
    <m/>
    <s v="CAL SHAGYA LXII-6"/>
    <m/>
    <s v="SUCEAVA"/>
    <s v="Marginea"/>
    <s v="Tara: România; Judet: SUCEAVA;Com Marginea;   -; Nr: -;"/>
    <n v="2003"/>
    <n v="6840"/>
    <n v="33"/>
    <s v="in administrare"/>
    <s v="OMA 173/2003;;OUG.1 din 04/01/2017;OUG.68 din 06/11/2019"/>
    <s v="mobil"/>
    <s v="CAL"/>
  </r>
  <r>
    <x v="2882"/>
    <s v="8.23.06"/>
    <m/>
    <m/>
    <s v="CAL PRISLOP X-14"/>
    <m/>
    <s v="SUCEAVA"/>
    <s v="Breaza"/>
    <s v="Tara: România; Judet: SUCEAVA;Com Breaza;   -; Nr: -;"/>
    <n v="2002"/>
    <n v="1900"/>
    <n v="33"/>
    <s v="in administrare"/>
    <s v="OMA 173/2003;;OUG.1 din 04/01/2017;OUG.68 din 06/11/2019"/>
    <s v="mobil"/>
    <s v="CAL"/>
  </r>
  <r>
    <x v="2883"/>
    <s v="8.04.04"/>
    <m/>
    <m/>
    <s v="DAF TEI"/>
    <m/>
    <s v="IAŞI"/>
    <s v="Iorcani"/>
    <s v="Tara: România; Judet: IAŞI;Sat Iorcani;   -; Nr: -;"/>
    <n v="1973"/>
    <n v="2901"/>
    <n v="22"/>
    <s v="in administrare"/>
    <s v="HG 982/1998_x000a_;;OUG.1 din 04/01/2017;HG.354/18.05.2017;OUG.68 din 06/11/2019"/>
    <s v="imobil"/>
    <s v="Lungime= Km;Suprafeţe= ha;CF= ;"/>
  </r>
  <r>
    <x v="2884"/>
    <s v="8.04.04"/>
    <m/>
    <m/>
    <s v="DAF VLADNICI"/>
    <m/>
    <s v="IAŞI"/>
    <s v="Todireşti"/>
    <s v="Tara: România; Judet: IAŞI;Com Todireşti;   -; Nr: -;"/>
    <n v="1983"/>
    <n v="34414"/>
    <n v="22"/>
    <s v="in administrare"/>
    <s v="HG 982/1998;;OUG.1 din 04/01/2017;HG.354/18.05.2017;OUG.68 din 06/11/2019"/>
    <s v="imobil"/>
    <s v="Lungime= Km;Suprafeţe= ha;CF= ;"/>
  </r>
  <r>
    <x v="2885"/>
    <s v="8.16.02"/>
    <m/>
    <m/>
    <s v="SIST.IRIGATII LARGU BOLATAU"/>
    <m/>
    <s v="NEAMŢ"/>
    <s v="Galu"/>
    <s v="Tara: România; Judet: NEAMŢ;Sat Galu;   -; Nr: -;"/>
    <n v="2003"/>
    <n v="0"/>
    <n v="27"/>
    <s v="in administrare"/>
    <s v="HG 982/1998;;OUG.1 din 04/01/2017;OUG.68 din 06/11/2019"/>
    <s v="imobil"/>
    <s v="SISTEM IRIGATII"/>
  </r>
  <r>
    <x v="2886"/>
    <s v="8.30._"/>
    <m/>
    <m/>
    <s v="DIG SPRIJIN BORCUT"/>
    <m/>
    <s v="NEAMŢ"/>
    <s v="Borca"/>
    <s v="Tara: România; Judet: NEAMŢ;Com Borca;   -; Nr: -;"/>
    <n v="2003"/>
    <n v="30"/>
    <n v="27"/>
    <s v="in administrare"/>
    <s v="HG 982/1998;;OUG.1 din 04/01/2017;OUG.68 din 06/11/2019"/>
    <s v="imobil"/>
    <s v="CORECTARE TORENTI"/>
  </r>
  <r>
    <x v="2887"/>
    <s v="8.04.04"/>
    <m/>
    <m/>
    <s v="DAF ZABRATAU"/>
    <m/>
    <s v="COVASNA"/>
    <s v="-"/>
    <s v="Tara: România; Judet: COVASNA; -;   -; Nr: -;"/>
    <n v="1968"/>
    <n v="50844"/>
    <n v="14"/>
    <s v="in administrare"/>
    <s v="HG 1105/2003;HG 1344/2011;OUG.1 din 04/01/2017;HG.354/18.05.2017;OUG.68 din 06/11/2019"/>
    <s v="imobil"/>
    <s v="Lungime= Km;Suprafeţe= ha;CF= ;"/>
  </r>
  <r>
    <x v="2888"/>
    <s v="8.04.04"/>
    <m/>
    <m/>
    <s v="DAF BOTITA"/>
    <m/>
    <s v="COVASNA"/>
    <s v="-"/>
    <s v="Tara: România; Judet: COVASNA; -;   -; Nr: -;"/>
    <n v="1993"/>
    <n v="413697"/>
    <n v="14"/>
    <s v="in administrare"/>
    <s v="HG 1105/2003;HG 1344/2011;OUG.1 din 04/01/2017;HG.354/18.05.2017;OUG.68 din 06/11/2019"/>
    <s v="imobil"/>
    <s v="Lungime= Km;Suprafeţe= ha;CF= ;"/>
  </r>
  <r>
    <x v="2889"/>
    <s v="8.04.04"/>
    <m/>
    <m/>
    <s v="DAF PR.PASTRAVULUI"/>
    <m/>
    <s v="COVASNA"/>
    <s v="-"/>
    <s v="Tara: România; Judet: COVASNA; -;   -; Nr: -;"/>
    <n v="1985"/>
    <n v="72483"/>
    <n v="14"/>
    <s v="in administrare"/>
    <s v="HG 1105/2003;HG 1344/2011;OUG.1 din 04/01/2017;HG.354/18.05.2017;OUG.68 din 06/11/2019"/>
    <s v="imobil"/>
    <s v="Lungime= Km;Suprafeţe= ha;CF= ;"/>
  </r>
  <r>
    <x v="2890"/>
    <s v="8.30.01"/>
    <m/>
    <m/>
    <s v="BARAJ CT CRASNUTA"/>
    <m/>
    <s v="COVASNA"/>
    <s v="-"/>
    <s v="Tara: România; Judet: COVASNA; -;   -; Nr: -;"/>
    <n v="1999"/>
    <n v="58015"/>
    <n v="14"/>
    <s v="in administrare"/>
    <s v="HG 1105/2003;HG 1344/2011;OUG.1 din 04/01/2017;HG.354/18.05.2017;OUG.68 din 06/11/2019;HG.846/08.10.2020"/>
    <s v="imobil"/>
    <s v="Lungime albie corectată/consolidată=0.05 km;"/>
  </r>
  <r>
    <x v="2891"/>
    <s v="8.30.01"/>
    <m/>
    <m/>
    <s v="CT BASCA M-PR.TIGAN.BARAJ PRIZA APA"/>
    <m/>
    <s v="COVASNA"/>
    <s v="Comandău"/>
    <s v="Tara: România; Judet: COVASNA;Com Comandău;   -; Nr: -;"/>
    <n v="2003"/>
    <n v="145567"/>
    <n v="14"/>
    <s v="in administrare"/>
    <s v="OG 97/2000;HG 1344/2011;OUG.1 din 04/01/2017;HG.354/18.05.2017;OUG.68 din 06/11/2019;HG.846/08.10.2020"/>
    <s v="imobil"/>
    <s v="Lungime albie corectată/consolidată=0,28 km;"/>
  </r>
  <r>
    <x v="2892"/>
    <s v="8.30.01"/>
    <m/>
    <m/>
    <s v="CT BASCA M.PR.TIGAN-BARAJ"/>
    <m/>
    <s v="COVASNA"/>
    <s v="Comandău"/>
    <s v="Tara: România; Judet: COVASNA;Com Comandău;   -; Nr: -;"/>
    <n v="2003"/>
    <n v="53287"/>
    <n v="14"/>
    <s v="in administrare"/>
    <s v="OG 97/2000;HG 1344/2011;OUG.1 din 04/01/2017;HG.354/18.05.2017;OUG.68 din 06/11/2019;HG.846/08.10.2020"/>
    <s v="imobil"/>
    <s v="Lungime albie corectată/consolidată=0,28 km;"/>
  </r>
  <r>
    <x v="2893"/>
    <s v="8.30.01"/>
    <m/>
    <m/>
    <s v="CT BASCA M-PR.TIGAN BARAJ"/>
    <m/>
    <s v="COVASNA"/>
    <s v="Comandău"/>
    <s v="Tara: România; Judet: COVASNA;Com Comandău;   -; Nr: -;"/>
    <n v="2003"/>
    <n v="53330"/>
    <n v="14"/>
    <s v="in administrare"/>
    <s v="OG 97/2000_x000a__x000a_;HG 1344/2011;OUG.1 din 04/01/2017;HG.354/18.05.2017;OUG.68 din 06/11/2019;HG.846/08.10.2020"/>
    <s v="imobil"/>
    <s v="Lungime albie corectată/consolidată=0,042 km;"/>
  </r>
  <r>
    <x v="2894"/>
    <s v="8.30.01"/>
    <m/>
    <m/>
    <s v="CT BASCA M-PR.VARGAT TRAVERSA BETON"/>
    <m/>
    <s v="COVASNA"/>
    <s v="Comandău"/>
    <s v="Tara: România; Judet: COVASNA;Com Comandău;   -; Nr: -;"/>
    <n v="2003"/>
    <n v="28154"/>
    <n v="14"/>
    <s v="in administrare"/>
    <s v="OG 97/2000;HG 1344/2011;OUG.1 din 04/01/2017;HG.354/18.05.2017;OUG.68 din 06/11/2019;HG.846/08.10.2020"/>
    <s v="imobil"/>
    <s v="Lungime albie corectată/consolidată=0,09 km;"/>
  </r>
  <r>
    <x v="2895"/>
    <s v="8.04.04"/>
    <m/>
    <m/>
    <s v="DAF JDIOARA C.GABRIAN"/>
    <m/>
    <s v="TIMIŞ"/>
    <s v="-"/>
    <s v="Tara: România; Judet: TIMIŞ; -;   -; Nr: -;"/>
    <n v="2003"/>
    <n v="403553"/>
    <n v="35"/>
    <s v="in administrare"/>
    <s v="OG 70/1999;HG 1344/2011;OUG.1 din 04/01/2017;HG.354/18.05.2017;OUG.68 din 06/11/2019"/>
    <s v="imobil"/>
    <s v="Lungime= Km;Suprafeţe= ha;CF= ;"/>
  </r>
  <r>
    <x v="2896"/>
    <s v="8.23.01"/>
    <m/>
    <m/>
    <s v="NALUCA VT-7"/>
    <m/>
    <s v="TIMIŞ"/>
    <s v="-"/>
    <s v="Tara: România; Judet: TIMIŞ; -;   -; Nr: -;"/>
    <n v="2003"/>
    <n v="7200"/>
    <n v="35"/>
    <s v="in administrare"/>
    <s v="OUG 139/2002;;OUG.1 din 04/01/2017;OUG.68 din 06/11/2019"/>
    <s v="mobil"/>
    <s v="CAL"/>
  </r>
  <r>
    <x v="2897"/>
    <s v="8.23.08"/>
    <m/>
    <m/>
    <s v="NONIUS 32-25"/>
    <m/>
    <s v="TIMIŞ"/>
    <s v="-"/>
    <s v="Tara: România; Judet: TIMIŞ; -;   -; Nr: -;"/>
    <n v="2003"/>
    <n v="7410"/>
    <n v="35"/>
    <s v="in administrare"/>
    <s v="OUG 139/2002;;OUG.1 din 04/01/2017;OUG.68 din 06/11/2019"/>
    <s v="mobil"/>
    <s v="CAL"/>
  </r>
  <r>
    <x v="2898"/>
    <s v="8.30._"/>
    <m/>
    <m/>
    <s v="GARDULETE GURA BAII"/>
    <m/>
    <s v="MARAMUREŞ"/>
    <s v="-"/>
    <s v="Tara: România; Judet: MARAMUREŞ; -;   -; Nr: -;"/>
    <n v="1991"/>
    <n v="45"/>
    <n v="24"/>
    <s v="in administrare"/>
    <s v="HG 1105/2003_x000a_;;OUG.1 din 04/01/2017;OUG.68 din 06/11/2019"/>
    <s v="imobil"/>
    <s v="CORECTARE TORENTI"/>
  </r>
  <r>
    <x v="2899"/>
    <s v="8.04.04"/>
    <m/>
    <m/>
    <s v="DAF V.SASULUI"/>
    <m/>
    <s v="MARAMUREŞ"/>
    <s v="-"/>
    <s v="Tara: România; Judet: MARAMUREŞ; -;   -; Nr: -;"/>
    <n v="1966"/>
    <n v="85000"/>
    <n v="24"/>
    <s v="in administrare"/>
    <s v="HG 1105/2003;;OUG.1 din 04/01/2017;OUG.68 din 06/11/2019"/>
    <s v="imobil"/>
    <s v="DRUM AUTO FOR"/>
  </r>
  <r>
    <x v="2900"/>
    <s v="8.04.04"/>
    <m/>
    <m/>
    <s v="DAF SESURI"/>
    <m/>
    <s v="MARAMUREŞ"/>
    <s v="-"/>
    <s v="Tara: România; Judet: MARAMUREŞ; -;   -; Nr: -;"/>
    <n v="1971"/>
    <n v="36295"/>
    <n v="24"/>
    <s v="in administrare"/>
    <s v="HG 1105/2003;;OUG.1 din 04/01/2017;OUG.68 din 06/11/2019"/>
    <s v="imobil"/>
    <s v="DRUM AUTO FOR"/>
  </r>
  <r>
    <x v="2901"/>
    <s v="8.04.04"/>
    <m/>
    <m/>
    <s v="DAF SPRE CABANA"/>
    <m/>
    <s v="MARAMUREŞ"/>
    <s v="-"/>
    <s v="Tara: România; Judet: MARAMUREŞ; -;   -; Nr: -;"/>
    <n v="1960"/>
    <n v="20518"/>
    <n v="24"/>
    <s v="in administrare"/>
    <s v="HG 1105/2003;;OUG.1 din 04/01/2017;OUG.68 din 06/11/2019"/>
    <s v="imobil"/>
    <s v="DRUM AUTO FOR"/>
  </r>
  <r>
    <x v="2902"/>
    <s v="8.04.04"/>
    <m/>
    <m/>
    <s v="DAF BERESCU"/>
    <m/>
    <s v="MARAMUREŞ"/>
    <s v="-"/>
    <s v="Tara: România; Judet: MARAMUREŞ; -;   -; Nr: -;"/>
    <n v="1978"/>
    <n v="561"/>
    <n v="24"/>
    <s v="in administrare"/>
    <s v="HG 1105/2003;;OUG.1 din 04/01/2017;HG.354/18.05.2017;OUG.68 din 06/11/2019"/>
    <s v="imobil"/>
    <s v="Lungime= Km;Suprafeţe= ha;CF= ;"/>
  </r>
  <r>
    <x v="2903"/>
    <s v="8.04.04"/>
    <m/>
    <m/>
    <s v="DAF CARLIGATURA 2"/>
    <m/>
    <s v="MARAMUREŞ"/>
    <s v="-"/>
    <s v="Tara: România; Judet: MARAMUREŞ; -;   -; Nr: -;"/>
    <n v="1967"/>
    <n v="10453"/>
    <n v="24"/>
    <s v="in administrare"/>
    <s v="HG 1105/2003;;OUG.1 din 04/01/2017;OUG.68 din 06/11/2019"/>
    <s v="imobil"/>
    <s v="DRUM AUTO FOR"/>
  </r>
  <r>
    <x v="2904"/>
    <s v="8.04.04"/>
    <m/>
    <m/>
    <s v="DAF HLUBOCHEI 1"/>
    <m/>
    <s v="MARAMUREŞ"/>
    <s v="-"/>
    <s v="Tara: România; Judet: MARAMUREŞ; -;   -; Nr: -;"/>
    <n v="1977"/>
    <n v="84320"/>
    <n v="24"/>
    <s v="in administrare"/>
    <s v="HG 1105/2003;;OUG.1 din 04/01/2017;HG.354/18.05.2017;OUG.68 din 06/11/2019"/>
    <s v="imobil"/>
    <s v="Lungime= Km;Suprafeţe= ha;CF= ;"/>
  </r>
  <r>
    <x v="2905"/>
    <s v="8.04.04"/>
    <m/>
    <m/>
    <s v="DAF LUHEI"/>
    <m/>
    <s v="MARAMUREŞ"/>
    <s v="-"/>
    <s v="Tara: România; Judet: MARAMUREŞ; -;   -; Nr: -;"/>
    <n v="1959"/>
    <n v="226612"/>
    <n v="24"/>
    <s v="in administrare"/>
    <s v="HG 1105/2003;;OUG.1 din 04/01/2017;HG.354/18.05.2017;OUG.68 din 06/11/2019"/>
    <s v="imobil"/>
    <s v="Lungime= Km;Suprafeţe= ha;CF= ;"/>
  </r>
  <r>
    <x v="2906"/>
    <s v="8.04.04"/>
    <m/>
    <m/>
    <s v="DAF LUNCA-NACLADOV 2"/>
    <m/>
    <s v="MARAMUREŞ"/>
    <s v="-"/>
    <s v="Tara: România; Judet: MARAMUREŞ; -;   -; Nr: -;"/>
    <n v="1986"/>
    <n v="197875"/>
    <n v="24"/>
    <s v="in administrare"/>
    <s v="HG 1105/2003;;OUG.1 din 04/01/2017;HG.354/18.05.2017;OUG.68 din 06/11/2019"/>
    <s v="imobil"/>
    <s v="Lungime= Km;Suprafeţe= ha;CF= ;"/>
  </r>
  <r>
    <x v="2907"/>
    <s v="8.04.04"/>
    <m/>
    <m/>
    <s v="DAF SMERECIN 2"/>
    <m/>
    <s v="MARAMUREŞ"/>
    <s v="-"/>
    <s v="Tara: România; Judet: MARAMUREŞ; -;   -; Nr: -;"/>
    <n v="1976"/>
    <n v="34017"/>
    <n v="24"/>
    <s v="in administrare"/>
    <s v="HG 1105/2003;;OUG.1 din 04/01/2017;HG.354/18.05.2017;OUG.68 din 06/11/2019"/>
    <s v="imobil"/>
    <s v="Lungime= Km;Suprafeţe= ha;CF= ;"/>
  </r>
  <r>
    <x v="2908"/>
    <s v="8.04.04"/>
    <m/>
    <m/>
    <s v="DAF TOPOLEU 1"/>
    <m/>
    <s v="MARAMUREŞ"/>
    <s v="-"/>
    <s v="Tara: România; Judet: MARAMUREŞ; -;   -; Nr: -;"/>
    <n v="1966"/>
    <n v="33528"/>
    <n v="24"/>
    <s v="in administrare"/>
    <s v="HG 1105/2003;;OUG.1 din 04/01/2017;HG.354/18.05.2017;OUG.68 din 06/11/2019"/>
    <s v="imobil"/>
    <s v="Lungime= Km;Suprafeţe= ha;CF= ;"/>
  </r>
  <r>
    <x v="2909"/>
    <s v="8.04.04"/>
    <m/>
    <m/>
    <s v="DAF SATRA II"/>
    <m/>
    <s v="MARAMUREŞ"/>
    <s v="-"/>
    <s v="Tara: România; Judet: MARAMUREŞ; -;   -; Nr: -;"/>
    <n v="1971"/>
    <n v="10000"/>
    <n v="24"/>
    <s v="in administrare"/>
    <s v="HG 1105/2003;;OUG.1 din 04/01/2017;OUG.68 din 06/11/2019"/>
    <s v="imobil"/>
    <s v="DRUM AUTO FOR"/>
  </r>
  <r>
    <x v="2910"/>
    <s v="8.04.04"/>
    <m/>
    <m/>
    <s v="DAF REPEDEA TRONSON 1"/>
    <m/>
    <s v="MARAMUREŞ"/>
    <s v="-"/>
    <s v="Tara: România; Judet: MARAMUREŞ; -;   -; Nr: -;"/>
    <n v="2003"/>
    <n v="1701133"/>
    <n v="24"/>
    <s v="in administrare"/>
    <s v="HG 1105/2003;;OUG.1 din 04/01/2017;OUG.68 din 06/11/2019"/>
    <s v="imobil"/>
    <s v="DRUM AUTO FOR"/>
  </r>
  <r>
    <x v="2911"/>
    <s v="8.04.04"/>
    <m/>
    <m/>
    <s v="DAF SECUIEU"/>
    <m/>
    <s v="MUREŞ"/>
    <s v="-"/>
    <s v="Tara: România; Judet: MUREŞ; -;   -; Nr: -;"/>
    <n v="2002"/>
    <n v="696627"/>
    <n v="26"/>
    <s v="in administrare"/>
    <s v="HG 15/1994;HG 1344/2011;OUG.1 din 04/01/2017;HG.354/18.05.2017;OUG.68 din 06/11/2019"/>
    <s v="imobil"/>
    <s v="Lungime= Km;Suprafeţe= ha;CF= ;"/>
  </r>
  <r>
    <x v="2912"/>
    <s v="8.23.04"/>
    <m/>
    <m/>
    <s v="AMP NORTH STAR XL III-10"/>
    <m/>
    <s v="MUREŞ"/>
    <s v="-"/>
    <s v="Tara: România; Judet: MUREŞ; -;   -; Nr: -;"/>
    <n v="2003"/>
    <n v="2633"/>
    <n v="26"/>
    <s v="in administrare"/>
    <s v="OUG 139/2002;;OUG.1 din 04/01/2017;OUG.68 din 06/11/2019"/>
    <s v="mobil"/>
    <s v="CAL"/>
  </r>
  <r>
    <x v="2913"/>
    <s v="8.27.07"/>
    <m/>
    <m/>
    <s v="GRAJD IEPE MAMA &quot;LUNCA NOUA&quot;"/>
    <m/>
    <s v="BUZĂU"/>
    <s v="-"/>
    <s v="Tara: România; Judet: BUZĂU; -;   -; Nr: -;"/>
    <n v="1940"/>
    <n v="11974"/>
    <n v="10"/>
    <s v="in administrare"/>
    <s v="OUG 139/2002_x000a_;;OUG.1 din 04/01/2017;OUG.68 din 06/11/2019"/>
    <s v="imobil"/>
    <s v="GRAJD"/>
  </r>
  <r>
    <x v="2914"/>
    <s v="8.27.07"/>
    <m/>
    <m/>
    <s v="GRAJD IEPE MAMA &quot;MARGINEANCA&quot;"/>
    <m/>
    <s v="BUZĂU"/>
    <s v="-"/>
    <s v="Tara: România; Judet: BUZĂU; -;   -; Nr: -;"/>
    <n v="1974"/>
    <n v="25325"/>
    <n v="10"/>
    <s v="in administrare"/>
    <s v="OUG 139/2002;;OUG.1 din 04/01/2017;OUG.68 din 06/11/2019"/>
    <s v="imobil"/>
    <s v="GRAJD"/>
  </r>
  <r>
    <x v="2915"/>
    <s v="8.23.13"/>
    <m/>
    <m/>
    <s v="ARMASAR PEPINIER TR.SN.38 &quot;LAUREAT&quot;"/>
    <m/>
    <s v="BUZĂU"/>
    <s v="-"/>
    <s v="Tara: România; Judet: BUZĂU; -;   -; Nr: -;"/>
    <n v="1995"/>
    <n v="2782"/>
    <n v="10"/>
    <s v="in administrare"/>
    <s v="OUG 139/2002;;OUG.1 din 04/01/2017;OUG.68 din 06/11/2019"/>
    <s v="mobil"/>
    <s v="CAL"/>
  </r>
  <r>
    <x v="2916"/>
    <s v="8.23.13"/>
    <m/>
    <m/>
    <s v="IAPA MAMA TR.BF.97 HEMA"/>
    <m/>
    <s v="BUZĂU"/>
    <s v="-"/>
    <s v="Tara: România; Judet: BUZĂU; -;   -; Nr: -;"/>
    <n v="1996"/>
    <n v="1512"/>
    <n v="10"/>
    <s v="in administrare"/>
    <s v="OUG 139/2002;;OUG.1 din 04/01/2017;OUG.68 din 06/11/2019"/>
    <s v="mobil"/>
    <s v="CAL"/>
  </r>
  <r>
    <x v="2917"/>
    <s v="8.23.11"/>
    <m/>
    <m/>
    <s v="IAPA MAMA SG.AN.14 IACA"/>
    <m/>
    <s v="BUZĂU"/>
    <s v="-"/>
    <s v="Tara: România; Judet: BUZĂU; -;   -; Nr: -;"/>
    <n v="1995"/>
    <n v="1324"/>
    <n v="10"/>
    <s v="in administrare"/>
    <s v="OUG 139/2002;;OUG.1 din 04/01/2017;OUG.68 din 06/11/2019"/>
    <s v="mobil"/>
    <s v="CAL"/>
  </r>
  <r>
    <x v="2918"/>
    <s v="8.23.11"/>
    <m/>
    <m/>
    <s v="IAPA MAMA SG.AL.19 ELIPSA"/>
    <m/>
    <s v="BUZĂU"/>
    <s v="-"/>
    <s v="Tara: România; Judet: BUZĂU; -;   -; Nr: -;"/>
    <n v="1998"/>
    <n v="2528"/>
    <n v="10"/>
    <s v="in administrare"/>
    <s v="OUG 139/2002;;OUG.1 din 04/01/2017;OUG.68 din 06/11/2019"/>
    <s v="mobil"/>
    <s v="CAL"/>
  </r>
  <r>
    <x v="2919"/>
    <s v="8.23.13"/>
    <m/>
    <m/>
    <s v="IAPA MAMA TR.LB.1 SORBONA II"/>
    <m/>
    <s v="BUZĂU"/>
    <s v="-"/>
    <s v="Tara: România; Judet: BUZĂU; -;   -; Nr: -;"/>
    <n v="1998"/>
    <n v="1512"/>
    <n v="10"/>
    <s v="in administrare"/>
    <s v="OUG 139/2002;;OUG.1 din 04/01/2017;OUG.68 din 06/11/2019"/>
    <s v="mobil"/>
    <s v="CAL"/>
  </r>
  <r>
    <x v="2920"/>
    <s v="8.23.13"/>
    <m/>
    <m/>
    <s v="IAPA MAMA TR.RV.26 SIDELCA"/>
    <m/>
    <s v="BUZĂU"/>
    <s v="-"/>
    <s v="Tara: România; Judet: BUZĂU; -;   -; Nr: -;"/>
    <n v="1999"/>
    <n v="2248"/>
    <n v="10"/>
    <s v="in administrare"/>
    <s v="OUG 139/2002;;OUG.1 din 04/01/2017;OUG.68 din 06/11/2019"/>
    <s v="mobil"/>
    <s v="CAL"/>
  </r>
  <r>
    <x v="2921"/>
    <s v="8.23.11"/>
    <m/>
    <m/>
    <s v="ARMASAR MONTA PUBLICA ODIOSU"/>
    <m/>
    <s v="BUZĂU"/>
    <s v="-"/>
    <s v="Tara: România; Judet: BUZĂU; -;   -; Nr: -;"/>
    <n v="2002"/>
    <n v="2045"/>
    <n v="10"/>
    <s v="in administrare"/>
    <s v="OUG 139/2002;;OUG.1 din 04/01/2017;OUG.68 din 06/11/2019"/>
    <s v="mobil"/>
    <s v="CAL"/>
  </r>
  <r>
    <x v="2922"/>
    <s v="8.30.01"/>
    <m/>
    <m/>
    <s v="CT CRAIASA"/>
    <m/>
    <s v="BIHOR"/>
    <s v="-"/>
    <s v="Tara: România; Judet: BIHOR; -;   -; Nr: -;"/>
    <n v="2002"/>
    <n v="819125"/>
    <n v="5"/>
    <s v="in administrare"/>
    <s v="OUG 70/1999;HG 1344/2011;OUG.1 din 04/01/2017;HG.354/18.05.2017;OUG.68 din 06/11/2019;HG.846/08.10.2020"/>
    <s v="imobil"/>
    <s v="Lungime albie corectată/consolidată=0,2 km;"/>
  </r>
  <r>
    <x v="2923"/>
    <s v="8.04.01"/>
    <m/>
    <m/>
    <s v="TEREN"/>
    <m/>
    <s v="VÂLCEA"/>
    <s v="Cornet"/>
    <s v="Tara: România; Judet: VÂLCEA;Sat Cornet;   -; Nr: -;"/>
    <n v="2003"/>
    <n v="11136"/>
    <n v="38"/>
    <s v="in administrare"/>
    <s v="HG 1105/2003;; HG 478/ 24-IUN-15;HG.478/24-IUN-15;OUG.1 din 04/01/2017;HG.354/18.05.2017;OUG.68 din 06/11/2019"/>
    <s v="imobil"/>
    <s v="Suprafeţe=1,6 HA mp;CF= ;Date cadastrale= ;"/>
  </r>
  <r>
    <x v="2924"/>
    <s v="8.23.07"/>
    <m/>
    <m/>
    <s v="659 T XIV-6"/>
    <m/>
    <s v="BRAŞOV"/>
    <s v="-"/>
    <s v="Tara: România; Judet: BRAŞOV; -;   -; Nr: -;"/>
    <n v="1995"/>
    <n v="1548"/>
    <n v="8"/>
    <s v="in administrare"/>
    <s v="HG 982/1998;;OUG.1 din 04/01/2017;OUG.68 din 06/11/2019"/>
    <s v="mobil"/>
    <s v="CAL"/>
  </r>
  <r>
    <x v="2925"/>
    <s v="8.23.04"/>
    <m/>
    <m/>
    <s v="FXLIII-17"/>
    <m/>
    <s v="IALOMIŢA"/>
    <s v="-"/>
    <s v="Tara: România; Judet: IALOMIŢA; -;   -; Nr: -;"/>
    <n v="2003"/>
    <n v="7215"/>
    <n v="21"/>
    <s v="in administrare"/>
    <s v="OUG 139/2002;;OUG.1 din 04/01/2017;OUG.68 din 06/11/2019"/>
    <s v="mobil"/>
    <s v="CAL"/>
  </r>
  <r>
    <x v="2926"/>
    <s v="8.30._"/>
    <m/>
    <m/>
    <s v="POTECA VANATOARE MARGINENI"/>
    <m/>
    <s v="NEAMŢ"/>
    <s v="Gârcina"/>
    <s v="Tara: România; Judet: NEAMŢ;Com Gârcina;   -; Nr: -;"/>
    <n v="1988"/>
    <n v="0"/>
    <n v="27"/>
    <s v="in administrare"/>
    <s v="HG 982/1998;;OUG.1 din 04/01/2017;OUG.68 din 06/11/2019"/>
    <s v="imobil"/>
    <s v="POTECA VANATOARE"/>
  </r>
  <r>
    <x v="2927"/>
    <s v="8.04.04"/>
    <m/>
    <m/>
    <s v="DAF PICIORUL CRUCII"/>
    <m/>
    <s v="NEAMŢ"/>
    <s v="Târgu Neamţ"/>
    <s v="Tara: România; Judet: NEAMŢ;Orş Târgu Neamţ;   -; Nr: -;"/>
    <n v="2002"/>
    <n v="293742"/>
    <n v="27"/>
    <s v="in administrare"/>
    <s v="HG 982/1998;HG 1344/2011; HG 478/ 24-IUN-15;HG.478/24-IUN-15;OUG.1 din 04/01/2017;HG.354/18.05.2017;OUG.68 din 06/11/2019"/>
    <s v="imobil"/>
    <s v="Lungime=0,71 Km;Suprafeţe= ha;CF= ;"/>
  </r>
  <r>
    <x v="2928"/>
    <s v="8.30.01"/>
    <m/>
    <m/>
    <s v="BARAJE"/>
    <m/>
    <s v="NEAMŢ"/>
    <s v="Târgu Neamţ"/>
    <s v="Tara: România; Judet: NEAMŢ;Orş Târgu Neamţ;   -; Nr: -;"/>
    <n v="1980"/>
    <n v="4396"/>
    <n v="27"/>
    <s v="in administrare"/>
    <s v="HG 982/1998;HG 1344/2011; HG 478/ 24-IUN-15;HG.478/24-IUN-15;OUG.1 din 04/01/2017;HG.354/18.05.2017;OUG.68 din 06/11/2019;HG.846/08.10.2020"/>
    <s v="imobil"/>
    <s v="Lungime albie corectată/consolidată=0,035 km;"/>
  </r>
  <r>
    <x v="2929"/>
    <s v="8.30.01"/>
    <m/>
    <m/>
    <s v="BARAJ SM 40 ICOANEI"/>
    <m/>
    <s v="NEAMŢ"/>
    <s v="Vaduri"/>
    <s v="Tara: România; Judet: NEAMŢ;Sat Vaduri;   -; Nr: -;"/>
    <n v="1963"/>
    <n v="568"/>
    <n v="27"/>
    <s v="in administrare"/>
    <s v="HG 982/1998;HG 1344/2011; HG 478/ 24-IUN-15;HG.478/24-IUN-15;OUG.1 din 04/01/2017;HG.354/18.05.2017;OUG.68 din 06/11/2019;HG.846/08.10.2020"/>
    <s v="imobil"/>
    <s v="Lungime albie corectată/consolidată=0,16 km;"/>
  </r>
  <r>
    <x v="2930"/>
    <s v="8.30.01"/>
    <m/>
    <m/>
    <s v="BARAJ M 3.5 PARAUL SECU"/>
    <m/>
    <s v="NEAMŢ"/>
    <s v="Vaduri"/>
    <s v="Tara: România; Judet: NEAMŢ;Sat Vaduri;   -; Nr: -;"/>
    <n v="1974"/>
    <n v="952"/>
    <n v="27"/>
    <s v="in administrare"/>
    <s v="HG 982/1998;HG 1344/2011; HG 478/ 24-IUN-15;HG.478/24-IUN-15;OUG.1 din 04/01/2017;HG.354/18.05.2017;OUG.68 din 06/11/2019;HG.846/08.10.2020"/>
    <s v="imobil"/>
    <s v="Lungime albie corectată/consolidată=0,12 km;"/>
  </r>
  <r>
    <x v="2931"/>
    <s v="8.30.01"/>
    <m/>
    <m/>
    <s v="BARAJ 2 M 50 PARAUL SECU"/>
    <m/>
    <s v="NEAMŢ"/>
    <s v="Vaduri"/>
    <s v="Tara: România; Judet: NEAMŢ;Sat Vaduri;   -; Nr: -;"/>
    <n v="1970"/>
    <n v="294"/>
    <n v="27"/>
    <s v="in administrare"/>
    <s v="HG 982/1998_x000a_;HG 1344/2011; HG 478/ 24-IUN-15;HG.478/24-IUN-15;OUG.1 din 04/01/2017;HG.354/18.05.2017;OUG.68 din 06/11/2019;HG.846/08.10.2020"/>
    <s v="imobil"/>
    <s v="Lungime albie corectată/consolidată=0,16 km;"/>
  </r>
  <r>
    <x v="2932"/>
    <s v="8.30.01"/>
    <m/>
    <m/>
    <s v="BARAJ 12 M 2.0 PANGARATI"/>
    <m/>
    <s v="NEAMŢ"/>
    <s v="Vaduri"/>
    <s v="Tara: România; Judet: NEAMŢ;Sat Vaduri;   -; Nr: -;"/>
    <n v="1976"/>
    <n v="439"/>
    <n v="27"/>
    <s v="in administrare"/>
    <s v="HG 982/1998;HG 1344/2011; HG 478/ 24-IUN-15;HG.478/24-IUN-15;OUG.1 din 04/01/2017;HG.354/18.05.2017;OUG.68 din 06/11/2019;HG.846/08.10.2020"/>
    <s v="imobil"/>
    <s v="Lungime albie corectată/consolidată=0,15 km;"/>
  </r>
  <r>
    <x v="2933"/>
    <s v="8.30.01"/>
    <m/>
    <m/>
    <s v="BARAJ 14 M 2.0 PANGARATI"/>
    <m/>
    <s v="NEAMŢ"/>
    <s v="Vaduri"/>
    <s v="Tara: România; Judet: NEAMŢ;Sat Vaduri;   -; Nr: -;"/>
    <n v="1976"/>
    <n v="402"/>
    <n v="27"/>
    <s v="in administrare"/>
    <s v="HG 982/1998;HG 1344/2011; HG 478/ 24-IUN-15;HG.478/24-IUN-15;OUG.1 din 04/01/2017;HG.354/18.05.2017;OUG.68 din 06/11/2019;HG.846/08.10.2020"/>
    <s v="imobil"/>
    <s v="Lungime albie corectată/consolidată=0,14 km;"/>
  </r>
  <r>
    <x v="2934"/>
    <s v="8.30.01"/>
    <m/>
    <m/>
    <s v="BARAJ 5 M 6.0 PR PONORULUI"/>
    <m/>
    <s v="NEAMŢ"/>
    <s v="Vaduri"/>
    <s v="Tara: România; Judet: NEAMŢ;Sat Vaduri;   -; Nr: -;"/>
    <n v="1979"/>
    <n v="1291"/>
    <n v="27"/>
    <s v="in administrare"/>
    <s v="HG 982/1998_x000a_;HG 1344/2011; HG 478/ 24-IUN-15;HG.478/24-IUN-15;OUG.1 din 04/01/2017;HG.354/18.05.2017;OUG.68 din 06/11/2019;HG.846/08.10.2020"/>
    <s v="imobil"/>
    <s v="Lungime albie corectată/consolidată=0,2 km;"/>
  </r>
  <r>
    <x v="2935"/>
    <s v="8.30._"/>
    <m/>
    <m/>
    <s v="BARAJ BALMUS"/>
    <m/>
    <s v="NEAMŢ"/>
    <s v="Vaduri"/>
    <s v="Tara: România; Judet: NEAMŢ;Sat Vaduri;   -; Nr: -;"/>
    <n v="1980"/>
    <n v="307"/>
    <n v="27"/>
    <s v="in administrare"/>
    <s v="HG 982/1998;HG 1344/2011;OUG.1 din 04/01/2017;OUG.68 din 06/11/2019"/>
    <s v="imobil"/>
    <s v="CORECTIE TORENTI"/>
  </r>
  <r>
    <x v="2936"/>
    <s v="8.30.01"/>
    <m/>
    <m/>
    <s v="BARAJ 2 M 6 PLUTUNASI"/>
    <m/>
    <s v="NEAMŢ"/>
    <s v="Vaduri"/>
    <s v="Tara: România; Judet: NEAMŢ;Sat Vaduri;   -; Nr: -;"/>
    <n v="1980"/>
    <n v="1427"/>
    <n v="27"/>
    <s v="in administrare"/>
    <s v="HG 982/1998;HG 1344/2011; HG 478/ 24-IUN-15;HG.478/24-IUN-15;OUG.1 din 04/01/2017;HG.354/18.05.2017;OUG.68 din 06/11/2019;HG.846/08.10.2020"/>
    <s v="imobil"/>
    <s v="Lungime albie corectată/consolidată=0,25 km;"/>
  </r>
  <r>
    <x v="2937"/>
    <s v="8.30.01"/>
    <m/>
    <m/>
    <s v="BARAJ 4 M 4 1129 MC"/>
    <m/>
    <s v="NEAMŢ"/>
    <s v="Vaduri"/>
    <s v="Tara: România; Judet: NEAMŢ;Sat Vaduri;   -; Nr: -;"/>
    <n v="1981"/>
    <n v="1743"/>
    <n v="27"/>
    <s v="in administrare"/>
    <s v="HG 982/1998;HG 1344/2011; HG 478/ 24-IUN-15;HG.478/24-IUN-15;OUG.1 din 04/01/2017;HG.354/18.05.2017;OUG.68 din 06/11/2019;HG.846/08.10.2020"/>
    <s v="imobil"/>
    <s v="Lungime albie corectată/consolidată=0,14 km;"/>
  </r>
  <r>
    <x v="2938"/>
    <s v="8.30.01"/>
    <m/>
    <m/>
    <s v="BARAJ 6 M 7.0 CT FLUTURE"/>
    <m/>
    <s v="NEAMŢ"/>
    <s v="Vaduri"/>
    <s v="Tara: România; Judet: NEAMŢ;Sat Vaduri;   -; Nr: -;"/>
    <n v="1982"/>
    <n v="1185"/>
    <n v="27"/>
    <s v="in administrare"/>
    <s v="HG 982/1998;HG 1344/2011; HG 478/ 24-IUN-15;HG.478/24-IUN-15;OUG.1 din 04/01/2017;HG.354/18.05.2017;OUG.68 din 06/11/2019;HG.846/08.10.2020"/>
    <s v="imobil"/>
    <s v="Lungime albie corectată/consolidată=0,18 km;"/>
  </r>
  <r>
    <x v="2939"/>
    <s v="8.30.01"/>
    <m/>
    <m/>
    <s v="BARAJ 8 M 7 CT FLUTURE"/>
    <m/>
    <s v="NEAMŢ"/>
    <s v="Vaduri"/>
    <s v="Tara: România; Judet: NEAMŢ;Sat Vaduri;   -; Nr: -;"/>
    <n v="1982"/>
    <n v="1404"/>
    <n v="27"/>
    <s v="in administrare"/>
    <s v="HG 982/1998;HG 1344/2011; HG 478/ 24-IUN-15;HG.478/24-IUN-15;OUG.1 din 04/01/2017;HG.354/18.05.2017;OUG.68 din 06/11/2019;HG.846/08.10.2020"/>
    <s v="imobil"/>
    <s v="Lungime albie corectată/consolidată=0,19 km;"/>
  </r>
  <r>
    <x v="2940"/>
    <s v="8.30.01"/>
    <m/>
    <m/>
    <s v="BARAJ 14 M PR AGIRCIA"/>
    <m/>
    <s v="NEAMŢ"/>
    <s v="Vaduri"/>
    <s v="Tara: România; Judet: NEAMŢ;Sat Vaduri;   -; Nr: -;"/>
    <n v="1987"/>
    <n v="1749"/>
    <n v="27"/>
    <s v="in administrare"/>
    <s v="HG 982/1998;HG 1344/2011; HG 478/ 24-IUN-15;HG.478/24-IUN-15;OUG.1 din 04/01/2017;HG.354/18.05.2017;OUG.68 din 06/11/2019;HG.846/08.10.2020"/>
    <s v="imobil"/>
    <s v="Lungime albie corectată/consolidată=0,1 km;"/>
  </r>
  <r>
    <x v="2941"/>
    <s v="8.30._"/>
    <m/>
    <m/>
    <s v="PRAG 1.5 PR AGIRCIA"/>
    <m/>
    <s v="NEAMŢ"/>
    <s v="Vaduri"/>
    <s v="Tara: România; Judet: NEAMŢ;Sat Vaduri;   -; Nr: -;"/>
    <n v="1987"/>
    <n v="221"/>
    <n v="27"/>
    <s v="in administrare"/>
    <s v="HG 982/1998;HG 1344/2011;OUG.1 din 04/01/2017;OUG.68 din 06/11/2019"/>
    <s v="imobil"/>
    <s v="CORECTIE TORENTI"/>
  </r>
  <r>
    <x v="2942"/>
    <s v="8.30.01"/>
    <m/>
    <m/>
    <s v="BARAJ 2 M 3.0"/>
    <m/>
    <s v="NEAMŢ"/>
    <s v="Vaduri"/>
    <s v="Tara: România; Judet: NEAMŢ;Sat Vaduri;   -; Nr: -;"/>
    <n v="1987"/>
    <n v="920"/>
    <n v="27"/>
    <s v="in administrare"/>
    <s v="HG 982/1998;HG 1344/2011; HG 478/ 24-IUN-15;HG.478/24-IUN-15;OUG.1 din 04/01/2017;HG.354/18.05.2017;OUG.68 din 06/11/2019;HG.846/08.10.2020"/>
    <s v="imobil"/>
    <s v="Lungime albie corectată/consolidată=0,1 km;"/>
  </r>
  <r>
    <x v="2943"/>
    <s v="8.30.01"/>
    <m/>
    <m/>
    <s v="BARAJ 2 B PR OANTU"/>
    <m/>
    <s v="NEAMŢ"/>
    <s v="Vaduri"/>
    <s v="Tara: România; Judet: NEAMŢ;Sat Vaduri;   -; Nr: -;"/>
    <n v="1989"/>
    <n v="855"/>
    <n v="27"/>
    <s v="in administrare"/>
    <s v="HG 982/1998;HG 1344/2011; HG 478/ 24-IUN-15;HG.478/24-IUN-15;OUG.1 din 04/01/2017;HG.354/18.05.2017;OUG.68 din 06/11/2019;HG.846/08.10.2020"/>
    <s v="imobil"/>
    <s v="Lungime albie corectată/consolidată=0,2 km;"/>
  </r>
  <r>
    <x v="2944"/>
    <s v="8.30.01"/>
    <m/>
    <m/>
    <s v="BARAJ 4 M PR LUI ION"/>
    <m/>
    <s v="NEAMŢ"/>
    <s v="Vaduri"/>
    <s v="Tara: România; Judet: NEAMŢ;Sat Vaduri;   -; Nr: -;"/>
    <n v="1989"/>
    <n v="491"/>
    <n v="27"/>
    <s v="in administrare"/>
    <s v="HG 982/1998;HG 1344/2011; HG 478/ 24-IUN-15;HG.478/24-IUN-15;OUG.1 din 04/01/2017;HG.354/18.05.2017;OUG.68 din 06/11/2019;HG.846/08.10.2020"/>
    <s v="imobil"/>
    <s v="Lungime albie corectată/consolidată=0,16 km;"/>
  </r>
  <r>
    <x v="2945"/>
    <s v="8.30._"/>
    <m/>
    <m/>
    <s v="TRAVERSA 3-3M PR SECU"/>
    <m/>
    <s v="NEAMŢ"/>
    <s v="Vaduri"/>
    <s v="Tara: România; Judet: NEAMŢ;Sat Vaduri;   -; Nr: -;"/>
    <n v="1989"/>
    <n v="411"/>
    <n v="27"/>
    <s v="in administrare"/>
    <s v="HG 982/1998;HG 1344/2011;OUG.1 din 04/01/2017;OUG.68 din 06/11/2019"/>
    <s v="imobil"/>
    <s v="CORECTIE TORENTI"/>
  </r>
  <r>
    <x v="2946"/>
    <s v="8.30._"/>
    <m/>
    <m/>
    <s v="TRAVERSA 3-76M PR SECU"/>
    <m/>
    <s v="NEAMŢ"/>
    <s v="Vaduri"/>
    <s v="Tara: România; Judet: NEAMŢ;Sat Vaduri;   -; Nr: -;"/>
    <n v="1989"/>
    <n v="407"/>
    <n v="27"/>
    <s v="in administrare"/>
    <s v="HG 982/1998;HG 1344/2011;OUG.1 din 04/01/2017;OUG.68 din 06/11/2019"/>
    <s v="imobil"/>
    <s v="CORECTIE TORENTI"/>
  </r>
  <r>
    <x v="2947"/>
    <s v="8.30._"/>
    <m/>
    <m/>
    <s v="PRAG 8M1.0 PR SECU"/>
    <m/>
    <s v="NEAMŢ"/>
    <s v="Vaduri"/>
    <s v="Tara: România; Judet: NEAMŢ;Sat Vaduri;   -; Nr: -;"/>
    <n v="1989"/>
    <n v="616"/>
    <n v="27"/>
    <s v="in administrare"/>
    <s v="HG 982/1998;HG 1344/2011;OUG.1 din 04/01/2017;OUG.68 din 06/11/2019"/>
    <s v="imobil"/>
    <s v="CORECTIE TORENTI"/>
  </r>
  <r>
    <x v="2948"/>
    <s v="8.30.01"/>
    <m/>
    <m/>
    <s v="BARAJ 2 M 4 PR GLODURI"/>
    <m/>
    <s v="NEAMŢ"/>
    <s v="Vaduri"/>
    <s v="Tara: România; Judet: NEAMŢ;Sat Vaduri;   -; Nr: -;"/>
    <n v="1989"/>
    <n v="675"/>
    <n v="27"/>
    <s v="in administrare"/>
    <s v="HG 982/1998;HG 1344/2011; HG 478/ 24-IUN-15;HG.478/24-IUN-15;OUG.1 din 04/01/2017;HG.354/18.05.2017;OUG.68 din 06/11/2019;HG.846/08.10.2020"/>
    <s v="imobil"/>
    <s v="Lungime albie corectată/consolidată=0,25 km;"/>
  </r>
  <r>
    <x v="2949"/>
    <s v="8.30._"/>
    <m/>
    <m/>
    <s v="CANAL IRB PINGARATI"/>
    <m/>
    <s v="NEAMŢ"/>
    <s v="Vaduri"/>
    <s v="Tara: România; Judet: NEAMŢ;Sat Vaduri;   -; Nr: -;"/>
    <n v="1962"/>
    <n v="447"/>
    <n v="27"/>
    <s v="in administrare"/>
    <s v="HG 982/1998;HG 1344/2011;OUG.1 din 04/01/2017;OUG.68 din 06/11/2019"/>
    <s v="imobil"/>
    <s v="CORECTIE TORENTI"/>
  </r>
  <r>
    <x v="2950"/>
    <s v="8.30._"/>
    <m/>
    <m/>
    <s v="CANAL 3 RB BETON"/>
    <m/>
    <s v="NEAMŢ"/>
    <s v="Vaduri"/>
    <s v="Tara: România; Judet: NEAMŢ;Sat Vaduri;   -; Nr: -;"/>
    <n v="1962"/>
    <n v="428"/>
    <n v="27"/>
    <s v="in administrare"/>
    <s v="HG 982/1998;HG 1344/2011;OUG.1 din 04/01/2017;OUG.68 din 06/11/2019"/>
    <s v="imobil"/>
    <s v="CORECTIE TORENTI"/>
  </r>
  <r>
    <x v="2951"/>
    <s v="8.30._"/>
    <m/>
    <m/>
    <s v="CANAL PR SECU"/>
    <m/>
    <s v="NEAMŢ"/>
    <s v="Vaduri"/>
    <s v="Tara: România; Judet: NEAMŢ;Sat Vaduri;   -; Nr: -;"/>
    <n v="1963"/>
    <n v="10822"/>
    <n v="27"/>
    <s v="in administrare"/>
    <s v="HG 982/1998;HG 1344/2011;OUG.1 din 04/01/2017;OUG.68 din 06/11/2019"/>
    <s v="imobil"/>
    <s v="CORECTIE TORENTI"/>
  </r>
  <r>
    <x v="2952"/>
    <s v="8.30.01"/>
    <m/>
    <m/>
    <s v="CANAL DIN ZIDARIE"/>
    <m/>
    <s v="NEAMŢ"/>
    <s v="Vaduri"/>
    <s v="Tara: România; Judet: NEAMŢ;Sat Vaduri;   -; Nr: -;"/>
    <n v="1973"/>
    <n v="3996"/>
    <n v="27"/>
    <s v="in administrare"/>
    <s v="HG 982/1998;HG 1344/2011; HG 478/ 24-IUN-15;HG.478/24-IUN-15;OUG.1 din 04/01/2017;HG.354/18.05.2017;OUG.68 din 06/11/2019;HG.846/08.10.2020"/>
    <s v="imobil"/>
    <s v="Lungime albie corectată/consolidată=0,025 km;"/>
  </r>
  <r>
    <x v="2953"/>
    <s v="8.30.01"/>
    <m/>
    <m/>
    <s v="CANAL  PR BEJENIA"/>
    <m/>
    <s v="NEAMŢ"/>
    <s v="Vaduri"/>
    <s v="Tara: România; Judet: NEAMŢ;Sat Vaduri;   -; Nr: -;"/>
    <n v="1981"/>
    <n v="322"/>
    <n v="27"/>
    <s v="in administrare"/>
    <s v="HG 982/1998;HG 1344/2011; HG 478/ 24-IUN-15;HG.478/24-IUN-15;OUG.1 din 04/01/2017;HG.354/18.05.2017;OUG.68 din 06/11/2019;HG.846/08.10.2020"/>
    <s v="imobil"/>
    <s v="Lungime albie corectată/consolidată=0,05 km;"/>
  </r>
  <r>
    <x v="2954"/>
    <s v="8.04.01"/>
    <m/>
    <m/>
    <s v="GROPATA SCURTA"/>
    <m/>
    <s v="SIBIU"/>
    <s v="-"/>
    <s v="Tara: România; Judet: SIBIU; -;   -; Nr: -;"/>
    <n v="1966"/>
    <n v="310"/>
    <n v="32"/>
    <s v="in administrare"/>
    <s v="HG 982/1998;HG 1344/2011;OUG.1 din 04/01/2017;HG.354/18.05.2017;OUG.68 din 06/11/2019"/>
    <s v="imobil"/>
    <s v="Suprafeţe= mp;CF= ;Date cadastrale= ;"/>
  </r>
  <r>
    <x v="2955"/>
    <s v="8.04.01"/>
    <m/>
    <m/>
    <s v="PR TURISOARA"/>
    <m/>
    <s v="SIBIU"/>
    <s v="-"/>
    <s v="Tara: România; Judet: SIBIU; -;   -; Nr: -;"/>
    <n v="1976"/>
    <n v="218"/>
    <n v="32"/>
    <s v="in administrare"/>
    <s v="HG 982/1998;HG 1344/2011;OUG.1 din 04/01/2017;HG.354/18.05.2017;OUG.68 din 06/11/2019"/>
    <s v="imobil"/>
    <s v="Suprafeţe= mp;CF= ;Date cadastrale= ;"/>
  </r>
  <r>
    <x v="2956"/>
    <s v="8.04.04"/>
    <m/>
    <m/>
    <s v="DRUM AUTO FORESTIER RADVANEL 2.2 KM"/>
    <m/>
    <s v="SUCEAVA"/>
    <s v="Marginea"/>
    <s v="Tara: România; Judet: SUCEAVA;Com Marginea;   -; Nr: -;"/>
    <n v="2001"/>
    <n v="571000"/>
    <n v="33"/>
    <s v="in administrare"/>
    <s v="OG 70/1999;HG 1344/2011;OUG.1 din 04/01/2017;HG.354/18.05.2017;OUG.68 din 06/11/2019"/>
    <s v="imobil"/>
    <s v="Lungime= Km;Suprafeţe= ha;CF= ;"/>
  </r>
  <r>
    <x v="2957"/>
    <s v="8.04.04"/>
    <m/>
    <m/>
    <s v="DF VALEA LEORDEI 3.6KM"/>
    <m/>
    <s v="TULCEA"/>
    <s v="-"/>
    <s v="Tara: România; Judet: TULCEA; -;   -; Nr: -;"/>
    <n v="1994"/>
    <n v="154901"/>
    <n v="36"/>
    <s v="in administrare"/>
    <s v="HG 982/1998;;OUG.1 din 04/01/2017;OUG.68 din 06/11/2019"/>
    <s v="imobil"/>
    <s v="MACADAM"/>
  </r>
  <r>
    <x v="2958"/>
    <s v="8.04.04"/>
    <m/>
    <m/>
    <s v="DF VALEA CAMILELOR 2.8KM"/>
    <m/>
    <s v="TULCEA"/>
    <s v="-"/>
    <s v="Tara: România; Judet: TULCEA; -;   -; Nr: -;"/>
    <n v="1994"/>
    <n v="112844"/>
    <n v="36"/>
    <s v="in administrare"/>
    <s v="HG 982/1998;;OUG.1 din 04/01/2017;OUG.68 din 06/11/2019"/>
    <s v="imobil"/>
    <s v="MACADAM"/>
  </r>
  <r>
    <x v="2959"/>
    <s v="8.04.04"/>
    <m/>
    <m/>
    <s v="DF VALEA LUI TIMOFTE 3.6KM"/>
    <m/>
    <s v="TULCEA"/>
    <s v="-"/>
    <s v="Tara: România; Judet: TULCEA; -;   -; Nr: -;"/>
    <n v="1994"/>
    <n v="111736"/>
    <n v="36"/>
    <s v="in administrare"/>
    <s v="HG 982/1998;;OUG.1 din 04/01/2017;OUG.68 din 06/11/2019"/>
    <s v="imobil"/>
    <s v="MACADAM"/>
  </r>
  <r>
    <x v="2960"/>
    <s v="8.04.04"/>
    <m/>
    <m/>
    <s v="DF SIHATU 2.5KM"/>
    <m/>
    <s v="TULCEA"/>
    <s v="-"/>
    <s v="Tara: România; Judet: TULCEA; -;   -; Nr: -;"/>
    <n v="1994"/>
    <n v="109674"/>
    <n v="36"/>
    <s v="in administrare"/>
    <s v="HG 982/1998;;OUG.1 din 04/01/2017;OUG.68 din 06/11/2019"/>
    <s v="imobil"/>
    <s v="MACADAM"/>
  </r>
  <r>
    <x v="2961"/>
    <s v="8.30._"/>
    <m/>
    <m/>
    <s v="IMPREJ TD BECIU"/>
    <s v="CF.AMENAJAM.SILVICE"/>
    <s v="VRANCEA"/>
    <s v="Broşteni"/>
    <s v="Tara: România; Judet: VRANCEA;Com Broşteni;   -; Nr: -;"/>
    <n v="1988"/>
    <n v="578"/>
    <n v="39"/>
    <s v="in administrare"/>
    <s v="HG 982/1998;;OUG.1 din 04/01/2017;OUG.68 din 06/11/2019"/>
    <s v="imobil"/>
    <s v="IMPREJMUIRI TD"/>
  </r>
  <r>
    <x v="2962"/>
    <s v="8.30.01"/>
    <m/>
    <m/>
    <s v="BARAJ BETON  HERASTRAU"/>
    <s v="fond forestier"/>
    <s v="VRANCEA"/>
    <s v="-"/>
    <s v="Tara: România; Judet: VRANCEA; -;   -; Nr: -;"/>
    <n v="1973"/>
    <n v="228641"/>
    <n v="39"/>
    <s v="in administrare"/>
    <s v="HG 982/1998;HG 1344/2011; HG 478/ 24-IUN-15;HG.478/24-IUN-15;OUG.1 din 04/01/2017;HG.354/18.05.2017;OUG.68 din 06/11/2019;HG.846/08.10.2020"/>
    <s v="imobil"/>
    <s v="Lungime albie corectată/consolidată=0,5 km;"/>
  </r>
  <r>
    <x v="2963"/>
    <s v="8.30.01"/>
    <m/>
    <m/>
    <s v="BARAJ BETON VL NEAGRA"/>
    <s v="fond forestier"/>
    <s v="VRANCEA"/>
    <s v="-"/>
    <s v="Tara: România; Judet: VRANCEA; -;   -; Nr: -;"/>
    <n v="1973"/>
    <n v="66698"/>
    <n v="39"/>
    <s v="in administrare"/>
    <s v="HG 982/1998;HG 1344/2011; HG 478/ 24-IUN-15;HG.478/24-IUN-15;OUG.1 din 04/01/2017;HG.354/18.05.2017;OUG.68 din 06/11/2019;HG.846/08.10.2020"/>
    <s v="imobil"/>
    <s v="Lungime albie corectată/consolidată=0,18 km;"/>
  </r>
  <r>
    <x v="2964"/>
    <s v="8.30.01"/>
    <m/>
    <m/>
    <s v="BARAJE VALEA NEAGRA"/>
    <s v="fond forestier"/>
    <s v="VRANCEA"/>
    <s v="-"/>
    <s v="Tara: România; Judet: VRANCEA; -;   -; Nr: -;"/>
    <n v="1973"/>
    <n v="143349"/>
    <n v="39"/>
    <s v="in administrare"/>
    <s v="HG 982/1998;HG 1344/2011; HG 478/ 24-IUN-15;HG.478/24-IUN-15;OUG.1 din 04/01/2017;HG.354/18.05.2017;OUG.68 din 06/11/2019;HG.846/08.10.2020"/>
    <s v="imobil"/>
    <s v="Lungime albie corectată/consolidată=0,32 km;"/>
  </r>
  <r>
    <x v="2965"/>
    <s v="8.30.01"/>
    <m/>
    <m/>
    <s v="BARAJ RAVENA"/>
    <s v="fond forestier"/>
    <s v="VRANCEA"/>
    <s v="-"/>
    <s v="Tara: România; Judet: VRANCEA; -;   -; Nr: -;"/>
    <n v="1973"/>
    <n v="3039"/>
    <n v="39"/>
    <s v="in administrare"/>
    <s v="HG 982/1998;HG 1344/2011; HG 478/ 24-IUN-15;HG.478/24-IUN-15;OUG.1 din 04/01/2017;HG.354/18.05.2017;OUG.68 din 06/11/2019;HG.846/08.10.2020"/>
    <s v="imobil"/>
    <s v="Lungime albie corectată/consolidată=0,2 km;"/>
  </r>
  <r>
    <x v="2966"/>
    <s v="8.30.01"/>
    <m/>
    <m/>
    <s v="PRAG 11B 5"/>
    <s v="fond forestier"/>
    <s v="VRANCEA"/>
    <s v="-"/>
    <s v="Tara: România; Judet: VRANCEA; -;   -; Nr: -;"/>
    <n v="1972"/>
    <n v="207347"/>
    <n v="39"/>
    <s v="in administrare"/>
    <s v="HG 982/1998;HG 1344/2011; HG 478/ 24-IUN-15;HG.478/24-IUN-15;OUG.1 din 04/01/2017;HG.354/18.05.2017;OUG.68 din 06/11/2019;HG.846/08.10.2020"/>
    <s v="imobil"/>
    <s v="Lungime albie corectată/consolidată=0,08 km;"/>
  </r>
  <r>
    <x v="2967"/>
    <s v="8.04.04"/>
    <m/>
    <m/>
    <s v="DF 1.5KM"/>
    <s v="MOVILENI"/>
    <s v="VRANCEA"/>
    <s v="-"/>
    <s v="Tara: România; Judet: VRANCEA; -;   -; Nr: -;"/>
    <n v="1998"/>
    <n v="2378"/>
    <n v="39"/>
    <s v="in administrare"/>
    <s v="HG 982/1998_x000a_;;OUG.1 din 04/01/2017;OUG.68 din 06/11/2019"/>
    <s v="imobil"/>
    <s v="DRUM AUTO FOR"/>
  </r>
  <r>
    <x v="2968"/>
    <s v="8.30.01"/>
    <m/>
    <m/>
    <s v="BARAJ 10 M 2.0 487 MC"/>
    <m/>
    <s v="NEAMŢ"/>
    <s v="Vaduri"/>
    <s v="Tara: România; Judet: NEAMŢ;Sat Vaduri;   -; Nr: -;"/>
    <n v="1981"/>
    <n v="1000"/>
    <n v="27"/>
    <s v="in administrare"/>
    <s v="HG 982/1998;HG 1344/2011; HG 478/ 24-IUN-15;HG.478/24-IUN-15;OUG.1 din 04/01/2017;HG.354/18.05.2017;OUG.68 din 06/11/2019;HG.846/08.10.2020"/>
    <s v="imobil"/>
    <s v="Lungime albie corectată/consolidată=0,22 km;"/>
  </r>
  <r>
    <x v="2969"/>
    <s v="8.27.07"/>
    <m/>
    <m/>
    <s v="GRAJD IEPE MAMA"/>
    <m/>
    <s v="IALOMIŢA"/>
    <s v="-"/>
    <s v="Tara: România; Judet: IALOMIŢA; -;   -; Nr: -;"/>
    <n v="2002"/>
    <n v="65030"/>
    <n v="21"/>
    <s v="in administrare"/>
    <s v="HG 982/1998;HG 1344/2011; HG 478/ 24-IUN-15;HG.478/24-IUN-15;OUG.1 din 04/01/2017;HG.354/18.05.2017;OUG.68 din 06/11/2019"/>
    <s v="imobil"/>
    <s v="Suprafaţă construită= mp;Suprafaţă desfăşurată= mp;Regimul de înălţime= ;Suprafaţă teren= mp;CF= ;Suprafaţă utilă= mp;"/>
  </r>
  <r>
    <x v="2970"/>
    <s v="8.04.04"/>
    <m/>
    <m/>
    <s v="DAF PARAUL CALD RAMIF"/>
    <s v="cf.amen.silv"/>
    <s v="MUREŞ"/>
    <s v="-"/>
    <s v="Tara: România; Judet: MUREŞ; -;   -; Nr: -;"/>
    <n v="2004"/>
    <n v="653625"/>
    <n v="26"/>
    <s v="in administrare"/>
    <s v="OUG 139/2002;HG 1344/2011;OUG.1 din 04/01/2017;HG.354/18.05.2017;OUG.68 din 06/11/2019"/>
    <s v="imobil"/>
    <s v="Lungime= Km;Suprafeţe= ha;CF= ;"/>
  </r>
  <r>
    <x v="2971"/>
    <s v="8.23.11"/>
    <m/>
    <m/>
    <s v="AMP ILICEL NC2/2001"/>
    <m/>
    <s v="MUREŞ"/>
    <s v="-"/>
    <s v="Tara: România; Judet: MUREŞ; -;   -; Nr: -;"/>
    <n v="2004"/>
    <n v="7600"/>
    <n v="26"/>
    <s v="in administrare"/>
    <s v="OUG 139/2002;;OUG.1 din 04/01/2017;OUG.68 din 06/11/2019"/>
    <s v="imobil"/>
    <m/>
  </r>
  <r>
    <x v="2972"/>
    <s v="8.23.07"/>
    <m/>
    <m/>
    <s v="AMP SIGL CAPRIOLA 10/92"/>
    <m/>
    <s v="MUREŞ"/>
    <s v="-"/>
    <s v="Tara: România; Judet: MUREŞ; -;   -; Nr: -;"/>
    <n v="2004"/>
    <n v="3119"/>
    <n v="26"/>
    <s v="in administrare"/>
    <s v="OUG 139/2002;;OUG.1 din 04/01/2017;OUG.68 din 06/11/2019"/>
    <s v="imobil"/>
    <m/>
  </r>
  <r>
    <x v="2973"/>
    <s v="8.23.13"/>
    <m/>
    <s v="0"/>
    <s v="Armasar monta publica RA-8 Tomsan"/>
    <m/>
    <s v="BUZĂU"/>
    <s v="-"/>
    <s v="Tara: România; Judet: BUZĂU; -;   -; Nr: 0; 0"/>
    <n v="2004"/>
    <n v="7400"/>
    <n v="10"/>
    <s v="in administrare"/>
    <s v="OUG 139/2020;;OUG.1 din 04/01/2017;OUG.68 din 06/11/2019"/>
    <s v="imobil"/>
    <m/>
  </r>
  <r>
    <x v="2974"/>
    <s v="8.04.04"/>
    <m/>
    <m/>
    <s v="DRUM FORESTIER LABASANUL"/>
    <m/>
    <s v="ARAD"/>
    <s v="-"/>
    <s v="Tara: România; Judet: ARAD; -;   -; Nr: 0; 0"/>
    <n v="2004"/>
    <n v="1202897"/>
    <n v="2"/>
    <s v="in administrare"/>
    <s v="HG.1344/23.12.2010;HG.478/24.06.2015;OUG.1/04.01.2017;HG.354/18.05.2017;;OUG.68 din 06/11/2019"/>
    <s v="imobil"/>
    <s v="Lungime=3,3 Km;Suprafeţe= ha;CF= ;"/>
  </r>
  <r>
    <x v="2975"/>
    <s v="8.04.04"/>
    <m/>
    <m/>
    <s v="DRUM AUTO  FORESTIER PARAUL STARCULUI"/>
    <m/>
    <s v="ARAD"/>
    <s v="-"/>
    <s v="Tara: România; Judet: ARAD; -;   -; Nr: 0; 0"/>
    <n v="2004"/>
    <n v="223189"/>
    <n v="2"/>
    <s v="in administrare"/>
    <s v=";;OUG.1 din 04/01/2017;HG.354/18.05.2017;OUG.68 din 06/11/2019"/>
    <s v="imobil"/>
    <s v="Lungime= Km;Suprafeţe= ha;CF= ;"/>
  </r>
  <r>
    <x v="2976"/>
    <s v="8.30.01"/>
    <m/>
    <m/>
    <s v="CT RAUL MARE"/>
    <m/>
    <s v="ALBA"/>
    <s v="-"/>
    <s v="Tara: România; Judet: ALBA; -;   -; Nr: 0; 0"/>
    <n v="2004"/>
    <n v="2494596"/>
    <n v="1"/>
    <s v="in administrare"/>
    <s v="PV RECEPTIE;;OUG.1 din 04/01/2017;HG.354/18.05.2017;OUG.68 din 06/11/2019;HG.846/08.10.2020"/>
    <s v="imobil"/>
    <s v="Lungime albie corectată/consolidată=2,4 km;"/>
  </r>
  <r>
    <x v="2977"/>
    <s v="8.30.01"/>
    <m/>
    <m/>
    <s v="CT RAUL MIC"/>
    <m/>
    <s v="ALBA"/>
    <s v="-"/>
    <s v="Tara: România; Judet: ALBA; -;   -; Nr: 0; 0"/>
    <n v="2004"/>
    <n v="876829"/>
    <n v="1"/>
    <s v="in administrare"/>
    <s v="PV RECEPTIE;;OUG.1 din 04/01/2017;HG.354/18.05.2017;OUG.68 din 06/11/2019;HG.846/08.10.2020"/>
    <s v="imobil"/>
    <s v="Lungime albie corectată/consolidată=2,6 km;"/>
  </r>
  <r>
    <x v="2978"/>
    <s v="8.04.04"/>
    <m/>
    <m/>
    <s v="DAF Bacova-Sarbova"/>
    <s v="conf.amenaj.silv"/>
    <s v="TIMIŞ"/>
    <s v="-"/>
    <s v="Tara: România; Judet: TIMIŞ; -;   -; Nr: 0; 0"/>
    <n v="2004"/>
    <n v="386740"/>
    <n v="35"/>
    <s v="in administrare"/>
    <s v="OG.70/1999;HG.1344/23.12.2010;OUG.1/04.01.2017;HG.354/18.05.2017;;OUG.68 din 06/11/2019"/>
    <s v="imobil"/>
    <s v="Lungime= Km;Suprafeţe= ha;CF= ;"/>
  </r>
  <r>
    <x v="2979"/>
    <s v="8.04.04"/>
    <m/>
    <m/>
    <s v="DAF BRATU PRELUNGIRE"/>
    <s v="conf amenajamentului silvic"/>
    <s v="NEAMŢ"/>
    <s v="-"/>
    <s v="Tara: România; Judet: NEAMŢ; -;   -; Nr: 0; 0"/>
    <n v="2004"/>
    <n v="899884"/>
    <n v="27"/>
    <s v="in administrare"/>
    <s v="HG.982/1998;HG.1344/23.12.2010;HG.478/24.06.2015;OUG.1/04.01.2017;HG.354/18.05.2017;;OUG.68 din 06/11/2019"/>
    <s v="imobil"/>
    <s v="Lungime= Km;Suprafeţe= ha;CF= ;"/>
  </r>
  <r>
    <x v="2980"/>
    <s v="8.04.04"/>
    <m/>
    <m/>
    <s v="DAF VERDELE PRELUNGIRE"/>
    <s v="conf amenajamentului silvic"/>
    <s v="NEAMŢ"/>
    <s v="-"/>
    <s v="Tara: România; Judet: NEAMŢ; -;   -; Nr: 0; 0"/>
    <n v="2004"/>
    <n v="2034286"/>
    <n v="27"/>
    <s v="in administrare"/>
    <s v="HG.982/1998;HG.1344/23.12.2010;HG.478/24.06.2015;OUG.1/04.01.2017;HG.354/18.05.2017;;OUG.68 din 06/11/2019"/>
    <s v="imobil"/>
    <s v="Lungime= Km;Suprafeţe= ha;CF= ;"/>
  </r>
  <r>
    <x v="2981"/>
    <s v="8.30.01"/>
    <m/>
    <m/>
    <s v="PRAG 16 EM 1,0"/>
    <s v="conform amenajamentelor silv"/>
    <s v="NEAMŢ"/>
    <s v="-"/>
    <s v="Tara: România; Judet: NEAMŢ; -;   -; Nr: 0; 0"/>
    <n v="2004"/>
    <n v="7947"/>
    <n v="27"/>
    <s v="in administrare"/>
    <s v="HG982/1998;HG 1344/2011; HG 478/ 24-IUN-15;HG.478/24-IUN-15;OUG.1 din 04/01/2017;HG.354/18.05.2017;OUG.68 din 06/11/2019;HG.846/08.10.2020"/>
    <s v="imobil"/>
    <s v="Lungime albie corectată/consolidată=0,001 km;"/>
  </r>
  <r>
    <x v="2982"/>
    <s v="8.30.01"/>
    <m/>
    <m/>
    <s v="PRAG 17 EM 1,5"/>
    <s v="conform amenajamentelor silv"/>
    <s v="NEAMŢ"/>
    <s v="-"/>
    <s v="Tara: România; Judet: NEAMŢ; -;   -; Nr: 0; 0"/>
    <n v="2004"/>
    <n v="8757"/>
    <n v="27"/>
    <s v="in administrare"/>
    <s v="HG982/1998;HG 1344/2011; HG 478/ 24-IUN-15;HG.478/24-IUN-15;OUG.1 din 04/01/2017;HG.354/18.05.2017;OUG.68 din 06/11/2019;HG.846/08.10.2020"/>
    <s v="imobil"/>
    <s v="Lungime albie corectată/consolidată=0,0015 km;"/>
  </r>
  <r>
    <x v="2983"/>
    <s v="8.30.01"/>
    <m/>
    <m/>
    <s v="BARAJ"/>
    <s v="conform amenajamentelor silv"/>
    <s v="NEAMŢ"/>
    <s v="-"/>
    <s v="Tara: România; Judet: NEAMŢ; -;   -; Nr: 0; 0"/>
    <n v="2004"/>
    <n v="16379"/>
    <n v="27"/>
    <s v="in administrare"/>
    <s v="HG982/1998;HG 1344/2011; HG 478/ 24-IUN-15;HG.478/24-IUN-15;OUG.1 din 04/01/2017;HG.354/18.05.2017;OUG.68 din 06/11/2019;HG.846/08.10.2020"/>
    <s v="imobil"/>
    <s v="Lungime albie corectată/consolidată=0,0015 km;"/>
  </r>
  <r>
    <x v="2984"/>
    <s v="8.30.01"/>
    <m/>
    <m/>
    <s v="PRAG 28 EM 1,5"/>
    <s v="conform amenajamentelor silv"/>
    <s v="NEAMŢ"/>
    <s v="-"/>
    <s v="Tara: România; Judet: NEAMŢ; -;   -; Nr: 0; 0"/>
    <n v="2004"/>
    <n v="8757"/>
    <n v="27"/>
    <s v="in administrare"/>
    <s v="HG982/1998;HG 1344/2011; HG 478/ 24-IUN-15;HG.478/24-IUN-15;OUG.1 din 04/01/2017;HG.354/18.05.2017;OUG.68 din 06/11/2019;HG.846/08.10.2020"/>
    <s v="imobil"/>
    <s v="Lungime albie corectată/consolidată=0,001 km;"/>
  </r>
  <r>
    <x v="2985"/>
    <s v="8.30.01"/>
    <m/>
    <m/>
    <s v="CANAL 1 KBL 35,0 M"/>
    <s v="conform amenajamentelor silv"/>
    <s v="NEAMŢ"/>
    <s v="-"/>
    <s v="Tara: România; Judet: NEAMŢ; -;   -; Nr: 0; 0"/>
    <n v="2004"/>
    <n v="67140"/>
    <n v="27"/>
    <s v="in administrare"/>
    <s v="HG982/1998;HG 1344/2011; HG 478/ 24-IUN-15;HG.478/24-IUN-15;OUG.1 din 04/01/2017;HG.354/18.05.2017;OUG.68 din 06/11/2019;HG.846/08.10.2020"/>
    <s v="imobil"/>
    <s v="Lungime albie corectată/consolidată=0,035 km;"/>
  </r>
  <r>
    <x v="2986"/>
    <s v="8.30.01"/>
    <m/>
    <m/>
    <s v="PRAG"/>
    <s v="conform amenajamentelor silv"/>
    <s v="NEAMŢ"/>
    <s v="-"/>
    <s v="Tara: România; Judet: NEAMŢ; -;   -; Nr: 0; 0"/>
    <n v="2004"/>
    <n v="29353"/>
    <n v="27"/>
    <s v="in administrare"/>
    <s v="HG982/1998;HG 1344/2011; HG 478/ 24-IUN-15;HG.478/24-IUN-15;OUG.1 din 04/01/2017;HG.354/18.05.2017;OUG.68 din 06/11/2019;HG.846/08.10.2020"/>
    <s v="imobil"/>
    <s v="Lungime albie corectată/consolidată=0,0015 km;"/>
  </r>
  <r>
    <x v="2987"/>
    <s v="8.30.01"/>
    <m/>
    <m/>
    <s v="CANAL"/>
    <s v="conform amenajamentelor silv"/>
    <s v="NEAMŢ"/>
    <s v="-"/>
    <s v="Tara: România; Judet: NEAMŢ; -;   -; Nr: 0; 0"/>
    <n v="2004"/>
    <n v="150251"/>
    <n v="27"/>
    <s v="in administrare"/>
    <s v="HG982/1998;HG 1344/2011; HG 478/ 24-IUN-15;HG.478/24-IUN-15;OUG.1 din 04/01/2017;HG.354/18.05.2017;OUG.68 din 06/11/2019;HG.846/08.10.2020"/>
    <s v="imobil"/>
    <s v="Lungime albie corectată/consolidată=0,058 km;"/>
  </r>
  <r>
    <x v="2988"/>
    <s v="8.30.01"/>
    <m/>
    <m/>
    <s v="PRAG"/>
    <s v="conform amenajamentelor silv"/>
    <s v="NEAMŢ"/>
    <s v="-"/>
    <s v="Tara: România; Judet: NEAMŢ; -;   -; Nr: 0; 0"/>
    <n v="2004"/>
    <n v="4945"/>
    <n v="27"/>
    <s v="in administrare"/>
    <s v="HG982/1998;HG 1344/2011; HG 478/ 24-IUN-15;HG.478/24-IUN-15;OUG.1 din 04/01/2017;HG.354/18.05.2017;OUG.68 din 06/11/2019;HG.846/08.10.2020"/>
    <s v="imobil"/>
    <s v="Lungime albie corectată/consolidată=0,0009 km;"/>
  </r>
  <r>
    <x v="2989"/>
    <s v="8.30.01"/>
    <m/>
    <m/>
    <s v="CANAL"/>
    <s v="conform amenajamentelor silv"/>
    <s v="NEAMŢ"/>
    <s v="-"/>
    <s v="Tara: România; Judet: NEAMŢ; -;   -; Nr: 0; 0"/>
    <n v="2004"/>
    <n v="19379"/>
    <n v="27"/>
    <s v="in administrare"/>
    <s v="HG982/1998;HG 1344/2011; HG 478/ 24-IUN-15;HG.478/24-IUN-15;OUG.1 din 04/01/2017;HG.354/18.05.2017;OUG.68 din 06/11/2019;HG.846/08.10.2020"/>
    <s v="imobil"/>
    <s v="Lungime albie corectată/consolidată=0,042 km;"/>
  </r>
  <r>
    <x v="2990"/>
    <s v="8.30.01"/>
    <m/>
    <m/>
    <s v="PRAG"/>
    <s v="conform amenajamentelor silv"/>
    <s v="NEAMŢ"/>
    <s v="-"/>
    <s v="Tara: România; Judet: NEAMŢ; -;   -; Nr: 0; 0"/>
    <n v="2004"/>
    <n v="18893"/>
    <n v="27"/>
    <s v="in administrare"/>
    <s v="HG982/1998;HG 1344/2011; HG 478/ 24-IUN-15;HG.478/24-IUN-15;OUG.1 din 04/01/2017;HG.354/18.05.2017;OUG.68 din 06/11/2019;HG.846/08.10.2020"/>
    <s v="imobil"/>
    <s v="Lungime albie corectată/consolidată=0,0035 km;"/>
  </r>
  <r>
    <x v="2991"/>
    <s v="8.30.01"/>
    <m/>
    <m/>
    <s v="PRAG"/>
    <s v="conform amenajamentelor silv"/>
    <s v="NEAMŢ"/>
    <s v="-"/>
    <s v="Tara: România; Judet: NEAMŢ; -;   -; Nr: 0; 0"/>
    <n v="2004"/>
    <n v="8595"/>
    <n v="27"/>
    <s v="in administrare"/>
    <s v="HG872;HG 1344/2011; HG 478/ 24-IUN-15;HG.478/24-IUN-15;OUG.1 din 04/01/2017;HG.354/18.05.2017;OUG.68 din 06/11/2019;HG.846/08.10.2020"/>
    <s v="imobil"/>
    <s v="Lungime albie corectată/consolidată=0,0018 km;"/>
  </r>
  <r>
    <x v="2992"/>
    <s v="8.04.04"/>
    <m/>
    <m/>
    <s v="Daf Soimos"/>
    <s v="Soimos"/>
    <s v="ARAD"/>
    <s v="-"/>
    <s v="Tara: România; Judet: ARAD; -;   -; Nr: -;"/>
    <n v="2004"/>
    <n v="222404"/>
    <n v="2"/>
    <s v="in administrare"/>
    <s v="OG.82/2004,HG 1105/2;HG 1344/2011; HG 478/ 24-IUN-15;HG.478/24-IUN-15;OUG.1 din 04/01/2017;HG.354/18.05.2017;OUG.68 din 06/11/2019"/>
    <s v="imobil"/>
    <s v="Lungime= Km;Suprafeţe= ha;CF= ;"/>
  </r>
  <r>
    <x v="2993"/>
    <s v="8.04.04"/>
    <m/>
    <m/>
    <s v="Drum forestier Valea caselor"/>
    <s v="Romania/Brasov/Codle"/>
    <s v="BRAŞOV"/>
    <s v="-"/>
    <s v="Tara: România; Judet: BRAŞOV; -;   -; Nr: -;"/>
    <n v="2004"/>
    <n v="1017710"/>
    <n v="8"/>
    <s v="in administrare"/>
    <s v="OG.82/2004,HG 1105/2;;OUG.1 din 04/01/2017;OUG.68 din 06/11/2019"/>
    <s v="imobil"/>
    <s v="drum  forestier"/>
  </r>
  <r>
    <x v="2994"/>
    <s v="8.04.04"/>
    <m/>
    <m/>
    <s v="Drum fores TOPENIA"/>
    <s v="OS BAILE HERCULANE"/>
    <s v="CARAŞ-SEVERIN"/>
    <s v="-"/>
    <s v="Tara: România; Judet: CARAŞ-SEVERIN; -;   -; Nr: -;"/>
    <n v="2005"/>
    <n v="322908"/>
    <n v="11"/>
    <s v="in administrare"/>
    <s v="OG.82/2004,HG 1105/2;HG 1344/2011;OUG.1 din 04/01/2017;HG.354/18.05.2017;OUG.68 din 06/11/2019"/>
    <s v="imobil"/>
    <s v="Lungime= Km;Suprafeţe= ha;CF= ;"/>
  </r>
  <r>
    <x v="2995"/>
    <s v="8.04.04"/>
    <m/>
    <m/>
    <s v="DAF Vl. Bocului"/>
    <s v="cf amen silvice"/>
    <s v="CLUJ"/>
    <s v="-"/>
    <s v="Tara: România; Judet: CLUJ; -;   -; Nr: -;"/>
    <n v="2005"/>
    <n v="824380"/>
    <n v="12"/>
    <s v="in administrare"/>
    <s v="OG.82/2004,HG 1105/2;; HG 478/ 24-IUN-15;HG.478/24-IUN-15;OUG.1 din 04/01/2017;HG.354/18.05.2017;OUG.68 din 06/11/2019"/>
    <s v="imobil"/>
    <s v="Lungime= Km;Suprafeţe= ha;CF= ;"/>
  </r>
  <r>
    <x v="2996"/>
    <s v="8.04.04"/>
    <m/>
    <m/>
    <s v="DRUM FORESTIER BRATEIU"/>
    <s v="cf amen silvice"/>
    <s v="DÂMBOVIŢA"/>
    <s v="-"/>
    <s v="Tara: România; Judet: DÂMBOVIŢA; -;   -; Nr: -;"/>
    <n v="2005"/>
    <n v="1241322"/>
    <n v="15"/>
    <s v="in administrare"/>
    <s v="OG.82/2004,HG 1105/2;HG 1344/2011; HG 478/ 24-IUN-15;HG.478/24-IUN-15;OUG.1 din 04/01/2017;HG.354/18.05.2017;OUG.68 din 06/11/2019"/>
    <s v="imobil"/>
    <s v="Lungime= Km;Suprafeţe= ha;CF= ;"/>
  </r>
  <r>
    <x v="2997"/>
    <s v="8.04.04"/>
    <m/>
    <m/>
    <s v="DF PARAUL ALUNULUI L4.2 KM"/>
    <s v="RO:HD"/>
    <s v="HUNEDOARA"/>
    <s v="-"/>
    <s v="Tara: România; Judet: HUNEDOARA; -;   -; Nr: -;"/>
    <n v="2004"/>
    <n v="1586318"/>
    <n v="20"/>
    <s v="in administrare"/>
    <s v="OG.82/2004,HG 1105/2;;OUG.1 din 04/01/2017;HG.354/18.05.2017;OUG.68 din 06/11/2019"/>
    <s v="imobil"/>
    <s v="Lungime= Km;Suprafeţe= ha;CF= ;"/>
  </r>
  <r>
    <x v="2998"/>
    <s v="8.04.04"/>
    <m/>
    <m/>
    <s v="DRUM FORESTIER OLANUL VECHI 6,1"/>
    <s v="cf amen silvice"/>
    <s v="MEHEDINŢI"/>
    <s v="-"/>
    <s v="Tara: România; Judet: MEHEDINŢI; -;   -; Nr: -;"/>
    <n v="1966"/>
    <n v="2363695"/>
    <n v="25"/>
    <s v="in administrare"/>
    <s v="OG.82/2004,HG 1105/2;;OUG.1 din 04/01/2017;HG.354/18.05.2017;OUG.68 din 06/11/2019"/>
    <s v="imobil"/>
    <s v="Lungime= Km;Suprafeţe= ha;CF= ;"/>
  </r>
  <r>
    <x v="2999"/>
    <s v="8.04.04"/>
    <m/>
    <m/>
    <s v="DRUM FORESTIER Curmezisa vechi"/>
    <s v="cf amen silvice"/>
    <s v="MEHEDINŢI"/>
    <s v="-"/>
    <s v="Tara: România; Judet: MEHEDINŢI; -;   -; Nr: -;"/>
    <n v="1974"/>
    <n v="1135556"/>
    <n v="25"/>
    <s v="in administrare"/>
    <s v="OG.82/2004,HG 1105/2;;OUG.1 din 04/01/2017;HG.354/18.05.2017;OUG.68 din 06/11/2019"/>
    <s v="imobil"/>
    <s v="Lungime= Km;Suprafeţe= ha;CF= ;"/>
  </r>
  <r>
    <x v="3000"/>
    <s v="8.04.04"/>
    <m/>
    <m/>
    <s v="DRUM FORESTIER Vinatorul 1,2 KM"/>
    <s v="cf amen silvice"/>
    <s v="MEHEDINŢI"/>
    <s v="-"/>
    <s v="Tara: România; Judet: MEHEDINŢI; -;   -; Nr: -;"/>
    <n v="1973"/>
    <n v="611559"/>
    <n v="25"/>
    <s v="in administrare"/>
    <s v="OG.82/2004,HG 1105/2;;OUG.1 din 04/01/2017;HG.354/18.05.2017;OUG.68 din 06/11/2019"/>
    <s v="imobil"/>
    <s v="Lungime= Km;Suprafeţe= ha;CF= ;"/>
  </r>
  <r>
    <x v="3001"/>
    <s v="8.04.04"/>
    <m/>
    <m/>
    <s v="DRUM FORESTIER IVANUL VECHI 7,3"/>
    <s v="cf amen silvice"/>
    <s v="MEHEDINŢI"/>
    <s v="-"/>
    <s v="Tara: România; Judet: MEHEDINŢI; -;   -; Nr: -;"/>
    <n v="1975"/>
    <n v="3299428"/>
    <n v="25"/>
    <s v="in administrare"/>
    <s v="OG.82/2004,HG 1105/2;;OUG.1 din 04/01/2017;HG.354/18.05.2017;OUG.68 din 06/11/2019"/>
    <s v="imobil"/>
    <s v="Lungime= Km;Suprafeţe= ha;CF= ;"/>
  </r>
  <r>
    <x v="3002"/>
    <s v="8.04.04"/>
    <m/>
    <m/>
    <s v="DRUM FORESTIER LUTITA MARE"/>
    <s v="cf amen silvice"/>
    <s v="MEHEDINŢI"/>
    <s v="-"/>
    <s v="Tara: România; Judet: MEHEDINŢI; -;   -; Nr: -;"/>
    <n v="2005"/>
    <n v="514992"/>
    <n v="25"/>
    <s v="in administrare"/>
    <s v="OG.82/2004,HG 1105/2;HG 1344/2011;OUG.1 din 04/01/2017;HG.354/18.05.2017;OUG.68 din 06/11/2019"/>
    <s v="imobil"/>
    <s v="Lungime= Km;Suprafeţe= ha;CF= ;"/>
  </r>
  <r>
    <x v="3003"/>
    <s v="8.04.04"/>
    <m/>
    <m/>
    <s v="DAF SENEREUS 3,0 KM"/>
    <s v="cf amen silvice"/>
    <s v="MUREŞ"/>
    <s v="-"/>
    <s v="Tara: România; Judet: MUREŞ; -;   -; Nr: -;"/>
    <n v="2005"/>
    <n v="304320"/>
    <n v="26"/>
    <s v="in administrare"/>
    <s v="OG.82/2004,HG 1105/2;HG 1344/2011;OUG.1 din 04/01/2017;HG.354/18.05.2017;OUG.68 din 06/11/2019"/>
    <s v="imobil"/>
    <s v="Lungime= Km;Suprafeţe= ha;CF= ;"/>
  </r>
  <r>
    <x v="3004"/>
    <s v="8.04.04"/>
    <m/>
    <m/>
    <s v="DAF TOMOROAGA 0,5 KM"/>
    <s v="cf amen silvice"/>
    <s v="MUREŞ"/>
    <s v="-"/>
    <s v="Tara: România; Judet: MUREŞ; -;   -; Nr: -;"/>
    <n v="2005"/>
    <n v="25000"/>
    <n v="26"/>
    <s v="in administrare"/>
    <s v="OG.82/2004,HG 1105/2;HG 1344/2011;OUG.1 din 04/01/2017;OUG.68 din 06/11/2019"/>
    <s v="imobil"/>
    <s v="drum forestier"/>
  </r>
  <r>
    <x v="3005"/>
    <s v="8.04.04"/>
    <m/>
    <m/>
    <s v="DAF COFULETU 3,2 KM"/>
    <s v="cf amen silvice"/>
    <s v="MUREŞ"/>
    <s v="-"/>
    <s v="Tara: România; Judet: MUREŞ; -;   -; Nr: -;"/>
    <n v="2005"/>
    <n v="486912"/>
    <n v="26"/>
    <s v="in administrare"/>
    <s v="OG.82/2004,HG 1105/2;HG 1344/2011;OUG.1 din 04/01/2017;HG.354/18.05.2017;OUG.68 din 06/11/2019"/>
    <s v="imobil"/>
    <s v="Lungime= Km;Suprafeţe= ha;CF= ;"/>
  </r>
  <r>
    <x v="3006"/>
    <s v="8.04.04"/>
    <m/>
    <m/>
    <s v="DAF SEBES PREL 2,9 KM"/>
    <s v="cf amen silvice"/>
    <s v="MUREŞ"/>
    <s v="-"/>
    <s v="Tara: România; Judet: MUREŞ; -;   -; Nr: -;"/>
    <n v="2005"/>
    <n v="261000"/>
    <n v="26"/>
    <s v="in administrare"/>
    <s v="OG.82/2004,HG 1105/2;HG 1344/2011;OUG.1 din 04/01/2017;OUG.68 din 06/11/2019"/>
    <s v="imobil"/>
    <s v="drum forestier"/>
  </r>
  <r>
    <x v="3007"/>
    <s v="8.04.04"/>
    <m/>
    <m/>
    <s v="DAF PIRIUL CANEPII 1,5 KM"/>
    <s v="cf amen silvice"/>
    <s v="MUREŞ"/>
    <s v="-"/>
    <s v="Tara: România; Judet: MUREŞ; -;   -; Nr: -;"/>
    <n v="2005"/>
    <n v="210000"/>
    <n v="26"/>
    <s v="in administrare"/>
    <s v="OG.82/2004,HG 1105/2;HG 1344/2011;OUG.1 din 04/01/2017;OUG.68 din 06/11/2019"/>
    <s v="imobil"/>
    <s v="drum forestier"/>
  </r>
  <r>
    <x v="3008"/>
    <s v="8.04.04"/>
    <m/>
    <m/>
    <s v="DAF AGAPIA VARATEC"/>
    <s v="cf amen silvice"/>
    <s v="NEAMŢ"/>
    <s v="-"/>
    <s v="Tara: România; Judet: NEAMŢ; -;   -; Nr: -;"/>
    <n v="2005"/>
    <n v="108039"/>
    <n v="27"/>
    <s v="in administrare"/>
    <s v="OG.82/2004,HG 1105/2;HG 1344/2011; HG 478/ 24-IUN-15;HG.478/24-IUN-15;OUG.1 din 04/01/2017;HG.354/18.05.2017;OUG.68 din 06/11/2019"/>
    <s v="imobil"/>
    <s v="Lungime= Km;Suprafeţe= ha;CF= ;"/>
  </r>
  <r>
    <x v="3009"/>
    <s v="8.04.04"/>
    <m/>
    <m/>
    <s v="DF.VL.SADULUI-VL.FRUMOASEI TR.1"/>
    <s v="cf amen silvice"/>
    <s v="SIBIU"/>
    <s v="-"/>
    <s v="Tara: România; Judet: SIBIU; -;   -; Nr: -;"/>
    <n v="2005"/>
    <n v="654932"/>
    <n v="32"/>
    <s v="in administrare"/>
    <s v="OG.82/2004,HG 1105/2;HG 1344/2011;OUG.1 din 04/01/2017;HG.354/18.05.2017;OUG.68 din 06/11/2019"/>
    <s v="imobil"/>
    <s v="Lungime= Km;Suprafeţe= ha;CF= ;"/>
  </r>
  <r>
    <x v="3010"/>
    <s v="8.04.04"/>
    <m/>
    <m/>
    <s v="DAF PR.GRADINII-SUVARU"/>
    <s v="cf amen silvice"/>
    <s v="SUCEAVA"/>
    <s v="-"/>
    <s v="Tara: România; Judet: SUCEAVA; -;   -; Nr: -;"/>
    <n v="2005"/>
    <n v="1053000"/>
    <n v="33"/>
    <s v="in administrare"/>
    <s v="OG.82/2004,HG 1105/2;HG 1344/2011;OUG.1 din 04/01/2017;HG.354/18.05.2017;OUG.68 din 06/11/2019"/>
    <s v="imobil"/>
    <s v="Lungime= Km;Suprafeţe= ha;CF= ;"/>
  </r>
  <r>
    <x v="3011"/>
    <s v="8.04.04"/>
    <m/>
    <m/>
    <s v="DAF COMORI"/>
    <s v="cf amen silvice"/>
    <s v="SUCEAVA"/>
    <s v="-"/>
    <s v="Tara: România; Judet: SUCEAVA; -;   -; Nr: -;"/>
    <n v="2005"/>
    <n v="403000"/>
    <n v="33"/>
    <s v="in administrare"/>
    <s v="OG.82/2004,HG 1105/2;HG 1344/2011;OUG.1 din 04/01/2017;HG.354/18.05.2017;OUG.68 din 06/11/2019"/>
    <s v="imobil"/>
    <s v="Lungime=1,9 Km;Suprafeţe= ha;CF= ;"/>
  </r>
  <r>
    <x v="3012"/>
    <s v="8.04.04"/>
    <m/>
    <m/>
    <s v="DAF SIHLOAIA 2 KM"/>
    <s v="cf amen silvice"/>
    <s v="SUCEAVA"/>
    <s v="-"/>
    <s v="Tara: România; Judet: SUCEAVA; -;   -; Nr: -;"/>
    <n v="2005"/>
    <n v="652000"/>
    <n v="33"/>
    <s v="in administrare"/>
    <s v="OG.82/2004,HG 1105/2;HG 1344/2011;OUG.1 din 04/01/2017;HG.354/18.05.2017;OUG.68 din 06/11/2019"/>
    <s v="imobil"/>
    <s v="Lungime= Km;Suprafeţe= ha;CF= ;"/>
  </r>
  <r>
    <x v="3013"/>
    <s v="8.04.04"/>
    <m/>
    <m/>
    <s v="DAF BRODIOARA I PRELUNGIRE 1,2"/>
    <s v="cf amen silvice"/>
    <s v="SUCEAVA"/>
    <s v="-"/>
    <s v="Tara: România; Judet: SUCEAVA; -;   -; Nr: -;"/>
    <n v="2005"/>
    <n v="377000"/>
    <n v="33"/>
    <s v="in administrare"/>
    <s v="OG.82/2004,HG 1105/2;HG 1344/2011;OUG.1 din 04/01/2017;HG.354/18.05.2017;OUG.68 din 06/11/2019"/>
    <s v="imobil"/>
    <s v="Lungime= Km;Suprafeţe= ha;CF= ;"/>
  </r>
  <r>
    <x v="3014"/>
    <s v="8.04.04"/>
    <m/>
    <m/>
    <s v="DAF SIMNICEL RAMIFICATIE"/>
    <s v="cf amen silvice"/>
    <s v="VÂLCEA"/>
    <s v="-"/>
    <s v="Tara: România; Judet: VÂLCEA; -;   -; Nr: -;"/>
    <n v="2004"/>
    <n v="891621"/>
    <n v="38"/>
    <s v="in administrare"/>
    <s v="OG.82/2004,HG 1105/2;HG 1344/2011; HG 478/ 24-IUN-15;HG.478/24-IUN-15;OUG.1 din 04/01/2017;HG.354/18.05.2017;OUG.68 din 06/11/2019"/>
    <s v="imobil"/>
    <s v="Lungime= Km;Suprafeţe= ha;CF= ;"/>
  </r>
  <r>
    <x v="3015"/>
    <s v="8.04.01"/>
    <m/>
    <m/>
    <s v="TEREN FORESTIER"/>
    <s v="conf am. silv."/>
    <s v="DOLJ"/>
    <s v="-"/>
    <s v="Tara: România; Judet: DOLJ; -;   -; Nr: -;"/>
    <n v="2003"/>
    <n v="130420"/>
    <n v="16"/>
    <s v="in administrare"/>
    <s v="HG 796/2002;HG nr. 771/2009;;;OUG.1 din 04/01/2017;HG.354/18.05.2017;OUG.68 din 06/11/2019"/>
    <s v="imobil"/>
    <s v="Suprafeţe= mp;CF= ;Date cadastrale= ;"/>
  </r>
  <r>
    <x v="3016"/>
    <s v="8.04.01"/>
    <m/>
    <m/>
    <s v="TEREN FORESTIER"/>
    <s v="conf am. silv."/>
    <s v="DOLJ"/>
    <s v="-"/>
    <s v="Tara: România; Judet: DOLJ; -;   -; Nr: -;"/>
    <n v="2004"/>
    <n v="95521"/>
    <n v="16"/>
    <s v="in administrare"/>
    <s v="HG 796/2002;HG nr. 771/2009;;; HG 478/ 24-IUN-15;HG.478/24-IUN-15;OUG.1 din 04/01/2017;HG.354/18.05.2017;OUG.68 din 06/11/2019"/>
    <s v="imobil"/>
    <s v="Suprafeţe= mp;CF= ;Date cadastrale= ;"/>
  </r>
  <r>
    <x v="3017"/>
    <s v="8.04.01"/>
    <m/>
    <m/>
    <s v="TEREN FORESTIER"/>
    <s v="conf am. silv."/>
    <s v="DOLJ"/>
    <s v="-"/>
    <s v="Tara: România; Judet: DOLJ; -;   -; Nr: -;"/>
    <n v="2004"/>
    <n v="39186"/>
    <n v="16"/>
    <s v="in administrare"/>
    <s v="HG 796/2002;HG nr. 771/2009;;;OUG.1 din 04/01/2017;HG.354/18.05.2017;OUG.68 din 06/11/2019"/>
    <s v="imobil"/>
    <s v="Suprafeţe= mp;CF= ;Date cadastrale= ;"/>
  </r>
  <r>
    <x v="3018"/>
    <s v="8.04.01"/>
    <m/>
    <m/>
    <s v="TEREN FORESTIER"/>
    <s v="conf am. silv."/>
    <s v="DOLJ"/>
    <s v="-"/>
    <s v="Tara: România; Judet: DOLJ; -;   -; Nr: -;"/>
    <n v="2004"/>
    <n v="47162"/>
    <n v="16"/>
    <s v="in administrare"/>
    <s v="HG 796/2002;HG nr. 771/2009;;;OUG.1 din 04/01/2017;HG.354/18.05.2017;OUG.68 din 06/11/2019"/>
    <s v="imobil"/>
    <s v="Suprafeţe= mp;CF= ;Date cadastrale= ;"/>
  </r>
  <r>
    <x v="3019"/>
    <s v="8.04.01"/>
    <m/>
    <m/>
    <s v="TEREN FORESTIER"/>
    <s v="conf am. silv."/>
    <s v="DOLJ"/>
    <s v="-"/>
    <s v="Tara: România; Judet: DOLJ; -;   -; Nr: -;"/>
    <n v="2004"/>
    <n v="31528"/>
    <n v="16"/>
    <s v="in administrare"/>
    <s v="HG 796/2002;HG nr. 771/2009;;;OUG.1 din 04/01/2017;HG.354/18.05.2017;OUG.68 din 06/11/2019"/>
    <s v="imobil"/>
    <s v="Suprafeţe= mp;CF= ;Date cadastrale= ;"/>
  </r>
  <r>
    <x v="3020"/>
    <s v="8.04.01"/>
    <m/>
    <m/>
    <s v="TEREN FORESTIER 1,85 HA"/>
    <s v="conf am. silv."/>
    <s v="SATU MARE"/>
    <s v="-"/>
    <s v="Tara: România; Judet: SATU MARE; -;   -; Nr: -;"/>
    <n v="2003"/>
    <n v="23420"/>
    <n v="30"/>
    <s v="in administrare"/>
    <s v="HG 796/2002;; HG 478/ 24-IUN-15;HG.478/24-IUN-15;OUG.1 din 04/01/2017;HG.354/18.05.2017;OUG.68 din 06/11/2019"/>
    <s v="imobil"/>
    <s v="Suprafeţe= mp;CF= ;Date cadastrale= ;"/>
  </r>
  <r>
    <x v="3021"/>
    <s v="8.04.01"/>
    <m/>
    <m/>
    <s v="Teren forestier"/>
    <s v="cf amenajament silvic"/>
    <s v="BUZĂU"/>
    <s v="-"/>
    <s v="Tara: România; Judet: BUZĂU; -;   -; Nr: -;"/>
    <n v="2004"/>
    <n v="10690"/>
    <n v="10"/>
    <s v="in administrare"/>
    <s v="HG 796/2002;; HG 478/ 24-IUN-15;HG.478/24-IUN-15;OUG.1 din 04/01/2017;OUG.68 din 06/11/2019"/>
    <s v="imobil"/>
    <s v="Suprafeţe=4,0 HA mp;CF= ;Date cadastrale= ;"/>
  </r>
  <r>
    <x v="3022"/>
    <s v="8.04.01"/>
    <m/>
    <m/>
    <s v="Teren forestier"/>
    <s v="cf amenajament silvic"/>
    <s v="BUZĂU"/>
    <s v="-"/>
    <s v="Tara: România; Judet: BUZĂU; -;   -; Nr: -;"/>
    <n v="2004"/>
    <n v="39676"/>
    <n v="10"/>
    <s v="in administrare"/>
    <s v="HG 796/2002;; HG 478/ 24-IUN-15;HG.478/24-IUN-15;OUG.1 din 04/01/2017;HG.354/18.05.2017;OUG.68 din 06/11/2019"/>
    <s v="imobil"/>
    <s v="Suprafeţe=6,408 ha mp;CF= ;Date cadastrale= ;"/>
  </r>
  <r>
    <x v="3023"/>
    <s v="8.04.01"/>
    <m/>
    <m/>
    <s v="Teren forestier"/>
    <s v="cf amenajament silvic"/>
    <s v="BUZĂU"/>
    <s v="-"/>
    <s v="Tara: România; Judet: BUZĂU; -;   -; Nr: -;"/>
    <n v="2004"/>
    <n v="31563"/>
    <n v="10"/>
    <s v="in administrare"/>
    <s v="HG 796/2002;; HG 478/ 24-IUN-15;HG.478/24-IUN-15;OUG.1 din 04/01/2017;HG.354/18.05.2017;OUG.68 din 06/11/2019"/>
    <s v="imobil"/>
    <s v="Suprafeţe=8,9309 ha mp;CF= ;Date cadastrale= ;"/>
  </r>
  <r>
    <x v="3024"/>
    <s v="8.04.01"/>
    <m/>
    <m/>
    <s v="Teren forestier"/>
    <s v="cf amenajament silvic"/>
    <s v="BUZĂU"/>
    <s v="-"/>
    <s v="Tara: România; Judet: BUZĂU; -;   -; Nr: -;"/>
    <n v="2003"/>
    <n v="11512"/>
    <n v="10"/>
    <s v="in administrare"/>
    <s v="HG 796/2002;; HG 478/ 24-IUN-15;HG.478/24-IUN-15;OUG.1 din 04/01/2017;HG.354/18.05.2017;OUG.68 din 06/11/2019"/>
    <s v="imobil"/>
    <s v="Suprafeţe=4,0 ha mp;CF= ;Date cadastrale= ;"/>
  </r>
  <r>
    <x v="3025"/>
    <s v="8.04.01"/>
    <m/>
    <m/>
    <s v="Teren forestier"/>
    <s v="cf amenajament silvic"/>
    <s v="BUZĂU"/>
    <s v="-"/>
    <s v="Tara: România; Judet: BUZĂU; -;   -; Nr: -;"/>
    <n v="2003"/>
    <n v="2733"/>
    <n v="10"/>
    <s v="in administrare"/>
    <s v="HG 796/2002;; HG 478/ 24-IUN-15;HG.478/24-IUN-15;OUG.1 din 04/01/2017;HG.354/18.05.2017;OUG.68 din 06/11/2019"/>
    <s v="imobil"/>
    <s v="Suprafeţe=2,9998 ha mp;CF= ;Date cadastrale= ;"/>
  </r>
  <r>
    <x v="3026"/>
    <s v="8.04.01"/>
    <m/>
    <m/>
    <s v="Padure UPIII, ua 46A,46E OS Tauti"/>
    <s v="fond forestier"/>
    <s v="MARAMUREŞ"/>
    <s v="-"/>
    <s v="Tara: România; Judet: MARAMUREŞ; -;   -; Nr: -;"/>
    <n v="2003"/>
    <n v="70000"/>
    <n v="24"/>
    <s v="in administrare"/>
    <s v="HG 796/2002;;OUG.1 din 04/01/2017;OUG.68 din 06/11/2019"/>
    <s v="imobil"/>
    <s v="10 ha"/>
  </r>
  <r>
    <x v="3027"/>
    <s v="8.04.01"/>
    <m/>
    <m/>
    <s v="TEREN FORESTIER 2900 MP TG.M"/>
    <s v="cf amen silvice"/>
    <s v="MUREŞ"/>
    <s v="-"/>
    <s v="Tara: România; Judet: MUREŞ; -;   -; Nr: -;"/>
    <n v="2003"/>
    <n v="15704"/>
    <n v="26"/>
    <s v="in administrare"/>
    <s v="HG 796/2002;; HG 478/ 24-IUN-15;HG.478/24-IUN-15;OUG.1 din 04/01/2017;HG.354/18.05.2017;OUG.68 din 06/11/2019"/>
    <s v="imobil"/>
    <s v="Suprafeţe= mp;CF= ;Date cadastrale= ;"/>
  </r>
  <r>
    <x v="3028"/>
    <s v="8.04.01"/>
    <m/>
    <m/>
    <s v="teren agricol TOTH"/>
    <s v="Agricol Viisoara si parcele 58 si 59 UP. II Viisoara OS Marghita"/>
    <s v="BIHOR"/>
    <s v="-"/>
    <s v="Tara: România; Judet: BIHOR; -;   -; Nr: -;"/>
    <n v="2004"/>
    <n v="59330"/>
    <n v="5"/>
    <s v="in administrare"/>
    <s v="HG 796/2002;; HG 478/ 24-IUN-15;HG.478/24-IUN-15;OUG.1 din 04/01/2017;HG.354/18.05.2017;OUG.68 din 06/11/2019"/>
    <s v="imobil"/>
    <s v="Suprafeţe= mp;CF= ;Date cadastrale= ;"/>
  </r>
  <r>
    <x v="3029"/>
    <s v="8.04.01"/>
    <m/>
    <m/>
    <s v="TEREN cu vegetatie forestiera"/>
    <s v="SCINTEIE N.;DR.;OS ;TOMA D."/>
    <s v="MEHEDINŢI"/>
    <s v="-"/>
    <s v="Tara: România; Judet: MEHEDINŢI; -;   -; Nr: -;"/>
    <n v="2004"/>
    <n v="22838"/>
    <n v="25"/>
    <s v="in administrare"/>
    <s v="HG 796/2002;; HG 478/ 24-IUN-15;HG.478/24-IUN-15;OUG.1 din 04/01/2017;HG.354/18.05.2017;OUG.68 din 06/11/2019"/>
    <s v="imobil"/>
    <s v="Suprafeţe=35600 mp;CF= ;Date cadastrale= ;"/>
  </r>
  <r>
    <x v="3030"/>
    <s v="8.04.01"/>
    <m/>
    <m/>
    <s v="TEREN 99997 MP"/>
    <s v="IZLAZ;OS;DR;BARBULESCU FL."/>
    <s v="MEHEDINŢI"/>
    <s v="-"/>
    <s v="Tara: România; Judet: MEHEDINŢI; -;   -; Nr: -;"/>
    <n v="2003"/>
    <n v="19666"/>
    <n v="25"/>
    <s v="in administrare"/>
    <s v="HG 796/2002;;OUG.1 din 04/01/2017;HG.354/18.05.2017;OUG.68 din 06/11/2019"/>
    <s v="imobil"/>
    <s v="Suprafeţe= mp;CF= ;Date cadastrale= ;"/>
  </r>
  <r>
    <x v="3031"/>
    <s v="8.04.01"/>
    <m/>
    <m/>
    <s v="TEREN 25000 MP"/>
    <s v="OS;PASUNE ROBESCU;"/>
    <s v="MEHEDINŢI"/>
    <s v="-"/>
    <s v="Tara: România; Judet: MEHEDINŢI; -;   -; Nr: -;"/>
    <n v="2004"/>
    <n v="16500"/>
    <n v="25"/>
    <s v="in administrare"/>
    <s v="HG 796/2002;;OUG.1 din 04/01/2017;OUG.68 din 06/11/2019"/>
    <s v="imobil"/>
    <s v="teren cu veget.forest."/>
  </r>
  <r>
    <x v="3032"/>
    <s v="8.04.01"/>
    <m/>
    <m/>
    <s v="teren forestier"/>
    <s v="OS Savirsin"/>
    <s v="ARAD"/>
    <s v="-"/>
    <s v="Tara: România; Judet: ARAD; -;   -; Nr: -;"/>
    <n v="2004"/>
    <n v="34264"/>
    <n v="2"/>
    <s v="in administrare"/>
    <s v="HG 796/2002;; HG 478/ 24-IUN-15;HG.478/24-IUN-15;OUG.1 din 04/01/2017;HG.354/18.05.2017;OUG.68 din 06/11/2019"/>
    <s v="imobil"/>
    <s v="Suprafeţe=7,7 ha mp;CF= ;Date cadastrale= ;"/>
  </r>
  <r>
    <x v="3033"/>
    <s v="8.04.01"/>
    <m/>
    <m/>
    <s v="teren forestier"/>
    <s v="Birchis"/>
    <s v="ARAD"/>
    <s v="-"/>
    <s v="Tara: România; Judet: ARAD; -;   -; Nr: -;"/>
    <n v="2004"/>
    <n v="11841"/>
    <n v="2"/>
    <s v="in administrare"/>
    <s v="HG 796/2002;;OUG.1 din 04/01/2017;HG.354/18.05.2017;OUG.68 din 06/11/2019"/>
    <s v="imobil"/>
    <s v="Suprafeţe=2,83 ha, mp;CF= ;Date cadastrale= ;"/>
  </r>
  <r>
    <x v="3034"/>
    <s v="8.04.01"/>
    <m/>
    <m/>
    <s v="Suprafata impadurita"/>
    <s v="OS Timisoara"/>
    <s v="TIMIŞ"/>
    <s v="-"/>
    <s v="Tara: România; Judet: TIMIŞ; -;   -; Nr: -;"/>
    <n v="2003"/>
    <n v="334046"/>
    <n v="35"/>
    <s v="in administrare"/>
    <s v="HG 796/2002;;OUG.1 din 04/01/2017;HG.354/18.05.2017;OUG.68 din 06/11/2019"/>
    <s v="imobil"/>
    <s v="Suprafeţe=104,54 ha mp;CF= ;Date cadastrale= ;"/>
  </r>
  <r>
    <x v="3035"/>
    <s v="8.04.01"/>
    <m/>
    <m/>
    <s v="Teren  9ha"/>
    <s v="com Daieni"/>
    <s v="TULCEA"/>
    <s v="-"/>
    <s v="Tara: România; Judet: TULCEA; -;   -; Nr: -;"/>
    <n v="2003"/>
    <n v="7343"/>
    <n v="36"/>
    <s v="in administrare"/>
    <s v="HG 796/2002;; HG 478/ 24-IUN-15;HG.478/24-IUN-15;OUG.1 din 04/01/2017;HG.354/18.05.2017;OUG.68 din 06/11/2019"/>
    <s v="imobil"/>
    <s v="Suprafeţe= mp;CF= ;Date cadastrale= ;"/>
  </r>
  <r>
    <x v="3036"/>
    <s v="8.27.07"/>
    <m/>
    <m/>
    <s v="GRAJD IEPE MAMA"/>
    <m/>
    <s v="GALAŢI"/>
    <s v="-"/>
    <s v="Tara: România; Judet: GALAŢI; -;   -; Nr: -;"/>
    <n v="1998"/>
    <n v="30675"/>
    <n v="17"/>
    <s v="in administrare"/>
    <s v="OUG 139/2002;; HG 478/ 24-IUN-15;HG.478/24-IUN-15;OUG.1 din 04/01/2017;HG.354/18.05.2017;OUG.68 din 06/11/2019"/>
    <s v="imobil"/>
    <s v="Suprafaţă construită= mp;Suprafaţă desfăşurată= mp;Regimul de înălţime= ;Suprafaţă teren= mp;CF= ;Suprafaţă utilă= mp;"/>
  </r>
  <r>
    <x v="3037"/>
    <s v="8.05.03"/>
    <m/>
    <m/>
    <s v="Teren aferent Herghelia Dor Marunt"/>
    <m/>
    <s v="CĂLĂRAŞI"/>
    <s v="Dor Mărunt"/>
    <s v="Tara: România; Judet: CĂLĂRAŞI;Com Dor Mărunt;   -; Nr: -;"/>
    <n v="1953"/>
    <n v="1"/>
    <n v="51"/>
    <s v="in administrare"/>
    <s v="OUG 139/2002;;OUG.1 din 04/01/2017;OUG.68 din 06/11/2019"/>
    <s v="imobil"/>
    <s v="Teren agricol  si neagricol S=364 ha"/>
  </r>
  <r>
    <x v="3038"/>
    <s v="8.30.01"/>
    <m/>
    <m/>
    <s v="CT AMONTE PIETRODITA"/>
    <s v="DN 71"/>
    <s v="DÂMBOVIŢA"/>
    <s v="-"/>
    <s v="Tara: România; Judet: DÂMBOVIŢA; -;   -; Nr: -;"/>
    <n v="2006"/>
    <n v="942698"/>
    <n v="15"/>
    <s v="in administrare"/>
    <s v="HG 1105/2004;HG 1344/2011; HG 478/ 24-IUN-15;HG.478/24-IUN-15;OUG.1 din 04/01/2017;HG.354/18.05.2017;OUG.68 din 06/11/2019;HG.846/08.10.2020"/>
    <s v="imobil"/>
    <s v="Lungime albie corectată/consolidată=5 km;"/>
  </r>
  <r>
    <x v="3039"/>
    <s v="8.04.04"/>
    <m/>
    <m/>
    <s v="DAF DELENI"/>
    <s v="conform amenajamentelor silvice"/>
    <s v="MUREŞ"/>
    <s v="-"/>
    <s v="Tara: România; Judet: MUREŞ; -;   -; Nr: -;"/>
    <n v="1976"/>
    <n v="246634"/>
    <n v="26"/>
    <s v="in administrare"/>
    <s v="HG 982/1998;HG 1344/2011;OUG.1 din 04/01/2017;OUG.68 din 06/11/2019"/>
    <s v="imobil"/>
    <s v="drum forestier"/>
  </r>
  <r>
    <x v="3040"/>
    <s v="8.04.04"/>
    <m/>
    <m/>
    <s v="DRUM OLVES 2 KM"/>
    <s v="conform amenajamentelor silvice"/>
    <s v="COVASNA"/>
    <s v="-"/>
    <s v="Tara: România; Judet: COVASNA; -;   -; Nr: -;"/>
    <n v="1983"/>
    <n v="34106"/>
    <n v="14"/>
    <s v="in administrare"/>
    <s v="HG 982/1998;HG 1344/2011;OUG.1 din 04/01/2017;HG.354/18.05.2017;OUG.68 din 06/11/2019"/>
    <s v="imobil"/>
    <s v="Lungime= Km;Suprafeţe= ha;CF= ;"/>
  </r>
  <r>
    <x v="3041"/>
    <s v="8.04.04"/>
    <m/>
    <m/>
    <s v="DAF CERNA"/>
    <s v="conform amenajamentelor silvice"/>
    <s v="VÂLCEA"/>
    <s v="-"/>
    <s v="Tara: România; Judet: VÂLCEA; -;   -; Nr: -;"/>
    <n v="1982"/>
    <n v="17214"/>
    <n v="38"/>
    <s v="in administrare"/>
    <s v="HG 982/1998;HG 1344/2011; HG 478/ 24-IUN-15;HG.478/24-IUN-15;OUG.1 din 04/01/2017;OUG.68 din 06/11/2019"/>
    <s v="imobil"/>
    <s v="Lungime= Km;Suprafeţe= ha;CF= ;"/>
  </r>
  <r>
    <x v="3042"/>
    <s v="8.04.04"/>
    <m/>
    <m/>
    <s v="DRUM FORESTIER MANEASA 1,3 KM"/>
    <s v="conform amenajamentelor silvice"/>
    <s v="MEHEDINŢI"/>
    <s v="-"/>
    <s v="Tara: România; Judet: MEHEDINŢI; -;   -; Nr: -;"/>
    <n v="1983"/>
    <n v="160128"/>
    <n v="25"/>
    <s v="in administrare"/>
    <s v="HG 982/1998;; HG 478/ 24-IUN-15;HG.478/24-IUN-15;OUG.1 din 04/01/2017;HG.354/18.05.2017;OUG.68 din 06/11/2019"/>
    <s v="imobil"/>
    <s v="Lungime=1,3 Km;Suprafeţe= ha;CF= ;"/>
  </r>
  <r>
    <x v="3043"/>
    <s v="8.05.01"/>
    <m/>
    <m/>
    <s v="Herghelia Mangalia_x000a_- Terenuri agricole si neagricole"/>
    <m/>
    <s v="CONSTANŢA"/>
    <s v="Mangalia"/>
    <s v="Tara: România; Judet: CONSTANŢA;Mun Mangalia;   -; Nr: -;"/>
    <n v="1984"/>
    <n v="1"/>
    <n v="13"/>
    <s v="in administrare"/>
    <s v="HG 637/98 OG 996/99;;OUG.1 din 04/01/2017;OUG.68 din 06/11/2019"/>
    <s v="imobil"/>
    <s v="Teren 587 ha"/>
  </r>
  <r>
    <x v="3044"/>
    <s v="8.23.09"/>
    <m/>
    <m/>
    <s v="Calul 816 CYGAY 5-FOCA"/>
    <m/>
    <s v="CONSTANŢA"/>
    <s v="-"/>
    <s v="Tara: România; Judet: CONSTANŢA; -;   -; Nr: -;"/>
    <n v="2001"/>
    <n v="6000"/>
    <n v="13"/>
    <s v="in administrare"/>
    <s v="OUG 139/2002;;OUG.1 din 04/01/2017;OUG.68 din 06/11/2019"/>
    <s v="mobil"/>
    <m/>
  </r>
  <r>
    <x v="3045"/>
    <s v="8.23.04"/>
    <m/>
    <m/>
    <s v="calul NORTH-STAR XL-93/1991"/>
    <m/>
    <s v="BRĂILA"/>
    <s v="-"/>
    <s v="Tara: România; Judet: BRĂILA; -;   -; Nr: -;"/>
    <n v="2002"/>
    <n v="450"/>
    <n v="9"/>
    <s v="in administrare"/>
    <s v="OUG 139/2002;;OUG.1 din 04/01/2017;OUG.68 din 06/11/2019"/>
    <s v="mobil"/>
    <m/>
  </r>
  <r>
    <x v="3046"/>
    <s v="8.23.04"/>
    <m/>
    <m/>
    <s v="Calul NORTH STAR XLII"/>
    <m/>
    <s v="IALOMIŢA"/>
    <s v="-"/>
    <s v="Tara: România; Judet: IALOMIŢA; -;   -; Nr: -;"/>
    <n v="2002"/>
    <n v="2500"/>
    <n v="21"/>
    <s v="in administrare"/>
    <s v="OUG 139/2002;;OUG.1 din 04/01/2017;OUG.68 din 06/11/2019"/>
    <s v="mobil"/>
    <m/>
  </r>
  <r>
    <x v="3047"/>
    <s v="8.04.04"/>
    <m/>
    <m/>
    <s v="HALMASAU"/>
    <m/>
    <s v="BISTRIŢA-NĂSĂUD"/>
    <s v="-"/>
    <s v="Tara: România; Judet: BISTRIŢA-NĂSĂUD; -;   -; Nr: -;"/>
    <n v="1981"/>
    <n v="21193"/>
    <n v="6"/>
    <s v="in administrare"/>
    <s v="HG 982/1998;;OUG.1 din 04/01/2017;HG.354/18.05.2017;OUG.68 din 06/11/2019"/>
    <s v="imobil"/>
    <s v="Lungime= Km;Suprafeţe= ha;CF= ;"/>
  </r>
  <r>
    <x v="3048"/>
    <s v="8.04.04"/>
    <m/>
    <m/>
    <s v="DAF HOLITA II"/>
    <m/>
    <s v="SATU MARE"/>
    <s v="-"/>
    <s v="Tara: România; Judet: SATU MARE; -;   -; Nr: -;"/>
    <n v="1995"/>
    <n v="351398"/>
    <n v="30"/>
    <s v="in administrare"/>
    <s v="HG 982/1998;HG 1344/2011; HG 478/ 24-IUN-15;HG.478/24-IUN-15;OUG.1 din 04/01/2017;HG.354/18.05.2017;OUG.68 din 06/11/2019"/>
    <s v="imobil"/>
    <s v="Lungime= Km;Suprafeţe= ha;CF= ;"/>
  </r>
  <r>
    <x v="3049"/>
    <s v="8.30.01"/>
    <m/>
    <m/>
    <s v="CT  BASCA M-PR.TIGAN.BARAJ"/>
    <m/>
    <s v="COVASNA"/>
    <s v="Comandău"/>
    <s v="Tara: România; Judet: COVASNA;Com Comandău;   -; Nr: -;"/>
    <n v="2003"/>
    <n v="62419"/>
    <n v="14"/>
    <s v="in administrare"/>
    <s v="OG 97/2000_x000a_;HG 1344/2011;OUG.1 din 04/01/2017;HG.354/18.05.2017;OUG.68 din 06/11/2019;HG.846/08.10.2020"/>
    <s v="imobil"/>
    <s v="Lungime albie corectată/consolidată=0,05 km;"/>
  </r>
  <r>
    <x v="3050"/>
    <s v="8.30.01"/>
    <m/>
    <m/>
    <s v="CT BASCA M-PR.VARGAT PRAG PRIZA APA-BETON"/>
    <m/>
    <s v="COVASNA"/>
    <s v="Comandău"/>
    <s v="Tara: România; Judet: COVASNA;Com Comandău;   -; Nr: -;"/>
    <n v="2003"/>
    <n v="123437"/>
    <n v="14"/>
    <s v="in administrare"/>
    <s v="OG 97/2000;HG 1344/2011;OUG.1 din 04/01/2017;HG.354/18.05.2017;OUG.68 din 06/11/2019;HG.846/08.10.2020"/>
    <s v="imobil"/>
    <s v="Lungime albie corectată/consolidată=0,14 km;"/>
  </r>
  <r>
    <x v="3051"/>
    <s v="8.23.08"/>
    <m/>
    <m/>
    <s v="NONIUS 34-19"/>
    <m/>
    <s v="TIMIŞ"/>
    <s v="-"/>
    <s v="Tara: România; Judet: TIMIŞ; -;   -; Nr: -;"/>
    <n v="2003"/>
    <n v="7800"/>
    <n v="35"/>
    <s v="in administrare"/>
    <s v="OUG 139/2002;;OUG.1 din 04/01/2017;OUG.68 din 06/11/2019"/>
    <s v="mobil"/>
    <s v="CAL"/>
  </r>
  <r>
    <x v="3052"/>
    <s v="8.04.04"/>
    <m/>
    <m/>
    <s v="DAF JIREAPAN"/>
    <m/>
    <s v="MARAMUREŞ"/>
    <s v="-"/>
    <s v="Tara: România; Judet: MARAMUREŞ; -;   -; Nr: -;"/>
    <n v="1968"/>
    <n v="214632"/>
    <n v="24"/>
    <s v="in administrare"/>
    <s v="HG 1105/2003;;OUG.1 din 04/01/2017;OUG.68 din 06/11/2019"/>
    <s v="imobil"/>
    <s v="DRUM AUTO FOR"/>
  </r>
  <r>
    <x v="3053"/>
    <s v="8.04.04"/>
    <m/>
    <m/>
    <s v="DAF HLUBOCHEI 2"/>
    <m/>
    <s v="MARAMUREŞ"/>
    <s v="-"/>
    <s v="Tara: România; Judet: MARAMUREŞ; -;   -; Nr: -;"/>
    <n v="1978"/>
    <n v="89103"/>
    <n v="24"/>
    <s v="in administrare"/>
    <s v="HG 1105/2003;;OUG.1 din 04/01/2017;HG.354/18.05.2017;OUG.68 din 06/11/2019"/>
    <s v="imobil"/>
    <s v="Lungime= Km;Suprafeţe= ha;CF= ;"/>
  </r>
  <r>
    <x v="3054"/>
    <s v="8.30.01"/>
    <m/>
    <m/>
    <s v="BARAJ BETON 33 B 4 CT SARATA"/>
    <m/>
    <s v="NEAMŢ"/>
    <s v="Vaduri"/>
    <s v="Tara: România; Judet: NEAMŢ;Sat Vaduri;   -; Nr: -;"/>
    <n v="1963"/>
    <n v="308"/>
    <n v="27"/>
    <s v="in administrare"/>
    <s v="HG 982/1998;HG 1344/2011; HG 478/ 24-IUN-15;HG.478/24-IUN-15;OUG.1 din 04/01/2017;HG.354/18.05.2017;OUG.68 din 06/11/2019;HG.846/08.10.2020"/>
    <s v="imobil"/>
    <s v="Lungime albie corectată/consolidată=0,16 km;"/>
  </r>
  <r>
    <x v="3055"/>
    <s v="8.30.01"/>
    <m/>
    <m/>
    <s v="BARAJ 4 M 6.0 PARAUL FUNDOAIA"/>
    <m/>
    <s v="NEAMŢ"/>
    <s v="Vaduri"/>
    <s v="Tara: România; Judet: NEAMŢ;Sat Vaduri;   -; Nr: -;"/>
    <n v="1977"/>
    <n v="853"/>
    <n v="27"/>
    <s v="in administrare"/>
    <s v="HG 982/1998;HG 1344/2011; HG 478/ 24-IUN-15;HG.478/24-IUN-15;OUG.1 din 04/01/2017;HG.354/18.05.2017;OUG.68 din 06/11/2019;HG.846/08.10.2020"/>
    <s v="imobil"/>
    <s v="Lungime albie corectată/consolidată=0,12 km;"/>
  </r>
  <r>
    <x v="3056"/>
    <s v="8.30.01"/>
    <m/>
    <m/>
    <s v="BARAJ 2 M PR STROE"/>
    <m/>
    <s v="NEAMŢ"/>
    <s v="Vaduri"/>
    <s v="Tara: România; Judet: NEAMŢ;Sat Vaduri;   -; Nr: -;"/>
    <n v="1988"/>
    <n v="819"/>
    <n v="27"/>
    <s v="in administrare"/>
    <s v="HG 982/1998;HG 1344/2011; HG 478/ 24-IUN-15;HG.478/24-IUN-15;OUG.1 din 04/01/2017;HG.354/18.05.2017;OUG.68 din 06/11/2019;HG.846/08.10.2020"/>
    <s v="imobil"/>
    <s v="Lungime albie corectată/consolidată=0,16 km;"/>
  </r>
  <r>
    <x v="3057"/>
    <s v="8.30.01"/>
    <m/>
    <m/>
    <s v="CANAL DIN ZID PR LUI ION"/>
    <m/>
    <s v="NEAMŢ"/>
    <s v="Vaduri"/>
    <s v="Tara: România; Judet: NEAMŢ;Sat Vaduri;   -; Nr: -;"/>
    <n v="1989"/>
    <n v="729"/>
    <n v="27"/>
    <s v="in administrare"/>
    <s v="HG 982/1998_x000a_;HG 1344/2011; HG 478/ 24-IUN-15;HG.478/24-IUN-15;OUG.1 din 04/01/2017;HG.354/18.05.2017;OUG.68 din 06/11/2019;HG.846/08.10.2020"/>
    <s v="imobil"/>
    <s v="Lungime albie corectată/consolidată=0,64 km;"/>
  </r>
  <r>
    <x v="3058"/>
    <s v="8.04.01"/>
    <m/>
    <m/>
    <s v="CURPATUL MARE"/>
    <m/>
    <s v="SIBIU"/>
    <s v="-"/>
    <s v="Tara: România; Judet: SIBIU; -;   -; Nr: -;"/>
    <n v="1966"/>
    <n v="617"/>
    <n v="32"/>
    <s v="in administrare"/>
    <s v="HG 982/1998;HG 1344/2011;OUG.1 din 04/01/2017;HG.354/18.05.2017;OUG.68 din 06/11/2019"/>
    <s v="imobil"/>
    <s v="Suprafeţe= mp;CF= ;Date cadastrale= ;"/>
  </r>
  <r>
    <x v="3059"/>
    <s v="8.04.04"/>
    <m/>
    <m/>
    <s v="DF V.ALECSANDRI 3KM"/>
    <m/>
    <s v="TULCEA"/>
    <s v="-"/>
    <s v="Tara: România; Judet: TULCEA; -;   -; Nr: -;"/>
    <n v="1994"/>
    <n v="144656"/>
    <n v="36"/>
    <s v="in administrare"/>
    <s v="HG 982/1998;;OUG.1 din 04/01/2017;OUG.68 din 06/11/2019"/>
    <s v="imobil"/>
    <s v="MACADAM"/>
  </r>
  <r>
    <x v="3060"/>
    <s v="8.04.04"/>
    <m/>
    <m/>
    <s v="DF PRELUNGIRE CELIC 2.7KM"/>
    <m/>
    <s v="TULCEA"/>
    <s v="-"/>
    <s v="Tara: România; Judet: TULCEA; -;   -; Nr: -;"/>
    <n v="1994"/>
    <n v="119327"/>
    <n v="36"/>
    <s v="in administrare"/>
    <s v="HG 982/1998;;OUG.1 din 04/01/2017;OUG.68 din 06/11/2019"/>
    <s v="imobil"/>
    <s v="MACADAM"/>
  </r>
  <r>
    <x v="3061"/>
    <s v="8.04.04"/>
    <m/>
    <m/>
    <s v="DAF LOGOG 1,2 KM"/>
    <s v="cf amen silvice"/>
    <s v="MUREŞ"/>
    <s v="-"/>
    <s v="Tara: România; Judet: MUREŞ; -;   -; Nr: -;"/>
    <n v="2005"/>
    <n v="34601"/>
    <n v="26"/>
    <s v="in administrare"/>
    <s v="OG.82/2004,HG 1105/2;HG 1344/2011;OUG.1 din 04/01/2017;OUG.68 din 06/11/2019"/>
    <s v="imobil"/>
    <s v="drum forestier"/>
  </r>
  <r>
    <x v="3062"/>
    <s v="8.04.04"/>
    <m/>
    <m/>
    <s v="DRUMURI FORESTIERE"/>
    <s v="conform amenajamentelor silvice"/>
    <s v="ALBA"/>
    <s v="-"/>
    <s v="Tara: România; Judet: ALBA; -;   -; Nr: -;"/>
    <n v="1994"/>
    <n v="65819"/>
    <n v="1"/>
    <s v="in administrare"/>
    <s v="HG 982/1998;HG 1344/2011 507/2011;HG nr.507 din:18/05/2011; HG 507/ 18-MAI-11:507/18-MAI-11;OUG.1 din 04/01/2017;HG.354/18.05.2017;OUG.68 din 06/11/2019"/>
    <s v="imobil"/>
    <s v="Lungime= Km;Suprafeţe= ha;CF= ;"/>
  </r>
  <r>
    <x v="3063"/>
    <s v="8.04.04"/>
    <m/>
    <m/>
    <s v="DRUM FORESTIER PR GHETARI"/>
    <s v="conform amenajamentelor silvice"/>
    <s v="ALBA"/>
    <s v="-"/>
    <s v="Tara: România; Judet: ALBA; -;   -; Nr: -;"/>
    <n v="1994"/>
    <n v="777"/>
    <n v="1"/>
    <s v="in administrare"/>
    <s v="HG 982/1998;HG 1344/2011;OUG.1 din 04/01/2017;HG.354/18.05.2017;OUG.68 din 06/11/2019"/>
    <s v="imobil"/>
    <s v="Lungime= Km;Suprafeţe= ha;CF= ;"/>
  </r>
  <r>
    <x v="3064"/>
    <s v="8.04.04"/>
    <m/>
    <m/>
    <s v="DAF CUNGREA 2,9 KM"/>
    <s v="conform amenajamentelor silvice"/>
    <s v="ARGEŞ"/>
    <s v="-"/>
    <s v="Tara: România; Judet: ARGEŞ; -;   -; Nr: -;"/>
    <n v="1977"/>
    <n v="7492"/>
    <n v="3"/>
    <s v="in administrare"/>
    <s v="HG 982/1998;HG 1344/2011;OUG.1 din 04/01/2017;HG.354/18.05.2017;OUG.68 din 06/11/2019"/>
    <s v="imobil"/>
    <s v="Lungime= Km;Suprafeţe= ha;CF= ;"/>
  </r>
  <r>
    <x v="3065"/>
    <s v="8.04.04"/>
    <m/>
    <m/>
    <s v="DRUM MEZESCU"/>
    <s v="conform amenajamentelor silvice"/>
    <s v="CARAŞ-SEVERIN"/>
    <s v="-"/>
    <s v="Tara: România; Judet: CARAŞ-SEVERIN; -;   -; Nr: -;"/>
    <n v="1284"/>
    <n v="123887"/>
    <n v="11"/>
    <s v="in administrare"/>
    <s v="HG 982/1998;HG 1344/2011;OUG.1 din 04/01/2017;HG.354/18.05.2017;OUG.68 din 06/11/2019"/>
    <s v="imobil"/>
    <s v="Lungime= Km;Suprafeţe= ha;CF= ;"/>
  </r>
  <r>
    <x v="3066"/>
    <s v="8.04.04"/>
    <m/>
    <m/>
    <s v="DRUM AUTO FORES. GLODET 1,7 KM"/>
    <s v="conform amenajamentelor silvice"/>
    <s v="SUCEAVA"/>
    <s v="-"/>
    <s v="Tara: România; Judet: SUCEAVA; -;   -; Nr: -;"/>
    <n v="1969"/>
    <n v="27000"/>
    <n v="33"/>
    <s v="in administrare"/>
    <s v="HG 982/1998;HG 1344/2011;OUG.1 din 04/01/2017;HG.354/18.05.2017;OUG.68 din 06/11/2019"/>
    <s v="imobil"/>
    <s v="Lungime= Km;Suprafeţe= ha;CF= ;"/>
  </r>
  <r>
    <x v="3067"/>
    <s v="8.04.04"/>
    <m/>
    <m/>
    <s v="DRUM AUTO FORES. IGOITA 1KM"/>
    <s v="conform amenajamentelor silvice"/>
    <s v="SUCEAVA"/>
    <s v="-"/>
    <s v="Tara: România; Judet: SUCEAVA; -;   -; Nr: -;"/>
    <n v="1983"/>
    <n v="234000"/>
    <n v="33"/>
    <s v="in administrare"/>
    <s v="HG 982/1998;HG 1344/2011;OUG.1 din 04/01/2017;HG.354/18.05.2017;OUG.68 din 06/11/2019"/>
    <s v="imobil"/>
    <s v="Lungime= Km;Suprafeţe= ha;CF= ;"/>
  </r>
  <r>
    <x v="3068"/>
    <s v="8.04.04"/>
    <m/>
    <m/>
    <s v="DRUM AUTO FORES. SANDRU 1,8KM"/>
    <s v="conform amenajamentelor silvice"/>
    <s v="SUCEAVA"/>
    <s v="-"/>
    <s v="Tara: România; Judet: SUCEAVA; -;   -; Nr: -;"/>
    <n v="1969"/>
    <n v="130000"/>
    <n v="33"/>
    <s v="in administrare"/>
    <s v="HG 982/1998;HG 1344/2011;OUG.1 din 04/01/2017;HG.354/18.05.2017;OUG.68 din 06/11/2019"/>
    <s v="imobil"/>
    <s v="Lungime= Km;Suprafeţe= ha;CF= ;"/>
  </r>
  <r>
    <x v="3069"/>
    <s v="8.30._"/>
    <m/>
    <m/>
    <s v="PRAG 1M1.5 PR SECU"/>
    <m/>
    <s v="NEAMŢ"/>
    <s v="Vaduri"/>
    <s v="Tara: România; Judet: NEAMŢ;Sat Vaduri;   -; Nr: -;"/>
    <n v="1989"/>
    <n v="555"/>
    <n v="27"/>
    <s v="in administrare"/>
    <s v="HG 982/1998;HG 1344/2011;OUG.1 din 04/01/2017;OUG.68 din 06/11/2019"/>
    <s v="imobil"/>
    <s v="CORECTIE TORENTI"/>
  </r>
  <r>
    <x v="3070"/>
    <s v="8.04.04"/>
    <m/>
    <m/>
    <s v="DRUM VL FENESULUI VL LARGA"/>
    <s v="conform amenajamentelor silvice"/>
    <s v="ALBA"/>
    <s v="-"/>
    <s v="Tara: România; Judet: ALBA; -;   -; Nr: -;"/>
    <n v="1994"/>
    <n v="1824"/>
    <n v="1"/>
    <s v="in administrare"/>
    <s v="HG 982/1998;HG 1344/2011;OUG.1 din 04/01/2017;HG.354/18.05.2017;OUG.68 din 06/11/2019"/>
    <s v="imobil"/>
    <s v="Lungime= Km;Suprafeţe= ha;CF= ;"/>
  </r>
  <r>
    <x v="3071"/>
    <s v="8.04.04"/>
    <m/>
    <m/>
    <s v="DR.PR. LUI MARTIN"/>
    <s v="conform amenajamentelor silvice"/>
    <s v="BACĂU"/>
    <s v="-"/>
    <s v="Tara: România; Judet: BACĂU; -;   -; Nr: -;"/>
    <n v="1995"/>
    <n v="120548"/>
    <n v="4"/>
    <s v="in administrare"/>
    <s v="HG 982/1998;HG 1344/2011; HG 478/ 24-IUN-15;HG.478/24-IUN-15;OUG.1 din 04/01/2017;HG.354/18.05.2017;OUG.68 din 06/11/2019"/>
    <s v="imobil"/>
    <s v="Lungime= Km;Suprafeţe= ha;CF= ;"/>
  </r>
  <r>
    <x v="3072"/>
    <s v="8.04.04"/>
    <m/>
    <m/>
    <s v="DAF CALIMANU"/>
    <s v="conform amenajamentelor silvice"/>
    <s v="VÂLCEA"/>
    <s v="-"/>
    <s v="Tara: România; Judet: VÂLCEA; -;   -; Nr: -;"/>
    <n v="1978"/>
    <n v="4554"/>
    <n v="38"/>
    <s v="in administrare"/>
    <s v="HG 982/1998;HG 1344/2011; HG 478/ 24-IUN-15;HG.478/24-IUN-15;OUG.1 din 04/01/2017;OUG.68 din 06/11/2019"/>
    <s v="imobil"/>
    <s v="Lungime=1,6 Km;Suprafeţe= ha;CF= ;"/>
  </r>
  <r>
    <x v="3073"/>
    <s v="8.04.04"/>
    <m/>
    <m/>
    <s v="DF VL URSULUI 1.9 KM"/>
    <s v="conform amenajamentelor silvice"/>
    <s v="SIBIU"/>
    <s v="-"/>
    <s v="Tara: România; Judet: SIBIU; -;   -; Nr: -;"/>
    <n v="1993"/>
    <n v="424"/>
    <n v="32"/>
    <s v="in administrare"/>
    <s v="HG 982/1998;HG 1344/2011;OUG.1 din 04/01/2017;HG.354/18.05.2017;OUG.68 din 06/11/2019"/>
    <s v="imobil"/>
    <s v="Lungime= Km;Suprafeţe= ha;CF= ;"/>
  </r>
  <r>
    <x v="3074"/>
    <s v="8.23.07"/>
    <m/>
    <m/>
    <s v="NEAPOLITANO XXIX-45/00065EADC5"/>
    <m/>
    <s v="ARAD"/>
    <s v="-"/>
    <s v="Tara: România; Judet: ARAD; -;   -; Nr: -;"/>
    <n v="2004"/>
    <n v="7400"/>
    <n v="2"/>
    <s v="in administrare"/>
    <s v="Hg 127/03.04.2012;OUG.1 din 04/01/2017;OUG.68 din 06/11/2019"/>
    <s v="mobil"/>
    <s v="Sex:A.M.P; anul nasterii:2000; locatia de baza:D arad"/>
  </r>
  <r>
    <x v="3075"/>
    <s v="8.23.11"/>
    <m/>
    <m/>
    <s v=" Iatac / Jp - 54"/>
    <m/>
    <s v="ARAD"/>
    <s v="-"/>
    <s v="Tara: România; Judet: ARAD; -;   -; Nr: -;"/>
    <n v="2008"/>
    <n v="9400"/>
    <n v="2"/>
    <s v="in administrare"/>
    <s v="Hg 127/03.04.2012;OUG.1 din 04/01/2017;OUG.68 din 06/11/2019"/>
    <s v="mobil"/>
    <s v="Sex:A.M.P; anul nasterii:2004; locatia de baza:D arad"/>
  </r>
  <r>
    <x v="3076"/>
    <s v="8.23.07"/>
    <m/>
    <m/>
    <s v=" Siglavy Capriola XXII-19 / SC 22-19 F"/>
    <m/>
    <s v="ARAD"/>
    <s v="-"/>
    <s v="Tara: România; Judet: ARAD; -;   -; Nr: -;"/>
    <n v="2009"/>
    <n v="10000"/>
    <n v="2"/>
    <s v="in administrare"/>
    <s v="Hg 127/03.04.2012;OUG.1 din 04/01/2017;OUG.68 din 06/11/2019"/>
    <s v="mobil"/>
    <s v="Sex:A.M.P; anul nasterii:2006; locatia de baza:D arad"/>
  </r>
  <r>
    <x v="3077"/>
    <s v="8.23.11"/>
    <m/>
    <m/>
    <s v=" TABELA / JB-1 HB"/>
    <m/>
    <s v="BISTRIŢA-NĂSĂUD"/>
    <s v="-"/>
    <s v="Tara: România; Judet: BISTRIŢA-NĂSĂUD; -;   -; Nr: -;"/>
    <n v="2005"/>
    <n v="7200"/>
    <n v="6"/>
    <s v="in administrare"/>
    <s v="Hg 127/03.04.2012;OUG.1 din 04/01/2017;OUG.68 din 06/11/2019"/>
    <s v="mobil"/>
    <s v="Sex: I.M; anul nasterii:2001; locatia de baza:H beclean"/>
  </r>
  <r>
    <x v="3078"/>
    <s v="8.23.11"/>
    <m/>
    <m/>
    <s v=" Zet / Jp 37HB"/>
    <m/>
    <s v="BISTRIŢA-NĂSĂUD"/>
    <s v="-"/>
    <s v="Tara: România; Judet: BISTRIŢA-NĂSĂUD; -;   -; Nr: -;"/>
    <n v="2008"/>
    <n v="7899"/>
    <n v="6"/>
    <s v="in administrare"/>
    <s v="Hg 127/03.04.2012;OUG.1 din 04/01/2017;OUG.68 din 06/11/2019"/>
    <s v="mobil"/>
    <s v="Sex: A.M.P; anul nasterii:2005; locatia de baza:H beclean"/>
  </r>
  <r>
    <x v="3079"/>
    <s v="8.23.07"/>
    <m/>
    <m/>
    <s v=" Maestoso XLVII - 23 / M 47 -23HB"/>
    <m/>
    <s v="BISTRIŢA-NĂSĂUD"/>
    <s v="-"/>
    <s v="Tara: România; Judet: BISTRIŢA-NĂSĂUD; -;   -; Nr: -;"/>
    <n v="2008"/>
    <n v="10000"/>
    <n v="6"/>
    <s v="in administrare"/>
    <s v="Hg 127/03.04.2012;OUG.1 din 04/01/2017;OUG.68 din 06/11/2019"/>
    <s v="mobil"/>
    <s v="Sex: A.M.P; anul nasterii:2005; locatia de baza:H beclean"/>
  </r>
  <r>
    <x v="3080"/>
    <s v="8.23.11"/>
    <m/>
    <m/>
    <s v=" IASMIN / R ?TD 6"/>
    <m/>
    <s v="BRĂILA"/>
    <s v="-"/>
    <s v="Tara: România; Judet: BRĂILA; -;   -; Nr: -;"/>
    <n v="2005"/>
    <n v="7000"/>
    <n v="9"/>
    <s v="in administrare"/>
    <s v="Hg 127/03.04.2012;OUG.1 din 04/01/2017;OUG.68 din 06/11/2019"/>
    <s v="mobil"/>
    <s v="Sex: A.M.P; anul nasterii:2002; locatia de baza:D ramnicelu"/>
  </r>
  <r>
    <x v="3081"/>
    <s v="8.23.07"/>
    <m/>
    <m/>
    <s v=" 758 Tulipan XIV - 35 / T 14 - 35 F"/>
    <m/>
    <s v="BRAŞOV"/>
    <s v="-"/>
    <s v="Tara: România; Judet: BRAŞOV; -;   -; Nr: -;"/>
    <n v="2004"/>
    <n v="6840"/>
    <n v="8"/>
    <s v="in administrare"/>
    <s v="Hg 127/03.04.2012;OUG.1 din 04/01/2017;OUG.68 din 06/11/2019"/>
    <s v="mobil"/>
    <s v="Sex: I. M; anul nasterii:2001; locatia de baza:H Sambata de Jos"/>
  </r>
  <r>
    <x v="3082"/>
    <s v="8.23.07"/>
    <m/>
    <m/>
    <s v=" 756 Siglavy Capriola XVII - 31 / SC 17 - 31 F"/>
    <m/>
    <s v="BRAŞOV"/>
    <s v="-"/>
    <s v="Tara: România; Judet: BRAŞOV; -;   -; Nr: -;"/>
    <n v="2004"/>
    <n v="7600"/>
    <n v="8"/>
    <s v="in administrare"/>
    <s v="Hg 127/03.04.2012;OUG.1 din 04/01/2017;OUG.68 din 06/11/2019"/>
    <s v="mobil"/>
    <s v="Sex: I. M; anul nasterii:2000; locatia de baza:H Sambata de Jos"/>
  </r>
  <r>
    <x v="3083"/>
    <s v="8.23.07"/>
    <m/>
    <m/>
    <s v=" Siglavy Capriola  XVII - 35 / SC 17 - 35 F"/>
    <m/>
    <s v="BRĂILA"/>
    <s v="-"/>
    <s v="Tara: România; Judet: BRĂILA; -;   -; Nr: -;"/>
    <n v="2005"/>
    <n v="7400"/>
    <n v="9"/>
    <s v="in administrare"/>
    <s v="Hg 127/03.04.2012; HG 598/ 14-AUG-13:598/14-AUG-13;OUG.1 din 04/01/2017;OUG.68 din 06/11/2019"/>
    <s v="mobil"/>
    <s v="Subrasa= ;Anul naşterii= ;Sexul= ;Locaţia de bază= ;"/>
  </r>
  <r>
    <x v="3084"/>
    <s v="8.23.07"/>
    <m/>
    <m/>
    <s v=" Maestoso XLIV - 3/ M 44 - 3 F"/>
    <m/>
    <s v="BRAŞOV"/>
    <s v="-"/>
    <s v="Tara: România; Judet: BRAŞOV; -;   -; Nr: -;"/>
    <n v="2006"/>
    <n v="7400"/>
    <n v="8"/>
    <s v="in administrare"/>
    <s v="Hg 127/03.04.2012;OUG.1 din 04/01/2017;OUG.68 din 06/11/2019"/>
    <s v="mobil"/>
    <s v="Sex: A.M.P; anul nasterii:2003; locatia de baza:H Sambata de Jos"/>
  </r>
  <r>
    <x v="3085"/>
    <s v="8.23.07"/>
    <m/>
    <m/>
    <s v=" 783 Neapolitano XXIX - 84 / N 29 - 84F"/>
    <m/>
    <s v="BRAŞOV"/>
    <s v="-"/>
    <s v="Tara: România; Judet: BRAŞOV; -;   -; Nr: -;"/>
    <n v="2006"/>
    <n v="10300"/>
    <n v="8"/>
    <s v="in administrare"/>
    <s v="Hg 127/03.04.2012;OUG.1 din 04/01/2017;OUG.68 din 06/11/2019"/>
    <s v="mobil"/>
    <s v="Sex: I. M; anul nasterii:2003; locatia de baza:H Sambata de Jos"/>
  </r>
  <r>
    <x v="3086"/>
    <s v="8.23.07"/>
    <m/>
    <m/>
    <s v=" Neapolitano XXIX - 83 / N 29 - 83F"/>
    <m/>
    <s v="BRAŞOV"/>
    <s v="-"/>
    <s v="Tara: România; Judet: BRAŞOV; -;   -; Nr: -;"/>
    <n v="2007"/>
    <n v="10000"/>
    <n v="8"/>
    <s v="in administrare"/>
    <s v="Hg 127/03.04.2012;OUG.1 din 04/01/2017;OUG.68 din 06/11/2019"/>
    <s v="mobil"/>
    <s v="Sex: A.M.P; anul nasterii:2003; locatia de baza:H Sambata de Jos"/>
  </r>
  <r>
    <x v="3087"/>
    <s v="8.23.07"/>
    <m/>
    <m/>
    <s v=" Favory XXXV-58 / F 35-58F"/>
    <m/>
    <s v="BRAŞOV"/>
    <s v="-"/>
    <s v="Tara: România; Judet: BRAŞOV; -;   -; Nr: -;"/>
    <n v="2009"/>
    <n v="9400"/>
    <n v="8"/>
    <s v="in administrare"/>
    <s v="Hg 127/03.04.2012;OUG.1 din 04/01/2017;OUG.68 din 06/11/2019"/>
    <s v="mobil"/>
    <s v="Sex: I. M; anul nasterii:2006; locatia de baza:H Sambata de Jos"/>
  </r>
  <r>
    <x v="3088"/>
    <s v="8.23.07"/>
    <m/>
    <m/>
    <s v=" Neapolitano XXXII-2/N 32-2F"/>
    <m/>
    <s v="BRAŞOV"/>
    <s v="-"/>
    <s v="Tara: România; Judet: BRAŞOV; -;   -; Nr: -;"/>
    <n v="2010"/>
    <n v="9400"/>
    <n v="8"/>
    <s v="in administrare"/>
    <s v="Hg 127/03.04.2012;OUG.1 din 04/01/2017;OUG.68 din 06/11/2019"/>
    <s v="mobil"/>
    <s v="Sex:I.M.; anul nasterii:2007; locatia de baza:H Sambata de Jos"/>
  </r>
  <r>
    <x v="3089"/>
    <s v="8.23.07"/>
    <m/>
    <m/>
    <s v=" Pluto XIX-89/P 19-89F"/>
    <m/>
    <s v="BRAŞOV"/>
    <s v="-"/>
    <s v="Tara: România; Judet: BRAŞOV; -;   -; Nr: -;"/>
    <n v="2010"/>
    <n v="10000"/>
    <n v="8"/>
    <s v="in administrare"/>
    <s v="Hg 127/03.04.2012;OUG.1 din 04/01/2017;OUG.68 din 06/11/2019"/>
    <s v="mobil"/>
    <s v="Sex:A.M.P; anul nasterii:2007; locatia de baza:H Sambata de Jos"/>
  </r>
  <r>
    <x v="3090"/>
    <s v="8.23.11"/>
    <m/>
    <m/>
    <s v=" Ideea/Jp 50"/>
    <m/>
    <s v="BUZĂU"/>
    <s v="-"/>
    <s v="Tara: România; Judet: BUZĂU; -;   -; Nr: -;"/>
    <n v="2007"/>
    <n v="8900"/>
    <n v="10"/>
    <s v="in administrare"/>
    <s v="Hg 127/03.04.2012;OUG.1 din 04/01/2017;OUG.68 din 06/11/2019"/>
    <s v="mobil"/>
    <s v="Sex:I.M.; anul nasterii:2003; locatia de baza:H Rusetu"/>
  </r>
  <r>
    <x v="3091"/>
    <s v="8.23.11"/>
    <m/>
    <m/>
    <s v=" Lisandra/At 12"/>
    <m/>
    <s v="BUZĂU"/>
    <s v="-"/>
    <s v="Tara: România; Judet: BUZĂU; -;   -; Nr: -;"/>
    <n v="2007"/>
    <n v="8900"/>
    <n v="10"/>
    <s v="in administrare"/>
    <s v="Hg 127/03.04.2012;OUG.1 din 04/01/2017;OUG.68 din 06/11/2019"/>
    <s v="mobil"/>
    <s v="Sex:I.M.; anul nasterii:2004; locatia de baza:H Rusetu"/>
  </r>
  <r>
    <x v="3092"/>
    <s v="8.23.11"/>
    <m/>
    <m/>
    <s v=" Titus/Nc 12-R"/>
    <m/>
    <s v="BUZĂU"/>
    <s v="-"/>
    <s v="Tara: România; Judet: BUZĂU; -;   -; Nr: -;"/>
    <n v="2008"/>
    <n v="9400"/>
    <n v="10"/>
    <s v="in administrare"/>
    <s v="Hg 127/03.04.2012;OUG.1 din 04/01/2017;OUG.68 din 06/11/2019"/>
    <s v="mobil"/>
    <s v="Sex:A.M.P.; anul nasterii:2004; locatia de baza:H Rusetu"/>
  </r>
  <r>
    <x v="3093"/>
    <s v="8.23.11"/>
    <m/>
    <m/>
    <s v=" Agitata/Us-7 R"/>
    <m/>
    <s v="BUZĂU"/>
    <s v="-"/>
    <s v="Tara: România; Judet: BUZĂU; -;   -; Nr: -;"/>
    <n v="2009"/>
    <n v="8900"/>
    <n v="10"/>
    <s v="in administrare"/>
    <s v="Hg 127/03.04.2012;OUG.1 din 04/01/2017;OUG.68 din 06/11/2019"/>
    <s v="mobil"/>
    <s v="Sex:I.M.; anul nasterii:2006; locatia de baza:H Rusetu"/>
  </r>
  <r>
    <x v="3094"/>
    <s v="8.23.10"/>
    <m/>
    <m/>
    <s v=" Hol/48 C-SG"/>
    <m/>
    <s v="BUZĂU"/>
    <s v="-"/>
    <s v="Tara: România; Judet: BUZĂU; -;   -; Nr: -;"/>
    <n v="2009"/>
    <n v="10000"/>
    <n v="10"/>
    <s v="in administrare"/>
    <s v="Hg 127/03.04.2012;OUG.1 din 04/01/2017;OUG.68 din 06/11/2019"/>
    <s v="mobil"/>
    <s v="Sex:A.M.P.; anul nasterii:2004; locatia de baza:H Cislau"/>
  </r>
  <r>
    <x v="3095"/>
    <s v="8.23.11"/>
    <m/>
    <m/>
    <s v=" Iscusit/Us-11R 642019820225784"/>
    <m/>
    <s v="BUZĂU"/>
    <s v="-"/>
    <s v="Tara: România; Judet: BUZĂU; -;   -; Nr: -;"/>
    <n v="2010"/>
    <n v="9400"/>
    <n v="10"/>
    <s v="in administrare"/>
    <s v="Hg 127/03.04.2012;OUG.1 din 04/01/2017;OUG.68 din 06/11/2019"/>
    <s v="mobil"/>
    <s v="Sex:A.M.P.; anul nasterii:2007; locatia de baza:H Rusetu"/>
  </r>
  <r>
    <x v="3096"/>
    <s v="8.23.11"/>
    <m/>
    <m/>
    <s v=" Lidor/El-9 R"/>
    <m/>
    <s v="BUZĂU"/>
    <s v="-"/>
    <s v="Tara: România; Judet: BUZĂU; -;   -; Nr: -;"/>
    <n v="2010"/>
    <n v="9400"/>
    <n v="10"/>
    <s v="in administrare"/>
    <s v="Hg 127/03.04.2012;OUG.1 din 04/01/2017;OUG.68 din 06/11/2019"/>
    <s v="mobil"/>
    <s v="Sex:A.M.P.; anul nasterii:2007; locatia de baza:H Rusetu"/>
  </r>
  <r>
    <x v="3097"/>
    <s v="8.23.13"/>
    <m/>
    <m/>
    <s v=" Pamfila/Lt-55"/>
    <m/>
    <s v="BUZĂU"/>
    <s v="-"/>
    <s v="Tara: România; Judet: BUZĂU; -;   -; Nr: -;"/>
    <n v="2010"/>
    <n v="9400"/>
    <n v="10"/>
    <s v="in administrare"/>
    <s v="Hg 127/03.04.2012;OUG.1 din 04/01/2017;OUG.68 din 06/11/2019"/>
    <s v="mobil"/>
    <s v="Sex:I.M.; anul nasterii:2005; locatia de baza:H Rusetu"/>
  </r>
  <r>
    <x v="3098"/>
    <s v="8.23.07"/>
    <m/>
    <m/>
    <s v=" NEAPOLITANO XXVIII-2/N 27-2F"/>
    <m/>
    <s v="CĂLĂRAŞI"/>
    <s v="-"/>
    <s v="Tara: România; Judet: CĂLĂRAŞI; -;   -; Nr: -;"/>
    <n v="2005"/>
    <n v="7546"/>
    <n v="51"/>
    <s v="in administrare"/>
    <s v="Hg 127/03.04.2012;OUG.1 din 04/01/2017;OUG.68 din 06/11/2019"/>
    <s v="mobil"/>
    <s v="Sex:A.M.P.; anul nasterii:1995; locatia de baza:H Jegalia"/>
  </r>
  <r>
    <x v="3099"/>
    <s v="8.23.03"/>
    <m/>
    <m/>
    <s v=" NEPAL/Ep-3 J"/>
    <m/>
    <s v="CĂLĂRAŞI"/>
    <s v="-"/>
    <s v="Tara: România; Judet: CĂLĂRAŞI; -;   -; Nr: -;"/>
    <n v="2005"/>
    <n v="8000"/>
    <n v="51"/>
    <s v="in administrare"/>
    <s v="Hg 127/03.04.2012;OUG.1 din 04/01/2017;OUG.68 din 06/11/2019"/>
    <s v="mobil"/>
    <s v="Sex:A.M.P.; anul nasterii:2001; locatia de baza:H Jegalia"/>
  </r>
  <r>
    <x v="3100"/>
    <s v="8.23.03"/>
    <m/>
    <m/>
    <s v=" NIXON/Gi-2"/>
    <m/>
    <s v="CĂLĂRAŞI"/>
    <s v="-"/>
    <s v="Tara: România; Judet: CĂLĂRAŞI; -;   -; Nr: -;"/>
    <n v="2005"/>
    <n v="7400"/>
    <n v="51"/>
    <s v="in administrare"/>
    <s v="Hg 127/03.04.2012;OUG.1 din 04/01/2017;OUG.68 din 06/11/2019"/>
    <s v="mobil"/>
    <s v="Sex:A.M.P.; anul nasterii:2001; locatia de baza:H Jegalia"/>
  </r>
  <r>
    <x v="3101"/>
    <s v="8.23.07"/>
    <m/>
    <m/>
    <s v=" Neapolitano XXXI-6/N 31-6"/>
    <m/>
    <s v="CĂLĂRAŞI"/>
    <s v="-"/>
    <s v="Tara: România; Judet: CĂLĂRAŞI; -;   -; Nr: -;"/>
    <n v="2007"/>
    <n v="7200"/>
    <n v="51"/>
    <s v="in administrare"/>
    <s v="Hg 127/03.04.2012;OUG.1 din 04/01/2017;OUG.68 din 06/11/2019"/>
    <s v="mobil"/>
    <s v="Sex:A.M.P.; anul nasterii:2002; locatia de baza:H Jegalia"/>
  </r>
  <r>
    <x v="3102"/>
    <s v="8.23.03"/>
    <m/>
    <m/>
    <s v=" Seara Buna/G-14J"/>
    <m/>
    <s v="CĂLĂRAŞI"/>
    <s v="-"/>
    <s v="Tara: România; Judet: CĂLĂRAŞI; -;   -; Nr: -;"/>
    <n v="2008"/>
    <n v="9400"/>
    <n v="51"/>
    <s v="in administrare"/>
    <s v="Hg 127/03.04.2012;OUG.1 din 04/01/2017;OUG.68 din 06/11/2019"/>
    <s v="mobil"/>
    <s v="Sex:I.M.; anul nasterii:2005; locatia de baza:H Jegalia"/>
  </r>
  <r>
    <x v="3103"/>
    <s v="8.23.03"/>
    <m/>
    <m/>
    <s v=" Ruslan/Jr-12 J"/>
    <m/>
    <s v="CĂLĂRAŞI"/>
    <s v="-"/>
    <s v="Tara: România; Judet: CĂLĂRAŞI; -;   -; Nr: -;"/>
    <n v="2008"/>
    <n v="10800"/>
    <n v="51"/>
    <s v="in administrare"/>
    <s v="Hg 127/03.04.2012;OUG.1 din 04/01/2017;OUG.68 din 06/11/2019"/>
    <s v="mobil"/>
    <s v="Sex:A.M.P.; anul nasterii:2004; locatia de baza:H Jegalia "/>
  </r>
  <r>
    <x v="3104"/>
    <s v="8.23.11"/>
    <m/>
    <m/>
    <s v=" Lara/B-5 J"/>
    <m/>
    <s v="CĂLĂRAŞI"/>
    <s v="-"/>
    <s v="Tara: România; Judet: CĂLĂRAŞI; -;   -; Nr: -;"/>
    <n v="2008"/>
    <n v="9700"/>
    <n v="51"/>
    <s v="in administrare"/>
    <s v="Hg 127/03.04.2012;OUG.1 din 04/01/2017;OUG.68 din 06/11/2019"/>
    <s v="mobil"/>
    <s v="Sex:I.M.; anul nasterii:2004; locatia de baza:H Jegalia"/>
  </r>
  <r>
    <x v="3105"/>
    <s v="8.23.11"/>
    <m/>
    <m/>
    <s v=" Moda/I-19 D"/>
    <m/>
    <s v="CĂLĂRAŞI"/>
    <s v="-"/>
    <s v="Tara: România; Judet: CĂLĂRAŞI; -;   -; Nr: -;"/>
    <n v="2010"/>
    <n v="8900"/>
    <n v="51"/>
    <s v="in administrare"/>
    <s v="Hg 127/03.04.2012;OUG.1 din 04/01/2017;OUG.68 din 06/11/2019"/>
    <s v="mobil"/>
    <s v="Sex:I.M.; anul nasterii:2006; locatia de baza:H Dor Marunt"/>
  </r>
  <r>
    <x v="3106"/>
    <s v="8.23.11"/>
    <m/>
    <m/>
    <s v=" Flotor/F-36D"/>
    <m/>
    <s v="CĂLĂRAŞI"/>
    <s v="-"/>
    <s v="Tara: România; Judet: CĂLĂRAŞI; -;   -; Nr: -;"/>
    <n v="2010"/>
    <n v="9400"/>
    <n v="51"/>
    <s v="in administrare"/>
    <s v="Hg 127/03.04.2012;OUG.1 din 04/01/2017;OUG.68 din 06/11/2019"/>
    <s v="mobil"/>
    <s v="Sex:A.M.P.; anul nasterii:2006; locatia de baza:H Dor Marunt"/>
  </r>
  <r>
    <x v="3107"/>
    <s v="8.23.13"/>
    <m/>
    <m/>
    <s v=" Vedeta/K-80D"/>
    <m/>
    <s v="CĂLĂRAŞI"/>
    <s v="-"/>
    <s v="Tara: România; Judet: CĂLĂRAŞI; -;   -; Nr: -;"/>
    <n v="2010"/>
    <n v="9400"/>
    <n v="51"/>
    <s v="in administrare"/>
    <s v="Hg 127/03.04.2012;OUG.1 din 04/01/2017;OUG.68 din 06/11/2019"/>
    <s v="mobil"/>
    <s v="Sex:I.M.; anul nasterii:2005; locatia de baza:H Dor Marunt"/>
  </r>
  <r>
    <x v="3108"/>
    <s v="8.23.07"/>
    <m/>
    <m/>
    <s v=" Tulipan XIX - 8/T 19-8 F"/>
    <m/>
    <s v="BRAŞOV"/>
    <s v="-"/>
    <s v="Tara: România; Judet: BRAŞOV; -;   -; Nr: -;"/>
    <n v="2008"/>
    <n v="10000"/>
    <n v="8"/>
    <s v="in administrare"/>
    <s v="Hg 127/03.04.2012;OUG.1 din 04/01/2017;OUG.68 din 06/11/2019"/>
    <s v="mobil"/>
    <s v="Sex:A.M.P.; anul nasterii:2005; locatia de baza:H Sambata de Jos"/>
  </r>
  <r>
    <x v="3109"/>
    <s v="8.23.11"/>
    <m/>
    <m/>
    <s v=" Zar/Hb - 14"/>
    <m/>
    <s v="BRAŞOV"/>
    <s v="-"/>
    <s v="Tara: România; Judet: BRAŞOV; -;   -; Nr: -;"/>
    <n v="2008"/>
    <n v="9400"/>
    <n v="8"/>
    <s v="in administrare"/>
    <s v="Hg 127/03.04.2012;OUG.1 din 04/01/2017;OUG.68 din 06/11/2019"/>
    <s v="mobil"/>
    <s v="Sex:A.M.P.; anul nasterii:2005; locatia de baza:H Sambata de Jos"/>
  </r>
  <r>
    <x v="3110"/>
    <s v="8.23.09"/>
    <m/>
    <m/>
    <s v=" NEDJARI IX 82 (Nj XIII) Nj 9-82 M"/>
    <m/>
    <s v="CONSTANŢA"/>
    <s v="-"/>
    <s v="Tara: România; Judet: CONSTANŢA; -;   -; Nr: -;"/>
    <n v="2004"/>
    <n v="7600"/>
    <n v="13"/>
    <s v="in administrare"/>
    <s v="Hg 127/03.04.2012;OUG.1 din 04/01/2017;OUG.68 din 06/11/2019"/>
    <s v="mobil"/>
    <s v="Sex:A.P.; anul nasterii:2001; locatia de baza:H Mangalia"/>
  </r>
  <r>
    <x v="3111"/>
    <s v="8.23.09"/>
    <m/>
    <m/>
    <s v=" EL IMAN I-5/EI 1-5 M"/>
    <m/>
    <s v="CONSTANŢA"/>
    <s v="-"/>
    <s v="Tara: România; Judet: CONSTANŢA; -;   -; Nr: -;"/>
    <n v="2005"/>
    <n v="7400"/>
    <n v="13"/>
    <s v="in administrare"/>
    <s v="Hg 127/03.04.2012;OUG.1 din 04/01/2017;OUG.68 din 06/11/2019"/>
    <s v="mobil"/>
    <s v="Sex:A.M.P.; anul nasterii:2002; locatia de baza:H Mangalia"/>
  </r>
  <r>
    <x v="3112"/>
    <s v="8.23.11"/>
    <m/>
    <m/>
    <s v=" Landini/B-6 J"/>
    <m/>
    <s v="CONSTANŢA"/>
    <s v="-"/>
    <s v="Tara: România; Judet: CONSTANŢA; -;   -; Nr: -;"/>
    <n v="2008"/>
    <n v="9400"/>
    <n v="13"/>
    <s v="in administrare"/>
    <s v="Hg 127/03.04.2012;OUG.1 din 04/01/2017;OUG.68 din 06/11/2019"/>
    <s v="mobil"/>
    <s v="Sex:A.M.P.; anul nasterii:2005; locatia de baza:H Mangalia"/>
  </r>
  <r>
    <x v="3113"/>
    <s v="8.23.09"/>
    <m/>
    <m/>
    <s v=" Ibn Galal I - 34 / I 1 - 34 M"/>
    <m/>
    <s v="CONSTANŢA"/>
    <s v="-"/>
    <s v="Tara: România; Judet: CONSTANŢA; -;   -; Nr: -;"/>
    <n v="2008"/>
    <n v="10000"/>
    <n v="13"/>
    <s v="in administrare"/>
    <s v="Hg 127/03.04.2012;OUG.1 din 04/01/2017;OUG.68 din 06/11/2019"/>
    <s v="mobil"/>
    <s v="Sex:A.M.P.; anul nasterii:2003; locatia de baza:H Mangalia"/>
  </r>
  <r>
    <x v="3114"/>
    <s v="8.23.09"/>
    <m/>
    <m/>
    <s v=" Cygaj 42/Cj 42 M"/>
    <m/>
    <s v="CONSTANŢA"/>
    <s v="-"/>
    <s v="Tara: România; Judet: CONSTANŢA; -;   -; Nr: -;"/>
    <n v="2009"/>
    <n v="9400"/>
    <n v="13"/>
    <s v="in administrare"/>
    <s v="Hg 127/03.04.2012;OUG.1 din 04/01/2017;OUG.68 din 06/11/2019"/>
    <s v="mobil"/>
    <s v="Sex:I.M.; anul nasterii:2004; locatia de baza:H Mangalia"/>
  </r>
  <r>
    <x v="3115"/>
    <s v="8.23.09"/>
    <m/>
    <m/>
    <s v=" El Iman I-18 /  El 1 - 18 M"/>
    <m/>
    <s v="CONSTANŢA"/>
    <s v="-"/>
    <s v="Tara: România; Judet: CONSTANŢA; -;   -; Nr: -;"/>
    <n v="2010"/>
    <n v="9400"/>
    <n v="13"/>
    <s v="in administrare"/>
    <s v="Hg 127/03.04.2012;OUG.1 din 04/01/2017;OUG.68 din 06/11/2019"/>
    <s v="mobil"/>
    <s v="Sex:I.M.; anul nasterii:2006; locatia de baza:H Mangalia"/>
  </r>
  <r>
    <x v="3116"/>
    <s v="8.23.05"/>
    <m/>
    <m/>
    <s v=" Mersuch Gidran 80/M 80 T"/>
    <m/>
    <s v="BUZĂU"/>
    <s v="-"/>
    <s v="Tara: România; Judet: BUZĂU; -;   -; Nr: -;"/>
    <n v="2010"/>
    <n v="9400"/>
    <n v="10"/>
    <s v="in administrare"/>
    <s v=" Hg 127/03.04.2012; HG 598/ 14-AUG-13:598/14-AUG-13;OUG.1 din 04/01/2017;OUG.68 din 06/11/2019"/>
    <s v="mobil"/>
    <s v="Subrasa= ;Anul naşterii= ;Sexul= ;Locaţia de bază= ;"/>
  </r>
  <r>
    <x v="3117"/>
    <s v="8.23.04"/>
    <m/>
    <m/>
    <s v=" FURIOSO LXIV-33/F 44-33 S"/>
    <m/>
    <s v="OLT"/>
    <s v="-"/>
    <s v="Tara: România; Judet: OLT; -;   -; Nr: -;"/>
    <n v="2005"/>
    <n v="7600"/>
    <n v="28"/>
    <s v="in administrare"/>
    <s v=" Hg 127/03.04.2012;OUG.1 din 04/01/2017;OUG.68 din 06/11/2019"/>
    <s v="mobil"/>
    <s v="Sex:I.M.; anul nasterii:2001; locatia de baza:H Slatina"/>
  </r>
  <r>
    <x v="3118"/>
    <s v="8.23.04"/>
    <m/>
    <m/>
    <s v=" FURIOSO LXVII-17/F 47-17 S"/>
    <m/>
    <s v="OLT"/>
    <s v="-"/>
    <s v="Tara: România; Judet: OLT; -;   -; Nr: -;"/>
    <n v="2005"/>
    <n v="7600"/>
    <n v="28"/>
    <s v="in administrare"/>
    <s v=" Hg 127/03.04.2012;OUG.1 din 04/01/2017;OUG.68 din 06/11/2019"/>
    <s v="mobil"/>
    <s v="Sex:A.M.P.; anul nasterii:2002; locatia de baza:H Slatina"/>
  </r>
  <r>
    <x v="3119"/>
    <s v="8.23.04"/>
    <m/>
    <m/>
    <s v=" FURIOSO LXVII-19/F 47-19 S"/>
    <m/>
    <s v="OLT"/>
    <s v="-"/>
    <s v="Tara: România; Judet: OLT; -;   -; Nr: -;"/>
    <n v="2005"/>
    <n v="7600"/>
    <n v="28"/>
    <s v="in administrare"/>
    <s v=" Hg 127/03.04.2012;OUG.1 din 04/01/2017;OUG.68 din 06/11/2019"/>
    <s v="mobil"/>
    <s v="Sex:I.M.; anul nasterii:2002; locatia de baza:H Slatina"/>
  </r>
  <r>
    <x v="3120"/>
    <s v="8.23.12"/>
    <m/>
    <m/>
    <s v=" SIGLAVY BAGDADY XVI-46/SB 16-46 S"/>
    <m/>
    <s v="OLT"/>
    <s v="-"/>
    <s v="Tara: România; Judet: OLT; -;   -; Nr: -;"/>
    <n v="2005"/>
    <n v="7400"/>
    <n v="28"/>
    <s v="in administrare"/>
    <s v=" Hg 127/03.04.2012;OUG.1 din 04/01/2017;OUG.68 din 06/11/2019"/>
    <s v="mobil"/>
    <s v="Sex:A.M.P.; anul nasterii:2002; locatia de baza:H Slatina"/>
  </r>
  <r>
    <x v="3121"/>
    <s v="8.23.04"/>
    <m/>
    <m/>
    <s v=" North Star XLIII-40/Z 43-40 S"/>
    <m/>
    <s v="OLT"/>
    <s v="-"/>
    <s v="Tara: România; Judet: OLT; -;   -; Nr: -;"/>
    <n v="2008"/>
    <n v="10000"/>
    <n v="28"/>
    <s v="in administrare"/>
    <s v=" Hg 127/03.04.2012;OUG.1 din 04/01/2017;OUG.68 din 06/11/2019"/>
    <s v="mobil"/>
    <s v="Sex:A.M.P.; anul nasterii:2005; locatia de baza:H Slatina"/>
  </r>
  <r>
    <x v="3122"/>
    <s v="8.23.04"/>
    <m/>
    <m/>
    <s v=" Furioso LXVII-27/F 47-27 S"/>
    <m/>
    <s v="BUZĂU"/>
    <s v="-"/>
    <s v="Tara: România; Judet: BUZĂU; -;   -; Nr: -;"/>
    <n v="2008"/>
    <n v="9400"/>
    <n v="10"/>
    <s v="in administrare"/>
    <s v=" Hg 127/03.04.2012; HG 598/ 14-AUG-13:598/14-AUG-13;OUG.1 din 04/01/2017;OUG.68 din 06/11/2019"/>
    <s v="mobil"/>
    <s v="Subrasa= ;Anul naşterii= ;Sexul= ;Locaţia de bază= ;"/>
  </r>
  <r>
    <x v="3123"/>
    <s v="8.23.04"/>
    <m/>
    <m/>
    <s v=" Furioso LXVII-37/F 67-37 S"/>
    <m/>
    <s v="OLT"/>
    <s v="-"/>
    <s v="Tara: România; Judet: OLT; -;   -; Nr: -;"/>
    <n v="2010"/>
    <n v="10000"/>
    <n v="28"/>
    <s v="in administrare"/>
    <s v=" Hg 127/03.04.2012;OUG.1 din 04/01/2017;OUG.68 din 06/11/2019"/>
    <s v="mobil"/>
    <s v="Sex:A.M.P.; anul nasterii:2006; locatia de baza:H Slatina"/>
  </r>
  <r>
    <x v="3124"/>
    <s v="8.23.04"/>
    <m/>
    <m/>
    <s v=" El Sbaa XIV-26/ES 14-26 S"/>
    <m/>
    <s v="OLT"/>
    <s v="-"/>
    <s v="Tara: România; Judet: OLT; -;   -; Nr: -;"/>
    <n v="2010"/>
    <n v="10000"/>
    <n v="28"/>
    <s v="in administrare"/>
    <s v=" Hg 127/03.04.2012;OUG.1 din 04/01/2017;OUG.68 din 06/11/2019"/>
    <s v="mobil"/>
    <s v="Sex:A.M.P.; anul nasterii:2006; locatia de baza:H Slatina"/>
  </r>
  <r>
    <x v="3125"/>
    <s v="8.23.07"/>
    <m/>
    <m/>
    <s v=" Neapolitano XXXI-5/N 31-5"/>
    <m/>
    <s v="MUREŞ"/>
    <s v="-"/>
    <s v="Tara: România; Judet: MUREŞ; -;   -; Nr: -;"/>
    <n v="2005"/>
    <n v="7200"/>
    <n v="26"/>
    <s v="in administrare"/>
    <s v=" Hg 127/03.04.2012;OUG.1 din 04/01/2017;OUG.68 din 06/11/2019"/>
    <s v="mobil"/>
    <s v="Sex:A.M.P.; anul nasterii:2002; locatia de baza:D Targu Mures"/>
  </r>
  <r>
    <x v="3126"/>
    <s v="8.23.07"/>
    <m/>
    <m/>
    <s v=" Favory XXXV-38/F 35-38"/>
    <m/>
    <s v="MUREŞ"/>
    <s v="-"/>
    <s v="Tara: România; Judet: MUREŞ; -;   -; Nr: -;"/>
    <n v="2005"/>
    <n v="7600"/>
    <n v="26"/>
    <s v="in administrare"/>
    <s v=" Hg 127/03.04.2012;OUG.1 din 04/01/2017;OUG.68 din 06/11/2019"/>
    <s v="mobil"/>
    <s v="Sex:A.M.P.; anul nasterii:2002; locatia de baza:D Targu Mures"/>
  </r>
  <r>
    <x v="3127"/>
    <s v="8.23.04"/>
    <m/>
    <m/>
    <s v=" FURIOSO LXVII-15/00065EBE31"/>
    <m/>
    <s v="MUREŞ"/>
    <s v="-"/>
    <s v="Tara: România; Judet: MUREŞ; -;   -; Nr: -;"/>
    <n v="2008"/>
    <n v="7215"/>
    <n v="26"/>
    <s v="in administrare"/>
    <s v=" Hg 127/03.04.2012;OUG.1 din 04/01/2017;OUG.68 din 06/11/2019"/>
    <s v="mobil"/>
    <s v="Sex:A.M.P.; anul nasterii:2003; locatia de baza:D Targu Mures"/>
  </r>
  <r>
    <x v="3128"/>
    <s v="8.23.05"/>
    <m/>
    <m/>
    <s v=" Gidran XLIII-13/G 43-13 T"/>
    <m/>
    <s v="MUREŞ"/>
    <s v="-"/>
    <s v="Tara: România; Judet: MUREŞ; -;   -; Nr: -;"/>
    <n v="2008"/>
    <n v="10000"/>
    <n v="26"/>
    <s v="in administrare"/>
    <s v=" Hg 127/03.04.2012;OUG.1 din 04/01/2017;OUG.68 din 06/11/2019"/>
    <s v="mobil"/>
    <s v="Sex:A.M.P.; anul nasterii:2004; locatia de baza:D Targu Mures"/>
  </r>
  <r>
    <x v="3129"/>
    <s v="8.23.05"/>
    <m/>
    <m/>
    <s v=" Mersuch Gidran 85/M 85 T"/>
    <m/>
    <s v="MUREŞ"/>
    <s v="-"/>
    <s v="Tara: România; Judet: MUREŞ; -;   -; Nr: -;"/>
    <n v="2008"/>
    <n v="10000"/>
    <n v="26"/>
    <s v="in administrare"/>
    <s v=" Hg 127/03.04.2012;OUG.1 din 04/01/2017;OUG.68 din 06/11/2019"/>
    <s v="mobil"/>
    <s v="Sex:A.M.P.; anul nasterii:2004; locatia de baza:D Targu Mures"/>
  </r>
  <r>
    <x v="3130"/>
    <s v="8.23.03"/>
    <m/>
    <m/>
    <s v=" Urbanus/Gi-30J"/>
    <m/>
    <s v="MUREŞ"/>
    <s v="-"/>
    <s v="Tara: România; Judet: MUREŞ; -;   -; Nr: -;"/>
    <n v="2010"/>
    <n v="10000"/>
    <n v="26"/>
    <s v="in administrare"/>
    <s v=" Hg 127/03.04.2012;OUG.1 din 04/01/2017;OUG.68 din 06/11/2019"/>
    <s v="mobil"/>
    <s v="Sex:A.M.P.; anul nasterii:2007; locatia de baza:D Targu Mures"/>
  </r>
  <r>
    <x v="3131"/>
    <s v="8.23.07"/>
    <m/>
    <m/>
    <s v=" CONVERSANO XXIX-67/00065D8CFO"/>
    <m/>
    <s v="NEAMŢ"/>
    <s v="-"/>
    <s v="Tara: România; Judet: NEAMŢ; -;   -; Nr: -;"/>
    <n v="2005"/>
    <n v="8000"/>
    <n v="27"/>
    <s v="in administrare"/>
    <s v=" Hg 127/03.04.2012;OUG.1 din 04/01/2017;OUG.68 din 06/11/2019"/>
    <s v="mobil"/>
    <s v="Sex:A.M.P.; anul nasterii:2002; locatia de baza:D Dumbrava"/>
  </r>
  <r>
    <x v="3132"/>
    <s v="8.23.12"/>
    <m/>
    <m/>
    <s v=" EL-SBAA XI-9/00064D0AB9"/>
    <m/>
    <s v="NEAMŢ"/>
    <s v="-"/>
    <s v="Tara: România; Judet: NEAMŢ; -;   -; Nr: -;"/>
    <n v="1998"/>
    <n v="450"/>
    <n v="27"/>
    <s v="in administrare"/>
    <s v=" Hg 127/03.04.2012;OUG.1 din 04/01/2017;OUG.68 din 06/11/2019"/>
    <s v="mobil"/>
    <s v="Sex:A.M.P.; anul nasterii:1991; locatia de baza:D Dumbrava"/>
  </r>
  <r>
    <x v="3133"/>
    <s v="8.23.12"/>
    <m/>
    <m/>
    <s v=" HADBAN XXVII-33/000647903F"/>
    <m/>
    <s v="NEAMŢ"/>
    <s v="-"/>
    <s v="Tara: România; Judet: NEAMŢ; -;   -; Nr: -;"/>
    <n v="1998"/>
    <n v="1000"/>
    <n v="27"/>
    <s v="in administrare"/>
    <s v=" Hg 127/03.04.2012;OUG.1 din 04/01/2017;OUG.68 din 06/11/2019"/>
    <s v="mobil"/>
    <s v="Sex:A.M.P.; anul nasterii:1991; locatia de baza:D Dumbrava"/>
  </r>
  <r>
    <x v="3134"/>
    <s v="8.23.11"/>
    <m/>
    <m/>
    <s v=" MIRACOL/000640A0BE"/>
    <m/>
    <s v="NEAMŢ"/>
    <s v="-"/>
    <s v="Tara: România; Judet: NEAMŢ; -;   -; Nr: -;"/>
    <n v="1998"/>
    <n v="188"/>
    <n v="27"/>
    <s v="in administrare"/>
    <s v=" Hg 127/03.04.2012;OUG.1 din 04/01/2017;OUG.68 din 06/11/2019"/>
    <s v="mobil"/>
    <s v="Sex:A.M.P.; anul nasterii:1991; locatia de baza:D Dumbrava"/>
  </r>
  <r>
    <x v="3135"/>
    <s v="8.23.07"/>
    <m/>
    <m/>
    <s v=" Siglavy Capriola XVII-34/00065DD5D5"/>
    <m/>
    <s v="NEAMŢ"/>
    <s v="-"/>
    <s v="Tara: România; Judet: NEAMŢ; -;   -; Nr: -;"/>
    <n v="2005"/>
    <n v="7600"/>
    <n v="27"/>
    <s v="in administrare"/>
    <s v=" Hg 127/03.04.2012;OUG.1 din 04/01/2017;OUG.68 din 06/11/2019"/>
    <s v="mobil"/>
    <s v="Sex:A.M.P.; anul nasterii:2001; locatia de baza:D Dumbrava"/>
  </r>
  <r>
    <x v="3136"/>
    <s v="8.23.06"/>
    <m/>
    <m/>
    <s v=" OUSOR IX-18/000640BAE4"/>
    <m/>
    <s v="NEAMŢ"/>
    <s v="-"/>
    <s v="Tara: România; Judet: NEAMŢ; -;   -; Nr: -;"/>
    <n v="2002"/>
    <n v="3000"/>
    <n v="27"/>
    <s v="in administrare"/>
    <s v=" Hg 127/03.04.2012;OUG.1 din 04/01/2017;OUG.68 din 06/11/2019"/>
    <s v="mobil"/>
    <s v="Sex:A.M.P.; anul nasterii:1995; locatia de baza:D Dumbrava"/>
  </r>
  <r>
    <x v="3137"/>
    <s v="8.23.11"/>
    <m/>
    <m/>
    <s v=" Grande/F1 D"/>
    <m/>
    <s v="NEAMŢ"/>
    <s v="-"/>
    <s v="Tara: România; Judet: NEAMŢ; -;   -; Nr: -;"/>
    <n v="2007"/>
    <n v="9400"/>
    <n v="27"/>
    <s v="in administrare"/>
    <s v=" Hg 127/03.04.2012;OUG.1 din 04/01/2017;OUG.68 din 06/11/2019"/>
    <s v="mobil"/>
    <s v="Sex:A.M.P.; anul nasterii:2004; locatia de baza:D Dumbrava"/>
  </r>
  <r>
    <x v="3138"/>
    <s v="8.23.11"/>
    <m/>
    <m/>
    <s v=" TITO/HD-20 00065E9F77"/>
    <m/>
    <s v="NEAMŢ"/>
    <s v="-"/>
    <s v="Tara: România; Judet: NEAMŢ; -;   -; Nr: -;"/>
    <n v="2005"/>
    <n v="7600"/>
    <n v="27"/>
    <s v="in administrare"/>
    <s v=" Hg 127/03.04.2012;OUG.1 din 04/01/2017;OUG.68 din 06/11/2019"/>
    <s v="mobil"/>
    <s v="Sex:A.M.P.; anul nasterii:2001; locatia de baza:D Dumbrava"/>
  </r>
  <r>
    <x v="3139"/>
    <s v="8.23.06"/>
    <m/>
    <m/>
    <s v=" OUSOR X-9/O 10-9 L"/>
    <m/>
    <s v="SUCEAVA"/>
    <s v="-"/>
    <s v="Tara: România; Judet: SUCEAVA; -;   -; Nr: -;"/>
    <n v="2004"/>
    <n v="7215"/>
    <n v="33"/>
    <s v="in administrare"/>
    <s v=" Hg 127/03.04.2012;OUG.1 din 04/01/2017;OUG.68 din 06/11/2019"/>
    <s v="mobil"/>
    <s v="Sex:A.M.P.; anul nasterii:2001; locatia de baza:H Lucina"/>
  </r>
  <r>
    <x v="3140"/>
    <s v="8.23.12"/>
    <m/>
    <m/>
    <s v=" SHAGYA LXII-7/S 62-7 R"/>
    <m/>
    <s v="SUCEAVA"/>
    <s v="-"/>
    <s v="Tara: România; Judet: SUCEAVA; -;   -; Nr: -;"/>
    <n v="2004"/>
    <n v="7600"/>
    <n v="33"/>
    <s v="in administrare"/>
    <s v=" Hg 127/03.04.2012;OUG.1 din 04/01/2017;OUG.68 din 06/11/2019"/>
    <s v="mobil"/>
    <s v="Sex:I.M.; anul nasterii:2000; locatia de baza:H Radauti"/>
  </r>
  <r>
    <x v="3141"/>
    <s v="8.23.12"/>
    <m/>
    <m/>
    <s v=" SIGLAVY BAGDADY XV-61/SB 17-61 R"/>
    <m/>
    <s v="SUCEAVA"/>
    <s v="-"/>
    <s v="Tara: România; Judet: SUCEAVA; -;   -; Nr: -;"/>
    <n v="2004"/>
    <n v="7600"/>
    <n v="33"/>
    <s v="in administrare"/>
    <s v=" Hg 127/03.04.2012;OUG.1 din 04/01/2017;OUG.68 din 06/11/2019"/>
    <s v="mobil"/>
    <s v="Sex:I.M.; anul nasterii:2000; locatia de baza:H Radauti"/>
  </r>
  <r>
    <x v="3142"/>
    <s v="8.23.06"/>
    <m/>
    <m/>
    <s v=" OUSOR IX-65/O 9-65 L"/>
    <m/>
    <s v="SUCEAVA"/>
    <s v="-"/>
    <s v="Tara: România; Judet: SUCEAVA; -;   -; Nr: -;"/>
    <n v="2005"/>
    <n v="6950"/>
    <n v="33"/>
    <s v="in administrare"/>
    <s v=" Hg 127/03.04.2012;OUG.1 din 04/01/2017;OUG.68 din 06/11/2019"/>
    <s v="mobil"/>
    <s v="Sex:I.M.; anul nasterii:2002; locatia de baza:H Lucina"/>
  </r>
  <r>
    <x v="3143"/>
    <s v="8.23.12"/>
    <m/>
    <m/>
    <s v="Siglavy Bagdady XVII - 14/SB 17 - 14 R"/>
    <m/>
    <s v="SUCEAVA"/>
    <s v="-"/>
    <s v="Tara: România; Judet: SUCEAVA; -;   -; Nr: -;"/>
    <n v="2008"/>
    <n v="9400"/>
    <n v="33"/>
    <s v="in administrare"/>
    <s v=" Hg 127/03.04.2012;OUG.1 din 04/01/2017;OUG.68 din 06/11/2019"/>
    <s v="mobil"/>
    <s v="Sex:I.M.; anul nasterii:2005; locatia de baza:H Radauti"/>
  </r>
  <r>
    <x v="3144"/>
    <s v="8.23.12"/>
    <m/>
    <m/>
    <s v="Hadban XXXVII - 5/H 37 - 5 R"/>
    <m/>
    <s v="SUCEAVA"/>
    <s v="-"/>
    <s v="Tara: România; Judet: SUCEAVA; -;   -; Nr: -;"/>
    <n v="2008"/>
    <n v="10300"/>
    <n v="33"/>
    <s v="in administrare"/>
    <s v=" Hg 127/03.04.2012;OUG.1 din 04/01/2017;OUG.68 din 06/11/2019"/>
    <s v="mobil"/>
    <s v="Sex:I.M.; anul nasterii:2004; locatia de baza:H Radauti"/>
  </r>
  <r>
    <x v="3145"/>
    <s v="8.23.12"/>
    <m/>
    <m/>
    <s v="Hadban XXXVII - 3/H 37 - 3 R"/>
    <m/>
    <s v="SUCEAVA"/>
    <s v="-"/>
    <s v="Tara: România; Judet: SUCEAVA; -;   -; Nr: -;"/>
    <n v="2008"/>
    <n v="10300"/>
    <n v="33"/>
    <s v="in administrare"/>
    <s v=" Hg 127/03.04.2012;OUG.1 din 04/01/2017;OUG.68 din 06/11/2019"/>
    <s v="mobil"/>
    <s v="Sex:I.M.; anul nasterii:2003; locatia de baza:H Radauti"/>
  </r>
  <r>
    <x v="3146"/>
    <s v="8.23.12"/>
    <m/>
    <m/>
    <s v="El Sbaa XV - 14 / ES 15 - 14 R"/>
    <m/>
    <s v="SUCEAVA"/>
    <s v="-"/>
    <s v="Tara: România; Judet: SUCEAVA; -;   -; Nr: -;"/>
    <n v="2008"/>
    <n v="10800"/>
    <n v="33"/>
    <s v="in administrare"/>
    <s v=" Hg 127/03.04.2012;OUG.1 din 04/01/2017;OUG.68 din 06/11/2019"/>
    <s v="mobil"/>
    <s v="Sex:A.M.P.; anul nasterii:2004; locatia de baza:H Radauti"/>
  </r>
  <r>
    <x v="3147"/>
    <s v="8.23.06"/>
    <m/>
    <m/>
    <s v="Hroby XXIII-31/H 23 - 32 L"/>
    <m/>
    <s v="SUCEAVA"/>
    <s v="-"/>
    <s v="Tara: România; Judet: SUCEAVA; -;   -; Nr: -;"/>
    <n v="2010"/>
    <n v="8600"/>
    <n v="33"/>
    <s v="in administrare"/>
    <s v=" Hg 127/03.04.2012;OUG.1 din 04/01/2017;OUG.68 din 06/11/2019"/>
    <s v="mobil"/>
    <s v="Sex:A.M.P.; anul nasterii:2006; locatia de baza:H Lucina"/>
  </r>
  <r>
    <x v="3148"/>
    <s v="8.23.06"/>
    <m/>
    <m/>
    <s v="Ousor IX-94/O 9 - 94 L"/>
    <m/>
    <s v="SUCEAVA"/>
    <s v="-"/>
    <s v="Tara: România; Judet: SUCEAVA; -;   -; Nr: -;"/>
    <n v="2010"/>
    <n v="8000"/>
    <n v="33"/>
    <s v="in administrare"/>
    <s v=" Hg 127/03.04.2012;OUG.1 din 04/01/2017;OUG.68 din 06/11/2019"/>
    <s v="mobil"/>
    <s v="Sex:I.M.; anul nasterii:2006; locatia de baza:H Lucina"/>
  </r>
  <r>
    <x v="3149"/>
    <s v="8.23.06"/>
    <m/>
    <m/>
    <s v="Pilot I - 32/P 1 - 32 L"/>
    <m/>
    <s v="SUCEAVA"/>
    <s v="-"/>
    <s v="Tara: România; Judet: SUCEAVA; -;   -; Nr: -;"/>
    <n v="2010"/>
    <n v="9400"/>
    <n v="33"/>
    <s v="in administrare"/>
    <s v=" Hg 127/03.04.2012;OUG.1 din 04/01/2017;OUG.68 din 06/11/2019"/>
    <s v="mobil"/>
    <s v="Sex:A.M.P.; anul nasterii:2006; locatia de baza:H Lucina"/>
  </r>
  <r>
    <x v="3150"/>
    <s v="8.23.02"/>
    <m/>
    <m/>
    <s v="Dahoman XXXIX-79/D 39 - 79 R"/>
    <m/>
    <s v="SUCEAVA"/>
    <s v="-"/>
    <s v="Tara: România; Judet: SUCEAVA; -;   -; Nr: -;"/>
    <n v="2010"/>
    <n v="9400"/>
    <n v="33"/>
    <s v="in administrare"/>
    <s v=" Hg 127/03.04.2012;OUG.1 din 04/01/2017;OUG.68 din 06/11/2019"/>
    <s v="mobil"/>
    <s v="Sex:I.M.; anul nasterii:2004; locatia de baza:H Radauti"/>
  </r>
  <r>
    <x v="3151"/>
    <s v="8.23.02"/>
    <m/>
    <m/>
    <s v="Molid I-69/M 1 - 69 L"/>
    <m/>
    <s v="SUCEAVA"/>
    <s v="-"/>
    <s v="Tara: România; Judet: SUCEAVA; -;   -; Nr: -;"/>
    <n v="2010"/>
    <n v="9700"/>
    <n v="33"/>
    <s v="in administrare"/>
    <s v=" Hg 127/03.04.2012;OUG.1 din 04/01/2017;OUG.68 din 06/11/2019"/>
    <s v="mobil"/>
    <s v="Sex:I.M.; anul nasterii:2007; locatia de baza:H Lucina"/>
  </r>
  <r>
    <x v="3152"/>
    <s v="8.23.06"/>
    <m/>
    <m/>
    <s v="Hroby XXIV-1 / H 24 - 1 L"/>
    <m/>
    <s v="SUCEAVA"/>
    <s v="-"/>
    <s v="Tara: România; Judet: SUCEAVA; -;   -; Nr: -;"/>
    <n v="2010"/>
    <n v="8600"/>
    <n v="33"/>
    <s v="in administrare"/>
    <s v=" Hg 127/03.04.2012;OUG.1 din 04/01/2017;OUG.68 din 06/11/2019"/>
    <s v="mobil"/>
    <s v="Sex:A.M.P.; anul nasterii:2007; locatia de baza:H Lucina"/>
  </r>
  <r>
    <x v="3153"/>
    <s v="8.23.06"/>
    <m/>
    <m/>
    <s v="Hroby XXIII-37/H 23 - 37 L"/>
    <m/>
    <s v="SUCEAVA"/>
    <s v="-"/>
    <s v="Tara: România; Judet: SUCEAVA; -;   -; Nr: -;"/>
    <n v="2010"/>
    <n v="8000"/>
    <n v="33"/>
    <s v="in administrare"/>
    <s v=" Hg 127/03.04.2012;OUG.1 din 04/01/2017;OUG.68 din 06/11/2019"/>
    <s v="mobil"/>
    <s v="Sex:I.M.; anul nasterii:2007; locatia de baza:H Lucina"/>
  </r>
  <r>
    <x v="3154"/>
    <s v="8.23.12"/>
    <m/>
    <m/>
    <s v="Gazal XVIII-8/G 18-8 R"/>
    <m/>
    <s v="SUCEAVA"/>
    <s v="-"/>
    <s v="Tara: România; Judet: SUCEAVA; -;   -; Nr: -;"/>
    <n v="2010"/>
    <n v="10300"/>
    <n v="33"/>
    <s v="in administrare"/>
    <s v=" Hg 127/03.04.2012;OUG.1 din 04/01/2017;OUG.68 din 06/11/2019"/>
    <s v="mobil"/>
    <s v="Sex:I.M.; anul nasterii:2007; locatia de baza:H Radauti"/>
  </r>
  <r>
    <x v="3155"/>
    <s v="8.23.12"/>
    <m/>
    <m/>
    <s v="Gazal XVIII-3/G 18-3 R"/>
    <m/>
    <s v="SUCEAVA"/>
    <s v="-"/>
    <s v="Tara: România; Judet: SUCEAVA; -;   -; Nr: -;"/>
    <n v="2010"/>
    <n v="10000"/>
    <n v="33"/>
    <s v="in administrare"/>
    <s v=" Hg 127/03.04.2012;OUG.1 din 04/01/2017;OUG.68 din 06/11/2019"/>
    <s v="mobil"/>
    <s v="Sex:A.M.P.; anul nasterii:2007; locatia de baza:H Radauti"/>
  </r>
  <r>
    <x v="3156"/>
    <s v="8.23.01"/>
    <m/>
    <m/>
    <s v="REBEL/Vi-19"/>
    <m/>
    <s v="TIMIŞ"/>
    <s v="-"/>
    <s v="Tara: România; Judet: TIMIŞ; -;   -; Nr: -;"/>
    <n v="2006"/>
    <n v="7000"/>
    <n v="35"/>
    <s v="in administrare"/>
    <s v=" Hg 127/03.04.2012;OUG.1 din 04/01/2017;OUG.68 din 06/11/2019"/>
    <s v="mobil"/>
    <s v="Sex:A.M.P.; anul nasterii:2003; locatia de baza:H Izvin"/>
  </r>
  <r>
    <x v="3157"/>
    <s v="8.23.01"/>
    <m/>
    <m/>
    <s v="Titana/Ib-17"/>
    <m/>
    <s v="TIMIŞ"/>
    <s v="-"/>
    <s v="Tara: România; Judet: TIMIŞ; -;   -; Nr: -;"/>
    <n v="2008"/>
    <n v="8900"/>
    <n v="35"/>
    <s v="in administrare"/>
    <s v=" Hg 127/03.04.2012;OUG.1 din 04/01/2017;OUG.68 din 06/11/2019"/>
    <s v="mobil"/>
    <s v="Sex:I.M.; anul nasterii:2005; locatia de baza:H Izvin"/>
  </r>
  <r>
    <x v="3158"/>
    <s v="8.23.01"/>
    <m/>
    <m/>
    <s v="Solfegiu/Jv - 6 j"/>
    <m/>
    <s v="TIMIŞ"/>
    <s v="-"/>
    <s v="Tara: România; Judet: TIMIŞ; -;   -; Nr: -;"/>
    <n v="2008"/>
    <n v="10000"/>
    <n v="35"/>
    <s v="in administrare"/>
    <s v=" Hg 127/03.04.2012;OUG.1 din 04/01/2017;OUG.68 din 06/11/2019"/>
    <s v="mobil"/>
    <s v="Sex:A.M.P.; anul nasterii:2005; locatia de baza:H Izvin"/>
  </r>
  <r>
    <x v="3159"/>
    <s v="8.23.07"/>
    <m/>
    <m/>
    <s v=" Incitato IV-15 (I4/15HB)"/>
    <m/>
    <s v="BISTRIŢA-NĂSĂUD"/>
    <s v="-"/>
    <s v="Tara: România; Judet: BISTRIŢA-NĂSĂUD; -;   -; Nr: -;"/>
    <n v="2011"/>
    <n v="10000"/>
    <n v="6"/>
    <s v="in administrare"/>
    <s v="Hg 803/31.07.2012;OUG.1 din 04/01/2017;OUG.68 din 06/11/2019"/>
    <s v="mobil"/>
    <s v="Sex: A.M.P.; anul nasterii:2008; locatia de baza:H Beclean"/>
  </r>
  <r>
    <x v="3160"/>
    <s v="8.23.11"/>
    <m/>
    <m/>
    <s v=" CENAD (KJ 27/HB)"/>
    <m/>
    <s v="BISTRIŢA-NĂSĂUD"/>
    <s v="-"/>
    <s v="Tara: România; Judet: BISTRIŢA-NĂSĂUD; -;   -; Nr: -;"/>
    <n v="2011"/>
    <n v="9400"/>
    <n v="6"/>
    <s v="in administrare"/>
    <s v="Hg 803/31.07.2012;OUG.1 din 04/01/2017;OUG.68 din 06/11/2019"/>
    <s v="mobil"/>
    <s v="Sex: A.M.P.; anul nasterii:2008; locatia de baza:H Beclean"/>
  </r>
  <r>
    <x v="3161"/>
    <s v="8.23.13"/>
    <m/>
    <m/>
    <s v=" DIACONI?A ( R / Rt 22 )"/>
    <m/>
    <s v="CĂLĂRAŞI"/>
    <s v="-"/>
    <s v="Tara: România; Judet: CĂLĂRAŞI; -;   -; Nr: -;"/>
    <n v="2011"/>
    <n v="9400"/>
    <n v="51"/>
    <s v="in administrare"/>
    <s v="Hg 803/31.07.2012;OUG.1 din 04/01/2017;OUG.68 din 06/11/2019"/>
    <s v="mobil"/>
    <s v="Sex: I.M.;  anul nasterii:2005; locatia de baza:H Dor Marunt"/>
  </r>
  <r>
    <x v="3162"/>
    <s v="8.23.01"/>
    <m/>
    <m/>
    <s v=" Zaira ( Vi / 30 I )"/>
    <m/>
    <s v="TIMIŞ"/>
    <s v="-"/>
    <s v="Tara: România; Judet: TIMIŞ; -;   -; Nr: -;"/>
    <n v="2011"/>
    <n v="8900"/>
    <n v="35"/>
    <s v="in administrare"/>
    <s v="Hg 803/31.07.2012;OUG.1 din 04/01/2017;OUG.68 din 06/11/2019"/>
    <s v="mobil"/>
    <s v="Sex: I.M.;  anul nasterii:2008; locatia de baza:H Izvin"/>
  </r>
  <r>
    <x v="3163"/>
    <s v="8.23.06"/>
    <m/>
    <m/>
    <s v=" Goral XX-8 ( G 20 / 8 L )"/>
    <m/>
    <s v="SUCEAVA"/>
    <s v="-"/>
    <s v="Tara: România; Judet: SUCEAVA; -;   -; Nr: -;"/>
    <n v="2011"/>
    <n v="9400"/>
    <n v="33"/>
    <s v="in administrare"/>
    <s v="Hg 803/31.07.2012;OUG.1 din 04/01/2017;OUG.68 din 06/11/2019"/>
    <s v="mobil"/>
    <s v="Sex:I.M.;  anul nasterii:2008; locatia de baza:H Lucina"/>
  </r>
  <r>
    <x v="3164"/>
    <s v="8.23.06"/>
    <m/>
    <m/>
    <s v=" Ousor X-39  ( O 10 - 39 L)"/>
    <m/>
    <s v="SUCEAVA"/>
    <s v="-"/>
    <s v="Tara: România; Judet: SUCEAVA; -;   -; Nr: -;"/>
    <n v="2011"/>
    <n v="8000"/>
    <n v="33"/>
    <s v="in administrare"/>
    <s v="Hg 803/31.07.2012;OUG.1 din 04/01/2017;OUG.68 din 06/11/2019"/>
    <s v="mobil"/>
    <s v="Sex:I.M.;  anul nasterii:2008; locatia de baza:H Lucina"/>
  </r>
  <r>
    <x v="3165"/>
    <s v="8.23.09"/>
    <m/>
    <m/>
    <s v=" Cygaj 58 (Cy / 58 M)"/>
    <m/>
    <s v="BRĂILA"/>
    <s v="-"/>
    <s v="Tara: România; Judet: BRĂILA; -;   -; Nr: -;"/>
    <n v="2011"/>
    <n v="10000"/>
    <n v="9"/>
    <s v="in administrare"/>
    <s v="Hg 803/31.07.2012; HG 598/ 14-AUG-13:598/14-AUG-13;OUG.1 din 04/01/2017;OUG.68 din 06/11/2019"/>
    <s v="mobil"/>
    <s v="Subrasa= ;Anul naşterii= ;Sexul= ;Locaţia de bază= ;"/>
  </r>
  <r>
    <x v="3166"/>
    <s v="8.23.07"/>
    <m/>
    <m/>
    <s v=" Siglavy Capriola XVII - 63 ( SC 17 / 63 F )"/>
    <m/>
    <s v="BRĂILA"/>
    <s v="-"/>
    <s v="Tara: România; Judet: BRĂILA; -;   -; Nr: -;"/>
    <n v="2011"/>
    <n v="10000"/>
    <n v="9"/>
    <s v="in administrare"/>
    <s v="Hg 803/31.07.2012;OUG.1 din 04/01/2017;HG.118/27.02.2019;OUG.68 din 06/11/2019"/>
    <s v="mobil"/>
    <s v="Anul naşterii=2008 ;Sexul=armăsar montă publică ;Dangale=SC 17 / 63 F ;Microcip= 642019820196468 ;Locaţia de bază=D.A.Ramnicelu ;"/>
  </r>
  <r>
    <x v="3167"/>
    <s v="8.23.07"/>
    <m/>
    <m/>
    <s v=" Maestoso L - 4 ( M 50 / 4 F )"/>
    <m/>
    <s v="BRAŞOV"/>
    <s v="-"/>
    <s v="Tara: România; Judet: BRAŞOV; -;   -; Nr: -;"/>
    <n v="2011"/>
    <n v="10000"/>
    <n v="8"/>
    <s v="in administrare"/>
    <s v="Hg 803/31.07.2012;OUG.1 din 04/01/2017;OUG.68 din 06/11/2019"/>
    <s v="mobil"/>
    <s v="Sex:A.M.P.;  anul nasterii:2007; locatia de baza:H Sambata de Jos"/>
  </r>
  <r>
    <x v="3168"/>
    <s v="8.23.07"/>
    <m/>
    <m/>
    <s v=" Favory XXXV - 37 ( F 35 / 37 F )"/>
    <m/>
    <s v="BRAŞOV"/>
    <s v="-"/>
    <s v="Tara: România; Judet: BRAŞOV; -;   -; Nr: -;"/>
    <n v="2011"/>
    <n v="9400"/>
    <n v="8"/>
    <s v="in administrare"/>
    <s v="Hg 803/31.07.2012;OUG.1 din 04/01/2017;OUG.68 din 06/11/2019"/>
    <s v="mobil"/>
    <s v="Sex:I.M.;  anul nasterii:2002; locatia de baza:H Sambata de Jos"/>
  </r>
  <r>
    <x v="3169"/>
    <s v="8.23.07"/>
    <m/>
    <m/>
    <s v=" Neapolitano XXIX-114 ( N 39 / 114 F )"/>
    <m/>
    <s v="BRAŞOV"/>
    <s v="-"/>
    <s v="Tara: România; Judet: BRAŞOV; -;   -; Nr: -;"/>
    <n v="2011"/>
    <n v="10000"/>
    <n v="8"/>
    <s v="in administrare"/>
    <s v="Hg 803/31.07.2012;OUG.1 din 04/01/2017;OUG.68 din 06/11/2019"/>
    <s v="mobil"/>
    <s v="Sex:A.M.P.;  anul nasterii:2008; locatia de baza:H Sambata de Jos"/>
  </r>
  <r>
    <x v="3170"/>
    <s v="8.23.04"/>
    <m/>
    <m/>
    <s v=" North Star XLIII - 61 ( Z 43 / 61 S )"/>
    <m/>
    <s v="OLT"/>
    <s v="-"/>
    <s v="Tara: România; Judet: OLT; -;   -; Nr: -;"/>
    <n v="2011"/>
    <n v="10000"/>
    <n v="28"/>
    <s v="in administrare"/>
    <s v="Hg 803/31.07.2012;OUG.1 din 04/01/2017;OUG.68 din 06/11/2019"/>
    <s v="mobil"/>
    <s v="Sex:A.M.P.;  anul nasterii:2008; locatia de baza:H Slatina"/>
  </r>
  <r>
    <x v="3171"/>
    <s v="8.04.01"/>
    <m/>
    <m/>
    <s v=" Teren destinat impaduririi"/>
    <s v="conform amenajamentelor silvice"/>
    <s v="TELEORMAN"/>
    <s v="-"/>
    <s v="Tara: România; Judet: TELEORMAN; -;   -; Nr: -;"/>
    <n v="2006"/>
    <n v="635902"/>
    <n v="34"/>
    <s v="in administrare"/>
    <s v="Hg 825/07.08.2012; HG 478/ 24-IUN-15;HG.478/24-IUN-15;OUG.1 din 04/01/2017;HG.354/18.05.2017;OUG.68 din 06/11/2019"/>
    <s v="imobil"/>
    <s v="Suprafeţe=28,4985 ha mp;CF=20076,20098 ;Date cadastrale=310,311 ;"/>
  </r>
  <r>
    <x v="3172"/>
    <s v="8.04.01"/>
    <m/>
    <m/>
    <s v=" Padure"/>
    <s v="conform amenajamentelor silvice"/>
    <s v="VASLUI"/>
    <s v="-"/>
    <s v="Tara: România; Judet: VASLUI; -;   -; Nr: -;"/>
    <n v="2003"/>
    <n v="12849"/>
    <n v="37"/>
    <s v="in administrare"/>
    <s v="Hg 825/07.08.2012;OUG.1 din 04/01/2017;HG.354/18.05.2017;OUG.68 din 06/11/2019"/>
    <s v="imobil"/>
    <s v="Suprafeţe=3,0004 ha, mp;CF=70579 ;Date cadastrale=577 ;"/>
  </r>
  <r>
    <x v="3173"/>
    <s v="8.04.01"/>
    <m/>
    <m/>
    <s v=" Padure"/>
    <s v="conform amenajamentelor silvice"/>
    <s v="BACĂU"/>
    <s v="-"/>
    <s v="Tara: România; Judet: BACĂU; -;   -; Nr: -;"/>
    <n v="2004"/>
    <n v="4066"/>
    <n v="4"/>
    <s v="in administrare"/>
    <s v="Hg 825/07.08.2012;OUG.1 din 04/01/2017;HG.354/18.05.2017;OUG.68 din 06/11/2019"/>
    <s v="imobil"/>
    <s v="Suprafeţe=0,5 ha, mp;CF=60297 ;Date cadastrale=488 ;"/>
  </r>
  <r>
    <x v="3174"/>
    <s v="8.04.01"/>
    <m/>
    <m/>
    <s v=" Padure"/>
    <s v="conform amenajamentelor silvice"/>
    <s v="BACĂU"/>
    <s v="-"/>
    <s v="Tara: România; Judet: BACĂU; -;   -; Nr: -;"/>
    <n v="2004"/>
    <n v="8042"/>
    <n v="4"/>
    <s v="in administrare"/>
    <s v="Hg 825/07.08.2012;OUG.1 din 04/01/2017;HG.354/18.05.2017;OUG.68 din 06/11/2019"/>
    <s v="imobil"/>
    <s v="Suprafeţe=1 ha, mp;CF=60319 ;Date cadastrale=513 ;"/>
  </r>
  <r>
    <x v="3175"/>
    <s v="8.04.01"/>
    <m/>
    <m/>
    <s v=" Padure"/>
    <s v="conform amenajamentelor silvice"/>
    <s v="BACĂU"/>
    <s v="-"/>
    <s v="Tara: România; Judet: BACĂU; -;   -; Nr: -;"/>
    <n v="2004"/>
    <n v="8023"/>
    <n v="4"/>
    <s v="in administrare"/>
    <s v="Hg 825/07.08.2012;OUG.1 din 04/01/2017;HG.354/18.05.2017;OUG.68 din 06/11/2019"/>
    <s v="imobil"/>
    <s v="Suprafeţe=2,0285 ha, mp;CF=60196 ;Date cadastrale=330 ;"/>
  </r>
  <r>
    <x v="3176"/>
    <s v="8.04.01"/>
    <m/>
    <m/>
    <s v=" Padure"/>
    <s v="conform amenajamentelor silvice"/>
    <s v="BACĂU"/>
    <s v="-"/>
    <s v="Tara: România; Judet: BACĂU; -;   -; Nr: -;"/>
    <n v="2004"/>
    <n v="1605"/>
    <n v="4"/>
    <s v="in administrare"/>
    <s v="Hg 825/07.08.2012;OUG.1 din 04/01/2017;HG.354/18.05.2017;OUG.68 din 06/11/2019"/>
    <s v="imobil"/>
    <s v="Suprafeţe=0,5 ha, mp;CF=60219 ;Date cadastrale=322 ;"/>
  </r>
  <r>
    <x v="3177"/>
    <s v="8.04.01"/>
    <m/>
    <m/>
    <s v=" Padure"/>
    <s v="conform amenajamentelor silvice"/>
    <s v="BACĂU"/>
    <s v="-"/>
    <s v="Tara: România; Judet: BACĂU; -;   -; Nr: -;"/>
    <n v="2004"/>
    <n v="12173"/>
    <n v="4"/>
    <s v="in administrare"/>
    <s v="Hg 825/07.08.2012;OUG.1 din 04/01/2017;HG.354/18.05.2017;OUG.68 din 06/11/2019"/>
    <s v="imobil"/>
    <s v="Suprafeţe=3,0007 ha, mp;CF=60068 ;Date cadastrale=296 ;"/>
  </r>
  <r>
    <x v="3178"/>
    <s v="8.04.01"/>
    <m/>
    <m/>
    <s v=" Padure"/>
    <s v="conform amenajamentelor silvice"/>
    <s v="BOTOŞANI"/>
    <s v="-"/>
    <s v="Tara: România; Judet: BOTOŞANI; -;   -; Nr: -;"/>
    <n v="2004"/>
    <n v="15216"/>
    <n v="7"/>
    <s v="in administrare"/>
    <s v="Hg 825/07.08.2012;OUG.1 din 04/01/2017;HG.354/18.05.2017;OUG.68 din 06/11/2019"/>
    <s v="imobil"/>
    <s v="Suprafeţe=2,9990 ha, mp;CF=50234 ;Date cadastrale=118 ;"/>
  </r>
  <r>
    <x v="3179"/>
    <s v="8.04.01"/>
    <m/>
    <m/>
    <s v=" Teren destinat impaduririi"/>
    <s v="conform amenajamentelor silvice"/>
    <s v="IAŞI"/>
    <s v="-"/>
    <s v="Tara: România; Judet: IAŞI; -;   -; Nr: -;"/>
    <n v="2004"/>
    <n v="5750"/>
    <n v="22"/>
    <s v="in administrare"/>
    <s v="Hg 825/07.08.2012;OUG.1 din 04/01/2017;HG.354/18.05.2017;OUG.68 din 06/11/2019"/>
    <s v="imobil"/>
    <s v="Suprafeţe=2,4967 ha, mp;CF=61672,61674 ;Date cadastrale=1368,1369 ;"/>
  </r>
  <r>
    <x v="3180"/>
    <s v="8.04.01"/>
    <m/>
    <m/>
    <s v=" Padure"/>
    <s v="conform amenajamentelor silvice"/>
    <s v="IAŞI"/>
    <s v="-"/>
    <s v="Tara: România; Judet: IAŞI; -;   -; Nr: -;"/>
    <n v="2004"/>
    <n v="2133"/>
    <n v="22"/>
    <s v="in administrare"/>
    <s v="Hg 825/07.08.2012;OUG.1 din 04/01/2017;HG.354/18.05.2017;OUG.68 din 06/11/2019"/>
    <s v="imobil"/>
    <s v="Suprafeţe=0,9127 ha, mp;CF=61680 ;Date cadastrale=1372 ;"/>
  </r>
  <r>
    <x v="3181"/>
    <s v="8.04.01"/>
    <m/>
    <m/>
    <s v=" Teren destinat impaduririi"/>
    <s v="conform amenajamentelor silvice"/>
    <s v="IAŞI"/>
    <s v="-"/>
    <s v="Tara: România; Judet: IAŞI; -;   -; Nr: -;"/>
    <n v="2004"/>
    <n v="6449"/>
    <n v="22"/>
    <s v="in administrare"/>
    <s v="Hg 825/07.08.2012;OUG.1 din 04/01/2017;HG.354/18.05.2017;OUG.68 din 06/11/2019"/>
    <s v="imobil"/>
    <s v="Suprafeţe=6,0701 ha, mp;CF=70186 ;Date cadastrale=194 ;"/>
  </r>
  <r>
    <x v="3182"/>
    <s v="8.04.01"/>
    <m/>
    <m/>
    <s v=" Padure"/>
    <s v="conform amenajamentelor silvice"/>
    <s v="IAŞI"/>
    <s v="-"/>
    <s v="Tara: România; Judet: IAŞI; -;   -; Nr: -;"/>
    <n v="2004"/>
    <n v="13784"/>
    <n v="22"/>
    <s v="in administrare"/>
    <s v="Hg 825/07.08.2012;OUG.1 din 04/01/2017;HG.354/18.05.2017;OUG.68 din 06/11/2019"/>
    <s v="imobil"/>
    <s v="Suprafeţe=3,4996 ha, mp;CF=60136 ;Date cadastrale=266 ;"/>
  </r>
  <r>
    <x v="3183"/>
    <s v="8.23.04"/>
    <m/>
    <m/>
    <s v=" North Star XLIII  - 65 ( Z 43 / 65 S )"/>
    <m/>
    <s v="OLT"/>
    <s v="-"/>
    <s v="Tara: România; Judet: OLT; -;   -; Nr: -;"/>
    <n v="2011"/>
    <n v="10000"/>
    <n v="28"/>
    <s v="in administrare"/>
    <s v="Hg 803/31.07.2012;OUG.1 din 04/01/2017;OUG.68 din 06/11/2019"/>
    <s v="mobil"/>
    <s v="Sex:A.M.P.;  anul nasterii:2008; locatia de baza:H Slatina"/>
  </r>
  <r>
    <x v="3184"/>
    <s v="8.23.11"/>
    <m/>
    <m/>
    <s v=" URLIANA (Ep 18/R)"/>
    <m/>
    <s v="BUZĂU"/>
    <s v="-"/>
    <s v="Tara: România; Judet: BUZĂU; -;   -; Nr: -;"/>
    <n v="2011"/>
    <n v="8900"/>
    <n v="10"/>
    <s v="in administrare"/>
    <s v="Hg 803/31.07.2012;OUG.1 din 04/01/2017;OUG.68 din 06/11/2019"/>
    <s v="mobil"/>
    <s v="Sex:I.M.;  anul nasterii:2008; locatia de baza:H Rusetu"/>
  </r>
  <r>
    <x v="3185"/>
    <s v="8.23.12"/>
    <m/>
    <m/>
    <s v=" Siglavy Bagdady XVII-21 ( SB 17 / 21 R )"/>
    <m/>
    <s v="SUCEAVA"/>
    <s v="-"/>
    <s v="Tara: România; Judet: SUCEAVA; -;   -; Nr: -;"/>
    <n v="2011"/>
    <n v="9400"/>
    <n v="33"/>
    <s v="in administrare"/>
    <s v="Hg 803/31.07.2012;OUG.1 din 04/01/2017;OUG.68 din 06/11/2019"/>
    <s v="mobil"/>
    <s v="Sex:I.M.;  anul nasterii:2008; locatia de baza:H Radauti"/>
  </r>
  <r>
    <x v="3186"/>
    <s v="8.23.05"/>
    <m/>
    <m/>
    <s v=" Gidran XLII - 39 ( G 42 / 39 T )"/>
    <m/>
    <s v="BUZĂU"/>
    <s v="-"/>
    <s v="Tara: România; Judet: BUZĂU; -;   -; Nr: -;"/>
    <n v="2011"/>
    <n v="10000"/>
    <n v="10"/>
    <s v="in administrare"/>
    <s v="Hg 803/31.07.2012; HG 598/ 14-AUG-13:598/14-AUG-13;OUG.1 din 04/01/2017;OUG.68 din 06/11/2019"/>
    <s v="mobil"/>
    <s v="Subrasa= ;Anul naşterii= ;Sexul= ;Locaţia de bază= ;"/>
  </r>
  <r>
    <x v="3187"/>
    <s v="8.23.05"/>
    <m/>
    <m/>
    <s v=" Gidran XLIV - 53 ( G 44 / 53 T )"/>
    <m/>
    <s v="BUZĂU"/>
    <s v="-"/>
    <s v="Tara: România; Judet: BUZĂU; -;   -; Nr: -;"/>
    <n v="2011"/>
    <n v="9400"/>
    <n v="10"/>
    <s v="in administrare"/>
    <s v="Hg 803/31.07.2012; HG 598/ 14-AUG-13:598/14-AUG-13;OUG.1 din 04/01/2017;OUG.68 din 06/11/2019"/>
    <s v="mobil"/>
    <s v="Subrasa= ;Anul naşterii= ;Sexul= ;Locaţia de bază= ;"/>
  </r>
  <r>
    <x v="3188"/>
    <s v="8.04.01"/>
    <m/>
    <m/>
    <s v=" Padure"/>
    <s v="conform amenajamentelor silvice"/>
    <s v="IAŞI"/>
    <s v="-"/>
    <s v="Tara: România; Judet: IAŞI; -;   -; Nr: -;"/>
    <n v="2004"/>
    <n v="50323"/>
    <n v="22"/>
    <s v="in administrare"/>
    <s v="Hg 825/07.08.2012;OUG.1 din 04/01/2017;HG.354/18.05.2017;OUG.68 din 06/11/2019"/>
    <s v="imobil"/>
    <s v="Suprafeţe=11,2001 ha, mp;CF=70229,70230 ;Date cadastrale=164,165 ;"/>
  </r>
  <r>
    <x v="3189"/>
    <s v="8.04.01"/>
    <m/>
    <m/>
    <s v=" Padure"/>
    <s v="conform amenajamentelor silvice"/>
    <s v="VASLUI"/>
    <s v="-"/>
    <s v="Tara: România; Judet: VASLUI; -;   -; Nr: -;"/>
    <n v="2003"/>
    <n v="53826"/>
    <n v="37"/>
    <s v="in administrare"/>
    <s v="Hg 825/07.08.2012;OUG.1 din 04/01/2017;HG.354/18.05.2017;OUG.68 din 06/11/2019"/>
    <s v="imobil"/>
    <s v="Suprafeţe=9,9992 ha, mp;CF=70333 ;Date cadastrale=211 ;"/>
  </r>
  <r>
    <x v="3190"/>
    <s v="8.04.01"/>
    <m/>
    <m/>
    <s v=" Teren destinat impaduririi"/>
    <s v="conform amenajamentelor silvice"/>
    <s v="VASLUI"/>
    <s v="-"/>
    <s v="Tara: România; Judet: VASLUI; -;   -; Nr: -;"/>
    <n v="2004"/>
    <n v="13641"/>
    <n v="37"/>
    <s v="in administrare"/>
    <s v="Hg 825/07.08.2012;OUG.1 din 04/01/2017;HG.354/18.05.2017;OUG.68 din 06/11/2019"/>
    <s v="imobil"/>
    <s v="Suprafeţe=35,8821 ha, mp;CF=70110,70111 ;Date cadastrale=220,219 ;"/>
  </r>
  <r>
    <x v="3191"/>
    <s v="8.04.01"/>
    <m/>
    <m/>
    <s v=" Teren destinat impaduririi"/>
    <s v="conform amenajamentelor silvice"/>
    <s v="VASLUI"/>
    <s v="-"/>
    <s v="Tara: România; Judet: VASLUI; -;   -; Nr: -;"/>
    <n v="2006"/>
    <n v="13454"/>
    <n v="37"/>
    <s v="in administrare"/>
    <s v="Hg 825/07.08.2012;OUG.1 din 04/01/2017;HG.354/18.05.2017;OUG.68 din 06/11/2019"/>
    <s v="imobil"/>
    <s v="Suprafeţe=16,0051 ha, mp;CF=70198 ;Date cadastrale=352 ;"/>
  </r>
  <r>
    <x v="3192"/>
    <s v="8.04.01"/>
    <m/>
    <m/>
    <s v=" Teren destinat impaduririi"/>
    <s v="conform amenajamentelor silvice"/>
    <s v="VASLUI"/>
    <s v="-"/>
    <s v="Tara: România; Judet: VASLUI; -;   -; Nr: -;"/>
    <n v="2007"/>
    <n v="1236"/>
    <n v="37"/>
    <s v="in administrare"/>
    <s v="Hg 825/07.08.2012;OUG.1 din 04/01/2017;HG.354/18.05.2017;OUG.68 din 06/11/2019"/>
    <s v="imobil"/>
    <s v="Suprafeţe=1,1604 ha, mp;CF=70419 ;Date cadastrale=556 ;"/>
  </r>
  <r>
    <x v="3193"/>
    <s v="8.04.01"/>
    <m/>
    <m/>
    <s v=" Teren destinat impaduririi"/>
    <s v="conform amenajamentelor silvice"/>
    <s v="VASLUI"/>
    <s v="-"/>
    <s v="Tara: România; Judet: VASLUI; -;   -; Nr: -;"/>
    <n v="2006"/>
    <n v="16333"/>
    <n v="37"/>
    <s v="in administrare"/>
    <s v="Hg 825/07.08.2012;OUG.1 din 04/01/2017;HG.354/18.05.2017;OUG.68 din 06/11/2019"/>
    <s v="imobil"/>
    <s v="Suprafeţe=6,2416 ha, mp;CF=70440,70441 ;Date cadastrale=239,238 ;"/>
  </r>
  <r>
    <x v="3194"/>
    <s v="8.04.01"/>
    <m/>
    <m/>
    <s v=" Teren destinat impaduririi"/>
    <s v="conform amenajamentelor silvice"/>
    <s v="VASLUI"/>
    <s v="-"/>
    <s v="Tara: România; Judet: VASLUI; -;   -; Nr: -;"/>
    <n v="2006"/>
    <n v="39354"/>
    <n v="37"/>
    <s v="in administrare"/>
    <s v="Hg 825/07.08.2012;OUG.1 din 04/01/2017;HG.354/18.05.2017;OUG.68 din 06/11/2019"/>
    <s v="imobil"/>
    <s v="Suprafeţe=23,84 ha, mp;CF=70508 ;Date cadastrale=538 ;"/>
  </r>
  <r>
    <x v="3195"/>
    <s v="8.04.01"/>
    <m/>
    <m/>
    <s v=" Teren destinat impaduririi"/>
    <s v="conform amenajamentelor silvice"/>
    <s v="VASLUI"/>
    <s v="-"/>
    <s v="Tara: România; Judet: VASLUI; -;   -; Nr: -;"/>
    <n v="2006"/>
    <n v="39137"/>
    <n v="37"/>
    <s v="in administrare"/>
    <s v="Hg 825/07.08.2012;OUG.1 din 04/01/2017;HG.354/18.05.2017;OUG.68 din 06/11/2019"/>
    <s v="imobil"/>
    <s v="Suprafeţe=18,1002 ha, mp;CF=70088,70089,70090,70091,70092,70093,70094,70095,70096,70097,70098,70099 ;Date cadastrale=146,149,151,153,145,148,154,144,147,150,152,155 ;"/>
  </r>
  <r>
    <x v="3196"/>
    <s v="8.04.01"/>
    <m/>
    <m/>
    <s v=" Teren destinat impaduririi"/>
    <s v="conform amenajamentelor silvice"/>
    <s v="VASLUI"/>
    <s v="-"/>
    <s v="Tara: România; Judet: VASLUI; -;   -; Nr: -;"/>
    <n v="2007"/>
    <n v="13365"/>
    <n v="37"/>
    <s v="in administrare"/>
    <s v="Hg 825/07.08.2012;OUG.1 din 04/01/2017;HG.354/18.05.2017;OUG.68 din 06/11/2019"/>
    <s v="imobil"/>
    <s v="Suprafeţe=8,4983 ha, mp;CF=72754 ;Date cadastrale=962 ;"/>
  </r>
  <r>
    <x v="3197"/>
    <s v="8.30.01"/>
    <m/>
    <m/>
    <s v="CT Badeanca"/>
    <m/>
    <s v="ARGEŞ"/>
    <s v="-"/>
    <s v="Tara: România; Judet: ARGEŞ; -;   -; Nr: -;"/>
    <n v="2003"/>
    <n v="3262046"/>
    <n v="3"/>
    <s v="in administrare"/>
    <s v="HG 987/2012; HG 478/ 24-IUN-15;HG.478/24-IUN-15;OUG.1 din 04/01/2017;HG.354/18.05.2017;OUG.68 din 06/11/2019;HG.846/08.10.2020"/>
    <s v="imobil"/>
    <s v="Lungime albie corectată/consolidată=3,5 km;"/>
  </r>
  <r>
    <x v="3198"/>
    <s v="8.30.01"/>
    <m/>
    <m/>
    <s v="CT Raul Targului Cuca Batrana"/>
    <m/>
    <s v="ARGEŞ"/>
    <s v="-"/>
    <s v="Tara: România; Judet: ARGEŞ; -;   -; Nr: -;"/>
    <n v="2006"/>
    <n v="2162243"/>
    <n v="3"/>
    <s v="in administrare"/>
    <s v="HG 987/2012; HG 478/ 24-IUN-15;HG.478/24-IUN-15;OUG.1 din 04/01/2017;HG.354/18.05.2017;OUG.68 din 06/11/2019;HG.846/08.10.2020"/>
    <s v="imobil"/>
    <s v="Lungime albie corectată/consolidată=2,2 km;"/>
  </r>
  <r>
    <x v="3199"/>
    <s v="8.30.01"/>
    <m/>
    <m/>
    <s v="CT Bolohanu"/>
    <m/>
    <s v="BACĂU"/>
    <s v="-"/>
    <s v="Tara: România; Judet: BACĂU; -;   -; Nr: -;"/>
    <n v="2011"/>
    <n v="742903"/>
    <n v="4"/>
    <s v="in administrare"/>
    <s v="HG 987/2012; HG 478/ 24-IUN-15;HG.478/24-IUN-15;OUG.1 din 04/01/2017;HG.354/18.05.2017;OUG.68 din 06/11/2019;HG.846/08.10.2020"/>
    <s v="imobil"/>
    <s v="Lungime albie corectată/consolidată=1,17 km;"/>
  </r>
  <r>
    <x v="3200"/>
    <s v="8.30.01"/>
    <m/>
    <m/>
    <s v="Corectare torenti Cotumbita"/>
    <m/>
    <s v="BACĂU"/>
    <s v="-"/>
    <s v="Tara: România; Judet: BACĂU; -;   -; Nr: -;"/>
    <n v="2011"/>
    <n v="2017721"/>
    <n v="4"/>
    <s v="in administrare"/>
    <s v="HG 987/2012;OUG.1 din 04/01/2017;HG.354/18.05.2017;OUG.68 din 06/11/2019;HG.846/08.10.2020"/>
    <s v="imobil"/>
    <s v="Lungime albie corectată/consolidată=1,9 km;"/>
  </r>
  <r>
    <x v="3201"/>
    <s v="8.30.01"/>
    <m/>
    <m/>
    <s v="Corectare torenti Dobru, etapa II"/>
    <m/>
    <s v="BACĂU"/>
    <s v="-"/>
    <s v="Tara: România; Judet: BACĂU; -;   -; Nr: -;"/>
    <n v="2011"/>
    <n v="1263271"/>
    <n v="4"/>
    <s v="in administrare"/>
    <s v="HG 987/2012;OUG.1 din 04/01/2017;HG.354/18.05.2017;OUG.68 din 06/11/2019;HG.846/08.10.2020"/>
    <s v="imobil"/>
    <s v="Lungime albie corectată/consolidată=1,6 km;"/>
  </r>
  <r>
    <x v="3202"/>
    <s v="8.30._"/>
    <m/>
    <m/>
    <s v="Corectare torenti Timisul Mare Sec"/>
    <m/>
    <s v="BRAŞOV"/>
    <s v="-"/>
    <s v="Tara: România; Judet: BRAŞOV; -;   -; Nr: -;"/>
    <n v="2004"/>
    <n v="1584340"/>
    <n v="8"/>
    <s v="in administrare"/>
    <s v="HG 987/2012;OUG.1 din 04/01/2017;OUG.68 din 06/11/2019"/>
    <s v="imobil"/>
    <s v="lucrari de corectare a torentilor; L=1,9  Km,_x000a_"/>
  </r>
  <r>
    <x v="3203"/>
    <s v="8.30.01"/>
    <m/>
    <m/>
    <s v="Corectare torenti Bazinul hidrografic Valea Nehoiului, obiect I"/>
    <m/>
    <s v="BUZĂU"/>
    <s v="-"/>
    <s v="Tara: România; Judet: BUZĂU; -;   -; Nr: -;"/>
    <n v="2009"/>
    <n v="1048452"/>
    <n v="10"/>
    <s v="in administrare"/>
    <s v="HG 987/2012;OUG.1 din 04/01/2017;OUG.68 din 06/11/2019;HG.846/08.10.2020"/>
    <s v="imobil"/>
    <s v="Lungime albie corectată/consolidată=6 km;"/>
  </r>
  <r>
    <x v="3204"/>
    <s v="8.30.01"/>
    <m/>
    <m/>
    <s v="Corectare torenti Runcu Tuha"/>
    <m/>
    <s v="DÂMBOVIŢA"/>
    <s v="-"/>
    <s v="Tara: România; Judet: DÂMBOVIŢA; -;   -; Nr: -;"/>
    <n v="2007"/>
    <n v="4772853"/>
    <n v="15"/>
    <s v="in administrare"/>
    <s v="HG 987/2012; HG 478/ 24-IUN-15;HG.478/24-IUN-15;OUG.1 din 04/01/2017;HG.354/18.05.2017;OUG.68 din 06/11/2019;HG.846/08.10.2020"/>
    <s v="imobil"/>
    <s v="Lungime albie corectată/consolidată=3,1 km;"/>
  </r>
  <r>
    <x v="3205"/>
    <s v="8.30.01"/>
    <m/>
    <m/>
    <s v="Corectare torenti din Bazinul hidrografic Strei"/>
    <m/>
    <s v="HUNEDOARA"/>
    <s v="-"/>
    <s v="Tara: România; Judet: HUNEDOARA; -;   -; Nr: -;"/>
    <n v="2004"/>
    <n v="2527878"/>
    <n v="20"/>
    <s v="in administrare"/>
    <s v="HG 987/2012;OUG.1 din 04/01/2017;HG.354/18.05.2017;OUG.68 din 06/11/2019;HG.846/08.10.2020"/>
    <s v="imobil"/>
    <s v="Lungime albie corectată/consolidată=1,8 km;"/>
  </r>
  <r>
    <x v="3206"/>
    <s v="8.30.01"/>
    <m/>
    <m/>
    <s v="CT din Bazinul hidrografic Dobra-Tarnita Muncel, obiect I"/>
    <m/>
    <s v="HUNEDOARA"/>
    <s v="-"/>
    <s v="Tara: România; Judet: HUNEDOARA; -;   -; Nr: -;"/>
    <n v="2008"/>
    <n v="2111857"/>
    <n v="20"/>
    <s v="in administrare"/>
    <s v="HG 987/2012; HG 478/ 24-IUN-15;HG.478/24-IUN-15;OUG.1 din 04/01/2017;HG.354/18.05.2017;OUG.68 din 06/11/2019;HG.846/08.10.2020"/>
    <s v="imobil"/>
    <s v="Lungime albie corectată/consolidată=2,1 km;"/>
  </r>
  <r>
    <x v="3207"/>
    <s v="8.30.01"/>
    <m/>
    <m/>
    <s v="Corectare torenti Vodita, Jidostita"/>
    <m/>
    <s v="MEHEDINŢI"/>
    <s v="-"/>
    <s v="Tara: România; Judet: MEHEDINŢI; -;   -; Nr: -;"/>
    <n v="2007"/>
    <n v="1030134"/>
    <n v="25"/>
    <s v="in administrare"/>
    <s v="HG 987/2012;OUG.1 din 04/01/2017;HG.354/18.05.2017;OUG.68 din 06/11/2019;HG.846/08.10.2020"/>
    <s v="imobil"/>
    <s v="Lungime albie corectată/consolidată=1,7 km;"/>
  </r>
  <r>
    <x v="3208"/>
    <s v="8.30.01"/>
    <m/>
    <m/>
    <s v="CT Valea Rea"/>
    <m/>
    <s v="PRAHOVA"/>
    <s v="-"/>
    <s v="Tara: România; Judet: PRAHOVA; -;   -; Nr: -;"/>
    <n v="2008"/>
    <n v="3115258"/>
    <n v="29"/>
    <s v="in administrare"/>
    <s v="HG 987/2012; HG 478/ 24-IUN-15;HG.478/24-IUN-15;OUG.1 din 04/01/2017;HG.354/18.05.2017;OUG.68 din 06/11/2019;HG.846/08.10.2020"/>
    <s v="imobil"/>
    <s v="Lungime albie corectată/consolidată=1,5 km;"/>
  </r>
  <r>
    <x v="3209"/>
    <s v="8.30.01"/>
    <m/>
    <m/>
    <s v="CT Bazinul hidrografic Paltinu- Voila"/>
    <m/>
    <s v="PRAHOVA"/>
    <s v="-"/>
    <s v="Tara: România; Judet: PRAHOVA; -;   -; Nr: -;"/>
    <n v="2006"/>
    <n v="2690950"/>
    <n v="29"/>
    <s v="in administrare"/>
    <s v="HG 987/2012; HG 478/ 24-IUN-15;HG.478/24-IUN-15;OUG.1 din 04/01/2017;HG.354/18.05.2017;OUG.68 din 06/11/2019;HG.846/08.10.2020"/>
    <s v="imobil"/>
    <s v="Lungime albie corectată/consolidată=3 km;"/>
  </r>
  <r>
    <x v="3210"/>
    <s v="8.30.01"/>
    <m/>
    <m/>
    <s v="CT ramificatie Sfanta Ana"/>
    <m/>
    <s v="PRAHOVA"/>
    <s v="-"/>
    <s v="Tara: România; Judet: PRAHOVA; -;   -; Nr: -;"/>
    <n v="2007"/>
    <n v="622901"/>
    <n v="29"/>
    <s v="in administrare"/>
    <s v="HG 987/2012; HG 478/ 24-IUN-15;HG.478/24-IUN-15;OUG.1 din 04/01/2017;HG.354/18.05.2017;OUG.68 din 06/11/2019;HG.846/08.10.2020"/>
    <s v="imobil"/>
    <s v="Lungime albie corectată/consolidată=1 km;"/>
  </r>
  <r>
    <x v="3211"/>
    <s v="8.30.01"/>
    <m/>
    <m/>
    <s v="CT Valea Batraioara"/>
    <m/>
    <s v="PRAHOVA"/>
    <s v="-"/>
    <s v="Tara: România; Judet: PRAHOVA; -;   -; Nr: -;"/>
    <n v="2003"/>
    <n v="606863"/>
    <n v="29"/>
    <s v="in administrare"/>
    <s v="HG 987/2012; HG 478/ 24-IUN-15;HG.478/24-IUN-15;OUG.1 din 04/01/2017;HG.354/18.05.2017;OUG.68 din 06/11/2019;HG.846/08.10.2020"/>
    <s v="imobil"/>
    <s v="Lungime albie corectată/consolidată=0,6 km;"/>
  </r>
  <r>
    <x v="3212"/>
    <s v="8.30.01"/>
    <m/>
    <m/>
    <s v="CT Valea Fiarelor"/>
    <m/>
    <s v="PRAHOVA"/>
    <s v="-"/>
    <s v="Tara: România; Judet: PRAHOVA; -;   -; Nr: -;"/>
    <n v="2007"/>
    <n v="1207698"/>
    <n v="29"/>
    <s v="in administrare"/>
    <s v="HG 987/2012; HG 478/ 24-IUN-15;HG.478/24-IUN-15;OUG.1 din 04/01/2017;HG.354/18.05.2017;OUG.68 din 06/11/2019;HG.846/08.10.2020"/>
    <s v="imobil"/>
    <s v="Lungime albie corectată/consolidată=0,6 km;"/>
  </r>
  <r>
    <x v="3213"/>
    <s v="8.30.01"/>
    <m/>
    <m/>
    <s v="CT Valea Babei"/>
    <m/>
    <s v="PRAHOVA"/>
    <s v="-"/>
    <s v="Tara: România; Judet: PRAHOVA; -;   -; Nr: -;"/>
    <n v="2006"/>
    <n v="1215018"/>
    <n v="29"/>
    <s v="in administrare"/>
    <s v="HG 987/2012; HG 478/ 24-IUN-15;HG.478/24-IUN-15;OUG.1 din 04/01/2017;HG.354/18.05.2017;OUG.68 din 06/11/2019;HG.846/08.10.2020"/>
    <s v="imobil"/>
    <s v="Lungime albie corectată/consolidată=0,3 km;"/>
  </r>
  <r>
    <x v="3214"/>
    <s v="8.30.01"/>
    <m/>
    <m/>
    <s v="CT Valea Pelesului"/>
    <m/>
    <s v="PRAHOVA"/>
    <s v="-"/>
    <s v="Tara: România; Judet: PRAHOVA; -;   -; Nr: -;"/>
    <n v="2006"/>
    <n v="2218957"/>
    <n v="29"/>
    <s v="in administrare"/>
    <s v="HG 987/2012; HG 478/ 24-IUN-15;HG.478/24-IUN-15;OUG.1 din 04/01/2017;HG.354/18.05.2017;OUG.68 din 06/11/2019;HG.846/08.10.2020"/>
    <s v="imobil"/>
    <s v="Lungime albie corectată/consolidată=2,7 km;"/>
  </r>
  <r>
    <x v="3215"/>
    <s v="8.30.01"/>
    <m/>
    <m/>
    <s v="CT Trepteni-Ravena 71"/>
    <m/>
    <s v="VÂLCEA"/>
    <s v="-"/>
    <s v="Tara: România; Judet: VÂLCEA; -;   -; Nr: -;"/>
    <n v="2008"/>
    <n v="423329"/>
    <n v="38"/>
    <s v="in administrare"/>
    <s v="HG 987/2012; HG 478/ 24-IUN-15;HG.478/24-IUN-15;OUG.1 din 04/01/2017;HG.354/18.05.2017;OUG.68 din 06/11/2019;HG.846/08.10.2020"/>
    <s v="imobil"/>
    <s v="Lungime albie corectată/consolidată=0,4 km;"/>
  </r>
  <r>
    <x v="3216"/>
    <s v="8.30.01"/>
    <m/>
    <m/>
    <s v="CT Bazinul hidrografic Milcovelu"/>
    <m/>
    <s v="VRANCEA"/>
    <s v="-"/>
    <s v="Tara: România; Judet: VRANCEA; -;   -; Nr: -;"/>
    <n v="2006"/>
    <n v="2443602"/>
    <n v="39"/>
    <s v="in administrare"/>
    <s v="HG 987/2012; HG 478/ 24-IUN-15;HG.478/24-IUN-15;OUG.1 din 04/01/2017;HG.354/18.05.2017;OUG.68 din 06/11/2019;HG.846/08.10.2020"/>
    <s v="imobil"/>
    <s v="Lungime albie corectată/consolidată=1,9 km;"/>
  </r>
  <r>
    <x v="3217"/>
    <s v="8.30.01"/>
    <m/>
    <m/>
    <s v="CT Bazinul hidrografic Ramna, Taratu"/>
    <m/>
    <s v="VRANCEA"/>
    <s v="-"/>
    <s v="Tara: România; Judet: VRANCEA; -;   -; Nr: -;"/>
    <n v="2009"/>
    <n v="2114297"/>
    <n v="39"/>
    <s v="in administrare"/>
    <s v="HG 987/2012; HG 478/ 24-IUN-15;HG.478/24-IUN-15;OUG.1 din 04/01/2017;HG.354/18.05.2017;OUG.68 din 06/11/2019;HG.846/08.10.2020"/>
    <s v="imobil"/>
    <s v="Lungime albie corectată/consolidată=1,5 km;"/>
  </r>
  <r>
    <x v="3218"/>
    <s v="8.30.01"/>
    <m/>
    <m/>
    <s v="CT Milcov Barcu Taratu"/>
    <m/>
    <s v="VRANCEA"/>
    <s v="-"/>
    <s v="Tara: România; Judet: VRANCEA; -;   -; Nr: -;"/>
    <n v="2009"/>
    <n v="1403149"/>
    <n v="39"/>
    <s v="in administrare"/>
    <s v="HG 987/2012; HG 478/ 24-IUN-15;HG.478/24-IUN-15;OUG.1 din 04/01/2017;HG.354/18.05.2017;OUG.68 din 06/11/2019;HG.846/08.10.2020"/>
    <s v="imobil"/>
    <s v="Lungime albie corectată/consolidată=1,3 km;"/>
  </r>
  <r>
    <x v="3219"/>
    <s v="8.04.01"/>
    <m/>
    <m/>
    <s v="Padure"/>
    <s v="conform amenajamentului silvic"/>
    <s v="ARGEŞ"/>
    <s v="Albeştii de Muşcel"/>
    <s v="Tara: România; Judet: ARGEŞ;Com Albeştii de Muşcel;   -; Nr: -;"/>
    <n v="2004"/>
    <n v="50988"/>
    <n v="3"/>
    <s v="in administrare"/>
    <s v="HG 460/10-IUL-13:/;OUG.1 din 04/01/2017;HG.354/18.05.2017;OUG.68 din 06/11/2019"/>
    <s v="imobil"/>
    <s v="Suprafeţe=69000 mp;CF=80217 ;Date cadastrale=405 ;"/>
  </r>
  <r>
    <x v="3220"/>
    <s v="8.04.01"/>
    <m/>
    <m/>
    <s v="Padure"/>
    <s v="conform amenajamentului silvic"/>
    <s v="ARGEŞ"/>
    <s v="Lereşti"/>
    <s v="Tara: România; Judet: ARGEŞ;Com Lereşti;   -; Nr: -;"/>
    <n v="2004"/>
    <n v="65629"/>
    <n v="3"/>
    <s v="in administrare"/>
    <s v="HG 460/10-IUL-07;OUG.1 din 04/01/2017;HG.354/18.05.2017;OUG.68 din 06/11/2019"/>
    <s v="imobil"/>
    <s v="Suprafeţe=100000 mp;CF=80717 ;Date cadastrale=645, 646 ;"/>
  </r>
  <r>
    <x v="3221"/>
    <s v="8.04.01"/>
    <m/>
    <m/>
    <s v="Padure"/>
    <s v="conform amenajamentului silvic"/>
    <s v="ARGEŞ"/>
    <s v="Costeşti"/>
    <s v="Tara: România; Judet: ARGEŞ;Orş Costeşti;   -; Nr: -;"/>
    <n v="2003"/>
    <n v="10694"/>
    <n v="3"/>
    <s v="in administrare"/>
    <s v="HG 460/10-IUL-13;OUG.1 din 04/01/2017;HG.354/18.05.2017;OUG.68 din 06/11/2019"/>
    <s v="imobil"/>
    <s v="Suprafeţe=10083 mp;CF=80616 ;Date cadastrale=555 ;"/>
  </r>
  <r>
    <x v="3222"/>
    <s v="8.04.01"/>
    <m/>
    <m/>
    <s v="Padure"/>
    <s v="conform amenajamentului silvic"/>
    <s v="ARGEŞ"/>
    <s v="Morăreşti"/>
    <s v="Tara: România; Judet: ARGEŞ;Com Morăreşti;   -; Nr: -;"/>
    <n v="2003"/>
    <n v="21220"/>
    <n v="3"/>
    <s v="in administrare"/>
    <s v="HG 460/10-IUL-13;OUG.1 din 04/01/2017;HG.354/18.05.2017;OUG.68 din 06/11/2019"/>
    <s v="imobil"/>
    <s v="Suprafeţe=10000 mp;CF=80187 ;Date cadastrale=116 ;"/>
  </r>
  <r>
    <x v="3223"/>
    <s v="8.04.01"/>
    <m/>
    <m/>
    <s v="padure"/>
    <s v="conform amenajamentului silvic"/>
    <s v="BACĂU"/>
    <s v="Bereşti-Tazlău"/>
    <s v="Tara: România; Judet: BACĂU;Com Bereşti-Tazlău;   -; Nr: -;"/>
    <n v="2004"/>
    <n v="14208"/>
    <n v="4"/>
    <s v="in administrare"/>
    <s v="HG 460/10-IUL-13;OUG.1 din 04/01/2017;HG.354/18.05.2017;OUG.68 din 06/11/2019"/>
    <s v="imobil"/>
    <s v="Suprafeţe=17900 mp;CF=60304 ;Date cadastrale=60304 ;"/>
  </r>
  <r>
    <x v="3224"/>
    <s v="8.04.01"/>
    <m/>
    <m/>
    <s v="Teren destinat impaduririi"/>
    <s v="conform amenajamentului silvic"/>
    <s v="CĂLĂRAŞI"/>
    <s v="Mânăstirea"/>
    <s v="Tara: România; Judet: CĂLĂRAŞI;Com Mânăstirea;   -; Nr: -;"/>
    <n v="2006"/>
    <n v="27567"/>
    <n v="51"/>
    <s v="in administrare"/>
    <s v="HG 460/10-IUL-13;OUG.1 din 04/01/2017;OUG.68 din 06/11/2019"/>
    <s v="imobil"/>
    <s v=" Suprafeţe=102100 mp;CF=20734, 20737 ;Date cadastrale=422, 423 ;"/>
  </r>
  <r>
    <x v="3225"/>
    <s v="8.04.01"/>
    <m/>
    <m/>
    <s v="Padure"/>
    <s v="conform amenajamentului silvic"/>
    <s v="DÂMBOVIŢA"/>
    <s v="Tătărani"/>
    <s v="Tara: România; Judet: DÂMBOVIŢA;Com Tătărani;   -; Nr: -;"/>
    <n v="2003"/>
    <n v="1118"/>
    <n v="15"/>
    <s v="in administrare"/>
    <s v="HG 460/10-IUL-13;OUG.1 din 04/01/2017;HG.354/18.05.2017;OUG.68 din 06/11/2019"/>
    <s v="imobil"/>
    <s v="Suprafeţe=20000 mp;CF=70381 ;Date cadastrale=524 ;"/>
  </r>
  <r>
    <x v="3226"/>
    <s v="8.04.01"/>
    <m/>
    <m/>
    <s v="Padure"/>
    <s v="conform amenajamentului silvic"/>
    <s v="DÂMBOVIŢA"/>
    <s v="Şotânga"/>
    <s v="Tara: România; Judet: DÂMBOVIŢA;Com Şotânga;   -; Nr: -;"/>
    <n v="2004"/>
    <n v="14226"/>
    <n v="15"/>
    <s v="in administrare"/>
    <s v="HG 460/10-IUL-13;OUG.1 din 04/01/2017;HG.354/18.05.2017;OUG.68 din 06/11/2019"/>
    <s v="imobil"/>
    <s v="Suprafeţe=19984 mp;CF=70595 ;Date cadastrale=756 ;"/>
  </r>
  <r>
    <x v="3227"/>
    <s v="8.04.01"/>
    <m/>
    <m/>
    <s v="Padure"/>
    <s v="conform amenajamentului silvic"/>
    <s v="DÂMBOVIŢA"/>
    <s v="Tătărani"/>
    <s v="Tara: România; Judet: DÂMBOVIŢA;Com Tătărani;   -; Nr: -;"/>
    <n v="2004"/>
    <n v="10315"/>
    <n v="15"/>
    <s v="in administrare"/>
    <s v="HG 460/10-IUL-13;OUG.1 din 04/01/2017;HG.354/18.05.2017;OUG.68 din 06/11/2019"/>
    <s v="imobil"/>
    <s v="Suprafeţe=15000 mp;CF=70382 ;Date cadastrale=711 ;"/>
  </r>
  <r>
    <x v="3228"/>
    <s v="8.04.01"/>
    <m/>
    <m/>
    <s v="Padure"/>
    <s v="conorm amenajamentului silvica"/>
    <s v="DÂMBOVIŢA"/>
    <s v="Lucieni"/>
    <s v="Tara: România; Judet: DÂMBOVIŢA;Com Lucieni;   -; Nr: -;"/>
    <n v="2004"/>
    <n v="16066"/>
    <n v="15"/>
    <s v="in administrare"/>
    <s v="HG 460/10-IUL-13;OUG.1 din 04/01/2017;HG.354/18.05.2017;OUG.68 din 06/11/2019"/>
    <s v="imobil"/>
    <s v="Suprafeţe=10000 mp;CF=70316 ;Date cadastrale=866 ;"/>
  </r>
  <r>
    <x v="3229"/>
    <s v="8.04.01"/>
    <m/>
    <m/>
    <s v="Padure"/>
    <s v="conform amenajamentului silvic"/>
    <s v="DÂMBOVIŢA"/>
    <s v="Ludeşti"/>
    <s v="Tara: România; Judet: DÂMBOVIŢA;Com Ludeşti;   -; Nr: -;"/>
    <n v="2004"/>
    <n v="42203"/>
    <n v="15"/>
    <s v="in administrare"/>
    <s v="HG 460/10-IUL-13;OUG.1 din 04/01/2017;HG.354/18.05.2017;OUG.68 din 06/11/2019"/>
    <s v="imobil"/>
    <s v="Suprafeţe=59000 mp;CF=70108 ;Date cadastrale=247 ;"/>
  </r>
  <r>
    <x v="3230"/>
    <s v="8.04.01"/>
    <m/>
    <m/>
    <s v="Padure"/>
    <s v="conform amenajamentului silvic"/>
    <s v="DÂMBOVIŢA"/>
    <s v="Cobia"/>
    <s v="Tara: România; Judet: DÂMBOVIŢA;Com Cobia;   -; Nr: -;"/>
    <n v="2004"/>
    <n v="9330"/>
    <n v="15"/>
    <s v="in administrare"/>
    <s v="HG 460/10-IUL-13;OUG.1 din 04/01/2017;HG.354/18.05.2017;OUG.68 din 06/11/2019"/>
    <s v="imobil"/>
    <s v="Suprafeţe=10399 mp;CF=70134 ;Date cadastrale=328 ;"/>
  </r>
  <r>
    <x v="3231"/>
    <s v="8.04.01"/>
    <m/>
    <m/>
    <s v="Padure"/>
    <s v="conform amenajamentului silvic"/>
    <s v="GORJ"/>
    <s v="Tismana"/>
    <s v="Tara: România; Judet: GORJ;Orş Tismana;   -; Nr: -;"/>
    <n v="2003"/>
    <n v="3800"/>
    <n v="18"/>
    <s v="in administrare"/>
    <s v="HG 460/10-IUL-13;OUG.1 din 04/01/2017;HG.354/18.05.2017;OUG.68 din 06/11/2019"/>
    <s v="imobil"/>
    <s v="Suprafeţe=4459 mp;CF=36080 ;Date cadastrale=460 ;"/>
  </r>
  <r>
    <x v="3232"/>
    <s v="8.04.01"/>
    <m/>
    <m/>
    <s v="Padure"/>
    <s v="conform amenajamentului silvic"/>
    <s v="GORJ"/>
    <s v="Câlnic"/>
    <s v="Tara: România; Judet: GORJ;Com Câlnic;   -; Nr: -;"/>
    <n v="2003"/>
    <n v="20280"/>
    <n v="18"/>
    <s v="in administrare"/>
    <s v="HG 460/10-IUL-13;OUG.1 din 04/01/2017;HG.354/18.05.2017;OUG.68 din 06/11/2019"/>
    <s v="imobil"/>
    <s v="Suprafeţe=23810 mp;CF=35756 ;Date cadastrale=716 ;"/>
  </r>
  <r>
    <x v="3233"/>
    <s v="8.04.01"/>
    <m/>
    <m/>
    <s v="Padure"/>
    <s v="conform amenajamentului silvic"/>
    <s v="GORJ"/>
    <s v="Slivileşti"/>
    <s v="Tara: România; Judet: GORJ;Com Slivileşti;   -; Nr: -;"/>
    <n v="2004"/>
    <n v="2912"/>
    <n v="18"/>
    <s v="in administrare"/>
    <s v="HG 460/10-IUL-13;OUG.1 din 04/01/2017;HG.354/18.05.2017;OUG.68 din 06/11/2019"/>
    <s v="imobil"/>
    <s v="Suprafeţe=3413 mp;CF=35581 ;Date cadastrale=224 ;"/>
  </r>
  <r>
    <x v="3234"/>
    <s v="8.04.01"/>
    <m/>
    <m/>
    <s v="Padure"/>
    <s v="conform amenajamentului silvic"/>
    <s v="GORJ"/>
    <s v="Runcu"/>
    <s v="Tara: România; Judet: GORJ;Com Runcu;   -; Nr: -;"/>
    <n v="2003"/>
    <n v="85210"/>
    <n v="18"/>
    <s v="in administrare"/>
    <s v="HG 460/10-IUL-13;OUG.1 din 04/01/2017;HG.354/18.05.2017;OUG.68 din 06/11/2019"/>
    <s v="imobil"/>
    <s v="Suprafeţe=95171 mp;CF=35997 ;Date cadastrale=424 ;"/>
  </r>
  <r>
    <x v="3235"/>
    <s v="8.04.01"/>
    <m/>
    <m/>
    <s v="Padure"/>
    <s v="conform amenajamentului silvic"/>
    <s v="GORJ"/>
    <s v="Runcu"/>
    <s v="Tara: România; Judet: GORJ;Com Runcu;   -; Nr: -;"/>
    <n v="2004"/>
    <n v="76689"/>
    <n v="18"/>
    <s v="in administrare"/>
    <s v="HG 460/10-IUL-13;OUG.1 din 04/01/2017;HG.354/18.05.2017;OUG.68 din 06/11/2019"/>
    <s v="imobil"/>
    <s v="Suprafeţe=90000 mp;CF=35996 ;Date cadastrale=506 ;"/>
  </r>
  <r>
    <x v="3236"/>
    <s v="8.04.01"/>
    <m/>
    <m/>
    <s v="Padure"/>
    <s v="conform amenajamentului silvic"/>
    <s v="GORJ"/>
    <s v="Drăguţeşti"/>
    <s v="Tara: România; Judet: GORJ;Com Drăguţeşti;   -; Nr: -;"/>
    <n v="2004"/>
    <n v="17042"/>
    <n v="18"/>
    <s v="in administrare"/>
    <s v="HG 460/10-IUL-13;OUG.1 din 04/01/2017;HG.354/18.05.2017;OUG.68 din 06/11/2019"/>
    <s v="imobil"/>
    <s v="Suprafeţe=19922 mp;CF=35953 ;Date cadastrale=310 ;"/>
  </r>
  <r>
    <x v="3237"/>
    <s v="8.04.01"/>
    <m/>
    <m/>
    <s v="Padure"/>
    <s v="conform amenajamentului silvic"/>
    <s v="GORJ"/>
    <s v="Cătunele"/>
    <s v="Tara: România; Judet: GORJ;Com Cătunele;   -; Nr: -;"/>
    <n v="2003"/>
    <n v="3749"/>
    <n v="18"/>
    <s v="in administrare"/>
    <s v="HG 460/10-IUL-13;OUG.1 din 04/01/2017;HG.354/18.05.2017;OUG.68 din 06/11/2019"/>
    <s v="imobil"/>
    <s v="Suprafeţe=4423 mp;CF=35640 ;Date cadastrale=254 ;"/>
  </r>
  <r>
    <x v="3238"/>
    <s v="8.04.01"/>
    <m/>
    <m/>
    <s v="Padure"/>
    <s v="conform amenajamentului silvic"/>
    <s v="GORJ"/>
    <s v="Cătunele"/>
    <s v="Tara: România; Judet: GORJ;Com Cătunele;   -; Nr: -;"/>
    <n v="2003"/>
    <n v="61180"/>
    <n v="18"/>
    <s v="in administrare"/>
    <s v="HG 460/10-IUL-13;OUG.1 din 04/01/2017;HG.354/18.05.2017;OUG.68 din 06/11/2019"/>
    <s v="imobil"/>
    <s v="Suprafeţe=71794 mp;CF=35642 ;Date cadastrale=252 ;"/>
  </r>
  <r>
    <x v="3239"/>
    <s v="8.23.11"/>
    <m/>
    <m/>
    <s v="Litu (Ep 21/R)"/>
    <m/>
    <s v="BUZĂU"/>
    <s v="Ruşeţu"/>
    <s v="Tara: România; Judet: BUZĂU;Com Ruşeţu;   -; Nr: -;"/>
    <n v="2012"/>
    <n v="9400"/>
    <n v="10"/>
    <s v="in administrare"/>
    <s v="HG 598/14-AUG-13;OUG.1 din 04/01/2017;OUG.68 din 06/11/2019"/>
    <s v="mobil"/>
    <s v=" Subrasa= ;Anul naşterii=2009 ;Sexul=armasar monta publica ;Locaţia de bază=H Rusetu ;"/>
  </r>
  <r>
    <x v="3240"/>
    <s v="8.23.11"/>
    <m/>
    <m/>
    <s v="Tiago (Ep 27/R)"/>
    <m/>
    <s v="BUZĂU"/>
    <s v="Ruşeţu"/>
    <s v="Tara: România; Judet: BUZĂU;Com Ruşeţu;   -; Nr: -;"/>
    <n v="2012"/>
    <n v="9400"/>
    <n v="10"/>
    <s v="in administrare"/>
    <s v="HG 598/14-AUG-13;OUG.1 din 04/01/2017;OUG.68 din 06/11/2019"/>
    <s v="mobil"/>
    <s v=" Subrasa= ;Anul naşterii=2009 ;Sexul=armasar monta publica ;Locaţia de bază=H Rusetu ;"/>
  </r>
  <r>
    <x v="3241"/>
    <s v="8.23.13"/>
    <m/>
    <m/>
    <s v="Vatej (D/Sf 39)"/>
    <m/>
    <s v="CĂLĂRAŞI"/>
    <s v="Dor Mărunt"/>
    <s v="Tara: România; Judet: CĂLĂRAŞI;Com Dor Mărunt;   -; Nr: -;"/>
    <n v="2012"/>
    <n v="10000"/>
    <n v="51"/>
    <s v="in administrare"/>
    <s v="HG 598/14-AUG-13;OUG.1 din 04/01/2017;OUG.68 din 06/11/2019"/>
    <s v="mobil"/>
    <s v=" Subrasa= ;Anul naşterii=2009 ;Sexul=armasar monta publica ;Locaţia de bază=H Dor Marunt ;"/>
  </r>
  <r>
    <x v="3242"/>
    <s v="8.23.03"/>
    <m/>
    <m/>
    <s v="Zvelt (Mp/11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3243"/>
    <s v="8.23.11"/>
    <m/>
    <m/>
    <s v="Otilia (O/14 J)"/>
    <m/>
    <s v="CĂLĂRAŞI"/>
    <s v="Perişoru"/>
    <s v="Tara: România; Judet: CĂLĂRAŞI;Com Perişoru;   -; Nr: -;"/>
    <n v="2012"/>
    <n v="8900"/>
    <n v="51"/>
    <s v="in administrare"/>
    <s v="HG 598/14-AUG-13;OUG.1 din 04/01/2017;OUG.68 din 06/11/2019"/>
    <s v="mobil"/>
    <s v=" Subrasa= ;Anul naşterii=2009 ;Sexul=iapa mama ;Locaţia de bază=H Jegalia ;"/>
  </r>
  <r>
    <x v="3244"/>
    <s v="8.23.09"/>
    <m/>
    <m/>
    <s v="Paula/Mersuch XXVI-7 (7M/M 26)"/>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3245"/>
    <s v="8.23.09"/>
    <m/>
    <m/>
    <s v="Rima/Siglavy Bagdady XVIII-11 (11M/SB 18)"/>
    <m/>
    <s v="CONSTANŢA"/>
    <s v="Mangalia"/>
    <s v="Tara: România; Judet: CONSTANŢA;Mun Mangalia; Şos  Constanţei; Nr: 52;"/>
    <n v="2012"/>
    <n v="9400"/>
    <n v="13"/>
    <s v="in administrare"/>
    <s v="HG 598/14-AUG-13;OUG.1 din 04/01/2017;OUG.68 din 06/11/2019"/>
    <s v="mobil"/>
    <s v=" Subrasa= ;Anul naşterii=2009 ;Sexul=iapa mama ;Locaţia de bază=H Mangalia ;"/>
  </r>
  <r>
    <x v="3246"/>
    <s v="8.23.09"/>
    <m/>
    <m/>
    <s v="Paladine/Nedjari XIII-11 (11M/Nj 13)"/>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3247"/>
    <s v="8.23.02"/>
    <m/>
    <m/>
    <s v="Gaman II-7 (G 2/7 L)"/>
    <m/>
    <s v="SUCEAVA"/>
    <s v="Moldova-Suliţa"/>
    <s v="Tara: România; Judet: SUCEAVA;Com Moldova-Suliţa;   -; Nr: -;"/>
    <n v="2012"/>
    <n v="9400"/>
    <n v="33"/>
    <s v="in administrare"/>
    <s v="HG 598/14-AUG-13;OUG.1 din 04/01/2017;OUG.68 din 06/11/2019"/>
    <s v="mobil"/>
    <s v=" Subrasa= ;Anul naşterii=2009 ;Sexul=armasar monta publica ;Locaţia de bază=H. Lucina ;"/>
  </r>
  <r>
    <x v="3248"/>
    <s v="8.23.12"/>
    <m/>
    <m/>
    <s v="Dahoman XXXIX-93 (D 39/93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3249"/>
    <s v="8.23.04"/>
    <m/>
    <m/>
    <s v="Furioso LXVIII-17 (F 68/17 S)"/>
    <m/>
    <s v="OLT"/>
    <s v="Slatina"/>
    <s v="Tara: România; Judet: OLT;MRJ Slatina; Str  Recea; Nr: 24;"/>
    <n v="2012"/>
    <n v="10300"/>
    <n v="28"/>
    <s v="in administrare"/>
    <s v="HG 598/14-AUG-13;OUG.1 din 04/01/2017;OUG.68 din 06/11/2019"/>
    <s v="mobil"/>
    <s v=" Subrasa= ;Anul naşterii=2008 ;Sexul=iapa mama ;Locaţia de bază=H. Slatina ;"/>
  </r>
  <r>
    <x v="3250"/>
    <s v="8.23.05"/>
    <m/>
    <m/>
    <s v="Gidran XLIII-43 (G 43/43 T)"/>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3251"/>
    <s v="8.23.07"/>
    <m/>
    <m/>
    <s v="Maestoso XLVII-35 (M47/35HB)"/>
    <m/>
    <s v="BISTRIŢA-NĂSĂUD"/>
    <s v="-"/>
    <s v="Tara: România; Judet: BISTRIŢA-NĂSĂUD; -;   -; Nr: -; Beclean pe Somes"/>
    <n v="2012"/>
    <n v="10000"/>
    <n v="6"/>
    <s v="in administrare"/>
    <s v="HG 598/14-AUG-13;OUG.1 din 04/01/2017;OUG.68 din 06/11/2019"/>
    <s v="mobil"/>
    <s v=" Subrasa= ;Anul naşterii=2009 ;Sexul=armasar monta publica ;Locaţia de bază=H Beclean ;"/>
  </r>
  <r>
    <x v="3252"/>
    <s v="8.23.10"/>
    <m/>
    <m/>
    <s v="Petrut (Tm/28I)/00065D6FCE"/>
    <m/>
    <s v="TIMIŞ"/>
    <s v="Recaş"/>
    <s v="Tara: România; Judet: TIMIŞ;Orş Recaş;   -; Nr: -; Sat Izvin"/>
    <n v="2004"/>
    <n v="8000"/>
    <n v="35"/>
    <s v="in administrare"/>
    <s v="HG 598/14-AUG-13;OUG.1 din 04/01/2017;OUG.68 din 06/11/2019"/>
    <s v="mobil"/>
    <s v=" Subrasa= ;Anul naşterii=2001 ;Sexul=armasar monta publica ;Locaţia de bază=H Izvin ;"/>
  </r>
  <r>
    <x v="3253"/>
    <s v="8.23.07"/>
    <m/>
    <m/>
    <s v="Incitato IV-22 (I 4-HB)/642001982044179"/>
    <m/>
    <s v="BISTRIŢA-NĂSĂUD"/>
    <s v="Beclean"/>
    <s v="Tara: România; Judet: BISTRIŢA-NĂSĂUD;Orş Beclean;   -; Nr: 45; Str. Bistritei"/>
    <n v="2013"/>
    <n v="10000"/>
    <n v="6"/>
    <s v="in administrare"/>
    <s v="HG 240/02-APR-14;OUG.1 din 04/01/2017;OUG.68 din 06/11/2019"/>
    <s v="mobil"/>
    <s v=" Subrasa= ;Anul naşterii=2010 ;Sexul=armasar monta ;Locaţia de bază=H Beclean ;"/>
  </r>
  <r>
    <x v="3254"/>
    <s v="8.23.07"/>
    <m/>
    <m/>
    <s v="Maestoso XLVII-40 (M 47-40 HB)/642001982037771"/>
    <m/>
    <s v="BISTRIŢA-NĂSĂUD"/>
    <s v="Beclean"/>
    <s v="Tara: România; Judet: BISTRIŢA-NĂSĂUD;Orş Beclean;   -; Nr: 45; Str. Bistritei"/>
    <n v="2013"/>
    <n v="10000"/>
    <n v="6"/>
    <s v="in administrare"/>
    <s v="HG 240/02-APR-14;OUG.1 din 04/01/2017;OUG.68 din 06/11/2019"/>
    <s v="mobil"/>
    <s v=" Subrasa= ;Anul naşterii=2010 ;Sexul=armasar monta publica ;Locaţia de bază=H Beclean ;"/>
  </r>
  <r>
    <x v="3255"/>
    <s v="8.23.11"/>
    <m/>
    <m/>
    <s v="Edi (Kc 6-HB)/642019820375920"/>
    <m/>
    <s v="BISTRIŢA-NĂSĂUD"/>
    <s v="Beclean"/>
    <s v="Tara: România; Judet: BISTRIŢA-NĂSĂUD;Orş Beclean;   -; Nr: 45; Str. Bistritei"/>
    <n v="2013"/>
    <n v="9400"/>
    <n v="6"/>
    <s v="in administrare"/>
    <s v="HG 240/02-APR-13;OUG.1 din 04/01/2017;OUG.68 din 06/11/2019"/>
    <s v="mobil"/>
    <s v=" Subrasa= ;Anul naşterii=2010 ;Sexul=armasar monta publica ;Locaţia de bază=H. Beclean ;"/>
  </r>
  <r>
    <x v="3256"/>
    <s v="8.23.11"/>
    <m/>
    <m/>
    <s v="Emisia (P 4-HB)/642019820377834"/>
    <m/>
    <s v="BISTRIŢA-NĂSĂUD"/>
    <s v="Beclean"/>
    <s v="Tara: România; Judet: BISTRIŢA-NĂSĂUD;Orş Beclean;   -; Nr: 45; Str. Bistritei"/>
    <n v="2013"/>
    <n v="9700"/>
    <n v="6"/>
    <s v="in administrare"/>
    <s v="HG 240/02-APR-14;OUG.1 din 04/01/2017;OUG.68 din 06/11/2019"/>
    <s v="mobil"/>
    <s v=" Subrasa= ;Anul naşterii=2010 ;Sexul=iapa mama ;Locaţia de bază=H. Beclean ;"/>
  </r>
  <r>
    <x v="3257"/>
    <s v="8.23.11"/>
    <m/>
    <m/>
    <s v="Gepeta (I 46-R)/642019820059188"/>
    <m/>
    <s v="BUZĂU"/>
    <s v="Ruşeţu"/>
    <s v="Tara: România; Judet: BUZĂU;Com Ruşeţu;   -; Nr: -;"/>
    <n v="2013"/>
    <n v="9700"/>
    <n v="10"/>
    <s v="in administrare"/>
    <s v="HG 240/02-APR-14;OUG.1 din 04/01/2017;OUG.68 din 06/11/2019"/>
    <s v="mobil"/>
    <s v=" Subrasa= ;Anul naşterii=2010 ;Sexul=iapa mama ;Locaţia de bază=H. Rusetu ;"/>
  </r>
  <r>
    <x v="3258"/>
    <s v="8.23.09"/>
    <m/>
    <m/>
    <s v="Samuel/Cygaj 77 (77 M-Cy 1)/642019820006389"/>
    <m/>
    <s v="CONSTANŢA"/>
    <s v="Mangalia"/>
    <s v="Tara: România; Judet: CONSTANŢA;Mun Mangalia; Şos  Constanţei; Nr: 52;"/>
    <n v="2013"/>
    <n v="10000"/>
    <n v="13"/>
    <s v="in administrare"/>
    <s v="HG 240/02-APR-14;OUG.1 din 04/01/2017;OUG.68 din 06/11/2019"/>
    <s v="mobil"/>
    <s v=" Subrasa= ;Anul naşterii=2010 ;Sexul=armasar monta publica ;Locaţia de bază=H. Mangalia ;"/>
  </r>
  <r>
    <x v="3259"/>
    <s v="8.04.01"/>
    <m/>
    <m/>
    <s v="padure"/>
    <m/>
    <s v="BACĂU"/>
    <s v="Răchitoasa"/>
    <s v="Tara: România; Judet: BACĂU;Com Răchitoasa;   -; Nr: -;"/>
    <n v="2003"/>
    <n v="150"/>
    <n v="4"/>
    <s v="in administrare"/>
    <s v="HG 323/23-APR-14;OUG.1 din 04/01/2017;HG.354/18.05.2017;OUG.68 din 06/11/2019"/>
    <s v="imobil"/>
    <s v="Suprafeţe=372 mp;CF=60267 ;Date cadastrale=221 ;"/>
  </r>
  <r>
    <x v="3260"/>
    <s v="8.04.01"/>
    <m/>
    <m/>
    <s v="padure"/>
    <m/>
    <s v="BACĂU"/>
    <s v="Răchitoasa"/>
    <s v="Tara: România; Judet: BACĂU;Com Răchitoasa;   -; Nr: -;"/>
    <n v="2003"/>
    <n v="7328"/>
    <n v="4"/>
    <s v="in administrare"/>
    <s v="HG 323/23-APR-14;OUG.1 din 04/01/2017;HG.354/18.05.2017;OUG.68 din 06/11/2019"/>
    <s v="imobil"/>
    <s v="Suprafeţe=17169 mp;CF=60267 ;Date cadastrale=223 ;"/>
  </r>
  <r>
    <x v="3261"/>
    <s v="8.04.01"/>
    <m/>
    <m/>
    <s v="teren destinat impaduririi"/>
    <m/>
    <s v="BOTOŞANI"/>
    <s v="Truşeşti"/>
    <s v="Tara: România; Judet: BOTOŞANI;Com Truşeşti;   -; Nr: -;"/>
    <n v="2004"/>
    <n v="12844"/>
    <n v="7"/>
    <s v="in administrare"/>
    <s v="HG 323/23-APR-14;OUG.1 din 04/01/2017;HG.354/18.05.2017;OUG.68 din 06/11/2019"/>
    <s v="imobil"/>
    <s v="Suprafeţe=12413 mp;CF=50325,50334 ;Date cadastrale=167,168 ;"/>
  </r>
  <r>
    <x v="3262"/>
    <s v="8.04.01"/>
    <m/>
    <m/>
    <s v="padure"/>
    <m/>
    <s v="VASLUI"/>
    <s v="Perieni"/>
    <s v="Tara: România; Judet: VASLUI;Com Perieni;   -; Nr: -;"/>
    <n v="2003"/>
    <n v="18730"/>
    <n v="37"/>
    <s v="in administrare"/>
    <s v="HG 323/23-APR-14;OUG.1 din 04/01/2017;HG.354/18.05.2017;OUG.68 din 06/11/2019"/>
    <s v="imobil"/>
    <s v="Suprafeţe=40400 mp;CF=70506 ;Date cadastrale=422 ;"/>
  </r>
  <r>
    <x v="3263"/>
    <s v="8.04.01"/>
    <m/>
    <m/>
    <s v="padure"/>
    <m/>
    <s v="GALAŢI"/>
    <s v="Drăguşeni"/>
    <s v="Tara: România; Judet: GALAŢI;Com Drăguşeni;   -; Nr: -;"/>
    <n v="2004"/>
    <n v="35000"/>
    <n v="17"/>
    <s v="in administrare"/>
    <s v="HG 323/23-APR-14;OUG.1 din 04/01/2017;OUG.68 din 06/11/2019"/>
    <s v="imobil"/>
    <s v=" Suprafeţe=100000 mp;CF=100074 ;Date cadastrale=542 ;"/>
  </r>
  <r>
    <x v="3264"/>
    <s v="8.23.11"/>
    <m/>
    <m/>
    <s v="Gornist (I 44-D)642019820256663"/>
    <m/>
    <s v="BUZĂU"/>
    <s v="Ruşeţu"/>
    <s v="Tara: România; Judet: BUZĂU;Com Ruşeţu;   -; Nr: -;"/>
    <n v="2013"/>
    <n v="9400"/>
    <n v="10"/>
    <s v="in administrare"/>
    <s v="HG 1098/10-DEC-14;OUG.1 din 04/01/2017;OUG.68 din 06/11/2019"/>
    <s v="mobil"/>
    <s v=" Subrasa= ;Anul naşterii=2010 ;Sexul=armasar monta publica ;Locaţia de bază=H Rusetu ;"/>
  </r>
  <r>
    <x v="3265"/>
    <s v="8.23.13"/>
    <m/>
    <m/>
    <s v="Neluțu ( R - Kd 61 ) / 642019820067357_x000a_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3266"/>
    <s v="8.23.05"/>
    <m/>
    <m/>
    <s v="Gidran XLIII-45 ( G 43 - 45T) / 642019820010138_x000a_"/>
    <m/>
    <s v="BUZĂU"/>
    <s v="-"/>
    <s v="Tara: România; Judet: BUZĂU; -;   -; Nr: -;"/>
    <n v="2013"/>
    <n v="10300"/>
    <n v="10"/>
    <s v="in administrare"/>
    <s v="HG 1098/10-DEC-14;OUG.1 din 04/01/2017;HG.118/27.02.2019;OUG.68 din 06/11/2019"/>
    <s v="mobil"/>
    <s v="Anul naşterii=2010 ;Sexul=iapa mama ;Dangale= G 43 - 45T ;Microcip= 642019820010138 ;Locaţia de bază=H.Cislau ;"/>
  </r>
  <r>
    <x v="3267"/>
    <s v="8.23.06"/>
    <m/>
    <m/>
    <s v="Goral XX-13 ( G 20 - 13L) / 986000003698855_x000a_"/>
    <m/>
    <s v="SUCEAVA"/>
    <s v="Moldova-Suliţa"/>
    <s v="Tara: România; Judet: SUCEAVA;Com Moldova-Suliţa;   -; Nr: -;"/>
    <n v="2013"/>
    <n v="8000"/>
    <n v="33"/>
    <s v="in administrare"/>
    <s v="HG 1098/10-DEC-14;OUG.1 din 04/01/2017;OUG.68 din 06/11/2019"/>
    <s v="mobil"/>
    <s v=" Subrasa= ;Anul naşterii=2010 ;Sexul=iapa mama ;Locaţia de bază=H Lucina ;"/>
  </r>
  <r>
    <x v="3268"/>
    <s v="8.23.06"/>
    <m/>
    <m/>
    <s v="Goral XXI-12 ( G 21-12 L) / 986000003679385_x000a_"/>
    <m/>
    <s v="SUCEAVA"/>
    <s v="Moldova-Suliţa"/>
    <s v="Tara: România; Judet: SUCEAVA;Com Moldova-Suliţa;   -; Nr: -;"/>
    <n v="2013"/>
    <n v="8000"/>
    <n v="33"/>
    <s v="in administrare"/>
    <s v="HG 1098/10-DEC-14;OUG.1 din 04/01/2017;OUG.68 din 06/11/2019"/>
    <s v="mobil"/>
    <s v=" Subrasa= ;Anul naşterii=2010 ;Sexul=iapa mama ;Locaţia de bază=H Lucina ;"/>
  </r>
  <r>
    <x v="3269"/>
    <s v="8.23.08"/>
    <m/>
    <m/>
    <s v="Nonius 37-10 (N 37-10 I) / 64201980336619_x000a_"/>
    <m/>
    <s v="TIMIŞ"/>
    <s v="Recaş"/>
    <s v="Tara: România; Judet: TIMIŞ;Orş Recaş;   -; Nr: -; Izvin"/>
    <n v="2013"/>
    <n v="10300"/>
    <n v="35"/>
    <s v="in administrare"/>
    <s v="HG 1098/10-DEC-14;OUG.1 din 04/01/2017;OUG.68 din 06/11/2019"/>
    <s v="mobil"/>
    <s v=" Subrasa= ;Anul naşterii=2010 ;Sexul=iapa mama ;Locaţia de bază=H Izvin ;"/>
  </r>
  <r>
    <x v="3270"/>
    <s v="8.23.08"/>
    <m/>
    <m/>
    <s v="Nonius 36 - 21 ( N 36 - 21 I) / 642019820333947_x000a_"/>
    <m/>
    <s v="TIMIŞ"/>
    <s v="Recaş"/>
    <s v="Tara: România; Judet: TIMIŞ;Orş Recaş;   -; Nr: -; Izvin"/>
    <n v="2013"/>
    <n v="10000"/>
    <n v="35"/>
    <s v="in administrare"/>
    <s v="HG 1098/10-DEC-14;OUG.1 din 04/01/2017;OUG.68 din 06/11/2019"/>
    <s v="mobil"/>
    <s v=" Subrasa= ;Anul naşterii=2010 ;Sexul=armasar monta publica ;Locaţia de bază=H Izvin ;"/>
  </r>
  <r>
    <x v="3271"/>
    <s v="8.23.01"/>
    <m/>
    <m/>
    <s v="Bibilica ( O - 5 I ) / 642019820334104_x000a_"/>
    <m/>
    <s v="TIMIŞ"/>
    <s v="Recaş"/>
    <s v="Tara: România; Judet: TIMIŞ;Orş Recaş;   -; Nr: -; Izvin"/>
    <n v="2013"/>
    <n v="9700"/>
    <n v="35"/>
    <s v="in administrare"/>
    <s v="HG 1098/10-DEC-14;OUG.1 din 04/01/2017;OUG.68 din 06/11/2019"/>
    <s v="mobil"/>
    <s v=" Subrasa= ;Anul naşterii=2009 ;Sexul=iapa mama ;Locaţia de bază=H Izvin ;"/>
  </r>
  <r>
    <x v="3272"/>
    <s v="8.23.10"/>
    <m/>
    <m/>
    <s v="HERTA ( 27 C - O ) / 642019820365377_x000a_"/>
    <m/>
    <s v="BUZĂU"/>
    <s v="Cislău"/>
    <s v="Tara: România; Judet: BUZĂU;Com Cislău;   -; Nr: -; Aleea Armatei, nr 2"/>
    <n v="2014"/>
    <n v="9400"/>
    <n v="10"/>
    <s v="in administrare"/>
    <s v="HG. 543/08-IUL-15;OUG.1 din 04/01/2017;OUG.68 din 06/11/2019"/>
    <s v="mobil"/>
    <s v=" Subrasa= ;Anul naşterii=2011 ;Sexul=iapa mama ;Locaţia de bază=H Cislau ;"/>
  </r>
  <r>
    <x v="3273"/>
    <s v="8.23.07"/>
    <m/>
    <m/>
    <s v="Maestoso XLVII-46  (M 47 - 46 HB) / 642019820321831_x000a_"/>
    <m/>
    <s v="BISTRIŢA-NĂSĂUD"/>
    <s v="Bistriţa"/>
    <s v="Tara: România; Judet: BISTRIŢA-NĂSĂUD;MRJ Bistriţa; G  Bistriţa; Nr: 45;"/>
    <n v="2014"/>
    <n v="10000"/>
    <n v="6"/>
    <s v="in administrare"/>
    <s v="HG. 543/08-IUL-15;OUG.1 din 04/01/2017;OUG.68 din 06/11/2019"/>
    <s v="mobil"/>
    <s v=" Subrasa= ;Anul naşterii=2011 ;Sexul=armasar monta publica ;Locaţia de bază=H Beclean ;"/>
  </r>
  <r>
    <x v="3274"/>
    <s v="8.23.11"/>
    <m/>
    <m/>
    <s v="Farfui (P 5 - HB) / 642019820377892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3275"/>
    <s v="8.23.11"/>
    <m/>
    <m/>
    <s v="Libertin ( Ag17 - R ) / 642019820610074_x000a_"/>
    <m/>
    <s v="BUZĂU"/>
    <s v="Ruşeţu"/>
    <s v="Tara: România; Judet: BUZĂU;Com Ruşeţu;   -; Nr: -;"/>
    <n v="2014"/>
    <n v="10300"/>
    <n v="10"/>
    <s v="in administrare"/>
    <s v="HG. 543/08-IUL-15;OUG.1 din 04/01/2017;OUG.68 din 06/11/2019"/>
    <s v="mobil"/>
    <s v=" Subrasa= ;Anul naşterii=2011 ;Sexul=armăsar montă publică_x000a_ ;Locaţia de bază=H. Rusetu_x000a_ ;"/>
  </r>
  <r>
    <x v="3276"/>
    <s v="8.23.11"/>
    <m/>
    <m/>
    <s v="Avalansa ( Ag 19 - R ) / 642019820608267_x000a_"/>
    <m/>
    <s v="BUZĂU"/>
    <s v="Ruşeţu"/>
    <s v="Tara: România; Judet: BUZĂU;Com Ruşeţu;   -; Nr: -;"/>
    <n v="2014"/>
    <n v="9700"/>
    <n v="10"/>
    <s v="in administrare"/>
    <s v="HG. 543/08-IUL-15;OUG.1 din 04/01/2017;OUG.68 din 06/11/2019"/>
    <s v="mobil"/>
    <s v=" Subrasa= ;Anul naşterii=2011 ;Sexul=iapă mamă_x000a_ ;Locaţia de bază=H. Rusetu_x000a_ ;"/>
  </r>
  <r>
    <x v="3277"/>
    <s v="8.23.03"/>
    <m/>
    <m/>
    <s v="Bogdan ( Cv - 24 J ) / 642019820365569_x000a_"/>
    <m/>
    <s v="CĂLĂRAŞI"/>
    <s v="Perişoru"/>
    <s v="Tara: România; Judet: CĂLĂRAŞI;Com Perişoru;   -; Nr: -;"/>
    <n v="2014"/>
    <n v="10000"/>
    <n v="51"/>
    <s v="in administrare"/>
    <s v="HG. 543/08-IUL-15;OUG.1 din 04/01/2017;OUG.68 din 06/11/2019"/>
    <s v="mobil"/>
    <s v=" Subrasa= ;Anul naşterii=2011 ;Sexul=armăsar montă publică_x000a_armăsar montă publică_x000a_ ;Locaţia de bază=H. Jegălia_x000a_ ;"/>
  </r>
  <r>
    <x v="3278"/>
    <s v="8.23.12"/>
    <m/>
    <m/>
    <s v="Mersuch XXV-32 ( M 25 - 32 R ) / 642019820626305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 ;"/>
  </r>
  <r>
    <x v="3279"/>
    <s v="8.23.12"/>
    <m/>
    <m/>
    <s v="El Sbaa XIV-31 ( ES 14 - 31 R ) / 642019820626328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3280"/>
    <s v="8.23.08"/>
    <m/>
    <m/>
    <s v="Nonius 23-49-7 ( N 23-49-7 I ) / 642019820603635_x000a_"/>
    <m/>
    <s v="TIMIŞ"/>
    <s v="Izvin"/>
    <s v="Tara: România; Judet: TIMIŞ;Sat Izvin;   -; Nr: -;"/>
    <n v="2014"/>
    <n v="10000"/>
    <n v="35"/>
    <s v="in administrare"/>
    <s v="HG. 543/08-IUL-15;OUG.1 din 04/01/2017;OUG.68 din 06/11/2019"/>
    <s v="mobil"/>
    <s v=" Subrasa= ;Anul naşterii=2011 ;Sexul=armăsar montă publică_x000a_ ;Locaţia de bază=H.Izvin_x000a_ ;"/>
  </r>
  <r>
    <x v="3281"/>
    <s v="8.30.01"/>
    <m/>
    <m/>
    <s v="Corectare torenţi Vidraru mal stâng_x000a_"/>
    <m/>
    <s v="ARGEŞ"/>
    <s v="-"/>
    <s v="Tara: România; Judet: ARGEŞ; -;   -; Nr: -;"/>
    <n v="2011"/>
    <n v="3028324"/>
    <n v="3"/>
    <s v="in administrare"/>
    <s v="HG. 859/14.10.2015;OUG.1 din 04/01/2017;HG.354/18.05.2017;OUG.68 din 06/11/2019;HG.846/08.10.2020"/>
    <s v="imobil"/>
    <s v="Lungime albie corectată/consolidată=1,7 km;"/>
  </r>
  <r>
    <x v="3282"/>
    <s v="8.30.01"/>
    <m/>
    <m/>
    <s v="Corectare torenţi din Bazinul Hidrografic Galaoaia si Bistra_x000a_"/>
    <m/>
    <s v="MUREŞ"/>
    <s v="-"/>
    <s v="Tara: România; Judet: MUREŞ; -;   -; Nr: -;"/>
    <n v="2012"/>
    <n v="2999083"/>
    <n v="26"/>
    <s v="in administrare"/>
    <s v="HG. 859/14.10.2015;OUG.1 din 04/01/2017;HG.354/18.05.2017;OUG.68 din 06/11/2019;HG.846/08.10.2020"/>
    <s v="imobil"/>
    <s v="Lungime albie corectată/consolidată=3,2 km;"/>
  </r>
  <r>
    <x v="3283"/>
    <s v="8.30.01"/>
    <m/>
    <m/>
    <s v="Corectare torenţi din Bazinul Hidrografic Niraje_x000a_"/>
    <m/>
    <s v="MUREŞ"/>
    <s v="-"/>
    <s v="Tara: România; Judet: MUREŞ; -;   -; Nr: -;"/>
    <n v="2011"/>
    <n v="2262257"/>
    <n v="26"/>
    <s v="in administrare"/>
    <s v="HG. 859/14.10.2015;OUG.1 din 04/01/2017;HG.354/18.05.2017;OUG.68 din 06/11/2019;HG.846/08.10.2020"/>
    <s v="imobil"/>
    <s v="Lungime albie corectată/consolidată=2,7 km;"/>
  </r>
  <r>
    <x v="3284"/>
    <s v="8.30.01"/>
    <m/>
    <m/>
    <s v="Corectare torenţi din Bazinul Hidrografic Tireu Tişieu_x000a_"/>
    <m/>
    <s v="MUREŞ"/>
    <s v="-"/>
    <s v="Tara: România; Judet: MUREŞ; -;   -; Nr: -;"/>
    <n v="2012"/>
    <n v="2808912"/>
    <n v="26"/>
    <s v="in administrare"/>
    <s v="HG. 859/14.10.2015;OUG.1 din 04/01/2017;HG.354/18.05.2017;OUG.68 din 06/11/2019;HG.846/08.10.2020"/>
    <s v="imobil"/>
    <s v="Lungime albie corectată/consolidată=3,2 km;"/>
  </r>
  <r>
    <x v="3285"/>
    <s v="8.30.01"/>
    <m/>
    <m/>
    <s v="CT Bazinul Hidrografic Doftana Amonte Paltinu, zona Bradet şi Valea Floreiului_x000a_"/>
    <m/>
    <s v="PRAHOVA"/>
    <s v="-"/>
    <s v="Tara: România; Judet: PRAHOVA; -;   -; Nr: -;"/>
    <n v="2006"/>
    <n v="1700249"/>
    <n v="29"/>
    <s v="in administrare"/>
    <s v="HG. 859/14.10.2015;OUG.1 din 04/01/2017;HG.354/18.05.2017;OUG.68 din 06/11/2019;HG.846/08.10.2020"/>
    <s v="imobil"/>
    <s v="Lungime albie corectată/consolidată=3,5 km;"/>
  </r>
  <r>
    <x v="3286"/>
    <s v="8.30.01"/>
    <m/>
    <m/>
    <s v="Corectare torenţi Valea Seacă_x000a_"/>
    <m/>
    <s v="PRAHOVA"/>
    <s v="-"/>
    <s v="Tara: România; Judet: PRAHOVA; -;   -; Nr: -;"/>
    <n v="2008"/>
    <n v="1249354"/>
    <n v="29"/>
    <s v="in administrare"/>
    <s v="HG. 859/14.10.2015;OUG.1 din 04/01/2017;HG.354/18.05.2017;OUG.68 din 06/11/2019;HG.846/08.10.2020"/>
    <s v="imobil"/>
    <s v="Lungime albie corectată/consolidată=1 km;"/>
  </r>
  <r>
    <x v="3287"/>
    <s v="8.30.01"/>
    <m/>
    <m/>
    <s v="Corectare torenţi Brodina etapa a II-a_x000a_"/>
    <m/>
    <s v="SUCEAVA"/>
    <s v="-"/>
    <s v="Tara: România; Judet: SUCEAVA; -;   -; Nr: -;"/>
    <n v="2011"/>
    <n v="3419925"/>
    <n v="33"/>
    <s v="in administrare"/>
    <s v="HG. 859/14.10.2015;OUG.1 din 04/01/2017;HG.354/18.05.2017;OUG.68 din 06/11/2019;HG.846/08.10.2020"/>
    <s v="imobil"/>
    <s v="Lungime albie corectată/consolidată=3,18 km;"/>
  </r>
  <r>
    <x v="3288"/>
    <s v="8.30.01"/>
    <m/>
    <m/>
    <s v="Corectare torenţi din Bazinul Hidrografic  Râul Alb ob II _x000a_"/>
    <m/>
    <s v="CARAŞ-SEVERIN"/>
    <s v="-"/>
    <s v="Tara: România; Judet: CARAŞ-SEVERIN; -;   -; Nr: -;"/>
    <n v="2013"/>
    <n v="893858"/>
    <n v="11"/>
    <s v="in administrare"/>
    <s v="HG. 859/14.10.2015;OUG.1 din 04/01/2017;HG.354/18.05.2017;OUG.68 din 06/11/2019;HG.846/08.10.2020"/>
    <s v="imobil"/>
    <s v="Lungime albie corectată/consolidată=1,4 km;"/>
  </r>
  <r>
    <x v="3289"/>
    <s v="8.30.01"/>
    <m/>
    <m/>
    <s v="Corectare torenţi Pârâul Grozoaia_x000a_"/>
    <m/>
    <s v="VRANCEA"/>
    <s v="-"/>
    <s v="Tara: România; Judet: VRANCEA; -;   -; Nr: -;"/>
    <n v="2013"/>
    <n v="1562234"/>
    <n v="39"/>
    <s v="in administrare"/>
    <s v="HG. 859/14.10.2015;OUG.1 din 04/01/2017;HG.354/18.05.2017;OUG.68 din 06/11/2019;HG.846/08.10.2020"/>
    <s v="imobil"/>
    <s v="Lungime albie corectată/consolidată=1,83 km;"/>
  </r>
  <r>
    <x v="3290"/>
    <s v="8.04.01"/>
    <m/>
    <m/>
    <s v="Padure"/>
    <m/>
    <s v="DÂMBOVIŢA"/>
    <s v="Cornăţelu"/>
    <s v="Tara: România; Judet: DÂMBOVIŢA;Com Cornăţelu;   -; Nr: -;"/>
    <n v="2013"/>
    <n v="115273"/>
    <n v="15"/>
    <s v="in administrare"/>
    <s v="HG. 859/14.10.2015;OUG.1 din 04/01/2017;HG.354/18.05.2017;OUG.68 din 06/11/2019"/>
    <s v="imobil"/>
    <s v="Suprafeţe=18,7100 ha mp;CF=70700 ;Date cadastrale=770 ;"/>
  </r>
  <r>
    <x v="3291"/>
    <s v="8.04.01"/>
    <m/>
    <m/>
    <s v="Padure"/>
    <m/>
    <s v="OLT"/>
    <s v="Verguleasa"/>
    <s v="Tara: România; Judet: OLT;Com Verguleasa;   -; Nr: -;"/>
    <n v="2014"/>
    <n v="162861"/>
    <n v="28"/>
    <s v="in administrare"/>
    <s v="HG. 859/14.10.2015;OUG.1 din 04/01/2017;HG.354/18.05.2017;OUG.68 din 06/11/2019"/>
    <s v="imobil"/>
    <s v="Suprafeţe=18,0000 ha mp;CF=50157 ;Date cadastrale=50157 ;"/>
  </r>
  <r>
    <x v="3292"/>
    <s v="8.30.01"/>
    <m/>
    <m/>
    <s v="Corectarea torenţilor din bazinul hidrografic Higeg-Obârşie"/>
    <m/>
    <s v="CARAŞ-SEVERIN"/>
    <s v="-"/>
    <s v="Tara: România; Judet: CARAŞ-SEVERIN; -;   -; Nr: -;"/>
    <n v="2013"/>
    <n v="2143885"/>
    <n v="11"/>
    <s v="in administrare"/>
    <s v="HG. 787/04.10.2018;OUG.68 din 06/11/2019"/>
    <s v="imobil"/>
    <s v=" Lungime albie corectată/consolidată=2,15 km;"/>
  </r>
  <r>
    <x v="3293"/>
    <s v="8.30.01"/>
    <m/>
    <m/>
    <s v="Corectarea torenţilor din bazinul hidrografic Socolou"/>
    <m/>
    <s v="MARAMUREŞ"/>
    <s v="-"/>
    <s v="Tara: România; Judet: MARAMUREŞ; -;   -; Nr: -;"/>
    <n v="2007"/>
    <n v="1334469"/>
    <n v="24"/>
    <s v="in administrare"/>
    <s v="HG. 787/04.10.2018;OUG.68 din 06/11/2019;HG.846/08.10.2020"/>
    <s v="imobil"/>
    <s v="Lungime albie corectată/consolidată=3,20 km;"/>
  </r>
  <r>
    <x v="3294"/>
    <s v="8.30.01"/>
    <m/>
    <m/>
    <s v="Corectarea torenţilor Repedea"/>
    <m/>
    <s v="MARAMUREŞ"/>
    <s v="-"/>
    <s v="Tara: România; Judet: MARAMUREŞ; -;   -; Nr: -;"/>
    <n v="2004"/>
    <n v="5044175"/>
    <n v="24"/>
    <s v="in administrare"/>
    <s v="HG. 787/04.10.2018;OUG.68 din 06/11/2019;HG.846/08.10.2020"/>
    <s v="imobil"/>
    <s v="Lungime albie corectată/consolidată=2,85 km;"/>
  </r>
  <r>
    <x v="3295"/>
    <s v="8.30.01"/>
    <m/>
    <m/>
    <s v="Corectarea torenţilor Repedea obiectiv II"/>
    <m/>
    <s v="MARAMUREŞ"/>
    <s v="-"/>
    <s v="Tara: România; Judet: MARAMUREŞ; -;   -; Nr: -;"/>
    <n v="2010"/>
    <n v="3145510"/>
    <n v="24"/>
    <s v="in administrare"/>
    <s v="HG. 787/04.10.2018;OUG.68 din 06/11/2019"/>
    <s v="imobil"/>
    <s v=" Lungime albie corectată/consolidată=2,20 km;"/>
  </r>
  <r>
    <x v="3296"/>
    <s v="8.30.01"/>
    <m/>
    <m/>
    <s v="Corectarea torenţilor Luncavăţ Nou"/>
    <m/>
    <s v="VÂLCEA"/>
    <s v="-"/>
    <s v="Tara: România; Judet: VÂLCEA; -;   -; Nr: -;"/>
    <n v="2013"/>
    <n v="2129992"/>
    <n v="38"/>
    <s v="in administrare"/>
    <s v="HG. 787/04.10.2018;OUG.68 din 06/11/2019;HG.846/08.10.2020"/>
    <s v="imobil"/>
    <s v="Lungime albie corectată/consolidată=3,1 km;"/>
  </r>
  <r>
    <x v="3297"/>
    <s v="8.23.11"/>
    <m/>
    <m/>
    <s v="Gaspar (P 10 / HB) 642019820600921"/>
    <m/>
    <s v="BISTRIŢA-NĂSĂUD"/>
    <s v="-"/>
    <s v="Tara: România; Judet: BISTRIŢA-NĂSĂUD; -;   -; Nr: 45; Beclean pe Someş, str. Bistriţei"/>
    <n v="2015"/>
    <n v="9400"/>
    <n v="6"/>
    <s v="in administrare"/>
    <s v="HG. 118/27.02.2019;OUG.68 din 06/11/2019"/>
    <s v="mobil"/>
    <s v=" Anul naşterii=2012 ;Sexul=armăsar montă publică ;Dangale=P 10 / HB ;Microcip=642019820600921 ;Locaţia de bază=H.Beclean ;"/>
  </r>
  <r>
    <x v="3298"/>
    <s v="8.23.11"/>
    <m/>
    <m/>
    <s v="Garda (NU 20 / HB) 642019820600680"/>
    <m/>
    <s v="BISTRIŢA-NĂSĂUD"/>
    <s v="-"/>
    <s v="Tara: România; Judet: BISTRIŢA-NĂSĂUD; -;   -; Nr: 45; Beclean pe Someş, str. Bistriţei"/>
    <n v="2015"/>
    <n v="9700"/>
    <n v="6"/>
    <s v="in administrare"/>
    <s v="HG. 118/27.02.2019;OUG.68 din 06/11/2019"/>
    <s v="mobil"/>
    <s v=" Anul naşterii=2012 ;Sexul=iapă mamă ;Dangale=NU 20 / HB ;Microcip=642019820600680 ;Locaţia de bază=H.Beclean ;"/>
  </r>
  <r>
    <x v="3299"/>
    <s v="8.23.07"/>
    <m/>
    <m/>
    <s v="Siglavy Capriola XXII-46  ( SC 22 / 46 F) 642019820602694"/>
    <m/>
    <s v="BRAŞOV"/>
    <s v="Voila"/>
    <s v="Tara: România; Judet: BRAŞOV;Com Voila;   -; Nr: -; sat Sâmbăta de Jos, str. 1 Decembrie 1918"/>
    <n v="2015"/>
    <n v="10000"/>
    <n v="8"/>
    <s v="in administrare"/>
    <s v="HG. 118/27.02.2019;OUG.68 din 06/11/2019"/>
    <s v="mobil"/>
    <s v=" Anul naşterii=2012 ;Sexul=armăsar montă publică ;Dangale=SC 22 / 46 F ;Microcip=642019820602694 ;Locaţia de bază=H. Sambata de Jos ;"/>
  </r>
  <r>
    <x v="3300"/>
    <s v="8.23.07"/>
    <m/>
    <m/>
    <s v="Tulipan XIII-7   (T 23 / 7 F) 642019820590761"/>
    <m/>
    <s v="BRAŞOV"/>
    <s v="Voila"/>
    <s v="Tara: România; Judet: BRAŞOV;Com Voila;   -; Nr: -; sat Sâmbăta de Jos, str. 1 Decembrie 1918"/>
    <n v="2015"/>
    <n v="10000"/>
    <n v="8"/>
    <s v="in administrare"/>
    <s v="HG. 118/27.02.2019;OUG.68 din 06/11/2019"/>
    <s v="mobil"/>
    <s v=" Anul naşterii=2012 ;Sexul=armăsar montă publică ;Dangale=T 23 / 7 F ;Microcip=642019820590761 ;Locaţia de bază=H. Sambata de Jos ;"/>
  </r>
  <r>
    <x v="3301"/>
    <s v="8.04.01"/>
    <m/>
    <m/>
    <s v="Pădure"/>
    <m/>
    <s v="VASLUI"/>
    <s v="Bogdăniţa"/>
    <s v="Tara: România; Judet: VASLUI;Com Bogdăniţa;   -; Nr: -;"/>
    <n v="2018"/>
    <n v="120000"/>
    <n v="37"/>
    <s v="in administrare"/>
    <s v="HG. 87/15.02.2019;OUG.68 din 06/11/2019"/>
    <s v="imobil"/>
    <s v=" Suprafeţe=300000 mp;CF=70091 ;Date cadastrale=70091 ;"/>
  </r>
  <r>
    <x v="3302"/>
    <s v="8.23.11"/>
    <m/>
    <m/>
    <s v="Fobia   (Us 45 / R) 64201982002269"/>
    <m/>
    <s v="BUZĂU"/>
    <s v="Ruşeţu"/>
    <s v="Tara: România; Judet: BUZĂU;Com Ruşeţu;   -; Nr: -;"/>
    <n v="2015"/>
    <n v="8900"/>
    <n v="10"/>
    <s v="in administrare"/>
    <s v="HG. 118/27.02.2019;OUG.68 din 06/11/2019"/>
    <s v="mobil"/>
    <s v=" Anul naşterii=2012 ;Sexul=iapă mamă ;Dangale=Us 45 / R ;Microcip=64201982002269 ;Locaţia de bază=H. Rusetu ;"/>
  </r>
  <r>
    <x v="3303"/>
    <s v="8.23.04"/>
    <m/>
    <m/>
    <s v="Furioso LXX-14  (F 70 / 14 HB) 642019820005335"/>
    <m/>
    <s v="BUZĂU"/>
    <s v="Ruşeţu"/>
    <s v="Tara: România; Judet: BUZĂU;Com Ruşeţu;   -; Nr: -;"/>
    <n v="2015"/>
    <n v="10300"/>
    <n v="10"/>
    <s v="in administrare"/>
    <s v="HG. 118/27.02.2019;OUG.68 din 06/11/2019"/>
    <s v="mobil"/>
    <s v=" Anul naşterii=2012 ;Sexul=iapă mamă ;Dangale=F 70 / 14 HB ;Microcip=642019820005335 ;Locaţia de bază=H. Rusetu ;"/>
  </r>
  <r>
    <x v="3304"/>
    <s v="8.23.03"/>
    <m/>
    <m/>
    <s v="Brilianta   (Bz / 4 J) 642019820204945"/>
    <m/>
    <s v="CĂLĂRAŞI"/>
    <s v="Perişoru"/>
    <s v="Tara: România; Judet: CĂLĂRAŞI;Com Perişoru;   -; Nr: -;"/>
    <n v="2015"/>
    <n v="10300"/>
    <n v="51"/>
    <s v="in administrare"/>
    <s v="HG. 118/27.02.2019;OUG.68 din 06/11/2019"/>
    <s v="mobil"/>
    <s v=" Anul naşterii=2011 ;Sexul=iapă mamă ;Dangale=Bz / 4 J ;Microcip=642019820204945 ;Locaţia de bază=H. Jegălia ;"/>
  </r>
  <r>
    <x v="3305"/>
    <s v="8.23.11"/>
    <m/>
    <m/>
    <s v="Lily  (Ip / 17 J) 642019820194771"/>
    <m/>
    <s v="CĂLĂRAŞI"/>
    <s v="Perişoru"/>
    <s v="Tara: România; Judet: CĂLĂRAŞI;Com Perişoru;   -; Nr: -;"/>
    <n v="2015"/>
    <n v="8900"/>
    <n v="51"/>
    <s v="in administrare"/>
    <s v="HG. 118/27.02.2019;OUG.68 din 06/11/2019"/>
    <s v="mobil"/>
    <s v=" Anul naşterii=2011 ;Sexul=iapă mamă ;Dangale=Ip / 17 J ;Microcip=642019820194771 ;Locaţia de bază=H. Jegălia ;"/>
  </r>
  <r>
    <x v="3306"/>
    <s v="8.23.09"/>
    <m/>
    <m/>
    <s v="Gazal XIX-23 / Uthifa {23 M / G 19} 642019820560433"/>
    <m/>
    <s v="CONSTANŢA"/>
    <s v="Mangalia"/>
    <s v="Tara: România; Judet: CONSTANŢA;Mun Mangalia; Şos  Constanţei; Nr: 52;"/>
    <n v="2015"/>
    <n v="9400"/>
    <n v="13"/>
    <s v="in administrare"/>
    <s v="HG. 118/27.02.2019;OUG.68 din 06/11/2019"/>
    <s v="mobil"/>
    <s v=" Anul naşterii=2012 ;Sexul=iapă mamă ;Dangale=23 M / G 19 ;Microcip=642019820560433 ;Locaţia de bază=H. Mangalia ;"/>
  </r>
  <r>
    <x v="3307"/>
    <s v="8.23.09"/>
    <m/>
    <m/>
    <s v="Hadban XXXVIII-28 / Ufatima (28 M / H 38) 642019820578560"/>
    <m/>
    <s v="CONSTANŢA"/>
    <s v="Mangalia"/>
    <s v="Tara: România; Judet: CONSTANŢA;Mun Mangalia; Şos  Constanţei; Nr: 52;"/>
    <n v="2015"/>
    <n v="9400"/>
    <n v="13"/>
    <s v="in administrare"/>
    <s v="HG. 118/27.02.2019;OUG.68 din 06/11/2019"/>
    <s v="mobil"/>
    <s v=" Anul naşterii=2012 ;Sexul=iapă mamă ;Dangale=28 M / H 38 ;Microcip=642019820578560 ;Locaţia de bază=H. Mangalia ;"/>
  </r>
  <r>
    <x v="3308"/>
    <s v="8.23.12"/>
    <m/>
    <m/>
    <s v="Gazal XVIII-20  (G 18 / 20 R)_x000a_642019820376845"/>
    <m/>
    <s v="SUCEAVA"/>
    <s v="Rădăuţi"/>
    <s v="Tara: România; Judet: SUCEAVA;Mun Rădăuţi; Str  Bogdan Vodă; Nr: 114;"/>
    <n v="2015"/>
    <n v="9400"/>
    <n v="33"/>
    <s v="in administrare"/>
    <s v="HG. 118/27.02.2019;OUG.68 din 06/11/2019"/>
    <s v="mobil"/>
    <s v=" Anul naşterii=2012 ;Sexul=iapă mamă ;Dangale=G 18 / 20 R ;Microcip=642019820376845 ;Locaţia de bază=H.Radauti ;"/>
  </r>
  <r>
    <x v="3309"/>
    <s v="8.23.12"/>
    <m/>
    <m/>
    <s v="Koheilan XL-22  ( K 40 / 22 R)_x000a_642019820326122"/>
    <m/>
    <s v="SUCEAVA"/>
    <s v="Rădăuţi"/>
    <s v="Tara: România; Judet: SUCEAVA;Mun Rădăuţi; Str  Bogdan Vodă; Nr: 114;"/>
    <n v="2015"/>
    <n v="9400"/>
    <n v="33"/>
    <s v="in administrare"/>
    <s v="HG. 118/27.02.2019;OUG.68 din 06/11/2019"/>
    <s v="mobil"/>
    <s v=" Anul naşterii=2012 ;Sexul=iapă mamă ;Dangale=K 40 / 22 R ;Microcip=642019820326122 ;Locaţia de bază=H.Radauti ;"/>
  </r>
  <r>
    <x v="3310"/>
    <s v="8.23.06"/>
    <m/>
    <m/>
    <s v="Ousor IX-119  (O 9 / 119 L) 642019820377744"/>
    <m/>
    <s v="SUCEAVA"/>
    <s v="Moldova-Suliţa"/>
    <s v="Tara: România; Judet: SUCEAVA;Com Moldova-Suliţa;   -; Nr: -;"/>
    <n v="2015"/>
    <n v="8000"/>
    <n v="33"/>
    <s v="in administrare"/>
    <s v="HG. 118/27.02.2019;OUG.68 din 06/11/2019"/>
    <s v="mobil"/>
    <s v=" Anul naşterii=2012 ;Sexul=iapă mamă ;Dangale=O 9 / 119 L ;Microcip=642019820377744 ;Locaţia de bază=H. Lucina ;"/>
  </r>
  <r>
    <x v="3311"/>
    <s v="8.23.08"/>
    <m/>
    <m/>
    <s v="Nonius 38-7 (N 38 / 7 I) 642019820333253"/>
    <m/>
    <s v="TIMIŞ"/>
    <s v="Izvin"/>
    <s v="Tara: România; Judet: TIMIŞ;Sat Izvin;   -; Nr: -;"/>
    <n v="2015"/>
    <n v="9400"/>
    <n v="35"/>
    <s v="in administrare"/>
    <s v="HG. 118/27.02.2019;OUG.68 din 06/11/2019"/>
    <s v="mobil"/>
    <s v=" Anul naşterii=2012 ;Sexul=iapă mamă ;Dangale=N 38 / 7 I ;Microcip=642019820333253 ;Locaţia de bază=H.Izvin ;"/>
  </r>
  <r>
    <x v="3312"/>
    <s v="8.23.08"/>
    <m/>
    <m/>
    <s v="Nonius 23-49-8 (N 23-49 / 8 I)  642019820454363"/>
    <m/>
    <s v="TIMIŞ"/>
    <s v="Izvin"/>
    <s v="Tara: România; Judet: TIMIŞ;Sat Izvin;   -; Nr: -;"/>
    <n v="2015"/>
    <n v="9400"/>
    <n v="35"/>
    <s v="in administrare"/>
    <s v="HG. 118/27.02.2019;OUG.68 din 06/11/2019"/>
    <s v="mobil"/>
    <s v=" Anul naşterii=2012 ;Sexul=iapă mamă ;Dangale=N 23-49 / 8 I ;Microcip=642019820454363 ;Locaţia de bază=H.Izvin ;"/>
  </r>
  <r>
    <x v="3313"/>
    <s v="8.23.08"/>
    <m/>
    <m/>
    <s v="Nonius 38 – 8  (N 38 / 8 I) 642019820457711"/>
    <m/>
    <s v="TIMIŞ"/>
    <s v="Izvin"/>
    <s v="Tara: România; Judet: TIMIŞ;Sat Izvin;   -; Nr: -;"/>
    <n v="2015"/>
    <n v="9400"/>
    <n v="35"/>
    <s v="in administrare"/>
    <s v="HG. 118/27.02.2019;OUG.68 din 06/11/2019"/>
    <s v="mobil"/>
    <s v=" Anul naşterii=2012 ;Sexul=iapă mamă ;Dangale=N 38 / 8 I ;Microcip=642019820457711 ;Locaţia de bază=H.Izvin ;"/>
  </r>
  <r>
    <x v="3314"/>
    <s v="8.23.01"/>
    <m/>
    <m/>
    <s v="Dalia II  (Pc / 3 I) 642019820428644"/>
    <m/>
    <s v="TIMIŞ"/>
    <s v="Izvin"/>
    <s v="Tara: România; Judet: TIMIŞ;Sat Izvin;   -; Nr: -;"/>
    <n v="2015"/>
    <n v="8900"/>
    <n v="35"/>
    <s v="in administrare"/>
    <s v="HG. 118/27.02.2019;OUG.68 din 06/11/2019"/>
    <s v="mobil"/>
    <s v=" Anul naşterii=2012 ;Sexul=iapă mamă ;Dangale=Pc / 3 I ;Microcip=642019820428644 ;Locaţia de bază=H.Izvin ;"/>
  </r>
  <r>
    <x v="3315"/>
    <s v="8.23.11"/>
    <m/>
    <m/>
    <s v="Hera  (OC 3 / HB) 642019820528636"/>
    <m/>
    <s v="BISTRIŢA-NĂSĂUD"/>
    <s v="-"/>
    <s v="Tara: România; Judet: BISTRIŢA-NĂSĂUD; -;   -; Nr: 45;  Beclean pe Someş, str. Bistriţei"/>
    <n v="2016"/>
    <n v="9700"/>
    <n v="6"/>
    <s v="in administrare"/>
    <s v="HG. 118/27.02.2019;OUG.68 din 06/11/2019"/>
    <s v="mobil"/>
    <s v=" Anul naşterii=2013 ;Sexul=iapă mamă ;Dangale=OC 3 / HB ;Microcip=642019820528636 ;Locaţia de bază=H.Beclean ;"/>
  </r>
  <r>
    <x v="3316"/>
    <s v="8.23.10"/>
    <m/>
    <m/>
    <s v="Dada (57 C/ Tz) 642019820114786"/>
    <m/>
    <s v="BUZĂU"/>
    <s v="Cislău"/>
    <s v="Tara: România; Judet: BUZĂU;Com Cislău;   -; Nr: 2; Aleea Armatei"/>
    <n v="2016"/>
    <n v="9400"/>
    <n v="10"/>
    <s v="in administrare"/>
    <s v="HG. 118/27.02.2019;OUG.68 din 06/11/2019"/>
    <s v="mobil"/>
    <s v=" Anul naşterii=2013 ;Sexul=iapă mamă ;Dangale=57 C/ Tz ;Microcip=642019820114786 ;Locaţia de bază=H.Cislău ;"/>
  </r>
  <r>
    <x v="3317"/>
    <s v="8.23.11"/>
    <m/>
    <m/>
    <s v="Lingurita  (I 62 / R) 642019820549431_x000a_"/>
    <m/>
    <s v="BUZĂU"/>
    <s v="Ruşeţu"/>
    <s v="Tara: România; Judet: BUZĂU;Com Ruşeţu;   -; Nr: -;"/>
    <n v="2016"/>
    <n v="8900"/>
    <n v="10"/>
    <s v="in administrare"/>
    <s v="HG. 118/27.02.2019;OUG.68 din 06/11/2019"/>
    <s v="mobil"/>
    <s v=" Anul naşterii=2013 ;Sexul=iapă mamă ;Dangale=I 62 / R ;Microcip=642019820549431 ;Locaţia de bază=H. Rusetu ;"/>
  </r>
  <r>
    <x v="3318"/>
    <s v="8.23.09"/>
    <m/>
    <m/>
    <s v="Cygaj 79 / Vordah (79M/Cy) 642019820561902"/>
    <m/>
    <s v="CONSTANŢA"/>
    <s v="Mangalia"/>
    <s v="Tara: România; Judet: CONSTANŢA;Mun Mangalia; Şos  Constanţei; Nr: 52;"/>
    <n v="2016"/>
    <n v="10000"/>
    <n v="13"/>
    <s v="in administrare"/>
    <s v="HG. 118/27.02.2019;OUG.68 din 06/11/2019"/>
    <s v="mobil"/>
    <s v=" Anul naşterii=2013 ;Sexul=armăsar montă publică ;Dangale=79M/Cy ;Microcip=642019820561902 ;Locaţia de bază=H. Mangalia ;"/>
  </r>
  <r>
    <x v="3319"/>
    <s v="8.23.07"/>
    <m/>
    <m/>
    <s v="Neapolitano XXIX-139  N 29 / 139 HB_x000a_642019820516887"/>
    <m/>
    <s v="BISTRIŢA-NĂSĂUD"/>
    <s v="-"/>
    <s v="Tara: România; Judet: BISTRIŢA-NĂSĂUD; -;   -; Nr: 45; Beclean pe Someş, str. Bistriţei"/>
    <n v="2016"/>
    <n v="10800"/>
    <n v="6"/>
    <s v="in administrare"/>
    <s v="HG. 118/27.02.2019;OUG.68 din 06/11/2019"/>
    <s v="mobil"/>
    <s v=" Anul naşterii=2013 ;Sexul=armăsar montă publică ;Dangale=N 29 / 139 HB ;Microcip=642019820516887 ;Locaţia de bază=H.Beclean ;"/>
  </r>
  <r>
    <x v="3320"/>
    <s v="8.23.10"/>
    <m/>
    <m/>
    <s v="Benito (27 C / Va) 642019820049514"/>
    <m/>
    <s v="BUZĂU"/>
    <s v="Cislău"/>
    <s v="Tara: România; Judet: BUZĂU;Com Cislău;   -; Nr: 2; Aleea Armatei"/>
    <n v="2016"/>
    <n v="10000"/>
    <n v="10"/>
    <s v="in administrare"/>
    <s v="HG. 118/27.02.2019;OUG.68 din 06/11/2019"/>
    <s v="mobil"/>
    <s v=" Anul naşterii=2012 ;Sexul=armăsar montă publică ;Dangale=27 C / Va ;Microcip=642019820049514 ;Locaţia de bază=H.Cislău ;"/>
  </r>
  <r>
    <x v="3321"/>
    <s v="8.23.08"/>
    <m/>
    <m/>
    <s v="Nonius 36 – 27 (N 36 / 27 I) 642019820663933"/>
    <m/>
    <s v="TIMIŞ"/>
    <s v="Izvin"/>
    <s v="Tara: România; Judet: TIMIŞ;Sat Izvin;   -; Nr: -;"/>
    <n v="2016"/>
    <n v="10000"/>
    <n v="35"/>
    <s v="in administrare"/>
    <s v="HG. 118/27.02.2019;OUG.68 din 06/11/2019"/>
    <s v="mobil"/>
    <s v=" Anul naşterii=2013 ;Sexul=armăsar montă publică ;Dangale=N 36 / 27 I ;Microcip=642019820663933 ;Locaţia de bază=H.Izvin ;"/>
  </r>
  <r>
    <x v="3322"/>
    <s v="8.23.08"/>
    <m/>
    <m/>
    <s v="Nonius 32-40-1 (N 32 – 40 / 1 I) 642019820670760"/>
    <m/>
    <s v="TIMIŞ"/>
    <s v="Izvin"/>
    <s v="Tara: România; Judet: TIMIŞ;Sat Izvin;   -; Nr: -;"/>
    <n v="2016"/>
    <n v="10000"/>
    <n v="35"/>
    <s v="in administrare"/>
    <s v="HG. 118/27.02.2019;OUG.68 din 06/11/2019"/>
    <s v="mobil"/>
    <s v=" Anul naşterii=2013 ;Sexul=armăsar montă publică ;Dangale=N 32 – 40 / 1 I ;Microcip=642019820670760 ;Locaţia de bază=H.Izvin ;"/>
  </r>
  <r>
    <x v="3323"/>
    <s v="8.23.01"/>
    <m/>
    <m/>
    <s v="Ema  (Pr / 6 I) 642019820518590"/>
    <m/>
    <s v="TIMIŞ"/>
    <s v="Izvin"/>
    <s v="Tara: România; Judet: TIMIŞ;Sat Izvin;   -; Nr: -;"/>
    <n v="2016"/>
    <n v="8900"/>
    <n v="35"/>
    <s v="in administrare"/>
    <s v="HG. 118/27.02.2019;OUG.68 din 06/11/2019"/>
    <s v="mobil"/>
    <s v=" Anul naşterii=2013 ;Sexul=iapă mamă ;Dangale=Pr / 6 I ;Microcip=642019820518590 ;Locaţia de bază=H.Izvin ;"/>
  </r>
  <r>
    <x v="3324"/>
    <s v="8.23.03"/>
    <m/>
    <m/>
    <s v="Daniela (Gi / 53 J) 642019820562326"/>
    <m/>
    <s v="CĂLĂRAŞI"/>
    <s v="Perişoru"/>
    <s v="Tara: România; Judet: CĂLĂRAŞI;Com Perişoru;   -; Nr: -;"/>
    <n v="2016"/>
    <n v="9400"/>
    <n v="51"/>
    <s v="in administrare"/>
    <s v="HG. 118/27.02.2019;OUG.68 din 06/11/2019"/>
    <s v="mobil"/>
    <s v=" Anul naşterii=2013 ;Sexul=iapă mamă ;Dangale=Gi / 53 J ;Microcip=642019820562326 ;Locaţia de bază=H. Jegălia ;"/>
  </r>
  <r>
    <x v="3325"/>
    <s v="8.23.03"/>
    <m/>
    <m/>
    <s v="Dorulet  (Jv / 47 J) 642019820560316"/>
    <m/>
    <s v="CĂLĂRAŞI"/>
    <s v="Perişoru"/>
    <s v="Tara: România; Judet: CĂLĂRAŞI;Com Perişoru;   -; Nr: -;"/>
    <n v="2016"/>
    <n v="10000"/>
    <n v="51"/>
    <s v="in administrare"/>
    <s v="HG. 118/27.02.2019;OUG.68 din 06/11/2019"/>
    <s v="mobil"/>
    <s v=" Anul naşterii=2013 ;Sexul=armăsar montă publică ;Dangale=Jv / 47 J ;Microcip=642019820560316 ;Locaţia de bază=H. Jegălia ;"/>
  </r>
  <r>
    <x v="3326"/>
    <s v="8.23.03"/>
    <m/>
    <m/>
    <s v="Delicat  (Cn / 18 J) 642019820564481_x000a_"/>
    <m/>
    <s v="CĂLĂRAŞI"/>
    <s v="Perişoru"/>
    <s v="Tara: România; Judet: CĂLĂRAŞI;Com Perişoru;   -; Nr: -;"/>
    <n v="2016"/>
    <n v="10000"/>
    <n v="51"/>
    <s v="in administrare"/>
    <s v="HG. 118/27.02.2019;OUG.68 din 06/11/2019"/>
    <s v="mobil"/>
    <s v=" Anul naşterii=2013 ;Sexul=armăsar montă publică ;Dangale=Cn / 18 J ;Microcip=642019820564481 ;Locaţia de bază=H. Jegălia ;"/>
  </r>
  <r>
    <x v="3327"/>
    <s v="8.23.06"/>
    <m/>
    <m/>
    <s v="Goral XXI-31  (G 21 / 31 L) 642019820553626"/>
    <m/>
    <s v="SUCEAVA"/>
    <s v="Moldova-Suliţa"/>
    <s v="Tara: România; Judet: SUCEAVA;Com Moldova-Suliţa;   -; Nr: -;"/>
    <n v="2016"/>
    <n v="8000"/>
    <n v="33"/>
    <s v="in administrare"/>
    <s v="HG. 118/27.02.2019;OUG.68 din 06/11/2019"/>
    <s v="mobil"/>
    <s v=" Anul naşterii=2013 ;Sexul=iapă mamă ;Dangale=G 21 / 31 L ;Microcip=642019820553626 ;Locaţia de bază=H. Lucina ;"/>
  </r>
  <r>
    <x v="3328"/>
    <s v="8.23.04"/>
    <m/>
    <m/>
    <s v="Furioso LXIX-13 ( F 69 / 13 R)_x000a_642019820547709"/>
    <m/>
    <s v="BUZĂU"/>
    <s v="Ruşeţu"/>
    <s v="Tara: România; Judet: BUZĂU;Com Ruşeţu;   -; Nr: -;"/>
    <n v="2016"/>
    <n v="10000"/>
    <n v="10"/>
    <s v="in administrare"/>
    <s v="HG. 118/27.02.2019;OUG.68 din 06/11/2019"/>
    <s v="mobil"/>
    <s v=" Anul naşterii=2013 ;Sexul=armăsar montă publică ;Dangale=F 69 / 13 R ;Microcip=642019820547709 ;Locaţia de bază=H. Rusetu ;"/>
  </r>
  <r>
    <x v="3329"/>
    <s v="8.04.04"/>
    <m/>
    <m/>
    <s v="DAF SCHEIA"/>
    <m/>
    <s v="SUCEAVA"/>
    <s v="Suceava"/>
    <s v="Tara: România; Judet: SUCEAVA;MRJ Suceava;   -; Nr: -;"/>
    <n v="2011"/>
    <n v="108232"/>
    <n v="33"/>
    <s v="in administrare"/>
    <s v="HG. 773/10.09.2020"/>
    <s v="imobil"/>
    <s v=" Lungime=0.713 Km;Suprafeţe=0.7291 ha;CF=53589 ;"/>
  </r>
  <r>
    <x v="3330"/>
    <s v="8.04.04"/>
    <m/>
    <m/>
    <s v="DAF BOLOHANU II PRELUNGIRE"/>
    <m/>
    <s v="SUCEAVA"/>
    <s v="Râşca"/>
    <s v="Tara: România; Judet: SUCEAVA;Com Râşca;   -; Nr: -;"/>
    <n v="2007"/>
    <n v="253603"/>
    <n v="33"/>
    <s v="in administrare"/>
    <s v="HG. 773/10.09.2020"/>
    <s v="imobil"/>
    <s v=" Lungime=1.265 Km;Suprafeţe=1.0795 ha;CF=32585 ;"/>
  </r>
  <r>
    <x v="3331"/>
    <s v="8.04.04"/>
    <m/>
    <m/>
    <s v="Drum forest.FE008-0,56 km,Trup pad.Baneasa,borna 34-35 (72D)"/>
    <m/>
    <s v="MUNICIPIUL BUCUREŞTI"/>
    <s v="1"/>
    <s v="Tara: România; Judet: MUNICIPIUL BUCUREŞTI;Sec 1;   -; Nr: -;"/>
    <n v="2018"/>
    <n v="462053"/>
    <n v="40"/>
    <s v="in administrare"/>
    <s v="HG. 773/10.09.2020"/>
    <s v="imobil"/>
    <s v=" Lungime=0.561 Km;Suprafeţe=0.3367 ha;CF=276714 ;"/>
  </r>
  <r>
    <x v="3332"/>
    <s v="8.04.01"/>
    <m/>
    <m/>
    <s v="Padure"/>
    <m/>
    <s v="VASLUI"/>
    <s v="Deleşti"/>
    <s v="Tara: România; Judet: VASLUI;Com Deleşti;   -; Nr: -;"/>
    <n v="2019"/>
    <n v="169604"/>
    <n v="37"/>
    <s v="in administrare"/>
    <s v="HG. 808/24.09.2020"/>
    <s v="imobil"/>
    <s v=" Suprafeţe=210000 mp;CF=70927 ;Date cadastrale=70927 ;"/>
  </r>
  <r>
    <x v="3333"/>
    <s v="8.24.01"/>
    <m/>
    <m/>
    <s v="Braseria Posada"/>
    <s v="Muzeul cinegetic"/>
    <s v="PRAHOVA"/>
    <s v="Posada"/>
    <s v="Tara: România; Judet: PRAHOVA;Loc Posada;   -; Nr: -;"/>
    <n v="1962"/>
    <n v="18052"/>
    <n v="29"/>
    <s v="in administrare"/>
    <s v="H.G. 533/2002;HG 1344/2011;OUG.1 din 04/01/2017;HG.354/18.05.2017;OUG.68 din 06/11/2019"/>
    <s v="imobil"/>
    <s v="Suprafaţă construită=260 mp;Suprafaţă desfăşurată= mp;Regimul de înălţime=P ;Suprafaţă teren=1315,57 mp;CF= ;Suprafata utila= mp;Suprafata utila= mp;"/>
  </r>
  <r>
    <x v="3334"/>
    <s v="8.04.04"/>
    <m/>
    <m/>
    <s v="D.F. CELIC"/>
    <s v="conform amenajamentelor silvice"/>
    <s v="TULCEA"/>
    <s v="-"/>
    <s v="Tara: România; Judet: TULCEA; -;   -; Nr: -;"/>
    <n v="1977"/>
    <n v="79805"/>
    <n v="36"/>
    <s v="in administrare"/>
    <s v="HG 982/1998;HG 1344/2011;OUG.1 din 04/01/2017;HG.354/18.05.2017;OUG.68 din 06/11/2019"/>
    <s v="imobil"/>
    <s v="Lungime= Km;Suprafeţe= ha;CF= ;"/>
  </r>
  <r>
    <x v="3335"/>
    <s v="8.04.04"/>
    <m/>
    <m/>
    <s v="D.F VALEA LUNGA 3,1 KM"/>
    <s v="conform amenajamentelor silvice"/>
    <s v="TULCEA"/>
    <s v="-"/>
    <s v="Tara: România; Judet: TULCEA; -;   -; Nr: -;"/>
    <n v="1969"/>
    <n v="124069"/>
    <n v="36"/>
    <s v="in administrare"/>
    <s v="HG 982/1998;;OUG.1 din 04/01/2017;HG.354/18.05.2017;OUG.68 din 06/11/2019"/>
    <s v="imobil"/>
    <s v="Lungime= Km;Suprafeţe= ha;CF= ;"/>
  </r>
  <r>
    <x v="3336"/>
    <s v="8.04.04"/>
    <m/>
    <m/>
    <s v="D.F VALEA BONDOC 1,8 KM"/>
    <s v="conform amenajamentelor silvice"/>
    <s v="TULCEA"/>
    <s v="-"/>
    <s v="Tara: România; Judet: TULCEA; -;   -; Nr: -;"/>
    <n v="1969"/>
    <n v="73293"/>
    <n v="36"/>
    <s v="in administrare"/>
    <s v="HG 982/1998;;OUG.1 din 04/01/2017;HG.354/18.05.2017;OUG.68 din 06/11/2019"/>
    <s v="imobil"/>
    <s v="Lungime= Km;Suprafeţe= ha;CF= ;"/>
  </r>
  <r>
    <x v="3337"/>
    <s v="8.04.04"/>
    <m/>
    <m/>
    <s v="D.F TABACINA 3,3 KM"/>
    <s v="conform amenajamentelor silvice"/>
    <s v="TULCEA"/>
    <s v="-"/>
    <s v="Tara: România; Judet: TULCEA; -;   -; Nr: -;"/>
    <n v="1969"/>
    <n v="118527"/>
    <n v="36"/>
    <s v="in administrare"/>
    <s v="HG 982/1998;;OUG.1 din 04/01/2017;HG.354/18.05.2017;OUG.68 din 06/11/2019"/>
    <s v="imobil"/>
    <s v="Lungime= Km;Suprafeţe= ha;CF= ;"/>
  </r>
  <r>
    <x v="3338"/>
    <s v="8.04.04"/>
    <m/>
    <m/>
    <s v="D.F VALEA CARTOAFELOR 4,3 KM"/>
    <s v="conform amenajamentelor silvice"/>
    <s v="TULCEA"/>
    <s v="-"/>
    <s v="Tara: România; Judet: TULCEA; -;   -; Nr: -;"/>
    <n v="1969"/>
    <n v="175499"/>
    <n v="36"/>
    <s v="in administrare"/>
    <s v="HG 982/1998;;OUG.1 din 04/01/2017;HG.354/18.05.2017;OUG.68 din 06/11/2019"/>
    <s v="imobil"/>
    <s v="Lungime= Km;Suprafeţe= ha;CF= ;"/>
  </r>
  <r>
    <x v="3339"/>
    <s v="8.04.04"/>
    <m/>
    <m/>
    <s v="D.F VALEA LUI STOIAN 1,1 KM"/>
    <s v="conform amenajamentelor silvice"/>
    <s v="TULCEA"/>
    <s v="-"/>
    <s v="Tara: România; Judet: TULCEA; -;   -; Nr: -;"/>
    <n v="1969"/>
    <n v="51683"/>
    <n v="36"/>
    <s v="in administrare"/>
    <s v="HG 982/1998;;OUG.1 din 04/01/2017;HG.354/18.05.2017;OUG.68 din 06/11/2019"/>
    <s v="imobil"/>
    <s v="Lungime= Km;Suprafeţe= ha;CF= ;"/>
  </r>
  <r>
    <x v="3340"/>
    <s v="8.04.04"/>
    <m/>
    <m/>
    <s v="D.F.CERNA NITROFAN NIFON"/>
    <s v="conform amenajamentelor silvice"/>
    <s v="TULCEA"/>
    <s v="-"/>
    <s v="Tara: România; Judet: TULCEA; -;   -; Nr: -;"/>
    <n v="1971"/>
    <n v="139538"/>
    <n v="36"/>
    <s v="in administrare"/>
    <s v="HG 982/1998;;OUG.1 din 04/01/2017;HG.354/18.05.2017;OUG.68 din 06/11/2019"/>
    <s v="imobil"/>
    <s v="Lungime= Km;Suprafeţe= ha;CF= ;"/>
  </r>
  <r>
    <x v="3341"/>
    <s v="8.04.04"/>
    <m/>
    <m/>
    <s v="D.F.VALEA CRUDULUI 2,5 KM"/>
    <s v="conform amenajamentelor silvice"/>
    <s v="TULCEA"/>
    <s v="-"/>
    <s v="Tara: România; Judet: TULCEA; -;   -; Nr: -;"/>
    <n v="1975"/>
    <n v="118897"/>
    <n v="36"/>
    <s v="in administrare"/>
    <s v="HG 982/1998;;OUG.1 din 04/01/2017;HG.354/18.05.2017;OUG.68 din 06/11/2019"/>
    <s v="imobil"/>
    <s v="Lungime= Km;Suprafeţe= ha;CF= ;"/>
  </r>
  <r>
    <x v="3342"/>
    <s v="8.04.04"/>
    <m/>
    <m/>
    <s v="D.F. SEREMET 1 3,2 KM"/>
    <s v="conform amenajamentelor silvice"/>
    <s v="TULCEA"/>
    <s v="-"/>
    <s v="Tara: România; Judet: TULCEA; -;   -; Nr: -;"/>
    <n v="1964"/>
    <n v="109236"/>
    <n v="36"/>
    <s v="in administrare"/>
    <s v="HG 982/1998;;OUG.1 din 04/01/2017;HG.354/18.05.2017;OUG.68 din 06/11/2019"/>
    <s v="imobil"/>
    <s v="Lungime= Km;Suprafeţe= ha;CF= ;"/>
  </r>
  <r>
    <x v="3343"/>
    <s v="8.04.04"/>
    <m/>
    <m/>
    <s v="D.A.F. CIOFLECU"/>
    <s v="conform amenajamentelor silvice"/>
    <s v="MUNICIPIUL BUCUREŞTI"/>
    <s v="-"/>
    <s v="Tara: România; Judet: MUNICIPIUL BUCUREŞTI; -;   -; Nr: -;"/>
    <n v="1975"/>
    <n v="19011"/>
    <n v="40"/>
    <s v="in administrare"/>
    <s v="HG 982/1998;;OUG.1 din 04/01/2017;HG.354/18.05.2017;OUG.68 din 06/11/2019"/>
    <s v="imobil"/>
    <s v="Lungime= Km;Suprafeţe= ha;CF= ;"/>
  </r>
  <r>
    <x v="3344"/>
    <s v="8.04.04"/>
    <m/>
    <m/>
    <s v="DRUM FORESTIER AUTO PUIENI"/>
    <s v="conform amenajamentelor silvice"/>
    <s v="MUNICIPIUL BUCUREŞTI"/>
    <s v="-"/>
    <s v="Tara: România; Judet: MUNICIPIUL BUCUREŞTI; -;   -; Nr: -;"/>
    <n v="1994"/>
    <n v="2536"/>
    <n v="40"/>
    <s v="in administrare"/>
    <s v="HG 982/1998;;OUG.1 din 04/01/2017;HG.354/18.05.2017;OUG.68 din 06/11/2019"/>
    <s v="imobil"/>
    <s v="Lungime= Km;Suprafeţe= ha;CF= ;"/>
  </r>
  <r>
    <x v="3345"/>
    <s v="8.04.04"/>
    <m/>
    <m/>
    <s v="LINII VINATOARE SNAGOV PARC 2,5"/>
    <s v="conform amenajamentelor silvice"/>
    <s v="MUNICIPIUL BUCUREŞTI"/>
    <s v="-"/>
    <s v="Tara: România; Judet: MUNICIPIUL BUCUREŞTI; -;   -; Nr: -;"/>
    <n v="1970"/>
    <n v="5048"/>
    <n v="40"/>
    <s v="in administrare"/>
    <s v="HG 982/1998;HG 1344/2011;OUG.1 din 04/01/2017;OUG.68 din 06/11/2019"/>
    <s v="imobil"/>
    <s v="SNAGOV PARC"/>
  </r>
  <r>
    <x v="3346"/>
    <s v="8.04.04"/>
    <m/>
    <m/>
    <s v="DAF CRUCEA FINTINELE"/>
    <s v="conform amenajamentelor silvice"/>
    <s v="MUNICIPIUL BUCUREŞTI"/>
    <s v="-"/>
    <s v="Tara: România; Judet: MUNICIPIUL BUCUREŞTI; -;   -; Nr: -;"/>
    <n v="1969"/>
    <n v="56893"/>
    <n v="40"/>
    <s v="in administrare"/>
    <s v="HG 982/1998;;OUG.1 din 04/01/2017;HG.354/18.05.2017;OUG.68 din 06/11/2019"/>
    <s v="imobil"/>
    <s v="Lungime= Km;Suprafeţe= ha;CF= ;"/>
  </r>
  <r>
    <x v="3347"/>
    <s v="8.04.04"/>
    <m/>
    <m/>
    <s v="DAF MIRONESTI"/>
    <s v="conform amenajamentelor silvice"/>
    <s v="MUNICIPIUL BUCUREŞTI"/>
    <s v="-"/>
    <s v="Tara: România; Judet: MUNICIPIUL BUCUREŞTI; -;   -; Nr: -;"/>
    <n v="1981"/>
    <n v="77114"/>
    <n v="40"/>
    <s v="in administrare"/>
    <s v="HG 982/1998;;OUG.1 din 04/01/2017;HG.354/18.05.2017;OUG.68 din 06/11/2019"/>
    <s v="imobil"/>
    <s v="Lungime= Km;Suprafeţe= ha;CF= ;"/>
  </r>
  <r>
    <x v="3348"/>
    <s v="8.04.04"/>
    <m/>
    <m/>
    <s v="D.A.F. LETCA I"/>
    <s v="conform amenajamentelor silvice"/>
    <s v="MUNICIPIUL BUCUREŞTI"/>
    <s v="-"/>
    <s v="Tara: România; Judet: MUNICIPIUL BUCUREŞTI; -;   -; Nr: -;"/>
    <n v="1981"/>
    <n v="161718"/>
    <n v="40"/>
    <s v="in administrare"/>
    <s v="HG 982/1998;;OUG.1 din 04/01/2017;HG.354/18.05.2017;OUG.68 din 06/11/2019"/>
    <s v="imobil"/>
    <s v="Lungime= Km;Suprafeţe= ha;CF= ;"/>
  </r>
  <r>
    <x v="3349"/>
    <s v="8.04.04"/>
    <m/>
    <m/>
    <s v="DRUM PANAGHIA"/>
    <s v="conform amenajamentelor silvice"/>
    <s v="DÂMBOVIŢA"/>
    <s v="-"/>
    <s v="Tara: România; Judet: DÂMBOVIŢA; -;   -; Nr: -;"/>
    <n v="1980"/>
    <n v="292043"/>
    <n v="15"/>
    <s v="in administrare"/>
    <s v="HG 982/1998;HG 1344/2011; HG 478/ 24-IUN-15;HG.478/24-IUN-15;OUG.1 din 04/01/2017;HG.354/18.05.2017;OUG.68 din 06/11/2019"/>
    <s v="imobil"/>
    <s v="Lungime= Km;Suprafeţe= ha;CF= ;"/>
  </r>
  <r>
    <x v="3350"/>
    <s v="8.04.04"/>
    <m/>
    <m/>
    <s v="DRUM ZBIGLEZEA-F.CORDUN"/>
    <s v="conform amenajamentelor silvice"/>
    <s v="DÂMBOVIŢA"/>
    <s v="-"/>
    <s v="Tara: România; Judet: DÂMBOVIŢA; -;   -; Nr: -;"/>
    <n v="1972"/>
    <n v="390382"/>
    <n v="15"/>
    <s v="in administrare"/>
    <s v="HG 982/1998;HG 1344/2011; HG 478/ 24-IUN-15;HG.478/24-IUN-15;OUG.1 din 04/01/2017;HG.354/18.05.2017;OUG.68 din 06/11/2019"/>
    <s v="imobil"/>
    <s v="Lungime= Km;Suprafeţe= ha;CF= ;"/>
  </r>
  <r>
    <x v="3351"/>
    <s v="8.04.04"/>
    <m/>
    <m/>
    <s v="DRUM FOREST.NEGR.VACA.STILP"/>
    <s v="conform amenajamentelor silvice"/>
    <s v="DÂMBOVIŢA"/>
    <s v="-"/>
    <s v="Tara: România; Judet: DÂMBOVIŢA; -;   -; Nr: -;"/>
    <n v="1968"/>
    <n v="5301014"/>
    <n v="15"/>
    <s v="in administrare"/>
    <s v="HG 982/1998;HG 1344/2011; HG 478/ 24-IUN-15;HG.478/24-IUN-15;OUG.1 din 04/01/2017;HG.354/18.05.2017;OUG.68 din 06/11/2019"/>
    <s v="imobil"/>
    <s v="Lungime= Km;Suprafeţe= ha;CF= ;"/>
  </r>
  <r>
    <x v="3352"/>
    <s v="8.04.04"/>
    <m/>
    <m/>
    <s v="DRUM FOREST.BOL5.1KM,BOC8KM,CIO4"/>
    <s v="conform amenajamentelor silvice"/>
    <s v="DÂMBOVIŢA"/>
    <s v="-"/>
    <s v="Tara: România; Judet: DÂMBOVIŢA; -;   -; Nr: -;"/>
    <n v="1973"/>
    <n v="78593"/>
    <n v="15"/>
    <s v="in administrare"/>
    <s v="HG 982/1998;; HG 478/ 24-IUN-15;HG.478/24-IUN-15;OUG.1 din 04/01/2017;HG.354/18.05.2017;OUG.68 din 06/11/2019"/>
    <s v="imobil"/>
    <s v="Lungime= Km;Suprafeţe= ha;CF= ;"/>
  </r>
  <r>
    <x v="3353"/>
    <s v="8.04.04"/>
    <m/>
    <m/>
    <s v="DRUM FORESTIER VL.CIRESULUI-ROTA"/>
    <s v="conform amenajamentelor silvice"/>
    <s v="DÂMBOVIŢA"/>
    <s v="-"/>
    <s v="Tara: România; Judet: DÂMBOVIŢA; -;   -; Nr: -;"/>
    <n v="1968"/>
    <n v="18688"/>
    <n v="15"/>
    <s v="in administrare"/>
    <s v="HG 982/1998;HG 1344/2011; HG 478/ 24-IUN-15;HG.478/24-IUN-15;OUG.1 din 04/01/2017;HG.354/18.05.2017;OUG.68 din 06/11/2019"/>
    <s v="imobil"/>
    <s v="Lungime= Km;Suprafeţe= ha;CF= ;"/>
  </r>
  <r>
    <x v="3354"/>
    <s v="8.04.04"/>
    <m/>
    <m/>
    <s v="DRUM FORESTIER VARDALES"/>
    <s v="conform amenajamentelor silvice"/>
    <s v="DÂMBOVIŢA"/>
    <s v="-"/>
    <s v="Tara: România; Judet: DÂMBOVIŢA; -;   -; Nr: -;"/>
    <n v="1994"/>
    <n v="46431"/>
    <n v="15"/>
    <s v="in administrare"/>
    <s v="HG 982/1998;HG 1344/2011; HG 478/ 24-IUN-15;HG.478/24-IUN-15;OUG.1 din 04/01/2017;HG.354/18.05.2017;OUG.68 din 06/11/2019"/>
    <s v="imobil"/>
    <s v="Lungime= Km;Suprafeţe= ha;CF= ;"/>
  </r>
  <r>
    <x v="3355"/>
    <s v="8.04.04"/>
    <m/>
    <m/>
    <s v="DRUM FORESTIER VALEA TATII"/>
    <s v="conform amenajamentelor silvice"/>
    <s v="DÂMBOVIŢA"/>
    <s v="-"/>
    <s v="Tara: România; Judet: DÂMBOVIŢA; -;   -; Nr: -;"/>
    <n v="1994"/>
    <n v="1363892"/>
    <n v="15"/>
    <s v="in administrare"/>
    <s v="HG 982/1998;HG 1344/2011; HG 478/ 24-IUN-15;HG.478/24-IUN-15;OUG.1 din 04/01/2017;HG.354/18.05.2017;OUG.68 din 06/11/2019"/>
    <s v="imobil"/>
    <s v="Lungime= Km;Suprafeţe= ha;CF= ;"/>
  </r>
  <r>
    <x v="3356"/>
    <s v="8.04.04"/>
    <m/>
    <m/>
    <s v="DRUM FORESTIER RATEI"/>
    <s v="conform amenajamentelor silvice"/>
    <s v="DÂMBOVIŢA"/>
    <s v="-"/>
    <s v="Tara: România; Judet: DÂMBOVIŢA; -;   -; Nr: -;"/>
    <n v="1994"/>
    <n v="2550598"/>
    <n v="15"/>
    <s v="in administrare"/>
    <s v="HG 982/1998;HG 1344/2011; HG 478/ 24-IUN-15;HG.478/24-IUN-15;OUG.1 din 04/01/2017;HG.354/18.05.2017;OUG.68 din 06/11/2019"/>
    <s v="imobil"/>
    <s v="Lungime= Km;Suprafeţe= ha;CF= ;"/>
  </r>
  <r>
    <x v="3357"/>
    <s v="8.04.04"/>
    <m/>
    <m/>
    <s v="DRUM FORESTIER MITARCA"/>
    <s v="conform amenajamentelor silvice"/>
    <s v="DÂMBOVIŢA"/>
    <s v="-"/>
    <s v="Tara: România; Judet: DÂMBOVIŢA; -;   -; Nr: -;"/>
    <n v="1994"/>
    <n v="91227"/>
    <n v="15"/>
    <s v="in administrare"/>
    <s v="HG 982/1998;HG 1344/2011; HG 478/ 24-IUN-15;HG.478/24-IUN-15;OUG.1 din 04/01/2017;HG.354/18.05.2017;OUG.68 din 06/11/2019"/>
    <s v="imobil"/>
    <s v="Lungime= Km;Suprafeţe= ha;CF= ;"/>
  </r>
  <r>
    <x v="3358"/>
    <s v="8.04.04"/>
    <m/>
    <m/>
    <s v="DRUM FORESTIER CLAILE CU BRAZI"/>
    <s v="conform amenajamentelor silvice"/>
    <s v="DÂMBOVIŢA"/>
    <s v="-"/>
    <s v="Tara: România; Judet: DÂMBOVIŢA; -;   -; Nr: -;"/>
    <n v="1994"/>
    <n v="7933"/>
    <n v="15"/>
    <s v="in administrare"/>
    <s v="HG 982/1998;HG 1344/2011; HG 478/ 24-IUN-15;HG.478/24-IUN-15;OUG.1 din 04/01/2017;HG.354/18.05.2017;OUG.68 din 06/11/2019"/>
    <s v="imobil"/>
    <s v="Lungime= Km;Suprafeţe= ha;CF= ;"/>
  </r>
  <r>
    <x v="3359"/>
    <s v="8.04.04"/>
    <m/>
    <m/>
    <s v="DRUM FORESTIER BLIDARIE"/>
    <s v="conform amenajamentelor silvice"/>
    <s v="DÂMBOVIŢA"/>
    <s v="-"/>
    <s v="Tara: România; Judet: DÂMBOVIŢA; -;   -; Nr: -;"/>
    <n v="1994"/>
    <n v="39242"/>
    <n v="15"/>
    <s v="in administrare"/>
    <s v="HG 982/1998;HG 1344/2011; HG 478/ 24-IUN-15;HG.478/24-IUN-15;OUG.1 din 04/01/2017;OUG.68 din 06/11/2019"/>
    <s v="imobil"/>
    <s v="Lungime= Km;Suprafeţe= ha;CF= ;"/>
  </r>
  <r>
    <x v="3360"/>
    <s v="8.04.04"/>
    <m/>
    <m/>
    <s v="DRUM FORESTIER CARPENIS CARIERA"/>
    <s v="conform amenajamentelor silvice"/>
    <s v="DÂMBOVIŢA"/>
    <s v="-"/>
    <s v="Tara: România; Judet: DÂMBOVIŢA; -;   -; Nr: -;"/>
    <n v="1994"/>
    <n v="21688"/>
    <n v="15"/>
    <s v="in administrare"/>
    <s v="HG 982/1998;HG 1344/2011; HG 478/ 24-IUN-15;HG.478/24-IUN-15;OUG.1 din 04/01/2017;HG.354/18.05.2017;OUG.68 din 06/11/2019"/>
    <s v="imobil"/>
    <s v="Lungime= Km;Suprafeţe= ha;CF= ;"/>
  </r>
  <r>
    <x v="3361"/>
    <s v="8.04.04"/>
    <m/>
    <m/>
    <s v="DRUM FOREST. MIJA 2.2 KM"/>
    <s v="conform amenajamentelor silvice"/>
    <s v="DÂMBOVIŢA"/>
    <s v="-"/>
    <s v="Tara: România; Judet: DÂMBOVIŢA; -;   -; Nr: -;"/>
    <n v="1978"/>
    <n v="95475"/>
    <n v="15"/>
    <s v="in administrare"/>
    <s v="HG 982/1998;HG 1344/2011; HG 478/ 24-IUN-15;HG.478/24-IUN-15;OUG.1 din 04/01/2017;HG.354/18.05.2017;OUG.68 din 06/11/2019"/>
    <s v="imobil"/>
    <s v="Lungime= Km;Suprafeţe= ha;CF= ;"/>
  </r>
  <r>
    <x v="3362"/>
    <s v="8.04.04"/>
    <m/>
    <m/>
    <s v="DRUM FORESTIER TINOASA 2.8 KM"/>
    <s v="conform amenajamentelor silvice"/>
    <s v="DÂMBOVIŢA"/>
    <s v="Valea Lungă"/>
    <s v="Tara: România; Judet: DÂMBOVIŢA;Com Valea Lungă;   -; Nr: -;"/>
    <n v="1978"/>
    <n v="47087"/>
    <n v="15"/>
    <s v="in administrare"/>
    <s v="HG 982/1998;HG 1344/2011; HG 478/ 24-IUN-15;HG.478/24-IUN-15;OUG.1 din 04/01/2017;HG.354/18.05.2017;OUG.68 din 06/11/2019"/>
    <s v="imobil"/>
    <s v="Lungime= Km;Suprafeţe= ha;CF= ;"/>
  </r>
  <r>
    <x v="3363"/>
    <s v="8.04.04"/>
    <m/>
    <m/>
    <s v="DRUM FOREST. INUL POPII 0.8KM"/>
    <s v="conform amenajamentelor silvice"/>
    <s v="DÂMBOVIŢA"/>
    <s v="Valea Lungă"/>
    <s v="Tara: România; Judet: DÂMBOVIŢA;Com Valea Lungă;   -; Nr: -;"/>
    <n v="1978"/>
    <n v="41924"/>
    <n v="15"/>
    <s v="in administrare"/>
    <s v="HG 982/1998;HG 1344/2011; HG 478/ 24-IUN-15;HG.478/24-IUN-15;OUG.1 din 04/01/2017;HG.354/18.05.2017;OUG.68 din 06/11/2019"/>
    <s v="imobil"/>
    <s v="Lungime= Km;Suprafeţe= ha;CF= ;"/>
  </r>
  <r>
    <x v="3364"/>
    <s v="8.04.04"/>
    <m/>
    <m/>
    <s v="DRUM FOREST. CORDUN 1 KM"/>
    <s v="conform amenajamentelor silvice"/>
    <s v="DÂMBOVIŢA"/>
    <s v="Valea Lungă"/>
    <s v="Tara: România; Judet: DÂMBOVIŢA;Com Valea Lungă;   -; Nr: -;"/>
    <n v="1978"/>
    <n v="438122"/>
    <n v="15"/>
    <s v="in administrare"/>
    <s v="HG 982/1998;HG 1344/2011; HG 478/ 24-IUN-15;HG.478/24-IUN-15;OUG.1 din 04/01/2017;HG.354/18.05.2017;OUG.68 din 06/11/2019"/>
    <s v="imobil"/>
    <s v="Lungime= Km;Suprafeţe= ha;CF= ;"/>
  </r>
  <r>
    <x v="3365"/>
    <s v="8.04.04"/>
    <m/>
    <m/>
    <s v="DRUM FORESTIER DRAGODANA 5.1 KM"/>
    <s v="conform amenajamentelor silvice"/>
    <s v="DÂMBOVIŢA"/>
    <s v="Picior de Munte"/>
    <s v="Tara: România; Judet: DÂMBOVIŢA;Sat Picior de Munte;   -; Nr: -;"/>
    <n v="1970"/>
    <n v="135212"/>
    <n v="15"/>
    <s v="in administrare"/>
    <s v="HG 982/1998;HG 1344/2011; HG 478/ 24-IUN-15;HG.478/24-IUN-15;OUG.1 din 04/01/2017;HG.354/18.05.2017;OUG.68 din 06/11/2019"/>
    <s v="imobil"/>
    <s v="Lungime= Km;Suprafeţe= ha;CF= ;"/>
  </r>
  <r>
    <x v="3366"/>
    <s v="8.04.04"/>
    <m/>
    <m/>
    <s v="DAF ZEBRAC"/>
    <s v="conform amenajamentelor silvice"/>
    <s v="MUREŞ"/>
    <s v="-"/>
    <s v="Tara: România; Judet: MUREŞ; -;   -; Nr: -;"/>
    <n v="1967"/>
    <n v="955834"/>
    <n v="26"/>
    <s v="in administrare"/>
    <s v="HG 982/1998;H 514/2011;OUG.1 din 04/01/2017;HG.354/18.05.2017;OUG.68 din 06/11/2019"/>
    <s v="imobil"/>
    <s v="Lungime= Km;Suprafeţe= ha;CF= ;"/>
  </r>
  <r>
    <x v="3367"/>
    <s v="8.04.04"/>
    <m/>
    <m/>
    <s v="DRUM FORESTIER TIMPA"/>
    <s v="conform amenajamentelor silvice"/>
    <s v="DÂMBOVIŢA"/>
    <s v="-"/>
    <s v="Tara: România; Judet: DÂMBOVIŢA; -;   -; Nr: -;"/>
    <n v="1967"/>
    <n v="186123"/>
    <n v="15"/>
    <s v="in administrare"/>
    <s v="HG 982/1998;HG 1344/2011; HG 478/ 24-IUN-15;HG.478/24-IUN-15;OUG.1 din 04/01/2017;OUG.68 din 06/11/2019"/>
    <s v="imobil"/>
    <s v="Lungime= Km;Suprafeţe= ha;CF= ;"/>
  </r>
  <r>
    <x v="3368"/>
    <s v="8.04.04"/>
    <m/>
    <m/>
    <s v="DRUM FORESTIER ANINOASA"/>
    <s v="conform amenajamentelor silvice"/>
    <s v="DÂMBOVIŢA"/>
    <s v="-"/>
    <s v="Tara: România; Judet: DÂMBOVIŢA; -;   -; Nr: -;"/>
    <n v="1967"/>
    <n v="2411176"/>
    <n v="15"/>
    <s v="in administrare"/>
    <s v="HG 982/1998;HG 1344/2011; HG 478/ 24-IUN-15;HG.478/24-IUN-15;OUG.1 din 04/01/2017;HG.354/18.05.2017;OUG.68 din 06/11/2019"/>
    <s v="imobil"/>
    <s v="Lungime= Km;Suprafeţe= ha;CF= ;"/>
  </r>
  <r>
    <x v="3369"/>
    <s v="8.04.04"/>
    <m/>
    <m/>
    <s v="DRUM FORESTIER TISA L.CIUTEI"/>
    <s v="conform amenajamentelor silvice"/>
    <s v="DÂMBOVIŢA"/>
    <s v="-"/>
    <s v="Tara: România; Judet: DÂMBOVIŢA; -;   -; Nr: -; Lacul Ciutei"/>
    <n v="1987"/>
    <n v="139858"/>
    <n v="15"/>
    <s v="in administrare"/>
    <s v="HG 982/1998;HG 1344/2011; HG 478/ 24-IUN-15;HG.478/24-IUN-15;OUG.1 din 04/01/2017;HG.354/18.05.2017;OUG.68 din 06/11/2019"/>
    <s v="imobil"/>
    <s v="Lungime= Km;Suprafeţe= ha;CF= ;"/>
  </r>
  <r>
    <x v="3370"/>
    <s v="8.04.04"/>
    <m/>
    <m/>
    <s v="DAF ZASPADUL MARE"/>
    <s v="conform amenajamentelor silvice"/>
    <s v="MUREŞ"/>
    <s v="-"/>
    <s v="Tara: România; Judet: MUREŞ; -;   -; Nr: -;"/>
    <n v="1972"/>
    <n v="128659"/>
    <n v="26"/>
    <s v="in administrare"/>
    <s v="HG 982/1998,HG 344/2007;HG 1344/2011;OUG.1 din 04/01/2017;OUG.68 din 06/11/2019"/>
    <s v="imobil"/>
    <s v="drum forestier"/>
  </r>
  <r>
    <x v="3371"/>
    <s v="8.04.04"/>
    <m/>
    <m/>
    <s v="DAF VALEA CARELOR"/>
    <s v="conform amenajamentelor silvice"/>
    <s v="MUREŞ"/>
    <s v="-"/>
    <s v="Tara: România; Judet: MUREŞ; -;   -; Nr: -;"/>
    <n v="1977"/>
    <n v="68755"/>
    <n v="26"/>
    <s v="in administrare"/>
    <s v="HG 982/1998;HG 1344/2011;OUG.1 din 04/01/2017;OUG.68 din 06/11/2019"/>
    <s v="imobil"/>
    <s v="drum forestier"/>
  </r>
  <r>
    <x v="3372"/>
    <s v="8.04.04"/>
    <m/>
    <m/>
    <s v="DAF VALEA SOVETII"/>
    <s v="conform amenajamentelor silvice"/>
    <s v="MUREŞ"/>
    <s v="-"/>
    <s v="Tara: România; Judet: MUREŞ; -;   -; Nr: -;"/>
    <n v="1971"/>
    <n v="561402"/>
    <n v="26"/>
    <s v="in administrare"/>
    <s v="HG 982/1998;HG 1344/2011;OUG.1 din 04/01/2017;OUG.68 din 06/11/2019"/>
    <s v="imobil"/>
    <s v="drum forestier"/>
  </r>
  <r>
    <x v="3373"/>
    <s v="8.04.04"/>
    <m/>
    <m/>
    <s v="DAF VIRFU MIC"/>
    <s v="conform amenajamentelor silvice"/>
    <s v="MUREŞ"/>
    <s v="-"/>
    <s v="Tara: România; Judet: MUREŞ; -;   -; Nr: -;"/>
    <n v="1972"/>
    <n v="24900"/>
    <n v="26"/>
    <s v="in administrare"/>
    <s v="HG 982/1998;;OUG.1 din 04/01/2017;OUG.68 din 06/11/2019"/>
    <s v="imobil"/>
    <s v="drum forestier"/>
  </r>
  <r>
    <x v="3374"/>
    <s v="8.04.04"/>
    <m/>
    <m/>
    <s v="DAF SIRODUL MIC"/>
    <s v="conform amenajamentelor silvice"/>
    <s v="MUREŞ"/>
    <s v="-"/>
    <s v="Tara: România; Judet: MUREŞ; -;   -; Nr: -;"/>
    <n v="1971"/>
    <n v="1060349"/>
    <n v="26"/>
    <s v="in administrare"/>
    <s v="HG 982/1998;HG 1344/2011;OUG.1 din 04/01/2017;HG.354/18.05.2017;OUG.68 din 06/11/2019"/>
    <s v="imobil"/>
    <s v="Lungime= Km;Suprafeţe= ha;CF= ;"/>
  </r>
  <r>
    <x v="3375"/>
    <s v="8.04.04"/>
    <m/>
    <m/>
    <s v="DAF STEGEA"/>
    <s v="conform amenajamentelor silvice"/>
    <s v="MUREŞ"/>
    <s v="-"/>
    <s v="Tara: România; Judet: MUREŞ; -;   -; Nr: -;"/>
    <n v="1971"/>
    <n v="24006"/>
    <n v="26"/>
    <s v="in administrare"/>
    <s v="HG 982/1998;;OUG.1 din 04/01/2017;OUG.68 din 06/11/2019"/>
    <s v="imobil"/>
    <s v="drum forestier"/>
  </r>
  <r>
    <x v="3376"/>
    <s v="8.04.04"/>
    <m/>
    <m/>
    <s v="DAF STEJARENI"/>
    <s v="conform amenajamentelor silvice"/>
    <s v="MUREŞ"/>
    <s v="-"/>
    <s v="Tara: România; Judet: MUREŞ; -;   -; Nr: -;"/>
    <n v="1972"/>
    <n v="338007"/>
    <n v="26"/>
    <s v="in administrare"/>
    <s v="HG 982/1998;HG nr.950 din:18/08/2005;HG 1344/2011; HG 478/ 24-IUN-15;HG.478/24-IUN-15;OUG.1 din 04/01/2017;OUG.68 din 06/11/2019"/>
    <s v="imobil"/>
    <s v="Lungime= Km;Suprafeţe= ha;CF= ;"/>
  </r>
  <r>
    <x v="3377"/>
    <s v="8.04.04"/>
    <m/>
    <m/>
    <s v="DAF TANASOAIA"/>
    <s v="conform amenajamentelor silvice"/>
    <s v="MUREŞ"/>
    <s v="-"/>
    <s v="Tara: România; Judet: MUREŞ; -;   -; Nr: -;"/>
    <n v="1971"/>
    <n v="835308"/>
    <n v="26"/>
    <s v="in administrare"/>
    <s v="HG 982/1998;HG 1344/2011;OUG.1 din 04/01/2017;HG.354/18.05.2017;OUG.68 din 06/11/2019"/>
    <s v="imobil"/>
    <s v="Lungime= Km;Suprafeţe= ha;CF= ;"/>
  </r>
  <r>
    <x v="3378"/>
    <s v="8.04.04"/>
    <m/>
    <m/>
    <s v="DAF PRISLOPUL MIC"/>
    <s v="conform amenajamentelor silvice"/>
    <s v="MUREŞ"/>
    <s v="-"/>
    <s v="Tara: România; Judet: MUREŞ; -;   -; Nr: -;"/>
    <n v="1971"/>
    <n v="12730"/>
    <n v="26"/>
    <s v="in administrare"/>
    <s v="HG 982/1998;HG 1344/2011;OUG.1 din 04/01/2017;OUG.68 din 06/11/2019"/>
    <s v="imobil"/>
    <s v="drum forestier"/>
  </r>
  <r>
    <x v="3379"/>
    <s v="8.04.04"/>
    <m/>
    <m/>
    <s v="DAF ROSIA"/>
    <s v="conform amenajamentelor silvice"/>
    <s v="MUREŞ"/>
    <s v="-"/>
    <s v="Tara: România; Judet: MUREŞ; -;   -; Nr: -;"/>
    <n v="1976"/>
    <n v="34940"/>
    <n v="26"/>
    <s v="in administrare"/>
    <s v="HG 982/1998;HG 1344/2011;OUG.1 din 04/01/2017;OUG.68 din 06/11/2019"/>
    <s v="imobil"/>
    <s v="drum forestier"/>
  </r>
  <r>
    <x v="3380"/>
    <s v="8.04.04"/>
    <m/>
    <m/>
    <s v="DAF SAIES LACUT"/>
    <s v="conform amenajamentelor silvice"/>
    <s v="MUREŞ"/>
    <s v="-"/>
    <s v="Tara: România; Judet: MUREŞ; -;   -; Nr: -;"/>
    <n v="1974"/>
    <n v="2308"/>
    <n v="26"/>
    <s v="in administrare"/>
    <s v="HG 982/1998;; HG 478/ 24-IUN-15;HG.478/24-IUN-15;OUG.1 din 04/01/2017;OUG.68 din 06/11/2019"/>
    <s v="imobil"/>
    <s v="Lungime= Km;Suprafeţe= ha;CF= ;"/>
  </r>
  <r>
    <x v="3381"/>
    <s v="8.04.04"/>
    <m/>
    <m/>
    <s v="DAF SANDRA"/>
    <s v="conform amenajamentelor silvice"/>
    <s v="MUREŞ"/>
    <s v="-"/>
    <s v="Tara: România; Judet: MUREŞ; -;   -; Nr: -;"/>
    <n v="1971"/>
    <n v="1484921"/>
    <n v="26"/>
    <s v="in administrare"/>
    <s v="HG 982/1998;;OUG.1 din 04/01/2017;HG.354/18.05.2017;OUG.68 din 06/11/2019"/>
    <s v="imobil"/>
    <s v="Lungime= Km;Suprafeţe= ha;CF= ;"/>
  </r>
  <r>
    <x v="3382"/>
    <s v="8.04.04"/>
    <m/>
    <m/>
    <s v="DAF SEBESUL MARE"/>
    <s v="conform amenajamentelor silvice"/>
    <s v="MUREŞ"/>
    <s v="-"/>
    <s v="Tara: România; Judet: MUREŞ; -;   -; Nr: -;"/>
    <n v="1971"/>
    <n v="2342373"/>
    <n v="26"/>
    <s v="in administrare"/>
    <s v="HG 982/1998;HG 1344/2011; HG 478/ 24-IUN-15;HG.478/24-IUN-15;OUG.1 din 04/01/2017;HG.354/18.05.2017;OUG.68 din 06/11/2019"/>
    <s v="imobil"/>
    <s v="Lungime= Km;Suprafeţe= ha;CF= ;"/>
  </r>
  <r>
    <x v="3383"/>
    <s v="8.04.04"/>
    <m/>
    <m/>
    <s v="DAF OBERAITER"/>
    <s v="conform amenajamentelor silvice"/>
    <s v="MUREŞ"/>
    <s v="-"/>
    <s v="Tara: România; Judet: MUREŞ; -;   -; Nr: -;"/>
    <n v="1981"/>
    <n v="34538"/>
    <n v="26"/>
    <s v="in administrare"/>
    <s v="HG 982/1998;;OUG.1 din 04/01/2017;OUG.68 din 06/11/2019"/>
    <s v="imobil"/>
    <s v="drum forestier"/>
  </r>
  <r>
    <x v="3384"/>
    <s v="8.04.04"/>
    <m/>
    <m/>
    <s v="DAF LEPES"/>
    <s v="conform amenajamentelor silvice"/>
    <s v="MUREŞ"/>
    <s v="-"/>
    <s v="Tara: România; Judet: MUREŞ; -;   -; Nr: -;"/>
    <n v="1979"/>
    <n v="69102"/>
    <n v="26"/>
    <s v="in administrare"/>
    <s v="HG 982/1998;HG 1344/2011;OUG.1 din 04/01/2017;OUG.68 din 06/11/2019"/>
    <s v="imobil"/>
    <s v="drum forestier"/>
  </r>
  <r>
    <x v="3385"/>
    <s v="8.04.04"/>
    <m/>
    <m/>
    <s v="DAF MAGURA DE SUS"/>
    <s v="conform amenajamentelor silvice"/>
    <s v="MUREŞ"/>
    <s v="-"/>
    <s v="Tara: România; Judet: MUREŞ; -;   -; Nr: -;"/>
    <n v="1981"/>
    <n v="13251"/>
    <n v="26"/>
    <s v="in administrare"/>
    <s v="HG 982/1998;;OUG.1 din 04/01/2017;OUG.68 din 06/11/2019"/>
    <s v="imobil"/>
    <s v="drum forestier"/>
  </r>
  <r>
    <x v="3386"/>
    <s v="8.04.04"/>
    <m/>
    <m/>
    <s v="DAF GUDEA MICA"/>
    <s v="conform amenajamentelor silvice"/>
    <s v="MUREŞ"/>
    <s v="-"/>
    <s v="Tara: România; Judet: MUREŞ; -;   -; Nr: -;"/>
    <n v="1961"/>
    <n v="888662"/>
    <n v="26"/>
    <s v="in administrare"/>
    <s v="HG 982/1998;;OUG.1 din 04/01/2017;OUG.68 din 06/11/2019"/>
    <s v="imobil"/>
    <s v="drum forestier"/>
  </r>
  <r>
    <x v="3387"/>
    <s v="8.04.04"/>
    <m/>
    <m/>
    <s v="DAF ILVA - MARE NEGOI"/>
    <s v="conform amenajamentelor silvice"/>
    <s v="MUREŞ"/>
    <s v="-"/>
    <s v="Tara: România; Judet: MUREŞ; -;   -; Nr: -;"/>
    <n v="1971"/>
    <n v="3003995"/>
    <n v="26"/>
    <s v="in administrare"/>
    <s v="HG 982/1998;;OUG.1 din 04/01/2017;OUG.68 din 06/11/2019"/>
    <s v="imobil"/>
    <s v="drum forestier"/>
  </r>
  <r>
    <x v="3388"/>
    <s v="8.04.04"/>
    <m/>
    <m/>
    <s v="DAF CIUNEASA GHINOARI"/>
    <s v="conform amenajamentelor silvice"/>
    <s v="MUREŞ"/>
    <s v="-"/>
    <s v="Tara: România; Judet: MUREŞ; -;   -; Nr: -;"/>
    <n v="1986"/>
    <n v="50485"/>
    <n v="26"/>
    <s v="in administrare"/>
    <s v="HG 982/1998;HG 1344/2011;OUG.1 din 04/01/2017;HG.354/18.05.2017;OUG.68 din 06/11/2019"/>
    <s v="imobil"/>
    <s v="Lungime= Km;Suprafeţe= ha;CF= ;"/>
  </r>
  <r>
    <x v="3389"/>
    <s v="8.04.04"/>
    <m/>
    <m/>
    <s v="DAF BISTRA COFU"/>
    <s v="conform amenajamentelor silvice"/>
    <s v="MUREŞ"/>
    <s v="-"/>
    <s v="Tara: România; Judet: MUREŞ; -;   -; Nr: -;"/>
    <n v="1971"/>
    <n v="261450"/>
    <n v="26"/>
    <s v="in administrare"/>
    <s v="HG 982/1998;HG 1344/2011 514/2011;OUG.1 din 04/01/2017;OUG.68 din 06/11/2019"/>
    <s v="imobil"/>
    <s v="drum forestier"/>
  </r>
  <r>
    <x v="3390"/>
    <s v="8.04.04"/>
    <m/>
    <m/>
    <s v="DAF BLIDARASA II"/>
    <s v="conform amenajamentelor silvice"/>
    <s v="MUREŞ"/>
    <s v="-"/>
    <s v="Tara: România; Judet: MUREŞ; -;   -; Nr: -;"/>
    <n v="1976"/>
    <n v="360472"/>
    <n v="26"/>
    <s v="in administrare"/>
    <s v="HG 982/1998;HG 1344/2011;OUG.1 din 04/01/2017;OUG.68 din 06/11/2019"/>
    <s v="imobil"/>
    <s v="drum forestier"/>
  </r>
  <r>
    <x v="3391"/>
    <s v="8.04.04"/>
    <m/>
    <m/>
    <s v="DAF BORZIUTA"/>
    <s v="conform amenajamentelor silvice"/>
    <s v="MUREŞ"/>
    <s v="-"/>
    <s v="Tara: România; Judet: MUREŞ; -;   -; Nr: -;"/>
    <n v="1979"/>
    <n v="31340"/>
    <n v="26"/>
    <s v="in administrare"/>
    <s v="HG 982/1998;HG 1344/2011;OUG.1 din 04/01/2017;OUG.68 din 06/11/2019"/>
    <s v="imobil"/>
    <s v="drum forestier"/>
  </r>
  <r>
    <x v="3392"/>
    <s v="8.04.04"/>
    <m/>
    <m/>
    <s v="DAF PIETRICEAUA"/>
    <s v="conform amenajamentelor silvice"/>
    <s v="GORJ"/>
    <s v="-"/>
    <s v="Tara: România; Judet: GORJ; -;   -; Nr: -;"/>
    <n v="1992"/>
    <n v="61250"/>
    <n v="18"/>
    <s v="in administrare"/>
    <s v="HG 982/1998;HG 1344/2011; HG 478/ 24-IUN-15;HG.478/24-IUN-15;OUG.1 din 04/01/2017;HG.354/18.05.2017;OUG.68 din 06/11/2019"/>
    <s v="imobil"/>
    <s v="Lungime= Km;Suprafeţe= ha;CF= ;"/>
  </r>
  <r>
    <x v="3393"/>
    <s v="8.04.04"/>
    <m/>
    <m/>
    <s v="DAF PRISLOP"/>
    <s v="conform amenajamentelor silvice"/>
    <s v="GORJ"/>
    <s v="-"/>
    <s v="Tara: România; Judet: GORJ; -;   -; Nr: -;"/>
    <n v="1991"/>
    <n v="90743"/>
    <n v="18"/>
    <s v="in administrare"/>
    <s v="HG 982/1998;HG 1344/2011; HG 478/ 24-IUN-15;HG.478/24-IUN-15;OUG.1 din 04/01/2017;HG.354/18.05.2017;OUG.68 din 06/11/2019"/>
    <s v="imobil"/>
    <s v="Lungime= Km;Suprafeţe= ha;CF= ;"/>
  </r>
  <r>
    <x v="3394"/>
    <s v="8.04.04"/>
    <m/>
    <m/>
    <s v="DAF PRELUNGIREA DEALULUI"/>
    <s v="conform amenajamentelor silvice"/>
    <s v="GORJ"/>
    <s v="-"/>
    <s v="Tara: România; Judet: GORJ; -;   -; Nr: -;"/>
    <n v="1976"/>
    <n v="46455"/>
    <n v="18"/>
    <s v="in administrare"/>
    <s v="HG 982/1998;HG 1344/2011; HG 478/ 24-IUN-15;HG.478/24-IUN-15;OUG.1 din 04/01/2017;HG.354/18.05.2017;OUG.68 din 06/11/2019"/>
    <s v="imobil"/>
    <s v="Lungime= Km;Suprafeţe= ha;CF= ;"/>
  </r>
  <r>
    <x v="3395"/>
    <s v="8.04.04"/>
    <m/>
    <m/>
    <s v="DAF PRELUNGIRE STRAJA"/>
    <s v="conform amenajamentelor silvice"/>
    <s v="GORJ"/>
    <s v="-"/>
    <s v="Tara: România; Judet: GORJ; -;   -; Nr: -;"/>
    <n v="1981"/>
    <n v="5341"/>
    <n v="18"/>
    <s v="in administrare"/>
    <s v="HG 982/1998;HG 1344/2011; HG 478/ 24-IUN-15;HG.478/24-IUN-15;OUG.1 din 04/01/2017;HG.354/18.05.2017;OUG.68 din 06/11/2019"/>
    <s v="imobil"/>
    <s v="Lungime= Km;Suprafeţe= ha;CF= ;"/>
  </r>
  <r>
    <x v="3396"/>
    <s v="8.30.01"/>
    <m/>
    <m/>
    <s v="CORECTIA TORENTILOR"/>
    <s v="conform amenajamentelor silvice"/>
    <s v="MUREŞ"/>
    <s v="-"/>
    <s v="Tara: România; Judet: MUREŞ; -;   -; Nr: -;"/>
    <n v="1984"/>
    <n v="1456"/>
    <n v="26"/>
    <s v="in administrare"/>
    <s v="HG 982/1998;HG 1344/2011;OUG.1 din 04/01/2017;HG.354/18.05.2017;OUG.68 din 06/11/2019;HG.846/08.10.2020"/>
    <s v="imobil"/>
    <s v="Lungime albie corectată/consolidată=0,5 km;"/>
  </r>
  <r>
    <x v="3397"/>
    <s v="8.04.04"/>
    <m/>
    <m/>
    <s v="DAF JELESELU"/>
    <s v="conform amenajamentelor silvice"/>
    <s v="GORJ"/>
    <s v="-"/>
    <s v="Tara: România; Judet: GORJ; -;   -; Nr: -;"/>
    <n v="1982"/>
    <n v="21504"/>
    <n v="18"/>
    <s v="in administrare"/>
    <s v="HG 982/1998;HG 1344/2011; HG 478/ 24-IUN-15;HG.478/24-IUN-15;OUG.1 din 04/01/2017;HG.354/18.05.2017;OUG.68 din 06/11/2019"/>
    <s v="imobil"/>
    <s v="Lungime= Km;Suprafeţe= ha;CF= ;"/>
  </r>
  <r>
    <x v="3398"/>
    <s v="8.04.04"/>
    <m/>
    <m/>
    <s v="DAF BILTA I"/>
    <s v="conform amenajamentelor silvice"/>
    <s v="GORJ"/>
    <s v="-"/>
    <s v="Tara: România; Judet: GORJ; -;   -; Nr: -;"/>
    <n v="1960"/>
    <n v="286"/>
    <n v="18"/>
    <s v="in administrare"/>
    <s v="HG 982/1998;HG 1344/2011; HG 478/ 24-IUN-15;HG.478/24-IUN-15;OUG.1 din 04/01/2017;HG.354/18.05.2017;OUG.68 din 06/11/2019"/>
    <s v="imobil"/>
    <s v="Lungime= Km;Suprafeţe= ha;CF= ;"/>
  </r>
  <r>
    <x v="3399"/>
    <s v="8.04.04"/>
    <m/>
    <m/>
    <s v="DAF SCARISOARA PLESCIOARA"/>
    <s v="conform amenajamentelor silvice"/>
    <s v="GORJ"/>
    <s v="-"/>
    <s v="Tara: România; Judet: GORJ; -;   -; Nr: -;"/>
    <n v="1963"/>
    <n v="801"/>
    <n v="18"/>
    <s v="in administrare"/>
    <s v="HG 982/1998;HG 1344/2011; HG 478/ 24-IUN-15;HG.478/24-IUN-15;OUG.1 din 04/01/2017;HG.354/18.05.2017;OUG.68 din 06/11/2019"/>
    <s v="imobil"/>
    <s v="Lungime= Km;Suprafeţe= ha;CF= ;"/>
  </r>
  <r>
    <x v="3400"/>
    <s v="8.04.04"/>
    <m/>
    <m/>
    <s v="DAF TARBANU PESCARU"/>
    <s v="conform amenajamentelor silvice"/>
    <s v="GORJ"/>
    <s v="-"/>
    <s v="Tara: România; Judet: GORJ; -;   -; Nr: -;"/>
    <n v="1972"/>
    <n v="2670"/>
    <n v="18"/>
    <s v="in administrare"/>
    <s v="HG 982/1998;HG 1344/2011; HG 478/ 24-IUN-15;HG.478/24-IUN-15;OUG.1 din 04/01/2017;HG.354/18.05.2017;OUG.68 din 06/11/2019"/>
    <s v="imobil"/>
    <s v="Lungime= Km;Suprafeţe= ha;CF= ;"/>
  </r>
  <r>
    <x v="3401"/>
    <s v="8.04.04"/>
    <m/>
    <m/>
    <s v="DAF ALUNU"/>
    <s v="conform amenajamentelor silvice"/>
    <s v="GORJ"/>
    <s v="-"/>
    <s v="Tara: România; Judet: GORJ; -;   -; Nr: -;"/>
    <n v="1965"/>
    <n v="23690"/>
    <n v="18"/>
    <s v="in administrare"/>
    <s v="HG 982/1998;; HG 478/ 24-IUN-15;HG.478/24-IUN-15;OUG.1 din 04/01/2017;OUG.68 din 06/11/2019"/>
    <s v="imobil"/>
    <s v="Lungime= Km;Suprafeţe= ha;CF= ;"/>
  </r>
  <r>
    <x v="3402"/>
    <s v="8.04.04"/>
    <m/>
    <m/>
    <s v="DAF FRUMOSUL I"/>
    <s v="conform amenajamentelor silvice"/>
    <s v="GORJ"/>
    <s v="-"/>
    <s v="Tara: România; Judet: GORJ; -;   -; Nr: -;"/>
    <n v="1981"/>
    <n v="44948"/>
    <n v="18"/>
    <s v="in administrare"/>
    <s v="HG 982/1998;HG 1344/2011; HG 478/ 24-IUN-15;HG.478/24-IUN-15;OUG.1 din 04/01/2017;HG.354/18.05.2017;OUG.68 din 06/11/2019"/>
    <s v="imobil"/>
    <s v="Lungime= Km;Suprafeţe= ha;CF= ;"/>
  </r>
  <r>
    <x v="3403"/>
    <s v="8.04.04"/>
    <m/>
    <m/>
    <s v="DAF MOTRU II TRASEU I-II"/>
    <s v="conform amenajamentelor silvice"/>
    <s v="GORJ"/>
    <s v="-"/>
    <s v="Tara: România; Judet: GORJ; -;   -; Nr: -;"/>
    <n v="1984"/>
    <n v="69821"/>
    <n v="18"/>
    <s v="in administrare"/>
    <s v="HG 982/1998;HG 1344/2011; HG 478/ 24-IUN-15;HG.478/24-IUN-15;OUG.1 din 04/01/2017;HG.354/18.05.2017;OUG.68 din 06/11/2019"/>
    <s v="imobil"/>
    <s v="Lungime= Km;Suprafeţe= ha;CF= ;"/>
  </r>
  <r>
    <x v="3404"/>
    <s v="8.04.04"/>
    <m/>
    <m/>
    <s v="DAF GORGANUL"/>
    <s v="conform amenajamentelor silvice"/>
    <s v="GORJ"/>
    <s v="-"/>
    <s v="Tara: România; Judet: GORJ; -;   -; Nr: -;"/>
    <n v="1992"/>
    <n v="186474"/>
    <n v="18"/>
    <s v="in administrare"/>
    <s v="HG 982/1998;HG 1344/2011; HG 478/ 24-IUN-15;HG.478/24-IUN-15;OUG.1 din 04/01/2017;HG.354/18.05.2017;OUG.68 din 06/11/2019"/>
    <s v="imobil"/>
    <s v="Lungime= Km;Suprafeţe= ha;CF= ;"/>
  </r>
  <r>
    <x v="3405"/>
    <s v="8.04.04"/>
    <m/>
    <m/>
    <s v="DAF LUPSA"/>
    <s v="conform amenajamentelor silvice"/>
    <s v="GORJ"/>
    <s v="-"/>
    <s v="Tara: România; Judet: GORJ; -;   -; Nr: -;"/>
    <n v="1975"/>
    <n v="107569"/>
    <n v="18"/>
    <s v="in administrare"/>
    <s v="HG 982/1998;HG 1344/2011; HG 478/ 24-IUN-15;HG.478/24-IUN-15;OUG.1 din 04/01/2017;HG.354/18.05.2017;OUG.68 din 06/11/2019"/>
    <s v="imobil"/>
    <s v="Lungime= Km;Suprafeţe= ha;CF= ;"/>
  </r>
  <r>
    <x v="3406"/>
    <s v="8.04.04"/>
    <m/>
    <m/>
    <s v="DAF MOTRU I"/>
    <s v="conform amenajamentelor silvice"/>
    <s v="GORJ"/>
    <s v="-"/>
    <s v="Tara: România; Judet: GORJ; -;   -; Nr: -;"/>
    <n v="1981"/>
    <n v="49942"/>
    <n v="18"/>
    <s v="in administrare"/>
    <s v="HG 982/1998;HG 1344/2011; HG 478/ 24-IUN-15;HG.478/24-IUN-15;OUG.1 din 04/01/2017;HG.354/18.05.2017;OUG.68 din 06/11/2019"/>
    <s v="imobil"/>
    <s v="Lungime= Km;Suprafeţe= ha;CF= ;"/>
  </r>
  <r>
    <x v="3407"/>
    <s v="8.04.04"/>
    <m/>
    <m/>
    <s v="DAF RACHITEAUA SALB"/>
    <s v="conform amenajamentelor silvice"/>
    <s v="GORJ"/>
    <s v="-"/>
    <s v="Tara: România; Judet: GORJ; -;   -; Nr: -;"/>
    <n v="1979"/>
    <n v="126860"/>
    <n v="18"/>
    <s v="in administrare"/>
    <s v="HG 982/1998;HG 1344/2011; HG 478/ 24-IUN-15;HG.478/24-IUN-15;OUG.1 din 04/01/2017;HG.354/18.05.2017;OUG.68 din 06/11/2019"/>
    <s v="imobil"/>
    <s v="Lungime= Km;Suprafeţe= ha;CF= ;"/>
  </r>
  <r>
    <x v="3408"/>
    <s v="8.04.04"/>
    <m/>
    <m/>
    <s v="DAF INOASA"/>
    <s v="conform amenajamentelor silvice"/>
    <s v="GORJ"/>
    <s v="-"/>
    <s v="Tara: România; Judet: GORJ; -;   -; Nr: -;"/>
    <n v="1974"/>
    <n v="47380"/>
    <n v="18"/>
    <s v="in administrare"/>
    <s v="HG 982/1998;; HG 478/ 24-IUN-15;HG.478/24-IUN-15;OUG.1 din 04/01/2017;OUG.68 din 06/11/2019"/>
    <s v="imobil"/>
    <s v="Lungime= Km;Suprafeţe= ha;CF= ;"/>
  </r>
  <r>
    <x v="3409"/>
    <s v="8.04.04"/>
    <m/>
    <m/>
    <s v="DAF MUSETESTI"/>
    <s v="conform amenajamentelor silvice"/>
    <s v="GORJ"/>
    <s v="-"/>
    <s v="Tara: România; Judet: GORJ; -;   -; Nr: -;"/>
    <n v="1973"/>
    <n v="134243"/>
    <n v="18"/>
    <s v="in administrare"/>
    <s v="HG 982/1998;; HG 478/ 24-IUN-15;HG.478/24-IUN-15;OUG.1 din 04/01/2017;OUG.68 din 06/11/2019"/>
    <s v="imobil"/>
    <s v="Lungime= Km;Suprafeţe= ha;CF= ;"/>
  </r>
  <r>
    <x v="3410"/>
    <s v="8.04.04"/>
    <m/>
    <m/>
    <s v="DAF RUDARI OGASUL VIIL."/>
    <s v="conform amenajamentelor silvice"/>
    <s v="GORJ"/>
    <s v="-"/>
    <s v="Tara: România; Judet: GORJ; -;   -; Nr: -;"/>
    <n v="1974"/>
    <n v="31586"/>
    <n v="18"/>
    <s v="in administrare"/>
    <s v="HG 982/1998;; HG 478/ 24-IUN-15;HG.478/24-IUN-15;OUG.1 din 04/01/2017;OUG.68 din 06/11/2019"/>
    <s v="imobil"/>
    <s v="Lungime= Km;Suprafeţe= ha;CF= ;"/>
  </r>
  <r>
    <x v="3411"/>
    <s v="8.04.04"/>
    <m/>
    <m/>
    <s v="DRUM FOREST PIRGUL MARE"/>
    <s v="conform amenajamentelor silvice"/>
    <s v="GORJ"/>
    <s v="-"/>
    <s v="Tara: România; Judet: GORJ; -;   -; Nr: -;"/>
    <n v="1963"/>
    <n v="7811"/>
    <n v="18"/>
    <s v="in administrare"/>
    <s v="HG 982/1998;HG 1344/2011;OUG.1 din 04/01/2017;OUG.68 din 06/11/2019"/>
    <s v="imobil"/>
    <s v="drum forestier"/>
  </r>
  <r>
    <x v="3412"/>
    <s v="8.04.04"/>
    <m/>
    <m/>
    <s v="DAF VERSANT STEFANESTI"/>
    <s v="conform amenajamentelor silvice"/>
    <s v="GORJ"/>
    <s v="-"/>
    <s v="Tara: România; Judet: GORJ; -;   -; Nr: -;"/>
    <n v="1975"/>
    <n v="12079"/>
    <n v="18"/>
    <s v="in administrare"/>
    <s v="HG 982/1998;HG 1344/2011; HG 478/ 24-IUN-15;HG.478/24-IUN-15;OUG.1 din 04/01/2017;HG.354/18.05.2017;OUG.68 din 06/11/2019"/>
    <s v="imobil"/>
    <s v="Lungime= Km;Suprafeţe= ha;CF= ;"/>
  </r>
  <r>
    <x v="3413"/>
    <s v="8.04.04"/>
    <m/>
    <m/>
    <s v="DAF VALEA RACHITEI"/>
    <s v="conform amenajamentelor silvice"/>
    <s v="GORJ"/>
    <s v="-"/>
    <s v="Tara: România; Judet: GORJ; -;   -; Nr: -;"/>
    <n v="1978"/>
    <n v="3117"/>
    <n v="18"/>
    <s v="in administrare"/>
    <s v="HG 982/1998;HG 1344/2011; HG 478/ 24-IUN-15;HG.478/24-IUN-15;OUG.1 din 04/01/2017;HG.354/18.05.2017;OUG.68 din 06/11/2019"/>
    <s v="imobil"/>
    <s v="Lungime= Km;Suprafeţe= ha;CF= ;"/>
  </r>
  <r>
    <x v="3414"/>
    <s v="8.04.04"/>
    <m/>
    <m/>
    <s v="DAF VLADULENI"/>
    <s v="conform amenajamentelor silvice"/>
    <s v="GORJ"/>
    <s v="-"/>
    <s v="Tara: România; Judet: GORJ; -;   -; Nr: -;"/>
    <n v="1982"/>
    <n v="16160"/>
    <n v="18"/>
    <s v="in administrare"/>
    <s v="HG 982/1998;HG 1344/2011; HG 478/ 24-IUN-15;HG.478/24-IUN-15;OUG.1 din 04/01/2017;HG.354/18.05.2017;OUG.68 din 06/11/2019"/>
    <s v="imobil"/>
    <s v="Lungime= Km;Suprafeţe= ha;CF= ;"/>
  </r>
  <r>
    <x v="3415"/>
    <s v="8.04.04"/>
    <m/>
    <m/>
    <s v="DAF VALEA CONACULUI"/>
    <s v="conform amenajamentelor silvice"/>
    <s v="GORJ"/>
    <s v="-"/>
    <s v="Tara: România; Judet: GORJ; -;   -; Nr: -;"/>
    <n v="1987"/>
    <n v="54973"/>
    <n v="18"/>
    <s v="in administrare"/>
    <s v="HG 982/1998;HG 1344/2011; HG 478/ 24-IUN-15;HG.478/24-IUN-15;OUG.1 din 04/01/2017;HG.354/18.05.2017;OUG.68 din 06/11/2019"/>
    <s v="imobil"/>
    <s v="Lungime= Km;Suprafeţe= ha;CF= ;"/>
  </r>
  <r>
    <x v="3416"/>
    <s v="8.04.04"/>
    <m/>
    <m/>
    <s v="DAF STRIMBUSOARA"/>
    <s v="conform amenajamentelor silvice"/>
    <s v="GORJ"/>
    <s v="-"/>
    <s v="Tara: România; Judet: GORJ; -;   -; Nr: -;"/>
    <n v="1978"/>
    <n v="5360"/>
    <n v="18"/>
    <s v="in administrare"/>
    <s v="HG 982/1998;HG 1344/2011; HG 478/ 24-IUN-15;HG.478/24-IUN-15;OUG.1 din 04/01/2017;HG.354/18.05.2017;OUG.68 din 06/11/2019"/>
    <s v="imobil"/>
    <s v="Lungime= Km;Suprafeţe= ha;CF= ;"/>
  </r>
  <r>
    <x v="3417"/>
    <s v="8.04.04"/>
    <m/>
    <m/>
    <s v="DAF RACU MARE"/>
    <s v="conform amenajamentelor silvice"/>
    <s v="GORJ"/>
    <s v="-"/>
    <s v="Tara: România; Judet: GORJ; -;   -; Nr: -;"/>
    <n v="1983"/>
    <n v="20911"/>
    <n v="18"/>
    <s v="in administrare"/>
    <s v="HG 982/1998;HG 1344/2011; HG 478/ 24-IUN-15;HG.478/24-IUN-15;OUG.1 din 04/01/2017;HG.354/18.05.2017;OUG.68 din 06/11/2019"/>
    <s v="imobil"/>
    <s v="Lungime= Km;Suprafeţe= ha;CF= ;"/>
  </r>
  <r>
    <x v="3418"/>
    <s v="8.04.04"/>
    <m/>
    <m/>
    <s v="DAF VALEA ROMANATULUI"/>
    <s v="conform amenajamentelor silvice"/>
    <s v="GORJ"/>
    <s v="-"/>
    <s v="Tara: România; Judet: GORJ; -;   -; Nr: -;"/>
    <n v="1964"/>
    <n v="2512"/>
    <n v="18"/>
    <s v="in administrare"/>
    <s v="HG 982/1998;HG 1344/2011; HG 478/ 24-IUN-15;HG.478/24-IUN-15;OUG.1 din 04/01/2017;HG.354/18.05.2017;OUG.68 din 06/11/2019"/>
    <s v="imobil"/>
    <s v="Lungime= Km;Suprafeţe= ha;CF= ;"/>
  </r>
  <r>
    <x v="3419"/>
    <s v="8.04.04"/>
    <m/>
    <m/>
    <s v="DAF PRAVET"/>
    <s v="conform amenajamentelor silvice"/>
    <s v="GORJ"/>
    <s v="-"/>
    <s v="Tara: România; Judet: GORJ; -;   -; Nr: -;"/>
    <n v="1969"/>
    <n v="7303"/>
    <n v="18"/>
    <s v="in administrare"/>
    <s v="HG 982/1998;HG 1344/2011; HG 478/ 24-IUN-15;HG.478/24-IUN-15;OUG.1 din 04/01/2017;HG.354/18.05.2017;OUG.68 din 06/11/2019"/>
    <s v="imobil"/>
    <s v="Lungime= Km;Suprafeţe= ha;CF= ;"/>
  </r>
  <r>
    <x v="3420"/>
    <s v="8.04.04"/>
    <m/>
    <m/>
    <s v="DAF GILORTELUL VLADOIU"/>
    <s v="conform amenajamentelor silvice"/>
    <s v="GORJ"/>
    <s v="-"/>
    <s v="Tara: România; Judet: GORJ; -;   -; Nr: -;"/>
    <n v="1971"/>
    <n v="74763"/>
    <n v="18"/>
    <s v="in administrare"/>
    <s v="HG 982/1998;HG 1344/2011; HG 478/ 24-IUN-15;HG.478/24-IUN-15;OUG.1 din 04/01/2017;HG.354/18.05.2017;OUG.68 din 06/11/2019"/>
    <s v="imobil"/>
    <s v="Lungime= Km;Suprafeţe= ha;CF= ;"/>
  </r>
  <r>
    <x v="3421"/>
    <s v="8.04.04"/>
    <m/>
    <m/>
    <s v="DAF VALEA CU APA"/>
    <s v="conform amenajamentelor silvice"/>
    <s v="GORJ"/>
    <s v="-"/>
    <s v="Tara: România; Judet: GORJ; -;   -; Nr: -;"/>
    <n v="1987"/>
    <n v="18801"/>
    <n v="18"/>
    <s v="in administrare"/>
    <s v="HG 982/1998;HG 1344/2011; HG 478/ 24-IUN-15;HG.478/24-IUN-15;OUG.1 din 04/01/2017;HG.354/18.05.2017;OUG.68 din 06/11/2019"/>
    <s v="imobil"/>
    <s v="Lungime= Km;Suprafeţe= ha;CF= ;"/>
  </r>
  <r>
    <x v="3422"/>
    <s v="8.04.04"/>
    <m/>
    <m/>
    <s v="DAF VALEA MARE"/>
    <s v="conform amenajamentelor silvice"/>
    <s v="GORJ"/>
    <s v="-"/>
    <s v="Tara: România; Judet: GORJ; -;   -; Nr: -;"/>
    <n v="1987"/>
    <n v="44987"/>
    <n v="18"/>
    <s v="in administrare"/>
    <s v="HG 982/1998;HG 1344/2011; HG 478/ 24-IUN-15;HG.478/24-IUN-15;OUG.1 din 04/01/2017;HG.354/18.05.2017;OUG.68 din 06/11/2019"/>
    <s v="imobil"/>
    <s v="Lungime= Km;Suprafeţe= ha;CF= ;"/>
  </r>
  <r>
    <x v="3423"/>
    <s v="8.04.04"/>
    <m/>
    <m/>
    <s v="DAF DILBANU II"/>
    <s v="conform amenajamentelor silvice"/>
    <s v="GORJ"/>
    <s v="-"/>
    <s v="Tara: România; Judet: GORJ; -;   -; Nr: -;"/>
    <n v="1970"/>
    <n v="90784"/>
    <n v="18"/>
    <s v="in administrare"/>
    <s v="HG 982/1998;HG 1344/2011; HG 478/ 24-IUN-15;HG.478/24-IUN-15;OUG.1 din 04/01/2017;HG.354/18.05.2017;OUG.68 din 06/11/2019"/>
    <s v="imobil"/>
    <s v="Lungime= Km;Suprafeţe= ha;CF= ;"/>
  </r>
  <r>
    <x v="3424"/>
    <s v="8.04.04"/>
    <m/>
    <m/>
    <s v="DAF PRIBA"/>
    <s v="conform amenajamentelor silvice"/>
    <s v="GORJ"/>
    <s v="-"/>
    <s v="Tara: România; Judet: GORJ; -;   -; Nr: -;"/>
    <n v="1973"/>
    <n v="4156"/>
    <n v="18"/>
    <s v="in administrare"/>
    <s v="HG 982/1998;; HG 478/ 24-IUN-15;HG.478/24-IUN-15;OUG.1 din 04/01/2017;HG.354/18.05.2017;OUG.68 din 06/11/2019"/>
    <s v="imobil"/>
    <s v="Lungime= Km;Suprafeţe= ha;CF= ;"/>
  </r>
  <r>
    <x v="3425"/>
    <s v="8.04.04"/>
    <m/>
    <m/>
    <s v="DRUM FOREST ZANOAGA II"/>
    <s v="conform amenajamentelor silvice"/>
    <s v="GORJ"/>
    <s v="-"/>
    <s v="Tara: România; Judet: GORJ; -;   -; Nr: -;"/>
    <n v="1983"/>
    <n v="3165"/>
    <n v="18"/>
    <s v="in administrare"/>
    <s v="HG 982/1998;;OUG.1 din 04/01/2017;OUG.68 din 06/11/2019"/>
    <s v="imobil"/>
    <s v="drum forestier"/>
  </r>
  <r>
    <x v="3426"/>
    <s v="8.04.04"/>
    <m/>
    <m/>
    <s v="DAF PIRIU BORNEI"/>
    <s v="conform amenajamentelor silvice"/>
    <s v="GORJ"/>
    <s v="-"/>
    <s v="Tara: România; Judet: GORJ; -;   -; Nr: -;"/>
    <n v="1975"/>
    <n v="17187"/>
    <n v="18"/>
    <s v="in administrare"/>
    <s v="HG 982/1998;HG 1344/2011; HG 478/ 24-IUN-15;HG.478/24-IUN-15;OUG.1 din 04/01/2017;HG.354/18.05.2017;OUG.68 din 06/11/2019"/>
    <s v="imobil"/>
    <s v="Lungime= Km;Suprafeţe= ha;CF= ;"/>
  </r>
  <r>
    <x v="3427"/>
    <s v="8.04.04"/>
    <m/>
    <m/>
    <s v="DAF GALBENU IV"/>
    <s v="conform amenajamentelor silvice"/>
    <s v="GORJ"/>
    <s v="-"/>
    <s v="Tara: România; Judet: GORJ; -;   -; Nr: -;"/>
    <n v="1983"/>
    <n v="24607"/>
    <n v="18"/>
    <s v="in administrare"/>
    <s v="HG 982/1998;HG 1344/2011; HG 478/ 24-IUN-15;HG.478/24-IUN-15;OUG.1 din 04/01/2017;HG.354/18.05.2017;OUG.68 din 06/11/2019"/>
    <s v="imobil"/>
    <s v="Lungime= Km;Suprafeţe= ha;CF= ;"/>
  </r>
  <r>
    <x v="3428"/>
    <s v="8.04.04"/>
    <m/>
    <m/>
    <s v="DAF SCURTA SADU"/>
    <s v="conform amenajamentelor silvice"/>
    <s v="GORJ"/>
    <s v="-"/>
    <s v="Tara: România; Judet: GORJ; -;   -; Nr: -;"/>
    <n v="1971"/>
    <n v="142140"/>
    <n v="18"/>
    <s v="in administrare"/>
    <s v="HG 982/1998;; HG 478/ 24-IUN-15;HG.478/24-IUN-15;OUG.1 din 04/01/2017;OUG.68 din 06/11/2019"/>
    <s v="imobil"/>
    <s v="Lungime= Km;Suprafeţe= ha;CF= ;"/>
  </r>
  <r>
    <x v="3429"/>
    <s v="8.04.04"/>
    <m/>
    <m/>
    <s v="DAF VATUIU MIC"/>
    <s v="conform amenajamentelor silvice"/>
    <s v="GORJ"/>
    <s v="-"/>
    <s v="Tara: România; Judet: GORJ; -;   -; Nr: -;"/>
    <n v="1986"/>
    <n v="41000"/>
    <n v="18"/>
    <s v="in administrare"/>
    <s v="HG 982/1998;HG 1344/2011; HG 478/ 24-IUN-15;HG.478/24-IUN-15;OUG.1 din 04/01/2017;HG.354/18.05.2017;OUG.68 din 06/11/2019"/>
    <s v="imobil"/>
    <s v="Lungime= Km;Suprafeţe= ha;CF= ;"/>
  </r>
  <r>
    <x v="3430"/>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1"/>
    <s v="8.30.01"/>
    <m/>
    <m/>
    <s v="CANAL PĂMÂNT 1062 ML (C.T.)"/>
    <s v="conform amenajamentelor silvice"/>
    <s v="SUCEAVA"/>
    <s v="-"/>
    <s v="Tara: România; Judet: SUCEAVA; -;   -; Nr: -;"/>
    <n v="1989"/>
    <n v="16095"/>
    <n v="33"/>
    <s v="in administrare"/>
    <s v="HG 982/1998;HG 1344/2011;OUG.1 din 04/01/2017;HG.354/18.05.2017;OUG.68 din 06/11/2019;HG.846/08.10.2020"/>
    <s v="imobil"/>
    <s v="Lungime albie corectată/consolidată=1,062 km;"/>
  </r>
  <r>
    <x v="3432"/>
    <s v="8.30._"/>
    <m/>
    <m/>
    <s v="PRAG ZID PIATRA CU MORTAR CIMENT C.T."/>
    <s v="conform amenajamentelor silvice"/>
    <s v="SUCEAVA"/>
    <s v="-"/>
    <s v="Tara: România; Judet: SUCEAVA; -;   -; Nr: -;"/>
    <n v="1989"/>
    <n v="273"/>
    <n v="33"/>
    <s v="in administrare"/>
    <s v="HG 982/1998;HG 1344/2011;OUG.1 din 04/01/2017;OUG.68 din 06/11/2019"/>
    <s v="imobil"/>
    <s v="CORECTIE TORENTI"/>
  </r>
  <r>
    <x v="3433"/>
    <s v="8.30.01"/>
    <m/>
    <m/>
    <s v="CANAL DESCHIS EVAC.APELOR"/>
    <s v="conform amenajamentelor silvice"/>
    <s v="SUCEAVA"/>
    <s v="-"/>
    <s v="Tara: România; Judet: SUCEAVA; -;   -; Nr: -;"/>
    <n v="1980"/>
    <n v="4638"/>
    <n v="33"/>
    <s v="in administrare"/>
    <s v="HG 982/1998;HG 1344/2011;OUG.1 din 04/01/2017;HG.354/18.05.2017;OUG.68 din 06/11/2019;HG.846/08.10.2020"/>
    <s v="imobil"/>
    <s v="Lungime albie corectată/consolidată=0,6 km;"/>
  </r>
  <r>
    <x v="3434"/>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6"/>
    <s v="8.30.01"/>
    <m/>
    <m/>
    <s v="BARAJ CORECTARE TORENŢI PALTINOASA I."/>
    <s v="conform amenajamentelor silvice"/>
    <s v="SUCEAVA"/>
    <s v="-"/>
    <s v="Tara: România; Judet: SUCEAVA; -;   -; Nr: -;"/>
    <n v="1995"/>
    <n v="168360"/>
    <n v="33"/>
    <s v="in administrare"/>
    <s v="HG 982/1998;HG 1344/2011;OUG.1 din 04/01/2017;HG.354/18.05.2017;OUG.68 din 06/11/2019;HG.846/08.10.2020"/>
    <s v="imobil"/>
    <s v="Lungime albie corectată/consolidată=0,48 km;"/>
  </r>
  <r>
    <x v="343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8"/>
    <s v="8.30.01"/>
    <m/>
    <m/>
    <s v="CONSTRUCŢIE TORENŢI BRUSTUROASA"/>
    <s v="conform amenajamentelor silvice"/>
    <s v="SUCEAVA"/>
    <s v="-"/>
    <s v="Tara: România; Judet: SUCEAVA; -;   -; Nr: -;"/>
    <n v="1993"/>
    <n v="199581"/>
    <n v="33"/>
    <s v="in administrare"/>
    <s v="HG 982/1998;HG 1344/2011;OUG.1 din 04/01/2017;HG.354/18.05.2017;OUG.68 din 06/11/2019;HG.846/08.10.2020"/>
    <s v="imobil"/>
    <s v="Lungime albie corectată/consolidată=0,7 km;"/>
  </r>
  <r>
    <x v="3439"/>
    <s v="8.30.01"/>
    <m/>
    <m/>
    <s v="CANAL ZIDĂRIE (CORECŢIA TORENŢILOR)"/>
    <s v="conform amenajamentelor silvice"/>
    <s v="SUCEAVA"/>
    <s v="-"/>
    <s v="Tara: România; Judet: SUCEAVA; -;   -; Nr: -;"/>
    <n v="1986"/>
    <n v="145288"/>
    <n v="33"/>
    <s v="in administrare"/>
    <s v="HG 982/1998;HG 1344/2011;OUG.1 din 04/01/2017;HG.354/18.05.2017;OUG.68 din 06/11/2019;HG.846/08.10.2020"/>
    <s v="imobil"/>
    <s v="Lungime albie corectată/consolidată=0,2 km;"/>
  </r>
  <r>
    <x v="3440"/>
    <s v="8.30.01"/>
    <m/>
    <m/>
    <s v="CANAL ZIDĂRIE (CORECŢIA TORENŢILOR)"/>
    <s v="conform amenajamentelor silvice"/>
    <s v="SUCEAVA"/>
    <s v="-"/>
    <s v="Tara: România; Judet: SUCEAVA; -;   -; Nr: -;"/>
    <n v="1987"/>
    <n v="57471"/>
    <n v="33"/>
    <s v="in administrare"/>
    <s v="HG 982/1998;HG 1344/2011;OUG.1 din 04/01/2017;HG.354/18.05.2017;OUG.68 din 06/11/2019;HG.846/08.10.2020"/>
    <s v="imobil"/>
    <s v="Lungime albie corectată/consolidată=0,2 km;"/>
  </r>
  <r>
    <x v="3441"/>
    <s v="8.04.04"/>
    <m/>
    <m/>
    <s v="DRUM AUTO FORES. ZDROB 2,2KM"/>
    <s v="conform amenajamentelor silvice"/>
    <s v="SUCEAVA"/>
    <s v="-"/>
    <s v="Tara: România; Judet: SUCEAVA; -;   -; Nr: -;"/>
    <n v="1967"/>
    <n v="325000"/>
    <n v="33"/>
    <s v="in administrare"/>
    <s v="HG 982/1998;HG 1344/2011;OUG.1 din 04/01/2017;HG.354/18.05.2017;OUG.68 din 06/11/2019"/>
    <s v="imobil"/>
    <s v="Lungime= Km;Suprafeţe= ha;CF= ;"/>
  </r>
  <r>
    <x v="3442"/>
    <s v="8.04.04"/>
    <m/>
    <m/>
    <s v="DRUM AUTO FORES.VETAU 6,9KM"/>
    <s v="conform amenajamentelor silvice"/>
    <s v="SUCEAVA"/>
    <s v="-"/>
    <s v="Tara: România; Judet: SUCEAVA; -;   -; Nr: -;"/>
    <n v="1971"/>
    <n v="901000"/>
    <n v="33"/>
    <s v="in administrare"/>
    <s v="HG 982/1998;HG 1344/2011;OUG.1 din 04/01/2017;HG.354/18.05.2017;OUG.68 din 06/11/2019"/>
    <s v="imobil"/>
    <s v="Lungime= Km;Suprafeţe= ha;CF= ;"/>
  </r>
  <r>
    <x v="3443"/>
    <s v="8.04.04"/>
    <m/>
    <m/>
    <s v="DRUM URETREA-DRAGAN"/>
    <s v="conform amenajamentelor silvice"/>
    <s v="BOTOŞANI"/>
    <s v="-"/>
    <s v="Tara: România; Judet: BOTOŞANI; -;   -; Nr: -;"/>
    <n v="1987"/>
    <n v="108328"/>
    <n v="7"/>
    <s v="in administrare"/>
    <s v="HG 982/1998;HG 1344/2011;OUG.1 din 04/01/2017;HG.354/18.05.2017;OUG.68 din 06/11/2019"/>
    <s v="imobil"/>
    <s v="Lungime= Km;Suprafeţe= ha;CF= ;"/>
  </r>
  <r>
    <x v="3444"/>
    <s v="8.04.04"/>
    <m/>
    <m/>
    <s v="DRUM FORESTIER URSOAIA"/>
    <s v="conform amenajamentelor silvice"/>
    <s v="BOTOŞANI"/>
    <s v="-"/>
    <s v="Tara: România; Judet: BOTOŞANI; -;   -; Nr: -;"/>
    <n v="1981"/>
    <n v="44965"/>
    <n v="7"/>
    <s v="in administrare"/>
    <s v="HG 982/1998;HG 1344/2011;OUG.1 din 04/01/2017;HG.354/18.05.2017;OUG.68 din 06/11/2019"/>
    <s v="imobil"/>
    <s v="Lungime= Km;Suprafeţe= ha;CF= ;"/>
  </r>
  <r>
    <x v="3445"/>
    <s v="8.04.04"/>
    <m/>
    <m/>
    <s v="DRUM AUTO FORES. V.CASELOR 4,6KM"/>
    <s v="conform amenajamentelor silvice"/>
    <s v="SUCEAVA"/>
    <s v="-"/>
    <s v="Tara: România; Judet: SUCEAVA; -;   -; Nr: -;"/>
    <n v="1972"/>
    <n v="467000"/>
    <n v="33"/>
    <s v="in administrare"/>
    <s v="HG 982/1998;HG 1344/2011;OUG.1 din 04/01/2017;HG.354/18.05.2017;OUG.68 din 06/11/2019"/>
    <s v="imobil"/>
    <s v="Lungime= Km;Suprafeţe= ha;CF= ;"/>
  </r>
  <r>
    <x v="3446"/>
    <s v="8.04.04"/>
    <m/>
    <m/>
    <s v="DRUM AUTO FORES.TOPLICIOARA I 3KM,13POD"/>
    <s v="conform amenajamentelor silvice"/>
    <s v="SUCEAVA"/>
    <s v="-"/>
    <s v="Tara: România; Judet: SUCEAVA; -;   -; Nr: -;"/>
    <n v="1966"/>
    <n v="276000"/>
    <n v="33"/>
    <s v="in administrare"/>
    <s v="HG 982/1998;HG 1344/2011;OUG.1 din 04/01/2017;HG.354/18.05.2017;OUG.68 din 06/11/2019"/>
    <s v="imobil"/>
    <s v="Lungime= Km;Suprafeţe= ha;CF= ;"/>
  </r>
  <r>
    <x v="3447"/>
    <s v="8.04.04"/>
    <m/>
    <m/>
    <s v="DRUM AUTO FORES. TROCI 7 KM"/>
    <s v="conform amenajamentelor silvice"/>
    <s v="SUCEAVA"/>
    <s v="-"/>
    <s v="Tara: România; Judet: SUCEAVA; -;   -; Nr: -;"/>
    <n v="1963"/>
    <n v="1544000"/>
    <n v="33"/>
    <s v="in administrare"/>
    <s v="HG 982/1998;HG 1344/2011;OUG.1 din 04/01/2017;HG.354/18.05.2017;OUG.68 din 06/11/2019"/>
    <s v="imobil"/>
    <s v="Lungime= Km;Suprafeţe= ha;CF= ;"/>
  </r>
  <r>
    <x v="3448"/>
    <s v="8.04.04"/>
    <m/>
    <m/>
    <s v="DRUM TURBATA BALTA DRACILOR 5.4K"/>
    <s v="conform amenajamentelor silvice"/>
    <s v="BOTOŞANI"/>
    <s v="-"/>
    <s v="Tara: România; Judet: BOTOŞANI; -;   -; Nr: -;"/>
    <n v="1967"/>
    <n v="270000"/>
    <n v="7"/>
    <s v="in administrare"/>
    <s v="HG 982/1998;HG 1344/2011;OUG.1 din 04/01/2017;OUG.68 din 06/11/2019"/>
    <s v="imobil"/>
    <s v="TURBATA BALTA DRACILOR 5.4K"/>
  </r>
  <r>
    <x v="3449"/>
    <s v="8.04.04"/>
    <m/>
    <m/>
    <s v="DRUM AUTO FORES.TIGANCA DARCELA 2,4KM"/>
    <s v="conform amenajamentelor silvice"/>
    <s v="SUCEAVA"/>
    <s v="-"/>
    <s v="Tara: România; Judet: SUCEAVA; -;   -; Nr: -;"/>
    <n v="1964"/>
    <n v="185000"/>
    <n v="33"/>
    <s v="in administrare"/>
    <s v="HG 982/1998;HG 1344/2011;OUG.1 din 04/01/2017;HG.354/18.05.2017;OUG.68 din 06/11/2019"/>
    <s v="imobil"/>
    <s v="Lungime= Km;Suprafeţe= ha;CF= ;"/>
  </r>
  <r>
    <x v="3450"/>
    <s v="8.04.04"/>
    <m/>
    <m/>
    <s v="DRUM AUTO TIMOTEI 3KM"/>
    <s v="conform amenajamentelor silvice"/>
    <s v="SUCEAVA"/>
    <s v="-"/>
    <s v="Tara: România; Judet: SUCEAVA; -;   -; Nr: -;"/>
    <n v="1971"/>
    <n v="28000"/>
    <n v="33"/>
    <s v="in administrare"/>
    <s v="HG 982/1998;HG 1344/2011;OUG.1 din 04/01/2017;HG.354/18.05.2017;OUG.68 din 06/11/2019"/>
    <s v="imobil"/>
    <s v="Lungime= Km;Suprafeţe= ha;CF= ;"/>
  </r>
  <r>
    <x v="3451"/>
    <s v="8.04.04"/>
    <m/>
    <m/>
    <s v="DRUM AUTO FORES.TINOSU 7KM"/>
    <s v="conform amenajamentelor silvice"/>
    <s v="SUCEAVA"/>
    <s v="-"/>
    <s v="Tara: România; Judet: SUCEAVA; -;   -; Nr: -;"/>
    <n v="1957"/>
    <n v="809000"/>
    <n v="33"/>
    <s v="in administrare"/>
    <s v="HG 982/1998;HG 1344/2011;OUG.1 din 04/01/2017;HG.354/18.05.2017;OUG.68 din 06/11/2019"/>
    <s v="imobil"/>
    <s v="Lungime= Km;Suprafeţe= ha;CF= ;"/>
  </r>
  <r>
    <x v="3452"/>
    <s v="8.04.04"/>
    <m/>
    <m/>
    <s v="DRUM AUTO FORES. TOCAR 2,2KM"/>
    <s v="conform amenajamentelor silvice"/>
    <s v="SUCEAVA"/>
    <s v="-"/>
    <s v="Tara: România; Judet: SUCEAVA; -;   -; Nr: -;"/>
    <n v="1929"/>
    <n v="82000"/>
    <n v="33"/>
    <s v="in administrare"/>
    <s v="HG 982/1998;HG 1344/2011;OUG.1 din 04/01/2017;HG.354/18.05.2017;OUG.68 din 06/11/2019"/>
    <s v="imobil"/>
    <s v="Lungime= Km;Suprafeţe= ha;CF= ;"/>
  </r>
  <r>
    <x v="3453"/>
    <s v="8.04.04"/>
    <m/>
    <m/>
    <s v="DRUM AUTO FORES.TOCILA I 5,1KM"/>
    <s v="conform amenajamentelor silvice"/>
    <s v="SUCEAVA"/>
    <s v="-"/>
    <s v="Tara: România; Judet: SUCEAVA; -;   -; Nr: -;"/>
    <n v="1930"/>
    <n v="312000"/>
    <n v="33"/>
    <s v="in administrare"/>
    <s v="HG 982/1998;HG 1344/2011;OUG.1 din 04/01/2017;HG.354/18.05.2017;OUG.68 din 06/11/2019"/>
    <s v="imobil"/>
    <s v="Lungime= Km;Suprafeţe= ha;CF= ;"/>
  </r>
  <r>
    <x v="3454"/>
    <s v="8.04.04"/>
    <m/>
    <m/>
    <s v="DRUM AUTO FORES.TALPA 1,6KM"/>
    <s v="conform amenajamentelor silvice"/>
    <s v="SUCEAVA"/>
    <s v="-"/>
    <s v="Tara: România; Judet: SUCEAVA; -;   -; Nr: -;"/>
    <n v="1973"/>
    <n v="19000"/>
    <n v="33"/>
    <s v="in administrare"/>
    <s v="HG 982/1998;HG 1344/2011;OUG.1 din 04/01/2017;HG.354/18.05.2017;OUG.68 din 06/11/2019"/>
    <s v="imobil"/>
    <s v="Lungime= Km;Suprafeţe= ha;CF= ;"/>
  </r>
  <r>
    <x v="3455"/>
    <s v="8.04.04"/>
    <m/>
    <m/>
    <s v="DRUM AUTO FORES.TATARCA 6,2KM"/>
    <s v="conform amenajamentelor silvice"/>
    <s v="SUCEAVA"/>
    <s v="-"/>
    <s v="Tara: România; Judet: SUCEAVA; -;   -; Nr: -;"/>
    <n v="1970"/>
    <n v="566000"/>
    <n v="33"/>
    <s v="in administrare"/>
    <s v="HG 982/1998;HG 1344/2011;OUG.1 din 04/01/2017;HG.354/18.05.2017;OUG.68 din 06/11/2019"/>
    <s v="imobil"/>
    <s v="Lungime= Km;Suprafeţe= ha;CF= ;"/>
  </r>
  <r>
    <x v="3456"/>
    <s v="8.04.04"/>
    <m/>
    <m/>
    <s v="DRUM AUTO FORES.STRUJINOASA SUD 3,9KM"/>
    <s v="conform amenajamentelor silvice"/>
    <s v="SUCEAVA"/>
    <s v="-"/>
    <s v="Tara: România; Judet: SUCEAVA; -;   -; Nr: -;"/>
    <n v="1971"/>
    <n v="43000"/>
    <n v="33"/>
    <s v="in administrare"/>
    <s v="HG 982/1998;HG 1344/2011;OUG.1 din 04/01/2017;HG.354/18.05.2017;OUG.68 din 06/11/2019"/>
    <s v="imobil"/>
    <s v="Lungime= Km;Suprafeţe= ha;CF= ;"/>
  </r>
  <r>
    <x v="3457"/>
    <s v="8.04.04"/>
    <m/>
    <m/>
    <s v="DRUM FORESTIER TEIOASA"/>
    <s v="conform amenajamentelor silvice"/>
    <s v="BOTOŞANI"/>
    <s v="-"/>
    <s v="Tara: România; Judet: BOTOŞANI; -;   -; Nr: -;"/>
    <n v="1984"/>
    <n v="59901"/>
    <n v="7"/>
    <s v="in administrare"/>
    <s v="HG 982/1998;HG 1344/2011; HG 478/ 24-IUN-15;HG.478/24-IUN-15;OUG.1 din 04/01/2017;HG.354/18.05.2017;OUG.68 din 06/11/2019"/>
    <s v="imobil"/>
    <s v="Lungime= Km;Suprafeţe= ha;CF= ;"/>
  </r>
  <r>
    <x v="3458"/>
    <s v="8.04.04"/>
    <m/>
    <m/>
    <s v="DRUM STAHNA-FLAMINZI"/>
    <s v="conform amenajamentelor silvice"/>
    <s v="BOTOŞANI"/>
    <s v="-"/>
    <s v="Tara: România; Judet: BOTOŞANI; -;   -; Nr: -;"/>
    <n v="1973"/>
    <n v="165000"/>
    <n v="7"/>
    <s v="in administrare"/>
    <s v="HG 982/1998;HG 1344/2011; HG 478/ 24-IUN-15;HG.478/24-IUN-15;OUG.1 din 04/01/2017;OUG.68 din 06/11/2019"/>
    <s v="imobil"/>
    <s v="Lungime= Km;Suprafeţe= ha;CF= ;"/>
  </r>
  <r>
    <x v="3459"/>
    <s v="8.04.04"/>
    <m/>
    <m/>
    <s v="DRUM AUTO FORES.STRIGOIU 3,4KM"/>
    <s v="conform amenajamentelor silvice"/>
    <s v="SUCEAVA"/>
    <s v="-"/>
    <s v="Tara: România; Judet: SUCEAVA; -;   -; Nr: -;"/>
    <n v="1967"/>
    <n v="133000"/>
    <n v="33"/>
    <s v="in administrare"/>
    <s v="HG 982/1998;HG 1344/2011;OUG.1 din 04/01/2017;HG.354/18.05.2017;OUG.68 din 06/11/2019"/>
    <s v="imobil"/>
    <s v="Lungime= Km;Suprafeţe= ha;CF= ;"/>
  </r>
  <r>
    <x v="3460"/>
    <s v="8.04.04"/>
    <m/>
    <m/>
    <s v="DRUM AUTO FORES.SLATIOARA-BOGATICA 1,6K"/>
    <s v="conform amenajamentelor silvice"/>
    <s v="SUCEAVA"/>
    <s v="-"/>
    <s v="Tara: România; Judet: SUCEAVA; -;   -; Nr: -;"/>
    <n v="1984"/>
    <n v="206000"/>
    <n v="33"/>
    <s v="in administrare"/>
    <s v="HG 982/1998;HG 1344/2011;OUG.1 din 04/01/2017;HG.354/18.05.2017;OUG.68 din 06/11/2019"/>
    <s v="imobil"/>
    <s v="Lungime= Km;Suprafeţe= ha;CF= ;"/>
  </r>
  <r>
    <x v="3461"/>
    <s v="8.04.04"/>
    <m/>
    <m/>
    <s v="DRUM AUTO FORES.SASCA MARE 5,6KM"/>
    <s v="conform amenajamentelor silvice"/>
    <s v="SUCEAVA"/>
    <s v="-"/>
    <s v="Tara: România; Judet: SUCEAVA; -;   -; Nr: -;"/>
    <n v="1982"/>
    <n v="212000"/>
    <n v="33"/>
    <s v="in administrare"/>
    <s v="HG 982/1998;HG 1344/2011;OUG.1 din 04/01/2017;HG.354/18.05.2017;OUG.68 din 06/11/2019"/>
    <s v="imobil"/>
    <s v="Lungime= Km;Suprafeţe= ha;CF= ;"/>
  </r>
  <r>
    <x v="3462"/>
    <s v="8.04.04"/>
    <m/>
    <m/>
    <s v="DRUM AUTO FORES.SECU 5KM, 20POD"/>
    <s v="conform amenajamentelor silvice"/>
    <s v="SUCEAVA"/>
    <s v="-"/>
    <s v="Tara: România; Judet: SUCEAVA; -;   -; Nr: -;"/>
    <n v="1966"/>
    <n v="1057000"/>
    <n v="33"/>
    <s v="in administrare"/>
    <s v="HG 982/1998;HG 1344/2011;OUG.1 din 04/01/2017;HG.354/18.05.2017;OUG.68 din 06/11/2019"/>
    <s v="imobil"/>
    <s v="Lungime= Km;Suprafeţe= ha;CF= ;"/>
  </r>
  <r>
    <x v="3463"/>
    <s v="8.04.04"/>
    <m/>
    <m/>
    <s v="DRUM AUTO FORES. RURCICA 3 KM"/>
    <s v="conform amenajamentelor silvice"/>
    <s v="SUCEAVA"/>
    <s v="-"/>
    <s v="Tara: România; Judet: SUCEAVA; -;   -; Nr: -;"/>
    <n v="1978"/>
    <n v="16000"/>
    <n v="33"/>
    <s v="in administrare"/>
    <s v="HG 982/1998;HG 1344/2011;OUG.1 din 04/01/2017;HG.354/18.05.2017;OUG.68 din 06/11/2019"/>
    <s v="imobil"/>
    <s v="Lungime= Km;Suprafeţe= ha;CF= ;"/>
  </r>
  <r>
    <x v="3464"/>
    <s v="8.04.04"/>
    <m/>
    <m/>
    <s v="DRUM AUTO FORES. SACA 3,3KM"/>
    <s v="conform amenajamentelor silvice"/>
    <s v="SUCEAVA"/>
    <s v="-"/>
    <s v="Tara: România; Judet: SUCEAVA; -;   -; Nr: -;"/>
    <n v="1950"/>
    <n v="300000"/>
    <n v="33"/>
    <s v="in administrare"/>
    <s v="HG 982/1998;HG 1344/2011;OUG.1 din 04/01/2017;HG.354/18.05.2017;OUG.68 din 06/11/2019"/>
    <s v="imobil"/>
    <s v="Lungime= Km;Suprafeţe= ha;CF= ;"/>
  </r>
  <r>
    <x v="3465"/>
    <s v="8.04.04"/>
    <m/>
    <m/>
    <s v="DRUM AUTO FORES.SALATRUC CIOCAN 9KM"/>
    <s v="conform amenajamentelor silvice"/>
    <s v="SUCEAVA"/>
    <s v="-"/>
    <s v="Tara: România; Judet: SUCEAVA; -;   -; Nr: -;"/>
    <n v="1901"/>
    <n v="2359000"/>
    <n v="33"/>
    <s v="in administrare"/>
    <s v="HG 982/1998;HG 1344/2011;OUG.1 din 04/01/2017;HG.354/18.05.2017;OUG.68 din 06/11/2019"/>
    <s v="imobil"/>
    <s v="Lungime= Km;Suprafeţe= ha;CF= ;"/>
  </r>
  <r>
    <x v="3466"/>
    <s v="8.04.04"/>
    <m/>
    <m/>
    <s v="DRUM AUTO FORES. RATES 1,2KM"/>
    <s v="conform amenajamentelor silvice"/>
    <s v="SUCEAVA"/>
    <s v="-"/>
    <s v="Tara: România; Judet: SUCEAVA; -;   -; Nr: -;"/>
    <n v="1984"/>
    <n v="161000"/>
    <n v="33"/>
    <s v="in administrare"/>
    <s v="HG 982/1998;HG 1344/2011;OUG.1 din 04/01/2017;HG.354/18.05.2017;OUG.68 din 06/11/2019"/>
    <s v="imobil"/>
    <s v="Lungime= Km;Suprafeţe= ha;CF= ;"/>
  </r>
  <r>
    <x v="3467"/>
    <s v="8.04.04"/>
    <m/>
    <m/>
    <s v="DRUM AUTO FORES. REUTENI-PUTREDA 6,2KM"/>
    <s v="conform amenajamentelor silvice"/>
    <s v="SUCEAVA"/>
    <s v="-"/>
    <s v="Tara: România; Judet: SUCEAVA; -;   -; Nr: -;"/>
    <n v="1968"/>
    <n v="481000"/>
    <n v="33"/>
    <s v="in administrare"/>
    <s v="HG 982/1998;HG 1344/2011;OUG.1 din 04/01/2017;HG.354/18.05.2017;OUG.68 din 06/11/2019"/>
    <s v="imobil"/>
    <s v="Lungime= Km;Suprafeţe= ha;CF= ;"/>
  </r>
  <r>
    <x v="3468"/>
    <s v="8.04.04"/>
    <m/>
    <m/>
    <s v="DRUM AUTO FORES.ROSIA-PRELUNGIRE 0,5KM"/>
    <s v="conform amenajamentelor silvice"/>
    <s v="SUCEAVA"/>
    <s v="-"/>
    <s v="Tara: România; Judet: SUCEAVA; -;   -; Nr: -;"/>
    <n v="1969"/>
    <n v="97000"/>
    <n v="33"/>
    <s v="in administrare"/>
    <s v="HG 982/1998;HG 1344/2011;OUG.1 din 04/01/2017;HG.354/18.05.2017;OUG.68 din 06/11/2019"/>
    <s v="imobil"/>
    <s v="Lungime= Km;Suprafeţe= ha;CF= ;"/>
  </r>
  <r>
    <x v="3469"/>
    <s v="8.04.04"/>
    <m/>
    <m/>
    <s v="DRUM AUTO FORES.ROSU 5KM"/>
    <s v="conform amenajamentelor silvice"/>
    <s v="SUCEAVA"/>
    <s v="-"/>
    <s v="Tara: România; Judet: SUCEAVA; -;   -; Nr: -;"/>
    <n v="1965"/>
    <n v="626000"/>
    <n v="33"/>
    <s v="in administrare"/>
    <s v="HG 982/1998;HG 1344/2011;OUG.1 din 04/01/2017;HG.354/18.05.2017;OUG.68 din 06/11/2019"/>
    <s v="imobil"/>
    <s v="Lungime= Km;Suprafeţe= ha;CF= ;"/>
  </r>
  <r>
    <x v="3470"/>
    <s v="8.04.04"/>
    <m/>
    <m/>
    <s v="DRUM AUTO FORES. PRISACARIA SLAT 3KM"/>
    <s v="conform amenajamentelor silvice"/>
    <s v="SUCEAVA"/>
    <s v="-"/>
    <s v="Tara: România; Judet: SUCEAVA; -;   -; Nr: -;"/>
    <n v="1980"/>
    <n v="76000"/>
    <n v="33"/>
    <s v="in administrare"/>
    <s v="HG 982/1998;HG 1344/2011;OUG.1 din 04/01/2017;HG.354/18.05.2017;OUG.68 din 06/11/2019"/>
    <s v="imobil"/>
    <s v="Lungime= Km;Suprafeţe= ha;CF= ;"/>
  </r>
  <r>
    <x v="3471"/>
    <s v="8.04.04"/>
    <m/>
    <m/>
    <s v="DRUM AUTO FORES.PRAJI 2,5KM"/>
    <s v="conform amenajamentelor silvice"/>
    <s v="SUCEAVA"/>
    <s v="-"/>
    <s v="Tara: România; Judet: SUCEAVA; -;   -; Nr: -;"/>
    <n v="1968"/>
    <n v="418000"/>
    <n v="33"/>
    <s v="in administrare"/>
    <s v="HG 982/1998;HG 1344/2011;OUG.1 din 04/01/2017;HG.354/18.05.2017;OUG.68 din 06/11/2019"/>
    <s v="imobil"/>
    <s v="Lungime= Km;Suprafeţe= ha;CF= ;"/>
  </r>
  <r>
    <x v="3472"/>
    <s v="8.04.04"/>
    <m/>
    <m/>
    <s v="DRUM AUTO FORES. PORCARET 1,1 KM"/>
    <s v="conform amenajamentelor silvice"/>
    <s v="SUCEAVA"/>
    <s v="-"/>
    <s v="Tara: România; Judet: SUCEAVA; -;   -; Nr: -;"/>
    <n v="1971"/>
    <n v="54824"/>
    <n v="33"/>
    <s v="in administrare"/>
    <s v="HG 982/1998;HG 1344/2011;OUG.1 din 04/01/2017;OUG.68 din 06/11/2019"/>
    <s v="imobil"/>
    <s v="PORCARET 1,1 KM"/>
  </r>
  <r>
    <x v="3473"/>
    <s v="8.04.04"/>
    <m/>
    <m/>
    <s v="DRUM PORCULUI 2KM"/>
    <s v="conform amenajamentelor silvice"/>
    <s v="SUCEAVA"/>
    <s v="-"/>
    <s v="Tara: România; Judet: SUCEAVA; -;   -; Nr: -;"/>
    <n v="1982"/>
    <n v="533000"/>
    <n v="33"/>
    <s v="in administrare"/>
    <s v="HG 982/1998;HG 1344/2011;OUG.1 din 04/01/2017;HG.354/18.05.2017;OUG.68 din 06/11/2019"/>
    <s v="imobil"/>
    <s v="Lungime= Km;Suprafeţe= ha;CF= ;"/>
  </r>
  <r>
    <x v="3474"/>
    <s v="8.04.04"/>
    <m/>
    <m/>
    <s v="DRUM AUTO FORES. PR.DRACULUI 0,96KM"/>
    <s v="conform amenajamentelor silvice"/>
    <s v="SUCEAVA"/>
    <s v="-"/>
    <s v="Tara: România; Judet: SUCEAVA; -;   -; Nr: -;"/>
    <n v="1965"/>
    <n v="164000"/>
    <n v="33"/>
    <s v="in administrare"/>
    <s v="HG 982/1998;HG 1344/2011;OUG.1 din 04/01/2017;HG.354/18.05.2017;OUG.68 din 06/11/2019"/>
    <s v="imobil"/>
    <s v="Lungime= Km;Suprafeţe= ha;CF= ;"/>
  </r>
  <r>
    <x v="3475"/>
    <s v="8.04.04"/>
    <m/>
    <m/>
    <s v="DRUM AUTO FORES. PLOTUNU-RASCOALE 1,5KM"/>
    <s v="conform amenajamentelor silvice"/>
    <s v="SUCEAVA"/>
    <s v="-"/>
    <s v="Tara: România; Judet: SUCEAVA; -;   -; Nr: -;"/>
    <n v="1983"/>
    <n v="196000"/>
    <n v="33"/>
    <s v="in administrare"/>
    <s v="HG 982/1998;HG 1344/2011;OUG.1 din 04/01/2017;HG.354/18.05.2017;OUG.68 din 06/11/2019"/>
    <s v="imobil"/>
    <s v="Lungime= Km;Suprafeţe= ha;CF= ;"/>
  </r>
  <r>
    <x v="3476"/>
    <s v="8.04.04"/>
    <m/>
    <m/>
    <s v="DRUM AUTO FORES. PIRIUL PORCARET 3 KM"/>
    <s v="conform amenajamentelor silvice"/>
    <s v="SUCEAVA"/>
    <s v="-"/>
    <s v="Tara: România; Judet: SUCEAVA; -;   -; Nr: -;"/>
    <n v="1965"/>
    <n v="38000"/>
    <n v="33"/>
    <s v="in administrare"/>
    <s v="HG 982/1998;HG 1344/2011;OUG.1 din 04/01/2017;HG.354/18.05.2017;OUG.68 din 06/11/2019"/>
    <s v="imobil"/>
    <s v="Lungime= Km;Suprafeţe= ha;CF= ;"/>
  </r>
  <r>
    <x v="3477"/>
    <s v="8.04.04"/>
    <m/>
    <m/>
    <s v="DRUM AUTO FORES.PIRIUL PUICII 1KM"/>
    <s v="conform amenajamentelor silvice"/>
    <s v="SUCEAVA"/>
    <s v="-"/>
    <s v="Tara: România; Judet: SUCEAVA; -;   -; Nr: -;"/>
    <n v="1965"/>
    <n v="170000"/>
    <n v="33"/>
    <s v="in administrare"/>
    <s v="HG 982/1998;HG 1344/2011;OUG.1 din 04/01/2017;HG.354/18.05.2017;OUG.68 din 06/11/2019"/>
    <s v="imobil"/>
    <s v="Lungime= Km;Suprafeţe= ha;CF= ;"/>
  </r>
  <r>
    <x v="3478"/>
    <s v="8.04.04"/>
    <m/>
    <m/>
    <s v="DRUM AUTO PIRIUL LUI DUMITRU 2,7KM"/>
    <s v="conform amenajamentelor silvice"/>
    <s v="SUCEAVA"/>
    <s v="-"/>
    <s v="Tara: România; Judet: SUCEAVA; -;   -; Nr: -;"/>
    <n v="1981"/>
    <n v="25000"/>
    <n v="33"/>
    <s v="in administrare"/>
    <s v="HG 982/1998;HG 1344/2011;OUG.1 din 04/01/2017;HG.354/18.05.2017;OUG.68 din 06/11/2019"/>
    <s v="imobil"/>
    <s v="Lungime= Km;Suprafeţe= ha;CF= ;"/>
  </r>
  <r>
    <x v="3479"/>
    <s v="8.04.04"/>
    <m/>
    <m/>
    <s v="DRUM AUTO FORES. PIRIUL MALAI 2,4 KM"/>
    <s v="conform amenajamentelor silvice"/>
    <s v="SUCEAVA"/>
    <s v="-"/>
    <s v="Tara: România; Judet: SUCEAVA; -;   -; Nr: -;"/>
    <n v="1979"/>
    <n v="407000"/>
    <n v="33"/>
    <s v="in administrare"/>
    <s v="HG 982/1998;HG 1344/2011;OUG.1 din 04/01/2017;HG.354/18.05.2017;OUG.68 din 06/11/2019"/>
    <s v="imobil"/>
    <s v="Lungime= Km;Suprafeţe= ha;CF= ;"/>
  </r>
  <r>
    <x v="3480"/>
    <s v="8.04.04"/>
    <m/>
    <m/>
    <s v="DRUM AUTO FORES. PIRIUL MARE 1,2KM"/>
    <s v="conform amenajamentelor silvice"/>
    <s v="SUCEAVA"/>
    <s v="-"/>
    <s v="Tara: România; Judet: SUCEAVA; -;   -; Nr: -;"/>
    <n v="1970"/>
    <n v="104000"/>
    <n v="33"/>
    <s v="in administrare"/>
    <s v="HG 982/1998;HG 1344/2011;OUG.1 din 04/01/2017;HG.354/18.05.2017;OUG.68 din 06/11/2019"/>
    <s v="imobil"/>
    <s v="Lungime= Km;Suprafeţe= ha;CF= ;"/>
  </r>
  <r>
    <x v="3481"/>
    <s v="8.04.04"/>
    <m/>
    <m/>
    <s v="DRUM AUTO FORES.PIRIUL ARINIS 1KM"/>
    <s v="conform amenajamentelor silvice"/>
    <s v="SUCEAVA"/>
    <s v="-"/>
    <s v="Tara: România; Judet: SUCEAVA; -;   -; Nr: -;"/>
    <n v="1974"/>
    <n v="48000"/>
    <n v="33"/>
    <s v="in administrare"/>
    <s v="HG 982/1998;HG 1344/2011;OUG.1 din 04/01/2017;HG.354/18.05.2017;OUG.68 din 06/11/2019"/>
    <s v="imobil"/>
    <s v="Lungime= Km;Suprafeţe= ha;CF= ;"/>
  </r>
  <r>
    <x v="3482"/>
    <s v="8.04.04"/>
    <m/>
    <m/>
    <s v="DRUM AUTO FORES. PIRIUL CALU 1,1KM"/>
    <s v="conform amenajamentelor silvice"/>
    <s v="SUCEAVA"/>
    <s v="-"/>
    <s v="Tara: România; Judet: SUCEAVA; -;   -; Nr: -;"/>
    <n v="1970"/>
    <n v="153000"/>
    <n v="33"/>
    <s v="in administrare"/>
    <s v="HG 982/1998;HG 1344/2011;OUG.1 din 04/01/2017;HG.354/18.05.2017;OUG.68 din 06/11/2019"/>
    <s v="imobil"/>
    <s v="Lungime= Km;Suprafeţe= ha;CF= ;"/>
  </r>
  <r>
    <x v="3483"/>
    <s v="8.04.04"/>
    <m/>
    <m/>
    <s v="DRUM AUTO FORES. PIETROASA I 2 KM"/>
    <s v="conform amenajamentelor silvice"/>
    <s v="SUCEAVA"/>
    <s v="-"/>
    <s v="Tara: România; Judet: SUCEAVA; -;   -; Nr: -;"/>
    <n v="1964"/>
    <n v="102000"/>
    <n v="33"/>
    <s v="in administrare"/>
    <s v="HG 982/1998;HG 1344/2011;OUG.1 din 04/01/2017;HG.354/18.05.2017;OUG.68 din 06/11/2019"/>
    <s v="imobil"/>
    <s v="Lungime= Km;Suprafeţe= ha;CF= ;"/>
  </r>
  <r>
    <x v="3484"/>
    <s v="8.04.04"/>
    <m/>
    <m/>
    <s v="DRUM PIETROSUL 1.2KM"/>
    <s v="conform amenajamentelor silvice"/>
    <s v="BOTOŞANI"/>
    <s v="-"/>
    <s v="Tara: România; Judet: BOTOŞANI; -;   -; Nr: -;"/>
    <n v="1970"/>
    <n v="51000"/>
    <n v="7"/>
    <s v="in administrare"/>
    <s v="HG 982/1998;HG 1344/2011; HG 478/ 24-IUN-15;HG.478/24-IUN-15;OUG.1 din 04/01/2017;OUG.68 din 06/11/2019"/>
    <s v="imobil"/>
    <s v="Lungime= Km;Suprafeţe= ha;CF= ;"/>
  </r>
  <r>
    <x v="3485"/>
    <s v="8.04.04"/>
    <m/>
    <m/>
    <s v="DRUM AUTO FORES.PIR.CIUTEI 2KM"/>
    <s v="conform amenajamentelor silvice"/>
    <s v="SUCEAVA"/>
    <s v="-"/>
    <s v="Tara: România; Judet: SUCEAVA; -;   -; Nr: -;"/>
    <n v="1901"/>
    <n v="224280"/>
    <n v="33"/>
    <s v="in administrare"/>
    <s v="HG 982/1998;HG 1344/2011;OUG.1 din 04/01/2017;OUG.68 din 06/11/2019"/>
    <s v="imobil"/>
    <s v="PIR.CIUTEI 2KM"/>
  </r>
  <r>
    <x v="3486"/>
    <s v="8.04.04"/>
    <m/>
    <m/>
    <s v="DRUM AUTO FORES.PALUTA 1,7KM"/>
    <s v="conform amenajamentelor silvice"/>
    <s v="SUCEAVA"/>
    <s v="-"/>
    <s v="Tara: România; Judet: SUCEAVA; -;   -; Nr: -;"/>
    <n v="1970"/>
    <n v="228000"/>
    <n v="33"/>
    <s v="in administrare"/>
    <s v="HG 982/1998;HG 1344/2011;OUG.1 din 04/01/2017;HG.354/18.05.2017;OUG.68 din 06/11/2019"/>
    <s v="imobil"/>
    <s v="Lungime= Km;Suprafeţe= ha;CF= ;"/>
  </r>
  <r>
    <x v="3487"/>
    <s v="8.04.04"/>
    <m/>
    <m/>
    <s v="DRUM ONEAGA, 2,2 KM"/>
    <s v="conform amenajamentelor silvice"/>
    <s v="BOTOŞANI"/>
    <s v="-"/>
    <s v="Tara: România; Judet: BOTOŞANI; -;   -; Nr: -;"/>
    <n v="1994"/>
    <n v="138336"/>
    <n v="7"/>
    <s v="in administrare"/>
    <s v="HG 982/1998;HG 1344/2011; HG 478/ 24-IUN-15;HG.478/24-IUN-15;OUG.1 din 04/01/2017;HG.354/18.05.2017;OUG.68 din 06/11/2019"/>
    <s v="imobil"/>
    <s v="Lungime= Km;Suprafeţe= ha;CF= ;"/>
  </r>
  <r>
    <x v="3488"/>
    <s v="8.04.04"/>
    <m/>
    <m/>
    <s v="DRUM AUTO FORES.MUNCELU MARE 5KM"/>
    <s v="conform amenajamentelor silvice"/>
    <s v="SUCEAVA"/>
    <s v="-"/>
    <s v="Tara: România; Judet: SUCEAVA; -;   -; Nr: -;"/>
    <n v="1967"/>
    <n v="860000"/>
    <n v="33"/>
    <s v="in administrare"/>
    <s v="HG 982/1998;HG 1344/2011;OUG.1 din 04/01/2017;HG.354/18.05.2017;OUG.68 din 06/11/2019"/>
    <s v="imobil"/>
    <s v="Lungime= Km;Suprafeţe= ha;CF= ;"/>
  </r>
  <r>
    <x v="3489"/>
    <s v="8.04.04"/>
    <m/>
    <m/>
    <s v="DRUM AUTO FORES. NEMTISORU 6,7KM"/>
    <s v="conform amenajamentelor silvice"/>
    <s v="SUCEAVA"/>
    <s v="-"/>
    <s v="Tara: România; Judet: SUCEAVA; -;   -; Nr: -;"/>
    <n v="1963"/>
    <n v="570000"/>
    <n v="33"/>
    <s v="in administrare"/>
    <s v="HG 982/1998;HG 1344/2011;OUG.1 din 04/01/2017;HG.354/18.05.2017;OUG.68 din 06/11/2019"/>
    <s v="imobil"/>
    <s v="Lungime= Km;Suprafeţe= ha;CF= ;"/>
  </r>
  <r>
    <x v="3490"/>
    <s v="8.04.04"/>
    <m/>
    <m/>
    <s v="DRUM AUTO FORES. MUNCELU 3 KM"/>
    <s v="conform amenajamentelor silvice"/>
    <s v="SUCEAVA"/>
    <s v="-"/>
    <s v="Tara: România; Judet: SUCEAVA; -;   -; Nr: -;"/>
    <n v="1965"/>
    <n v="87000"/>
    <n v="33"/>
    <s v="in administrare"/>
    <s v="HG 982/1998;HG 1344/2011;OUG.1 din 04/01/2017;HG.354/18.05.2017;OUG.68 din 06/11/2019"/>
    <s v="imobil"/>
    <s v="Lungime= Km;Suprafeţe= ha;CF= ;"/>
  </r>
  <r>
    <x v="3491"/>
    <s v="8.04.04"/>
    <m/>
    <m/>
    <s v="DRUM AUTO FORES. MITARIA 1KM"/>
    <s v="conform amenajamentelor silvice"/>
    <s v="SUCEAVA"/>
    <s v="-"/>
    <s v="Tara: România; Judet: SUCEAVA; -;   -; Nr: -;"/>
    <n v="1982"/>
    <n v="21000"/>
    <n v="33"/>
    <s v="in administrare"/>
    <s v="HG 982/1998;HG 1344/2011;OUG.1 din 04/01/2017;HG.354/18.05.2017;OUG.68 din 06/11/2019"/>
    <s v="imobil"/>
    <s v="Lungime= Km;Suprafeţe= ha;CF= ;"/>
  </r>
  <r>
    <x v="3492"/>
    <s v="8.04.04"/>
    <m/>
    <m/>
    <s v="DRUM MITOCAS 1,5KM"/>
    <s v="conform amenajamentelor silvice"/>
    <s v="SUCEAVA"/>
    <s v="-"/>
    <s v="Tara: România; Judet: SUCEAVA; -;   -; Nr: -;"/>
    <n v="1968"/>
    <n v="301000"/>
    <n v="33"/>
    <s v="in administrare"/>
    <s v="HG 982/1998;HG 1344/2011;OUG.1 din 04/01/2017;HG.354/18.05.2017;OUG.68 din 06/11/2019"/>
    <s v="imobil"/>
    <s v="Lungime= Km;Suprafeţe= ha;CF= ;"/>
  </r>
  <r>
    <x v="3493"/>
    <s v="8.04.04"/>
    <m/>
    <m/>
    <s v="DRUM AUTO FORES. MOARA DRACULUI 1KM"/>
    <s v="conform amenajamentelor silvice"/>
    <s v="SUCEAVA"/>
    <s v="-"/>
    <s v="Tara: România; Judet: SUCEAVA; -;   -; Nr: -;"/>
    <n v="1972"/>
    <n v="40000"/>
    <n v="33"/>
    <s v="in administrare"/>
    <s v="HG 982/1998;HG 1344/2011;OUG.1 din 04/01/2017;HG.354/18.05.2017;OUG.68 din 06/11/2019"/>
    <s v="imobil"/>
    <s v="Lungime= Km;Suprafeţe= ha;CF= ;"/>
  </r>
  <r>
    <x v="3494"/>
    <s v="8.04.04"/>
    <m/>
    <m/>
    <s v="DRUM AUTO FORES. MUNCEL 7,5 KM"/>
    <s v="conform amenajamentelor silvice"/>
    <s v="SUCEAVA"/>
    <s v="-"/>
    <s v="Tara: România; Judet: SUCEAVA; -;   -; Nr: -;"/>
    <n v="1963"/>
    <n v="284000"/>
    <n v="33"/>
    <s v="in administrare"/>
    <s v="HG 982/1998;HG 1344/2011;OUG.1 din 04/01/2017;HG.354/18.05.2017;OUG.68 din 06/11/2019"/>
    <s v="imobil"/>
    <s v="Lungime= Km;Suprafeţe= ha;CF= ;"/>
  </r>
  <r>
    <x v="3495"/>
    <s v="8.04.04"/>
    <m/>
    <m/>
    <s v="DRUM AUTO FORES. MAGHERNITA 3,6KM"/>
    <s v="conform amenajamentelor silvice"/>
    <s v="SUCEAVA"/>
    <s v="-"/>
    <s v="Tara: România; Judet: SUCEAVA; -;   -; Nr: -;"/>
    <n v="1961"/>
    <n v="1250000"/>
    <n v="33"/>
    <s v="in administrare"/>
    <s v="HG 982/1998;HG 1344/2011;OUG.1 din 04/01/2017;HG.354/18.05.2017;OUG.68 din 06/11/2019"/>
    <s v="imobil"/>
    <s v="Lungime= Km;Suprafeţe= ha;CF= ;"/>
  </r>
  <r>
    <x v="3496"/>
    <s v="8.04.04"/>
    <m/>
    <m/>
    <s v="DRUM AUTO FORES.LALA 6,1 KM"/>
    <s v="conform amenajamentelor silvice"/>
    <s v="SUCEAVA"/>
    <s v="-"/>
    <s v="Tara: România; Judet: SUCEAVA; -;   -; Nr: -;"/>
    <n v="1966"/>
    <n v="1159000"/>
    <n v="33"/>
    <s v="in administrare"/>
    <s v="HG 982/1998;HG 1344/2011;OUG.1 din 04/01/2017;HG.354/18.05.2017;OUG.68 din 06/11/2019"/>
    <s v="imobil"/>
    <s v="Lungime= Km;Suprafeţe= ha;CF= ;"/>
  </r>
  <r>
    <x v="3497"/>
    <s v="8.04.04"/>
    <m/>
    <m/>
    <s v="DRUM AUTO FORES.LELICI 3,4KM"/>
    <s v="conform amenajamentelor silvice"/>
    <s v="SUCEAVA"/>
    <s v="-"/>
    <s v="Tara: România; Judet: SUCEAVA; -;   -; Nr: -;"/>
    <n v="1966"/>
    <n v="606000"/>
    <n v="33"/>
    <s v="in administrare"/>
    <s v="HG 982/1998;HG 1344/2011;OUG.1 din 04/01/2017;HG.354/18.05.2017;OUG.68 din 06/11/2019"/>
    <s v="imobil"/>
    <s v="Lungime= Km;Suprafeţe= ha;CF= ;"/>
  </r>
  <r>
    <x v="3498"/>
    <s v="8.04.04"/>
    <m/>
    <m/>
    <s v="DRUM AUTO FORES. LIMPEDELE 1KM"/>
    <s v="conform amenajamentelor silvice"/>
    <s v="SUCEAVA"/>
    <s v="-"/>
    <s v="Tara: România; Judet: SUCEAVA; -;   -; Nr: -;"/>
    <n v="1968"/>
    <n v="80000"/>
    <n v="33"/>
    <s v="in administrare"/>
    <s v="HG 982/1998;HG 1344/2011;OUG.1 din 04/01/2017;HG.354/18.05.2017;OUG.68 din 06/11/2019"/>
    <s v="imobil"/>
    <s v="Lungime= Km;Suprafeţe= ha;CF= ;"/>
  </r>
  <r>
    <x v="3499"/>
    <s v="8.04.04"/>
    <m/>
    <m/>
    <s v="DRUM AUTO LOBEN 5,9KM"/>
    <s v="conform amenajamentelor silvice"/>
    <s v="SUCEAVA"/>
    <s v="-"/>
    <s v="Tara: România; Judet: SUCEAVA; -;   -; Nr: -;"/>
    <n v="1967"/>
    <n v="848000"/>
    <n v="33"/>
    <s v="in administrare"/>
    <s v="HG 982/1998;HG 1344/2011;OUG.1 din 04/01/2017;HG.354/18.05.2017;OUG.68 din 06/11/2019"/>
    <s v="imobil"/>
    <s v="Lungime= Km;Suprafeţe= ha;CF= ;"/>
  </r>
  <r>
    <x v="3500"/>
    <s v="8.04.04"/>
    <m/>
    <m/>
    <s v="DRUM AUTO FORES. IZV.NEGRII 3,2KM"/>
    <s v="conform amenajamentelor silvice"/>
    <s v="SUCEAVA"/>
    <s v="-"/>
    <s v="Tara: România; Judet: SUCEAVA; -;   -; Nr: -;"/>
    <n v="1968"/>
    <n v="417000"/>
    <n v="33"/>
    <s v="in administrare"/>
    <s v="HG 982/1998;HG 1344/2011;OUG.1 din 04/01/2017;HG.354/18.05.2017;OUG.68 din 06/11/2019"/>
    <s v="imobil"/>
    <s v="Lungime= Km;Suprafeţe= ha;CF= ;"/>
  </r>
  <r>
    <x v="3501"/>
    <s v="8.04.04"/>
    <m/>
    <m/>
    <s v="DRUM AUTO FORES. ISACHIA 2,8KM"/>
    <s v="conform amenajamentelor silvice"/>
    <s v="SUCEAVA"/>
    <s v="-"/>
    <s v="Tara: România; Judet: SUCEAVA; -;   -; Nr: -;"/>
    <n v="1957"/>
    <n v="1069000"/>
    <n v="33"/>
    <s v="in administrare"/>
    <s v="HG 982/1998;HG 1344/2011;OUG.1 din 04/01/2017;HG.354/18.05.2017;OUG.68 din 06/11/2019"/>
    <s v="imobil"/>
    <s v="Lungime= Km;Suprafeţe= ha;CF= ;"/>
  </r>
  <r>
    <x v="3502"/>
    <s v="8.04.04"/>
    <m/>
    <m/>
    <s v="DRUM AUTO FORES. HIGA MICA 0,8KM"/>
    <s v="conform amenajamentelor silvice"/>
    <s v="SUCEAVA"/>
    <s v="-"/>
    <s v="Tara: România; Judet: SUCEAVA; -;   -; Nr: -;"/>
    <n v="1975"/>
    <n v="135000"/>
    <n v="33"/>
    <s v="in administrare"/>
    <s v="HG 982/1998;HG 1344/2011;OUG.1 din 04/01/2017;HG.354/18.05.2017;OUG.68 din 06/11/2019"/>
    <s v="imobil"/>
    <s v="Lungime= Km;Suprafeţe= ha;CF= ;"/>
  </r>
  <r>
    <x v="3503"/>
    <s v="8.04.04"/>
    <m/>
    <m/>
    <s v="DRUM AUTO FORES.HREBENI 1KM"/>
    <s v="conform amenajamentelor silvice"/>
    <s v="SUCEAVA"/>
    <s v="-"/>
    <s v="Tara: România; Judet: SUCEAVA; -;   -; Nr: -;"/>
    <n v="1972"/>
    <n v="8000"/>
    <n v="33"/>
    <s v="in administrare"/>
    <s v="HG 982/1998;HG 1344/2011;OUG.1 din 04/01/2017;HG.354/18.05.2017;OUG.68 din 06/11/2019"/>
    <s v="imobil"/>
    <s v="Lungime= Km;Suprafeţe= ha;CF= ;"/>
  </r>
  <r>
    <x v="3504"/>
    <s v="8.04.04"/>
    <m/>
    <m/>
    <s v="DRUM AUTO FORES.IAPA DEACA 3,0 KM"/>
    <s v="conform amenajamentelor silvice"/>
    <s v="SUCEAVA"/>
    <s v="-"/>
    <s v="Tara: România; Judet: SUCEAVA; -;   -; Nr: -;"/>
    <n v="1982"/>
    <n v="606000"/>
    <n v="33"/>
    <s v="in administrare"/>
    <s v="HG 982/1998;HG 1344/2011;OUG.1 din 04/01/2017;HG.354/18.05.2017;OUG.68 din 06/11/2019"/>
    <s v="imobil"/>
    <s v="Lungime= Km;Suprafeţe= ha;CF= ;"/>
  </r>
  <r>
    <x v="3505"/>
    <s v="8.04.04"/>
    <m/>
    <m/>
    <s v="DRUM IN INCINTE SI ACCES PASTRAVARIE"/>
    <s v="conform amenajamentelor silvice"/>
    <s v="SUCEAVA"/>
    <s v="-"/>
    <s v="Tara: România; Judet: SUCEAVA; -;   -; Nr: -;"/>
    <n v="1981"/>
    <n v="53000"/>
    <n v="33"/>
    <s v="in administrare"/>
    <s v="HG 982/1998;HG 1344/2011;OUG.1 din 04/01/2017;HG.354/18.05.2017;OUG.68 din 06/11/2019"/>
    <s v="imobil"/>
    <s v="Lungime= Km;Suprafeţe= ha;CF= ;"/>
  </r>
  <r>
    <x v="3506"/>
    <s v="8.04.04"/>
    <m/>
    <m/>
    <s v="DRUM AUTO FORES. GULIA I 4,4KM"/>
    <s v="conform amenajamentelor silvice"/>
    <s v="SUCEAVA"/>
    <s v="-"/>
    <s v="Tara: România; Judet: SUCEAVA; -;   -; Nr: -;"/>
    <n v="1963"/>
    <n v="42000"/>
    <n v="33"/>
    <s v="in administrare"/>
    <s v="HG 982/1998;HG 1344/2011;OUG.1 din 04/01/2017;HG.354/18.05.2017;OUG.68 din 06/11/2019"/>
    <s v="imobil"/>
    <s v="Lungime= Km;Suprafeţe= ha;CF= ;"/>
  </r>
  <r>
    <x v="3507"/>
    <s v="8.04.04"/>
    <m/>
    <m/>
    <s v="DRUM AUTO FORES. HARTONEASA 5,5KM"/>
    <s v="conform amenajamentelor silvice"/>
    <s v="SUCEAVA"/>
    <s v="-"/>
    <s v="Tara: România; Judet: SUCEAVA; -;   -; Nr: -;"/>
    <n v="1969"/>
    <n v="920000"/>
    <n v="33"/>
    <s v="in administrare"/>
    <s v="HG 982/1998;HG 1344/2011;OUG.1 din 04/01/2017;HG.354/18.05.2017;OUG.68 din 06/11/2019"/>
    <s v="imobil"/>
    <s v="Lungime= Km;Suprafeţe= ha;CF= ;"/>
  </r>
  <r>
    <x v="3508"/>
    <s v="8.04.04"/>
    <m/>
    <m/>
    <s v="DRUM FORESTIER GAUREANCA"/>
    <s v="conform amenajamentelor silvice"/>
    <s v="BOTOŞANI"/>
    <s v="-"/>
    <s v="Tara: România; Judet: BOTOŞANI; -;   -; Nr: -;"/>
    <n v="1976"/>
    <n v="200000"/>
    <n v="7"/>
    <s v="in administrare"/>
    <s v="HG 982/1998;HG 1344/2011; HG 478// 24-IUN-15;HG.478/24-IUN-15;OUG.1 din 04/01/2017;OUG.68 din 06/11/2019"/>
    <s v="imobil"/>
    <s v="Lungime= Km;Suprafeţe= ha;CF= ;"/>
  </r>
  <r>
    <x v="3509"/>
    <s v="8.04.04"/>
    <m/>
    <m/>
    <s v="DRUM AUTO FORES.FAGETEL 3KM"/>
    <s v="conform amenajamentelor silvice"/>
    <s v="SUCEAVA"/>
    <s v="-"/>
    <s v="Tara: România; Judet: SUCEAVA; -;   -; Nr: -;"/>
    <n v="1967"/>
    <n v="425000"/>
    <n v="33"/>
    <s v="in administrare"/>
    <s v="HG 982/1998;HG 1344/2011;OUG.1 din 04/01/2017;HG.354/18.05.2017;OUG.68 din 06/11/2019"/>
    <s v="imobil"/>
    <s v="Lungime= Km;Suprafeţe= ha;CF= ;"/>
  </r>
  <r>
    <x v="3510"/>
    <s v="8.04.04"/>
    <m/>
    <m/>
    <s v="DRUM AUTO FORES.FINTINELE 5,6KM"/>
    <s v="conform amenajamentelor silvice"/>
    <s v="SUCEAVA"/>
    <s v="-"/>
    <s v="Tara: România; Judet: SUCEAVA; -;   -; Nr: -;"/>
    <n v="1966"/>
    <n v="632000"/>
    <n v="33"/>
    <s v="in administrare"/>
    <s v="HG 982/1998;HG 1344/2011;OUG.1 din 04/01/2017;HG.354/18.05.2017;OUG.68 din 06/11/2019"/>
    <s v="imobil"/>
    <s v="Lungime= Km;Suprafeţe= ha;CF= ;"/>
  </r>
  <r>
    <x v="3511"/>
    <s v="8.04.04"/>
    <m/>
    <m/>
    <s v="DRUM AUTO FOREST.OBIRSIA TESNII 1,5KM"/>
    <s v="conform amenajamentelor silvice"/>
    <s v="SUCEAVA"/>
    <s v="-"/>
    <s v="Tara: România; Judet: SUCEAVA; -;   -; Nr: -;"/>
    <n v="1971"/>
    <n v="323000"/>
    <n v="33"/>
    <s v="in administrare"/>
    <s v="HG 982/1998;HG 1344/2011;OUG.1 din 04/01/2017;HG.354/18.05.2017;OUG.68 din 06/11/2019"/>
    <s v="imobil"/>
    <s v="Lungime= Km;Suprafeţe= ha;CF= ;"/>
  </r>
  <r>
    <x v="3512"/>
    <s v="8.04.04"/>
    <m/>
    <m/>
    <s v="DRUM AUTO FORES. FRUMOSU  5,3KM"/>
    <s v="conform amenajamentelor silvice"/>
    <s v="SUCEAVA"/>
    <s v="-"/>
    <s v="Tara: România; Judet: SUCEAVA; -;   -; Nr: -;"/>
    <n v="1904"/>
    <n v="773000"/>
    <n v="33"/>
    <s v="in administrare"/>
    <s v="HG 982/1998,HG 949/2006;HG 1344/2011;OUG.1 din 04/01/2017;HG.354/18.05.2017;OUG.68 din 06/11/2019"/>
    <s v="imobil"/>
    <s v="Lungime= Km;Suprafeţe= ha;CF= ;"/>
  </r>
  <r>
    <x v="3513"/>
    <s v="8.04.04"/>
    <m/>
    <m/>
    <s v="DRUM AUTO FORES. DRAGOSA RAMIFIC. 1,5KM"/>
    <s v="conform amenajamentelor silvice"/>
    <s v="SUCEAVA"/>
    <s v="-"/>
    <s v="Tara: România; Judet: SUCEAVA; -;   -; Nr: -;"/>
    <n v="1971"/>
    <n v="191000"/>
    <n v="33"/>
    <s v="in administrare"/>
    <s v="HG 982/1998;HG 1344/2011;OUG.1 din 04/01/2017;HG.354/18.05.2017;OUG.68 din 06/11/2019"/>
    <s v="imobil"/>
    <s v="Lungime= Km;Suprafeţe= ha;CF= ;"/>
  </r>
  <r>
    <x v="3514"/>
    <s v="8.04.04"/>
    <m/>
    <m/>
    <s v="DRUM AUTO FORES. DRAGUSINA 4,7 KM"/>
    <s v="conform amenajamentelor silvice"/>
    <s v="SUCEAVA"/>
    <s v="-"/>
    <s v="Tara: România; Judet: SUCEAVA; -;   -; Nr: -;"/>
    <n v="1959"/>
    <n v="238000"/>
    <n v="33"/>
    <s v="in administrare"/>
    <s v="HG 982/1998;HG 1344/2011;OUG.1 din 04/01/2017;HG.354/18.05.2017;OUG.68 din 06/11/2019"/>
    <s v="imobil"/>
    <s v="Lungime= Km;Suprafeţe= ha;CF= ;"/>
  </r>
  <r>
    <x v="3515"/>
    <s v="8.04.04"/>
    <m/>
    <m/>
    <s v="DRUM AUTO DUBULET 2KM"/>
    <s v="conform amenajamentelor silvice"/>
    <s v="SUCEAVA"/>
    <s v="-"/>
    <s v="Tara: România; Judet: SUCEAVA; -;   -; Nr: -;"/>
    <n v="1992"/>
    <n v="26000"/>
    <n v="33"/>
    <s v="in administrare"/>
    <s v="HG 982/1998;HG 1344/2011;OUG.1 din 04/01/2017;HG.354/18.05.2017;OUG.68 din 06/11/2019"/>
    <s v="imobil"/>
    <s v="Lungime= Km;Suprafeţe= ha;CF= ;"/>
  </r>
  <r>
    <x v="3516"/>
    <s v="8.04.04"/>
    <m/>
    <m/>
    <s v="DRUM AUTO FORES. DULCEA-CACICA 0,8KM"/>
    <s v="conform amenajamentelor silvice"/>
    <s v="SUCEAVA"/>
    <s v="-"/>
    <s v="Tara: România; Judet: SUCEAVA; -;   -; Nr: -;"/>
    <n v="1963"/>
    <n v="80000"/>
    <n v="33"/>
    <s v="in administrare"/>
    <s v="HG 982/1998;HG 1344/2011;OUG.1 din 04/01/2017;HG.354/18.05.2017;OUG.68 din 06/11/2019"/>
    <s v="imobil"/>
    <s v="Lungime= Km;Suprafeţe= ha;CF= ;"/>
  </r>
  <r>
    <x v="3517"/>
    <s v="8.04.04"/>
    <m/>
    <m/>
    <s v="DRUM AUTO FORES. DEIA 6,6KM"/>
    <s v="conform amenajamentelor silvice"/>
    <s v="SUCEAVA"/>
    <s v="-"/>
    <s v="Tara: România; Judet: SUCEAVA; -;   -; Nr: -;"/>
    <n v="1970"/>
    <n v="857000"/>
    <n v="33"/>
    <s v="in administrare"/>
    <s v="HG 982/1998;HG 1344/2011;OUG.1 din 04/01/2017;HG.354/18.05.2017;OUG.68 din 06/11/2019"/>
    <s v="imobil"/>
    <s v="Lungime= Km;Suprafeţe= ha;CF= ;"/>
  </r>
  <r>
    <x v="3518"/>
    <s v="8.04.04"/>
    <m/>
    <m/>
    <s v="DRUM AUTO FORES. DEITA 2,3KM"/>
    <s v="conform amenajamentelor silvice"/>
    <s v="SUCEAVA"/>
    <s v="-"/>
    <s v="Tara: România; Judet: SUCEAVA; -;   -; Nr: -;"/>
    <n v="1971"/>
    <n v="306000"/>
    <n v="33"/>
    <s v="in administrare"/>
    <s v="HG 982/1998;HG 1344/2011;OUG.1 din 04/01/2017;HG.354/18.05.2017;OUG.68 din 06/11/2019"/>
    <s v="imobil"/>
    <s v="Lungime= Km;Suprafeţe= ha;CF= ;"/>
  </r>
  <r>
    <x v="3519"/>
    <s v="8.04.04"/>
    <m/>
    <m/>
    <s v="DRUM AUTO FORES. DIRMOXA 4KM"/>
    <s v="conform amenajamentelor silvice"/>
    <s v="SUCEAVA"/>
    <s v="-"/>
    <s v="Tara: România; Judet: SUCEAVA; -;   -; Nr: -;"/>
    <n v="1959"/>
    <n v="45000"/>
    <n v="33"/>
    <s v="in administrare"/>
    <s v="HG 982/1998;HG 1344/2011;OUG.1 din 04/01/2017;HG.354/18.05.2017;OUG.68 din 06/11/2019"/>
    <s v="imobil"/>
    <s v="Lungime= Km;Suprafeţe= ha;CF= ;"/>
  </r>
  <r>
    <x v="3520"/>
    <s v="8.04.04"/>
    <m/>
    <m/>
    <s v="DRUM AUTO FORES.CRIVEI 1,8KM"/>
    <s v="conform amenajamentelor silvice"/>
    <s v="SUCEAVA"/>
    <s v="-"/>
    <s v="Tara: România; Judet: SUCEAVA; -;   -; Nr: -;"/>
    <n v="1971"/>
    <n v="133000"/>
    <n v="33"/>
    <s v="in administrare"/>
    <s v="HG 982/1998;HG 1344/2011;OUG.1 din 04/01/2017;HG.354/18.05.2017;OUG.68 din 06/11/2019"/>
    <s v="imobil"/>
    <s v="Lungime= Km;Suprafeţe= ha;CF= ;"/>
  </r>
  <r>
    <x v="3521"/>
    <s v="8.04.04"/>
    <m/>
    <m/>
    <s v="DRUM AUTO FORES.CURMATURA 1,6KM, 7POD"/>
    <s v="conform amenajamentelor silvice"/>
    <s v="SUCEAVA"/>
    <s v="-"/>
    <s v="Tara: România; Judet: SUCEAVA; -;   -; Nr: -;"/>
    <n v="1966"/>
    <n v="247000"/>
    <n v="33"/>
    <s v="in administrare"/>
    <s v="HG 982/1998;HG 1344/2011;OUG.1 din 04/01/2017;HG.354/18.05.2017;OUG.68 din 06/11/2019"/>
    <s v="imobil"/>
    <s v="Lungime= Km;Suprafeţe= ha;CF= ;"/>
  </r>
  <r>
    <x v="3522"/>
    <s v="8.04.04"/>
    <m/>
    <m/>
    <s v="DRUM AUTO FORES. COLACU 3KM"/>
    <s v="conform amenajamentelor silvice"/>
    <s v="SUCEAVA"/>
    <s v="-"/>
    <s v="Tara: România; Judet: SUCEAVA; -;   -; Nr: -;"/>
    <n v="1945"/>
    <n v="50000"/>
    <n v="33"/>
    <s v="in administrare"/>
    <s v="HG 982/1998;HG 1344/2011;OUG.1 din 04/01/2017;OUG.68 din 06/11/2019"/>
    <s v="imobil"/>
    <s v="COLACU 3KM"/>
  </r>
  <r>
    <x v="3523"/>
    <s v="8.04.04"/>
    <m/>
    <m/>
    <s v="DRUM CORNACI RUNC"/>
    <s v="conform amenajamentelor silvice"/>
    <s v="BOTOŞANI"/>
    <s v="-"/>
    <s v="Tara: România; Judet: BOTOŞANI; -;   -; Nr: -;"/>
    <n v="1982"/>
    <n v="55399"/>
    <n v="7"/>
    <s v="in administrare"/>
    <s v="HG 982/1998;HG 1344/2011; HG 478/ 24-IUN-15;HG.478/24-IUN-15;OUG.1 din 04/01/2017;HG.354/18.05.2017;OUG.68 din 06/11/2019"/>
    <s v="imobil"/>
    <s v="Lungime= Km;Suprafeţe= ha;CF= ;"/>
  </r>
  <r>
    <x v="3524"/>
    <s v="8.04.04"/>
    <m/>
    <m/>
    <s v="DRUM AUTO CORNACI-PALANCA"/>
    <s v="conform amenajamentelor silvice"/>
    <s v="BOTOŞANI"/>
    <s v="-"/>
    <s v="Tara: România; Judet: BOTOŞANI; -;   -; Nr: -;"/>
    <n v="1973"/>
    <n v="575000"/>
    <n v="7"/>
    <s v="in administrare"/>
    <s v="HG 982/1998;HG 1344/2011; HG 478/ 24-IUN-15;HG.478/24-IUN-15;OUG.1 din 04/01/2017;OUG.68 din 06/11/2019"/>
    <s v="imobil"/>
    <s v="Lungime= Km;Suprafeţe= ha;CF= ;"/>
  </r>
  <r>
    <x v="3525"/>
    <s v="8.04.04"/>
    <m/>
    <m/>
    <s v="DRUM AUTO FORES.COSNITA SUHARD 2,5KM"/>
    <s v="conform amenajamentelor silvice"/>
    <s v="SUCEAVA"/>
    <s v="-"/>
    <s v="Tara: România; Judet: SUCEAVA; -;   -; Nr: -;"/>
    <n v="1964"/>
    <n v="235000"/>
    <n v="33"/>
    <s v="in administrare"/>
    <s v="HG 982/1998;HG 1344/2011;OUG.1 din 04/01/2017;HG.354/18.05.2017;OUG.68 din 06/11/2019"/>
    <s v="imobil"/>
    <s v="Lungime= Km;Suprafeţe= ha;CF= ;"/>
  </r>
  <r>
    <x v="3526"/>
    <s v="8.04.04"/>
    <m/>
    <m/>
    <s v="DRUM COSULA"/>
    <s v="conform amenajamentelor silvice"/>
    <s v="BOTOŞANI"/>
    <s v="-"/>
    <s v="Tara: România; Judet: BOTOŞANI; -;   -; Nr: -;"/>
    <n v="1962"/>
    <n v="180000"/>
    <n v="7"/>
    <s v="in administrare"/>
    <s v="HG 982/1998;HG 1344/2011;OUG.1 din 04/01/2017;OUG.68 din 06/11/2019"/>
    <s v="imobil"/>
    <s v="COSULA"/>
  </r>
  <r>
    <x v="3527"/>
    <s v="8.04.04"/>
    <m/>
    <m/>
    <s v="DRUM AUTO FORES.CRACU DORNISOAREI 6,7KM"/>
    <s v="conform amenajamentelor silvice"/>
    <s v="SUCEAVA"/>
    <s v="-"/>
    <s v="Tara: România; Judet: SUCEAVA; -;   -; Nr: -;"/>
    <n v="1968"/>
    <n v="1264000"/>
    <n v="33"/>
    <s v="in administrare"/>
    <s v="HG 982/1998;HG 1344/2011;OUG.1 din 04/01/2017;HG.354/18.05.2017;OUG.68 din 06/11/2019"/>
    <s v="imobil"/>
    <s v="Lungime= Km;Suprafeţe= ha;CF= ;"/>
  </r>
  <r>
    <x v="3528"/>
    <s v="8.04.04"/>
    <m/>
    <m/>
    <s v="DRUM AUTO FORES.CIUMARNAR 4KM"/>
    <s v="conform amenajamentelor silvice"/>
    <s v="SUCEAVA"/>
    <s v="-"/>
    <s v="Tara: România; Judet: SUCEAVA; -;   -; Nr: -;"/>
    <n v="1977"/>
    <n v="265000"/>
    <n v="33"/>
    <s v="in administrare"/>
    <s v="HG 982/1998;HG 1344/2011;OUG.1 din 04/01/2017;HG.354/18.05.2017;OUG.68 din 06/11/2019"/>
    <s v="imobil"/>
    <s v="Lungime= Km;Suprafeţe= ha;CF= ;"/>
  </r>
  <r>
    <x v="3529"/>
    <s v="8.04.04"/>
    <m/>
    <m/>
    <s v="DRUM AUTO FORES. CIUNGI 2,4KM"/>
    <s v="conform amenajamentelor silvice"/>
    <s v="SUCEAVA"/>
    <s v="-"/>
    <s v="Tara: România; Judet: SUCEAVA; -;   -; Nr: -;"/>
    <n v="1965"/>
    <n v="179000"/>
    <n v="33"/>
    <s v="in administrare"/>
    <s v="HG 982/1998;HG 1344/2011;OUG.1 din 04/01/2017;HG.354/18.05.2017;OUG.68 din 06/11/2019"/>
    <s v="imobil"/>
    <s v="Lungime= Km;Suprafeţe= ha;CF= ;"/>
  </r>
  <r>
    <x v="3530"/>
    <s v="8.04.04"/>
    <m/>
    <m/>
    <s v="DRUM AUTO FORES. CELARU 3,2KM"/>
    <s v="conform amenajamentelor silvice"/>
    <s v="SUCEAVA"/>
    <s v="-"/>
    <s v="Tara: România; Judet: SUCEAVA; -;   -; Nr: -;"/>
    <n v="1975"/>
    <n v="237000"/>
    <n v="33"/>
    <s v="in administrare"/>
    <s v="HG 982/1998;HG 1344/2011;OUG.1 din 04/01/2017;HG.354/18.05.2017;OUG.68 din 06/11/2019"/>
    <s v="imobil"/>
    <s v="Lungime= Km;Suprafeţe= ha;CF= ;"/>
  </r>
  <r>
    <x v="3531"/>
    <s v="8.04.04"/>
    <m/>
    <m/>
    <s v="DRUM AUTO FORES. CHILIA-ARGESTRU 10,3KM"/>
    <s v="conform amenajamentelor silvice"/>
    <s v="SUCEAVA"/>
    <s v="-"/>
    <s v="Tara: România; Judet: SUCEAVA; -;   -; Nr: -;"/>
    <n v="1971"/>
    <n v="741000"/>
    <n v="33"/>
    <s v="in administrare"/>
    <s v="HG 982/1998;HG 1344/2011;OUG.1 din 04/01/2017;HG.354/18.05.2017;OUG.68 din 06/11/2019"/>
    <s v="imobil"/>
    <s v="Lungime= Km;Suprafeţe= ha;CF= ;"/>
  </r>
  <r>
    <x v="3532"/>
    <s v="8.04.04"/>
    <m/>
    <m/>
    <s v="DRUM AUTO FORES.CALULUI 2KM"/>
    <s v="conform amenajamentelor silvice"/>
    <s v="SUCEAVA"/>
    <s v="-"/>
    <s v="Tara: România; Judet: SUCEAVA; -;   -; Nr: -;"/>
    <n v="1967"/>
    <n v="367000"/>
    <n v="33"/>
    <s v="in administrare"/>
    <s v="HG 982/1998;HG 1344/2011;OUG.1 din 04/01/2017;HG.354/18.05.2017;OUG.68 din 06/11/2019"/>
    <s v="imobil"/>
    <s v="Lungime= Km;Suprafeţe= ha;CF= ;"/>
  </r>
  <r>
    <x v="3533"/>
    <s v="8.04.04"/>
    <m/>
    <m/>
    <s v="DRUM AUTO FORES.BRUSTUROASA 3KM"/>
    <s v="conform amenajamentelor silvice"/>
    <s v="SUCEAVA"/>
    <s v="-"/>
    <s v="Tara: România; Judet: SUCEAVA; -;   -; Nr: -;"/>
    <n v="1964"/>
    <n v="892000"/>
    <n v="33"/>
    <s v="in administrare"/>
    <s v="HG 982/1998;HG 1344/2011;OUG.1 din 04/01/2017;HG.354/18.05.2017;OUG.68 din 06/11/2019"/>
    <s v="imobil"/>
    <s v="Lungime= Km;Suprafeţe= ha;CF= ;"/>
  </r>
  <r>
    <x v="3534"/>
    <s v="8.04.04"/>
    <m/>
    <m/>
    <s v="DRUM AUTO FORES. BOBEICA 1,8KM"/>
    <s v="conform amenajamentelor silvice"/>
    <s v="SUCEAVA"/>
    <s v="-"/>
    <s v="Tara: România; Judet: SUCEAVA; -;   -; Nr: -;"/>
    <n v="1969"/>
    <n v="179000"/>
    <n v="33"/>
    <s v="in administrare"/>
    <s v="HG 982/1998;HG 1344/2011;OUG.1 din 04/01/2017;HG.354/18.05.2017;OUG.68 din 06/11/2019"/>
    <s v="imobil"/>
    <s v="Lungime= Km;Suprafeţe= ha;CF= ;"/>
  </r>
  <r>
    <x v="3535"/>
    <s v="8.04.04"/>
    <m/>
    <m/>
    <s v="DRUM FORESTIER BORTOASA"/>
    <s v="conform amenajamentelor silvice"/>
    <s v="BOTOŞANI"/>
    <s v="-"/>
    <s v="Tara: România; Judet: BOTOŞANI; -;   -; Nr: -;"/>
    <n v="1981"/>
    <n v="109826"/>
    <n v="7"/>
    <s v="in administrare"/>
    <s v="HG 982/1998;HG 1344/2011;OUG.1 din 04/01/2017;HG.354/18.05.2017;OUG.68 din 06/11/2019"/>
    <s v="imobil"/>
    <s v="Lungime= Km;Suprafeţe= ha;CF= ;"/>
  </r>
  <r>
    <x v="3536"/>
    <s v="8.04.04"/>
    <m/>
    <m/>
    <s v="DRUM AUTO FORES.BARNAREL-PRELUNGIRE 6,8"/>
    <s v="conform amenajamentelor silvice"/>
    <s v="SUCEAVA"/>
    <s v="-"/>
    <s v="Tara: România; Judet: SUCEAVA; -;   -; Nr: -;"/>
    <n v="1973"/>
    <n v="1195000"/>
    <n v="33"/>
    <s v="in administrare"/>
    <s v="HG 982/1998;HG 1344/2011;OUG.1 din 04/01/2017;HG.354/18.05.2017;OUG.68 din 06/11/2019"/>
    <s v="imobil"/>
    <s v="Lungime= Km;Suprafeţe= ha;CF= ;"/>
  </r>
  <r>
    <x v="3537"/>
    <s v="8.04.04"/>
    <m/>
    <m/>
    <s v="DRUM AUTO FORES.BENSCHI 10,35KM"/>
    <s v="conform amenajamentelor silvice"/>
    <s v="SUCEAVA"/>
    <s v="-"/>
    <s v="Tara: România; Judet: SUCEAVA; -;   -; Nr: -;"/>
    <n v="1965"/>
    <n v="1591000"/>
    <n v="33"/>
    <s v="in administrare"/>
    <s v="HG 982/1998;HG 1344/2011;OUG.1 din 04/01/2017;HG.354/18.05.2017;OUG.68 din 06/11/2019"/>
    <s v="imobil"/>
    <s v="Lungime= Km;Suprafeţe= ha;CF= ;"/>
  </r>
  <r>
    <x v="3538"/>
    <s v="8.04.04"/>
    <m/>
    <m/>
    <s v="DRUM AUTO FORES.BANCUSOR 5KM"/>
    <s v="conform amenajamentelor silvice"/>
    <s v="SUCEAVA"/>
    <s v="-"/>
    <s v="Tara: România; Judet: SUCEAVA; -;   -; Nr: -;"/>
    <n v="1963"/>
    <n v="566000"/>
    <n v="33"/>
    <s v="in administrare"/>
    <s v="HG 982/1998;HG 1344/2011;OUG.1 din 04/01/2017;HG.354/18.05.2017;OUG.68 din 06/11/2019"/>
    <s v="imobil"/>
    <s v="Lungime= Km;Suprafeţe= ha;CF= ;"/>
  </r>
  <r>
    <x v="3539"/>
    <s v="8.04.04"/>
    <m/>
    <m/>
    <s v="DRUM AUTO FORES.ARSITA REA 2KM"/>
    <s v="conform amenajamentelor silvice"/>
    <s v="SUCEAVA"/>
    <s v="-"/>
    <s v="Tara: România; Judet: SUCEAVA; -;   -; Nr: -;"/>
    <n v="1977"/>
    <n v="51000"/>
    <n v="33"/>
    <s v="in administrare"/>
    <s v="HG 982/1998;HG 1344/2011;OUG.1 din 04/01/2017;HG.354/18.05.2017;OUG.68 din 06/11/2019"/>
    <s v="imobil"/>
    <s v="Lungime= Km;Suprafeţe= ha;CF= ;"/>
  </r>
  <r>
    <x v="3540"/>
    <s v="8.04.04"/>
    <m/>
    <m/>
    <s v="DRUM AUTO FORES. ARSURI 2,5KM"/>
    <s v="conform amenajamentelor silvice"/>
    <s v="SUCEAVA"/>
    <s v="-"/>
    <s v="Tara: România; Judet: SUCEAVA; -;   -; Nr: -;"/>
    <n v="1965"/>
    <n v="77000"/>
    <n v="33"/>
    <s v="in administrare"/>
    <s v="HG 982/1998;HG 1344/2011;OUG.1 din 04/01/2017;HG.354/18.05.2017;OUG.68 din 06/11/2019"/>
    <s v="imobil"/>
    <s v="Lungime= Km;Suprafeţe= ha;CF= ;"/>
  </r>
  <r>
    <x v="3541"/>
    <s v="8.04.04"/>
    <m/>
    <m/>
    <s v="DRUM 3 MERI 2,5KM"/>
    <s v="conform amenajamentelor silvice"/>
    <s v="SUCEAVA"/>
    <s v="-"/>
    <s v="Tara: România; Judet: SUCEAVA; -;   -; Nr: -;"/>
    <n v="1982"/>
    <n v="578000"/>
    <n v="33"/>
    <s v="in administrare"/>
    <s v="HG 982/1998;HG 1344/2011;OUG.1 din 04/01/2017;HG.354/18.05.2017;OUG.68 din 06/11/2019"/>
    <s v="imobil"/>
    <s v="Lungime= Km;Suprafeţe= ha;CF= ;"/>
  </r>
  <r>
    <x v="3542"/>
    <s v="8.04.04"/>
    <m/>
    <m/>
    <s v="DRUM AGAFTON 11,4 KM"/>
    <s v="conform amenajamentelor silvice"/>
    <s v="BOTOŞANI"/>
    <s v="-"/>
    <s v="Tara: România; Judet: BOTOŞANI; -;   -; Nr: -;"/>
    <n v="1981"/>
    <n v="17620"/>
    <n v="7"/>
    <s v="in administrare"/>
    <s v="HG 982/1998;HG 1344/2011;OUG.1 din 04/01/2017;HG.354/18.05.2017;OUG.68 din 06/11/2019"/>
    <s v="imobil"/>
    <s v="Lungime= Km;Suprafeţe= ha;CF= ;"/>
  </r>
  <r>
    <x v="3543"/>
    <s v="8.04.04"/>
    <m/>
    <m/>
    <s v="DRUM AUTO FORES.ALBU 6KM, 19POD"/>
    <s v="conform amenajamentelor silvice"/>
    <s v="SUCEAVA"/>
    <s v="-"/>
    <s v="Tara: România; Judet: SUCEAVA; -;   -; Nr: -;"/>
    <n v="1967"/>
    <n v="84000"/>
    <n v="33"/>
    <s v="in administrare"/>
    <s v="HG 982/1998;HG 1344/2011;OUG.1 din 04/01/2017;HG.354/18.05.2017;OUG.68 din 06/11/2019"/>
    <s v="imobil"/>
    <s v="Lungime= Km;Suprafeţe= ha;CF= ;"/>
  </r>
  <r>
    <x v="3544"/>
    <s v="8.04.04"/>
    <m/>
    <m/>
    <s v="DRUM AUTO FORES. ARSITA BAISESCU 4,5 KM"/>
    <s v="conform amenajamentelor silvice"/>
    <s v="SUCEAVA"/>
    <s v="-"/>
    <s v="Tara: România; Judet: SUCEAVA; -;   -; Nr: -;"/>
    <n v="1969"/>
    <n v="52000"/>
    <n v="33"/>
    <s v="in administrare"/>
    <s v="HG 982/1998;HG 1344/2011;OUG.1 din 04/01/2017;HG.354/18.05.2017;OUG.68 din 06/11/2019"/>
    <s v="imobil"/>
    <s v="Lungime= Km;Suprafeţe= ha;CF= ;"/>
  </r>
  <r>
    <x v="3545"/>
    <s v="8.04.04"/>
    <m/>
    <m/>
    <s v="LINIE CFF RISCA MARE MAGURA 12,7 KM"/>
    <s v="conform amenajamentelor silvice"/>
    <s v="SUCEAVA"/>
    <s v="-"/>
    <s v="Tara: România; Judet: SUCEAVA; -;   -; Nr: -;"/>
    <n v="1952"/>
    <n v="9132"/>
    <n v="33"/>
    <s v="in administrare"/>
    <s v="HG 982/1998;;OUG.1 din 04/01/2017;OUG.68 din 06/11/2019"/>
    <s v="imobil"/>
    <s v="RISCA MARE MAGURA 12,7 KM"/>
  </r>
  <r>
    <x v="3546"/>
    <s v="8.04.04"/>
    <m/>
    <m/>
    <s v="LINIE CFF VARIANTA DEPOZIT 2,08 KM"/>
    <s v="conform amenajamentelor silvice"/>
    <s v="SUCEAVA"/>
    <s v="-"/>
    <s v="Tara: România; Judet: SUCEAVA; -;   -; Nr: -;"/>
    <n v="1959"/>
    <n v="207"/>
    <n v="33"/>
    <s v="in administrare"/>
    <s v="HG 982/1998;;OUG.1 din 04/01/2017;OUG.68 din 06/11/2019"/>
    <s v="imobil"/>
    <s v="cai ferate forestiere"/>
  </r>
  <r>
    <x v="3547"/>
    <s v="8.04.04"/>
    <m/>
    <m/>
    <s v="LINIE CFF ARSURI 2KM"/>
    <s v="conform amenajamentelor silvice"/>
    <s v="SUCEAVA"/>
    <s v="-"/>
    <s v="Tara: România; Judet: SUCEAVA; -;   -; Nr: -;"/>
    <n v="1987"/>
    <n v="1846"/>
    <n v="33"/>
    <s v="in administrare"/>
    <s v="HG 982/1998;;OUG.1 din 04/01/2017;OUG.68 din 06/11/2019"/>
    <s v="imobil"/>
    <s v="ARSURI 2KM"/>
  </r>
  <r>
    <x v="3548"/>
    <s v="8.04.04"/>
    <m/>
    <m/>
    <s v="LINIE CFF RADVAN MOLDOVITA 14 KM"/>
    <s v="conform amenajamentelor silvice"/>
    <s v="SUCEAVA"/>
    <s v="-"/>
    <s v="Tara: România; Judet: SUCEAVA; -;   -; Nr: -;"/>
    <n v="1920"/>
    <n v="127022"/>
    <n v="33"/>
    <s v="in administrare"/>
    <s v="HG 982/1998,HG 1105/2003;;OUG.1 din 04/01/2017;OUG.68 din 06/11/2019"/>
    <s v="imobil"/>
    <s v="RADVAN MOLDOVITA 20,8KM"/>
  </r>
  <r>
    <x v="3549"/>
    <s v="8.04.04"/>
    <m/>
    <m/>
    <s v="POD JMALTU 0,03KM"/>
    <s v="conform amenajamentelor silvice"/>
    <s v="SUCEAVA"/>
    <s v="-"/>
    <s v="Tara: România; Judet: SUCEAVA; -;   -; Nr: -;"/>
    <n v="1982"/>
    <n v="136000"/>
    <n v="33"/>
    <s v="in administrare"/>
    <s v="HG 982/1998;;OUG.1 din 04/01/2017;HG.354/18.05.2017;OUG.68 din 06/11/2019"/>
    <s v="imobil"/>
    <s v="Lungime= Km;Suprafeţe= ha;CF= ;"/>
  </r>
  <r>
    <x v="3550"/>
    <s v="8.04.04"/>
    <m/>
    <m/>
    <s v="POD NEGIRNEASA IV 0,028 KM"/>
    <s v="conform amenajamentelor silvice"/>
    <s v="SUCEAVA"/>
    <s v="-"/>
    <s v="Tara: România; Judet: SUCEAVA; -;   -; Nr: -;"/>
    <n v="1979"/>
    <n v="373000"/>
    <n v="33"/>
    <s v="in administrare"/>
    <s v="HG 982/1998;HG 1344/2011;OUG.1 din 04/01/2017;HG.354/18.05.2017;OUG.68 din 06/11/2019"/>
    <s v="imobil"/>
    <s v="Lungime= Km;Suprafeţe= ha;CF= ;"/>
  </r>
  <r>
    <x v="3551"/>
    <s v="8.04.04"/>
    <m/>
    <m/>
    <s v="POD CFF RASCOVEI 0,023KM"/>
    <s v="conform amenajamentelor silvice"/>
    <s v="SUCEAVA"/>
    <s v="-"/>
    <s v="Tara: România; Judet: SUCEAVA; -;   -; Nr: -;"/>
    <n v="1914"/>
    <n v="29"/>
    <n v="33"/>
    <s v="in administrare"/>
    <s v="HG 982/1998;;OUG.1 din 04/01/2017;OUG.68 din 06/11/2019"/>
    <s v="imobil"/>
    <s v="RASCOVEI 0,023KM"/>
  </r>
  <r>
    <x v="3552"/>
    <s v="8.04.04"/>
    <m/>
    <m/>
    <s v="POD CFF ROSOSA 0,010KM"/>
    <s v="conform amenajamentelor silvice"/>
    <s v="SUCEAVA"/>
    <s v="-"/>
    <s v="Tara: România; Judet: SUCEAVA; -;   -; Nr: -;"/>
    <n v="1914"/>
    <n v="315"/>
    <n v="33"/>
    <s v="in administrare"/>
    <s v="HG 982/1998;;OUG.1 din 04/01/2017;OUG.68 din 06/11/2019"/>
    <s v="imobil"/>
    <s v="ROSOSA 0,010KM"/>
  </r>
  <r>
    <x v="3553"/>
    <s v="8.04.04"/>
    <m/>
    <m/>
    <s v="POD BETON (CORECTIA TORENTILOR)"/>
    <s v="conform amenajamentelor silvice"/>
    <s v="SUCEAVA"/>
    <s v="-"/>
    <s v="Tara: România; Judet: SUCEAVA; -;   -; Nr: -;"/>
    <n v="1987"/>
    <n v="5000"/>
    <n v="33"/>
    <s v="in administrare"/>
    <s v="HG 982/1998;HG 1344/2011;OUG.1 din 04/01/2017;HG.354/18.05.2017;OUG.68 din 06/11/2019"/>
    <s v="imobil"/>
    <s v="Lungime= Km;Suprafeţe= ha;CF= ;"/>
  </r>
  <r>
    <x v="3554"/>
    <s v="8.04.04"/>
    <m/>
    <m/>
    <s v="DRUM FORESTIER GRADINII 4.2 KM"/>
    <s v="conform amenajamentelor silvice"/>
    <s v="SIBIU"/>
    <s v="-"/>
    <s v="Tara: România; Judet: SIBIU; -;   -; Nr: -;"/>
    <n v="1993"/>
    <n v="1887"/>
    <n v="32"/>
    <s v="in administrare"/>
    <s v="HG 982/1998;HG 1344/2011;OUG.1 din 04/01/2017;HG.354/18.05.2017;OUG.68 din 06/11/2019"/>
    <s v="imobil"/>
    <s v="Lungime= Km;Suprafeţe= ha;CF= ;"/>
  </r>
  <r>
    <x v="3555"/>
    <s v="8.04.04"/>
    <m/>
    <m/>
    <s v="DRUM FORESTIER VALEA LUNGA 2.3 K"/>
    <s v="conform amenajamentelor silvice"/>
    <s v="SIBIU"/>
    <s v="-"/>
    <s v="Tara: România; Judet: SIBIU; -;   -; Nr: -;"/>
    <n v="1993"/>
    <n v="3611"/>
    <n v="32"/>
    <s v="in administrare"/>
    <s v="HG 982/1998;HG 1344/2011;OUG.1 din 04/01/2017;HG.354/18.05.2017;OUG.68 din 06/11/2019"/>
    <s v="imobil"/>
    <s v="Lungime= Km;Suprafeţe= ha;CF= ;"/>
  </r>
  <r>
    <x v="3556"/>
    <s v="8.04.04"/>
    <m/>
    <m/>
    <s v="POD BETON ZIMBRU"/>
    <s v="conform amenajamentelor silvice"/>
    <s v="SIBIU"/>
    <s v="-"/>
    <s v="Tara: România; Judet: SIBIU; -;   -; Nr: -;"/>
    <n v="1993"/>
    <n v="114"/>
    <n v="32"/>
    <s v="in administrare"/>
    <s v="HG 982/1998;;OUG.1 din 04/01/2017;OUG.68 din 06/11/2019"/>
    <s v="imobil"/>
    <s v="drum forestier"/>
  </r>
  <r>
    <x v="3557"/>
    <s v="8.04.04"/>
    <m/>
    <m/>
    <s v="POD BETON HOTARUL TIUL MARE"/>
    <s v="conform amenajamentelor silvice"/>
    <s v="SIBIU"/>
    <s v="-"/>
    <s v="Tara: România; Judet: SIBIU; -;   -; Nr: -;"/>
    <n v="1962"/>
    <n v="1534"/>
    <n v="32"/>
    <s v="in administrare"/>
    <s v="HG 982/1998;HG 1344/2011;OUG.1 din 04/01/2017;HG.354/18.05.2017;OUG.68 din 06/11/2019"/>
    <s v="imobil"/>
    <s v="Lungime= Km;Suprafeţe= ha;CF= ;"/>
  </r>
  <r>
    <x v="3558"/>
    <s v="8.04.04"/>
    <m/>
    <m/>
    <s v="DAF URZICENI"/>
    <s v="conform amenajamentelor silvice"/>
    <s v="IALOMIŢA"/>
    <s v="Urziceni"/>
    <s v="Tara: România; Judet: IALOMIŢA;Mun Urziceni;   -; Nr: -;"/>
    <n v="1962"/>
    <n v="290302"/>
    <n v="21"/>
    <s v="in administrare"/>
    <s v="ORD 82/2004;HG 1344/2011; HG 478/ 24-IUN-15;HG.478/24-IUN-15;OUG.1 din 04/01/2017;OUG.68 din 06/11/2019"/>
    <s v="imobil"/>
    <s v="Lungime= Km;Suprafeţe= ha;CF= ;"/>
  </r>
  <r>
    <x v="3559"/>
    <s v="8.04.04"/>
    <m/>
    <m/>
    <s v="DRUM FORESTIER VALEA RACII 0.6 K"/>
    <s v="conform amenajamentelor silvice"/>
    <s v="SIBIU"/>
    <s v="-"/>
    <s v="Tara: România; Judet: SIBIU; -;   -; Nr: -;"/>
    <n v="1993"/>
    <n v="1322"/>
    <n v="32"/>
    <s v="in administrare"/>
    <s v="HG 982/1998;HG 1344/2011;OUG.1 din 04/01/2017;HG.354/18.05.2017;OUG.68 din 06/11/2019"/>
    <s v="imobil"/>
    <s v="Lungime= Km;Suprafeţe= ha;CF= ;"/>
  </r>
  <r>
    <x v="3560"/>
    <s v="8.04.04"/>
    <m/>
    <m/>
    <s v="DRUM FORESTIER APOS COVES 2 KM"/>
    <s v="conform amenajamentelor silvice"/>
    <s v="SIBIU"/>
    <s v="-"/>
    <s v="Tara: România; Judet: SIBIU; -;   -; Nr: -;"/>
    <n v="1993"/>
    <n v="1683"/>
    <n v="32"/>
    <s v="in administrare"/>
    <s v="HG 982/1998;HG 1344/2011;OUG.1 din 04/01/2017;HG.354/18.05.2017;OUG.68 din 06/11/2019"/>
    <s v="imobil"/>
    <s v="Lungime= Km;Suprafeţe= ha;CF= ;"/>
  </r>
  <r>
    <x v="3561"/>
    <s v="8.04.04"/>
    <m/>
    <m/>
    <s v="DRUM FORESTIER PARAUL COLTULUI 0"/>
    <s v="conform amenajamentelor silvice"/>
    <s v="SIBIU"/>
    <s v="-"/>
    <s v="Tara: România; Judet: SIBIU; -;   -; Nr: -;"/>
    <n v="1970"/>
    <n v="206"/>
    <n v="32"/>
    <s v="in administrare"/>
    <s v="HG 982/1998;;OUG.1 din 04/01/2017;OUG.68 din 06/11/2019"/>
    <s v="imobil"/>
    <s v="drum forestier"/>
  </r>
  <r>
    <x v="3562"/>
    <s v="8.04.04"/>
    <m/>
    <m/>
    <s v="DRUM FORESTIER SOMARD HEVES 3.5"/>
    <s v="conform amenajamentelor silvice"/>
    <s v="SIBIU"/>
    <s v="-"/>
    <s v="Tara: România; Judet: SIBIU; -;   -; Nr: -;"/>
    <n v="1993"/>
    <n v="2122"/>
    <n v="32"/>
    <s v="in administrare"/>
    <s v="HG 982/1998;HG 1344/2011;OUG.1 din 04/01/2017;HG.354/18.05.2017;OUG.68 din 06/11/2019"/>
    <s v="imobil"/>
    <s v="Lungime= Km;Suprafeţe= ha;CF= ;"/>
  </r>
  <r>
    <x v="3563"/>
    <s v="8.04.04"/>
    <m/>
    <m/>
    <s v="D.FORESTIER MALDAROAIA PR.0.5 KM"/>
    <s v="conform amenajamentelor silvice"/>
    <s v="SIBIU"/>
    <s v="-"/>
    <s v="Tara: România; Judet: SIBIU; -;   -; Nr: -;"/>
    <n v="1994"/>
    <n v="332"/>
    <n v="32"/>
    <s v="in administrare"/>
    <s v="HG 982/1998;HG 1344/2011;OUG.1 din 04/01/2017;HG.354/18.05.2017;OUG.68 din 06/11/2019"/>
    <s v="imobil"/>
    <s v="Lungime= Km;Suprafeţe= ha;CF= ;"/>
  </r>
  <r>
    <x v="3564"/>
    <s v="8.04.04"/>
    <m/>
    <m/>
    <s v="D.FOREST.IACOBOAIA MALDAROI 2.5"/>
    <s v="conform amenajamentelor silvice"/>
    <s v="SIBIU"/>
    <s v="-"/>
    <s v="Tara: România; Judet: SIBIU; -;   -; Nr: -;"/>
    <n v="1993"/>
    <n v="877"/>
    <n v="32"/>
    <s v="in administrare"/>
    <s v="HG 982/1998;HG 1344/2011;OUG.1 din 04/01/2017;HG.354/18.05.2017;OUG.68 din 06/11/2019"/>
    <s v="imobil"/>
    <s v="Lungime= Km;Suprafeţe= ha;CF= ;"/>
  </r>
  <r>
    <x v="3565"/>
    <s v="8.04.04"/>
    <m/>
    <m/>
    <s v="DRUM FORESTIER SEICA MICA 7.9 KM"/>
    <s v="conform amenajamentelor silvice"/>
    <s v="SIBIU"/>
    <s v="-"/>
    <s v="Tara: România; Judet: SIBIU; -;   -; Nr: -;"/>
    <n v="1993"/>
    <n v="2103"/>
    <n v="32"/>
    <s v="in administrare"/>
    <s v="HG 982/1998;HG 1344/2011;OUG.1 din 04/01/2017;HG.354/18.05.2017;OUG.68 din 06/11/2019"/>
    <s v="imobil"/>
    <s v="Lungime= Km;Suprafeţe= ha;CF= ;"/>
  </r>
  <r>
    <x v="3566"/>
    <s v="8.04.04"/>
    <m/>
    <m/>
    <s v="DRUM FORESTIER ALMA VII 3.8 KM"/>
    <s v="conform amenajamentelor silvice"/>
    <s v="SIBIU"/>
    <s v="-"/>
    <s v="Tara: România; Judet: SIBIU; -;   -; Nr: -;"/>
    <n v="1993"/>
    <n v="1243"/>
    <n v="32"/>
    <s v="in administrare"/>
    <s v="HG 982/1998;HG 1344/2011;OUG.1 din 04/01/2017;HG.354/18.05.2017;OUG.68 din 06/11/2019"/>
    <s v="imobil"/>
    <s v="Lungime= Km;Suprafeţe= ha;CF= ;"/>
  </r>
  <r>
    <x v="3567"/>
    <s v="8.04.04"/>
    <m/>
    <m/>
    <s v="DF ORIGINEA BRADULUI 2.1 KM"/>
    <s v="conform amenajamentelor silvice"/>
    <s v="SIBIU"/>
    <s v="-"/>
    <s v="Tara: România; Judet: SIBIU; -;   -; Nr: -;"/>
    <n v="1970"/>
    <n v="416"/>
    <n v="32"/>
    <s v="in administrare"/>
    <s v="HG 982/1998;;OUG.1 din 04/01/2017;OUG.68 din 06/11/2019"/>
    <s v="imobil"/>
    <s v="drum forestier"/>
  </r>
  <r>
    <x v="3568"/>
    <s v="8.04.04"/>
    <m/>
    <m/>
    <s v="DRUM FORESTIE ANINOASA 2.4 KM"/>
    <s v="conform amenajamentelor silvice"/>
    <s v="SIBIU"/>
    <s v="-"/>
    <s v="Tara: România; Judet: SIBIU; -;   -; Nr: -;"/>
    <n v="1977"/>
    <n v="586"/>
    <n v="32"/>
    <s v="in administrare"/>
    <s v="HG 982/1998;HG 1344/2011;OUG.1 din 04/01/2017;HG.354/18.05.2017;OUG.68 din 06/11/2019"/>
    <s v="imobil"/>
    <s v="Lungime= Km;Suprafeţe= ha;CF= ;"/>
  </r>
  <r>
    <x v="3569"/>
    <s v="8.04.04"/>
    <m/>
    <m/>
    <s v="DRUM FORESTIER DOSUL RUSILOR I 1"/>
    <s v="conform amenajamentelor silvice"/>
    <s v="SIBIU"/>
    <s v="-"/>
    <s v="Tara: România; Judet: SIBIU; -;   -; Nr: -;"/>
    <n v="1981"/>
    <n v="610"/>
    <n v="32"/>
    <s v="in administrare"/>
    <s v="HG 982/1998;HG 1344/2011;OUG.1 din 04/01/2017;HG.354/18.05.2017;OUG.68 din 06/11/2019"/>
    <s v="imobil"/>
    <s v="Lungime= Km;Suprafeţe= ha;CF= ;"/>
  </r>
  <r>
    <x v="3570"/>
    <s v="8.04.04"/>
    <m/>
    <m/>
    <s v="DRUM FORESTIER MORILOR 1.7 KM"/>
    <s v="conform amenajamentelor silvice"/>
    <s v="SIBIU"/>
    <s v="-"/>
    <s v="Tara: România; Judet: SIBIU; -;   -; Nr: -;"/>
    <n v="1973"/>
    <n v="514"/>
    <n v="32"/>
    <s v="in administrare"/>
    <s v="HG 982/1998;;OUG.1 din 04/01/2017;OUG.68 din 06/11/2019"/>
    <s v="imobil"/>
    <s v="drum forestier"/>
  </r>
  <r>
    <x v="3571"/>
    <s v="8.04.04"/>
    <m/>
    <m/>
    <s v="DRUM FORESTIER"/>
    <s v="conform amenajamentelor silvice"/>
    <s v="SIBIU"/>
    <s v="-"/>
    <s v="Tara: România; Judet: SIBIU; -;   -; Nr: -;"/>
    <n v="1993"/>
    <n v="1164"/>
    <n v="32"/>
    <s v="in administrare"/>
    <s v="HG 982/1998;HG 1344/2011;OUG.1 din 04/01/2017;HG.354/18.05.2017;OUG.68 din 06/11/2019"/>
    <s v="imobil"/>
    <s v="Lungime= Km;Suprafeţe= ha;CF= ;"/>
  </r>
  <r>
    <x v="3572"/>
    <s v="8.04.04"/>
    <m/>
    <m/>
    <s v="DRUM FORESTIER SADU AXIAL 18.6 K"/>
    <s v="conform amenajamentelor silvice"/>
    <s v="SIBIU"/>
    <s v="-"/>
    <s v="Tara: România; Judet: SIBIU; -;   -; Nr: -;"/>
    <n v="1993"/>
    <n v="8690"/>
    <n v="32"/>
    <s v="in administrare"/>
    <s v="HG 982/1998;;OUG.1 din 04/01/2017;OUG.68 din 06/11/2019"/>
    <s v="imobil"/>
    <s v="drum forestier"/>
  </r>
  <r>
    <x v="3573"/>
    <s v="8.04.04"/>
    <m/>
    <m/>
    <s v="DRUM FORESTIER PORCULUI II 0.6 K"/>
    <s v="conform amenajamentelor silvice"/>
    <s v="SIBIU"/>
    <s v="-"/>
    <s v="Tara: România; Judet: SIBIU; -;   -; Nr: -;"/>
    <n v="1993"/>
    <n v="190"/>
    <n v="32"/>
    <s v="in administrare"/>
    <s v="HG 982/1998;;OUG.1 din 04/01/2017;OUG.68 din 06/11/2019"/>
    <s v="imobil"/>
    <s v="drum forestier"/>
  </r>
  <r>
    <x v="3574"/>
    <s v="8.04.04"/>
    <m/>
    <m/>
    <s v="DRUM FORESTIER MANCU 2.8 KM"/>
    <s v="conform amenajamentelor silvice"/>
    <s v="SIBIU"/>
    <s v="-"/>
    <s v="Tara: România; Judet: SIBIU; -;   -; Nr: -;"/>
    <n v="1993"/>
    <n v="870"/>
    <n v="32"/>
    <s v="in administrare"/>
    <s v="HG 982/1998;;OUG.1 din 04/01/2017;OUG.68 din 06/11/2019"/>
    <s v="imobil"/>
    <s v="drum forestier"/>
  </r>
  <r>
    <x v="3575"/>
    <s v="8.04.04"/>
    <m/>
    <m/>
    <s v="DF SADUREL 14.2 KM"/>
    <s v="conform amenajamentelor silvice"/>
    <s v="SIBIU"/>
    <s v="-"/>
    <s v="Tara: România; Judet: SIBIU; -;   -; Nr: -;"/>
    <n v="1993"/>
    <n v="6070"/>
    <n v="32"/>
    <s v="in administrare"/>
    <s v="HG 982/1998;;OUG.1 din 04/01/2017;OUG.68 din 06/11/2019"/>
    <s v="imobil"/>
    <s v="drum forestier"/>
  </r>
  <r>
    <x v="3576"/>
    <s v="8.04.04"/>
    <m/>
    <m/>
    <s v="DF VALEA LUI IVAN 2.2 KM"/>
    <s v="conform amenajamentelor silvice"/>
    <s v="SIBIU"/>
    <s v="-"/>
    <s v="Tara: România; Judet: SIBIU; -;   -; Nr: -;"/>
    <n v="1993"/>
    <n v="892"/>
    <n v="32"/>
    <s v="in administrare"/>
    <s v="HG 982/1998;;OUG.1 din 04/01/2017;OUG.68 din 06/11/2019"/>
    <s v="imobil"/>
    <s v="drum forestier"/>
  </r>
  <r>
    <x v="3577"/>
    <s v="8.04.04"/>
    <m/>
    <m/>
    <s v="DF RAUL MARE 20.1 KM"/>
    <s v="conform amenajamentelor silvice"/>
    <s v="SIBIU"/>
    <s v="-"/>
    <s v="Tara: România; Judet: SIBIU; -;   -; Nr: -;"/>
    <n v="1962"/>
    <n v="1303"/>
    <n v="32"/>
    <s v="in administrare"/>
    <s v="HG 982/1998;;OUG.1 din 04/01/2017;OUG.68 din 06/11/2019"/>
    <s v="imobil"/>
    <s v="drum forestier"/>
  </r>
  <r>
    <x v="3578"/>
    <s v="8.04.04"/>
    <m/>
    <m/>
    <s v="DF ORLATEL 4.4 KM"/>
    <s v="conform amenajamentelor silvice"/>
    <s v="SIBIU"/>
    <s v="-"/>
    <s v="Tara: România; Judet: SIBIU; -;   -; Nr: -;"/>
    <n v="1975"/>
    <n v="3273"/>
    <n v="32"/>
    <s v="in administrare"/>
    <s v="HG 982/1998;;OUG.1 din 04/01/2017;OUG.68 din 06/11/2019"/>
    <s v="imobil"/>
    <s v="drum forestier"/>
  </r>
  <r>
    <x v="3579"/>
    <s v="8.04.04"/>
    <m/>
    <m/>
    <s v="DF STRAMBA RUDARI 2.6 KM"/>
    <s v="conform amenajamentelor silvice"/>
    <s v="SIBIU"/>
    <s v="-"/>
    <s v="Tara: România; Judet: SIBIU; -;   -; Nr: -;"/>
    <n v="1963"/>
    <n v="79"/>
    <n v="32"/>
    <s v="in administrare"/>
    <s v="HG 982/1998;;OUG.1 din 04/01/2017;OUG.68 din 06/11/2019"/>
    <s v="imobil"/>
    <s v="drum forestier"/>
  </r>
  <r>
    <x v="3580"/>
    <s v="8.04.04"/>
    <m/>
    <m/>
    <s v="DF HODOS 3.9 KM"/>
    <s v="conform amenajamentelor silvice"/>
    <s v="SIBIU"/>
    <s v="-"/>
    <s v="Tara: România; Judet: SIBIU; -;   -; Nr: -;"/>
    <n v="1993"/>
    <n v="1736465"/>
    <n v="32"/>
    <s v="in administrare"/>
    <s v="HG 982/1998;HG 1344/2011;OUG.1 din 04/01/2017;HG.354/18.05.2017;OUG.68 din 06/11/2019"/>
    <s v="imobil"/>
    <s v="Lungime= Km;Suprafeţe= ha;CF= ;"/>
  </r>
  <r>
    <x v="3581"/>
    <s v="8.04.04"/>
    <m/>
    <m/>
    <s v="DF MAGURA TOCILE 2.2 KM"/>
    <s v="conform amenajamentelor silvice"/>
    <s v="SIBIU"/>
    <s v="-"/>
    <s v="Tara: România; Judet: SIBIU; -;   -; Nr: -;"/>
    <n v="1963"/>
    <n v="56"/>
    <n v="32"/>
    <s v="in administrare"/>
    <s v="HG 982/1998;;OUG.1 din 04/01/2017;OUG.68 din 06/11/2019"/>
    <s v="imobil"/>
    <s v="drum forestier"/>
  </r>
  <r>
    <x v="3582"/>
    <s v="8.04.04"/>
    <m/>
    <m/>
    <s v="DF PR IZVOR 4.2 KM"/>
    <s v="conform amenajamentelor silvice"/>
    <s v="SIBIU"/>
    <s v="-"/>
    <s v="Tara: România; Judet: SIBIU; -;   -; Nr: -;"/>
    <n v="1971"/>
    <n v="1983"/>
    <n v="32"/>
    <s v="in administrare"/>
    <s v="HG 982/1998;;OUG.1 din 04/01/2017;OUG.68 din 06/11/2019"/>
    <s v="imobil"/>
    <s v="drum forestier"/>
  </r>
  <r>
    <x v="3583"/>
    <s v="8.04.04"/>
    <m/>
    <m/>
    <s v="DF VALEA LACULUI 8.7 KM"/>
    <s v="conform amenajamentelor silvice"/>
    <s v="SIBIU"/>
    <s v="-"/>
    <s v="Tara: România; Judet: SIBIU; -;   -; Nr: -;"/>
    <n v="1995"/>
    <n v="1590"/>
    <n v="32"/>
    <s v="in administrare"/>
    <s v="HG 982/1998;HG 1344/2011;OUG.1 din 04/01/2017;HG.354/18.05.2017;OUG.68 din 06/11/2019"/>
    <s v="imobil"/>
    <s v="Lungime= Km;Suprafeţe= ha;CF= ;"/>
  </r>
  <r>
    <x v="3584"/>
    <s v="8.04.04"/>
    <m/>
    <m/>
    <s v="DF FAFANAUA 2.8 KM"/>
    <s v="conform amenajamentelor silvice"/>
    <s v="SIBIU"/>
    <s v="-"/>
    <s v="Tara: România; Judet: SIBIU; -;   -; Nr: -;"/>
    <n v="1993"/>
    <n v="2044"/>
    <n v="32"/>
    <s v="in administrare"/>
    <s v="HG 982/1998;HG 1344/2011;OUG.1 din 04/01/2017;HG.354/18.05.2017;OUG.68 din 06/11/2019"/>
    <s v="imobil"/>
    <s v="Lungime= Km;Suprafeţe= ha;CF= ;"/>
  </r>
  <r>
    <x v="3585"/>
    <s v="8.04.04"/>
    <m/>
    <m/>
    <s v="DF FETEA I II 4.1 KM"/>
    <s v="conform amenajamentelor silvice"/>
    <s v="SIBIU"/>
    <s v="-"/>
    <s v="Tara: România; Judet: SIBIU; -;   -; Nr: -;"/>
    <n v="1993"/>
    <n v="1892"/>
    <n v="32"/>
    <s v="in administrare"/>
    <s v="HG 982/1998;HG 1344/2011;OUG.1 din 04/01/2017;HG.354/18.05.2017;OUG.68 din 06/11/2019"/>
    <s v="imobil"/>
    <s v="Lungime= Km;Suprafeţe= ha;CF= ;"/>
  </r>
  <r>
    <x v="3586"/>
    <s v="8.04.04"/>
    <m/>
    <m/>
    <s v="DF HODOS 1.9 KM"/>
    <s v="conform amenajamentelor silvice"/>
    <s v="SIBIU"/>
    <s v="-"/>
    <s v="Tara: România; Judet: SIBIU; -;   -; Nr: -;"/>
    <n v="1993"/>
    <n v="1028"/>
    <n v="32"/>
    <s v="in administrare"/>
    <s v="HG 982/1998;HG 1344/2011;OUG.1 din 04/01/2017;HG.354/18.05.2017;OUG.68 din 06/11/2019"/>
    <s v="imobil"/>
    <s v="Lungime= Km;Suprafeţe= ha;CF= ;"/>
  </r>
  <r>
    <x v="3587"/>
    <s v="8.04.04"/>
    <m/>
    <m/>
    <s v="DF BELGHEROAIA 5 KM"/>
    <s v="conform amenajamentelor silvice"/>
    <s v="SIBIU"/>
    <s v="-"/>
    <s v="Tara: România; Judet: SIBIU; -;   -; Nr: -;"/>
    <n v="1993"/>
    <n v="3614"/>
    <n v="32"/>
    <s v="in administrare"/>
    <s v="HG 982/1998;HG 1344/2011;OUG.1 din 04/01/2017;HG.354/18.05.2017;OUG.68 din 06/11/2019"/>
    <s v="imobil"/>
    <s v="Lungime= Km;Suprafeţe= ha;CF= ;"/>
  </r>
  <r>
    <x v="3588"/>
    <s v="8.04.04"/>
    <m/>
    <m/>
    <s v="DRUMURI MUHAR DR.1,3 KM"/>
    <s v="conform amenajamentelor silvice"/>
    <s v="COVASNA"/>
    <s v="-"/>
    <s v="Tara: România; Judet: COVASNA; -;   -; Nr: -;"/>
    <n v="1986"/>
    <n v="44540"/>
    <n v="14"/>
    <s v="in administrare"/>
    <s v="HG 982/1998;HG 1344/2011;OUG.1 din 04/01/2017;HG.354/18.05.2017;OUG.68 din 06/11/2019"/>
    <s v="imobil"/>
    <s v="Lungime= Km;Suprafeţe= ha;CF= ;"/>
  </r>
  <r>
    <x v="3589"/>
    <s v="8.04.04"/>
    <m/>
    <m/>
    <s v="DRUMURI VIRGHIS 11,35"/>
    <s v="conform amenajamentelor silvice"/>
    <s v="COVASNA"/>
    <s v="-"/>
    <s v="Tara: România; Judet: COVASNA; -;   -; Nr: -;"/>
    <n v="1981"/>
    <n v="208836"/>
    <n v="14"/>
    <s v="in administrare"/>
    <s v="HG 982/1998;HG 1344/2011 506/2011;OUG.1 din 04/01/2017;HG.354/18.05.2017;OUG.68 din 06/11/2019"/>
    <s v="imobil"/>
    <s v="Lungime= Km;Suprafeţe= ha;CF= ;"/>
  </r>
  <r>
    <x v="3590"/>
    <s v="8.04.04"/>
    <m/>
    <m/>
    <s v="DRUM AUTO KATROSA"/>
    <s v="conform amenajamentelor silvice"/>
    <s v="COVASNA"/>
    <s v="-"/>
    <s v="Tara: România; Judet: COVASNA; -;   -; Nr: -;"/>
    <n v="1980"/>
    <n v="141017"/>
    <n v="14"/>
    <s v="in administrare"/>
    <s v="HG 982/1998;HG 1344/2011;OUG.1 din 04/01/2017;HG.354/18.05.2017;OUG.68 din 06/11/2019"/>
    <s v="imobil"/>
    <s v="Lungime= Km;Suprafeţe= ha;CF= ;"/>
  </r>
  <r>
    <x v="3591"/>
    <s v="8.04.04"/>
    <m/>
    <m/>
    <s v="DRUM FORESTIER ORBAI"/>
    <s v="conform amenajamentelor silvice"/>
    <s v="COVASNA"/>
    <s v="-"/>
    <s v="Tara: România; Judet: COVASNA; -;   -; Nr: -;"/>
    <n v="1980"/>
    <n v="15687"/>
    <n v="14"/>
    <s v="in administrare"/>
    <s v="HG 982/1998;HG 1344/2011;OUG.1 din 04/01/2017;HG.354/18.05.2017;OUG.68 din 06/11/2019"/>
    <s v="imobil"/>
    <s v="Lungime= Km;Suprafeţe= ha;CF= ;"/>
  </r>
  <r>
    <x v="3592"/>
    <s v="8.04.04"/>
    <m/>
    <m/>
    <s v="DRUM FORESTIER BANYA"/>
    <s v="conform amenajamentelor silvice"/>
    <s v="COVASNA"/>
    <s v="-"/>
    <s v="Tara: România; Judet: COVASNA; -;   -; Nr: -;"/>
    <n v="1980"/>
    <n v="42577"/>
    <n v="14"/>
    <s v="in administrare"/>
    <s v="HG 982/1998;HG 1344/2011;OUG.1 din 04/01/2017;HG.354/18.05.2017;OUG.68 din 06/11/2019"/>
    <s v="imobil"/>
    <s v="Lungime= Km;Suprafeţe= ha;CF= ;"/>
  </r>
  <r>
    <x v="3593"/>
    <s v="8.04.04"/>
    <m/>
    <m/>
    <s v="DRUM FORESTIER KOROBERT L"/>
    <s v="conform amenajamentelor silvice"/>
    <s v="COVASNA"/>
    <s v="-"/>
    <s v="Tara: România; Judet: COVASNA; -;   -; Nr: -;"/>
    <n v="1980"/>
    <n v="28623"/>
    <n v="14"/>
    <s v="in administrare"/>
    <s v="HG 982/1998;HG 1344/2011;OUG.1 din 04/01/2017;HG.354/18.05.2017;OUG.68 din 06/11/2019"/>
    <s v="imobil"/>
    <s v="Lungime= Km;Suprafeţe= ha;CF= ;"/>
  </r>
  <r>
    <x v="3594"/>
    <s v="8.04.04"/>
    <m/>
    <m/>
    <s v="DRUM FORESTIER MALNAS"/>
    <s v="conform amenajamentelor silvice"/>
    <s v="COVASNA"/>
    <s v="-"/>
    <s v="Tara: România; Judet: COVASNA; -;   -; Nr: -;"/>
    <n v="1978"/>
    <n v="29124"/>
    <n v="14"/>
    <s v="in administrare"/>
    <s v="HG 982/1998;HG 1344/2011;OUG.1 din 04/01/2017;HG.354/18.05.2017;OUG.68 din 06/11/2019"/>
    <s v="imobil"/>
    <s v="Lungime= Km;Suprafeţe= ha;CF= ;"/>
  </r>
  <r>
    <x v="3595"/>
    <s v="8.04.04"/>
    <m/>
    <m/>
    <s v="DRUM HUSAUSI 0,6 KM"/>
    <s v="conform amenajamentelor silvice"/>
    <s v="COVASNA"/>
    <s v="-"/>
    <s v="Tara: România; Judet: COVASNA; -;   -; Nr: -;"/>
    <n v="1981"/>
    <n v="49613"/>
    <n v="14"/>
    <s v="in administrare"/>
    <s v="HG 982/1998;HG 1344/2011;OUG.1 din 04/01/2017;HG.354/18.05.2017;OUG.68 din 06/11/2019"/>
    <s v="imobil"/>
    <s v="Lungime= Km;Suprafeţe= ha;CF= ;"/>
  </r>
  <r>
    <x v="3596"/>
    <s v="8.04.04"/>
    <m/>
    <m/>
    <s v="DRUM HAGYMAS 1,5 KM"/>
    <s v="conform amenajamentelor silvice"/>
    <s v="COVASNA"/>
    <s v="-"/>
    <s v="Tara: România; Judet: COVASNA; -;   -; Nr: -;"/>
    <n v="1966"/>
    <n v="2669"/>
    <n v="14"/>
    <s v="in administrare"/>
    <s v="HG 982/1998;HG 1344/2011;OUG.1 din 04/01/2017;HG.354/18.05.2017;OUG.68 din 06/11/2019"/>
    <s v="imobil"/>
    <s v="Lungime= Km;Suprafeţe= ha;CF= ;"/>
  </r>
  <r>
    <x v="3597"/>
    <s v="8.04.04"/>
    <m/>
    <m/>
    <s v="DRUM CORONGUSU MARE 3,50KM"/>
    <s v="conform amenajamentelor silvice"/>
    <s v="COVASNA"/>
    <s v="-"/>
    <s v="Tara: România; Judet: COVASNA; -;   -; Nr: -;"/>
    <n v="1971"/>
    <n v="15786"/>
    <n v="14"/>
    <s v="in administrare"/>
    <s v="HG 982/1998;HG 1344/2011;OUG.1 din 04/01/2017;HG.354/18.05.2017;OUG.68 din 06/11/2019"/>
    <s v="imobil"/>
    <s v="Lungime= Km;Suprafeţe= ha;CF= ;"/>
  </r>
  <r>
    <x v="3598"/>
    <s v="8.04.04"/>
    <m/>
    <m/>
    <s v="DRUM BETASU 4,8 KM"/>
    <s v="conform amenajamentelor silvice"/>
    <s v="COVASNA"/>
    <s v="-"/>
    <s v="Tara: România; Judet: COVASNA; -;   -; Nr: -;"/>
    <n v="1970"/>
    <n v="21713"/>
    <n v="14"/>
    <s v="in administrare"/>
    <s v="HG 982/1998;HG 1344/2011;OUG.1 din 04/01/2017;HG.354/18.05.2017;OUG.68 din 06/11/2019"/>
    <s v="imobil"/>
    <s v="Lungime= Km;Suprafeţe= ha;CF= ;"/>
  </r>
  <r>
    <x v="3599"/>
    <s v="8.04.04"/>
    <m/>
    <m/>
    <s v="DRUM AUTO RACHITIS"/>
    <s v="conform amenajamentelor silvice"/>
    <s v="COVASNA"/>
    <s v="-"/>
    <s v="Tara: România; Judet: COVASNA; -;   -; Nr: -;"/>
    <n v="1961"/>
    <n v="2885"/>
    <n v="14"/>
    <s v="in administrare"/>
    <s v="HG 982/1998;HG 1344/2011;OUG.1 din 04/01/2017;HG.354/18.05.2017;OUG.68 din 06/11/2019"/>
    <s v="imobil"/>
    <s v="Lungime= Km;Suprafeţe= ha;CF= ;"/>
  </r>
  <r>
    <x v="3600"/>
    <s v="8.30.01"/>
    <m/>
    <m/>
    <s v="TRAVERSE PR.BELINUL MIC"/>
    <s v="conform amenajamentelor silvice"/>
    <s v="COVASNA"/>
    <s v="-"/>
    <s v="Tara: România; Judet: COVASNA; -;   -; Nr: -;"/>
    <n v="1992"/>
    <n v="1962"/>
    <n v="14"/>
    <s v="in administrare"/>
    <s v="HG 982/1998;HG 1344/2011;OUG.1 din 04/01/2017;HG.354/18.05.2017;OUG.68 din 06/11/2019;HG.846/08.10.2020"/>
    <s v="imobil"/>
    <s v="Lungime albie corectată/consolidată=1,14 km;"/>
  </r>
  <r>
    <x v="3601"/>
    <s v="8.04.04"/>
    <m/>
    <m/>
    <s v="DRUM ACCES CANTON SILVIC BODVAI"/>
    <s v="conform amenajamentelor silvice"/>
    <s v="COVASNA"/>
    <s v="-"/>
    <s v="Tara: România; Judet: COVASNA; -;   -; Nr: -;"/>
    <n v="1993"/>
    <n v="6503"/>
    <n v="14"/>
    <s v="in administrare"/>
    <s v="HG 982/1998;HG 1344/2011;OUG.1 din 04/01/2017;HG.354/18.05.2017;OUG.68 din 06/11/2019"/>
    <s v="imobil"/>
    <s v="Lungime= Km;Suprafeţe= ha;CF= ;"/>
  </r>
  <r>
    <x v="3602"/>
    <s v="8.04.04"/>
    <m/>
    <m/>
    <s v="DRUMURI-MICLOSARA CENTURA"/>
    <s v="conform amenajamentelor silvice"/>
    <s v="COVASNA"/>
    <s v="-"/>
    <s v="Tara: România; Judet: COVASNA; -;   -; Nr: -;"/>
    <n v="1968"/>
    <n v="6203"/>
    <n v="14"/>
    <s v="in administrare"/>
    <s v="HG 982/1998;HG 1344/2011;OUG.1 din 04/01/2017;HG.354/18.05.2017;OUG.68 din 06/11/2019"/>
    <s v="imobil"/>
    <s v="Lungime= Km;Suprafeţe= ha;CF= ;"/>
  </r>
  <r>
    <x v="3603"/>
    <s v="8.04.04"/>
    <m/>
    <m/>
    <s v="DRUM FORESTIER SEACA"/>
    <s v="conform amenajamentelor silvice"/>
    <s v="OLT"/>
    <s v="-"/>
    <s v="Tara: România; Judet: OLT; -;   -; Nr: -;"/>
    <n v="1991"/>
    <n v="31723"/>
    <n v="28"/>
    <s v="in administrare"/>
    <s v="HG 982/1998;HG 1344/2011; HG 478/ 24-IUN-15;HG.478/24-IUN-15;OUG.1 din 04/01/2017;HG.354/18.05.2017;OUG.68 din 06/11/2019"/>
    <s v="imobil"/>
    <s v="Lungime= Km;Suprafeţe= ha;CF= ;"/>
  </r>
  <r>
    <x v="3604"/>
    <s v="8.04.04"/>
    <m/>
    <m/>
    <s v="DAF BALINDRU"/>
    <s v="conform amenajamentelor silvice"/>
    <s v="VÂLCEA"/>
    <s v="-"/>
    <s v="Tara: România; Judet: VÂLCEA; -;   -; Nr: -;"/>
    <n v="1995"/>
    <n v="121887"/>
    <n v="38"/>
    <s v="in administrare"/>
    <s v="HG 982/1998;HG 1344/2011; HG 478/ 24-IUN-15;HG.478/24-IUN-15;OUG.1 din 04/01/2017;HG.354/18.05.2017;OUG.68 din 06/11/2019"/>
    <s v="imobil"/>
    <s v="Lungime=3,5 Km;Suprafeţe= ha;CF= ;"/>
  </r>
  <r>
    <x v="3605"/>
    <s v="8.30.01"/>
    <m/>
    <m/>
    <s v="BAZIN CT VOINEASA II"/>
    <s v="conform amenajamentelor silvice"/>
    <s v="VÂLCEA"/>
    <s v="-"/>
    <s v="Tara: România; Judet: VÂLCEA; -;   -; Nr: -;"/>
    <n v="1988"/>
    <n v="7082"/>
    <n v="38"/>
    <s v="in administrare"/>
    <s v="HG 982/1998;HG 1344/2011; HG 478/ 24-IUN-15;HG.478/24-IUN-15;OUG.1 din 04/01/2017;HG.354/18.05.2017;OUG.68 din 06/11/2019;HG.846/08.10.2020"/>
    <s v="imobil"/>
    <s v="Lungime albie corectată/consolidată=0,86 km;"/>
  </r>
  <r>
    <x v="3606"/>
    <s v="8.30.01"/>
    <m/>
    <m/>
    <s v="BAZIN CT VOINEASA III"/>
    <s v="conform amenajamentelor silvice"/>
    <s v="VÂLCEA"/>
    <s v="-"/>
    <s v="Tara: România; Judet: VÂLCEA; -;   -; Nr: -;"/>
    <n v="1975"/>
    <n v="1719"/>
    <n v="38"/>
    <s v="in administrare"/>
    <s v="HG 982/1998;HG 1344/2011; HG 478/ 24-IUN-15;HG.478/24-IUN-15;OUG.1 din 04/01/2017;HG.354/18.05.2017;OUG.68 din 06/11/2019;HG.846/08.10.2020"/>
    <s v="imobil"/>
    <s v="Lungime albie corectată/consolidată=2,1 km;"/>
  </r>
  <r>
    <x v="3607"/>
    <s v="8.04.04"/>
    <m/>
    <m/>
    <s v="DAF VALEA STINII"/>
    <s v="conform amenajamentelor silvice"/>
    <s v="VÂLCEA"/>
    <s v="-"/>
    <s v="Tara: România; Judet: VÂLCEA; -;   -; Nr: -;"/>
    <n v="1986"/>
    <n v="16259"/>
    <n v="38"/>
    <s v="in administrare"/>
    <s v="HG 982/1998;HG 1344/2011; HG 478/ 24-IUN-15;HG.478/24-IUN-15;OUG.1 din 04/01/2017;HG.354/18.05.2017;OUG.68 din 06/11/2019"/>
    <s v="imobil"/>
    <s v="Lungime=2,4 Km;Suprafeţe= ha;CF= ;"/>
  </r>
  <r>
    <x v="3608"/>
    <s v="8.04.04"/>
    <m/>
    <m/>
    <s v="DAF RINJEUL MARE"/>
    <s v="conform amenajamentelor silvice"/>
    <s v="VÂLCEA"/>
    <s v="-"/>
    <s v="Tara: România; Judet: VÂLCEA; -;   -; Nr: -;"/>
    <n v="1979"/>
    <n v="127377"/>
    <n v="38"/>
    <s v="in administrare"/>
    <s v="HG 982/1998;HG 1344/2011; HG 478/ 24-IUN-15;HG.478/24-IUN-15;OUG.1 din 04/01/2017;OUG.68 din 06/11/2019"/>
    <s v="imobil"/>
    <s v="Lungime=3,705 Km;Suprafeţe= ha;CF= ;"/>
  </r>
  <r>
    <x v="3609"/>
    <s v="8.04.04"/>
    <m/>
    <m/>
    <s v="DAF OBIRSIE - BALU"/>
    <s v="conform amenajamentelor silvice"/>
    <s v="VÂLCEA"/>
    <s v="-"/>
    <s v="Tara: România; Judet: VÂLCEA; -;   -; Nr: -;"/>
    <n v="1980"/>
    <n v="27661"/>
    <n v="38"/>
    <s v="in administrare"/>
    <s v="HG 982/1998;HG 1344/2011; HG 478/ 24-IUN-15;HG.478/24-IUN-15;OUG.1 din 04/01/2017;OUG.68 din 06/11/2019"/>
    <s v="imobil"/>
    <s v="Lungime=1,0 Km;Suprafeţe= ha;CF= ;"/>
  </r>
  <r>
    <x v="3610"/>
    <s v="8.04.04"/>
    <m/>
    <m/>
    <s v="DAF PIRIUL LUI TOMA"/>
    <s v="conform amenajamentelor silvice"/>
    <s v="VÂLCEA"/>
    <s v="-"/>
    <s v="Tara: România; Judet: VÂLCEA; -;   -; Nr: -;"/>
    <n v="1983"/>
    <n v="26657"/>
    <n v="38"/>
    <s v="in administrare"/>
    <s v="HG 982/1998;HG 1344/2011; HG 478/ 24-IUN-15;HG.478/24-IUN-15;OUG.1 din 04/01/2017;OUG.68 din 06/11/2019"/>
    <s v="imobil"/>
    <s v="Lungime=1,5 Km;Suprafeţe= ha;CF= ;"/>
  </r>
  <r>
    <x v="3611"/>
    <s v="8.04.04"/>
    <m/>
    <m/>
    <s v="DAF MIHAESCU"/>
    <s v="conform amenajamentelor silvice"/>
    <s v="VÂLCEA"/>
    <s v="-"/>
    <s v="Tara: România; Judet: VÂLCEA; -;   -; Nr: -;"/>
    <n v="1985"/>
    <n v="1207062"/>
    <n v="38"/>
    <s v="in administrare"/>
    <s v="HG 982/1998;HG 1344/2011; HG 478/ 24-IUN-15;HG.478/24-IUN-15;OUG.1 din 04/01/2017;HG.354/18.05.2017;OUG.68 din 06/11/2019"/>
    <s v="imobil"/>
    <s v="Lungime= Km;Suprafeţe= ha;CF= ;"/>
  </r>
  <r>
    <x v="3612"/>
    <s v="8.30._"/>
    <m/>
    <m/>
    <s v="BARAJE VLADESTI"/>
    <s v="conform amenajamentelor silvice"/>
    <s v="VÂLCEA"/>
    <s v="-"/>
    <s v="Tara: România; Judet: VÂLCEA; -;   -; Nr: -;"/>
    <n v="1967"/>
    <n v="911"/>
    <n v="38"/>
    <s v="in administrare"/>
    <s v="HG 982/1998;HG 1344/2011; HG 478/ 24-IUN-15;HG.478/24-IUN-15;OUG.1 din 04/01/2017;HG.354/18.05.2017;OUG.68 din 06/11/2019"/>
    <s v="imobil"/>
    <s v="Denumire=lucrare corectare torenti ;"/>
  </r>
  <r>
    <x v="3613"/>
    <s v="8.30.01"/>
    <m/>
    <m/>
    <s v="CT ROMANI"/>
    <s v="conform amenajamentelor silvice"/>
    <s v="VÂLCEA"/>
    <s v="-"/>
    <s v="Tara: România; Judet: VÂLCEA; -;   -; Nr: -;"/>
    <n v="1970"/>
    <n v="5279"/>
    <n v="38"/>
    <s v="in administrare"/>
    <s v="HG 982/1998;HG 1344/2011; HG 478/ 24-IUN-15;HG.478/24-IUN-15;OUG.1 din 04/01/2017;HG.354/18.05.2017;OUG.68 din 06/11/2019;HG.846/08.10.2020"/>
    <s v="imobil"/>
    <s v="Lungime albie corectată/consolidată=3,8 km;"/>
  </r>
  <r>
    <x v="3614"/>
    <s v="8.30.01"/>
    <m/>
    <m/>
    <s v="CT PIETRENI"/>
    <s v="conform amenajamentelor silvice"/>
    <s v="VÂLCEA"/>
    <s v="-"/>
    <s v="Tara: România; Judet: VÂLCEA; -;   -; Nr: -;"/>
    <n v="1980"/>
    <n v="4512"/>
    <n v="38"/>
    <s v="in administrare"/>
    <s v="HG 982/1998;HG 1344/2011; HG 478/ 24-IUN-15;HG.478/24-IUN-15;OUG.1 din 04/01/2017;HG.354/18.05.2017;OUG.68 din 06/11/2019;HG.846/08.10.2020"/>
    <s v="imobil"/>
    <s v="Lungime albie corectată/consolidată=2 km;"/>
  </r>
  <r>
    <x v="3615"/>
    <s v="8.04.04"/>
    <m/>
    <m/>
    <s v="DAF RUGINOASA"/>
    <s v="conform amenajamentelor silvice"/>
    <s v="VÂLCEA"/>
    <s v="-"/>
    <s v="Tara: România; Judet: VÂLCEA; -;   -; Nr: -;"/>
    <n v="1995"/>
    <n v="19346"/>
    <n v="38"/>
    <s v="in administrare"/>
    <s v="HG 982/1998;HG 1344/2011; HG 478/ 24-IUN-15;HG.478/24-IUN-15;OUG.1 din 04/01/2017;HG.354/18.05.2017;OUG.68 din 06/11/2019"/>
    <s v="imobil"/>
    <s v="Lungime=1,8 Km;Suprafeţe= ha;CF= ;"/>
  </r>
  <r>
    <x v="3616"/>
    <s v="8.30.01"/>
    <m/>
    <m/>
    <s v="CT OLĂNEŞTI V.COTE"/>
    <s v="conform amenajamentelor silvice"/>
    <s v="VÂLCEA"/>
    <s v="-"/>
    <s v="Tara: România; Judet: VÂLCEA; -;   -; Nr: -;"/>
    <n v="1984"/>
    <n v="3942"/>
    <n v="38"/>
    <s v="in administrare"/>
    <s v="HG 982/1998;HG 1344/2011; HG 478/ 24-IUN-15;HG.478/24-IUN-15;OUG.1 din 04/01/2017;HG.354/18.05.2017;OUG.68 din 06/11/2019;HG.846/08.10.2020"/>
    <s v="imobil"/>
    <s v="Lungime albie corectată/consolidată=1 km;"/>
  </r>
  <r>
    <x v="3617"/>
    <s v="8.04.04"/>
    <m/>
    <m/>
    <s v="DAF BUCUREASA MARE"/>
    <s v="conform amenajamentelor silvice"/>
    <s v="VÂLCEA"/>
    <s v="-"/>
    <s v="Tara: România; Judet: VÂLCEA; -;   -; Nr: -;"/>
    <n v="1933"/>
    <n v="340"/>
    <n v="38"/>
    <s v="in administrare"/>
    <s v="HG 982/1998;HG 1344/2011; HG 478/ 24-IUN-15;HG.478/24-IUN-15;OUG.1 din 04/01/2017;OUG.68 din 06/11/2019"/>
    <s v="imobil"/>
    <s v="Lungime= Km;Suprafeţe= ha;CF= ;"/>
  </r>
  <r>
    <x v="3618"/>
    <s v="8.04.04"/>
    <m/>
    <m/>
    <s v="DAF GROPI"/>
    <s v="conform amenajamentelor silvice"/>
    <s v="VÂLCEA"/>
    <s v="-"/>
    <s v="Tara: România; Judet: VÂLCEA; -;   -; Nr: -;"/>
    <n v="1983"/>
    <n v="75700"/>
    <n v="38"/>
    <s v="in administrare"/>
    <s v="HG 982/1998;HG 1344/2011; HG 478/ 24-IUN-15;HG.478/24-IUN-15;OUG.1 din 04/01/2017;OUG.68 din 06/11/2019"/>
    <s v="imobil"/>
    <s v="Lungime= Km;Suprafeţe= ha;CF= ;"/>
  </r>
  <r>
    <x v="3619"/>
    <s v="8.04.04"/>
    <m/>
    <m/>
    <s v="DAF COSANA OB.PARTEA I"/>
    <s v="conform amenajamentelor silvice"/>
    <s v="VÂLCEA"/>
    <s v="-"/>
    <s v="Tara: România; Judet: VÂLCEA; -;   -; Nr: -;"/>
    <n v="1992"/>
    <n v="137890"/>
    <n v="38"/>
    <s v="in administrare"/>
    <s v="HG 982/1998;HG 1344/2011; HG 478/ 24-IUN-15;HG.478/24-IUN-15;OUG.1 din 04/01/2017;HG.354/18.05.2017;OUG.68 din 06/11/2019"/>
    <s v="imobil"/>
    <s v="Lungime= Km;Suprafeţe= ha;CF= ;"/>
  </r>
  <r>
    <x v="3620"/>
    <s v="8.04.04"/>
    <m/>
    <m/>
    <s v="DAF FOMETESTI-TARAIA"/>
    <s v="conform amenajamentelor silvice"/>
    <s v="VÂLCEA"/>
    <s v="-"/>
    <s v="Tara: România; Judet: VÂLCEA; -;   -; Nr: -;"/>
    <n v="1980"/>
    <n v="24406"/>
    <n v="38"/>
    <s v="in administrare"/>
    <s v="HG 982/1998;HG 1344/2011; HG 478/ 24-IUN-15;HG.478/24-IUN-15;OUG.1 din 04/01/2017;OUG.68 din 06/11/2019"/>
    <s v="imobil"/>
    <s v="Lungime= Km;Suprafeţe= ha;CF= ;"/>
  </r>
  <r>
    <x v="3621"/>
    <s v="8.04.04"/>
    <m/>
    <m/>
    <s v="DAF MAMU II"/>
    <s v="conform amenajamentelor silvice"/>
    <s v="VÂLCEA"/>
    <s v="-"/>
    <s v="Tara: România; Judet: VÂLCEA; -;   -; Nr: -;"/>
    <n v="1978"/>
    <n v="3476"/>
    <n v="38"/>
    <s v="in administrare"/>
    <s v="HG 982/1998;HG 1344/2011; HG 478/ 24-IUN-15;HG.478/24-IUN-15;OUG.1 din 04/01/2017;OUG.68 din 06/11/2019"/>
    <s v="imobil"/>
    <s v="Lungime= Km;Suprafeţe= ha;CF= ;"/>
  </r>
  <r>
    <x v="3622"/>
    <s v="8.04.04"/>
    <m/>
    <m/>
    <s v="DAF TISA MICA"/>
    <s v="conform amenajamentelor silvice"/>
    <s v="VÂLCEA"/>
    <s v="-"/>
    <s v="Tara: România; Judet: VÂLCEA; -;   -; Nr: -;"/>
    <n v="1982"/>
    <n v="1764"/>
    <n v="38"/>
    <s v="in administrare"/>
    <s v="HG 982/1998;HG 1344/2011; HG 478/ 24-IUN-15;HG.478/24-IUN-15;OUG.1 din 04/01/2017;OUG.68 din 06/11/2019"/>
    <s v="imobil"/>
    <s v="Lungime= Km;Suprafeţe= ha;CF= ;"/>
  </r>
  <r>
    <x v="3623"/>
    <s v="8.30._"/>
    <m/>
    <m/>
    <s v="CORECTIE TORENTI LAZ II"/>
    <s v="conform amenajamentelor silvice"/>
    <s v="VÂLCEA"/>
    <s v="-"/>
    <s v="Tara: România; Judet: VÂLCEA; -;   -; Nr: -;"/>
    <n v="1964"/>
    <n v="5303"/>
    <n v="38"/>
    <s v="in administrare"/>
    <s v="HG 982/1998;HG 1344/2011;OUG.1 din 04/01/2017;OUG.68 din 06/11/2019"/>
    <s v="imobil"/>
    <s v="lucrari de corectarea torentilor"/>
  </r>
  <r>
    <x v="3624"/>
    <s v="8.04.04"/>
    <m/>
    <m/>
    <s v="DRUM AUTO DAESCU"/>
    <s v="conform amenajamentelor silvice"/>
    <s v="VÂLCEA"/>
    <s v="-"/>
    <s v="Tara: România; Judet: VÂLCEA; -;   -; Nr: -;"/>
    <n v="1966"/>
    <n v="27196"/>
    <n v="38"/>
    <s v="in administrare"/>
    <s v="HG 982/1998;HG 1344/2011;OUG.1 din 04/01/2017;OUG.68 din 06/11/2019"/>
    <s v="imobil"/>
    <s v="drum forestier"/>
  </r>
  <r>
    <x v="3625"/>
    <s v="8.04.04"/>
    <m/>
    <m/>
    <s v="DAF MUIEREASCA SECI"/>
    <s v="conform amenajamentelor silvice"/>
    <s v="VÂLCEA"/>
    <s v="-"/>
    <s v="Tara: România; Judet: VÂLCEA; -;   -; Nr: -;"/>
    <n v="1995"/>
    <n v="1186"/>
    <n v="38"/>
    <s v="in administrare"/>
    <s v="HG 982/1998;HG 1344/2011; HG 478/ 24-IUN-15;HG.478/24-IUN-15;OUG.1 din 04/01/2017;HG.354/18.05.2017;OUG.68 din 06/11/2019"/>
    <s v="imobil"/>
    <s v="Lungime=2,0 Km;Suprafeţe= ha;CF= ;"/>
  </r>
  <r>
    <x v="3626"/>
    <s v="8.04.04"/>
    <m/>
    <m/>
    <s v="DAF ALAMANU"/>
    <s v="conform amenajamentelor silvice"/>
    <s v="VÂLCEA"/>
    <s v="-"/>
    <s v="Tara: România; Judet: VÂLCEA; -;   -; Nr: -;"/>
    <n v="1995"/>
    <n v="1818"/>
    <n v="38"/>
    <s v="in administrare"/>
    <s v="HG 982/1998;HG 1344/2011; HG 478/ 24-IUN-15;HG.478/24-IUN-15;OUG.1 din 04/01/2017;HG.354/18.05.2017;OUG.68 din 06/11/2019"/>
    <s v="imobil"/>
    <s v="Lungime=2,4 Km;Suprafeţe= ha;CF= ;"/>
  </r>
  <r>
    <x v="3627"/>
    <s v="8.30.01"/>
    <m/>
    <m/>
    <s v="CT PERIŞANI"/>
    <s v="conform amenajamentelor silvice"/>
    <s v="VÂLCEA"/>
    <s v="-"/>
    <s v="Tara: România; Judet: VÂLCEA; -;   -; Nr: -;"/>
    <n v="1962"/>
    <n v="31"/>
    <n v="38"/>
    <s v="in administrare"/>
    <s v="HG 982/1998;HG 1344/2011; HG 478/ 24-IUN-15;HG.478/24-IUN-15;OUG.1 din 04/01/2017;OUG.68 din 06/11/2019;HG.846/08.10.2020"/>
    <s v="imobil"/>
    <s v="Lungime albie corectată/consolidată=0,4 km;"/>
  </r>
  <r>
    <x v="3628"/>
    <s v="8.04.04"/>
    <m/>
    <m/>
    <s v="DAF MUIERESTITA MICA"/>
    <s v="conform amenajamentelor silvice"/>
    <s v="VÂLCEA"/>
    <s v="-"/>
    <s v="Tara: România; Judet: VÂLCEA; -;   -; Nr: -;"/>
    <n v="1976"/>
    <n v="20247"/>
    <n v="38"/>
    <s v="in administrare"/>
    <s v="HG 982/1998;HG 1344/2011; HG 478/ 24-IUN-15;HG.478/24-IUN-15;OUG.1 din 04/01/2017;OUG.68 din 06/11/2019"/>
    <s v="imobil"/>
    <s v="Lungime= Km;Suprafeţe= ha;CF= ;"/>
  </r>
  <r>
    <x v="3629"/>
    <s v="8.04.04"/>
    <m/>
    <m/>
    <s v="DAF MUIERESTITA ROSTE"/>
    <s v="conform amenajamentelor silvice"/>
    <s v="VÂLCEA"/>
    <s v="-"/>
    <s v="Tara: România; Judet: VÂLCEA; -;   -; Nr: -;"/>
    <n v="1976"/>
    <n v="2735"/>
    <n v="38"/>
    <s v="in administrare"/>
    <s v="HG 982/1998;HG 1344/2011; HG 478/ 24-IUN-15;HG.478/24-IUN-15;OUG.1 din 04/01/2017;OUG.68 din 06/11/2019"/>
    <s v="imobil"/>
    <s v="Lungime= Km;Suprafeţe= ha;CF= ;"/>
  </r>
  <r>
    <x v="3630"/>
    <s v="8.30.01"/>
    <m/>
    <m/>
    <s v="CT VALEA POPII 9 BUC."/>
    <s v="conform amenajamentelor silvice"/>
    <s v="VÂLCEA"/>
    <s v="-"/>
    <s v="Tara: România; Judet: VÂLCEA; -;   -; Nr: -;"/>
    <n v="1976"/>
    <n v="454"/>
    <n v="38"/>
    <s v="in administrare"/>
    <s v="HG 982/1998;HG 1344/2011; HG 478/ 24-IUN-15;HG.478/24-IUN-15;OUG.1 din 04/01/2017;HG.354/18.05.2017;OUG.68 din 06/11/2019;HG.846/08.10.2020"/>
    <s v="imobil"/>
    <s v="Lungime albie corectată/consolidată=0,9 km;"/>
  </r>
  <r>
    <x v="3631"/>
    <s v="8.04.04"/>
    <m/>
    <m/>
    <s v="DAF MUIEREASCA"/>
    <s v="conform amenajamentelor silvice"/>
    <s v="VÂLCEA"/>
    <s v="-"/>
    <s v="Tara: România; Judet: VÂLCEA; -;   -; Nr: -;"/>
    <n v="1965"/>
    <n v="2492"/>
    <n v="38"/>
    <s v="in administrare"/>
    <s v="HG 982/1998;HG 1344/2011; HG 478/ 24-IUN-15;HG.478/24-IUN-15;OUG.1 din 04/01/2017;OUG.68 din 06/11/2019"/>
    <s v="imobil"/>
    <s v="Lungime=4,6 Km;Suprafeţe= ha;CF= ;"/>
  </r>
  <r>
    <x v="3632"/>
    <s v="8.04.04"/>
    <m/>
    <m/>
    <s v="DAF Vl. STOGULUI 3"/>
    <s v="conform amenajamentelor silvice"/>
    <s v="VÂLCEA"/>
    <s v="-"/>
    <s v="Tara: România; Judet: VÂLCEA; -;   -; Nr: -;"/>
    <n v="1995"/>
    <n v="1203"/>
    <n v="38"/>
    <s v="in administrare"/>
    <s v="HG 982/1998;HG 1344/2011; HG 478/ 24-IUN-15;HG.478/24-IUN-15;OUG.1 din 04/01/2017;HG.354/18.05.2017;OUG.68 din 06/11/2019"/>
    <s v="imobil"/>
    <s v="Lungime= Km;Suprafeţe= ha;CF= ;"/>
  </r>
  <r>
    <x v="3633"/>
    <s v="8.30.01"/>
    <m/>
    <m/>
    <s v="CT URH RM.VÂLCEA"/>
    <s v="conform amenajamentelor silvice"/>
    <s v="VÂLCEA"/>
    <s v="-"/>
    <s v="Tara: România; Judet: VÂLCEA; -;   -; Nr: -;"/>
    <n v="1980"/>
    <n v="410"/>
    <n v="38"/>
    <s v="in administrare"/>
    <s v="HG 982/1998;HG 1344/2011; HG 478/ 24-IUN-15;HG.478/24-IUN-15;OUG.1 din 04/01/2017;HG.354/18.05.2017;OUG.68 din 06/11/2019;HG.846/08.10.2020"/>
    <s v="imobil"/>
    <s v="Lungime albie corectată/consolidată=5 km;"/>
  </r>
  <r>
    <x v="3634"/>
    <s v="8.30.01"/>
    <m/>
    <m/>
    <s v="CT ALBA-V.NEAGRĂ-14 BUC."/>
    <s v="conform amenajamentelor silvice"/>
    <s v="VÂLCEA"/>
    <s v="-"/>
    <s v="Tara: România; Judet: VÂLCEA; -;   -; Nr: -;"/>
    <n v="1976"/>
    <n v="3194"/>
    <n v="38"/>
    <s v="in administrare"/>
    <s v="HG 982/1998;HG 1344/2011; HG 478/ 24-IUN-15;HG.478/24-IUN-15;OUG.1 din 04/01/2017;HG.354/18.05.2017;OUG.68 din 06/11/2019;HG.846/08.10.2020"/>
    <s v="imobil"/>
    <s v="Lungime albie corectată/consolidată=3,8 km;"/>
  </r>
  <r>
    <x v="3635"/>
    <s v="8.30.01"/>
    <m/>
    <m/>
    <s v="CT VALEA TRANT 9 BUC."/>
    <s v="conform amenajamentelor silvice"/>
    <s v="VÂLCEA"/>
    <s v="-"/>
    <s v="Tara: România; Judet: VÂLCEA; -;   -; Nr: -;"/>
    <n v="1979"/>
    <n v="17871"/>
    <n v="38"/>
    <s v="in administrare"/>
    <s v="HG 982/1998;HG 1344/2011; HG 478/ 24-IUN-15;HG.478/24-IUN-15;OUG.1 din 04/01/2017;HG.354/18.05.2017;OUG.68 din 06/11/2019;HG.846/08.10.2020"/>
    <s v="imobil"/>
    <s v="Lungime albie corectată/consolidată=13,9 km;"/>
  </r>
  <r>
    <x v="3636"/>
    <s v="8.30.01"/>
    <m/>
    <m/>
    <s v="CT VALEA LUI ZAMFIR"/>
    <s v="conform amenajamentelor silvice"/>
    <s v="VÂLCEA"/>
    <s v="-"/>
    <s v="Tara: România; Judet: VÂLCEA; -;   -; Nr: -;"/>
    <n v="1976"/>
    <n v="1109"/>
    <n v="38"/>
    <s v="in administrare"/>
    <s v="HG 982/1998;HG 1344/2011; HG 478/ 24-IUN-15;HG.478/24-IUN-15;OUG.1 din 04/01/2017;HG.354/18.05.2017;OUG.68 din 06/11/2019;HG.846/08.10.2020"/>
    <s v="imobil"/>
    <s v="Lungime albie corectată/consolidată=2 km;"/>
  </r>
  <r>
    <x v="3637"/>
    <s v="8.30.01"/>
    <m/>
    <m/>
    <s v="CT VALEA COCINII"/>
    <s v="conform amenajamentelor silvice"/>
    <s v="VÂLCEA"/>
    <s v="-"/>
    <s v="Tara: România; Judet: VÂLCEA; -;   -; Nr: -;"/>
    <n v="1969"/>
    <n v="760"/>
    <n v="38"/>
    <s v="in administrare"/>
    <s v="HG 982/1998;HG 1344/2011; HG 478/ 24-IUN-15;HG.478/24-IUN-15;OUG.1 din 04/01/2017;HG.354/18.05.2017;OUG.68 din 06/11/2019;HG.846/08.10.2020"/>
    <s v="imobil"/>
    <s v="Lungime albie corectată/consolidată=0,7 km;"/>
  </r>
  <r>
    <x v="3638"/>
    <s v="8.04.04"/>
    <m/>
    <m/>
    <s v="DAF PASCOAIA"/>
    <s v="conform amenajamentelor silvice"/>
    <s v="VÂLCEA"/>
    <s v="-"/>
    <s v="Tara: România; Judet: VÂLCEA; -;   -; Nr: -;"/>
    <n v="1971"/>
    <n v="163005"/>
    <n v="38"/>
    <s v="in administrare"/>
    <s v="HG 982/1998;HG 1344/2011; HG 478/ 24-IUN-15;HG.478/24-IUN-15;OUG.1 din 04/01/2017;OUG.68 din 06/11/2019"/>
    <s v="imobil"/>
    <s v="Lungime= Km;Suprafeţe= ha;CF= ;"/>
  </r>
  <r>
    <x v="3639"/>
    <s v="8.04.04"/>
    <m/>
    <m/>
    <s v="DRUM AUTO VALEA LUI STAN"/>
    <s v="conform amenajamentelor silvice"/>
    <s v="VÂLCEA"/>
    <s v="-"/>
    <s v="Tara: România; Judet: VÂLCEA; -;   -; Nr: -;"/>
    <n v="1963"/>
    <n v="1125"/>
    <n v="38"/>
    <s v="in administrare"/>
    <s v="HG 982/1998;;OUG.1 din 04/01/2017;OUG.68 din 06/11/2019"/>
    <s v="imobil"/>
    <s v="drum forestier"/>
  </r>
  <r>
    <x v="3640"/>
    <s v="8.04.04"/>
    <m/>
    <m/>
    <s v="DAF VLADIMURI"/>
    <s v="conform amenajamentelor silvice"/>
    <s v="VÂLCEA"/>
    <s v="-"/>
    <s v="Tara: România; Judet: VÂLCEA; -;   -; Nr: -;"/>
    <n v="1986"/>
    <n v="64282"/>
    <n v="38"/>
    <s v="in administrare"/>
    <s v="HG 982/1998;HG 1344/2011; HG 478/ 24-IUN-15;HG.478/24-IUN-15;OUG.1 din 04/01/2017;HG.354/18.05.2017;OUG.68 din 06/11/2019"/>
    <s v="imobil"/>
    <s v="Lungime= Km;Suprafeţe= ha;CF= ;"/>
  </r>
  <r>
    <x v="3641"/>
    <s v="8.04.04"/>
    <m/>
    <m/>
    <s v="DAF SIRINEASA"/>
    <s v="conform amenajamentelor silvice"/>
    <s v="VÂLCEA"/>
    <s v="-"/>
    <s v="Tara: România; Judet: VÂLCEA; -;   -; Nr: -;"/>
    <n v="1958"/>
    <n v="75"/>
    <n v="38"/>
    <s v="in administrare"/>
    <s v="HG 982/1998;HG 1344/2011; HG 478/ 24-IUN-15;HG.478/24-IUN-15;OUG.1 din 04/01/2017;OUG.68 din 06/11/2019"/>
    <s v="imobil"/>
    <s v="Lungime=0,9 Km;Suprafeţe= ha;CF= ;"/>
  </r>
  <r>
    <x v="3642"/>
    <s v="8.04.04"/>
    <m/>
    <m/>
    <s v="DRUM FORESTIER MORUNGLAV"/>
    <s v="conform amenajamentelor silvice"/>
    <s v="OLT"/>
    <s v="-"/>
    <s v="Tara: România; Judet: OLT; -;   -; Nr: -;"/>
    <n v="1971"/>
    <n v="117901"/>
    <n v="28"/>
    <s v="in administrare"/>
    <s v="HG 982/1998;;OUG.1 din 04/01/2017;OUG.68 din 06/11/2019"/>
    <s v="imobil"/>
    <s v="drum forestier"/>
  </r>
  <r>
    <x v="3643"/>
    <s v="8.04.04"/>
    <m/>
    <m/>
    <s v="DAF VALEA LUI COMAN"/>
    <s v="conform amenajamentelor silvice"/>
    <s v="VÂLCEA"/>
    <s v="-"/>
    <s v="Tara: România; Judet: VÂLCEA; -;   -; Nr: -;"/>
    <n v="1961"/>
    <n v="354"/>
    <n v="38"/>
    <s v="in administrare"/>
    <s v="HG 982/1998;HG 1344/2011; HG 478/ 24-IUN-15;HG.478/24-IUN-15;OUG.1 din 04/01/2017;OUG.68 din 06/11/2019"/>
    <s v="imobil"/>
    <s v="Lungime=1,5 Km;Suprafeţe= ha;CF= ;"/>
  </r>
  <r>
    <x v="3644"/>
    <s v="8.04.04"/>
    <m/>
    <m/>
    <s v="DAF BISTRITA OTASAU"/>
    <s v="conform amenajamentelor silvice"/>
    <s v="VÂLCEA"/>
    <s v="-"/>
    <s v="Tara: România; Judet: VÂLCEA; -;   -; Nr: -;"/>
    <n v="1958"/>
    <n v="68"/>
    <n v="38"/>
    <s v="in administrare"/>
    <s v="HG 982/1998;HG 1344/2011; HG 478/ 24-IUN-15;HG.478/24-IUN-15;OUG.1 din 04/01/2017;OUG.68 din 06/11/2019"/>
    <s v="imobil"/>
    <s v="Lungime=0,7 Km;Suprafeţe= ha;CF= ;"/>
  </r>
  <r>
    <x v="3645"/>
    <s v="8.04.04"/>
    <m/>
    <m/>
    <s v="DAF ARICIOAIA I"/>
    <s v="conform amenajamentelor silvice"/>
    <s v="VÂLCEA"/>
    <s v="-"/>
    <s v="Tara: România; Judet: VÂLCEA; -;   -; Nr: -;"/>
    <n v="1961"/>
    <n v="282"/>
    <n v="38"/>
    <s v="in administrare"/>
    <s v="HG 982/1998;HG 1344/2011; HG 478/ 24-IUN-15;HG.478/24-IUN-15;OUG.1 din 04/01/2017;OUG.68 din 06/11/2019"/>
    <s v="imobil"/>
    <s v="Lungime=2,9 Km;Suprafeţe= ha;CF= ;"/>
  </r>
  <r>
    <x v="3646"/>
    <s v="8.04.04"/>
    <m/>
    <m/>
    <s v="DAF VALEA CASELOR BRAT"/>
    <s v="conform amenajamentelor silvice"/>
    <s v="VÂLCEA"/>
    <s v="-"/>
    <s v="Tara: România; Judet: VÂLCEA; -;   -; Nr: -;"/>
    <n v="1959"/>
    <n v="342"/>
    <n v="38"/>
    <s v="in administrare"/>
    <s v="HG 982/1998;HG 1344/2011; HG 478/ 24-IUN-15;HG.478/24-IUN-15;OUG.1 din 04/01/2017;OUG.68 din 06/11/2019"/>
    <s v="imobil"/>
    <s v="Lungime=2,4 Km;Suprafeţe= ha;CF= ;"/>
  </r>
  <r>
    <x v="3647"/>
    <s v="8.04.04"/>
    <m/>
    <m/>
    <s v="DAF ARICIOAIA I"/>
    <s v="conform amenajamentelor silvice"/>
    <s v="VÂLCEA"/>
    <s v="-"/>
    <s v="Tara: România; Judet: VÂLCEA; -;   -; Nr: -;"/>
    <n v="1961"/>
    <n v="231"/>
    <n v="38"/>
    <s v="in administrare"/>
    <s v="HG 982/1998;HG 1344/2011; HG 478/ 24-IUN-15;HG.478/24-IUN-15;OUG.1 din 04/01/2017;OUG.68 din 06/11/2019"/>
    <s v="imobil"/>
    <s v="Lungime=2,1 Km;Suprafeţe= ha;CF= ;"/>
  </r>
  <r>
    <x v="3648"/>
    <s v="8.04.04"/>
    <m/>
    <m/>
    <s v="DAF GHERMANSA"/>
    <s v="conform amenajamentelor silvice"/>
    <s v="VÂLCEA"/>
    <s v="-"/>
    <s v="Tara: România; Judet: VÂLCEA; -;   -; Nr: -;"/>
    <n v="1958"/>
    <n v="188"/>
    <n v="38"/>
    <s v="in administrare"/>
    <s v="HG 982/1998;HG 1344/2011; HG 478/ 24-IUN-15;HG.478/24-IUN-15;OUG.1 din 04/01/2017;OUG.68 din 06/11/2019"/>
    <s v="imobil"/>
    <s v="Lungime=2,9 Km;Suprafeţe= ha;CF= ;"/>
  </r>
  <r>
    <x v="3649"/>
    <s v="8.30.01"/>
    <m/>
    <m/>
    <s v="CT VALEA LUI MAN"/>
    <s v="conform amenajamentelor silvice"/>
    <s v="VÂLCEA"/>
    <s v="-"/>
    <s v="Tara: România; Judet: VÂLCEA; -;   -; Nr: -;"/>
    <n v="1987"/>
    <n v="13500"/>
    <n v="38"/>
    <s v="in administrare"/>
    <s v="HG 982/1998;HG 1344/2011; HG 478/ 24-IUN-15;HG.478/24-IUN-15;OUG.1 din 04/01/2017;HG.354/18.05.2017;OUG.68 din 06/11/2019;HG.846/08.10.2020"/>
    <s v="imobil"/>
    <s v="Lungime albie corectată/consolidată=2,6 km;"/>
  </r>
  <r>
    <x v="3650"/>
    <s v="8.30.01"/>
    <m/>
    <m/>
    <s v="CT OLAROAIA"/>
    <s v="conform amenajamentelor silvice"/>
    <s v="VÂLCEA"/>
    <s v="-"/>
    <s v="Tara: România; Judet: VÂLCEA; -;   -; Nr: -;"/>
    <n v="1982"/>
    <n v="1011"/>
    <n v="38"/>
    <s v="in administrare"/>
    <s v="HG 982/1998;HG 1344/2011; HG 478/ 24-IUN-15;HG.478/24-IUN-15;OUG.1 din 04/01/2017;HG.354/18.05.2017;OUG.68 din 06/11/2019;HG.846/08.10.2020"/>
    <s v="imobil"/>
    <s v="Lungime albie corectată/consolidată=1,1 km;"/>
  </r>
  <r>
    <x v="3651"/>
    <s v="8.30.01"/>
    <m/>
    <m/>
    <s v="CT CORBI"/>
    <s v="conform amenajamentelor silvice"/>
    <s v="VÂLCEA"/>
    <s v="-"/>
    <s v="Tara: România; Judet: VÂLCEA; -;   -; Nr: -;"/>
    <n v="1982"/>
    <n v="20780"/>
    <n v="38"/>
    <s v="in administrare"/>
    <s v="HG 982/1998;HG 1344/2011; HG 478/ 24-IUN-15;HG.478/24-IUN-15;OUG.1 din 04/01/2017;HG.354/18.05.2017;OUG.68 din 06/11/2019;HG.846/08.10.2020"/>
    <s v="imobil"/>
    <s v="Lungime albie corectată/consolidată=2,1 km;"/>
  </r>
  <r>
    <x v="3652"/>
    <s v="8.30.01"/>
    <m/>
    <m/>
    <s v="CT LAUNELE"/>
    <s v="conform amenajamentelor silvice"/>
    <s v="VÂLCEA"/>
    <s v="-"/>
    <s v="Tara: România; Judet: VÂLCEA; -;   -; Nr: -;"/>
    <n v="1991"/>
    <n v="12794"/>
    <n v="38"/>
    <s v="in administrare"/>
    <s v="HG 982/1998;HG 1344/2011; HG 478/ 24-IUN-15;HG.478/24-IUN-15;OUG.1 din 04/01/2017;HG.354/18.05.2017;OUG.68 din 06/11/2019;HG.846/08.10.2020"/>
    <s v="imobil"/>
    <s v="Lungime albie corectată/consolidată=4 km;"/>
  </r>
  <r>
    <x v="3653"/>
    <s v="8.04.04"/>
    <m/>
    <m/>
    <s v="DAF VALEA MICA"/>
    <s v="conform amenajamentelor silvice"/>
    <s v="CARAŞ-SEVERIN"/>
    <s v="Berzasca"/>
    <s v="Tara: România; Judet: CARAŞ-SEVERIN;Com Berzasca;   -; Nr: -;"/>
    <n v="1979"/>
    <n v="1444"/>
    <n v="11"/>
    <s v="in administrare"/>
    <s v="HG 982/1998;HG 1344/2011; HG 478/ 24-IUN-15;HG.478/24-IUN-15;OUG.1 din 04/01/2017;HG.354/18.05.2017;OUG.68 din 06/11/2019"/>
    <s v="imobil"/>
    <s v="Lungime=0,8 Km;Suprafeţe=0,05 ha;CF= ;"/>
  </r>
  <r>
    <x v="3654"/>
    <s v="8.30.01"/>
    <m/>
    <m/>
    <s v="TORENŢI"/>
    <s v="conform amenajamentelor silvice"/>
    <s v="CARAŞ-SEVERIN"/>
    <s v="-"/>
    <s v="Tara: România; Judet: CARAŞ-SEVERIN; -;   -; Nr: -;"/>
    <n v="996"/>
    <n v="91934"/>
    <n v="11"/>
    <s v="in administrare"/>
    <s v="HG 982/1998;HG 1344/2011;OUG.1 din 04/01/2017;HG.354/18.05.2017;OUG.68 din 06/11/2019;HG.846/08.10.2020"/>
    <s v="imobil"/>
    <s v="Lungime albie corectată/consolidată=0,79 km;"/>
  </r>
  <r>
    <x v="3655"/>
    <s v="8.04.04"/>
    <m/>
    <m/>
    <s v="DAF VALEA ORAVITEI"/>
    <s v="conform amenajamentelor silvice"/>
    <s v="CARAŞ-SEVERIN"/>
    <s v="Berzasca"/>
    <s v="Tara: România; Judet: CARAŞ-SEVERIN;Com Berzasca;   -; Nr: -;"/>
    <n v="1971"/>
    <n v="1862"/>
    <n v="11"/>
    <s v="in administrare"/>
    <s v="HG 982/1998;HG 1344/2011; HG 478/ 24-IUN-15;HG.478/24-IUN-15;OUG.1 din 04/01/2017;HG.354/18.05.2017;OUG.68 din 06/11/2019"/>
    <s v="imobil"/>
    <s v="Lungime=19,0 Km;Suprafeţe=1,14 ha;CF= ;"/>
  </r>
  <r>
    <x v="3656"/>
    <s v="8.04.04"/>
    <m/>
    <m/>
    <s v="BIRZAVA"/>
    <s v="conform amenajamentelor silvice"/>
    <s v="CARAŞ-SEVERIN"/>
    <s v="-"/>
    <s v="Tara: România; Judet: CARAŞ-SEVERIN; -;   -; Nr: -;"/>
    <n v="1271"/>
    <n v="2553783"/>
    <n v="11"/>
    <s v="in administrare"/>
    <s v="HG 982/1998;HG 1344/2011;OUG.1 din 04/01/2017;HG.354/18.05.2017;OUG.68 din 06/11/2019"/>
    <s v="imobil"/>
    <s v="Lungime= Km;Suprafeţe= ha;CF= ;"/>
  </r>
  <r>
    <x v="3657"/>
    <s v="8.04.04"/>
    <m/>
    <m/>
    <s v="BIRZAVA"/>
    <s v="conform amenajamentelor silvice"/>
    <s v="CARAŞ-SEVERIN"/>
    <s v="-"/>
    <s v="Tara: România; Judet: CARAŞ-SEVERIN; -;   -; Nr: -;"/>
    <n v="1271"/>
    <n v="269348"/>
    <n v="11"/>
    <s v="in administrare"/>
    <s v="HG 982/1998;HG 1344/2011;OUG.1 din 04/01/2017;HG.354/18.05.2017;OUG.68 din 06/11/2019"/>
    <s v="imobil"/>
    <s v="Lungime= Km;Suprafeţe= ha;CF= ;"/>
  </r>
  <r>
    <x v="3658"/>
    <s v="8.04.04"/>
    <m/>
    <m/>
    <s v="DRUM SPARTURI RAVENSCA"/>
    <s v="conform amenajamentelor silvice"/>
    <s v="CARAŞ-SEVERIN"/>
    <s v="-"/>
    <s v="Tara: România; Judet: CARAŞ-SEVERIN; -;   -; Nr: -;"/>
    <n v="1269"/>
    <n v="2481"/>
    <n v="11"/>
    <s v="in administrare"/>
    <s v="HG 982/1998;HG 1344/2011;OUG.1 din 04/01/2017;HG.354/18.05.2017;OUG.68 din 06/11/2019"/>
    <s v="imobil"/>
    <s v="Lungime= Km;Suprafeţe= ha;CF= ;"/>
  </r>
  <r>
    <x v="3659"/>
    <s v="8.04.04"/>
    <m/>
    <m/>
    <s v="COASTA VALIUG"/>
    <s v="conform amenajamentelor silvice"/>
    <s v="CARAŞ-SEVERIN"/>
    <s v="-"/>
    <s v="Tara: România; Judet: CARAŞ-SEVERIN; -;   -; Nr: -;"/>
    <n v="1271"/>
    <n v="11584"/>
    <n v="11"/>
    <s v="in administrare"/>
    <s v="HG 982/1998;HG 1344/2011;OUG.1 din 04/01/2017;HG.354/18.05.2017;OUG.68 din 06/11/2019"/>
    <s v="imobil"/>
    <s v="Lungime= Km;Suprafeţe= ha;CF= ;"/>
  </r>
  <r>
    <x v="3660"/>
    <s v="8.04.04"/>
    <m/>
    <m/>
    <s v="ALIBEG 1,2"/>
    <s v="conform amenajamentelor silvice"/>
    <s v="CARAŞ-SEVERIN"/>
    <s v="-"/>
    <s v="Tara: România; Judet: CARAŞ-SEVERIN; -;   -; Nr: -;"/>
    <n v="1274"/>
    <n v="1746"/>
    <n v="11"/>
    <s v="in administrare"/>
    <s v="HG 982/1998;HG 1344/2011;OUG.1 din 04/01/2017;HG.354/18.05.2017;OUG.68 din 06/11/2019"/>
    <s v="imobil"/>
    <s v="Lungime= Km;Suprafeţe= ha;CF= ;"/>
  </r>
  <r>
    <x v="3661"/>
    <s v="8.04.04"/>
    <m/>
    <m/>
    <s v="LISCOVUL MARE"/>
    <s v="conform amenajamentelor silvice"/>
    <s v="CARAŞ-SEVERIN"/>
    <s v="-"/>
    <s v="Tara: România; Judet: CARAŞ-SEVERIN; -;   -; Nr: -;"/>
    <n v="1271"/>
    <n v="8444"/>
    <n v="11"/>
    <s v="in administrare"/>
    <s v="HG 982/1998;HG 1344/2011;OUG.1 din 04/01/2017;HG.354/18.05.2017;OUG.68 din 06/11/2019"/>
    <s v="imobil"/>
    <s v="Lungime= Km;Suprafeţe= ha;CF= ;"/>
  </r>
  <r>
    <x v="3662"/>
    <s v="8.04.04"/>
    <m/>
    <m/>
    <s v="BERZAVITA ALIBEG"/>
    <s v="conform amenajamentelor silvice"/>
    <s v="CARAŞ-SEVERIN"/>
    <s v="-"/>
    <s v="Tara: România; Judet: CARAŞ-SEVERIN; -;   -; Nr: -;"/>
    <n v="1278"/>
    <n v="966"/>
    <n v="11"/>
    <s v="in administrare"/>
    <s v="HG 982/1998;HG 1344/2011;OUG.1 din 04/01/2017;HG.354/18.05.2017;OUG.68 din 06/11/2019"/>
    <s v="imobil"/>
    <s v="Lungime= Km;Suprafeţe= ha;CF= ;"/>
  </r>
  <r>
    <x v="3663"/>
    <s v="8.04.04"/>
    <m/>
    <m/>
    <s v="ALIBEG"/>
    <s v="conform amenajamentelor silvice"/>
    <s v="CARAŞ-SEVERIN"/>
    <s v="-"/>
    <s v="Tara: România; Judet: CARAŞ-SEVERIN; -;   -; Nr: -;"/>
    <n v="1271"/>
    <n v="4053"/>
    <n v="11"/>
    <s v="in administrare"/>
    <s v="HG 982/1998;HG 1344/2011;OUG.1 din 04/01/2017;HG.354/18.05.2017;OUG.68 din 06/11/2019"/>
    <s v="imobil"/>
    <s v="Lungime= Km;Suprafeţe= ha;CF= ;"/>
  </r>
  <r>
    <x v="3664"/>
    <s v="8.04.04"/>
    <m/>
    <m/>
    <s v="CRIVAIA"/>
    <s v="conform amenajamentelor silvice"/>
    <s v="CARAŞ-SEVERIN"/>
    <s v="-"/>
    <s v="Tara: România; Judet: CARAŞ-SEVERIN; -;   -; Nr: -;"/>
    <n v="1271"/>
    <n v="1387"/>
    <n v="11"/>
    <s v="in administrare"/>
    <s v="HG 982/1998;HG 1344/2011;OUG.1 din 04/01/2017;HG.354/18.05.2017;OUG.68 din 06/11/2019"/>
    <s v="imobil"/>
    <s v="Lungime= Km;Suprafeţe= ha;CF= ;"/>
  </r>
  <r>
    <x v="3665"/>
    <s v="8.04.04"/>
    <m/>
    <m/>
    <s v="SEMENIC 1,2,3"/>
    <s v="conform amenajamentelor silvice"/>
    <s v="CARAŞ-SEVERIN"/>
    <s v="-"/>
    <s v="Tara: România; Judet: CARAŞ-SEVERIN; -;   -; Nr: -;"/>
    <n v="1271"/>
    <n v="1485494"/>
    <n v="11"/>
    <s v="in administrare"/>
    <s v="HG 982/1998;HG 1344/2011;OUG.1 din 04/01/2017;HG.354/18.05.2017;OUG.68 din 06/11/2019"/>
    <s v="imobil"/>
    <s v="Lungime= Km;Suprafeţe= ha;CF= ;"/>
  </r>
  <r>
    <x v="3666"/>
    <s v="8.04.04"/>
    <m/>
    <m/>
    <s v="BERZAVITA ALIBEG"/>
    <s v="conform amenajamentelor silvice"/>
    <s v="CARAŞ-SEVERIN"/>
    <s v="-"/>
    <s v="Tara: România; Judet: CARAŞ-SEVERIN; -;   -; Nr: -;"/>
    <n v="1277"/>
    <n v="1180"/>
    <n v="11"/>
    <s v="in administrare"/>
    <s v="HG 982/1998;HG 1344/2011;OUG.1 din 04/01/2017;HG.354/18.05.2017;OUG.68 din 06/11/2019"/>
    <s v="imobil"/>
    <s v="Lungime= Km;Suprafeţe= ha;CF= ;"/>
  </r>
  <r>
    <x v="3667"/>
    <s v="8.04.04"/>
    <m/>
    <m/>
    <s v="DRUM URSOANEA"/>
    <s v="conform amenajamentelor silvice"/>
    <s v="CARAŞ-SEVERIN"/>
    <s v="-"/>
    <s v="Tara: România; Judet: CARAŞ-SEVERIN; -;   -; Nr: -;"/>
    <n v="1286"/>
    <n v="83969"/>
    <n v="11"/>
    <s v="in administrare"/>
    <s v="HG 982/1998;HG 1344/2011;OUG.1 din 04/01/2017;HG.354/18.05.2017;OUG.68 din 06/11/2019"/>
    <s v="imobil"/>
    <s v="Lungime= Km;Suprafeţe= ha;CF= ;"/>
  </r>
  <r>
    <x v="3668"/>
    <s v="8.04.04"/>
    <m/>
    <m/>
    <s v="DRUM GROGA MARE"/>
    <s v="conform amenajamentelor silvice"/>
    <s v="CARAŞ-SEVERIN"/>
    <s v="-"/>
    <s v="Tara: România; Judet: CARAŞ-SEVERIN; -;   -; Nr: -;"/>
    <n v="1282"/>
    <n v="96893"/>
    <n v="11"/>
    <s v="in administrare"/>
    <s v="HG 982/1998;HG 1344/2011;OUG.1 din 04/01/2017;HG.354/18.05.2017;OUG.68 din 06/11/2019"/>
    <s v="imobil"/>
    <s v="Lungime= Km;Suprafeţe= ha;CF= ;"/>
  </r>
  <r>
    <x v="3669"/>
    <s v="8.04.04"/>
    <m/>
    <m/>
    <s v="DRUM BOCSITA"/>
    <s v="conform amenajamentelor silvice"/>
    <s v="CARAŞ-SEVERIN"/>
    <s v="-"/>
    <s v="Tara: România; Judet: CARAŞ-SEVERIN; -;   -; Nr: -;"/>
    <n v="1269"/>
    <n v="4073"/>
    <n v="11"/>
    <s v="in administrare"/>
    <s v="HG 982/1998;HG 1344/2011;OUG.1 din 04/01/2017;HG.354/18.05.2017;OUG.68 din 06/11/2019"/>
    <s v="imobil"/>
    <s v="Lungime= Km;Suprafeţe= ha;CF= ;"/>
  </r>
  <r>
    <x v="3670"/>
    <s v="8.04.04"/>
    <m/>
    <m/>
    <s v="DRUM STRIMTURA"/>
    <s v="conform amenajamentelor silvice"/>
    <s v="CARAŞ-SEVERIN"/>
    <s v="-"/>
    <s v="Tara: România; Judet: CARAŞ-SEVERIN; -;   -; Nr: -;"/>
    <n v="1270"/>
    <n v="14943"/>
    <n v="11"/>
    <s v="in administrare"/>
    <s v="HG 982/1998;HG 1344/2011;OUG.1 din 04/01/2017;HG.354/18.05.2017;OUG.68 din 06/11/2019"/>
    <s v="imobil"/>
    <s v="Lungime= Km;Suprafeţe= ha;CF= ;"/>
  </r>
  <r>
    <x v="3671"/>
    <s v="8.04.04"/>
    <m/>
    <m/>
    <s v="DRUM RATCANI 1"/>
    <s v="conform amenajamentelor silvice"/>
    <s v="CARAŞ-SEVERIN"/>
    <s v="-"/>
    <s v="Tara: România; Judet: CARAŞ-SEVERIN; -;   -; Nr: -;"/>
    <n v="1257"/>
    <n v="1201"/>
    <n v="11"/>
    <s v="in administrare"/>
    <s v="HG 982/1998;HG 1344/2011;OUG.1 din 04/01/2017;HG.354/18.05.2017;OUG.68 din 06/11/2019"/>
    <s v="imobil"/>
    <s v="Lungime= Km;Suprafeţe= ha;CF= ;"/>
  </r>
  <r>
    <x v="3672"/>
    <s v="8.04.04"/>
    <m/>
    <m/>
    <s v="DRUM EZERISEL"/>
    <s v="conform amenajamentelor silvice"/>
    <s v="CARAŞ-SEVERIN"/>
    <s v="-"/>
    <s v="Tara: România; Judet: CARAŞ-SEVERIN; -;   -; Nr: -;"/>
    <n v="1265"/>
    <n v="53145"/>
    <n v="11"/>
    <s v="in administrare"/>
    <s v="HG 982/1998;HG 1344/2011;OUG.1 din 04/01/2017;HG.354/18.05.2017;OUG.68 din 06/11/2019"/>
    <s v="imobil"/>
    <s v="Lungime= Km;Suprafeţe= ha;CF= ;"/>
  </r>
  <r>
    <x v="3673"/>
    <s v="8.04.04"/>
    <m/>
    <m/>
    <s v="DRUM CIRESNA FRASIN"/>
    <s v="conform amenajamentelor silvice"/>
    <s v="CARAŞ-SEVERIN"/>
    <s v="-"/>
    <s v="Tara: România; Judet: CARAŞ-SEVERIN; -;   -; Nr: -;"/>
    <n v="1280"/>
    <n v="47245"/>
    <n v="11"/>
    <s v="in administrare"/>
    <s v="HG 982/1998;HG 1344/2011;OUG.1 din 04/01/2017;HG.354/18.05.2017;OUG.68 din 06/11/2019"/>
    <s v="imobil"/>
    <s v="Lungime= Km;Suprafeţe= ha;CF= ;"/>
  </r>
  <r>
    <x v="3674"/>
    <s v="8.04.04"/>
    <m/>
    <m/>
    <s v="DRUM SODOL 2"/>
    <s v="conform amenajamentelor silvice"/>
    <s v="CARAŞ-SEVERIN"/>
    <s v="-"/>
    <s v="Tara: România; Judet: CARAŞ-SEVERIN; -;   -; Nr: -;"/>
    <n v="1268"/>
    <n v="305"/>
    <n v="11"/>
    <s v="in administrare"/>
    <s v="HG 982/1998;HG 1344/2011;OUG.1 din 04/01/2017;HG.354/18.05.2017;OUG.68 din 06/11/2019"/>
    <s v="imobil"/>
    <s v="Lungime= Km;Suprafeţe= ha;CF= ;"/>
  </r>
  <r>
    <x v="3675"/>
    <s v="8.04.04"/>
    <m/>
    <m/>
    <s v="DRUM VEDRISOR"/>
    <s v="conform amenajamentelor silvice"/>
    <s v="CARAŞ-SEVERIN"/>
    <s v="-"/>
    <s v="Tara: România; Judet: CARAŞ-SEVERIN; -;   -; Nr: -;"/>
    <n v="186"/>
    <n v="677032"/>
    <n v="11"/>
    <s v="in administrare"/>
    <s v="HG 982/1998;HG 1344/2011;OUG.1 din 04/01/2017;HG.354/18.05.2017;OUG.68 din 06/11/2019"/>
    <s v="imobil"/>
    <s v="Lungime= Km;Suprafeţe= ha;CF= ;"/>
  </r>
  <r>
    <x v="3676"/>
    <s v="8.04.04"/>
    <m/>
    <m/>
    <s v="DRUM FORESTIER ODOBASNITA"/>
    <s v="conform amenajamentelor silvice"/>
    <s v="CARAŞ-SEVERIN"/>
    <s v="-"/>
    <s v="Tara: România; Judet: CARAŞ-SEVERIN; -;   -; Nr: -;"/>
    <n v="1256"/>
    <n v="90489"/>
    <n v="11"/>
    <s v="in administrare"/>
    <s v="HG 982/1998;HG 1344/2011;OUG.1 din 04/01/2017;HG.354/18.05.2017;OUG.68 din 06/11/2019"/>
    <s v="imobil"/>
    <s v="Lungime= Km;Suprafeţe= ha;CF= ;"/>
  </r>
  <r>
    <x v="3677"/>
    <s v="8.04.04"/>
    <m/>
    <m/>
    <s v="DRUM FORESTIER TARIA MARAE"/>
    <s v="conform amenajamentelor silvice"/>
    <s v="CARAŞ-SEVERIN"/>
    <s v="-"/>
    <s v="Tara: România; Judet: CARAŞ-SEVERIN; -;   -; Nr: -;"/>
    <n v="1267"/>
    <n v="1495375"/>
    <n v="11"/>
    <s v="in administrare"/>
    <s v="HG 982/1998;HG 1344/2011;OUG.1 din 04/01/2017;HG.354/18.05.2017;OUG.68 din 06/11/2019"/>
    <s v="imobil"/>
    <s v="Lungime= Km;Suprafeţe= ha;CF= ;"/>
  </r>
  <r>
    <x v="3678"/>
    <s v="8.04.04"/>
    <m/>
    <m/>
    <s v="DRUM FORESTIER CUSEC"/>
    <s v="conform amenajamentelor silvice"/>
    <s v="CARAŞ-SEVERIN"/>
    <s v="-"/>
    <s v="Tara: România; Judet: CARAŞ-SEVERIN; -;   -; Nr: -;"/>
    <n v="1279"/>
    <n v="39978"/>
    <n v="11"/>
    <s v="in administrare"/>
    <s v="HG 982/1998;HG 1344/2011;OUG.1 din 04/01/2017;HG.354/18.05.2017;OUG.68 din 06/11/2019"/>
    <s v="imobil"/>
    <s v="Lungime= Km;Suprafeţe= ha;CF= ;"/>
  </r>
  <r>
    <x v="3679"/>
    <s v="8.04.04"/>
    <m/>
    <m/>
    <s v="DRUM FORESTIER VALEA MICA"/>
    <s v="conform amenajamentelor silvice"/>
    <s v="CARAŞ-SEVERIN"/>
    <s v="-"/>
    <s v="Tara: România; Judet: CARAŞ-SEVERIN; -;   -; Nr: -;"/>
    <n v="1269"/>
    <n v="68104"/>
    <n v="11"/>
    <s v="in administrare"/>
    <s v="HG 982/1998;HG 1344/2011;OUG.1 din 04/01/2017;HG.354/18.05.2017;OUG.68 din 06/11/2019"/>
    <s v="imobil"/>
    <s v="Lungime= Km;Suprafeţe= ha;CF= ;"/>
  </r>
  <r>
    <x v="3680"/>
    <s v="8.04.04"/>
    <m/>
    <m/>
    <s v="DRUM FOREST.OGASUL PRIHODULUI"/>
    <s v="conform amenajamentelor silvice"/>
    <s v="CARAŞ-SEVERIN"/>
    <s v="-"/>
    <s v="Tara: România; Judet: CARAŞ-SEVERIN; -;   -; Nr: -;"/>
    <n v="1271"/>
    <n v="527"/>
    <n v="11"/>
    <s v="in administrare"/>
    <s v="HG 982/1998;HG 1344/2011;OUG.1 din 04/01/2017;HG.354/18.05.2017;OUG.68 din 06/11/2019"/>
    <s v="imobil"/>
    <s v="Lungime= Km;Suprafeţe= ha;CF= ;"/>
  </r>
  <r>
    <x v="3681"/>
    <s v="8.04.04"/>
    <m/>
    <m/>
    <s v="DRUM FOREST.NASOVAT SOPOT"/>
    <s v="conform amenajamentelor silvice"/>
    <s v="CARAŞ-SEVERIN"/>
    <s v="-"/>
    <s v="Tara: România; Judet: CARAŞ-SEVERIN; -;   -; Nr: -;"/>
    <n v="1284"/>
    <n v="2915"/>
    <n v="11"/>
    <s v="in administrare"/>
    <s v="HG 982/1998;HG 1344/2011;OUG.1 din 04/01/2017;HG.354/18.05.2017;OUG.68 din 06/11/2019"/>
    <s v="imobil"/>
    <s v="Lungime= Km;Suprafeţe= ha;CF= ;"/>
  </r>
  <r>
    <x v="3682"/>
    <s v="8.04.04"/>
    <m/>
    <m/>
    <s v="DRUM FORESTIER GABRICEA"/>
    <s v="conform amenajamentelor silvice"/>
    <s v="CARAŞ-SEVERIN"/>
    <s v="-"/>
    <s v="Tara: România; Judet: CARAŞ-SEVERIN; -;   -; Nr: -;"/>
    <n v="1268"/>
    <n v="106615"/>
    <n v="11"/>
    <s v="in administrare"/>
    <s v="HG 982/1998;HG 1344/2011;OUG.1 din 04/01/2017;HG.354/18.05.2017;OUG.68 din 06/11/2019"/>
    <s v="imobil"/>
    <s v="Lungime= Km;Suprafeţe= ha;CF= ;"/>
  </r>
  <r>
    <x v="3683"/>
    <s v="8.04.04"/>
    <m/>
    <m/>
    <s v="DRUM SCOFAINA"/>
    <s v="conform amenajamentelor silvice"/>
    <s v="CARAŞ-SEVERIN"/>
    <s v="-"/>
    <s v="Tara: România; Judet: CARAŞ-SEVERIN; -;   -; Nr: -;"/>
    <n v="1275"/>
    <n v="15573"/>
    <n v="11"/>
    <s v="in administrare"/>
    <s v="HG 982/1998;HG 1344/2011;OUG.1 din 04/01/2017;HG.354/18.05.2017;OUG.68 din 06/11/2019"/>
    <s v="imobil"/>
    <s v="Lungime= Km;Suprafeţe= ha;CF= ;"/>
  </r>
  <r>
    <x v="3684"/>
    <s v="8.04.04"/>
    <m/>
    <m/>
    <s v="DRUM MICOSUL SEC 2"/>
    <s v="conform amenajamentelor silvice"/>
    <s v="CARAŞ-SEVERIN"/>
    <s v="-"/>
    <s v="Tara: România; Judet: CARAŞ-SEVERIN; -;   -; Nr: -;"/>
    <n v="1282"/>
    <n v="238847"/>
    <n v="11"/>
    <s v="in administrare"/>
    <s v="HG 982/1998;HG 1344/2011;OUG.1 din 04/01/2017;HG.354/18.05.2017;OUG.68 din 06/11/2019"/>
    <s v="imobil"/>
    <s v="Lungime= Km;Suprafeţe= ha;CF= ;"/>
  </r>
  <r>
    <x v="3685"/>
    <s v="8.04.04"/>
    <m/>
    <m/>
    <s v="DRUM OGASUL IZVOARELE"/>
    <s v="conform amenajamentelor silvice"/>
    <s v="CARAŞ-SEVERIN"/>
    <s v="-"/>
    <s v="Tara: România; Judet: CARAŞ-SEVERIN; -;   -; Nr: -;"/>
    <n v="1283"/>
    <n v="10568"/>
    <n v="11"/>
    <s v="in administrare"/>
    <s v="HG 982/1998;HG 1344/2011;OUG.1 din 04/01/2017;HG.354/18.05.2017;OUG.68 din 06/11/2019"/>
    <s v="imobil"/>
    <s v="Lungime= Km;Suprafeţe= ha;CF= ;"/>
  </r>
  <r>
    <x v="3686"/>
    <s v="8.04.04"/>
    <m/>
    <m/>
    <s v="DRUM SELESTIUTA"/>
    <s v="conform amenajamentelor silvice"/>
    <s v="CARAŞ-SEVERIN"/>
    <s v="-"/>
    <s v="Tara: România; Judet: CARAŞ-SEVERIN; -;   -; Nr: -;"/>
    <n v="1280"/>
    <n v="585749"/>
    <n v="11"/>
    <s v="in administrare"/>
    <s v="HG 982/1998;HG 1344/2011;OUG.1 din 04/01/2017;HG.354/18.05.2017;OUG.68 din 06/11/2019"/>
    <s v="imobil"/>
    <s v="Lungime= Km;Suprafeţe= ha;CF= ;"/>
  </r>
  <r>
    <x v="3687"/>
    <s v="8.04.04"/>
    <m/>
    <m/>
    <s v="DRUM OGASU MARULUI"/>
    <s v="conform amenajamentelor silvice"/>
    <s v="CARAŞ-SEVERIN"/>
    <s v="-"/>
    <s v="Tara: România; Judet: CARAŞ-SEVERIN; -;   -; Nr: -;"/>
    <n v="1275"/>
    <n v="1729"/>
    <n v="11"/>
    <s v="in administrare"/>
    <s v="HG 982/1998;HG 1344/2011;OUG.1 din 04/01/2017;HG.354/18.05.2017;OUG.68 din 06/11/2019"/>
    <s v="imobil"/>
    <s v="Lungime= Km;Suprafeţe= ha;CF= ;"/>
  </r>
  <r>
    <x v="3688"/>
    <s v="8.04.04"/>
    <m/>
    <m/>
    <s v="DAF SIRINEA"/>
    <s v="conform amenajamentelor silvice"/>
    <s v="CARAŞ-SEVERIN"/>
    <s v="Berzasca"/>
    <s v="Tara: România; Judet: CARAŞ-SEVERIN;Com Berzasca;   -; Nr: -;"/>
    <n v="1972"/>
    <n v="1613"/>
    <n v="11"/>
    <s v="in administrare"/>
    <s v="HG 982/1998;HG 1344/2011; HG 478/ 24-IUN-15;HG.478/24-IUN-15;OUG.1 din 04/01/2017;HG.354/18.05.2017;OUG.68 din 06/11/2019"/>
    <s v="imobil"/>
    <s v="Lungime= Km;Suprafeţe= ha;CF= ;"/>
  </r>
  <r>
    <x v="3689"/>
    <s v="8.04.04"/>
    <m/>
    <m/>
    <s v="DRUM VERSANT CRAIOVA"/>
    <s v="conform amenajamentelor silvice"/>
    <s v="CARAŞ-SEVERIN"/>
    <s v="-"/>
    <s v="Tara: România; Judet: CARAŞ-SEVERIN; -;   -; Nr: -;"/>
    <n v="1272"/>
    <n v="541936"/>
    <n v="11"/>
    <s v="in administrare"/>
    <s v="HG 982/1998;HG 1344/2011;OUG.1 din 04/01/2017;HG.354/18.05.2017;OUG.68 din 06/11/2019"/>
    <s v="imobil"/>
    <s v="Lungime= Km;Suprafeţe= ha;CF= ;"/>
  </r>
  <r>
    <x v="3690"/>
    <s v="8.04.04"/>
    <m/>
    <m/>
    <s v="DRUM IAUNA MICA"/>
    <s v="conform amenajamentelor silvice"/>
    <s v="CARAŞ-SEVERIN"/>
    <s v="-"/>
    <s v="Tara: România; Judet: CARAŞ-SEVERIN; -;   -; Nr: -;"/>
    <n v="1272"/>
    <n v="464507"/>
    <n v="11"/>
    <s v="in administrare"/>
    <s v="HG 982/1998;HG 1344/2011;OUG.1 din 04/01/2017;HG.354/18.05.2017;OUG.68 din 06/11/2019"/>
    <s v="imobil"/>
    <s v="Lungime= Km;Suprafeţe= ha;CF= ;"/>
  </r>
  <r>
    <x v="3691"/>
    <s v="8.04.04"/>
    <m/>
    <m/>
    <s v="DRUM IARDASTITA MARE"/>
    <s v="conform amenajamentelor silvice"/>
    <s v="CARAŞ-SEVERIN"/>
    <s v="-"/>
    <s v="Tara: România; Judet: CARAŞ-SEVERIN; -;   -; Nr: -;"/>
    <n v="1256"/>
    <n v="2613817"/>
    <n v="11"/>
    <s v="in administrare"/>
    <s v="HG 982/1998;HG 1344/2011;OUG.1 din 04/01/2017;HG.354/18.05.2017;OUG.68 din 06/11/2019"/>
    <s v="imobil"/>
    <s v="Lungime= Km;Suprafeţe= ha;CF= ;"/>
  </r>
  <r>
    <x v="3692"/>
    <s v="8.04.04"/>
    <m/>
    <m/>
    <s v="SESUIA OBIRSIA TRESTIA"/>
    <s v="conform amenajamentelor silvice"/>
    <s v="CARAŞ-SEVERIN"/>
    <s v="-"/>
    <s v="Tara: România; Judet: CARAŞ-SEVERIN; -;   -; Nr: -;"/>
    <n v="180"/>
    <n v="5700"/>
    <n v="11"/>
    <s v="in administrare"/>
    <s v="HG 982/1998;HG 1344/2011;OUG.1 din 04/01/2017;HG.354/18.05.2017;OUG.68 din 06/11/2019"/>
    <s v="imobil"/>
    <s v="Lungime= Km;Suprafeţe= ha;CF= ;"/>
  </r>
  <r>
    <x v="3693"/>
    <s v="8.04.04"/>
    <m/>
    <m/>
    <s v="OBIRSIA SFIRDIN"/>
    <s v="conform amenajamentelor silvice"/>
    <s v="CARAŞ-SEVERIN"/>
    <s v="-"/>
    <s v="Tara: România; Judet: CARAŞ-SEVERIN; -;   -; Nr: -;"/>
    <n v="186"/>
    <n v="393171"/>
    <n v="11"/>
    <s v="in administrare"/>
    <s v="HG 982/1998;HG 1344/2011;OUG.1 din 04/01/2017;HG.354/18.05.2017;OUG.68 din 06/11/2019"/>
    <s v="imobil"/>
    <s v="Lungime= Km;Suprafeţe= ha;CF= ;"/>
  </r>
  <r>
    <x v="3694"/>
    <s v="8.04.04"/>
    <m/>
    <m/>
    <s v="FRASINCEA"/>
    <s v="conform amenajamentelor silvice"/>
    <s v="CARAŞ-SEVERIN"/>
    <s v="-"/>
    <s v="Tara: România; Judet: CARAŞ-SEVERIN; -;   -; Nr: -;"/>
    <n v="165"/>
    <n v="59733"/>
    <n v="11"/>
    <s v="in administrare"/>
    <s v="HG 982/1998;HG 1344/2011;OUG.1 din 04/01/2017;HG.354/18.05.2017;OUG.68 din 06/11/2019"/>
    <s v="imobil"/>
    <s v="Lungime= Km;Suprafeţe= ha;CF= ;"/>
  </r>
  <r>
    <x v="3695"/>
    <s v="8.04.04"/>
    <m/>
    <m/>
    <s v="CAMANA"/>
    <s v="conform amenajamentelor silvice"/>
    <s v="CARAŞ-SEVERIN"/>
    <s v="-"/>
    <s v="Tara: România; Judet: CARAŞ-SEVERIN; -;   -; Nr: -;"/>
    <n v="165"/>
    <n v="2386"/>
    <n v="11"/>
    <s v="in administrare"/>
    <s v="HG 982/1998;HG 1344/2011;OUG.1 din 04/01/2017;HG.354/18.05.2017;OUG.68 din 06/11/2019"/>
    <s v="imobil"/>
    <s v="Lungime= Km;Suprafeţe= ha;CF= ;"/>
  </r>
  <r>
    <x v="3696"/>
    <s v="8.04.04"/>
    <m/>
    <m/>
    <s v="BELENTINUL MIC"/>
    <s v="conform amenajamentelor silvice"/>
    <s v="CARAŞ-SEVERIN"/>
    <s v="-"/>
    <s v="Tara: România; Judet: CARAŞ-SEVERIN; -;   -; Nr: -;"/>
    <n v="172"/>
    <n v="3647"/>
    <n v="11"/>
    <s v="in administrare"/>
    <s v="HG 982/1998;HG 1344/2011;OUG.1 din 04/01/2017;HG.354/18.05.2017;OUG.68 din 06/11/2019"/>
    <s v="imobil"/>
    <s v="Lungime= Km;Suprafeţe= ha;CF= ;"/>
  </r>
  <r>
    <x v="3697"/>
    <s v="8.04.04"/>
    <m/>
    <m/>
    <s v="DRUM CALINA MARE"/>
    <s v="conform amenajamentelor silvice"/>
    <s v="CARAŞ-SEVERIN"/>
    <s v="-"/>
    <s v="Tara: România; Judet: CARAŞ-SEVERIN; -;   -; Nr: -;"/>
    <n v="1271"/>
    <n v="1363"/>
    <n v="11"/>
    <s v="in administrare"/>
    <s v="HG 982/1998;HG 1344/2011;OUG.1 din 04/01/2017;HG.354/18.05.2017;OUG.68 din 06/11/2019"/>
    <s v="imobil"/>
    <s v="Lungime= Km;Suprafeţe= ha;CF= ;"/>
  </r>
  <r>
    <x v="3698"/>
    <s v="8.04.04"/>
    <m/>
    <m/>
    <s v="DRUM CALINA BRADU UNDII"/>
    <s v="conform amenajamentelor silvice"/>
    <s v="CARAŞ-SEVERIN"/>
    <s v="-"/>
    <s v="Tara: România; Judet: CARAŞ-SEVERIN; -;   -; Nr: -;"/>
    <n v="1283"/>
    <n v="931"/>
    <n v="11"/>
    <s v="in administrare"/>
    <s v="HG 982/1998;HG 1344/2011;OUG.1 din 04/01/2017;HG.354/18.05.2017;OUG.68 din 06/11/2019"/>
    <s v="imobil"/>
    <s v="Lungime= Km;Suprafeţe= ha;CF= ;"/>
  </r>
  <r>
    <x v="3699"/>
    <s v="8.04.04"/>
    <m/>
    <m/>
    <s v="DRUM VALEA MARE SLATINA 1"/>
    <s v="conform amenajamentelor silvice"/>
    <s v="CARAŞ-SEVERIN"/>
    <s v="-"/>
    <s v="Tara: România; Judet: CARAŞ-SEVERIN; -;   -; Nr: -;"/>
    <n v="1291"/>
    <n v="121253"/>
    <n v="11"/>
    <s v="in administrare"/>
    <s v="HG 982/1998;HG 1344/2011;OUG.1 din 04/01/2017;HG.354/18.05.2017;OUG.68 din 06/11/2019"/>
    <s v="imobil"/>
    <s v="Lungime= Km;Suprafeţe= ha;CF= ;"/>
  </r>
  <r>
    <x v="3700"/>
    <s v="8.04.04"/>
    <m/>
    <m/>
    <s v="DRUM RIUL ALB"/>
    <s v="conform amenajamentelor silvice"/>
    <s v="CARAŞ-SEVERIN"/>
    <s v="-"/>
    <s v="Tara: România; Judet: CARAŞ-SEVERIN; -;   -; Nr: -;"/>
    <n v="1271"/>
    <n v="744629"/>
    <n v="11"/>
    <s v="in administrare"/>
    <s v="HG 982/1998;HG 1344/2011;OUG.1 din 04/01/2017;HG.354/18.05.2017;OUG.68 din 06/11/2019"/>
    <s v="imobil"/>
    <s v="Lungime= Km;Suprafeţe= ha;CF= ;"/>
  </r>
  <r>
    <x v="3701"/>
    <s v="8.04.04"/>
    <m/>
    <m/>
    <s v="DRUM SCOABA"/>
    <s v="conform amenajamentelor silvice"/>
    <s v="CARAŞ-SEVERIN"/>
    <s v="-"/>
    <s v="Tara: România; Judet: CARAŞ-SEVERIN; -;   -; Nr: -;"/>
    <n v="1273"/>
    <n v="20039"/>
    <n v="11"/>
    <s v="in administrare"/>
    <s v="HG 982/1998;;OUG.1 din 04/01/2017;HG.354/18.05.2017;OUG.68 din 06/11/2019"/>
    <s v="imobil"/>
    <s v="Lungime= Km;Suprafeţe= ha;CF= ;"/>
  </r>
  <r>
    <x v="3702"/>
    <s v="8.04.04"/>
    <m/>
    <m/>
    <s v="DRUM CLOAZAR"/>
    <s v="conform amenajamentelor silvice"/>
    <s v="CARAŞ-SEVERIN"/>
    <s v="-"/>
    <s v="Tara: România; Judet: CARAŞ-SEVERIN; -;   -; Nr: -;"/>
    <n v="1275"/>
    <n v="68661"/>
    <n v="11"/>
    <s v="in administrare"/>
    <s v="HG 982/1998;HG 1344/2011;OUG.1 din 04/01/2017;HG.354/18.05.2017;OUG.68 din 06/11/2019"/>
    <s v="imobil"/>
    <s v="Lungime= Km;Suprafeţe= ha;CF= ;"/>
  </r>
  <r>
    <x v="3703"/>
    <s v="8.04.04"/>
    <m/>
    <m/>
    <s v="DRUM PADES"/>
    <s v="conform amenajamentelor silvice"/>
    <s v="CARAŞ-SEVERIN"/>
    <s v="-"/>
    <s v="Tara: România; Judet: CARAŞ-SEVERIN; -;   -; Nr: -;"/>
    <n v="1271"/>
    <n v="70023"/>
    <n v="11"/>
    <s v="in administrare"/>
    <s v="HG 982/1998;HG 1344/2011;OUG.1 din 04/01/2017;HG.354/18.05.2017;OUG.68 din 06/11/2019"/>
    <s v="imobil"/>
    <s v="Lungime= Km;Suprafeţe= ha;CF= ;"/>
  </r>
  <r>
    <x v="3704"/>
    <s v="8.04.04"/>
    <m/>
    <m/>
    <s v="DRUM VALEA SATULUI"/>
    <s v="conform amenajamentelor silvice"/>
    <s v="CARAŞ-SEVERIN"/>
    <s v="-"/>
    <s v="Tara: România; Judet: CARAŞ-SEVERIN; -;   -; Nr: -;"/>
    <n v="1281"/>
    <n v="113625"/>
    <n v="11"/>
    <s v="in administrare"/>
    <s v="HG 982/1998;HG 1344/2011;OUG.1 din 04/01/2017;HG.354/18.05.2017;OUG.68 din 06/11/2019"/>
    <s v="imobil"/>
    <s v="Lungime= Km;Suprafeţe= ha;CF= ;"/>
  </r>
  <r>
    <x v="3705"/>
    <s v="8.04.04"/>
    <m/>
    <m/>
    <s v="DAF  RUGU MIC"/>
    <s v="conform amenajamentelor silvice"/>
    <s v="CARAŞ-SEVERIN"/>
    <s v="Oţelu Roşu"/>
    <s v="Tara: România; Judet: CARAŞ-SEVERIN;Orş Oţelu Roşu;   -; Nr: -;"/>
    <n v="1984"/>
    <n v="2509"/>
    <n v="11"/>
    <s v="in administrare"/>
    <s v="HG 982/1998;HG 1344/2011; HG 478/ 24-IUN-15;HG.478/24-IUN-15;OUG.1 din 04/01/2017;HG.354/18.05.2017;OUG.68 din 06/11/2019"/>
    <s v="imobil"/>
    <s v="Lungime=1,6 Km;Suprafeţe=0,56 ha;CF= ;"/>
  </r>
  <r>
    <x v="3706"/>
    <s v="8.04.04"/>
    <m/>
    <m/>
    <s v="DAF MARASESTI"/>
    <s v="conform amenajamentelor silvice"/>
    <s v="CARAŞ-SEVERIN"/>
    <s v="Oţelu Roşu"/>
    <s v="Tara: România; Judet: CARAŞ-SEVERIN;Orş Oţelu Roşu;   -; Nr: -;"/>
    <n v="1971"/>
    <n v="511"/>
    <n v="11"/>
    <s v="in administrare"/>
    <s v="HG 982/1998;HG 1344/2011; HG 478/ 24-IUN-15;HG.478/24-IUN-15;OUG.1 din 04/01/2017;HG.354/18.05.2017;OUG.68 din 06/11/2019"/>
    <s v="imobil"/>
    <s v="Lungime=0,7 Km;Suprafeţe=0,28 ha;CF= ;"/>
  </r>
  <r>
    <x v="3707"/>
    <s v="8.04.04"/>
    <m/>
    <m/>
    <s v="DAF BOLVASNITA"/>
    <s v="conform amenajamentelor silvice"/>
    <s v="CARAŞ-SEVERIN"/>
    <s v="Oţelu Roşu"/>
    <s v="Tara: România; Judet: CARAŞ-SEVERIN;Orş Oţelu Roşu;   -; Nr: -;"/>
    <n v="1981"/>
    <n v="45678"/>
    <n v="11"/>
    <s v="in administrare"/>
    <s v="HG 982/1998;HG 1344/2011; HG 478/ 24-IUN-15;HG.478/24-IUN-15;OUG.1 din 04/01/2017;HG.354/18.05.2017;OUG.68 din 06/11/2019"/>
    <s v="imobil"/>
    <s v="Lungime=3,5 Km;Suprafeţe=1,25 ha;CF= ;"/>
  </r>
  <r>
    <x v="3708"/>
    <s v="8.04.04"/>
    <m/>
    <m/>
    <s v="DAF RAMNUTA NOUA"/>
    <s v="conform amenajamentelor silvice"/>
    <s v="CARAŞ-SEVERIN"/>
    <s v="Oţelu Roşu"/>
    <s v="Tara: România; Judet: CARAŞ-SEVERIN;Orş Oţelu Roşu;   -; Nr: -;"/>
    <n v="1971"/>
    <n v="80651"/>
    <n v="11"/>
    <s v="in administrare"/>
    <s v="HG 982/1998;HG 1344/2011; HG 478/ 24-IUN-15;HG.478/24-IUN-15;OUG.1 din 04/01/2017;HG.354/18.05.2017;OUG.68 din 06/11/2019"/>
    <s v="imobil"/>
    <s v="Lungime=4,1 Km;Suprafeţe=1,2 ha;CF= ;"/>
  </r>
  <r>
    <x v="3709"/>
    <s v="8.04.04"/>
    <m/>
    <m/>
    <s v="DRUM GOLET 1-2-3"/>
    <s v="conform amenajamentelor silvice"/>
    <s v="CARAŞ-SEVERIN"/>
    <s v="-"/>
    <s v="Tara: România; Judet: CARAŞ-SEVERIN; -;   -; Nr: -;"/>
    <n v="1271"/>
    <n v="143690"/>
    <n v="11"/>
    <s v="in administrare"/>
    <s v="HG 982/1998;HG 1344/2011;OUG.1 din 04/01/2017;HG.354/18.05.2017;OUG.68 din 06/11/2019"/>
    <s v="imobil"/>
    <s v="Lungime= Km;Suprafeţe= ha;CF= ;"/>
  </r>
  <r>
    <x v="3710"/>
    <s v="8.04.04"/>
    <m/>
    <m/>
    <s v="DRUM IGAZAU SECAS"/>
    <s v="conform amenajamentelor silvice"/>
    <s v="CARAŞ-SEVERIN"/>
    <s v="-"/>
    <s v="Tara: România; Judet: CARAŞ-SEVERIN; -;   -; Nr: -;"/>
    <n v="1278"/>
    <n v="6604"/>
    <n v="11"/>
    <s v="in administrare"/>
    <s v="HG 982/1998;HG 1344/2011;OUG.1 din 04/01/2017;HG.354/18.05.2017;OUG.68 din 06/11/2019"/>
    <s v="imobil"/>
    <s v="Lungime= Km;Suprafeţe= ha;CF= ;"/>
  </r>
  <r>
    <x v="3711"/>
    <s v="8.04.04"/>
    <m/>
    <m/>
    <s v="DAF VERCIOROVITA"/>
    <s v="conform amenajamentelor silvice"/>
    <s v="CARAŞ-SEVERIN"/>
    <s v="Oţelu Roşu"/>
    <s v="Tara: România; Judet: CARAŞ-SEVERIN;Orş Oţelu Roşu;   -; Nr: -;"/>
    <n v="1971"/>
    <n v="7048"/>
    <n v="11"/>
    <s v="in administrare"/>
    <s v="HG 982/1998;HG 1344/2011; HG 478/ 24-IUN-15;HG.478/24-IUN-15;OUG.1 din 04/01/2017;HG.354/18.05.2017;OUG.68 din 06/11/2019"/>
    <s v="imobil"/>
    <s v="Lungime=1,4 Km;Suprafeţe=0,42 ha;CF= ;"/>
  </r>
  <r>
    <x v="3712"/>
    <s v="8.04.04"/>
    <m/>
    <m/>
    <s v="DAF BECHET GAVANU"/>
    <s v="conform amenajamentelor silvice"/>
    <s v="BUZĂU"/>
    <s v="-"/>
    <s v="Tara: România; Judet: BUZĂU; -;   -; Nr: -;"/>
    <n v="1986"/>
    <n v="114422"/>
    <n v="10"/>
    <s v="in administrare"/>
    <s v="HG 982/1998;HG 1344/2011;OUG.1 din 04/01/2017;HG.354/18.05.2017;OUG.68 din 06/11/2019"/>
    <s v="imobil"/>
    <s v="Lungime= Km;Suprafeţe= ha;CF= ;"/>
  </r>
  <r>
    <x v="3713"/>
    <s v="8.04.04"/>
    <m/>
    <m/>
    <s v="DAF SARULESTI SARE"/>
    <s v="conform amenajamentelor silvice"/>
    <s v="BUZĂU"/>
    <s v="-"/>
    <s v="Tara: România; Judet: BUZĂU; -;   -; Nr: -;"/>
    <n v="1966"/>
    <n v="76475"/>
    <n v="10"/>
    <s v="in administrare"/>
    <s v="HG 982/1998;HG 1344/2011;OUG.1 din 04/01/2017;OUG.68 din 06/11/2019"/>
    <s v="imobil"/>
    <s v="drum forestier"/>
  </r>
  <r>
    <x v="3714"/>
    <s v="8.04.04"/>
    <m/>
    <m/>
    <s v="DAF ANINOASA"/>
    <s v="conform amenajamentelor silvice"/>
    <s v="BUZĂU"/>
    <s v="-"/>
    <s v="Tara: România; Judet: BUZĂU; -;   -; Nr: -;"/>
    <n v="1975"/>
    <n v="81395"/>
    <n v="10"/>
    <s v="in administrare"/>
    <s v="HG 982/1998;;OUG.1 din 04/01/2017;HG.354/18.05.2017;OUG.68 din 06/11/2019"/>
    <s v="imobil"/>
    <s v="Lungime= Km;Suprafeţe= ha;CF= ;"/>
  </r>
  <r>
    <x v="3715"/>
    <s v="8.04.04"/>
    <m/>
    <m/>
    <s v="DAF LUNCA CU FLORI I"/>
    <s v="conform amenajamentelor silvice"/>
    <s v="BUZĂU"/>
    <s v="-"/>
    <s v="Tara: România; Judet: BUZĂU; -;   -; Nr: -;"/>
    <n v="1981"/>
    <n v="61152"/>
    <n v="10"/>
    <s v="in administrare"/>
    <s v="HG 982/1998;HG 1344/2011;OUG.1 din 04/01/2017;HG.354/18.05.2017;OUG.68 din 06/11/2019"/>
    <s v="imobil"/>
    <s v="Lungime= Km;Suprafeţe= ha;CF= ;"/>
  </r>
  <r>
    <x v="3716"/>
    <s v="8.04.04"/>
    <m/>
    <m/>
    <s v="DAF DILMA TR 2"/>
    <s v="conform amenajamentelor silvice"/>
    <s v="BUZĂU"/>
    <s v="-"/>
    <s v="Tara: România; Judet: BUZĂU; -;   -; Nr: -;"/>
    <n v="1982"/>
    <n v="34502"/>
    <n v="10"/>
    <s v="in administrare"/>
    <s v="HG 982/1998;;OUG.1 din 04/01/2017;HG.354/18.05.2017;OUG.68 din 06/11/2019"/>
    <s v="imobil"/>
    <s v="Lungime= Km;Suprafeţe= ha;CF= ;"/>
  </r>
  <r>
    <x v="3717"/>
    <s v="8.04.04"/>
    <m/>
    <m/>
    <s v="DAF PREDELEASA"/>
    <s v="conform amenajamentelor silvice"/>
    <s v="BUZĂU"/>
    <s v="-"/>
    <s v="Tara: România; Judet: BUZĂU; -;   -; Nr: -;"/>
    <n v="1968"/>
    <n v="113731"/>
    <n v="10"/>
    <s v="in administrare"/>
    <s v="HG 982/1998;;OUG.1 din 04/01/2017;OUG.68 din 06/11/2019"/>
    <s v="imobil"/>
    <s v="drum forestier"/>
  </r>
  <r>
    <x v="3718"/>
    <s v="8.04.04"/>
    <m/>
    <m/>
    <s v="ROATA TISEI"/>
    <s v="conform amenajamentelor silvice"/>
    <s v="BUZĂU"/>
    <s v="-"/>
    <s v="Tara: România; Judet: BUZĂU; -;   -; Nr: -;"/>
    <n v="1976"/>
    <n v="341665"/>
    <n v="10"/>
    <s v="in administrare"/>
    <s v="HG 982/1998;HG 1344/2011;OUG.1 din 04/01/2017;HG.354/18.05.2017;OUG.68 din 06/11/2019"/>
    <s v="imobil"/>
    <s v="Lungime= Km;Suprafeţe= ha;CF= ;"/>
  </r>
  <r>
    <x v="3719"/>
    <s v="8.04.04"/>
    <m/>
    <m/>
    <s v="DAF FD.BUDEI"/>
    <s v="conform amenajamentelor silvice"/>
    <s v="BUZĂU"/>
    <s v="-"/>
    <s v="Tara: România; Judet: BUZĂU; -;   -; Nr: -;"/>
    <n v="1972"/>
    <n v="104540"/>
    <n v="10"/>
    <s v="in administrare"/>
    <s v="HG 982/1998;;OUG.1 din 04/01/2017;HG.354/18.05.2017;OUG.68 din 06/11/2019"/>
    <s v="imobil"/>
    <s v="Lungime= Km;Suprafeţe= ha;CF= ;"/>
  </r>
  <r>
    <x v="3720"/>
    <s v="8.04.04"/>
    <m/>
    <m/>
    <s v="DAF IZVORANU"/>
    <s v="conform amenajamentelor silvice"/>
    <s v="BUZĂU"/>
    <s v="-"/>
    <s v="Tara: România; Judet: BUZĂU; -;   -; Nr: -;"/>
    <n v="1993"/>
    <n v="20383"/>
    <n v="10"/>
    <s v="in administrare"/>
    <s v="HG 982/1998;HG 1344/2011;OUG.1 din 04/01/2017;HG.354/18.05.2017;OUG.68 din 06/11/2019"/>
    <s v="imobil"/>
    <s v="Lungime= Km;Suprafeţe= ha;CF= ;"/>
  </r>
  <r>
    <x v="3721"/>
    <s v="8.04.04"/>
    <m/>
    <m/>
    <s v="DAF VALEA PIRLITURII"/>
    <s v="conform amenajamentelor silvice"/>
    <s v="BUZĂU"/>
    <s v="-"/>
    <s v="Tara: România; Judet: BUZĂU; -;   -; Nr: -;"/>
    <n v="1993"/>
    <n v="85"/>
    <n v="10"/>
    <s v="in administrare"/>
    <s v="HG 982/1998;HG 1344/2011;OUG.1 din 04/01/2017;HG.354/18.05.2017;OUG.68 din 06/11/2019"/>
    <s v="imobil"/>
    <s v="Lungime= Km;Suprafeţe= ha;CF= ;"/>
  </r>
  <r>
    <x v="3722"/>
    <s v="8.04.04"/>
    <m/>
    <m/>
    <s v="DAF HODOB"/>
    <s v="conform amenajamentelor silvice"/>
    <s v="BUZĂU"/>
    <s v="-"/>
    <s v="Tara: România; Judet: BUZĂU; -;   -; Nr: -;"/>
    <n v="1993"/>
    <n v="185825"/>
    <n v="10"/>
    <s v="in administrare"/>
    <s v="HG 982/1998;HG 1344/2011;OUG.1 din 04/01/2017;HG.354/18.05.2017;OUG.68 din 06/11/2019"/>
    <s v="imobil"/>
    <s v="Lungime= Km;Suprafeţe= ha;CF= ;"/>
  </r>
  <r>
    <x v="3723"/>
    <s v="8.04.04"/>
    <m/>
    <m/>
    <s v="DAF VINTURIS PRELUNGIRE"/>
    <s v="conform amenajamentelor silvice"/>
    <s v="BUZĂU"/>
    <s v="-"/>
    <s v="Tara: România; Judet: BUZĂU; -;   -; Nr: -;"/>
    <n v="1993"/>
    <n v="117966"/>
    <n v="10"/>
    <s v="in administrare"/>
    <s v="HG 982/1998;HG 1344/2011;OUG.1 din 04/01/2017;HG.354/18.05.2017;OUG.68 din 06/11/2019"/>
    <s v="imobil"/>
    <s v="Lungime= Km;Suprafeţe= ha;CF= ;"/>
  </r>
  <r>
    <x v="3724"/>
    <s v="8.04.04"/>
    <m/>
    <m/>
    <s v="DAF HALES VIPERESTI"/>
    <s v="conform amenajamentelor silvice"/>
    <s v="BUZĂU"/>
    <s v="-"/>
    <s v="Tara: România; Judet: BUZĂU; -;   -; Nr: -;"/>
    <n v="1993"/>
    <n v="34672"/>
    <n v="10"/>
    <s v="in administrare"/>
    <s v="HG 982/1998;HG 1344/2011;OUG.1 din 04/01/2017;HG.354/18.05.2017;OUG.68 din 06/11/2019"/>
    <s v="imobil"/>
    <s v="Lungime= Km;Suprafeţe= ha;CF= ;"/>
  </r>
  <r>
    <x v="3725"/>
    <s v="8.04.04"/>
    <m/>
    <m/>
    <s v="POD -NEHOIU SEC"/>
    <s v="conform amenajamentelor silvice"/>
    <s v="BUZĂU"/>
    <s v="-"/>
    <s v="Tara: România; Judet: BUZĂU; -;   -; Nr: -;"/>
    <n v="1985"/>
    <n v="51236"/>
    <n v="10"/>
    <s v="in administrare"/>
    <s v="HG 982/1998;;OUG.1 din 04/01/2017;HG.354/18.05.2017;OUG.68 din 06/11/2019"/>
    <s v="imobil"/>
    <s v="Lungime= Km;Suprafeţe= ha;CF= ;"/>
  </r>
  <r>
    <x v="3726"/>
    <s v="8.04.04"/>
    <m/>
    <m/>
    <s v="DRUM AUTO FORESTIER-BRADU"/>
    <s v="conform amenajamentelor silvice"/>
    <s v="BUZĂU"/>
    <s v="-"/>
    <s v="Tara: România; Judet: BUZĂU; -;   -; Nr: -;"/>
    <n v="1982"/>
    <n v="85225"/>
    <n v="10"/>
    <s v="in administrare"/>
    <s v="HG 982/1998;;OUG.1 din 04/01/2017;HG.354/18.05.2017;OUG.68 din 06/11/2019"/>
    <s v="imobil"/>
    <s v="Lungime= Km;Suprafeţe= ha;CF= ;"/>
  </r>
  <r>
    <x v="3727"/>
    <s v="8.04.04"/>
    <m/>
    <m/>
    <s v="DRUM AUTO FORESTIER-GIURCA TRAIVAN"/>
    <s v="conform amenajamentelor silvice"/>
    <s v="BUZĂU"/>
    <s v="-"/>
    <s v="Tara: România; Judet: BUZĂU; -;   -; Nr: -;"/>
    <n v="1970"/>
    <n v="347357"/>
    <n v="10"/>
    <s v="in administrare"/>
    <s v="HG 982/1998;;OUG.1 din 04/01/2017;HG.354/18.05.2017;OUG.68 din 06/11/2019"/>
    <s v="imobil"/>
    <s v="Lungime= Km;Suprafeţe= ha;CF= ;"/>
  </r>
  <r>
    <x v="3728"/>
    <s v="8.04.04"/>
    <m/>
    <m/>
    <s v="DRUM AUTO FORESTIER-CONTUR LAC"/>
    <s v="conform amenajamentelor silvice"/>
    <s v="BUZĂU"/>
    <s v="-"/>
    <s v="Tara: România; Judet: BUZĂU; -;   -; Nr: -;"/>
    <n v="1982"/>
    <n v="892171"/>
    <n v="10"/>
    <s v="in administrare"/>
    <s v="HG 982/1998;HG 1344/2011;OUG.1 din 04/01/2017;HG.354/18.05.2017;OUG.68 din 06/11/2019"/>
    <s v="imobil"/>
    <s v="Lungime= Km;Suprafeţe= ha;CF= ;"/>
  </r>
  <r>
    <x v="3729"/>
    <s v="8.04.04"/>
    <m/>
    <m/>
    <s v="DRUM AUTO FORESTIER- SIRIASU MIC"/>
    <s v="conform amenajamentelor silvice"/>
    <s v="BUZĂU"/>
    <s v="-"/>
    <s v="Tara: România; Judet: BUZĂU; -;   -; Nr: -;"/>
    <n v="1966"/>
    <n v="269"/>
    <n v="10"/>
    <s v="in administrare"/>
    <s v="HG 982/1998;;OUG.1 din 04/01/2017;HG.354/18.05.2017;OUG.68 din 06/11/2019"/>
    <s v="imobil"/>
    <s v="Lungime= Km;Suprafeţe= ha;CF= ;"/>
  </r>
  <r>
    <x v="3730"/>
    <s v="8.30.01"/>
    <m/>
    <m/>
    <s v="CT PĂLTINIŞ"/>
    <s v="conform amenajamentelor silvice"/>
    <s v="BUZĂU"/>
    <s v="-"/>
    <s v="Tara: România; Judet: BUZĂU; -;   -; Nr: -;"/>
    <n v="1988"/>
    <n v="4294"/>
    <n v="10"/>
    <s v="in administrare"/>
    <s v="HG 982/1998;HG 1344/2011;OUG.1 din 04/01/2017;HG.354/18.05.2017;OUG.68 din 06/11/2019;HG.846/08.10.2020"/>
    <s v="imobil"/>
    <s v="Lungime albie corectată/consolidată=3 km;"/>
  </r>
  <r>
    <x v="3731"/>
    <s v="8.04.04"/>
    <m/>
    <m/>
    <s v="DAF CERNATU PITULATU"/>
    <s v="conform amenajamentelor silvice"/>
    <s v="BUZĂU"/>
    <s v="-"/>
    <s v="Tara: România; Judet: BUZĂU; -;   -; Nr: -;"/>
    <n v="1971"/>
    <n v="1207254"/>
    <n v="10"/>
    <s v="in administrare"/>
    <s v="HG 982/1998;HG 1344/2011;OUG.1 din 04/01/2017;HG.354/18.05.2017;OUG.68 din 06/11/2019"/>
    <s v="imobil"/>
    <s v="Lungime= Km;Suprafeţe= ha;CF= ;"/>
  </r>
  <r>
    <x v="3732"/>
    <s v="8.04.04"/>
    <m/>
    <m/>
    <s v="DAF PITULATU COPACELU"/>
    <s v="conform amenajamentelor silvice"/>
    <s v="BUZĂU"/>
    <s v="-"/>
    <s v="Tara: România; Judet: BUZĂU; -;   -; Nr: -;"/>
    <n v="1983"/>
    <n v="1768116"/>
    <n v="10"/>
    <s v="in administrare"/>
    <s v="HG 982/1998;HG 1344/2011;OUG.1 din 04/01/2017;HG.354/18.05.2017;OUG.68 din 06/11/2019"/>
    <s v="imobil"/>
    <s v="Lungime= Km;Suprafeţe= ha;CF= ;"/>
  </r>
  <r>
    <x v="3733"/>
    <s v="8.04.04"/>
    <m/>
    <m/>
    <s v="DAF PITULATU PRELUNGIRE"/>
    <s v="conform amenajamentelor silvice"/>
    <s v="BUZĂU"/>
    <s v="-"/>
    <s v="Tara: România; Judet: BUZĂU; -;   -; Nr: -;"/>
    <n v="1987"/>
    <n v="502195"/>
    <n v="10"/>
    <s v="in administrare"/>
    <s v="HG 982/1998;HG 1344/2011;OUG.1 din 04/01/2017;HG.354/18.05.2017;OUG.68 din 06/11/2019"/>
    <s v="imobil"/>
    <s v="Lungime= Km;Suprafeţe= ha;CF= ;"/>
  </r>
  <r>
    <x v="3734"/>
    <s v="8.04.04"/>
    <m/>
    <m/>
    <s v="DAF PRUNCEA"/>
    <s v="conform amenajamentelor silvice"/>
    <s v="BUZĂU"/>
    <s v="-"/>
    <s v="Tara: România; Judet: BUZĂU; -;   -; Nr: -;"/>
    <n v="1982"/>
    <n v="1172692"/>
    <n v="10"/>
    <s v="in administrare"/>
    <s v="HG 982/1998;HG 1344/2011;OUG.1 din 04/01/2017;HG.354/18.05.2017;OUG.68 din 06/11/2019"/>
    <s v="imobil"/>
    <s v="Lungime= Km;Suprafeţe= ha;CF= ;"/>
  </r>
  <r>
    <x v="3735"/>
    <s v="8.04.04"/>
    <m/>
    <m/>
    <s v="DAF CASOCA MICA"/>
    <s v="conform amenajamentelor silvice"/>
    <s v="BUZĂU"/>
    <s v="-"/>
    <s v="Tara: România; Judet: BUZĂU; -;   -; Nr: -;"/>
    <n v="1966"/>
    <n v="682699"/>
    <n v="10"/>
    <s v="in administrare"/>
    <s v="HG 982/1998;HG 1344/2011;OUG.1 din 04/01/2017;HG.354/18.05.2017;OUG.68 din 06/11/2019"/>
    <s v="imobil"/>
    <s v="Lungime= Km;Suprafeţe= ha;CF= ;"/>
  </r>
  <r>
    <x v="3736"/>
    <s v="8.04.04"/>
    <m/>
    <m/>
    <s v="POD BREBU"/>
    <s v="conform amenajamentelor silvice"/>
    <s v="BUZĂU"/>
    <s v="-"/>
    <s v="Tara: România; Judet: BUZĂU; -;   -; Nr: -;"/>
    <n v="1956"/>
    <n v="28033"/>
    <n v="10"/>
    <s v="in administrare"/>
    <s v="HG 982/1998;HG 1344/2011;OUG.1 din 04/01/2017;HG.354/18.05.2017;OUG.68 din 06/11/2019"/>
    <s v="imobil"/>
    <s v="Lungime= Km;Suprafeţe= ha;CF= ;"/>
  </r>
  <r>
    <x v="3737"/>
    <s v="8.04.04"/>
    <m/>
    <m/>
    <s v="DAF PALTINIS TEGA"/>
    <s v="conform amenajamentelor silvice"/>
    <s v="BUZĂU"/>
    <s v="-"/>
    <s v="Tara: România; Judet: BUZĂU; -;   -; Nr: -;"/>
    <n v="1967"/>
    <n v="980849"/>
    <n v="10"/>
    <s v="in administrare"/>
    <s v="HG 982/1998;HG 1344/2011;OUG.1 din 04/01/2017;HG.354/18.05.2017;OUG.68 din 06/11/2019"/>
    <s v="imobil"/>
    <s v="Lungime= Km;Suprafeţe= ha;CF= ;"/>
  </r>
  <r>
    <x v="3738"/>
    <s v="8.04.04"/>
    <m/>
    <m/>
    <s v="DAF MUSICA"/>
    <s v="conform amenajamentelor silvice"/>
    <s v="BUZĂU"/>
    <s v="-"/>
    <s v="Tara: România; Judet: BUZĂU; -;   -; Nr: -;"/>
    <n v="1980"/>
    <n v="81728"/>
    <n v="10"/>
    <s v="in administrare"/>
    <s v="HG 982/1998;HG 1344/2011;OUG.1 din 04/01/2017;HG.354/18.05.2017;OUG.68 din 06/11/2019"/>
    <s v="imobil"/>
    <s v="Lungime= Km;Suprafeţe= ha;CF= ;"/>
  </r>
  <r>
    <x v="3739"/>
    <s v="8.04.04"/>
    <m/>
    <m/>
    <s v="DAF IZVORUL SARAT"/>
    <s v="conform amenajamentelor silvice"/>
    <s v="BUZĂU"/>
    <s v="-"/>
    <s v="Tara: România; Judet: BUZĂU; -;   -; Nr: -;"/>
    <n v="1984"/>
    <n v="283153"/>
    <n v="10"/>
    <s v="in administrare"/>
    <s v="HG 982/1998;;OUG.1 din 04/01/2017;OUG.68 din 06/11/2019"/>
    <s v="imobil"/>
    <s v="GURA TEGHII"/>
  </r>
  <r>
    <x v="3740"/>
    <s v="8.04.04"/>
    <m/>
    <m/>
    <s v="DAF BISCA MICA TRON.I"/>
    <s v="conform amenajamentelor silvice"/>
    <s v="BUZĂU"/>
    <s v="-"/>
    <s v="Tara: România; Judet: BUZĂU; -;   -; Nr: -;"/>
    <n v="1975"/>
    <n v="3499683"/>
    <n v="10"/>
    <s v="in administrare"/>
    <s v="HG 982/1998;HG 1344/2011;OUG.1 din 04/01/2017;HG.354/18.05.2017;OUG.68 din 06/11/2019"/>
    <s v="imobil"/>
    <s v="Lungime= Km;Suprafeţe= ha;CF= ;"/>
  </r>
  <r>
    <x v="3741"/>
    <s v="8.04.04"/>
    <m/>
    <m/>
    <s v="DAF SAPTE IZVOARE"/>
    <s v="conform amenajamentelor silvice"/>
    <s v="BUZĂU"/>
    <s v="-"/>
    <s v="Tara: România; Judet: BUZĂU; -;   -; Nr: -;"/>
    <n v="1976"/>
    <n v="435433"/>
    <n v="10"/>
    <s v="in administrare"/>
    <s v="HG 982/1998;;OUG.1 din 04/01/2017;OUG.68 din 06/11/2019"/>
    <s v="imobil"/>
    <s v="GURA TEGHII"/>
  </r>
  <r>
    <x v="3742"/>
    <s v="8.04.04"/>
    <m/>
    <m/>
    <s v="DAF TREI IZVOARE"/>
    <s v="conform amenajamentelor silvice"/>
    <s v="BUZĂU"/>
    <s v="-"/>
    <s v="Tara: România; Judet: BUZĂU; -;   -; Nr: -;"/>
    <n v="1971"/>
    <n v="106235"/>
    <n v="10"/>
    <s v="in administrare"/>
    <s v="HG 982/1998;;OUG.1 din 04/01/2017;OUG.68 din 06/11/2019"/>
    <s v="imobil"/>
    <s v="GURA TEGHII"/>
  </r>
  <r>
    <x v="3743"/>
    <s v="8.04.04"/>
    <m/>
    <m/>
    <s v="DAF VALEA SEACA CISLAU"/>
    <s v="conform amenajamentelor silvice"/>
    <s v="BUZĂU"/>
    <s v="-"/>
    <s v="Tara: România; Judet: BUZĂU; -;   -; Nr: -;"/>
    <n v="1987"/>
    <n v="148991"/>
    <n v="10"/>
    <s v="in administrare"/>
    <s v="HG 982/1998;HG 1344/2011;OUG.1 din 04/01/2017;HG.354/18.05.2017;OUG.68 din 06/11/2019"/>
    <s v="imobil"/>
    <s v="Lungime= Km;Suprafeţe= ha;CF= ;"/>
  </r>
  <r>
    <x v="3744"/>
    <s v="8.04.04"/>
    <m/>
    <m/>
    <s v="DAF PRISEACA MARE"/>
    <s v="conform amenajamentelor silvice"/>
    <s v="BUZĂU"/>
    <s v="-"/>
    <s v="Tara: România; Judet: BUZĂU; -;   -; Nr: -;"/>
    <n v="1981"/>
    <n v="264815"/>
    <n v="10"/>
    <s v="in administrare"/>
    <s v="HG 982/1998;HG 1344/2011;OUG.1 din 04/01/2017;HG.354/18.05.2017;OUG.68 din 06/11/2019"/>
    <s v="imobil"/>
    <s v="Lungime= Km;Suprafeţe= ha;CF= ;"/>
  </r>
  <r>
    <x v="3745"/>
    <s v="8.04.04"/>
    <m/>
    <m/>
    <s v="DAF PRISEACA MARE"/>
    <s v="conform amenajamentelor silvice"/>
    <s v="BUZĂU"/>
    <s v="-"/>
    <s v="Tara: România; Judet: BUZĂU; -;   -; Nr: -;"/>
    <n v="1971"/>
    <n v="448315"/>
    <n v="10"/>
    <s v="in administrare"/>
    <s v="HG 982/1998;HG 1344/2011;OUG.1 din 04/01/2017;HG.354/18.05.2017;OUG.68 din 06/11/2019"/>
    <s v="imobil"/>
    <s v="Lungime= Km;Suprafeţe= ha;CF= ;"/>
  </r>
  <r>
    <x v="3746"/>
    <s v="8.04.04"/>
    <m/>
    <m/>
    <s v="DAF VERBILA"/>
    <s v="conform amenajamentelor silvice"/>
    <s v="PRAHOVA"/>
    <s v="Vărbila"/>
    <s v="Tara: România; Judet: PRAHOVA;Sat Vărbila;   -; Nr: -;"/>
    <n v="1971"/>
    <n v="7515"/>
    <n v="29"/>
    <s v="in administrare"/>
    <s v="HG 982/1998;HG 1344/2011; HG 478/ 24-IUN-15;HG.478/24-IUN-15;OUG.1 din 04/01/2017;OUG.68 din 06/11/2019"/>
    <s v="imobil"/>
    <s v="Lungime= Km;Suprafeţe= ha;CF= ;"/>
  </r>
  <r>
    <x v="3747"/>
    <s v="8.04.04"/>
    <m/>
    <m/>
    <s v="DAF HARSA"/>
    <s v="conform amenajamentelor silvice"/>
    <s v="PRAHOVA"/>
    <s v="Vărbila"/>
    <s v="Tara: România; Judet: PRAHOVA;Sat Vărbila;   -; Nr: -;"/>
    <n v="1982"/>
    <n v="54035"/>
    <n v="29"/>
    <s v="in administrare"/>
    <s v="HG 982/1998;HG 1344/2011; HG 478/ 24-IUN-15;HG.478/24-IUN-15;OUG.1 din 04/01/2017;OUG.68 din 06/11/2019"/>
    <s v="imobil"/>
    <s v="Lungime= Km;Suprafeţe= ha;CF= ;"/>
  </r>
  <r>
    <x v="3748"/>
    <s v="8.04.04"/>
    <m/>
    <m/>
    <s v="DAF. MONTEORU"/>
    <s v="conform amenajamentelor silvice"/>
    <s v="BUZĂU"/>
    <s v="-"/>
    <s v="Tara: România; Judet: BUZĂU; -;   -; Nr: -;"/>
    <n v="1993"/>
    <n v="24041"/>
    <n v="10"/>
    <s v="in administrare"/>
    <s v="HG 982/1998;HG 1344/2011;OUG.1 din 04/01/2017;HG.354/18.05.2017;OUG.68 din 06/11/2019"/>
    <s v="imobil"/>
    <s v="Lungime= Km;Suprafeţe= ha;CF= ;"/>
  </r>
  <r>
    <x v="3749"/>
    <s v="8.04.04"/>
    <m/>
    <m/>
    <s v="DRUM AUTO TULBUREA"/>
    <s v="conform amenajamentelor silvice"/>
    <s v="PRAHOVA"/>
    <s v="-"/>
    <s v="Tara: România; Judet: PRAHOVA; -;   -; Nr: -;"/>
    <n v="1978"/>
    <n v="3500"/>
    <n v="29"/>
    <s v="in administrare"/>
    <s v="HG 982/1998;HG 1344/2011;OUG.1 din 04/01/2017;OUG.68 din 06/11/2019"/>
    <s v="imobil"/>
    <s v="VALENI"/>
  </r>
  <r>
    <x v="3750"/>
    <s v="8.04.04"/>
    <m/>
    <m/>
    <s v="DAF VALEA CIRESULUI GHIOACA"/>
    <s v="conform amenajamentelor silvice"/>
    <s v="PRAHOVA"/>
    <s v="-"/>
    <s v="Tara: România; Judet: PRAHOVA; -;   -; Nr: -;"/>
    <n v="1987"/>
    <n v="78382"/>
    <n v="29"/>
    <s v="in administrare"/>
    <s v="HG 982/1998;HG 1344/2011; HG 478/ 24-IUN-15;HG.478/24-IUN-15;OUG.1 din 04/01/2017;HG.354/18.05.2017;OUG.68 din 06/11/2019"/>
    <s v="imobil"/>
    <s v="Lungime= Km;Suprafeţe= ha;CF= ;"/>
  </r>
  <r>
    <x v="3751"/>
    <s v="8.04.04"/>
    <m/>
    <m/>
    <s v="DRUM VARBILAU STEFESTI"/>
    <s v="conform amenajamentelor silvice"/>
    <s v="PRAHOVA"/>
    <s v="-"/>
    <s v="Tara: România; Judet: PRAHOVA; -;   -; Nr: -;"/>
    <n v="1987"/>
    <n v="4314216"/>
    <n v="29"/>
    <s v="in administrare"/>
    <s v="HG 982/1998;HG 1344/2011;OUG.1 din 04/01/2017;HG.354/18.05.2017;OUG.68 din 06/11/2019"/>
    <s v="imobil"/>
    <s v="Lungime= Km;Suprafeţe= ha;CF= ;"/>
  </r>
  <r>
    <x v="3752"/>
    <s v="8.30.01"/>
    <m/>
    <m/>
    <s v="CT URLĂTOAREA II"/>
    <s v="conform amenajamentelor silvice"/>
    <s v="PRAHOVA"/>
    <s v="-"/>
    <s v="Tara: România; Judet: PRAHOVA; -;   -; Nr: -;"/>
    <n v="1988"/>
    <n v="23606"/>
    <n v="29"/>
    <s v="in administrare"/>
    <s v="HG 982/1998;HG 1344/2011; HG 478/ 24-IUN-15;HG.478/24-IUN-15;OUG.1 din 04/01/2017;HG.354/18.05.2017;OUG.68 din 06/11/2019;HG.846/08.10.2020"/>
    <s v="imobil"/>
    <s v="Lungime albie corectată/consolidată=0,5 km;"/>
  </r>
  <r>
    <x v="3753"/>
    <s v="8.30._"/>
    <m/>
    <m/>
    <s v="CT OBIECT I PELES"/>
    <s v="conform amenajamentelor silvice"/>
    <s v="PRAHOVA"/>
    <s v="-"/>
    <s v="Tara: România; Judet: PRAHOVA; -;   -; Nr: -;"/>
    <n v="1980"/>
    <n v="132100"/>
    <n v="29"/>
    <s v="in administrare"/>
    <s v="HG 982/1998;HG 1344/2011; HG 478/ 24-IUN-15;HG.478/24-IUN-15;OUG.1 din 04/01/2017;OUG.68 din 06/11/2019"/>
    <s v="imobil"/>
    <s v="Denumire=lucrare corectare torenti ;"/>
  </r>
  <r>
    <x v="3754"/>
    <s v="8.30._"/>
    <m/>
    <m/>
    <s v="CT VL.FIARELOR"/>
    <s v="conform amenajamentelor silvice"/>
    <s v="PRAHOVA"/>
    <s v="-"/>
    <s v="Tara: România; Judet: PRAHOVA; -;   -; Nr: -;"/>
    <n v="1960"/>
    <n v="14200"/>
    <n v="29"/>
    <s v="in administrare"/>
    <s v="HG 982/1998;HG 1344/2011; HG 478/ 24-IUN-15;HG.478/24-IUN-15;OUG.1 din 04/01/2017;OUG.68 din 06/11/2019"/>
    <s v="imobil"/>
    <s v="Denumire=lucrare corectare torenti ;"/>
  </r>
  <r>
    <x v="3755"/>
    <s v="8.04.04"/>
    <m/>
    <m/>
    <s v="DAF VALEA NEAGRA"/>
    <s v="conform amenajamentelor silvice"/>
    <s v="PRAHOVA"/>
    <s v="-"/>
    <s v="Tara: România; Judet: PRAHOVA; -;   -; Nr: -;"/>
    <n v="1979"/>
    <n v="166400"/>
    <n v="29"/>
    <s v="in administrare"/>
    <s v="HG 982/1998;HG 1344/2011; HG 478/ 24-IUN-15;HG.478/24-IUN-15;OUG.1 din 04/01/2017;OUG.68 din 06/11/2019"/>
    <s v="imobil"/>
    <s v="Lungime= Km;Suprafeţe= ha;CF= ;"/>
  </r>
  <r>
    <x v="3756"/>
    <s v="8.04.04"/>
    <m/>
    <m/>
    <s v="DAF VALEA - NEAGRA"/>
    <s v="conform amenajamentelor silvice"/>
    <s v="PRAHOVA"/>
    <s v="Măneciu"/>
    <s v="Tara: România; Judet: PRAHOVA;Com Măneciu;   -; Nr: -;"/>
    <n v="1993"/>
    <n v="26102"/>
    <n v="29"/>
    <s v="in administrare"/>
    <s v="HG 982/1998;HG 1344/2011; HG 478/ 24-IUN-15;HG.478/24-IUN-15;OUG.1 din 04/01/2017;OUG.68 din 06/11/2019"/>
    <s v="imobil"/>
    <s v="Lungime= Km;Suprafeţe= ha;CF= ;"/>
  </r>
  <r>
    <x v="3757"/>
    <s v="8.04.04"/>
    <m/>
    <m/>
    <s v="DAF RADILA"/>
    <s v="conform amenajamentelor silvice"/>
    <s v="PRAHOVA"/>
    <s v="Măneciu"/>
    <s v="Tara: România; Judet: PRAHOVA;Com Măneciu;   -; Nr: -;"/>
    <n v="1993"/>
    <n v="88731"/>
    <n v="29"/>
    <s v="in administrare"/>
    <s v="HG 982/1998;HG 1344/2011; HG 478/ 24-IUN-15;HG.478/24-IUN-15;OUG.1 din 04/01/2017;OUG.68 din 06/11/2019"/>
    <s v="imobil"/>
    <s v="Lungime= Km;Suprafeţe= ha;CF= ;"/>
  </r>
  <r>
    <x v="3758"/>
    <s v="8.04.04"/>
    <m/>
    <m/>
    <s v="DAF BRADET TELEAJEN"/>
    <s v="conform amenajamentelor silvice"/>
    <s v="PRAHOVA"/>
    <s v="Măneciu"/>
    <s v="Tara: România; Judet: PRAHOVA;Com Măneciu;   -; Nr: -;"/>
    <n v="1962"/>
    <n v="1345241"/>
    <n v="29"/>
    <s v="in administrare"/>
    <s v="HG 982/1998;HG 1344/2011; HG 478/ 24-IUN-15;HG.478/24-IUN-15;OUG.1 din 04/01/2017;HG.354/18.05.2017;OUG.68 din 06/11/2019"/>
    <s v="imobil"/>
    <s v="Lungime= Km;Suprafeţe= ha;CF= ;"/>
  </r>
  <r>
    <x v="3759"/>
    <s v="8.04.04"/>
    <m/>
    <m/>
    <s v="DAF PRIVALE-VALEA STINII"/>
    <s v="conform amenajamentelor silvice"/>
    <s v="PRAHOVA"/>
    <s v="Măneciu"/>
    <s v="Tara: România; Judet: PRAHOVA;Com Măneciu;   -; Nr: -;"/>
    <n v="1993"/>
    <n v="197046"/>
    <n v="29"/>
    <s v="in administrare"/>
    <s v="HG 982/1998;HG 1344/2011; HG 478/ 24-IUN-15;HG.478/24-IUN-15;OUG.1 din 04/01/2017;HG.354/18.05.2017;OUG.68 din 06/11/2019"/>
    <s v="imobil"/>
    <s v="Lungime= Km;Suprafeţe= ha;CF= ;"/>
  </r>
  <r>
    <x v="3760"/>
    <s v="8.04.04"/>
    <m/>
    <m/>
    <s v="DAF BOBU - ULITA"/>
    <s v="conform amenajamentelor silvice"/>
    <s v="PRAHOVA"/>
    <s v="Măneciu"/>
    <s v="Tara: România; Judet: PRAHOVA;Com Măneciu;   -; Nr: -;"/>
    <n v="1993"/>
    <n v="67636"/>
    <n v="29"/>
    <s v="in administrare"/>
    <s v="HG 982/1998;HG 1344/2011; HG 478/ 24-IUN-15;HG.478/24-IUN-15;OUG.1 din 04/01/2017;OUG.68 din 06/11/2019"/>
    <s v="imobil"/>
    <s v="Lungime= Km;Suprafeţe= ha;CF= ;"/>
  </r>
  <r>
    <x v="3761"/>
    <s v="8.04.04"/>
    <m/>
    <m/>
    <s v="DAF VALEA BERII"/>
    <s v="conform amenajamentelor silvice"/>
    <s v="PRAHOVA"/>
    <s v="Măneciu"/>
    <s v="Tara: România; Judet: PRAHOVA;Com Măneciu;   -; Nr: -;"/>
    <n v="1993"/>
    <n v="33747"/>
    <n v="29"/>
    <s v="in administrare"/>
    <s v="HG 982/1998;HG 1344/2011; HG 478/ 24-IUN-15;HG.478/24-IUN-15;OUG.1 din 04/01/2017;OUG.68 din 06/11/2019"/>
    <s v="imobil"/>
    <s v="Lungime= Km;Suprafeţe= ha;CF= ;"/>
  </r>
  <r>
    <x v="3762"/>
    <s v="8.30.01"/>
    <m/>
    <m/>
    <s v="CT CRASNA V"/>
    <s v="conform amenajamentelor silvice"/>
    <s v="PRAHOVA"/>
    <s v="Măneciu"/>
    <s v="Tara: România; Judet: PRAHOVA;Com Măneciu;   -; Nr: -;"/>
    <n v="1994"/>
    <n v="478031"/>
    <n v="29"/>
    <s v="in administrare"/>
    <s v="HG 982/1998;HG 1344/2011; HG 478/ 24-IUN-15;HG.478/24-IUN-15;OUG.1 din 04/01/2017;HG.354/18.05.2017;OUG.68 din 06/11/2019;HG.846/08.10.2020"/>
    <s v="imobil"/>
    <s v="Lungime albie corectată/consolidată=2 km;"/>
  </r>
  <r>
    <x v="3763"/>
    <s v="8.04.04"/>
    <m/>
    <m/>
    <s v="DAF PIRIUL CETATII"/>
    <s v="conform amenajamentelor silvice"/>
    <s v="PRAHOVA"/>
    <s v="Măneciu"/>
    <s v="Tara: România; Judet: PRAHOVA;Com Măneciu;   -; Nr: -;"/>
    <n v="1993"/>
    <n v="19759"/>
    <n v="29"/>
    <s v="in administrare"/>
    <s v="HG 982/1998;HG 1344/2011; HG 478/ 24-IUN-15;HG.478/24-IUN-15;OUG.1 din 04/01/2017;OUG.68 din 06/11/2019"/>
    <s v="imobil"/>
    <s v="Lungime= Km;Suprafeţe= ha;CF= ;"/>
  </r>
  <r>
    <x v="3764"/>
    <s v="8.04.04"/>
    <m/>
    <m/>
    <s v="DRUM FORESTIER VL URSILOR"/>
    <s v="conform amenajamentelor silvice"/>
    <s v="PRAHOVA"/>
    <s v="-"/>
    <s v="Tara: România; Judet: PRAHOVA; -;   -; Nr: -;"/>
    <n v="1993"/>
    <n v="5813"/>
    <n v="29"/>
    <s v="in administrare"/>
    <s v="HG 982/1998;HG 1344/2011;OUG.1 din 04/01/2017;HG.354/18.05.2017;OUG.68 din 06/11/2019"/>
    <s v="imobil"/>
    <s v="Lungime= Km;Suprafeţe= ha;CF= ;"/>
  </r>
  <r>
    <x v="3765"/>
    <s v="8.04.04"/>
    <m/>
    <m/>
    <s v="DAF PIRIU LUI PETRE"/>
    <s v="conform amenajamentelor silvice"/>
    <s v="PRAHOVA"/>
    <s v="-"/>
    <s v="Tara: România; Judet: PRAHOVA; -;   -; Nr: -;"/>
    <n v="1980"/>
    <n v="10000"/>
    <n v="29"/>
    <s v="in administrare"/>
    <s v="HG 982/1998;HG 1344/2011; HG 478/ 24-IUN-15;HG.478/24-IUN-15;OUG.1 din 04/01/2017;OUG.68 din 06/11/2019"/>
    <s v="imobil"/>
    <s v="Lungime= Km;Suprafeţe= ha;CF= ;"/>
  </r>
  <r>
    <x v="3766"/>
    <s v="8.04.04"/>
    <m/>
    <m/>
    <s v="DRUM FORESTIER VL REA BREBU"/>
    <s v="conform amenajamentelor silvice"/>
    <s v="PRAHOVA"/>
    <s v="-"/>
    <s v="Tara: România; Judet: PRAHOVA; -;   -; Nr: -;"/>
    <n v="1980"/>
    <n v="6725"/>
    <n v="29"/>
    <s v="in administrare"/>
    <s v="HG 982/1998;HG 1344/2011;OUG.1 din 04/01/2017;OUG.68 din 06/11/2019"/>
    <s v="imobil"/>
    <s v="drum forestier"/>
  </r>
  <r>
    <x v="3767"/>
    <s v="8.04.04"/>
    <m/>
    <m/>
    <s v="DRUM FORESTIER DOFTANITA"/>
    <s v="conform amenajamentelor silvice"/>
    <s v="PRAHOVA"/>
    <s v="-"/>
    <s v="Tara: România; Judet: PRAHOVA; -;   -; Nr: -;"/>
    <n v="1971"/>
    <n v="12914"/>
    <n v="29"/>
    <s v="in administrare"/>
    <s v="HG 982/1998;HG 1344/2011;OUG.1 din 04/01/2017;OUG.68 din 06/11/2019"/>
    <s v="imobil"/>
    <s v="drum forestier"/>
  </r>
  <r>
    <x v="3768"/>
    <s v="8.04.04"/>
    <m/>
    <m/>
    <s v="DAF BAIU MARE"/>
    <s v="conform amenajamentelor silvice"/>
    <s v="PRAHOVA"/>
    <s v="-"/>
    <s v="Tara: România; Judet: PRAHOVA; -;   -; Nr: -;"/>
    <n v="1982"/>
    <n v="995000"/>
    <n v="29"/>
    <s v="in administrare"/>
    <s v="HG 982/1998;HG 1344/2011; HG 478/ 24-IUN-15;HG.478/24-IUN-15;OUG.1 din 04/01/2017;OUG.68 din 06/11/2019"/>
    <s v="imobil"/>
    <s v="Lungime= Km;Suprafeţe= ha;CF= ;"/>
  </r>
  <r>
    <x v="3769"/>
    <s v="8.04.04"/>
    <m/>
    <m/>
    <s v="DRUM FORESTIER VALEA NEAGRA"/>
    <s v="conform amenajamentelor silvice"/>
    <s v="PRAHOVA"/>
    <s v="-"/>
    <s v="Tara: România; Judet: PRAHOVA; -;   -; Nr: -;"/>
    <n v="1971"/>
    <n v="41304"/>
    <n v="29"/>
    <s v="in administrare"/>
    <s v="HG 982/1998;HG 1344/2011;OUG.1 din 04/01/2017;HG.354/18.05.2017;OUG.68 din 06/11/2019"/>
    <s v="imobil"/>
    <s v="Lungime= Km;Suprafeţe= ha;CF= ;"/>
  </r>
  <r>
    <x v="3770"/>
    <s v="8.30.01"/>
    <m/>
    <m/>
    <s v="CT PĂLTINOASA BARAJ BRIG 6"/>
    <s v="conform amenajamentelor silvice"/>
    <s v="PRAHOVA"/>
    <s v="-"/>
    <s v="Tara: România; Judet: PRAHOVA; -;   -; Nr: -;"/>
    <n v="1978"/>
    <n v="7105679"/>
    <n v="29"/>
    <s v="in administrare"/>
    <s v="HG 982/1998;HG 1344/2011;OUG.1 din 04/01/2017;OUG.68 din 06/11/2019;HG.846/08.10.2020"/>
    <s v="imobil"/>
    <s v="Lungime albie corectată/consolidată=3 km;"/>
  </r>
  <r>
    <x v="3771"/>
    <s v="8.04.04"/>
    <m/>
    <m/>
    <s v="DAF PRISLOP"/>
    <s v="conform amenajamentelor silvice"/>
    <s v="PRAHOVA"/>
    <s v="-"/>
    <s v="Tara: România; Judet: PRAHOVA; -;   -; Nr: -;"/>
    <n v="1971"/>
    <n v="426228"/>
    <n v="29"/>
    <s v="in administrare"/>
    <s v="HG 982/1998;HG 1344/2011; HG 478/ 24-IUN-15;HG.478/24-IUN-15;OUG.1 din 04/01/2017;HG.354/18.05.2017;OUG.68 din 06/11/2019"/>
    <s v="imobil"/>
    <s v="Lungime= Km;Suprafeţe= ha;CF= ;"/>
  </r>
  <r>
    <x v="3772"/>
    <s v="8.04.04"/>
    <m/>
    <m/>
    <s v="DAF VALEA FETII"/>
    <s v="conform amenajamentelor silvice"/>
    <s v="PRAHOVA"/>
    <s v="Buşteni"/>
    <s v="Tara: România; Judet: PRAHOVA;Orş Buşteni;   -; Nr: -;"/>
    <n v="1966"/>
    <n v="800000"/>
    <n v="29"/>
    <s v="in administrare"/>
    <s v="HG 982/1998;HG 1344/2011 505/2011; HG 478/ 24-IUN-15;HG.478/24-IUN-15;OUG.1 din 04/01/2017;OUG.68 din 06/11/2019"/>
    <s v="imobil"/>
    <s v="Lungime= Km;Suprafeţe= ha;CF= ;"/>
  </r>
  <r>
    <x v="3773"/>
    <s v="8.04.04"/>
    <m/>
    <m/>
    <s v="DAF UNGHIA MARE"/>
    <s v="conform amenajamentelor silvice"/>
    <s v="PRAHOVA"/>
    <s v="Azuga"/>
    <s v="Tara: România; Judet: PRAHOVA;Orş Azuga;   -; Nr: -;"/>
    <n v="1965"/>
    <n v="300000"/>
    <n v="29"/>
    <s v="in administrare"/>
    <s v="HG 982/1998;HG 1344/2011; HG 478/ 24-IUN-15;HG.478/24-IUN-15;OUG.1 din 04/01/2017;OUG.68 din 06/11/2019"/>
    <s v="imobil"/>
    <s v="Lungime= Km;Suprafeţe= ha;CF= ;"/>
  </r>
  <r>
    <x v="3774"/>
    <s v="8.30._"/>
    <m/>
    <m/>
    <s v="CT TURCU BORNA 154"/>
    <s v="conform amenajamentelor silvice"/>
    <s v="PRAHOVA"/>
    <s v="-"/>
    <s v="Tara: România; Judet: PRAHOVA; -;   -; Nr: -; Vl Azugii"/>
    <n v="1982"/>
    <n v="10200"/>
    <n v="29"/>
    <s v="in administrare"/>
    <s v="HG 982/1998;HG 1344/2011; HG 478/ 24-IUN-15;HG.478/24-IUN-15;OUG.1 din 04/01/2017;OUG.68 din 06/11/2019"/>
    <s v="imobil"/>
    <s v="Denumire=lucrare corectare torenti ;"/>
  </r>
  <r>
    <x v="3775"/>
    <s v="8.30._"/>
    <m/>
    <m/>
    <s v="BARAJ UNGHIA"/>
    <s v="conform amenajamentelor silvice"/>
    <s v="PRAHOVA"/>
    <s v="-"/>
    <s v="Tara: România; Judet: PRAHOVA; -;   -; Nr: -; Vl Azugii"/>
    <n v="1977"/>
    <n v="1200"/>
    <n v="29"/>
    <s v="in administrare"/>
    <s v="HG 982/1998;HG 1344/2011; HG 478/ 24-IUN-15;HG.478/24-IUN-15;OUG.1 din 04/01/2017;OUG.68 din 06/11/2019"/>
    <s v="imobil"/>
    <s v="Denumire=lucrare corectare torenti ;"/>
  </r>
  <r>
    <x v="3776"/>
    <s v="8.04.04"/>
    <m/>
    <m/>
    <s v="DAF VALEA MICII 1,5KM"/>
    <s v="conform amenajamentelor silvice"/>
    <s v="ARGEŞ"/>
    <s v="-"/>
    <s v="Tara: România; Judet: ARGEŞ; -;   -; Nr: -;"/>
    <n v="1981"/>
    <n v="21260"/>
    <n v="3"/>
    <s v="in administrare"/>
    <s v="HG 982/1998;HG 1344/2011;OUG.1 din 04/01/2017;HG.354/18.05.2017;OUG.68 din 06/11/2019"/>
    <s v="imobil"/>
    <s v="Lungime= Km;Suprafeţe= ha;CF= ;"/>
  </r>
  <r>
    <x v="3777"/>
    <s v="8.04.04"/>
    <m/>
    <m/>
    <s v="DAF CALUGARU-V.BOU.4,O KM"/>
    <s v="conform amenajamentelor silvice"/>
    <s v="ARGEŞ"/>
    <s v="-"/>
    <s v="Tara: România; Judet: ARGEŞ; -;   -; Nr: -;"/>
    <n v="1981"/>
    <n v="37330"/>
    <n v="3"/>
    <s v="in administrare"/>
    <s v="HG 982/1998;HG 1344/2011;OUG.1 din 04/01/2017;HG.354/18.05.2017;OUG.68 din 06/11/2019"/>
    <s v="imobil"/>
    <s v="Lungime= Km;Suprafeţe= ha;CF= ;"/>
  </r>
  <r>
    <x v="3778"/>
    <s v="8.04.04"/>
    <m/>
    <m/>
    <s v="DAF MARTINU 1,0 KM"/>
    <s v="conform amenajamentelor silvice"/>
    <s v="ARGEŞ"/>
    <s v="-"/>
    <s v="Tara: România; Judet: ARGEŞ; -;   -; Nr: -;"/>
    <n v="1965"/>
    <n v="38742"/>
    <n v="3"/>
    <s v="in administrare"/>
    <s v="HG 982/1998;HG 1344/2011;OUG.1 din 04/01/2017;OUG.68 din 06/11/2019"/>
    <s v="imobil"/>
    <s v="drum auto forestier"/>
  </r>
  <r>
    <x v="3779"/>
    <s v="8.04.04"/>
    <m/>
    <m/>
    <s v="DAF V. LUI MAS 2,O KM"/>
    <s v="conform amenajamentelor silvice"/>
    <s v="ARGEŞ"/>
    <s v="-"/>
    <s v="Tara: România; Judet: ARGEŞ; -;   -; Nr: -;"/>
    <n v="1901"/>
    <n v="37"/>
    <n v="3"/>
    <s v="in administrare"/>
    <s v="HG 982/1998;HG 1344/2011;OUG.1 din 04/01/2017;OUG.68 din 06/11/2019"/>
    <s v="imobil"/>
    <s v="drum auto forestier"/>
  </r>
  <r>
    <x v="3780"/>
    <s v="8.04.04"/>
    <m/>
    <m/>
    <s v="DAF VALE POPII L,8 KM"/>
    <s v="conform amenajamentelor silvice"/>
    <s v="ARGEŞ"/>
    <s v="-"/>
    <s v="Tara: România; Judet: ARGEŞ; -;   -; Nr: -;"/>
    <n v="1979"/>
    <n v="8266"/>
    <n v="3"/>
    <s v="in administrare"/>
    <s v="HG 982/1998;HG 1344/2011;OUG.1 din 04/01/2017;HG.354/18.05.2017;OUG.68 din 06/11/2019"/>
    <s v="imobil"/>
    <s v="Lungime= Km;Suprafeţe= ha;CF= ;"/>
  </r>
  <r>
    <x v="3781"/>
    <s v="8.04.04"/>
    <m/>
    <m/>
    <s v="DAF TOPLITA-P.RACI 2,2 KM"/>
    <s v="conform amenajamentelor silvice"/>
    <s v="ARGEŞ"/>
    <s v="-"/>
    <s v="Tara: România; Judet: ARGEŞ; -;   -; Nr: -;"/>
    <n v="1980"/>
    <n v="12850"/>
    <n v="3"/>
    <s v="in administrare"/>
    <s v="HG 982/1998;HG 1344/2011;OUG.1 din 04/01/2017;HG.354/18.05.2017;OUG.68 din 06/11/2019"/>
    <s v="imobil"/>
    <s v="Lungime= Km;Suprafeţe= ha;CF= ;"/>
  </r>
  <r>
    <x v="3782"/>
    <s v="8.30.01"/>
    <m/>
    <m/>
    <s v="CORECŢIE TORENŢI ROBAIA"/>
    <s v="conform amenajamentelor silvice"/>
    <s v="ARGEŞ"/>
    <s v="-"/>
    <s v="Tara: România; Judet: ARGEŞ; -;   -; Nr: -;"/>
    <n v="1987"/>
    <n v="7620"/>
    <n v="3"/>
    <s v="in administrare"/>
    <s v="HG 982/1998;HG 1344/2011;OUG.1 din 04/01/2017;HG.354/18.05.2017;OUG.68 din 06/11/2019;HG.846/08.10.2020"/>
    <s v="imobil"/>
    <s v="Lungime albie corectată/consolidată=1,2 km;"/>
  </r>
  <r>
    <x v="3783"/>
    <s v="8.04.04"/>
    <m/>
    <m/>
    <s v="DAF STEURUL- CHEIA 0,2 KM"/>
    <s v="conform amenajamentelor silvice"/>
    <s v="ARGEŞ"/>
    <s v="-"/>
    <s v="Tara: România; Judet: ARGEŞ; -;   -; Nr: -;"/>
    <n v="1969"/>
    <n v="49040"/>
    <n v="3"/>
    <s v="in administrare"/>
    <s v="HG 982/1998;HG 1344/2011;OUG.1 din 04/01/2017;OUG.68 din 06/11/2019"/>
    <s v="imobil"/>
    <s v="drum auto forestier"/>
  </r>
  <r>
    <x v="3784"/>
    <s v="8.30.01"/>
    <m/>
    <m/>
    <s v="BARAJ PERIMETRU BÂRLOG"/>
    <s v="conform amenajamentelor silvice"/>
    <s v="ARGEŞ"/>
    <s v="-"/>
    <s v="Tara: România; Judet: ARGEŞ; -;   -; Nr: -;"/>
    <n v="1956"/>
    <n v="510"/>
    <n v="3"/>
    <s v="in administrare"/>
    <s v="HG 982/1998;HG 1344/2011;OUG.1 din 04/01/2017;HG.354/18.05.2017;OUG.68 din 06/11/2019;HG.846/08.10.2020"/>
    <s v="imobil"/>
    <s v="Lungime albie corectată/consolidată=0,1 km;"/>
  </r>
  <r>
    <x v="3785"/>
    <s v="8.04.04"/>
    <m/>
    <m/>
    <s v="DRUM AUTO STANESTI R.4,3K"/>
    <s v="conform amenajamentelor silvice"/>
    <s v="ARGEŞ"/>
    <s v="-"/>
    <s v="Tara: România; Judet: ARGEŞ; -;   -; Nr: -;"/>
    <n v="1961"/>
    <n v="8337"/>
    <n v="3"/>
    <s v="in administrare"/>
    <s v="HG 982/1998;HG 1344/2011;OUG.1 din 04/01/2017;OUG.68 din 06/11/2019"/>
    <s v="imobil"/>
    <s v="drum auto forestier"/>
  </r>
  <r>
    <x v="3786"/>
    <s v="8.04.04"/>
    <m/>
    <m/>
    <s v="DRUM AUTO GRUIUL N.1,9 KM"/>
    <s v="conform amenajamentelor silvice"/>
    <s v="ARGEŞ"/>
    <s v="-"/>
    <s v="Tara: România; Judet: ARGEŞ; -;   -; Nr: -;"/>
    <n v="1969"/>
    <n v="150130"/>
    <n v="3"/>
    <s v="in administrare"/>
    <s v="HG 982/1998;HG 1344/2011;OUG.1 din 04/01/2017;OUG.68 din 06/11/2019"/>
    <s v="imobil"/>
    <s v="drum auto forestier"/>
  </r>
  <r>
    <x v="3787"/>
    <s v="8.04.04"/>
    <m/>
    <m/>
    <s v="DRUM AUTO STRAMBU 3,2 KM"/>
    <s v="conform amenajamentelor silvice"/>
    <s v="ARGEŞ"/>
    <s v="-"/>
    <s v="Tara: România; Judet: ARGEŞ; -;   -; Nr: -;"/>
    <n v="1964"/>
    <n v="297069"/>
    <n v="3"/>
    <s v="in administrare"/>
    <s v="HG 982/1998;HG 1344/2011;OUG.1 din 04/01/2017;OUG.68 din 06/11/2019"/>
    <s v="imobil"/>
    <s v="drum auto forestier"/>
  </r>
  <r>
    <x v="3788"/>
    <s v="8.04.04"/>
    <m/>
    <m/>
    <s v="DRUM AUTO V.BRADULUI 8 KM"/>
    <s v="conform amenajamentelor silvice"/>
    <s v="ARGEŞ"/>
    <s v="-"/>
    <s v="Tara: România; Judet: ARGEŞ; -;   -; Nr: -;"/>
    <n v="1980"/>
    <n v="46990"/>
    <n v="3"/>
    <s v="in administrare"/>
    <s v="HG 982/1998;HG 1344/2011;OUG.1 din 04/01/2017;HG.354/18.05.2017;OUG.68 din 06/11/2019"/>
    <s v="imobil"/>
    <s v="Lungime= Km;Suprafeţe= ha;CF= ;"/>
  </r>
  <r>
    <x v="3789"/>
    <s v="8.04.04"/>
    <m/>
    <m/>
    <s v="DRUM AUTO BRADU MARE 0,5K"/>
    <s v="conform amenajamentelor silvice"/>
    <s v="ARGEŞ"/>
    <s v="-"/>
    <s v="Tara: România; Judet: ARGEŞ; -;   -; Nr: -;"/>
    <n v="1980"/>
    <n v="28010"/>
    <n v="3"/>
    <s v="in administrare"/>
    <s v="HG 982/1998;HG 1344/2011;OUG.1 din 04/01/2017;HG.354/18.05.2017;OUG.68 din 06/11/2019"/>
    <s v="imobil"/>
    <s v="Lungime= Km;Suprafeţe= ha;CF= ;"/>
  </r>
  <r>
    <x v="3790"/>
    <s v="8.04.04"/>
    <m/>
    <m/>
    <s v="DRUM AUTO PACURARUL 7,4 K"/>
    <s v="conform amenajamentelor silvice"/>
    <s v="ARGEŞ"/>
    <s v="-"/>
    <s v="Tara: România; Judet: ARGEŞ; -;   -; Nr: -;"/>
    <n v="1982"/>
    <n v="153576"/>
    <n v="3"/>
    <s v="in administrare"/>
    <s v="HG 982/1998;HG 1344/2011;OUG.1 din 04/01/2017;HG.354/18.05.2017;OUG.68 din 06/11/2019"/>
    <s v="imobil"/>
    <s v="Lungime= Km;Suprafeţe= ha;CF= ;"/>
  </r>
  <r>
    <x v="3791"/>
    <s v="8.04.04"/>
    <m/>
    <m/>
    <s v="DRUM AUTO PR.BABEI 2,5KMK"/>
    <s v="conform amenajamentelor silvice"/>
    <s v="ARGEŞ"/>
    <s v="-"/>
    <s v="Tara: România; Judet: ARGEŞ; -;   -; Nr: -;"/>
    <n v="1982"/>
    <n v="53849"/>
    <n v="3"/>
    <s v="in administrare"/>
    <s v="HG 982/1998;HG 1344/2011;OUG.1 din 04/01/2017;HG.354/18.05.2017;OUG.68 din 06/11/2019"/>
    <s v="imobil"/>
    <s v="Lungime= Km;Suprafeţe= ha;CF= ;"/>
  </r>
  <r>
    <x v="3792"/>
    <s v="8.04.04"/>
    <m/>
    <m/>
    <s v="POD GROSU"/>
    <s v="conform amenajamentelor silvice"/>
    <s v="ARGEŞ"/>
    <s v="-"/>
    <s v="Tara: România; Judet: ARGEŞ; -;   -; Nr: -;"/>
    <n v="1974"/>
    <n v="170697"/>
    <n v="3"/>
    <s v="in administrare"/>
    <s v="HG 982/1998;HG 1344/2011;OUG.1 din 04/01/2017;OUG.68 din 06/11/2019"/>
    <s v="imobil"/>
    <s v="lucrari de corectarea torentilor"/>
  </r>
  <r>
    <x v="3793"/>
    <s v="8.30.01"/>
    <m/>
    <m/>
    <s v="C.T. POINAREI-CORBI"/>
    <s v="conform amenajamentelor silvice"/>
    <s v="ARGEŞ"/>
    <s v="-"/>
    <s v="Tara: România; Judet: ARGEŞ; -;   -; Nr: -;"/>
    <n v="1994"/>
    <n v="57786"/>
    <n v="3"/>
    <s v="in administrare"/>
    <s v="HG 982/1998;HG 1344/2011;OUG.1 din 04/01/2017;HG.354/18.05.2017;OUG.68 din 06/11/2019;HG.846/08.10.2020"/>
    <s v="imobil"/>
    <s v="Lungime albie corectată/consolidată=4,2 km;"/>
  </r>
  <r>
    <x v="3794"/>
    <s v="8.30.01"/>
    <m/>
    <m/>
    <s v="BARAJ PERIMETRU STROEŞTI"/>
    <s v="conform amenajamentelor silvice"/>
    <s v="ARGEŞ"/>
    <s v="-"/>
    <s v="Tara: România; Judet: ARGEŞ; -;   -; Nr: -;"/>
    <n v="1956"/>
    <n v="103"/>
    <n v="3"/>
    <s v="in administrare"/>
    <s v="HG 982/1998;HG 1344/2011;OUG.1 din 04/01/2017;HG.354/18.05.2017;OUG.68 din 06/11/2019;HG.846/08.10.2020"/>
    <s v="imobil"/>
    <s v="Lungime albie corectată/consolidată=0,2 km;"/>
  </r>
  <r>
    <x v="3795"/>
    <s v="8.04.04"/>
    <m/>
    <m/>
    <s v="DRUM AUTO TALVELE"/>
    <s v="conform amenajamentelor silvice"/>
    <s v="ARGEŞ"/>
    <s v="-"/>
    <s v="Tara: România; Judet: ARGEŞ; -;   -; Nr: -;"/>
    <n v="1964"/>
    <n v="68033"/>
    <n v="3"/>
    <s v="in administrare"/>
    <s v="HG.982/1998;HG.1344/23.12.2010;OUG.1/04.01.2017;;OUG.68 din 06/11/2019"/>
    <s v="imobil"/>
    <s v="Lungime=1,7 Km;Suprafeţe= ha;CF= ;"/>
  </r>
  <r>
    <x v="3796"/>
    <s v="8.04.04"/>
    <m/>
    <m/>
    <s v="DRUM AUTO DRAGHINA"/>
    <s v="conform amenajamentelor silvice"/>
    <s v="ARGEŞ"/>
    <s v="-"/>
    <s v="Tara: România; Judet: ARGEŞ; -;   -; Nr: -;"/>
    <n v="1970"/>
    <n v="808979"/>
    <n v="3"/>
    <s v="in administrare"/>
    <s v="HG.982/1998;HG.1344/23.12.2010;OUG.1/04.01.2017;;OUG.68 din 06/11/2019"/>
    <s v="imobil"/>
    <s v="Lungime=10,4 Km;Suprafeţe= ha;CF= ;"/>
  </r>
  <r>
    <x v="3797"/>
    <s v="8.30.01"/>
    <m/>
    <m/>
    <s v="BARAJE VALEA BRADULUI"/>
    <s v="conform amenajamentelor silvice"/>
    <s v="ARGEŞ"/>
    <s v="-"/>
    <s v="Tara: România; Judet: ARGEŞ; -;   -; Nr: -;"/>
    <n v="1988"/>
    <n v="9425"/>
    <n v="3"/>
    <s v="in administrare"/>
    <s v="HG 982/1998;HG 1344/2011;OUG.1 din 04/01/2017;HG.354/18.05.2017;OUG.68 din 06/11/2019;HG.846/08.10.2020"/>
    <s v="imobil"/>
    <s v="Lungime albie corectată/consolidată=4,2 km;"/>
  </r>
  <r>
    <x v="3798"/>
    <s v="8.04.04"/>
    <m/>
    <m/>
    <s v="DAF IZV.LACULUI"/>
    <s v="conform amenajamentelor silvice"/>
    <s v="ARGEŞ"/>
    <s v="-"/>
    <s v="Tara: România; Judet: ARGEŞ; -;   -; Nr: -;"/>
    <n v="1965"/>
    <n v="144477"/>
    <n v="3"/>
    <s v="in administrare"/>
    <s v="HG.982/1998;HG.1344/23.12.2010;OUG.1/04.01.2017;;OUG.68 din 06/11/2019"/>
    <s v="imobil"/>
    <s v="Lungime=2,4 Km;Suprafeţe= ha;CF= ;"/>
  </r>
  <r>
    <x v="3799"/>
    <s v="8.04.04"/>
    <m/>
    <m/>
    <s v="DRUM AUTO ROATELE"/>
    <s v="conform amenajamentelor silvice"/>
    <s v="ARGEŞ"/>
    <s v="-"/>
    <s v="Tara: România; Judet: ARGEŞ; -;   -; Nr: -;"/>
    <n v="1966"/>
    <n v="144427"/>
    <n v="3"/>
    <s v="in administrare"/>
    <s v="HG.982/1998;HG.1344/23.12.2010;OUG.1/04.01.2017;;OUG.68 din 06/11/2019"/>
    <s v="imobil"/>
    <s v="Lungime=1,8 Km;Suprafeţe= ha;CF= ;"/>
  </r>
  <r>
    <x v="3800"/>
    <s v="8.04.04"/>
    <m/>
    <m/>
    <s v="DRUM AUTO LEAOTA"/>
    <s v="conform amenajamentelor silvice"/>
    <s v="ARGEŞ"/>
    <s v="-"/>
    <s v="Tara: România; Judet: ARGEŞ; -;   -; Nr: -;"/>
    <n v="1965"/>
    <n v="322938"/>
    <n v="3"/>
    <s v="in administrare"/>
    <s v="HG.982/1998;HG.1344/23.12.2010;OUG.1/04.01.2017;;OUG.68 din 06/11/2019"/>
    <s v="imobil"/>
    <s v="Lungime=3,2 Km;Suprafeţe= ha;CF= ;"/>
  </r>
  <r>
    <x v="3801"/>
    <s v="8.04.04"/>
    <m/>
    <m/>
    <s v="DRUM AUTO ROSU"/>
    <s v="conform amenajamentelor silvice"/>
    <s v="ARGEŞ"/>
    <s v="-"/>
    <s v="Tara: România; Judet: ARGEŞ; -;   -; Nr: -;"/>
    <n v="1965"/>
    <n v="194572"/>
    <n v="3"/>
    <s v="in administrare"/>
    <s v="HG.982/1998;HG.1344/23.12.2010;OUG.1/04.01.2017;;OUG.68 din 06/11/2019"/>
    <s v="imobil"/>
    <s v="Lungime=1,3 Km;Suprafeţe= ha;CF= ;"/>
  </r>
  <r>
    <x v="3802"/>
    <s v="8.30.01"/>
    <m/>
    <m/>
    <s v="BARAJE VALEA PĂCURARULUI"/>
    <s v="conform amenajamentelor silvice"/>
    <s v="ARGEŞ"/>
    <s v="-"/>
    <s v="Tara: România; Judet: ARGEŞ; -;   -; Nr: -;"/>
    <n v="1988"/>
    <n v="10906"/>
    <n v="3"/>
    <s v="in administrare"/>
    <s v="HG 982/1998;HG 1344/2011;OUG.1 din 04/01/2017;HG.354/18.05.2017;OUG.68 din 06/11/2019;HG.846/08.10.2020"/>
    <s v="imobil"/>
    <s v="Lungime albie corectată/consolidată=2,8 km;"/>
  </r>
  <r>
    <x v="3803"/>
    <s v="8.30.01"/>
    <m/>
    <m/>
    <s v="BARAJ V BOASII CT"/>
    <s v="conform amenajamentelor silvice"/>
    <s v="ARGEŞ"/>
    <s v="-"/>
    <s v="Tara: România; Judet: ARGEŞ; -;   -; Nr: -;"/>
    <n v="1984"/>
    <n v="2502"/>
    <n v="3"/>
    <s v="in administrare"/>
    <s v="HG 982/1998;HG 1344/2011;OUG.1 din 04/01/2017;HG.354/18.05.2017;OUG.68 din 06/11/2019;HG.846/08.10.2020"/>
    <s v="imobil"/>
    <s v="Lungime albie corectată/consolidată=2 km;"/>
  </r>
  <r>
    <x v="3804"/>
    <s v="8.30.01"/>
    <m/>
    <m/>
    <s v="BARAJE V GĂNEŞTI"/>
    <s v="conform amenajamentelor silvice"/>
    <s v="ARGEŞ"/>
    <s v="-"/>
    <s v="Tara: România; Judet: ARGEŞ; -;   -; Nr: -;"/>
    <n v="1985"/>
    <n v="10912"/>
    <n v="3"/>
    <s v="in administrare"/>
    <s v="HG 982/1998;HG 1344/2011;OUG.1 din 04/01/2017;HG.354/18.05.2017;OUG.68 din 06/11/2019;HG.846/08.10.2020"/>
    <s v="imobil"/>
    <s v="Lungime albie corectată/consolidată=5,8 km;"/>
  </r>
  <r>
    <x v="3805"/>
    <s v="8.04.04"/>
    <m/>
    <m/>
    <s v="DAF VL RADULUI 3.5 KM"/>
    <s v="conform amenajamentelor silvice"/>
    <s v="ARGEŞ"/>
    <s v="-"/>
    <s v="Tara: România; Judet: ARGEŞ; -;   -; Nr: -;"/>
    <n v="1980"/>
    <n v="32816"/>
    <n v="3"/>
    <s v="in administrare"/>
    <s v="HG 982/1998;HG 1344/2011;OUG.1 din 04/01/2017;HG.354/18.05.2017;OUG.68 din 06/11/2019"/>
    <s v="imobil"/>
    <s v="Lungime= Km;Suprafeţe= ha;CF= ;"/>
  </r>
  <r>
    <x v="3806"/>
    <s v="8.30.01"/>
    <m/>
    <m/>
    <s v="CORECT TORENŢI V. OIASCA"/>
    <s v="conform amenajamentelor silvice"/>
    <s v="ARGEŞ"/>
    <s v="-"/>
    <s v="Tara: România; Judet: ARGEŞ; -;   -; Nr: -;"/>
    <n v="1995"/>
    <n v="115429"/>
    <n v="3"/>
    <s v="in administrare"/>
    <s v="HG 982/1998;HG 1344/2011;OUG.1 din 04/01/2017;HG.354/18.05.2017;OUG.68 din 06/11/2019;HG.846/08.10.2020"/>
    <s v="imobil"/>
    <s v="Lungime albie corectată/consolidată=2,5 km;"/>
  </r>
  <r>
    <x v="3807"/>
    <s v="8.30.01"/>
    <m/>
    <m/>
    <s v="BARAJ VALEA LUPULUI"/>
    <s v="conform amenajamentelor silvice"/>
    <s v="ARGEŞ"/>
    <s v="-"/>
    <s v="Tara: România; Judet: ARGEŞ; -;   -; Nr: -;"/>
    <n v="1960"/>
    <n v="6619"/>
    <n v="3"/>
    <s v="in administrare"/>
    <s v="HG 982/1998;HG 1344/2011;OUG.1 din 04/01/2017;OUG.68 din 06/11/2019;HG.846/08.10.2020"/>
    <s v="imobil"/>
    <s v="Lungime albie corectată/consolidată=9,2 km;"/>
  </r>
  <r>
    <x v="3808"/>
    <s v="8.30.01"/>
    <m/>
    <m/>
    <s v="BARAJE FĂRĂ ACUMUL FIXE"/>
    <s v="conform amenajamentelor silvice"/>
    <s v="ARGEŞ"/>
    <s v="-"/>
    <s v="Tara: România; Judet: ARGEŞ; -;   -; Nr: -;"/>
    <n v="1976"/>
    <n v="1620"/>
    <n v="3"/>
    <s v="in administrare"/>
    <s v="HG.982/1998;HG.1344/23.12.2010;OUG.1/04.01.2017;;OUG.68 din 06/11/2019;HG.846/08.10.2020"/>
    <s v="imobil"/>
    <s v="Lungime albie corectată/consolidată=0,7 km;"/>
  </r>
  <r>
    <x v="3809"/>
    <s v="8.30.01"/>
    <m/>
    <m/>
    <s v="BARAJE FĂRĂ ACUMUL.FIXE"/>
    <s v="conform amenajamentelor silvice"/>
    <s v="ARGEŞ"/>
    <s v="-"/>
    <s v="Tara: România; Judet: ARGEŞ; -;   -; Nr: -;"/>
    <n v="1980"/>
    <n v="1151"/>
    <n v="3"/>
    <s v="in administrare"/>
    <s v="HG 982/1998;HG 1344/2011;OUG.1 din 04/01/2017;HG.354/18.05.2017;OUG.68 din 06/11/2019;HG.846/08.10.2020"/>
    <s v="imobil"/>
    <s v="Lungime albie corectată/consolidată=0,5 km;"/>
  </r>
  <r>
    <x v="3810"/>
    <s v="8.30.01"/>
    <m/>
    <m/>
    <s v="BARAJE FĂRĂ ACUMUL FIXE"/>
    <s v="conform amenajamentelor silvice"/>
    <s v="ARGEŞ"/>
    <s v="-"/>
    <s v="Tara: România; Judet: ARGEŞ; -;   -; Nr: -;"/>
    <n v="1982"/>
    <n v="3053"/>
    <n v="3"/>
    <s v="in administrare"/>
    <s v="HG 982/1998;HG 1344/2011;OUG.1 din 04/01/2017;HG.354/18.05.2017;OUG.68 din 06/11/2019;HG.846/08.10.2020"/>
    <s v="imobil"/>
    <s v="Lungime albie corectată/consolidată=0,7 km;"/>
  </r>
  <r>
    <x v="3811"/>
    <s v="8.30.01"/>
    <m/>
    <m/>
    <s v="BARAJE FĂRĂ ACUMUL FIXE"/>
    <s v="conform amenajamentelor silvice"/>
    <s v="ARGEŞ"/>
    <s v="-"/>
    <s v="Tara: România; Judet: ARGEŞ; -;   -; Nr: -;"/>
    <n v="1985"/>
    <n v="1597"/>
    <n v="3"/>
    <s v="in administrare"/>
    <s v="HG 982/1998;HG 1344/2011;OUG.1 din 04/01/2017;HG.354/18.05.2017;OUG.68 din 06/11/2019;HG.846/08.10.2020"/>
    <s v="imobil"/>
    <s v="Lungime albie corectată/consolidată=2 km;"/>
  </r>
  <r>
    <x v="3812"/>
    <s v="8.04.04"/>
    <m/>
    <m/>
    <s v="DAF V. BOULUI _x000a_"/>
    <s v="conform amenajamentelor silvice"/>
    <s v="ARGEŞ"/>
    <s v="-"/>
    <s v="Tara: România; Judet: ARGEŞ; -;   -; Nr: -;"/>
    <n v="1964"/>
    <n v="230071"/>
    <n v="3"/>
    <s v="in administrare"/>
    <s v="HG.982/1998;HG.1344/23.12.2010;OUG.1/04.01.2017;;OUG.68 din 06/11/2019"/>
    <s v="imobil"/>
    <s v="Lungime=4,8 Km;Suprafeţe= ha;CF= ;"/>
  </r>
  <r>
    <x v="3813"/>
    <s v="8.04.04"/>
    <m/>
    <m/>
    <s v="DAF DULERCEA"/>
    <s v="conform amenajamentelor silvice"/>
    <s v="ARGEŞ"/>
    <s v="-"/>
    <s v="Tara: România; Judet: ARGEŞ; -;   -; Nr: -;"/>
    <n v="1971"/>
    <n v="68932"/>
    <n v="3"/>
    <s v="in administrare"/>
    <s v="HG.982/1998;HG.1344/23.12.2010;OUG.1/04.01.2017;;OUG.68 din 06/11/2019"/>
    <s v="imobil"/>
    <s v="Lungime=4,6 Km;Suprafeţe= ha;CF= ;"/>
  </r>
  <r>
    <x v="3814"/>
    <s v="8.04.04"/>
    <m/>
    <m/>
    <s v="DAF RUSCA"/>
    <s v="conform amenajamentelor silvice"/>
    <s v="ARGEŞ"/>
    <s v="-"/>
    <s v="Tara: România; Judet: ARGEŞ; -;   -; Nr: -;"/>
    <n v="1982"/>
    <n v="145336"/>
    <n v="3"/>
    <s v="in administrare"/>
    <s v="HG 982/1998;HG 1344/2011; HG 478/ 24-IUN-15;HG.478/24-IUN-15;OUG.1 din 04/01/2017;OUG.68 din 06/11/2019"/>
    <s v="imobil"/>
    <s v="Lungime=1,0 KM Km;Suprafeţe= ha;CF= ;"/>
  </r>
  <r>
    <x v="3815"/>
    <s v="8.30.01"/>
    <m/>
    <m/>
    <s v="CT BADEANCA"/>
    <s v="conform amenajamentelor silvice"/>
    <s v="ARGEŞ"/>
    <s v="-"/>
    <s v="Tara: România; Judet: ARGEŞ; -;   -; Nr: -;"/>
    <n v="1994"/>
    <n v="142811"/>
    <n v="3"/>
    <s v="in administrare"/>
    <s v="HG 982/1998;HG 1344/2011; HG 478/ 24-IUN-15;HG.478/24-IUN-15;OUG.1 din 04/01/2017;HG.354/18.05.2017;OUG.68 din 06/11/2019;HG.846/08.10.2020"/>
    <s v="imobil"/>
    <s v="Lungime albie corectată/consolidată=0,8 km;"/>
  </r>
  <r>
    <x v="3816"/>
    <s v="8.04.04"/>
    <m/>
    <m/>
    <s v="DAF BRATIA"/>
    <s v="conform amenajamentelor silvice"/>
    <s v="ARGEŞ"/>
    <s v="-"/>
    <s v="Tara: România; Judet: ARGEŞ; -;   -; Nr: -;"/>
    <n v="1973"/>
    <n v="527166"/>
    <n v="3"/>
    <s v="in administrare"/>
    <s v="HG.982/1998;HG.1344/23.12.2010;OUG.1/04.01.2017;;OUG.68 din 06/11/2019"/>
    <s v="imobil"/>
    <s v="Lungime=4,8 Km;Suprafeţe= ha;CF= ;"/>
  </r>
  <r>
    <x v="3817"/>
    <s v="8.04.04"/>
    <m/>
    <m/>
    <s v="DAF BADEANCA 14.0 KM"/>
    <s v="conform amenajamentelor silvice"/>
    <s v="ARGEŞ"/>
    <s v="-"/>
    <s v="Tara: România; Judet: ARGEŞ; -;   -; Nr: -;"/>
    <n v="1970"/>
    <n v="3554250"/>
    <n v="3"/>
    <s v="in administrare"/>
    <s v="HG 982/1998;HG 1344/2011;OUG.1 din 04/01/2017;HG.354/18.05.2017;OUG.68 din 06/11/2019"/>
    <s v="imobil"/>
    <s v="Lungime= Km;Suprafeţe= ha;CF= ;"/>
  </r>
  <r>
    <x v="3818"/>
    <s v="8.04.04"/>
    <m/>
    <m/>
    <s v="DAF VALEA GRUIULUI"/>
    <s v="conform amenajamentelor silvice"/>
    <s v="ARGEŞ"/>
    <s v="-"/>
    <s v="Tara: România; Judet: ARGEŞ; -;   -; Nr: -;"/>
    <n v="1962"/>
    <n v="3560"/>
    <n v="3"/>
    <s v="in administrare"/>
    <s v="HG 982/1998;HG 1344/2011; HG 478/ 24-IUN-15;HG.478/24-IUN-15;OUG.1 din 04/01/2017;OUG.68 din 06/11/2019"/>
    <s v="imobil"/>
    <s v="Lungime=3,0 KM Km;Suprafeţe= ha;CF= ;"/>
  </r>
  <r>
    <x v="3819"/>
    <s v="8.30.01"/>
    <m/>
    <m/>
    <s v="CT BUGHEA DE JOS"/>
    <s v="conform amenajamentelor silvice"/>
    <s v="ARGEŞ"/>
    <s v="-"/>
    <s v="Tara: România; Judet: ARGEŞ; -;   -; Nr: -;"/>
    <n v="1988"/>
    <n v="1309"/>
    <n v="3"/>
    <s v="in administrare"/>
    <s v="HG 982/1998;HG 1344/2011; HG 478/ 24-IUN-15;HG.478/24-IUN-15;OUG.1 din 04/01/2017;HG.354/18.05.2017;OUG.68 din 06/11/2019;HG.846/08.10.2020"/>
    <s v="imobil"/>
    <s v="Lungime albie corectată/consolidată=1,8 km;"/>
  </r>
  <r>
    <x v="3820"/>
    <s v="8.30.01"/>
    <m/>
    <m/>
    <s v="CT CUCA BĂTRÂNĂ"/>
    <s v="conform amenajamentelor silvice"/>
    <s v="ARGEŞ"/>
    <s v="-"/>
    <s v="Tara: România; Judet: ARGEŞ; -;   -; Nr: -;"/>
    <n v="1990"/>
    <n v="2752"/>
    <n v="3"/>
    <s v="in administrare"/>
    <s v="HG 982/1998;HG 1344/2011; HG 478/ 24-IUN-15;HG.478/24-IUN-15;OUG.1 din 04/01/2017;HG.354/18.05.2017;OUG.68 din 06/11/2019;HG.846/08.10.2020"/>
    <s v="imobil"/>
    <s v="Lungime albie corectată/consolidată=0,8 km;"/>
  </r>
  <r>
    <x v="3821"/>
    <s v="8.04.04"/>
    <m/>
    <m/>
    <s v="DAF VL.OPRIT."/>
    <s v="conform amenajamentelor silvice"/>
    <s v="ARGEŞ"/>
    <s v="-"/>
    <s v="Tara: România; Judet: ARGEŞ; -;   -; Nr: -;"/>
    <n v="1987"/>
    <n v="80482"/>
    <n v="3"/>
    <s v="in administrare"/>
    <s v="HG 982/1998;HG 1344/2011; HG 478/ 24-IUN-15;HG.478/24-IUN-15;OUG.1 din 04/01/2017;HG.354/18.05.2017;OUG.68 din 06/11/2019"/>
    <s v="imobil"/>
    <s v="Lungime=2,0 KM Km;Suprafeţe= ha;CF= ;"/>
  </r>
  <r>
    <x v="3822"/>
    <s v="8.04.04"/>
    <m/>
    <m/>
    <s v="DAF CUMPANA-PIETROSU"/>
    <s v="conform amenajamentelor silvice"/>
    <s v="ARGEŞ"/>
    <s v="-"/>
    <s v="Tara: România; Judet: ARGEŞ; -;   -; Nr: -;"/>
    <n v="1981"/>
    <n v="44519"/>
    <n v="3"/>
    <s v="in administrare"/>
    <s v="HG 982/1998;HG 1344/2011; HG 478/ 24-IUN-15;HG.478/24-IUN-15;OUG.1 din 04/01/2017;HG.354/18.05.2017;OUG.68 din 06/11/2019"/>
    <s v="imobil"/>
    <s v="Lungime=5,0 KM Km;Suprafeţe= ha;CF= ;"/>
  </r>
  <r>
    <x v="3823"/>
    <s v="8.04.04"/>
    <m/>
    <m/>
    <s v="DAF BUDA VALE"/>
    <s v="conform amenajamentelor silvice"/>
    <s v="ARGEŞ"/>
    <s v="-"/>
    <s v="Tara: România; Judet: ARGEŞ; -;   -; Nr: -;"/>
    <n v="1967"/>
    <n v="1579984"/>
    <n v="3"/>
    <s v="in administrare"/>
    <s v="HG 982/1998;HG 1344/2011; HG 478/ 24-IUN-15;HG.478/24-IUN-15;OUG.1 din 04/01/2017;HG.354/18.05.2017;OUG.68 din 06/11/2019"/>
    <s v="imobil"/>
    <s v="Lungime=14,4 KM Km;Suprafeţe= ha;CF= ;"/>
  </r>
  <r>
    <x v="3824"/>
    <s v="8.30.01"/>
    <m/>
    <m/>
    <s v="CORECTARE TORENŢI-LIMPED"/>
    <s v="conform amenajamentelor silvice"/>
    <s v="ARGEŞ"/>
    <s v="-"/>
    <s v="Tara: România; Judet: ARGEŞ; -;   -; Nr: -;"/>
    <n v="1985"/>
    <n v="1434"/>
    <n v="3"/>
    <s v="in administrare"/>
    <s v="HG 982/1998;HG 1344/2011;OUG.1 din 04/01/2017;HG.354/18.05.2017;OUG.68 din 06/11/2019;HG.846/08.10.2020"/>
    <s v="imobil"/>
    <s v="Lungime albie corectată/consolidată=0,7 km;"/>
  </r>
  <r>
    <x v="3825"/>
    <s v="8.30.01"/>
    <m/>
    <m/>
    <s v="CORECTARE TORENŢI-TRANSF"/>
    <s v="conform amenajamentelor silvice"/>
    <s v="ARGEŞ"/>
    <s v="-"/>
    <s v="Tara: România; Judet: ARGEŞ; -;   -; Nr: -;"/>
    <n v="1986"/>
    <n v="1631"/>
    <n v="3"/>
    <s v="in administrare"/>
    <s v="HG 982/1998;HG 1344/2011;OUG.1 din 04/01/2017;HG.354/18.05.2017;OUG.68 din 06/11/2019;HG.846/08.10.2020"/>
    <s v="imobil"/>
    <s v="Lungime albie corectată/consolidată=0,4 km;"/>
  </r>
  <r>
    <x v="3826"/>
    <s v="8.30.01"/>
    <m/>
    <m/>
    <s v="CORECTARE TORENŢI-LIMPED"/>
    <s v="conform amenajamentelor silvice"/>
    <s v="ARGEŞ"/>
    <s v="-"/>
    <s v="Tara: România; Judet: ARGEŞ; -;   -; Nr: -;"/>
    <n v="1986"/>
    <n v="7316"/>
    <n v="3"/>
    <s v="in administrare"/>
    <s v="HG 982/1998;HG 1344/2011;OUG.1 din 04/01/2017;HG.354/18.05.2017;OUG.68 din 06/11/2019;HG.846/08.10.2020"/>
    <s v="imobil"/>
    <s v="Lungime albie corectată/consolidată=0,2 km;"/>
  </r>
  <r>
    <x v="3827"/>
    <s v="8.30.01"/>
    <m/>
    <m/>
    <s v="BARAJ FIX DIN BETON"/>
    <s v="conform amenajamentelor silvice"/>
    <s v="ARGEŞ"/>
    <s v="-"/>
    <s v="Tara: România; Judet: ARGEŞ; -;   -; Nr: -;"/>
    <n v="1982"/>
    <n v="452"/>
    <n v="3"/>
    <s v="in administrare"/>
    <s v="HG 982/1998;HG 1344/2011;OUG.1 din 04/01/2017;HG.354/18.05.2017;OUG.68 din 06/11/2019;HG.846/08.10.2020"/>
    <s v="imobil"/>
    <s v="Lungime albie corectată/consolidată=0,2 km;"/>
  </r>
  <r>
    <x v="3828"/>
    <s v="8.30.01"/>
    <m/>
    <m/>
    <s v="CORECTARE TORENŢI AREF"/>
    <s v="conform amenajamentelor silvice"/>
    <s v="ARGEŞ"/>
    <s v="-"/>
    <s v="Tara: România; Judet: ARGEŞ; -;   -; Nr: -;"/>
    <n v="1980"/>
    <n v="6475"/>
    <n v="3"/>
    <s v="in administrare"/>
    <s v="HG 982/1998;HG 1344/2011;OUG.1 din 04/01/2017;HG.354/18.05.2017;OUG.68 din 06/11/2019;HG.846/08.10.2020"/>
    <s v="imobil"/>
    <s v="Lungime albie corectată/consolidată=0,4 km;"/>
  </r>
  <r>
    <x v="3829"/>
    <s v="8.04.04"/>
    <m/>
    <m/>
    <s v="DAF RANCACIOV II 9.5 KM"/>
    <s v="conform amenajamentelor silvice"/>
    <s v="ARGEŞ"/>
    <s v="-"/>
    <s v="Tara: România; Judet: ARGEŞ; -;   -; Nr: -;"/>
    <n v="1982"/>
    <n v="183170"/>
    <n v="3"/>
    <s v="in administrare"/>
    <s v="HG 982/1998;HG 1344/2011;OUG.1 din 04/01/2017;HG.354/18.05.2017;OUG.68 din 06/11/2019"/>
    <s v="imobil"/>
    <s v="Lungime= Km;Suprafeţe= ha;CF= ;"/>
  </r>
  <r>
    <x v="3830"/>
    <s v="8.04.04"/>
    <m/>
    <m/>
    <s v="DAF TOPOLOGEL"/>
    <s v="conform amenajamentelor silvice"/>
    <s v="ARGEŞ"/>
    <s v="-"/>
    <s v="Tara: România; Judet: ARGEŞ; -;   -; Nr: -;"/>
    <n v="1966"/>
    <n v="66988"/>
    <n v="3"/>
    <s v="in administrare"/>
    <s v="HG 982/1998;HG 1344/2011; HG 478/ 24-IUN-15;HG.478/24-IUN-15;OUG.1 din 04/01/2017;OUG.68 din 06/11/2019"/>
    <s v="imobil"/>
    <s v="Lungime= Km;Suprafeţe= ha;CF= ;"/>
  </r>
  <r>
    <x v="3831"/>
    <s v="8.04.04"/>
    <m/>
    <m/>
    <s v="DAF PLOPILOR"/>
    <s v="conform amenajamentelor silvice"/>
    <s v="ARGEŞ"/>
    <s v="-"/>
    <s v="Tara: România; Judet: ARGEŞ; -;   -; Nr: -;"/>
    <n v="1961"/>
    <n v="687033"/>
    <n v="3"/>
    <s v="in administrare"/>
    <s v="HG 982/1998;HG 1344/2011; HG 478/ 24-IUN-15;HG.478/24-IUN-15;OUG.1 din 04/01/2017;HG.354/18.05.2017;OUG.68 din 06/11/2019"/>
    <s v="imobil"/>
    <s v="Lungime= Km;Suprafeţe= ha;CF= ;"/>
  </r>
  <r>
    <x v="3832"/>
    <s v="8.04.04"/>
    <m/>
    <m/>
    <s v="DAF VALEA BISERICII"/>
    <s v="conform amenajamentelor silvice"/>
    <s v="ARGEŞ"/>
    <s v="-"/>
    <s v="Tara: România; Judet: ARGEŞ; -;   -; Nr: -;"/>
    <n v="1975"/>
    <n v="7152"/>
    <n v="3"/>
    <s v="in administrare"/>
    <s v="HG 982/1998;HG 1344/2011; HG 478/ 24-IUN-15;HG.478/24-IUN-15;OUG.1 din 04/01/2017;OUG.68 din 06/11/2019"/>
    <s v="imobil"/>
    <s v="Lungime= Km;Suprafeţe= ha;CF= ;"/>
  </r>
  <r>
    <x v="3833"/>
    <s v="8.04.04"/>
    <m/>
    <m/>
    <s v="DAF PR.URSULUI"/>
    <s v="conform amenajamentelor silvice"/>
    <s v="ARGEŞ"/>
    <s v="-"/>
    <s v="Tara: România; Judet: ARGEŞ; -;   -; Nr: -;"/>
    <n v="1962"/>
    <n v="1356"/>
    <n v="3"/>
    <s v="in administrare"/>
    <s v="HG 982/1998;HG 1344/2011; HG 478/ 24-IUN-15;HG.478/24-IUN-15;OUG.1 din 04/01/2017;OUG.68 din 06/11/2019"/>
    <s v="imobil"/>
    <s v="Lungime= Km;Suprafeţe= ha;CF= ;"/>
  </r>
  <r>
    <x v="3834"/>
    <s v="8.30.01"/>
    <m/>
    <m/>
    <s v="CT BRUSTUROASA 4"/>
    <s v="conform amenajamentelor silvice"/>
    <s v="ARGEŞ"/>
    <s v="-"/>
    <s v="Tara: România; Judet: ARGEŞ; -;   -; Nr: -;"/>
    <n v="1991"/>
    <n v="2625"/>
    <n v="3"/>
    <s v="in administrare"/>
    <s v="HG 982/1998;HG 1344/2011; HG 478/ 24-IUN-15;HG.478/24-IUN-15;OUG.1 din 04/01/2017;HG.354/18.05.2017;OUG.68 din 06/11/2019;HG.846/08.10.2020"/>
    <s v="imobil"/>
    <s v="Lungime albie corectată/consolidată=1 km;"/>
  </r>
  <r>
    <x v="3835"/>
    <s v="8.04.04"/>
    <m/>
    <m/>
    <s v="DAF CUMPENITA"/>
    <s v="conform amenajamentelor silvice"/>
    <s v="ARGEŞ"/>
    <s v="-"/>
    <s v="Tara: România; Judet: ARGEŞ; -;   -; Nr: -;"/>
    <n v="1959"/>
    <n v="285843"/>
    <n v="3"/>
    <s v="in administrare"/>
    <s v="HG 982/1998;HG 1344/2011; HG 478/ 24-IUN-15;HG.478/24-IUN-15;OUG.1 din 04/01/2017;HG.354/18.05.2017;OUG.68 din 06/11/2019"/>
    <s v="imobil"/>
    <s v="Lungime= Km;Suprafeţe= ha;CF= ;"/>
  </r>
  <r>
    <x v="3836"/>
    <s v="8.04.04"/>
    <m/>
    <m/>
    <s v="DAF PECINEAGU"/>
    <s v="conform amenajamentelor silvice"/>
    <s v="ARGEŞ"/>
    <s v="-"/>
    <s v="Tara: România; Judet: ARGEŞ; -;   -; Nr: -;"/>
    <n v="1990"/>
    <n v="320760"/>
    <n v="3"/>
    <s v="in administrare"/>
    <s v="HG 982/1998;HG 1344/2011; HG 478/ 24-IUN-15;HG.478/24-IUN-15;OUG.1 din 04/01/2017;HG.354/18.05.2017;OUG.68 din 06/11/2019"/>
    <s v="imobil"/>
    <s v="Lungime= Km;Suprafeţe= ha;CF= ;"/>
  </r>
  <r>
    <x v="3837"/>
    <s v="8.04.04"/>
    <m/>
    <m/>
    <s v="DAF TR.VL.HOTARULUI"/>
    <s v="conform amenajamentelor silvice"/>
    <s v="ARGEŞ"/>
    <s v="-"/>
    <s v="Tara: România; Judet: ARGEŞ; -;   -; Nr: -;"/>
    <n v="1960"/>
    <n v="161"/>
    <n v="3"/>
    <s v="in administrare"/>
    <s v="HG 982/1998;HG 1344/2011; HG 478/ 24-IUN-15;HG.478/24-IUN-15;OUG.1 din 04/01/2017;OUG.68 din 06/11/2019"/>
    <s v="imobil"/>
    <s v="Lungime= Km;Suprafeţe= ha;CF= ;"/>
  </r>
  <r>
    <x v="3838"/>
    <s v="8.30.01"/>
    <m/>
    <m/>
    <s v="C.T. DAMBOV.II V.PESTERII NEV"/>
    <s v="conform amenajamentelor silvice"/>
    <s v="ARGEŞ"/>
    <s v="-"/>
    <s v="Tara: România; Judet: ARGEŞ; -;   -; Nr: -;"/>
    <n v="1993"/>
    <n v="7255"/>
    <n v="3"/>
    <s v="in administrare"/>
    <s v="HG 982/1998;HG 1344/2011; HG 478/ 24-IUN-15;HG.478/24-IUN-15;OUG.1 din 04/01/2017;HG.354/18.05.2017;OUG.68 din 06/11/2019;HG.846/08.10.2020"/>
    <s v="imobil"/>
    <s v="Lungime albie corectată/consolidată=0,2 km;"/>
  </r>
  <r>
    <x v="3839"/>
    <s v="8.30.01"/>
    <m/>
    <m/>
    <s v="CT DĂMBOV.II PADINA NEV"/>
    <s v="conform amenajamentelor silvice"/>
    <s v="ARGEŞ"/>
    <s v="-"/>
    <s v="Tara: România; Judet: ARGEŞ; -;   -; Nr: -;"/>
    <n v="1992"/>
    <n v="3359"/>
    <n v="3"/>
    <s v="in administrare"/>
    <s v="HG 982/1998;HG 1344/2011; HG 478/ 24-IUN-15;HG.478/24-IUN-15;OUG.1 din 04/01/2017;HG.354/18.05.2017;OUG.68 din 06/11/2019;HG.846/08.10.2020"/>
    <s v="imobil"/>
    <s v="Lungime albie corectată/consolidată=0,1 km;"/>
  </r>
  <r>
    <x v="3840"/>
    <s v="8.30.01"/>
    <m/>
    <m/>
    <s v="CT RUCĂR II MALDAR NEV"/>
    <s v="conform amenajamentelor silvice"/>
    <s v="ARGEŞ"/>
    <s v="-"/>
    <s v="Tara: România; Judet: ARGEŞ; -;   -; Nr: -;"/>
    <n v="1993"/>
    <n v="44509"/>
    <n v="3"/>
    <s v="in administrare"/>
    <s v="HG 982/1998;HG 1344/2011; HG 478/ 24-IUN-15;HG.478/24-IUN-15;OUG.1 din 04/01/2017;HG.354/18.05.2017;OUG.68 din 06/11/2019;HG.846/08.10.2020"/>
    <s v="imobil"/>
    <s v="Lungime albie corectată/consolidată=1,8 km;"/>
  </r>
  <r>
    <x v="3841"/>
    <s v="8.30.01"/>
    <m/>
    <m/>
    <s v="CT V.SCHI"/>
    <s v="conform amenajamentelor silvice"/>
    <s v="ARGEŞ"/>
    <s v="-"/>
    <s v="Tara: România; Judet: ARGEŞ; -;   -; Nr: -;"/>
    <n v="1981"/>
    <n v="3399"/>
    <n v="3"/>
    <s v="in administrare"/>
    <s v="HG 982/1998;HG 1344/2011; HG 478/ 24-IUN-15;HG.478/24-IUN-15;OUG.1 din 04/01/2017;HG.354/18.05.2017;OUG.68 din 06/11/2019;HG.846/08.10.2020"/>
    <s v="imobil"/>
    <s v="Lungime albie corectată/consolidată=0,7 km;"/>
  </r>
  <r>
    <x v="3842"/>
    <s v="8.04.04"/>
    <m/>
    <m/>
    <s v="DAF VALEA LUI MALDAR"/>
    <s v="conform amenajamentelor silvice"/>
    <s v="ARGEŞ"/>
    <s v="-"/>
    <s v="Tara: România; Judet: ARGEŞ; -;   -; Nr: -;"/>
    <n v="1971"/>
    <n v="26939"/>
    <n v="3"/>
    <s v="in administrare"/>
    <s v="HG 982/1998;HG 1344/2011; HG 478/ 24-IUN-15;HG.478/24-IUN-15;OUG.1 din 04/01/2017;OUG.68 din 06/11/2019"/>
    <s v="imobil"/>
    <s v="Lungime= Km;Suprafeţe= ha;CF= ;"/>
  </r>
  <r>
    <x v="3843"/>
    <s v="8.04.04"/>
    <m/>
    <m/>
    <s v="DAF RICHITA"/>
    <s v="conform amenajamentelor silvice"/>
    <s v="ARGEŞ"/>
    <s v="-"/>
    <s v="Tara: România; Judet: ARGEŞ; -;   -; Nr: -;"/>
    <n v="1970"/>
    <n v="115488"/>
    <n v="3"/>
    <s v="in administrare"/>
    <s v="HG 982/1998;HG 1344/2011; HG 478/ 24-IUN-15;HG.478/24-IUN-15;OUG.1 din 04/01/2017;OUG.68 din 06/11/2019"/>
    <s v="imobil"/>
    <s v="Lungime= Km;Suprafeţe= ha;CF= ;"/>
  </r>
  <r>
    <x v="3844"/>
    <s v="8.04.04"/>
    <m/>
    <m/>
    <s v="DAF VL.VLADULUI"/>
    <s v="conform amenajamentelor silvice"/>
    <s v="ARGEŞ"/>
    <s v="-"/>
    <s v="Tara: România; Judet: ARGEŞ; -;   -; Nr: -;"/>
    <n v="1956"/>
    <n v="3743"/>
    <n v="3"/>
    <s v="in administrare"/>
    <s v="HG 982/1998;HG 1344/2011; HG 478/ 24-IUN-15;HG.478/24-IUN-15;OUG.1 din 04/01/2017;OUG.68 din 06/11/2019"/>
    <s v="imobil"/>
    <s v="Lungime= Km;Suprafeţe= ha;CF= ;"/>
  </r>
  <r>
    <x v="3845"/>
    <s v="8.04.04"/>
    <m/>
    <m/>
    <s v="DAF BARLINGHIOAIA"/>
    <s v="conform amenajamentelor silvice"/>
    <s v="ARGEŞ"/>
    <s v="-"/>
    <s v="Tara: România; Judet: ARGEŞ; -;   -; Nr: -;"/>
    <n v="1981"/>
    <n v="190042"/>
    <n v="3"/>
    <s v="in administrare"/>
    <s v="HG 982/1998;HG 1344/2011; HG 478/ 24-IUN-15;HG.478/24-IUN-15;OUG.1 din 04/01/2017;OUG.68 din 06/11/2019"/>
    <s v="imobil"/>
    <s v="Lungime= Km;Suprafeţe= ha;CF= ;"/>
  </r>
  <r>
    <x v="3846"/>
    <s v="8.04.04"/>
    <m/>
    <m/>
    <s v="DAF V.CASELOR"/>
    <s v="conform amenajamentelor silvice"/>
    <s v="ARGEŞ"/>
    <s v="-"/>
    <s v="Tara: România; Judet: ARGEŞ; -;   -; Nr: -;"/>
    <n v="1964"/>
    <n v="4590"/>
    <n v="3"/>
    <s v="in administrare"/>
    <s v="HG 982/1998;HG 1344/2011; HG 478/ 24-IUN-15;HG.478/24-IUN-15;OUG.1 din 04/01/2017;OUG.68 din 06/11/2019"/>
    <s v="imobil"/>
    <s v="Lungime= Km;Suprafeţe= ha;CF= ;"/>
  </r>
  <r>
    <x v="3847"/>
    <s v="8.30.01"/>
    <m/>
    <m/>
    <s v="C T SATIC"/>
    <s v="conform amenajamentelor silvice"/>
    <s v="ARGEŞ"/>
    <s v="-"/>
    <s v="Tara: România; Judet: ARGEŞ; -;   -; Nr: -;"/>
    <n v="1989"/>
    <n v="3020"/>
    <n v="3"/>
    <s v="in administrare"/>
    <s v="HG 982/1998;HG 1344/2011; HG 478/ 24-IUN-15;HG.478/24-IUN-15;OUG.1 din 04/01/2017;HG.354/18.05.2017;OUG.68 din 06/11/2019;HG.846/08.10.2020"/>
    <s v="imobil"/>
    <s v="Lungime albie corectată/consolidată=0,4 km;"/>
  </r>
  <r>
    <x v="3848"/>
    <s v="8.30.01"/>
    <m/>
    <m/>
    <s v="CT SATIC"/>
    <s v="conform amenajamentelor silvice"/>
    <s v="ARGEŞ"/>
    <s v="-"/>
    <s v="Tara: România; Judet: ARGEŞ; -;   -; Nr: -;"/>
    <n v="1991"/>
    <n v="956"/>
    <n v="3"/>
    <s v="in administrare"/>
    <s v="HG 982/1998;HG 1344/2011; HG 478/ 24-IUN-15;HG.478/24-IUN-15;OUG.1 din 04/01/2017;HG.354/18.05.2017;OUG.68 din 06/11/2019;HG.846/08.10.2020"/>
    <s v="imobil"/>
    <s v="Lungime albie corectată/consolidată=0,2 km;"/>
  </r>
  <r>
    <x v="3849"/>
    <s v="8.04.04"/>
    <m/>
    <m/>
    <s v="DR.AUTO NAVRAPU"/>
    <s v="conform amenajamentelor silvice"/>
    <s v="ARGEŞ"/>
    <s v="-"/>
    <s v="Tara: România; Judet: ARGEŞ; -;   -; Nr: -;"/>
    <n v="1988"/>
    <n v="370691"/>
    <n v="3"/>
    <s v="in administrare"/>
    <s v="HG 982/1998;HG 1344/2011;OUG.1 din 04/01/2017;HG.354/18.05.2017;OUG.68 din 06/11/2019"/>
    <s v="imobil"/>
    <s v="Lungime= Km;Suprafeţe= ha;CF= ;"/>
  </r>
  <r>
    <x v="3850"/>
    <s v="8.30.01"/>
    <m/>
    <m/>
    <s v="BARAJE CORECTARE TORENTI"/>
    <s v="conform amenajamentelor silvice"/>
    <s v="ARGEŞ"/>
    <s v="-"/>
    <s v="Tara: România; Judet: ARGEŞ; -;   -; Nr: -;"/>
    <n v="1991"/>
    <n v="5882"/>
    <n v="3"/>
    <s v="in administrare"/>
    <s v="HG 982/1998;HG 1344/2011; HG 478/ 24-IUN-15;HG.478/24-IUN-15;OUG.1 din 04/01/2017;HG.354/18.05.2017;OUG.68 din 06/11/2019;HG.846/08.10.2020"/>
    <s v="imobil"/>
    <s v="Lungime albie corectată/consolidată=6 km;"/>
  </r>
  <r>
    <x v="3851"/>
    <s v="8.30.01"/>
    <m/>
    <m/>
    <s v="BARAJE VALEA STANII"/>
    <s v="conform amenajamentelor silvice"/>
    <s v="ARGEŞ"/>
    <s v="-"/>
    <s v="Tara: România; Judet: ARGEŞ; -;   -; Nr: -;"/>
    <n v="1993"/>
    <n v="5641"/>
    <n v="3"/>
    <s v="in administrare"/>
    <s v="HG 982/1998;HG 1344/2011; HG 478/ 24-IUN-15;HG.478/24-IUN-15;OUG.1 din 04/01/2017;HG.354/18.05.2017;OUG.68 din 06/11/2019;HG.846/08.10.2020"/>
    <s v="imobil"/>
    <s v="Lungime albie corectată/consolidată=2,3 km;"/>
  </r>
  <r>
    <x v="3852"/>
    <s v="8.04.04"/>
    <m/>
    <m/>
    <s v="DAF VALEA URSULUI"/>
    <s v="conform amenajamentelor silvice"/>
    <s v="ARGEŞ"/>
    <s v="-"/>
    <s v="Tara: România; Judet: ARGEŞ; -;   -; Nr: -;"/>
    <n v="1964"/>
    <n v="2752"/>
    <n v="3"/>
    <s v="in administrare"/>
    <s v="HG 982/1998;HG 1344/2011; HG 478/ 24-IUN-15;HG.478/24-IUN-15;OUG.1 din 04/01/2017;OUG.68 din 06/11/2019"/>
    <s v="imobil"/>
    <s v="Lungime= Km;Suprafeţe= ha;CF= ;"/>
  </r>
  <r>
    <x v="3853"/>
    <s v="8.04.04"/>
    <m/>
    <m/>
    <s v="DAF POENITA"/>
    <s v="conform amenajamentelor silvice"/>
    <s v="ARGEŞ"/>
    <s v="-"/>
    <s v="Tara: România; Judet: ARGEŞ; -;   -; Nr: -;"/>
    <n v="1986"/>
    <n v="88542"/>
    <n v="3"/>
    <s v="in administrare"/>
    <s v="HG 982/1998;HG 1344/2011; HG 478/ 24-IUN-15;HG.478/24-IUN-15;OUG.1 din 04/01/2017;HG.354/18.05.2017;OUG.68 din 06/11/2019"/>
    <s v="imobil"/>
    <s v="Lungime= Km;Suprafeţe= ha;CF= ;"/>
  </r>
  <r>
    <x v="3854"/>
    <s v="8.30.01"/>
    <m/>
    <m/>
    <s v="BARAJE CORECTARE TORENTI"/>
    <s v="conform amenajamentelor silvice"/>
    <s v="ARGEŞ"/>
    <s v="-"/>
    <s v="Tara: România; Judet: ARGEŞ; -;   -; Nr: -;"/>
    <n v="1983"/>
    <n v="1817"/>
    <n v="3"/>
    <s v="in administrare"/>
    <s v="HG 982/1998;HG 1344/2011; HG 478/ 24-IUN-15;HG.478/24-IUN-15;OUG.1 din 04/01/2017;HG.354/18.05.2017;OUG.68 din 06/11/2019;HG.846/08.10.2020"/>
    <s v="imobil"/>
    <s v="Lungime albie corectată/consolidată=7,7 km;"/>
  </r>
  <r>
    <x v="3855"/>
    <s v="8.04.04"/>
    <m/>
    <m/>
    <s v="DAF FAGETEL NEGRU"/>
    <s v="conform amenajamentelor silvice"/>
    <s v="NEAMŢ"/>
    <s v="-"/>
    <s v="Tara: România; Judet: NEAMŢ; -;   -; Nr: -;"/>
    <n v="1999"/>
    <n v="925896"/>
    <n v="27"/>
    <s v="in administrare"/>
    <s v="HG 982/1998;HG 1344/2011; HG 478/ 24-IUN-15;HG.478/24-IUN-15;OUG.1 din 04/01/2017;HG.354/18.05.2017;OUG.68 din 06/11/2019"/>
    <s v="imobil"/>
    <s v="Lungime= Km;Suprafeţe= ha;CF= ;"/>
  </r>
  <r>
    <x v="3856"/>
    <s v="8.04.04"/>
    <m/>
    <m/>
    <s v="D.F.VENIAS"/>
    <s v="conform amenajamentelor silvice"/>
    <s v="IAŞI"/>
    <s v="-"/>
    <s v="Tara: România; Judet: IAŞI; -;   -; Nr: -;"/>
    <n v="1967"/>
    <n v="95524"/>
    <n v="22"/>
    <s v="in administrare"/>
    <s v="HG 982/1998;;OUG.1 din 04/01/2017;HG.354/18.05.2017;OUG.68 din 06/11/2019"/>
    <s v="imobil"/>
    <s v="Lungime= Km;Suprafeţe= ha;CF= ;"/>
  </r>
  <r>
    <x v="3857"/>
    <s v="8.04.04"/>
    <m/>
    <m/>
    <s v="DAF PICIALU"/>
    <s v="conform amenajamentelor silvice"/>
    <s v="NEAMŢ"/>
    <s v="-"/>
    <s v="Tara: România; Judet: NEAMŢ; -;   -; Nr: -;"/>
    <n v="1999"/>
    <n v="47794"/>
    <n v="27"/>
    <s v="in administrare"/>
    <s v="HG 982/1998;HG 1344/2011; HG 478/ 24-IUN-15;HG.478/24-IUN-15;OUG.1 din 04/01/2017;HG.354/18.05.2017;OUG.68 din 06/11/2019"/>
    <s v="imobil"/>
    <s v="Lungime= Km;Suprafeţe= ha;CF= ;"/>
  </r>
  <r>
    <x v="3858"/>
    <s v="8.04.04"/>
    <m/>
    <m/>
    <s v="DAF LOPATA"/>
    <s v="conform amenajamentelor silvice"/>
    <s v="NEAMŢ"/>
    <s v="-"/>
    <s v="Tara: România; Judet: NEAMŢ; -;   -; Nr: -;"/>
    <n v="1967"/>
    <n v="28261"/>
    <n v="27"/>
    <s v="in administrare"/>
    <s v="HG 982/1998;HG 1344/2011; HG 478/ 24-IUN-15;HG.478/24-IUN-15;OUG.1 din 04/01/2017;OUG.68 din 06/11/2019"/>
    <s v="imobil"/>
    <s v="Lungime= Km;Suprafeţe= ha;CF= ;"/>
  </r>
  <r>
    <x v="3859"/>
    <s v="8.04.04"/>
    <m/>
    <m/>
    <s v="DRUM FORESTIER SCORTARIE 5.2KM"/>
    <s v="conform amenajamentelor silvice"/>
    <s v="IAŞI"/>
    <s v="-"/>
    <s v="Tara: România; Judet: IAŞI; -;   -; Nr: -;"/>
    <n v="1961"/>
    <n v="8312"/>
    <n v="22"/>
    <s v="in administrare"/>
    <s v="HG 982/1998;;OUG.1 din 04/01/2017;HG.354/18.05.2017;OUG.68 din 06/11/2019"/>
    <s v="imobil"/>
    <s v="Lungime= Km;Suprafeţe= ha;CF= ;"/>
  </r>
  <r>
    <x v="3860"/>
    <s v="8.04.04"/>
    <m/>
    <m/>
    <s v="DAF DURUITORI II"/>
    <s v="conform amenajamentelor silvice"/>
    <s v="NEAMŢ"/>
    <s v="-"/>
    <s v="Tara: România; Judet: NEAMŢ; -;   -; Nr: -;"/>
    <n v="1982"/>
    <n v="24927"/>
    <n v="27"/>
    <s v="in administrare"/>
    <s v="HG 982/1998;HG 1344/2011; HG 478/ 24-IUN-15;HG.478/24-IUN-15;OUG.1 din 04/01/2017;HG.354/18.05.2017;OUG.68 din 06/11/2019"/>
    <s v="imobil"/>
    <s v="Lungime=2,0 KM Km;Suprafeţe= ha;CF= ;"/>
  </r>
  <r>
    <x v="3861"/>
    <s v="8.04.04"/>
    <m/>
    <m/>
    <s v="DAF GRASU MIC"/>
    <s v="conform amenajamentelor silvice"/>
    <s v="NEAMŢ"/>
    <s v="-"/>
    <s v="Tara: România; Judet: NEAMŢ; -;   -; Nr: -;"/>
    <n v="1976"/>
    <n v="5269"/>
    <n v="27"/>
    <s v="in administrare"/>
    <s v="HG 982/1998;HG 1344/2011; HG 478/ 24-IUN-15;HG.478/24-IUN-15;OUG.1 din 04/01/2017;HG.354/18.05.2017;OUG.68 din 06/11/2019"/>
    <s v="imobil"/>
    <s v="Lungime=2,7 KM Km;Suprafeţe= ha;CF= ;"/>
  </r>
  <r>
    <x v="3862"/>
    <s v="8.30.01"/>
    <m/>
    <m/>
    <s v="BARAJ PR.IZV.ALB"/>
    <s v="conform amenajamentelor silvice"/>
    <s v="NEAMŢ"/>
    <s v="-"/>
    <s v="Tara: România; Judet: NEAMŢ; -;   -; Nr: -;"/>
    <n v="1978"/>
    <n v="266731"/>
    <n v="27"/>
    <s v="in administrare"/>
    <s v="HG 982/1998;HG 1344/2011; HG 478/ 24-IUN-15;HG.478/24-IUN-15;OUG.1 din 04/01/2017;HG.354/18.05.2017;OUG.68 din 06/11/2019;HG.846/08.10.2020"/>
    <s v="imobil"/>
    <s v="Lungime albie corectată/consolidată=0,003 km;"/>
  </r>
  <r>
    <x v="3863"/>
    <s v="8.04.04"/>
    <m/>
    <m/>
    <s v="DAF CEREBUC"/>
    <s v="conform amenajamentelor silvice"/>
    <s v="NEAMŢ"/>
    <s v="-"/>
    <s v="Tara: România; Judet: NEAMŢ; -;   -; Nr: -;"/>
    <n v="1985"/>
    <n v="63876"/>
    <n v="27"/>
    <s v="in administrare"/>
    <s v="HG 982/1998;HG 1344/2011; HG 478/ 24-IUN-15;HG.478/24-IUN-15;OUG.1 din 04/01/2017;HG.354/18.05.2017;OUG.68 din 06/11/2019"/>
    <s v="imobil"/>
    <s v="Lungime=0,8 KM Km;Suprafeţe= ha;CF= ;"/>
  </r>
  <r>
    <x v="3864"/>
    <s v="8.30.01"/>
    <m/>
    <m/>
    <s v="BARAJ PR. DURAU"/>
    <s v="conform amenajamentelor silvice"/>
    <s v="NEAMŢ"/>
    <s v="-"/>
    <s v="Tara: România; Judet: NEAMŢ; -;   -; Nr: -;"/>
    <n v="1978"/>
    <n v="106098"/>
    <n v="27"/>
    <s v="in administrare"/>
    <s v="HG 982/1998;HG 1344/2011; HG 478/ 24-IUN-15;HG.478/24-IUN-15;OUG.1 din 04/01/2017;HG.354/18.05.2017;OUG.68 din 06/11/2019;HG.846/08.10.2020"/>
    <s v="imobil"/>
    <s v="Lungime albie corectată/consolidată=0,0025 km;"/>
  </r>
  <r>
    <x v="3865"/>
    <s v="8.30.01"/>
    <m/>
    <m/>
    <s v="CANAL PR. FANTANITA"/>
    <s v="conform amenajamentelor silvice"/>
    <s v="NEAMŢ"/>
    <s v="-"/>
    <s v="Tara: România; Judet: NEAMŢ; -;   -; Nr: -;"/>
    <n v="1978"/>
    <n v="45572"/>
    <n v="27"/>
    <s v="in administrare"/>
    <s v="HG 982/1998;HG 1344/2011; HG 478/ 24-IUN-15;HG.478/24-IUN-15;OUG.1 din 04/01/2017;HG.354/18.05.2017;OUG.68 din 06/11/2019;HG.846/08.10.2020"/>
    <s v="imobil"/>
    <s v="Lungime albie corectată/consolidată=0,3 km;"/>
  </r>
  <r>
    <x v="3866"/>
    <s v="8.30._"/>
    <m/>
    <m/>
    <s v="BARAJ PR.VARNITA"/>
    <s v="conform amenajamentelor silvice"/>
    <s v="NEAMŢ"/>
    <s v="-"/>
    <s v="Tara: România; Judet: NEAMŢ; -;   -; Nr: -;"/>
    <n v="1978"/>
    <n v="0"/>
    <n v="27"/>
    <s v="in administrare"/>
    <s v="HG 982/1998;;OUG.1 din 04/01/2017;OUG.68 din 06/11/2019"/>
    <s v="imobil"/>
    <s v="lucrari de corectarea torentilor"/>
  </r>
  <r>
    <x v="3867"/>
    <s v="8.04.04"/>
    <m/>
    <m/>
    <s v="D.A.AGIRCIA MALICI"/>
    <s v="conform amenajamentelor silvice"/>
    <s v="NEAMŢ"/>
    <s v="-"/>
    <s v="Tara: România; Judet: NEAMŢ; -;   -; Nr: -;"/>
    <n v="1980"/>
    <n v="179790"/>
    <n v="27"/>
    <s v="in administrare"/>
    <s v="HG 982/1998;HG 1344/2011;OUG.1 din 04/01/2017;OUG.68 din 06/11/2019"/>
    <s v="imobil"/>
    <s v="drum auto forestier"/>
  </r>
  <r>
    <x v="3868"/>
    <s v="8.04.04"/>
    <m/>
    <m/>
    <s v="DAF OGHILOC"/>
    <s v="conform amenajamentelor silvice"/>
    <s v="NEAMŢ"/>
    <s v="-"/>
    <s v="Tara: România; Judet: NEAMŢ; -;   -; Nr: -;"/>
    <n v="1983"/>
    <n v="36257"/>
    <n v="27"/>
    <s v="in administrare"/>
    <s v="HG 982/1998;HG 1344/2011; HG 478/ 24-IUN-15;HG.478/24-IUN-15;OUG.1 din 04/01/2017;HG.354/18.05.2017;OUG.68 din 06/11/2019"/>
    <s v="imobil"/>
    <s v="Lungime= Km;Suprafeţe= ha;CF= ;"/>
  </r>
  <r>
    <x v="3869"/>
    <s v="8.30.01"/>
    <m/>
    <m/>
    <s v="CANAL PR. BISTRICIOARA"/>
    <s v="conform amenajamentelor silvice"/>
    <s v="NEAMŢ"/>
    <s v="-"/>
    <s v="Tara: România; Judet: NEAMŢ; -;   -; Nr: -;"/>
    <n v="1958"/>
    <n v="85"/>
    <n v="27"/>
    <s v="in administrare"/>
    <s v="HG 982/1998;HG 1344/2011; HG 478/ 24-IUN-15;HG.478/24-IUN-15;OUG.1 din 04/01/2017;HG.354/18.05.2017;OUG.68 din 06/11/2019;HG.846/08.10.2020"/>
    <s v="imobil"/>
    <s v="Lungime albie corectată/consolidată=0,04 km;"/>
  </r>
  <r>
    <x v="3870"/>
    <s v="8.04.04"/>
    <m/>
    <m/>
    <s v="DAF DOAMNA"/>
    <s v="conform amenajamentelor silvice"/>
    <s v="NEAMŢ"/>
    <s v="-"/>
    <s v="Tara: România; Judet: NEAMŢ; -;   -; Nr: -;"/>
    <n v="1960"/>
    <n v="2040"/>
    <n v="27"/>
    <s v="in administrare"/>
    <s v="HG 982/1998;HG 1344/2011; HG 478/ 24-IUN-15;HG.478/24-IUN-15;OUG.1 din 04/01/2017;HG.354/18.05.2017;OUG.68 din 06/11/2019"/>
    <s v="imobil"/>
    <s v="Lungime= Km;Suprafeţe= ha;CF= ;"/>
  </r>
  <r>
    <x v="3871"/>
    <s v="8.04.04"/>
    <m/>
    <m/>
    <s v="D.A.OPLEANU"/>
    <s v="conform amenajamentelor silvice"/>
    <s v="NEAMŢ"/>
    <s v="-"/>
    <s v="Tara: România; Judet: NEAMŢ; -;   -; Nr: -;"/>
    <n v="1977"/>
    <n v="7968"/>
    <n v="27"/>
    <s v="in administrare"/>
    <s v="HG 982/1998;HG 1344/2011;OUG.1 din 04/01/2017;OUG.68 din 06/11/2019"/>
    <s v="imobil"/>
    <s v="drum auto forestier"/>
  </r>
  <r>
    <x v="3872"/>
    <s v="8.04.04"/>
    <m/>
    <m/>
    <s v="D.A.PIRIUL VIEI"/>
    <s v="conform amenajamentelor silvice"/>
    <s v="NEAMŢ"/>
    <s v="-"/>
    <s v="Tara: România; Judet: NEAMŢ; -;   -; Nr: -;"/>
    <n v="1981"/>
    <n v="89158"/>
    <n v="27"/>
    <s v="in administrare"/>
    <s v="HG 982/1998;HG 1344/2011;OUG.1 din 04/01/2017;OUG.68 din 06/11/2019"/>
    <s v="imobil"/>
    <s v="drum auto forestier"/>
  </r>
  <r>
    <x v="3873"/>
    <s v="8.04.04"/>
    <m/>
    <m/>
    <s v="D.A.CIORANIS"/>
    <s v="conform amenajamentelor silvice"/>
    <s v="NEAMŢ"/>
    <s v="-"/>
    <s v="Tara: România; Judet: NEAMŢ; -;   -; Nr: -;"/>
    <n v="1968"/>
    <n v="84866"/>
    <n v="27"/>
    <s v="in administrare"/>
    <s v="HG 982/1998;HG 1344/2011;OUG.1 din 04/01/2017;OUG.68 din 06/11/2019"/>
    <s v="imobil"/>
    <s v="drum auto forestier"/>
  </r>
  <r>
    <x v="3874"/>
    <s v="8.04.04"/>
    <m/>
    <m/>
    <s v="D.A.SARATA"/>
    <s v="conform amenajamentelor silvice"/>
    <s v="NEAMŢ"/>
    <s v="-"/>
    <s v="Tara: România; Judet: NEAMŢ; -;   -; Nr: -;"/>
    <n v="1964"/>
    <n v="199718"/>
    <n v="27"/>
    <s v="in administrare"/>
    <s v="HG 982/1998;HG 1344/2011;OUG.1 din 04/01/2017;OUG.68 din 06/11/2019"/>
    <s v="imobil"/>
    <s v="drum auto forestier"/>
  </r>
  <r>
    <x v="3875"/>
    <s v="8.04.04"/>
    <m/>
    <m/>
    <s v="D.A. PINGARACIOR"/>
    <s v="conform amenajamentelor silvice"/>
    <s v="NEAMŢ"/>
    <s v="-"/>
    <s v="Tara: România; Judet: NEAMŢ; -;   -; Nr: -;"/>
    <n v="1964"/>
    <n v="1166"/>
    <n v="27"/>
    <s v="in administrare"/>
    <s v="HG 982/1998;HG 1344/2011;OUG.1 din 04/01/2017;HG.354/18.05.2017;OUG.68 din 06/11/2019"/>
    <s v="imobil"/>
    <s v="Lungime= Km;Suprafeţe= ha;CF= ;"/>
  </r>
  <r>
    <x v="3876"/>
    <s v="8.04.04"/>
    <m/>
    <m/>
    <s v="DAF SECU VADURI"/>
    <s v="conform amenajamentelor silvice"/>
    <s v="NEAMŢ"/>
    <s v="-"/>
    <s v="Tara: România; Judet: NEAMŢ; -;   -; Nr: -;"/>
    <n v="1991"/>
    <n v="36390"/>
    <n v="27"/>
    <s v="in administrare"/>
    <s v="HG 982/1998;HG 1344/2011 692/2011; HG 478/ 24-IUN-15;HG.478/24-IUN-15;OUG.1 din 04/01/2017;HG.354/18.05.2017;OUG.68 din 06/11/2019"/>
    <s v="imobil"/>
    <s v="Lungime= Km;Suprafeţe= ha;CF= ;"/>
  </r>
  <r>
    <x v="3877"/>
    <s v="8.04.04"/>
    <m/>
    <m/>
    <s v="DAF BEJENIA BALTA NEAGRA"/>
    <s v="conform amenajamentelor silvice"/>
    <s v="NEAMŢ"/>
    <s v="-"/>
    <s v="Tara: România; Judet: NEAMŢ; -;   -; Nr: -;"/>
    <n v="1970"/>
    <n v="63661"/>
    <n v="27"/>
    <s v="in administrare"/>
    <s v="HG 982/1998;HG 1344/2011; HG 478/ 24-IUN-15;HG.478/24-IUN-15;OUG.1 din 04/01/2017;HG.354/18.05.2017;OUG.68 din 06/11/2019"/>
    <s v="imobil"/>
    <s v="Lungime= Km;Suprafeţe= ha;CF= ;"/>
  </r>
  <r>
    <x v="3878"/>
    <s v="8.04.04"/>
    <m/>
    <m/>
    <s v="DRUM FORESTIER VALEA STINII"/>
    <s v="conform amenajamentelor silvice"/>
    <s v="NEAMŢ"/>
    <s v="-"/>
    <s v="Tara: România; Judet: NEAMŢ; -;   -; Nr: -;"/>
    <n v="1966"/>
    <n v="91232"/>
    <n v="27"/>
    <s v="in administrare"/>
    <s v="HG 982/1998;HG 1344/2011;OUG.1 din 04/01/2017;OUG.68 din 06/11/2019"/>
    <s v="imobil"/>
    <s v="drum auto forestier"/>
  </r>
  <r>
    <x v="3879"/>
    <s v="8.04.04"/>
    <m/>
    <m/>
    <s v="DOBROVICIOR"/>
    <s v="conform amenajamentelor silvice"/>
    <s v="IAŞI"/>
    <s v="-"/>
    <s v="Tara: România; Judet: IAŞI; -;   -; Nr: -;"/>
    <n v="1964"/>
    <n v="34232"/>
    <n v="22"/>
    <s v="in administrare"/>
    <s v="HG 982/1998;;OUG.1 din 04/01/2017;HG.354/18.05.2017;OUG.68 din 06/11/2019"/>
    <s v="imobil"/>
    <s v="Lungime= Km;Suprafeţe= ha;CF= ;"/>
  </r>
  <r>
    <x v="3880"/>
    <s v="8.04.04"/>
    <m/>
    <m/>
    <s v="DAF ARSITA"/>
    <s v="conform amenajamentelor silvice"/>
    <s v="NEAMŢ"/>
    <s v="-"/>
    <s v="Tara: România; Judet: NEAMŢ; -;   -; Nr: -;"/>
    <n v="1978"/>
    <n v="2336"/>
    <n v="27"/>
    <s v="in administrare"/>
    <s v="HG 982/1998;HG 1344/2011; HG 478/ 24-IUN-15;HG.478/24-IUN-15;OUG.1 din 04/01/2017;HG.354/18.05.2017;OUG.68 din 06/11/2019"/>
    <s v="imobil"/>
    <s v="Lungime= Km;Suprafeţe= ha;CF= ;"/>
  </r>
  <r>
    <x v="3881"/>
    <s v="8.04.04"/>
    <m/>
    <m/>
    <s v="DAF SUGAU"/>
    <s v="conform amenajamentelor silvice"/>
    <s v="NEAMŢ"/>
    <s v="-"/>
    <s v="Tara: România; Judet: NEAMŢ; -;   -; Nr: -;"/>
    <n v="1978"/>
    <n v="87003"/>
    <n v="27"/>
    <s v="in administrare"/>
    <s v="HG 982/1998;HG 1344/2011; HG 478/ 24-IUN-15;HG.478/24-IUN-15;OUG.1 din 04/01/2017;HG.354/18.05.2017;OUG.68 din 06/11/2019"/>
    <s v="imobil"/>
    <s v="Lungime= Km;Suprafeţe= ha;CF= ;"/>
  </r>
  <r>
    <x v="3882"/>
    <s v="8.30.01"/>
    <m/>
    <m/>
    <s v="BARAJ 15 M 2,0, PIR.POTOCI"/>
    <s v="conform amenajamentelor silvice"/>
    <s v="NEAMŢ"/>
    <s v="-"/>
    <s v="Tara: România; Judet: NEAMŢ; -;   -; Nr: -;"/>
    <n v="1981"/>
    <n v="131"/>
    <n v="27"/>
    <s v="in administrare"/>
    <s v="HG 982/1998;HG 1344/2011; HG 478/ 24-IUN-15;HG.478/24-IUN-15;OUG.1 din 04/01/2017;HG.354/18.05.2017;OUG.68 din 06/11/2019;HG.846/08.10.2020"/>
    <s v="imobil"/>
    <s v="Lungime albie corectată/consolidată=0,002 km;"/>
  </r>
  <r>
    <x v="3883"/>
    <s v="8.30.01"/>
    <m/>
    <m/>
    <s v="CANAL PIR.POTOCI"/>
    <s v="conform amenajamentelor silvice"/>
    <s v="NEAMŢ"/>
    <s v="-"/>
    <s v="Tara: România; Judet: NEAMŢ; -;   -; Nr: -;"/>
    <n v="1981"/>
    <n v="2591"/>
    <n v="27"/>
    <s v="in administrare"/>
    <s v="HG 982/1998;HG 1344/2011; HG 478/ 24-IUN-15;HG.478/24-IUN-15;OUG.1 din 04/01/2017;HG.354/18.05.2017;OUG.68 din 06/11/2019;HG.846/08.10.2020"/>
    <s v="imobil"/>
    <s v="Lungime albie corectată/consolidată=1 km;"/>
  </r>
  <r>
    <x v="3884"/>
    <s v="8.30.01"/>
    <m/>
    <m/>
    <s v="BARAJ 2 M 3,0, PIR.DIRTU+RAMIF."/>
    <s v="conform amenajamentelor silvice"/>
    <s v="NEAMŢ"/>
    <s v="-"/>
    <s v="Tara: România; Judet: NEAMŢ; -;   -; Nr: -;"/>
    <n v="1981"/>
    <n v="188"/>
    <n v="27"/>
    <s v="in administrare"/>
    <s v="HG 982/1998;HG 1344/2011; HG 478/ 24-IUN-15;HG.478/24-IUN-15;OUG.1 din 04/01/2017;HG.354/18.05.2017;OUG.68 din 06/11/2019;HG.846/08.10.2020"/>
    <s v="imobil"/>
    <s v="Lungime albie corectată/consolidată=0,01 km;"/>
  </r>
  <r>
    <x v="3885"/>
    <s v="8.30.01"/>
    <m/>
    <m/>
    <s v="BARAJ 2 M 5,0. PIR.CU RACHITI"/>
    <s v="conform amenajamentelor silvice"/>
    <s v="NEAMŢ"/>
    <s v="-"/>
    <s v="Tara: România; Judet: NEAMŢ; -;   -; Nr: -;"/>
    <n v="1981"/>
    <n v="1308"/>
    <n v="27"/>
    <s v="in administrare"/>
    <s v="HG 982/1998;HG 1344/2011; HG 478/ 24-IUN-15;HG.478/24-IUN-15;OUG.1 din 04/01/2017;HG.354/18.05.2017;OUG.68 din 06/11/2019;HG.846/08.10.2020"/>
    <s v="imobil"/>
    <s v="Lungime albie corectată/consolidată=0,01 km;"/>
  </r>
  <r>
    <x v="3886"/>
    <s v="8.30.01"/>
    <m/>
    <m/>
    <s v="PRAG 8 M 1,0, PIR.POTOCI"/>
    <s v="conform amenajamentelor silvice"/>
    <s v="NEAMŢ"/>
    <s v="-"/>
    <s v="Tara: România; Judet: NEAMŢ; -;   -; Nr: -;"/>
    <n v="1981"/>
    <n v="110"/>
    <n v="27"/>
    <s v="in administrare"/>
    <s v="HG 982/1998;HG 1344/2011; HG 478/ 24-IUN-15;HG.478/24-IUN-15;OUG.1 din 04/01/2017;HG.354/18.05.2017;OUG.68 din 06/11/2019;HG.846/08.10.2020"/>
    <s v="imobil"/>
    <s v="Lungime albie corectată/consolidată=0,001 km;"/>
  </r>
  <r>
    <x v="3887"/>
    <s v="8.30.01"/>
    <m/>
    <m/>
    <s v="PRAG 2 M 2,5, PIR.POTOCI"/>
    <s v="conform amenajamentelor silvice"/>
    <s v="NEAMŢ"/>
    <s v="-"/>
    <s v="Tara: România; Judet: NEAMŢ; -;   -; Nr: -;"/>
    <n v="1981"/>
    <n v="45"/>
    <n v="27"/>
    <s v="in administrare"/>
    <s v="HG 982/1998;HG 1344/2011; HG 478/ 24-IUN-15;HG.478/24-IUN-15;OUG.1 din 04/01/2017;HG.354/18.05.2017;OUG.68 din 06/11/2019;HG.846/08.10.2020"/>
    <s v="imobil"/>
    <s v="Lungime albie corectată/consolidată=0,0025 km;"/>
  </r>
  <r>
    <x v="3888"/>
    <s v="8.30.01"/>
    <m/>
    <m/>
    <s v="CANAL EKM, PIR.SNEAMAT I"/>
    <s v="conform amenajamentelor silvice"/>
    <s v="NEAMŢ"/>
    <s v="-"/>
    <s v="Tara: România; Judet: NEAMŢ; -;   -; Nr: -;"/>
    <n v="1981"/>
    <n v="680"/>
    <n v="27"/>
    <s v="in administrare"/>
    <s v="HG 982/1998;HG 1344/2011; HG 478/ 24-IUN-15;HG.478/24-IUN-15;OUG.1 din 04/01/2017;HG.354/18.05.2017;OUG.68 din 06/11/2019;HG.846/08.10.2020"/>
    <s v="imobil"/>
    <s v="Lungime albie corectată/consolidată=0,045 km;"/>
  </r>
  <r>
    <x v="3889"/>
    <s v="8.30.01"/>
    <m/>
    <m/>
    <s v="PRAG 3 M 1/0 PARAUL IZV.M."/>
    <s v="conform amenajamentelor silvice"/>
    <s v="NEAMŢ"/>
    <s v="-"/>
    <s v="Tara: România; Judet: NEAMŢ; -;   -; Nr: -;"/>
    <n v="1981"/>
    <n v="375"/>
    <n v="27"/>
    <s v="in administrare"/>
    <s v="HG 982/1998;HG 1344/2011; HG 478/ 24-IUN-15;HG.478/24-IUN-15;OUG.1 din 04/01/2017;HG.354/18.05.2017;OUG.68 din 06/11/2019;HG.846/08.10.2020"/>
    <s v="imobil"/>
    <s v="Lungime albie corectată/consolidată=0,012 km;"/>
  </r>
  <r>
    <x v="3890"/>
    <s v="8.30.01"/>
    <m/>
    <m/>
    <s v="BARAJ 5 M 1,5 PARAUL MAICELOR"/>
    <s v="conform amenajamentelor silvice"/>
    <s v="NEAMŢ"/>
    <s v="-"/>
    <s v="Tara: România; Judet: NEAMŢ; -;   -; Nr: -;"/>
    <n v="1981"/>
    <n v="1482"/>
    <n v="27"/>
    <s v="in administrare"/>
    <s v="HG 982/1998;HG 1344/2011; HG 478/ 24-IUN-15;HG.478/24-IUN-15;OUG.1 din 04/01/2017;HG.354/18.05.2017;OUG.68 din 06/11/2019;HG.846/08.10.2020"/>
    <s v="imobil"/>
    <s v="Lungime albie corectată/consolidată=0,007 km;"/>
  </r>
  <r>
    <x v="3891"/>
    <s v="8.30.01"/>
    <m/>
    <m/>
    <s v="CANAL P.MAICELOR RAMIF."/>
    <s v="conform amenajamentelor silvice"/>
    <s v="NEAMŢ"/>
    <s v="-"/>
    <s v="Tara: România; Judet: NEAMŢ; -;   -; Nr: -;"/>
    <n v="1981"/>
    <n v="2660"/>
    <n v="27"/>
    <s v="in administrare"/>
    <s v="HG 982/1998;HG 1344/2011; HG 478/ 24-IUN-15;HG.478/24-IUN-15;OUG.1 din 04/01/2017;HG.354/18.05.2017;OUG.68 din 06/11/2019;HG.846/08.10.2020"/>
    <s v="imobil"/>
    <s v="Lungime albie corectată/consolidată=0,8 km;"/>
  </r>
  <r>
    <x v="3892"/>
    <s v="8.04.04"/>
    <m/>
    <m/>
    <s v="DRUM FORESTIER SECU RIPI"/>
    <s v="conform amenajamentelor silvice"/>
    <s v="NEAMŢ"/>
    <s v="-"/>
    <s v="Tara: România; Judet: NEAMŢ; -;   -; Nr: -;"/>
    <n v="1969"/>
    <n v="121465"/>
    <n v="27"/>
    <s v="in administrare"/>
    <s v="HG 982/1998;HG 1344/2011;OUG.1 din 04/01/2017;OUG.68 din 06/11/2019"/>
    <s v="imobil"/>
    <s v="drum auto forestier"/>
  </r>
  <r>
    <x v="3893"/>
    <s v="8.04.04"/>
    <m/>
    <m/>
    <s v="DAF DEALUL BISERICII"/>
    <s v="conform amenajamentelor silvice"/>
    <s v="NEAMŢ"/>
    <s v="-"/>
    <s v="Tara: România; Judet: NEAMŢ; -;   -; Nr: -;"/>
    <n v="1986"/>
    <n v="799805"/>
    <n v="27"/>
    <s v="in administrare"/>
    <s v="HG 982/1998;HG 1344/2011; HG 478/ 24-IUN-15;HG.478/24-IUN-15;OUG.1 din 04/01/2017;HG.354/18.05.2017;OUG.68 din 06/11/2019"/>
    <s v="imobil"/>
    <s v="Lungime= Km;Suprafeţe= ha;CF= ;"/>
  </r>
  <r>
    <x v="3894"/>
    <s v="8.04.04"/>
    <m/>
    <m/>
    <s v="DAF DEALUL BISERICII"/>
    <s v="conform amenajamentelor silvice"/>
    <s v="NEAMŢ"/>
    <s v="-"/>
    <s v="Tara: România; Judet: NEAMŢ; -;   -; Nr: -;"/>
    <n v="1992"/>
    <n v="318165"/>
    <n v="27"/>
    <s v="in administrare"/>
    <s v="HG 982/1998;HG 1344/2011; HG 478/ 24-IUN-15;HG.478/24-IUN-15;OUG.1 din 04/01/2017;HG.354/18.05.2017;OUG.68 din 06/11/2019"/>
    <s v="imobil"/>
    <s v="Lungime= Km;Suprafeţe= ha;CF= ;"/>
  </r>
  <r>
    <x v="3895"/>
    <s v="8.04.04"/>
    <m/>
    <m/>
    <s v="DAF PRISLOP"/>
    <s v="conform amenajamentelor silvice"/>
    <s v="NEAMŢ"/>
    <s v="-"/>
    <s v="Tara: România; Judet: NEAMŢ; -;   -; Nr: -;"/>
    <n v="1975"/>
    <n v="27143"/>
    <n v="27"/>
    <s v="in administrare"/>
    <s v="HG 982/1998;HG 1344/2011; HG 478/ 24-IUN-15;HG.478/24-IUN-15;OUG.1 din 04/01/2017;HG.354/18.05.2017;OUG.68 din 06/11/2019"/>
    <s v="imobil"/>
    <s v="Lungime=1,7 KM Km;Suprafeţe= ha;CF= ;"/>
  </r>
  <r>
    <x v="3896"/>
    <s v="8.04.04"/>
    <m/>
    <m/>
    <s v="DAF BUHALNITA II"/>
    <s v="conform amenajamentelor silvice"/>
    <s v="NEAMŢ"/>
    <s v="-"/>
    <s v="Tara: România; Judet: NEAMŢ; -;   -; Nr: -;"/>
    <n v="1976"/>
    <n v="45422"/>
    <n v="27"/>
    <s v="in administrare"/>
    <s v="HG 982/1998;HG 1344/2011; HG 478/ 24-IUN-15;HG.478/24-IUN-15;OUG.1 din 04/01/2017;HG.354/18.05.2017;OUG.68 din 06/11/2019"/>
    <s v="imobil"/>
    <s v="Lungime=1,8 KM Km;Suprafeţe= ha;CF= ;"/>
  </r>
  <r>
    <x v="3897"/>
    <s v="8.04.04"/>
    <m/>
    <m/>
    <s v="DAF NEAGRA MARE PRELUNGIRE"/>
    <s v="conform amenajamentelor silvice"/>
    <s v="NEAMŢ"/>
    <s v="-"/>
    <s v="Tara: România; Judet: NEAMŢ; -;   -; Nr: -;"/>
    <n v="1978"/>
    <n v="295663"/>
    <n v="27"/>
    <s v="in administrare"/>
    <s v="HG 982/1998;HG 1344/2011; HG 478/ 24-IUN-15;HG.478/24-IUN-15;OUG.1 din 04/01/2017;HG.354/18.05.2017;OUG.68 din 06/11/2019"/>
    <s v="imobil"/>
    <s v="Lungime= Km;Suprafeţe= ha;CF= ;"/>
  </r>
  <r>
    <x v="3898"/>
    <s v="8.04.04"/>
    <m/>
    <m/>
    <s v="DAF SCAUNE"/>
    <s v="conform amenajamentelor silvice"/>
    <s v="NEAMŢ"/>
    <s v="-"/>
    <s v="Tara: România; Judet: NEAMŢ; -;   -; Nr: -;"/>
    <n v="1985"/>
    <n v="1302151"/>
    <n v="27"/>
    <s v="in administrare"/>
    <s v="HG 982/1998;HG 1344/2011; HG 478/ 24-IUN-15;HG.478/24-IUN-15;OUG.1 din 04/01/2017;HG.354/18.05.2017;OUG.68 din 06/11/2019"/>
    <s v="imobil"/>
    <s v="Lungime= Km;Suprafeţe= ha;CF= ;"/>
  </r>
  <r>
    <x v="3899"/>
    <s v="8.04.04"/>
    <m/>
    <m/>
    <s v="DRUM FORESTIER BISTRA LOCAL"/>
    <s v="conform amenajamentelor silvice"/>
    <s v="NEAMŢ"/>
    <s v="-"/>
    <s v="Tara: România; Judet: NEAMŢ; -;   -; Nr: -;"/>
    <n v="1963"/>
    <n v="2447"/>
    <n v="27"/>
    <s v="in administrare"/>
    <s v="HG 982/1998;HG 1344/2011;OUG.1 din 04/01/2017;OUG.68 din 06/11/2019"/>
    <s v="imobil"/>
    <s v="drum auto forestier"/>
  </r>
  <r>
    <x v="3900"/>
    <s v="8.04.04"/>
    <m/>
    <m/>
    <s v="DAF BISTRA CONSOLIDAR"/>
    <s v="conform amenajamentelor silvice"/>
    <s v="NEAMŢ"/>
    <s v="-"/>
    <s v="Tara: România; Judet: NEAMŢ; -;   -; Nr: -;"/>
    <n v="1981"/>
    <n v="157431"/>
    <n v="27"/>
    <s v="in administrare"/>
    <s v="HG 982/1998;HG 1344/2011; HG 478/ 24-IUN-15;HG.478/24-IUN-15;OUG.1 din 04/01/2017;HG.354/18.05.2017;OUG.68 din 06/11/2019"/>
    <s v="imobil"/>
    <s v="Lungime= Km;Suprafeţe= ha;CF= ;"/>
  </r>
  <r>
    <x v="3901"/>
    <s v="8.04.04"/>
    <m/>
    <m/>
    <s v="DAF PARAUL ADANC"/>
    <s v="conform amenajamentelor silvice"/>
    <s v="NEAMŢ"/>
    <s v="-"/>
    <s v="Tara: România; Judet: NEAMŢ; -;   -; Nr: -;"/>
    <n v="1984"/>
    <n v="191348"/>
    <n v="27"/>
    <s v="in administrare"/>
    <s v="HG 982/1998;HG 1344/2011; HG 478/ 24-IUN-15;HG.478/24-IUN-15;OUG.1 din 04/01/2017;HG.354/18.05.2017;OUG.68 din 06/11/2019"/>
    <s v="imobil"/>
    <s v="Lungime=1,6 KM Km;Suprafeţe= ha;CF= ;"/>
  </r>
  <r>
    <x v="3902"/>
    <s v="8.04.04"/>
    <m/>
    <m/>
    <s v="DRUM ALMAS-ULMU 2,1 KM"/>
    <s v="conform amenajamentelor silvice"/>
    <s v="NEAMŢ"/>
    <s v="-"/>
    <s v="Tara: România; Judet: NEAMŢ; -;   -; Nr: -;"/>
    <n v="1985"/>
    <n v="57115"/>
    <n v="27"/>
    <s v="in administrare"/>
    <s v="HG 982/1998;;OUG.1 din 04/01/2017;OUG.68 din 06/11/2019"/>
    <s v="imobil"/>
    <s v="drum auto forestier"/>
  </r>
  <r>
    <x v="3903"/>
    <s v="8.04.04"/>
    <m/>
    <m/>
    <s v="DAF PRISLOP-RAMIFICATIE"/>
    <s v="conform amenajamentelor silvice"/>
    <s v="NEAMŢ"/>
    <s v="-"/>
    <s v="Tara: România; Judet: NEAMŢ; -;   -; Nr: -;"/>
    <n v="1988"/>
    <n v="376008"/>
    <n v="27"/>
    <s v="in administrare"/>
    <s v="HG 982/1998;HG 1344/2011; HG 478/ 24-IUN-15;HG.478/24-IUN-15;OUG.1 din 04/01/2017;HG.354/18.05.2017;OUG.68 din 06/11/2019"/>
    <s v="imobil"/>
    <s v="Lungime=3,0 KM Km;Suprafeţe= ha;CF= ;"/>
  </r>
  <r>
    <x v="3904"/>
    <s v="8.30.01"/>
    <m/>
    <m/>
    <s v="CORECTIE TORENTI CUEJDI"/>
    <s v="conform amenajamentelor silvice"/>
    <s v="NEAMŢ"/>
    <s v="-"/>
    <s v="Tara: România; Judet: NEAMŢ; -;   -; Nr: -;"/>
    <n v="1982"/>
    <n v="10316"/>
    <n v="27"/>
    <s v="in administrare"/>
    <s v="HG 982/1998;HG 1344/2011; HG 478/ 24-IUN-15;HG.478/24-IUN-15;OUG.1 din 04/01/2017;HG.354/18.05.2017;OUG.68 din 06/11/2019;HG.846/08.10.2020"/>
    <s v="imobil"/>
    <s v="Lungime albie corectată/consolidată=0,025 km;"/>
  </r>
  <r>
    <x v="3905"/>
    <s v="8.04.04"/>
    <m/>
    <m/>
    <s v="DRUM SEACA AXIAL 3,5 KM"/>
    <s v="conform amenajamentelor silvice"/>
    <s v="NEAMŢ"/>
    <s v="-"/>
    <s v="Tara: România; Judet: NEAMŢ; -;   -; Nr: -;"/>
    <n v="1984"/>
    <n v="9688"/>
    <n v="27"/>
    <s v="in administrare"/>
    <s v="HG 982/1998;;OUG.1 din 04/01/2017;OUG.68 din 06/11/2019"/>
    <s v="imobil"/>
    <s v="drum auto forestier"/>
  </r>
  <r>
    <x v="3906"/>
    <s v="8.04.04"/>
    <m/>
    <m/>
    <s v="DAF SABASA"/>
    <s v="conform amenajamentelor silvice"/>
    <s v="NEAMŢ"/>
    <s v="-"/>
    <s v="Tara: România; Judet: NEAMŢ; -;   -; Nr: -;"/>
    <n v="1963"/>
    <n v="3845229"/>
    <n v="27"/>
    <s v="in administrare"/>
    <s v="HG 982/1998;HG 1344/2011; HG 478/ 24-IUN-15;HG.478/24-IUN-15;OUG.1 din 04/01/2017;HG.354/18.05.2017;OUG.68 din 06/11/2019"/>
    <s v="imobil"/>
    <s v="Lungime= Km;Suprafeţe= ha;CF= ;"/>
  </r>
  <r>
    <x v="3907"/>
    <s v="8.04.04"/>
    <m/>
    <m/>
    <s v="DAF SABASITA"/>
    <s v="conform amenajamentelor silvice"/>
    <s v="NEAMŢ"/>
    <s v="-"/>
    <s v="Tara: România; Judet: NEAMŢ; -;   -; Nr: -;"/>
    <n v="1974"/>
    <n v="50096"/>
    <n v="27"/>
    <s v="in administrare"/>
    <s v="HG 982/1998;HG 1344/2011; HG 478/ 24-IUN-15;HG.478/24-IUN-15;OUG.1 din 04/01/2017;HG.354/18.05.2017;OUG.68 din 06/11/2019"/>
    <s v="imobil"/>
    <s v="Lungime= Km;Suprafeţe= ha;CF= ;"/>
  </r>
  <r>
    <x v="3908"/>
    <s v="8.04.04"/>
    <m/>
    <m/>
    <s v="DAF BORCUTA"/>
    <s v="conform amenajamentelor silvice"/>
    <s v="NEAMŢ"/>
    <s v="-"/>
    <s v="Tara: România; Judet: NEAMŢ; -;   -; Nr: -;"/>
    <n v="1975"/>
    <n v="95059"/>
    <n v="27"/>
    <s v="in administrare"/>
    <s v="HG 982/1998;HG 1344/2011; HG 478/ 24-IUN-15;HG.478/24-IUN-15;OUG.1 din 04/01/2017;HG.354/18.05.2017;OUG.68 din 06/11/2019"/>
    <s v="imobil"/>
    <s v="Lungime= Km;Suprafeţe= ha;CF= ;"/>
  </r>
  <r>
    <x v="3909"/>
    <s v="8.04.04"/>
    <m/>
    <m/>
    <s v="DAF PR.PANTEI"/>
    <s v="conform amenajamentelor silvice"/>
    <s v="NEAMŢ"/>
    <s v="-"/>
    <s v="Tara: România; Judet: NEAMŢ; -;   -; Nr: -;"/>
    <n v="1974"/>
    <n v="54500"/>
    <n v="27"/>
    <s v="in administrare"/>
    <s v="HG 982/1998;HG 1344/2011; HG 478/ 24-IUN-15;HG.478/24-IUN-15;OUG.1 din 04/01/2017;HG.354/18.05.2017;OUG.68 din 06/11/2019"/>
    <s v="imobil"/>
    <s v="Lungime= Km;Suprafeţe= ha;CF= ;"/>
  </r>
  <r>
    <x v="3910"/>
    <s v="8.30._"/>
    <m/>
    <m/>
    <s v="CANAL STEJARU"/>
    <s v="conform amenajamentelor silvice"/>
    <s v="NEAMŢ"/>
    <s v="-"/>
    <s v="Tara: România; Judet: NEAMŢ; -;   -; Nr: -;"/>
    <n v="1993"/>
    <n v="30525"/>
    <n v="27"/>
    <s v="in administrare"/>
    <s v="HG 982/1998;;OUG.1 din 04/01/2017;OUG.68 din 06/11/2019"/>
    <s v="imobil"/>
    <s v="lucrari de corectarea torentilor"/>
  </r>
  <r>
    <x v="3911"/>
    <s v="8.04.04"/>
    <m/>
    <m/>
    <s v="DAF BALINT"/>
    <s v="conform amenajamentelor silvice"/>
    <s v="NEAMŢ"/>
    <s v="-"/>
    <s v="Tara: România; Judet: NEAMŢ; -;   -; Nr: -;"/>
    <n v="1980"/>
    <n v="103874"/>
    <n v="27"/>
    <s v="in administrare"/>
    <s v="HG 982/1998;HG 1344/2011; HG 478/ 24-IUN-15;HG.478/24-IUN-15;OUG.1 din 04/01/2017;HG.354/18.05.2017;OUG.68 din 06/11/2019"/>
    <s v="imobil"/>
    <s v="Lungime=1,0 KM Km;Suprafeţe= ha;CF= ;"/>
  </r>
  <r>
    <x v="3912"/>
    <s v="8.04.04"/>
    <m/>
    <m/>
    <s v="DAF HANU MIC"/>
    <s v="conform amenajamentelor silvice"/>
    <s v="NEAMŢ"/>
    <s v="-"/>
    <s v="Tara: România; Judet: NEAMŢ; -;   -; Nr: -;"/>
    <n v="1980"/>
    <n v="108684"/>
    <n v="27"/>
    <s v="in administrare"/>
    <s v="HG 982/1998;HG 1344/2011; HG 478/ 24-IUN-15;HG.478/24-IUN-15;OUG.1 din 04/01/2017;HG.354/18.05.2017;OUG.68 din 06/11/2019"/>
    <s v="imobil"/>
    <s v="Lungime=1,0 KM Km;Suprafeţe= ha;CF= ;"/>
  </r>
  <r>
    <x v="3913"/>
    <s v="8.04.04"/>
    <m/>
    <m/>
    <s v="DAF CASARIE"/>
    <s v="conform amenajamentelor silvice"/>
    <s v="NEAMŢ"/>
    <s v="-"/>
    <s v="Tara: România; Judet: NEAMŢ; -;   -; Nr: -;"/>
    <n v="1986"/>
    <n v="2966240"/>
    <n v="27"/>
    <s v="in administrare"/>
    <s v="HG 982/1998;HG 1344/2011; HG 478/ 24-IUN-15;HG.478/24-IUN-15;OUG.1 din 04/01/2017;HG.354/18.05.2017;OUG.68 din 06/11/2019"/>
    <s v="imobil"/>
    <s v="Lungime=5,1 KM Km;Suprafeţe= ha;CF= ;"/>
  </r>
  <r>
    <x v="3914"/>
    <s v="8.04.04"/>
    <m/>
    <m/>
    <s v="DAF GOSMAN CONS."/>
    <s v="conform amenajamentelor silvice"/>
    <s v="NEAMŢ"/>
    <s v="-"/>
    <s v="Tara: România; Judet: NEAMŢ; -;   -; Nr: -;"/>
    <n v="1984"/>
    <n v="329809"/>
    <n v="27"/>
    <s v="in administrare"/>
    <s v="HG 982/1998;HG 1344/2011; HG 478/ 24-IUN-15;HG.478/24-IUN-15;OUG.1 din 04/01/2017;HG.354/18.05.2017;OUG.68 din 06/11/2019"/>
    <s v="imobil"/>
    <s v="Lungime=1,1 KM Km;Suprafeţe= ha;CF= ;"/>
  </r>
  <r>
    <x v="3915"/>
    <s v="8.04.04"/>
    <m/>
    <m/>
    <s v="DAF MURGOCI OB."/>
    <s v="conform amenajamentelor silvice"/>
    <s v="NEAMŢ"/>
    <s v="-"/>
    <s v="Tara: România; Judet: NEAMŢ; -;   -; Nr: -;"/>
    <n v="1975"/>
    <n v="222610"/>
    <n v="27"/>
    <s v="in administrare"/>
    <s v="HG 982/1998;HG 1344/2011; HG 478/ 24-IUN-15;HG.478/24-IUN-15;OUG.1 din 04/01/2017;HG.354/18.05.2017;OUG.68 din 06/11/2019"/>
    <s v="imobil"/>
    <s v="Lungime=3,3 KM Km;Suprafeţe= ha;CF= ;"/>
  </r>
  <r>
    <x v="3916"/>
    <s v="8.04.04"/>
    <m/>
    <m/>
    <s v="DAF ARSITA"/>
    <s v="conform amenajamentelor silvice"/>
    <s v="NEAMŢ"/>
    <s v="-"/>
    <s v="Tara: România; Judet: NEAMŢ; -;   -; Nr: -;"/>
    <n v="1981"/>
    <n v="226784"/>
    <n v="27"/>
    <s v="in administrare"/>
    <s v="HG 982/1998;HG 1344/2011; HG 478/ 24-IUN-15;HG.478/24-IUN-15;OUG.1 din 04/01/2017;HG.354/18.05.2017;OUG.68 din 06/11/2019"/>
    <s v="imobil"/>
    <s v="Lungime=0,8 KM Km;Suprafeţe= ha;CF= ;"/>
  </r>
  <r>
    <x v="3917"/>
    <s v="8.04.04"/>
    <m/>
    <m/>
    <s v="DAF VITIOANA"/>
    <s v="conform amenajamentelor silvice"/>
    <s v="NEAMŢ"/>
    <s v="-"/>
    <s v="Tara: România; Judet: NEAMŢ; -;   -; Nr: -;"/>
    <n v="1965"/>
    <n v="995206"/>
    <n v="27"/>
    <s v="in administrare"/>
    <s v="HG 982/1998;HG 1344/2011; HG 478/ 24-IUN-15;HG.478/24-IUN-15;OUG.1 din 04/01/2017;HG.354/18.05.2017;OUG.68 din 06/11/2019"/>
    <s v="imobil"/>
    <s v="Lungime=1,9 KM Km;Suprafeţe= ha;CF= ;"/>
  </r>
  <r>
    <x v="3918"/>
    <s v="8.04.04"/>
    <m/>
    <m/>
    <s v="DAF HAUSEL"/>
    <s v="conform amenajamentelor silvice"/>
    <s v="NEAMŢ"/>
    <s v="-"/>
    <s v="Tara: România; Judet: NEAMŢ; -;   -; Nr: -;"/>
    <n v="1983"/>
    <n v="741999"/>
    <n v="27"/>
    <s v="in administrare"/>
    <s v="HG 982/1998;HG 1344/2011; HG 478/ 24-IUN-15;HG.478/24-IUN-15;OUG.1 din 04/01/2017;HG.354/18.05.2017;OUG.68 din 06/11/2019"/>
    <s v="imobil"/>
    <s v="Lungime=1,3 KM Km;Suprafeţe= ha;CF= ;"/>
  </r>
  <r>
    <x v="3919"/>
    <s v="8.04.04"/>
    <m/>
    <m/>
    <s v="DAF GOSMAN"/>
    <s v="conform amenajamentelor silvice"/>
    <s v="NEAMŢ"/>
    <s v="-"/>
    <s v="Tara: România; Judet: NEAMŢ; -;   -; Nr: -;"/>
    <n v="1969"/>
    <n v="501620"/>
    <n v="27"/>
    <s v="in administrare"/>
    <s v="HG 982/1998;HG 1344/2011; HG 478/ 24-IUN-15;HG.478/24-IUN-15;OUG.1 din 04/01/2017;HG.354/18.05.2017;OUG.68 din 06/11/2019"/>
    <s v="imobil"/>
    <s v="Lungime=4,5 KM Km;Suprafeţe= ha;CF= ;"/>
  </r>
  <r>
    <x v="3920"/>
    <s v="8.30.01"/>
    <m/>
    <m/>
    <s v="BARAJ PR. ROTARU"/>
    <s v="conform amenajamentelor silvice"/>
    <s v="NEAMŢ"/>
    <s v="-"/>
    <s v="Tara: România; Judet: NEAMŢ; -;   -; Nr: -;"/>
    <n v="1955"/>
    <n v="94"/>
    <n v="27"/>
    <s v="in administrare"/>
    <s v="HG 982/1998;HG 1344/2011; HG 478/ 24-IUN-15;HG.478/24-IUN-15;OUG.1 din 04/01/2017;HG.354/18.05.2017;OUG.68 din 06/11/2019;HG.846/08.10.2020"/>
    <s v="imobil"/>
    <s v="Lungime albie corectată/consolidată=0,003 km;"/>
  </r>
  <r>
    <x v="3921"/>
    <s v="8.04.04"/>
    <m/>
    <m/>
    <s v="DAF  BOLATAU"/>
    <s v="conform amenajamentelor silvice"/>
    <s v="NEAMŢ"/>
    <s v="-"/>
    <s v="Tara: România; Judet: NEAMŢ; -;   -; Nr: -;"/>
    <n v="1998"/>
    <n v="517064"/>
    <n v="27"/>
    <s v="in administrare"/>
    <s v="HG 982/1998;HG 1344/2011; HG 478/ 24-IUN-15;HG.478/24-IUN-15;OUG.1 din 04/01/2017;HG.354/18.05.2017;OUG.68 din 06/11/2019"/>
    <s v="imobil"/>
    <s v="Lungime= Km;Suprafeţe= ha;CF= ;"/>
  </r>
  <r>
    <x v="3922"/>
    <s v="8.04.04"/>
    <m/>
    <m/>
    <s v="POTECA VANATOARE"/>
    <s v="conform amenajamentelor silvice"/>
    <s v="NEAMŢ"/>
    <s v="-"/>
    <s v="Tara: România; Judet: NEAMŢ; -;   -; Nr: -;"/>
    <n v="1999"/>
    <n v="610"/>
    <n v="27"/>
    <s v="in administrare"/>
    <s v="HG 982/1998;HG 1344/2011; HG 478/ 24-IUN-15;HG.478/24-IUN-15;OUG.1 din 04/01/2017;HG.354/18.05.2017;OUG.68 din 06/11/2019"/>
    <s v="imobil"/>
    <s v="Lungime=1,0 KM Km;Suprafeţe= ha;CF= ;"/>
  </r>
  <r>
    <x v="3923"/>
    <s v="8.04.04"/>
    <m/>
    <m/>
    <s v="DAF PASCU"/>
    <s v="conform amenajamentelor silvice"/>
    <s v="NEAMŢ"/>
    <s v="-"/>
    <s v="Tara: România; Judet: NEAMŢ; -;   -; Nr: -;"/>
    <n v="1964"/>
    <n v="201396"/>
    <n v="27"/>
    <s v="in administrare"/>
    <s v="HG 982/1998;HG 1344/2011; HG 478/ 24-IUN-15;HG.478/24-IUN-15;OUG.1 din 04/01/2017;HG.354/18.05.2017;OUG.68 din 06/11/2019"/>
    <s v="imobil"/>
    <s v="Lungime=6,8 KM Km;Suprafeţe= ha;CF= ;"/>
  </r>
  <r>
    <x v="3924"/>
    <s v="8.30.01"/>
    <m/>
    <m/>
    <s v="BARAJ GREUT.SURDUC CALUGARENI"/>
    <s v="conform amenajamentelor silvice"/>
    <s v="NEAMŢ"/>
    <s v="-"/>
    <s v="Tara: România; Judet: NEAMŢ; -;   -; Nr: -;"/>
    <n v="1953"/>
    <n v="20"/>
    <n v="27"/>
    <s v="in administrare"/>
    <s v="HG 982/1998;HG 1344/2011; HG 478/ 24-IUN-15;HG.478/24-IUN-15;OUG.1 din 04/01/2017;OUG.68 din 06/11/2019;HG.846/08.10.2020"/>
    <s v="imobil"/>
    <s v="Lungime albie corectată/consolidată=0,003 km;"/>
  </r>
  <r>
    <x v="3925"/>
    <s v="8.30.01"/>
    <m/>
    <m/>
    <s v="BARAJ GREUT.BOSTANU GALU"/>
    <s v="conform amenajamentelor silvice"/>
    <s v="NEAMŢ"/>
    <s v="-"/>
    <s v="Tara: România; Judet: NEAMŢ; -;   -; Nr: -;"/>
    <n v="1959"/>
    <n v="57"/>
    <n v="27"/>
    <s v="in administrare"/>
    <s v="HG 982/1998;HG 1344/2011; HG 478/ 24-IUN-15;HG.478/24-IUN-15;OUG.1 din 04/01/2017;HG.354/18.05.2017;OUG.68 din 06/11/2019;HG.846/08.10.2020"/>
    <s v="imobil"/>
    <s v="Lungime albie corectată/consolidată=0,005 km;"/>
  </r>
  <r>
    <x v="3926"/>
    <s v="8.30.01"/>
    <m/>
    <m/>
    <s v="BARAJ GREUT.PAR.RACHITEI GAL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4 km;"/>
  </r>
  <r>
    <x v="3927"/>
    <s v="8.30.01"/>
    <m/>
    <m/>
    <s v="CANAL TECUIA II"/>
    <s v="conform amenajamentelor silvice"/>
    <s v="NEAMŢ"/>
    <s v="-"/>
    <s v="Tara: România; Judet: NEAMŢ; -;   -; Nr: -;"/>
    <n v="1961"/>
    <n v="17"/>
    <n v="27"/>
    <s v="in administrare"/>
    <s v="HG 982/1998;HG 1344/2011; HG 478/ 24-IUN-15;HG.478/24-IUN-15;OUG.1 din 04/01/2017;OUG.68 din 06/11/2019;HG.846/08.10.2020"/>
    <s v="imobil"/>
    <s v="Lungime albie corectată/consolidată=0,045 km;"/>
  </r>
  <r>
    <x v="3928"/>
    <s v="8.30.01"/>
    <m/>
    <m/>
    <s v="BARAJ GREUT.SLATINA II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3929"/>
    <s v="8.30.01"/>
    <m/>
    <m/>
    <s v="BARAJ GREUT.SLATINA V FARCASA"/>
    <s v="conform amenajamentelor silvice"/>
    <s v="NEAMŢ"/>
    <s v="-"/>
    <s v="Tara: România; Judet: NEAMŢ; -;   -; Nr: -;"/>
    <n v="1943"/>
    <n v="175"/>
    <n v="27"/>
    <s v="in administrare"/>
    <s v="HG 982/1998;HG 1344/2011; HG 478/ 24-IUN-15;HG.478/24-IUN-15;OUG.1 din 04/01/2017;HG.354/18.05.2017;OUG.68 din 06/11/2019;HG.846/08.10.2020"/>
    <s v="imobil"/>
    <s v="Lungime albie corectată/consolidată=0,004 km;"/>
  </r>
  <r>
    <x v="3930"/>
    <s v="8.04.04"/>
    <m/>
    <m/>
    <s v="DAF TEACUIA"/>
    <s v="conform amenajamentelor silvice"/>
    <s v="NEAMŢ"/>
    <s v="-"/>
    <s v="Tara: România; Judet: NEAMŢ; -;   -; Nr: -;"/>
    <n v="1973"/>
    <n v="117135"/>
    <n v="27"/>
    <s v="in administrare"/>
    <s v="HG 982/1998;HG 1344/2011; HG 478/ 24-IUN-15;HG.478/24-IUN-15;OUG.1 din 04/01/2017;HG.354/18.05.2017;OUG.68 din 06/11/2019"/>
    <s v="imobil"/>
    <s v="Lungime= Km;Suprafeţe= ha;CF= ;"/>
  </r>
  <r>
    <x v="3931"/>
    <s v="8.04.04"/>
    <m/>
    <m/>
    <s v="DAF TEACUIA SUP."/>
    <s v="conform amenajamentelor silvice"/>
    <s v="NEAMŢ"/>
    <s v="-"/>
    <s v="Tara: România; Judet: NEAMŢ; -;   -; Nr: -;"/>
    <n v="1980"/>
    <n v="89173"/>
    <n v="27"/>
    <s v="in administrare"/>
    <s v="HG 982/1998;HG 1344/2011; HG 478/ 24-IUN-15;HG.478/24-IUN-15;OUG.1 din 04/01/2017;HG.354/18.05.2017;OUG.68 din 06/11/2019"/>
    <s v="imobil"/>
    <s v="Lungime= Km;Suprafeţe= ha;CF= ;"/>
  </r>
  <r>
    <x v="3932"/>
    <s v="8.04.04"/>
    <m/>
    <m/>
    <s v="DAF FUNDOAIA"/>
    <s v="conform amenajamentelor silvice"/>
    <s v="NEAMŢ"/>
    <s v="-"/>
    <s v="Tara: România; Judet: NEAMŢ; -;   -; Nr: -;"/>
    <n v="1978"/>
    <n v="11759"/>
    <n v="27"/>
    <s v="in administrare"/>
    <s v="HG 982/1998;HG 1344/2011; HG 478/ 24-IUN-15;HG.478/24-IUN-15;OUG.1 din 04/01/2017;HG.354/18.05.2017;OUG.68 din 06/11/2019"/>
    <s v="imobil"/>
    <s v="Lungime= Km;Suprafeţe= ha;CF= ;"/>
  </r>
  <r>
    <x v="3933"/>
    <s v="8.04.04"/>
    <m/>
    <m/>
    <s v="DAF TIGANULUI"/>
    <s v="conform amenajamentelor silvice"/>
    <s v="NEAMŢ"/>
    <s v="-"/>
    <s v="Tara: România; Judet: NEAMŢ; -;   -; Nr: -;"/>
    <n v="1980"/>
    <n v="4415"/>
    <n v="27"/>
    <s v="in administrare"/>
    <s v="HG 982/1998;HG 1344/2011; HG 478/ 24-IUN-15;HG.478/24-IUN-15;OUG.1 din 04/01/2017;HG.354/18.05.2017;OUG.68 din 06/11/2019"/>
    <s v="imobil"/>
    <s v="Lungime= Km;Suprafeţe= ha;CF= ;"/>
  </r>
  <r>
    <x v="3934"/>
    <s v="8.04.04"/>
    <m/>
    <m/>
    <s v="DAF DREPTU FORESTIER"/>
    <s v="conform amenajamentelor silvice"/>
    <s v="NEAMŢ"/>
    <s v="-"/>
    <s v="Tara: România; Judet: NEAMŢ; -;   -; Nr: -;"/>
    <n v="1969"/>
    <n v="1363725"/>
    <n v="27"/>
    <s v="in administrare"/>
    <s v="HG 982/1998;HG 1344/2011; HG 478/ 24-IUN-15;HG.478/24-IUN-15;OUG.1 din 04/01/2017;HG.354/18.05.2017;OUG.68 din 06/11/2019"/>
    <s v="imobil"/>
    <s v="Lungime= Km;Suprafeţe= ha;CF= ;"/>
  </r>
  <r>
    <x v="3935"/>
    <s v="8.04.04"/>
    <m/>
    <m/>
    <s v="DAF MUNCILEANU"/>
    <s v="conform amenajamentelor silvice"/>
    <s v="NEAMŢ"/>
    <s v="-"/>
    <s v="Tara: România; Judet: NEAMŢ; -;   -; Nr: -;"/>
    <n v="1963"/>
    <n v="11315"/>
    <n v="27"/>
    <s v="in administrare"/>
    <s v="HG 982/1998;HG 1344/2011; HG 478/ 24-IUN-15;HG.478/24-IUN-15;OUG.1 din 04/01/2017;HG.354/18.05.2017;OUG.68 din 06/11/2019"/>
    <s v="imobil"/>
    <s v="Lungime= Km;Suprafeţe= ha;CF= ;"/>
  </r>
  <r>
    <x v="3936"/>
    <s v="8.04.04"/>
    <m/>
    <m/>
    <s v="DAF ARGELEA"/>
    <s v="conform amenajamentelor silvice"/>
    <s v="NEAMŢ"/>
    <s v="-"/>
    <s v="Tara: România; Judet: NEAMŢ; -;   -; Nr: -;"/>
    <n v="1969"/>
    <n v="2940"/>
    <n v="27"/>
    <s v="in administrare"/>
    <s v="HG 982/1998;HG 1344/2011; HG 478/ 24-IUN-15;HG.478/24-IUN-15;OUG.1 din 04/01/2017;HG.354/18.05.2017;OUG.68 din 06/11/2019"/>
    <s v="imobil"/>
    <s v="Lungime= Km;Suprafeţe= ha;CF= ;"/>
  </r>
  <r>
    <x v="3937"/>
    <s v="8.04.04"/>
    <m/>
    <m/>
    <s v="DAF DRUGANU"/>
    <s v="conform amenajamentelor silvice"/>
    <s v="NEAMŢ"/>
    <s v="-"/>
    <s v="Tara: România; Judet: NEAMŢ; -;   -; Nr: -;"/>
    <n v="1970"/>
    <n v="55895"/>
    <n v="27"/>
    <s v="in administrare"/>
    <s v="HG 982/1998;HG 1344/2011; HG 478/ 24-IUN-15;HG.478/24-IUN-15;OUG.1 din 04/01/2017;OUG.68 din 06/11/2019"/>
    <s v="imobil"/>
    <s v="Lungime= Km;Suprafeţe= ha;CF= ;"/>
  </r>
  <r>
    <x v="3938"/>
    <s v="8.04.04"/>
    <m/>
    <m/>
    <s v="DAF NEAMTUL"/>
    <s v="conform amenajamentelor silvice"/>
    <s v="NEAMŢ"/>
    <s v="-"/>
    <s v="Tara: România; Judet: NEAMŢ; -;   -; Nr: -;"/>
    <n v="1969"/>
    <n v="89142"/>
    <n v="27"/>
    <s v="in administrare"/>
    <s v="HG 982/1998;HG 1344/2011; HG 478/ 24-IUN-15;HG.478/24-IUN-15;OUG.1 din 04/01/2017;OUG.68 din 06/11/2019"/>
    <s v="imobil"/>
    <s v="Lungime= Km;Suprafeţe= ha;CF= ;"/>
  </r>
  <r>
    <x v="3939"/>
    <s v="8.04.04"/>
    <m/>
    <m/>
    <s v="DAF SMIDA ONII"/>
    <s v="conform amenajamentelor silvice"/>
    <s v="NEAMŢ"/>
    <s v="-"/>
    <s v="Tara: România; Judet: NEAMŢ; -;   -; Nr: -;"/>
    <n v="1973"/>
    <n v="19354"/>
    <n v="27"/>
    <s v="in administrare"/>
    <s v="HG 982/1998;HG 1344/2011; HG 478/ 24-IUN-15;HG.478/24-IUN-15;OUG.1 din 04/01/2017;HG.354/18.05.2017;OUG.68 din 06/11/2019"/>
    <s v="imobil"/>
    <s v="Lungime= Km;Suprafeţe= ha;CF= ;"/>
  </r>
  <r>
    <x v="3940"/>
    <s v="8.04.04"/>
    <m/>
    <m/>
    <s v="DAF CINEI"/>
    <s v="conform amenajamentelor silvice"/>
    <s v="NEAMŢ"/>
    <s v="-"/>
    <s v="Tara: România; Judet: NEAMŢ; -;   -; Nr: -;"/>
    <n v="1965"/>
    <n v="220"/>
    <n v="27"/>
    <s v="in administrare"/>
    <s v="HG 982/1998;HG 1344/2011; HG 478/ 24-IUN-15;HG.478/24-IUN-15;OUG.1 din 04/01/2017;HG.354/18.05.2017;OUG.68 din 06/11/2019"/>
    <s v="imobil"/>
    <s v="Lungime= Km;Suprafeţe= ha;CF= ;"/>
  </r>
  <r>
    <x v="3941"/>
    <s v="8.04.04"/>
    <m/>
    <m/>
    <s v="DAF CAPRIORU"/>
    <s v="conform amenajamentelor silvice"/>
    <s v="NEAMŢ"/>
    <s v="-"/>
    <s v="Tara: România; Judet: NEAMŢ; -;   -; Nr: -;"/>
    <n v="1969"/>
    <n v="6767"/>
    <n v="27"/>
    <s v="in administrare"/>
    <s v="HG 982/1998;HG 1344/2011; HG 478/ 24-IUN-15;HG.478/24-IUN-15;OUG.1 din 04/01/2017;HG.354/18.05.2017;OUG.68 din 06/11/2019"/>
    <s v="imobil"/>
    <s v="Lungime= Km;Suprafeţe= ha;CF= ;"/>
  </r>
  <r>
    <x v="3942"/>
    <s v="8.04.04"/>
    <m/>
    <m/>
    <s v="DAF AGAPENI"/>
    <s v="conform amenajamentelor silvice"/>
    <s v="NEAMŢ"/>
    <s v="-"/>
    <s v="Tara: România; Judet: NEAMŢ; -;   -; Nr: -;"/>
    <n v="1965"/>
    <n v="148833"/>
    <n v="27"/>
    <s v="in administrare"/>
    <s v="HG 982/1998;HG 1344/2011; HG 478/ 24-IUN-15;HG.478/24-IUN-15;OUG.1 din 04/01/2017;OUG.68 din 06/11/2019"/>
    <s v="imobil"/>
    <s v="Lungime= Km;Suprafeţe= ha;CF= ;"/>
  </r>
  <r>
    <x v="3943"/>
    <s v="8.04.04"/>
    <m/>
    <m/>
    <s v="DAF DOLITA"/>
    <s v="conform amenajamentelor silvice"/>
    <s v="NEAMŢ"/>
    <s v="-"/>
    <s v="Tara: România; Judet: NEAMŢ; -;   -; Nr: -;"/>
    <n v="1967"/>
    <n v="176633"/>
    <n v="27"/>
    <s v="in administrare"/>
    <s v="HG 982/1998;HG 1344/2011; HG 478/ 24-IUN-15;HG.478/24-IUN-15;OUG.1 din 04/01/2017;OUG.68 din 06/11/2019"/>
    <s v="imobil"/>
    <s v="Lungime= Km;Suprafeţe= ha;CF= ;"/>
  </r>
  <r>
    <x v="3944"/>
    <s v="8.04.04"/>
    <m/>
    <m/>
    <s v="DRUM FOR.STRAJA 2,4 KM."/>
    <s v="conform amenajamentelor silvice"/>
    <s v="NEAMŢ"/>
    <s v="-"/>
    <s v="Tara: România; Judet: NEAMŢ; -;   -; Nr: -;"/>
    <n v="1983"/>
    <n v="0"/>
    <n v="27"/>
    <s v="in administrare"/>
    <s v="HG 982/1998;;OUG.1 din 04/01/2017;OUG.68 din 06/11/2019"/>
    <s v="imobil"/>
    <s v="drum auto forestier"/>
  </r>
  <r>
    <x v="3945"/>
    <s v="8.04.04"/>
    <m/>
    <m/>
    <s v="DAF BARLOAGE TARCAU"/>
    <s v="conform amenajamentelor silvice"/>
    <s v="NEAMŢ"/>
    <s v="-"/>
    <s v="Tara: România; Judet: NEAMŢ; -;   -; Nr: -;"/>
    <n v="1987"/>
    <n v="135418"/>
    <n v="27"/>
    <s v="in administrare"/>
    <s v="HG 982/1998;HG 1344/2011; HG 478/ 24-IUN-15;HG.478/24-IUN-15;OUG.1 din 04/01/2017;HG.354/18.05.2017;OUG.68 din 06/11/2019"/>
    <s v="imobil"/>
    <s v="Lungime=0,5 KM Km;Suprafeţe= ha;CF= ;"/>
  </r>
  <r>
    <x v="3946"/>
    <s v="8.04.04"/>
    <m/>
    <m/>
    <s v="DAF SMIDA"/>
    <s v="conform amenajamentelor silvice"/>
    <s v="NEAMŢ"/>
    <s v="-"/>
    <s v="Tara: România; Judet: NEAMŢ; -;   -; Nr: -;"/>
    <n v="1982"/>
    <n v="44010"/>
    <n v="27"/>
    <s v="in administrare"/>
    <s v="HG 982/1998;HG 1344/2011; HG 478/ 24-IUN-15;HG.478/24-IUN-15;OUG.1 din 04/01/2017;HG.354/18.05.2017;OUG.68 din 06/11/2019"/>
    <s v="imobil"/>
    <s v="Lungime=1,5 KM Km;Suprafeţe= ha;CF= ;"/>
  </r>
  <r>
    <x v="3947"/>
    <s v="8.04.04"/>
    <m/>
    <m/>
    <s v="DAF TOROGLEJ"/>
    <s v="conform amenajamentelor silvice"/>
    <s v="NEAMŢ"/>
    <s v="-"/>
    <s v="Tara: România; Judet: NEAMŢ; -;   -; Nr: -;"/>
    <n v="1967"/>
    <n v="67587"/>
    <n v="27"/>
    <s v="in administrare"/>
    <s v="HG 982/1998;HG 1344/2011; HG 478/ 24-IUN-15;HG.478/24-IUN-15;OUG.1 din 04/01/2017;HG.354/18.05.2017;OUG.68 din 06/11/2019"/>
    <s v="imobil"/>
    <s v="Lungime=2,4 KM Km;Suprafeţe= ha;CF= ;"/>
  </r>
  <r>
    <x v="3948"/>
    <s v="8.04.04"/>
    <m/>
    <m/>
    <s v="DAF HOTARE I"/>
    <s v="conform amenajamentelor silvice"/>
    <s v="NEAMŢ"/>
    <s v="-"/>
    <s v="Tara: România; Judet: NEAMŢ; -;   -; Nr: -;"/>
    <n v="1970"/>
    <n v="64333"/>
    <n v="27"/>
    <s v="in administrare"/>
    <s v="HG 982/1998;HG 1344/2011; HG 478/ 24-IUN-15;HG.478/24-IUN-15;OUG.1 din 04/01/2017;HG.354/18.05.2017;OUG.68 din 06/11/2019"/>
    <s v="imobil"/>
    <s v="Lungime=2,7 KM Km;Suprafeţe= ha;CF= ;"/>
  </r>
  <r>
    <x v="3949"/>
    <s v="8.04.04"/>
    <m/>
    <m/>
    <s v="DAF HOTARE II"/>
    <s v="conform amenajamentelor silvice"/>
    <s v="NEAMŢ"/>
    <s v="-"/>
    <s v="Tara: România; Judet: NEAMŢ; -;   -; Nr: -;"/>
    <n v="1976"/>
    <n v="32743"/>
    <n v="27"/>
    <s v="in administrare"/>
    <s v="HG 982/1998;HG 1344/2011; HG 478/ 24-IUN-15;HG.478/24-IUN-15;OUG.1 din 04/01/2017;HG.354/18.05.2017;OUG.68 din 06/11/2019"/>
    <s v="imobil"/>
    <s v="Lungime=1,5 KM Km;Suprafeţe= ha;CF= ;"/>
  </r>
  <r>
    <x v="3950"/>
    <s v="8.04.04"/>
    <m/>
    <m/>
    <s v="DAF CONS.BRATES"/>
    <s v="conform amenajamentelor silvice"/>
    <s v="NEAMŢ"/>
    <s v="-"/>
    <s v="Tara: România; Judet: NEAMŢ; -;   -; Nr: -;"/>
    <n v="1973"/>
    <n v="45856"/>
    <n v="27"/>
    <s v="in administrare"/>
    <s v="HG 982/1998;HG 1344/2011; HG 478/ 24-IUN-15;HG.478/24-IUN-15;OUG.1 din 04/01/2017;HG.354/18.05.2017;OUG.68 din 06/11/2019"/>
    <s v="imobil"/>
    <s v="Lungime=2,3 KM Km;Suprafeţe= ha;CF= ;"/>
  </r>
  <r>
    <x v="3951"/>
    <s v="8.04.04"/>
    <m/>
    <m/>
    <s v="DAF PR.RACHITII"/>
    <s v="conform amenajamentelor silvice"/>
    <s v="NEAMŢ"/>
    <s v="-"/>
    <s v="Tara: România; Judet: NEAMŢ; -;   -; Nr: -;"/>
    <n v="1970"/>
    <n v="9441"/>
    <n v="27"/>
    <s v="in administrare"/>
    <s v="HG 982/1998;HG 1344/2011; HG 478/ 24-IUN-15;HG.478/24-IUN-15;OUG.1 din 04/01/2017;HG.354/18.05.2017;OUG.68 din 06/11/2019"/>
    <s v="imobil"/>
    <s v="Lungime=2,8 KM Km;Suprafeţe= ha;CF= ;"/>
  </r>
  <r>
    <x v="3952"/>
    <s v="8.04.04"/>
    <m/>
    <m/>
    <s v="DAF MELETHAUS"/>
    <s v="conform amenajamentelor silvice"/>
    <s v="NEAMŢ"/>
    <s v="-"/>
    <s v="Tara: România; Judet: NEAMŢ; -;   -; Nr: -;"/>
    <n v="1970"/>
    <n v="46182"/>
    <n v="27"/>
    <s v="in administrare"/>
    <s v="HG 982/1998;HG 1344/2011; HG 478/ 24-IUN-15;HG.478/24-IUN-15;OUG.1 din 04/01/2017;HG.354/18.05.2017;OUG.68 din 06/11/2019"/>
    <s v="imobil"/>
    <s v="Lungime=1,9 KM Km;Suprafeţe= ha;CF= ;"/>
  </r>
  <r>
    <x v="3953"/>
    <s v="8.04.04"/>
    <m/>
    <m/>
    <s v="DAF MAIERUS PRELUNGIRE"/>
    <s v="conform amenajamentelor silvice"/>
    <s v="NEAMŢ"/>
    <s v="-"/>
    <s v="Tara: România; Judet: NEAMŢ; -;   -; Nr: -;"/>
    <n v="1985"/>
    <n v="189229"/>
    <n v="27"/>
    <s v="in administrare"/>
    <s v="HG 982/1998;HG 1344/2011; HG 478/ 24-IUN-15;HG.478/24-IUN-15;OUG.1 din 04/01/2017;HG.354/18.05.2017;OUG.68 din 06/11/2019"/>
    <s v="imobil"/>
    <s v="Lungime=1,7 KM Km;Suprafeţe= ha;CF= ;"/>
  </r>
  <r>
    <x v="3954"/>
    <s v="8.30._"/>
    <m/>
    <m/>
    <s v="POTECA VANAT.BRATES 3,1 KM."/>
    <s v="conform amenajamentelor silvice"/>
    <s v="NEAMŢ"/>
    <s v="-"/>
    <s v="Tara: România; Judet: NEAMŢ; -;   -; Nr: -;"/>
    <n v="1986"/>
    <n v="10"/>
    <n v="27"/>
    <s v="in administrare"/>
    <s v="HG 982/1998;;OUG.1 din 04/01/2017;OUG.68 din 06/11/2019"/>
    <s v="imobil"/>
    <s v="poteci de vanatoare"/>
  </r>
  <r>
    <x v="3955"/>
    <s v="8.04.04"/>
    <m/>
    <m/>
    <s v="DAF SMIDA PRELUNGIRE"/>
    <s v="conform amenajamentelor silvice"/>
    <s v="NEAMŢ"/>
    <s v="-"/>
    <s v="Tara: România; Judet: NEAMŢ; -;   -; Nr: -;"/>
    <n v="1974"/>
    <n v="42190"/>
    <n v="27"/>
    <s v="in administrare"/>
    <s v="HG 982/1998;HG 1344/2011; HG 478/ 24-IUN-15;HG.478/24-IUN-15;OUG.1 din 04/01/2017;HG.354/18.05.2017;OUG.68 din 06/11/2019"/>
    <s v="imobil"/>
    <s v="Lungime=2,6 KM Km;Suprafeţe= ha;CF= ;"/>
  </r>
  <r>
    <x v="3956"/>
    <s v="8.04.04"/>
    <m/>
    <m/>
    <s v="DRUM FORESTIER BUDAI"/>
    <s v="conform amenajamentelor silvice"/>
    <s v="NEAMŢ"/>
    <s v="-"/>
    <s v="Tara: România; Judet: NEAMŢ; -;   -; Nr: -;"/>
    <n v="1978"/>
    <n v="9068"/>
    <n v="27"/>
    <s v="in administrare"/>
    <s v="HG 982/1998;;OUG.1 din 04/01/2017;OUG.68 din 06/11/2019"/>
    <s v="imobil"/>
    <s v="drum auto forestier"/>
  </r>
  <r>
    <x v="3957"/>
    <s v="8.04.04"/>
    <m/>
    <m/>
    <s v="DAF IFTIMIA PRELUNGIRE"/>
    <s v="conform amenajamentelor silvice"/>
    <s v="NEAMŢ"/>
    <s v="-"/>
    <s v="Tara: România; Judet: NEAMŢ; -;   -; Nr: -;"/>
    <n v="1982"/>
    <n v="337358"/>
    <n v="27"/>
    <s v="in administrare"/>
    <s v="HG 982/1998;HG 1344/2011; HG 478/ 24-IUN-15;HG.478/24-IUN-15; HG 478/ 24-IUN-15;HG.478/24-IUN-15;OUG.1 din 04/01/2017;OUG.68 din 06/11/2019"/>
    <s v="imobil"/>
    <s v="Lungime=2,2 Km;Suprafeţe= ha;CF= ;"/>
  </r>
  <r>
    <x v="3958"/>
    <s v="8.04.04"/>
    <m/>
    <m/>
    <s v="DAF GROSI-MURES"/>
    <s v="conform amenajamentelor silvice"/>
    <s v="NEAMŢ"/>
    <s v="-"/>
    <s v="Tara: România; Judet: NEAMŢ; -;   -; Nr: -;"/>
    <n v="1965"/>
    <n v="86403"/>
    <n v="27"/>
    <s v="in administrare"/>
    <s v="HG 982/1998;HG 1344/2011; HG 478/ 24-IUN-15;HG.478/24-IUN-15; HG 478/ 24-IUN-15;HG.478/24-IUN-15;OUG.1 din 04/01/2017;OUG.68 din 06/11/2019"/>
    <s v="imobil"/>
    <s v="Lungime=0,6 Km;Suprafeţe= ha;CF= ;"/>
  </r>
  <r>
    <x v="3959"/>
    <s v="8.04.04"/>
    <m/>
    <m/>
    <s v="DAF OCOLIRE M.NEAMT"/>
    <s v="conform amenajamentelor silvice"/>
    <s v="NEAMŢ"/>
    <s v="-"/>
    <s v="Tara: România; Judet: NEAMŢ; -;   -; Nr: -;"/>
    <n v="1968"/>
    <n v="224133"/>
    <n v="27"/>
    <s v="in administrare"/>
    <s v="HG 982/1998;HG 1344/2011; HG 478/ 24-IUN-15;HG.478/24-IUN-15;OUG.1 din 04/01/2017;OUG.68 din 06/11/2019"/>
    <s v="imobil"/>
    <s v="Lungime=1,6 KM Km;Suprafeţe= ha;CF= ;"/>
  </r>
  <r>
    <x v="3960"/>
    <s v="8.04.04"/>
    <m/>
    <m/>
    <s v="DAF MAGHERNITA"/>
    <s v="conform amenajamentelor silvice"/>
    <s v="NEAMŢ"/>
    <s v="-"/>
    <s v="Tara: România; Judet: NEAMŢ; -;   -; Nr: -;"/>
    <n v="1962"/>
    <n v="21974"/>
    <n v="27"/>
    <s v="in administrare"/>
    <s v="HG 982/1998;HG 1344/2011; HG 478/ 24-IUN-15;HG.478/24-IUN-15;OUG.1 din 04/01/2017;OUG.68 din 06/11/2019"/>
    <s v="imobil"/>
    <s v="Lungime=3,4 KM Km;Suprafeţe= ha;CF= ;"/>
  </r>
  <r>
    <x v="3961"/>
    <s v="8.04.04"/>
    <m/>
    <m/>
    <s v="DAF PALTIN"/>
    <s v="conform amenajamentelor silvice"/>
    <s v="NEAMŢ"/>
    <s v="-"/>
    <s v="Tara: România; Judet: NEAMŢ; -;   -; Nr: -;"/>
    <n v="1966"/>
    <n v="148198"/>
    <n v="27"/>
    <s v="in administrare"/>
    <s v="HG 982/1998;HG 1344/2011; HG 478/ 24-IUN-15;HG.478/24-IUN-15; HG 478/ 24-IUN-15;HG.478/24-IUN-15;OUG.1 din 04/01/2017;OUG.68 din 06/11/2019"/>
    <s v="imobil"/>
    <s v="Lungime=1,5 Km;Suprafeţe= ha;CF= ;"/>
  </r>
  <r>
    <x v="3962"/>
    <s v="8.04.04"/>
    <m/>
    <m/>
    <s v="DAF  PALTIN"/>
    <s v="conform amenajamentelor silvice"/>
    <s v="NEAMŢ"/>
    <s v="-"/>
    <s v="Tara: România; Judet: NEAMŢ; -;   -; Nr: -;"/>
    <n v="1982"/>
    <n v="107356"/>
    <n v="27"/>
    <s v="in administrare"/>
    <s v="HG 982/1998;HG 1344/2011; HG 478/ 24-IUN-15;HG.478/24-IUN-15; HG 478/ 24-IUN-15;HG.478/24-IUN-15;OUG.1 din 04/01/2017;HG.354/18.05.2017;OUG.68 din 06/11/2019"/>
    <s v="imobil"/>
    <s v="Lungime=0,6 Km;Suprafeţe= ha;CF= ;"/>
  </r>
  <r>
    <x v="3963"/>
    <s v="8.04.04"/>
    <m/>
    <m/>
    <s v="DAF CAPRIOARA"/>
    <s v="conform amenajamentelor silvice"/>
    <s v="NEAMŢ"/>
    <s v="-"/>
    <s v="Tara: România; Judet: NEAMŢ; -;   -; Nr: -;"/>
    <n v="1996"/>
    <n v="38950"/>
    <n v="27"/>
    <s v="in administrare"/>
    <s v="HG 982/1998;HG 1344/2011; HG 478/ 24-IUN-15;HG.478/24-IUN-15;OUG.1 din 04/01/2017;HG.354/18.05.2017;OUG.68 din 06/11/2019"/>
    <s v="imobil"/>
    <s v="Lungime= Km;Suprafeţe= ha;CF= ;"/>
  </r>
  <r>
    <x v="3964"/>
    <s v="8.04.04"/>
    <m/>
    <m/>
    <s v="DAF CHITELE-PR.POPII"/>
    <s v="conform amenajamentelor silvice"/>
    <s v="NEAMŢ"/>
    <s v="-"/>
    <s v="Tara: România; Judet: NEAMŢ; -;   -; Nr: -;"/>
    <n v="1966"/>
    <n v="903426"/>
    <n v="27"/>
    <s v="in administrare"/>
    <s v="HG 982/1998;HG 1344/2011; HG 478/ 24-IUN-15;HG.478/24-IUN-15;OUG.1 din 04/01/2017;HG.354/18.05.2017;OUG.68 din 06/11/2019"/>
    <s v="imobil"/>
    <s v="Lungime=8,9 KM Km;Suprafeţe= ha;CF= ;"/>
  </r>
  <r>
    <x v="3965"/>
    <s v="8.04.04"/>
    <m/>
    <m/>
    <s v="DAF MEDIEI"/>
    <s v="conform amenajamentelor silvice"/>
    <s v="NEAMŢ"/>
    <s v="-"/>
    <s v="Tara: România; Judet: NEAMŢ; -;   -; Nr: -;"/>
    <n v="1973"/>
    <n v="35428"/>
    <n v="27"/>
    <s v="in administrare"/>
    <s v="HG 982/1998;HG 1344/2011; HG 478/ 24-IUN-15;HG.478/24-IUN-15;OUG.1 din 04/01/2017;HG.354/18.05.2017;OUG.68 din 06/11/2019"/>
    <s v="imobil"/>
    <s v="Lungime=1,0 KM Km;Suprafeţe= ha;CF= ;"/>
  </r>
  <r>
    <x v="3966"/>
    <s v="8.04.04"/>
    <m/>
    <m/>
    <s v="DAF HUMAR PANUSITA"/>
    <s v="conform amenajamentelor silvice"/>
    <s v="NEAMŢ"/>
    <s v="-"/>
    <s v="Tara: România; Judet: NEAMŢ; -;   -; Nr: -;"/>
    <n v="1964"/>
    <n v="9638"/>
    <n v="27"/>
    <s v="in administrare"/>
    <s v="HG 982/1998;HG 1344/2011; HG 478/ 24-IUN-15;HG.478/24-IUN-15;OUG.1 din 04/01/2017;HG.354/18.05.2017;OUG.68 din 06/11/2019"/>
    <s v="imobil"/>
    <s v="Lungime= Km;Suprafeţe= ha;CF= ;"/>
  </r>
  <r>
    <x v="3967"/>
    <s v="8.04.04"/>
    <m/>
    <m/>
    <s v="DAF PURCAROAIA"/>
    <s v="conform amenajamentelor silvice"/>
    <s v="NEAMŢ"/>
    <s v="-"/>
    <s v="Tara: România; Judet: NEAMŢ; -;   -; Nr: -;"/>
    <n v="1964"/>
    <n v="6954"/>
    <n v="27"/>
    <s v="in administrare"/>
    <s v="HG 982/1998;HG 1344/2011; HG 478/ 24-IUN-15;HG.478/24-IUN-15;OUG.1 din 04/01/2017;HG.354/18.05.2017;OUG.68 din 06/11/2019"/>
    <s v="imobil"/>
    <s v="Lungime=0,7 KM Km;Suprafeţe= ha;CF= ;"/>
  </r>
  <r>
    <x v="3968"/>
    <s v="8.04.04"/>
    <m/>
    <m/>
    <s v="DAF PR.RACHITEI"/>
    <s v="conform amenajamentelor silvice"/>
    <s v="NEAMŢ"/>
    <s v="-"/>
    <s v="Tara: România; Judet: NEAMŢ; -;   -; Nr: -;"/>
    <n v="1990"/>
    <n v="1079708"/>
    <n v="27"/>
    <s v="in administrare"/>
    <s v="HG 982/1998;HG 1344/2011; HG 478/ 24-IUN-15;HG.478/24-IUN-15;OUG.1 din 04/01/2017;HG.354/18.05.2017;OUG.68 din 06/11/2019"/>
    <s v="imobil"/>
    <s v="Lungime=2,5 KM Km;Suprafeţe= ha;CF= ;"/>
  </r>
  <r>
    <x v="3969"/>
    <s v="8.04.04"/>
    <m/>
    <m/>
    <s v="DAF SASU DARZANU"/>
    <s v="conform amenajamentelor silvice"/>
    <s v="NEAMŢ"/>
    <s v="-"/>
    <s v="Tara: România; Judet: NEAMŢ; -;   -; Nr: -;"/>
    <n v="1969"/>
    <n v="81220"/>
    <n v="27"/>
    <s v="in administrare"/>
    <s v="HG 982/1998;HG 1344/2011; HG 478/ 24-IUN-15;HG.478/24-IUN-15;OUG.1 din 04/01/2017;HG.354/18.05.2017;OUG.68 din 06/11/2019"/>
    <s v="imobil"/>
    <s v="Lungime=4,6 KM Km;Suprafeţe= ha;CF= ;"/>
  </r>
  <r>
    <x v="3970"/>
    <s v="8.04.04"/>
    <m/>
    <m/>
    <s v="DAF NEGRU TRONSON B.F.L."/>
    <s v="conform amenajamentelor silvice"/>
    <s v="NEAMŢ"/>
    <s v="-"/>
    <s v="Tara: România; Judet: NEAMŢ; -;   -; Nr: -;"/>
    <n v="1972"/>
    <n v="1012636"/>
    <n v="27"/>
    <s v="in administrare"/>
    <s v="HG 982/1998;HG 1344/2011; HG 478/ 24-IUN-15;HG.478/24-IUN-15;OUG.1 din 04/01/2017;HG.354/18.05.2017;OUG.68 din 06/11/2019"/>
    <s v="imobil"/>
    <s v="Lungime= Km;Suprafeţe= ha;CF= ;"/>
  </r>
  <r>
    <x v="3971"/>
    <s v="8.04.04"/>
    <m/>
    <m/>
    <s v="DAF CRISTI 2"/>
    <s v="conform amenajamentelor silvice"/>
    <s v="NEAMŢ"/>
    <s v="-"/>
    <s v="Tara: România; Judet: NEAMŢ; -;   -; Nr: -;"/>
    <n v="1972"/>
    <n v="258749"/>
    <n v="27"/>
    <s v="in administrare"/>
    <s v="HG 982/1998;HG 1344/2011; HG 478/ 24-IUN-15;HG.478/24-IUN-15;OUG.1 din 04/01/2017;HG.354/18.05.2017;OUG.68 din 06/11/2019"/>
    <s v="imobil"/>
    <s v="Lungime= Km;Suprafeţe= ha;CF= ;"/>
  </r>
  <r>
    <x v="3972"/>
    <s v="8.04.04"/>
    <m/>
    <m/>
    <s v="DAF BRUSTURATU 2"/>
    <s v="conform amenajamentelor silvice"/>
    <s v="NEAMŢ"/>
    <s v="-"/>
    <s v="Tara: România; Judet: NEAMŢ; -;   -; Nr: -;"/>
    <n v="1970"/>
    <n v="23605"/>
    <n v="27"/>
    <s v="in administrare"/>
    <s v="HG 982/1998;HG 1344/2011; HG 478/ 24-IUN-15;HG.478/24-IUN-15;OUG.1 din 04/01/2017;HG.354/18.05.2017;OUG.68 din 06/11/2019"/>
    <s v="imobil"/>
    <s v="Lungime= Km;Suprafeţe= ha;CF= ;"/>
  </r>
  <r>
    <x v="3973"/>
    <s v="8.04.04"/>
    <m/>
    <m/>
    <s v="DAF SANATORIU SOIMU"/>
    <s v="conform amenajamentelor silvice"/>
    <s v="NEAMŢ"/>
    <s v="-"/>
    <s v="Tara: România; Judet: NEAMŢ; -;   -; Nr: -;"/>
    <n v="1971"/>
    <n v="57482"/>
    <n v="27"/>
    <s v="in administrare"/>
    <s v="HG 982/1998;HG 1344/2011; HG 478/ 24-IUN-15;HG.478/24-IUN-15;OUG.1 din 04/01/2017;HG.354/18.05.2017;OUG.68 din 06/11/2019"/>
    <s v="imobil"/>
    <s v="Lungime= Km;Suprafeţe= ha;CF= ;"/>
  </r>
  <r>
    <x v="3974"/>
    <s v="8.04.04"/>
    <m/>
    <m/>
    <s v="DAF SLATIOARA"/>
    <s v="conform amenajamentelor silvice"/>
    <s v="NEAMŢ"/>
    <s v="-"/>
    <s v="Tara: România; Judet: NEAMŢ; -;   -; Nr: -;"/>
    <n v="1969"/>
    <n v="787329"/>
    <n v="27"/>
    <s v="in administrare"/>
    <s v="HG 982/1998;HG 1344/2011; HG 478/ 24-IUN-15;HG.478/24-IUN-15;OUG.1 din 04/01/2017;HG.354/18.05.2017;OUG.68 din 06/11/2019"/>
    <s v="imobil"/>
    <s v="Lungime= Km;Suprafeţe= ha;CF= ;"/>
  </r>
  <r>
    <x v="3975"/>
    <s v="8.04.04"/>
    <m/>
    <m/>
    <s v="DAF 2,4 PR.MARGINII"/>
    <s v="conform amenajamentelor silvice"/>
    <s v="BIHOR"/>
    <s v="-"/>
    <s v="Tara: România; Judet: BIHOR; -;   -; Nr: -;"/>
    <n v="1978"/>
    <n v="210148"/>
    <n v="5"/>
    <s v="in administrare"/>
    <s v="HG 982/1998;HG 1344/2011;OUG.1 din 04/01/2017;HG.354/18.05.2017;OUG.68 din 06/11/2019"/>
    <s v="imobil"/>
    <s v="Lungime= Km;Suprafeţe= ha;CF= ;"/>
  </r>
  <r>
    <x v="3976"/>
    <s v="8.04.04"/>
    <m/>
    <m/>
    <s v="DAF 2,1 BRIHENI"/>
    <s v="conform amenajamentelor silvice"/>
    <s v="BIHOR"/>
    <s v="-"/>
    <s v="Tara: România; Judet: BIHOR; -;   -; Nr: -;"/>
    <n v="1977"/>
    <n v="82022"/>
    <n v="5"/>
    <s v="in administrare"/>
    <s v="HG 982/1998;HG 1344/2011;OUG.1 din 04/01/2017;HG.354/18.05.2017;OUG.68 din 06/11/2019"/>
    <s v="imobil"/>
    <s v="Lungime= Km;Suprafeţe= ha;CF= ;"/>
  </r>
  <r>
    <x v="3977"/>
    <s v="8.04.04"/>
    <m/>
    <m/>
    <s v="DAF 0,7 CORLATU"/>
    <s v="conform amenajamentelor silvice"/>
    <s v="BIHOR"/>
    <s v="-"/>
    <s v="Tara: România; Judet: BIHOR; -;   -; Nr: -;"/>
    <n v="1984"/>
    <n v="90357"/>
    <n v="5"/>
    <s v="in administrare"/>
    <s v="HG 982/1998;HG 1344/2011;OUG.1 din 04/01/2017;HG.354/18.05.2017;OUG.68 din 06/11/2019"/>
    <s v="imobil"/>
    <s v="Lungime= Km;Suprafeţe= ha;CF= ;"/>
  </r>
  <r>
    <x v="3978"/>
    <s v="8.04.04"/>
    <m/>
    <m/>
    <s v="DAF 3,3 VARZARI APROAIE"/>
    <s v="conform amenajamentelor silvice"/>
    <s v="BIHOR"/>
    <s v="-"/>
    <s v="Tara: România; Judet: BIHOR; -;   -; Nr: -;"/>
    <n v="1967"/>
    <n v="23031"/>
    <n v="5"/>
    <s v="in administrare"/>
    <s v="HG 982/1998;;OUG.1 din 04/01/2017;OUG.68 din 06/11/2019"/>
    <s v="imobil"/>
    <s v="drum auto forestier"/>
  </r>
  <r>
    <x v="3979"/>
    <s v="8.04.04"/>
    <m/>
    <m/>
    <s v="DAF 2,8 TIESU"/>
    <s v="conform amenajamentelor silvice"/>
    <s v="BIHOR"/>
    <s v="-"/>
    <s v="Tara: România; Judet: BIHOR; -;   -; Nr: -;"/>
    <n v="1980"/>
    <n v="245702"/>
    <n v="5"/>
    <s v="in administrare"/>
    <s v="HG 982/1998;HG 1344/2011;OUG.1 din 04/01/2017;OUG.68 din 06/11/2019"/>
    <s v="imobil"/>
    <s v="drum auto forestier"/>
  </r>
  <r>
    <x v="3980"/>
    <s v="8.04.04"/>
    <m/>
    <m/>
    <s v="DAF 8,7 RACHITII"/>
    <s v="conform amenajamentelor silvice"/>
    <s v="BIHOR"/>
    <s v="-"/>
    <s v="Tara: România; Judet: BIHOR; -;   -; Nr: -;"/>
    <n v="1966"/>
    <n v="219900"/>
    <n v="5"/>
    <s v="in administrare"/>
    <s v="HG 982/1998;;OUG.1 din 04/01/2017;HG.354/18.05.2017;OUG.68 din 06/11/2019"/>
    <s v="imobil"/>
    <s v="Lungime= Km;Suprafeţe= ha;CF= ;"/>
  </r>
  <r>
    <x v="3981"/>
    <s v="8.30.01"/>
    <m/>
    <m/>
    <s v="PRAG"/>
    <s v="conform amenajamentelor silvice"/>
    <s v="BIHOR"/>
    <s v="-"/>
    <s v="Tara: România; Judet: BIHOR; -;   -; Nr: -;"/>
    <n v="1983"/>
    <n v="5076"/>
    <n v="5"/>
    <s v="in administrare"/>
    <s v="HG 982/1998;;OUG.1 din 04/01/2017;HG.354/18.05.2017;OUG.68 din 06/11/2019;HG.846/08.10.2020"/>
    <s v="imobil"/>
    <s v="Lungime albie corectată/consolidată=0,2 km;"/>
  </r>
  <r>
    <x v="3982"/>
    <s v="8.30.01"/>
    <m/>
    <m/>
    <s v="C.T. BAZIN MEZIAD"/>
    <s v="conform amenajamentelor silvice"/>
    <s v="BIHOR"/>
    <s v="-"/>
    <s v="Tara: România; Judet: BIHOR; -;   -; Nr: -;"/>
    <n v="1994"/>
    <n v="18863"/>
    <n v="5"/>
    <s v="in administrare"/>
    <s v="HG 982/1998;;OUG.1 din 04/01/2017;HG.354/18.05.2017;OUG.68 din 06/11/2019;HG.846/08.10.2020"/>
    <s v="imobil"/>
    <s v="Lungime albie corectată/consolidată=0,3 km;"/>
  </r>
  <r>
    <x v="3983"/>
    <s v="8.30.01"/>
    <m/>
    <m/>
    <s v="CANALE"/>
    <s v="conform amenajamentelor silvice"/>
    <s v="BIHOR"/>
    <s v="-"/>
    <s v="Tara: România; Judet: BIHOR; -;   -; Nr: -;"/>
    <n v="1981"/>
    <n v="1018"/>
    <n v="5"/>
    <s v="in administrare"/>
    <s v="HG 982/1998;;OUG.1 din 04/01/2017;HG.354/18.05.2017;OUG.68 din 06/11/2019;HG.846/08.10.2020"/>
    <s v="imobil"/>
    <s v="Lungime albie corectată/consolidată=0,1 km;"/>
  </r>
  <r>
    <x v="3984"/>
    <s v="8.30.01"/>
    <m/>
    <m/>
    <s v="BARAJ"/>
    <s v="conform amenajamentelor silvice"/>
    <s v="BIHOR"/>
    <s v="-"/>
    <s v="Tara: România; Judet: BIHOR; -;   -; Nr: -;"/>
    <n v="1981"/>
    <n v="1107"/>
    <n v="5"/>
    <s v="in administrare"/>
    <s v="HG 982/1998;;OUG.1 din 04/01/2017;HG.354/18.05.2017;OUG.68 din 06/11/2019;HG.846/08.10.2020"/>
    <s v="imobil"/>
    <s v="Lungime albie corectată/consolidată=0,4 km;"/>
  </r>
  <r>
    <x v="3985"/>
    <s v="8.04.04"/>
    <m/>
    <m/>
    <s v="DAF 5,5 SIRCA PR. CUCULUI"/>
    <s v="conform amenajamentelor silvice"/>
    <s v="BIHOR"/>
    <s v="-"/>
    <s v="Tara: România; Judet: BIHOR; -;   -; Nr: -;"/>
    <n v="1968"/>
    <n v="285791"/>
    <n v="5"/>
    <s v="in administrare"/>
    <s v="HG 982/1998;;OUG.1 din 04/01/2017;HG.354/18.05.2017;OUG.68 din 06/11/2019"/>
    <s v="imobil"/>
    <s v="Lungime= Km;Suprafeţe= ha;CF= ;"/>
  </r>
  <r>
    <x v="3986"/>
    <s v="8.04.04"/>
    <m/>
    <m/>
    <s v="DAF 8,4 VL.REA-HAIU"/>
    <s v="conform amenajamentelor silvice"/>
    <s v="BIHOR"/>
    <s v="-"/>
    <s v="Tara: România; Judet: BIHOR; -;   -; Nr: -;"/>
    <n v="1975"/>
    <n v="687495"/>
    <n v="5"/>
    <s v="in administrare"/>
    <s v="HG 982/1998;HG 1344/2011;OUG.1 din 04/01/2017;HG.354/18.05.2017;OUG.68 din 06/11/2019"/>
    <s v="imobil"/>
    <s v="Lungime= Km;Suprafeţe= ha;CF= ;"/>
  </r>
  <r>
    <x v="3987"/>
    <s v="8.30.01"/>
    <m/>
    <m/>
    <s v="CT SI ATD BARAJ"/>
    <s v="conform amenajamentelor silvice"/>
    <s v="BIHOR"/>
    <s v="-"/>
    <s v="Tara: România; Judet: BIHOR; -;   -; Nr: -;"/>
    <n v="1980"/>
    <n v="769"/>
    <n v="5"/>
    <s v="in administrare"/>
    <s v="HG 982/1998;;OUG.1 din 04/01/2017;HG.354/18.05.2017;OUG.68 din 06/11/2019;HG.846/08.10.2020"/>
    <s v="imobil"/>
    <s v="Lungime albie corectată/consolidată=0,5 km;"/>
  </r>
  <r>
    <x v="3988"/>
    <s v="8.04.04"/>
    <m/>
    <m/>
    <s v="DAF 3,3 JOFII-MERISOR"/>
    <s v="conform amenajamentelor silvice"/>
    <s v="BIHOR"/>
    <s v="-"/>
    <s v="Tara: România; Judet: BIHOR; -;   -; Nr: -;"/>
    <n v="1974"/>
    <n v="142950"/>
    <n v="5"/>
    <s v="in administrare"/>
    <s v="HG 982/1998;HG 1344/2011;OUG.1 din 04/01/2017;HG.354/18.05.2017;OUG.68 din 06/11/2019"/>
    <s v="imobil"/>
    <s v="Lungime= Km;Suprafeţe= ha;CF= ;"/>
  </r>
  <r>
    <x v="3989"/>
    <s v="8.04.04"/>
    <m/>
    <m/>
    <s v="DAF 1,5 TOPLICIOARA"/>
    <s v="conform amenajamentelor silvice"/>
    <s v="BIHOR"/>
    <s v="-"/>
    <s v="Tara: România; Judet: BIHOR; -;   -; Nr: -;"/>
    <n v="1975"/>
    <n v="69580"/>
    <n v="5"/>
    <s v="in administrare"/>
    <s v="HG 982/1998;HG 1344/2011;OUG.1 din 04/01/2017;HG.354/18.05.2017;OUG.68 din 06/11/2019"/>
    <s v="imobil"/>
    <s v="Lungime= Km;Suprafeţe= ha;CF= ;"/>
  </r>
  <r>
    <x v="3990"/>
    <s v="8.04.04"/>
    <m/>
    <m/>
    <s v="DAF 1,5 STERPU POJARU"/>
    <s v="conform amenajamentelor silvice"/>
    <s v="BIHOR"/>
    <s v="-"/>
    <s v="Tara: România; Judet: BIHOR; -;   -; Nr: -;"/>
    <n v="1970"/>
    <n v="163"/>
    <n v="5"/>
    <s v="in administrare"/>
    <s v="HG 982/1998;;OUG.1 din 04/01/2017;HG.354/18.05.2017;OUG.68 din 06/11/2019"/>
    <s v="imobil"/>
    <s v="Lungime= Km;Suprafeţe= ha;CF= ;"/>
  </r>
  <r>
    <x v="3991"/>
    <s v="8.04.04"/>
    <m/>
    <m/>
    <s v="DAF 5,5 IZBUC POJARU"/>
    <s v="conform amenajamentelor silvice"/>
    <s v="BIHOR"/>
    <s v="-"/>
    <s v="Tara: România; Judet: BIHOR; -;   -; Nr: -;"/>
    <n v="1976"/>
    <n v="196936"/>
    <n v="5"/>
    <s v="in administrare"/>
    <s v="HG 982/1998;HG 1344/2011;OUG.1 din 04/01/2017;HG.354/18.05.2017;OUG.68 din 06/11/2019"/>
    <s v="imobil"/>
    <s v="Lungime= Km;Suprafeţe= ha;CF= ;"/>
  </r>
  <r>
    <x v="3992"/>
    <s v="8.30.01"/>
    <m/>
    <m/>
    <s v="CASCADA PODITA DIN LEMN"/>
    <s v="conform amenajamentelor silvice"/>
    <s v="BIHOR"/>
    <s v="-"/>
    <s v="Tara: România; Judet: BIHOR; -;   -; Nr: -;"/>
    <n v="1985"/>
    <n v="65"/>
    <n v="5"/>
    <s v="in administrare"/>
    <s v="HG 982/1998;;OUG.1 din 04/01/2017;HG.354/18.05.2017;OUG.68 din 06/11/2019;HG.846/08.10.2020"/>
    <s v="imobil"/>
    <s v="Lungime albie corectată/consolidată=0,1 km;"/>
  </r>
  <r>
    <x v="3993"/>
    <s v="8.30.01"/>
    <m/>
    <m/>
    <s v="C.T. LESU"/>
    <s v="conform amenajamentelor silvice"/>
    <s v="BIHOR"/>
    <s v="-"/>
    <s v="Tara: România; Judet: BIHOR; -;   -; Nr: -;"/>
    <n v="1994"/>
    <n v="65017"/>
    <n v="5"/>
    <s v="in administrare"/>
    <s v="HG 982/1998;HG 1344/2011;OUG.1 din 04/01/2017;HG.354/18.05.2017;OUG.68 din 06/11/2019;HG.846/08.10.2020"/>
    <s v="imobil"/>
    <s v="Lungime albie corectată/consolidată=0,3 km;"/>
  </r>
  <r>
    <x v="3994"/>
    <s v="8.30.01"/>
    <m/>
    <m/>
    <s v="C.T. LESU PR. GALBENA I"/>
    <s v="conform amenajamentelor silvice"/>
    <s v="BIHOR"/>
    <s v="-"/>
    <s v="Tara: România; Judet: BIHOR; -;   -; Nr: -;"/>
    <n v="1993"/>
    <n v="358"/>
    <n v="5"/>
    <s v="in administrare"/>
    <s v="HG 982/1998;HG 1344/2011;OUG.1 din 04/01/2017;HG.354/18.05.2017;OUG.68 din 06/11/2019;HG.846/08.10.2020"/>
    <s v="imobil"/>
    <s v="Lungime albie corectată/consolidată=0,1 km;"/>
  </r>
  <r>
    <x v="3995"/>
    <s v="8.30.01"/>
    <m/>
    <m/>
    <s v="C.T. LESU PR. GALBENA II"/>
    <s v="conform amenajamentelor silvice"/>
    <s v="BIHOR"/>
    <s v="-"/>
    <s v="Tara: România; Judet: BIHOR; -;   -; Nr: -;"/>
    <n v="1993"/>
    <n v="545"/>
    <n v="5"/>
    <s v="in administrare"/>
    <s v="HG 982/1998;HG 1344/2011;OUG.1 din 04/01/2017;HG.354/18.05.2017;OUG.68 din 06/11/2019;HG.846/08.10.2020"/>
    <s v="imobil"/>
    <s v="Lungime albie corectată/consolidată=0,1 km;"/>
  </r>
  <r>
    <x v="3996"/>
    <s v="8.30.01"/>
    <m/>
    <m/>
    <s v="C.T. LESU PR. PASTRAVARIE I"/>
    <s v="conform amenajamentelor silvice"/>
    <s v="BIHOR"/>
    <s v="-"/>
    <s v="Tara: România; Judet: BIHOR; -;   -; Nr: -;"/>
    <n v="1993"/>
    <n v="507"/>
    <n v="5"/>
    <s v="in administrare"/>
    <s v="HG 982/1998;HG 1344/2011;OUG.1 din 04/01/2017;HG.354/18.05.2017;OUG.68 din 06/11/2019;HG.846/08.10.2020"/>
    <s v="imobil"/>
    <s v="Lungime albie corectată/consolidată=0,1 km;"/>
  </r>
  <r>
    <x v="3997"/>
    <s v="8.04.04"/>
    <m/>
    <m/>
    <s v="DAF 1,0 PR.URSULUI"/>
    <s v="conform amenajamentelor silvice"/>
    <s v="BIHOR"/>
    <s v="-"/>
    <s v="Tara: România; Judet: BIHOR; -;   -; Nr: -;"/>
    <n v="1965"/>
    <n v="85596"/>
    <n v="5"/>
    <s v="in administrare"/>
    <s v="HG 982/1998;HG 1344/2011;OUG.1 din 04/01/2017;HG.354/18.05.2017;OUG.68 din 06/11/2019"/>
    <s v="imobil"/>
    <s v="Lungime= Km;Suprafeţe= ha;CF= ;"/>
  </r>
  <r>
    <x v="3998"/>
    <s v="8.04.04"/>
    <m/>
    <m/>
    <s v="DAF 2,7 PARAUTA"/>
    <s v="conform amenajamentelor silvice"/>
    <s v="BIHOR"/>
    <s v="-"/>
    <s v="Tara: România; Judet: BIHOR; -;   -; Nr: -;"/>
    <n v="1964"/>
    <n v="185904"/>
    <n v="5"/>
    <s v="in administrare"/>
    <s v="HG 982/1998;HG 1344/2011;OUG.1 din 04/01/2017;HG.354/18.05.2017;OUG.68 din 06/11/2019"/>
    <s v="imobil"/>
    <s v="Lungime= Km;Suprafeţe= ha;CF= ;"/>
  </r>
  <r>
    <x v="3999"/>
    <s v="8.04.04"/>
    <m/>
    <m/>
    <s v="DAF 6,8 SINIOB"/>
    <s v="conform amenajamentelor silvice"/>
    <s v="BIHOR"/>
    <s v="-"/>
    <s v="Tara: România; Judet: BIHOR; -;   -; Nr: -;"/>
    <n v="1975"/>
    <n v="285764"/>
    <n v="5"/>
    <s v="in administrare"/>
    <s v="HG 982/1998;;OUG.1 din 04/01/2017;HG.354/18.05.2017;OUG.68 din 06/11/2019"/>
    <s v="imobil"/>
    <s v="Lungime= Km;Suprafeţe= ha;CF= ;"/>
  </r>
  <r>
    <x v="4000"/>
    <s v="8.30.01"/>
    <m/>
    <m/>
    <s v="CLEIONAJE"/>
    <s v="conform amenajamentelor silvice"/>
    <s v="BIHOR"/>
    <s v="-"/>
    <s v="Tara: România; Judet: BIHOR; -;   -; Nr: -;"/>
    <n v="1983"/>
    <n v="29"/>
    <n v="5"/>
    <s v="in administrare"/>
    <s v="HG 982/1998;;OUG.1 din 04/01/2017;OUG.68 din 06/11/2019;HG.846/08.10.2020"/>
    <s v="imobil"/>
    <s v="Lungime albie corectată/consolidată=0,05 km;"/>
  </r>
  <r>
    <x v="4001"/>
    <s v="8.04.04"/>
    <m/>
    <m/>
    <s v="DAF 13,9 GALBENA LUNCSOARA"/>
    <s v="conform amenajamentelor silvice"/>
    <s v="BIHOR"/>
    <s v="-"/>
    <s v="Tara: România; Judet: BIHOR; -;   -; Nr: -;"/>
    <n v="1970"/>
    <n v="6792214"/>
    <n v="5"/>
    <s v="in administrare"/>
    <s v="HG 982/1998;HG 1344/2011;OUG.1 din 04/01/2017;HG.354/18.05.2017;OUG.68 din 06/11/2019"/>
    <s v="imobil"/>
    <s v="Lungime= Km;Suprafeţe= ha;CF= ;"/>
  </r>
  <r>
    <x v="4002"/>
    <s v="8.30.01"/>
    <m/>
    <m/>
    <s v="GARDULETE DE COASTA"/>
    <s v="conform amenajamentelor silvice"/>
    <s v="BIHOR"/>
    <s v="-"/>
    <s v="Tara: România; Judet: BIHOR; -;   -; Nr: -;"/>
    <n v="1978"/>
    <n v="35"/>
    <n v="5"/>
    <s v="in administrare"/>
    <s v="HG 982/1998;;OUG.1 din 04/01/2017;OUG.68 din 06/11/2019;HG.846/08.10.2020"/>
    <s v="imobil"/>
    <s v="Lungime albie corectată/consolidată=0,01 km;"/>
  </r>
  <r>
    <x v="4003"/>
    <s v="8.04.04"/>
    <m/>
    <m/>
    <s v="DAF 8,0 TINCA TOPILE"/>
    <s v="conform amenajamentelor silvice"/>
    <s v="BIHOR"/>
    <s v="-"/>
    <s v="Tara: România; Judet: BIHOR; -;   -; Nr: -;"/>
    <n v="1985"/>
    <n v="664802"/>
    <n v="5"/>
    <s v="in administrare"/>
    <s v="HG 982/1998;HG 1344/2011;OUG.1 din 04/01/2017;HG.354/18.05.2017;OUG.68 din 06/11/2019"/>
    <s v="imobil"/>
    <s v="Lungime= Km;Suprafeţe= ha;CF= ;"/>
  </r>
  <r>
    <x v="4004"/>
    <s v="8.04.04"/>
    <m/>
    <m/>
    <s v="DAF 3,4 HODISEL"/>
    <s v="conform amenajamentelor silvice"/>
    <s v="BIHOR"/>
    <s v="-"/>
    <s v="Tara: România; Judet: BIHOR; -;   -; Nr: -;"/>
    <n v="1973"/>
    <n v="136644"/>
    <n v="5"/>
    <s v="in administrare"/>
    <s v="HG 982/1998;HG 1344/2011;OUG.1 din 04/01/2017;HG.354/18.05.2017;OUG.68 din 06/11/2019"/>
    <s v="imobil"/>
    <s v="Lungime= Km;Suprafeţe= ha;CF= ;"/>
  </r>
  <r>
    <x v="4005"/>
    <s v="8.30.01"/>
    <m/>
    <m/>
    <s v="CANALE DESECARE"/>
    <s v="conform amenajamentelor silvice"/>
    <s v="BIHOR"/>
    <s v="-"/>
    <s v="Tara: România; Judet: BIHOR; -;   -; Nr: -;"/>
    <n v="1979"/>
    <n v="7017"/>
    <n v="5"/>
    <s v="in administrare"/>
    <s v="HG 982/1998;HG 1344/2011;OUG.1 din 04/01/2017;HG.354/18.05.2017;OUG.68 din 06/11/2019;HG.846/08.10.2020"/>
    <s v="imobil"/>
    <s v="Lungime albie corectată/consolidată=0,7 km;"/>
  </r>
  <r>
    <x v="4006"/>
    <s v="8.04.04"/>
    <m/>
    <m/>
    <s v="DRUM FORESTIER SECTOR"/>
    <s v="conform amenajamentelor silvice"/>
    <s v="SATU MARE"/>
    <s v="-"/>
    <s v="Tara: România; Judet: SATU MARE; -;   -; Nr: -;"/>
    <n v="1960"/>
    <n v="400889"/>
    <n v="30"/>
    <s v="in administrare"/>
    <s v="HG 982/1998;HG 1344/2011; HG 478/ 24-IUN-15;HG.478/24-IUN-15;OUG.1 din 04/01/2017;HG.354/18.05.2017;OUG.68 din 06/11/2019"/>
    <s v="imobil"/>
    <s v="Lungime= Km;Suprafeţe= ha;CF= ;"/>
  </r>
  <r>
    <x v="4007"/>
    <s v="8.30._"/>
    <m/>
    <m/>
    <s v="CANAL DESECARE"/>
    <s v="conform amenajamentelor silvice"/>
    <s v="MARAMUREŞ"/>
    <s v="-"/>
    <s v="Tara: România; Judet: MARAMUREŞ; -;   -; Nr: -;"/>
    <n v="1987"/>
    <n v="22859"/>
    <n v="24"/>
    <s v="in administrare"/>
    <s v="HG 982/1998;;OUG.1 din 04/01/2017;OUG.68 din 06/11/2019"/>
    <s v="imobil"/>
    <s v="lucrari de corectarea torentilor"/>
  </r>
  <r>
    <x v="4008"/>
    <s v="8.04.04"/>
    <m/>
    <m/>
    <s v="DRUM FORESTIER MATEASA"/>
    <s v="conform amenajamentelor silvice"/>
    <s v="SATU MARE"/>
    <s v="-"/>
    <s v="Tara: România; Judet: SATU MARE; -;   -; Nr: -;"/>
    <n v="1965"/>
    <n v="20140"/>
    <n v="30"/>
    <s v="in administrare"/>
    <s v="HG 982/1998;HG 1344/2011; HG 478/ 24-IUN-15;HG.478/24-IUN-15;OUG.1 din 04/01/2017;HG.354/18.05.2017;OUG.68 din 06/11/2019"/>
    <s v="imobil"/>
    <s v="Lungime= Km;Suprafeţe= ha;CF= ;"/>
  </r>
  <r>
    <x v="4009"/>
    <s v="8.30.01"/>
    <m/>
    <m/>
    <s v="BARAJ RUNC"/>
    <s v="conform amenajamentelor silvice"/>
    <s v="SATU MARE"/>
    <s v="-"/>
    <s v="Tara: România; Judet: SATU MARE; -;   -; Nr: -;"/>
    <n v="1974"/>
    <n v="8399"/>
    <n v="30"/>
    <s v="in administrare"/>
    <s v="HG 982/1998;; HG 478/ 24-IUN-15;HG.478/24-IUN-15;OUG.1 din 04/01/2017;HG.354/18.05.2017;OUG.68 din 06/11/2019;HG.846/08.10.2020"/>
    <s v="imobil"/>
    <s v="Lungime albie corectată/consolidată=0,1 km;"/>
  </r>
  <r>
    <x v="4010"/>
    <s v="8.30._"/>
    <m/>
    <m/>
    <s v="CANALELE PADURII"/>
    <s v="conform amenajamentelor silvice"/>
    <s v="SATU MARE"/>
    <s v="-"/>
    <s v="Tara: România; Judet: SATU MARE; -;   -; Nr: -;"/>
    <n v="1982"/>
    <n v="39751"/>
    <n v="30"/>
    <s v="in administrare"/>
    <s v="HG 982/1998;; HG 478/ 24-IUN-15;HG.478/24-IUN-15;OUG.1 din 04/01/2017;HG.354/18.05.2017;OUG.68 din 06/11/2019"/>
    <s v="imobil"/>
    <s v="Denumire= ;"/>
  </r>
  <r>
    <x v="4011"/>
    <s v="8.04.04"/>
    <m/>
    <m/>
    <s v="DRUM FORESTIER LIPAUT-NEGUREASA"/>
    <s v="conform amenajamentelor silvice"/>
    <s v="SATU MARE"/>
    <s v="-"/>
    <s v="Tara: România; Judet: SATU MARE; -;   -; Nr: -;"/>
    <n v="1974"/>
    <n v="33874"/>
    <n v="30"/>
    <s v="in administrare"/>
    <s v="HG 982/1998;HG 1344/2011; HG 478/ 24-IUN-15;HG.478/24-IUN-15;OUG.1 din 04/01/2017;HG.354/18.05.2017;OUG.68 din 06/11/2019"/>
    <s v="imobil"/>
    <s v="Lungime= Km;Suprafeţe= ha;CF= ;"/>
  </r>
  <r>
    <x v="4012"/>
    <s v="8.04.04"/>
    <m/>
    <m/>
    <s v="DAF 2,4 VIDUTA"/>
    <s v="conform amenajamentelor silvice"/>
    <s v="BIHOR"/>
    <s v="-"/>
    <s v="Tara: România; Judet: BIHOR; -;   -; Nr: -;"/>
    <n v="1970"/>
    <n v="80315"/>
    <n v="5"/>
    <s v="in administrare"/>
    <s v="HG 982/1998;;OUG.1 din 04/01/2017;HG.354/18.05.2017;OUG.68 din 06/11/2019"/>
    <s v="imobil"/>
    <s v="Lungime= Km;Suprafeţe= ha;CF= ;"/>
  </r>
  <r>
    <x v="4013"/>
    <s v="8.30.01"/>
    <m/>
    <m/>
    <s v="DESECARI GELU"/>
    <s v="conform amenajamentelor silvice"/>
    <s v="SATU MARE"/>
    <s v="-"/>
    <s v="Tara: România; Judet: SATU MARE; -;   -; Nr: -;"/>
    <n v="1998"/>
    <n v="145725"/>
    <n v="30"/>
    <s v="in administrare"/>
    <s v="HG 982/1998;HG 1344/2011; HG 478/ 24-IUN-15;HG.478/24-IUN-15;OUG.1 din 04/01/2017;HG.354/18.05.2017;OUG.68 din 06/11/2019;HG.846/08.10.2020"/>
    <s v="imobil"/>
    <s v="Lungime albie corectată/consolidată=1 km;"/>
  </r>
  <r>
    <x v="4014"/>
    <s v="8.04.04"/>
    <m/>
    <m/>
    <s v="DAF 4,0 VL.COPILULUI"/>
    <s v="conform amenajamentelor silvice"/>
    <s v="BIHOR"/>
    <s v="-"/>
    <s v="Tara: România; Judet: BIHOR; -;   -; Nr: -;"/>
    <n v="1976"/>
    <n v="219417"/>
    <n v="5"/>
    <s v="in administrare"/>
    <s v="HG 982/1998;HG 1344/2011;OUG.1 din 04/01/2017;HG.354/18.05.2017;OUG.68 din 06/11/2019"/>
    <s v="imobil"/>
    <s v="Lungime= Km;Suprafeţe= ha;CF= ;"/>
  </r>
  <r>
    <x v="4015"/>
    <s v="8.04.04"/>
    <m/>
    <m/>
    <s v="DAF 1,1 VIEZURISTE"/>
    <s v="conform amenajamentelor silvice"/>
    <s v="BIHOR"/>
    <s v="-"/>
    <s v="Tara: România; Judet: BIHOR; -;   -; Nr: -;"/>
    <n v="1976"/>
    <n v="59825"/>
    <n v="5"/>
    <s v="in administrare"/>
    <s v="HG 982/1998;HG 1344/2011;OUG.1 din 04/01/2017;HG.354/18.05.2017;OUG.68 din 06/11/2019"/>
    <s v="imobil"/>
    <s v="Lungime= Km;Suprafeţe= ha;CF= ;"/>
  </r>
  <r>
    <x v="4016"/>
    <s v="8.30.01"/>
    <m/>
    <m/>
    <s v="SANT DESECARI SANISLAU"/>
    <s v="conform amenajamentelor silvice"/>
    <s v="SATU MARE"/>
    <s v="-"/>
    <s v="Tara: România; Judet: SATU MARE; -;   -; Nr: -;"/>
    <n v="1970"/>
    <n v="315"/>
    <n v="30"/>
    <s v="in administrare"/>
    <s v="HG 982/1998;; HG 478/ 24-IUN-15;HG.478/24-IUN-15;OUG.1 din 04/01/2017;HG.354/18.05.2017;OUG.68 din 06/11/2019;HG.846/08.10.2020"/>
    <s v="imobil"/>
    <s v="Lungime albie corectată/consolidată=6,2 km;"/>
  </r>
  <r>
    <x v="4017"/>
    <s v="8.30._"/>
    <m/>
    <m/>
    <s v="DESECARI PADUREA DOBA"/>
    <s v="conform amenajamentelor silvice"/>
    <s v="SATU MARE"/>
    <s v="-"/>
    <s v="Tara: România; Judet: SATU MARE; -;   -; Nr: -;"/>
    <n v="1987"/>
    <n v="1714"/>
    <n v="30"/>
    <s v="in administrare"/>
    <s v="HG 982/1998;; HG 478/ 24-IUN-15;HG.478/24-IUN-15;OUG.1 din 04/01/2017;OUG.68 din 06/11/2019"/>
    <s v="imobil"/>
    <s v="Denumire= ;"/>
  </r>
  <r>
    <x v="4018"/>
    <s v="8.04.04"/>
    <m/>
    <m/>
    <s v="DRUM FORESTIER SURDUCAN 3.3"/>
    <s v="conform amenajamentelor silvice"/>
    <s v="SATU MARE"/>
    <s v="-"/>
    <s v="Tara: România; Judet: SATU MARE; -;   -; Nr: -;"/>
    <n v="1994"/>
    <n v="6816"/>
    <n v="30"/>
    <s v="in administrare"/>
    <s v="HG 982/1998;HG 1344/2011; HG 478/ 24-IUN-15;HG.478/24-IUN-15;OUG.1 din 04/01/2017;OUG.68 din 06/11/2019"/>
    <s v="imobil"/>
    <s v="Lungime= Km;Suprafeţe= ha;CF= ;"/>
  </r>
  <r>
    <x v="4019"/>
    <s v="8.04.04"/>
    <m/>
    <m/>
    <s v="DRUM FORESTIER FLOREASCA 0.7"/>
    <s v="conform amenajamentelor silvice"/>
    <s v="SATU MARE"/>
    <s v="-"/>
    <s v="Tara: România; Judet: SATU MARE; -;   -; Nr: -;"/>
    <n v="1994"/>
    <n v="2085"/>
    <n v="30"/>
    <s v="in administrare"/>
    <s v="HG 982/1998;HG 1344/2011; HG 478/ 24-IUN-15;HG.478/24-IUN-15;OUG.1 din 04/01/2017;OUG.68 din 06/11/2019"/>
    <s v="imobil"/>
    <s v="Lungime= Km;Suprafeţe= ha;CF= ;"/>
  </r>
  <r>
    <x v="4020"/>
    <s v="8.04.04"/>
    <m/>
    <m/>
    <s v="DRUM ACCES PLANTAJ"/>
    <s v="conform amenajamentelor silvice"/>
    <s v="SATU MARE"/>
    <s v="-"/>
    <s v="Tara: România; Judet: SATU MARE; -;   -; Nr: -;"/>
    <n v="1986"/>
    <n v="129918"/>
    <n v="30"/>
    <s v="in administrare"/>
    <s v="HG 982/1998;HG 1344/2011; HG 478/ 24-IUN-15;HG.478/24-IUN-15;OUG.1 din 04/01/2017;HG.354/18.05.2017;OUG.68 din 06/11/2019"/>
    <s v="imobil"/>
    <s v="Lungime= Km;Suprafeţe= ha;CF= ;"/>
  </r>
  <r>
    <x v="4021"/>
    <s v="8.30._"/>
    <m/>
    <m/>
    <s v="SANTURI DESECARI NOROIENI"/>
    <s v="conform amenajamentelor silvice"/>
    <s v="SATU MARE"/>
    <s v="-"/>
    <s v="Tara: România; Judet: SATU MARE; -;   -; Nr: -;"/>
    <n v="1984"/>
    <n v="5546"/>
    <n v="30"/>
    <s v="in administrare"/>
    <s v="HG 982/1998;; HG 478/ 24-IUN-15;HG.478/24-IUN-15;OUG.1 din 04/01/2017;OUG.68 din 06/11/2019"/>
    <s v="imobil"/>
    <s v="Denumire= ;"/>
  </r>
  <r>
    <x v="4022"/>
    <s v="8.04.04"/>
    <m/>
    <m/>
    <s v="DRUM FORESTIER LESPEZI-FAGET"/>
    <s v="conform amenajamentelor silvice"/>
    <s v="SATU MARE"/>
    <s v="-"/>
    <s v="Tara: România; Judet: SATU MARE; -;   -; Nr: -;"/>
    <n v="1994"/>
    <n v="18667"/>
    <n v="30"/>
    <s v="in administrare"/>
    <s v="HG 982/1998;HG 1344/2011; HG 478/ 24-IUN-15;HG.478/24-IUN-15;OUG.1 din 04/01/2017;OUG.68 din 06/11/2019"/>
    <s v="imobil"/>
    <s v="Lungime= Km;Suprafeţe= ha;CF= ;"/>
  </r>
  <r>
    <x v="4023"/>
    <s v="8.04.04"/>
    <m/>
    <m/>
    <s v="DR.F.MINTOASA PREL.VAMA"/>
    <s v="conform amenajamentelor silvice"/>
    <s v="SATU MARE"/>
    <s v="-"/>
    <s v="Tara: România; Judet: SATU MARE; -;   -; Nr: -;"/>
    <n v="1994"/>
    <n v="907"/>
    <n v="30"/>
    <s v="in administrare"/>
    <s v="HG 982/1998;HG 1344/2011; HG 478/ 24-IUN-15;HG.478/24-IUN-15;OUG.1 din 04/01/2017;HG.354/18.05.2017;OUG.68 din 06/11/2019"/>
    <s v="imobil"/>
    <s v="Lungime= Km;Suprafeţe= ha;CF= ;"/>
  </r>
  <r>
    <x v="4024"/>
    <s v="8.04.04"/>
    <m/>
    <m/>
    <s v="DR.F.VALEA STRUNGII NEGRESTI"/>
    <s v="conform amenajamentelor silvice"/>
    <s v="SATU MARE"/>
    <s v="-"/>
    <s v="Tara: România; Judet: SATU MARE; -;   -; Nr: -;"/>
    <n v="1994"/>
    <n v="1356"/>
    <n v="30"/>
    <s v="in administrare"/>
    <s v="HG 982/1998;HG 1344/2011; HG 478/ 24-IUN-15;HG.478/24-IUN-15;OUG.1 din 04/01/2017;HG.354/18.05.2017;OUG.68 din 06/11/2019"/>
    <s v="imobil"/>
    <s v="Lungime= Km;Suprafeţe= ha;CF= ;"/>
  </r>
  <r>
    <x v="4025"/>
    <s v="8.04.04"/>
    <m/>
    <m/>
    <s v="DAF KOVACS"/>
    <s v="conform amenajamentelor silvice"/>
    <s v="HARGHITA"/>
    <s v="-"/>
    <s v="Tara: România; Judet: HARGHITA; -;   -; Nr: -;"/>
    <n v="1965"/>
    <n v="5073"/>
    <n v="19"/>
    <s v="in administrare"/>
    <s v="HG 982/1998,HG 1473/2006;HG 1344/2011; HG 478/ 24-IUN-15;HG.478/24-IUN-15;OUG.1 din 04/01/2017;OUG.68 din 06/11/2019"/>
    <s v="imobil"/>
    <s v="Lungime=1,3 km Km;Suprafeţe= ha;CF= ;"/>
  </r>
  <r>
    <x v="4026"/>
    <s v="8.04.04"/>
    <m/>
    <m/>
    <s v="DAF TOADER II."/>
    <s v="conform amenajamentelor silvice"/>
    <s v="HARGHITA"/>
    <s v="-"/>
    <s v="Tara: România; Judet: HARGHITA; -;   -; Nr: -;"/>
    <n v="1979"/>
    <n v="45904"/>
    <n v="19"/>
    <s v="in administrare"/>
    <s v="HG 982/1998;HG 1344/2011; HG 478/ 24-IUN-15;HG.478/24-IUN-15;OUG.1 din 04/01/2017;OUG.68 din 06/11/2019"/>
    <s v="imobil"/>
    <s v="Lungime=3,7 km Km;Suprafeţe= ha;CF= ;"/>
  </r>
  <r>
    <x v="4027"/>
    <s v="8.04.04"/>
    <m/>
    <m/>
    <s v="DAF SZARAZSUGO"/>
    <s v="conform amenajamentelor silvice"/>
    <s v="HARGHITA"/>
    <s v="-"/>
    <s v="Tara: România; Judet: HARGHITA; -;   -; Nr: -;"/>
    <n v="1967"/>
    <n v="8622"/>
    <n v="19"/>
    <s v="in administrare"/>
    <s v="HG 982/1998,HG 1473/2006;HG 1344/2011; HG 478/ 24-IUN-15;HG.478/24-IUN-15;OUG.1 din 04/01/2017;OUG.68 din 06/11/2019"/>
    <s v="imobil"/>
    <s v="Lungime=3,0 km Km;Suprafeţe= ha;CF= ;"/>
  </r>
  <r>
    <x v="4028"/>
    <s v="8.04.04"/>
    <m/>
    <m/>
    <s v="DAF TOADER I."/>
    <s v="conform amenajamentelor silvice"/>
    <s v="HARGHITA"/>
    <s v="-"/>
    <s v="Tara: România; Judet: HARGHITA; -;   -; Nr: -;"/>
    <n v="1979"/>
    <n v="20251"/>
    <n v="19"/>
    <s v="in administrare"/>
    <s v="HG 982/1998;HG 1344/2011; HG 478/ 24-IUN-15;HG.478/24-IUN-15;OUG.1 din 04/01/2017;OUG.68 din 06/11/2019"/>
    <s v="imobil"/>
    <s v="Lungime=2,5 km Km;Suprafeţe= ha;CF= ;"/>
  </r>
  <r>
    <x v="4029"/>
    <s v="8.04.04"/>
    <m/>
    <m/>
    <s v="DAF SZARAZPATAK"/>
    <s v="conform amenajamentelor silvice"/>
    <s v="HARGHITA"/>
    <s v="-"/>
    <s v="Tara: România; Judet: HARGHITA; -;   -; Nr: -;"/>
    <n v="1966"/>
    <n v="4596"/>
    <n v="19"/>
    <s v="in administrare"/>
    <s v="HG 982/1998;HG 1344/2011; HG 478/ 24-IUN-15;HG.478/24-IUN-15;OUG.1 din 04/01/2017;OUG.68 din 06/11/2019"/>
    <s v="imobil"/>
    <s v="Lungime=1,4 km Km;Suprafeţe= ha;CF= ;"/>
  </r>
  <r>
    <x v="4030"/>
    <s v="8.04.04"/>
    <m/>
    <m/>
    <s v="DAF TEKERES 6.5 KM"/>
    <s v="conform amenajamentelor silvice"/>
    <s v="HARGHITA"/>
    <s v="-"/>
    <s v="Tara: România; Judet: HARGHITA; -;   -; Nr: -;"/>
    <n v="1967"/>
    <n v="23669"/>
    <n v="19"/>
    <s v="in administrare"/>
    <s v="HG 982/1998;HG 1344/2011;OUG.1 din 04/01/2017;OUG.68 din 06/11/2019"/>
    <s v="imobil"/>
    <s v="drum auto forestier"/>
  </r>
  <r>
    <x v="4031"/>
    <s v="8.04.04"/>
    <m/>
    <m/>
    <s v="DAF GOGAN II. 0.3 KM"/>
    <s v="conform amenajamentelor silvice"/>
    <s v="HARGHITA"/>
    <s v="-"/>
    <s v="Tara: România; Judet: HARGHITA; -;   -; Nr: -;"/>
    <n v="1972"/>
    <n v="3897"/>
    <n v="19"/>
    <s v="in administrare"/>
    <s v="HG 982/1998,HG 1473/2006;HG 1344/2011;OUG.1 din 04/01/2017;OUG.68 din 06/11/2019"/>
    <s v="imobil"/>
    <s v="drum auto forestier"/>
  </r>
  <r>
    <x v="4032"/>
    <s v="8.04.04"/>
    <m/>
    <m/>
    <s v="DAF PIRIUL MLASTINOS 1.6 KM"/>
    <s v="conform amenajamentelor silvice"/>
    <s v="HARGHITA"/>
    <s v="-"/>
    <s v="Tara: România; Judet: HARGHITA; -;   -; Nr: -;"/>
    <n v="1977"/>
    <n v="39589"/>
    <n v="19"/>
    <s v="in administrare"/>
    <s v="HG 982/1998;HG 1344/2011;OUG.1 din 04/01/2017;OUG.68 din 06/11/2019"/>
    <s v="imobil"/>
    <s v="drum auto forestier"/>
  </r>
  <r>
    <x v="4033"/>
    <s v="8.04.04"/>
    <m/>
    <m/>
    <s v="DAF BAKTA ROMAN"/>
    <s v="conform amenajamentelor silvice"/>
    <s v="HARGHITA"/>
    <s v="-"/>
    <s v="Tara: România; Judet: HARGHITA; -;   -; Nr: -;"/>
    <n v="1986"/>
    <n v="56639"/>
    <n v="19"/>
    <s v="in administrare"/>
    <s v="HG 982/1998,HG 1473/2006;HG 1344/2011; HG 478/ 24-IUN-15;HG.478/24-IUN-15;OUG.1 din 04/01/2017;OUG.68 din 06/11/2019"/>
    <s v="imobil"/>
    <s v="Lungime=3,0 KM Km;Suprafeţe= ha;CF= ;"/>
  </r>
  <r>
    <x v="4034"/>
    <s v="8.04.04"/>
    <m/>
    <m/>
    <s v="DAF CRACUL BRICI"/>
    <s v="conform amenajamentelor silvice"/>
    <s v="HARGHITA"/>
    <s v="-"/>
    <s v="Tara: România; Judet: HARGHITA; -;   -; Nr: -;"/>
    <n v="1980"/>
    <n v="29967"/>
    <n v="19"/>
    <s v="in administrare"/>
    <s v="HG 982/1998;HG 1344/2011; HG 478/ 24-IUN-15;HG.478/24-IUN-15;OUG.1 din 04/01/2017;OUG.68 din 06/11/2019"/>
    <s v="imobil"/>
    <s v="Lungime=3,3 KM Km;Suprafeţe= ha;CF= ;"/>
  </r>
  <r>
    <x v="4035"/>
    <s v="8.04.04"/>
    <m/>
    <m/>
    <s v="DAF SEKERES P."/>
    <s v="conform amenajamentelor silvice"/>
    <s v="HARGHITA"/>
    <s v="-"/>
    <s v="Tara: România; Judet: HARGHITA; -;   -; Nr: -;"/>
    <n v="1986"/>
    <n v="103279"/>
    <n v="19"/>
    <s v="in administrare"/>
    <s v="HG 982/1998;HG 1344/2011; HG 478/ 24-IUN-15;HG.478/24-IUN-15;OUG.1 din 04/01/2017;OUG.68 din 06/11/2019"/>
    <s v="imobil"/>
    <s v="Lungime=5,3 KM Km;Suprafeţe= ha;CF= ;"/>
  </r>
  <r>
    <x v="4036"/>
    <s v="8.04.04"/>
    <m/>
    <m/>
    <s v="DAF CRESTATURA DE SUS"/>
    <s v="conform amenajamentelor silvice"/>
    <s v="HARGHITA"/>
    <s v="-"/>
    <s v="Tara: România; Judet: HARGHITA; -;   -; Nr: -;"/>
    <n v="1981"/>
    <n v="56011"/>
    <n v="19"/>
    <s v="in administrare"/>
    <s v="HG 982/1998;HG 1344/2011; HG 478/ 24-IUN-15;HG.478/24-IUN-15;OUG.1 din 04/01/2017;OUG.68 din 06/11/2019"/>
    <s v="imobil"/>
    <s v="Lungime=3,0 KM Km;Suprafeţe= ha;CF= ;"/>
  </r>
  <r>
    <x v="4037"/>
    <s v="8.04.04"/>
    <m/>
    <m/>
    <s v="DAF PIRIUL TIGANILOR"/>
    <s v="conform amenajamentelor silvice"/>
    <s v="HARGHITA"/>
    <s v="-"/>
    <s v="Tara: România; Judet: HARGHITA; -;   -; Nr: -;"/>
    <n v="1980"/>
    <n v="27792"/>
    <n v="19"/>
    <s v="in administrare"/>
    <s v="HG 982/1998;HG 1344/2011; HG 478/ 24-IUN-15;HG.478/24-IUN-15;OUG.1 din 04/01/2017;OUG.68 din 06/11/2019"/>
    <s v="imobil"/>
    <s v="Lungime=2,2 km Km;Suprafeţe= ha;CF= ;"/>
  </r>
  <r>
    <x v="4038"/>
    <s v="8.04.04"/>
    <m/>
    <m/>
    <s v="DAF VALEA-SEACA"/>
    <s v="conform amenajamentelor silvice"/>
    <s v="HARGHITA"/>
    <s v="-"/>
    <s v="Tara: România; Judet: HARGHITA; -;   -; Nr: -;"/>
    <n v="1969"/>
    <n v="28954"/>
    <n v="19"/>
    <s v="in administrare"/>
    <s v="HG 982/1998;HG 1344/2011; HG 478/ 24-IUN-15;HG.478/24-IUN-15;OUG.1 din 04/01/2017;OUG.68 din 06/11/2019"/>
    <s v="imobil"/>
    <s v="Lungime=0,9 km Km;Suprafeţe= ha;CF= ;"/>
  </r>
  <r>
    <x v="4039"/>
    <s v="8.04.04"/>
    <m/>
    <m/>
    <s v="DAF PR. PALTIN-PRELUNGIRE"/>
    <s v="conform amenajamentelor silvice"/>
    <s v="HARGHITA"/>
    <s v="-"/>
    <s v="Tara: România; Judet: HARGHITA; -;   -; Nr: -;"/>
    <n v="1969"/>
    <n v="5784"/>
    <n v="19"/>
    <s v="in administrare"/>
    <s v="HG 982/1998;HG 1344/2011; HG 478/ 24-IUN-15;HG.478/24-IUN-15;OUG.1 din 04/01/2017;OUG.68 din 06/11/2019"/>
    <s v="imobil"/>
    <s v="Lungime=1,0 km Km;Suprafeţe= ha;CF= ;"/>
  </r>
  <r>
    <x v="4040"/>
    <s v="8.04.04"/>
    <m/>
    <m/>
    <s v="DAF STREJA PRELUNGIRE"/>
    <s v="conform amenajamentelor silvice"/>
    <s v="HARGHITA"/>
    <s v="-"/>
    <s v="Tara: România; Judet: HARGHITA; -;   -; Nr: -;"/>
    <n v="1984"/>
    <n v="40424"/>
    <n v="19"/>
    <s v="in administrare"/>
    <s v="HG 982/1998;HG 1344/2011; HG 478/ 24-IUN-15;HG.478/24-IUN-15;OUG.1 din 04/01/2017;OUG.68 din 06/11/2019"/>
    <s v="imobil"/>
    <s v="Lungime=0,5 km Km;Suprafeţe= ha;CF= ;"/>
  </r>
  <r>
    <x v="4041"/>
    <s v="8.04.04"/>
    <m/>
    <m/>
    <s v="DAF PR.RUSILOR CU RAMIF.PR.LESPEZI"/>
    <s v="conform amenajamentelor silvice"/>
    <s v="HARGHITA"/>
    <s v="-"/>
    <s v="Tara: România; Judet: HARGHITA; -;   -; Nr: -;"/>
    <n v="1985"/>
    <n v="74971"/>
    <n v="19"/>
    <s v="in administrare"/>
    <s v="HG 982/1998;HG 1344/2011; HG 478/ 24-IUN-15;HG.478/24-IUN-15;OUG.1 din 04/01/2017;OUG.68 din 06/11/2019"/>
    <s v="imobil"/>
    <s v="Lungime=2,6 km Km;Suprafeţe= ha;CF= ;"/>
  </r>
  <r>
    <x v="4042"/>
    <s v="8.04.04"/>
    <m/>
    <m/>
    <s v="DAF VINUL MARE"/>
    <s v="conform amenajamentelor silvice"/>
    <s v="HARGHITA"/>
    <s v="-"/>
    <s v="Tara: România; Judet: HARGHITA; -;   -; Nr: -;"/>
    <n v="1972"/>
    <n v="16853"/>
    <n v="19"/>
    <s v="in administrare"/>
    <s v="HG 982/1998;HG 1344/2011; HG 478/ 24-IUN-15;HG.478/24-IUN-15;OUG.1 din 04/01/2017;OUG.68 din 06/11/2019"/>
    <s v="imobil"/>
    <s v="Lungime=1,8 km Km;Suprafeţe= ha;CF= ;"/>
  </r>
  <r>
    <x v="4043"/>
    <s v="8.04.04"/>
    <m/>
    <m/>
    <s v="DAF MESTEACAN RAMIFICATIE"/>
    <s v="conform amenajamentelor silvice"/>
    <s v="HARGHITA"/>
    <s v="-"/>
    <s v="Tara: România; Judet: HARGHITA; -;   -; Nr: -;"/>
    <n v="1981"/>
    <n v="12413"/>
    <n v="19"/>
    <s v="in administrare"/>
    <s v="HG 982/1998;HG 1344/2011; HG 478/ 24-IUN-15;HG.478/24-IUN-15;OUG.1 din 04/01/2017;OUG.68 din 06/11/2019"/>
    <s v="imobil"/>
    <s v="Lungime=0,9 km Km;Suprafeţe= ha;CF= ;"/>
  </r>
  <r>
    <x v="4044"/>
    <s v="8.04.04"/>
    <m/>
    <m/>
    <s v="DAF BORVIZ BUN"/>
    <s v="conform amenajamentelor silvice"/>
    <s v="HARGHITA"/>
    <s v="-"/>
    <s v="Tara: România; Judet: HARGHITA; -;   -; Nr: -;"/>
    <n v="1982"/>
    <n v="66684"/>
    <n v="19"/>
    <s v="in administrare"/>
    <s v="HG 982/1998;HG 1344/2011; HG 478/ 24-IUN-15;HG.478/24-IUN-15;OUG.1 din 04/01/2017;OUG.68 din 06/11/2019"/>
    <s v="imobil"/>
    <s v="Lungime=1,0 km Km;Suprafeţe= ha;CF= ;"/>
  </r>
  <r>
    <x v="4045"/>
    <s v="8.04.04"/>
    <m/>
    <m/>
    <s v="DAF PR.TRACILOR"/>
    <s v="conform amenajamentelor silvice"/>
    <s v="HARGHITA"/>
    <s v="-"/>
    <s v="Tara: România; Judet: HARGHITA; -;   -; Nr: -;"/>
    <n v="1968"/>
    <n v="7955"/>
    <n v="19"/>
    <s v="in administrare"/>
    <s v="HG 982/1998;HG 1344/2011; HG 478/ 24-IUN-15;HG.478/24-IUN-15;OUG.1 din 04/01/2017;OUG.68 din 06/11/2019"/>
    <s v="imobil"/>
    <s v="Lungime=1,3 km Km;Suprafeţe= ha;CF= ;"/>
  </r>
  <r>
    <x v="4046"/>
    <s v="8.04.04"/>
    <m/>
    <m/>
    <s v="DAF ARSITA 1.9 KM"/>
    <s v="conform amenajamentelor silvice"/>
    <s v="HARGHITA"/>
    <s v="-"/>
    <s v="Tara: România; Judet: HARGHITA; -;   -; Nr: -;"/>
    <n v="1962"/>
    <n v="14661"/>
    <n v="19"/>
    <s v="in administrare"/>
    <s v="HG 982/1998;HG 1344/2011;OUG.1 din 04/01/2017;OUG.68 din 06/11/2019"/>
    <s v="imobil"/>
    <s v="drum auto forestier"/>
  </r>
  <r>
    <x v="4047"/>
    <s v="8.04.04"/>
    <m/>
    <m/>
    <s v="DRUM FORESTIER CIOCANE 1.6 KM"/>
    <s v="conform amenajamentelor silvice"/>
    <s v="SUCEAVA"/>
    <s v="-"/>
    <s v="Tara: România; Judet: SUCEAVA; -;   -; Nr: -;"/>
    <n v="1974"/>
    <n v="139000"/>
    <n v="33"/>
    <s v="in administrare"/>
    <s v="HG 982/1998;;OUG.1 din 04/01/2017;HG.354/18.05.2017;OUG.68 din 06/11/2019"/>
    <s v="imobil"/>
    <s v="Lungime= Km;Suprafeţe= ha;CF= ;"/>
  </r>
  <r>
    <x v="4048"/>
    <s v="8.04.04"/>
    <m/>
    <m/>
    <s v="DRUM FORESTIER UNGUROANCA"/>
    <s v="conform amenajamentelor silvice"/>
    <s v="VRANCEA"/>
    <s v="-"/>
    <s v="Tara: România; Judet: VRANCEA; -;   -; Nr: -;"/>
    <n v="1981"/>
    <n v="10431"/>
    <n v="39"/>
    <s v="in administrare"/>
    <s v="HG 982/1998;HG 1344/2011; HG 478/ 24-IUN-15;HG.478/24-IUN-15;OUG.1 din 04/01/2017;HG.354/18.05.2017;OUG.68 din 06/11/2019"/>
    <s v="imobil"/>
    <s v="Lungime= Km;Suprafeţe= ha;CF= ;"/>
  </r>
  <r>
    <x v="4049"/>
    <s v="8.04.04"/>
    <m/>
    <m/>
    <s v="DRUM FORESTIER CHIUA MARE"/>
    <s v="conform amenajamentelor silvice"/>
    <s v="VRANCEA"/>
    <s v="-"/>
    <s v="Tara: România; Judet: VRANCEA; -;   -; Nr: -;"/>
    <n v="1965"/>
    <n v="89597"/>
    <n v="39"/>
    <s v="in administrare"/>
    <s v="HG 982/1998;HG 1344/2011 530/2011; HG 478/ 24-IUN-15;HG.478/24-IUN-15;OUG.1 din 04/01/2017;HG.354/18.05.2017;OUG.68 din 06/11/2019"/>
    <s v="imobil"/>
    <s v="Lungime= Km;Suprafeţe= ha;CF= ;"/>
  </r>
  <r>
    <x v="4050"/>
    <s v="8.04.04"/>
    <m/>
    <m/>
    <s v="DRUM FORESTIER TISA"/>
    <s v="conform amenajamentelor silvice"/>
    <s v="VRANCEA"/>
    <s v="-"/>
    <s v="Tara: România; Judet: VRANCEA; -;   -; Nr: -;"/>
    <n v="1961"/>
    <n v="149"/>
    <n v="39"/>
    <s v="in administrare"/>
    <s v="HG 982/1998;HG 1344/2011; HG 478/ 24-IUN-15;HG.478/24-IUN-15;OUG.1 din 04/01/2017;HG.354/18.05.2017;OUG.68 din 06/11/2019"/>
    <s v="imobil"/>
    <s v="Lungime= Km;Suprafeţe= ha;CF= ;"/>
  </r>
  <r>
    <x v="4051"/>
    <s v="8.04.04"/>
    <m/>
    <m/>
    <s v="DRUM FORESTIER GROSU"/>
    <s v="conform amenajamentelor silvice"/>
    <s v="VRANCEA"/>
    <s v="-"/>
    <s v="Tara: România; Judet: VRANCEA; -;   -; Nr: -;"/>
    <n v="1962"/>
    <n v="88"/>
    <n v="39"/>
    <s v="in administrare"/>
    <s v="HG 982/1998;HG 1344/2011; HG 478/ 24-IUN-15;HG.478/24-IUN-15;OUG.1 din 04/01/2017;HG.354/18.05.2017;OUG.68 din 06/11/2019"/>
    <s v="imobil"/>
    <s v="Lungime= Km;Suprafeţe= ha;CF= ;"/>
  </r>
  <r>
    <x v="4052"/>
    <s v="8.30.01"/>
    <m/>
    <m/>
    <s v="C.T. HANGANU NEREJU"/>
    <s v="conform amenajamentelor silvice"/>
    <s v="VRANCEA"/>
    <s v="-"/>
    <s v="Tara: România; Judet: VRANCEA; -;   -; Nr: -;"/>
    <n v="1994"/>
    <n v="97325"/>
    <n v="39"/>
    <s v="in administrare"/>
    <s v="HG 982/1998;HG 1344/2011; HG 478/ 24-IUN-15;HG.478/24-IUN-15;OUG.1 din 04/01/2017;HG.354/18.05.2017;OUG.68 din 06/11/2019;HG.846/08.10.2020"/>
    <s v="imobil"/>
    <s v="Lungime albie corectată/consolidată=0,2 km;"/>
  </r>
  <r>
    <x v="4053"/>
    <s v="8.30._"/>
    <m/>
    <m/>
    <s v="CANALE DIN PIATRA ZABALA 1"/>
    <s v="conform amenajamentelor silvice"/>
    <s v="VRANCEA"/>
    <s v="-"/>
    <s v="Tara: România; Judet: VRANCEA; -;   -; Nr: -;"/>
    <n v="1970"/>
    <n v="3636"/>
    <n v="39"/>
    <s v="in administrare"/>
    <s v="HG 982/1998;HG 1344/2011; HG 478/ 24-IUN-15;HG.478/24-IUN-15;OUG.1 din 04/01/2017;HG.354/18.05.2017;OUG.68 din 06/11/2019"/>
    <s v="imobil"/>
    <s v="Denumire=lucrare corectare torenti ;"/>
  </r>
  <r>
    <x v="4054"/>
    <s v="8.30._"/>
    <m/>
    <m/>
    <s v="BARAJE"/>
    <s v="conform amenajamentelor silvice"/>
    <s v="VRANCEA"/>
    <s v="-"/>
    <s v="Tara: România; Judet: VRANCEA; -;   -; Nr: -;"/>
    <n v="1991"/>
    <n v="5189"/>
    <n v="39"/>
    <s v="in administrare"/>
    <s v="HG 982/1998;HG 1344/2011; HG 478/ 24-IUN-15;HG.478/24-IUN-15;OUG.1 din 04/01/2017;HG.354/18.05.2017;OUG.68 din 06/11/2019"/>
    <s v="imobil"/>
    <s v="Denumire=lucrari corectare torenti ;"/>
  </r>
  <r>
    <x v="4055"/>
    <s v="8.30.01"/>
    <m/>
    <m/>
    <s v="TRAVERSA"/>
    <s v="conform amenajamentelor silvice"/>
    <s v="VRANCEA"/>
    <s v="-"/>
    <s v="Tara: România; Judet: VRANCEA; -;   -; Nr: -;"/>
    <n v="1991"/>
    <n v="694"/>
    <n v="39"/>
    <s v="in administrare"/>
    <s v="HG 982/1998;HG 1344/2011; HG 478/ 24-IUN-15;HG.478/24-IUN-15;OUG.1 din 04/01/2017;HG.354/18.05.2017;OUG.68 din 06/11/2019;HG.846/08.10.2020"/>
    <s v="imobil"/>
    <s v="Lungime albie corectată/consolidată=0,1 km;"/>
  </r>
  <r>
    <x v="4056"/>
    <s v="8.30._"/>
    <m/>
    <m/>
    <s v="TRAVERSA"/>
    <s v="conform amenajamentelor silvice"/>
    <s v="VRANCEA"/>
    <s v="-"/>
    <s v="Tara: România; Judet: VRANCEA; -;   -; Nr: -;"/>
    <n v="1982"/>
    <n v="1982"/>
    <n v="39"/>
    <s v="in administrare"/>
    <s v="HG 982/1998;;OUG.1 din 04/01/2017;OUG.68 din 06/11/2019"/>
    <s v="imobil"/>
    <s v="lucrari de corectarea torentilor"/>
  </r>
  <r>
    <x v="4057"/>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4058"/>
    <s v="8.30.01"/>
    <m/>
    <m/>
    <s v="BARAJ 4 B VALEA BIRCU"/>
    <s v="conform amenajamentelor silvice"/>
    <s v="VRANCEA"/>
    <s v="-"/>
    <s v="Tara: România; Judet: VRANCEA; -;   -; Nr: -;"/>
    <n v="1985"/>
    <n v="23671"/>
    <n v="39"/>
    <s v="in administrare"/>
    <s v="HG 982/1998;HG 1344/2011; HG 478/ 24-IUN-15;HG.478/24-IUN-15;OUG.1 din 04/01/2017;HG.354/18.05.2017;OUG.68 din 06/11/2019;HG.846/08.10.2020"/>
    <s v="imobil"/>
    <s v="Lungime albie corectată/consolidată=0,564 km;"/>
  </r>
  <r>
    <x v="4059"/>
    <s v="8.30._"/>
    <m/>
    <m/>
    <s v="PRAG 1 B 1"/>
    <s v="conform amenajamentelor silvice"/>
    <s v="VRANCEA"/>
    <s v="-"/>
    <s v="Tara: România; Judet: VRANCEA; -;   -; Nr: -;"/>
    <n v="1982"/>
    <n v="23264"/>
    <n v="39"/>
    <s v="in administrare"/>
    <s v="HG 982/1998;HG 1344/2011; HG 478/ 24-IUN-15;HG.478/24-IUN-15;OUG.1 din 04/01/2017;HG.354/18.05.2017;OUG.68 din 06/11/2019"/>
    <s v="imobil"/>
    <s v="Denumire=lucrari de corectare a torentilor_x000a_ ;"/>
  </r>
  <r>
    <x v="4060"/>
    <s v="8.30._"/>
    <m/>
    <m/>
    <s v="TRAVERSA COLMATARE"/>
    <s v="conform amenajamentelor silvice"/>
    <s v="GALAŢI"/>
    <s v="-"/>
    <s v="Tara: România; Judet: GALAŢI; -;   -; Nr: -;"/>
    <n v="1979"/>
    <n v="564"/>
    <n v="17"/>
    <s v="in administrare"/>
    <s v="HG 982/1998;;OUG.1 din 04/01/2017;OUG.68 din 06/11/2019"/>
    <s v="imobil"/>
    <s v="BERESTI"/>
  </r>
  <r>
    <x v="4061"/>
    <s v="8.30.01"/>
    <m/>
    <m/>
    <s v="BARAJ FARA ACUMULARE"/>
    <s v="conform amenajamentelor silvice"/>
    <s v="GALAŢI"/>
    <s v="-"/>
    <s v="Tara: România; Judet: GALAŢI; -;   -; Nr: -;"/>
    <n v="1959"/>
    <n v="1508"/>
    <n v="17"/>
    <s v="in administrare"/>
    <s v="HG 982/1998;;OUG.1 din 04/01/2017;HG.354/18.05.2017;OUG.68 din 06/11/2019;HG.846/08.10.2020"/>
    <s v="imobil"/>
    <s v="Lungime albie corectată/consolidată=0,4 km;"/>
  </r>
  <r>
    <x v="4062"/>
    <s v="8.30._"/>
    <m/>
    <m/>
    <s v="PRAG COLMATARE"/>
    <s v="conform amenajamentelor silvice"/>
    <s v="GALAŢI"/>
    <s v="-"/>
    <s v="Tara: România; Judet: GALAŢI; -;   -; Nr: -;"/>
    <n v="1951"/>
    <n v="1"/>
    <n v="17"/>
    <s v="in administrare"/>
    <s v="HG 982/1998;;OUG.1 din 04/01/2017;OUG.68 din 06/11/2019"/>
    <s v="imobil"/>
    <s v="UP SUCEVENI,UA 60,JUD.GALATI"/>
  </r>
  <r>
    <x v="4063"/>
    <s v="8.30._"/>
    <m/>
    <m/>
    <s v="IMPREJMUIRE"/>
    <s v="conform amenajamentelor silvice"/>
    <s v="VRANCEA"/>
    <s v="-"/>
    <s v="Tara: România; Judet: VRANCEA; -;   -; Nr: -;"/>
    <n v="1972"/>
    <n v="7059"/>
    <n v="39"/>
    <s v="in administrare"/>
    <s v="HG 982/1998;;OUG.1 din 04/01/2017;OUG.68 din 06/11/2019"/>
    <s v="imobil"/>
    <s v="GHIDIGENI"/>
  </r>
  <r>
    <x v="4064"/>
    <s v="8.30._"/>
    <m/>
    <m/>
    <s v="IMPREJMUIRE"/>
    <s v="conform amenajamentelor silvice"/>
    <s v="VRANCEA"/>
    <s v="-"/>
    <s v="Tara: România; Judet: VRANCEA; -;   -; Nr: -;"/>
    <n v="1972"/>
    <n v="2720"/>
    <n v="39"/>
    <s v="in administrare"/>
    <s v="HG 982/1998;;OUG.1 din 04/01/2017;OUG.68 din 06/11/2019"/>
    <s v="imobil"/>
    <s v="FUNDEANU"/>
  </r>
  <r>
    <x v="4065"/>
    <s v="8.30._"/>
    <m/>
    <m/>
    <s v="IMPREJMUIRE"/>
    <s v="conform amenajamentelor silvice"/>
    <s v="VRANCEA"/>
    <s v="-"/>
    <s v="Tara: România; Judet: VRANCEA; -;   -; Nr: -;"/>
    <n v="1983"/>
    <n v="217"/>
    <n v="39"/>
    <s v="in administrare"/>
    <s v="HG 982/1998;;OUG.1 din 04/01/2017;OUG.68 din 06/11/2019"/>
    <s v="imobil"/>
    <s v="GHIDIGENI"/>
  </r>
  <r>
    <x v="4066"/>
    <s v="8.30.01"/>
    <m/>
    <m/>
    <s v="BARAJ FARA ACUMULARE"/>
    <s v="conform amenajamentelor silvice"/>
    <s v="GALAŢI"/>
    <s v="-"/>
    <s v="Tara: România; Judet: GALAŢI; -;   -; Nr: -;"/>
    <n v="1954"/>
    <n v="3633"/>
    <n v="17"/>
    <s v="in administrare"/>
    <s v="HG 982/1998;;OUG.1 din 04/01/2017;OUG.68 din 06/11/2019;HG.846/08.10.2020"/>
    <s v="imobil"/>
    <s v="Lungime albie corectată/consolidată=0,4 km;"/>
  </r>
  <r>
    <x v="4067"/>
    <s v="8.30._"/>
    <m/>
    <m/>
    <s v="BARAJ FARA ACUMULARE"/>
    <s v="conform amenajamentelor silvice"/>
    <s v="GALAŢI"/>
    <s v="-"/>
    <s v="Tara: România; Judet: GALAŢI; -;   -; Nr: -;"/>
    <n v="1951"/>
    <n v="28"/>
    <n v="17"/>
    <s v="in administrare"/>
    <s v="HG 982/1998;;OUG.1 din 04/01/2017;OUG.68 din 06/11/2019"/>
    <s v="imobil"/>
    <s v="UP IV SUCEVENI,UA 58 ,JUD GALATI"/>
  </r>
  <r>
    <x v="4068"/>
    <s v="8.30._"/>
    <m/>
    <m/>
    <s v="BARAJ FARA ACUMULARE"/>
    <s v="conform amenajamentelor silvice"/>
    <s v="GALAŢI"/>
    <s v="-"/>
    <s v="Tara: România; Judet: GALAŢI; -;   -; Nr: -;"/>
    <n v="1951"/>
    <n v="28"/>
    <n v="17"/>
    <s v="in administrare"/>
    <s v="HG 982/1998;;OUG.1 din 04/01/2017;OUG.68 din 06/11/2019"/>
    <s v="imobil"/>
    <s v="UP IV SUCEVENI,UA 61 ,JUD GALATI"/>
  </r>
  <r>
    <x v="4069"/>
    <s v="8.30._"/>
    <m/>
    <m/>
    <s v="BARAJ FARA ACUMULARE"/>
    <s v="conform amenajamentelor silvice"/>
    <s v="GALAŢI"/>
    <s v="-"/>
    <s v="Tara: România; Judet: GALAŢI; -;   -; Nr: -;"/>
    <n v="1951"/>
    <n v="56"/>
    <n v="17"/>
    <s v="in administrare"/>
    <s v="HG 982/1998;;OUG.1 din 04/01/2017;OUG.68 din 06/11/2019"/>
    <s v="imobil"/>
    <s v="UP IV SUCEVENI,UA 66 ,JUD GALATI"/>
  </r>
  <r>
    <x v="4070"/>
    <s v="8.30.01"/>
    <m/>
    <m/>
    <s v="PRAG 1/76 MC PR MILCOV"/>
    <s v="conform amenajamentelor silvice"/>
    <s v="VRANCEA"/>
    <s v="Andreiaşu de Jos"/>
    <s v="Tara: România; Judet: VRANCEA;Com Andreiaşu de Jos;   -; Nr: -;"/>
    <n v="1999"/>
    <n v="40746"/>
    <n v="39"/>
    <s v="in administrare"/>
    <s v="HG 982/1998;HG 1344/2011; HG 478/ 24-IUN-15;HG.478/24-IUN-15;OUG.1 din 04/01/2017;HG.354/18.05.2017;OUG.68 din 06/11/2019;HG.846/08.10.2020"/>
    <s v="imobil"/>
    <s v="Lungime albie corectată/consolidată=0,152 km;"/>
  </r>
  <r>
    <x v="4071"/>
    <s v="8.30.01"/>
    <m/>
    <m/>
    <s v="PRAG 5/112 MC PR MILCOV"/>
    <s v="conform amenajamentelor silvice"/>
    <s v="VRANCEA"/>
    <s v="Andreiaşu de Jos"/>
    <s v="Tara: România; Judet: VRANCEA;Com Andreiaşu de Jos;   -; Nr: -;"/>
    <n v="1999"/>
    <n v="60048"/>
    <n v="39"/>
    <s v="in administrare"/>
    <s v="HG 982/1998;HG 1344/2011; HG 478/ 24-IUN-15;HG.478/24-IUN-15;OUG.1 din 04/01/2017;HG.354/18.05.2017;OUG.68 din 06/11/2019;HG.846/08.10.2020"/>
    <s v="imobil"/>
    <s v="Lungime albie corectată/consolidată=0,224 km;"/>
  </r>
  <r>
    <x v="4072"/>
    <s v="8.04.04"/>
    <m/>
    <m/>
    <s v="DAF CENARU"/>
    <s v="conform amenajamentelor silvice"/>
    <s v="VRANCEA"/>
    <s v="Andreiaşu de Jos"/>
    <s v="Tara: România; Judet: VRANCEA;Com Andreiaşu de Jos;   -; Nr: -;"/>
    <n v="1970"/>
    <n v="296384"/>
    <n v="39"/>
    <s v="in administrare"/>
    <s v="HG 982/1998;HG 1344/2011; HG 478/ 24-IUN-15;HG.478/24-IUN-15;OUG.1 din 04/01/2017;HG.354/18.05.2017;OUG.68 din 06/11/2019"/>
    <s v="imobil"/>
    <s v="Lungime= Km;Suprafeţe= ha;CF= ;"/>
  </r>
  <r>
    <x v="4073"/>
    <s v="8.04.04"/>
    <m/>
    <m/>
    <s v="DAF SCORUS POIENITA"/>
    <s v="conform amenajamentelor silvice"/>
    <s v="VRANCEA"/>
    <s v="Reghiu"/>
    <s v="Tara: România; Judet: VRANCEA;Com Reghiu;   -; Nr: -;"/>
    <n v="1978"/>
    <n v="891686"/>
    <n v="39"/>
    <s v="in administrare"/>
    <s v="HG 982/1998;HG 1344/2011; HG 478/ 24-IUN-15;HG.478/24-IUN-15;OUG.1 din 04/01/2017;OUG.68 din 06/11/2019"/>
    <s v="imobil"/>
    <s v="Lungime= Km;Suprafeţe= ha;CF= ;"/>
  </r>
  <r>
    <x v="4074"/>
    <s v="8.30._"/>
    <m/>
    <m/>
    <s v="GABION 11EP 8 PR ARVA SEACA"/>
    <s v="conform amenajamentelor silvice"/>
    <s v="VRANCEA"/>
    <s v="Broşteni"/>
    <s v="Tara: România; Judet: VRANCEA;Com Broşteni;   -; Nr: -; sat Arva"/>
    <n v="1990"/>
    <n v="216"/>
    <n v="39"/>
    <s v="in administrare"/>
    <s v="HG 982/1998;HG 1344/2011; HG 478/ 24-IUN-15;HG.478/24-IUN-15;OUG.1 din 04/01/2017;HG.354/18.05.2017;OUG.68 din 06/11/2019"/>
    <s v="imobil"/>
    <s v="Denumire=DJ 204 ;"/>
  </r>
  <r>
    <x v="4075"/>
    <s v="8.30._"/>
    <m/>
    <m/>
    <s v="TRAVERSA 16 BO/2"/>
    <s v="conform amenajamentelor silvice"/>
    <s v="VRANCEA"/>
    <s v="Broşteni"/>
    <s v="Tara: România; Judet: VRANCEA;Com Broşteni;   -; Nr: -; sat Arva"/>
    <n v="1990"/>
    <n v="487"/>
    <n v="39"/>
    <s v="in administrare"/>
    <s v="HG 982/1998;HG 1344/2011; HG 478/ 24-IUN-15;HG.478/24-IUN-15;OUG.1 din 04/01/2017;OUG.68 din 06/11/2019"/>
    <s v="imobil"/>
    <s v="Denumire=DJ 204 ;"/>
  </r>
  <r>
    <x v="4076"/>
    <s v="8.30.01"/>
    <m/>
    <m/>
    <s v="PRAG 20 B 0.5 PR ARVA SEACA"/>
    <s v="conform amenajamentelor silvice"/>
    <s v="VRANCEA"/>
    <s v="Broşteni"/>
    <s v="Tara: România; Judet: VRANCEA;Com Broşteni;   -; Nr: -; sat Arva"/>
    <n v="1990"/>
    <n v="674"/>
    <n v="39"/>
    <s v="in administrare"/>
    <s v="HG 982/1998;HG 1344/2011; HG 478/ 24-IUN-15;HG.478/24-IUN-15;OUG.1 din 04/01/2017;HG.354/18.05.2017;OUG.68 din 06/11/2019;HG.846/08.10.2020"/>
    <s v="imobil"/>
    <s v="Lungime albie corectată/consolidată=0,09 km;"/>
  </r>
  <r>
    <x v="4077"/>
    <s v="8.30._"/>
    <m/>
    <m/>
    <s v="TRAVERSE 4 BO PR REGHIU"/>
    <s v="conform amenajamentelor silvice"/>
    <s v="VRANCEA"/>
    <s v="Reghiu"/>
    <s v="Tara: România; Judet: VRANCEA;Com Reghiu;   -; Nr: -; sat Valea Reghiului"/>
    <n v="1990"/>
    <n v="721"/>
    <n v="39"/>
    <s v="in administrare"/>
    <s v="HG 982/1998;HG 1344/2011; HG 478/ 24-IUN-15;HG.478/24-IUN-15;OUG.1 din 04/01/2017;OUG.68 din 06/11/2019"/>
    <s v="imobil"/>
    <s v="Denumire= ;"/>
  </r>
  <r>
    <x v="4078"/>
    <s v="8.30.01"/>
    <m/>
    <m/>
    <s v="BARAJ 1 B 2 PR ARVA SEACA"/>
    <s v="conform amenajamentelor silvice"/>
    <s v="VRANCEA"/>
    <s v="Broşteni"/>
    <s v="Tara: România; Judet: VRANCEA;Com Broşteni;   -; Nr: -; sat Arva"/>
    <n v="1990"/>
    <n v="2656"/>
    <n v="39"/>
    <s v="in administrare"/>
    <s v="HG 982/1998;HG 1344/2011; HG 478/ 24-IUN-15;HG.478/24-IUN-15;OUG.1 din 04/01/2017;HG.354/18.05.2017;OUG.68 din 06/11/2019;HG.846/08.10.2020"/>
    <s v="imobil"/>
    <s v="Lungime albie corectată/consolidată=0,14 km;"/>
  </r>
  <r>
    <x v="4079"/>
    <s v="8.30._"/>
    <m/>
    <m/>
    <s v="GABIOANE 36 GL 18 MC"/>
    <s v="conform amenajamentelor silvice"/>
    <s v="VRANCEA"/>
    <s v="Broşteni"/>
    <s v="Tara: România; Judet: VRANCEA;Com Broşteni;   -; Nr: -; sat Arva"/>
    <n v="1990"/>
    <n v="549"/>
    <n v="39"/>
    <s v="in administrare"/>
    <s v="HG 982/1998;HG 1344/2011; HG 478/ 24-IUN-15;HG.478/24-IUN-15;OUG.1 din 04/01/2017;HG.354/18.05.2017;OUG.68 din 06/11/2019"/>
    <s v="imobil"/>
    <s v="Denumire=DJ 204 ;"/>
  </r>
  <r>
    <x v="4080"/>
    <s v="8.30.01"/>
    <m/>
    <m/>
    <s v="CANAL 5M3 PR ARSITA"/>
    <s v="conform amenajamentelor silvice"/>
    <s v="VRANCEA"/>
    <s v="Andreiaşu de Jos"/>
    <s v="Tara: România; Judet: VRANCEA;Com Andreiaşu de Jos;   -; Nr: -;"/>
    <n v="1988"/>
    <n v="9215"/>
    <n v="39"/>
    <s v="in administrare"/>
    <s v="HG 982/1998;HG 1344/2011; HG 478/ 24-IUN-15;HG.478/24-IUN-15;OUG.1 din 04/01/2017;HG.354/18.05.2017;OUG.68 din 06/11/2019;HG.846/08.10.2020"/>
    <s v="imobil"/>
    <s v="Lungime albie corectată/consolidată=0,186 km;"/>
  </r>
  <r>
    <x v="4081"/>
    <s v="8.30._"/>
    <m/>
    <m/>
    <s v="PRAG 3 M 0,5 PR SARII"/>
    <s v="conform amenajamentelor silvice"/>
    <s v="VRANCEA"/>
    <s v="Andreiaşu de Jos"/>
    <s v="Tara: România; Judet: VRANCEA;Com Andreiaşu de Jos;   -; Nr: -;"/>
    <n v="1988"/>
    <n v="2304"/>
    <n v="39"/>
    <s v="in administrare"/>
    <s v="HG 982/1998;HG 1344/2011; HG 478/ 24-IUN-15;HG.478/24-IUN-15;OUG.1 din 04/01/2017;HG.354/18.05.2017;OUG.68 din 06/11/2019"/>
    <s v="imobil"/>
    <s v="Denumire=DJ 204 ;"/>
  </r>
  <r>
    <x v="4082"/>
    <s v="8.30._"/>
    <m/>
    <m/>
    <s v="TRAVERSA 3M O PR PORCULUI"/>
    <s v="conform amenajamentelor silvice"/>
    <s v="VRANCEA"/>
    <s v="Andreiaşu de Jos"/>
    <s v="Tara: România; Judet: VRANCEA;Com Andreiaşu de Jos;   -; Nr: -;"/>
    <n v="1988"/>
    <n v="241"/>
    <n v="39"/>
    <s v="in administrare"/>
    <s v="HG 982/1998;HG 1344/2011; HG 478/ 24-IUN-15;HG.478/24-IUN-15;OUG.1 din 04/01/2017;OUG.68 din 06/11/2019"/>
    <s v="imobil"/>
    <s v="Denumire=DJ 204 ;"/>
  </r>
  <r>
    <x v="4083"/>
    <s v="8.30.01"/>
    <m/>
    <m/>
    <s v="BARAJ 5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4084"/>
    <s v="8.30._"/>
    <m/>
    <m/>
    <s v="PRAG 2M 0.5 70MC CENARU"/>
    <s v="conform amenajamentelor silvice"/>
    <s v="VRANCEA"/>
    <s v="Andreiaşu de Jos"/>
    <s v="Tara: România; Judet: VRANCEA;Com Andreiaşu de Jos;   -; Nr: -; sat Butucoasa"/>
    <n v="1987"/>
    <n v="5218"/>
    <n v="39"/>
    <s v="in administrare"/>
    <s v="HG 982/1998;HG 1344/2011; HG 478/ 24-IUN-15;HG.478/24-IUN-15;OUG.1 din 04/01/2017;HG.354/18.05.2017;OUG.68 din 06/11/2019"/>
    <s v="imobil"/>
    <s v="Denumire= ;"/>
  </r>
  <r>
    <x v="4085"/>
    <s v="8.30._"/>
    <m/>
    <m/>
    <s v="PRAG 8M1 60 MC STOICHITA"/>
    <s v="conform amenajamentelor silvice"/>
    <s v="VRANCEA"/>
    <s v="Andreiaşu de Jos"/>
    <s v="Tara: România; Judet: VRANCEA;Com Andreiaşu de Jos;   -; Nr: -;"/>
    <n v="1987"/>
    <n v="4472"/>
    <n v="39"/>
    <s v="in administrare"/>
    <s v="HG 982/1998;HG 1344/2011; HG 478/ 24-IUN-15;HG.478/24-IUN-15;OUG.1 din 04/01/2017;HG.354/18.05.2017;OUG.68 din 06/11/2019"/>
    <s v="imobil"/>
    <s v="Denumire=DJ 204 ;"/>
  </r>
  <r>
    <x v="4086"/>
    <s v="8.30._"/>
    <m/>
    <m/>
    <s v="PRAG 5M1 5O MC STOICHITA"/>
    <s v="conform amenajamentelor silvice"/>
    <s v="VRANCEA"/>
    <s v="Andreiaşu de Jos"/>
    <s v="Tara: România; Judet: VRANCEA;Com Andreiaşu de Jos;   -; Nr: -;"/>
    <n v="1987"/>
    <n v="3726"/>
    <n v="39"/>
    <s v="in administrare"/>
    <s v="HG 982/1998;HG 1344/2011; HG 478/ 24-IUN-15;HG.478/24-IUN-15;OUG.1 din 04/01/2017;HG.354/18.05.2017;OUG.68 din 06/11/2019"/>
    <s v="imobil"/>
    <s v="Denumire=DJ 204 ;"/>
  </r>
  <r>
    <x v="4087"/>
    <s v="8.04.04"/>
    <m/>
    <m/>
    <s v="ALEE CENTRALA"/>
    <s v="conform amenajamentelor silvice"/>
    <s v="VRANCEA"/>
    <s v="-"/>
    <s v="Tara: România; Judet: VRANCEA; -;   -; Nr: -;"/>
    <n v="1964"/>
    <n v="2"/>
    <n v="39"/>
    <s v="in administrare"/>
    <s v="HG 982/1998;;OUG.1 din 04/01/2017;OUG.68 din 06/11/2019"/>
    <s v="imobil"/>
    <s v="drum auto forestier"/>
  </r>
  <r>
    <x v="4088"/>
    <s v="8.30._"/>
    <m/>
    <m/>
    <s v="PINTEN TERMINAL ARSITA MICA 295"/>
    <s v="conform amenajamentelor silvice"/>
    <s v="VRANCEA"/>
    <s v="Andreiaşu de Jos"/>
    <s v="Tara: România; Judet: VRANCEA;Com Andreiaşu de Jos;   -; Nr: -;"/>
    <n v="1978"/>
    <n v="9584"/>
    <n v="39"/>
    <s v="in administrare"/>
    <s v="HG 982/1998;HG 1344/2011; HG 478/ 24-IUN-15;HG.478/24-IUN-15;OUG.1 din 04/01/2017;HG.354/18.05.2017;OUG.68 din 06/11/2019"/>
    <s v="imobil"/>
    <s v="Denumire=DJ 205 A ;"/>
  </r>
  <r>
    <x v="4089"/>
    <s v="8.30.01"/>
    <m/>
    <m/>
    <s v="BARAJ RAVENA 23.4"/>
    <s v="conform amenajamentelor silvice"/>
    <s v="VRANCEA"/>
    <s v="Jariştea"/>
    <s v="Tara: România; Judet: VRANCEA;Com Jariştea;   -; Nr: -; sat Varsatura"/>
    <n v="1970"/>
    <n v="3717"/>
    <n v="39"/>
    <s v="in administrare"/>
    <s v="HG 982/1998;HG 1344/2011; HG 478/ 24-IUN-15;HG.478/24-IUN-15;OUG.1 din 04/01/2017;HG.354/18.05.2017;OUG.68 din 06/11/2019;HG.846/08.10.2020"/>
    <s v="imobil"/>
    <s v="Lungime albie corectată/consolidată=0,013 km;"/>
  </r>
  <r>
    <x v="4090"/>
    <s v="8.30.01"/>
    <m/>
    <m/>
    <s v="BARAJ RAVENA 301.7"/>
    <s v="conform amenajamentelor silvice"/>
    <s v="VRANCEA"/>
    <s v="Jariştea"/>
    <s v="Tara: România; Judet: VRANCEA;Com Jariştea;   -; Nr: -; sat Varsatura"/>
    <n v="1970"/>
    <n v="9342"/>
    <n v="39"/>
    <s v="in administrare"/>
    <s v="HG 982/1998;HG 1344/2011; HG 478/ 24-IUN-15;HG.478/24-IUN-15;OUG.1 din 04/01/2017;HG.354/18.05.2017;OUG.68 din 06/11/2019;HG.846/08.10.2020"/>
    <s v="imobil"/>
    <s v="Lungime albie corectată/consolidată=0,261 km;"/>
  </r>
  <r>
    <x v="4091"/>
    <s v="8.30.01"/>
    <m/>
    <m/>
    <s v="BARAJ RAVENA RAMIFICATII 249.3"/>
    <s v="conform amenajamentelor silvice"/>
    <s v="VRANCEA"/>
    <s v="Jariştea"/>
    <s v="Tara: România; Judet: VRANCEA;Com Jariştea;   -; Nr: -; sat Jaristea"/>
    <n v="1970"/>
    <n v="8029"/>
    <n v="39"/>
    <s v="in administrare"/>
    <s v="HG 982/1998;HG 1344/2011; HG 478/ 24-IUN-15;HG.478/24-IUN-15;OUG.1 din 04/01/2017;HG.354/18.05.2017;OUG.68 din 06/11/2019;HG.846/08.10.2020"/>
    <s v="imobil"/>
    <s v="Lungime albie corectată/consolidată=0,215 km;"/>
  </r>
  <r>
    <x v="4092"/>
    <s v="8.30.01"/>
    <m/>
    <m/>
    <s v="BARAJ RAVENA 20.7"/>
    <s v="conform amenajamentelor silvice"/>
    <s v="VRANCEA"/>
    <s v="Jariştea"/>
    <s v="Tara: România; Judet: VRANCEA;Com Jariştea;   -; Nr: -; sat Varsatura"/>
    <n v="1970"/>
    <n v="620"/>
    <n v="39"/>
    <s v="in administrare"/>
    <s v="HG 982/1998;HG 1344/2011; HG 478/ 24-IUN-15;HG.478/24-IUN-15;OUG.1 din 04/01/2017;HG.354/18.05.2017;OUG.68 din 06/11/2019;HG.846/08.10.2020"/>
    <s v="imobil"/>
    <s v="Lungime albie corectată/consolidată=0,049 km;"/>
  </r>
  <r>
    <x v="4093"/>
    <s v="8.30.01"/>
    <m/>
    <m/>
    <s v="BARAJ RAVENA 15.8"/>
    <s v="conform amenajamentelor silvice"/>
    <s v="VRANCEA"/>
    <s v="Jariştea"/>
    <s v="Tara: România; Judet: VRANCEA;Com Jariştea;   -; Nr: -; sat Varsatura"/>
    <n v="1970"/>
    <n v="469"/>
    <n v="39"/>
    <s v="in administrare"/>
    <s v="HG 982/1998;HG 1344/2011; HG 478/ 24-IUN-15;HG.478/24-IUN-15;OUG.1 din 04/01/2017;HG.354/18.05.2017;OUG.68 din 06/11/2019;HG.846/08.10.2020"/>
    <s v="imobil"/>
    <s v="Lungime albie corectată/consolidată=0,037 km;"/>
  </r>
  <r>
    <x v="4094"/>
    <s v="8.30.01"/>
    <m/>
    <m/>
    <s v="BARAJ RAVENA 571.2"/>
    <s v="conform amenajamentelor silvice"/>
    <s v="VRANCEA"/>
    <s v="Jariştea"/>
    <s v="Tara: România; Judet: VRANCEA;Com Jariştea;   -; Nr: -; sat Varsatura"/>
    <n v="1970"/>
    <n v="16914"/>
    <n v="39"/>
    <s v="in administrare"/>
    <s v="HG 982/1998;HG 1344/2011; HG 478/ 24-IUN-15;HG.478/24-IUN-15;OUG.1 din 04/01/2017;HG.354/18.05.2017;OUG.68 din 06/11/2019;HG.846/08.10.2020"/>
    <s v="imobil"/>
    <s v="Lungime albie corectată/consolidată=0,321 km;"/>
  </r>
  <r>
    <x v="4095"/>
    <s v="8.30._"/>
    <m/>
    <m/>
    <s v="CANAL BETON 80"/>
    <s v="conform amenajamentelor silvice"/>
    <s v="VRANCEA"/>
    <s v="Broşteni"/>
    <s v="Tara: România; Judet: VRANCEA;Com Broşteni;   -; Nr: -; sat Capatanu"/>
    <n v="1962"/>
    <n v="3207"/>
    <n v="39"/>
    <s v="in administrare"/>
    <s v="HG 982/1998;HG 1344/2011; HG 478/ 24-IUN-15;HG.478/24-IUN-15;OUG.1 din 04/01/2017;OUG.68 din 06/11/2019"/>
    <s v="imobil"/>
    <s v="Denumire=DJ 205 A ;"/>
  </r>
  <r>
    <x v="4096"/>
    <s v="8.30._"/>
    <m/>
    <m/>
    <s v="CANAL BETON 20"/>
    <s v="conform amenajamentelor silvice"/>
    <s v="VRANCEA"/>
    <s v="Broşteni"/>
    <s v="Tara: România; Judet: VRANCEA;Com Broşteni;   -; Nr: -; sat Capatanu"/>
    <n v="1962"/>
    <n v="1238"/>
    <n v="39"/>
    <s v="in administrare"/>
    <s v="HG 982/1998;HG 1344/2011; HG 478/ 24-IUN-15;HG.478/24-IUN-15;OUG.1 din 04/01/2017;OUG.68 din 06/11/2019"/>
    <s v="imobil"/>
    <s v="Denumire=DJ 205 A ;"/>
  </r>
  <r>
    <x v="4097"/>
    <s v="8.30._"/>
    <m/>
    <m/>
    <s v="DRUM PADUREA NEAGRA"/>
    <s v="conform amenajamentelor silvice"/>
    <s v="VRANCEA"/>
    <s v="Vânători"/>
    <s v="Tara: România; Judet: VRANCEA;Com Vânători;   -; Nr: -; sat Radulesti"/>
    <n v="1959"/>
    <n v="6621"/>
    <n v="39"/>
    <s v="in administrare"/>
    <s v="HG 982/1998;HG 1344/2011; HG 478/ 24-IUN-15;HG.478/24-IUN-15;OUG.1 din 04/01/2017;OUG.68 din 06/11/2019"/>
    <s v="imobil"/>
    <s v="Denumire= ;"/>
  </r>
  <r>
    <x v="4098"/>
    <s v="8.30.01"/>
    <m/>
    <m/>
    <s v="BARAJ VARSATURA 61"/>
    <s v="conform amenajamentelor silvice"/>
    <s v="VRANCEA"/>
    <s v="Jariştea"/>
    <s v="Tara: România; Judet: VRANCEA;Com Jariştea;   -; Nr: -; sat Varsatura"/>
    <n v="1971"/>
    <n v="919"/>
    <n v="39"/>
    <s v="in administrare"/>
    <s v="HG 982/1998;HG 1344/2011; HG 478/ 24-IUN-15;HG.478/24-IUN-15;OUG.1 din 04/01/2017;HG.354/18.05.2017;OUG.68 din 06/11/2019;HG.846/08.10.2020"/>
    <s v="imobil"/>
    <s v="Lungime albie corectată/consolidată=0,034 km;"/>
  </r>
  <r>
    <x v="4099"/>
    <s v="8.30._"/>
    <m/>
    <m/>
    <s v="CANAL BETON 261.7"/>
    <s v="conform amenajamentelor silvice"/>
    <s v="VRANCEA"/>
    <s v="Jariştea"/>
    <s v="Tara: România; Judet: VRANCEA;Com Jariştea;   -; Nr: -; sat Varsatura"/>
    <n v="1960"/>
    <n v="4862"/>
    <n v="39"/>
    <s v="in administrare"/>
    <s v="HG 982/1998;HG 1344/2011; HG 478/ 24-IUN-15;HG.478/24-IUN-15;OUG.1 din 04/01/2017;OUG.68 din 06/11/2019"/>
    <s v="imobil"/>
    <s v="Denumire= ;"/>
  </r>
  <r>
    <x v="4100"/>
    <s v="8.30._"/>
    <m/>
    <m/>
    <s v="CANAL BETON 145.6"/>
    <s v="conform amenajamentelor silvice"/>
    <s v="VRANCEA"/>
    <s v="Broşteni"/>
    <s v="Tara: România; Judet: VRANCEA;Com Broşteni;   -; Nr: -; sat Capatanu"/>
    <n v="1960"/>
    <n v="4016"/>
    <n v="39"/>
    <s v="in administrare"/>
    <s v="HG 982/1998;HG 1344/2011; HG 478/ 24-IUN-15;HG.478/24-IUN-15;OUG.1 din 04/01/2017;OUG.68 din 06/11/2019"/>
    <s v="imobil"/>
    <s v="Denumire=DJ 205 A ;"/>
  </r>
  <r>
    <x v="4101"/>
    <s v="8.30._"/>
    <m/>
    <m/>
    <s v="TRAVERSE DE COLMATARE 21.25"/>
    <s v="conform amenajamentelor silvice"/>
    <s v="VRANCEA"/>
    <s v="Jariştea"/>
    <s v="Tara: România; Judet: VRANCEA;Com Jariştea;   -; Nr: -; sat Padureni"/>
    <n v="1957"/>
    <n v="43"/>
    <n v="39"/>
    <s v="in administrare"/>
    <s v="HG 982/1998;HG 1344/2011; HG 478/ 24-IUN-15;HG.478/24-IUN-15;OUG.1 din 04/01/2017;OUG.68 din 06/11/2019"/>
    <s v="imobil"/>
    <s v="Denumire= ;"/>
  </r>
  <r>
    <x v="4102"/>
    <s v="8.30._"/>
    <m/>
    <m/>
    <s v="TRAVERSE DE BETON 11.84"/>
    <s v="conform amenajamentelor silvice"/>
    <s v="VRANCEA"/>
    <s v="Jariştea"/>
    <s v="Tara: România; Judet: VRANCEA;Com Jariştea;   -; Nr: -; sat Padureni"/>
    <n v="1956"/>
    <n v="25"/>
    <n v="39"/>
    <s v="in administrare"/>
    <s v="HG 982/1998;HG 1344/2011; HG 478/ 24-IUN-15;HG.478/24-IUN-15;OUG.1 din 04/01/2017;OUG.68 din 06/11/2019"/>
    <s v="imobil"/>
    <s v="Denumire= ;"/>
  </r>
  <r>
    <x v="4103"/>
    <s v="8.30._"/>
    <m/>
    <m/>
    <s v="TRAVERSE DE BETON 12.2"/>
    <s v="conform amenajamentelor silvice"/>
    <s v="VRANCEA"/>
    <s v="Jariştea"/>
    <s v="Tara: România; Judet: VRANCEA;Com Jariştea;   -; Nr: -; sat Padureni"/>
    <n v="1956"/>
    <n v="21"/>
    <n v="39"/>
    <s v="in administrare"/>
    <s v="HG 982/1998;HG 1344/2011; HG 478/ 24-IUN-15;HG.478/24-IUN-15;OUG.1 din 04/01/2017;OUG.68 din 06/11/2019"/>
    <s v="imobil"/>
    <s v="Denumire= ;"/>
  </r>
  <r>
    <x v="4104"/>
    <s v="8.30._"/>
    <m/>
    <m/>
    <s v="TRAVERSE DE BETON 58.68"/>
    <s v="conform amenajamentelor silvice"/>
    <s v="VRANCEA"/>
    <s v="Jariştea"/>
    <s v="Tara: România; Judet: VRANCEA;Com Jariştea;   -; Nr: -; sat Varsatura"/>
    <n v="1956"/>
    <n v="99"/>
    <n v="39"/>
    <s v="in administrare"/>
    <s v="HG 982/1998;HG 1344/2011; HG 478/ 24-IUN-15;HG.478/24-IUN-15;OUG.1 din 04/01/2017;OUG.68 din 06/11/2019"/>
    <s v="imobil"/>
    <s v="Denumire= ;"/>
  </r>
  <r>
    <x v="4105"/>
    <s v="8.30._"/>
    <m/>
    <m/>
    <s v="TRAVERSE DE BETON 63.14"/>
    <s v="conform amenajamentelor silvice"/>
    <s v="VRANCEA"/>
    <s v="Jariştea"/>
    <s v="Tara: România; Judet: VRANCEA;Com Jariştea;   -; Nr: -; sat Varsatura"/>
    <n v="1956"/>
    <n v="99"/>
    <n v="39"/>
    <s v="in administrare"/>
    <s v="HG 982/1998;HG 1344/2011; HG 478/ 24-IUN-15;HG.478/24-IUN-15;OUG.1 din 04/01/2017;OUG.68 din 06/11/2019"/>
    <s v="imobil"/>
    <s v="Denumire= ;"/>
  </r>
  <r>
    <x v="4106"/>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4107"/>
    <s v="8.30._"/>
    <m/>
    <m/>
    <s v="BARAJ ACUMULARE 21"/>
    <s v="conform amenajamentelor silvice"/>
    <s v="VRANCEA"/>
    <s v="Andreiaşu de Jos"/>
    <s v="Tara: România; Judet: VRANCEA;Com Andreiaşu de Jos;   -; Nr: -; sat Andreiasu"/>
    <n v="1962"/>
    <n v="700"/>
    <n v="39"/>
    <s v="in administrare"/>
    <s v="HG 982/1998;HG 1344/2011; HG 478/ 24-IUN-15;HG.478/24-IUN-15;OUG.1 din 04/01/2017;HG.354/18.05.2017;OUG.68 din 06/11/2019"/>
    <s v="imobil"/>
    <s v="Denumire=DJ 205 A ;"/>
  </r>
  <r>
    <x v="4108"/>
    <s v="8.30._"/>
    <m/>
    <m/>
    <s v="BARAJ ZID PIATRA 81"/>
    <s v="conform amenajamentelor silvice"/>
    <s v="VRANCEA"/>
    <s v="Andreiaşu de Jos"/>
    <s v="Tara: România; Judet: VRANCEA;Com Andreiaşu de Jos;   -; Nr: -; sat Andreiasu"/>
    <n v="1962"/>
    <n v="4403"/>
    <n v="39"/>
    <s v="in administrare"/>
    <s v="HG 982/1998;HG 1344/2011; HG 478/ 24-IUN-15;HG.478/24-IUN-15;OUG.1 din 04/01/2017;HG.354/18.05.2017;OUG.68 din 06/11/2019"/>
    <s v="imobil"/>
    <s v="Denumire=DJ 205 A ;"/>
  </r>
  <r>
    <x v="4109"/>
    <s v="8.30._"/>
    <m/>
    <m/>
    <s v="BARAJ ZID PIATRA 542"/>
    <s v="conform amenajamentelor silvice"/>
    <s v="VRANCEA"/>
    <s v="Andreiaşu de Jos"/>
    <s v="Tara: România; Judet: VRANCEA;Com Andreiaşu de Jos;   -; Nr: -; sat Rachitasu"/>
    <n v="1962"/>
    <n v="19157"/>
    <n v="39"/>
    <s v="in administrare"/>
    <s v="HG 982/1998;HG 1344/2011; HG 478/ 24-IUN-15;HG.478/24-IUN-15;OUG.1 din 04/01/2017;HG.354/18.05.2017;OUG.68 din 06/11/2019"/>
    <s v="imobil"/>
    <s v="Denumire=DJ 205 A ;"/>
  </r>
  <r>
    <x v="4110"/>
    <s v="8.30._"/>
    <m/>
    <m/>
    <s v="BARAJ ZID PIATRA 403"/>
    <s v="conform amenajamentelor silvice"/>
    <s v="VRANCEA"/>
    <s v="Andreiaşu de Jos"/>
    <s v="Tara: România; Judet: VRANCEA;Com Andreiaşu de Jos;   -; Nr: -; sat Rachitasu"/>
    <n v="1962"/>
    <n v="17176"/>
    <n v="39"/>
    <s v="in administrare"/>
    <s v="HG 982/1998;HG 1344/2011; HG 478/ 24-IUN-15;HG.478/24-IUN-15;OUG.1 din 04/01/2017;HG.354/18.05.2017;OUG.68 din 06/11/2019"/>
    <s v="imobil"/>
    <s v="Denumire=DJ 205 A ;"/>
  </r>
  <r>
    <x v="4111"/>
    <s v="8.30._"/>
    <m/>
    <m/>
    <s v="BARAJ ACUMULARE 26"/>
    <s v="conform amenajamentelor silvice"/>
    <s v="VRANCEA"/>
    <s v="Andreiaşu de Jos"/>
    <s v="Tara: România; Judet: VRANCEA;Com Andreiaşu de Jos;   -; Nr: -; sat Andreiesu"/>
    <n v="1962"/>
    <n v="869"/>
    <n v="39"/>
    <s v="in administrare"/>
    <s v="HG 982/1998;HG 1344/2011; HG 478/ 24-IUN-15;HG.478/24-IUN-15;OUG.1 din 04/01/2017;HG.354/18.05.2017;OUG.68 din 06/11/2019"/>
    <s v="imobil"/>
    <s v="Denumire=DJ 205 A ;"/>
  </r>
  <r>
    <x v="4112"/>
    <s v="8.30._"/>
    <m/>
    <m/>
    <s v="BARAJ ACUMULARE 207.8"/>
    <s v="conform amenajamentelor silvice"/>
    <s v="VRANCEA"/>
    <s v="Jariştea"/>
    <s v="Tara: România; Judet: VRANCEA;Com Jariştea;   -; Nr: -; sat Padureni"/>
    <n v="1956"/>
    <n v="9784"/>
    <n v="39"/>
    <s v="in administrare"/>
    <s v="HG 982/1998;HG 1344/2011; HG 478/ 24-IUN-15;HG.478/24-IUN-15;OUG.1 din 04/01/2017;HG.354/18.05.2017;OUG.68 din 06/11/2019"/>
    <s v="imobil"/>
    <s v="Denumire= ;"/>
  </r>
  <r>
    <x v="4113"/>
    <s v="8.30._"/>
    <m/>
    <m/>
    <s v="BARAJ ACUMULARE 142.2"/>
    <s v="conform amenajamentelor silvice"/>
    <s v="VRANCEA"/>
    <s v="Reghiu"/>
    <s v="Tara: România; Judet: VRANCEA;Com Reghiu;   -; Nr: -; sat Farcas"/>
    <n v="1960"/>
    <n v="4349"/>
    <n v="39"/>
    <s v="in administrare"/>
    <s v="HG 982/1998;HG 1344/2011; HG 478/ 24-IUN-15;HG.478/24-IUN-15;OUG.1 din 04/01/2017;HG.354/18.05.2017;OUG.68 din 06/11/2019"/>
    <s v="imobil"/>
    <s v="Denumire= ;"/>
  </r>
  <r>
    <x v="4114"/>
    <s v="8.30._"/>
    <m/>
    <m/>
    <s v="BARAJ ACUMULARE 56.9"/>
    <s v="conform amenajamentelor silvice"/>
    <s v="VRANCEA"/>
    <s v="Reghiu"/>
    <s v="Tara: România; Judet: VRANCEA;Com Reghiu;   -; Nr: -; sat Farcas"/>
    <n v="1960"/>
    <n v="1739"/>
    <n v="39"/>
    <s v="in administrare"/>
    <s v="HG 982/1998;HG 1344/2011; HG 478/ 24-IUN-15;HG.478/24-IUN-15;OUG.1 din 04/01/2017;HG.354/18.05.2017;OUG.68 din 06/11/2019"/>
    <s v="imobil"/>
    <s v="Denumire= ;"/>
  </r>
  <r>
    <x v="4115"/>
    <s v="8.30._"/>
    <m/>
    <m/>
    <s v="BARAJE"/>
    <s v="conform amenajamentelor silvice"/>
    <s v="VRANCEA"/>
    <s v="-"/>
    <s v="Tara: România; Judet: VRANCEA; -;   -; Nr: -;"/>
    <n v="1968"/>
    <n v="28730"/>
    <n v="39"/>
    <s v="in administrare"/>
    <s v="HG 982/1998;HG 1344/2011; HG 478/ 24-IUN-15;HG.478/24-IUN-15;OUG.1 din 04/01/2017;HG.354/18.05.2017;OUG.68 din 06/11/2019"/>
    <s v="imobil"/>
    <s v="Denumire= ;"/>
  </r>
  <r>
    <x v="4116"/>
    <s v="8.04.04"/>
    <m/>
    <m/>
    <s v="DRUM BURICEANA"/>
    <s v="conform amenajamentelor silvice"/>
    <s v="MEHEDINŢI"/>
    <s v="-"/>
    <s v="Tara: România; Judet: MEHEDINŢI; -;   -; Nr: -;"/>
    <n v="1971"/>
    <n v="21115"/>
    <n v="25"/>
    <s v="in administrare"/>
    <s v="HG 982/1998;;OUG.1 din 04/01/2017;HG.354/18.05.2017;OUG.68 din 06/11/2019"/>
    <s v="imobil"/>
    <s v="Lungime= Km;Suprafeţe= ha;CF= ;"/>
  </r>
  <r>
    <x v="4117"/>
    <s v="8.04.04"/>
    <m/>
    <m/>
    <s v="DRUM FORESTIER CILCEVAT"/>
    <s v="conform amenajamentelor silvice"/>
    <s v="MEHEDINŢI"/>
    <s v="-"/>
    <s v="Tara: România; Judet: MEHEDINŢI; -;   -; Nr: -;"/>
    <n v="1967"/>
    <n v="147744"/>
    <n v="25"/>
    <s v="in administrare"/>
    <s v="HG 982/1998;;OUG.1 din 04/01/2017;OUG.68 din 06/11/2019"/>
    <s v="imobil"/>
    <s v="drum auto forestier"/>
  </r>
  <r>
    <x v="4118"/>
    <s v="8.04.04"/>
    <m/>
    <m/>
    <s v="DRUM FORESTIER STIRBITA"/>
    <s v="conform amenajamentelor silvice"/>
    <s v="MEHEDINŢI"/>
    <s v="-"/>
    <s v="Tara: România; Judet: MEHEDINŢI; -;   -; Nr: -;"/>
    <n v="1975"/>
    <n v="6237"/>
    <n v="25"/>
    <s v="in administrare"/>
    <s v="HG 982/1998;;OUG.1 din 04/01/2017;HG.354/18.05.2017;OUG.68 din 06/11/2019"/>
    <s v="imobil"/>
    <s v="Lungime= Km;Suprafeţe= ha;CF= ;"/>
  </r>
  <r>
    <x v="4119"/>
    <s v="8.04.04"/>
    <m/>
    <m/>
    <s v="DRUM FORESTIER OSTIRNEAC"/>
    <s v="conform amenajamentelor silvice"/>
    <s v="MEHEDINŢI"/>
    <s v="-"/>
    <s v="Tara: România; Judet: MEHEDINŢI; -;   -; Nr: -;"/>
    <n v="1976"/>
    <n v="2278"/>
    <n v="25"/>
    <s v="in administrare"/>
    <s v="HG 982/1998;;OUG.1 din 04/01/2017;HG.354/18.05.2017;OUG.68 din 06/11/2019"/>
    <s v="imobil"/>
    <s v="Lungime= Km;Suprafeţe= ha;CF= ;"/>
  </r>
  <r>
    <x v="4120"/>
    <s v="8.30.01"/>
    <m/>
    <m/>
    <s v="BARAJ FIX BREMENA I"/>
    <s v="conform amenajamentelor silvice"/>
    <s v="MEHEDINŢI"/>
    <s v="-"/>
    <s v="Tara: România; Judet: MEHEDINŢI; -;   -; Nr: -;"/>
    <n v="1986"/>
    <n v="16680"/>
    <n v="25"/>
    <s v="in administrare"/>
    <s v="HG 982/1998;;OUG.1 din 04/01/2017;HG.354/18.05.2017;OUG.68 din 06/11/2019;HG.846/08.10.2020"/>
    <s v="imobil"/>
    <s v="Lungime albie corectată/consolidată=1,4 km;"/>
  </r>
  <r>
    <x v="4121"/>
    <s v="8.04.04"/>
    <m/>
    <m/>
    <s v="DR.FOREST.CHERBELEZ 1"/>
    <s v="conform amenajamentelor silvice"/>
    <s v="MEHEDINŢI"/>
    <s v="-"/>
    <s v="Tara: România; Judet: MEHEDINŢI; -;   -; Nr: -;"/>
    <n v="1968"/>
    <n v="28840"/>
    <n v="25"/>
    <s v="in administrare"/>
    <s v="HG 982/1998;;OUG.1 din 04/01/2017;HG.354/18.05.2017;OUG.68 din 06/11/2019"/>
    <s v="imobil"/>
    <s v="Lungime= Km;Suprafeţe= ha;CF= ;"/>
  </r>
  <r>
    <x v="4122"/>
    <s v="8.04.04"/>
    <m/>
    <m/>
    <s v="DR.FOREST.MUSCHIOSUL MARE"/>
    <s v="conform amenajamentelor silvice"/>
    <s v="MEHEDINŢI"/>
    <s v="-"/>
    <s v="Tara: România; Judet: MEHEDINŢI; -;   -; Nr: -;"/>
    <n v="1980"/>
    <n v="35496"/>
    <n v="25"/>
    <s v="in administrare"/>
    <s v="HG 982/1998;;OUG.1 din 04/01/2017;HG.354/18.05.2017;OUG.68 din 06/11/2019"/>
    <s v="imobil"/>
    <s v="Lungime= Km;Suprafeţe= ha;CF= ;"/>
  </r>
  <r>
    <x v="4123"/>
    <s v="8.04.04"/>
    <m/>
    <m/>
    <s v="DR.FOREST.OG. SEMNAL"/>
    <s v="conform amenajamentelor silvice"/>
    <s v="MEHEDINŢI"/>
    <s v="-"/>
    <s v="Tara: România; Judet: MEHEDINŢI; -;   -; Nr: -;"/>
    <n v="1974"/>
    <n v="6497"/>
    <n v="25"/>
    <s v="in administrare"/>
    <s v="HG 982/1998;;OUG.1 din 04/01/2017;HG.354/18.05.2017;OUG.68 din 06/11/2019"/>
    <s v="imobil"/>
    <s v="Lungime= Km;Suprafeţe= ha;CF= ;"/>
  </r>
  <r>
    <x v="4124"/>
    <s v="8.04.04"/>
    <m/>
    <m/>
    <s v="DR.FOREST.PIRIUL MINEI"/>
    <s v="conform amenajamentelor silvice"/>
    <s v="MEHEDINŢI"/>
    <s v="-"/>
    <s v="Tara: România; Judet: MEHEDINŢI; -;   -; Nr: -;"/>
    <n v="1976"/>
    <n v="6403"/>
    <n v="25"/>
    <s v="in administrare"/>
    <s v="HG 982/1998;;OUG.1 din 04/01/2017;HG.354/18.05.2017;OUG.68 din 06/11/2019"/>
    <s v="imobil"/>
    <s v="Lungime= Km;Suprafeţe= ha;CF= ;"/>
  </r>
  <r>
    <x v="4125"/>
    <s v="8.04.04"/>
    <m/>
    <m/>
    <s v="DR.FOREST.OG.URSULUI"/>
    <s v="conform amenajamentelor silvice"/>
    <s v="MEHEDINŢI"/>
    <s v="-"/>
    <s v="Tara: România; Judet: MEHEDINŢI; -;   -; Nr: -;"/>
    <n v="1979"/>
    <n v="15888"/>
    <n v="25"/>
    <s v="in administrare"/>
    <s v="HG 982/1998;;OUG.1 din 04/01/2017;HG.354/18.05.2017;OUG.68 din 06/11/2019"/>
    <s v="imobil"/>
    <s v="Lungime= Km;Suprafeţe= ha;CF= ;"/>
  </r>
  <r>
    <x v="4126"/>
    <s v="8.04.04"/>
    <m/>
    <m/>
    <s v="DR.FOREST.SURCOVACEA"/>
    <s v="conform amenajamentelor silvice"/>
    <s v="MEHEDINŢI"/>
    <s v="-"/>
    <s v="Tara: România; Judet: MEHEDINŢI; -;   -; Nr: -;"/>
    <n v="1987"/>
    <n v="291694"/>
    <n v="25"/>
    <s v="in administrare"/>
    <s v="HG 982/1998;;OUG.1 din 04/01/2017;HG.354/18.05.2017;OUG.68 din 06/11/2019"/>
    <s v="imobil"/>
    <s v="Lungime= Km;Suprafeţe= ha;CF= ;"/>
  </r>
  <r>
    <x v="4127"/>
    <s v="8.04.04"/>
    <m/>
    <m/>
    <s v="DRUM FORESTIER CERNISOARA 6,0 KM"/>
    <s v="conform amenajamentelor silvice"/>
    <s v="MEHEDINŢI"/>
    <s v="-"/>
    <s v="Tara: România; Judet: MEHEDINŢI; -;   -; Nr: -;"/>
    <n v="1978"/>
    <n v="1432390"/>
    <n v="25"/>
    <s v="in administrare"/>
    <s v="HG 982/1998;; HG 478/ 24-IUN-15;HG.478/24-IUN-15;OUG.1 din 04/01/2017;HG.354/18.05.2017;OUG.68 din 06/11/2019"/>
    <s v="imobil"/>
    <s v="Lungime=6,0 Km;Suprafeţe= ha;CF= ;"/>
  </r>
  <r>
    <x v="4128"/>
    <s v="8.04.04"/>
    <m/>
    <m/>
    <s v="DRUM FORESTIER BAROAIA I,7 KM"/>
    <s v="conform amenajamentelor silvice"/>
    <s v="MEHEDINŢI"/>
    <s v="-"/>
    <s v="Tara: România; Judet: MEHEDINŢI; -;   -; Nr: -;"/>
    <n v="1961"/>
    <n v="8474"/>
    <n v="25"/>
    <s v="in administrare"/>
    <s v="HG 982/1998;;OUG.1 din 04/01/2017;HG.354/18.05.2017;OUG.68 din 06/11/2019"/>
    <s v="imobil"/>
    <s v="Lungime= Km;Suprafeţe= ha;CF= ;"/>
  </r>
  <r>
    <x v="4129"/>
    <s v="8.04.04"/>
    <m/>
    <m/>
    <s v="DRUM FORESTIER VODITA PRELUNGIRE"/>
    <s v="conform amenajamentelor silvice"/>
    <s v="MEHEDINŢI"/>
    <s v="-"/>
    <s v="Tara: România; Judet: MEHEDINŢI; -;   -; Nr: -;"/>
    <n v="1985"/>
    <n v="21656"/>
    <n v="25"/>
    <s v="in administrare"/>
    <s v="HG 982/1998;HG 1344/2011;OUG.1 din 04/01/2017;HG.354/18.05.2017;OUG.68 din 06/11/2019"/>
    <s v="imobil"/>
    <s v="Lungime= Km;Suprafeţe= ha;CF= ;"/>
  </r>
  <r>
    <x v="4130"/>
    <s v="8.04.04"/>
    <m/>
    <m/>
    <s v="DRUM FORESTIER BOLOVANUL"/>
    <s v="conform amenajamentelor silvice"/>
    <s v="MEHEDINŢI"/>
    <s v="-"/>
    <s v="Tara: România; Judet: MEHEDINŢI; -;   -; Nr: -;"/>
    <n v="1991"/>
    <n v="14852"/>
    <n v="25"/>
    <s v="in administrare"/>
    <s v="HG 982/1998;HG 1344/2011;OUG.1 din 04/01/2017;HG.354/18.05.2017;OUG.68 din 06/11/2019"/>
    <s v="imobil"/>
    <s v="Lungime= Km;Suprafeţe= ha;CF= ;"/>
  </r>
  <r>
    <x v="4131"/>
    <s v="8.30.01"/>
    <m/>
    <m/>
    <s v="CORECTIE TORENTI PR.ZEICULUI"/>
    <s v="conform amenajamentelor silvice"/>
    <s v="HUNEDOARA"/>
    <s v="-"/>
    <s v="Tara: România; Judet: HUNEDOARA; -;   -; Nr: -;"/>
    <n v="1990"/>
    <n v="1411"/>
    <n v="20"/>
    <s v="in administrare"/>
    <s v="HG 982/1998;;OUG.1 din 04/01/2017;HG.354/18.05.2017;OUG.68 din 06/11/2019;HG.846/08.10.2020"/>
    <s v="imobil"/>
    <s v="Lungime albie corectată/consolidată=1 km;"/>
  </r>
  <r>
    <x v="4132"/>
    <s v="8.04.04"/>
    <m/>
    <m/>
    <s v="DRUM AUTO CANDET TR.I+II SI RAMI"/>
    <s v="conform amenajamentelor silvice"/>
    <s v="HUNEDOARA"/>
    <s v="-"/>
    <s v="Tara: România; Judet: HUNEDOARA; -;   -; Nr: -;"/>
    <n v="1994"/>
    <n v="4865255"/>
    <n v="20"/>
    <s v="in administrare"/>
    <s v="HG 982/1998;;OUG.1 din 04/01/2017;HG.354/18.05.2017;OUG.68 din 06/11/2019"/>
    <s v="imobil"/>
    <s v="Lungime= Km;Suprafeţe= ha;CF= ;"/>
  </r>
  <r>
    <x v="4133"/>
    <s v="8.04.04"/>
    <m/>
    <m/>
    <s v="DRUM AUTO PR.DRACULUI 1,4 KM"/>
    <s v="conform amenajamentelor silvice"/>
    <s v="HUNEDOARA"/>
    <s v="-"/>
    <s v="Tara: România; Judet: HUNEDOARA; -;   -; Nr: -;"/>
    <n v="1986"/>
    <n v="119854"/>
    <n v="20"/>
    <s v="in administrare"/>
    <s v="HG 982/1998;;OUG.1 din 04/01/2017;HG.354/18.05.2017;OUG.68 din 06/11/2019"/>
    <s v="imobil"/>
    <s v="Lungime= Km;Suprafeţe= ha;CF= ;"/>
  </r>
  <r>
    <x v="4134"/>
    <s v="8.04.04"/>
    <m/>
    <m/>
    <s v="DRUM AUTO STOINICIOARA 6,3 KM"/>
    <s v="conform amenajamentelor silvice"/>
    <s v="HUNEDOARA"/>
    <s v="-"/>
    <s v="Tara: România; Judet: HUNEDOARA; -;   -; Nr: -;"/>
    <n v="1982"/>
    <n v="143324"/>
    <n v="20"/>
    <s v="in administrare"/>
    <s v="HG 982/1998;;OUG.1 din 04/01/2017;HG.354/18.05.2017;OUG.68 din 06/11/2019"/>
    <s v="imobil"/>
    <s v="Lungime= Km;Suprafeţe= ha;CF= ;"/>
  </r>
  <r>
    <x v="4135"/>
    <s v="8.04.04"/>
    <m/>
    <m/>
    <s v="DRUM AUTO JIGORUL MARE 3,4 KM"/>
    <s v="conform amenajamentelor silvice"/>
    <s v="HUNEDOARA"/>
    <s v="-"/>
    <s v="Tara: România; Judet: HUNEDOARA; -;   -; Nr: -;"/>
    <n v="1989"/>
    <n v="128901"/>
    <n v="20"/>
    <s v="in administrare"/>
    <s v="HG 982/1998;;OUG.1 din 04/01/2017;HG.354/18.05.2017;OUG.68 din 06/11/2019"/>
    <s v="imobil"/>
    <s v="Lungime= Km;Suprafeţe= ha;CF= ;"/>
  </r>
  <r>
    <x v="4136"/>
    <s v="8.04.04"/>
    <m/>
    <m/>
    <s v="DRUM AUTO MIJA MARE 4,1 KM"/>
    <s v="conform amenajamentelor silvice"/>
    <s v="HUNEDOARA"/>
    <s v="-"/>
    <s v="Tara: România; Judet: HUNEDOARA; -;   -; Nr: -;"/>
    <n v="1982"/>
    <n v="152208"/>
    <n v="20"/>
    <s v="in administrare"/>
    <s v="HG 982/1998;;OUG.1 din 04/01/2017;HG.354/18.05.2017;OUG.68 din 06/11/2019"/>
    <s v="imobil"/>
    <s v="Lungime= Km;Suprafeţe= ha;CF= ;"/>
  </r>
  <r>
    <x v="4137"/>
    <s v="8.04.04"/>
    <m/>
    <m/>
    <s v="DRUM AUTO SURUPATA TR.I 2,5 KM"/>
    <s v="conform amenajamentelor silvice"/>
    <s v="HUNEDOARA"/>
    <s v="-"/>
    <s v="Tara: România; Judet: HUNEDOARA; -;   -; Nr: -;"/>
    <n v="1987"/>
    <n v="143715"/>
    <n v="20"/>
    <s v="in administrare"/>
    <s v="HG 982/1998;;OUG.1 din 04/01/2017;HG.354/18.05.2017;OUG.68 din 06/11/2019"/>
    <s v="imobil"/>
    <s v="Lungime= Km;Suprafeţe= ha;CF= ;"/>
  </r>
  <r>
    <x v="4138"/>
    <s v="8.04.04"/>
    <m/>
    <m/>
    <s v="DRUM AUTO DELUL BABII 4,5 KM"/>
    <s v="conform amenajamentelor silvice"/>
    <s v="HUNEDOARA"/>
    <s v="-"/>
    <s v="Tara: România; Judet: HUNEDOARA; -;   -; Nr: -;"/>
    <n v="1974"/>
    <n v="61810"/>
    <n v="20"/>
    <s v="in administrare"/>
    <s v="HG 982/1998;;OUG.1 din 04/01/2017;HG.354/18.05.2017;OUG.68 din 06/11/2019"/>
    <s v="imobil"/>
    <s v="Lungime= Km;Suprafeţe= ha;CF= ;"/>
  </r>
  <r>
    <x v="4139"/>
    <s v="8.04.04"/>
    <m/>
    <m/>
    <s v="DRUM AUTO MOLIDU 1,9 KM"/>
    <s v="conform amenajamentelor silvice"/>
    <s v="HUNEDOARA"/>
    <s v="-"/>
    <s v="Tara: România; Judet: HUNEDOARA; -;   -; Nr: -;"/>
    <n v="1963"/>
    <n v="4476"/>
    <n v="20"/>
    <s v="in administrare"/>
    <s v="HG 982/1998;;OUG.1 din 04/01/2017;HG.354/18.05.2017;OUG.68 din 06/11/2019"/>
    <s v="imobil"/>
    <s v="Lungime= Km;Suprafeţe= ha;CF= ;"/>
  </r>
  <r>
    <x v="4140"/>
    <s v="8.04.04"/>
    <m/>
    <m/>
    <s v="DRUM AUTO VOIEVODUL 10,5 KM"/>
    <s v="conform amenajamentelor silvice"/>
    <s v="HUNEDOARA"/>
    <s v="-"/>
    <s v="Tara: România; Judet: HUNEDOARA; -;   -; Nr: -;"/>
    <n v="1968"/>
    <n v="26952"/>
    <n v="20"/>
    <s v="in administrare"/>
    <s v="HG 982/1998;;OUG.1 din 04/01/2017;HG.354/18.05.2017;OUG.68 din 06/11/2019"/>
    <s v="imobil"/>
    <s v="Lungime= Km;Suprafeţe= ha;CF= ;"/>
  </r>
  <r>
    <x v="4141"/>
    <s v="8.04.04"/>
    <m/>
    <m/>
    <s v="DRUM AUTO FORESTIER CENTURA GLIV"/>
    <s v="conform amenajamentelor silvice"/>
    <s v="HUNEDOARA"/>
    <s v="-"/>
    <s v="Tara: România; Judet: HUNEDOARA; -;   -; Nr: -;"/>
    <n v="1995"/>
    <n v="62536"/>
    <n v="20"/>
    <s v="in administrare"/>
    <s v="HG 982/1998;;OUG.1 din 04/01/2017;HG.354/18.05.2017;OUG.68 din 06/11/2019"/>
    <s v="imobil"/>
    <s v="Lungime= Km;Suprafeţe= ha;CF= ;"/>
  </r>
  <r>
    <x v="4142"/>
    <s v="8.04.04"/>
    <m/>
    <m/>
    <s v="DRUM AUTO VALEA POPII 9.9 KM"/>
    <s v="conform amenajamentelor silvice"/>
    <s v="HUNEDOARA"/>
    <s v="-"/>
    <s v="Tara: România; Judet: HUNEDOARA; -;   -; Nr: -;"/>
    <n v="1965"/>
    <n v="846946"/>
    <n v="20"/>
    <s v="in administrare"/>
    <s v="HG 982/1998;HG 1344/2011;OUG.1 din 04/01/2017;HG.354/18.05.2017;OUG.68 din 06/11/2019"/>
    <s v="imobil"/>
    <s v="Lungime= Km;Suprafeţe= ha;CF= ;"/>
  </r>
  <r>
    <x v="4143"/>
    <s v="8.04.04"/>
    <m/>
    <m/>
    <s v="DRUMAUTO PR.CHEIULUI TRONSON I 1"/>
    <s v="conform amenajamentelor silvice"/>
    <s v="HUNEDOARA"/>
    <s v="-"/>
    <s v="Tara: România; Judet: HUNEDOARA; -;   -; Nr: -;"/>
    <n v="1992"/>
    <n v="239215"/>
    <n v="20"/>
    <s v="in administrare"/>
    <s v="HG 982/1998;;OUG.1 din 04/01/2017;HG.354/18.05.2017;OUG.68 din 06/11/2019"/>
    <s v="imobil"/>
    <s v="Lungime= Km;Suprafeţe= ha;CF= ;"/>
  </r>
  <r>
    <x v="4144"/>
    <s v="8.04.04"/>
    <m/>
    <m/>
    <s v="DRUM AUTO BILUGU 5.5 KM"/>
    <s v="conform amenajamentelor silvice"/>
    <s v="HUNEDOARA"/>
    <s v="-"/>
    <s v="Tara: România; Judet: HUNEDOARA; -;   -; Nr: -;"/>
    <n v="1954"/>
    <n v="8666"/>
    <n v="20"/>
    <s v="in administrare"/>
    <s v="HG 982/1998;;OUG.1 din 04/01/2017;HG.354/18.05.2017;OUG.68 din 06/11/2019"/>
    <s v="imobil"/>
    <s v="Lungime= Km;Suprafeţe= ha;CF= ;"/>
  </r>
  <r>
    <x v="4145"/>
    <s v="8.04.04"/>
    <m/>
    <m/>
    <s v="DRUM AUTO GIRBOVU 2.6 KM"/>
    <s v="conform amenajamentelor silvice"/>
    <s v="HUNEDOARA"/>
    <s v="-"/>
    <s v="Tara: România; Judet: HUNEDOARA; -;   -; Nr: -;"/>
    <n v="1960"/>
    <n v="6192"/>
    <n v="20"/>
    <s v="in administrare"/>
    <s v="HG 982/1998;;OUG.1 din 04/01/2017;HG.354/18.05.2017;OUG.68 din 06/11/2019"/>
    <s v="imobil"/>
    <s v="Lungime= Km;Suprafeţe= ha;CF= ;"/>
  </r>
  <r>
    <x v="4146"/>
    <s v="8.04.04"/>
    <m/>
    <m/>
    <s v="DRUM AUTO PESTISANU 2,5 KM"/>
    <s v="conform amenajamentelor silvice"/>
    <s v="HUNEDOARA"/>
    <s v="-"/>
    <s v="Tara: România; Judet: HUNEDOARA; -;   -; Nr: -;"/>
    <n v="1986"/>
    <n v="303169"/>
    <n v="20"/>
    <s v="in administrare"/>
    <s v="HG 982/1998;;OUG.1 din 04/01/2017;HG.354/18.05.2017;OUG.68 din 06/11/2019"/>
    <s v="imobil"/>
    <s v="Lungime= Km;Suprafeţe= ha;CF= ;"/>
  </r>
  <r>
    <x v="4147"/>
    <s v="8.04.04"/>
    <m/>
    <m/>
    <s v="DRUM AUTO VL.URSU 1,2 KM"/>
    <s v="conform amenajamentelor silvice"/>
    <s v="HUNEDOARA"/>
    <s v="-"/>
    <s v="Tara: România; Judet: HUNEDOARA; -;   -; Nr: -;"/>
    <n v="1964"/>
    <n v="1275"/>
    <n v="20"/>
    <s v="in administrare"/>
    <s v="HG 982/1998;;OUG.1 din 04/01/2017;HG.354/18.05.2017;OUG.68 din 06/11/2019"/>
    <s v="imobil"/>
    <s v="Lungime= Km;Suprafeţe= ha;CF= ;"/>
  </r>
  <r>
    <x v="4148"/>
    <s v="8.04.04"/>
    <m/>
    <m/>
    <s v="DRUM TRACTOR DOSUL PRIBEAGULUI U"/>
    <s v="conform amenajamentelor silvice"/>
    <s v="HUNEDOARA"/>
    <s v="-"/>
    <s v="Tara: România; Judet: HUNEDOARA; -;   -; Nr: -;"/>
    <n v="1966"/>
    <n v="53"/>
    <n v="20"/>
    <s v="in administrare"/>
    <s v="HG 982/1998;HG 1344/2011;OUG.1 din 04/01/2017;HG.354/18.05.2017;OUG.68 din 06/11/2019"/>
    <s v="imobil"/>
    <s v="Lungime= Km;Suprafeţe= ha;CF= ;"/>
  </r>
  <r>
    <x v="4149"/>
    <s v="8.04.04"/>
    <m/>
    <m/>
    <s v="DRUM AUTO VALOMIRAS 3.0 KM"/>
    <s v="conform amenajamentelor silvice"/>
    <s v="HUNEDOARA"/>
    <s v="-"/>
    <s v="Tara: România; Judet: HUNEDOARA; -;   -; Nr: -;"/>
    <n v="1982"/>
    <n v="226838"/>
    <n v="20"/>
    <s v="in administrare"/>
    <s v="HG 982/1998;;OUG.1 din 04/01/2017;HG.354/18.05.2017;OUG.68 din 06/11/2019"/>
    <s v="imobil"/>
    <s v="Lungime= Km;Suprafeţe= ha;CF= ;"/>
  </r>
  <r>
    <x v="4150"/>
    <s v="8.04.04"/>
    <m/>
    <m/>
    <s v="DRUM AUTO VILCA-CHIVULESTI 5,5 K"/>
    <s v="conform amenajamentelor silvice"/>
    <s v="HUNEDOARA"/>
    <s v="-"/>
    <s v="Tara: România; Judet: HUNEDOARA; -;   -; Nr: -;"/>
    <n v="1988"/>
    <n v="45001"/>
    <n v="20"/>
    <s v="in administrare"/>
    <s v="HG 982/1998;;OUG.1 din 04/01/2017;HG.354/18.05.2017;OUG.68 din 06/11/2019"/>
    <s v="imobil"/>
    <s v="Lungime= Km;Suprafeţe= ha;CF= ;"/>
  </r>
  <r>
    <x v="4151"/>
    <s v="8.04.04"/>
    <m/>
    <m/>
    <s v="DRUM AUTO STRAMBULUI 2,2 KM"/>
    <s v="conform amenajamentelor silvice"/>
    <s v="HUNEDOARA"/>
    <s v="-"/>
    <s v="Tara: România; Judet: HUNEDOARA; -;   -; Nr: -;"/>
    <n v="1979"/>
    <n v="14767"/>
    <n v="20"/>
    <s v="in administrare"/>
    <s v="HG 982/1998;;OUG.1 din 04/01/2017;HG.354/18.05.2017;OUG.68 din 06/11/2019"/>
    <s v="imobil"/>
    <s v="Lungime= Km;Suprafeţe= ha;CF= ;"/>
  </r>
  <r>
    <x v="4152"/>
    <s v="8.04.04"/>
    <m/>
    <m/>
    <s v="DRUM AUTO VL.MICA SI RAMIFICATII"/>
    <s v="conform amenajamentelor silvice"/>
    <s v="HUNEDOARA"/>
    <s v="-"/>
    <s v="Tara: România; Judet: HUNEDOARA; -;   -; Nr: -;"/>
    <n v="1984"/>
    <n v="6900"/>
    <n v="20"/>
    <s v="in administrare"/>
    <s v="HG 982/1998;;OUG.1 din 04/01/2017;HG.354/18.05.2017;OUG.68 din 06/11/2019"/>
    <s v="imobil"/>
    <s v="Lungime= Km;Suprafeţe= ha;CF= ;"/>
  </r>
  <r>
    <x v="4153"/>
    <s v="8.30._"/>
    <m/>
    <m/>
    <s v="DRUM ACCES PR INAII,DIN PAMANT"/>
    <s v="conform amenajamentelor silvice"/>
    <s v="HUNEDOARA"/>
    <s v="-"/>
    <s v="Tara: România; Judet: HUNEDOARA; -;   -; Nr: -;"/>
    <n v="1983"/>
    <n v="11"/>
    <n v="20"/>
    <s v="in administrare"/>
    <s v="HG 982/1998;HG 1344/2011;OUG.1 din 04/01/2017;OUG.68 din 06/11/2019"/>
    <s v="imobil"/>
    <s v="lucrari de corectarea torentilor"/>
  </r>
  <r>
    <x v="4154"/>
    <s v="8.04.04"/>
    <m/>
    <m/>
    <s v="DRUM AUTO PAPANARU PRELUNGIRE 3,"/>
    <s v="conform amenajamentelor silvice"/>
    <s v="HUNEDOARA"/>
    <s v="-"/>
    <s v="Tara: România; Judet: HUNEDOARA; -;   -; Nr: -;"/>
    <n v="1984"/>
    <n v="40126"/>
    <n v="20"/>
    <s v="in administrare"/>
    <s v="HG 982/1998;HG 1344/2011;OUG.1 din 04/01/2017;HG.354/18.05.2017;OUG.68 din 06/11/2019"/>
    <s v="imobil"/>
    <s v="Lungime= Km;Suprafeţe= ha;CF= ;"/>
  </r>
  <r>
    <x v="4155"/>
    <s v="8.30.01"/>
    <m/>
    <m/>
    <s v="BARAJ 16 M4,0 VALEA REA FARA ACU"/>
    <s v="conform amenajamentelor silvice"/>
    <s v="HUNEDOARA"/>
    <s v="-"/>
    <s v="Tara: România; Judet: HUNEDOARA; -;   -; Nr: -;"/>
    <n v="1980"/>
    <n v="170"/>
    <n v="20"/>
    <s v="in administrare"/>
    <s v="HG 982/1998;HG 1344/2011;OUG.1 din 04/01/2017;HG.354/18.05.2017;OUG.68 din 06/11/2019;HG.846/08.10.2020"/>
    <s v="imobil"/>
    <s v="Lungime albie corectată/consolidată=0,3 km;"/>
  </r>
  <r>
    <x v="4156"/>
    <s v="8.04.04"/>
    <m/>
    <m/>
    <s v="DRUM AUTO VADU DOBRII-BILII 2,2"/>
    <s v="conform amenajamentelor silvice"/>
    <s v="HUNEDOARA"/>
    <s v="-"/>
    <s v="Tara: România; Judet: HUNEDOARA; -;   -; Nr: -;"/>
    <n v="1969"/>
    <n v="7035"/>
    <n v="20"/>
    <s v="in administrare"/>
    <s v="HG 982/1998;HG 1344/2011;OUG.1 din 04/01/2017;HG.354/18.05.2017;OUG.68 din 06/11/2019"/>
    <s v="imobil"/>
    <s v="Lungime= Km;Suprafeţe= ha;CF= ;"/>
  </r>
  <r>
    <x v="4157"/>
    <s v="8.04.04"/>
    <m/>
    <m/>
    <s v="DRUM AUTO VADU DOBRII-HIRENCU 0,"/>
    <s v="conform amenajamentelor silvice"/>
    <s v="HUNEDOARA"/>
    <s v="-"/>
    <s v="Tara: România; Judet: HUNEDOARA; -;   -; Nr: -;"/>
    <n v="1969"/>
    <n v="884"/>
    <n v="20"/>
    <s v="in administrare"/>
    <s v="HG 982/1998;HG 1344/2011;OUG.1 din 04/01/2017;HG.354/18.05.2017;OUG.68 din 06/11/2019"/>
    <s v="imobil"/>
    <s v="Lungime= Km;Suprafeţe= ha;CF= ;"/>
  </r>
  <r>
    <x v="4158"/>
    <s v="8.04.04"/>
    <m/>
    <m/>
    <s v="DRUM AUTO CERNISORITA 1,7 KM"/>
    <s v="conform amenajamentelor silvice"/>
    <s v="HUNEDOARA"/>
    <s v="-"/>
    <s v="Tara: România; Judet: HUNEDOARA; -;   -; Nr: -;"/>
    <n v="1967"/>
    <n v="1219"/>
    <n v="20"/>
    <s v="in administrare"/>
    <s v="HG 982/1998;HG 1344/2011;OUG.1 din 04/01/2017;HG.354/18.05.2017;OUG.68 din 06/11/2019"/>
    <s v="imobil"/>
    <s v="Lungime= Km;Suprafeţe= ha;CF= ;"/>
  </r>
  <r>
    <x v="4159"/>
    <s v="8.04.04"/>
    <m/>
    <m/>
    <s v="DRUM AUTO VALEA PESTISULUI 0,3 K"/>
    <s v="conform amenajamentelor silvice"/>
    <s v="HUNEDOARA"/>
    <s v="-"/>
    <s v="Tara: România; Judet: HUNEDOARA; -;   -; Nr: -;"/>
    <n v="1970"/>
    <n v="314"/>
    <n v="20"/>
    <s v="in administrare"/>
    <s v="HG 982/1998;HG 1344/2011;OUG.1 din 04/01/2017;HG.354/18.05.2017;OUG.68 din 06/11/2019"/>
    <s v="imobil"/>
    <s v="Lungime= Km;Suprafeţe= ha;CF= ;"/>
  </r>
  <r>
    <x v="4160"/>
    <s v="8.04.04"/>
    <m/>
    <m/>
    <s v="DRUM AUTO VL.MARE 5,1 KM"/>
    <s v="conform amenajamentelor silvice"/>
    <s v="HUNEDOARA"/>
    <s v="-"/>
    <s v="Tara: România; Judet: HUNEDOARA; -;   -; Nr: -;"/>
    <n v="1980"/>
    <n v="44310"/>
    <n v="20"/>
    <s v="in administrare"/>
    <s v="HG 982/1998;;OUG.1 din 04/01/2017;HG.354/18.05.2017;OUG.68 din 06/11/2019"/>
    <s v="imobil"/>
    <s v="Lungime= Km;Suprafeţe= ha;CF= ;"/>
  </r>
  <r>
    <x v="4161"/>
    <s v="8.04.04"/>
    <m/>
    <m/>
    <s v="DRUM AUTO VL.LUI DAN 1,0 KM"/>
    <s v="conform amenajamentelor silvice"/>
    <s v="HUNEDOARA"/>
    <s v="-"/>
    <s v="Tara: România; Judet: HUNEDOARA; -;   -; Nr: -;"/>
    <n v="1967"/>
    <n v="155"/>
    <n v="20"/>
    <s v="in administrare"/>
    <s v="HG 982/1998;;OUG.1 din 04/01/2017;HG.354/18.05.2017;OUG.68 din 06/11/2019"/>
    <s v="imobil"/>
    <s v="Lungime= Km;Suprafeţe= ha;CF= ;"/>
  </r>
  <r>
    <x v="4162"/>
    <s v="8.04.04"/>
    <m/>
    <m/>
    <s v="DRUM AUTO DUMADANI 4.0 KM"/>
    <s v="conform amenajamentelor silvice"/>
    <s v="HUNEDOARA"/>
    <s v="-"/>
    <s v="Tara: România; Judet: HUNEDOARA; -;   -; Nr: -;"/>
    <n v="1987"/>
    <n v="24378"/>
    <n v="20"/>
    <s v="in administrare"/>
    <s v="HG 982/1998;;OUG.1 din 04/01/2017;HG.354/18.05.2017;OUG.68 din 06/11/2019"/>
    <s v="imobil"/>
    <s v="Lungime= Km;Suprafeţe= ha;CF= ;"/>
  </r>
  <r>
    <x v="4163"/>
    <s v="8.04.04"/>
    <m/>
    <m/>
    <s v="DRUM AUTO TAMPU VLSESULUI GODEAN"/>
    <s v="conform amenajamentelor silvice"/>
    <s v="HUNEDOARA"/>
    <s v="-"/>
    <s v="Tara: România; Judet: HUNEDOARA; -;   -; Nr: -;"/>
    <n v="1983"/>
    <n v="79457"/>
    <n v="20"/>
    <s v="in administrare"/>
    <s v="HG 982/1998;;OUG.1 din 04/01/2017;HG.354/18.05.2017;OUG.68 din 06/11/2019"/>
    <s v="imobil"/>
    <s v="Lungime= Km;Suprafeţe= ha;CF= ;"/>
  </r>
  <r>
    <x v="4164"/>
    <s v="8.04.04"/>
    <m/>
    <m/>
    <s v="DRUM AUTO RADULESTI 1,7 KM"/>
    <s v="conform amenajamentelor silvice"/>
    <s v="HUNEDOARA"/>
    <s v="-"/>
    <s v="Tara: România; Judet: HUNEDOARA; -;   -; Nr: -;"/>
    <n v="1978"/>
    <n v="7715"/>
    <n v="20"/>
    <s v="in administrare"/>
    <s v="HG 982/1998;;OUG.1 din 04/01/2017;HG.354/18.05.2017;OUG.68 din 06/11/2019"/>
    <s v="imobil"/>
    <s v="Lungime= Km;Suprafeţe= ha;CF= ;"/>
  </r>
  <r>
    <x v="4165"/>
    <s v="8.04.04"/>
    <m/>
    <m/>
    <s v="DRUM AUTO PANC-ABUCEA 2,0 KM"/>
    <s v="conform amenajamentelor silvice"/>
    <s v="HUNEDOARA"/>
    <s v="-"/>
    <s v="Tara: România; Judet: HUNEDOARA; -;   -; Nr: -;"/>
    <n v="1990"/>
    <n v="10819"/>
    <n v="20"/>
    <s v="in administrare"/>
    <s v="HG 982/1998;;OUG.1 din 04/01/2017;HG.354/18.05.2017;OUG.68 din 06/11/2019"/>
    <s v="imobil"/>
    <s v="Lungime= Km;Suprafeţe= ha;CF= ;"/>
  </r>
  <r>
    <x v="4166"/>
    <s v="8.04.04"/>
    <m/>
    <m/>
    <s v="DRUM AUTO VALENI 10.4 KM"/>
    <s v="conform amenajamentelor silvice"/>
    <s v="HUNEDOARA"/>
    <s v="-"/>
    <s v="Tara: România; Judet: HUNEDOARA; -;   -; Nr: -;"/>
    <n v="1982"/>
    <n v="43398"/>
    <n v="20"/>
    <s v="in administrare"/>
    <s v="HG 982/1998;;OUG.1 din 04/01/2017;HG.354/18.05.2017;OUG.68 din 06/11/2019"/>
    <s v="imobil"/>
    <s v="Lungime= Km;Suprafeţe= ha;CF= ;"/>
  </r>
  <r>
    <x v="4167"/>
    <s v="8.04.04"/>
    <m/>
    <m/>
    <s v="DRUM AUTO RUDELE-ROSIA 9.8 KM"/>
    <s v="conform amenajamentelor silvice"/>
    <s v="HUNEDOARA"/>
    <s v="-"/>
    <s v="Tara: România; Judet: HUNEDOARA; -;   -; Nr: -;"/>
    <n v="1971"/>
    <n v="4917"/>
    <n v="20"/>
    <s v="in administrare"/>
    <s v="HG 982/1998;;OUG.1 din 04/01/2017;OUG.68 din 06/11/2019"/>
    <s v="imobil"/>
    <s v="drum auto forestier"/>
  </r>
  <r>
    <x v="4168"/>
    <s v="8.30._"/>
    <m/>
    <m/>
    <s v="ZID APARARE IMPOTRIVA INUNDATII"/>
    <s v="conform amenajamentelor silvice"/>
    <s v="HUNEDOARA"/>
    <s v="-"/>
    <s v="Tara: România; Judet: HUNEDOARA; -;   -; Nr: -;"/>
    <n v="1961"/>
    <n v="6724"/>
    <n v="20"/>
    <s v="in administrare"/>
    <s v="HG 982/1998;HG 1344/2011;OUG.1 din 04/01/2017;OUG.68 din 06/11/2019"/>
    <s v="imobil"/>
    <s v="lucrari de corectarea torentilor"/>
  </r>
  <r>
    <x v="4169"/>
    <s v="8.04.04"/>
    <m/>
    <m/>
    <s v="DRUM AUTO CASAGU 3,4 KM"/>
    <s v="conform amenajamentelor silvice"/>
    <s v="HUNEDOARA"/>
    <s v="-"/>
    <s v="Tara: România; Judet: HUNEDOARA; -;   -; Nr: -;"/>
    <n v="1958"/>
    <n v="5157"/>
    <n v="20"/>
    <s v="in administrare"/>
    <s v="HG 982/1998;;OUG.1 din 04/01/2017;HG.354/18.05.2017;OUG.68 din 06/11/2019"/>
    <s v="imobil"/>
    <s v="Lungime= Km;Suprafeţe= ha;CF= ;"/>
  </r>
  <r>
    <x v="4170"/>
    <s v="8.04.04"/>
    <m/>
    <m/>
    <s v="DRUM AUTO OHABA-STANCESTI 2,1 KM"/>
    <s v="conform amenajamentelor silvice"/>
    <s v="HUNEDOARA"/>
    <s v="-"/>
    <s v="Tara: România; Judet: HUNEDOARA; -;   -; Nr: -;"/>
    <n v="1971"/>
    <n v="6551"/>
    <n v="20"/>
    <s v="in administrare"/>
    <s v="HG 982/1998;;OUG.1 din 04/01/2017;HG.354/18.05.2017;OUG.68 din 06/11/2019"/>
    <s v="imobil"/>
    <s v="Lungime= Km;Suprafeţe= ha;CF= ;"/>
  </r>
  <r>
    <x v="4171"/>
    <s v="8.04.04"/>
    <m/>
    <m/>
    <s v="DRUM AUTO VL.PODULUI 1,0 KM"/>
    <s v="conform amenajamentelor silvice"/>
    <s v="HUNEDOARA"/>
    <s v="-"/>
    <s v="Tara: România; Judet: HUNEDOARA; -;   -; Nr: -;"/>
    <n v="1983"/>
    <n v="146683"/>
    <n v="20"/>
    <s v="in administrare"/>
    <s v="HG 982/1998;HG 1344/2011;OUG.1 din 04/01/2017;HG.354/18.05.2017;OUG.68 din 06/11/2019"/>
    <s v="imobil"/>
    <s v="Lungime= Km;Suprafeţe= ha;CF= ;"/>
  </r>
  <r>
    <x v="4172"/>
    <s v="8.04.04"/>
    <m/>
    <m/>
    <s v="DRUM AUTO IASPARING 1,5 KM"/>
    <s v="conform amenajamentelor silvice"/>
    <s v="HUNEDOARA"/>
    <s v="-"/>
    <s v="Tara: România; Judet: HUNEDOARA; -;   -; Nr: -;"/>
    <n v="1979"/>
    <n v="41213"/>
    <n v="20"/>
    <s v="in administrare"/>
    <s v="HG 982/1998;HG 1344/2011;OUG.1 din 04/01/2017;HG.354/18.05.2017;OUG.68 din 06/11/2019"/>
    <s v="imobil"/>
    <s v="Lungime= Km;Suprafeţe= ha;CF= ;"/>
  </r>
  <r>
    <x v="4173"/>
    <s v="8.04.04"/>
    <m/>
    <m/>
    <s v="DRUM AUTO GROHOTELE 2,4 KM"/>
    <s v="conform amenajamentelor silvice"/>
    <s v="HUNEDOARA"/>
    <s v="-"/>
    <s v="Tara: România; Judet: HUNEDOARA; -;   -; Nr: -;"/>
    <n v="1988"/>
    <n v="812"/>
    <n v="20"/>
    <s v="in administrare"/>
    <s v="HG 982/1998;HG 1344/2011;OUG.1 din 04/01/2017;HG.354/18.05.2017;OUG.68 din 06/11/2019"/>
    <s v="imobil"/>
    <s v="Lungime= Km;Suprafeţe= ha;CF= ;"/>
  </r>
  <r>
    <x v="4174"/>
    <s v="8.04.04"/>
    <m/>
    <m/>
    <s v="DRUM AUTO IZVORUL CRISULUI 11,3"/>
    <s v="conform amenajamentelor silvice"/>
    <s v="HUNEDOARA"/>
    <s v="-"/>
    <s v="Tara: România; Judet: HUNEDOARA; -;   -; Nr: -;"/>
    <n v="1961"/>
    <n v="303"/>
    <n v="20"/>
    <s v="in administrare"/>
    <s v="HG 982/1998;HG 1344/2011;OUG.1 din 04/01/2017;HG.354/18.05.2017;OUG.68 din 06/11/2019"/>
    <s v="imobil"/>
    <s v="Lungime= Km;Suprafeţe= ha;CF= ;"/>
  </r>
  <r>
    <x v="4175"/>
    <s v="8.04.04"/>
    <m/>
    <m/>
    <s v="DRUM AUTO BUCURESCI 3,9 KM"/>
    <s v="conform amenajamentelor silvice"/>
    <s v="HUNEDOARA"/>
    <s v="-"/>
    <s v="Tara: România; Judet: HUNEDOARA; -;   -; Nr: -;"/>
    <n v="1969"/>
    <n v="9896"/>
    <n v="20"/>
    <s v="in administrare"/>
    <s v="HG 982/1998;HG 1344/2011;OUG.1 din 04/01/2017;HG.354/18.05.2017;OUG.68 din 06/11/2019"/>
    <s v="imobil"/>
    <s v="Lungime= Km;Suprafeţe= ha;CF= ;"/>
  </r>
  <r>
    <x v="4176"/>
    <s v="8.04.04"/>
    <m/>
    <m/>
    <s v="DRUM AUTO DUMBRAVA MURGASU 13,2"/>
    <s v="conform amenajamentelor silvice"/>
    <s v="HUNEDOARA"/>
    <s v="-"/>
    <s v="Tara: România; Judet: HUNEDOARA; -;   -; Nr: -;"/>
    <n v="1970"/>
    <n v="10222"/>
    <n v="20"/>
    <s v="in administrare"/>
    <s v="HG 982/1998;HG 1344/2011;OUG.1 din 04/01/2017;HG.354/18.05.2017;OUG.68 din 06/11/2019"/>
    <s v="imobil"/>
    <s v="Lungime= Km;Suprafeţe= ha;CF= ;"/>
  </r>
  <r>
    <x v="4177"/>
    <s v="8.04.04"/>
    <m/>
    <m/>
    <s v="DRUM AUTO PURCARU 2,9 KM"/>
    <s v="conform amenajamentelor silvice"/>
    <s v="HUNEDOARA"/>
    <s v="-"/>
    <s v="Tara: România; Judet: HUNEDOARA; -;   -; Nr: -;"/>
    <n v="1982"/>
    <n v="15551"/>
    <n v="20"/>
    <s v="in administrare"/>
    <s v="HG 982/1998;;OUG.1 din 04/01/2017;HG.354/18.05.2017;OUG.68 din 06/11/2019"/>
    <s v="imobil"/>
    <s v="Lungime= Km;Suprafeţe= ha;CF= ;"/>
  </r>
  <r>
    <x v="4178"/>
    <s v="8.04.04"/>
    <m/>
    <m/>
    <s v="DRUM AUTO PORUMBELUL 1,0 KM"/>
    <s v="conform amenajamentelor silvice"/>
    <s v="HUNEDOARA"/>
    <s v="-"/>
    <s v="Tara: România; Judet: HUNEDOARA; -;   -; Nr: -;"/>
    <n v="1992"/>
    <n v="276355"/>
    <n v="20"/>
    <s v="in administrare"/>
    <s v="HG 982/1998;HG 1344/2011; HG 478/ 24-IUN-15;HG.478/24-IUN-15;OUG.1 din 04/01/2017;HG.354/18.05.2017;OUG.68 din 06/11/2019"/>
    <s v="imobil"/>
    <s v="Lungime=1,0 Km;Suprafeţe= ha;CF= ;"/>
  </r>
  <r>
    <x v="4179"/>
    <s v="8.04.04"/>
    <m/>
    <m/>
    <s v="DRUM AUTO VALEA BULZULUI 6,8 KM"/>
    <s v="conform amenajamentelor silvice"/>
    <s v="HUNEDOARA"/>
    <s v="-"/>
    <s v="Tara: România; Judet: HUNEDOARA; -;   -; Nr: -;"/>
    <n v="1980"/>
    <n v="28357"/>
    <n v="20"/>
    <s v="in administrare"/>
    <s v="HG 982/1998;HG 1344/2011;OUG.1 din 04/01/2017;HG.354/18.05.2017;OUG.68 din 06/11/2019"/>
    <s v="imobil"/>
    <s v="Lungime= Km;Suprafeţe= ha;CF= ;"/>
  </r>
  <r>
    <x v="4180"/>
    <s v="8.04.04"/>
    <m/>
    <m/>
    <s v="DRUM AUTO VL.STREIULUI 34,0 KM"/>
    <s v="conform amenajamentelor silvice"/>
    <s v="HUNEDOARA"/>
    <s v="-"/>
    <s v="Tara: România; Judet: HUNEDOARA; -;   -; Nr: -;"/>
    <n v="1971"/>
    <n v="1559791"/>
    <n v="20"/>
    <s v="in administrare"/>
    <s v="HG 982/1998;; HG 478/ 24-IUN-15;HG.478/24-IUN-15;OUG.1 din 04/01/2017;HG.354/18.05.2017;OUG.68 din 06/11/2019"/>
    <s v="imobil"/>
    <s v="Lungime= Km;Suprafeţe= ha;CF= ;"/>
  </r>
  <r>
    <x v="4181"/>
    <s v="8.04.04"/>
    <m/>
    <m/>
    <s v="DRUM AUTO VL.REA-POD PESTE STREI"/>
    <s v="conform amenajamentelor silvice"/>
    <s v="HUNEDOARA"/>
    <s v="-"/>
    <s v="Tara: România; Judet: HUNEDOARA; -;   -; Nr: -;"/>
    <n v="1979"/>
    <n v="65029"/>
    <n v="20"/>
    <s v="in administrare"/>
    <s v="HG 982/1998;; HG 478/ 24-IUN-15;HG.478/24-IUN-15;OUG.1 din 04/01/2017;HG.354/18.05.2017;OUG.68 din 06/11/2019"/>
    <s v="imobil"/>
    <s v="Lungime= Km;Suprafeţe= ha;CF= ;"/>
  </r>
  <r>
    <x v="4182"/>
    <s v="8.04.04"/>
    <m/>
    <m/>
    <s v="DAF VIRFUL NEGRU"/>
    <s v="conform amenajamentelor silvice"/>
    <s v="CLUJ"/>
    <s v="-"/>
    <s v="Tara: România; Judet: CLUJ; -;   -; Nr: -;"/>
    <n v="1961"/>
    <n v="8001"/>
    <n v="12"/>
    <s v="in administrare"/>
    <s v="HG 982/1998;;OUG.1 din 04/01/2017;OUG.68 din 06/11/2019"/>
    <s v="imobil"/>
    <s v="drum auto forestier"/>
  </r>
  <r>
    <x v="4183"/>
    <s v="8.04.04"/>
    <m/>
    <m/>
    <s v="DAF ZARNA"/>
    <s v="conform amenajamentelor silvice"/>
    <s v="BIHOR"/>
    <s v="-"/>
    <s v="Tara: România; Judet: BIHOR; -;   -; Nr: -;"/>
    <n v="1974"/>
    <n v="81417"/>
    <n v="5"/>
    <s v="in administrare"/>
    <s v="HG 982/1998;;OUG.1 din 04/01/2017;HG.354/18.05.2017;OUG.68 din 06/11/2019"/>
    <s v="imobil"/>
    <s v="Lungime= Km;Suprafeţe= ha;CF= ;"/>
  </r>
  <r>
    <x v="4184"/>
    <s v="8.30._"/>
    <m/>
    <m/>
    <s v="CANAL ZIDARIE BOLOGA"/>
    <s v="conform amenajamentelor silvice"/>
    <s v="CLUJ"/>
    <s v="-"/>
    <s v="Tara: România; Judet: CLUJ; -;   -; Nr: -;"/>
    <n v="1969"/>
    <n v="2535"/>
    <n v="12"/>
    <s v="in administrare"/>
    <s v="HG 982/1998;;OUG.1 din 04/01/2017;OUG.68 din 06/11/2019"/>
    <s v="imobil"/>
    <s v="lucrari de corectarea torentilor"/>
  </r>
  <r>
    <x v="4185"/>
    <s v="8.30._"/>
    <m/>
    <m/>
    <s v="PODETE DOLATE BOLOGA"/>
    <s v="conform amenajamentelor silvice"/>
    <s v="CLUJ"/>
    <s v="-"/>
    <s v="Tara: România; Judet: CLUJ; -;   -; Nr: -;"/>
    <n v="1970"/>
    <n v="33"/>
    <n v="12"/>
    <s v="in administrare"/>
    <s v="HG 982/1998;;OUG.1 din 04/01/2017;OUG.68 din 06/11/2019"/>
    <s v="imobil"/>
    <s v="lucrari de corectarea torentilor"/>
  </r>
  <r>
    <x v="4186"/>
    <s v="8.30._"/>
    <m/>
    <m/>
    <s v="BARAJE BETON BOLOGA"/>
    <s v="conform amenajamentelor silvice"/>
    <s v="CLUJ"/>
    <s v="-"/>
    <s v="Tara: România; Judet: CLUJ; -;   -; Nr: -;"/>
    <n v="1970"/>
    <n v="1677"/>
    <n v="12"/>
    <s v="in administrare"/>
    <s v="HG 982/1998;;OUG.1 din 04/01/2017;OUG.68 din 06/11/2019"/>
    <s v="imobil"/>
    <s v="lucrari de corectarea torentilor"/>
  </r>
  <r>
    <x v="4187"/>
    <s v="8.04.04"/>
    <m/>
    <m/>
    <s v="DAF MUNTISOR"/>
    <s v="conform amenajamentelor silvice"/>
    <s v="CLUJ"/>
    <s v="-"/>
    <s v="Tara: România; Judet: CLUJ; -;   -; Nr: -;"/>
    <n v="1970"/>
    <n v="12084"/>
    <n v="12"/>
    <s v="in administrare"/>
    <s v="HG 982/1998;;OUG.1 din 04/01/2017;OUG.68 din 06/11/2019"/>
    <s v="imobil"/>
    <s v="drum auto forestier"/>
  </r>
  <r>
    <x v="4188"/>
    <s v="8.04.04"/>
    <m/>
    <m/>
    <s v="DAF DUMITREASA"/>
    <s v="conform amenajamentelor silvice"/>
    <s v="CLUJ"/>
    <s v="-"/>
    <s v="Tara: România; Judet: CLUJ; -;   -; Nr: -;"/>
    <n v="1968"/>
    <n v="43653"/>
    <n v="12"/>
    <s v="in administrare"/>
    <s v="HG 982/1998;;OUG.1 din 04/01/2017;OUG.68 din 06/11/2019"/>
    <s v="imobil"/>
    <s v="drum auto forestier"/>
  </r>
  <r>
    <x v="4189"/>
    <s v="8.04.04"/>
    <m/>
    <m/>
    <s v="DAF TOMNATEC RAMIFIC"/>
    <s v="conform amenajamentelor silvice"/>
    <s v="CLUJ"/>
    <s v="-"/>
    <s v="Tara: România; Judet: CLUJ; -;   -; Nr: -;"/>
    <n v="1969"/>
    <n v="18620"/>
    <n v="12"/>
    <s v="in administrare"/>
    <s v="HG 982/1998;;OUG.1 din 04/01/2017;OUG.68 din 06/11/2019"/>
    <s v="imobil"/>
    <s v="drum auto forestier"/>
  </r>
  <r>
    <x v="4190"/>
    <s v="8.04.04"/>
    <m/>
    <m/>
    <s v="DAF IRISOARA LETOASE"/>
    <s v="conform amenajamentelor silvice"/>
    <s v="CLUJ"/>
    <s v="-"/>
    <s v="Tara: România; Judet: CLUJ; -;   -; Nr: -;"/>
    <n v="1971"/>
    <n v="160237"/>
    <n v="12"/>
    <s v="in administrare"/>
    <s v="HG 982/1998;;OUG.1 din 04/01/2017;OUG.68 din 06/11/2019"/>
    <s v="imobil"/>
    <s v="drum auto forestier"/>
  </r>
  <r>
    <x v="4191"/>
    <s v="8.04.04"/>
    <m/>
    <m/>
    <s v="DAF STEAUA DOBRUS"/>
    <s v="conform amenajamentelor silvice"/>
    <s v="CLUJ"/>
    <s v="-"/>
    <s v="Tara: România; Judet: CLUJ; -;   -; Nr: -;"/>
    <n v="1968"/>
    <n v="78226"/>
    <n v="12"/>
    <s v="in administrare"/>
    <s v="HG 982/1998;;OUG.1 din 04/01/2017;OUG.68 din 06/11/2019"/>
    <s v="imobil"/>
    <s v="drum auto forestier"/>
  </r>
  <r>
    <x v="4192"/>
    <s v="8.04.04"/>
    <m/>
    <m/>
    <s v="DAF AGIRBICIU"/>
    <s v="conform amenajamentelor silvice"/>
    <s v="CLUJ"/>
    <s v="-"/>
    <s v="Tara: România; Judet: CLUJ; -;   -; Nr: -;"/>
    <n v="1984"/>
    <n v="36343"/>
    <n v="12"/>
    <s v="in administrare"/>
    <s v="HG 982/1998;H 384/2011;OUG.1 din 04/01/2017;HG.354/18.05.2017;OUG.68 din 06/11/2019"/>
    <s v="imobil"/>
    <s v="Lungime= Km;Suprafeţe= ha;CF= ;"/>
  </r>
  <r>
    <x v="4193"/>
    <s v="8.30._"/>
    <m/>
    <m/>
    <s v="CT PODUL LUI TOLOMEI"/>
    <s v="conform amenajamentelor silvice"/>
    <s v="CLUJ"/>
    <s v="-"/>
    <s v="Tara: România; Judet: CLUJ; -;   -; Nr: -;"/>
    <n v="1966"/>
    <n v="4970"/>
    <n v="12"/>
    <s v="in administrare"/>
    <s v="HG 982/1998;;OUG.1 din 04/01/2017;OUG.68 din 06/11/2019"/>
    <s v="imobil"/>
    <s v="lucrari de corectarea torentilor"/>
  </r>
  <r>
    <x v="4194"/>
    <s v="8.04.04"/>
    <m/>
    <m/>
    <s v="DAF VISTEA"/>
    <s v="conform amenajamentelor silvice"/>
    <s v="CLUJ"/>
    <s v="-"/>
    <s v="Tara: România; Judet: CLUJ; -;   -; Nr: -;"/>
    <n v="1981"/>
    <n v="10739"/>
    <n v="12"/>
    <s v="in administrare"/>
    <s v="HG 982/1998;;OUG.1 din 04/01/2017;HG.354/18.05.2017;OUG.68 din 06/11/2019"/>
    <s v="imobil"/>
    <s v="Lungime= Km;Suprafeţe= ha;CF= ;"/>
  </r>
  <r>
    <x v="4195"/>
    <s v="8.04.04"/>
    <m/>
    <m/>
    <s v="DAF PONITA VALEA SFINTA"/>
    <s v="conform amenajamentelor silvice"/>
    <s v="SĂLAJ"/>
    <s v="-"/>
    <s v="Tara: România; Judet: SĂLAJ; -;   -; Nr: -;"/>
    <n v="1980"/>
    <n v="61258"/>
    <n v="31"/>
    <s v="in administrare"/>
    <s v="HG 982/1998;HG 1344/2011;OUG.1 din 04/01/2017;OUG.68 din 06/11/2019"/>
    <s v="imobil"/>
    <s v="drum auto forestier"/>
  </r>
  <r>
    <x v="4196"/>
    <s v="8.04.04"/>
    <m/>
    <m/>
    <s v="DAF CASIEL"/>
    <s v="conform amenajamentelor silvice"/>
    <s v="CLUJ"/>
    <s v="-"/>
    <s v="Tara: România; Judet: CLUJ; -;   -; Nr: -;"/>
    <n v="1972"/>
    <n v="24358"/>
    <n v="12"/>
    <s v="in administrare"/>
    <s v="HG 982/1998;;OUG.1 din 04/01/2017;OUG.68 din 06/11/2019"/>
    <s v="imobil"/>
    <s v="drum auto forestier"/>
  </r>
  <r>
    <x v="4197"/>
    <s v="8.04.04"/>
    <m/>
    <m/>
    <s v="DAF HUTA GROSILOR"/>
    <s v="conform amenajamentelor silvice"/>
    <s v="SĂLAJ"/>
    <s v="-"/>
    <s v="Tara: România; Judet: SĂLAJ; -;   -; Nr: -;"/>
    <n v="1972"/>
    <n v="99110"/>
    <n v="31"/>
    <s v="in administrare"/>
    <s v="HG 982/1998;HG 1344/2011;OUG.1 din 04/01/2017;OUG.68 din 06/11/2019"/>
    <s v="imobil"/>
    <s v="drum auto forestier"/>
  </r>
  <r>
    <x v="4198"/>
    <s v="8.30._"/>
    <m/>
    <m/>
    <s v="CT V.CASELOR"/>
    <s v="conform amenajamentelor silvice"/>
    <s v="CLUJ"/>
    <s v="-"/>
    <s v="Tara: România; Judet: CLUJ; -;   -; Nr: -;"/>
    <n v="1966"/>
    <n v="5038"/>
    <n v="12"/>
    <s v="in administrare"/>
    <s v="HG 982/1998;;OUG.1 din 04/01/2017;OUG.68 din 06/11/2019"/>
    <s v="imobil"/>
    <s v="lucrari de corectarea torentilor"/>
  </r>
  <r>
    <x v="4199"/>
    <s v="8.04.04"/>
    <m/>
    <m/>
    <s v="DAF VALEA ROSIE"/>
    <s v="conform amenajamentelor silvice"/>
    <s v="SĂLAJ"/>
    <s v="-"/>
    <s v="Tara: România; Judet: SĂLAJ; -;   -; Nr: -;"/>
    <n v="1985"/>
    <n v="55154"/>
    <n v="31"/>
    <s v="in administrare"/>
    <s v="HG 982/1998;HG 1344/2011;OUG.1 din 04/01/2017;OUG.68 din 06/11/2019"/>
    <s v="imobil"/>
    <s v="drum auto forestier"/>
  </r>
  <r>
    <x v="4200"/>
    <s v="8.04.04"/>
    <m/>
    <m/>
    <s v="DAF VALEA LESULUI CONSOLIDARE"/>
    <s v="conform amenajamentelor silvice"/>
    <s v="SĂLAJ"/>
    <s v="-"/>
    <s v="Tara: România; Judet: SĂLAJ; -;   -; Nr: -;"/>
    <n v="1986"/>
    <n v="6107"/>
    <n v="31"/>
    <s v="in administrare"/>
    <s v="HG 982/1998;HG 1344/2011;OUG.1 din 04/01/2017;HG.354/18.05.2017;OUG.68 din 06/11/2019"/>
    <s v="imobil"/>
    <s v="Lungime= Km;Suprafeţe= ha;CF= ;"/>
  </r>
  <r>
    <x v="4201"/>
    <s v="8.04.04"/>
    <m/>
    <m/>
    <s v="DAF DOH ZALNOC II"/>
    <s v="conform amenajamentelor silvice"/>
    <s v="SĂLAJ"/>
    <s v="-"/>
    <s v="Tara: România; Judet: SĂLAJ; -;   -; Nr: -;"/>
    <n v="1983"/>
    <n v="34314"/>
    <n v="31"/>
    <s v="in administrare"/>
    <s v="HG 982/1998;;OUG.1 din 04/01/2017;OUG.68 din 06/11/2019"/>
    <s v="imobil"/>
    <s v="drum auto forestier"/>
  </r>
  <r>
    <x v="4202"/>
    <s v="8.04.04"/>
    <m/>
    <m/>
    <s v="DAF REMETI CHIEJD CONSOLIDARE"/>
    <s v="conform amenajamentelor silvice"/>
    <s v="SĂLAJ"/>
    <s v="-"/>
    <s v="Tara: România; Judet: SĂLAJ; -;   -; Nr: -;"/>
    <n v="1986"/>
    <n v="12701"/>
    <n v="31"/>
    <s v="in administrare"/>
    <s v="HG 982/1998;;OUG.1 din 04/01/2017;HG.354/18.05.2017;OUG.68 din 06/11/2019"/>
    <s v="imobil"/>
    <s v="Lungime= Km;Suprafeţe= ha;CF= ;"/>
  </r>
  <r>
    <x v="4203"/>
    <s v="8.04.04"/>
    <m/>
    <m/>
    <s v="DAF CORTA I"/>
    <s v="conform amenajamentelor silvice"/>
    <s v="SĂLAJ"/>
    <s v="-"/>
    <s v="Tara: România; Judet: SĂLAJ; -;   -; Nr: -;"/>
    <n v="1973"/>
    <n v="14686"/>
    <n v="31"/>
    <s v="in administrare"/>
    <s v="HG 982/1998;;OUG.1 din 04/01/2017;OUG.68 din 06/11/2019"/>
    <s v="imobil"/>
    <s v="drum auto forestier"/>
  </r>
  <r>
    <x v="4204"/>
    <s v="8.04.04"/>
    <m/>
    <m/>
    <s v="DAF SEMSUD PRELUNGIRE"/>
    <s v="conform amenajamentelor silvice"/>
    <s v="SĂLAJ"/>
    <s v="-"/>
    <s v="Tara: România; Judet: SĂLAJ; -;   -; Nr: -;"/>
    <n v="1984"/>
    <n v="94821"/>
    <n v="31"/>
    <s v="in administrare"/>
    <s v="HG 982/1998;HG 1344/2011;OUG.1 din 04/01/2017;OUG.68 din 06/11/2019"/>
    <s v="imobil"/>
    <s v="SEMSUD"/>
  </r>
  <r>
    <x v="4205"/>
    <s v="8.04.04"/>
    <m/>
    <m/>
    <s v="DAF POD VALEA IAZULUI"/>
    <s v="conform amenajamentelor silvice"/>
    <s v="SĂLAJ"/>
    <s v="-"/>
    <s v="Tara: România; Judet: SĂLAJ; -;   -; Nr: -;"/>
    <n v="1991"/>
    <n v="24591"/>
    <n v="31"/>
    <s v="in administrare"/>
    <s v="HG 982/1998;HG 1344/2011;OUG.1 din 04/01/2017;HG.354/18.05.2017;OUG.68 din 06/11/2019"/>
    <s v="imobil"/>
    <s v="Lungime= Km;Suprafeţe= ha;CF= ;"/>
  </r>
  <r>
    <x v="4206"/>
    <s v="8.01.03"/>
    <m/>
    <m/>
    <s v="DAF VALEA VARULUI CONSOLIDARE"/>
    <s v="conform amenajamentelor silvice"/>
    <s v="SĂLAJ"/>
    <s v="-"/>
    <s v="Tara: România; Judet: SĂLAJ; -;   -; Nr: -;"/>
    <n v="1992"/>
    <n v="9335"/>
    <n v="31"/>
    <s v="in administrare"/>
    <s v="HG 982/1998;;OUG.1 din 04/01/2017;HG.354/18.05.2017;OUG.68 din 06/11/2019"/>
    <s v="imobil"/>
    <s v="= ;"/>
  </r>
  <r>
    <x v="4207"/>
    <s v="8.04.04"/>
    <m/>
    <m/>
    <s v="D.A.F MASCA-VL VADULUI KM 4,2"/>
    <s v="conform amenajamentelor silvice"/>
    <s v="CLUJ"/>
    <s v="-"/>
    <s v="Tara: România; Judet: CLUJ; -;   -; Nr: -;"/>
    <n v="1975"/>
    <n v="8839"/>
    <n v="12"/>
    <s v="in administrare"/>
    <s v="HG 982/1998;; HG 478/ 24-IUN-15;HG.478/24-IUN-15;OUG.1 din 04/01/2017;HG.354/18.05.2017;OUG.68 din 06/11/2019"/>
    <s v="imobil"/>
    <s v="Lungime= Km;Suprafeţe= ha;CF= ;"/>
  </r>
  <r>
    <x v="4208"/>
    <s v="8.30._"/>
    <m/>
    <m/>
    <s v="BARAJ MERA"/>
    <s v="conform amenajamentelor silvice"/>
    <s v="CLUJ"/>
    <s v="-"/>
    <s v="Tara: România; Judet: CLUJ; -;   -; Nr: -;"/>
    <n v="1958"/>
    <n v="8"/>
    <n v="12"/>
    <s v="in administrare"/>
    <s v="HG 982/1998;;OUG.1 din 04/01/2017;OUG.68 din 06/11/2019"/>
    <s v="imobil"/>
    <s v="lucrari de corectarea torentilor"/>
  </r>
  <r>
    <x v="4209"/>
    <s v="8.30._"/>
    <m/>
    <m/>
    <s v="BARAJ MERA"/>
    <s v="conform amenajamentelor silvice"/>
    <s v="CLUJ"/>
    <s v="-"/>
    <s v="Tara: România; Judet: CLUJ; -;   -; Nr: -;"/>
    <n v="1958"/>
    <n v="5"/>
    <n v="12"/>
    <s v="in administrare"/>
    <s v="HG 982/1998;;OUG.1 din 04/01/2017;OUG.68 din 06/11/2019"/>
    <s v="imobil"/>
    <s v="lucrari de corectarea torentilor"/>
  </r>
  <r>
    <x v="4210"/>
    <s v="8.30._"/>
    <m/>
    <m/>
    <s v="BARAJ MERA"/>
    <s v="conform amenajamentelor silvice"/>
    <s v="CLUJ"/>
    <s v="-"/>
    <s v="Tara: România; Judet: CLUJ; -;   -; Nr: -;"/>
    <n v="1958"/>
    <n v="12"/>
    <n v="12"/>
    <s v="in administrare"/>
    <s v="HG 982/1998;;OUG.1 din 04/01/2017;OUG.68 din 06/11/2019"/>
    <s v="imobil"/>
    <s v="lucrari de corectarea torentilor"/>
  </r>
  <r>
    <x v="4211"/>
    <s v="8.30._"/>
    <m/>
    <m/>
    <s v="BARAJ MERA"/>
    <s v="conform amenajamentelor silvice"/>
    <s v="CLUJ"/>
    <s v="-"/>
    <s v="Tara: România; Judet: CLUJ; -;   -; Nr: -;"/>
    <n v="1958"/>
    <n v="9"/>
    <n v="12"/>
    <s v="in administrare"/>
    <s v="HG 982/1998;;OUG.1 din 04/01/2017;OUG.68 din 06/11/2019"/>
    <s v="imobil"/>
    <s v="lucrari de corectarea torentilor"/>
  </r>
  <r>
    <x v="4212"/>
    <s v="8.30._"/>
    <m/>
    <m/>
    <s v="BARAJ MERA"/>
    <s v="conform amenajamentelor silvice"/>
    <s v="CLUJ"/>
    <s v="-"/>
    <s v="Tara: România; Judet: CLUJ; -;   -; Nr: -;"/>
    <n v="1958"/>
    <n v="8"/>
    <n v="12"/>
    <s v="in administrare"/>
    <s v="HG 982/1998;;OUG.1 din 04/01/2017;OUG.68 din 06/11/2019"/>
    <s v="imobil"/>
    <s v="lucrari de corectarea torentilor"/>
  </r>
  <r>
    <x v="4213"/>
    <s v="8.04.04"/>
    <m/>
    <m/>
    <s v="DRUM FORESTIER PLASA"/>
    <s v="conform amenajamentelor silvice"/>
    <s v="BRAŞOV"/>
    <s v="-"/>
    <s v="Tara: România; Judet: BRAŞOV; -;   -; Nr: -;"/>
    <n v="1984"/>
    <n v="8515"/>
    <n v="8"/>
    <s v="in administrare"/>
    <s v="HG 982/1998;;OUG.1 din 04/01/2017;OUG.68 din 06/11/2019"/>
    <s v="imobil"/>
    <s v="drum auto forestier"/>
  </r>
  <r>
    <x v="4214"/>
    <s v="8.30._"/>
    <m/>
    <m/>
    <s v="CASCADA DSEJANI"/>
    <s v="conform amenajamentelor silvice"/>
    <s v="BRAŞOV"/>
    <s v="-"/>
    <s v="Tara: România; Judet: BRAŞOV; -;   -; Nr: -;"/>
    <n v="1981"/>
    <n v="80"/>
    <n v="8"/>
    <s v="in administrare"/>
    <s v="HG 982/1998;;OUG.1 din 04/01/2017;OUG.68 din 06/11/2019"/>
    <s v="imobil"/>
    <s v="lucrari de corectarea torentilor"/>
  </r>
  <r>
    <x v="4215"/>
    <s v="8.30._"/>
    <m/>
    <m/>
    <s v="BARAJ BETON DEJANI"/>
    <s v="conform amenajamentelor silvice"/>
    <s v="BRAŞOV"/>
    <s v="-"/>
    <s v="Tara: România; Judet: BRAŞOV; -;   -; Nr: -;"/>
    <n v="1981"/>
    <n v="1651"/>
    <n v="8"/>
    <s v="in administrare"/>
    <s v="HG 982/1998;;OUG.1 din 04/01/2017;OUG.68 din 06/11/2019"/>
    <s v="imobil"/>
    <s v="lucrari de corectarea torentilor"/>
  </r>
  <r>
    <x v="4216"/>
    <s v="8.30.01"/>
    <m/>
    <m/>
    <s v="BARAJ BETON DEJANI"/>
    <s v="conform amenajamentelor silvice"/>
    <s v="BRAŞOV"/>
    <s v="-"/>
    <s v="Tara: România; Judet: BRAŞOV; -;   -; Nr: -;"/>
    <n v="1981"/>
    <n v="314"/>
    <n v="8"/>
    <s v="in administrare"/>
    <s v="HG 982/1998;;OUG.1 din 04/01/2017;HG.354/18.05.2017;OUG.68 din 06/11/2019;HG.846/08.10.2020"/>
    <s v="imobil"/>
    <s v="Lungime albie corectată/consolidată=0,12 km;"/>
  </r>
  <r>
    <x v="4217"/>
    <s v="8.30.01"/>
    <m/>
    <m/>
    <s v="BARAJ BETON"/>
    <s v="conform amenajamentelor silvice"/>
    <s v="BRAŞOV"/>
    <s v="-"/>
    <s v="Tara: România; Judet: BRAŞOV; -;   -; Nr: -;"/>
    <n v="1981"/>
    <n v="379"/>
    <n v="8"/>
    <s v="in administrare"/>
    <s v="HG 982/1998;;OUG.1 din 04/01/2017;HG.354/18.05.2017;OUG.68 din 06/11/2019;HG.846/08.10.2020"/>
    <s v="imobil"/>
    <s v="Lungime albie corectată/consolidată=0,11 km;"/>
  </r>
  <r>
    <x v="4218"/>
    <s v="8.30.01"/>
    <m/>
    <m/>
    <s v="BARAJE BETON SEBES"/>
    <s v="conform amenajamentelor silvice"/>
    <s v="BRAŞOV"/>
    <s v="-"/>
    <s v="Tara: România; Judet: BRAŞOV; -;   -; Nr: -;"/>
    <n v="1987"/>
    <n v="16694"/>
    <n v="8"/>
    <s v="in administrare"/>
    <s v="HG 982/1998;;OUG.1 din 04/01/2017;OUG.68 din 06/11/2019;HG.846/08.10.2020"/>
    <s v="imobil"/>
    <s v="Lungime albie corectată/consolidată=1,5 km;"/>
  </r>
  <r>
    <x v="4219"/>
    <s v="8.30.01"/>
    <m/>
    <m/>
    <s v="BARAJE BETON BERIVOI"/>
    <s v="conform amenajamentelor silvice"/>
    <s v="BRAŞOV"/>
    <s v="-"/>
    <s v="Tara: România; Judet: BRAŞOV; -;   -; Nr: -;"/>
    <n v="1987"/>
    <n v="18819"/>
    <n v="8"/>
    <s v="in administrare"/>
    <s v="HG 982/1998;;OUG.1 din 04/01/2017;OUG.68 din 06/11/2019;HG.846/08.10.2020"/>
    <s v="imobil"/>
    <s v="Lungime albie corectată/consolidată=0,7 km;"/>
  </r>
  <r>
    <x v="4220"/>
    <s v="8.04.04"/>
    <m/>
    <m/>
    <s v="DRUM FORESTIER VALEA CUMPENII"/>
    <s v="conform amenajamentelor silvice"/>
    <s v="BRAŞOV"/>
    <s v="-"/>
    <s v="Tara: România; Judet: BRAŞOV; -;   -; Nr: -;"/>
    <n v="1983"/>
    <n v="16512"/>
    <n v="8"/>
    <s v="in administrare"/>
    <s v="HG 982/1998;;OUG.1 din 04/01/2017;OUG.68 din 06/11/2019"/>
    <s v="imobil"/>
    <s v="drum auto forestier"/>
  </r>
  <r>
    <x v="4221"/>
    <s v="8.04.04"/>
    <m/>
    <m/>
    <s v="DRUM FORESTIER MECHIEI"/>
    <s v="conform amenajamentelor silvice"/>
    <s v="BRAŞOV"/>
    <s v="-"/>
    <s v="Tara: România; Judet: BRAŞOV; -;   -; Nr: -;"/>
    <n v="1986"/>
    <n v="15439"/>
    <n v="8"/>
    <s v="in administrare"/>
    <s v="HG 982/1998;;OUG.1 din 04/01/2017;OUG.68 din 06/11/2019"/>
    <s v="imobil"/>
    <s v="drum auto forestier"/>
  </r>
  <r>
    <x v="4222"/>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4223"/>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4224"/>
    <s v="8.04.04"/>
    <m/>
    <m/>
    <s v="DRUM FORESTIER VALEA SEBES"/>
    <s v="conform amenajamentelor silvice"/>
    <s v="BRAŞOV"/>
    <s v="-"/>
    <s v="Tara: România; Judet: BRAŞOV; -;   -; Nr: -;"/>
    <n v="1951"/>
    <n v="25051"/>
    <n v="8"/>
    <s v="in administrare"/>
    <s v="HG 982/1998;;OUG.1 din 04/01/2017;OUG.68 din 06/11/2019"/>
    <s v="imobil"/>
    <s v="drum auto forestier"/>
  </r>
  <r>
    <x v="4225"/>
    <s v="8.04.04"/>
    <m/>
    <m/>
    <s v="DRUM FORESTIER BERIVOI"/>
    <s v="conform amenajamentelor silvice"/>
    <s v="BRAŞOV"/>
    <s v="-"/>
    <s v="Tara: România; Judet: BRAŞOV; -;   -; Nr: -;"/>
    <n v="1961"/>
    <n v="24445"/>
    <n v="8"/>
    <s v="in administrare"/>
    <s v="HG 982/1998;;OUG.1 din 04/01/2017;OUG.68 din 06/11/2019"/>
    <s v="imobil"/>
    <s v="drum auto forestier"/>
  </r>
  <r>
    <x v="4226"/>
    <s v="8.04.04"/>
    <m/>
    <m/>
    <s v="DRUM FORESTIER VALEA COMORILOR"/>
    <s v="conform amenajamentelor silvice"/>
    <s v="BRAŞOV"/>
    <s v="-"/>
    <s v="Tara: România; Judet: BRAŞOV; -;   -; Nr: -;"/>
    <n v="1982"/>
    <n v="5251"/>
    <n v="8"/>
    <s v="in administrare"/>
    <s v="HG 982/1998;;OUG.1 din 04/01/2017;HG.354/18.05.2017;OUG.68 din 06/11/2019"/>
    <s v="imobil"/>
    <s v="Lungime= Km;Suprafeţe= ha;CF= ;"/>
  </r>
  <r>
    <x v="4227"/>
    <s v="8.04.04"/>
    <m/>
    <m/>
    <s v="DRUM FORESTIER PARAUL TIRGULUI"/>
    <s v="conform amenajamentelor silvice"/>
    <s v="BRAŞOV"/>
    <s v="-"/>
    <s v="Tara: România; Judet: BRAŞOV; -;   -; Nr: -;"/>
    <n v="1987"/>
    <n v="89520"/>
    <n v="8"/>
    <s v="in administrare"/>
    <s v="HG 982/1998;;OUG.1 din 04/01/2017;OUG.68 din 06/11/2019"/>
    <s v="imobil"/>
    <s v="drum auto forestier"/>
  </r>
  <r>
    <x v="4228"/>
    <s v="8.04.04"/>
    <m/>
    <m/>
    <s v="DRUM FORESTIER PEREUL LUI VARJOIU"/>
    <s v="conform amenajamentelor silvice"/>
    <s v="BRAŞOV"/>
    <s v="-"/>
    <s v="Tara: România; Judet: BRAŞOV; -;   -; Nr: -;"/>
    <n v="1982"/>
    <n v="4584"/>
    <n v="8"/>
    <s v="in administrare"/>
    <s v="HG 982/1998;;OUG.1 din 04/01/2017;HG.354/18.05.2017;OUG.68 din 06/11/2019"/>
    <s v="imobil"/>
    <s v="Lungime= Km;Suprafeţe= ha;CF= ;"/>
  </r>
  <r>
    <x v="4229"/>
    <s v="8.04.04"/>
    <m/>
    <m/>
    <s v="DRUM FORESTIER VALEA PLESII OBARSIE"/>
    <s v="conform amenajamentelor silvice"/>
    <s v="BRAŞOV"/>
    <s v="-"/>
    <s v="Tara: România; Judet: BRAŞOV; -;   -; Nr: -;"/>
    <n v="1991"/>
    <n v="74312"/>
    <n v="8"/>
    <s v="in administrare"/>
    <s v="HG 982/1998;;OUG.1 din 04/01/2017;OUG.68 din 06/11/2019"/>
    <s v="imobil"/>
    <s v="drum auto forestier"/>
  </r>
  <r>
    <x v="4230"/>
    <s v="8.04.04"/>
    <m/>
    <m/>
    <s v="DRUM FORESTIER HARTAGUL"/>
    <s v="conform amenajamentelor silvice"/>
    <s v="BRAŞOV"/>
    <s v="-"/>
    <s v="Tara: România; Judet: BRAŞOV; -;   -; Nr: -;"/>
    <n v="1986"/>
    <n v="41178"/>
    <n v="8"/>
    <s v="in administrare"/>
    <s v="HG 982/1998;;OUG.1 din 04/01/2017;OUG.68 din 06/11/2019"/>
    <s v="imobil"/>
    <s v="drum auto forestier"/>
  </r>
  <r>
    <x v="4231"/>
    <s v="8.04.04"/>
    <m/>
    <m/>
    <s v="DRUM FORESTIER VALEA MANASTIRII"/>
    <s v="conform amenajamentelor silvice"/>
    <s v="BRAŞOV"/>
    <s v="-"/>
    <s v="Tara: România; Judet: BRAŞOV; -;   -; Nr: -;"/>
    <n v="1963"/>
    <n v="3132"/>
    <n v="8"/>
    <s v="in administrare"/>
    <s v="HG 982/1998;;OUG.1 din 04/01/2017;OUG.68 din 06/11/2019"/>
    <s v="imobil"/>
    <s v="drum auto forestier"/>
  </r>
  <r>
    <x v="4232"/>
    <s v="8.04.04"/>
    <m/>
    <m/>
    <s v="DRUM FORESTIER VALEA MARULUI"/>
    <s v="conform amenajamentelor silvice"/>
    <s v="BRAŞOV"/>
    <s v="-"/>
    <s v="Tara: România; Judet: BRAŞOV; -;   -; Nr: -;"/>
    <n v="1986"/>
    <n v="8630"/>
    <n v="8"/>
    <s v="in administrare"/>
    <s v="HG 982/1998;;OUG.1 din 04/01/2017;HG.354/18.05.2017;OUG.68 din 06/11/2019"/>
    <s v="imobil"/>
    <s v="Lungime= Km;Suprafeţe= ha;CF= ;"/>
  </r>
  <r>
    <x v="4233"/>
    <s v="8.04.04"/>
    <m/>
    <m/>
    <s v="DRUM FORESTIER BARSA FIERULUI I"/>
    <s v="conform amenajamentelor silvice"/>
    <s v="BRAŞOV"/>
    <s v="-"/>
    <s v="Tara: România; Judet: BRAŞOV; -;   -; Nr: -;"/>
    <n v="1972"/>
    <n v="51149"/>
    <n v="8"/>
    <s v="in administrare"/>
    <s v="HG 982/1998;;OUG.1 din 04/01/2017;OUG.68 din 06/11/2019"/>
    <s v="imobil"/>
    <s v="drum auto forestier"/>
  </r>
  <r>
    <x v="4234"/>
    <s v="8.04.04"/>
    <m/>
    <m/>
    <s v="DRUM FORESTIER PIRIUL SECUIULUI"/>
    <s v="conform amenajamentelor silvice"/>
    <s v="BRAŞOV"/>
    <s v="-"/>
    <s v="Tara: România; Judet: BRAŞOV; -;   -; Nr: -;"/>
    <n v="1981"/>
    <n v="39954"/>
    <n v="8"/>
    <s v="in administrare"/>
    <s v="HG 982/1998;HG 1344/2011;OUG.1 din 04/01/2017;HG.354/18.05.2017;OUG.68 din 06/11/2019"/>
    <s v="imobil"/>
    <s v="Lungime= Km;Suprafeţe= ha;CF= ;"/>
  </r>
  <r>
    <x v="4235"/>
    <s v="8.04.04"/>
    <m/>
    <m/>
    <s v="DRUM FORESTIER OTGON"/>
    <s v="conform amenajamentelor silvice"/>
    <s v="BRAŞOV"/>
    <s v="-"/>
    <s v="Tara: România; Judet: BRAŞOV; -;   -; Nr: -;"/>
    <n v="1983"/>
    <n v="33836"/>
    <n v="8"/>
    <s v="in administrare"/>
    <s v="HG 982/1998;HG 1344/2011;OUG.1 din 04/01/2017;OUG.68 din 06/11/2019"/>
    <s v="imobil"/>
    <s v="drum auto forestier"/>
  </r>
  <r>
    <x v="4236"/>
    <s v="8.04.04"/>
    <m/>
    <m/>
    <s v="DRUM FORESTIER OABANUL STING"/>
    <s v="conform amenajamentelor silvice"/>
    <s v="BRAŞOV"/>
    <s v="-"/>
    <s v="Tara: România; Judet: BRAŞOV; -;   -; Nr: -;"/>
    <n v="1979"/>
    <n v="6997"/>
    <n v="8"/>
    <s v="in administrare"/>
    <s v="HG 982/1998;;OUG.1 din 04/01/2017;OUG.68 din 06/11/2019"/>
    <s v="imobil"/>
    <s v="drum auto forestier"/>
  </r>
  <r>
    <x v="4237"/>
    <s v="8.04.04"/>
    <m/>
    <m/>
    <s v="DRUM FORESTIER MAGURELE CENT."/>
    <s v="conform amenajamentelor silvice"/>
    <s v="BRAŞOV"/>
    <s v="-"/>
    <s v="Tara: România; Judet: BRAŞOV; -;   -; Nr: -;"/>
    <n v="1982"/>
    <n v="10263"/>
    <n v="8"/>
    <s v="in administrare"/>
    <s v="HG 982/1998;;OUG.1 din 04/01/2017;OUG.68 din 06/11/2019"/>
    <s v="imobil"/>
    <s v="drum auto forestier"/>
  </r>
  <r>
    <x v="4238"/>
    <s v="8.04.04"/>
    <m/>
    <m/>
    <s v="DRUM FORESTIER 7 IZVOARE VALEA BACIU"/>
    <s v="conform amenajamentelor silvice"/>
    <s v="BRAŞOV"/>
    <s v="-"/>
    <s v="Tara: România; Judet: BRAŞOV; -;   -; Nr: -;"/>
    <n v="1981"/>
    <n v="13942"/>
    <n v="8"/>
    <s v="in administrare"/>
    <s v="HG 982/1998;;OUG.1 din 04/01/2017;OUG.68 din 06/11/2019"/>
    <s v="imobil"/>
    <s v="drum auto forestier"/>
  </r>
  <r>
    <x v="4239"/>
    <s v="8.04.04"/>
    <m/>
    <m/>
    <s v="DRUM FORESTIER VALEA NEAGRA PREL."/>
    <s v="conform amenajamentelor silvice"/>
    <s v="BRAŞOV"/>
    <s v="-"/>
    <s v="Tara: România; Judet: BRAŞOV; -;   -; Nr: -;"/>
    <n v="1974"/>
    <n v="4239"/>
    <n v="8"/>
    <s v="in administrare"/>
    <s v="HG 982/1998;;OUG.1 din 04/01/2017;OUG.68 din 06/11/2019"/>
    <s v="imobil"/>
    <s v="drum auto forestier"/>
  </r>
  <r>
    <x v="4240"/>
    <s v="8.04.04"/>
    <m/>
    <m/>
    <s v="DRUM FORESTIER PIRIUL LUI DOBRE"/>
    <s v="conform amenajamentelor silvice"/>
    <s v="BRAŞOV"/>
    <s v="-"/>
    <s v="Tara: România; Judet: BRAŞOV; -;   -; Nr: -;"/>
    <n v="1986"/>
    <n v="53251"/>
    <n v="8"/>
    <s v="in administrare"/>
    <s v="HG 982/1998;;OUG.1 din 04/01/2017;OUG.68 din 06/11/2019"/>
    <s v="imobil"/>
    <s v="drum auto forestier"/>
  </r>
  <r>
    <x v="4241"/>
    <s v="8.04.04"/>
    <m/>
    <m/>
    <s v="DRUM FORESTIER BANGALEASA"/>
    <s v="conform amenajamentelor silvice"/>
    <s v="BRAŞOV"/>
    <s v="-"/>
    <s v="Tara: România; Judet: BRAŞOV; -;   -; Nr: -;"/>
    <n v="1962"/>
    <n v="2770"/>
    <n v="8"/>
    <s v="in administrare"/>
    <s v="HG 982/1998;;OUG.1 din 04/01/2017;HG.354/18.05.2017;OUG.68 din 06/11/2019"/>
    <s v="imobil"/>
    <s v="Lungime= Km;Suprafeţe= ha;CF= ;"/>
  </r>
  <r>
    <x v="4242"/>
    <s v="8.04.04"/>
    <m/>
    <m/>
    <s v="DRUM FORESTIER VALEA NEAGRA"/>
    <s v="conform amenajamentelor silvice"/>
    <s v="BRAŞOV"/>
    <s v="-"/>
    <s v="Tara: România; Judet: BRAŞOV; -;   -; Nr: -;"/>
    <n v="1971"/>
    <n v="16453"/>
    <n v="8"/>
    <s v="in administrare"/>
    <s v="HG 982/1998;;OUG.1 din 04/01/2017;OUG.68 din 06/11/2019"/>
    <s v="imobil"/>
    <s v="drum auto forestier"/>
  </r>
  <r>
    <x v="4243"/>
    <s v="8.04.04"/>
    <m/>
    <m/>
    <s v="DRUM FORESTIER FATA DEASA"/>
    <s v="conform amenajamentelor silvice"/>
    <s v="BRAŞOV"/>
    <s v="-"/>
    <s v="Tara: România; Judet: BRAŞOV; -;   -; Nr: -;"/>
    <n v="1979"/>
    <n v="11093"/>
    <n v="8"/>
    <s v="in administrare"/>
    <s v="HG 982/1998;;OUG.1 din 04/01/2017;OUG.68 din 06/11/2019"/>
    <s v="imobil"/>
    <s v="drum auto forestier"/>
  </r>
  <r>
    <x v="4244"/>
    <s v="8.04.04"/>
    <m/>
    <m/>
    <s v="DRUM FORESTIER ROADES PLATAN"/>
    <s v="conform amenajamentelor silvice"/>
    <s v="BRAŞOV"/>
    <s v="-"/>
    <s v="Tara: România; Judet: BRAŞOV; -;   -; Nr: -;"/>
    <n v="1982"/>
    <n v="27936"/>
    <n v="8"/>
    <s v="in administrare"/>
    <s v="HG 982/1998;;OUG.1 din 04/01/2017;OUG.68 din 06/11/2019"/>
    <s v="imobil"/>
    <s v="drum auto forestier"/>
  </r>
  <r>
    <x v="4245"/>
    <s v="8.04.04"/>
    <m/>
    <m/>
    <s v="DRUM FORESTIER ROADES 1"/>
    <s v="conform amenajamentelor silvice"/>
    <s v="BRAŞOV"/>
    <s v="-"/>
    <s v="Tara: România; Judet: BRAŞOV; -;   -; Nr: -;"/>
    <n v="1983"/>
    <n v="11165"/>
    <n v="8"/>
    <s v="in administrare"/>
    <s v="HG 982/1998;;OUG.1 din 04/01/2017;OUG.68 din 06/11/2019"/>
    <s v="imobil"/>
    <s v="drum auto forestier"/>
  </r>
  <r>
    <x v="4246"/>
    <s v="8.04.04"/>
    <m/>
    <m/>
    <s v="DRUM FORESTIER CRIT ROMAS"/>
    <s v="conform amenajamentelor silvice"/>
    <s v="BRAŞOV"/>
    <s v="-"/>
    <s v="Tara: România; Judet: BRAŞOV; -;   -; Nr: -;"/>
    <n v="1982"/>
    <n v="15560"/>
    <n v="8"/>
    <s v="in administrare"/>
    <s v="HG 982/1998;;OUG.1 din 04/01/2017;OUG.68 din 06/11/2019"/>
    <s v="imobil"/>
    <s v="drum auto forestier"/>
  </r>
  <r>
    <x v="4247"/>
    <s v="8.04.04"/>
    <m/>
    <m/>
    <s v="DRUM FORESTIER VISTEA MARE"/>
    <s v="conform amenajamentelor silvice"/>
    <s v="BRAŞOV"/>
    <s v="-"/>
    <s v="Tara: România; Judet: BRAŞOV; -;   -; Nr: -;"/>
    <n v="1967"/>
    <n v="12656"/>
    <n v="8"/>
    <s v="in administrare"/>
    <s v="HG 982/1998;;OUG.1 din 04/01/2017;OUG.68 din 06/11/2019"/>
    <s v="imobil"/>
    <s v="drum auto forestier"/>
  </r>
  <r>
    <x v="4248"/>
    <s v="8.04.04"/>
    <m/>
    <m/>
    <s v="DRUM FORESTIER UCISOARA SEACA"/>
    <s v="conform amenajamentelor silvice"/>
    <s v="BRAŞOV"/>
    <s v="-"/>
    <s v="Tara: România; Judet: BRAŞOV; -;   -; Nr: -;"/>
    <n v="1965"/>
    <n v="10008"/>
    <n v="8"/>
    <s v="in administrare"/>
    <s v="HG 982/1998;;OUG.1 din 04/01/2017;OUG.68 din 06/11/2019"/>
    <s v="imobil"/>
    <s v="drum auto forestier"/>
  </r>
  <r>
    <x v="4249"/>
    <s v="8.04.04"/>
    <m/>
    <m/>
    <s v="DRUM FORESTIER APA RIULUI"/>
    <s v="conform amenajamentelor silvice"/>
    <s v="BRAŞOV"/>
    <s v="-"/>
    <s v="Tara: România; Judet: BRAŞOV; -;   -; Nr: -;"/>
    <n v="1965"/>
    <n v="31190"/>
    <n v="8"/>
    <s v="in administrare"/>
    <s v="HG 982/1998;;OUG.1 din 04/01/2017;OUG.68 din 06/11/2019"/>
    <s v="imobil"/>
    <s v="drum auto forestier"/>
  </r>
  <r>
    <x v="4250"/>
    <s v="8.04.04"/>
    <m/>
    <m/>
    <s v="DRUM FORESTIER POJORTA I LISA"/>
    <s v="conform amenajamentelor silvice"/>
    <s v="BRAŞOV"/>
    <s v="-"/>
    <s v="Tara: România; Judet: BRAŞOV; -;   -; Nr: -;"/>
    <n v="1982"/>
    <n v="11416"/>
    <n v="8"/>
    <s v="in administrare"/>
    <s v="HG 982/1998;;OUG.1 din 04/01/2017;OUG.68 din 06/11/2019"/>
    <s v="imobil"/>
    <s v="drum auto forestier"/>
  </r>
  <r>
    <x v="4251"/>
    <s v="8.04.04"/>
    <m/>
    <m/>
    <s v="DRUM FORESTIER BLIDARIE"/>
    <s v="conform amenajamentelor silvice"/>
    <s v="BRAŞOV"/>
    <s v="-"/>
    <s v="Tara: România; Judet: BRAŞOV; -;   -; Nr: -;"/>
    <n v="1967"/>
    <n v="1811"/>
    <n v="8"/>
    <s v="in administrare"/>
    <s v="HG 982/1998;;OUG.1 din 04/01/2017;OUG.68 din 06/11/2019"/>
    <s v="imobil"/>
    <s v="drum auto forestier"/>
  </r>
  <r>
    <x v="4252"/>
    <s v="8.04.04"/>
    <m/>
    <m/>
    <s v="DRUM FORESTIER VALEA MARE"/>
    <s v="conform amenajamentelor silvice"/>
    <s v="BRAŞOV"/>
    <s v="-"/>
    <s v="Tara: România; Judet: BRAŞOV; -;   -; Nr: -;"/>
    <n v="1957"/>
    <n v="4405"/>
    <n v="8"/>
    <s v="in administrare"/>
    <s v="HG 982/1998;;OUG.1 din 04/01/2017;OUG.68 din 06/11/2019"/>
    <s v="imobil"/>
    <s v="drum auto forestier"/>
  </r>
  <r>
    <x v="4253"/>
    <s v="8.04.04"/>
    <m/>
    <m/>
    <s v="DRUM FORESTIER VALEA SEACA"/>
    <s v="conform amenajamentelor silvice"/>
    <s v="BRAŞOV"/>
    <s v="-"/>
    <s v="Tara: România; Judet: BRAŞOV; -;   -; Nr: -;"/>
    <n v="1979"/>
    <n v="4858"/>
    <n v="8"/>
    <s v="in administrare"/>
    <s v="HG 982/1998;;OUG.1 din 04/01/2017;HG.354/18.05.2017;OUG.68 din 06/11/2019"/>
    <s v="imobil"/>
    <s v="Lungime= Km;Suprafeţe= ha;CF= ;"/>
  </r>
  <r>
    <x v="4254"/>
    <s v="8.04.04"/>
    <m/>
    <m/>
    <s v="DRUM FORESTIER CERBOIA"/>
    <s v="conform amenajamentelor silvice"/>
    <s v="BRAŞOV"/>
    <s v="-"/>
    <s v="Tara: România; Judet: BRAŞOV; -;   -; Nr: -;"/>
    <n v="1959"/>
    <n v="1487"/>
    <n v="8"/>
    <s v="in administrare"/>
    <s v="HG 982/1998;;OUG.1 din 04/01/2017;OUG.68 din 06/11/2019"/>
    <s v="imobil"/>
    <s v="drum auto forestier"/>
  </r>
  <r>
    <x v="4255"/>
    <s v="8.04.04"/>
    <m/>
    <m/>
    <s v="DRUM FORESTIER URSOAIA"/>
    <s v="conform amenajamentelor silvice"/>
    <s v="BRAŞOV"/>
    <s v="-"/>
    <s v="Tara: România; Judet: BRAŞOV; -;   -; Nr: -;"/>
    <n v="1960"/>
    <n v="487"/>
    <n v="8"/>
    <s v="in administrare"/>
    <s v="HG 982/1998;;OUG.1 din 04/01/2017;OUG.68 din 06/11/2019"/>
    <s v="imobil"/>
    <s v="drum auto forestier"/>
  </r>
  <r>
    <x v="4256"/>
    <s v="8.04.04"/>
    <m/>
    <m/>
    <s v="DRUM FORESTIER CARBUNAREA"/>
    <s v="conform amenajamentelor silvice"/>
    <s v="BRAŞOV"/>
    <s v="-"/>
    <s v="Tara: România; Judet: BRAŞOV; -;   -; Nr: -;"/>
    <n v="1979"/>
    <n v="24467"/>
    <n v="8"/>
    <s v="in administrare"/>
    <s v="HG 982/1998;;OUG.1 din 04/01/2017;OUG.68 din 06/11/2019"/>
    <s v="imobil"/>
    <s v="drum auto forestier"/>
  </r>
  <r>
    <x v="4257"/>
    <s v="8.04.04"/>
    <m/>
    <m/>
    <s v="DRUM FORESTIER POPILNICA MICA"/>
    <s v="conform amenajamentelor silvice"/>
    <s v="BRAŞOV"/>
    <s v="-"/>
    <s v="Tara: România; Judet: BRAŞOV; -;   -; Nr: -;"/>
    <n v="1968"/>
    <n v="819"/>
    <n v="8"/>
    <s v="in administrare"/>
    <s v="HG 982/1998;;OUG.1 din 04/01/2017;OUG.68 din 06/11/2019"/>
    <s v="imobil"/>
    <s v="drum auto forestier"/>
  </r>
  <r>
    <x v="4258"/>
    <s v="8.04.04"/>
    <m/>
    <m/>
    <s v="DRUM FORESTIER VALEA OVESII"/>
    <s v="conform amenajamentelor silvice"/>
    <s v="BRAŞOV"/>
    <s v="-"/>
    <s v="Tara: România; Judet: BRAŞOV; -;   -; Nr: -;"/>
    <n v="1970"/>
    <n v="5729"/>
    <n v="8"/>
    <s v="in administrare"/>
    <s v="HG 982/1998;;OUG.1 din 04/01/2017;OUG.68 din 06/11/2019"/>
    <s v="imobil"/>
    <s v="drum auto forestier"/>
  </r>
  <r>
    <x v="4259"/>
    <s v="8.04.04"/>
    <m/>
    <m/>
    <s v="DRUM FORESTIER PASTRAVA"/>
    <s v="conform amenajamentelor silvice"/>
    <s v="BRAŞOV"/>
    <s v="-"/>
    <s v="Tara: România; Judet: BRAŞOV; -;   -; Nr: -;"/>
    <n v="1960"/>
    <n v="816"/>
    <n v="8"/>
    <s v="in administrare"/>
    <s v="HG 982/1998;;OUG.1 din 04/01/2017;OUG.68 din 06/11/2019"/>
    <s v="imobil"/>
    <s v="drum auto forestier"/>
  </r>
  <r>
    <x v="4260"/>
    <s v="8.04.04"/>
    <m/>
    <m/>
    <s v="DR FOREST VL BARAULUI PREL II"/>
    <s v="conform amenajamentelor silvice"/>
    <s v="BRAŞOV"/>
    <s v="-"/>
    <s v="Tara: România; Judet: BRAŞOV; -;   -; Nr: -;"/>
    <n v="1993"/>
    <n v="2625"/>
    <n v="8"/>
    <s v="in administrare"/>
    <s v="HG 982/1998;;OUG.1 din 04/01/2017;OUG.68 din 06/11/2019"/>
    <s v="imobil"/>
    <s v="drum auto forestier"/>
  </r>
  <r>
    <x v="4261"/>
    <s v="8.04.04"/>
    <m/>
    <m/>
    <s v="DR FOREST VL BURJUNII 4.7 KM"/>
    <s v="conform amenajamentelor silvice"/>
    <s v="BRAŞOV"/>
    <s v="-"/>
    <s v="Tara: România; Judet: BRAŞOV; -;   -; Nr: -;"/>
    <n v="1962"/>
    <n v="11780"/>
    <n v="8"/>
    <s v="in administrare"/>
    <s v="HG 982/1998;;OUG.1 din 04/01/2017;OUG.68 din 06/11/2019"/>
    <s v="imobil"/>
    <s v="drum auto forestier"/>
  </r>
  <r>
    <x v="4262"/>
    <s v="8.04.04"/>
    <m/>
    <m/>
    <s v="DR FOREST VL HOTARULUI APATA I 3"/>
    <s v="conform amenajamentelor silvice"/>
    <s v="BRAŞOV"/>
    <s v="-"/>
    <s v="Tara: România; Judet: BRAŞOV; -;   -; Nr: -;"/>
    <n v="1959"/>
    <n v="8846"/>
    <n v="8"/>
    <s v="in administrare"/>
    <s v="HG 982/1998;;OUG.1 din 04/01/2017;OUG.68 din 06/11/2019"/>
    <s v="imobil"/>
    <s v="drum auto forestier"/>
  </r>
  <r>
    <x v="4263"/>
    <s v="8.04.04"/>
    <m/>
    <m/>
    <s v="DR FOREST PARAUL ADINC 1.0 KM"/>
    <s v="conform amenajamentelor silvice"/>
    <s v="BRAŞOV"/>
    <s v="-"/>
    <s v="Tara: România; Judet: BRAŞOV; -;   -; Nr: -;"/>
    <n v="1963"/>
    <n v="4114"/>
    <n v="8"/>
    <s v="in administrare"/>
    <s v="HG 982/1998;;OUG.1 din 04/01/2017;OUG.68 din 06/11/2019"/>
    <s v="imobil"/>
    <s v="drum auto forestier"/>
  </r>
  <r>
    <x v="4264"/>
    <s v="8.04.04"/>
    <m/>
    <m/>
    <s v="DR FOREST PARAUL ORBAN SAIGAU 1."/>
    <s v="conform amenajamentelor silvice"/>
    <s v="BRAŞOV"/>
    <s v="-"/>
    <s v="Tara: România; Judet: BRAŞOV; -;   -; Nr: -;"/>
    <n v="1975"/>
    <n v="15860"/>
    <n v="8"/>
    <s v="in administrare"/>
    <s v="HG 982/1998;;OUG.1 din 04/01/2017;OUG.68 din 06/11/2019"/>
    <s v="imobil"/>
    <s v="drum auto forestier"/>
  </r>
  <r>
    <x v="4265"/>
    <s v="8.04.04"/>
    <m/>
    <m/>
    <s v="DR FOREST VALEA HOTAR APATA 1.8"/>
    <s v="conform amenajamentelor silvice"/>
    <s v="BRAŞOV"/>
    <s v="-"/>
    <s v="Tara: România; Judet: BRAŞOV; -;   -; Nr: -;"/>
    <n v="1969"/>
    <n v="7351"/>
    <n v="8"/>
    <s v="in administrare"/>
    <s v="HG 982/1998;;OUG.1 din 04/01/2017;OUG.68 din 06/11/2019"/>
    <s v="imobil"/>
    <s v="drum auto forestier"/>
  </r>
  <r>
    <x v="4266"/>
    <s v="8.04.04"/>
    <m/>
    <m/>
    <s v="DR FOREST TIPIA II 1 3.0 KM"/>
    <s v="conform amenajamentelor silvice"/>
    <s v="BRAŞOV"/>
    <s v="-"/>
    <s v="Tara: România; Judet: BRAŞOV; -;   -; Nr: -;"/>
    <n v="1983"/>
    <n v="1226"/>
    <n v="8"/>
    <s v="in administrare"/>
    <s v="HG 982/1998;HG 1344/2011;OUG.1 din 04/01/2017;HG.354/18.05.2017;OUG.68 din 06/11/2019"/>
    <s v="imobil"/>
    <s v="Lungime= Km;Suprafeţe= ha;CF= ;"/>
  </r>
  <r>
    <x v="4267"/>
    <s v="8.04.04"/>
    <m/>
    <m/>
    <s v="DR FOREST STRADA OLT RACOS 2.8 K"/>
    <s v="conform amenajamentelor silvice"/>
    <s v="BRAŞOV"/>
    <s v="-"/>
    <s v="Tara: România; Judet: BRAŞOV; -;   -; Nr: -;"/>
    <n v="1977"/>
    <n v="559"/>
    <n v="8"/>
    <s v="in administrare"/>
    <s v="HG 982/1998;;OUG.1 din 04/01/2017;HG.354/18.05.2017;OUG.68 din 06/11/2019"/>
    <s v="imobil"/>
    <s v="Lungime= Km;Suprafeţe= ha;CF= ;"/>
  </r>
  <r>
    <x v="4268"/>
    <s v="8.04.04"/>
    <m/>
    <m/>
    <s v="DRUM FORESTIER CUIBURI I 1.2 KM"/>
    <s v="conform amenajamentelor silvice"/>
    <s v="BRAŞOV"/>
    <s v="-"/>
    <s v="Tara: România; Judet: BRAŞOV; -;   -; Nr: -;"/>
    <n v="1974"/>
    <n v="4372"/>
    <n v="8"/>
    <s v="in administrare"/>
    <s v="HG 982/1998;;OUG.1 din 04/01/2017;OUG.68 din 06/11/2019"/>
    <s v="imobil"/>
    <s v="drum auto forestier"/>
  </r>
  <r>
    <x v="4269"/>
    <s v="8.04.04"/>
    <m/>
    <m/>
    <s v="DRUM FORESTIER LUPSA 5.7 KM"/>
    <s v="conform amenajamentelor silvice"/>
    <s v="BRAŞOV"/>
    <s v="-"/>
    <s v="Tara: România; Judet: BRAŞOV; -;   -; Nr: -;"/>
    <n v="1959"/>
    <n v="27573"/>
    <n v="8"/>
    <s v="in administrare"/>
    <s v="HG 982/1998;;OUG.1 din 04/01/2017;OUG.68 din 06/11/2019"/>
    <s v="imobil"/>
    <s v="drum auto forestier"/>
  </r>
  <r>
    <x v="4270"/>
    <s v="8.04.04"/>
    <m/>
    <m/>
    <s v="DRUM FORESTIER TIGAI COMANA 1.5"/>
    <s v="conform amenajamentelor silvice"/>
    <s v="BRAŞOV"/>
    <s v="-"/>
    <s v="Tara: România; Judet: BRAŞOV; -;   -; Nr: -;"/>
    <n v="1964"/>
    <n v="10432"/>
    <n v="8"/>
    <s v="in administrare"/>
    <s v="HG 982/1998;;OUG.1 din 04/01/2017;OUG.68 din 06/11/2019"/>
    <s v="imobil"/>
    <s v="drum auto forestier"/>
  </r>
  <r>
    <x v="4271"/>
    <s v="8.30._"/>
    <m/>
    <m/>
    <s v="LESCIOR"/>
    <s v="conform amenajamentelor silvice"/>
    <s v="BISTRIŢA-NĂSĂUD"/>
    <s v="-"/>
    <s v="Tara: România; Judet: BISTRIŢA-NĂSĂUD; -;   -; Nr: -;"/>
    <n v="1973"/>
    <n v="612"/>
    <n v="6"/>
    <s v="in administrare"/>
    <s v="HG 982/1998;;OUG.1 din 04/01/2017;HG.354/18.05.2017;OUG.68 din 06/11/2019"/>
    <s v="imobil"/>
    <s v="Denumire= ;"/>
  </r>
  <r>
    <x v="4272"/>
    <s v="8.30._"/>
    <m/>
    <m/>
    <s v="UNGURUL"/>
    <s v="conform amenajamentelor silvice"/>
    <s v="BISTRIŢA-NĂSĂUD"/>
    <s v="-"/>
    <s v="Tara: România; Judet: BISTRIŢA-NĂSĂUD; -;   -; Nr: -;"/>
    <n v="1978"/>
    <n v="4374"/>
    <n v="6"/>
    <s v="in administrare"/>
    <s v="HG 982/1998;;OUG.1 din 04/01/2017;HG.354/18.05.2017;OUG.68 din 06/11/2019"/>
    <s v="imobil"/>
    <s v="Denumire= ;"/>
  </r>
  <r>
    <x v="4273"/>
    <s v="8.30._"/>
    <m/>
    <m/>
    <s v="HOLBANEASA"/>
    <s v="conform amenajamentelor silvice"/>
    <s v="BISTRIŢA-NĂSĂUD"/>
    <s v="-"/>
    <s v="Tara: România; Judet: BISTRIŢA-NĂSĂUD; -;   -; Nr: -;"/>
    <n v="1982"/>
    <n v="6904"/>
    <n v="6"/>
    <s v="in administrare"/>
    <s v="HG 982/1998;;OUG.1 din 04/01/2017;HG.354/18.05.2017;OUG.68 din 06/11/2019"/>
    <s v="imobil"/>
    <s v="Denumire= ;"/>
  </r>
  <r>
    <x v="4274"/>
    <s v="8.30._"/>
    <m/>
    <m/>
    <s v="ARSITA I"/>
    <s v="conform amenajamentelor silvice"/>
    <s v="BISTRIŢA-NĂSĂUD"/>
    <s v="-"/>
    <s v="Tara: România; Judet: BISTRIŢA-NĂSĂUD; -;   -; Nr: -;"/>
    <n v="1980"/>
    <n v="11930"/>
    <n v="6"/>
    <s v="in administrare"/>
    <s v="HG 982/1998;;OUG.1 din 04/01/2017;HG.354/18.05.2017;OUG.68 din 06/11/2019"/>
    <s v="imobil"/>
    <s v="Denumire= ;"/>
  </r>
  <r>
    <x v="4275"/>
    <s v="8.30._"/>
    <m/>
    <m/>
    <s v="VALEA CALULUI - URSOAIA"/>
    <s v="conform amenajamentelor silvice"/>
    <s v="BISTRIŢA-NĂSĂUD"/>
    <s v="-"/>
    <s v="Tara: România; Judet: BISTRIŢA-NĂSĂUD; -;   -; Nr: -;"/>
    <n v="1970"/>
    <n v="737"/>
    <n v="6"/>
    <s v="in administrare"/>
    <s v="HG 982/1998;;OUG.1 din 04/01/2017;HG.354/18.05.2017;OUG.68 din 06/11/2019"/>
    <s v="imobil"/>
    <s v="Denumire= ;"/>
  </r>
  <r>
    <x v="4276"/>
    <s v="8.30._"/>
    <m/>
    <m/>
    <s v="SIMIGEA DINAU"/>
    <s v="conform amenajamentelor silvice"/>
    <s v="BISTRIŢA-NĂSĂUD"/>
    <s v="-"/>
    <s v="Tara: România; Judet: BISTRIŢA-NĂSĂUD; -;   -; Nr: -;"/>
    <n v="1982"/>
    <n v="39689"/>
    <n v="6"/>
    <s v="in administrare"/>
    <s v="HG 982/1998;;OUG.1 din 04/01/2017;HG.354/18.05.2017;OUG.68 din 06/11/2019"/>
    <s v="imobil"/>
    <s v="Denumire= ;"/>
  </r>
  <r>
    <x v="4277"/>
    <s v="8.30._"/>
    <m/>
    <m/>
    <s v="BUDAC BOLOVANU"/>
    <s v="conform amenajamentelor silvice"/>
    <s v="BISTRIŢA-NĂSĂUD"/>
    <s v="-"/>
    <s v="Tara: România; Judet: BISTRIŢA-NĂSĂUD; -;   -; Nr: -;"/>
    <n v="1971"/>
    <n v="24266"/>
    <n v="6"/>
    <s v="in administrare"/>
    <s v="HG 982/1998;;OUG.1 din 04/01/2017;HG.354/18.05.2017;OUG.68 din 06/11/2019"/>
    <s v="imobil"/>
    <s v="Denumire= ;"/>
  </r>
  <r>
    <x v="4278"/>
    <s v="8.30._"/>
    <m/>
    <m/>
    <s v="BUDUSEL -LEGATURA-"/>
    <s v="conform amenajamentelor silvice"/>
    <s v="BISTRIŢA-NĂSĂUD"/>
    <s v="-"/>
    <s v="Tara: România; Judet: BISTRIŢA-NĂSĂUD; -;   -; Nr: -;"/>
    <n v="1982"/>
    <n v="19759"/>
    <n v="6"/>
    <s v="in administrare"/>
    <s v="HG 982/1998;;OUG.1 din 04/01/2017;HG.354/18.05.2017;OUG.68 din 06/11/2019"/>
    <s v="imobil"/>
    <s v="Denumire= ;"/>
  </r>
  <r>
    <x v="4279"/>
    <s v="8.30.01"/>
    <m/>
    <m/>
    <s v="CORECTIE TORENTILOR BUDAC"/>
    <s v="conform amenajamentelor silvice"/>
    <s v="BISTRIŢA-NĂSĂUD"/>
    <s v="-"/>
    <s v="Tara: România; Judet: BISTRIŢA-NĂSĂUD; -;   -; Nr: -;"/>
    <n v="1991"/>
    <n v="4919"/>
    <n v="6"/>
    <s v="in administrare"/>
    <s v="HG 982/1998;;OUG.1 din 04/01/2017;HG.354/18.05.2017;OUG.68 din 06/11/2019;HG.846/08.10.2020"/>
    <s v="imobil"/>
    <s v="Lungime albie corectată/consolidată=0,3 km;"/>
  </r>
  <r>
    <x v="4280"/>
    <s v="8.30._"/>
    <m/>
    <m/>
    <s v="TATAREA"/>
    <s v="conform amenajamentelor silvice"/>
    <s v="BISTRIŢA-NĂSĂUD"/>
    <s v="-"/>
    <s v="Tara: România; Judet: BISTRIŢA-NĂSĂUD; -;   -; Nr: -;"/>
    <n v="1983"/>
    <n v="7588"/>
    <n v="6"/>
    <s v="in administrare"/>
    <s v="HG 982/1998;;OUG.1 din 04/01/2017;HG.354/18.05.2017;OUG.68 din 06/11/2019"/>
    <s v="imobil"/>
    <s v="Denumire= ;"/>
  </r>
  <r>
    <x v="4281"/>
    <s v="8.30._"/>
    <m/>
    <m/>
    <s v="VALEA LUNGA"/>
    <s v="conform amenajamentelor silvice"/>
    <s v="BISTRIŢA-NĂSĂUD"/>
    <s v="-"/>
    <s v="Tara: România; Judet: BISTRIŢA-NĂSĂUD; -;   -; Nr: -;"/>
    <n v="1978"/>
    <n v="9745"/>
    <n v="6"/>
    <s v="in administrare"/>
    <s v="HG 982/1998;;OUG.1 din 04/01/2017;HG.354/18.05.2017;OUG.68 din 06/11/2019"/>
    <s v="imobil"/>
    <s v="Denumire= ;"/>
  </r>
  <r>
    <x v="4282"/>
    <s v="8.30._"/>
    <m/>
    <m/>
    <s v="SOIMUL DE SUS"/>
    <s v="conform amenajamentelor silvice"/>
    <s v="BISTRIŢA-NĂSĂUD"/>
    <s v="-"/>
    <s v="Tara: România; Judet: BISTRIŢA-NĂSĂUD; -;   -; Nr: -;"/>
    <n v="1964"/>
    <n v="10659"/>
    <n v="6"/>
    <s v="in administrare"/>
    <s v="HG 982/1998;;OUG.1 din 04/01/2017;HG.354/18.05.2017;OUG.68 din 06/11/2019"/>
    <s v="imobil"/>
    <s v="Denumire= ;"/>
  </r>
  <r>
    <x v="4283"/>
    <s v="8.30._"/>
    <m/>
    <m/>
    <s v="TITIMIA DE JOS"/>
    <s v="conform amenajamentelor silvice"/>
    <s v="BISTRIŢA-NĂSĂUD"/>
    <s v="-"/>
    <s v="Tara: România; Judet: BISTRIŢA-NĂSĂUD; -;   -; Nr: -;"/>
    <n v="1982"/>
    <n v="14089"/>
    <n v="6"/>
    <s v="in administrare"/>
    <s v="HG 982/1998;;OUG.1 din 04/01/2017;HG.354/18.05.2017;OUG.68 din 06/11/2019"/>
    <s v="imobil"/>
    <s v="Denumire= ;"/>
  </r>
  <r>
    <x v="4284"/>
    <s v="8.30._"/>
    <m/>
    <m/>
    <s v="CIOLOCOI"/>
    <s v="conform amenajamentelor silvice"/>
    <s v="BISTRIŢA-NĂSĂUD"/>
    <s v="-"/>
    <s v="Tara: România; Judet: BISTRIŢA-NĂSĂUD; -;   -; Nr: -;"/>
    <n v="1967"/>
    <n v="1710"/>
    <n v="6"/>
    <s v="in administrare"/>
    <s v="HG 982/1998;;OUG.1 din 04/01/2017;HG.354/18.05.2017;OUG.68 din 06/11/2019"/>
    <s v="imobil"/>
    <s v="Denumire= ;"/>
  </r>
  <r>
    <x v="4285"/>
    <s v="8.30._"/>
    <m/>
    <m/>
    <s v="VALEA MARIILOR"/>
    <s v="conform amenajamentelor silvice"/>
    <s v="BISTRIŢA-NĂSĂUD"/>
    <s v="-"/>
    <s v="Tara: România; Judet: BISTRIŢA-NĂSĂUD; -;   -; Nr: -;"/>
    <n v="1960"/>
    <n v="3158"/>
    <n v="6"/>
    <s v="in administrare"/>
    <s v="HG 982/1998;;OUG.1 din 04/01/2017;HG.354/18.05.2017;OUG.68 din 06/11/2019"/>
    <s v="imobil"/>
    <s v="Denumire= ;"/>
  </r>
  <r>
    <x v="4286"/>
    <s v="8.30._"/>
    <m/>
    <m/>
    <s v="PRELUCI II"/>
    <s v="conform amenajamentelor silvice"/>
    <s v="BISTRIŢA-NĂSĂUD"/>
    <s v="-"/>
    <s v="Tara: România; Judet: BISTRIŢA-NĂSĂUD; -;   -; Nr: -;"/>
    <n v="1977"/>
    <n v="1004"/>
    <n v="6"/>
    <s v="in administrare"/>
    <s v="HG 982/1998;;OUG.1 din 04/01/2017;HG.354/18.05.2017;OUG.68 din 06/11/2019"/>
    <s v="imobil"/>
    <s v="Denumire= ;"/>
  </r>
  <r>
    <x v="4287"/>
    <s v="8.30._"/>
    <m/>
    <m/>
    <s v="SARAMPAU"/>
    <s v="conform amenajamentelor silvice"/>
    <s v="BISTRIŢA-NĂSĂUD"/>
    <s v="-"/>
    <s v="Tara: România; Judet: BISTRIŢA-NĂSĂUD; -;   -; Nr: -;"/>
    <n v="1964"/>
    <n v="567"/>
    <n v="6"/>
    <s v="in administrare"/>
    <s v="HG 982/1998;;OUG.1 din 04/01/2017;HG.354/18.05.2017;OUG.68 din 06/11/2019"/>
    <s v="imobil"/>
    <s v="Denumire= ;"/>
  </r>
  <r>
    <x v="4288"/>
    <s v="8.30._"/>
    <m/>
    <m/>
    <s v="GAGI"/>
    <s v="conform amenajamentelor silvice"/>
    <s v="BISTRIŢA-NĂSĂUD"/>
    <s v="-"/>
    <s v="Tara: România; Judet: BISTRIŢA-NĂSĂUD; -;   -; Nr: -;"/>
    <n v="1977"/>
    <n v="5277"/>
    <n v="6"/>
    <s v="in administrare"/>
    <s v="HG 982/1998;;OUG.1 din 04/01/2017;HG.354/18.05.2017;OUG.68 din 06/11/2019"/>
    <s v="imobil"/>
    <s v="Denumire= ;"/>
  </r>
  <r>
    <x v="4289"/>
    <s v="8.04.04"/>
    <m/>
    <m/>
    <s v="STRAMBA-MAGURITA"/>
    <s v="conform amenajamentelor silvice"/>
    <s v="BISTRIŢA-NĂSĂUD"/>
    <s v="-"/>
    <s v="Tara: România; Judet: BISTRIŢA-NĂSĂUD; -;   -; Nr: -;"/>
    <n v="1963"/>
    <n v="9780"/>
    <n v="6"/>
    <s v="in administrare"/>
    <s v="HG 982/1998;;OUG.1 din 04/01/2017;HG.354/18.05.2017;OUG.68 din 06/11/2019"/>
    <s v="imobil"/>
    <s v="Lungime= Km;Suprafeţe= ha;CF= ;"/>
  </r>
  <r>
    <x v="4290"/>
    <s v="8.30._"/>
    <m/>
    <m/>
    <s v="ANIESUL MARE"/>
    <s v="conform amenajamentelor silvice"/>
    <s v="BISTRIŢA-NĂSĂUD"/>
    <s v="-"/>
    <s v="Tara: România; Judet: BISTRIŢA-NĂSĂUD; -;   -; Nr: -;"/>
    <n v="1971"/>
    <n v="8949"/>
    <n v="6"/>
    <s v="in administrare"/>
    <s v="HG 982/1998;;OUG.1 din 04/01/2017;HG.354/18.05.2017;OUG.68 din 06/11/2019"/>
    <s v="imobil"/>
    <s v="Denumire= ;"/>
  </r>
  <r>
    <x v="4291"/>
    <s v="8.30._"/>
    <m/>
    <m/>
    <s v="CORMAIA"/>
    <s v="conform amenajamentelor silvice"/>
    <s v="BISTRIŢA-NĂSĂUD"/>
    <s v="-"/>
    <s v="Tara: România; Judet: BISTRIŢA-NĂSĂUD; -;   -; Nr: -;"/>
    <n v="1960"/>
    <n v="2821"/>
    <n v="6"/>
    <s v="in administrare"/>
    <s v="HG 982/1998;;OUG.1 din 04/01/2017;OUG.68 din 06/11/2019"/>
    <s v="imobil"/>
    <s v="lucrari de corectarea torentilor"/>
  </r>
  <r>
    <x v="4292"/>
    <s v="8.30._"/>
    <m/>
    <m/>
    <s v="PURCARETI"/>
    <s v="conform amenajamentelor silvice"/>
    <s v="BISTRIŢA-NĂSĂUD"/>
    <s v="-"/>
    <s v="Tara: România; Judet: BISTRIŢA-NĂSĂUD; -;   -; Nr: -;"/>
    <n v="1960"/>
    <n v="809"/>
    <n v="6"/>
    <s v="in administrare"/>
    <s v="HG 982/1998;;OUG.1 din 04/01/2017;OUG.68 din 06/11/2019"/>
    <s v="imobil"/>
    <s v="lucrari de corectarea torentilor"/>
  </r>
  <r>
    <x v="4293"/>
    <s v="8.04.04"/>
    <m/>
    <m/>
    <s v="PCTF POIANA NOVAT"/>
    <s v="conform amenajamentelor silvice"/>
    <s v="MARAMUREŞ"/>
    <s v="-"/>
    <s v="Tara: România; Judet: MARAMUREŞ; -;   -; Nr: -;"/>
    <n v="1969"/>
    <n v="50000"/>
    <n v="24"/>
    <s v="in administrare"/>
    <s v="HG 982/1998;;OUG.1 din 04/01/2017;OUG.68 din 06/11/2019"/>
    <s v="imobil"/>
    <s v="CAI FERATE FORESTIERE"/>
  </r>
  <r>
    <x v="4294"/>
    <s v="8.04.04"/>
    <m/>
    <m/>
    <s v="PR PACURAR"/>
    <s v="conform amenajamentelor silvice"/>
    <s v="MARAMUREŞ"/>
    <s v="-"/>
    <s v="Tara: România; Judet: MARAMUREŞ; -;   -; Nr: -;"/>
    <n v="1979"/>
    <n v="50000"/>
    <n v="24"/>
    <s v="in administrare"/>
    <s v="HG 982/1998;;OUG.1 din 04/01/2017;OUG.68 din 06/11/2019"/>
    <s v="imobil"/>
    <s v="DAF"/>
  </r>
  <r>
    <x v="4295"/>
    <s v="8.04.04"/>
    <m/>
    <m/>
    <s v="DRUM FORESTIER STEVIOARA MARE"/>
    <s v="conform amenajamentelor silvice"/>
    <s v="MARAMUREŞ"/>
    <s v="-"/>
    <s v="Tara: România; Judet: MARAMUREŞ; -;   -; Nr: -;"/>
    <n v="1974"/>
    <n v="50000"/>
    <n v="24"/>
    <s v="in administrare"/>
    <s v="HG 982/1998;;OUG.1 din 04/01/2017;OUG.68 din 06/11/2019"/>
    <s v="imobil"/>
    <s v="drum auto forestier"/>
  </r>
  <r>
    <x v="4296"/>
    <s v="8.04.04"/>
    <m/>
    <m/>
    <s v="LINIE CFF RAMIFICATIE BARDAU"/>
    <s v="conform amenajamentelor silvice"/>
    <s v="MARAMUREŞ"/>
    <s v="-"/>
    <s v="Tara: România; Judet: MARAMUREŞ; -;   -; Nr: -;"/>
    <n v="1932"/>
    <n v="5000"/>
    <n v="24"/>
    <s v="in administrare"/>
    <s v="HG 982/1998;;OUG.1 din 04/01/2017;OUG.68 din 06/11/2019"/>
    <s v="imobil"/>
    <s v="cai ferate forestiere"/>
  </r>
  <r>
    <x v="4297"/>
    <s v="8.04.04"/>
    <m/>
    <m/>
    <s v="LINIE CFF STEVIOARA"/>
    <s v="conform amenajamentelor silvice"/>
    <s v="MARAMUREŞ"/>
    <s v="-"/>
    <s v="Tara: România; Judet: MARAMUREŞ; -;   -; Nr: -;"/>
    <n v="1956"/>
    <n v="489933"/>
    <n v="24"/>
    <s v="in administrare"/>
    <s v="HG 982/1998;HG 1344/2011;OUG.1 din 04/01/2017;OUG.68 din 06/11/2019"/>
    <s v="imobil"/>
    <s v="cai ferate forestiere"/>
  </r>
  <r>
    <x v="4298"/>
    <s v="8.04.04"/>
    <m/>
    <m/>
    <s v="LINIE CFF LOSTUN"/>
    <s v="conform amenajamentelor silvice"/>
    <s v="MARAMUREŞ"/>
    <s v="-"/>
    <s v="Tara: România; Judet: MARAMUREŞ; -;   -; Nr: -;"/>
    <n v="1932"/>
    <n v="7000"/>
    <n v="24"/>
    <s v="in administrare"/>
    <s v="HG 982/1998;;OUG.1 din 04/01/2017;OUG.68 din 06/11/2019"/>
    <s v="imobil"/>
    <s v="cai ferate forestiere"/>
  </r>
  <r>
    <x v="4299"/>
    <s v="8.04.04"/>
    <m/>
    <m/>
    <s v="DRUM FORESTIER COMANUL MIC II"/>
    <s v="conform amenajamentelor silvice"/>
    <s v="MARAMUREŞ"/>
    <s v="-"/>
    <s v="Tara: România; Judet: MARAMUREŞ; -;   -; Nr: -;"/>
    <n v="1985"/>
    <n v="91120"/>
    <n v="24"/>
    <s v="in administrare"/>
    <s v="HG 982/1998;;OUG.1 din 04/01/2017;HG.354/18.05.2017;OUG.68 din 06/11/2019"/>
    <s v="imobil"/>
    <s v="Lungime= Km;Suprafeţe= ha;CF= ;"/>
  </r>
  <r>
    <x v="4300"/>
    <s v="8.04.04"/>
    <m/>
    <m/>
    <s v="DRUM FORESTIER FAINA II"/>
    <s v="conform amenajamentelor silvice"/>
    <s v="MARAMUREŞ"/>
    <s v="-"/>
    <s v="Tara: România; Judet: MARAMUREŞ; -;   -; Nr: -;"/>
    <n v="1976"/>
    <n v="90000"/>
    <n v="24"/>
    <s v="in administrare"/>
    <s v="HG 982/1998;;OUG.1 din 04/01/2017;OUG.68 din 06/11/2019"/>
    <s v="imobil"/>
    <s v="drum auto forestier"/>
  </r>
  <r>
    <x v="4301"/>
    <s v="8.04.04"/>
    <m/>
    <m/>
    <s v="LINIE CFF RAMIFICATIE RIPI"/>
    <s v="conform amenajamentelor silvice"/>
    <s v="MARAMUREŞ"/>
    <s v="-"/>
    <s v="Tara: România; Judet: MARAMUREŞ; -;   -; Nr: -;"/>
    <n v="1957"/>
    <n v="50000"/>
    <n v="24"/>
    <s v="in administrare"/>
    <s v="HG 982/1998;;OUG.1 din 04/01/2017;OUG.68 din 06/11/2019"/>
    <s v="imobil"/>
    <s v="cai ferate forestiere"/>
  </r>
  <r>
    <x v="4302"/>
    <s v="8.04.04"/>
    <m/>
    <m/>
    <s v="DRUM DOSUL MARE"/>
    <s v="conform amenajamentelor silvice"/>
    <s v="MARAMUREŞ"/>
    <s v="-"/>
    <s v="Tara: România; Judet: MARAMUREŞ; -;   -; Nr: -;"/>
    <n v="1968"/>
    <n v="271453"/>
    <n v="24"/>
    <s v="in administrare"/>
    <s v="HG 982/1998;;OUG.1 din 04/01/2017;OUG.68 din 06/11/2019"/>
    <s v="imobil"/>
    <s v="drum auto forestier"/>
  </r>
  <r>
    <x v="4303"/>
    <s v="8.04.04"/>
    <m/>
    <m/>
    <s v="DRUM VALEA PIETRII"/>
    <s v="conform amenajamentelor silvice"/>
    <s v="MARAMUREŞ"/>
    <s v="-"/>
    <s v="Tara: România; Judet: MARAMUREŞ; -;   -; Nr: -;"/>
    <n v="1969"/>
    <n v="162883"/>
    <n v="24"/>
    <s v="in administrare"/>
    <s v="HG 982/1998;;OUG.1 din 04/01/2017;OUG.68 din 06/11/2019"/>
    <s v="imobil"/>
    <s v="drum auto forestier"/>
  </r>
  <r>
    <x v="4304"/>
    <s v="8.04.04"/>
    <m/>
    <m/>
    <s v="VL. ARINILOR"/>
    <s v="conform amenajamentelor silvice"/>
    <s v="MARAMUREŞ"/>
    <s v="-"/>
    <s v="Tara: România; Judet: MARAMUREŞ; -;   -; Nr: -;"/>
    <n v="1980"/>
    <n v="4873"/>
    <n v="24"/>
    <s v="in administrare"/>
    <s v="HG 982/1998;;OUG.1 din 04/01/2017;OUG.68 din 06/11/2019"/>
    <s v="imobil"/>
    <s v="DAF"/>
  </r>
  <r>
    <x v="4305"/>
    <s v="8.04.04"/>
    <m/>
    <m/>
    <s v="DRUM ASUAJ CARSTEA"/>
    <s v="conform amenajamentelor silvice"/>
    <s v="MARAMUREŞ"/>
    <s v="-"/>
    <s v="Tara: România; Judet: MARAMUREŞ; -;   -; Nr: -;"/>
    <n v="1965"/>
    <n v="72059"/>
    <n v="24"/>
    <s v="in administrare"/>
    <s v="HG 982/1998;;OUG.1 din 04/01/2017;OUG.68 din 06/11/2019"/>
    <s v="imobil"/>
    <s v="drum auto forestier"/>
  </r>
  <r>
    <x v="4306"/>
    <s v="8.04.04"/>
    <m/>
    <m/>
    <s v="IZV.RUNCULUI"/>
    <s v="conform amenajamentelor silvice"/>
    <s v="MARAMUREŞ"/>
    <s v="-"/>
    <s v="Tara: România; Judet: MARAMUREŞ; -;   -; Nr: -;"/>
    <n v="1976"/>
    <n v="91752"/>
    <n v="24"/>
    <s v="in administrare"/>
    <s v="HG 982/1998;;OUG.1 din 04/01/2017;OUG.68 din 06/11/2019"/>
    <s v="imobil"/>
    <s v="DAF"/>
  </r>
  <r>
    <x v="4307"/>
    <s v="8.30._"/>
    <m/>
    <m/>
    <s v="CORECTARE TORENTI SABISA"/>
    <s v="conform amenajamentelor silvice"/>
    <s v="MARAMUREŞ"/>
    <s v="-"/>
    <s v="Tara: România; Judet: MARAMUREŞ; -;   -; Nr: -;"/>
    <n v="1989"/>
    <n v="126"/>
    <n v="24"/>
    <s v="in administrare"/>
    <s v="HG 982/1998;;OUG.1 din 04/01/2017;HG.354/18.05.2017;OUG.68 din 06/11/2019"/>
    <s v="imobil"/>
    <s v="Denumire= ;"/>
  </r>
  <r>
    <x v="4308"/>
    <s v="8.04.04"/>
    <m/>
    <m/>
    <s v="DRUM BAGNAU"/>
    <s v="conform amenajamentelor silvice"/>
    <s v="MARAMUREŞ"/>
    <s v="-"/>
    <s v="Tara: România; Judet: MARAMUREŞ; -;   -; Nr: -;"/>
    <n v="1964"/>
    <n v="50512"/>
    <n v="24"/>
    <s v="in administrare"/>
    <s v="HG 982/1998;;OUG.1 din 04/01/2017;OUG.68 din 06/11/2019"/>
    <s v="imobil"/>
    <s v="drum auto forestier"/>
  </r>
  <r>
    <x v="4309"/>
    <s v="8.04.04"/>
    <m/>
    <m/>
    <s v="DRUM BONCATEI"/>
    <s v="conform amenajamentelor silvice"/>
    <s v="MARAMUREŞ"/>
    <s v="-"/>
    <s v="Tara: România; Judet: MARAMUREŞ; -;   -; Nr: -;"/>
    <n v="1960"/>
    <n v="95400"/>
    <n v="24"/>
    <s v="in administrare"/>
    <s v="HG 982/1998;;OUG.1 din 04/01/2017;OUG.68 din 06/11/2019"/>
    <s v="imobil"/>
    <s v="drum auto forestier"/>
  </r>
  <r>
    <x v="4310"/>
    <s v="8.04.04"/>
    <m/>
    <m/>
    <s v="DR FOR VL LUNGA"/>
    <s v="conform amenajamentelor silvice"/>
    <s v="MARAMUREŞ"/>
    <s v="-"/>
    <s v="Tara: România; Judet: MARAMUREŞ; -;   -; Nr: -;"/>
    <n v="1967"/>
    <n v="50000"/>
    <n v="24"/>
    <s v="in administrare"/>
    <s v="HG 982/1998;;OUG.1 din 04/01/2017;OUG.68 din 06/11/2019"/>
    <s v="imobil"/>
    <s v="drum auto forestier"/>
  </r>
  <r>
    <x v="4311"/>
    <s v="8.04.04"/>
    <m/>
    <m/>
    <s v="DR FOR POIANA PRELUNGIRE"/>
    <s v="conform amenajamentelor silvice"/>
    <s v="MARAMUREŞ"/>
    <s v="-"/>
    <s v="Tara: România; Judet: MARAMUREŞ; -;   -; Nr: -;"/>
    <n v="1984"/>
    <n v="45000"/>
    <n v="24"/>
    <s v="in administrare"/>
    <s v="HG 982/1998;;OUG.1 din 04/01/2017;OUG.68 din 06/11/2019"/>
    <s v="imobil"/>
    <s v="drum auto forestier"/>
  </r>
  <r>
    <x v="4312"/>
    <s v="8.04.04"/>
    <m/>
    <m/>
    <s v="DR FOR POIANA PINTII"/>
    <s v="conform amenajamentelor silvice"/>
    <s v="MARAMUREŞ"/>
    <s v="-"/>
    <s v="Tara: România; Judet: MARAMUREŞ; -;   -; Nr: -;"/>
    <n v="1995"/>
    <n v="203875"/>
    <n v="24"/>
    <s v="in administrare"/>
    <s v="HG 982/1998;;OUG.1 din 04/01/2017;HG.354/18.05.2017;OUG.68 din 06/11/2019"/>
    <s v="imobil"/>
    <s v="Lungime= Km;Suprafeţe= ha;CF= ;"/>
  </r>
  <r>
    <x v="4313"/>
    <s v="8.04.04"/>
    <m/>
    <m/>
    <s v="DRUM FORESTIER STEJERA II"/>
    <s v="conform amenajamentelor silvice"/>
    <s v="MARAMUREŞ"/>
    <s v="-"/>
    <s v="Tara: România; Judet: MARAMUREŞ; -;   -; Nr: -;"/>
    <n v="1966"/>
    <n v="40000"/>
    <n v="24"/>
    <s v="in administrare"/>
    <s v="HG 982/1998;;OUG.1 din 04/01/2017;OUG.68 din 06/11/2019"/>
    <s v="imobil"/>
    <s v="drum auto forestier"/>
  </r>
  <r>
    <x v="4314"/>
    <s v="8.04.04"/>
    <m/>
    <m/>
    <s v="DRUM FORETIER TIHOLT"/>
    <s v="conform amenajamentelor silvice"/>
    <s v="MARAMUREŞ"/>
    <s v="-"/>
    <s v="Tara: România; Judet: MARAMUREŞ; -;   -; Nr: -;"/>
    <n v="1966"/>
    <n v="205650"/>
    <n v="24"/>
    <s v="in administrare"/>
    <s v="HG 982/1998;;OUG.1 din 04/01/2017;OUG.68 din 06/11/2019"/>
    <s v="imobil"/>
    <s v="drum auto forestier"/>
  </r>
  <r>
    <x v="4315"/>
    <s v="8.04.04"/>
    <m/>
    <m/>
    <s v="SUGATAGU MIC II"/>
    <s v="conform amenajamentelor silvice"/>
    <s v="MARAMUREŞ"/>
    <s v="-"/>
    <s v="Tara: România; Judet: MARAMUREŞ; -;   -; Nr: -;"/>
    <n v="1976"/>
    <n v="158981"/>
    <n v="24"/>
    <s v="in administrare"/>
    <s v="HG 982/1998;;OUG.1 din 04/01/2017;OUG.68 din 06/11/2019"/>
    <s v="imobil"/>
    <s v="DAF"/>
  </r>
  <r>
    <x v="4316"/>
    <s v="8.04.04"/>
    <m/>
    <m/>
    <s v="CORNETU MARE"/>
    <s v="conform amenajamentelor silvice"/>
    <s v="MARAMUREŞ"/>
    <s v="-"/>
    <s v="Tara: România; Judet: MARAMUREŞ; -;   -; Nr: -;"/>
    <n v="1970"/>
    <n v="20444"/>
    <n v="24"/>
    <s v="in administrare"/>
    <s v="HG 982/1998;;OUG.1 din 04/01/2017;OUG.68 din 06/11/2019"/>
    <s v="imobil"/>
    <s v="DAF"/>
  </r>
  <r>
    <x v="4317"/>
    <s v="8.04.04"/>
    <m/>
    <m/>
    <s v="INTRE-SAPINTI"/>
    <s v="conform amenajamentelor silvice"/>
    <s v="MARAMUREŞ"/>
    <s v="-"/>
    <s v="Tara: România; Judet: MARAMUREŞ; -;   -; Nr: -;"/>
    <n v="1974"/>
    <n v="160926"/>
    <n v="24"/>
    <s v="in administrare"/>
    <s v="HG 982/1998;;OUG.1 din 04/01/2017;OUG.68 din 06/11/2019"/>
    <s v="imobil"/>
    <s v="DAF"/>
  </r>
  <r>
    <x v="4318"/>
    <s v="8.04.04"/>
    <m/>
    <m/>
    <s v="PERES"/>
    <s v="conform amenajamentelor silvice"/>
    <s v="MARAMUREŞ"/>
    <s v="-"/>
    <s v="Tara: România; Judet: MARAMUREŞ; -;   -; Nr: -;"/>
    <n v="1969"/>
    <n v="36863"/>
    <n v="24"/>
    <s v="in administrare"/>
    <s v="HG 982/1998;;OUG.1 din 04/01/2017;OUG.68 din 06/11/2019"/>
    <s v="imobil"/>
    <s v="DAF"/>
  </r>
  <r>
    <x v="4319"/>
    <s v="8.04.04"/>
    <m/>
    <m/>
    <s v="PLOSTEA"/>
    <s v="conform amenajamentelor silvice"/>
    <s v="MARAMUREŞ"/>
    <s v="-"/>
    <s v="Tara: România; Judet: MARAMUREŞ; -;   -; Nr: -;"/>
    <n v="1980"/>
    <n v="148173"/>
    <n v="24"/>
    <s v="in administrare"/>
    <s v="HG 982/1998;;OUG.1 din 04/01/2017;OUG.68 din 06/11/2019"/>
    <s v="imobil"/>
    <s v="DAF"/>
  </r>
  <r>
    <x v="4320"/>
    <s v="8.30.01"/>
    <m/>
    <m/>
    <s v="CORECTIE TORENTI ELMA VAVERICIN"/>
    <s v="conform amenajamentelor silvice"/>
    <s v="MARAMUREŞ"/>
    <s v="-"/>
    <s v="Tara: România; Judet: MARAMUREŞ; -;   -; Nr: -;"/>
    <n v="1988"/>
    <n v="9101"/>
    <n v="24"/>
    <s v="in administrare"/>
    <s v="HG 982/1998;;OUG.1 din 04/01/2017;HG.354/18.05.2017;OUG.68 din 06/11/2019;HG.846/08.10.2020"/>
    <s v="imobil"/>
    <s v="Lungime albie corectată/consolidată=0,152 km;"/>
  </r>
  <r>
    <x v="4321"/>
    <s v="8.04.04"/>
    <m/>
    <m/>
    <s v="DRUM FORESTIER PENTAIA PAULIC I"/>
    <s v="conform amenajamentelor silvice"/>
    <s v="MARAMUREŞ"/>
    <s v="-"/>
    <s v="Tara: România; Judet: MARAMUREŞ; -;   -; Nr: -;"/>
    <n v="1981"/>
    <n v="98083"/>
    <n v="24"/>
    <s v="in administrare"/>
    <s v="HG 982/1998;;OUG.1 din 04/01/2017;OUG.68 din 06/11/2019"/>
    <s v="imobil"/>
    <s v="drum auto forestier"/>
  </r>
  <r>
    <x v="4322"/>
    <s v="8.04.04"/>
    <m/>
    <m/>
    <s v="SALAS SUGAU"/>
    <s v="conform amenajamentelor silvice"/>
    <s v="MARAMUREŞ"/>
    <s v="-"/>
    <s v="Tara: România; Judet: MARAMUREŞ; -;   -; Nr: -;"/>
    <n v="1982"/>
    <n v="296760"/>
    <n v="24"/>
    <s v="in administrare"/>
    <s v="HG 982/1998;;OUG.1 din 04/01/2017;OUG.68 din 06/11/2019"/>
    <s v="imobil"/>
    <s v="DAF"/>
  </r>
  <r>
    <x v="4323"/>
    <s v="8.04.04"/>
    <m/>
    <m/>
    <s v="PRELUCI"/>
    <s v="conform amenajamentelor silvice"/>
    <s v="MARAMUREŞ"/>
    <s v="-"/>
    <s v="Tara: România; Judet: MARAMUREŞ; -;   -; Nr: -;"/>
    <n v="1993"/>
    <n v="128698"/>
    <n v="24"/>
    <s v="in administrare"/>
    <s v="HG 982/1998;;OUG.1 din 04/01/2017;HG.354/18.05.2017;OUG.68 din 06/11/2019"/>
    <s v="imobil"/>
    <s v="Lungime= Km;Suprafeţe= ha;CF= ;"/>
  </r>
  <r>
    <x v="4324"/>
    <s v="8.04.04"/>
    <m/>
    <m/>
    <s v="SERPOAIA"/>
    <s v="conform amenajamentelor silvice"/>
    <s v="MARAMUREŞ"/>
    <s v="-"/>
    <s v="Tara: România; Judet: MARAMUREŞ; -;   -; Nr: -;"/>
    <n v="1967"/>
    <n v="210000"/>
    <n v="24"/>
    <s v="in administrare"/>
    <s v="HG 982/1998;;OUG.1 din 04/01/2017;OUG.68 din 06/11/2019"/>
    <s v="imobil"/>
    <s v="DAF"/>
  </r>
  <r>
    <x v="4325"/>
    <s v="8.04.04"/>
    <m/>
    <m/>
    <s v="VL.ARIES"/>
    <s v="conform amenajamentelor silvice"/>
    <s v="MARAMUREŞ"/>
    <s v="-"/>
    <s v="Tara: România; Judet: MARAMUREŞ; -;   -; Nr: -;"/>
    <n v="1970"/>
    <n v="35000"/>
    <n v="24"/>
    <s v="in administrare"/>
    <s v="HG 982/1998;;OUG.1 din 04/01/2017;OUG.68 din 06/11/2019"/>
    <s v="imobil"/>
    <s v="DAF"/>
  </r>
  <r>
    <x v="4326"/>
    <s v="8.04.04"/>
    <m/>
    <m/>
    <s v="GIRDICIOAIA"/>
    <s v="conform amenajamentelor silvice"/>
    <s v="MARAMUREŞ"/>
    <s v="-"/>
    <s v="Tara: România; Judet: MARAMUREŞ; -;   -; Nr: -;"/>
    <n v="1966"/>
    <n v="180000"/>
    <n v="24"/>
    <s v="in administrare"/>
    <s v="HG 982/1998;;OUG.1 din 04/01/2017;OUG.68 din 06/11/2019"/>
    <s v="imobil"/>
    <s v="DAF"/>
  </r>
  <r>
    <x v="4327"/>
    <s v="8.04.04"/>
    <m/>
    <m/>
    <s v="IEDERUICA"/>
    <s v="conform amenajamentelor silvice"/>
    <s v="MARAMUREŞ"/>
    <s v="-"/>
    <s v="Tara: România; Judet: MARAMUREŞ; -;   -; Nr: -;"/>
    <n v="1962"/>
    <n v="80000"/>
    <n v="24"/>
    <s v="in administrare"/>
    <s v="HG 982/1998;;OUG.1 din 04/01/2017;OUG.68 din 06/11/2019"/>
    <s v="imobil"/>
    <s v="DAF"/>
  </r>
  <r>
    <x v="4328"/>
    <s v="8.04.04"/>
    <m/>
    <m/>
    <s v="MINGHET"/>
    <s v="conform amenajamentelor silvice"/>
    <s v="MARAMUREŞ"/>
    <s v="-"/>
    <s v="Tara: România; Judet: MARAMUREŞ; -;   -; Nr: -;"/>
    <n v="1962"/>
    <n v="100000"/>
    <n v="24"/>
    <s v="in administrare"/>
    <s v="HG 982/1998;;OUG.1 din 04/01/2017;OUG.68 din 06/11/2019"/>
    <s v="imobil"/>
    <s v="DAF"/>
  </r>
  <r>
    <x v="4329"/>
    <s v="8.04.04"/>
    <m/>
    <m/>
    <s v="BIRLOAIA"/>
    <s v="conform amenajamentelor silvice"/>
    <s v="MARAMUREŞ"/>
    <s v="-"/>
    <s v="Tara: România; Judet: MARAMUREŞ; -;   -; Nr: -;"/>
    <n v="1984"/>
    <n v="160000"/>
    <n v="24"/>
    <s v="in administrare"/>
    <s v="HG 982/1998;;OUG.1 din 04/01/2017;OUG.68 din 06/11/2019"/>
    <s v="imobil"/>
    <s v="DAF"/>
  </r>
  <r>
    <x v="4330"/>
    <s v="8.04.04"/>
    <m/>
    <m/>
    <s v="VL. MORII"/>
    <s v="conform amenajamentelor silvice"/>
    <s v="MARAMUREŞ"/>
    <s v="-"/>
    <s v="Tara: România; Judet: MARAMUREŞ; -;   -; Nr: -;"/>
    <n v="1971"/>
    <n v="266209"/>
    <n v="24"/>
    <s v="in administrare"/>
    <s v="HG 982/1998;;OUG.1 din 04/01/2017;OUG.68 din 06/11/2019"/>
    <s v="imobil"/>
    <s v="DAF"/>
  </r>
  <r>
    <x v="4331"/>
    <s v="8.04.04"/>
    <m/>
    <m/>
    <s v="GEAMANU"/>
    <s v="conform amenajamentelor silvice"/>
    <s v="MARAMUREŞ"/>
    <s v="-"/>
    <s v="Tara: România; Judet: MARAMUREŞ; -;   -; Nr: -;"/>
    <n v="1978"/>
    <n v="50000"/>
    <n v="24"/>
    <s v="in administrare"/>
    <s v="HG 982/1998;;OUG.1 din 04/01/2017;OUG.68 din 06/11/2019"/>
    <s v="imobil"/>
    <s v="DAF"/>
  </r>
  <r>
    <x v="4332"/>
    <s v="8.04.04"/>
    <m/>
    <m/>
    <s v="HRIT"/>
    <s v="conform amenajamentelor silvice"/>
    <s v="MARAMUREŞ"/>
    <s v="-"/>
    <s v="Tara: România; Judet: MARAMUREŞ; -;   -; Nr: -;"/>
    <n v="1980"/>
    <n v="62000"/>
    <n v="24"/>
    <s v="in administrare"/>
    <s v="HG 982/1998;;OUG.1 din 04/01/2017;OUG.68 din 06/11/2019"/>
    <s v="imobil"/>
    <s v="DAF"/>
  </r>
  <r>
    <x v="4333"/>
    <s v="8.04.04"/>
    <m/>
    <m/>
    <s v="DRUM FORESTIER ROASA"/>
    <s v="conform amenajamentelor silvice"/>
    <s v="MARAMUREŞ"/>
    <s v="-"/>
    <s v="Tara: România; Judet: MARAMUREŞ; -;   -; Nr: -;"/>
    <n v="1974"/>
    <n v="51500"/>
    <n v="24"/>
    <s v="in administrare"/>
    <s v="HG 982/1998;;OUG.1 din 04/01/2017;OUG.68 din 06/11/2019"/>
    <s v="imobil"/>
    <s v="drum auto forestier"/>
  </r>
  <r>
    <x v="4334"/>
    <s v="8.04.04"/>
    <m/>
    <m/>
    <s v="DRUM FORESTIER STUR"/>
    <s v="conform amenajamentelor silvice"/>
    <s v="MARAMUREŞ"/>
    <s v="-"/>
    <s v="Tara: România; Judet: MARAMUREŞ; -;   -; Nr: -;"/>
    <n v="1985"/>
    <n v="100000"/>
    <n v="24"/>
    <s v="in administrare"/>
    <s v="HG 982/1998;;OUG.1 din 04/01/2017;OUG.68 din 06/11/2019"/>
    <s v="imobil"/>
    <s v="drum auto forestier"/>
  </r>
  <r>
    <x v="4335"/>
    <s v="8.04.04"/>
    <m/>
    <m/>
    <s v="DRUM FORESTIER JOLOB"/>
    <s v="conform amenajamentelor silvice"/>
    <s v="MARAMUREŞ"/>
    <s v="-"/>
    <s v="Tara: România; Judet: MARAMUREŞ; -;   -; Nr: -;"/>
    <n v="1972"/>
    <n v="175000"/>
    <n v="24"/>
    <s v="in administrare"/>
    <s v="HG 982/1998;;OUG.1 din 04/01/2017;OUG.68 din 06/11/2019"/>
    <s v="imobil"/>
    <s v="drum auto forestier"/>
  </r>
  <r>
    <x v="4336"/>
    <s v="8.04.04"/>
    <m/>
    <m/>
    <s v="DRUM FORESTIER PLESC"/>
    <s v="conform amenajamentelor silvice"/>
    <s v="MARAMUREŞ"/>
    <s v="-"/>
    <s v="Tara: România; Judet: MARAMUREŞ; -;   -; Nr: -;"/>
    <n v="1984"/>
    <n v="100000"/>
    <n v="24"/>
    <s v="in administrare"/>
    <s v="HG 982/1998;;OUG.1 din 04/01/2017;OUG.68 din 06/11/2019"/>
    <s v="imobil"/>
    <s v="drum auto forestier"/>
  </r>
  <r>
    <x v="4337"/>
    <s v="8.04.04"/>
    <m/>
    <m/>
    <s v="DRUM FORESTIER PLESC"/>
    <s v="conform amenajamentelor silvice"/>
    <s v="MARAMUREŞ"/>
    <s v="-"/>
    <s v="Tara: România; Judet: MARAMUREŞ; -;   -; Nr: -;"/>
    <n v="1982"/>
    <n v="125000"/>
    <n v="24"/>
    <s v="in administrare"/>
    <s v="HG 982/1998;;OUG.1 din 04/01/2017;OUG.68 din 06/11/2019"/>
    <s v="imobil"/>
    <s v="drum auto forestier"/>
  </r>
  <r>
    <x v="4338"/>
    <s v="8.04.04"/>
    <m/>
    <m/>
    <s v="DR.POIANA PETRII"/>
    <s v="conform amenajamentelor silvice"/>
    <s v="VASLUI"/>
    <s v="-"/>
    <s v="Tara: România; Judet: VASLUI; -;   -; Nr: -;"/>
    <n v="1967"/>
    <n v="30222"/>
    <n v="37"/>
    <s v="in administrare"/>
    <s v="HG 982/1998;HG 1344/2011;OUG.1 din 04/01/2017;OUG.68 din 06/11/2019"/>
    <s v="imobil"/>
    <s v="drum auto forestier"/>
  </r>
  <r>
    <x v="4339"/>
    <s v="8.04.04"/>
    <m/>
    <m/>
    <s v="DR.IEZER"/>
    <s v="conform amenajamentelor silvice"/>
    <s v="VASLUI"/>
    <s v="-"/>
    <s v="Tara: România; Judet: VASLUI; -;   -; Nr: -;"/>
    <n v="1979"/>
    <n v="168"/>
    <n v="37"/>
    <s v="in administrare"/>
    <s v="HG 982/1998;HG 1344/2011;OUG.1 din 04/01/2017;OUG.68 din 06/11/2019"/>
    <s v="imobil"/>
    <s v="drum auto forestier"/>
  </r>
  <r>
    <x v="4340"/>
    <s v="8.04.04"/>
    <m/>
    <m/>
    <s v="DR.STEJARIS"/>
    <s v="conform amenajamentelor silvice"/>
    <s v="VASLUI"/>
    <s v="-"/>
    <s v="Tara: România; Judet: VASLUI; -;   -; Nr: -;"/>
    <n v="1981"/>
    <n v="59"/>
    <n v="37"/>
    <s v="in administrare"/>
    <s v="HG 982/1998;HG 1344/2011;OUG.1 din 04/01/2017;HG.354/18.05.2017;OUG.68 din 06/11/2019"/>
    <s v="imobil"/>
    <s v="Lungime= Km;Suprafeţe= ha;CF= ;"/>
  </r>
  <r>
    <x v="4341"/>
    <s v="8.04.04"/>
    <m/>
    <m/>
    <s v="DR.MILOSU"/>
    <s v="conform amenajamentelor silvice"/>
    <s v="BACĂU"/>
    <s v="-"/>
    <s v="Tara: România; Judet: BACĂU; -;   -; Nr: -;"/>
    <n v="1981"/>
    <n v="49651"/>
    <n v="4"/>
    <s v="in administrare"/>
    <s v="HG 982/1998;HG 1344/2011;OUG.1 din 04/01/2017;HG.354/18.05.2017;OUG.68 din 06/11/2019"/>
    <s v="imobil"/>
    <s v="Lungime= Km;Suprafeţe= ha;CF= ;"/>
  </r>
  <r>
    <x v="4342"/>
    <s v="8.04.04"/>
    <m/>
    <m/>
    <s v="DR.LUPOAIA"/>
    <s v="conform amenajamentelor silvice"/>
    <s v="BACĂU"/>
    <s v="-"/>
    <s v="Tara: România; Judet: BACĂU; -;   -; Nr: -;"/>
    <n v="1963"/>
    <n v="649"/>
    <n v="4"/>
    <s v="in administrare"/>
    <s v="HG 982/1998;;OUG.1 din 04/01/2017;OUG.68 din 06/11/2019"/>
    <s v="imobil"/>
    <s v="drum auto forestier"/>
  </r>
  <r>
    <x v="4343"/>
    <s v="8.04.04"/>
    <m/>
    <m/>
    <s v="DR.FUNDATURA"/>
    <s v="conform amenajamentelor silvice"/>
    <s v="BACĂU"/>
    <s v="-"/>
    <s v="Tara: România; Judet: BACĂU; -;   -; Nr: -;"/>
    <n v="1967"/>
    <n v="7411"/>
    <n v="4"/>
    <s v="in administrare"/>
    <s v="HG 982/1998;HG 1344/2011;OUG.1 din 04/01/2017;HG.354/18.05.2017;OUG.68 din 06/11/2019"/>
    <s v="imobil"/>
    <s v="Lungime= Km;Suprafeţe= ha;CF= ;"/>
  </r>
  <r>
    <x v="4344"/>
    <s v="8.04.04"/>
    <m/>
    <m/>
    <s v="DR.HOTAR"/>
    <s v="conform amenajamentelor silvice"/>
    <s v="BACĂU"/>
    <s v="-"/>
    <s v="Tara: România; Judet: BACĂU; -;   -; Nr: -;"/>
    <n v="1969"/>
    <n v="83181"/>
    <n v="4"/>
    <s v="in administrare"/>
    <s v="HG 982/1998;HG 1344/2011;OUG.1 din 04/01/2017;HG.354/18.05.2017;OUG.68 din 06/11/2019"/>
    <s v="imobil"/>
    <s v="Lungime= Km;Suprafeţe= ha;CF= ;"/>
  </r>
  <r>
    <x v="4345"/>
    <s v="8.04.04"/>
    <m/>
    <m/>
    <s v="DR.ROTARU BATCA PUFU"/>
    <s v="conform amenajamentelor silvice"/>
    <s v="BACĂU"/>
    <s v="-"/>
    <s v="Tara: România; Judet: BACĂU; -;   -; Nr: -;"/>
    <n v="1982"/>
    <n v="11396"/>
    <n v="4"/>
    <s v="in administrare"/>
    <s v="HG 982/1998;HG 1344/2011; HG 478/ 24-IUN-15;HG.478/24-IUN-15;OUG.1 din 04/01/2017;HG.354/18.05.2017;OUG.68 din 06/11/2019"/>
    <s v="imobil"/>
    <s v="Lungime= Km;Suprafeţe= ha;CF= ;"/>
  </r>
  <r>
    <x v="4346"/>
    <s v="8.04.04"/>
    <m/>
    <m/>
    <s v="DR.TABLA"/>
    <s v="conform amenajamentelor silvice"/>
    <s v="BACĂU"/>
    <s v="-"/>
    <s v="Tara: România; Judet: BACĂU; -;   -; Nr: -;"/>
    <n v="1966"/>
    <n v="6353"/>
    <n v="4"/>
    <s v="in administrare"/>
    <s v="HG 982/1998;;OUG.1 din 04/01/2017;HG.354/18.05.2017;OUG.68 din 06/11/2019"/>
    <s v="imobil"/>
    <s v="Lungime= Km;Suprafeţe= ha;CF= ;"/>
  </r>
  <r>
    <x v="4347"/>
    <s v="8.04.04"/>
    <m/>
    <m/>
    <s v="DR.STROIU"/>
    <s v="conform amenajamentelor silvice"/>
    <s v="BACĂU"/>
    <s v="-"/>
    <s v="Tara: România; Judet: BACĂU; -;   -; Nr: -;"/>
    <n v="1962"/>
    <n v="16230"/>
    <n v="4"/>
    <s v="in administrare"/>
    <s v="HG 982/1998;HG 1344/2011;OUG.1 din 04/01/2017;HG.354/18.05.2017;OUG.68 din 06/11/2019"/>
    <s v="imobil"/>
    <s v="Lungime= Km;Suprafeţe= ha;CF= ;"/>
  </r>
  <r>
    <x v="4348"/>
    <s v="8.04.04"/>
    <m/>
    <m/>
    <s v="DR.STINEICA"/>
    <s v="conform amenajamentelor silvice"/>
    <s v="BACĂU"/>
    <s v="-"/>
    <s v="Tara: România; Judet: BACĂU; -;   -; Nr: -;"/>
    <n v="1962"/>
    <n v="6837"/>
    <n v="4"/>
    <s v="in administrare"/>
    <s v="HG 982/1998;HG 1344/2011; HG 478/ 24-IUN-15;HG.478/24-IUN-15;OUG.1 din 04/01/2017;HG.354/18.05.2017;OUG.68 din 06/11/2019"/>
    <s v="imobil"/>
    <s v="Lungime= Km;Suprafeţe= ha;CF= ;"/>
  </r>
  <r>
    <x v="4349"/>
    <s v="8.04.04"/>
    <m/>
    <m/>
    <s v="DR.F.RUNCULUI-PR.DULCE"/>
    <s v="conform amenajamentelor silvice"/>
    <s v="BACĂU"/>
    <s v="-"/>
    <s v="Tara: România; Judet: BACĂU; -;   -; Nr: -;"/>
    <n v="1991"/>
    <n v="843531"/>
    <n v="4"/>
    <s v="in administrare"/>
    <s v="HG 982/1998;HG 1344/2011; HG 478/ 24-IUN-15;HG.478/24-IUN-15;OUG.1 din 04/01/2017;HG.354/18.05.2017;OUG.68 din 06/11/2019"/>
    <s v="imobil"/>
    <s v="Lungime= Km;Suprafeţe= ha;CF= ;"/>
  </r>
  <r>
    <x v="4350"/>
    <s v="8.04.04"/>
    <m/>
    <m/>
    <s v="DR.TISOASA"/>
    <s v="conform amenajamentelor silvice"/>
    <s v="BACĂU"/>
    <s v="-"/>
    <s v="Tara: România; Judet: BACĂU; -;   -; Nr: -;"/>
    <n v="1979"/>
    <n v="30386"/>
    <n v="4"/>
    <s v="in administrare"/>
    <s v="HG 982/1998;HG 1344/2011; HG 478/ 24-IUN-15;HG.478/24-IUN-15;OUG.1 din 04/01/2017;HG.354/18.05.2017;OUG.68 din 06/11/2019"/>
    <s v="imobil"/>
    <s v="Lungime= Km;Suprafeţe= ha;CF= ;"/>
  </r>
  <r>
    <x v="4351"/>
    <s v="8.04.04"/>
    <m/>
    <m/>
    <s v="DAF PLOSTINA"/>
    <s v="conform amenajamentelor silvice"/>
    <s v="BACĂU"/>
    <s v="-"/>
    <s v="Tara: România; Judet: BACĂU; -;   -; Nr: -;"/>
    <n v="1962"/>
    <n v="13766"/>
    <n v="4"/>
    <s v="in administrare"/>
    <s v="HG 982/1998;; HG 478/ 24-IUN-15;HG.478/24-IUN-15;OUG.1 din 04/01/2017;HG.354/18.05.2017;OUG.68 din 06/11/2019"/>
    <s v="imobil"/>
    <s v="Lungime= Km;Suprafeţe= ha;CF= ;"/>
  </r>
  <r>
    <x v="4352"/>
    <s v="8.04.04"/>
    <m/>
    <m/>
    <s v="DR.GHEDEON"/>
    <s v="conform amenajamentelor silvice"/>
    <s v="BACĂU"/>
    <s v="-"/>
    <s v="Tara: România; Judet: BACĂU; -;   -; Nr: -;"/>
    <n v="1960"/>
    <n v="927735"/>
    <n v="4"/>
    <s v="in administrare"/>
    <s v="HG 982/1998;HG 1344/2011;OUG.1 din 04/01/2017;HG.354/18.05.2017;OUG.68 din 06/11/2019"/>
    <s v="imobil"/>
    <s v="Lungime= Km;Suprafeţe= ha;CF= ;"/>
  </r>
  <r>
    <x v="4353"/>
    <s v="8.04.04"/>
    <m/>
    <m/>
    <s v="DR.SLATIOR-CORBU"/>
    <s v="conform amenajamentelor silvice"/>
    <s v="BACĂU"/>
    <s v="-"/>
    <s v="Tara: România; Judet: BACĂU; -;   -; Nr: -;"/>
    <n v="1968"/>
    <n v="1018"/>
    <n v="4"/>
    <s v="in administrare"/>
    <s v="HG 982/1998;HG 1344/2011;OUG.1 din 04/01/2017;HG.354/18.05.2017;OUG.68 din 06/11/2019"/>
    <s v="imobil"/>
    <s v="Lungime= Km;Suprafeţe= ha;CF= ;"/>
  </r>
  <r>
    <x v="4354"/>
    <s v="8.04.04"/>
    <m/>
    <m/>
    <s v="DR.PIETROSU-CALISTRU"/>
    <s v="conform amenajamentelor silvice"/>
    <s v="BACĂU"/>
    <s v="-"/>
    <s v="Tara: România; Judet: BACĂU; -;   -; Nr: -;"/>
    <n v="1964"/>
    <n v="3199"/>
    <n v="4"/>
    <s v="in administrare"/>
    <s v="HG 982/1998;HG 1344/2011; HG 478/ 24-IUN-15;HG.478/24-IUN-15;OUG.1 din 04/01/2017;HG.354/18.05.2017;OUG.68 din 06/11/2019"/>
    <s v="imobil"/>
    <s v="Lungime= Km;Suprafeţe= ha;CF= ;"/>
  </r>
  <r>
    <x v="4355"/>
    <s v="8.04.04"/>
    <m/>
    <m/>
    <s v="DR.ZEMES"/>
    <s v="conform amenajamentelor silvice"/>
    <s v="BACĂU"/>
    <s v="-"/>
    <s v="Tara: România; Judet: BACĂU; -;   -; Nr: -;"/>
    <n v="1964"/>
    <n v="536"/>
    <n v="4"/>
    <s v="in administrare"/>
    <s v="HG 982/1998;HG 1344/2011; HG 478/ 24-IUN-15;HG.478/24-IUN-15;OUG.1 din 04/01/2017;HG.354/18.05.2017;OUG.68 din 06/11/2019"/>
    <s v="imobil"/>
    <s v="Lungime= Km;Suprafeţe= ha;CF= ;"/>
  </r>
  <r>
    <x v="4356"/>
    <s v="8.04.04"/>
    <m/>
    <m/>
    <s v="DR.BALTA LACULUI"/>
    <s v="conform amenajamentelor silvice"/>
    <s v="BACĂU"/>
    <s v="-"/>
    <s v="Tara: România; Judet: BACĂU; -;   -; Nr: -;"/>
    <n v="1969"/>
    <n v="8360"/>
    <n v="4"/>
    <s v="in administrare"/>
    <s v="HG 982/1998;HG 1344/2011; HG 478/ 24-IUN-15;HG.478/24-IUN-15;OUG.1 din 04/01/2017;HG.354/18.05.2017;OUG.68 din 06/11/2019"/>
    <s v="imobil"/>
    <s v="Lungime= Km;Suprafeţe= ha;CF= ;"/>
  </r>
  <r>
    <x v="4357"/>
    <s v="8.04.04"/>
    <m/>
    <m/>
    <s v="DR.HALOSUL MIC"/>
    <s v="conform amenajamentelor silvice"/>
    <s v="BACĂU"/>
    <s v="-"/>
    <s v="Tara: România; Judet: BACĂU; -;   -; Nr: -;"/>
    <n v="1980"/>
    <n v="235695"/>
    <n v="4"/>
    <s v="in administrare"/>
    <s v="HG 982/1998;HG 1344/2011;OUG.1 din 04/01/2017;HG.354/18.05.2017;OUG.68 din 06/11/2019"/>
    <s v="imobil"/>
    <s v="Lungime= Km;Suprafeţe= ha;CF= ;"/>
  </r>
  <r>
    <x v="4358"/>
    <s v="8.04.04"/>
    <m/>
    <m/>
    <s v="DR.BLIDARI"/>
    <s v="conform amenajamentelor silvice"/>
    <s v="BACĂU"/>
    <s v="-"/>
    <s v="Tara: România; Judet: BACĂU; -;   -; Nr: -;"/>
    <n v="1986"/>
    <n v="284744"/>
    <n v="4"/>
    <s v="in administrare"/>
    <s v="HG 982/1998;HG 1344/2011;OUG.1 din 04/01/2017;HG.354/18.05.2017;OUG.68 din 06/11/2019"/>
    <s v="imobil"/>
    <s v="Lungime= Km;Suprafeţe= ha;CF= ;"/>
  </r>
  <r>
    <x v="4359"/>
    <s v="8.04.04"/>
    <m/>
    <m/>
    <s v="DR.HALOSU MARE"/>
    <s v="conform amenajamentelor silvice"/>
    <s v="BACĂU"/>
    <s v="-"/>
    <s v="Tara: România; Judet: BACĂU; -;   -; Nr: -;"/>
    <n v="1986"/>
    <n v="1589579"/>
    <n v="4"/>
    <s v="in administrare"/>
    <s v="HG 982/1998;;OUG.1 din 04/01/2017;HG.354/18.05.2017;OUG.68 din 06/11/2019"/>
    <s v="imobil"/>
    <s v="Lungime= Km;Suprafeţe= ha;CF= ;"/>
  </r>
  <r>
    <x v="4360"/>
    <s v="8.04.04"/>
    <m/>
    <m/>
    <s v="DR.GHIOINEA DULCE"/>
    <s v="conform amenajamentelor silvice"/>
    <s v="BACĂU"/>
    <s v="-"/>
    <s v="Tara: România; Judet: BACĂU; -;   -; Nr: -;"/>
    <n v="1977"/>
    <n v="1223600"/>
    <n v="4"/>
    <s v="in administrare"/>
    <s v="HG 982/1998;HG 1344/2011; HG 478/ 24-IUN-15;HG.478/24-IUN-15;OUG.1 din 04/01/2017;HG.354/18.05.2017;OUG.68 din 06/11/2019"/>
    <s v="imobil"/>
    <s v="Lungime= Km;Suprafeţe= ha;CF= ;"/>
  </r>
  <r>
    <x v="4361"/>
    <s v="8.04.04"/>
    <m/>
    <m/>
    <s v="DR.ANDRONIC"/>
    <s v="conform amenajamentelor silvice"/>
    <s v="BACĂU"/>
    <s v="-"/>
    <s v="Tara: România; Judet: BACĂU; -;   -; Nr: -;"/>
    <n v="1981"/>
    <n v="47980"/>
    <n v="4"/>
    <s v="in administrare"/>
    <s v="HG 982/1998;HG 1344/2011; HG 478/ 24-IUN-15;HG.478/24-IUN-15;OUG.1 din 04/01/2017;HG.354/18.05.2017;OUG.68 din 06/11/2019"/>
    <s v="imobil"/>
    <s v="Lungime= Km;Suprafeţe= ha;CF= ;"/>
  </r>
  <r>
    <x v="4362"/>
    <s v="8.04.04"/>
    <m/>
    <m/>
    <s v="DR.BERZUNTIUL NEGRU"/>
    <s v="conform amenajamentelor silvice"/>
    <s v="BACĂU"/>
    <s v="-"/>
    <s v="Tara: România; Judet: BACĂU; -;   -; Nr: -;"/>
    <n v="1966"/>
    <n v="1616621"/>
    <n v="4"/>
    <s v="in administrare"/>
    <s v="HG 982/1998;HG 1344/2011; HG 478/ 24-IUN-15;HG.478/24-IUN-15;OUG.1 din 04/01/2017;HG.354/18.05.2017;OUG.68 din 06/11/2019"/>
    <s v="imobil"/>
    <s v="Lungime= Km;Suprafeţe= ha;CF= ;"/>
  </r>
  <r>
    <x v="4363"/>
    <s v="8.04.04"/>
    <m/>
    <m/>
    <s v="DR.MARISCA BRATILA"/>
    <s v="conform amenajamentelor silvice"/>
    <s v="BACĂU"/>
    <s v="-"/>
    <s v="Tara: România; Judet: BACĂU; -;   -; Nr: -;"/>
    <n v="1980"/>
    <n v="12277"/>
    <n v="4"/>
    <s v="in administrare"/>
    <s v="HG 982/1998;; HG 478/ 24-IUN-15;HG.478/24-IUN-15;OUG.1 din 04/01/2017;HG.354/18.05.2017;OUG.68 din 06/11/2019"/>
    <s v="imobil"/>
    <s v="Lungime= Km;Suprafeţe= ha;CF= ;"/>
  </r>
  <r>
    <x v="4364"/>
    <s v="8.04.04"/>
    <m/>
    <m/>
    <s v="DR. VALEA REA-SLATINA"/>
    <s v="conform amenajamentelor silvice"/>
    <s v="BACĂU"/>
    <s v="-"/>
    <s v="Tara: România; Judet: BACĂU; -;   -; Nr: -;"/>
    <n v="1980"/>
    <n v="27874"/>
    <n v="4"/>
    <s v="in administrare"/>
    <s v="HG 982/1998;HG 1344/2011; HG 478/ 24-IUN-15;HG.478/24-IUN-15;OUG.1 din 04/01/2017;HG.354/18.05.2017;OUG.68 din 06/11/2019"/>
    <s v="imobil"/>
    <s v="Lungime= Km;Suprafeţe= ha;CF= ;"/>
  </r>
  <r>
    <x v="4365"/>
    <s v="8.30.01"/>
    <m/>
    <m/>
    <s v="BARAJ PLOPU II"/>
    <s v="conform amenajamentelor silvice"/>
    <s v="BACĂU"/>
    <s v="-"/>
    <s v="Tara: România; Judet: BACĂU; -;   -; Nr: -;"/>
    <n v="1982"/>
    <n v="2512"/>
    <n v="4"/>
    <s v="in administrare"/>
    <s v="HG 982/1998;HG 1344/2011; HG 478/ 24-IUN-15;HG.478/24-IUN-15;OUG.1 din 04/01/2017;HG.354/18.05.2017;OUG.68 din 06/11/2019;HG.846/08.10.2020"/>
    <s v="imobil"/>
    <s v="Lungime albie corectată/consolidată=0,7 km;"/>
  </r>
  <r>
    <x v="4366"/>
    <s v="8.04.04"/>
    <m/>
    <m/>
    <s v="DR HUMARIE"/>
    <s v="conform amenajamentelor silvice"/>
    <s v="BACĂU"/>
    <s v="-"/>
    <s v="Tara: România; Judet: BACĂU; -;   -; Nr: -;"/>
    <n v="1970"/>
    <n v="86623"/>
    <n v="4"/>
    <s v="in administrare"/>
    <s v="HG 982/1998;HG 1344/2011; HG 478/ 24-IUN-15;HG.478/24-IUN-15;OUG.1 din 04/01/2017;HG.354/18.05.2017;OUG.68 din 06/11/2019"/>
    <s v="imobil"/>
    <s v="Lungime= Km;Suprafeţe= ha;CF= ;"/>
  </r>
  <r>
    <x v="4367"/>
    <s v="8.04.04"/>
    <m/>
    <m/>
    <s v="DR. ROSCA"/>
    <s v="conform amenajamentelor silvice"/>
    <s v="BACĂU"/>
    <s v="-"/>
    <s v="Tara: România; Judet: BACĂU; -;   -; Nr: -;"/>
    <n v="1969"/>
    <n v="5564"/>
    <n v="4"/>
    <s v="in administrare"/>
    <s v="HG 982/1998;HG 1344/2011; HG 478/ 24-IUN-15;HG.478/24-IUN-15;OUG.1 din 04/01/2017;HG.354/18.05.2017;OUG.68 din 06/11/2019"/>
    <s v="imobil"/>
    <s v="Lungime= Km;Suprafeţe= ha;CF= ;"/>
  </r>
  <r>
    <x v="4368"/>
    <s v="8.04.04"/>
    <m/>
    <m/>
    <s v="DR.LACOS RAMIFICATIE"/>
    <s v="conform amenajamentelor silvice"/>
    <s v="BACĂU"/>
    <s v="-"/>
    <s v="Tara: România; Judet: BACĂU; -;   -; Nr: -;"/>
    <n v="1985"/>
    <n v="63562"/>
    <n v="4"/>
    <s v="in administrare"/>
    <s v="HG 982/1998;HG 1344/2011; HG 478/ 24-IUN-15;HG.478/24-IUN-15;OUG.1 din 04/01/2017;HG.354/18.05.2017;OUG.68 din 06/11/2019"/>
    <s v="imobil"/>
    <s v="Lungime= Km;Suprafeţe= ha;CF= ;"/>
  </r>
  <r>
    <x v="4369"/>
    <s v="8.04.04"/>
    <m/>
    <m/>
    <s v="DR.RATA"/>
    <s v="conform amenajamentelor silvice"/>
    <s v="BACĂU"/>
    <s v="-"/>
    <s v="Tara: România; Judet: BACĂU; -;   -; Nr: -;"/>
    <n v="1975"/>
    <n v="161615"/>
    <n v="4"/>
    <s v="in administrare"/>
    <s v="HG 982/1998;HG 1344/2011; HG 478/ 24-IUN-15;HG.478/24-IUN-15;OUG.1 din 04/01/2017;HG.354/18.05.2017;OUG.68 din 06/11/2019"/>
    <s v="imobil"/>
    <s v="Lungime= Km;Suprafeţe= ha;CF= ;"/>
  </r>
  <r>
    <x v="4370"/>
    <s v="8.30.01"/>
    <m/>
    <m/>
    <s v="BARAJ GROZA II"/>
    <s v="conform amenajamentelor silvice"/>
    <s v="BACĂU"/>
    <s v="-"/>
    <s v="Tara: România; Judet: BACĂU; -;   -; Nr: -;"/>
    <n v="1980"/>
    <n v="5578"/>
    <n v="4"/>
    <s v="in administrare"/>
    <s v="HG 982/1998;HG 1344/2011; HG 478/ 24-IUN-15;HG.478/24-IUN-15;OUG.1 din 04/01/2017;HG.354/18.05.2017;OUG.68 din 06/11/2019;HG.846/08.10.2020"/>
    <s v="imobil"/>
    <s v="Lungime albie corectată/consolidată=0,5 km;"/>
  </r>
  <r>
    <x v="4371"/>
    <s v="8.04.04"/>
    <m/>
    <m/>
    <s v="DR.TULBUREA POTOC"/>
    <s v="conform amenajamentelor silvice"/>
    <s v="BACĂU"/>
    <s v="-"/>
    <s v="Tara: România; Judet: BACĂU; -;   -; Nr: -;"/>
    <n v="1972"/>
    <n v="23617"/>
    <n v="4"/>
    <s v="in administrare"/>
    <s v="HG 982/1998;HG 1344/2011; HG 478/ 24-IUN-15;HG.478/24-IUN-15;OUG.1 din 04/01/2017;HG.354/18.05.2017;OUG.68 din 06/11/2019"/>
    <s v="imobil"/>
    <s v="Lungime= Km;Suprafeţe= ha;CF= ;"/>
  </r>
  <r>
    <x v="4372"/>
    <s v="8.04.04"/>
    <m/>
    <m/>
    <s v="DR.BARZAUTA"/>
    <s v="conform amenajamentelor silvice"/>
    <s v="BACĂU"/>
    <s v="-"/>
    <s v="Tara: România; Judet: BACĂU; -;   -; Nr: -;"/>
    <n v="1972"/>
    <n v="180090"/>
    <n v="4"/>
    <s v="in administrare"/>
    <s v="HG 982/1998;HG 1344/2011; HG 478/ 24-IUN-15;HG.478/24-IUN-15;OUG.1 din 04/01/2017;HG.354/18.05.2017;OUG.68 din 06/11/2019"/>
    <s v="imobil"/>
    <s v="Lungime= Km;Suprafeţe= ha;CF= ;"/>
  </r>
  <r>
    <x v="4373"/>
    <s v="8.04.04"/>
    <m/>
    <m/>
    <s v="DR.LUNGENI"/>
    <s v="conform amenajamentelor silvice"/>
    <s v="BACĂU"/>
    <s v="-"/>
    <s v="Tara: România; Judet: BACĂU; -;   -; Nr: -;"/>
    <n v="1962"/>
    <n v="4187"/>
    <n v="4"/>
    <s v="in administrare"/>
    <s v="HG 982/1998;;OUG.1 din 04/01/2017;HG.354/18.05.2017;OUG.68 din 06/11/2019"/>
    <s v="imobil"/>
    <s v="Lungime= Km;Suprafeţe= ha;CF= ;"/>
  </r>
  <r>
    <x v="4374"/>
    <s v="8.04.04"/>
    <m/>
    <m/>
    <s v="DR.CAPRA NEGRU"/>
    <s v="conform amenajamentelor silvice"/>
    <s v="BACĂU"/>
    <s v="-"/>
    <s v="Tara: România; Judet: BACĂU; -;   -; Nr: -;"/>
    <n v="1992"/>
    <n v="7368428"/>
    <n v="4"/>
    <s v="in administrare"/>
    <s v="HG 982/1998;HG 1344/2011;OUG.1 din 04/01/2017;HG.354/18.05.2017;OUG.68 din 06/11/2019"/>
    <s v="imobil"/>
    <s v="Lungime= Km;Suprafeţe= ha;CF= ;"/>
  </r>
  <r>
    <x v="4375"/>
    <s v="8.30._"/>
    <m/>
    <m/>
    <s v="TOPLITA IMREJMUITA"/>
    <s v="conform amenajamentelor silvice"/>
    <s v="BACĂU"/>
    <s v="-"/>
    <s v="Tara: România; Judet: BACĂU; -;   -; Nr: -;"/>
    <n v="1987"/>
    <n v="6071"/>
    <n v="4"/>
    <s v="in administrare"/>
    <s v="HG 982/1998;;OUG.1 din 04/01/2017;OUG.68 din 06/11/2019"/>
    <s v="imobil"/>
    <s v="lucrari de amenajarea torentilor"/>
  </r>
  <r>
    <x v="4376"/>
    <s v="8.04.04"/>
    <m/>
    <m/>
    <s v="DR.BARTEA"/>
    <s v="conform amenajamentelor silvice"/>
    <s v="BACĂU"/>
    <s v="-"/>
    <s v="Tara: România; Judet: BACĂU; -;   -; Nr: -;"/>
    <n v="1966"/>
    <n v="1244"/>
    <n v="4"/>
    <s v="in administrare"/>
    <s v="HG 982/1998;; HG 478/ 24-IUN-15;HG.478/24-IUN-15;OUG.1 din 04/01/2017;HG.354/18.05.2017;OUG.68 din 06/11/2019"/>
    <s v="imobil"/>
    <s v="Lungime= Km;Suprafeţe= ha;CF= ;"/>
  </r>
  <r>
    <x v="4377"/>
    <s v="8.04.04"/>
    <m/>
    <m/>
    <s v="DR.CULMEA URSOAIA CARLANU"/>
    <s v="conform amenajamentelor silvice"/>
    <s v="BACĂU"/>
    <s v="-"/>
    <s v="Tara: România; Judet: BACĂU; -;   -; Nr: -;"/>
    <n v="1983"/>
    <n v="2929"/>
    <n v="4"/>
    <s v="in administrare"/>
    <s v="HG 982/1998;; HG 478/ 24-IUN-15;HG.478/24-IUN-15;OUG.1 din 04/01/2017;HG.354/18.05.2017;OUG.68 din 06/11/2019"/>
    <s v="imobil"/>
    <s v="Lungime= Km;Suprafeţe= ha;CF= ;"/>
  </r>
  <r>
    <x v="4378"/>
    <s v="8.04.04"/>
    <m/>
    <m/>
    <s v="DR.PR.STANII"/>
    <s v="conform amenajamentelor silvice"/>
    <s v="BACĂU"/>
    <s v="-"/>
    <s v="Tara: România; Judet: BACĂU; -;   -; Nr: -;"/>
    <n v="1979"/>
    <n v="66950"/>
    <n v="4"/>
    <s v="in administrare"/>
    <s v="HG 982/1998;HG 1344/2011;OUG.1 din 04/01/2017;HG.354/18.05.2017;OUG.68 din 06/11/2019"/>
    <s v="imobil"/>
    <s v="Lungime= Km;Suprafeţe= ha;CF= ;"/>
  </r>
  <r>
    <x v="4379"/>
    <s v="8.04.04"/>
    <m/>
    <m/>
    <s v="DR.BORSANI"/>
    <s v="conform amenajamentelor silvice"/>
    <s v="BACĂU"/>
    <s v="-"/>
    <s v="Tara: România; Judet: BACĂU; -;   -; Nr: -;"/>
    <n v="1964"/>
    <n v="38383"/>
    <n v="4"/>
    <s v="in administrare"/>
    <s v="HG 982/1998;HG 1344/2011; HG 478/ 24-IUN-15;HG.478/24-IUN-15;OUG.1 din 04/01/2017;HG.354/18.05.2017;OUG.68 din 06/11/2019"/>
    <s v="imobil"/>
    <s v="Lungime= Km;Suprafeţe= ha;CF= ;"/>
  </r>
  <r>
    <x v="4380"/>
    <s v="8.04.04"/>
    <m/>
    <m/>
    <s v="DR.TINOASA"/>
    <s v="conform amenajamentelor silvice"/>
    <s v="BACĂU"/>
    <s v="-"/>
    <s v="Tara: România; Judet: BACĂU; -;   -; Nr: -;"/>
    <n v="1974"/>
    <n v="54778"/>
    <n v="4"/>
    <s v="in administrare"/>
    <s v="HG 982/1998;HG 1344/2011;OUG.1 din 04/01/2017;HG.354/18.05.2017;OUG.68 din 06/11/2019"/>
    <s v="imobil"/>
    <s v="Lungime= Km;Suprafeţe= ha;CF= ;"/>
  </r>
  <r>
    <x v="4381"/>
    <s v="8.04.04"/>
    <m/>
    <m/>
    <s v="DR.BRIGAZII-RAMIFICATIE"/>
    <s v="conform amenajamentelor silvice"/>
    <s v="BACĂU"/>
    <s v="-"/>
    <s v="Tara: România; Judet: BACĂU; -;   -; Nr: -;"/>
    <n v="1977"/>
    <n v="71369"/>
    <n v="4"/>
    <s v="in administrare"/>
    <s v="HG 982/1998;HG 1344/2011; HG 478/ 24-IUN-15;HG.478/24-IUN-15;OUG.1 din 04/01/2017;HG.354/18.05.2017;OUG.68 din 06/11/2019"/>
    <s v="imobil"/>
    <s v="Lungime= Km;Suprafeţe= ha;CF= ;"/>
  </r>
  <r>
    <x v="4382"/>
    <s v="8.04.04"/>
    <m/>
    <m/>
    <s v="DR.BALTATA-POIENI"/>
    <s v="conform amenajamentelor silvice"/>
    <s v="BACĂU"/>
    <s v="-"/>
    <s v="Tara: România; Judet: BACĂU; -;   -; Nr: -;"/>
    <n v="1970"/>
    <n v="27253"/>
    <n v="4"/>
    <s v="in administrare"/>
    <s v="HG 982/1998;HG 1344/2011; HG 478/ 24-IUN-15;HG.478/24-IUN-15;OUG.1 din 04/01/2017;HG.354/18.05.2017;OUG.68 din 06/11/2019"/>
    <s v="imobil"/>
    <s v="Lungime= Km;Suprafeţe= ha;CF= ;"/>
  </r>
  <r>
    <x v="4383"/>
    <s v="8.04.04"/>
    <m/>
    <m/>
    <s v="DR.TALPALOAIA"/>
    <s v="conform amenajamentelor silvice"/>
    <s v="BACĂU"/>
    <s v="-"/>
    <s v="Tara: România; Judet: BACĂU; -;   -; Nr: -;"/>
    <n v="1962"/>
    <n v="1800"/>
    <n v="4"/>
    <s v="in administrare"/>
    <s v="HG 982/1998;HG 1344/2011; HG 478/ 24-IUN-15;HG.478/24-IUN-15;OUG.1 din 04/01/2017;HG.354/18.05.2017;OUG.68 din 06/11/2019"/>
    <s v="imobil"/>
    <s v="Lungime= Km;Suprafeţe= ha;CF= ;"/>
  </r>
  <r>
    <x v="4384"/>
    <s v="8.30._"/>
    <m/>
    <m/>
    <s v="BARAJ DRACOANE"/>
    <s v="conform amenajamentelor silvice"/>
    <s v="BACĂU"/>
    <s v="-"/>
    <s v="Tara: România; Judet: BACĂU; -;   -; Nr: -;"/>
    <n v="1987"/>
    <n v="26030"/>
    <n v="4"/>
    <s v="in administrare"/>
    <s v="HG 982/1998;HG 1344/2011; HG 478/ 24-IUN-15;HG.478/24-IUN-15;OUG.1 din 04/01/2017;HG.354/18.05.2017;OUG.68 din 06/11/2019"/>
    <s v="imobil"/>
    <s v="Denumire= ;"/>
  </r>
  <r>
    <x v="4385"/>
    <s v="8.04.04"/>
    <m/>
    <m/>
    <s v="DR.ARINI"/>
    <s v="conform amenajamentelor silvice"/>
    <s v="BACĂU"/>
    <s v="-"/>
    <s v="Tara: România; Judet: BACĂU; -;   -; Nr: -;"/>
    <n v="1981"/>
    <n v="18510"/>
    <n v="4"/>
    <s v="in administrare"/>
    <s v="HG 982/1998;HG 1344/2011;OUG.1 din 04/01/2017;HG.354/18.05.2017;OUG.68 din 06/11/2019"/>
    <s v="imobil"/>
    <s v="Lungime= Km;Suprafeţe= ha;CF= ;"/>
  </r>
  <r>
    <x v="4386"/>
    <s v="8.04.04"/>
    <m/>
    <m/>
    <s v="DR.TOCILA-RACACIUNI"/>
    <s v="conform amenajamentelor silvice"/>
    <s v="BACĂU"/>
    <s v="-"/>
    <s v="Tara: România; Judet: BACĂU; -;   -; Nr: -;"/>
    <n v="1983"/>
    <n v="3843"/>
    <n v="4"/>
    <s v="in administrare"/>
    <s v="HG 982/1998;; HG 478/ 24-IUN-15;HG.478/24-IUN-15;OUG.1 din 04/01/2017;OUG.68 din 06/11/2019"/>
    <s v="imobil"/>
    <s v="Lungime= Km;Suprafeţe= ha;CF= ;"/>
  </r>
  <r>
    <x v="4387"/>
    <s v="8.04.04"/>
    <m/>
    <m/>
    <s v="DR.PALTINIS"/>
    <s v="conform amenajamentelor silvice"/>
    <s v="BACĂU"/>
    <s v="-"/>
    <s v="Tara: România; Judet: BACĂU; -;   -; Nr: -;"/>
    <n v="1979"/>
    <n v="2434"/>
    <n v="4"/>
    <s v="in administrare"/>
    <s v="HG 982/1998;;OUG.1 din 04/01/2017;HG.354/18.05.2017;OUG.68 din 06/11/2019"/>
    <s v="imobil"/>
    <s v="Lungime= Km;Suprafeţe= ha;CF= ;"/>
  </r>
  <r>
    <x v="4388"/>
    <s v="8.04.04"/>
    <m/>
    <m/>
    <s v="DR.CRISTES"/>
    <s v="conform amenajamentelor silvice"/>
    <s v="BACĂU"/>
    <s v="-"/>
    <s v="Tara: România; Judet: BACĂU; -;   -; Nr: -;"/>
    <n v="1963"/>
    <n v="205001"/>
    <n v="4"/>
    <s v="in administrare"/>
    <s v="HG 982/1998;HG 1344/2011;OUG.1 din 04/01/2017;HG.354/18.05.2017;OUG.68 din 06/11/2019"/>
    <s v="imobil"/>
    <s v="Lungime= Km;Suprafeţe= ha;CF= ;"/>
  </r>
  <r>
    <x v="4389"/>
    <s v="8.04.04"/>
    <m/>
    <m/>
    <s v="DR.TARHAUS"/>
    <s v="conform amenajamentelor silvice"/>
    <s v="BACĂU"/>
    <s v="-"/>
    <s v="Tara: România; Judet: BACĂU; -;   -; Nr: -;"/>
    <n v="1969"/>
    <n v="15941"/>
    <n v="4"/>
    <s v="in administrare"/>
    <s v="HG 982/1998;;OUG.1 din 04/01/2017;HG.354/18.05.2017;OUG.68 din 06/11/2019"/>
    <s v="imobil"/>
    <s v="Lungime= Km;Suprafeţe= ha;CF= ;"/>
  </r>
  <r>
    <x v="4390"/>
    <s v="8.04.04"/>
    <m/>
    <m/>
    <s v="DR.PR.SARAT"/>
    <s v="conform amenajamentelor silvice"/>
    <s v="BACĂU"/>
    <s v="-"/>
    <s v="Tara: România; Judet: BACĂU; -;   -; Nr: -;"/>
    <n v="1970"/>
    <n v="23136"/>
    <n v="4"/>
    <s v="in administrare"/>
    <s v="HG 982/1998;;OUG.1 din 04/01/2017;HG.354/18.05.2017;OUG.68 din 06/11/2019"/>
    <s v="imobil"/>
    <s v="Lungime= Km;Suprafeţe= ha;CF= ;"/>
  </r>
  <r>
    <x v="4391"/>
    <s v="8.04.04"/>
    <m/>
    <m/>
    <s v="DR.INCRUCISATU"/>
    <s v="conform amenajamentelor silvice"/>
    <s v="BACĂU"/>
    <s v="-"/>
    <s v="Tara: România; Judet: BACĂU; -;   -; Nr: -;"/>
    <n v="1969"/>
    <n v="1398"/>
    <n v="4"/>
    <s v="in administrare"/>
    <s v="HG 982/1998;;OUG.1 din 04/01/2017;HG.354/18.05.2017;OUG.68 din 06/11/2019"/>
    <s v="imobil"/>
    <s v="Lungime= Km;Suprafeţe= ha;CF= ;"/>
  </r>
  <r>
    <x v="4392"/>
    <s v="8.04.04"/>
    <m/>
    <m/>
    <s v="DRUM PARAUL TIGANULUI"/>
    <s v="conform amenajamentelor silvice"/>
    <s v="ARAD"/>
    <s v="-"/>
    <s v="Tara: România; Judet: ARAD; -;   -; Nr: -;"/>
    <n v="1969"/>
    <n v="42128"/>
    <n v="2"/>
    <s v="in administrare"/>
    <s v="HG 982/1998;HG 1344/2011; HG 478/ 24-IUN-15;HG.478/24-IUN-15;OUG.1 din 04/01/2017;OUG.68 din 06/11/2019"/>
    <s v="imobil"/>
    <s v="Lungime= Km;Suprafeţe= ha;CF= ;"/>
  </r>
  <r>
    <x v="4393"/>
    <s v="8.04.04"/>
    <m/>
    <m/>
    <s v="DRUM BERZOVITA"/>
    <s v="conform amenajamentelor silvice"/>
    <s v="ARAD"/>
    <s v="-"/>
    <s v="Tara: România; Judet: ARAD; -;   -; Nr: -;"/>
    <n v="1977"/>
    <n v="1687"/>
    <n v="2"/>
    <s v="in administrare"/>
    <s v="HG 982/1998;HG 1344/2011; HG 478/ 24-IUN-15;HG.478/24-IUN-15;OUG.1 din 04/01/2017;HG.354/18.05.2017;OUG.68 din 06/11/2019"/>
    <s v="imobil"/>
    <s v="Lungime= Km;Suprafeţe= ha;CF= ;"/>
  </r>
  <r>
    <x v="4394"/>
    <s v="8.04.04"/>
    <m/>
    <m/>
    <s v="DRUM VALEA ROTUNDU"/>
    <s v="conform amenajamentelor silvice"/>
    <s v="ARAD"/>
    <s v="-"/>
    <s v="Tara: România; Judet: ARAD; -;   -; Nr: -;"/>
    <n v="1985"/>
    <n v="9571"/>
    <n v="2"/>
    <s v="in administrare"/>
    <s v="HG 982/1998;;OUG.1 din 04/01/2017;HG.354/18.05.2017;OUG.68 din 06/11/2019"/>
    <s v="imobil"/>
    <s v="Lungime= Km;Suprafeţe= ha;CF= ;"/>
  </r>
  <r>
    <x v="4395"/>
    <s v="8.04.04"/>
    <m/>
    <m/>
    <s v="DRUM VALEA SERBULUI"/>
    <s v="conform amenajamentelor silvice"/>
    <s v="ARAD"/>
    <s v="-"/>
    <s v="Tara: România; Judet: ARAD; -;   -; Nr: -;"/>
    <n v="1984"/>
    <n v="11582"/>
    <n v="2"/>
    <s v="in administrare"/>
    <s v="HG 982/1998;; HG 478/ 24-IUN-15;HG.478/24-IUN-15;OUG.1 din 04/01/2017;HG.354/18.05.2017;OUG.68 din 06/11/2019"/>
    <s v="imobil"/>
    <s v="Lungime= Km;Suprafeţe= ha;CF= ;"/>
  </r>
  <r>
    <x v="4396"/>
    <s v="8.04.04"/>
    <m/>
    <m/>
    <s v="DRUM NADASEL"/>
    <s v="conform amenajamentelor silvice"/>
    <s v="ARAD"/>
    <s v="-"/>
    <s v="Tara: România; Judet: ARAD; -;   -; Nr: -;"/>
    <n v="1967"/>
    <n v="16000"/>
    <n v="2"/>
    <s v="in administrare"/>
    <s v="HG 982/1998;HG 1344/2011; HG 478/ 24-IUN-15;HG.478/24-IUN-15;OUG.1 din 04/01/2017;OUG.68 din 06/11/2019"/>
    <s v="imobil"/>
    <s v="Lungime= Km;Suprafeţe= ha;CF= ;"/>
  </r>
  <r>
    <x v="4397"/>
    <s v="8.04.04"/>
    <m/>
    <m/>
    <s v="DRUM BALCESCU"/>
    <s v="conform amenajamentelor silvice"/>
    <s v="ARAD"/>
    <s v="-"/>
    <s v="Tara: România; Judet: ARAD; -;   -; Nr: -;"/>
    <n v="1969"/>
    <n v="128998"/>
    <n v="2"/>
    <s v="in administrare"/>
    <s v="HG 982/1998;; HG 478/ 24-IUN-15;HG.478/24-IUN-15;OUG.1 din 04/01/2017;OUG.68 din 06/11/2019"/>
    <s v="imobil"/>
    <s v="Lungime= Km;Suprafeţe= ha;CF= ;"/>
  </r>
  <r>
    <x v="4398"/>
    <s v="8.04.04"/>
    <m/>
    <m/>
    <s v="DRUM VALEA PLAIULUI"/>
    <s v="conform amenajamentelor silvice"/>
    <s v="ARAD"/>
    <s v="-"/>
    <s v="Tara: România; Judet: ARAD; -;   -; Nr: -;"/>
    <n v="1983"/>
    <n v="7386"/>
    <n v="2"/>
    <s v="in administrare"/>
    <s v="HG 982/1998;;OUG.1 din 04/01/2017;HG.354/18.05.2017;OUG.68 din 06/11/2019"/>
    <s v="imobil"/>
    <s v="Lungime= Km;Suprafeţe= ha;CF= ;"/>
  </r>
  <r>
    <x v="4399"/>
    <s v="8.04.04"/>
    <m/>
    <m/>
    <s v="DRUM VALEA CALULUI"/>
    <s v="conform amenajamentelor silvice"/>
    <s v="ARAD"/>
    <s v="-"/>
    <s v="Tara: România; Judet: ARAD; -;   -; Nr: -;"/>
    <n v="1984"/>
    <n v="30280"/>
    <n v="2"/>
    <s v="in administrare"/>
    <s v="HG 982/1998;HG 1344/2011; HG 478/ 24-IUN-15;HG.478/24-IUN-15;OUG.1 din 04/01/2017;HG.354/18.05.2017;OUG.68 din 06/11/2019"/>
    <s v="imobil"/>
    <s v="Lungime= Km;Suprafeţe= ha;CF= ;"/>
  </r>
  <r>
    <x v="4400"/>
    <s v="8.04.04"/>
    <m/>
    <m/>
    <s v="DRUM VALEA PIETREI"/>
    <s v="conform amenajamentelor silvice"/>
    <s v="ARAD"/>
    <s v="-"/>
    <s v="Tara: România; Judet: ARAD; -;   -; Nr: -;"/>
    <n v="1977"/>
    <n v="676"/>
    <n v="2"/>
    <s v="in administrare"/>
    <s v="HG 982/1998;; HG 478/ 24-IUN-15;HG.478/24-IUN-15;OUG.1 din 04/01/2017;HG.354/18.05.2017;OUG.68 din 06/11/2019"/>
    <s v="imobil"/>
    <s v="Lungime= Km;Suprafeţe= ha;CF= ;"/>
  </r>
  <r>
    <x v="4401"/>
    <s v="8.04.04"/>
    <m/>
    <m/>
    <s v="DRUM RUNCU 1"/>
    <s v="conform amenajamentelor silvice"/>
    <s v="ARAD"/>
    <s v="-"/>
    <s v="Tara: România; Judet: ARAD; -;   -; Nr: -;"/>
    <n v="1986"/>
    <n v="20261"/>
    <n v="2"/>
    <s v="in administrare"/>
    <s v="HG 982/1998;;OUG.1 din 04/01/2017;OUG.68 din 06/11/2019"/>
    <s v="imobil"/>
    <s v="drum auto forestier"/>
  </r>
  <r>
    <x v="4402"/>
    <s v="8.04.04"/>
    <m/>
    <m/>
    <s v="DRUM VALEA CORBEASCA"/>
    <s v="conform amenajamentelor silvice"/>
    <s v="ARAD"/>
    <s v="-"/>
    <s v="Tara: România; Judet: ARAD; -;   -; Nr: -;"/>
    <n v="1979"/>
    <n v="27333"/>
    <n v="2"/>
    <s v="in administrare"/>
    <s v="HG 982/1998;HG 1344/2011; HG 478/ 24-IUN-15;HG.478/24-IUN-15;OUG.1 din 04/01/2017;HG.354/18.05.2017;OUG.68 din 06/11/2019"/>
    <s v="imobil"/>
    <s v="Lungime= Km;Suprafeţe= ha;CF= ;"/>
  </r>
  <r>
    <x v="4403"/>
    <s v="8.04.04"/>
    <m/>
    <m/>
    <s v="DRUM VALEA MICA 2"/>
    <s v="conform amenajamentelor silvice"/>
    <s v="ARAD"/>
    <s v="-"/>
    <s v="Tara: România; Judet: ARAD; -;   -; Nr: -;"/>
    <n v="1984"/>
    <n v="30089"/>
    <n v="2"/>
    <s v="in administrare"/>
    <s v="HG 982/1998;HG 1344/2011; HG 478/ 24-IUN-15;HG.478/24-IUN-15;OUG.1 din 04/01/2017;HG.354/18.05.2017;OUG.68 din 06/11/2019"/>
    <s v="imobil"/>
    <s v="Lungime= Km;Suprafeţe= ha;CF= ;"/>
  </r>
  <r>
    <x v="4404"/>
    <s v="8.04.04"/>
    <m/>
    <m/>
    <s v="DRUM VALEA TRESTIEI"/>
    <s v="conform amenajamentelor silvice"/>
    <s v="ARAD"/>
    <s v="-"/>
    <s v="Tara: România; Judet: ARAD; -;   -; Nr: -;"/>
    <n v="1961"/>
    <n v="9570"/>
    <n v="2"/>
    <s v="in administrare"/>
    <s v="HG 982/1998;; HG 478/ 24-IUN-15;HG.478/24-IUN-15;OUG.1 din 04/01/2017;OUG.68 din 06/11/2019"/>
    <s v="imobil"/>
    <s v="Lungime= Km;Suprafeţe= ha;CF= ;"/>
  </r>
  <r>
    <x v="4405"/>
    <s v="8.04.04"/>
    <m/>
    <m/>
    <s v="DRUM VERDEA"/>
    <s v="conform amenajamentelor silvice"/>
    <s v="TIMIŞ"/>
    <s v="-"/>
    <s v="Tara: România; Judet: TIMIŞ; -;   -; Nr: -;"/>
    <n v="1961"/>
    <n v="9379"/>
    <n v="35"/>
    <s v="in administrare"/>
    <s v="HG 982/1998;;OUG.1 din 04/01/2017;OUG.68 din 06/11/2019"/>
    <s v="imobil"/>
    <s v="drum auto forestier"/>
  </r>
  <r>
    <x v="4406"/>
    <s v="8.04.04"/>
    <m/>
    <m/>
    <s v="DRUM LUPESTI NORD"/>
    <s v="conform amenajamentelor silvice"/>
    <s v="ARAD"/>
    <s v="-"/>
    <s v="Tara: România; Judet: ARAD; -;   -; Nr: -;"/>
    <n v="1975"/>
    <n v="15725"/>
    <n v="2"/>
    <s v="in administrare"/>
    <s v="HG 982/1998;HG 1344/2011; HG 478/ 24-IUN-15;HG.478/24-IUN-15;OUG.1 din 04/01/2017;HG.354/18.05.2017;OUG.68 din 06/11/2019"/>
    <s v="imobil"/>
    <s v="Lungime= Km;Suprafeţe= ha;CF= ;"/>
  </r>
  <r>
    <x v="4407"/>
    <s v="8.04.04"/>
    <m/>
    <m/>
    <s v="DRUM BRATEASCA"/>
    <s v="conform amenajamentelor silvice"/>
    <s v="ARAD"/>
    <s v="-"/>
    <s v="Tara: România; Judet: ARAD; -;   -; Nr: -;"/>
    <n v="1978"/>
    <n v="2007"/>
    <n v="2"/>
    <s v="in administrare"/>
    <s v="HG 982/1998;HG 1344/2011; HG 478/ 24-IUN-15;HG.478/24-IUN-15;OUG.1 din 04/01/2017;HG.354/18.05.2017;OUG.68 din 06/11/2019"/>
    <s v="imobil"/>
    <s v="Lungime= Km;Suprafeţe= ha;CF= ;"/>
  </r>
  <r>
    <x v="4408"/>
    <s v="8.04.04"/>
    <m/>
    <m/>
    <s v="DRUM VALEA SOCILOR"/>
    <s v="conform amenajamentelor silvice"/>
    <s v="ARAD"/>
    <s v="-"/>
    <s v="Tara: România; Judet: ARAD; -;   -; Nr: -;"/>
    <n v="1980"/>
    <n v="9322"/>
    <n v="2"/>
    <s v="in administrare"/>
    <s v="HG 982/1998;HG 1344/2011; HG 478/ 24-IUN-15;HG.478/24-IUN-15;OUG.1 din 04/01/2017;HG.354/18.05.2017;OUG.68 din 06/11/2019"/>
    <s v="imobil"/>
    <s v="Lungime= Km;Suprafeţe= ha;CF= ;"/>
  </r>
  <r>
    <x v="4409"/>
    <s v="8.04.04"/>
    <m/>
    <m/>
    <s v="DRUM TISA"/>
    <s v="conform amenajamentelor silvice"/>
    <s v="ARAD"/>
    <s v="-"/>
    <s v="Tara: România; Judet: ARAD; -;   -; Nr: -;"/>
    <n v="1965"/>
    <n v="1230"/>
    <n v="2"/>
    <s v="in administrare"/>
    <s v="HG 982/1998;;OUG.1 din 04/01/2017;OUG.68 din 06/11/2019"/>
    <s v="imobil"/>
    <s v="drum auto forestier"/>
  </r>
  <r>
    <x v="4410"/>
    <s v="8.04.04"/>
    <m/>
    <m/>
    <s v="DRUM IROGA"/>
    <s v="conform amenajamentelor silvice"/>
    <s v="TIMIŞ"/>
    <s v="-"/>
    <s v="Tara: România; Judet: TIMIŞ; -;   -; Nr: -;"/>
    <n v="1981"/>
    <n v="541999"/>
    <n v="35"/>
    <s v="in administrare"/>
    <s v="HG 982/1998;HG 1344/2011;OUG.1 din 04/01/2017;HG.354/18.05.2017;OUG.68 din 06/11/2019"/>
    <s v="imobil"/>
    <s v="Lungime= Km;Suprafeţe= ha;CF= ;"/>
  </r>
  <r>
    <x v="4411"/>
    <s v="8.04.04"/>
    <m/>
    <m/>
    <s v="DRUM STRINCEA OBARSIA"/>
    <s v="conform amenajamentelor silvice"/>
    <s v="ARAD"/>
    <s v="-"/>
    <s v="Tara: România; Judet: ARAD; -;   -; Nr: -;"/>
    <n v="1982"/>
    <n v="9147"/>
    <n v="2"/>
    <s v="in administrare"/>
    <s v="HG 982/1998;HG 1344/2011; HG 478/ 24-IUN-15;HG.478/24-IUN-15;OUG.1 din 04/01/2017;HG.354/18.05.2017;OUG.68 din 06/11/2019"/>
    <s v="imobil"/>
    <s v="Lungime= Km;Suprafeţe= ha;CF= ;"/>
  </r>
  <r>
    <x v="4412"/>
    <s v="8.04.04"/>
    <m/>
    <m/>
    <s v="DRUM BURAU"/>
    <s v="conform amenajamentelor silvice"/>
    <s v="TIMIŞ"/>
    <s v="-"/>
    <s v="Tara: România; Judet: TIMIŞ; -;   -; Nr: -;"/>
    <n v="1970"/>
    <n v="16726"/>
    <n v="35"/>
    <s v="in administrare"/>
    <s v="HG 982/1998;;OUG.1 din 04/01/2017;OUG.68 din 06/11/2019"/>
    <s v="imobil"/>
    <s v="drum auto forestier"/>
  </r>
  <r>
    <x v="4413"/>
    <s v="8.04.04"/>
    <m/>
    <m/>
    <s v="DRUM SINTAR"/>
    <s v="conform amenajamentelor silvice"/>
    <s v="ARAD"/>
    <s v="-"/>
    <s v="Tara: România; Judet: ARAD; -;   -; Nr: -;"/>
    <n v="1971"/>
    <n v="163908"/>
    <n v="2"/>
    <s v="in administrare"/>
    <s v="HG 982/1998;HG 1344/2011; HG 478/ 24-IUN-15;HG.478/24-IUN-15;OUG.1 din 04/01/2017;OUG.68 din 06/11/2019"/>
    <s v="imobil"/>
    <s v="Lungime= Km;Suprafeţe= ha;CF= ;"/>
  </r>
  <r>
    <x v="4414"/>
    <s v="8.04.04"/>
    <m/>
    <m/>
    <s v="DRUM GUBU"/>
    <s v="conform amenajamentelor silvice"/>
    <s v="ARAD"/>
    <s v="-"/>
    <s v="Tara: România; Judet: ARAD; -;   -; Nr: -;"/>
    <n v="1976"/>
    <n v="4148"/>
    <n v="2"/>
    <s v="in administrare"/>
    <s v="HG 982/1998;HG 1344/2011; HG 478/ 24-IUN-15;HG.478/24-IUN-15;OUG.1 din 04/01/2017;HG.354/18.05.2017;OUG.68 din 06/11/2019"/>
    <s v="imobil"/>
    <s v="Lungime= Km;Suprafeţe= ha;CF= ;"/>
  </r>
  <r>
    <x v="4415"/>
    <s v="8.04.04"/>
    <m/>
    <m/>
    <s v="DRUM COSTEI"/>
    <s v="conform amenajamentelor silvice"/>
    <s v="TIMIŞ"/>
    <s v="-"/>
    <s v="Tara: România; Judet: TIMIŞ; -;   -; Nr: -;"/>
    <n v="1987"/>
    <n v="9999"/>
    <n v="35"/>
    <s v="in administrare"/>
    <s v="HG 982/1998;HG 1344/2011;OUG.1 din 04/01/2017;HG.354/18.05.2017;OUG.68 din 06/11/2019"/>
    <s v="imobil"/>
    <s v="Lungime= Km;Suprafeţe= ha;CF= ;"/>
  </r>
  <r>
    <x v="4416"/>
    <s v="8.04.04"/>
    <m/>
    <m/>
    <s v="DRUM SIRVINOARA"/>
    <s v="conform amenajamentelor silvice"/>
    <s v="TIMIŞ"/>
    <s v="-"/>
    <s v="Tara: România; Judet: TIMIŞ; -;   -; Nr: -;"/>
    <n v="1980"/>
    <n v="1091"/>
    <n v="35"/>
    <s v="in administrare"/>
    <s v="HG 982/1998;HG 1344/2011;OUG.1 din 04/01/2017;HG.354/18.05.2017;OUG.68 din 06/11/2019"/>
    <s v="imobil"/>
    <s v="Lungime= Km;Suprafeţe= ha;CF= ;"/>
  </r>
  <r>
    <x v="4417"/>
    <s v="8.04.04"/>
    <m/>
    <m/>
    <s v="DRUM VALEA CASELOR"/>
    <s v="conform amenajamentelor silvice"/>
    <s v="TIMIŞ"/>
    <s v="-"/>
    <s v="Tara: România; Judet: TIMIŞ; -;   -; Nr: -;"/>
    <n v="1986"/>
    <n v="3109"/>
    <n v="35"/>
    <s v="in administrare"/>
    <s v="HG 982/1998;HG 1344/2011;OUG.1 din 04/01/2017;HG.354/18.05.2017;OUG.68 din 06/11/2019"/>
    <s v="imobil"/>
    <s v="Lungime= Km;Suprafeţe= ha;CF= ;"/>
  </r>
  <r>
    <x v="4418"/>
    <s v="8.04.04"/>
    <m/>
    <m/>
    <s v="DRUM GEMENII"/>
    <s v="conform amenajamentelor silvice"/>
    <s v="TIMIŞ"/>
    <s v="-"/>
    <s v="Tara: România; Judet: TIMIŞ; -;   -; Nr: -;"/>
    <n v="1978"/>
    <n v="1970"/>
    <n v="35"/>
    <s v="in administrare"/>
    <s v="HG 982/1998;HG 1344/2011;OUG.1 din 04/01/2017;HG.354/18.05.2017;OUG.68 din 06/11/2019"/>
    <s v="imobil"/>
    <s v="Lungime= Km;Suprafeţe= ha;CF= ;"/>
  </r>
  <r>
    <x v="4419"/>
    <s v="8.04.04"/>
    <m/>
    <m/>
    <s v="DRUM VALEA SATULUI"/>
    <s v="conform amenajamentelor silvice"/>
    <s v="ARAD"/>
    <s v="-"/>
    <s v="Tara: România; Judet: ARAD; -;   -; Nr: -;"/>
    <n v="1969"/>
    <n v="18163"/>
    <n v="2"/>
    <s v="in administrare"/>
    <s v="HG 982/1998;; HG 478/ 24-IUN-15;HG.478/24-IUN-15;OUG.1 din 04/01/2017;OUG.68 din 06/11/2019"/>
    <s v="imobil"/>
    <s v="Lungime= Km;Suprafeţe= ha;CF= ;"/>
  </r>
  <r>
    <x v="4420"/>
    <s v="8.04.04"/>
    <m/>
    <m/>
    <s v="DRUM DALCESTI"/>
    <s v="conform amenajamentelor silvice"/>
    <s v="ARAD"/>
    <s v="-"/>
    <s v="Tara: România; Judet: ARAD; -;   -; Nr: -;"/>
    <n v="1962"/>
    <n v="8992"/>
    <n v="2"/>
    <s v="in administrare"/>
    <s v="HG 982/1998;; HG 478/ 24-IUN-15;HG.478/24-IUN-15;OUG.1 din 04/01/2017;OUG.68 din 06/11/2019"/>
    <s v="imobil"/>
    <s v="Lungime= Km;Suprafeţe= ha;CF= ;"/>
  </r>
  <r>
    <x v="4421"/>
    <s v="8.04.04"/>
    <m/>
    <m/>
    <s v="DRUM MUSTESTI"/>
    <s v="conform amenajamentelor silvice"/>
    <s v="ARAD"/>
    <s v="-"/>
    <s v="Tara: România; Judet: ARAD; -;   -; Nr: -;"/>
    <n v="1969"/>
    <n v="33"/>
    <n v="2"/>
    <s v="in administrare"/>
    <s v="HG 982/1998;HG 1344/2011; HG 478/ 24-IUN-15;HG.478/24-IUN-15;OUG.1 din 04/01/2017;HG.354/18.05.2017;OUG.68 din 06/11/2019"/>
    <s v="imobil"/>
    <s v="Lungime= Km;Suprafeţe= ha;CF= ;"/>
  </r>
  <r>
    <x v="4422"/>
    <s v="8.04.04"/>
    <m/>
    <m/>
    <s v="DRUM NEAMTULUI"/>
    <s v="conform amenajamentelor silvice"/>
    <s v="ARAD"/>
    <s v="-"/>
    <s v="Tara: România; Judet: ARAD; -;   -; Nr: -;"/>
    <n v="1993"/>
    <n v="119763"/>
    <n v="2"/>
    <s v="in administrare"/>
    <s v="HG 982/1998;HG 1344/2011; HG 478/ 24-IUN-15;HG.478/24-IUN-15;OUG.1 din 04/01/2017;HG.354/18.05.2017;OUG.68 din 06/11/2019"/>
    <s v="imobil"/>
    <s v="Lungime= Km;Suprafeţe= ha;CF= ;"/>
  </r>
  <r>
    <x v="4423"/>
    <s v="8.04.04"/>
    <m/>
    <m/>
    <s v="DRUM VALEA RAULUI"/>
    <s v="conform amenajamentelor silvice"/>
    <s v="ARAD"/>
    <s v="-"/>
    <s v="Tara: România; Judet: ARAD; -;   -; Nr: -;"/>
    <n v="1969"/>
    <n v="78084"/>
    <n v="2"/>
    <s v="in administrare"/>
    <s v="HG 982/1998;; HG 478/ 24-IUN-15;HG.478/24-IUN-15;OUG.1 din 04/01/2017;OUG.68 din 06/11/2019"/>
    <s v="imobil"/>
    <s v="Lungime= Km;Suprafeţe= ha;CF= ;"/>
  </r>
  <r>
    <x v="4424"/>
    <s v="8.04.04"/>
    <m/>
    <m/>
    <s v="DRUM FANTANA CALULUI"/>
    <s v="conform amenajamentelor silvice"/>
    <s v="ARAD"/>
    <s v="-"/>
    <s v="Tara: România; Judet: ARAD; -;   -; Nr: -;"/>
    <n v="1969"/>
    <n v="9652"/>
    <n v="2"/>
    <s v="in administrare"/>
    <s v="HG 982/1998;; HG 478/ 24-IUN-15;HG.478/24-IUN-15;OUG.1 din 04/01/2017;OUG.68 din 06/11/2019"/>
    <s v="imobil"/>
    <s v="Lungime= Km;Suprafeţe= ha;CF= ;"/>
  </r>
  <r>
    <x v="4425"/>
    <s v="8.04.04"/>
    <m/>
    <m/>
    <s v="DRUM TIRNAIA"/>
    <s v="conform amenajamentelor silvice"/>
    <s v="ARAD"/>
    <s v="-"/>
    <s v="Tara: România; Judet: ARAD; -;   -; Nr: -;"/>
    <n v="1970"/>
    <n v="575"/>
    <n v="2"/>
    <s v="in administrare"/>
    <s v="HG 982/1998;HG 1344/2011; HG 478/ 24-IUN-15;HG.478/24-IUN-15;OUG.1 din 04/01/2017;HG.354/18.05.2017;OUG.68 din 06/11/2019"/>
    <s v="imobil"/>
    <s v="Lungime= Km;Suprafeţe= ha;CF= ;"/>
  </r>
  <r>
    <x v="4426"/>
    <s v="8.04.04"/>
    <m/>
    <m/>
    <s v="DRUM LEULI"/>
    <s v="conform amenajamentelor silvice"/>
    <s v="ARAD"/>
    <s v="-"/>
    <s v="Tara: România; Judet: ARAD; -;   -; Nr: -;"/>
    <n v="1962"/>
    <n v="19987"/>
    <n v="2"/>
    <s v="in administrare"/>
    <s v="HG 982/1998;HG 1344/2011; HG 478/ 24-IUN-15;HG.478/24-IUN-15;OUG.1 din 04/01/2017;OUG.68 din 06/11/2019"/>
    <s v="imobil"/>
    <s v="Lungime= Km;Suprafeţe= ha;CF= ;"/>
  </r>
  <r>
    <x v="4427"/>
    <s v="8.04.04"/>
    <m/>
    <m/>
    <s v="DRUM CRACUTU"/>
    <s v="conform amenajamentelor silvice"/>
    <s v="ARAD"/>
    <s v="-"/>
    <s v="Tara: România; Judet: ARAD; -;   -; Nr: -;"/>
    <n v="1979"/>
    <n v="15925"/>
    <n v="2"/>
    <s v="in administrare"/>
    <s v="HG 982/1998;HG 1344/2011; HG 478/ 24-IUN-15;HG.478/24-IUN-15;OUG.1 din 04/01/2017;HG.354/18.05.2017;OUG.68 din 06/11/2019"/>
    <s v="imobil"/>
    <s v="Lungime= Km;Suprafeţe= ha;CF= ;"/>
  </r>
  <r>
    <x v="4428"/>
    <s v="8.04.04"/>
    <m/>
    <m/>
    <s v="DRUM BRETOANEA MARE"/>
    <s v="conform amenajamentelor silvice"/>
    <s v="TIMIŞ"/>
    <s v="-"/>
    <s v="Tara: România; Judet: TIMIŞ; -;   -; Nr: -;"/>
    <n v="1972"/>
    <n v="81610"/>
    <n v="35"/>
    <s v="in administrare"/>
    <s v="HG 982/1998;HG 1344/2011;OUG.1 din 04/01/2017;OUG.68 din 06/11/2019"/>
    <s v="imobil"/>
    <s v="drum auto forestier"/>
  </r>
  <r>
    <x v="4429"/>
    <s v="8.04.04"/>
    <m/>
    <m/>
    <s v="DRUM ANINOASA"/>
    <s v="conform amenajamentelor silvice"/>
    <s v="TIMIŞ"/>
    <s v="-"/>
    <s v="Tara: România; Judet: TIMIŞ; -;   -; Nr: -;"/>
    <n v="1976"/>
    <n v="283049"/>
    <n v="35"/>
    <s v="in administrare"/>
    <s v="HG 982/1998;HG 1344/2011;OUG.1 din 04/01/2017;HG.354/18.05.2017;OUG.68 din 06/11/2019"/>
    <s v="imobil"/>
    <s v="Lungime= Km;Suprafeţe= ha;CF= ;"/>
  </r>
  <r>
    <x v="4430"/>
    <s v="8.04.04"/>
    <m/>
    <m/>
    <s v="DRUM BULVANU"/>
    <s v="conform amenajamentelor silvice"/>
    <s v="TIMIŞ"/>
    <s v="-"/>
    <s v="Tara: România; Judet: TIMIŞ; -;   -; Nr: -;"/>
    <n v="1979"/>
    <n v="18242"/>
    <n v="35"/>
    <s v="in administrare"/>
    <s v="HG 982/1998;HG 1344/2011;OUG.1 din 04/01/2017;HG.354/18.05.2017;OUG.68 din 06/11/2019"/>
    <s v="imobil"/>
    <s v="Lungime= Km;Suprafeţe= ha;CF= ;"/>
  </r>
  <r>
    <x v="4431"/>
    <s v="8.04.04"/>
    <m/>
    <m/>
    <s v="DRUM SARICA"/>
    <s v="conform amenajamentelor silvice"/>
    <s v="TIMIŞ"/>
    <s v="-"/>
    <s v="Tara: România; Judet: TIMIŞ; -;   -; Nr: -;"/>
    <n v="1973"/>
    <n v="581403"/>
    <n v="35"/>
    <s v="in administrare"/>
    <s v="HG 982/1998;HG 1344/2011;OUG.1 din 04/01/2017;HG.354/18.05.2017;OUG.68 din 06/11/2019"/>
    <s v="imobil"/>
    <s v="Lungime= Km;Suprafeţe= ha;CF= ;"/>
  </r>
  <r>
    <x v="4432"/>
    <s v="8.04.04"/>
    <m/>
    <m/>
    <s v="DRUM VALEA MARE"/>
    <s v="conform amenajamentelor silvice"/>
    <s v="TIMIŞ"/>
    <s v="-"/>
    <s v="Tara: România; Judet: TIMIŞ; -;   -; Nr: -;"/>
    <n v="1975"/>
    <n v="2304"/>
    <n v="35"/>
    <s v="in administrare"/>
    <s v="HG 982/1998;HG 1344/2011;OUG.1 din 04/01/2017;HG.354/18.05.2017;OUG.68 din 06/11/2019"/>
    <s v="imobil"/>
    <s v="Lungime= Km;Suprafeţe= ha;CF= ;"/>
  </r>
  <r>
    <x v="4433"/>
    <s v="8.04.04"/>
    <m/>
    <m/>
    <s v="DRUM FORESTIER GALALAU"/>
    <s v="conform amenajamentelor silvice"/>
    <s v="ARAD"/>
    <s v="-"/>
    <s v="Tara: România; Judet: ARAD; -;   -; Nr: -;"/>
    <n v="1982"/>
    <n v="35912"/>
    <n v="2"/>
    <s v="in administrare"/>
    <s v="HG 982/1998;HG 1344/2011; HG 478/ 24-IUN-15;HG.478/24-IUN-15;OUG.1 din 04/01/2017;HG.354/18.05.2017;OUG.68 din 06/11/2019"/>
    <s v="imobil"/>
    <s v="Lungime= Km;Suprafeţe= ha;CF= ;"/>
  </r>
  <r>
    <x v="4434"/>
    <s v="8.04.04"/>
    <m/>
    <m/>
    <s v="DRUM FORESTIER BIRZESTI 2"/>
    <s v="conform amenajamentelor silvice"/>
    <s v="ARAD"/>
    <s v="-"/>
    <s v="Tara: România; Judet: ARAD; -;   -; Nr: -;"/>
    <n v="1981"/>
    <n v="29036"/>
    <n v="2"/>
    <s v="in administrare"/>
    <s v="HG 982/1998;HG 1344/2011; HG 478/ 24-IUN-15;HG.478/24-IUN-15;OUG.1 din 04/01/2017;HG.354/18.05.2017;OUG.68 din 06/11/2019"/>
    <s v="imobil"/>
    <s v="Lungime= Km;Suprafeţe= ha;CF= ;"/>
  </r>
  <r>
    <x v="4435"/>
    <s v="8.04.04"/>
    <m/>
    <m/>
    <s v="DRUM FORESTIER BIRZESTI PR"/>
    <s v="conform amenajamentelor silvice"/>
    <s v="ARAD"/>
    <s v="-"/>
    <s v="Tara: România; Judet: ARAD; -;   -; Nr: -;"/>
    <n v="1984"/>
    <n v="22634"/>
    <n v="2"/>
    <s v="in administrare"/>
    <s v="HG 982/1998;HG 1344/2011; HG 478/ 24-IUN-15;HG.478/24-IUN-15;OUG.1 din 04/01/2017;HG.354/18.05.2017;OUG.68 din 06/11/2019"/>
    <s v="imobil"/>
    <s v="Lungime= Km;Suprafeţe= ha;CF= ;"/>
  </r>
  <r>
    <x v="4436"/>
    <s v="8.04.04"/>
    <m/>
    <m/>
    <s v="DRUM FORESTIER RACHISA"/>
    <s v="conform amenajamentelor silvice"/>
    <s v="ARAD"/>
    <s v="-"/>
    <s v="Tara: România; Judet: ARAD; -;   -; Nr: -;"/>
    <n v="1972"/>
    <n v="3919"/>
    <n v="2"/>
    <s v="in administrare"/>
    <s v="HG 982/1998;HG 1344/2011;OUG.1 din 04/01/2017;HG.354/18.05.2017;OUG.68 din 06/11/2019"/>
    <s v="imobil"/>
    <s v="Lungime= Km;Suprafeţe= ha;CF= ;"/>
  </r>
  <r>
    <x v="4437"/>
    <s v="8.04.04"/>
    <m/>
    <m/>
    <s v="DRUM FORESTIER CIUNTESTI"/>
    <s v="conform amenajamentelor silvice"/>
    <s v="ARAD"/>
    <s v="-"/>
    <s v="Tara: România; Judet: ARAD; -;   -; Nr: -;"/>
    <n v="1963"/>
    <n v="1254"/>
    <n v="2"/>
    <s v="in administrare"/>
    <s v="HG 982/1998;HG 1344/2011; HG 478/ 24-IUN-15;HG.478/24-IUN-15;OUG.1 din 04/01/2017;OUG.68 din 06/11/2019"/>
    <s v="imobil"/>
    <s v="Lungime= Km;Suprafeţe= ha;CF= ;"/>
  </r>
  <r>
    <x v="4438"/>
    <s v="8.04.04"/>
    <m/>
    <m/>
    <s v="DRUM FORESTIER MARAUS"/>
    <s v="conform amenajamentelor silvice"/>
    <s v="ARAD"/>
    <s v="-"/>
    <s v="Tara: România; Judet: ARAD; -;   -; Nr: -;"/>
    <n v="1966"/>
    <n v="8444"/>
    <n v="2"/>
    <s v="in administrare"/>
    <s v="HG 982/1998;HG 1344/2011; HG 478/ 24-IUN-15;HG.478/24-IUN-15;OUG.1 din 04/01/2017;HG.354/18.05.2017;OUG.68 din 06/11/2019"/>
    <s v="imobil"/>
    <s v="Lungime= Km;Suprafeţe= ha;CF= ;"/>
  </r>
  <r>
    <x v="4439"/>
    <s v="8.04.04"/>
    <m/>
    <m/>
    <s v="DRUM FORESTIER MURESAN 2"/>
    <s v="conform amenajamentelor silvice"/>
    <s v="ARAD"/>
    <s v="-"/>
    <s v="Tara: România; Judet: ARAD; -;   -; Nr: -;"/>
    <n v="1984"/>
    <n v="6492"/>
    <n v="2"/>
    <s v="in administrare"/>
    <s v="HG 982/1998;; HG 478/ 24-IUN-15;HG.478/24-IUN-15;OUG.1 din 04/01/2017;HG.354/18.05.2017;OUG.68 din 06/11/2019"/>
    <s v="imobil"/>
    <s v="Lungime= Km;Suprafeţe= ha;CF= ;"/>
  </r>
  <r>
    <x v="4440"/>
    <s v="8.04.04"/>
    <m/>
    <m/>
    <s v="DRUM FORESTIER GRUIETU MORII"/>
    <s v="conform amenajamentelor silvice"/>
    <s v="ARAD"/>
    <s v="-"/>
    <s v="Tara: România; Judet: ARAD; -;   -; Nr: -;"/>
    <n v="1984"/>
    <n v="10956"/>
    <n v="2"/>
    <s v="in administrare"/>
    <s v="HG 982/1998;HG 1344/2011; HG 478/ 24-IUN-15;HG.478/24-IUN-15;OUG.1 din 04/01/2017;HG.354/18.05.2017;OUG.68 din 06/11/2019"/>
    <s v="imobil"/>
    <s v="Lungime= Km;Suprafeţe= ha;CF= ;"/>
  </r>
  <r>
    <x v="4441"/>
    <s v="8.04.04"/>
    <m/>
    <m/>
    <s v="DRUM FORESTIER SIPOT"/>
    <s v="conform amenajamentelor silvice"/>
    <s v="ARAD"/>
    <s v="-"/>
    <s v="Tara: România; Judet: ARAD; -;   -; Nr: -;"/>
    <n v="1993"/>
    <n v="46865"/>
    <n v="2"/>
    <s v="in administrare"/>
    <s v="HG 982/1998;HG 1344/2011; HG 478/ 24-IUN-15;HG.478/24-IUN-15;OUG.1 din 04/01/2017;HG.354/18.05.2017;OUG.68 din 06/11/2019"/>
    <s v="imobil"/>
    <s v="Lungime= Km;Suprafeţe= ha;CF= ;"/>
  </r>
  <r>
    <x v="4442"/>
    <s v="8.04.04"/>
    <m/>
    <m/>
    <s v="DRUM FORESTIER BOROAIA"/>
    <s v="conform amenajamentelor silvice"/>
    <s v="ARAD"/>
    <s v="-"/>
    <s v="Tara: România; Judet: ARAD; -;   -; Nr: -;"/>
    <n v="1974"/>
    <n v="60353"/>
    <n v="2"/>
    <s v="in administrare"/>
    <s v="HG 982/1998;;OUG.1 din 04/01/2017;OUG.68 din 06/11/2019"/>
    <s v="imobil"/>
    <s v="drum auto forestier"/>
  </r>
  <r>
    <x v="4443"/>
    <s v="8.04.04"/>
    <m/>
    <m/>
    <s v="DRUM FORESTIER VALEA VLADULUI"/>
    <s v="conform amenajamentelor silvice"/>
    <s v="ARAD"/>
    <s v="-"/>
    <s v="Tara: România; Judet: ARAD; -;   -; Nr: -;"/>
    <n v="1976"/>
    <n v="2705"/>
    <n v="2"/>
    <s v="in administrare"/>
    <s v="HG 982/1998;HG 1344/2011; HG 478/ 24-IUN-15;HG.478/24-IUN-15;OUG.1 din 04/01/2017;HG.354/18.05.2017;OUG.68 din 06/11/2019"/>
    <s v="imobil"/>
    <s v="Lungime= Km;Suprafeţe= ha;CF= ;"/>
  </r>
  <r>
    <x v="4444"/>
    <s v="8.04.04"/>
    <m/>
    <m/>
    <s v="DRUM FORESTIER CIMERCEA"/>
    <s v="conform amenajamentelor silvice"/>
    <s v="ARAD"/>
    <s v="-"/>
    <s v="Tara: România; Judet: ARAD; -;   -; Nr: -;"/>
    <n v="1972"/>
    <n v="4392309"/>
    <n v="2"/>
    <s v="in administrare"/>
    <s v="HG 982/1998;HG 1344/2011; HG 478/ 24-IUN-15:478/24-IUN-15;OUG.1 din 04/01/2017;HG.354/18.05.2017;OUG.68 din 06/11/2019"/>
    <s v="imobil"/>
    <s v="Lungime= Km;Suprafeţe= ha;CF= ;"/>
  </r>
  <r>
    <x v="4445"/>
    <s v="8.04.04"/>
    <m/>
    <m/>
    <s v="DRUM FORESTIER VALEA NEAMTULUI"/>
    <s v="conform amenajamentelor silvice"/>
    <s v="ARAD"/>
    <s v="-"/>
    <s v="Tara: România; Judet: ARAD; -;   -; Nr: -;"/>
    <n v="1963"/>
    <n v="83"/>
    <n v="2"/>
    <s v="in administrare"/>
    <s v="HG 982/1998;HG 1344/2011; HG 478/ 24-IUN-15;HG.478/24-IUN-15;OUG.1 din 04/01/2017;OUG.68 din 06/11/2019"/>
    <s v="imobil"/>
    <s v="Lungime= Km;Suprafeţe= ha;CF= ;"/>
  </r>
  <r>
    <x v="4446"/>
    <s v="8.04.04"/>
    <m/>
    <m/>
    <s v="DRUM FORESTIER SADISOR"/>
    <s v="conform amenajamentelor silvice"/>
    <s v="TIMIŞ"/>
    <s v="-"/>
    <s v="Tara: România; Judet: TIMIŞ; -;   -; Nr: -;"/>
    <n v="1971"/>
    <n v="27905"/>
    <n v="35"/>
    <s v="in administrare"/>
    <s v="HG 982/1998;;OUG.1 din 04/01/2017;OUG.68 din 06/11/2019"/>
    <s v="imobil"/>
    <s v="drum auto forestier"/>
  </r>
  <r>
    <x v="4447"/>
    <s v="8.04.04"/>
    <m/>
    <m/>
    <s v="DRUM FORESTIER VALEA MARE"/>
    <s v="conform amenajamentelor silvice"/>
    <s v="TIMIŞ"/>
    <s v="-"/>
    <s v="Tara: România; Judet: TIMIŞ; -;   -; Nr: -;"/>
    <n v="1985"/>
    <n v="85965"/>
    <n v="35"/>
    <s v="in administrare"/>
    <s v="HG 982/1998;HG 1344/2011;OUG.1 din 04/01/2017;HG.354/18.05.2017;OUG.68 din 06/11/2019"/>
    <s v="imobil"/>
    <s v="Lungime= Km;Suprafeţe= ha;CF= ;"/>
  </r>
  <r>
    <x v="4448"/>
    <s v="8.04.04"/>
    <m/>
    <m/>
    <s v="DRUM FORESTIER VALEA LANTELOR"/>
    <s v="conform amenajamentelor silvice"/>
    <s v="TIMIŞ"/>
    <s v="-"/>
    <s v="Tara: România; Judet: TIMIŞ; -;   -; Nr: -;"/>
    <n v="1974"/>
    <n v="26435"/>
    <n v="35"/>
    <s v="in administrare"/>
    <s v="HG 982/1998;HG 1344/2011;OUG.1 din 04/01/2017;HG.354/18.05.2017;OUG.68 din 06/11/2019"/>
    <s v="imobil"/>
    <s v="Lungime= Km;Suprafeţe= ha;CF= ;"/>
  </r>
  <r>
    <x v="4449"/>
    <s v="8.04.04"/>
    <m/>
    <m/>
    <s v="DRUM FORESTIER GLADNA CFR"/>
    <s v="conform amenajamentelor silvice"/>
    <s v="TIMIŞ"/>
    <s v="-"/>
    <s v="Tara: România; Judet: TIMIŞ; -;   -; Nr: -;"/>
    <n v="1972"/>
    <n v="5803"/>
    <n v="35"/>
    <s v="in administrare"/>
    <s v="HG 982/1998;HG 1344/2011;OUG.1 din 04/01/2017;HG.354/18.05.2017;OUG.68 din 06/11/2019"/>
    <s v="imobil"/>
    <s v="Lungime= Km;Suprafeţe= ha;CF= ;"/>
  </r>
  <r>
    <x v="4450"/>
    <s v="8.04.04"/>
    <m/>
    <m/>
    <s v="DRUM FORESTIER TRESTIEI"/>
    <s v="conform amenajamentelor silvice"/>
    <s v="TIMIŞ"/>
    <s v="-"/>
    <s v="Tara: România; Judet: TIMIŞ; -;   -; Nr: -;"/>
    <n v="1964"/>
    <n v="339265"/>
    <n v="35"/>
    <s v="in administrare"/>
    <s v="HG 982/1998;;OUG.1 din 04/01/2017;OUG.68 din 06/11/2019"/>
    <s v="imobil"/>
    <s v="drum auto forestier"/>
  </r>
  <r>
    <x v="4451"/>
    <s v="8.04.04"/>
    <m/>
    <m/>
    <s v="DRUM FORESTIER BUCIUMET"/>
    <s v="conform amenajamentelor silvice"/>
    <s v="TIMIŞ"/>
    <s v="-"/>
    <s v="Tara: România; Judet: TIMIŞ; -;   -; Nr: -;"/>
    <n v="1978"/>
    <n v="66798"/>
    <n v="35"/>
    <s v="in administrare"/>
    <s v="HG 982/1998;HG 1344/2011;OUG.1 din 04/01/2017;HG.354/18.05.2017;OUG.68 din 06/11/2019"/>
    <s v="imobil"/>
    <s v="Lungime= Km;Suprafeţe= ha;CF= ;"/>
  </r>
  <r>
    <x v="4452"/>
    <s v="8.04.04"/>
    <m/>
    <m/>
    <s v="DRUM FORESTIER ZARNESTI"/>
    <s v="conform amenajamentelor silvice"/>
    <s v="TIMIŞ"/>
    <s v="-"/>
    <s v="Tara: România; Judet: TIMIŞ; -;   -; Nr: -;"/>
    <n v="1980"/>
    <n v="52908"/>
    <n v="35"/>
    <s v="in administrare"/>
    <s v="HG 982/1998;HG 1344/2011;OUG.1 din 04/01/2017;HG.354/18.05.2017;OUG.68 din 06/11/2019"/>
    <s v="imobil"/>
    <s v="Lungime= Km;Suprafeţe= ha;CF= ;"/>
  </r>
  <r>
    <x v="4453"/>
    <s v="8.04.04"/>
    <m/>
    <m/>
    <s v="DRUM FORESTIER HATALAUL MARE"/>
    <s v="conform amenajamentelor silvice"/>
    <s v="ARAD"/>
    <s v="-"/>
    <s v="Tara: România; Judet: ARAD; -;   -; Nr: -;"/>
    <n v="1969"/>
    <n v="28531"/>
    <n v="2"/>
    <s v="in administrare"/>
    <s v="HG 982/1998;;OUG.1 din 04/01/2017;OUG.68 din 06/11/2019"/>
    <s v="imobil"/>
    <s v="drum auto forestier"/>
  </r>
  <r>
    <x v="4454"/>
    <s v="8.04.04"/>
    <m/>
    <m/>
    <s v="DRUM FORESTIER DRAGANUTUL MARE"/>
    <s v="conform amenajamentelor silvice"/>
    <s v="ARAD"/>
    <s v="-"/>
    <s v="Tara: România; Judet: ARAD; -;   -; Nr: -;"/>
    <n v="1983"/>
    <n v="34420"/>
    <n v="2"/>
    <s v="in administrare"/>
    <s v="HG 982/1998;;OUG.1 din 04/01/2017;OUG.68 din 06/11/2019"/>
    <s v="imobil"/>
    <s v="drum auto forestier"/>
  </r>
  <r>
    <x v="4455"/>
    <s v="8.04.04"/>
    <m/>
    <m/>
    <s v="DRUM FORESTIER VALEA CIUTEI"/>
    <s v="conform amenajamentelor silvice"/>
    <s v="ARAD"/>
    <s v="-"/>
    <s v="Tara: România; Judet: ARAD; -;   -; Nr: -;"/>
    <n v="1969"/>
    <n v="7929"/>
    <n v="2"/>
    <s v="in administrare"/>
    <s v="HG 982/1998;;OUG.1 din 04/01/2017;OUG.68 din 06/11/2019"/>
    <s v="imobil"/>
    <s v="drum auto forestier"/>
  </r>
  <r>
    <x v="4456"/>
    <s v="8.04.04"/>
    <m/>
    <m/>
    <s v="DRUM FORESTIER GEMENEA"/>
    <s v="conform amenajamentelor silvice"/>
    <s v="ARAD"/>
    <s v="-"/>
    <s v="Tara: România; Judet: ARAD; -;   -; Nr: -;"/>
    <n v="1967"/>
    <n v="25512"/>
    <n v="2"/>
    <s v="in administrare"/>
    <s v="HG 982/1998;;OUG.1 din 04/01/2017;OUG.68 din 06/11/2019"/>
    <s v="imobil"/>
    <s v="drum auto forestier"/>
  </r>
  <r>
    <x v="4457"/>
    <s v="8.04.04"/>
    <m/>
    <m/>
    <s v="DRUM FORESTIER VALEA MARE-GROSI"/>
    <s v="conform amenajamentelor silvice"/>
    <s v="ARAD"/>
    <s v="-"/>
    <s v="Tara: România; Judet: ARAD; -;   -; Nr: -;"/>
    <n v="1968"/>
    <n v="11797"/>
    <n v="2"/>
    <s v="in administrare"/>
    <s v="HG 982/1998;;OUG.1 din 04/01/2017;OUG.68 din 06/11/2019"/>
    <s v="imobil"/>
    <s v="drum auto forestier"/>
  </r>
  <r>
    <x v="4458"/>
    <s v="8.30._"/>
    <m/>
    <m/>
    <s v="SANTURI DESECARI BISTRA"/>
    <s v="conform amenajamentelor silvice"/>
    <s v="SIBIU"/>
    <s v="-"/>
    <s v="Tara: România; Judet: SIBIU; -;   -; Nr: -;"/>
    <n v="1994"/>
    <n v="41"/>
    <n v="32"/>
    <s v="in administrare"/>
    <s v="HG 860/2001;;OUG.1 din 04/01/2017;OUG.68 din 06/11/2019"/>
    <s v="imobil"/>
    <s v="lucrari de amenajarea torentilor"/>
  </r>
  <r>
    <x v="4459"/>
    <s v="8.04.04"/>
    <m/>
    <m/>
    <s v="DRUM FORESTIER VL.DEVII"/>
    <s v="conform amenajamentelor silvice"/>
    <s v="ALBA"/>
    <s v="-"/>
    <s v="Tara: România; Judet: ALBA; -;   -; Nr: -;"/>
    <n v="1994"/>
    <n v="5857"/>
    <n v="1"/>
    <s v="in administrare"/>
    <s v="HG 982/1998;;OUG.1 din 04/01/2017;OUG.68 din 06/11/2019"/>
    <s v="imobil"/>
    <s v="drum auto forestier"/>
  </r>
  <r>
    <x v="4460"/>
    <s v="8.04.04"/>
    <m/>
    <m/>
    <s v="DRUM FORESTIER 6.9KM"/>
    <s v="conform amenajamentelor silvice"/>
    <s v="ALBA"/>
    <s v="-"/>
    <s v="Tara: România; Judet: ALBA; -;   -; Nr: -;"/>
    <n v="1994"/>
    <n v="43111"/>
    <n v="1"/>
    <s v="in administrare"/>
    <s v="HG 982/1998;HG 1344/2011;OUG.1 din 04/01/2017;HG.354/18.05.2017;OUG.68 din 06/11/2019"/>
    <s v="imobil"/>
    <s v="Lungime= Km;Suprafeţe= ha;CF= ;"/>
  </r>
  <r>
    <x v="4461"/>
    <s v="8.30.01"/>
    <m/>
    <m/>
    <s v="GABIOANE DOBRA"/>
    <s v="conform amenajamentelor silvice"/>
    <s v="SIBIU"/>
    <s v="-"/>
    <s v="Tara: România; Judet: SIBIU; -;   -; Nr: -;"/>
    <n v="1994"/>
    <n v="1003"/>
    <n v="32"/>
    <s v="in administrare"/>
    <s v="HG 860/2001;HG 1344/2011;OUG.1 din 04/01/2017;HG.354/18.05.2017;OUG.68 din 06/11/2019;HG.846/08.10.2020"/>
    <s v="imobil"/>
    <s v="Lungime albie corectată/consolidată=3,83 km;"/>
  </r>
  <r>
    <x v="4462"/>
    <s v="8.30.01"/>
    <m/>
    <m/>
    <s v="BARAJE DOBRA"/>
    <s v="conform amenajamentelor silvice"/>
    <s v="SIBIU"/>
    <s v="-"/>
    <s v="Tara: România; Judet: SIBIU; -;   -; Nr: -;"/>
    <n v="1994"/>
    <n v="10949"/>
    <n v="32"/>
    <s v="in administrare"/>
    <s v="HG 860/2001;HG 1344/2011;OUG.1 din 04/01/2017;HG.354/18.05.2017;OUG.68 din 06/11/2019;HG.846/08.10.2020"/>
    <s v="imobil"/>
    <s v="Lungime albie corectată/consolidată=3,83 km;"/>
  </r>
  <r>
    <x v="4463"/>
    <s v="8.30.01"/>
    <m/>
    <m/>
    <s v="CANAL PERIM.DOBRA"/>
    <s v="conform amenajamentelor silvice"/>
    <s v="SIBIU"/>
    <s v="-"/>
    <s v="Tara: România; Judet: SIBIU; -;   -; Nr: -;"/>
    <n v="1994"/>
    <n v="388"/>
    <n v="32"/>
    <s v="in administrare"/>
    <s v="HG 860/2001;HG 1344/2011;OUG.1 din 04/01/2017;HG.354/18.05.2017;OUG.68 din 06/11/2019;HG.846/08.10.2020"/>
    <s v="imobil"/>
    <s v="Lungime albie corectată/consolidată=3,83 km;"/>
  </r>
  <r>
    <x v="4464"/>
    <s v="8.04.04"/>
    <m/>
    <m/>
    <s v="DRUM FORESTIER VULTURUL"/>
    <s v="conform amenajamentelor silvice"/>
    <s v="ALBA"/>
    <s v="-"/>
    <s v="Tara: România; Judet: ALBA; -;   -; Nr: -;"/>
    <n v="1994"/>
    <n v="769"/>
    <n v="1"/>
    <s v="in administrare"/>
    <s v="HG 982/1998;HG 1344/2011;OUG.1 din 04/01/2017;HG.354/18.05.2017;OUG.68 din 06/11/2019"/>
    <s v="imobil"/>
    <s v="Lungime= Km;Suprafeţe= ha;CF= ;"/>
  </r>
  <r>
    <x v="4465"/>
    <s v="8.04.04"/>
    <m/>
    <m/>
    <s v="DRUM FORESTIER BRUSTUR"/>
    <s v="conform amenajamentelor silvice"/>
    <s v="ALBA"/>
    <s v="-"/>
    <s v="Tara: România; Judet: ALBA; -;   -; Nr: -;"/>
    <n v="1994"/>
    <n v="11520"/>
    <n v="1"/>
    <s v="in administrare"/>
    <s v="HG 982/1998;HG 1344/2011;OUG.1 din 04/01/2017;HG.354/18.05.2017;OUG.68 din 06/11/2019"/>
    <s v="imobil"/>
    <s v="Lungime= Km;Suprafeţe= ha;CF= ;"/>
  </r>
  <r>
    <x v="4466"/>
    <s v="8.04.04"/>
    <m/>
    <m/>
    <s v="DRUM FORESTIER ORDINCUSA"/>
    <s v="conform amenajamentelor silvice"/>
    <s v="ALBA"/>
    <s v="-"/>
    <s v="Tara: România; Judet: ALBA; -;   -; Nr: -;"/>
    <n v="1994"/>
    <n v="39328"/>
    <n v="1"/>
    <s v="in administrare"/>
    <s v="HG 982/1998;HG 1344/2011;OUG.1 din 04/01/2017;HG.354/18.05.2017;OUG.68 din 06/11/2019"/>
    <s v="imobil"/>
    <s v="Lungime= Km;Suprafeţe= ha;CF= ;"/>
  </r>
  <r>
    <x v="4467"/>
    <s v="8.04.04"/>
    <m/>
    <m/>
    <s v="DRUM FORESTIER V NEDEI"/>
    <s v="conform amenajamentelor silvice"/>
    <s v="SIBIU"/>
    <s v="-"/>
    <s v="Tara: România; Judet: SIBIU; -;   -; Nr: -;"/>
    <n v="1994"/>
    <n v="3199"/>
    <n v="32"/>
    <s v="in administrare"/>
    <s v="HG 860/2001;;OUG.1 din 04/01/2017;OUG.68 din 06/11/2019"/>
    <s v="imobil"/>
    <s v="drum auto forestier"/>
  </r>
  <r>
    <x v="4468"/>
    <s v="8.04.04"/>
    <m/>
    <m/>
    <s v="DRUM FORESTIER BUCURICI"/>
    <s v="conform amenajamentelor silvice"/>
    <s v="SIBIU"/>
    <s v="-"/>
    <s v="Tara: România; Judet: SIBIU; -;   -; Nr: -;"/>
    <n v="1994"/>
    <n v="889"/>
    <n v="32"/>
    <s v="in administrare"/>
    <s v="HG 860/2001;HG 1344/2011;OUG.1 din 04/01/2017;HG.354/18.05.2017;OUG.68 din 06/11/2019"/>
    <s v="imobil"/>
    <s v="Lungime= Km;Suprafeţe= ha;CF= ;"/>
  </r>
  <r>
    <x v="4469"/>
    <s v="8.04.04"/>
    <m/>
    <m/>
    <s v="DRUM FORESTIER MUNCEL"/>
    <s v="conform amenajamentelor silvice"/>
    <s v="SIBIU"/>
    <s v="-"/>
    <s v="Tara: România; Judet: SIBIU; -;   -; Nr: -;"/>
    <n v="1994"/>
    <n v="2444"/>
    <n v="32"/>
    <s v="in administrare"/>
    <s v="HG 860/2001;HG 1344/2011;OUG.1 din 04/01/2017;HG.354/18.05.2017;OUG.68 din 06/11/2019"/>
    <s v="imobil"/>
    <s v="Lungime= Km;Suprafeţe= ha;CF= ;"/>
  </r>
  <r>
    <x v="4470"/>
    <s v="8.04.04"/>
    <m/>
    <m/>
    <s v="DAF PRISLOP"/>
    <s v="conform amenajamentelor silvice"/>
    <s v="ALBA"/>
    <s v="-"/>
    <s v="Tara: România; Judet: ALBA; -;   -; Nr: -;"/>
    <n v="1994"/>
    <n v="1011818"/>
    <n v="1"/>
    <s v="in administrare"/>
    <s v="HG 982/1998;HG 1344/2011;OUG.1 din 04/01/2017;HG.354/18.05.2017;OUG.68 din 06/11/2019"/>
    <s v="imobil"/>
    <s v="Lungime= Km;Suprafeţe= ha;CF= ;"/>
  </r>
  <r>
    <x v="4471"/>
    <s v="8.30._"/>
    <m/>
    <m/>
    <s v="CORECTIE TORENTI"/>
    <s v="conform amenajamentelor silvice"/>
    <s v="ALBA"/>
    <s v="-"/>
    <s v="Tara: România; Judet: ALBA; -;   -; Nr: -;"/>
    <n v="1994"/>
    <n v="2130"/>
    <n v="1"/>
    <s v="in administrare"/>
    <s v="HG 982/1998;HG 1344/2011;OUG.1 din 04/01/2017;HG.354/18.05.2017;OUG.68 din 06/11/2019"/>
    <s v="imobil"/>
    <s v="Denumire= ;"/>
  </r>
  <r>
    <x v="4472"/>
    <s v="8.30._"/>
    <m/>
    <m/>
    <s v="CORECTIE TORENTI"/>
    <s v="conform amenajamentelor silvice"/>
    <s v="ALBA"/>
    <s v="-"/>
    <s v="Tara: România; Judet: ALBA; -;   -; Nr: -;"/>
    <n v="1994"/>
    <n v="972"/>
    <n v="1"/>
    <s v="in administrare"/>
    <s v="HG 982/1998;HG 1344/2011;OUG.1 din 04/01/2017;HG.354/18.05.2017;OUG.68 din 06/11/2019"/>
    <s v="imobil"/>
    <s v="Denumire= ;"/>
  </r>
  <r>
    <x v="4473"/>
    <s v="8.04.04"/>
    <m/>
    <m/>
    <s v="DRUM FORESTIER VIRCIOROG"/>
    <s v="conform amenajamentelor silvice"/>
    <s v="ALBA"/>
    <s v="-"/>
    <s v="Tara: România; Judet: ALBA; -;   -; Nr: -;"/>
    <n v="1994"/>
    <n v="5819"/>
    <n v="1"/>
    <s v="in administrare"/>
    <s v="HG 982/1998;HG 1344/2011;OUG.1 din 04/01/2017;HG.354/18.05.2017;OUG.68 din 06/11/2019"/>
    <s v="imobil"/>
    <s v="Lungime= Km;Suprafeţe= ha;CF= ;"/>
  </r>
  <r>
    <x v="4474"/>
    <s v="8.04.04"/>
    <m/>
    <m/>
    <s v="DF DREJMAN"/>
    <s v="conform amenajamentelor silvice"/>
    <s v="ALBA"/>
    <s v="-"/>
    <s v="Tara: România; Judet: ALBA; -;   -; Nr: -;"/>
    <n v="1994"/>
    <n v="49901"/>
    <n v="1"/>
    <s v="in administrare"/>
    <s v="HG 982/1998;HG 1344/2011;OUG.1 din 04/01/2017;HG.354/18.05.2017;OUG.68 din 06/11/2019"/>
    <s v="imobil"/>
    <s v="Lungime= Km;Suprafeţe= ha;CF= ;"/>
  </r>
  <r>
    <x v="4475"/>
    <s v="8.04.04"/>
    <m/>
    <m/>
    <s v="DF COMARNICI"/>
    <s v="conform amenajamentelor silvice"/>
    <s v="ALBA"/>
    <s v="-"/>
    <s v="Tara: România; Judet: ALBA; -;   -; Nr: -;"/>
    <n v="1994"/>
    <n v="48379"/>
    <n v="1"/>
    <s v="in administrare"/>
    <s v="HG 982/1998;;OUG.1 din 04/01/2017;HG.354/18.05.2017;OUG.68 din 06/11/2019"/>
    <s v="imobil"/>
    <s v="Lungime= Km;Suprafeţe= ha;CF= ;"/>
  </r>
  <r>
    <x v="4476"/>
    <s v="8.04.04"/>
    <m/>
    <m/>
    <s v="DF NEGOVANU"/>
    <s v="conform amenajamentelor silvice"/>
    <s v="ALBA"/>
    <s v="-"/>
    <s v="Tara: România; Judet: ALBA; -;   -; Nr: -;"/>
    <n v="1994"/>
    <n v="138666"/>
    <n v="1"/>
    <s v="in administrare"/>
    <s v="HG 982/1998;HG 1344/2011;OUG.1 din 04/01/2017;HG.354/18.05.2017;OUG.68 din 06/11/2019"/>
    <s v="imobil"/>
    <s v="Lungime= Km;Suprafeţe= ha;CF= ;"/>
  </r>
  <r>
    <x v="4477"/>
    <s v="8.04.04"/>
    <m/>
    <m/>
    <s v="DAF VL. UNTULUI"/>
    <s v="conform amenajamentelor silvice"/>
    <s v="ALBA"/>
    <s v="-"/>
    <s v="Tara: România; Judet: ALBA; -;   -; Nr: -;"/>
    <n v="1994"/>
    <n v="18072"/>
    <n v="1"/>
    <s v="in administrare"/>
    <s v="HG 982/1998;HG 1344/2011;OUG.1 din 04/01/2017;HG.354/18.05.2017;OUG.68 din 06/11/2019"/>
    <s v="imobil"/>
    <s v="Lungime= Km;Suprafeţe= ha;CF= ;"/>
  </r>
  <r>
    <x v="4478"/>
    <s v="8.30._"/>
    <m/>
    <m/>
    <s v="BARAJE PONOREL 2"/>
    <s v="conform amenajamentelor silvice"/>
    <s v="ALBA"/>
    <s v="-"/>
    <s v="Tara: România; Judet: ALBA; -;   -; Nr: -;"/>
    <n v="1994"/>
    <n v="161"/>
    <n v="1"/>
    <s v="in administrare"/>
    <s v="HG 982/1998;;OUG.1 din 04/01/2017;OUG.68 din 06/11/2019"/>
    <s v="imobil"/>
    <s v="lucrari de amenajarea torentilor"/>
  </r>
  <r>
    <x v="4479"/>
    <s v="8.30._"/>
    <m/>
    <m/>
    <s v="BARAJE VL.PESTILOR AV.IANCU"/>
    <s v="conform amenajamentelor silvice"/>
    <s v="ALBA"/>
    <s v="-"/>
    <s v="Tara: România; Judet: ALBA; -;   -; Nr: -;"/>
    <n v="1994"/>
    <n v="113"/>
    <n v="1"/>
    <s v="in administrare"/>
    <s v="HG 982/1998;;OUG.1 din 04/01/2017;OUG.68 din 06/11/2019"/>
    <s v="imobil"/>
    <s v="lucrari de amenajarea torentilor"/>
  </r>
  <r>
    <x v="4480"/>
    <s v="8.30._"/>
    <m/>
    <m/>
    <s v="CANALE PT.EV.AV.IANCU"/>
    <s v="conform amenajamentelor silvice"/>
    <s v="ALBA"/>
    <s v="-"/>
    <s v="Tara: România; Judet: ALBA; -;   -; Nr: -;"/>
    <n v="1994"/>
    <n v="21"/>
    <n v="1"/>
    <s v="in administrare"/>
    <s v="HG 982/1998;;OUG.1 din 04/01/2017;OUG.68 din 06/11/2019"/>
    <s v="imobil"/>
    <s v="lucrari de amenajarea torentilor"/>
  </r>
  <r>
    <x v="4481"/>
    <s v="8.30._"/>
    <m/>
    <m/>
    <s v="CANALE PT.EV.APEI VIDRA"/>
    <s v="conform amenajamentelor silvice"/>
    <s v="ALBA"/>
    <s v="-"/>
    <s v="Tara: România; Judet: ALBA; -;   -; Nr: -;"/>
    <n v="1994"/>
    <n v="38"/>
    <n v="1"/>
    <s v="in administrare"/>
    <s v="HG 982/1998;;OUG.1 din 04/01/2017;OUG.68 din 06/11/2019"/>
    <s v="imobil"/>
    <s v="lucrari de amenajarea torentilor"/>
  </r>
  <r>
    <x v="4482"/>
    <s v="8.04.04"/>
    <m/>
    <m/>
    <s v="DRUMURI FORESTIERE"/>
    <s v="conform amenajamentelor silvice"/>
    <s v="SIBIU"/>
    <s v="-"/>
    <s v="Tara: România; Judet: SIBIU; -;   -; Nr: -;"/>
    <n v="1994"/>
    <n v="4059706"/>
    <n v="32"/>
    <s v="in administrare"/>
    <s v="HG 860/2001;HG 1344/2011;OUG.1 din 04/01/2017;HG.354/18.05.2017;OUG.68 din 06/11/2019"/>
    <s v="imobil"/>
    <s v="Lungime= Km;Suprafeţe= ha;CF= ;"/>
  </r>
  <r>
    <x v="4483"/>
    <s v="8.30.01"/>
    <m/>
    <m/>
    <s v="BARAJE PERIM.PR.MUSETOAIE"/>
    <s v="conform amenajamentelor silvice"/>
    <s v="SIBIU"/>
    <s v="-"/>
    <s v="Tara: România; Judet: SIBIU; -;   -; Nr: -;"/>
    <n v="1994"/>
    <n v="8668"/>
    <n v="32"/>
    <s v="in administrare"/>
    <s v="HG 860/2001;HG 1344/2011;OUG.1 din 04/01/2017;HG.354/18.05.2017;OUG.68 din 06/11/2019;HG.846/08.10.2020"/>
    <s v="imobil"/>
    <s v="Lungime albie corectată/consolidată=0,36 km;"/>
  </r>
  <r>
    <x v="4484"/>
    <s v="8.04.04"/>
    <m/>
    <m/>
    <s v="DRUM PARAGINOASA"/>
    <s v="conform amenajamentelor silvice"/>
    <s v="ALBA"/>
    <s v="-"/>
    <s v="Tara: România; Judet: ALBA; -;   -; Nr: -;"/>
    <n v="1994"/>
    <n v="453"/>
    <n v="1"/>
    <s v="in administrare"/>
    <s v="HG 982/1998;HG 1344/2011;OUG.1 din 04/01/2017;HG.354/18.05.2017;OUG.68 din 06/11/2019"/>
    <s v="imobil"/>
    <s v="Lungime= Km;Suprafeţe= ha;CF= ;"/>
  </r>
  <r>
    <x v="4485"/>
    <s v="8.04.04"/>
    <m/>
    <m/>
    <s v="DRUM VL MARE"/>
    <s v="conform amenajamentelor silvice"/>
    <s v="ALBA"/>
    <s v="-"/>
    <s v="Tara: România; Judet: ALBA; -;   -; Nr: -;"/>
    <n v="1994"/>
    <n v="93190"/>
    <n v="1"/>
    <s v="in administrare"/>
    <s v="HG 982/1998;;OUG.1 din 04/01/2017;OUG.68 din 06/11/2019"/>
    <s v="imobil"/>
    <s v="drum auto forestier"/>
  </r>
  <r>
    <x v="4486"/>
    <s v="8.04.04"/>
    <m/>
    <m/>
    <s v="DRUM PR.VILCELELOR"/>
    <s v="conform amenajamentelor silvice"/>
    <s v="ALBA"/>
    <s v="-"/>
    <s v="Tara: România; Judet: ALBA; -;   -; Nr: -;"/>
    <n v="1994"/>
    <n v="358"/>
    <n v="1"/>
    <s v="in administrare"/>
    <s v="HG 982/1998;HG 1344/2011;OUG.1 din 04/01/2017;HG.354/18.05.2017;OUG.68 din 06/11/2019"/>
    <s v="imobil"/>
    <s v="Lungime= Km;Suprafeţe= ha;CF= ;"/>
  </r>
  <r>
    <x v="4487"/>
    <s v="8.04.04"/>
    <m/>
    <m/>
    <s v="DRUM IGHIEL STRIGLIU"/>
    <s v="conform amenajamentelor silvice"/>
    <s v="ALBA"/>
    <s v="-"/>
    <s v="Tara: România; Judet: ALBA; -;   -; Nr: -;"/>
    <n v="1994"/>
    <n v="1641"/>
    <n v="1"/>
    <s v="in administrare"/>
    <s v="HG 982/1998;HG 1344/2011;OUG.1 din 04/01/2017;HG.354/18.05.2017;OUG.68 din 06/11/2019"/>
    <s v="imobil"/>
    <s v="Lungime= Km;Suprafeţe= ha;CF= ;"/>
  </r>
  <r>
    <x v="4488"/>
    <s v="8.05.01"/>
    <m/>
    <m/>
    <s v="Herghelia Tulucesti_x000a_-Terenuri agricole si neagricole"/>
    <m/>
    <s v="GALAŢI"/>
    <s v="Tuluceşti"/>
    <s v="Tara: România; Judet: GALAŢI;Com Tuluceşti;   -; Nr: -;"/>
    <n v="1998"/>
    <n v="1801135"/>
    <n v="17"/>
    <s v="in administrare"/>
    <s v="HG 637/98 OG 996/99;HG 1344/2011; HG 478/ 24-IUN-15;HG.478/24-IUN-15;OUG.1 din 04/01/2017;HG.354/18.05.2015;HG.354/18.05.2017;OUG.68 din 06/11/2019"/>
    <s v="imobil"/>
    <s v="Suprafeţe=600 ha mp;CF= ;Date cadastrale= ;"/>
  </r>
  <r>
    <x v="4489"/>
    <s v="8.27.07"/>
    <m/>
    <m/>
    <s v="Grajd  cabaline"/>
    <m/>
    <s v="BRAŞOV"/>
    <s v="-"/>
    <s v="Tara: România; Judet: BRAŞOV; -;   -; Nr: -;"/>
    <n v="1848"/>
    <n v="185736"/>
    <n v="8"/>
    <s v="in administrare"/>
    <s v="HG 637/98;; HG 478/ 24-IUN-15;HG.478/24-IUN-15;OUG.1 din 04/01/2017;HG.354/18.05.2017;OUG.68 din 06/11/2019"/>
    <s v="imobil"/>
    <s v="Suprafaţă construită=514 mp caramida mp;Suprafaţă desfăşurată= mp;Regimul de înălţime=P ;Suprafaţă teren= mp;CF= ;Suprafaţă utilă= mp;"/>
  </r>
  <r>
    <x v="4490"/>
    <s v="8.05.01"/>
    <m/>
    <m/>
    <s v="Herghelia Sambata de Jos_x000a_-Teren agricol si neagricol"/>
    <m/>
    <s v="BRAŞOV"/>
    <s v="Voila"/>
    <s v="Tara: România; Judet: BRAŞOV;Com Voila;   -; Nr: -;"/>
    <n v="1917"/>
    <n v="11854"/>
    <n v="8"/>
    <s v="in administrare"/>
    <s v="HG 637/98 OG 996/99;HG 1344/2011; HG 478/ 24-IUN-15;HG.478/24-IUN-15;OUG.1 din 04/01/2017;HG.354/18.05.2017;OUG.68 din 06/11/2019"/>
    <s v="imobil"/>
    <s v="Suprafeţe=526 ha mp;CF= ;Date cadastrale= ;"/>
  </r>
  <r>
    <x v="4491"/>
    <s v="8.27.07"/>
    <m/>
    <m/>
    <s v="Grajd cabaline"/>
    <m/>
    <s v="TIMIŞ"/>
    <s v="-"/>
    <s v="Tara: România; Judet: TIMIŞ; -;   -; Nr: -;"/>
    <n v="1937"/>
    <n v="499"/>
    <n v="35"/>
    <s v="in administrare"/>
    <s v="HG 637/98,OUG 139/2002;;OUG.1 din 04/01/2017;OUG.68 din 06/11/2019"/>
    <s v="imobil"/>
    <s v="Sc-780mp; P; caramida;"/>
  </r>
  <r>
    <x v="4492"/>
    <s v="8.27.07"/>
    <m/>
    <m/>
    <s v="Grajd cabaline"/>
    <m/>
    <s v="BIHOR"/>
    <s v="-"/>
    <s v="Tara: România; Judet: BIHOR; -;   -; Nr: -;"/>
    <n v="1975"/>
    <n v="8389"/>
    <n v="5"/>
    <s v="in administrare"/>
    <s v="HG 637/98;HG 1344/2011;OUG.1 din 04/01/2017;HG.354/18.05.2017;OUG.68 din 06/11/2019"/>
    <s v="imobil"/>
    <s v="Suprafaţă construită=648 mp;Suprafaţă desfăşurată= mp;Regimul de înălţime=P ;Suprafaţă teren=46300 mp;CF= ;Suprafaţă utilă= mp;"/>
  </r>
  <r>
    <x v="4493"/>
    <s v="8.30.01"/>
    <m/>
    <m/>
    <s v="CORECTIE TORENTI CARLIGATE"/>
    <s v="fond forestier"/>
    <s v="BIHOR"/>
    <s v="-"/>
    <s v="Tara: România; Judet: BIHOR; -;   -; Nr: -;"/>
    <n v="2000"/>
    <n v="227553"/>
    <n v="5"/>
    <s v="in administrare"/>
    <s v="HG 982/1998;HG 1344/2011;OUG.1 din 04/01/2017;HG.354/18.05.2017;OUG.68 din 06/11/2019;HG.846/08.10.2020"/>
    <s v="imobil"/>
    <s v="Lungime albie corectată/consolidată=0,1 km;"/>
  </r>
  <r>
    <x v="4494"/>
    <s v="8.04.01"/>
    <m/>
    <m/>
    <s v="AS Papadia"/>
    <m/>
    <s v="TULCEA"/>
    <s v="Maliuc"/>
    <s v="Tara: România; Judet: TULCEA;Com Maliuc;   -; Nr: -;"/>
    <n v="2000"/>
    <n v="1"/>
    <n v="36"/>
    <s v="in administrare"/>
    <s v="decizie civila nr1986/02.06.2000 739/09-JUL-03;;OUG.1 din 04/01/2017;OUG.68 din 06/11/2019"/>
    <s v="imobil"/>
    <s v="supr=2010ha"/>
  </r>
  <r>
    <x v="4495"/>
    <s v="8.04.01"/>
    <m/>
    <m/>
    <s v="Padurea Erenciuc"/>
    <m/>
    <s v="TULCEA"/>
    <s v="Crişan"/>
    <s v="Tara: România; Judet: TULCEA;Com Crişan;   -; Nr: -;"/>
    <n v="2000"/>
    <n v="1"/>
    <n v="36"/>
    <s v="in administrare"/>
    <s v="decizie civila nr1986/02.06.2000 739/09-JUL-03;;OUG.1 din 04/01/2017;OUG.68 din 06/11/2019"/>
    <s v="imobil"/>
    <s v="supr=50ha"/>
  </r>
  <r>
    <x v="4496"/>
    <s v="8.23.09"/>
    <m/>
    <m/>
    <s v="Calul NEDJARI IX-73"/>
    <m/>
    <s v="CONSTANŢA"/>
    <s v="-"/>
    <s v="Tara: România; Judet: CONSTANŢA; -;   -; Nr: -;"/>
    <n v="2000"/>
    <n v="8000"/>
    <n v="13"/>
    <s v="in administrare"/>
    <s v="OUG 139/2002;;OUG.1 din 04/01/2017;OUG.68 din 06/11/2019"/>
    <s v="mobil"/>
    <m/>
  </r>
  <r>
    <x v="4497"/>
    <s v="8.23.10"/>
    <m/>
    <m/>
    <s v="Calul AMP BELFAST 125 BD/1992"/>
    <m/>
    <s v="MUREŞ"/>
    <s v="-"/>
    <s v="Tara: România; Judet: MUREŞ; -;   -; Nr: -;"/>
    <n v="1995"/>
    <n v="5861"/>
    <n v="26"/>
    <s v="in administrare"/>
    <s v="OUG 139/2002;;OUG.1 din 04/01/2017;OUG.68 din 06/11/2019"/>
    <s v="mobil"/>
    <m/>
  </r>
  <r>
    <x v="4498"/>
    <s v="8.23.11"/>
    <m/>
    <m/>
    <s v="Calul AMP KARINO MD-32R/1992"/>
    <m/>
    <s v="MUREŞ"/>
    <s v="-"/>
    <s v="Tara: România; Judet: MUREŞ; -;   -; Nr: -;"/>
    <n v="1995"/>
    <n v="4142"/>
    <n v="26"/>
    <s v="in administrare"/>
    <s v="OUG 139/2002;;OUG.1 din 04/01/2017;OUG.68 din 06/11/2019"/>
    <s v="mobil"/>
    <m/>
  </r>
  <r>
    <x v="4499"/>
    <s v="8.23.08"/>
    <m/>
    <m/>
    <s v="Calul N 32 - 11I"/>
    <m/>
    <s v="TIMIŞ"/>
    <s v="-"/>
    <s v="Tara: România; Judet: TIMIŞ; -;   -; Nr: -;"/>
    <n v="2002"/>
    <n v="4000"/>
    <n v="35"/>
    <s v="in administrare"/>
    <s v="OUG 139/2002;;OUG.1 din 04/01/2017;OUG.68 din 06/11/2019"/>
    <s v="mobil"/>
    <m/>
  </r>
  <r>
    <x v="4500"/>
    <s v="8.23.08"/>
    <m/>
    <m/>
    <s v="Calul N 33- 18I"/>
    <m/>
    <s v="TIMIŞ"/>
    <s v="-"/>
    <s v="Tara: România; Judet: TIMIŞ; -;   -; Nr: -;"/>
    <n v="2002"/>
    <n v="4000"/>
    <n v="35"/>
    <s v="in administrare"/>
    <s v="OUG 139/2002;;OUG.1 din 04/01/2017;OUG.68 din 06/11/2019"/>
    <s v="mobil"/>
    <m/>
  </r>
  <r>
    <x v="4501"/>
    <s v="8.23.13"/>
    <m/>
    <m/>
    <s v="Calul GAZALXIII - 42"/>
    <m/>
    <s v="TIMIŞ"/>
    <s v="-"/>
    <s v="Tara: România; Judet: TIMIŞ; -;   -; Nr: -;"/>
    <n v="2002"/>
    <n v="3000"/>
    <n v="35"/>
    <s v="in administrare"/>
    <s v="OUG 139/2002;;OUG.1 din 04/01/2017;OUG.68 din 06/11/2019"/>
    <s v="mobil"/>
    <m/>
  </r>
  <r>
    <x v="4502"/>
    <s v="8.23.10"/>
    <m/>
    <m/>
    <s v="Calul LORENA"/>
    <m/>
    <s v="TIMIŞ"/>
    <s v="-"/>
    <s v="Tara: România; Judet: TIMIŞ; -;   -; Nr: -;"/>
    <n v="2002"/>
    <n v="2600"/>
    <n v="35"/>
    <s v="in administrare"/>
    <s v="OUG 139/2002;;OUG.1 din 04/01/2017;OUG.68 din 06/11/2019"/>
    <s v="mobil"/>
    <m/>
  </r>
  <r>
    <x v="4503"/>
    <s v="8.23.10"/>
    <m/>
    <m/>
    <s v="Calul MONTANA"/>
    <m/>
    <s v="TIMIŞ"/>
    <s v="-"/>
    <s v="Tara: România; Judet: TIMIŞ; -;   -; Nr: -;"/>
    <n v="2002"/>
    <n v="2600"/>
    <n v="35"/>
    <s v="in administrare"/>
    <s v="OUG 139/2002;;OUG.1 din 04/01/2017;OUG.68 din 06/11/2019"/>
    <s v="mobil"/>
    <m/>
  </r>
  <r>
    <x v="4504"/>
    <s v="8.23.08"/>
    <m/>
    <m/>
    <s v="Calul NONIUS 34-13"/>
    <m/>
    <s v="TIMIŞ"/>
    <s v="-"/>
    <s v="Tara: România; Judet: TIMIŞ; -;   -; Nr: -;"/>
    <n v="2002"/>
    <n v="3000"/>
    <n v="35"/>
    <s v="in administrare"/>
    <s v="OUG 139/2002;;OUG.1 din 04/01/2017;OUG.68 din 06/11/2019"/>
    <s v="mobil"/>
    <m/>
  </r>
  <r>
    <x v="4505"/>
    <s v="8.23.12"/>
    <m/>
    <m/>
    <s v="Calul DAHOMAN 3643"/>
    <m/>
    <s v="OLT"/>
    <s v="-"/>
    <s v="Tara: România; Judet: OLT; -;   -; Nr: -;"/>
    <n v="2002"/>
    <n v="8900"/>
    <n v="28"/>
    <s v="in administrare"/>
    <s v="OUG 139/2002;;OUG.1 din 04/01/2017;OUG.68 din 06/11/2019"/>
    <s v="mobil"/>
    <m/>
  </r>
  <r>
    <x v="4506"/>
    <s v="8.23.12"/>
    <m/>
    <m/>
    <s v="Calul HADBAN XXVIII-12"/>
    <m/>
    <s v="OLT"/>
    <s v="-"/>
    <s v="Tara: România; Judet: OLT; -;   -; Nr: -;"/>
    <n v="2002"/>
    <n v="12449"/>
    <n v="28"/>
    <s v="in administrare"/>
    <s v="OUG 139/2002;;OUG.1 din 04/01/2017;OUG.68 din 06/11/2019"/>
    <s v="mobil"/>
    <m/>
  </r>
  <r>
    <x v="4507"/>
    <s v="8.23.11"/>
    <m/>
    <m/>
    <s v="RAPSOD 19"/>
    <m/>
    <s v="OLT"/>
    <s v="-"/>
    <s v="Tara: România; Judet: OLT; -;   -; Nr: -;"/>
    <n v="2002"/>
    <n v="11091"/>
    <n v="28"/>
    <s v="in administrare"/>
    <s v="OUG 139/2002;;OUG.1 din 04/01/2017;OUG.68 din 06/11/2019"/>
    <s v="mobil"/>
    <m/>
  </r>
  <r>
    <x v="4508"/>
    <s v="8.23.11"/>
    <m/>
    <m/>
    <s v="Calul TAIFUN 11"/>
    <m/>
    <s v="OLT"/>
    <s v="-"/>
    <s v="Tara: România; Judet: OLT; -;   -; Nr: -;"/>
    <n v="2002"/>
    <n v="9465"/>
    <n v="28"/>
    <s v="in administrare"/>
    <s v="OUG 139/2002;;OUG.1 din 04/01/2017;OUG.68 din 06/11/2019"/>
    <s v="mobil"/>
    <m/>
  </r>
  <r>
    <x v="4509"/>
    <s v="8.23.03"/>
    <m/>
    <m/>
    <s v="Calul HABAR 51"/>
    <m/>
    <s v="OLT"/>
    <s v="-"/>
    <s v="Tara: România; Judet: OLT; -;   -; Nr: -;"/>
    <n v="2002"/>
    <n v="850"/>
    <n v="28"/>
    <s v="in administrare"/>
    <s v="OUG 139/2002;;OUG.1 din 04/01/2017;OUG.68 din 06/11/2019"/>
    <s v="mobil"/>
    <m/>
  </r>
  <r>
    <x v="4510"/>
    <s v="8.23.03"/>
    <m/>
    <m/>
    <s v="Calul ELBRUS 2"/>
    <m/>
    <s v="OLT"/>
    <s v="-"/>
    <s v="Tara: România; Judet: OLT; -;   -; Nr: -;"/>
    <n v="2002"/>
    <n v="2633"/>
    <n v="28"/>
    <s v="in administrare"/>
    <s v="OUG 139/2002;;OUG.1 din 04/01/2017;OUG.68 din 06/11/2019"/>
    <s v="mobil"/>
    <m/>
  </r>
  <r>
    <x v="4511"/>
    <s v="8.23.03"/>
    <m/>
    <m/>
    <s v="Calul EMANAT 3"/>
    <m/>
    <s v="OLT"/>
    <s v="-"/>
    <s v="Tara: România; Judet: OLT; -;   -; Nr: -;"/>
    <n v="2002"/>
    <n v="2633"/>
    <n v="28"/>
    <s v="in administrare"/>
    <s v="OUG 139/2002;;OUG.1 din 04/01/2017;OUG.68 din 06/11/2019"/>
    <s v="mobil"/>
    <m/>
  </r>
  <r>
    <x v="4512"/>
    <s v="8.23.07"/>
    <m/>
    <m/>
    <s v="Calul PLUTO XIX - 19"/>
    <m/>
    <s v="GALAŢI"/>
    <s v="-"/>
    <s v="Tara: România; Judet: GALAŢI; -;   -; Nr: -;"/>
    <n v="2000"/>
    <n v="4834"/>
    <n v="17"/>
    <s v="in administrare"/>
    <s v="OUG 139/2002;;OUG.1 din 04/01/2017;OUG.68 din 06/11/2019"/>
    <s v="mobil"/>
    <m/>
  </r>
  <r>
    <x v="4513"/>
    <s v="8.23.06"/>
    <m/>
    <m/>
    <s v="Calul O IX - 4"/>
    <m/>
    <s v="BISTRIŢA-NĂSĂUD"/>
    <s v="-"/>
    <s v="Tara: România; Judet: BISTRIŢA-NĂSĂUD; -;   -; Nr: -;"/>
    <n v="1996"/>
    <n v="875"/>
    <n v="6"/>
    <s v="in administrare"/>
    <s v="OUG 139/2002;;OUG.1 din 04/01/2017;OUG.68 din 06/11/2019"/>
    <s v="mobil"/>
    <m/>
  </r>
  <r>
    <x v="4514"/>
    <s v="8.23.06"/>
    <m/>
    <m/>
    <s v="Calul H - XXII - 1"/>
    <m/>
    <s v="SUCEAVA"/>
    <s v="-"/>
    <s v="Tara: România; Judet: SUCEAVA; -;   -; Nr: -;"/>
    <n v="1998"/>
    <n v="2250"/>
    <n v="33"/>
    <s v="in administrare"/>
    <s v="OUG 139/2002;;OUG.1 din 04/01/2017;OUG.68 din 06/11/2019"/>
    <s v="mobil"/>
    <m/>
  </r>
  <r>
    <x v="4515"/>
    <s v="8.23.06"/>
    <m/>
    <m/>
    <s v="Calul PI IX  - 83"/>
    <m/>
    <s v="BISTRIŢA-NĂSĂUD"/>
    <s v="-"/>
    <s v="Tara: România; Judet: BISTRIŢA-NĂSĂUD; -;   -; Nr: -;"/>
    <n v="1997"/>
    <n v="2500"/>
    <n v="6"/>
    <s v="in administrare"/>
    <s v="OUG 139/2002;;OUG.1 din 04/01/2017;OUG.68 din 06/11/2019"/>
    <s v="mobil"/>
    <m/>
  </r>
  <r>
    <x v="4516"/>
    <s v="8.23.02"/>
    <m/>
    <m/>
    <s v="Calul MOLID I -  44"/>
    <m/>
    <s v="SUCEAVA"/>
    <s v="-"/>
    <s v="Tara: România; Judet: SUCEAVA; -;   -; Nr: -;"/>
    <n v="2002"/>
    <n v="2500"/>
    <n v="33"/>
    <s v="in administrare"/>
    <s v="OUG 139/2002;;OUG.1 din 04/01/2017;OUG.68 din 06/11/2019"/>
    <s v="mobil"/>
    <m/>
  </r>
  <r>
    <x v="4517"/>
    <s v="8.23.06"/>
    <m/>
    <m/>
    <s v="Calul 741 H XX - 58"/>
    <m/>
    <s v="SUCEAVA"/>
    <s v="-"/>
    <s v="Tara: România; Judet: SUCEAVA; -;   -; Nr: -;"/>
    <n v="1997"/>
    <n v="2375"/>
    <n v="33"/>
    <s v="in administrare"/>
    <s v="OUG 139/2002;;OUG.1 din 04/01/2017;OUG.68 din 06/11/2019"/>
    <s v="mobil"/>
    <m/>
  </r>
  <r>
    <x v="4518"/>
    <s v="8.23.06"/>
    <m/>
    <m/>
    <s v="Calul 754 H XXI - 67"/>
    <m/>
    <s v="SUCEAVA"/>
    <s v="-"/>
    <s v="Tara: România; Judet: SUCEAVA; -;   -; Nr: -;"/>
    <n v="1998"/>
    <n v="2375"/>
    <n v="33"/>
    <s v="in administrare"/>
    <s v="OUG 139/2002;;OUG.1 din 04/01/2017;OUG.68 din 06/11/2019"/>
    <s v="mobil"/>
    <m/>
  </r>
  <r>
    <x v="4519"/>
    <s v="8.23.12"/>
    <m/>
    <m/>
    <s v="Calul HADBAN XXVII-45"/>
    <m/>
    <s v="SUCEAVA"/>
    <s v="-"/>
    <s v="Tara: România; Judet: SUCEAVA; -;   -; Nr: -;"/>
    <n v="1995"/>
    <n v="6049"/>
    <n v="33"/>
    <s v="in administrare"/>
    <s v="OUG 139/2002;;OUG.1 din 04/01/2017;OUG.68 din 06/11/2019"/>
    <s v="mobil"/>
    <m/>
  </r>
  <r>
    <x v="4520"/>
    <s v="8.23.12"/>
    <m/>
    <m/>
    <s v="Calul SHAGYA LVI-41"/>
    <m/>
    <s v="SUCEAVA"/>
    <s v="-"/>
    <s v="Tara: România; Judet: SUCEAVA; -;   -; Nr: -;"/>
    <n v="1992"/>
    <n v="6648"/>
    <n v="33"/>
    <s v="in administrare"/>
    <s v="OUG 139/2002;;OUG.1 din 04/01/2017;OUG.68 din 06/11/2019"/>
    <s v="mobil"/>
    <m/>
  </r>
  <r>
    <x v="4521"/>
    <s v="8.23.02"/>
    <m/>
    <m/>
    <s v="Calul MOLID I-34/1997"/>
    <m/>
    <s v="BRĂILA"/>
    <s v="-"/>
    <s v="Tara: România; Judet: BRĂILA; -;   -; Nr: -;"/>
    <n v="2002"/>
    <n v="3255"/>
    <n v="9"/>
    <s v="in administrare"/>
    <s v="OUG 139/2002;;OUG.1 din 04/01/2017;OUG.68 din 06/11/2019"/>
    <s v="mobil"/>
    <m/>
  </r>
  <r>
    <x v="4522"/>
    <s v="8.23.03"/>
    <m/>
    <m/>
    <s v="Calul GABRIEL"/>
    <m/>
    <s v="IALOMIŢA"/>
    <s v="-"/>
    <s v="Tara: România; Judet: IALOMIŢA; -;   -; Nr: -;"/>
    <n v="2002"/>
    <n v="2500"/>
    <n v="21"/>
    <s v="in administrare"/>
    <s v="OUG 139/2002;;OUG.1 din 04/01/2017;OUG.68 din 06/11/2019"/>
    <s v="mobil"/>
    <m/>
  </r>
  <r>
    <x v="4523"/>
    <s v="8.23.03"/>
    <m/>
    <m/>
    <s v="Calul GIGOLO"/>
    <m/>
    <s v="IALOMIŢA"/>
    <s v="-"/>
    <s v="Tara: România; Judet: IALOMIŢA; -;   -; Nr: -;"/>
    <n v="2002"/>
    <n v="2000"/>
    <n v="21"/>
    <s v="in administrare"/>
    <s v="OUG 139/2002;;OUG.1 din 04/01/2017;OUG.68 din 06/11/2019"/>
    <s v="mobil"/>
    <m/>
  </r>
  <r>
    <x v="4524"/>
    <s v="8.23.04"/>
    <m/>
    <m/>
    <s v="Calul 507 F LXII - 25"/>
    <m/>
    <s v="IALOMIŢA"/>
    <s v="-"/>
    <s v="Tara: România; Judet: IALOMIŢA; -;   -; Nr: -;"/>
    <n v="2002"/>
    <n v="3000"/>
    <n v="21"/>
    <s v="in administrare"/>
    <s v="OUG 139/2002;;OUG.1 din 04/01/2017;OUG.68 din 06/11/2019"/>
    <s v="mobil"/>
    <m/>
  </r>
  <r>
    <x v="4525"/>
    <s v="8.23.13"/>
    <m/>
    <m/>
    <s v="Calul RUMBA"/>
    <m/>
    <s v="CĂLĂRAŞI"/>
    <s v="-"/>
    <s v="Tara: România; Judet: CĂLĂRAŞI; -;   -; Nr: -;"/>
    <n v="2002"/>
    <n v="2800"/>
    <n v="51"/>
    <s v="in administrare"/>
    <s v="OUG 139/2002;;OUG.1 din 04/01/2017;OUG.68 din 06/11/2019"/>
    <s v="mobil"/>
    <m/>
  </r>
  <r>
    <x v="4526"/>
    <s v="8.23.13"/>
    <m/>
    <m/>
    <s v="Calul RECEPTIA"/>
    <m/>
    <s v="CĂLĂRAŞI"/>
    <s v="-"/>
    <s v="Tara: România; Judet: CĂLĂRAŞI; -;   -; Nr: -;"/>
    <n v="2002"/>
    <n v="2800"/>
    <n v="51"/>
    <s v="in administrare"/>
    <s v="OUG 139/2002;;OUG.1 din 04/01/2017;OUG.68 din 06/11/2019"/>
    <s v="mobil"/>
    <m/>
  </r>
  <r>
    <x v="4527"/>
    <s v="8.23.11"/>
    <m/>
    <m/>
    <s v="Calul LASTUN"/>
    <m/>
    <s v="BISTRIŢA-NĂSĂUD"/>
    <s v="-"/>
    <s v="Tara: România; Judet: BISTRIŢA-NĂSĂUD; -;   -; Nr: -;"/>
    <n v="1996"/>
    <n v="2800"/>
    <n v="6"/>
    <s v="in administrare"/>
    <s v="OUG 139/2002;;OUG.1 din 04/01/2017;OUG.68 din 06/11/2019"/>
    <s v="mobil"/>
    <m/>
  </r>
  <r>
    <x v="4528"/>
    <s v="8.23.06"/>
    <m/>
    <m/>
    <s v="Calul OUSOR VI-8/1991"/>
    <m/>
    <s v="BRĂILA"/>
    <s v="-"/>
    <s v="Tara: România; Judet: BRĂILA; -;   -; Nr: -;"/>
    <n v="2002"/>
    <n v="475"/>
    <n v="9"/>
    <s v="in administrare"/>
    <s v="OUG 139/2002;;OUG.1 din 04/01/2017;OUG.68 din 06/11/2019"/>
    <s v="mobil"/>
    <m/>
  </r>
  <r>
    <x v="4529"/>
    <s v="8.04.04"/>
    <m/>
    <m/>
    <s v="DAF ANIES"/>
    <m/>
    <s v="BISTRIŢA-NĂSĂUD"/>
    <s v="-"/>
    <s v="Tara: România; Judet: BISTRIŢA-NĂSĂUD; -;   -; Nr: -;"/>
    <n v="2003"/>
    <n v="1889270"/>
    <n v="6"/>
    <s v="in administrare"/>
    <s v="HG 982/1998;HG 1344/2011;OUG.1 din 04/01/2017;HG.354/18.05.2017;OUG.68 din 06/11/2019"/>
    <s v="imobil"/>
    <s v="Lungime= Km;Suprafeţe= ha;CF= ;"/>
  </r>
  <r>
    <x v="4530"/>
    <s v="8.04.04"/>
    <m/>
    <m/>
    <s v="DAF HOLMU MARE"/>
    <m/>
    <s v="SATU MARE"/>
    <s v="Turţ"/>
    <s v="Tara: România; Judet: SATU MARE;Com Turţ;   -; Nr: -;"/>
    <n v="1995"/>
    <n v="168795"/>
    <n v="30"/>
    <s v="in administrare"/>
    <s v="HG 982/1998;HG 1344/2011; HG 478/ 24-IUN-15;HG.478/24-IUN-15;OUG.1 din 04/01/2017;HG.354/18.05.2017;OUG.68 din 06/11/2019"/>
    <s v="imobil"/>
    <s v="Lungime= Km;Suprafeţe= ha;CF= ;"/>
  </r>
  <r>
    <x v="4531"/>
    <s v="8.04.04"/>
    <m/>
    <m/>
    <s v="DAF ZALNOC-V.CHEGII"/>
    <m/>
    <s v="SATU MARE"/>
    <s v="-"/>
    <s v="Tara: România; Judet: SATU MARE; -;   -; Nr: -;"/>
    <n v="1982"/>
    <n v="890412"/>
    <n v="30"/>
    <s v="in administrare"/>
    <s v="HG 982/1998;HG 1344/2011; HG 478/ 24-IUN-15;HG.478/24-IUN-15;OUG.1 din 04/01/2017;HG.354/18.05.2017;OUG.68 din 06/11/2019"/>
    <s v="imobil"/>
    <s v="Lungime= Km;Suprafeţe= ha;CF= ;"/>
  </r>
  <r>
    <x v="4532"/>
    <s v="8.30.01"/>
    <m/>
    <m/>
    <s v="CT NEGRUTA 1"/>
    <m/>
    <s v="CLUJ"/>
    <s v="-"/>
    <s v="Tara: România; Judet: CLUJ; -;   -; Nr: -;"/>
    <n v="2001"/>
    <n v="218740"/>
    <n v="12"/>
    <s v="in administrare"/>
    <s v="HG 1105/2003_x000a_;HG 1344/2011;OUG.1 din 04/01/2017;HG.354/18.05.2017;OUG.68 din 06/11/2019;HG.846/08.10.2020"/>
    <s v="imobil"/>
    <s v="Lungime albie corectată/consolidată=1,6 km;"/>
  </r>
  <r>
    <x v="4533"/>
    <s v="8.04.04"/>
    <m/>
    <m/>
    <s v="DAF PR BARLOGULUI"/>
    <m/>
    <s v="ALBA"/>
    <s v="Câmpeni"/>
    <s v="Tara: România; Judet: ALBA;Orş Câmpeni;   -; Nr: -;"/>
    <n v="2002"/>
    <n v="954378"/>
    <n v="1"/>
    <s v="in administrare"/>
    <s v="HG 1105/2003;HG 1344/2011;OUG.1 din 04/01/2017;HG.354/18.05.2017;OUG.68 din 06/11/2019"/>
    <s v="imobil"/>
    <s v="Lungime= Km;Suprafeţe= ha;CF= ;"/>
  </r>
  <r>
    <x v="4534"/>
    <s v="8.23.09"/>
    <m/>
    <m/>
    <s v="CAL CYGAY 17 (HI-Q)"/>
    <m/>
    <s v="CONSTANŢA"/>
    <s v="-"/>
    <s v="Tara: România; Judet: CONSTANŢA; -;   -; Nr: -;"/>
    <n v="2003"/>
    <n v="7215"/>
    <n v="13"/>
    <s v="in administrare"/>
    <s v="HG 1105/2003;;OUG.1 din 04/01/2017;OUG.68 din 06/11/2019"/>
    <s v="mobil"/>
    <s v="CAL"/>
  </r>
  <r>
    <x v="4535"/>
    <s v="8.04.04"/>
    <m/>
    <m/>
    <s v="DAF GIULA"/>
    <m/>
    <s v="GORJ"/>
    <s v="Padeş"/>
    <s v="Tara: România; Judet: GORJ;Com Padeş;   -; Nr: -;"/>
    <n v="2001"/>
    <n v="173714"/>
    <n v="18"/>
    <s v="in administrare"/>
    <s v="HG 1105/2003;HG 1344/2011; HG 478/ 24-IUN-15;HG.478/24-IUN-15;OUG.1 din 04/01/2017;HG.354/18.05.2017;OUG.68 din 06/11/2019"/>
    <s v="imobil"/>
    <s v="Lungime= Km;Suprafeţe= ha;CF= ;"/>
  </r>
  <r>
    <x v="4536"/>
    <s v="8.04.04"/>
    <m/>
    <m/>
    <s v="DAF V. BOUSORU"/>
    <m/>
    <s v="ARGEŞ"/>
    <s v="Cotmeana"/>
    <s v="Tara: România; Judet: ARGEŞ;Com Cotmeana;   -; Nr: -;"/>
    <n v="1962"/>
    <n v="4"/>
    <n v="3"/>
    <s v="in administrare"/>
    <s v="HG 982/1998;HG 1344/2011;OUG.1 din 04/01/2017;OUG.68 din 06/11/2019"/>
    <s v="imobil"/>
    <s v="DRUM AUTO FOR"/>
  </r>
  <r>
    <x v="4537"/>
    <s v="8.04.04"/>
    <m/>
    <m/>
    <s v="POD DAF DAMBOVITA"/>
    <m/>
    <s v="ARGEŞ"/>
    <s v="Rucăr"/>
    <s v="Tara: România; Judet: ARGEŞ;Com Rucăr;   -; Nr: -;"/>
    <n v="1974"/>
    <n v="93337"/>
    <n v="3"/>
    <s v="in administrare"/>
    <s v="HG 982/1998_x000a_;; HG 478/ 24-IUN-15;HG.478/24-IUN-15;OUG.1 din 04/01/2017;OUG.68 din 06/11/2019"/>
    <s v="imobil"/>
    <s v="Lungime= Km;Suprafeţe= ha;CF= ;"/>
  </r>
  <r>
    <x v="4538"/>
    <s v="8.04.04"/>
    <m/>
    <m/>
    <s v="DAF PANCESTI UP I SASCUT"/>
    <m/>
    <s v="BACĂU"/>
    <s v="-"/>
    <s v="Tara: România; Judet: BACĂU; -;   -; Nr: -;"/>
    <n v="1966"/>
    <n v="255757"/>
    <n v="4"/>
    <s v="in administrare"/>
    <s v="HG 1105/2003;HG 1344/2011;OUG.1 din 04/01/2017;HG.354/18.05.2017;OUG.68 din 06/11/2019"/>
    <s v="imobil"/>
    <s v="Lungime= Km;Suprafeţe= ha;CF= ;"/>
  </r>
  <r>
    <x v="4539"/>
    <s v="8.04.04"/>
    <m/>
    <m/>
    <s v="DAF VALEA ORBENIULUI"/>
    <m/>
    <s v="BACĂU"/>
    <s v="-"/>
    <s v="Tara: România; Judet: BACĂU; -;   -; Nr: -;"/>
    <n v="1971"/>
    <n v="50417"/>
    <n v="4"/>
    <s v="in administrare"/>
    <s v="HG 1105/2003;HG 1344/2011; HG 478/ 24-IUN-15;HG.478/24-IUN-15;OUG.1 din 04/01/2017;HG.354/18.05.2017;OUG.68 din 06/11/2019"/>
    <s v="imobil"/>
    <s v="Lungime= Km;Suprafeţe= ha;CF= ;"/>
  </r>
  <r>
    <x v="4540"/>
    <s v="8.04.04"/>
    <m/>
    <m/>
    <s v="DAF RAIOASA MOTEL"/>
    <s v="TARTASESTI"/>
    <s v="MUNICIPIUL BUCUREŞTI"/>
    <s v="-"/>
    <s v="Tara: România; Judet: MUNICIPIUL BUCUREŞTI; -;   -; Nr: -;"/>
    <n v="2003"/>
    <n v="153693"/>
    <n v="40"/>
    <s v="in administrare"/>
    <s v="HG 1105/2003;HG 1344/2011;OUG.1 din 04/01/2017;HG.354/18.05.2017;OUG.68 din 06/11/2019"/>
    <s v="imobil"/>
    <s v="Lungime= Km;Suprafeţe= ha;CF= ;"/>
  </r>
  <r>
    <x v="4541"/>
    <s v="8.23.12"/>
    <m/>
    <m/>
    <s v="CAL SIGLAVI -BAGDADI 16-36"/>
    <m/>
    <s v="OLT"/>
    <s v="-"/>
    <s v="Tara: România; Judet: OLT; -;   -; Nr: -;"/>
    <n v="2003"/>
    <n v="6840"/>
    <n v="28"/>
    <s v="in administrare"/>
    <s v="OMAAP 171/2003;;OUG.1 din 04/01/2017;OUG.68 din 06/11/2019"/>
    <s v="mobil"/>
    <s v="CAL"/>
  </r>
  <r>
    <x v="4542"/>
    <s v="8.23.12"/>
    <m/>
    <m/>
    <s v="CAL SIGLAVI-BAGDADI 16-38"/>
    <m/>
    <s v="OLT"/>
    <s v="-"/>
    <s v="Tara: România; Judet: OLT; -;   -; Nr: -;"/>
    <n v="2003"/>
    <n v="7000"/>
    <n v="28"/>
    <s v="in administrare"/>
    <s v="OMAAP 171/2003;;OUG.1 din 04/01/2017;OUG.68 din 06/11/2019"/>
    <s v="mobil"/>
    <s v="CAL"/>
  </r>
  <r>
    <x v="4543"/>
    <s v="8.04.04"/>
    <m/>
    <m/>
    <s v="DAF FRUNZARU II"/>
    <m/>
    <s v="OLT"/>
    <s v="-"/>
    <s v="Tara: România; Judet: OLT; -;   -; Nr: -;"/>
    <n v="2003"/>
    <n v="48675"/>
    <n v="28"/>
    <s v="in administrare"/>
    <s v="HG 982/1998;;OUG.1 din 04/01/2017;OUG.68 din 06/11/2019"/>
    <s v="imobil"/>
    <s v="DRUM AUTO FOR"/>
  </r>
  <r>
    <x v="4544"/>
    <s v="8.04.04"/>
    <m/>
    <m/>
    <s v="DAF BERINDEI III"/>
    <m/>
    <s v="OLT"/>
    <s v="-"/>
    <s v="Tara: România; Judet: OLT; -;   -; Nr: -;"/>
    <n v="2003"/>
    <n v="97350"/>
    <n v="28"/>
    <s v="in administrare"/>
    <s v="HG 982/1998;;OUG.1 din 04/01/2017;OUG.68 din 06/11/2019"/>
    <s v="imobil"/>
    <s v="DRUM AUTO FOR"/>
  </r>
  <r>
    <x v="4545"/>
    <s v="8.23.06"/>
    <m/>
    <m/>
    <s v="CAL PRISLOP X-20"/>
    <m/>
    <s v="SUCEAVA"/>
    <s v="Breaza"/>
    <s v="Tara: România; Judet: SUCEAVA;Com Breaza;   -; Nr: -;"/>
    <n v="2003"/>
    <n v="6825"/>
    <n v="33"/>
    <s v="in administrare"/>
    <s v="OMA 173/2003_x000a_;;OUG.1 din 04/01/2017;OUG.68 din 06/11/2019"/>
    <s v="mobil"/>
    <s v="CAL"/>
  </r>
  <r>
    <x v="4546"/>
    <s v="8.23.12"/>
    <m/>
    <m/>
    <s v="CAL SHAGYA LXII-5"/>
    <m/>
    <s v="SUCEAVA"/>
    <s v="Marginea"/>
    <s v="Tara: România; Judet: SUCEAVA;Com Marginea;   -; Nr: -;"/>
    <n v="2003"/>
    <n v="7200"/>
    <n v="33"/>
    <s v="in administrare"/>
    <s v="OMA 173/2003;;OUG.1 din 04/01/2017;OUG.68 din 06/11/2019"/>
    <s v="mobil"/>
    <s v="CAL"/>
  </r>
  <r>
    <x v="4547"/>
    <s v="8.23.06"/>
    <m/>
    <m/>
    <s v="CAL GORAL XIX-31"/>
    <m/>
    <s v="SUCEAVA"/>
    <s v="Breaza"/>
    <s v="Tara: România; Judet: SUCEAVA;Com Breaza;   -; Nr: -;"/>
    <n v="2002"/>
    <n v="2100"/>
    <n v="33"/>
    <s v="in administrare"/>
    <s v="OMA 173/2003;;OUG.1 din 04/01/2017;OUG.68 din 06/11/2019"/>
    <s v="mobil"/>
    <s v="CAL"/>
  </r>
  <r>
    <x v="4548"/>
    <s v="8.04.04"/>
    <m/>
    <m/>
    <s v="DAF R MIC V DOBREI"/>
    <m/>
    <s v="SIBIU"/>
    <s v="Orlat"/>
    <s v="Tara: România; Judet: SIBIU;Com Orlat;   -; Nr: -;"/>
    <n v="2003"/>
    <n v="334135"/>
    <n v="32"/>
    <s v="in administrare"/>
    <s v="OG 70/1999_x000a_;HG 1344/2011;OUG.1 din 04/01/2017;HG.354/18.05.2017;OUG.68 din 06/11/2019"/>
    <s v="imobil"/>
    <s v="Lungime= Km;Suprafeţe= ha;CF= ;"/>
  </r>
  <r>
    <x v="4549"/>
    <s v="8.04.04"/>
    <m/>
    <m/>
    <s v="DAF SIRETEL"/>
    <m/>
    <s v="IAŞI"/>
    <s v="Sireţel"/>
    <s v="Tara: România; Judet: IAŞI;Com Sireţel;   -; Nr: -;"/>
    <n v="1967"/>
    <n v="300000"/>
    <n v="22"/>
    <s v="in administrare"/>
    <s v="HG 982/1998;;OUG.1 din 04/01/2017;HG.354/18.05.2017;OUG.68 din 06/11/2019"/>
    <s v="imobil"/>
    <s v="Lungime= Km;Suprafeţe= ha;CF= ;"/>
  </r>
  <r>
    <x v="4550"/>
    <s v="8.04.04"/>
    <m/>
    <m/>
    <s v="DAF CULEASA BRUSTURI"/>
    <m/>
    <s v="NEAMŢ"/>
    <s v="Târgu Neamţ"/>
    <s v="Tara: România; Judet: NEAMŢ;Orş Târgu Neamţ;   -; Nr: -;"/>
    <n v="2003"/>
    <n v="485579"/>
    <n v="27"/>
    <s v="in administrare"/>
    <s v="HG 982/1998;HG 1344/2011; HG 478/ 24-IUN-15;HG.478/24-IUN-15;OUG.1 din 04/01/2017;HG.354/18.05.2017;OUG.68 din 06/11/2019"/>
    <s v="imobil"/>
    <s v="Lungime= Km;Suprafeţe= ha;CF= ;"/>
  </r>
  <r>
    <x v="4551"/>
    <s v="8.04.04"/>
    <m/>
    <m/>
    <s v="DAF PLOSTINA"/>
    <m/>
    <s v="NEAMŢ"/>
    <s v="Văratec"/>
    <s v="Tara: România; Judet: NEAMŢ;Sat Văratec;   -; Nr: -;"/>
    <n v="2003"/>
    <n v="652132"/>
    <n v="27"/>
    <s v="in administrare"/>
    <s v="HG 982/1998;;OUG.1 din 04/01/2017;OUG.68 din 06/11/2019"/>
    <s v="imobil"/>
    <s v="DRUM AUTO FOR"/>
  </r>
  <r>
    <x v="4552"/>
    <s v="8.30._"/>
    <m/>
    <m/>
    <s v="CANAL 380 ML"/>
    <m/>
    <s v="NEAMŢ"/>
    <s v="Borca"/>
    <s v="Tara: România; Judet: NEAMŢ;Com Borca;   -; Nr: -;"/>
    <n v="2003"/>
    <n v="1032"/>
    <n v="27"/>
    <s v="in administrare"/>
    <s v="HG 982/1998;;OUG.1 din 04/01/2017;OUG.68 din 06/11/2019"/>
    <s v="imobil"/>
    <s v="CORECTARE TORENTI"/>
  </r>
  <r>
    <x v="4553"/>
    <s v="8.04.04"/>
    <m/>
    <m/>
    <s v="DAF BARCANI"/>
    <m/>
    <s v="COVASNA"/>
    <s v="-"/>
    <s v="Tara: România; Judet: COVASNA; -;   -; Nr: -;"/>
    <n v="1957"/>
    <n v="2063"/>
    <n v="14"/>
    <s v="in administrare"/>
    <s v="HG 1105/2003;HG 1344/2011;OUG.1 din 04/01/2017;HG.354/18.05.2017;OUG.68 din 06/11/2019"/>
    <s v="imobil"/>
    <s v="Lungime= Km;Suprafeţe= ha;CF= ;"/>
  </r>
  <r>
    <x v="4554"/>
    <s v="8.04.04"/>
    <m/>
    <m/>
    <s v="DAF CR.MARE"/>
    <m/>
    <s v="COVASNA"/>
    <s v="-"/>
    <s v="Tara: România; Judet: COVASNA; -;   -; Nr: -;"/>
    <n v="1986"/>
    <n v="265252"/>
    <n v="14"/>
    <s v="in administrare"/>
    <s v="HG 1105/2003;HG 1344/2011;OUG.1 din 04/01/2017;HG.354/18.05.2017;OUG.68 din 06/11/2019"/>
    <s v="imobil"/>
    <s v="Lungime= Km;Suprafeţe= ha;CF= ;"/>
  </r>
  <r>
    <x v="4555"/>
    <s v="8.04.04"/>
    <m/>
    <m/>
    <s v="DAF GYULA-RAYTEC"/>
    <m/>
    <s v="COVASNA"/>
    <s v="Comandău"/>
    <s v="Tara: România; Judet: COVASNA;Com Comandău;   -; Nr: -;"/>
    <n v="2000"/>
    <n v="267846"/>
    <n v="14"/>
    <s v="in administrare"/>
    <s v="HG 1105/2003;HG 1344/2011;OUG.1 din 04/01/2017;HG.354/18.05.2017;OUG.68 din 06/11/2019"/>
    <s v="imobil"/>
    <s v="Lungime= Km;Suprafeţe= ha;CF= ;"/>
  </r>
  <r>
    <x v="4556"/>
    <s v="8.04.04"/>
    <m/>
    <m/>
    <s v="DAF PR.PIETROS"/>
    <m/>
    <s v="COVASNA"/>
    <s v="Tălişoara"/>
    <s v="Tara: România; Judet: COVASNA;Sat Tălişoara;   -; Nr: -;"/>
    <n v="1975"/>
    <n v="5707"/>
    <n v="14"/>
    <s v="in administrare"/>
    <s v="HG 1105/2003;HG 1344/2011;OUG.1 din 04/01/2017;HG.354/18.05.2017;OUG.68 din 06/11/2019"/>
    <s v="imobil"/>
    <s v="Lungime= Km;Suprafeţe= ha;CF= ;"/>
  </r>
  <r>
    <x v="4557"/>
    <s v="8.30.01"/>
    <m/>
    <m/>
    <s v="CT BASCA M-PR.TIGAN.CANAL DIN BETON"/>
    <m/>
    <s v="COVASNA"/>
    <s v="Comandău"/>
    <s v="Tara: România; Judet: COVASNA;Com Comandău;   -; Nr: -;"/>
    <n v="2003"/>
    <n v="197414"/>
    <n v="14"/>
    <s v="in administrare"/>
    <s v="OG 97/2000_x000a_;HG 1344/2011;OUG.1 din 04/01/2017;HG.354/18.05.2017;OUG.68 din 06/11/2019;HG.846/08.10.2020"/>
    <s v="imobil"/>
    <s v="Lungime albie corectată/consolidată=0,093 km;"/>
  </r>
  <r>
    <x v="4558"/>
    <s v="8.30.01"/>
    <m/>
    <m/>
    <s v="CT BASCA M-PR.VARGAT AMENAJ.ALBIE"/>
    <m/>
    <s v="COVASNA"/>
    <s v="Comandău"/>
    <s v="Tara: România; Judet: COVASNA;Com Comandău;   -; Nr: -;"/>
    <n v="2003"/>
    <n v="100767"/>
    <n v="14"/>
    <s v="in administrare"/>
    <s v="OG 97/2000;HG 1344/2011;OUG.1 din 04/01/2017;HG.354/18.05.2017;OUG.68 din 06/11/2019;HG.846/08.10.2020"/>
    <s v="imobil"/>
    <s v="Lungime albie corectată/consolidată=0,1 km;"/>
  </r>
  <r>
    <x v="4559"/>
    <s v="8.30.01"/>
    <m/>
    <m/>
    <s v="CT BASCA M-PR VARGAT TRAVERSA BETON"/>
    <m/>
    <s v="COVASNA"/>
    <s v="Comandău"/>
    <s v="Tara: România; Judet: COVASNA;Com Comandău;   -; Nr: -;"/>
    <n v="2003"/>
    <n v="29877"/>
    <n v="14"/>
    <s v="in administrare"/>
    <s v="OG 97/2000;HG 1344/2011;OUG.1 din 04/01/2017;HG.354/18.05.2017;OUG.68 din 06/11/2019;HG.846/08.10.2020"/>
    <s v="imobil"/>
    <s v="Lungime albie corectată/consolidată=0,09 km;"/>
  </r>
  <r>
    <x v="4560"/>
    <s v="8.04.04"/>
    <m/>
    <m/>
    <s v="DAF LIGHED"/>
    <m/>
    <s v="TIMIŞ"/>
    <s v="-"/>
    <s v="Tara: România; Judet: TIMIŞ; -;   -; Nr: -;"/>
    <n v="2003"/>
    <n v="704859"/>
    <n v="35"/>
    <s v="in administrare"/>
    <s v="OG 70/1999;HG 1344/2011;OUG.1 din 04/01/2017;HG.354/18.05.2017;OUG.68 din 06/11/2019"/>
    <s v="imobil"/>
    <s v="Lungime= Km;Suprafeţe= ha;CF= ;"/>
  </r>
  <r>
    <x v="4561"/>
    <s v="8.04.04"/>
    <m/>
    <m/>
    <s v="DAF SCAUNE"/>
    <m/>
    <s v="TIMIŞ"/>
    <s v="-"/>
    <s v="Tara: România; Judet: TIMIŞ; -;   -; Nr: -;"/>
    <n v="2001"/>
    <n v="257927"/>
    <n v="35"/>
    <s v="in administrare"/>
    <s v="OG 70/1999;HG 1344/2011;OUG.1 din 04/01/2017;HG.354/18.05.2017;OUG.68 din 06/11/2019"/>
    <s v="imobil"/>
    <s v="Lungime= Km;Suprafeţe= ha;CF= ;"/>
  </r>
  <r>
    <x v="4562"/>
    <s v="8.04.04"/>
    <m/>
    <m/>
    <s v="DAF STREJII"/>
    <m/>
    <s v="TIMIŞ"/>
    <s v="-"/>
    <s v="Tara: România; Judet: TIMIŞ; -;   -; Nr: -;"/>
    <n v="2002"/>
    <n v="673141"/>
    <n v="35"/>
    <s v="in administrare"/>
    <s v="OG 70/1999;HG 1344/2011;OUG.1 din 04/01/2017;HG.354/18.05.2017;OUG.68 din 06/11/2019"/>
    <s v="imobil"/>
    <s v="Lungime= Km;Suprafeţe= ha;CF= ;"/>
  </r>
  <r>
    <x v="4563"/>
    <s v="8.04.04"/>
    <m/>
    <m/>
    <s v="DAF PR.MARE"/>
    <m/>
    <s v="TIMIŞ"/>
    <s v="-"/>
    <s v="Tara: România; Judet: TIMIŞ; -;   -; Nr: -;"/>
    <n v="2002"/>
    <n v="558248"/>
    <n v="35"/>
    <s v="in administrare"/>
    <s v="OG 70/1999;HG 1344/2011;OUG.1 din 04/01/2017;HG.354/18.05.2017;OUG.68 din 06/11/2019"/>
    <s v="imobil"/>
    <s v="Lungime= Km;Suprafeţe= ha;CF= ;"/>
  </r>
  <r>
    <x v="4564"/>
    <s v="8.23.08"/>
    <m/>
    <m/>
    <s v="NONIUS 31-26"/>
    <m/>
    <s v="TIMIŞ"/>
    <s v="-"/>
    <s v="Tara: România; Judet: TIMIŞ; -;   -; Nr: -;"/>
    <n v="2003"/>
    <n v="7400"/>
    <n v="35"/>
    <s v="in administrare"/>
    <s v="OUG 139/2002;;OUG.1 din 04/01/2017;OUG.68 din 06/11/2019"/>
    <s v="mobil"/>
    <s v="CAL"/>
  </r>
  <r>
    <x v="4565"/>
    <s v="8.04.04"/>
    <m/>
    <m/>
    <s v="DAF SITAUTA PRELUNGIRE"/>
    <m/>
    <s v="MARAMUREŞ"/>
    <s v="-"/>
    <s v="Tara: România; Judet: MARAMUREŞ; -;   -; Nr: -;"/>
    <n v="1987"/>
    <n v="20133"/>
    <n v="24"/>
    <s v="in administrare"/>
    <s v="HG 1105/2003;;OUG.1 din 04/01/2017;HG.354/18.05.2017;OUG.68 din 06/11/2019"/>
    <s v="imobil"/>
    <s v="Lungime= Km;Suprafeţe= ha;CF= ;"/>
  </r>
  <r>
    <x v="4566"/>
    <s v="8.04.04"/>
    <m/>
    <m/>
    <s v="DAF V.BABEI"/>
    <m/>
    <s v="MARAMUREŞ"/>
    <s v="-"/>
    <s v="Tara: România; Judet: MARAMUREŞ; -;   -; Nr: -;"/>
    <n v="1976"/>
    <n v="115413"/>
    <n v="24"/>
    <s v="in administrare"/>
    <s v="HG 1105/2003;;OUG.1 din 04/01/2017;OUG.68 din 06/11/2019"/>
    <s v="imobil"/>
    <s v="DRUM AUTO FOR"/>
  </r>
  <r>
    <x v="4567"/>
    <s v="8.04.04"/>
    <m/>
    <m/>
    <s v="DAF CERCANEL II"/>
    <m/>
    <s v="MARAMUREŞ"/>
    <s v="-"/>
    <s v="Tara: România; Judet: MARAMUREŞ; -;   -; Nr: -;"/>
    <n v="1982"/>
    <n v="109000"/>
    <n v="24"/>
    <s v="in administrare"/>
    <s v="HG 1105/2003_x000a_;;OUG.1 din 04/01/2017;OUG.68 din 06/11/2019"/>
    <s v="imobil"/>
    <s v="DRUM AUTO FOR"/>
  </r>
  <r>
    <x v="4568"/>
    <s v="8.04.04"/>
    <m/>
    <m/>
    <s v="DAF SFUNDAU"/>
    <m/>
    <s v="MARAMUREŞ"/>
    <s v="-"/>
    <s v="Tara: România; Judet: MARAMUREŞ; -;   -; Nr: -;"/>
    <n v="1966"/>
    <n v="70000"/>
    <n v="24"/>
    <s v="in administrare"/>
    <s v="HG 1105/2003;;OUG.1 din 04/01/2017;OUG.68 din 06/11/2019"/>
    <s v="imobil"/>
    <s v="DRUM AUTO FOR"/>
  </r>
  <r>
    <x v="4569"/>
    <s v="8.04.04"/>
    <m/>
    <m/>
    <s v="DAF HOPSA II"/>
    <m/>
    <s v="MARAMUREŞ"/>
    <s v="-"/>
    <s v="Tara: România; Judet: MARAMUREŞ; -;   -; Nr: -;"/>
    <n v="1984"/>
    <n v="186766"/>
    <n v="24"/>
    <s v="in administrare"/>
    <s v="HG 1105/2003;;OUG.1 din 04/01/2017;OUG.68 din 06/11/2019"/>
    <s v="imobil"/>
    <s v="DRUM AUTO FOR"/>
  </r>
  <r>
    <x v="4570"/>
    <s v="8.04.04"/>
    <m/>
    <m/>
    <s v="DAF MERTISOR"/>
    <m/>
    <s v="MARAMUREŞ"/>
    <s v="-"/>
    <s v="Tara: România; Judet: MARAMUREŞ; -;   -; Nr: -;"/>
    <n v="1972"/>
    <n v="135759"/>
    <n v="24"/>
    <s v="in administrare"/>
    <s v="HG 1105/2003;;OUG.1 din 04/01/2017;OUG.68 din 06/11/2019"/>
    <s v="imobil"/>
    <s v="DRUM AUTO FOR"/>
  </r>
  <r>
    <x v="4571"/>
    <s v="8.04.04"/>
    <m/>
    <m/>
    <s v="DAF MLACI"/>
    <m/>
    <s v="MARAMUREŞ"/>
    <s v="-"/>
    <s v="Tara: România; Judet: MARAMUREŞ; -;   -; Nr: -;"/>
    <n v="1969"/>
    <n v="61655"/>
    <n v="24"/>
    <s v="in administrare"/>
    <s v="HG 1105/2003;;OUG.1 din 04/01/2017;OUG.68 din 06/11/2019"/>
    <s v="imobil"/>
    <s v="DRUM AUTO FOR"/>
  </r>
  <r>
    <x v="4572"/>
    <s v="8.04.04"/>
    <m/>
    <m/>
    <s v="DAF PIATRA REA"/>
    <m/>
    <s v="MARAMUREŞ"/>
    <s v="-"/>
    <s v="Tara: România; Judet: MARAMUREŞ; -;   -; Nr: -;"/>
    <n v="1982"/>
    <n v="125511"/>
    <n v="24"/>
    <s v="in administrare"/>
    <s v="HG 1105/2003;;OUG.1 din 04/01/2017;OUG.68 din 06/11/2019"/>
    <s v="imobil"/>
    <s v="DRUM AUTO FOR"/>
  </r>
  <r>
    <x v="4573"/>
    <s v="8.04.04"/>
    <m/>
    <m/>
    <s v="DAF RACHITA DURGALAS"/>
    <m/>
    <s v="MARAMUREŞ"/>
    <s v="-"/>
    <s v="Tara: România; Judet: MARAMUREŞ; -;   -; Nr: -;"/>
    <n v="1970"/>
    <n v="84668"/>
    <n v="24"/>
    <s v="in administrare"/>
    <s v="HG 1105/2003;;OUG.1 din 04/01/2017;OUG.68 din 06/11/2019"/>
    <s v="imobil"/>
    <s v="DRUM AUTO FOR"/>
  </r>
  <r>
    <x v="4574"/>
    <s v="8.04.04"/>
    <m/>
    <m/>
    <s v="DAF STEDEA"/>
    <m/>
    <s v="MARAMUREŞ"/>
    <s v="-"/>
    <s v="Tara: România; Judet: MARAMUREŞ; -;   -; Nr: -;"/>
    <n v="1959"/>
    <n v="234796"/>
    <n v="24"/>
    <s v="in administrare"/>
    <s v="HG 1105/2003;;OUG.1 din 04/01/2017;OUG.68 din 06/11/2019"/>
    <s v="imobil"/>
    <s v="DRUM AUTO FOR"/>
  </r>
  <r>
    <x v="4575"/>
    <s v="8.04.04"/>
    <m/>
    <m/>
    <s v="DAF VARARIE"/>
    <m/>
    <s v="MARAMUREŞ"/>
    <s v="-"/>
    <s v="Tara: România; Judet: MARAMUREŞ; -;   -; Nr: -;"/>
    <n v="1963"/>
    <n v="280792"/>
    <n v="24"/>
    <s v="in administrare"/>
    <s v="HG 1105/2003;;OUG.1 din 04/01/2017;OUG.68 din 06/11/2019"/>
    <s v="imobil"/>
    <s v="DRUM AUTO FOR"/>
  </r>
  <r>
    <x v="4576"/>
    <s v="8.04.04"/>
    <m/>
    <m/>
    <s v="DAF V.SCUTULUI"/>
    <m/>
    <s v="MARAMUREŞ"/>
    <s v="-"/>
    <s v="Tara: România; Judet: MARAMUREŞ; -;   -; Nr: -;"/>
    <n v="1964"/>
    <n v="154362"/>
    <n v="24"/>
    <s v="in administrare"/>
    <s v="HG 1105/2003;;OUG.1 din 04/01/2017;OUG.68 din 06/11/2019"/>
    <s v="imobil"/>
    <s v="DRUM AUTO FOR"/>
  </r>
  <r>
    <x v="4577"/>
    <s v="8.04.04"/>
    <m/>
    <m/>
    <s v="DAF V.TIGANULUI I+II"/>
    <m/>
    <s v="MARAMUREŞ"/>
    <s v="-"/>
    <s v="Tara: România; Judet: MARAMUREŞ; -;   -; Nr: -;"/>
    <n v="1979"/>
    <n v="139778"/>
    <n v="24"/>
    <s v="in administrare"/>
    <s v="HG 1105/2003;;OUG.1 din 04/01/2017;OUG.68 din 06/11/2019"/>
    <s v="imobil"/>
    <s v="DRUM AUTO FOR"/>
  </r>
  <r>
    <x v="4578"/>
    <s v="8.04.04"/>
    <m/>
    <m/>
    <s v="DAF BONDREASCA"/>
    <m/>
    <s v="MARAMUREŞ"/>
    <s v="-"/>
    <s v="Tara: România; Judet: MARAMUREŞ; -;   -; Nr: -;"/>
    <n v="1987"/>
    <n v="12366"/>
    <n v="24"/>
    <s v="in administrare"/>
    <s v="HG 1105/2003;;OUG.1 din 04/01/2017;HG.354/18.05.2017;OUG.68 din 06/11/2019"/>
    <s v="imobil"/>
    <s v="Lungime= Km;Suprafeţe= ha;CF= ;"/>
  </r>
  <r>
    <x v="4579"/>
    <s v="8.04.04"/>
    <m/>
    <m/>
    <s v="DAF LUNCA-NACLADOV 1"/>
    <m/>
    <s v="MARAMUREŞ"/>
    <s v="-"/>
    <s v="Tara: România; Judet: MARAMUREŞ; -;   -; Nr: -;"/>
    <n v="1985"/>
    <n v="171980"/>
    <n v="24"/>
    <s v="in administrare"/>
    <s v="HG 1105/2003;;OUG.1 din 04/01/2017;HG.354/18.05.2017;OUG.68 din 06/11/2019"/>
    <s v="imobil"/>
    <s v="Lungime= Km;Suprafeţe= ha;CF= ;"/>
  </r>
  <r>
    <x v="4580"/>
    <s v="8.30.01"/>
    <m/>
    <m/>
    <s v="CT GLIGANU"/>
    <m/>
    <s v="MARAMUREŞ"/>
    <s v="-"/>
    <s v="Tara: România; Judet: MARAMUREŞ; -;   -; Nr: -;"/>
    <n v="1982"/>
    <n v="2911"/>
    <n v="24"/>
    <s v="in administrare"/>
    <s v="HG 1105/2003_x000a_;;OUG.1 din 04/01/2017;OUG.68 din 06/11/2019;HG.846/08.10.2020"/>
    <s v="imobil"/>
    <s v="Lungime albie corectată/consolidată=0,005 km;"/>
  </r>
  <r>
    <x v="4581"/>
    <s v="8.30.01"/>
    <m/>
    <m/>
    <s v="GARDULETE"/>
    <m/>
    <s v="MARAMUREŞ"/>
    <s v="-"/>
    <s v="Tara: România; Judet: MARAMUREŞ; -;   -; Nr: -;"/>
    <n v="2003"/>
    <n v="73967"/>
    <n v="24"/>
    <s v="in administrare"/>
    <s v="HG 1105/2003;;OUG.1 din 04/01/2017;HG.354/18.05.2017;OUG.68 din 06/11/2019;HG.846/08.10.2020"/>
    <s v="imobil"/>
    <s v="Lungime albie corectată/consolidată=8,4 km;"/>
  </r>
  <r>
    <x v="4582"/>
    <s v="8.27.07"/>
    <m/>
    <m/>
    <s v="GRAJD DRESAJ &quot;MARGINEANCA&quot;"/>
    <m/>
    <s v="BUZĂU"/>
    <s v="-"/>
    <s v="Tara: România; Judet: BUZĂU; -;   -; Nr: -;"/>
    <n v="1962"/>
    <n v="13605"/>
    <n v="10"/>
    <s v="in administrare"/>
    <s v="HG 173/2001;;OUG.1 din 04/01/2017;OUG.68 din 06/11/2019"/>
    <s v="imobil"/>
    <s v="GRAJD"/>
  </r>
  <r>
    <x v="4583"/>
    <s v="8.23.13"/>
    <m/>
    <m/>
    <s v="IAPA MAMA TR.SN.57 &quot;TUNISIANA&quot;"/>
    <m/>
    <s v="BUZĂU"/>
    <s v="-"/>
    <s v="Tara: România; Judet: BUZĂU; -;   -; Nr: -;"/>
    <n v="1994"/>
    <n v="1748"/>
    <n v="10"/>
    <s v="in administrare"/>
    <s v="OUG 139/2002;;OUG.1 din 04/01/2017;OUG.68 din 06/11/2019"/>
    <s v="mobil"/>
    <s v="CAL"/>
  </r>
  <r>
    <x v="4584"/>
    <s v="8.23.11"/>
    <m/>
    <m/>
    <s v="IAPA MAMA SG.OM.16 IACOBINA"/>
    <m/>
    <s v="BUZĂU"/>
    <s v="-"/>
    <s v="Tara: România; Judet: BUZĂU; -;   -; Nr: -;"/>
    <n v="1994"/>
    <n v="2098"/>
    <n v="10"/>
    <s v="in administrare"/>
    <s v="OUG 139/2002;;OUG.1 din 04/01/2017;OUG.68 din 06/11/2019"/>
    <s v="mobil"/>
    <s v="CAL"/>
  </r>
  <r>
    <x v="4585"/>
    <s v="8.23.11"/>
    <m/>
    <m/>
    <s v="IAPA MAMA SG.MR.10 IDA"/>
    <m/>
    <s v="BUZĂU"/>
    <s v="-"/>
    <s v="Tara: România; Judet: BUZĂU; -;   -; Nr: -;"/>
    <n v="1997"/>
    <n v="1484"/>
    <n v="10"/>
    <s v="in administrare"/>
    <s v="OUG 139/2002;;OUG.1 din 04/01/2017;OUG.68 din 06/11/2019"/>
    <s v="mobil"/>
    <s v="CAL"/>
  </r>
  <r>
    <x v="4586"/>
    <s v="8.23.12"/>
    <m/>
    <m/>
    <s v="ARMASAR MONTA PUBLICA ST.XXXIX-3 HADBAN"/>
    <m/>
    <s v="BUZĂU"/>
    <s v="-"/>
    <s v="Tara: România; Judet: BUZĂU; -;   -; Nr: -;"/>
    <n v="2001"/>
    <n v="500"/>
    <n v="10"/>
    <s v="in administrare"/>
    <s v="OUG 139/2002;;OUG.1 din 04/01/2017;OUG.68 din 06/11/2019"/>
    <s v="mobil"/>
    <s v="CAL"/>
  </r>
  <r>
    <x v="4587"/>
    <s v="8.23.11"/>
    <m/>
    <m/>
    <s v="ARMASAR MONTA PUBLICA ST.AL.25 MERCUR"/>
    <m/>
    <s v="BUZĂU"/>
    <s v="-"/>
    <s v="Tara: România; Judet: BUZĂU; -;   -; Nr: -;"/>
    <n v="1999"/>
    <n v="2621"/>
    <n v="10"/>
    <s v="in administrare"/>
    <s v="OUG 139/2002;;OUG.1 din 04/01/2017;OUG.68 din 06/11/2019"/>
    <s v="mobil"/>
    <s v="CAL"/>
  </r>
  <r>
    <x v="4588"/>
    <s v="8.23.11"/>
    <m/>
    <m/>
    <s v="KADAR"/>
    <m/>
    <s v="BUZĂU"/>
    <s v="-"/>
    <s v="Tara: România; Judet: BUZĂU; -;   -; Nr: -;"/>
    <n v="1994"/>
    <n v="1561"/>
    <n v="10"/>
    <s v="in administrare"/>
    <s v="OUG 139/2002;;OUG.1 din 04/01/2017;OUG.68 din 06/11/2019"/>
    <s v="mobil"/>
    <s v="CAL"/>
  </r>
  <r>
    <x v="4589"/>
    <s v="8.04.04"/>
    <m/>
    <m/>
    <s v="DL POPII"/>
    <m/>
    <s v="ARAD"/>
    <s v="-"/>
    <s v="Tara: România; Judet: ARAD; -;   -; Nr: -;"/>
    <n v="2002"/>
    <n v="241455"/>
    <n v="2"/>
    <s v="in administrare"/>
    <s v="LEGEA 653/2001;HG 1344/2011; HG 478/ 24-IUN-15;HG.478/24-IUN-15;OUG.1 din 04/01/2017;HG.354/18.05.2017;OUG.68 din 06/11/2019"/>
    <s v="imobil"/>
    <s v="Lungime= Km;Suprafeţe= ha;CF= ;"/>
  </r>
  <r>
    <x v="4590"/>
    <s v="8.04.04"/>
    <m/>
    <m/>
    <s v="DAF CALAUZU MARE"/>
    <m/>
    <s v="VÂLCEA"/>
    <s v="-"/>
    <s v="Tara: România; Judet: VÂLCEA; -;   -; Nr: -;"/>
    <n v="2003"/>
    <n v="1222053"/>
    <n v="38"/>
    <s v="in administrare"/>
    <s v="HG 1105/2003;HG 1344/2011; HG 478/ 24-IUN-15;HG.478/24-IUN-15;OUG.1 din 04/01/2017;HG.354/18.05.2017;OUG.68 din 06/11/2019"/>
    <s v="imobil"/>
    <s v="Lungime=1,7 Km;Suprafeţe= ha;CF= ;"/>
  </r>
  <r>
    <x v="4591"/>
    <s v="8.04.01"/>
    <m/>
    <m/>
    <s v="TEREN"/>
    <m/>
    <s v="VÂLCEA"/>
    <s v="Drăgăşani"/>
    <s v="Tara: România; Judet: VÂLCEA;Mun Drăgăşani;   -; Nr: -;"/>
    <n v="2003"/>
    <n v="39257"/>
    <n v="38"/>
    <s v="in administrare"/>
    <s v="HG 1105/2003;; HG 478/ 24-IUN-15;HG.478/24-IUN-15;OUG.1 din 04/01/2017;HG.354/18.05.2017;OUG.68 din 06/11/2019"/>
    <s v="imobil"/>
    <s v="Suprafeţe=10,0 HA mp;CF= ;Date cadastrale= ;"/>
  </r>
  <r>
    <x v="4592"/>
    <s v="8.04.04"/>
    <m/>
    <m/>
    <s v="DR. MICESTI"/>
    <m/>
    <s v="VASLUI"/>
    <s v="-"/>
    <s v="Tara: România; Judet: VASLUI; -;   -; Nr: -;"/>
    <n v="1972"/>
    <n v="11100"/>
    <n v="37"/>
    <s v="in administrare"/>
    <s v="HG 1105/2003;HG 1344/2011;OUG.1 din 04/01/2017;HG.354/18.05.2017;OUG.68 din 06/11/2019"/>
    <s v="imobil"/>
    <s v="Lungime= Km;Suprafeţe= ha;CF= ;"/>
  </r>
  <r>
    <x v="4593"/>
    <s v="8.23.07"/>
    <m/>
    <m/>
    <s v="755 M XLVI-4"/>
    <m/>
    <s v="BRAŞOV"/>
    <s v="-"/>
    <s v="Tara: România; Judet: BRAŞOV; -;   -; Nr: -;"/>
    <n v="2003"/>
    <n v="7600"/>
    <n v="8"/>
    <s v="in administrare"/>
    <s v="HG 982/1998;;OUG.1 din 04/01/2017;OUG.68 din 06/11/2019"/>
    <s v="mobil"/>
    <s v="CAL"/>
  </r>
  <r>
    <x v="4594"/>
    <s v="8.23.04"/>
    <m/>
    <m/>
    <s v="ZXLIII-15"/>
    <m/>
    <s v="IALOMIŢA"/>
    <s v="-"/>
    <s v="Tara: România; Judet: IALOMIŢA; -;   -; Nr: -;"/>
    <n v="2003"/>
    <n v="7400"/>
    <n v="21"/>
    <s v="in administrare"/>
    <s v="OUG 139/2002;;OUG.1 din 04/01/2017;OUG.68 din 06/11/2019"/>
    <s v="mobil"/>
    <s v="CAL"/>
  </r>
  <r>
    <x v="4595"/>
    <s v="8.23.13"/>
    <m/>
    <m/>
    <s v="ZDUP"/>
    <m/>
    <s v="CĂLĂRAŞI"/>
    <s v="-"/>
    <s v="Tara: România; Judet: CĂLĂRAŞI; -;   -; Nr: -;"/>
    <n v="2003"/>
    <n v="3000"/>
    <n v="51"/>
    <s v="in administrare"/>
    <s v="OUG 139/2002;;OUG.1 din 04/01/2017;OUG.68 din 06/11/2019"/>
    <s v="mobil"/>
    <s v="CAL"/>
  </r>
  <r>
    <x v="4596"/>
    <s v="8.30._"/>
    <m/>
    <m/>
    <s v="BARAJ 247 MC"/>
    <m/>
    <s v="NEAMŢ"/>
    <s v="-"/>
    <s v="Tara: România; Judet: NEAMŢ; -;   -; Nr: -;"/>
    <n v="1960"/>
    <n v="669823"/>
    <n v="27"/>
    <s v="in administrare"/>
    <s v="HG 982/1998;;OUG.1 din 04/01/2017;HG.354/18.05.2017;OUG.68 din 06/11/2019"/>
    <s v="imobil"/>
    <s v="Denumire= ;"/>
  </r>
  <r>
    <x v="4597"/>
    <s v="8.04.04"/>
    <m/>
    <m/>
    <s v="PODET PR DODU"/>
    <m/>
    <s v="NEAMŢ"/>
    <s v="-"/>
    <s v="Tara: România; Judet: NEAMŢ; -;   -; Nr: -;"/>
    <n v="1978"/>
    <n v="0"/>
    <n v="27"/>
    <s v="in administrare"/>
    <s v="HG 982/1998;;OUG.1 din 04/01/2017;OUG.68 din 06/11/2019"/>
    <s v="imobil"/>
    <s v="CORECTIE TORENTI"/>
  </r>
  <r>
    <x v="4598"/>
    <s v="8.04.04"/>
    <m/>
    <m/>
    <s v="DAF MANZA PRELUNG 2.3 KM"/>
    <m/>
    <s v="NEAMŢ"/>
    <s v="Roznov"/>
    <s v="Tara: România; Judet: NEAMŢ;Orş Roznov;   -; Nr: -;"/>
    <n v="1980"/>
    <n v="177351"/>
    <n v="27"/>
    <s v="in administrare"/>
    <s v="HG 982/1998;;OUG.1 din 04/01/2017;OUG.68 din 06/11/2019"/>
    <s v="imobil"/>
    <s v="DRUM AUTO FOR"/>
  </r>
  <r>
    <x v="4599"/>
    <s v="8.04.04"/>
    <m/>
    <m/>
    <s v="DAF VALEA REA"/>
    <m/>
    <s v="NEAMŢ"/>
    <s v="Târgu Neamţ"/>
    <s v="Tara: România; Judet: NEAMŢ;Orş Târgu Neamţ;   -; Nr: -;"/>
    <n v="2002"/>
    <n v="362221"/>
    <n v="27"/>
    <s v="in administrare"/>
    <s v="HG 982/1998;HG 1344/2011; HG 478/ 24-IUN-15;HG.478/24-IUN-15;OUG.1 din 04/01/2017;HG.354/18.05.2017;OUG.68 din 06/11/2019"/>
    <s v="imobil"/>
    <s v="Lungime=2,04 Km;Suprafeţe= ha;CF= ;"/>
  </r>
  <r>
    <x v="4600"/>
    <s v="8.30.01"/>
    <m/>
    <m/>
    <s v="BARAJ 14 M 2.5 PARAUL SECU"/>
    <m/>
    <s v="NEAMŢ"/>
    <s v="Vaduri"/>
    <s v="Tara: România; Judet: NEAMŢ;Sat Vaduri;   -; Nr: -;"/>
    <n v="1974"/>
    <n v="603"/>
    <n v="27"/>
    <s v="in administrare"/>
    <s v="HG 982/1998;HG 1344/2011; HG 478/ 24-IUN-15;HG.478/24-IUN-15;OUG.1 din 04/01/2017;HG.354/18.05.2017;OUG.68 din 06/11/2019;HG.846/08.10.2020"/>
    <s v="imobil"/>
    <s v="Lungime albie corectată/consolidată=0,11 km;"/>
  </r>
  <r>
    <x v="4601"/>
    <s v="8.30.01"/>
    <m/>
    <m/>
    <s v="BARAJ 2 M 4 PARAUL CAMPULUI"/>
    <m/>
    <s v="NEAMŢ"/>
    <s v="Vaduri"/>
    <s v="Tara: România; Judet: NEAMŢ;Sat Vaduri;   -; Nr: -;"/>
    <n v="1974"/>
    <n v="456"/>
    <n v="27"/>
    <s v="in administrare"/>
    <s v="HG 982/1998_x000a_;HG 1344/2011; HG 478/ 24-IUN-15;HG.478/24-IUN-15;OUG.1 din 04/01/2017;HG.354/18.05.2017;OUG.68 din 06/11/2019;HG.846/08.10.2020"/>
    <s v="imobil"/>
    <s v="Lungime albie corectată/consolidată=0,16 km;"/>
  </r>
  <r>
    <x v="4602"/>
    <s v="8.30.01"/>
    <m/>
    <m/>
    <s v="BARAJ 11 M 5.5"/>
    <m/>
    <s v="NEAMŢ"/>
    <s v="Vaduri"/>
    <s v="Tara: România; Judet: NEAMŢ;Sat Vaduri;   -; Nr: -;"/>
    <n v="1976"/>
    <n v="526"/>
    <n v="27"/>
    <s v="in administrare"/>
    <s v="HG 982/1998;HG 1344/2011; HG 478/ 24-IUN-15;HG.478/24-IUN-15;OUG.1 din 04/01/2017;HG.354/18.05.2017;OUG.68 din 06/11/2019;HG.846/08.10.2020"/>
    <s v="imobil"/>
    <s v="Lungime albie corectată/consolidată=0,19 km;"/>
  </r>
  <r>
    <x v="4603"/>
    <s v="8.30.01"/>
    <m/>
    <m/>
    <s v="BARAJ 3 M PARAUL VALEA VIEI"/>
    <m/>
    <s v="NEAMŢ"/>
    <s v="Vaduri"/>
    <s v="Tara: România; Judet: NEAMŢ;Sat Vaduri;   -; Nr: -;"/>
    <n v="1978"/>
    <n v="741"/>
    <n v="27"/>
    <s v="in administrare"/>
    <s v="HG 982/1998;HG 1344/2011; HG; HG 478/ 24-IUN-15;HG.478/24-IUN-15;OUG.1 din 04/01/2017;HG.354/18.05.2017;OUG.68 din 06/11/2019;HG.846/08.10.2020"/>
    <s v="imobil"/>
    <s v="Lungime albie corectată/consolidată=0,16 km;"/>
  </r>
  <r>
    <x v="4604"/>
    <s v="8.30.01"/>
    <m/>
    <m/>
    <s v="BARAJ 18 M PARAUL SCOLII_x000a_"/>
    <m/>
    <s v="NEAMŢ"/>
    <s v="Vaduri"/>
    <s v="Tara: România; Judet: NEAMŢ;Sat Vaduri;   -; Nr: -;"/>
    <n v="1978"/>
    <n v="441"/>
    <n v="27"/>
    <s v="in administrare"/>
    <s v="HG 982/1998;HG 1344/2011; HG 478// 24-IUN-15;HG.478/24-IUN-15;OUG.1 din 04/01/2017;HG.354/18.05.2017;OUG.68 din 06/11/2019;HG.846/08.10.2020"/>
    <s v="imobil"/>
    <s v="Lungime albie corectată/consolidată=0,25 km;"/>
  </r>
  <r>
    <x v="4605"/>
    <s v="8.30.01"/>
    <m/>
    <m/>
    <s v="BARAJ 2 M 2.5"/>
    <m/>
    <s v="NEAMŢ"/>
    <s v="Vaduri"/>
    <s v="Tara: România; Judet: NEAMŢ;Sat Vaduri;   -; Nr: -;"/>
    <n v="1962"/>
    <n v="271"/>
    <n v="27"/>
    <s v="in administrare"/>
    <s v="HG 982/1998;HG 1344/2011; HG 478/ 24-IUN-15;HG.478/24-IUN-15;OUG.1 din 04/01/2017;HG.354/18.05.2017;OUG.68 din 06/11/2019;HG.846/08.10.2020"/>
    <s v="imobil"/>
    <s v="Lungime albie corectată/consolidată=0,2 km;"/>
  </r>
  <r>
    <x v="4606"/>
    <s v="8.30.01"/>
    <m/>
    <m/>
    <s v="BARAJ 2 M 5 PR DAIA"/>
    <m/>
    <s v="NEAMŢ"/>
    <s v="Vaduri"/>
    <s v="Tara: România; Judet: NEAMŢ;Sat Vaduri;   -; Nr: -;"/>
    <n v="1981"/>
    <n v="713"/>
    <n v="27"/>
    <s v="in administrare"/>
    <s v="HG 982/1998;HG 1344/2011; HG 478/ 24-IUN-15;HG.478/24-IUN-15;OUG.1 din 04/01/2017;HG.354/18.05.2017;OUG.68 din 06/11/2019;HG.846/08.10.2020"/>
    <s v="imobil"/>
    <s v="Lungime albie corectată/consolidată=0,18 km;"/>
  </r>
  <r>
    <x v="4607"/>
    <s v="8.30.01"/>
    <m/>
    <m/>
    <s v="BARAJ 2 M 3 PR OGOR"/>
    <m/>
    <s v="NEAMŢ"/>
    <s v="Vaduri"/>
    <s v="Tara: România; Judet: NEAMŢ;Sat Vaduri;   -; Nr: -;"/>
    <n v="1986"/>
    <n v="740"/>
    <n v="27"/>
    <s v="in administrare"/>
    <s v="H G982/1998;HG 1344/2011; HG 478/ 24-IUN-15;HG.478/24-IUN-15;OUG.1 din 04/01/2017;HG.354/18.05.2017;OUG.68 din 06/11/2019;HG.846/08.10.2020"/>
    <s v="imobil"/>
    <s v="Lungime albie corectată/consolidată=0,12 km;"/>
  </r>
  <r>
    <x v="4608"/>
    <s v="8.30.01"/>
    <m/>
    <m/>
    <s v="BARAJ 3 M 4 PR PANGARATI"/>
    <m/>
    <s v="NEAMŢ"/>
    <s v="Vaduri"/>
    <s v="Tara: România; Judet: NEAMŢ;Sat Vaduri;   -; Nr: -;"/>
    <n v="1986"/>
    <n v="1827"/>
    <n v="27"/>
    <s v="in administrare"/>
    <s v="HG 982/1998;HG 1344/2011; HG 478/ 24-IUN-15;HG.478/24-IUN-15;OUG.1 din 04/01/2017;HG.354/18.05.2017;OUG.68 din 06/11/2019;HG.846/08.10.2020"/>
    <s v="imobil"/>
    <s v="Lungime albie corectată/consolidată=0,15 km;"/>
  </r>
  <r>
    <x v="4609"/>
    <s v="8.30.01"/>
    <m/>
    <m/>
    <s v="BARAJ 3 M 5.0 PR CIONTENI"/>
    <m/>
    <s v="NEAMŢ"/>
    <s v="Vaduri"/>
    <s v="Tara: România; Judet: NEAMŢ;Sat Vaduri;   -; Nr: -;"/>
    <n v="1986"/>
    <n v="735"/>
    <n v="27"/>
    <s v="in administrare"/>
    <s v="HG 982/1998;HG 1344/2011; HG 478/ 24-IUN-15;HG.478/24-IUN-15;OUG.1 din 04/01/2017;HG.354/18.05.2017;OUG.68 din 06/11/2019;HG.846/08.10.2020"/>
    <s v="imobil"/>
    <s v="Lungime albie corectată/consolidată=0,18 km;"/>
  </r>
  <r>
    <x v="4610"/>
    <s v="8.30._"/>
    <m/>
    <m/>
    <s v="TRAVERSA 3-1M PR SECU"/>
    <m/>
    <s v="NEAMŢ"/>
    <s v="Vaduri"/>
    <s v="Tara: România; Judet: NEAMŢ;Sat Vaduri;   -; Nr: -;"/>
    <n v="1989"/>
    <n v="432"/>
    <n v="27"/>
    <s v="in administrare"/>
    <s v="HG 982/1998;HG 1344/2011;OUG.1 din 04/01/2017;OUG.68 din 06/11/2019"/>
    <s v="imobil"/>
    <s v="CORECTIE TORENTI"/>
  </r>
  <r>
    <x v="4611"/>
    <s v="8.30._"/>
    <m/>
    <m/>
    <s v="TRAVERSA 3-6M PR SECU"/>
    <m/>
    <s v="NEAMŢ"/>
    <s v="Vaduri"/>
    <s v="Tara: România; Judet: NEAMŢ;Sat Vaduri;   -; Nr: -;"/>
    <n v="1989"/>
    <n v="408"/>
    <n v="27"/>
    <s v="in administrare"/>
    <s v="HG 982/1998;HG 1344/2011;OUG.1 din 04/01/2017;OUG.68 din 06/11/2019"/>
    <s v="imobil"/>
    <s v="CORECTIE TORENTI"/>
  </r>
  <r>
    <x v="4612"/>
    <s v="8.30._"/>
    <m/>
    <m/>
    <s v="BARAJ 1M2 PR GLODURI"/>
    <m/>
    <s v="NEAMŢ"/>
    <s v="Vaduri"/>
    <s v="Tara: România; Judet: NEAMŢ;Sat Vaduri;   -; Nr: -;"/>
    <n v="1989"/>
    <n v="215"/>
    <n v="27"/>
    <s v="in administrare"/>
    <s v="HG 982/1998;HG 1344/2011;OUG.1 din 04/01/2017;OUG.68 din 06/11/2019"/>
    <s v="imobil"/>
    <s v="CORECTIE TORENTI"/>
  </r>
  <r>
    <x v="4613"/>
    <s v="8.30.01"/>
    <m/>
    <m/>
    <s v="BARAJ 2 M 4 PR COJOCARU"/>
    <m/>
    <s v="NEAMŢ"/>
    <s v="Vaduri"/>
    <s v="Tara: România; Judet: NEAMŢ;Sat Vaduri;   -; Nr: -;"/>
    <n v="1989"/>
    <n v="696"/>
    <n v="27"/>
    <s v="in administrare"/>
    <s v="HG 982/1998;HG 1344/2011; HG 478/ 24-IUN-15;HG.478/24-IUN-15;OUG.1 din 04/01/2017;HG.354/18.05.2017;OUG.68 din 06/11/2019;HG.846/08.10.2020"/>
    <s v="imobil"/>
    <s v="Lungime albie corectată/consolidată=0,19 km;"/>
  </r>
  <r>
    <x v="4614"/>
    <s v="8.30.01"/>
    <m/>
    <m/>
    <s v="TRAVERSA 40.41.42 M 1.5 PR SECU V"/>
    <m/>
    <s v="NEAMŢ"/>
    <s v="Vaduri"/>
    <s v="Tara: România; Judet: NEAMŢ;Sat Vaduri;   -; Nr: -;"/>
    <n v="1995"/>
    <n v="13260"/>
    <n v="27"/>
    <s v="in administrare"/>
    <s v="HG 982/1998;HG 1344/2011; HG 478/ 24-IUN-15;HG.478/24-IUN-15;OUG.1 din 04/01/2017;HG.354/18.05.2017;OUG.68 din 06/11/2019;HG.846/08.10.2020"/>
    <s v="imobil"/>
    <s v="Lungime albie corectată/consolidată=0,06 km;"/>
  </r>
  <r>
    <x v="4615"/>
    <s v="8.30.01"/>
    <m/>
    <m/>
    <s v="PRAG 37 EM 1.0 PR SECU VADURI"/>
    <m/>
    <s v="NEAMŢ"/>
    <s v="Vaduri"/>
    <s v="Tara: România; Judet: NEAMŢ;Sat Vaduri;   -; Nr: -;"/>
    <n v="1995"/>
    <n v="20012"/>
    <n v="27"/>
    <s v="in administrare"/>
    <s v="HG 982/1998;HG 1344/2011; HG 478/ 24-IUN-15;HG.478/24-IUN-15;OUG.1 din 04/01/2017;HG.354/18.05.2017;OUG.68 din 06/11/2019;HG.846/08.10.2020"/>
    <s v="imobil"/>
    <s v="Lungime albie corectată/consolidată=0,06 km;"/>
  </r>
  <r>
    <x v="4616"/>
    <s v="8.30.01"/>
    <m/>
    <m/>
    <s v="PRAG 35 EM 1.5 PR SECU VADURI"/>
    <m/>
    <s v="NEAMŢ"/>
    <s v="Vaduri"/>
    <s v="Tara: România; Judet: NEAMŢ;Sat Vaduri;   -; Nr: -;"/>
    <n v="1995"/>
    <n v="10071"/>
    <n v="27"/>
    <s v="in administrare"/>
    <s v="HG 982/1998;HG 1344/2011; HG 478/ 24-IUN-15;HG.478/24-IUN-15;OUG.1 din 04/01/2017;HG.354/18.05.2017;OUG.68 din 06/11/2019;HG.846/08.10.2020"/>
    <s v="imobil"/>
    <s v="Lungime albie corectată/consolidată=0,06 km;"/>
  </r>
  <r>
    <x v="4617"/>
    <s v="8.30._"/>
    <m/>
    <m/>
    <s v="SUPRAPUNERE PR SECU VADURI"/>
    <m/>
    <s v="NEAMŢ"/>
    <s v="Vaduri"/>
    <s v="Tara: România; Judet: NEAMŢ;Sat Vaduri;   -; Nr: -;"/>
    <n v="1995"/>
    <n v="1365"/>
    <n v="27"/>
    <s v="in administrare"/>
    <s v="HG 982/1998;HG 1344/2011;OUG.1 din 04/01/2017;OUG.68 din 06/11/2019"/>
    <s v="imobil"/>
    <s v="CORECTIE TORENTI"/>
  </r>
  <r>
    <x v="4618"/>
    <s v="8.30._"/>
    <m/>
    <m/>
    <s v="CANAL BETON IRB"/>
    <m/>
    <s v="NEAMŢ"/>
    <s v="Vaduri"/>
    <s v="Tara: România; Judet: NEAMŢ;Sat Vaduri;   -; Nr: -;"/>
    <n v="1972"/>
    <n v="492"/>
    <n v="27"/>
    <s v="in administrare"/>
    <s v="HG 982/1998;HG 1344/2011;OUG.1 din 04/01/2017;OUG.68 din 06/11/2019"/>
    <s v="imobil"/>
    <s v="CORECTIE TORENTI"/>
  </r>
  <r>
    <x v="4619"/>
    <s v="8.30._"/>
    <m/>
    <m/>
    <s v="CANAL 323 ML PR PODULUI"/>
    <m/>
    <s v="NEAMŢ"/>
    <s v="Vaduri"/>
    <s v="Tara: România; Judet: NEAMŢ;Sat Vaduri;   -; Nr: -;"/>
    <n v="1972"/>
    <n v="471"/>
    <n v="27"/>
    <s v="in administrare"/>
    <s v="HG 982/1998;HG 1344/2011;OUG.1 din 04/01/2017;OUG.68 din 06/11/2019"/>
    <s v="imobil"/>
    <s v="CORECTIE TORENTI"/>
  </r>
  <r>
    <x v="4620"/>
    <s v="8.30.01"/>
    <m/>
    <m/>
    <s v="CANAL 3 KM PARAUL OLARULUI"/>
    <m/>
    <s v="NEAMŢ"/>
    <s v="Vaduri"/>
    <s v="Tara: România; Judet: NEAMŢ;Sat Vaduri;   -; Nr: -;"/>
    <n v="1979"/>
    <n v="319"/>
    <n v="27"/>
    <s v="in administrare"/>
    <s v="HG 982/1998;HG 1344/2011; HG 478/ 24-IUN-15;HG.478/24-IUN-15;OUG.1 din 04/01/2017;HG.354/18.05.2017;OUG.68 din 06/11/2019;HG.846/08.10.2020"/>
    <s v="imobil"/>
    <s v="Lungime albie corectată/consolidată=0,075 km;"/>
  </r>
  <r>
    <x v="4621"/>
    <s v="8.30._"/>
    <m/>
    <m/>
    <s v="CANAL 1 KM OANTU"/>
    <m/>
    <s v="NEAMŢ"/>
    <s v="Vaduri"/>
    <s v="Tara: România; Judet: NEAMŢ;Sat Vaduri;   -; Nr: -;"/>
    <n v="1962"/>
    <n v="185"/>
    <n v="27"/>
    <s v="in administrare"/>
    <s v="HG 982/1998;HG 1344/2011;OUG.1 din 04/01/2017;OUG.68 din 06/11/2019"/>
    <s v="imobil"/>
    <s v="CORECTIE TORENTI"/>
  </r>
  <r>
    <x v="4622"/>
    <s v="8.04.04"/>
    <m/>
    <m/>
    <s v="DRUM FORESTIER RUDA MARE"/>
    <m/>
    <s v="BRAŞOV"/>
    <s v="-"/>
    <s v="Tara: România; Judet: BRAŞOV; -;   -; Nr: -;"/>
    <n v="1986"/>
    <n v="21548"/>
    <n v="8"/>
    <s v="in administrare"/>
    <s v="HG 982/1998;;OUG.1 din 04/01/2017;OUG.68 din 06/11/2019"/>
    <s v="imobil"/>
    <s v="DRUM AUTO FOR"/>
  </r>
  <r>
    <x v="4623"/>
    <s v="8.04.01"/>
    <m/>
    <m/>
    <s v="HURDUBEU III"/>
    <m/>
    <s v="SIBIU"/>
    <s v="-"/>
    <s v="Tara: România; Judet: SIBIU; -;   -; Nr: -;"/>
    <n v="1976"/>
    <n v="75"/>
    <n v="32"/>
    <s v="in administrare"/>
    <s v="HG 982/1998;HG 1344/2011;OUG.1 din 04/01/2017;HG.354/18.05.2017;OUG.68 din 06/11/2019"/>
    <s v="imobil"/>
    <s v="Suprafeţe= mp;CF= ;Date cadastrale= ;"/>
  </r>
  <r>
    <x v="4624"/>
    <s v="8.04.01"/>
    <m/>
    <m/>
    <s v="CURPATUL MARE"/>
    <m/>
    <s v="SIBIU"/>
    <s v="-"/>
    <s v="Tara: România; Judet: SIBIU; -;   -; Nr: -;"/>
    <n v="1966"/>
    <n v="77"/>
    <n v="32"/>
    <s v="in administrare"/>
    <s v="HG 982/1998;HG 1344/2011;OUG.1 din 04/01/2017;HG.354/18.05.2017;OUG.68 din 06/11/2019"/>
    <s v="imobil"/>
    <s v="Suprafeţe= mp;CF= ;Date cadastrale= ;"/>
  </r>
  <r>
    <x v="4625"/>
    <s v="8.04.01"/>
    <m/>
    <m/>
    <s v="MOCIRLE"/>
    <m/>
    <s v="SIBIU"/>
    <s v="-"/>
    <s v="Tara: România; Judet: SIBIU; -;   -; Nr: -;"/>
    <n v="1994"/>
    <n v="126"/>
    <n v="32"/>
    <s v="in administrare"/>
    <s v="HG 982/1998;;OUG.1 din 04/01/2017;HG.354/18.05.2017;OUG.68 din 06/11/2019"/>
    <s v="imobil"/>
    <s v="Suprafeţe= mp;CF= ;Date cadastrale= ;"/>
  </r>
  <r>
    <x v="4626"/>
    <s v="8.04.04"/>
    <m/>
    <m/>
    <s v="GHIZINOAIA 2.72 KM"/>
    <m/>
    <s v="SUCEAVA"/>
    <s v="Râşca"/>
    <s v="Tara: România; Judet: SUCEAVA;Com Râşca;   -; Nr: -;"/>
    <n v="2002"/>
    <n v="350000"/>
    <n v="33"/>
    <s v="in administrare"/>
    <s v="OG 70/1999;HG 1344/2011;OUG.1 din 04/01/2017;HG.354/18.05.2017;OUG.68 din 06/11/2019"/>
    <s v="imobil"/>
    <s v="Lungime= Km;Suprafeţe= ha;CF= ;"/>
  </r>
  <r>
    <x v="4627"/>
    <s v="8.04.01"/>
    <m/>
    <m/>
    <s v="TEREN IMPADURIT"/>
    <m/>
    <s v="SUCEAVA"/>
    <s v="Vultureşti"/>
    <s v="Tara: România; Judet: SUCEAVA;Com Vultureşti;   -; Nr: -;"/>
    <n v="2003"/>
    <n v="147414"/>
    <n v="33"/>
    <s v="in administrare"/>
    <s v="LG 26/1996;; HG 478/ 24-IUN-15;HG.478/24-IUN-15;OUG.1 din 04/01/2017;OUG.68 din 06/11/2019"/>
    <s v="imobil"/>
    <s v="Suprafeţe=10,00 HA mp;CF= ;Date cadastrale= ;"/>
  </r>
  <r>
    <x v="4628"/>
    <s v="8.04.04"/>
    <m/>
    <m/>
    <s v="DF SEREMET II 1.7KM"/>
    <m/>
    <s v="TULCEA"/>
    <s v="-"/>
    <s v="Tara: România; Judet: TULCEA; -;   -; Nr: -;"/>
    <n v="1994"/>
    <n v="67469"/>
    <n v="36"/>
    <s v="in administrare"/>
    <s v="HG 982/1998;;OUG.1 din 04/01/2017;OUG.68 din 06/11/2019"/>
    <s v="imobil"/>
    <s v="MACADAM"/>
  </r>
  <r>
    <x v="4629"/>
    <s v="8.04.04"/>
    <m/>
    <m/>
    <s v="DF SEREMET LIZIERA 1.2KM"/>
    <m/>
    <s v="TULCEA"/>
    <s v="-"/>
    <s v="Tara: România; Judet: TULCEA; -;   -; Nr: -;"/>
    <n v="1994"/>
    <n v="52201"/>
    <n v="36"/>
    <s v="in administrare"/>
    <s v="HG 982/1998;;OUG.1 din 04/01/2017;OUG.68 din 06/11/2019"/>
    <s v="imobil"/>
    <s v="MACADAM"/>
  </r>
  <r>
    <x v="4630"/>
    <s v="8.30.01"/>
    <m/>
    <m/>
    <s v="BARAJE BETON HERASTRAU"/>
    <s v="FOND FORESTIER"/>
    <s v="VRANCEA"/>
    <s v="-"/>
    <s v="Tara: România; Judet: VRANCEA; -;   -; Nr: -;"/>
    <n v="1973"/>
    <n v="941919"/>
    <n v="39"/>
    <s v="in administrare"/>
    <s v="HG 982/1998;HG 1344/2011; HG 478/ 24-IUN-15;HG.478/24-IUN-15;OUG.1 din 04/01/2017;HG.354/18.05.2017;OUG.68 din 06/11/2019;HG.846/08.10.2020"/>
    <s v="imobil"/>
    <s v="Lungime albie corectată/consolidată=1 km;"/>
  </r>
  <r>
    <x v="4631"/>
    <s v="8.30.01"/>
    <m/>
    <m/>
    <s v="BARAJ MAGURA"/>
    <s v="FOND FORESTIER"/>
    <s v="VRANCEA"/>
    <s v="-"/>
    <s v="Tara: România; Judet: VRANCEA; -;   -; Nr: -;"/>
    <n v="1973"/>
    <n v="3498"/>
    <n v="39"/>
    <s v="in administrare"/>
    <s v="HG 982/1998;HG 1344/2011; HG 478/ 24-IUN-15;HG.478/24-IUN-15;OUG.1 din 04/01/2017;HG.354/18.05.2017;OUG.68 din 06/11/2019;HG.846/08.10.2020"/>
    <s v="imobil"/>
    <s v="Lungime albie corectată/consolidată=0,6 km;"/>
  </r>
  <r>
    <x v="4632"/>
    <s v="8.30._"/>
    <m/>
    <m/>
    <s v="PRAG 14"/>
    <s v="FOND FORESTIER"/>
    <s v="VRANCEA"/>
    <s v="-"/>
    <s v="Tara: România; Judet: VRANCEA; -;   -; Nr: -;"/>
    <n v="1970"/>
    <n v="4638"/>
    <n v="39"/>
    <s v="in administrare"/>
    <s v="HG 982/1998;HG 1344/2011; HG 478/ 24-IUN-15;HG.478/24-IUN-15;OUG.1 din 04/01/2017;HG.354/18.05.2017;OUG.68 din 06/11/2019"/>
    <s v="imobil"/>
    <s v="Denumire=lucrare corectare torenti ;"/>
  </r>
  <r>
    <x v="4633"/>
    <s v="8.30._"/>
    <m/>
    <m/>
    <s v="PRAG 10 B"/>
    <s v="FOND FORESTIER"/>
    <s v="VRANCEA"/>
    <s v="-"/>
    <s v="Tara: România; Judet: VRANCEA; -;   -; Nr: -;"/>
    <n v="1971"/>
    <n v="26288"/>
    <n v="39"/>
    <s v="in administrare"/>
    <s v="HG 982/1998;HG 1344/2011; HG 478/ 24-IUN-15;HG.478/24-IUN-15;OUG.1 din 04/01/2017;HG.354/18.05.2017;OUG.68 din 06/11/2019"/>
    <s v="imobil"/>
    <s v="Denumire=lucrare corectare torenti ;"/>
  </r>
  <r>
    <x v="4634"/>
    <s v="8.30.01"/>
    <m/>
    <m/>
    <s v="PRAG 11B"/>
    <s v="FOND FORESTIER"/>
    <s v="VRANCEA"/>
    <s v="-"/>
    <s v="Tara: România; Judet: VRANCEA; -;   -; Nr: -;"/>
    <n v="1971"/>
    <n v="168175"/>
    <n v="39"/>
    <s v="in administrare"/>
    <s v="HG 982/1998;HG 1344/2011; HG 478/ 24-IUN-15;HG.478/24-IUN-15;OUG.1 din 04/01/2017;HG.354/18.05.2017;OUG.68 din 06/11/2019;HG.846/08.10.2020"/>
    <s v="imobil"/>
    <s v="Lungime albie corectată/consolidată=0,06 km;"/>
  </r>
  <r>
    <x v="4635"/>
    <s v="8.30._"/>
    <m/>
    <m/>
    <s v="IMPREJM.STILPI TD PALTIN"/>
    <s v="FOND FORESTIER"/>
    <s v="VRANCEA"/>
    <s v="-"/>
    <s v="Tara: România; Judet: VRANCEA; -;   -; Nr: -;"/>
    <n v="1992"/>
    <n v="576"/>
    <n v="39"/>
    <s v="in administrare"/>
    <s v="HG 982/1998;;OUG.1 din 04/01/2017;OUG.68 din 06/11/2019"/>
    <s v="imobil"/>
    <s v="STILPI BETON"/>
  </r>
  <r>
    <x v="4636"/>
    <s v="8.04.04"/>
    <m/>
    <m/>
    <s v="DAF VALEA LUI BOGDAN"/>
    <m/>
    <s v="PRAHOVA"/>
    <s v="Sinaia"/>
    <s v="Tara: România; Judet: PRAHOVA;Orş Sinaia;   -; Nr: -;"/>
    <n v="2002"/>
    <n v="576686"/>
    <n v="29"/>
    <s v="in administrare"/>
    <s v="OG 70/1999;HG 1344/2011; HG 478/ 24-IUN-15;HG.478/24-IUN-15;OUG.1 din 04/01/2017;HG.354/18.05.2017;OUG.68 din 06/11/2019"/>
    <s v="imobil"/>
    <s v="Lungime= Km;Suprafeţe= ha;CF= ;"/>
  </r>
  <r>
    <x v="4637"/>
    <s v="8.04.04"/>
    <m/>
    <m/>
    <s v="ROIBAN"/>
    <m/>
    <s v="ARAD"/>
    <s v="-"/>
    <s v="Tara: România; Judet: ARAD; -;   -; Nr: -;"/>
    <n v="2002"/>
    <n v="431691"/>
    <n v="2"/>
    <s v="in administrare"/>
    <s v="LEGEA 653/2001;HG 1344/2011; HG 478/ 24-IUN-15;HG.478/24-IUN-15;OUG.1 din 04/01/2017;HG.354/18.05.2017;OUG.68 din 06/11/2019"/>
    <s v="imobil"/>
    <s v="Lungime= Km;Suprafeţe= ha;CF= ;"/>
  </r>
  <r>
    <x v="4638"/>
    <s v="8.27.07"/>
    <m/>
    <m/>
    <s v="GRAJD NR.10 IEPE MAMA"/>
    <m/>
    <s v="IALOMIŢA"/>
    <s v="-"/>
    <s v="Tara: România; Judet: IALOMIŢA; -;   -; Nr: -;"/>
    <n v="2002"/>
    <n v="60844"/>
    <n v="21"/>
    <s v="in administrare"/>
    <s v="HG 982/1998;HG 1344/2011;OUG.1 din 04/01/2017;OUG.68 din 06/11/2019"/>
    <s v="imobil"/>
    <s v="GRAJD"/>
  </r>
  <r>
    <x v="4639"/>
    <s v="8.04.04"/>
    <m/>
    <m/>
    <s v="DAF NEAGRA CALIN"/>
    <s v="cf.amen.silv"/>
    <s v="MUREŞ"/>
    <s v="-"/>
    <s v="Tara: România; Judet: MUREŞ; -;   -; Nr: -;"/>
    <n v="2004"/>
    <n v="882146"/>
    <n v="26"/>
    <s v="in administrare"/>
    <s v="HG.15/1994;HG.1344/23.12.2010;OUG.1/04.01.2017;HG.354/18.05.2017;;OUG.68 din 06/11/2019"/>
    <s v="imobil"/>
    <s v="Lungime= Km;Suprafeţe= ha;CF= ;"/>
  </r>
  <r>
    <x v="4640"/>
    <s v="8.04.04"/>
    <m/>
    <m/>
    <s v="DRUM FOREST.EZER-MINASTIRE"/>
    <m/>
    <s v="VASLUI"/>
    <s v="-"/>
    <s v="Tara: România; Judet: VASLUI; -;   -; Nr: -;"/>
    <n v="2004"/>
    <n v="374715"/>
    <n v="37"/>
    <s v="in administrare"/>
    <s v="HG.1344/23.12.2010;OUG.1/04.01.2017;HG.354/18.05.2017;;OUG.68 din 06/11/2019"/>
    <s v="imobil"/>
    <s v="Lungime= Km;Suprafeţe= ha;CF= ;"/>
  </r>
  <r>
    <x v="4641"/>
    <s v="8.23.13"/>
    <m/>
    <s v="0"/>
    <s v="Armasar monta publica RA-11 Oscar"/>
    <m/>
    <s v="BUZĂU"/>
    <s v="-"/>
    <s v="Tara: România; Judet: BUZĂU; -;   -; Nr: 0; 0"/>
    <n v="2004"/>
    <n v="6800"/>
    <n v="10"/>
    <s v="in administrare"/>
    <s v="OUG 139/2019;;OUG.1 din 04/01/2017;OUG.68 din 06/11/2019"/>
    <s v="imobil"/>
    <m/>
  </r>
  <r>
    <x v="4642"/>
    <s v="8.23.10"/>
    <m/>
    <s v="0"/>
    <s v="TEZEU"/>
    <m/>
    <s v="BUZĂU"/>
    <s v="-"/>
    <s v="Tara: România; Judet: BUZĂU; -;   -; Nr: 0; 0"/>
    <n v="2004"/>
    <n v="8000"/>
    <n v="10"/>
    <s v="in administrare"/>
    <s v="OUG 139/2003;;OUG.1 din 04/01/2017;OUG.68 din 06/11/2019"/>
    <s v="imobil"/>
    <m/>
  </r>
  <r>
    <x v="4643"/>
    <s v="8.04.04"/>
    <m/>
    <m/>
    <s v="DAF CIUTARIE"/>
    <s v="conform amenajamentelor sil"/>
    <s v="SĂLAJ"/>
    <s v="-"/>
    <s v="Tara: România; Judet: SĂLAJ; -;   -; Nr: 0; 0"/>
    <n v="2004"/>
    <n v="740296"/>
    <n v="31"/>
    <s v="in administrare"/>
    <s v="HG.982/1998;HG.1344/23.12.2010;OUG.1/04.01.2017;HG.354/18.05.2017;;OUG.68 din 06/11/2019"/>
    <s v="imobil"/>
    <s v="Lungime= Km;Suprafeţe= ha;CF= ;"/>
  </r>
  <r>
    <x v="4644"/>
    <s v="8.04.04"/>
    <m/>
    <m/>
    <s v="DAF HUTA"/>
    <s v="conform amenajamentelor sil"/>
    <s v="SĂLAJ"/>
    <s v="-"/>
    <s v="Tara: România; Judet: SĂLAJ; -;   -; Nr: 0; 0"/>
    <n v="2004"/>
    <n v="706684"/>
    <n v="31"/>
    <s v="in administrare"/>
    <s v="HG.982/1998;HG.1344/23.12.2010;OUG.1/04.01.2017;HG.354/18.05.2017;;OUG.68 din 06/11/2019"/>
    <s v="imobil"/>
    <s v="Lungime= Km;Suprafeţe= ha;CF= ;"/>
  </r>
  <r>
    <x v="4645"/>
    <s v="8.23.04"/>
    <m/>
    <s v="0"/>
    <s v="FURIOSO LXIV-21"/>
    <m/>
    <s v="ARAD"/>
    <s v="-"/>
    <s v="Tara: România; Judet: ARAD; -;   -; Nr: 0; 0"/>
    <n v="2004"/>
    <n v="7400"/>
    <n v="2"/>
    <s v="in administrare"/>
    <s v=";;OUG.1 din 04/01/2017;OUG.68 din 06/11/2019"/>
    <s v="imobil"/>
    <m/>
  </r>
  <r>
    <x v="4646"/>
    <s v="8.04.04"/>
    <m/>
    <m/>
    <s v="DF COASTA VISCULUI"/>
    <m/>
    <s v="ALBA"/>
    <s v="-"/>
    <s v="Tara: România; Judet: ALBA; -;   -; Nr: 0; 0"/>
    <n v="2004"/>
    <n v="1301634"/>
    <n v="1"/>
    <s v="in administrare"/>
    <s v="PV RECEPTIE;HG 1344/2011;OUG.1 din 04/01/2017;HG.354/18.05.2017;OUG.68 din 06/11/2019"/>
    <s v="imobil"/>
    <s v="Lungime= Km;Suprafeţe= ha;CF= ;"/>
  </r>
  <r>
    <x v="4647"/>
    <s v="8.04.04"/>
    <m/>
    <m/>
    <s v="DAF Pr.Roman-Pr.Deac"/>
    <s v="conf.amenaj.silv"/>
    <s v="TIMIŞ"/>
    <s v="-"/>
    <s v="Tara: România; Judet: TIMIŞ; -;   -; Nr: 0; 0"/>
    <n v="2004"/>
    <n v="345291"/>
    <n v="35"/>
    <s v="in administrare"/>
    <s v="OG.70/1999;HG.1344/23.12.2010;OUG.1/04.01.2017;HG.354/18.05.2017;;OUG.68 din 06/11/2019"/>
    <s v="imobil"/>
    <s v="Lungime= Km;Suprafeţe= ha;CF= ;"/>
  </r>
  <r>
    <x v="4648"/>
    <s v="8.04.04"/>
    <m/>
    <m/>
    <s v="DAF STRIGOIES"/>
    <s v="conform amenajamentelor silv"/>
    <s v="NEAMŢ"/>
    <s v="-"/>
    <s v="Tara: România; Judet: NEAMŢ; -;   -; Nr: 0; 0"/>
    <n v="2004"/>
    <n v="683474"/>
    <n v="27"/>
    <s v="in administrare"/>
    <s v="HG.982/1998;HG.1344/23.12.2010;HG.478/24.06.2015;OUG.1/04.01.2017;HG.354/18.05.2017;;OUG.68 din 06/11/2019"/>
    <s v="imobil"/>
    <s v="Lungime= Km;Suprafeţe= ha;CF= ;"/>
  </r>
  <r>
    <x v="4649"/>
    <s v="8.04.04"/>
    <m/>
    <m/>
    <s v="DAF SIHASTRIA SIHLA"/>
    <s v="conf.amenajamentelor silvice"/>
    <s v="NEAMŢ"/>
    <s v="-"/>
    <s v="Tara: România; Judet: NEAMŢ; -;   -; Nr: 0; 0"/>
    <n v="2004"/>
    <n v="1629728"/>
    <n v="27"/>
    <s v="in administrare"/>
    <s v="HG.982/1998;HG.1344/23.12.2010;HG.478/24.06.2015;OUG.1/04.01.2017;HG.354/18.05.2017;;OUG.68 din 06/11/2019"/>
    <s v="imobil"/>
    <s v="Lungime=7,1 Km;Suprafeţe= ha;CF= ;"/>
  </r>
  <r>
    <x v="4650"/>
    <s v="8.30.01"/>
    <m/>
    <m/>
    <s v="PRAG 9 EM 1,0"/>
    <s v="conform amenajamentelor silv"/>
    <s v="NEAMŢ"/>
    <s v="-"/>
    <s v="Tara: România; Judet: NEAMŢ; -;   -; Nr: 0; 0"/>
    <n v="2004"/>
    <n v="6812"/>
    <n v="27"/>
    <s v="in administrare"/>
    <s v="HG982/1998;HG 1344/2011; HG 478/ 24-IUN-15;HG.478/24-IUN-15;OUG.1 din 04/01/2017;HG.354/18.05.2017;OUG.68 din 06/11/2019;HG.846/08.10.2020"/>
    <s v="imobil"/>
    <s v="Lungime albie corectată/consolidată=0,001 km;"/>
  </r>
  <r>
    <x v="4651"/>
    <s v="8.30.01"/>
    <m/>
    <m/>
    <s v="ZID DE SPRIJIN"/>
    <s v="conform amenajamentelor silv"/>
    <s v="NEAMŢ"/>
    <s v="-"/>
    <s v="Tara: România; Judet: NEAMŢ; -;   -; Nr: 0; 0"/>
    <n v="2004"/>
    <n v="19217"/>
    <n v="27"/>
    <s v="in administrare"/>
    <s v="HG982/1998;HG 1344/2011; HG 478/ 24-IUN-15;HG.478/24-IUN-15;OUG.1 din 04/01/2017;HG.354/18.05.2017;OUG.68 din 06/11/2019;HG.846/08.10.2020"/>
    <s v="imobil"/>
    <s v="Lungime albie corectată/consolidată=0,015 km;"/>
  </r>
  <r>
    <x v="4652"/>
    <s v="8.30.01"/>
    <m/>
    <m/>
    <s v="BARAJ 18 EM 2,0"/>
    <s v="conform amenajamentelor silv"/>
    <s v="NEAMŢ"/>
    <s v="-"/>
    <s v="Tara: România; Judet: NEAMŢ; -;   -; Nr: 0; 0"/>
    <n v="2004"/>
    <n v="35433"/>
    <n v="27"/>
    <s v="in administrare"/>
    <s v="HG982/1998;HG 1344/2011; HG 478/ 24-IUN-15;HG.478/24-IUN-15;OUG.1 din 04/01/2017;HG.354/18.05.2017;OUG.68 din 06/11/2019;HG.846/08.10.2020"/>
    <s v="imobil"/>
    <s v="Lungime albie corectată/consolidată=0,002 km;"/>
  </r>
  <r>
    <x v="4653"/>
    <s v="8.30.01"/>
    <m/>
    <m/>
    <s v="BARAJ 3 B 3,0"/>
    <s v="conform amenajamentelor silv"/>
    <s v="NEAMŢ"/>
    <s v="-"/>
    <s v="Tara: România; Judet: NEAMŢ; -;   -; Nr: 0; 0"/>
    <n v="2004"/>
    <n v="112709"/>
    <n v="27"/>
    <s v="in administrare"/>
    <s v="HG982/1998;HG 1344/2011; HG 478/ 24-IUN-15;HG.478/24-IUN-15;OUG.1 din 04/01/2017;HG.354/18.05.2017;OUG.68 din 06/11/2019;HG.846/08.10.2020"/>
    <s v="imobil"/>
    <s v="Lungime albie corectată/consolidată=0,0015 km;"/>
  </r>
  <r>
    <x v="4654"/>
    <s v="8.30.01"/>
    <m/>
    <m/>
    <s v="ZID DE SPRIJIN"/>
    <s v="conform amenajamentelor silv"/>
    <s v="NEAMŢ"/>
    <s v="-"/>
    <s v="Tara: România; Judet: NEAMŢ; -;   -; Nr: 0; 0"/>
    <n v="2004"/>
    <n v="154711"/>
    <n v="27"/>
    <s v="in administrare"/>
    <s v="HG982/1998;HG 1344/2011; HG 478/ 24-IUN-15;HG.478/24-IUN-15;OUG.1 din 04/01/2017;HG.354/18.05.2017;OUG.68 din 06/11/2019;HG.846/08.10.2020"/>
    <s v="imobil"/>
    <s v="Lungime albie corectată/consolidată=0,0015 km;"/>
  </r>
  <r>
    <x v="4655"/>
    <s v="8.30.01"/>
    <m/>
    <m/>
    <s v="BARAJ"/>
    <s v="conform amenajamentelor silv"/>
    <s v="NEAMŢ"/>
    <s v="-"/>
    <s v="Tara: România; Judet: NEAMŢ; -;   -; Nr: 0; 0"/>
    <n v="2004"/>
    <n v="119521"/>
    <n v="27"/>
    <s v="in administrare"/>
    <s v="HG982/1998;HG 1344/2011; HG 478/ 24-IUN-15;HG.478/24-IUN-15;OUG.1 din 04/01/2017;HG.354/18.05.2017;OUG.68 din 06/11/2019;HG.846/08.10.2020"/>
    <s v="imobil"/>
    <s v="Lungime albie corectată/consolidată=0,0015 km;"/>
  </r>
  <r>
    <x v="4656"/>
    <s v="8.30.01"/>
    <m/>
    <m/>
    <s v="ZID DE SPRIJIN"/>
    <s v="conform amenajamentelor silv"/>
    <s v="NEAMŢ"/>
    <s v="-"/>
    <s v="Tara: România; Judet: NEAMŢ; -;   -; Nr: 0; 0"/>
    <n v="2004"/>
    <n v="77192"/>
    <n v="27"/>
    <s v="in administrare"/>
    <s v="HG982/1998;HG 1344/2011; HG 478/ 24-IUN-15;HG.478/24-IUN-15;OUG.1 din 04/01/2017;HG.354/18.05.2017;OUG.68 din 06/11/2019;HG.846/08.10.2020"/>
    <s v="imobil"/>
    <s v="Lungime albie corectată/consolidată=0,0015 km;"/>
  </r>
  <r>
    <x v="4657"/>
    <s v="8.04.04"/>
    <m/>
    <m/>
    <s v="DAF Cetatele"/>
    <s v="Madrigesti"/>
    <s v="ARAD"/>
    <s v="-"/>
    <s v="Tara: România; Judet: ARAD; -;   -; Nr: -;"/>
    <n v="2005"/>
    <n v="484090"/>
    <n v="2"/>
    <s v="in administrare"/>
    <s v="OG.82/2004,HG 1105/2;HG 1344/2011;OUG.1 din 04/01/2017;HG.354/18.05.2017;OUG.68 din 06/11/2019"/>
    <s v="imobil"/>
    <s v="Lungime= Km;Suprafeţe= ha;CF= ;"/>
  </r>
  <r>
    <x v="4658"/>
    <s v="8.04.04"/>
    <m/>
    <m/>
    <s v="Drum fores PRELUGIREA RAMNITI"/>
    <s v="OS BAILE HERCULANE"/>
    <s v="CARAŞ-SEVERIN"/>
    <s v="-"/>
    <s v="Tara: România; Judet: CARAŞ-SEVERIN; -;   -; Nr: -;"/>
    <n v="2005"/>
    <n v="198201"/>
    <n v="11"/>
    <s v="in administrare"/>
    <s v="OG.82/2004,HG 1105/2;HG 1344/2011;OUG.1 din 04/01/2017;HG.354/18.05.2017;OUG.68 din 06/11/2019"/>
    <s v="imobil"/>
    <s v="Lungime= Km;Suprafeţe= ha;CF= ;"/>
  </r>
  <r>
    <x v="4659"/>
    <s v="8.04.04"/>
    <m/>
    <m/>
    <s v="DRUM FOR. &quot;PR. CU STERI&quot;"/>
    <s v="cf amen silvice"/>
    <s v="COVASNA"/>
    <s v="-"/>
    <s v="Tara: România; Judet: COVASNA; -;   -; Nr: -;"/>
    <n v="2004"/>
    <n v="677959"/>
    <n v="14"/>
    <s v="in administrare"/>
    <s v="OG.82/2004,HG 1105/2;HG 1344/2011;OUG.1 din 04/01/2017;HG.354/18.05.2017;OUG.68 din 06/11/2019"/>
    <s v="imobil"/>
    <s v="Lungime= Km;Suprafeţe= ha;CF= ;"/>
  </r>
  <r>
    <x v="4660"/>
    <s v="8.04.04"/>
    <m/>
    <m/>
    <s v="DRUM OBIRSIA GHIURCII"/>
    <s v="cf amen silvice"/>
    <s v="COVASNA"/>
    <s v="-"/>
    <s v="Tara: România; Judet: COVASNA; -;   -; Nr: -;"/>
    <n v="2005"/>
    <n v="925141"/>
    <n v="14"/>
    <s v="in administrare"/>
    <s v="OG.82/2004,HG 1105/2;HG 1344/2011;OUG.1 din 04/01/2017;HG.354/18.05.2017;OUG.68 din 06/11/2019"/>
    <s v="imobil"/>
    <s v="Lungime= Km;Suprafeţe= ha;CF= ;"/>
  </r>
  <r>
    <x v="4661"/>
    <s v="8.04.04"/>
    <m/>
    <m/>
    <s v="DRUM FORESTIER NEMTEANCA 3.5KM"/>
    <s v="cf amen silvice"/>
    <s v="GALAŢI"/>
    <s v="-"/>
    <s v="Tara: România; Judet: GALAŢI; -;   -; Nr: -;"/>
    <n v="1998"/>
    <n v="4149"/>
    <n v="17"/>
    <s v="in administrare"/>
    <s v="OG.82/2004,HG 1105/2;;OUG.1 din 04/01/2017;OUG.68 din 06/11/2019"/>
    <s v="imobil"/>
    <s v="Pietruit"/>
  </r>
  <r>
    <x v="4662"/>
    <s v="8.04.04"/>
    <m/>
    <m/>
    <s v="DAF Licas"/>
    <s v="cf amen silvice"/>
    <s v="HARGHITA"/>
    <s v="-"/>
    <s v="Tara: România; Judet: HARGHITA; -;   -; Nr: -;"/>
    <n v="2005"/>
    <n v="766314"/>
    <n v="19"/>
    <s v="in administrare"/>
    <s v="OG.82/2004,HG 1105/2;HG 1344/2011; HG 478/ 24-IUN-15;HG.478/24-IUN-15;OUG.1 din 04/01/2017;HG.354/18.05.2017;OUG.68 din 06/11/2019"/>
    <s v="imobil"/>
    <s v="Lungime= Km;Suprafeţe= ha;CF= ;"/>
  </r>
  <r>
    <x v="4663"/>
    <s v="8.04.04"/>
    <m/>
    <m/>
    <s v="DRUM FORESTIER NEGRELE"/>
    <s v="RO:HD"/>
    <s v="HUNEDOARA"/>
    <s v="-"/>
    <s v="Tara: România; Judet: HUNEDOARA; -;   -; Nr: -;"/>
    <n v="2004"/>
    <n v="582884"/>
    <n v="20"/>
    <s v="in administrare"/>
    <s v="OG.82/2004,HG 1105/2;;OUG.1 din 04/01/2017;HG.354/18.05.2017;OUG.68 din 06/11/2019"/>
    <s v="imobil"/>
    <s v="Lungime= Km;Suprafeţe= ha;CF= ;"/>
  </r>
  <r>
    <x v="4664"/>
    <s v="8.04.04"/>
    <m/>
    <m/>
    <s v="DAF CETATEA DE BALTA 3,8 KM"/>
    <s v="cf amen silvice"/>
    <s v="MUREŞ"/>
    <s v="-"/>
    <s v="Tara: România; Judet: MUREŞ; -;   -; Nr: -;"/>
    <n v="2005"/>
    <n v="380000"/>
    <n v="26"/>
    <s v="in administrare"/>
    <s v="OG.82/2004,HG 1105/2;HG 1344/2011;OUG.1 din 04/01/2017;OUG.68 din 06/11/2019"/>
    <s v="imobil"/>
    <s v="drum forestier"/>
  </r>
  <r>
    <x v="4665"/>
    <s v="8.04.04"/>
    <m/>
    <m/>
    <s v="COPRIANA BR 1,5 KM"/>
    <s v="cf amen silvice"/>
    <s v="MUREŞ"/>
    <s v="-"/>
    <s v="Tara: România; Judet: MUREŞ; -;   -; Nr: -;"/>
    <n v="2005"/>
    <n v="150000"/>
    <n v="26"/>
    <s v="in administrare"/>
    <s v="OG.82/2004,HG 1105/2;HG 1344/2011;OUG.1 din 04/01/2017;OUG.68 din 06/11/2019"/>
    <s v="imobil"/>
    <s v="drum forestier"/>
  </r>
  <r>
    <x v="4666"/>
    <s v="8.04.04"/>
    <m/>
    <m/>
    <s v="DAF MANG RAMIF 1,5 KM"/>
    <s v="cf amen silvice"/>
    <s v="MUREŞ"/>
    <s v="-"/>
    <s v="Tara: România; Judet: MUREŞ; -;   -; Nr: -;"/>
    <n v="2005"/>
    <n v="100000"/>
    <n v="26"/>
    <s v="in administrare"/>
    <s v="OG.82/2004,HG 1105/2;HG 1344/2011;OUG.1 din 04/01/2017;OUG.68 din 06/11/2019"/>
    <s v="imobil"/>
    <s v="drum forestier"/>
  </r>
  <r>
    <x v="4667"/>
    <s v="8.04.04"/>
    <m/>
    <m/>
    <s v="DF.PARAUL MIC VL.DOBREI TR.2"/>
    <s v="cf amen silvice"/>
    <s v="SIBIU"/>
    <s v="-"/>
    <s v="Tara: România; Judet: SIBIU; -;   -; Nr: -;"/>
    <n v="2005"/>
    <n v="2460"/>
    <n v="32"/>
    <s v="in administrare"/>
    <s v="OG.82/2004,HG 1105/2;HG 1344/2011;OUG.1 din 04/01/2017;HG.354/18.05.2017;OUG.68 din 06/11/2019"/>
    <s v="imobil"/>
    <s v="Lungime= Km;Suprafeţe= ha;CF= ;"/>
  </r>
  <r>
    <x v="4668"/>
    <s v="8.04.04"/>
    <m/>
    <m/>
    <s v="DF.VL.SADULUI-VL.FRUMOASEI TR.4"/>
    <s v="cf amen silvice"/>
    <s v="SIBIU"/>
    <s v="-"/>
    <s v="Tara: România; Judet: SIBIU; -;   -; Nr: -;"/>
    <n v="2005"/>
    <n v="588340"/>
    <n v="32"/>
    <s v="in administrare"/>
    <s v="OG.82/2004,HG 1105/2;HG 1344/2011;OUG.1 din 04/01/2017;HG.354/18.05.2017;OUG.68 din 06/11/2019"/>
    <s v="imobil"/>
    <s v="Lungime= Km;Suprafeţe= ha;CF= ;"/>
  </r>
  <r>
    <x v="4669"/>
    <s v="8.04.04"/>
    <m/>
    <m/>
    <s v="DAF BALACEANA"/>
    <s v="cf amen silvice"/>
    <s v="SUCEAVA"/>
    <s v="-"/>
    <s v="Tara: România; Judet: SUCEAVA; -;   -; Nr: -;"/>
    <n v="2005"/>
    <n v="414000"/>
    <n v="33"/>
    <s v="in administrare"/>
    <s v="OG.82/2004,HG 1105/2;HG 1344/2011;OUG.1 din 04/01/2017;HG.354/18.05.2017;OUG.68 din 06/11/2019"/>
    <s v="imobil"/>
    <s v="Lungime= Km;Suprafeţe= ha;CF= ;"/>
  </r>
  <r>
    <x v="4670"/>
    <s v="8.04.04"/>
    <m/>
    <m/>
    <s v="DAF Cheia Sasa"/>
    <s v="cf amen silvice"/>
    <s v="TIMIŞ"/>
    <s v="-"/>
    <s v="Tara: România; Judet: TIMIŞ; -;   -; Nr: -;"/>
    <n v="2005"/>
    <n v="1500297"/>
    <n v="35"/>
    <s v="in administrare"/>
    <s v="OG.82/2004,HG 1105/2;HG 1344/2011;OUG.1 din 04/01/2017;HG.354/18.05.2017;OUG.68 din 06/11/2019"/>
    <s v="imobil"/>
    <s v="Lungime= Km;Suprafeţe= ha;CF= ;"/>
  </r>
  <r>
    <x v="4671"/>
    <s v="8.04.04"/>
    <m/>
    <m/>
    <s v="DAF IZVORUL GOVOREI"/>
    <s v="cf amen silvice"/>
    <s v="VÂLCEA"/>
    <s v="-"/>
    <s v="Tara: România; Judet: VÂLCEA; -;   -; Nr: -;"/>
    <n v="2005"/>
    <n v="514291"/>
    <n v="38"/>
    <s v="in administrare"/>
    <s v="OG.82/2004,HG 1105/2;HG 1344/2011; HG 478/ 24-IUN-15;HG.478/24-IUN-15;OUG.1 din 04/01/2017;HG.354/18.05.2017;OUG.68 din 06/11/2019"/>
    <s v="imobil"/>
    <s v="Lungime= Km;Suprafeţe= ha;CF= ;"/>
  </r>
  <r>
    <x v="4672"/>
    <s v="8.04.04"/>
    <m/>
    <m/>
    <s v="DF CACIULATA VARIANTA"/>
    <s v="cf amen silvice"/>
    <s v="VÂLCEA"/>
    <s v="-"/>
    <s v="Tara: România; Judet: VÂLCEA; -;   -; Nr: -;"/>
    <n v="2004"/>
    <n v="189485"/>
    <n v="38"/>
    <s v="in administrare"/>
    <s v="OG.82/2004,HG 1105/2;HG 1344/2011;OUG.1 din 04/01/2017;HG.354/18.05.2017;OUG.68 din 06/11/2019"/>
    <s v="imobil"/>
    <s v="Lungime= Km;Suprafeţe= ha;CF= ;"/>
  </r>
  <r>
    <x v="4673"/>
    <s v="8.04.04"/>
    <m/>
    <m/>
    <s v="DAF SALISTE COMARNICI"/>
    <s v="cf amen silvice"/>
    <s v="VÂLCEA"/>
    <s v="-"/>
    <s v="Tara: România; Judet: VÂLCEA; -;   -; Nr: -;"/>
    <n v="2004"/>
    <n v="785733"/>
    <n v="38"/>
    <s v="in administrare"/>
    <s v="OG.82/2004,HG 1105/2;; HG 478/ 24-IUN-15;HG.478/24-IUN-15;OUG.1 din 04/01/2017;HG.354/18.05.2017;OUG.68 din 06/11/2019"/>
    <s v="imobil"/>
    <s v="Lungime= Km;Suprafeţe= ha;CF= ;"/>
  </r>
  <r>
    <x v="4674"/>
    <s v="8.04.01"/>
    <m/>
    <m/>
    <s v="TEREN FORESTIER"/>
    <s v="conf am. silv."/>
    <s v="DOLJ"/>
    <s v="-"/>
    <s v="Tara: România; Judet: DOLJ; -;   -; Nr: -;"/>
    <n v="2003"/>
    <n v="5037"/>
    <n v="16"/>
    <s v="in administrare"/>
    <s v="HG 796/2002;HG nr. 771/2009;;; HG 478/ 24-IUN-15;HG.478/24-IUN-15;OUG.1 din 04/01/2017;HG.354/18.05.2017;OUG.68 din 06/11/2019"/>
    <s v="imobil"/>
    <s v="Suprafeţe= mp;CF= ;Date cadastrale= ;"/>
  </r>
  <r>
    <x v="4675"/>
    <s v="8.04.01"/>
    <m/>
    <m/>
    <s v="TEREN FORESTIER"/>
    <s v="conf am. silv."/>
    <s v="DOLJ"/>
    <s v="-"/>
    <s v="Tara: România; Judet: DOLJ; -;   -; Nr: -;"/>
    <n v="2003"/>
    <n v="25937"/>
    <n v="16"/>
    <s v="in administrare"/>
    <s v="HG 796/2002;HG nr. 771/2009;;;OUG.1 din 04/01/2017;HG.354/18.05.2017;OUG.68 din 06/11/2019"/>
    <s v="imobil"/>
    <s v="Suprafeţe= mp;CF= ;Date cadastrale= ;"/>
  </r>
  <r>
    <x v="4676"/>
    <s v="8.04.01"/>
    <m/>
    <m/>
    <s v="TEREN FORESTIER"/>
    <s v="conf am. silv."/>
    <s v="DOLJ"/>
    <s v="-"/>
    <s v="Tara: România; Judet: DOLJ; -;   -; Nr: -;"/>
    <n v="2004"/>
    <n v="9747"/>
    <n v="16"/>
    <s v="in administrare"/>
    <s v="HG 796/2002;HG nr. 771/2009;;;OUG.1 din 04/01/2017;OUG.68 din 06/11/2019"/>
    <s v="imobil"/>
    <s v="TEREN FORESTIER"/>
  </r>
  <r>
    <x v="4677"/>
    <s v="8.04.01"/>
    <m/>
    <m/>
    <s v="TEREN FORESTIER 1,41 HA"/>
    <s v="conf am. silv."/>
    <s v="SATU MARE"/>
    <s v="-"/>
    <s v="Tara: România; Judet: SATU MARE; -;   -; Nr: -;"/>
    <n v="2004"/>
    <n v="8723"/>
    <n v="30"/>
    <s v="in administrare"/>
    <s v="HG 796/2002;; HG 478/ 24-IUN-15;HG.478/24-IUN-15;OUG.1 din 04/01/2017;HG.354/18.05.2017;OUG.68 din 06/11/2019"/>
    <s v="imobil"/>
    <s v="Suprafeţe= mp;CF= ;Date cadastrale= ;"/>
  </r>
  <r>
    <x v="4678"/>
    <s v="8.04.01"/>
    <m/>
    <m/>
    <s v="TEREN FORESTIER 4,91 HA"/>
    <s v="conf am. silv."/>
    <s v="SATU MARE"/>
    <s v="-"/>
    <s v="Tara: România; Judet: SATU MARE; -;   -; Nr: -;"/>
    <n v="2004"/>
    <n v="45482"/>
    <n v="30"/>
    <s v="in administrare"/>
    <s v="HG 796/2002;; HG 478/ 24-IUN-15;HG.478/24-IUN-15;OUG.1 din 04/01/2017;HG.354/18.05.2017;OUG.68 din 06/11/2019"/>
    <s v="imobil"/>
    <s v="Suprafeţe= mp;CF= ;Date cadastrale= ;"/>
  </r>
  <r>
    <x v="4679"/>
    <s v="8.04.01"/>
    <m/>
    <m/>
    <s v="TEREN FORESTIER 1,52 HA"/>
    <s v="conf am. silv."/>
    <s v="SATU MARE"/>
    <s v="-"/>
    <s v="Tara: România; Judet: SATU MARE; -;   -; Nr: -;"/>
    <n v="2004"/>
    <n v="17066"/>
    <n v="30"/>
    <s v="in administrare"/>
    <s v="HG 796/2002;; HG 478/ 24-IUN-15;HG.478/24-IUN-15;OUG.1 din 04/01/2017;HG.354/18.05.2017;OUG.68 din 06/11/2019"/>
    <s v="imobil"/>
    <s v="Suprafeţe= mp;CF= ;Date cadastrale= ;"/>
  </r>
  <r>
    <x v="4680"/>
    <s v="8.04.01"/>
    <m/>
    <m/>
    <s v="Teren forestier"/>
    <s v="cf amenajament silvic"/>
    <s v="BUZĂU"/>
    <s v="-"/>
    <s v="Tara: România; Judet: BUZĂU; -;   -; Nr: -;"/>
    <n v="2004"/>
    <n v="61927"/>
    <n v="10"/>
    <s v="in administrare"/>
    <s v="HG 796/2002;; HG 478/ 24-IUN-15;HG.478/24-IUN-15;OUG.1 din 04/01/2017;HG.354/18.05.2017;OUG.68 din 06/11/2019"/>
    <s v="imobil"/>
    <s v="Suprafeţe=9,998 ha mp;CF= ;Date cadastrale= ;"/>
  </r>
  <r>
    <x v="4681"/>
    <s v="8.04.01"/>
    <m/>
    <m/>
    <s v="Teren forestier"/>
    <s v="cf amenajament silvic"/>
    <s v="BUZĂU"/>
    <s v="-"/>
    <s v="Tara: România; Judet: BUZĂU; -;   -; Nr: -;"/>
    <n v="2004"/>
    <n v="65198"/>
    <n v="10"/>
    <s v="in administrare"/>
    <s v="HG 796/2002;; HG 478/ 24-IUN-15;HG.478/24-IUN-15;OUG.1 din 04/01/2017;HG.354/18.05.2017;OUG.68 din 06/11/2019"/>
    <s v="imobil"/>
    <s v="Suprafeţe=14,77 ha mp;CF= ;Date cadastrale= ;"/>
  </r>
  <r>
    <x v="4682"/>
    <s v="8.04.01"/>
    <m/>
    <m/>
    <s v="Teren forestier"/>
    <s v="cf amenajament silvic"/>
    <s v="BUZĂU"/>
    <s v="-"/>
    <s v="Tara: România; Judet: BUZĂU; -;   -; Nr: -;"/>
    <n v="2004"/>
    <n v="39374"/>
    <n v="10"/>
    <s v="in administrare"/>
    <s v="HG 796/2002;; HG 478/ 24-IUN-15;HG.478/24-IUN-15;OUG.1 din 04/01/2017;HG.354/18.05.2017;OUG.68 din 06/11/2019"/>
    <s v="imobil"/>
    <s v="Suprafeţe=6,14 ha mp;CF= ;Date cadastrale= ;"/>
  </r>
  <r>
    <x v="4683"/>
    <s v="8.04.01"/>
    <m/>
    <m/>
    <s v="Teren forestier"/>
    <s v="cf amenajament silvic"/>
    <s v="BUZĂU"/>
    <s v="-"/>
    <s v="Tara: România; Judet: BUZĂU; -;   -; Nr: -;"/>
    <n v="2004"/>
    <n v="34175"/>
    <n v="10"/>
    <s v="in administrare"/>
    <s v="HG 796/2002;; HG 478/ 24-IUN-15;HG.478/24-IUN-15;OUG.1 din 04/01/2017;HG.354/18.05.2017;OUG.68 din 06/11/2019"/>
    <s v="imobil"/>
    <s v="Suprafeţe=6,3695 ha mp;CF= ;Date cadastrale= ;"/>
  </r>
  <r>
    <x v="4684"/>
    <s v="8.04.01"/>
    <m/>
    <m/>
    <s v="Teren forestier"/>
    <s v="cf amenajament silvic"/>
    <s v="BUZĂU"/>
    <s v="-"/>
    <s v="Tara: România; Judet: BUZĂU; -;   -; Nr: -;"/>
    <n v="2003"/>
    <n v="17850"/>
    <n v="10"/>
    <s v="in administrare"/>
    <s v="HG 796/2002;; HG 478/ 24-IUN-15;HG.478/24-IUN-15;OUG.1 din 04/01/2017;HG.354/18.05.2017;OUG.68 din 06/11/2019"/>
    <s v="imobil"/>
    <s v="Suprafeţe=9,0 ha mp;CF= ;Date cadastrale= ;"/>
  </r>
  <r>
    <x v="4685"/>
    <s v="8.04.01"/>
    <m/>
    <m/>
    <s v="Teren forestier"/>
    <s v="cf amenajament silvic"/>
    <s v="BUZĂU"/>
    <s v="-"/>
    <s v="Tara: România; Judet: BUZĂU; -;   -; Nr: -;"/>
    <n v="2003"/>
    <n v="11585"/>
    <n v="10"/>
    <s v="in administrare"/>
    <s v="HG 796/2002;; HG 478/ 24-IUN-15;HG.478/24-IUN-15;OUG.1 din 04/01/2017;HG.354/18.05.2017;OUG.68 din 06/11/2019"/>
    <s v="imobil"/>
    <s v="Suprafeţe=5,5 ha mp;CF= ;Date cadastrale= ;"/>
  </r>
  <r>
    <x v="4686"/>
    <s v="8.04.01"/>
    <m/>
    <m/>
    <s v="Teren"/>
    <s v="conf am. silv."/>
    <s v="VÂLCEA"/>
    <s v="-"/>
    <s v="Tara: România; Judet: VÂLCEA; -;   -; Nr: -;"/>
    <n v="2005"/>
    <n v="135172"/>
    <n v="38"/>
    <s v="in administrare"/>
    <s v="HG 796/2002;; HG 478/ 24-IUN-15;HG.478/24-IUN-15;OUG.1 din 04/01/2017;HG.354/18.05.2017;OUG.68 din 06/11/2019"/>
    <s v="imobil"/>
    <s v="Suprafeţe= mp;CF= ;Date cadastrale= ;"/>
  </r>
  <r>
    <x v="4687"/>
    <s v="8.04.01"/>
    <m/>
    <m/>
    <s v="Padure UP IV, ua 22A OS Mara"/>
    <s v="Fond forestier"/>
    <s v="MARAMUREŞ"/>
    <s v="-"/>
    <s v="Tara: România; Judet: MARAMUREŞ; -;   -; Nr: -;"/>
    <n v="2003"/>
    <n v="24000"/>
    <n v="24"/>
    <s v="in administrare"/>
    <s v="HG 796/2002;;OUG.1 din 04/01/2017;OUG.68 din 06/11/2019"/>
    <s v="imobil"/>
    <s v="5.1 ha"/>
  </r>
  <r>
    <x v="4688"/>
    <s v="8.04.01"/>
    <m/>
    <m/>
    <s v="Padure UP V, ua 30B OS Somcuta"/>
    <s v="Fond forestier"/>
    <s v="MARAMUREŞ"/>
    <s v="-"/>
    <s v="Tara: România; Judet: MARAMUREŞ; -;   -; Nr: -;"/>
    <n v="2004"/>
    <n v="36000"/>
    <n v="24"/>
    <s v="in administrare"/>
    <s v="HG 796/2002;;OUG.1 din 04/01/2017;OUG.68 din 06/11/2019"/>
    <s v="imobil"/>
    <s v="10 ha"/>
  </r>
  <r>
    <x v="4689"/>
    <s v="8.04.01"/>
    <m/>
    <m/>
    <s v="Padure UP II, ua 59C,60B,61A,61C OS Somcuta"/>
    <s v="Fond forestier"/>
    <s v="MARAMUREŞ"/>
    <s v="-"/>
    <s v="Tara: România; Judet: MARAMUREŞ; -;   -; Nr: -;"/>
    <n v="2004"/>
    <n v="168000"/>
    <n v="24"/>
    <s v="in administrare"/>
    <s v="HG 796/2002;;OUG.1 din 04/01/2017;OUG.68 din 06/11/2019"/>
    <s v="imobil"/>
    <s v="23.3 ha"/>
  </r>
  <r>
    <x v="4690"/>
    <s v="8.04.01"/>
    <m/>
    <m/>
    <s v="TEREN FOREST 64700MP LUDUS"/>
    <s v="cf amen silvice"/>
    <s v="MUREŞ"/>
    <s v="-"/>
    <s v="Tara: România; Judet: MUREŞ; -;   -; Nr: -;"/>
    <n v="2003"/>
    <n v="21657"/>
    <n v="26"/>
    <s v="in administrare"/>
    <s v="HG 796/2002;;OUG.1 din 04/01/2017;HG.354/18.05.2017;OUG.68 din 06/11/2019"/>
    <s v="imobil"/>
    <s v="Suprafeţe= mp;CF= ;Date cadastrale= ;"/>
  </r>
  <r>
    <x v="4691"/>
    <s v="8.04.01"/>
    <m/>
    <m/>
    <s v="fond forestier PONTOS"/>
    <s v="Parcele UP IV Hidisel OS Oradea"/>
    <s v="BIHOR"/>
    <s v="-"/>
    <s v="Tara: România; Judet: BIHOR; -;   -; Nr: -;"/>
    <n v="2003"/>
    <n v="11158"/>
    <n v="5"/>
    <s v="in administrare"/>
    <s v="HG 796/2002;; HG 478/ 24-IUN-15;HG.478/24-IUN-15;OUG.1 din 04/01/2017;HG.354/18.05.2017;OUG.68 din 06/11/2019"/>
    <s v="imobil"/>
    <s v="Suprafeţe= mp;CF= ;Date cadastrale= ;"/>
  </r>
  <r>
    <x v="4692"/>
    <s v="8.04.01"/>
    <m/>
    <m/>
    <s v="TEREN cu vegetatie forestiera"/>
    <s v="DR;SEMENESCU A.;OS."/>
    <s v="MEHEDINŢI"/>
    <s v="-"/>
    <s v="Tara: România; Judet: MEHEDINŢI; -;   -; Nr: -;"/>
    <n v="2003"/>
    <n v="12944"/>
    <n v="25"/>
    <s v="in administrare"/>
    <s v="HG 796/2002;; HG 478/ 24-IUN-15;HG.478/24-IUN-15;OUG.1 din 04/01/2017;HG.354/18.05.2017;OUG.68 din 06/11/2019"/>
    <s v="imobil"/>
    <s v="Suprafeţe=20700 mp;CF= ;Date cadastrale= ;"/>
  </r>
  <r>
    <x v="4693"/>
    <s v="8.04.01"/>
    <m/>
    <m/>
    <s v="TEREN cu vegetatie forestiera"/>
    <s v="TR.PRIMARIE;OS;DRAGHICI A."/>
    <s v="MEHEDINŢI"/>
    <s v="-"/>
    <s v="Tara: România; Judet: MEHEDINŢI; -;   -; Nr: -;"/>
    <n v="2005"/>
    <n v="20114"/>
    <n v="25"/>
    <s v="in administrare"/>
    <s v="HG 796/2002;; HG 478/ 24-IUN-15;HG.478/24-IUN-15;OUG.1 din 04/01/2017;HG.354/18.05.2017;OUG.68 din 06/11/2019"/>
    <s v="imobil"/>
    <s v="Suprafeţe=30000 mp;CF= ;Date cadastrale= ;"/>
  </r>
  <r>
    <x v="4694"/>
    <s v="8.04.01"/>
    <m/>
    <m/>
    <s v="TEREN cu vegetatie forestiera"/>
    <s v="TRAILESCU VIC.;TRAILESCU V."/>
    <s v="MEHEDINŢI"/>
    <s v="-"/>
    <s v="Tara: România; Judet: MEHEDINŢI; -;   -; Nr: -;"/>
    <n v="2004"/>
    <n v="40079"/>
    <n v="25"/>
    <s v="in administrare"/>
    <s v="HG 796/2002;; HG 478/ 24-IUN-15;HG.478/24-IUN-15;OUG.1 din 04/01/2017;HG.354/18.05.2017;OUG.68 din 06/11/2019"/>
    <s v="imobil"/>
    <s v="Suprafeţe=47500 mp;CF= ;Date cadastrale= ;"/>
  </r>
  <r>
    <x v="4695"/>
    <s v="8.04.01"/>
    <m/>
    <m/>
    <s v="TEREN cu vegetatie forestiera"/>
    <s v="OS;TR.AGR.;TR.PRIM;DR"/>
    <s v="MEHEDINŢI"/>
    <s v="-"/>
    <s v="Tara: România; Judet: MEHEDINŢI; -;   -; Nr: -;"/>
    <n v="2003"/>
    <n v="17986"/>
    <n v="25"/>
    <s v="in administrare"/>
    <s v="HG 796/2002;; HG 478/ 24-IUN-15;HG.478/24-IUN-15;OUG.1 din 04/01/2017;HG.354/18.05.2017;OUG.68 din 06/11/2019"/>
    <s v="imobil"/>
    <s v="Suprafeţe=30900 mp;CF= ;Date cadastrale= ;"/>
  </r>
  <r>
    <x v="4696"/>
    <s v="8.04.01"/>
    <m/>
    <m/>
    <s v="teren agricol"/>
    <s v="Pecica"/>
    <s v="ARAD"/>
    <s v="-"/>
    <s v="Tara: România; Judet: ARAD; -;   -; Nr: -;"/>
    <n v="2005"/>
    <n v="134765"/>
    <n v="2"/>
    <s v="in administrare"/>
    <s v="administrare;; HG 478/ 24-IUN-15;HG.478/24-IUN-15;OUG.1 din 04/01/2017;HG.354/18.05.2017;OUG.68 din 06/11/2019"/>
    <s v="imobil"/>
    <s v="Suprafeţe=12 ha mp;CF= ;Date cadastrale= ;"/>
  </r>
  <r>
    <x v="4697"/>
    <s v="8.04.01"/>
    <m/>
    <m/>
    <s v="teren forestier"/>
    <s v="Bulza"/>
    <s v="ARAD"/>
    <s v="-"/>
    <s v="Tara: România; Judet: ARAD; -;   -; Nr: -;"/>
    <n v="2003"/>
    <n v="4579"/>
    <n v="2"/>
    <s v="in administrare"/>
    <s v="HG 796/2002;;OUG.1 din 04/01/2017;HG.354/18.05.2017;OUG.68 din 06/11/2019"/>
    <s v="imobil"/>
    <s v="Suprafeţe=0,58 ha mp;CF= ;Date cadastrale= ;"/>
  </r>
  <r>
    <x v="4698"/>
    <s v="8.04.01"/>
    <m/>
    <m/>
    <s v="teren forestier"/>
    <s v="Bulza"/>
    <s v="ARAD"/>
    <s v="-"/>
    <s v="Tara: România; Judet: ARAD; -;   -; Nr: -;"/>
    <n v="2004"/>
    <n v="1447"/>
    <n v="2"/>
    <s v="in administrare"/>
    <s v="HG 796/2002;;OUG.1 din 04/01/2017;HG.354/18.05.2017;OUG.68 din 06/11/2019"/>
    <s v="imobil"/>
    <s v="Suprafeţe=0,29 ha, mp;CF= ;Date cadastrale= ;"/>
  </r>
  <r>
    <x v="4699"/>
    <s v="8.04.01"/>
    <m/>
    <m/>
    <s v="TEREN IMPADURIT"/>
    <m/>
    <s v="SUCEAVA"/>
    <s v="Moldova-Suliţa"/>
    <s v="Tara: România; Judet: SUCEAVA;Com Moldova-Suliţa;   -; Nr: -;"/>
    <n v="2004"/>
    <n v="230017"/>
    <n v="33"/>
    <s v="in administrare"/>
    <s v="HG 796/2002;; HG 478/ 24-IUN-15;HG.478/24-IUN-15;OUG.1 din 04/01/2017;OUG.68 din 06/11/2019"/>
    <s v="imobil"/>
    <s v="Suprafeţe=9 ha mp;CF= ;Date cadastrale= ;"/>
  </r>
  <r>
    <x v="4700"/>
    <s v="8.04.01"/>
    <m/>
    <m/>
    <s v="TEREN IMPADURIT"/>
    <m/>
    <s v="SUCEAVA"/>
    <s v="Zvoriştea"/>
    <s v="Tara: România; Judet: SUCEAVA;Com Zvoriştea;   -; Nr: -;"/>
    <n v="2004"/>
    <n v="11529"/>
    <n v="33"/>
    <s v="in administrare"/>
    <s v="HG 796/2002;; HG 478/ 24-IUN-15;HG.478/24-IUN-15;OUG.1 din 04/01/2017;OUG.68 din 06/11/2019"/>
    <s v="imobil"/>
    <s v="Suprafeţe=1 ha mp;CF= ;Date cadastrale= ;"/>
  </r>
  <r>
    <x v="4701"/>
    <s v="8.04.01"/>
    <m/>
    <m/>
    <s v="teren forestier"/>
    <s v="Bulza"/>
    <s v="ARAD"/>
    <s v="-"/>
    <s v="Tara: România; Judet: ARAD; -;   -; Nr: -;"/>
    <n v="2003"/>
    <n v="3968"/>
    <n v="2"/>
    <s v="in administrare"/>
    <s v="HG 796/2002;;OUG.1 din 04/01/2017;HG.354/18.05.2017;OUG.68 din 06/11/2019"/>
    <s v="imobil"/>
    <s v="Suprafeţe=0,58 ha, mp;CF= ;Date cadastrale= ;"/>
  </r>
  <r>
    <x v="4702"/>
    <s v="8.05.03"/>
    <m/>
    <m/>
    <s v="Teren aferent Herghelia Jegalia"/>
    <m/>
    <s v="CĂLĂRAŞI"/>
    <s v="Perişoru"/>
    <s v="Tara: România; Judet: CĂLĂRAŞI;Com Perişoru;   -; Nr: -;"/>
    <n v="1896"/>
    <n v="1"/>
    <n v="51"/>
    <s v="in administrare"/>
    <s v="OUG 139/2002;; HG 799/ 31-IUL-08:799/31-IUL-08;OUG.1 din 04/01/2017;OUG.68 din 06/11/2019"/>
    <s v="imobil"/>
    <s v="Suprafeţe=6154605,75 mp;CF= ;Date cadastrale= ;"/>
  </r>
  <r>
    <x v="4703"/>
    <s v="8.04.04"/>
    <m/>
    <m/>
    <s v="DAF CARPENIS PRELUNGIRE"/>
    <m/>
    <s v="DÂMBOVIŢA"/>
    <s v="-"/>
    <s v="Tara: România; Judet: DÂMBOVIŢA; -;   -; Nr: -;"/>
    <n v="2007"/>
    <n v="764589"/>
    <n v="15"/>
    <s v="in administrare"/>
    <s v="OG/82/2004 si HG 1105/2004;HG 1344/2011; HG 478/ 24-IUN-15;HG.478/24-IUN-15;OUG.1 din 04/01/2017;HG.354/18.05.2017;OUG.68 din 06/11/2019"/>
    <s v="imobil"/>
    <s v="Lungime=0,8 km Km;Suprafeţe= ha;CF= ;"/>
  </r>
  <r>
    <x v="4704"/>
    <s v="8.04.04"/>
    <m/>
    <m/>
    <s v="DAF BOLBOCI"/>
    <m/>
    <s v="DÂMBOVIŢA"/>
    <s v="-"/>
    <s v="Tara: România; Judet: DÂMBOVIŢA; -;   -; Nr: -;"/>
    <n v="2007"/>
    <n v="1181140"/>
    <n v="15"/>
    <s v="in administrare"/>
    <s v="OG 82/2004 si HG 1105/2004;HG 1344/2011; HG 478/ 24-IUN-15;HG.478/24-IUN-15;OUG.1 din 04/01/2017;HG.354/18.05.2017;OUG.68 din 06/11/2019"/>
    <s v="imobil"/>
    <s v="Lungime=4,32 km Km;Suprafeţe= ha;CF= ;"/>
  </r>
  <r>
    <x v="4705"/>
    <s v="8.04.01"/>
    <m/>
    <m/>
    <s v="TEREN FORESTIER"/>
    <s v="conf am. silv."/>
    <s v="DOLJ"/>
    <s v="-"/>
    <s v="Tara: România; Judet: DOLJ; -;   -; Nr: -;"/>
    <n v="2004"/>
    <n v="7226"/>
    <n v="16"/>
    <s v="in administrare"/>
    <s v="HG 796/2002;HG nr. 771/2009;;;OUG.1 din 04/01/2017;OUG.68 din 06/11/2019"/>
    <s v="imobil"/>
    <s v="TEREN FORESTIER"/>
  </r>
  <r>
    <x v="4706"/>
    <s v="8.04.01"/>
    <m/>
    <m/>
    <s v="TEREN FORESTIER"/>
    <s v="conf am. silv."/>
    <s v="DOLJ"/>
    <s v="-"/>
    <s v="Tara: România; Judet: DOLJ; -;   -; Nr: -;"/>
    <n v="2005"/>
    <n v="45675"/>
    <n v="16"/>
    <s v="in administrare"/>
    <s v="HG 796/2002;HG nr. 771/2009;;;OUG.1 din 04/01/2017;HG.354/18.05.2017;OUG.68 din 06/11/2019"/>
    <s v="imobil"/>
    <s v="Suprafeţe= mp;CF= ;Date cadastrale= ;"/>
  </r>
  <r>
    <x v="4707"/>
    <s v="8.24.01"/>
    <m/>
    <m/>
    <s v="Casa taraneasca Posada"/>
    <m/>
    <s v="PRAHOVA"/>
    <s v="Posada"/>
    <s v="Tara: România; Judet: PRAHOVA;Loc Posada;   -; Nr: -;"/>
    <n v="1940"/>
    <n v="46113"/>
    <n v="29"/>
    <s v="in administrare"/>
    <s v="H.G. 533/2002;HG 1344/2011;OUG.1 din 04/01/2017;HG.354/18.05.2017;OUG.68 din 06/11/2019"/>
    <s v="imobil"/>
    <s v="Suprafaţă construită=79,93 mp;Suprafaţă desfăşurată= mp;Regimul de înălţime=P ;Suprafaţă teren=10585,74 mp;CF= ;Suprafata utila= mp;Suprafata utila= mp;"/>
  </r>
  <r>
    <x v="4708"/>
    <s v="8.04.04"/>
    <m/>
    <m/>
    <s v="DAF 3,0 FIZIS"/>
    <s v="conform amenajamentelor silvice"/>
    <s v="BIHOR"/>
    <s v="-"/>
    <s v="Tara: România; Judet: BIHOR; -;   -; Nr: -;"/>
    <n v="1981"/>
    <n v="467209"/>
    <n v="5"/>
    <s v="in administrare"/>
    <s v="HG 982/1998;HG 1344/2011;OUG.1 din 04/01/2017;HG.354/18.05.2017;OUG.68 din 06/11/2019"/>
    <s v="imobil"/>
    <s v="Lungime= Km;Suprafeţe= ha;CF= ;"/>
  </r>
  <r>
    <x v="4709"/>
    <s v="8.23.06"/>
    <m/>
    <m/>
    <s v="Calul 745 H XXI - 61"/>
    <m/>
    <s v="SUCEAVA"/>
    <s v="-"/>
    <s v="Tara: România; Judet: SUCEAVA; -;   -; Nr: -;"/>
    <n v="1997"/>
    <n v="2375"/>
    <n v="33"/>
    <s v="in administrare"/>
    <s v="OUG 139/2002;;OUG.1 din 04/01/2017;OUG.68 din 06/11/2019"/>
    <s v="mobil"/>
    <m/>
  </r>
  <r>
    <x v="4710"/>
    <s v="8.04.04"/>
    <m/>
    <m/>
    <s v="DAF PR.ZARNII"/>
    <m/>
    <s v="SATU MARE"/>
    <s v="-"/>
    <s v="Tara: România; Judet: SATU MARE; -;   -; Nr: -;"/>
    <n v="1978"/>
    <n v="84399"/>
    <n v="30"/>
    <s v="in administrare"/>
    <s v="HG 982/1998;HG 1344/2011; HG 478/ 24-IUN-15;HG.478/24-IUN-15;OUG.1 din 04/01/2017;HG.354/18.05.2017;OUG.68 din 06/11/2019"/>
    <s v="imobil"/>
    <s v="Lungime= Km;Suprafeţe= ha;CF= ;"/>
  </r>
  <r>
    <x v="4711"/>
    <s v="8.30.01"/>
    <m/>
    <m/>
    <s v="VIADUCT SAPTE IZVOARE"/>
    <m/>
    <s v="PRAHOVA"/>
    <s v="Sinaia"/>
    <s v="Tara: România; Judet: PRAHOVA;Orş Sinaia;   -; Nr: -;"/>
    <n v="1994"/>
    <n v="23949"/>
    <n v="29"/>
    <s v="in administrare"/>
    <s v="HG 982/1998;HG 1344/2011; HG 478/ 24-IUN-15;HG.478/24-IUN-15;OUG.1 din 04/01/2017;HG.354/18.05.2017;OUG.68 din 06/11/2019;HG.846/08.10.2020"/>
    <s v="imobil"/>
    <s v="Lungime albie corectată/consolidată=0,014 km;"/>
  </r>
  <r>
    <x v="4712"/>
    <s v="8.04.04"/>
    <m/>
    <m/>
    <s v="DAF RAGOAZA"/>
    <m/>
    <s v="IAŞI"/>
    <s v="-"/>
    <s v="Tara: România; Judet: IAŞI; -;   -; Nr: -;"/>
    <n v="1965"/>
    <n v="7000"/>
    <n v="22"/>
    <s v="in administrare"/>
    <s v="HG 982/1998;;OUG.1 din 04/01/2017;OUG.68 din 06/11/2019"/>
    <s v="imobil"/>
    <s v="DRUM AUTO FOR_x000a_"/>
  </r>
  <r>
    <x v="4713"/>
    <s v="8.04.04"/>
    <m/>
    <m/>
    <s v="DAF BARCANI"/>
    <m/>
    <s v="COVASNA"/>
    <s v="-"/>
    <s v="Tara: România; Judet: COVASNA; -;   -; Nr: -;"/>
    <n v="1960"/>
    <n v="28592"/>
    <n v="14"/>
    <s v="in administrare"/>
    <s v="HG 1105/2003;HG 1344/2011;OUG.1 din 04/01/2017;HG.354/18.05.2017;OUG.68 din 06/11/2019"/>
    <s v="imobil"/>
    <s v="Lungime= Km;Suprafeţe= ha;CF= ;"/>
  </r>
  <r>
    <x v="4714"/>
    <s v="8.30.01"/>
    <m/>
    <m/>
    <s v="BARAJ CRASNUTA"/>
    <m/>
    <s v="COVASNA"/>
    <s v="-"/>
    <s v="Tara: România; Judet: COVASNA; -;   -; Nr: -;"/>
    <n v="1994"/>
    <n v="57014"/>
    <n v="14"/>
    <s v="in administrare"/>
    <s v="HG 1105/2003;HG 1344/2011;OUG.1 din 04/01/2017;HG.354/18.05.2017;OUG.68 din 06/11/2019;HG.846/08.10.2020"/>
    <s v="imobil"/>
    <s v="Lungime albie corectată/consolidată=0,03 km;"/>
  </r>
  <r>
    <x v="4715"/>
    <s v="8.30.01"/>
    <m/>
    <m/>
    <s v="CT BASCA M-PR.VARGAT BARAJ BETON"/>
    <m/>
    <s v="COVASNA"/>
    <s v="Comandău"/>
    <s v="Tara: România; Judet: COVASNA;Com Comandău;   -; Nr: -;"/>
    <n v="2003"/>
    <n v="137010"/>
    <n v="14"/>
    <s v="in administrare"/>
    <s v="OG 97/2000;HG 1344/2011;OUG.1 din 04/01/2017;HG.354/18.05.2017;OUG.68 din 06/11/2019;HG.846/08.10.2020"/>
    <s v="imobil"/>
    <s v="Lungime albie corectată/consolidată=0,1 km;"/>
  </r>
  <r>
    <x v="4716"/>
    <s v="8.23.08"/>
    <m/>
    <m/>
    <s v="NONIUS 27-40"/>
    <m/>
    <s v="TIMIŞ"/>
    <s v="-"/>
    <s v="Tara: România; Judet: TIMIŞ; -;   -; Nr: -;"/>
    <n v="2003"/>
    <n v="7600"/>
    <n v="35"/>
    <s v="in administrare"/>
    <s v="OUG 139/2002;;OUG.1 din 04/01/2017;OUG.68 din 06/11/2019"/>
    <s v="mobil"/>
    <s v="CAL"/>
  </r>
  <r>
    <x v="4717"/>
    <s v="8.04.04"/>
    <m/>
    <m/>
    <s v="DAF RUGU"/>
    <m/>
    <s v="MARAMUREŞ"/>
    <s v="-"/>
    <s v="Tara: România; Judet: MARAMUREŞ; -;   -; Nr: -;"/>
    <n v="1966"/>
    <n v="45000"/>
    <n v="24"/>
    <s v="in administrare"/>
    <s v="HG 1105/2003;;OUG.1 din 04/01/2017;OUG.68 din 06/11/2019"/>
    <s v="imobil"/>
    <s v="DRUM AUTO FOR"/>
  </r>
  <r>
    <x v="4718"/>
    <s v="8.04.04"/>
    <m/>
    <m/>
    <s v="DAF PRISLOP"/>
    <m/>
    <s v="MARAMUREŞ"/>
    <s v="-"/>
    <s v="Tara: România; Judet: MARAMUREŞ; -;   -; Nr: -;"/>
    <n v="1970"/>
    <n v="86902"/>
    <n v="24"/>
    <s v="in administrare"/>
    <s v="HG 1105/2003;;OUG.1 din 04/01/2017;OUG.68 din 06/11/2019"/>
    <s v="imobil"/>
    <s v="DRUM AUTO FOR"/>
  </r>
  <r>
    <x v="4719"/>
    <s v="8.23.10"/>
    <m/>
    <m/>
    <s v="REUSIT"/>
    <m/>
    <s v="BUZĂU"/>
    <s v="-"/>
    <s v="Tara: România; Judet: BUZĂU; -;   -; Nr: -;"/>
    <n v="1997"/>
    <n v="2182"/>
    <n v="10"/>
    <s v="in administrare"/>
    <s v="OUG 139/2002;;OUG.1 din 04/01/2017;OUG.68 din 06/11/2019"/>
    <s v="mobil"/>
    <s v="CAL"/>
  </r>
  <r>
    <x v="4720"/>
    <s v="8.04.04"/>
    <m/>
    <m/>
    <s v="DAF DRUMUL CIRESULUI"/>
    <m/>
    <s v="NEAMŢ"/>
    <s v="Roman"/>
    <s v="Tara: România; Judet: NEAMŢ;Mun Roman;   -; Nr: -;"/>
    <n v="2002"/>
    <n v="837253"/>
    <n v="27"/>
    <s v="in administrare"/>
    <s v="HG 982/1998;HG 1344/2011;OUG.1 din 04/01/2017;HG.354/18.05.2017;OUG.68 din 06/11/2019"/>
    <s v="imobil"/>
    <s v="Lungime= Km;Suprafeţe= ha;CF= ;"/>
  </r>
  <r>
    <x v="4721"/>
    <s v="8.30.01"/>
    <m/>
    <m/>
    <s v="BARAJ BETON AGARCIA"/>
    <m/>
    <s v="NEAMŢ"/>
    <s v="Vaduri"/>
    <s v="Tara: România; Judet: NEAMŢ;Sat Vaduri;   -; Nr: -;"/>
    <n v="1963"/>
    <n v="334"/>
    <n v="27"/>
    <s v="in administrare"/>
    <s v="HG 982/1998;HG 1344/2011; HG 478/ 24-IUN-15;HG.478/24-IUN-15;OUG.1 din 04/01/2017;HG.354/18.05.2017;OUG.68 din 06/11/2019;HG.846/08.10.2020"/>
    <s v="imobil"/>
    <s v="Lungime albie corectată/consolidată=0,15 km;"/>
  </r>
  <r>
    <x v="4722"/>
    <s v="8.30.01"/>
    <m/>
    <m/>
    <s v="BARAJ 44 M 4.0 PR SECU VADURI"/>
    <m/>
    <s v="NEAMŢ"/>
    <s v="Vaduri"/>
    <s v="Tara: România; Judet: NEAMŢ;Sat Vaduri;   -; Nr: -;"/>
    <n v="1995"/>
    <n v="9799"/>
    <n v="27"/>
    <s v="in administrare"/>
    <s v="HG 982/1998;HG 1344/2011; HG 478/ 24-IUN-15;HG.478/24-IUN-15;OUG.1 din 04/01/2017;HG.354/18.05.2017;OUG.68 din 06/11/2019;HG.846/08.10.2020"/>
    <s v="imobil"/>
    <s v="Lungime albie corectată/consolidată=0,3 km;"/>
  </r>
  <r>
    <x v="4723"/>
    <s v="8.23.11"/>
    <m/>
    <m/>
    <s v="FERMA E-27/87"/>
    <m/>
    <s v="BISTRIŢA-NĂSĂUD"/>
    <s v="-"/>
    <s v="Tara: România; Judet: BISTRIŢA-NĂSĂUD; -;   -; Nr: -;"/>
    <n v="1990"/>
    <n v="283"/>
    <n v="6"/>
    <s v="in administrare"/>
    <s v="OUG 139/2002;;OUG.1 din 04/01/2017;OUG.68 din 06/11/2019"/>
    <s v="mobil"/>
    <s v="CAL"/>
  </r>
  <r>
    <x v="4724"/>
    <s v="8.04.01"/>
    <m/>
    <m/>
    <s v="GUNGUREZ"/>
    <m/>
    <s v="SIBIU"/>
    <s v="-"/>
    <s v="Tara: România; Judet: SIBIU; -;   -; Nr: -;"/>
    <n v="1969"/>
    <n v="83"/>
    <n v="32"/>
    <s v="in administrare"/>
    <s v="HG 982/1998;HG 1344/2011;OUG.1 din 04/01/2017;HG.354/18.05.2017;OUG.68 din 06/11/2019"/>
    <s v="imobil"/>
    <s v="Suprafeţe= mp;CF= ;Date cadastrale= ;"/>
  </r>
  <r>
    <x v="4725"/>
    <s v="8.27.08"/>
    <m/>
    <m/>
    <s v="MANEJ ACOPERIT"/>
    <m/>
    <s v="IALOMIŢA"/>
    <s v="-"/>
    <s v="Tara: România; Judet: IALOMIŢA; -;   -; Nr: -;"/>
    <n v="2002"/>
    <n v="811389"/>
    <n v="21"/>
    <s v="in administrare"/>
    <s v="HG 982/1998;HG 1344/2011; HG 478/ 24-IUN-15;HG.478/24-IUN-15;OUG.1 din 04/01/2017;OUG.68 din 06/11/2019"/>
    <s v="imobil"/>
    <s v="Suprafaţă construită= mp;Suprafaţă desfăşurată= mp;Regimul de înălţime= ;Suprafaţă teren= mp;CF= ;Suprafaţă utilă= mp;"/>
  </r>
  <r>
    <x v="4726"/>
    <s v="8.04.04"/>
    <m/>
    <m/>
    <s v="DF PIRLITA PRELUNGIRE 2.1KM"/>
    <m/>
    <s v="TULCEA"/>
    <s v="-"/>
    <s v="Tara: România; Judet: TULCEA; -;   -; Nr: -;"/>
    <n v="1994"/>
    <n v="82397"/>
    <n v="36"/>
    <s v="in administrare"/>
    <s v="HG 982/1998;;OUG.1 din 04/01/2017;OUG.68 din 06/11/2019"/>
    <s v="imobil"/>
    <s v="MACADAM"/>
  </r>
  <r>
    <x v="4727"/>
    <s v="8.30._"/>
    <m/>
    <m/>
    <s v="IMPREJ TD BECIU"/>
    <s v="CF.AMENAJAM.SILVICE"/>
    <s v="VRANCEA"/>
    <s v="Broşteni"/>
    <s v="Tara: România; Judet: VRANCEA;Com Broşteni;   -; Nr: -;"/>
    <n v="1989"/>
    <n v="318"/>
    <n v="39"/>
    <s v="in administrare"/>
    <s v="HG 982/1998;;OUG.1 din 04/01/2017;OUG.68 din 06/11/2019"/>
    <s v="imobil"/>
    <s v="IMPREJMUIRI TD"/>
  </r>
  <r>
    <x v="4728"/>
    <s v="8.30._"/>
    <m/>
    <m/>
    <s v="BARAJ 1584_x000a_"/>
    <s v="FOND FORESTIER"/>
    <s v="VRANCEA"/>
    <s v="-"/>
    <s v="Tara: România; Judet: VRANCEA; -;   -; Nr: -;"/>
    <n v="1973"/>
    <n v="6425"/>
    <n v="39"/>
    <s v="in administrare"/>
    <s v="HG 982/1998;HG 1344/2011; HG 478/ 24-IUN-15;HG.478/24-IUN-15;OUG.1 din 04/01/2017;OUG.68 din 06/11/2019"/>
    <s v="imobil"/>
    <s v="Denumire=lucrare corectare torenti ;"/>
  </r>
  <r>
    <x v="4729"/>
    <s v="8.30._"/>
    <m/>
    <m/>
    <s v="TRAVERSA 5"/>
    <s v="FOND FORESTIER"/>
    <s v="VRANCEA"/>
    <s v="-"/>
    <s v="Tara: România; Judet: VRANCEA; -;   -; Nr: -;"/>
    <n v="1972"/>
    <n v="4396"/>
    <n v="39"/>
    <s v="in administrare"/>
    <s v="HG 982/1998;HG 1344/2011; HG 478/ 24-IUN-15;HG.478/24-IUN-15;OUG.1 din 04/01/2017;HG.354/18.05.2017;OUG.68 din 06/11/2019"/>
    <s v="imobil"/>
    <s v="Denumire=lucrare corectare torenti ;"/>
  </r>
  <r>
    <x v="4730"/>
    <s v="8.27.07"/>
    <m/>
    <m/>
    <s v="GRAJD ARMASARI PEPINIERE"/>
    <m/>
    <s v="GALAŢI"/>
    <s v="-"/>
    <s v="Tara: România; Judet: GALAŢI; -;   -; Nr: -;"/>
    <n v="1998"/>
    <n v="27295"/>
    <n v="17"/>
    <s v="in administrare"/>
    <s v="HG 982/1998_x000a_;; HG 478/ 24-IUN-15;HG.478/24-IUN-15;OUG.1 din 04/01/2017;HG.354/18.05.2017;OUG.68 din 06/11/2019"/>
    <s v="imobil"/>
    <s v="Suprafaţă construită= mp;Suprafaţă desfăşurată= mp;Regimul de înălţime= ;Suprafaţă teren= mp;CF= ;Suprafaţă utilă= mp;"/>
  </r>
  <r>
    <x v="4731"/>
    <s v="8.04.04"/>
    <m/>
    <m/>
    <s v="DAF Rascova"/>
    <s v="Cladova"/>
    <s v="ARAD"/>
    <s v="-"/>
    <s v="Tara: România; Judet: ARAD; -;   -; Nr: -;"/>
    <n v="2004"/>
    <n v="392407"/>
    <n v="2"/>
    <s v="in administrare"/>
    <s v="OG.82/2004,HG 1105/2;HG 1344/2011; HG 478/ 24-IUN-15;HG.478/24-IUN-15;OUG.1 din 04/01/2017;HG.354/18.05.2017;OUG.68 din 06/11/2019"/>
    <s v="imobil"/>
    <s v="Lungime= Km;Suprafeţe= ha;CF= ;"/>
  </r>
  <r>
    <x v="4732"/>
    <s v="8.04.04"/>
    <m/>
    <m/>
    <s v="DRUM FORESTIER ZBIGLEZEA 2,9 KM"/>
    <s v="cf amen silvice"/>
    <s v="DÂMBOVIŢA"/>
    <s v="-"/>
    <s v="Tara: România; Judet: DÂMBOVIŢA; -;   -; Nr: -;"/>
    <n v="2003"/>
    <n v="876691"/>
    <n v="15"/>
    <s v="in administrare"/>
    <s v="OG.82/2004,HG 1105/2;HG 1344/2011; HG 478/ 24-IUN-15;HG.478/24-IUN-15;OUG.1 din 04/01/2017;HG.354/18.05.2017;OUG.68 din 06/11/2019"/>
    <s v="imobil"/>
    <s v="Lungime= Km;Suprafeţe= ha;CF= ;"/>
  </r>
  <r>
    <x v="4733"/>
    <s v="8.04.01"/>
    <m/>
    <m/>
    <s v="teren forestier"/>
    <s v="OS Lipova"/>
    <s v="ARAD"/>
    <s v="-"/>
    <s v="Tara: România; Judet: ARAD; -;   -; Nr: -;"/>
    <n v="2004"/>
    <n v="94425"/>
    <n v="2"/>
    <s v="in administrare"/>
    <s v="HG 796/2002;;OUG.1 din 04/01/2017;HG.354/18.05.2017;OUG.68 din 06/11/2019"/>
    <s v="imobil"/>
    <s v="Suprafeţe=10 ha, mp;CF= ;Date cadastrale= ;"/>
  </r>
  <r>
    <x v="4734"/>
    <s v="8.04.01"/>
    <m/>
    <m/>
    <s v="teren forestier"/>
    <s v="Bulza"/>
    <s v="ARAD"/>
    <s v="-"/>
    <s v="Tara: România; Judet: ARAD; -;   -; Nr: -;"/>
    <n v="2003"/>
    <n v="3289"/>
    <n v="2"/>
    <s v="in administrare"/>
    <s v="HG 796/2002;;OUG.1 din 04/01/2017;HG.354/18.05.2017;OUG.68 din 06/11/2019"/>
    <s v="imobil"/>
    <s v="Suprafeţe=0,58 ha, mp;CF= ;Date cadastrale= ;"/>
  </r>
  <r>
    <x v="4735"/>
    <s v="8.04.04"/>
    <m/>
    <m/>
    <s v="DRUM VL GROHASULUI"/>
    <s v="conform amenajamentelor silvice"/>
    <s v="ALBA"/>
    <s v="-"/>
    <s v="Tara: România; Judet: ALBA; -;   -; Nr: -;"/>
    <n v="1994"/>
    <n v="577"/>
    <n v="1"/>
    <s v="in administrare"/>
    <s v="HG 982/1998;HG 1344/2011;OUG.1 din 04/01/2017;HG.354/18.05.2017;OUG.68 din 06/11/2019"/>
    <s v="imobil"/>
    <s v="Lungime= Km;Suprafeţe= ha;CF= ;"/>
  </r>
  <r>
    <x v="4736"/>
    <s v="8.04.04"/>
    <m/>
    <m/>
    <s v="DRUM FORESTIER VALEA ALBULUI"/>
    <s v="conform amenajamentelor silvice"/>
    <s v="ARAD"/>
    <s v="-"/>
    <s v="Tara: România; Judet: ARAD; -;   -; Nr: -;"/>
    <n v="1963"/>
    <n v="2053"/>
    <n v="2"/>
    <s v="in administrare"/>
    <s v="HG 982/1998;HG 1344/2011; HG 478/ 24-IUN-15;HG.478/24-IUN-15;OUG.1 din 04/01/2017;OUG.68 din 06/11/2019"/>
    <s v="imobil"/>
    <s v="Lungime= Km;Suprafeţe= ha;CF= ;"/>
  </r>
  <r>
    <x v="4737"/>
    <s v="8.30.01"/>
    <m/>
    <m/>
    <s v="BARAJ 5 G 1 PR SARII"/>
    <s v="conform amenajamentelor silvice"/>
    <s v="VRANCEA"/>
    <s v="Andreiaşu de Jos"/>
    <s v="Tara: România; Judet: VRANCEA;Com Andreiaşu de Jos;   -; Nr: -;"/>
    <n v="1988"/>
    <n v="937"/>
    <n v="39"/>
    <s v="in administrare"/>
    <s v="HG 982/1998;HG 1344/2011; HG 478/ 24-IUN-15;HG.478/24-IUN-15;OUG.1 din 04/01/2017;HG.354/18.05.2017;OUG.68 din 06/11/2019;HG.846/08.10.2020"/>
    <s v="imobil"/>
    <s v="Lungime albie corectată/consolidată=0,22 km;"/>
  </r>
  <r>
    <x v="4738"/>
    <s v="8.30.01"/>
    <m/>
    <m/>
    <s v="CORECT TORENŢI P RAU"/>
    <s v="conform amenajamentelor silvice"/>
    <s v="ARGEŞ"/>
    <s v="-"/>
    <s v="Tara: România; Judet: ARGEŞ; -;   -; Nr: -;"/>
    <n v="1986"/>
    <n v="70"/>
    <n v="3"/>
    <s v="in administrare"/>
    <s v="HG 982/1998;HG 1344/2011;OUG.1 din 04/01/2017;HG.354/18.05.2017;OUG.68 din 06/11/2019;HG.846/08.10.2020"/>
    <s v="imobil"/>
    <s v="Lungime albie corectată/consolidată=0,07 km;"/>
  </r>
  <r>
    <x v="4739"/>
    <s v="8.04.04"/>
    <m/>
    <m/>
    <s v="DRUM AUTO POJARNA 2,3 KM"/>
    <s v="conform amenajamentelor silvice"/>
    <s v="ARGEŞ"/>
    <s v="-"/>
    <s v="Tara: România; Judet: ARGEŞ; -;   -; Nr: -;"/>
    <n v="1975"/>
    <n v="893548"/>
    <n v="3"/>
    <s v="in administrare"/>
    <s v="HG 982/1998;HG 1344/2011;OUG.1 din 04/01/2017;HG.354/18.05.2017;OUG.68 din 06/11/2019"/>
    <s v="imobil"/>
    <s v="Lungime= Km;Suprafeţe= ha;CF= ;"/>
  </r>
  <r>
    <x v="4740"/>
    <s v="8.04.04"/>
    <m/>
    <m/>
    <s v="DRUM VALEA RAIULUI"/>
    <s v="conform amenajamentelor silvice"/>
    <s v="ARAD"/>
    <s v="-"/>
    <s v="Tara: România; Judet: ARAD; -;   -; Nr: -;"/>
    <n v="1981"/>
    <n v="127435"/>
    <n v="2"/>
    <s v="in administrare"/>
    <s v="HG 982/1998;; HG 478/ 24-IUN-15;HG.478/24-IUN-15;OUG.1 din 04/01/2017;HG.354/18.05.2017;OUG.68 din 06/11/2019"/>
    <s v="imobil"/>
    <s v="Lungime= Km;Suprafeţe= ha;CF= ;"/>
  </r>
  <r>
    <x v="4741"/>
    <s v="8.04.04"/>
    <m/>
    <m/>
    <s v="DAF IZVORAS PRELUNGIRE"/>
    <s v="conform amenajamentelor silvice"/>
    <s v="PRAHOVA"/>
    <s v="-"/>
    <s v="Tara: România; Judet: PRAHOVA; -;   -; Nr: -;"/>
    <n v="1982"/>
    <n v="4200"/>
    <n v="29"/>
    <s v="in administrare"/>
    <s v="HG 982/1998;HG 1344/2011; HG 478/ 24-IUN-15;HG.478/24-IUN-15;OUG.1 din 04/01/2017;OUG.68 din 06/11/2019"/>
    <s v="imobil"/>
    <s v="Lungime= Km;Suprafeţe= ha;CF= ;"/>
  </r>
  <r>
    <x v="4742"/>
    <s v="8.04.04"/>
    <m/>
    <m/>
    <s v="DAF IZVORUL PESTELUI"/>
    <s v="conform amenajamentelor silvice"/>
    <s v="BUZĂU"/>
    <s v="-"/>
    <s v="Tara: România; Judet: BUZĂU; -;   -; Nr: -;"/>
    <n v="1986"/>
    <n v="224482"/>
    <n v="10"/>
    <s v="in administrare"/>
    <s v="HG 982/1998;HG 1344/2011;OUG.1 din 04/01/2017;HG.354/18.05.2017;OUG.68 din 06/11/2019"/>
    <s v="imobil"/>
    <s v="Lungime= Km;Suprafeţe= ha;CF= ;"/>
  </r>
  <r>
    <x v="4743"/>
    <s v="8.04.04"/>
    <m/>
    <m/>
    <s v="DAF SASA"/>
    <s v="conform amenajamentelor silvice"/>
    <s v="CARAŞ-SEVERIN"/>
    <s v="Oţelu Roşu"/>
    <s v="Tara: România; Judet: CARAŞ-SEVERIN;Orş Oţelu Roşu;   -; Nr: -;"/>
    <n v="1972"/>
    <n v="28970"/>
    <n v="11"/>
    <s v="in administrare"/>
    <s v="HG 982/1998;HG 1344/2011; HG 478/ 24-IUN-15;HG.478/24-IUN-15;OUG.1 din 04/01/2017;HG.354/18.05.2017;OUG.68 din 06/11/2019"/>
    <s v="imobil"/>
    <s v="Lungime=6,6 Km;Suprafeţe=1,92 ha;CF= ;"/>
  </r>
  <r>
    <x v="4744"/>
    <s v="8.04.04"/>
    <m/>
    <m/>
    <s v="DAF MODOIA SOCET"/>
    <s v="conform amenajamentelor silvice"/>
    <s v="VÂLCEA"/>
    <s v="-"/>
    <s v="Tara: România; Judet: VÂLCEA; -;   -; Nr: -;"/>
    <n v="1959"/>
    <n v="519"/>
    <n v="38"/>
    <s v="in administrare"/>
    <s v="HG 982/1998;HG 1344/2011; HG 478/ 24-IUN-15;HG.478/24-IUN-15;OUG.1 din 04/01/2017;OUG.68 din 06/11/2019"/>
    <s v="imobil"/>
    <s v="Lungime=3,8 Km;Suprafeţe= ha;CF= ;"/>
  </r>
  <r>
    <x v="4745"/>
    <s v="8.04.04"/>
    <m/>
    <m/>
    <s v="DAF RUDARU-VATAFU"/>
    <s v="conform amenajamentelor silvice"/>
    <s v="VÂLCEA"/>
    <s v="-"/>
    <s v="Tara: România; Judet: VÂLCEA; -;   -; Nr: -;"/>
    <n v="1966"/>
    <n v="37589"/>
    <n v="38"/>
    <s v="in administrare"/>
    <s v="HG 982/1998;HG 1344/2011; HG 478/ 24-IUN-15;HG.478/24-IUN-15;OUG.1 din 04/01/2017;OUG.68 din 06/11/2019"/>
    <s v="imobil"/>
    <s v="Lungime= Km;Suprafeţe= ha;CF= ;"/>
  </r>
  <r>
    <x v="4746"/>
    <s v="8.23.07"/>
    <m/>
    <m/>
    <s v="Incitato II-22 / I 2- 21HB"/>
    <m/>
    <s v="ARAD"/>
    <s v="-"/>
    <s v="Tara: România; Judet: ARAD; -;   -; Nr: -;"/>
    <n v="2004"/>
    <n v="7600"/>
    <n v="2"/>
    <s v="in administrare"/>
    <s v="Hg 127/03.04.2012;OUG.1 din 04/01/2017;OUG.68 din 06/11/2019"/>
    <s v="mobil"/>
    <s v="Sex:A.M.P; anul nasterii:2001; locatia de baza:D arad"/>
  </r>
  <r>
    <x v="4747"/>
    <s v="8.23.03"/>
    <m/>
    <m/>
    <s v=" ORNAMENT / Ep-10 J    00065DDEDE"/>
    <m/>
    <s v="ARAD"/>
    <s v="-"/>
    <s v="Tara: România; Judet: ARAD; -;   -; Nr: -;"/>
    <n v="2005"/>
    <n v="7800"/>
    <n v="2"/>
    <s v="in administrare"/>
    <s v="Hg 127/03.04.2012;OUG.1 din 04/01/2017;OUG.68 din 06/11/2019"/>
    <s v="mobil"/>
    <s v="Sex:A.M.P; anul nasterii:2002; locatia de baza:D arad"/>
  </r>
  <r>
    <x v="4748"/>
    <s v="8.23.07"/>
    <m/>
    <m/>
    <s v=" Siglavy Capriola XXII - 18 / SC 22-18 F"/>
    <m/>
    <s v="ARAD"/>
    <s v="-"/>
    <s v="Tara: România; Judet: ARAD; -;   -; Nr: -;"/>
    <n v="2008"/>
    <n v="10000"/>
    <n v="2"/>
    <s v="in administrare"/>
    <s v="Hg 127/03.04.2012;OUG.1 din 04/01/2017;OUG.68 din 06/11/2019"/>
    <s v="mobil"/>
    <s v="Sex:A.M.P; anul nasterii:2005; locatia de baza:D arad"/>
  </r>
  <r>
    <x v="4749"/>
    <s v="8.23.11"/>
    <m/>
    <m/>
    <s v=" TAINA / JB-2 HB"/>
    <m/>
    <s v="BISTRIŢA-NĂSĂUD"/>
    <s v="-"/>
    <s v="Tara: România; Judet: BISTRIŢA-NĂSĂUD; -;   -; Nr: -;"/>
    <n v="2004"/>
    <n v="7200"/>
    <n v="6"/>
    <s v="in administrare"/>
    <s v="Hg 127/03.04.2012;OUG.1 din 04/01/2017;OUG.68 din 06/11/2019"/>
    <s v="mobil"/>
    <s v="Sex: I.M; anul nasterii:2001; locatia de baza:H beclean"/>
  </r>
  <r>
    <x v="4750"/>
    <s v="8.23.07"/>
    <m/>
    <m/>
    <s v=" Maestoso XLVII-11/M 47-11HB"/>
    <m/>
    <s v="BISTRIŢA-NĂSĂUD"/>
    <s v="-"/>
    <s v="Tara: România; Judet: BISTRIŢA-NĂSĂUD; -;   -; Nr: -;"/>
    <n v="2007"/>
    <n v="10800"/>
    <n v="6"/>
    <s v="in administrare"/>
    <s v="Hg 127/03.04.2012;OUG.1 din 04/01/2017;OUG.68 din 06/11/2019"/>
    <s v="mobil"/>
    <s v="Sex: A.M.P; anul nasterii:2004; locatia de baza:H beclean"/>
  </r>
  <r>
    <x v="4751"/>
    <s v="8.23.11"/>
    <m/>
    <m/>
    <s v=" Zepelin / Kj -10HB"/>
    <m/>
    <s v="BISTRIŢA-NĂSĂUD"/>
    <s v="-"/>
    <s v="Tara: România; Judet: BISTRIŢA-NĂSĂUD; -;   -; Nr: -;"/>
    <n v="2008"/>
    <n v="7899"/>
    <n v="6"/>
    <s v="in administrare"/>
    <s v="Hg 127/03.04.2012;OUG.1 din 04/01/2017;OUG.68 din 06/11/2019"/>
    <s v="mobil"/>
    <s v="Sex: A.M.P; anul nasterii:2005; locatia de baza:H beclean"/>
  </r>
  <r>
    <x v="4752"/>
    <s v="8.23.11"/>
    <m/>
    <m/>
    <s v=" Zid / Jp 39HB"/>
    <m/>
    <s v="NEAMŢ"/>
    <s v="-"/>
    <s v="Tara: România; Judet: NEAMŢ; -;   -; Nr: -;"/>
    <n v="2008"/>
    <n v="7899"/>
    <n v="27"/>
    <s v="in administrare"/>
    <s v="Hg 127/03.04.2012;OUG.1 din 04/01/2017;HG.118/27.02.2019;OUG.68 din 06/11/2019"/>
    <s v="mobil"/>
    <s v="Anul naşterii=2005 ;Sexul=armăsar montă publică ;Dangale=Jp 39HB ;Microcip=00065EB5BC ;Locaţia de bază=D.A. Dumbrava ;"/>
  </r>
  <r>
    <x v="4753"/>
    <s v="8.23.07"/>
    <m/>
    <m/>
    <s v=" Neapolitano XXXI-29 / N 31 - 29HB"/>
    <m/>
    <s v="BISTRIŢA-NĂSĂUD"/>
    <s v="-"/>
    <s v="Tara: România; Judet: BISTRIŢA-NĂSĂUD; -;   -; Nr: -;"/>
    <n v="2010"/>
    <n v="10000"/>
    <n v="6"/>
    <s v="in administrare"/>
    <s v="Hg 127/03.04.2012;OUG.1 din 04/01/2017;OUG.68 din 06/11/2019"/>
    <s v="mobil"/>
    <s v="Sex: A.M.P; anul nasterii:2007; locatia de baza:H beclean"/>
  </r>
  <r>
    <x v="4754"/>
    <s v="8.23.11"/>
    <m/>
    <m/>
    <s v=" FLIT / D - F 18"/>
    <m/>
    <s v="BRĂILA"/>
    <s v="-"/>
    <s v="Tara: România; Judet: BRĂILA; -;   -; Nr: -;"/>
    <n v="2005"/>
    <n v="7000"/>
    <n v="9"/>
    <s v="in administrare"/>
    <s v="Hg 127/03.04.2012;OUG.1 din 04/01/2017;OUG.68 din 06/11/2019"/>
    <s v="mobil"/>
    <s v="Sex: A.M.P; anul nasterii:2002; locatia de baza:D ramnicelu"/>
  </r>
  <r>
    <x v="4755"/>
    <s v="8.23.07"/>
    <m/>
    <m/>
    <s v=" 762 Conversano XXIX - 61/C 29 - 61 F"/>
    <m/>
    <s v="BRAŞOV"/>
    <s v="-"/>
    <s v="Tara: România; Judet: BRAŞOV; -;   -; Nr: -;"/>
    <n v="2004"/>
    <n v="7030"/>
    <n v="8"/>
    <s v="in administrare"/>
    <s v="Hg 127/03.04.2012;OUG.1 din 04/01/2017;OUG.68 din 06/11/2019"/>
    <s v="mobil"/>
    <s v="Sex: I. M; anul nasterii:2001; locatia de baza:H Sambata de Jos"/>
  </r>
  <r>
    <x v="4756"/>
    <s v="8.23.07"/>
    <m/>
    <m/>
    <s v=" 761 Conversano XXIX - 57/C 29 - 57 F"/>
    <m/>
    <s v="BRAŞOV"/>
    <s v="-"/>
    <s v="Tara: România; Judet: BRAŞOV; -;   -; Nr: -;"/>
    <n v="2004"/>
    <n v="7410"/>
    <n v="8"/>
    <s v="in administrare"/>
    <s v="Hg 127/03.04.2012;OUG.1 din 04/01/2017;OUG.68 din 06/11/2019"/>
    <s v="mobil"/>
    <s v="Sex: I. M; anul nasterii:2001; locatia de baza:H Sambata de Jos"/>
  </r>
  <r>
    <x v="4757"/>
    <s v="8.23.07"/>
    <m/>
    <m/>
    <s v=" 759 Neapolitano XXIX - 47/C 29 - 47 F"/>
    <m/>
    <s v="BRAŞOV"/>
    <s v="-"/>
    <s v="Tara: România; Judet: BRAŞOV; -;   -; Nr: -;"/>
    <n v="2004"/>
    <n v="7600"/>
    <n v="8"/>
    <s v="in administrare"/>
    <s v="Hg 127/03.04.2012;OUG.1 din 04/01/2017;OUG.68 din 06/11/2019"/>
    <s v="mobil"/>
    <s v="Sex: I. M; anul nasterii:2000; locatia de baza:H Sambata de Jos"/>
  </r>
  <r>
    <x v="4758"/>
    <s v="8.23.07"/>
    <m/>
    <m/>
    <s v=" Conversano XXIX - 74 / C 29 - 74F"/>
    <m/>
    <s v="BRAŞOV"/>
    <s v="-"/>
    <s v="Tara: România; Judet: BRAŞOV; -;   -; Nr: -;"/>
    <n v="2006"/>
    <n v="10000"/>
    <n v="8"/>
    <s v="in administrare"/>
    <s v="Hg 127/03.04.2012;OUG.1 din 04/01/2017;OUG.68 din 06/11/2019"/>
    <s v="mobil"/>
    <s v="Sex: A.M.P; anul nasterii:2003; locatia de baza:H Sambata de Jos"/>
  </r>
  <r>
    <x v="4759"/>
    <s v="8.23.07"/>
    <m/>
    <m/>
    <s v=" Neapolitano XXIX-101 / N 29-101F"/>
    <m/>
    <s v="BRAŞOV"/>
    <s v="-"/>
    <s v="Tara: România; Judet: BRAŞOV; -;   -; Nr: -;"/>
    <n v="2009"/>
    <n v="10300"/>
    <n v="8"/>
    <s v="in administrare"/>
    <s v="Hg 127/03.04.2012;OUG.1 din 04/01/2017;OUG.68 din 06/11/2019"/>
    <s v="mobil"/>
    <s v="Sex: I. M; anul nasterii:2006; locatia de baza:H Sambata de Jos"/>
  </r>
  <r>
    <x v="4760"/>
    <s v="8.23.07"/>
    <m/>
    <m/>
    <s v=" Pluto XIX-85/P 19-85F"/>
    <m/>
    <s v="BRAŞOV"/>
    <s v="-"/>
    <s v="Tara: România; Judet: BRAŞOV; -;   -; Nr: -;"/>
    <n v="2010"/>
    <n v="10800"/>
    <n v="8"/>
    <s v="in administrare"/>
    <s v="Hg 127/03.04.2012;OUG.1 din 04/01/2017;OUG.68 din 06/11/2019"/>
    <s v="mobil"/>
    <s v="Sex:A.M.P; anul nasterii:2006; locatia de baza:H Sambata de Jos"/>
  </r>
  <r>
    <x v="4761"/>
    <s v="8.23.07"/>
    <m/>
    <m/>
    <s v=" Siglavy Capriola XXII-23 /SC 22-23 F"/>
    <m/>
    <s v="BRAŞOV"/>
    <s v="-"/>
    <s v="Tara: România; Judet: BRAŞOV; -;   -; Nr: -;"/>
    <n v="2010"/>
    <n v="10000"/>
    <n v="8"/>
    <s v="in administrare"/>
    <s v="Hg 127/03.04.2012;OUG.1 din 04/01/2017;OUG.68 din 06/11/2019"/>
    <s v="mobil"/>
    <s v="Sex:A.M.P; anul nasterii:2006; locatia de baza:H Sambata de Jos"/>
  </r>
  <r>
    <x v="4762"/>
    <s v="8.23.07"/>
    <m/>
    <m/>
    <s v=" Neapolitano XXXII-5/N 32-5F"/>
    <m/>
    <s v="BRAŞOV"/>
    <s v="-"/>
    <s v="Tara: România; Judet: BRAŞOV; -;   -; Nr: -;"/>
    <n v="2010"/>
    <n v="10300"/>
    <n v="8"/>
    <s v="in administrare"/>
    <s v="Hg 127/03.04.2012;OUG.1 din 04/01/2017;OUG.68 din 06/11/2019"/>
    <s v="mobil"/>
    <s v="Sex:I.M.; anul nasterii:2007; locatia de baza:H Sambata de Jos"/>
  </r>
  <r>
    <x v="4763"/>
    <s v="8.23.07"/>
    <m/>
    <m/>
    <s v=" Maestoso L-2/M 50-2F"/>
    <m/>
    <s v="BRAŞOV"/>
    <s v="-"/>
    <s v="Tara: România; Judet: BRAŞOV; -;   -; Nr: -;"/>
    <n v="2010"/>
    <n v="10000"/>
    <n v="8"/>
    <s v="in administrare"/>
    <s v="Hg 127/03.04.2012;OUG.1 din 04/01/2017;OUG.68 din 06/11/2019"/>
    <s v="mobil"/>
    <s v="Sex:A.M.P.; anul nasterii:2007; locatia de baza:H Sambata de Jos"/>
  </r>
  <r>
    <x v="4764"/>
    <s v="8.23.07"/>
    <m/>
    <m/>
    <s v=" Neapolitano XXXII-7/N 32-7F"/>
    <m/>
    <s v="BRAŞOV"/>
    <s v="-"/>
    <s v="Tara: România; Judet: BRAŞOV; -;   -; Nr: -;"/>
    <n v="2010"/>
    <n v="10300"/>
    <n v="8"/>
    <s v="in administrare"/>
    <s v="Hg 127/03.04.2012;OUG.1 din 04/01/2017;OUG.68 din 06/11/2019"/>
    <s v="mobil"/>
    <s v="Sex:I.M.; anul nasterii:2007; locatia de baza:H Sambata de Jos"/>
  </r>
  <r>
    <x v="4765"/>
    <s v="8.23.11"/>
    <m/>
    <m/>
    <s v=" Agatat/Es 1"/>
    <m/>
    <s v="CONSTANŢA"/>
    <s v="-"/>
    <s v="Tara: România; Judet: CONSTANŢA; -;   -; Nr: -;"/>
    <n v="2008"/>
    <n v="9400"/>
    <n v="13"/>
    <s v="in administrare"/>
    <s v="Hg 127/03.04.2012; HG 598/ 14-AUG-13:598/14-AUG-13;OUG.1 din 04/01/2017;OUG.68 din 06/11/2019"/>
    <s v="mobil"/>
    <s v="Subrasa= ;Anul naşterii= ;Sexul= ;Locaţia de bază= ;"/>
  </r>
  <r>
    <x v="4766"/>
    <s v="8.23.11"/>
    <m/>
    <m/>
    <s v=" Ita/At 24"/>
    <m/>
    <s v="BUZĂU"/>
    <s v="-"/>
    <s v="Tara: România; Judet: BUZĂU; -;   -; Nr: -;"/>
    <n v="2008"/>
    <n v="8900"/>
    <n v="10"/>
    <s v="in administrare"/>
    <s v="Hg 127/03.04.2012;OUG.1 din 04/01/2017;OUG.68 din 06/11/2019"/>
    <s v="mobil"/>
    <s v="Sex:I.M.; anul nasterii:2005; locatia de baza:H Rusetu"/>
  </r>
  <r>
    <x v="4767"/>
    <s v="8.23.13"/>
    <m/>
    <m/>
    <s v=" Nevada/Lt 41"/>
    <m/>
    <s v="BUZĂU"/>
    <s v="-"/>
    <s v="Tara: România; Judet: BUZĂU; -;   -; Nr: -;"/>
    <n v="2008"/>
    <n v="9400"/>
    <n v="10"/>
    <s v="in administrare"/>
    <s v="Hg 127/03.04.2012;OUG.1 din 04/01/2017;OUG.68 din 06/11/2019"/>
    <s v="mobil"/>
    <s v="Sex:I.M.; anul nasterii:2003; locatia de baza:H Rusetu"/>
  </r>
  <r>
    <x v="4768"/>
    <s v="8.23.11"/>
    <m/>
    <m/>
    <s v=" Limitat/Es 5-R"/>
    <m/>
    <s v="BUZĂU"/>
    <s v="-"/>
    <s v="Tara: România; Judet: BUZĂU; -;   -; Nr: -;"/>
    <n v="2008"/>
    <n v="9400"/>
    <n v="10"/>
    <s v="in administrare"/>
    <s v="Hg 127/03.04.2012;OUG.1 din 04/01/2017;OUG.68 din 06/11/2019"/>
    <s v="mobil"/>
    <s v="Sex:A.M.P.; anul nasterii:2005; locatia de baza:H Rusetu"/>
  </r>
  <r>
    <x v="4769"/>
    <s v="8.23.11"/>
    <m/>
    <m/>
    <s v=" Timona/Us-4 R"/>
    <m/>
    <s v="BUZĂU"/>
    <s v="-"/>
    <s v="Tara: România; Judet: BUZĂU; -;   -; Nr: -;"/>
    <n v="2009"/>
    <n v="8900"/>
    <n v="10"/>
    <s v="in administrare"/>
    <s v="Hg 127/03.04.2012;OUG.1 din 04/01/2017;OUG.68 din 06/11/2019"/>
    <s v="mobil"/>
    <s v="Sex:I.M.; anul nasterii:2006; locatia de baza:H Rusetu"/>
  </r>
  <r>
    <x v="4770"/>
    <s v="8.23.11"/>
    <m/>
    <m/>
    <s v=" Titanic/Od-5 R"/>
    <m/>
    <s v="BUZĂU"/>
    <s v="-"/>
    <s v="Tara: România; Judet: BUZĂU; -;   -; Nr: -;"/>
    <n v="2010"/>
    <n v="9400"/>
    <n v="10"/>
    <s v="in administrare"/>
    <s v="Hg 127/03.04.2012;OUG.1 din 04/01/2017;OUG.68 din 06/11/2019"/>
    <s v="mobil"/>
    <s v="Sex:A.M.P.; anul nasterii:2007; locatia de baza:H Rusetu"/>
  </r>
  <r>
    <x v="4771"/>
    <s v="8.23.11"/>
    <m/>
    <m/>
    <s v=" Avara/Jp-52 R"/>
    <m/>
    <s v="BUZĂU"/>
    <s v="-"/>
    <s v="Tara: România; Judet: BUZĂU; -;   -; Nr: -;"/>
    <n v="2010"/>
    <n v="8900"/>
    <n v="10"/>
    <s v="in administrare"/>
    <s v="Hg 127/03.04.2012;OUG.1 din 04/01/2017;OUG.68 din 06/11/2019"/>
    <s v="mobil"/>
    <s v="Sex:I.M.; anul nasterii:2004; locatia de baza:H Rusetu"/>
  </r>
  <r>
    <x v="4772"/>
    <s v="8.23.13"/>
    <m/>
    <m/>
    <s v=" IRAK/Z 13J"/>
    <m/>
    <s v="CĂLĂRAŞI"/>
    <s v="-"/>
    <s v="Tara: România; Judet: CĂLĂRAŞI; -;   -; Nr: -;"/>
    <n v="2004"/>
    <n v="7600"/>
    <n v="51"/>
    <s v="in administrare"/>
    <s v="Hg 127/03.04.2012;OUG.1 din 04/01/2017;OUG.68 din 06/11/2019"/>
    <s v="mobil"/>
    <s v="Sex:A.M.P.; anul nasterii:2001; locatia de baza:H Jegalia"/>
  </r>
  <r>
    <x v="4773"/>
    <s v="8.23.03"/>
    <m/>
    <m/>
    <s v=" 405 NUBIRA/Fi-59 J"/>
    <m/>
    <s v="CĂLĂRAŞI"/>
    <s v="-"/>
    <s v="Tara: România; Judet: CĂLĂRAŞI; -;   -; Nr: -;"/>
    <n v="2004"/>
    <n v="7410"/>
    <n v="51"/>
    <s v="in administrare"/>
    <s v="Hg 127/03.04.2012;OUG.1 din 04/01/2017;OUG.68 din 06/11/2019"/>
    <s v="mobil"/>
    <s v="Sex:I.M.; anul nasterii:2001; locatia de baza:H Jegalia"/>
  </r>
  <r>
    <x v="4774"/>
    <s v="8.23.11"/>
    <m/>
    <m/>
    <s v=" GIMI-V-27"/>
    <m/>
    <s v="CĂLĂRAŞI"/>
    <s v="-"/>
    <s v="Tara: România; Judet: CĂLĂRAŞI; -;   -; Nr: -;"/>
    <n v="2004"/>
    <n v="7600"/>
    <n v="51"/>
    <s v="in administrare"/>
    <s v="Hg 127/03.04.2012;OUG.1 din 04/01/2017;OUG.68 din 06/11/2019"/>
    <s v="mobil"/>
    <s v="Sex:A.M.P.; anul nasterii:2001; locatia de baza:H Dor Marunt"/>
  </r>
  <r>
    <x v="4775"/>
    <s v="8.23.07"/>
    <m/>
    <m/>
    <s v=" NEAPOLITANO XXVIII-3/N 28-3F"/>
    <m/>
    <s v="CĂLĂRAŞI"/>
    <s v="-"/>
    <s v="Tara: România; Judet: CĂLĂRAŞI; -;   -; Nr: -;"/>
    <n v="2005"/>
    <n v="6641"/>
    <n v="51"/>
    <s v="in administrare"/>
    <s v="Hg 127/03.04.2012;OUG.1 din 04/01/2017;OUG.68 din 06/11/2019"/>
    <s v="mobil"/>
    <s v="Sex:A.M.P.; anul nasterii:1995; locatia de baza:H Jegalia"/>
  </r>
  <r>
    <x v="4776"/>
    <s v="8.23.03"/>
    <m/>
    <m/>
    <s v=" 413 NATALIA/Ep-4"/>
    <m/>
    <s v="CĂLĂRAŞI"/>
    <s v="-"/>
    <s v="Tara: România; Judet: CĂLĂRAŞI; -;   -; Nr: -;"/>
    <n v="2005"/>
    <n v="7600"/>
    <n v="51"/>
    <s v="in administrare"/>
    <s v="Hg 127/03.04.2012;OUG.1 din 04/01/2017;OUG.68 din 06/11/2019"/>
    <s v="mobil"/>
    <s v="Sex:I.M.; anul nasterii:2001; locatia de baza:H Jegalia"/>
  </r>
  <r>
    <x v="4777"/>
    <s v="8.23.03"/>
    <m/>
    <m/>
    <s v=" Orlan/Ep-8"/>
    <m/>
    <s v="CĂLĂRAŞI"/>
    <s v="-"/>
    <s v="Tara: România; Judet: CĂLĂRAŞI; -;   -; Nr: -;"/>
    <n v="2005"/>
    <n v="8000"/>
    <n v="51"/>
    <s v="in administrare"/>
    <s v="Hg 127/03.04.2012;OUG.1 din 04/01/2017;OUG.68 din 06/11/2019"/>
    <s v="mobil"/>
    <s v="Sex:A.M.P.; anul nasterii:2001; locatia de baza:H Jegalia"/>
  </r>
  <r>
    <x v="4778"/>
    <s v="8.23.03"/>
    <m/>
    <m/>
    <s v=" Sublima/Jr-16 J"/>
    <m/>
    <s v="CĂLĂRAŞI"/>
    <s v="-"/>
    <s v="Tara: România; Judet: CĂLĂRAŞI; -;   -; Nr: -;"/>
    <n v="2008"/>
    <n v="9400"/>
    <n v="51"/>
    <s v="in administrare"/>
    <s v="Hg 127/03.04.2012;OUG.1 din 04/01/2017;OUG.68 din 06/11/2019"/>
    <s v="mobil"/>
    <s v="Sex:I.M.; anul nasterii:2005; locatia de baza:H Jegalia"/>
  </r>
  <r>
    <x v="4779"/>
    <s v="8.23.13"/>
    <m/>
    <m/>
    <s v=" Vraja Sou/K-53"/>
    <m/>
    <s v="CĂLĂRAŞI"/>
    <s v="-"/>
    <s v="Tara: România; Judet: CĂLĂRAŞI; -;   -; Nr: -;"/>
    <n v="2008"/>
    <n v="9400"/>
    <n v="51"/>
    <s v="in administrare"/>
    <s v="Hg 127/03.04.2012;OUG.1 din 04/01/2017;OUG.68 din 06/11/2019"/>
    <s v="mobil"/>
    <s v="Sex:I.M.; anul nasterii:2003; locatia de baza:H Dor Marunt"/>
  </r>
  <r>
    <x v="4780"/>
    <s v="8.23.03"/>
    <m/>
    <m/>
    <s v=" Romantica/Fd-11 J"/>
    <m/>
    <s v="CĂLĂRAŞI"/>
    <s v="-"/>
    <s v="Tara: România; Judet: CĂLĂRAŞI; -;   -; Nr: -;"/>
    <n v="2008"/>
    <n v="9400"/>
    <n v="51"/>
    <s v="in administrare"/>
    <s v="Hg 127/03.04.2012;OUG.1 din 04/01/2017;OUG.68 din 06/11/2019"/>
    <s v="mobil"/>
    <s v="Sex:I.M.; anul nasterii:2004; locatia de baza:H Jegalia"/>
  </r>
  <r>
    <x v="4781"/>
    <s v="8.23.11"/>
    <m/>
    <m/>
    <s v=" Floricel/I-13"/>
    <m/>
    <s v="CĂLĂRAŞI"/>
    <s v="-"/>
    <s v="Tara: România; Judet: CĂLĂRAŞI; -;   -; Nr: -;"/>
    <n v="2009"/>
    <n v="9400"/>
    <n v="51"/>
    <s v="in administrare"/>
    <s v="Hg 127/03.04.2012;OUG.1 din 04/01/2017;OUG.68 din 06/11/2019"/>
    <s v="mobil"/>
    <s v="Sex:A.M.P.; anul nasterii:2005; locatia de baza:H Dor Marunt"/>
  </r>
  <r>
    <x v="4782"/>
    <s v="8.23.03"/>
    <m/>
    <m/>
    <s v=" Tendinita/G-18 J"/>
    <m/>
    <s v="CĂLĂRAŞI"/>
    <s v="-"/>
    <s v="Tara: România; Judet: CĂLĂRAŞI; -;   -; Nr: -;"/>
    <n v="2010"/>
    <n v="9400"/>
    <n v="51"/>
    <s v="in administrare"/>
    <s v="Hg 127/03.04.2012;OUG.1 din 04/01/2017;OUG.68 din 06/11/2019"/>
    <s v="mobil"/>
    <s v="Sex:I.M.; anul nasterii:2006; locatia de baza:H Jegalia"/>
  </r>
  <r>
    <x v="4783"/>
    <s v="8.23.03"/>
    <m/>
    <m/>
    <s v=" Tura/Ba-58 J"/>
    <m/>
    <s v="CĂLĂRAŞI"/>
    <s v="-"/>
    <s v="Tara: România; Judet: CĂLĂRAŞI; -;   -; Nr: -;"/>
    <n v="2010"/>
    <n v="9400"/>
    <n v="51"/>
    <s v="in administrare"/>
    <s v="Hg 127/03.04.2012;OUG.1 din 04/01/2017;OUG.68 din 06/11/2019"/>
    <s v="mobil"/>
    <s v="Sex:I.M.; anul nasterii:2006; locatia de baza:H Jegalia"/>
  </r>
  <r>
    <x v="4784"/>
    <s v="8.23.11"/>
    <m/>
    <m/>
    <s v=" Frag/I-30D"/>
    <m/>
    <s v="CĂLĂRAŞI"/>
    <s v="-"/>
    <s v="Tara: România; Judet: CĂLĂRAŞI; -;   -; Nr: -;"/>
    <n v="2010"/>
    <n v="10300"/>
    <n v="51"/>
    <s v="in administrare"/>
    <s v="Hg 127/03.04.2012;OUG.1 din 04/01/2017;OUG.68 din 06/11/2019"/>
    <s v="mobil"/>
    <s v="Sex:A.M.P.; anul nasterii:2007; locatia de baza:H Dor Marunt"/>
  </r>
  <r>
    <x v="4785"/>
    <s v="8.23.07"/>
    <m/>
    <m/>
    <s v="Conversano XXIX - 83 / C 29 - 83F"/>
    <m/>
    <s v="BRAŞOV"/>
    <s v="-"/>
    <s v="Tara: România; Judet: BRAŞOV; -;   -; Nr: -;"/>
    <n v="2008"/>
    <n v="10000"/>
    <n v="8"/>
    <s v="in administrare"/>
    <s v="Hg 127/03.04.2012;OUG.1 din 04/01/2017;OUG.68 din 06/11/2019"/>
    <s v="mobil"/>
    <s v="Sex:A.M.P.; anul nasterii:2005; locatia de baza:H Sambata de Jos"/>
  </r>
  <r>
    <x v="4786"/>
    <s v="8.23.07"/>
    <m/>
    <m/>
    <s v=" Siglavy Capriola XVII - 52/SC 17 - 52 F"/>
    <m/>
    <s v="BRAŞOV"/>
    <s v="-"/>
    <s v="Tara: România; Judet: BRAŞOV; -;   -; Nr: -;"/>
    <n v="2008"/>
    <n v="10300"/>
    <n v="8"/>
    <s v="in administrare"/>
    <s v="Hg 127/03.04.2012;OUG.1 din 04/01/2017;OUG.68 din 06/11/2019"/>
    <s v="mobil"/>
    <s v="Sex:I.M.; anul nasterii:2005; locatia de baza:H Sambata de Jos"/>
  </r>
  <r>
    <x v="4787"/>
    <s v="8.23.07"/>
    <m/>
    <m/>
    <s v=" Tulipan XIX - 6 / T 19 - 6 F"/>
    <m/>
    <s v="ARAD"/>
    <s v="-"/>
    <s v="Tara: România; Judet: ARAD; -;   -; Nr: -;"/>
    <n v="2008"/>
    <n v="10000"/>
    <n v="2"/>
    <s v="in administrare"/>
    <s v="Hg 127/03.04.2012; HG 598/ 14-AUG-13:598/14-AUG-13;OUG.1 din 04/01/2017;OUG.68 din 06/11/2019"/>
    <s v="mobil"/>
    <s v="Subrasa= ;Anul naşterii= ;Sexul= ;Locaţia de bază= ;"/>
  </r>
  <r>
    <x v="4788"/>
    <s v="8.23.07"/>
    <m/>
    <m/>
    <s v=" Conversano XXIX - 79/C 29 - 79 F"/>
    <m/>
    <s v="BRAŞOV"/>
    <s v="-"/>
    <s v="Tara: România; Judet: BRAŞOV; -;   -; Nr: -;"/>
    <n v="2008"/>
    <n v="10000"/>
    <n v="8"/>
    <s v="in administrare"/>
    <s v="Hg 127/03.04.2012;OUG.1 din 04/01/2017;OUG.68 din 06/11/2019"/>
    <s v="mobil"/>
    <s v="Sex:A.M.P.; anul nasterii:2004; locatia de baza:H Sambata de Jos"/>
  </r>
  <r>
    <x v="4789"/>
    <s v="8.23.07"/>
    <m/>
    <m/>
    <s v=" Neapolitano XXIX - 90/N 29-90F"/>
    <m/>
    <s v="BRAŞOV"/>
    <s v="-"/>
    <s v="Tara: România; Judet: BRAŞOV; -;   -; Nr: -;"/>
    <n v="2008"/>
    <n v="10000"/>
    <n v="8"/>
    <s v="in administrare"/>
    <s v="Hg 127/03.04.2012;OUG.1 din 04/01/2017;OUG.68 din 06/11/2019"/>
    <s v="mobil"/>
    <s v="Sex:A.M.P.; anul nasterii:2004; locatia de baza:H Sambata de Jos"/>
  </r>
  <r>
    <x v="4790"/>
    <s v="8.23.07"/>
    <m/>
    <m/>
    <s v="Maestoso XLIX-12 / M 49-12F"/>
    <m/>
    <s v="BRAŞOV"/>
    <s v="-"/>
    <s v="Tara: România; Judet: BRAŞOV; -;   -; Nr: -;"/>
    <n v="2009"/>
    <n v="10000"/>
    <n v="8"/>
    <s v="in administrare"/>
    <s v="Hg 127/03.04.2012;OUG.1 din 04/01/2017;OUG.68 din 06/11/2019"/>
    <s v="mobil"/>
    <s v="Sex:A.M.P.; anul nasterii:2006; locatia de baza:H Sambata de Jos"/>
  </r>
  <r>
    <x v="4791"/>
    <s v="8.23.09"/>
    <m/>
    <m/>
    <s v=" MERSUCH XXIII 48/M 23-48 M"/>
    <m/>
    <s v="CONSTANŢA"/>
    <s v="-"/>
    <s v="Tara: România; Judet: CONSTANŢA; -;   -; Nr: -;"/>
    <n v="2005"/>
    <n v="7600"/>
    <n v="13"/>
    <s v="in administrare"/>
    <s v="Hg 127/03.04.2012;OUG.1 din 04/01/2017;OUG.68 din 06/11/2019"/>
    <s v="mobil"/>
    <s v="Sex:I.M.; anul nasterii:2001; locatia de baza:H Mangalia"/>
  </r>
  <r>
    <x v="4792"/>
    <s v="8.23.09"/>
    <m/>
    <m/>
    <s v=" SIGLAVY BAGDADY XIV-59/SB 14-59 M"/>
    <m/>
    <s v="CONSTANŢA"/>
    <s v="-"/>
    <s v="Tara: România; Judet: CONSTANŢA; -;   -; Nr: -;"/>
    <n v="2005"/>
    <n v="8000"/>
    <n v="13"/>
    <s v="in administrare"/>
    <s v="Hg 127/03.04.2012;OUG.1 din 04/01/2017;OUG.68 din 06/11/2019"/>
    <s v="mobil"/>
    <s v="Sex:A.M.P.; anul nasterii:2002; locatia de baza:H Mangalia"/>
  </r>
  <r>
    <x v="4793"/>
    <s v="8.23.09"/>
    <m/>
    <m/>
    <s v=" El Iman I-7/El 1-7 M"/>
    <m/>
    <s v="CONSTANŢA"/>
    <s v="-"/>
    <s v="Tara: România; Judet: CONSTANŢA; -;   -; Nr: -;"/>
    <n v="2008"/>
    <n v="10000"/>
    <n v="13"/>
    <s v="in administrare"/>
    <s v="Hg 127/03.04.2012;OUG.1 din 04/01/2017;OUG.68 din 06/11/2019"/>
    <s v="mobil"/>
    <s v="Sex:A.M.P.; anul nasterii:2003; locatia de baza:H Mangalia"/>
  </r>
  <r>
    <x v="4794"/>
    <s v="8.23.09"/>
    <m/>
    <m/>
    <s v=" Gazal XVI-41/G 16-41 M"/>
    <m/>
    <s v="CONSTANŢA"/>
    <s v="-"/>
    <s v="Tara: România; Judet: CONSTANŢA; -;   -; Nr: -;"/>
    <n v="2010"/>
    <n v="10000"/>
    <n v="13"/>
    <s v="in administrare"/>
    <s v="Hg 127/03.04.2012;OUG.1 din 04/01/2017;OUG.68 din 06/11/2019"/>
    <s v="mobil"/>
    <s v="Sex:A.M.P.; anul nasterii:2005; locatia de baza:H Mangalia"/>
  </r>
  <r>
    <x v="4795"/>
    <s v="8.23.05"/>
    <m/>
    <m/>
    <s v=" GIDRAN XLV-21/G 45-21 T"/>
    <m/>
    <s v="GALAŢI"/>
    <s v="-"/>
    <s v="Tara: România; Judet: GALAŢI; -;   -; Nr: -;"/>
    <n v="2007"/>
    <n v="9400"/>
    <n v="17"/>
    <s v="in administrare"/>
    <s v=" Hg 127/03.04.2012;OUG.1 din 04/01/2017;OUG.68 din 06/11/2019"/>
    <s v="mobil"/>
    <s v="Sex:I.M.; anul nasterii:2004; locatia de baza:H Tulucesti"/>
  </r>
  <r>
    <x v="4796"/>
    <s v="8.23.05"/>
    <m/>
    <m/>
    <s v=" Gidran XLIII-26/G 43-26 T"/>
    <m/>
    <s v="BUZĂU"/>
    <s v="-"/>
    <s v="Tara: România; Judet: BUZĂU; -;   -; Nr: -;"/>
    <n v="2010"/>
    <n v="9400"/>
    <n v="10"/>
    <s v="in administrare"/>
    <s v=" Hg 127/03.04.2012; HG 598/ 14-AUG-13:598/14-AUG-13;OUG.1 din 04/01/2017;OUG.68 din 06/11/2019"/>
    <s v="mobil"/>
    <s v="Subrasa= ;Anul naşterii= ;Sexul= ;Locaţia de bază= ;"/>
  </r>
  <r>
    <x v="4797"/>
    <s v="8.23.05"/>
    <m/>
    <m/>
    <s v=" Gidran XLV-37/G 45-37 T"/>
    <m/>
    <s v="BUZĂU"/>
    <s v="-"/>
    <s v="Tara: România; Judet: BUZĂU; -;   -; Nr: -;"/>
    <n v="2010"/>
    <n v="9400"/>
    <n v="10"/>
    <s v="in administrare"/>
    <s v=" Hg 127/03.04.2012; HG 598/ 14-AUG-13:598/14-AUG-13;OUG.1 din 04/01/2017;OUG.68 din 06/11/2019"/>
    <s v="mobil"/>
    <s v="Subrasa= ;Anul naşterii= ;Sexul= ;Locaţia de bază= ;"/>
  </r>
  <r>
    <x v="4798"/>
    <s v="8.23.04"/>
    <m/>
    <m/>
    <s v=" FURIOSO LXVI-20/F 46-20 S"/>
    <m/>
    <s v="BUZĂU"/>
    <s v="-"/>
    <s v="Tara: România; Judet: BUZĂU; -;   -; Nr: -;"/>
    <n v="2005"/>
    <n v="7600"/>
    <n v="10"/>
    <s v="in administrare"/>
    <s v=" Hg 127/03.04.2012; HG 598/ 14-AUG-13:598/14-AUG-13;OUG.1 din 04/01/2017;OUG.68 din 06/11/2019"/>
    <s v="mobil"/>
    <s v="Subrasa= ;Anul naşterii= ;Sexul= ;Locaţia de bază= ;"/>
  </r>
  <r>
    <x v="4799"/>
    <s v="8.23.04"/>
    <m/>
    <m/>
    <s v=" FURIOSO LXVII-21/F 47-21 S"/>
    <m/>
    <s v="BUZĂU"/>
    <s v="-"/>
    <s v="Tara: România; Judet: BUZĂU; -;   -; Nr: -;"/>
    <n v="2006"/>
    <n v="6845"/>
    <n v="10"/>
    <s v="in administrare"/>
    <s v=" Hg 127/03.04.2012; HG 598/ 14-AUG-13:598/14-AUG-13;OUG.1 din 04/01/2017;OUG.68 din 06/11/2019"/>
    <s v="mobil"/>
    <s v="Subrasa= ;Anul naşterii= ;Sexul= ;Locaţia de bază= ;"/>
  </r>
  <r>
    <x v="4800"/>
    <s v="8.23.12"/>
    <m/>
    <m/>
    <s v=" EL-SBAA XII-21/00064DF9CD"/>
    <m/>
    <s v="NEAMŢ"/>
    <s v="-"/>
    <s v="Tara: România; Judet: NEAMŢ; -;   -; Nr: -;"/>
    <n v="2003"/>
    <n v="3000"/>
    <n v="27"/>
    <s v="in administrare"/>
    <s v=" Hg 127/03.04.2012;OUG.1 din 04/01/2017;OUG.68 din 06/11/2019"/>
    <s v="mobil"/>
    <s v="Sex:A.M.P.; anul nasterii:1996; locatia de baza:D Dumbrava"/>
  </r>
  <r>
    <x v="4801"/>
    <s v="8.23.12"/>
    <m/>
    <m/>
    <s v=" HADBAN XXIX-7/000648598A"/>
    <m/>
    <s v="NEAMŢ"/>
    <s v="-"/>
    <s v="Tara: România; Judet: NEAMŢ; -;   -; Nr: -;"/>
    <n v="1998"/>
    <n v="1000"/>
    <n v="27"/>
    <s v="in administrare"/>
    <s v=" Hg 127/03.04.2012;OUG.1 din 04/01/2017;OUG.68 din 06/11/2019"/>
    <s v="mobil"/>
    <s v="Sex:A.M.P.; anul nasterii:1991; locatia de baza:D Dumbrava"/>
  </r>
  <r>
    <x v="4802"/>
    <s v="8.23.06"/>
    <m/>
    <m/>
    <s v=" HROBY XXI-85/00064ED289"/>
    <m/>
    <s v="NEAMŢ"/>
    <s v="-"/>
    <s v="Tara: România; Judet: NEAMŢ; -;   -; Nr: -;"/>
    <n v="2004"/>
    <n v="2400"/>
    <n v="27"/>
    <s v="in administrare"/>
    <s v=" Hg 127/03.04.2012;OUG.1 din 04/01/2017;OUG.68 din 06/11/2019"/>
    <s v="mobil"/>
    <s v="Sex:A.M.P.; anul nasterii:1997; locatia de baza:D Dumbrava"/>
  </r>
  <r>
    <x v="4803"/>
    <s v="8.23.12"/>
    <m/>
    <m/>
    <s v=" MERSUCH XVII-81/00064D97F5"/>
    <m/>
    <s v="NEAMŢ"/>
    <s v="-"/>
    <s v="Tara: România; Judet: NEAMŢ; -;   -; Nr: -;"/>
    <n v="1996"/>
    <n v="1000"/>
    <n v="27"/>
    <s v="in administrare"/>
    <s v=" Hg 127/03.04.2012;OUG.1 din 04/01/2017;OUG.68 din 06/11/2019"/>
    <s v="mobil"/>
    <s v="Sex:A.M.P.; anul nasterii:1989; locatia de baza:D Dumbrava"/>
  </r>
  <r>
    <x v="4804"/>
    <s v="8.23.06"/>
    <m/>
    <m/>
    <s v=" PIETROSU X-54/0006558B67A"/>
    <m/>
    <s v="NEAMŢ"/>
    <s v="-"/>
    <s v="Tara: România; Judet: NEAMŢ; -;   -; Nr: -;"/>
    <n v="2005"/>
    <n v="7245"/>
    <n v="27"/>
    <s v="in administrare"/>
    <s v=" Hg 127/03.04.2012;OUG.1 din 04/01/2017;OUG.68 din 06/11/2019"/>
    <s v="mobil"/>
    <s v="Sex:A.M.P.; anul nasterii:2000; locatia de baza:D Dumbrava"/>
  </r>
  <r>
    <x v="4805"/>
    <s v="8.23.07"/>
    <m/>
    <m/>
    <s v=" SYGLAVY-CAPRIOLA XVI-1/00064DFAB7"/>
    <m/>
    <s v="NEAMŢ"/>
    <s v="-"/>
    <s v="Tara: România; Judet: NEAMŢ; -;   -; Nr: -;"/>
    <n v="1998"/>
    <n v="410"/>
    <n v="27"/>
    <s v="in administrare"/>
    <s v=" Hg 127/03.04.2012;OUG.1 din 04/01/2017;OUG.68 din 06/11/2019"/>
    <s v="mobil"/>
    <s v="Sex:A.M.P.; anul nasterii:1990; locatia de baza:D Dumbrava"/>
  </r>
  <r>
    <x v="4806"/>
    <s v="8.23.11"/>
    <m/>
    <m/>
    <s v=" TAIFUN/TN-9 00065ECO3C"/>
    <m/>
    <s v="NEAMŢ"/>
    <s v="-"/>
    <s v="Tara: România; Judet: NEAMŢ; -;   -; Nr: -;"/>
    <n v="2005"/>
    <n v="7600"/>
    <n v="27"/>
    <s v="in administrare"/>
    <s v=" Hg 127/03.04.2012;OUG.1 din 04/01/2017;OUG.68 din 06/11/2019"/>
    <s v="mobil"/>
    <s v="Sex:A.M.P.; anul nasterii:2001; locatia de baza:D Dumbrava"/>
  </r>
  <r>
    <x v="4807"/>
    <s v="8.23.11"/>
    <m/>
    <m/>
    <s v=" TARIF/HD-13 00065DC578"/>
    <m/>
    <s v="NEAMŢ"/>
    <s v="-"/>
    <s v="Tara: România; Judet: NEAMŢ; -;   -; Nr: -;"/>
    <n v="2005"/>
    <n v="7600"/>
    <n v="27"/>
    <s v="in administrare"/>
    <s v=" Hg 127/03.04.2012;OUG.1 din 04/01/2017;OUG.68 din 06/11/2019"/>
    <s v="mobil"/>
    <s v="Sex:A.M.P.; anul nasterii:2001; locatia de baza:D Dumbrava"/>
  </r>
  <r>
    <x v="4808"/>
    <s v="8.23.03"/>
    <m/>
    <m/>
    <s v=" NOROCEL/00065EAAF5"/>
    <m/>
    <s v="NEAMŢ"/>
    <s v="-"/>
    <s v="Tara: România; Judet: NEAMŢ; -;   -; Nr: -;"/>
    <n v="2005"/>
    <n v="7474"/>
    <n v="27"/>
    <s v="in administrare"/>
    <s v=" Hg 127/03.04.2012;OUG.1 din 04/01/2017;OUG.68 din 06/11/2019"/>
    <s v="mobil"/>
    <s v="Sex:A.M.P.; anul nasterii:2001; locatia de baza:D Dumbrava"/>
  </r>
  <r>
    <x v="4809"/>
    <s v="8.23.06"/>
    <m/>
    <m/>
    <s v=" IACOBIN 6/I-6 L"/>
    <m/>
    <s v="SUCEAVA"/>
    <s v="-"/>
    <s v="Tara: România; Judet: SUCEAVA; -;   -; Nr: -;"/>
    <n v="2004"/>
    <n v="7000"/>
    <n v="33"/>
    <s v="in administrare"/>
    <s v=" Hg 127/03.04.2012;OUG.1 din 04/01/2017;OUG.68 din 06/11/2019"/>
    <s v="mobil"/>
    <s v="Sex:A.M.P.; anul nasterii:2001; locatia de baza:H Lucina"/>
  </r>
  <r>
    <x v="4810"/>
    <s v="8.23.12"/>
    <m/>
    <m/>
    <s v=" DAHOMAN XXXIX-60/D 39-60 R"/>
    <m/>
    <s v="SUCEAVA"/>
    <s v="-"/>
    <s v="Tara: România; Judet: SUCEAVA; -;   -; Nr: -;"/>
    <n v="2004"/>
    <n v="7410"/>
    <n v="33"/>
    <s v="in administrare"/>
    <s v=" Hg 127/03.04.2012;OUG.1 din 04/01/2017;OUG.68 din 06/11/2019"/>
    <s v="mobil"/>
    <s v="Sex:I.M.; anul nasterii:2001; locatia de baza:H Radauti"/>
  </r>
  <r>
    <x v="4811"/>
    <s v="8.23.06"/>
    <m/>
    <m/>
    <s v=" OUSOR X-14/O 10-14 L"/>
    <m/>
    <s v="SUCEAVA"/>
    <s v="-"/>
    <s v="Tara: România; Judet: SUCEAVA; -;   -; Nr: -;"/>
    <n v="2005"/>
    <n v="6825"/>
    <n v="33"/>
    <s v="in administrare"/>
    <s v=" Hg 127/03.04.2012;OUG.1 din 04/01/2017;OUG.68 din 06/11/2019"/>
    <s v="mobil"/>
    <s v="Sex:I.M.; anul nasterii:2002; locatia de baza:H Lucina"/>
  </r>
  <r>
    <x v="4812"/>
    <s v="8.23.12"/>
    <m/>
    <m/>
    <s v=" DAHOMAN XXXIX-61/D 39 - 61 R"/>
    <m/>
    <s v="SUCEAVA"/>
    <s v="-"/>
    <s v="Tara: România; Judet: SUCEAVA; -;   -; Nr: -;"/>
    <n v="2005"/>
    <n v="7600"/>
    <n v="33"/>
    <s v="in administrare"/>
    <s v=" Hg 127/03.04.2012;OUG.1 din 04/01/2017;OUG.68 din 06/11/2019"/>
    <s v="mobil"/>
    <s v="Sex:I.M.; anul nasterii:2001; locatia de baza:H Radauti"/>
  </r>
  <r>
    <x v="4813"/>
    <s v="8.23.06"/>
    <m/>
    <m/>
    <s v="HROBY XXII-33/H 23 - 33L"/>
    <m/>
    <s v="SUCEAVA"/>
    <s v="-"/>
    <s v="Tara: România; Judet: SUCEAVA; -;   -; Nr: -;"/>
    <n v="2007"/>
    <n v="8000"/>
    <n v="33"/>
    <s v="in administrare"/>
    <s v=" Hg 127/03.04.2012;OUG.1 din 04/01/2017;OUG.68 din 06/11/2019"/>
    <s v="mobil"/>
    <s v="Sex:I.M.; anul nasterii:2003; locatia de baza:H Lucina"/>
  </r>
  <r>
    <x v="4814"/>
    <s v="8.23.12"/>
    <m/>
    <m/>
    <s v="DAHOMAN XXXIX-69/D 39 - 69 R"/>
    <m/>
    <s v="SUCEAVA"/>
    <s v="-"/>
    <s v="Tara: România; Judet: SUCEAVA; -;   -; Nr: -;"/>
    <n v="2007"/>
    <n v="10000"/>
    <n v="33"/>
    <s v="in administrare"/>
    <s v=" Hg 127/03.04.2012;OUG.1 din 04/01/2017;OUG.68 din 06/11/2019"/>
    <s v="mobil"/>
    <s v="Sex:A.M.P.; anul nasterii:2003; locatia de baza:H Radauti"/>
  </r>
  <r>
    <x v="4815"/>
    <s v="8.23.06"/>
    <m/>
    <m/>
    <s v="Pietrosu X-51 / P 10- 51 L"/>
    <m/>
    <s v="SUCEAVA"/>
    <s v="-"/>
    <s v="Tara: România; Judet: SUCEAVA; -;   -; Nr: -;"/>
    <n v="2010"/>
    <n v="8600"/>
    <n v="33"/>
    <s v="in administrare"/>
    <s v=" Hg 127/03.04.2012;OUG.1 din 04/01/2017;OUG.68 din 06/11/2019"/>
    <s v="mobil"/>
    <s v="Sex:A.M.P.; anul nasterii:2006; locatia de baza:H Lucina"/>
  </r>
  <r>
    <x v="4816"/>
    <s v="8.23.06"/>
    <m/>
    <m/>
    <s v="Pietrosu XI-23/P 11 - 23 L"/>
    <m/>
    <s v="SUCEAVA"/>
    <s v="-"/>
    <s v="Tara: România; Judet: SUCEAVA; -;   -; Nr: -;"/>
    <n v="2010"/>
    <n v="9400"/>
    <n v="33"/>
    <s v="in administrare"/>
    <s v=" Hg 127/03.04.2012;OUG.1 din 04/01/2017;OUG.68 din 06/11/2019"/>
    <s v="mobil"/>
    <s v="Sex:I.M.; anul nasterii:2007; locatia de baza:H Lucina"/>
  </r>
  <r>
    <x v="4817"/>
    <s v="8.23.06"/>
    <m/>
    <m/>
    <s v="Pietrosu X-70/P 10 - 70 L"/>
    <m/>
    <s v="SUCEAVA"/>
    <s v="-"/>
    <s v="Tara: România; Judet: SUCEAVA; -;   -; Nr: -;"/>
    <n v="2010"/>
    <n v="9400"/>
    <n v="33"/>
    <s v="in administrare"/>
    <s v=" Hg 127/03.04.2012;OUG.1 din 04/01/2017;OUG.68 din 06/11/2019"/>
    <s v="mobil"/>
    <s v="Sex:I.M.; anul nasterii:2007; locatia de baza:H Lucina"/>
  </r>
  <r>
    <x v="4818"/>
    <s v="8.23.06"/>
    <m/>
    <m/>
    <s v="Goral XX-4/G 29 - 4 L"/>
    <m/>
    <s v="SUCEAVA"/>
    <s v="-"/>
    <s v="Tara: România; Judet: SUCEAVA; -;   -; Nr: -;"/>
    <n v="2010"/>
    <n v="8900"/>
    <n v="33"/>
    <s v="in administrare"/>
    <s v=" Hg 127/03.04.2012;OUG.1 din 04/01/2017;OUG.68 din 06/11/2019"/>
    <s v="mobil"/>
    <s v="Sex:I.M.; anul nasterii:2007; locatia de baza:H Lucina"/>
  </r>
  <r>
    <x v="4819"/>
    <s v="8.23.03"/>
    <m/>
    <m/>
    <s v="GORUN/Nd-1i"/>
    <m/>
    <s v="TIMIŞ"/>
    <s v="-"/>
    <s v="Tara: România; Judet: TIMIŞ; -;   -; Nr: -;"/>
    <n v="2005"/>
    <n v="5388"/>
    <n v="35"/>
    <s v="in administrare"/>
    <s v=" Hg 127/03.04.2012;OUG.1 din 04/01/2017;OUG.68 din 06/11/2019"/>
    <s v="mobil"/>
    <s v="Sex:A.M.P.; anul nasterii:1994; locatia de baza:H Izvin"/>
  </r>
  <r>
    <x v="4820"/>
    <s v="8.23.01"/>
    <m/>
    <m/>
    <s v="PELERIN/C 4 I 00065D87C2"/>
    <m/>
    <s v="TIMIŞ"/>
    <s v="-"/>
    <s v="Tara: România; Judet: TIMIŞ; -;   -; Nr: -;"/>
    <n v="2005"/>
    <n v="7600"/>
    <n v="35"/>
    <s v="in administrare"/>
    <s v=" Hg 127/03.04.2012;OUG.1 din 04/01/2017;OUG.68 din 06/11/2019"/>
    <s v="mobil"/>
    <s v="Sex:A.M.P.; anul nasterii:2002; locatia de baza:H Izvin"/>
  </r>
  <r>
    <x v="4821"/>
    <s v="8.23.08"/>
    <m/>
    <m/>
    <s v="NONIUS 32-41/N 32-41"/>
    <m/>
    <s v="TIMIŞ"/>
    <s v="-"/>
    <s v="Tara: România; Judet: TIMIŞ; -;   -; Nr: -;"/>
    <n v="2007"/>
    <n v="10000"/>
    <n v="35"/>
    <s v="in administrare"/>
    <s v=" Hg 127/03.04.2012;OUG.1 din 04/01/2017;OUG.68 din 06/11/2019"/>
    <s v="mobil"/>
    <s v="Sex:A.M.P.; anul nasterii:2004; locatia de baza:H Izvin"/>
  </r>
  <r>
    <x v="4822"/>
    <s v="8.23.01"/>
    <m/>
    <m/>
    <s v="Nonius 35 - 9/N 35 - 9 I"/>
    <m/>
    <s v="TIMIŞ"/>
    <s v="-"/>
    <s v="Tara: România; Judet: TIMIŞ; -;   -; Nr: -;"/>
    <n v="2008"/>
    <n v="9400"/>
    <n v="35"/>
    <s v="in administrare"/>
    <s v=" Hg 127/03.04.2012;OUG.1 din 04/01/2017;OUG.68 din 06/11/2019"/>
    <s v="mobil"/>
    <s v="Sex:I.M.; anul nasterii:2004; locatia de baza:H Izvin"/>
  </r>
  <r>
    <x v="4823"/>
    <s v="8.23.01"/>
    <m/>
    <m/>
    <s v="Trotus / Ib - 20"/>
    <m/>
    <s v="OLT"/>
    <s v="-"/>
    <s v="Tara: România; Judet: OLT; -;   -; Nr: -;"/>
    <n v="2008"/>
    <n v="9400"/>
    <n v="28"/>
    <s v="in administrare"/>
    <s v=" Hg 127/03.04.2012;OUG.1 din 04/01/2017;HG.118/27.02.2019;OUG.68 din 06/11/2019"/>
    <s v="mobil"/>
    <s v="Anul naşterii=2005 ;Sexul=armăsar montă publică ;Dangale=Ib - 20 ;Microcip=000658D4FF ;Locaţia de bază=H.Slatina ;"/>
  </r>
  <r>
    <x v="4824"/>
    <s v="8.23.07"/>
    <m/>
    <m/>
    <s v=" Maestoso XLVII-31 (M47/31HB)"/>
    <m/>
    <s v="BISTRIŢA-NĂSĂUD"/>
    <s v="-"/>
    <s v="Tara: România; Judet: BISTRIŢA-NĂSĂUD; -;   -; Nr: -;"/>
    <n v="2011"/>
    <n v="10300"/>
    <n v="6"/>
    <s v="in administrare"/>
    <s v="Hg 803/31.07.2012;OUG.1 din 04/01/2017;OUG.68 din 06/11/2019"/>
    <s v="mobil"/>
    <s v="Sex: I.M.; anul nasterii:2008; locatia de baza:H Beclean"/>
  </r>
  <r>
    <x v="4825"/>
    <s v="8.23.11"/>
    <m/>
    <m/>
    <s v=" CICERO (NU 5/HB)"/>
    <m/>
    <s v="BISTRIŢA-NĂSĂUD"/>
    <s v="-"/>
    <s v="Tara: România; Judet: BISTRIŢA-NĂSĂUD; -;   -; Nr: -;"/>
    <n v="2011"/>
    <n v="9400"/>
    <n v="6"/>
    <s v="in administrare"/>
    <s v="Hg 803/31.07.2012;OUG.1 din 04/01/2017;OUG.68 din 06/11/2019"/>
    <s v="mobil"/>
    <s v="Sex: A.M.P.; anul nasterii:2008; locatia de baza:H Beclean"/>
  </r>
  <r>
    <x v="4826"/>
    <s v="8.23.10"/>
    <m/>
    <m/>
    <s v=" Moda (11 C-Va)"/>
    <m/>
    <s v="BUZĂU"/>
    <s v="-"/>
    <s v="Tara: România; Judet: BUZĂU; -;   -; Nr: -;"/>
    <n v="2011"/>
    <n v="9400"/>
    <n v="10"/>
    <s v="in administrare"/>
    <s v="Hg 803/31.07.2012;OUG.1 din 04/01/2017;OUG.68 din 06/11/2019"/>
    <s v="mobil"/>
    <s v="Sex: I.M.; anul nasterii:2008; locatia de baza:H Cislau"/>
  </r>
  <r>
    <x v="4827"/>
    <s v="8.23.13"/>
    <m/>
    <m/>
    <s v=" SONGOCU ( R / Ra 22 )"/>
    <m/>
    <s v="CĂLĂRAŞI"/>
    <s v="-"/>
    <s v="Tara: România; Judet: CĂLĂRAŞI; -;   -; Nr: -;"/>
    <n v="2011"/>
    <n v="10000"/>
    <n v="51"/>
    <s v="in administrare"/>
    <s v="Hg 803/31.07.2012;OUG.1 din 04/01/2017;OUG.68 din 06/11/2019"/>
    <s v="mobil"/>
    <s v="Sex: A.M.P.;  anul nasterii:2003; locatia de baza:H Dor Marunt"/>
  </r>
  <r>
    <x v="4828"/>
    <s v="8.23.13"/>
    <m/>
    <m/>
    <s v=" PAMELA ( R / Ra 44 )"/>
    <m/>
    <s v="CĂLĂRAŞI"/>
    <s v="-"/>
    <s v="Tara: România; Judet: CĂLĂRAŞI; -;   -; Nr: -;"/>
    <n v="2011"/>
    <n v="9400"/>
    <n v="51"/>
    <s v="in administrare"/>
    <s v="Hg 803/31.07.2012;OUG.1 din 04/01/2017;OUG.68 din 06/11/2019"/>
    <s v="mobil"/>
    <s v="Sex: I.M.;  anul nasterii:2007; locatia de baza:H Dor Marunt"/>
  </r>
  <r>
    <x v="4829"/>
    <s v="8.23.01"/>
    <m/>
    <m/>
    <s v=" Zar ( Ib / 30 I )"/>
    <m/>
    <s v="TIMIŞ"/>
    <s v="-"/>
    <s v="Tara: România; Judet: TIMIŞ; -;   -; Nr: -;"/>
    <n v="2011"/>
    <n v="9400"/>
    <n v="35"/>
    <s v="in administrare"/>
    <s v="Hg 803/31.07.2012;OUG.1 din 04/01/2017;OUG.68 din 06/11/2019"/>
    <s v="mobil"/>
    <s v="Sex: A.M.P.;  anul nasterii:2008; locatia de baza:H Izvin"/>
  </r>
  <r>
    <x v="4830"/>
    <s v="8.23.03"/>
    <m/>
    <m/>
    <s v=" VALEA (E-45 J)"/>
    <m/>
    <s v="CĂLĂRAŞI"/>
    <s v="-"/>
    <s v="Tara: România; Judet: CĂLĂRAŞI; -;   -; Nr: -;"/>
    <n v="2011"/>
    <n v="9400"/>
    <n v="51"/>
    <s v="in administrare"/>
    <s v="Hg 803/31.07.2012;OUG.1 din 04/01/2017;OUG.68 din 06/11/2019"/>
    <s v="mobil"/>
    <s v="Sex:I.M.;  anul nasterii:2008; locatia de baza:H Jegalia"/>
  </r>
  <r>
    <x v="4831"/>
    <s v="8.23.06"/>
    <m/>
    <m/>
    <s v=" Hroby XXIV-6 ( H 24 / 6 L)"/>
    <m/>
    <s v="SUCEAVA"/>
    <s v="-"/>
    <s v="Tara: România; Judet: SUCEAVA; -;   -; Nr: -;"/>
    <n v="2011"/>
    <n v="8600"/>
    <n v="33"/>
    <s v="in administrare"/>
    <s v="Hg 803/31.07.2012;OUG.1 din 04/01/2017;OUG.68 din 06/11/2019"/>
    <s v="mobil"/>
    <s v="Sex:A.M.P.;  anul nasterii:2008; locatia de baza:H Lucina"/>
  </r>
  <r>
    <x v="4832"/>
    <s v="8.23.06"/>
    <m/>
    <m/>
    <s v=" Prislop X-65  ( Pr 10 - 65 L)"/>
    <m/>
    <s v="SUCEAVA"/>
    <s v="-"/>
    <s v="Tara: România; Judet: SUCEAVA; -;   -; Nr: -;"/>
    <n v="2011"/>
    <n v="8600"/>
    <n v="33"/>
    <s v="in administrare"/>
    <s v="Hg 803/31.07.2012;OUG.1 din 04/01/2017;OUG.68 din 06/11/2019"/>
    <s v="mobil"/>
    <s v="Sex:A.M.P.;  anul nasterii:2008; locatia de baza:H Lucina"/>
  </r>
  <r>
    <x v="4833"/>
    <s v="8.23.09"/>
    <m/>
    <m/>
    <s v=" Ibn Galal II - 39 ( G 2 / 2M)"/>
    <m/>
    <s v="CONSTANŢA"/>
    <s v="-"/>
    <s v="Tara: România; Judet: CONSTANŢA; -;   -; Nr: -;"/>
    <n v="2011"/>
    <n v="10000"/>
    <n v="13"/>
    <s v="in administrare"/>
    <s v="Hg 803/31.07.2012;OUG.1 din 04/01/2017;OUG.68 din 06/11/2019"/>
    <s v="mobil"/>
    <s v="Sex:A.M.P.;  anul nasterii:2006; locatia de baza:H Mangalia"/>
  </r>
  <r>
    <x v="4834"/>
    <s v="8.23.09"/>
    <m/>
    <m/>
    <s v=" Ibn Galal II - 37 ( G 2 / 37M)"/>
    <m/>
    <s v="CONSTANŢA"/>
    <s v="-"/>
    <s v="Tara: România; Judet: CONSTANŢA; -;   -; Nr: -;"/>
    <n v="2011"/>
    <n v="10000"/>
    <n v="13"/>
    <s v="in administrare"/>
    <s v="Hg 803/31.07.2012;OUG.1 din 04/01/2017;OUG.68 din 06/11/2019"/>
    <s v="mobil"/>
    <s v="Sex:A.M.P.;  anul nasterii:2006; locatia de baza:H Mangalia"/>
  </r>
  <r>
    <x v="4835"/>
    <s v="8.23.09"/>
    <m/>
    <m/>
    <s v=" Hadban XXXVIII - 2 (H 38 / 2 M)"/>
    <m/>
    <s v="CONSTANŢA"/>
    <s v="-"/>
    <s v="Tara: România; Judet: CONSTANŢA; -;   -; Nr: -;"/>
    <n v="2011"/>
    <n v="10000"/>
    <n v="13"/>
    <s v="in administrare"/>
    <s v="Hg 803/31.07.2012;OUG.1 din 04/01/2017;OUG.68 din 06/11/2019"/>
    <s v="mobil"/>
    <s v="Sex:A.M.P.;  anul nasterii:2006; locatia de baza:H Mangalia"/>
  </r>
  <r>
    <x v="4836"/>
    <s v="8.23.09"/>
    <m/>
    <m/>
    <s v=" Cygaj 59 (Cy / 59 M)"/>
    <m/>
    <s v="CONSTANŢA"/>
    <s v="-"/>
    <s v="Tara: România; Judet: CONSTANŢA; -;   -; Nr: -;"/>
    <n v="2011"/>
    <n v="9400"/>
    <n v="13"/>
    <s v="in administrare"/>
    <s v="Hg 803/31.07.2012;OUG.1 din 04/01/2017;OUG.68 din 06/11/2019"/>
    <s v="mobil"/>
    <s v="Sex:I.M.;  anul nasterii:2006; locatia de baza:H Mangalia"/>
  </r>
  <r>
    <x v="4837"/>
    <s v="8.23.09"/>
    <m/>
    <m/>
    <s v=" Cygaj 62 (Cy / 62 M)"/>
    <m/>
    <s v="CONSTANŢA"/>
    <s v="-"/>
    <s v="Tara: România; Judet: CONSTANŢA; -;   -; Nr: -;"/>
    <n v="2011"/>
    <n v="9400"/>
    <n v="13"/>
    <s v="in administrare"/>
    <s v="Hg 803/31.07.2012;OUG.1 din 04/01/2017;OUG.68 din 06/11/2019"/>
    <s v="mobil"/>
    <s v="Sex:I.M.;  anul nasterii:2007; locatia de baza:H Mangalia"/>
  </r>
  <r>
    <x v="4838"/>
    <s v="8.23.09"/>
    <m/>
    <m/>
    <s v=" Gazal XX - 2 ( G 20 / 2 M )"/>
    <m/>
    <s v="CONSTANŢA"/>
    <s v="-"/>
    <s v="Tara: România; Judet: CONSTANŢA; -;   -; Nr: -;"/>
    <n v="2011"/>
    <n v="9400"/>
    <n v="13"/>
    <s v="in administrare"/>
    <s v="Hg 803/31.07.2012;OUG.1 din 04/01/2017;OUG.68 din 06/11/2019"/>
    <s v="mobil"/>
    <s v="Sex:I.M.;  anul nasterii:2007; locatia de baza:H Mangalia"/>
  </r>
  <r>
    <x v="4839"/>
    <s v="8.23.09"/>
    <m/>
    <m/>
    <s v=" Gazal XX-7 ( G 20 / 7 M )"/>
    <m/>
    <s v="CONSTANŢA"/>
    <s v="-"/>
    <s v="Tara: România; Judet: CONSTANŢA; -;   -; Nr: -;"/>
    <n v="2011"/>
    <n v="10000"/>
    <n v="13"/>
    <s v="in administrare"/>
    <s v="Hg 803/31.07.2012;OUG.1 din 04/01/2017;OUG.68 din 06/11/2019"/>
    <s v="mobil"/>
    <s v="Sex:A.M.P.;  anul nasterii:2008; locatia de baza:H Mangalia"/>
  </r>
  <r>
    <x v="4840"/>
    <s v="8.23.07"/>
    <m/>
    <m/>
    <s v=" Pluto XIX-92 ( P 19 / 92 F )"/>
    <m/>
    <s v="OLT"/>
    <s v="-"/>
    <s v="Tara: România; Judet: OLT; -;   -; Nr: -;"/>
    <n v="2011"/>
    <n v="10000"/>
    <n v="28"/>
    <s v="in administrare"/>
    <s v="Hg 803/31.07.2012; HG 598/ 14-AUG-13:598/14-AUG-13;OUG.1 din 04/01/2017;OUG.68 din 06/11/2019"/>
    <s v="mobil"/>
    <s v="Subrasa= ;Anul naşterii= ;Sexul= ;Locaţia de bază= ;"/>
  </r>
  <r>
    <x v="4841"/>
    <s v="8.23.07"/>
    <m/>
    <m/>
    <s v=" Conversano XXIX - 58 ( C 29 / 58 F )"/>
    <m/>
    <s v="BRAŞOV"/>
    <s v="-"/>
    <s v="Tara: România; Judet: BRAŞOV; -;   -; Nr: -;"/>
    <n v="2011"/>
    <n v="10000"/>
    <n v="8"/>
    <s v="in administrare"/>
    <s v="Hg 803/31.07.2012;OUG.1 din 04/01/2017;OUG.68 din 06/11/2019"/>
    <s v="mobil"/>
    <s v="Sex:A.M.P.;  anul nasterii:2001; locatia de baza:H Sambata de Jos"/>
  </r>
  <r>
    <x v="4842"/>
    <s v="8.23.07"/>
    <m/>
    <m/>
    <s v=" Neapoletano XXIX - 66 ( N 29 / 66 F )"/>
    <m/>
    <s v="BRAŞOV"/>
    <s v="-"/>
    <s v="Tara: România; Judet: BRAŞOV; -;   -; Nr: -;"/>
    <n v="2011"/>
    <n v="9400"/>
    <n v="8"/>
    <s v="in administrare"/>
    <s v="Hg 803/31.07.2012;OUG.1 din 04/01/2017;OUG.68 din 06/11/2019"/>
    <s v="mobil"/>
    <s v="Sex:I.M.;  anul nasterii:2002; locatia de baza:H Sambata de Jos"/>
  </r>
  <r>
    <x v="4843"/>
    <s v="8.04.01"/>
    <m/>
    <m/>
    <s v=" Padure"/>
    <s v="conform amenajamentelor silvice"/>
    <s v="BACĂU"/>
    <s v="-"/>
    <s v="Tara: România; Judet: BACĂU; -;   -; Nr: -;"/>
    <n v="2004"/>
    <n v="32177"/>
    <n v="4"/>
    <s v="in administrare"/>
    <s v="Hg 825/07.08.2012;OUG.1 din 04/01/2017;OUG.68 din 06/11/2019"/>
    <s v="imobil"/>
    <s v="S=10 ha;Nr.cadastral:360;Nr. Carte funciara:60124"/>
  </r>
  <r>
    <x v="4844"/>
    <s v="8.04.01"/>
    <m/>
    <m/>
    <s v=" Padure"/>
    <s v="conform amenajamentelor silvice"/>
    <s v="BACĂU"/>
    <s v="-"/>
    <s v="Tara: România; Judet: BACĂU; -;   -; Nr: -;"/>
    <n v="2004"/>
    <n v="56873"/>
    <n v="4"/>
    <s v="in administrare"/>
    <s v="Hg 825/07.08.2012;OUG.1 din 04/01/2017;OUG.68 din 06/11/2019"/>
    <s v="imobil"/>
    <s v="S=10 ha;Nr.cadastral:376;Nr. Carte funciara:60125"/>
  </r>
  <r>
    <x v="4845"/>
    <s v="8.04.01"/>
    <m/>
    <m/>
    <s v=" Padure"/>
    <s v="conform amenajamentelor silvice"/>
    <s v="BACĂU"/>
    <s v="-"/>
    <s v="Tara: România; Judet: BACĂU; -;   -; Nr: -;"/>
    <n v="2003"/>
    <n v="11120"/>
    <n v="4"/>
    <s v="in administrare"/>
    <s v="Hg 825/07.08.2012;OUG.1 din 04/01/2017;HG.354/18.05.2017;OUG.68 din 06/11/2019"/>
    <s v="imobil"/>
    <s v="Suprafeţe=3,5001 ha, mp;CF=60212 ;Date cadastrale=308 ;"/>
  </r>
  <r>
    <x v="4846"/>
    <s v="8.04.01"/>
    <m/>
    <m/>
    <s v=" Padure"/>
    <s v="conform amenajamentelor silvice"/>
    <s v="BACĂU"/>
    <s v="-"/>
    <s v="Tara: România; Judet: BACĂU; -;   -; Nr: -;"/>
    <n v="2003"/>
    <n v="43378"/>
    <n v="4"/>
    <s v="in administrare"/>
    <s v="Hg 825/07.08.2012;OUG.1 din 04/01/2017;HG.354/18.05.2017;OUG.68 din 06/11/2019"/>
    <s v="imobil"/>
    <s v="Suprafeţe=10 ha, mp;CF=60331 ;Date cadastrale=574 ;"/>
  </r>
  <r>
    <x v="4847"/>
    <s v="8.04.01"/>
    <m/>
    <m/>
    <s v=" Padure"/>
    <s v="conform amenajamentelor silvice"/>
    <s v="BACĂU"/>
    <s v="-"/>
    <s v="Tara: România; Judet: BACĂU; -;   -; Nr: -;"/>
    <n v="2007"/>
    <n v="528569"/>
    <n v="4"/>
    <s v="in administrare"/>
    <s v="Hg 825/07.08.2012;OUG.1 din 04/01/2017;HG.354/18.05.2017;OUG.68 din 06/11/2019"/>
    <s v="imobil"/>
    <s v="Suprafeţe=82,34 ha, mp;CF=60349,60352,60353,60354 ;Date cadastrale=872,873,870,871 ;"/>
  </r>
  <r>
    <x v="4848"/>
    <s v="8.04.01"/>
    <m/>
    <m/>
    <s v=" Padure"/>
    <s v="conform amenajamentelor silvice"/>
    <s v="BACĂU"/>
    <s v="-"/>
    <s v="Tara: România; Judet: BACĂU; -;   -; Nr: -;"/>
    <n v="2004"/>
    <n v="50295"/>
    <n v="4"/>
    <s v="in administrare"/>
    <s v="Hg 825/07.08.2012;OUG.1 din 04/01/2017;HG.354/18.05.2017;OUG.68 din 06/11/2019"/>
    <s v="imobil"/>
    <s v="Suprafeţe=6 ha, mp;CF=60336 ;Date cadastrale=702 ;"/>
  </r>
  <r>
    <x v="4849"/>
    <s v="8.04.01"/>
    <m/>
    <m/>
    <s v=" Teren destinat impaduririi"/>
    <s v="conform amenajamentelor silvice"/>
    <s v="BACĂU"/>
    <s v="-"/>
    <s v="Tara: România; Judet: BACĂU; -;   -; Nr: -;"/>
    <n v="2004"/>
    <n v="17031"/>
    <n v="4"/>
    <s v="in administrare"/>
    <s v="Hg 825/07.08.2012;OUG.1 din 04/01/2017;HG.354/18.05.2017;OUG.68 din 06/11/2019"/>
    <s v="imobil"/>
    <s v="Suprafeţe=12,9205 ha, mp;CF=60186,60190,60189 ;Date cadastrale=319,320, ;"/>
  </r>
  <r>
    <x v="4850"/>
    <s v="8.04.01"/>
    <m/>
    <m/>
    <s v=" Teren destinat impaduririi"/>
    <s v="conform amenajamentelor silvice"/>
    <s v="BACĂU"/>
    <s v="-"/>
    <s v="Tara: România; Judet: BACĂU; -;   -; Nr: -;"/>
    <n v="2004"/>
    <n v="4163"/>
    <n v="4"/>
    <s v="in administrare"/>
    <s v="Hg 825/07.08.2012;OUG.1 din 04/01/2017;HG.354/18.05.2017;OUG.68 din 06/11/2019"/>
    <s v="imobil"/>
    <s v="Suprafeţe=6,8404 ha, mp;CF=60187 ;Date cadastrale=247 ;"/>
  </r>
  <r>
    <x v="4851"/>
    <s v="8.04.01"/>
    <m/>
    <m/>
    <s v=" Padure"/>
    <s v="conform amenajamentelor silvice"/>
    <s v="BACĂU"/>
    <s v="-"/>
    <s v="Tara: România; Judet: BACĂU; -;   -; Nr: -;"/>
    <n v="2004"/>
    <n v="42059"/>
    <n v="4"/>
    <s v="in administrare"/>
    <s v="Hg 825/07.08.2012;OUG.1 din 04/01/2017;HG.354/18.05.2017;OUG.68 din 06/11/2019"/>
    <s v="imobil"/>
    <s v="Suprafeţe=10 ha, mp;CF=60114 ;Date cadastrale=200 ;"/>
  </r>
  <r>
    <x v="4852"/>
    <s v="8.04.01"/>
    <m/>
    <m/>
    <s v=" Teren destinat impaduririi"/>
    <s v="conform amenajamentelor silvice"/>
    <s v="BOTOŞANI"/>
    <s v="-"/>
    <s v="Tara: România; Judet: BOTOŞANI; -;   -; Nr: -;"/>
    <n v="2007"/>
    <n v="2692"/>
    <n v="7"/>
    <s v="in administrare"/>
    <s v="Hg 825/07.08.2012; HG 478/ 24-IUN-15;HG.478/24-IUN-15;OUG.1 din 04/01/2017;HG.354/18.05.2017;OUG.68 din 06/11/2019"/>
    <s v="imobil"/>
    <s v="Suprafeţe=1,0017 ha mp;CF=50185, 50186 ;Date cadastrale=39, 40 ;"/>
  </r>
  <r>
    <x v="4853"/>
    <s v="8.04.01"/>
    <m/>
    <m/>
    <s v=" Teren destinat impaduririi"/>
    <s v="conform amenajamentelor silvice"/>
    <s v="GIURGIU"/>
    <s v="-"/>
    <s v="Tara: România; Judet: GIURGIU; -;   -; Nr: -;"/>
    <n v="2007"/>
    <n v="31649"/>
    <n v="52"/>
    <s v="in administrare"/>
    <s v="Hg 825/07.08.2012;OUG.1 din 04/01/2017;HG.354/18.05.2017;OUG.68 din 06/11/2019"/>
    <s v="imobil"/>
    <s v="Suprafeţe=4 ha, mp;CF=30506 ;Date cadastrale=326 ;"/>
  </r>
  <r>
    <x v="4854"/>
    <s v="8.04.01"/>
    <m/>
    <m/>
    <s v=" Teren destinat impaduririi"/>
    <s v="conform amenajamentelor silvice"/>
    <s v="GIURGIU"/>
    <s v="-"/>
    <s v="Tara: România; Judet: GIURGIU; -;   -; Nr: -;"/>
    <n v="2007"/>
    <n v="12376"/>
    <n v="52"/>
    <s v="in administrare"/>
    <s v="Hg 825/07.08.2012;OUG.1 din 04/01/2017;HG.354/18.05.2017;OUG.68 din 06/11/2019"/>
    <s v="imobil"/>
    <s v="Suprafeţe=2 ha, mp;CF=30500 ;Date cadastrale=346 ;"/>
  </r>
  <r>
    <x v="4855"/>
    <s v="8.04.01"/>
    <m/>
    <m/>
    <s v=" Padure"/>
    <s v="conform amenajamentelor silvice"/>
    <s v="IAŞI"/>
    <s v="-"/>
    <s v="Tara: România; Judet: IAŞI; -;   -; Nr: -;"/>
    <n v="2003"/>
    <n v="11199"/>
    <n v="22"/>
    <s v="in administrare"/>
    <s v="Hg 825/07.08.2012;OUG.1 din 04/01/2017;HG.354/18.05.2017;OUG.68 din 06/11/2019"/>
    <s v="imobil"/>
    <s v="Suprafeţe=2,8 ha, mp;CF=60466 ;Date cadastrale=527 ;"/>
  </r>
  <r>
    <x v="4856"/>
    <s v="8.04.01"/>
    <m/>
    <m/>
    <s v=" Padure"/>
    <s v="conform amenajamentelor silvice"/>
    <s v="IAŞI"/>
    <s v="-"/>
    <s v="Tara: România; Judet: IAŞI; -;   -; Nr: -;"/>
    <n v="2004"/>
    <n v="38558"/>
    <n v="22"/>
    <s v="in administrare"/>
    <s v="Hg 825/07.08.2012;OUG.1 din 04/01/2017;HG.354/18.05.2017;OUG.68 din 06/11/2019"/>
    <s v="imobil"/>
    <s v="Suprafeţe=6,1 ha, mp;CF=60337 ;Date cadastrale=60337 ;"/>
  </r>
  <r>
    <x v="4857"/>
    <s v="8.23.04"/>
    <m/>
    <m/>
    <s v=" North Star XLIII  - 56 ( Z 53 / 56 S )"/>
    <m/>
    <s v="OLT"/>
    <s v="-"/>
    <s v="Tara: România; Judet: OLT; -;   -; Nr: -;"/>
    <n v="2011"/>
    <n v="10000"/>
    <n v="28"/>
    <s v="in administrare"/>
    <s v="Hg 803/31.07.2012;OUG.1 din 04/01/2017;OUG.68 din 06/11/2019"/>
    <s v="mobil"/>
    <s v="Sex:A.M.P.;  anul nasterii:2007; locatia de baza:H Slatina"/>
  </r>
  <r>
    <x v="4858"/>
    <s v="8.23.11"/>
    <m/>
    <m/>
    <s v=" IMBOLD (Ep 15/R)"/>
    <m/>
    <s v="BUZĂU"/>
    <s v="-"/>
    <s v="Tara: România; Judet: BUZĂU; -;   -; Nr: -;"/>
    <n v="2011"/>
    <n v="9400"/>
    <n v="10"/>
    <s v="in administrare"/>
    <s v="Hg 803/31.07.2012;OUG.1 din 04/01/2017;OUG.68 din 06/11/2019"/>
    <s v="mobil"/>
    <s v="Sex:A.M.P.;  anul nasterii:2008; locatia de baza:H Rusetu"/>
  </r>
  <r>
    <x v="4859"/>
    <s v="8.23.11"/>
    <m/>
    <m/>
    <s v=" LIMONA (Sg 2/R)"/>
    <m/>
    <s v="BUZĂU"/>
    <s v="-"/>
    <s v="Tara: România; Judet: BUZĂU; -;   -; Nr: -;"/>
    <n v="2011"/>
    <n v="8900"/>
    <n v="10"/>
    <s v="in administrare"/>
    <s v="Hg 803/31.07.2012;OUG.1 din 04/01/2017;OUG.68 din 06/11/2019"/>
    <s v="mobil"/>
    <s v="Sex:I.M.;  anul nasterii:2008; locatia de baza:H Rusetu"/>
  </r>
  <r>
    <x v="4860"/>
    <s v="8.23.11"/>
    <m/>
    <m/>
    <s v=" GLADIOLA ( I 33/D )"/>
    <m/>
    <s v="BUZĂU"/>
    <s v="-"/>
    <s v="Tara: România; Judet: BUZĂU; -;   -; Nr: -;"/>
    <n v="2011"/>
    <n v="8900"/>
    <n v="10"/>
    <s v="in administrare"/>
    <s v="Hg 803/31.07.2012;OUG.1 din 04/01/2017;OUG.68 din 06/11/2019"/>
    <s v="mobil"/>
    <s v="Sex:I.M.;  anul nasterii:2008; locatia de baza:H Rusetu"/>
  </r>
  <r>
    <x v="4861"/>
    <s v="8.23.12"/>
    <m/>
    <m/>
    <s v=" Shagya LXII-34 ( Sh 62 / 34 R ) "/>
    <m/>
    <s v="SUCEAVA"/>
    <s v="-"/>
    <s v="Tara: România; Judet: SUCEAVA; -;   -; Nr: -;"/>
    <n v="2011"/>
    <n v="10000"/>
    <n v="33"/>
    <s v="in administrare"/>
    <s v="Hg 803/31.07.2012;OUG.1 din 04/01/2017;OUG.68 din 06/11/2019"/>
    <s v="mobil"/>
    <s v="Sex:A.M.P.;  anul nasterii:2007; locatia de baza:H Radauti"/>
  </r>
  <r>
    <x v="4862"/>
    <s v="8.23.03"/>
    <m/>
    <m/>
    <s v=" VAMPIR (Gi  / 33J)  642019820011757"/>
    <m/>
    <s v="MUREŞ"/>
    <s v="-"/>
    <s v="Tara: România; Judet: MUREŞ; -;   -; Nr: -;"/>
    <n v="2011"/>
    <n v="10800"/>
    <n v="26"/>
    <s v="in administrare"/>
    <s v="Hg 803/31.07.2012;OUG.1 din 04/01/2017;OUG.68 din 06/11/2019"/>
    <s v="mobil"/>
    <s v="Sex:I.M.;  anul nasterii:2008; locatia de baza:DA Tg. Mures"/>
  </r>
  <r>
    <x v="4863"/>
    <s v="8.23.05"/>
    <m/>
    <m/>
    <s v=" Gidran XLIV - 52 ( G 44 / 52 T )"/>
    <m/>
    <s v="MUREŞ"/>
    <s v="-"/>
    <s v="Tara: România; Judet: MUREŞ; -;   -; Nr: -;"/>
    <n v="2011"/>
    <n v="10000"/>
    <n v="26"/>
    <s v="in administrare"/>
    <s v="Hg 803/31.07.2012; HG 598/ 14-AUG-13:598/14-AUG-13;OUG.1 din 04/01/2017;OUG.68 din 06/11/2019"/>
    <s v="mobil"/>
    <s v="Subrasa= ;Anul naşterii= ;Sexul= ;Locaţia de bază= ;"/>
  </r>
  <r>
    <x v="4864"/>
    <s v="8.04.01"/>
    <m/>
    <m/>
    <s v=" Padure"/>
    <s v="conform amenajamentelor silvice"/>
    <s v="VASLUI"/>
    <s v="-"/>
    <s v="Tara: România; Judet: VASLUI; -;   -; Nr: -;"/>
    <n v="2004"/>
    <n v="34656"/>
    <n v="37"/>
    <s v="in administrare"/>
    <s v="Hg 825/07.08.2012;OUG.1 din 04/01/2017;HG.354/18.05.2017;OUG.68 din 06/11/2019"/>
    <s v="imobil"/>
    <s v="Suprafeţe=10,0003 ha mp;CF=70300 ;Date cadastrale=236 ;"/>
  </r>
  <r>
    <x v="4865"/>
    <s v="8.04.01"/>
    <m/>
    <m/>
    <s v=" Teren destinat impaduririi"/>
    <s v="conform amenajamentelor silvice"/>
    <s v="VASLUI"/>
    <s v="-"/>
    <s v="Tara: România; Judet: VASLUI; -;   -; Nr: -;"/>
    <n v="2004"/>
    <n v="25973"/>
    <n v="37"/>
    <s v="in administrare"/>
    <s v="Hg 825/07.08.2012;OUG.1 din 04/01/2017;HG.354/18.05.2017;OUG.68 din 06/11/2019"/>
    <s v="imobil"/>
    <s v="Suprafeţe=82,6116 ha, mp;CF=70126,70125,70128,70129,70124,70127 ;Date cadastrale=144,145,147,146 ;"/>
  </r>
  <r>
    <x v="4866"/>
    <s v="8.04.01"/>
    <m/>
    <m/>
    <s v=" Teren destinat impaduririi"/>
    <s v="conform amenajamentelor silvice"/>
    <s v="VASLUI"/>
    <s v="-"/>
    <s v="Tara: România; Judet: VASLUI; -;   -; Nr: -;"/>
    <n v="2007"/>
    <n v="12297"/>
    <n v="37"/>
    <s v="in administrare"/>
    <s v="Hg 825/07.08.2012;OUG.1 din 04/01/2017;HG.354/18.05.2017;OUG.68 din 06/11/2019"/>
    <s v="imobil"/>
    <s v="Suprafeţe=8,5454 ha, mp;CF=70478 ;Date cadastrale=432 ;"/>
  </r>
  <r>
    <x v="4867"/>
    <s v="8.04.01"/>
    <m/>
    <m/>
    <s v=" Padure"/>
    <s v="conform amenajamentelor silvice"/>
    <s v="VASLUI"/>
    <s v="-"/>
    <s v="Tara: România; Judet: VASLUI; -;   -; Nr: -;"/>
    <n v="2007"/>
    <n v="216067"/>
    <n v="37"/>
    <s v="in administrare"/>
    <s v="Hg 825/07.08.2012;OUG.1 din 04/01/2017;HG.354/18.05.2017;OUG.68 din 06/11/2019"/>
    <s v="imobil"/>
    <s v="Suprafeţe=30,0205 ha, mp;CF=70461 ;Date cadastrale=361 ;"/>
  </r>
  <r>
    <x v="4868"/>
    <s v="8.30.01"/>
    <m/>
    <m/>
    <s v="CT Rotunda Sterescu"/>
    <m/>
    <s v="ARGEŞ"/>
    <s v="-"/>
    <s v="Tara: România; Judet: ARGEŞ; -;   -; Nr: -;"/>
    <n v="2006"/>
    <n v="1286204"/>
    <n v="3"/>
    <s v="in administrare"/>
    <s v="HG 987/2012; HG 478/ 24-IUN-15;HG.478/24-IUN-15;OUG.1 din 04/01/2017;HG.354/18.05.2017;OUG.68 din 06/11/2019;HG.846/08.10.2020"/>
    <s v="imobil"/>
    <s v="Lungime albie corectată/consolidată=2,1 km;"/>
  </r>
  <r>
    <x v="4869"/>
    <s v="8.30.01"/>
    <m/>
    <m/>
    <s v="CT Robaia II"/>
    <m/>
    <s v="ARGEŞ"/>
    <s v="-"/>
    <s v="Tara: România; Judet: ARGEŞ; -;   -; Nr: -;"/>
    <n v="2009"/>
    <n v="1663632"/>
    <n v="3"/>
    <s v="in administrare"/>
    <s v="HG 987/2012; HG 478/ 24-IUN-15;HG.478/24-IUN-15;OUG.1 din 04/01/2017;HG.354/18.05.2017;OUG.68 din 06/11/2019;HG.846/08.10.2020"/>
    <s v="imobil"/>
    <s v="Lungime albie corectată/consolidată=1,6 km;"/>
  </r>
  <r>
    <x v="4870"/>
    <s v="8.30.01"/>
    <m/>
    <m/>
    <s v="CT Plopu Darmanesti"/>
    <m/>
    <s v="BACĂU"/>
    <s v="-"/>
    <s v="Tara: România; Judet: BACĂU; -;   -; Nr: -;"/>
    <n v="2007"/>
    <n v="690646"/>
    <n v="4"/>
    <s v="in administrare"/>
    <s v="HG 987/2012; HG 478/ 24-IUN-15;HG.478/24-IUN-15;OUG.1 din 04/01/2017;HG.354/18.05.2017;OUG.68 din 06/11/2019;HG.846/08.10.2020"/>
    <s v="imobil"/>
    <s v="Lungime albie corectată/consolidată=2,7 km;"/>
  </r>
  <r>
    <x v="4871"/>
    <s v="8.30.01"/>
    <m/>
    <m/>
    <s v="Corectare torenti Valea Lupului, obiect II"/>
    <m/>
    <s v="BIHOR"/>
    <s v="-"/>
    <s v="Tara: România; Judet: BIHOR; -;   -; Nr: -;"/>
    <n v="2006"/>
    <n v="1322269"/>
    <n v="5"/>
    <s v="in administrare"/>
    <s v="HG 987/2012;OUG.1 din 04/01/2017;HG.354/18.05.2017;OUG.68 din 06/11/2019;HG.846/08.10.2020"/>
    <s v="imobil"/>
    <s v="Lungime albie corectată/consolidată=1,1 km;"/>
  </r>
  <r>
    <x v="4872"/>
    <s v="8.30.01"/>
    <m/>
    <m/>
    <s v="Corectare torenti Recea de Jos"/>
    <m/>
    <s v="BRAŞOV"/>
    <s v="-"/>
    <s v="Tara: România; Judet: BRAŞOV; -;   -; Nr: -;"/>
    <n v="2006"/>
    <n v="372509"/>
    <n v="8"/>
    <s v="in administrare"/>
    <s v="HG 987/2012;OUG.1 din 04/01/2017;HG.354/18.05.2017;OUG.68 din 06/11/2019;HG.846/08.10.2020"/>
    <s v="imobil"/>
    <s v="Lungime albie corectată/consolidată=0,5 km;"/>
  </r>
  <r>
    <x v="4873"/>
    <s v="8.30.01"/>
    <m/>
    <m/>
    <s v="Corectare torenti Mehadica"/>
    <m/>
    <s v="CARAŞ-SEVERIN"/>
    <s v="-"/>
    <s v="Tara: România; Judet: CARAŞ-SEVERIN; -;   -; Nr: -;"/>
    <n v="2009"/>
    <n v="968306"/>
    <n v="11"/>
    <s v="in administrare"/>
    <s v="HG 987/2012;OUG.1 din 04/01/2017;HG.354/18.05.2017;OUG.68 din 06/11/2019;HG.846/08.10.2020"/>
    <s v="imobil"/>
    <s v="Lungime albie corectată/consolidată=0,6 km;"/>
  </r>
  <r>
    <x v="4874"/>
    <s v="8.30.01"/>
    <m/>
    <m/>
    <s v="Corectare torenti Tarnita, obiect I"/>
    <m/>
    <s v="CLUJ"/>
    <s v="-"/>
    <s v="Tara: România; Judet: CLUJ; -;   -; Nr: -;"/>
    <n v="2007"/>
    <n v="2077655"/>
    <n v="12"/>
    <s v="in administrare"/>
    <s v="HG 987/2012;OUG.1 din 04/01/2017;HG.354/18.05.2017;OUG.68 din 06/11/2019;HG.846/08.10.2020"/>
    <s v="imobil"/>
    <s v="Lungime albie corectată/consolidată=1,4 km;"/>
  </r>
  <r>
    <x v="4875"/>
    <s v="8.30.01"/>
    <m/>
    <m/>
    <s v="Corectare torenti Somesul Rece (Risca Mare)"/>
    <m/>
    <s v="CLUJ"/>
    <s v="-"/>
    <s v="Tara: România; Judet: CLUJ; -;   -; Nr: -;"/>
    <n v="2007"/>
    <n v="2437025"/>
    <n v="12"/>
    <s v="in administrare"/>
    <s v="HG 987/2012;OUG.1 din 04/01/2017;HG.354/18.05.2017;OUG.68 din 06/11/2019;HG.846/08.10.2020"/>
    <s v="imobil"/>
    <s v="Lungime albie corectată/consolidată=2,1 km;"/>
  </r>
  <r>
    <x v="4876"/>
    <s v="8.30.01"/>
    <m/>
    <m/>
    <s v="Corectare torenti Paraul Tatarului si Mircii"/>
    <m/>
    <s v="DÂMBOVIŢA"/>
    <s v="-"/>
    <s v="Tara: România; Judet: DÂMBOVIŢA; -;   -; Nr: -;"/>
    <n v="2009"/>
    <n v="1219273"/>
    <n v="15"/>
    <s v="in administrare"/>
    <s v="HG 987/2012; HG 478/ 24-IUN-15;HG.478/24-IUN-15;OUG.1 din 04/01/2017;HG.354/18.05.2017;OUG.68 din 06/11/2019;HG.846/08.10.2020"/>
    <s v="imobil"/>
    <s v="Lungime albie corectată/consolidată=1,15 km;"/>
  </r>
  <r>
    <x v="4877"/>
    <s v="8.30.01"/>
    <m/>
    <m/>
    <s v="Corectare torenti Cernisoara"/>
    <m/>
    <s v="MEHEDINŢI"/>
    <s v="-"/>
    <s v="Tara: România; Judet: MEHEDINŢI; -;   -; Nr: -;"/>
    <n v="2008"/>
    <n v="1214117"/>
    <n v="25"/>
    <s v="in administrare"/>
    <s v="HG 987/2012;OUG.1 din 04/01/2017;HG.354/18.05.2017;OUG.68 din 06/11/2019;HG.846/08.10.2020"/>
    <s v="imobil"/>
    <s v="Lungime albie corectată/consolidată=1,95 km;"/>
  </r>
  <r>
    <x v="4878"/>
    <s v="8.30.01"/>
    <m/>
    <m/>
    <s v="Corectare torenti Bazinul hidrografic Dobra"/>
    <m/>
    <s v="SIBIU"/>
    <s v="-"/>
    <s v="Tara: România; Judet: SIBIU; -;   -; Nr: -;"/>
    <n v="2004"/>
    <n v="3230384"/>
    <n v="32"/>
    <s v="in administrare"/>
    <s v="HG 987/2012;OUG.1 din 04/01/2017;HG.354/18.05.2017;OUG.68 din 06/11/2019;HG.846/08.10.2020"/>
    <s v="imobil"/>
    <s v="Lungime albie corectată/consolidată=2,42 km;"/>
  </r>
  <r>
    <x v="4879"/>
    <s v="8.30.01"/>
    <m/>
    <m/>
    <s v="Corectare torenti Bazinul hidrografic  Sadau"/>
    <m/>
    <s v="SUCEAVA"/>
    <s v="-"/>
    <s v="Tara: România; Judet: SUCEAVA; -;   -; Nr: -;"/>
    <n v="2006"/>
    <n v="1612872"/>
    <n v="33"/>
    <s v="in administrare"/>
    <s v="HG 987/2012;OUG.1 din 04/01/2017;HG.354/18.05.2017;OUG.68 din 06/11/2019;HG.846/08.10.2020"/>
    <s v="imobil"/>
    <s v="Lungime albie corectată/consolidată=0,96 km;"/>
  </r>
  <r>
    <x v="4880"/>
    <s v="8.30.01"/>
    <m/>
    <m/>
    <s v="CT Samnicel"/>
    <m/>
    <s v="VÂLCEA"/>
    <s v="-"/>
    <s v="Tara: România; Judet: VÂLCEA; -;   -; Nr: -;"/>
    <n v="2009"/>
    <n v="1339221"/>
    <n v="38"/>
    <s v="in administrare"/>
    <s v="HG 987/2012; HG 478/ 24-IUN-15;HG.478/24-IUN-15;OUG.1 din 04/01/2017;HG.354/18.05.2017;OUG.68 din 06/11/2019;HG.846/08.10.2020"/>
    <s v="imobil"/>
    <s v="Lungime albie corectată/consolidată=1,7 km;"/>
  </r>
  <r>
    <x v="4881"/>
    <s v="8.30.01"/>
    <m/>
    <m/>
    <s v="CT Bazinul hidrografic  Milcov Stoichita"/>
    <m/>
    <s v="VRANCEA"/>
    <s v="-"/>
    <s v="Tara: România; Judet: VRANCEA; -;   -; Nr: -;"/>
    <n v="2006"/>
    <n v="3870757"/>
    <n v="39"/>
    <s v="in administrare"/>
    <s v="HG 987/2012; HG 478/ 24-IUN-15;HG.478/24-IUN-15;OUG.1 din 04/01/2017;HG.354/18.05.2017;OUG.68 din 06/11/2019;HG.846/08.10.2020"/>
    <s v="imobil"/>
    <s v="Lungime albie corectată/consolidată=5,5 km;"/>
  </r>
  <r>
    <x v="4882"/>
    <s v="8.30.01"/>
    <m/>
    <m/>
    <s v="CT Bazinul hidrografic Fetig"/>
    <m/>
    <s v="VRANCEA"/>
    <s v="-"/>
    <s v="Tara: România; Judet: VRANCEA; -;   -; Nr: -;"/>
    <n v="2006"/>
    <n v="2655846"/>
    <n v="39"/>
    <s v="in administrare"/>
    <s v="HG 987/2012; HG 478/ 24-IUN-15;HG.478/24-IUN-15;OUG.1 din 04/01/2017;HG.354/18.05.2017;OUG.68 din 06/11/2019;HG.846/08.10.2020"/>
    <s v="imobil"/>
    <s v="Lungime albie corectată/consolidată=1,9 km;"/>
  </r>
  <r>
    <x v="4883"/>
    <s v="8.04.02"/>
    <m/>
    <m/>
    <s v="FOND FORESTIER"/>
    <s v="conform amenajamentelor silvice"/>
    <s v="-"/>
    <s v="-"/>
    <s v="Tara: România; Judet: -; -;   -; Nr: -;"/>
    <n v="1991"/>
    <n v="0"/>
    <m/>
    <s v="in administrare"/>
    <s v="HG 982/1998,HG 368/2006, HG 692,746,841,842,843,844/2006 suprafata de 263,97 Ha, HG 183/2008- trecut in dom publ.local 15 ha;HG 560/2008(s-au cedat la locale s=8,3 ha);HG nr.950 din:18/08/2005;HG 1237/2005;HG 1030/2006;HG 1640/2006;HG 1506/2006;HG 1457/2006;HG 1458/2006;HG 1163/2005;HG 1638/2006;HG 1130/2006_x000a_HG 1131/2006;HG 1132/2006;HG 1195/2006;HG 344/2007;HG 926/2007;HG 949/2006;HG 1304/2006;HG 1417/2006;HG 1473/2006;HG 1688/2006_x000a_;HG 992/2006;HG 1079/2006;HG 958/2007 - TOTAL SUP 803,8 ha;HG nr.1198 din:06/09/2006 HG 256/2011,_x000a_ HG 513/2011, HG 502/2011,_x000a_HG 528/2011, HG 504/2011, HG 511/2011, _x000a_HG 515/2011, HG 509/2011, HG 491/2011, HG 638/2011,HG 529/2011,HG 691/2011,HG 506/2011_x000a_,HG 508/2011,HG 530/2011,HG 512/2011,HG 503/2011,HG 516/2011,HG 384/2011,HG 514/2011; Cedat 142,378 ha cf HG 505/2011,886/2011,507/2011,384/2011,692/2011,637/2011,639/2011,503/2011,530/2011;HG 384/2011; HG 530/2011;HG nr.530 din:18/05/2011;HG nr.384 din:13/04/2011;HG nr.507 din:18/05/2011;HG nr.516/18.05.2011;; HG 1079/ 03-DEC-14:1079/03-DEC-14; HG; HG 738/ 26-AUG-14:738/26-AUG-14; HG 332/ 13-MAI-15:332/13-MAI-15;HG.708 din:26-AUG-15;HG.809 din:30-SEP-15; HG 809/ 30-SEP-15;HG.809/30-SEP-15;HG.190/23.03.2016;HG.681/19.09.2016;HG.318/06.05.2015;OUG.1 din 04/01/2017;HG.499/13.07.2017;HG.787/26.10.2017;HG.1016/20.12.2018;HG.231/18.04.2019;OUG.68 din 06/11/2019;HG.220/18.03.2020;HG.772/10.09.2020"/>
    <s v="imobil"/>
    <s v="Suprafeţe=54112,4849 ha;CF= ;Date cadastrale= ;"/>
  </r>
  <r>
    <x v="4884"/>
    <s v="8.04.01"/>
    <m/>
    <m/>
    <s v="Teren destinat impaduririi"/>
    <s v="conform amenajamentului silvic"/>
    <s v="ARAD"/>
    <s v="-"/>
    <s v="Tara: România; Judet: ARAD; -;   -; Nr: -;"/>
    <n v="2006"/>
    <n v="34979"/>
    <n v="2"/>
    <s v="in administrare"/>
    <s v="HG 460/10-IUL-13;OUG.1 din 04/01/2017;HG.354/18.05.2017;OUG.68 din 06/11/2019"/>
    <s v="imobil"/>
    <s v="Suprafeţe=44700 mp;CF=314181 ;Date cadastrale=6135 ;"/>
  </r>
  <r>
    <x v="4885"/>
    <s v="8.04.01"/>
    <m/>
    <m/>
    <s v="Teren destinat impaduririi"/>
    <m/>
    <s v="ARGEŞ"/>
    <s v="Negraşi"/>
    <s v="Tara: România; Judet: ARGEŞ;Com Negraşi;   -; Nr: -;"/>
    <n v="2004"/>
    <n v="5185"/>
    <n v="3"/>
    <s v="in administrare"/>
    <s v="HG 460/10-IUL-13;OUG.1 din 04/01/2017;HG.354/18.05.2017;OUG.68 din 06/11/2019"/>
    <s v="imobil"/>
    <s v="Suprafeţe=40000 mp;CF=80089 ;Date cadastrale=83 ;"/>
  </r>
  <r>
    <x v="4886"/>
    <s v="8.04.01"/>
    <m/>
    <m/>
    <s v="Teren destinat impaduririi"/>
    <s v="conform amenajamentului silvic"/>
    <s v="ARGEŞ"/>
    <s v="Negraşi"/>
    <s v="Tara: România; Judet: ARGEŞ;Com Negraşi;   -; Nr: -;"/>
    <n v="2004"/>
    <n v="3887"/>
    <n v="3"/>
    <s v="in administrare"/>
    <s v="HG 460/10-IUL-13;OUG.1 din 04/01/2017;HG.354/18.05.2017;OUG.68 din 06/11/2019"/>
    <s v="imobil"/>
    <s v="Suprafeţe=30000 mp;CF=80089 ;Date cadastrale=83 ;"/>
  </r>
  <r>
    <x v="4887"/>
    <s v="8.04.01"/>
    <m/>
    <m/>
    <s v="Padure"/>
    <s v="conform amenajamentului silvic"/>
    <s v="ARGEŞ"/>
    <s v="Morăreşti"/>
    <s v="Tara: România; Judet: ARGEŞ;Com Morăreşti;   -; Nr: -;"/>
    <n v="2004"/>
    <n v="89672"/>
    <n v="3"/>
    <s v="in administrare"/>
    <s v="HG 460/10-IUL-13;OUG.1 din 04/01/2017;HG.354/18.05.2017;OUG.68 din 06/11/2019"/>
    <s v="imobil"/>
    <s v="Suprafeţe=99920 mp;CF=80190 ;Date cadastrale=127 ;"/>
  </r>
  <r>
    <x v="4888"/>
    <s v="8.04.01"/>
    <m/>
    <m/>
    <s v="Padure"/>
    <s v="conform amenajamentului silvic"/>
    <s v="ARGEŞ"/>
    <s v="Merişani"/>
    <s v="Tara: România; Judet: ARGEŞ;Com Merişani;   -; Nr: -;"/>
    <n v="2004"/>
    <n v="7479"/>
    <n v="3"/>
    <s v="in administrare"/>
    <s v="HG 460/10-IUL-13;OUG.1 din 04/01/2017;HG.354/18.05.2017;OUG.68 din 06/11/2019"/>
    <s v="imobil"/>
    <s v="Suprafeţe=7520 mp;CF=80388 ;Date cadastrale=563 ;"/>
  </r>
  <r>
    <x v="4889"/>
    <s v="8.04.01"/>
    <m/>
    <m/>
    <s v="Padure"/>
    <s v="conform amenajamentului silvic"/>
    <s v="ARGEŞ"/>
    <s v="Leordeni"/>
    <s v="Tara: România; Judet: ARGEŞ;Com Leordeni;   -; Nr: -;"/>
    <n v="2004"/>
    <n v="30565"/>
    <n v="3"/>
    <s v="in administrare"/>
    <s v="HG 460/10-IUL-13;OUG.1 din 04/01/2017;HG.354/18.05.2017;OUG.68 din 06/11/2019"/>
    <s v="imobil"/>
    <s v="Suprafeţe=32600 mp;CF=80738 ;Date cadastrale=521 ;"/>
  </r>
  <r>
    <x v="4890"/>
    <s v="8.04.01"/>
    <m/>
    <m/>
    <s v="Padure"/>
    <s v="conform amenajamentului silvic"/>
    <s v="ARGEŞ"/>
    <s v="Nucşoara"/>
    <s v="Tara: România; Judet: ARGEŞ;Com Nucşoara;   -; Nr: -;"/>
    <n v="2002"/>
    <n v="301785"/>
    <n v="3"/>
    <s v="in administrare"/>
    <s v="HG 460/10-IUL-13;OUG.1 din 04/01/2017;HG.354/18.05.2017;OUG.68 din 06/11/2019"/>
    <s v="imobil"/>
    <s v="Suprafeţe=115000 mp;CF=80566 ;Date cadastrale=133 ;"/>
  </r>
  <r>
    <x v="4891"/>
    <s v="8.04.01"/>
    <m/>
    <m/>
    <s v="Teren destinat impaduririi"/>
    <s v="conform amenajamentului silvic"/>
    <s v="BACĂU"/>
    <s v="Târgu Ocna"/>
    <s v="Tara: România; Judet: BACĂU;Orş Târgu Ocna;   -; Nr: -;"/>
    <n v="2003"/>
    <n v="1522"/>
    <n v="4"/>
    <s v="in administrare"/>
    <s v="HG 460/10-IUL-13;OUG.1 din 04/01/2017;HG.354/18.05.2017;OUG.68 din 06/11/2019"/>
    <s v="imobil"/>
    <s v="Suprafeţe=17446 mp;CF=60829, 60830 ;Date cadastrale=1052, 1053 ;"/>
  </r>
  <r>
    <x v="4892"/>
    <s v="8.04.01"/>
    <m/>
    <m/>
    <s v="Padure"/>
    <s v="conform amenajamentului silvic"/>
    <s v="DÂMBOVIŢA"/>
    <s v="Bezdead"/>
    <s v="Tara: România; Judet: DÂMBOVIŢA;Com Bezdead;   -; Nr: -;"/>
    <n v="2004"/>
    <n v="64391"/>
    <n v="15"/>
    <s v="in administrare"/>
    <s v="HG 460/10-IUL-13;OUG.1 din 04/01/2017;HG.354/18.05.2017;OUG.68 din 06/11/2019"/>
    <s v="imobil"/>
    <s v="Suprafeţe=93000 mp;CF=70356 ;Date cadastrale=568 ;"/>
  </r>
  <r>
    <x v="4893"/>
    <s v="8.04.01"/>
    <m/>
    <m/>
    <s v="Padure"/>
    <s v="conform amenajamentului silvic"/>
    <s v="DÂMBOVIŢA"/>
    <s v="Tătărani"/>
    <s v="Tara: România; Judet: DÂMBOVIŢA;Com Tătărani;   -; Nr: -;"/>
    <n v="2003"/>
    <n v="16228"/>
    <n v="15"/>
    <s v="in administrare"/>
    <s v="HG 460/10-IUL-13;OUG.1 din 04/01/2017;HG.354/18.05.2017;OUG.68 din 06/11/2019"/>
    <s v="imobil"/>
    <s v="Suprafeţe=69400 mp;CF=70384, 70377 ;Date cadastrale=483, 507 ;"/>
  </r>
  <r>
    <x v="4894"/>
    <s v="8.04.01"/>
    <m/>
    <m/>
    <s v="Padure"/>
    <s v="conform amenajamentului silvic"/>
    <s v="DÂMBOVIŢA"/>
    <s v="Pucheni"/>
    <s v="Tara: România; Judet: DÂMBOVIŢA;Com Pucheni;   -; Nr: -;"/>
    <n v="2004"/>
    <n v="59886"/>
    <n v="15"/>
    <s v="in administrare"/>
    <s v="HG 460/10-IUL-13;OUG.1 din 04/01/2017;HG.354/18.05.2017;OUG.68 din 06/11/2019"/>
    <s v="imobil"/>
    <s v="Suprafeţe=88704 mp;CF=70112, 70113 ;Date cadastrale=125, 126 ;"/>
  </r>
  <r>
    <x v="4895"/>
    <s v="8.04.01"/>
    <m/>
    <m/>
    <s v="Padure"/>
    <s v="conform amenajamentului silvic"/>
    <s v="DÂMBOVIŢA"/>
    <s v="Voineşti"/>
    <s v="Tara: România; Judet: DÂMBOVIŢA;Com Voineşti;   -; Nr: -;"/>
    <n v="2004"/>
    <n v="4181"/>
    <n v="15"/>
    <s v="in administrare"/>
    <s v="HG 460/10-IUL-13;OUG.1 din 04/01/2017;HG.354/18.05.2017;OUG.68 din 06/11/2019"/>
    <s v="imobil"/>
    <s v="Suprafeţe=10000 mp;CF=70797 ;Date cadastrale=1768 ;"/>
  </r>
  <r>
    <x v="4896"/>
    <s v="8.04.01"/>
    <m/>
    <m/>
    <s v="Padure"/>
    <s v="conform amenajamentului silvic"/>
    <s v="DÂMBOVIŢA"/>
    <s v="Dragomireşti"/>
    <s v="Tara: România; Judet: DÂMBOVIŢA;Com Dragomireşti;   -; Nr: -;"/>
    <n v="2004"/>
    <n v="6881"/>
    <n v="15"/>
    <s v="in administrare"/>
    <s v="HG 460/10-IUL-13;OUG.1 din 04/01/2017;HG.354/18.05.2017;OUG.68 din 06/11/2019"/>
    <s v="imobil"/>
    <s v="Suprafeţe=10000 mp;CF=70236 ;Date cadastrale=1159 ;"/>
  </r>
  <r>
    <x v="4897"/>
    <s v="8.04.01"/>
    <m/>
    <m/>
    <s v="Padure"/>
    <s v="conform amenajamentului silvic"/>
    <s v="GORJ"/>
    <s v="Bengeşti-Ciocadia"/>
    <s v="Tara: România; Judet: GORJ;Com Bengeşti-Ciocadia;   -; Nr: -;"/>
    <n v="2004"/>
    <n v="85210"/>
    <n v="18"/>
    <s v="in administrare"/>
    <s v="HG 460/10-IUL-13;OUG.1 din 04/01/2017;HG.354/18.05.2017;OUG.68 din 06/11/2019"/>
    <s v="imobil"/>
    <s v="Suprafeţe=100068 mp;CF=35331 ;Date cadastrale=227 ;"/>
  </r>
  <r>
    <x v="4898"/>
    <s v="8.04.01"/>
    <m/>
    <m/>
    <s v="Padure"/>
    <s v="conform amenajamentului silvic"/>
    <s v="GORJ"/>
    <s v="Ţicleni"/>
    <s v="Tara: România; Judet: GORJ;Orş Ţicleni;   -; Nr: -;"/>
    <n v="2003"/>
    <n v="85210"/>
    <n v="18"/>
    <s v="in administrare"/>
    <s v="HG 460/10-IUL-13;OUG.1 din 04/01/2017;HG.354/18.05.2017;OUG.68 din 06/11/2019"/>
    <s v="imobil"/>
    <s v="Suprafeţe=99978 mp;CF=35567 ;Date cadastrale=327 ;"/>
  </r>
  <r>
    <x v="4899"/>
    <s v="8.04.01"/>
    <m/>
    <m/>
    <s v="Padure"/>
    <s v="conform amenajamentului silvic"/>
    <s v="GORJ"/>
    <s v="Scoarţa"/>
    <s v="Tara: România; Judet: GORJ;Com Scoarţa;   -; Nr: -;"/>
    <n v="2004"/>
    <n v="85210"/>
    <n v="18"/>
    <s v="in administrare"/>
    <s v="HG 460/10-IUL-13;OUG.1 din 04/01/2017;HG.354/18.05.2017;OUG.68 din 06/11/2019"/>
    <s v="imobil"/>
    <s v="Suprafeţe=100000 mp;CF=35651 ;Date cadastrale=260 ;"/>
  </r>
  <r>
    <x v="4900"/>
    <s v="8.04.01"/>
    <m/>
    <m/>
    <s v="Padure"/>
    <s v="conform amenajamentului silvic"/>
    <s v="GORJ"/>
    <s v="Scoarţa"/>
    <s v="Tara: România; Judet: GORJ;Com Scoarţa;   -; Nr: -;"/>
    <n v="2004"/>
    <n v="76689"/>
    <n v="18"/>
    <s v="in administrare"/>
    <s v="HG 460/10-IUL-13;OUG.1 din 04/01/2017;HG.354/18.05.2017;OUG.68 din 06/11/2019"/>
    <s v="imobil"/>
    <s v="Suprafeţe=90000 mp;CF=35652 ;Date cadastrale=268 ;"/>
  </r>
  <r>
    <x v="4901"/>
    <s v="8.04.01"/>
    <m/>
    <m/>
    <s v="Padure"/>
    <s v="conform amenajamentului silvic"/>
    <s v="GORJ"/>
    <s v="Cătunele"/>
    <s v="Tara: România; Judet: GORJ;Com Cătunele;   -; Nr: -;"/>
    <n v="2003"/>
    <n v="34084"/>
    <n v="18"/>
    <s v="in administrare"/>
    <s v="HG 460/10-IUL-13;OUG.1 din 04/01/2017;HG.354/18.05.2017;OUG.68 din 06/11/2019"/>
    <s v="imobil"/>
    <s v="Suprafeţe=40033 mp;CF=35643 ;Date cadastrale=256 ;"/>
  </r>
  <r>
    <x v="4902"/>
    <s v="8.04.01"/>
    <m/>
    <m/>
    <s v="Padure"/>
    <s v="conform amenajamentului silvic"/>
    <s v="GORJ"/>
    <s v="Săuleşti"/>
    <s v="Tara: România; Judet: GORJ;Com Săuleşti;   -; Nr: -;"/>
    <n v="2004"/>
    <n v="17042"/>
    <n v="18"/>
    <s v="in administrare"/>
    <s v="HG 460/10-IUL-13;OUG.1 din 04/01/2017;HG.354/18.05.2017;OUG.68 din 06/11/2019"/>
    <s v="imobil"/>
    <s v="Suprafeţe=20021 mp;CF=35297 ;Date cadastrale=191 ;"/>
  </r>
  <r>
    <x v="4903"/>
    <s v="8.04.01"/>
    <m/>
    <m/>
    <s v="Padure"/>
    <s v="conform amenajamentului silvic"/>
    <s v="GORJ"/>
    <s v="Runcu"/>
    <s v="Tara: România; Judet: GORJ;Com Runcu;   -; Nr: -;"/>
    <n v="2004"/>
    <n v="26841"/>
    <n v="18"/>
    <s v="in administrare"/>
    <s v="HG 460/10-IUL-13;OUG.1 din 04/01/2017;HG.354/18.05.2017;OUG.68 din 06/11/2019"/>
    <s v="imobil"/>
    <s v="Suprafeţe=31645 mp;CF=35994 ;Date cadastrale=494 ;"/>
  </r>
  <r>
    <x v="4904"/>
    <s v="8.04.01"/>
    <m/>
    <m/>
    <s v="Padure"/>
    <s v="conform amenajamentului silvic"/>
    <s v="GORJ"/>
    <s v="Plopşoru"/>
    <s v="Tara: România; Judet: GORJ;Com Plopşoru;   -; Nr: -;"/>
    <n v="2004"/>
    <n v="8521"/>
    <n v="18"/>
    <s v="in administrare"/>
    <s v="HG 460/10-IUL-13;OUG.1 din 04/01/2017;HG.354/18.05.2017;OUG.68 din 06/11/2019"/>
    <s v="imobil"/>
    <s v="Suprafeţe=9993 mp;CF=35467 ;Date cadastrale=382 ;"/>
  </r>
  <r>
    <x v="4905"/>
    <s v="8.04.01"/>
    <m/>
    <m/>
    <s v="Padure"/>
    <s v="conform amenajamentului silvic"/>
    <s v="GORJ"/>
    <s v="Plopşoru"/>
    <s v="Tara: România; Judet: GORJ;Com Plopşoru;   -; Nr: -;"/>
    <n v="2004"/>
    <n v="85210"/>
    <n v="18"/>
    <s v="in administrare"/>
    <s v="HG 460/10-IUL-13;OUG.1 din 04/01/2017;HG.354/18.05.2017;OUG.68 din 06/11/2019"/>
    <s v="imobil"/>
    <s v="Suprafeţe=99997 mp;CF=35468 ;Date cadastrale=345 ;"/>
  </r>
  <r>
    <x v="4906"/>
    <s v="8.04.01"/>
    <m/>
    <m/>
    <s v="Padure"/>
    <s v="conform amenajamentului silvic"/>
    <s v="GORJ"/>
    <s v="Plopşoru"/>
    <s v="Tara: România; Judet: GORJ;Com Plopşoru;   -; Nr: -;"/>
    <n v="2004"/>
    <n v="76689"/>
    <n v="18"/>
    <s v="in administrare"/>
    <s v="HG 460/10-IUL-13;OUG.1 din 04/01/2017;HG.354/18.05.2017;OUG.68 din 06/11/2019"/>
    <s v="imobil"/>
    <s v="Suprafeţe=90010 mp;CF=35469 ;Date cadastrale=347 ;"/>
  </r>
  <r>
    <x v="4907"/>
    <s v="8.23.11"/>
    <m/>
    <m/>
    <s v="Iupca (Ac 1/R)"/>
    <m/>
    <s v="BUZĂU"/>
    <s v="Ruşeţu"/>
    <s v="Tara: România; Judet: BUZĂU;Com Ruşeţu;   -; Nr: -;"/>
    <n v="2012"/>
    <n v="8900"/>
    <n v="10"/>
    <s v="in administrare"/>
    <s v="HG 598/14-AUG-13;OUG.1 din 04/01/2017;OUG.68 din 06/11/2019"/>
    <s v="mobil"/>
    <s v=" Subrasa= ;Anul naşterii=2009 ;Sexul=iapa mama ;Locaţia de bază=H Rusetu ;"/>
  </r>
  <r>
    <x v="4908"/>
    <s v="8.23.11"/>
    <m/>
    <m/>
    <s v="Gloria (Fu 11/R)"/>
    <m/>
    <s v="BUZĂU"/>
    <s v="Ruşeţu"/>
    <s v="Tara: România; Judet: BUZĂU;Com Ruşeţu;   -; Nr: -;"/>
    <n v="2012"/>
    <n v="9700"/>
    <n v="10"/>
    <s v="in administrare"/>
    <s v="HG 598/14-AUG-13;OUG.1 din 04/01/2017;OUG.68 din 06/11/2019"/>
    <s v="mobil"/>
    <s v=" Subrasa= ;Anul naşterii=2009 ;Sexul=iapa mama ;Locaţia de bază=H Rusetu ;"/>
  </r>
  <r>
    <x v="4909"/>
    <s v="8.23.11"/>
    <m/>
    <m/>
    <s v="Alidor (Us 28/R)"/>
    <m/>
    <s v="GALAŢI"/>
    <s v="Tuluceşti"/>
    <s v="Tara: România; Judet: GALAŢI;Com Tuluceşti;   -; Nr: -;"/>
    <n v="2012"/>
    <n v="9400"/>
    <n v="17"/>
    <s v="in administrare"/>
    <s v="HG 598/14-AUG-13;OUG.1 din 04/01/2017;HG.118/27.02.2019;OUG.68 din 06/11/2019"/>
    <s v="mobil"/>
    <s v="Anul naşterii=2009 ;Sexul=armasar monta publica ;Dangale=Us 28/R ;Microcip=642019820218562 ;Locaţia de bază=H.Tulucesti ;"/>
  </r>
  <r>
    <x v="4910"/>
    <s v="8.23.11"/>
    <m/>
    <m/>
    <s v="Licuta (Sg 6/R)"/>
    <m/>
    <s v="BUZĂU"/>
    <s v="Ruşeţu"/>
    <s v="Tara: România; Judet: BUZĂU;Com Ruşeţu;   -; Nr: -;"/>
    <n v="2012"/>
    <n v="9400"/>
    <n v="10"/>
    <s v="in administrare"/>
    <s v="HG 598/14-AUG-13;OUG.1 din 04/01/2017;OUG.68 din 06/11/2019"/>
    <s v="mobil"/>
    <s v=" Subrasa= ;Anul naşterii=2009 ;Sexul=armasar monta publica ;Locaţia de bază=H Rusetu ;"/>
  </r>
  <r>
    <x v="4911"/>
    <s v="8.23.11"/>
    <m/>
    <m/>
    <s v="Eban (Sg 10/R)"/>
    <m/>
    <s v="BUZĂU"/>
    <s v="Ruşeţu"/>
    <s v="Tara: România; Judet: BUZĂU;Com Ruşeţu;   -; Nr: -;"/>
    <n v="2012"/>
    <n v="9400"/>
    <n v="10"/>
    <s v="in administrare"/>
    <s v="HG 598/14-AUG-13;OUG.1 din 04/01/2017;OUG.68 din 06/11/2019"/>
    <s v="mobil"/>
    <s v=" Subrasa= ;Anul naşterii=2009 ;Sexul=armasar monta publica ;Locaţia de bază=H Rusetu ;"/>
  </r>
  <r>
    <x v="4912"/>
    <s v="8.23.03"/>
    <m/>
    <m/>
    <s v="Zorel (Gi/36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4913"/>
    <s v="8.23.03"/>
    <m/>
    <m/>
    <s v="Zar (Rs/2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4914"/>
    <s v="8.23.09"/>
    <m/>
    <m/>
    <s v="Pasqual/Ibn Galal II-50 (50M/IG 2)"/>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4915"/>
    <s v="8.23.09"/>
    <m/>
    <m/>
    <s v="Rozmarin/Hadban XXXVIII-14 (14 M/H 38)"/>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4916"/>
    <s v="8.23.09"/>
    <m/>
    <m/>
    <s v="Panda/Gazal XX-6 (6M/G 20)"/>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4917"/>
    <s v="8.23.06"/>
    <m/>
    <m/>
    <s v="Ousor IX-108 (O 9/108 L)"/>
    <m/>
    <s v="SUCEAVA"/>
    <s v="Moldova-Suliţa"/>
    <s v="Tara: România; Judet: SUCEAVA;Com Moldova-Suliţa;   -; Nr: -;"/>
    <n v="2012"/>
    <n v="9400"/>
    <n v="33"/>
    <s v="in administrare"/>
    <s v="HG 598/14-AUG-13;OUG.1 din 04/01/2017;OUG.68 din 06/11/2019"/>
    <s v="mobil"/>
    <s v=" Subrasa= ;Anul naşterii=2009 ;Sexul=iapa mama ;Locaţia de bază=H Lucina ;"/>
  </r>
  <r>
    <x v="4918"/>
    <s v="8.23.02"/>
    <m/>
    <m/>
    <s v="Gaman II (G 2/5 L)"/>
    <m/>
    <s v="SUCEAVA"/>
    <s v="Moldova-Suliţa"/>
    <s v="Tara: România; Judet: SUCEAVA;Com Moldova-Suliţa;   -; Nr: -;"/>
    <n v="2012"/>
    <n v="9400"/>
    <n v="33"/>
    <s v="in administrare"/>
    <s v="HG 598/14-AUG-13;OUG.1 din 04/01/2017;OUG.68 din 06/11/2019"/>
    <s v="mobil"/>
    <s v=" Subrasa= ;Anul naşterii=2009 ;Sexul=armasar monta publica ;Locaţia de bază=H. Lucina ;"/>
  </r>
  <r>
    <x v="4919"/>
    <s v="8.23.12"/>
    <m/>
    <m/>
    <s v="Dahoman XXXIX-92 (D 39/92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4920"/>
    <s v="8.23.12"/>
    <m/>
    <m/>
    <s v="Mersuch XXV-30 (M 25/30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4921"/>
    <s v="8.23.12"/>
    <m/>
    <m/>
    <s v="Siglavy Bagdady XVII-24 (SB 17/24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4922"/>
    <s v="8.23.12"/>
    <m/>
    <m/>
    <s v="Siglavy Bagdady XVII-26 (SB 17/26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4923"/>
    <s v="8.23.08"/>
    <m/>
    <m/>
    <s v="Nonius 39 (N 25/24 I)/00065E032F"/>
    <m/>
    <s v="TIMIŞ"/>
    <s v="Recaş"/>
    <s v="Tara: România; Judet: TIMIŞ;Orş Recaş;   -; Nr: -;"/>
    <n v="2005"/>
    <n v="8000"/>
    <n v="35"/>
    <s v="in administrare"/>
    <s v="HG 598/14-AUG-13;OUG.1 din 04/01/2017;OUG.68 din 06/11/2019"/>
    <s v="mobil"/>
    <s v=" Subrasa= ;Anul naşterii=2001 ;Sexul=armasar pepinier ;Locaţia de bază=H. Izvin ;"/>
  </r>
  <r>
    <x v="4924"/>
    <s v="8.23.11"/>
    <m/>
    <m/>
    <s v="Carina (IP 5/HB)"/>
    <m/>
    <s v="BISTRIŢA-NĂSĂUD"/>
    <s v="-"/>
    <s v="Tara: România; Judet: BISTRIŢA-NĂSĂUD; -;   -; Nr: 45; Beclean pe Somes"/>
    <n v="2012"/>
    <n v="8900"/>
    <n v="6"/>
    <s v="in administrare"/>
    <s v="HG 598/14-AUG-13;OUG.1 din 04/01/2017;OUG.68 din 06/11/2019"/>
    <s v="mobil"/>
    <s v=" Subrasa= ;Anul naşterii=2009 ;Sexul=iapa mama ;Locaţia de bază=H Beclean ;"/>
  </r>
  <r>
    <x v="4925"/>
    <s v="8.23.07"/>
    <m/>
    <m/>
    <s v="Tulipan XX-11 (T 20/1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4926"/>
    <s v="8.23.01"/>
    <m/>
    <m/>
    <s v="Zona (Pd/1 I)"/>
    <m/>
    <s v="TIMIŞ"/>
    <s v="Recaş"/>
    <s v="Tara: România; Judet: TIMIŞ;Orş Recaş;   -; Nr: -; Sat Izvin"/>
    <n v="2012"/>
    <n v="9700"/>
    <n v="35"/>
    <s v="in administrare"/>
    <s v="HG 598/14-AUG-13;OUG.1 din 04/01/2017;OUG.68 din 06/11/2019"/>
    <s v="mobil"/>
    <s v=" Subrasa= ;Anul naşterii=2008 ;Sexul=iapa mama ;Locaţia de bază=H Izvin ;"/>
  </r>
  <r>
    <x v="4927"/>
    <s v="8.23.07"/>
    <m/>
    <m/>
    <s v="Incitato IV-16 (I 4-HB)/642019820439799"/>
    <m/>
    <s v="BISTRIŢA-NĂSĂUD"/>
    <s v="Beclean"/>
    <s v="Tara: România; Judet: BISTRIŢA-NĂSĂUD;Orş Beclean;   -; Nr: 45; Bistritei"/>
    <n v="2013"/>
    <n v="9400"/>
    <n v="6"/>
    <s v="in administrare"/>
    <s v="HG 240/02-APR-14;OUG.1 din 04/01/2017;OUG.68 din 06/11/2019"/>
    <s v="mobil"/>
    <s v=" Subrasa= ;Anul naşterii=2008 ;Sexul=iapa mama ;Locaţia de bază=H Beclean ;"/>
  </r>
  <r>
    <x v="4928"/>
    <s v="8.23.11"/>
    <m/>
    <m/>
    <s v="Etica (Kc 8-HB)/642019820440617"/>
    <m/>
    <s v="BISTRIŢA-NĂSĂUD"/>
    <s v="Beclean"/>
    <s v="Tara: România; Judet: BISTRIŢA-NĂSĂUD;Orş Beclean;   -; Nr: 45; Str. Bistritei"/>
    <n v="2013"/>
    <n v="9700"/>
    <n v="6"/>
    <s v="in administrare"/>
    <s v="HG 240/02-APR-14;OUG.1 din 04/01/2017;OUG.68 din 06/11/2019"/>
    <s v="mobil"/>
    <s v=" Subrasa= ;Anul naşterii=2010 ;Sexul=iapa mama ;Locaţia de bază=H. Beclean ;"/>
  </r>
  <r>
    <x v="4929"/>
    <s v="8.23.11"/>
    <m/>
    <m/>
    <s v="Eliman (Ap 3-R)/642019820218724"/>
    <m/>
    <s v="BUZĂU"/>
    <s v="Ruşeţu"/>
    <s v="Tara: România; Judet: BUZĂU;Com Ruşeţu;   -; Nr: -;"/>
    <n v="2013"/>
    <n v="10300"/>
    <n v="10"/>
    <s v="in administrare"/>
    <s v="HG 240/02-APR-14;OUG.1 din 04/01/2017;OUG.68 din 06/11/2019"/>
    <s v="mobil"/>
    <s v=" Subrasa= ;Anul naşterii=2010 ;Sexul=armasar monta publica ;Locaţia de bază=H. Rusetu ;"/>
  </r>
  <r>
    <x v="4930"/>
    <s v="8.23.11"/>
    <m/>
    <m/>
    <s v="Lionioara (Ep 34-R)/642019820213585"/>
    <m/>
    <s v="BUZĂU"/>
    <s v="Ruşeţu"/>
    <s v="Tara: România; Judet: BUZĂU;Com Ruşeţu;   -; Nr: -;"/>
    <n v="2013"/>
    <n v="8900"/>
    <n v="10"/>
    <s v="in administrare"/>
    <s v="HG 240/02-APR-14;OUG.1 din 04/01/2017;OUG.68 din 06/11/2019"/>
    <s v="mobil"/>
    <s v=" Subrasa= ;Anul naşterii=2010 ;Sexul=iapa mama ;Locaţia de bază=H. Rusetu ;"/>
  </r>
  <r>
    <x v="4931"/>
    <s v="8.04.01"/>
    <m/>
    <m/>
    <s v="padure"/>
    <m/>
    <s v="BACĂU"/>
    <s v="Bogdăneşti"/>
    <s v="Tara: România; Judet: BACĂU;Com Bogdăneşti;   -; Nr: -;"/>
    <n v="2003"/>
    <n v="61617"/>
    <n v="4"/>
    <s v="in administrare"/>
    <s v="HG 323/23-APR-14;OUG.1 din 04/01/2017;HG.354/18.05.2017;OUG.68 din 06/11/2019"/>
    <s v="imobil"/>
    <s v="Suprafeţe=34000 mp;CF=60252 ;Date cadastrale=60252 ;"/>
  </r>
  <r>
    <x v="4932"/>
    <s v="8.04.01"/>
    <m/>
    <m/>
    <s v="padure"/>
    <m/>
    <s v="BOTOŞANI"/>
    <s v="Curteşti"/>
    <s v="Tara: România; Judet: BOTOŞANI;Com Curteşti;   -; Nr: -;"/>
    <n v="2003"/>
    <n v="59266"/>
    <n v="7"/>
    <s v="in administrare"/>
    <s v="HG 323/23-APR-14;OUG.1 din 04/01/2017;HG.354/18.05.2017;OUG.68 din 06/11/2019"/>
    <s v="imobil"/>
    <s v="Suprafeţe=95000 mp;CF=51705 ;Date cadastrale=51705 ;"/>
  </r>
  <r>
    <x v="4933"/>
    <s v="8.04.01"/>
    <m/>
    <m/>
    <s v="teren destinat impaduririi"/>
    <m/>
    <s v="BOTOŞANI"/>
    <s v="Dobârceni"/>
    <s v="Tara: România; Judet: BOTOŞANI;Com Dobârceni;   -; Nr: -;"/>
    <n v="2007"/>
    <n v="19844"/>
    <n v="7"/>
    <s v="in administrare"/>
    <s v="HG 323/23-APR-14;OUG.1 din 04/01/2017;HG.354/18.05.2017;OUG.68 din 06/11/2019"/>
    <s v="imobil"/>
    <s v="Suprafeţe=20000 mp;CF=50105 ;Date cadastrale=183 ;"/>
  </r>
  <r>
    <x v="4934"/>
    <s v="8.04.01"/>
    <m/>
    <m/>
    <s v="padure"/>
    <m/>
    <s v="GALAŢI"/>
    <s v="Drăguşeni"/>
    <s v="Tara: România; Judet: GALAŢI;Com Drăguşeni;   -; Nr: -;"/>
    <n v="2007"/>
    <n v="31489"/>
    <n v="17"/>
    <s v="in administrare"/>
    <s v="HG 323/23-APR-14;OUG.1 din 04/01/2017;OUG.68 din 06/11/2019"/>
    <s v="imobil"/>
    <s v=" Suprafeţe=62532 mp;CF=100073 ;Date cadastrale=782 ;"/>
  </r>
  <r>
    <x v="4935"/>
    <s v="8.04.01"/>
    <m/>
    <m/>
    <s v="teren destinat impaduririi"/>
    <m/>
    <s v="OLT"/>
    <s v="Brebeni"/>
    <s v="Tara: România; Judet: OLT;Com Brebeni;   -; Nr: -;"/>
    <n v="2008"/>
    <n v="19377"/>
    <n v="28"/>
    <s v="in administrare"/>
    <s v="HG 323/23-APR-14;OUG.1 din 04/01/2017;HG.354/18.05.2017;OUG.68 din 06/11/2019"/>
    <s v="imobil"/>
    <s v="Suprafeţe=27965 mp;CF=50702,50703 ;Date cadastrale=75,76 ;"/>
  </r>
  <r>
    <x v="4936"/>
    <s v="8.04.01"/>
    <m/>
    <m/>
    <s v="padure"/>
    <m/>
    <s v="SĂLAJ"/>
    <s v="Aluniş"/>
    <s v="Tara: România; Judet: SĂLAJ;Sat Aluniş;   -; Nr: -;"/>
    <n v="2003"/>
    <n v="76212"/>
    <n v="31"/>
    <s v="in administrare"/>
    <s v="HG 323/23-APR-14;OUG.1 din 04/01/2017;HG.354/18.05.2017;OUG.68 din 06/11/2019"/>
    <s v="imobil"/>
    <s v="Suprafeţe=185700 mp;CF=919 ;Date cadastrale=276/a/1/1/2,2/1/1,4/2,277/a,277/c,277/d/1,276/a/2/1/2/2,3/1/1/2,3/1/2/2,4/1/2 ;"/>
  </r>
  <r>
    <x v="4937"/>
    <s v="8.23.07"/>
    <m/>
    <m/>
    <s v="Tulipan XX-17 (T 20-17 F) 642019820570286"/>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38"/>
    <s v="8.23.07"/>
    <m/>
    <m/>
    <s v="Siglavy Capriola XXII-36(SC 22-36 F) 642019820515433"/>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39"/>
    <s v="8.23.07"/>
    <m/>
    <m/>
    <s v="Maestoso XLIX-43 (M 49 - 43 F) / 642019820514442_x000a_"/>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40"/>
    <s v="8.23.11"/>
    <m/>
    <m/>
    <s v="Eta ( Ip-8J) / 642019820056315_x000a_"/>
    <m/>
    <s v="CĂLĂRAŞI"/>
    <s v="Perişoru"/>
    <s v="Tara: România; Judet: CĂLĂRAŞI;Com Perişoru;   -; Nr: -;"/>
    <n v="2013"/>
    <n v="8900"/>
    <n v="51"/>
    <s v="in administrare"/>
    <s v="HG 1098/10-DEC-14;OUG.1 din 04/01/2017;OUG.68 din 06/11/2019"/>
    <s v="mobil"/>
    <s v=" Subrasa= ;Anul naşterii=2010 ;Sexul=iapa mama ;Locaţia de bază=H Jegalia ;"/>
  </r>
  <r>
    <x v="4941"/>
    <s v="8.23.05"/>
    <m/>
    <m/>
    <s v="Gidran XLIV-61 ( G 44 - 61 T) / 642019820009874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4942"/>
    <s v="8.23.12"/>
    <m/>
    <m/>
    <s v="Koheilan XLII-17 ( K 42 -17 R ) / 642019820468372_x000a_"/>
    <m/>
    <s v="SUCEAVA"/>
    <s v="Rădăuţi"/>
    <s v="Tara: România; Judet: SUCEAVA;Mun Rădăuţi; Str  Bogdan Vodă; Nr: 114;"/>
    <n v="2013"/>
    <n v="9400"/>
    <n v="33"/>
    <s v="in administrare"/>
    <s v="HG 1098/10-DEC-14;OUG.1 din 04/01/2017;OUG.68 din 06/11/2019"/>
    <s v="mobil"/>
    <s v=" Subrasa= ;Anul naşterii=2010 ;Sexul=iapa mama ;Locaţia de bază=H Radauti ;"/>
  </r>
  <r>
    <x v="4943"/>
    <s v="8.23.12"/>
    <m/>
    <m/>
    <s v="Gazal XVIII -16 (G 18 - 16 R) / 64201982046884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4944"/>
    <s v="8.23.04"/>
    <m/>
    <m/>
    <s v="Furioso LXVIII-20 ( F 68 - 20 S ) / 642019820276713_x000a_"/>
    <m/>
    <s v="OLT"/>
    <s v="Slatina"/>
    <s v="Tara: România; Judet: OLT;MRJ Slatina; Str  Recea; Nr: 24;"/>
    <n v="2013"/>
    <n v="10000"/>
    <n v="28"/>
    <s v="in administrare"/>
    <s v="HG 1098/10-DEC-14;OUG.1 din 04/01/2017;OUG.68 din 06/11/2019"/>
    <s v="mobil"/>
    <s v=" Subrasa= ;Anul naşterii=2010 ;Sexul=armasar monta publica ;Locaţia de bază=H Slatina ;"/>
  </r>
  <r>
    <x v="4945"/>
    <s v="8.23.07"/>
    <m/>
    <m/>
    <s v="Maestoso L-12 ( M 50 - 12F) / 64201982048328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4946"/>
    <s v="8.23.07"/>
    <m/>
    <m/>
    <s v="Neapolitano XXXII-35 ( N 32 - 35F) / 642019820491025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4947"/>
    <s v="8.23.11"/>
    <m/>
    <m/>
    <s v="Andronache ( Us 36 - R) / 642019820612879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4948"/>
    <s v="8.23.11"/>
    <m/>
    <m/>
    <s v="Licenta ( Ep 37 - R ) / 642019820613713_x000a_"/>
    <m/>
    <s v="BUZĂU"/>
    <s v="Ruşeţu"/>
    <s v="Tara: România; Judet: BUZĂU;Com Ruşeţu;   -; Nr: -;"/>
    <n v="2014"/>
    <n v="9700"/>
    <n v="10"/>
    <s v="in administrare"/>
    <s v="HG. 543/08-IUL-15;OUG.1 din 04/01/2017;OUG.68 din 06/11/2019"/>
    <s v="mobil"/>
    <s v=" Subrasa= ;Anul naşterii=2011 ;Sexul=iapă mamă_x000a_ ;Locaţia de bază=H. Rusetu_x000a_ ;"/>
  </r>
  <r>
    <x v="4949"/>
    <s v="8.23.11"/>
    <m/>
    <m/>
    <s v="Epistola ( Sg 18 - R ) / 642019820610621_x000a_"/>
    <m/>
    <s v="BUZĂU"/>
    <s v="Ruşeţu"/>
    <s v="Tara: România; Judet: BUZĂU;Com Ruşeţu;   -; Nr: -;"/>
    <n v="2014"/>
    <n v="9700"/>
    <n v="10"/>
    <s v="in administrare"/>
    <s v="HG. 543/08-IUL-15;OUG.1 din 04/01/2017;OUG.68 din 06/11/2019"/>
    <s v="mobil"/>
    <s v=" Subrasa= ;Anul naşterii=2011 ;Sexul=iapă mamă_x000a_ ;Locaţia de bază=H. Rusetu_x000a_ ;"/>
  </r>
  <r>
    <x v="4950"/>
    <s v="8.23.13"/>
    <m/>
    <m/>
    <s v="Serena II ( D - Sf 44 ) / 642019820064033_x000a_"/>
    <m/>
    <s v="CĂLĂRAŞI"/>
    <s v="Dor Mărunt"/>
    <s v="Tara: România; Judet: CĂLĂRAŞI;Com Dor Mărunt;   -; Nr: -;"/>
    <n v="2014"/>
    <n v="10300"/>
    <n v="51"/>
    <s v="in administrare"/>
    <s v="HG. 543/08-IUL-15;OUG.1 din 04/01/2017;OUG.68 din 06/11/2019"/>
    <s v="mobil"/>
    <s v=" Subrasa= ;Anul naşterii=2011 ;Sexul=iapa mama ;Locaţia de bază=H. Dor Mărunt_x000a_ ;"/>
  </r>
  <r>
    <x v="4951"/>
    <s v="8.23.03"/>
    <m/>
    <m/>
    <s v="Bravo ( Gi - 44 J ) / 64201982005909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4952"/>
    <s v="8.23.03"/>
    <m/>
    <m/>
    <s v="Buna Seara ( Jv - 36 J ) / 642019820059125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4953"/>
    <s v="8.23.03"/>
    <m/>
    <m/>
    <s v="Bombonel ( Do - 3 J ) / 64201982036525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4954"/>
    <s v="8.23.05"/>
    <m/>
    <m/>
    <s v="Gidran XLVII-8 ( G 47 - 8 T ) / 642019820186117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4955"/>
    <s v="8.23.02"/>
    <m/>
    <m/>
    <s v="Gaman II-13 ( G 2 - 13 L) / 968000003714558_x000a_"/>
    <m/>
    <s v="SUCEAVA"/>
    <s v="Moldova-Suliţa"/>
    <s v="Tara: România; Judet: SUCEAVA;Com Moldova-Suliţa;   -; Nr: -;"/>
    <n v="2014"/>
    <n v="9400"/>
    <n v="33"/>
    <s v="in administrare"/>
    <s v="HG. 543/08-IUL-15;OUG.1 din 04/01/2017;OUG.68 din 06/11/2019"/>
    <s v="mobil"/>
    <s v=" Subrasa= ;Anul naşterii=2011 ;Sexul=armăsar montă publică_x000a_ ;Locaţia de bază=H. Lucina_x000a_ ;"/>
  </r>
  <r>
    <x v="4956"/>
    <s v="8.23.06"/>
    <m/>
    <m/>
    <s v="Ousor X-53 ( O 10 - 53 L ) / 968000003707933_x000a_"/>
    <m/>
    <s v="SUCEAVA"/>
    <s v="Moldova-Suliţa"/>
    <s v="Tara: România; Judet: SUCEAVA;Com Moldova-Suliţa;   -; Nr: -;"/>
    <n v="2014"/>
    <n v="8000"/>
    <n v="33"/>
    <s v="in administrare"/>
    <s v="HG. 543/08-IUL-15;OUG.1 din 04/01/2017;OUG.68 din 06/11/2019"/>
    <s v="mobil"/>
    <s v=" Subrasa= ;Anul naşterii=2011 ;Sexul=iapa mama ;Locaţia de bază=H. Lucina_x000a_ ;"/>
  </r>
  <r>
    <x v="4957"/>
    <s v="8.23.12"/>
    <m/>
    <m/>
    <s v="Hadban XXXVII-26 ( H 37 - 26 R ) / 642019820626950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4958"/>
    <s v="8.23.08"/>
    <m/>
    <m/>
    <s v="Nonius 39-6 ( N 39 - 6 I ) / 642019820580402_x000a_"/>
    <m/>
    <s v="TIMIŞ"/>
    <s v="Izvin"/>
    <s v="Tara: România; Judet: TIMIŞ;Sat Izvin;   -; Nr: -;"/>
    <n v="2014"/>
    <n v="9400"/>
    <n v="35"/>
    <s v="in administrare"/>
    <s v="HG. 543/08-IUL-15;OUG.1 din 04/01/2017;OUG.68 din 06/11/2019"/>
    <s v="mobil"/>
    <s v=" Subrasa= ;Anul naşterii=2011 ;Sexul=iapă mamă_x000a_ ;Locaţia de bază=H.Izvin_x000a_ ;"/>
  </r>
  <r>
    <x v="4959"/>
    <s v="8.23.01"/>
    <m/>
    <m/>
    <s v="Can Can ( Oc - 2 I ) / 642019820579985_x000a_"/>
    <m/>
    <s v="TIMIŞ"/>
    <s v="Izvin"/>
    <s v="Tara: România; Judet: TIMIŞ;Sat Izvin;   -; Nr: -;"/>
    <n v="2014"/>
    <n v="9400"/>
    <n v="35"/>
    <s v="in administrare"/>
    <s v="HG. 543/08-IUL-15;OUG.1 din 04/01/2017;OUG.68 din 06/11/2019"/>
    <s v="mobil"/>
    <s v=" Subrasa= ;Anul naşterii=2011 ;Sexul=armăsar montă publică_x000a_ ;Locaţia de bază=H.Izvin_x000a_ ;"/>
  </r>
  <r>
    <x v="4960"/>
    <s v="8.30.01"/>
    <m/>
    <m/>
    <s v="Corectare torenţi Vidraru obiectiv II_x000a_"/>
    <m/>
    <s v="ARGEŞ"/>
    <s v="-"/>
    <s v="Tara: România; Judet: ARGEŞ; -;   -; Nr: -;"/>
    <n v="2012"/>
    <n v="1204067"/>
    <n v="3"/>
    <s v="in administrare"/>
    <s v="HG. 859/14.10.2015;OUG.1 din 04/01/2017;HG.354/18.05.2017;OUG.68 din 06/11/2019;HG.846/08.10.2020"/>
    <s v="imobil"/>
    <s v="Lungime albie corectată/consolidată=1,4 km;"/>
  </r>
  <r>
    <x v="4961"/>
    <s v="8.30.01"/>
    <m/>
    <m/>
    <s v="Corectare torenţi Fundu Răcăciuni_x000a_"/>
    <m/>
    <s v="BACĂU"/>
    <s v="-"/>
    <s v="Tara: România; Judet: BACĂU; -;   -; Nr: -;"/>
    <n v="2000"/>
    <n v="306457"/>
    <n v="4"/>
    <s v="in administrare"/>
    <s v="HG. 859/14.10.2015;OUG.1 din 04/01/2017;HG.354/18.05.2017;OUG.68 din 06/11/2019;HG.846/08.10.2020"/>
    <s v="imobil"/>
    <s v="Lungime albie corectată/consolidată=2,7 km;"/>
  </r>
  <r>
    <x v="4962"/>
    <s v="8.30.01"/>
    <m/>
    <m/>
    <s v="Corectare torenţi din Bazinul Hidrografic Făncel_x000a_"/>
    <m/>
    <s v="MUREŞ"/>
    <s v="-"/>
    <s v="Tara: România; Judet: MUREŞ; -;   -; Nr: -;"/>
    <n v="2012"/>
    <n v="2632007"/>
    <n v="26"/>
    <s v="in administrare"/>
    <s v="HG. 859/14.10.2015;OUG.1 din 04/01/2017;HG.354/18.05.2017;OUG.68 din 06/11/2019;HG.846/08.10.2020"/>
    <s v="imobil"/>
    <s v="Lungime albie corectată/consolidată=3 km;"/>
  </r>
  <r>
    <x v="4963"/>
    <s v="8.30.01"/>
    <m/>
    <m/>
    <s v="Corectare torenţi Valea Obielei_x000a_"/>
    <m/>
    <s v="PRAHOVA"/>
    <s v="-"/>
    <s v="Tara: România; Judet: PRAHOVA; -;   -; Nr: -;"/>
    <n v="2006"/>
    <n v="723004"/>
    <n v="29"/>
    <s v="in administrare"/>
    <s v="HG. 859/14.10.2015;OUG.1 din 04/01/2017;HG.354/18.05.2017;OUG.68 din 06/11/2019;HG.846/08.10.2020"/>
    <s v="imobil"/>
    <s v="Lungime albie corectată/consolidată=0,2 km;"/>
  </r>
  <r>
    <x v="4964"/>
    <s v="8.30.01"/>
    <m/>
    <m/>
    <s v="Corectare torenţi Dobriceni_x000a_"/>
    <m/>
    <s v="VÂLCEA"/>
    <s v="-"/>
    <s v="Tara: România; Judet: VÂLCEA; -;   -; Nr: -;"/>
    <n v="2010"/>
    <n v="1167509"/>
    <n v="38"/>
    <s v="in administrare"/>
    <s v="HG. 859/14.10.2015;OUG.1 din 04/01/2017;HG.354/18.05.2017;OUG.68 din 06/11/2019;HG.846/08.10.2020"/>
    <s v="imobil"/>
    <s v="Lungime albie corectată/consolidată=1,1 km;"/>
  </r>
  <r>
    <x v="4965"/>
    <s v="8.30.01"/>
    <m/>
    <m/>
    <s v="Corectare torenţi din Bazinul Hidrografic Jidoştiţa, ob I  _x000a_"/>
    <m/>
    <s v="MEHEDINŢI"/>
    <s v="-"/>
    <s v="Tara: România; Judet: MEHEDINŢI; -;   -; Nr: -;"/>
    <n v="2013"/>
    <n v="1720464"/>
    <n v="25"/>
    <s v="in administrare"/>
    <s v="HG. 859/14.10.2015;OUG.1 din 04/01/2017;HG.354/18.05.2017;OUG.68 din 06/11/2019;HG.846/08.10.2020"/>
    <s v="imobil"/>
    <s v="Lungime albie corectată/consolidată=2 km;"/>
  </r>
  <r>
    <x v="4966"/>
    <s v="8.30.01"/>
    <m/>
    <m/>
    <s v="Corectarea torenţilor Poiana Mărului"/>
    <m/>
    <s v="CARAŞ-SEVERIN"/>
    <s v="-"/>
    <s v="Tara: România; Judet: CARAŞ-SEVERIN; -;   -; Nr: -;"/>
    <n v="2014"/>
    <n v="3158181"/>
    <n v="11"/>
    <s v="in administrare"/>
    <s v="HG. 787/04.10.2018;OUG.68 din 06/11/2019;HG.846/08.10.2020"/>
    <s v="imobil"/>
    <s v="Lungime albie corectată/consolidată=2,8 km;"/>
  </r>
  <r>
    <x v="4967"/>
    <s v="8.30.01"/>
    <m/>
    <m/>
    <s v="Corectarea torenţilor din bazinul hidrografic Valea Izvorului"/>
    <m/>
    <s v="PRAHOVA"/>
    <s v="-"/>
    <s v="Tara: România; Judet: PRAHOVA; -;   -; Nr: -;"/>
    <n v="2017"/>
    <n v="3735618"/>
    <n v="29"/>
    <s v="in administrare"/>
    <s v="HG. 787/04.10.2018;OUG.68 din 06/11/2019;HG.846/08.10.2020"/>
    <s v="imobil"/>
    <s v="Lungime albie corectată/consolidată=4,5 km;"/>
  </r>
  <r>
    <x v="4968"/>
    <s v="8.30.01"/>
    <m/>
    <m/>
    <s v="Corectarea torenţilor din bazinul hidrografic Milcov Izvoare"/>
    <m/>
    <s v="VRANCEA"/>
    <s v="-"/>
    <s v="Tara: România; Judet: VRANCEA; -;   -; Nr: -;"/>
    <n v="2014"/>
    <n v="6396208"/>
    <n v="39"/>
    <s v="in administrare"/>
    <s v="HG. 787/04.10.2018;OUG.68 din 06/11/2019;HG.846/08.10.2020"/>
    <s v="imobil"/>
    <s v="Lungime albie corectată/consolidată=6,5 km;"/>
  </r>
  <r>
    <x v="4969"/>
    <s v="8.30.01"/>
    <m/>
    <m/>
    <s v="Corectarea torenţilor Brodina, etapa a III a"/>
    <m/>
    <s v="SUCEAVA"/>
    <s v="-"/>
    <s v="Tara: România; Judet: SUCEAVA; -;   -; Nr: -;"/>
    <n v="2015"/>
    <n v="5444728"/>
    <n v="33"/>
    <s v="in administrare"/>
    <s v="HG. 787/04.10.2018;OUG.68 din 06/11/2019;HG.846/08.10.2020"/>
    <s v="imobil"/>
    <s v="Lungime albie corectată/consolidată=6,5 km;"/>
  </r>
  <r>
    <x v="4970"/>
    <s v="8.23.07"/>
    <m/>
    <m/>
    <s v="Incitato IV-26  ( I 4 / 26 HB ) 642019820443683"/>
    <m/>
    <s v="BISTRIŢA-NĂSĂUD"/>
    <s v="Beclean"/>
    <s v="Tara: România; Judet: BISTRIŢA-NĂSĂUD;Orş Beclean;   -; Nr: 45;  Beclean pe Someş, str. Bistriţei"/>
    <n v="2015"/>
    <n v="10300"/>
    <n v="6"/>
    <s v="in administrare"/>
    <s v="HG. 118/27.02.2019;OUG.68 din 06/11/2019"/>
    <s v="mobil"/>
    <s v=" Anul naşterii=2011 ;Sexul=iapă mamă_x000a_ ;Dangale=( I 4 / 26 HB ) ;Microcip=642019820443683 ;Locaţia de bază=H.Beclean ;"/>
  </r>
  <r>
    <x v="4971"/>
    <s v="8.23.07"/>
    <m/>
    <m/>
    <s v="Maestoso XLVII-47  (M 47 / 47 HB) 6420198206006240"/>
    <m/>
    <s v="BISTRIŢA-NĂSĂUD"/>
    <s v="-"/>
    <s v="Tara: România; Judet: BISTRIŢA-NĂSĂUD; -;   -; Nr: 45; Beclean pe Someş, str. Bistriţei"/>
    <n v="2015"/>
    <n v="10000"/>
    <n v="6"/>
    <s v="in administrare"/>
    <s v="HG. 118/27.02.2019;OUG.68 din 06/11/2019"/>
    <s v="mobil"/>
    <s v=" Anul naşterii=2012 ;Sexul=armăsar montă publică ;Dangale=M 47 / 47 HB ;Microcip= 6420198206006240 ;Locaţia de bază=H.Beclean ;"/>
  </r>
  <r>
    <x v="4972"/>
    <s v="8.23.07"/>
    <m/>
    <m/>
    <s v="Maestoso L-13  (M 50 / 13 F) 642019820629022"/>
    <m/>
    <s v="BRAŞOV"/>
    <s v="Voila"/>
    <s v="Tara: România; Judet: BRAŞOV;Com Voila;   -; Nr: -;  sat Sâmbăta de Jos, str. 1 Decembrie 1918"/>
    <n v="2015"/>
    <n v="10000"/>
    <n v="8"/>
    <s v="in administrare"/>
    <s v="HG. 118/27.02.2019;OUG.68 din 06/11/2019"/>
    <s v="mobil"/>
    <s v=" Anul naşterii=2012 ;Sexul=armăsar montă publică ;Dangale=M 50 / 13 F ;Microcip=642019820629022 ;Locaţia de bază=H. Sambata de Jos ;"/>
  </r>
  <r>
    <x v="4973"/>
    <s v="8.04.01"/>
    <m/>
    <m/>
    <s v="Pădure"/>
    <m/>
    <s v="DÂMBOVIŢA"/>
    <s v="Hulubeşti"/>
    <s v="Tara: România; Judet: DÂMBOVIŢA;Com Hulubeşti;   -; Nr: -;"/>
    <n v="2018"/>
    <n v="14200"/>
    <n v="15"/>
    <s v="in administrare"/>
    <s v="HG. 87/15.02.2019;OUG.68 din 06/11/2019"/>
    <s v="imobil"/>
    <s v=" Suprafeţe=40000 mp;CF=70184 ;Date cadastrale=273 ;"/>
  </r>
  <r>
    <x v="4974"/>
    <s v="8.04.01"/>
    <m/>
    <m/>
    <s v="Pădure"/>
    <m/>
    <s v="TIMIŞ"/>
    <s v="Secaş"/>
    <s v="Tara: România; Judet: TIMIŞ;Com Secaş;   -; Nr: -;"/>
    <n v="2018"/>
    <n v="15984"/>
    <n v="35"/>
    <s v="in administrare"/>
    <s v="HG. 87/15.02.2019;OUG.68 din 06/11/2019"/>
    <s v="imobil"/>
    <s v=" Suprafeţe=10000 mp;CF=400694 ;Date cadastrale=50005 ;"/>
  </r>
  <r>
    <x v="4975"/>
    <s v="8.04.01"/>
    <m/>
    <m/>
    <s v="Pădure"/>
    <m/>
    <s v="TIMIŞ"/>
    <s v="Ştiuca"/>
    <s v="Tara: România; Judet: TIMIŞ;Com Ştiuca;   -; Nr: -;"/>
    <n v="2018"/>
    <n v="1068992"/>
    <n v="35"/>
    <s v="in administrare"/>
    <s v="HG. 87/15.02.2019;OUG.68 din 06/11/2019"/>
    <s v="imobil"/>
    <s v=" Suprafeţe=575509 mp;CF=400050, 400049, 400061, 400060 ;Date cadastrale=400050, 400049, 400061, 400060 ;"/>
  </r>
  <r>
    <x v="4976"/>
    <s v="8.04.01"/>
    <m/>
    <m/>
    <s v="Pădure"/>
    <m/>
    <s v="VASLUI"/>
    <s v="Perieni"/>
    <s v="Tara: România; Judet: VASLUI;Com Perieni;   -; Nr: -;"/>
    <n v="2018"/>
    <n v="1575361"/>
    <n v="37"/>
    <s v="in administrare"/>
    <s v="HG. 87/15.02.2019;OUG.68 din 06/11/2019"/>
    <s v="imobil"/>
    <s v=" Suprafeţe=1996083 mp;CF=70789 ;Date cadastrale=812 ;"/>
  </r>
  <r>
    <x v="4977"/>
    <s v="8.23.11"/>
    <m/>
    <m/>
    <s v="Indiana   (Ep 47 / R) 642019820088231"/>
    <m/>
    <s v="BUZĂU"/>
    <s v="Ruşeţu"/>
    <s v="Tara: România; Judet: BUZĂU;Com Ruşeţu;   -; Nr: -;"/>
    <n v="2015"/>
    <n v="8900"/>
    <n v="10"/>
    <s v="in administrare"/>
    <s v="HG. 118/27.02.2019;OUG.68 din 06/11/2019"/>
    <s v="mobil"/>
    <s v=" Anul naşterii=2012 ;Sexul=iapă mamă ;Dangale=Ep 47 / R ;Microcip=642019820088231 ;Locaţia de bază=H. Rusetu ;"/>
  </r>
  <r>
    <x v="4978"/>
    <s v="8.23.03"/>
    <m/>
    <m/>
    <s v="Cristina  (Cn / 4 J) 642019820205427"/>
    <m/>
    <s v="CĂLĂRAŞI"/>
    <s v="Perişoru"/>
    <s v="Tara: România; Judet: CĂLĂRAŞI;Com Perişoru;   -; Nr: -;"/>
    <n v="2015"/>
    <n v="10300"/>
    <n v="51"/>
    <s v="in administrare"/>
    <s v="HG. 118/27.02.2019;OUG.68 din 06/11/2019"/>
    <s v="mobil"/>
    <s v=" Anul naşterii=2012 ;Sexul=iapă mamă ;Dangale=Cn / 4 J ;Microcip=642019820205427 ;Locaţia de bază=H. Jegălia ;"/>
  </r>
  <r>
    <x v="4979"/>
    <s v="8.23.11"/>
    <m/>
    <m/>
    <s v="Inocentiu  (Ip / 16 J ) 642019820190836_x000a_"/>
    <m/>
    <s v="CĂLĂRAŞI"/>
    <s v="Perişoru"/>
    <s v="Tara: România; Judet: CĂLĂRAŞI;Com Perişoru;   -; Nr: -;"/>
    <n v="2015"/>
    <n v="9400"/>
    <n v="51"/>
    <s v="in administrare"/>
    <s v="HG. 118/27.02.2019;OUG.68 din 06/11/2019"/>
    <s v="mobil"/>
    <s v=" Anul naşterii=2012 ;Sexul=armăsar montă publică ;Dangale=Ip / 16 J ;Microcip=642019820190836 ;Locaţia de bază=H. Jegălia ;"/>
  </r>
  <r>
    <x v="4980"/>
    <s v="8.23.09"/>
    <m/>
    <m/>
    <s v="Hadban XXXVIII -27 / Ukhtaar(27 M / H 38) 642019820585734"/>
    <m/>
    <s v="CONSTANŢA"/>
    <s v="Mangalia"/>
    <s v="Tara: România; Judet: CONSTANŢA;Mun Mangalia; Şos  Constanţei; Nr: 52;"/>
    <n v="2015"/>
    <n v="10000"/>
    <n v="13"/>
    <s v="in administrare"/>
    <s v="HG. 118/27.02.2019;OUG.68 din 06/11/2019"/>
    <s v="mobil"/>
    <s v=" Anul naşterii=2012 ;Sexul=armăsar montă publică ;Dangale=27 M / H 38 ;Microcip=642019820585734 ;Locaţia de bază=H. Mangalia ;"/>
  </r>
  <r>
    <x v="4981"/>
    <s v="8.23.12"/>
    <m/>
    <m/>
    <s v="Koheilan XL-21 (K 40 / 21 R)_x000a_642019820324934"/>
    <m/>
    <s v="SUCEAVA"/>
    <s v="Rădăuţi"/>
    <s v="Tara: România; Judet: SUCEAVA;Mun Rădăuţi; Str  Bogdan Vodă; Nr: 114;"/>
    <n v="2015"/>
    <n v="9400"/>
    <n v="33"/>
    <s v="in administrare"/>
    <s v="HG. 118/27.02.2019;OUG.68 din 06/11/2019"/>
    <s v="mobil"/>
    <s v=" Anul naşterii=2012 ;Sexul=iapă mamă ;Dangale=K 40 / 21 R ;Microcip=642019820324934 ;Locaţia de bază=H.Radauti ;"/>
  </r>
  <r>
    <x v="4982"/>
    <s v="8.23.12"/>
    <m/>
    <m/>
    <s v="Koheilan XLII-26 (K 42 / 26 R)_x000a_642019820438748"/>
    <m/>
    <s v="SUCEAVA"/>
    <s v="Rădăuţi"/>
    <s v="Tara: România; Judet: SUCEAVA;Mun Rădăuţi; Str  Bogdan Vodă; Nr: 114;"/>
    <n v="2015"/>
    <n v="9400"/>
    <n v="33"/>
    <s v="in administrare"/>
    <s v="HG. 118/27.02.2019;OUG.68 din 06/11/2019"/>
    <s v="mobil"/>
    <s v=" Anul naşterii=2012 ;Sexul=iapă mamă ;Dangale=K 42 / 26 R ;Microcip=642019820438748 ;Locaţia de bază=H.Radauti ;"/>
  </r>
  <r>
    <x v="4983"/>
    <s v="8.23.11"/>
    <m/>
    <m/>
    <s v="Gaza (OC 1 / HB) 642019820600971"/>
    <m/>
    <s v="BISTRIŢA-NĂSĂUD"/>
    <s v="-"/>
    <s v="Tara: România; Judet: BISTRIŢA-NĂSĂUD; -;   -; Nr: 45; Beclean pe Someş, str. Bistriţei"/>
    <n v="2015"/>
    <n v="9700"/>
    <n v="6"/>
    <s v="in administrare"/>
    <s v="HG. 118/27.02.2019;OUG.68 din 06/11/2019"/>
    <s v="mobil"/>
    <s v=" Anul naşterii=2012 ;Sexul=iapă mamă ;Dangale=OC 1 / HB ;Microcip=642019820600971 ;Locaţia de bază=H.Beclean ;"/>
  </r>
  <r>
    <x v="4984"/>
    <s v="8.23.06"/>
    <m/>
    <m/>
    <s v="Hroby XXIV-32 (H 24 / 32 L) 642019820438927"/>
    <m/>
    <s v="SUCEAVA"/>
    <s v="Moldova-Suliţa"/>
    <s v="Tara: România; Judet: SUCEAVA;Com Moldova-Suliţa;   -; Nr: -;"/>
    <n v="2015"/>
    <n v="8600"/>
    <n v="33"/>
    <s v="in administrare"/>
    <s v="HG. 118/27.02.2019;OUG.68 din 06/11/2019"/>
    <s v="mobil"/>
    <s v=" Anul naşterii=2012 ;Sexul=armăsar montă publică ;Dangale=H 24 / 32 L ;Microcip=642019820438927 ;Locaţia de bază=H. Lucina ;"/>
  </r>
  <r>
    <x v="4985"/>
    <s v="8.23.06"/>
    <m/>
    <m/>
    <s v="Ousor IX-120  (O 9 / 120 L) 642019820440631"/>
    <m/>
    <s v="SUCEAVA"/>
    <s v="Moldova-Suliţa"/>
    <s v="Tara: România; Judet: SUCEAVA;Com Moldova-Suliţa;   -; Nr: -;"/>
    <n v="2015"/>
    <n v="8000"/>
    <n v="33"/>
    <s v="in administrare"/>
    <s v="HG. 118/27.02.2019;OUG.68 din 06/11/2019"/>
    <s v="mobil"/>
    <s v=" Anul naşterii=2012 ;Sexul=iapă mamă ;Dangale=O 9 / 120 L ;Microcip=642019820440631 ;Locaţia de bază=H. Lucina ;"/>
  </r>
  <r>
    <x v="4986"/>
    <s v="8.23.06"/>
    <m/>
    <m/>
    <s v="Goral XX-23 (G 20 / 23 L) 642019820438467"/>
    <m/>
    <s v="SUCEAVA"/>
    <s v="Moldova-Suliţa"/>
    <s v="Tara: România; Judet: SUCEAVA;Com Moldova-Suliţa;   -; Nr: -;"/>
    <n v="2015"/>
    <n v="9400"/>
    <n v="33"/>
    <s v="in administrare"/>
    <s v="HG. 118/27.02.2019;OUG.68 din 06/11/2019"/>
    <s v="mobil"/>
    <s v=" Anul naşterii=2012 ;Sexul=iapă mamă ;Dangale=G 20 / 23 L ;Microcip=642019820438467 ;Locaţia de bază=H. Lucina ;"/>
  </r>
  <r>
    <x v="4987"/>
    <s v="8.23.08"/>
    <m/>
    <m/>
    <s v="Nonius 39-7 (N 39 / 7 I) 642019820645165"/>
    <m/>
    <s v="TIMIŞ"/>
    <s v="Izvin"/>
    <s v="Tara: România; Judet: TIMIŞ;Sat Izvin;   -; Nr: -;"/>
    <n v="2015"/>
    <n v="10800"/>
    <n v="35"/>
    <s v="in administrare"/>
    <s v="HG. 118/27.02.2019;OUG.68 din 06/11/2019"/>
    <s v="mobil"/>
    <s v=" Anul naşterii=2011 ;Sexul=armăsar montă publică ;Dangale=N 39 / 7 I ;Microcip=642019820645165 ;Locaţia de bază=H.Izvin ;"/>
  </r>
  <r>
    <x v="4988"/>
    <s v="8.23.07"/>
    <m/>
    <m/>
    <s v="Favory XXXV-62 (F 35 / 62 F) 00065EA98F"/>
    <m/>
    <s v="BISTRIŢA-NĂSĂUD"/>
    <s v="-"/>
    <s v="Tara: România; Judet: BISTRIŢA-NĂSĂUD; -;   -; Nr: 45; Beclean pe Someş, str. Bistriţei"/>
    <n v="2016"/>
    <n v="9400"/>
    <n v="6"/>
    <s v="in administrare"/>
    <s v="HG. 118/27.02.2019;OUG.68 din 06/11/2019"/>
    <s v="mobil"/>
    <s v=" Anul naşterii=2006 ;Sexul=iapă mamă ;Dangale=F 35 / 62 F ;Microcip=00065EA98F ;Locaţia de bază=H.Beclean ;"/>
  </r>
  <r>
    <x v="4989"/>
    <s v="8.23.05"/>
    <m/>
    <m/>
    <s v="Gidran XLIV-68 (G 44/68 C) 642019820547591"/>
    <m/>
    <s v="BUZĂU"/>
    <s v="Cislău"/>
    <s v="Tara: România; Judet: BUZĂU;Com Cislău;   -; Nr: 2; Aleea Armatei"/>
    <n v="2016"/>
    <n v="9400"/>
    <n v="10"/>
    <s v="in administrare"/>
    <s v="HG. 118/27.02.2019;OUG.68 din 06/11/2019"/>
    <s v="mobil"/>
    <s v="Anul naşterii=2013 ;Sexul=iapă mamă ;Dangale=G 44/68 C ;Microcip=642019820547591 ;Locaţia de bază=H.Cislău ;"/>
  </r>
  <r>
    <x v="4990"/>
    <s v="8.23.05"/>
    <m/>
    <m/>
    <s v="Gidran XLIV-69 (G 44/69 C) 642019820547712"/>
    <m/>
    <s v="BUZĂU"/>
    <s v="Cislău"/>
    <s v="Tara: România; Judet: BUZĂU;Com Cislău;   -; Nr: 2;  Aleea Armatei"/>
    <n v="2016"/>
    <n v="9400"/>
    <n v="10"/>
    <s v="in administrare"/>
    <s v="HG. 118/27.02.2019;OUG.68 din 06/11/2019"/>
    <s v="mobil"/>
    <s v=" Anul naşterii=2013 ;Sexul=iapă mamă ;Dangale=G 44/69 C ;Microcip=642019820547712 ;Locaţia de bază=H.Cislău ;"/>
  </r>
  <r>
    <x v="4991"/>
    <s v="8.23.07"/>
    <m/>
    <m/>
    <s v="Neapolitano XXXII-45 (N 32 / 45 F) 642019820372931"/>
    <m/>
    <s v="BRAŞOV"/>
    <s v="Voila"/>
    <s v="Tara: România; Judet: BRAŞOV;Com Voila;   -; Nr: -; sat Sâmbăta de Jos, str. 1 Decembrie 1918"/>
    <n v="2016"/>
    <n v="10300"/>
    <n v="8"/>
    <s v="in administrare"/>
    <s v="HG. 118/27.02.2019;OUG.68 din 06/11/2019"/>
    <s v="mobil"/>
    <s v=" Anul naşterii=2013 ;Sexul=iapă mamă ;Dangale=N 32 / 45 F ;Microcip=642019820372931 ;Locaţia de bază=H. Sambata de Jos ;"/>
  </r>
  <r>
    <x v="4992"/>
    <s v="8.23.11"/>
    <m/>
    <m/>
    <s v="Iacvina  (I 65 / R) 642019820547491"/>
    <m/>
    <s v="BUZĂU"/>
    <s v="Ruşeţu"/>
    <s v="Tara: România; Judet: BUZĂU;Com Ruşeţu;   -; Nr: -;"/>
    <n v="2016"/>
    <n v="9700"/>
    <n v="10"/>
    <s v="in administrare"/>
    <s v="HG. 118/27.02.2019;OUG.68 din 06/11/2019"/>
    <s v="mobil"/>
    <s v=" Anul naşterii=2013 ;Sexul=iapă mamă ;Dangale=I 65 / R ;Microcip=642019820547491 ;Locaţia de bază=H. Rusetu ;"/>
  </r>
  <r>
    <x v="4993"/>
    <s v="8.23.11"/>
    <m/>
    <m/>
    <s v="Adormit  (Sg 28 / R) 642019820544168"/>
    <m/>
    <s v="BUZĂU"/>
    <s v="Ruşeţu"/>
    <s v="Tara: România; Judet: BUZĂU;Com Ruşeţu;   -; Nr: -;"/>
    <n v="2016"/>
    <n v="9400"/>
    <n v="10"/>
    <s v="in administrare"/>
    <s v="HG. 118/27.02.2019;OUG.68 din 06/11/2019"/>
    <s v="mobil"/>
    <s v=" Anul naşterii=2013 ;Sexul=armăsar montă publică ;Dangale=Sg 28 / R ;Microcip=642019820544168 ;Locaţia de bază=H. Rusetu ;"/>
  </r>
  <r>
    <x v="4994"/>
    <s v="8.23.12"/>
    <m/>
    <m/>
    <s v="Dahoman XXXIX-103 (D 39 / 103 R)_x000a_642019820556844"/>
    <m/>
    <s v="SUCEAVA"/>
    <s v="Rădăuţi"/>
    <s v="Tara: România; Judet: SUCEAVA;Mun Rădăuţi; Str  Bogdan Vodă; Nr: 114;"/>
    <n v="2016"/>
    <n v="9400"/>
    <n v="33"/>
    <s v="in administrare"/>
    <s v="HG. 118/27.02.2019;OUG.68 din 06/11/2019"/>
    <s v="mobil"/>
    <s v=" Anul naşterii=2013 ;Sexul=iapă mamă ;Dangale=D 39 / 103 R ;Microcip=642019820556844 ;Locaţia de bază=H.Radauti ;"/>
  </r>
  <r>
    <x v="4995"/>
    <s v="8.23.12"/>
    <m/>
    <m/>
    <s v="Koheilan XL-23 ( K 40 / 23 R ) 642019820552478"/>
    <m/>
    <s v="SUCEAVA"/>
    <s v="Rădăuţi"/>
    <s v="Tara: România; Judet: SUCEAVA;Mun Rădăuţi; Str  Bogdan Vodă; Nr: 114;"/>
    <n v="2016"/>
    <n v="10000"/>
    <n v="33"/>
    <s v="in administrare"/>
    <s v="HG. 118/27.02.2019;OUG.68 din 06/11/2019"/>
    <s v="mobil"/>
    <s v=" Anul naşterii=2013 ;Sexul=armăsar montă publică ;Dangale=K 40 / 23 R ;Microcip=642019820552478 ;Locaţia de bază=H.Radauti ;"/>
  </r>
  <r>
    <x v="4996"/>
    <s v="8.23.08"/>
    <m/>
    <m/>
    <s v="Nonius 23-49-9  (N 23-49 / 9 I) 642019820332637"/>
    <m/>
    <s v="TIMIŞ"/>
    <s v="Izvin"/>
    <s v="Tara: România; Judet: TIMIŞ;Sat Izvin;   -; Nr: -;"/>
    <n v="2016"/>
    <n v="10300"/>
    <n v="35"/>
    <s v="in administrare"/>
    <s v="HG. 118/27.02.2019;OUG.68 din 06/11/2019"/>
    <s v="mobil"/>
    <s v=" Anul naşterii=2013 ;Sexul=iapă mamă ;Dangale=N 23-49 / 9 I ;Microcip=642019820332637 ;Locaţia de bază=H.Izvin ;"/>
  </r>
  <r>
    <x v="4997"/>
    <s v="8.23.08"/>
    <m/>
    <m/>
    <s v="Nonius 41 – 8  (N 41 / 8 I) 642019820519624_x000a_"/>
    <m/>
    <s v="TIMIŞ"/>
    <s v="Izvin"/>
    <s v="Tara: România; Judet: TIMIŞ;Sat Izvin;   -; Nr: -;"/>
    <n v="2016"/>
    <n v="10000"/>
    <n v="35"/>
    <s v="in administrare"/>
    <s v="HG. 118/27.02.2019;OUG.68 din 06/11/2019"/>
    <s v="mobil"/>
    <s v=" Anul naşterii=2013 ;Sexul=armăsar montă publică ;Dangale=N 41 / 8 I ;Microcip=642019820519624 ;Locaţia de bază=H.Izvin ;"/>
  </r>
  <r>
    <x v="4998"/>
    <s v="8.23.01"/>
    <m/>
    <m/>
    <s v="Elita  (Pr / 8 I) 642019820504999"/>
    <m/>
    <s v="TIMIŞ"/>
    <s v="Izvin"/>
    <s v="Tara: România; Judet: TIMIŞ;Sat Izvin;   -; Nr: -;"/>
    <n v="2016"/>
    <n v="8900"/>
    <n v="35"/>
    <s v="in administrare"/>
    <s v="HG. 118/27.02.2019;OUG.68 din 06/11/2019"/>
    <s v="mobil"/>
    <s v=" Anul naşterii=2013 ;Sexul=iapă mamă ;Dangale=Pr / 8 I ;Microcip=642019820504999 ;Locaţia de bază=H.Izvin ;"/>
  </r>
  <r>
    <x v="4999"/>
    <s v="8.23.06"/>
    <m/>
    <m/>
    <s v="Hroby XXIV-40  (H 24 / 40 L) 642019820561906"/>
    <m/>
    <s v="SUCEAVA"/>
    <s v="Moldova-Suliţa"/>
    <s v="Tara: România; Judet: SUCEAVA;Com Moldova-Suliţa;   -; Nr: -;"/>
    <n v="2016"/>
    <n v="8600"/>
    <n v="33"/>
    <s v="in administrare"/>
    <s v="HG. 118/27.02.2019;OUG.68 din 06/11/2019"/>
    <s v="mobil"/>
    <s v=" Anul naşterii=2013 ;Sexul=armăsar montă publică ;Dangale=H 24 / 40 L ;Microcip=642019820561906 ;Locaţia de bază=H. Lucina ;"/>
  </r>
  <r>
    <x v="5000"/>
    <s v="8.23.06"/>
    <m/>
    <m/>
    <s v="Goral XX-28  (G 20 / 28 L) 64201982055857_x000a_"/>
    <m/>
    <s v="SUCEAVA"/>
    <s v="Moldova-Suliţa"/>
    <s v="Tara: România; Judet: SUCEAVA;Com Moldova-Suliţa;   -; Nr: -;"/>
    <n v="2016"/>
    <n v="8000"/>
    <n v="33"/>
    <s v="in administrare"/>
    <s v="HG. 118/27.02.2019;OUG.68 din 06/11/2019"/>
    <s v="mobil"/>
    <s v=" Anul naşterii=2013 ;Sexul=iapă mamă ;Dangale=G 20 / 28 L ;Microcip=64201982055857 ;Locaţia de bază=H. Lucina ;"/>
  </r>
  <r>
    <x v="5001"/>
    <s v="8.23.06"/>
    <m/>
    <m/>
    <s v="Ousor IX-125  ( O 9 / 125 L) 642019820556160"/>
    <m/>
    <s v="SUCEAVA"/>
    <s v="Moldova-Suliţa"/>
    <s v="Tara: România; Judet: SUCEAVA;Com Moldova-Suliţa;   -; Nr: -;"/>
    <n v="2016"/>
    <n v="8000"/>
    <n v="33"/>
    <s v="in administrare"/>
    <s v="HG. 118/27.02.2019;OUG.68 din 06/11/2019"/>
    <s v="mobil"/>
    <s v=" Anul naşterii=2013 ;Sexul=iapă mamă ;Dangale= O 9 / 125 L ;Microcip=642019820556160 ;Locaţia de bază=H. Lucina ;"/>
  </r>
  <r>
    <x v="5002"/>
    <s v="8.23.06"/>
    <m/>
    <m/>
    <s v="Goral XX-27   (G 20 / 27 L) 642019820557076"/>
    <m/>
    <s v="SUCEAVA"/>
    <s v="Moldova-Suliţa"/>
    <s v="Tara: România; Judet: SUCEAVA;Com Moldova-Suliţa;   -; Nr: -;"/>
    <n v="2016"/>
    <n v="8000"/>
    <n v="33"/>
    <s v="in administrare"/>
    <s v="HG. 118/27.02.2019;OUG.68 din 06/11/2019"/>
    <s v="mobil"/>
    <s v=" Anul naşterii=2013 ;Sexul=iapă mamă ;Dangale=G 20 / 27 L ;Microcip=642019820557076 ;Locaţia de bază=H. Lucina ;"/>
  </r>
  <r>
    <x v="5003"/>
    <s v="8.23.09"/>
    <m/>
    <m/>
    <s v="Gazal XIX-30 / Volcan  (30 M / G 19)_x000a_642019820552767"/>
    <m/>
    <s v="CONSTANŢA"/>
    <s v="Mangalia"/>
    <s v="Tara: România; Judet: CONSTANŢA;Mun Mangalia; Şos  Constanţei; Nr: 52;"/>
    <n v="2016"/>
    <n v="10000"/>
    <n v="13"/>
    <s v="in administrare"/>
    <s v="HG. 118/27.02.2019;OUG.68 din 06/11/2019"/>
    <s v="mobil"/>
    <s v=" Anul naşterii=2013 ;Sexul=armăsar montă publică ;Dangale=30 M / G 19 ;Microcip=642019820552767 ;Locaţia de bază=H. Mangalia ;"/>
  </r>
  <r>
    <x v="5004"/>
    <s v="8.23.07"/>
    <m/>
    <m/>
    <s v="Favory XXXVII-15 (F 37 / 15 F)_x000a_642019820373156"/>
    <m/>
    <s v="BRAŞOV"/>
    <s v="Voila"/>
    <s v="Tara: România; Judet: BRAŞOV;Com Voila;   -; Nr: -; sat Sâmbăta de Jos, str. 1 Decembrie 1918"/>
    <n v="2016"/>
    <n v="10000"/>
    <n v="8"/>
    <s v="in administrare"/>
    <s v="HG. 118/27.02.2019;OUG.68 din 06/11/2019"/>
    <s v="mobil"/>
    <s v=" Anul naşterii=2013 ;Sexul=armăsar montă publică ;Dangale=F 37 / 15 F ;Microcip=642019820373156 ;Locaţia de bază=H. Sambta de Jos ;"/>
  </r>
  <r>
    <x v="5005"/>
    <s v="8.23.07"/>
    <m/>
    <m/>
    <s v="Pluto XXI-23  (P 21 / 23 F)_x000a_642019820344641"/>
    <m/>
    <s v="BRAŞOV"/>
    <s v="Voila"/>
    <s v="Tara: România; Judet: BRAŞOV;Com Voila;   -; Nr: -; sat Sâmbăta de Jos, str. 1 Decembrie 1918"/>
    <n v="2016"/>
    <n v="10000"/>
    <n v="8"/>
    <s v="in administrare"/>
    <s v="HG. 118/27.02.2019;OUG.68 din 06/11/2019"/>
    <s v="mobil"/>
    <s v=" Anul naşterii=2013 ;Sexul=armăsar montă publică ;Dangale=P 21 / 23 F ;Microcip=642019820344641 ;Locaţia de bază=H. Sambta de Jos ;"/>
  </r>
  <r>
    <x v="5006"/>
    <s v="8.04.04"/>
    <m/>
    <m/>
    <s v="DAF PR.HORODNIC MIC"/>
    <m/>
    <s v="SUCEAVA"/>
    <s v="Horodnic de Sus"/>
    <s v="Tara: România; Judet: SUCEAVA;Com Horodnic de Sus;   -; Nr: -;"/>
    <n v="2012"/>
    <n v="271642"/>
    <n v="33"/>
    <s v="in administrare"/>
    <s v="HG. 773/10.09.2020"/>
    <s v="imobil"/>
    <s v=" Lungime=1.056 Km;Suprafeţe=0.9570 ha;CF=35493 ;"/>
  </r>
  <r>
    <x v="5007"/>
    <s v="8.04.04"/>
    <m/>
    <m/>
    <s v="D.F.VALEA CHIPERULUI 3.4 KM"/>
    <s v="conform amenajamentelor silvice"/>
    <s v="TULCEA"/>
    <s v="-"/>
    <s v="Tara: România; Judet: TULCEA; -;   -; Nr: -;"/>
    <n v="1969"/>
    <n v="172383"/>
    <n v="36"/>
    <s v="in administrare"/>
    <s v="HG 982/1998;HG 1344/2011;OUG.1 din 04/01/2017;HG.354/18.05.2017;OUG.68 din 06/11/2019"/>
    <s v="imobil"/>
    <s v="Lungime= Km;Suprafeţe= ha;CF= ;"/>
  </r>
  <r>
    <x v="5008"/>
    <s v="8.04.04"/>
    <m/>
    <m/>
    <s v="D.F.AXIAL 4.7 KM"/>
    <s v="conform amenajamentelor silvice"/>
    <s v="TULCEA"/>
    <s v="-"/>
    <s v="Tara: România; Judet: TULCEA; -;   -; Nr: -;"/>
    <n v="1969"/>
    <n v="124920"/>
    <n v="36"/>
    <s v="in administrare"/>
    <s v="HG 982/1998;HG 1344/2011;OUG.1 din 04/01/2017;HG.354/18.05.2017;OUG.68 din 06/11/2019"/>
    <s v="imobil"/>
    <s v="Lungime= Km;Suprafeţe= ha;CF= ;"/>
  </r>
  <r>
    <x v="5009"/>
    <s v="8.04.04"/>
    <m/>
    <m/>
    <s v="D.F CIUCUROVA 2,7 KM"/>
    <s v="conform amenajamentelor silvice"/>
    <s v="TULCEA"/>
    <s v="-"/>
    <s v="Tara: România; Judet: TULCEA; -;   -; Nr: -;"/>
    <n v="1977"/>
    <n v="122499"/>
    <n v="36"/>
    <s v="in administrare"/>
    <s v="HG 982/1998;;OUG.1 din 04/01/2017;HG.354/18.05.2017;OUG.68 din 06/11/2019"/>
    <s v="imobil"/>
    <s v="Lungime= Km;Suprafeţe= ha;CF= ;"/>
  </r>
  <r>
    <x v="5010"/>
    <s v="8.04.04"/>
    <m/>
    <m/>
    <s v="D.F VALEA MOLDOVEANULUI 1,3 KM"/>
    <s v="conform amenajamentelor silvice"/>
    <s v="TULCEA"/>
    <s v="-"/>
    <s v="Tara: România; Judet: TULCEA; -;   -; Nr: -;"/>
    <n v="1979"/>
    <n v="94188"/>
    <n v="36"/>
    <s v="in administrare"/>
    <s v="HG 982/1998;;OUG.1 din 04/01/2017;HG.354/18.05.2017;OUG.68 din 06/11/2019"/>
    <s v="imobil"/>
    <s v="Lungime= Km;Suprafeţe= ha;CF= ;"/>
  </r>
  <r>
    <x v="5011"/>
    <s v="8.04.04"/>
    <m/>
    <m/>
    <s v="D.F.VALEA CALUGARULUI 1 0,4 KM"/>
    <s v="conform amenajamentelor silvice"/>
    <s v="TULCEA"/>
    <s v="-"/>
    <s v="Tara: România; Judet: TULCEA; -;   -; Nr: -;"/>
    <n v="1967"/>
    <n v="21689"/>
    <n v="36"/>
    <s v="in administrare"/>
    <s v="HG 982/1998;;OUG.1 din 04/01/2017;HG.354/18.05.2017;OUG.68 din 06/11/2019"/>
    <s v="imobil"/>
    <s v="Lungime= Km;Suprafeţe= ha;CF= ;"/>
  </r>
  <r>
    <x v="5012"/>
    <s v="8.04.04"/>
    <m/>
    <m/>
    <s v="D.F.SERENETUL MIC 2KM"/>
    <s v="conform amenajamentelor silvice"/>
    <s v="TULCEA"/>
    <s v="-"/>
    <s v="Tara: România; Judet: TULCEA; -;   -; Nr: -;"/>
    <n v="1973"/>
    <n v="67286"/>
    <n v="36"/>
    <s v="in administrare"/>
    <s v="HG 982/1998;HG 1344/2011;OUG.1 din 04/01/2017;HG.354/18.05.2017;OUG.68 din 06/11/2019"/>
    <s v="imobil"/>
    <s v="Lungime= Km;Suprafeţe= ha;CF= ;"/>
  </r>
  <r>
    <x v="5013"/>
    <s v="8.04.04"/>
    <m/>
    <m/>
    <s v="DRUM FORESTIER LINIA MARE"/>
    <s v="conform amenajamentelor silvice"/>
    <s v="MUNICIPIUL BUCUREŞTI"/>
    <s v="-"/>
    <s v="Tara: România; Judet: MUNICIPIUL BUCUREŞTI; -;   -; Nr: -;"/>
    <n v="1964"/>
    <n v="49110"/>
    <n v="40"/>
    <s v="in administrare"/>
    <s v="HG 982/1998;; HG 478/ 24-IUN-15;HG.478/24-IUN-15;OUG.1 din 04/01/2017;HG.354/18.05.2017;OUG.68 din 06/11/2019"/>
    <s v="imobil"/>
    <s v="Lungime= Km;Suprafeţe= ha;CF= ;"/>
  </r>
  <r>
    <x v="5014"/>
    <s v="8.04.04"/>
    <m/>
    <m/>
    <s v="DAF CRUCEA LUI DUMITRASCU"/>
    <s v="conform amenajamentelor silvice"/>
    <s v="MUNICIPIUL BUCUREŞTI"/>
    <s v="-"/>
    <s v="Tara: România; Judet: MUNICIPIUL BUCUREŞTI; -;   -; Nr: -;"/>
    <n v="1994"/>
    <n v="96368"/>
    <n v="40"/>
    <s v="in administrare"/>
    <s v="HG 982/1998;;OUG.1 din 04/01/2017;HG.354/18.05.2017;OUG.68 din 06/11/2019"/>
    <s v="imobil"/>
    <s v="Lungime= Km;Suprafeţe= ha;CF= ;"/>
  </r>
  <r>
    <x v="5015"/>
    <s v="8.04.04"/>
    <m/>
    <m/>
    <s v="D.A.F.OGARCA"/>
    <s v="conform amenajamentelor silvice"/>
    <s v="MUNICIPIUL BUCUREŞTI"/>
    <s v="-"/>
    <s v="Tara: România; Judet: MUNICIPIUL BUCUREŞTI; -;   -; Nr: -;"/>
    <n v="1980"/>
    <n v="27389"/>
    <n v="40"/>
    <s v="in administrare"/>
    <s v="HG 982/1998;;OUG.1 din 04/01/2017;HG.354/18.05.2017;OUG.68 din 06/11/2019"/>
    <s v="imobil"/>
    <s v="Lungime= Km;Suprafeţe= ha;CF= ;"/>
  </r>
  <r>
    <x v="5016"/>
    <s v="8.04.04"/>
    <m/>
    <m/>
    <s v="D.A.F.ALBELE"/>
    <s v="conform amenajamentelor silvice"/>
    <s v="MUNICIPIUL BUCUREŞTI"/>
    <s v="-"/>
    <s v="Tara: România; Judet: MUNICIPIUL BUCUREŞTI; -;   -; Nr: -;"/>
    <n v="1968"/>
    <n v="101440"/>
    <n v="40"/>
    <s v="in administrare"/>
    <s v="HG 982/1998;;OUG.1 din 04/01/2017;HG.354/18.05.2017;OUG.68 din 06/11/2019"/>
    <s v="imobil"/>
    <s v="Lungime= Km;Suprafeţe= ha;CF= ;"/>
  </r>
  <r>
    <x v="5017"/>
    <s v="8.04.04"/>
    <m/>
    <m/>
    <s v="DRUM VL.LARGA PRELUNGIRE"/>
    <s v="conform amenajamentelor silvice"/>
    <s v="DÂMBOVIŢA"/>
    <s v="-"/>
    <s v="Tara: România; Judet: DÂMBOVIŢA; -;   -; Nr: -;"/>
    <n v="1980"/>
    <n v="63949"/>
    <n v="15"/>
    <s v="in administrare"/>
    <s v="HG 982/1998;HG 1344/2011; HG 478/ 24-IUN-15;HG.478/24-IUN-15;OUG.1 din 04/01/2017;HG.354/18.05.2017;OUG.68 din 06/11/2019"/>
    <s v="imobil"/>
    <s v="Lungime= Km;Suprafeţe= ha;CF= ;"/>
  </r>
  <r>
    <x v="5018"/>
    <s v="8.04.04"/>
    <m/>
    <m/>
    <s v="DRUM VL.LARGA RAMIF. II"/>
    <s v="conform amenajamentelor silvice"/>
    <s v="DÂMBOVIŢA"/>
    <s v="-"/>
    <s v="Tara: România; Judet: DÂMBOVIŢA; -;   -; Nr: -;"/>
    <n v="1980"/>
    <n v="53149"/>
    <n v="15"/>
    <s v="in administrare"/>
    <s v="HG 982/1998;HG 1344/2011; HG 478/ 24-IUN-15;HG.478/24-IUN-15;OUG.1 din 04/01/2017;HG.354/18.05.2017;OUG.68 din 06/11/2019"/>
    <s v="imobil"/>
    <s v="Lungime= Km;Suprafeţe= ha;CF= ;"/>
  </r>
  <r>
    <x v="5019"/>
    <s v="8.04.04"/>
    <m/>
    <m/>
    <s v="DRUM LUCIENI OLTENI"/>
    <s v="conform amenajamentelor silvice"/>
    <s v="DÂMBOVIŢA"/>
    <s v="-"/>
    <s v="Tara: România; Judet: DÂMBOVIŢA; -;   -; Nr: -;"/>
    <n v="1963"/>
    <n v="8963"/>
    <n v="15"/>
    <s v="in administrare"/>
    <s v="HG 982/1998;HG 1344/2011; HG 478/ 24-IUN-15;HG.478/24-IUN-15;OUG.1 din 04/01/2017;HG.354/18.05.2017;OUG.68 din 06/11/2019"/>
    <s v="imobil"/>
    <s v="Lungime= Km;Suprafeţe= ha;CF= ;"/>
  </r>
  <r>
    <x v="5020"/>
    <s v="8.04.04"/>
    <m/>
    <m/>
    <s v="DRUM FOREST.CALOTA-BARBU V."/>
    <s v="conform amenajamentelor silvice"/>
    <s v="DÂMBOVIŢA"/>
    <s v="-"/>
    <s v="Tara: România; Judet: DÂMBOVIŢA; -;   -; Nr: -;"/>
    <n v="1981"/>
    <n v="502732"/>
    <n v="15"/>
    <s v="in administrare"/>
    <s v="HG 982/1998;HG 1344/2011; HG 478/ 24-IUN-15;HG.478/24-IUN-15;OUG.1 din 04/01/2017;HG.354/18.05.2017;OUG.68 din 06/11/2019"/>
    <s v="imobil"/>
    <s v="Lungime= Km;Suprafeţe= ha;CF= ;"/>
  </r>
  <r>
    <x v="5021"/>
    <s v="8.04.04"/>
    <m/>
    <m/>
    <s v="DRUM CORDUN"/>
    <s v="conform amenajamentelor silvice"/>
    <s v="DÂMBOVIŢA"/>
    <s v="-"/>
    <s v="Tara: România; Judet: DÂMBOVIŢA; -;   -; Nr: -;"/>
    <n v="1981"/>
    <n v="52397"/>
    <n v="15"/>
    <s v="in administrare"/>
    <s v="HG 982/1998;HG 1344/2011; HG 478/ 24-IUN-15;HG.478/24-IUN-15;OUG.1 din 04/01/2017;HG.354/18.05.2017;OUG.68 din 06/11/2019"/>
    <s v="imobil"/>
    <s v="Lungime= Km;Suprafeţe= ha;CF= ;"/>
  </r>
  <r>
    <x v="5022"/>
    <s v="8.04.04"/>
    <m/>
    <m/>
    <s v="DRUM GORGOTA-VL.BRATULUI"/>
    <s v="conform amenajamentelor silvice"/>
    <s v="DÂMBOVIŢA"/>
    <s v="-"/>
    <s v="Tara: România; Judet: DÂMBOVIŢA; -;   -; Nr: -;"/>
    <n v="1974"/>
    <n v="41990"/>
    <n v="15"/>
    <s v="in administrare"/>
    <s v="HG 982/1998;HG 1344/2011; HG 478/ 24-IUN-15;HG.478/24-IUN-15;OUG.1 din 04/01/2017;HG.354/18.05.2017;OUG.68 din 06/11/2019"/>
    <s v="imobil"/>
    <s v="Lungime= Km;Suprafeţe= ha;CF= ;"/>
  </r>
  <r>
    <x v="5023"/>
    <s v="8.04.04"/>
    <m/>
    <m/>
    <s v="DRUM FORESTIER VARDALES"/>
    <s v="conform amenajamentelor silvice"/>
    <s v="DÂMBOVIŢA"/>
    <s v="-"/>
    <s v="Tara: România; Judet: DÂMBOVIŢA; -;   -; Nr: -;"/>
    <n v="1995"/>
    <n v="13943"/>
    <n v="15"/>
    <s v="in administrare"/>
    <s v="HG 982/1998;HG 1344/2011; HG 478/ 24-IUN-15;HG.478/24-IUN-15;OUG.1 din 04/01/2017;HG.354/18.05.2017;OUG.68 din 06/11/2019"/>
    <s v="imobil"/>
    <s v="Lungime= Km;Suprafeţe= ha;CF= ;"/>
  </r>
  <r>
    <x v="5024"/>
    <s v="8.30.01"/>
    <m/>
    <m/>
    <s v="BARAJE 34 RUNCU MARINA VIOREL"/>
    <s v="conform amenajamentelor silvice"/>
    <s v="DÂMBOVIŢA"/>
    <s v="-"/>
    <s v="Tara: România; Judet: DÂMBOVIŢA; -;   -; Nr: -;"/>
    <n v="1973"/>
    <n v="4705"/>
    <n v="15"/>
    <s v="in administrare"/>
    <s v="HG 982/1998;HG 1344/2011; HG 478/ 24-IUN-15;HG.478/24-IUN-15;OUG.1 din 04/01/2017;HG.354/18.05.2017;OUG.68 din 06/11/2019;HG.846/08.10.2020"/>
    <s v="imobil"/>
    <s v="Lungime albie corectată/consolidată=0,75 km;"/>
  </r>
  <r>
    <x v="5025"/>
    <s v="8.04.04"/>
    <m/>
    <m/>
    <s v="DRUM FORESTIER GLAVA LEGATURA"/>
    <s v="conform amenajamentelor silvice"/>
    <s v="DÂMBOVIŢA"/>
    <s v="-"/>
    <s v="Tara: România; Judet: DÂMBOVIŢA; -;   -; Nr: -;"/>
    <n v="1994"/>
    <n v="112487"/>
    <n v="15"/>
    <s v="in administrare"/>
    <s v="HG 982/1998;HG 1344/2011; HG 478/ 24-IUN-15;HG.478/24-IUN-15;OUG.1 din 04/01/2017;HG.354/18.05.2017;OUG.68 din 06/11/2019"/>
    <s v="imobil"/>
    <s v="Lungime= Km;Suprafeţe= ha;CF= ;"/>
  </r>
  <r>
    <x v="5026"/>
    <s v="8.04.04"/>
    <m/>
    <m/>
    <s v="DRUM FORESTIER GLAVA VALE"/>
    <s v="conform amenajamentelor silvice"/>
    <s v="DÂMBOVIŢA"/>
    <s v="-"/>
    <s v="Tara: România; Judet: DÂMBOVIŢA; -;   -; Nr: -;"/>
    <n v="1994"/>
    <n v="2057653"/>
    <n v="15"/>
    <s v="in administrare"/>
    <s v="HG 982/1998;HG 1344/2011; HG 478/ 24-IUN-15;HG.478/24-IUN-15;OUG.1 din 04/01/2017;HG.354/18.05.2017;OUG.68 din 06/11/2019"/>
    <s v="imobil"/>
    <s v="Lungime= Km;Suprafeţe= ha;CF= ;"/>
  </r>
  <r>
    <x v="5027"/>
    <s v="8.04.04"/>
    <m/>
    <m/>
    <s v="DRUM FORESTIER TAMAIA"/>
    <s v="conform amenajamentelor silvice"/>
    <s v="DÂMBOVIŢA"/>
    <s v="-"/>
    <s v="Tara: România; Judet: DÂMBOVIŢA; -;   -; Nr: -;"/>
    <n v="1994"/>
    <n v="51478"/>
    <n v="15"/>
    <s v="in administrare"/>
    <s v="HG 982/1998;HG 1344/2011; HG 478/ 24-IUN-15;HG.478/24-IUN-15;OUG.1 din 04/01/2017;HG.354/18.05.2017;OUG.68 din 06/11/2019"/>
    <s v="imobil"/>
    <s v="Lungime= Km;Suprafeţe= ha;CF= ;"/>
  </r>
  <r>
    <x v="5028"/>
    <s v="8.04.04"/>
    <m/>
    <m/>
    <s v="DRUM FORESTIER GLODARIE"/>
    <s v="conform amenajamentelor silvice"/>
    <s v="DÂMBOVIŢA"/>
    <s v="-"/>
    <s v="Tara: România; Judet: DÂMBOVIŢA; -;   -; Nr: -;"/>
    <n v="1994"/>
    <n v="8398"/>
    <n v="15"/>
    <s v="in administrare"/>
    <s v="HG 982/1998;HG 1344/2011; HG 478/ 24-IUN-15;HG.478/24-IUN-15;OUG.1 din 04/01/2017;HG.354/18.05.2017;OUG.68 din 06/11/2019"/>
    <s v="imobil"/>
    <s v="Lungime= Km;Suprafeţe= ha;CF= ;"/>
  </r>
  <r>
    <x v="5029"/>
    <s v="8.04.04"/>
    <m/>
    <m/>
    <s v="DRUM FOREST. LESPEZI 0.8 KM"/>
    <s v="conform amenajamentelor silvice"/>
    <s v="DÂMBOVIŢA"/>
    <s v="Valea Lungă"/>
    <s v="Tara: România; Judet: DÂMBOVIŢA;Com Valea Lungă;   -; Nr: -;"/>
    <n v="1978"/>
    <n v="43076"/>
    <n v="15"/>
    <s v="in administrare"/>
    <s v="HG 982/1998;HG 1344/2011; HG 478/ 24-IUN-15;HG.478/24-IUN-15;OUG.1 din 04/01/2017;HG.354/18.05.2017;OUG.68 din 06/11/2019"/>
    <s v="imobil"/>
    <s v="Lungime= Km;Suprafeţe= ha;CF= ;"/>
  </r>
  <r>
    <x v="5030"/>
    <s v="8.04.04"/>
    <m/>
    <m/>
    <s v="DRUM FORESTIER CIOCOIESTI 1 KM"/>
    <s v="conform amenajamentelor silvice"/>
    <s v="DÂMBOVIŢA"/>
    <s v="Iedera"/>
    <s v="Tara: România; Judet: DÂMBOVIŢA;Com Iedera;   -; Nr: -;"/>
    <n v="1978"/>
    <n v="39399"/>
    <n v="15"/>
    <s v="in administrare"/>
    <s v="HG 982/1998;HG 1344/2011; HG 478/ 24-IUN-15;HG.478/24-IUN-15;OUG.1 din 04/01/2017;HG.354/18.05.2017;OUG.68 din 06/11/2019"/>
    <s v="imobil"/>
    <s v="Lungime= Km;Suprafeţe= ha;CF= ;"/>
  </r>
  <r>
    <x v="5031"/>
    <s v="8.04.04"/>
    <m/>
    <m/>
    <s v="DRUM FOREST. SECATURI 1.360 KM"/>
    <s v="conform amenajamentelor silvice"/>
    <s v="DÂMBOVIŢA"/>
    <s v="Vişineşti"/>
    <s v="Tara: România; Judet: DÂMBOVIŢA;Com Vişineşti;   -; Nr: -;"/>
    <n v="1978"/>
    <n v="29486"/>
    <n v="15"/>
    <s v="in administrare"/>
    <s v="HG 982/1998;HG 1344/2011; HG 478/ 24-IUN-15;HG.478/24-IUN-15;OUG.1 din 04/01/2017;HG.354/18.05.2017;OUG.68 din 06/11/2019"/>
    <s v="imobil"/>
    <s v="Lungime= Km;Suprafeţe= ha;CF= ;"/>
  </r>
  <r>
    <x v="5032"/>
    <s v="8.04.04"/>
    <m/>
    <m/>
    <s v="DRUM FORESTIER V. CAMPULUI"/>
    <s v="conform amenajamentelor silvice"/>
    <s v="DÂMBOVIŢA"/>
    <s v="Pietrari"/>
    <s v="Tara: România; Judet: DÂMBOVIŢA;Com Pietrari;   -; Nr: -;"/>
    <n v="1965"/>
    <n v="68"/>
    <n v="15"/>
    <s v="in administrare"/>
    <s v="HG 982/1998;HG 1344/2011; HG 478/ 24-IUN-15;HG.478/24-IUN-15;OUG.1 din 04/01/2017;HG.354/18.05.2017;OUG.68 din 06/11/2019"/>
    <s v="imobil"/>
    <s v="Lungime= Km;Suprafeţe= ha;CF= ;"/>
  </r>
  <r>
    <x v="5033"/>
    <s v="8.04.04"/>
    <m/>
    <m/>
    <s v="DRUM FORESTIER HOMU"/>
    <s v="conform amenajamentelor silvice"/>
    <s v="DÂMBOVIŢA"/>
    <s v="-"/>
    <s v="Tara: România; Judet: DÂMBOVIŢA; -;   -; Nr: -; sat Selsru"/>
    <n v="1974"/>
    <n v="15213"/>
    <n v="15"/>
    <s v="in administrare"/>
    <s v="HG 982/1998;HG 1344/2011; HG 478/ 24-IUN-15;HG.478/24-IUN-15;OUG.1 din 04/01/2017;HG.354/18.05.2017;OUG.68 din 06/11/2019"/>
    <s v="imobil"/>
    <s v="Lungime= Km;Suprafeţe= ha;CF= ;"/>
  </r>
  <r>
    <x v="5034"/>
    <s v="8.04.04"/>
    <m/>
    <m/>
    <s v="DRUM FORESTIER ROVINA"/>
    <s v="conform amenajamentelor silvice"/>
    <s v="DÂMBOVIŢA"/>
    <s v="-"/>
    <s v="Tara: România; Judet: DÂMBOVIŢA; -;   -; Nr: -;"/>
    <n v="1963"/>
    <n v="34224"/>
    <n v="15"/>
    <s v="in administrare"/>
    <s v="HG 982/1998;HG 1344/2011; HG 478/ 24-IUN-15;HG.478/24-IUN-15;OUG.1 din 04/01/2017;OUG.68 din 06/11/2019"/>
    <s v="imobil"/>
    <s v="Lungime= Km;Suprafeţe= ha;CF= ;"/>
  </r>
  <r>
    <x v="5035"/>
    <s v="8.04.04"/>
    <m/>
    <m/>
    <s v="DAF VAIUGA"/>
    <s v="conform amenajamentelor silvice"/>
    <s v="MUREŞ"/>
    <s v="-"/>
    <s v="Tara: România; Judet: MUREŞ; -;   -; Nr: -;"/>
    <n v="1972"/>
    <n v="25349"/>
    <n v="26"/>
    <s v="in administrare"/>
    <s v="HG 982/1998;HG 1344/2011;OUG.1 din 04/01/2017;OUG.68 din 06/11/2019"/>
    <s v="imobil"/>
    <s v="drum forestier"/>
  </r>
  <r>
    <x v="5036"/>
    <s v="8.04.04"/>
    <m/>
    <m/>
    <s v="DAF WAGNER"/>
    <s v="conform amenajamentelor silvice"/>
    <s v="MUREŞ"/>
    <s v="-"/>
    <s v="Tara: România; Judet: MUREŞ; -;   -; Nr: -;"/>
    <n v="1982"/>
    <n v="28717"/>
    <n v="26"/>
    <s v="in administrare"/>
    <s v="HG 982/1998;;OUG.1 din 04/01/2017;OUG.68 din 06/11/2019"/>
    <s v="imobil"/>
    <s v="drum forestier"/>
  </r>
  <r>
    <x v="5037"/>
    <s v="8.04.04"/>
    <m/>
    <m/>
    <s v="DAF WEWER"/>
    <s v="conform amenajamentelor silvice"/>
    <s v="MUREŞ"/>
    <s v="-"/>
    <s v="Tara: România; Judet: MUREŞ; -;   -; Nr: -;"/>
    <n v="1979"/>
    <n v="124764"/>
    <n v="26"/>
    <s v="in administrare"/>
    <s v="HG 982/1998;HG 1344/2011; HG 478/ 24-IUN-15;HG.478/24-IUN-15;OUG.1 din 04/01/2017;OUG.68 din 06/11/2019"/>
    <s v="imobil"/>
    <s v="Lungime= Km;Suprafeţe= ha;CF= ;"/>
  </r>
  <r>
    <x v="5038"/>
    <s v="8.04.04"/>
    <m/>
    <m/>
    <s v="DAF TIHU"/>
    <s v="conform amenajamentelor silvice"/>
    <s v="MUREŞ"/>
    <s v="-"/>
    <s v="Tara: România; Judet: MUREŞ; -;   -; Nr: -;"/>
    <n v="1975"/>
    <n v="2882953"/>
    <n v="26"/>
    <s v="in administrare"/>
    <s v="HG 982/1998;HG 1344/2011;OUG.1 din 04/01/2017;OUG.68 din 06/11/2019"/>
    <s v="imobil"/>
    <s v="drum forestier"/>
  </r>
  <r>
    <x v="5039"/>
    <s v="8.04.04"/>
    <m/>
    <m/>
    <s v="DAF RUSU"/>
    <s v="conform amenajamentelor silvice"/>
    <s v="MUREŞ"/>
    <s v="-"/>
    <s v="Tara: România; Judet: MUREŞ; -;   -; Nr: -;"/>
    <n v="1971"/>
    <n v="100225"/>
    <n v="26"/>
    <s v="in administrare"/>
    <s v="HG 982/1998;HG 1344/2011;OUG.1 din 04/01/2017;OUG.68 din 06/11/2019"/>
    <s v="imobil"/>
    <s v="drum forestier"/>
  </r>
  <r>
    <x v="5040"/>
    <s v="8.04.04"/>
    <m/>
    <m/>
    <s v="DAF SEBES COLIBE"/>
    <s v="conform amenajamentelor silvice"/>
    <s v="MUREŞ"/>
    <s v="-"/>
    <s v="Tara: România; Judet: MUREŞ; -;   -; Nr: -;"/>
    <n v="1971"/>
    <n v="47416"/>
    <n v="26"/>
    <s v="in administrare"/>
    <s v="HG 982/1998;HG 1344/2011;OUG.1 din 04/01/2017;OUG.68 din 06/11/2019"/>
    <s v="imobil"/>
    <s v="drum forestier"/>
  </r>
  <r>
    <x v="5041"/>
    <s v="8.04.04"/>
    <m/>
    <m/>
    <s v="DAF PIETROASA"/>
    <s v="conform amenajamentelor silvice"/>
    <s v="MUREŞ"/>
    <s v="-"/>
    <s v="Tara: România; Judet: MUREŞ; -;   -; Nr: -;"/>
    <n v="1991"/>
    <n v="106038"/>
    <n v="26"/>
    <s v="in administrare"/>
    <s v="HG 982/1998;HG 1344/2011;OUG.1 din 04/01/2017;HG.354/18.05.2017;OUG.68 din 06/11/2019"/>
    <s v="imobil"/>
    <s v="Lungime= Km;Suprafeţe= ha;CF= ;"/>
  </r>
  <r>
    <x v="5042"/>
    <s v="8.04.04"/>
    <m/>
    <m/>
    <s v="DAF PIRIUL ADINC"/>
    <s v="conform amenajamentelor silvice"/>
    <s v="MUREŞ"/>
    <s v="-"/>
    <s v="Tara: România; Judet: MUREŞ; -;   -; Nr: -;"/>
    <n v="1970"/>
    <n v="6125"/>
    <n v="26"/>
    <s v="in administrare"/>
    <s v="HG 982/1998;;OUG.1 din 04/01/2017;OUG.68 din 06/11/2019"/>
    <s v="imobil"/>
    <s v="drum forestier"/>
  </r>
  <r>
    <x v="5043"/>
    <s v="8.04.04"/>
    <m/>
    <m/>
    <s v="DAF PIRIUL RECE GANT"/>
    <s v="conform amenajamentelor silvice"/>
    <s v="MUREŞ"/>
    <s v="-"/>
    <s v="Tara: România; Judet: MUREŞ; -;   -; Nr: -;"/>
    <n v="1979"/>
    <n v="13565"/>
    <n v="26"/>
    <s v="in administrare"/>
    <s v="HG 982/1998;;OUG.1 din 04/01/2017;OUG.68 din 06/11/2019"/>
    <s v="imobil"/>
    <s v="drum forestier"/>
  </r>
  <r>
    <x v="5044"/>
    <s v="8.04.04"/>
    <m/>
    <m/>
    <s v="DAF PLATOU SEBES"/>
    <s v="conform amenajamentelor silvice"/>
    <s v="MUREŞ"/>
    <s v="-"/>
    <s v="Tara: România; Judet: MUREŞ; -;   -; Nr: -;"/>
    <n v="1977"/>
    <n v="115024"/>
    <n v="26"/>
    <s v="in administrare"/>
    <s v="HG 982/1998;HG 1344/2011;OUG.1 din 04/01/2017;OUG.68 din 06/11/2019"/>
    <s v="imobil"/>
    <s v="drum forestier"/>
  </r>
  <r>
    <x v="5045"/>
    <s v="8.04.04"/>
    <m/>
    <m/>
    <s v="DAF POIENI VINATORI"/>
    <s v="conform amenajamentelor silvice"/>
    <s v="MUREŞ"/>
    <s v="-"/>
    <s v="Tara: România; Judet: MUREŞ; -;   -; Nr: -;"/>
    <n v="1971"/>
    <n v="336133"/>
    <n v="26"/>
    <s v="in administrare"/>
    <s v="HG 982/1998;HG 1344/2011;OUG.1 din 04/01/2017;OUG.68 din 06/11/2019"/>
    <s v="imobil"/>
    <s v="drum forestier"/>
  </r>
  <r>
    <x v="5046"/>
    <s v="8.04.04"/>
    <m/>
    <m/>
    <s v="DAF NIRAJUL MIC DENES"/>
    <s v="conform amenajamentelor silvice"/>
    <s v="MUREŞ"/>
    <s v="-"/>
    <s v="Tara: România; Judet: MUREŞ; -;   -; Nr: -;"/>
    <n v="1975"/>
    <n v="324618"/>
    <n v="26"/>
    <s v="in administrare"/>
    <s v="HG 982/1998;HG 1344/2011;OUG.1 din 04/01/2017;OUG.68 din 06/11/2019"/>
    <s v="imobil"/>
    <s v="drum forestier"/>
  </r>
  <r>
    <x v="5047"/>
    <s v="8.04.04"/>
    <m/>
    <m/>
    <s v="DAF PESCOASA"/>
    <s v="conform amenajamentelor silvice"/>
    <s v="MUREŞ"/>
    <s v="-"/>
    <s v="Tara: România; Judet: MUREŞ; -;   -; Nr: -;"/>
    <n v="1971"/>
    <n v="472282"/>
    <n v="26"/>
    <s v="in administrare"/>
    <s v="HG 982/1998;HG 1344/2011;OUG.1 din 04/01/2017;OUG.68 din 06/11/2019"/>
    <s v="imobil"/>
    <s v="drum forestier"/>
  </r>
  <r>
    <x v="5048"/>
    <s v="8.04.04"/>
    <m/>
    <m/>
    <s v="DAF LENKES-KIRU"/>
    <s v="conform amenajamentelor silvice"/>
    <s v="MUREŞ"/>
    <s v="-"/>
    <s v="Tara: România; Judet: MUREŞ; -;   -; Nr: -;"/>
    <n v="1970"/>
    <n v="33224"/>
    <n v="26"/>
    <s v="in administrare"/>
    <s v="HG 982/1998;; HG 478/ 24-IUN-15;HG.478/24-IUN-15;OUG.1 din 04/01/2017;OUG.68 din 06/11/2019"/>
    <s v="imobil"/>
    <s v="Lungime= Km;Suprafeţe= ha;CF= ;"/>
  </r>
  <r>
    <x v="5049"/>
    <s v="8.04.04"/>
    <m/>
    <m/>
    <s v="DAF MIJLOC II"/>
    <s v="conform amenajamentelor silvice"/>
    <s v="MUREŞ"/>
    <s v="-"/>
    <s v="Tara: România; Judet: MUREŞ; -;   -; Nr: -;"/>
    <n v="1993"/>
    <n v="149829"/>
    <n v="26"/>
    <s v="in administrare"/>
    <s v="HG 982/1998;HG 1344/2011;OUG.1 din 04/01/2017;HG.354/18.05.2017;OUG.68 din 06/11/2019"/>
    <s v="imobil"/>
    <s v="Lungime= Km;Suprafeţe= ha;CF= ;"/>
  </r>
  <r>
    <x v="5050"/>
    <s v="8.04.04"/>
    <m/>
    <m/>
    <s v="DAF ISTICEUL MIC"/>
    <s v="conform amenajamentelor silvice"/>
    <s v="MUREŞ"/>
    <s v="-"/>
    <s v="Tara: România; Judet: MUREŞ; -;   -; Nr: -;"/>
    <n v="1971"/>
    <n v="166825"/>
    <n v="26"/>
    <s v="in administrare"/>
    <s v="HG 982/1998;HG 1344/2011;OUG.1 din 04/01/2017;OUG.68 din 06/11/2019"/>
    <s v="imobil"/>
    <s v="drum forestier"/>
  </r>
  <r>
    <x v="5051"/>
    <s v="8.04.04"/>
    <m/>
    <m/>
    <s v="DAF DONCA"/>
    <s v="conform amenajamentelor silvice"/>
    <s v="MUREŞ"/>
    <s v="-"/>
    <s v="Tara: România; Judet: MUREŞ; -;   -; Nr: -;"/>
    <n v="1971"/>
    <n v="183183"/>
    <n v="26"/>
    <s v="in administrare"/>
    <s v="HG 982/1998;HG 1344/2011;OUG.1 din 04/01/2017;OUG.68 din 06/11/2019"/>
    <s v="imobil"/>
    <s v="drum forestier"/>
  </r>
  <r>
    <x v="5052"/>
    <s v="8.04.04"/>
    <m/>
    <m/>
    <s v="DAF FATACIUNITA"/>
    <s v="conform amenajamentelor silvice"/>
    <s v="MUREŞ"/>
    <s v="-"/>
    <s v="Tara: România; Judet: MUREŞ; -;   -; Nr: -;"/>
    <n v="1971"/>
    <n v="1852188"/>
    <n v="26"/>
    <s v="in administrare"/>
    <s v="HG 982/1998;HG 1344/2011;OUG.1 din 04/01/2017;HG.354/18.05.2017;OUG.68 din 06/11/2019"/>
    <s v="imobil"/>
    <s v="Lungime= Km;Suprafeţe= ha;CF= ;"/>
  </r>
  <r>
    <x v="5053"/>
    <s v="8.04.04"/>
    <m/>
    <m/>
    <s v="DAF GALAOAIA"/>
    <s v="conform amenajamentelor silvice"/>
    <s v="MUREŞ"/>
    <s v="-"/>
    <s v="Tara: România; Judet: MUREŞ; -;   -; Nr: -;"/>
    <n v="1971"/>
    <n v="358035"/>
    <n v="26"/>
    <s v="in administrare"/>
    <s v="HG 982/1998;HG 1344/2011;OUG.1 din 04/01/2017;OUG.68 din 06/11/2019"/>
    <s v="imobil"/>
    <s v="drum forestier"/>
  </r>
  <r>
    <x v="5054"/>
    <s v="8.04.04"/>
    <m/>
    <m/>
    <s v="DAF CIMPUL CETATII"/>
    <s v="conform amenajamentelor silvice"/>
    <s v="MUREŞ"/>
    <s v="-"/>
    <s v="Tara: România; Judet: MUREŞ; -;   -; Nr: -;"/>
    <n v="1970"/>
    <n v="161925"/>
    <n v="26"/>
    <s v="in administrare"/>
    <s v="HG 982/1998;HG 1344/2011;OUG.1 din 04/01/2017;OUG.68 din 06/11/2019"/>
    <s v="imobil"/>
    <s v="drum forestier"/>
  </r>
  <r>
    <x v="5055"/>
    <s v="8.04.04"/>
    <m/>
    <m/>
    <s v="DAF CUCUMBERT"/>
    <s v="conform amenajamentelor silvice"/>
    <s v="MUREŞ"/>
    <s v="-"/>
    <s v="Tara: România; Judet: MUREŞ; -;   -; Nr: -;"/>
    <n v="1971"/>
    <n v="28002"/>
    <n v="26"/>
    <s v="in administrare"/>
    <s v="HG 982/1998;;OUG.1 din 04/01/2017;OUG.68 din 06/11/2019"/>
    <s v="imobil"/>
    <s v="drum forestier"/>
  </r>
  <r>
    <x v="5056"/>
    <s v="8.30.01"/>
    <m/>
    <m/>
    <s v="CORECTIA TORENTILOR"/>
    <s v="conform amenajamentelor silvice"/>
    <s v="MUREŞ"/>
    <s v="-"/>
    <s v="Tara: România; Judet: MUREŞ; -;   -; Nr: -;"/>
    <n v="1986"/>
    <n v="260"/>
    <n v="26"/>
    <s v="in administrare"/>
    <s v="HG 982/1998;HG 1344/2011;OUG.1 din 04/01/2017;HG.354/18.05.2017;OUG.68 din 06/11/2019;HG.846/08.10.2020"/>
    <s v="imobil"/>
    <s v="Lungime albie corectată/consolidată=0,4 km;"/>
  </r>
  <r>
    <x v="5057"/>
    <s v="8.04.04"/>
    <m/>
    <m/>
    <s v="DAF BRADU"/>
    <s v="conform amenajamentelor silvice"/>
    <s v="MUREŞ"/>
    <s v="-"/>
    <s v="Tara: România; Judet: MUREŞ; -;   -; Nr: -;"/>
    <n v="1971"/>
    <n v="23095"/>
    <n v="26"/>
    <s v="in administrare"/>
    <s v="HG 982/1998;;OUG.1 din 04/01/2017;OUG.68 din 06/11/2019"/>
    <s v="imobil"/>
    <s v="drum forestier"/>
  </r>
  <r>
    <x v="5058"/>
    <s v="8.04.04"/>
    <m/>
    <m/>
    <s v="DAF SUSITA STINGA I"/>
    <s v="conform amenajamentelor silvice"/>
    <s v="GORJ"/>
    <s v="-"/>
    <s v="Tara: România; Judet: GORJ; -;   -; Nr: -;"/>
    <n v="1973"/>
    <n v="5340"/>
    <n v="18"/>
    <s v="in administrare"/>
    <s v="HG 982/1998;HG 1344/2011; HG 478/ 24-IUN-15;HG.478/24-IUN-15;OUG.1 din 04/01/2017;HG.354/18.05.2017;OUG.68 din 06/11/2019"/>
    <s v="imobil"/>
    <s v="Lungime= Km;Suprafeţe= ha;CF= ;"/>
  </r>
  <r>
    <x v="5059"/>
    <s v="8.04.04"/>
    <m/>
    <m/>
    <s v="DAF BALTA NEAGRA"/>
    <s v="conform amenajamentelor silvice"/>
    <s v="GORJ"/>
    <s v="-"/>
    <s v="Tara: România; Judet: GORJ; -;   -; Nr: -;"/>
    <n v="1985"/>
    <n v="98708"/>
    <n v="18"/>
    <s v="in administrare"/>
    <s v="HG 982/1998;; HG 478/ 24-IUN-15;HG.478/24-IUN-15;OUG.1 din 04/01/2017;OUG.68 din 06/11/2019"/>
    <s v="imobil"/>
    <s v="Lungime= Km;Suprafeţe= ha;CF= ;"/>
  </r>
  <r>
    <x v="5060"/>
    <s v="8.04.04"/>
    <m/>
    <m/>
    <s v="DAF COASTA PESCARU II"/>
    <s v="conform amenajamentelor silvice"/>
    <s v="GORJ"/>
    <s v="-"/>
    <s v="Tara: România; Judet: GORJ; -;   -; Nr: -;"/>
    <n v="1978"/>
    <n v="32409"/>
    <n v="18"/>
    <s v="in administrare"/>
    <s v="HG 982/1998;HG 1344/2011; HG 478/ 24-IUN-15;HG.478/24-IUN-15;OUG.1 din 04/01/2017;HG.354/18.05.2017;OUG.68 din 06/11/2019"/>
    <s v="imobil"/>
    <s v="Lungime= Km;Suprafeţe= ha;CF= ;"/>
  </r>
  <r>
    <x v="5061"/>
    <s v="8.04.04"/>
    <m/>
    <m/>
    <s v="DAF MUNCELU"/>
    <s v="conform amenajamentelor silvice"/>
    <s v="GORJ"/>
    <s v="-"/>
    <s v="Tara: România; Judet: GORJ; -;   -; Nr: -;"/>
    <n v="1982"/>
    <n v="48216"/>
    <n v="18"/>
    <s v="in administrare"/>
    <s v="HG 982/1998;HG 1344/2011; HG 478/ 24-IUN-15;HG.478/24-IUN-15;OUG.1 din 04/01/2017;HG.354/18.05.2017;OUG.68 din 06/11/2019"/>
    <s v="imobil"/>
    <s v="Lungime= Km;Suprafeţe= ha;CF= ;"/>
  </r>
  <r>
    <x v="5062"/>
    <s v="8.04.04"/>
    <m/>
    <m/>
    <s v="DAF MERISOR"/>
    <s v="conform amenajamentelor silvice"/>
    <s v="GORJ"/>
    <s v="-"/>
    <s v="Tara: România; Judet: GORJ; -;   -; Nr: -;"/>
    <n v="1981"/>
    <n v="34960"/>
    <n v="18"/>
    <s v="in administrare"/>
    <s v="HG 982/1998;HG 1344/2011; HG 478/ 24-IUN-15;HG.478/24-IUN-15;OUG.1 din 04/01/2017;HG.354/18.05.2017;OUG.68 din 06/11/2019"/>
    <s v="imobil"/>
    <s v="Lungime= Km;Suprafeţe= ha;CF= ;"/>
  </r>
  <r>
    <x v="5063"/>
    <s v="8.04.04"/>
    <m/>
    <m/>
    <s v="DAF GAHANA"/>
    <s v="conform amenajamentelor silvice"/>
    <s v="GORJ"/>
    <s v="-"/>
    <s v="Tara: România; Judet: GORJ; -;   -; Nr: -;"/>
    <n v="1984"/>
    <n v="43099"/>
    <n v="18"/>
    <s v="in administrare"/>
    <s v="HG 982/1998;HG 1344/2011; HG 478/ 24-IUN-15;HG.478/24-IUN-15;OUG.1 din 04/01/2017;HG.354/18.05.2017;OUG.68 din 06/11/2019"/>
    <s v="imobil"/>
    <s v="Lungime= Km;Suprafeţe= ha;CF= ;"/>
  </r>
  <r>
    <x v="5064"/>
    <s v="8.04.04"/>
    <m/>
    <m/>
    <s v="DAF PR FANTANII"/>
    <s v="conform amenajamentelor silvice"/>
    <s v="GORJ"/>
    <s v="-"/>
    <s v="Tara: România; Judet: GORJ; -;   -; Nr: -;"/>
    <n v="1984"/>
    <n v="39391"/>
    <n v="18"/>
    <s v="in administrare"/>
    <s v="HG 982/1998;HG 1344/2011; HG 478/ 24-IUN-15;HG.478/24-IUN-15;OUG.1 din 04/01/2017;HG.354/18.05.2017;OUG.68 din 06/11/2019"/>
    <s v="imobil"/>
    <s v="Lungime= Km;Suprafeţe= ha;CF= ;"/>
  </r>
  <r>
    <x v="5065"/>
    <s v="8.04.04"/>
    <m/>
    <m/>
    <s v="DRUM FOREST SADOVA"/>
    <s v="conform amenajamentelor silvice"/>
    <s v="DOLJ"/>
    <s v="-"/>
    <s v="Tara: România; Judet: DOLJ; -;   -; Nr: -;"/>
    <n v="1979"/>
    <n v="1998"/>
    <n v="16"/>
    <s v="in administrare"/>
    <s v="HG 982/1998;;OUG.1 din 04/01/2017;HG.354/18.05.2017;OUG.68 din 06/11/2019"/>
    <s v="imobil"/>
    <s v="Lungime= Km;Suprafeţe= ha;CF= ;"/>
  </r>
  <r>
    <x v="5066"/>
    <s v="8.04.04"/>
    <m/>
    <m/>
    <s v="DAF POCRUIA"/>
    <s v="conform amenajamentelor silvice"/>
    <s v="GORJ"/>
    <s v="-"/>
    <s v="Tara: România; Judet: GORJ; -;   -; Nr: -;"/>
    <n v="1977"/>
    <n v="127555"/>
    <n v="18"/>
    <s v="in administrare"/>
    <s v="HG 982/1998;HG 1344/2011; HG 478/ 24-IUN-15;HG.478/24-IUN-15;OUG.1 din 04/01/2017;HG.354/18.05.2017;OUG.68 din 06/11/2019"/>
    <s v="imobil"/>
    <s v="Lungime= Km;Suprafeţe= ha;CF= ;"/>
  </r>
  <r>
    <x v="5067"/>
    <s v="8.04.04"/>
    <m/>
    <m/>
    <s v="DAF PIRIUL LUI ILIUTA"/>
    <s v="conform amenajamentelor silvice"/>
    <s v="GORJ"/>
    <s v="-"/>
    <s v="Tara: România; Judet: GORJ; -;   -; Nr: -;"/>
    <n v="1983"/>
    <n v="15896"/>
    <n v="18"/>
    <s v="in administrare"/>
    <s v="HG 982/1998;HG 1344/2011; HG 478/ 24-IUN-15;HG.478/24-IUN-15;OUG.1 din 04/01/2017;HG.354/18.05.2017;OUG.68 din 06/11/2019"/>
    <s v="imobil"/>
    <s v="Lungime= Km;Suprafeţe= ha;CF= ;"/>
  </r>
  <r>
    <x v="5068"/>
    <s v="8.04.04"/>
    <m/>
    <m/>
    <s v="DRUM FOREST GOLUMBELU"/>
    <s v="conform amenajamentelor silvice"/>
    <s v="DOLJ"/>
    <s v="-"/>
    <s v="Tara: România; Judet: DOLJ; -;   -; Nr: -;"/>
    <n v="1971"/>
    <n v="412"/>
    <n v="16"/>
    <s v="in administrare"/>
    <s v="HG 982/1998;;OUG.1 din 04/01/2017;HG.354/18.05.2017;OUG.68 din 06/11/2019"/>
    <s v="imobil"/>
    <s v="Lungime= Km;Suprafeţe= ha;CF= ;"/>
  </r>
  <r>
    <x v="5069"/>
    <s v="8.04.04"/>
    <m/>
    <m/>
    <s v="DRUM FOREST BRATOVOIESTI"/>
    <s v="conform amenajamentelor silvice"/>
    <s v="DOLJ"/>
    <s v="-"/>
    <s v="Tara: România; Judet: DOLJ; -;   -; Nr: -;"/>
    <n v="1967"/>
    <n v="8430"/>
    <n v="16"/>
    <s v="in administrare"/>
    <s v="HG 982/1998; HG nr. 771/2009;HG 1344/2011;OUG.1 din 04/01/2017;HG.354/18.05.2017;OUG.68 din 06/11/2019"/>
    <s v="imobil"/>
    <s v="Lungime= Km;Suprafeţe= ha;CF= ;"/>
  </r>
  <r>
    <x v="5070"/>
    <s v="8.04.04"/>
    <m/>
    <m/>
    <s v="DAF VALEA BOULUI"/>
    <s v="conform amenajamentelor silvice"/>
    <s v="GORJ"/>
    <s v="-"/>
    <s v="Tara: România; Judet: GORJ; -;   -; Nr: -;"/>
    <n v="1983"/>
    <n v="143350"/>
    <n v="18"/>
    <s v="in administrare"/>
    <s v="HG 982/1998;HG 1344/2011; HG 478/ 24-IUN-15;HG.478/24-IUN-15;OUG.1 din 04/01/2017;HG.354/18.05.2017;OUG.68 din 06/11/2019"/>
    <s v="imobil"/>
    <s v="Lungime= Km;Suprafeţe= ha;CF= ;"/>
  </r>
  <r>
    <x v="5071"/>
    <s v="8.04.04"/>
    <m/>
    <m/>
    <s v="DRUM FOREST TILVA"/>
    <s v="conform amenajamentelor silvice"/>
    <s v="GORJ"/>
    <s v="-"/>
    <s v="Tara: România; Judet: GORJ; -;   -; Nr: -;"/>
    <n v="1983"/>
    <n v="291755"/>
    <n v="18"/>
    <s v="in administrare"/>
    <s v="HG 982/1998;HG 1344/2011;OUG.1 din 04/01/2017;OUG.68 din 06/11/2019"/>
    <s v="imobil"/>
    <s v="drum forestier"/>
  </r>
  <r>
    <x v="5072"/>
    <s v="8.04.04"/>
    <m/>
    <m/>
    <s v="DAF TISMANITA COASTA"/>
    <s v="conform amenajamentelor silvice"/>
    <s v="GORJ"/>
    <s v="-"/>
    <s v="Tara: România; Judet: GORJ; -;   -; Nr: -;"/>
    <n v="1972"/>
    <n v="160008"/>
    <n v="18"/>
    <s v="in administrare"/>
    <s v="HG 982/1998;HG 1344/2011; HG 478/ 24-IUN-15;HG.478/24-IUN-15;OUG.1 din 04/01/2017;HG.354/18.05.2017;OUG.68 din 06/11/2019"/>
    <s v="imobil"/>
    <s v="Lungime= Km;Suprafeţe= ha;CF= ;"/>
  </r>
  <r>
    <x v="5073"/>
    <s v="8.04.04"/>
    <m/>
    <m/>
    <s v="DAF BOBAIA I+II"/>
    <s v="conform amenajamentelor silvice"/>
    <s v="GORJ"/>
    <s v="-"/>
    <s v="Tara: România; Judet: GORJ; -;   -; Nr: -;"/>
    <n v="1991"/>
    <n v="63173"/>
    <n v="18"/>
    <s v="in administrare"/>
    <s v="HG 982/1998;; HG 478/ 24-IUN-15;HG.478/24-IUN-15;OUG.1 din 04/01/2017;OUG.68 din 06/11/2019"/>
    <s v="imobil"/>
    <s v="Lungime= Km;Suprafeţe= ha;CF= ;"/>
  </r>
  <r>
    <x v="5074"/>
    <s v="8.04.04"/>
    <m/>
    <m/>
    <s v="DAF VALEA CALULUI"/>
    <s v="conform amenajamentelor silvice"/>
    <s v="GORJ"/>
    <s v="-"/>
    <s v="Tara: România; Judet: GORJ; -;   -; Nr: -;"/>
    <n v="1967"/>
    <n v="144772"/>
    <n v="18"/>
    <s v="in administrare"/>
    <s v="HG 982/1998;; HG 478/ 24-IUN-15;HG.478/24-IUN-15;OUG.1 din 04/01/2017;OUG.68 din 06/11/2019"/>
    <s v="imobil"/>
    <s v="Lungime= Km;Suprafeţe= ha;CF= ;"/>
  </r>
  <r>
    <x v="5075"/>
    <s v="8.04.04"/>
    <m/>
    <m/>
    <s v="DAF HOBAICA"/>
    <s v="conform amenajamentelor silvice"/>
    <s v="GORJ"/>
    <s v="-"/>
    <s v="Tara: România; Judet: GORJ; -;   -; Nr: -;"/>
    <n v="1986"/>
    <n v="8133"/>
    <n v="18"/>
    <s v="in administrare"/>
    <s v="HG 982/1998;; HG 478/ 24-IUN-15;HG.478/24-IUN-15;OUG.1 din 04/01/2017;HG.354/18.05.2017;OUG.68 din 06/11/2019"/>
    <s v="imobil"/>
    <s v="Lungime= Km;Suprafeţe= ha;CF= ;"/>
  </r>
  <r>
    <x v="5076"/>
    <s v="8.04.04"/>
    <m/>
    <m/>
    <s v="DAF SEUCA"/>
    <s v="conform amenajamentelor silvice"/>
    <s v="GORJ"/>
    <s v="-"/>
    <s v="Tara: România; Judet: GORJ; -;   -; Nr: -;"/>
    <n v="1971"/>
    <n v="39483"/>
    <n v="18"/>
    <s v="in administrare"/>
    <s v="HG 982/1998;; HG 478/ 24-IUN-15;HG.478/24-IUN-15;OUG.1 din 04/01/2017;OUG.68 din 06/11/2019"/>
    <s v="imobil"/>
    <s v="Lungime= Km;Suprafeţe= ha;CF= ;"/>
  </r>
  <r>
    <x v="5077"/>
    <s v="8.04.04"/>
    <m/>
    <m/>
    <s v="DAF MOI"/>
    <s v="conform amenajamentelor silvice"/>
    <s v="GORJ"/>
    <s v="-"/>
    <s v="Tara: România; Judet: GORJ; -;   -; Nr: -;"/>
    <n v="1966"/>
    <n v="3511"/>
    <n v="18"/>
    <s v="in administrare"/>
    <s v="HG 982/1998;HG 1344/2011; HG 478/ 24-IUN-15;HG.478/24-IUN-15;OUG.1 din 04/01/2017;HG.354/18.05.2017;OUG.68 din 06/11/2019"/>
    <s v="imobil"/>
    <s v="Lungime= Km;Suprafeţe= ha;CF= ;"/>
  </r>
  <r>
    <x v="5078"/>
    <s v="8.04.04"/>
    <m/>
    <m/>
    <s v="DAF VALEA CALUGAREASCA"/>
    <s v="conform amenajamentelor silvice"/>
    <s v="GORJ"/>
    <s v="-"/>
    <s v="Tara: România; Judet: GORJ; -;   -; Nr: -;"/>
    <n v="1964"/>
    <n v="8373"/>
    <n v="18"/>
    <s v="in administrare"/>
    <s v="HG 982/1998;HG 1344/2011; HG 478/ 24-IUN-15;HG.478/24-IUN-15;OUG.1 din 04/01/2017;HG.354/18.05.2017;OUG.68 din 06/11/2019"/>
    <s v="imobil"/>
    <s v="Lungime= Km;Suprafeţe= ha;CF= ;"/>
  </r>
  <r>
    <x v="5079"/>
    <s v="8.04.04"/>
    <m/>
    <m/>
    <s v="DAF VALEA PLOPULUI"/>
    <s v="conform amenajamentelor silvice"/>
    <s v="GORJ"/>
    <s v="-"/>
    <s v="Tara: România; Judet: GORJ; -;   -; Nr: -;"/>
    <n v="1974"/>
    <n v="14210"/>
    <n v="18"/>
    <s v="in administrare"/>
    <s v="HG 982/1998;HG 1344/2011; HG 478/ 24-IUN-15;HG.478/24-IUN-15;OUG.1 din 04/01/2017;HG.354/18.05.2017;OUG.68 din 06/11/2019"/>
    <s v="imobil"/>
    <s v="Lungime= Km;Suprafeţe= ha;CF= ;"/>
  </r>
  <r>
    <x v="5080"/>
    <s v="8.04.04"/>
    <m/>
    <m/>
    <s v="DRUM FORESTIER SOCU"/>
    <s v="conform amenajamentelor silvice"/>
    <s v="GORJ"/>
    <s v="-"/>
    <s v="Tara: România; Judet: GORJ; -;   -; Nr: -;"/>
    <n v="1972"/>
    <n v="308"/>
    <n v="18"/>
    <s v="in administrare"/>
    <s v="HG 982/1998;HG 1344/2011;OUG.1 din 04/01/2017;OUG.68 din 06/11/2019"/>
    <s v="imobil"/>
    <s v="drum forestier"/>
  </r>
  <r>
    <x v="5081"/>
    <s v="8.04.04"/>
    <m/>
    <m/>
    <s v="DAF VALEA STRIMBA"/>
    <s v="conform amenajamentelor silvice"/>
    <s v="GORJ"/>
    <s v="-"/>
    <s v="Tara: România; Judet: GORJ; -;   -; Nr: -;"/>
    <n v="1979"/>
    <n v="2324"/>
    <n v="18"/>
    <s v="in administrare"/>
    <s v="HG 982/1998;HG 1344/2011; HG 478/ 24-IUN-15;HG.478/24-IUN-15;OUG.1 din 04/01/2017;HG.354/18.05.2017;OUG.68 din 06/11/2019"/>
    <s v="imobil"/>
    <s v="Lungime= Km;Suprafeţe= ha;CF= ;"/>
  </r>
  <r>
    <x v="5082"/>
    <s v="8.04.04"/>
    <m/>
    <m/>
    <s v="DAF LUMEZIA"/>
    <s v="conform amenajamentelor silvice"/>
    <s v="GORJ"/>
    <s v="-"/>
    <s v="Tara: România; Judet: GORJ; -;   -; Nr: -;"/>
    <n v="1983"/>
    <n v="44096"/>
    <n v="18"/>
    <s v="in administrare"/>
    <s v="HG 982/1998;HG 1344/2011; HG 478/ 24-IUN-15;HG.478/24-IUN-15;OUG.1 din 04/01/2017;HG.354/18.05.2017;OUG.68 din 06/11/2019"/>
    <s v="imobil"/>
    <s v="Lungime= Km;Suprafeţe= ha;CF= ;"/>
  </r>
  <r>
    <x v="5083"/>
    <s v="8.04.04"/>
    <m/>
    <m/>
    <s v="DAF VALEA ROMANATULUI"/>
    <s v="conform amenajamentelor silvice"/>
    <s v="GORJ"/>
    <s v="-"/>
    <s v="Tara: România; Judet: GORJ; -;   -; Nr: -;"/>
    <n v="1970"/>
    <n v="8305"/>
    <n v="18"/>
    <s v="in administrare"/>
    <s v="HG 982/1998;HG 1344/2011; HG 478/ 24-IUN-15;HG.478/24-IUN-15;OUG.1 din 04/01/2017;HG.354/18.05.2017;OUG.68 din 06/11/2019"/>
    <s v="imobil"/>
    <s v="Lungime= Km;Suprafeţe= ha;CF= ;"/>
  </r>
  <r>
    <x v="5084"/>
    <s v="8.04.04"/>
    <m/>
    <m/>
    <s v="DAF GILORTEL III"/>
    <s v="conform amenajamentelor silvice"/>
    <s v="GORJ"/>
    <s v="-"/>
    <s v="Tara: România; Judet: GORJ; -;   -; Nr: -;"/>
    <n v="1972"/>
    <n v="26701"/>
    <n v="18"/>
    <s v="in administrare"/>
    <s v="HG 982/1998;HG 1344/2011; HG 478/ 24-IUN-15;HG.478/24-IUN-15;OUG.1 din 04/01/2017;HG.354/18.05.2017;OUG.68 din 06/11/2019"/>
    <s v="imobil"/>
    <s v="Lungime= Km;Suprafeţe= ha;CF= ;"/>
  </r>
  <r>
    <x v="5085"/>
    <s v="8.04.04"/>
    <m/>
    <m/>
    <s v="DAF TEIUSUL MARE"/>
    <s v="conform amenajamentelor silvice"/>
    <s v="GORJ"/>
    <s v="-"/>
    <s v="Tara: România; Judet: GORJ; -;   -; Nr: -;"/>
    <n v="1979"/>
    <n v="80103"/>
    <n v="18"/>
    <s v="in administrare"/>
    <s v="HG 982/1998;; HG 478/ 24-IUN-15;HG.478/24-IUN-15;OUG.1 din 04/01/2017;HG.354/18.05.2017;OUG.68 din 06/11/2019"/>
    <s v="imobil"/>
    <s v="Lungime= Km;Suprafeţe= ha;CF= ;"/>
  </r>
  <r>
    <x v="5086"/>
    <s v="8.04.04"/>
    <m/>
    <m/>
    <s v="DAF DILBANU RINCA"/>
    <s v="conform amenajamentelor silvice"/>
    <s v="GORJ"/>
    <s v="-"/>
    <s v="Tara: România; Judet: GORJ; -;   -; Nr: -;"/>
    <n v="1970"/>
    <n v="74763"/>
    <n v="18"/>
    <s v="in administrare"/>
    <s v="HG 982/1998;HG 1344/2011; HG 478/ 24-IUN-15;HG.478/24-IUN-15;OUG.1 din 04/01/2017;HG.354/18.05.2017;OUG.68 din 06/11/2019"/>
    <s v="imobil"/>
    <s v="Lungime= Km;Suprafeţe= ha;CF= ;"/>
  </r>
  <r>
    <x v="5087"/>
    <s v="8.04.04"/>
    <m/>
    <m/>
    <s v="DAF HORASTI"/>
    <s v="conform amenajamentelor silvice"/>
    <s v="GORJ"/>
    <s v="-"/>
    <s v="Tara: România; Judet: GORJ; -;   -; Nr: -;"/>
    <n v="1973"/>
    <n v="8282"/>
    <n v="18"/>
    <s v="in administrare"/>
    <s v="HG 982/1998;; HG 478/ 24-IUN-15;HG.478/24-IUN-15;OUG.1 din 04/01/2017;HG.354/18.05.2017;OUG.68 din 06/11/2019"/>
    <s v="imobil"/>
    <s v="Lungime= Km;Suprafeţe= ha;CF= ;"/>
  </r>
  <r>
    <x v="5088"/>
    <s v="8.04.04"/>
    <m/>
    <m/>
    <s v="DAF BROSCA"/>
    <s v="conform amenajamentelor silvice"/>
    <s v="GORJ"/>
    <s v="-"/>
    <s v="Tara: România; Judet: GORJ; -;   -; Nr: -;"/>
    <n v="1978"/>
    <n v="85547"/>
    <n v="18"/>
    <s v="in administrare"/>
    <s v="HG 982/1998;; HG 478/ 24-IUN-15;HG.478/24-IUN-15;OUG.1 din 04/01/2017;OUG.68 din 06/11/2019"/>
    <s v="imobil"/>
    <s v="Lungime= Km;Suprafeţe= ha;CF= ;"/>
  </r>
  <r>
    <x v="5089"/>
    <s v="8.04.04"/>
    <m/>
    <m/>
    <s v="DRUM FORESTIER TIGANICA I"/>
    <s v="conform amenajamentelor silvice"/>
    <s v="GORJ"/>
    <s v="-"/>
    <s v="Tara: România; Judet: GORJ; -;   -; Nr: -;"/>
    <n v="1968"/>
    <n v="0"/>
    <n v="18"/>
    <s v="in administrare"/>
    <s v="HG 982/1998;;OUG.1 din 04/01/2017;OUG.68 din 06/11/2019"/>
    <s v="imobil"/>
    <s v="drum forestier"/>
  </r>
  <r>
    <x v="5090"/>
    <s v="8.04.04"/>
    <m/>
    <m/>
    <s v="DAF UNGURELU"/>
    <s v="conform amenajamentelor silvice"/>
    <s v="GORJ"/>
    <s v="-"/>
    <s v="Tara: România; Judet: GORJ; -;   -; Nr: -;"/>
    <n v="1979"/>
    <n v="18585"/>
    <n v="18"/>
    <s v="in administrare"/>
    <s v="HG 982/1998;HG 1344/2011; HG 478/ 24-IUN-15;HG.478/24-IUN-15;OUG.1 din 04/01/2017;HG.354/18.05.2017;OUG.68 din 06/11/2019"/>
    <s v="imobil"/>
    <s v="Lungime= Km;Suprafeţe= ha;CF= ;"/>
  </r>
  <r>
    <x v="5091"/>
    <s v="8.04.04"/>
    <m/>
    <m/>
    <s v="DAF PIRIU VIU"/>
    <s v="conform amenajamentelor silvice"/>
    <s v="GORJ"/>
    <s v="-"/>
    <s v="Tara: România; Judet: GORJ; -;   -; Nr: -;"/>
    <n v="1975"/>
    <n v="82808"/>
    <n v="18"/>
    <s v="in administrare"/>
    <s v="HG 982/1998;HG 1344/2011; HG 478/ 24-IUN-15;HG.478/24-IUN-15;OUG.1 din 04/01/2017;HG.354/18.05.2017;OUG.68 din 06/11/2019"/>
    <s v="imobil"/>
    <s v="Lungime= Km;Suprafeţe= ha;CF= ;"/>
  </r>
  <r>
    <x v="5092"/>
    <s v="8.04.04"/>
    <m/>
    <m/>
    <s v="DAF PLOSCUTA"/>
    <s v="conform amenajamentelor silvice"/>
    <s v="GORJ"/>
    <s v="-"/>
    <s v="Tara: România; Judet: GORJ; -;   -; Nr: -;"/>
    <n v="1978"/>
    <n v="120820"/>
    <n v="18"/>
    <s v="in administrare"/>
    <s v="HG 982/1998;HG 1344/2011; HG 478/ 24-IUN-15;HG.478/24-IUN-15;OUG.1 din 04/01/2017;HG.354/18.05.2017;OUG.68 din 06/11/2019"/>
    <s v="imobil"/>
    <s v="Lungime= Km;Suprafeţe= ha;CF= ;"/>
  </r>
  <r>
    <x v="5093"/>
    <s v="8.04.04"/>
    <m/>
    <m/>
    <s v="DAF IVANIS"/>
    <s v="conform amenajamentelor silvice"/>
    <s v="GORJ"/>
    <s v="-"/>
    <s v="Tara: România; Judet: GORJ; -;   -; Nr: -;"/>
    <n v="1981"/>
    <n v="42120"/>
    <n v="18"/>
    <s v="in administrare"/>
    <s v="HG 982/1998;HG 1344/2011; HG 478/ 24-IUN-15;HG.478/24-IUN-15;OUG.1 din 04/01/2017;HG.354/18.05.2017;OUG.68 din 06/11/2019"/>
    <s v="imobil"/>
    <s v="Lungime= Km;Suprafeţe= ha;CF= ;"/>
  </r>
  <r>
    <x v="5094"/>
    <s v="8.04.04"/>
    <m/>
    <m/>
    <s v="DAF SADU MUNCELU"/>
    <s v="conform amenajamentelor silvice"/>
    <s v="GORJ"/>
    <s v="-"/>
    <s v="Tara: România; Judet: GORJ; -;   -; Nr: -;"/>
    <n v="1986"/>
    <n v="151536"/>
    <n v="18"/>
    <s v="in administrare"/>
    <s v="HG 982/1998;HG 1344/2011; HG 478/ 24-IUN-15;HG.478/24-IUN-15;OUG.1 din 04/01/2017;HG.354/18.05.2017;OUG.68 din 06/11/2019"/>
    <s v="imobil"/>
    <s v="Lungime= Km;Suprafeţe= ha;CF= ;"/>
  </r>
  <r>
    <x v="5095"/>
    <s v="8.04.04"/>
    <m/>
    <m/>
    <s v="DAF DUMITRA"/>
    <s v="conform amenajamentelor silvice"/>
    <s v="GORJ"/>
    <s v="-"/>
    <s v="Tara: România; Judet: GORJ; -;   -; Nr: -;"/>
    <n v="1989"/>
    <n v="13337"/>
    <n v="18"/>
    <s v="in administrare"/>
    <s v="HG 982/1998;HG 1344/2011; HG 478/ 24-IUN-15;HG.478/24-IUN-15;OUG.1 din 04/01/2017;HG.354/18.05.2017;OUG.68 din 06/11/2019"/>
    <s v="imobil"/>
    <s v="Lungime= Km;Suprafeţe= ha;CF= ;"/>
  </r>
  <r>
    <x v="5096"/>
    <s v="8.04.04"/>
    <m/>
    <m/>
    <s v="DAF HARABORU"/>
    <s v="conform amenajamentelor silvice"/>
    <s v="GORJ"/>
    <s v="-"/>
    <s v="Tara: România; Judet: GORJ; -;   -; Nr: -;"/>
    <n v="1971"/>
    <n v="110552"/>
    <n v="18"/>
    <s v="in administrare"/>
    <s v="HG 982/1998;; HG 478/ 24-IUN-15;HG.478/24-IUN-15;OUG.1 din 04/01/2017;OUG.68 din 06/11/2019"/>
    <s v="imobil"/>
    <s v="Lungime= Km;Suprafeţe= ha;CF= ;"/>
  </r>
  <r>
    <x v="5097"/>
    <s v="8.04.04"/>
    <m/>
    <m/>
    <s v="DAF HARABORU"/>
    <s v="conform amenajamentelor silvice"/>
    <s v="GORJ"/>
    <s v="-"/>
    <s v="Tara: România; Judet: GORJ; -;   -; Nr: -;"/>
    <n v="1971"/>
    <n v="73702"/>
    <n v="18"/>
    <s v="in administrare"/>
    <s v="HG 982/1998;; HG 478/ 24-IUN-15;HG.478/24-IUN-15;OUG.1 din 04/01/2017;OUG.68 din 06/11/2019"/>
    <s v="imobil"/>
    <s v="Lungime= Km;Suprafeţe= ha;CF= ;"/>
  </r>
  <r>
    <x v="5098"/>
    <s v="8.04.04"/>
    <m/>
    <m/>
    <s v="DAF LUPSOARA"/>
    <s v="conform amenajamentelor silvice"/>
    <s v="GORJ"/>
    <s v="-"/>
    <s v="Tara: România; Judet: GORJ; -;   -; Nr: -;"/>
    <n v="1971"/>
    <n v="31586"/>
    <n v="18"/>
    <s v="in administrare"/>
    <s v="HG 982/1998;; HG 478/ 24-IUN-15;HG.478/24-IUN-15;OUG.1 din 04/01/2017;OUG.68 din 06/11/2019"/>
    <s v="imobil"/>
    <s v="Lungime= Km;Suprafeţe= ha;CF= ;"/>
  </r>
  <r>
    <x v="5099"/>
    <s v="8.04.04"/>
    <m/>
    <m/>
    <s v="DAF RUNCU PORCENI"/>
    <s v="conform amenajamentelor silvice"/>
    <s v="GORJ"/>
    <s v="-"/>
    <s v="Tara: România; Judet: GORJ; -;   -; Nr: -;"/>
    <n v="1974"/>
    <n v="177"/>
    <n v="18"/>
    <s v="in administrare"/>
    <s v="HG 982/1998;HG 1344/2011; HG 478/ 24-IUN-15;HG.478/24-IUN-15;OUG.1 din 04/01/2017;HG.354/18.05.2017;OUG.68 din 06/11/2019"/>
    <s v="imobil"/>
    <s v="Lungime= Km;Suprafeţe= ha;CF= ;"/>
  </r>
  <r>
    <x v="5100"/>
    <s v="8.04.04"/>
    <m/>
    <m/>
    <s v="DAF TARNITA"/>
    <s v="conform amenajamentelor silvice"/>
    <s v="GORJ"/>
    <s v="-"/>
    <s v="Tara: România; Judet: GORJ; -;   -; Nr: -;"/>
    <n v="1976"/>
    <n v="28191"/>
    <n v="18"/>
    <s v="in administrare"/>
    <s v="HG 982/1998;HG 1344/2011; HG 478/ 24-IUN-15;HG.478/24-IUN-15;OUG.1 din 04/01/2017;HG.354/18.05.2017;OUG.68 din 06/11/2019"/>
    <s v="imobil"/>
    <s v="Lungime= Km;Suprafeţe= ha;CF= ;"/>
  </r>
  <r>
    <x v="5101"/>
    <s v="8.04.04"/>
    <m/>
    <m/>
    <s v="DAF TARNITA"/>
    <s v="conform amenajamentelor silvice"/>
    <s v="GORJ"/>
    <s v="-"/>
    <s v="Tara: România; Judet: GORJ; -;   -; Nr: -;"/>
    <n v="1976"/>
    <n v="1639"/>
    <n v="18"/>
    <s v="in administrare"/>
    <s v="HG 982/1998;HG 1344/2011; HG 478/ 24-IUN-15;HG.478/24-IUN-15;OUG.1 din 04/01/2017;HG.354/18.05.2017;OUG.68 din 06/11/2019"/>
    <s v="imobil"/>
    <s v="Lungime= Km;Suprafeţe= ha;CF= ;"/>
  </r>
  <r>
    <x v="5102"/>
    <s v="8.04.04"/>
    <m/>
    <m/>
    <s v="DAF CERBANASU"/>
    <s v="conform amenajamentelor silvice"/>
    <s v="GORJ"/>
    <s v="-"/>
    <s v="Tara: România; Judet: GORJ; -;   -; Nr: -;"/>
    <n v="1976"/>
    <n v="90153"/>
    <n v="18"/>
    <s v="in administrare"/>
    <s v="HG 982/1998;HG 1344/2011; HG 478/ 24-IUN-15;HG.478/24-IUN-15;OUG.1 din 04/01/2017;HG.354/18.05.2017;OUG.68 din 06/11/2019"/>
    <s v="imobil"/>
    <s v="Lungime= Km;Suprafeţe= ha;CF= ;"/>
  </r>
  <r>
    <x v="510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5104"/>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5105"/>
    <s v="8.30.01"/>
    <m/>
    <m/>
    <s v="BARAJ CORECŢIE TORENŢI"/>
    <s v="conform amenajamentelor silvice"/>
    <s v="SUCEAVA"/>
    <s v="-"/>
    <s v="Tara: România; Judet: SUCEAVA; -;   -; Nr: -;"/>
    <n v="1993"/>
    <n v="203923"/>
    <n v="33"/>
    <s v="in administrare"/>
    <s v="HG 982/1998;;OUG.1 din 04/01/2017;HG.354/18.05.2017;OUG.68 din 06/11/2019;HG.846/08.10.2020"/>
    <s v="imobil"/>
    <s v="Lungime albie corectată/consolidată=0,176 km;"/>
  </r>
  <r>
    <x v="5106"/>
    <s v="8.30.01"/>
    <m/>
    <m/>
    <s v="BARAJ BETON PÂRÂUL MESTEACĂN"/>
    <s v="conform amenajamentelor silvice"/>
    <s v="SUCEAVA"/>
    <s v="-"/>
    <s v="Tara: România; Judet: SUCEAVA; -;   -; Nr: -;"/>
    <n v="1989"/>
    <n v="29564"/>
    <n v="33"/>
    <s v="in administrare"/>
    <s v="HG 982/1998;HG 1344/2011;OUG.1 din 04/01/2017;HG.354/18.05.2017;OUG.68 din 06/11/2019;HG.846/08.10.2020"/>
    <s v="imobil"/>
    <s v="Lungime albie corectată/consolidată=0,55 km;"/>
  </r>
  <r>
    <x v="5107"/>
    <s v="8.30.01"/>
    <m/>
    <m/>
    <s v="CORECŢIE TORENŢI"/>
    <s v="conform amenajamentelor silvice"/>
    <s v="SUCEAVA"/>
    <s v="-"/>
    <s v="Tara: România; Judet: SUCEAVA; -;   -; Nr: -;"/>
    <n v="1986"/>
    <n v="48949"/>
    <n v="33"/>
    <s v="in administrare"/>
    <s v="HG 982/1998;HG 1344/2011;OUG.1 din 04/01/2017;HG.354/18.05.2017;OUG.68 din 06/11/2019;HG.846/08.10.2020"/>
    <s v="imobil"/>
    <s v="Lungime albie corectată/consolidată=1,8 km;"/>
  </r>
  <r>
    <x v="5108"/>
    <s v="8.04.04"/>
    <m/>
    <m/>
    <s v="DRUM AUTO FORES.ZIMBRU 5,5KM"/>
    <s v="conform amenajamentelor silvice"/>
    <s v="SUCEAVA"/>
    <s v="-"/>
    <s v="Tara: România; Judet: SUCEAVA; -;   -; Nr: -;"/>
    <n v="1970"/>
    <n v="1060000"/>
    <n v="33"/>
    <s v="in administrare"/>
    <s v="HG 982/1998;HG 1344/2011;OUG.1 din 04/01/2017;HG.354/18.05.2017;OUG.68 din 06/11/2019"/>
    <s v="imobil"/>
    <s v="Lungime= Km;Suprafeţe= ha;CF= ;"/>
  </r>
  <r>
    <x v="5109"/>
    <s v="8.04.04"/>
    <m/>
    <m/>
    <s v="DRUM AUTO FORES. VOIVODEASA II 2 KM"/>
    <s v="conform amenajamentelor silvice"/>
    <s v="SUCEAVA"/>
    <s v="-"/>
    <s v="Tara: România; Judet: SUCEAVA; -;   -; Nr: -;"/>
    <n v="1986"/>
    <n v="253000"/>
    <n v="33"/>
    <s v="in administrare"/>
    <s v="HG 982/1998;HG 1344/2011;OUG.1 din 04/01/2017;HG.354/18.05.2017;OUG.68 din 06/11/2019"/>
    <s v="imobil"/>
    <s v="Lungime= Km;Suprafeţe= ha;CF= ;"/>
  </r>
  <r>
    <x v="5110"/>
    <s v="8.04.04"/>
    <m/>
    <m/>
    <s v="DAF ZAMOSTEA"/>
    <s v="conform amenajamentelor silvice"/>
    <s v="SUCEAVA"/>
    <s v="-"/>
    <s v="Tara: România; Judet: SUCEAVA; -;   -; Nr: -;"/>
    <n v="1968"/>
    <n v="112872"/>
    <n v="33"/>
    <s v="in administrare"/>
    <s v="HG 982/1998;HG 1344/2011;OUG.1 din 04/01/2017;HG.354/18.05.2017;HG.499/13.07.2017;HG.499/13.07.2017;OUG.68 din 06/11/2019"/>
    <s v="imobil"/>
    <s v="Lungime=3,473 Km;Suprafeţe= ha;CF= ;"/>
  </r>
  <r>
    <x v="5111"/>
    <s v="8.04.04"/>
    <m/>
    <m/>
    <s v="DRUM AUTO FORES. ZAMOSTEA DEAL 3KM"/>
    <s v="conform amenajamentelor silvice"/>
    <s v="SUCEAVA"/>
    <s v="-"/>
    <s v="Tara: România; Judet: SUCEAVA; -;   -; Nr: -;"/>
    <n v="1984"/>
    <n v="1001000"/>
    <n v="33"/>
    <s v="in administrare"/>
    <s v="HG 982/1998;HG 1344/2011;OUG.1 din 04/01/2017;HG.354/18.05.2017;OUG.68 din 06/11/2019"/>
    <s v="imobil"/>
    <s v="Lungime= Km;Suprafeţe= ha;CF= ;"/>
  </r>
  <r>
    <x v="5112"/>
    <s v="8.04.04"/>
    <m/>
    <m/>
    <s v="DRUM AUTO FORES. VALEA COLIBEI 1,6KM"/>
    <s v="conform amenajamentelor silvice"/>
    <s v="SUCEAVA"/>
    <s v="-"/>
    <s v="Tara: România; Judet: SUCEAVA; -;   -; Nr: -;"/>
    <n v="1964"/>
    <n v="183000"/>
    <n v="33"/>
    <s v="in administrare"/>
    <s v="HG 982/1998;HG 1344/2011;OUG.1 din 04/01/2017;HG.354/18.05.2017;OUG.68 din 06/11/2019"/>
    <s v="imobil"/>
    <s v="Lungime= Km;Suprafeţe= ha;CF= ;"/>
  </r>
  <r>
    <x v="5113"/>
    <s v="8.04.04"/>
    <m/>
    <m/>
    <s v="DRUM AUTO FORES. TOPLITA 1,7 KM"/>
    <s v="conform amenajamentelor silvice"/>
    <s v="SUCEAVA"/>
    <s v="-"/>
    <s v="Tara: România; Judet: SUCEAVA; -;   -; Nr: -;"/>
    <n v="1960"/>
    <n v="127092"/>
    <n v="33"/>
    <s v="in administrare"/>
    <s v="HG 982/1998;HG 1344/2011;OUG.1 din 04/01/2017;OUG.68 din 06/11/2019"/>
    <s v="imobil"/>
    <s v="TOPLITA 1,7 KM"/>
  </r>
  <r>
    <x v="5114"/>
    <s v="8.04.04"/>
    <m/>
    <m/>
    <s v="DRUM AUTO FORES.TOACA 1,3KM"/>
    <s v="conform amenajamentelor silvice"/>
    <s v="SUCEAVA"/>
    <s v="-"/>
    <s v="Tara: România; Judet: SUCEAVA; -;   -; Nr: -;"/>
    <n v="1982"/>
    <n v="16000"/>
    <n v="33"/>
    <s v="in administrare"/>
    <s v="HG 982/1998;HG 1344/2011;OUG.1 din 04/01/2017;HG.354/18.05.2017;OUG.68 din 06/11/2019"/>
    <s v="imobil"/>
    <s v="Lungime= Km;Suprafeţe= ha;CF= ;"/>
  </r>
  <r>
    <x v="5115"/>
    <s v="8.04.04"/>
    <m/>
    <m/>
    <s v="DRUM AUTO FORES. STRUNGI 0,4KM"/>
    <s v="conform amenajamentelor silvice"/>
    <s v="SUCEAVA"/>
    <s v="-"/>
    <s v="Tara: România; Judet: SUCEAVA; -;   -; Nr: -;"/>
    <n v="1965"/>
    <n v="25185"/>
    <n v="33"/>
    <s v="in administrare"/>
    <s v="HG 982/1998;HG 1344/2011;OUG.1 din 04/01/2017;OUG.68 din 06/11/2019"/>
    <s v="imobil"/>
    <s v="STRUNGI 0,4KM"/>
  </r>
  <r>
    <x v="5116"/>
    <s v="8.04.04"/>
    <m/>
    <m/>
    <s v="DRUM AUTO FORES. SUVORITA 3,3KM"/>
    <s v="conform amenajamentelor silvice"/>
    <s v="SUCEAVA"/>
    <s v="-"/>
    <s v="Tara: România; Judet: SUCEAVA; -;   -; Nr: -;"/>
    <n v="1970"/>
    <n v="1960000"/>
    <n v="33"/>
    <s v="in administrare"/>
    <s v="HG 982/1998;HG 1344/2011;OUG.1 din 04/01/2017;HG.354/18.05.2017;OUG.68 din 06/11/2019"/>
    <s v="imobil"/>
    <s v="Lungime= Km;Suprafeţe= ha;CF= ;"/>
  </r>
  <r>
    <x v="5117"/>
    <s v="8.04.04"/>
    <m/>
    <m/>
    <s v="DRUM AUTO FORES. TARNITA 2,2 KM"/>
    <s v="conform amenajamentelor silvice"/>
    <s v="SUCEAVA"/>
    <s v="-"/>
    <s v="Tara: România; Judet: SUCEAVA; -;   -; Nr: -;"/>
    <n v="1969"/>
    <n v="193000"/>
    <n v="33"/>
    <s v="in administrare"/>
    <s v="HG 982/1998;HG 1344/2011;OUG.1 din 04/01/2017;HG.354/18.05.2017;OUG.68 din 06/11/2019"/>
    <s v="imobil"/>
    <s v="Lungime= Km;Suprafeţe= ha;CF= ;"/>
  </r>
  <r>
    <x v="5118"/>
    <s v="8.04.04"/>
    <m/>
    <m/>
    <s v="DRUM AUTO FORES. TATARCA 6,9KM"/>
    <s v="conform amenajamentelor silvice"/>
    <s v="SUCEAVA"/>
    <s v="-"/>
    <s v="Tara: România; Judet: SUCEAVA; -;   -; Nr: -;"/>
    <n v="1970"/>
    <n v="49000"/>
    <n v="33"/>
    <s v="in administrare"/>
    <s v="HG 982/1998;HG 1344/2011;OUG.1 din 04/01/2017;HG.354/18.05.2017;OUG.68 din 06/11/2019"/>
    <s v="imobil"/>
    <s v="Lungime= Km;Suprafeţe= ha;CF= ;"/>
  </r>
  <r>
    <x v="5119"/>
    <s v="8.04.04"/>
    <m/>
    <m/>
    <s v="DRUM AUTO FORES. STOENEASA MARE 2,5KM"/>
    <s v="conform amenajamentelor silvice"/>
    <s v="SUCEAVA"/>
    <s v="-"/>
    <s v="Tara: România; Judet: SUCEAVA; -;   -; Nr: -;"/>
    <n v="1950"/>
    <n v="64000"/>
    <n v="33"/>
    <s v="in administrare"/>
    <s v="HG 982/1998;HG 1344/2011;OUG.1 din 04/01/2017;HG.354/18.05.2017;OUG.68 din 06/11/2019"/>
    <s v="imobil"/>
    <s v="Lungime= Km;Suprafeţe= ha;CF= ;"/>
  </r>
  <r>
    <x v="5120"/>
    <s v="8.04.04"/>
    <m/>
    <m/>
    <s v="DRUM AUTO FORES. STRAJII-OSTRA 3 KM"/>
    <s v="conform amenajamentelor silvice"/>
    <s v="SUCEAVA"/>
    <s v="-"/>
    <s v="Tara: România; Judet: SUCEAVA; -;   -; Nr: -;"/>
    <n v="1963"/>
    <n v="46000"/>
    <n v="33"/>
    <s v="in administrare"/>
    <s v="HG 982/1998;HG 1344/2011;OUG.1 din 04/01/2017;HG.354/18.05.2017;OUG.68 din 06/11/2019"/>
    <s v="imobil"/>
    <s v="Lungime= Km;Suprafeţe= ha;CF= ;"/>
  </r>
  <r>
    <x v="5121"/>
    <s v="8.04.04"/>
    <m/>
    <m/>
    <s v="DRUM AUTO FORES.SIMONEAC 1KM"/>
    <s v="conform amenajamentelor silvice"/>
    <s v="SUCEAVA"/>
    <s v="-"/>
    <s v="Tara: România; Judet: SUCEAVA; -;   -; Nr: -;"/>
    <n v="1974"/>
    <n v="119000"/>
    <n v="33"/>
    <s v="in administrare"/>
    <s v="HG 982/1998;HG 1344/2011;OUG.1 din 04/01/2017;HG.354/18.05.2017;OUG.68 din 06/11/2019"/>
    <s v="imobil"/>
    <s v="Lungime= Km;Suprafeţe= ha;CF= ;"/>
  </r>
  <r>
    <x v="5122"/>
    <s v="8.04.04"/>
    <m/>
    <m/>
    <s v="DRUM AUTO FORES.SINCA 2,2KM"/>
    <s v="conform amenajamentelor silvice"/>
    <s v="SUCEAVA"/>
    <s v="-"/>
    <s v="Tara: România; Judet: SUCEAVA; -;   -; Nr: -;"/>
    <n v="1976"/>
    <n v="19000"/>
    <n v="33"/>
    <s v="in administrare"/>
    <s v="HG 982/1998;HG 1344/2011;OUG.1 din 04/01/2017;HG.354/18.05.2017;OUG.68 din 06/11/2019"/>
    <s v="imobil"/>
    <s v="Lungime= Km;Suprafeţe= ha;CF= ;"/>
  </r>
  <r>
    <x v="5123"/>
    <s v="8.04.04"/>
    <m/>
    <m/>
    <s v="DRUM AUTO FORES.SLATINA II 4,4KM"/>
    <s v="conform amenajamentelor silvice"/>
    <s v="SUCEAVA"/>
    <s v="-"/>
    <s v="Tara: România; Judet: SUCEAVA; -;   -; Nr: -;"/>
    <n v="1981"/>
    <n v="141000"/>
    <n v="33"/>
    <s v="in administrare"/>
    <s v="HG 982/1998;HG 1344/2011;OUG.1 din 04/01/2017;HG.354/18.05.2017;OUG.68 din 06/11/2019"/>
    <s v="imobil"/>
    <s v="Lungime= Km;Suprafeţe= ha;CF= ;"/>
  </r>
  <r>
    <x v="5124"/>
    <s v="8.04.04"/>
    <m/>
    <m/>
    <s v="DRUM AUTO FORES.SASCA-CASOI 2,2KM"/>
    <s v="conform amenajamentelor silvice"/>
    <s v="SUCEAVA"/>
    <s v="-"/>
    <s v="Tara: România; Judet: SUCEAVA; -;   -; Nr: -;"/>
    <n v="1967"/>
    <n v="28000"/>
    <n v="33"/>
    <s v="in administrare"/>
    <s v="HG 982/1998;HG 1344/2011;OUG.1 din 04/01/2017;HG.354/18.05.2017;OUG.68 din 06/11/2019"/>
    <s v="imobil"/>
    <s v="Lungime= Km;Suprafeţe= ha;CF= ;"/>
  </r>
  <r>
    <x v="5125"/>
    <s v="8.04.04"/>
    <m/>
    <m/>
    <s v="DRUM AUTO FORES. RUSCA II 5,6 KM"/>
    <s v="conform amenajamentelor silvice"/>
    <s v="SUCEAVA"/>
    <s v="-"/>
    <s v="Tara: România; Judet: SUCEAVA; -;   -; Nr: -;"/>
    <n v="1968"/>
    <n v="441000"/>
    <n v="33"/>
    <s v="in administrare"/>
    <s v="HG 982/1998;HG 1344/2011;OUG.1 din 04/01/2017;HG.354/18.05.2017;OUG.68 din 06/11/2019"/>
    <s v="imobil"/>
    <s v="Lungime= Km;Suprafeţe= ha;CF= ;"/>
  </r>
  <r>
    <x v="5126"/>
    <s v="8.04.04"/>
    <m/>
    <m/>
    <s v="DRUM AUTO FORES.RUSU 1,7KM"/>
    <s v="conform amenajamentelor silvice"/>
    <s v="SUCEAVA"/>
    <s v="-"/>
    <s v="Tara: România; Judet: SUCEAVA; -;   -; Nr: -;"/>
    <n v="1992"/>
    <n v="262000"/>
    <n v="33"/>
    <s v="in administrare"/>
    <s v="HG 982/1998;HG 1344/2011;OUG.1 din 04/01/2017;HG.354/18.05.2017;OUG.68 din 06/11/2019"/>
    <s v="imobil"/>
    <s v="Lungime= Km;Suprafeţe= ha;CF= ;"/>
  </r>
  <r>
    <x v="5127"/>
    <s v="8.04.04"/>
    <m/>
    <m/>
    <s v="DRUM AUTO FORES.SADAU II 0,8KM"/>
    <s v="conform amenajamentelor silvice"/>
    <s v="SUCEAVA"/>
    <s v="-"/>
    <s v="Tara: România; Judet: SUCEAVA; -;   -; Nr: -;"/>
    <n v="1971"/>
    <n v="4000"/>
    <n v="33"/>
    <s v="in administrare"/>
    <s v="HG 982/1998;HG 1344/2011;OUG.1 din 04/01/2017;HG.354/18.05.2017;OUG.68 din 06/11/2019"/>
    <s v="imobil"/>
    <s v="Lungime= Km;Suprafeţe= ha;CF= ;"/>
  </r>
  <r>
    <x v="5128"/>
    <s v="8.04.04"/>
    <m/>
    <m/>
    <s v="DRUM AUTO FORES.PRELUCI 1,3 KM"/>
    <s v="conform amenajamentelor silvice"/>
    <s v="SUCEAVA"/>
    <s v="-"/>
    <s v="Tara: România; Judet: SUCEAVA; -;   -; Nr: -;"/>
    <n v="1983"/>
    <n v="331000"/>
    <n v="33"/>
    <s v="in administrare"/>
    <s v="HG 982/1998;HG 1344/2011;OUG.1 din 04/01/2017;HG.354/18.05.2017;OUG.68 din 06/11/2019"/>
    <s v="imobil"/>
    <s v="Lungime= Km;Suprafeţe= ha;CF= ;"/>
  </r>
  <r>
    <x v="5129"/>
    <s v="8.04.04"/>
    <m/>
    <m/>
    <s v="DRUM AUTO FORES. PR.IONITA 13 KM"/>
    <s v="conform amenajamentelor silvice"/>
    <s v="SUCEAVA"/>
    <s v="-"/>
    <s v="Tara: România; Judet: SUCEAVA; -;   -; Nr: -;"/>
    <n v="1971"/>
    <n v="1633000"/>
    <n v="33"/>
    <s v="in administrare"/>
    <s v="HG 982/1998;HG 1344/2011;OUG.1 din 04/01/2017;HG.354/18.05.2017;OUG.68 din 06/11/2019"/>
    <s v="imobil"/>
    <s v="Lungime= Km;Suprafeţe= ha;CF= ;"/>
  </r>
  <r>
    <x v="5130"/>
    <s v="8.04.04"/>
    <m/>
    <m/>
    <s v="DRUM AUTO FORES. PR.OMULUI PRELUNGIRE 2"/>
    <s v="conform amenajamentelor silvice"/>
    <s v="SUCEAVA"/>
    <s v="-"/>
    <s v="Tara: România; Judet: SUCEAVA; -;   -; Nr: -;"/>
    <n v="1981"/>
    <n v="597000"/>
    <n v="33"/>
    <s v="in administrare"/>
    <s v="HG 982/1998;HG 1344/2011;OUG.1 din 04/01/2017;HG.354/18.05.2017;OUG.68 din 06/11/2019"/>
    <s v="imobil"/>
    <s v="Lungime= Km;Suprafeţe= ha;CF= ;"/>
  </r>
  <r>
    <x v="5131"/>
    <s v="8.04.04"/>
    <m/>
    <m/>
    <s v="DRUM AUTO FORES.PLOPII BAII 10,7KM"/>
    <s v="conform amenajamentelor silvice"/>
    <s v="SUCEAVA"/>
    <s v="-"/>
    <s v="Tara: România; Judet: SUCEAVA; -;   -; Nr: -;"/>
    <n v="1967"/>
    <n v="880000"/>
    <n v="33"/>
    <s v="in administrare"/>
    <s v="HG 982/1998;HG 1344/2011;OUG.1 din 04/01/2017;HG.354/18.05.2017;OUG.68 din 06/11/2019"/>
    <s v="imobil"/>
    <s v="Lungime= Km;Suprafeţe= ha;CF= ;"/>
  </r>
  <r>
    <x v="5132"/>
    <s v="8.04.04"/>
    <m/>
    <m/>
    <s v="DRUM AUTO FORES.PN.STAMPEI-VARARIA 4,3K"/>
    <s v="conform amenajamentelor silvice"/>
    <s v="SUCEAVA"/>
    <s v="-"/>
    <s v="Tara: România; Judet: SUCEAVA; -;   -; Nr: -;"/>
    <n v="1969"/>
    <n v="456000"/>
    <n v="33"/>
    <s v="in administrare"/>
    <s v="HG 982/1998;HG 1344/2011;OUG.1 din 04/01/2017;HG.354/18.05.2017;OUG.68 din 06/11/2019"/>
    <s v="imobil"/>
    <s v="Lungime= Km;Suprafeţe= ha;CF= ;"/>
  </r>
  <r>
    <x v="5133"/>
    <s v="8.04.04"/>
    <m/>
    <m/>
    <s v="DRUM AUTO FORES.PODISOR+PRELUNGIRE 3,4K"/>
    <s v="conform amenajamentelor silvice"/>
    <s v="SUCEAVA"/>
    <s v="-"/>
    <s v="Tara: România; Judet: SUCEAVA; -;   -; Nr: -;"/>
    <n v="1981"/>
    <n v="558000"/>
    <n v="33"/>
    <s v="in administrare"/>
    <s v="HG 982/1998;HG 1344/2011;OUG.1 din 04/01/2017;HG.354/18.05.2017;OUG.68 din 06/11/2019"/>
    <s v="imobil"/>
    <s v="Lungime= Km;Suprafeţe= ha;CF= ;"/>
  </r>
  <r>
    <x v="5134"/>
    <s v="8.04.04"/>
    <m/>
    <m/>
    <s v="DRUM AUTO FORES. POJOTITA 1,6KM"/>
    <s v="conform amenajamentelor silvice"/>
    <s v="SUCEAVA"/>
    <s v="-"/>
    <s v="Tara: România; Judet: SUCEAVA; -;   -; Nr: -;"/>
    <n v="1972"/>
    <n v="1215000"/>
    <n v="33"/>
    <s v="in administrare"/>
    <s v="HG 982/1998;HG 1344/2011;OUG.1 din 04/01/2017;HG.354/18.05.2017;OUG.68 din 06/11/2019"/>
    <s v="imobil"/>
    <s v="Lungime= Km;Suprafeţe= ha;CF= ;"/>
  </r>
  <r>
    <x v="5135"/>
    <s v="8.04.04"/>
    <m/>
    <m/>
    <s v="DRUM AUTO FORES.PIRIUL PINTEI 4,4KM"/>
    <s v="conform amenajamentelor silvice"/>
    <s v="SUCEAVA"/>
    <s v="-"/>
    <s v="Tara: România; Judet: SUCEAVA; -;   -; Nr: -;"/>
    <n v="1970"/>
    <n v="665000"/>
    <n v="33"/>
    <s v="in administrare"/>
    <s v="HG 982/1998;HG 1344/2011;OUG.1 din 04/01/2017;HG.354/18.05.2017;OUG.68 din 06/11/2019"/>
    <s v="imobil"/>
    <s v="Lungime= Km;Suprafeţe= ha;CF= ;"/>
  </r>
  <r>
    <x v="5136"/>
    <s v="8.04.04"/>
    <m/>
    <m/>
    <s v="DRUM AUTO FORES. PIRIUL URSULUI 1,1 KM"/>
    <s v="conform amenajamentelor silvice"/>
    <s v="SUCEAVA"/>
    <s v="-"/>
    <s v="Tara: România; Judet: SUCEAVA; -;   -; Nr: -;"/>
    <n v="1983"/>
    <n v="26000"/>
    <n v="33"/>
    <s v="in administrare"/>
    <s v="HG 982/1998;HG 1344/2011;OUG.1 din 04/01/2017;HG.354/18.05.2017;OUG.68 din 06/11/2019"/>
    <s v="imobil"/>
    <s v="Lungime= Km;Suprafeţe= ha;CF= ;"/>
  </r>
  <r>
    <x v="5137"/>
    <s v="8.04.04"/>
    <m/>
    <m/>
    <s v="DRUM AUTO FORES. PIRIUL OMULUI 3,4KM"/>
    <s v="conform amenajamentelor silvice"/>
    <s v="SUCEAVA"/>
    <s v="-"/>
    <s v="Tara: România; Judet: SUCEAVA; -;   -; Nr: -;"/>
    <n v="1966"/>
    <n v="1391000"/>
    <n v="33"/>
    <s v="in administrare"/>
    <s v="HG 982/1998;HG 1344/2011;OUG.1 din 04/01/2017;HG.354/18.05.2017;OUG.68 din 06/11/2019"/>
    <s v="imobil"/>
    <s v="Lungime= Km;Suprafeţe= ha;CF= ;"/>
  </r>
  <r>
    <x v="5138"/>
    <s v="8.04.04"/>
    <m/>
    <m/>
    <s v="DRUM AUTO FORES.PIRIUL LUI ARAMA 1,1KM"/>
    <s v="conform amenajamentelor silvice"/>
    <s v="SUCEAVA"/>
    <s v="-"/>
    <s v="Tara: România; Judet: SUCEAVA; -;   -; Nr: -;"/>
    <n v="1991"/>
    <n v="43000"/>
    <n v="33"/>
    <s v="in administrare"/>
    <s v="HG 982/1998;HG 1344/2011;OUG.1 din 04/01/2017;HG.354/18.05.2017;OUG.68 din 06/11/2019"/>
    <s v="imobil"/>
    <s v="Lungime= Km;Suprafeţe= ha;CF= ;"/>
  </r>
  <r>
    <x v="5139"/>
    <s v="8.04.04"/>
    <m/>
    <m/>
    <s v="DRUM AUTO FORES. PIRIUL NEANTULUI 2,7KM"/>
    <s v="conform amenajamentelor silvice"/>
    <s v="SUCEAVA"/>
    <s v="-"/>
    <s v="Tara: România; Judet: SUCEAVA; -;   -; Nr: -;"/>
    <n v="1970"/>
    <n v="32000"/>
    <n v="33"/>
    <s v="in administrare"/>
    <s v="HG 982/1998;HG 1344/2011;OUG.1 din 04/01/2017;HG.354/18.05.2017;OUG.68 din 06/11/2019"/>
    <s v="imobil"/>
    <s v="Lungime= Km;Suprafeţe= ha;CF= ;"/>
  </r>
  <r>
    <x v="5140"/>
    <s v="8.04.04"/>
    <m/>
    <m/>
    <s v="DRUM AUTO FORES.PIRIUL NEGRU 1,6KM"/>
    <s v="conform amenajamentelor silvice"/>
    <s v="SUCEAVA"/>
    <s v="-"/>
    <s v="Tara: România; Judet: SUCEAVA; -;   -; Nr: -;"/>
    <n v="1977"/>
    <n v="121000"/>
    <n v="33"/>
    <s v="in administrare"/>
    <s v="HG 982/1998;HG 1344/2011;OUG.1 din 04/01/2017;HG.354/18.05.2017;OUG.68 din 06/11/2019"/>
    <s v="imobil"/>
    <s v="Lungime= Km;Suprafeţe= ha;CF= ;"/>
  </r>
  <r>
    <x v="5141"/>
    <s v="8.04.04"/>
    <m/>
    <m/>
    <s v="DRUM AUTO FORES. PIRIUL CRUCII 4,5KM"/>
    <s v="conform amenajamentelor silvice"/>
    <s v="SUCEAVA"/>
    <s v="-"/>
    <s v="Tara: România; Judet: SUCEAVA; -;   -; Nr: -;"/>
    <n v="1970"/>
    <n v="131000"/>
    <n v="33"/>
    <s v="in administrare"/>
    <s v="HG 982/1998;HG 1344/2011;OUG.1 din 04/01/2017;HG.354/18.05.2017;OUG.68 din 06/11/2019"/>
    <s v="imobil"/>
    <s v="Lungime= Km;Suprafeţe= ha;CF= ;"/>
  </r>
  <r>
    <x v="5142"/>
    <s v="8.04.04"/>
    <m/>
    <m/>
    <s v="DRUM FORESTIER OROFTIANA"/>
    <s v="conform amenajamentelor silvice"/>
    <s v="BOTOŞANI"/>
    <s v="-"/>
    <s v="Tara: România; Judet: BOTOŞANI; -;   -; Nr: -;"/>
    <n v="1973"/>
    <n v="25000"/>
    <n v="7"/>
    <s v="in administrare"/>
    <s v="HG 982/1998;HG 1344/2011;OUG.1 din 04/01/2017;OUG.68 din 06/11/2019"/>
    <s v="imobil"/>
    <s v="OROFTIANA"/>
  </r>
  <r>
    <x v="5143"/>
    <s v="8.04.04"/>
    <m/>
    <m/>
    <s v="DRUM AUTO FORES. ORTOAIA AXIAL 4KM"/>
    <s v="conform amenajamentelor silvice"/>
    <s v="SUCEAVA"/>
    <s v="-"/>
    <s v="Tara: România; Judet: SUCEAVA; -;   -; Nr: -;"/>
    <n v="1971"/>
    <n v="817000"/>
    <n v="33"/>
    <s v="in administrare"/>
    <s v="HG 982/1998;HG 1344/2011;OUG.1 din 04/01/2017;HG.354/18.05.2017;OUG.68 din 06/11/2019"/>
    <s v="imobil"/>
    <s v="Lungime= Km;Suprafeţe= ha;CF= ;"/>
  </r>
  <r>
    <x v="5144"/>
    <s v="8.04.04"/>
    <m/>
    <m/>
    <s v="DRUM AUTO PALTIN I 0,8KM"/>
    <s v="conform amenajamentelor silvice"/>
    <s v="SUCEAVA"/>
    <s v="-"/>
    <s v="Tara: România; Judet: SUCEAVA; -;   -; Nr: -;"/>
    <n v="1971"/>
    <n v="47000"/>
    <n v="33"/>
    <s v="in administrare"/>
    <s v="HG 982/1998;HG 1344/2011;OUG.1 din 04/01/2017;HG.354/18.05.2017;OUG.68 din 06/11/2019"/>
    <s v="imobil"/>
    <s v="Lungime= Km;Suprafeţe= ha;CF= ;"/>
  </r>
  <r>
    <x v="5145"/>
    <s v="8.04.04"/>
    <m/>
    <m/>
    <s v="DRUM AUTO FORES. NEAGOTA 1,9KM"/>
    <s v="conform amenajamentelor silvice"/>
    <s v="SUCEAVA"/>
    <s v="-"/>
    <s v="Tara: România; Judet: SUCEAVA; -;   -; Nr: -;"/>
    <n v="1982"/>
    <n v="58000"/>
    <n v="33"/>
    <s v="in administrare"/>
    <s v="HG 982/1998;HG 1344/2011;OUG.1 din 04/01/2017;HG.354/18.05.2017;OUG.68 din 06/11/2019"/>
    <s v="imobil"/>
    <s v="Lungime= Km;Suprafeţe= ha;CF= ;"/>
  </r>
  <r>
    <x v="5146"/>
    <s v="8.04.04"/>
    <m/>
    <m/>
    <s v="DRUM AUTO FORES.OBIRSIA DORNEI 1,5KM"/>
    <s v="conform amenajamentelor silvice"/>
    <s v="SUCEAVA"/>
    <s v="-"/>
    <s v="Tara: România; Judet: SUCEAVA; -;   -; Nr: -;"/>
    <n v="1971"/>
    <n v="152000"/>
    <n v="33"/>
    <s v="in administrare"/>
    <s v="HG 982/1998;HG 1344/2011;OUG.1 din 04/01/2017;HG.354/18.05.2017;OUG.68 din 06/11/2019"/>
    <s v="imobil"/>
    <s v="Lungime= Km;Suprafeţe= ha;CF= ;"/>
  </r>
  <r>
    <x v="5147"/>
    <s v="8.04.04"/>
    <m/>
    <m/>
    <s v="DRUM AUTO FORES.OGRAZI 1,5KM"/>
    <s v="conform amenajamentelor silvice"/>
    <s v="SUCEAVA"/>
    <s v="-"/>
    <s v="Tara: România; Judet: SUCEAVA; -;   -; Nr: -;"/>
    <n v="1982"/>
    <n v="301000"/>
    <n v="33"/>
    <s v="in administrare"/>
    <s v="HG 982/1998;HG 1344/2011;OUG.1 din 04/01/2017;HG.354/18.05.2017;OUG.68 din 06/11/2019"/>
    <s v="imobil"/>
    <s v="Lungime= Km;Suprafeţe= ha;CF= ;"/>
  </r>
  <r>
    <x v="5148"/>
    <s v="8.04.04"/>
    <m/>
    <m/>
    <s v="DRUM AUTO FORES.MEZDREA 1,3KM"/>
    <s v="conform amenajamentelor silvice"/>
    <s v="SUCEAVA"/>
    <s v="-"/>
    <s v="Tara: România; Judet: SUCEAVA; -;   -; Nr: -;"/>
    <n v="1969"/>
    <n v="148000"/>
    <n v="33"/>
    <s v="in administrare"/>
    <s v="HG 982/1998;HG 1344/2011;OUG.1 din 04/01/2017;HG.354/18.05.2017;OUG.68 din 06/11/2019"/>
    <s v="imobil"/>
    <s v="Lungime= Km;Suprafeţe= ha;CF= ;"/>
  </r>
  <r>
    <x v="5149"/>
    <s v="8.04.04"/>
    <m/>
    <m/>
    <s v="DRUM AUTO FORES.MAGURA I 1,2KM"/>
    <s v="conform amenajamentelor silvice"/>
    <s v="SUCEAVA"/>
    <s v="-"/>
    <s v="Tara: România; Judet: SUCEAVA; -;   -; Nr: -;"/>
    <n v="1986"/>
    <n v="113000"/>
    <n v="33"/>
    <s v="in administrare"/>
    <s v="HG 982/1998;;OUG.1 din 04/01/2017;HG.354/18.05.2017;OUG.68 din 06/11/2019"/>
    <s v="imobil"/>
    <s v="Lungime= Km;Suprafeţe= ha;CF= ;"/>
  </r>
  <r>
    <x v="5150"/>
    <s v="8.04.04"/>
    <m/>
    <m/>
    <s v="DRUM AUTO FORES.MAGURA II 1,2KM"/>
    <s v="conform amenajamentelor silvice"/>
    <s v="SUCEAVA"/>
    <s v="-"/>
    <s v="Tara: România; Judet: SUCEAVA; -;   -; Nr: -;"/>
    <n v="1967"/>
    <n v="102000"/>
    <n v="33"/>
    <s v="in administrare"/>
    <s v="HG 982/1998;HG 1344/2011;OUG.1 din 04/01/2017;HG.354/18.05.2017;OUG.68 din 06/11/2019"/>
    <s v="imobil"/>
    <s v="Lungime= Km;Suprafeţe= ha;CF= ;"/>
  </r>
  <r>
    <x v="5151"/>
    <s v="8.04.04"/>
    <m/>
    <m/>
    <s v="DRUM AUTO FORES. MANOLEA 1,5KM"/>
    <s v="conform amenajamentelor silvice"/>
    <s v="SUCEAVA"/>
    <s v="-"/>
    <s v="Tara: România; Judet: SUCEAVA; -;   -; Nr: -;"/>
    <n v="1965"/>
    <n v="172000"/>
    <n v="33"/>
    <s v="in administrare"/>
    <s v="HG 982/1998;HG 1344/2011;OUG.1 din 04/01/2017;HG.354/18.05.2017;OUG.68 din 06/11/2019"/>
    <s v="imobil"/>
    <s v="Lungime= Km;Suprafeţe= ha;CF= ;"/>
  </r>
  <r>
    <x v="5152"/>
    <s v="8.04.04"/>
    <m/>
    <m/>
    <s v="DRUM AUTO FORES.LESPEZI 1,2KM"/>
    <s v="conform amenajamentelor silvice"/>
    <s v="SUCEAVA"/>
    <s v="-"/>
    <s v="Tara: România; Judet: SUCEAVA; -;   -; Nr: -;"/>
    <n v="1974"/>
    <n v="122000"/>
    <n v="33"/>
    <s v="in administrare"/>
    <s v="HG 982/1998;HG 1344/2011;OUG.1 din 04/01/2017;HG.354/18.05.2017;OUG.68 din 06/11/2019"/>
    <s v="imobil"/>
    <s v="Lungime= Km;Suprafeţe= ha;CF= ;"/>
  </r>
  <r>
    <x v="5153"/>
    <s v="8.04.04"/>
    <m/>
    <m/>
    <s v="DRUM AUTO FORES.LOPATA 1,5KM, 2 POD"/>
    <s v="conform amenajamentelor silvice"/>
    <s v="SUCEAVA"/>
    <s v="-"/>
    <s v="Tara: România; Judet: SUCEAVA; -;   -; Nr: -;"/>
    <n v="1966"/>
    <n v="221000"/>
    <n v="33"/>
    <s v="in administrare"/>
    <s v="HG 982/1998;HG 1344/2011;OUG.1 din 04/01/2017;HG.354/18.05.2017;OUG.68 din 06/11/2019"/>
    <s v="imobil"/>
    <s v="Lungime= Km;Suprafeţe= ha;CF= ;"/>
  </r>
  <r>
    <x v="5154"/>
    <s v="8.04.04"/>
    <m/>
    <m/>
    <s v="DRUM AUTO FORES.IURESCU 2,5 KM"/>
    <s v="conform amenajamentelor silvice"/>
    <s v="SUCEAVA"/>
    <s v="-"/>
    <s v="Tara: România; Judet: SUCEAVA; -;   -; Nr: -;"/>
    <n v="1971"/>
    <n v="233000"/>
    <n v="33"/>
    <s v="in administrare"/>
    <s v="HG 982/1998;HG 1344/2011;OUG.1 din 04/01/2017;HG.354/18.05.2017;OUG.68 din 06/11/2019"/>
    <s v="imobil"/>
    <s v="Lungime= Km;Suprafeţe= ha;CF= ;"/>
  </r>
  <r>
    <x v="5155"/>
    <s v="8.04.04"/>
    <m/>
    <m/>
    <s v="DRUM AUTO FORES. IZV.NEGRII 1,4KM"/>
    <s v="conform amenajamentelor silvice"/>
    <s v="SUCEAVA"/>
    <s v="-"/>
    <s v="Tara: România; Judet: SUCEAVA; -;   -; Nr: -;"/>
    <n v="1982"/>
    <n v="16000"/>
    <n v="33"/>
    <s v="in administrare"/>
    <s v="HG 982/1998;HG 1344/2011;OUG.1 din 04/01/2017;HG.354/18.05.2017;OUG.68 din 06/11/2019"/>
    <s v="imobil"/>
    <s v="Lungime= Km;Suprafeţe= ha;CF= ;"/>
  </r>
  <r>
    <x v="5156"/>
    <s v="8.04.04"/>
    <m/>
    <m/>
    <s v="DRUM AUTO FOREST.JURAVLEA 1,7KM"/>
    <s v="conform amenajamentelor silvice"/>
    <s v="SUCEAVA"/>
    <s v="-"/>
    <s v="Tara: România; Judet: SUCEAVA; -;   -; Nr: -;"/>
    <n v="1964"/>
    <n v="123000"/>
    <n v="33"/>
    <s v="in administrare"/>
    <s v="HG 982/1998;HG 1344/2011;OUG.1 din 04/01/2017;HG.354/18.05.2017;OUG.68 din 06/11/2019"/>
    <s v="imobil"/>
    <s v="Lungime= Km;Suprafeţe= ha;CF= ;"/>
  </r>
  <r>
    <x v="5157"/>
    <s v="8.04.04"/>
    <m/>
    <m/>
    <s v="DRUM GAFITA 1KM"/>
    <s v="conform amenajamentelor silvice"/>
    <s v="BOTOŞANI"/>
    <s v="-"/>
    <s v="Tara: România; Judet: BOTOŞANI; -;   -; Nr: -;"/>
    <n v="1981"/>
    <n v="49898"/>
    <n v="7"/>
    <s v="in administrare"/>
    <s v="HG 982/1998;HG 1344/2011;OUG.1 din 04/01/2017;HG.354/18.05.2017;OUG.68 din 06/11/2019"/>
    <s v="imobil"/>
    <s v="Lungime= Km;Suprafeţe= ha;CF= ;"/>
  </r>
  <r>
    <x v="5158"/>
    <s v="8.04.04"/>
    <m/>
    <m/>
    <s v="DRUM AUTO FORES.GINDACU BITCA 2,4 KM"/>
    <s v="conform amenajamentelor silvice"/>
    <s v="SUCEAVA"/>
    <s v="-"/>
    <s v="Tara: România; Judet: SUCEAVA; -;   -; Nr: -;"/>
    <n v="1977"/>
    <n v="291000"/>
    <n v="33"/>
    <s v="in administrare"/>
    <s v="HG 982/1998;HG 1344/2011;OUG.1 din 04/01/2017;HG.354/18.05.2017;OUG.68 din 06/11/2019"/>
    <s v="imobil"/>
    <s v="Lungime= Km;Suprafeţe= ha;CF= ;"/>
  </r>
  <r>
    <x v="5159"/>
    <s v="8.04.04"/>
    <m/>
    <m/>
    <s v="DRUM AUTO FORES.DELUGANU 1,3KM"/>
    <s v="conform amenajamentelor silvice"/>
    <s v="SUCEAVA"/>
    <s v="-"/>
    <s v="Tara: România; Judet: SUCEAVA; -;   -; Nr: -;"/>
    <n v="1979"/>
    <n v="88000"/>
    <n v="33"/>
    <s v="in administrare"/>
    <s v="HG 982/1998;HG 1344/2011;OUG.1 din 04/01/2017;HG.354/18.05.2017;OUG.68 din 06/11/2019"/>
    <s v="imobil"/>
    <s v="Lungime= Km;Suprafeţe= ha;CF= ;"/>
  </r>
  <r>
    <x v="5160"/>
    <s v="8.04.04"/>
    <m/>
    <m/>
    <s v="DRUM AUTO FORES.DOSU ARSITEI 2,6KM"/>
    <s v="conform amenajamentelor silvice"/>
    <s v="SUCEAVA"/>
    <s v="-"/>
    <s v="Tara: România; Judet: SUCEAVA; -;   -; Nr: -;"/>
    <n v="1967"/>
    <n v="266000"/>
    <n v="33"/>
    <s v="in administrare"/>
    <s v="HG 982/1998;HG 1344/2011;OUG.1 din 04/01/2017;HG.354/18.05.2017;OUG.68 din 06/11/2019"/>
    <s v="imobil"/>
    <s v="Lungime= Km;Suprafeţe= ha;CF= ;"/>
  </r>
  <r>
    <x v="5161"/>
    <s v="8.04.04"/>
    <m/>
    <m/>
    <s v="DRUM DRACSANI POIENITA, 2,5KM"/>
    <s v="conform amenajamentelor silvice"/>
    <s v="BOTOŞANI"/>
    <s v="-"/>
    <s v="Tara: România; Judet: BOTOŞANI; -;   -; Nr: -;"/>
    <n v="1994"/>
    <n v="155385"/>
    <n v="7"/>
    <s v="in administrare"/>
    <s v="HG 982/1998;HG 1344/2011;OUG.1 din 04/01/2017;HG.354/18.05.2017;OUG.68 din 06/11/2019"/>
    <s v="imobil"/>
    <s v="Lungime= Km;Suprafeţe= ha;CF= ;"/>
  </r>
  <r>
    <x v="5162"/>
    <s v="8.04.04"/>
    <m/>
    <m/>
    <s v="DRUM AUTO FORES. CRACU MIC 0,8KM"/>
    <s v="conform amenajamentelor silvice"/>
    <s v="SUCEAVA"/>
    <s v="-"/>
    <s v="Tara: România; Judet: SUCEAVA; -;   -; Nr: -;"/>
    <n v="1973"/>
    <n v="81000"/>
    <n v="33"/>
    <s v="in administrare"/>
    <s v="HG 982/1998;HG 1344/2011;OUG.1 din 04/01/2017;HG.354/18.05.2017;OUG.68 din 06/11/2019"/>
    <s v="imobil"/>
    <s v="Lungime= Km;Suprafeţe= ha;CF= ;"/>
  </r>
  <r>
    <x v="5163"/>
    <s v="8.04.04"/>
    <m/>
    <m/>
    <s v="DRUM AUTO FORES. CLIT-BLIDERI 4,7KM"/>
    <s v="conform amenajamentelor silvice"/>
    <s v="SUCEAVA"/>
    <s v="-"/>
    <s v="Tara: România; Judet: SUCEAVA; -;   -; Nr: -;"/>
    <n v="1934"/>
    <n v="733000"/>
    <n v="33"/>
    <s v="in administrare"/>
    <s v="HG 982/1998;HG 1344/2011;OUG.1 din 04/01/2017;HG.354/18.05.2017;OUG.68 din 06/11/2019"/>
    <s v="imobil"/>
    <s v="Lungime= Km;Suprafeţe= ha;CF= ;"/>
  </r>
  <r>
    <x v="5164"/>
    <s v="8.04.04"/>
    <m/>
    <m/>
    <s v="DRUM AUTO FORES. COBILIOARA 10,7KM"/>
    <s v="conform amenajamentelor silvice"/>
    <s v="SUCEAVA"/>
    <s v="-"/>
    <s v="Tara: România; Judet: SUCEAVA; -;   -; Nr: -;"/>
    <n v="1960"/>
    <n v="159000"/>
    <n v="33"/>
    <s v="in administrare"/>
    <s v="HG 982/1998;HG 1344/2011;OUG.1 din 04/01/2017;HG.354/18.05.2017;OUG.68 din 06/11/2019"/>
    <s v="imobil"/>
    <s v="Lungime= Km;Suprafeţe= ha;CF= ;"/>
  </r>
  <r>
    <x v="5165"/>
    <s v="8.04.04"/>
    <m/>
    <m/>
    <s v="DRUM AUTO FORES. CARBUNARI 1KM"/>
    <s v="conform amenajamentelor silvice"/>
    <s v="SUCEAVA"/>
    <s v="-"/>
    <s v="Tara: România; Judet: SUCEAVA; -;   -; Nr: -;"/>
    <n v="1970"/>
    <n v="21000"/>
    <n v="33"/>
    <s v="in administrare"/>
    <s v="HG 982/1998;HG 1344/2011;OUG.1 din 04/01/2017;HG.354/18.05.2017;OUG.68 din 06/11/2019"/>
    <s v="imobil"/>
    <s v="Lungime= Km;Suprafeţe= ha;CF= ;"/>
  </r>
  <r>
    <x v="5166"/>
    <s v="8.04.04"/>
    <m/>
    <m/>
    <s v="DRUM AUTO FORES.CIOTINA 4,9 KM"/>
    <s v="conform amenajamentelor silvice"/>
    <s v="SUCEAVA"/>
    <s v="-"/>
    <s v="Tara: România; Judet: SUCEAVA; -;   -; Nr: -;"/>
    <n v="1967"/>
    <n v="846000"/>
    <n v="33"/>
    <s v="in administrare"/>
    <s v="HG 982/1998;HG 1344/2011;OUG.1 din 04/01/2017;HG.354/18.05.2017;OUG.68 din 06/11/2019"/>
    <s v="imobil"/>
    <s v="Lungime= Km;Suprafeţe= ha;CF= ;"/>
  </r>
  <r>
    <x v="5167"/>
    <s v="8.04.04"/>
    <m/>
    <m/>
    <s v="DRUM AUTO FORES.BURACIUC I 2KM"/>
    <s v="conform amenajamentelor silvice"/>
    <s v="SUCEAVA"/>
    <s v="-"/>
    <s v="Tara: România; Judet: SUCEAVA; -;   -; Nr: -;"/>
    <n v="1969"/>
    <n v="3207"/>
    <n v="33"/>
    <s v="in administrare"/>
    <s v="HG 982/1998;HG 1344/2011;OUG.1 din 04/01/2017;OUG.68 din 06/11/2019"/>
    <s v="imobil"/>
    <s v="BURACIUC I 2KM"/>
  </r>
  <r>
    <x v="5168"/>
    <s v="8.04.04"/>
    <m/>
    <m/>
    <s v="DRUM AUTO FORES. BURSUNARU PRELUNG 1KM"/>
    <s v="conform amenajamentelor silvice"/>
    <s v="SUCEAVA"/>
    <s v="-"/>
    <s v="Tara: România; Judet: SUCEAVA; -;   -; Nr: -;"/>
    <n v="1977"/>
    <n v="113000"/>
    <n v="33"/>
    <s v="in administrare"/>
    <s v="HG 982/1998;HG 1344/2011;OUG.1 din 04/01/2017;OUG.68 din 06/11/2019"/>
    <s v="imobil"/>
    <s v="BURSUNARU PRELUNG 1KM"/>
  </r>
  <r>
    <x v="5169"/>
    <s v="8.04.04"/>
    <m/>
    <m/>
    <s v="DRUM AUTO FORES.CANAL 4,1KM"/>
    <s v="conform amenajamentelor silvice"/>
    <s v="SUCEAVA"/>
    <s v="-"/>
    <s v="Tara: România; Judet: SUCEAVA; -;   -; Nr: -;"/>
    <n v="1967"/>
    <n v="665000"/>
    <n v="33"/>
    <s v="in administrare"/>
    <s v="HG 982/1998;HG 1344/2011;OUG.1 din 04/01/2017;HG.354/18.05.2017;OUG.68 din 06/11/2019"/>
    <s v="imobil"/>
    <s v="Lungime= Km;Suprafeţe= ha;CF= ;"/>
  </r>
  <r>
    <x v="5170"/>
    <s v="8.04.04"/>
    <m/>
    <m/>
    <s v="DRUM AUTO FORES. CAPRA DN 17B 0,6KM"/>
    <s v="conform amenajamentelor silvice"/>
    <s v="SUCEAVA"/>
    <s v="-"/>
    <s v="Tara: România; Judet: SUCEAVA; -;   -; Nr: -;"/>
    <n v="1975"/>
    <n v="219000"/>
    <n v="33"/>
    <s v="in administrare"/>
    <s v="HG 982/1998;HG 1344/2011;OUG.1 din 04/01/2017;HG.354/18.05.2017;OUG.68 din 06/11/2019"/>
    <s v="imobil"/>
    <s v="Lungime= Km;Suprafeţe= ha;CF= ;"/>
  </r>
  <r>
    <x v="5171"/>
    <s v="8.04.04"/>
    <m/>
    <m/>
    <s v="DRUM AUTO FORES. BRIGAZII 1,2 KM"/>
    <s v="conform amenajamentelor silvice"/>
    <s v="SUCEAVA"/>
    <s v="-"/>
    <s v="Tara: România; Judet: SUCEAVA; -;   -; Nr: -;"/>
    <n v="1964"/>
    <n v="14000"/>
    <n v="33"/>
    <s v="in administrare"/>
    <s v="HG 982/1998;HG 1344/2011;OUG.1 din 04/01/2017;HG.354/18.05.2017;OUG.68 din 06/11/2019"/>
    <s v="imobil"/>
    <s v="Lungime= Km;Suprafeţe= ha;CF= ;"/>
  </r>
  <r>
    <x v="5172"/>
    <s v="8.04.04"/>
    <m/>
    <m/>
    <s v="DRUM AUTO FORES.BOGATA 8,4KM"/>
    <s v="conform amenajamentelor silvice"/>
    <s v="SUCEAVA"/>
    <s v="-"/>
    <s v="Tara: România; Judet: SUCEAVA; -;   -; Nr: -;"/>
    <n v="1970"/>
    <n v="822000"/>
    <n v="33"/>
    <s v="in administrare"/>
    <s v="HG 982/1998;HG 1344/2011;OUG.1 din 04/01/2017;HG.354/18.05.2017;OUG.68 din 06/11/2019"/>
    <s v="imobil"/>
    <s v="Lungime= Km;Suprafeţe= ha;CF= ;"/>
  </r>
  <r>
    <x v="5173"/>
    <s v="8.04.04"/>
    <m/>
    <m/>
    <s v="DRUM AUTO FORES.BATU 2,2KM"/>
    <s v="conform amenajamentelor silvice"/>
    <s v="SUCEAVA"/>
    <s v="-"/>
    <s v="Tara: România; Judet: SUCEAVA; -;   -; Nr: -;"/>
    <n v="1970"/>
    <n v="177000"/>
    <n v="33"/>
    <s v="in administrare"/>
    <s v="HG 982/1998;HG 1344/2011;OUG.1 din 04/01/2017;HG.354/18.05.2017;OUG.68 din 06/11/2019"/>
    <s v="imobil"/>
    <s v="Lungime= Km;Suprafeţe= ha;CF= ;"/>
  </r>
  <r>
    <x v="5174"/>
    <s v="8.04.04"/>
    <m/>
    <m/>
    <s v="DRUM AUTO FORES.ASCUNSU 7,67KM"/>
    <s v="conform amenajamentelor silvice"/>
    <s v="SUCEAVA"/>
    <s v="-"/>
    <s v="Tara: România; Judet: SUCEAVA; -;   -; Nr: -;"/>
    <n v="1970"/>
    <n v="1052000"/>
    <n v="33"/>
    <s v="in administrare"/>
    <s v="HG 982/1998;HG 1344/2011;OUG.1 din 04/01/2017;HG.354/18.05.2017;OUG.68 din 06/11/2019"/>
    <s v="imobil"/>
    <s v="Lungime= Km;Suprafeţe= ha;CF= ;"/>
  </r>
  <r>
    <x v="5175"/>
    <s v="8.04.04"/>
    <m/>
    <m/>
    <s v="DRUM AUTO FORES. BAISESCU II 1,2 KM"/>
    <s v="conform amenajamentelor silvice"/>
    <s v="SUCEAVA"/>
    <s v="-"/>
    <s v="Tara: România; Judet: SUCEAVA; -;   -; Nr: -;"/>
    <n v="1962"/>
    <n v="20000"/>
    <n v="33"/>
    <s v="in administrare"/>
    <s v="HG 982/1998;HG 1344/2011;OUG.1 din 04/01/2017;HG.354/18.05.2017;OUG.68 din 06/11/2019"/>
    <s v="imobil"/>
    <s v="Lungime= Km;Suprafeţe= ha;CF= ;"/>
  </r>
  <r>
    <x v="5176"/>
    <s v="8.04.04"/>
    <m/>
    <m/>
    <s v="DRUM ACCES INTERIOR"/>
    <s v="conform amenajamentelor silvice"/>
    <s v="SUCEAVA"/>
    <s v="-"/>
    <s v="Tara: România; Judet: SUCEAVA; -;   -; Nr: -;"/>
    <n v="1963"/>
    <n v="4000"/>
    <n v="33"/>
    <s v="in administrare"/>
    <s v="HG 982/1998;HG 1344/2011;OUG.1 din 04/01/2017;HG.354/18.05.2017;OUG.68 din 06/11/2019"/>
    <s v="imobil"/>
    <s v="Lungime= Km;Suprafeţe= ha;CF= ;"/>
  </r>
  <r>
    <x v="5177"/>
    <s v="8.04.04"/>
    <m/>
    <m/>
    <s v="DRUM ACCES PEPIN.IZVOR"/>
    <s v="conform amenajamentelor silvice"/>
    <s v="SUCEAVA"/>
    <s v="-"/>
    <s v="Tara: România; Judet: SUCEAVA; -;   -; Nr: -;"/>
    <n v="1974"/>
    <n v="4"/>
    <n v="33"/>
    <s v="in administrare"/>
    <s v="HG 982/1998;HG 1344/2011;OUG.1 din 04/01/2017;OUG.68 din 06/11/2019"/>
    <s v="imobil"/>
    <s v="PEPIN.IZVOR"/>
  </r>
  <r>
    <x v="5178"/>
    <s v="8.04.04"/>
    <m/>
    <m/>
    <s v="LINIE CFF VARIANTA VALEA COLIB. 1,5 KM"/>
    <s v="conform amenajamentelor silvice"/>
    <s v="SUCEAVA"/>
    <s v="-"/>
    <s v="Tara: România; Judet: SUCEAVA; -;   -; Nr: -;"/>
    <n v="1967"/>
    <n v="4611"/>
    <n v="33"/>
    <s v="in administrare"/>
    <s v="HG 982/1998;;OUG.1 din 04/01/2017;OUG.68 din 06/11/2019"/>
    <s v="imobil"/>
    <s v="VALEA COLIB. 1,5 KM"/>
  </r>
  <r>
    <x v="5179"/>
    <s v="8.04.04"/>
    <m/>
    <m/>
    <s v="DRUM VELNITA 4KM"/>
    <s v="conform amenajamentelor silvice"/>
    <s v="BOTOŞANI"/>
    <s v="-"/>
    <s v="Tara: România; Judet: BOTOŞANI; -;   -; Nr: -;"/>
    <n v="1983"/>
    <n v="149814"/>
    <n v="7"/>
    <s v="in administrare"/>
    <s v="HG 982/1998;HG 1344/2011;OUG.1 din 04/01/2017;HG.354/18.05.2017;OUG.68 din 06/11/2019"/>
    <s v="imobil"/>
    <s v="Lungime= Km;Suprafeţe= ha;CF= ;"/>
  </r>
  <r>
    <x v="5180"/>
    <s v="8.04.04"/>
    <m/>
    <m/>
    <s v="DRUM FORESTIER 2.8KM"/>
    <s v="conform amenajamentelor silvice"/>
    <s v="BOTOŞANI"/>
    <s v="-"/>
    <s v="Tara: România; Judet: BOTOŞANI; -;   -; Nr: -;"/>
    <n v="1986"/>
    <n v="37452"/>
    <n v="7"/>
    <s v="in administrare"/>
    <s v="HG 982/1998;HG 1344/2011;OUG.1 din 04/01/2017;HG.354/18.05.2017;OUG.68 din 06/11/2019"/>
    <s v="imobil"/>
    <s v="Lungime= Km;Suprafeţe= ha;CF= ;"/>
  </r>
  <r>
    <x v="5181"/>
    <s v="8.04.04"/>
    <m/>
    <m/>
    <s v="POD IZVORU-RAU 0,07KM"/>
    <s v="conform amenajamentelor silvice"/>
    <s v="SUCEAVA"/>
    <s v="-"/>
    <s v="Tara: România; Judet: SUCEAVA; -;   -; Nr: -;"/>
    <n v="1982"/>
    <n v="1307000"/>
    <n v="33"/>
    <s v="in administrare"/>
    <s v="HG 982/1998;HG 1344/2011;OUG.1 din 04/01/2017;HG.354/18.05.2017;OUG.68 din 06/11/2019"/>
    <s v="imobil"/>
    <s v="Lungime= Km;Suprafeţe= ha;CF= ;"/>
  </r>
  <r>
    <x v="5182"/>
    <s v="8.04.04"/>
    <m/>
    <m/>
    <s v="POD BOUL-SCORBURA"/>
    <s v="conform amenajamentelor silvice"/>
    <s v="SUCEAVA"/>
    <s v="-"/>
    <s v="Tara: România; Judet: SUCEAVA; -;   -; Nr: -;"/>
    <n v="1985"/>
    <n v="1037000"/>
    <n v="33"/>
    <s v="in administrare"/>
    <s v="HG 982/1998;HG 1344/2011;OUG.1 din 04/01/2017;HG.354/18.05.2017;OUG.68 din 06/11/2019"/>
    <s v="imobil"/>
    <s v="Lungime= Km;Suprafeţe= ha;CF= ;"/>
  </r>
  <r>
    <x v="5183"/>
    <s v="8.04.04"/>
    <m/>
    <m/>
    <s v="DRUM FORESTIER ATEL 2.8 KM"/>
    <s v="conform amenajamentelor silvice"/>
    <s v="SIBIU"/>
    <s v="-"/>
    <s v="Tara: România; Judet: SIBIU; -;   -; Nr: -;"/>
    <n v="1996"/>
    <n v="455"/>
    <n v="32"/>
    <s v="in administrare"/>
    <s v="HG 982/1998;HG 1344/2011;OUG.1 din 04/01/2017;HG.354/18.05.2017;OUG.68 din 06/11/2019"/>
    <s v="imobil"/>
    <s v="Lungime= Km;Suprafeţe= ha;CF= ;"/>
  </r>
  <r>
    <x v="5184"/>
    <s v="8.04.04"/>
    <m/>
    <m/>
    <s v="POD BETON ZIMBRU SADUREL"/>
    <s v="conform amenajamentelor silvice"/>
    <s v="SIBIU"/>
    <s v="-"/>
    <s v="Tara: România; Judet: SIBIU; -;   -; Nr: -;"/>
    <n v="1993"/>
    <n v="116"/>
    <n v="32"/>
    <s v="in administrare"/>
    <s v="HG 982/1998;;OUG.1 din 04/01/2017;OUG.68 din 06/11/2019"/>
    <s v="imobil"/>
    <s v="drum forestier"/>
  </r>
  <r>
    <x v="5185"/>
    <s v="8.04.04"/>
    <m/>
    <m/>
    <s v="POD BETON ZIMBRU TOMNATEC"/>
    <s v="conform amenajamentelor silvice"/>
    <s v="SIBIU"/>
    <s v="-"/>
    <s v="Tara: România; Judet: SIBIU; -;   -; Nr: -;"/>
    <n v="1993"/>
    <n v="97"/>
    <n v="32"/>
    <s v="in administrare"/>
    <s v="HG 982/1998;;OUG.1 din 04/01/2017;OUG.68 din 06/11/2019"/>
    <s v="imobil"/>
    <s v="drum forestier"/>
  </r>
  <r>
    <x v="5186"/>
    <s v="8.04.04"/>
    <m/>
    <m/>
    <s v="POD IZVORUL FLORII"/>
    <s v="conform amenajamentelor silvice"/>
    <s v="SIBIU"/>
    <s v="-"/>
    <s v="Tara: România; Judet: SIBIU; -;   -; Nr: -;"/>
    <n v="1961"/>
    <n v="76"/>
    <n v="32"/>
    <s v="in administrare"/>
    <s v="HG 982/1998;;OUG.1 din 04/01/2017;OUG.68 din 06/11/2019"/>
    <s v="imobil"/>
    <s v="drum forestier"/>
  </r>
  <r>
    <x v="5187"/>
    <s v="8.04.04"/>
    <m/>
    <m/>
    <s v="DRUM FORESTIER MALANCRAV DEAL 1."/>
    <s v="conform amenajamentelor silvice"/>
    <s v="SIBIU"/>
    <s v="-"/>
    <s v="Tara: România; Judet: SIBIU; -;   -; Nr: -;"/>
    <n v="1993"/>
    <n v="1226"/>
    <n v="32"/>
    <s v="in administrare"/>
    <s v="HG 982/1998;HG 1344/2011;OUG.1 din 04/01/2017;HG.354/18.05.2017;OUG.68 din 06/11/2019"/>
    <s v="imobil"/>
    <s v="Lungime= Km;Suprafeţe= ha;CF= ;"/>
  </r>
  <r>
    <x v="5188"/>
    <s v="8.04.04"/>
    <m/>
    <m/>
    <s v="DRUM FORESTIER FOFELDEA 3.6 KM"/>
    <s v="conform amenajamentelor silvice"/>
    <s v="SIBIU"/>
    <s v="-"/>
    <s v="Tara: România; Judet: SIBIU; -;   -; Nr: -;"/>
    <n v="1993"/>
    <n v="2733"/>
    <n v="32"/>
    <s v="in administrare"/>
    <s v="HG 982/1998;HG 1344/2011;OUG.1 din 04/01/2017;HG.354/18.05.2017;OUG.68 din 06/11/2019"/>
    <s v="imobil"/>
    <s v="Lungime= Km;Suprafeţe= ha;CF= ;"/>
  </r>
  <r>
    <x v="5189"/>
    <s v="8.04.04"/>
    <m/>
    <m/>
    <s v="DRUM FORESTIER BALEA 2.2 KM"/>
    <s v="conform amenajamentelor silvice"/>
    <s v="SIBIU"/>
    <s v="-"/>
    <s v="Tara: România; Judet: SIBIU; -;   -; Nr: -;"/>
    <n v="1993"/>
    <n v="138"/>
    <n v="32"/>
    <s v="in administrare"/>
    <s v="HG 982/1998;HG 1344/2011;OUG.1 din 04/01/2017;HG.354/18.05.2017;OUG.68 din 06/11/2019"/>
    <s v="imobil"/>
    <s v="Lungime= Km;Suprafeţe= ha;CF= ;"/>
  </r>
  <r>
    <x v="5190"/>
    <s v="8.04.04"/>
    <m/>
    <m/>
    <s v="DRUM FORESTIER FUNDATURII 5.2 KM"/>
    <s v="conform amenajamentelor silvice"/>
    <s v="SIBIU"/>
    <s v="-"/>
    <s v="Tara: România; Judet: SIBIU; -;   -; Nr: -;"/>
    <n v="1993"/>
    <n v="3709"/>
    <n v="32"/>
    <s v="in administrare"/>
    <s v="HG 982/1998;HG 1344/2011;OUG.1 din 04/01/2017;HG.354/18.05.2017;OUG.68 din 06/11/2019"/>
    <s v="imobil"/>
    <s v="Lungime= Km;Suprafeţe= ha;CF= ;"/>
  </r>
  <r>
    <x v="5191"/>
    <s v="8.04.04"/>
    <m/>
    <m/>
    <s v="D.FORESTIER MALDAROAIA 1.8 KM"/>
    <s v="conform amenajamentelor silvice"/>
    <s v="SIBIU"/>
    <s v="-"/>
    <s v="Tara: România; Judet: SIBIU; -;   -; Nr: -;"/>
    <n v="1994"/>
    <n v="2389"/>
    <n v="32"/>
    <s v="in administrare"/>
    <s v="HG 982/1998;HG 1344/2011;OUG.1 din 04/01/2017;HG.354/18.05.2017;OUG.68 din 06/11/2019"/>
    <s v="imobil"/>
    <s v="Lungime= Km;Suprafeţe= ha;CF= ;"/>
  </r>
  <r>
    <x v="5192"/>
    <s v="8.04.04"/>
    <m/>
    <m/>
    <s v="D.FORESTIER VALEA LUNGA 2.3 KM"/>
    <s v="conform amenajamentelor silvice"/>
    <s v="SIBIU"/>
    <s v="-"/>
    <s v="Tara: România; Judet: SIBIU; -;   -; Nr: -;"/>
    <n v="1994"/>
    <n v="1302"/>
    <n v="32"/>
    <s v="in administrare"/>
    <s v="HG 982/1998;HG 1344/2011;OUG.1 din 04/01/2017;HG.354/18.05.2017;OUG.68 din 06/11/2019"/>
    <s v="imobil"/>
    <s v="Lungime= Km;Suprafeţe= ha;CF= ;"/>
  </r>
  <r>
    <x v="5193"/>
    <s v="8.04.04"/>
    <m/>
    <m/>
    <s v="DF RICHIRIE D MAGURII 4.4 KM"/>
    <s v="conform amenajamentelor silvice"/>
    <s v="SIBIU"/>
    <s v="-"/>
    <s v="Tara: România; Judet: SIBIU; -;   -; Nr: -;"/>
    <n v="1990"/>
    <n v="69"/>
    <n v="32"/>
    <s v="in administrare"/>
    <s v="HG 982/1998;HG 1344/2011;OUG.1 din 04/01/2017;HG.354/18.05.2017;OUG.68 din 06/11/2019"/>
    <s v="imobil"/>
    <s v="Lungime= Km;Suprafeţe= ha;CF= ;"/>
  </r>
  <r>
    <x v="5194"/>
    <s v="8.04.04"/>
    <m/>
    <m/>
    <s v="DRUM FORESTIER PROSTI TARNAVA 3."/>
    <s v="conform amenajamentelor silvice"/>
    <s v="SIBIU"/>
    <s v="-"/>
    <s v="Tara: România; Judet: SIBIU; -;   -; Nr: -;"/>
    <n v="1993"/>
    <n v="1225"/>
    <n v="32"/>
    <s v="in administrare"/>
    <s v="HG 982/1998;HG 1344/2011;OUG.1 din 04/01/2017;HG.354/18.05.2017;OUG.68 din 06/11/2019"/>
    <s v="imobil"/>
    <s v="Lungime= Km;Suprafeţe= ha;CF= ;"/>
  </r>
  <r>
    <x v="5195"/>
    <s v="8.04.04"/>
    <m/>
    <m/>
    <s v="DRUM FORESTIER ROSIOARA 1.9 KM"/>
    <s v="conform amenajamentelor silvice"/>
    <s v="SIBIU"/>
    <s v="-"/>
    <s v="Tara: România; Judet: SIBIU; -;   -; Nr: -;"/>
    <n v="1976"/>
    <n v="269"/>
    <n v="32"/>
    <s v="in administrare"/>
    <s v="HG 982/1998;HG 1344/2011;OUG.1 din 04/01/2017;HG.354/18.05.2017;OUG.68 din 06/11/2019"/>
    <s v="imobil"/>
    <s v="Lungime= Km;Suprafeţe= ha;CF= ;"/>
  </r>
  <r>
    <x v="5196"/>
    <s v="8.04.04"/>
    <m/>
    <m/>
    <s v="DRUM FORESTIER PURCAREATA 3.6 K"/>
    <s v="conform amenajamentelor silvice"/>
    <s v="SIBIU"/>
    <s v="-"/>
    <s v="Tara: România; Judet: SIBIU; -;   -; Nr: -;"/>
    <n v="1981"/>
    <n v="978"/>
    <n v="32"/>
    <s v="in administrare"/>
    <s v="HG 982/1998;;OUG.1 din 04/01/2017;OUG.68 din 06/11/2019"/>
    <s v="imobil"/>
    <s v="drum forestier"/>
  </r>
  <r>
    <x v="5197"/>
    <s v="8.04.04"/>
    <m/>
    <m/>
    <s v="DRUM FORESTIER LACUT 0.3 KM"/>
    <s v="conform amenajamentelor silvice"/>
    <s v="SIBIU"/>
    <s v="-"/>
    <s v="Tara: România; Judet: SIBIU; -;   -; Nr: -;"/>
    <n v="1981"/>
    <n v="136"/>
    <n v="32"/>
    <s v="in administrare"/>
    <s v="HG 982/1998;;OUG.1 din 04/01/2017;OUG.68 din 06/11/2019"/>
    <s v="imobil"/>
    <s v="drum forestier"/>
  </r>
  <r>
    <x v="5198"/>
    <s v="8.04.04"/>
    <m/>
    <m/>
    <s v="DRUM FORESTIER DOSUL RUSILOR 3.7"/>
    <s v="conform amenajamentelor silvice"/>
    <s v="SIBIU"/>
    <s v="-"/>
    <s v="Tara: România; Judet: SIBIU; -;   -; Nr: -;"/>
    <n v="1981"/>
    <n v="2397"/>
    <n v="32"/>
    <s v="in administrare"/>
    <s v="HG 982/1998;HG 1344/2011;OUG.1 din 04/01/2017;HG.354/18.05.2017;OUG.68 din 06/11/2019"/>
    <s v="imobil"/>
    <s v="Lungime= Km;Suprafeţe= ha;CF= ;"/>
  </r>
  <r>
    <x v="5199"/>
    <s v="8.04.04"/>
    <m/>
    <m/>
    <s v="DRUM FORESTIER HULA NOULUI 2.7 K"/>
    <s v="conform amenajamentelor silvice"/>
    <s v="SIBIU"/>
    <s v="-"/>
    <s v="Tara: România; Judet: SIBIU; -;   -; Nr: -;"/>
    <n v="1973"/>
    <n v="144"/>
    <n v="32"/>
    <s v="in administrare"/>
    <s v="HG 982/1998;HG 1344/2011;OUG.1 din 04/01/2017;HG.354/18.05.2017;OUG.68 din 06/11/2019"/>
    <s v="imobil"/>
    <s v="Lungime= Km;Suprafeţe= ha;CF= ;"/>
  </r>
  <r>
    <x v="5200"/>
    <s v="8.04.04"/>
    <m/>
    <m/>
    <s v="DRUM FORESTIER HULA OBIRSIE 2.2"/>
    <s v="conform amenajamentelor silvice"/>
    <s v="SIBIU"/>
    <s v="-"/>
    <s v="Tara: România; Judet: SIBIU; -;   -; Nr: -;"/>
    <n v="1982"/>
    <n v="1643"/>
    <n v="32"/>
    <s v="in administrare"/>
    <s v="HG 982/1998;HG 1344/2011;OUG.1 din 04/01/2017;HG.354/18.05.2017;OUG.68 din 06/11/2019"/>
    <s v="imobil"/>
    <s v="Lungime= Km;Suprafeţe= ha;CF= ;"/>
  </r>
  <r>
    <x v="5201"/>
    <s v="8.04.04"/>
    <m/>
    <m/>
    <s v="D.FORESTIER BOITA TALMACEL 4.3 K"/>
    <s v="conform amenajamentelor silvice"/>
    <s v="SIBIU"/>
    <s v="-"/>
    <s v="Tara: România; Judet: SIBIU; -;   -; Nr: -;"/>
    <n v="1993"/>
    <n v="1908"/>
    <n v="32"/>
    <s v="in administrare"/>
    <s v="HG 982/1998;HG 1344/2011;OUG.1 din 04/01/2017;HG.354/18.05.2017;OUG.68 din 06/11/2019"/>
    <s v="imobil"/>
    <s v="Lungime= Km;Suprafeţe= ha;CF= ;"/>
  </r>
  <r>
    <x v="5202"/>
    <s v="8.04.04"/>
    <m/>
    <m/>
    <s v="DRUM FORESTIER LOTRISOR 5.9 KM"/>
    <s v="conform amenajamentelor silvice"/>
    <s v="SIBIU"/>
    <s v="-"/>
    <s v="Tara: România; Judet: SIBIU; -;   -; Nr: -;"/>
    <n v="1993"/>
    <n v="7512"/>
    <n v="32"/>
    <s v="in administrare"/>
    <s v="HG 982/1998;HG 1344/2011;OUG.1 din 04/01/2017;HG.354/18.05.2017;OUG.68 din 06/11/2019"/>
    <s v="imobil"/>
    <s v="Lungime= Km;Suprafeţe= ha;CF= ;"/>
  </r>
  <r>
    <x v="5203"/>
    <s v="8.04.04"/>
    <m/>
    <m/>
    <s v="DRUM FORESTIER TURNU ROSU 7.9 KM"/>
    <s v="conform amenajamentelor silvice"/>
    <s v="SIBIU"/>
    <s v="-"/>
    <s v="Tara: România; Judet: SIBIU; -;   -; Nr: -;"/>
    <n v="1993"/>
    <n v="2550"/>
    <n v="32"/>
    <s v="in administrare"/>
    <s v="HG 982/1998;HG 1344/2011;OUG.1 din 04/01/2017;HG.354/18.05.2017;OUG.68 din 06/11/2019"/>
    <s v="imobil"/>
    <s v="Lungime= Km;Suprafeţe= ha;CF= ;"/>
  </r>
  <r>
    <x v="5204"/>
    <s v="8.04.04"/>
    <m/>
    <m/>
    <s v="DRUM FORESTIER FLOAREA 6.6 KM"/>
    <s v="conform amenajamentelor silvice"/>
    <s v="SIBIU"/>
    <s v="-"/>
    <s v="Tara: România; Judet: SIBIU; -;   -; Nr: -;"/>
    <n v="1994"/>
    <n v="4299"/>
    <n v="32"/>
    <s v="in administrare"/>
    <s v="HG 982/1998;HG 1344/2011;OUG.1 din 04/01/2017;HG.354/18.05.2017;OUG.68 din 06/11/2019"/>
    <s v="imobil"/>
    <s v="Lungime= Km;Suprafeţe= ha;CF= ;"/>
  </r>
  <r>
    <x v="5205"/>
    <s v="8.04.04"/>
    <m/>
    <m/>
    <s v="D.FORESTIER VL.CASELOR 1.0 KM"/>
    <s v="conform amenajamentelor silvice"/>
    <s v="SIBIU"/>
    <s v="-"/>
    <s v="Tara: România; Judet: SIBIU; -;   -; Nr: -;"/>
    <n v="1993"/>
    <n v="3121"/>
    <n v="32"/>
    <s v="in administrare"/>
    <s v="HG 982/1998;HG 1344/2011;OUG.1 din 04/01/2017;HG.354/18.05.2017;OUG.68 din 06/11/2019"/>
    <s v="imobil"/>
    <s v="Lungime= Km;Suprafeţe= ha;CF= ;"/>
  </r>
  <r>
    <x v="5206"/>
    <s v="8.04.04"/>
    <m/>
    <m/>
    <s v="DF MANCUT SULITA 2.5 KM"/>
    <s v="conform amenajamentelor silvice"/>
    <s v="SIBIU"/>
    <s v="-"/>
    <s v="Tara: România; Judet: SIBIU; -;   -; Nr: -;"/>
    <n v="1993"/>
    <n v="2029"/>
    <n v="32"/>
    <s v="in administrare"/>
    <s v="HG 982/1998;;OUG.1 din 04/01/2017;OUG.68 din 06/11/2019"/>
    <s v="imobil"/>
    <s v="drum forestier"/>
  </r>
  <r>
    <x v="5207"/>
    <s v="8.04.04"/>
    <m/>
    <m/>
    <s v="DRUM FORESTIER CARAMIZII 2.7 KM"/>
    <s v="conform amenajamentelor silvice"/>
    <s v="SIBIU"/>
    <s v="-"/>
    <s v="Tara: România; Judet: SIBIU; -;   -; Nr: -;"/>
    <n v="1993"/>
    <n v="1288"/>
    <n v="32"/>
    <s v="in administrare"/>
    <s v="HG 982/1998;HG 1344/2011;OUG.1 din 04/01/2017;HG.354/18.05.2017;OUG.68 din 06/11/2019"/>
    <s v="imobil"/>
    <s v="Lungime= Km;Suprafeţe= ha;CF= ;"/>
  </r>
  <r>
    <x v="5208"/>
    <s v="8.04.04"/>
    <m/>
    <m/>
    <s v="DF MARAJDIE VL MARE 2.7 KM"/>
    <s v="conform amenajamentelor silvice"/>
    <s v="SIBIU"/>
    <s v="-"/>
    <s v="Tara: România; Judet: SIBIU; -;   -; Nr: -;"/>
    <n v="1994"/>
    <n v="7663"/>
    <n v="32"/>
    <s v="in administrare"/>
    <s v="HG 982/1998;;OUG.1 din 04/01/2017;OUG.68 din 06/11/2019"/>
    <s v="imobil"/>
    <s v="drum forestier"/>
  </r>
  <r>
    <x v="5209"/>
    <s v="8.04.04"/>
    <m/>
    <m/>
    <s v="DF PR FERIGII 1.6 KM"/>
    <s v="conform amenajamentelor silvice"/>
    <s v="SIBIU"/>
    <s v="-"/>
    <s v="Tara: România; Judet: SIBIU; -;   -; Nr: -;"/>
    <n v="1987"/>
    <n v="6839"/>
    <n v="32"/>
    <s v="in administrare"/>
    <s v="HG 982/1998;HG 1344/2011;OUG.1 din 04/01/2017;HG.354/18.05.2017;OUG.68 din 06/11/2019"/>
    <s v="imobil"/>
    <s v="Lungime= Km;Suprafeţe= ha;CF= ;"/>
  </r>
  <r>
    <x v="5210"/>
    <s v="8.04.04"/>
    <m/>
    <m/>
    <s v="DF CHIPULUI 0.7 KM"/>
    <s v="conform amenajamentelor silvice"/>
    <s v="SIBIU"/>
    <s v="-"/>
    <s v="Tara: România; Judet: SIBIU; -;   -; Nr: -;"/>
    <n v="1993"/>
    <n v="374"/>
    <n v="32"/>
    <s v="in administrare"/>
    <s v="HG 982/1998;HG 1344/2011;OUG.1 din 04/01/2017;HG.354/18.05.2017;OUG.68 din 06/11/2019"/>
    <s v="imobil"/>
    <s v="Lungime= Km;Suprafeţe= ha;CF= ;"/>
  </r>
  <r>
    <x v="5211"/>
    <s v="8.04.04"/>
    <m/>
    <m/>
    <s v="DRUM FORESTIER OROS 5.7 KM"/>
    <s v="conform amenajamentelor silvice"/>
    <s v="SIBIU"/>
    <s v="-"/>
    <s v="Tara: România; Judet: SIBIU; -;   -; Nr: -;"/>
    <n v="1993"/>
    <n v="2768"/>
    <n v="32"/>
    <s v="in administrare"/>
    <s v="HG 982/1998;HG 1344/2011;OUG.1 din 04/01/2017;HG.354/18.05.2017;OUG.68 din 06/11/2019"/>
    <s v="imobil"/>
    <s v="Lungime= Km;Suprafeţe= ha;CF= ;"/>
  </r>
  <r>
    <x v="5212"/>
    <s v="8.04.04"/>
    <m/>
    <m/>
    <s v="DF FAFANAUA 2.2 KM"/>
    <s v="conform amenajamentelor silvice"/>
    <s v="SIBIU"/>
    <s v="-"/>
    <s v="Tara: România; Judet: SIBIU; -;   -; Nr: -;"/>
    <n v="1993"/>
    <n v="484"/>
    <n v="32"/>
    <s v="in administrare"/>
    <s v="HG 982/1998;HG 1344/2011;OUG.1 din 04/01/2017;HG.354/18.05.2017;OUG.68 din 06/11/2019"/>
    <s v="imobil"/>
    <s v="Lungime= Km;Suprafeţe= ha;CF= ;"/>
  </r>
  <r>
    <x v="5213"/>
    <s v="8.04.04"/>
    <m/>
    <m/>
    <s v="DF MARU 1.5 KM"/>
    <s v="conform amenajamentelor silvice"/>
    <s v="SIBIU"/>
    <s v="-"/>
    <s v="Tara: România; Judet: SIBIU; -;   -; Nr: -;"/>
    <n v="1993"/>
    <n v="1400"/>
    <n v="32"/>
    <s v="in administrare"/>
    <s v="HG 982/1998;;OUG.1 din 04/01/2017;OUG.68 din 06/11/2019"/>
    <s v="imobil"/>
    <s v="drum forestier"/>
  </r>
  <r>
    <x v="5214"/>
    <s v="8.04.04"/>
    <m/>
    <m/>
    <s v="DF TILISCUTA 2.8 KM"/>
    <s v="conform amenajamentelor silvice"/>
    <s v="SIBIU"/>
    <s v="-"/>
    <s v="Tara: România; Judet: SIBIU; -;   -; Nr: -;"/>
    <n v="1993"/>
    <n v="3419"/>
    <n v="32"/>
    <s v="in administrare"/>
    <s v="HG 982/1998;HG 1344/2011;OUG.1 din 04/01/2017;HG.354/18.05.2017;OUG.68 din 06/11/2019"/>
    <s v="imobil"/>
    <s v="Lungime= Km;Suprafeţe= ha;CF= ;"/>
  </r>
  <r>
    <x v="5215"/>
    <s v="8.04.04"/>
    <m/>
    <m/>
    <s v="BANDI"/>
    <s v="conform amenajamentelor silvice"/>
    <s v="COVASNA"/>
    <s v="-"/>
    <s v="Tara: România; Judet: COVASNA; -;   -; Nr: -;"/>
    <n v="1994"/>
    <n v="31164"/>
    <n v="14"/>
    <s v="in administrare"/>
    <s v="HG 982/1998;HG 1344/2011;OUG.1 din 04/01/2017;HG.354/18.05.2017;OUG.68 din 06/11/2019"/>
    <s v="imobil"/>
    <s v="Lungime= Km;Suprafeţe= ha;CF= ;"/>
  </r>
  <r>
    <x v="5216"/>
    <s v="8.04.04"/>
    <m/>
    <m/>
    <s v="VALEA MARE"/>
    <s v="conform amenajamentelor silvice"/>
    <s v="COVASNA"/>
    <s v="-"/>
    <s v="Tara: România; Judet: COVASNA; -;   -; Nr: -;"/>
    <n v="1994"/>
    <n v="130910"/>
    <n v="14"/>
    <s v="in administrare"/>
    <s v="HG 982/1998;HG 1344/2011;OUG.1 din 04/01/2017;HG.354/18.05.2017;OUG.68 din 06/11/2019"/>
    <s v="imobil"/>
    <s v="Lungime= Km;Suprafeţe= ha;CF= ;"/>
  </r>
  <r>
    <x v="5217"/>
    <s v="8.04.04"/>
    <m/>
    <m/>
    <s v="DRUMURI PR.ALB KORMOS 2,4 KM"/>
    <s v="conform amenajamentelor silvice"/>
    <s v="COVASNA"/>
    <s v="-"/>
    <s v="Tara: România; Judet: COVASNA; -;   -; Nr: -;"/>
    <n v="1974"/>
    <n v="19274"/>
    <n v="14"/>
    <s v="in administrare"/>
    <s v="HG 982/1998;HG 1344/2011;OUG.1 din 04/01/2017;HG.354/18.05.2017;OUG.68 din 06/11/2019"/>
    <s v="imobil"/>
    <s v="Lungime= Km;Suprafeţe= ha;CF= ;"/>
  </r>
  <r>
    <x v="5218"/>
    <s v="8.04.04"/>
    <m/>
    <m/>
    <s v="DRUMURI MUHAR 4,2 KM"/>
    <s v="conform amenajamentelor silvice"/>
    <s v="COVASNA"/>
    <s v="-"/>
    <s v="Tara: România; Judet: COVASNA; -;   -; Nr: -;"/>
    <n v="1977"/>
    <n v="28491"/>
    <n v="14"/>
    <s v="in administrare"/>
    <s v="HG 982/1998;HG 1344/2011;OUG.1 din 04/01/2017;HG.354/18.05.2017;OUG.68 din 06/11/2019"/>
    <s v="imobil"/>
    <s v="Lungime= Km;Suprafeţe= ha;CF= ;"/>
  </r>
  <r>
    <x v="5219"/>
    <s v="8.04.04"/>
    <m/>
    <m/>
    <s v="DRUM FORESTIER PR.PORCULUI 2,2 K"/>
    <s v="conform amenajamentelor silvice"/>
    <s v="COVASNA"/>
    <s v="-"/>
    <s v="Tara: România; Judet: COVASNA; -;   -; Nr: -;"/>
    <n v="1963"/>
    <n v="8077"/>
    <n v="14"/>
    <s v="in administrare"/>
    <s v="HG 982/1998;HG 1344/2011;OUG.1 din 04/01/2017;HG.354/18.05.2017;OUG.68 din 06/11/2019"/>
    <s v="imobil"/>
    <s v="Lungime= Km;Suprafeţe= ha;CF= ;"/>
  </r>
  <r>
    <x v="5220"/>
    <s v="8.04.04"/>
    <m/>
    <m/>
    <s v="DRUM FORESTIER COADA BR.6,0 KM"/>
    <s v="conform amenajamentelor silvice"/>
    <s v="COVASNA"/>
    <s v="-"/>
    <s v="Tara: România; Judet: COVASNA; -;   -; Nr: -;"/>
    <n v="1967"/>
    <n v="3327"/>
    <n v="14"/>
    <s v="in administrare"/>
    <s v="HG 982/1998;HG 1344/2011;OUG.1 din 04/01/2017;HG.354/18.05.2017;OUG.68 din 06/11/2019"/>
    <s v="imobil"/>
    <s v="Lungime= Km;Suprafeţe= ha;CF= ;"/>
  </r>
  <r>
    <x v="5221"/>
    <s v="8.04.04"/>
    <m/>
    <m/>
    <s v="DRUM AUTO NAGYMELY"/>
    <s v="conform amenajamentelor silvice"/>
    <s v="COVASNA"/>
    <s v="-"/>
    <s v="Tara: România; Judet: COVASNA; -;   -; Nr: -;"/>
    <n v="1980"/>
    <n v="41525"/>
    <n v="14"/>
    <s v="in administrare"/>
    <s v="HG 982/1998;HG 1344/2011;OUG.1 din 04/01/2017;HG.354/18.05.2017;OUG.68 din 06/11/2019"/>
    <s v="imobil"/>
    <s v="Lungime= Km;Suprafeţe= ha;CF= ;"/>
  </r>
  <r>
    <x v="5222"/>
    <s v="8.04.04"/>
    <m/>
    <m/>
    <s v="DRUM AUTO KOVESPATAK"/>
    <s v="conform amenajamentelor silvice"/>
    <s v="COVASNA"/>
    <s v="-"/>
    <s v="Tara: România; Judet: COVASNA; -;   -; Nr: -;"/>
    <n v="1981"/>
    <n v="18384"/>
    <n v="14"/>
    <s v="in administrare"/>
    <s v="HG 982/1998;HG 1344/2011;OUG.1 din 04/01/2017;HG.354/18.05.2017;OUG.68 din 06/11/2019"/>
    <s v="imobil"/>
    <s v="Lungime= Km;Suprafeţe= ha;CF= ;"/>
  </r>
  <r>
    <x v="5223"/>
    <s v="8.04.04"/>
    <m/>
    <m/>
    <s v="DRUM AUTO BASCA-BARZAUTA"/>
    <s v="conform amenajamentelor silvice"/>
    <s v="COVASNA"/>
    <s v="-"/>
    <s v="Tara: România; Judet: COVASNA; -;   -; Nr: -;"/>
    <n v="1972"/>
    <n v="73151"/>
    <n v="14"/>
    <s v="in administrare"/>
    <s v="HG 982/1998;HG 1344/2011;OUG.1 din 04/01/2017;HG.354/18.05.2017;OUG.68 din 06/11/2019"/>
    <s v="imobil"/>
    <s v="Lungime= Km;Suprafeţe= ha;CF= ;"/>
  </r>
  <r>
    <x v="5224"/>
    <s v="8.04.04"/>
    <m/>
    <m/>
    <s v="DRUM AUTO FOREST.CRACIUN-1.5 KM"/>
    <s v="conform amenajamentelor silvice"/>
    <s v="COVASNA"/>
    <s v="-"/>
    <s v="Tara: România; Judet: COVASNA; -;   -; Nr: -;"/>
    <n v="1996"/>
    <n v="291383"/>
    <n v="14"/>
    <s v="in administrare"/>
    <s v="HG 982/1998;HG 1344/2011;OUG.1 din 04/01/2017;HG.354/18.05.2017;OUG.68 din 06/11/2019"/>
    <s v="imobil"/>
    <s v="Lungime= Km;Suprafeţe= ha;CF= ;"/>
  </r>
  <r>
    <x v="5225"/>
    <s v="8.04.04"/>
    <m/>
    <m/>
    <s v="DRUM AUTO 3200M.L.CRASNUTA"/>
    <s v="conform amenajamentelor silvice"/>
    <s v="COVASNA"/>
    <s v="-"/>
    <s v="Tara: România; Judet: COVASNA; -;   -; Nr: -;"/>
    <n v="1972"/>
    <n v="23333"/>
    <n v="14"/>
    <s v="in administrare"/>
    <s v="HG 982/1998;HG 1344/2011;OUG.1 din 04/01/2017;HG.354/18.05.2017;OUG.68 din 06/11/2019"/>
    <s v="imobil"/>
    <s v="Lungime= Km;Suprafeţe= ha;CF= ;"/>
  </r>
  <r>
    <x v="5226"/>
    <s v="8.04.04"/>
    <m/>
    <m/>
    <s v="DRUM AUTO 400M.L.D.NEGRU"/>
    <s v="conform amenajamentelor silvice"/>
    <s v="COVASNA"/>
    <s v="-"/>
    <s v="Tara: România; Judet: COVASNA; -;   -; Nr: -;"/>
    <n v="1964"/>
    <n v="1188"/>
    <n v="14"/>
    <s v="in administrare"/>
    <s v="HG 982/1998;HG 1344/2011;OUG.1 din 04/01/2017;HG.354/18.05.2017;OUG.68 din 06/11/2019"/>
    <s v="imobil"/>
    <s v="Lungime= Km;Suprafeţe= ha;CF= ;"/>
  </r>
  <r>
    <x v="5227"/>
    <s v="8.04.04"/>
    <m/>
    <m/>
    <s v="DRUM AUTO 3200 M.L.PR.TINA."/>
    <s v="conform amenajamentelor silvice"/>
    <s v="COVASNA"/>
    <s v="-"/>
    <s v="Tara: România; Judet: COVASNA; -;   -; Nr: -;"/>
    <n v="1958"/>
    <n v="13550"/>
    <n v="14"/>
    <s v="in administrare"/>
    <s v="HG 982/1998;HG 1344/2011;OUG.1 din 04/01/2017;HG.354/18.05.2017;OUG.68 din 06/11/2019"/>
    <s v="imobil"/>
    <s v="Lungime= Km;Suprafeţe= ha;CF= ;"/>
  </r>
  <r>
    <x v="5228"/>
    <s v="8.04.04"/>
    <m/>
    <m/>
    <s v="DRUM FORESTIER CHIURUS"/>
    <s v="conform amenajamentelor silvice"/>
    <s v="COVASNA"/>
    <s v="-"/>
    <s v="Tara: România; Judet: COVASNA; -;   -; Nr: -;"/>
    <n v="1980"/>
    <n v="23650"/>
    <n v="14"/>
    <s v="in administrare"/>
    <s v="HG 982/1998;HG 1344/2011;OUG.1 din 04/01/2017;HG.354/18.05.2017;OUG.68 din 06/11/2019"/>
    <s v="imobil"/>
    <s v="Lungime= Km;Suprafeţe= ha;CF= ;"/>
  </r>
  <r>
    <x v="5229"/>
    <s v="8.04.04"/>
    <m/>
    <m/>
    <s v="DRUM FORESTIER ZAGONU MIC"/>
    <s v="conform amenajamentelor silvice"/>
    <s v="COVASNA"/>
    <s v="-"/>
    <s v="Tara: România; Judet: COVASNA; -;   -; Nr: -;"/>
    <n v="1972"/>
    <n v="16264"/>
    <n v="14"/>
    <s v="in administrare"/>
    <s v="HG 982/1998;HG 1344/2011;OUG.1 din 04/01/2017;HG.354/18.05.2017;OUG.68 din 06/11/2019"/>
    <s v="imobil"/>
    <s v="Lungime= Km;Suprafeţe= ha;CF= ;"/>
  </r>
  <r>
    <x v="5230"/>
    <s v="8.04.04"/>
    <m/>
    <m/>
    <s v="DRUM FORESTIER DOMOCOS"/>
    <s v="conform amenajamentelor silvice"/>
    <s v="COVASNA"/>
    <s v="-"/>
    <s v="Tara: România; Judet: COVASNA; -;   -; Nr: -;"/>
    <n v="1980"/>
    <n v="16570"/>
    <n v="14"/>
    <s v="in administrare"/>
    <s v="HG 982/1998;HG 1344/2011;OUG.1 din 04/01/2017;HG.354/18.05.2017;OUG.68 din 06/11/2019"/>
    <s v="imobil"/>
    <s v="Lungime= Km;Suprafeţe= ha;CF= ;"/>
  </r>
  <r>
    <x v="5231"/>
    <s v="8.04.04"/>
    <m/>
    <m/>
    <s v="DRUM AUTO FORESTIER MOHOS 1.7KM"/>
    <s v="conform amenajamentelor silvice"/>
    <s v="COVASNA"/>
    <s v="-"/>
    <s v="Tara: România; Judet: COVASNA; -;   -; Nr: -;"/>
    <n v="1996"/>
    <n v="325899"/>
    <n v="14"/>
    <s v="in administrare"/>
    <s v="HG 982/1998;HG 1344/2011;OUG.1 din 04/01/2017;HG.354/18.05.2017;OUG.68 din 06/11/2019"/>
    <s v="imobil"/>
    <s v="Lungime= Km;Suprafeţe= ha;CF= ;"/>
  </r>
  <r>
    <x v="5232"/>
    <s v="8.30.01"/>
    <m/>
    <m/>
    <s v="BARAJ 138+14B+21B PÂRÂUL CUPAN"/>
    <s v="conform amenajamentelor silvice"/>
    <s v="COVASNA"/>
    <s v="-"/>
    <s v="Tara: România; Judet: COVASNA; -;   -; Nr: -;"/>
    <n v="1994"/>
    <n v="6853"/>
    <n v="14"/>
    <s v="in administrare"/>
    <s v="HG 982/1998;HG 1344/2011;OUG.1 din 04/01/2017;HG.354/18.05.2017;OUG.68 din 06/11/2019;HG.846/08.10.2020"/>
    <s v="imobil"/>
    <s v="Lungime albie corectată/consolidată=0,18 km;"/>
  </r>
  <r>
    <x v="5233"/>
    <s v="8.04.04"/>
    <m/>
    <m/>
    <s v="DRUM FORESTIER GHELINTA MICA"/>
    <s v="conform amenajamentelor silvice"/>
    <s v="COVASNA"/>
    <s v="-"/>
    <s v="Tara: România; Judet: COVASNA; -;   -; Nr: -;"/>
    <n v="1980"/>
    <n v="7679"/>
    <n v="14"/>
    <s v="in administrare"/>
    <s v="HG 982/1998;HG 1344/2011;OUG.1 din 04/01/2017;HG.354/18.05.2017;OUG.68 din 06/11/2019"/>
    <s v="imobil"/>
    <s v="Lungime= Km;Suprafeţe= ha;CF= ;"/>
  </r>
  <r>
    <x v="5234"/>
    <s v="8.04.04"/>
    <m/>
    <m/>
    <s v="DRUM SURDUCU MARE 2,88 KM"/>
    <s v="conform amenajamentelor silvice"/>
    <s v="COVASNA"/>
    <s v="-"/>
    <s v="Tara: România; Judet: COVASNA; -;   -; Nr: -;"/>
    <n v="1993"/>
    <n v="915549"/>
    <n v="14"/>
    <s v="in administrare"/>
    <s v="HG 982/1998;HG 1344/2011;OUG.1 din 04/01/2017;HG.354/18.05.2017;OUG.68 din 06/11/2019"/>
    <s v="imobil"/>
    <s v="Lungime= Km;Suprafeţe= ha;CF= ;"/>
  </r>
  <r>
    <x v="5235"/>
    <s v="8.30.01"/>
    <m/>
    <m/>
    <s v="BARAJ 5B/5 -37/A PÂRÂUL CUPANU"/>
    <s v="conform amenajamentelor silvice"/>
    <s v="COVASNA"/>
    <s v="-"/>
    <s v="Tara: România; Judet: COVASNA; -;   -; Nr: -;"/>
    <n v="1994"/>
    <n v="98606"/>
    <n v="14"/>
    <s v="in administrare"/>
    <s v="HG 982/1998;HG 1344/2011;OUG.1 din 04/01/2017;HG.354/18.05.2017;OUG.68 din 06/11/2019;HG.846/08.10.2020"/>
    <s v="imobil"/>
    <s v="Lungime albie corectată/consolidată=0,08 km;"/>
  </r>
  <r>
    <x v="5236"/>
    <s v="8.04.04"/>
    <m/>
    <m/>
    <s v="DRUM LACAUTI 1,8 KM"/>
    <s v="conform amenajamentelor silvice"/>
    <s v="COVASNA"/>
    <s v="-"/>
    <s v="Tara: România; Judet: COVASNA; -;   -; Nr: -;"/>
    <n v="1969"/>
    <n v="8616"/>
    <n v="14"/>
    <s v="in administrare"/>
    <s v="HG 982/1998;HG 1344/2011;OUG.1 din 04/01/2017;HG.354/18.05.2017;OUG.68 din 06/11/2019"/>
    <s v="imobil"/>
    <s v="Lungime= Km;Suprafeţe= ha;CF= ;"/>
  </r>
  <r>
    <x v="5237"/>
    <s v="8.04.04"/>
    <m/>
    <m/>
    <s v="DRUM MENESBERT 2,7 KM"/>
    <s v="conform amenajamentelor silvice"/>
    <s v="COVASNA"/>
    <s v="-"/>
    <s v="Tara: România; Judet: COVASNA; -;   -; Nr: -;"/>
    <n v="1992"/>
    <n v="608804"/>
    <n v="14"/>
    <s v="in administrare"/>
    <s v="HG 982/1998;HG 1344/2011;OUG.1 din 04/01/2017;HG.354/18.05.2017;OUG.68 din 06/11/2019"/>
    <s v="imobil"/>
    <s v="Lungime= Km;Suprafeţe= ha;CF= ;"/>
  </r>
  <r>
    <x v="5238"/>
    <s v="8.04.04"/>
    <m/>
    <m/>
    <s v="DRUM ZABRATAU AXIAL 22 KM"/>
    <s v="conform amenajamentelor silvice"/>
    <s v="COVASNA"/>
    <s v="-"/>
    <s v="Tara: România; Judet: COVASNA; -;   -; Nr: -;"/>
    <n v="1966"/>
    <n v="36814"/>
    <n v="14"/>
    <s v="in administrare"/>
    <s v="HG 982/1998;HG 1344/2011;OUG.1 din 04/01/2017;HG.354/18.05.2017;OUG.68 din 06/11/2019"/>
    <s v="imobil"/>
    <s v="Lungime= Km;Suprafeţe= ha;CF= ;"/>
  </r>
  <r>
    <x v="5239"/>
    <s v="8.04.04"/>
    <m/>
    <m/>
    <s v="DRUM TOPLITA 2,5 KM"/>
    <s v="conform amenajamentelor silvice"/>
    <s v="COVASNA"/>
    <s v="-"/>
    <s v="Tara: România; Judet: COVASNA; -;   -; Nr: -;"/>
    <n v="1986"/>
    <n v="127518"/>
    <n v="14"/>
    <s v="in administrare"/>
    <s v="HG 982/1998;HG 1344/2011;OUG.1 din 04/01/2017;HG.354/18.05.2017;OUG.68 din 06/11/2019"/>
    <s v="imobil"/>
    <s v="Lungime= Km;Suprafeţe= ha;CF= ;"/>
  </r>
  <r>
    <x v="5240"/>
    <s v="8.04.04"/>
    <m/>
    <m/>
    <s v="DRUM OLVES 13,5 KM"/>
    <s v="conform amenajamentelor silvice"/>
    <s v="COVASNA"/>
    <s v="-"/>
    <s v="Tara: România; Judet: COVASNA; -;   -; Nr: -;"/>
    <n v="1960"/>
    <n v="16299"/>
    <n v="14"/>
    <s v="in administrare"/>
    <s v="HG 982/1998;HG 1344/2011;OUG.1 din 04/01/2017;HG.354/18.05.2017;OUG.68 din 06/11/2019"/>
    <s v="imobil"/>
    <s v="Lungime= Km;Suprafeţe= ha;CF= ;"/>
  </r>
  <r>
    <x v="5241"/>
    <s v="8.04.04"/>
    <m/>
    <m/>
    <s v="DRUM FORESTIER SEACA II"/>
    <s v="conform amenajamentelor silvice"/>
    <s v="OLT"/>
    <s v="-"/>
    <s v="Tara: România; Judet: OLT; -;   -; Nr: -;"/>
    <n v="1982"/>
    <n v="84632"/>
    <n v="28"/>
    <s v="in administrare"/>
    <s v="HG 982/1998;HG 1344/2011; HG 478/ 24-IUN-15;HG.478/24-IUN-15;OUG.1 din 04/01/2017;HG.354/18.05.2017;OUG.68 din 06/11/2019"/>
    <s v="imobil"/>
    <s v="Lungime= Km;Suprafeţe= ha;CF= ;"/>
  </r>
  <r>
    <x v="5242"/>
    <s v="8.04.04"/>
    <m/>
    <m/>
    <s v="DAF TIMPA"/>
    <s v="conform amenajamentelor silvice"/>
    <s v="VÂLCEA"/>
    <s v="-"/>
    <s v="Tara: România; Judet: VÂLCEA; -;   -; Nr: -;"/>
    <n v="1995"/>
    <n v="14390"/>
    <n v="38"/>
    <s v="in administrare"/>
    <s v="HG 982/1998;HG 1344/2011; HG 478/ 24-IUN-15;HG.478/24-IUN-15;OUG.1 din 04/01/2017;HG.354/18.05.2017;OUG.68 din 06/11/2019"/>
    <s v="imobil"/>
    <s v="Lungime=2,8 Km;Suprafeţe= ha;CF= ;"/>
  </r>
  <r>
    <x v="5243"/>
    <s v="8.04.04"/>
    <m/>
    <m/>
    <s v="DAF PIRIUL PIETRII"/>
    <s v="conform amenajamentelor silvice"/>
    <s v="VÂLCEA"/>
    <s v="-"/>
    <s v="Tara: România; Judet: VÂLCEA; -;   -; Nr: -;"/>
    <n v="1995"/>
    <n v="33758"/>
    <n v="38"/>
    <s v="in administrare"/>
    <s v="HG 982/1998;HG 1344/2011; HG 478/ 24-IUN-15;HG.478/24-IUN-15;OUG.1 din 04/01/2017;HG.354/18.05.2017;OUG.68 din 06/11/2019"/>
    <s v="imobil"/>
    <s v="Lungime=1,7 Km;Suprafeţe= ha;CF= ;"/>
  </r>
  <r>
    <x v="5244"/>
    <s v="8.30.01"/>
    <m/>
    <m/>
    <s v="BAZIN CT PÂRÂUL VANGULUI"/>
    <s v="conform amenajamentelor silvice"/>
    <s v="VÂLCEA"/>
    <s v="-"/>
    <s v="Tara: România; Judet: VÂLCEA; -;   -; Nr: -;"/>
    <n v="1974"/>
    <n v="372"/>
    <n v="38"/>
    <s v="in administrare"/>
    <s v="HG 982/1998;HG 1344/2011; HG 478/ 24-IUN-15;HG.478/24-IUN-15;OUG.1 din 04/01/2017;HG.354/18.05.2017;OUG.68 din 06/11/2019;HG.846/08.10.2020"/>
    <s v="imobil"/>
    <s v="Lungime albie corectată/consolidată=0,3 km;"/>
  </r>
  <r>
    <x v="5245"/>
    <s v="8.04.04"/>
    <m/>
    <m/>
    <s v="DAF DELUSELU III"/>
    <s v="conform amenajamentelor silvice"/>
    <s v="VÂLCEA"/>
    <s v="-"/>
    <s v="Tara: România; Judet: VÂLCEA; -;   -; Nr: -;"/>
    <n v="1987"/>
    <n v="6461"/>
    <n v="38"/>
    <s v="in administrare"/>
    <s v="HG 982/1998;HG 1344/2011; HG 478/ 24-IUN-15;HG.478/24-IUN-15;OUG.1 din 04/01/2017;HG.354/18.05.2017;OUG.68 din 06/11/2019"/>
    <s v="imobil"/>
    <s v="Lungime=2,0 Km;Suprafeţe= ha;CF= ;"/>
  </r>
  <r>
    <x v="5246"/>
    <s v="8.04.04"/>
    <m/>
    <m/>
    <s v="DAF MIOARELE"/>
    <s v="conform amenajamentelor silvice"/>
    <s v="VÂLCEA"/>
    <s v="-"/>
    <s v="Tara: România; Judet: VÂLCEA; -;   -; Nr: -;"/>
    <n v="1950"/>
    <n v="116"/>
    <n v="38"/>
    <s v="in administrare"/>
    <s v="HG 982/1998;HG 1344/2011; HG 478/ 24-IUN-15;HG.478/24-IUN-15;OUG.1 din 04/01/2017;OUG.68 din 06/11/2019"/>
    <s v="imobil"/>
    <s v="Lungime=0,9 Km;Suprafeţe= ha;CF= ;"/>
  </r>
  <r>
    <x v="5247"/>
    <s v="8.04.04"/>
    <m/>
    <m/>
    <s v="DAF SOHODOL"/>
    <s v="conform amenajamentelor silvice"/>
    <s v="VÂLCEA"/>
    <s v="-"/>
    <s v="Tara: România; Judet: VÂLCEA; -;   -; Nr: -;"/>
    <n v="1995"/>
    <n v="32457"/>
    <n v="38"/>
    <s v="in administrare"/>
    <s v="HG 982/1998;HG 1344/2011; HG 478/ 24-IUN-15;HG.478/24-IUN-15;OUG.1 din 04/01/2017;HG.354/18.05.2017;OUG.68 din 06/11/2019"/>
    <s v="imobil"/>
    <s v="Lungime= Km;Suprafeţe= ha;CF= ;"/>
  </r>
  <r>
    <x v="5248"/>
    <s v="8.04.04"/>
    <m/>
    <m/>
    <s v="DAF SCINTEIA"/>
    <s v="conform amenajamentelor silvice"/>
    <s v="VÂLCEA"/>
    <s v="-"/>
    <s v="Tara: România; Judet: VÂLCEA; -;   -; Nr: -;"/>
    <n v="1985"/>
    <n v="1872310"/>
    <n v="38"/>
    <s v="in administrare"/>
    <s v="HG 982/1998;HG 1344/2011; HG 478/ 24-IUN-15;HG.478/24-IUN-15;OUG.1 din 04/01/2017;HG.354/18.05.2017;OUG.68 din 06/11/2019"/>
    <s v="imobil"/>
    <s v="Lungime= Km;Suprafeţe= ha;CF= ;"/>
  </r>
  <r>
    <x v="5249"/>
    <s v="8.04.04"/>
    <m/>
    <m/>
    <s v="DAF ROMANI"/>
    <s v="conform amenajamentelor silvice"/>
    <s v="VÂLCEA"/>
    <s v="-"/>
    <s v="Tara: România; Judet: VÂLCEA; -;   -; Nr: -;"/>
    <n v="1969"/>
    <n v="35900"/>
    <n v="38"/>
    <s v="in administrare"/>
    <s v="HG 982/1998;HG 1344/2011; HG 478/ 24-IUN-15;HG.478/24-IUN-15;OUG.1 din 04/01/2017;OUG.68 din 06/11/2019"/>
    <s v="imobil"/>
    <s v="Lungime= Km;Suprafeţe= ha;CF= ;"/>
  </r>
  <r>
    <x v="5250"/>
    <s v="8.04.04"/>
    <m/>
    <m/>
    <s v="DRUM FORESTIER CALUGAREASCA 2.3"/>
    <s v="conform amenajamentelor silvice"/>
    <s v="OLT"/>
    <s v="-"/>
    <s v="Tara: România; Judet: OLT; -;   -; Nr: -;"/>
    <n v="1980"/>
    <n v="39785"/>
    <n v="28"/>
    <s v="in administrare"/>
    <s v="HG 982/1998;HG 1344/2011; HG 478/ 24-IUN-15;HG.478/24-IUN-15;OUG.1 din 04/01/2017;HG.354/18.05.2017;OUG.68 din 06/11/2019"/>
    <s v="imobil"/>
    <s v="Lungime= Km;Suprafeţe= ha;CF= ;"/>
  </r>
  <r>
    <x v="5251"/>
    <s v="8.04.04"/>
    <m/>
    <m/>
    <s v="DAF GURGUI"/>
    <s v="conform amenajamentelor silvice"/>
    <s v="VÂLCEA"/>
    <s v="-"/>
    <s v="Tara: România; Judet: VÂLCEA; -;   -; Nr: -;"/>
    <n v="1966"/>
    <n v="1022126"/>
    <n v="38"/>
    <s v="in administrare"/>
    <s v="HG 982/1998;HG 1344/2011; HG 478/ 24-IUN-15;HG.478/24-IUN-15;OUG.1 din 04/01/2017;OUG.68 din 06/11/2019"/>
    <s v="imobil"/>
    <s v="Lungime= Km;Suprafeţe= ha;CF= ;"/>
  </r>
  <r>
    <x v="5252"/>
    <s v="8.04.04"/>
    <m/>
    <m/>
    <s v="DAF SCINTEIA"/>
    <s v="conform amenajamentelor silvice"/>
    <s v="VÂLCEA"/>
    <s v="-"/>
    <s v="Tara: România; Judet: VÂLCEA; -;   -; Nr: -;"/>
    <n v="1980"/>
    <n v="24267"/>
    <n v="38"/>
    <s v="in administrare"/>
    <s v="HG 982/1998;HG 1344/2011; HG 478/ 24-IUN-15;HG.478/24-IUN-15;OUG.1 din 04/01/2017;OUG.68 din 06/11/2019"/>
    <s v="imobil"/>
    <s v="Lungime= Km;Suprafeţe= ha;CF= ;"/>
  </r>
  <r>
    <x v="5253"/>
    <s v="8.04.04"/>
    <m/>
    <m/>
    <s v="DAF BALOTA"/>
    <s v="conform amenajamentelor silvice"/>
    <s v="VÂLCEA"/>
    <s v="-"/>
    <s v="Tara: România; Judet: VÂLCEA; -;   -; Nr: -;"/>
    <n v="1965"/>
    <n v="283424"/>
    <n v="38"/>
    <s v="in administrare"/>
    <s v="HG 982/1998;HG 1344/2011; HG 478/ 24-IUN-15;HG.478/24-IUN-15;OUG.1 din 04/01/2017;HG.354/18.05.2017;OUG.68 din 06/11/2019"/>
    <s v="imobil"/>
    <s v="Lungime= Km;Suprafeţe= ha;CF= ;"/>
  </r>
  <r>
    <x v="5254"/>
    <s v="8.04.04"/>
    <m/>
    <m/>
    <s v="DAF  MANZU"/>
    <s v="conform amenajamentelor silvice"/>
    <s v="VÂLCEA"/>
    <s v="-"/>
    <s v="Tara: România; Judet: VÂLCEA; -;   -; Nr: -;"/>
    <n v="1964"/>
    <n v="334578"/>
    <n v="38"/>
    <s v="in administrare"/>
    <s v="HG 982/1998;HG 1344/2011; HG 478/ 24-IUN-15;HG.478/24-IUN-15;OUG.1 din 04/01/2017;HG.354/18.05.2017;OUG.68 din 06/11/2019"/>
    <s v="imobil"/>
    <s v="Lungime= Km;Suprafeţe= ha;CF= ;"/>
  </r>
  <r>
    <x v="5255"/>
    <s v="8.04.04"/>
    <m/>
    <m/>
    <s v="DAF V.ALUNULUI"/>
    <s v="conform amenajamentelor silvice"/>
    <s v="VÂLCEA"/>
    <s v="-"/>
    <s v="Tara: România; Judet: VÂLCEA; -;   -; Nr: -;"/>
    <n v="1970"/>
    <n v="11452"/>
    <n v="38"/>
    <s v="in administrare"/>
    <s v="HG 982/1998;HG 1344/2011; HG 478/ 24-IUN-15;HG.478/24-IUN-15;OUG.1 din 04/01/2017;OUG.68 din 06/11/2019"/>
    <s v="imobil"/>
    <s v="Lungime=2,0 Km;Suprafeţe= ha;CF= ;"/>
  </r>
  <r>
    <x v="5256"/>
    <s v="8.30.01"/>
    <m/>
    <m/>
    <s v="CT VLĂDEŞTI"/>
    <s v="conform amenajamentelor silvice"/>
    <s v="VÂLCEA"/>
    <s v="-"/>
    <s v="Tara: România; Judet: VÂLCEA; -;   -; Nr: -;"/>
    <n v="1982"/>
    <n v="9912"/>
    <n v="38"/>
    <s v="in administrare"/>
    <s v="HG 982/1998;HG 1344/2011; HG 478/ 24-IUN-15;HG.478/24-IUN-15;OUG.1 din 04/01/2017;HG.354/18.05.2017;OUG.68 din 06/11/2019;HG.846/08.10.2020"/>
    <s v="imobil"/>
    <s v="Lungime albie corectată/consolidată=3 km;"/>
  </r>
  <r>
    <x v="5257"/>
    <s v="8.30.01"/>
    <m/>
    <m/>
    <s v="CT OLĂNEŞTI"/>
    <s v="conform amenajamentelor silvice"/>
    <s v="VÂLCEA"/>
    <s v="-"/>
    <s v="Tara: România; Judet: VÂLCEA; -;   -; Nr: -;"/>
    <n v="1980"/>
    <n v="3455"/>
    <n v="38"/>
    <s v="in administrare"/>
    <s v="HG 982/1998;HG 1344/2011; HG 478/ 24-IUN-15;HG.478/24-IUN-15;OUG.1 din 04/01/2017;HG.354/18.05.2017;OUG.68 din 06/11/2019;HG.846/08.10.2020"/>
    <s v="imobil"/>
    <s v="Lungime albie corectată/consolidată=3,8 km;"/>
  </r>
  <r>
    <x v="5258"/>
    <s v="8.04.04"/>
    <m/>
    <m/>
    <s v="DAF GALBENU"/>
    <s v="conform amenajamentelor silvice"/>
    <s v="VÂLCEA"/>
    <s v="-"/>
    <s v="Tara: România; Judet: VÂLCEA; -;   -; Nr: -;"/>
    <n v="1942"/>
    <n v="627"/>
    <n v="38"/>
    <s v="in administrare"/>
    <s v="HG 982/1998;HG 1344/2011; HG 478/ 24-IUN-15;HG.478/24-IUN-15;OUG.1 din 04/01/2017;OUG.68 din 06/11/2019"/>
    <s v="imobil"/>
    <s v="Lungime= Km;Suprafeţe= ha;CF= ;"/>
  </r>
  <r>
    <x v="5259"/>
    <s v="8.04.04"/>
    <m/>
    <m/>
    <s v="DAF OB.MANAILESEI"/>
    <s v="conform amenajamentelor silvice"/>
    <s v="VÂLCEA"/>
    <s v="-"/>
    <s v="Tara: România; Judet: VÂLCEA; -;   -; Nr: -;"/>
    <n v="1981"/>
    <n v="65972"/>
    <n v="38"/>
    <s v="in administrare"/>
    <s v="HG 982/1998;HG 1344/2011; HG 478/ 24-IUN-15;HG.478/24-IUN-15;OUG.1 din 04/01/2017;OUG.68 din 06/11/2019"/>
    <s v="imobil"/>
    <s v="Lungime= Km;Suprafeţe= ha;CF= ;"/>
  </r>
  <r>
    <x v="5260"/>
    <s v="8.30.01"/>
    <m/>
    <m/>
    <s v="CT MALAIA PÂRÂUL IZ.- PÂRÂUL MUR"/>
    <s v="conform amenajamentelor silvice"/>
    <s v="VÂLCEA"/>
    <s v="-"/>
    <s v="Tara: România; Judet: VÂLCEA; -;   -; Nr: -;"/>
    <n v="1971"/>
    <n v="1410"/>
    <n v="38"/>
    <s v="in administrare"/>
    <s v="HG 982/1998;HG 1344/2011; HG 478/ 24-IUN-15;HG.478/24-IUN-15;OUG.1 din 04/01/2017;HG.354/18.05.2017;OUG.68 din 06/11/2019;HG.846/08.10.2020"/>
    <s v="imobil"/>
    <s v="Lungime albie corectată/consolidată=0,5 km;"/>
  </r>
  <r>
    <x v="5261"/>
    <s v="8.30.01"/>
    <m/>
    <m/>
    <s v="CT OGOSUL ADINC"/>
    <s v="conform amenajamentelor silvice"/>
    <s v="VÂLCEA"/>
    <s v="-"/>
    <s v="Tara: România; Judet: VÂLCEA; -;   -; Nr: -;"/>
    <n v="1973"/>
    <n v="25884"/>
    <n v="38"/>
    <s v="in administrare"/>
    <s v="HG 982/1998;HG 1344/2011; HG 478/ 24-IUN-15;HG.478/24-IUN-15;OUG.1 din 04/01/2017;HG.354/18.05.2017;OUG.68 din 06/11/2019;HG.846/08.10.2020"/>
    <s v="imobil"/>
    <s v="Lungime albie corectată/consolidată=0,8 km;"/>
  </r>
  <r>
    <x v="5262"/>
    <s v="8.30.01"/>
    <m/>
    <m/>
    <s v="CT PÂRÂUL LUI TOCAN"/>
    <s v="conform amenajamentelor silvice"/>
    <s v="VÂLCEA"/>
    <s v="-"/>
    <s v="Tara: România; Judet: VÂLCEA; -;   -; Nr: -;"/>
    <n v="1992"/>
    <n v="22540"/>
    <n v="38"/>
    <s v="in administrare"/>
    <s v="HG 982/1998;HG 1344/2011; HG 478/ 24-IUN-15;HG.478/24-IUN-15;OUG.1 din 04/01/2017;HG.354/18.05.2017;OUG.68 din 06/11/2019;HG.846/08.10.2020"/>
    <s v="imobil"/>
    <s v="Lungime albie corectată/consolidată=3 km;"/>
  </r>
  <r>
    <x v="5263"/>
    <s v="8.04.04"/>
    <m/>
    <m/>
    <s v="DAF LUPOAIA"/>
    <s v="conform amenajamentelor silvice"/>
    <s v="VÂLCEA"/>
    <s v="-"/>
    <s v="Tara: România; Judet: VÂLCEA; -;   -; Nr: -;"/>
    <n v="1961"/>
    <n v="209"/>
    <n v="38"/>
    <s v="in administrare"/>
    <s v="HG 982/1998;HG 1344/2011; HG 478/ 24-IUN-15;HG.478/24-IUN-15;OUG.1 din 04/01/2017;OUG.68 din 06/11/2019"/>
    <s v="imobil"/>
    <s v="Lungime= Km;Suprafeţe= ha;CF= ;"/>
  </r>
  <r>
    <x v="5264"/>
    <s v="8.04.04"/>
    <m/>
    <m/>
    <s v="DAF TUTUR"/>
    <s v="conform amenajamentelor silvice"/>
    <s v="VÂLCEA"/>
    <s v="-"/>
    <s v="Tara: România; Judet: VÂLCEA; -;   -; Nr: -;"/>
    <n v="1975"/>
    <n v="30580"/>
    <n v="38"/>
    <s v="in administrare"/>
    <s v="HG 982/1998;HG 1344/2011; HG 478/ 24-IUN-15;HG.478/24-IUN-15;OUG.1 din 04/01/2017;OUG.68 din 06/11/2019"/>
    <s v="imobil"/>
    <s v="Lungime= Km;Suprafeţe= ha;CF= ;"/>
  </r>
  <r>
    <x v="5265"/>
    <s v="8.04.04"/>
    <m/>
    <m/>
    <s v="DAF DANT-ROSIA"/>
    <s v="conform amenajamentelor silvice"/>
    <s v="VÂLCEA"/>
    <s v="-"/>
    <s v="Tara: România; Judet: VÂLCEA; -;   -; Nr: -;"/>
    <n v="1982"/>
    <n v="31849"/>
    <n v="38"/>
    <s v="in administrare"/>
    <s v="HG 982/1998;HG 1344/2011; HG 478/ 24-IUN-15;HG.478/24-IUN-15;OUG.1 din 04/01/2017;OUG.68 din 06/11/2019"/>
    <s v="imobil"/>
    <s v="Lungime= Km;Suprafeţe= ha;CF= ;"/>
  </r>
  <r>
    <x v="5266"/>
    <s v="8.04.04"/>
    <m/>
    <m/>
    <s v="DAF STUPINA II"/>
    <s v="conform amenajamentelor silvice"/>
    <s v="VÂLCEA"/>
    <s v="-"/>
    <s v="Tara: România; Judet: VÂLCEA; -;   -; Nr: -;"/>
    <n v="1977"/>
    <n v="2394"/>
    <n v="38"/>
    <s v="in administrare"/>
    <s v="HG 982/1998;HG 1344/2011; HG 478/ 24-IUN-15;HG.478/24-IUN-15;OUG.1 din 04/01/2017;OUG.68 din 06/11/2019"/>
    <s v="imobil"/>
    <s v="Lungime= Km;Suprafeţe= ha;CF= ;"/>
  </r>
  <r>
    <x v="5267"/>
    <s v="8.30._"/>
    <m/>
    <m/>
    <s v="CT BUMBUIESTI"/>
    <s v="conform amenajamentelor silvice"/>
    <s v="VÂLCEA"/>
    <s v="-"/>
    <s v="Tara: România; Judet: VÂLCEA; -;   -; Nr: -;"/>
    <n v="1949"/>
    <n v="73"/>
    <n v="38"/>
    <s v="in administrare"/>
    <s v="HG 982/1998;HG 1344/2011; HG 478/ 24-IUN-15;HG.478/24-IUN-15;OUG.1 din 04/01/2017;OUG.68 din 06/11/2019"/>
    <s v="imobil"/>
    <s v="Denumire=lucrare corectare torenti ;"/>
  </r>
  <r>
    <x v="5268"/>
    <s v="8.30._"/>
    <m/>
    <m/>
    <s v="CORECTIE TORENTI RACOVITA"/>
    <s v="conform amenajamentelor silvice"/>
    <s v="VÂLCEA"/>
    <s v="-"/>
    <s v="Tara: România; Judet: VÂLCEA; -;   -; Nr: -;"/>
    <n v="1949"/>
    <n v="985"/>
    <n v="38"/>
    <s v="in administrare"/>
    <s v="HG 982/1998;HG 1344/2011;OUG.1 din 04/01/2017;OUG.68 din 06/11/2019"/>
    <s v="imobil"/>
    <s v="lucrari de corectarea torentilor"/>
  </r>
  <r>
    <x v="5269"/>
    <s v="8.30._"/>
    <m/>
    <m/>
    <s v="CORECTIE TORENTI LAZ I"/>
    <s v="conform amenajamentelor silvice"/>
    <s v="VÂLCEA"/>
    <s v="-"/>
    <s v="Tara: România; Judet: VÂLCEA; -;   -; Nr: -;"/>
    <n v="1965"/>
    <n v="1347"/>
    <n v="38"/>
    <s v="in administrare"/>
    <s v="HG 982/1998;HG 1344/2011;OUG.1 din 04/01/2017;OUG.68 din 06/11/2019"/>
    <s v="imobil"/>
    <s v="lucrari de corectarea torentilor"/>
  </r>
  <r>
    <x v="5270"/>
    <s v="8.30.01"/>
    <m/>
    <m/>
    <s v="CT CĂLINEŞTI SAT"/>
    <s v="conform amenajamentelor silvice"/>
    <s v="VÂLCEA"/>
    <s v="-"/>
    <s v="Tara: România; Judet: VÂLCEA; -;   -; Nr: -;"/>
    <n v="1975"/>
    <n v="6829"/>
    <n v="38"/>
    <s v="in administrare"/>
    <s v="HG 982/1998;HG 1344/2011; HG 478/ 24-IUN-15;HG.478/24-IUN-15;OUG.1 din 04/01/2017;HG.354/18.05.2017;OUG.68 din 06/11/2019;HG.846/08.10.2020"/>
    <s v="imobil"/>
    <s v="Lungime albie corectată/consolidată=2,9 km;"/>
  </r>
  <r>
    <x v="5271"/>
    <s v="8.04.04"/>
    <m/>
    <m/>
    <s v="DRUM AUTO CALINESTI"/>
    <s v="conform amenajamentelor silvice"/>
    <s v="VÂLCEA"/>
    <s v="-"/>
    <s v="Tara: România; Judet: VÂLCEA; -;   -; Nr: -;"/>
    <n v="1965"/>
    <n v="27482"/>
    <n v="38"/>
    <s v="in administrare"/>
    <s v="HG 982/1998;HG 1344/2011;OUG.1 din 04/01/2017;OUG.68 din 06/11/2019"/>
    <s v="imobil"/>
    <s v="drum forestier"/>
  </r>
  <r>
    <x v="5272"/>
    <s v="8.04.04"/>
    <m/>
    <m/>
    <s v="DAF MUIERESTITA MICA"/>
    <s v="conform amenajamentelor silvice"/>
    <s v="VÂLCEA"/>
    <s v="-"/>
    <s v="Tara: România; Judet: VÂLCEA; -;   -; Nr: -;"/>
    <n v="1995"/>
    <n v="659"/>
    <n v="38"/>
    <s v="in administrare"/>
    <s v="HG 982/1998;HG 1344/2011; HG 478/ 24-IUN-15;HG.478/24-IUN-15;OUG.1 din 04/01/2017;HG.354/18.05.2017;OUG.68 din 06/11/2019"/>
    <s v="imobil"/>
    <s v="Lungime= Km;Suprafeţe= ha;CF= ;"/>
  </r>
  <r>
    <x v="5273"/>
    <s v="8.04.04"/>
    <m/>
    <m/>
    <s v="D.A.F.POTOPIN-FALCOI 3.6 KM"/>
    <s v="conform amenajamentelor silvice"/>
    <s v="OLT"/>
    <s v="-"/>
    <s v="Tara: România; Judet: OLT; -;   -; Nr: -;"/>
    <n v="1979"/>
    <n v="44891"/>
    <n v="28"/>
    <s v="in administrare"/>
    <s v="HG 982/1998;HG 1344/2011;OUG.1 din 04/01/2017;HG.354/18.05.2017;OUG.68 din 06/11/2019"/>
    <s v="imobil"/>
    <s v="Lungime= Km;Suprafeţe= ha;CF= ;"/>
  </r>
  <r>
    <x v="5274"/>
    <s v="8.04.04"/>
    <m/>
    <m/>
    <s v="DAF ROSTEA III"/>
    <s v="conform amenajamentelor silvice"/>
    <s v="VÂLCEA"/>
    <s v="-"/>
    <s v="Tara: România; Judet: VÂLCEA; -;   -; Nr: -;"/>
    <n v="1981"/>
    <n v="61027"/>
    <n v="38"/>
    <s v="in administrare"/>
    <s v="HG 982/1998;HG 1344/2011; HG 478/ 24-IUN-15;HG.478/24-IUN-15;OUG.1 din 04/01/2017;OUG.68 din 06/11/2019"/>
    <s v="imobil"/>
    <s v="Lungime=1,0 Km;Suprafeţe= ha;CF= ;"/>
  </r>
  <r>
    <x v="5275"/>
    <s v="8.04.04"/>
    <m/>
    <m/>
    <s v="DAF CACIULATA II"/>
    <s v="conform amenajamentelor silvice"/>
    <s v="VÂLCEA"/>
    <s v="-"/>
    <s v="Tara: România; Judet: VÂLCEA; -;   -; Nr: -;"/>
    <n v="1969"/>
    <n v="130279"/>
    <n v="38"/>
    <s v="in administrare"/>
    <s v="HG 982/1998;HG 1344/2011; HG 478/ 24-IUN-15;HG.478/24-IUN-15;OUG.1 din 04/01/2017;HG.354/18.05.2017;OUG.68 din 06/11/2019"/>
    <s v="imobil"/>
    <s v="Lungime=0,8 Km;Suprafeţe= ha;CF= ;"/>
  </r>
  <r>
    <x v="5276"/>
    <s v="8.04.04"/>
    <m/>
    <m/>
    <s v="DAF ROSTEA II"/>
    <s v="conform amenajamentelor silvice"/>
    <s v="VÂLCEA"/>
    <s v="-"/>
    <s v="Tara: România; Judet: VÂLCEA; -;   -; Nr: -;"/>
    <n v="1964"/>
    <n v="200778"/>
    <n v="38"/>
    <s v="in administrare"/>
    <s v="HG 982/1998;HG 1344/2011; HG 478/ 24-IUN-15;HG.478/24-IUN-15;OUG.1 din 04/01/2017;OUG.68 din 06/11/2019"/>
    <s v="imobil"/>
    <s v="Lungime=2,3 Km;Suprafeţe= ha;CF= ;"/>
  </r>
  <r>
    <x v="5277"/>
    <s v="8.30.01"/>
    <m/>
    <m/>
    <s v="CT PÂRÂUL LUI COMAN"/>
    <s v="conform amenajamentelor silvice"/>
    <s v="VÂLCEA"/>
    <s v="-"/>
    <s v="Tara: România; Judet: VÂLCEA; -;   -; Nr: -;"/>
    <n v="1976"/>
    <n v="480"/>
    <n v="38"/>
    <s v="in administrare"/>
    <s v="HG 982/1998;HG 1344/2011; HG 478/ 24-IUN-15;HG.478/24-IUN-15;OUG.1 din 04/01/2017;HG.354/18.05.2017;OUG.68 din 06/11/2019;HG.846/08.10.2020"/>
    <s v="imobil"/>
    <s v="Lungime albie corectată/consolidată=1,4 km;"/>
  </r>
  <r>
    <x v="5278"/>
    <s v="8.30.01"/>
    <m/>
    <m/>
    <s v="CT SASA SĂLIŞTE"/>
    <s v="conform amenajamentelor silvice"/>
    <s v="VÂLCEA"/>
    <s v="-"/>
    <s v="Tara: România; Judet: VÂLCEA; -;   -; Nr: -;"/>
    <n v="1970"/>
    <n v="1509"/>
    <n v="38"/>
    <s v="in administrare"/>
    <s v="HG 982/1998;HG 1344/2011; HG 478/ 24-IUN-15;HG.478/24-IUN-15;OUG.1 din 04/01/2017;HG.354/18.05.2017;OUG.68 din 06/11/2019;HG.846/08.10.2020"/>
    <s v="imobil"/>
    <s v="Lungime albie corectată/consolidată=0,9 km;"/>
  </r>
  <r>
    <x v="5279"/>
    <s v="8.30.01"/>
    <m/>
    <m/>
    <s v="CT SECARELE"/>
    <s v="conform amenajamentelor silvice"/>
    <s v="VÂLCEA"/>
    <s v="-"/>
    <s v="Tara: România; Judet: VÂLCEA; -;   -; Nr: -;"/>
    <n v="1975"/>
    <n v="1097"/>
    <n v="38"/>
    <s v="in administrare"/>
    <s v="HG 982/1998;HG 1344/2011; HG 478/ 24-IUN-15;HG.478/24-IUN-15;OUG.1 din 04/01/2017;HG.354/18.05.2017;OUG.68 din 06/11/2019;HG.846/08.10.2020"/>
    <s v="imobil"/>
    <s v="Lungime albie corectată/consolidată=0,4 km;"/>
  </r>
  <r>
    <x v="5280"/>
    <s v="8.30.01"/>
    <m/>
    <m/>
    <s v="CT VALEA LUI STAN"/>
    <s v="conform amenajamentelor silvice"/>
    <s v="VÂLCEA"/>
    <s v="-"/>
    <s v="Tara: România; Judet: VÂLCEA; -;   -; Nr: -;"/>
    <n v="1976"/>
    <n v="620"/>
    <n v="38"/>
    <s v="in administrare"/>
    <s v="HG 982/1998;HG 1344/2011; HG 478/ 24-IUN-15;HG.478/24-IUN-15;OUG.1 din 04/01/2017;HG.354/18.05.2017;OUG.68 din 06/11/2019;HG.846/08.10.2020"/>
    <s v="imobil"/>
    <s v="Lungime albie corectată/consolidată=2 km;"/>
  </r>
  <r>
    <x v="5281"/>
    <s v="8.04.04"/>
    <m/>
    <m/>
    <s v="DAF GRABLE-PR.CALULUI"/>
    <s v="conform amenajamentelor silvice"/>
    <s v="VÂLCEA"/>
    <s v="-"/>
    <s v="Tara: România; Judet: VÂLCEA; -;   -; Nr: -;"/>
    <n v="1992"/>
    <n v="42646"/>
    <n v="38"/>
    <s v="in administrare"/>
    <s v="HG 982/1998;HG 1344/2011; HG 478/ 24-IUN-15;HG.478/24-IUN-15;OUG.1 din 04/01/2017;HG.354/18.05.2017;OUG.68 din 06/11/2019"/>
    <s v="imobil"/>
    <s v="Lungime= Km;Suprafeţe= ha;CF= ;"/>
  </r>
  <r>
    <x v="5282"/>
    <s v="8.04.04"/>
    <m/>
    <m/>
    <s v="DAF GRABLE-PR.CALULUI"/>
    <s v="conform amenajamentelor silvice"/>
    <s v="VÂLCEA"/>
    <s v="-"/>
    <s v="Tara: România; Judet: VÂLCEA; -;   -; Nr: -;"/>
    <n v="1993"/>
    <n v="58615"/>
    <n v="38"/>
    <s v="in administrare"/>
    <s v="HG 982/1998;HG 1344/2011; HG 478/ 24-IUN-15;HG.478/24-IUN-15;OUG.1 din 04/01/2017;HG.354/18.05.2017;OUG.68 din 06/11/2019"/>
    <s v="imobil"/>
    <s v="Lungime= Km;Suprafeţe= ha;CF= ;"/>
  </r>
  <r>
    <x v="5283"/>
    <s v="8.04.04"/>
    <m/>
    <m/>
    <s v="DAF MOVILISI LUNTRILOR"/>
    <s v="conform amenajamentelor silvice"/>
    <s v="VÂLCEA"/>
    <s v="-"/>
    <s v="Tara: România; Judet: VÂLCEA; -;   -; Nr: -;"/>
    <n v="1954"/>
    <n v="1197"/>
    <n v="38"/>
    <s v="in administrare"/>
    <s v="HG 982/1998;HG 1344/2011; HG 478/ 24-IUN-15;HG.478/24-IUN-15;OUG.1 din 04/01/2017;OUG.68 din 06/11/2019"/>
    <s v="imobil"/>
    <s v="Lungime= Km;Suprafeţe= ha;CF= ;"/>
  </r>
  <r>
    <x v="5284"/>
    <s v="8.30.01"/>
    <m/>
    <m/>
    <s v="CT SĂLIŞTE"/>
    <s v="conform amenajamentelor silvice"/>
    <s v="VÂLCEA"/>
    <s v="-"/>
    <s v="Tara: România; Judet: VÂLCEA; -;   -; Nr: -;"/>
    <n v="1972"/>
    <n v="1222"/>
    <n v="38"/>
    <s v="in administrare"/>
    <s v="HG 982/1998;HG 1344/2011; HG 478/ 24-IUN-15;HG.478/24-IUN-15;OUG.1 din 04/01/2017;HG.354/18.05.2017;OUG.68 din 06/11/2019;HG.846/08.10.2020"/>
    <s v="imobil"/>
    <s v="Lungime albie corectată/consolidată=2 km;"/>
  </r>
  <r>
    <x v="5285"/>
    <s v="8.30.01"/>
    <m/>
    <m/>
    <s v="CT PR.ADACINII"/>
    <s v="conform amenajamentelor silvice"/>
    <s v="VÂLCEA"/>
    <s v="-"/>
    <s v="Tara: România; Judet: VÂLCEA; -;   -; Nr: -;"/>
    <n v="1969"/>
    <n v="1623"/>
    <n v="38"/>
    <s v="in administrare"/>
    <s v="HG 982/1998;HG 1344/2011; HG 478/ 24-IUN-15;HG.478/24-IUN-15;OUG.1 din 04/01/2017;HG.354/18.05.2017;OUG.68 din 06/11/2019;HG.846/08.10.2020"/>
    <s v="imobil"/>
    <s v="Lungime albie corectată/consolidată=0,7 km;"/>
  </r>
  <r>
    <x v="5286"/>
    <s v="8.04.04"/>
    <m/>
    <m/>
    <s v="DAF TOTUSCA MICA"/>
    <s v="conform amenajamentelor silvice"/>
    <s v="VÂLCEA"/>
    <s v="-"/>
    <s v="Tara: România; Judet: VÂLCEA; -;   -; Nr: -;"/>
    <n v="1977"/>
    <n v="73090"/>
    <n v="38"/>
    <s v="in administrare"/>
    <s v="HG 982/1998;HG 1344/2011; HG 478/ 24-IUN-15;HG.478/24-IUN-15;OUG.1 din 04/01/2017;OUG.68 din 06/11/2019"/>
    <s v="imobil"/>
    <s v="Lungime= Km;Suprafeţe= ha;CF= ;"/>
  </r>
  <r>
    <x v="5287"/>
    <s v="8.04.04"/>
    <m/>
    <m/>
    <s v="DRUM FORESTIER LUNCA EROILOR"/>
    <s v="conform amenajamentelor silvice"/>
    <s v="OLT"/>
    <s v="-"/>
    <s v="Tara: România; Judet: OLT; -;   -; Nr: -;"/>
    <n v="1982"/>
    <n v="269070"/>
    <n v="28"/>
    <s v="in administrare"/>
    <s v="HG 982/1998;HG 1344/2011; HG 478/ 24-IUN-15;HG.478/24-IUN-15;OUG.1 din 04/01/2017;HG.354/18.05.2017;OUG.68 din 06/11/2019"/>
    <s v="imobil"/>
    <s v="Lungime= Km;Suprafeţe= ha;CF= ;"/>
  </r>
  <r>
    <x v="5288"/>
    <s v="8.04.04"/>
    <m/>
    <m/>
    <s v="DRUM FORESTIER OLTET-OBOGA"/>
    <s v="conform amenajamentelor silvice"/>
    <s v="OLT"/>
    <s v="-"/>
    <s v="Tara: România; Judet: OLT; -;   -; Nr: -;"/>
    <n v="1986"/>
    <n v="128648"/>
    <n v="28"/>
    <s v="in administrare"/>
    <s v="HG 982/1998;HG 1344/2011; HG 478/ 24-IUN-15;HG.478/24-IUN-15;OUG.1 din 04/01/2017;HG.354/18.05.2017;OUG.68 din 06/11/2019"/>
    <s v="imobil"/>
    <s v="Lungime= Km;Suprafeţe= ha;CF= ;"/>
  </r>
  <r>
    <x v="5289"/>
    <s v="8.04.04"/>
    <m/>
    <m/>
    <s v="DAF  FIRIJBA"/>
    <s v="conform amenajamentelor silvice"/>
    <s v="VÂLCEA"/>
    <s v="-"/>
    <s v="Tara: România; Judet: VÂLCEA; -;   -; Nr: -;"/>
    <n v="1961"/>
    <n v="905"/>
    <n v="38"/>
    <s v="in administrare"/>
    <s v="HG 982/1998;HG 1344/2011; HG 478/ 24-IUN-15;HG.478/24-IUN-15;OUG.1 din 04/01/2017;OUG.68 din 06/11/2019"/>
    <s v="imobil"/>
    <s v="Lungime=2,0 Km;Suprafeţe= ha;CF= ;"/>
  </r>
  <r>
    <x v="5290"/>
    <s v="8.04.04"/>
    <m/>
    <m/>
    <s v="DAF VIISOARA"/>
    <s v="conform amenajamentelor silvice"/>
    <s v="VÂLCEA"/>
    <s v="-"/>
    <s v="Tara: România; Judet: VÂLCEA; -;   -; Nr: -;"/>
    <n v="1958"/>
    <n v="58"/>
    <n v="38"/>
    <s v="in administrare"/>
    <s v="HG 982/1998;HG 1344/2011; HG 478/ 24-IUN-15;HG.478/24-IUN-15;OUG.1 din 04/01/2017;OUG.68 din 06/11/2019"/>
    <s v="imobil"/>
    <s v="Lungime=0,6 Km;Suprafeţe= ha;CF= ;"/>
  </r>
  <r>
    <x v="5291"/>
    <s v="8.04.04"/>
    <m/>
    <m/>
    <s v="DAF PURCARETU"/>
    <s v="conform amenajamentelor silvice"/>
    <s v="VÂLCEA"/>
    <s v="-"/>
    <s v="Tara: România; Judet: VÂLCEA; -;   -; Nr: -;"/>
    <n v="1958"/>
    <n v="49"/>
    <n v="38"/>
    <s v="in administrare"/>
    <s v="HG 982/1998;HG 1344/2011; HG 478/ 24-IUN-15;HG.478/24-IUN-15;OUG.1 din 04/01/2017;OUG.68 din 06/11/2019"/>
    <s v="imobil"/>
    <s v="Lungime=0,4 Km;Suprafeţe= ha;CF= ;"/>
  </r>
  <r>
    <x v="5292"/>
    <s v="8.04.04"/>
    <m/>
    <m/>
    <s v="DAF MODOIA URZICA"/>
    <s v="conform amenajamentelor silvice"/>
    <s v="VÂLCEA"/>
    <s v="-"/>
    <s v="Tara: România; Judet: VÂLCEA; -;   -; Nr: -;"/>
    <n v="1959"/>
    <n v="192"/>
    <n v="38"/>
    <s v="in administrare"/>
    <s v="HG 982/1998;HG 1344/2011; HG 478/ 24-IUN-15;HG.478/24-IUN-15;OUG.1 din 04/01/2017;OUG.68 din 06/11/2019"/>
    <s v="imobil"/>
    <s v="Lungime=1,5 Km;Suprafeţe= ha;CF= ;"/>
  </r>
  <r>
    <x v="5293"/>
    <s v="8.04.04"/>
    <m/>
    <m/>
    <s v="DAF RUGINOSU"/>
    <s v="conform amenajamentelor silvice"/>
    <s v="VÂLCEA"/>
    <s v="-"/>
    <s v="Tara: România; Judet: VÂLCEA; -;   -; Nr: -;"/>
    <n v="1958"/>
    <n v="303"/>
    <n v="38"/>
    <s v="in administrare"/>
    <s v="HG 982/1998;HG 1344/2011; HG 478/ 24-IUN-15;HG.478/24-IUN-15;OUG.1 din 04/01/2017;OUG.68 din 06/11/2019"/>
    <s v="imobil"/>
    <s v="Lungime=2,2 Km;Suprafeţe= ha;CF= ;"/>
  </r>
  <r>
    <x v="5294"/>
    <s v="8.30.01"/>
    <m/>
    <m/>
    <s v="CT VALEA LUI COPACI"/>
    <s v="conform amenajamentelor silvice"/>
    <s v="VÂLCEA"/>
    <s v="-"/>
    <s v="Tara: România; Judet: VÂLCEA; -;   -; Nr: -;"/>
    <n v="1988"/>
    <n v="27720"/>
    <n v="38"/>
    <s v="in administrare"/>
    <s v="HG 982/1998;HG 1344/2011; HG 478/ 24-IUN-15;HG.478/24-IUN-15;OUG.1 din 04/01/2017;HG.354/18.05.2017;OUG.68 din 06/11/2019;HG.846/08.10.2020"/>
    <s v="imobil"/>
    <s v="Lungime albie corectată/consolidată=3 km;"/>
  </r>
  <r>
    <x v="5295"/>
    <s v="8.30.01"/>
    <m/>
    <m/>
    <s v="CT URSANCA II"/>
    <s v="conform amenajamentelor silvice"/>
    <s v="VÂLCEA"/>
    <s v="-"/>
    <s v="Tara: România; Judet: VÂLCEA; -;   -; Nr: -;"/>
    <n v="1976"/>
    <n v="170371"/>
    <n v="38"/>
    <s v="in administrare"/>
    <s v="HG 982/1998;HG 1344/2011; HG 478/ 24-IUN-15;HG.478/24-IUN-15;OUG.1 din 04/01/2017;HG.354/18.05.2017;OUG.68 din 06/11/2019;HG.846/08.10.2020"/>
    <s v="imobil"/>
    <s v="Lungime albie corectată/consolidată=2,8 km;"/>
  </r>
  <r>
    <x v="5296"/>
    <s v="8.30.01"/>
    <m/>
    <m/>
    <s v="CT VALEA TUDOREŞTI"/>
    <s v="conform amenajamentelor silvice"/>
    <s v="VÂLCEA"/>
    <s v="-"/>
    <s v="Tara: România; Judet: VÂLCEA; -;   -; Nr: -;"/>
    <n v="1981"/>
    <n v="1070"/>
    <n v="38"/>
    <s v="in administrare"/>
    <s v="HG 982/1998;HG 1344/2011; HG 478/ 24-IUN-15;HG.478/24-IUN-15;OUG.1 din 04/01/2017;HG.354/18.05.2017;OUG.68 din 06/11/2019;HG.846/08.10.2020"/>
    <s v="imobil"/>
    <s v="Lungime albie corectată/consolidată=1 km;"/>
  </r>
  <r>
    <x v="5297"/>
    <s v="8.30.01"/>
    <m/>
    <m/>
    <s v="CT PÂRÂUL MAREŞ"/>
    <s v="conform amenajamentelor silvice"/>
    <s v="VÂLCEA"/>
    <s v="-"/>
    <s v="Tara: România; Judet: VÂLCEA; -;   -; Nr: -;"/>
    <n v="1981"/>
    <n v="1255"/>
    <n v="38"/>
    <s v="in administrare"/>
    <s v="HG 982/1998;HG 1344/2011; HG 478/ 24-IUN-15;HG.478/24-IUN-15;OUG.1 din 04/01/2017;HG.354/18.05.2017;OUG.68 din 06/11/2019;HG.846/08.10.2020"/>
    <s v="imobil"/>
    <s v="Lungime albie corectată/consolidată=1,5 km;"/>
  </r>
  <r>
    <x v="5298"/>
    <s v="8.30.01"/>
    <m/>
    <m/>
    <s v="CT VALEA BISERICII"/>
    <s v="conform amenajamentelor silvice"/>
    <s v="VÂLCEA"/>
    <s v="-"/>
    <s v="Tara: România; Judet: VÂLCEA; -;   -; Nr: -;"/>
    <n v="1982"/>
    <n v="5101"/>
    <n v="38"/>
    <s v="in administrare"/>
    <s v="HG 982/1998;HG 1344/2011; HG 478/ 24-IUN-15;HG.478/24-IUN-15;OUG.1 din 04/01/2017;HG.354/18.05.2017;OUG.68 din 06/11/2019;HG.846/08.10.2020"/>
    <s v="imobil"/>
    <s v="Lungime albie corectată/consolidată=6,5 km;"/>
  </r>
  <r>
    <x v="5299"/>
    <s v="8.30.01"/>
    <m/>
    <m/>
    <s v="BARAJ BETON VALEA VOICULUI"/>
    <s v="conform amenajamentelor silvice"/>
    <s v="VÂLCEA"/>
    <s v="-"/>
    <s v="Tara: România; Judet: VÂLCEA; -;   -; Nr: -;"/>
    <n v="1981"/>
    <n v="2267"/>
    <n v="38"/>
    <s v="in administrare"/>
    <s v="HG 982/1998;HG 1344/2011; HG 478/ 24-IUN-15;HG.478/24-IUN-15;OUG.1 din 04/01/2017;HG.354/18.05.2017;OUG.68 din 06/11/2019;HG.846/08.10.2020"/>
    <s v="imobil"/>
    <s v="Lungime albie corectată/consolidată=3 km;"/>
  </r>
  <r>
    <x v="5300"/>
    <s v="8.04.04"/>
    <m/>
    <m/>
    <s v="DAF BARANGI"/>
    <s v="conform amenajamentelor silvice"/>
    <s v="VÂLCEA"/>
    <s v="-"/>
    <s v="Tara: România; Judet: VÂLCEA; -;   -; Nr: -;"/>
    <n v="1980"/>
    <n v="2836"/>
    <n v="38"/>
    <s v="in administrare"/>
    <s v="HG 982/1998;HG 1344/2011; HG 478/ 24-IUN-15;HG.478/24-IUN-15;OUG.1 din 04/01/2017;OUG.68 din 06/11/2019"/>
    <s v="imobil"/>
    <s v="Lungime=0,7 Km;Suprafeţe= ha;CF= ;"/>
  </r>
  <r>
    <x v="5301"/>
    <s v="8.04.04"/>
    <m/>
    <m/>
    <s v="DRUMURI SI PLATFORME BALASTATE"/>
    <s v="conform amenajamentelor silvice"/>
    <s v="CARAŞ-SEVERIN"/>
    <s v="-"/>
    <s v="Tara: România; Judet: CARAŞ-SEVERIN; -;   -; Nr: -;"/>
    <n v="993"/>
    <n v="1298"/>
    <n v="11"/>
    <s v="in administrare"/>
    <s v="HG 982/1998;HG 1344/2011;OUG.1 din 04/01/2017;HG.354/18.05.2017;OUG.68 din 06/11/2019"/>
    <s v="imobil"/>
    <s v="Lungime= Km;Suprafeţe= ha;CF= ;"/>
  </r>
  <r>
    <x v="5302"/>
    <s v="8.04.04"/>
    <m/>
    <m/>
    <s v="DRUM ACCES VALIUG"/>
    <s v="conform amenajamentelor silvice"/>
    <s v="CARAŞ-SEVERIN"/>
    <s v="-"/>
    <s v="Tara: România; Judet: CARAŞ-SEVERIN; -;   -; Nr: -;"/>
    <n v="1271"/>
    <n v="131"/>
    <n v="11"/>
    <s v="in administrare"/>
    <s v="HG 982/1998;HG 1344/2011;OUG.1 din 04/01/2017;HG.354/18.05.2017;OUG.68 din 06/11/2019"/>
    <s v="imobil"/>
    <s v="Lungime= Km;Suprafeţe= ha;CF= ;"/>
  </r>
  <r>
    <x v="5303"/>
    <s v="8.04.04"/>
    <m/>
    <m/>
    <s v="CRACUL CAPATINII"/>
    <s v="conform amenajamentelor silvice"/>
    <s v="CARAŞ-SEVERIN"/>
    <s v="-"/>
    <s v="Tara: România; Judet: CARAŞ-SEVERIN; -;   -; Nr: -;"/>
    <n v="1271"/>
    <n v="1794"/>
    <n v="11"/>
    <s v="in administrare"/>
    <s v="HG 982/1998;HG 1344/2011;OUG.1 din 04/01/2017;HG.354/18.05.2017;OUG.68 din 06/11/2019"/>
    <s v="imobil"/>
    <s v="Lungime= Km;Suprafeţe= ha;CF= ;"/>
  </r>
  <r>
    <x v="5304"/>
    <s v="8.04.04"/>
    <m/>
    <m/>
    <s v="DRUM COASTA"/>
    <s v="conform amenajamentelor silvice"/>
    <s v="CARAŞ-SEVERIN"/>
    <s v="-"/>
    <s v="Tara: România; Judet: CARAŞ-SEVERIN; -;   -; Nr: -;"/>
    <n v="1271"/>
    <n v="3090"/>
    <n v="11"/>
    <s v="in administrare"/>
    <s v="HG 982/1998;HG 1344/2011;OUG.1 din 04/01/2017;HG.354/18.05.2017;OUG.68 din 06/11/2019"/>
    <s v="imobil"/>
    <s v="Lungime= Km;Suprafeţe= ha;CF= ;"/>
  </r>
  <r>
    <x v="5305"/>
    <s v="8.04.04"/>
    <m/>
    <m/>
    <s v="DAF IZVORUL RAU"/>
    <s v="conform amenajamentelor silvice"/>
    <s v="CARAŞ-SEVERIN"/>
    <s v="Berzasca"/>
    <s v="Tara: România; Judet: CARAŞ-SEVERIN;Com Berzasca;   -; Nr: -;"/>
    <n v="1982"/>
    <n v="274"/>
    <n v="11"/>
    <s v="in administrare"/>
    <s v="HG 982/1998;HG 1344/2011; HG 478/ 24-IUN-15;HG.478/24-IUN-15;OUG.1 din 04/01/2017;HG.354/18.05.2017;OUG.68 din 06/11/2019"/>
    <s v="imobil"/>
    <s v="Lungime=1,5 Km;Suprafeţe=0,09 ha;CF= ;"/>
  </r>
  <r>
    <x v="5306"/>
    <s v="8.04.04"/>
    <m/>
    <m/>
    <s v="DAF OGASUL MARGEAN"/>
    <s v="conform amenajamentelor silvice"/>
    <s v="CARAŞ-SEVERIN"/>
    <s v="Berzasca"/>
    <s v="Tara: România; Judet: CARAŞ-SEVERIN;Com Berzasca;   -; Nr: -;"/>
    <n v="1971"/>
    <n v="74"/>
    <n v="11"/>
    <s v="in administrare"/>
    <s v="HG 982/1998;HG 1344/2011; HG 478/ 24-IUN-15;HG.478/24-IUN-15;OUG.1 din 04/01/2017;HG.354/18.05.2017;OUG.68 din 06/11/2019"/>
    <s v="imobil"/>
    <s v="Lungime=2,4 Km;Suprafeţe=0,14 ha;CF= ;"/>
  </r>
  <r>
    <x v="5307"/>
    <s v="8.04.04"/>
    <m/>
    <m/>
    <s v="OGASUL BETII"/>
    <s v="conform amenajamentelor silvice"/>
    <s v="CARAŞ-SEVERIN"/>
    <s v="-"/>
    <s v="Tara: România; Judet: CARAŞ-SEVERIN; -;   -; Nr: -;"/>
    <n v="1271"/>
    <n v="3544"/>
    <n v="11"/>
    <s v="in administrare"/>
    <s v="HG 982/1998;HG 1344/2011;OUG.1 din 04/01/2017;HG.354/18.05.2017;OUG.68 din 06/11/2019"/>
    <s v="imobil"/>
    <s v="Lungime= Km;Suprafeţe= ha;CF= ;"/>
  </r>
  <r>
    <x v="5308"/>
    <s v="8.04.04"/>
    <m/>
    <m/>
    <s v="HIRTU IZVORUL-RAU"/>
    <s v="conform amenajamentelor silvice"/>
    <s v="CARAŞ-SEVERIN"/>
    <s v="-"/>
    <s v="Tara: România; Judet: CARAŞ-SEVERIN; -;   -; Nr: -;"/>
    <n v="1278"/>
    <n v="115806"/>
    <n v="11"/>
    <s v="in administrare"/>
    <s v="HG 982/1998;HG 1344/2011;OUG.1 din 04/01/2017;HG.354/18.05.2017;OUG.68 din 06/11/2019"/>
    <s v="imobil"/>
    <s v="Lungime= Km;Suprafeţe= ha;CF= ;"/>
  </r>
  <r>
    <x v="5309"/>
    <s v="8.04.04"/>
    <m/>
    <m/>
    <s v="OGASUL FURTUNII"/>
    <s v="conform amenajamentelor silvice"/>
    <s v="CARAŞ-SEVERIN"/>
    <s v="-"/>
    <s v="Tara: România; Judet: CARAŞ-SEVERIN; -;   -; Nr: -;"/>
    <n v="1271"/>
    <n v="67724"/>
    <n v="11"/>
    <s v="in administrare"/>
    <s v="HG 982/1998;HG 1344/2011;OUG.1 din 04/01/2017;HG.354/18.05.2017;OUG.68 din 06/11/2019"/>
    <s v="imobil"/>
    <s v="Lungime= Km;Suprafeţe= ha;CF= ;"/>
  </r>
  <r>
    <x v="5310"/>
    <s v="8.04.04"/>
    <m/>
    <m/>
    <s v="COASTA VALIUG"/>
    <s v="conform amenajamentelor silvice"/>
    <s v="CARAŞ-SEVERIN"/>
    <s v="-"/>
    <s v="Tara: România; Judet: CARAŞ-SEVERIN; -;   -; Nr: -;"/>
    <n v="1271"/>
    <n v="1615"/>
    <n v="11"/>
    <s v="in administrare"/>
    <s v="HG 982/1998;HG 1344/2011;OUG.1 din 04/01/2017;HG.354/18.05.2017;OUG.68 din 06/11/2019"/>
    <s v="imobil"/>
    <s v="Lungime= Km;Suprafeţe= ha;CF= ;"/>
  </r>
  <r>
    <x v="5311"/>
    <s v="8.04.04"/>
    <m/>
    <m/>
    <s v="MOLIDUL"/>
    <s v="conform amenajamentelor silvice"/>
    <s v="CARAŞ-SEVERIN"/>
    <s v="-"/>
    <s v="Tara: România; Judet: CARAŞ-SEVERIN; -;   -; Nr: -;"/>
    <n v="1273"/>
    <n v="26368"/>
    <n v="11"/>
    <s v="in administrare"/>
    <s v="HG 982/1998;HG 1344/2011;OUG.1 din 04/01/2017;HG.354/18.05.2017;OUG.68 din 06/11/2019"/>
    <s v="imobil"/>
    <s v="Lungime= Km;Suprafeţe= ha;CF= ;"/>
  </r>
  <r>
    <x v="5312"/>
    <s v="8.04.04"/>
    <m/>
    <m/>
    <s v="NEGRILOVAT-BOLNOVAT"/>
    <s v="conform amenajamentelor silvice"/>
    <s v="CARAŞ-SEVERIN"/>
    <s v="-"/>
    <s v="Tara: România; Judet: CARAŞ-SEVERIN; -;   -; Nr: -;"/>
    <n v="1282"/>
    <n v="8200"/>
    <n v="11"/>
    <s v="in administrare"/>
    <s v="HG 982/1998;HG 1344/2011;OUG.1 din 04/01/2017;HG.354/18.05.2017;OUG.68 din 06/11/2019"/>
    <s v="imobil"/>
    <s v="Lungime= Km;Suprafeţe= ha;CF= ;"/>
  </r>
  <r>
    <x v="5313"/>
    <s v="8.04.04"/>
    <m/>
    <m/>
    <s v="PRELUNGIRE PUGNATA"/>
    <s v="conform amenajamentelor silvice"/>
    <s v="CARAŞ-SEVERIN"/>
    <s v="-"/>
    <s v="Tara: România; Judet: CARAŞ-SEVERIN; -;   -; Nr: -;"/>
    <n v="1264"/>
    <n v="239"/>
    <n v="11"/>
    <s v="in administrare"/>
    <s v="HG 982/1998;HG 1344/2011;OUG.1 din 04/01/2017;HG.354/18.05.2017;OUG.68 din 06/11/2019"/>
    <s v="imobil"/>
    <s v="Lungime= Km;Suprafeţe= ha;CF= ;"/>
  </r>
  <r>
    <x v="5314"/>
    <s v="8.04.04"/>
    <m/>
    <m/>
    <s v="DRUM IZVORUL NEGRU"/>
    <s v="conform amenajamentelor silvice"/>
    <s v="CARAŞ-SEVERIN"/>
    <s v="-"/>
    <s v="Tara: România; Judet: CARAŞ-SEVERIN; -;   -; Nr: -;"/>
    <n v="1282"/>
    <n v="19211"/>
    <n v="11"/>
    <s v="in administrare"/>
    <s v="HG 982/1998;;OUG.1 din 04/01/2017;HG.354/18.05.2017;OUG.68 din 06/11/2019"/>
    <s v="imobil"/>
    <s v="Lungime= Km;Suprafeţe= ha;CF= ;"/>
  </r>
  <r>
    <x v="5315"/>
    <s v="8.04.04"/>
    <m/>
    <m/>
    <s v="DRUM CERNOVAT 2"/>
    <s v="conform amenajamentelor silvice"/>
    <s v="CARAŞ-SEVERIN"/>
    <s v="-"/>
    <s v="Tara: România; Judet: CARAŞ-SEVERIN; -;   -; Nr: -;"/>
    <n v="1272"/>
    <n v="53762"/>
    <n v="11"/>
    <s v="in administrare"/>
    <s v="HG 982/1998;HG 1344/2011;OUG.1 din 04/01/2017;HG.354/18.05.2017;OUG.68 din 06/11/2019"/>
    <s v="imobil"/>
    <s v="Lungime= Km;Suprafeţe= ha;CF= ;"/>
  </r>
  <r>
    <x v="5316"/>
    <s v="8.04.04"/>
    <m/>
    <m/>
    <s v="DRUM COLTAN"/>
    <s v="conform amenajamentelor silvice"/>
    <s v="CARAŞ-SEVERIN"/>
    <s v="-"/>
    <s v="Tara: România; Judet: CARAŞ-SEVERIN; -;   -; Nr: -;"/>
    <n v="1266"/>
    <n v="8653"/>
    <n v="11"/>
    <s v="in administrare"/>
    <s v="HG 982/1998;HG 1344/2011;OUG.1 din 04/01/2017;HG.354/18.05.2017;OUG.68 din 06/11/2019"/>
    <s v="imobil"/>
    <s v="Lungime= Km;Suprafeţe= ha;CF= ;"/>
  </r>
  <r>
    <x v="5317"/>
    <s v="8.04.04"/>
    <m/>
    <m/>
    <s v="DRUM VASIOVA+VASIOVA 1"/>
    <s v="conform amenajamentelor silvice"/>
    <s v="CARAŞ-SEVERIN"/>
    <s v="-"/>
    <s v="Tara: România; Judet: CARAŞ-SEVERIN; -;   -; Nr: -;"/>
    <n v="1263"/>
    <n v="10378"/>
    <n v="11"/>
    <s v="in administrare"/>
    <s v="HG 982/1998;HG 1344/2011;OUG.1 din 04/01/2017;HG.354/18.05.2017;OUG.68 din 06/11/2019"/>
    <s v="imobil"/>
    <s v="Lungime= Km;Suprafeţe= ha;CF= ;"/>
  </r>
  <r>
    <x v="5318"/>
    <s v="8.04.04"/>
    <m/>
    <m/>
    <s v="DRUM TEIUS 1"/>
    <s v="conform amenajamentelor silvice"/>
    <s v="CARAŞ-SEVERIN"/>
    <s v="-"/>
    <s v="Tara: România; Judet: CARAŞ-SEVERIN; -;   -; Nr: -;"/>
    <n v="1277"/>
    <n v="24685"/>
    <n v="11"/>
    <s v="in administrare"/>
    <s v="HG 982/1998;HG 1344/2011;OUG.1 din 04/01/2017;HG.354/18.05.2017;OUG.68 din 06/11/2019"/>
    <s v="imobil"/>
    <s v="Lungime= Km;Suprafeţe= ha;CF= ;"/>
  </r>
  <r>
    <x v="5319"/>
    <s v="8.04.04"/>
    <m/>
    <m/>
    <s v="DRUM GROPOSUL"/>
    <s v="conform amenajamentelor silvice"/>
    <s v="CARAŞ-SEVERIN"/>
    <s v="-"/>
    <s v="Tara: România; Judet: CARAŞ-SEVERIN; -;   -; Nr: -;"/>
    <n v="1266"/>
    <n v="64139"/>
    <n v="11"/>
    <s v="in administrare"/>
    <s v="HG 982/1998;HG 1344/2011;OUG.1 din 04/01/2017;HG.354/18.05.2017;OUG.68 din 06/11/2019"/>
    <s v="imobil"/>
    <s v="Lungime= Km;Suprafeţe= ha;CF= ;"/>
  </r>
  <r>
    <x v="5320"/>
    <s v="8.04.04"/>
    <m/>
    <m/>
    <s v="DRUM VALEA SECU"/>
    <s v="conform amenajamentelor silvice"/>
    <s v="CARAŞ-SEVERIN"/>
    <s v="-"/>
    <s v="Tara: România; Judet: CARAŞ-SEVERIN; -;   -; Nr: -;"/>
    <n v="1269"/>
    <n v="244029"/>
    <n v="11"/>
    <s v="in administrare"/>
    <s v="HG 982/1998;HG 1344/2011;OUG.1 din 04/01/2017;HG.354/18.05.2017;OUG.68 din 06/11/2019"/>
    <s v="imobil"/>
    <s v="Lungime= Km;Suprafeţe= ha;CF= ;"/>
  </r>
  <r>
    <x v="5321"/>
    <s v="8.04.04"/>
    <m/>
    <m/>
    <s v="DRUM PADINA GOALA"/>
    <s v="conform amenajamentelor silvice"/>
    <s v="CARAŞ-SEVERIN"/>
    <s v="-"/>
    <s v="Tara: România; Judet: CARAŞ-SEVERIN; -;   -; Nr: -;"/>
    <n v="1268"/>
    <n v="2623"/>
    <n v="11"/>
    <s v="in administrare"/>
    <s v="HG 982/1998;HG 1344/2011;OUG.1 din 04/01/2017;HG.354/18.05.2017;OUG.68 din 06/11/2019"/>
    <s v="imobil"/>
    <s v="Lungime= Km;Suprafeţe= ha;CF= ;"/>
  </r>
  <r>
    <x v="5322"/>
    <s v="8.04.04"/>
    <m/>
    <m/>
    <s v="DRUM LOCAI 1+2"/>
    <s v="conform amenajamentelor silvice"/>
    <s v="CARAŞ-SEVERIN"/>
    <s v="-"/>
    <s v="Tara: România; Judet: CARAŞ-SEVERIN; -;   -; Nr: -;"/>
    <n v="1275"/>
    <n v="108019"/>
    <n v="11"/>
    <s v="in administrare"/>
    <s v="HG 982/1998;HG 1344/2011;OUG.1 din 04/01/2017;HG.354/18.05.2017;OUG.68 din 06/11/2019"/>
    <s v="imobil"/>
    <s v="Lungime= Km;Suprafeţe= ha;CF= ;"/>
  </r>
  <r>
    <x v="5323"/>
    <s v="8.04.04"/>
    <m/>
    <m/>
    <s v="DRUM TILVA CIMPULUI"/>
    <s v="conform amenajamentelor silvice"/>
    <s v="CARAŞ-SEVERIN"/>
    <s v="-"/>
    <s v="Tara: România; Judet: CARAŞ-SEVERIN; -;   -; Nr: -;"/>
    <n v="1269"/>
    <n v="78746"/>
    <n v="11"/>
    <s v="in administrare"/>
    <s v="HG 982/1998;HG 1344/2011;OUG.1 din 04/01/2017;HG.354/18.05.2017;OUG.68 din 06/11/2019"/>
    <s v="imobil"/>
    <s v="Lungime= Km;Suprafeţe= ha;CF= ;"/>
  </r>
  <r>
    <x v="5324"/>
    <s v="8.04.04"/>
    <m/>
    <m/>
    <s v="DRUM PONICVA"/>
    <s v="conform amenajamentelor silvice"/>
    <s v="CARAŞ-SEVERIN"/>
    <s v="-"/>
    <s v="Tara: România; Judet: CARAŞ-SEVERIN; -;   -; Nr: -;"/>
    <n v="1260"/>
    <n v="645"/>
    <n v="11"/>
    <s v="in administrare"/>
    <s v="HG 982/1998;HG 1344/2011;OUG.1 din 04/01/2017;HG.354/18.05.2017;OUG.68 din 06/11/2019"/>
    <s v="imobil"/>
    <s v="Lungime= Km;Suprafeţe= ha;CF= ;"/>
  </r>
  <r>
    <x v="5325"/>
    <s v="8.04.04"/>
    <m/>
    <m/>
    <s v="DRUM GROPOSU"/>
    <s v="conform amenajamentelor silvice"/>
    <s v="CARAŞ-SEVERIN"/>
    <s v="-"/>
    <s v="Tara: România; Judet: CARAŞ-SEVERIN; -;   -; Nr: -;"/>
    <n v="1269"/>
    <n v="6984"/>
    <n v="11"/>
    <s v="in administrare"/>
    <s v="HG 982/1998;HG 1344/2011;OUG.1 din 04/01/2017;HG.354/18.05.2017;OUG.68 din 06/11/2019"/>
    <s v="imobil"/>
    <s v="Lungime= Km;Suprafeţe= ha;CF= ;"/>
  </r>
  <r>
    <x v="5326"/>
    <s v="8.04.04"/>
    <m/>
    <m/>
    <s v="DRUM SOHAR"/>
    <s v="conform amenajamentelor silvice"/>
    <s v="CARAŞ-SEVERIN"/>
    <s v="-"/>
    <s v="Tara: România; Judet: CARAŞ-SEVERIN; -;   -; Nr: -;"/>
    <n v="1270"/>
    <n v="56163"/>
    <n v="11"/>
    <s v="in administrare"/>
    <s v="HG 982/1998;HG 1344/2011;OUG.1 din 04/01/2017;HG.354/18.05.2017;OUG.68 din 06/11/2019"/>
    <s v="imobil"/>
    <s v="Lungime= Km;Suprafeţe= ha;CF= ;"/>
  </r>
  <r>
    <x v="5327"/>
    <s v="8.04.04"/>
    <m/>
    <m/>
    <s v="DAF IZVORUL MARE"/>
    <s v="conform amenajamentelor silvice"/>
    <s v="CARAŞ-SEVERIN"/>
    <s v="-"/>
    <s v="Tara: România; Judet: CARAŞ-SEVERIN; -;   -; Nr: -;"/>
    <n v="1971"/>
    <n v="64509"/>
    <n v="11"/>
    <s v="in administrare"/>
    <s v="HG 982/1998;HG 1344/2011; HG 478/ 24-IUN-15;HG.478/24-IUN-15;OUG.1 din 04/01/2017;HG.354/18.05.2017;OUG.68 din 06/11/2019"/>
    <s v="imobil"/>
    <s v="Lungime= Km;Suprafeţe= ha;CF= ;"/>
  </r>
  <r>
    <x v="5328"/>
    <s v="8.04.04"/>
    <m/>
    <m/>
    <s v="DAF PUCIOSU"/>
    <s v="conform amenajamentelor silvice"/>
    <s v="CARAŞ-SEVERIN"/>
    <s v="-"/>
    <s v="Tara: România; Judet: CARAŞ-SEVERIN; -;   -; Nr: -;"/>
    <n v="1959"/>
    <n v="63006"/>
    <n v="11"/>
    <s v="in administrare"/>
    <s v="HG 982/1998;HG 1344/2011; HG 478/ 24-IUN-15;HG.478/24-IUN-15;OUG.1 din 04/01/2017;HG.354/18.05.2017;OUG.68 din 06/11/2019"/>
    <s v="imobil"/>
    <s v="Lungime= Km;Suprafeţe= ha;CF= ;"/>
  </r>
  <r>
    <x v="5329"/>
    <s v="8.04.04"/>
    <m/>
    <m/>
    <s v="DAF PUTNA"/>
    <s v="conform amenajamentelor silvice"/>
    <s v="CARAŞ-SEVERIN"/>
    <s v="-"/>
    <s v="Tara: România; Judet: CARAŞ-SEVERIN; -;   -; Nr: -;"/>
    <n v="1965"/>
    <n v="4789983"/>
    <n v="11"/>
    <s v="in administrare"/>
    <s v="HG 982/1998;HG 1344/2011; HG 478/ 24-IUN-15;HG.478/24-IUN-15;OUG.1 din 04/01/2017;HG.354/18.05.2017;OUG.68 din 06/11/2019"/>
    <s v="imobil"/>
    <s v="Lungime= Km;Suprafeţe= ha;CF= ;"/>
  </r>
  <r>
    <x v="5330"/>
    <s v="8.04.04"/>
    <m/>
    <m/>
    <s v="DRUM SADNITA"/>
    <s v="conform amenajamentelor silvice"/>
    <s v="CARAŞ-SEVERIN"/>
    <s v="-"/>
    <s v="Tara: România; Judet: CARAŞ-SEVERIN; -;   -; Nr: -;"/>
    <n v="181"/>
    <n v="180662"/>
    <n v="11"/>
    <s v="in administrare"/>
    <s v="HG 982/1998;HG 1344/2011;OUG.1 din 04/01/2017;HG.354/18.05.2017;OUG.68 din 06/11/2019"/>
    <s v="imobil"/>
    <s v="Lungime= Km;Suprafeţe= ha;CF= ;"/>
  </r>
  <r>
    <x v="5331"/>
    <s v="8.04.04"/>
    <m/>
    <m/>
    <s v="DRUM FINETU"/>
    <s v="conform amenajamentelor silvice"/>
    <s v="CARAŞ-SEVERIN"/>
    <s v="-"/>
    <s v="Tara: România; Judet: CARAŞ-SEVERIN; -;   -; Nr: -;"/>
    <n v="1274"/>
    <n v="31496"/>
    <n v="11"/>
    <s v="in administrare"/>
    <s v="HG 982/1998;HG 1344/2011;OUG.1 din 04/01/2017;HG.354/18.05.2017;OUG.68 din 06/11/2019"/>
    <s v="imobil"/>
    <s v="Lungime= Km;Suprafeţe= ha;CF= ;"/>
  </r>
  <r>
    <x v="5332"/>
    <s v="8.04.04"/>
    <m/>
    <m/>
    <s v="DRUM FINETU"/>
    <s v="conform amenajamentelor silvice"/>
    <s v="CARAŞ-SEVERIN"/>
    <s v="-"/>
    <s v="Tara: România; Judet: CARAŞ-SEVERIN; -;   -; Nr: -;"/>
    <n v="1274"/>
    <n v="29781"/>
    <n v="11"/>
    <s v="in administrare"/>
    <s v="HG 982/1998;HG 1344/2011;OUG.1 din 04/01/2017;HG.354/18.05.2017;OUG.68 din 06/11/2019"/>
    <s v="imobil"/>
    <s v="Lungime= Km;Suprafeţe= ha;CF= ;"/>
  </r>
  <r>
    <x v="5333"/>
    <s v="8.04.04"/>
    <m/>
    <m/>
    <s v="DRUM FORESTIER RUGI"/>
    <s v="conform amenajamentelor silvice"/>
    <s v="CARAŞ-SEVERIN"/>
    <s v="-"/>
    <s v="Tara: România; Judet: CARAŞ-SEVERIN; -;   -; Nr: -;"/>
    <n v="1281"/>
    <n v="345"/>
    <n v="11"/>
    <s v="in administrare"/>
    <s v="HG 982/1998;HG 1344/2011;OUG.1 din 04/01/2017;HG.354/18.05.2017;OUG.68 din 06/11/2019"/>
    <s v="imobil"/>
    <s v="Lungime= Km;Suprafeţe= ha;CF= ;"/>
  </r>
  <r>
    <x v="5334"/>
    <s v="8.04.04"/>
    <m/>
    <m/>
    <s v="DRUM MINDRISAG"/>
    <s v="conform amenajamentelor silvice"/>
    <s v="CARAŞ-SEVERIN"/>
    <s v="-"/>
    <s v="Tara: România; Judet: CARAŞ-SEVERIN; -;   -; Nr: -;"/>
    <n v="165"/>
    <n v="11818"/>
    <n v="11"/>
    <s v="in administrare"/>
    <s v="HG 982/1998;HG 1344/2011;OUG.1 din 04/01/2017;HG.354/18.05.2017;OUG.68 din 06/11/2019"/>
    <s v="imobil"/>
    <s v="Lungime= Km;Suprafeţe= ha;CF= ;"/>
  </r>
  <r>
    <x v="5335"/>
    <s v="8.04.04"/>
    <m/>
    <m/>
    <s v="DRUM PREDILCOVA 1+2"/>
    <s v="conform amenajamentelor silvice"/>
    <s v="CARAŞ-SEVERIN"/>
    <s v="-"/>
    <s v="Tara: România; Judet: CARAŞ-SEVERIN; -;   -; Nr: -;"/>
    <n v="182"/>
    <n v="483952"/>
    <n v="11"/>
    <s v="in administrare"/>
    <s v="HG 982/1998;HG 1344/2011;OUG.1 din 04/01/2017;HG.354/18.05.2017;OUG.68 din 06/11/2019"/>
    <s v="imobil"/>
    <s v="Lungime= Km;Suprafeţe= ha;CF= ;"/>
  </r>
  <r>
    <x v="5336"/>
    <s v="8.04.04"/>
    <m/>
    <m/>
    <s v="DAF BUHUI CIRNEALA"/>
    <s v="conform amenajamentelor silvice"/>
    <s v="CARAŞ-SEVERIN"/>
    <s v="Anina"/>
    <s v="Tara: România; Judet: CARAŞ-SEVERIN;Orş Anina;   -; Nr: -;"/>
    <n v="1970"/>
    <n v="30335"/>
    <n v="11"/>
    <s v="in administrare"/>
    <s v="HG 982/1998;HG 1344/2011; HG 478/ 24-IUN-15;HG.478/24-IUN-15;OUG.1 din 04/01/2017;HG.354/18.05.2017;OUG.68 din 06/11/2019"/>
    <s v="imobil"/>
    <s v="Lungime=6,2 Km;Suprafeţe= ha;CF= ;"/>
  </r>
  <r>
    <x v="5337"/>
    <s v="8.04.04"/>
    <m/>
    <m/>
    <s v="DRUM FORESTIER GURA GOLIMBULUI"/>
    <s v="conform amenajamentelor silvice"/>
    <s v="CARAŞ-SEVERIN"/>
    <s v="-"/>
    <s v="Tara: România; Judet: CARAŞ-SEVERIN; -;   -; Nr: -;"/>
    <n v="1276"/>
    <n v="140340"/>
    <n v="11"/>
    <s v="in administrare"/>
    <s v="HG 982/1998;HG 1344/2011;OUG.1 din 04/01/2017;HG.354/18.05.2017;OUG.68 din 06/11/2019"/>
    <s v="imobil"/>
    <s v="Lungime= Km;Suprafeţe= ha;CF= ;"/>
  </r>
  <r>
    <x v="5338"/>
    <s v="8.04.04"/>
    <m/>
    <m/>
    <s v="DRUM BRUSNICUL LUNG"/>
    <s v="conform amenajamentelor silvice"/>
    <s v="CARAŞ-SEVERIN"/>
    <s v="-"/>
    <s v="Tara: România; Judet: CARAŞ-SEVERIN; -;   -; Nr: -;"/>
    <n v="1266"/>
    <n v="564998"/>
    <n v="11"/>
    <s v="in administrare"/>
    <s v="HG 982/1998;HG 1344/2011;OUG.1 din 04/01/2017;HG.354/18.05.2017;OUG.68 din 06/11/2019"/>
    <s v="imobil"/>
    <s v="Lungime= Km;Suprafeţe= ha;CF= ;"/>
  </r>
  <r>
    <x v="5339"/>
    <s v="8.04.04"/>
    <m/>
    <m/>
    <s v="DRUM VALEA IEPII"/>
    <s v="conform amenajamentelor silvice"/>
    <s v="CARAŞ-SEVERIN"/>
    <s v="-"/>
    <s v="Tara: România; Judet: CARAŞ-SEVERIN; -;   -; Nr: -;"/>
    <n v="1278"/>
    <n v="5266"/>
    <n v="11"/>
    <s v="in administrare"/>
    <s v="HG 982/1998;HG 1344/2011;OUG.1 din 04/01/2017;HG.354/18.05.2017;OUG.68 din 06/11/2019"/>
    <s v="imobil"/>
    <s v="Lungime= Km;Suprafeţe= ha;CF= ;"/>
  </r>
  <r>
    <x v="5340"/>
    <s v="8.04.04"/>
    <m/>
    <m/>
    <s v="DRUM PADINA CIRESULUI"/>
    <s v="conform amenajamentelor silvice"/>
    <s v="CARAŞ-SEVERIN"/>
    <s v="-"/>
    <s v="Tara: România; Judet: CARAŞ-SEVERIN; -;   -; Nr: -;"/>
    <n v="1284"/>
    <n v="5922"/>
    <n v="11"/>
    <s v="in administrare"/>
    <s v="HG 982/1998;HG 1344/2011;OUG.1 din 04/01/2017;HG.354/18.05.2017;OUG.68 din 06/11/2019"/>
    <s v="imobil"/>
    <s v="Lungime= Km;Suprafeţe= ha;CF= ;"/>
  </r>
  <r>
    <x v="5341"/>
    <s v="8.04.04"/>
    <m/>
    <m/>
    <s v="DRUM CHEILE NEREI"/>
    <s v="conform amenajamentelor silvice"/>
    <s v="CARAŞ-SEVERIN"/>
    <s v="-"/>
    <s v="Tara: România; Judet: CARAŞ-SEVERIN; -;   -; Nr: -;"/>
    <n v="1269"/>
    <n v="118907"/>
    <n v="11"/>
    <s v="in administrare"/>
    <s v="HG 982/1998;HG 1344/2011;OUG.1 din 04/01/2017;HG.354/18.05.2017;OUG.68 din 06/11/2019"/>
    <s v="imobil"/>
    <s v="Lungime= Km;Suprafeţe= ha;CF= ;"/>
  </r>
  <r>
    <x v="5342"/>
    <s v="8.04.04"/>
    <m/>
    <m/>
    <s v="DRUM POD MICOS"/>
    <s v="conform amenajamentelor silvice"/>
    <s v="CARAŞ-SEVERIN"/>
    <s v="-"/>
    <s v="Tara: România; Judet: CARAŞ-SEVERIN; -;   -; Nr: -;"/>
    <n v="1265"/>
    <n v="1815300"/>
    <n v="11"/>
    <s v="in administrare"/>
    <s v="HG 982/1998;HG 1344/2011;OUG.1 din 04/01/2017;HG.354/18.05.2017;OUG.68 din 06/11/2019"/>
    <s v="imobil"/>
    <s v="Lungime= Km;Suprafeţe= ha;CF= ;"/>
  </r>
  <r>
    <x v="5343"/>
    <s v="8.04.04"/>
    <m/>
    <m/>
    <s v="DRUM OGASU RAU"/>
    <s v="conform amenajamentelor silvice"/>
    <s v="CARAŞ-SEVERIN"/>
    <s v="-"/>
    <s v="Tara: România; Judet: CARAŞ-SEVERIN; -;   -; Nr: -;"/>
    <n v="1281"/>
    <n v="33804"/>
    <n v="11"/>
    <s v="in administrare"/>
    <s v="HG 982/1998;HG 1344/2011;OUG.1 din 04/01/2017;HG.354/18.05.2017;OUG.68 din 06/11/2019"/>
    <s v="imobil"/>
    <s v="Lungime= Km;Suprafeţe= ha;CF= ;"/>
  </r>
  <r>
    <x v="5344"/>
    <s v="8.04.04"/>
    <m/>
    <m/>
    <s v="DRUM DIVICI"/>
    <s v="conform amenajamentelor silvice"/>
    <s v="CARAŞ-SEVERIN"/>
    <s v="-"/>
    <s v="Tara: România; Judet: CARAŞ-SEVERIN; -;   -; Nr: -;"/>
    <n v="1269"/>
    <n v="3710"/>
    <n v="11"/>
    <s v="in administrare"/>
    <s v="HG 982/1998;HG 1344/2011;OUG.1 din 04/01/2017;HG.354/18.05.2017;OUG.68 din 06/11/2019"/>
    <s v="imobil"/>
    <s v="Lungime= Km;Suprafeţe= ha;CF= ;"/>
  </r>
  <r>
    <x v="5345"/>
    <s v="8.04.04"/>
    <m/>
    <m/>
    <s v="DRUM OGASU SEC"/>
    <s v="conform amenajamentelor silvice"/>
    <s v="CARAŞ-SEVERIN"/>
    <s v="-"/>
    <s v="Tara: România; Judet: CARAŞ-SEVERIN; -;   -; Nr: -;"/>
    <n v="1267"/>
    <n v="341"/>
    <n v="11"/>
    <s v="in administrare"/>
    <s v="HG 982/1998;HG 1344/2011;OUG.1 din 04/01/2017;HG.354/18.05.2017;OUG.68 din 06/11/2019"/>
    <s v="imobil"/>
    <s v="Lungime= Km;Suprafeţe= ha;CF= ;"/>
  </r>
  <r>
    <x v="5346"/>
    <s v="8.04.04"/>
    <m/>
    <m/>
    <s v="DRUM LINDINA MICA"/>
    <s v="conform amenajamentelor silvice"/>
    <s v="CARAŞ-SEVERIN"/>
    <s v="-"/>
    <s v="Tara: România; Judet: CARAŞ-SEVERIN; -;   -; Nr: -;"/>
    <n v="1269"/>
    <n v="6245"/>
    <n v="11"/>
    <s v="in administrare"/>
    <s v="HG 982/1998;HG 1344/2011;OUG.1 din 04/01/2017;HG.354/18.05.2017;OUG.68 din 06/11/2019"/>
    <s v="imobil"/>
    <s v="Lungime= Km;Suprafeţe= ha;CF= ;"/>
  </r>
  <r>
    <x v="5347"/>
    <s v="8.04.04"/>
    <m/>
    <m/>
    <s v="DRUM ULMUL MARE"/>
    <s v="conform amenajamentelor silvice"/>
    <s v="CARAŞ-SEVERIN"/>
    <s v="-"/>
    <s v="Tara: România; Judet: CARAŞ-SEVERIN; -;   -; Nr: -;"/>
    <n v="1272"/>
    <n v="11492"/>
    <n v="11"/>
    <s v="in administrare"/>
    <s v="HG 982/1998;HG 1344/2011;OUG.1 din 04/01/2017;HG.354/18.05.2017;OUG.68 din 06/11/2019"/>
    <s v="imobil"/>
    <s v="Lungime= Km;Suprafeţe= ha;CF= ;"/>
  </r>
  <r>
    <x v="5348"/>
    <s v="8.04.04"/>
    <m/>
    <m/>
    <s v="DRUM FIRIZAN"/>
    <s v="conform amenajamentelor silvice"/>
    <s v="CARAŞ-SEVERIN"/>
    <s v="-"/>
    <s v="Tara: România; Judet: CARAŞ-SEVERIN; -;   -; Nr: -;"/>
    <n v="1269"/>
    <n v="88151"/>
    <n v="11"/>
    <s v="in administrare"/>
    <s v="HG 982/1998;HG 1344/2011;OUG.1 din 04/01/2017;HG.354/18.05.2017;OUG.68 din 06/11/2019"/>
    <s v="imobil"/>
    <s v="Lungime= Km;Suprafeţe= ha;CF= ;"/>
  </r>
  <r>
    <x v="5349"/>
    <s v="8.04.04"/>
    <m/>
    <m/>
    <s v="DAF SIRINEA"/>
    <s v="conform amenajamentelor silvice"/>
    <s v="CARAŞ-SEVERIN"/>
    <s v="Berzasca"/>
    <s v="Tara: România; Judet: CARAŞ-SEVERIN;Com Berzasca;   -; Nr: -;"/>
    <n v="1975"/>
    <n v="4946"/>
    <n v="11"/>
    <s v="in administrare"/>
    <s v="HG 982/1998;HG 1344/2011; HG 478/ 24-IUN-15;HG.478/24-IUN-15;OUG.1 din 04/01/2017;HG.354/18.05.2017;OUG.68 din 06/11/2019"/>
    <s v="imobil"/>
    <s v="Lungime= Km;Suprafeţe= ha;CF= ;"/>
  </r>
  <r>
    <x v="5350"/>
    <s v="8.04.04"/>
    <m/>
    <m/>
    <s v="DRUM CIMPIA 3"/>
    <s v="conform amenajamentelor silvice"/>
    <s v="CARAŞ-SEVERIN"/>
    <s v="-"/>
    <s v="Tara: România; Judet: CARAŞ-SEVERIN; -;   -; Nr: -;"/>
    <n v="1272"/>
    <n v="45948"/>
    <n v="11"/>
    <s v="in administrare"/>
    <s v="HG 982/1998;HG 1344/2011;OUG.1 din 04/01/2017;HG.354/18.05.2017;OUG.68 din 06/11/2019"/>
    <s v="imobil"/>
    <s v="Lungime= Km;Suprafeţe= ha;CF= ;"/>
  </r>
  <r>
    <x v="5351"/>
    <s v="8.04.04"/>
    <m/>
    <m/>
    <s v="DRUM VRAGULIA CIMPIA"/>
    <s v="conform amenajamentelor silvice"/>
    <s v="CARAŞ-SEVERIN"/>
    <s v="-"/>
    <s v="Tara: România; Judet: CARAŞ-SEVERIN; -;   -; Nr: -;"/>
    <n v="1273"/>
    <n v="338"/>
    <n v="11"/>
    <s v="in administrare"/>
    <s v="HG 982/1998;HG 1344/2011;OUG.1 din 04/01/2017;OUG.68 din 06/11/2019"/>
    <s v="imobil"/>
    <s v="OCOL SILVIC M.NOUA"/>
  </r>
  <r>
    <x v="5352"/>
    <s v="8.04.04"/>
    <m/>
    <m/>
    <s v="DRUM OGASU SEDLO"/>
    <s v="conform amenajamentelor silvice"/>
    <s v="CARAŞ-SEVERIN"/>
    <s v="-"/>
    <s v="Tara: România; Judet: CARAŞ-SEVERIN; -;   -; Nr: -;"/>
    <n v="1279"/>
    <n v="2651"/>
    <n v="11"/>
    <s v="in administrare"/>
    <s v="HG 982/1998;HG 1344/2011;OUG.1 din 04/01/2017;HG.354/18.05.2017;OUG.68 din 06/11/2019"/>
    <s v="imobil"/>
    <s v="Lungime= Km;Suprafeţe= ha;CF= ;"/>
  </r>
  <r>
    <x v="5353"/>
    <s v="8.04.04"/>
    <m/>
    <m/>
    <s v="DRUM DREAPTA IAUNA"/>
    <s v="conform amenajamentelor silvice"/>
    <s v="CARAŞ-SEVERIN"/>
    <s v="-"/>
    <s v="Tara: România; Judet: CARAŞ-SEVERIN; -;   -; Nr: -;"/>
    <n v="1272"/>
    <n v="264158"/>
    <n v="11"/>
    <s v="in administrare"/>
    <s v="HG 982/1998;HG 1344/2011;OUG.1 din 04/01/2017;HG.354/18.05.2017;OUG.68 din 06/11/2019"/>
    <s v="imobil"/>
    <s v="Lungime= Km;Suprafeţe= ha;CF= ;"/>
  </r>
  <r>
    <x v="5354"/>
    <s v="8.04.04"/>
    <m/>
    <m/>
    <s v="DRUM NERMES"/>
    <s v="conform amenajamentelor silvice"/>
    <s v="CARAŞ-SEVERIN"/>
    <s v="-"/>
    <s v="Tara: România; Judet: CARAŞ-SEVERIN; -;   -; Nr: -;"/>
    <n v="1289"/>
    <n v="4930"/>
    <n v="11"/>
    <s v="in administrare"/>
    <s v="HG 982/1998;HG 1344/2011;OUG.1 din 04/01/2017;HG.354/18.05.2017;OUG.68 din 06/11/2019"/>
    <s v="imobil"/>
    <s v="Lungime= Km;Suprafeţe= ha;CF= ;"/>
  </r>
  <r>
    <x v="5355"/>
    <s v="8.04.04"/>
    <m/>
    <m/>
    <s v="DRUM MUSUROAIE-JELERAU"/>
    <s v="conform amenajamentelor silvice"/>
    <s v="CARAŞ-SEVERIN"/>
    <s v="-"/>
    <s v="Tara: România; Judet: CARAŞ-SEVERIN; -;   -; Nr: -;"/>
    <n v="1279"/>
    <n v="10950"/>
    <n v="11"/>
    <s v="in administrare"/>
    <s v="HG 982/1998;HG 1344/2011;OUG.1 din 04/01/2017;HG.354/18.05.2017;OUG.68 din 06/11/2019"/>
    <s v="imobil"/>
    <s v="Lungime= Km;Suprafeţe= ha;CF= ;"/>
  </r>
  <r>
    <x v="5356"/>
    <s v="8.04.04"/>
    <m/>
    <m/>
    <s v="DRUM JELERAU -PADINA"/>
    <s v="conform amenajamentelor silvice"/>
    <s v="CARAŞ-SEVERIN"/>
    <s v="-"/>
    <s v="Tara: România; Judet: CARAŞ-SEVERIN; -;   -; Nr: -;"/>
    <n v="1280"/>
    <n v="6719"/>
    <n v="11"/>
    <s v="in administrare"/>
    <s v="HG 982/1998;HG 1344/2011;OUG.1 din 04/01/2017;HG.354/18.05.2017;OUG.68 din 06/11/2019"/>
    <s v="imobil"/>
    <s v="Lungime= Km;Suprafeţe= ha;CF= ;"/>
  </r>
  <r>
    <x v="5357"/>
    <s v="8.04.04"/>
    <m/>
    <m/>
    <s v="DRUM MUSUROAIE-BIRZA II"/>
    <s v="conform amenajamentelor silvice"/>
    <s v="CARAŞ-SEVERIN"/>
    <s v="-"/>
    <s v="Tara: România; Judet: CARAŞ-SEVERIN; -;   -; Nr: -;"/>
    <n v="1282"/>
    <n v="6457"/>
    <n v="11"/>
    <s v="in administrare"/>
    <s v="HG 982/1998;HG 1344/2011;OUG.1 din 04/01/2017;HG.354/18.05.2017;OUG.68 din 06/11/2019"/>
    <s v="imobil"/>
    <s v="Lungime= Km;Suprafeţe= ha;CF= ;"/>
  </r>
  <r>
    <x v="5358"/>
    <s v="8.04.04"/>
    <m/>
    <m/>
    <s v="DRUM OGASUL CU FRASIN"/>
    <s v="conform amenajamentelor silvice"/>
    <s v="CARAŞ-SEVERIN"/>
    <s v="-"/>
    <s v="Tara: România; Judet: CARAŞ-SEVERIN; -;   -; Nr: -;"/>
    <n v="1268"/>
    <n v="1902233"/>
    <n v="11"/>
    <s v="in administrare"/>
    <s v="HG 982/1998;HG 1344/2011;OUG.1 din 04/01/2017;HG.354/18.05.2017;OUG.68 din 06/11/2019"/>
    <s v="imobil"/>
    <s v="Lungime= Km;Suprafeţe= ha;CF= ;"/>
  </r>
  <r>
    <x v="5359"/>
    <s v="8.04.04"/>
    <m/>
    <m/>
    <s v="DRUM OGASUL NOU"/>
    <s v="conform amenajamentelor silvice"/>
    <s v="CARAŞ-SEVERIN"/>
    <s v="-"/>
    <s v="Tara: România; Judet: CARAŞ-SEVERIN; -;   -; Nr: -;"/>
    <n v="1268"/>
    <n v="400274"/>
    <n v="11"/>
    <s v="in administrare"/>
    <s v="HG 982/1998;HG 1344/2011;OUG.1 din 04/01/2017;HG.354/18.05.2017;OUG.68 din 06/11/2019"/>
    <s v="imobil"/>
    <s v="Lungime= Km;Suprafeţe= ha;CF= ;"/>
  </r>
  <r>
    <x v="5360"/>
    <s v="8.04.04"/>
    <m/>
    <m/>
    <s v="OBIRSIA ELOCA"/>
    <s v="conform amenajamentelor silvice"/>
    <s v="CARAŞ-SEVERIN"/>
    <s v="-"/>
    <s v="Tara: România; Judet: CARAŞ-SEVERIN; -;   -; Nr: -;"/>
    <n v="179"/>
    <n v="2728"/>
    <n v="11"/>
    <s v="in administrare"/>
    <s v="HG 982/1998;HG 1344/2011;OUG.1 din 04/01/2017;HG.354/18.05.2017;OUG.68 din 06/11/2019"/>
    <s v="imobil"/>
    <s v="Lungime= Km;Suprafeţe= ha;CF= ;"/>
  </r>
  <r>
    <x v="5361"/>
    <s v="8.04.04"/>
    <m/>
    <m/>
    <s v="VALEA MEHADICA"/>
    <s v="conform amenajamentelor silvice"/>
    <s v="CARAŞ-SEVERIN"/>
    <s v="-"/>
    <s v="Tara: România; Judet: CARAŞ-SEVERIN; -;   -; Nr: -;"/>
    <n v="175"/>
    <n v="1734794"/>
    <n v="11"/>
    <s v="in administrare"/>
    <s v="HG 982/1998;HG 1344/2011;OUG.1 din 04/01/2017;HG.354/18.05.2017;OUG.68 din 06/11/2019"/>
    <s v="imobil"/>
    <s v="Lungime= Km;Suprafeţe= ha;CF= ;"/>
  </r>
  <r>
    <x v="5362"/>
    <s v="8.04.04"/>
    <m/>
    <m/>
    <s v="SORUNGU -FATA GOS"/>
    <s v="conform amenajamentelor silvice"/>
    <s v="CARAŞ-SEVERIN"/>
    <s v="-"/>
    <s v="Tara: România; Judet: CARAŞ-SEVERIN; -;   -; Nr: -;"/>
    <n v="183"/>
    <n v="3673"/>
    <n v="11"/>
    <s v="in administrare"/>
    <s v="HG 982/1998;HG 1344/2011;OUG.1 din 04/01/2017;HG.354/18.05.2017;OUG.68 din 06/11/2019"/>
    <s v="imobil"/>
    <s v="Lungime= Km;Suprafeţe= ha;CF= ;"/>
  </r>
  <r>
    <x v="5363"/>
    <s v="8.04.04"/>
    <m/>
    <m/>
    <s v="DRUM INTRE RIURI"/>
    <s v="conform amenajamentelor silvice"/>
    <s v="CARAŞ-SEVERIN"/>
    <s v="-"/>
    <s v="Tara: România; Judet: CARAŞ-SEVERIN; -;   -; Nr: -;"/>
    <n v="1279"/>
    <n v="274173"/>
    <n v="11"/>
    <s v="in administrare"/>
    <s v="HG 982/1998;HG 1344/2011;OUG.1 din 04/01/2017;HG.354/18.05.2017;OUG.68 din 06/11/2019"/>
    <s v="imobil"/>
    <s v="Lungime= Km;Suprafeţe= ha;CF= ;"/>
  </r>
  <r>
    <x v="5364"/>
    <s v="8.04.04"/>
    <m/>
    <m/>
    <s v="DRUM AFINARUL MIC"/>
    <s v="conform amenajamentelor silvice"/>
    <s v="CARAŞ-SEVERIN"/>
    <s v="-"/>
    <s v="Tara: România; Judet: CARAŞ-SEVERIN; -;   -; Nr: -;"/>
    <n v="1269"/>
    <n v="19663"/>
    <n v="11"/>
    <s v="in administrare"/>
    <s v="HG 982/1998;;OUG.1 din 04/01/2017;HG.354/18.05.2017;OUG.68 din 06/11/2019"/>
    <s v="imobil"/>
    <s v="Lungime= Km;Suprafeţe= ha;CF= ;"/>
  </r>
  <r>
    <x v="5365"/>
    <s v="8.04.04"/>
    <m/>
    <m/>
    <s v="DRUM PRISLOP"/>
    <s v="conform amenajamentelor silvice"/>
    <s v="CARAŞ-SEVERIN"/>
    <s v="-"/>
    <s v="Tara: România; Judet: CARAŞ-SEVERIN; -;   -; Nr: -;"/>
    <n v="1270"/>
    <n v="3475"/>
    <n v="11"/>
    <s v="in administrare"/>
    <s v="HG 982/1998;;OUG.1 din 04/01/2017;HG.354/18.05.2017;OUG.68 din 06/11/2019"/>
    <s v="imobil"/>
    <s v="Lungime= Km;Suprafeţe= ha;CF= ;"/>
  </r>
  <r>
    <x v="5366"/>
    <s v="8.04.04"/>
    <m/>
    <m/>
    <s v="DRUM MERIA"/>
    <s v="conform amenajamentelor silvice"/>
    <s v="CARAŞ-SEVERIN"/>
    <s v="-"/>
    <s v="Tara: România; Judet: CARAŞ-SEVERIN; -;   -; Nr: -;"/>
    <n v="1273"/>
    <n v="894"/>
    <n v="11"/>
    <s v="in administrare"/>
    <s v="HG 982/1998;;OUG.1 din 04/01/2017;HG.354/18.05.2017;OUG.68 din 06/11/2019"/>
    <s v="imobil"/>
    <s v="Lungime= Km;Suprafeţe= ha;CF= ;"/>
  </r>
  <r>
    <x v="5367"/>
    <s v="8.04.04"/>
    <m/>
    <m/>
    <s v="DRUM FRASINA"/>
    <s v="conform amenajamentelor silvice"/>
    <s v="CARAŞ-SEVERIN"/>
    <s v="-"/>
    <s v="Tara: România; Judet: CARAŞ-SEVERIN; -;   -; Nr: -;"/>
    <n v="1272"/>
    <n v="324"/>
    <n v="11"/>
    <s v="in administrare"/>
    <s v="HG 982/1998;;OUG.1 din 04/01/2017;HG.354/18.05.2017;OUG.68 din 06/11/2019"/>
    <s v="imobil"/>
    <s v="Lungime= Km;Suprafeţe= ha;CF= ;"/>
  </r>
  <r>
    <x v="5368"/>
    <s v="8.04.04"/>
    <m/>
    <m/>
    <s v="DRUM SLATINA"/>
    <s v="conform amenajamentelor silvice"/>
    <s v="CARAŞ-SEVERIN"/>
    <s v="-"/>
    <s v="Tara: România; Judet: CARAŞ-SEVERIN; -;   -; Nr: -;"/>
    <n v="1272"/>
    <n v="5138"/>
    <n v="11"/>
    <s v="in administrare"/>
    <s v="HG 982/1998;;OUG.1 din 04/01/2017;HG.354/18.05.2017;OUG.68 din 06/11/2019"/>
    <s v="imobil"/>
    <s v="Lungime= Km;Suprafeţe= ha;CF= ;"/>
  </r>
  <r>
    <x v="5369"/>
    <s v="8.04.04"/>
    <m/>
    <m/>
    <s v="DRUM NOCEA"/>
    <s v="conform amenajamentelor silvice"/>
    <s v="CARAŞ-SEVERIN"/>
    <s v="-"/>
    <s v="Tara: România; Judet: CARAŞ-SEVERIN; -;   -; Nr: -;"/>
    <n v="1271"/>
    <n v="42980"/>
    <n v="11"/>
    <s v="in administrare"/>
    <s v="HG 982/1998;HG 1344/2011;OUG.1 din 04/01/2017;HG.354/18.05.2017;OUG.68 din 06/11/2019"/>
    <s v="imobil"/>
    <s v="Lungime= Km;Suprafeţe= ha;CF= ;"/>
  </r>
  <r>
    <x v="5370"/>
    <s v="8.04.04"/>
    <m/>
    <m/>
    <s v="DRUM VARNITA"/>
    <s v="conform amenajamentelor silvice"/>
    <s v="CARAŞ-SEVERIN"/>
    <s v="-"/>
    <s v="Tara: România; Judet: CARAŞ-SEVERIN; -;   -; Nr: -;"/>
    <n v="1269"/>
    <n v="9275"/>
    <n v="11"/>
    <s v="in administrare"/>
    <s v="HG 982/1998;HG 1344/2011;OUG.1 din 04/01/2017;HG.354/18.05.2017;OUG.68 din 06/11/2019"/>
    <s v="imobil"/>
    <s v="Lungime= Km;Suprafeţe= ha;CF= ;"/>
  </r>
  <r>
    <x v="5371"/>
    <s v="8.04.04"/>
    <m/>
    <m/>
    <s v="DAF BRATONEA"/>
    <s v="conform amenajamentelor silvice"/>
    <s v="CARAŞ-SEVERIN"/>
    <s v="Oţelu Roşu"/>
    <s v="Tara: România; Judet: CARAŞ-SEVERIN;Orş Oţelu Roşu;   -; Nr: -;"/>
    <n v="1971"/>
    <n v="50677"/>
    <n v="11"/>
    <s v="in administrare"/>
    <s v="HG 982/1998;HG 1344/2011; HG 478/ 24-IUN-15;HG.478/24-IUN-15;OUG.1 din 04/01/2017;HG.354/18.05.2017;OUG.68 din 06/11/2019"/>
    <s v="imobil"/>
    <s v="Lungime=3,0 Km;Suprafeţe=9,5 ha;CF= ;"/>
  </r>
  <r>
    <x v="5372"/>
    <s v="8.04.04"/>
    <m/>
    <m/>
    <s v="DAF RAMNA"/>
    <s v="conform amenajamentelor silvice"/>
    <s v="CARAŞ-SEVERIN"/>
    <s v="Oţelu Roşu"/>
    <s v="Tara: România; Judet: CARAŞ-SEVERIN;Orş Oţelu Roşu;   -; Nr: -;"/>
    <n v="1971"/>
    <n v="125445"/>
    <n v="11"/>
    <s v="in administrare"/>
    <s v="HG 982/1998;HG 1344/2011; HG 478/ 24-IUN-15;HG.478/24-IUN-15;OUG.1 din 04/01/2017;HG.354/18.05.2017;OUG.68 din 06/11/2019"/>
    <s v="imobil"/>
    <s v="Lungime=4,1 Km;Suprafeţe=1,43 ha;CF= ;"/>
  </r>
  <r>
    <x v="5373"/>
    <s v="8.04.04"/>
    <m/>
    <m/>
    <s v="DRUM RUGU"/>
    <s v="conform amenajamentelor silvice"/>
    <s v="CARAŞ-SEVERIN"/>
    <s v="-"/>
    <s v="Tara: România; Judet: CARAŞ-SEVERIN; -;   -; Nr: -;"/>
    <n v="1275"/>
    <n v="284790"/>
    <n v="11"/>
    <s v="in administrare"/>
    <s v="HG 982/1998;HG 1344/2011;OUG.1 din 04/01/2017;HG.354/18.05.2017;OUG.68 din 06/11/2019"/>
    <s v="imobil"/>
    <s v="Lungime= Km;Suprafeţe= ha;CF= ;"/>
  </r>
  <r>
    <x v="5374"/>
    <s v="8.04.04"/>
    <m/>
    <m/>
    <s v="DRUM BRATONEA"/>
    <s v="conform amenajamentelor silvice"/>
    <s v="CARAŞ-SEVERIN"/>
    <s v="-"/>
    <s v="Tara: România; Judet: CARAŞ-SEVERIN; -;   -; Nr: -;"/>
    <n v="1271"/>
    <n v="129780"/>
    <n v="11"/>
    <s v="in administrare"/>
    <s v="HG 982/1998;HG 1344/2011;OUG.1 din 04/01/2017;HG.354/18.05.2017;OUG.68 din 06/11/2019"/>
    <s v="imobil"/>
    <s v="Lungime= Km;Suprafeţe= ha;CF= ;"/>
  </r>
  <r>
    <x v="5375"/>
    <s v="8.04.04"/>
    <m/>
    <m/>
    <s v="POD BISTRA"/>
    <s v="conform amenajamentelor silvice"/>
    <s v="CARAŞ-SEVERIN"/>
    <s v="Oţelu Roşu"/>
    <s v="Tara: România; Judet: CARAŞ-SEVERIN;Orş Oţelu Roşu;   -; Nr: -;"/>
    <n v="1976"/>
    <n v="292"/>
    <n v="11"/>
    <s v="in administrare"/>
    <s v="HG 982/1998;HG 1344/2011; HG 478/ 24-IUN-15;HG.478/24-IUN-15;OUG.1 din 04/01/2017;HG.354/18.05.2017;OUG.68 din 06/11/2019"/>
    <s v="imobil"/>
    <s v="Lungime=0,009 Km;Suprafeţe= ha;CF= ;"/>
  </r>
  <r>
    <x v="5376"/>
    <s v="8.04.04"/>
    <m/>
    <m/>
    <s v="DAF PLESA CALOVA"/>
    <s v="conform amenajamentelor silvice"/>
    <s v="CARAŞ-SEVERIN"/>
    <s v="Oţelu Roşu"/>
    <s v="Tara: România; Judet: CARAŞ-SEVERIN;Orş Oţelu Roşu;   -; Nr: -;"/>
    <n v="1971"/>
    <n v="25440"/>
    <n v="11"/>
    <s v="in administrare"/>
    <s v="HG 982/1998;HG 1344/2011; HG 478/ 24-IUN-15;HG.478/24-IUN-15;OUG.1 din 04/01/2017;HG.354/18.05.2017;OUG.68 din 06/11/2019"/>
    <s v="imobil"/>
    <s v="Lungime=2,6 Km;Suprafeţe=1,04 ha;CF= ;"/>
  </r>
  <r>
    <x v="5377"/>
    <s v="8.04.04"/>
    <m/>
    <m/>
    <s v="DAF VIDRA MARE"/>
    <s v="conform amenajamentelor silvice"/>
    <s v="CARAŞ-SEVERIN"/>
    <s v="Oţelu Roşu"/>
    <s v="Tara: România; Judet: CARAŞ-SEVERIN;Orş Oţelu Roşu;   -; Nr: -;"/>
    <n v="1986"/>
    <n v="2115"/>
    <n v="11"/>
    <s v="in administrare"/>
    <s v="HG 982/1998;HG 1344/2011; HG 478/ 24-IUN-15;HG.478/24-IUN-15;OUG.1 din 04/01/2017;HG.354/18.05.2017;OUG.68 din 06/11/2019"/>
    <s v="imobil"/>
    <s v="Lungime=4,7 Km;Suprafeţe=2,16 ha;CF= ;"/>
  </r>
  <r>
    <x v="5378"/>
    <s v="8.04.04"/>
    <m/>
    <m/>
    <s v="DAF MIJLOCINA"/>
    <s v="conform amenajamentelor silvice"/>
    <s v="CARAŞ-SEVERIN"/>
    <s v="Oţelu Roşu"/>
    <s v="Tara: România; Judet: CARAŞ-SEVERIN;Orş Oţelu Roşu;   -; Nr: -;"/>
    <n v="1975"/>
    <n v="107147"/>
    <n v="11"/>
    <s v="in administrare"/>
    <s v="HG 982/1998;HG 1344/2011; HG 478/ 24-IUN-15;HG.478/24-IUN-15;OUG.1 din 04/01/2017;HG.354/18.05.2017;OUG.68 din 06/11/2019"/>
    <s v="imobil"/>
    <s v="Lungime=2,9 Km;Suprafeţe=1,02 ha;CF= ;"/>
  </r>
  <r>
    <x v="5379"/>
    <s v="8.04.04"/>
    <m/>
    <m/>
    <s v="DAF VIRCIOROVA"/>
    <s v="conform amenajamentelor silvice"/>
    <s v="CARAŞ-SEVERIN"/>
    <s v="Oţelu Roşu"/>
    <s v="Tara: România; Judet: CARAŞ-SEVERIN;Orş Oţelu Roşu;   -; Nr: -;"/>
    <n v="1980"/>
    <n v="140860"/>
    <n v="11"/>
    <s v="in administrare"/>
    <s v="HG 982/1998;HG 1344/2011; HG 478/ 24-IUN-15;HG.478/24-IUN-15;OUG.1 din 04/01/2017;HG.354/18.05.2017;OUG.68 din 06/11/2019"/>
    <s v="imobil"/>
    <s v="Lungime=12,3 Km;Suprafeţe=4,92 ha;CF= ;"/>
  </r>
  <r>
    <x v="5380"/>
    <s v="8.04.04"/>
    <m/>
    <m/>
    <s v="DAF DRAGANU SARULESTI"/>
    <s v="conform amenajamentelor silvice"/>
    <s v="BUZĂU"/>
    <s v="-"/>
    <s v="Tara: România; Judet: BUZĂU; -;   -; Nr: -;"/>
    <n v="1985"/>
    <n v="89605"/>
    <n v="10"/>
    <s v="in administrare"/>
    <s v="HG 982/1998;HG 1344/2011;OUG.1 din 04/01/2017;HG.354/18.05.2017;OUG.68 din 06/11/2019"/>
    <s v="imobil"/>
    <s v="Lungime= Km;Suprafeţe= ha;CF= ;"/>
  </r>
  <r>
    <x v="5381"/>
    <s v="8.04.04"/>
    <m/>
    <m/>
    <s v="POD PURCELU"/>
    <s v="conform amenajamentelor silvice"/>
    <s v="BUZĂU"/>
    <s v="-"/>
    <s v="Tara: România; Judet: BUZĂU; -;   -; Nr: -;"/>
    <n v="1986"/>
    <n v="135741"/>
    <n v="10"/>
    <s v="in administrare"/>
    <s v="HG 982/1998;HG 1344/2011;OUG.1 din 04/01/2017;HG.354/18.05.2017;OUG.68 din 06/11/2019"/>
    <s v="imobil"/>
    <s v="Lungime= Km;Suprafeţe= ha;CF= ;"/>
  </r>
  <r>
    <x v="5382"/>
    <s v="8.04.04"/>
    <m/>
    <m/>
    <s v="DAF PLOSTINA III"/>
    <s v="conform amenajamentelor silvice"/>
    <s v="BUZĂU"/>
    <s v="-"/>
    <s v="Tara: România; Judet: BUZĂU; -;   -; Nr: -;"/>
    <n v="1975"/>
    <n v="455700"/>
    <n v="10"/>
    <s v="in administrare"/>
    <s v="HG 982/1998;HG 1344/2011;OUG.1 din 04/01/2017;OUG.68 din 06/11/2019"/>
    <s v="imobil"/>
    <s v="drum forestier"/>
  </r>
  <r>
    <x v="5383"/>
    <s v="8.04.04"/>
    <m/>
    <m/>
    <s v="DAF VALEA LARGA"/>
    <s v="conform amenajamentelor silvice"/>
    <s v="BUZĂU"/>
    <s v="-"/>
    <s v="Tara: România; Judet: BUZĂU; -;   -; Nr: -;"/>
    <n v="1966"/>
    <n v="149790"/>
    <n v="10"/>
    <s v="in administrare"/>
    <s v="HG 982/1998;;OUG.1 din 04/01/2017;OUG.68 din 06/11/2019"/>
    <s v="imobil"/>
    <s v="drum forestier"/>
  </r>
  <r>
    <x v="5384"/>
    <s v="8.04.04"/>
    <m/>
    <m/>
    <s v="DAF TISA P"/>
    <s v="conform amenajamentelor silvice"/>
    <s v="BUZĂU"/>
    <s v="-"/>
    <s v="Tara: România; Judet: BUZĂU; -;   -; Nr: -;"/>
    <n v="1981"/>
    <n v="529362"/>
    <n v="10"/>
    <s v="in administrare"/>
    <s v="HG 982/1998;HG 1344/2011;OUG.1 din 04/01/2017;HG.354/18.05.2017;OUG.68 din 06/11/2019"/>
    <s v="imobil"/>
    <s v="Lungime= Km;Suprafeţe= ha;CF= ;"/>
  </r>
  <r>
    <x v="5385"/>
    <s v="8.04.04"/>
    <m/>
    <m/>
    <s v="DAF PALICI"/>
    <s v="conform amenajamentelor silvice"/>
    <s v="BUZĂU"/>
    <s v="-"/>
    <s v="Tara: România; Judet: BUZĂU; -;   -; Nr: -;"/>
    <n v="1969"/>
    <n v="117130"/>
    <n v="10"/>
    <s v="in administrare"/>
    <s v="HG 982/1998;;OUG.1 din 04/01/2017;OUG.68 din 06/11/2019"/>
    <s v="imobil"/>
    <s v="drum forestier"/>
  </r>
  <r>
    <x v="5386"/>
    <s v="8.04.04"/>
    <m/>
    <m/>
    <s v="DAF MATCA P"/>
    <s v="conform amenajamentelor silvice"/>
    <s v="BUZĂU"/>
    <s v="-"/>
    <s v="Tara: România; Judet: BUZĂU; -;   -; Nr: -;"/>
    <n v="1983"/>
    <n v="174265"/>
    <n v="10"/>
    <s v="in administrare"/>
    <s v="HG 982/1998;;OUG.1 din 04/01/2017;HG.354/18.05.2017;OUG.68 din 06/11/2019"/>
    <s v="imobil"/>
    <s v="Lungime= Km;Suprafeţe= ha;CF= ;"/>
  </r>
  <r>
    <x v="5387"/>
    <s v="8.04.04"/>
    <m/>
    <m/>
    <s v="DAF VALEA SALCIEI II"/>
    <s v="conform amenajamentelor silvice"/>
    <s v="BUZĂU"/>
    <s v="-"/>
    <s v="Tara: România; Judet: BUZĂU; -;   -; Nr: -;"/>
    <n v="1987"/>
    <n v="978986"/>
    <n v="10"/>
    <s v="in administrare"/>
    <s v="HG 982/1998;;OUG.1 din 04/01/2017;HG.354/18.05.2017;OUG.68 din 06/11/2019"/>
    <s v="imobil"/>
    <s v="Lungime= Km;Suprafeţe= ha;CF= ;"/>
  </r>
  <r>
    <x v="5388"/>
    <s v="8.04.04"/>
    <m/>
    <m/>
    <s v="DAF V.NEAGRA"/>
    <s v="conform amenajamentelor silvice"/>
    <s v="BUZĂU"/>
    <s v="-"/>
    <s v="Tara: România; Judet: BUZĂU; -;   -; Nr: -;"/>
    <n v="1993"/>
    <n v="49934"/>
    <n v="10"/>
    <s v="in administrare"/>
    <s v="HG 982/1998;HG 1344/2011;OUG.1 din 04/01/2017;HG.354/18.05.2017;OUG.68 din 06/11/2019"/>
    <s v="imobil"/>
    <s v="Lungime= Km;Suprafeţe= ha;CF= ;"/>
  </r>
  <r>
    <x v="5389"/>
    <s v="8.04.04"/>
    <m/>
    <m/>
    <s v="DAF IZVORU"/>
    <s v="conform amenajamentelor silvice"/>
    <s v="BUZĂU"/>
    <s v="-"/>
    <s v="Tara: România; Judet: BUZĂU; -;   -; Nr: -;"/>
    <n v="1993"/>
    <n v="143501"/>
    <n v="10"/>
    <s v="in administrare"/>
    <s v="HG 982/1998;HG 1344/2011;OUG.1 din 04/01/2017;HG.354/18.05.2017;OUG.68 din 06/11/2019"/>
    <s v="imobil"/>
    <s v="Lungime= Km;Suprafeţe= ha;CF= ;"/>
  </r>
  <r>
    <x v="5390"/>
    <s v="8.04.04"/>
    <m/>
    <m/>
    <s v="DAF VINTURIS"/>
    <s v="conform amenajamentelor silvice"/>
    <s v="BUZĂU"/>
    <s v="-"/>
    <s v="Tara: România; Judet: BUZĂU; -;   -; Nr: -;"/>
    <n v="1993"/>
    <n v="24096"/>
    <n v="10"/>
    <s v="in administrare"/>
    <s v="HG 982/1998;HG 1344/2011;OUG.1 din 04/01/2017;HG.354/18.05.2017;OUG.68 din 06/11/2019"/>
    <s v="imobil"/>
    <s v="Lungime= Km;Suprafeţe= ha;CF= ;"/>
  </r>
  <r>
    <x v="5391"/>
    <s v="8.30.01"/>
    <m/>
    <m/>
    <s v="BARAJE FIXE - HARTAGU LUNG"/>
    <s v="conform amenajamentelor silvice"/>
    <s v="BUZĂU"/>
    <s v="-"/>
    <s v="Tara: România; Judet: BUZĂU; -;   -; Nr: -;"/>
    <n v="1988"/>
    <n v="7807"/>
    <n v="10"/>
    <s v="in administrare"/>
    <s v="HG 982/1998;;OUG.1 din 04/01/2017;HG.354/18.05.2017;OUG.68 din 06/11/2019;HG.846/08.10.2020"/>
    <s v="imobil"/>
    <s v="Lungime albie corectată/consolidată=3,2 km;"/>
  </r>
  <r>
    <x v="5392"/>
    <s v="8.30.01"/>
    <m/>
    <m/>
    <s v="BARAJE FIXE - MOLIDU"/>
    <s v="conform amenajamentelor silvice"/>
    <s v="BUZĂU"/>
    <s v="-"/>
    <s v="Tara: România; Judet: BUZĂU; -;   -; Nr: -;"/>
    <n v="1989"/>
    <n v="900"/>
    <n v="10"/>
    <s v="in administrare"/>
    <s v="HG 982/1998;;OUG.1 din 04/01/2017;HG.354/18.05.2017;OUG.68 din 06/11/2019;HG.846/08.10.2020"/>
    <s v="imobil"/>
    <s v="Lungime albie corectată/consolidată=0,2 km;"/>
  </r>
  <r>
    <x v="5393"/>
    <s v="8.30.01"/>
    <m/>
    <m/>
    <s v="BARAJE FIXE - MONTEORU"/>
    <s v="conform amenajamentelor silvice"/>
    <s v="BUZĂU"/>
    <s v="-"/>
    <s v="Tara: România; Judet: BUZĂU; -;   -; Nr: -;"/>
    <n v="1989"/>
    <n v="6002"/>
    <n v="10"/>
    <s v="in administrare"/>
    <s v="HG 982/1998;;OUG.1 din 04/01/2017;HG.354/18.05.2017;OUG.68 din 06/11/2019;HG.846/08.10.2020"/>
    <s v="imobil"/>
    <s v="Lungime albie corectată/consolidată=1,13 km;"/>
  </r>
  <r>
    <x v="5394"/>
    <s v="8.30.01"/>
    <m/>
    <m/>
    <s v="BARAJE FIXE - URLATOAREA"/>
    <s v="conform amenajamentelor silvice"/>
    <s v="BUZĂU"/>
    <s v="-"/>
    <s v="Tara: România; Judet: BUZĂU; -;   -; Nr: -;"/>
    <n v="1988"/>
    <n v="2628"/>
    <n v="10"/>
    <s v="in administrare"/>
    <s v="HG 982/1998;;OUG.1 din 04/01/2017;HG.354/18.05.2017;OUG.68 din 06/11/2019;HG.846/08.10.2020"/>
    <s v="imobil"/>
    <s v="Lungime albie corectată/consolidată=0,85 km;"/>
  </r>
  <r>
    <x v="5395"/>
    <s v="8.04.04"/>
    <m/>
    <m/>
    <s v="DRUM AUTO FORESTIER-SIRIASU"/>
    <s v="conform amenajamentelor silvice"/>
    <s v="BUZĂU"/>
    <s v="-"/>
    <s v="Tara: România; Judet: BUZĂU; -;   -; Nr: -;"/>
    <n v="1958"/>
    <n v="79779"/>
    <n v="10"/>
    <s v="in administrare"/>
    <s v="HG 982/1998;;OUG.1 din 04/01/2017;HG.354/18.05.2017;OUG.68 din 06/11/2019"/>
    <s v="imobil"/>
    <s v="Lungime= Km;Suprafeţe= ha;CF= ;"/>
  </r>
  <r>
    <x v="5396"/>
    <s v="8.30.01"/>
    <m/>
    <m/>
    <s v="CT CASOCA"/>
    <s v="conform amenajamentelor silvice"/>
    <s v="BUZĂU"/>
    <s v="-"/>
    <s v="Tara: România; Judet: BUZĂU; -;   -; Nr: -;"/>
    <n v="1964"/>
    <n v="2060"/>
    <n v="10"/>
    <s v="in administrare"/>
    <s v="HG 982/1998;HG 1344/2011;OUG.1 din 04/01/2017;HG.354/18.05.2017;OUG.68 din 06/11/2019;HG.846/08.10.2020"/>
    <s v="imobil"/>
    <s v="Lungime albie corectată/consolidată=0,8 km;"/>
  </r>
  <r>
    <x v="5397"/>
    <s v="8.30.01"/>
    <m/>
    <m/>
    <s v="CT GURA TEGHII II"/>
    <s v="conform amenajamentelor silvice"/>
    <s v="BUZĂU"/>
    <s v="-"/>
    <s v="Tara: România; Judet: BUZĂU; -;   -; Nr: -;"/>
    <n v="1976"/>
    <n v="5704"/>
    <n v="10"/>
    <s v="in administrare"/>
    <s v="HG 982/1998;HG 1344/2011; HG 478/ 24-IUN-15;HG.478/24-IUN-15;OUG.1 din 04/01/2017;HG.354/18.05.2017;OUG.68 din 06/11/2019;HG.846/08.10.2020"/>
    <s v="imobil"/>
    <s v="Lungime albie corectată/consolidată=1 km;"/>
  </r>
  <r>
    <x v="5398"/>
    <s v="8.30.01"/>
    <m/>
    <m/>
    <s v="BARAJE FIXE VALEA NEAGRĂ"/>
    <s v="conform amenajamentelor silvice"/>
    <s v="BUZĂU"/>
    <s v="-"/>
    <s v="Tara: România; Judet: BUZĂU; -;   -; Nr: -;"/>
    <n v="1986"/>
    <n v="7566"/>
    <n v="10"/>
    <s v="in administrare"/>
    <s v="HG 982/1998;;OUG.1 din 04/01/2017;HG.354/18.05.2017;OUG.68 din 06/11/2019;HG.846/08.10.2020"/>
    <s v="imobil"/>
    <s v="Lungime albie corectată/consolidată=0,5 km;"/>
  </r>
  <r>
    <x v="5399"/>
    <s v="8.04.04"/>
    <m/>
    <m/>
    <s v="DAF CASOCA LUNGA II"/>
    <s v="conform amenajamentelor silvice"/>
    <s v="BUZĂU"/>
    <s v="-"/>
    <s v="Tara: România; Judet: BUZĂU; -;   -; Nr: -;"/>
    <n v="1980"/>
    <n v="300446"/>
    <n v="10"/>
    <s v="in administrare"/>
    <s v="HG 982/1998;HG 1344/2011;OUG.1 din 04/01/2017;HG.354/18.05.2017;OUG.68 din 06/11/2019"/>
    <s v="imobil"/>
    <s v="Lungime= Km;Suprafeţe= ha;CF= ;"/>
  </r>
  <r>
    <x v="5400"/>
    <s v="8.04.04"/>
    <m/>
    <m/>
    <s v="POD PESTE BISCA MARE LA COCEANU"/>
    <s v="conform amenajamentelor silvice"/>
    <s v="BUZĂU"/>
    <s v="-"/>
    <s v="Tara: România; Judet: BUZĂU; -;   -; Nr: -;"/>
    <n v="1959"/>
    <n v="206295"/>
    <n v="10"/>
    <s v="in administrare"/>
    <s v="HG 982/1998;HG 1344/2011;OUG.1 din 04/01/2017;HG.354/18.05.2017;OUG.68 din 06/11/2019"/>
    <s v="imobil"/>
    <s v="Lungime= Km;Suprafeţe= ha;CF= ;"/>
  </r>
  <r>
    <x v="5401"/>
    <s v="8.04.04"/>
    <m/>
    <m/>
    <s v="DAF BISCULITA TAMASOIU"/>
    <s v="conform amenajamentelor silvice"/>
    <s v="BUZĂU"/>
    <s v="-"/>
    <s v="Tara: România; Judet: BUZĂU; -;   -; Nr: -;"/>
    <n v="1977"/>
    <n v="2060647"/>
    <n v="10"/>
    <s v="in administrare"/>
    <s v="HG 982/1998;HG 1344/2011;OUG.1 din 04/01/2017;HG.354/18.05.2017;OUG.68 din 06/11/2019"/>
    <s v="imobil"/>
    <s v="Lungime= Km;Suprafeţe= ha;CF= ;"/>
  </r>
  <r>
    <x v="5402"/>
    <s v="8.04.04"/>
    <m/>
    <m/>
    <s v="DAF CERNATU"/>
    <s v="conform amenajamentelor silvice"/>
    <s v="BUZĂU"/>
    <s v="-"/>
    <s v="Tara: România; Judet: BUZĂU; -;   -; Nr: -;"/>
    <n v="1969"/>
    <n v="1094995"/>
    <n v="10"/>
    <s v="in administrare"/>
    <s v="HG 982/1998;HG 1344/2011;OUG.1 din 04/01/2017;HG.354/18.05.2017;OUG.68 din 06/11/2019"/>
    <s v="imobil"/>
    <s v="Lungime= Km;Suprafeţe= ha;CF= ;"/>
  </r>
  <r>
    <x v="5403"/>
    <s v="8.04.04"/>
    <m/>
    <m/>
    <s v="DAF SFOARA TEGA MICA"/>
    <s v="conform amenajamentelor silvice"/>
    <s v="BUZĂU"/>
    <s v="-"/>
    <s v="Tara: România; Judet: BUZĂU; -;   -; Nr: -;"/>
    <n v="1984"/>
    <n v="345536"/>
    <n v="10"/>
    <s v="in administrare"/>
    <s v="HG 982/1998;HG 1344/2011;OUG.1 din 04/01/2017;HG.354/18.05.2017;OUG.68 din 06/11/2019"/>
    <s v="imobil"/>
    <s v="Lungime= Km;Suprafeţe= ha;CF= ;"/>
  </r>
  <r>
    <x v="5404"/>
    <s v="8.04.04"/>
    <m/>
    <m/>
    <s v="DAF PIRIUL STINII CASOCA"/>
    <s v="conform amenajamentelor silvice"/>
    <s v="BUZĂU"/>
    <s v="-"/>
    <s v="Tara: România; Judet: BUZĂU; -;   -; Nr: -;"/>
    <n v="1987"/>
    <n v="651005"/>
    <n v="10"/>
    <s v="in administrare"/>
    <s v="HG 982/1998;HG 1344/2011;OUG.1 din 04/01/2017;HG.354/18.05.2017;OUG.68 din 06/11/2019"/>
    <s v="imobil"/>
    <s v="Lungime= Km;Suprafeţe= ha;CF= ;"/>
  </r>
  <r>
    <x v="5405"/>
    <s v="8.04.04"/>
    <m/>
    <m/>
    <s v="DAF PIRIUL POPIT"/>
    <s v="conform amenajamentelor silvice"/>
    <s v="BUZĂU"/>
    <s v="-"/>
    <s v="Tara: România; Judet: BUZĂU; -;   -; Nr: -;"/>
    <n v="1982"/>
    <n v="247659"/>
    <n v="10"/>
    <s v="in administrare"/>
    <s v="HG 982/1998;HG 1344/2011;OUG.1 din 04/01/2017;HG.354/18.05.2017;OUG.68 din 06/11/2019"/>
    <s v="imobil"/>
    <s v="Lungime= Km;Suprafeţe= ha;CF= ;"/>
  </r>
  <r>
    <x v="5406"/>
    <s v="8.04.04"/>
    <m/>
    <m/>
    <s v="DAF CORIIU"/>
    <s v="conform amenajamentelor silvice"/>
    <s v="BUZĂU"/>
    <s v="-"/>
    <s v="Tara: România; Judet: BUZĂU; -;   -; Nr: -;"/>
    <n v="1972"/>
    <n v="178999"/>
    <n v="10"/>
    <s v="in administrare"/>
    <s v="HG 982/1998;HG 1344/2011;OUG.1 din 04/01/2017;HG.354/18.05.2017;OUG.68 din 06/11/2019"/>
    <s v="imobil"/>
    <s v="Lungime= Km;Suprafeţe= ha;CF= ;"/>
  </r>
  <r>
    <x v="5407"/>
    <s v="8.04.04"/>
    <m/>
    <m/>
    <s v="POD BISCA MICA 1"/>
    <s v="conform amenajamentelor silvice"/>
    <s v="BUZĂU"/>
    <s v="-"/>
    <s v="Tara: România; Judet: BUZĂU; -;   -; Nr: -;"/>
    <n v="1981"/>
    <n v="191464"/>
    <n v="10"/>
    <s v="in administrare"/>
    <s v="HG 982/1998;HG 1344/2011;OUG.1 din 04/01/2017;HG.354/18.05.2017;OUG.68 din 06/11/2019"/>
    <s v="imobil"/>
    <s v="Lungime= Km;Suprafeţe= ha;CF= ;"/>
  </r>
  <r>
    <x v="5408"/>
    <s v="8.04.04"/>
    <m/>
    <m/>
    <s v="DAF ZANOAGA"/>
    <s v="conform amenajamentelor silvice"/>
    <s v="BUZĂU"/>
    <s v="-"/>
    <s v="Tara: România; Judet: BUZĂU; -;   -; Nr: -;"/>
    <n v="1980"/>
    <n v="77739"/>
    <n v="10"/>
    <s v="in administrare"/>
    <s v="HG 982/1998;HG 1344/2011;OUG.1 din 04/01/2017;HG.354/18.05.2017;OUG.68 din 06/11/2019"/>
    <s v="imobil"/>
    <s v="Lungime= Km;Suprafeţe= ha;CF= ;"/>
  </r>
  <r>
    <x v="5409"/>
    <s v="8.04.04"/>
    <m/>
    <m/>
    <s v="DAF GOIDA"/>
    <s v="conform amenajamentelor silvice"/>
    <s v="BUZĂU"/>
    <s v="-"/>
    <s v="Tara: România; Judet: BUZĂU; -;   -; Nr: -;"/>
    <n v="1979"/>
    <n v="85770"/>
    <n v="10"/>
    <s v="in administrare"/>
    <s v="HG 982/1998;HG 1344/2011;OUG.1 din 04/01/2017;HG.354/18.05.2017;OUG.68 din 06/11/2019"/>
    <s v="imobil"/>
    <s v="Lungime= Km;Suprafeţe= ha;CF= ;"/>
  </r>
  <r>
    <x v="5410"/>
    <s v="8.04.04"/>
    <m/>
    <m/>
    <s v="DAF MUSICA PRELUNGIRE"/>
    <s v="conform amenajamentelor silvice"/>
    <s v="BUZĂU"/>
    <s v="-"/>
    <s v="Tara: România; Judet: BUZĂU; -;   -; Nr: -;"/>
    <n v="1982"/>
    <n v="151797"/>
    <n v="10"/>
    <s v="in administrare"/>
    <s v="HG 982/1998;HG 1344/2011;OUG.1 din 04/01/2017;HG.354/18.05.2017;OUG.68 din 06/11/2019"/>
    <s v="imobil"/>
    <s v="Lungime= Km;Suprafeţe= ha;CF= ;"/>
  </r>
  <r>
    <x v="5411"/>
    <s v="8.04.04"/>
    <m/>
    <m/>
    <s v="DAF BISCA MICA TR.3A"/>
    <s v="conform amenajamentelor silvice"/>
    <s v="BUZĂU"/>
    <s v="-"/>
    <s v="Tara: România; Judet: BUZĂU; -;   -; Nr: -;"/>
    <n v="1975"/>
    <n v="1632389"/>
    <n v="10"/>
    <s v="in administrare"/>
    <s v="HG 982/1998;HG 1344/2011;OUG.1 din 04/01/2017;HG.354/18.05.2017;OUG.68 din 06/11/2019"/>
    <s v="imobil"/>
    <s v="Lungime= Km;Suprafeţe= ha;CF= ;"/>
  </r>
  <r>
    <x v="5412"/>
    <s v="8.04.04"/>
    <m/>
    <m/>
    <s v="DAF BREBU TR.I"/>
    <s v="conform amenajamentelor silvice"/>
    <s v="BUZĂU"/>
    <s v="-"/>
    <s v="Tara: România; Judet: BUZĂU; -;   -; Nr: -;"/>
    <n v="1982"/>
    <n v="1741227"/>
    <n v="10"/>
    <s v="in administrare"/>
    <s v="HG 982/1998;HG 1344/2011;OUG.1 din 04/01/2017;HG.354/18.05.2017;OUG.68 din 06/11/2019"/>
    <s v="imobil"/>
    <s v="Lungime= Km;Suprafeţe= ha;CF= ;"/>
  </r>
  <r>
    <x v="5413"/>
    <s v="8.04.04"/>
    <m/>
    <m/>
    <s v="DAF LIMPEDEA"/>
    <s v="conform amenajamentelor silvice"/>
    <s v="BUZĂU"/>
    <s v="-"/>
    <s v="Tara: România; Judet: BUZĂU; -;   -; Nr: -;"/>
    <n v="1993"/>
    <n v="9836"/>
    <n v="10"/>
    <s v="in administrare"/>
    <s v="HG 982/1998;HG 1344/2011;OUG.1 din 04/01/2017;HG.354/18.05.2017;OUG.68 din 06/11/2019"/>
    <s v="imobil"/>
    <s v="Lungime= Km;Suprafeţe= ha;CF= ;"/>
  </r>
  <r>
    <x v="5414"/>
    <s v="8.30.01"/>
    <m/>
    <m/>
    <s v="CT CATIAS"/>
    <s v="conform amenajamentelor silvice"/>
    <s v="BUZĂU"/>
    <s v="-"/>
    <s v="Tara: România; Judet: BUZĂU; -;   -; Nr: -;"/>
    <n v="1996"/>
    <n v="2078"/>
    <n v="10"/>
    <s v="in administrare"/>
    <s v="HG 982/1998;HG 1344/2011;OUG.1 din 04/01/2017;HG.354/18.05.2017;OUG.68 din 06/11/2019;HG.846/08.10.2020"/>
    <s v="imobil"/>
    <s v="Lungime albie corectată/consolidată=1 km;"/>
  </r>
  <r>
    <x v="5415"/>
    <s v="8.04.04"/>
    <m/>
    <m/>
    <s v="DAF OLARI CRETU"/>
    <s v="conform amenajamentelor silvice"/>
    <s v="BUZĂU"/>
    <s v="-"/>
    <s v="Tara: România; Judet: BUZĂU; -;   -; Nr: -;"/>
    <n v="1980"/>
    <n v="1232821"/>
    <n v="10"/>
    <s v="in administrare"/>
    <s v="HG 982/1998;HG 1344/2011;OUG.1 din 04/01/2017;HG.354/18.05.2017;OUG.68 din 06/11/2019"/>
    <s v="imobil"/>
    <s v="Lungime= Km;Suprafeţe= ha;CF= ;"/>
  </r>
  <r>
    <x v="5416"/>
    <s v="8.04.04"/>
    <m/>
    <m/>
    <s v="DAF STRIMBU MIC"/>
    <s v="conform amenajamentelor silvice"/>
    <s v="BUZĂU"/>
    <s v="-"/>
    <s v="Tara: România; Judet: BUZĂU; -;   -; Nr: -;"/>
    <n v="1986"/>
    <n v="200116"/>
    <n v="10"/>
    <s v="in administrare"/>
    <s v="HG 982/1998;HG 1344/2011;OUG.1 din 04/01/2017;HG.354/18.05.2017;OUG.68 din 06/11/2019"/>
    <s v="imobil"/>
    <s v="Lungime= Km;Suprafeţe= ha;CF= ;"/>
  </r>
  <r>
    <x v="5417"/>
    <s v="8.30.01"/>
    <m/>
    <m/>
    <s v="C.T.MONTEORU"/>
    <s v="conform amenajamentelor silvice"/>
    <s v="BUZĂU"/>
    <s v="-"/>
    <s v="Tara: România; Judet: BUZĂU; -;   -; Nr: -;"/>
    <n v="1986"/>
    <n v="2313"/>
    <n v="10"/>
    <s v="in administrare"/>
    <s v="HG 982/1998;HG 1344/2011;OUG.1 din 04/01/2017;HG.354/18.05.2017;OUG.68 din 06/11/2019;HG.846/08.10.2020"/>
    <s v="imobil"/>
    <s v="Lungime albie corectată/consolidată=0,6 km;"/>
  </r>
  <r>
    <x v="5418"/>
    <s v="8.04.04"/>
    <m/>
    <m/>
    <s v="DRUM AUTO VALEA BISERICII"/>
    <s v="conform amenajamentelor silvice"/>
    <s v="PRAHOVA"/>
    <s v="-"/>
    <s v="Tara: România; Judet: PRAHOVA; -;   -; Nr: -;"/>
    <n v="1985"/>
    <n v="40457"/>
    <n v="29"/>
    <s v="in administrare"/>
    <s v="HG 982/1998;HG 1344/2011;OUG.1 din 04/01/2017;HG.354/18.05.2017;OUG.68 din 06/11/2019"/>
    <s v="imobil"/>
    <s v="Lungime= Km;Suprafeţe= ha;CF= ;"/>
  </r>
  <r>
    <x v="5419"/>
    <s v="8.04.04"/>
    <m/>
    <m/>
    <s v="DAF. MONTEORU"/>
    <s v="conform amenajamentelor silvice"/>
    <s v="BUZĂU"/>
    <s v="-"/>
    <s v="Tara: România; Judet: BUZĂU; -;   -; Nr: -;"/>
    <n v="1993"/>
    <n v="109906"/>
    <n v="10"/>
    <s v="in administrare"/>
    <s v="HG 982/1998;HG 1344/2011;OUG.1 din 04/01/2017;HG.354/18.05.2017;OUG.68 din 06/11/2019"/>
    <s v="imobil"/>
    <s v="Lungime= Km;Suprafeţe= ha;CF= ;"/>
  </r>
  <r>
    <x v="5420"/>
    <s v="8.30.01"/>
    <m/>
    <m/>
    <s v="BARAJ FĂRĂ ACUMULARE VULPEA"/>
    <s v="conform amenajamentelor silvice"/>
    <s v="PRAHOVA"/>
    <s v="Ştefeşti"/>
    <s v="Tara: România; Judet: PRAHOVA;Com Ştefeşti;   -; Nr: -;"/>
    <n v="1968"/>
    <n v="17300"/>
    <n v="29"/>
    <s v="in administrare"/>
    <s v="HG 982/1998;HG 1344/2011; HG 478/ 24-IUN-15;HG.478/24-IUN-15;OUG.1 din 04/01/2017;HG.354/18.05.2017;OUG.68 din 06/11/2019;HG.846/08.10.2020"/>
    <s v="imobil"/>
    <s v="Lungime albie corectată/consolidată=0,1 km;"/>
  </r>
  <r>
    <x v="5421"/>
    <s v="8.04.04"/>
    <m/>
    <m/>
    <s v="DAF SUTO DURDUC-OGRETIN"/>
    <s v="conform amenajamentelor silvice"/>
    <s v="PRAHOVA"/>
    <s v="Vălenii de Munte"/>
    <s v="Tara: România; Judet: PRAHOVA;Orş Vălenii de Munte;   -; Nr: -;"/>
    <n v="1966"/>
    <n v="28500"/>
    <n v="29"/>
    <s v="in administrare"/>
    <s v="HG 982/1998;HG 1344/2011; HG 478/ 24-IUN-15;HG.478/24-IUN-15;OUG.1 din 04/01/2017;OUG.68 din 06/11/2019"/>
    <s v="imobil"/>
    <s v="Lungime= Km;Suprafeţe= ha;CF= ;"/>
  </r>
  <r>
    <x v="5422"/>
    <s v="8.04.04"/>
    <m/>
    <m/>
    <s v="DAF VULPEA"/>
    <s v="conform amenajamentelor silvice"/>
    <s v="PRAHOVA"/>
    <s v="-"/>
    <s v="Tara: România; Judet: PRAHOVA; -;   -; Nr: -;"/>
    <n v="1987"/>
    <n v="5838"/>
    <n v="29"/>
    <s v="in administrare"/>
    <s v="HG 982/1998;HG 1344/2011; HG 478/ 24-IUN-15;HG.478/24-IUN-15;OUG.1 din 04/01/2017;HG.354/18.05.2017;OUG.68 din 06/11/2019"/>
    <s v="imobil"/>
    <s v="Lungime= Km;Suprafeţe= ha;CF= ;"/>
  </r>
  <r>
    <x v="5423"/>
    <s v="8.30._"/>
    <m/>
    <m/>
    <s v="CT REZERVATIA PELES"/>
    <s v="conform amenajamentelor silvice"/>
    <s v="PRAHOVA"/>
    <s v="-"/>
    <s v="Tara: România; Judet: PRAHOVA; -;   -; Nr: -;"/>
    <n v="1982"/>
    <n v="158800"/>
    <n v="29"/>
    <s v="in administrare"/>
    <s v="HG 982/1998;HG 1344/2011; HG 478/ 24-IUN-15;HG.478/24-IUN-15;OUG.1 din 04/01/2017;OUG.68 din 06/11/2019"/>
    <s v="imobil"/>
    <s v="Denumire=lucrare corectare torenti ;"/>
  </r>
  <r>
    <x v="5424"/>
    <s v="8.30._"/>
    <m/>
    <m/>
    <s v="CT VALEA BABEI"/>
    <s v="conform amenajamentelor silvice"/>
    <s v="PRAHOVA"/>
    <s v="-"/>
    <s v="Tara: România; Judet: PRAHOVA; -;   -; Nr: -;"/>
    <n v="1984"/>
    <n v="53200"/>
    <n v="29"/>
    <s v="in administrare"/>
    <s v="HG 982/1998;HG 1344/2011; HG 478/ 24-IUN-15;HG.478/24-IUN-15;OUG.1 din 04/01/2017;OUG.68 din 06/11/2019"/>
    <s v="imobil"/>
    <s v="Denumire=lucrare corectare torenti ;"/>
  </r>
  <r>
    <x v="5425"/>
    <s v="8.30._"/>
    <m/>
    <m/>
    <s v="CT CERNICA"/>
    <s v="conform amenajamentelor silvice"/>
    <s v="PRAHOVA"/>
    <s v="-"/>
    <s v="Tara: România; Judet: PRAHOVA; -;   -; Nr: -;"/>
    <n v="1964"/>
    <n v="59000"/>
    <n v="29"/>
    <s v="in administrare"/>
    <s v="HG 982/1998;HG 1344/2011; HG 478/ 24-IUN-15;HG.478/24-IUN-15;OUG.1 din 04/01/2017;OUG.68 din 06/11/2019"/>
    <s v="imobil"/>
    <s v="Denumire=lucrare corectare torenti ;"/>
  </r>
  <r>
    <x v="5426"/>
    <s v="8.30._"/>
    <m/>
    <m/>
    <s v="CANAL VL. REA"/>
    <s v="conform amenajamentelor silvice"/>
    <s v="PRAHOVA"/>
    <s v="-"/>
    <s v="Tara: România; Judet: PRAHOVA; -;   -; Nr: -;"/>
    <n v="1968"/>
    <n v="400"/>
    <n v="29"/>
    <s v="in administrare"/>
    <s v="HG 982/1998;HG 1344/2011; HG 478/ 24-IUN-15;HG.478/24-IUN-15;OUG.1 din 04/01/2017;OUG.68 din 06/11/2019"/>
    <s v="imobil"/>
    <s v="Denumire=lucrare corectare torenti ;"/>
  </r>
  <r>
    <x v="5427"/>
    <s v="8.30._"/>
    <m/>
    <m/>
    <s v="CT OBIECT III PELES"/>
    <s v="conform amenajamentelor silvice"/>
    <s v="PRAHOVA"/>
    <s v="-"/>
    <s v="Tara: România; Judet: PRAHOVA; -;   -; Nr: -;"/>
    <n v="1980"/>
    <n v="332100"/>
    <n v="29"/>
    <s v="in administrare"/>
    <s v="HG 982/1998;HG 1344/2011; HG 478/ 24-IUN-15;HG.478/24-IUN-15;OUG.1 din 04/01/2017;OUG.68 din 06/11/2019"/>
    <s v="imobil"/>
    <s v="Denumire=lucrare corectare torenti ;"/>
  </r>
  <r>
    <x v="5428"/>
    <s v="8.30._"/>
    <m/>
    <m/>
    <s v="DEVERSOR CERNICA"/>
    <s v="conform amenajamentelor silvice"/>
    <s v="PRAHOVA"/>
    <s v="-"/>
    <s v="Tara: România; Judet: PRAHOVA; -;   -; Nr: -;"/>
    <n v="1964"/>
    <n v="2600"/>
    <n v="29"/>
    <s v="in administrare"/>
    <s v="HG 982/1998;HG 1344/2011; HG 478/ 24-IUN-15;HG.478/24-IUN-15;OUG.1 din 04/01/2017;OUG.68 din 06/11/2019"/>
    <s v="imobil"/>
    <s v="Denumire=lucrare corectare torenti ;"/>
  </r>
  <r>
    <x v="5429"/>
    <s v="8.30._"/>
    <m/>
    <m/>
    <s v="DEVERSOR SF.ANA"/>
    <s v="conform amenajamentelor silvice"/>
    <s v="PRAHOVA"/>
    <s v="-"/>
    <s v="Tara: România; Judet: PRAHOVA; -;   -; Nr: -;"/>
    <n v="1970"/>
    <n v="22900"/>
    <n v="29"/>
    <s v="in administrare"/>
    <s v="HG 982/1998;HG 1344/2011; HG 478/ 24-IUN-15;HG.478/24-IUN-15;OUG.1 din 04/01/2017;OUG.68 din 06/11/2019"/>
    <s v="imobil"/>
    <s v="Denumire=lucrare corectare torenti ;"/>
  </r>
  <r>
    <x v="5430"/>
    <s v="8.30._"/>
    <m/>
    <m/>
    <s v="CT OBIECT IV PELES"/>
    <s v="conform amenajamentelor silvice"/>
    <s v="PRAHOVA"/>
    <s v="-"/>
    <s v="Tara: România; Judet: PRAHOVA; -;   -; Nr: -;"/>
    <n v="1981"/>
    <n v="155000"/>
    <n v="29"/>
    <s v="in administrare"/>
    <s v="HG 982/1998;HG 1344/2011; HG 478/ 24-IUN-15;HG.478/24-IUN-15;OUG.1 din 04/01/2017;OUG.68 din 06/11/2019"/>
    <s v="imobil"/>
    <s v="Denumire=lucrare corectare torenti ;"/>
  </r>
  <r>
    <x v="5431"/>
    <s v="8.04.04"/>
    <m/>
    <m/>
    <s v="POD PELES"/>
    <s v="conform amenajamentelor silvice"/>
    <s v="PRAHOVA"/>
    <s v="-"/>
    <s v="Tara: România; Judet: PRAHOVA; -;   -; Nr: -;"/>
    <n v="1981"/>
    <n v="100"/>
    <n v="29"/>
    <s v="in administrare"/>
    <s v="HG 982/1998;HG 1344/2011;OUG.1 din 04/01/2017;OUG.68 din 06/11/2019"/>
    <s v="imobil"/>
    <s v="lucrari de corectarea torentilor"/>
  </r>
  <r>
    <x v="5432"/>
    <s v="8.04.04"/>
    <m/>
    <m/>
    <s v="POD DAF PELISOR, POIANA STANII"/>
    <s v="conform amenajamentelor silvice"/>
    <s v="PRAHOVA"/>
    <s v="-"/>
    <s v="Tara: România; Judet: PRAHOVA; -;   -; Nr: -;"/>
    <n v="1981"/>
    <n v="69300"/>
    <n v="29"/>
    <s v="in administrare"/>
    <s v="HG 982/1998;HG 1344/2011; HG 478/ 24-IUN-15;HG.478/24-IUN-15;OUG.1 din 04/01/2017;OUG.68 din 06/11/2019"/>
    <s v="imobil"/>
    <s v="Lungime= Km;Suprafeţe= ha;CF= ;"/>
  </r>
  <r>
    <x v="5433"/>
    <s v="8.04.04"/>
    <m/>
    <m/>
    <s v="DAF PLESU DREAPTA"/>
    <s v="conform amenajamentelor silvice"/>
    <s v="PRAHOVA"/>
    <s v="Măneciu"/>
    <s v="Tara: România; Judet: PRAHOVA;Com Măneciu;   -; Nr: -;"/>
    <n v="1993"/>
    <n v="162584"/>
    <n v="29"/>
    <s v="in administrare"/>
    <s v="HG 982/1998;HG 1344/2011; HG 478/ 24-IUN-15;HG.478/24-IUN-15;OUG.1 din 04/01/2017;HG.354/18.05.2017;OUG.68 din 06/11/2019"/>
    <s v="imobil"/>
    <s v="Lungime= Km;Suprafeţe= ha;CF= ;"/>
  </r>
  <r>
    <x v="5434"/>
    <s v="8.04.04"/>
    <m/>
    <m/>
    <s v="DAF GROAPA MICA"/>
    <s v="conform amenajamentelor silvice"/>
    <s v="PRAHOVA"/>
    <s v="Măneciu"/>
    <s v="Tara: România; Judet: PRAHOVA;Com Măneciu;   -; Nr: -;"/>
    <n v="1993"/>
    <n v="118506"/>
    <n v="29"/>
    <s v="in administrare"/>
    <s v="HG 982/1998;HG 1344/2011; HG 478/ 24-IUN-15;HG.478/24-IUN-15;OUG.1 din 04/01/2017;HG.354/18.05.2017;OUG.68 din 06/11/2019"/>
    <s v="imobil"/>
    <s v="Lungime= Km;Suprafeţe= ha;CF= ;"/>
  </r>
  <r>
    <x v="5435"/>
    <s v="8.04.04"/>
    <m/>
    <m/>
    <s v="DAF CRASNUTA"/>
    <s v="conform amenajamentelor silvice"/>
    <s v="PRAHOVA"/>
    <s v="Măneciu"/>
    <s v="Tara: România; Judet: PRAHOVA;Com Măneciu;   -; Nr: -;"/>
    <n v="1993"/>
    <n v="122569"/>
    <n v="29"/>
    <s v="in administrare"/>
    <s v="HG 982/1998;HG 1344/2011; HG 478/ 24-IUN-15;HG.478/24-IUN-15;OUG.1 din 04/01/2017;OUG.68 din 06/11/2019"/>
    <s v="imobil"/>
    <s v="Lungime= Km;Suprafeţe= ha;CF= ;"/>
  </r>
  <r>
    <x v="5436"/>
    <s v="8.04.04"/>
    <m/>
    <m/>
    <s v="DAF BOBU"/>
    <s v="conform amenajamentelor silvice"/>
    <s v="PRAHOVA"/>
    <s v="Măneciu"/>
    <s v="Tara: România; Judet: PRAHOVA;Com Măneciu;   -; Nr: -;"/>
    <n v="1993"/>
    <n v="48565"/>
    <n v="29"/>
    <s v="in administrare"/>
    <s v="HG 982/1998;HG 1344/2011; HG 478/ 24-IUN-15;HG.478/24-IUN-15;OUG.1 din 04/01/2017;OUG.68 din 06/11/2019"/>
    <s v="imobil"/>
    <s v="Lungime= Km;Suprafeţe= ha;CF= ;"/>
  </r>
  <r>
    <x v="5437"/>
    <s v="8.30.01"/>
    <m/>
    <m/>
    <s v="CT MANECIU BRUSTUREL"/>
    <s v="conform amenajamentelor silvice"/>
    <s v="PRAHOVA"/>
    <s v="Măneciu"/>
    <s v="Tara: România; Judet: PRAHOVA;Com Măneciu;   -; Nr: -;"/>
    <n v="1993"/>
    <n v="24501"/>
    <n v="29"/>
    <s v="in administrare"/>
    <s v="HG 982/1998;HG 1344/2011; HG 478/ 24-IUN-15;HG.478/24-IUN-15;OUG.1 din 04/01/2017;HG.354/18.05.2017;OUG.68 din 06/11/2019;HG.846/08.10.2020"/>
    <s v="imobil"/>
    <s v="Lungime albie corectată/consolidată=2,2 km;"/>
  </r>
  <r>
    <x v="5438"/>
    <s v="8.04.04"/>
    <m/>
    <m/>
    <s v="DAF RUDELE"/>
    <s v="conform amenajamentelor silvice"/>
    <s v="PRAHOVA"/>
    <s v="Măneciu"/>
    <s v="Tara: România; Judet: PRAHOVA;Com Măneciu;   -; Nr: -;"/>
    <n v="1993"/>
    <n v="37596"/>
    <n v="29"/>
    <s v="in administrare"/>
    <s v="HG 982/1998;HG 1344/2011; HG 478/ 24-IUN-15;HG.478/24-IUN-15;OUG.1 din 04/01/2017;OUG.68 din 06/11/2019"/>
    <s v="imobil"/>
    <s v="Lungime= Km;Suprafeţe= ha;CF= ;"/>
  </r>
  <r>
    <x v="5439"/>
    <s v="8.04.04"/>
    <m/>
    <m/>
    <s v="DAF PIRIUL LUI EPURE"/>
    <s v="conform amenajamentelor silvice"/>
    <s v="PRAHOVA"/>
    <s v="Măneciu"/>
    <s v="Tara: România; Judet: PRAHOVA;Com Măneciu;   -; Nr: -;"/>
    <n v="1994"/>
    <n v="42255"/>
    <n v="29"/>
    <s v="in administrare"/>
    <s v="HG 982/1998;HG 1344/2011; HG 478/ 24-IUN-15;HG.478/24-IUN-15;OUG.1 din 04/01/2017;OUG.68 din 06/11/2019"/>
    <s v="imobil"/>
    <s v="Lungime= Km;Suprafeţe= ha;CF= ;"/>
  </r>
  <r>
    <x v="5440"/>
    <s v="8.04.04"/>
    <m/>
    <m/>
    <s v="DAF ZANOAGA"/>
    <s v="conform amenajamentelor silvice"/>
    <s v="PRAHOVA"/>
    <s v="-"/>
    <s v="Tara: România; Judet: PRAHOVA; -;   -; Nr: -;"/>
    <n v="1986"/>
    <n v="11529"/>
    <n v="29"/>
    <s v="in administrare"/>
    <s v="HG 982/1998;HG 1344/2011; HG 478/ 24-IUN-15;HG.478/24-IUN-15;OUG.1 din 04/01/2017;HG.354/18.05.2017;OUG.68 din 06/11/2019"/>
    <s v="imobil"/>
    <s v="Lungime= Km;Suprafeţe= ha;CF= ;"/>
  </r>
  <r>
    <x v="5441"/>
    <s v="8.04.04"/>
    <m/>
    <m/>
    <s v="DAF MARE"/>
    <s v="conform amenajamentelor silvice"/>
    <s v="PRAHOVA"/>
    <s v="-"/>
    <s v="Tara: România; Judet: PRAHOVA; -;   -; Nr: -;"/>
    <n v="1973"/>
    <n v="35000"/>
    <n v="29"/>
    <s v="in administrare"/>
    <s v="HG 982/1998;HG 1344/2011; HG 478/ 24-IUN-15;HG.478/24-IUN-15;OUG.1 din 04/01/2017;OUG.68 din 06/11/2019"/>
    <s v="imobil"/>
    <s v="Lungime= Km;Suprafeţe= ha;CF= ;"/>
  </r>
  <r>
    <x v="5442"/>
    <s v="8.04.04"/>
    <m/>
    <m/>
    <s v="DRUM FORESTIER URLATELU"/>
    <s v="conform amenajamentelor silvice"/>
    <s v="PRAHOVA"/>
    <s v="-"/>
    <s v="Tara: România; Judet: PRAHOVA; -;   -; Nr: -;"/>
    <n v="1976"/>
    <n v="166338"/>
    <n v="29"/>
    <s v="in administrare"/>
    <s v="HG 982/1998;HG 1344/2011;OUG.1 din 04/01/2017;OUG.68 din 06/11/2019"/>
    <s v="imobil"/>
    <s v="drum forestier"/>
  </r>
  <r>
    <x v="5443"/>
    <s v="8.04.04"/>
    <m/>
    <m/>
    <s v="DRUM FORESTIER VL URSILOR"/>
    <s v="conform amenajamentelor silvice"/>
    <s v="PRAHOVA"/>
    <s v="-"/>
    <s v="Tara: România; Judet: PRAHOVA; -;   -; Nr: -;"/>
    <n v="1979"/>
    <n v="106754"/>
    <n v="29"/>
    <s v="in administrare"/>
    <s v="HG 982/1998;HG 1344/2011;OUG.1 din 04/01/2017;OUG.68 din 06/11/2019"/>
    <s v="imobil"/>
    <s v="drum forestier"/>
  </r>
  <r>
    <x v="5444"/>
    <s v="8.04.04"/>
    <m/>
    <m/>
    <s v="DRUM FORESTIER DOFTANITA"/>
    <s v="conform amenajamentelor silvice"/>
    <s v="PRAHOVA"/>
    <s v="-"/>
    <s v="Tara: România; Judet: PRAHOVA; -;   -; Nr: -;"/>
    <n v="1971"/>
    <n v="517626"/>
    <n v="29"/>
    <s v="in administrare"/>
    <s v="HG 982/1998;HG 1344/2011;OUG.1 din 04/01/2017;OUG.68 din 06/11/2019"/>
    <s v="imobil"/>
    <s v="drum forestier"/>
  </r>
  <r>
    <x v="5445"/>
    <s v="8.04.04"/>
    <m/>
    <m/>
    <s v="DRUM FORESTIER VALEA ALBA"/>
    <s v="conform amenajamentelor silvice"/>
    <s v="PRAHOVA"/>
    <s v="-"/>
    <s v="Tara: România; Judet: PRAHOVA; -;   -; Nr: -;"/>
    <n v="1970"/>
    <n v="300000"/>
    <n v="29"/>
    <s v="in administrare"/>
    <s v="HG 982/1998;HG 1344/2011;OUG.1 din 04/01/2017;OUG.68 din 06/11/2019"/>
    <s v="imobil"/>
    <s v="BUSTENI"/>
  </r>
  <r>
    <x v="5446"/>
    <s v="8.04.04"/>
    <m/>
    <m/>
    <s v="DAF STANA MICA"/>
    <s v="conform amenajamentelor silvice"/>
    <s v="PRAHOVA"/>
    <s v="Azuga"/>
    <s v="Tara: România; Judet: PRAHOVA;Orş Azuga;   -; Nr: -;"/>
    <n v="1940"/>
    <n v="25000"/>
    <n v="29"/>
    <s v="in administrare"/>
    <s v="HG 982/1998;HG 1344/2011; HG 478/ 24-IUN-15;HG.478/24-IUN-15;OUG.1 din 04/01/2017;OUG.68 din 06/11/2019"/>
    <s v="imobil"/>
    <s v="Lungime= Km;Suprafeţe= ha;CF= ;"/>
  </r>
  <r>
    <x v="5447"/>
    <s v="8.04.04"/>
    <m/>
    <m/>
    <s v="DAF CAZACU"/>
    <s v="conform amenajamentelor silvice"/>
    <s v="PRAHOVA"/>
    <s v="Azuga"/>
    <s v="Tara: România; Judet: PRAHOVA;Orş Azuga;   -; Nr: -;"/>
    <n v="1983"/>
    <n v="350000"/>
    <n v="29"/>
    <s v="in administrare"/>
    <s v="HG 982/1998;HG 1344/2011; HG 478/ 24-IUN-15;HG.478/24-IUN-15;OUG.1 din 04/01/2017;OUG.68 din 06/11/2019"/>
    <s v="imobil"/>
    <s v="Lungime= Km;Suprafeţe= ha;CF= ;"/>
  </r>
  <r>
    <x v="5448"/>
    <s v="8.04.04"/>
    <m/>
    <m/>
    <s v="DAF SEAUA SUSAI"/>
    <s v="conform amenajamentelor silvice"/>
    <s v="PRAHOVA"/>
    <s v="Azuga"/>
    <s v="Tara: România; Judet: PRAHOVA;Orş Azuga;   -; Nr: -;"/>
    <n v="1983"/>
    <n v="250000"/>
    <n v="29"/>
    <s v="in administrare"/>
    <s v="HG 982/1998;HG 1344/2011; HG 478/ 24-IUN-15;HG.478/24-IUN-15;OUG.1 din 04/01/2017;OUG.68 din 06/11/2019"/>
    <s v="imobil"/>
    <s v="Lungime= Km;Suprafeţe= ha;CF= ;"/>
  </r>
  <r>
    <x v="5449"/>
    <s v="8.30._"/>
    <m/>
    <m/>
    <s v="CT OBIECTIV"/>
    <s v="conform amenajamentelor silvice"/>
    <s v="PRAHOVA"/>
    <s v="-"/>
    <s v="Tara: România; Judet: PRAHOVA; -;   -; Nr: -; Vl Azugii"/>
    <n v="1983"/>
    <n v="10500"/>
    <n v="29"/>
    <s v="in administrare"/>
    <s v="HG 982/1998;HG 1344/2011; HG 478/ 24-IUN-15;HG.478/24-IUN-15;OUG.1 din 04/01/2017;OUG.68 din 06/11/2019"/>
    <s v="imobil"/>
    <s v="Denumire=lucrare corectare torenti ;"/>
  </r>
  <r>
    <x v="5450"/>
    <s v="8.30._"/>
    <m/>
    <m/>
    <s v="CT CPP BUSTENI"/>
    <s v="conform amenajamentelor silvice"/>
    <s v="PRAHOVA"/>
    <s v="Buşteni"/>
    <s v="Tara: România; Judet: PRAHOVA;Orş Buşteni;   -; Nr: -;"/>
    <n v="1978"/>
    <n v="144000"/>
    <n v="29"/>
    <s v="in administrare"/>
    <s v="HG 982/1998;HG 1344/2011; HG 478/ 24-IUN-15;HG.478/24-IUN-15;OUG.1 din 04/01/2017;OUG.68 din 06/11/2019"/>
    <s v="imobil"/>
    <s v="Denumire=lucrare corectare torenti ;"/>
  </r>
  <r>
    <x v="5451"/>
    <s v="8.04.04"/>
    <m/>
    <m/>
    <s v="DAF LIMBASEL"/>
    <s v="conform amenajamentelor silvice"/>
    <s v="PRAHOVA"/>
    <s v="-"/>
    <s v="Tara: România; Judet: PRAHOVA; -;   -; Nr: -; Limbasel"/>
    <n v="1959"/>
    <n v="2606485"/>
    <n v="29"/>
    <s v="in administrare"/>
    <s v="HG 982/1998;HG 1344/2011; HG 478/ 24-IUN-15;HG.478/24-IUN-15;OUG.1 din 04/01/2017;HG.354/18.05.2017;OUG.68 din 06/11/2019"/>
    <s v="imobil"/>
    <s v="Lungime= Km;Suprafeţe= ha;CF= ;"/>
  </r>
  <r>
    <x v="5452"/>
    <s v="8.04.04"/>
    <m/>
    <m/>
    <s v="DAF VALEA CERBULUI"/>
    <s v="conform amenajamentelor silvice"/>
    <s v="PRAHOVA"/>
    <s v="Buşteni"/>
    <s v="Tara: România; Judet: PRAHOVA;Orş Buşteni;   -; Nr: -;"/>
    <n v="1962"/>
    <n v="100000"/>
    <n v="29"/>
    <s v="in administrare"/>
    <s v="HG 982/1998;HG 1344/2011; HG 478/ 24-IUN-15;HG.478/24-IUN-15;OUG.1 din 04/01/2017;OUG.68 din 06/11/2019"/>
    <s v="imobil"/>
    <s v="Lungime= Km;Suprafeţe= ha;CF= ;"/>
  </r>
  <r>
    <x v="5453"/>
    <s v="8.04.04"/>
    <m/>
    <m/>
    <s v="DAF VALEA MARULUI"/>
    <s v="conform amenajamentelor silvice"/>
    <s v="PRAHOVA"/>
    <s v="Azuga"/>
    <s v="Tara: România; Judet: PRAHOVA;Orş Azuga;   -; Nr: -;"/>
    <n v="1966"/>
    <n v="18000"/>
    <n v="29"/>
    <s v="in administrare"/>
    <s v="HG 982/1998;HG 1344/2011; HG 478/ 24-IUN-15;HG.478/24-IUN-15;OUG.1 din 04/01/2017;OUG.68 din 06/11/2019"/>
    <s v="imobil"/>
    <s v="Lungime= Km;Suprafeţe= ha;CF= ;"/>
  </r>
  <r>
    <x v="5454"/>
    <s v="8.30._"/>
    <m/>
    <m/>
    <s v="CT TURCU"/>
    <s v="conform amenajamentelor silvice"/>
    <s v="PRAHOVA"/>
    <s v="-"/>
    <s v="Tara: România; Judet: PRAHOVA; -;   -; Nr: -; Vl Azugii"/>
    <n v="1981"/>
    <n v="15000"/>
    <n v="29"/>
    <s v="in administrare"/>
    <s v="HG 982/1998;HG 1344/2011; HG 478/ 24-IUN-15;HG.478/24-IUN-15;OUG.1 din 04/01/2017;OUG.68 din 06/11/2019"/>
    <s v="imobil"/>
    <s v="Denumire=lucrare corectare torenti ;"/>
  </r>
  <r>
    <x v="5455"/>
    <s v="8.04.04"/>
    <m/>
    <m/>
    <s v="DAF VALEA MARE 1.2KM"/>
    <s v="conform amenajamentelor silvice"/>
    <s v="ARGEŞ"/>
    <s v="-"/>
    <s v="Tara: România; Judet: ARGEŞ; -;   -; Nr: -;"/>
    <n v="1993"/>
    <n v="210473"/>
    <n v="3"/>
    <s v="in administrare"/>
    <s v="HG 982/1998;HG 1344/2011;OUG.1 din 04/01/2017;HG.354/18.05.2017;OUG.68 din 06/11/2019"/>
    <s v="imobil"/>
    <s v="Lungime= Km;Suprafeţe= ha;CF= ;"/>
  </r>
  <r>
    <x v="5456"/>
    <s v="8.04.04"/>
    <m/>
    <m/>
    <s v="DAF BUCA TURCULUI 4,1 KM"/>
    <s v="conform amenajamentelor silvice"/>
    <s v="ARGEŞ"/>
    <s v="-"/>
    <s v="Tara: România; Judet: ARGEŞ; -;   -; Nr: -;"/>
    <n v="1972"/>
    <n v="103087"/>
    <n v="3"/>
    <s v="in administrare"/>
    <s v="HG 982/1998;;OUG.1 din 04/01/2017;OUG.68 din 06/11/2019"/>
    <s v="imobil"/>
    <s v="drum auto forestier"/>
  </r>
  <r>
    <x v="5457"/>
    <s v="8.04.04"/>
    <m/>
    <m/>
    <s v="DAF VALAEA M VIEROSI 3,6K"/>
    <s v="conform amenajamentelor silvice"/>
    <s v="ARGEŞ"/>
    <s v="-"/>
    <s v="Tara: România; Judet: ARGEŞ; -;   -; Nr: -;"/>
    <n v="1967"/>
    <n v="65688"/>
    <n v="3"/>
    <s v="in administrare"/>
    <s v="HG 982/1998;;OUG.1 din 04/01/2017;OUG.68 din 06/11/2019"/>
    <s v="imobil"/>
    <s v="drum auto forestier"/>
  </r>
  <r>
    <x v="5458"/>
    <s v="8.04.04"/>
    <m/>
    <m/>
    <s v="DAF IZV. POPII MAL.DR.4,5"/>
    <s v="conform amenajamentelor silvice"/>
    <s v="ARGEŞ"/>
    <s v="-"/>
    <s v="Tara: România; Judet: ARGEŞ; -;   -; Nr: -;"/>
    <n v="1978"/>
    <n v="9896"/>
    <n v="3"/>
    <s v="in administrare"/>
    <s v="HG 982/1998;HG 1344/2011;OUG.1 din 04/01/2017;HG.354/18.05.2017;OUG.68 din 06/11/2019"/>
    <s v="imobil"/>
    <s v="Lungime= Km;Suprafeţe= ha;CF= ;"/>
  </r>
  <r>
    <x v="5459"/>
    <s v="8.04.04"/>
    <m/>
    <m/>
    <s v="DAF ZANOGUTA 2,9 KM"/>
    <s v="conform amenajamentelor silvice"/>
    <s v="ARGEŞ"/>
    <s v="-"/>
    <s v="Tara: România; Judet: ARGEŞ; -;   -; Nr: -;"/>
    <n v="1965"/>
    <n v="80120"/>
    <n v="3"/>
    <s v="in administrare"/>
    <s v="HG 982/1998;HG 1344/2011;OUG.1 din 04/01/2017;OUG.68 din 06/11/2019"/>
    <s v="imobil"/>
    <s v="drum auto forestier"/>
  </r>
  <r>
    <x v="5460"/>
    <s v="8.04.04"/>
    <m/>
    <m/>
    <s v="DAF VALCELE 3,5 KM"/>
    <s v="conform amenajamentelor silvice"/>
    <s v="ARGEŞ"/>
    <s v="-"/>
    <s v="Tara: România; Judet: ARGEŞ; -;   -; Nr: -;"/>
    <n v="1901"/>
    <n v="150842"/>
    <n v="3"/>
    <s v="in administrare"/>
    <s v="HG 982/1998;HG 1344/2011;OUG.1 din 04/01/2017;HG.354/18.05.2017;OUG.68 din 06/11/2019"/>
    <s v="imobil"/>
    <s v="Lungime= Km;Suprafeţe= ha;CF= ;"/>
  </r>
  <r>
    <x v="5461"/>
    <s v="8.04.04"/>
    <m/>
    <m/>
    <s v="DAF MARACINU 0,8 KM"/>
    <s v="conform amenajamentelor silvice"/>
    <s v="ARGEŞ"/>
    <s v="-"/>
    <s v="Tara: România; Judet: ARGEŞ; -;   -; Nr: -;"/>
    <n v="1965"/>
    <n v="50530"/>
    <n v="3"/>
    <s v="in administrare"/>
    <s v="HG 982/1998;HG 1344/2011;OUG.1 din 04/01/2017;OUG.68 din 06/11/2019"/>
    <s v="imobil"/>
    <s v="drum auto forestier"/>
  </r>
  <r>
    <x v="5462"/>
    <s v="8.04.04"/>
    <m/>
    <m/>
    <s v="DAF DOBRONEAGU 1,1 KM"/>
    <s v="conform amenajamentelor silvice"/>
    <s v="ARGEŞ"/>
    <s v="-"/>
    <s v="Tara: România; Judet: ARGEŞ; -;   -; Nr: -;"/>
    <n v="1964"/>
    <n v="292165"/>
    <n v="3"/>
    <s v="in administrare"/>
    <s v="HG 982/1998;HG 1344/2011;OUG.1 din 04/01/2017;OUG.68 din 06/11/2019"/>
    <s v="imobil"/>
    <s v="drum auto forestier"/>
  </r>
  <r>
    <x v="5463"/>
    <s v="8.04.04"/>
    <m/>
    <m/>
    <s v="DRUM AUTO POD STEFAN 1,5K"/>
    <s v="conform amenajamentelor silvice"/>
    <s v="ARGEŞ"/>
    <s v="-"/>
    <s v="Tara: România; Judet: ARGEŞ; -;   -; Nr: -;"/>
    <n v="1969"/>
    <n v="31598"/>
    <n v="3"/>
    <s v="in administrare"/>
    <s v="HG 982/1998;HG 1344/2011;OUG.1 din 04/01/2017;OUG.68 din 06/11/2019"/>
    <s v="imobil"/>
    <s v="drum auto forestier"/>
  </r>
  <r>
    <x v="5464"/>
    <s v="8.04.04"/>
    <m/>
    <m/>
    <s v="DRUM AUTO BRADU MARE 0,5K"/>
    <s v="conform amenajamentelor silvice"/>
    <s v="ARGEŞ"/>
    <s v="-"/>
    <s v="Tara: România; Judet: ARGEŞ; -;   -; Nr: -;"/>
    <n v="1981"/>
    <n v="33707"/>
    <n v="3"/>
    <s v="in administrare"/>
    <s v="HG 982/1998;HG 1344/2011;OUG.1 din 04/01/2017;HG.354/18.05.2017;OUG.68 din 06/11/2019"/>
    <s v="imobil"/>
    <s v="Lungime= Km;Suprafeţe= ha;CF= ;"/>
  </r>
  <r>
    <x v="5465"/>
    <s v="8.04.04"/>
    <m/>
    <m/>
    <s v="DRUM AUTO CERNAT AX.23 KM"/>
    <s v="conform amenajamentelor silvice"/>
    <s v="ARGEŞ"/>
    <s v="-"/>
    <s v="Tara: România; Judet: ARGEŞ; -;   -; Nr: -;"/>
    <n v="1962"/>
    <n v="2640753"/>
    <n v="3"/>
    <s v="in administrare"/>
    <s v="HG 982/1998;HG 1344/2011;OUG.1 din 04/01/2017;HG.354/18.05.2017;OUG.68 din 06/11/2019"/>
    <s v="imobil"/>
    <s v="Lungime= Km;Suprafeţe= ha;CF= ;"/>
  </r>
  <r>
    <x v="5466"/>
    <s v="8.04.04"/>
    <m/>
    <m/>
    <s v="DRUM AUTO MIORARU"/>
    <s v="conform amenajamentelor silvice"/>
    <s v="ARGEŞ"/>
    <s v="-"/>
    <s v="Tara: România; Judet: ARGEŞ; -;   -; Nr: -;"/>
    <n v="1967"/>
    <n v="627354"/>
    <n v="3"/>
    <s v="in administrare"/>
    <s v="HG.982/1998;HG.1344/23.12.2010;OUG.1/04.01.2017;;OUG.68 din 06/11/2019"/>
    <s v="imobil"/>
    <s v="Lungime=4,9 Km;Suprafeţe= ha;CF= ;"/>
  </r>
  <r>
    <x v="5467"/>
    <s v="8.30.01"/>
    <m/>
    <m/>
    <s v="BARAJ V VEGHIU"/>
    <s v="conform amenajamentelor silvice"/>
    <s v="ARGEŞ"/>
    <s v="-"/>
    <s v="Tara: România; Judet: ARGEŞ; -;   -; Nr: -;"/>
    <n v="1983"/>
    <n v="2687"/>
    <n v="3"/>
    <s v="in administrare"/>
    <s v="HG 982/1998;HG 1344/2011;OUG.1 din 04/01/2017;HG.354/18.05.2017;OUG.68 din 06/11/2019;HG.846/08.10.2020"/>
    <s v="imobil"/>
    <s v="Lungime albie corectată/consolidată=2,5 km;"/>
  </r>
  <r>
    <x v="5468"/>
    <s v="8.30.01"/>
    <m/>
    <m/>
    <s v="BARAJ V GHINEI"/>
    <s v="conform amenajamentelor silvice"/>
    <s v="ARGEŞ"/>
    <s v="-"/>
    <s v="Tara: România; Judet: ARGEŞ; -;   -; Nr: -;"/>
    <n v="1983"/>
    <n v="2522"/>
    <n v="3"/>
    <s v="in administrare"/>
    <s v="HG 982/1998;HG 1344/2011;OUG.1 din 04/01/2017;HG.354/18.05.2017;OUG.68 din 06/11/2019;HG.846/08.10.2020"/>
    <s v="imobil"/>
    <s v="Lungime albie corectată/consolidată=2 km;"/>
  </r>
  <r>
    <x v="5469"/>
    <s v="8.04.04"/>
    <m/>
    <m/>
    <s v="DAF VL RADULUI"/>
    <s v="conform amenajamentelor silvice"/>
    <s v="ARGEŞ"/>
    <s v="-"/>
    <s v="Tara: România; Judet: ARGEŞ; -;   -; Nr: -;"/>
    <n v="1981"/>
    <n v="36107"/>
    <n v="3"/>
    <s v="in administrare"/>
    <s v="HG 982/1998;HG 1344/2011;OUG.1 din 04/01/2017;HG.354/18.05.2017;OUG.68 din 06/11/2019"/>
    <s v="imobil"/>
    <s v="Lungime= Km;Suprafeţe= ha;CF= ;"/>
  </r>
  <r>
    <x v="5470"/>
    <s v="8.30.01"/>
    <m/>
    <m/>
    <s v="BARAJ BADEŞTI"/>
    <s v="conform amenajamentelor silvice"/>
    <s v="ARGEŞ"/>
    <s v="-"/>
    <s v="Tara: România; Judet: ARGEŞ; -;   -; Nr: -;"/>
    <n v="1978"/>
    <n v="6173"/>
    <n v="3"/>
    <s v="in administrare"/>
    <s v="HG 982/1998;HG 1344/2011;OUG.1 din 04/01/2017;HG.354/18.05.2017;OUG.68 din 06/11/2019;HG.846/08.10.2020"/>
    <s v="imobil"/>
    <s v="Lungime albie corectată/consolidată=0,8 km;"/>
  </r>
  <r>
    <x v="5471"/>
    <s v="8.30.01"/>
    <m/>
    <m/>
    <s v="CORECTARE TORENŢI BUSAGA"/>
    <s v="conform amenajamentelor silvice"/>
    <s v="ARGEŞ"/>
    <s v="-"/>
    <s v="Tara: România; Judet: ARGEŞ; -;   -; Nr: -;"/>
    <n v="1987"/>
    <n v="4579"/>
    <n v="3"/>
    <s v="in administrare"/>
    <s v="HG 982/1998;HG 1344/2011;OUG.1 din 04/01/2017;HG.354/18.05.2017;OUG.68 din 06/11/2019;HG.846/08.10.2020"/>
    <s v="imobil"/>
    <s v="Lungime albie corectată/consolidată=0,7 km;"/>
  </r>
  <r>
    <x v="5472"/>
    <s v="8.04.04"/>
    <m/>
    <m/>
    <s v="DAF OEASCA DUMIREASCA 0.5"/>
    <s v="conform amenajamentelor silvice"/>
    <s v="ARGEŞ"/>
    <s v="-"/>
    <s v="Tara: România; Judet: ARGEŞ; -;   -; Nr: -;"/>
    <n v="1981"/>
    <n v="12069"/>
    <n v="3"/>
    <s v="in administrare"/>
    <s v="HG 982/1998;HG 1344/2011;OUG.1 din 04/01/2017;HG.354/18.05.2017;OUG.68 din 06/11/2019"/>
    <s v="imobil"/>
    <s v="Lungime= Km;Suprafeţe= ha;CF= ;"/>
  </r>
  <r>
    <x v="5473"/>
    <s v="8.04.04"/>
    <m/>
    <m/>
    <s v="DAF CERNAT TUTANA"/>
    <s v="conform amenajamentelor silvice"/>
    <s v="ARGEŞ"/>
    <s v="-"/>
    <s v="Tara: România; Judet: ARGEŞ; -;   -; Nr: -;"/>
    <n v="1963"/>
    <n v="9153"/>
    <n v="3"/>
    <s v="in administrare"/>
    <s v="HG.982/1998;HG.1344/2010;OUG.1/04.01.2017;;OUG.68 din 06/11/2019"/>
    <s v="imobil"/>
    <s v="Lungime=3,5 Km;Suprafeţe= ha;CF= ;"/>
  </r>
  <r>
    <x v="5474"/>
    <s v="8.30.01"/>
    <m/>
    <m/>
    <s v="BARAJE FĂRĂ ACUMUL FIXE"/>
    <s v="conform amenajamentelor silvice"/>
    <s v="ARGEŞ"/>
    <s v="-"/>
    <s v="Tara: România; Judet: ARGEŞ; -;   -; Nr: -;"/>
    <n v="1980"/>
    <n v="1503"/>
    <n v="3"/>
    <s v="in administrare"/>
    <s v="HG 982/1998;HG 1344/2011;OUG.1 din 04/01/2017;HG.354/18.05.2017;OUG.68 din 06/11/2019;HG.846/08.10.2020"/>
    <s v="imobil"/>
    <s v="Lungime albie corectată/consolidată=0,4 km;"/>
  </r>
  <r>
    <x v="5475"/>
    <s v="8.04.04"/>
    <m/>
    <m/>
    <s v="DAF FIASU"/>
    <s v="conform amenajamentelor silvice"/>
    <s v="ARGEŞ"/>
    <s v="-"/>
    <s v="Tara: România; Judet: ARGEŞ; -;   -; Nr: -;"/>
    <n v="1960"/>
    <n v="314"/>
    <n v="3"/>
    <s v="in administrare"/>
    <s v="HG 982/1998;HG 1344/2011; HG 478/ 24-IUN-15;HG.478/24-IUN-15;OUG.1 din 04/01/2017;OUG.68 din 06/11/2019"/>
    <s v="imobil"/>
    <s v="Lungime=1,4 KM Km;Suprafeţe= ha;CF= ;"/>
  </r>
  <r>
    <x v="5476"/>
    <s v="8.04.04"/>
    <m/>
    <m/>
    <s v="DAF VALEA PAISULUI"/>
    <s v="conform amenajamentelor silvice"/>
    <s v="ARGEŞ"/>
    <s v="-"/>
    <s v="Tara: România; Judet: ARGEŞ; -;   -; Nr: -;"/>
    <n v="1962"/>
    <n v="83"/>
    <n v="3"/>
    <s v="in administrare"/>
    <s v="HG 982/1998;HG 1344/2011; HG 478/ 24-IUN-15;HG.478/24-IUN-15;OUG.1 din 04/01/2017;OUG.68 din 06/11/2019"/>
    <s v="imobil"/>
    <s v="Lungime=1,2 KM Km;Suprafeţe= ha;CF= ;"/>
  </r>
  <r>
    <x v="5477"/>
    <s v="8.04.04"/>
    <m/>
    <m/>
    <s v="DAF TABRA"/>
    <s v="conform amenajamentelor silvice"/>
    <s v="ARGEŞ"/>
    <s v="-"/>
    <s v="Tara: România; Judet: ARGEŞ; -;   -; Nr: -;"/>
    <n v="1970"/>
    <n v="173490"/>
    <n v="3"/>
    <s v="in administrare"/>
    <s v="HG 982/1998;HG 1344/2011; HG 478/ 24-IUN-15;HG.478/24-IUN-15;OUG.1 din 04/01/2017;OUG.68 din 06/11/2019"/>
    <s v="imobil"/>
    <s v="Lungime=4,8 KM Km;Suprafeţe= ha;CF= ;"/>
  </r>
  <r>
    <x v="5478"/>
    <s v="8.30.01"/>
    <m/>
    <m/>
    <s v="CT RÂUŞOR II"/>
    <s v="conform amenajamentelor silvice"/>
    <s v="ARGEŞ"/>
    <s v="-"/>
    <s v="Tara: România; Judet: ARGEŞ; -;   -; Nr: -;"/>
    <n v="1990"/>
    <n v="1938"/>
    <n v="3"/>
    <s v="in administrare"/>
    <s v="HG 982/1998;HG 1344/2011; HG 478/ 24-IUN-15;HG.478/24-IUN-15;OUG.1 din 04/01/2017;HG.354/18.05.2017;OUG.68 din 06/11/2019;HG.846/08.10.2020"/>
    <s v="imobil"/>
    <s v="Lungime albie corectată/consolidată=0,4 km;"/>
  </r>
  <r>
    <x v="5479"/>
    <s v="8.30.01"/>
    <m/>
    <m/>
    <s v="BARAJ RÂUŞOR II"/>
    <s v="conform amenajamentelor silvice"/>
    <s v="ARGEŞ"/>
    <s v="-"/>
    <s v="Tara: România; Judet: ARGEŞ; -;   -; Nr: -;"/>
    <n v="1991"/>
    <n v="3029"/>
    <n v="3"/>
    <s v="in administrare"/>
    <s v="HG 982/1998;HG 1344/2011; HG 478/ 24-IUN-15;HG.478/24-IUN-15;OUG.1 din 04/01/2017;HG.354/18.05.2017;OUG.68 din 06/11/2019;HG.846/08.10.2020"/>
    <s v="imobil"/>
    <s v="Lungime albie corectată/consolidată=1,4 km;"/>
  </r>
  <r>
    <x v="5480"/>
    <s v="8.04.04"/>
    <m/>
    <m/>
    <s v="DAF BATRANA"/>
    <s v="conform amenajamentelor silvice"/>
    <s v="ARGEŞ"/>
    <s v="-"/>
    <s v="Tara: România; Judet: ARGEŞ; -;   -; Nr: -;"/>
    <n v="1961"/>
    <n v="3262"/>
    <n v="3"/>
    <s v="in administrare"/>
    <s v="HG 982/1998;HG 1344/2011; HG 478/ 24-IUN-15;HG.478/24-IUN-15;OUG.1 din 04/01/2017;OUG.68 din 06/11/2019"/>
    <s v="imobil"/>
    <s v="Lungime=5,8 KM Km;Suprafeţe= ha;CF= ;"/>
  </r>
  <r>
    <x v="5481"/>
    <s v="8.04.04"/>
    <m/>
    <m/>
    <s v="DAF FRASINEATA"/>
    <s v="conform amenajamentelor silvice"/>
    <s v="ARGEŞ"/>
    <s v="-"/>
    <s v="Tara: România; Judet: ARGEŞ; -;   -; Nr: -;"/>
    <n v="1965"/>
    <n v="1449"/>
    <n v="3"/>
    <s v="in administrare"/>
    <s v="HG 982/1998;HG 1344/2011; HG 478/ 24-IUN-15;HG.478/24-IUN-15;OUG.1 din 04/01/2017;OUG.68 din 06/11/2019"/>
    <s v="imobil"/>
    <s v="Lungime=1,8 KM Km;Suprafeţe= ha;CF= ;"/>
  </r>
  <r>
    <x v="5482"/>
    <s v="8.30._"/>
    <m/>
    <m/>
    <s v="BARAJE BADEANCA"/>
    <s v="conform amenajamentelor silvice"/>
    <s v="ARGEŞ"/>
    <s v="-"/>
    <s v="Tara: România; Judet: ARGEŞ; -;   -; Nr: -;"/>
    <n v="1979"/>
    <n v="19218"/>
    <n v="3"/>
    <s v="in administrare"/>
    <s v="HG 982/1998;HG 1344/2011; HG 478/ 24-IUN-15;HG.478/24-IUN-15;OUG.1 din 04/01/2017;OUG.68 din 06/11/2019"/>
    <s v="imobil"/>
    <s v="Denumire=lucrare corectare torenti ;"/>
  </r>
  <r>
    <x v="5483"/>
    <s v="8.30.01"/>
    <m/>
    <m/>
    <s v="BARAJE"/>
    <s v="conform amenajamentelor silvice"/>
    <s v="ARGEŞ"/>
    <s v="-"/>
    <s v="Tara: România; Judet: ARGEŞ; -;   -; Nr: -;"/>
    <n v="1984"/>
    <n v="1688"/>
    <n v="3"/>
    <s v="in administrare"/>
    <s v="HG 982/1998;HG 1344/2011; HG 478/ 24-IUN-15;HG.478/24-IUN-15;OUG.1 din 04/01/2017;HG.354/18.05.2017;OUG.68 din 06/11/2019;HG.846/08.10.2020"/>
    <s v="imobil"/>
    <s v="Lungime albie corectată/consolidată=0,4 km;"/>
  </r>
  <r>
    <x v="5484"/>
    <s v="8.30.01"/>
    <m/>
    <m/>
    <s v="BARAJE"/>
    <s v="conform amenajamentelor silvice"/>
    <s v="ARGEŞ"/>
    <s v="-"/>
    <s v="Tara: România; Judet: ARGEŞ; -;   -; Nr: -;"/>
    <n v="1987"/>
    <n v="1865"/>
    <n v="3"/>
    <s v="in administrare"/>
    <s v="HG 982/1998;HG 1344/2011; HG 478/ 24-IUN-15;HG.478/24-IUN-15;OUG.1 din 04/01/2017;HG.354/18.05.2017;OUG.68 din 06/11/2019;HG.846/08.10.2020"/>
    <s v="imobil"/>
    <s v="Lungime albie corectată/consolidată=1,6 km;"/>
  </r>
  <r>
    <x v="5485"/>
    <s v="8.04.04"/>
    <m/>
    <m/>
    <s v="DAF RADITA"/>
    <s v="conform amenajamentelor silvice"/>
    <s v="ARGEŞ"/>
    <s v="-"/>
    <s v="Tara: România; Judet: ARGEŞ; -;   -; Nr: -;"/>
    <n v="1975"/>
    <n v="7486"/>
    <n v="3"/>
    <s v="in administrare"/>
    <s v="HG 982/1998;; HG 478/ 24-IUN-15;HG.478/24-IUN-15;OUG.1 din 04/01/2017;HG.354/18.05.2017;OUG.68 din 06/11/2019"/>
    <s v="imobil"/>
    <s v="Lungime=4,0 KM Km;Suprafeţe= ha;CF= ;"/>
  </r>
  <r>
    <x v="5486"/>
    <s v="8.04.04"/>
    <m/>
    <m/>
    <s v="DAF PIETROSU VREA"/>
    <s v="conform amenajamentelor silvice"/>
    <s v="ARGEŞ"/>
    <s v="-"/>
    <s v="Tara: România; Judet: ARGEŞ; -;   -; Nr: -;"/>
    <n v="1990"/>
    <n v="39941"/>
    <n v="3"/>
    <s v="in administrare"/>
    <s v="HG 982/1998;HG 1344/2011; HG 478/ 24-IUN-15;HG.478/24-IUN-15;OUG.1 din 04/01/2017;HG.354/18.05.2017;OUG.68 din 06/11/2019"/>
    <s v="imobil"/>
    <s v="Lungime=5,5 KM Km;Suprafeţe= ha;CF= ;"/>
  </r>
  <r>
    <x v="5487"/>
    <s v="8.30.01"/>
    <m/>
    <m/>
    <s v="CT AREFU"/>
    <s v="conform amenajamentelor silvice"/>
    <s v="ARGEŞ"/>
    <s v="-"/>
    <s v="Tara: România; Judet: ARGEŞ; -;   -; Nr: -;"/>
    <n v="1990"/>
    <n v="26290"/>
    <n v="3"/>
    <s v="in administrare"/>
    <s v="HG 982/1998;HG 1344/2011;OUG.1 din 04/01/2017;HG.354/18.05.2017;OUG.68 din 06/11/2019;HG.846/08.10.2020"/>
    <s v="imobil"/>
    <s v="Lungime albie corectată/consolidată=0,3 km;"/>
  </r>
  <r>
    <x v="5488"/>
    <s v="8.30.01"/>
    <m/>
    <m/>
    <s v="CT TRANSFĂGĂRĂŞAN 3"/>
    <s v="conform amenajamentelor silvice"/>
    <s v="ARGEŞ"/>
    <s v="-"/>
    <s v="Tara: România; Judet: ARGEŞ; -;   -; Nr: -;"/>
    <n v="1989"/>
    <n v="3737"/>
    <n v="3"/>
    <s v="in administrare"/>
    <s v="HG 982/1998;HG 1344/2011;OUG.1 din 04/01/2017;HG.354/18.05.2017;OUG.68 din 06/11/2019;HG.846/08.10.2020"/>
    <s v="imobil"/>
    <s v="Lungime albie corectată/consolidată=0,3 km;"/>
  </r>
  <r>
    <x v="5489"/>
    <s v="8.04.04"/>
    <m/>
    <m/>
    <s v="DAF ROTARIA 3.5 KM"/>
    <s v="conform amenajamentelor silvice"/>
    <s v="ARGEŞ"/>
    <s v="-"/>
    <s v="Tara: România; Judet: ARGEŞ; -;   -; Nr: -;"/>
    <n v="1984"/>
    <n v="58816"/>
    <n v="3"/>
    <s v="in administrare"/>
    <s v="HG 982/1998;HG 1344/2011;OUG.1 din 04/01/2017;HG.354/18.05.2017;OUG.68 din 06/11/2019"/>
    <s v="imobil"/>
    <s v="Lungime= Km;Suprafeţe= ha;CF= ;"/>
  </r>
  <r>
    <x v="5490"/>
    <s v="8.30.01"/>
    <m/>
    <m/>
    <s v="CORECTARE TORENŢI VIJA"/>
    <s v="conform amenajamentelor silvice"/>
    <s v="ARGEŞ"/>
    <s v="-"/>
    <s v="Tara: România; Judet: ARGEŞ; -;   -; Nr: -;"/>
    <n v="1979"/>
    <n v="816"/>
    <n v="3"/>
    <s v="in administrare"/>
    <s v="HG 982/1998;HG 1344/2011;OUG.1 din 04/01/2017;HG.354/18.05.2017;OUG.68 din 06/11/2019;HG.846/08.10.2020"/>
    <s v="imobil"/>
    <s v="Lungime albie corectată/consolidată=0,4 km;"/>
  </r>
  <r>
    <x v="5491"/>
    <s v="8.04.04"/>
    <m/>
    <m/>
    <s v="DAF PISCUL POPII"/>
    <s v="conform amenajamentelor silvice"/>
    <s v="ARGEŞ"/>
    <s v="-"/>
    <s v="Tara: România; Judet: ARGEŞ; -;   -; Nr: -;"/>
    <n v="1965"/>
    <n v="81413"/>
    <n v="3"/>
    <s v="in administrare"/>
    <s v="HG.982/1998;HG.1344/23.12.2010;OUG.1/04.01.2017;;OUG.68 din 06/11/2019"/>
    <s v="imobil"/>
    <s v="Lungime=4,5 Km;Suprafeţe= ha;CF= ;"/>
  </r>
  <r>
    <x v="5492"/>
    <s v="8.04.04"/>
    <m/>
    <m/>
    <s v="DAF V.RUSCULUI I"/>
    <s v="conform amenajamentelor silvice"/>
    <s v="ARGEŞ"/>
    <s v="-"/>
    <s v="Tara: România; Judet: ARGEŞ; -;   -; Nr: -;"/>
    <n v="1964"/>
    <n v="19217"/>
    <n v="3"/>
    <s v="in administrare"/>
    <s v="HG.982/1998;HG.1344/23.12.2010;OUG.1/04.01.2017;;OUG.68 din 06/11/2019"/>
    <s v="imobil"/>
    <s v="Lungime=6,0 Km;Suprafeţe= ha;CF= ;"/>
  </r>
  <r>
    <x v="5493"/>
    <s v="8.04.04"/>
    <m/>
    <m/>
    <s v="DAF SERPOAICA"/>
    <s v="conform amenajamentelor silvice"/>
    <s v="ARGEŞ"/>
    <s v="-"/>
    <s v="Tara: România; Judet: ARGEŞ; -;   -; Nr: -;"/>
    <n v="1969"/>
    <n v="27692"/>
    <n v="3"/>
    <s v="in administrare"/>
    <s v="HG.982/1998;HG.1344/23.12.2010;OUG.1/04.01.2017;;OUG.68 din 06/11/2019"/>
    <s v="imobil"/>
    <s v="Lungime=1,1 Km;Suprafeţe= ha;CF= ;"/>
  </r>
  <r>
    <x v="5494"/>
    <s v="8.04.04"/>
    <m/>
    <m/>
    <s v="DAF V.BOULUI"/>
    <s v="conform amenajamentelor silvice"/>
    <s v="ARGEŞ"/>
    <s v="-"/>
    <s v="Tara: România; Judet: ARGEŞ; -;   -; Nr: -;"/>
    <n v="1970"/>
    <n v="137796"/>
    <n v="3"/>
    <s v="in administrare"/>
    <s v="HG.982/1998;HG.1344/23.12.2010;OUG.1/04.01.2017;;OUG.68 din 06/11/2019"/>
    <s v="imobil"/>
    <s v="Lungime=3,0 Km;Suprafeţe= ha;CF= ;"/>
  </r>
  <r>
    <x v="5495"/>
    <s v="8.04.04"/>
    <m/>
    <m/>
    <s v="DAF V.GLAGOVEANCA 7.5 KM"/>
    <s v="conform amenajamentelor silvice"/>
    <s v="ARGEŞ"/>
    <s v="-"/>
    <s v="Tara: România; Judet: ARGEŞ; -;   -; Nr: -;"/>
    <n v="1976"/>
    <n v="54508"/>
    <n v="3"/>
    <s v="in administrare"/>
    <s v="HG 982/1998;HG 1344/2011;OUG.1 din 04/01/2017;HG.354/18.05.2017;OUG.68 din 06/11/2019"/>
    <s v="imobil"/>
    <s v="Lungime= Km;Suprafeţe= ha;CF= ;"/>
  </r>
  <r>
    <x v="5496"/>
    <s v="8.04.04"/>
    <m/>
    <m/>
    <s v="DAF PR.SCHITULUI"/>
    <s v="conform amenajamentelor silvice"/>
    <s v="ARGEŞ"/>
    <s v="-"/>
    <s v="Tara: România; Judet: ARGEŞ; -;   -; Nr: -;"/>
    <n v="1973"/>
    <n v="36334"/>
    <n v="3"/>
    <s v="in administrare"/>
    <s v="HG 982/1998;HG 1344/2011; HG 478/ 24-IUN-15;HG.478/24-IUN-15;OUG.1 din 04/01/2017;OUG.68 din 06/11/2019"/>
    <s v="imobil"/>
    <s v="Lungime= Km;Suprafeţe= ha;CF= ;"/>
  </r>
  <r>
    <x v="5497"/>
    <s v="8.30.01"/>
    <m/>
    <m/>
    <s v="CORECŢIE TORENŢI"/>
    <s v="conform amenajamentelor silvice"/>
    <s v="ARGEŞ"/>
    <s v="-"/>
    <s v="Tara: România; Judet: ARGEŞ; -;   -; Nr: -;"/>
    <n v="1983"/>
    <n v="945"/>
    <n v="3"/>
    <s v="in administrare"/>
    <s v="HG 982/1998;HG 1344/2011;OUG.1 din 04/01/2017;HG.354/18.05.2017;OUG.68 din 06/11/2019;HG.846/08.10.2020"/>
    <s v="imobil"/>
    <s v="Lungime albie corectată/consolidată=4,3 km;"/>
  </r>
  <r>
    <x v="5498"/>
    <s v="8.04.04"/>
    <m/>
    <m/>
    <s v="DAF VALENI"/>
    <s v="conform amenajamentelor silvice"/>
    <s v="ARGEŞ"/>
    <s v="-"/>
    <s v="Tara: România; Judet: ARGEŞ; -;   -; Nr: -;"/>
    <n v="1961"/>
    <n v="129"/>
    <n v="3"/>
    <s v="in administrare"/>
    <s v="HG 982/1998;HG 1344/2011; HG 478/ 24-IUN-15;HG.478/24-IUN-15;OUG.1 din 04/01/2017;OUG.68 din 06/11/2019"/>
    <s v="imobil"/>
    <s v="Lungime= Km;Suprafeţe= ha;CF= ;"/>
  </r>
  <r>
    <x v="5499"/>
    <s v="8.30.01"/>
    <m/>
    <m/>
    <s v="CT V. PODE"/>
    <s v="conform amenajamentelor silvice"/>
    <s v="ARGEŞ"/>
    <s v="-"/>
    <s v="Tara: România; Judet: ARGEŞ; -;   -; Nr: -;"/>
    <n v="1981"/>
    <n v="781"/>
    <n v="3"/>
    <s v="in administrare"/>
    <s v="HG 982/1998;HG 1344/2011; HG 478/ 24-IUN-15;HG.478/24-IUN-15;OUG.1 din 04/01/2017;HG.354/18.05.2017;OUG.68 din 06/11/2019;HG.846/08.10.2020"/>
    <s v="imobil"/>
    <s v="Lungime albie corectată/consolidată=1,2 km;"/>
  </r>
  <r>
    <x v="5500"/>
    <s v="8.04.04"/>
    <m/>
    <m/>
    <s v="DAF VALAEA CU CALEA"/>
    <s v="conform amenajamentelor silvice"/>
    <s v="ARGEŞ"/>
    <s v="-"/>
    <s v="Tara: România; Judet: ARGEŞ; -;   -; Nr: -;"/>
    <n v="1965"/>
    <n v="21150"/>
    <n v="3"/>
    <s v="in administrare"/>
    <s v="HG 982/1998;HG 1344/2011; HG 478/ 24-IUN-15;HG.478/24-IUN-15;OUG.1 din 04/01/2017;OUG.68 din 06/11/2019"/>
    <s v="imobil"/>
    <s v="Lungime= Km;Suprafeţe= ha;CF= ;"/>
  </r>
  <r>
    <x v="5501"/>
    <s v="8.04.04"/>
    <m/>
    <m/>
    <s v="DAF CUMPENITA"/>
    <s v="conform amenajamentelor silvice"/>
    <s v="ARGEŞ"/>
    <s v="-"/>
    <s v="Tara: România; Judet: ARGEŞ; -;   -; Nr: -;"/>
    <n v="1963"/>
    <n v="6999"/>
    <n v="3"/>
    <s v="in administrare"/>
    <s v="HG 982/1998;HG 1344/2011; HG 478/ 24-IUN-15;HG.478/24-IUN-15;OUG.1 din 04/01/2017;OUG.68 din 06/11/2019"/>
    <s v="imobil"/>
    <s v="Lungime= Km;Suprafeţe= ha;CF= ;"/>
  </r>
  <r>
    <x v="5502"/>
    <s v="8.04.04"/>
    <m/>
    <m/>
    <s v="DAF PECINEAGU"/>
    <s v="conform amenajamentelor silvice"/>
    <s v="ARGEŞ"/>
    <s v="-"/>
    <s v="Tara: România; Judet: ARGEŞ; -;   -; Nr: -;"/>
    <n v="1986"/>
    <n v="113633"/>
    <n v="3"/>
    <s v="in administrare"/>
    <s v="HG 982/1998;HG 1344/2011; HG 478/ 24-IUN-15;HG.478/24-IUN-15;OUG.1 din 04/01/2017;HG.354/18.05.2017;OUG.68 din 06/11/2019"/>
    <s v="imobil"/>
    <s v="Lungime= Km;Suprafeţe= ha;CF= ;"/>
  </r>
  <r>
    <x v="5503"/>
    <s v="8.04.04"/>
    <m/>
    <m/>
    <s v="DAF TR.RUNCU"/>
    <s v="conform amenajamentelor silvice"/>
    <s v="ARGEŞ"/>
    <s v="-"/>
    <s v="Tara: România; Judet: ARGEŞ; -;   -; Nr: -;"/>
    <n v="1960"/>
    <n v="37"/>
    <n v="3"/>
    <s v="in administrare"/>
    <s v="HG 982/1998;HG 1344/2011; HG 478/ 24-IUN-15;HG.478/24-IUN-15;OUG.1 din 04/01/2017;OUG.68 din 06/11/2019"/>
    <s v="imobil"/>
    <s v="Lungime= Km;Suprafeţe= ha;CF= ;"/>
  </r>
  <r>
    <x v="5504"/>
    <s v="8.30.01"/>
    <m/>
    <m/>
    <s v="C.T. VALEA SEACĂ BRUST.2"/>
    <s v="conform amenajamentelor silvice"/>
    <s v="ARGEŞ"/>
    <s v="-"/>
    <s v="Tara: România; Judet: ARGEŞ; -;   -; Nr: -;"/>
    <n v="1994"/>
    <n v="212339"/>
    <n v="3"/>
    <s v="in administrare"/>
    <s v="HG 982/1998;HG 1344/2011; HG 478/ 24-IUN-15;HG.478/24-IUN-15;OUG.1 din 04/01/2017;HG.354/18.05.2017;OUG.68 din 06/11/2019;HG.846/08.10.2020"/>
    <s v="imobil"/>
    <s v="Lungime albie corectată/consolidată=1 km;"/>
  </r>
  <r>
    <x v="5505"/>
    <s v="8.04.04"/>
    <m/>
    <m/>
    <s v="DAF RUDARITA"/>
    <s v="conform amenajamentelor silvice"/>
    <s v="ARGEŞ"/>
    <s v="-"/>
    <s v="Tara: România; Judet: ARGEŞ; -;   -; Nr: -;"/>
    <n v="1966"/>
    <n v="84352"/>
    <n v="3"/>
    <s v="in administrare"/>
    <s v="HG 982/1998;HG 1344/2011; HG 478/ 24-IUN-15;HG.478/24-IUN-15;OUG.1 din 04/01/2017;OUG.68 din 06/11/2019"/>
    <s v="imobil"/>
    <s v="Lungime= Km;Suprafeţe= ha;CF= ;"/>
  </r>
  <r>
    <x v="5506"/>
    <s v="8.04.04"/>
    <m/>
    <m/>
    <s v="DAF SECARI"/>
    <s v="conform amenajamentelor silvice"/>
    <s v="ARGEŞ"/>
    <s v="-"/>
    <s v="Tara: România; Judet: ARGEŞ; -;   -; Nr: -;"/>
    <n v="1966"/>
    <n v="36076"/>
    <n v="3"/>
    <s v="in administrare"/>
    <s v="HG 982/1998;HG 1344/2011; HG 478/ 24-IUN-15;HG.478/24-IUN-15;OUG.1 din 04/01/2017;OUG.68 din 06/11/2019"/>
    <s v="imobil"/>
    <s v="Lungime= Km;Suprafeţe= ha;CF= ;"/>
  </r>
  <r>
    <x v="5507"/>
    <s v="8.04.04"/>
    <m/>
    <m/>
    <s v="DAF V.STANCILE SECARUII"/>
    <s v="conform amenajamentelor silvice"/>
    <s v="ARGEŞ"/>
    <s v="-"/>
    <s v="Tara: România; Judet: ARGEŞ; -;   -; Nr: -;"/>
    <n v="1977"/>
    <n v="11772"/>
    <n v="3"/>
    <s v="in administrare"/>
    <s v="HG 982/1998;HG 1344/2011; HG 478/ 24-IUN-15;HG.478/24-IUN-15;OUG.1 din 04/01/2017;OUG.68 din 06/11/2019"/>
    <s v="imobil"/>
    <s v="Lungime= Km;Suprafeţe= ha;CF= ;"/>
  </r>
  <r>
    <x v="5508"/>
    <s v="8.04.04"/>
    <m/>
    <m/>
    <s v="DAF V.CU APA"/>
    <s v="conform amenajamentelor silvice"/>
    <s v="ARGEŞ"/>
    <s v="-"/>
    <s v="Tara: România; Judet: ARGEŞ; -;   -; Nr: -;"/>
    <n v="1969"/>
    <n v="24611"/>
    <n v="3"/>
    <s v="in administrare"/>
    <s v="HG 982/1998;HG 1344/2011; HG 478/ 24-IUN-15;HG.478/24-IUN-15;OUG.1 din 04/01/2017;OUG.68 din 06/11/2019"/>
    <s v="imobil"/>
    <s v="Lungime= Km;Suprafeţe= ha;CF= ;"/>
  </r>
  <r>
    <x v="5509"/>
    <s v="8.30.01"/>
    <m/>
    <m/>
    <s v="CT DAMBOVICIOARA V RATEI"/>
    <s v="conform amenajamentelor silvice"/>
    <s v="ARGEŞ"/>
    <s v="-"/>
    <s v="Tara: România; Judet: ARGEŞ; -;   -; Nr: -;"/>
    <n v="1991"/>
    <n v="3089"/>
    <n v="3"/>
    <s v="in administrare"/>
    <s v="HG 982/1998;HG 1344/2011; HG 478/ 24-IUN-15;HG.478/24-IUN-15;OUG.1 din 04/01/2017;HG.354/18.05.2017;OUG.68 din 06/11/2019;HG.846/08.10.2020"/>
    <s v="imobil"/>
    <s v="Lungime albie corectată/consolidată=0,6 km;"/>
  </r>
  <r>
    <x v="5510"/>
    <s v="8.30.01"/>
    <m/>
    <m/>
    <s v="CORECTARE TORENTI"/>
    <s v="conform amenajamentelor silvice"/>
    <s v="ARGEŞ"/>
    <s v="-"/>
    <s v="Tara: România; Judet: ARGEŞ; -;   -; Nr: -;"/>
    <n v="1983"/>
    <n v="62"/>
    <n v="3"/>
    <s v="in administrare"/>
    <s v="HG 982/1998;HG 1344/2011; HG 478/ 24-IUN-15;HG.478/24-IUN-15;OUG.1 din 04/01/2017;HG.354/18.05.2017;OUG.68 din 06/11/2019;HG.846/08.10.2020"/>
    <s v="imobil"/>
    <s v="Lungime albie corectată/consolidată=0,2 km;"/>
  </r>
  <r>
    <x v="5511"/>
    <s v="8.04.04"/>
    <m/>
    <m/>
    <s v="DR.FR.BERCA 8KM"/>
    <s v="conform amenajamentelor silvice"/>
    <s v="ARGEŞ"/>
    <s v="-"/>
    <s v="Tara: România; Judet: ARGEŞ; -;   -; Nr: -;"/>
    <n v="1988"/>
    <n v="107051"/>
    <n v="3"/>
    <s v="in administrare"/>
    <s v="HG 982/1998;HG 1344/2011;OUG.1 din 04/01/2017;HG.354/18.05.2017;OUG.68 din 06/11/2019"/>
    <s v="imobil"/>
    <s v="Lungime= Km;Suprafeţe= ha;CF= ;"/>
  </r>
  <r>
    <x v="5512"/>
    <s v="8.04.04"/>
    <m/>
    <m/>
    <s v="DR.AUTO OBOARE"/>
    <s v="conform amenajamentelor silvice"/>
    <s v="ARGEŞ"/>
    <s v="-"/>
    <s v="Tara: România; Judet: ARGEŞ; -;   -; Nr: -;"/>
    <n v="1988"/>
    <n v="30463"/>
    <n v="3"/>
    <s v="in administrare"/>
    <s v="HG 982/1998;HG 1344/2011;OUG.1 din 04/01/2017;HG.354/18.05.2017;OUG.68 din 06/11/2019"/>
    <s v="imobil"/>
    <s v="Lungime= Km;Suprafeţe= ha;CF= ;"/>
  </r>
  <r>
    <x v="5513"/>
    <s v="8.04.04"/>
    <m/>
    <m/>
    <s v="DR.AUTO STRIMBOIU"/>
    <s v="conform amenajamentelor silvice"/>
    <s v="ARGEŞ"/>
    <s v="-"/>
    <s v="Tara: România; Judet: ARGEŞ; -;   -; Nr: -;"/>
    <n v="1988"/>
    <n v="35129"/>
    <n v="3"/>
    <s v="in administrare"/>
    <s v="HG 982/1998;HG 1344/2011;OUG.1 din 04/01/2017;HG.354/18.05.2017;OUG.68 din 06/11/2019"/>
    <s v="imobil"/>
    <s v="Lungime= Km;Suprafeţe= ha;CF= ;"/>
  </r>
  <r>
    <x v="5514"/>
    <s v="8.04.04"/>
    <m/>
    <m/>
    <s v="DR.AUTO MACELARU"/>
    <s v="conform amenajamentelor silvice"/>
    <s v="ARGEŞ"/>
    <s v="-"/>
    <s v="Tara: România; Judet: ARGEŞ; -;   -; Nr: -;"/>
    <n v="1988"/>
    <n v="44835"/>
    <n v="3"/>
    <s v="in administrare"/>
    <s v="HG 982/1998;HG 1344/2011;OUG.1 din 04/01/2017;HG.354/18.05.2017;OUG.68 din 06/11/2019"/>
    <s v="imobil"/>
    <s v="Lungime= Km;Suprafeţe= ha;CF= ;"/>
  </r>
  <r>
    <x v="5515"/>
    <s v="8.04.04"/>
    <m/>
    <m/>
    <s v="DR.AUTO COLCOTIVA"/>
    <s v="conform amenajamentelor silvice"/>
    <s v="ARGEŞ"/>
    <s v="-"/>
    <s v="Tara: România; Judet: ARGEŞ; -;   -; Nr: -;"/>
    <n v="1961"/>
    <n v="6422"/>
    <n v="3"/>
    <s v="in administrare"/>
    <s v="HG.982/1998;HG.1344/23.12.2010;OUG.1/04.01.2017;;OUG.68 din 06/11/2019"/>
    <s v="imobil"/>
    <s v="Lungime= Km;Suprafeţe= ha;CF= ;"/>
  </r>
  <r>
    <x v="5516"/>
    <s v="8.30.01"/>
    <m/>
    <m/>
    <s v="BARAJE CORECTARE TORENTI"/>
    <s v="conform amenajamentelor silvice"/>
    <s v="ARGEŞ"/>
    <s v="-"/>
    <s v="Tara: România; Judet: ARGEŞ; -;   -; Nr: -;"/>
    <n v="1984"/>
    <n v="5493"/>
    <n v="3"/>
    <s v="in administrare"/>
    <s v="HG 982/1998;HG 1344/2011; HG 478/ 24-IUN-15;HG.478/24-IUN-15;OUG.1 din 04/01/2017;HG.354/18.05.2017;OUG.68 din 06/11/2019;HG.846/08.10.2020"/>
    <s v="imobil"/>
    <s v="Lungime albie corectată/consolidată=5,1 km;"/>
  </r>
  <r>
    <x v="5517"/>
    <s v="8.04.04"/>
    <m/>
    <m/>
    <s v="D.F.BATRANEASA III"/>
    <s v="conform amenajamentelor silvice"/>
    <s v="IAŞI"/>
    <s v="-"/>
    <s v="Tara: România; Judet: IAŞI; -;   -; Nr: -;"/>
    <n v="1982"/>
    <n v="3748"/>
    <n v="22"/>
    <s v="in administrare"/>
    <s v="HG 982/1998;;OUG.1 din 04/01/2017;HG.354/18.05.2017;OUG.68 din 06/11/2019"/>
    <s v="imobil"/>
    <s v="Lungime= Km;Suprafeţe= ha;CF= ;"/>
  </r>
  <r>
    <x v="5518"/>
    <s v="8.04.04"/>
    <m/>
    <m/>
    <s v="DAF STAUNOIU"/>
    <s v="conform amenajamentelor silvice"/>
    <s v="NEAMŢ"/>
    <s v="-"/>
    <s v="Tara: România; Judet: NEAMŢ; -;   -; Nr: -;"/>
    <n v="1999"/>
    <n v="245867"/>
    <n v="27"/>
    <s v="in administrare"/>
    <s v="HG 982/1998;HG 1344/2011; HG 478/ 24-IUN-15;HG.478/24-IUN-15;OUG.1 din 04/01/2017;HG.354/18.05.2017;OUG.68 din 06/11/2019"/>
    <s v="imobil"/>
    <s v="Lungime= Km;Suprafeţe= ha;CF= ;"/>
  </r>
  <r>
    <x v="5519"/>
    <s v="8.04.04"/>
    <m/>
    <m/>
    <s v="DAF GISCA BAHNIN"/>
    <s v="conform amenajamentelor silvice"/>
    <s v="NEAMŢ"/>
    <s v="-"/>
    <s v="Tara: România; Judet: NEAMŢ; -;   -; Nr: -;"/>
    <n v="1999"/>
    <n v="21346"/>
    <n v="27"/>
    <s v="in administrare"/>
    <s v="HG 982/1998;HG 1344/2011; HG 478/ 24-IUN-15;HG.478/24-IUN-15;OUG.1 din 04/01/2017;OUG.68 din 06/11/2019"/>
    <s v="imobil"/>
    <s v="Lungime= Km;Suprafeţe= ha;CF= ;"/>
  </r>
  <r>
    <x v="5520"/>
    <s v="8.04.04"/>
    <m/>
    <m/>
    <s v="DAF PICIALU"/>
    <s v="conform amenajamentelor silvice"/>
    <s v="NEAMŢ"/>
    <s v="-"/>
    <s v="Tara: România; Judet: NEAMŢ; -;   -; Nr: -;"/>
    <n v="1999"/>
    <n v="158928"/>
    <n v="27"/>
    <s v="in administrare"/>
    <s v="HG 982/1998;HG 1344/2011; HG 478/ 24-IUN-15;HG.478/24-IUN-15;OUG.1 din 04/01/2017;HG.354/18.05.2017;OUG.68 din 06/11/2019"/>
    <s v="imobil"/>
    <s v="Lungime= Km;Suprafeţe= ha;CF= ;"/>
  </r>
  <r>
    <x v="5521"/>
    <s v="8.04.04"/>
    <m/>
    <m/>
    <s v="D.F.MURSARI"/>
    <s v="conform amenajamentelor silvice"/>
    <s v="NEAMŢ"/>
    <s v="-"/>
    <s v="Tara: România; Judet: NEAMŢ; -;   -; Nr: -;"/>
    <n v="1986"/>
    <n v="78622"/>
    <n v="27"/>
    <s v="in administrare"/>
    <s v="HG 982/1998;HG 1344/2011;OUG.1 din 04/01/2017;HG.354/18.05.2017;OUG.68 din 06/11/2019"/>
    <s v="imobil"/>
    <s v="Lungime= Km;Suprafeţe= ha;CF= ;"/>
  </r>
  <r>
    <x v="5522"/>
    <s v="8.04.04"/>
    <m/>
    <m/>
    <s v="DAF RACILA"/>
    <s v="conform amenajamentelor silvice"/>
    <s v="NEAMŢ"/>
    <s v="-"/>
    <s v="Tara: România; Judet: NEAMŢ; -;   -; Nr: -;"/>
    <n v="1968"/>
    <n v="110498"/>
    <n v="27"/>
    <s v="in administrare"/>
    <s v="HG 982/1998;HG 1344/2011; HG 478/ 24-IUN-15;HG.478/24-IUN-15;OUG.1 din 04/01/2017;OUG.68 din 06/11/2019"/>
    <s v="imobil"/>
    <s v="Lungime= Km;Suprafeţe= ha;CF= ;"/>
  </r>
  <r>
    <x v="5523"/>
    <s v="8.04.04"/>
    <m/>
    <m/>
    <s v="DRUM PAMANT PAUSESTI"/>
    <s v="conform amenajamentelor silvice"/>
    <s v="IAŞI"/>
    <s v="-"/>
    <s v="Tara: România; Judet: IAŞI; -;   -; Nr: -;"/>
    <n v="1974"/>
    <n v="3273"/>
    <n v="22"/>
    <s v="in administrare"/>
    <s v="HG 982/1998;;OUG.1 din 04/01/2017;HG.354/18.05.2017;OUG.68 din 06/11/2019"/>
    <s v="imobil"/>
    <s v="Lungime= Km;Suprafeţe= ha;CF= ;"/>
  </r>
  <r>
    <x v="5524"/>
    <s v="8.04.04"/>
    <m/>
    <m/>
    <s v="DRUM AUTO BOJILA"/>
    <s v="conform amenajamentelor silvice"/>
    <s v="IAŞI"/>
    <s v="-"/>
    <s v="Tara: România; Judet: IAŞI; -;   -; Nr: -;"/>
    <n v="1976"/>
    <n v="65468"/>
    <n v="22"/>
    <s v="in administrare"/>
    <s v="HG 982/1998;;OUG.1 din 04/01/2017;HG.354/18.05.2017;OUG.68 din 06/11/2019"/>
    <s v="imobil"/>
    <s v="Lungime= Km;Suprafeţe= ha;CF= ;"/>
  </r>
  <r>
    <x v="5525"/>
    <s v="8.04.04"/>
    <m/>
    <m/>
    <s v="DRUM FORESTIER VAMA CU TABLA"/>
    <s v="conform amenajamentelor silvice"/>
    <s v="IAŞI"/>
    <s v="-"/>
    <s v="Tara: România; Judet: IAŞI; -;   -; Nr: -;"/>
    <n v="1962"/>
    <n v="16010"/>
    <n v="22"/>
    <s v="in administrare"/>
    <s v="HG 982/1998;;OUG.1 din 04/01/2017;HG.354/18.05.2017;OUG.68 din 06/11/2019"/>
    <s v="imobil"/>
    <s v="Lungime= Km;Suprafeţe= ha;CF= ;"/>
  </r>
  <r>
    <x v="5526"/>
    <s v="8.04.04"/>
    <m/>
    <m/>
    <s v="DRUM FORESTIER MURAT HUMOSU"/>
    <s v="conform amenajamentelor silvice"/>
    <s v="IAŞI"/>
    <s v="-"/>
    <s v="Tara: România; Judet: IAŞI; -;   -; Nr: -;"/>
    <n v="1971"/>
    <n v="4117"/>
    <n v="22"/>
    <s v="in administrare"/>
    <s v="HG 982/1998;;OUG.1 din 04/01/2017;HG.354/18.05.2017;OUG.68 din 06/11/2019"/>
    <s v="imobil"/>
    <s v="Lungime= Km;Suprafeţe= ha;CF= ;"/>
  </r>
  <r>
    <x v="5527"/>
    <s v="8.04.04"/>
    <m/>
    <m/>
    <s v="DRUM FORESTIER STINILOR"/>
    <s v="conform amenajamentelor silvice"/>
    <s v="IAŞI"/>
    <s v="-"/>
    <s v="Tara: România; Judet: IAŞI; -;   -; Nr: -;"/>
    <n v="1982"/>
    <n v="7177"/>
    <n v="22"/>
    <s v="in administrare"/>
    <s v="HG 982/1998;;OUG.1 din 04/01/2017;HG.354/18.05.2017;OUG.68 din 06/11/2019"/>
    <s v="imobil"/>
    <s v="Lungime= Km;Suprafeţe= ha;CF= ;"/>
  </r>
  <r>
    <x v="5528"/>
    <s v="8.04.04"/>
    <m/>
    <m/>
    <s v="DRUM AUTO PIATRA CENUSA"/>
    <s v="conform amenajamentelor silvice"/>
    <s v="IAŞI"/>
    <s v="-"/>
    <s v="Tara: România; Judet: IAŞI; -;   -; Nr: -;"/>
    <n v="1962"/>
    <n v="92056"/>
    <n v="22"/>
    <s v="in administrare"/>
    <s v="HG 982/1998;;OUG.1 din 04/01/2017;OUG.68 din 06/11/2019"/>
    <s v="imobil"/>
    <s v="drum auto forestier"/>
  </r>
  <r>
    <x v="5529"/>
    <s v="8.04.04"/>
    <m/>
    <m/>
    <s v="DRUM FORESTIER MAGIOARA PRELUNGI"/>
    <s v="conform amenajamentelor silvice"/>
    <s v="IAŞI"/>
    <s v="-"/>
    <s v="Tara: România; Judet: IAŞI; -;   -; Nr: -;"/>
    <n v="1984"/>
    <n v="6599"/>
    <n v="22"/>
    <s v="in administrare"/>
    <s v="HG 982/1998;;OUG.1 din 04/01/2017;HG.354/18.05.2017;OUG.68 din 06/11/2019"/>
    <s v="imobil"/>
    <s v="Lungime= Km;Suprafeţe= ha;CF= ;"/>
  </r>
  <r>
    <x v="5530"/>
    <s v="8.04.04"/>
    <m/>
    <m/>
    <s v="DAF DURUITORI I"/>
    <s v="conform amenajamentelor silvice"/>
    <s v="NEAMŢ"/>
    <s v="-"/>
    <s v="Tara: România; Judet: NEAMŢ; -;   -; Nr: -;"/>
    <n v="1982"/>
    <n v="37034"/>
    <n v="27"/>
    <s v="in administrare"/>
    <s v="HG 982/1998;HG 1344/2011; HG 478/ 24-IUN-15;HG.478/24-IUN-15;OUG.1 din 04/01/2017;HG.354/18.05.2017;OUG.68 din 06/11/2019"/>
    <s v="imobil"/>
    <s v="Lungime=2,0 KM Km;Suprafeţe= ha;CF= ;"/>
  </r>
  <r>
    <x v="5531"/>
    <s v="8.04.04"/>
    <m/>
    <m/>
    <s v="DRUM FOREST. AUDIA 5,05 KM."/>
    <s v="conform amenajamentelor silvice"/>
    <s v="NEAMŢ"/>
    <s v="-"/>
    <s v="Tara: România; Judet: NEAMŢ; -;   -; Nr: -;"/>
    <n v="1979"/>
    <n v="0"/>
    <n v="27"/>
    <s v="in administrare"/>
    <s v="HG 982/1998;;OUG.1 din 04/01/2017;OUG.68 din 06/11/2019"/>
    <s v="imobil"/>
    <s v="drum auto forestier"/>
  </r>
  <r>
    <x v="5532"/>
    <s v="8.04.04"/>
    <m/>
    <m/>
    <s v="DAF RUPTURI"/>
    <s v="conform amenajamentelor silvice"/>
    <s v="NEAMŢ"/>
    <s v="-"/>
    <s v="Tara: România; Judet: NEAMŢ; -;   -; Nr: -;"/>
    <n v="1977"/>
    <n v="36195"/>
    <n v="27"/>
    <s v="in administrare"/>
    <s v="HG 982/1998;HG 1344/2011; HG 478/ 24-IUN-15;HG.478/24-IUN-15;OUG.1 din 04/01/2017;HG.354/18.05.2017;OUG.68 din 06/11/2019"/>
    <s v="imobil"/>
    <s v="Lungime=2,8 KM Km;Suprafeţe= ha;CF= ;"/>
  </r>
  <r>
    <x v="5533"/>
    <s v="8.04.04"/>
    <m/>
    <m/>
    <s v="DAF BRADU PRELUNGIRE"/>
    <s v="conform amenajamentelor silvice"/>
    <s v="NEAMŢ"/>
    <s v="-"/>
    <s v="Tara: România; Judet: NEAMŢ; -;   -; Nr: -;"/>
    <n v="1980"/>
    <n v="138993"/>
    <n v="27"/>
    <s v="in administrare"/>
    <s v="HG 982/1998;HG 1344/2011; HG 478/ 24-IUN-15;HG.478/24-IUN-15;OUG.1 din 04/01/2017;HG.354/18.05.0207;HG.354/18.05.2017;OUG.68 din 06/11/2019"/>
    <s v="imobil"/>
    <s v="Lungime=2,2 Km;Suprafeţe= ha;CF= ;"/>
  </r>
  <r>
    <x v="5534"/>
    <s v="8.04.04"/>
    <m/>
    <m/>
    <s v="DAF BRADU-BATCI"/>
    <s v="conform amenajamentelor silvice"/>
    <s v="NEAMŢ"/>
    <s v="-"/>
    <s v="Tara: România; Judet: NEAMŢ; -;   -; Nr: -;"/>
    <n v="1969"/>
    <n v="41226"/>
    <n v="27"/>
    <s v="in administrare"/>
    <s v="HG 982/1998;HG 1344/2011; HG 478/ 24-IUN-15;HG.478/24-IUN-15;OUG.1 din 04/01/2017;OUG.68 din 06/11/2019"/>
    <s v="imobil"/>
    <s v="Lungime=1,8 KM Km;Suprafeţe= ha;CF= ;"/>
  </r>
  <r>
    <x v="5535"/>
    <s v="8.04.04"/>
    <m/>
    <m/>
    <s v="DAF PR.OLARULUI"/>
    <s v="conform amenajamentelor silvice"/>
    <s v="NEAMŢ"/>
    <s v="-"/>
    <s v="Tara: România; Judet: NEAMŢ; -;   -; Nr: -;"/>
    <n v="1974"/>
    <n v="1940"/>
    <n v="27"/>
    <s v="in administrare"/>
    <s v="HG 982/1998;HG 1344/2011; HG 478/ 24-IUN-15;HG.478/24-IUN-15;OUG.1 din 04/01/2017;HG.354/18.05.2017;OUG.68 din 06/11/2019"/>
    <s v="imobil"/>
    <s v="Lungime=0,9 KM Km;Suprafeţe= ha;CF= ;"/>
  </r>
  <r>
    <x v="5536"/>
    <s v="8.04.04"/>
    <m/>
    <m/>
    <s v="DAF RAPCIUNITA"/>
    <s v="conform amenajamentelor silvice"/>
    <s v="NEAMŢ"/>
    <s v="-"/>
    <s v="Tara: România; Judet: NEAMŢ; -;   -; Nr: -;"/>
    <n v="1973"/>
    <n v="57290"/>
    <n v="27"/>
    <s v="in administrare"/>
    <s v="HG 982/1998;HG 1344/2011; HG 478/ 24-IUN-15;HG.478/24-IUN-15;OUG.1 din 04/01/2017;HG.354/18.05.2017;OUG.68 din 06/11/2019"/>
    <s v="imobil"/>
    <s v="Lungime=5,7 KM Km;Suprafeţe= ha;CF= ;"/>
  </r>
  <r>
    <x v="5537"/>
    <s v="8.30.01"/>
    <m/>
    <m/>
    <s v="BARAJ PR. RUPTURII"/>
    <s v="conform amenajamentelor silvice"/>
    <s v="NEAMŢ"/>
    <s v="-"/>
    <s v="Tara: România; Judet: NEAMŢ; -;   -; Nr: -;"/>
    <n v="1978"/>
    <n v="29161"/>
    <n v="27"/>
    <s v="in administrare"/>
    <s v="HG 982/1998;HG 1344/2011; HG 478/ 24-IUN-15;HG.478/24-IUN-15;OUG.1 din 04/01/2017;HG.354/18.05.2017;OUG.68 din 06/11/2019;HG.846/08.10.2020"/>
    <s v="imobil"/>
    <s v="Lungime albie corectată/consolidată=0,0015 km;"/>
  </r>
  <r>
    <x v="5538"/>
    <s v="8.04.04"/>
    <m/>
    <m/>
    <s v="D.A BITCA DOAMNEI"/>
    <s v="conform amenajamentelor silvice"/>
    <s v="NEAMŢ"/>
    <s v="-"/>
    <s v="Tara: România; Judet: NEAMŢ; -;   -; Nr: -;"/>
    <n v="1980"/>
    <n v="120430"/>
    <n v="27"/>
    <s v="in administrare"/>
    <s v="HG 982/1998;HG 1344/2011;OUG.1 din 04/01/2017;OUG.68 din 06/11/2019"/>
    <s v="imobil"/>
    <s v="drum auto forestier"/>
  </r>
  <r>
    <x v="5539"/>
    <s v="8.30._"/>
    <m/>
    <m/>
    <s v="IMPREJM.TOPLITA MARTIN"/>
    <s v="conform amenajamentelor silvice"/>
    <s v="NEAMŢ"/>
    <s v="-"/>
    <s v="Tara: România; Judet: NEAMŢ; -;   -; Nr: -;"/>
    <n v="1975"/>
    <n v="0"/>
    <n v="27"/>
    <s v="in administrare"/>
    <s v="HG 982/1998;;OUG.1 din 04/01/2017;OUG.68 din 06/11/2019"/>
    <s v="imobil"/>
    <s v="lucrari de corectarea torentilor"/>
  </r>
  <r>
    <x v="5540"/>
    <s v="8.04.04"/>
    <m/>
    <m/>
    <s v="DAF ARSITA LUNGA"/>
    <s v="conform amenajamentelor silvice"/>
    <s v="NEAMŢ"/>
    <s v="-"/>
    <s v="Tara: România; Judet: NEAMŢ; -;   -; Nr: -;"/>
    <n v="1986"/>
    <n v="141154"/>
    <n v="27"/>
    <s v="in administrare"/>
    <s v="HG 982/1998;HG 1344/2011; HG 478/ 24-IUN-15;HG.478/24-IUN-15;OUG.1 din 04/01/2017;HG.354/18.05.2017;OUG.68 din 06/11/2019"/>
    <s v="imobil"/>
    <s v="Lungime= Km;Suprafeţe= ha;CF= ;"/>
  </r>
  <r>
    <x v="5541"/>
    <s v="8.04.04"/>
    <m/>
    <m/>
    <s v="DAF OANTU"/>
    <s v="conform amenajamentelor silvice"/>
    <s v="NEAMŢ"/>
    <s v="-"/>
    <s v="Tara: România; Judet: NEAMŢ; -;   -; Nr: -;"/>
    <n v="1987"/>
    <n v="327948"/>
    <n v="27"/>
    <s v="in administrare"/>
    <s v="HG 982/1998;HG 1344/2011; HG 478/ 24-IUN-15;HG.478/24-IUN-15;OUG.1 din 04/01/2017;HG.354/18.05.2017;OUG.68 din 06/11/2019"/>
    <s v="imobil"/>
    <s v="Lungime= Km;Suprafeţe= ha;CF= ;"/>
  </r>
  <r>
    <x v="5542"/>
    <s v="8.04.04"/>
    <m/>
    <m/>
    <s v="D.A.ASFALTARE DOAMNA"/>
    <s v="conform amenajamentelor silvice"/>
    <s v="NEAMŢ"/>
    <s v="-"/>
    <s v="Tara: România; Judet: NEAMŢ; -;   -; Nr: -;"/>
    <n v="1966"/>
    <n v="216538"/>
    <n v="27"/>
    <s v="in administrare"/>
    <s v="HG 982/1998;HG 1344/2011;OUG.1 din 04/01/2017;OUG.68 din 06/11/2019"/>
    <s v="imobil"/>
    <s v="drum auto forestier"/>
  </r>
  <r>
    <x v="5543"/>
    <s v="8.04.04"/>
    <m/>
    <m/>
    <s v="DAF  OGHILOC"/>
    <s v="conform amenajamentelor silvice"/>
    <s v="NEAMŢ"/>
    <s v="-"/>
    <s v="Tara: România; Judet: NEAMŢ; -;   -; Nr: -;"/>
    <n v="1967"/>
    <n v="15952"/>
    <n v="27"/>
    <s v="in administrare"/>
    <s v="HG 982/1998;HG 1344/2011; HG 478/ 24-IUN-15;HG.478/24-IUN-15;OUG.1 din 04/01/2017;HG.354/18.05.2017;OUG.68 din 06/11/2019"/>
    <s v="imobil"/>
    <s v="Lungime= Km;Suprafeţe= ha;CF= ;"/>
  </r>
  <r>
    <x v="5544"/>
    <s v="8.04.04"/>
    <m/>
    <m/>
    <s v="D.A.AGIRCIA"/>
    <s v="conform amenajamentelor silvice"/>
    <s v="NEAMŢ"/>
    <s v="-"/>
    <s v="Tara: România; Judet: NEAMŢ; -;   -; Nr: -;"/>
    <n v="1967"/>
    <n v="1147"/>
    <n v="27"/>
    <s v="in administrare"/>
    <s v="HG 982/1998;HG 1344/2011 692/2011;OUG.1 din 04/01/2017;HG.354/18.05.2017;OUG.68 din 06/11/2019"/>
    <s v="imobil"/>
    <s v="Lungime= Km;Suprafeţe= ha;CF= ;"/>
  </r>
  <r>
    <x v="5545"/>
    <s v="8.04.04"/>
    <m/>
    <m/>
    <s v="DAF GLODU STRAJII"/>
    <s v="conform amenajamentelor silvice"/>
    <s v="NEAMŢ"/>
    <s v="-"/>
    <s v="Tara: România; Judet: NEAMŢ; -;   -; Nr: -;"/>
    <n v="1983"/>
    <n v="22559"/>
    <n v="27"/>
    <s v="in administrare"/>
    <s v="HG 982/1998;HG 1344/2011; HG 478/ 24-IUN-15;HG.478/24-IUN-15;OUG.1 din 04/01/2017;HG.354/18.05.2017;OUG.68 din 06/11/2019"/>
    <s v="imobil"/>
    <s v="Lungime= Km;Suprafeţe= ha;CF= ;"/>
  </r>
  <r>
    <x v="5546"/>
    <s v="8.04.04"/>
    <m/>
    <m/>
    <s v="D.A.MESTEACAN"/>
    <s v="conform amenajamentelor silvice"/>
    <s v="NEAMŢ"/>
    <s v="-"/>
    <s v="Tara: România; Judet: NEAMŢ; -;   -; Nr: -;"/>
    <n v="1980"/>
    <n v="97944"/>
    <n v="27"/>
    <s v="in administrare"/>
    <s v="HG 982/1998;HG 1344/2011;OUG.1 din 04/01/2017;OUG.68 din 06/11/2019"/>
    <s v="imobil"/>
    <s v="drum auto forestier"/>
  </r>
  <r>
    <x v="5547"/>
    <s v="8.04.04"/>
    <m/>
    <m/>
    <s v="D.A.BISERICANI I"/>
    <s v="conform amenajamentelor silvice"/>
    <s v="NEAMŢ"/>
    <s v="-"/>
    <s v="Tara: România; Judet: NEAMŢ; -;   -; Nr: -;"/>
    <n v="1980"/>
    <n v="180461"/>
    <n v="27"/>
    <s v="in administrare"/>
    <s v="HG 982/1998;HG 1344/2011;OUG.1 din 04/01/2017;OUG.68 din 06/11/2019"/>
    <s v="imobil"/>
    <s v="drum auto forestier"/>
  </r>
  <r>
    <x v="5548"/>
    <s v="8.04.04"/>
    <m/>
    <m/>
    <s v="DAF RADU ALUNIS"/>
    <s v="conform amenajamentelor silvice"/>
    <s v="NEAMŢ"/>
    <s v="-"/>
    <s v="Tara: România; Judet: NEAMŢ; -;   -; Nr: -;"/>
    <n v="1982"/>
    <n v="7336"/>
    <n v="27"/>
    <s v="in administrare"/>
    <s v="HG 982/1998;HG 1344/2011; HG 478/ 24-IUN-15;HG.478/24-IUN-15;OUG.1 din 04/01/2017;HG.354/18.05.2017;OUG.68 din 06/11/2019"/>
    <s v="imobil"/>
    <s v="Lungime= Km;Suprafeţe= ha;CF= ;"/>
  </r>
  <r>
    <x v="5549"/>
    <s v="8.04.04"/>
    <m/>
    <m/>
    <s v="DAF CONSOLIDARE PINGARACIOR"/>
    <s v="conform amenajamentelor silvice"/>
    <s v="NEAMŢ"/>
    <s v="-"/>
    <s v="Tara: România; Judet: NEAMŢ; -;   -; Nr: -;"/>
    <n v="1982"/>
    <n v="17736"/>
    <n v="27"/>
    <s v="in administrare"/>
    <s v="HG 982/1998;HG 1344/2011; HG 478/ 24-IUN-15;HG.478/24-IUN-15;OUG.1 din 04/01/2017;HG.354/18.05.2017;OUG.68 din 06/11/2019"/>
    <s v="imobil"/>
    <s v="Lungime= Km;Suprafeţe= ha;CF= ;"/>
  </r>
  <r>
    <x v="5550"/>
    <s v="8.04.04"/>
    <m/>
    <m/>
    <s v="D.A.BISTRITA VALEA MICA"/>
    <s v="conform amenajamentelor silvice"/>
    <s v="NEAMŢ"/>
    <s v="-"/>
    <s v="Tara: România; Judet: NEAMŢ; -;   -; Nr: -;"/>
    <n v="1966"/>
    <n v="83789"/>
    <n v="27"/>
    <s v="in administrare"/>
    <s v="HG 982/1998;HG 1344/2011;OUG.1 din 04/01/2017;OUG.68 din 06/11/2019"/>
    <s v="imobil"/>
    <s v="drum auto forestier"/>
  </r>
  <r>
    <x v="5551"/>
    <s v="8.04.04"/>
    <m/>
    <m/>
    <s v="D.A.PIRIUL CAILOR"/>
    <s v="conform amenajamentelor silvice"/>
    <s v="NEAMŢ"/>
    <s v="-"/>
    <s v="Tara: România; Judet: NEAMŢ; -;   -; Nr: -;"/>
    <n v="1975"/>
    <n v="74691"/>
    <n v="27"/>
    <s v="in administrare"/>
    <s v="HG 982/1998;HG 1344/2011;OUG.1 din 04/01/2017;OUG.68 din 06/11/2019"/>
    <s v="imobil"/>
    <s v="drum auto forestier"/>
  </r>
  <r>
    <x v="5552"/>
    <s v="8.04.04"/>
    <m/>
    <m/>
    <s v="D.A. GROHOTIS"/>
    <s v="conform amenajamentelor silvice"/>
    <s v="NEAMŢ"/>
    <s v="-"/>
    <s v="Tara: România; Judet: NEAMŢ; -;   -; Nr: -;"/>
    <n v="1980"/>
    <n v="66304"/>
    <n v="27"/>
    <s v="in administrare"/>
    <s v="HG 982/1998;HG 1344/2011;OUG.1 din 04/01/2017;OUG.68 din 06/11/2019"/>
    <s v="imobil"/>
    <s v="drum auto forestier"/>
  </r>
  <r>
    <x v="5553"/>
    <s v="8.04.04"/>
    <m/>
    <m/>
    <s v="DAF 4 MIRONEASA II 1.5KM"/>
    <s v="conform amenajamentelor silvice"/>
    <s v="IAŞI"/>
    <s v="-"/>
    <s v="Tara: România; Judet: IAŞI; -;   -; Nr: -;"/>
    <n v="1968"/>
    <n v="11698"/>
    <n v="22"/>
    <s v="in administrare"/>
    <s v="HG 982/1998;;OUG.1 din 04/01/2017;HG.354/18.05.2017;OUG.68 din 06/11/2019"/>
    <s v="imobil"/>
    <s v="Lungime= Km;Suprafeţe= ha;CF= ;"/>
  </r>
  <r>
    <x v="5554"/>
    <s v="8.04.04"/>
    <m/>
    <m/>
    <s v="DAF 7 CURATURI 2 KM"/>
    <s v="conform amenajamentelor silvice"/>
    <s v="IAŞI"/>
    <s v="-"/>
    <s v="Tara: România; Judet: IAŞI; -;   -; Nr: -;"/>
    <n v="1986"/>
    <n v="19825"/>
    <n v="22"/>
    <s v="in administrare"/>
    <s v="HG 982/1998;;OUG.1 din 04/01/2017;HG.354/18.05.2017;OUG.68 din 06/11/2019"/>
    <s v="imobil"/>
    <s v="Lungime= Km;Suprafeţe= ha;CF= ;"/>
  </r>
  <r>
    <x v="5555"/>
    <s v="8.04.04"/>
    <m/>
    <m/>
    <s v="DAF 9 COCORA 0.5 KM"/>
    <s v="conform amenajamentelor silvice"/>
    <s v="IAŞI"/>
    <s v="-"/>
    <s v="Tara: România; Judet: IAŞI; -;   -; Nr: -;"/>
    <n v="1967"/>
    <n v="2396"/>
    <n v="22"/>
    <s v="in administrare"/>
    <s v="HG 982/1998;;OUG.1 din 04/01/2017;HG.354/18.05.2017;OUG.68 din 06/11/2019"/>
    <s v="imobil"/>
    <s v="Lungime= Km;Suprafeţe= ha;CF= ;"/>
  </r>
  <r>
    <x v="5556"/>
    <s v="8.04.04"/>
    <m/>
    <m/>
    <s v="ZURUITOAREA"/>
    <s v="conform amenajamentelor silvice"/>
    <s v="IAŞI"/>
    <s v="-"/>
    <s v="Tara: România; Judet: IAŞI; -;   -; Nr: -;"/>
    <n v="1983"/>
    <n v="20000"/>
    <n v="22"/>
    <s v="in administrare"/>
    <s v="HG 982/1998;;OUG.1 din 04/01/2017;OUG.68 din 06/11/2019"/>
    <s v="imobil"/>
    <s v="DRUM AUTO FORESTIER"/>
  </r>
  <r>
    <x v="5557"/>
    <s v="8.04.04"/>
    <m/>
    <m/>
    <s v="DAF  BRADULUI"/>
    <s v="conform amenajamentelor silvice"/>
    <s v="NEAMŢ"/>
    <s v="-"/>
    <s v="Tara: România; Judet: NEAMŢ; -;   -; Nr: -;"/>
    <n v="1977"/>
    <n v="60925"/>
    <n v="27"/>
    <s v="in administrare"/>
    <s v="HG 982/1998;HG 1344/2011; HG 478/ 24-IUN-15;HG.478/24-IUN-15;OUG.1 din 04/01/2017;HG.354/18.05.2017;OUG.68 din 06/11/2019"/>
    <s v="imobil"/>
    <s v="Lungime= Km;Suprafeţe= ha;CF= ;"/>
  </r>
  <r>
    <x v="5558"/>
    <s v="8.30.01"/>
    <m/>
    <m/>
    <s v=" BARAJ 14 M 3.5, PIR.POTOCI"/>
    <s v="conform amenajamentelor silvice"/>
    <s v="NEAMŢ"/>
    <s v="-"/>
    <s v="Tara: România; Judet: NEAMŢ; -;   -; Nr: -;"/>
    <n v="1981"/>
    <n v="259"/>
    <n v="27"/>
    <s v="in administrare"/>
    <s v="HG 982/1998;HG 1344/2011; HG 478/ 24-IUN-15;HG.478/24-IUN-15;OUG.1 din 04/01/2017;HG.354/18.05.2017;OUG.68 din 06/11/2019;HG.846/08.10.2020"/>
    <s v="imobil"/>
    <s v="Lungime albie corectată/consolidată=0,0035 km;"/>
  </r>
  <r>
    <x v="5559"/>
    <s v="8.04.04"/>
    <m/>
    <m/>
    <s v="DRUM FORESTIER PIRIUL PICIOR"/>
    <s v="conform amenajamentelor silvice"/>
    <s v="NEAMŢ"/>
    <s v="-"/>
    <s v="Tara: România; Judet: NEAMŢ; -;   -; Nr: -;"/>
    <n v="1970"/>
    <n v="61190"/>
    <n v="27"/>
    <s v="in administrare"/>
    <s v="HG 982/1998;HG 1344/2011;OUG.1 din 04/01/2017;OUG.68 din 06/11/2019"/>
    <s v="imobil"/>
    <s v="drum auto forestier"/>
  </r>
  <r>
    <x v="5560"/>
    <s v="8.30.01"/>
    <m/>
    <m/>
    <s v="BARAJ 5 M 3.0, PIR.VARNITA"/>
    <s v="conform amenajamentelor silvice"/>
    <s v="NEAMŢ"/>
    <s v="-"/>
    <s v="Tara: România; Judet: NEAMŢ; -;   -; Nr: -;"/>
    <n v="1981"/>
    <n v="1465"/>
    <n v="27"/>
    <s v="in administrare"/>
    <s v="HG 982/1998;HG 1344/2011; HG 478/ 24-IUN-15;HG.478/24-IUN-15;OUG.1 din 04/01/2017;HG.354/18.05.2017;OUG.68 din 06/11/2019;HG.846/08.10.2020"/>
    <s v="imobil"/>
    <s v="Lungime albie corectată/consolidată=0,0025 km;"/>
  </r>
  <r>
    <x v="5561"/>
    <s v="8.30.01"/>
    <m/>
    <m/>
    <s v=" BARAJ 5 M 5,0, PIR.ARINIS"/>
    <s v="conform amenajamentelor silvice"/>
    <s v="NEAMŢ"/>
    <s v="-"/>
    <s v="Tara: România; Judet: NEAMŢ; -;   -; Nr: -;"/>
    <n v="1981"/>
    <n v="2001"/>
    <n v="27"/>
    <s v="in administrare"/>
    <s v="HG 982/1998;HG 1344/2011; HG 478/ 24-IUN-15;HG.478/24-IUN-15;OUG.1 din 04/01/2017;HG.354/18.05.2017;OUG.68 din 06/11/2019;HG.846/08.10.2020"/>
    <s v="imobil"/>
    <s v="Lungime albie corectată/consolidată=0,01 km;"/>
  </r>
  <r>
    <x v="5562"/>
    <s v="8.30.01"/>
    <m/>
    <m/>
    <s v="BARAJ 4 M 6,0 PARAUL MAICELOR"/>
    <s v="conform amenajamentelor silvice"/>
    <s v="NEAMŢ"/>
    <s v="-"/>
    <s v="Tara: România; Judet: NEAMŢ; -;   -; Nr: -;"/>
    <n v="1981"/>
    <n v="5265"/>
    <n v="27"/>
    <s v="in administrare"/>
    <s v="HG 982/1998;HG 1344/2011; HG 478/ 24-IUN-15;HG.478/24-IUN-15;OUG.1 din 04/01/2017;HG.354/18.05.2017;OUG.68 din 06/11/2019;HG.846/08.10.2020"/>
    <s v="imobil"/>
    <s v="Lungime albie corectată/consolidată=0,013 km;"/>
  </r>
  <r>
    <x v="5563"/>
    <s v="8.04.04"/>
    <m/>
    <m/>
    <s v="DAF FRINTURI PRELUNG"/>
    <s v="conform amenajamentelor silvice"/>
    <s v="NEAMŢ"/>
    <s v="-"/>
    <s v="Tara: România; Judet: NEAMŢ; -;   -; Nr: -;"/>
    <n v="1977"/>
    <n v="50187"/>
    <n v="27"/>
    <s v="in administrare"/>
    <s v="HG 982/1998;HG 1344/2011; HG 478/ 24-IUN-15;HG.478/24-IUN-15;OUG.1 din 04/01/2017;HG.354/18.05.2017;OUG.68 din 06/11/2019"/>
    <s v="imobil"/>
    <s v="Lungime= Km;Suprafeţe= ha;CF= ;"/>
  </r>
  <r>
    <x v="5564"/>
    <s v="8.04.04"/>
    <m/>
    <m/>
    <s v="DRUM FORESTIER BISTRA MARE"/>
    <s v="conform amenajamentelor silvice"/>
    <s v="NEAMŢ"/>
    <s v="-"/>
    <s v="Tara: România; Judet: NEAMŢ; -;   -; Nr: -;"/>
    <n v="1970"/>
    <n v="65288"/>
    <n v="27"/>
    <s v="in administrare"/>
    <s v="HG 982/1998;HG 1344/2011;OUG.1 din 04/01/2017;OUG.68 din 06/11/2019"/>
    <s v="imobil"/>
    <s v="drum auto forestier"/>
  </r>
  <r>
    <x v="5565"/>
    <s v="8.04.04"/>
    <m/>
    <m/>
    <s v="DAF COJUSNA"/>
    <s v="conform amenajamentelor silvice"/>
    <s v="NEAMŢ"/>
    <s v="-"/>
    <s v="Tara: România; Judet: NEAMŢ; -;   -; Nr: -;"/>
    <n v="1982"/>
    <n v="103428"/>
    <n v="27"/>
    <s v="in administrare"/>
    <s v="HG 982/1998;HG 1344/2011; HG 478/ 24-IUN-15;HG.478/24-IUN-15;OUG.1 din 04/01/2017;HG.354/18.05.2017;OUG.68 din 06/11/2019"/>
    <s v="imobil"/>
    <s v="Lungime= Km;Suprafeţe= ha;CF= ;"/>
  </r>
  <r>
    <x v="5566"/>
    <s v="8.04.04"/>
    <m/>
    <m/>
    <s v="DRUM FORESTIER FRINTURI"/>
    <s v="conform amenajamentelor silvice"/>
    <s v="NEAMŢ"/>
    <s v="-"/>
    <s v="Tara: România; Judet: NEAMŢ; -;   -; Nr: -;"/>
    <n v="1967"/>
    <n v="84458"/>
    <n v="27"/>
    <s v="in administrare"/>
    <s v="HG 982/1998;HG 1344/2011;OUG.1 din 04/01/2017;OUG.68 din 06/11/2019"/>
    <s v="imobil"/>
    <s v="drum auto forestier"/>
  </r>
  <r>
    <x v="5567"/>
    <s v="8.04.04"/>
    <m/>
    <m/>
    <s v="DRUM PRISLOP-PARTIAL 2,2 KM"/>
    <s v="conform amenajamentelor silvice"/>
    <s v="NEAMŢ"/>
    <s v="-"/>
    <s v="Tara: România; Judet: NEAMŢ; -;   -; Nr: -;"/>
    <n v="1985"/>
    <n v="113940"/>
    <n v="27"/>
    <s v="in administrare"/>
    <s v="HG 982/1998;;OUG.1 din 04/01/2017;OUG.68 din 06/11/2019"/>
    <s v="imobil"/>
    <s v="drum auto forestier"/>
  </r>
  <r>
    <x v="5568"/>
    <s v="8.30.01"/>
    <m/>
    <m/>
    <s v="BARAJ PARAUL ODAILOR"/>
    <s v="conform amenajamentelor silvice"/>
    <s v="NEAMŢ"/>
    <s v="-"/>
    <s v="Tara: România; Judet: NEAMŢ; -;   -; Nr: -;"/>
    <n v="1982"/>
    <n v="414"/>
    <n v="27"/>
    <s v="in administrare"/>
    <s v="HG 982/1998;HG 1344/2011; HG 478/ 24-IUN-15;HG.478/24-IUN-15;OUG.1 din 04/01/2017;HG.354/18.05.2017;OUG.68 din 06/11/2019;HG.846/08.10.2020"/>
    <s v="imobil"/>
    <s v="Lungime albie corectată/consolidată=0,016 km;"/>
  </r>
  <r>
    <x v="5569"/>
    <s v="8.04.04"/>
    <m/>
    <m/>
    <s v="DRUM CUEJDEL 3,3 KM"/>
    <s v="conform amenajamentelor silvice"/>
    <s v="NEAMŢ"/>
    <s v="-"/>
    <s v="Tara: România; Judet: NEAMŢ; -;   -; Nr: -;"/>
    <n v="1984"/>
    <n v="205894"/>
    <n v="27"/>
    <s v="in administrare"/>
    <s v="HG 982/1998;;OUG.1 din 04/01/2017;OUG.68 din 06/11/2019"/>
    <s v="imobil"/>
    <s v="drum auto forestier"/>
  </r>
  <r>
    <x v="5570"/>
    <s v="8.04.04"/>
    <m/>
    <m/>
    <s v="DAF  CUEJDEL GLODU"/>
    <s v="conform amenajamentelor silvice"/>
    <s v="NEAMŢ"/>
    <s v="-"/>
    <s v="Tara: România; Judet: NEAMŢ; -;   -; Nr: -;"/>
    <n v="1984"/>
    <n v="24256"/>
    <n v="27"/>
    <s v="in administrare"/>
    <s v="HG 982/1998;HG 1344/2011; HG 478/ 24-IUN-15;HG.478/24-IUN-15;OUG.1 din 04/01/2017;HG.354/18.05.2017;OUG.68 din 06/11/2019"/>
    <s v="imobil"/>
    <s v="Lungime=0,3 KM Km;Suprafeţe= ha;CF= ;"/>
  </r>
  <r>
    <x v="5571"/>
    <s v="8.04.04"/>
    <m/>
    <m/>
    <s v="DAF BODESTI"/>
    <s v="conform amenajamentelor silvice"/>
    <s v="NEAMŢ"/>
    <s v="-"/>
    <s v="Tara: România; Judet: NEAMŢ; -;   -; Nr: -;"/>
    <n v="1984"/>
    <n v="7307"/>
    <n v="27"/>
    <s v="in administrare"/>
    <s v="HG 982/1998;HG 1344/2011; HG 478/ 24-IUN-15;HG.478/24-IUN-15;OUG.1 din 04/01/2017;HG.354/18.05.2017;OUG.68 din 06/11/2019"/>
    <s v="imobil"/>
    <s v="Lungime=0,4 KM Km;Suprafeţe= ha;CF= ;"/>
  </r>
  <r>
    <x v="5572"/>
    <s v="8.04.04"/>
    <m/>
    <m/>
    <s v="DAF  MOLIDU"/>
    <s v="conform amenajamentelor silvice"/>
    <s v="NEAMŢ"/>
    <s v="-"/>
    <s v="Tara: România; Judet: NEAMŢ; -;   -; Nr: -;"/>
    <n v="1984"/>
    <n v="114423"/>
    <n v="27"/>
    <s v="in administrare"/>
    <s v="HG 982/1998;HG 1344/2011; HG 478/ 24-IUN-15;HG.478/24-IUN-15;OUG.1 din 04/01/2017;HG.354/18.05.2017;OUG.68 din 06/11/2019"/>
    <s v="imobil"/>
    <s v="Lungime=1,5 KM Km;Suprafeţe= ha;CF= ;"/>
  </r>
  <r>
    <x v="5573"/>
    <s v="8.04.04"/>
    <m/>
    <m/>
    <s v="DRUM PRISLOP 1,96 KM"/>
    <s v="conform amenajamentelor silvice"/>
    <s v="NEAMŢ"/>
    <s v="-"/>
    <s v="Tara: România; Judet: NEAMŢ; -;   -; Nr: -;"/>
    <n v="1984"/>
    <n v="69904"/>
    <n v="27"/>
    <s v="in administrare"/>
    <s v="HG 982/1998;;OUG.1 din 04/01/2017;OUG.68 din 06/11/2019"/>
    <s v="imobil"/>
    <s v="drum auto forestier"/>
  </r>
  <r>
    <x v="5574"/>
    <s v="8.04.04"/>
    <m/>
    <m/>
    <s v="DRUM FOREST. ILIESTI"/>
    <s v="conform amenajamentelor silvice"/>
    <s v="NEAMŢ"/>
    <s v="-"/>
    <s v="Tara: România; Judet: NEAMŢ; -;   -; Nr: -;"/>
    <n v="1980"/>
    <n v="180596"/>
    <n v="27"/>
    <s v="in administrare"/>
    <s v="HG 982/1998;HG 1344/2011;OUG.1 din 04/01/2017;HG.354/18.05.2017;OUG.68 din 06/11/2019"/>
    <s v="imobil"/>
    <s v="Lungime= Km;Suprafeţe= ha;CF= ;"/>
  </r>
  <r>
    <x v="5575"/>
    <s v="8.04.04"/>
    <m/>
    <m/>
    <s v="DRUM SASCA 3,4 KM"/>
    <s v="conform amenajamentelor silvice"/>
    <s v="NEAMŢ"/>
    <s v="-"/>
    <s v="Tara: România; Judet: NEAMŢ; -;   -; Nr: -;"/>
    <n v="1984"/>
    <n v="29942"/>
    <n v="27"/>
    <s v="in administrare"/>
    <s v="HG 982/1998;;OUG.1 din 04/01/2017;OUG.68 din 06/11/2019"/>
    <s v="imobil"/>
    <s v="drum auto forestier"/>
  </r>
  <r>
    <x v="5576"/>
    <s v="8.04.04"/>
    <m/>
    <m/>
    <s v="DRUM SILVESTRU 1,4 KM"/>
    <s v="conform amenajamentelor silvice"/>
    <s v="NEAMŢ"/>
    <s v="-"/>
    <s v="Tara: România; Judet: NEAMŢ; -;   -; Nr: -;"/>
    <n v="1984"/>
    <n v="10422"/>
    <n v="27"/>
    <s v="in administrare"/>
    <s v="HG 982/1998;;OUG.1 din 04/01/2017;OUG.68 din 06/11/2019"/>
    <s v="imobil"/>
    <s v="drum auto forestier"/>
  </r>
  <r>
    <x v="5577"/>
    <s v="8.30.01"/>
    <m/>
    <m/>
    <s v="BARAJ STEJARU"/>
    <s v="conform amenajamentelor silvice"/>
    <s v="NEAMŢ"/>
    <s v="-"/>
    <s v="Tara: România; Judet: NEAMŢ; -;   -; Nr: -;"/>
    <n v="1995"/>
    <n v="361944"/>
    <n v="27"/>
    <s v="in administrare"/>
    <s v="HG 982/1998;HG 1344/2011; HG 478/ 24-IUN-15;HG.478/24-IUN-15;OUG.1 din 04/01/2017;HG.354/18.05.2017;OUG.68 din 06/11/2019;HG.846/08.10.2020"/>
    <s v="imobil"/>
    <s v="Lungime albie corectată/consolidată=0,236 km;"/>
  </r>
  <r>
    <x v="5578"/>
    <s v="8.04.04"/>
    <m/>
    <m/>
    <s v="DAF TAPU-PRELUNG"/>
    <s v="conform amenajamentelor silvice"/>
    <s v="NEAMŢ"/>
    <s v="-"/>
    <s v="Tara: România; Judet: NEAMŢ; -;   -; Nr: -;"/>
    <n v="1969"/>
    <n v="239946"/>
    <n v="27"/>
    <s v="in administrare"/>
    <s v="HG 982/1998;HG 1344/2011; HG 478/ 24-IUN-15;HG.478/24-IUN-15;OUG.1 din 04/01/2017;HG.354/18.05.2017;OUG.68 din 06/11/2019"/>
    <s v="imobil"/>
    <s v="Lungime=5,5 KM Km;Suprafeţe= ha;CF= ;"/>
  </r>
  <r>
    <x v="5579"/>
    <s v="8.04.04"/>
    <m/>
    <m/>
    <s v="DAF TISA"/>
    <s v="conform amenajamentelor silvice"/>
    <s v="NEAMŢ"/>
    <s v="-"/>
    <s v="Tara: România; Judet: NEAMŢ; -;   -; Nr: -;"/>
    <n v="1977"/>
    <n v="72361"/>
    <n v="27"/>
    <s v="in administrare"/>
    <s v="HG 982/1998;HG 1344/2011; HG 478/ 24-IUN-15;HG.478/24-IUN-15;OUG.1 din 04/01/2017;HG.354/18.05.2017;OUG.68 din 06/11/2019"/>
    <s v="imobil"/>
    <s v="Lungime=1,2 KM Km;Suprafeţe= ha;CF= ;"/>
  </r>
  <r>
    <x v="5580"/>
    <s v="8.04.04"/>
    <m/>
    <m/>
    <s v="DAF TARHAUS"/>
    <s v="conform amenajamentelor silvice"/>
    <s v="NEAMŢ"/>
    <s v="-"/>
    <s v="Tara: România; Judet: NEAMŢ; -;   -; Nr: -;"/>
    <n v="1968"/>
    <n v="37680"/>
    <n v="27"/>
    <s v="in administrare"/>
    <s v="HG 982/1998;HG 1344/2011; HG 478/ 24-IUN-15;HG.478/24-IUN-15;OUG.1 din 04/01/2017;HG.354/18.05.2017;OUG.68 din 06/11/2019"/>
    <s v="imobil"/>
    <s v="Lungime=0,7 KM Km;Suprafeţe= ha;CF= ;"/>
  </r>
  <r>
    <x v="5581"/>
    <s v="8.04.04"/>
    <m/>
    <m/>
    <s v="DAF MURGOCI"/>
    <s v="conform amenajamentelor silvice"/>
    <s v="NEAMŢ"/>
    <s v="-"/>
    <s v="Tara: România; Judet: NEAMŢ; -;   -; Nr: -;"/>
    <n v="1963"/>
    <n v="205546"/>
    <n v="27"/>
    <s v="in administrare"/>
    <s v="HG 982/1998;HG 1344/2011; HG 478/ 24-IUN-15;HG.478/24-IUN-15;OUG.1 din 04/01/2017;HG.354/18.05.2017;OUG.68 din 06/11/2019"/>
    <s v="imobil"/>
    <s v="Lungime=3,2 KM Km;Suprafeţe= ha;CF= ;"/>
  </r>
  <r>
    <x v="5582"/>
    <s v="8.04.04"/>
    <m/>
    <m/>
    <s v="DAF IERBOSEL"/>
    <s v="conform amenajamentelor silvice"/>
    <s v="NEAMŢ"/>
    <s v="-"/>
    <s v="Tara: România; Judet: NEAMŢ; -;   -; Nr: -;"/>
    <n v="1979"/>
    <n v="98463"/>
    <n v="27"/>
    <s v="in administrare"/>
    <s v="HG 982/1998;HG 1344/2011; HG 478/ 24-IUN-15;HG.478/24-IUN-15;OUG.1 din 04/01/2017;HG.354/18.05.2017;OUG.68 din 06/11/2019"/>
    <s v="imobil"/>
    <s v="Lungime=1,3 KM Km;Suprafeţe= ha;CF= ;"/>
  </r>
  <r>
    <x v="5583"/>
    <s v="8.04.04"/>
    <m/>
    <m/>
    <s v="DAF CRACU STANG"/>
    <s v="conform amenajamentelor silvice"/>
    <s v="NEAMŢ"/>
    <s v="-"/>
    <s v="Tara: România; Judet: NEAMŢ; -;   -; Nr: -;"/>
    <n v="1986"/>
    <n v="369505"/>
    <n v="27"/>
    <s v="in administrare"/>
    <s v="HG 982/1998;HG 1344/2011; HG 478/ 24-IUN-15;HG.478/24-IUN-15;OUG.1 din 04/01/2017;HG.354/18.05.2017;OUG.68 din 06/11/2019"/>
    <s v="imobil"/>
    <s v="Lungime=1,3 KM Km;Suprafeţe= ha;CF= ;"/>
  </r>
  <r>
    <x v="5584"/>
    <s v="8.30.01"/>
    <m/>
    <m/>
    <s v="CANAL PR.BACALARAM"/>
    <s v="conform amenajamentelor silvice"/>
    <s v="NEAMŢ"/>
    <s v="-"/>
    <s v="Tara: România; Judet: NEAMŢ; -;   -; Nr: -;"/>
    <n v="1977"/>
    <n v="10"/>
    <n v="27"/>
    <s v="in administrare"/>
    <s v="HG 982/1998;HG 1344/2011; HG 478/ 24-IUN-15;HG.478/24-IUN-15;OUG.1 din 04/01/2017;OUG.68 din 06/11/2019;HG.846/08.10.2020"/>
    <s v="imobil"/>
    <s v="Lungime albie corectată/consolidată=0,003 km;"/>
  </r>
  <r>
    <x v="5585"/>
    <s v="8.30.01"/>
    <m/>
    <m/>
    <s v="BARAJ.GREUT.FAURU III LARGU"/>
    <s v="conform amenajamentelor silvice"/>
    <s v="NEAMŢ"/>
    <s v="-"/>
    <s v="Tara: România; Judet: NEAMŢ; -;   -; Nr: -;"/>
    <n v="1974"/>
    <n v="7978"/>
    <n v="27"/>
    <s v="in administrare"/>
    <s v="HG 982/1998;HG 1344/2011; HG 478/ 24-IUN-15;HG.478/24-IUN-15;OUG.1 din 04/01/2017;HG.354/18.05.2017;OUG.68 din 06/11/2019;HG.846/08.10.2020"/>
    <s v="imobil"/>
    <s v="Lungime albie corectată/consolidată=0,002 km;"/>
  </r>
  <r>
    <x v="5586"/>
    <s v="8.30._"/>
    <m/>
    <m/>
    <s v="BARAJ GREUT.PAR.RACHITEI GALU"/>
    <s v="conform amenajamentelor silvice"/>
    <s v="NEAMŢ"/>
    <s v="-"/>
    <s v="Tara: România; Judet: NEAMŢ; -;   -; Nr: -;"/>
    <n v="1961"/>
    <n v="12"/>
    <n v="27"/>
    <s v="in administrare"/>
    <s v="HG 982/1998;HG 1344/2011; HG 478/ 24-IUN-15;HG.478/24-IUN-15;OUG.1 din 04/01/2017;OUG.68 din 06/11/2019"/>
    <s v="imobil"/>
    <s v="Denumire=lucrare corectare torenti ;"/>
  </r>
  <r>
    <x v="5587"/>
    <s v="8.30.01"/>
    <m/>
    <m/>
    <s v="BARAJ CU ACUMUL.TEMP.MOGOROGEA"/>
    <s v="conform amenajamentelor silvice"/>
    <s v="NEAMŢ"/>
    <s v="-"/>
    <s v="Tara: România; Judet: NEAMŢ; -;   -; Nr: -;"/>
    <n v="1953"/>
    <n v="94"/>
    <n v="27"/>
    <s v="in administrare"/>
    <s v="HG 982/1998;HG 1344/2011; HG 478/ 24-IUN-15;HG.478/24-IUN-15;OUG.1 din 04/01/2017;HG.354/18.05.2017;OUG.68 din 06/11/2019;HG.846/08.10.2020"/>
    <s v="imobil"/>
    <s v="Lungime albie corectată/consolidată=0,003 km;"/>
  </r>
  <r>
    <x v="5588"/>
    <s v="8.30.01"/>
    <m/>
    <m/>
    <s v="BARAJ GREUT.PAR.BOU LARGU"/>
    <s v="conform amenajamentelor silvice"/>
    <s v="NEAMŢ"/>
    <s v="-"/>
    <s v="Tara: România; Judet: NEAMŢ; -;   -; Nr: -;"/>
    <n v="1953"/>
    <n v="94"/>
    <n v="27"/>
    <s v="in administrare"/>
    <s v="HG 982/1998;HG 1344/2011; HG 478/ 24-IUN-15;HG.478/24-IUN-15;OUG.1 din 04/01/2017;HG.354/18.05.2017;OUG.68 din 06/11/2019;HG.846/08.10.2020"/>
    <s v="imobil"/>
    <s v="Lungime albie corectată/consolidată=0,003 km;"/>
  </r>
  <r>
    <x v="5589"/>
    <s v="8.30.01"/>
    <m/>
    <m/>
    <s v="BARAJ GREUT.MUNTEANU GALU"/>
    <s v="conform amenajamentelor silvice"/>
    <s v="NEAMŢ"/>
    <s v="-"/>
    <s v="Tara: România; Judet: NEAMŢ; -;   -; Nr: -;"/>
    <n v="1961"/>
    <n v="202"/>
    <n v="27"/>
    <s v="in administrare"/>
    <s v="HG 982/1998;HG 1344/2011; HG 478/ 24-IUN-15;HG.478/24-IUN-15;OUG.1 din 04/01/2017;HG.354/18.05.2017;OUG.68 din 06/11/2019;HG.846/08.10.2020"/>
    <s v="imobil"/>
    <s v="Lungime albie corectată/consolidată=0,002 km;"/>
  </r>
  <r>
    <x v="5590"/>
    <s v="8.30.01"/>
    <m/>
    <m/>
    <s v="BARAJ GREUT.PAR.TECUIA II"/>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5 km;"/>
  </r>
  <r>
    <x v="5591"/>
    <s v="8.30.01"/>
    <m/>
    <m/>
    <s v="CANAL INTRE PARAIE GALU"/>
    <s v="conform amenajamentelor silvice"/>
    <s v="NEAMŢ"/>
    <s v="-"/>
    <s v="Tara: România; Judet: NEAMŢ; -;   -; Nr: -;"/>
    <n v="1961"/>
    <n v="42"/>
    <n v="27"/>
    <s v="in administrare"/>
    <s v="HG 982/1998;HG 1344/2011; HG 478/ 24-IUN-15;HG.478/24-IUN-15;OUG.1 din 04/01/2017;HG.354/18.05.2017;OUG.68 din 06/11/2019;HG.846/08.10.2020"/>
    <s v="imobil"/>
    <s v="Lungime albie corectată/consolidată=0,05 km;"/>
  </r>
  <r>
    <x v="5592"/>
    <s v="8.30.01"/>
    <m/>
    <m/>
    <s v="BARAJ GREUT.VREMENITA GALU"/>
    <s v="conform amenajamentelor silvice"/>
    <s v="NEAMŢ"/>
    <s v="-"/>
    <s v="Tara: România; Judet: NEAMŢ; -;   -; Nr: -;"/>
    <n v="1958"/>
    <n v="49"/>
    <n v="27"/>
    <s v="in administrare"/>
    <s v="HG 982/1998;HG 1344/2011; HG 478/ 24-IUN-15;HG.478/24-IUN-15;OUG.1 din 04/01/2017;HG.354/18.05.2017;OUG.68 din 06/11/2019;HG.846/08.10.2020"/>
    <s v="imobil"/>
    <s v="Lungime albie corectată/consolidată=0,003 km;"/>
  </r>
  <r>
    <x v="5593"/>
    <s v="8.30.01"/>
    <m/>
    <m/>
    <s v="BARAJ GREUT.PAR.GALU II"/>
    <s v="conform amenajamentelor silvice"/>
    <s v="NEAMŢ"/>
    <s v="-"/>
    <s v="Tara: România; Judet: NEAMŢ; -;   -; Nr: -;"/>
    <n v="1958"/>
    <n v="99"/>
    <n v="27"/>
    <s v="in administrare"/>
    <s v="HG 982/1998;HG 1344/2011; HG 478/ 24-IUN-15;HG.478/24-IUN-15;OUG.1 din 04/01/2017;HG.354/18.05.2017;OUG.68 din 06/11/2019;HG.846/08.10.2020"/>
    <s v="imobil"/>
    <s v="Lungime albie corectată/consolidată=0,004 km;"/>
  </r>
  <r>
    <x v="5594"/>
    <s v="8.30.01"/>
    <m/>
    <m/>
    <s v="CANAL RASCOLNITA"/>
    <s v="conform amenajamentelor silvice"/>
    <s v="NEAMŢ"/>
    <s v="-"/>
    <s v="Tara: România; Judet: NEAMŢ; -;   -; Nr: -;"/>
    <n v="1958"/>
    <n v="103"/>
    <n v="27"/>
    <s v="in administrare"/>
    <s v="HG 982/1998;HG 1344/2011; HG 478/ 24-IUN-15;HG.478/24-IUN-15;OUG.1 din 04/01/2017;HG.354/18.05.2017;OUG.68 din 06/11/2019;HG.846/08.10.2020"/>
    <s v="imobil"/>
    <s v="Lungime albie corectată/consolidată=0,1 km;"/>
  </r>
  <r>
    <x v="5595"/>
    <s v="8.04.04"/>
    <m/>
    <m/>
    <s v="DAF BULBUCI"/>
    <s v="conform amenajamentelor silvice"/>
    <s v="NEAMŢ"/>
    <s v="-"/>
    <s v="Tara: România; Judet: NEAMŢ; -;   -; Nr: -;"/>
    <n v="1972"/>
    <n v="122825"/>
    <n v="27"/>
    <s v="in administrare"/>
    <s v="HG 982/1998;HG 1344/2011; HG 478/ 24-IUN-15;HG.478/24-IUN-15;OUG.1 din 04/01/2017;HG.354/18.05.2017;OUG.68 din 06/11/2019"/>
    <s v="imobil"/>
    <s v="Lungime= Km;Suprafeţe= ha;CF= ;"/>
  </r>
  <r>
    <x v="5596"/>
    <s v="8.04.04"/>
    <m/>
    <m/>
    <s v="DAF ZAHORNA"/>
    <s v="conform amenajamentelor silvice"/>
    <s v="NEAMŢ"/>
    <s v="-"/>
    <s v="Tara: România; Judet: NEAMŢ; -;   -; Nr: -;"/>
    <n v="1972"/>
    <n v="149629"/>
    <n v="27"/>
    <s v="in administrare"/>
    <s v="HG 982/1998;HG 1344/2011; HG 478/ 24-IUN-15;HG.478/24-IUN-15;OUG.1 din 04/01/2017;HG.354/18.05.2017;OUG.68 din 06/11/2019"/>
    <s v="imobil"/>
    <s v="Lungime= Km;Suprafeţe= ha;CF= ;"/>
  </r>
  <r>
    <x v="5597"/>
    <s v="8.04.04"/>
    <m/>
    <m/>
    <s v="DAF FARCASA"/>
    <s v="conform amenajamentelor silvice"/>
    <s v="NEAMŢ"/>
    <s v="-"/>
    <s v="Tara: România; Judet: NEAMŢ; -;   -; Nr: -;"/>
    <n v="1969"/>
    <n v="399433"/>
    <n v="27"/>
    <s v="in administrare"/>
    <s v="HG 982/1998;HG 1344/2011; HG 478/ 24-IUN-15;HG.478/24-IUN-15;OUG.1 din 04/01/2017;HG.354/18.05.2017;OUG.68 din 06/11/2019"/>
    <s v="imobil"/>
    <s v="Lungime= Km;Suprafeţe= ha;CF= ;"/>
  </r>
  <r>
    <x v="5598"/>
    <s v="8.04.04"/>
    <m/>
    <m/>
    <s v="DAF FARCASA OBARSIE"/>
    <s v="conform amenajamentelor silvice"/>
    <s v="NEAMŢ"/>
    <s v="-"/>
    <s v="Tara: România; Judet: NEAMŢ; -;   -; Nr: -;"/>
    <n v="1973"/>
    <n v="64770"/>
    <n v="27"/>
    <s v="in administrare"/>
    <s v="HG 982/1998;HG 1344/2011; HG 478/ 24-IUN-15;HG.478/24-IUN-15;OUG.1 din 04/01/2017;HG.354/18.05.2017;OUG.68 din 06/11/2019"/>
    <s v="imobil"/>
    <s v="Lungime= Km;Suprafeţe= ha;CF= ;"/>
  </r>
  <r>
    <x v="5599"/>
    <s v="8.04.04"/>
    <m/>
    <m/>
    <s v="DAF FARCASA"/>
    <s v="conform amenajamentelor silvice"/>
    <s v="NEAMŢ"/>
    <s v="-"/>
    <s v="Tara: România; Judet: NEAMŢ; -;   -; Nr: -;"/>
    <n v="1969"/>
    <n v="18722"/>
    <n v="27"/>
    <s v="in administrare"/>
    <s v="HG 982/1998;HG 1344/2011; HG 478/ 24-IUN-15;HG.478/24-IUN-15;OUG.1 din 04/01/2017;HG.354/18.05.2017;OUG.68 din 06/11/2019"/>
    <s v="imobil"/>
    <s v="Lungime= Km;Suprafeţe= ha;CF= ;"/>
  </r>
  <r>
    <x v="5600"/>
    <s v="8.04.04"/>
    <m/>
    <m/>
    <s v="DAF LARGULETUL"/>
    <s v="conform amenajamentelor silvice"/>
    <s v="NEAMŢ"/>
    <s v="-"/>
    <s v="Tara: România; Judet: NEAMŢ; -;   -; Nr: -;"/>
    <n v="1974"/>
    <n v="12941"/>
    <n v="27"/>
    <s v="in administrare"/>
    <s v="HG 982/1998;HG 1344/2011; HG 478/ 24-IUN-15;HG.478/24-IUN-15;OUG.1 din 04/01/2017;HG.354/18.05.2017;OUG.68 din 06/11/2019"/>
    <s v="imobil"/>
    <s v="Lungime= Km;Suprafeţe= ha;CF= ;"/>
  </r>
  <r>
    <x v="5601"/>
    <s v="8.04.04"/>
    <m/>
    <m/>
    <s v="DAF FRASIN"/>
    <s v="conform amenajamentelor silvice"/>
    <s v="NEAMŢ"/>
    <s v="-"/>
    <s v="Tara: România; Judet: NEAMŢ; -;   -; Nr: -;"/>
    <n v="1962"/>
    <n v="5896"/>
    <n v="27"/>
    <s v="in administrare"/>
    <s v="HG 982/1998;HG 1344/2011; HG 478/ 24-IUN-15;HG.478/24-IUN-15;OUG.1 din 04/01/2017;HG.354/18.05.2017;OUG.68 din 06/11/2019"/>
    <s v="imobil"/>
    <s v="Lungime=2,6 KM Km;Suprafeţe= ha;CF= ;"/>
  </r>
  <r>
    <x v="5602"/>
    <s v="8.04.04"/>
    <m/>
    <m/>
    <s v="DAF BATRANA"/>
    <s v="conform amenajamentelor silvice"/>
    <s v="NEAMŢ"/>
    <s v="-"/>
    <s v="Tara: România; Judet: NEAMŢ; -;   -; Nr: -;"/>
    <n v="1963"/>
    <n v="5387"/>
    <n v="27"/>
    <s v="in administrare"/>
    <s v="HG 982/1998;HG 1344/2011; HG 478/ 24-IUN-15;HG.478/24-IUN-15;OUG.1 din 04/01/2017;HG.354/18.05.2017;OUG.68 din 06/11/2019"/>
    <s v="imobil"/>
    <s v="Lungime=2,9 KM Km;Suprafeţe= ha;CF= ;"/>
  </r>
  <r>
    <x v="5603"/>
    <s v="8.30._"/>
    <m/>
    <m/>
    <s v="POTECA VANAT.2 KM."/>
    <s v="conform amenajamentelor silvice"/>
    <s v="NEAMŢ"/>
    <s v="-"/>
    <s v="Tara: România; Judet: NEAMŢ; -;   -; Nr: -;"/>
    <n v="1975"/>
    <n v="1"/>
    <n v="27"/>
    <s v="in administrare"/>
    <s v="HG 982/1998;;OUG.1 din 04/01/2017;OUG.68 din 06/11/2019"/>
    <s v="imobil"/>
    <s v="poteci de vanatoare"/>
  </r>
  <r>
    <x v="5604"/>
    <s v="8.30._"/>
    <m/>
    <m/>
    <s v="POTECA VANATOARE"/>
    <s v="conform amenajamentelor silvice"/>
    <s v="NEAMŢ"/>
    <s v="-"/>
    <s v="Tara: România; Judet: NEAMŢ; -;   -; Nr: -;"/>
    <n v="1996"/>
    <n v="222"/>
    <n v="27"/>
    <s v="in administrare"/>
    <s v="HG 982/1998;; HG 478/ 24-IUN-15;HG.478/24-IUN-15;OUG.1 din 04/01/2017;HG.354/18.05.2017;OUG.68 din 06/11/2019"/>
    <s v="imobil"/>
    <s v="Denumire=2,7 KM ;"/>
  </r>
  <r>
    <x v="5605"/>
    <s v="8.04.04"/>
    <m/>
    <m/>
    <s v="DRUM FOR.ACCES HIDROCENTR.0,8KM."/>
    <s v="conform amenajamentelor silvice"/>
    <s v="NEAMŢ"/>
    <s v="-"/>
    <s v="Tara: România; Judet: NEAMŢ; -;   -; Nr: -;"/>
    <n v="1974"/>
    <n v="0"/>
    <n v="27"/>
    <s v="in administrare"/>
    <s v="HG 982/1998;;OUG.1 din 04/01/2017;OUG.68 din 06/11/2019"/>
    <s v="imobil"/>
    <s v="drum auto forestier"/>
  </r>
  <r>
    <x v="5606"/>
    <s v="8.30._"/>
    <m/>
    <m/>
    <s v="BARAJ STEJARU"/>
    <s v="conform amenajamentelor silvice"/>
    <s v="NEAMŢ"/>
    <s v="-"/>
    <s v="Tara: România; Judet: NEAMŢ; -;   -; Nr: -;"/>
    <n v="1995"/>
    <n v="0"/>
    <n v="27"/>
    <s v="in administrare"/>
    <s v="HG 982/1998;;OUG.1 din 04/01/2017;OUG.68 din 06/11/2019"/>
    <s v="imobil"/>
    <s v="lucrari de corectarea torentilor"/>
  </r>
  <r>
    <x v="5607"/>
    <s v="8.30._"/>
    <m/>
    <m/>
    <s v="POTECA VANAT.2,7 KM."/>
    <s v="conform amenajamentelor silvice"/>
    <s v="NEAMŢ"/>
    <s v="-"/>
    <s v="Tara: România; Judet: NEAMŢ; -;   -; Nr: -;"/>
    <n v="1986"/>
    <n v="10"/>
    <n v="27"/>
    <s v="in administrare"/>
    <s v="HG 982/1998;;OUG.1 din 04/01/2017;OUG.68 din 06/11/2019"/>
    <s v="imobil"/>
    <s v="poteci de vanatoare"/>
  </r>
  <r>
    <x v="5608"/>
    <s v="8.04.04"/>
    <m/>
    <m/>
    <s v="DRUM FORESTIER ARSURA"/>
    <s v="conform amenajamentelor silvice"/>
    <s v="NEAMŢ"/>
    <s v="-"/>
    <s v="Tara: România; Judet: NEAMŢ; -;   -; Nr: -;"/>
    <n v="1980"/>
    <n v="6384"/>
    <n v="27"/>
    <s v="in administrare"/>
    <s v="HG 982/1998;;OUG.1 din 04/01/2017;OUG.68 din 06/11/2019"/>
    <s v="imobil"/>
    <s v="drum auto forestier"/>
  </r>
  <r>
    <x v="5609"/>
    <s v="8.04.04"/>
    <m/>
    <m/>
    <s v="DAF CULESA-SARATA"/>
    <s v="conform amenajamentelor silvice"/>
    <s v="NEAMŢ"/>
    <s v="-"/>
    <s v="Tara: România; Judet: NEAMŢ; -;   -; Nr: -;"/>
    <n v="1970"/>
    <n v="114073"/>
    <n v="27"/>
    <s v="in administrare"/>
    <s v="HG 982/1998;HG 1344/2011; HG 478/ 24-IUN-15;HG.478/24-IUN-15; HG 478/ 24-IUN-15;HG.478/24-IUN-15;OUG.1 din 04/01/2017;OUG.68 din 06/11/2019"/>
    <s v="imobil"/>
    <s v="Lungime=2,0 Km;Suprafeţe= ha;CF= ;"/>
  </r>
  <r>
    <x v="5610"/>
    <s v="8.04.04"/>
    <m/>
    <m/>
    <s v="DAF PIRIUL HUMEI"/>
    <s v="conform amenajamentelor silvice"/>
    <s v="NEAMŢ"/>
    <s v="-"/>
    <s v="Tara: România; Judet: NEAMŢ; -;   -; Nr: -;"/>
    <n v="1967"/>
    <n v="167406"/>
    <n v="27"/>
    <s v="in administrare"/>
    <s v="HG 982/1998;HG 1344/2011; HG 478/ 24-IUN-15;HG.478/24-IUN-15; HG 478/ 24-IUN-15;HG.478/24-IUN-15;OUG.1 din 04/01/2017;OUG.68 din 06/11/2019"/>
    <s v="imobil"/>
    <s v="Lungime=2,0 Km;Suprafeţe= ha;CF= ;"/>
  </r>
  <r>
    <x v="5611"/>
    <s v="8.04.04"/>
    <m/>
    <m/>
    <s v="DAF ROTUNDA"/>
    <s v="conform amenajamentelor silvice"/>
    <s v="NEAMŢ"/>
    <s v="-"/>
    <s v="Tara: România; Judet: NEAMŢ; -;   -; Nr: -;"/>
    <n v="1979"/>
    <n v="139913"/>
    <n v="27"/>
    <s v="in administrare"/>
    <s v="HG 982/1998;HG 1344/2011; HG 478/ 24-IUN-15;HG.478/24-IUN-15;OUG.1 din 04/01/2017;OUG.68 din 06/11/2019"/>
    <s v="imobil"/>
    <s v="Lungime=0,9 KM Km;Suprafeţe= ha;CF= ;"/>
  </r>
  <r>
    <x v="5612"/>
    <s v="8.04.04"/>
    <m/>
    <m/>
    <s v="DAF CIREASA"/>
    <s v="conform amenajamentelor silvice"/>
    <s v="NEAMŢ"/>
    <s v="-"/>
    <s v="Tara: România; Judet: NEAMŢ; -;   -; Nr: -;"/>
    <n v="1999"/>
    <n v="863456"/>
    <n v="27"/>
    <s v="in administrare"/>
    <s v="HG 982/1998;HG 1344/2011; HG 478/ 24-IUN-15;HG.478/24-IUN-15;OUG.1 din 04/01/2017;HG.354/18.05.2017;OUG.68 din 06/11/2019"/>
    <s v="imobil"/>
    <s v="Lungime= Km;Suprafeţe= ha;CF= ;"/>
  </r>
  <r>
    <x v="5613"/>
    <s v="8.30._"/>
    <m/>
    <m/>
    <s v="POTECI DE VINATOARE = 1750 ML"/>
    <s v="conform amenajamentelor silvice"/>
    <s v="NEAMŢ"/>
    <s v="-"/>
    <s v="Tara: România; Judet: NEAMŢ; -;   -; Nr: -;"/>
    <n v="1988"/>
    <n v="165"/>
    <n v="27"/>
    <s v="in administrare"/>
    <s v="HG 982/1998;;OUG.1 din 04/01/2017;OUG.68 din 06/11/2019"/>
    <s v="imobil"/>
    <s v="poteci de vanatoare"/>
  </r>
  <r>
    <x v="5614"/>
    <s v="8.04.04"/>
    <m/>
    <m/>
    <s v="DAF ALUNU-FAGET"/>
    <s v="conform amenajamentelor silvice"/>
    <s v="NEAMŢ"/>
    <s v="-"/>
    <s v="Tara: România; Judet: NEAMŢ; -;   -; Nr: -;"/>
    <n v="1967"/>
    <n v="65065"/>
    <n v="27"/>
    <s v="in administrare"/>
    <s v="HG 982/1998;HG 1344/2011; HG 478/ 24-IUN-15;HG.478/24-IUN-15;OUG.1 din 04/01/2017;HG.354/18.05.2017;OUG.68 din 06/11/2019"/>
    <s v="imobil"/>
    <s v="Lungime=2,1 KM Km;Suprafeţe= ha;CF= ;"/>
  </r>
  <r>
    <x v="5615"/>
    <s v="8.04.04"/>
    <m/>
    <m/>
    <s v="DAF SOIMU"/>
    <s v="conform amenajamentelor silvice"/>
    <s v="NEAMŢ"/>
    <s v="-"/>
    <s v="Tara: România; Judet: NEAMŢ; -;   -; Nr: -;"/>
    <n v="1998"/>
    <n v="712471"/>
    <n v="27"/>
    <s v="in administrare"/>
    <s v="HG 982/1998;HG 1344/2011; HG 478/ 24-IUN-15;HG.478/24-IUN-15;OUG.1 din 04/01/2017;HG.354/18.05.2017;OUG.68 din 06/11/2019"/>
    <s v="imobil"/>
    <s v="Lungime= Km;Suprafeţe= ha;CF= ;"/>
  </r>
  <r>
    <x v="5616"/>
    <s v="8.04.04"/>
    <m/>
    <m/>
    <s v="DAF COSU"/>
    <s v="conform amenajamentelor silvice"/>
    <s v="NEAMŢ"/>
    <s v="-"/>
    <s v="Tara: România; Judet: NEAMŢ; -;   -; Nr: -;"/>
    <n v="1979"/>
    <n v="314267"/>
    <n v="27"/>
    <s v="in administrare"/>
    <s v="HG 982/1998;HG 1344/2011; HG 478/ 24-IUN-15;HG.478/24-IUN-15;OUG.1 din 04/01/2017;HG.354/18.05.2017;OUG.68 din 06/11/2019"/>
    <s v="imobil"/>
    <s v="Lungime= Km;Suprafeţe= ha;CF= ;"/>
  </r>
  <r>
    <x v="5617"/>
    <s v="8.04.04"/>
    <m/>
    <m/>
    <s v="DAF BORCHIZ"/>
    <s v="conform amenajamentelor silvice"/>
    <s v="NEAMŢ"/>
    <s v="-"/>
    <s v="Tara: România; Judet: NEAMŢ; -;   -; Nr: -;"/>
    <n v="1969"/>
    <n v="45980"/>
    <n v="27"/>
    <s v="in administrare"/>
    <s v="HG 982/1998;HG 1344/2011; HG 478/ 24-IUN-15;HG.478/24-IUN-15;OUG.1 din 04/01/2017;HG.354/18.05.2017;OUG.68 din 06/11/2019"/>
    <s v="imobil"/>
    <s v="Lungime= Km;Suprafeţe= ha;CF= ;"/>
  </r>
  <r>
    <x v="5618"/>
    <s v="8.04.04"/>
    <m/>
    <m/>
    <s v="DAF NECHIT"/>
    <s v="conform amenajamentelor silvice"/>
    <s v="NEAMŢ"/>
    <s v="-"/>
    <s v="Tara: România; Judet: NEAMŢ; -;   -; Nr: -;"/>
    <n v="1962"/>
    <n v="913921"/>
    <n v="27"/>
    <s v="in administrare"/>
    <s v="HG 982/1998;HG 1344/2011; HG 478/ 24-IUN-15;HG.478/24-IUN-15;OUG.1 din 04/01/2017;HG.354/18.05.2017;OUG.68 din 06/11/2019"/>
    <s v="imobil"/>
    <s v="Lungime= Km;Suprafeţe= ha;CF= ;"/>
  </r>
  <r>
    <x v="5619"/>
    <s v="8.30.01"/>
    <m/>
    <m/>
    <s v="CT.IZBUC-BARAJE PRAGURI 1"/>
    <s v="conform amenajamentelor silvice"/>
    <s v="BIHOR"/>
    <s v="-"/>
    <s v="Tara: România; Judet: BIHOR; -;   -; Nr: -;"/>
    <n v="1980"/>
    <n v="19314"/>
    <n v="5"/>
    <s v="in administrare"/>
    <s v="HG 982/1998;HG 1344/2011;OUG.1 din 04/01/2017;HG.354/18.05.2017;OUG.68 din 06/11/2019;HG.846/08.10.2020"/>
    <s v="imobil"/>
    <s v="Lungime albie corectată/consolidată=0,5 km;"/>
  </r>
  <r>
    <x v="5620"/>
    <s v="8.04.04"/>
    <m/>
    <m/>
    <s v="DAF NEAGRA"/>
    <s v="conform amenajamentelor silvice"/>
    <s v="NEAMŢ"/>
    <s v="-"/>
    <s v="Tara: România; Judet: NEAMŢ; -;   -; Nr: -;"/>
    <n v="1971"/>
    <n v="75875"/>
    <n v="27"/>
    <s v="in administrare"/>
    <s v="HG 982/1998;HG 1344/2011; HG 478/ 24-IUN-15;HG.478/24-IUN-15;OUG.1 din 04/01/2017;HG.354/18.05.2017;OUG.68 din 06/11/2019"/>
    <s v="imobil"/>
    <s v="Lungime= Km;Suprafeţe= ha;CF= ;"/>
  </r>
  <r>
    <x v="5621"/>
    <s v="8.04.04"/>
    <m/>
    <m/>
    <s v="DAF GEAMANA CASARIE"/>
    <s v="conform amenajamentelor silvice"/>
    <s v="NEAMŢ"/>
    <s v="-"/>
    <s v="Tara: România; Judet: NEAMŢ; -;   -; Nr: -;"/>
    <n v="1969"/>
    <n v="704518"/>
    <n v="27"/>
    <s v="in administrare"/>
    <s v="HG 982/1998;HG 1344/2011; HG 478/ 24-IUN-15;HG.478/24-IUN-15;OUG.1 din 04/01/2017;HG.354/18.05.2017;OUG.68 din 06/11/2019"/>
    <s v="imobil"/>
    <s v="Lungime= Km;Suprafeţe= ha;CF= ;"/>
  </r>
  <r>
    <x v="5622"/>
    <s v="8.30.01"/>
    <m/>
    <m/>
    <s v="CT.IZBUC CANAL PĂMÂNT"/>
    <s v="conform amenajamentelor silvice"/>
    <s v="BIHOR"/>
    <s v="-"/>
    <s v="Tara: România; Judet: BIHOR; -;   -; Nr: -;"/>
    <n v="1982"/>
    <n v="41384"/>
    <n v="5"/>
    <s v="in administrare"/>
    <s v="HG 982/1998;HG 1344/2011;OUG.1 din 04/01/2017;HG.354/18.05.2017;OUG.68 din 06/11/2019;HG.846/08.10.2020"/>
    <s v="imobil"/>
    <s v="Lungime albie corectată/consolidată=0,3 km;"/>
  </r>
  <r>
    <x v="5623"/>
    <s v="8.04.04"/>
    <m/>
    <m/>
    <s v="DAF 10,9 IZBUC"/>
    <s v="conform amenajamentelor silvice"/>
    <s v="BIHOR"/>
    <s v="-"/>
    <s v="Tara: România; Judet: BIHOR; -;   -; Nr: -;"/>
    <n v="1972"/>
    <n v="334049"/>
    <n v="5"/>
    <s v="in administrare"/>
    <s v="HG 982/1998;;OUG.1 din 04/01/2017;HG.354/18.05.2017;OUG.68 din 06/11/2019"/>
    <s v="imobil"/>
    <s v="Lungime= Km;Suprafeţe= ha;CF= ;"/>
  </r>
  <r>
    <x v="5624"/>
    <s v="8.30.01"/>
    <m/>
    <m/>
    <s v="C.T. VALEA RACHITII"/>
    <s v="conform amenajamentelor silvice"/>
    <s v="BIHOR"/>
    <s v="-"/>
    <s v="Tara: România; Judet: BIHOR; -;   -; Nr: -;"/>
    <n v="1992"/>
    <n v="31995"/>
    <n v="5"/>
    <s v="in administrare"/>
    <s v="HG 982/1998;HG 1344/2011;OUG.1 din 04/01/2017;HG.354/18.05.2017;OUG.68 din 06/11/2019;HG.846/08.10.2020"/>
    <s v="imobil"/>
    <s v="Lungime albie corectată/consolidată=2,3 km;"/>
  </r>
  <r>
    <x v="5625"/>
    <s v="8.30.01"/>
    <m/>
    <m/>
    <s v="BARAJE CU PRAG VL.GEPIS"/>
    <s v="conform amenajamentelor silvice"/>
    <s v="BIHOR"/>
    <s v="-"/>
    <s v="Tara: România; Judet: BIHOR; -;   -; Nr: -;"/>
    <n v="1993"/>
    <n v="26868"/>
    <n v="5"/>
    <s v="in administrare"/>
    <s v="HG 982/1998;HG 1344/2011;OUG.1 din 04/01/2017;HG.354/18.05.2017;OUG.68 din 06/11/2019;HG.846/08.10.2020"/>
    <s v="imobil"/>
    <s v="Lungime albie corectată/consolidată=0,2 km;"/>
  </r>
  <r>
    <x v="5626"/>
    <s v="8.30.01"/>
    <m/>
    <m/>
    <s v="PRAGURI"/>
    <s v="conform amenajamentelor silvice"/>
    <s v="BIHOR"/>
    <s v="-"/>
    <s v="Tara: România; Judet: BIHOR; -;   -; Nr: -;"/>
    <n v="1989"/>
    <n v="16610"/>
    <n v="5"/>
    <s v="in administrare"/>
    <s v="HG 982/1998;HG 1344/2011;OUG.1 din 04/01/2017;HG.354/18.05.2017;OUG.68 din 06/11/2019;HG.846/08.10.2020"/>
    <s v="imobil"/>
    <s v="Lungime albie corectată/consolidată=0,3 km;"/>
  </r>
  <r>
    <x v="5627"/>
    <s v="8.30.01"/>
    <m/>
    <m/>
    <s v="PRAGURI 14 BUC."/>
    <s v="conform amenajamentelor silvice"/>
    <s v="BIHOR"/>
    <s v="-"/>
    <s v="Tara: România; Judet: BIHOR; -;   -; Nr: -;"/>
    <n v="1990"/>
    <n v="22886"/>
    <n v="5"/>
    <s v="in administrare"/>
    <s v="HG 982/1998;HG 1344/2011;OUG.1 din 04/01/2017;HG.354/18.05.2017;OUG.68 din 06/11/2019;HG.846/08.10.2020"/>
    <s v="imobil"/>
    <s v="Lungime albie corectată/consolidată=2 km;"/>
  </r>
  <r>
    <x v="5628"/>
    <s v="8.30.01"/>
    <m/>
    <m/>
    <s v="C.T. MESA PLESA"/>
    <s v="conform amenajamentelor silvice"/>
    <s v="BIHOR"/>
    <s v="-"/>
    <s v="Tara: România; Judet: BIHOR; -;   -; Nr: -;"/>
    <n v="1981"/>
    <n v="10194"/>
    <n v="5"/>
    <s v="in administrare"/>
    <s v="HG 982/1998;HG 1344/2011;OUG.1 din 04/01/2017;HG.354/18.05.2017;OUG.68 din 06/11/2019;HG.846/08.10.2020"/>
    <s v="imobil"/>
    <s v="Lungime albie corectată/consolidată=0,2 km;"/>
  </r>
  <r>
    <x v="5629"/>
    <s v="8.30.01"/>
    <m/>
    <m/>
    <s v="C.T. PIRIU GEPIS"/>
    <s v="conform amenajamentelor silvice"/>
    <s v="BIHOR"/>
    <s v="-"/>
    <s v="Tara: România; Judet: BIHOR; -;   -; Nr: -;"/>
    <n v="1990"/>
    <n v="71399"/>
    <n v="5"/>
    <s v="in administrare"/>
    <s v="HG 982/1998;HG 1344/2011;OUG.1 din 04/01/2017;HG.354/18.05.2017;OUG.68 din 06/11/2019;HG.846/08.10.2020"/>
    <s v="imobil"/>
    <s v="Lungime albie corectată/consolidată=0,9 km;"/>
  </r>
  <r>
    <x v="5630"/>
    <s v="8.04.04"/>
    <m/>
    <m/>
    <s v="DAF 4,8 MIHULETI"/>
    <s v="conform amenajamentelor silvice"/>
    <s v="BIHOR"/>
    <s v="-"/>
    <s v="Tara: România; Judet: BIHOR; -;   -; Nr: -;"/>
    <n v="1968"/>
    <n v="138405"/>
    <n v="5"/>
    <s v="in administrare"/>
    <s v="HG 982/1998;;OUG.1 din 04/01/2017;HG.354/18.05.2017;OUG.68 din 06/11/2019"/>
    <s v="imobil"/>
    <s v="Lungime= Km;Suprafeţe= ha;CF= ;"/>
  </r>
  <r>
    <x v="5631"/>
    <s v="8.04.04"/>
    <m/>
    <m/>
    <s v="DAF 11,8 COPACIOASA"/>
    <s v="conform amenajamentelor silvice"/>
    <s v="BIHOR"/>
    <s v="-"/>
    <s v="Tara: România; Judet: BIHOR; -;   -; Nr: -;"/>
    <n v="1970"/>
    <n v="260905"/>
    <n v="5"/>
    <s v="in administrare"/>
    <s v="HG 982/1998;;OUG.1 din 04/01/2017;HG.354/18.05.2017;OUG.68 din 06/11/2019"/>
    <s v="imobil"/>
    <s v="Lungime= Km;Suprafeţe= ha;CF= ;"/>
  </r>
  <r>
    <x v="5632"/>
    <s v="8.30.01"/>
    <m/>
    <m/>
    <s v="CANALE"/>
    <s v="conform amenajamentelor silvice"/>
    <s v="BIHOR"/>
    <s v="-"/>
    <s v="Tara: România; Judet: BIHOR; -;   -; Nr: -;"/>
    <n v="1981"/>
    <n v="475"/>
    <n v="5"/>
    <s v="in administrare"/>
    <s v="HG 982/1998;;OUG.1 din 04/01/2017;HG.354/18.05.2017;OUG.68 din 06/11/2019;HG.846/08.10.2020"/>
    <s v="imobil"/>
    <s v="Lungime albie corectată/consolidată=0,1 km;"/>
  </r>
  <r>
    <x v="5633"/>
    <s v="8.04.04"/>
    <m/>
    <m/>
    <s v="DAF 7,5 VL.MARE BUDUREASA"/>
    <s v="conform amenajamentelor silvice"/>
    <s v="BIHOR"/>
    <s v="-"/>
    <s v="Tara: România; Judet: BIHOR; -;   -; Nr: -;"/>
    <n v="1966"/>
    <n v="169643"/>
    <n v="5"/>
    <s v="in administrare"/>
    <s v="HG 982/1998;;OUG.1 din 04/01/2017;HG.354/18.05.2017;OUG.68 din 06/11/2019"/>
    <s v="imobil"/>
    <s v="Lungime= Km;Suprafeţe= ha;CF= ;"/>
  </r>
  <r>
    <x v="5634"/>
    <s v="8.04.04"/>
    <m/>
    <m/>
    <s v="DAF 1,9 BINSEL-VL.CU CALE"/>
    <s v="conform amenajamentelor silvice"/>
    <s v="BIHOR"/>
    <s v="-"/>
    <s v="Tara: România; Judet: BIHOR; -;   -; Nr: -;"/>
    <n v="1982"/>
    <n v="204829"/>
    <n v="5"/>
    <s v="in administrare"/>
    <s v="HG 982/1998;HG 1344/2011;OUG.1 din 04/01/2017;HG.354/18.05.2017;OUG.68 din 06/11/2019"/>
    <s v="imobil"/>
    <s v="Lungime= Km;Suprafeţe= ha;CF= ;"/>
  </r>
  <r>
    <x v="5635"/>
    <s v="8.30.01"/>
    <m/>
    <m/>
    <s v="CT SI ATD BARAJ"/>
    <s v="conform amenajamentelor silvice"/>
    <s v="BIHOR"/>
    <s v="-"/>
    <s v="Tara: România; Judet: BIHOR; -;   -; Nr: -;"/>
    <n v="1980"/>
    <n v="1985"/>
    <n v="5"/>
    <s v="in administrare"/>
    <s v="HG 982/1998;;OUG.1 din 04/01/2017;HG.354/18.05.2017;OUG.68 din 06/11/2019;HG.846/08.10.2020"/>
    <s v="imobil"/>
    <s v="Lungime albie corectată/consolidată=0,4 km;"/>
  </r>
  <r>
    <x v="5636"/>
    <s v="8.04.04"/>
    <m/>
    <m/>
    <s v="DAF 6,2 SOIMUSUL DREPT"/>
    <s v="conform amenajamentelor silvice"/>
    <s v="BIHOR"/>
    <s v="-"/>
    <s v="Tara: România; Judet: BIHOR; -;   -; Nr: -;"/>
    <n v="1978"/>
    <n v="472977"/>
    <n v="5"/>
    <s v="in administrare"/>
    <s v="HG 982/1998;HG 1344/2011;OUG.1 din 04/01/2017;HG.354/18.05.2017;OUG.68 din 06/11/2019"/>
    <s v="imobil"/>
    <s v="Lungime= Km;Suprafeţe= ha;CF= ;"/>
  </r>
  <r>
    <x v="5637"/>
    <s v="8.04.04"/>
    <m/>
    <m/>
    <s v="DAF 1,5 GODINOASA"/>
    <s v="conform amenajamentelor silvice"/>
    <s v="BIHOR"/>
    <s v="-"/>
    <s v="Tara: România; Judet: BIHOR; -;   -; Nr: -;"/>
    <n v="1965"/>
    <n v="51860"/>
    <n v="5"/>
    <s v="in administrare"/>
    <s v="HG 982/1998;;OUG.1 din 04/01/2017;HG.354/18.05.2017;OUG.68 din 06/11/2019"/>
    <s v="imobil"/>
    <s v="Lungime= Km;Suprafeţe= ha;CF= ;"/>
  </r>
  <r>
    <x v="5638"/>
    <s v="8.04.04"/>
    <m/>
    <m/>
    <s v="DAF 2,2 FIZIS-VL.REA"/>
    <s v="conform amenajamentelor silvice"/>
    <s v="BIHOR"/>
    <s v="-"/>
    <s v="Tara: România; Judet: BIHOR; -;   -; Nr: -;"/>
    <n v="1981"/>
    <n v="363208"/>
    <n v="5"/>
    <s v="in administrare"/>
    <s v="HG 982/1998;HG 1344/2011;OUG.1 din 04/01/2017;HG.354/18.05.2017;OUG.68 din 06/11/2019"/>
    <s v="imobil"/>
    <s v="Lungime= Km;Suprafeţe= ha;CF= ;"/>
  </r>
  <r>
    <x v="5639"/>
    <s v="8.04.04"/>
    <m/>
    <m/>
    <s v="DAF 1,7 NENIU"/>
    <s v="conform amenajamentelor silvice"/>
    <s v="BIHOR"/>
    <s v="-"/>
    <s v="Tara: România; Judet: BIHOR; -;   -; Nr: -;"/>
    <n v="1992"/>
    <n v="42114"/>
    <n v="5"/>
    <s v="in administrare"/>
    <s v="HG 982/1998;HG 1344/2011;OUG.1 din 04/01/2017;HG.354/18.05.2017;OUG.68 din 06/11/2019"/>
    <s v="imobil"/>
    <s v="Lungime= Km;Suprafeţe= ha;CF= ;"/>
  </r>
  <r>
    <x v="5640"/>
    <s v="8.30._"/>
    <m/>
    <m/>
    <s v="GARDULETE DE COASTA"/>
    <s v="conform amenajamentelor silvice"/>
    <s v="BIHOR"/>
    <s v="-"/>
    <s v="Tara: România; Judet: BIHOR; -;   -; Nr: -;"/>
    <n v="1993"/>
    <n v="1"/>
    <n v="5"/>
    <s v="in administrare"/>
    <s v="HG 982/1998;; HG 478/ 24-IUN-15;HG.478/24-IUN-15;OUG.1 din 04/01/2017;OUG.68 din 06/11/2019"/>
    <s v="imobil"/>
    <s v="Denumire=lucrare corectare torenti ;"/>
  </r>
  <r>
    <x v="5641"/>
    <s v="8.30.01"/>
    <m/>
    <m/>
    <s v="CASCADA PODITA"/>
    <s v="conform amenajamentelor silvice"/>
    <s v="BIHOR"/>
    <s v="-"/>
    <s v="Tara: România; Judet: BIHOR; -;   -; Nr: -;"/>
    <n v="1989"/>
    <n v="65"/>
    <n v="5"/>
    <s v="in administrare"/>
    <s v="HG 982/1998;;OUG.1 din 04/01/2017;HG.354/18.05.2017;OUG.68 din 06/11/2019;HG.846/08.10.2020"/>
    <s v="imobil"/>
    <s v="Lungime albie corectată/consolidată=0,2 km;"/>
  </r>
  <r>
    <x v="5642"/>
    <s v="8.04.04"/>
    <m/>
    <m/>
    <s v="DAF 2,6 PR.CU APA"/>
    <s v="conform amenajamentelor silvice"/>
    <s v="BIHOR"/>
    <s v="-"/>
    <s v="Tara: România; Judet: BIHOR; -;   -; Nr: -;"/>
    <n v="1972"/>
    <n v="60275"/>
    <n v="5"/>
    <s v="in administrare"/>
    <s v="HG 982/1998;;OUG.1 din 04/01/2017;HG.354/18.05.2017;OUG.68 din 06/11/2019"/>
    <s v="imobil"/>
    <s v="Lungime= Km;Suprafeţe= ha;CF= ;"/>
  </r>
  <r>
    <x v="5643"/>
    <s v="8.04.04"/>
    <m/>
    <m/>
    <s v="DAF 1,1 STEFANCIC"/>
    <s v="conform amenajamentelor silvice"/>
    <s v="BIHOR"/>
    <s v="-"/>
    <s v="Tara: România; Judet: BIHOR; -;   -; Nr: -;"/>
    <n v="1985"/>
    <n v="192997"/>
    <n v="5"/>
    <s v="in administrare"/>
    <s v="HG 982/1998;HG 1344/2011;OUG.1 din 04/01/2017;HG.354/18.05.2017;OUG.68 din 06/11/2019"/>
    <s v="imobil"/>
    <s v="Lungime= Km;Suprafeţe= ha;CF= ;"/>
  </r>
  <r>
    <x v="5644"/>
    <s v="8.04.04"/>
    <m/>
    <m/>
    <s v="DAF 7,8 PASTRAV OMUTU"/>
    <s v="conform amenajamentelor silvice"/>
    <s v="BIHOR"/>
    <s v="-"/>
    <s v="Tara: România; Judet: BIHOR; -;   -; Nr: -;"/>
    <n v="1984"/>
    <n v="728408"/>
    <n v="5"/>
    <s v="in administrare"/>
    <s v="HG 982/1998;HG 1344/2011;OUG.1 din 04/01/2017;HG.354/18.05.2017;OUG.68 din 06/11/2019"/>
    <s v="imobil"/>
    <s v="Lungime= Km;Suprafeţe= ha;CF= ;"/>
  </r>
  <r>
    <x v="5645"/>
    <s v="8.04.04"/>
    <m/>
    <m/>
    <s v="DRUM ACCES ATEAS"/>
    <s v="conform amenajamentelor silvice"/>
    <s v="BIHOR"/>
    <s v="-"/>
    <s v="Tara: România; Judet: BIHOR; -;   -; Nr: -;"/>
    <n v="1982"/>
    <n v="2613"/>
    <n v="5"/>
    <s v="in administrare"/>
    <s v="HG 982/1998;;OUG.1 din 04/01/2017;HG.354/18.05.2017;OUG.68 din 06/11/2019"/>
    <s v="imobil"/>
    <s v="Lungime= Km;Suprafeţe= ha;CF= ;"/>
  </r>
  <r>
    <x v="5646"/>
    <s v="8.04.04"/>
    <m/>
    <m/>
    <s v="DRUMURI SI PODURI"/>
    <s v="conform amenajamentelor silvice"/>
    <s v="BIHOR"/>
    <s v="-"/>
    <s v="Tara: România; Judet: BIHOR; -;   -; Nr: -;"/>
    <n v="1968"/>
    <n v="37309"/>
    <n v="5"/>
    <s v="in administrare"/>
    <s v="HG 982/1998;;OUG.1 din 04/01/2017;HG.354/18.05.2017;OUG.68 din 06/11/2019"/>
    <s v="imobil"/>
    <s v="Lungime= Km;Suprafeţe= ha;CF= ;"/>
  </r>
  <r>
    <x v="5647"/>
    <s v="8.04.04"/>
    <m/>
    <m/>
    <s v="DAF 2,4 CRACIUNU ALBANU"/>
    <s v="conform amenajamentelor silvice"/>
    <s v="BIHOR"/>
    <s v="-"/>
    <s v="Tara: România; Judet: BIHOR; -;   -; Nr: -;"/>
    <n v="1983"/>
    <n v="52073"/>
    <n v="5"/>
    <s v="in administrare"/>
    <s v="HG 982/1998;HG 1344/2011;OUG.1 din 04/01/2017;HG.354/18.05.2017;OUG.68 din 06/11/2019"/>
    <s v="imobil"/>
    <s v="Lungime= Km;Suprafeţe= ha;CF= ;"/>
  </r>
  <r>
    <x v="5648"/>
    <s v="8.04.04"/>
    <m/>
    <m/>
    <s v="DAF 3,2 PR. CRACIUNU PREL"/>
    <s v="conform amenajamentelor silvice"/>
    <s v="BIHOR"/>
    <s v="-"/>
    <s v="Tara: România; Judet: BIHOR; -;   -; Nr: -;"/>
    <n v="1982"/>
    <n v="47731"/>
    <n v="5"/>
    <s v="in administrare"/>
    <s v="HG 982/1998;;OUG.1 din 04/01/2017;HG.354/18.05.2017;OUG.68 din 06/11/2019"/>
    <s v="imobil"/>
    <s v="Lungime= Km;Suprafeţe= ha;CF= ;"/>
  </r>
  <r>
    <x v="5649"/>
    <s v="8.04.04"/>
    <m/>
    <m/>
    <s v="DAF 1,4 PESCARIEI"/>
    <s v="conform amenajamentelor silvice"/>
    <s v="BIHOR"/>
    <s v="-"/>
    <s v="Tara: România; Judet: BIHOR; -;   -; Nr: -;"/>
    <n v="1965"/>
    <n v="61316"/>
    <n v="5"/>
    <s v="in administrare"/>
    <s v="HG 982/1998;HG 1344/2011;OUG.1 din 04/01/2017;HG.354/18.05.2017;OUG.68 din 06/11/2019"/>
    <s v="imobil"/>
    <s v="Lungime= Km;Suprafeţe= ha;CF= ;"/>
  </r>
  <r>
    <x v="5650"/>
    <s v="8.04.04"/>
    <m/>
    <m/>
    <s v="DAF 2,1 OBIRSIE DRAGAN"/>
    <s v="conform amenajamentelor silvice"/>
    <s v="BIHOR"/>
    <s v="-"/>
    <s v="Tara: România; Judet: BIHOR; -;   -; Nr: -;"/>
    <n v="1975"/>
    <n v="62421"/>
    <n v="5"/>
    <s v="in administrare"/>
    <s v="HG 982/1998;HG 1344/2011;OUG.1 din 04/01/2017;HG.354/18.05.2017;OUG.68 din 06/11/2019"/>
    <s v="imobil"/>
    <s v="Lungime= Km;Suprafeţe= ha;CF= ;"/>
  </r>
  <r>
    <x v="5651"/>
    <s v="8.04.04"/>
    <m/>
    <m/>
    <s v="DAF 1,5 VOIOSU"/>
    <s v="conform amenajamentelor silvice"/>
    <s v="BIHOR"/>
    <s v="-"/>
    <s v="Tara: România; Judet: BIHOR; -;   -; Nr: -;"/>
    <n v="1975"/>
    <n v="15842"/>
    <n v="5"/>
    <s v="in administrare"/>
    <s v="HG 982/1998;HG 1344/2011;OUG.1 din 04/01/2017;HG.354/18.05.2017;OUG.68 din 06/11/2019"/>
    <s v="imobil"/>
    <s v="Lungime= Km;Suprafeţe= ha;CF= ;"/>
  </r>
  <r>
    <x v="5652"/>
    <s v="8.04.04"/>
    <m/>
    <m/>
    <s v="DAF 3,2 DRAGAN MAL DR."/>
    <s v="conform amenajamentelor silvice"/>
    <s v="BIHOR"/>
    <s v="-"/>
    <s v="Tara: România; Judet: BIHOR; -;   -; Nr: -;"/>
    <n v="1980"/>
    <n v="175293"/>
    <n v="5"/>
    <s v="in administrare"/>
    <s v="HG 982/1998;;OUG.1 din 04/01/2017;HG.354/18.05.2017;OUG.68 din 06/11/2019"/>
    <s v="imobil"/>
    <s v="Lungime= Km;Suprafeţe= ha;CF= ;"/>
  </r>
  <r>
    <x v="5653"/>
    <s v="8.04.04"/>
    <m/>
    <m/>
    <s v="DAF 1,8 CIRIPA I"/>
    <s v="conform amenajamentelor silvice"/>
    <s v="BIHOR"/>
    <s v="-"/>
    <s v="Tara: România; Judet: BIHOR; -;   -; Nr: -;"/>
    <n v="1981"/>
    <n v="25324"/>
    <n v="5"/>
    <s v="in administrare"/>
    <s v="HG 982/1998;HG 1344/2011;OUG.1 din 04/01/2017;HG.354/18.05.2017;OUG.68 din 06/11/2019"/>
    <s v="imobil"/>
    <s v="Lungime= Km;Suprafeţe= ha;CF= ;"/>
  </r>
  <r>
    <x v="5654"/>
    <s v="8.30.01"/>
    <m/>
    <m/>
    <s v="C.T. SECTOR CHISCAU"/>
    <s v="conform amenajamentelor silvice"/>
    <s v="BIHOR"/>
    <s v="-"/>
    <s v="Tara: România; Judet: BIHOR; -;   -; Nr: -;"/>
    <n v="1993"/>
    <n v="10137"/>
    <n v="5"/>
    <s v="in administrare"/>
    <s v="HG 982/1998;HG 1344/2011;OUG.1 din 04/01/2017;HG.354/18.05.2017;OUG.68 din 06/11/2019;HG.846/08.10.2020"/>
    <s v="imobil"/>
    <s v="Lungime albie corectată/consolidată=0,4 km;"/>
  </r>
  <r>
    <x v="5655"/>
    <s v="8.04.04"/>
    <m/>
    <m/>
    <s v="DAF 2,2 VL.BOIULUI"/>
    <s v="conform amenajamentelor silvice"/>
    <s v="BIHOR"/>
    <s v="-"/>
    <s v="Tara: România; Judet: BIHOR; -;   -; Nr: -;"/>
    <n v="1966"/>
    <n v="33082"/>
    <n v="5"/>
    <s v="in administrare"/>
    <s v="HG 982/1998;HG 1344/2011;OUG.1 din 04/01/2017;HG.354/18.05.2017;OUG.68 din 06/11/2019"/>
    <s v="imobil"/>
    <s v="Lungime= Km;Suprafeţe= ha;CF= ;"/>
  </r>
  <r>
    <x v="5656"/>
    <s v="8.04.04"/>
    <m/>
    <m/>
    <s v="DAF 3,2 DOSUL LUI NAN"/>
    <s v="conform amenajamentelor silvice"/>
    <s v="BIHOR"/>
    <s v="-"/>
    <s v="Tara: România; Judet: BIHOR; -;   -; Nr: -;"/>
    <n v="1963"/>
    <n v="4009"/>
    <n v="5"/>
    <s v="in administrare"/>
    <s v="HG 982/1998;;OUG.1 din 04/01/2017;HG.354/18.05.2017;OUG.68 din 06/11/2019"/>
    <s v="imobil"/>
    <s v="Lungime= Km;Suprafeţe= ha;CF= ;"/>
  </r>
  <r>
    <x v="5657"/>
    <s v="8.30.01"/>
    <m/>
    <m/>
    <s v="CANAL BELFIR"/>
    <s v="conform amenajamentelor silvice"/>
    <s v="BIHOR"/>
    <s v="-"/>
    <s v="Tara: România; Judet: BIHOR; -;   -; Nr: -;"/>
    <n v="1975"/>
    <n v="5949"/>
    <n v="5"/>
    <s v="in administrare"/>
    <s v="HG 982/1998;;OUG.1 din 04/01/2017;HG.354/18.05.2017;OUG.68 din 06/11/2019;HG.846/08.10.2020"/>
    <s v="imobil"/>
    <s v="Lungime albie corectată/consolidată=3,2 km;"/>
  </r>
  <r>
    <x v="5658"/>
    <s v="8.30.01"/>
    <m/>
    <m/>
    <s v="CANAL GORONISTE"/>
    <s v="conform amenajamentelor silvice"/>
    <s v="BIHOR"/>
    <s v="-"/>
    <s v="Tara: România; Judet: BIHOR; -;   -; Nr: -;"/>
    <n v="1977"/>
    <n v="6132"/>
    <n v="5"/>
    <s v="in administrare"/>
    <s v="HG 982/1998;;OUG.1 din 04/01/2017;HG.354/18.05.2017;OUG.68 din 06/11/2019;HG.846/08.10.2020"/>
    <s v="imobil"/>
    <s v="Lungime albie corectată/consolidată=4,7 km;"/>
  </r>
  <r>
    <x v="5659"/>
    <s v="8.04.04"/>
    <m/>
    <m/>
    <s v="DAF 3,3 JIVITA"/>
    <s v="conform amenajamentelor silvice"/>
    <s v="BIHOR"/>
    <s v="-"/>
    <s v="Tara: România; Judet: BIHOR; -;   -; Nr: -;"/>
    <n v="1980"/>
    <n v="548440"/>
    <n v="5"/>
    <s v="in administrare"/>
    <s v="HG 982/1998;HG 1344/2011;OUG.1 din 04/01/2017;HG.354/18.05.2017;OUG.68 din 06/11/2019"/>
    <s v="imobil"/>
    <s v="Lungime= Km;Suprafeţe= ha;CF= ;"/>
  </r>
  <r>
    <x v="5660"/>
    <s v="8.04.04"/>
    <m/>
    <m/>
    <s v="DRUM FORESTIER TARNA I + II"/>
    <s v="conform amenajamentelor silvice"/>
    <s v="SATU MARE"/>
    <s v="-"/>
    <s v="Tara: România; Judet: SATU MARE; -;   -; Nr: -;"/>
    <n v="1960"/>
    <n v="288359"/>
    <n v="30"/>
    <s v="in administrare"/>
    <s v="HG 982/1998;HG 1344/2011; HG 478/ 24-IUN-15;HG.478/24-IUN-15;OUG.1 din 04/01/2017;HG.354/18.05.2017;OUG.68 din 06/11/2019"/>
    <s v="imobil"/>
    <s v="Lungime= Km;Suprafeţe= ha;CF= ;"/>
  </r>
  <r>
    <x v="5661"/>
    <s v="8.04.04"/>
    <m/>
    <m/>
    <s v="DRUM FORESTIER BATARCI"/>
    <s v="conform amenajamentelor silvice"/>
    <s v="SATU MARE"/>
    <s v="-"/>
    <s v="Tara: România; Judet: SATU MARE; -;   -; Nr: -;"/>
    <n v="1960"/>
    <n v="351657"/>
    <n v="30"/>
    <s v="in administrare"/>
    <s v="HG 982/1998;HG 1344/2011; HG 478/ 24-IUN-15;HG.478/24-IUN-15;OUG.1 din 04/01/2017;HG.354/18.05.2017;OUG.68 din 06/11/2019"/>
    <s v="imobil"/>
    <s v="Lungime= Km;Suprafeţe= ha;CF= ;"/>
  </r>
  <r>
    <x v="5662"/>
    <s v="8.04.04"/>
    <m/>
    <m/>
    <s v="DRUM FORESTIER LECHINTA"/>
    <s v="conform amenajamentelor silvice"/>
    <s v="SATU MARE"/>
    <s v="-"/>
    <s v="Tara: România; Judet: SATU MARE; -;   -; Nr: -;"/>
    <n v="1997"/>
    <n v="497186"/>
    <n v="30"/>
    <s v="in administrare"/>
    <s v="HG 982/1998;HG 1344/2011; HG 478/ 24-IUN-15;HG.478/24-IUN-15;OUG.1 din 04/01/2017;HG.354/18.05.2017;OUG.68 din 06/11/2019"/>
    <s v="imobil"/>
    <s v="Lungime= Km;Suprafeţe= ha;CF= ;"/>
  </r>
  <r>
    <x v="5663"/>
    <s v="8.04.04"/>
    <m/>
    <m/>
    <s v="DRUM ACCES CIGHID"/>
    <s v="conform amenajamentelor silvice"/>
    <s v="BIHOR"/>
    <s v="-"/>
    <s v="Tara: România; Judet: BIHOR; -;   -; Nr: -;"/>
    <n v="1983"/>
    <n v="11073"/>
    <n v="5"/>
    <s v="in administrare"/>
    <s v="HG 982/1998;HG 1344/2011;OUG.1 din 04/01/2017;HG.354/18.05.2017;OUG.68 din 06/11/2019"/>
    <s v="imobil"/>
    <s v="Lungime= Km;Suprafeţe= ha;CF= ;"/>
  </r>
  <r>
    <x v="5664"/>
    <s v="8.04.04"/>
    <m/>
    <m/>
    <s v="DRUM FORESTIER SUGARUT"/>
    <s v="conform amenajamentelor silvice"/>
    <s v="SATU MARE"/>
    <s v="-"/>
    <s v="Tara: România; Judet: SATU MARE; -;   -; Nr: -;"/>
    <n v="1960"/>
    <n v="75255"/>
    <n v="30"/>
    <s v="in administrare"/>
    <s v="HG 982/1998;HG 1344/2011; HG 478/ 24-IUN-15;HG.478/24-IUN-15;OUG.1 din 04/01/2017;HG.354/18.05.2017;OUG.68 din 06/11/2019"/>
    <s v="imobil"/>
    <s v="Lungime= Km;Suprafeţe= ha;CF= ;"/>
  </r>
  <r>
    <x v="5665"/>
    <s v="8.04.04"/>
    <m/>
    <m/>
    <s v="DRUM FORESTIER BOLDITAU TR.II"/>
    <s v="conform amenajamentelor silvice"/>
    <s v="SATU MARE"/>
    <s v="-"/>
    <s v="Tara: România; Judet: SATU MARE; -;   -; Nr: -;"/>
    <n v="1968"/>
    <n v="20873"/>
    <n v="30"/>
    <s v="in administrare"/>
    <s v="HG 982/1998;HG 1344/2011; HG 478/ 24-IUN-15;HG.478/24-IUN-15;OUG.1 din 04/01/2017;OUG.68 din 06/11/2019"/>
    <s v="imobil"/>
    <s v="Lungime= Km;Suprafeţe= ha;CF= ;"/>
  </r>
  <r>
    <x v="5666"/>
    <s v="8.04.04"/>
    <m/>
    <m/>
    <s v="DRUM FORESTIER BARBATOC"/>
    <s v="conform amenajamentelor silvice"/>
    <s v="SATU MARE"/>
    <s v="-"/>
    <s v="Tara: România; Judet: SATU MARE; -;   -; Nr: -;"/>
    <n v="1963"/>
    <n v="18486"/>
    <n v="30"/>
    <s v="in administrare"/>
    <s v="HG 982/1998;HG 1344/2011; HG 478/ 24-IUN-15;HG.478/24-IUN-15;OUG.1 din 04/01/2017;OUG.68 din 06/11/2019"/>
    <s v="imobil"/>
    <s v="Lungime= Km;Suprafeţe= ha;CF= ;"/>
  </r>
  <r>
    <x v="5667"/>
    <s v="8.04.04"/>
    <m/>
    <m/>
    <s v="DRUM FORESTIER OTELOAIA"/>
    <s v="conform amenajamentelor silvice"/>
    <s v="SATU MARE"/>
    <s v="-"/>
    <s v="Tara: România; Judet: SATU MARE; -;   -; Nr: -;"/>
    <n v="1965"/>
    <n v="80705"/>
    <n v="30"/>
    <s v="in administrare"/>
    <s v="HG 982/1998;HG 1344/2011; HG 478/ 24-IUN-15;HG.478/24-IUN-15;OUG.1 din 04/01/2017;OUG.68 din 06/11/2019"/>
    <s v="imobil"/>
    <s v="Lungime= Km;Suprafeţe= ha;CF= ;"/>
  </r>
  <r>
    <x v="5668"/>
    <s v="8.04.04"/>
    <m/>
    <m/>
    <s v="DRUM FORESTIER CHILIA 1"/>
    <s v="conform amenajamentelor silvice"/>
    <s v="SATU MARE"/>
    <s v="-"/>
    <s v="Tara: România; Judet: SATU MARE; -;   -; Nr: -;"/>
    <n v="1968"/>
    <n v="6166"/>
    <n v="30"/>
    <s v="in administrare"/>
    <s v="HG 982/1998;HG 1344/2011; HG 478/ 24-IUN-15;HG.478/24-IUN-15;OUG.1 din 04/01/2017;OUG.68 din 06/11/2019"/>
    <s v="imobil"/>
    <s v="Lungime= Km;Suprafeţe= ha;CF= ;"/>
  </r>
  <r>
    <x v="5669"/>
    <s v="8.04.04"/>
    <m/>
    <m/>
    <s v="DAF 2,7 CUBLES"/>
    <s v="conform amenajamentelor silvice"/>
    <s v="BIHOR"/>
    <s v="-"/>
    <s v="Tara: România; Judet: BIHOR; -;   -; Nr: -;"/>
    <n v="1977"/>
    <n v="79815"/>
    <n v="5"/>
    <s v="in administrare"/>
    <s v="HG 982/1998;HG 1344/2011;OUG.1 din 04/01/2017;HG.354/18.05.2017;OUG.68 din 06/11/2019"/>
    <s v="imobil"/>
    <s v="Lungime= Km;Suprafeţe= ha;CF= ;"/>
  </r>
  <r>
    <x v="5670"/>
    <s v="8.30.01"/>
    <m/>
    <m/>
    <s v="CT ARB. DUGLAS TOPLITA"/>
    <s v="conform amenajamentelor silvice"/>
    <s v="BIHOR"/>
    <s v="-"/>
    <s v="Tara: România; Judet: BIHOR; -;   -; Nr: -;"/>
    <n v="1975"/>
    <n v="1686"/>
    <n v="5"/>
    <s v="in administrare"/>
    <s v="HG 982/1998;HG 1344/2011;OUG.1 din 04/01/2017;HG.354/18.05.2017;OUG.68 din 06/11/2019;HG.846/08.10.2020"/>
    <s v="imobil"/>
    <s v="Lungime albie corectată/consolidată=0,5 km;"/>
  </r>
  <r>
    <x v="5671"/>
    <s v="8.04.04"/>
    <m/>
    <m/>
    <s v="DAF 12,1 VL.RIULUI"/>
    <s v="conform amenajamentelor silvice"/>
    <s v="BIHOR"/>
    <s v="-"/>
    <s v="Tara: România; Judet: BIHOR; -;   -; Nr: -;"/>
    <n v="1968"/>
    <n v="373950"/>
    <n v="5"/>
    <s v="in administrare"/>
    <s v="HG 982/1998;HG 1344/2011;OUG.1 din 04/01/2017;HG.354/18.05.2017;OUG.68 din 06/11/2019"/>
    <s v="imobil"/>
    <s v="Lungime= Km;Suprafeţe= ha;CF= ;"/>
  </r>
  <r>
    <x v="5672"/>
    <s v="8.04.04"/>
    <m/>
    <m/>
    <s v="DAF 1,7 FLITANI"/>
    <s v="conform amenajamentelor silvice"/>
    <s v="BIHOR"/>
    <s v="-"/>
    <s v="Tara: România; Judet: BIHOR; -;   -; Nr: -;"/>
    <n v="1993"/>
    <n v="22311"/>
    <n v="5"/>
    <s v="in administrare"/>
    <s v="HG 982/1998;HG 1344/2011;OUG.1 din 04/01/2017;HG.354/18.05.2017;OUG.68 din 06/11/2019"/>
    <s v="imobil"/>
    <s v="Lungime= Km;Suprafeţe= ha;CF= ;"/>
  </r>
  <r>
    <x v="5673"/>
    <s v="8.30._"/>
    <m/>
    <m/>
    <s v="SANT DESECARI GELU"/>
    <s v="conform amenajamentelor silvice"/>
    <s v="SATU MARE"/>
    <s v="-"/>
    <s v="Tara: România; Judet: SATU MARE; -;   -; Nr: -;"/>
    <n v="1986"/>
    <n v="383"/>
    <n v="30"/>
    <s v="in administrare"/>
    <s v="HG 982/1998;; HG 478/ 24-IUN-15;HG.478/24-IUN-15;OUG.1 din 04/01/2017;OUG.68 din 06/11/2019"/>
    <s v="imobil"/>
    <s v="Denumire= ;"/>
  </r>
  <r>
    <x v="5674"/>
    <s v="8.30._"/>
    <m/>
    <m/>
    <s v="SANT DESECARI GELU"/>
    <s v="conform amenajamentelor silvice"/>
    <s v="SATU MARE"/>
    <s v="-"/>
    <s v="Tara: România; Judet: SATU MARE; -;   -; Nr: -;"/>
    <n v="1986"/>
    <n v="219"/>
    <n v="30"/>
    <s v="in administrare"/>
    <s v="HG 982/1998;; HG 478/ 24-IUN-15;HG.478/24-IUN-15;OUG.1 din 04/01/2017;OUG.68 din 06/11/2019"/>
    <s v="imobil"/>
    <s v="Denumire= ;"/>
  </r>
  <r>
    <x v="5675"/>
    <s v="8.30._"/>
    <m/>
    <m/>
    <s v="DESECARI PADUREA GYARMAT"/>
    <s v="conform amenajamentelor silvice"/>
    <s v="SATU MARE"/>
    <s v="-"/>
    <s v="Tara: România; Judet: SATU MARE; -;   -; Nr: -;"/>
    <n v="1987"/>
    <n v="12970"/>
    <n v="30"/>
    <s v="in administrare"/>
    <s v="HG 982/1998;; HG 478/ 24-IUN-15;HG.478/24-IUN-15;OUG.1 din 04/01/2017;OUG.68 din 06/11/2019"/>
    <s v="imobil"/>
    <s v="Denumire= ;"/>
  </r>
  <r>
    <x v="5676"/>
    <s v="8.30.01"/>
    <m/>
    <m/>
    <s v="SANT DESECARI FOIENI"/>
    <s v="conform amenajamentelor silvice"/>
    <s v="SATU MARE"/>
    <s v="-"/>
    <s v="Tara: România; Judet: SATU MARE; -;   -; Nr: -;"/>
    <n v="1969"/>
    <n v="163"/>
    <n v="30"/>
    <s v="in administrare"/>
    <s v="HG 982/1998;; HG 478/ 24-IUN-15;HG.478/24-IUN-15;OUG.1 din 04/01/2017;HG.354/18.05.2017;OUG.68 din 06/11/2019;HG.846/08.10.2020"/>
    <s v="imobil"/>
    <s v="Lungime albie corectată/consolidată=11,4 km;"/>
  </r>
  <r>
    <x v="5677"/>
    <s v="8.30._"/>
    <m/>
    <m/>
    <s v="SANT DESECARI GELU"/>
    <s v="conform amenajamentelor silvice"/>
    <s v="SATU MARE"/>
    <s v="-"/>
    <s v="Tara: România; Judet: SATU MARE; -;   -; Nr: -;"/>
    <n v="1970"/>
    <n v="360"/>
    <n v="30"/>
    <s v="in administrare"/>
    <s v="HG 982/1998;; HG 478/ 24-IUN-15;HG.478/24-IUN-15;OUG.1 din 04/01/2017;OUG.68 din 06/11/2019"/>
    <s v="imobil"/>
    <s v="Denumire= ;"/>
  </r>
  <r>
    <x v="5678"/>
    <s v="8.04.04"/>
    <m/>
    <m/>
    <s v="DRUM FORESTIER BULZ TR.I-2"/>
    <s v="conform amenajamentelor silvice"/>
    <s v="SATU MARE"/>
    <s v="-"/>
    <s v="Tara: România; Judet: SATU MARE; -;   -; Nr: -;"/>
    <n v="1994"/>
    <n v="9008"/>
    <n v="30"/>
    <s v="in administrare"/>
    <s v="HG 982/1998;HG 1344/2011; HG 478/ 24-IUN-15;HG.478/24-IUN-15;OUG.1 din 04/01/2017;OUG.68 din 06/11/2019"/>
    <s v="imobil"/>
    <s v="Lungime= Km;Suprafeţe= ha;CF= ;"/>
  </r>
  <r>
    <x v="5679"/>
    <s v="8.04.04"/>
    <m/>
    <m/>
    <s v="DR.F.GEAMANA BIXAD"/>
    <s v="conform amenajamentelor silvice"/>
    <s v="SATU MARE"/>
    <s v="-"/>
    <s v="Tara: România; Judet: SATU MARE; -;   -; Nr: -;"/>
    <n v="1994"/>
    <n v="2880"/>
    <n v="30"/>
    <s v="in administrare"/>
    <s v="HG 982/1998;HG 1344/2011; HG 478/ 24-IUN-15;HG.478/24-IUN-15;OUG.1 din 04/01/2017;HG.354/18.05.2017;OUG.68 din 06/11/2019"/>
    <s v="imobil"/>
    <s v="Lungime= Km;Suprafeţe= ha;CF= ;"/>
  </r>
  <r>
    <x v="5680"/>
    <s v="8.04.04"/>
    <m/>
    <m/>
    <s v="DR.F.BRADA MARE"/>
    <s v="conform amenajamentelor silvice"/>
    <s v="SATU MARE"/>
    <s v="-"/>
    <s v="Tara: România; Judet: SATU MARE; -;   -; Nr: -;"/>
    <n v="1994"/>
    <n v="718145"/>
    <n v="30"/>
    <s v="in administrare"/>
    <s v="HG 982/1998;HG 1344/2011; HG 478/ 24-IUN-15;HG.478/24-IUN-15;OUG.1 din 04/01/2017;HG.354/18.05.2017;OUG.68 din 06/11/2019"/>
    <s v="imobil"/>
    <s v="Lungime= Km;Suprafeţe= ha;CF= ;"/>
  </r>
  <r>
    <x v="5681"/>
    <s v="8.04.04"/>
    <m/>
    <m/>
    <s v="DR.F.VALEA TR.LUNA NEGR."/>
    <s v="conform amenajamentelor silvice"/>
    <s v="SATU MARE"/>
    <s v="-"/>
    <s v="Tara: România; Judet: SATU MARE; -;   -; Nr: -;"/>
    <n v="1994"/>
    <n v="189151"/>
    <n v="30"/>
    <s v="in administrare"/>
    <s v="HG 982/1998;HG 1344/2011; HG 478/ 24-IUN-15;HG.478/24-IUN-15;OUG.1 din 04/01/2017;HG.354/18.05.2017;OUG.68 din 06/11/2019"/>
    <s v="imobil"/>
    <s v="Lungime= Km;Suprafeţe= ha;CF= ;"/>
  </r>
  <r>
    <x v="5682"/>
    <s v="8.04.04"/>
    <m/>
    <m/>
    <s v="DAF FIERESTREU OBIRSIE"/>
    <s v="conform amenajamentelor silvice"/>
    <s v="HARGHITA"/>
    <s v="-"/>
    <s v="Tara: România; Judet: HARGHITA; -;   -; Nr: -;"/>
    <n v="1974"/>
    <n v="46281"/>
    <n v="19"/>
    <s v="in administrare"/>
    <s v="HG 982/1998;HG 1344/2011; HG 478/ 24-IUN-15;HG.478/24-IUN-15;OUG.1 din 04/01/2017;OUG.68 din 06/11/2019"/>
    <s v="imobil"/>
    <s v="Lungime=1,8 km Km;Suprafeţe= ha;CF= ;"/>
  </r>
  <r>
    <x v="5683"/>
    <s v="8.04.04"/>
    <m/>
    <m/>
    <s v="DAF SUHARD 2.7 KM"/>
    <s v="conform amenajamentelor silvice"/>
    <s v="HARGHITA"/>
    <s v="-"/>
    <s v="Tara: România; Judet: HARGHITA; -;   -; Nr: -;"/>
    <n v="1961"/>
    <n v="15331"/>
    <n v="19"/>
    <s v="in administrare"/>
    <s v="HG 982/1998;HG 1344/2011;OUG.1 din 04/01/2017;OUG.68 din 06/11/2019"/>
    <s v="imobil"/>
    <s v="drum auto forestier"/>
  </r>
  <r>
    <x v="5684"/>
    <s v="8.04.04"/>
    <m/>
    <m/>
    <s v="DAF CENTURA CRENGII"/>
    <s v="conform amenajamentelor silvice"/>
    <s v="HARGHITA"/>
    <s v="-"/>
    <s v="Tara: România; Judet: HARGHITA; -;   -; Nr: -;"/>
    <n v="1977"/>
    <n v="41376"/>
    <n v="19"/>
    <s v="in administrare"/>
    <s v="HG 982/1998;HG 1344/2011; HG 478/ 24-IUN-15;HG.478/24-IUN-15;OUG.1 din 04/01/2017;OUG.68 din 06/11/2019"/>
    <s v="imobil"/>
    <s v="Lungime=1,2 KM Km;Suprafeţe= ha;CF= ;"/>
  </r>
  <r>
    <x v="5685"/>
    <s v="8.04.04"/>
    <m/>
    <m/>
    <s v="DAF LEGATURA MARSINET 3.4 KM"/>
    <s v="conform amenajamentelor silvice"/>
    <s v="HARGHITA"/>
    <s v="-"/>
    <s v="Tara: România; Judet: HARGHITA; -;   -; Nr: -;"/>
    <n v="1975"/>
    <n v="28425"/>
    <n v="19"/>
    <s v="in administrare"/>
    <s v="HG 982/1998;HG 1344/2011;OUG.1 din 04/01/2017;OUG.68 din 06/11/2019"/>
    <s v="imobil"/>
    <s v="drum auto forestier"/>
  </r>
  <r>
    <x v="5686"/>
    <s v="8.04.04"/>
    <m/>
    <m/>
    <s v="DAF MASINETU DE JOS 2.6 KM"/>
    <s v="conform amenajamentelor silvice"/>
    <s v="HARGHITA"/>
    <s v="-"/>
    <s v="Tara: România; Judet: HARGHITA; -;   -; Nr: -;"/>
    <n v="1972"/>
    <n v="19186"/>
    <n v="19"/>
    <s v="in administrare"/>
    <s v="HG 982/1998;HG 1344/2011;OUG.1 din 04/01/2017;OUG.68 din 06/11/2019"/>
    <s v="imobil"/>
    <s v="drum auto forestier"/>
  </r>
  <r>
    <x v="5687"/>
    <s v="8.04.04"/>
    <m/>
    <m/>
    <s v="DRUM AUTOFORESTIER PIATRA DE JOS 1,7KM"/>
    <s v="conform amenajamentelor silvice"/>
    <s v="HARGHITA"/>
    <s v="-"/>
    <s v="Tara: România; Judet: HARGHITA; -;   -; Nr: -;"/>
    <n v="1995"/>
    <n v="217289"/>
    <n v="19"/>
    <s v="in administrare"/>
    <s v="HG 982/1998;HG 1344/2011;OUG.1 din 04/01/2017;HG.354/18.05.2017;OUG.68 din 06/11/2019"/>
    <s v="imobil"/>
    <s v="Lungime= Km;Suprafeţe= ha;CF= ;"/>
  </r>
  <r>
    <x v="5688"/>
    <s v="8.04.04"/>
    <m/>
    <m/>
    <s v="DAF VALEA SATULUI"/>
    <s v="conform amenajamentelor silvice"/>
    <s v="HARGHITA"/>
    <s v="-"/>
    <s v="Tara: România; Judet: HARGHITA; -;   -; Nr: -;"/>
    <n v="1980"/>
    <n v="7447"/>
    <n v="19"/>
    <s v="in administrare"/>
    <s v="HG 982/1998;HG 1344/2011; HG 478/ 24-IUN-15;HG.478/24-IUN-15;OUG.1 din 04/01/2017;OUG.68 din 06/11/2019"/>
    <s v="imobil"/>
    <s v="Lungime=1,1 KM Km;Suprafeţe= ha;CF= ;"/>
  </r>
  <r>
    <x v="5689"/>
    <s v="8.04.04"/>
    <m/>
    <m/>
    <s v="DAF TOPLICIOARA"/>
    <s v="conform amenajamentelor silvice"/>
    <s v="HARGHITA"/>
    <s v="-"/>
    <s v="Tara: România; Judet: HARGHITA; -;   -; Nr: -;"/>
    <n v="1975"/>
    <n v="21922"/>
    <n v="19"/>
    <s v="in administrare"/>
    <s v="HG 982/1998;HG 1344/2011; HG 478/ 24-IUN-15;HG.478/24-IUN-15;OUG.1 din 04/01/2017;OUG.68 din 06/11/2019"/>
    <s v="imobil"/>
    <s v="Lungime=3,0 KM Km;Suprafeţe= ha;CF= ;"/>
  </r>
  <r>
    <x v="5690"/>
    <s v="8.04.04"/>
    <m/>
    <m/>
    <s v="DAF ILENEI CERBU"/>
    <s v="conform amenajamentelor silvice"/>
    <s v="HARGHITA"/>
    <s v="-"/>
    <s v="Tara: România; Judet: HARGHITA; -;   -; Nr: -;"/>
    <n v="1981"/>
    <n v="34183"/>
    <n v="19"/>
    <s v="in administrare"/>
    <s v="HG 982/1998;HG 1344/2011; HG 478/ 24-IUN-15;HG.478/24-IUN-15;OUG.1 din 04/01/2017;OUG.68 din 06/11/2019"/>
    <s v="imobil"/>
    <s v="Lungime=2,7 KM Km;Suprafeţe= ha;CF= ;"/>
  </r>
  <r>
    <x v="5691"/>
    <s v="8.04.04"/>
    <m/>
    <m/>
    <s v="DAF DRIGLA-CALIMANEL"/>
    <s v="conform amenajamentelor silvice"/>
    <s v="HARGHITA"/>
    <s v="-"/>
    <s v="Tara: România; Judet: HARGHITA; -;   -; Nr: -;"/>
    <n v="1981"/>
    <n v="24533"/>
    <n v="19"/>
    <s v="in administrare"/>
    <s v="HG 982/1998;HG 1344/2011; HG 478/ 24-IUN-15;HG.478/24-IUN-15;OUG.1 din 04/01/2017;OUG.68 din 06/11/2019"/>
    <s v="imobil"/>
    <s v="Lungime=1,0 KM Km;Suprafeţe= ha;CF= ;"/>
  </r>
  <r>
    <x v="5692"/>
    <s v="8.04.04"/>
    <m/>
    <m/>
    <s v="DAF GIORISTE PRELUNGIRE"/>
    <s v="conform amenajamentelor silvice"/>
    <s v="HARGHITA"/>
    <s v="-"/>
    <s v="Tara: România; Judet: HARGHITA; -;   -; Nr: -;"/>
    <n v="1984"/>
    <n v="40481"/>
    <n v="19"/>
    <s v="in administrare"/>
    <s v="HG 982/1998;HG 1344/2011; HG 478/ 24-IUN-15;HG.478/24-IUN-15;OUG.1 din 04/01/2017;OUG.68 din 06/11/2019"/>
    <s v="imobil"/>
    <s v="Lungime=0,6 KM Km;Suprafeţe= ha;CF= ;"/>
  </r>
  <r>
    <x v="5693"/>
    <s v="8.04.04"/>
    <m/>
    <m/>
    <s v="DAF ARIMISUL MARE"/>
    <s v="conform amenajamentelor silvice"/>
    <s v="HARGHITA"/>
    <s v="-"/>
    <s v="Tara: România; Judet: HARGHITA; -;   -; Nr: -;"/>
    <n v="1982"/>
    <n v="24669"/>
    <n v="19"/>
    <s v="in administrare"/>
    <s v="HG 982/1998;HG 1344/2011; HG 478/ 24-IUN-15;HG.478/24-IUN-15;OUG.1 din 04/01/2017;OUG.68 din 06/11/2019"/>
    <s v="imobil"/>
    <s v="Lungime=1,7 KM Km;Suprafeţe= ha;CF= ;"/>
  </r>
  <r>
    <x v="5694"/>
    <s v="8.04.04"/>
    <m/>
    <m/>
    <s v="DAF HURDUGAS 8.0 KM"/>
    <s v="conform amenajamentelor silvice"/>
    <s v="HARGHITA"/>
    <s v="-"/>
    <s v="Tara: România; Judet: HARGHITA; -;   -; Nr: -;"/>
    <n v="1965"/>
    <n v="21042"/>
    <n v="19"/>
    <s v="in administrare"/>
    <s v="HG 982/1998;HG 1344/2011;OUG.1 din 04/01/2017;OUG.68 din 06/11/2019"/>
    <s v="imobil"/>
    <s v="drum auto forestier"/>
  </r>
  <r>
    <x v="5695"/>
    <s v="8.04.04"/>
    <m/>
    <m/>
    <s v="DAF HURUBA"/>
    <s v="conform amenajamentelor silvice"/>
    <s v="HARGHITA"/>
    <s v="-"/>
    <s v="Tara: România; Judet: HARGHITA; -;   -; Nr: -;"/>
    <n v="1974"/>
    <n v="58596"/>
    <n v="19"/>
    <s v="in administrare"/>
    <s v="HG 982/1998;HG 1344/2011; HG 478/ 24-IUN-15;HG.478/24-IUN-15;OUG.1 din 04/01/2017;OUG.68 din 06/11/2019"/>
    <s v="imobil"/>
    <s v="Lungime=3,9 km Km;Suprafeţe= ha;CF= ;"/>
  </r>
  <r>
    <x v="5696"/>
    <s v="8.04.04"/>
    <m/>
    <m/>
    <s v="DAF TIBLES-PRELUNGIRE"/>
    <s v="conform amenajamentelor silvice"/>
    <s v="HARGHITA"/>
    <s v="-"/>
    <s v="Tara: România; Judet: HARGHITA; -;   -; Nr: -;"/>
    <n v="1986"/>
    <n v="101873"/>
    <n v="19"/>
    <s v="in administrare"/>
    <s v="HG 982/1998;HG 1344/2011; HG 478/ 24-IUN-15;HG.478/24-IUN-15;OUG.1 din 04/01/2017;OUG.68 din 06/11/2019"/>
    <s v="imobil"/>
    <s v="Lungime=3,2 km Km;Suprafeţe= ha;CF= ;"/>
  </r>
  <r>
    <x v="5697"/>
    <s v="8.04.04"/>
    <m/>
    <m/>
    <s v="DAF PR.GHETARIEI-PREL.PR.ROSU"/>
    <s v="conform amenajamentelor silvice"/>
    <s v="HARGHITA"/>
    <s v="-"/>
    <s v="Tara: România; Judet: HARGHITA; -;   -; Nr: -;"/>
    <n v="1986"/>
    <n v="77022"/>
    <n v="19"/>
    <s v="in administrare"/>
    <s v="HG 982/1998;HG 1344/2011; HG 478/ 24-IUN-15;HG.478/24-IUN-15;OUG.1 din 04/01/2017;OUG.68 din 06/11/2019"/>
    <s v="imobil"/>
    <s v="Lungime=1,5 km Km;Suprafeţe= ha;CF= ;"/>
  </r>
  <r>
    <x v="5698"/>
    <s v="8.04.04"/>
    <m/>
    <m/>
    <s v="DAF DOBREANU-TROCILOR"/>
    <s v="conform amenajamentelor silvice"/>
    <s v="HARGHITA"/>
    <s v="-"/>
    <s v="Tara: România; Judet: HARGHITA; -;   -; Nr: -;"/>
    <n v="1966"/>
    <n v="11685"/>
    <n v="19"/>
    <s v="in administrare"/>
    <s v="HG 982/1998;HG 1344/2011; HG 478/ 24-IUN-15;HG.478/24-IUN-15;OUG.1 din 04/01/2017;OUG.68 din 06/11/2019"/>
    <s v="imobil"/>
    <s v="Lungime=2,9 km Km;Suprafeţe= ha;CF= ;"/>
  </r>
  <r>
    <x v="5699"/>
    <s v="8.04.04"/>
    <m/>
    <m/>
    <s v="DAF PIRIUL CUPELOR"/>
    <s v="conform amenajamentelor silvice"/>
    <s v="HARGHITA"/>
    <s v="-"/>
    <s v="Tara: România; Judet: HARGHITA; -;   -; Nr: -;"/>
    <n v="1977"/>
    <n v="19240"/>
    <n v="19"/>
    <s v="in administrare"/>
    <s v="HG 982/1998;HG 1344/2011; HG 478/ 24-IUN-15;HG.478/24-IUN-15;OUG.1 din 04/01/2017;OUG.68 din 06/11/2019"/>
    <s v="imobil"/>
    <s v="Lungime=3,2 km Km;Suprafeţe= ha;CF= ;"/>
  </r>
  <r>
    <x v="5700"/>
    <s v="8.04.04"/>
    <m/>
    <m/>
    <s v="DAF TIRSOASA 1.9 KM"/>
    <s v="conform amenajamentelor silvice"/>
    <s v="HARGHITA"/>
    <s v="-"/>
    <s v="Tara: România; Judet: HARGHITA; -;   -; Nr: -;"/>
    <n v="1978"/>
    <n v="45831"/>
    <n v="19"/>
    <s v="in administrare"/>
    <s v="HG 982/1998;HG 1344/2011;OUG.1 din 04/01/2017;OUG.68 din 06/11/2019"/>
    <s v="imobil"/>
    <s v="drum auto forestier"/>
  </r>
  <r>
    <x v="5701"/>
    <s v="8.04.04"/>
    <m/>
    <m/>
    <s v="DAF BORVIZ BUN"/>
    <s v="conform amenajamentelor silvice"/>
    <s v="HARGHITA"/>
    <s v="-"/>
    <s v="Tara: România; Judet: HARGHITA; -;   -; Nr: -;"/>
    <n v="1969"/>
    <n v="8683"/>
    <n v="19"/>
    <s v="in administrare"/>
    <s v="HG 982/1998;HG 1344/2011; HG 478/ 24-IUN-15;HG.478/24-IUN-15;OUG.1 din 04/01/2017;OUG.68 din 06/11/2019"/>
    <s v="imobil"/>
    <s v="Lungime=0,9 km Km;Suprafeţe= ha;CF= ;"/>
  </r>
  <r>
    <x v="5702"/>
    <s v="8.04.04"/>
    <m/>
    <m/>
    <s v="DRUM FORESTIER VALCAN 6.1 KM"/>
    <s v="conform amenajamentelor silvice"/>
    <s v="SUCEAVA"/>
    <s v="-"/>
    <s v="Tara: România; Judet: SUCEAVA; -;   -; Nr: -;"/>
    <n v="1904"/>
    <n v="87000"/>
    <n v="33"/>
    <s v="in administrare"/>
    <s v="HG 982/1998;;OUG.1 din 04/01/2017;HG.354/18.05.2017;OUG.68 din 06/11/2019"/>
    <s v="imobil"/>
    <s v="Lungime= Km;Suprafeţe= ha;CF= ;"/>
  </r>
  <r>
    <x v="5703"/>
    <s v="8.04.04"/>
    <m/>
    <m/>
    <s v="DRUM FORESTIER POD VALCAN 0.078 KM"/>
    <s v="conform amenajamentelor silvice"/>
    <s v="SUCEAVA"/>
    <s v="-"/>
    <s v="Tara: România; Judet: SUCEAVA; -;   -; Nr: -;"/>
    <n v="1984"/>
    <n v="870000"/>
    <n v="33"/>
    <s v="in administrare"/>
    <s v="HG 982/1998;;OUG.1 din 04/01/2017;HG.354/18.05.2017;OUG.68 din 06/11/2019"/>
    <s v="imobil"/>
    <s v="Lungime= Km;Suprafeţe= ha;CF= ;"/>
  </r>
  <r>
    <x v="5704"/>
    <s v="8.04.04"/>
    <m/>
    <m/>
    <s v="DRUM FORESTIER CIURBA MARE"/>
    <s v="conform amenajamentelor silvice"/>
    <s v="VRANCEA"/>
    <s v="-"/>
    <s v="Tara: România; Judet: VRANCEA; -;   -; Nr: -;"/>
    <n v="1963"/>
    <n v="4174"/>
    <n v="39"/>
    <s v="in administrare"/>
    <s v="HG 982/1998;HG 1344/2011; HG 478/ 24-IUN-15;HG.478/24-IUN-15;OUG.1 din 04/01/2017;HG.354/18.05.2017;OUG.68 din 06/11/2019"/>
    <s v="imobil"/>
    <s v="Lungime= Km;Suprafeţe= ha;CF= ;"/>
  </r>
  <r>
    <x v="5705"/>
    <s v="8.04.04"/>
    <m/>
    <m/>
    <s v="DRUM FORESTIER CREMENET"/>
    <s v="conform amenajamentelor silvice"/>
    <s v="VRANCEA"/>
    <s v="-"/>
    <s v="Tara: România; Judet: VRANCEA; -;   -; Nr: -;"/>
    <n v="1962"/>
    <n v="714"/>
    <n v="39"/>
    <s v="in administrare"/>
    <s v="HG 982/1998;HG 1344/2011 530/2011; HG 478/ 24-IUN-15;HG.478/24-IUN-15;OUG.1 din 04/01/2017;OUG.68 din 06/11/2019"/>
    <s v="imobil"/>
    <s v="Lungime= Km;Suprafeţe= ha;CF= ;"/>
  </r>
  <r>
    <x v="5706"/>
    <s v="8.04.04"/>
    <m/>
    <m/>
    <s v="DRUM FORESTIER DRAGOMIRA CHIUA"/>
    <s v="conform amenajamentelor silvice"/>
    <s v="VRANCEA"/>
    <s v="-"/>
    <s v="Tara: România; Judet: VRANCEA; -;   -; Nr: -;"/>
    <n v="1973"/>
    <n v="35722"/>
    <n v="39"/>
    <s v="in administrare"/>
    <s v="HG 982/1998;HG 1344/2011; HG 478/ 24-IUN-15;HG.478/24-IUN-15;OUG.1 din 04/01/2017;HG.354/18.05.2017;OUG.68 din 06/11/2019"/>
    <s v="imobil"/>
    <s v="Lungime= Km;Suprafeţe= ha;CF= ;"/>
  </r>
  <r>
    <x v="5707"/>
    <s v="8.04.04"/>
    <m/>
    <m/>
    <s v="DRUM FORESTIER CHIUA"/>
    <s v="conform amenajamentelor silvice"/>
    <s v="VRANCEA"/>
    <s v="-"/>
    <s v="Tara: România; Judet: VRANCEA; -;   -; Nr: -;"/>
    <n v="1998"/>
    <n v="345905"/>
    <n v="39"/>
    <s v="in administrare"/>
    <s v="HG 982/1998;HG 1344/2011; HG 478/ 24-IUN-15;HG.478/24-IUN-15;OUG.1 din 04/01/2017;HG.354/18.05.2017;OUG.68 din 06/11/2019"/>
    <s v="imobil"/>
    <s v="Lungime= Km;Suprafeţe= ha;CF= ;"/>
  </r>
  <r>
    <x v="5708"/>
    <s v="8.04.04"/>
    <m/>
    <m/>
    <s v="DRUM CRACU CU APA"/>
    <s v="conform amenajamentelor silvice"/>
    <s v="VRANCEA"/>
    <s v="-"/>
    <s v="Tara: România; Judet: VRANCEA; -;   -; Nr: -;"/>
    <n v="1963"/>
    <n v="1364"/>
    <n v="39"/>
    <s v="in administrare"/>
    <s v="HG 982/1998;HG 1344/2011; HG 478/ 24-IUN-15;HG.478/24-IUN-15;OUG.1 din 04/01/2017;HG.354/18.05.2017;OUG.68 din 06/11/2019"/>
    <s v="imobil"/>
    <s v="Lungime= Km;Suprafeţe= ha;CF= ;"/>
  </r>
  <r>
    <x v="5709"/>
    <s v="8.04.04"/>
    <m/>
    <m/>
    <s v="DRUM FORESTIER CHILUGEL"/>
    <s v="conform amenajamentelor silvice"/>
    <s v="VRANCEA"/>
    <s v="-"/>
    <s v="Tara: România; Judet: VRANCEA; -;   -; Nr: -;"/>
    <n v="1965"/>
    <n v="5254"/>
    <n v="39"/>
    <s v="in administrare"/>
    <s v="HG 982/1998;HG 1344/2011; HG 478/ 24-IUN-15;HG.478/24-IUN-15;OUG.1 din 04/01/2017;HG.354/18.05.2017;OUG.68 din 06/11/2019"/>
    <s v="imobil"/>
    <s v="Lungime= Km;Suprafeţe= ha;CF= ;"/>
  </r>
  <r>
    <x v="5710"/>
    <s v="8.04.04"/>
    <m/>
    <m/>
    <s v="DRUM CHINU"/>
    <s v="conform amenajamentelor silvice"/>
    <s v="VRANCEA"/>
    <s v="-"/>
    <s v="Tara: România; Judet: VRANCEA; -;   -; Nr: -;"/>
    <n v="1963"/>
    <n v="187695"/>
    <n v="39"/>
    <s v="in administrare"/>
    <s v="HG 982/1998;HG 1344/2011; HG 478/ 24-IUN-15;HG.478/24-IUN-15;OUG.1 din 04/01/2017;HG.354/18.05.2017;OUG.68 din 06/11/2019"/>
    <s v="imobil"/>
    <s v="Lungime= Km;Suprafeţe= ha;CF= ;"/>
  </r>
  <r>
    <x v="5711"/>
    <s v="8.30._"/>
    <m/>
    <m/>
    <s v="PODETE BETON ZABALA 1"/>
    <s v="conform amenajamentelor silvice"/>
    <s v="VRANCEA"/>
    <s v="-"/>
    <s v="Tara: România; Judet: VRANCEA; -;   -; Nr: -;"/>
    <n v="1970"/>
    <n v="513"/>
    <n v="39"/>
    <s v="in administrare"/>
    <s v="HG 982/1998;HG 1344/2011; HG 478/ 24-IUN-15;HG.478/24-IUN-15;OUG.1 din 04/01/2017;HG.354/18.05.2017;OUG.68 din 06/11/2019"/>
    <s v="imobil"/>
    <s v="Denumire=lucrare corectare torenti ;"/>
  </r>
  <r>
    <x v="5712"/>
    <s v="8.30.01"/>
    <m/>
    <m/>
    <s v="C.T. NEREJU II"/>
    <s v="conform amenajamentelor silvice"/>
    <s v="VRANCEA"/>
    <s v="-"/>
    <s v="Tara: România; Judet: VRANCEA; -;   -; Nr: -;"/>
    <n v="1976"/>
    <n v="50147"/>
    <n v="39"/>
    <s v="in administrare"/>
    <s v="HG 982/1998;HG 1344/2011; HG 478/ 24-IUN-15;HG.478/24-IUN-15;OUG.1 din 04/01/2017;HG.354/18.05.2017;OUG.68 din 06/11/2019;HG.846/08.10.2020"/>
    <s v="imobil"/>
    <s v="Lungime albie corectată/consolidată=0,65 km;"/>
  </r>
  <r>
    <x v="5713"/>
    <s v="8.30.01"/>
    <m/>
    <m/>
    <s v="C.T. NEREJU III"/>
    <s v="conform amenajamentelor silvice"/>
    <s v="VRANCEA"/>
    <s v="-"/>
    <s v="Tara: România; Judet: VRANCEA; -;   -; Nr: -;"/>
    <n v="1976"/>
    <n v="48792"/>
    <n v="39"/>
    <s v="in administrare"/>
    <s v="HG 982/1998;HG 1344/2011; HG 478/ 24-IUN-15;HG.478/24-IUN-15;OUG.1 din 04/01/2017;HG.354/18.05.2017;OUG.68 din 06/11/2019;HG.846/08.10.2020"/>
    <s v="imobil"/>
    <s v="Lungime albie corectată/consolidată=0,6 km;"/>
  </r>
  <r>
    <x v="5714"/>
    <s v="8.30.01"/>
    <m/>
    <m/>
    <s v="C.T. SPULBER I"/>
    <s v="conform amenajamentelor silvice"/>
    <s v="VRANCEA"/>
    <s v="-"/>
    <s v="Tara: România; Judet: VRANCEA; -;   -; Nr: -;"/>
    <n v="1976"/>
    <n v="31106"/>
    <n v="39"/>
    <s v="in administrare"/>
    <s v="HG 982/1998;HG 1344/2011; HG 478/ 24-IUN-15;HG.478/24-IUN-15;OUG.1 din 04/01/2017;HG.354/18.05.2017;OUG.68 din 06/11/2019;HG.846/08.10.2020"/>
    <s v="imobil"/>
    <s v="Lungime albie corectată/consolidată=0,53 km;"/>
  </r>
  <r>
    <x v="5715"/>
    <s v="8.30.01"/>
    <m/>
    <m/>
    <s v="C.T. NEREJU"/>
    <s v="conform amenajamentelor silvice"/>
    <s v="VRANCEA"/>
    <s v="-"/>
    <s v="Tara: România; Judet: VRANCEA; -;   -; Nr: -;"/>
    <n v="1978"/>
    <n v="71746"/>
    <n v="39"/>
    <s v="in administrare"/>
    <s v="HG 982/1998;HG 1344/2011; HG 478/ 24-IUN-15;HG.478/24-IUN-15;OUG.1 din 04/01/2017;HG.354/18.05.2017;OUG.68 din 06/11/2019;HG.846/08.10.2020"/>
    <s v="imobil"/>
    <s v="Lungime albie corectată/consolidată=0,9 km;"/>
  </r>
  <r>
    <x v="5716"/>
    <s v="8.30._"/>
    <m/>
    <m/>
    <s v="POTECA"/>
    <s v="conform amenajamentelor silvice"/>
    <s v="VRANCEA"/>
    <s v="-"/>
    <s v="Tara: România; Judet: VRANCEA; -;   -; Nr: -;"/>
    <n v="1993"/>
    <n v="14"/>
    <n v="39"/>
    <s v="in administrare"/>
    <s v="HG 982/1998;HG 1344/2011; HG 478/ 24-IUN-15;HG.478/24-IUN-15;OUG.1 din 04/01/2017;OUG.68 din 06/11/2019"/>
    <s v="imobil"/>
    <s v="Denumire=poteca vanatoare ;"/>
  </r>
  <r>
    <x v="5717"/>
    <s v="8.30._"/>
    <m/>
    <m/>
    <s v="AMENAJARI HALE"/>
    <s v="conform amenajamentelor silvice"/>
    <s v="VRANCEA"/>
    <s v="-"/>
    <s v="Tara: România; Judet: VRANCEA; -;   -; Nr: -;"/>
    <n v="1982"/>
    <n v="26566"/>
    <n v="39"/>
    <s v="in administrare"/>
    <s v="HG 982/1998;HG 1344/2011; HG 478/ 24-IUN-15;HG.478/24-IUN-15;OUG.1 din 04/01/2017;HG.354/18.05.2017;OUG.68 din 06/11/2019"/>
    <s v="imobil"/>
    <s v="Denumire=lucrare corectare torenti ;"/>
  </r>
  <r>
    <x v="5718"/>
    <s v="8.30.01"/>
    <m/>
    <m/>
    <s v="ZID SPRIJIN"/>
    <s v="conform amenajamentelor silvice"/>
    <s v="VRANCEA"/>
    <s v="-"/>
    <s v="Tara: România; Judet: VRANCEA; -;   -; Nr: -;"/>
    <n v="1991"/>
    <n v="2910"/>
    <n v="39"/>
    <s v="in administrare"/>
    <s v="HG 982/1998;HG 1344/2011; HG 478/ 24-IUN-15;HG.478/24-IUN-15;OUG.1 din 04/01/2017;HG.354/18.05.2017;OUG.68 din 06/11/2019;HG.846/08.10.2020"/>
    <s v="imobil"/>
    <s v="Lungime albie corectată/consolidată=0,035 km;"/>
  </r>
  <r>
    <x v="5719"/>
    <s v="8.30.01"/>
    <m/>
    <m/>
    <s v="BARAJ 5 B VALEA BIRCU"/>
    <s v="conform amenajamentelor silvice"/>
    <s v="VRANCEA"/>
    <s v="-"/>
    <s v="Tara: România; Judet: VRANCEA; -;   -; Nr: -;"/>
    <n v="1985"/>
    <n v="86868"/>
    <n v="39"/>
    <s v="in administrare"/>
    <s v="HG 982/1998;HG 1344/2011; HG 478/ 24-IUN-15;HG.478/24-IUN-15;OUG.1 din 04/01/2017;HG.354/18.05.2017;OUG.68 din 06/11/2019;HG.846/08.10.2020"/>
    <s v="imobil"/>
    <s v="Lungime albie corectată/consolidată=0,764 km;"/>
  </r>
  <r>
    <x v="5720"/>
    <s v="8.30.01"/>
    <m/>
    <m/>
    <s v="BARAJ PUTNA"/>
    <s v="conform amenajamentelor silvice"/>
    <s v="VRANCEA"/>
    <s v="-"/>
    <s v="Tara: România; Judet: VRANCEA; -;   -; Nr: -;"/>
    <n v="1979"/>
    <n v="28451"/>
    <n v="39"/>
    <s v="in administrare"/>
    <s v="HG 982/1998;HG 1344/2011; HG 478/ 24-IUN-15;HG.478/24-IUN-15;OUG.1 din 04/01/2017;OUG.68 din 06/11/2019;HG.846/08.10.2020"/>
    <s v="imobil"/>
    <s v="Lungime albie corectată/consolidată=0,15 km;"/>
  </r>
  <r>
    <x v="5721"/>
    <s v="8.30.01"/>
    <m/>
    <m/>
    <s v="BARAJ"/>
    <s v="conform amenajamentelor silvice"/>
    <s v="VRANCEA"/>
    <s v="-"/>
    <s v="Tara: România; Judet: VRANCEA; -;   -; Nr: -;"/>
    <n v="1982"/>
    <n v="105867"/>
    <n v="39"/>
    <s v="in administrare"/>
    <s v="HG 982/1998;HG 1344/2011; HG 478/ 24-IUN-15;HG.478/24-IUN-15;OUG.1 din 04/01/2017;HG.354/18.05.2017;OUG.68 din 06/11/2019;HG.846/08.10.2020"/>
    <s v="imobil"/>
    <s v="Lungime albie corectată/consolidată=0,15 km;"/>
  </r>
  <r>
    <x v="5722"/>
    <s v="8.04.04"/>
    <m/>
    <m/>
    <s v="DAF MEDREA RIMNA"/>
    <s v="conform amenajamentelor silvice"/>
    <s v="VRANCEA"/>
    <s v="-"/>
    <s v="Tara: România; Judet: VRANCEA; -;   -; Nr: -;"/>
    <n v="1982"/>
    <n v="47417"/>
    <n v="39"/>
    <s v="in administrare"/>
    <s v="HG 982/1998;HG 1344/2011; HG 478/ 24-IUN-15;HG.478/24-IUN-15;OUG.1 din 04/01/2017;HG.354/18.05.2017;OUG.68 din 06/11/2019"/>
    <s v="imobil"/>
    <s v="Lungime= Km;Suprafeţe= ha;CF= ;"/>
  </r>
  <r>
    <x v="5723"/>
    <s v="8.04.04"/>
    <m/>
    <m/>
    <s v="DAF OREAVU"/>
    <s v="conform amenajamentelor silvice"/>
    <s v="VRANCEA"/>
    <s v="Urecheşti"/>
    <s v="Tara: România; Judet: VRANCEA;Com Urecheşti;   -; Nr: -;"/>
    <n v="1971"/>
    <n v="705"/>
    <n v="39"/>
    <s v="in administrare"/>
    <s v="HG 982/1998;HG 1344/2011 530/2011; HG 478/ 24-IUN-15;HG.478/24-IUN-15;OUG.1 din 04/01/2017;OUG.68 din 06/11/2019"/>
    <s v="imobil"/>
    <s v="Lungime= Km;Suprafeţe= ha;CF= ;"/>
  </r>
  <r>
    <x v="5724"/>
    <s v="8.30.01"/>
    <m/>
    <m/>
    <s v="BARAJ FARA ACUMULARE"/>
    <s v="conform amenajamentelor silvice"/>
    <s v="GALAŢI"/>
    <s v="-"/>
    <s v="Tara: România; Judet: GALAŢI; -;   -; Nr: -;"/>
    <n v="1979"/>
    <n v="1508"/>
    <n v="17"/>
    <s v="in administrare"/>
    <s v="HG 982/1998;;OUG.1 din 04/01/2017;HG.354/18.05.2017;OUG.68 din 06/11/2019;HG.846/08.10.2020"/>
    <s v="imobil"/>
    <s v="Lungime albie corectată/consolidată=0,6 km;"/>
  </r>
  <r>
    <x v="5725"/>
    <s v="8.30.01"/>
    <m/>
    <m/>
    <s v="BARAJ FARA ACUMULARE"/>
    <s v="conform amenajamentelor silvice"/>
    <s v="GALAŢI"/>
    <s v="-"/>
    <s v="Tara: România; Judet: GALAŢI; -;   -; Nr: -;"/>
    <n v="1979"/>
    <n v="1508"/>
    <n v="17"/>
    <s v="in administrare"/>
    <s v="HG 982/1998;;OUG.1 din 04/01/2017;HG.354/18.05.2017;OUG.68 din 06/11/2019;HG.846/08.10.2020"/>
    <s v="imobil"/>
    <s v="Lungime albie corectată/consolidată=0,4 km;"/>
  </r>
  <r>
    <x v="5726"/>
    <s v="8.30._"/>
    <m/>
    <m/>
    <s v="PRAG COLMATARE"/>
    <s v="conform amenajamentelor silvice"/>
    <s v="GALAŢI"/>
    <s v="-"/>
    <s v="Tara: România; Judet: GALAŢI; -;   -; Nr: -;"/>
    <n v="1951"/>
    <n v="2"/>
    <n v="17"/>
    <s v="in administrare"/>
    <s v="HG 982/1998;;OUG.1 din 04/01/2017;OUG.68 din 06/11/2019"/>
    <s v="imobil"/>
    <s v="UP SUCEVENI ,UA 68,JUD GALATI"/>
  </r>
  <r>
    <x v="5727"/>
    <s v="8.30._"/>
    <m/>
    <m/>
    <s v="IMPREJMUIRE"/>
    <s v="conform amenajamentelor silvice"/>
    <s v="VRANCEA"/>
    <s v="-"/>
    <s v="Tara: România; Judet: VRANCEA; -;   -; Nr: -;"/>
    <n v="1982"/>
    <n v="3107"/>
    <n v="39"/>
    <s v="in administrare"/>
    <s v="HG 982/1998;;OUG.1 din 04/01/2017;OUG.68 din 06/11/2019"/>
    <s v="imobil"/>
    <s v="GHIDIGENI"/>
  </r>
  <r>
    <x v="5728"/>
    <s v="8.30._"/>
    <m/>
    <m/>
    <s v="BARAJ FARA ACUMULARE"/>
    <s v="conform amenajamentelor silvice"/>
    <s v="GALAŢI"/>
    <s v="-"/>
    <s v="Tara: România; Judet: GALAŢI; -;   -; Nr: -;"/>
    <n v="1951"/>
    <n v="28"/>
    <n v="17"/>
    <s v="in administrare"/>
    <s v="HG 982/1998;;OUG.1 din 04/01/2017;OUG.68 din 06/11/2019"/>
    <s v="imobil"/>
    <s v="UP IV SUCEVENI,UA 60 ,JUD GALATI"/>
  </r>
  <r>
    <x v="5729"/>
    <s v="8.30.01"/>
    <m/>
    <m/>
    <s v="PRAG 10/132 MC PR MILCOV"/>
    <s v="conform amenajamentelor silvice"/>
    <s v="VRANCEA"/>
    <s v="Andreiaşu de Jos"/>
    <s v="Tara: România; Judet: VRANCEA;Com Andreiaşu de Jos;   -; Nr: -;"/>
    <n v="1999"/>
    <n v="70770"/>
    <n v="39"/>
    <s v="in administrare"/>
    <s v="HG 982/1998;HG 1344/2011; HG 478/ 24-IUN-15;HG.478/24-IUN-15;OUG.1 din 04/01/2017;HG.354/18.05.2017;OUG.68 din 06/11/2019;HG.846/08.10.2020"/>
    <s v="imobil"/>
    <s v="Lungime albie corectată/consolidată=0,265 km;"/>
  </r>
  <r>
    <x v="5730"/>
    <s v="8.30.01"/>
    <m/>
    <m/>
    <s v="BARAJ 16/357 MV PR MILCOV"/>
    <s v="conform amenajamentelor silvice"/>
    <s v="VRANCEA"/>
    <s v="Andreiaşu de Jos"/>
    <s v="Tara: România; Judet: VRANCEA;Com Andreiaşu de Jos;   -; Nr: -;"/>
    <n v="1999"/>
    <n v="191401"/>
    <n v="39"/>
    <s v="in administrare"/>
    <s v="HG 982/1998;HG 1344/2011; HG 478/ 24-IUN-15;HG.478/24-IUN-15;OUG.1 din 04/01/2017;HG.354/18.05.2017;OUG.68 din 06/11/2019;HG.846/08.10.2020"/>
    <s v="imobil"/>
    <s v="Lungime albie corectată/consolidată=0,716 km;"/>
  </r>
  <r>
    <x v="5731"/>
    <s v="8.30.01"/>
    <m/>
    <m/>
    <s v=" BARAJ 2 B 1 PR ARVA OII"/>
    <s v="conform amenajamentelor silvice"/>
    <s v="VRANCEA"/>
    <s v="Mera"/>
    <s v="Tara: România; Judet: VRANCEA;Com Mera;   -; Nr: -;"/>
    <n v="1990"/>
    <n v="1199"/>
    <n v="39"/>
    <s v="in administrare"/>
    <s v="HG 982/1998;HG 1344/2011; HG 478/ 24-IUN-15;HG.478/24-IUN-15;OUG.1 din 04/01/2017;HG.354/18.05.2017;OUG.68 din 06/11/2019;HG.846/08.10.2020"/>
    <s v="imobil"/>
    <s v="Lungime albie corectată/consolidată=0,186 km;"/>
  </r>
  <r>
    <x v="5732"/>
    <s v="8.30.01"/>
    <m/>
    <m/>
    <s v="BARAJ 3 B 2 PR ARVA OII"/>
    <s v="conform amenajamentelor silvice"/>
    <s v="VRANCEA"/>
    <s v="Mera"/>
    <s v="Tara: România; Judet: VRANCEA;Com Mera;   -; Nr: -;"/>
    <n v="1990"/>
    <n v="1841"/>
    <n v="39"/>
    <s v="in administrare"/>
    <s v="HG 982/1998;HG 1344/2011; HG 478/ 24-IUN-15;HG.478/24-IUN-15;OUG.1 din 04/01/2017;HG.354/18.05.2017;OUG.68 din 06/11/2019;HG.846/08.10.2020"/>
    <s v="imobil"/>
    <s v="Lungime albie corectată/consolidată=0,186 km;"/>
  </r>
  <r>
    <x v="5733"/>
    <s v="8.04.04"/>
    <m/>
    <m/>
    <s v="DAF ARVA COVRIGARU"/>
    <s v="conform amenajamentelor silvice"/>
    <s v="VRANCEA"/>
    <s v="Mera"/>
    <s v="Tara: România; Judet: VRANCEA;Com Mera;   -; Nr: -;"/>
    <n v="1959"/>
    <n v="11565"/>
    <n v="39"/>
    <s v="in administrare"/>
    <s v="HG 982/1998;HG 1344/2011; HG 478/ 24-IUN-15;HG.478/24-IUN-15;OUG.1 din 04/01/2017;OUG.68 din 06/11/2019"/>
    <s v="imobil"/>
    <s v="Lungime= Km;Suprafeţe= ha;CF= ;"/>
  </r>
  <r>
    <x v="5734"/>
    <s v="8.30._"/>
    <m/>
    <m/>
    <s v="TRAVERSA 15 BO/2"/>
    <s v="conform amenajamentelor silvice"/>
    <s v="VRANCEA"/>
    <s v="Broşteni"/>
    <s v="Tara: România; Judet: VRANCEA;Com Broşteni;   -; Nr: -; sat Arva"/>
    <n v="1990"/>
    <n v="398"/>
    <n v="39"/>
    <s v="in administrare"/>
    <s v="HG 982/1998;HG 1344/2011; HG 478/ 24-IUN-15;HG.478/24-IUN-15;OUG.1 din 04/01/2017;OUG.68 din 06/11/2019"/>
    <s v="imobil"/>
    <s v="Denumire=DJ 204 ;"/>
  </r>
  <r>
    <x v="5735"/>
    <s v="8.30.01"/>
    <m/>
    <m/>
    <s v="CANAL 6 M 2,5 PR ARSITA"/>
    <s v="conform amenajamentelor silvice"/>
    <s v="VRANCEA"/>
    <s v="Andreiaşu de Jos"/>
    <s v="Tara: România; Judet: VRANCEA;Com Andreiaşu de Jos;   -; Nr: -;"/>
    <n v="1988"/>
    <n v="7826"/>
    <n v="39"/>
    <s v="in administrare"/>
    <s v="HG 982/1998;HG 1344/2011; HG 478/ 24-IUN-15;HG.478/24-IUN-15;OUG.1 din 04/01/2017;HG.354/18.05.2017;OUG.68 din 06/11/2019;HG.846/08.10.2020"/>
    <s v="imobil"/>
    <s v="Lungime albie corectată/consolidată=0,12 km;"/>
  </r>
  <r>
    <x v="5736"/>
    <s v="8.30.01"/>
    <m/>
    <m/>
    <s v="BARAJ 28 B 1.5 PR REGHIU"/>
    <s v="conform amenajamentelor silvice"/>
    <s v="VRANCEA"/>
    <s v="Reghiu"/>
    <s v="Tara: România; Judet: VRANCEA;Com Reghiu;   -; Nr: -; sat Valea Reghiului"/>
    <n v="1990"/>
    <n v="2489"/>
    <n v="39"/>
    <s v="in administrare"/>
    <s v="HG 982/1998;HG 1344/2011; HG 478/ 24-IUN-15;HG.478/24-IUN-15;OUG.1 din 04/01/2017;HG.354/18.05.2017;OUG.68 din 06/11/2019;HG.846/08.10.2020"/>
    <s v="imobil"/>
    <s v="Lungime albie corectată/consolidată=0,141 km;"/>
  </r>
  <r>
    <x v="5737"/>
    <s v="8.30._"/>
    <m/>
    <m/>
    <s v="TRAVERSA 4 M O PR PORCULUI"/>
    <s v="conform amenajamentelor silvice"/>
    <s v="VRANCEA"/>
    <s v="Andreiaşu de Jos"/>
    <s v="Tara: România; Judet: VRANCEA;Com Andreiaşu de Jos;   -; Nr: -;"/>
    <n v="1988"/>
    <n v="266"/>
    <n v="39"/>
    <s v="in administrare"/>
    <s v="HG 982/1998;HG 1344/2011; HG 478/ 24-IUN-15;HG.478/24-IUN-15;OUG.1 din 04/01/2017;OUG.68 din 06/11/2019"/>
    <s v="imobil"/>
    <s v="Denumire=DJ 204 ;"/>
  </r>
  <r>
    <x v="5738"/>
    <s v="8.30.01"/>
    <m/>
    <m/>
    <s v="BARAJ 1 M 2.0 PIRIU RAU"/>
    <s v="conform amenajamentelor silvice"/>
    <s v="VRANCEA"/>
    <s v="Andreiaşu de Jos"/>
    <s v="Tara: România; Judet: VRANCEA;Com Andreiaşu de Jos;   -; Nr: -;"/>
    <n v="1977"/>
    <n v="2148"/>
    <n v="39"/>
    <s v="in administrare"/>
    <s v="HG 982/1998;HG 1344/2011; HG 478/ 24-IUN-15;HG.478/24-IUN-15;OUG.1 din 04/01/2017;HG.354/18.05.2017;OUG.68 din 06/11/2019;HG.846/08.10.2020"/>
    <s v="imobil"/>
    <s v="Lungime albie corectată/consolidată=0,091 km;"/>
  </r>
  <r>
    <x v="5739"/>
    <s v="8.30.01"/>
    <m/>
    <m/>
    <s v="BARAJ RAVENA RAMIFICATII 19.3"/>
    <s v="conform amenajamentelor silvice"/>
    <s v="VRANCEA"/>
    <s v="Jariştea"/>
    <s v="Tara: România; Judet: VRANCEA;Com Jariştea;   -; Nr: -; sat Varsatura"/>
    <n v="1970"/>
    <n v="621"/>
    <n v="39"/>
    <s v="in administrare"/>
    <s v="HG 982/1998;HG 1344/2011; HG 478/ 24-IUN-15;HG.478/24-IUN-15;OUG.1 din 04/01/2017;HG.354/18.05.2017;OUG.68 din 06/11/2019;HG.846/08.10.2020"/>
    <s v="imobil"/>
    <s v="Lungime albie corectată/consolidată=0,017 km;"/>
  </r>
  <r>
    <x v="5740"/>
    <s v="8.30.01"/>
    <m/>
    <m/>
    <s v="BARAJ RAVENA 128.9"/>
    <s v="conform amenajamentelor silvice"/>
    <s v="VRANCEA"/>
    <s v="Jariştea"/>
    <s v="Tara: România; Judet: VRANCEA;Com Jariştea;   -; Nr: -; sat Varsatura"/>
    <n v="1970"/>
    <n v="3859"/>
    <n v="39"/>
    <s v="in administrare"/>
    <s v="HG 982/1998;HG 1344/2011; HG 478/ 24-IUN-15;HG.478/24-IUN-15;OUG.1 din 04/01/2017;HG.354/18.05.2017;OUG.68 din 06/11/2019;HG.846/08.10.2020"/>
    <s v="imobil"/>
    <s v="Lungime albie corectată/consolidată=0,072 km;"/>
  </r>
  <r>
    <x v="5741"/>
    <s v="8.30.01"/>
    <m/>
    <m/>
    <s v="BARAJ VARSATURA 80"/>
    <s v="conform amenajamentelor silvice"/>
    <s v="VRANCEA"/>
    <s v="Jariştea"/>
    <s v="Tara: România; Judet: VRANCEA;Com Jariştea;   -; Nr: -; sat Varsatura"/>
    <n v="1971"/>
    <n v="2572"/>
    <n v="39"/>
    <s v="in administrare"/>
    <s v="HG 982/1998;HG 1344/2011; HG 478/ 24-IUN-15;HG.478/24-IUN-15;OUG.1 din 04/01/2017;HG.354/18.05.2017;OUG.68 din 06/11/2019;HG.846/08.10.2020"/>
    <s v="imobil"/>
    <s v="Lungime albie corectată/consolidată=0,045 km;"/>
  </r>
  <r>
    <x v="5742"/>
    <s v="8.30.01"/>
    <m/>
    <m/>
    <s v="BARAJ RAVENA 64"/>
    <s v="conform amenajamentelor silvice"/>
    <s v="VRANCEA"/>
    <s v="Jariştea"/>
    <s v="Tara: România; Judet: VRANCEA;Com Jariştea;   -; Nr: -; sat Varsatura"/>
    <n v="1971"/>
    <n v="2040"/>
    <n v="39"/>
    <s v="in administrare"/>
    <s v="HG 982/1998;HG 1344/2011; HG 478/ 24-IUN-15;HG.478/24-IUN-15;OUG.1 din 04/01/2017;HG.354/18.05.2017;OUG.68 din 06/11/2019;HG.846/08.10.2020"/>
    <s v="imobil"/>
    <s v="Lungime albie corectată/consolidată=0,036 km;"/>
  </r>
  <r>
    <x v="5743"/>
    <s v="8.30._"/>
    <m/>
    <m/>
    <s v="CANAL BETON 70"/>
    <s v="conform amenajamentelor silvice"/>
    <s v="VRANCEA"/>
    <s v="Broşteni"/>
    <s v="Tara: România; Judet: VRANCEA;Com Broşteni;   -; Nr: -; sat Capatanu"/>
    <n v="1962"/>
    <n v="1360"/>
    <n v="39"/>
    <s v="in administrare"/>
    <s v="HG 982/1998;HG 1344/2011; HG 478/ 24-IUN-15;HG.478/24-IUN-15;OUG.1 din 04/01/2017;OUG.68 din 06/11/2019"/>
    <s v="imobil"/>
    <s v="Denumire=DJ 205 A ;"/>
  </r>
  <r>
    <x v="5744"/>
    <s v="8.30._"/>
    <m/>
    <m/>
    <s v="CANAL BETON 80"/>
    <s v="conform amenajamentelor silvice"/>
    <s v="VRANCEA"/>
    <s v="Broşteni"/>
    <s v="Tara: România; Judet: VRANCEA;Com Broşteni;   -; Nr: -; sat Capatanu"/>
    <n v="1962"/>
    <n v="1752"/>
    <n v="39"/>
    <s v="in administrare"/>
    <s v="HG 982/1998;HG 1344/2011; HG 478/ 24-IUN-15;HG.478/24-IUN-15;OUG.1 din 04/01/2017;OUG.68 din 06/11/2019"/>
    <s v="imobil"/>
    <s v="Denumire=DJ 205 A ;"/>
  </r>
  <r>
    <x v="5745"/>
    <s v="8.30.01"/>
    <m/>
    <m/>
    <s v="BARAJ RAVENA RAMIFICATIE 244.1"/>
    <s v="conform amenajamentelor silvice"/>
    <s v="VRANCEA"/>
    <s v="Jariştea"/>
    <s v="Tara: România; Judet: VRANCEA;Com Jariştea;   -; Nr: -; sat Varsatura"/>
    <n v="1970"/>
    <n v="7954"/>
    <n v="39"/>
    <s v="in administrare"/>
    <s v="HG 982/1998;HG 1344/2011; HG 478/ 24-IUN-15;HG.478/24-IUN-15;OUG.1 din 04/01/2017;HG.354/18.05.2017;OUG.68 din 06/11/2019;HG.846/08.10.2020"/>
    <s v="imobil"/>
    <s v="Lungime albie corectată/consolidată=0,137 km;"/>
  </r>
  <r>
    <x v="5746"/>
    <s v="8.30._"/>
    <m/>
    <m/>
    <s v="CANAL BETON 55.1"/>
    <s v="conform amenajamentelor silvice"/>
    <s v="VRANCEA"/>
    <s v="Broşteni"/>
    <s v="Tara: România; Judet: VRANCEA;Com Broşteni;   -; Nr: -; sat Capatanu"/>
    <n v="1960"/>
    <n v="3012"/>
    <n v="39"/>
    <s v="in administrare"/>
    <s v="HG 982/1998;HG 1344/2011; HG 478/ 24-IUN-15;HG.478/24-IUN-15;OUG.1 din 04/01/2017;OUG.68 din 06/11/2019"/>
    <s v="imobil"/>
    <s v="Denumire=DJ 205 A ;"/>
  </r>
  <r>
    <x v="5747"/>
    <s v="8.30._"/>
    <m/>
    <m/>
    <s v="CANAL BETON 187.4"/>
    <s v="conform amenajamentelor silvice"/>
    <s v="VRANCEA"/>
    <s v="Broşteni"/>
    <s v="Tara: România; Judet: VRANCEA;Com Broşteni;   -; Nr: -; sat Capatanu"/>
    <n v="1960"/>
    <n v="5156"/>
    <n v="39"/>
    <s v="in administrare"/>
    <s v="HG 982/1998;HG 1344/2011; HG 478/ 24-IUN-15;HG.478/24-IUN-15;OUG.1 din 04/01/2017;OUG.68 din 06/11/2019"/>
    <s v="imobil"/>
    <s v="Denumire=DJ 205 A ;"/>
  </r>
  <r>
    <x v="5748"/>
    <s v="8.30._"/>
    <m/>
    <m/>
    <s v="BARAJ ZID PIATRA 182"/>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5749"/>
    <s v="8.30._"/>
    <m/>
    <m/>
    <s v="BARAJ ACUMULARE 234"/>
    <s v="conform amenajamentelor silvice"/>
    <s v="VRANCEA"/>
    <s v="Jariştea"/>
    <s v="Tara: România; Judet: VRANCEA;Com Jariştea;   -; Nr: -; sat Padureni"/>
    <n v="1956"/>
    <n v="6523"/>
    <n v="39"/>
    <s v="in administrare"/>
    <s v="HG 982/1998;HG 1344/2011; HG 478/ 24-IUN-15;HG.478/24-IUN-15;OUG.1 din 04/01/2017;HG.354/18.05.2017;OUG.68 din 06/11/2019"/>
    <s v="imobil"/>
    <s v="Denumire= ;"/>
  </r>
  <r>
    <x v="5750"/>
    <s v="8.30._"/>
    <m/>
    <m/>
    <s v="BARAJ ACUMULARE 132"/>
    <s v="conform amenajamentelor silvice"/>
    <s v="VRANCEA"/>
    <s v="Andreiaşu de Jos"/>
    <s v="Tara: România; Judet: VRANCEA;Com Andreiaşu de Jos;   -; Nr: -; sat Andreiasu"/>
    <n v="1962"/>
    <n v="5437"/>
    <n v="39"/>
    <s v="in administrare"/>
    <s v="HG 982/1998;HG 1344/2011; HG 478/ 24-IUN-15;HG.478/24-IUN-15;OUG.1 din 04/01/2017;HG.354/18.05.2017;OUG.68 din 06/11/2019"/>
    <s v="imobil"/>
    <s v="Denumire=DJ 205 A ;"/>
  </r>
  <r>
    <x v="5751"/>
    <s v="8.30._"/>
    <m/>
    <m/>
    <s v="BARAJ ACUMULARE 618.3"/>
    <s v="conform amenajamentelor silvice"/>
    <s v="VRANCEA"/>
    <s v="Broşteni"/>
    <s v="Tara: România; Judet: VRANCEA;Com Broşteni;   -; Nr: -; sat Pitulusa"/>
    <n v="1960"/>
    <n v="18048"/>
    <n v="39"/>
    <s v="in administrare"/>
    <s v="HG 982/1998;HG 1344/2011; HG 478/ 24-IUN-15;HG.478/24-IUN-15;OUG.1 din 04/01/2017;HG.354/18.05.2017;OUG.68 din 06/11/2019"/>
    <s v="imobil"/>
    <s v="Denumire=DJ 204 ;"/>
  </r>
  <r>
    <x v="5752"/>
    <s v="8.04.04"/>
    <m/>
    <m/>
    <s v="DRUM AUTO FORESTIER =3.2 KM"/>
    <s v="conform amenajamentelor silvice"/>
    <s v="VRANCEA"/>
    <s v="-"/>
    <s v="Tara: România; Judet: VRANCEA; -;   -; Nr: -;"/>
    <n v="1984"/>
    <n v="20618"/>
    <n v="39"/>
    <s v="in administrare"/>
    <s v="HG 982/1998;; HG 478/ 24-IUN-15;HG.478/24-IUN-15;OUG.1 din 04/01/2017;HG.354/18.05.2017;OUG.68 din 06/11/2019"/>
    <s v="imobil"/>
    <s v="Lungime=3,2 Km;Suprafeţe= ha;CF= ;"/>
  </r>
  <r>
    <x v="5753"/>
    <s v="8.04.04"/>
    <m/>
    <m/>
    <s v="DRUM AUTO FORESTIER =1.2 KM"/>
    <s v="conform amenajamentelor silvice"/>
    <s v="VRANCEA"/>
    <s v="-"/>
    <s v="Tara: România; Judet: VRANCEA; -;   -; Nr: -;"/>
    <n v="1987"/>
    <n v="140400"/>
    <n v="39"/>
    <s v="in administrare"/>
    <s v="HG 982/1998;;OUG.1 din 04/01/2017;OUG.68 din 06/11/2019"/>
    <s v="imobil"/>
    <s v="drum auto forestier"/>
  </r>
  <r>
    <x v="5754"/>
    <s v="8.04.04"/>
    <m/>
    <m/>
    <s v="DRUM AUTO FORESTIER =1.5 KM"/>
    <s v="conform amenajamentelor silvice"/>
    <s v="VRANCEA"/>
    <s v="-"/>
    <s v="Tara: România; Judet: VRANCEA; -;   -; Nr: -;"/>
    <n v="1982"/>
    <n v="13610"/>
    <n v="39"/>
    <s v="in administrare"/>
    <s v="HG 982/1998;HG 1344/2011;OUG.1 din 04/01/2017;HG.354/18.05.2017;OUG.68 din 06/11/2019"/>
    <s v="imobil"/>
    <s v="Lungime= Km;Suprafeţe= ha;CF= ;"/>
  </r>
  <r>
    <x v="5755"/>
    <s v="8.04.04"/>
    <m/>
    <m/>
    <s v="DRUM AUTO FORESTIER =1 KM"/>
    <s v="conform amenajamentelor silvice"/>
    <s v="VRANCEA"/>
    <s v="-"/>
    <s v="Tara: România; Judet: VRANCEA; -;   -; Nr: -;"/>
    <n v="1970"/>
    <n v="345975"/>
    <n v="39"/>
    <s v="in administrare"/>
    <s v="HG 982/1998;HG 1344/2011;OUG.1 din 04/01/2017;HG.354/18.05.2017;OUG.68 din 06/11/2019"/>
    <s v="imobil"/>
    <s v="Lungime= Km;Suprafeţe= ha;CF= ;"/>
  </r>
  <r>
    <x v="5756"/>
    <s v="8.04.04"/>
    <m/>
    <m/>
    <s v="DRUM AUTO FORESTIER =2.2 KM"/>
    <s v="conform amenajamentelor silvice"/>
    <s v="VRANCEA"/>
    <s v="-"/>
    <s v="Tara: România; Judet: VRANCEA; -;   -; Nr: -;"/>
    <n v="1977"/>
    <n v="3651"/>
    <n v="39"/>
    <s v="in administrare"/>
    <s v="HG 982/1998;HG 1344/2011;OUG.1 din 04/01/2017;HG.354/18.05.2017;OUG.68 din 06/11/2019"/>
    <s v="imobil"/>
    <s v="Lungime= Km;Suprafeţe= ha;CF= ;"/>
  </r>
  <r>
    <x v="5757"/>
    <s v="8.04.04"/>
    <m/>
    <m/>
    <s v="DAF BURLEI"/>
    <s v="conform amenajamentelor silvice"/>
    <s v="VRANCEA"/>
    <s v="-"/>
    <s v="Tara: România; Judet: VRANCEA; -;   -; Nr: -;"/>
    <n v="1982"/>
    <n v="4412"/>
    <n v="39"/>
    <s v="in administrare"/>
    <s v="HG 982/1998;HG 1344/2011; HG 478/ 24-IUN-15;HG.478/24-IUN-15;OUG.1 din 04/01/2017;HG.354/18.05.2017;OUG.68 din 06/11/2019"/>
    <s v="imobil"/>
    <s v="Lungime= Km;Suprafeţe= ha;CF= ;"/>
  </r>
  <r>
    <x v="5758"/>
    <s v="8.30._"/>
    <m/>
    <m/>
    <s v="CANALE ZIDARIE"/>
    <s v="conform amenajamentelor silvice"/>
    <s v="VRANCEA"/>
    <s v="-"/>
    <s v="Tara: România; Judet: VRANCEA; -;   -; Nr: -;"/>
    <n v="1973"/>
    <n v="5609"/>
    <n v="39"/>
    <s v="in administrare"/>
    <s v="HG 982/1998;HG 1344/2011; HG 478/ 24-IUN-15;HG.478/24-IUN-15;OUG.1 din 04/01/2017;HG.354/18.05.2017;OUG.68 din 06/11/2019"/>
    <s v="imobil"/>
    <s v="Denumire= ;"/>
  </r>
  <r>
    <x v="5759"/>
    <s v="8.04.04"/>
    <m/>
    <m/>
    <s v="DRUM AUTO FORESTIER =3.0 KM"/>
    <s v="conform amenajamentelor silvice"/>
    <s v="VRANCEA"/>
    <s v="-"/>
    <s v="Tara: România; Judet: VRANCEA; -;   -; Nr: -;"/>
    <n v="1969"/>
    <n v="48420"/>
    <n v="39"/>
    <s v="in administrare"/>
    <s v="HG 982/1998;HG 1344/2011;OUG.1 din 04/01/2017;OUG.68 din 06/11/2019"/>
    <s v="imobil"/>
    <s v="drum auto forestier"/>
  </r>
  <r>
    <x v="5760"/>
    <s v="8.04.04"/>
    <m/>
    <m/>
    <s v="DRUM FORESTIER COSUSTITA"/>
    <s v="conform amenajamentelor silvice"/>
    <s v="MEHEDINŢI"/>
    <s v="-"/>
    <s v="Tara: România; Judet: MEHEDINŢI; -;   -; Nr: -;"/>
    <n v="1981"/>
    <n v="79629"/>
    <n v="25"/>
    <s v="in administrare"/>
    <s v="HG 982/1998;;OUG.1 din 04/01/2017;HG.354/18.05.2017;OUG.68 din 06/11/2019"/>
    <s v="imobil"/>
    <s v="Lungime= Km;Suprafeţe= ha;CF= ;"/>
  </r>
  <r>
    <x v="5761"/>
    <s v="8.04.04"/>
    <m/>
    <m/>
    <s v="DRUM FORESTIER CRASCA"/>
    <s v="conform amenajamentelor silvice"/>
    <s v="MEHEDINŢI"/>
    <s v="-"/>
    <s v="Tara: România; Judet: MEHEDINŢI; -;   -; Nr: -;"/>
    <n v="1981"/>
    <n v="29695"/>
    <n v="25"/>
    <s v="in administrare"/>
    <s v="HG 982/1998;;OUG.1 din 04/01/2017;HG.354/18.05.2017;OUG.68 din 06/11/2019"/>
    <s v="imobil"/>
    <s v="Lungime= Km;Suprafeţe= ha;CF= ;"/>
  </r>
  <r>
    <x v="5762"/>
    <s v="8.04.04"/>
    <m/>
    <m/>
    <s v="DRUM PUNGHINA 8KM"/>
    <s v="conform amenajamentelor silvice"/>
    <s v="MEHEDINŢI"/>
    <s v="-"/>
    <s v="Tara: România; Judet: MEHEDINŢI; -;   -; Nr: -;"/>
    <n v="1976"/>
    <n v="115169"/>
    <n v="25"/>
    <s v="in administrare"/>
    <s v="HG 982/1998;;OUG.1 din 04/01/2017;OUG.68 din 06/11/2019"/>
    <s v="imobil"/>
    <s v="drum auto forestier"/>
  </r>
  <r>
    <x v="5763"/>
    <s v="8.04.04"/>
    <m/>
    <m/>
    <s v="DR.FOREST.FRASINUL MIC"/>
    <s v="conform amenajamentelor silvice"/>
    <s v="MEHEDINŢI"/>
    <s v="-"/>
    <s v="Tara: România; Judet: MEHEDINŢI; -;   -; Nr: -;"/>
    <n v="1975"/>
    <n v="10244"/>
    <n v="25"/>
    <s v="in administrare"/>
    <s v="HG 982/1998;;OUG.1 din 04/01/2017;HG.354/18.05.2017;OUG.68 din 06/11/2019"/>
    <s v="imobil"/>
    <s v="Lungime= Km;Suprafeţe= ha;CF= ;"/>
  </r>
  <r>
    <x v="5764"/>
    <s v="8.04.04"/>
    <m/>
    <m/>
    <s v="DR.FOREST.CORBU"/>
    <s v="conform amenajamentelor silvice"/>
    <s v="MEHEDINŢI"/>
    <s v="-"/>
    <s v="Tara: România; Judet: MEHEDINŢI; -;   -; Nr: -;"/>
    <n v="1969"/>
    <n v="26076"/>
    <n v="25"/>
    <s v="in administrare"/>
    <s v="HG 982/1998;;OUG.1 din 04/01/2017;HG.354/18.05.2017;OUG.68 din 06/11/2019"/>
    <s v="imobil"/>
    <s v="Lungime= Km;Suprafeţe= ha;CF= ;"/>
  </r>
  <r>
    <x v="5765"/>
    <s v="8.04.04"/>
    <m/>
    <m/>
    <s v="DR.FOREST.VRAPCIOANEA"/>
    <s v="conform amenajamentelor silvice"/>
    <s v="MEHEDINŢI"/>
    <s v="-"/>
    <s v="Tara: România; Judet: MEHEDINŢI; -;   -; Nr: -;"/>
    <n v="1975"/>
    <n v="23484"/>
    <n v="25"/>
    <s v="in administrare"/>
    <s v="HG 982/1998;;OUG.1 din 04/01/2017;HG.354/18.05.2017;OUG.68 din 06/11/2019"/>
    <s v="imobil"/>
    <s v="Lungime= Km;Suprafeţe= ha;CF= ;"/>
  </r>
  <r>
    <x v="5766"/>
    <s v="8.04.04"/>
    <m/>
    <m/>
    <s v="DR.FOREST.MALA 1"/>
    <s v="conform amenajamentelor silvice"/>
    <s v="MEHEDINŢI"/>
    <s v="-"/>
    <s v="Tara: România; Judet: MEHEDINŢI; -;   -; Nr: -;"/>
    <n v="1981"/>
    <n v="380341"/>
    <n v="25"/>
    <s v="in administrare"/>
    <s v="HG 982/1998;;OUG.1 din 04/01/2017;HG.354/18.05.2017;OUG.68 din 06/11/2019"/>
    <s v="imobil"/>
    <s v="Lungime= Km;Suprafeţe= ha;CF= ;"/>
  </r>
  <r>
    <x v="5767"/>
    <s v="8.04.04"/>
    <m/>
    <m/>
    <s v="DR.FOREST.TEIUL MARE"/>
    <s v="conform amenajamentelor silvice"/>
    <s v="MEHEDINŢI"/>
    <s v="-"/>
    <s v="Tara: România; Judet: MEHEDINŢI; -;   -; Nr: -;"/>
    <n v="1980"/>
    <n v="41856"/>
    <n v="25"/>
    <s v="in administrare"/>
    <s v="HG 982/1998;;OUG.1 din 04/01/2017;HG.354/18.05.2017;OUG.68 din 06/11/2019"/>
    <s v="imobil"/>
    <s v="Lungime= Km;Suprafeţe= ha;CF= ;"/>
  </r>
  <r>
    <x v="5768"/>
    <s v="8.04.04"/>
    <m/>
    <m/>
    <s v="DR.FOREST.OMERJNIC"/>
    <s v="conform amenajamentelor silvice"/>
    <s v="MEHEDINŢI"/>
    <s v="-"/>
    <s v="Tara: România; Judet: MEHEDINŢI; -;   -; Nr: -;"/>
    <n v="1972"/>
    <n v="8258"/>
    <n v="25"/>
    <s v="in administrare"/>
    <s v="HG 982/1998;;OUG.1 din 04/01/2017;HG.354/18.05.2017;OUG.68 din 06/11/2019"/>
    <s v="imobil"/>
    <s v="Lungime= Km;Suprafeţe= ha;CF= ;"/>
  </r>
  <r>
    <x v="5769"/>
    <s v="8.04.04"/>
    <m/>
    <m/>
    <s v="DR.FOREST.PLAVISEVITA"/>
    <s v="conform amenajamentelor silvice"/>
    <s v="MEHEDINŢI"/>
    <s v="-"/>
    <s v="Tara: România; Judet: MEHEDINŢI; -;   -; Nr: -;"/>
    <n v="1962"/>
    <n v="27429"/>
    <n v="25"/>
    <s v="in administrare"/>
    <s v="HG 982/1998;;OUG.1 din 04/01/2017;HG.354/18.05.2017;OUG.68 din 06/11/2019"/>
    <s v="imobil"/>
    <s v="Lungime= Km;Suprafeţe= ha;CF= ;"/>
  </r>
  <r>
    <x v="5770"/>
    <s v="8.04.04"/>
    <m/>
    <m/>
    <s v="DR.FOREST.LOMURI"/>
    <s v="conform amenajamentelor silvice"/>
    <s v="MEHEDINŢI"/>
    <s v="-"/>
    <s v="Tara: România; Judet: MEHEDINŢI; -;   -; Nr: -;"/>
    <n v="1958"/>
    <n v="3164"/>
    <n v="25"/>
    <s v="in administrare"/>
    <s v="HG 982/1998;;OUG.1 din 04/01/2017;HG.354/18.05.2017;OUG.68 din 06/11/2019"/>
    <s v="imobil"/>
    <s v="Lungime= Km;Suprafeţe= ha;CF= ;"/>
  </r>
  <r>
    <x v="5771"/>
    <s v="8.04.04"/>
    <m/>
    <m/>
    <s v="DR.FOREST.VOICAN"/>
    <s v="conform amenajamentelor silvice"/>
    <s v="MEHEDINŢI"/>
    <s v="-"/>
    <s v="Tara: România; Judet: MEHEDINŢI; -;   -; Nr: -;"/>
    <n v="1974"/>
    <n v="18121"/>
    <n v="25"/>
    <s v="in administrare"/>
    <s v="HG 982/1998;;OUG.1 din 04/01/2017;HG.354/18.05.2017;OUG.68 din 06/11/2019"/>
    <s v="imobil"/>
    <s v="Lungime= Km;Suprafeţe= ha;CF= ;"/>
  </r>
  <r>
    <x v="5772"/>
    <s v="8.04.04"/>
    <m/>
    <m/>
    <s v="DR.FOREST.VALEA SATULUI"/>
    <s v="conform amenajamentelor silvice"/>
    <s v="MEHEDINŢI"/>
    <s v="-"/>
    <s v="Tara: România; Judet: MEHEDINŢI; -;   -; Nr: -;"/>
    <n v="1986"/>
    <n v="88487"/>
    <n v="25"/>
    <s v="in administrare"/>
    <s v="HG 982/1998;;OUG.1 din 04/01/2017;HG.354/18.05.2017;OUG.68 din 06/11/2019"/>
    <s v="imobil"/>
    <s v="Lungime= Km;Suprafeţe= ha;CF= ;"/>
  </r>
  <r>
    <x v="5773"/>
    <s v="8.04.04"/>
    <m/>
    <m/>
    <s v="DRUM FOREST CREANGA"/>
    <s v="conform amenajamentelor silvice"/>
    <s v="MEHEDINŢI"/>
    <s v="-"/>
    <s v="Tara: România; Judet: MEHEDINŢI; -;   -; Nr: -;"/>
    <n v="1971"/>
    <n v="4239"/>
    <n v="25"/>
    <s v="in administrare"/>
    <s v="HG 982/1998;;OUG.1 din 04/01/2017;HG.354/18.05.2017;OUG.68 din 06/11/2019"/>
    <s v="imobil"/>
    <s v="Lungime= Km;Suprafeţe= ha;CF= ;"/>
  </r>
  <r>
    <x v="5774"/>
    <s v="8.04.04"/>
    <m/>
    <m/>
    <s v="DRUM FOREST VALEA CALUGARITEI"/>
    <s v="conform amenajamentelor silvice"/>
    <s v="MEHEDINŢI"/>
    <s v="-"/>
    <s v="Tara: România; Judet: MEHEDINŢI; -;   -; Nr: -;"/>
    <n v="1985"/>
    <n v="63878"/>
    <n v="25"/>
    <s v="in administrare"/>
    <s v="HG 982/1998;;OUG.1 din 04/01/2017;HG.354/18.05.2017;OUG.68 din 06/11/2019"/>
    <s v="imobil"/>
    <s v="Lungime= Km;Suprafeţe= ha;CF= ;"/>
  </r>
  <r>
    <x v="5775"/>
    <s v="8.04.04"/>
    <m/>
    <m/>
    <s v="DRUM CIRJEI 1"/>
    <s v="conform amenajamentelor silvice"/>
    <s v="MEHEDINŢI"/>
    <s v="-"/>
    <s v="Tara: România; Judet: MEHEDINŢI; -;   -; Nr: -;"/>
    <n v="1973"/>
    <n v="1836"/>
    <n v="25"/>
    <s v="in administrare"/>
    <s v="HG 982/1998;;OUG.1 din 04/01/2017;HG.354/18.05.2017;OUG.68 din 06/11/2019"/>
    <s v="imobil"/>
    <s v="Lungime= Km;Suprafeţe= ha;CF= ;"/>
  </r>
  <r>
    <x v="5776"/>
    <s v="8.04.04"/>
    <m/>
    <m/>
    <s v="DRUM FOREST DEJDEREU"/>
    <s v="conform amenajamentelor silvice"/>
    <s v="MEHEDINŢI"/>
    <s v="-"/>
    <s v="Tara: România; Judet: MEHEDINŢI; -;   -; Nr: -;"/>
    <n v="1971"/>
    <n v="6839"/>
    <n v="25"/>
    <s v="in administrare"/>
    <s v="HG 982/1998;;OUG.1 din 04/01/2017;HG.354/18.05.2017;OUG.68 din 06/11/2019"/>
    <s v="imobil"/>
    <s v="Lungime= Km;Suprafeţe= ha;CF= ;"/>
  </r>
  <r>
    <x v="5777"/>
    <s v="8.04.04"/>
    <m/>
    <m/>
    <s v="DRUM FORESTIER"/>
    <s v="conform amenajamentelor silvice"/>
    <s v="MEHEDINŢI"/>
    <s v="-"/>
    <s v="Tara: România; Judet: MEHEDINŢI; -;   -; Nr: -;"/>
    <n v="1969"/>
    <n v="48004"/>
    <n v="25"/>
    <s v="in administrare"/>
    <s v="HG 982/1998;HG 1344/2011; HG 478/ 24-IUN-15;HG.478/24-IUN-15;OUG.1 din 04/01/2017;OUG.68 din 06/11/2019"/>
    <s v="imobil"/>
    <s v="Lungime= Km;Suprafeţe= ha;CF= ;"/>
  </r>
  <r>
    <x v="5778"/>
    <s v="8.04.04"/>
    <m/>
    <m/>
    <s v="DRUM FORESTIER DREAPTA CERNA 7,1"/>
    <s v="conform amenajamentelor silvice"/>
    <s v="MEHEDINŢI"/>
    <s v="-"/>
    <s v="Tara: România; Judet: MEHEDINŢI; -;   -; Nr: -;"/>
    <n v="1983"/>
    <n v="36656"/>
    <n v="25"/>
    <s v="in administrare"/>
    <s v="HG 982/1998;;OUG.1 din 04/01/2017;HG.354/18.05.2017;OUG.68 din 06/11/2019"/>
    <s v="imobil"/>
    <s v="Lungime= Km;Suprafeţe= ha;CF= ;"/>
  </r>
  <r>
    <x v="5779"/>
    <s v="8.04.04"/>
    <m/>
    <m/>
    <s v="DRUM FORESTIER TIVLEICA 2,O5 KM"/>
    <s v="conform amenajamentelor silvice"/>
    <s v="MEHEDINŢI"/>
    <s v="-"/>
    <s v="Tara: România; Judet: MEHEDINŢI; -;   -; Nr: -;"/>
    <n v="1975"/>
    <n v="1"/>
    <n v="25"/>
    <s v="in administrare"/>
    <s v="HG 982/1998;;OUG.1 din 04/01/2017;OUG.68 din 06/11/2019"/>
    <s v="imobil"/>
    <s v="drum auto forestier"/>
  </r>
  <r>
    <x v="5780"/>
    <s v="8.04.04"/>
    <m/>
    <m/>
    <s v="DRUM FORESTIER PIRUL LUNG 4,6 KM"/>
    <s v="conform amenajamentelor silvice"/>
    <s v="MEHEDINŢI"/>
    <s v="-"/>
    <s v="Tara: România; Judet: MEHEDINŢI; -;   -; Nr: -;"/>
    <n v="1972"/>
    <n v="393136"/>
    <n v="25"/>
    <s v="in administrare"/>
    <s v="HG 982/1998;HG 1344/2011;OUG.1 din 04/01/2017;HG.354/18.05.2017;OUG.68 din 06/11/2019"/>
    <s v="imobil"/>
    <s v="Lungime= Km;Suprafeţe= ha;CF= ;"/>
  </r>
  <r>
    <x v="5781"/>
    <s v="8.04.04"/>
    <m/>
    <m/>
    <s v="DRUM FORESTIER VALEA SEACA 1O KM"/>
    <s v="conform amenajamentelor silvice"/>
    <s v="MEHEDINŢI"/>
    <s v="-"/>
    <s v="Tara: România; Judet: MEHEDINŢI; -;   -; Nr: -;"/>
    <n v="1972"/>
    <n v="10073"/>
    <n v="25"/>
    <s v="in administrare"/>
    <s v="HG 982/1998;HG 1344/2011;OUG.1 din 04/01/2017;HG.354/18.05.2017;OUG.68 din 06/11/2019"/>
    <s v="imobil"/>
    <s v="Lungime= Km;Suprafeţe= ha;CF= ;"/>
  </r>
  <r>
    <x v="5782"/>
    <s v="8.04.04"/>
    <m/>
    <m/>
    <s v="DRUM FORESTIER VODITA II"/>
    <s v="conform amenajamentelor silvice"/>
    <s v="MEHEDINŢI"/>
    <s v="-"/>
    <s v="Tara: România; Judet: MEHEDINŢI; -;   -; Nr: -;"/>
    <n v="1970"/>
    <n v="245"/>
    <n v="25"/>
    <s v="in administrare"/>
    <s v="HG 982/1998;HG 1344/2011;OUG.1 din 04/01/2017;HG.354/18.05.2017;OUG.68 din 06/11/2019"/>
    <s v="imobil"/>
    <s v="Lungime= Km;Suprafeţe= ha;CF= ;"/>
  </r>
  <r>
    <x v="5783"/>
    <s v="8.04.04"/>
    <m/>
    <m/>
    <s v="DRUM AUTO CAOI 2,5 KM"/>
    <s v="conform amenajamentelor silvice"/>
    <s v="HUNEDOARA"/>
    <s v="-"/>
    <s v="Tara: România; Judet: HUNEDOARA; -;   -; Nr: -;"/>
    <n v="1980"/>
    <n v="368683"/>
    <n v="20"/>
    <s v="in administrare"/>
    <s v="HG 982/1998;HG 1344/2011;OUG.1 din 04/01/2017;HG.354/18.05.2017;OUG.68 din 06/11/2019"/>
    <s v="imobil"/>
    <s v="Lungime= Km;Suprafeţe= ha;CF= ;"/>
  </r>
  <r>
    <x v="5784"/>
    <s v="8.04.04"/>
    <m/>
    <m/>
    <s v="DRUM FORESTIER TAROVAT"/>
    <s v="conform amenajamentelor silvice"/>
    <s v="MEHEDINŢI"/>
    <s v="-"/>
    <s v="Tara: România; Judet: MEHEDINŢI; -;   -; Nr: -;"/>
    <n v="1963"/>
    <n v="1827"/>
    <n v="25"/>
    <s v="in administrare"/>
    <s v="HG 982/1998;HG 1344/2011;OUG.1 din 04/01/2017;HG.354/18.05.2017;OUG.68 din 06/11/2019"/>
    <s v="imobil"/>
    <s v="Lungime= Km;Suprafeţe= ha;CF= ;"/>
  </r>
  <r>
    <x v="5785"/>
    <s v="8.04.04"/>
    <m/>
    <m/>
    <s v="DRUM FORESTIER AXIAK TOPOLOVA"/>
    <s v="conform amenajamentelor silvice"/>
    <s v="MEHEDINŢI"/>
    <s v="-"/>
    <s v="Tara: România; Judet: MEHEDINŢI; -;   -; Nr: -;"/>
    <n v="1987"/>
    <n v="224808"/>
    <n v="25"/>
    <s v="in administrare"/>
    <s v="HG 982/1998;HG 1344/2011;OUG.1 din 04/01/2017;HG.354/18.05.2017;OUG.68 din 06/11/2019"/>
    <s v="imobil"/>
    <s v="Lungime= Km;Suprafeţe= ha;CF= ;"/>
  </r>
  <r>
    <x v="5786"/>
    <s v="8.04.04"/>
    <m/>
    <m/>
    <s v="DRUM AUTO JUDELE 1,5 KM"/>
    <s v="conform amenajamentelor silvice"/>
    <s v="HUNEDOARA"/>
    <s v="-"/>
    <s v="Tara: România; Judet: HUNEDOARA; -;   -; Nr: -;"/>
    <n v="1972"/>
    <n v="4461"/>
    <n v="20"/>
    <s v="in administrare"/>
    <s v="HG 982/1998;;OUG.1 din 04/01/2017;HG.354/18.05.2017;OUG.68 din 06/11/2019"/>
    <s v="imobil"/>
    <s v="Lungime= Km;Suprafeţe= ha;CF= ;"/>
  </r>
  <r>
    <x v="5787"/>
    <s v="8.04.04"/>
    <m/>
    <m/>
    <s v="DRUM AUTO HEREPEIA 1,8 KM"/>
    <s v="conform amenajamentelor silvice"/>
    <s v="HUNEDOARA"/>
    <s v="-"/>
    <s v="Tara: România; Judet: HUNEDOARA; -;   -; Nr: -;"/>
    <n v="1978"/>
    <n v="156800"/>
    <n v="20"/>
    <s v="in administrare"/>
    <s v="HG 982/1998;HG 1344/2011;OUG.1 din 04/01/2017;HG.354/18.05.2017;OUG.68 din 06/11/2019"/>
    <s v="imobil"/>
    <s v="Lungime= Km;Suprafeţe= ha;CF= ;"/>
  </r>
  <r>
    <x v="5788"/>
    <s v="8.04.04"/>
    <m/>
    <m/>
    <s v="DRUM AUTO BRADATEL 4,3 KM"/>
    <s v="conform amenajamentelor silvice"/>
    <s v="HUNEDOARA"/>
    <s v="-"/>
    <s v="Tara: România; Judet: HUNEDOARA; -;   -; Nr: -;"/>
    <n v="1972"/>
    <n v="97332"/>
    <n v="20"/>
    <s v="in administrare"/>
    <s v="HG 982/1998;HG 1344/2011;OUG.1 din 04/01/2017;HG.354/18.05.2017;OUG.68 din 06/11/2019"/>
    <s v="imobil"/>
    <s v="Lungime= Km;Suprafeţe= ha;CF= ;"/>
  </r>
  <r>
    <x v="5789"/>
    <s v="8.04.04"/>
    <m/>
    <m/>
    <s v="DRUM AUTO PR.CUTII 1,5 KM"/>
    <s v="conform amenajamentelor silvice"/>
    <s v="HUNEDOARA"/>
    <s v="-"/>
    <s v="Tara: România; Judet: HUNEDOARA; -;   -; Nr: -;"/>
    <n v="1980"/>
    <n v="31752"/>
    <n v="20"/>
    <s v="in administrare"/>
    <s v="HG 982/1998;;OUG.1 din 04/01/2017;HG.354/18.05.2017;OUG.68 din 06/11/2019"/>
    <s v="imobil"/>
    <s v="Lungime= Km;Suprafeţe= ha;CF= ;"/>
  </r>
  <r>
    <x v="5790"/>
    <s v="8.04.04"/>
    <m/>
    <m/>
    <s v="DRUM AUTO PESTERA 1,9 KM"/>
    <s v="conform amenajamentelor silvice"/>
    <s v="HUNEDOARA"/>
    <s v="-"/>
    <s v="Tara: România; Judet: HUNEDOARA; -;   -; Nr: -;"/>
    <n v="1977"/>
    <n v="5433"/>
    <n v="20"/>
    <s v="in administrare"/>
    <s v="HG 982/1998;; HG 478/ 24-IUN-15;HG.478/24-IUN-15;OUG.1 din 04/01/2017;HG.354/18.05.2017;OUG.68 din 06/11/2019"/>
    <s v="imobil"/>
    <s v="Lungime=1,9 Km;Suprafeţe= ha;CF= ;"/>
  </r>
  <r>
    <x v="5791"/>
    <s v="8.04.04"/>
    <m/>
    <m/>
    <s v="DRUM AUTO VL.LUPSASCA 3,4 KM"/>
    <s v="conform amenajamentelor silvice"/>
    <s v="HUNEDOARA"/>
    <s v="-"/>
    <s v="Tara: România; Judet: HUNEDOARA; -;   -; Nr: -;"/>
    <n v="1986"/>
    <n v="141300"/>
    <n v="20"/>
    <s v="in administrare"/>
    <s v="HG 982/1998;;OUG.1 din 04/01/2017;HG.354/18.05.2017;OUG.68 din 06/11/2019"/>
    <s v="imobil"/>
    <s v="Lungime= Km;Suprafeţe= ha;CF= ;"/>
  </r>
  <r>
    <x v="5792"/>
    <s v="8.04.04"/>
    <m/>
    <m/>
    <s v="DRUM AUTO IZVOR SCURTU 4,0 KM"/>
    <s v="conform amenajamentelor silvice"/>
    <s v="HUNEDOARA"/>
    <s v="-"/>
    <s v="Tara: România; Judet: HUNEDOARA; -;   -; Nr: -;"/>
    <n v="1980"/>
    <n v="183855"/>
    <n v="20"/>
    <s v="in administrare"/>
    <s v="HG 982/1998;HG 1344/2011;OUG.1 din 04/01/2017;HG.354/18.05.2017;OUG.68 din 06/11/2019"/>
    <s v="imobil"/>
    <s v="Lungime= Km;Suprafeţe= ha;CF= ;"/>
  </r>
  <r>
    <x v="5793"/>
    <s v="8.04.04"/>
    <m/>
    <m/>
    <s v="DRUM AUTO JIETI EVITARE 5,4 KM"/>
    <s v="conform amenajamentelor silvice"/>
    <s v="HUNEDOARA"/>
    <s v="-"/>
    <s v="Tara: România; Judet: HUNEDOARA; -;   -; Nr: -;"/>
    <n v="1987"/>
    <n v="300445"/>
    <n v="20"/>
    <s v="in administrare"/>
    <s v="HG 982/1998;;OUG.1 din 04/01/2017;HG.354/18.05.2017;OUG.68 din 06/11/2019"/>
    <s v="imobil"/>
    <s v="Lungime= Km;Suprafeţe= ha;CF= ;"/>
  </r>
  <r>
    <x v="5794"/>
    <s v="8.04.04"/>
    <m/>
    <m/>
    <s v="DRUM AUTO SURUPATA TR.II 5,5 KM"/>
    <s v="conform amenajamentelor silvice"/>
    <s v="HUNEDOARA"/>
    <s v="-"/>
    <s v="Tara: România; Judet: HUNEDOARA; -;   -; Nr: -;"/>
    <n v="1970"/>
    <n v="157339"/>
    <n v="20"/>
    <s v="in administrare"/>
    <s v="HG 982/1998;HG 1344/2011;OUG.1 din 04/01/2017;HG.354/18.05.2017;OUG.68 din 06/11/2019"/>
    <s v="imobil"/>
    <s v="Lungime= Km;Suprafeţe= ha;CF= ;"/>
  </r>
  <r>
    <x v="5795"/>
    <s v="8.04.04"/>
    <m/>
    <m/>
    <s v="DRUM AUTO RASCOALA 5,6 KM"/>
    <s v="conform amenajamentelor silvice"/>
    <s v="HUNEDOARA"/>
    <s v="-"/>
    <s v="Tara: România; Judet: HUNEDOARA; -;   -; Nr: -;"/>
    <n v="1958"/>
    <n v="8197"/>
    <n v="20"/>
    <s v="in administrare"/>
    <s v="HG 982/1998;;OUG.1 din 04/01/2017;HG.354/18.05.2017;OUG.68 din 06/11/2019"/>
    <s v="imobil"/>
    <s v="Lungime= Km;Suprafeţe= ha;CF= ;"/>
  </r>
  <r>
    <x v="5796"/>
    <s v="8.04.04"/>
    <m/>
    <m/>
    <s v="DRUM AUTO VL.CERBULUI 2,2 KM"/>
    <s v="conform amenajamentelor silvice"/>
    <s v="HUNEDOARA"/>
    <s v="-"/>
    <s v="Tara: România; Judet: HUNEDOARA; -;   -; Nr: -;"/>
    <n v="1982"/>
    <n v="70643"/>
    <n v="20"/>
    <s v="in administrare"/>
    <s v="HG 982/1998;;OUG.1 din 04/01/2017;HG.354/18.05.2017;OUG.68 din 06/11/2019"/>
    <s v="imobil"/>
    <s v="Lungime= Km;Suprafeţe= ha;CF= ;"/>
  </r>
  <r>
    <x v="5797"/>
    <s v="8.04.04"/>
    <m/>
    <m/>
    <s v="DRUM AUTO CIORGANU I 3,9 KM"/>
    <s v="conform amenajamentelor silvice"/>
    <s v="HUNEDOARA"/>
    <s v="-"/>
    <s v="Tara: România; Judet: HUNEDOARA; -;   -; Nr: -;"/>
    <n v="1980"/>
    <n v="70275"/>
    <n v="20"/>
    <s v="in administrare"/>
    <s v="HG 982/1998;;OUG.1 din 04/01/2017;HG.354/18.05.2017;OUG.68 din 06/11/2019"/>
    <s v="imobil"/>
    <s v="Lungime= Km;Suprafeţe= ha;CF= ;"/>
  </r>
  <r>
    <x v="5798"/>
    <s v="8.04.04"/>
    <m/>
    <m/>
    <s v="DRUM AUTO BARLOGU MARE II 2,0 KM"/>
    <s v="conform amenajamentelor silvice"/>
    <s v="HUNEDOARA"/>
    <s v="-"/>
    <s v="Tara: România; Judet: HUNEDOARA; -;   -; Nr: -;"/>
    <n v="1993"/>
    <n v="73766"/>
    <n v="20"/>
    <s v="in administrare"/>
    <s v="HG 982/1998;;OUG.1 din 04/01/2017;HG.354/18.05.2017;OUG.68 din 06/11/2019"/>
    <s v="imobil"/>
    <s v="Lungime= Km;Suprafeţe= ha;CF= ;"/>
  </r>
  <r>
    <x v="5799"/>
    <s v="8.04.04"/>
    <m/>
    <m/>
    <s v="DRUM AUTO STRAMBAVA 3,4 KM"/>
    <s v="conform amenajamentelor silvice"/>
    <s v="HUNEDOARA"/>
    <s v="-"/>
    <s v="Tara: România; Judet: HUNEDOARA; -;   -; Nr: -;"/>
    <n v="1982"/>
    <n v="1337"/>
    <n v="20"/>
    <s v="in administrare"/>
    <s v="HG 982/1998;;OUG.1 din 04/01/2017;HG.354/18.05.2017;OUG.68 din 06/11/2019"/>
    <s v="imobil"/>
    <s v="Lungime= Km;Suprafeţe= ha;CF= ;"/>
  </r>
  <r>
    <x v="5800"/>
    <s v="8.04.04"/>
    <m/>
    <m/>
    <s v="DRUM AUTO TISA_TOTILOR-RAUSOR 17"/>
    <s v="conform amenajamentelor silvice"/>
    <s v="HUNEDOARA"/>
    <s v="-"/>
    <s v="Tara: România; Judet: HUNEDOARA; -;   -; Nr: -;"/>
    <n v="1955"/>
    <n v="853"/>
    <n v="20"/>
    <s v="in administrare"/>
    <s v="HG 982/1998;;OUG.1 din 04/01/2017;OUG.68 din 06/11/2019"/>
    <s v="imobil"/>
    <s v="drum auto forestier"/>
  </r>
  <r>
    <x v="5801"/>
    <s v="8.04.04"/>
    <m/>
    <m/>
    <s v="2RUM AUTO NAIA 7,8 KM"/>
    <s v="conform amenajamentelor silvice"/>
    <s v="HUNEDOARA"/>
    <s v="-"/>
    <s v="Tara: România; Judet: HUNEDOARA; -;   -; Nr: -;"/>
    <n v="1985"/>
    <n v="146"/>
    <n v="20"/>
    <s v="in administrare"/>
    <s v="HG 982/1998;;OUG.1 din 04/01/2017;HG.354/18.05.2017;OUG.68 din 06/11/2019"/>
    <s v="imobil"/>
    <s v="Lungime= Km;Suprafeţe= ha;CF= ;"/>
  </r>
  <r>
    <x v="5802"/>
    <s v="8.04.04"/>
    <m/>
    <m/>
    <s v="DRUM AUTO PR.CORBULUI-BALAURUL 3"/>
    <s v="conform amenajamentelor silvice"/>
    <s v="HUNEDOARA"/>
    <s v="-"/>
    <s v="Tara: România; Judet: HUNEDOARA; -;   -; Nr: -;"/>
    <n v="1984"/>
    <n v="46366"/>
    <n v="20"/>
    <s v="in administrare"/>
    <s v="HG 982/1998;;OUG.1 din 04/01/2017;HG.354/18.05.2017;OUG.68 din 06/11/2019"/>
    <s v="imobil"/>
    <s v="Lungime= Km;Suprafeţe= ha;CF= ;"/>
  </r>
  <r>
    <x v="5803"/>
    <s v="8.04.04"/>
    <m/>
    <m/>
    <s v="DRUM AUTO FRASIN-BOGDANESCU 1,5"/>
    <s v="conform amenajamentelor silvice"/>
    <s v="HUNEDOARA"/>
    <s v="-"/>
    <s v="Tara: România; Judet: HUNEDOARA; -;   -; Nr: -;"/>
    <n v="1969"/>
    <n v="4432"/>
    <n v="20"/>
    <s v="in administrare"/>
    <s v="HG 982/1998;;OUG.1 din 04/01/2017;HG.354/18.05.2017;OUG.68 din 06/11/2019"/>
    <s v="imobil"/>
    <s v="Lungime= Km;Suprafeţe= ha;CF= ;"/>
  </r>
  <r>
    <x v="5804"/>
    <s v="8.04.04"/>
    <m/>
    <m/>
    <s v="DRUM AUTO PR.STRIMBULUI 7,1 KM"/>
    <s v="conform amenajamentelor silvice"/>
    <s v="HUNEDOARA"/>
    <s v="-"/>
    <s v="Tara: România; Judet: HUNEDOARA; -;   -; Nr: -;"/>
    <n v="1963"/>
    <n v="5829"/>
    <n v="20"/>
    <s v="in administrare"/>
    <s v="HG 982/1998;;OUG.1 din 04/01/2017;HG.354/18.05.2017;OUG.68 din 06/11/2019"/>
    <s v="imobil"/>
    <s v="Lungime= Km;Suprafeţe= ha;CF= ;"/>
  </r>
  <r>
    <x v="5805"/>
    <s v="8.04.04"/>
    <m/>
    <m/>
    <s v="DRUM AUTO PAROASA 1,0 KM"/>
    <s v="conform amenajamentelor silvice"/>
    <s v="HUNEDOARA"/>
    <s v="-"/>
    <s v="Tara: România; Judet: HUNEDOARA; -;   -; Nr: -;"/>
    <n v="1982"/>
    <n v="69463"/>
    <n v="20"/>
    <s v="in administrare"/>
    <s v="HG 982/1998;;OUG.1 din 04/01/2017;HG.354/18.05.2017;OUG.68 din 06/11/2019"/>
    <s v="imobil"/>
    <s v="Lungime= Km;Suprafeţe= ha;CF= ;"/>
  </r>
  <r>
    <x v="5806"/>
    <s v="8.04.04"/>
    <m/>
    <m/>
    <s v="DRUM AUTO PERELUNGIRE VALEAMARII"/>
    <s v="conform amenajamentelor silvice"/>
    <s v="HUNEDOARA"/>
    <s v="-"/>
    <s v="Tara: România; Judet: HUNEDOARA; -;   -; Nr: -;"/>
    <n v="1985"/>
    <n v="15669"/>
    <n v="20"/>
    <s v="in administrare"/>
    <s v="HG 982/1998;;OUG.1 din 04/01/2017;HG.354/18.05.2017;OUG.68 din 06/11/2019"/>
    <s v="imobil"/>
    <s v="Lungime= Km;Suprafeţe= ha;CF= ;"/>
  </r>
  <r>
    <x v="5807"/>
    <s v="8.04.04"/>
    <m/>
    <m/>
    <s v="DRUM AUTO MIERLASU TR.II 1,1 KM"/>
    <s v="conform amenajamentelor silvice"/>
    <s v="HUNEDOARA"/>
    <s v="-"/>
    <s v="Tara: România; Judet: HUNEDOARA; -;   -; Nr: -;"/>
    <n v="1982"/>
    <n v="79398"/>
    <n v="20"/>
    <s v="in administrare"/>
    <s v="HG 982/1998;;OUG.1 din 04/01/2017;HG.354/18.05.2017;OUG.68 din 06/11/2019"/>
    <s v="imobil"/>
    <s v="Lungime= Km;Suprafeţe= ha;CF= ;"/>
  </r>
  <r>
    <x v="5808"/>
    <s v="8.04.04"/>
    <m/>
    <m/>
    <s v="DRUM AUTO VALEA TISEI 2,5 KM"/>
    <s v="conform amenajamentelor silvice"/>
    <s v="HUNEDOARA"/>
    <s v="-"/>
    <s v="Tara: România; Judet: HUNEDOARA; -;   -; Nr: -;"/>
    <n v="1978"/>
    <n v="17079"/>
    <n v="20"/>
    <s v="in administrare"/>
    <s v="HG 982/1998;;OUG.1 din 04/01/2017;HG.354/18.05.2017;OUG.68 din 06/11/2019"/>
    <s v="imobil"/>
    <s v="Lungime= Km;Suprafeţe= ha;CF= ;"/>
  </r>
  <r>
    <x v="5809"/>
    <s v="8.30.01"/>
    <m/>
    <m/>
    <s v="TRAVERSARE CONSOLIDARE PR.BUDURO"/>
    <s v="conform amenajamentelor silvice"/>
    <s v="HUNEDOARA"/>
    <s v="-"/>
    <s v="Tara: România; Judet: HUNEDOARA; -;   -; Nr: -;"/>
    <n v="1989"/>
    <n v="29"/>
    <n v="20"/>
    <s v="in administrare"/>
    <s v="HG 982/1998;HG 1344/2011;OUG.1 din 04/01/2017;OUG.68 din 06/11/2019;HG.846/08.10.2020"/>
    <s v="imobil"/>
    <s v="Lungime albie corectată/consolidată=0,05 km;"/>
  </r>
  <r>
    <x v="5810"/>
    <s v="8.30.01"/>
    <m/>
    <m/>
    <s v="TRAVERSARE CONSOLIDARE UA 240"/>
    <s v="conform amenajamentelor silvice"/>
    <s v="HUNEDOARA"/>
    <s v="-"/>
    <s v="Tara: România; Judet: HUNEDOARA; -;   -; Nr: -;"/>
    <n v="1989"/>
    <n v="8"/>
    <n v="20"/>
    <s v="in administrare"/>
    <s v="HG 982/1998;HG 1344/2011;OUG.1 din 04/01/2017;OUG.68 din 06/11/2019;HG.846/08.10.2020"/>
    <s v="imobil"/>
    <s v="Lungime albie corectată/consolidată=0,01 km;"/>
  </r>
  <r>
    <x v="5811"/>
    <s v="8.30.01"/>
    <m/>
    <m/>
    <s v="BARAJE CORECTIA TORENTI PR.BOCSE"/>
    <s v="conform amenajamentelor silvice"/>
    <s v="HUNEDOARA"/>
    <s v="-"/>
    <s v="Tara: România; Judet: HUNEDOARA; -;   -; Nr: -;"/>
    <n v="1986"/>
    <n v="491"/>
    <n v="20"/>
    <s v="in administrare"/>
    <s v="HG 982/1998;HG 1344/2011;OUG.1 din 04/01/2017;HG.354/18.05.2017;OUG.68 din 06/11/2019;HG.846/08.10.2020"/>
    <s v="imobil"/>
    <s v="Lungime albie corectată/consolidată=0,88 km;"/>
  </r>
  <r>
    <x v="5812"/>
    <s v="8.04.04"/>
    <m/>
    <m/>
    <s v="DRUM AUTO MIHU DOBRA 3,0 KM"/>
    <s v="conform amenajamentelor silvice"/>
    <s v="HUNEDOARA"/>
    <s v="-"/>
    <s v="Tara: România; Judet: HUNEDOARA; -;   -; Nr: -;"/>
    <n v="1984"/>
    <n v="32079"/>
    <n v="20"/>
    <s v="in administrare"/>
    <s v="HG 982/1998;HG 1344/2011;OUG.1 din 04/01/2017;HG.354/18.05.2017;OUG.68 din 06/11/2019"/>
    <s v="imobil"/>
    <s v="Lungime= Km;Suprafeţe= ha;CF= ;"/>
  </r>
  <r>
    <x v="5813"/>
    <s v="8.04.04"/>
    <m/>
    <m/>
    <s v="DRUM AUTO HIREANCU 9,3 KM"/>
    <s v="conform amenajamentelor silvice"/>
    <s v="HUNEDOARA"/>
    <s v="-"/>
    <s v="Tara: România; Judet: HUNEDOARA; -;   -; Nr: -;"/>
    <n v="1967"/>
    <n v="11772"/>
    <n v="20"/>
    <s v="in administrare"/>
    <s v="HG 982/1998;HG 1344/2011;OUG.1 din 04/01/2017;HG.354/18.05.2017;OUG.68 din 06/11/2019"/>
    <s v="imobil"/>
    <s v="Lungime= Km;Suprafeţe= ha;CF= ;"/>
  </r>
  <r>
    <x v="5814"/>
    <s v="8.04.04"/>
    <m/>
    <m/>
    <s v="DRUM AUTO CRIVA 2,1 KM"/>
    <s v="conform amenajamentelor silvice"/>
    <s v="HUNEDOARA"/>
    <s v="-"/>
    <s v="Tara: România; Judet: HUNEDOARA; -;   -; Nr: -;"/>
    <n v="1962"/>
    <n v="204"/>
    <n v="20"/>
    <s v="in administrare"/>
    <s v="HG 982/1998;;OUG.1 din 04/01/2017;OUG.68 din 06/11/2019"/>
    <s v="imobil"/>
    <s v="drum auto forestier"/>
  </r>
  <r>
    <x v="5815"/>
    <s v="8.04.04"/>
    <m/>
    <m/>
    <s v="DRUM AUTO POIANA RACHITELE 2,1 K"/>
    <s v="conform amenajamentelor silvice"/>
    <s v="HUNEDOARA"/>
    <s v="-"/>
    <s v="Tara: România; Judet: HUNEDOARA; -;   -; Nr: -;"/>
    <n v="1959"/>
    <n v="419"/>
    <n v="20"/>
    <s v="in administrare"/>
    <s v="HG 982/1998;HG 1344/2011;OUG.1 din 04/01/2017;HG.354/18.05.2017;OUG.68 din 06/11/2019"/>
    <s v="imobil"/>
    <s v="Lungime= Km;Suprafeţe= ha;CF= ;"/>
  </r>
  <r>
    <x v="5816"/>
    <s v="8.04.04"/>
    <m/>
    <m/>
    <s v="DRUM AUTO DENSUS-LIZIERA 2,6 KM"/>
    <s v="conform amenajamentelor silvice"/>
    <s v="HUNEDOARA"/>
    <s v="-"/>
    <s v="Tara: România; Judet: HUNEDOARA; -;   -; Nr: -;"/>
    <n v="1980"/>
    <n v="1562"/>
    <n v="20"/>
    <s v="in administrare"/>
    <s v="HG 982/1998;;OUG.1 din 04/01/2017;HG.354/18.05.2017;OUG.68 din 06/11/2019"/>
    <s v="imobil"/>
    <s v="Lungime= Km;Suprafeţe= ha;CF= ;"/>
  </r>
  <r>
    <x v="5817"/>
    <s v="8.04.04"/>
    <m/>
    <m/>
    <s v="DRUM AUTO LACURI 6,2 KM"/>
    <s v="conform amenajamentelor silvice"/>
    <s v="HUNEDOARA"/>
    <s v="-"/>
    <s v="Tara: România; Judet: HUNEDOARA; -;   -; Nr: -;"/>
    <n v="1966"/>
    <n v="1659"/>
    <n v="20"/>
    <s v="in administrare"/>
    <s v="HG 982/1998;;OUG.1 din 04/01/2017;HG.354/18.05.2017;OUG.68 din 06/11/2019"/>
    <s v="imobil"/>
    <s v="Lungime= Km;Suprafeţe= ha;CF= ;"/>
  </r>
  <r>
    <x v="5818"/>
    <s v="8.04.04"/>
    <m/>
    <m/>
    <s v="DRUM AUTO LUDESTI-DL.CORNILOR 3,"/>
    <s v="conform amenajamentelor silvice"/>
    <s v="HUNEDOARA"/>
    <s v="-"/>
    <s v="Tara: România; Judet: HUNEDOARA; -;   -; Nr: -;"/>
    <n v="1981"/>
    <n v="2875"/>
    <n v="20"/>
    <s v="in administrare"/>
    <s v="HG 982/1998;;OUG.1 din 04/01/2017;HG.354/18.05.2017;OUG.68 din 06/11/2019"/>
    <s v="imobil"/>
    <s v="Lungime= Km;Suprafeţe= ha;CF= ;"/>
  </r>
  <r>
    <x v="5819"/>
    <s v="8.04.04"/>
    <m/>
    <m/>
    <s v="DRUM AUTO OHABA-SACAMAS 2,0 KM"/>
    <s v="conform amenajamentelor silvice"/>
    <s v="HUNEDOARA"/>
    <s v="-"/>
    <s v="Tara: România; Judet: HUNEDOARA; -;   -; Nr: -;"/>
    <n v="1982"/>
    <n v="6436"/>
    <n v="20"/>
    <s v="in administrare"/>
    <s v="HG 982/1998;;OUG.1 din 04/01/2017;HG.354/18.05.2017;OUG.68 din 06/11/2019"/>
    <s v="imobil"/>
    <s v="Lungime= Km;Suprafeţe= ha;CF= ;"/>
  </r>
  <r>
    <x v="5820"/>
    <s v="8.04.04"/>
    <m/>
    <m/>
    <s v="DRUM AUTO VOIA-FRUMOASA 11.8 KM"/>
    <s v="conform amenajamentelor silvice"/>
    <s v="HUNEDOARA"/>
    <s v="-"/>
    <s v="Tara: România; Judet: HUNEDOARA; -;   -; Nr: -;"/>
    <n v="1966"/>
    <n v="16923"/>
    <n v="20"/>
    <s v="in administrare"/>
    <s v="HG 982/1998;;OUG.1 din 04/01/2017;HG.354/18.05.2017;OUG.68 din 06/11/2019"/>
    <s v="imobil"/>
    <s v="Lungime= Km;Suprafeţe= ha;CF= ;"/>
  </r>
  <r>
    <x v="5821"/>
    <s v="8.04.04"/>
    <m/>
    <m/>
    <s v="DRUM AUTO AXIAL DOBRA 41,4 KM"/>
    <s v="conform amenajamentelor silvice"/>
    <s v="HUNEDOARA"/>
    <s v="-"/>
    <s v="Tara: România; Judet: HUNEDOARA; -;   -; Nr: -;"/>
    <n v="1965"/>
    <n v="3749348"/>
    <n v="20"/>
    <s v="in administrare"/>
    <s v="HG 982/1998;;OUG.1 din 04/01/2017;HG.354/18.05.2017;OUG.68 din 06/11/2019"/>
    <s v="imobil"/>
    <s v="Lungime= Km;Suprafeţe= ha;CF= ;"/>
  </r>
  <r>
    <x v="5822"/>
    <s v="8.04.04"/>
    <m/>
    <m/>
    <s v="DRUM AUTO SALATRUC 8,6 KM"/>
    <s v="conform amenajamentelor silvice"/>
    <s v="HUNEDOARA"/>
    <s v="-"/>
    <s v="Tara: România; Judet: HUNEDOARA; -;   -; Nr: -;"/>
    <n v="1960"/>
    <n v="12004"/>
    <n v="20"/>
    <s v="in administrare"/>
    <s v="HG 982/1998;;OUG.1 din 04/01/2017;HG.354/18.05.2017;OUG.68 din 06/11/2019"/>
    <s v="imobil"/>
    <s v="Lungime= Km;Suprafeţe= ha;CF= ;"/>
  </r>
  <r>
    <x v="5823"/>
    <s v="8.04.04"/>
    <m/>
    <m/>
    <s v="DRUM AUTO TISA 5,3 KM"/>
    <s v="conform amenajamentelor silvice"/>
    <s v="HUNEDOARA"/>
    <s v="-"/>
    <s v="Tara: România; Judet: HUNEDOARA; -;   -; Nr: -;"/>
    <n v="1955"/>
    <n v="1281"/>
    <n v="20"/>
    <s v="in administrare"/>
    <s v="HG 982/1998;;OUG.1 din 04/01/2017;HG.354/18.05.2017;OUG.68 din 06/11/2019"/>
    <s v="imobil"/>
    <s v="Lungime= Km;Suprafeţe= ha;CF= ;"/>
  </r>
  <r>
    <x v="5824"/>
    <s v="8.04.04"/>
    <m/>
    <m/>
    <s v="DRUM AUTO SALCIVA 1,6 KM"/>
    <s v="conform amenajamentelor silvice"/>
    <s v="HUNEDOARA"/>
    <s v="-"/>
    <s v="Tara: România; Judet: HUNEDOARA; -;   -; Nr: -;"/>
    <n v="1961"/>
    <n v="1153"/>
    <n v="20"/>
    <s v="in administrare"/>
    <s v="HG 982/1998;;OUG.1 din 04/01/2017;HG.354/18.05.2017;OUG.68 din 06/11/2019"/>
    <s v="imobil"/>
    <s v="Lungime= Km;Suprafeţe= ha;CF= ;"/>
  </r>
  <r>
    <x v="5825"/>
    <s v="8.04.04"/>
    <m/>
    <m/>
    <s v="DRUM AUTO FORESTIER LESPEZI 1,2"/>
    <s v="conform amenajamentelor silvice"/>
    <s v="HUNEDOARA"/>
    <s v="-"/>
    <s v="Tara: România; Judet: HUNEDOARA; -;   -; Nr: -;"/>
    <n v="1984"/>
    <n v="85366"/>
    <n v="20"/>
    <s v="in administrare"/>
    <s v="HG 982/1998;HG 1344/2011;OUG.1 din 04/01/2017;HG.354/18.05.2017;OUG.68 din 06/11/2019"/>
    <s v="imobil"/>
    <s v="Lungime= Km;Suprafeţe= ha;CF= ;"/>
  </r>
  <r>
    <x v="5826"/>
    <s v="8.04.04"/>
    <m/>
    <m/>
    <s v="DRUM AUTO CREANGA-SACARAMB 1,4 K"/>
    <s v="conform amenajamentelor silvice"/>
    <s v="HUNEDOARA"/>
    <s v="-"/>
    <s v="Tara: România; Judet: HUNEDOARA; -;   -; Nr: -;"/>
    <n v="1964"/>
    <n v="124236"/>
    <n v="20"/>
    <s v="in administrare"/>
    <s v="HG 982/1998;HG 1344/2011;OUG.1 din 04/01/2017;HG.354/18.05.2017;OUG.68 din 06/11/2019"/>
    <s v="imobil"/>
    <s v="Lungime= Km;Suprafeţe= ha;CF= ;"/>
  </r>
  <r>
    <x v="5827"/>
    <s v="8.04.04"/>
    <m/>
    <m/>
    <s v="DRUM AUTO BUCURSCI PODURI 1,1 KM"/>
    <s v="conform amenajamentelor silvice"/>
    <s v="HUNEDOARA"/>
    <s v="-"/>
    <s v="Tara: România; Judet: HUNEDOARA; -;   -; Nr: -;"/>
    <n v="1968"/>
    <n v="874"/>
    <n v="20"/>
    <s v="in administrare"/>
    <s v="HG 982/1998;HG 1344/2011;OUG.1 din 04/01/2017;HG.354/18.05.2017;OUG.68 din 06/11/2019"/>
    <s v="imobil"/>
    <s v="Lungime= Km;Suprafeţe= ha;CF= ;"/>
  </r>
  <r>
    <x v="5828"/>
    <s v="8.04.04"/>
    <m/>
    <m/>
    <s v="DRUM AUTO PARAUL URSEI 1,5 KM"/>
    <s v="conform amenajamentelor silvice"/>
    <s v="HUNEDOARA"/>
    <s v="-"/>
    <s v="Tara: România; Judet: HUNEDOARA; -;   -; Nr: -;"/>
    <n v="1982"/>
    <n v="507"/>
    <n v="20"/>
    <s v="in administrare"/>
    <s v="HG 982/1998;HG 1344/2011;OUG.1 din 04/01/2017;HG.354/18.05.2017;OUG.68 din 06/11/2019"/>
    <s v="imobil"/>
    <s v="Lungime= Km;Suprafeţe= ha;CF= ;"/>
  </r>
  <r>
    <x v="5829"/>
    <s v="8.04.04"/>
    <m/>
    <m/>
    <s v="DRUM AUTO VALEA ALBA 1,0 KM"/>
    <s v="conform amenajamentelor silvice"/>
    <s v="HUNEDOARA"/>
    <s v="-"/>
    <s v="Tara: România; Judet: HUNEDOARA; -;   -; Nr: -;"/>
    <n v="1984"/>
    <n v="203"/>
    <n v="20"/>
    <s v="in administrare"/>
    <s v="HG 982/1998;HG 1344/2011;OUG.1 din 04/01/2017;HG.354/18.05.2017;OUG.68 din 06/11/2019"/>
    <s v="imobil"/>
    <s v="Lungime= Km;Suprafeţe= ha;CF= ;"/>
  </r>
  <r>
    <x v="5830"/>
    <s v="8.04.04"/>
    <m/>
    <m/>
    <s v="DRUM AUTO DARJANA 4,0 KM"/>
    <s v="conform amenajamentelor silvice"/>
    <s v="HUNEDOARA"/>
    <s v="-"/>
    <s v="Tara: România; Judet: HUNEDOARA; -;   -; Nr: -;"/>
    <n v="1982"/>
    <n v="213"/>
    <n v="20"/>
    <s v="in administrare"/>
    <s v="HG 982/1998;HG 1344/2011;OUG.1 din 04/01/2017;HG.354/18.05.2017;OUG.68 din 06/11/2019"/>
    <s v="imobil"/>
    <s v="Lungime= Km;Suprafeţe= ha;CF= ;"/>
  </r>
  <r>
    <x v="5831"/>
    <s v="8.04.04"/>
    <m/>
    <m/>
    <s v="DRUM AUTO FORESTIER DARJANA 1,3"/>
    <s v="conform amenajamentelor silvice"/>
    <s v="HUNEDOARA"/>
    <s v="-"/>
    <s v="Tara: România; Judet: HUNEDOARA; -;   -; Nr: -;"/>
    <n v="1991"/>
    <n v="168"/>
    <n v="20"/>
    <s v="in administrare"/>
    <s v="HG 982/1998;HG 1344/2011;OUG.1 din 04/01/2017;HG.354/18.05.2017;OUG.68 din 06/11/2019"/>
    <s v="imobil"/>
    <s v="Lungime= Km;Suprafeţe= ha;CF= ;"/>
  </r>
  <r>
    <x v="5832"/>
    <s v="8.04.04"/>
    <m/>
    <m/>
    <s v="DRUM AUTO JIGOROSITA 2,7 KM"/>
    <s v="conform amenajamentelor silvice"/>
    <s v="HUNEDOARA"/>
    <s v="-"/>
    <s v="Tara: România; Judet: HUNEDOARA; -;   -; Nr: -;"/>
    <n v="1984"/>
    <n v="2591"/>
    <n v="20"/>
    <s v="in administrare"/>
    <s v="HG 982/1998;; HG 478/ 24-IUN-15;HG.478/24-IUN-15;OUG.1 din 04/01/2017;HG.354/18.05.2017;OUG.68 din 06/11/2019"/>
    <s v="imobil"/>
    <s v="Lungime=2,7 Km;Suprafeţe= ha;CF= ;"/>
  </r>
  <r>
    <x v="5833"/>
    <s v="8.04.04"/>
    <m/>
    <m/>
    <s v="DRUM AUTO TECURI LIZIERE 3,0 KM"/>
    <s v="conform amenajamentelor silvice"/>
    <s v="HUNEDOARA"/>
    <s v="-"/>
    <s v="Tara: România; Judet: HUNEDOARA; -;   -; Nr: -;"/>
    <n v="1986"/>
    <n v="27834"/>
    <n v="20"/>
    <s v="in administrare"/>
    <s v="HG 982/1998;; HG 478/ 24-IUN-15;HG.478/24-IUN-15;OUG.1 din 04/01/2017;HG.354/18.05.2017;OUG.68 din 06/11/2019"/>
    <s v="imobil"/>
    <s v="Lungime=3,0 Km;Suprafeţe= ha;CF= ;"/>
  </r>
  <r>
    <x v="5834"/>
    <s v="8.04.04"/>
    <m/>
    <m/>
    <s v="DRUM AUTO VATISOARA 1,5 KM"/>
    <s v="conform amenajamentelor silvice"/>
    <s v="HUNEDOARA"/>
    <s v="-"/>
    <s v="Tara: România; Judet: HUNEDOARA; -;   -; Nr: -;"/>
    <n v="1963"/>
    <n v="749"/>
    <n v="20"/>
    <s v="in administrare"/>
    <s v="HG 982/1998;HG 1344/2011;OUG.1 din 04/01/2017;HG.354/18.05.2017;OUG.68 din 06/11/2019"/>
    <s v="imobil"/>
    <s v="Lungime= Km;Suprafeţe= ha;CF= ;"/>
  </r>
  <r>
    <x v="5835"/>
    <s v="8.04.04"/>
    <m/>
    <m/>
    <s v="DRUM AUTO CERBOAIA 5,3 KM"/>
    <s v="conform amenajamentelor silvice"/>
    <s v="HUNEDOARA"/>
    <s v="-"/>
    <s v="Tara: România; Judet: HUNEDOARA; -;   -; Nr: -;"/>
    <n v="1967"/>
    <n v="11000"/>
    <n v="20"/>
    <s v="in administrare"/>
    <s v="HG 982/1998;HG 1344/2011;OUG.1 din 04/01/2017;OUG.68 din 06/11/2019"/>
    <s v="imobil"/>
    <s v="drum auto forestier"/>
  </r>
  <r>
    <x v="5836"/>
    <s v="8.04.04"/>
    <m/>
    <m/>
    <s v="DAF ALUNU MARE II"/>
    <s v="conform amenajamentelor silvice"/>
    <s v="CLUJ"/>
    <s v="-"/>
    <s v="Tara: România; Judet: CLUJ; -;   -; Nr: -;"/>
    <n v="1961"/>
    <n v="2189"/>
    <n v="12"/>
    <s v="in administrare"/>
    <s v="HG 982/1998;;OUG.1 din 04/01/2017;OUG.68 din 06/11/2019"/>
    <s v="imobil"/>
    <s v="drum auto forestier"/>
  </r>
  <r>
    <x v="5837"/>
    <s v="8.04.04"/>
    <m/>
    <m/>
    <s v="DAF MONOSEI"/>
    <s v="conform amenajamentelor silvice"/>
    <s v="CLUJ"/>
    <s v="-"/>
    <s v="Tara: România; Judet: CLUJ; -;   -; Nr: -;"/>
    <n v="1961"/>
    <n v="2081"/>
    <n v="12"/>
    <s v="in administrare"/>
    <s v="HG 982/1998;;OUG.1 din 04/01/2017;OUG.68 din 06/11/2019"/>
    <s v="imobil"/>
    <s v="drum auto forestier"/>
  </r>
  <r>
    <x v="5838"/>
    <s v="8.04.04"/>
    <m/>
    <m/>
    <s v="DAF DRAGOIASA"/>
    <s v="conform amenajamentelor silvice"/>
    <s v="CLUJ"/>
    <s v="-"/>
    <s v="Tara: România; Judet: CLUJ; -;   -; Nr: -;"/>
    <n v="1961"/>
    <n v="8599"/>
    <n v="12"/>
    <s v="in administrare"/>
    <s v="HG 982/1998;;OUG.1 din 04/01/2017;OUG.68 din 06/11/2019"/>
    <s v="imobil"/>
    <s v="drum auto forestier"/>
  </r>
  <r>
    <x v="5839"/>
    <s v="8.30.01"/>
    <m/>
    <m/>
    <s v="CT ALUNIS"/>
    <s v="conform amenajamentelor silvice"/>
    <s v="CLUJ"/>
    <s v="-"/>
    <s v="Tara: România; Judet: CLUJ; -;   -; Nr: -;"/>
    <n v="1989"/>
    <n v="24155"/>
    <n v="12"/>
    <s v="in administrare"/>
    <s v="HG 982/1998;;OUG.1 din 04/01/2017;HG.354/18.05.2017;OUG.68 din 06/11/2019;HG.846/08.10.2020"/>
    <s v="imobil"/>
    <s v="Lungime albie corectată/consolidată=2 km;"/>
  </r>
  <r>
    <x v="5840"/>
    <s v="8.30._"/>
    <m/>
    <m/>
    <s v="CANALE BETON EVACUARE RACHITELE"/>
    <s v="conform amenajamentelor silvice"/>
    <s v="CLUJ"/>
    <s v="-"/>
    <s v="Tara: România; Judet: CLUJ; -;   -; Nr: -;"/>
    <n v="1965"/>
    <n v="2091"/>
    <n v="12"/>
    <s v="in administrare"/>
    <s v="HG 982/1998;;OUG.1 din 04/01/2017;OUG.68 din 06/11/2019"/>
    <s v="imobil"/>
    <s v="lucrari de corectarea torentilor"/>
  </r>
  <r>
    <x v="5841"/>
    <s v="8.04.04"/>
    <m/>
    <m/>
    <s v="DAF SOMESUL RECE"/>
    <s v="conform amenajamentelor silvice"/>
    <s v="CLUJ"/>
    <s v="-"/>
    <s v="Tara: România; Judet: CLUJ; -;   -; Nr: -;"/>
    <n v="1965"/>
    <n v="25019"/>
    <n v="12"/>
    <s v="in administrare"/>
    <s v="HG 982/1998;;OUG.1 din 04/01/2017;OUG.68 din 06/11/2019"/>
    <s v="imobil"/>
    <s v="drum auto forestier"/>
  </r>
  <r>
    <x v="5842"/>
    <s v="8.04.04"/>
    <m/>
    <m/>
    <s v="DAF FIESU"/>
    <s v="conform amenajamentelor silvice"/>
    <s v="CLUJ"/>
    <s v="-"/>
    <s v="Tara: România; Judet: CLUJ; -;   -; Nr: -;"/>
    <n v="1985"/>
    <n v="14631"/>
    <n v="12"/>
    <s v="in administrare"/>
    <s v="HG 982/1998;HG 1344/2011;OUG.1 din 04/01/2017;HG.354/18.05.2017;OUG.68 din 06/11/2019"/>
    <s v="imobil"/>
    <s v="Lungime= Km;Suprafeţe= ha;CF= ;"/>
  </r>
  <r>
    <x v="5843"/>
    <s v="8.04.04"/>
    <m/>
    <m/>
    <s v="DAF PR.VARFULUI"/>
    <s v="conform amenajamentelor silvice"/>
    <s v="CLUJ"/>
    <s v="-"/>
    <s v="Tara: România; Judet: CLUJ; -;   -; Nr: -;"/>
    <n v="1983"/>
    <n v="28700"/>
    <n v="12"/>
    <s v="in administrare"/>
    <s v="HG 982/1998;HG 1344/2011;OUG.1 din 04/01/2017;HG.354/18.05.2017;OUG.68 din 06/11/2019"/>
    <s v="imobil"/>
    <s v="Lungime= Km;Suprafeţe= ha;CF= ;"/>
  </r>
  <r>
    <x v="5844"/>
    <s v="8.04.04"/>
    <m/>
    <m/>
    <s v="DAF DOBRUS GRINDURI"/>
    <s v="conform amenajamentelor silvice"/>
    <s v="CLUJ"/>
    <s v="-"/>
    <s v="Tara: România; Judet: CLUJ; -;   -; Nr: -;"/>
    <n v="1975"/>
    <n v="20188"/>
    <n v="12"/>
    <s v="in administrare"/>
    <s v="HG 982/1998;HG 1344/2011;OUG.1 din 04/01/2017;HG.354/18.05.2017;OUG.68 din 06/11/2019"/>
    <s v="imobil"/>
    <s v="Lungime= Km;Suprafeţe= ha;CF= ;"/>
  </r>
  <r>
    <x v="5845"/>
    <s v="8.04.04"/>
    <m/>
    <m/>
    <s v="DAF VISTEA"/>
    <s v="conform amenajamentelor silvice"/>
    <s v="CLUJ"/>
    <s v="-"/>
    <s v="Tara: România; Judet: CLUJ; -;   -; Nr: -;"/>
    <n v="1982"/>
    <n v="6095"/>
    <n v="12"/>
    <s v="in administrare"/>
    <s v="HG 982/1998;;OUG.1 din 04/01/2017;HG.354/18.05.2017;OUG.68 din 06/11/2019"/>
    <s v="imobil"/>
    <s v="Lungime= Km;Suprafeţe= ha;CF= ;"/>
  </r>
  <r>
    <x v="5846"/>
    <s v="8.30.01"/>
    <m/>
    <m/>
    <s v="CT NEGRUTA"/>
    <s v="conform amenajamentelor silvice"/>
    <s v="CLUJ"/>
    <s v="-"/>
    <s v="Tara: România; Judet: CLUJ; -;   -; Nr: -;"/>
    <n v="1983"/>
    <n v="49914"/>
    <n v="12"/>
    <s v="in administrare"/>
    <s v="HG 982/1998;HG 1344/2011;OUG.1 din 04/01/2017;HG.354/18.05.2017;OUG.68 din 06/11/2019;HG.846/08.10.2020"/>
    <s v="imobil"/>
    <s v="Lungime albie corectată/consolidată=1,1 km;"/>
  </r>
  <r>
    <x v="5847"/>
    <s v="8.04.04"/>
    <m/>
    <m/>
    <s v="DAF PR.PORCULUI"/>
    <s v="conform amenajamentelor silvice"/>
    <s v="CLUJ"/>
    <s v="-"/>
    <s v="Tara: România; Judet: CLUJ; -;   -; Nr: -;"/>
    <n v="1974"/>
    <n v="4345"/>
    <n v="12"/>
    <s v="in administrare"/>
    <s v="HG 982/1998;;OUG.1 din 04/01/2017;HG.354/18.05.2017;OUG.68 din 06/11/2019"/>
    <s v="imobil"/>
    <s v="Lungime= Km;Suprafeţe= ha;CF= ;"/>
  </r>
  <r>
    <x v="5848"/>
    <s v="8.04.04"/>
    <m/>
    <m/>
    <s v="DAF VALEA MARE AVAL"/>
    <s v="conform amenajamentelor silvice"/>
    <s v="SĂLAJ"/>
    <s v="-"/>
    <s v="Tara: România; Judet: SĂLAJ; -;   -; Nr: -;"/>
    <n v="1984"/>
    <n v="21491"/>
    <n v="31"/>
    <s v="in administrare"/>
    <s v="HG 982/1998;;OUG.1 din 04/01/2017;OUG.68 din 06/11/2019"/>
    <s v="imobil"/>
    <s v="drum auto forestier"/>
  </r>
  <r>
    <x v="5849"/>
    <s v="8.04.04"/>
    <m/>
    <m/>
    <s v="DAF DIGURI"/>
    <s v="conform amenajamentelor silvice"/>
    <s v="SĂLAJ"/>
    <s v="-"/>
    <s v="Tara: România; Judet: SĂLAJ; -;   -; Nr: -;"/>
    <n v="1981"/>
    <n v="27842"/>
    <n v="31"/>
    <s v="in administrare"/>
    <s v="HG 982/1998;;OUG.1 din 04/01/2017;OUG.68 din 06/11/2019"/>
    <s v="imobil"/>
    <s v="drum auto forestier"/>
  </r>
  <r>
    <x v="5850"/>
    <s v="8.04.04"/>
    <m/>
    <m/>
    <s v="DAF VALEA CUPTOARELOR 2 KM"/>
    <s v="conform amenajamentelor silvice"/>
    <s v="SĂLAJ"/>
    <s v="-"/>
    <s v="Tara: România; Judet: SĂLAJ; -;   -; Nr: -;"/>
    <n v="1985"/>
    <n v="24435"/>
    <n v="31"/>
    <s v="in administrare"/>
    <s v="HG 982/1998;;OUG.1 din 04/01/2017;OUG.68 din 06/11/2019"/>
    <s v="imobil"/>
    <s v="drum auto forestier"/>
  </r>
  <r>
    <x v="5851"/>
    <s v="8.04.04"/>
    <m/>
    <m/>
    <s v="DAF VALEA DRACULUI"/>
    <s v="conform amenajamentelor silvice"/>
    <s v="SĂLAJ"/>
    <s v="-"/>
    <s v="Tara: România; Judet: SĂLAJ; -;   -; Nr: -;"/>
    <n v="1981"/>
    <n v="56875"/>
    <n v="31"/>
    <s v="in administrare"/>
    <s v="HG 982/1998;HG 1344/2011;OUG.1 din 04/01/2017;OUG.68 din 06/11/2019"/>
    <s v="imobil"/>
    <s v="CEHU SILVANIEI"/>
  </r>
  <r>
    <x v="5852"/>
    <s v="8.04.04"/>
    <m/>
    <m/>
    <s v="DAF TOPLITA"/>
    <s v="conform amenajamentelor silvice"/>
    <s v="SĂLAJ"/>
    <s v="-"/>
    <s v="Tara: România; Judet: SĂLAJ; -;   -; Nr: -;"/>
    <n v="1968"/>
    <n v="66012"/>
    <n v="31"/>
    <s v="in administrare"/>
    <s v="HG 982/1998;HG 1344/2011;OUG.1 din 04/01/2017;OUG.68 din 06/11/2019"/>
    <s v="imobil"/>
    <s v="drum auto forestier"/>
  </r>
  <r>
    <x v="5853"/>
    <s v="8.04.04"/>
    <m/>
    <m/>
    <s v="DAF CERISA BOTASCA"/>
    <s v="conform amenajamentelor silvice"/>
    <s v="SĂLAJ"/>
    <s v="-"/>
    <s v="Tara: România; Judet: SĂLAJ; -;   -; Nr: -;"/>
    <n v="1971"/>
    <n v="47311"/>
    <n v="31"/>
    <s v="in administrare"/>
    <s v="HG 982/1998;;OUG.1 din 04/01/2017;OUG.68 din 06/11/2019"/>
    <s v="imobil"/>
    <s v="drum auto forestier"/>
  </r>
  <r>
    <x v="5854"/>
    <s v="8.04.04"/>
    <m/>
    <m/>
    <s v="DAF VALEA MARE RACSITA"/>
    <s v="conform amenajamentelor silvice"/>
    <s v="SĂLAJ"/>
    <s v="-"/>
    <s v="Tara: România; Judet: SĂLAJ; -;   -; Nr: -;"/>
    <n v="1975"/>
    <n v="31484"/>
    <n v="31"/>
    <s v="in administrare"/>
    <s v="HG 982/1998;;OUG.1 din 04/01/2017;OUG.68 din 06/11/2019"/>
    <s v="imobil"/>
    <s v="drum auto forestier"/>
  </r>
  <r>
    <x v="5855"/>
    <s v="8.04.04"/>
    <m/>
    <m/>
    <s v="D.A.F VALEA VADULUI KM 3,3"/>
    <s v="conform amenajamentelor silvice"/>
    <s v="CLUJ"/>
    <s v="-"/>
    <s v="Tara: România; Judet: CLUJ; -;   -; Nr: -;"/>
    <n v="1977"/>
    <n v="10780"/>
    <n v="12"/>
    <s v="in administrare"/>
    <s v="HG 982/1998;; HG 478/ 24-IUN-15;HG.478/24-IUN-15;OUG.1 din 04/01/2017;HG.354/18.05.2017;OUG.68 din 06/11/2019"/>
    <s v="imobil"/>
    <s v="Lungime= Km;Suprafeţe= ha;CF= ;"/>
  </r>
  <r>
    <x v="5856"/>
    <s v="8.04.04"/>
    <m/>
    <m/>
    <s v="DAF PIRIOL MARE 5.9 KM"/>
    <s v="conform amenajamentelor silvice"/>
    <s v="SĂLAJ"/>
    <s v="-"/>
    <s v="Tara: România; Judet: SĂLAJ; -;   -; Nr: -;"/>
    <n v="1974"/>
    <n v="77081"/>
    <n v="31"/>
    <s v="in administrare"/>
    <s v="HG 982/1998;;OUG.1 din 04/01/2017;OUG.68 din 06/11/2019"/>
    <s v="imobil"/>
    <s v="drum auto forestier"/>
  </r>
  <r>
    <x v="5857"/>
    <s v="8.04.04"/>
    <m/>
    <m/>
    <s v="DAF VALEA VARULUI 0.5 KM"/>
    <s v="conform amenajamentelor silvice"/>
    <s v="SĂLAJ"/>
    <s v="-"/>
    <s v="Tara: România; Judet: SĂLAJ; -;   -; Nr: -;"/>
    <n v="1981"/>
    <n v="11724"/>
    <n v="31"/>
    <s v="in administrare"/>
    <s v="HG 982/1998;;OUG.1 din 04/01/2017;OUG.68 din 06/11/2019"/>
    <s v="imobil"/>
    <s v="drum auto forestier"/>
  </r>
  <r>
    <x v="5858"/>
    <s v="8.30._"/>
    <m/>
    <m/>
    <s v="BARAJ MERA"/>
    <s v="conform amenajamentelor silvice"/>
    <s v="CLUJ"/>
    <s v="-"/>
    <s v="Tara: România; Judet: CLUJ; -;   -; Nr: -;"/>
    <n v="1958"/>
    <n v="7"/>
    <n v="12"/>
    <s v="in administrare"/>
    <s v="HG 982/1998;;OUG.1 din 04/01/2017;OUG.68 din 06/11/2019"/>
    <s v="imobil"/>
    <s v="lucrari de corectarea torentilor"/>
  </r>
  <r>
    <x v="5859"/>
    <s v="8.30._"/>
    <m/>
    <m/>
    <s v="BARAJ MERA"/>
    <s v="conform amenajamentelor silvice"/>
    <s v="CLUJ"/>
    <s v="-"/>
    <s v="Tara: România; Judet: CLUJ; -;   -; Nr: -;"/>
    <n v="1958"/>
    <n v="11"/>
    <n v="12"/>
    <s v="in administrare"/>
    <s v="HG 982/1998;;OUG.1 din 04/01/2017;OUG.68 din 06/11/2019"/>
    <s v="imobil"/>
    <s v="lucrari de corectarea torentilor"/>
  </r>
  <r>
    <x v="5860"/>
    <s v="8.30.01"/>
    <m/>
    <m/>
    <s v="CASCADA DEJANI"/>
    <s v="conform amenajamentelor silvice"/>
    <s v="BRAŞOV"/>
    <s v="-"/>
    <s v="Tara: România; Judet: BRAŞOV; -;   -; Nr: -;"/>
    <n v="1981"/>
    <n v="82"/>
    <n v="8"/>
    <s v="in administrare"/>
    <s v="HG 982/1998;;OUG.1 din 04/01/2017;HG.354/18.05.2017;OUG.68 din 06/11/2019;HG.846/08.10.2020"/>
    <s v="imobil"/>
    <s v="Lungime albie corectată/consolidată=0,1 km;"/>
  </r>
  <r>
    <x v="5861"/>
    <s v="8.30._"/>
    <m/>
    <m/>
    <s v="BARAJ BETON DEJANI"/>
    <s v="conform amenajamentelor silvice"/>
    <s v="BRAŞOV"/>
    <s v="-"/>
    <s v="Tara: România; Judet: BRAŞOV; -;   -; Nr: -;"/>
    <n v="1981"/>
    <n v="355"/>
    <n v="8"/>
    <s v="in administrare"/>
    <s v="HG 982/1998;;OUG.1 din 04/01/2017;OUG.68 din 06/11/2019"/>
    <s v="imobil"/>
    <s v="lucrari de corectarea torentilor"/>
  </r>
  <r>
    <x v="5862"/>
    <s v="8.30._"/>
    <m/>
    <m/>
    <s v="TRAVERSE ZIDARIE MORTAR"/>
    <s v="conform amenajamentelor silvice"/>
    <s v="BRAŞOV"/>
    <s v="-"/>
    <s v="Tara: România; Judet: BRAŞOV; -;   -; Nr: -;"/>
    <n v="1981"/>
    <n v="82"/>
    <n v="8"/>
    <s v="in administrare"/>
    <s v="HG 982/1998;;OUG.1 din 04/01/2017;OUG.68 din 06/11/2019"/>
    <s v="imobil"/>
    <s v="lucrari de corectarea torentilor"/>
  </r>
  <r>
    <x v="5863"/>
    <s v="8.30.01"/>
    <m/>
    <m/>
    <s v="CASCADE PRAG BETON DEJANI"/>
    <s v="conform amenajamentelor silvice"/>
    <s v="BRAŞOV"/>
    <s v="-"/>
    <s v="Tara: România; Judet: BRAŞOV; -;   -; Nr: -;"/>
    <n v="1981"/>
    <n v="68"/>
    <n v="8"/>
    <s v="in administrare"/>
    <s v="HG 982/1998;;OUG.1 din 04/01/2017;HG.354/18.05.2017;OUG.68 din 06/11/2019;HG.846/08.10.2020"/>
    <s v="imobil"/>
    <s v="Lungime albie corectată/consolidată=0,07 km;"/>
  </r>
  <r>
    <x v="5864"/>
    <s v="8.04.04"/>
    <m/>
    <m/>
    <s v="DRUM FORESTIER RIULET"/>
    <s v="conform amenajamentelor silvice"/>
    <s v="BRAŞOV"/>
    <s v="-"/>
    <s v="Tara: România; Judet: BRAŞOV; -;   -; Nr: -;"/>
    <n v="1971"/>
    <n v="1336"/>
    <n v="8"/>
    <s v="in administrare"/>
    <s v="HG 982/1998;;OUG.1 din 04/01/2017;HG.354/18.05.2017;OUG.68 din 06/11/2019"/>
    <s v="imobil"/>
    <s v="Lungime= Km;Suprafeţe= ha;CF= ;"/>
  </r>
  <r>
    <x v="5865"/>
    <s v="8.04.04"/>
    <m/>
    <m/>
    <s v="DRUM FORESTIER DEJANI"/>
    <s v="conform amenajamentelor silvice"/>
    <s v="BRAŞOV"/>
    <s v="-"/>
    <s v="Tara: România; Judet: BRAŞOV; -;   -; Nr: -;"/>
    <n v="1986"/>
    <n v="1082"/>
    <n v="8"/>
    <s v="in administrare"/>
    <s v="HG 982/1998;HG 1344/2011;OUG.1 din 04/01/2017;HG.354/18.05.2017;OUG.68 din 06/11/2019"/>
    <s v="imobil"/>
    <s v="Lungime= Km;Suprafeţe= ha;CF= ;"/>
  </r>
  <r>
    <x v="5866"/>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5867"/>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5868"/>
    <s v="8.04.04"/>
    <m/>
    <m/>
    <s v="DRUM FORESTIER GRESU"/>
    <s v="conform amenajamentelor silvice"/>
    <s v="BRAŞOV"/>
    <s v="-"/>
    <s v="Tara: România; Judet: BRAŞOV; -;   -; Nr: -;"/>
    <n v="1982"/>
    <n v="2105"/>
    <n v="8"/>
    <s v="in administrare"/>
    <s v="HG 982/1998;;OUG.1 din 04/01/2017;OUG.68 din 06/11/2019"/>
    <s v="imobil"/>
    <s v="drum auto forestier"/>
  </r>
  <r>
    <x v="5869"/>
    <s v="8.04.04"/>
    <m/>
    <m/>
    <s v="DRUM FORESTIER TEIS II"/>
    <s v="conform amenajamentelor silvice"/>
    <s v="BRAŞOV"/>
    <s v="-"/>
    <s v="Tara: România; Judet: BRAŞOV; -;   -; Nr: -;"/>
    <n v="1982"/>
    <n v="7165"/>
    <n v="8"/>
    <s v="in administrare"/>
    <s v="HG 982/1998;;OUG.1 din 04/01/2017;OUG.68 din 06/11/2019"/>
    <s v="imobil"/>
    <s v="drum auto forestier"/>
  </r>
  <r>
    <x v="5870"/>
    <s v="8.04.04"/>
    <m/>
    <m/>
    <s v="DRUM FORESTIER DEALUL CRUCII"/>
    <s v="conform amenajamentelor silvice"/>
    <s v="BRAŞOV"/>
    <s v="-"/>
    <s v="Tara: România; Judet: BRAŞOV; -;   -; Nr: -;"/>
    <n v="1975"/>
    <n v="5287"/>
    <n v="8"/>
    <s v="in administrare"/>
    <s v="HG 982/1998;;OUG.1 din 04/01/2017;HG.354/18.05.2017;OUG.68 din 06/11/2019"/>
    <s v="imobil"/>
    <s v="Lungime= Km;Suprafeţe= ha;CF= ;"/>
  </r>
  <r>
    <x v="5871"/>
    <s v="8.04.04"/>
    <m/>
    <m/>
    <s v="DRUM FORESTIER GECU MALOASA"/>
    <s v="conform amenajamentelor silvice"/>
    <s v="BRAŞOV"/>
    <s v="-"/>
    <s v="Tara: România; Judet: BRAŞOV; -;   -; Nr: -;"/>
    <n v="1971"/>
    <n v="17091"/>
    <n v="8"/>
    <s v="in administrare"/>
    <s v="HG 982/1998;HG 1344/2011;OUG.1 din 04/01/2017;OUG.68 din 06/11/2019"/>
    <s v="imobil"/>
    <s v="drum auto forestier"/>
  </r>
  <r>
    <x v="5872"/>
    <s v="8.04.04"/>
    <m/>
    <m/>
    <s v="DRUM FORESTIER VALEA SEBES"/>
    <s v="conform amenajamentelor silvice"/>
    <s v="BRAŞOV"/>
    <s v="-"/>
    <s v="Tara: România; Judet: BRAŞOV; -;   -; Nr: -;"/>
    <n v="1959"/>
    <n v="11384"/>
    <n v="8"/>
    <s v="in administrare"/>
    <s v="HG 982/1998;;OUG.1 din 04/01/2017;OUG.68 din 06/11/2019"/>
    <s v="imobil"/>
    <s v="drum auto forestier"/>
  </r>
  <r>
    <x v="5873"/>
    <s v="8.04.04"/>
    <m/>
    <m/>
    <s v="DRUM FORESTIER VALEA AGERII"/>
    <s v="conform amenajamentelor silvice"/>
    <s v="BRAŞOV"/>
    <s v="-"/>
    <s v="Tara: România; Judet: BRAŞOV; -;   -; Nr: -;"/>
    <n v="1972"/>
    <n v="8142"/>
    <n v="8"/>
    <s v="in administrare"/>
    <s v="HG 982/1998;;OUG.1 din 04/01/2017;OUG.68 din 06/11/2019"/>
    <s v="imobil"/>
    <s v="drum auto forestier"/>
  </r>
  <r>
    <x v="5874"/>
    <s v="8.04.04"/>
    <m/>
    <m/>
    <s v="DRUM FORESTIER PARAUL LUI GURLUT"/>
    <s v="conform amenajamentelor silvice"/>
    <s v="BRAŞOV"/>
    <s v="-"/>
    <s v="Tara: România; Judet: BRAŞOV; -;   -; Nr: -;"/>
    <n v="1974"/>
    <n v="19813"/>
    <n v="8"/>
    <s v="in administrare"/>
    <s v="HG 982/1998;;OUG.1 din 04/01/2017;OUG.68 din 06/11/2019"/>
    <s v="imobil"/>
    <s v="drum auto forestier"/>
  </r>
  <r>
    <x v="5875"/>
    <s v="8.04.04"/>
    <m/>
    <m/>
    <s v="DRUM FORESTIER VALEA PRUNDULUI"/>
    <s v="conform amenajamentelor silvice"/>
    <s v="BRAŞOV"/>
    <s v="-"/>
    <s v="Tara: România; Judet: BRAŞOV; -;   -; Nr: -;"/>
    <n v="1980"/>
    <n v="9379"/>
    <n v="8"/>
    <s v="in administrare"/>
    <s v="HG 982/1998;HG 1344/2011;OUG.1 din 04/01/2017;HG.354/18.05.2017;OUG.68 din 06/11/2019"/>
    <s v="imobil"/>
    <s v="Lungime= Km;Suprafeţe= ha;CF= ;"/>
  </r>
  <r>
    <x v="5876"/>
    <s v="8.04.04"/>
    <m/>
    <m/>
    <s v="DRUM FORESTIER MORISOARA MICA"/>
    <s v="conform amenajamentelor silvice"/>
    <s v="BRAŞOV"/>
    <s v="-"/>
    <s v="Tara: România; Judet: BRAŞOV; -;   -; Nr: -;"/>
    <n v="1977"/>
    <n v="31111"/>
    <n v="8"/>
    <s v="in administrare"/>
    <s v="HG 982/1998;;OUG.1 din 04/01/2017;OUG.68 din 06/11/2019"/>
    <s v="imobil"/>
    <s v="drum auto forestier"/>
  </r>
  <r>
    <x v="5877"/>
    <s v="8.04.04"/>
    <m/>
    <m/>
    <s v="DRUM FORESTIER SIMERIA"/>
    <s v="conform amenajamentelor silvice"/>
    <s v="BRAŞOV"/>
    <s v="-"/>
    <s v="Tara: România; Judet: BRAŞOV; -;   -; Nr: -;"/>
    <n v="1967"/>
    <n v="45784"/>
    <n v="8"/>
    <s v="in administrare"/>
    <s v="HG 982/1998;HG 1344/2011;OUG.1 din 04/01/2017;OUG.68 din 06/11/2019"/>
    <s v="imobil"/>
    <s v="drum auto forestier"/>
  </r>
  <r>
    <x v="5878"/>
    <s v="8.04.04"/>
    <m/>
    <m/>
    <s v="DRUM FORESTIER CREMENEA"/>
    <s v="conform amenajamentelor silvice"/>
    <s v="BRAŞOV"/>
    <s v="-"/>
    <s v="Tara: România; Judet: BRAŞOV; -;   -; Nr: -;"/>
    <n v="1962"/>
    <n v="12935"/>
    <n v="8"/>
    <s v="in administrare"/>
    <s v="HG 982/1998;HG 1344/2011;OUG.1 din 04/01/2017;HG.354/18.05.2017;OUG.68 din 06/11/2019"/>
    <s v="imobil"/>
    <s v="Lungime= Km;Suprafeţe= ha;CF= ;"/>
  </r>
  <r>
    <x v="5879"/>
    <s v="8.04.04"/>
    <m/>
    <m/>
    <s v="DRUM FORESTIER SCOMARCEA"/>
    <s v="conform amenajamentelor silvice"/>
    <s v="BRAŞOV"/>
    <s v="-"/>
    <s v="Tara: România; Judet: BRAŞOV; -;   -; Nr: -;"/>
    <n v="1963"/>
    <n v="1115"/>
    <n v="8"/>
    <s v="in administrare"/>
    <s v="HG 982/1998;;OUG.1 din 04/01/2017;OUG.68 din 06/11/2019"/>
    <s v="imobil"/>
    <s v="drum auto forestier"/>
  </r>
  <r>
    <x v="5880"/>
    <s v="8.04.04"/>
    <m/>
    <m/>
    <s v="DRUM FORESTIER URLATOAREA"/>
    <s v="conform amenajamentelor silvice"/>
    <s v="BRAŞOV"/>
    <s v="-"/>
    <s v="Tara: România; Judet: BRAŞOV; -;   -; Nr: -;"/>
    <n v="1963"/>
    <n v="5917"/>
    <n v="8"/>
    <s v="in administrare"/>
    <s v="HG 982/1998;HG 1344/2011;OUG.1 din 04/01/2017;OUG.68 din 06/11/2019"/>
    <s v="imobil"/>
    <s v="drum auto forestier"/>
  </r>
  <r>
    <x v="5881"/>
    <s v="8.04.04"/>
    <m/>
    <m/>
    <s v="DRUM FORESTIER VALEA POPII"/>
    <s v="conform amenajamentelor silvice"/>
    <s v="BRAŞOV"/>
    <s v="-"/>
    <s v="Tara: România; Judet: BRAŞOV; -;   -; Nr: -;"/>
    <n v="1958"/>
    <n v="27087"/>
    <n v="8"/>
    <s v="in administrare"/>
    <s v="HG 982/1998;HG 1344/2011;OUG.1 din 04/01/2017;OUG.68 din 06/11/2019"/>
    <s v="imobil"/>
    <s v="drum auto forestier"/>
  </r>
  <r>
    <x v="5882"/>
    <s v="8.04.04"/>
    <m/>
    <m/>
    <s v="DRUM FORESTIER VALEA MORII"/>
    <s v="conform amenajamentelor silvice"/>
    <s v="BRAŞOV"/>
    <s v="-"/>
    <s v="Tara: România; Judet: BRAŞOV; -;   -; Nr: -;"/>
    <n v="1969"/>
    <n v="98411"/>
    <n v="8"/>
    <s v="in administrare"/>
    <s v="HG 982/1998;HG 1344/2011;OUG.1 din 04/01/2017;OUG.68 din 06/11/2019"/>
    <s v="imobil"/>
    <s v="drum auto forestier"/>
  </r>
  <r>
    <x v="5883"/>
    <s v="8.04.04"/>
    <m/>
    <m/>
    <s v="DRUM FORESTIER VALEA MORII BLIDARU"/>
    <s v="conform amenajamentelor silvice"/>
    <s v="BRAŞOV"/>
    <s v="-"/>
    <s v="Tara: România; Judet: BRAŞOV; -;   -; Nr: -;"/>
    <n v="1974"/>
    <n v="319882"/>
    <n v="8"/>
    <s v="in administrare"/>
    <s v="HG 982/1998;HG 1344/2011;OUG.1 din 04/01/2017;OUG.68 din 06/11/2019"/>
    <s v="imobil"/>
    <s v="drum auto forestier"/>
  </r>
  <r>
    <x v="5884"/>
    <s v="8.04.04"/>
    <m/>
    <m/>
    <s v="DRUM FORESTIER PIETRELE LUI SOLOMON"/>
    <s v="conform amenajamentelor silvice"/>
    <s v="BRAŞOV"/>
    <s v="-"/>
    <s v="Tara: România; Judet: BRAŞOV; -;   -; Nr: -;"/>
    <n v="1971"/>
    <n v="11747"/>
    <n v="8"/>
    <s v="in administrare"/>
    <s v="HG 982/1998;;OUG.1 din 04/01/2017;OUG.68 din 06/11/2019"/>
    <s v="imobil"/>
    <s v="drum auto forestier"/>
  </r>
  <r>
    <x v="5885"/>
    <s v="8.04.04"/>
    <m/>
    <m/>
    <s v="DRUM FORESTIER VAMA MICA"/>
    <s v="conform amenajamentelor silvice"/>
    <s v="BRAŞOV"/>
    <s v="-"/>
    <s v="Tara: România; Judet: BRAŞOV; -;   -; Nr: -;"/>
    <n v="1982"/>
    <n v="4264"/>
    <n v="8"/>
    <s v="in administrare"/>
    <s v="HG 982/1998;;OUG.1 din 04/01/2017;OUG.68 din 06/11/2019"/>
    <s v="imobil"/>
    <s v="drum auto forestier"/>
  </r>
  <r>
    <x v="5886"/>
    <s v="8.04.04"/>
    <m/>
    <m/>
    <s v="DRUM FORESTIER PIRIUL CALULUI"/>
    <s v="conform amenajamentelor silvice"/>
    <s v="BRAŞOV"/>
    <s v="-"/>
    <s v="Tara: România; Judet: BRAŞOV; -;   -; Nr: -;"/>
    <n v="1971"/>
    <n v="6300"/>
    <n v="8"/>
    <s v="in administrare"/>
    <s v="HG 982/1998;;OUG.1 din 04/01/2017;OUG.68 din 06/11/2019"/>
    <s v="imobil"/>
    <s v="drum auto forestier"/>
  </r>
  <r>
    <x v="5887"/>
    <s v="8.30._"/>
    <m/>
    <m/>
    <s v="CORECTII TORENTI MOIECIU"/>
    <s v="conform amenajamentelor silvice"/>
    <s v="BRAŞOV"/>
    <s v="-"/>
    <s v="Tara: România; Judet: BRAŞOV; -;   -; Nr: -;"/>
    <n v="1984"/>
    <n v="11522"/>
    <n v="8"/>
    <s v="in administrare"/>
    <s v="HG 982/1998;;OUG.1 din 04/01/2017;OUG.68 din 06/11/2019"/>
    <s v="imobil"/>
    <s v="lucrari de corectarea torentilor"/>
  </r>
  <r>
    <x v="5888"/>
    <s v="8.04.04"/>
    <m/>
    <m/>
    <s v="DRUM FORESTIER VALEA BAII TIMIS"/>
    <s v="conform amenajamentelor silvice"/>
    <s v="BRAŞOV"/>
    <s v="-"/>
    <s v="Tara: România; Judet: BRAŞOV; -;   -; Nr: -;"/>
    <n v="1959"/>
    <n v="979"/>
    <n v="8"/>
    <s v="in administrare"/>
    <s v="HG 982/1998;;OUG.1 din 04/01/2017;OUG.68 din 06/11/2019"/>
    <s v="imobil"/>
    <s v="drum auto forestier"/>
  </r>
  <r>
    <x v="5889"/>
    <s v="8.04.04"/>
    <m/>
    <m/>
    <s v="DRUM FORESTIER VALEA CHILERA"/>
    <s v="conform amenajamentelor silvice"/>
    <s v="BRAŞOV"/>
    <s v="-"/>
    <s v="Tara: România; Judet: BRAŞOV; -;   -; Nr: -;"/>
    <n v="1969"/>
    <n v="4712"/>
    <n v="8"/>
    <s v="in administrare"/>
    <s v="HG 982/1998;;OUG.1 din 04/01/2017;OUG.68 din 06/11/2019"/>
    <s v="imobil"/>
    <s v="drum auto forestier"/>
  </r>
  <r>
    <x v="5890"/>
    <s v="8.04.04"/>
    <m/>
    <m/>
    <s v="DRUM FORESTIER PROVITA II"/>
    <s v="conform amenajamentelor silvice"/>
    <s v="BRAŞOV"/>
    <s v="-"/>
    <s v="Tara: România; Judet: BRAŞOV; -;   -; Nr: -;"/>
    <n v="1965"/>
    <n v="17932"/>
    <n v="8"/>
    <s v="in administrare"/>
    <s v="HG 982/1998;;OUG.1 din 04/01/2017;OUG.68 din 06/11/2019"/>
    <s v="imobil"/>
    <s v="drum auto forestier"/>
  </r>
  <r>
    <x v="5891"/>
    <s v="8.04.04"/>
    <m/>
    <m/>
    <s v="DRUM FORESTIER PIRIUL CALD 2"/>
    <s v="conform amenajamentelor silvice"/>
    <s v="BRAŞOV"/>
    <s v="-"/>
    <s v="Tara: România; Judet: BRAŞOV; -;   -; Nr: -;"/>
    <n v="1982"/>
    <n v="4064"/>
    <n v="8"/>
    <s v="in administrare"/>
    <s v="HG 982/1998;;OUG.1 din 04/01/2017;OUG.68 din 06/11/2019"/>
    <s v="imobil"/>
    <s v="drum auto forestier"/>
  </r>
  <r>
    <x v="5892"/>
    <s v="8.04.04"/>
    <m/>
    <m/>
    <s v="DRUM FORESTIER PIRIUL CORNULUI"/>
    <s v="conform amenajamentelor silvice"/>
    <s v="BRAŞOV"/>
    <s v="-"/>
    <s v="Tara: România; Judet: BRAŞOV; -;   -; Nr: -;"/>
    <n v="1985"/>
    <n v="31725"/>
    <n v="8"/>
    <s v="in administrare"/>
    <s v="HG 982/1998;;OUG.1 din 04/01/2017;OUG.68 din 06/11/2019"/>
    <s v="imobil"/>
    <s v="drum auto forestier"/>
  </r>
  <r>
    <x v="5893"/>
    <s v="8.04.04"/>
    <m/>
    <m/>
    <s v="DRUM FORESTIER VALEA LUNGA"/>
    <s v="conform amenajamentelor silvice"/>
    <s v="BRAŞOV"/>
    <s v="-"/>
    <s v="Tara: România; Judet: BRAŞOV; -;   -; Nr: -;"/>
    <n v="1958"/>
    <n v="288"/>
    <n v="8"/>
    <s v="in administrare"/>
    <s v="HG 982/1998;;OUG.1 din 04/01/2017;OUG.68 din 06/11/2019"/>
    <s v="imobil"/>
    <s v="drum auto forestier"/>
  </r>
  <r>
    <x v="5894"/>
    <s v="8.04.04"/>
    <m/>
    <m/>
    <s v="DRUM FORESTIER PIRIUL COMUN"/>
    <s v="conform amenajamentelor silvice"/>
    <s v="BRAŞOV"/>
    <s v="-"/>
    <s v="Tara: România; Judet: BRAŞOV; -;   -; Nr: -;"/>
    <n v="1980"/>
    <n v="15298"/>
    <n v="8"/>
    <s v="in administrare"/>
    <s v="HG 982/1998;;OUG.1 din 04/01/2017;OUG.68 din 06/11/2019"/>
    <s v="imobil"/>
    <s v="drum auto forestier"/>
  </r>
  <r>
    <x v="5895"/>
    <s v="8.04.04"/>
    <m/>
    <m/>
    <s v="DRUM FORESTIER VALEA MORII ZEIFEN"/>
    <s v="conform amenajamentelor silvice"/>
    <s v="BRAŞOV"/>
    <s v="-"/>
    <s v="Tara: România; Judet: BRAŞOV; -;   -; Nr: -;"/>
    <n v="1982"/>
    <n v="4767"/>
    <n v="8"/>
    <s v="in administrare"/>
    <s v="HG 982/1998;;OUG.1 din 04/01/2017;OUG.68 din 06/11/2019"/>
    <s v="imobil"/>
    <s v="drum auto forestier"/>
  </r>
  <r>
    <x v="5896"/>
    <s v="8.04.04"/>
    <m/>
    <m/>
    <s v="DRUM FORESTIER MESTEACAN 2"/>
    <s v="conform amenajamentelor silvice"/>
    <s v="BRAŞOV"/>
    <s v="-"/>
    <s v="Tara: România; Judet: BRAŞOV; -;   -; Nr: -;"/>
    <n v="1977"/>
    <n v="5604"/>
    <n v="8"/>
    <s v="in administrare"/>
    <s v="HG 982/1998;;OUG.1 din 04/01/2017;OUG.68 din 06/11/2019"/>
    <s v="imobil"/>
    <s v="drum auto forestier"/>
  </r>
  <r>
    <x v="5897"/>
    <s v="8.04.04"/>
    <m/>
    <m/>
    <s v="DRUM FORESTIER PIRIUL ROSU"/>
    <s v="conform amenajamentelor silvice"/>
    <s v="BRAŞOV"/>
    <s v="-"/>
    <s v="Tara: România; Judet: BRAŞOV; -;   -; Nr: -;"/>
    <n v="1975"/>
    <n v="3257"/>
    <n v="8"/>
    <s v="in administrare"/>
    <s v="HG 982/1998;;OUG.1 din 04/01/2017;OUG.68 din 06/11/2019"/>
    <s v="imobil"/>
    <s v="drum auto forestier"/>
  </r>
  <r>
    <x v="5898"/>
    <s v="8.04.04"/>
    <m/>
    <m/>
    <s v="DRUM FORESTIER PIRIUL TAIETURII"/>
    <s v="conform amenajamentelor silvice"/>
    <s v="BRAŞOV"/>
    <s v="-"/>
    <s v="Tara: România; Judet: BRAŞOV; -;   -; Nr: -;"/>
    <n v="1973"/>
    <n v="307"/>
    <n v="8"/>
    <s v="in administrare"/>
    <s v="HG 982/1998;;OUG.1 din 04/01/2017;HG.354/18.05.2017;OUG.68 din 06/11/2019"/>
    <s v="imobil"/>
    <s v="Lungime= Km;Suprafeţe= ha;CF= ;"/>
  </r>
  <r>
    <x v="5899"/>
    <s v="8.04.04"/>
    <m/>
    <m/>
    <s v="DRUM FORESTIER PIRIUL VINATORULUI"/>
    <s v="conform amenajamentelor silvice"/>
    <s v="BRAŞOV"/>
    <s v="-"/>
    <s v="Tara: România; Judet: BRAŞOV; -;   -; Nr: -;"/>
    <n v="1981"/>
    <n v="7844"/>
    <n v="8"/>
    <s v="in administrare"/>
    <s v="HG 982/1998;;OUG.1 din 04/01/2017;OUG.68 din 06/11/2019"/>
    <s v="imobil"/>
    <s v="drum auto forestier"/>
  </r>
  <r>
    <x v="5900"/>
    <s v="8.04.04"/>
    <m/>
    <m/>
    <s v="DRUM FORESTIER BLIDARIE"/>
    <s v="conform amenajamentelor silvice"/>
    <s v="BRAŞOV"/>
    <s v="-"/>
    <s v="Tara: România; Judet: BRAŞOV; -;   -; Nr: -;"/>
    <n v="1977"/>
    <n v="7584"/>
    <n v="8"/>
    <s v="in administrare"/>
    <s v="HG 982/1998;;OUG.1 din 04/01/2017;OUG.68 din 06/11/2019"/>
    <s v="imobil"/>
    <s v="drum auto forestier"/>
  </r>
  <r>
    <x v="5901"/>
    <s v="8.04.04"/>
    <m/>
    <m/>
    <s v="DRUM FORESTIER PIRIUL SIFTULUI"/>
    <s v="conform amenajamentelor silvice"/>
    <s v="BRAŞOV"/>
    <s v="-"/>
    <s v="Tara: România; Judet: BRAŞOV; -;   -; Nr: -;"/>
    <n v="1981"/>
    <n v="1482"/>
    <n v="8"/>
    <s v="in administrare"/>
    <s v="HG 982/1998;;OUG.1 din 04/01/2017;OUG.68 din 06/11/2019"/>
    <s v="imobil"/>
    <s v="drum auto forestier"/>
  </r>
  <r>
    <x v="5902"/>
    <s v="8.04.04"/>
    <m/>
    <m/>
    <s v="DRUM FORESTIER UCEA MARE I"/>
    <s v="conform amenajamentelor silvice"/>
    <s v="BRAŞOV"/>
    <s v="-"/>
    <s v="Tara: România; Judet: BRAŞOV; -;   -; Nr: -;"/>
    <n v="1977"/>
    <n v="49323"/>
    <n v="8"/>
    <s v="in administrare"/>
    <s v="HG 982/1998;HG 1344/2011;OUG.1 din 04/01/2017;OUG.68 din 06/11/2019"/>
    <s v="imobil"/>
    <s v="drum auto forestier"/>
  </r>
  <r>
    <x v="5903"/>
    <s v="8.04.04"/>
    <m/>
    <m/>
    <s v="DRUMURI FORESTIERE GLODURI 1"/>
    <s v="conform amenajamentelor silvice"/>
    <s v="BRAŞOV"/>
    <s v="-"/>
    <s v="Tara: România; Judet: BRAŞOV; -;   -; Nr: -;"/>
    <n v="1973"/>
    <n v="5266"/>
    <n v="8"/>
    <s v="in administrare"/>
    <s v="HG 982/1998;;OUG.1 din 04/01/2017;OUG.68 din 06/11/2019"/>
    <s v="imobil"/>
    <s v="drum auto forestier"/>
  </r>
  <r>
    <x v="5904"/>
    <s v="8.04.04"/>
    <m/>
    <m/>
    <s v="DRUM FORESTIER VITELU"/>
    <s v="conform amenajamentelor silvice"/>
    <s v="BRAŞOV"/>
    <s v="-"/>
    <s v="Tara: România; Judet: BRAŞOV; -;   -; Nr: -;"/>
    <n v="1984"/>
    <n v="21926"/>
    <n v="8"/>
    <s v="in administrare"/>
    <s v="HG 982/1998;;OUG.1 din 04/01/2017;OUG.68 din 06/11/2019"/>
    <s v="imobil"/>
    <s v="drum auto forestier"/>
  </r>
  <r>
    <x v="5905"/>
    <s v="8.04.04"/>
    <m/>
    <m/>
    <s v="DRUM FORESTIER PIRIUL LUI BAILA I"/>
    <s v="conform amenajamentelor silvice"/>
    <s v="BRAŞOV"/>
    <s v="-"/>
    <s v="Tara: România; Judet: BRAŞOV; -;   -; Nr: -;"/>
    <n v="1986"/>
    <n v="14001"/>
    <n v="8"/>
    <s v="in administrare"/>
    <s v="HG 982/1998;;OUG.1 din 04/01/2017;OUG.68 din 06/11/2019"/>
    <s v="imobil"/>
    <s v="drum auto forestier"/>
  </r>
  <r>
    <x v="5906"/>
    <s v="8.04.04"/>
    <m/>
    <m/>
    <s v="DRUM FORESTIER DUMBRAVA SOARE"/>
    <s v="conform amenajamentelor silvice"/>
    <s v="BRAŞOV"/>
    <s v="-"/>
    <s v="Tara: România; Judet: BRAŞOV; -;   -; Nr: -;"/>
    <n v="1973"/>
    <n v="1338"/>
    <n v="8"/>
    <s v="in administrare"/>
    <s v="HG 982/1998;;OUG.1 din 04/01/2017;OUG.68 din 06/11/2019"/>
    <s v="imobil"/>
    <s v="drum auto forestier"/>
  </r>
  <r>
    <x v="5907"/>
    <s v="8.04.04"/>
    <m/>
    <m/>
    <s v="DRUM FORESTIER FINTINA BABEI"/>
    <s v="conform amenajamentelor silvice"/>
    <s v="BRAŞOV"/>
    <s v="-"/>
    <s v="Tara: România; Judet: BRAŞOV; -;   -; Nr: -;"/>
    <n v="1973"/>
    <n v="7602"/>
    <n v="8"/>
    <s v="in administrare"/>
    <s v="HG 982/1998;;OUG.1 din 04/01/2017;OUG.68 din 06/11/2019"/>
    <s v="imobil"/>
    <s v="drum auto forestier"/>
  </r>
  <r>
    <x v="5908"/>
    <s v="8.04.04"/>
    <m/>
    <m/>
    <s v="DR FOREST PARIUL CORBILOR III 0."/>
    <s v="conform amenajamentelor silvice"/>
    <s v="BRAŞOV"/>
    <s v="-"/>
    <s v="Tara: România; Judet: BRAŞOV; -;   -; Nr: -;"/>
    <n v="1984"/>
    <n v="1603"/>
    <n v="8"/>
    <s v="in administrare"/>
    <s v="HG 982/1998;;OUG.1 din 04/01/2017;OUG.68 din 06/11/2019"/>
    <s v="imobil"/>
    <s v="drum auto forestier"/>
  </r>
  <r>
    <x v="5909"/>
    <s v="8.04.04"/>
    <m/>
    <m/>
    <s v="DR FOREST PARAUL PIETREI 4.3 KM"/>
    <s v="conform amenajamentelor silvice"/>
    <s v="BRAŞOV"/>
    <s v="-"/>
    <s v="Tara: România; Judet: BRAŞOV; -;   -; Nr: -;"/>
    <n v="1959"/>
    <n v="11625"/>
    <n v="8"/>
    <s v="in administrare"/>
    <s v="HG 982/1998;;OUG.1 din 04/01/2017;OUG.68 din 06/11/2019"/>
    <s v="imobil"/>
    <s v="drum auto forestier"/>
  </r>
  <r>
    <x v="5910"/>
    <s v="8.04.04"/>
    <m/>
    <m/>
    <s v="DR FOREST LEPADATI 0.6 KM"/>
    <s v="conform amenajamentelor silvice"/>
    <s v="BRAŞOV"/>
    <s v="-"/>
    <s v="Tara: România; Judet: BRAŞOV; -;   -; Nr: -;"/>
    <n v="1968"/>
    <n v="1459"/>
    <n v="8"/>
    <s v="in administrare"/>
    <s v="HG 982/1998;;OUG.1 din 04/01/2017;OUG.68 din 06/11/2019"/>
    <s v="imobil"/>
    <s v="drum auto forestier"/>
  </r>
  <r>
    <x v="5911"/>
    <s v="8.04.04"/>
    <m/>
    <m/>
    <s v="DR FOREST FENYES .9 KM"/>
    <s v="conform amenajamentelor silvice"/>
    <s v="BRAŞOV"/>
    <s v="-"/>
    <s v="Tara: România; Judet: BRAŞOV; -;   -; Nr: -;"/>
    <n v="1981"/>
    <n v="26560"/>
    <n v="8"/>
    <s v="in administrare"/>
    <s v="HG 982/1998;;OUG.1 din 04/01/2017;OUG.68 din 06/11/2019"/>
    <s v="imobil"/>
    <s v="drum auto forestier"/>
  </r>
  <r>
    <x v="5912"/>
    <s v="8.04.04"/>
    <m/>
    <m/>
    <s v="DRUM FORESTIER PISCU ARS-CALAMIT"/>
    <s v="conform amenajamentelor silvice"/>
    <s v="BRAŞOV"/>
    <s v="-"/>
    <s v="Tara: România; Judet: BRAŞOV; -;   -; Nr: -;"/>
    <n v="1960"/>
    <n v="397"/>
    <n v="8"/>
    <s v="in administrare"/>
    <s v="HG 982/1998;;OUG.1 din 04/01/2017;OUG.68 din 06/11/2019"/>
    <s v="imobil"/>
    <s v="drum auto forestier"/>
  </r>
  <r>
    <x v="5913"/>
    <s v="8.04.04"/>
    <m/>
    <m/>
    <s v="DR FOREST V BOG OBARSIE4.40KM"/>
    <s v="conform amenajamentelor silvice"/>
    <s v="BRAŞOV"/>
    <s v="-"/>
    <s v="Tara: România; Judet: BRAŞOV; -;   -; Nr: -;"/>
    <n v="1972"/>
    <n v="67484"/>
    <n v="8"/>
    <s v="in administrare"/>
    <s v="HG 982/1998;;OUG.1 din 04/01/2017;OUG.68 din 06/11/2019"/>
    <s v="imobil"/>
    <s v="drum auto forestier"/>
  </r>
  <r>
    <x v="5914"/>
    <s v="8.30._"/>
    <m/>
    <m/>
    <s v="STRUGARU - LARION"/>
    <s v="conform amenajamentelor silvice"/>
    <s v="BISTRIŢA-NĂSĂUD"/>
    <s v="-"/>
    <s v="Tara: România; Judet: BISTRIŢA-NĂSĂUD; -;   -; Nr: -;"/>
    <n v="1979"/>
    <n v="4384"/>
    <n v="6"/>
    <s v="in administrare"/>
    <s v="HG 982/1998;;OUG.1 din 04/01/2017;HG.354/18.05.2017;OUG.68 din 06/11/2019"/>
    <s v="imobil"/>
    <s v="Denumire= ;"/>
  </r>
  <r>
    <x v="5915"/>
    <s v="8.30._"/>
    <m/>
    <m/>
    <s v="CHEILE LUPULUI"/>
    <s v="conform amenajamentelor silvice"/>
    <s v="BISTRIŢA-NĂSĂUD"/>
    <s v="-"/>
    <s v="Tara: România; Judet: BISTRIŢA-NĂSĂUD; -;   -; Nr: -;"/>
    <n v="1978"/>
    <n v="6124"/>
    <n v="6"/>
    <s v="in administrare"/>
    <s v="HG 982/1998;;OUG.1 din 04/01/2017;HG.354/18.05.2017;OUG.68 din 06/11/2019"/>
    <s v="imobil"/>
    <s v="Denumire= ;"/>
  </r>
  <r>
    <x v="5916"/>
    <s v="8.30._"/>
    <m/>
    <m/>
    <s v="BIRZETEA"/>
    <s v="conform amenajamentelor silvice"/>
    <s v="BISTRIŢA-NĂSĂUD"/>
    <s v="-"/>
    <s v="Tara: România; Judet: BISTRIŢA-NĂSĂUD; -;   -; Nr: -;"/>
    <n v="1991"/>
    <n v="45553"/>
    <n v="6"/>
    <s v="in administrare"/>
    <s v="HG 982/1998;;OUG.1 din 04/01/2017;HG.354/18.05.2017;OUG.68 din 06/11/2019"/>
    <s v="imobil"/>
    <s v="Denumire= ;"/>
  </r>
  <r>
    <x v="5917"/>
    <s v="8.30._"/>
    <m/>
    <m/>
    <s v="RECELE"/>
    <s v="conform amenajamentelor silvice"/>
    <s v="BISTRIŢA-NĂSĂUD"/>
    <s v="-"/>
    <s v="Tara: România; Judet: BISTRIŢA-NĂSĂUD; -;   -; Nr: -;"/>
    <n v="1978"/>
    <n v="5080"/>
    <n v="6"/>
    <s v="in administrare"/>
    <s v="HG 982/1998;;OUG.1 din 04/01/2017;HG.354/18.05.2017;OUG.68 din 06/11/2019"/>
    <s v="imobil"/>
    <s v="Denumire= ;"/>
  </r>
  <r>
    <x v="5918"/>
    <s v="8.30._"/>
    <m/>
    <m/>
    <s v="BORCUT"/>
    <s v="conform amenajamentelor silvice"/>
    <s v="BISTRIŢA-NĂSĂUD"/>
    <s v="-"/>
    <s v="Tara: România; Judet: BISTRIŢA-NĂSĂUD; -;   -; Nr: -;"/>
    <n v="1982"/>
    <n v="8187"/>
    <n v="6"/>
    <s v="in administrare"/>
    <s v="HG 982/1998;;OUG.1 din 04/01/2017;HG.354/18.05.2017;OUG.68 din 06/11/2019"/>
    <s v="imobil"/>
    <s v="Denumire= ;"/>
  </r>
  <r>
    <x v="5919"/>
    <s v="8.30._"/>
    <m/>
    <m/>
    <s v="RATA DRANITA"/>
    <s v="conform amenajamentelor silvice"/>
    <s v="BISTRIŢA-NĂSĂUD"/>
    <s v="-"/>
    <s v="Tara: România; Judet: BISTRIŢA-NĂSĂUD; -;   -; Nr: -;"/>
    <n v="1974"/>
    <n v="2488"/>
    <n v="6"/>
    <s v="in administrare"/>
    <s v="HG 982/1998;;OUG.1 din 04/01/2017;HG.354/18.05.2017;OUG.68 din 06/11/2019"/>
    <s v="imobil"/>
    <s v="Denumire= ;"/>
  </r>
  <r>
    <x v="5920"/>
    <s v="8.30._"/>
    <m/>
    <m/>
    <s v="PARAUL URSULUI"/>
    <s v="conform amenajamentelor silvice"/>
    <s v="BISTRIŢA-NĂSĂUD"/>
    <s v="-"/>
    <s v="Tara: România; Judet: BISTRIŢA-NĂSĂUD; -;   -; Nr: -;"/>
    <n v="1982"/>
    <n v="13949"/>
    <n v="6"/>
    <s v="in administrare"/>
    <s v="HG 982/1998;;OUG.1 din 04/01/2017;HG.354/18.05.2017;OUG.68 din 06/11/2019"/>
    <s v="imobil"/>
    <s v="Denumire= ;"/>
  </r>
  <r>
    <x v="5921"/>
    <s v="8.30._"/>
    <m/>
    <m/>
    <s v="PARAUL FATACIUNII"/>
    <s v="conform amenajamentelor silvice"/>
    <s v="BISTRIŢA-NĂSĂUD"/>
    <s v="-"/>
    <s v="Tara: România; Judet: BISTRIŢA-NĂSĂUD; -;   -; Nr: -;"/>
    <n v="1982"/>
    <n v="7405"/>
    <n v="6"/>
    <s v="in administrare"/>
    <s v="HG 982/1998;;OUG.1 din 04/01/2017;HG.354/18.05.2017;OUG.68 din 06/11/2019"/>
    <s v="imobil"/>
    <s v="Denumire= ;"/>
  </r>
  <r>
    <x v="5922"/>
    <s v="8.30.01"/>
    <m/>
    <m/>
    <s v="CORECTARE TORENTI PRISLOP"/>
    <s v="conform amenajamentelor silvice"/>
    <s v="BISTRIŢA-NĂSĂUD"/>
    <s v="-"/>
    <s v="Tara: România; Judet: BISTRIŢA-NĂSĂUD; -;   -; Nr: -;"/>
    <n v="1991"/>
    <n v="1157"/>
    <n v="6"/>
    <s v="in administrare"/>
    <s v="HG 982/1998;;OUG.1 din 04/01/2017;HG.354/18.05.2017;OUG.68 din 06/11/2019;HG.846/08.10.2020"/>
    <s v="imobil"/>
    <s v="Lungime albie corectată/consolidată=0,5 km;"/>
  </r>
  <r>
    <x v="5923"/>
    <s v="8.30.01"/>
    <m/>
    <m/>
    <s v="CORECTARE TORENTI PRISLOP"/>
    <s v="conform amenajamentelor silvice"/>
    <s v="BISTRIŢA-NĂSĂUD"/>
    <s v="-"/>
    <s v="Tara: România; Judet: BISTRIŢA-NĂSĂUD; -;   -; Nr: -;"/>
    <n v="1991"/>
    <n v="1425"/>
    <n v="6"/>
    <s v="in administrare"/>
    <s v="HG 982/1998;;OUG.1 din 04/01/2017;HG.354/18.05.2017;OUG.68 din 06/11/2019;HG.846/08.10.2020"/>
    <s v="imobil"/>
    <s v="Lungime albie corectată/consolidată=0,2 km;"/>
  </r>
  <r>
    <x v="5924"/>
    <s v="8.30._"/>
    <m/>
    <m/>
    <s v="PARAUL LUPULUI"/>
    <s v="conform amenajamentelor silvice"/>
    <s v="BISTRIŢA-NĂSĂUD"/>
    <s v="-"/>
    <s v="Tara: România; Judet: BISTRIŢA-NĂSĂUD; -;   -; Nr: -;"/>
    <n v="1969"/>
    <n v="2076"/>
    <n v="6"/>
    <s v="in administrare"/>
    <s v="HG 982/1998;;OUG.1 din 04/01/2017;HG.354/18.05.2017;OUG.68 din 06/11/2019"/>
    <s v="imobil"/>
    <s v="Denumire= ;"/>
  </r>
  <r>
    <x v="5925"/>
    <s v="8.30._"/>
    <m/>
    <m/>
    <s v="VALEA CLINULUI"/>
    <s v="conform amenajamentelor silvice"/>
    <s v="BISTRIŢA-NĂSĂUD"/>
    <s v="-"/>
    <s v="Tara: România; Judet: BISTRIŢA-NĂSĂUD; -;   -; Nr: -;"/>
    <n v="1969"/>
    <n v="1245"/>
    <n v="6"/>
    <s v="in administrare"/>
    <s v="HG 982/1998;;OUG.1 din 04/01/2017;HG.354/18.05.2017;OUG.68 din 06/11/2019"/>
    <s v="imobil"/>
    <s v="Denumire= ;"/>
  </r>
  <r>
    <x v="5926"/>
    <s v="8.30._"/>
    <m/>
    <m/>
    <s v="IZVORUL MARE"/>
    <s v="conform amenajamentelor silvice"/>
    <s v="BISTRIŢA-NĂSĂUD"/>
    <s v="-"/>
    <s v="Tara: România; Judet: BISTRIŢA-NĂSĂUD; -;   -; Nr: -;"/>
    <n v="1971"/>
    <n v="8107"/>
    <n v="6"/>
    <s v="in administrare"/>
    <s v="HG 982/1998;;OUG.1 din 04/01/2017;HG.354/18.05.2017;OUG.68 din 06/11/2019"/>
    <s v="imobil"/>
    <s v="Denumire= ;"/>
  </r>
  <r>
    <x v="5927"/>
    <s v="8.30._"/>
    <m/>
    <m/>
    <s v="VALEA PLESII"/>
    <s v="conform amenajamentelor silvice"/>
    <s v="BISTRIŢA-NĂSĂUD"/>
    <s v="-"/>
    <s v="Tara: România; Judet: BISTRIŢA-NĂSĂUD; -;   -; Nr: -;"/>
    <n v="1979"/>
    <n v="5418"/>
    <n v="6"/>
    <s v="in administrare"/>
    <s v="HG 982/1998;;OUG.1 din 04/01/2017;HG.354/18.05.2017;OUG.68 din 06/11/2019"/>
    <s v="imobil"/>
    <s v="Denumire= ;"/>
  </r>
  <r>
    <x v="5928"/>
    <s v="8.04.04"/>
    <m/>
    <m/>
    <s v="DRUM FORESTIER VALEA PESTILOR VA"/>
    <s v="conform amenajamentelor silvice"/>
    <s v="MARAMUREŞ"/>
    <s v="-"/>
    <s v="Tara: România; Judet: MARAMUREŞ; -;   -; Nr: -;"/>
    <n v="1975"/>
    <n v="50000"/>
    <n v="24"/>
    <s v="in administrare"/>
    <s v="HG 982/1998;;OUG.1 din 04/01/2017;OUG.68 din 06/11/2019"/>
    <s v="imobil"/>
    <s v="drum auto forestier"/>
  </r>
  <r>
    <x v="5929"/>
    <s v="8.30.01"/>
    <m/>
    <m/>
    <s v="CORECTIA TORENTILOR"/>
    <s v="conform amenajamentelor silvice"/>
    <s v="BISTRIŢA-NĂSĂUD"/>
    <s v="-"/>
    <s v="Tara: România; Judet: BISTRIŢA-NĂSĂUD; -;   -; Nr: -;"/>
    <n v="1991"/>
    <n v="6508"/>
    <n v="6"/>
    <s v="in administrare"/>
    <s v="HG 982/1998;;OUG.1 din 04/01/2017;HG.354/18.05.2017;OUG.68 din 06/11/2019;HG.846/08.10.2020"/>
    <s v="imobil"/>
    <s v="Lungime albie corectată/consolidată=0,2 km;"/>
  </r>
  <r>
    <x v="5930"/>
    <s v="8.04.04"/>
    <m/>
    <m/>
    <s v="PCTF TERCHILA"/>
    <s v="conform amenajamentelor silvice"/>
    <s v="MARAMUREŞ"/>
    <s v="-"/>
    <s v="Tara: România; Judet: MARAMUREŞ; -;   -; Nr: -;"/>
    <n v="1958"/>
    <n v="50000"/>
    <n v="24"/>
    <s v="in administrare"/>
    <s v="HG 982/1998;;OUG.1 din 04/01/2017;OUG.68 din 06/11/2019"/>
    <s v="imobil"/>
    <s v="CAI FERATE FORESTIERE"/>
  </r>
  <r>
    <x v="5931"/>
    <s v="8.04.04"/>
    <m/>
    <m/>
    <s v="DRUM FORESTIER STEVIOARA"/>
    <s v="conform amenajamentelor silvice"/>
    <s v="MARAMUREŞ"/>
    <s v="-"/>
    <s v="Tara: România; Judet: MARAMUREŞ; -;   -; Nr: -;"/>
    <n v="1982"/>
    <n v="90000"/>
    <n v="24"/>
    <s v="in administrare"/>
    <s v="HG 982/1998;;OUG.1 din 04/01/2017;OUG.68 din 06/11/2019"/>
    <s v="imobil"/>
    <s v="drum auto forestier"/>
  </r>
  <r>
    <x v="5932"/>
    <s v="8.04.04"/>
    <m/>
    <m/>
    <s v="LINIE CFF MACIRLAU"/>
    <s v="conform amenajamentelor silvice"/>
    <s v="MARAMUREŞ"/>
    <s v="-"/>
    <s v="Tara: România; Judet: MARAMUREŞ; -;   -; Nr: -;"/>
    <n v="1952"/>
    <n v="8500"/>
    <n v="24"/>
    <s v="in administrare"/>
    <s v="HG 982/1998;;OUG.1 din 04/01/2017;OUG.68 din 06/11/2019"/>
    <s v="imobil"/>
    <s v="cai ferate forestiere"/>
  </r>
  <r>
    <x v="5933"/>
    <s v="8.04.04"/>
    <m/>
    <m/>
    <s v="DRUM FORESTIER MIHOAIA"/>
    <s v="conform amenajamentelor silvice"/>
    <s v="MARAMUREŞ"/>
    <s v="-"/>
    <s v="Tara: România; Judet: MARAMUREŞ; -;   -; Nr: -;"/>
    <n v="1982"/>
    <n v="123500"/>
    <n v="24"/>
    <s v="in administrare"/>
    <s v="HG 982/1998;;OUG.1 din 04/01/2017;OUG.68 din 06/11/2019"/>
    <s v="imobil"/>
    <s v="drum auto forestier"/>
  </r>
  <r>
    <x v="5934"/>
    <s v="8.04.04"/>
    <m/>
    <m/>
    <s v="PCTF COZIA I"/>
    <s v="conform amenajamentelor silvice"/>
    <s v="MARAMUREŞ"/>
    <s v="-"/>
    <s v="Tara: România; Judet: MARAMUREŞ; -;   -; Nr: -;"/>
    <n v="1960"/>
    <n v="50000"/>
    <n v="24"/>
    <s v="in administrare"/>
    <s v="HG 982/1998;;OUG.1 din 04/01/2017;OUG.68 din 06/11/2019"/>
    <s v="imobil"/>
    <s v="CAI FERATE FORESTIERE"/>
  </r>
  <r>
    <x v="5935"/>
    <s v="8.04.04"/>
    <m/>
    <m/>
    <s v="DREU FORESTIER BETIGI"/>
    <s v="conform amenajamentelor silvice"/>
    <s v="MARAMUREŞ"/>
    <s v="-"/>
    <s v="Tara: România; Judet: MARAMUREŞ; -;   -; Nr: -;"/>
    <n v="1971"/>
    <n v="18000"/>
    <n v="24"/>
    <s v="in administrare"/>
    <s v="HG 982/1998;;OUG.1 din 04/01/2017;OUG.68 din 06/11/2019"/>
    <s v="imobil"/>
    <s v="drum auto forestier"/>
  </r>
  <r>
    <x v="5936"/>
    <s v="8.04.04"/>
    <m/>
    <m/>
    <s v="DRUM FORESTIER COMANUL MIC"/>
    <s v="conform amenajamentelor silvice"/>
    <s v="MARAMUREŞ"/>
    <s v="-"/>
    <s v="Tara: România; Judet: MARAMUREŞ; -;   -; Nr: -;"/>
    <n v="1984"/>
    <n v="100000"/>
    <n v="24"/>
    <s v="in administrare"/>
    <s v="HG 982/1998;;OUG.1 din 04/01/2017;OUG.68 din 06/11/2019"/>
    <s v="imobil"/>
    <s v="drum auto forestier"/>
  </r>
  <r>
    <x v="5937"/>
    <s v="8.04.04"/>
    <m/>
    <m/>
    <s v="LINIE CFF DELTA RIPI"/>
    <s v="conform amenajamentelor silvice"/>
    <s v="MARAMUREŞ"/>
    <s v="-"/>
    <s v="Tara: România; Judet: MARAMUREŞ; -;   -; Nr: -;"/>
    <n v="1952"/>
    <n v="2494568"/>
    <n v="24"/>
    <s v="in administrare"/>
    <s v="HG 982/1998;HG 1344/2011;OUG.1 din 04/01/2017;OUG.68 din 06/11/2019"/>
    <s v="imobil"/>
    <s v="cai ferate forestiere"/>
  </r>
  <r>
    <x v="5938"/>
    <s v="8.04.04"/>
    <m/>
    <m/>
    <s v="LINIE CFF GLIMBOACA"/>
    <s v="conform amenajamentelor silvice"/>
    <s v="MARAMUREŞ"/>
    <s v="-"/>
    <s v="Tara: România; Judet: MARAMUREŞ; -;   -; Nr: -;"/>
    <n v="1960"/>
    <n v="9500"/>
    <n v="24"/>
    <s v="in administrare"/>
    <s v="HG 982/1998;;OUG.1 din 04/01/2017;OUG.68 din 06/11/2019"/>
    <s v="imobil"/>
    <s v="cai ferate forestiere"/>
  </r>
  <r>
    <x v="5939"/>
    <s v="8.04.04"/>
    <m/>
    <m/>
    <s v="DRUM DAMACUS I"/>
    <s v="conform amenajamentelor silvice"/>
    <s v="MARAMUREŞ"/>
    <s v="-"/>
    <s v="Tara: România; Judet: MARAMUREŞ; -;   -; Nr: -;"/>
    <n v="1962"/>
    <n v="186292"/>
    <n v="24"/>
    <s v="in administrare"/>
    <s v="HG 982/1998;;OUG.1 din 04/01/2017;OUG.68 din 06/11/2019"/>
    <s v="imobil"/>
    <s v="drum auto forestier"/>
  </r>
  <r>
    <x v="5940"/>
    <s v="8.04.04"/>
    <m/>
    <m/>
    <s v="DRUM GODINEASA"/>
    <s v="conform amenajamentelor silvice"/>
    <s v="MARAMUREŞ"/>
    <s v="-"/>
    <s v="Tara: România; Judet: MARAMUREŞ; -;   -; Nr: -;"/>
    <n v="1982"/>
    <n v="36913"/>
    <n v="24"/>
    <s v="in administrare"/>
    <s v="HG 982/1998;;OUG.1 din 04/01/2017;OUG.68 din 06/11/2019"/>
    <s v="imobil"/>
    <s v="drum auto forestier"/>
  </r>
  <r>
    <x v="5941"/>
    <s v="8.04.04"/>
    <m/>
    <m/>
    <s v="DRUM JURTELEC"/>
    <s v="conform amenajamentelor silvice"/>
    <s v="MARAMUREŞ"/>
    <s v="-"/>
    <s v="Tara: România; Judet: MARAMUREŞ; -;   -; Nr: -;"/>
    <n v="1969"/>
    <n v="109051"/>
    <n v="24"/>
    <s v="in administrare"/>
    <s v="HG 982/1998;;OUG.1 din 04/01/2017;OUG.68 din 06/11/2019"/>
    <s v="imobil"/>
    <s v="drum auto forestier"/>
  </r>
  <r>
    <x v="5942"/>
    <s v="8.04.04"/>
    <m/>
    <m/>
    <s v="DRUM FORESTIER ALUNIS"/>
    <s v="conform amenajamentelor silvice"/>
    <s v="MARAMUREŞ"/>
    <s v="-"/>
    <s v="Tara: România; Judet: MARAMUREŞ; -;   -; Nr: -;"/>
    <n v="1978"/>
    <n v="88500"/>
    <n v="24"/>
    <s v="in administrare"/>
    <s v="HG 982/1998;;OUG.1 din 04/01/2017;OUG.68 din 06/11/2019"/>
    <s v="imobil"/>
    <s v="drum auto forestier"/>
  </r>
  <r>
    <x v="5943"/>
    <s v="8.04.04"/>
    <m/>
    <m/>
    <s v="DRUM FORESTIER BARDAU II"/>
    <s v="conform amenajamentelor silvice"/>
    <s v="MARAMUREŞ"/>
    <s v="-"/>
    <s v="Tara: România; Judet: MARAMUREŞ; -;   -; Nr: -;"/>
    <n v="1976"/>
    <n v="120000"/>
    <n v="24"/>
    <s v="in administrare"/>
    <s v="HG 982/1998;;OUG.1 din 04/01/2017;OUG.68 din 06/11/2019"/>
    <s v="imobil"/>
    <s v="drum auto forestier"/>
  </r>
  <r>
    <x v="5944"/>
    <s v="8.04.04"/>
    <m/>
    <m/>
    <s v="DRUM CALEA SILII"/>
    <s v="conform amenajamentelor silvice"/>
    <s v="MARAMUREŞ"/>
    <s v="-"/>
    <s v="Tara: România; Judet: MARAMUREŞ; -;   -; Nr: -;"/>
    <n v="1968"/>
    <n v="85799"/>
    <n v="24"/>
    <s v="in administrare"/>
    <s v="HG 982/1998;;OUG.1 din 04/01/2017;OUG.68 din 06/11/2019"/>
    <s v="imobil"/>
    <s v="drum auto forestier"/>
  </r>
  <r>
    <x v="5945"/>
    <s v="8.04.04"/>
    <m/>
    <m/>
    <s v="IZV.SUB PIATRA"/>
    <s v="conform amenajamentelor silvice"/>
    <s v="MARAMUREŞ"/>
    <s v="-"/>
    <s v="Tara: România; Judet: MARAMUREŞ; -;   -; Nr: -;"/>
    <n v="1992"/>
    <n v="44611"/>
    <n v="24"/>
    <s v="in administrare"/>
    <s v="HG 982/1998;;OUG.1 din 04/01/2017;HG.354/18.05.2017;OUG.68 din 06/11/2019"/>
    <s v="imobil"/>
    <s v="Lungime= Km;Suprafeţe= ha;CF= ;"/>
  </r>
  <r>
    <x v="5946"/>
    <s v="8.04.04"/>
    <m/>
    <m/>
    <s v="VL.CORBULUI"/>
    <s v="conform amenajamentelor silvice"/>
    <s v="MARAMUREŞ"/>
    <s v="-"/>
    <s v="Tara: România; Judet: MARAMUREŞ; -;   -; Nr: -;"/>
    <n v="1971"/>
    <n v="204765"/>
    <n v="24"/>
    <s v="in administrare"/>
    <s v="HG 982/1998;;OUG.1 din 04/01/2017;OUG.68 din 06/11/2019"/>
    <s v="imobil"/>
    <s v="DAF"/>
  </r>
  <r>
    <x v="5947"/>
    <s v="8.04.04"/>
    <m/>
    <m/>
    <s v="VL.GISTII"/>
    <s v="conform amenajamentelor silvice"/>
    <s v="MARAMUREŞ"/>
    <s v="-"/>
    <s v="Tara: România; Judet: MARAMUREŞ; -;   -; Nr: -;"/>
    <n v="1970"/>
    <n v="46415"/>
    <n v="24"/>
    <s v="in administrare"/>
    <s v="HG 982/1998;;OUG.1 din 04/01/2017;OUG.68 din 06/11/2019"/>
    <s v="imobil"/>
    <s v="DAF"/>
  </r>
  <r>
    <x v="5948"/>
    <s v="8.04.04"/>
    <m/>
    <m/>
    <s v="VL.MARE"/>
    <s v="conform amenajamentelor silvice"/>
    <s v="MARAMUREŞ"/>
    <s v="-"/>
    <s v="Tara: România; Judet: MARAMUREŞ; -;   -; Nr: -;"/>
    <n v="1960"/>
    <n v="261431"/>
    <n v="24"/>
    <s v="in administrare"/>
    <s v="HG 982/1998;;OUG.1 din 04/01/2017;OUG.68 din 06/11/2019"/>
    <s v="imobil"/>
    <s v="DAF"/>
  </r>
  <r>
    <x v="5949"/>
    <s v="8.04.04"/>
    <m/>
    <m/>
    <s v="VL.NEGRUTII"/>
    <s v="conform amenajamentelor silvice"/>
    <s v="MARAMUREŞ"/>
    <s v="-"/>
    <s v="Tara: România; Judet: MARAMUREŞ; -;   -; Nr: -;"/>
    <n v="1977"/>
    <n v="143497"/>
    <n v="24"/>
    <s v="in administrare"/>
    <s v="HG 982/1998;;OUG.1 din 04/01/2017;OUG.68 din 06/11/2019"/>
    <s v="imobil"/>
    <s v="DAF"/>
  </r>
  <r>
    <x v="5950"/>
    <s v="8.30._"/>
    <m/>
    <m/>
    <s v="CORECTARE TORENTI SABISA"/>
    <s v="conform amenajamentelor silvice"/>
    <s v="MARAMUREŞ"/>
    <s v="-"/>
    <s v="Tara: România; Judet: MARAMUREŞ; -;   -; Nr: -;"/>
    <n v="1989"/>
    <n v="747"/>
    <n v="24"/>
    <s v="in administrare"/>
    <s v="HG 982/1998;;OUG.1 din 04/01/2017;HG.354/18.05.2017;OUG.68 din 06/11/2019"/>
    <s v="imobil"/>
    <s v="Denumire= ;"/>
  </r>
  <r>
    <x v="5951"/>
    <s v="8.04.04"/>
    <m/>
    <m/>
    <s v="DRUM CAPITANU MARE"/>
    <s v="conform amenajamentelor silvice"/>
    <s v="MARAMUREŞ"/>
    <s v="-"/>
    <s v="Tara: România; Judet: MARAMUREŞ; -;   -; Nr: -;"/>
    <n v="1977"/>
    <n v="67131"/>
    <n v="24"/>
    <s v="in administrare"/>
    <s v="HG 982/1998;;OUG.1 din 04/01/2017;OUG.68 din 06/11/2019"/>
    <s v="imobil"/>
    <s v="drum auto forestier"/>
  </r>
  <r>
    <x v="5952"/>
    <s v="8.04.04"/>
    <m/>
    <m/>
    <s v="DR FOR TOCILA"/>
    <s v="conform amenajamentelor silvice"/>
    <s v="MARAMUREŞ"/>
    <s v="-"/>
    <s v="Tara: România; Judet: MARAMUREŞ; -;   -; Nr: -;"/>
    <n v="1952"/>
    <n v="80000"/>
    <n v="24"/>
    <s v="in administrare"/>
    <s v="HG 982/1998;;OUG.1 din 04/01/2017;OUG.68 din 06/11/2019"/>
    <s v="imobil"/>
    <s v="drum auto forestier"/>
  </r>
  <r>
    <x v="5953"/>
    <s v="8.04.04"/>
    <m/>
    <m/>
    <s v="DR FOR RIOAIA"/>
    <s v="conform amenajamentelor silvice"/>
    <s v="MARAMUREŞ"/>
    <s v="-"/>
    <s v="Tara: România; Judet: MARAMUREŞ; -;   -; Nr: -;"/>
    <n v="1985"/>
    <n v="105102"/>
    <n v="24"/>
    <s v="in administrare"/>
    <s v="HG 982/1998;;OUG.1 din 04/01/2017;HG.354/18.05.2017;OUG.68 din 06/11/2019"/>
    <s v="imobil"/>
    <s v="Lungime= Km;Suprafeţe= ha;CF= ;"/>
  </r>
  <r>
    <x v="5954"/>
    <s v="8.04.04"/>
    <m/>
    <m/>
    <s v="DR FOR RIOAIA"/>
    <s v="conform amenajamentelor silvice"/>
    <s v="MARAMUREŞ"/>
    <s v="-"/>
    <s v="Tara: România; Judet: MARAMUREŞ; -;   -; Nr: -;"/>
    <n v="1962"/>
    <n v="50000"/>
    <n v="24"/>
    <s v="in administrare"/>
    <s v="HG 982/1998;;OUG.1 din 04/01/2017;OUG.68 din 06/11/2019"/>
    <s v="imobil"/>
    <s v="drum auto forestier"/>
  </r>
  <r>
    <x v="5955"/>
    <s v="8.04.04"/>
    <m/>
    <m/>
    <s v="DRUM FORESTIER VALEA DRACULUI"/>
    <s v="conform amenajamentelor silvice"/>
    <s v="MARAMUREŞ"/>
    <s v="-"/>
    <s v="Tara: România; Judet: MARAMUREŞ; -;   -; Nr: -;"/>
    <n v="1974"/>
    <n v="1778340"/>
    <n v="24"/>
    <s v="in administrare"/>
    <s v="HG 982/1998;HG 1344/2011;OUG.1 din 04/01/2017;HG.354/18.05.2017;OUG.68 din 06/11/2019"/>
    <s v="imobil"/>
    <s v="Lungime= Km;Suprafeţe= ha;CF= ;"/>
  </r>
  <r>
    <x v="5956"/>
    <s v="8.04.04"/>
    <m/>
    <m/>
    <s v="DRUM FORESTIER STEJERA I"/>
    <s v="conform amenajamentelor silvice"/>
    <s v="MARAMUREŞ"/>
    <s v="-"/>
    <s v="Tara: România; Judet: MARAMUREŞ; -;   -; Nr: -;"/>
    <n v="1969"/>
    <n v="181774"/>
    <n v="24"/>
    <s v="in administrare"/>
    <s v="HG 982/1998;;OUG.1 din 04/01/2017;OUG.68 din 06/11/2019"/>
    <s v="imobil"/>
    <s v="drum auto forestier"/>
  </r>
  <r>
    <x v="5957"/>
    <s v="8.04.04"/>
    <m/>
    <m/>
    <s v="DR FOR CIORMOLINA"/>
    <s v="conform amenajamentelor silvice"/>
    <s v="MARAMUREŞ"/>
    <s v="-"/>
    <s v="Tara: România; Judet: MARAMUREŞ; -;   -; Nr: -;"/>
    <n v="1977"/>
    <n v="70000"/>
    <n v="24"/>
    <s v="in administrare"/>
    <s v="HG 982/1998;;OUG.1 din 04/01/2017;OUG.68 din 06/11/2019"/>
    <s v="imobil"/>
    <s v="drum auto forestier"/>
  </r>
  <r>
    <x v="5958"/>
    <s v="8.04.04"/>
    <m/>
    <m/>
    <s v="RONA-ZALOM.III"/>
    <s v="conform amenajamentelor silvice"/>
    <s v="MARAMUREŞ"/>
    <s v="-"/>
    <s v="Tara: România; Judet: MARAMUREŞ; -;   -; Nr: -;"/>
    <n v="1962"/>
    <n v="45305"/>
    <n v="24"/>
    <s v="in administrare"/>
    <s v="HG 982/1998;;OUG.1 din 04/01/2017;OUG.68 din 06/11/2019"/>
    <s v="imobil"/>
    <s v="DAF"/>
  </r>
  <r>
    <x v="5959"/>
    <s v="8.04.04"/>
    <m/>
    <m/>
    <s v="SAPINCIOARE"/>
    <s v="conform amenajamentelor silvice"/>
    <s v="MARAMUREŞ"/>
    <s v="-"/>
    <s v="Tara: România; Judet: MARAMUREŞ; -;   -; Nr: -;"/>
    <n v="1982"/>
    <n v="140189"/>
    <n v="24"/>
    <s v="in administrare"/>
    <s v="HG 982/1998;;OUG.1 din 04/01/2017;OUG.68 din 06/11/2019"/>
    <s v="imobil"/>
    <s v="DAF"/>
  </r>
  <r>
    <x v="5960"/>
    <s v="8.04.04"/>
    <m/>
    <m/>
    <s v="SENES"/>
    <s v="conform amenajamentelor silvice"/>
    <s v="MARAMUREŞ"/>
    <s v="-"/>
    <s v="Tara: România; Judet: MARAMUREŞ; -;   -; Nr: -;"/>
    <n v="1966"/>
    <n v="87786"/>
    <n v="24"/>
    <s v="in administrare"/>
    <s v="HG 982/1998;;OUG.1 din 04/01/2017;OUG.68 din 06/11/2019"/>
    <s v="imobil"/>
    <s v="DAF"/>
  </r>
  <r>
    <x v="5961"/>
    <s v="8.04.04"/>
    <m/>
    <m/>
    <s v="CRIVA"/>
    <s v="conform amenajamentelor silvice"/>
    <s v="MARAMUREŞ"/>
    <s v="-"/>
    <s v="Tara: România; Judet: MARAMUREŞ; -;   -; Nr: -;"/>
    <n v="1966"/>
    <n v="18719"/>
    <n v="24"/>
    <s v="in administrare"/>
    <s v="HG 982/1998;;OUG.1 din 04/01/2017;OUG.68 din 06/11/2019"/>
    <s v="imobil"/>
    <s v="DAF"/>
  </r>
  <r>
    <x v="5962"/>
    <s v="8.04.04"/>
    <m/>
    <m/>
    <s v="DRUM FORESTIER TARNITA"/>
    <s v="conform amenajamentelor silvice"/>
    <s v="MARAMUREŞ"/>
    <s v="-"/>
    <s v="Tara: România; Judet: MARAMUREŞ; -;   -; Nr: -;"/>
    <n v="1966"/>
    <n v="52075"/>
    <n v="24"/>
    <s v="in administrare"/>
    <s v="HG 982/1998;;OUG.1 din 04/01/2017;OUG.68 din 06/11/2019"/>
    <s v="imobil"/>
    <s v="drum auto forestier"/>
  </r>
  <r>
    <x v="5963"/>
    <s v="8.04.04"/>
    <m/>
    <m/>
    <s v="DRUM FORESTIER RICA PRELUNGIRE"/>
    <s v="conform amenajamentelor silvice"/>
    <s v="MARAMUREŞ"/>
    <s v="-"/>
    <s v="Tara: România; Judet: MARAMUREŞ; -;   -; Nr: -;"/>
    <n v="1980"/>
    <n v="72784"/>
    <n v="24"/>
    <s v="in administrare"/>
    <s v="HG 982/1998;;OUG.1 din 04/01/2017;OUG.68 din 06/11/2019"/>
    <s v="imobil"/>
    <s v="drum auto forestier"/>
  </r>
  <r>
    <x v="5964"/>
    <s v="8.04.04"/>
    <m/>
    <m/>
    <s v="DRUM FORESTIER PARAU COROVLI II"/>
    <s v="conform amenajamentelor silvice"/>
    <s v="MARAMUREŞ"/>
    <s v="-"/>
    <s v="Tara: România; Judet: MARAMUREŞ; -;   -; Nr: -;"/>
    <n v="1974"/>
    <n v="165044"/>
    <n v="24"/>
    <s v="in administrare"/>
    <s v="HG 982/1998;;OUG.1 din 04/01/2017;OUG.68 din 06/11/2019"/>
    <s v="imobil"/>
    <s v="drum auto forestier"/>
  </r>
  <r>
    <x v="5965"/>
    <s v="8.04.04"/>
    <m/>
    <m/>
    <s v="DRUM FORESTIER RACHITA II"/>
    <s v="conform amenajamentelor silvice"/>
    <s v="MARAMUREŞ"/>
    <s v="-"/>
    <s v="Tara: România; Judet: MARAMUREŞ; -;   -; Nr: -;"/>
    <n v="1987"/>
    <n v="91367"/>
    <n v="24"/>
    <s v="in administrare"/>
    <s v="HG 982/1998;;OUG.1 din 04/01/2017;OUG.68 din 06/11/2019"/>
    <s v="imobil"/>
    <s v="drum auto forestier"/>
  </r>
  <r>
    <x v="5966"/>
    <s v="8.30.01"/>
    <m/>
    <m/>
    <s v="CORECTIE TORENTI PAULIC"/>
    <s v="conform amenajamentelor silvice"/>
    <s v="MARAMUREŞ"/>
    <s v="-"/>
    <s v="Tara: România; Judet: MARAMUREŞ; -;   -; Nr: -;"/>
    <n v="1988"/>
    <n v="60564"/>
    <n v="24"/>
    <s v="in administrare"/>
    <s v="HG 982/1998;;OUG.1 din 04/01/2017;OUG.68 din 06/11/2019;HG.846/08.10.2020"/>
    <s v="imobil"/>
    <s v="Lungime albie corectată/consolidată=0,554 km;"/>
  </r>
  <r>
    <x v="5967"/>
    <s v="8.04.04"/>
    <m/>
    <m/>
    <s v="STEVIOARA"/>
    <s v="conform amenajamentelor silvice"/>
    <s v="MARAMUREŞ"/>
    <s v="-"/>
    <s v="Tara: România; Judet: MARAMUREŞ; -;   -; Nr: -;"/>
    <n v="1982"/>
    <n v="140000"/>
    <n v="24"/>
    <s v="in administrare"/>
    <s v="HG 982/1998;;OUG.1 din 04/01/2017;OUG.68 din 06/11/2019"/>
    <s v="imobil"/>
    <s v="DAF"/>
  </r>
  <r>
    <x v="5968"/>
    <s v="8.04.04"/>
    <m/>
    <m/>
    <s v="ARIES PRELUNGIRE"/>
    <s v="conform amenajamentelor silvice"/>
    <s v="MARAMUREŞ"/>
    <s v="-"/>
    <s v="Tara: România; Judet: MARAMUREŞ; -;   -; Nr: -;"/>
    <n v="1983"/>
    <n v="100000"/>
    <n v="24"/>
    <s v="in administrare"/>
    <s v="HG 982/1998;;OUG.1 din 04/01/2017;OUG.68 din 06/11/2019"/>
    <s v="imobil"/>
    <s v="DAF"/>
  </r>
  <r>
    <x v="5969"/>
    <s v="8.04.04"/>
    <m/>
    <m/>
    <s v="PR.PIETRII"/>
    <s v="conform amenajamentelor silvice"/>
    <s v="MARAMUREŞ"/>
    <s v="-"/>
    <s v="Tara: România; Judet: MARAMUREŞ; -;   -; Nr: -;"/>
    <n v="1980"/>
    <n v="80000"/>
    <n v="24"/>
    <s v="in administrare"/>
    <s v="HG 982/1998;;OUG.1 din 04/01/2017;OUG.68 din 06/11/2019"/>
    <s v="imobil"/>
    <s v="DAF"/>
  </r>
  <r>
    <x v="5970"/>
    <s v="8.04.04"/>
    <m/>
    <m/>
    <s v="CIUNGOAIA PRELUNGIRE"/>
    <s v="conform amenajamentelor silvice"/>
    <s v="MARAMUREŞ"/>
    <s v="-"/>
    <s v="Tara: România; Judet: MARAMUREŞ; -;   -; Nr: -;"/>
    <n v="1986"/>
    <n v="100000"/>
    <n v="24"/>
    <s v="in administrare"/>
    <s v="HG 982/1998;;OUG.1 din 04/01/2017;OUG.68 din 06/11/2019"/>
    <s v="imobil"/>
    <s v="DAF"/>
  </r>
  <r>
    <x v="5971"/>
    <s v="8.04.04"/>
    <m/>
    <m/>
    <s v="VISEUT"/>
    <s v="conform amenajamentelor silvice"/>
    <s v="MARAMUREŞ"/>
    <s v="-"/>
    <s v="Tara: România; Judet: MARAMUREŞ; -;   -; Nr: -;"/>
    <n v="1978"/>
    <n v="87000"/>
    <n v="24"/>
    <s v="in administrare"/>
    <s v="HG 982/1998;;OUG.1 din 04/01/2017;OUG.68 din 06/11/2019"/>
    <s v="imobil"/>
    <s v="DAF"/>
  </r>
  <r>
    <x v="5972"/>
    <s v="8.04.04"/>
    <m/>
    <m/>
    <s v="DR.AUTOF.TIRSA"/>
    <s v="conform amenajamentelor silvice"/>
    <s v="MARAMUREŞ"/>
    <s v="-"/>
    <s v="Tara: România; Judet: MARAMUREŞ; -;   -; Nr: -;"/>
    <n v="1965"/>
    <n v="50000"/>
    <n v="24"/>
    <s v="in administrare"/>
    <s v="HG 982/1998;;OUG.1 din 04/01/2017;OUG.68 din 06/11/2019"/>
    <s v="imobil"/>
    <s v="drum auto forestier"/>
  </r>
  <r>
    <x v="5973"/>
    <s v="8.04.04"/>
    <m/>
    <m/>
    <s v="CISLISOARA"/>
    <s v="conform amenajamentelor silvice"/>
    <s v="MARAMUREŞ"/>
    <s v="-"/>
    <s v="Tara: România; Judet: MARAMUREŞ; -;   -; Nr: -;"/>
    <n v="1962"/>
    <n v="210000"/>
    <n v="24"/>
    <s v="in administrare"/>
    <s v="HG 982/1998;;OUG.1 din 04/01/2017;OUG.68 din 06/11/2019"/>
    <s v="imobil"/>
    <s v="DAF"/>
  </r>
  <r>
    <x v="5974"/>
    <s v="8.04.04"/>
    <m/>
    <m/>
    <s v="DRUM FORESTIER USTUR"/>
    <s v="conform amenajamentelor silvice"/>
    <s v="MARAMUREŞ"/>
    <s v="-"/>
    <s v="Tara: România; Judet: MARAMUREŞ; -;   -; Nr: -;"/>
    <n v="1965"/>
    <n v="95000"/>
    <n v="24"/>
    <s v="in administrare"/>
    <s v="HG 982/1998;;OUG.1 din 04/01/2017;OUG.68 din 06/11/2019"/>
    <s v="imobil"/>
    <s v="drum auto forestier"/>
  </r>
  <r>
    <x v="5975"/>
    <s v="8.04.04"/>
    <m/>
    <m/>
    <s v="DRUM FORESTIER VL.LU"/>
    <s v="conform amenajamentelor silvice"/>
    <s v="MARAMUREŞ"/>
    <s v="-"/>
    <s v="Tara: România; Judet: MARAMUREŞ; -;   -; Nr: -;"/>
    <n v="1977"/>
    <n v="45000"/>
    <n v="24"/>
    <s v="in administrare"/>
    <s v="HG 982/1998;;OUG.1 din 04/01/2017;OUG.68 din 06/11/2019"/>
    <s v="imobil"/>
    <s v="drum auto forestier"/>
  </r>
  <r>
    <x v="5976"/>
    <s v="8.04.04"/>
    <m/>
    <m/>
    <s v="DRUM FORESTIER PISTR"/>
    <s v="conform amenajamentelor silvice"/>
    <s v="MARAMUREŞ"/>
    <s v="-"/>
    <s v="Tara: România; Judet: MARAMUREŞ; -;   -; Nr: -;"/>
    <n v="1969"/>
    <n v="100000"/>
    <n v="24"/>
    <s v="in administrare"/>
    <s v="HG 982/1998;;OUG.1 din 04/01/2017;OUG.68 din 06/11/2019"/>
    <s v="imobil"/>
    <s v="drum auto forestier"/>
  </r>
  <r>
    <x v="5977"/>
    <s v="8.04.04"/>
    <m/>
    <m/>
    <s v="DRUM FORESTIER CHICE"/>
    <s v="conform amenajamentelor silvice"/>
    <s v="MARAMUREŞ"/>
    <s v="-"/>
    <s v="Tara: România; Judet: MARAMUREŞ; -;   -; Nr: -;"/>
    <n v="1972"/>
    <n v="225000"/>
    <n v="24"/>
    <s v="in administrare"/>
    <s v="HG 982/1998;;OUG.1 din 04/01/2017;OUG.68 din 06/11/2019"/>
    <s v="imobil"/>
    <s v="drum auto forestier"/>
  </r>
  <r>
    <x v="5978"/>
    <s v="8.04.04"/>
    <m/>
    <m/>
    <s v="DR.POIENESTI II"/>
    <s v="conform amenajamentelor silvice"/>
    <s v="VASLUI"/>
    <s v="-"/>
    <s v="Tara: România; Judet: VASLUI; -;   -; Nr: -;"/>
    <n v="1981"/>
    <n v="83820"/>
    <n v="37"/>
    <s v="in administrare"/>
    <s v="HG 982/1998;HG 1344/2011;OUG.1 din 04/01/2017;OUG.68 din 06/11/2019"/>
    <s v="imobil"/>
    <s v="drum auto forestier"/>
  </r>
  <r>
    <x v="5979"/>
    <s v="8.04.04"/>
    <m/>
    <m/>
    <s v="LISTDRUM FORESTIER B"/>
    <s v="conform amenajamentelor silvice"/>
    <s v="MARAMUREŞ"/>
    <s v="-"/>
    <s v="Tara: România; Judet: MARAMUREŞ; -;   -; Nr: -;"/>
    <n v="1968"/>
    <n v="143500"/>
    <n v="24"/>
    <s v="in administrare"/>
    <s v="HG 982/1998;;OUG.1 din 04/01/2017;OUG.68 din 06/11/2019"/>
    <s v="imobil"/>
    <s v="drum auto forestier"/>
  </r>
  <r>
    <x v="5980"/>
    <s v="8.04.04"/>
    <m/>
    <m/>
    <s v="DR.DURACEASA III"/>
    <s v="conform amenajamentelor silvice"/>
    <s v="VASLUI"/>
    <s v="-"/>
    <s v="Tara: România; Judet: VASLUI; -;   -; Nr: -;"/>
    <n v="1977"/>
    <n v="7650"/>
    <n v="37"/>
    <s v="in administrare"/>
    <s v="HG 982/1998;HG 1344/2011;OUG.1 din 04/01/2017;OUG.68 din 06/11/2019"/>
    <s v="imobil"/>
    <s v="drum auto forestier"/>
  </r>
  <r>
    <x v="5981"/>
    <s v="8.04.04"/>
    <m/>
    <m/>
    <s v="DR.BUDA II"/>
    <s v="conform amenajamentelor silvice"/>
    <s v="VASLUI"/>
    <s v="-"/>
    <s v="Tara: România; Judet: VASLUI; -;   -; Nr: -;"/>
    <n v="1982"/>
    <n v="4057"/>
    <n v="37"/>
    <s v="in administrare"/>
    <s v="HG 982/1998;HG 1344/2011;OUG.1 din 04/01/2017;OUG.68 din 06/11/2019"/>
    <s v="imobil"/>
    <s v="drum auto forestier"/>
  </r>
  <r>
    <x v="5982"/>
    <s v="8.04.04"/>
    <m/>
    <m/>
    <s v="DR.BUDA I"/>
    <s v="conform amenajamentelor silvice"/>
    <s v="VASLUI"/>
    <s v="-"/>
    <s v="Tara: România; Judet: VASLUI; -;   -; Nr: -;"/>
    <n v="1981"/>
    <n v="10057"/>
    <n v="37"/>
    <s v="in administrare"/>
    <s v="HG 982/1998;HG 1344/2011;OUG.1 din 04/01/2017;OUG.68 din 06/11/2019"/>
    <s v="imobil"/>
    <s v="drum auto forestier"/>
  </r>
  <r>
    <x v="5983"/>
    <s v="8.04.04"/>
    <m/>
    <m/>
    <s v="DR.VLASCINEASA"/>
    <s v="conform amenajamentelor silvice"/>
    <s v="VASLUI"/>
    <s v="-"/>
    <s v="Tara: România; Judet: VASLUI; -;   -; Nr: -;"/>
    <n v="1969"/>
    <n v="18357"/>
    <n v="37"/>
    <s v="in administrare"/>
    <s v="HG 982/1998;;OUG.1 din 04/01/2017;HG.354/18.05.2017;OUG.68 din 06/11/2019"/>
    <s v="imobil"/>
    <s v="Lungime= Km;Suprafeţe= ha;CF= ;"/>
  </r>
  <r>
    <x v="5984"/>
    <s v="8.04.04"/>
    <m/>
    <m/>
    <s v="DR.BATLA"/>
    <s v="conform amenajamentelor silvice"/>
    <s v="BACĂU"/>
    <s v="-"/>
    <s v="Tara: România; Judet: BACĂU; -;   -; Nr: -;"/>
    <n v="1981"/>
    <n v="20643"/>
    <n v="4"/>
    <s v="in administrare"/>
    <s v="HG 982/1998;HG 1344/2011;OUG.1 din 04/01/2017;HG.354/18.05.2017;OUG.68 din 06/11/2019"/>
    <s v="imobil"/>
    <s v="Lungime= Km;Suprafeţe= ha;CF= ;"/>
  </r>
  <r>
    <x v="5985"/>
    <s v="8.04.04"/>
    <m/>
    <m/>
    <s v="DR.COTIN"/>
    <s v="conform amenajamentelor silvice"/>
    <s v="BACĂU"/>
    <s v="-"/>
    <s v="Tara: România; Judet: BACĂU; -;   -; Nr: -;"/>
    <n v="1982"/>
    <n v="19650"/>
    <n v="4"/>
    <s v="in administrare"/>
    <s v="HG 982/1998;HG 1344/2011;OUG.1 din 04/01/2017;HG.354/18.05.2017;OUG.68 din 06/11/2019"/>
    <s v="imobil"/>
    <s v="Lungime= Km;Suprafeţe= ha;CF= ;"/>
  </r>
  <r>
    <x v="5986"/>
    <s v="8.04.04"/>
    <m/>
    <m/>
    <s v="DR.CIUTURESTI"/>
    <s v="conform amenajamentelor silvice"/>
    <s v="BACĂU"/>
    <s v="-"/>
    <s v="Tara: România; Judet: BACĂU; -;   -; Nr: -;"/>
    <n v="1976"/>
    <n v="70185"/>
    <n v="4"/>
    <s v="in administrare"/>
    <s v="HG 982/1998;HG 1344/2011;OUG.1 din 04/01/2017;HG.354/18.05.2017;OUG.68 din 06/11/2019"/>
    <s v="imobil"/>
    <s v="Lungime= Km;Suprafeţe= ha;CF= ;"/>
  </r>
  <r>
    <x v="5987"/>
    <s v="8.04.04"/>
    <m/>
    <m/>
    <s v="DR.CARTOVEI"/>
    <s v="conform amenajamentelor silvice"/>
    <s v="BACĂU"/>
    <s v="-"/>
    <s v="Tara: România; Judet: BACĂU; -;   -; Nr: -;"/>
    <n v="1981"/>
    <n v="7101"/>
    <n v="4"/>
    <s v="in administrare"/>
    <s v="HG 982/1998;HG 1344/2011;OUG.1 din 04/01/2017;HG.354/18.05.2017;OUG.68 din 06/11/2019"/>
    <s v="imobil"/>
    <s v="Lungime= Km;Suprafeţe= ha;CF= ;"/>
  </r>
  <r>
    <x v="5988"/>
    <s v="8.04.04"/>
    <m/>
    <m/>
    <s v="DR.ROTARULUI"/>
    <s v="conform amenajamentelor silvice"/>
    <s v="BACĂU"/>
    <s v="-"/>
    <s v="Tara: România; Judet: BACĂU; -;   -; Nr: -;"/>
    <n v="1982"/>
    <n v="915325"/>
    <n v="4"/>
    <s v="in administrare"/>
    <s v="HG 982/1998;HG 1344/2011;OUG.1 din 04/01/2017;HG.354/18.05.2017;OUG.68 din 06/11/2019"/>
    <s v="imobil"/>
    <s v="Lungime= Km;Suprafeţe= ha;CF= ;"/>
  </r>
  <r>
    <x v="5989"/>
    <s v="8.04.04"/>
    <m/>
    <m/>
    <s v="DR.SLANIC CAMPULUI"/>
    <s v="conform amenajamentelor silvice"/>
    <s v="BACĂU"/>
    <s v="-"/>
    <s v="Tara: România; Judet: BACĂU; -;   -; Nr: -;"/>
    <n v="1983"/>
    <n v="91296"/>
    <n v="4"/>
    <s v="in administrare"/>
    <s v="HG 982/1998;HG 1344/2011;OUG.1 din 04/01/2017;HG.354/18.05.2017;OUG.68 din 06/11/2019"/>
    <s v="imobil"/>
    <s v="Lungime= Km;Suprafeţe= ha;CF= ;"/>
  </r>
  <r>
    <x v="5990"/>
    <s v="8.30.01"/>
    <m/>
    <m/>
    <s v="TR.BARAJ PUFU"/>
    <s v="conform amenajamentelor silvice"/>
    <s v="BACĂU"/>
    <s v="-"/>
    <s v="Tara: România; Judet: BACĂU; -;   -; Nr: -;"/>
    <n v="1983"/>
    <n v="11408"/>
    <n v="4"/>
    <s v="in administrare"/>
    <s v="HG 982/1998;HG 1344/2011; HG 478/ 24-IUN-15;HG.478/24-IUN-15;OUG.1 din 04/01/2017;HG.354/18.05.2017;OUG.68 din 06/11/2019;HG.846/08.10.2020"/>
    <s v="imobil"/>
    <s v="Lungime albie corectată/consolidată=1,4 km;"/>
  </r>
  <r>
    <x v="5991"/>
    <s v="8.04.04"/>
    <m/>
    <m/>
    <s v="DR.SLATIOARA STRAJA"/>
    <s v="conform amenajamentelor silvice"/>
    <s v="BACĂU"/>
    <s v="-"/>
    <s v="Tara: România; Judet: BACĂU; -;   -; Nr: -;"/>
    <n v="1977"/>
    <n v="76767"/>
    <n v="4"/>
    <s v="in administrare"/>
    <s v="HG 982/1998;HG 1344/2011; HG 478/ 24-IUN-15;HG.478/24-IUN-15;OUG.1 din 04/01/2017;HG.354/18.05.2017;OUG.68 din 06/11/2019"/>
    <s v="imobil"/>
    <s v="Lungime= Km;Suprafeţe= ha;CF= ;"/>
  </r>
  <r>
    <x v="5992"/>
    <s v="8.04.04"/>
    <m/>
    <m/>
    <s v="DR.VALEA SEACA"/>
    <s v="conform amenajamentelor silvice"/>
    <s v="BACĂU"/>
    <s v="-"/>
    <s v="Tara: România; Judet: BACĂU; -;   -; Nr: -;"/>
    <n v="1965"/>
    <n v="35697"/>
    <n v="4"/>
    <s v="in administrare"/>
    <s v="HG 982/1998;HG 1344/2011; HG 478/ 24-IUN-15;HG.478/24-IUN-15;OUG.1 din 04/01/2017;HG.354/18.05.2017;OUG.68 din 06/11/2019"/>
    <s v="imobil"/>
    <s v="Lungime= Km;Suprafeţe= ha;CF= ;"/>
  </r>
  <r>
    <x v="5993"/>
    <s v="8.04.04"/>
    <m/>
    <m/>
    <s v="DR.V.LEURDARIEI"/>
    <s v="conform amenajamentelor silvice"/>
    <s v="BACĂU"/>
    <s v="-"/>
    <s v="Tara: România; Judet: BACĂU; -;   -; Nr: -;"/>
    <n v="1983"/>
    <n v="39455"/>
    <n v="4"/>
    <s v="in administrare"/>
    <s v="HG 982/1998;HG 1344/2011; HG 478/ 24-IUN-15;HG.478/24-IUN-15;OUG.1 din 04/01/2017;HG.354/18.05.2017;OUG.68 din 06/11/2019"/>
    <s v="imobil"/>
    <s v="Lungime= Km;Suprafeţe= ha;CF= ;"/>
  </r>
  <r>
    <x v="5994"/>
    <s v="8.04.04"/>
    <m/>
    <m/>
    <s v="DR.V.DRAGUSANI"/>
    <s v="conform amenajamentelor silvice"/>
    <s v="BACĂU"/>
    <s v="-"/>
    <s v="Tara: România; Judet: BACĂU; -;   -; Nr: -;"/>
    <n v="1990"/>
    <n v="27622"/>
    <n v="4"/>
    <s v="in administrare"/>
    <s v="HG 982/1998;HG 1344/2011; HG 478/ 24-IUN-15;HG.478/24-IUN-15;OUG.1 din 04/01/2017;HG.354/18.05.2017;OUG.68 din 06/11/2019"/>
    <s v="imobil"/>
    <s v="Lungime= Km;Suprafeţe= ha;CF= ;"/>
  </r>
  <r>
    <x v="5995"/>
    <s v="8.04.04"/>
    <m/>
    <m/>
    <s v="DR.VALEA LUI VLAD"/>
    <s v="conform amenajamentelor silvice"/>
    <s v="BACĂU"/>
    <s v="-"/>
    <s v="Tara: România; Judet: BACĂU; -;   -; Nr: -;"/>
    <n v="1975"/>
    <n v="11526"/>
    <n v="4"/>
    <s v="in administrare"/>
    <s v="HG 982/1998;HG 1344/2011; HG 478/ 24-IUN-15;HG.478/24-IUN-15;OUG.1 din 04/01/2017;HG.354/18.05.2017;OUG.68 din 06/11/2019"/>
    <s v="imobil"/>
    <s v="Lungime= Km;Suprafeţe= ha;CF= ;"/>
  </r>
  <r>
    <x v="5996"/>
    <s v="8.04.04"/>
    <m/>
    <m/>
    <s v="DR.PR.LUI MARTIN"/>
    <s v="conform amenajamentelor silvice"/>
    <s v="BACĂU"/>
    <s v="-"/>
    <s v="Tara: România; Judet: BACĂU; -;   -; Nr: -;"/>
    <n v="1990"/>
    <n v="179922"/>
    <n v="4"/>
    <s v="in administrare"/>
    <s v="HG 982/1998;HG 1344/2011; HG 478/ 24-IUN-15;HG.478/24-IUN-15;OUG.1 din 04/01/2017;HG.354/18.05.2017;OUG.68 din 06/11/2019"/>
    <s v="imobil"/>
    <s v="Lungime= Km;Suprafeţe= ha;CF= ;"/>
  </r>
  <r>
    <x v="5997"/>
    <s v="8.04.04"/>
    <m/>
    <m/>
    <s v="DR.PACURITA"/>
    <s v="conform amenajamentelor silvice"/>
    <s v="BACĂU"/>
    <s v="-"/>
    <s v="Tara: România; Judet: BACĂU; -;   -; Nr: -;"/>
    <n v="1969"/>
    <n v="223043"/>
    <n v="4"/>
    <s v="in administrare"/>
    <s v="HG 982/1998;HG 1344/2011; HG 478/ 24-IUN-15;HG.478/24-IUN-15;OUG.1 din 04/01/2017;HG.354/18.05.2017;OUG.68 din 06/11/2019"/>
    <s v="imobil"/>
    <s v="Lungime= Km;Suprafeţe= ha;CF= ;"/>
  </r>
  <r>
    <x v="5998"/>
    <s v="8.04.04"/>
    <m/>
    <m/>
    <s v="DR.NINEASA"/>
    <s v="conform amenajamentelor silvice"/>
    <s v="BACĂU"/>
    <s v="-"/>
    <s v="Tara: România; Judet: BACĂU; -;   -; Nr: -;"/>
    <n v="1969"/>
    <n v="28403"/>
    <n v="4"/>
    <s v="in administrare"/>
    <s v="HG 982/1998;HG 1344/2011;OUG.1 din 04/01/2017;HG.354/18.05.2017;OUG.68 din 06/11/2019"/>
    <s v="imobil"/>
    <s v="Lungime= Km;Suprafeţe= ha;CF= ;"/>
  </r>
  <r>
    <x v="5999"/>
    <s v="8.04.04"/>
    <m/>
    <m/>
    <s v="DR.BRADU MESTECANIS"/>
    <s v="conform amenajamentelor silvice"/>
    <s v="BACĂU"/>
    <s v="-"/>
    <s v="Tara: România; Judet: BACĂU; -;   -; Nr: -;"/>
    <n v="1962"/>
    <n v="6957"/>
    <n v="4"/>
    <s v="in administrare"/>
    <s v="HG 982/1998;HG 1344/2011; HG 478/ 24-IUN-15;HG.478/24-IUN-15;OUG.1 din 04/01/2017;HG.354/18.05.2017;OUG.68 din 06/11/2019"/>
    <s v="imobil"/>
    <s v="Lungime= Km;Suprafeţe= ha;CF= ;"/>
  </r>
  <r>
    <x v="6000"/>
    <s v="8.04.04"/>
    <m/>
    <m/>
    <s v="DR.PIRIUL DE LA SONDE"/>
    <s v="conform amenajamentelor silvice"/>
    <s v="BACĂU"/>
    <s v="-"/>
    <s v="Tara: România; Judet: BACĂU; -;   -; Nr: -;"/>
    <n v="1977"/>
    <n v="10425"/>
    <n v="4"/>
    <s v="in administrare"/>
    <s v="HG 982/1998;HG 1344/2011; HG 478/ 24-IUN-15;HG.478/24-IUN-15;OUG.1 din 04/01/2017;HG.354/18.05.2017;OUG.68 din 06/11/2019"/>
    <s v="imobil"/>
    <s v="Lungime= Km;Suprafeţe= ha;CF= ;"/>
  </r>
  <r>
    <x v="6001"/>
    <s v="8.04.04"/>
    <m/>
    <m/>
    <s v="DR.RUNCU-OITUZ"/>
    <s v="conform amenajamentelor silvice"/>
    <s v="BACĂU"/>
    <s v="-"/>
    <s v="Tara: România; Judet: BACĂU; -;   -; Nr: -;"/>
    <n v="1966"/>
    <n v="3188"/>
    <n v="4"/>
    <s v="in administrare"/>
    <s v="HG 982/1998;; HG 478/ 24-IUN-15;HG.478/24-IUN-15;OUG.1 din 04/01/2017;HG.354/18.05.2017;OUG.68 din 06/11/2019"/>
    <s v="imobil"/>
    <s v="Lungime= Km;Suprafeţe= ha;CF= ;"/>
  </r>
  <r>
    <x v="6002"/>
    <s v="8.04.04"/>
    <m/>
    <m/>
    <s v="DR.FRUMOASA PRELUNGIRE"/>
    <s v="conform amenajamentelor silvice"/>
    <s v="BACĂU"/>
    <s v="-"/>
    <s v="Tara: România; Judet: BACĂU; -;   -; Nr: -;"/>
    <n v="1962"/>
    <n v="6935"/>
    <n v="4"/>
    <s v="in administrare"/>
    <s v="HG 982/1998;HG 1344/2011; HG 478/ 24-IUN-15;HG.478/24-IUN-15;OUG.1 din 04/01/2017;HG.354/18.05.2017;OUG.68 din 06/11/2019"/>
    <s v="imobil"/>
    <s v="Lungime= Km;Suprafeţe= ha;CF= ;"/>
  </r>
  <r>
    <x v="6003"/>
    <s v="8.04.04"/>
    <m/>
    <m/>
    <s v="DR.NEGRUTIU"/>
    <s v="conform amenajamentelor silvice"/>
    <s v="BACĂU"/>
    <s v="-"/>
    <s v="Tara: România; Judet: BACĂU; -;   -; Nr: -;"/>
    <n v="1970"/>
    <n v="17178"/>
    <n v="4"/>
    <s v="in administrare"/>
    <s v="HG 982/1998;HG 1344/2011; HG 478/ 24-IUN-15;HG.478/24-IUN-15;OUG.1 din 04/01/2017;HG.354/18.05.2017;OUG.68 din 06/11/2019"/>
    <s v="imobil"/>
    <s v="Lungime= Km;Suprafeţe= ha;CF= ;"/>
  </r>
  <r>
    <x v="6004"/>
    <s v="8.04.04"/>
    <m/>
    <m/>
    <s v="DR.CARPINIS"/>
    <s v="conform amenajamentelor silvice"/>
    <s v="BACĂU"/>
    <s v="-"/>
    <s v="Tara: România; Judet: BACĂU; -;   -; Nr: -;"/>
    <n v="1969"/>
    <n v="13930"/>
    <n v="4"/>
    <s v="in administrare"/>
    <s v="HG 982/1998;HG 1344/2011; HG 478/ 24-IUN-15;HG.478/24-IUN-15;OUG.1 din 04/01/2017;HG.354/18.05.2017;OUG.68 din 06/11/2019"/>
    <s v="imobil"/>
    <s v="Lungime= Km;Suprafeţe= ha;CF= ;"/>
  </r>
  <r>
    <x v="6005"/>
    <s v="8.04.04"/>
    <m/>
    <m/>
    <s v="DR.ARNIS MATEI"/>
    <s v="conform amenajamentelor silvice"/>
    <s v="BACĂU"/>
    <s v="-"/>
    <s v="Tara: România; Judet: BACĂU; -;   -; Nr: -;"/>
    <n v="1968"/>
    <n v="2900"/>
    <n v="4"/>
    <s v="in administrare"/>
    <s v="HG 982/1998;HG 1344/2011;OUG.1 din 04/01/2017;HG.354/18.05.2017;OUG.68 din 06/11/2019"/>
    <s v="imobil"/>
    <s v="Lungime= Km;Suprafeţe= ha;CF= ;"/>
  </r>
  <r>
    <x v="6006"/>
    <s v="8.04.04"/>
    <m/>
    <m/>
    <s v="DR.DEALU MARES"/>
    <s v="conform amenajamentelor silvice"/>
    <s v="BACĂU"/>
    <s v="-"/>
    <s v="Tara: România; Judet: BACĂU; -;   -; Nr: -;"/>
    <n v="1977"/>
    <n v="129391"/>
    <n v="4"/>
    <s v="in administrare"/>
    <s v="HG 982/1998;HG 1344/2011; HG 478/ 24-IUN-15;HG.478/24-IUN-15;OUG.1 din 04/01/2017;HG.354/18.05.2017;OUG.68 din 06/11/2019"/>
    <s v="imobil"/>
    <s v="Lungime= Km;Suprafeţe= ha;CF= ;"/>
  </r>
  <r>
    <x v="6007"/>
    <s v="8.04.04"/>
    <m/>
    <m/>
    <s v="DR.GROAPA CU ULMI"/>
    <s v="conform amenajamentelor silvice"/>
    <s v="BACĂU"/>
    <s v="-"/>
    <s v="Tara: România; Judet: BACĂU; -;   -; Nr: -;"/>
    <n v="1966"/>
    <n v="11566"/>
    <n v="4"/>
    <s v="in administrare"/>
    <s v="HG 982/1998;HG 1344/2011;OUG.1 din 04/01/2017;HG.354/18.05.2017;OUG.68 din 06/11/2019"/>
    <s v="imobil"/>
    <s v="Lungime= Km;Suprafeţe= ha;CF= ;"/>
  </r>
  <r>
    <x v="6008"/>
    <s v="8.04.04"/>
    <m/>
    <m/>
    <s v="DR.SARATEL"/>
    <s v="conform amenajamentelor silvice"/>
    <s v="BACĂU"/>
    <s v="-"/>
    <s v="Tara: România; Judet: BACĂU; -;   -; Nr: -;"/>
    <n v="1984"/>
    <n v="23990"/>
    <n v="4"/>
    <s v="in administrare"/>
    <s v="HG 982/1998;HG 1344/2011; HG 478/ 24-IUN-15;HG.478/24-IUN-15;OUG.1 din 04/01/2017;HG.354/18.05.2017;OUG.68 din 06/11/2019"/>
    <s v="imobil"/>
    <s v="Lungime= Km;Suprafeţe= ha;CF= ;"/>
  </r>
  <r>
    <x v="6009"/>
    <s v="8.04.04"/>
    <m/>
    <m/>
    <s v="DR.PR.CALULUI"/>
    <s v="conform amenajamentelor silvice"/>
    <s v="BACĂU"/>
    <s v="-"/>
    <s v="Tara: România; Judet: BACĂU; -;   -; Nr: -;"/>
    <n v="1968"/>
    <n v="95959"/>
    <n v="4"/>
    <s v="in administrare"/>
    <s v="HG 982/1998;HG 1344/2011; HG 478/ 24-IUN-15;HG.478/24-IUN-15;OUG.1 din 04/01/2017;HG.354/18.05.2017;OUG.68 din 06/11/2019"/>
    <s v="imobil"/>
    <s v="Lungime= Km;Suprafeţe= ha;CF= ;"/>
  </r>
  <r>
    <x v="6010"/>
    <s v="8.04.04"/>
    <m/>
    <m/>
    <s v="DR.COARNELE"/>
    <s v="conform amenajamentelor silvice"/>
    <s v="BACĂU"/>
    <s v="-"/>
    <s v="Tara: România; Judet: BACĂU; -;   -; Nr: -;"/>
    <n v="1979"/>
    <n v="992653"/>
    <n v="4"/>
    <s v="in administrare"/>
    <s v="HG 982/1998;HG 1344/2011;OUG.1 din 04/01/2017;HG.354/18.05.2017;OUG.68 din 06/11/2019"/>
    <s v="imobil"/>
    <s v="Lungime= Km;Suprafeţe= ha;CF= ;"/>
  </r>
  <r>
    <x v="6011"/>
    <s v="8.04.04"/>
    <m/>
    <m/>
    <s v="DR. RACHITEI-CRUCEA ROSIE"/>
    <s v="conform amenajamentelor silvice"/>
    <s v="BACĂU"/>
    <s v="-"/>
    <s v="Tara: România; Judet: BACĂU; -;   -; Nr: -;"/>
    <n v="1983"/>
    <n v="54492"/>
    <n v="4"/>
    <s v="in administrare"/>
    <s v="HG 982/1998;HG 1344/2011; HG 478/ 24-IUN-15;HG.478/24-IUN-15;OUG.1 din 04/01/2017;HG.354/18.05.2017;OUG.68 din 06/11/2019"/>
    <s v="imobil"/>
    <s v="Lungime= Km;Suprafeţe= ha;CF= ;"/>
  </r>
  <r>
    <x v="6012"/>
    <s v="8.04.04"/>
    <m/>
    <m/>
    <s v="DR. PR.PODULUI-BLAGESTI"/>
    <s v="conform amenajamentelor silvice"/>
    <s v="BACĂU"/>
    <s v="-"/>
    <s v="Tara: România; Judet: BACĂU; -;   -; Nr: -;"/>
    <n v="1985"/>
    <n v="191421"/>
    <n v="4"/>
    <s v="in administrare"/>
    <s v="HG 982/1998;HG 1344/2011; HG 478/ 24-IUN-15;HG.478/24-IUN-15;OUG.1 din 04/01/2017;HG.354/18.05.2017;OUG.68 din 06/11/2019"/>
    <s v="imobil"/>
    <s v="Lungime= Km;Suprafeţe= ha;CF= ;"/>
  </r>
  <r>
    <x v="6013"/>
    <s v="8.04.04"/>
    <m/>
    <m/>
    <s v="DR.MARISCA-ROTUNDA"/>
    <s v="conform amenajamentelor silvice"/>
    <s v="BACĂU"/>
    <s v="-"/>
    <s v="Tara: România; Judet: BACĂU; -;   -; Nr: -;"/>
    <n v="1961"/>
    <n v="95959"/>
    <n v="4"/>
    <s v="in administrare"/>
    <s v="HG 982/1998;HG 1344/2011; HG 478/ 24-IUN-15;HG.478/24-IUN-15;OUG.1 din 04/01/2017;HG.354/18.05.2017;OUG.68 din 06/11/2019"/>
    <s v="imobil"/>
    <s v="Lungime= Km;Suprafeţe= ha;CF= ;"/>
  </r>
  <r>
    <x v="6014"/>
    <s v="8.04.04"/>
    <m/>
    <m/>
    <s v="DR.PUSCASU"/>
    <s v="conform amenajamentelor silvice"/>
    <s v="BACĂU"/>
    <s v="-"/>
    <s v="Tara: România; Judet: BACĂU; -;   -; Nr: -;"/>
    <n v="1962"/>
    <n v="179922"/>
    <n v="4"/>
    <s v="in administrare"/>
    <s v="HG 982/1998;HG 1344/2011; HG 478/ 24-IUN-15;HG.478/24-IUN-15;OUG.1 din 04/01/2017;HG.354/18.05.2017;OUG.68 din 06/11/2019"/>
    <s v="imobil"/>
    <s v="Lungime= Km;Suprafeţe= ha;CF= ;"/>
  </r>
  <r>
    <x v="6015"/>
    <s v="8.04.04"/>
    <m/>
    <m/>
    <s v="DR.VERSESTI"/>
    <s v="conform amenajamentelor silvice"/>
    <s v="BACĂU"/>
    <s v="-"/>
    <s v="Tara: România; Judet: BACĂU; -;   -; Nr: -;"/>
    <n v="1979"/>
    <n v="47979"/>
    <n v="4"/>
    <s v="in administrare"/>
    <s v="HG 982/1998;HG 1344/2011; HG 478/ 24-IUN-15;HG.478/24-IUN-15;OUG.1 din 04/01/2017;HG.354/18.05.2017;OUG.68 din 06/11/2019"/>
    <s v="imobil"/>
    <s v="Lungime= Km;Suprafeţe= ha;CF= ;"/>
  </r>
  <r>
    <x v="6016"/>
    <s v="8.04.04"/>
    <m/>
    <m/>
    <s v="DR. PIRIUL LUI MIHAI"/>
    <s v="conform amenajamentelor silvice"/>
    <s v="BACĂU"/>
    <s v="-"/>
    <s v="Tara: România; Judet: BACĂU; -;   -; Nr: -;"/>
    <n v="1970"/>
    <n v="31288"/>
    <n v="4"/>
    <s v="in administrare"/>
    <s v="HG 982/1998;HG 1344/2011; HG 478/ 24-IUN-15;HG.478/24-IUN-15;OUG.1 din 04/01/2017;HG.354/18.05.2017;OUG.68 din 06/11/2019"/>
    <s v="imobil"/>
    <s v="Lungime= Km;Suprafeţe= ha;CF= ;"/>
  </r>
  <r>
    <x v="6017"/>
    <s v="8.04.04"/>
    <m/>
    <m/>
    <s v="DR. SCHITULUI I"/>
    <s v="conform amenajamentelor silvice"/>
    <s v="BACĂU"/>
    <s v="-"/>
    <s v="Tara: România; Judet: BACĂU; -;   -; Nr: -;"/>
    <n v="1981"/>
    <n v="138223"/>
    <n v="4"/>
    <s v="in administrare"/>
    <s v="HG 982/1998;HG 1344/2011; HG 478/ 24-IUN-15;HG.478/24-IUN-15;OUG.1 din 04/01/2017;HG.354/18.05.2017;OUG.68 din 06/11/2019"/>
    <s v="imobil"/>
    <s v="Lungime= Km;Suprafeţe= ha;CF= ;"/>
  </r>
  <r>
    <x v="6018"/>
    <s v="8.30.01"/>
    <m/>
    <m/>
    <s v="BARAJ IZV.ALB II"/>
    <s v="conform amenajamentelor silvice"/>
    <s v="BACĂU"/>
    <s v="-"/>
    <s v="Tara: România; Judet: BACĂU; -;   -; Nr: -;"/>
    <n v="1982"/>
    <n v="5729"/>
    <n v="4"/>
    <s v="in administrare"/>
    <s v="HG 982/1998;HG 1344/2011; HG 478/ 24-IUN-15;HG.478/24-IUN-15;OUG.1 din 04/01/2017;HG.354/18.05.2017;OUG.68 din 06/11/2019;HG.846/08.10.2020"/>
    <s v="imobil"/>
    <s v="Lungime albie corectată/consolidată=0,2 km;"/>
  </r>
  <r>
    <x v="6019"/>
    <s v="8.30.01"/>
    <m/>
    <m/>
    <s v="BARAJ PLOPU III"/>
    <s v="conform amenajamentelor silvice"/>
    <s v="BACĂU"/>
    <s v="-"/>
    <s v="Tara: România; Judet: BACĂU; -;   -; Nr: -;"/>
    <n v="1982"/>
    <n v="2511"/>
    <n v="4"/>
    <s v="in administrare"/>
    <s v="HG 982/1998;HG 1344/2011; HG 478/ 24-IUN-15;HG.478/24-IUN-15;OUG.1 din 04/01/2017;HG.354/18.05.2017;OUG.68 din 06/11/2019;HG.846/08.10.2020"/>
    <s v="imobil"/>
    <s v="Lungime albie corectată/consolidată=1 km;"/>
  </r>
  <r>
    <x v="6020"/>
    <s v="8.04.04"/>
    <m/>
    <m/>
    <s v="DR.CHITICII MICI"/>
    <s v="conform amenajamentelor silvice"/>
    <s v="BACĂU"/>
    <s v="-"/>
    <s v="Tara: România; Judet: BACĂU; -;   -; Nr: -;"/>
    <n v="1969"/>
    <n v="23414"/>
    <n v="4"/>
    <s v="in administrare"/>
    <s v="HG 982/1998;HG 1344/2011; HG 478/ 24-IUN-15;HG.478/24-IUN-15;OUG.1 din 04/01/2017;HG.354/18.05.2017;OUG.68 din 06/11/2019"/>
    <s v="imobil"/>
    <s v="Lungime= Km;Suprafeţe= ha;CF= ;"/>
  </r>
  <r>
    <x v="6021"/>
    <s v="8.04.04"/>
    <m/>
    <m/>
    <s v="DR.COSTEA"/>
    <s v="conform amenajamentelor silvice"/>
    <s v="BACĂU"/>
    <s v="-"/>
    <s v="Tara: România; Judet: BACĂU; -;   -; Nr: -;"/>
    <n v="1963"/>
    <n v="16138"/>
    <n v="4"/>
    <s v="in administrare"/>
    <s v="HG 982/1998;HG 1344/2011; HG 478/ 24-IUN-15;HG.478/24-IUN-15;OUG.1 din 04/01/2017;HG.354/18.05.2017;OUG.68 din 06/11/2019"/>
    <s v="imobil"/>
    <s v="Lungime= Km;Suprafeţe= ha;CF= ;"/>
  </r>
  <r>
    <x v="6022"/>
    <s v="8.04.04"/>
    <m/>
    <m/>
    <s v="DR.PARAUL FAGULUI"/>
    <s v="conform amenajamentelor silvice"/>
    <s v="BACĂU"/>
    <s v="-"/>
    <s v="Tara: România; Judet: BACĂU; -;   -; Nr: -;"/>
    <n v="1984"/>
    <n v="152722"/>
    <n v="4"/>
    <s v="in administrare"/>
    <s v="HG 982/1998;HG 1344/2011; HG 478/ 24-IUN-15;HG.478/24-IUN-15;OUG.1 din 04/01/2017;HG.354/18.05.2017;OUG.68 din 06/11/2019"/>
    <s v="imobil"/>
    <s v="Lungime= Km;Suprafeţe= ha;CF= ;"/>
  </r>
  <r>
    <x v="6023"/>
    <s v="8.04.04"/>
    <m/>
    <m/>
    <s v="DR.BOULUI"/>
    <s v="conform amenajamentelor silvice"/>
    <s v="BACĂU"/>
    <s v="-"/>
    <s v="Tara: România; Judet: BACĂU; -;   -; Nr: -;"/>
    <n v="1971"/>
    <n v="1311"/>
    <n v="4"/>
    <s v="in administrare"/>
    <s v="HG 982/1998;;OUG.1 din 04/01/2017;HG.354/18.05.2017;OUG.68 din 06/11/2019"/>
    <s v="imobil"/>
    <s v="Lungime= Km;Suprafeţe= ha;CF= ;"/>
  </r>
  <r>
    <x v="6024"/>
    <s v="8.04.04"/>
    <m/>
    <m/>
    <s v="DR.TULBUREA ASAU"/>
    <s v="conform amenajamentelor silvice"/>
    <s v="BACĂU"/>
    <s v="-"/>
    <s v="Tara: România; Judet: BACĂU; -;   -; Nr: -;"/>
    <n v="1982"/>
    <n v="3151"/>
    <n v="4"/>
    <s v="in administrare"/>
    <s v="HG 982/1998;;OUG.1 din 04/01/2017;HG.354/18.05.2017;OUG.68 din 06/11/2019"/>
    <s v="imobil"/>
    <s v="Lungime= Km;Suprafeţe= ha;CF= ;"/>
  </r>
  <r>
    <x v="6025"/>
    <s v="8.04.04"/>
    <m/>
    <m/>
    <s v="DR.ZUGU"/>
    <s v="conform amenajamentelor silvice"/>
    <s v="BACĂU"/>
    <s v="-"/>
    <s v="Tara: România; Judet: BACĂU; -;   -; Nr: -;"/>
    <n v="1985"/>
    <n v="70383"/>
    <n v="4"/>
    <s v="in administrare"/>
    <s v="HG 982/1998;HG 1344/2011;OUG.1 din 04/01/2017;HG.354/18.05.2017;OUG.68 din 06/11/2019"/>
    <s v="imobil"/>
    <s v="Lungime= Km;Suprafeţe= ha;CF= ;"/>
  </r>
  <r>
    <x v="6026"/>
    <s v="8.04.04"/>
    <m/>
    <m/>
    <s v="DR.ERDEK"/>
    <s v="conform amenajamentelor silvice"/>
    <s v="BACĂU"/>
    <s v="-"/>
    <s v="Tara: România; Judet: BACĂU; -;   -; Nr: -;"/>
    <n v="1985"/>
    <n v="93702"/>
    <n v="4"/>
    <s v="in administrare"/>
    <s v="HG 982/1998;HG 1344/2011; HG 478/ 24-IUN-15;HG.478/24-IUN-15;OUG.1 din 04/01/2017;HG.354/18.05.2017;OUG.68 din 06/11/2019"/>
    <s v="imobil"/>
    <s v="Lungime= Km;Suprafeţe= ha;CF= ;"/>
  </r>
  <r>
    <x v="6027"/>
    <s v="8.04.04"/>
    <m/>
    <m/>
    <s v="DR.TULBUREA CIOBANUS"/>
    <s v="conform amenajamentelor silvice"/>
    <s v="BACĂU"/>
    <s v="-"/>
    <s v="Tara: România; Judet: BACĂU; -;   -; Nr: -;"/>
    <n v="1977"/>
    <n v="187990"/>
    <n v="4"/>
    <s v="in administrare"/>
    <s v="HG 982/1998;HG 1344/2011; HG 478/ 24-IUN-15;HG.478/24-IUN-15;OUG.1 din 04/01/2017;HG.354/18.05.2017;OUG.68 din 06/11/2019"/>
    <s v="imobil"/>
    <s v="Lungime= Km;Suprafeţe= ha;CF= ;"/>
  </r>
  <r>
    <x v="6028"/>
    <s v="8.04.04"/>
    <m/>
    <m/>
    <s v="DR.CORBU-SMIDELOR"/>
    <s v="conform amenajamentelor silvice"/>
    <s v="BACĂU"/>
    <s v="-"/>
    <s v="Tara: România; Judet: BACĂU; -;   -; Nr: -;"/>
    <n v="1992"/>
    <n v="18259"/>
    <n v="4"/>
    <s v="in administrare"/>
    <s v="HG 982/1998;HG 1344/2011;OUG.1 din 04/01/2017;HG.354/18.05.2017;OUG.68 din 06/11/2019"/>
    <s v="imobil"/>
    <s v="Lungime= Km;Suprafeţe= ha;CF= ;"/>
  </r>
  <r>
    <x v="6029"/>
    <s v="8.04.04"/>
    <m/>
    <m/>
    <s v="DR.PARAUL HOTARULUI"/>
    <s v="conform amenajamentelor silvice"/>
    <s v="BACĂU"/>
    <s v="-"/>
    <s v="Tara: România; Judet: BACĂU; -;   -; Nr: -;"/>
    <n v="1986"/>
    <n v="49706"/>
    <n v="4"/>
    <s v="in administrare"/>
    <s v="HG 982/1998;HG 1344/2011;OUG.1 din 04/01/2017;HG.354/18.05.2017;OUG.68 din 06/11/2019"/>
    <s v="imobil"/>
    <s v="Lungime= Km;Suprafeţe= ha;CF= ;"/>
  </r>
  <r>
    <x v="6030"/>
    <s v="8.04.04"/>
    <m/>
    <m/>
    <s v="DR.VASIOIU"/>
    <s v="conform amenajamentelor silvice"/>
    <s v="BACĂU"/>
    <s v="-"/>
    <s v="Tara: România; Judet: BACĂU; -;   -; Nr: -;"/>
    <n v="1980"/>
    <n v="49706"/>
    <n v="4"/>
    <s v="in administrare"/>
    <s v="HG 982/1998;HG 1344/2011;OUG.1 din 04/01/2017;HG.354/18.05.2017;OUG.68 din 06/11/2019"/>
    <s v="imobil"/>
    <s v="Lungime= Km;Suprafeţe= ha;CF= ;"/>
  </r>
  <r>
    <x v="6031"/>
    <s v="8.04.04"/>
    <m/>
    <m/>
    <s v="DR.UTOIU"/>
    <s v="conform amenajamentelor silvice"/>
    <s v="BACĂU"/>
    <s v="-"/>
    <s v="Tara: România; Judet: BACĂU; -;   -; Nr: -;"/>
    <n v="1979"/>
    <n v="12680"/>
    <n v="4"/>
    <s v="in administrare"/>
    <s v="HG 982/1998;HG 1344/2011;OUG.1 din 04/01/2017;HG.354/18.05.2017;OUG.68 din 06/11/2019"/>
    <s v="imobil"/>
    <s v="Lungime= Km;Suprafeţe= ha;CF= ;"/>
  </r>
  <r>
    <x v="6032"/>
    <s v="8.04.04"/>
    <m/>
    <m/>
    <s v="DR.PR.PODULUI"/>
    <s v="conform amenajamentelor silvice"/>
    <s v="BACĂU"/>
    <s v="-"/>
    <s v="Tara: România; Judet: BACĂU; -;   -; Nr: -;"/>
    <n v="1977"/>
    <n v="40576"/>
    <n v="4"/>
    <s v="in administrare"/>
    <s v="HG 982/1998;HG 1344/2011;OUG.1 din 04/01/2017;HG.354/18.05.2017;OUG.68 din 06/11/2019"/>
    <s v="imobil"/>
    <s v="Lungime= Km;Suprafeţe= ha;CF= ;"/>
  </r>
  <r>
    <x v="6033"/>
    <s v="8.04.04"/>
    <m/>
    <m/>
    <s v="DR.GALERI"/>
    <s v="conform amenajamentelor silvice"/>
    <s v="BACĂU"/>
    <s v="-"/>
    <s v="Tara: România; Judet: BACĂU; -;   -; Nr: -;"/>
    <n v="1973"/>
    <n v="10102"/>
    <n v="4"/>
    <s v="in administrare"/>
    <s v="HG 982/1998;; HG 478/ 24-IUN-15;HG.478/24-IUN-15;OUG.1 din 04/01/2017;OUG.68 din 06/11/2019"/>
    <s v="imobil"/>
    <s v="Lungime= Km;Suprafeţe= ha;CF= ;"/>
  </r>
  <r>
    <x v="6034"/>
    <s v="8.04.04"/>
    <m/>
    <m/>
    <s v="DR.PIETROSU-SLAMANDRA"/>
    <s v="conform amenajamentelor silvice"/>
    <s v="BACĂU"/>
    <s v="-"/>
    <s v="Tara: România; Judet: BACĂU; -;   -; Nr: -;"/>
    <n v="1969"/>
    <n v="129437"/>
    <n v="4"/>
    <s v="in administrare"/>
    <s v="HG 982/1998;HG 1344/2011; HG 478/ 24-IUN-15;HG.478/24-IUN-15;OUG.1 din 04/01/2017;HG.354/18.05.2017;OUG.68 din 06/11/2019"/>
    <s v="imobil"/>
    <s v="Lungime= Km;Suprafeţe= ha;CF= ;"/>
  </r>
  <r>
    <x v="6035"/>
    <s v="8.04.04"/>
    <m/>
    <m/>
    <s v="DR.PIETROSU MARE"/>
    <s v="conform amenajamentelor silvice"/>
    <s v="BACĂU"/>
    <s v="-"/>
    <s v="Tara: România; Judet: BACĂU; -;   -; Nr: -;"/>
    <n v="1979"/>
    <n v="11634"/>
    <n v="4"/>
    <s v="in administrare"/>
    <s v="HG 982/1998;HG 1344/2011;OUG.1 din 04/01/2017;HG.354/18.05.2017;OUG.68 din 06/11/2019"/>
    <s v="imobil"/>
    <s v="Lungime= Km;Suprafeţe= ha;CF= ;"/>
  </r>
  <r>
    <x v="6036"/>
    <s v="8.04.04"/>
    <m/>
    <m/>
    <s v="DR.BONCOAIA-OBARSIE"/>
    <s v="conform amenajamentelor silvice"/>
    <s v="BACĂU"/>
    <s v="-"/>
    <s v="Tara: România; Judet: BACĂU; -;   -; Nr: -;"/>
    <n v="1960"/>
    <n v="70468"/>
    <n v="4"/>
    <s v="in administrare"/>
    <s v="HG 982/1998;HG 1344/2011; HG 478/ 24-IUN-15;HG.478/24-IUN-15;OUG.1 din 04/01/2017;HG.354/18.05.2017;OUG.68 din 06/11/2019"/>
    <s v="imobil"/>
    <s v="Lungime= Km;Suprafeţe= ha;CF= ;"/>
  </r>
  <r>
    <x v="6037"/>
    <s v="8.04.04"/>
    <m/>
    <m/>
    <s v="DR.CURMATURA-OBARSIE"/>
    <s v="conform amenajamentelor silvice"/>
    <s v="BACĂU"/>
    <s v="-"/>
    <s v="Tara: România; Judet: BACĂU; -;   -; Nr: -;"/>
    <n v="1982"/>
    <n v="10849"/>
    <n v="4"/>
    <s v="in administrare"/>
    <s v="HG 982/1998;; HG 478/ 24-IUN-15;HG.478/24-IUN-15;OUG.1 din 04/01/2017;OUG.68 din 06/11/2019"/>
    <s v="imobil"/>
    <s v="Lungime= Km;Suprafeţe= ha;CF= ;"/>
  </r>
  <r>
    <x v="6038"/>
    <s v="8.04.04"/>
    <m/>
    <m/>
    <s v="DR. PR.URSULUI"/>
    <s v="conform amenajamentelor silvice"/>
    <s v="BACĂU"/>
    <s v="-"/>
    <s v="Tara: România; Judet: BACĂU; -;   -; Nr: -;"/>
    <n v="1967"/>
    <n v="5798"/>
    <n v="4"/>
    <s v="in administrare"/>
    <s v="HG 982/1998;HG 1344/2011;OUG.1 din 04/01/2017;HG.354/18.05.2017;OUG.68 din 06/11/2019"/>
    <s v="imobil"/>
    <s v="Lungime= Km;Suprafeţe= ha;CF= ;"/>
  </r>
  <r>
    <x v="6039"/>
    <s v="8.04.04"/>
    <m/>
    <m/>
    <s v="DR.SEACA"/>
    <s v="conform amenajamentelor silvice"/>
    <s v="BACĂU"/>
    <s v="-"/>
    <s v="Tara: România; Judet: BACĂU; -;   -; Nr: -;"/>
    <n v="1979"/>
    <n v="11558"/>
    <n v="4"/>
    <s v="in administrare"/>
    <s v="HG 982/1998;;OUG.1 din 04/01/2017;HG.354/18.05.2017;OUG.68 din 06/11/2019"/>
    <s v="imobil"/>
    <s v="Lungime= Km;Suprafeţe= ha;CF= ;"/>
  </r>
  <r>
    <x v="6040"/>
    <s v="8.04.04"/>
    <m/>
    <m/>
    <s v="DR.LUNCI"/>
    <s v="conform amenajamentelor silvice"/>
    <s v="BACĂU"/>
    <s v="-"/>
    <s v="Tara: România; Judet: BACĂU; -;   -; Nr: -;"/>
    <n v="1970"/>
    <n v="2327"/>
    <n v="4"/>
    <s v="in administrare"/>
    <s v="HG 982/1998;;OUG.1 din 04/01/2017;HG.354/18.05.2017;OUG.68 din 06/11/2019"/>
    <s v="imobil"/>
    <s v="Lungime= Km;Suprafeţe= ha;CF= ;"/>
  </r>
  <r>
    <x v="6041"/>
    <s v="8.04.04"/>
    <m/>
    <m/>
    <s v="DR.GUGURA"/>
    <s v="conform amenajamentelor silvice"/>
    <s v="BACĂU"/>
    <s v="-"/>
    <s v="Tara: România; Judet: BACĂU; -;   -; Nr: -;"/>
    <n v="1990"/>
    <n v="13914"/>
    <n v="4"/>
    <s v="in administrare"/>
    <s v="HG 982/1998;;OUG.1 din 04/01/2017;HG.354/18.05.2017;OUG.68 din 06/11/2019"/>
    <s v="imobil"/>
    <s v="Lungime= Km;Suprafeţe= ha;CF= ;"/>
  </r>
  <r>
    <x v="6042"/>
    <s v="8.04.04"/>
    <m/>
    <m/>
    <s v="DR.PR.VOICA"/>
    <s v="conform amenajamentelor silvice"/>
    <s v="BACĂU"/>
    <s v="-"/>
    <s v="Tara: România; Judet: BACĂU; -;   -; Nr: -;"/>
    <n v="1967"/>
    <n v="5513"/>
    <n v="4"/>
    <s v="in administrare"/>
    <s v="HG 982/1998;HG 1344/2011;OUG.1 din 04/01/2017;HG.354/18.05.2017;OUG.68 din 06/11/2019"/>
    <s v="imobil"/>
    <s v="Lungime= Km;Suprafeţe= ha;CF= ;"/>
  </r>
  <r>
    <x v="6043"/>
    <s v="8.04.04"/>
    <m/>
    <m/>
    <s v="DRUM VELICA MARE"/>
    <s v="conform amenajamentelor silvice"/>
    <s v="ARAD"/>
    <s v="-"/>
    <s v="Tara: România; Judet: ARAD; -;   -; Nr: -;"/>
    <n v="1975"/>
    <n v="1018"/>
    <n v="2"/>
    <s v="in administrare"/>
    <s v="HG 982/1998;HG 1344/2011; HG 478/ 24-IUN-15;HG.478/24-IUN-15;OUG.1 din 04/01/2017;HG.354/18.05.2017;OUG.68 din 06/11/2019"/>
    <s v="imobil"/>
    <s v="Lungime= Km;Suprafeţe= ha;CF= ;"/>
  </r>
  <r>
    <x v="6044"/>
    <s v="8.04.04"/>
    <m/>
    <m/>
    <s v="DRUM LESPEDEA"/>
    <s v="conform amenajamentelor silvice"/>
    <s v="ARAD"/>
    <s v="-"/>
    <s v="Tara: România; Judet: ARAD; -;   -; Nr: -;"/>
    <n v="1969"/>
    <n v="111253"/>
    <n v="2"/>
    <s v="in administrare"/>
    <s v="HG 982/1998;HG 1344/2011; HG 478/ 24-IUN-15;HG.478/24-IUN-15;OUG.1 din 04/01/2017;OUG.68 din 06/11/2019"/>
    <s v="imobil"/>
    <s v="Lungime= Km;Suprafeţe= ha;CF= ;"/>
  </r>
  <r>
    <x v="6045"/>
    <s v="8.04.04"/>
    <m/>
    <m/>
    <s v="DRUM HENCIU"/>
    <s v="conform amenajamentelor silvice"/>
    <s v="ARAD"/>
    <s v="-"/>
    <s v="Tara: România; Judet: ARAD; -;   -; Nr: -;"/>
    <n v="1983"/>
    <n v="6429"/>
    <n v="2"/>
    <s v="in administrare"/>
    <s v="HG 982/1998;HG 1344/2011; HG 478/ 24-IUN-15;HG.478/24-IUN-15;OUG.1 din 04/01/2017;HG.354/18.05.2017;OUG.68 din 06/11/2019"/>
    <s v="imobil"/>
    <s v="Lungime= Km;Suprafeţe= ha;CF= ;"/>
  </r>
  <r>
    <x v="6046"/>
    <s v="8.04.04"/>
    <m/>
    <m/>
    <s v="DRUM VALEA CHICHISOR"/>
    <s v="conform amenajamentelor silvice"/>
    <s v="ARAD"/>
    <s v="-"/>
    <s v="Tara: România; Judet: ARAD; -;   -; Nr: -;"/>
    <n v="1971"/>
    <n v="531"/>
    <n v="2"/>
    <s v="in administrare"/>
    <s v="HG 982/1998;;OUG.1 din 04/01/2017;HG.354/18.05.2017;OUG.68 din 06/11/2019"/>
    <s v="imobil"/>
    <s v="Lungime= Km;Suprafeţe= ha;CF= ;"/>
  </r>
  <r>
    <x v="6047"/>
    <s v="8.04.04"/>
    <m/>
    <m/>
    <s v="DRUM VALEA POIENII"/>
    <s v="conform amenajamentelor silvice"/>
    <s v="ARAD"/>
    <s v="-"/>
    <s v="Tara: România; Judet: ARAD; -;   -; Nr: -;"/>
    <n v="1981"/>
    <n v="10396"/>
    <n v="2"/>
    <s v="in administrare"/>
    <s v="HG 982/1998;HG 1344/2011; HG 478/ 24-IUN-15;HG.478/24-IUN-15;OUG.1 din 04/01/2017;HG.354/18.05.2017;OUG.68 din 06/11/2019"/>
    <s v="imobil"/>
    <s v="Lungime= Km;Suprafeţe= ha;CF= ;"/>
  </r>
  <r>
    <x v="6048"/>
    <s v="8.04.04"/>
    <m/>
    <m/>
    <s v="DRUM VALEA LUI DUMITRU"/>
    <s v="conform amenajamentelor silvice"/>
    <s v="ARAD"/>
    <s v="-"/>
    <s v="Tara: România; Judet: ARAD; -;   -; Nr: -;"/>
    <n v="1970"/>
    <n v="11903"/>
    <n v="2"/>
    <s v="in administrare"/>
    <s v="HG 982/1998;; HG 478/ 24-IUN-15;HG.478/24-IUN-15;OUG.1 din 04/01/2017;OUG.68 din 06/11/2019"/>
    <s v="imobil"/>
    <s v="Lungime= Km;Suprafeţe= ha;CF= ;"/>
  </r>
  <r>
    <x v="6049"/>
    <s v="8.04.04"/>
    <m/>
    <m/>
    <s v="DRUM VALEA SIRBILOR-TOC"/>
    <s v="conform amenajamentelor silvice"/>
    <s v="ARAD"/>
    <s v="-"/>
    <s v="Tara: România; Judet: ARAD; -;   -; Nr: -;"/>
    <n v="1974"/>
    <n v="882"/>
    <n v="2"/>
    <s v="in administrare"/>
    <s v="HG 982/1998;HG 1344/2011; HG 478/ 24-IUN-15;HG.478/24-IUN-15;OUG.1 din 04/01/2017;HG.354/18.05.2017;OUG.68 din 06/11/2019"/>
    <s v="imobil"/>
    <s v="Lungime= Km;Suprafeţe= ha;CF= ;"/>
  </r>
  <r>
    <x v="6050"/>
    <s v="8.04.04"/>
    <m/>
    <m/>
    <s v="DRUM LUNCSOR VARATEC"/>
    <s v="conform amenajamentelor silvice"/>
    <s v="ARAD"/>
    <s v="-"/>
    <s v="Tara: România; Judet: ARAD; -;   -; Nr: -;"/>
    <n v="1983"/>
    <n v="61469"/>
    <n v="2"/>
    <s v="in administrare"/>
    <s v="HG 982/1998;HG 1344/2011; HG 478/ 24-IUN-15;HG.478/24-IUN-15;OUG.1 din 04/01/2017;HG.354/18.05.2017;OUG.68 din 06/11/2019"/>
    <s v="imobil"/>
    <s v="Lungime= Km;Suprafeţe= ha;CF= ;"/>
  </r>
  <r>
    <x v="6051"/>
    <s v="8.04.04"/>
    <m/>
    <m/>
    <s v="DRUM VALEA SURII"/>
    <s v="conform amenajamentelor silvice"/>
    <s v="ARAD"/>
    <s v="-"/>
    <s v="Tara: România; Judet: ARAD; -;   -; Nr: -;"/>
    <n v="1960"/>
    <n v="349"/>
    <n v="2"/>
    <s v="in administrare"/>
    <s v="HG 982/1998;; HG 478/ 24-IUN-15;HG.478/24-IUN-15;OUG.1 din 04/01/2017;OUG.68 din 06/11/2019"/>
    <s v="imobil"/>
    <s v="Lungime= Km;Suprafeţe= ha;CF= ;"/>
  </r>
  <r>
    <x v="6052"/>
    <s v="8.04.04"/>
    <m/>
    <m/>
    <s v="DRUM VALEA CRACIUNEASCA"/>
    <s v="conform amenajamentelor silvice"/>
    <s v="ARAD"/>
    <s v="-"/>
    <s v="Tara: România; Judet: ARAD; -;   -; Nr: -;"/>
    <n v="1967"/>
    <n v="25839"/>
    <n v="2"/>
    <s v="in administrare"/>
    <s v="HG 982/1998;; HG 478/ 24-IUN-15;HG.478/24-IUN-15;OUG.1 din 04/01/2017;OUG.68 din 06/11/2019"/>
    <s v="imobil"/>
    <s v="Lungime= Km;Suprafeţe= ha;CF= ;"/>
  </r>
  <r>
    <x v="6053"/>
    <s v="8.04.04"/>
    <m/>
    <m/>
    <s v="DRUM NIRIS"/>
    <s v="conform amenajamentelor silvice"/>
    <s v="ARAD"/>
    <s v="-"/>
    <s v="Tara: România; Judet: ARAD; -;   -; Nr: -;"/>
    <n v="1971"/>
    <n v="179460"/>
    <n v="2"/>
    <s v="in administrare"/>
    <s v="HG 982/1998;HG 1344/2011; HG 478/ 24-IUN-15;HG.478/24-IUN-15;OUG.1 din 04/01/2017;OUG.68 din 06/11/2019"/>
    <s v="imobil"/>
    <s v="Lungime= Km;Suprafeţe= ha;CF= ;"/>
  </r>
  <r>
    <x v="6054"/>
    <s v="8.04.04"/>
    <m/>
    <m/>
    <s v="DRUM MESARNITA"/>
    <s v="conform amenajamentelor silvice"/>
    <s v="ARAD"/>
    <s v="-"/>
    <s v="Tara: România; Judet: ARAD; -;   -; Nr: -;"/>
    <n v="1994"/>
    <n v="188288"/>
    <n v="2"/>
    <s v="in administrare"/>
    <s v="HG 982/1998;HG 1344/2011; HG 478/ 24-IUN-15;HG.478/24-IUN-15;OUG.1 din 04/01/2017;HG.354/18.05.2017;OUG.68 din 06/11/2019"/>
    <s v="imobil"/>
    <s v="Lungime= Km;Suprafeţe= ha;CF= ;"/>
  </r>
  <r>
    <x v="6055"/>
    <s v="8.04.04"/>
    <m/>
    <m/>
    <s v="DRUM VALEA CODRULUI"/>
    <s v="conform amenajamentelor silvice"/>
    <s v="TIMIŞ"/>
    <s v="-"/>
    <s v="Tara: România; Judet: TIMIŞ; -;   -; Nr: -;"/>
    <n v="1985"/>
    <n v="265898"/>
    <n v="35"/>
    <s v="in administrare"/>
    <s v="HG 982/1998;HG 1344/2011;OUG.1 din 04/01/2017;HG.354/18.05.2017;OUG.68 din 06/11/2019"/>
    <s v="imobil"/>
    <s v="Lungime= Km;Suprafeţe= ha;CF= ;"/>
  </r>
  <r>
    <x v="6056"/>
    <s v="8.04.04"/>
    <m/>
    <m/>
    <s v="DRUM STIUBEI"/>
    <s v="conform amenajamentelor silvice"/>
    <s v="ARAD"/>
    <s v="-"/>
    <s v="Tara: România; Judet: ARAD; -;   -; Nr: -;"/>
    <n v="1968"/>
    <n v="42692"/>
    <n v="2"/>
    <s v="in administrare"/>
    <s v="HG 982/1998;HG 1344/2011; HG 478/ 24-IUN-15;HG.478/24-IUN-15;OUG.1 din 04/01/2017;OUG.68 din 06/11/2019"/>
    <s v="imobil"/>
    <s v="Lungime= Km;Suprafeţe= ha;CF= ;"/>
  </r>
  <r>
    <x v="6057"/>
    <s v="8.04.04"/>
    <m/>
    <m/>
    <s v="DRUM CIOLT"/>
    <s v="conform amenajamentelor silvice"/>
    <s v="ARAD"/>
    <s v="-"/>
    <s v="Tara: România; Judet: ARAD; -;   -; Nr: -;"/>
    <n v="1970"/>
    <n v="33013"/>
    <n v="2"/>
    <s v="in administrare"/>
    <s v="HG 982/1998;HG 1344/2011; HG 478/ 24-IUN-15;HG.478/24-IUN-15;OUG.1 din 04/01/2017;OUG.68 din 06/11/2019"/>
    <s v="imobil"/>
    <s v="Lungime= Km;Suprafeţe= ha;CF= ;"/>
  </r>
  <r>
    <x v="6058"/>
    <s v="8.04.04"/>
    <m/>
    <m/>
    <s v="DRUM FENES"/>
    <s v="conform amenajamentelor silvice"/>
    <s v="ARAD"/>
    <s v="-"/>
    <s v="Tara: România; Judet: ARAD; -;   -; Nr: -;"/>
    <n v="1968"/>
    <n v="10924"/>
    <n v="2"/>
    <s v="in administrare"/>
    <s v="HG 982/1998;HG 1344/2011; HG 478/ 24-IUN-15;HG.478/24-IUN-15;OUG.1 din 04/01/2017;HG.354/18.05.2017;OUG.68 din 06/11/2019"/>
    <s v="imobil"/>
    <s v="Lungime= Km;Suprafeţe= ha;CF= ;"/>
  </r>
  <r>
    <x v="6059"/>
    <s v="8.04.04"/>
    <m/>
    <m/>
    <s v="DRUM GRADISTEA"/>
    <s v="conform amenajamentelor silvice"/>
    <s v="ARAD"/>
    <s v="-"/>
    <s v="Tara: România; Judet: ARAD; -;   -; Nr: -;"/>
    <n v="1969"/>
    <n v="60264"/>
    <n v="2"/>
    <s v="in administrare"/>
    <s v="HG 982/1998;HG 1344/2011; HG 478/ 24-IUN-15;HG.478/24-IUN-15;OUG.1 din 04/01/2017;OUG.68 din 06/11/2019"/>
    <s v="imobil"/>
    <s v="Lungime= Km;Suprafeţe= ha;CF= ;"/>
  </r>
  <r>
    <x v="6060"/>
    <s v="8.04.04"/>
    <m/>
    <m/>
    <s v="DRUM ODAITA"/>
    <s v="conform amenajamentelor silvice"/>
    <s v="ARAD"/>
    <s v="-"/>
    <s v="Tara: România; Judet: ARAD; -;   -; Nr: -;"/>
    <n v="1969"/>
    <n v="48013"/>
    <n v="2"/>
    <s v="in administrare"/>
    <s v="HG 982/1998;HG 1344/2011; HG 478/ 24-IUN-15;HG.478/24-IUN-15;OUG.1 din 04/01/2017;OUG.68 din 06/11/2019"/>
    <s v="imobil"/>
    <s v="Lungime= Km;Suprafeţe= ha;CF= ;"/>
  </r>
  <r>
    <x v="6061"/>
    <s v="8.04.04"/>
    <m/>
    <m/>
    <s v="DRUM PARAUL RUZII"/>
    <s v="conform amenajamentelor silvice"/>
    <s v="TIMIŞ"/>
    <s v="-"/>
    <s v="Tara: România; Judet: TIMIŞ; -;   -; Nr: -;"/>
    <n v="1969"/>
    <n v="13180"/>
    <n v="35"/>
    <s v="in administrare"/>
    <s v="HG 982/1998;;OUG.1 din 04/01/2017;OUG.68 din 06/11/2019"/>
    <s v="imobil"/>
    <s v="drum auto forestier"/>
  </r>
  <r>
    <x v="6062"/>
    <s v="8.04.04"/>
    <m/>
    <m/>
    <s v="DRUM RAGATII"/>
    <s v="conform amenajamentelor silvice"/>
    <s v="TIMIŞ"/>
    <s v="-"/>
    <s v="Tara: România; Judet: TIMIŞ; -;   -; Nr: -;"/>
    <n v="1995"/>
    <n v="39849"/>
    <n v="35"/>
    <s v="in administrare"/>
    <s v="HG 982/1998;HG 1344/2011;OUG.1 din 04/01/2017;HG.354/18.05.2017;OUG.68 din 06/11/2019"/>
    <s v="imobil"/>
    <s v="Lungime= Km;Suprafeţe= ha;CF= ;"/>
  </r>
  <r>
    <x v="6063"/>
    <s v="8.04.04"/>
    <m/>
    <m/>
    <s v="DRUM COASTA POSTAS"/>
    <s v="conform amenajamentelor silvice"/>
    <s v="TIMIŞ"/>
    <s v="-"/>
    <s v="Tara: România; Judet: TIMIŞ; -;   -; Nr: -;"/>
    <n v="1985"/>
    <n v="460"/>
    <n v="35"/>
    <s v="in administrare"/>
    <s v="HG 982/1998;HG 1344/2011;OUG.1 din 04/01/2017;HG.354/18.05.2017;OUG.68 din 06/11/2019"/>
    <s v="imobil"/>
    <s v="Lungime= Km;Suprafeţe= ha;CF= ;"/>
  </r>
  <r>
    <x v="6064"/>
    <s v="8.04.04"/>
    <m/>
    <m/>
    <s v="DRUM SOPOT"/>
    <s v="conform amenajamentelor silvice"/>
    <s v="TIMIŞ"/>
    <s v="-"/>
    <s v="Tara: România; Judet: TIMIŞ; -;   -; Nr: -;"/>
    <n v="1982"/>
    <n v="3090"/>
    <n v="35"/>
    <s v="in administrare"/>
    <s v="HG 982/1998;HG 1344/2011;OUG.1 din 04/01/2017;HG.354/18.05.2017;OUG.68 din 06/11/2019"/>
    <s v="imobil"/>
    <s v="Lungime= Km;Suprafeţe= ha;CF= ;"/>
  </r>
  <r>
    <x v="6065"/>
    <s v="8.04.04"/>
    <m/>
    <m/>
    <s v="DRUM MALITA"/>
    <s v="conform amenajamentelor silvice"/>
    <s v="TIMIŞ"/>
    <s v="-"/>
    <s v="Tara: România; Judet: TIMIŞ; -;   -; Nr: -;"/>
    <n v="1978"/>
    <n v="1025"/>
    <n v="35"/>
    <s v="in administrare"/>
    <s v="HG 982/1998;HG 1344/2011;OUG.1 din 04/01/2017;HG.354/18.05.2017;OUG.68 din 06/11/2019"/>
    <s v="imobil"/>
    <s v="Lungime= Km;Suprafeţe= ha;CF= ;"/>
  </r>
  <r>
    <x v="6066"/>
    <s v="8.04.04"/>
    <m/>
    <m/>
    <s v="DRUM STILPU"/>
    <s v="conform amenajamentelor silvice"/>
    <s v="TIMIŞ"/>
    <s v="-"/>
    <s v="Tara: România; Judet: TIMIŞ; -;   -; Nr: -;"/>
    <n v="1960"/>
    <n v="1724112"/>
    <n v="35"/>
    <s v="in administrare"/>
    <s v="HG 982/1998;;OUG.1 din 04/01/2017;HG.354/18.05.2017;OUG.68 din 06/11/2019"/>
    <s v="imobil"/>
    <s v="Lungime= Km;Suprafeţe= ha;CF= ;"/>
  </r>
  <r>
    <x v="6067"/>
    <s v="8.04.04"/>
    <m/>
    <m/>
    <s v="DRUM PACURARIU"/>
    <s v="conform amenajamentelor silvice"/>
    <s v="ARAD"/>
    <s v="-"/>
    <s v="Tara: România; Judet: ARAD; -;   -; Nr: -;"/>
    <n v="1982"/>
    <n v="43130"/>
    <n v="2"/>
    <s v="in administrare"/>
    <s v="HG 982/1998;;OUG.1 din 04/01/2017;OUG.68 din 06/11/2019"/>
    <s v="imobil"/>
    <s v="drum auto forestier"/>
  </r>
  <r>
    <x v="6068"/>
    <s v="8.04.04"/>
    <m/>
    <m/>
    <s v="DRUM BONTEASCA"/>
    <s v="conform amenajamentelor silvice"/>
    <s v="ARAD"/>
    <s v="-"/>
    <s v="Tara: România; Judet: ARAD; -;   -; Nr: -;"/>
    <n v="1976"/>
    <n v="7187"/>
    <n v="2"/>
    <s v="in administrare"/>
    <s v="HG 982/1998;;OUG.1 din 04/01/2017;OUG.68 din 06/11/2019"/>
    <s v="imobil"/>
    <s v="drum auto forestier"/>
  </r>
  <r>
    <x v="6069"/>
    <s v="8.04.04"/>
    <m/>
    <m/>
    <s v="DRUM VALEA TEIUSULUI"/>
    <s v="conform amenajamentelor silvice"/>
    <s v="TIMIŞ"/>
    <s v="-"/>
    <s v="Tara: România; Judet: TIMIŞ; -;   -; Nr: -;"/>
    <n v="1979"/>
    <n v="1201"/>
    <n v="35"/>
    <s v="in administrare"/>
    <s v="HG 982/1998;HG 1344/2011;OUG.1 din 04/01/2017;HG.354/18.05.2017;OUG.68 din 06/11/2019"/>
    <s v="imobil"/>
    <s v="Lungime= Km;Suprafeţe= ha;CF= ;"/>
  </r>
  <r>
    <x v="6070"/>
    <s v="8.04.04"/>
    <m/>
    <m/>
    <s v="DRUM TEMERESTI"/>
    <s v="conform amenajamentelor silvice"/>
    <s v="TIMIŞ"/>
    <s v="-"/>
    <s v="Tara: România; Judet: TIMIŞ; -;   -; Nr: -;"/>
    <n v="1967"/>
    <n v="14791"/>
    <n v="35"/>
    <s v="in administrare"/>
    <s v="HG 982/1998;;OUG.1 din 04/01/2017;OUG.68 din 06/11/2019"/>
    <s v="imobil"/>
    <s v="drum auto forestier"/>
  </r>
  <r>
    <x v="6071"/>
    <s v="8.04.04"/>
    <m/>
    <m/>
    <s v="DRUM VALEA BARLII-GRUIETE 1"/>
    <s v="conform amenajamentelor silvice"/>
    <s v="ARAD"/>
    <s v="-"/>
    <s v="Tara: România; Judet: ARAD; -;   -; Nr: -;"/>
    <n v="1981"/>
    <n v="6053"/>
    <n v="2"/>
    <s v="in administrare"/>
    <s v="HG 982/1998;HG 1344/2011; HG 478/ 24-IUN-15;HG.478/24-IUN-15;OUG.1 din 04/01/2017;HG.354/18.05.2017;OUG.68 din 06/11/2019"/>
    <s v="imobil"/>
    <s v="Lungime= Km;Suprafeţe= ha;CF= ;"/>
  </r>
  <r>
    <x v="6072"/>
    <s v="8.04.04"/>
    <m/>
    <m/>
    <s v="DRUM RUNCULUI"/>
    <s v="conform amenajamentelor silvice"/>
    <s v="ARAD"/>
    <s v="-"/>
    <s v="Tara: România; Judet: ARAD; -;   -; Nr: -;"/>
    <n v="1975"/>
    <n v="25294"/>
    <n v="2"/>
    <s v="in administrare"/>
    <s v="HG 982/1998;;OUG.1 din 04/01/2017;OUG.68 din 06/11/2019"/>
    <s v="imobil"/>
    <s v="drum auto forestier"/>
  </r>
  <r>
    <x v="6073"/>
    <s v="8.04.04"/>
    <m/>
    <m/>
    <s v="DRUM PAIUSENI 2"/>
    <s v="conform amenajamentelor silvice"/>
    <s v="ARAD"/>
    <s v="-"/>
    <s v="Tara: România; Judet: ARAD; -;   -; Nr: -;"/>
    <n v="1974"/>
    <n v="2581"/>
    <n v="2"/>
    <s v="in administrare"/>
    <s v="HG 982/1998;;OUG.1 din 04/01/2017;OUG.68 din 06/11/2019"/>
    <s v="imobil"/>
    <s v="drum auto forestier"/>
  </r>
  <r>
    <x v="6074"/>
    <s v="8.04.04"/>
    <m/>
    <m/>
    <s v="DRUM VALEA PAIUSU"/>
    <s v="conform amenajamentelor silvice"/>
    <s v="ARAD"/>
    <s v="-"/>
    <s v="Tara: România; Judet: ARAD; -;   -; Nr: -;"/>
    <n v="1964"/>
    <n v="17121"/>
    <n v="2"/>
    <s v="in administrare"/>
    <s v="HG 982/1998;;OUG.1 din 04/01/2017;OUG.68 din 06/11/2019"/>
    <s v="imobil"/>
    <s v="drum auto forestier"/>
  </r>
  <r>
    <x v="6075"/>
    <s v="8.04.04"/>
    <m/>
    <m/>
    <s v="DRUM FANTANA RECE"/>
    <s v="conform amenajamentelor silvice"/>
    <s v="ARAD"/>
    <s v="-"/>
    <s v="Tara: România; Judet: ARAD; -;   -; Nr: -;"/>
    <n v="1971"/>
    <n v="6583"/>
    <n v="2"/>
    <s v="in administrare"/>
    <s v="HG 982/1998;;OUG.1 din 04/01/2017;OUG.68 din 06/11/2019"/>
    <s v="imobil"/>
    <s v="drum auto forestier"/>
  </r>
  <r>
    <x v="6076"/>
    <s v="8.04.04"/>
    <m/>
    <m/>
    <s v="DRUM VALEA MUNTELUI"/>
    <s v="conform amenajamentelor silvice"/>
    <s v="ARAD"/>
    <s v="-"/>
    <s v="Tara: România; Judet: ARAD; -;   -; Nr: -;"/>
    <n v="1964"/>
    <n v="3043"/>
    <n v="2"/>
    <s v="in administrare"/>
    <s v="HG 982/1998;; HG 478/ 24-IUN-15;HG.478/24-IUN-15;OUG.1 din 04/01/2017;HG.354/18.05.2017;OUG.68 din 06/11/2019"/>
    <s v="imobil"/>
    <s v="Lungime= Km;Suprafeţe= ha;CF= ;"/>
  </r>
  <r>
    <x v="6077"/>
    <s v="8.04.04"/>
    <m/>
    <m/>
    <s v="DRUM IACOBINI 2"/>
    <s v="conform amenajamentelor silvice"/>
    <s v="ARAD"/>
    <s v="-"/>
    <s v="Tara: România; Judet: ARAD; -;   -; Nr: -;"/>
    <n v="1961"/>
    <n v="1086"/>
    <n v="2"/>
    <s v="in administrare"/>
    <s v="HG 982/1998;;OUG.1 din 04/01/2017;OUG.68 din 06/11/2019"/>
    <s v="imobil"/>
    <s v="drum auto forestier"/>
  </r>
  <r>
    <x v="6078"/>
    <s v="8.04.04"/>
    <m/>
    <m/>
    <s v="DRUM FERIGILOR"/>
    <s v="conform amenajamentelor silvice"/>
    <s v="ARAD"/>
    <s v="-"/>
    <s v="Tara: România; Judet: ARAD; -;   -; Nr: -;"/>
    <n v="1985"/>
    <n v="15996"/>
    <n v="2"/>
    <s v="in administrare"/>
    <s v="HG 982/1998;HG 1344/2011;OUG.1 din 04/01/2017;HG.354/18.05.2017;OUG.68 din 06/11/2019"/>
    <s v="imobil"/>
    <s v="Lungime= Km;Suprafeţe= ha;CF= ;"/>
  </r>
  <r>
    <x v="6079"/>
    <s v="8.04.04"/>
    <m/>
    <m/>
    <s v="DRUM OBCINA CROCNA"/>
    <s v="conform amenajamentelor silvice"/>
    <s v="ARAD"/>
    <s v="-"/>
    <s v="Tara: România; Judet: ARAD; -;   -; Nr: -;"/>
    <n v="1986"/>
    <n v="10058"/>
    <n v="2"/>
    <s v="in administrare"/>
    <s v="HG 982/1998;HG 1344/2011; HG 478/ 24-IUN-15;HG.478/24-IUN-15;OUG.1 din 04/01/2017;HG.354/18.05.2017;OUG.68 din 06/11/2019"/>
    <s v="imobil"/>
    <s v="Lungime= Km;Suprafeţe= ha;CF= ;"/>
  </r>
  <r>
    <x v="6080"/>
    <s v="8.04.04"/>
    <m/>
    <m/>
    <s v="DRUM POIENITA"/>
    <s v="conform amenajamentelor silvice"/>
    <s v="ARAD"/>
    <s v="-"/>
    <s v="Tara: România; Judet: ARAD; -;   -; Nr: -;"/>
    <n v="1985"/>
    <n v="8689"/>
    <n v="2"/>
    <s v="in administrare"/>
    <s v="HG 982/1998;;OUG.1 din 04/01/2017;HG.354/18.05.2017;OUG.68 din 06/11/2019"/>
    <s v="imobil"/>
    <s v="Lungime= Km;Suprafeţe= ha;CF= ;"/>
  </r>
  <r>
    <x v="6081"/>
    <s v="8.04.04"/>
    <m/>
    <m/>
    <s v="DRUM IGRIS"/>
    <s v="conform amenajamentelor silvice"/>
    <s v="ARAD"/>
    <s v="-"/>
    <s v="Tara: România; Judet: ARAD; -;   -; Nr: -;"/>
    <n v="1964"/>
    <n v="16"/>
    <n v="2"/>
    <s v="in administrare"/>
    <s v="HG 982/1998;HG 1344/2011; HG 478/ 24-IUN-15;HG.478/24-IUN-15;OUG.1 din 04/01/2017;OUG.68 din 06/11/2019"/>
    <s v="imobil"/>
    <s v="Lungime= Km;Suprafeţe= ha;CF= ;"/>
  </r>
  <r>
    <x v="6082"/>
    <s v="8.04.04"/>
    <m/>
    <m/>
    <s v="DRUM CARLIONTU"/>
    <s v="conform amenajamentelor silvice"/>
    <s v="TIMIŞ"/>
    <s v="-"/>
    <s v="Tara: România; Judet: TIMIŞ; -;   -; Nr: -;"/>
    <n v="1963"/>
    <n v="1351186"/>
    <n v="35"/>
    <s v="in administrare"/>
    <s v="HG 982/1998;HG 1344/2011;OUG.1 din 04/01/2017;HG.354/18.05.2017;OUG.68 din 06/11/2019"/>
    <s v="imobil"/>
    <s v="Lungime= Km;Suprafeţe= ha;CF= ;"/>
  </r>
  <r>
    <x v="6083"/>
    <s v="8.04.04"/>
    <m/>
    <m/>
    <s v="DRUM BRETOANEA MICA"/>
    <s v="conform amenajamentelor silvice"/>
    <s v="TIMIŞ"/>
    <s v="-"/>
    <s v="Tara: România; Judet: TIMIŞ; -;   -; Nr: -;"/>
    <n v="1982"/>
    <n v="18872"/>
    <n v="35"/>
    <s v="in administrare"/>
    <s v="HG 982/1998;HG 1344/2011;OUG.1 din 04/01/2017;HG.354/18.05.2017;OUG.68 din 06/11/2019"/>
    <s v="imobil"/>
    <s v="Lungime= Km;Suprafeţe= ha;CF= ;"/>
  </r>
  <r>
    <x v="6084"/>
    <s v="8.04.04"/>
    <m/>
    <m/>
    <s v="DRUM FOR IERBELOVA"/>
    <s v="conform amenajamentelor silvice"/>
    <s v="ARAD"/>
    <s v="-"/>
    <s v="Tara: România; Judet: ARAD; -;   -; Nr: -;"/>
    <n v="1969"/>
    <n v="289"/>
    <n v="2"/>
    <s v="in administrare"/>
    <s v="HG 982/1998;HG 1344/2011; HG 478/ 24-IUN-15;HG.478/24-IUN-15;OUG.1 din 04/01/2017;HG.354/18.05.2017;OUG.68 din 06/11/2019"/>
    <s v="imobil"/>
    <s v="Lungime= Km;Suprafeţe= ha;CF= ;"/>
  </r>
  <r>
    <x v="6085"/>
    <s v="8.04.04"/>
    <m/>
    <m/>
    <s v="DRUM PIRIUL NICOLAE"/>
    <s v="conform amenajamentelor silvice"/>
    <s v="ARAD"/>
    <s v="-"/>
    <s v="Tara: România; Judet: ARAD; -;   -; Nr: -;"/>
    <n v="1972"/>
    <n v="21"/>
    <n v="2"/>
    <s v="in administrare"/>
    <s v="HG 982/1998;HG 1344/2011; HG 478/ 24-IUN-15;HG.478/24-IUN-15;OUG.1 din 04/01/2017;OUG.68 din 06/11/2019"/>
    <s v="imobil"/>
    <s v="Lungime= Km;Suprafeţe= ha;CF= ;"/>
  </r>
  <r>
    <x v="6086"/>
    <s v="8.04.04"/>
    <m/>
    <m/>
    <s v="DRUM FORESTIER OSOI"/>
    <s v="conform amenajamentelor silvice"/>
    <s v="ARAD"/>
    <s v="-"/>
    <s v="Tara: România; Judet: ARAD; -;   -; Nr: -;"/>
    <n v="1981"/>
    <n v="38188"/>
    <n v="2"/>
    <s v="in administrare"/>
    <s v="HG 982/1998;HG 1344/2011; HG 478/ 24-IUN-15;HG.478/24-IUN-15;OUG.1 din 04/01/2017;HG.354/18.05.2017;OUG.68 din 06/11/2019"/>
    <s v="imobil"/>
    <s v="Lungime= Km;Suprafeţe= ha;CF= ;"/>
  </r>
  <r>
    <x v="6087"/>
    <s v="8.04.04"/>
    <m/>
    <m/>
    <s v="DRUM FORESTIER GROSENI"/>
    <s v="conform amenajamentelor silvice"/>
    <s v="ARAD"/>
    <s v="-"/>
    <s v="Tara: România; Judet: ARAD; -;   -; Nr: -;"/>
    <n v="1964"/>
    <n v="2191"/>
    <n v="2"/>
    <s v="in administrare"/>
    <s v="HG 982/1998;HG 1344/2011; HG 478/ 24-IUN-15;HG.478/24-IUN-15;OUG.1 din 04/01/2017;HG.354/18.05.2017;OUG.68 din 06/11/2019"/>
    <s v="imobil"/>
    <s v="Lungime= Km;Suprafeţe= ha;CF= ;"/>
  </r>
  <r>
    <x v="6088"/>
    <s v="8.04.04"/>
    <m/>
    <m/>
    <s v="DRUM VALEA GRUIULUI"/>
    <s v="conform amenajamentelor silvice"/>
    <s v="TIMIŞ"/>
    <s v="-"/>
    <s v="Tara: România; Judet: TIMIŞ; -;   -; Nr: -;"/>
    <n v="1971"/>
    <n v="21126"/>
    <n v="35"/>
    <s v="in administrare"/>
    <s v="HG 982/1998;HG 1344/2011;OUG.1 din 04/01/2017;OUG.68 din 06/11/2019"/>
    <s v="imobil"/>
    <s v="drum auto forestier"/>
  </r>
  <r>
    <x v="6089"/>
    <s v="8.04.04"/>
    <m/>
    <m/>
    <s v="DRUM GOSTA 1"/>
    <s v="conform amenajamentelor silvice"/>
    <s v="TIMIŞ"/>
    <s v="-"/>
    <s v="Tara: România; Judet: TIMIŞ; -;   -; Nr: -;"/>
    <n v="1965"/>
    <n v="337747"/>
    <n v="35"/>
    <s v="in administrare"/>
    <s v="HG 982/1998;HG 1344/2011;OUG.1 din 04/01/2017;HG.354/18.05.2017;OUG.68 din 06/11/2019"/>
    <s v="imobil"/>
    <s v="Lungime= Km;Suprafeţe= ha;CF= ;"/>
  </r>
  <r>
    <x v="6090"/>
    <s v="8.04.04"/>
    <m/>
    <m/>
    <s v="DRUM FORESTIER PARAUL ZUGAULUI"/>
    <s v="conform amenajamentelor silvice"/>
    <s v="ARAD"/>
    <s v="-"/>
    <s v="Tara: România; Judet: ARAD; -;   -; Nr: -;"/>
    <n v="1974"/>
    <n v="6796"/>
    <n v="2"/>
    <s v="in administrare"/>
    <s v="HG 982/1998;HG 1344/2011; HG 478/ 24-IUN-15;HG.478/24-IUN-15;OUG.1 din 04/01/2017;HG.354/18.05.2017;OUG.68 din 06/11/2019"/>
    <s v="imobil"/>
    <s v="Lungime= Km;Suprafeţe= ha;CF= ;"/>
  </r>
  <r>
    <x v="6091"/>
    <s v="8.04.04"/>
    <m/>
    <m/>
    <s v="DRUM FORESTIER VALEA CRETULUI"/>
    <s v="conform amenajamentelor silvice"/>
    <s v="ARAD"/>
    <s v="-"/>
    <s v="Tara: România; Judet: ARAD; -;   -; Nr: -;"/>
    <n v="1961"/>
    <n v="42000"/>
    <n v="2"/>
    <s v="in administrare"/>
    <s v="HG 982/1998;HG 1344/2011; HG 478/ 24-IUN-15;HG.478/24-IUN-15;OUG.1 din 04/01/2017;OUG.68 din 06/11/2019"/>
    <s v="imobil"/>
    <s v="Lungime= Km;Suprafeţe= ha;CF= ;"/>
  </r>
  <r>
    <x v="6092"/>
    <s v="8.04.04"/>
    <m/>
    <m/>
    <s v="DRUM FORESTIER FATA HOTAR"/>
    <s v="conform amenajamentelor silvice"/>
    <s v="ARAD"/>
    <s v="-"/>
    <s v="Tara: România; Judet: ARAD; -;   -; Nr: -;"/>
    <n v="1971"/>
    <n v="23000"/>
    <n v="2"/>
    <s v="in administrare"/>
    <s v="HG 982/1998;HG 1344/2011; HG 478/ 24-IUN-15;HG.478/24-IUN-15;OUG.1 din 04/01/2017;OUG.68 din 06/11/2019"/>
    <s v="imobil"/>
    <s v="Lungime= Km;Suprafeţe= ha;CF= ;"/>
  </r>
  <r>
    <x v="6093"/>
    <s v="8.04.04"/>
    <m/>
    <m/>
    <s v="DRUM FORESTIER VALEA ALMASULUI"/>
    <s v="conform amenajamentelor silvice"/>
    <s v="ARAD"/>
    <s v="-"/>
    <s v="Tara: România; Judet: ARAD; -;   -; Nr: -;"/>
    <n v="1972"/>
    <n v="2696"/>
    <n v="2"/>
    <s v="in administrare"/>
    <s v="HG 982/1998;HG 1344/2011; HG 478/ 24-IUN-15;HG.478/24-IUN-15;OUG.1 din 04/01/2017;OUG.68 din 06/11/2019"/>
    <s v="imobil"/>
    <s v="Lungime= Km;Suprafeţe= ha;CF= ;"/>
  </r>
  <r>
    <x v="6094"/>
    <s v="8.04.04"/>
    <m/>
    <m/>
    <s v="DRUM FORESTIER CIUNGEASCA"/>
    <s v="conform amenajamentelor silvice"/>
    <s v="TIMIŞ"/>
    <s v="-"/>
    <s v="Tara: România; Judet: TIMIŞ; -;   -; Nr: -;"/>
    <n v="1995"/>
    <n v="183591"/>
    <n v="35"/>
    <s v="in administrare"/>
    <s v="HG 982/1998;HG 1344/2011;OUG.1 din 04/01/2017;HG.354/18.05.2017;OUG.68 din 06/11/2019"/>
    <s v="imobil"/>
    <s v="Lungime= Km;Suprafeţe= ha;CF= ;"/>
  </r>
  <r>
    <x v="6095"/>
    <s v="8.04.04"/>
    <m/>
    <m/>
    <s v="DRUM FORESTIER FRUMUSENI"/>
    <s v="conform amenajamentelor silvice"/>
    <s v="ARAD"/>
    <s v="-"/>
    <s v="Tara: România; Judet: ARAD; -;   -; Nr: -;"/>
    <n v="1970"/>
    <n v="953687"/>
    <n v="2"/>
    <s v="in administrare"/>
    <s v="HG 982/1998;HG 1344/2011; HG 478/ 24-IUN-15:478/24-IUN-15;OUG.1 din 04/01/2017;HG.354/18.05.2017;OUG.68 din 06/11/2019"/>
    <s v="imobil"/>
    <s v="Lungime= Km;Suprafeţe= ha;CF= ;"/>
  </r>
  <r>
    <x v="6096"/>
    <s v="8.04.04"/>
    <m/>
    <m/>
    <s v="DRUM FORESTIER SARBOVA"/>
    <s v="conform amenajamentelor silvice"/>
    <s v="TIMIŞ"/>
    <s v="-"/>
    <s v="Tara: România; Judet: TIMIŞ; -;   -; Nr: -;"/>
    <n v="1981"/>
    <n v="69601"/>
    <n v="35"/>
    <s v="in administrare"/>
    <s v="HG 982/1998;HG 1344/2011;OUG.1 din 04/01/2017;HG.354/18.05.2017;OUG.68 din 06/11/2019"/>
    <s v="imobil"/>
    <s v="Lungime= Km;Suprafeţe= ha;CF= ;"/>
  </r>
  <r>
    <x v="6097"/>
    <s v="8.04.04"/>
    <m/>
    <m/>
    <s v="DRUM AUTO HONOS"/>
    <s v="conform amenajamentelor silvice"/>
    <s v="TIMIŞ"/>
    <s v="-"/>
    <s v="Tara: România; Judet: TIMIŞ; -;   -; Nr: -;"/>
    <n v="1971"/>
    <n v="907302"/>
    <n v="35"/>
    <s v="in administrare"/>
    <s v="HG 982/1998;HG 1344/2011;OUG.1 din 04/01/2017;HG.354/18.05.2017;OUG.68 din 06/11/2019"/>
    <s v="imobil"/>
    <s v="Lungime= Km;Suprafeţe= ha;CF= ;"/>
  </r>
  <r>
    <x v="6098"/>
    <s v="8.04.04"/>
    <m/>
    <m/>
    <s v="DRUM FORESTIER CONTUR LAC"/>
    <s v="conform amenajamentelor silvice"/>
    <s v="TIMIŞ"/>
    <s v="-"/>
    <s v="Tara: România; Judet: TIMIŞ; -;   -; Nr: -;"/>
    <n v="1976"/>
    <n v="21448"/>
    <n v="35"/>
    <s v="in administrare"/>
    <s v="HG 982/1998;HG 1344/2011;OUG.1 din 04/01/2017;HG.354/18.05.2017;OUG.68 din 06/11/2019"/>
    <s v="imobil"/>
    <s v="Lungime= Km;Suprafeţe= ha;CF= ;"/>
  </r>
  <r>
    <x v="6099"/>
    <s v="8.04.04"/>
    <m/>
    <m/>
    <s v="DRUM FORESTIER BANITA"/>
    <s v="conform amenajamentelor silvice"/>
    <s v="TIMIŞ"/>
    <s v="-"/>
    <s v="Tara: România; Judet: TIMIŞ; -;   -; Nr: -;"/>
    <n v="1962"/>
    <n v="16694"/>
    <n v="35"/>
    <s v="in administrare"/>
    <s v="HG 982/1998;;OUG.1 din 04/01/2017;OUG.68 din 06/11/2019"/>
    <s v="imobil"/>
    <s v="drum auto forestier"/>
  </r>
  <r>
    <x v="6100"/>
    <s v="8.04.04"/>
    <m/>
    <m/>
    <s v="DRUM FORESTIER SOVARNA"/>
    <s v="conform amenajamentelor silvice"/>
    <s v="TIMIŞ"/>
    <s v="-"/>
    <s v="Tara: România; Judet: TIMIŞ; -;   -; Nr: -;"/>
    <n v="1980"/>
    <n v="44914"/>
    <n v="35"/>
    <s v="in administrare"/>
    <s v="HG 982/1998;HG 1344/2011;OUG.1 din 04/01/2017;HG.354/18.05.2017;OUG.68 din 06/11/2019"/>
    <s v="imobil"/>
    <s v="Lungime= Km;Suprafeţe= ha;CF= ;"/>
  </r>
  <r>
    <x v="6101"/>
    <s v="8.04.04"/>
    <m/>
    <m/>
    <s v="DRUM FORESTIER DONCESTI"/>
    <s v="conform amenajamentelor silvice"/>
    <s v="ARAD"/>
    <s v="-"/>
    <s v="Tara: România; Judet: ARAD; -;   -; Nr: -;"/>
    <n v="1983"/>
    <n v="52053"/>
    <n v="2"/>
    <s v="in administrare"/>
    <s v="HG 982/1998;;OUG.1 din 04/01/2017;OUG.68 din 06/11/2019"/>
    <s v="imobil"/>
    <s v="drum auto forestier"/>
  </r>
  <r>
    <x v="6102"/>
    <s v="8.04.04"/>
    <m/>
    <m/>
    <s v="DRUM FORESTIER 9.6KM"/>
    <s v="conform amenajamentelor silvice"/>
    <s v="ALBA"/>
    <s v="-"/>
    <s v="Tara: România; Judet: ALBA; -;   -; Nr: -;"/>
    <n v="1994"/>
    <n v="2780145"/>
    <n v="1"/>
    <s v="in administrare"/>
    <s v="HG 982/1998;HG 1344/2011;OUG.1 din 04/01/2017;HG.354/18.05.2017;OUG.68 din 06/11/2019"/>
    <s v="imobil"/>
    <s v="Lungime= Km;Suprafeţe= ha;CF= ;"/>
  </r>
  <r>
    <x v="6103"/>
    <s v="8.04.04"/>
    <m/>
    <m/>
    <s v="DRUMURI FORESTIERE"/>
    <s v="conform amenajamentelor silvice"/>
    <s v="ALBA"/>
    <s v="-"/>
    <s v="Tara: România; Judet: ALBA; -;   -; Nr: -;"/>
    <n v="1994"/>
    <n v="239564"/>
    <n v="1"/>
    <s v="in administrare"/>
    <s v="HG 982/1998;HG 1344/2011 507/2011;HG nr.516 din:18/05/2011; HG 507/ 18-MAI-11:507/18-MAI-11;OUG.1 din 04/01/2017;HG.354/18.05.2017;OUG.68 din 06/11/2019"/>
    <s v="imobil"/>
    <s v="Lungime= Km;Suprafeţe= ha;CF= ;"/>
  </r>
  <r>
    <x v="6104"/>
    <s v="8.30._"/>
    <m/>
    <m/>
    <s v="DIGURI PT.DIRIJAREA APEI"/>
    <s v="conform amenajamentelor silvice"/>
    <s v="ALBA"/>
    <s v="-"/>
    <s v="Tara: România; Judet: ALBA; -;   -; Nr: -;"/>
    <n v="1994"/>
    <n v="248"/>
    <n v="1"/>
    <s v="in administrare"/>
    <s v="HG 982/1998;;OUG.1 din 04/01/2017;OUG.68 din 06/11/2019"/>
    <s v="imobil"/>
    <s v="lucrari de amenajarea torentilor"/>
  </r>
  <r>
    <x v="6105"/>
    <s v="8.30.01"/>
    <m/>
    <m/>
    <s v="BARAJE DOBRA"/>
    <s v="conform amenajamentelor silvice"/>
    <s v="SIBIU"/>
    <s v="-"/>
    <s v="Tara: România; Judet: SIBIU; -;   -; Nr: -;"/>
    <n v="1994"/>
    <n v="264"/>
    <n v="32"/>
    <s v="in administrare"/>
    <s v="HG 860/2001;HG 1344/2011;OUG.1 din 04/01/2017;HG.354/18.05.2017;OUG.68 din 06/11/2019;HG.846/08.10.2020"/>
    <s v="imobil"/>
    <s v="Lungime albie corectată/consolidată=3,83 km;"/>
  </r>
  <r>
    <x v="6106"/>
    <s v="8.04.04"/>
    <m/>
    <m/>
    <s v="DRUM FORESTIER CRISTEASA"/>
    <s v="conform amenajamentelor silvice"/>
    <s v="ALBA"/>
    <s v="-"/>
    <s v="Tara: România; Judet: ALBA; -;   -; Nr: -;"/>
    <n v="1994"/>
    <n v="1862"/>
    <n v="1"/>
    <s v="in administrare"/>
    <s v="HG 982/1998;HG 1344/2011;OUG.1 din 04/01/2017;HG.354/18.05.2017;OUG.68 din 06/11/2019"/>
    <s v="imobil"/>
    <s v="Lungime= Km;Suprafeţe= ha;CF= ;"/>
  </r>
  <r>
    <x v="6107"/>
    <s v="8.04.04"/>
    <m/>
    <m/>
    <s v="DRUM FORESTIER HASU"/>
    <s v="conform amenajamentelor silvice"/>
    <s v="SIBIU"/>
    <s v="-"/>
    <s v="Tara: România; Judet: SIBIU; -;   -; Nr: -;"/>
    <n v="1994"/>
    <n v="1430"/>
    <n v="32"/>
    <s v="in administrare"/>
    <s v="HG 860/2001;;OUG.1 din 04/01/2017;HG.354/18.05.2017;OUG.68 din 06/11/2019"/>
    <s v="imobil"/>
    <s v="Lungime= Km;Suprafeţe= ha;CF= ;"/>
  </r>
  <r>
    <x v="6108"/>
    <s v="8.04.04"/>
    <m/>
    <m/>
    <s v="DF VINEREA ARCHIS"/>
    <s v="conform amenajamentelor silvice"/>
    <s v="ALBA"/>
    <s v="-"/>
    <s v="Tara: România; Judet: ALBA; -;   -; Nr: -;"/>
    <n v="1994"/>
    <n v="38182"/>
    <n v="1"/>
    <s v="in administrare"/>
    <s v="HG 982/1998;HG 1344/2011;OUG.1 din 04/01/2017;HG.354/18.05.2017;OUG.68 din 06/11/2019"/>
    <s v="imobil"/>
    <s v="Lungime= Km;Suprafeţe= ha;CF= ;"/>
  </r>
  <r>
    <x v="6109"/>
    <s v="8.04.04"/>
    <m/>
    <m/>
    <s v="DF MOLIVIS"/>
    <s v="conform amenajamentelor silvice"/>
    <s v="ALBA"/>
    <s v="-"/>
    <s v="Tara: România; Judet: ALBA; -;   -; Nr: -;"/>
    <n v="1994"/>
    <n v="35796"/>
    <n v="1"/>
    <s v="in administrare"/>
    <s v="HG 982/1998;HG 1344/2011;OUG.1 din 04/01/2017;HG.354/18.05.2017;OUG.68 din 06/11/2019"/>
    <s v="imobil"/>
    <s v="Lungime= Km;Suprafeţe= ha;CF= ;"/>
  </r>
  <r>
    <x v="6110"/>
    <s v="8.04.04"/>
    <m/>
    <m/>
    <s v="DF PR.CALDARII"/>
    <s v="conform amenajamentelor silvice"/>
    <s v="ALBA"/>
    <s v="-"/>
    <s v="Tara: România; Judet: ALBA; -;   -; Nr: -;"/>
    <n v="1994"/>
    <n v="13610"/>
    <n v="1"/>
    <s v="in administrare"/>
    <s v="HG 982/1998;HG 1344/2011;OUG.1 din 04/01/2017;HG.354/18.05.2017;OUG.68 din 06/11/2019"/>
    <s v="imobil"/>
    <s v="Lungime= Km;Suprafeţe= ha;CF= ;"/>
  </r>
  <r>
    <x v="6111"/>
    <s v="8.04.04"/>
    <m/>
    <m/>
    <s v="DF VL.DAII"/>
    <s v="conform amenajamentelor silvice"/>
    <s v="ALBA"/>
    <s v="-"/>
    <s v="Tara: România; Judet: ALBA; -;   -; Nr: -;"/>
    <n v="1994"/>
    <n v="18992"/>
    <n v="1"/>
    <s v="in administrare"/>
    <s v="HG 982/1998;;OUG.1 din 04/01/2017;HG.354/18.05.2017;OUG.68 din 06/11/2019"/>
    <s v="imobil"/>
    <s v="Lungime= Km;Suprafeţe= ha;CF= ;"/>
  </r>
  <r>
    <x v="6112"/>
    <s v="8.30._"/>
    <m/>
    <m/>
    <s v="CANALE PT.EV.APEI PONOREL I"/>
    <s v="conform amenajamentelor silvice"/>
    <s v="ALBA"/>
    <s v="-"/>
    <s v="Tara: România; Judet: ALBA; -;   -; Nr: -;"/>
    <n v="1994"/>
    <n v="133"/>
    <n v="1"/>
    <s v="in administrare"/>
    <s v="HG 982/1998;;OUG.1 din 04/01/2017;OUG.68 din 06/11/2019"/>
    <s v="imobil"/>
    <s v="lucrari de amenajarea torentilor"/>
  </r>
  <r>
    <x v="6113"/>
    <s v="8.30.01"/>
    <m/>
    <m/>
    <s v="CANALE"/>
    <s v="conform amenajamentelor silvice"/>
    <s v="ALBA"/>
    <s v="-"/>
    <s v="Tara: România; Judet: ALBA; -;   -; Nr: -;"/>
    <n v="1994"/>
    <n v="5687"/>
    <n v="1"/>
    <s v="in administrare"/>
    <s v="HG 982/1998;HG 1344/2011;OUG.1 din 04/01/2017;HG.354/18.05.2017;OUG.68 din 06/11/2019;HG.846/08.10.2020"/>
    <s v="imobil"/>
    <s v="Lungime albie corectată/consolidată=0,8 km;"/>
  </r>
  <r>
    <x v="6114"/>
    <s v="8.30.01"/>
    <m/>
    <m/>
    <s v="LUCRARI TRANSEE DIN ZID"/>
    <s v="conform amenajamentelor silvice"/>
    <s v="ALBA"/>
    <s v="-"/>
    <s v="Tara: România; Judet: ALBA; -;   -; Nr: -;"/>
    <n v="1994"/>
    <n v="12764"/>
    <n v="1"/>
    <s v="in administrare"/>
    <s v="HG 982/1998;HG 1344/2011;OUG.1 din 04/01/2017;HG.354/18.05.2017;OUG.68 din 06/11/2019;HG.846/08.10.2020"/>
    <s v="imobil"/>
    <s v="Lungime albie corectată/consolidată=0,5 km;"/>
  </r>
  <r>
    <x v="6115"/>
    <s v="8.30.01"/>
    <m/>
    <m/>
    <s v="PERIMETRU TORENTI PR MUSETOAIE"/>
    <s v="conform amenajamentelor silvice"/>
    <s v="SIBIU"/>
    <s v="-"/>
    <s v="Tara: România; Judet: SIBIU; -;   -; Nr: -;"/>
    <n v="1994"/>
    <n v="7589"/>
    <n v="32"/>
    <s v="in administrare"/>
    <s v="HG 860/2001;HG 1344/2011;OUG.1 din 04/01/2017;HG.354/18.05.2017;OUG.68 din 06/11/2019;HG.846/08.10.2020"/>
    <s v="imobil"/>
    <s v="Lungime albie corectată/consolidată=0,36 km;"/>
  </r>
  <r>
    <x v="6116"/>
    <s v="8.30.01"/>
    <m/>
    <m/>
    <s v="BARAJE PERIM.TOMNATIC"/>
    <s v="conform amenajamentelor silvice"/>
    <s v="SIBIU"/>
    <s v="-"/>
    <s v="Tara: România; Judet: SIBIU; -;   -; Nr: -;"/>
    <n v="1994"/>
    <n v="6377"/>
    <n v="32"/>
    <s v="in administrare"/>
    <s v="HG 860/2001;HG 1344/2011;OUG.1 din 04/01/2017;HG.354/18.05.2017;OUG.68 din 06/11/2019;HG.846/08.10.2020"/>
    <s v="imobil"/>
    <s v="Lungime albie corectată/consolidată=1,2 km;"/>
  </r>
  <r>
    <x v="6117"/>
    <s v="8.30._"/>
    <m/>
    <m/>
    <s v="CLEONAJE"/>
    <s v="conform amenajamentelor silvice"/>
    <s v="SIBIU"/>
    <s v="-"/>
    <s v="Tara: România; Judet: SIBIU; -;   -; Nr: -;"/>
    <n v="1994"/>
    <n v="5"/>
    <n v="32"/>
    <s v="in administrare"/>
    <s v="HG 860/2001;;OUG.1 din 04/01/2017;OUG.68 din 06/11/2019"/>
    <s v="imobil"/>
    <s v="lucrari de amenajarea torentilor"/>
  </r>
  <r>
    <x v="6118"/>
    <s v="8.04.04"/>
    <m/>
    <m/>
    <s v="DRUM VL MUNTELUI"/>
    <s v="conform amenajamentelor silvice"/>
    <s v="ALBA"/>
    <s v="-"/>
    <s v="Tara: România; Judet: ALBA; -;   -; Nr: -;"/>
    <n v="1994"/>
    <n v="222"/>
    <n v="1"/>
    <s v="in administrare"/>
    <s v="HG 982/1998;HG 1344/2011;OUG.1 din 04/01/2017;HG.354/18.05.2017;OUG.68 din 06/11/2019"/>
    <s v="imobil"/>
    <s v="Lungime= Km;Suprafeţe= ha;CF= ;"/>
  </r>
  <r>
    <x v="6119"/>
    <s v="8.04.04"/>
    <m/>
    <m/>
    <s v="DRUM VL NAIBII"/>
    <s v="conform amenajamentelor silvice"/>
    <s v="ALBA"/>
    <s v="-"/>
    <s v="Tara: România; Judet: ALBA; -;   -; Nr: -;"/>
    <n v="1994"/>
    <n v="5436"/>
    <n v="1"/>
    <s v="in administrare"/>
    <s v="HG 982/1998;HG 1344/2011;OUG.1 din 04/01/2017;HG.354/18.05.2017;OUG.68 din 06/11/2019"/>
    <s v="imobil"/>
    <s v="Lungime= Km;Suprafeţe= ha;CF= ;"/>
  </r>
  <r>
    <x v="6120"/>
    <s v="8.04.04"/>
    <m/>
    <m/>
    <s v="DRUM FORESTIER VL NEAGULUI"/>
    <s v="conform amenajamentelor silvice"/>
    <s v="ALBA"/>
    <s v="-"/>
    <s v="Tara: România; Judet: ALBA; -;   -; Nr: -;"/>
    <n v="1994"/>
    <n v="6891"/>
    <n v="1"/>
    <s v="in administrare"/>
    <s v="HG 982/1998;HG 1344/2011;OUG.1 din 04/01/2017;HG.354/18.05.2017;OUG.68 din 06/11/2019"/>
    <s v="imobil"/>
    <s v="Lungime= Km;Suprafeţe= ha;CF= ;"/>
  </r>
  <r>
    <x v="6121"/>
    <s v="8.04.04"/>
    <m/>
    <m/>
    <s v="DRUM FORESTIER SALTANU"/>
    <s v="conform amenajamentelor silvice"/>
    <s v="ALBA"/>
    <s v="-"/>
    <s v="Tara: România; Judet: ALBA; -;   -; Nr: -;"/>
    <n v="1994"/>
    <n v="19476"/>
    <n v="1"/>
    <s v="in administrare"/>
    <s v="HG 982/1998;HG 1344/2011;OUG.1 din 04/01/2017;HG.354/18.05.2017;OUG.68 din 06/11/2019"/>
    <s v="imobil"/>
    <s v="Lungime= Km;Suprafeţe= ha;CF= ;"/>
  </r>
  <r>
    <x v="6122"/>
    <s v="8.04.04"/>
    <m/>
    <m/>
    <s v="DRUM FORESTIER POIANA DRAGOI"/>
    <s v="conform amenajamentelor silvice"/>
    <s v="ALBA"/>
    <s v="-"/>
    <s v="Tara: România; Judet: ALBA; -;   -; Nr: -;"/>
    <n v="1994"/>
    <n v="1586896"/>
    <n v="1"/>
    <s v="in administrare"/>
    <s v="HG 982/1998;HG 1344/2011;OUG.1 din 04/01/2017;HG.354/18.05.2017;OUG.68 din 06/11/2019"/>
    <s v="imobil"/>
    <s v="Lungime= Km;Suprafeţe= ha;CF= ;"/>
  </r>
  <r>
    <x v="6123"/>
    <s v="8.04.04"/>
    <m/>
    <m/>
    <s v="DRUM VL RUZII"/>
    <s v="conform amenajamentelor silvice"/>
    <s v="ALBA"/>
    <s v="-"/>
    <s v="Tara: România; Judet: ALBA; -;   -; Nr: -;"/>
    <n v="1994"/>
    <n v="1510317"/>
    <n v="1"/>
    <s v="in administrare"/>
    <s v="HG 982/1998;HG 1344/2011; HG 478/ 24-IUN-15;HG.478/24-IUN-15;OUG.1 din 04/01/2017;HG.354/18.05.2017;OUG.68 din 06/11/2019"/>
    <s v="imobil"/>
    <s v="Lungime= Km;Suprafeţe= ha;CF= ;"/>
  </r>
  <r>
    <x v="6124"/>
    <s v="8.27.07"/>
    <m/>
    <m/>
    <s v="Grajd cabaline GAINA I"/>
    <m/>
    <s v="SUCEAVA"/>
    <s v="-"/>
    <s v="Tara: România; Judet: SUCEAVA; -;   -; Nr: -;"/>
    <n v="1947"/>
    <n v="51047"/>
    <n v="33"/>
    <s v="in administrare"/>
    <s v="HG 637/98;HG 1344/2011; HG 478/ 24-IUN-15;HG.478/24-IUN-15;OUG.1 din 04/01/2017;OUG.68 din 06/11/2019"/>
    <s v="imobil"/>
    <s v="Suprafaţă construită=700 mp costructie lemn mp;Suprafaţă desfăşurată= mp;Regimul de înălţime=P ;Suprafaţă teren=140000 mp mp;CF= ;Suprafaţă utilă= mp;"/>
  </r>
  <r>
    <x v="6125"/>
    <s v="8.27.07"/>
    <m/>
    <m/>
    <s v="Grajd cabaline HOSTINET"/>
    <m/>
    <s v="SUCEAVA"/>
    <s v="-"/>
    <s v="Tara: România; Judet: SUCEAVA; -;   -; Nr: -;"/>
    <n v="1947"/>
    <n v="50"/>
    <n v="33"/>
    <s v="in administrare"/>
    <s v="HG 637/98;;OUG.1 din 04/01/2017;OUG.68 din 06/11/2019"/>
    <s v="imobil"/>
    <s v="Sc-540mp; P; constr lemn;"/>
  </r>
  <r>
    <x v="6126"/>
    <s v="8.27.07"/>
    <m/>
    <m/>
    <s v="Grajd cabaline"/>
    <m/>
    <s v="BISTRIŢA-NĂSĂUD"/>
    <s v="-"/>
    <s v="Tara: România; Judet: BISTRIŢA-NĂSĂUD; -;   -; Nr: -;"/>
    <n v="1978"/>
    <n v="50580"/>
    <n v="6"/>
    <s v="in administrare"/>
    <s v="HG 637/98;HG 1344/2011; HG 478/ 24-IUN-15;HG.478/24-IUN-15;OUG.1 din 04/01/2017;OUG.68 din 06/11/2019"/>
    <s v="imobil"/>
    <s v="Suprafaţă construită=530 mp, caramida mp;Suprafaţă desfăşurată= mp;Regimul de înălţime=P ;Suprafaţă teren= mp;CF= ;Suprafaţă utilă= mp;"/>
  </r>
  <r>
    <x v="6127"/>
    <s v="8.05.01"/>
    <m/>
    <m/>
    <s v="Herghelia Beclean_x000a_- Teren agricol si neagricol"/>
    <m/>
    <s v="BISTRIŢA-NĂSĂUD"/>
    <s v="Beclean"/>
    <s v="Tara: România; Judet: BISTRIŢA-NĂSĂUD;Orş Beclean; Str  1 Decembrie 1918; Nr: 107;"/>
    <n v="1981"/>
    <n v="251982"/>
    <n v="6"/>
    <s v="in administrare"/>
    <s v="HG 637/98 OG 996/99;;OUG.1 din 04/01/2017;HG.354/18.05.2017;OUG.68 din 06/11/2019"/>
    <s v="imobil"/>
    <s v="Suprafeţe=228 HA, mp;CF= ;Date cadastrale= ;"/>
  </r>
  <r>
    <x v="6128"/>
    <s v="8.05.01"/>
    <m/>
    <m/>
    <s v="Terenuri agricole si neagricole"/>
    <m/>
    <s v="ARAD"/>
    <s v="Arad"/>
    <s v="Tara: România; Judet: ARAD;MRJ Arad; Str  Dumbrava; Nr: 5;"/>
    <n v="1982"/>
    <n v="1"/>
    <n v="2"/>
    <s v="in administrare"/>
    <s v="HG 637/98  OG 996/1999,OUG 139/2002;;OUG.1 din 04/01/2017;OUG.68 din 06/11/2019"/>
    <s v="imobil"/>
    <s v="Steren- 167 ha"/>
  </r>
  <r>
    <x v="6129"/>
    <s v="8.28.10"/>
    <m/>
    <m/>
    <s v="Magazie pesticide"/>
    <s v="In incinta statiunii"/>
    <s v="VRANCEA"/>
    <s v="Vizantea-Livezi"/>
    <s v="Tara: România; Judet: VRANCEA;Com Vizantea-Livezi;   -; Nr: -;"/>
    <n v="1982"/>
    <n v="1138"/>
    <n v="39"/>
    <s v="in administrare"/>
    <s v="Decret 38/1977, HG 509/1993;HG 1344/2011; HG 478/ 24-IUN-15;HG.478/24-IUN-15;OUG.1 din 04/01/2017;HG.354/18.05.2017;OUG.68 din 06/11/2019"/>
    <s v="imobil"/>
    <s v="Suprafaţă construită=240 mp;Suprafaţă desfăşurată= mp;Regimuri de înălţime= ;Suprafaţă teren= mp;CF= ;Suprafaţă utilă= mp;"/>
  </r>
  <r>
    <x v="6130"/>
    <s v="8.27.08"/>
    <m/>
    <m/>
    <s v="Hipodrom"/>
    <m/>
    <s v="BRAŞOV"/>
    <s v="-"/>
    <s v="Tara: România; Judet: BRAŞOV; -;   -; Nr: -;"/>
    <n v="1922"/>
    <n v="584"/>
    <n v="8"/>
    <s v="in administrare"/>
    <s v="HG 637/98, OUG 139/2002;HG 1344/2011; HG 478/ 24-IUN-15;HG.478/24-IUN-15;OUG.1 din 04/01/2017;OUG.68 din 06/11/2019"/>
    <s v="imobil"/>
    <s v="Suprafaţă construită=2450 mp caramida mp;Suprafaţă desfăşurată= mp;Regimul de înălţime=P ;Suprafaţă teren= mp;CF= ;Suprafaţă utilă= mp;"/>
  </r>
  <r>
    <x v="6131"/>
    <s v="8.27.07"/>
    <m/>
    <m/>
    <s v="Grajd cabaline"/>
    <m/>
    <s v="TIMIŞ"/>
    <s v="-"/>
    <s v="Tara: România; Judet: TIMIŞ; -;   -; Nr: -;"/>
    <n v="1964"/>
    <n v="20228"/>
    <n v="35"/>
    <s v="in administrare"/>
    <s v="HG 637/98,OUG 1392002;HG 1344/2011;OUG.1 din 04/01/2017;HG.354/18.05.2017;OUG.68 din 06/11/2019"/>
    <s v="imobil"/>
    <s v="Suprafaţă construită=500 mp;Suprafaţă desfăşurată= mp;Regimul de înălţime=P ;Suprafaţă teren= mp;CF= ;Suprafaţă utilă= mp;"/>
  </r>
  <r>
    <x v="6132"/>
    <s v="8.27.07"/>
    <m/>
    <m/>
    <s v="Grajd cabaline"/>
    <m/>
    <s v="BIHOR"/>
    <s v="-"/>
    <s v="Tara: România; Judet: BIHOR; -;   -; Nr: -;"/>
    <n v="1950"/>
    <n v="516"/>
    <n v="5"/>
    <s v="in administrare"/>
    <s v="HG 637/98;;OUG.1 din 04/01/2017;HG.354/18.05.2017;OUG.68 din 06/11/2019"/>
    <s v="imobil"/>
    <s v="Suprafaţă construită=385 mp;Suprafaţă desfăşurată= mp;Regimul de înălţime=P ;Suprafaţă teren=45770 mp;CF= ;Suprafaţă utilă= mp;"/>
  </r>
  <r>
    <x v="6133"/>
    <s v="8.27.08"/>
    <m/>
    <m/>
    <s v="Manej acoperit"/>
    <m/>
    <s v="BRAŞOV"/>
    <s v="-"/>
    <s v="Tara: România; Judet: BRAŞOV; -;   -; Nr: -;"/>
    <n v="1917"/>
    <n v="143"/>
    <n v="8"/>
    <s v="in administrare"/>
    <s v="HG 637/98,OUG 139/2002;;OUG.1 din 04/01/2017;OUG.68 din 06/11/2019"/>
    <s v="imobil"/>
    <s v="Sc-763mp; P; caramida;"/>
  </r>
  <r>
    <x v="6134"/>
    <s v="8.23.07"/>
    <m/>
    <m/>
    <s v="Calul 706 P XVIII-9"/>
    <m/>
    <s v="BISTRIŢA-NĂSĂUD"/>
    <s v="-"/>
    <s v="Tara: România; Judet: BISTRIŢA-NĂSĂUD; -;   -; Nr: -;"/>
    <n v="1998"/>
    <n v="2846"/>
    <n v="6"/>
    <s v="in administrare"/>
    <s v="OUG 139/2002;;OUG.1 din 04/01/2017;OUG.68 din 06/11/2019"/>
    <s v="mobil"/>
    <m/>
  </r>
  <r>
    <x v="6135"/>
    <s v="8.23.11"/>
    <m/>
    <m/>
    <s v="Calul MARTA"/>
    <m/>
    <s v="BISTRIŢA-NĂSĂUD"/>
    <s v="-"/>
    <s v="Tara: România; Judet: BISTRIŢA-NĂSĂUD; -;   -; Nr: -;"/>
    <n v="1997"/>
    <n v="2750"/>
    <n v="6"/>
    <s v="in administrare"/>
    <s v="OUG 139/2002;;OUG.1 din 04/01/2017;OUG.68 din 06/11/2019"/>
    <s v="mobil"/>
    <m/>
  </r>
  <r>
    <x v="6136"/>
    <s v="8.23.11"/>
    <m/>
    <m/>
    <s v="Calul PAROLA"/>
    <m/>
    <s v="BISTRIŢA-NĂSĂUD"/>
    <s v="-"/>
    <s v="Tara: România; Judet: BISTRIŢA-NĂSĂUD; -;   -; Nr: -;"/>
    <n v="2000"/>
    <n v="2600"/>
    <n v="6"/>
    <s v="in administrare"/>
    <s v="OUG 139/2002;;OUG.1 din 04/01/2017;OUG.68 din 06/11/2019"/>
    <s v="mobil"/>
    <m/>
  </r>
  <r>
    <x v="6137"/>
    <s v="8.23.11"/>
    <m/>
    <m/>
    <s v="Calul OFITER O-43"/>
    <m/>
    <s v="BRAŞOV"/>
    <s v="-"/>
    <s v="Tara: România; Judet: BRAŞOV; -;   -; Nr: -;"/>
    <n v="1999"/>
    <n v="2900"/>
    <n v="8"/>
    <s v="in administrare"/>
    <s v="OUG 139/2002;;OUG.1 din 04/01/2017;OUG.68 din 06/11/2019"/>
    <s v="mobil"/>
    <m/>
  </r>
  <r>
    <x v="6138"/>
    <s v="8.23.07"/>
    <m/>
    <m/>
    <s v="Calul 752 C XXIX-46"/>
    <m/>
    <s v="BRAŞOV"/>
    <s v="-"/>
    <s v="Tara: România; Judet: BRAŞOV; -;   -; Nr: -;"/>
    <n v="2002"/>
    <n v="2660"/>
    <n v="8"/>
    <s v="in administrare"/>
    <s v="OUG 139/2002;;OUG.1 din 04/01/2017;OUG.68 din 06/11/2019"/>
    <s v="mobil"/>
    <m/>
  </r>
  <r>
    <x v="6139"/>
    <s v="8.23.09"/>
    <m/>
    <m/>
    <s v="Calul EL IMAN I"/>
    <m/>
    <s v="CONSTANŢA"/>
    <s v="-"/>
    <s v="Tara: România; Judet: CONSTANŢA; -;   -; Nr: -;"/>
    <n v="1999"/>
    <n v="9000"/>
    <n v="13"/>
    <s v="in administrare"/>
    <s v="OUG 139/2002;;OUG.1 din 04/01/2017;OUG.68 din 06/11/2019"/>
    <s v="mobil"/>
    <m/>
  </r>
  <r>
    <x v="6140"/>
    <s v="8.23.09"/>
    <m/>
    <m/>
    <s v="Calul GAZAL XVI-18"/>
    <m/>
    <s v="CONSTANŢA"/>
    <s v="-"/>
    <s v="Tara: România; Judet: CONSTANŢA; -;   -; Nr: -;"/>
    <n v="2002"/>
    <n v="2700"/>
    <n v="13"/>
    <s v="in administrare"/>
    <s v="OUG 139/2002;;OUG.1 din 04/01/2017;OUG.68 din 06/11/2019"/>
    <s v="mobil"/>
    <m/>
  </r>
  <r>
    <x v="6141"/>
    <s v="8.23.07"/>
    <m/>
    <m/>
    <s v="Calul AMP TULIPAN XIV-15/1995"/>
    <m/>
    <s v="MUREŞ"/>
    <s v="-"/>
    <s v="Tara: România; Judet: MUREŞ; -;   -; Nr: -;"/>
    <n v="2000"/>
    <n v="4157"/>
    <n v="26"/>
    <s v="in administrare"/>
    <s v="OUG 139/2002;;OUG.1 din 04/01/2017;OUG.68 din 06/11/2019"/>
    <s v="mobil"/>
    <m/>
  </r>
  <r>
    <x v="6142"/>
    <s v="8.23.11"/>
    <m/>
    <m/>
    <s v="Calul AMP GASCON JB-13R/1991"/>
    <m/>
    <s v="MUREŞ"/>
    <s v="-"/>
    <s v="Tara: România; Judet: MUREŞ; -;   -; Nr: -;"/>
    <n v="1994"/>
    <n v="4551"/>
    <n v="26"/>
    <s v="in administrare"/>
    <s v="OUG 139/2002;;OUG.1 din 04/01/2017;OUG.68 din 06/11/2019"/>
    <s v="mobil"/>
    <m/>
  </r>
  <r>
    <x v="6143"/>
    <s v="8.23.11"/>
    <m/>
    <m/>
    <s v="Calul AMP LICURICI VB-25R/1994"/>
    <m/>
    <s v="MUREŞ"/>
    <s v="-"/>
    <s v="Tara: România; Judet: MUREŞ; -;   -; Nr: -;"/>
    <n v="1997"/>
    <n v="4842"/>
    <n v="26"/>
    <s v="in administrare"/>
    <s v="OUG 139/2002;;OUG.1 din 04/01/2017;OUG.68 din 06/11/2019"/>
    <s v="mobil"/>
    <m/>
  </r>
  <r>
    <x v="6144"/>
    <s v="8.23.11"/>
    <m/>
    <m/>
    <s v="Calul OBIECTIVA"/>
    <m/>
    <s v="BISTRIŢA-NĂSĂUD"/>
    <s v="-"/>
    <s v="Tara: România; Judet: BISTRIŢA-NĂSĂUD; -;   -; Nr: -;"/>
    <n v="1999"/>
    <n v="2600"/>
    <n v="6"/>
    <s v="in administrare"/>
    <s v="OUG 139/2002;;OUG.1 din 04/01/2017;OUG.68 din 06/11/2019"/>
    <s v="mobil"/>
    <m/>
  </r>
  <r>
    <x v="6145"/>
    <s v="8.23.08"/>
    <m/>
    <m/>
    <s v="CALUL 610 N 27 - 29"/>
    <m/>
    <s v="TIMIŞ"/>
    <s v="-"/>
    <s v="Tara: România; Judet: TIMIŞ; -;   -; Nr: -;"/>
    <n v="2002"/>
    <n v="4000"/>
    <n v="35"/>
    <s v="in administrare"/>
    <s v="OUG 139/2002;;OUG.1 din 04/01/2017;OUG.68 din 06/11/2019"/>
    <s v="mobil"/>
    <m/>
  </r>
  <r>
    <x v="6146"/>
    <s v="8.23.08"/>
    <m/>
    <m/>
    <s v="Calul 621 N 25 - 7"/>
    <m/>
    <s v="TIMIŞ"/>
    <s v="-"/>
    <s v="Tara: România; Judet: TIMIŞ; -;   -; Nr: -;"/>
    <n v="2002"/>
    <n v="4000"/>
    <n v="35"/>
    <s v="in administrare"/>
    <s v="OUG 139/2002;;OUG.1 din 04/01/2017;OUG.68 din 06/11/2019"/>
    <s v="mobil"/>
    <m/>
  </r>
  <r>
    <x v="6147"/>
    <s v="8.23.08"/>
    <m/>
    <m/>
    <s v="Calul NONIUS 27-38"/>
    <m/>
    <s v="TIMIŞ"/>
    <s v="-"/>
    <s v="Tara: România; Judet: TIMIŞ; -;   -; Nr: -;"/>
    <n v="2002"/>
    <n v="2700"/>
    <n v="35"/>
    <s v="in administrare"/>
    <s v="OUG 139/2002;;OUG.1 din 04/01/2017;OUG.68 din 06/11/2019"/>
    <s v="mobil"/>
    <m/>
  </r>
  <r>
    <x v="6148"/>
    <s v="8.23.12"/>
    <m/>
    <m/>
    <s v="Calul KOHEILAN XXXVII -17"/>
    <m/>
    <s v="OLT"/>
    <s v="-"/>
    <s v="Tara: România; Judet: OLT; -;   -; Nr: -;"/>
    <n v="2002"/>
    <n v="4733"/>
    <n v="28"/>
    <s v="in administrare"/>
    <s v="OUG 139/2002;;OUG.1 din 04/01/2017;OUG.68 din 06/11/2019"/>
    <s v="mobil"/>
    <m/>
  </r>
  <r>
    <x v="6149"/>
    <s v="8.23.12"/>
    <m/>
    <m/>
    <s v="Calul SIGL.BAGD.XVI-18"/>
    <m/>
    <s v="OLT"/>
    <s v="-"/>
    <s v="Tara: România; Judet: OLT; -;   -; Nr: -;"/>
    <n v="2002"/>
    <n v="5767"/>
    <n v="28"/>
    <s v="in administrare"/>
    <s v="OUG 139/2002;;OUG.1 din 04/01/2017;OUG.68 din 06/11/2019"/>
    <s v="mobil"/>
    <m/>
  </r>
  <r>
    <x v="6150"/>
    <s v="8.23.02"/>
    <m/>
    <m/>
    <s v="Calul M-I-13"/>
    <m/>
    <s v="BISTRIŢA-NĂSĂUD"/>
    <s v="-"/>
    <s v="Tara: România; Judet: BISTRIŢA-NĂSĂUD; -;   -; Nr: -;"/>
    <n v="1995"/>
    <n v="438"/>
    <n v="6"/>
    <s v="in administrare"/>
    <s v="OUG 139/2002;;OUG.1 din 04/01/2017;OUG.68 din 06/11/2019"/>
    <s v="mobil"/>
    <m/>
  </r>
  <r>
    <x v="6151"/>
    <s v="8.23.06"/>
    <m/>
    <m/>
    <s v="Calul 758 PI X - 18"/>
    <m/>
    <s v="SUCEAVA"/>
    <s v="-"/>
    <s v="Tara: România; Judet: SUCEAVA; -;   -; Nr: -;"/>
    <n v="1998"/>
    <n v="2375"/>
    <n v="33"/>
    <s v="in administrare"/>
    <s v="OUG 139/2002;;OUG.1 din 04/01/2017;OUG.68 din 06/11/2019"/>
    <s v="mobil"/>
    <m/>
  </r>
  <r>
    <x v="6152"/>
    <s v="8.23.06"/>
    <m/>
    <m/>
    <s v="Calul PR-X"/>
    <m/>
    <s v="SUCEAVA"/>
    <s v="-"/>
    <s v="Tara: România; Judet: SUCEAVA; -;   -; Nr: -;"/>
    <n v="1993"/>
    <n v="175"/>
    <n v="33"/>
    <s v="in administrare"/>
    <s v="OUG 139/2002;;OUG.1 din 04/01/2017;OUG.68 din 06/11/2019"/>
    <s v="mobil"/>
    <m/>
  </r>
  <r>
    <x v="6153"/>
    <s v="8.23.03"/>
    <m/>
    <m/>
    <s v="Calul GRAUR"/>
    <m/>
    <s v="IALOMIŢA"/>
    <s v="-"/>
    <s v="Tara: România; Judet: IALOMIŢA; -;   -; Nr: -;"/>
    <n v="2002"/>
    <n v="2500"/>
    <n v="21"/>
    <s v="in administrare"/>
    <s v="OUG 139/2002;;OUG.1 din 04/01/2017;OUG.68 din 06/11/2019"/>
    <s v="mobil"/>
    <m/>
  </r>
  <r>
    <x v="6154"/>
    <s v="8.23.03"/>
    <m/>
    <m/>
    <s v="Calul CAUZA"/>
    <m/>
    <s v="CĂLĂRAŞI"/>
    <s v="-"/>
    <s v="Tara: România; Judet: CĂLĂRAŞI; -;   -; Nr: -;"/>
    <n v="2002"/>
    <n v="475"/>
    <n v="51"/>
    <s v="in administrare"/>
    <s v="OUG 139/2002;;OUG.1 din 04/01/2017;OUG.68 din 06/11/2019"/>
    <s v="mobil"/>
    <m/>
  </r>
  <r>
    <x v="6155"/>
    <s v="8.23.03"/>
    <m/>
    <m/>
    <s v="Calul ELLA"/>
    <m/>
    <s v="CĂLĂRAŞI"/>
    <s v="-"/>
    <s v="Tara: România; Judet: CĂLĂRAŞI; -;   -; Nr: -;"/>
    <n v="2002"/>
    <n v="475"/>
    <n v="51"/>
    <s v="in administrare"/>
    <s v="OUG 139/2002;;OUG.1 din 04/01/2017;OUG.68 din 06/11/2019"/>
    <s v="mobil"/>
    <m/>
  </r>
  <r>
    <x v="6156"/>
    <s v="8.23.04"/>
    <m/>
    <m/>
    <s v="Calul 485 F LXI - 13"/>
    <m/>
    <s v="IALOMIŢA"/>
    <s v="-"/>
    <s v="Tara: România; Judet: IALOMIŢA; -;   -; Nr: -;"/>
    <n v="2002"/>
    <n v="475"/>
    <n v="21"/>
    <s v="in administrare"/>
    <s v="OUG 139/2002;;OUG.1 din 04/01/2017;OUG.68 din 06/11/2019"/>
    <s v="mobil"/>
    <m/>
  </r>
  <r>
    <x v="6157"/>
    <s v="8.23.13"/>
    <m/>
    <m/>
    <s v="Calul KINTA"/>
    <m/>
    <s v="CĂLĂRAŞI"/>
    <s v="-"/>
    <s v="Tara: România; Judet: CĂLĂRAŞI; -;   -; Nr: -;"/>
    <n v="2002"/>
    <n v="2800"/>
    <n v="51"/>
    <s v="in administrare"/>
    <s v="OUG 139/2002;;OUG.1 din 04/01/2017;OUG.68 din 06/11/2019"/>
    <s v="mobil"/>
    <m/>
  </r>
  <r>
    <x v="6158"/>
    <s v="8.23.13"/>
    <m/>
    <m/>
    <s v="Calul SPIRALA"/>
    <m/>
    <s v="BUZĂU"/>
    <s v="-"/>
    <s v="Tara: România; Judet: BUZĂU; -;   -; Nr: -;"/>
    <n v="2002"/>
    <n v="2800"/>
    <n v="10"/>
    <s v="in administrare"/>
    <s v="OUG 139/2002;;OUG.1 din 04/01/2017;OUG.68 din 06/11/2019"/>
    <s v="mobil"/>
    <m/>
  </r>
  <r>
    <x v="6159"/>
    <s v="8.23.03"/>
    <m/>
    <m/>
    <s v="Calul HADYK"/>
    <m/>
    <s v="IALOMIŢA"/>
    <s v="-"/>
    <s v="Tara: România; Judet: IALOMIŢA; -;   -; Nr: -;"/>
    <n v="2002"/>
    <n v="3000"/>
    <n v="21"/>
    <s v="in administrare"/>
    <s v="OUG 139/2002;;OUG.1 din 04/01/2017;OUG.68 din 06/11/2019"/>
    <s v="mobil"/>
    <m/>
  </r>
  <r>
    <x v="6160"/>
    <s v="8.30.01"/>
    <m/>
    <m/>
    <s v="CORECTAREA TORENTILOR RAVENA B 86"/>
    <m/>
    <s v="HUNEDOARA"/>
    <s v="-"/>
    <s v="Tara: România; Judet: HUNEDOARA; -;   -; Nr: -;"/>
    <n v="2000"/>
    <n v="53584"/>
    <n v="20"/>
    <s v="in administrare"/>
    <s v="H.G.982/1996;;OUG.1 din 04/01/2017;HG.354/18.05.2017;OUG.68 din 06/11/2019;HG.846/08.10.2020"/>
    <s v="imobil"/>
    <s v="Lungime albie corectată/consolidată=0,07 km;"/>
  </r>
  <r>
    <x v="6161"/>
    <s v="8.04.04"/>
    <m/>
    <m/>
    <s v="PURCARET"/>
    <m/>
    <s v="BISTRIŢA-NĂSĂUD"/>
    <s v="-"/>
    <s v="Tara: România; Judet: BISTRIŢA-NĂSĂUD; -;   -; Nr: -;"/>
    <n v="1973"/>
    <n v="13463"/>
    <n v="6"/>
    <s v="in administrare"/>
    <s v="HG 982/1998;;OUG.1 din 04/01/2017;HG.354/18.05.2017;OUG.68 din 06/11/2019"/>
    <s v="imobil"/>
    <s v="Lungime= Km;Suprafeţe= ha;CF= ;"/>
  </r>
  <r>
    <x v="6162"/>
    <s v="8.04.04"/>
    <m/>
    <m/>
    <s v="HUTA"/>
    <m/>
    <s v="BISTRIŢA-NĂSĂUD"/>
    <s v="-"/>
    <s v="Tara: România; Judet: BISTRIŢA-NĂSĂUD; -;   -; Nr: -;"/>
    <n v="1974"/>
    <n v="9676"/>
    <n v="6"/>
    <s v="in administrare"/>
    <s v="HG 982/1998;;OUG.1 din 04/01/2017;HG.354/18.05.2017;OUG.68 din 06/11/2019"/>
    <s v="imobil"/>
    <s v="Lungime= Km;Suprafeţe= ha;CF= ;"/>
  </r>
  <r>
    <x v="6163"/>
    <s v="8.04.04"/>
    <m/>
    <m/>
    <s v="STRAMBULICI"/>
    <m/>
    <s v="BISTRIŢA-NĂSĂUD"/>
    <s v="-"/>
    <s v="Tara: România; Judet: BISTRIŢA-NĂSĂUD; -;   -; Nr: -;"/>
    <n v="1960"/>
    <n v="1072205"/>
    <n v="6"/>
    <s v="in administrare"/>
    <s v="HG 982/1998;;OUG.1 din 04/01/2017;HG.354/18.05.2017;OUG.68 din 06/11/2019"/>
    <s v="imobil"/>
    <s v="Lungime= Km;Suprafeţe= ha;CF= ;"/>
  </r>
  <r>
    <x v="6164"/>
    <s v="8.23.11"/>
    <m/>
    <m/>
    <s v="SERA FA-9/99"/>
    <m/>
    <s v="BISTRIŢA-NĂSĂUD"/>
    <s v="-"/>
    <s v="Tara: România; Judet: BISTRIŢA-NĂSĂUD; -;   -; Nr: -;"/>
    <n v="2002"/>
    <n v="2300"/>
    <n v="6"/>
    <s v="in administrare"/>
    <s v="OUG 139/2002_x000a_OUG 139/2002;;OUG.1 din 04/01/2017;OUG.68 din 06/11/2019"/>
    <s v="mobil"/>
    <s v="CAL"/>
  </r>
  <r>
    <x v="6165"/>
    <s v="8.04.04"/>
    <m/>
    <m/>
    <s v="DAF CULMEA CARAMIDARILOR"/>
    <m/>
    <s v="PRAHOVA"/>
    <s v="Slănic"/>
    <s v="Tara: România; Judet: PRAHOVA;Orş Slănic;   -; Nr: -;"/>
    <n v="2003"/>
    <n v="17595"/>
    <n v="29"/>
    <s v="in administrare"/>
    <s v="ORD.2388/1995;HG 1344/2011; HG 478/ 24-IUN-15;HG.478/24-IUN-15;OUG.1 din 04/01/2017;HG.354/18.05.2017;OUG.68 din 06/11/2019"/>
    <s v="imobil"/>
    <s v="Lungime= Km;Suprafeţe= ha;CF= ;"/>
  </r>
  <r>
    <x v="6166"/>
    <s v="8.04.04"/>
    <m/>
    <m/>
    <s v="DAF VALEA CU BRUSTURI"/>
    <m/>
    <s v="PRAHOVA"/>
    <s v="Azuga"/>
    <s v="Tara: România; Judet: PRAHOVA;Orş Azuga;   -; Nr: -;"/>
    <n v="1994"/>
    <n v="448153"/>
    <n v="29"/>
    <s v="in administrare"/>
    <s v="HG 982/1998;HG 1344/2011; HG 478/ 24-IUN-15;HG.478/24-IUN-15;OUG.1 din 04/01/2017;HG.354/18.05.2017;OUG.68 din 06/11/2019"/>
    <s v="imobil"/>
    <s v="Lungime= Km;Suprafeţe= ha;CF= ;"/>
  </r>
  <r>
    <x v="6167"/>
    <s v="8.30.01"/>
    <m/>
    <m/>
    <s v="CT ORATII"/>
    <m/>
    <s v="PRAHOVA"/>
    <s v="Măneciu"/>
    <s v="Tara: România; Judet: PRAHOVA;Com Măneciu;   -; Nr: -;"/>
    <n v="1994"/>
    <n v="6337"/>
    <n v="29"/>
    <s v="in administrare"/>
    <s v="HG 982/1998;HG 1344/2011; HG 478/ 24-IUN-15;HG.478/24-IUN-15;OUG.1 din 04/01/2017;HG.354/18.05.2017;OUG.68 din 06/11/2019;HG.846/08.10.2020"/>
    <s v="imobil"/>
    <s v="Lungime albie corectată/consolidată=1,8 km;"/>
  </r>
  <r>
    <x v="6168"/>
    <s v="8.30.01"/>
    <m/>
    <m/>
    <s v="CT PR CEPAN"/>
    <m/>
    <s v="CLUJ"/>
    <s v="-"/>
    <s v="Tara: România; Judet: CLUJ; -;   -; Nr: -;"/>
    <n v="2001"/>
    <n v="382263"/>
    <n v="12"/>
    <s v="in administrare"/>
    <s v="HG 1105/2003;HG 1344/2011;OUG.1 din 04/01/2017;HG.354/18.05.2017;OUG.68 din 06/11/2019;HG.846/08.10.2020"/>
    <s v="imobil"/>
    <s v="Lungime albie corectată/consolidată=1,1 km;"/>
  </r>
  <r>
    <x v="6169"/>
    <s v="8.30.01"/>
    <m/>
    <m/>
    <s v="CT TARNITA"/>
    <m/>
    <s v="CLUJ"/>
    <s v="-"/>
    <s v="Tara: România; Judet: CLUJ; -;   -; Nr: -;"/>
    <n v="2003"/>
    <n v="981714"/>
    <n v="12"/>
    <s v="in administrare"/>
    <s v="HG 1105/2003;HG 1344/2011;OUG.1 din 04/01/2017;HG.354/18.05.2017;OUG.68 din 06/11/2019;HG.846/08.10.2020"/>
    <s v="imobil"/>
    <s v="Lungime albie corectată/consolidată=1,2 km;"/>
  </r>
  <r>
    <x v="6170"/>
    <s v="8.30.01"/>
    <m/>
    <m/>
    <s v="CT CAPRITA 2"/>
    <m/>
    <s v="CLUJ"/>
    <s v="-"/>
    <s v="Tara: România; Judet: CLUJ; -;   -; Nr: -;"/>
    <n v="2001"/>
    <n v="116005"/>
    <n v="12"/>
    <s v="in administrare"/>
    <s v="HG 1105/2003;HG 1344/2011;OUG.1 din 04/01/2017;HG.354/18.05.2017;OUG.68 din 06/11/2019;HG.846/08.10.2020"/>
    <s v="imobil"/>
    <s v="Lungime albie corectată/consolidată=1,9 km;"/>
  </r>
  <r>
    <x v="6171"/>
    <s v="8.30._"/>
    <m/>
    <m/>
    <s v="CT CANALE CU PIATRA BUC 2"/>
    <m/>
    <s v="CLUJ"/>
    <s v="-"/>
    <s v="Tara: România; Judet: CLUJ; -;   -; Nr: -;"/>
    <n v="1961"/>
    <n v="36"/>
    <n v="12"/>
    <s v="in administrare"/>
    <s v="HG 1105/2003;;OUG.1 din 04/01/2017;OUG.68 din 06/11/2019"/>
    <s v="imobil"/>
    <s v="CORECTIE TORENTI"/>
  </r>
  <r>
    <x v="6172"/>
    <s v="8.30.01"/>
    <m/>
    <m/>
    <s v="CT MIRAS"/>
    <m/>
    <s v="ALBA"/>
    <s v="Şugag"/>
    <s v="Tara: România; Judet: ALBA;Com Şugag;   -; Nr: -;"/>
    <n v="2001"/>
    <n v="55160"/>
    <n v="1"/>
    <s v="in administrare"/>
    <s v="HG 1105/2003;;OUG.1 din 04/01/2017;HG.354/18.05.2017;OUG.68 din 06/11/2019;HG.846/08.10.2020"/>
    <s v="imobil"/>
    <s v="Lungime albie corectată/consolidată=0,7 km;"/>
  </r>
  <r>
    <x v="6173"/>
    <s v="8.27.07"/>
    <m/>
    <m/>
    <s v="GRAJD CABALINE NR 2 IM"/>
    <m/>
    <s v="CONSTANŢA"/>
    <s v="-"/>
    <s v="Tara: România; Judet: CONSTANŢA; -;   -; Nr: -;"/>
    <n v="1940"/>
    <n v="604"/>
    <n v="13"/>
    <s v="in administrare"/>
    <s v="HG 1105/2003;;OUG.1 din 04/01/2017;HG.354/18.05.2017;OUG.68 din 06/11/2019"/>
    <s v="imobil"/>
    <s v="Suprafaţă construită= mp;Suprafaţă desfăşurată= mp;Regimul de înălţime= ;Suprafaţă teren= mp;CF= ;Suprafaţă utilă= mp;"/>
  </r>
  <r>
    <x v="6174"/>
    <s v="8.30._"/>
    <m/>
    <m/>
    <s v="TRIBUNA HIPODROM_x000a_"/>
    <m/>
    <s v="CONSTANŢA"/>
    <s v="-"/>
    <s v="Tara: România; Judet: CONSTANŢA; -;   -; Nr: -;"/>
    <n v="1984"/>
    <n v="414379"/>
    <n v="13"/>
    <s v="in administrare"/>
    <s v="HG 1105/2003;HG 1344/2011; HG 478/ 24-IUN-15;HG.478/24-IUN-15;OUG.1 din 04/01/2017;HG.354/18.05.2017;OUG.68 din 06/11/2019"/>
    <s v="imobil"/>
    <s v="Denumire= ;"/>
  </r>
  <r>
    <x v="6175"/>
    <s v="8.30.01"/>
    <m/>
    <m/>
    <s v="CT BUDA"/>
    <m/>
    <s v="ARGEŞ"/>
    <s v="-"/>
    <s v="Tara: România; Judet: ARGEŞ; -;   -; Nr: -;"/>
    <n v="2000"/>
    <n v="1110794"/>
    <n v="3"/>
    <s v="in administrare"/>
    <s v="HG 1105/2003;HG 1344/2011; HG 478/ 24-IUN-15;HG.478/24-IUN-15;OUG.1 din 04/01/2017;HG.354/18.05.2017;OUG.68 din 06/11/2019;HG.846/08.10.2020"/>
    <s v="imobil"/>
    <s v="Lungime albie corectată/consolidată=0,2 km;"/>
  </r>
  <r>
    <x v="6176"/>
    <s v="8.04.04"/>
    <m/>
    <m/>
    <s v="DAF BUCIAS INTARCATOARE"/>
    <m/>
    <s v="BACĂU"/>
    <s v="-"/>
    <s v="Tara: România; Judet: BACĂU; -;   -; Nr: -;"/>
    <n v="2003"/>
    <n v="272815"/>
    <n v="4"/>
    <s v="in administrare"/>
    <s v="OG 70/1999;HG 1344/2011;OUG.1 din 04/01/2017;HG.354/18.05.2017;OUG.68 din 06/11/2019"/>
    <s v="imobil"/>
    <s v="Lungime= Km;Suprafeţe= ha;CF= ;"/>
  </r>
  <r>
    <x v="6177"/>
    <s v="8.04.04"/>
    <m/>
    <m/>
    <s v="DAF MATU LAURU"/>
    <m/>
    <s v="BACĂU"/>
    <s v="-"/>
    <s v="Tara: România; Judet: BACĂU; -;   -; Nr: -;"/>
    <n v="2004"/>
    <n v="1124010"/>
    <n v="4"/>
    <s v="in administrare"/>
    <s v="OG 70/1999;HG 1344/2011; HG 478/ 24-IUN-15;HG.478/24-IUN-15;OUG.1 din 04/01/2017;HG.354/18.05.2017;OUG.68 din 06/11/2019"/>
    <s v="imobil"/>
    <s v="Lungime= Km;Suprafeţe= ha;CF= ;"/>
  </r>
  <r>
    <x v="6178"/>
    <s v="8.04.04"/>
    <m/>
    <m/>
    <s v="DAF V.COLIBEI"/>
    <m/>
    <s v="SUCEAVA"/>
    <s v="Râşca"/>
    <s v="Tara: România; Judet: SUCEAVA;Com Râşca;   -; Nr: -;"/>
    <n v="2003"/>
    <n v="863000"/>
    <n v="33"/>
    <s v="in administrare"/>
    <s v="OG 70/1999; LEGEA 653/2001;HG 1344/2011;OUG.1 din 04/01/2017;HG.354/18.05.2017;OUG.68 din 06/11/2019"/>
    <s v="imobil"/>
    <s v="Lungime= Km;Suprafeţe= ha;CF= ;"/>
  </r>
  <r>
    <x v="6179"/>
    <s v="8.04.04"/>
    <m/>
    <m/>
    <s v="DAF DUBUL"/>
    <m/>
    <s v="SUCEAVA"/>
    <s v="Moldoviţa"/>
    <s v="Tara: România; Judet: SUCEAVA;Com Moldoviţa;   -; Nr: -;"/>
    <n v="2003"/>
    <n v="1444000"/>
    <n v="33"/>
    <s v="in administrare"/>
    <s v="OG 70/1999; LEGEA 653/2001;HG 1344/2011;OUG.1 din 04/01/2017;HG.354/18.05.2017;OUG.68 din 06/11/2019"/>
    <s v="imobil"/>
    <s v="Lungime= Km;Suprafeţe= ha;CF= ;"/>
  </r>
  <r>
    <x v="6180"/>
    <s v="8.23.11"/>
    <m/>
    <m/>
    <s v="CAL MITOC I-2"/>
    <m/>
    <s v="SUCEAVA"/>
    <s v="Marginea"/>
    <s v="Tara: România; Judet: SUCEAVA;Com Marginea;   -; Nr: -;"/>
    <n v="2003"/>
    <n v="6400"/>
    <n v="33"/>
    <s v="in administrare"/>
    <s v="OMA 173/2003;;OUG.1 din 04/01/2017;OUG.68 din 06/11/2019"/>
    <s v="mobil"/>
    <s v="CAL"/>
  </r>
  <r>
    <x v="6181"/>
    <s v="8.23.06"/>
    <m/>
    <m/>
    <s v="CAL GORAL XIX -28"/>
    <m/>
    <s v="SUCEAVA"/>
    <s v="Breaza"/>
    <s v="Tara: România; Judet: SUCEAVA;Com Breaza;   -; Nr: -;"/>
    <n v="2002"/>
    <n v="2100"/>
    <n v="33"/>
    <s v="in administrare"/>
    <s v="OMA 173/2003;;OUG.1 din 04/01/2017;OUG.68 din 06/11/2019"/>
    <s v="mobil"/>
    <s v="CAL"/>
  </r>
  <r>
    <x v="6182"/>
    <s v="8.23.06"/>
    <m/>
    <m/>
    <s v="CAL GORAL XIX -30"/>
    <m/>
    <s v="SUCEAVA"/>
    <s v="Breaza"/>
    <s v="Tara: România; Judet: SUCEAVA;Com Breaza;   -; Nr: -;"/>
    <n v="2002"/>
    <n v="2100"/>
    <n v="33"/>
    <s v="in administrare"/>
    <s v="OMA 173/2003;;OUG.1 din 04/01/2017;OUG.68 din 06/11/2019"/>
    <s v="mobil"/>
    <s v="CAL"/>
  </r>
  <r>
    <x v="6183"/>
    <s v="8.04.04"/>
    <m/>
    <m/>
    <s v="DAF RACORD BARAJ"/>
    <m/>
    <s v="IAŞI"/>
    <s v="Hârlău"/>
    <s v="Tara: România; Judet: IAŞI;Orş Hârlău;   -; Nr: -;"/>
    <n v="1987"/>
    <n v="10717"/>
    <n v="22"/>
    <s v="in administrare"/>
    <s v="HG 982/1998;;OUG.1 din 04/01/2017;HG.354/18.05.2017;OUG.68 din 06/11/2019"/>
    <s v="imobil"/>
    <s v="Lungime= Km;Suprafeţe= ha;CF= ;"/>
  </r>
  <r>
    <x v="6184"/>
    <s v="8.04.04"/>
    <m/>
    <m/>
    <s v="DAF BUDAI"/>
    <m/>
    <s v="IAŞI"/>
    <s v="Moşna"/>
    <s v="Tara: România; Judet: IAŞI;Com Moşna;   -; Nr: -;"/>
    <n v="1968"/>
    <n v="19774"/>
    <n v="22"/>
    <s v="in administrare"/>
    <s v="HG 982/1998;;OUG.1 din 04/01/2017;HG.354/18.05.2017;OUG.68 din 06/11/2019"/>
    <s v="imobil"/>
    <s v="Lungime= Km;Suprafeţe= ha;CF= ;"/>
  </r>
  <r>
    <x v="6185"/>
    <s v="8.04.04"/>
    <m/>
    <m/>
    <s v="DAF JUGASTRU"/>
    <m/>
    <s v="IAŞI"/>
    <s v="Sineşti"/>
    <s v="Tara: România; Judet: IAŞI;Com Sineşti;   -; Nr: -;"/>
    <n v="2003"/>
    <n v="1056087"/>
    <n v="22"/>
    <s v="in administrare"/>
    <s v="HG 1105/2003;;OUG.1 din 04/01/2017;HG.354/18.05.2017;OUG.68 din 06/11/2019"/>
    <s v="imobil"/>
    <s v="Lungime= Km;Suprafeţe= ha;CF= ;"/>
  </r>
  <r>
    <x v="6186"/>
    <s v="8.04.04"/>
    <m/>
    <m/>
    <s v="DAF GHELINTA SONDA 205"/>
    <m/>
    <s v="COVASNA"/>
    <s v="-"/>
    <s v="Tara: România; Judet: COVASNA; -;   -; Nr: -;"/>
    <n v="1994"/>
    <n v="114"/>
    <n v="14"/>
    <s v="in administrare"/>
    <s v="HG 1105/2003;HG 1344/2011;OUG.1 din 04/01/2017;HG.354/18.05.2017;OUG.68 din 06/11/2019"/>
    <s v="imobil"/>
    <s v="Lungime= Km;Suprafeţe= ha;CF= ;"/>
  </r>
  <r>
    <x v="6187"/>
    <s v="8.04.04"/>
    <m/>
    <m/>
    <s v="DAF GHELINTA MICA SONDA 275"/>
    <m/>
    <s v="COVASNA"/>
    <s v="-"/>
    <s v="Tara: România; Judet: COVASNA; -;   -; Nr: -;"/>
    <n v="1994"/>
    <n v="680"/>
    <n v="14"/>
    <s v="in administrare"/>
    <s v="HG 1105/2003;HG 1344/2011;OUG.1 din 04/01/2017;HG.354/18.05.2017;OUG.68 din 06/11/2019"/>
    <s v="imobil"/>
    <s v="Lungime= Km;Suprafeţe= ha;CF= ;"/>
  </r>
  <r>
    <x v="6188"/>
    <s v="8.04.04"/>
    <m/>
    <m/>
    <s v="DAF PR.DREAPTA"/>
    <m/>
    <s v="COVASNA"/>
    <s v="-"/>
    <s v="Tara: România; Judet: COVASNA; -;   -; Nr: -;"/>
    <n v="1981"/>
    <n v="58006"/>
    <n v="14"/>
    <s v="in administrare"/>
    <s v="HG 1105/2003;HG 1344/2011;OUG.1 din 04/01/2017;HG.354/18.05.2017;OUG.68 din 06/11/2019"/>
    <s v="imobil"/>
    <s v="Lungime= Km;Suprafeţe= ha;CF= ;"/>
  </r>
  <r>
    <x v="6189"/>
    <s v="8.04.04"/>
    <m/>
    <m/>
    <s v="DAF PR.RACHITEI"/>
    <m/>
    <s v="COVASNA"/>
    <s v="-"/>
    <s v="Tara: România; Judet: COVASNA; -;   -; Nr: -;"/>
    <n v="1980"/>
    <n v="38313"/>
    <n v="14"/>
    <s v="in administrare"/>
    <s v="HG 1105/2003;HG 1344/2011;OUG.1 din 04/01/2017;HG.354/18.05.2017;OUG.68 din 06/11/2019"/>
    <s v="imobil"/>
    <s v="Lungime= Km;Suprafeţe= ha;CF= ;"/>
  </r>
  <r>
    <x v="6190"/>
    <s v="8.04.04"/>
    <m/>
    <m/>
    <s v="DAF FINISOARA"/>
    <m/>
    <s v="COVASNA"/>
    <s v="-"/>
    <s v="Tara: România; Judet: COVASNA; -;   -; Nr: -;"/>
    <n v="1981"/>
    <n v="39806"/>
    <n v="14"/>
    <s v="in administrare"/>
    <s v="HG 1105/2003;HG 1344/2011;OUG.1 din 04/01/2017;HG.354/18.05.2017;OUG.68 din 06/11/2019"/>
    <s v="imobil"/>
    <s v="Lungime= Km;Suprafeţe= ha;CF= ;"/>
  </r>
  <r>
    <x v="6191"/>
    <s v="8.30.01"/>
    <m/>
    <m/>
    <s v="CANAL DE EVACUARE TEPELUS"/>
    <m/>
    <s v="COVASNA"/>
    <s v="-"/>
    <s v="Tara: România; Judet: COVASNA; -;   -; Nr: -;"/>
    <n v="1993"/>
    <n v="41242"/>
    <n v="14"/>
    <s v="in administrare"/>
    <s v="HG 1105/2003;HG 1344/2011;OUG.1 din 04/01/2017;HG.354/18.05.2017;OUG.68 din 06/11/2019;HG.846/08.10.2020"/>
    <s v="imobil"/>
    <s v="Lungime albie corectată/consolidată=0,08 km;"/>
  </r>
  <r>
    <x v="6192"/>
    <s v="8.30.01"/>
    <m/>
    <m/>
    <s v="BARAJ 2 B TEPELUS"/>
    <m/>
    <s v="COVASNA"/>
    <s v="-"/>
    <s v="Tara: România; Judet: COVASNA; -;   -; Nr: -;"/>
    <n v="1993"/>
    <n v="22593"/>
    <n v="14"/>
    <s v="in administrare"/>
    <s v="HG 1105/2003_x000a_;HG 1344/2011;OUG.1 din 04/01/2017;HG.354/18.05.2017;OUG.68 din 06/11/2019;HG.846/08.10.2020"/>
    <s v="imobil"/>
    <s v="Lungime albie corectată/consolidată=0,04 km;"/>
  </r>
  <r>
    <x v="6193"/>
    <s v="8.30.01"/>
    <m/>
    <m/>
    <s v="BARAJ CT CRASNUTA"/>
    <m/>
    <s v="COVASNA"/>
    <s v="-"/>
    <s v="Tara: România; Judet: COVASNA; -;   -; Nr: -;"/>
    <n v="1999"/>
    <n v="71205"/>
    <n v="14"/>
    <s v="in administrare"/>
    <s v="HG 1105/2003;HG 1344/2011;OUG.1 din 04/01/2017;HG.354/18.05.2017;OUG.68 din 06/11/2019;HG.846/08.10.2020"/>
    <s v="imobil"/>
    <s v="Lungime albie corectată/consolidată=0,04 km;"/>
  </r>
  <r>
    <x v="6194"/>
    <s v="8.04.04"/>
    <m/>
    <m/>
    <s v="DAF APA BUNA"/>
    <m/>
    <s v="COVASNA"/>
    <s v="Comandău"/>
    <s v="Tara: România; Judet: COVASNA;Com Comandău;   -; Nr: -;"/>
    <n v="2002"/>
    <n v="425485"/>
    <n v="14"/>
    <s v="in administrare"/>
    <s v="HG 1105/2003;HG 1344/2011;OUG.1 din 04/01/2017;HG.354/18.05.2017;OUG.68 din 06/11/2019"/>
    <s v="imobil"/>
    <s v="Lungime= Km;Suprafeţe= ha;CF= ;"/>
  </r>
  <r>
    <x v="6195"/>
    <s v="8.30.01"/>
    <m/>
    <m/>
    <s v="CT BASCA M-PR.TIGAN BARAJ"/>
    <m/>
    <s v="COVASNA"/>
    <s v="Comandău"/>
    <s v="Tara: România; Judet: COVASNA;Com Comandău;   -; Nr: -;"/>
    <n v="2003"/>
    <n v="107422"/>
    <n v="14"/>
    <s v="in administrare"/>
    <s v="OG 97/2000;HG 1344/2011;OUG.1 din 04/01/2017;HG.354/18.05.2017;OUG.68 din 06/11/2019;HG.846/08.10.2020"/>
    <s v="imobil"/>
    <s v="Lungime albie corectată/consolidată=0,11 km;"/>
  </r>
  <r>
    <x v="6196"/>
    <s v="8.30.01"/>
    <m/>
    <m/>
    <s v="CT BASCA M-PR VARGAT TRAVERSA BETON"/>
    <m/>
    <s v="COVASNA"/>
    <s v="Comandău"/>
    <s v="Tara: România; Judet: COVASNA;Com Comandău;   -; Nr: -;"/>
    <n v="2003"/>
    <n v="25160"/>
    <n v="14"/>
    <s v="in administrare"/>
    <s v="OG 97/2000;HG 1344/2011;OUG.1 din 04/01/2017;HG.354/18.05.2017;OUG.68 din 06/11/2019;HG.846/08.10.2020"/>
    <s v="imobil"/>
    <s v="Lungime albie corectată/consolidată=0,109 km;"/>
  </r>
  <r>
    <x v="6197"/>
    <s v="8.30.01"/>
    <m/>
    <m/>
    <s v="CT BASCA M-PR VARGAT TRAVERSA BETON"/>
    <m/>
    <s v="COVASNA"/>
    <s v="Comandău"/>
    <s v="Tara: România; Judet: COVASNA;Com Comandău;   -; Nr: -;"/>
    <n v="2003"/>
    <n v="13291"/>
    <n v="14"/>
    <s v="in administrare"/>
    <s v="OG 97/2000;HG 1344/2011;OUG.1 din 04/01/2017;HG.354/18.05.2017;OUG.68 din 06/11/2019;HG.846/08.10.2020"/>
    <s v="imobil"/>
    <s v="Lungime albie corectată/consolidată=0,09 km;"/>
  </r>
  <r>
    <x v="6198"/>
    <s v="8.30.01"/>
    <m/>
    <m/>
    <s v="CT BASCA M-PR.VARGAT ZID SPRIJIN"/>
    <m/>
    <s v="COVASNA"/>
    <s v="Comandău"/>
    <s v="Tara: România; Judet: COVASNA;Com Comandău;   -; Nr: -;"/>
    <n v="2003"/>
    <n v="23294"/>
    <n v="14"/>
    <s v="in administrare"/>
    <s v="OG 97/2000;HG 1344/2011;OUG.1 din 04/01/2017;HG.354/18.05.2017;OUG.68 din 06/11/2019;HG.846/08.10.2020"/>
    <s v="imobil"/>
    <s v="Lungime albie corectată/consolidată=0,001 km;"/>
  </r>
  <r>
    <x v="6199"/>
    <s v="8.30.01"/>
    <m/>
    <m/>
    <s v="CT BASCA M-PR.HAGHIMAS BARAJ BETON"/>
    <m/>
    <s v="COVASNA"/>
    <s v="Comandău"/>
    <s v="Tara: România; Judet: COVASNA;Com Comandău;   -; Nr: -;"/>
    <n v="2003"/>
    <n v="405506"/>
    <n v="14"/>
    <s v="in administrare"/>
    <s v="OG 97/2000;HG 1344/2011;OUG.1 din 04/01/2017;HG.354/18.05.2017;OUG.68 din 06/11/2019;HG.846/08.10.2020"/>
    <s v="imobil"/>
    <s v="Lungime albie corectată/consolidată=0,06 km;"/>
  </r>
  <r>
    <x v="6200"/>
    <s v="8.04.04"/>
    <m/>
    <m/>
    <s v="DAF HODOS"/>
    <m/>
    <s v="TIMIŞ"/>
    <s v="-"/>
    <s v="Tara: România; Judet: TIMIŞ; -;   -; Nr: -;"/>
    <n v="2003"/>
    <n v="1093848"/>
    <n v="35"/>
    <s v="in administrare"/>
    <s v="OG 70/1999;HG 1344/2011;OUG.1 din 04/01/2017;HG.354/18.05.2017;OUG.68 din 06/11/2019"/>
    <s v="imobil"/>
    <s v="Lungime= Km;Suprafeţe= ha;CF= ;"/>
  </r>
  <r>
    <x v="6201"/>
    <s v="8.23.08"/>
    <m/>
    <m/>
    <s v="NONIUS 25-14"/>
    <m/>
    <s v="TIMIŞ"/>
    <s v="-"/>
    <s v="Tara: România; Judet: TIMIŞ; -;   -; Nr: -;"/>
    <n v="2003"/>
    <n v="7600"/>
    <n v="35"/>
    <s v="in administrare"/>
    <s v="OUG 139/2002;;OUG.1 din 04/01/2017;OUG.68 din 06/11/2019"/>
    <s v="mobil"/>
    <s v="CAL"/>
  </r>
  <r>
    <x v="6202"/>
    <s v="8.04.04"/>
    <m/>
    <m/>
    <s v="DAF SESURI II"/>
    <m/>
    <s v="MARAMUREŞ"/>
    <s v="-"/>
    <s v="Tara: România; Judet: MARAMUREŞ; -;   -; Nr: -;"/>
    <n v="1977"/>
    <n v="229500"/>
    <n v="24"/>
    <s v="in administrare"/>
    <s v="HG 1105/2003;;OUG.1 din 04/01/2017;OUG.68 din 06/11/2019"/>
    <s v="imobil"/>
    <s v="DRUM AUTO FOR"/>
  </r>
  <r>
    <x v="6203"/>
    <s v="8.04.04"/>
    <m/>
    <m/>
    <s v="DAF SILHOI IZV.URSULUI"/>
    <m/>
    <s v="MARAMUREŞ"/>
    <s v="-"/>
    <s v="Tara: România; Judet: MARAMUREŞ; -;   -; Nr: -;"/>
    <n v="1983"/>
    <n v="54000"/>
    <n v="24"/>
    <s v="in administrare"/>
    <s v="HG 1105/2003;;OUG.1 din 04/01/2017;OUG.68 din 06/11/2019"/>
    <s v="imobil"/>
    <s v="DRUM AUTO FOR"/>
  </r>
  <r>
    <x v="6204"/>
    <s v="8.04.04"/>
    <m/>
    <m/>
    <s v="DAF CONSOLIDARE"/>
    <m/>
    <s v="MARAMUREŞ"/>
    <s v="-"/>
    <s v="Tara: România; Judet: MARAMUREŞ; -;   -; Nr: -;"/>
    <n v="1990"/>
    <n v="1908"/>
    <n v="24"/>
    <s v="in administrare"/>
    <s v="HG 1105/2003;;OUG.1 din 04/01/2017;OUG.68 din 06/11/2019"/>
    <s v="imobil"/>
    <s v="DRUM AUTO FOR"/>
  </r>
  <r>
    <x v="6205"/>
    <s v="8.04.04"/>
    <m/>
    <m/>
    <s v="DAF PLESCUT"/>
    <m/>
    <s v="MARAMUREŞ"/>
    <s v="-"/>
    <s v="Tara: România; Judet: MARAMUREŞ; -;   -; Nr: -;"/>
    <n v="1969"/>
    <n v="65000"/>
    <n v="24"/>
    <s v="in administrare"/>
    <s v="HG 1105/2003;;OUG.1 din 04/01/2017;OUG.68 din 06/11/2019"/>
    <s v="imobil"/>
    <s v="DRUM AUTO FOR"/>
  </r>
  <r>
    <x v="6206"/>
    <s v="8.04.04"/>
    <m/>
    <m/>
    <s v="DAF RUNCAS"/>
    <m/>
    <s v="MARAMUREŞ"/>
    <s v="-"/>
    <s v="Tara: România; Judet: MARAMUREŞ; -;   -; Nr: -;"/>
    <n v="1965"/>
    <n v="25000"/>
    <n v="24"/>
    <s v="in administrare"/>
    <s v="HG 1105/2003_x000a_;;OUG.1 din 04/01/2017;OUG.68 din 06/11/2019"/>
    <s v="imobil"/>
    <s v="DRUM AUTO FOR"/>
  </r>
  <r>
    <x v="6207"/>
    <s v="8.04.04"/>
    <m/>
    <m/>
    <s v="DAF V.POIENII"/>
    <m/>
    <s v="MARAMUREŞ"/>
    <s v="-"/>
    <s v="Tara: România; Judet: MARAMUREŞ; -;   -; Nr: -;"/>
    <n v="1965"/>
    <n v="220000"/>
    <n v="24"/>
    <s v="in administrare"/>
    <s v="HG 1105/2003;;OUG.1 din 04/01/2017;OUG.68 din 06/11/2019"/>
    <s v="imobil"/>
    <s v="DRUM AUTO FOR"/>
  </r>
  <r>
    <x v="6208"/>
    <s v="8.04.04"/>
    <m/>
    <m/>
    <s v="DAF AGRIS PRELUNGIRE"/>
    <m/>
    <s v="MARAMUREŞ"/>
    <s v="-"/>
    <s v="Tara: România; Judet: MARAMUREŞ; -;   -; Nr: -;"/>
    <n v="1970"/>
    <n v="78897"/>
    <n v="24"/>
    <s v="in administrare"/>
    <s v="HG 1105/2003;;OUG.1 din 04/01/2017;OUG.68 din 06/11/2019"/>
    <s v="imobil"/>
    <s v="DRUM AUTO FOR"/>
  </r>
  <r>
    <x v="6209"/>
    <s v="8.04.04"/>
    <m/>
    <m/>
    <s v="DAF DELUTULUI"/>
    <m/>
    <s v="MARAMUREŞ"/>
    <s v="-"/>
    <s v="Tara: România; Judet: MARAMUREŞ; -;   -; Nr: -;"/>
    <n v="1980"/>
    <n v="101032"/>
    <n v="24"/>
    <s v="in administrare"/>
    <s v="HG 1105/2003;;OUG.1 din 04/01/2017;OUG.68 din 06/11/2019"/>
    <s v="imobil"/>
    <s v="DRUM AUTO FOR"/>
  </r>
  <r>
    <x v="6210"/>
    <s v="8.04.04"/>
    <m/>
    <m/>
    <s v="DAF DR.JIDULUI"/>
    <m/>
    <s v="MARAMUREŞ"/>
    <s v="-"/>
    <s v="Tara: România; Judet: MARAMUREŞ; -;   -; Nr: -;"/>
    <n v="1982"/>
    <n v="82626"/>
    <n v="24"/>
    <s v="in administrare"/>
    <s v="HG 1105/2003;;OUG.1 din 04/01/2017;OUG.68 din 06/11/2019"/>
    <s v="imobil"/>
    <s v="DRUM AUTO FOR"/>
  </r>
  <r>
    <x v="6211"/>
    <s v="8.04.04"/>
    <m/>
    <m/>
    <s v="DAF V.CIRESULUI"/>
    <m/>
    <s v="MARAMUREŞ"/>
    <s v="-"/>
    <s v="Tara: România; Judet: MARAMUREŞ; -;   -; Nr: -;"/>
    <n v="1966"/>
    <n v="57997"/>
    <n v="24"/>
    <s v="in administrare"/>
    <s v="HG 1105/2003_x000a_;;OUG.1 din 04/01/2017;OUG.68 din 06/11/2019"/>
    <s v="imobil"/>
    <s v="DRUM AUTO FOR"/>
  </r>
  <r>
    <x v="6212"/>
    <s v="8.04.04"/>
    <m/>
    <m/>
    <s v="DAF V.ROSIE 2"/>
    <m/>
    <s v="MARAMUREŞ"/>
    <s v="-"/>
    <s v="Tara: România; Judet: MARAMUREŞ; -;   -; Nr: -;"/>
    <n v="1977"/>
    <n v="52367"/>
    <n v="24"/>
    <s v="in administrare"/>
    <s v="HG 1105/2003;;OUG.1 din 04/01/2017;OUG.68 din 06/11/2019"/>
    <s v="imobil"/>
    <s v="DRUM AUTO FOR"/>
  </r>
  <r>
    <x v="6213"/>
    <s v="8.04.04"/>
    <m/>
    <m/>
    <s v="DAF BILCA"/>
    <m/>
    <s v="MARAMUREŞ"/>
    <s v="-"/>
    <s v="Tara: România; Judet: MARAMUREŞ; -;   -; Nr: -;"/>
    <n v="1979"/>
    <n v="71778"/>
    <n v="24"/>
    <s v="in administrare"/>
    <s v="HG 1105/2003_x000a_;;OUG.1 din 04/01/2017;HG.354/18.05.2017;OUG.68 din 06/11/2019"/>
    <s v="imobil"/>
    <s v="Lungime= Km;Suprafeţe= ha;CF= ;"/>
  </r>
  <r>
    <x v="6214"/>
    <s v="8.04.04"/>
    <m/>
    <m/>
    <s v="DAF LUHEI-NACLADOV"/>
    <m/>
    <s v="MARAMUREŞ"/>
    <s v="-"/>
    <s v="Tara: România; Judet: MARAMUREŞ; -;   -; Nr: -;"/>
    <n v="1977"/>
    <n v="243063"/>
    <n v="24"/>
    <s v="in administrare"/>
    <s v="HG 1105/2003;;OUG.1 din 04/01/2017;HG.354/18.05.2017;OUG.68 din 06/11/2019"/>
    <s v="imobil"/>
    <s v="Lungime= Km;Suprafeţe= ha;CF= ;"/>
  </r>
  <r>
    <x v="6215"/>
    <s v="8.04.04"/>
    <m/>
    <m/>
    <s v="DAF PETROVA-TOMNATIC"/>
    <m/>
    <s v="MARAMUREŞ"/>
    <s v="-"/>
    <s v="Tara: România; Judet: MARAMUREŞ; -;   -; Nr: -;"/>
    <n v="1986"/>
    <n v="67761"/>
    <n v="24"/>
    <s v="in administrare"/>
    <s v="HG 1105/2003;;OUG.1 din 04/01/2017;HG.354/18.05.2017;OUG.68 din 06/11/2019"/>
    <s v="imobil"/>
    <s v="Lungime= Km;Suprafeţe= ha;CF= ;"/>
  </r>
  <r>
    <x v="6216"/>
    <s v="8.04.04"/>
    <m/>
    <m/>
    <s v="DAF TOMNATIC"/>
    <m/>
    <s v="MARAMUREŞ"/>
    <s v="-"/>
    <s v="Tara: România; Judet: MARAMUREŞ; -;   -; Nr: -;"/>
    <n v="1963"/>
    <n v="123217"/>
    <n v="24"/>
    <s v="in administrare"/>
    <s v="HG 1105/2003_x000a_;;OUG.1 din 04/01/2017;HG.354/18.05.2017;OUG.68 din 06/11/2019"/>
    <s v="imobil"/>
    <s v="Lungime= Km;Suprafeţe= ha;CF= ;"/>
  </r>
  <r>
    <x v="6217"/>
    <s v="8.04.04"/>
    <m/>
    <m/>
    <s v="DAF BONCATEI-ILBA"/>
    <m/>
    <s v="MARAMUREŞ"/>
    <s v="-"/>
    <s v="Tara: România; Judet: MARAMUREŞ; -;   -; Nr: -;"/>
    <n v="1982"/>
    <n v="160882"/>
    <n v="24"/>
    <s v="in administrare"/>
    <s v="HG 1105/2003;;OUG.1 din 04/01/2017;OUG.68 din 06/11/2019"/>
    <s v="imobil"/>
    <s v="DRUM AUTO FOR"/>
  </r>
  <r>
    <x v="6218"/>
    <s v="8.30.01"/>
    <m/>
    <m/>
    <s v="CT IZV.COTULUI"/>
    <m/>
    <s v="MARAMUREŞ"/>
    <s v="-"/>
    <s v="Tara: România; Judet: MARAMUREŞ; -;   -; Nr: -;"/>
    <n v="1975"/>
    <n v="660"/>
    <n v="24"/>
    <s v="in administrare"/>
    <s v="HG 1105/2003;;OUG.1 din 04/01/2017;OUG.68 din 06/11/2019;HG.846/08.10.2020"/>
    <s v="imobil"/>
    <s v="Lungime albie corectată/consolidată=0,065 km;"/>
  </r>
  <r>
    <x v="6219"/>
    <s v="8.30.01"/>
    <m/>
    <m/>
    <s v="LUCRARI TRANSVERSALE"/>
    <m/>
    <s v="MARAMUREŞ"/>
    <s v="-"/>
    <s v="Tara: România; Judet: MARAMUREŞ; -;   -; Nr: -;"/>
    <n v="2003"/>
    <n v="768321"/>
    <n v="24"/>
    <s v="in administrare"/>
    <s v="HG 1105/2003;;OUG.1 din 04/01/2017;HG.354/18.05.2017;OUG.68 din 06/11/2019;HG.846/08.10.2020"/>
    <s v="imobil"/>
    <s v="Lungime albie corectată/consolidată=0,045 km;"/>
  </r>
  <r>
    <x v="6220"/>
    <s v="8.04.04"/>
    <m/>
    <m/>
    <s v="DAF FRASINEASA"/>
    <m/>
    <s v="MUREŞ"/>
    <s v="-"/>
    <s v="Tara: România; Judet: MUREŞ; -;   -; Nr: -;"/>
    <n v="2002"/>
    <n v="169833"/>
    <n v="26"/>
    <s v="in administrare"/>
    <s v="HG 15/1994;HG 1344/2011;OUG.1 din 04/01/2017;HG.354/18.05.2017;OUG.68 din 06/11/2019"/>
    <s v="imobil"/>
    <s v="Lungime= Km;Suprafeţe= ha;CF= ;"/>
  </r>
  <r>
    <x v="6221"/>
    <s v="8.04.04"/>
    <m/>
    <m/>
    <s v="DAF SEBESULMIC"/>
    <m/>
    <s v="MUREŞ"/>
    <s v="-"/>
    <s v="Tara: România; Judet: MUREŞ; -;   -; Nr: -;"/>
    <n v="2003"/>
    <n v="605123"/>
    <n v="26"/>
    <s v="in administrare"/>
    <s v="HG 15/1994;HG 1344/2011;OUG.1 din 04/01/2017;HG.354/18.05.2017;OUG.68 din 06/11/2019"/>
    <s v="imobil"/>
    <s v="Lungime= Km;Suprafeţe= ha;CF= ;"/>
  </r>
  <r>
    <x v="6222"/>
    <s v="8.23.04"/>
    <m/>
    <m/>
    <s v="AMP NORTH STAR XL III-8"/>
    <m/>
    <s v="MUREŞ"/>
    <s v="-"/>
    <s v="Tara: România; Judet: MUREŞ; -;   -; Nr: -;"/>
    <n v="2003"/>
    <n v="2633"/>
    <n v="26"/>
    <s v="in administrare"/>
    <s v="OUG 139/2002;;OUG.1 din 04/01/2017;OUG.68 din 06/11/2019"/>
    <s v="mobil"/>
    <s v="CAL"/>
  </r>
  <r>
    <x v="6223"/>
    <s v="8.27.07"/>
    <m/>
    <m/>
    <s v="GRAJD TINERET CABALIN &quot;MARGINEANCA&quot;"/>
    <m/>
    <s v="BUZĂU"/>
    <s v="-"/>
    <s v="Tara: România; Judet: BUZĂU; -;   -; Nr: -;"/>
    <n v="1974"/>
    <n v="25370"/>
    <n v="10"/>
    <s v="in administrare"/>
    <s v="OUG 139/2002;;OUG.1 din 04/01/2017;OUG.68 din 06/11/2019"/>
    <s v="imobil"/>
    <s v="GRAJD"/>
  </r>
  <r>
    <x v="6224"/>
    <s v="8.27.07"/>
    <m/>
    <m/>
    <s v="GRAJD A.P."/>
    <m/>
    <s v="BUZĂU"/>
    <s v="-"/>
    <s v="Tara: România; Judet: BUZĂU; -;   -; Nr: -;"/>
    <n v="1904"/>
    <n v="5049"/>
    <n v="10"/>
    <s v="in administrare"/>
    <s v="OUG 139/2002;HG 1344/2011;OUG.1 din 04/01/2017;OUG.68 din 06/11/2019"/>
    <s v="imobil"/>
    <s v="GRAJD"/>
  </r>
  <r>
    <x v="6225"/>
    <s v="8.27.08"/>
    <m/>
    <m/>
    <s v="MANEJ CALARIE"/>
    <m/>
    <s v="BUZĂU"/>
    <s v="-"/>
    <s v="Tara: România; Judet: BUZĂU; -;   -; Nr: -;"/>
    <n v="1928"/>
    <n v="1090"/>
    <n v="10"/>
    <s v="in administrare"/>
    <s v="OUG 139/2002;HG 1344/2011;OUG.1 din 04/01/2017;OUG.68 din 06/11/2019"/>
    <s v="imobil"/>
    <s v="GRAJD"/>
  </r>
  <r>
    <x v="6226"/>
    <s v="8.23.13"/>
    <m/>
    <m/>
    <s v="IAPA MAMA TR.BV.OSTRA"/>
    <m/>
    <s v="BUZĂU"/>
    <s v="-"/>
    <s v="Tara: România; Judet: BUZĂU; -;   -; Nr: -;"/>
    <n v="1994"/>
    <n v="1748"/>
    <n v="10"/>
    <s v="in administrare"/>
    <s v="OUG 139/2002_x000a_;;OUG.1 din 04/01/2017;OUG.68 din 06/11/2019"/>
    <s v="mobil"/>
    <s v="CAL"/>
  </r>
  <r>
    <x v="6227"/>
    <s v="8.23.11"/>
    <m/>
    <m/>
    <s v="ARMASAR MONTA PUBLICA ST.AL.18 AGAFTON"/>
    <m/>
    <s v="BUZĂU"/>
    <s v="-"/>
    <s v="Tara: România; Judet: BUZĂU; -;   -; Nr: -;"/>
    <n v="1998"/>
    <n v="2629"/>
    <n v="10"/>
    <s v="in administrare"/>
    <s v="OUG 139/2002;;OUG.1 din 04/01/2017;OUG.68 din 06/11/2019"/>
    <s v="mobil"/>
    <s v="CAL"/>
  </r>
  <r>
    <x v="6228"/>
    <s v="8.23.11"/>
    <m/>
    <m/>
    <s v="ARMASAR MONTA PUBLICA ST.JP.15 AVANTAJ"/>
    <m/>
    <s v="BUZĂU"/>
    <s v="-"/>
    <s v="Tara: România; Judet: BUZĂU; -;   -; Nr: -;"/>
    <n v="2001"/>
    <n v="2875"/>
    <n v="10"/>
    <s v="in administrare"/>
    <s v="OUG 139/2002;;OUG.1 din 04/01/2017;OUG.68 din 06/11/2019"/>
    <s v="mobil"/>
    <s v="CAL"/>
  </r>
  <r>
    <x v="6229"/>
    <s v="8.23.13"/>
    <m/>
    <m/>
    <s v="IAPA MAMA TR.CD.13 DORINTA"/>
    <m/>
    <s v="BUZĂU"/>
    <s v="-"/>
    <s v="Tara: România; Judet: BUZĂU; -;   -; Nr: -;"/>
    <n v="2002"/>
    <n v="2500"/>
    <n v="10"/>
    <s v="in administrare"/>
    <s v="OUG 139/2002;;OUG.1 din 04/01/2017;OUG.68 din 06/11/2019"/>
    <s v="mobil"/>
    <s v="CAL"/>
  </r>
  <r>
    <x v="6230"/>
    <s v="8.23.11"/>
    <m/>
    <m/>
    <s v="ARMASAR MONTA PUBLICA ST.AI.19 &quot;URSULICA&quot;"/>
    <m/>
    <s v="BUZĂU"/>
    <s v="-"/>
    <s v="Tara: România; Judet: BUZĂU; -;   -; Nr: -;"/>
    <n v="2003"/>
    <n v="7000"/>
    <n v="10"/>
    <s v="in administrare"/>
    <s v="OUG 139/2002;;OUG.1 din 04/01/2017;OUG.68 din 06/11/2019"/>
    <s v="mobil"/>
    <s v="CAL"/>
  </r>
  <r>
    <x v="6231"/>
    <s v="8.23.10"/>
    <m/>
    <m/>
    <s v="HIDALIA"/>
    <m/>
    <s v="BUZĂU"/>
    <s v="-"/>
    <s v="Tara: România; Judet: BUZĂU; -;   -; Nr: -;"/>
    <n v="2003"/>
    <n v="6840"/>
    <n v="10"/>
    <s v="in administrare"/>
    <s v="OUG 139/2002;;OUG.1 din 04/01/2017;OUG.68 din 06/11/2019"/>
    <s v="mobil"/>
    <s v="CAL"/>
  </r>
  <r>
    <x v="6232"/>
    <s v="8.23.06"/>
    <m/>
    <m/>
    <s v="OUSOR VII-66-5"/>
    <m/>
    <s v="BUZĂU"/>
    <s v="-"/>
    <s v="Tara: România; Judet: BUZĂU; -;   -; Nr: -;"/>
    <n v="1994"/>
    <n v="1578"/>
    <n v="10"/>
    <s v="in administrare"/>
    <s v="OUG 139/2002;;OUG.1 din 04/01/2017;OUG.68 din 06/11/2019"/>
    <s v="mobil"/>
    <s v="CAL"/>
  </r>
  <r>
    <x v="6233"/>
    <s v="8.23.13"/>
    <m/>
    <m/>
    <s v="TAR"/>
    <m/>
    <s v="BUZĂU"/>
    <s v="-"/>
    <s v="Tara: România; Judet: BUZĂU; -;   -; Nr: -;"/>
    <n v="1994"/>
    <n v="1272"/>
    <n v="10"/>
    <s v="in administrare"/>
    <s v="OUG 139/2002;;OUG.1 din 04/01/2017;OUG.68 din 06/11/2019"/>
    <s v="mobil"/>
    <s v="CAL"/>
  </r>
  <r>
    <x v="6234"/>
    <s v="8.27.07"/>
    <m/>
    <m/>
    <s v="GRAJD PT CAI"/>
    <m/>
    <s v="ARAD"/>
    <s v="-"/>
    <s v="Tara: România; Judet: ARAD; -;   -; Nr: -;"/>
    <n v="1982"/>
    <n v="317316"/>
    <n v="2"/>
    <s v="in administrare"/>
    <s v="OUG 139/2002;;OUG.1 din 04/01/2017;OUG.68 din 06/11/2019"/>
    <s v="imobil"/>
    <s v="GRAJD"/>
  </r>
  <r>
    <x v="6235"/>
    <s v="8.27.07"/>
    <m/>
    <m/>
    <s v="GRAJD PT CAI"/>
    <m/>
    <s v="ARAD"/>
    <s v="-"/>
    <s v="Tara: România; Judet: ARAD; -;   -; Nr: -;"/>
    <n v="1982"/>
    <n v="286510"/>
    <n v="2"/>
    <s v="in administrare"/>
    <s v="OUG 139/2002;;OUG.1 din 04/01/2017;OUG.68 din 06/11/2019"/>
    <s v="imobil"/>
    <s v="GRAJD"/>
  </r>
  <r>
    <x v="6236"/>
    <s v="8.23.06"/>
    <m/>
    <m/>
    <s v="PIETROSO X-10"/>
    <m/>
    <s v="ARAD"/>
    <s v="-"/>
    <s v="Tara: România; Judet: ARAD; -;   -; Nr: -;"/>
    <n v="1998"/>
    <n v="2500"/>
    <n v="2"/>
    <s v="in administrare"/>
    <s v="OUG 139/2002;;OUG.1 din 04/01/2017;OUG.68 din 06/11/2019"/>
    <s v="mobil"/>
    <s v="CAL"/>
  </r>
  <r>
    <x v="6237"/>
    <s v="8.04.04"/>
    <m/>
    <m/>
    <s v="DF TIRSELE"/>
    <m/>
    <s v="ARAD"/>
    <s v="-"/>
    <s v="Tara: România; Judet: ARAD; -;   -; Nr: -;"/>
    <n v="2003"/>
    <n v="335641"/>
    <n v="2"/>
    <s v="in administrare"/>
    <s v="LEGEA 653/2001;HG 1344/2011; HG 478/ 24-IUN-15;HG.478/24-IUN-15;OUG.1 din 04/01/2017;HG.354/18.05.2017;OUG.68 din 06/11/2019"/>
    <s v="imobil"/>
    <s v="Lungime= Km;Suprafeţe= ha;CF= ;"/>
  </r>
  <r>
    <x v="6238"/>
    <s v="8.04.04"/>
    <m/>
    <m/>
    <s v="DRUM FOR. MUERESTITA"/>
    <m/>
    <s v="VÂLCEA"/>
    <s v="-"/>
    <s v="Tara: România; Judet: VÂLCEA; -;   -; Nr: -;"/>
    <n v="2004"/>
    <n v="890594"/>
    <n v="38"/>
    <s v="in administrare"/>
    <s v="HG 1105/2003;HG 1344/2011;OUG.1 din 04/01/2017;HG.354/18.05.2017;OUG.68 din 06/11/2019"/>
    <s v="imobil"/>
    <s v="Lungime= Km;Suprafeţe= ha;CF= ;"/>
  </r>
  <r>
    <x v="6239"/>
    <s v="8.04.04"/>
    <m/>
    <m/>
    <s v="DAF VALEA LUPULUI"/>
    <m/>
    <s v="VÂLCEA"/>
    <s v="-"/>
    <s v="Tara: România; Judet: VÂLCEA; -;   -; Nr: -;"/>
    <n v="2003"/>
    <n v="1180096"/>
    <n v="38"/>
    <s v="in administrare"/>
    <s v="HG 1105/2003;HG 1344/2011; HG 478/ 24-IUN-15;HG.478/24-IUN-15;OUG.1 din 04/01/2017;HG.354/18.05.2017;OUG.68 din 06/11/2019"/>
    <s v="imobil"/>
    <s v="Lungime=2,3 Km;Suprafeţe= ha;CF= ;"/>
  </r>
  <r>
    <x v="6240"/>
    <s v="8.30.01"/>
    <m/>
    <m/>
    <s v="CT VALEA SATULUI"/>
    <m/>
    <s v="VÂLCEA"/>
    <s v="-"/>
    <s v="Tara: România; Judet: VÂLCEA; -;   -; Nr: -;"/>
    <n v="2003"/>
    <n v="1562965"/>
    <n v="38"/>
    <s v="in administrare"/>
    <s v="HG 1105/2003;HG 1344/2011;OUG.1 din 04/01/2017;HG.354/18.05.2017;OUG.68 din 06/11/2019;HG.846/08.10.2020"/>
    <s v="imobil"/>
    <s v="Lungime albie corectată/consolidată=1,2 km;"/>
  </r>
  <r>
    <x v="6241"/>
    <s v="8.23.04"/>
    <m/>
    <m/>
    <s v="FURIOSO LXVII-5"/>
    <m/>
    <s v="IALOMIŢA"/>
    <s v="-"/>
    <s v="Tara: România; Judet: IALOMIŢA; -;   -; Nr: -;"/>
    <n v="2003"/>
    <n v="7400"/>
    <n v="21"/>
    <s v="in administrare"/>
    <s v="OUG 139/2002;;OUG.1 din 04/01/2017;OUG.68 din 06/11/2019"/>
    <s v="mobil"/>
    <s v="CAL"/>
  </r>
  <r>
    <x v="6242"/>
    <s v="8.30.01"/>
    <m/>
    <m/>
    <s v="CANAL STEJARU"/>
    <m/>
    <s v="NEAMŢ"/>
    <s v="-"/>
    <s v="Tara: România; Judet: NEAMŢ; -;   -; Nr: -;"/>
    <n v="1993"/>
    <n v="358151"/>
    <n v="27"/>
    <s v="in administrare"/>
    <s v="HG 982/1998;HG 1344/2011; HG 478/ 24-IUN-15;HG.478/24-IUN-15;OUG.1 din 04/01/2017;HG.354/18.05.2017;OUG.68 din 06/11/2019;HG.846/08.10.2020"/>
    <s v="imobil"/>
    <s v="Lungime albie corectată/consolidată=0,15 km;"/>
  </r>
  <r>
    <x v="6243"/>
    <s v="8.30.01"/>
    <m/>
    <m/>
    <s v="CT GRINTIESUL MIC"/>
    <m/>
    <s v="NEAMŢ"/>
    <s v="-"/>
    <s v="Tara: România; Judet: NEAMŢ; -;   -; Nr: -;"/>
    <n v="2002"/>
    <n v="5880141"/>
    <n v="27"/>
    <s v="in administrare"/>
    <s v="HG 982/1998;HG 1344/2011; HG 478/ 24-IUN-15;HG.478/24-IUN-15;OUG.1 din 04/01/2017;HG.354/18.05.2017;OUG.68 din 06/11/2019;HG.846/08.10.0202;HG.846/08.10.2020"/>
    <s v="imobil"/>
    <s v="Lungime albie corectată/consolidată=1 km;"/>
  </r>
  <r>
    <x v="6244"/>
    <s v="8.04.04"/>
    <m/>
    <m/>
    <s v="DAF VACA BABEI"/>
    <m/>
    <s v="NEAMŢ"/>
    <s v="Gârcina"/>
    <s v="Tara: România; Judet: NEAMŢ;Com Gârcina;   -; Nr: -;"/>
    <n v="2001"/>
    <n v="444657"/>
    <n v="27"/>
    <s v="in administrare"/>
    <s v="HG 982/1998;HG 1344/2011; HG 478/ 24-IUN-15;HG.478/24-IUN-15;OUG.1 din 04/01/2017;HG.354/18.05.2017;OUG.68 din 06/11/2019"/>
    <s v="imobil"/>
    <s v="Lungime= Km;Suprafeţe= ha;CF= ;"/>
  </r>
  <r>
    <x v="6245"/>
    <s v="8.04.04"/>
    <m/>
    <m/>
    <s v="DAF HERMAN"/>
    <m/>
    <s v="NEAMŢ"/>
    <s v="Vaduri"/>
    <s v="Tara: România; Judet: NEAMŢ;Sat Vaduri;   -; Nr: -;"/>
    <n v="2002"/>
    <n v="599465"/>
    <n v="27"/>
    <s v="in administrare"/>
    <s v="HG 982/1998;HG 1344/2011; HG 478/ 24-IUN-15;HG.478/24-IUN-15;OUG.1 din 04/01/2017;HG.354/18.05.2017;OUG.68 din 06/11/2019"/>
    <s v="imobil"/>
    <s v="Lungime= Km;Suprafeţe= ha;CF= ;"/>
  </r>
  <r>
    <x v="6246"/>
    <s v="8.30.01"/>
    <m/>
    <m/>
    <s v="BARAJ 1 M 4 PR CARPEN"/>
    <m/>
    <s v="NEAMŢ"/>
    <s v="Vaduri"/>
    <s v="Tara: România; Judet: NEAMŢ;Sat Vaduri;   -; Nr: -;"/>
    <n v="1981"/>
    <n v="679"/>
    <n v="27"/>
    <s v="in administrare"/>
    <s v="HG 982/1988_x000a_;HG 1344/2011; HG 478/ 24-IUN-15;HG.478/24-IUN-15;OUG.1 din 04/01/2017;HG.354/18.05.2017;OUG.68 din 06/11/2019;HG.846/08.10.2020"/>
    <s v="imobil"/>
    <s v="Lungime albie corectată/consolidată=0,2 km;"/>
  </r>
  <r>
    <x v="6247"/>
    <s v="8.30.01"/>
    <m/>
    <m/>
    <s v="BARAJ 3 M 6 PR DAIA"/>
    <m/>
    <s v="NEAMŢ"/>
    <s v="Vaduri"/>
    <s v="Tara: România; Judet: NEAMŢ;Sat Vaduri;   -; Nr: -;"/>
    <n v="1981"/>
    <n v="656"/>
    <n v="27"/>
    <s v="in administrare"/>
    <s v="HG 982/1998;HG 1344/2011; HG 478/ 24-IUN-15;HG.478/24-IUN-15;OUG.1 din 04/01/2017;HG.354/18.05.2017;OUG.68 din 06/11/2019;HG.846/08.10.2020"/>
    <s v="imobil"/>
    <s v="Lungime albie corectată/consolidată=0,2 km;"/>
  </r>
  <r>
    <x v="6248"/>
    <s v="8.30.01"/>
    <m/>
    <m/>
    <s v="BARAJ 7 M 7.0 CT FLUTURE"/>
    <m/>
    <s v="NEAMŢ"/>
    <s v="Vaduri"/>
    <s v="Tara: România; Judet: NEAMŢ;Sat Vaduri;   -; Nr: -;"/>
    <n v="1982"/>
    <n v="1148"/>
    <n v="27"/>
    <s v="in administrare"/>
    <s v="HG 982/1998;HG 1344/2011; HG 478/ 24-IUN-15;HG.478/24-IUN-15;OUG.1 din 04/01/2017;HG.354/18.05.2017;OUG.68 din 06/11/2019;HG.846/08.10.2020"/>
    <s v="imobil"/>
    <s v="Lungime albie corectată/consolidată=0,19 km;"/>
  </r>
  <r>
    <x v="6249"/>
    <s v="8.30._"/>
    <m/>
    <m/>
    <s v="PRAG 11M 1.5"/>
    <m/>
    <s v="NEAMŢ"/>
    <s v="Vaduri"/>
    <s v="Tara: România; Judet: NEAMŢ;Sat Vaduri;   -; Nr: -;"/>
    <n v="1987"/>
    <n v="691"/>
    <n v="27"/>
    <s v="in administrare"/>
    <s v="HG 982/1998_x000a_;HG 1344/2011;OUG.1 din 04/01/2017;OUG.68 din 06/11/2019"/>
    <s v="imobil"/>
    <s v="CORECTIE TORENTI"/>
  </r>
  <r>
    <x v="6250"/>
    <s v="8.30.01"/>
    <m/>
    <m/>
    <s v="BARAJ 3 M 3.0"/>
    <m/>
    <s v="NEAMŢ"/>
    <s v="Vaduri"/>
    <s v="Tara: România; Judet: NEAMŢ;Sat Vaduri;   -; Nr: -;"/>
    <n v="1987"/>
    <n v="589"/>
    <n v="27"/>
    <s v="in administrare"/>
    <s v="HG 982/1998;HG 1344/2011; HG 478/ 24-IUN-15;HG.478/24-IUN-15;OUG.1 din 04/01/2017;HG.354/18.05.2017;OUG.68 din 06/11/2019;HG.846/08.10.2020"/>
    <s v="imobil"/>
    <s v="Lungime albie corectată/consolidată=0,1 km;"/>
  </r>
  <r>
    <x v="6251"/>
    <s v="8.30._"/>
    <m/>
    <m/>
    <s v="BARAJ 12M2 PR SECU"/>
    <m/>
    <s v="NEAMŢ"/>
    <s v="Vaduri"/>
    <s v="Tara: România; Judet: NEAMŢ;Sat Vaduri;   -; Nr: -;"/>
    <n v="1989"/>
    <n v="1525"/>
    <n v="27"/>
    <s v="in administrare"/>
    <s v="HG 982/1998;HG 1344/2011;OUG.1 din 04/01/2017;OUG.68 din 06/11/2019"/>
    <s v="imobil"/>
    <s v="CORECTIE TORENTI"/>
  </r>
  <r>
    <x v="6252"/>
    <s v="8.30.01"/>
    <m/>
    <m/>
    <s v="PRAG 31 EM 1.5 PR SECU VADURI"/>
    <m/>
    <s v="NEAMŢ"/>
    <s v="Vaduri"/>
    <s v="Tara: România; Judet: NEAMŢ;Sat Vaduri;   -; Nr: -;"/>
    <n v="1995"/>
    <n v="12094"/>
    <n v="27"/>
    <s v="in administrare"/>
    <s v="HG 982/1998;HG 1344/2011; HG 478/ 24-IUN-15;HG.478/24-IUN-15;OUG.1 din 04/01/2017;HG.354/18.05.2017;OUG.68 din 06/11/2019;HG.846/08.10.2020"/>
    <s v="imobil"/>
    <s v="Lungime albie corectată/consolidată=0,06 km;"/>
  </r>
  <r>
    <x v="6253"/>
    <s v="8.30.01"/>
    <m/>
    <m/>
    <s v="TRAVERSA 28 EM 0.5 PR SECU"/>
    <m/>
    <s v="NEAMŢ"/>
    <s v="Vaduri"/>
    <s v="Tara: România; Judet: NEAMŢ;Sat Vaduri;   -; Nr: -;"/>
    <n v="1995"/>
    <n v="23240"/>
    <n v="27"/>
    <s v="in administrare"/>
    <s v="HG 982/1998;HG 1344/2011; HG 478/ 24-IUN-15;HG.478/24-IUN-15;OUG.1 din 04/01/2017;HG.354/18.05.2017;OUG.68 din 06/11/2019;HG.846/08.10.2020"/>
    <s v="imobil"/>
    <s v="Lungime albie corectată/consolidată=0,05 km;"/>
  </r>
  <r>
    <x v="6254"/>
    <s v="8.30.01"/>
    <m/>
    <m/>
    <s v="CT SECU VADURI"/>
    <m/>
    <s v="NEAMŢ"/>
    <s v="Vaduri"/>
    <s v="Tara: România; Judet: NEAMŢ;Sat Vaduri;   -; Nr: -;"/>
    <n v="2002"/>
    <n v="1053367"/>
    <n v="27"/>
    <s v="in administrare"/>
    <s v="HG 982/1998_x000a_;HG 1344/2011; HG 478/ 24-IUN-15;HG.478/24-IUN-15;OUG.1 din 04/01/2017;HG.354/18.05.2017;OUG.68 din 06/11/2019;HG.846/08.10.2020"/>
    <s v="imobil"/>
    <s v="Lungime albie corectată/consolidată=2,5 km;"/>
  </r>
  <r>
    <x v="6255"/>
    <s v="8.30.01"/>
    <m/>
    <m/>
    <s v="CANAL BETON IRB AGARCIA"/>
    <m/>
    <s v="NEAMŢ"/>
    <s v="Vaduri"/>
    <s v="Tara: România; Judet: NEAMŢ;Sat Vaduri;   -; Nr: -;"/>
    <n v="1981"/>
    <n v="3506"/>
    <n v="27"/>
    <s v="in administrare"/>
    <s v="HG 982/1995;HG 1344/2011; HG 478/ 24-IUN-15;HG.478/24-IUN-15;OUG.1 din 04/01/2017;HG.354/18.05.2017;OUG.68 din 06/11/2019;HG.846/08.10.2020"/>
    <s v="imobil"/>
    <s v="Lungime albie corectată/consolidată=0,9 km;"/>
  </r>
  <r>
    <x v="6256"/>
    <s v="8.30.01"/>
    <m/>
    <m/>
    <s v="CANAL 1 KM PARAUL PAIDOAIA"/>
    <m/>
    <s v="NEAMŢ"/>
    <s v="Vaduri"/>
    <s v="Tara: România; Judet: NEAMŢ;Sat Vaduri;   -; Nr: -;"/>
    <n v="1977"/>
    <n v="311"/>
    <n v="27"/>
    <s v="in administrare"/>
    <s v="HG 982/1998;HG 1344/2011; HG 478/ 24-IUN-15;HG.478/24-IUN-15;OUG.1 din 04/01/2017;HG.354/18.05.2017;OUG.68 din 06/11/2019;HG.846/08.10.2020"/>
    <s v="imobil"/>
    <s v="Lungime albie corectată/consolidată=1 km;"/>
  </r>
  <r>
    <x v="6257"/>
    <s v="8.30.01"/>
    <m/>
    <m/>
    <s v="CANAL 1 KM PARAUL RANDASULUI"/>
    <m/>
    <s v="NEAMŢ"/>
    <s v="Vaduri"/>
    <s v="Tara: România; Judet: NEAMŢ;Sat Vaduri;   -; Nr: -;"/>
    <n v="1979"/>
    <n v="626"/>
    <n v="27"/>
    <s v="in administrare"/>
    <s v="HG 982/1998;HG 1344/2011; HG 478/ 24-IUN-15;HG.478/24-IUN-15;OUG.1 din 04/01/2017;HG.354/18.05.2017;OUG.68 din 06/11/2019;HG.846/08.10.2020"/>
    <s v="imobil"/>
    <s v="Lungime albie corectată/consolidată=0,092 km;"/>
  </r>
  <r>
    <x v="6258"/>
    <s v="8.04.01"/>
    <m/>
    <m/>
    <s v="CIBAN"/>
    <m/>
    <s v="SIBIU"/>
    <s v="-"/>
    <s v="Tara: România; Judet: SIBIU; -;   -; Nr: -;"/>
    <n v="1966"/>
    <n v="962"/>
    <n v="32"/>
    <s v="in administrare"/>
    <s v="HG 982/1998;HG 1344/2011;OUG.1 din 04/01/2017;HG.354/18.05.2017;OUG.68 din 06/11/2019"/>
    <s v="imobil"/>
    <s v="Suprafeţe= mp;CF= ;Date cadastrale= ;"/>
  </r>
  <r>
    <x v="6259"/>
    <s v="8.04.01"/>
    <m/>
    <m/>
    <s v="HURDUBEU II"/>
    <m/>
    <s v="SIBIU"/>
    <s v="-"/>
    <s v="Tara: România; Judet: SIBIU; -;   -; Nr: -;"/>
    <n v="1976"/>
    <n v="631"/>
    <n v="32"/>
    <s v="in administrare"/>
    <s v="HG 982/1998;HG 1344/2011;OUG.1 din 04/01/2017;HG.354/18.05.2017;OUG.68 din 06/11/2019"/>
    <s v="imobil"/>
    <s v="Suprafeţe= mp;CF= ;Date cadastrale= ;"/>
  </r>
  <r>
    <x v="6260"/>
    <s v="8.04.01"/>
    <m/>
    <m/>
    <s v="PR URLIESULUI"/>
    <m/>
    <s v="SIBIU"/>
    <s v="-"/>
    <s v="Tara: România; Judet: SIBIU; -;   -; Nr: -;"/>
    <n v="1983"/>
    <n v="292"/>
    <n v="32"/>
    <s v="in administrare"/>
    <s v="HG 982/1998;HG 1344/2011;OUG.1 din 04/01/2017;HG.354/18.05.2017;OUG.68 din 06/11/2019"/>
    <s v="imobil"/>
    <s v="Suprafeţe= mp;CF= ;Date cadastrale= ;"/>
  </r>
  <r>
    <x v="6261"/>
    <s v="8.30._"/>
    <m/>
    <m/>
    <s v="CANALIZARE TRIBUNA"/>
    <m/>
    <s v="SUCEAVA"/>
    <s v="Marginea"/>
    <s v="Tara: România; Judet: SUCEAVA;Com Marginea;   -; Nr: -;"/>
    <n v="1981"/>
    <n v="12120"/>
    <n v="33"/>
    <s v="in administrare"/>
    <s v="OUG 139/2002;HG 1344/2011; HG 478/ 24-IUN-15;HG.478/24-IUN-15;OUG.1 din 04/01/2017;OUG.68 din 06/11/2019"/>
    <s v="imobil"/>
    <s v="Denumire= ;"/>
  </r>
  <r>
    <x v="6262"/>
    <s v="8.27.07"/>
    <m/>
    <m/>
    <s v="GRAJD"/>
    <m/>
    <s v="SUCEAVA"/>
    <s v="Marginea"/>
    <s v="Tara: România; Judet: SUCEAVA;Com Marginea;   -; Nr: -;"/>
    <n v="1935"/>
    <n v="78155"/>
    <n v="33"/>
    <s v="in administrare"/>
    <s v="OUG 139/2002;HG 1344/2011; HG 478/ 24-IUN-15;HG.478/24-IUN-15;OUG.1 din 04/01/2017;OUG.68 din 06/11/2019"/>
    <s v="imobil"/>
    <s v="Suprafaţă construită= mp;Suprafaţă desfăşurată= mp;Regimul de înălţime= ;Suprafaţă teren= mp;CF= ;Suprafaţă utilă= mp;"/>
  </r>
  <r>
    <x v="6263"/>
    <s v="8.30._"/>
    <m/>
    <m/>
    <s v="TRIBUNA 1000 LOCURI"/>
    <m/>
    <s v="SUCEAVA"/>
    <s v="Marginea"/>
    <s v="Tara: România; Judet: SUCEAVA;Com Marginea;   -; Nr: -;"/>
    <n v="1981"/>
    <n v="75262"/>
    <n v="33"/>
    <s v="in administrare"/>
    <s v="OUG 139/2002;HG 1344/2011; HG 478/ 24-IUN-15;HG.478/24-IUN-15;OUG.1 din 04/01/2017;HG.354/18.05.2017;OUG.68 din 06/11/2019"/>
    <s v="imobil"/>
    <s v="Denumire= ;"/>
  </r>
  <r>
    <x v="6264"/>
    <s v="8.30._"/>
    <m/>
    <m/>
    <s v="TRAVERSA 3-4M PR SECU"/>
    <s v="CF AMENAJAM.SILVICE"/>
    <s v="NEAMŢ"/>
    <s v="Vaduri"/>
    <s v="Tara: România; Judet: NEAMŢ;Sat Vaduri;   -; Nr: -;"/>
    <n v="1989"/>
    <n v="407"/>
    <n v="27"/>
    <s v="in administrare"/>
    <s v="HG 982/1998;HG 1344/2011;OUG.1 din 04/01/2017;OUG.68 din 06/11/2019"/>
    <s v="imobil"/>
    <s v="CORECTIE TORENTI"/>
  </r>
  <r>
    <x v="6265"/>
    <s v="8.04.04"/>
    <m/>
    <m/>
    <s v="DF DOUA CANTOANE 3.1KM"/>
    <m/>
    <s v="TULCEA"/>
    <s v="-"/>
    <s v="Tara: România; Judet: TULCEA; -;   -; Nr: -;"/>
    <n v="1994"/>
    <n v="123281"/>
    <n v="36"/>
    <s v="in administrare"/>
    <s v="HG 982/1998;;OUG.1 din 04/01/2017;OUG.68 din 06/11/2019"/>
    <s v="imobil"/>
    <s v="MACADAM"/>
  </r>
  <r>
    <x v="6266"/>
    <s v="8.04.04"/>
    <m/>
    <m/>
    <s v="DF MOS NISTOR 3.5KM"/>
    <m/>
    <s v="TULCEA"/>
    <s v="-"/>
    <s v="Tara: România; Judet: TULCEA; -;   -; Nr: -;"/>
    <n v="1994"/>
    <n v="166007"/>
    <n v="36"/>
    <s v="in administrare"/>
    <s v="HG 982/1998;;OUG.1 din 04/01/2017;OUG.68 din 06/11/2019"/>
    <s v="imobil"/>
    <s v="MACADAM"/>
  </r>
  <r>
    <x v="6267"/>
    <s v="8.04.04"/>
    <m/>
    <m/>
    <s v="DF FINTINA MARE 2.7KM"/>
    <m/>
    <s v="TULCEA"/>
    <s v="-"/>
    <s v="Tara: România; Judet: TULCEA; -;   -; Nr: -;"/>
    <n v="1994"/>
    <n v="218639"/>
    <n v="36"/>
    <s v="in administrare"/>
    <s v="HG 982/1998;;OUG.1 din 04/01/2017;OUG.68 din 06/11/2019"/>
    <s v="imobil"/>
    <s v="MACADAM"/>
  </r>
  <r>
    <x v="6268"/>
    <s v="8.04.04"/>
    <m/>
    <m/>
    <s v="DF VALEA CAZANULUI 1.5KM"/>
    <m/>
    <s v="TULCEA"/>
    <s v="-"/>
    <s v="Tara: România; Judet: TULCEA; -;   -; Nr: -;"/>
    <n v="1994"/>
    <n v="77570"/>
    <n v="36"/>
    <s v="in administrare"/>
    <s v="HG 982/1998;;OUG.1 din 04/01/2017;OUG.68 din 06/11/2019"/>
    <s v="imobil"/>
    <s v="MACADAM"/>
  </r>
  <r>
    <x v="6269"/>
    <s v="8.30.01"/>
    <m/>
    <m/>
    <s v="BARAJ PARAUL SARAT"/>
    <s v="FOND FORESTIER"/>
    <s v="VRANCEA"/>
    <s v="-"/>
    <s v="Tara: România; Judet: VRANCEA; -;   -; Nr: -;"/>
    <n v="1973"/>
    <n v="78169"/>
    <n v="39"/>
    <s v="in administrare"/>
    <s v="HG 982/1998;HG 1344/2011; HG 478/ 24-IUN-15;HG.478/24-IUN-15;OUG.1 din 04/01/2017;HG.354/18.05.2017;OUG.68 din 06/11/2019;HG.846/08.10.2020"/>
    <s v="imobil"/>
    <s v="Lungime albie corectată/consolidată=0,07 km;"/>
  </r>
  <r>
    <x v="6270"/>
    <s v="8.30._"/>
    <m/>
    <m/>
    <s v="CANAL 210"/>
    <s v="FOND FORESTIER"/>
    <s v="VRANCEA"/>
    <s v="-"/>
    <s v="Tara: România; Judet: VRANCEA; -;   -; Nr: -;"/>
    <n v="1974"/>
    <n v="3299"/>
    <n v="39"/>
    <s v="in administrare"/>
    <s v="HG 982/1998;HG 1344/2011; HG 478/ 24-IUN-15;HG.478/24-IUN-15;OUG.1 din 04/01/2017;HG.354/18.05.2017;OUG.68 din 06/11/2019"/>
    <s v="imobil"/>
    <s v="Denumire=lucrare corectare torenti ;"/>
  </r>
  <r>
    <x v="6271"/>
    <s v="8.30._"/>
    <m/>
    <m/>
    <s v="PRAG 13"/>
    <m/>
    <s v="VRANCEA"/>
    <s v="-"/>
    <s v="Tara: România; Judet: VRANCEA; -;   -; Nr: -;"/>
    <n v="1971"/>
    <n v="106016"/>
    <n v="39"/>
    <s v="in administrare"/>
    <s v="HG 982/1998;HG 1344/2011; HG 478/ 24-IUN-15;HG.478/24-IUN-15;OUG.1 din 04/01/2017;HG.354/18.05.2017;OUG.68 din 06/11/2019"/>
    <s v="imobil"/>
    <s v="Denumire=lucrare corectare torenti ;"/>
  </r>
  <r>
    <x v="6272"/>
    <s v="8.30._"/>
    <m/>
    <m/>
    <s v="CANALE USCATE NARUJA"/>
    <s v="FOND FORESTIER"/>
    <s v="VRANCEA"/>
    <s v="-"/>
    <s v="Tara: România; Judet: VRANCEA; -;   -; Nr: -;"/>
    <n v="1975"/>
    <n v="22541"/>
    <n v="39"/>
    <s v="in administrare"/>
    <s v="HG 982/1998;HG 1344/2011; HG 478/ 24-IUN-15;HG.478/24-IUN-15;OUG.1 din 04/01/2017;HG.354/18.05.2017;OUG.68 din 06/11/2019"/>
    <s v="imobil"/>
    <s v="Denumire=lucrare corectare torenti ;"/>
  </r>
  <r>
    <x v="6273"/>
    <s v="8.30._"/>
    <m/>
    <m/>
    <s v="PRAG RAVENA"/>
    <s v="FOND FORESTIER"/>
    <s v="VRANCEA"/>
    <s v="-"/>
    <s v="Tara: România; Judet: VRANCEA; -;   -; Nr: -;"/>
    <n v="1975"/>
    <n v="37591"/>
    <n v="39"/>
    <s v="in administrare"/>
    <s v="HG 982/1998;HG 1344/2011; HG 478/ 24-IUN-15;HG.478/24-IUN-15;OUG.1 din 04/01/2017;HG.354/18.05.2017;OUG.68 din 06/11/2019"/>
    <s v="imobil"/>
    <s v="Denumire=lucrare corectare torenti ;"/>
  </r>
  <r>
    <x v="6274"/>
    <s v="8.30._"/>
    <m/>
    <m/>
    <s v="PRAG 6 B"/>
    <s v="FOND FORESTIER"/>
    <s v="VRANCEA"/>
    <s v="-"/>
    <s v="Tara: România; Judet: VRANCEA; -;   -; Nr: -;"/>
    <n v="1971"/>
    <n v="50775"/>
    <n v="39"/>
    <s v="in administrare"/>
    <s v="HG 982/1998;HG 1344/2011; HG 478/ 24-IUN-15;HG.478/24-IUN-15;OUG.1 din 04/01/2017;HG.354/18.05.2017;OUG.68 din 06/11/2019"/>
    <s v="imobil"/>
    <s v="Denumire=lucrare corectare torenti ;"/>
  </r>
  <r>
    <x v="6275"/>
    <s v="8.04.04"/>
    <m/>
    <m/>
    <s v="DF 2.5KM"/>
    <s v="BUCIUMENI"/>
    <s v="VRANCEA"/>
    <s v="-"/>
    <s v="Tara: România; Judet: VRANCEA; -;   -; Nr: -;"/>
    <n v="1998"/>
    <n v="2964"/>
    <n v="39"/>
    <s v="in administrare"/>
    <s v="HG 982/1998;;OUG.1 din 04/01/2017;OUG.68 din 06/11/2019"/>
    <s v="imobil"/>
    <s v="DRUM AUTO FOR"/>
  </r>
  <r>
    <x v="6276"/>
    <s v="8.30._"/>
    <m/>
    <m/>
    <s v="BARAJ ACUMULARE"/>
    <s v="GALATI"/>
    <s v="VRANCEA"/>
    <s v="-"/>
    <s v="Tara: România; Judet: VRANCEA; -;   -; Nr: -;"/>
    <n v="1975"/>
    <n v="11587"/>
    <n v="39"/>
    <s v="in administrare"/>
    <s v="HG 982/1998;;OUG.1 din 04/01/2017;OUG.68 din 06/11/2019"/>
    <s v="imobil"/>
    <s v="BARAJ FIX"/>
  </r>
  <r>
    <x v="6277"/>
    <s v="8.04.04"/>
    <m/>
    <m/>
    <s v="DAF PARAU MOLIDULUI"/>
    <m/>
    <s v="COVASNA"/>
    <s v="Tălişoara"/>
    <s v="Tara: România; Judet: COVASNA;Sat Tălişoara;   -; Nr: -;"/>
    <n v="1977"/>
    <n v="5707"/>
    <n v="14"/>
    <s v="in administrare"/>
    <s v="HG 1105/2003;HG 1344/2011;OUG.1 din 04/01/2017;HG.354/18.05.2017;OUG.68 din 06/11/2019"/>
    <s v="imobil"/>
    <s v="Lungime= Km;Suprafeţe= ha;CF= ;"/>
  </r>
  <r>
    <x v="6278"/>
    <s v="8.27.07"/>
    <m/>
    <m/>
    <s v="GRAJD A.M.P."/>
    <m/>
    <s v="BUZĂU"/>
    <s v="-"/>
    <s v="Tara: România; Judet: BUZĂU; -;   -; Nr: -;"/>
    <n v="1904"/>
    <n v="1057"/>
    <n v="10"/>
    <s v="in administrare"/>
    <s v="OUG 139/2002;HG 1344/2011;OUG.1 din 04/01/2017;OUG.68 din 06/11/2019"/>
    <s v="imobil"/>
    <s v="GRAJD"/>
  </r>
  <r>
    <x v="6279"/>
    <s v="8.30._"/>
    <m/>
    <m/>
    <s v="PRAG 2 B"/>
    <s v="FOND FORESTIER"/>
    <s v="VRANCEA"/>
    <s v="-"/>
    <s v="Tara: România; Judet: VRANCEA; -;   -; Nr: -;"/>
    <n v="1970"/>
    <n v="34704"/>
    <n v="39"/>
    <s v="in administrare"/>
    <s v="HG 982/1998;HG 1344/2011; HG 478/ 24-IUN-15;HG.478/24-IUN-15;OUG.1 din 04/01/2017;HG.354/18.05.2017;OUG.68 din 06/11/2019"/>
    <s v="imobil"/>
    <s v="Denumire=lucrare corectare torenti ;"/>
  </r>
  <r>
    <x v="6280"/>
    <s v="8.23.11"/>
    <m/>
    <m/>
    <s v="AMP EUGEN TD1/2001"/>
    <m/>
    <s v="MUREŞ"/>
    <s v="-"/>
    <s v="Tara: România; Judet: MUREŞ; -;   -; Nr: -;"/>
    <n v="2004"/>
    <n v="6400"/>
    <n v="26"/>
    <s v="in administrare"/>
    <s v="HG 15/94;;OUG.1 din 04/01/2017;OUG.68 din 06/11/2019"/>
    <s v="imobil"/>
    <m/>
  </r>
  <r>
    <x v="6281"/>
    <s v="8.04.04"/>
    <m/>
    <m/>
    <s v="DRUM FORESTIER  CALINA"/>
    <m/>
    <s v="VASLUI"/>
    <s v="-"/>
    <s v="Tara: România; Judet: VASLUI; -;   -; Nr: -;"/>
    <n v="2004"/>
    <n v="933541"/>
    <n v="37"/>
    <s v="in administrare"/>
    <s v="HG.1344/23.12.2010;OUG.1/04.01.2017;HG.354/18.05.2017;;OUG.68 din 06/11/2019"/>
    <s v="imobil"/>
    <s v="Lungime= Km;Suprafeţe= ha;CF= ;"/>
  </r>
  <r>
    <x v="6282"/>
    <s v="8.04.04"/>
    <m/>
    <m/>
    <s v="DRUM FORESTIER V.OANEI"/>
    <m/>
    <s v="VASLUI"/>
    <s v="-"/>
    <s v="Tara: România; Judet: VASLUI; -;   -; Nr: -;"/>
    <n v="2004"/>
    <n v="538394"/>
    <n v="37"/>
    <s v="in administrare"/>
    <s v="HG.1344/23.12.2010;OUG.1/04.01.2017;HG.354/18.05.2017;;OUG.68 din 06/11/2019"/>
    <s v="imobil"/>
    <s v="Lungime= Km;Suprafeţe= ha;CF= ;"/>
  </r>
  <r>
    <x v="6283"/>
    <s v="8.04.04"/>
    <m/>
    <m/>
    <s v="DF SALISTE COMARNICI"/>
    <s v="cf.amen.si"/>
    <s v="VÂLCEA"/>
    <s v="-"/>
    <s v="Tara: România; Judet: VÂLCEA; -;   -; Nr: 0; 0"/>
    <n v="2004"/>
    <n v="651618"/>
    <n v="38"/>
    <s v="in administrare"/>
    <s v="HG.982/1998;HG.1344/23.12.2010;OUG.1/04.01.2017;HG.354/18.05.2017;;OUG.68 din 06/11/2019"/>
    <s v="imobil"/>
    <s v="Lungime= Km;Suprafeţe= ha;CF= ;"/>
  </r>
  <r>
    <x v="6284"/>
    <s v="8.23.11"/>
    <m/>
    <s v="0"/>
    <s v="Armasar monta publica Al-52 Andrei"/>
    <m/>
    <s v="BUZĂU"/>
    <s v="-"/>
    <s v="Tara: România; Judet: BUZĂU; -;   -; Nr: 0; 0"/>
    <n v="2004"/>
    <n v="7600"/>
    <n v="10"/>
    <s v="in administrare"/>
    <s v="OUG 139/2009;;OUG.1 din 04/01/2017;OUG.68 din 06/11/2019"/>
    <s v="imobil"/>
    <m/>
  </r>
  <r>
    <x v="6285"/>
    <s v="8.23.13"/>
    <m/>
    <s v="0"/>
    <s v="Armasar monta publica Td-3 Lipi"/>
    <m/>
    <s v="BUZĂU"/>
    <s v="-"/>
    <s v="Tara: România; Judet: BUZĂU; -;   -; Nr: 0; 0"/>
    <n v="2004"/>
    <n v="7220"/>
    <n v="10"/>
    <s v="in administrare"/>
    <s v="OUG 139/2018;;OUG.1 din 04/01/2017;OUG.68 din 06/11/2019"/>
    <s v="imobil"/>
    <m/>
  </r>
  <r>
    <x v="6286"/>
    <s v="8.04.04"/>
    <m/>
    <m/>
    <s v="DAF COPAIA"/>
    <s v="conform amenajamentelor sil"/>
    <s v="SĂLAJ"/>
    <s v="-"/>
    <s v="Tara: România; Judet: SĂLAJ; -;   -; Nr: 0; 0"/>
    <n v="2004"/>
    <n v="376112"/>
    <n v="31"/>
    <s v="in administrare"/>
    <s v="HG.982/1998;HG.1344/23.12.2010;OUG.1/04.01.2017;;OUG.68 din 06/11/2019"/>
    <s v="imobil"/>
    <s v="Lungime= Km;Suprafeţe= ha;CF= ;"/>
  </r>
  <r>
    <x v="6287"/>
    <s v="8.23.03"/>
    <m/>
    <s v="0"/>
    <s v="JULIAS"/>
    <m/>
    <s v="ARAD"/>
    <s v="-"/>
    <s v="Tara: România; Judet: ARAD; -;   -; Nr: 0; 0"/>
    <n v="2004"/>
    <n v="4000"/>
    <n v="2"/>
    <s v="in administrare"/>
    <s v=";;OUG.1 din 04/01/2017;OUG.68 din 06/11/2019"/>
    <s v="imobil"/>
    <m/>
  </r>
  <r>
    <x v="6288"/>
    <s v="8.04.04"/>
    <m/>
    <m/>
    <s v="DFPR,COSTINESTI"/>
    <m/>
    <s v="ALBA"/>
    <s v="-"/>
    <s v="Tara: România; Judet: ALBA; -;   -; Nr: 0; 0"/>
    <n v="2004"/>
    <n v="897208"/>
    <n v="1"/>
    <s v="in administrare"/>
    <s v="PV RECEPTIE;HG 1344/2011;OUG.1 din 04/01/2017;HG.354/18.05.2017;OUG.68 din 06/11/2019"/>
    <s v="imobil"/>
    <s v="Lungime= Km;Suprafeţe= ha;CF= ;"/>
  </r>
  <r>
    <x v="6289"/>
    <s v="8.30.01"/>
    <m/>
    <m/>
    <s v="CT MIRAS"/>
    <m/>
    <s v="ALBA"/>
    <s v="-"/>
    <s v="Tara: România; Judet: ALBA; -;   -; Nr: 0; 0"/>
    <n v="2004"/>
    <n v="855010"/>
    <n v="1"/>
    <s v="in administrare"/>
    <s v="PV RECEPTIE;;OUG.1 din 04/01/2017;HG.354/18.05.2017;OUG.68 din 06/11/2019;HG.846/08.10.2020"/>
    <s v="imobil"/>
    <s v="Lungime albie corectată/consolidată=2,1 km;"/>
  </r>
  <r>
    <x v="6290"/>
    <s v="8.04.04"/>
    <m/>
    <m/>
    <s v="DAF Hamos-Honos"/>
    <s v="conf.amenaj.silv"/>
    <s v="TIMIŞ"/>
    <s v="-"/>
    <s v="Tara: România; Judet: TIMIŞ; -;   -; Nr: 0; 0"/>
    <n v="2004"/>
    <n v="1162859"/>
    <n v="35"/>
    <s v="in administrare"/>
    <s v="OG.70/1999;HG.1344/23.12.2010;OUG.1/04.01.2017;HG.354/18.05.2017;;OUG.68 din 06/11/2019"/>
    <s v="imobil"/>
    <s v="Lungime= Km;Suprafeţe= ha;CF= ;"/>
  </r>
  <r>
    <x v="6291"/>
    <s v="8.30.01"/>
    <m/>
    <m/>
    <s v="ZID DE SPRIJIN 4 ZB"/>
    <s v="conform amenajamentelor silv"/>
    <s v="NEAMŢ"/>
    <s v="-"/>
    <s v="Tara: România; Judet: NEAMŢ; -;   -; Nr: 0; 0"/>
    <n v="2004"/>
    <n v="375030"/>
    <n v="27"/>
    <s v="in administrare"/>
    <s v="HG982/1998;HG 1344/2011; HG 478/ 24-IUN-15;HG.478/24-IUN-15;OUG.1 din 04/01/2017;HG.354/18.05.2017;OUG.68 din 06/11/2019;HG.846/08.10.2020"/>
    <s v="imobil"/>
    <s v="Lungime albie corectată/consolidată=0,0015 km;"/>
  </r>
  <r>
    <x v="6292"/>
    <s v="8.30.01"/>
    <m/>
    <m/>
    <s v="PRAG 5 EM 1,0"/>
    <s v="conform amenajamentelor silv"/>
    <s v="NEAMŢ"/>
    <s v="-"/>
    <s v="Tara: România; Judet: NEAMŢ; -;   -; Nr: 0; 0"/>
    <n v="2004"/>
    <n v="180578"/>
    <n v="27"/>
    <s v="in administrare"/>
    <s v="HG982/1998;HG 1344/2011; HG 478/ 24-IUN-15;HG.478/24-IUN-15;OUG.1 din 04/01/2017;HG.354/18.05.2017;OUG.68 din 06/11/2019;HG.846/08.10.2020"/>
    <s v="imobil"/>
    <s v="Lungime albie corectată/consolidată=0,001 km;"/>
  </r>
  <r>
    <x v="6293"/>
    <s v="8.30.01"/>
    <m/>
    <m/>
    <s v="PRAG 8 EM 1,0"/>
    <s v="conform amenajamentelor silv"/>
    <s v="NEAMŢ"/>
    <s v="-"/>
    <s v="Tara: România; Judet: NEAMŢ; -;   -; Nr: 0; 0"/>
    <n v="2004"/>
    <n v="21252"/>
    <n v="27"/>
    <s v="in administrare"/>
    <s v="HG982/1998;HG 1344/2011; HG 478/ 24-IUN-15;HG.478/24-IUN-15;OUG.1 din 04/01/2017;HG.354/18.05.2017;OUG.68 din 06/11/2019;HG.846/08.10.2020"/>
    <s v="imobil"/>
    <s v="Lungime albie corectată/consolidată=0,001 km;"/>
  </r>
  <r>
    <x v="6294"/>
    <s v="8.30.01"/>
    <m/>
    <m/>
    <s v="PRAG 10 EM 1,0"/>
    <s v="conform amenajamentelor silv"/>
    <s v="NEAMŢ"/>
    <s v="-"/>
    <s v="Tara: România; Judet: NEAMŢ; -;   -; Nr: 0; 0"/>
    <n v="2004"/>
    <n v="29760"/>
    <n v="27"/>
    <s v="in administrare"/>
    <s v="HG982/1998;HG 1344/2011; HG 478/ 24-IUN-15;HG.478/24-IUN-15;OUG.1 din 04/01/2017;HG.354/18.05.2017;OUG.68 din 06/11/2019;HG.846/08.10.2020"/>
    <s v="imobil"/>
    <s v="Lungime albie corectată/consolidată=0,001 km;"/>
  </r>
  <r>
    <x v="6295"/>
    <s v="8.30.01"/>
    <m/>
    <m/>
    <s v="PRAG 12 EM 1,5"/>
    <s v="conform amenajamentelor silv"/>
    <s v="NEAMŢ"/>
    <s v="-"/>
    <s v="Tara: România; Judet: NEAMŢ; -;   -; Nr: 0; 0"/>
    <n v="2004"/>
    <n v="15972"/>
    <n v="27"/>
    <s v="in administrare"/>
    <s v="HG982/1998;HG 1344/2011; HG 478/ 24-IUN-15;HG.478/24-IUN-15;OUG.1 din 04/01/2017;HG.354/18.05.2017;OUG.68 din 06/11/2019;HG.846/08.10.2020"/>
    <s v="imobil"/>
    <s v="Lungime albie corectată/consolidată=0,0015 km;"/>
  </r>
  <r>
    <x v="6296"/>
    <s v="8.30.01"/>
    <m/>
    <m/>
    <s v="BARAJ"/>
    <s v="conform amenajamentelor silv"/>
    <s v="NEAMŢ"/>
    <s v="-"/>
    <s v="Tara: România; Judet: NEAMŢ; -;   -; Nr: 0; 0"/>
    <n v="2004"/>
    <n v="18164"/>
    <n v="27"/>
    <s v="in administrare"/>
    <s v="HG982/1998;HG 1344/2011; HG 478/ 24-IUN-15;HG.478/24-IUN-15;OUG.1 din 04/01/2017;HG.354/18.05.2017;OUG.68 din 06/11/2019;HG.846/08.10.2020"/>
    <s v="imobil"/>
    <s v="Lungime albie corectată/consolidată=0,004 km;"/>
  </r>
  <r>
    <x v="6297"/>
    <s v="8.30.01"/>
    <m/>
    <m/>
    <s v="PRAG PRIZA 2 BO 0,5"/>
    <s v="conform amenajamentelor silv"/>
    <s v="NEAMŢ"/>
    <s v="-"/>
    <s v="Tara: România; Judet: NEAMŢ; -;   -; Nr: 0; 0"/>
    <n v="2004"/>
    <n v="28300"/>
    <n v="27"/>
    <s v="in administrare"/>
    <s v="HG982/1998;HG 1344/2011; HG 478/ 24-IUN-15;HG.478/24-IUN-15;OUG.1 din 04/01/2017;HG.354/18.05.2017;OUG.68 din 06/11/2019;HG.846/08.10.2020"/>
    <s v="imobil"/>
    <s v="Lungime albie corectată/consolidată=0,0005 km;"/>
  </r>
  <r>
    <x v="6298"/>
    <s v="8.30.01"/>
    <m/>
    <m/>
    <s v="TRAVERSA"/>
    <s v="conform amenajamentelor silv"/>
    <s v="NEAMŢ"/>
    <s v="-"/>
    <s v="Tara: România; Judet: NEAMŢ; -;   -; Nr: 0; 0"/>
    <n v="2004"/>
    <n v="19541"/>
    <n v="27"/>
    <s v="in administrare"/>
    <s v="HG982/1998;HG 1344/2011; HG 478/ 24-IUN-15;HG.478/24-IUN-15;OUG.1 din 04/01/2017;HG.354/18.05.2017;OUG.68 din 06/11/2019;HG.846/08.10.2020"/>
    <s v="imobil"/>
    <s v="Lungime albie corectată/consolidată=0,001 km;"/>
  </r>
  <r>
    <x v="6299"/>
    <s v="8.04.04"/>
    <m/>
    <m/>
    <s v="BRIGADA IZVOARELE"/>
    <s v="Conform amenajamentului sil"/>
    <s v="BACĂU"/>
    <s v="-"/>
    <s v="Tara: România; Judet: BACĂU; -;   -; Nr: 0; 0"/>
    <n v="2004"/>
    <n v="3277698"/>
    <n v="4"/>
    <s v="in administrare"/>
    <s v="OG.70/1999;HG.1344/23.12.2017;OUG.1/04.01.2017;HG.354/18.05.2017;;OUG.68 din 06/11/2019"/>
    <s v="imobil"/>
    <s v="Lungime= Km;Suprafeţe= ha;CF= ;"/>
  </r>
  <r>
    <x v="6300"/>
    <s v="8.30.01"/>
    <m/>
    <m/>
    <s v="CT CAMENCA"/>
    <s v="Conform amenajamentului sil"/>
    <s v="BACĂU"/>
    <s v="-"/>
    <s v="Tara: România; Judet: BACĂU; -;   -; Nr: 0; 0"/>
    <n v="2004"/>
    <n v="4427076"/>
    <n v="4"/>
    <s v="in administrare"/>
    <s v="Lg.500/2002;HG.1344/23.12.2010;OUG.1/04.01.2017;HG.354/18.05.2017;;OUG.68 din 06/11/2019;HG.846/08.10.2020"/>
    <s v="imobil"/>
    <s v="Lungime albie corectată/consolidată=5 km;"/>
  </r>
  <r>
    <x v="6301"/>
    <s v="8.04.04"/>
    <m/>
    <m/>
    <s v="DRUM FORESTIER VL,BISTREI"/>
    <s v="cf amen silvice"/>
    <s v="ALBA"/>
    <s v="-"/>
    <s v="Tara: România; Judet: ALBA; -;   -; Nr: -;"/>
    <n v="2005"/>
    <n v="339629"/>
    <n v="1"/>
    <s v="in administrare"/>
    <s v="OG.82/2004,HG 1105/2;HG 1344/2011;OUG.1 din 04/01/2017;HG.354/18.05.2017;OUG.68 din 06/11/2019"/>
    <s v="imobil"/>
    <s v="Lungime= Km;Suprafeţe= ha;CF= ;"/>
  </r>
  <r>
    <x v="6302"/>
    <s v="8.04.04"/>
    <m/>
    <m/>
    <s v="DAF DOBRONAEGU I 2.5 KM."/>
    <s v="FOND FOR."/>
    <s v="ARGEŞ"/>
    <s v="-"/>
    <s v="Tara: România; Judet: ARGEŞ; -;   -; Nr: -;"/>
    <n v="2005"/>
    <n v="389539"/>
    <n v="3"/>
    <s v="in administrare"/>
    <s v="OG.82/2004,HG 1105/2;HG 1344/2011;OUG.1 din 04/01/2017;HG.354/18.05.2017;OUG.68 din 06/11/2019"/>
    <s v="imobil"/>
    <s v="Lungime= Km;Suprafeţe= ha;CF= ;"/>
  </r>
  <r>
    <x v="6303"/>
    <s v="8.04.04"/>
    <m/>
    <m/>
    <s v="DAF DOBRONEAGU III"/>
    <s v="FOND FOR."/>
    <s v="ARGEŞ"/>
    <s v="-"/>
    <s v="Tara: România; Judet: ARGEŞ; -;   -; Nr: -;"/>
    <n v="2005"/>
    <n v="625731"/>
    <n v="3"/>
    <s v="in administrare"/>
    <s v="OG.82/2004,HG 1105/2;HG 1344/2011;OUG.1 din 04/01/2017;HG.354/18.05.2017;OUG.68 din 06/11/2019"/>
    <s v="imobil"/>
    <s v="Lungime= Km;Suprafeţe= ha;CF= ;"/>
  </r>
  <r>
    <x v="6304"/>
    <s v="8.04.04"/>
    <m/>
    <m/>
    <s v="Drum forestier Garbova"/>
    <s v="Romania/Brasov/Maier"/>
    <s v="BRAŞOV"/>
    <s v="-"/>
    <s v="Tara: România; Judet: BRAŞOV; -;   -; Nr: -;"/>
    <n v="2005"/>
    <n v="361150"/>
    <n v="8"/>
    <s v="in administrare"/>
    <s v="OG.82/2004,HG 1105/2;;OUG.1 din 04/01/2017;OUG.68 din 06/11/2019"/>
    <s v="imobil"/>
    <s v="drum  forestier"/>
  </r>
  <r>
    <x v="6305"/>
    <s v="8.04.04"/>
    <m/>
    <m/>
    <s v="DRUM FORESTIER &quot;COSMA&quot;"/>
    <s v="cf amen silvice"/>
    <s v="COVASNA"/>
    <s v="-"/>
    <s v="Tara: România; Judet: COVASNA; -;   -; Nr: -;"/>
    <n v="2004"/>
    <n v="706563"/>
    <n v="14"/>
    <s v="in administrare"/>
    <s v="OG.82/2004,HG 1105/2;HG 1344/2011;OUG.1 din 04/01/2017;HG.354/18.05.2017;OUG.68 din 06/11/2019"/>
    <s v="imobil"/>
    <s v="Lungime= Km;Suprafeţe= ha;CF= ;"/>
  </r>
  <r>
    <x v="6306"/>
    <s v="8.04.04"/>
    <m/>
    <m/>
    <s v="DRUM &quot;APA BUNA PRELUNGIRE&quot;"/>
    <s v="cf amen silvice"/>
    <s v="COVASNA"/>
    <s v="-"/>
    <s v="Tara: România; Judet: COVASNA; -;   -; Nr: -;"/>
    <n v="2004"/>
    <n v="648121"/>
    <n v="14"/>
    <s v="in administrare"/>
    <s v="OG.82/2004,HG 1105/2;HG 1344/2011;OUG.1 din 04/01/2017;HG.354/18.05.2017;OUG.68 din 06/11/2019"/>
    <s v="imobil"/>
    <s v="Lungime= Km;Suprafeţe= ha;CF= ;"/>
  </r>
  <r>
    <x v="6307"/>
    <s v="8.04.04"/>
    <m/>
    <m/>
    <s v="DRUM FORESTIER Scarita vechi 3,"/>
    <s v="cf amen silvice"/>
    <s v="MEHEDINŢI"/>
    <s v="-"/>
    <s v="Tara: România; Judet: MEHEDINŢI; -;   -; Nr: -;"/>
    <n v="1978"/>
    <n v="18364"/>
    <n v="25"/>
    <s v="in administrare"/>
    <s v="OG.82/2004,HG 1105/2;;OUG.1 din 04/01/2017;HG.354/18.05.2017;OUG.68 din 06/11/2019"/>
    <s v="imobil"/>
    <s v="Lungime= Km;Suprafeţe= ha;CF= ;"/>
  </r>
  <r>
    <x v="6308"/>
    <s v="8.04.04"/>
    <m/>
    <m/>
    <s v="DRUM FORESTIER Radoteasa vechi"/>
    <s v="cf amen silvice"/>
    <s v="MEHEDINŢI"/>
    <s v="-"/>
    <s v="Tara: România; Judet: MEHEDINŢI; -;   -; Nr: -;"/>
    <n v="1981"/>
    <n v="4167"/>
    <n v="25"/>
    <s v="in administrare"/>
    <s v="OG.82/2004,HG 1105/2;;OUG.1 din 04/01/2017;HG.354/18.05.2017;OUG.68 din 06/11/2019"/>
    <s v="imobil"/>
    <s v="Lungime= Km;Suprafeţe= ha;CF= ;"/>
  </r>
  <r>
    <x v="6309"/>
    <s v="8.04.04"/>
    <m/>
    <m/>
    <s v="DAF SEACA MARE"/>
    <s v="cf amen silvice"/>
    <s v="MUREŞ"/>
    <s v="-"/>
    <s v="Tara: România; Judet: MUREŞ; -;   -; Nr: -;"/>
    <n v="2005"/>
    <n v="472747"/>
    <n v="26"/>
    <s v="in administrare"/>
    <s v="OG.82/2004,HG 1105/2;HG 1344/2011;OUG.1 din 04/01/2017;HG.354/18.05.2017;OUG.68 din 06/11/2019"/>
    <s v="imobil"/>
    <s v="Lungime= Km;Suprafeţe= ha;CF= ;"/>
  </r>
  <r>
    <x v="6310"/>
    <s v="8.04.04"/>
    <m/>
    <m/>
    <s v="DAF UILA 1,9 KM"/>
    <s v="cf amen silvice"/>
    <s v="MUREŞ"/>
    <s v="-"/>
    <s v="Tara: România; Judet: MUREŞ; -;   -; Nr: -;"/>
    <n v="2005"/>
    <n v="18452"/>
    <n v="26"/>
    <s v="in administrare"/>
    <s v="OG.82/2004,HG 1105/2;HG 1344/2011;OUG.1 din 04/01/2017;OUG.68 din 06/11/2019"/>
    <s v="imobil"/>
    <s v="drum forestier"/>
  </r>
  <r>
    <x v="6311"/>
    <s v="8.04.04"/>
    <m/>
    <m/>
    <s v="DAF PIRIUL PAVEL 1,0 KM"/>
    <s v="cf amen silvice"/>
    <s v="MUREŞ"/>
    <s v="-"/>
    <s v="Tara: România; Judet: MUREŞ; -;   -; Nr: -;"/>
    <n v="2005"/>
    <n v="10000"/>
    <n v="26"/>
    <s v="in administrare"/>
    <s v="OG.82/2004,HG 1105/2;HG 1344/2011;OUG.1 din 04/01/2017;OUG.68 din 06/11/2019"/>
    <s v="imobil"/>
    <s v="drum forestier"/>
  </r>
  <r>
    <x v="6312"/>
    <s v="8.04.04"/>
    <m/>
    <m/>
    <s v="DAF SEBES  COPREO 0,9 KM"/>
    <s v="cf amen silvice"/>
    <s v="MUREŞ"/>
    <s v="-"/>
    <s v="Tara: România; Judet: MUREŞ; -;   -; Nr: -;"/>
    <n v="2005"/>
    <n v="90000"/>
    <n v="26"/>
    <s v="in administrare"/>
    <s v="OG.82/2004,HG 1105/2;HG 1344/2011;OUG.1 din 04/01/2017;OUG.68 din 06/11/2019"/>
    <s v="imobil"/>
    <s v="drum forestier"/>
  </r>
  <r>
    <x v="6313"/>
    <s v="8.04.04"/>
    <m/>
    <m/>
    <s v="DAF MESTERA MOCIRT 1,6 KM"/>
    <s v="cf amen silvice"/>
    <s v="MUREŞ"/>
    <s v="-"/>
    <s v="Tara: România; Judet: MUREŞ; -;   -; Nr: -;"/>
    <n v="2005"/>
    <n v="162304"/>
    <n v="26"/>
    <s v="in administrare"/>
    <s v="OG.82/2004,HG 1105/2;HG 1344/2011;OUG.1 din 04/01/2017;HG.354/18.05.2017;OUG.68 din 06/11/2019"/>
    <s v="imobil"/>
    <s v="Lungime= Km;Suprafeţe= ha;CF= ;"/>
  </r>
  <r>
    <x v="6314"/>
    <s v="8.04.04"/>
    <m/>
    <m/>
    <s v="DAF CRIT 1,8 KM"/>
    <s v="cf amen silvice"/>
    <s v="MUREŞ"/>
    <s v="-"/>
    <s v="Tara: România; Judet: MUREŞ; -;   -; Nr: -;"/>
    <n v="2005"/>
    <n v="162000"/>
    <n v="26"/>
    <s v="in administrare"/>
    <s v="OG.82/2004,HG 1105/2;HG 1344/2011;OUG.1 din 04/01/2017;OUG.68 din 06/11/2019"/>
    <s v="imobil"/>
    <s v="drum forestier"/>
  </r>
  <r>
    <x v="6315"/>
    <s v="8.04.04"/>
    <m/>
    <m/>
    <s v="DF.PARAUL MORII TR.2"/>
    <s v="cf amen silvice"/>
    <s v="SIBIU"/>
    <s v="-"/>
    <s v="Tara: România; Judet: SIBIU; -;   -; Nr: -;"/>
    <n v="2005"/>
    <n v="350366"/>
    <n v="32"/>
    <s v="in administrare"/>
    <s v="OG.82/2004,HG 1105/2;HG 1344/2011;OUG.1 din 04/01/2017;HG.354/18.05.2017;OUG.68 din 06/11/2019"/>
    <s v="imobil"/>
    <s v="Lungime= Km;Suprafeţe= ha;CF= ;"/>
  </r>
  <r>
    <x v="6316"/>
    <s v="8.04.04"/>
    <m/>
    <m/>
    <s v="DAF CASITA 2.6 KM"/>
    <s v="cf amen silvice"/>
    <s v="SUCEAVA"/>
    <s v="-"/>
    <s v="Tara: România; Judet: SUCEAVA; -;   -; Nr: -;"/>
    <n v="2005"/>
    <n v="977000"/>
    <n v="33"/>
    <s v="in administrare"/>
    <s v="OG.82/2004,HG 1105/2;HG 1344/2011;OUG.1 din 04/01/2017;HG.354/18.05.2017;OUG.68 din 06/11/2019"/>
    <s v="imobil"/>
    <s v="Lungime= Km;Suprafeţe= ha;CF= ;"/>
  </r>
  <r>
    <x v="6317"/>
    <s v="8.04.04"/>
    <m/>
    <m/>
    <s v="DAF MIHAESCU"/>
    <s v="cf amen silvice"/>
    <s v="VÂLCEA"/>
    <s v="-"/>
    <s v="Tara: România; Judet: VÂLCEA; -;   -; Nr: -;"/>
    <n v="2005"/>
    <n v="2456489"/>
    <n v="38"/>
    <s v="in administrare"/>
    <s v="OG.82/2004,HG 1105/2;HG 1344/2011; HG 478/ 24-IUN-15;HG.478/24-IUN-15;OUG.1 din 04/01/2017;HG.354/18.05.2017;OUG.68 din 06/11/2019"/>
    <s v="imobil"/>
    <s v="Lungime= Km;Suprafeţe= ha;CF= ;"/>
  </r>
  <r>
    <x v="6318"/>
    <s v="8.04.01"/>
    <m/>
    <m/>
    <s v="TEREN FORESTIER"/>
    <s v="conf am. silv."/>
    <s v="DOLJ"/>
    <s v="-"/>
    <s v="Tara: România; Judet: DOLJ; -;   -; Nr: -;"/>
    <n v="2004"/>
    <n v="41102"/>
    <n v="16"/>
    <s v="in administrare"/>
    <s v="HG 796/2002;HG nr. 771/2009;;; HG 478/ 24-IUN-15;HG.478/24-IUN-15;OUG.1 din 04/01/2017;HG.354/18.05.2017;OUG.68 din 06/11/2019"/>
    <s v="imobil"/>
    <s v="Suprafeţe= mp;CF= ;Date cadastrale= ;"/>
  </r>
  <r>
    <x v="6319"/>
    <s v="8.04.01"/>
    <m/>
    <m/>
    <s v="TEREN FORESTIER 7,0 HA"/>
    <s v="conf am. silv."/>
    <s v="SATU MARE"/>
    <s v="-"/>
    <s v="Tara: România; Judet: SATU MARE; -;   -; Nr: -;"/>
    <n v="2003"/>
    <n v="50928"/>
    <n v="30"/>
    <s v="in administrare"/>
    <s v="HG 796/2002;; HG; HG 478/ 24-IUN-15;HG.478/24-IUN-15;OUG.1 din 04/01/2017;HG.354/18.05.2017;OUG.68 din 06/11/2019"/>
    <s v="imobil"/>
    <s v="Suprafeţe= mp;CF= ;Date cadastrale= ;"/>
  </r>
  <r>
    <x v="6320"/>
    <s v="8.04.01"/>
    <m/>
    <m/>
    <s v="TEREN FORESTIER 14,68 HA"/>
    <s v="conf am. silv."/>
    <s v="SATU MARE"/>
    <s v="-"/>
    <s v="Tara: România; Judet: SATU MARE; -;   -; Nr: -;"/>
    <n v="2003"/>
    <n v="102664"/>
    <n v="30"/>
    <s v="in administrare"/>
    <s v="HG 796/2002;; HG 478/ 24-IUN-15;HG.478/24-IUN-15;OUG.1 din 04/01/2017;HG.354/18.05.2017;OUG.68 din 06/11/2019"/>
    <s v="imobil"/>
    <s v="Suprafeţe= mp;CF= ;Date cadastrale= ;"/>
  </r>
  <r>
    <x v="6321"/>
    <s v="8.04.01"/>
    <m/>
    <m/>
    <s v="TEREN FORESTIER  2,35 HA"/>
    <s v="conf am. silv."/>
    <s v="SATU MARE"/>
    <s v="-"/>
    <s v="Tara: România; Judet: SATU MARE; -;   -; Nr: -;"/>
    <n v="2004"/>
    <n v="26372"/>
    <n v="30"/>
    <s v="in administrare"/>
    <s v="HG 796/2002;; HG 478/ 24-IUN-15;HG.478/24-IUN-15;OUG.1 din 04/01/2017;HG.354/18.05.2017;OUG.68 din 06/11/2019"/>
    <s v="imobil"/>
    <s v="Suprafeţe= mp;CF= ;Date cadastrale= ;"/>
  </r>
  <r>
    <x v="6322"/>
    <s v="8.04.01"/>
    <m/>
    <m/>
    <s v="TEREN FORESTIER 1,45 HA"/>
    <s v="conf am. silv."/>
    <s v="SATU MARE"/>
    <s v="-"/>
    <s v="Tara: România; Judet: SATU MARE; -;   -; Nr: -;"/>
    <n v="2004"/>
    <n v="16280"/>
    <n v="30"/>
    <s v="in administrare"/>
    <s v="HG 796/2002;; HG 478/ 24-IUN-15;HG.478/24-IUN-15;OUG.1 din 04/01/2017;HG.354/18.05.2017;OUG.68 din 06/11/2019"/>
    <s v="imobil"/>
    <s v="Suprafeţe= mp;CF= ;Date cadastrale= ;"/>
  </r>
  <r>
    <x v="6323"/>
    <s v="8.04.01"/>
    <m/>
    <m/>
    <s v="Teren forestier"/>
    <s v="cf amenajament silvic"/>
    <s v="BUZĂU"/>
    <s v="-"/>
    <s v="Tara: România; Judet: BUZĂU; -;   -; Nr: -;"/>
    <n v="2004"/>
    <n v="13064"/>
    <n v="10"/>
    <s v="in administrare"/>
    <s v="HG 796/2002;; HG 478/ 24-IUN-15;HG.478/24-IUN-15;OUG.1 din 04/01/2017;HG.354/18.05.2017;OUG.68 din 06/11/2019"/>
    <s v="imobil"/>
    <s v="Suprafeţe=3,0 ha mp;CF= ;Date cadastrale= ;"/>
  </r>
  <r>
    <x v="6324"/>
    <s v="8.04.01"/>
    <m/>
    <m/>
    <s v="Teren forestier"/>
    <s v="cf amenajament silvic"/>
    <s v="BUZĂU"/>
    <s v="-"/>
    <s v="Tara: România; Judet: BUZĂU; -;   -; Nr: -;"/>
    <n v="2003"/>
    <n v="15480"/>
    <n v="10"/>
    <s v="in administrare"/>
    <s v="HG 796/2002;; HG 478/ 24-IUN-15;HG.478/24-IUN-15;OUG.1 din 04/01/2017;HG.354/18.05.2017;OUG.68 din 06/11/2019"/>
    <s v="imobil"/>
    <s v="Suprafeţe=8,9998 ha mp;CF= ;Date cadastrale= ;"/>
  </r>
  <r>
    <x v="6325"/>
    <s v="8.04.01"/>
    <m/>
    <m/>
    <s v="Teren forestier"/>
    <s v="cf amenajament silvic"/>
    <s v="BUZĂU"/>
    <s v="-"/>
    <s v="Tara: România; Judet: BUZĂU; -;   -; Nr: -;"/>
    <n v="2004"/>
    <n v="15102"/>
    <n v="10"/>
    <s v="in administrare"/>
    <s v="HG 796/2002;; HG 478/ 24-IUN-15;HG.478/24-IUN-15;OUG.1 din 04/01/2017;HG.354/18.05.2017;OUG.68 din 06/11/2019"/>
    <s v="imobil"/>
    <s v="Suprafeţe=3,998 ha mp;CF= ;Date cadastrale= ;"/>
  </r>
  <r>
    <x v="6326"/>
    <s v="8.04.01"/>
    <m/>
    <m/>
    <s v="Padure UP VI, ua 23A OS Mara"/>
    <s v="Fond forestier"/>
    <s v="MARAMUREŞ"/>
    <s v="-"/>
    <s v="Tara: România; Judet: MARAMUREŞ; -;   -; Nr: -;"/>
    <n v="2004"/>
    <n v="25084"/>
    <n v="24"/>
    <s v="in administrare"/>
    <s v="HG 796/2002;;OUG.1 din 04/01/2017;OUG.68 din 06/11/2019"/>
    <s v="imobil"/>
    <s v="6.12 ha"/>
  </r>
  <r>
    <x v="6327"/>
    <s v="8.04.01"/>
    <m/>
    <m/>
    <s v="TEREN CU PADURI-OS SIMERIA"/>
    <s v="RO:HD"/>
    <s v="HUNEDOARA"/>
    <s v="-"/>
    <s v="Tara: România; Judet: HUNEDOARA; -;   -; Nr: -;"/>
    <n v="2004"/>
    <n v="56194"/>
    <n v="20"/>
    <s v="in administrare"/>
    <s v="HG 796/2002;;OUG.1 din 04/01/2017;OUG.68 din 06/11/2019"/>
    <s v="imobil"/>
    <s v="FOND FORESTIER 10.00 HA"/>
  </r>
  <r>
    <x v="6328"/>
    <s v="8.04.01"/>
    <m/>
    <m/>
    <s v="Teren forestier"/>
    <s v="amenajament silvic"/>
    <s v="BRAŞOV"/>
    <s v="-"/>
    <s v="Tara: România; Judet: BRAŞOV; -;   -; Nr: -;"/>
    <n v="2003"/>
    <n v="437321"/>
    <n v="8"/>
    <s v="in administrare"/>
    <s v="HG 796/2002;; HG 478/ 24-IUN-15;HG.478/24-IUN-15;OUG.1 din 04/01/2017;HG.354/18.05.2017;OUG.68 din 06/11/2019"/>
    <s v="imobil"/>
    <s v="Suprafeţe= mp;CF= ;Date cadastrale= ;"/>
  </r>
  <r>
    <x v="6329"/>
    <s v="8.04.01"/>
    <m/>
    <m/>
    <s v="Teren cu vegetatie forestiera"/>
    <s v="DAVA G.;OS;DR.;TARGINTA V."/>
    <s v="MEHEDINŢI"/>
    <s v="-"/>
    <s v="Tara: România; Judet: MEHEDINŢI; -;   -; Nr: -;"/>
    <n v="2003"/>
    <n v="10815"/>
    <n v="25"/>
    <s v="in administrare"/>
    <s v="HG 796/2002;; HG 478/ 24-IUN-15;HG.478/24-IUN-15;OUG.1 din 04/01/2017;HG.354/18.05.2017;OUG.68 din 06/11/2019"/>
    <s v="imobil"/>
    <s v="Suprafeţe=19989 mp;CF= ;Date cadastrale= ;"/>
  </r>
  <r>
    <x v="6330"/>
    <s v="8.04.01"/>
    <m/>
    <m/>
    <s v="TEREN 100000 MP"/>
    <s v="IZLAZ;MARCULESCU IUSTINA;OS"/>
    <s v="MEHEDINŢI"/>
    <s v="-"/>
    <s v="Tara: România; Judet: MEHEDINŢI; -;   -; Nr: -;"/>
    <n v="2004"/>
    <n v="19415"/>
    <n v="25"/>
    <s v="in administrare"/>
    <s v="HG 796/2002;;OUG.1 din 04/01/2017;HG.354/18.05.2017;OUG.68 din 06/11/2019"/>
    <s v="imobil"/>
    <s v="Suprafeţe= mp;CF= ;Date cadastrale= ;"/>
  </r>
  <r>
    <x v="6331"/>
    <s v="8.04.01"/>
    <m/>
    <m/>
    <s v="TEREN 99998 MP"/>
    <s v="OS"/>
    <s v="MEHEDINŢI"/>
    <s v="-"/>
    <s v="Tara: România; Judet: MEHEDINŢI; -;   -; Nr: -;"/>
    <n v="2003"/>
    <n v="32197"/>
    <n v="25"/>
    <s v="in administrare"/>
    <s v="HG 796/2002;;OUG.1 din 04/01/2017;HG.354/18.05.2017;OUG.68 din 06/11/2019"/>
    <s v="imobil"/>
    <s v="Suprafeţe= mp;CF= ;Date cadastrale= ;"/>
  </r>
  <r>
    <x v="6332"/>
    <s v="8.04.01"/>
    <m/>
    <m/>
    <s v="TEREN 30057 MP"/>
    <s v="IVASCHESCU C;PASUNE;OS"/>
    <s v="MEHEDINŢI"/>
    <s v="-"/>
    <s v="Tara: România; Judet: MEHEDINŢI; -;   -; Nr: -;"/>
    <n v="2004"/>
    <n v="11199"/>
    <n v="25"/>
    <s v="in administrare"/>
    <s v="HG 796/2002;;OUG.1 din 04/01/2017;HG.354/18.05.2017;OUG.68 din 06/11/2019"/>
    <s v="imobil"/>
    <s v="Suprafeţe= mp;CF= ;Date cadastrale= ;"/>
  </r>
  <r>
    <x v="6333"/>
    <s v="8.04.01"/>
    <m/>
    <m/>
    <s v="TEREN 10000 MP"/>
    <s v="OS;TER.AGR;OGASUL RECE"/>
    <s v="MEHEDINŢI"/>
    <s v="-"/>
    <s v="Tara: România; Judet: MEHEDINŢI; -;   -; Nr: -;"/>
    <n v="2003"/>
    <n v="3650"/>
    <n v="25"/>
    <s v="in administrare"/>
    <s v="HG 796/2002;;OUG.1 din 04/01/2017;OUG.68 din 06/11/2019"/>
    <s v="imobil"/>
    <s v="teren cu veget.forest."/>
  </r>
  <r>
    <x v="6334"/>
    <s v="8.04.01"/>
    <m/>
    <m/>
    <s v="teren forestier"/>
    <s v="OS Lipova"/>
    <s v="ARAD"/>
    <s v="-"/>
    <s v="Tara: România; Judet: ARAD; -;   -; Nr: -;"/>
    <n v="2004"/>
    <n v="69886"/>
    <n v="2"/>
    <s v="in administrare"/>
    <s v="HG 796/2002;;OUG.1 din 04/01/2017;HG.354/18.05.2017;OUG.68 din 06/11/2019"/>
    <s v="imobil"/>
    <s v="Suprafeţe=10 ha, mp;CF= ;Date cadastrale= ;"/>
  </r>
  <r>
    <x v="6335"/>
    <s v="8.04.01"/>
    <m/>
    <m/>
    <s v="teren forestier"/>
    <s v="Bulza"/>
    <s v="ARAD"/>
    <s v="-"/>
    <s v="Tara: România; Judet: ARAD; -;   -; Nr: -;"/>
    <n v="2004"/>
    <n v="8552"/>
    <n v="2"/>
    <s v="in administrare"/>
    <s v="HG 796/2002;;OUG.1 din 04/01/2017;HG.354/18.05.2017;OUG.68 din 06/11/2019"/>
    <s v="imobil"/>
    <s v="Suprafeţe=1,16 ha, mp;CF= ;Date cadastrale= ;"/>
  </r>
  <r>
    <x v="6336"/>
    <s v="8.04.01"/>
    <m/>
    <m/>
    <s v="Suprafata impadurita"/>
    <s v="OS Timisoara"/>
    <s v="TIMIŞ"/>
    <s v="-"/>
    <s v="Tara: România; Judet: TIMIŞ; -;   -; Nr: -;"/>
    <n v="2004"/>
    <n v="191856"/>
    <n v="35"/>
    <s v="in administrare"/>
    <s v="HG 796/2002;;OUG.1 din 04/01/2017;HG.354/18.05.2017;OUG.68 din 06/11/2019"/>
    <s v="imobil"/>
    <s v="Suprafeţe=36,58 ha, mp;CF= ;Date cadastrale= ;"/>
  </r>
  <r>
    <x v="6337"/>
    <s v="8.04.01"/>
    <m/>
    <m/>
    <s v="Teren  5 ha"/>
    <s v="com Daieni"/>
    <s v="TULCEA"/>
    <s v="-"/>
    <s v="Tara: România; Judet: TULCEA; -;   -; Nr: -;"/>
    <n v="2003"/>
    <n v="4079"/>
    <n v="36"/>
    <s v="in administrare"/>
    <s v="HG 796/2002;; HG 478/ 24-IUN-15;HG.478/24-IUN-15;OUG.1 din 04/01/2017;HG.354/18.05.2017;OUG.68 din 06/11/2019"/>
    <s v="imobil"/>
    <s v="Suprafeţe= mp;CF= ;Date cadastrale= ;"/>
  </r>
  <r>
    <x v="6338"/>
    <s v="8.04.01"/>
    <m/>
    <m/>
    <s v="Teren   5 ha"/>
    <s v="com Ciucurova"/>
    <s v="TULCEA"/>
    <s v="-"/>
    <s v="Tara: România; Judet: TULCEA; -;   -; Nr: -;"/>
    <n v="2004"/>
    <n v="4079"/>
    <n v="36"/>
    <s v="in administrare"/>
    <s v="HG 796/2002;; HG 478/ 24-IUN-15;HG.478/24-IUN-15;OUG.1 din 04/01/2017;HG.354/18.05.2017;OUG.68 din 06/11/2019"/>
    <s v="imobil"/>
    <s v="Suprafeţe= mp;CF= ;Date cadastrale= ;"/>
  </r>
  <r>
    <x v="6339"/>
    <s v="8.24.06"/>
    <m/>
    <m/>
    <s v="TROFEE CINEGETICE"/>
    <m/>
    <s v="PRAHOVA"/>
    <s v="-"/>
    <s v="Tara: România; Judet: PRAHOVA; -;   -; Nr: -;"/>
    <n v="2005"/>
    <n v="1414872"/>
    <n v="29"/>
    <s v="in administrare"/>
    <s v="hg 426/2004;;OUG.1 din 04/01/2017;OUG.68 din 06/11/2019"/>
    <s v="imobil"/>
    <m/>
  </r>
  <r>
    <x v="6340"/>
    <s v="8.04.04"/>
    <m/>
    <m/>
    <s v="DAF TRIVALE"/>
    <m/>
    <s v="ARGEŞ"/>
    <s v="-"/>
    <s v="Tara: România; Judet: ARGEŞ; -;   -; Nr: -;"/>
    <n v="2006"/>
    <n v="235511"/>
    <n v="3"/>
    <s v="in administrare"/>
    <s v="HG 1105/2003;;OUG.1 din 04/01/2017;HG.354/18.05.2017;OUG.68 din 06/11/2019"/>
    <s v="imobil"/>
    <s v="Lungime=1,036 Km;Suprafeţe= ha;CF= ;"/>
  </r>
  <r>
    <x v="6341"/>
    <s v="8.04.04"/>
    <m/>
    <m/>
    <s v="DAF CLAILE CU BRAZI BOGHIARIM"/>
    <m/>
    <s v="DÂMBOVIŢA"/>
    <s v="-"/>
    <s v="Tara: România; Judet: DÂMBOVIŢA; -;   -; Nr: -;"/>
    <n v="2007"/>
    <n v="1847371"/>
    <n v="15"/>
    <s v="in administrare"/>
    <s v="OG 82/2004 si HG 1105/2004;HG 1344/2011; HG 478/ 24-IUN-15;HG.478/24-IUN-15;OUG.1 din 04/01/2017;HG.354/18.05.2017;OUG.68 din 06/11/2019"/>
    <s v="imobil"/>
    <s v="Lungime=3,8 km Km;Suprafeţe= ha;CF= ;"/>
  </r>
  <r>
    <x v="6342"/>
    <s v="8.04.04"/>
    <m/>
    <m/>
    <s v="DAF PIETRICEA"/>
    <m/>
    <s v="DÂMBOVIŢA"/>
    <s v="-"/>
    <s v="Tara: România; Judet: DÂMBOVIŢA; -;   -; Nr: -;"/>
    <n v="2007"/>
    <n v="90073"/>
    <n v="15"/>
    <s v="in administrare"/>
    <s v="OG 82/2004 si HG 1105/2004;HG 1344/2011; HG 478/ 24-IUN-15;HG.478/24-IUN-15;OUG.1 din 04/01/2017;HG.354/18.05.2017;OUG.68 din 06/11/2019"/>
    <s v="imobil"/>
    <s v="Lungime=4,563 km Km;Suprafeţe= ha;CF= ;"/>
  </r>
  <r>
    <x v="6343"/>
    <s v="8.04.04"/>
    <m/>
    <m/>
    <s v="DAF TAMAIA"/>
    <m/>
    <s v="DÂMBOVIŢA"/>
    <s v="-"/>
    <s v="Tara: România; Judet: DÂMBOVIŢA; -;   -; Nr: -;"/>
    <n v="2007"/>
    <n v="1600070"/>
    <n v="15"/>
    <s v="in administrare"/>
    <s v="OG 82/2004 si HG 1105/2004;HG 1344/2011; HG 478/ 24-IUN-15;HG.478/24-IUN-15;OUG.1 din 04/01/2017;HG.354/18.05.2017;OUG.68 din 06/11/2019"/>
    <s v="imobil"/>
    <s v="Lungime=3 km Km;Suprafeţe= ha;CF= ;"/>
  </r>
  <r>
    <x v="6344"/>
    <s v="8.04.01"/>
    <m/>
    <m/>
    <s v="Fond forestier"/>
    <s v="Cf. amenajamentelor silvice"/>
    <s v="DOLJ"/>
    <s v="-"/>
    <s v="Tara: România; Judet: DOLJ; -;   -; Nr: -;"/>
    <n v="2006"/>
    <n v="2235124"/>
    <n v="16"/>
    <s v="in administrare"/>
    <s v="HG nr. 771/2009;;;OUG.1 din 04/01/2017;HG.354/18.05.2017;OUG.68 din 06/11/2019"/>
    <s v="imobil"/>
    <s v="Suprafeţe=175,2824 ha, mp;CF= ;Date cadastrale= ;"/>
  </r>
  <r>
    <x v="6345"/>
    <s v="8.04.04"/>
    <m/>
    <m/>
    <s v="DRUM FORESTIER"/>
    <s v="conform amenajamentelor silvice"/>
    <s v="MUNICIPIUL BUCUREŞTI"/>
    <s v="-"/>
    <s v="Tara: România; Judet: MUNICIPIUL BUCUREŞTI; -;   -; Nr: -;"/>
    <n v="1961"/>
    <n v="128170"/>
    <n v="40"/>
    <s v="in administrare"/>
    <s v="HG 982/1998;HG 1344/2011;OUG.1 din 04/01/2017;HG.354/18.05.2017;OUG.68 din 06/11/2019"/>
    <s v="imobil"/>
    <s v="Lungime= Km;Suprafeţe= ha;CF= ;"/>
  </r>
  <r>
    <x v="6346"/>
    <s v="8.04.04"/>
    <m/>
    <m/>
    <s v="DAF PIRIUL FRUMOS 1.6 KM"/>
    <s v="conform amenajamentelor silvice"/>
    <s v="HARGHITA"/>
    <s v="-"/>
    <s v="Tara: România; Judet: HARGHITA; -;   -; Nr: -;"/>
    <n v="1977"/>
    <n v="38605"/>
    <n v="19"/>
    <s v="in administrare"/>
    <s v="HG 982/1998;HG 1344/2011;OUG.1 din 04/01/2017;OUG.68 din 06/11/2019"/>
    <s v="imobil"/>
    <s v="drum auto forestier"/>
  </r>
  <r>
    <x v="6347"/>
    <s v="8.04.04"/>
    <m/>
    <m/>
    <s v="DAF SOMESUL RECE"/>
    <s v="conform amenajamentelor silvice"/>
    <s v="CLUJ"/>
    <s v="-"/>
    <s v="Tara: România; Judet: CLUJ; -;   -; Nr: -;"/>
    <n v="1965"/>
    <n v="42341"/>
    <n v="12"/>
    <s v="in administrare"/>
    <s v="HG 982/1998;;OUG.1 din 04/01/2017;OUG.68 din 06/11/2019"/>
    <s v="imobil"/>
    <s v="drum auto forestier"/>
  </r>
  <r>
    <x v="6348"/>
    <s v="8.04.04"/>
    <m/>
    <m/>
    <s v="DRUM FRASINEASA"/>
    <s v="conform amenajamentelor silvice"/>
    <s v="MARAMUREŞ"/>
    <s v="-"/>
    <s v="Tara: România; Judet: MARAMUREŞ; -;   -; Nr: -;"/>
    <n v="1992"/>
    <n v="124578"/>
    <n v="24"/>
    <s v="in administrare"/>
    <s v="HG 982/1998;;OUG.1 din 04/01/2017;HG.354/18.05.2017;OUG.68 din 06/11/2019"/>
    <s v="imobil"/>
    <s v="Lungime= Km;Suprafeţe= ha;CF= ;"/>
  </r>
  <r>
    <x v="6349"/>
    <s v="8.23.07"/>
    <m/>
    <m/>
    <s v="Calul PLUTO XVI - 1"/>
    <m/>
    <s v="CĂLĂRAŞI"/>
    <s v="-"/>
    <s v="Tara: România; Judet: CĂLĂRAŞI; -;   -; Nr: -;"/>
    <n v="2002"/>
    <n v="500"/>
    <n v="51"/>
    <s v="in administrare"/>
    <s v="OUG 139/2002;;OUG.1 din 04/01/2017;OUG.68 din 06/11/2019"/>
    <s v="mobil"/>
    <m/>
  </r>
  <r>
    <x v="6350"/>
    <s v="8.23.03"/>
    <m/>
    <m/>
    <s v="Calul DIDONA"/>
    <m/>
    <s v="CĂLĂRAŞI"/>
    <s v="-"/>
    <s v="Tara: România; Judet: CĂLĂRAŞI; -;   -; Nr: -;"/>
    <n v="2002"/>
    <n v="475"/>
    <n v="51"/>
    <s v="in administrare"/>
    <s v="OUG 139/2002;;OUG.1 din 04/01/2017;OUG.68 din 06/11/2019"/>
    <s v="mobil"/>
    <m/>
  </r>
  <r>
    <x v="6351"/>
    <s v="8.04.04"/>
    <m/>
    <m/>
    <s v="DRUM FORESTIER GLIVA"/>
    <m/>
    <s v="HUNEDOARA"/>
    <s v="-"/>
    <s v="Tara: România; Judet: HUNEDOARA; -;   -; Nr: -;"/>
    <n v="2001"/>
    <n v="330065"/>
    <n v="20"/>
    <s v="in administrare"/>
    <s v="HG 982/1998;;OUG.1 din 04/01/2017;HG.354/18.05.2017;OUG.68 din 06/11/2019"/>
    <s v="imobil"/>
    <s v="Lungime= Km;Suprafeţe= ha;CF= ;"/>
  </r>
  <r>
    <x v="6352"/>
    <s v="8.30.01"/>
    <m/>
    <m/>
    <s v="CT ZLATNA"/>
    <m/>
    <s v="ALBA"/>
    <s v="Zlatna"/>
    <s v="Tara: România; Judet: ALBA;Orş Zlatna;   -; Nr: -;"/>
    <n v="2000"/>
    <n v="153724"/>
    <n v="1"/>
    <s v="in administrare"/>
    <s v="HG 1105/2003;HG 1344/2011;OUG.1 din 04/01/2017;HG.354/18.05.2017;OUG.68 din 06/11/2019;HG.846/08.10.2020"/>
    <s v="imobil"/>
    <s v="Lungime albie corectată/consolidată=0,5 km;"/>
  </r>
  <r>
    <x v="6353"/>
    <s v="8.27.07"/>
    <m/>
    <m/>
    <s v="GRAJD CABALINE NR 3 IM"/>
    <m/>
    <s v="CONSTANŢA"/>
    <s v="-"/>
    <s v="Tara: România; Judet: CONSTANŢA; -;   -; Nr: -;"/>
    <n v="1940"/>
    <n v="654"/>
    <n v="13"/>
    <s v="in administrare"/>
    <s v="HG 1105/2003;;OUG.1 din 04/01/2017;HG.354/18.05.2017;OUG.68 din 06/11/2019"/>
    <s v="imobil"/>
    <s v="Suprafaţă construită= mp;Suprafaţă desfăşurată= mp;Regimul de înălţime= ;Suprafaţă teren= mp;CF= ;Suprafaţă utilă= mp;"/>
  </r>
  <r>
    <x v="6354"/>
    <s v="8.04.04"/>
    <m/>
    <m/>
    <s v="DAF V.SCARILOR"/>
    <m/>
    <s v="MARAMUREŞ"/>
    <s v="-"/>
    <s v="Tara: România; Judet: MARAMUREŞ; -;   -; Nr: -;"/>
    <n v="1974"/>
    <n v="72500"/>
    <n v="24"/>
    <s v="in administrare"/>
    <s v="HG 1105/2003;;OUG.1 din 04/01/2017;OUG.68 din 06/11/2019"/>
    <s v="imobil"/>
    <s v="DRUM AUTO FOR"/>
  </r>
  <r>
    <x v="6355"/>
    <s v="8.04.04"/>
    <m/>
    <m/>
    <s v="DAF VLASINESCU I+II"/>
    <m/>
    <s v="MARAMUREŞ"/>
    <s v="-"/>
    <s v="Tara: România; Judet: MARAMUREŞ; -;   -; Nr: -;"/>
    <n v="1969"/>
    <n v="137828"/>
    <n v="24"/>
    <s v="in administrare"/>
    <s v="HG 1105/2003;;OUG.1 din 04/01/2017;OUG.68 din 06/11/2019"/>
    <s v="imobil"/>
    <s v="DRUM AUTO FOR"/>
  </r>
  <r>
    <x v="6356"/>
    <s v="8.04.04"/>
    <m/>
    <m/>
    <s v="DAF BAGNAU 2"/>
    <m/>
    <s v="MARAMUREŞ"/>
    <s v="-"/>
    <s v="Tara: România; Judet: MARAMUREŞ; -;   -; Nr: -;"/>
    <n v="1964"/>
    <n v="115160"/>
    <n v="24"/>
    <s v="in administrare"/>
    <s v="HG 1105/2003;;OUG.1 din 04/01/2017;OUG.68 din 06/11/2019"/>
    <s v="imobil"/>
    <s v="DRUM AUTO FOR"/>
  </r>
  <r>
    <x v="6357"/>
    <s v="8.27.07"/>
    <m/>
    <m/>
    <s v="GRAJD I.M."/>
    <m/>
    <s v="BUZĂU"/>
    <s v="-"/>
    <s v="Tara: România; Judet: BUZĂU; -;   -; Nr: -;"/>
    <n v="1904"/>
    <n v="5082"/>
    <n v="10"/>
    <s v="in administrare"/>
    <s v="OUG 139/2002;HG 1344/2011;OUG.1 din 04/01/2017;OUG.68 din 06/11/2019"/>
    <s v="imobil"/>
    <s v="GRAJD"/>
  </r>
  <r>
    <x v="6358"/>
    <s v="8.30.01"/>
    <m/>
    <m/>
    <s v="BARAJ 3 M 3 PR BEJENIA"/>
    <m/>
    <s v="NEAMŢ"/>
    <s v="Vaduri"/>
    <s v="Tara: România; Judet: NEAMŢ;Sat Vaduri;   -; Nr: -;"/>
    <n v="1981"/>
    <n v="1821"/>
    <n v="27"/>
    <s v="in administrare"/>
    <s v="HG 982/1998;HG 1344/2011; HG 478/ 24-IUN-15;HG.478/24-IUN-15;OUG.1 din 04/01/2017;HG.354/18.05.2017;OUG.68 din 06/11/2019;HG.846/08.10.2020"/>
    <s v="imobil"/>
    <s v="Lungime albie corectată/consolidată=0,15 km;"/>
  </r>
  <r>
    <x v="6359"/>
    <s v="8.30.01"/>
    <m/>
    <m/>
    <s v="PRAG 29 EM 1.5 SECU VADURI"/>
    <m/>
    <s v="NEAMŢ"/>
    <s v="Vaduri"/>
    <s v="Tara: România; Judet: NEAMŢ;Sat Vaduri;   -; Nr: -;"/>
    <n v="1995"/>
    <n v="5485"/>
    <n v="27"/>
    <s v="in administrare"/>
    <s v="HG 982/1998;HG 1344/2011; HG 478/ 24-IUN-15;HG.478/24-IUN-15;OUG.1 din 04/01/2017;HG.354/18.05.2017;OUG.68 din 06/11/2019;HG.846/08.10.2020"/>
    <s v="imobil"/>
    <s v="Lungime albie corectată/consolidată=0,06 km;"/>
  </r>
  <r>
    <x v="6360"/>
    <s v="8.30.01"/>
    <m/>
    <m/>
    <s v="CANAL ICOANA"/>
    <m/>
    <s v="NEAMŢ"/>
    <s v="Vaduri"/>
    <s v="Tara: România; Judet: NEAMŢ;Sat Vaduri;   -; Nr: -;"/>
    <n v="1963"/>
    <n v="2"/>
    <n v="27"/>
    <s v="in administrare"/>
    <s v="HG 982/1998;HG 1344/2011; HG 478/ 24-IUN-15;HG.478/24-IUN-15;OUG.1 din 04/01/2017;OUG.68 din 06/11/2019;HG.846/08.10.2020"/>
    <s v="imobil"/>
    <s v="Lungime albie corectată/consolidată=0,24 km;"/>
  </r>
  <r>
    <x v="6361"/>
    <s v="8.04.04"/>
    <m/>
    <m/>
    <s v="DAF BOLOHANU 0.95 KM"/>
    <m/>
    <s v="SUCEAVA"/>
    <s v="Râşca"/>
    <s v="Tara: România; Judet: SUCEAVA;Com Râşca;   -; Nr: -;"/>
    <n v="2001"/>
    <n v="233000"/>
    <n v="33"/>
    <s v="in administrare"/>
    <s v="OG 70/1999;HG 1344/2011;OUG.1 din 04/01/2017;HG.354/18.05.2017;OUG.68 din 06/11/2019"/>
    <s v="imobil"/>
    <s v="Lungime= Km;Suprafeţe= ha;CF= ;"/>
  </r>
  <r>
    <x v="6362"/>
    <s v="8.04.04"/>
    <m/>
    <m/>
    <s v="DRUM FORESTIER NEVAT"/>
    <s v="cf amen silvice"/>
    <s v="MEHEDINŢI"/>
    <s v="-"/>
    <s v="Tara: România; Judet: MEHEDINŢI; -;   -; Nr: -;"/>
    <n v="2005"/>
    <n v="197732"/>
    <n v="25"/>
    <s v="in administrare"/>
    <s v="OG.82/2004,HG 1105/2;;OUG.1 din 04/01/2017;HG.354/18.05.2017;OUG.68 din 06/11/2019"/>
    <s v="imobil"/>
    <s v="Lungime= Km;Suprafeţe= ha;CF= ;"/>
  </r>
  <r>
    <x v="6363"/>
    <s v="8.04.04"/>
    <m/>
    <m/>
    <s v="DAF DEALU DE MIJLOC 1,4 "/>
    <s v="cf amen silvice"/>
    <s v="MUREŞ"/>
    <s v="-"/>
    <s v="Tara: România; Judet: MUREŞ; -;   -; Nr: -;"/>
    <n v="2005"/>
    <n v="77000"/>
    <n v="26"/>
    <s v="in administrare"/>
    <s v="OG.82/2004,HG 1105/2;HG 1344/2011 514/2011;OUG.1 din 04/01/2017;OUG.68 din 06/11/2019"/>
    <s v="imobil"/>
    <s v="drum forestier,Lungime 1,4 Km"/>
  </r>
  <r>
    <x v="6364"/>
    <s v="8.04.04"/>
    <m/>
    <m/>
    <s v="DRUM FORESTIER COBLES"/>
    <s v="conform amenajamentelor silvice"/>
    <s v="ALBA"/>
    <s v="-"/>
    <s v="Tara: România; Judet: ALBA; -;   -; Nr: -;"/>
    <n v="1994"/>
    <n v="19209"/>
    <n v="1"/>
    <s v="in administrare"/>
    <s v="HG 982/1998;HG 1344/2011;OUG.1 din 04/01/2017;HG.354/18.05.2017;OUG.68 din 06/11/2019"/>
    <s v="imobil"/>
    <s v="Lungime= Km;Suprafeţe= ha;CF= ;"/>
  </r>
  <r>
    <x v="6365"/>
    <s v="8.04.04"/>
    <m/>
    <m/>
    <s v="DRUM MANCIULUI"/>
    <s v="conform amenajamentelor silvice"/>
    <s v="ARAD"/>
    <s v="-"/>
    <s v="Tara: România; Judet: ARAD; -;   -; Nr: -;"/>
    <n v="1964"/>
    <n v="25633"/>
    <n v="2"/>
    <s v="in administrare"/>
    <s v="HG 982/1998;HG 1344/2011; HG 478/ 24-IUN-15;HG.478/24-IUN-15;OUG.1 din 04/01/2017;OUG.68 din 06/11/2019"/>
    <s v="imobil"/>
    <s v="Lungime= Km;Suprafeţe= ha;CF= ;"/>
  </r>
  <r>
    <x v="6366"/>
    <s v="8.04.04"/>
    <m/>
    <m/>
    <s v="DR. PARJOAIA-BUDA"/>
    <s v="conform amenajamentelor silvice"/>
    <s v="BACĂU"/>
    <s v="-"/>
    <s v="Tara: România; Judet: BACĂU; -;   -; Nr: -;"/>
    <n v="1962"/>
    <n v="82036"/>
    <n v="4"/>
    <s v="in administrare"/>
    <s v="HG 982/1998;HG 1344/2011; HG 478/ 24-IUN-15;HG.478/24-IUN-15;OUG.1 din 04/01/2017;HG.354/18.05.2017;OUG.68 din 06/11/2019"/>
    <s v="imobil"/>
    <s v="Lungime= Km;Suprafeţe= ha;CF= ;"/>
  </r>
  <r>
    <x v="6367"/>
    <s v="8.04.04"/>
    <m/>
    <m/>
    <s v="DR. ROTARULUI"/>
    <s v="conform amenajamentelor silvice"/>
    <s v="BACĂU"/>
    <s v="-"/>
    <s v="Tara: România; Judet: BACĂU; -;   -; Nr: -;"/>
    <n v="1982"/>
    <n v="80633"/>
    <n v="4"/>
    <s v="in administrare"/>
    <s v="HG 982/1998;HG 1344/2011; HG 478/ 24-IUN-15;HG.478/24-IUN-15;OUG.1 din 04/01/2017;HG.354/18.05.2017;OUG.68 din 06/11/2019"/>
    <s v="imobil"/>
    <s v="Lungime= Km;Suprafeţe= ha;CF= ;"/>
  </r>
  <r>
    <x v="6368"/>
    <s v="8.04.04"/>
    <m/>
    <m/>
    <s v="DAF CAPRA-BALTATU"/>
    <s v="conform amenajamentelor silvice"/>
    <s v="ARGEŞ"/>
    <s v="-"/>
    <s v="Tara: România; Judet: ARGEŞ; -;   -; Nr: -;"/>
    <n v="1980"/>
    <n v="567820"/>
    <n v="3"/>
    <s v="in administrare"/>
    <s v="HG 982/1998;HG 1344/2011; HG 478/ 24-IUN-15;HG.478/24-IUN-15;OUG.1 din 04/01/2017;OUG.68 din 06/11/2019"/>
    <s v="imobil"/>
    <s v="Lungime= Km;Suprafeţe= ha;CF= ;"/>
  </r>
  <r>
    <x v="6369"/>
    <s v="8.04.04"/>
    <m/>
    <m/>
    <s v="DAF VALEA LUNGA ROM.2.0"/>
    <s v="conform amenajamentelor silvice"/>
    <s v="ARGEŞ"/>
    <s v="-"/>
    <s v="Tara: România; Judet: ARGEŞ; -;   -; Nr: -;"/>
    <n v="1975"/>
    <n v="8866"/>
    <n v="3"/>
    <s v="in administrare"/>
    <s v="HG 982/1998;HG 1344/2011;OUG.1 din 04/01/2017;HG.354/18.05.2017;OUG.68 din 06/11/2019"/>
    <s v="imobil"/>
    <s v="Lungime= Km;Suprafeţe= ha;CF= ;"/>
  </r>
  <r>
    <x v="6370"/>
    <s v="8.04.04"/>
    <m/>
    <m/>
    <s v="GODEANU OSTRIS"/>
    <s v="conform amenajamentelor silvice"/>
    <s v="CARAŞ-SEVERIN"/>
    <s v="-"/>
    <s v="Tara: România; Judet: CARAŞ-SEVERIN; -;   -; Nr: -;"/>
    <n v="181"/>
    <n v="3396"/>
    <n v="11"/>
    <s v="in administrare"/>
    <s v="HG 982/1998;HG 1344/2011;OUG.1 din 04/01/2017;HG.354/18.05.2017;OUG.68 din 06/11/2019"/>
    <s v="imobil"/>
    <s v="Lungime= Km;Suprafeţe= ha;CF= ;"/>
  </r>
  <r>
    <x v="6371"/>
    <s v="8.04.04"/>
    <m/>
    <m/>
    <s v="DRUM CREMENITA"/>
    <s v="conform amenajamentelor silvice"/>
    <s v="CARAŞ-SEVERIN"/>
    <s v="-"/>
    <s v="Tara: România; Judet: CARAŞ-SEVERIN; -;   -; Nr: -;"/>
    <n v="1258"/>
    <n v="10226"/>
    <n v="11"/>
    <s v="in administrare"/>
    <s v="HG 982/1998;HG 1344/2011;OUG.1 din 04/01/2017;HG.354/18.05.2017;OUG.68 din 06/11/2019"/>
    <s v="imobil"/>
    <s v="Lungime= Km;Suprafeţe= ha;CF= ;"/>
  </r>
  <r>
    <x v="6372"/>
    <s v="8.04.04"/>
    <m/>
    <m/>
    <s v="DAF VALEA MARE ZMEOAICA"/>
    <s v="conform amenajamentelor silvice"/>
    <s v="VÂLCEA"/>
    <s v="-"/>
    <s v="Tara: România; Judet: VÂLCEA; -;   -; Nr: -;"/>
    <n v="1961"/>
    <n v="208"/>
    <n v="38"/>
    <s v="in administrare"/>
    <s v="HG 982/1998;HG 1344/2011; HG 478/ 24-IUN-15;HG.478/24-IUN-15;OUG.1 din 04/01/2017;OUG.68 din 06/11/2019"/>
    <s v="imobil"/>
    <s v="Lungime=1,0 Km;Suprafeţe= ha;CF= ;"/>
  </r>
  <r>
    <x v="6373"/>
    <s v="8.04.04"/>
    <m/>
    <m/>
    <s v="DRUM FOREST. VALEA LUI DAN 5.4 K"/>
    <s v="conform amenajamentelor silvice"/>
    <s v="DÂMBOVIŢA"/>
    <s v="Valea Lungă"/>
    <s v="Tara: România; Judet: DÂMBOVIŢA;Com Valea Lungă;   -; Nr: -;"/>
    <n v="1979"/>
    <n v="1042942"/>
    <n v="15"/>
    <s v="in administrare"/>
    <s v="HG 982/1998;HG 1344/2011; HG 478/ 24-IUN-15;HG.478/24-IUN-15;OUG.1 din 04/01/2017;HG.354/18.05.2017;OUG.68 din 06/11/2019"/>
    <s v="imobil"/>
    <s v="Lungime= Km;Suprafeţe= ha;CF= ;"/>
  </r>
  <r>
    <x v="6374"/>
    <s v="8.30.01"/>
    <m/>
    <m/>
    <s v="CANAL 1 RM PR CINTENI"/>
    <m/>
    <s v="NEAMŢ"/>
    <s v="Vaduri"/>
    <s v="Tara: România; Judet: NEAMŢ;Sat Vaduri;   -; Nr: -;"/>
    <n v="1986"/>
    <n v="1282"/>
    <n v="27"/>
    <s v="in administrare"/>
    <s v="HG 982/1998;HG 1344/2011; HG 478/ 24-IUN-15;HG.478/24-IUN-15;OUG.1 din 04/01/2017;HG.354/18.05.2017;OUG.68 din 06/11/2019;HG.846/08.10.2020"/>
    <s v="imobil"/>
    <s v="Lungime albie corectată/consolidată=0,222 km;"/>
  </r>
  <r>
    <x v="6375"/>
    <s v="8.04.04"/>
    <m/>
    <m/>
    <s v="DAF STEFANU"/>
    <s v="conform amenajamentelor silvice"/>
    <s v="VÂLCEA"/>
    <s v="-"/>
    <s v="Tara: România; Judet: VÂLCEA; -;   -; Nr: -;"/>
    <n v="1986"/>
    <n v="38100"/>
    <n v="38"/>
    <s v="in administrare"/>
    <s v="HG 982/1998;HG 1344/2011; HG 478/ 24-IUN-15;HG.478/24-IUN-15;OUG.1 din 04/01/2017;HG.354/18.05.2017;OUG.68 din 06/11/2019"/>
    <s v="imobil"/>
    <s v="Lungime=2,0 Km;Suprafeţe= ha;CF= ;"/>
  </r>
  <r>
    <x v="6376"/>
    <s v="8.23.07"/>
    <m/>
    <m/>
    <s v=" Siglavy Capriola XVIII-32 / SC 18 - 32 HB"/>
    <m/>
    <s v="BISTRIŢA-NĂSĂUD"/>
    <s v="-"/>
    <s v="Tara: România; Judet: BISTRIŢA-NĂSĂUD; -;   -; Nr: -;"/>
    <n v="2005"/>
    <n v="7400"/>
    <n v="6"/>
    <s v="in administrare"/>
    <s v="Hg 127/03.04.2012;OUG.1 din 04/01/2017;OUG.68 din 06/11/2019"/>
    <s v="mobil"/>
    <s v="Sex:A.M.P; anul nasterii:2001; locatia de baza:H beclean"/>
  </r>
  <r>
    <x v="6377"/>
    <s v="8.23.07"/>
    <m/>
    <m/>
    <s v=" Maestoso XLVII-7 / M 47 - 7 HB"/>
    <m/>
    <s v="BISTRIŢA-NĂSĂUD"/>
    <s v="-"/>
    <s v="Tara: România; Judet: BISTRIŢA-NĂSĂUD; -;   -; Nr: -;"/>
    <n v="2006"/>
    <n v="7215"/>
    <n v="6"/>
    <s v="in administrare"/>
    <s v="Hg 127/03.04.2012;OUG.1 din 04/01/2017;OUG.68 din 06/11/2019"/>
    <s v="mobil"/>
    <s v="Sex:A.M.P; anul nasterii:2003; locatia de baza:H beclean"/>
  </r>
  <r>
    <x v="6378"/>
    <s v="8.23.07"/>
    <m/>
    <m/>
    <s v=" Siglavy Capriola XX-13 / SC 20-13 HB"/>
    <m/>
    <s v="BISTRIŢA-NĂSĂUD"/>
    <s v="-"/>
    <s v="Tara: România; Judet: BISTRIŢA-NĂSĂUD; -;   -; Nr: -;"/>
    <n v="2007"/>
    <n v="10000"/>
    <n v="6"/>
    <s v="in administrare"/>
    <s v="Hg 127/03.04.2012;OUG.1 din 04/01/2017;OUG.68 din 06/11/2019"/>
    <s v="mobil"/>
    <s v="Sex: A.M.P; anul nasterii:2004; locatia de baza:H beclean"/>
  </r>
  <r>
    <x v="6379"/>
    <s v="8.23.07"/>
    <m/>
    <m/>
    <s v=" MAESTOSO XLVII -17 / M 47-17 HB"/>
    <m/>
    <s v="BISTRIŢA-NĂSĂUD"/>
    <s v="-"/>
    <s v="Tara: România; Judet: BISTRIŢA-NĂSĂUD; -;   -; Nr: -;"/>
    <n v="2008"/>
    <n v="10000"/>
    <n v="6"/>
    <s v="in administrare"/>
    <s v="Hg 127/03.04.2012;OUG.1 din 04/01/2017;OUG.68 din 06/11/2019"/>
    <s v="mobil"/>
    <s v="Sex: A.M.P; anul nasterii:2004; locatia de baza:H beclean"/>
  </r>
  <r>
    <x v="6380"/>
    <s v="8.23.07"/>
    <m/>
    <m/>
    <s v=" Incitato IV - 1 /  I 4-1HB"/>
    <m/>
    <s v="BISTRIŢA-NĂSĂUD"/>
    <s v="-"/>
    <s v="Tara: România; Judet: BISTRIŢA-NĂSĂUD; -;   -; Nr: -;"/>
    <n v="2008"/>
    <n v="9400"/>
    <n v="6"/>
    <s v="in administrare"/>
    <s v="Hg 127/03.04.2012;OUG.1 din 04/01/2017;OUG.68 din 06/11/2019"/>
    <s v="mobil"/>
    <s v="Sex: I.M; anul nasterii:2005; locatia de baza:H beclean"/>
  </r>
  <r>
    <x v="6381"/>
    <s v="8.23.11"/>
    <m/>
    <m/>
    <s v=" Baros / KJ-24"/>
    <m/>
    <s v="BISTRIŢA-NĂSĂUD"/>
    <s v="-"/>
    <s v="Tara: România; Judet: BISTRIŢA-NĂSĂUD; -;   -; Nr: -;"/>
    <n v="2010"/>
    <n v="9400"/>
    <n v="6"/>
    <s v="in administrare"/>
    <s v="Hg 127/03.04.2012;OUG.1 din 04/01/2017;OUG.68 din 06/11/2019"/>
    <s v="mobil"/>
    <s v="Sex: A.M.P; anul nasterii:2007; locatia de baza:H beclean"/>
  </r>
  <r>
    <x v="6382"/>
    <s v="8.23.11"/>
    <m/>
    <m/>
    <s v=" Bolta/Ip-1HB"/>
    <m/>
    <s v="BISTRIŢA-NĂSĂUD"/>
    <s v="-"/>
    <s v="Tara: România; Judet: BISTRIŢA-NĂSĂUD; -;   -; Nr: -;"/>
    <n v="2010"/>
    <n v="8900"/>
    <n v="6"/>
    <s v="in administrare"/>
    <s v="Hg 127/03.04.2012;OUG.1 din 04/01/2017;OUG.68 din 06/11/2019"/>
    <s v="mobil"/>
    <s v="Sex: I.M; anul nasterii:2007; locatia de baza:H beclean"/>
  </r>
  <r>
    <x v="6383"/>
    <s v="8.23.07"/>
    <m/>
    <m/>
    <s v=" SIGLAVY - CAPRIOLA XV-41 /  SC 15-41"/>
    <m/>
    <s v="BRĂILA"/>
    <s v="-"/>
    <s v="Tara: România; Judet: BRĂILA; -;   -; Nr: -;"/>
    <n v="2005"/>
    <n v="11402"/>
    <n v="9"/>
    <s v="in administrare"/>
    <s v="Hg 127/03.04.2012;OUG.1 din 04/01/2017;OUG.68 din 06/11/2019"/>
    <s v="mobil"/>
    <s v="Sex: A.M.P; anul nasterii:1995; locatia de baza:D ramnicelu"/>
  </r>
  <r>
    <x v="6384"/>
    <s v="8.23.07"/>
    <m/>
    <m/>
    <s v=" Conversano XXIX - 78 / C 29 - 78F"/>
    <m/>
    <s v="BRAŞOV"/>
    <s v="-"/>
    <s v="Tara: România; Judet: BRAŞOV; -;   -; Nr: -;"/>
    <n v="2007"/>
    <n v="10000"/>
    <n v="8"/>
    <s v="in administrare"/>
    <s v="Hg 127/03.04.2012;OUG.1 din 04/01/2017;OUG.68 din 06/11/2019"/>
    <s v="mobil"/>
    <s v="Sex: A.M.P; anul nasterii:2004; locatia de baza:H Sambata de Jos"/>
  </r>
  <r>
    <x v="6385"/>
    <s v="8.23.07"/>
    <m/>
    <m/>
    <s v=" Neapolitano XXIX-111/ N 29-111F"/>
    <m/>
    <s v="ARAD"/>
    <s v="-"/>
    <s v="Tara: România; Judet: ARAD; -;   -; Nr: -;"/>
    <n v="2010"/>
    <n v="10000"/>
    <n v="2"/>
    <s v="in administrare"/>
    <s v="Hg 127/03.04.2012;OUG.1 din 04/01/2017;HG.118/27.02.2019;OUG.68 din 06/11/2019"/>
    <s v="mobil"/>
    <s v="Anul naşterii=2007 ;Sexul=armăsar montă publică ;Dangale=N 29-111 F ;Microcip=642019820188839 ;Locaţia de bază=D.A.Arad ;"/>
  </r>
  <r>
    <x v="6386"/>
    <s v="8.23.10"/>
    <m/>
    <m/>
    <s v=" Troiana/9C-Bb"/>
    <m/>
    <s v="BUZĂU"/>
    <s v="-"/>
    <s v="Tara: România; Judet: BUZĂU; -;   -; Nr: -;"/>
    <n v="2006"/>
    <n v="7000"/>
    <n v="10"/>
    <s v="in administrare"/>
    <s v="Hg 127/03.04.2012;OUG.1 din 04/01/2017;OUG.68 din 06/11/2019"/>
    <s v="mobil"/>
    <s v="Sex:I.M.; anul nasterii:2002; locatia de baza:H Cislau"/>
  </r>
  <r>
    <x v="6387"/>
    <s v="8.23.10"/>
    <m/>
    <m/>
    <s v=" Bonn Ton/14C-Ia"/>
    <m/>
    <s v="BUZĂU"/>
    <s v="-"/>
    <s v="Tara: România; Judet: BUZĂU; -;   -; Nr: -;"/>
    <n v="2006"/>
    <n v="6800"/>
    <n v="10"/>
    <s v="in administrare"/>
    <s v="Hg 127/03.04.2012;OUG.1 din 04/01/2017;OUG.68 din 06/11/2019"/>
    <s v="mobil"/>
    <s v="Sex:A.M.P.; anul nasterii:2002; locatia de baza:H Cislau"/>
  </r>
  <r>
    <x v="6388"/>
    <s v="8.23.11"/>
    <m/>
    <m/>
    <s v=" Isoscel/At-3"/>
    <m/>
    <s v="OLT"/>
    <s v="-"/>
    <s v="Tara: România; Judet: OLT; -;   -; Nr: -;"/>
    <n v="2006"/>
    <n v="7600"/>
    <n v="28"/>
    <s v="in administrare"/>
    <s v="Hg 127/03.04.2012; HG 598/ 14-AUG-13:598/14-AUG-13;OUG.1 din 04/01/2017;OUG.68 din 06/11/2019"/>
    <s v="mobil"/>
    <s v="Subrasa= ;Anul naşterii= ;Sexul= ;Locaţia de bază= ;"/>
  </r>
  <r>
    <x v="6389"/>
    <s v="8.23.11"/>
    <m/>
    <m/>
    <s v=" Iantu/As 9-R"/>
    <m/>
    <s v="BUZĂU"/>
    <s v="-"/>
    <s v="Tara: România; Judet: BUZĂU; -;   -; Nr: -;"/>
    <n v="2008"/>
    <n v="9400"/>
    <n v="10"/>
    <s v="in administrare"/>
    <s v="Hg 127/03.04.2012;OUG.1 din 04/01/2017;OUG.68 din 06/11/2019"/>
    <s v="mobil"/>
    <s v="Sex:A.M.P.; anul nasterii:2005; locatia de baza:H Rusetu"/>
  </r>
  <r>
    <x v="6390"/>
    <s v="8.23.11"/>
    <m/>
    <m/>
    <s v=" Urnit/Es 4-R"/>
    <m/>
    <s v="BUZĂU"/>
    <s v="-"/>
    <s v="Tara: România; Judet: BUZĂU; -;   -; Nr: -;"/>
    <n v="2008"/>
    <n v="9400"/>
    <n v="10"/>
    <s v="in administrare"/>
    <s v="Hg 127/03.04.2012;OUG.1 din 04/01/2017;OUG.68 din 06/11/2019"/>
    <s v="mobil"/>
    <s v="Sex:A.M.P.; anul nasterii:2005; locatia de baza:H Rusetu"/>
  </r>
  <r>
    <x v="6391"/>
    <s v="8.23.11"/>
    <m/>
    <m/>
    <s v=" Ilenuta/Ep-3 R"/>
    <m/>
    <s v="BUZĂU"/>
    <s v="-"/>
    <s v="Tara: România; Judet: BUZĂU; -;   -; Nr: -;"/>
    <n v="2009"/>
    <n v="8900"/>
    <n v="10"/>
    <s v="in administrare"/>
    <s v="Hg 127/03.04.2012;OUG.1 din 04/01/2017;OUG.68 din 06/11/2019"/>
    <s v="mobil"/>
    <s v="Sex:I.M.; anul nasterii:2006; locatia de baza:H Rusetu"/>
  </r>
  <r>
    <x v="6392"/>
    <s v="8.23.11"/>
    <m/>
    <m/>
    <s v=" Selma/El-5 R"/>
    <m/>
    <s v="BUZĂU"/>
    <s v="-"/>
    <s v="Tara: România; Judet: BUZĂU; -;   -; Nr: -;"/>
    <n v="2010"/>
    <n v="8900"/>
    <n v="10"/>
    <s v="in administrare"/>
    <s v="Hg 127/03.04.2012;OUG.1 din 04/01/2017;OUG.68 din 06/11/2019"/>
    <s v="mobil"/>
    <s v="Sex:I.M.; anul nasterii:2007; locatia de baza:H Rusetu"/>
  </r>
  <r>
    <x v="6393"/>
    <s v="8.23.11"/>
    <m/>
    <m/>
    <s v=" FOR/F-15"/>
    <m/>
    <s v="CĂLĂRAŞI"/>
    <s v="-"/>
    <s v="Tara: România; Judet: CĂLĂRAŞI; -;   -; Nr: -;"/>
    <n v="2004"/>
    <n v="7600"/>
    <n v="51"/>
    <s v="in administrare"/>
    <s v="Hg 127/03.04.2012;OUG.1 din 04/01/2017;OUG.68 din 06/11/2019"/>
    <s v="mobil"/>
    <s v="Sex:A.M.P.; anul nasterii:2001; locatia de baza:H Jegalia"/>
  </r>
  <r>
    <x v="6394"/>
    <s v="8.23.13"/>
    <m/>
    <m/>
    <s v=" VIS SUBLIM/K-22"/>
    <m/>
    <s v="CĂLĂRAŞI"/>
    <s v="-"/>
    <s v="Tara: România; Judet: CĂLĂRAŞI; -;   -; Nr: -;"/>
    <n v="2005"/>
    <n v="8000"/>
    <n v="51"/>
    <s v="in administrare"/>
    <s v="Hg 127/03.04.2012;OUG.1 din 04/01/2017;OUG.68 din 06/11/2019"/>
    <s v="mobil"/>
    <s v="Sex:A.M.P.; anul nasterii:2000; locatia de baza:H Dor Marunt"/>
  </r>
  <r>
    <x v="6395"/>
    <s v="8.23.03"/>
    <m/>
    <m/>
    <s v=" 420 PARTITURA/Ep-12 J"/>
    <m/>
    <s v="CĂLĂRAŞI"/>
    <s v="-"/>
    <s v="Tara: România; Judet: CĂLĂRAŞI; -;   -; Nr: -;"/>
    <n v="2006"/>
    <n v="10300"/>
    <n v="51"/>
    <s v="in administrare"/>
    <s v="Hg 127/03.04.2012;OUG.1 din 04/01/2017;OUG.68 din 06/11/2019"/>
    <s v="mobil"/>
    <s v="Sex:I.M.; anul nasterii:2003; locatia de baza:H Jegalia"/>
  </r>
  <r>
    <x v="6396"/>
    <s v="8.23.11"/>
    <m/>
    <m/>
    <s v=" FINA/I-1"/>
    <m/>
    <s v="CĂLĂRAŞI"/>
    <s v="-"/>
    <s v="Tara: România; Judet: CĂLĂRAŞI; -;   -; Nr: -;"/>
    <n v="2007"/>
    <n v="8900"/>
    <n v="51"/>
    <s v="in administrare"/>
    <s v="Hg 127/03.04.2012;OUG.1 din 04/01/2017;OUG.68 din 06/11/2019"/>
    <s v="mobil"/>
    <s v="Sex:I.M.; anul nasterii:2004; locatia de baza:H Jegalia"/>
  </r>
  <r>
    <x v="6397"/>
    <s v="8.23.11"/>
    <m/>
    <m/>
    <s v=" Oscar-B-7 J"/>
    <m/>
    <s v="CĂLĂRAŞI"/>
    <s v="-"/>
    <s v="Tara: România; Judet: CĂLĂRAŞI; -;   -; Nr: -;"/>
    <n v="2008"/>
    <n v="9400"/>
    <n v="51"/>
    <s v="in administrare"/>
    <s v="Hg 127/03.04.2012;OUG.1 din 04/01/2017;OUG.68 din 06/11/2019"/>
    <s v="mobil"/>
    <s v="Sex:A.M.P.; anul nasterii:2005; locatia de baza:H Jegalia "/>
  </r>
  <r>
    <x v="6398"/>
    <s v="8.23.03"/>
    <m/>
    <m/>
    <s v=" Roza/Ba-49 J"/>
    <m/>
    <s v="CĂLĂRAŞI"/>
    <s v="-"/>
    <s v="Tara: România; Judet: CĂLĂRAŞI; -;   -; Nr: -;"/>
    <n v="2008"/>
    <n v="10300"/>
    <n v="51"/>
    <s v="in administrare"/>
    <s v="Hg 127/03.04.2012;OUG.1 din 04/01/2017;OUG.68 din 06/11/2019"/>
    <s v="mobil"/>
    <s v="Sex:I.M.; anul nasterii:2004; locatia de baza:H Jegalia"/>
  </r>
  <r>
    <x v="6399"/>
    <s v="8.23.11"/>
    <m/>
    <m/>
    <s v=" India/Z-16 J"/>
    <m/>
    <s v="CĂLĂRAŞI"/>
    <s v="-"/>
    <s v="Tara: România; Judet: CĂLĂRAŞI; -;   -; Nr: -;"/>
    <n v="2008"/>
    <n v="8900"/>
    <n v="51"/>
    <s v="in administrare"/>
    <s v="Hg 127/03.04.2012;OUG.1 din 04/01/2017;OUG.68 din 06/11/2019"/>
    <s v="mobil"/>
    <s v="Sex:I.M.; anul nasterii:2000; locatia de baza:H Jegalia"/>
  </r>
  <r>
    <x v="6400"/>
    <s v="8.23.11"/>
    <m/>
    <m/>
    <s v=" Fred/I-24"/>
    <m/>
    <s v="CĂLĂRAŞI"/>
    <s v="-"/>
    <s v="Tara: România; Judet: CĂLĂRAŞI; -;   -; Nr: -;"/>
    <n v="2009"/>
    <n v="9400"/>
    <n v="51"/>
    <s v="in administrare"/>
    <s v="Hg 127/03.04.2012;OUG.1 din 04/01/2017;OUG.68 din 06/11/2019"/>
    <s v="mobil"/>
    <s v="Sex:A.M.P.; anul nasterii:2006; locatia de baza:H Dor Marunt"/>
  </r>
  <r>
    <x v="6401"/>
    <s v="8.23.11"/>
    <m/>
    <m/>
    <s v=" Intim/O-3J"/>
    <m/>
    <s v="CĂLĂRAŞI"/>
    <s v="-"/>
    <s v="Tara: România; Judet: CĂLĂRAŞI; -;   -; Nr: -;"/>
    <n v="2010"/>
    <n v="10300"/>
    <n v="51"/>
    <s v="in administrare"/>
    <s v="Hg 127/03.04.2012;OUG.1 din 04/01/2017;OUG.68 din 06/11/2019"/>
    <s v="mobil"/>
    <s v="Sex:A.M.P.; anul nasterii:2006; locatia de baza:H Jegalia"/>
  </r>
  <r>
    <x v="6402"/>
    <s v="8.23.03"/>
    <m/>
    <m/>
    <s v=" Utopic/G-26J"/>
    <m/>
    <s v="MUREŞ"/>
    <s v="-"/>
    <s v="Tara: România; Judet: MUREŞ; -;   -; Nr: -;"/>
    <n v="2010"/>
    <n v="10000"/>
    <n v="26"/>
    <s v="in administrare"/>
    <s v="Hg 127/03.04.2012; HG 598/ 14-AUG-13:598/14-AUG-13;OUG.1 din 04/01/2017;HG.118/27.02.2019;OUG.68 din 06/11/2019"/>
    <s v="mobil"/>
    <s v="Anul naşterii=2007 ;Sexul=armăsar montă publică ;Dangale=G-26J ;Microcip=642019820002529 ;Locaţia de bază=D.A.Tg.Mures ;"/>
  </r>
  <r>
    <x v="6403"/>
    <s v="8.23.07"/>
    <m/>
    <m/>
    <s v=" Pluto XIX - 78 / P 19 - 78 F"/>
    <m/>
    <s v="BRAŞOV"/>
    <s v="-"/>
    <s v="Tara: România; Judet: BRAŞOV; -;   -; Nr: -;"/>
    <n v="2008"/>
    <n v="10000"/>
    <n v="8"/>
    <s v="in administrare"/>
    <s v="Hg 127/03.04.2012;OUG.1 din 04/01/2017;OUG.68 din 06/11/2019"/>
    <s v="mobil"/>
    <s v="Sex:A.M.P.; anul nasterii:2004; locatia de baza:H Sambata de Jos"/>
  </r>
  <r>
    <x v="6404"/>
    <s v="8.23.07"/>
    <m/>
    <m/>
    <s v=" Pluto XIX - 75 / P 19 - 75 F"/>
    <m/>
    <s v="BRAŞOV"/>
    <s v="-"/>
    <s v="Tara: România; Judet: BRAŞOV; -;   -; Nr: -;"/>
    <n v="2008"/>
    <n v="10000"/>
    <n v="8"/>
    <s v="in administrare"/>
    <s v="Hg 127/03.04.2012;OUG.1 din 04/01/2017;OUG.68 din 06/11/2019"/>
    <s v="mobil"/>
    <s v="Sex:A.M.P.; anul nasterii:2004; locatia de baza:H Sambata de Jos"/>
  </r>
  <r>
    <x v="6405"/>
    <s v="8.23.07"/>
    <m/>
    <m/>
    <s v=" Tulipan XVIII - 9/T 18 - 9 F"/>
    <m/>
    <s v="BRAŞOV"/>
    <s v="-"/>
    <s v="Tara: România; Judet: BRAŞOV; -;   -; Nr: -;"/>
    <n v="2008"/>
    <n v="9400"/>
    <n v="8"/>
    <s v="in administrare"/>
    <s v="Hg 127/03.04.2012;OUG.1 din 04/01/2017;OUG.68 din 06/11/2019"/>
    <s v="mobil"/>
    <s v="Sex:I.M.; anul nasterii:2004; locatia de baza:H Sambata de Jos"/>
  </r>
  <r>
    <x v="6406"/>
    <s v="8.23.07"/>
    <m/>
    <m/>
    <s v=" Favory XXXV - 56 / F 35 - 56 F"/>
    <m/>
    <s v="BRAŞOV"/>
    <s v="-"/>
    <s v="Tara: România; Judet: BRAŞOV; -;   -; Nr: -;"/>
    <n v="2008"/>
    <n v="10300"/>
    <n v="8"/>
    <s v="in administrare"/>
    <s v="Hg 127/03.04.2012;OUG.1 din 04/01/2017;OUG.68 din 06/11/2019"/>
    <s v="mobil"/>
    <s v="Sex:I.M.; anul nasterii:2005; locatia de baza:H Sambata de Jos"/>
  </r>
  <r>
    <x v="6407"/>
    <s v="8.23.07"/>
    <m/>
    <m/>
    <s v="Conversano XXXIV-5 / C 34-5F"/>
    <m/>
    <s v="BRAŞOV"/>
    <s v="-"/>
    <s v="Tara: România; Judet: BRAŞOV; -;   -; Nr: -;"/>
    <n v="2009"/>
    <n v="10000"/>
    <n v="8"/>
    <s v="in administrare"/>
    <s v="Hg 127/03.04.2012;OUG.1 din 04/01/2017;OUG.68 din 06/11/2019"/>
    <s v="mobil"/>
    <s v="Sex:A.M.P.; anul nasterii:2005 locatia de baza:H Sambata de Jos"/>
  </r>
  <r>
    <x v="6408"/>
    <s v="8.23.11"/>
    <m/>
    <m/>
    <s v=" Iute/O-4J"/>
    <m/>
    <s v="CĂLĂRAŞI"/>
    <s v="-"/>
    <s v="Tara: România; Judet: CĂLĂRAŞI; -;   -; Nr: -;"/>
    <n v="2010"/>
    <n v="9400"/>
    <n v="51"/>
    <s v="in administrare"/>
    <s v="Hg 127/03.04.2012;OUG.1 din 04/01/2017;OUG.68 din 06/11/2019"/>
    <s v="mobil"/>
    <s v="Sex:A.M.P.; anul nasterii:2007; locatia de baza:H Jegalia"/>
  </r>
  <r>
    <x v="6409"/>
    <s v="8.23.09"/>
    <m/>
    <m/>
    <s v=" IBN GALAL II-2/I 2-2M"/>
    <m/>
    <s v="CONSTANŢA"/>
    <s v="-"/>
    <s v="Tara: România; Judet: CONSTANŢA; -;   -; Nr: -;"/>
    <n v="2004"/>
    <n v="7400"/>
    <n v="13"/>
    <s v="in administrare"/>
    <s v="Hg 127/03.04.2012;OUG.1 din 04/01/2017;OUG.68 din 06/11/2019"/>
    <s v="mobil"/>
    <s v="Sex:A.M.P.; anul nasterii:2000; locatia de baza:H Mangalia"/>
  </r>
  <r>
    <x v="6410"/>
    <s v="8.23.09"/>
    <m/>
    <m/>
    <s v=" Ibn Galal II-10/I 2-10 M"/>
    <m/>
    <s v="CONSTANŢA"/>
    <s v="-"/>
    <s v="Tara: România; Judet: CONSTANŢA; -;   -; Nr: -;"/>
    <n v="2008"/>
    <n v="10000"/>
    <n v="13"/>
    <s v="in administrare"/>
    <s v="Hg 127/03.04.2012;OUG.1 din 04/01/2017;OUG.68 din 06/11/2019"/>
    <s v="mobil"/>
    <s v="Sex:A.M.P.; anul nasterii:2003; locatia de baza:H Mangalia"/>
  </r>
  <r>
    <x v="6411"/>
    <s v="8.23.05"/>
    <m/>
    <m/>
    <s v=" Gidran XLIV-16/G 44-16 T"/>
    <m/>
    <s v="BRĂILA"/>
    <s v="-"/>
    <s v="Tara: România; Judet: BRĂILA; -;   -; Nr: -;"/>
    <n v="2003"/>
    <n v="8000"/>
    <n v="9"/>
    <s v="in administrare"/>
    <s v="Hg 127/03.04.2012; HG 598/ 14-AUG-13:598/14-AUG-13;OUG.1 din 04/01/2017;OUG.68 din 06/11/2019"/>
    <s v="mobil"/>
    <s v="Subrasa= ;Anul naşterii= ;Sexul= ;Locaţia de bază= ;"/>
  </r>
  <r>
    <x v="6412"/>
    <s v="8.23.05"/>
    <m/>
    <m/>
    <s v=" Gidran XLVI-6/G 46-6 T"/>
    <m/>
    <s v="BUZĂU"/>
    <s v="-"/>
    <s v="Tara: România; Judet: BUZĂU; -;   -; Nr: -;"/>
    <n v="2005"/>
    <n v="7220"/>
    <n v="10"/>
    <s v="in administrare"/>
    <s v=" Hg 127/03.04.2012; HG 598/ 14-AUG-13:598/14-AUG-13;OUG.1 din 04/01/2017;OUG.68 din 06/11/2019"/>
    <s v="mobil"/>
    <s v="Subrasa= ;Anul naşterii= ;Sexul= ;Locaţia de bază= ;"/>
  </r>
  <r>
    <x v="6413"/>
    <s v="8.23.05"/>
    <m/>
    <m/>
    <s v=" Gidran XLV-23/G 45-23 T"/>
    <m/>
    <s v="BUZĂU"/>
    <s v="-"/>
    <s v="Tara: România; Judet: BUZĂU; -;   -; Nr: -;"/>
    <n v="2008"/>
    <n v="9400"/>
    <n v="10"/>
    <s v="in administrare"/>
    <s v=" Hg 127/03.04.2012; HG 598/ 14-AUG-13:598/14-AUG-13;OUG.1 din 04/01/2017;OUG.68 din 06/11/2019"/>
    <s v="mobil"/>
    <s v="Subrasa= ;Anul naşterii= ;Sexul= ;Locaţia de bază= ;"/>
  </r>
  <r>
    <x v="6414"/>
    <s v="8.23.05"/>
    <m/>
    <m/>
    <s v=" Gidran XLIII-29/G 43-29 T"/>
    <m/>
    <s v="MUREŞ"/>
    <s v="-"/>
    <s v="Tara: România; Judet: MUREŞ; -;   -; Nr: -;"/>
    <n v="2010"/>
    <n v="10000"/>
    <n v="26"/>
    <s v="in administrare"/>
    <s v=" Hg 127/03.04.2012; HG 598/ 14-AUG-13:598/14-AUG-13;OUG.1 din 04/01/2017;OUG.68 din 06/11/2019"/>
    <s v="mobil"/>
    <s v="Subrasa= ;Anul naşterii= ;Sexul= ;Locaţia de bază= ;"/>
  </r>
  <r>
    <x v="6415"/>
    <s v="8.23.12"/>
    <m/>
    <m/>
    <s v=" Kohelian XXXVII-55/K 37-55 S"/>
    <m/>
    <s v="OLT"/>
    <s v="-"/>
    <s v="Tara: România; Judet: OLT; -;   -; Nr: -;"/>
    <n v="2004"/>
    <n v="7400"/>
    <n v="28"/>
    <s v="in administrare"/>
    <s v=" Hg 127/03.04.2012;OUG.1 din 04/01/2017;OUG.68 din 06/11/2019"/>
    <s v="mobil"/>
    <s v="Sex:A.M.P.; anul nasterii:2001; locatia de baza:H Slatina"/>
  </r>
  <r>
    <x v="6416"/>
    <s v="8.23.04"/>
    <m/>
    <m/>
    <s v=" NORTH STAR XLII-11/Z 42-11S"/>
    <m/>
    <s v="BUZĂU"/>
    <s v="-"/>
    <s v="Tara: România; Judet: BUZĂU; -;   -; Nr: -;"/>
    <n v="2005"/>
    <n v="7600"/>
    <n v="10"/>
    <s v="in administrare"/>
    <s v=" Hg 127/03.04.2012; HG 598/ 14-AUG-13:598/14-AUG-13;OUG.1 din 04/01/2017;OUG.68 din 06/11/2019"/>
    <s v="mobil"/>
    <s v="Subrasa= ;Anul naşterii= ;Sexul= ;Locaţia de bază= ;"/>
  </r>
  <r>
    <x v="6417"/>
    <s v="8.23.04"/>
    <m/>
    <m/>
    <s v=" NORTH STAR XLIII-32/Z 43-32 S"/>
    <m/>
    <s v="OLT"/>
    <s v="-"/>
    <s v="Tara: România; Judet: OLT; -;   -; Nr: -;"/>
    <n v="2007"/>
    <n v="10000"/>
    <n v="28"/>
    <s v="in administrare"/>
    <s v=" Hg 127/03.04.2012;OUG.1 din 04/01/2017;OUG.68 din 06/11/2019"/>
    <s v="mobil"/>
    <s v="Sex:A.M.P.; anul nasterii:2003; locatia de baza:H Slatina"/>
  </r>
  <r>
    <x v="6418"/>
    <s v="8.23.04"/>
    <m/>
    <m/>
    <s v=" North Star XLIII-36/Z 43-36 S"/>
    <m/>
    <s v="BUZĂU"/>
    <s v="-"/>
    <s v="Tara: România; Judet: BUZĂU; -;   -; Nr: -;"/>
    <n v="2007"/>
    <n v="9400"/>
    <n v="10"/>
    <s v="in administrare"/>
    <s v=" Hg 127/03.04.2012; HG 598/ 14-AUG-13:598/14-AUG-13;OUG.1 din 04/01/2017;OUG.68 din 06/11/2019"/>
    <s v="mobil"/>
    <s v="Subrasa= ;Anul naşterii= ;Sexul= ;Locaţia de bază= ;"/>
  </r>
  <r>
    <x v="6419"/>
    <s v="8.23.04"/>
    <m/>
    <m/>
    <s v=" Furioso LXV-34/F 45-34 S"/>
    <m/>
    <s v="BUZĂU"/>
    <s v="-"/>
    <s v="Tara: România; Judet: BUZĂU; -;   -; Nr: -;"/>
    <n v="2009"/>
    <n v="9400"/>
    <n v="10"/>
    <s v="in administrare"/>
    <s v=" Hg 127/03.04.2012; HG 598/ 14-AUG-13:598/14-AUG-13;OUG.1 din 04/01/2017;OUG.68 din 06/11/2019"/>
    <s v="mobil"/>
    <s v="Subrasa= ;Anul naşterii= ;Sexul= ;Locaţia de bază= ;"/>
  </r>
  <r>
    <x v="6420"/>
    <s v="8.23.03"/>
    <m/>
    <m/>
    <s v=" Oscar/B-7 J"/>
    <m/>
    <s v="MUREŞ"/>
    <s v="-"/>
    <s v="Tara: România; Judet: MUREŞ; -;   -; Nr: -;"/>
    <n v="2004"/>
    <n v="7600"/>
    <n v="26"/>
    <s v="in administrare"/>
    <s v=" Hg 127/03.04.2012;OUG.1 din 04/01/2017;OUG.68 din 06/11/2019"/>
    <s v="mobil"/>
    <s v="Sex:A.M.P.; anul nasterii:2001; locatia de baza:D Targu Mures"/>
  </r>
  <r>
    <x v="6421"/>
    <s v="8.23.11"/>
    <m/>
    <m/>
    <s v=" Uns/Jp 55"/>
    <m/>
    <s v="MUREŞ"/>
    <s v="-"/>
    <s v="Tara: România; Judet: MUREŞ; -;   -; Nr: -;"/>
    <n v="2008"/>
    <n v="9400"/>
    <n v="26"/>
    <s v="in administrare"/>
    <s v=" Hg 127/03.04.2012;OUG.1 din 04/01/2017;OUG.68 din 06/11/2019"/>
    <s v="mobil"/>
    <s v="Sex:A.M.P.; anul nasterii:2004; locatia de baza:D Targu Mures"/>
  </r>
  <r>
    <x v="6422"/>
    <s v="8.23.11"/>
    <m/>
    <m/>
    <s v=" FANION/F1-22D"/>
    <m/>
    <s v="MUREŞ"/>
    <s v="-"/>
    <s v="Tara: România; Judet: MUREŞ; -;   -; Nr: -;"/>
    <n v="2008"/>
    <n v="7000"/>
    <n v="26"/>
    <s v="in administrare"/>
    <s v=" Hg 127/03.04.2012;OUG.1 din 04/01/2017;OUG.68 din 06/11/2019"/>
    <s v="mobil"/>
    <s v="Sex:A.M.P.; anul nasterii:2003; locatia de baza:D Targu Mures"/>
  </r>
  <r>
    <x v="6423"/>
    <s v="8.23.12"/>
    <m/>
    <m/>
    <s v=" DAHOMAN XXXVIII-9/00064DFCE2"/>
    <m/>
    <s v="NEAMŢ"/>
    <s v="-"/>
    <s v="Tara: România; Judet: NEAMŢ; -;   -; Nr: -;"/>
    <n v="1999"/>
    <n v="1000"/>
    <n v="27"/>
    <s v="in administrare"/>
    <s v=" Hg 127/03.04.2012;OUG.1 din 04/01/2017;OUG.68 din 06/11/2019"/>
    <s v="mobil"/>
    <s v="Sex:A.M.P.; anul nasterii:1992; locatia de baza:D Dumbrava"/>
  </r>
  <r>
    <x v="6424"/>
    <s v="8.23.12"/>
    <m/>
    <m/>
    <s v=" EL-SBAA XI-18/00064E02BO"/>
    <m/>
    <s v="NEAMŢ"/>
    <s v="-"/>
    <s v="Tara: România; Judet: NEAMŢ; -;   -; Nr: -;"/>
    <n v="1999"/>
    <n v="1000"/>
    <n v="27"/>
    <s v="in administrare"/>
    <s v=" Hg 127/03.04.2012;OUG.1 din 04/01/2017;OUG.68 din 06/11/2019"/>
    <s v="mobil"/>
    <s v="Sex:A.M.P.; anul nasterii:1992; locatia de baza:D Dumbrava"/>
  </r>
  <r>
    <x v="6425"/>
    <s v="8.23.12"/>
    <m/>
    <m/>
    <s v=" EL-SBAA XI-19/000640BEB7"/>
    <m/>
    <s v="NEAMŢ"/>
    <s v="-"/>
    <s v="Tara: România; Judet: NEAMŢ; -;   -; Nr: -;"/>
    <n v="2000"/>
    <n v="1000"/>
    <n v="27"/>
    <s v="in administrare"/>
    <s v=" Hg 127/03.04.2012;OUG.1 din 04/01/2017;OUG.68 din 06/11/2019"/>
    <s v="mobil"/>
    <s v="Sex:A.M.P.; anul nasterii:1993; locatia de baza:D Dumbrava"/>
  </r>
  <r>
    <x v="6426"/>
    <s v="8.23.11"/>
    <m/>
    <m/>
    <s v=" HABAR 8/00064DA558"/>
    <m/>
    <s v="NEAMŢ"/>
    <s v="-"/>
    <s v="Tara: România; Judet: NEAMŢ; -;   -; Nr: -;"/>
    <n v="1994"/>
    <n v="290"/>
    <n v="27"/>
    <s v="in administrare"/>
    <s v=" Hg 127/03.04.2012;OUG.1 din 04/01/2017;OUG.68 din 06/11/2019"/>
    <s v="mobil"/>
    <s v="Sex:A.M.P.; anul nasterii:1987; locatia de baza:D Dumbrava"/>
  </r>
  <r>
    <x v="6427"/>
    <s v="8.23.03"/>
    <m/>
    <m/>
    <s v=" JUDET/00064DF003"/>
    <m/>
    <s v="NEAMŢ"/>
    <s v="-"/>
    <s v="Tara: România; Judet: NEAMŢ; -;   -; Nr: -;"/>
    <n v="2004"/>
    <n v="2700"/>
    <n v="27"/>
    <s v="in administrare"/>
    <s v=" Hg 127/03.04.2012;OUG.1 din 04/01/2017;OUG.68 din 06/11/2019"/>
    <s v="mobil"/>
    <s v="Sex:A.M.P.; anul nasterii:1997; locatia de baza:D Dumbrava"/>
  </r>
  <r>
    <x v="6428"/>
    <s v="8.23.07"/>
    <m/>
    <m/>
    <s v=" PLUTO XIX-10/000640BCB1"/>
    <m/>
    <s v="NEAMŢ"/>
    <s v="-"/>
    <s v="Tara: România; Judet: NEAMŢ; -;   -; Nr: -;"/>
    <n v="2000"/>
    <n v="3000"/>
    <n v="27"/>
    <s v="in administrare"/>
    <s v=" Hg 127/03.04.2012;OUG.1 din 04/01/2017;OUG.68 din 06/11/2019"/>
    <s v="mobil"/>
    <s v="Sex:A.M.P.; anul nasterii:1993; locatia de baza:D Dumbrava"/>
  </r>
  <r>
    <x v="6429"/>
    <s v="8.23.07"/>
    <m/>
    <m/>
    <s v=" TULIPAN XIV-28/2003/00065E6922"/>
    <m/>
    <s v="NEAMŢ"/>
    <s v="-"/>
    <s v="Tara: România; Judet: NEAMŢ; -;   -; Nr: -;"/>
    <n v="2006"/>
    <n v="8000"/>
    <n v="27"/>
    <s v="in administrare"/>
    <s v=" Hg 127/03.04.2012;OUG.1 din 04/01/2017;OUG.68 din 06/11/2019"/>
    <s v="mobil"/>
    <s v="Sex:A.M.P.; anul nasterii:2003; locatia de baza:D Dumbrava"/>
  </r>
  <r>
    <x v="6430"/>
    <s v="8.23.03"/>
    <m/>
    <m/>
    <s v=" Ulm/Gi-27 J"/>
    <m/>
    <s v="NEAMŢ"/>
    <s v="-"/>
    <s v="Tara: România; Judet: NEAMŢ; -;   -; Nr: -;"/>
    <n v="2010"/>
    <n v="10000"/>
    <n v="27"/>
    <s v="in administrare"/>
    <s v=" Hg 127/03.04.2012;OUG.1 din 04/01/2017;OUG.68 din 06/11/2019"/>
    <s v="mobil"/>
    <s v="Sex:A.M.P.; anul nasterii:2007; locatia de baza:D Dumbrava"/>
  </r>
  <r>
    <x v="6431"/>
    <s v="8.23.12"/>
    <m/>
    <m/>
    <s v=" DAHOMAN XXXIX-59/D 39-59 R"/>
    <m/>
    <s v="SUCEAVA"/>
    <s v="-"/>
    <s v="Tara: România; Judet: SUCEAVA; -;   -; Nr: -;"/>
    <n v="2004"/>
    <n v="7800"/>
    <n v="33"/>
    <s v="in administrare"/>
    <s v=" Hg 127/03.04.2012;OUG.1 din 04/01/2017;OUG.68 din 06/11/2019"/>
    <s v="mobil"/>
    <s v="Sex:A.M.P.; anul nasterii:2001; locatia de baza:H Radauti"/>
  </r>
  <r>
    <x v="6432"/>
    <s v="8.23.07"/>
    <m/>
    <m/>
    <s v=" Tulipan XX-2 / T 20-2F"/>
    <m/>
    <s v="ARAD"/>
    <s v="-"/>
    <s v="Tara: România; Judet: ARAD; -;   -; Nr: -;"/>
    <n v="2009"/>
    <n v="10000"/>
    <n v="2"/>
    <s v="in administrare"/>
    <s v=" Hg 127/03.04.2012; HG 598/ 14-AUG-13:598/14-AUG-13;OUG.1 din 04/01/2017;OUG.68 din 06/11/2019"/>
    <s v="mobil"/>
    <s v="Subrasa= ;Anul naşterii= ;Sexul= ;Locaţia de bază= ;"/>
  </r>
  <r>
    <x v="6433"/>
    <s v="8.23.06"/>
    <m/>
    <m/>
    <s v=" Goral XIX - 34 / G 19 - 34 L"/>
    <m/>
    <s v="SUCEAVA"/>
    <s v="-"/>
    <s v="Tara: România; Judet: SUCEAVA; -;   -; Nr: -;"/>
    <n v="2005"/>
    <n v="6800"/>
    <n v="33"/>
    <s v="in administrare"/>
    <s v=" Hg 127/03.04.2012;OUG.1 din 04/01/2017;OUG.68 din 06/11/2019"/>
    <s v="mobil"/>
    <s v="Sex:A.M.P.; anul nasterii:2000; locatia de baza:H Lucina"/>
  </r>
  <r>
    <x v="6434"/>
    <s v="8.23.12"/>
    <m/>
    <m/>
    <s v=" DAHOMAN XXXIX-64 / D 39 - 64 R"/>
    <m/>
    <s v="SUCEAVA"/>
    <s v="-"/>
    <s v="Tara: România; Judet: SUCEAVA; -;   -; Nr: -;"/>
    <n v="2005"/>
    <n v="7600"/>
    <n v="33"/>
    <s v="in administrare"/>
    <s v=" Hg 127/03.04.2012;OUG.1 din 04/01/2017;OUG.68 din 06/11/2019"/>
    <s v="mobil"/>
    <s v="Sex:I.M.; anul nasterii:2002; locatia de baza:H Radauti"/>
  </r>
  <r>
    <x v="6435"/>
    <s v="8.23.12"/>
    <m/>
    <m/>
    <s v="DAHOMAN XXXIX-70/D 39 - 70R"/>
    <m/>
    <s v="SUCEAVA"/>
    <s v="-"/>
    <s v="Tara: România; Judet: SUCEAVA; -;   -; Nr: -;"/>
    <n v="2007"/>
    <n v="10300"/>
    <n v="33"/>
    <s v="in administrare"/>
    <s v=" Hg 127/03.04.2012;OUG.1 din 04/01/2017;OUG.68 din 06/11/2019"/>
    <s v="mobil"/>
    <s v="Sex:I.M.; anul nasterii:2003; locatia de baza:H Radauti"/>
  </r>
  <r>
    <x v="6436"/>
    <s v="8.23.12"/>
    <m/>
    <m/>
    <s v="Koheilan XL - 10/K 60 - 10 R"/>
    <m/>
    <s v="SUCEAVA"/>
    <s v="-"/>
    <s v="Tara: România; Judet: SUCEAVA; -;   -; Nr: -;"/>
    <n v="2008"/>
    <n v="10300"/>
    <n v="33"/>
    <s v="in administrare"/>
    <s v=" Hg 127/03.04.2012;OUG.1 din 04/01/2017;OUG.68 din 06/11/2019"/>
    <s v="mobil"/>
    <s v="Sex:I.M.; anul nasterii:2005; locatia de baza:H Radauti"/>
  </r>
  <r>
    <x v="6437"/>
    <s v="8.23.03"/>
    <m/>
    <m/>
    <s v="Hroby XXIII-29/H 23 - 29 L"/>
    <m/>
    <s v="SUCEAVA"/>
    <s v="-"/>
    <s v="Tara: România; Judet: SUCEAVA; -;   -; Nr: -;"/>
    <n v="2010"/>
    <n v="8600"/>
    <n v="33"/>
    <s v="in administrare"/>
    <s v=" Hg 127/03.04.2012;OUG.1 din 04/01/2017;OUG.68 din 06/11/2019"/>
    <s v="mobil"/>
    <s v="Sex:A.M.P.; anul nasterii:2006; locatia de baza:H Lucina"/>
  </r>
  <r>
    <x v="6438"/>
    <s v="8.23.06"/>
    <m/>
    <m/>
    <s v="Ousor X-35/O 10 - 35 L"/>
    <m/>
    <s v="SUCEAVA"/>
    <s v="-"/>
    <s v="Tara: România; Judet: SUCEAVA; -;   -; Nr: -;"/>
    <n v="2010"/>
    <n v="8600"/>
    <n v="33"/>
    <s v="in administrare"/>
    <s v=" Hg 127/03.04.2012;OUG.1 din 04/01/2017;OUG.68 din 06/11/2019"/>
    <s v="mobil"/>
    <s v="Sex:A.M.P.; anul nasterii:2006; locatia de baza:H Lucina"/>
  </r>
  <r>
    <x v="6439"/>
    <s v="8.23.06"/>
    <m/>
    <m/>
    <s v="Ousor IX-91 /  O 9 - 91 L"/>
    <m/>
    <s v="SUCEAVA"/>
    <s v="-"/>
    <s v="Tara: România; Judet: SUCEAVA; -;   -; Nr: -;"/>
    <n v="2010"/>
    <n v="8000"/>
    <n v="33"/>
    <s v="in administrare"/>
    <s v=" Hg 127/03.04.2012;OUG.1 din 04/01/2017;OUG.68 din 06/11/2019"/>
    <s v="mobil"/>
    <s v="Sex:I.M.; anul nasterii:2006; locatia de baza:H Lucina"/>
  </r>
  <r>
    <x v="6440"/>
    <s v="8.23.06"/>
    <m/>
    <m/>
    <s v="Ousor X-34 /  O 10 - 34 L"/>
    <m/>
    <s v="SUCEAVA"/>
    <s v="-"/>
    <s v="Tara: România; Judet: SUCEAVA; -;   -; Nr: -;"/>
    <n v="2010"/>
    <n v="9400"/>
    <n v="33"/>
    <s v="in administrare"/>
    <s v=" Hg 127/03.04.2012;OUG.1 din 04/01/2017;OUG.68 din 06/11/2019"/>
    <s v="mobil"/>
    <s v="Sex:I.M.; anul nasterii:2006; locatia de baza:H Lucina"/>
  </r>
  <r>
    <x v="6441"/>
    <s v="8.23.12"/>
    <m/>
    <m/>
    <s v="El Sbaa XV-17/ES 15 - 17 R"/>
    <m/>
    <s v="SUCEAVA"/>
    <s v="-"/>
    <s v="Tara: România; Judet: SUCEAVA; -;   -; Nr: -;"/>
    <n v="2010"/>
    <n v="9400"/>
    <n v="33"/>
    <s v="in administrare"/>
    <s v=" Hg 127/03.04.2012;OUG.1 din 04/01/2017;OUG.68 din 06/11/2019"/>
    <s v="mobil"/>
    <s v="Sex:I.M.; anul nasterii:2005; locatia de baza:H Radauti"/>
  </r>
  <r>
    <x v="6442"/>
    <s v="8.23.02"/>
    <m/>
    <m/>
    <s v="Pilot I-34/P 1 - 34 L"/>
    <m/>
    <s v="SUCEAVA"/>
    <s v="-"/>
    <s v="Tara: România; Judet: SUCEAVA; -;   -; Nr: -;"/>
    <n v="2010"/>
    <n v="9400"/>
    <n v="33"/>
    <s v="in administrare"/>
    <s v=" Hg 127/03.04.2012;OUG.1 din 04/01/2017;OUG.68 din 06/11/2019"/>
    <s v="mobil"/>
    <s v="Sex:A.M.P.; anul nasterii:2007; locatia de baza:H Lucina"/>
  </r>
  <r>
    <x v="6443"/>
    <s v="8.23.06"/>
    <m/>
    <m/>
    <s v="Goral XX-2/G 20 - 2 L"/>
    <m/>
    <s v="SUCEAVA"/>
    <s v="-"/>
    <s v="Tara: România; Judet: SUCEAVA; -;   -; Nr: -;"/>
    <n v="2010"/>
    <n v="9400"/>
    <n v="33"/>
    <s v="in administrare"/>
    <s v=" Hg 127/03.04.2012;OUG.1 din 04/01/2017;OUG.68 din 06/11/2019"/>
    <s v="mobil"/>
    <s v="Sex:I.M.; anul nasterii:2007; locatia de baza:H Lucina"/>
  </r>
  <r>
    <x v="6444"/>
    <s v="8.23.06"/>
    <m/>
    <m/>
    <s v="Pietrosu XI-22/P 11- 22 L"/>
    <m/>
    <s v="SUCEAVA"/>
    <s v="-"/>
    <s v="Tara: România; Judet: SUCEAVA; -;   -; Nr: -;"/>
    <n v="2010"/>
    <n v="9400"/>
    <n v="33"/>
    <s v="in administrare"/>
    <s v=" Hg 127/03.04.2012;OUG.1 din 04/01/2017;OUG.68 din 06/11/2019"/>
    <s v="mobil"/>
    <s v="Sex:I.M.; anul nasterii:2007; locatia de baza:H Lucina"/>
  </r>
  <r>
    <x v="6445"/>
    <s v="8.23.06"/>
    <m/>
    <m/>
    <s v="Goral XX-1/G 20 - 1 L"/>
    <m/>
    <s v="SUCEAVA"/>
    <s v="-"/>
    <s v="Tara: România; Judet: SUCEAVA; -;   -; Nr: -;"/>
    <n v="2010"/>
    <n v="9400"/>
    <n v="33"/>
    <s v="in administrare"/>
    <s v=" Hg 127/03.04.2012;OUG.1 din 04/01/2017;OUG.68 din 06/11/2019"/>
    <s v="mobil"/>
    <s v="Sex:I.M.; anul nasterii:2007; locatia de baza:H Lucina"/>
  </r>
  <r>
    <x v="6446"/>
    <s v="8.23.12"/>
    <m/>
    <m/>
    <s v="Nonius 27-44/N 27 - 44 I"/>
    <m/>
    <s v="TIMIŞ"/>
    <s v="-"/>
    <s v="Tara: România; Judet: TIMIŞ; -;   -; Nr: -;"/>
    <n v="2004"/>
    <n v="7030"/>
    <n v="35"/>
    <s v="in administrare"/>
    <s v=" Hg 127/03.04.2012;OUG.1 din 04/01/2017;OUG.68 din 06/11/2019"/>
    <s v="mobil"/>
    <s v="Sex:I.M.; anul nasterii:2001; locatia de baza:H Izvin"/>
  </r>
  <r>
    <x v="6447"/>
    <s v="8.23.08"/>
    <m/>
    <m/>
    <s v="VOLUPTOASA/Dn-24"/>
    <m/>
    <s v="BUZĂU"/>
    <s v="-"/>
    <s v="Tara: România; Judet: BUZĂU; -;   -; Nr: -;"/>
    <n v="2005"/>
    <n v="7600"/>
    <n v="10"/>
    <s v="in administrare"/>
    <s v=" Hg 127/03.04.2012; HG 598/ 14-AUG-13:598/14-AUG-13;OUG.1 din 04/01/2017;OUG.68 din 06/11/2019"/>
    <s v="mobil"/>
    <s v="Subrasa= ;Anul naşterii= ;Sexul= ;Locaţia de bază= ;"/>
  </r>
  <r>
    <x v="6448"/>
    <s v="8.23.10"/>
    <m/>
    <m/>
    <s v="BANA/Fn-2"/>
    <m/>
    <s v="BUZĂU"/>
    <s v="-"/>
    <s v="Tara: România; Judet: BUZĂU; -;   -; Nr: -;"/>
    <n v="2005"/>
    <n v="7600"/>
    <n v="10"/>
    <s v="in administrare"/>
    <s v=" Hg 127/03.04.2012; HG 598/ 14-AUG-13:598/14-AUG-13;OUG.1 din 04/01/2017;OUG.68 din 06/11/2019"/>
    <s v="mobil"/>
    <s v="Subrasa= ;Anul naşterii= ;Sexul= ;Locaţia de bază= ;"/>
  </r>
  <r>
    <x v="6449"/>
    <s v="8.23.01"/>
    <m/>
    <m/>
    <s v="SUDAN/Ib-13"/>
    <m/>
    <s v="TIMIŞ"/>
    <s v="-"/>
    <s v="Tara: România; Judet: TIMIŞ; -;   -; Nr: -;"/>
    <n v="2007"/>
    <n v="9400"/>
    <n v="35"/>
    <s v="in administrare"/>
    <s v=" Hg 127/03.04.2012;OUG.1 din 04/01/2017;OUG.68 din 06/11/2019"/>
    <s v="mobil"/>
    <s v="Sex:A.M.P.; anul nasterii:2004; locatia de baza:H Izvin"/>
  </r>
  <r>
    <x v="6450"/>
    <s v="8.23.08"/>
    <m/>
    <m/>
    <s v="Somalia/ Vi-21"/>
    <m/>
    <s v="TIMIŞ"/>
    <s v="-"/>
    <s v="Tara: România; Judet: TIMIŞ; -;   -; Nr: -;"/>
    <n v="2008"/>
    <n v="8900"/>
    <n v="35"/>
    <s v="in administrare"/>
    <s v=" Hg 127/03.04.2012;OUG.1 din 04/01/2017;OUG.68 din 06/11/2019"/>
    <s v="mobil"/>
    <s v="Sex:I.M.; anul nasterii:2004; locatia de baza:H Izvin"/>
  </r>
  <r>
    <x v="6451"/>
    <s v="8.23.03"/>
    <m/>
    <m/>
    <s v="Nonius XXXV-2/N 35 - 2 I"/>
    <m/>
    <s v="TIMIŞ"/>
    <s v="-"/>
    <s v="Tara: România; Judet: TIMIŞ; -;   -; Nr: -;"/>
    <n v="2009"/>
    <n v="10300"/>
    <n v="35"/>
    <s v="in administrare"/>
    <s v=" Hg 127/03.04.2012;OUG.1 din 04/01/2017;OUG.68 din 06/11/2019"/>
    <s v="mobil"/>
    <s v="Sex:I.M.; anul nasterii:2005; locatia de baza:H Izvin"/>
  </r>
  <r>
    <x v="6452"/>
    <s v="8.23.10"/>
    <m/>
    <m/>
    <s v="Ura/Vi-26 I"/>
    <m/>
    <s v="TIMIŞ"/>
    <s v="-"/>
    <s v="Tara: România; Judet: TIMIŞ; -;   -; Nr: -;"/>
    <n v="2009"/>
    <n v="9700"/>
    <n v="35"/>
    <s v="in administrare"/>
    <s v=" Hg 127/03.04.2012;OUG.1 din 04/01/2017;OUG.68 din 06/11/2019"/>
    <s v="mobil"/>
    <s v="Sex:I.M.; anul nasterii:2006; locatia de baza:H Izvin"/>
  </r>
  <r>
    <x v="6453"/>
    <s v="8.23.11"/>
    <m/>
    <m/>
    <s v=" CASTRU (IP 4/HB)"/>
    <m/>
    <s v="BISTRIŢA-NĂSĂUD"/>
    <s v="-"/>
    <s v="Tara: România; Judet: BISTRIŢA-NĂSĂUD; -;   -; Nr: -;"/>
    <n v="2011"/>
    <n v="9400"/>
    <n v="6"/>
    <s v="in administrare"/>
    <s v="Hg 803/31.07.2012;OUG.1 din 04/01/2017;OUG.68 din 06/11/2019"/>
    <s v="mobil"/>
    <s v="Sex: A.M.P.; anul nasterii:2008; locatia de baza:H Beclean"/>
  </r>
  <r>
    <x v="6454"/>
    <s v="8.23.10"/>
    <m/>
    <m/>
    <s v=" DURU (18 C - O)"/>
    <m/>
    <s v="NEAMŢ"/>
    <s v="-"/>
    <s v="Tara: România; Judet: NEAMŢ; -;   -; Nr: -;"/>
    <n v="2011"/>
    <n v="10000"/>
    <n v="27"/>
    <s v="in administrare"/>
    <s v="Hg 803/31.07.2012; HG 598/ 14-AUG-13:598/14-AUG-13;OUG.1 din 04/01/2017;OUG.68 din 06/11/2019"/>
    <s v="mobil"/>
    <s v="Subrasa= ;Anul naşterii= ;Sexul= ;Locaţia de bază= ;"/>
  </r>
  <r>
    <x v="6455"/>
    <s v="8.23.13"/>
    <m/>
    <m/>
    <s v=" ONDA ( D / Sf 38 )"/>
    <m/>
    <s v="CĂLĂRAŞI"/>
    <s v="-"/>
    <s v="Tara: România; Judet: CĂLĂRAŞI; -;   -; Nr: -;"/>
    <n v="2011"/>
    <n v="9400"/>
    <n v="51"/>
    <s v="in administrare"/>
    <s v="Hg 803/31.07.2012;OUG.1 din 04/01/2017;OUG.68 din 06/11/2019"/>
    <s v="mobil"/>
    <s v="Sex: I.M.;  anul nasterii:2007; locatia de baza:H Dor Marunt"/>
  </r>
  <r>
    <x v="6456"/>
    <s v="8.23.08"/>
    <m/>
    <m/>
    <s v=" Nonius 38-2 ( N 38 / 2 I)"/>
    <m/>
    <s v="TIMIŞ"/>
    <s v="-"/>
    <s v="Tara: România; Judet: TIMIŞ; -;   -; Nr: -;"/>
    <n v="2011"/>
    <n v="10300"/>
    <n v="35"/>
    <s v="in administrare"/>
    <s v="Hg 803/31.07.2012;OUG.1 din 04/01/2017;OUG.68 din 06/11/2019"/>
    <s v="mobil"/>
    <s v="Sex: I.M.;  anul nasterii:2008; locatia de baza:H Izvin"/>
  </r>
  <r>
    <x v="6457"/>
    <s v="8.23.03"/>
    <m/>
    <m/>
    <s v=" VIORICA (Cv-3 J)"/>
    <m/>
    <s v="CĂLĂRAŞI"/>
    <s v="-"/>
    <s v="Tara: România; Judet: CĂLĂRAŞI; -;   -; Nr: -;"/>
    <n v="2011"/>
    <n v="10300"/>
    <n v="51"/>
    <s v="in administrare"/>
    <s v="Hg 803/31.07.2012;OUG.1 din 04/01/2017;OUG.68 din 06/11/2019"/>
    <s v="mobil"/>
    <s v="Sex:I.M.;  anul nasterii:2008; locatia de baza:H Jegalia"/>
  </r>
  <r>
    <x v="6458"/>
    <s v="8.23.06"/>
    <m/>
    <m/>
    <s v=" Ousor IX-99 ( O 9 / 99 L )"/>
    <m/>
    <s v="BRĂILA"/>
    <s v="-"/>
    <s v="Tara: România; Judet: BRĂILA; -;   -; Nr: -;"/>
    <n v="2011"/>
    <n v="8600"/>
    <n v="9"/>
    <s v="in administrare"/>
    <s v="Hg 803/31.07.2012; HG 598/ 14-AUG-13:598/14-AUG-13;OUG.1 din 04/01/2017;OUG.68 din 06/11/2019"/>
    <s v="mobil"/>
    <s v="Subrasa= ;Anul naşterii= ;Sexul= ;Locaţia de bază= ;"/>
  </r>
  <r>
    <x v="6459"/>
    <s v="8.23.06"/>
    <m/>
    <m/>
    <s v=" Pietrosu XI-27 ( Pi 11 / 27 L )"/>
    <m/>
    <s v="SUCEAVA"/>
    <s v="-"/>
    <s v="Tara: România; Judet: SUCEAVA; -;   -; Nr: -;"/>
    <n v="2011"/>
    <n v="9400"/>
    <n v="33"/>
    <s v="in administrare"/>
    <s v="Hg 803/31.07.2012;OUG.1 din 04/01/2017;OUG.68 din 06/11/2019"/>
    <s v="mobil"/>
    <s v="Sex:I.M.;  anul nasterii:2008; locatia de baza:H Lucina"/>
  </r>
  <r>
    <x v="6460"/>
    <s v="8.23.06"/>
    <m/>
    <m/>
    <s v=" Prislop X-63 ( Pr 10 / 63 L )"/>
    <m/>
    <s v="SUCEAVA"/>
    <s v="-"/>
    <s v="Tara: România; Judet: SUCEAVA; -;   -; Nr: -;"/>
    <n v="2011"/>
    <n v="9400"/>
    <n v="33"/>
    <s v="in administrare"/>
    <s v="Hg 803/31.07.2012;OUG.1 din 04/01/2017;OUG.68 din 06/11/2019"/>
    <s v="mobil"/>
    <s v="Sex:I.M.;  anul nasterii:2008; locatia de baza:H Lucina"/>
  </r>
  <r>
    <x v="6461"/>
    <s v="8.04.01"/>
    <m/>
    <m/>
    <s v=" Padure"/>
    <s v="conform amenajamentelor silvice"/>
    <s v="BACĂU"/>
    <s v="Răchitoasa"/>
    <s v="Tara: România; Judet: BACĂU;Com Răchitoasa;   -; Nr: -;"/>
    <n v="2004"/>
    <n v="6496"/>
    <n v="4"/>
    <s v="in administrare"/>
    <s v="Hg 825/07.08.2012;OUG.1 din 04/01/2017;HG.354/18.05.2017;OUG.68 din 06/11/2019"/>
    <s v="imobil"/>
    <s v="Suprafeţe=6 ha, mp;CF=60193,60194,60195 ;Date cadastrale=313,314,315 ;"/>
  </r>
  <r>
    <x v="6462"/>
    <s v="8.23.09"/>
    <m/>
    <m/>
    <s v=" Hadban XXXVIII - 5 (H 38 / 5 M)"/>
    <m/>
    <s v="CONSTANŢA"/>
    <s v="-"/>
    <s v="Tara: România; Judet: CONSTANŢA; -;   -; Nr: -;"/>
    <n v="2011"/>
    <n v="10000"/>
    <n v="13"/>
    <s v="in administrare"/>
    <s v="Hg 803/31.07.2012;OUG.1 din 04/01/2017;OUG.68 din 06/11/2019"/>
    <s v="mobil"/>
    <s v="Sex:A.M.P.;  anul nasterii:2006; locatia de baza:H Mangalia"/>
  </r>
  <r>
    <x v="6463"/>
    <s v="8.23.09"/>
    <m/>
    <m/>
    <s v=" Siglavy Bagdaday XVIII - 7 ( SB 18 / 7 M )"/>
    <m/>
    <s v="CONSTANŢA"/>
    <s v="-"/>
    <s v="Tara: România; Judet: CONSTANŢA; -;   -; Nr: -;"/>
    <n v="2011"/>
    <n v="9400"/>
    <n v="13"/>
    <s v="in administrare"/>
    <s v="Hg 803/31.07.2012;OUG.1 din 04/01/2017;OUG.68 din 06/11/2019"/>
    <s v="mobil"/>
    <s v="Sex:I.M.;  anul nasterii:2007; locatia de baza:H Mangalia"/>
  </r>
  <r>
    <x v="6464"/>
    <s v="8.23.09"/>
    <m/>
    <m/>
    <s v=" Ibn Galal II - 34 (G 2 / 34 M)"/>
    <m/>
    <s v="CONSTANŢA"/>
    <s v="-"/>
    <s v="Tara: România; Judet: CONSTANŢA; -;   -; Nr: -;"/>
    <n v="2011"/>
    <n v="9400"/>
    <n v="13"/>
    <s v="in administrare"/>
    <s v="Hg 803/31.07.2012;OUG.1 din 04/01/2017;OUG.68 din 06/11/2019"/>
    <s v="mobil"/>
    <s v="Sex:I.M.;  anul nasterii:2006; locatia de baza:H Mangalia"/>
  </r>
  <r>
    <x v="6465"/>
    <s v="8.23.07"/>
    <m/>
    <m/>
    <s v=" Maestro XLIX - 24 ( M 49 / 24 F )"/>
    <m/>
    <s v="BRAŞOV"/>
    <s v="-"/>
    <s v="Tara: România; Judet: BRAŞOV; -;   -; Nr: -;"/>
    <n v="2011"/>
    <n v="9400"/>
    <n v="8"/>
    <s v="in administrare"/>
    <s v="Hg 803/31.07.2012;OUG.1 din 04/01/2017;OUG.68 din 06/11/2019"/>
    <s v="mobil"/>
    <s v="Sex:I.M.;  anul nasterii:2007; locatia de baza:H Sambata de Jos"/>
  </r>
  <r>
    <x v="6466"/>
    <s v="8.23.07"/>
    <m/>
    <m/>
    <s v=" Maestoso L - 7 ( M 50 / 7 F )"/>
    <m/>
    <s v="BRAŞOV"/>
    <s v="-"/>
    <s v="Tara: România; Judet: BRAŞOV; -;   -; Nr: -;"/>
    <n v="2011"/>
    <n v="10000"/>
    <n v="8"/>
    <s v="in administrare"/>
    <s v="Hg 803/31.07.2012;OUG.1 din 04/01/2017;OUG.68 din 06/11/2019"/>
    <s v="mobil"/>
    <s v="Sex:A.M.P.;  anul nasterii:2008; locatia de baza:H Sambata de Jos"/>
  </r>
  <r>
    <x v="6467"/>
    <s v="8.23.07"/>
    <m/>
    <m/>
    <s v=" Tulipan XX - 7 ( T 20 / 7 F )"/>
    <m/>
    <s v="ARAD"/>
    <s v="-"/>
    <s v="Tara: România; Judet: ARAD; -;   -; Nr: -;"/>
    <n v="2011"/>
    <n v="10000"/>
    <n v="2"/>
    <s v="in administrare"/>
    <s v="Hg 803/31.07.2012; HG 598/ 14-AUG-13:598/14-AUG-13;OUG.1 din 04/01/2017;OUG.68 din 06/11/2019"/>
    <s v="mobil"/>
    <s v="Subrasa= ;Anul naşterii= ;Sexul= ;Locaţia de bază= ;"/>
  </r>
  <r>
    <x v="6468"/>
    <s v="8.23.04"/>
    <m/>
    <m/>
    <s v=" North Star XLII - 39 ( Z 42 / 39 S )"/>
    <m/>
    <s v="OLT"/>
    <s v="-"/>
    <s v="Tara: România; Judet: OLT; -;   -; Nr: -;"/>
    <n v="2011"/>
    <n v="10000"/>
    <n v="28"/>
    <s v="in administrare"/>
    <s v="Hg 803/31.07.2012;OUG.1 din 04/01/2017;OUG.68 din 06/11/2019"/>
    <s v="mobil"/>
    <s v="Sex:A.M.P.;  anul nasterii:2008; locatia de baza:H Slatina"/>
  </r>
  <r>
    <x v="6469"/>
    <s v="8.23.04"/>
    <m/>
    <m/>
    <s v=" Furioso LXVIII - 16 ( F 68 / 16 S )"/>
    <m/>
    <s v="OLT"/>
    <s v="-"/>
    <s v="Tara: România; Judet: OLT; -;   -; Nr: -;"/>
    <n v="2011"/>
    <n v="10000"/>
    <n v="28"/>
    <s v="in administrare"/>
    <s v="Hg 803/31.07.2012;OUG.1 din 04/01/2017;OUG.68 din 06/11/2019"/>
    <s v="mobil"/>
    <s v="Sex:A.M.P.;  anul nasterii:2008; locatia de baza:H Slatina"/>
  </r>
  <r>
    <x v="6470"/>
    <s v="8.04.01"/>
    <m/>
    <m/>
    <s v=" Teren destinat impaduririi"/>
    <s v="conform amenajamentelor silvice"/>
    <s v="SIBIU"/>
    <s v="-"/>
    <s v="Tara: România; Judet: SIBIU; -;   -; Nr: -;"/>
    <n v="2006"/>
    <n v="101440"/>
    <n v="32"/>
    <s v="in administrare"/>
    <s v="Hg 825/07.08.2012;OUG.1 din 04/01/2017;HG.354/18.05.2017;OUG.68 din 06/11/2019"/>
    <s v="imobil"/>
    <s v="Suprafeţe=48 ha, mp;CF=1860 ;Date cadastrale=2666 ;"/>
  </r>
  <r>
    <x v="6471"/>
    <s v="8.04.01"/>
    <m/>
    <m/>
    <s v=" Padure"/>
    <s v="conform amenajamentelor silvice"/>
    <s v="VASLUI"/>
    <s v="-"/>
    <s v="Tara: România; Judet: VASLUI; -;   -; Nr: -;"/>
    <n v="2003"/>
    <n v="4283"/>
    <n v="37"/>
    <s v="in administrare"/>
    <s v="Hg 825/07.08.2012;OUG.1 din 04/01/2017;HG.354/18.05.2017;OUG.68 din 06/11/2019"/>
    <s v="imobil"/>
    <s v="Suprafeţe=1 ha, mp;CF=70150 ;Date cadastrale=120 ;"/>
  </r>
  <r>
    <x v="6472"/>
    <s v="8.04.01"/>
    <m/>
    <m/>
    <s v=" Teren destinat impaduririi"/>
    <s v="conform amenajamentelor silvice"/>
    <s v="SIBIU"/>
    <s v="-"/>
    <s v="Tara: România; Judet: SIBIU; -;   -; Nr: -;"/>
    <n v="2006"/>
    <n v="24379"/>
    <n v="32"/>
    <s v="in administrare"/>
    <s v="Hg 825/07.08.2012; HG 478/ 24-IUN-15;HG.478/24-IUN-15;OUG.1 din 04/01/2017;HG.354/18.05.2017;OUG.68 din 06/11/2019"/>
    <s v="imobil"/>
    <s v="Suprafeţe=11,47 ha mp;CF=100169,100170 ;Date cadastrale=1425,1426,90 ;"/>
  </r>
  <r>
    <x v="6473"/>
    <s v="8.04.01"/>
    <m/>
    <m/>
    <s v=" Padure"/>
    <s v="conform amenajamentelor silvice"/>
    <s v="BACĂU"/>
    <s v="-"/>
    <s v="Tara: România; Judet: BACĂU; -;   -; Nr: -;"/>
    <n v="2004"/>
    <n v="42008"/>
    <n v="4"/>
    <s v="in administrare"/>
    <s v="Hg 825/07.08.2012;OUG.1 din 04/01/2017;HG.354/18.05.2017;OUG.68 din 06/11/2019"/>
    <s v="imobil"/>
    <s v="Suprafeţe=8,0001 ha, mp;CF=60126 ;Date cadastrale=372 ;"/>
  </r>
  <r>
    <x v="6474"/>
    <s v="8.04.01"/>
    <m/>
    <m/>
    <s v=" Padure"/>
    <s v="conform amenajamentelor silvice"/>
    <s v="BACĂU"/>
    <s v="-"/>
    <s v="Tara: România; Judet: BACĂU; -;   -; Nr: -;"/>
    <n v="2005"/>
    <n v="4125"/>
    <n v="4"/>
    <s v="in administrare"/>
    <s v="Hg 825/07.08.2012;OUG.1 din 04/01/2017;HG.354/18.05.2017;OUG.68 din 06/11/2019"/>
    <s v="imobil"/>
    <s v="Suprafeţe=0,5 ha, mp;CF=60293 ;Date cadastrale=485 ;"/>
  </r>
  <r>
    <x v="6475"/>
    <s v="8.04.01"/>
    <m/>
    <m/>
    <s v=" Padure"/>
    <s v="conform amenajamentelor silvice"/>
    <s v="BACĂU"/>
    <s v="-"/>
    <s v="Tara: România; Judet: BACĂU; -;   -; Nr: -;"/>
    <n v="2004"/>
    <n v="8093"/>
    <n v="4"/>
    <s v="in administrare"/>
    <s v="Hg 825/07.08.2012;OUG.1 din 04/01/2017;HG.354/18.05.2017;OUG.68 din 06/11/2019"/>
    <s v="imobil"/>
    <s v="Suprafeţe=1 ha, mp;CF=60294 ;Date cadastrale=486 ;"/>
  </r>
  <r>
    <x v="6476"/>
    <s v="8.04.01"/>
    <m/>
    <m/>
    <s v=" Padure"/>
    <s v="conform amenajamentelor silvice"/>
    <s v="BACĂU"/>
    <s v="-"/>
    <s v="Tara: România; Judet: BACĂU; -;   -; Nr: -;"/>
    <n v="2004"/>
    <n v="4074"/>
    <n v="4"/>
    <s v="in administrare"/>
    <s v="Hg 825/07.08.2012;OUG.1 din 04/01/2017;HG.354/18.05.2017;OUG.68 din 06/11/2019"/>
    <s v="imobil"/>
    <s v="Suprafeţe=0,5 ha, mp;CF=60317 ;Date cadastrale=511 ;"/>
  </r>
  <r>
    <x v="6477"/>
    <s v="8.04.01"/>
    <m/>
    <m/>
    <s v=" Padure"/>
    <s v="conform amenajamentelor silvice"/>
    <s v="BACĂU"/>
    <s v="-"/>
    <s v="Tara: România; Judet: BACĂU; -;   -; Nr: -;"/>
    <n v="2003"/>
    <n v="9336"/>
    <n v="4"/>
    <s v="in administrare"/>
    <s v="Hg 825/07.08.2012;OUG.1 din 04/01/2017;HG.354/18.05.2017;OUG.68 din 06/11/2019"/>
    <s v="imobil"/>
    <s v="Suprafeţe=1,5 ha, mp;CF=60529 ;Date cadastrale=457 ;"/>
  </r>
  <r>
    <x v="6478"/>
    <s v="8.04.01"/>
    <m/>
    <m/>
    <s v=" Padure"/>
    <s v="conform amenajamentelor silvice"/>
    <s v="BACĂU"/>
    <s v="-"/>
    <s v="Tara: România; Judet: BACĂU; -;   -; Nr: -;"/>
    <n v="2003"/>
    <n v="31283"/>
    <n v="4"/>
    <s v="in administrare"/>
    <s v="Hg 825/07.08.2012;OUG.1 din 04/01/2017;HG.354/18.05.2017;OUG.68 din 06/11/2019"/>
    <s v="imobil"/>
    <s v="Suprafeţe=8,8901 ha, mp;CF=60166 ;Date cadastrale=319 ;"/>
  </r>
  <r>
    <x v="6479"/>
    <s v="8.04.01"/>
    <m/>
    <m/>
    <s v=" Padure"/>
    <s v="conform amenajamentelor silvice"/>
    <s v="BACĂU"/>
    <s v="-"/>
    <s v="Tara: România; Judet: BACĂU; -;   -; Nr: -;"/>
    <n v="2003"/>
    <n v="14316"/>
    <n v="4"/>
    <s v="in administrare"/>
    <s v="Hg 825/07.08.2012;OUG.1 din 04/01/2017;HG.354/18.05.2017;OUG.68 din 06/11/2019"/>
    <s v="imobil"/>
    <s v="Suprafeţe=4 ha, mp;CF=60165 ;Date cadastrale=320 ;"/>
  </r>
  <r>
    <x v="6480"/>
    <s v="8.04.01"/>
    <m/>
    <m/>
    <s v=" Padure"/>
    <s v="conform amenajamentelor silvice"/>
    <s v="BACĂU"/>
    <s v="-"/>
    <s v="Tara: România; Judet: BACĂU; -;   -; Nr: -;"/>
    <n v="2003"/>
    <n v="2853"/>
    <n v="4"/>
    <s v="in administrare"/>
    <s v="Hg 825/07.08.2012;OUG.1 din 04/01/2017;HG.354/18.05.2017;OUG.68 din 06/11/2019"/>
    <s v="imobil"/>
    <s v="Suprafeţe=1,05 ha, mp;CF=60208 ;Date cadastrale=307 ;"/>
  </r>
  <r>
    <x v="6481"/>
    <s v="8.04.01"/>
    <m/>
    <m/>
    <s v=" Padure"/>
    <s v="conform amenajamentelor silvice"/>
    <s v="BACĂU"/>
    <s v="-"/>
    <s v="Tara: România; Judet: BACĂU; -;   -; Nr: -;"/>
    <n v="2003"/>
    <n v="2320"/>
    <n v="4"/>
    <s v="in administrare"/>
    <s v="Hg 825/07.08.2012;OUG.1 din 04/01/2017;HG.354/18.05.2017;OUG.68 din 06/11/2019"/>
    <s v="imobil"/>
    <s v="Suprafeţe=0,7927 ha, mp;CF=60210 ;Date cadastrale=327 ;"/>
  </r>
  <r>
    <x v="6482"/>
    <s v="8.04.01"/>
    <m/>
    <m/>
    <s v=" Padure"/>
    <s v="conform amenajamentelor silvice"/>
    <s v="BACĂU"/>
    <s v="-"/>
    <s v="Tara: România; Judet: BACĂU; -;   -; Nr: -;"/>
    <n v="2003"/>
    <n v="5389"/>
    <n v="4"/>
    <s v="in administrare"/>
    <s v="Hg 825/07.08.2012;OUG.1 din 04/01/2017;HG.354/18.05.2017;OUG.68 din 06/11/2019"/>
    <s v="imobil"/>
    <s v="Suprafeţe=1,74 ha mp;CF=60211 ;Date cadastrale=311 ;"/>
  </r>
  <r>
    <x v="6483"/>
    <s v="8.04.01"/>
    <m/>
    <m/>
    <s v=" Padure"/>
    <s v="conform amenajamentelor silvice"/>
    <s v="BACĂU"/>
    <s v="-"/>
    <s v="Tara: România; Judet: BACĂU; -;   -; Nr: -;"/>
    <n v="2004"/>
    <n v="1723"/>
    <n v="4"/>
    <s v="in administrare"/>
    <s v="Hg 825/07.08.2012;OUG.1 din 04/01/2017;HG.354/18.05.2017;OUG.68 din 06/11/2019"/>
    <s v="imobil"/>
    <s v="Suprafeţe=0,2 ha mp;CF=60279 ;Date cadastrale=497 ;"/>
  </r>
  <r>
    <x v="6484"/>
    <s v="8.04.01"/>
    <m/>
    <m/>
    <s v=" Padure"/>
    <s v="conform amenajamentelor silvice"/>
    <s v="BACĂU"/>
    <s v="-"/>
    <s v="Tara: România; Judet: BACĂU; -;   -; Nr: -;"/>
    <n v="2003"/>
    <n v="23534"/>
    <n v="4"/>
    <s v="in administrare"/>
    <s v="Hg 825/07.08.2012;OUG.1 din 04/01/2017;HG.354/18.05.2017;OUG.68 din 06/11/2019"/>
    <s v="imobil"/>
    <s v="Suprafeţe=5,8072 ha, mp;CF=60066,60182,60183 ;Date cadastrale=220,227,225 ;"/>
  </r>
  <r>
    <x v="6485"/>
    <s v="8.04.01"/>
    <m/>
    <m/>
    <s v=" Padure"/>
    <s v="conform amenajamentelor silvice"/>
    <s v="BACĂU"/>
    <s v="-"/>
    <s v="Tara: România; Judet: BACĂU; -;   -; Nr: -;"/>
    <n v="2004"/>
    <n v="23480"/>
    <n v="4"/>
    <s v="in administrare"/>
    <s v="Hg 825/07.08.2012;OUG.1 din 04/01/2017;HG.354/18.05.2017;OUG.68 din 06/11/2019"/>
    <s v="imobil"/>
    <s v="Suprafeţe=5,9999 ha, mp;CF=60137 ;Date cadastrale=474 ;"/>
  </r>
  <r>
    <x v="6486"/>
    <s v="8.04.01"/>
    <m/>
    <m/>
    <s v=" Padure"/>
    <s v="conform amenajamentelor silvice"/>
    <s v="BACĂU"/>
    <s v="-"/>
    <s v="Tara: România; Judet: BACĂU; -;   -; Nr: -;"/>
    <n v="2003"/>
    <n v="28809"/>
    <n v="4"/>
    <s v="in administrare"/>
    <s v="Hg 825/07.08.2012;OUG.1 din 04/01/2017;HG.354/18.05.2017;OUG.68 din 06/11/2019"/>
    <s v="imobil"/>
    <s v="Suprafeţe=8,0001 ha, mp;CF=60264 ;Date cadastrale=474 ;"/>
  </r>
  <r>
    <x v="6487"/>
    <s v="8.04.01"/>
    <m/>
    <m/>
    <s v=" Padure"/>
    <s v="conform amenajamentelor silvice"/>
    <s v="BACĂU"/>
    <s v="-"/>
    <s v="Tara: România; Judet: BACĂU; -;   -; Nr: -;"/>
    <n v="2004"/>
    <n v="7051"/>
    <n v="4"/>
    <s v="in administrare"/>
    <s v="Hg 825/07.08.2012;OUG.1 din 04/01/2017;HG.354/18.05.2017;OUG.68 din 06/11/2019"/>
    <s v="imobil"/>
    <s v="Suprafeţe=7,3601 ha. mp;CF=60856 ;Date cadastrale=1105 ;"/>
  </r>
  <r>
    <x v="6488"/>
    <s v="8.04.01"/>
    <m/>
    <m/>
    <s v=" Teren destinat impaduririi"/>
    <s v="conform amenajamentelor silvice"/>
    <s v="BOTOŞANI"/>
    <s v="-"/>
    <s v="Tara: România; Judet: BOTOŞANI; -;   -; Nr: -;"/>
    <n v="2005"/>
    <n v="84387"/>
    <n v="7"/>
    <s v="in administrare"/>
    <s v="Hg 825/07.08.2012; HG 478/ 24-IUN-15;HG.478/24-IUN-15;OUG.1 din 04/01/2017;HG.354/18.05.2017;OUG.68 din 06/11/2019"/>
    <s v="imobil"/>
    <s v="Suprafeţe=12,1786 ha mp;CF=50321,50326 ;Date cadastrale=174, 175 ;"/>
  </r>
  <r>
    <x v="6489"/>
    <s v="8.04.01"/>
    <m/>
    <m/>
    <s v=" Teren destinat impaduririi"/>
    <s v="conform amenajamentelor silvice"/>
    <s v="BOTOŞANI"/>
    <s v="-"/>
    <s v="Tara: România; Judet: BOTOŞANI; -;   -; Nr: -;"/>
    <n v="2007"/>
    <n v="74004"/>
    <n v="7"/>
    <s v="in administrare"/>
    <s v="Hg 825/07.08.2012; HG 478/ 24-IUN-15;HG.478/24-IUN-15;OUG.1 din 04/01/2017;HG.354/18.05.2017;OUG.68 din 06/11/2019"/>
    <s v="imobil"/>
    <s v="Suprafeţe=8 ha mp;CF=50322, 50324, 50329, 50330 ;Date cadastrale=333, 334, 335, 336 ;"/>
  </r>
  <r>
    <x v="6490"/>
    <s v="8.04.01"/>
    <m/>
    <m/>
    <s v=" Padure"/>
    <s v="conform amenajamentelor silvice"/>
    <s v="BOTOŞANI"/>
    <s v="-"/>
    <s v="Tara: România; Judet: BOTOŞANI; -;   -; Nr: -;"/>
    <n v="2004"/>
    <n v="41399"/>
    <n v="7"/>
    <s v="in administrare"/>
    <s v="Hg 825/07.08.2012;OUG.1 din 04/01/2017;HG.354/18.05.2017;OUG.68 din 06/11/2019"/>
    <s v="imobil"/>
    <s v="Suprafeţe=9 ha, mp;CF=50290,50291 ;Date cadastrale=350,352 ;"/>
  </r>
  <r>
    <x v="6491"/>
    <s v="8.04.01"/>
    <m/>
    <m/>
    <s v=" Teren destinat impaduririi"/>
    <s v="conform amenajamentelor silvice"/>
    <s v="BOTOŞANI"/>
    <s v="-"/>
    <s v="Tara: România; Judet: BOTOŞANI; -;   -; Nr: -;"/>
    <n v="2006"/>
    <n v="14035"/>
    <n v="7"/>
    <s v="in administrare"/>
    <s v="Hg 825/07.08.2012; HG 478/ 24-IUN-15;HG.478/24-IUN-15;OUG.1 din 04/01/2017;HG.354/18.05.2017;OUG.68 din 06/11/2019"/>
    <s v="imobil"/>
    <s v="Suprafeţe=2,1438 ha mp;CF=50311,50312,50313,50314,50315 ;Date cadastrale=87,89,84,86,85 ;"/>
  </r>
  <r>
    <x v="6492"/>
    <s v="8.04.01"/>
    <m/>
    <m/>
    <s v=" Teren destinat impaduririi"/>
    <s v="conform amenajamentelor silvice"/>
    <s v="BOTOŞANI"/>
    <s v="-"/>
    <s v="Tara: România; Judet: BOTOŞANI; -;   -; Nr: -;"/>
    <n v="2006"/>
    <n v="265251"/>
    <n v="7"/>
    <s v="in administrare"/>
    <s v="Hg 825/07.08.2012;OUG.1 din 04/01/2017;HG.354/18.05.2017;OUG.68 din 06/11/2019"/>
    <s v="imobil"/>
    <s v="Suprafeţe=164,9609 ha, mp;CF=50232,50234,50235,50236,50237 ;Date cadastrale=236,238,239,237,240 ;"/>
  </r>
  <r>
    <x v="6493"/>
    <s v="8.04.01"/>
    <m/>
    <m/>
    <s v=" Teren destinat impaduririi"/>
    <s v="conform amenajamentelor silvice"/>
    <s v="IAŞI"/>
    <s v="-"/>
    <s v="Tara: România; Judet: IAŞI; -;   -; Nr: -;"/>
    <n v="2004"/>
    <n v="2499"/>
    <n v="22"/>
    <s v="in administrare"/>
    <s v="Hg 825/07.08.2012;OUG.1 din 04/01/2017;HG.354/18.05.2017;OUG.68 din 06/11/2019"/>
    <s v="imobil"/>
    <s v="Suprafeţe=1,0698 ha, mp;CF=61671,61670 ;Date cadastrale=1370,1371 ;"/>
  </r>
  <r>
    <x v="6494"/>
    <s v="8.04.01"/>
    <m/>
    <m/>
    <s v=" Padure"/>
    <s v="conform amenajamentelor silvice"/>
    <s v="IAŞI"/>
    <s v="-"/>
    <s v="Tara: România; Judet: IAŞI; -;   -; Nr: -;"/>
    <n v="2004"/>
    <n v="39852"/>
    <n v="22"/>
    <s v="in administrare"/>
    <s v="Hg 825/07.08.2012;OUG.1 din 04/01/2017;HG.354/18.05.2017;OUG.68 din 06/11/2019"/>
    <s v="imobil"/>
    <s v="Suprafeţe=5,5 ha, mp;CF=60335 ;Date cadastrale=60335 ;"/>
  </r>
  <r>
    <x v="6495"/>
    <s v="8.04.01"/>
    <m/>
    <m/>
    <s v=" Padure"/>
    <s v="conform amenajamentelor silvice"/>
    <s v="IAŞI"/>
    <s v="-"/>
    <s v="Tara: România; Judet: IAŞI; -;   -; Nr: -;"/>
    <n v="2004"/>
    <n v="33932"/>
    <n v="22"/>
    <s v="in administrare"/>
    <s v="Hg 825/07.08.2012;OUG.1 din 04/01/2017;HG.354/18.05.2017;OUG.68 din 06/11/2019"/>
    <s v="imobil"/>
    <s v="Suprafeţe=5 HA mp;CF=60343 ;Date cadastrale=60343 ;"/>
  </r>
  <r>
    <x v="6496"/>
    <s v="8.04.01"/>
    <m/>
    <m/>
    <s v=" Padure"/>
    <s v="conform amenajamentelor silvice"/>
    <s v="IAŞI"/>
    <s v="-"/>
    <s v="Tara: România; Judet: IAŞI; -;   -; Nr: -;"/>
    <n v="2004"/>
    <n v="28455"/>
    <n v="22"/>
    <s v="in administrare"/>
    <s v="Hg 825/07.08.2012;OUG.1 din 04/01/2017;HG.354/18.05.2017;OUG.68 din 06/11/2019"/>
    <s v="imobil"/>
    <s v="Suprafeţe=4,5 ha, mp;CF=60423 ;Date cadastrale=157 ;"/>
  </r>
  <r>
    <x v="6497"/>
    <s v="8.23.04"/>
    <m/>
    <m/>
    <s v=" North Star XLIII  - 64 ( Z 43 / 64 S )"/>
    <m/>
    <s v="OLT"/>
    <s v="-"/>
    <s v="Tara: România; Judet: OLT; -;   -; Nr: -;"/>
    <n v="2011"/>
    <n v="10000"/>
    <n v="28"/>
    <s v="in administrare"/>
    <s v="Hg 803/31.07.2012;OUG.1 din 04/01/2017;OUG.68 din 06/11/2019"/>
    <s v="mobil"/>
    <s v="Sex:A.M.P.;  anul nasterii:2008; locatia de baza:H Slatina"/>
  </r>
  <r>
    <x v="6498"/>
    <s v="8.23.11"/>
    <m/>
    <m/>
    <s v=" MEDIUM (Fu 10/D)"/>
    <m/>
    <s v="BUZĂU"/>
    <s v="-"/>
    <s v="Tara: România; Judet: BUZĂU; -;   -; Nr: -;"/>
    <n v="2011"/>
    <n v="9400"/>
    <n v="10"/>
    <s v="in administrare"/>
    <s v="Hg 803/31.07.2012;OUG.1 din 04/01/2017;OUG.68 din 06/11/2019"/>
    <s v="mobil"/>
    <s v="Sex:A.M.P.;  anul nasterii:2008; locatia de baza:H Rusetu"/>
  </r>
  <r>
    <x v="6499"/>
    <s v="8.23.12"/>
    <m/>
    <m/>
    <s v=" Siglavy Bagdady XVII-17 ( SB 17 / 17 R )"/>
    <m/>
    <s v="SUCEAVA"/>
    <s v="-"/>
    <s v="Tara: România; Judet: SUCEAVA; -;   -; Nr: -;"/>
    <n v="2011"/>
    <n v="9400"/>
    <n v="33"/>
    <s v="in administrare"/>
    <s v="Hg 803/31.07.2012;OUG.1 din 04/01/2017;OUG.68 din 06/11/2019"/>
    <s v="mobil"/>
    <s v="Sex:I.M.;  anul nasterii:2006; locatia de baza:H Radauti"/>
  </r>
  <r>
    <x v="6500"/>
    <s v="8.23.12"/>
    <m/>
    <m/>
    <s v=" Dahoman XXXIX-89 ( D 39 / 89 R )"/>
    <m/>
    <s v="SUCEAVA"/>
    <s v="-"/>
    <s v="Tara: România; Judet: SUCEAVA; -;   -; Nr: -;"/>
    <n v="2011"/>
    <n v="9400"/>
    <n v="33"/>
    <s v="in administrare"/>
    <s v="Hg 803/31.07.2012;OUG.1 din 04/01/2017;OUG.68 din 06/11/2019"/>
    <s v="mobil"/>
    <s v="Sex:I.M.;  anul nasterii:2008; locatia de baza:H Radauti"/>
  </r>
  <r>
    <x v="6501"/>
    <s v="8.23.05"/>
    <m/>
    <m/>
    <s v=" Gidran XLIII - 34 ( G 43 / 43 T )"/>
    <m/>
    <s v="BRĂILA"/>
    <s v="-"/>
    <s v="Tara: România; Judet: BRĂILA; -;   -; Nr: -;"/>
    <n v="2011"/>
    <n v="10000"/>
    <n v="9"/>
    <s v="in administrare"/>
    <s v="Hg 803/31.07.2012; HG 598/ 14-AUG-13:598/14-AUG-13;OUG.1 din 04/01/2017;OUG.68 din 06/11/2019"/>
    <s v="mobil"/>
    <s v="Subrasa= ;Anul naşterii= ;Sexul= ;Locaţia de bază= ;"/>
  </r>
  <r>
    <x v="6502"/>
    <s v="8.04.01"/>
    <m/>
    <m/>
    <s v=" Padure"/>
    <s v="conform amenajamentelor silvice"/>
    <s v="NEAMŢ"/>
    <s v="-"/>
    <s v="Tara: România; Judet: NEAMŢ; -;   -; Nr: -;"/>
    <n v="2004"/>
    <n v="24173"/>
    <n v="27"/>
    <s v="in administrare"/>
    <s v="Hg 825/07.08.2012; HG 478/ 24-IUN-15;HG.478/24-IUN-15;OUG.1 din 04/01/2017;HG.354/18.05.2017;OUG.68 din 06/11/2019"/>
    <s v="imobil"/>
    <s v="Suprafeţe=0,7264 ha mp;CF=50659 ;Date cadastrale=538 ;"/>
  </r>
  <r>
    <x v="6503"/>
    <s v="8.04.01"/>
    <m/>
    <m/>
    <s v=" Teren destinat impaduririi"/>
    <s v="conform amenajamentelor silvice"/>
    <s v="VASLUI"/>
    <s v="-"/>
    <s v="Tara: România; Judet: VASLUI; -;   -; Nr: -;"/>
    <n v="2007"/>
    <n v="18474"/>
    <n v="37"/>
    <s v="in administrare"/>
    <s v="Hg 825/07.08.2012;OUG.1 din 04/01/2017;HG.354/18.05.2017;OUG.68 din 06/11/2019"/>
    <s v="imobil"/>
    <s v="Suprafeţe=11,7491 ha, mp;CF=72756,72757 ;Date cadastrale=958,959 ;"/>
  </r>
  <r>
    <x v="6504"/>
    <s v="8.04.01"/>
    <m/>
    <m/>
    <s v=" Padure"/>
    <s v="conform amenajamentelor silvice"/>
    <s v="VASLUI"/>
    <s v="-"/>
    <s v="Tara: România; Judet: VASLUI; -;   -; Nr: -;"/>
    <n v="2003"/>
    <n v="10850"/>
    <n v="37"/>
    <s v="in administrare"/>
    <s v="Hg 825/07.08.2012;OUG.1 din 04/01/2017;HG.354/18.05.2017;OUG.68 din 06/11/2019"/>
    <s v="imobil"/>
    <s v="Suprafeţe=1,8139 ha, mp;CF=73372 ;Date cadastrale=140 ;"/>
  </r>
  <r>
    <x v="6505"/>
    <s v="8.04.01"/>
    <m/>
    <m/>
    <s v=" Teren destinat impaduririi"/>
    <s v="conform amenajamentelor silvice"/>
    <s v="VASLUI"/>
    <s v="-"/>
    <s v="Tara: România; Judet: VASLUI; -;   -; Nr: -;"/>
    <n v="2007"/>
    <n v="13973"/>
    <n v="37"/>
    <s v="in administrare"/>
    <s v="Hg 825/07.08.2012;OUG.1 din 04/01/2017;HG.354/18.05.2017;OUG.68 din 06/11/2019"/>
    <s v="imobil"/>
    <s v="Suprafeţe=9,2614 ha, mp;CF=70468 ;Date cadastrale=433 ;"/>
  </r>
  <r>
    <x v="6506"/>
    <s v="8.04.01"/>
    <m/>
    <m/>
    <s v=" Teren destinat impaduririi"/>
    <s v="conform amenajamentelor silvice"/>
    <s v="VASLUI"/>
    <s v="-"/>
    <s v="Tara: România; Judet: VASLUI; -;   -; Nr: -;"/>
    <n v="2007"/>
    <n v="42115"/>
    <n v="37"/>
    <s v="in administrare"/>
    <s v="Hg 825/07.08.2012;OUG.1 din 04/01/2017;HG.354/18.05.2017;OUG.68 din 06/11/2019"/>
    <s v="imobil"/>
    <s v="Suprafeţe=25,0030 ha, mp;CF=70493,70506 ;Date cadastrale=557,559 ;"/>
  </r>
  <r>
    <x v="6507"/>
    <s v="8.04.01"/>
    <m/>
    <m/>
    <s v=" Teren destinat impaduririi"/>
    <s v="conform amenajamentelor silvice"/>
    <s v="VASLUI"/>
    <s v="-"/>
    <s v="Tara: România; Judet: VASLUI; -;   -; Nr: -;"/>
    <n v="2008"/>
    <n v="3748"/>
    <n v="37"/>
    <s v="in administrare"/>
    <s v="Hg 825/07.08.2012;OUG.1 din 04/01/2017;HG.354/18.05.2017;OUG.68 din 06/11/2019"/>
    <s v="imobil"/>
    <s v="Suprafeţe=2,3420 ha, mp;CF=73505 ;Date cadastrale=367 ;"/>
  </r>
  <r>
    <x v="6508"/>
    <s v="8.30.01"/>
    <m/>
    <m/>
    <s v="CT Raul Doamnei Cernat"/>
    <m/>
    <s v="ARGEŞ"/>
    <s v="-"/>
    <s v="Tara: România; Judet: ARGEŞ; -;   -; Nr: -;"/>
    <n v="2004"/>
    <n v="3025221"/>
    <n v="3"/>
    <s v="in administrare"/>
    <s v="HG 987/2012; HG 478/ 24-IUN-15;HG.478/24-IUN-15;OUG.1 din 04/01/2017;HG.354/18.05.2017;OUG.68 din 06/11/2019;HG.846/08.10.2020"/>
    <s v="imobil"/>
    <s v="Lungime albie corectată/consolidată=3,4 km;"/>
  </r>
  <r>
    <x v="6509"/>
    <s v="8.30.01"/>
    <m/>
    <m/>
    <s v="CT din Bazinul hidrografic Raul Doamnei"/>
    <m/>
    <s v="ARGEŞ"/>
    <s v="-"/>
    <s v="Tara: România; Judet: ARGEŞ; -;   -; Nr: -;"/>
    <n v="2003"/>
    <n v="1542937"/>
    <n v="3"/>
    <s v="in administrare"/>
    <s v="HG 987/2012; HG 478/ 24-IUN-15;HG.478/24-IUN-15;OUG.1 din 04/01/2017;HG.354/18.05.2017;OUG.68 din 06/11/2019;HG.846/08.10.2020"/>
    <s v="imobil"/>
    <s v="Lungime albie corectată/consolidată=2,3 km;"/>
  </r>
  <r>
    <x v="6510"/>
    <s v="8.30.01"/>
    <m/>
    <m/>
    <s v="Corectare torenti Slanicel"/>
    <m/>
    <s v="BACĂU"/>
    <s v="-"/>
    <s v="Tara: România; Judet: BACĂU; -;   -; Nr: -;"/>
    <n v="2008"/>
    <n v="935651"/>
    <n v="4"/>
    <s v="in administrare"/>
    <s v="HG 987/2012;OUG.1 din 04/01/2017;HG.354/18.05.2017;OUG.68 din 06/11/2019;HG.846/08.10.2020"/>
    <s v="imobil"/>
    <s v="Lungime albie corectată/consolidată=1,9 km;"/>
  </r>
  <r>
    <x v="6511"/>
    <s v="8.30.01"/>
    <m/>
    <m/>
    <s v="CT Caputeanu"/>
    <m/>
    <s v="BACĂU"/>
    <s v="-"/>
    <s v="Tara: România; Judet: BACĂU; -;   -; Nr: -;"/>
    <n v="2011"/>
    <n v="1420750"/>
    <n v="4"/>
    <s v="in administrare"/>
    <s v="HG 987/2012; HG 478/ 24-IUN-15;HG.478/24-IUN-15;OUG.1 din 04/01/2017;HG.354/18.05.2017;OUG.68 din 06/11/2019;HG.846/08.10.2020"/>
    <s v="imobil"/>
    <s v="Lungime albie corectată/consolidată=1,1 km;"/>
  </r>
  <r>
    <x v="6512"/>
    <s v="8.30.01"/>
    <m/>
    <m/>
    <s v="CT Pufu, etapa II"/>
    <m/>
    <s v="BACĂU"/>
    <s v="-"/>
    <s v="Tara: România; Judet: BACĂU; -;   -; Nr: -;"/>
    <n v="2011"/>
    <n v="566634"/>
    <n v="4"/>
    <s v="in administrare"/>
    <s v="HG 987/2012; HG 478/ 24-IUN-15;HG.478/24-IUN-15;OUG.1 din 04/01/2017;HG.354/18.05.2017;OUG.68 din 06/11/2019;HG.846/08.10.2020"/>
    <s v="imobil"/>
    <s v="Lungime albie corectată/consolidată=0,8 km;"/>
  </r>
  <r>
    <x v="6513"/>
    <s v="8.30.01"/>
    <m/>
    <m/>
    <s v="Corectare torenti Izvorul Bailor"/>
    <m/>
    <s v="BISTRIŢA-NĂSĂUD"/>
    <s v="-"/>
    <s v="Tara: România; Judet: BISTRIŢA-NĂSĂUD; -;   -; Nr: -;"/>
    <n v="2009"/>
    <n v="1442015"/>
    <n v="6"/>
    <s v="in administrare"/>
    <s v="HG 987/2012;OUG.1 din 04/01/2017;HG.354/18.05.2017;OUG.68 din 06/11/2019;HG.846/08.10.2020"/>
    <s v="imobil"/>
    <s v="Lungime albie corectată/consolidată=1,4 km;"/>
  </r>
  <r>
    <x v="6514"/>
    <s v="8.30.01"/>
    <m/>
    <m/>
    <s v="Corectare torenti Basca Mare"/>
    <m/>
    <s v="BUZĂU"/>
    <s v="-"/>
    <s v="Tara: România; Judet: BUZĂU; -;   -; Nr: -;"/>
    <n v="2004"/>
    <n v="215061"/>
    <n v="10"/>
    <s v="in administrare"/>
    <s v="HG 987/2012;OUG.1 din 04/01/2017;HG.354/18.05.2017;OUG.68 din 06/11/2019;HG.846/08.10.2020"/>
    <s v="imobil"/>
    <s v="Lungime albie corectată/consolidată=2,4 km;"/>
  </r>
  <r>
    <x v="6515"/>
    <s v="8.30.01"/>
    <m/>
    <m/>
    <s v="Corectare torenti Valea Stanciului"/>
    <m/>
    <s v="CLUJ"/>
    <s v="-"/>
    <s v="Tara: România; Judet: CLUJ; -;   -; Nr: -;"/>
    <n v="2009"/>
    <n v="887082"/>
    <n v="12"/>
    <s v="in administrare"/>
    <s v="HG 987/2012;OUG.1 din 04/01/2017;HG.354/18.05.2017;OUG.68 din 06/11/2019;HG.846/08.10.2020"/>
    <s v="imobil"/>
    <s v="Lungime albie corectată/consolidată=2,13 km;"/>
  </r>
  <r>
    <x v="6516"/>
    <s v="8.30.01"/>
    <m/>
    <m/>
    <s v="Corectare torenti Valea Cetatii"/>
    <m/>
    <s v="CLUJ"/>
    <s v="-"/>
    <s v="Tara: România; Judet: CLUJ; -;   -; Nr: -;"/>
    <n v="2010"/>
    <n v="1290618"/>
    <n v="12"/>
    <s v="in administrare"/>
    <s v="HG 987/2012;OUG.1 din 04/01/2017;HG.354/18.05.2017;OUG.68 din 06/11/2019;HG.846/08.10.2020"/>
    <s v="imobil"/>
    <s v="Lungime albie corectată/consolidată=1,1 km;"/>
  </r>
  <r>
    <x v="6517"/>
    <s v="8.30.01"/>
    <m/>
    <m/>
    <s v="Corectare torenti Malu cu Flori"/>
    <m/>
    <s v="DÂMBOVIŢA"/>
    <s v="-"/>
    <s v="Tara: România; Judet: DÂMBOVIŢA; -;   -; Nr: -;"/>
    <n v="2005"/>
    <n v="866215"/>
    <n v="15"/>
    <s v="in administrare"/>
    <s v="HG 987/2012; HG 478/ 24-IUN-15;HG.478/24-IUN-15;OUG.1 din 04/01/2017;HG.354/18.05.2017;OUG.68 din 06/11/2019;HG.846/08.10.2020"/>
    <s v="imobil"/>
    <s v="Lungime albie corectată/consolidată=2,6 km;"/>
  </r>
  <r>
    <x v="6518"/>
    <s v="8.30.01"/>
    <m/>
    <m/>
    <s v="Corectare torenti din Bazinul hidrografic Rau Barbat"/>
    <m/>
    <s v="HUNEDOARA"/>
    <s v="-"/>
    <s v="Tara: România; Judet: HUNEDOARA; -;   -; Nr: -;"/>
    <n v="2004"/>
    <n v="2149100"/>
    <n v="20"/>
    <s v="in administrare"/>
    <s v="HG 987/2012;OUG.1 din 04/01/2017;HG.354/18.05.2017;OUG.68 din 06/11/2019;HG.846/08.10.2020"/>
    <s v="imobil"/>
    <s v="Lungime albie corectată/consolidată=2,6 km;"/>
  </r>
  <r>
    <x v="6519"/>
    <s v="8.30.01"/>
    <m/>
    <m/>
    <s v="CT din Bazinul hidrografic Jiul de Vest"/>
    <m/>
    <s v="HUNEDOARA"/>
    <s v="-"/>
    <s v="Tara: România; Judet: HUNEDOARA; -;   -; Nr: -;"/>
    <n v="2008"/>
    <n v="1492682"/>
    <n v="20"/>
    <s v="in administrare"/>
    <s v="HG 987/2012; HG 478/ 24-IUN-15;HG.478/24-IUN-15;OUG.1 din 04/01/2017;HG.354/18.05.2017;OUG.68 din 06/11/2019;HG.846/08.10.2020"/>
    <s v="imobil"/>
    <s v="Lungime albie corectată/consolidată=2,02 km;"/>
  </r>
  <r>
    <x v="6520"/>
    <s v="8.30.01"/>
    <m/>
    <m/>
    <s v="CT Urlatoarea"/>
    <m/>
    <s v="PRAHOVA"/>
    <s v="-"/>
    <s v="Tara: România; Judet: PRAHOVA; -;   -; Nr: -;"/>
    <n v="2006"/>
    <n v="2648756"/>
    <n v="29"/>
    <s v="in administrare"/>
    <s v="HG 987/2012; HG 478/ 24-IUN-15;HG.478/24-IUN-15;OUG.1 din 04/01/2017;HG.354/18.05.2017;OUG.68 din 06/11/2019;HG.846/08.10.2020"/>
    <s v="imobil"/>
    <s v="Lungime albie corectată/consolidată=1,7 km;"/>
  </r>
  <r>
    <x v="6521"/>
    <s v="8.30.01"/>
    <m/>
    <m/>
    <s v="Corectare torenti Bazinul hidrografic Salatruc"/>
    <m/>
    <s v="SUCEAVA"/>
    <s v="-"/>
    <s v="Tara: România; Judet: SUCEAVA; -;   -; Nr: -;"/>
    <n v="2006"/>
    <n v="985762"/>
    <n v="33"/>
    <s v="in administrare"/>
    <s v="HG 987/2012;OUG.1 din 04/01/2017;HG.354/18.05.2017;OUG.68 din 06/11/2019;HG.846/08.10.2020"/>
    <s v="imobil"/>
    <s v="Lungime albie corectată/consolidată=1,1 km;"/>
  </r>
  <r>
    <x v="6522"/>
    <s v="8.04.01"/>
    <m/>
    <m/>
    <s v="Teren destinat impaduririi"/>
    <s v="conform amenajamentului silvic"/>
    <s v="ARGEŞ"/>
    <s v="-"/>
    <s v="Tara: România; Judet: ARGEŞ; -;   -; Nr: -;"/>
    <n v="2003"/>
    <n v="12966"/>
    <n v="3"/>
    <s v="in administrare"/>
    <s v="HG 460/10-IUL-13:460/10-IUL-13;OUG.1 din 04/01/2017;HG.354/18.05.2017;OUG.68 din 06/11/2019"/>
    <s v="imobil"/>
    <s v="Suprafeţe=99989 mp;CF=70091 ;Date cadastrale=288 ;"/>
  </r>
  <r>
    <x v="6523"/>
    <s v="8.30.01"/>
    <m/>
    <m/>
    <s v="Corectarea torenti din bazinul hidrografic Paraul Porcului"/>
    <s v="conform amenajamentului silvic"/>
    <s v="VRANCEA"/>
    <s v="-"/>
    <s v="Tara: România; Judet: VRANCEA; -;   -; Nr: -;"/>
    <n v="2011"/>
    <n v="3227649"/>
    <n v="39"/>
    <s v="in administrare"/>
    <s v="HG 783/09-OCT-13;OUG.1 din 04/01/2017;HG.354/18.05.2017;OUG.68 din 06/11/2019;HG.846/08.10.2020"/>
    <s v="imobil"/>
    <s v="Lungime albie corectată/consolidată=1,5 km;"/>
  </r>
  <r>
    <x v="6524"/>
    <s v="8.04.01"/>
    <m/>
    <m/>
    <s v="Teren destinat impaduririi"/>
    <s v="conform amenajamentului silvic"/>
    <s v="ARGEŞ"/>
    <s v="Negraşi"/>
    <s v="Tara: România; Judet: ARGEŞ;Com Negraşi;   -; Nr: -;"/>
    <n v="2004"/>
    <n v="4694"/>
    <n v="3"/>
    <s v="in administrare"/>
    <s v="HG 460/10-IUL-13;OUG.1 din 04/01/2017;HG.354/18.05.2017;OUG.68 din 06/11/2019"/>
    <s v="imobil"/>
    <s v="Suprafeţe=36213 mp;CF=80089 ;Date cadastrale=83 ;"/>
  </r>
  <r>
    <x v="6525"/>
    <s v="8.04.01"/>
    <m/>
    <m/>
    <s v="Padure"/>
    <s v="conform amenajamentului silvic"/>
    <s v="ARGEŞ"/>
    <s v="Corbeni"/>
    <s v="Tara: România; Judet: ARGEŞ;Com Corbeni;   -; Nr: -;"/>
    <n v="2003"/>
    <n v="96165"/>
    <n v="3"/>
    <s v="in administrare"/>
    <s v="HG 460/10-IUL-13;OUG.1 din 04/01/2017;HG.354/18.05.2017;OUG.68 din 06/11/2019"/>
    <s v="imobil"/>
    <s v="Suprafeţe=100000 mp;CF=80404 ;Date cadastrale=237 ;"/>
  </r>
  <r>
    <x v="6526"/>
    <s v="8.04.01"/>
    <m/>
    <m/>
    <s v="Padure"/>
    <s v="conform amenajamentului silvic"/>
    <s v="ARGEŞ"/>
    <s v="Leordeni"/>
    <s v="Tara: România; Judet: ARGEŞ;Com Leordeni;   -; Nr: -;"/>
    <n v="2003"/>
    <n v="110276"/>
    <n v="3"/>
    <s v="in administrare"/>
    <s v="HG 460/10-IUL-13;OUG.1 din 04/01/2017;HG.354/18.05.2017;OUG.68 din 06/11/2019"/>
    <s v="imobil"/>
    <s v="Suprafeţe=90000 mp;CF=80739 ;Date cadastrale=426 ;"/>
  </r>
  <r>
    <x v="6527"/>
    <s v="8.04.01"/>
    <m/>
    <m/>
    <s v="Padure"/>
    <s v="conform amenajamentului silvic"/>
    <s v="ARGEŞ"/>
    <s v="Leordeni"/>
    <s v="Tara: România; Judet: ARGEŞ;Com Leordeni;   -; Nr: -;"/>
    <n v="2003"/>
    <n v="27062"/>
    <n v="3"/>
    <s v="in administrare"/>
    <s v="HG 460/10-IUL-13;OUG.1 din 04/01/2017;HG.354/18.05.2017;OUG.68 din 06/11/2019"/>
    <s v="imobil"/>
    <s v="Suprafeţe=20000 mp;CF=80742 ;Date cadastrale=458 ;"/>
  </r>
  <r>
    <x v="6528"/>
    <s v="8.04.01"/>
    <m/>
    <m/>
    <s v="Padure"/>
    <s v="conform amenajamentului silvic"/>
    <s v="ARGEŞ"/>
    <s v="Leordeni"/>
    <s v="Tara: România; Judet: ARGEŞ;Com Leordeni;   -; Nr: -;"/>
    <n v="2004"/>
    <n v="19990"/>
    <n v="3"/>
    <s v="in administrare"/>
    <s v="HG 460/10-IUL-13;OUG.1 din 04/01/2017;HG.354/18.05.2017;OUG.68 din 06/11/2019"/>
    <s v="imobil"/>
    <s v="Suprafeţe=27093 mp;CF=80740 ;Date cadastrale=533 ;"/>
  </r>
  <r>
    <x v="6529"/>
    <s v="8.04.01"/>
    <m/>
    <m/>
    <s v="Padure"/>
    <s v="conform amenajamentului silvic"/>
    <s v="BACĂU"/>
    <s v="Solonţ"/>
    <s v="Tara: România; Judet: BACĂU;Com Solonţ;   -; Nr: -;"/>
    <n v="2004"/>
    <n v="6131"/>
    <n v="4"/>
    <s v="in administrare"/>
    <s v="HG 460/10-IUL-13;OUG.1 din 04/01/2017;HG.354/18.05.2017;OUG.68 din 06/11/2019"/>
    <s v="imobil"/>
    <s v="Suprafeţe=17931 mp;CF=60194 ;Date cadastrale=331 ;"/>
  </r>
  <r>
    <x v="6530"/>
    <s v="8.04.01"/>
    <m/>
    <m/>
    <s v="Padure"/>
    <s v="conform amenajamentului silvic"/>
    <s v="BACĂU"/>
    <s v="Târgu Ocna"/>
    <s v="Tara: România; Judet: BACĂU;Orş Târgu Ocna;   -; Nr: -;"/>
    <n v="2003"/>
    <n v="77031"/>
    <n v="4"/>
    <s v="in administrare"/>
    <s v="HG 460/10-IUL-13;OUG.1 din 04/01/2017;HG.354/18.05.2017;OUG.68 din 06/11/2019"/>
    <s v="imobil"/>
    <s v="Suprafeţe=75550 mp;CF=60833, 60832, 60831 ;Date cadastrale=60833, 1054, 1056 ;"/>
  </r>
  <r>
    <x v="6531"/>
    <s v="8.04.01"/>
    <m/>
    <m/>
    <s v="Padure"/>
    <s v="conform amenajamentului silvic"/>
    <s v="BISTRIŢA-NĂSĂUD"/>
    <s v="Dumitriţa"/>
    <s v="Tara: România; Judet: BISTRIŢA-NĂSĂUD;Com Dumitriţa;   -; Nr: -;"/>
    <n v="2007"/>
    <n v="153275"/>
    <n v="6"/>
    <s v="in administrare"/>
    <s v="HG 460/10-IUL-13;OUG.1 din 04/01/2017;HG.354/18.05.2017;OUG.68 din 06/11/2019"/>
    <s v="imobil"/>
    <s v="Suprafeţe=142000 mp;CF=25327, 25163,25323, 25324 ;Date cadastrale=100, 101, 103, 102 ;"/>
  </r>
  <r>
    <x v="6532"/>
    <s v="8.04.01"/>
    <m/>
    <m/>
    <s v="Padure"/>
    <s v="conform amenajamentului silvic"/>
    <s v="DÂMBOVIŢA"/>
    <s v="Bezdead"/>
    <s v="Tara: România; Judet: DÂMBOVIŢA;Com Bezdead;   -; Nr: -;"/>
    <n v="2004"/>
    <n v="22041"/>
    <n v="15"/>
    <s v="in administrare"/>
    <s v="HG 460/10-IUL-13;OUG.1 din 04/01/2017;HG.354/18.05.2017;OUG.68 din 06/11/2019"/>
    <s v="imobil"/>
    <s v="Suprafeţe=30000 mp;CF=70358, 70359 ;Date cadastrale=569, 577 ;"/>
  </r>
  <r>
    <x v="6533"/>
    <s v="8.04.01"/>
    <m/>
    <m/>
    <s v="Padure"/>
    <s v="conform amenajamentului silvic"/>
    <s v="DÂMBOVIŢA"/>
    <s v="Vulcana-Pandele"/>
    <s v="Tara: România; Judet: DÂMBOVIŢA;Com Vulcana-Pandele;   -; Nr: -;"/>
    <n v="2004"/>
    <n v="16624"/>
    <n v="15"/>
    <s v="in administrare"/>
    <s v="HG 460/10-IUL-13;OUG.1 din 04/01/2017;HG.354/18.05.2017;OUG.68 din 06/11/2019"/>
    <s v="imobil"/>
    <s v="Suprafeţe=22815 mp;CF=70213 ;Date cadastrale=72 ;"/>
  </r>
  <r>
    <x v="6534"/>
    <s v="8.04.01"/>
    <m/>
    <m/>
    <s v="Padure"/>
    <s v="conform amenajamentului silvic"/>
    <s v="DÂMBOVIŢA"/>
    <s v="Pietroşiţa"/>
    <s v="Tara: România; Judet: DÂMBOVIŢA;Com Pietroşiţa;   -; Nr: -;"/>
    <n v="2004"/>
    <n v="55932"/>
    <n v="15"/>
    <s v="in administrare"/>
    <s v="HG 460/10-IUL-13;OUG.1 din 04/01/2017;HG.354/18.05.2017;OUG.68 din 06/11/2019"/>
    <s v="imobil"/>
    <s v="Suprafeţe=89998 mp;CF=70232 ;Date cadastrale=391 ;"/>
  </r>
  <r>
    <x v="6535"/>
    <s v="8.04.01"/>
    <m/>
    <m/>
    <s v="Padure"/>
    <s v="conform amenajamentului silvic"/>
    <s v="DÂMBOVIŢA"/>
    <s v="Cobia"/>
    <s v="Tara: România; Judet: DÂMBOVIŢA;Com Cobia;   -; Nr: -;"/>
    <n v="2004"/>
    <n v="19993"/>
    <n v="15"/>
    <s v="in administrare"/>
    <s v="HG 460/10-IUL-13;OUG.1 din 04/01/2017;HG.354/18.05.2017;OUG.68 din 06/11/2019"/>
    <s v="imobil"/>
    <s v="Suprafeţe=29999 mp;CF=70129 ;Date cadastrale=308 ;"/>
  </r>
  <r>
    <x v="6536"/>
    <s v="8.04.01"/>
    <m/>
    <m/>
    <s v="Padure"/>
    <s v="conform amenajamentului silvic"/>
    <s v="DÂMBOVIŢA"/>
    <s v="Ocniţa"/>
    <s v="Tara: România; Judet: DÂMBOVIŢA;Com Ocniţa;   -; Nr: -;"/>
    <n v="2003"/>
    <n v="41394"/>
    <n v="15"/>
    <s v="in administrare"/>
    <s v="HG 460/10-IUL-13;OUG.1 din 04/01/2017;HG.354/18.05.2017;OUG.68 din 06/11/2019"/>
    <s v="imobil"/>
    <s v="Suprafeţe=190000 mp;CF=70268, 70267 ;Date cadastrale=182, 207 ;"/>
  </r>
  <r>
    <x v="6537"/>
    <s v="8.04.01"/>
    <m/>
    <m/>
    <s v="Padure"/>
    <s v="conform amenajamentului silvic"/>
    <s v="GORJ"/>
    <s v="Ţicleni"/>
    <s v="Tara: România; Judet: GORJ;Orş Ţicleni;   -; Nr: -;"/>
    <n v="2004"/>
    <n v="85210"/>
    <n v="18"/>
    <s v="in administrare"/>
    <s v="HG 460/10-IUL-13;OUG.1 din 04/01/2017;HG.354/18.05.2017;OUG.68 din 06/11/2019"/>
    <s v="imobil"/>
    <s v="Suprafeţe=99999 mp;CF=35569 ;Date cadastrale=390 ;"/>
  </r>
  <r>
    <x v="6538"/>
    <s v="8.04.01"/>
    <m/>
    <m/>
    <s v="Teren destinat impaduririi"/>
    <s v="conform amenajamentului silvic"/>
    <s v="GORJ"/>
    <s v="Bâlteni"/>
    <s v="Tara: România; Judet: GORJ;Com Bâlteni;   -; Nr: -;"/>
    <n v="2004"/>
    <n v="19598"/>
    <n v="18"/>
    <s v="in administrare"/>
    <s v="HG 460/10-IUL-13;OUG.1 din 04/01/2017;HG.354/18.05.2017;OUG.68 din 06/11/2019"/>
    <s v="imobil"/>
    <s v="Suprafeţe=23000 mp;CF=35925 ;Date cadastrale=583 ;"/>
  </r>
  <r>
    <x v="6539"/>
    <s v="8.04.01"/>
    <m/>
    <m/>
    <s v="Padure"/>
    <s v="conform amenajamentului silvic"/>
    <s v="GORJ"/>
    <s v="Bâlteni"/>
    <s v="Tara: România; Judet: GORJ;Com Bâlteni;   -; Nr: -;"/>
    <n v="2004"/>
    <n v="10651"/>
    <n v="18"/>
    <s v="in administrare"/>
    <s v="HG 460/10-IUL-13;OUG.1 din 04/01/2017;HG.354/18.05.2017;OUG.68 din 06/11/2019"/>
    <s v="imobil"/>
    <s v="Suprafeţe=12502 mp;CF=35923 ;Date cadastrale=614 ;"/>
  </r>
  <r>
    <x v="6540"/>
    <s v="8.04.01"/>
    <m/>
    <m/>
    <s v="Padure"/>
    <s v="c0nform amenajamentului silvic"/>
    <s v="DÂMBOVIŢA"/>
    <s v="Vişineşti"/>
    <s v="Tara: România; Judet: DÂMBOVIŢA;Com Vişineşti;   -; Nr: -;"/>
    <n v="2003"/>
    <n v="31097"/>
    <n v="15"/>
    <s v="in administrare"/>
    <s v="HG 460/10-IUL-13;OUG.1 din 04/01/2017;HG.354/18.05.2017;OUG.68 din 06/11/2019"/>
    <s v="imobil"/>
    <s v="Suprafeţe=29498 mp;CF=70171 ;Date cadastrale=382 ;"/>
  </r>
  <r>
    <x v="6541"/>
    <s v="8.04.01"/>
    <m/>
    <m/>
    <s v="Padure"/>
    <s v="conform amenajamentului silvic"/>
    <s v="GORJ"/>
    <s v="Târgu Cărbuneşti"/>
    <s v="Tara: România; Judet: GORJ;Orş Târgu Cărbuneşti;   -; Nr: -;"/>
    <n v="2003"/>
    <n v="85210"/>
    <n v="18"/>
    <s v="in administrare"/>
    <s v="HG 460/10-IUL-13;OUG.1 din 04/01/2017;HG.354/18.05.2017;OUG.68 din 06/11/2019"/>
    <s v="imobil"/>
    <s v="Suprafeţe=100298 mp;CF=36159 ;Date cadastrale=705 ;"/>
  </r>
  <r>
    <x v="6542"/>
    <s v="8.04.01"/>
    <m/>
    <m/>
    <s v="Padure"/>
    <s v="conform amenajamentului silvic"/>
    <s v="GORJ"/>
    <s v="Cătunele"/>
    <s v="Tara: România; Judet: GORJ;Com Cătunele;   -; Nr: -;"/>
    <n v="2003"/>
    <n v="12781"/>
    <n v="18"/>
    <s v="in administrare"/>
    <s v="HG 460/10-IUL-13;OUG.1 din 04/01/2017;HG.354/18.05.2017;OUG.68 din 06/11/2019"/>
    <s v="imobil"/>
    <s v="Suprafeţe=14998 mp;CF=35644 ;Date cadastrale=253 ;"/>
  </r>
  <r>
    <x v="6543"/>
    <s v="8.04.01"/>
    <m/>
    <m/>
    <s v="Padure"/>
    <s v="conform amenajamentului silvic"/>
    <s v="GORJ"/>
    <s v="Săuleşti"/>
    <s v="Tara: România; Judet: GORJ;Com Săuleşti;   -; Nr: -;"/>
    <n v="2004"/>
    <n v="85210"/>
    <n v="18"/>
    <s v="in administrare"/>
    <s v="HG 460/10-IUL-13;OUG.1 din 04/01/2017;HG.354/18.05.2017;OUG.68 din 06/11/2019"/>
    <s v="imobil"/>
    <s v="Suprafeţe=100019 mp;CF=35298 ;Date cadastrale=225 ;"/>
  </r>
  <r>
    <x v="6544"/>
    <s v="8.04.01"/>
    <m/>
    <m/>
    <s v="Padure"/>
    <s v="conform amenajamentului silvic"/>
    <s v="GORJ"/>
    <s v="Plopşoru"/>
    <s v="Tara: România; Judet: GORJ;Com Plopşoru;   -; Nr: -;"/>
    <n v="2004"/>
    <n v="25563"/>
    <n v="18"/>
    <s v="in administrare"/>
    <s v="HG 460/10-IUL-13;OUG.1 din 04/01/2017;HG.354/18.05.2017;OUG.68 din 06/11/2019"/>
    <s v="imobil"/>
    <s v="Suprafeţe=30001 mp;CF=35470 ;Date cadastrale=346 ;"/>
  </r>
  <r>
    <x v="6545"/>
    <s v="8.04.01"/>
    <m/>
    <m/>
    <s v="Teren destinat impaduririi"/>
    <s v="conform amenajamentului silvic"/>
    <s v="OLT"/>
    <s v="Sprâncenata"/>
    <s v="Tara: România; Judet: OLT;Com Sprâncenata;   -; Nr: -;"/>
    <n v="2006"/>
    <n v="20068"/>
    <n v="28"/>
    <s v="in administrare"/>
    <s v="HG 460/10-IUL-13;OUG.1 din 04/01/2017;HG.354/18.05.2017;OUG.68 din 06/11/2019"/>
    <s v="imobil"/>
    <s v="Suprafeţe=79994 mp;CF=50357 ;Date cadastrale=722 ;"/>
  </r>
  <r>
    <x v="6546"/>
    <s v="8.23.11"/>
    <m/>
    <m/>
    <s v="Elvira (Ep 24/R)"/>
    <m/>
    <s v="BUZĂU"/>
    <s v="Ruşeţu"/>
    <s v="Tara: România; Judet: BUZĂU;Com Ruşeţu;   -; Nr: -;"/>
    <n v="2012"/>
    <n v="8900"/>
    <n v="10"/>
    <s v="in administrare"/>
    <s v="HG 598/14-AUG-13;OUG.1 din 04/01/2017;OUG.68 din 06/11/2019"/>
    <s v="mobil"/>
    <s v=" Subrasa= ;Anul naşterii=2009 ;Sexul=iapa mama ;Locaţia de bază=H Rusetu ;"/>
  </r>
  <r>
    <x v="6547"/>
    <s v="8.23.11"/>
    <m/>
    <m/>
    <s v="Olivia (Sg 8/R)"/>
    <m/>
    <s v="BUZĂU"/>
    <s v="Ruşeţu"/>
    <s v="Tara: România; Judet: BUZĂU;Com Ruşeţu;   -; Nr: -;"/>
    <n v="2012"/>
    <n v="8900"/>
    <n v="10"/>
    <s v="in administrare"/>
    <s v="HG 598/14-AUG-13;OUG.1 din 04/01/2017;OUG.68 din 06/11/2019"/>
    <s v="mobil"/>
    <s v=" Subrasa= ;Anul naşterii=2009 ;Sexul=iapa mama ;Locaţia de bază=H Rusetu ;"/>
  </r>
  <r>
    <x v="6548"/>
    <s v="8.23.13"/>
    <m/>
    <m/>
    <s v="OLIMP (D/Vi 4)"/>
    <m/>
    <s v="CĂLĂRAŞI"/>
    <s v="Dor Mărunt"/>
    <s v="Tara: România; Judet: CĂLĂRAŞI;Com Dor Mărunt;   -; Nr: -;"/>
    <n v="2012"/>
    <n v="10000"/>
    <n v="51"/>
    <s v="in administrare"/>
    <s v="HG 598/14-AUG-13;OUG.1 din 04/01/2017;OUG.68 din 06/11/2019"/>
    <s v="mobil"/>
    <s v=" Subrasa= ;Anul naşterii=2009 ;Sexul=armasar monta publica ;Locaţia de bază=H Dor Marunt ;"/>
  </r>
  <r>
    <x v="6549"/>
    <s v="8.23.09"/>
    <m/>
    <m/>
    <s v="Rabi/Siglavy Bagdaday XVIII - 12 (12M/SB 18)"/>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6550"/>
    <s v="8.23.09"/>
    <m/>
    <m/>
    <s v="Pgasus/Nedjari XII-30 (30M/Nj 12)"/>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6551"/>
    <s v="8.23.09"/>
    <m/>
    <m/>
    <s v="Polly/Siglavy Bagdady XVIII-8 (8 M/SB 18)"/>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6552"/>
    <s v="8.23.06"/>
    <m/>
    <m/>
    <s v="Pietrosu XI-37 (P 11/37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6553"/>
    <s v="8.23.11"/>
    <m/>
    <m/>
    <s v="Iustinian (O/12 J)"/>
    <m/>
    <s v="CĂLĂRAŞI"/>
    <s v="Perişoru"/>
    <s v="Tara: România; Judet: CĂLĂRAŞI;Com Perişoru;   -; Nr: -;"/>
    <n v="2012"/>
    <n v="9400"/>
    <n v="51"/>
    <s v="in administrare"/>
    <s v="HG 598/14-AUG-13;OUG.1 din 04/01/2017;OUG.68 din 06/11/2019"/>
    <s v="mobil"/>
    <s v=" Subrasa= ;Anul naşterii=2009 ;Sexul=armasar monta publica ;Locaţia de bază=H Jegalia ;"/>
  </r>
  <r>
    <x v="6554"/>
    <s v="8.23.10"/>
    <m/>
    <m/>
    <s v="Aventura (24C/Tz)"/>
    <m/>
    <s v="BUZĂU"/>
    <s v="Cislău"/>
    <s v="Tara: România; Judet: BUZĂU;Com Cislău;   -; Nr: 2; Aleea Armatei"/>
    <n v="2012"/>
    <n v="10300"/>
    <n v="10"/>
    <s v="in administrare"/>
    <s v="HG 598/14-AUG-13;OUG.1 din 04/01/2017;OUG.68 din 06/11/2019"/>
    <s v="mobil"/>
    <s v=" Subrasa= ;Anul naşterii=2009 ;Sexul=iapa mama ;Locaţia de bază=H Cislau ;"/>
  </r>
  <r>
    <x v="6555"/>
    <s v="8.23.10"/>
    <m/>
    <m/>
    <s v="Matineu (30 C/Tz)"/>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6556"/>
    <s v="8.23.10"/>
    <m/>
    <m/>
    <s v="Martingala (15 C/Va)"/>
    <m/>
    <s v="BUZĂU"/>
    <s v="Cislău"/>
    <s v="Tara: România; Judet: BUZĂU;Com Cislău;   -; Nr: 2; Aleea Armatei"/>
    <n v="2012"/>
    <n v="9400"/>
    <n v="10"/>
    <s v="in administrare"/>
    <s v="HG 598/14-AUG-13;OUG.1 din 04/01/2017;OUG.68 din 06/11/2019"/>
    <s v="mobil"/>
    <s v=" Subrasa= ;Anul naşterii=2009 ;Sexul=iapa mama ;Locaţia de bază=H Cislau ;"/>
  </r>
  <r>
    <x v="6557"/>
    <s v="8.23.10"/>
    <m/>
    <m/>
    <s v="Regata (12 C-Va)"/>
    <m/>
    <s v="BUZĂU"/>
    <s v="Cislău"/>
    <s v="Tara: România; Judet: BUZĂU;Com Cislău;   -; Nr: 2; Aleea Armatei"/>
    <n v="2012"/>
    <n v="10300"/>
    <n v="10"/>
    <s v="in administrare"/>
    <s v="HG 598/14-AUG-13;OUG.1 din 04/01/2017;OUG.68 din 06/11/2019"/>
    <s v="mobil"/>
    <s v=" Subrasa= ;Anul naşterii=2009 ;Sexul=iapa mama ;Locaţia de bază=H Cislau ;"/>
  </r>
  <r>
    <x v="6558"/>
    <s v="8.23.07"/>
    <m/>
    <m/>
    <s v="Conversano XXXV-16 (C 35/16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6559"/>
    <s v="8.23.07"/>
    <m/>
    <m/>
    <s v="Favory XXXVI-3 (F 36/3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6560"/>
    <s v="8.23.07"/>
    <m/>
    <m/>
    <s v="Favory XXXVI-4 (F 36/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6561"/>
    <s v="8.23.07"/>
    <m/>
    <m/>
    <s v="Maestoso XLIX-34 (M 49/3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6562"/>
    <s v="8.23.07"/>
    <m/>
    <m/>
    <s v="Favory XXXVI-2 (F 36/2 F)"/>
    <m/>
    <s v="BRAŞOV"/>
    <s v="Voila"/>
    <s v="Tara: România; Judet: BRAŞOV;Com Voila;   -; Nr: -; Sat Sambata de Jos"/>
    <n v="2012"/>
    <n v="10300"/>
    <n v="8"/>
    <s v="in administrare"/>
    <s v="HG 598/14-AUG-13;OUG.1 din 04/01/2017;OUG.68 din 06/11/2019"/>
    <s v="mobil"/>
    <s v=" Subrasa= ;Anul naşterii=2009 ;Sexul=iapa mama ;Locaţia de bază=H Sambata de Jos ;"/>
  </r>
  <r>
    <x v="6563"/>
    <s v="8.23.07"/>
    <m/>
    <m/>
    <s v="Favory XXXVI-1 (F 36/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6564"/>
    <s v="8.23.01"/>
    <m/>
    <m/>
    <s v="Avas (Pd/2 I)"/>
    <m/>
    <s v="TIMIŞ"/>
    <s v="Recaş"/>
    <s v="Tara: România; Judet: TIMIŞ;Orş Recaş;   -; Nr: -; Sat Izvin"/>
    <n v="2012"/>
    <n v="9400"/>
    <n v="35"/>
    <s v="in administrare"/>
    <s v="HG 598/14-AUG-13;OUG.1 din 04/01/2017;OUG.68 din 06/11/2019"/>
    <s v="mobil"/>
    <s v=" Subrasa= ;Anul naşterii=2009 ;Sexul=armasar monta publica ;Locaţia de bază=H Izvin ;"/>
  </r>
  <r>
    <x v="6565"/>
    <s v="8.27.07"/>
    <m/>
    <m/>
    <s v="Grajd cabaline 1"/>
    <m/>
    <s v="NEAMŢ"/>
    <s v="Timişeşti"/>
    <s v="Tara: România; Judet: NEAMŢ;Com Timişeşti;   -; Nr: -; sat Dumbrava"/>
    <n v="1908"/>
    <n v="18500"/>
    <n v="27"/>
    <s v="in administrare"/>
    <s v="HG OUG 139/17-OCT-02;OUG.1 din 04/01/2017;OUG.68 din 06/11/2019"/>
    <s v="imobil"/>
    <s v=" Suprafaţă construită=355 mp;Suprafaţă desfăşurată=355 mp;Regimul de înălţime= ;Suprafaţă teren= mp;CF= ;Suprafaţă utilă= mp;"/>
  </r>
  <r>
    <x v="6566"/>
    <s v="8.23.10"/>
    <m/>
    <m/>
    <s v="Larina (1 C-TI)/642019820063712"/>
    <m/>
    <s v="BUZĂU"/>
    <s v="Cislău"/>
    <s v="Tara: România; Judet: BUZĂU;Com Cislău;   -; Nr: 2; Aleea Armatei"/>
    <n v="2013"/>
    <n v="9400"/>
    <n v="10"/>
    <s v="in administrare"/>
    <s v="HG 240/02-APR-14;OUG.1 din 04/01/2017;OUG.68 din 06/11/2019"/>
    <s v="mobil"/>
    <s v=" Subrasa= ;Anul naşterii=2010 ;Sexul=iapa mama ;Locaţia de bază=H. Cislau ;"/>
  </r>
  <r>
    <x v="6567"/>
    <s v="8.23.10"/>
    <m/>
    <m/>
    <s v="Horatiu (2 C-TI)/642019820102775"/>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6568"/>
    <s v="8.23.11"/>
    <m/>
    <m/>
    <s v="Gologan (Fn 1-R)/642019820046868"/>
    <m/>
    <s v="BUZĂU"/>
    <s v="Ruşeţu"/>
    <s v="Tara: România; Judet: BUZĂU;Com Ruşeţu;   -; Nr: -;"/>
    <n v="2013"/>
    <n v="9400"/>
    <n v="10"/>
    <s v="in administrare"/>
    <s v="HG 240/02-APR-14;OUG.1 din 04/01/2017;OUG.68 din 06/11/2019"/>
    <s v="mobil"/>
    <s v=" Subrasa= ;Anul naşterii=2010 ;Sexul=armasar monta publica ;Locaţia de bază=H. Rusetu ;"/>
  </r>
  <r>
    <x v="6569"/>
    <s v="8.23.11"/>
    <m/>
    <m/>
    <s v="Eliot (Us 33-R)/642019820225013"/>
    <m/>
    <s v="BUZĂU"/>
    <s v="Ruşeţu"/>
    <s v="Tara: România; Judet: BUZĂU;Com Ruşeţu;   -; Nr: -;"/>
    <n v="2013"/>
    <n v="9400"/>
    <n v="10"/>
    <s v="in administrare"/>
    <s v="HG 240/02-APR-14;OUG.1 din 04/01/2017;OUG.68 din 06/11/2019"/>
    <s v="mobil"/>
    <s v=" Subrasa= ;Anul naşterii=2010 ;Sexul=armasar monta publica ;Locaţia de bază=H. Rusetu ;"/>
  </r>
  <r>
    <x v="6570"/>
    <s v="8.23.11"/>
    <m/>
    <m/>
    <s v="Iolla (Ap 1-R)/642019820212396"/>
    <m/>
    <s v="BUZĂU"/>
    <s v="Ruşeţu"/>
    <s v="Tara: România; Judet: BUZĂU;Com Ruşeţu;   -; Nr: -;"/>
    <n v="2013"/>
    <n v="8900"/>
    <n v="10"/>
    <s v="in administrare"/>
    <s v="HG 240/02-APR-14;OUG.1 din 04/01/2017;OUG.68 din 06/11/2019"/>
    <s v="mobil"/>
    <s v=" Subrasa= ;Anul naşterii=2010 ;Sexul=iapa mama ;Locaţia de bază=H. Rusetu ;"/>
  </r>
  <r>
    <x v="6571"/>
    <s v="8.23.07"/>
    <m/>
    <m/>
    <s v="Maestoso XLIX-37 (M 49-37 F)/642019820514985"/>
    <m/>
    <s v="BRAŞOV"/>
    <s v="Sâmbăta de Jos"/>
    <s v="Tara: România; Judet: BRAŞOV;Sat Sâmbăta de Jos;   -; Nr: -; Str. 1 Decembrie 191"/>
    <n v="2013"/>
    <n v="10000"/>
    <n v="8"/>
    <s v="in administrare"/>
    <s v="HG 240/02-APR-14;OUG.1 din 04/01/2017;OUG.68 din 06/11/2019"/>
    <s v="mobil"/>
    <s v=" Subrasa= ;Anul naşterii=2009 ;Sexul=armasar monta publica ;Locaţia de bază=H. Sambata de Jos ;"/>
  </r>
  <r>
    <x v="6572"/>
    <s v="8.23.12"/>
    <m/>
    <m/>
    <s v="Dahoman XXXIX-94 (D 39-94 R)/642019820469454"/>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6573"/>
    <s v="8.23.11"/>
    <m/>
    <m/>
    <s v="Maias (Fd-R)/642019820061335"/>
    <m/>
    <s v="BUZĂU"/>
    <s v="Ruşeţu"/>
    <s v="Tara: România; Judet: BUZĂU;Com Ruşeţu;   -; Nr: -;"/>
    <n v="2013"/>
    <n v="9400"/>
    <n v="10"/>
    <s v="in administrare"/>
    <s v="HG 240/02-APR-14;OUG.1 din 04/01/2017;OUG.68 din 06/11/2019"/>
    <s v="mobil"/>
    <s v=" Subrasa= ;Anul naşterii=2010 ;Sexul=armasar monta publica ;Locaţia de bază=H Rusetu ;"/>
  </r>
  <r>
    <x v="6574"/>
    <s v="8.04.01"/>
    <m/>
    <m/>
    <s v="padure"/>
    <m/>
    <s v="GALAŢI"/>
    <s v="Drăguşeni"/>
    <s v="Tara: România; Judet: GALAŢI;Com Drăguşeni;   -; Nr: -;"/>
    <n v="2003"/>
    <n v="28393"/>
    <n v="17"/>
    <s v="in administrare"/>
    <s v="HG 323/23-APR-14;OUG.1 din 04/01/2017;OUG.68 din 06/11/2019"/>
    <s v="imobil"/>
    <s v=" Suprafeţe=90000 mp;CF=100186 ;Date cadastrale=100186 ;"/>
  </r>
  <r>
    <x v="6575"/>
    <s v="8.04.01"/>
    <m/>
    <m/>
    <s v="teren destinat impaduririi"/>
    <m/>
    <s v="VASLUI"/>
    <s v="Găgeşti"/>
    <s v="Tara: România; Judet: VASLUI;Com Găgeşti;   -; Nr: -;"/>
    <n v="2004"/>
    <n v="89767"/>
    <n v="37"/>
    <s v="in administrare"/>
    <s v="HG 323/23-APR-14;OUG.1 din 04/01/2017;HG.354/18.05.2017;OUG.68 din 06/11/2019"/>
    <s v="imobil"/>
    <s v="Suprafeţe=1903233 mp;CF=70127,70129,70126,70132,70134,70128,70125,70131 ;Date cadastrale=113,120,119,118,117,116,115,114 ;"/>
  </r>
  <r>
    <x v="6576"/>
    <s v="8.23.07"/>
    <m/>
    <m/>
    <s v="Tulipan XX-20(T 20 20 F) 642019820514691"/>
    <m/>
    <s v="BRĂILA"/>
    <s v="-"/>
    <s v="Tara: România; Judet: BRĂILA; -;   -; Nr: -;"/>
    <n v="2013"/>
    <n v="10000"/>
    <n v="9"/>
    <s v="in administrare"/>
    <s v="HG 1098/10-DEC-14;OUG.1 din 04/01/2017;HG.118/27.02.2019;OUG.68 din 06/11/2019"/>
    <s v="mobil"/>
    <s v="Anul naşterii=2010 ;Sexul=armasar monta publica ;Dangale=T 20 20 F ;Microcip=642019820514691 ;Locaţia de bază=D.A.Ramnicelu ;"/>
  </r>
  <r>
    <x v="6577"/>
    <s v="8.23.13"/>
    <m/>
    <m/>
    <s v="Kitty ( D-Sf 41 ) / 642019820059721_x000a__x000a_"/>
    <m/>
    <s v="CĂLĂRAŞI"/>
    <s v="Dor Mărunt"/>
    <s v="Tara: România; Judet: CĂLĂRAŞI;Com Dor Mărunt;   -; Nr: -;"/>
    <n v="2013"/>
    <n v="9400"/>
    <n v="51"/>
    <s v="in administrare"/>
    <s v="HG 1098/10-DEC-14;OUG.1 din 04/01/2017;OUG.68 din 06/11/2019"/>
    <s v="mobil"/>
    <s v=" Subrasa= ;Anul naşterii=2010 ;Sexul=iapa mama ;Locaţia de bază=H Dor Marunt ;"/>
  </r>
  <r>
    <x v="6578"/>
    <s v="8.23.13"/>
    <m/>
    <m/>
    <s v="Fugar ( D - Vi8) / 642019820060018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6579"/>
    <s v="8.23.03"/>
    <m/>
    <m/>
    <s v="Aventurat ( Cv-20J) / 642019820059606_x000a_"/>
    <m/>
    <s v="TIMIŞ"/>
    <s v="-"/>
    <s v="Tara: România; Judet: TIMIŞ; -;   -; Nr: -;"/>
    <n v="2013"/>
    <n v="10000"/>
    <n v="35"/>
    <s v="in administrare"/>
    <s v="HG 1098/10-DEC-14;OUG.1 din 04/01/2017;HG.118/27.02.2019;OUG.68 din 06/11/2019"/>
    <s v="mobil"/>
    <s v="Anul naşterii=2010 ;Sexul=armasar monta publica ;Dangale= Cv-20J ;Microcip=642019820059606 ;Locaţia de bază=H.Izvin ;"/>
  </r>
  <r>
    <x v="6580"/>
    <s v="8.23.03"/>
    <m/>
    <m/>
    <s v="Aurora ( Gi-40J) / 642019820057450 _x000a_Aurora ( Gi-40J) / 642019820057450 _x000a_"/>
    <m/>
    <s v="CĂLĂRAŞI"/>
    <s v="Perişoru"/>
    <s v="Tara: România; Judet: CĂLĂRAŞI;Com Perişoru;   -; Nr: -;"/>
    <n v="2013"/>
    <n v="10300"/>
    <n v="51"/>
    <s v="in administrare"/>
    <s v="HG 1098/10-DEC-14;OUG.1 din 04/01/2017;OUG.68 din 06/11/2019"/>
    <s v="mobil"/>
    <s v=" Subrasa= ;Anul naşterii=2010 ;Sexul=iapa mama ;Locaţia de bază=H Jegalia ;"/>
  </r>
  <r>
    <x v="6581"/>
    <s v="8.23.03"/>
    <m/>
    <m/>
    <s v="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
    <m/>
    <s v="CĂLĂRAŞI"/>
    <s v="Perişoru"/>
    <s v="Tara: România; Judet: CĂLĂRAŞI;Com Perişoru;   -; Nr: -;"/>
    <n v="2013"/>
    <n v="9400"/>
    <n v="51"/>
    <s v="in administrare"/>
    <s v="HG 1098/10-DEC-14;OUG.1 din 04/01/2017;OUG.68 din 06/11/2019"/>
    <s v="mobil"/>
    <s v=" Subrasa= ;Anul naşterii=2010 ;Sexul=iapa mama ;Locaţia de bază=H Jegalia ;"/>
  </r>
  <r>
    <x v="6582"/>
    <s v="8.23.03"/>
    <m/>
    <m/>
    <s v="Aneta ( Gi-43J) / 642019820059880_x000a_"/>
    <m/>
    <s v="CĂLĂRAŞI"/>
    <s v="Perişoru"/>
    <s v="Tara: România; Judet: CĂLĂRAŞI;Com Perişoru;   -; Nr: -;"/>
    <n v="2013"/>
    <n v="9400"/>
    <n v="51"/>
    <s v="in administrare"/>
    <s v="HG 1098/10-DEC-14;OUG.1 din 04/01/2017;OUG.68 din 06/11/2019"/>
    <s v="mobil"/>
    <s v=" Subrasa= ;Anul naşterii=2010 ;Sexul=iapa mama ;Locaţia de bază=H Jegalia ;"/>
  </r>
  <r>
    <x v="6583"/>
    <s v="8.23.11"/>
    <m/>
    <m/>
    <s v="Otto ( Ip-5J) / 642019820008053_x000a_"/>
    <m/>
    <s v="BISTRIŢA-NĂSĂUD"/>
    <s v="Beclean"/>
    <s v="Tara: România; Judet: BISTRIŢA-NĂSĂUD;Orş Beclean;   -; Nr: -;"/>
    <n v="2013"/>
    <n v="10300"/>
    <n v="6"/>
    <s v="in administrare"/>
    <s v="HG 1098/10-DEC-14;OUG.1 din 04/01/2017;HG.118/27.02.2019;OUG.68 din 06/11/2019"/>
    <s v="mobil"/>
    <s v="Anul naşterii=2010 ;Sexul=armasar monta publica ;Dangale= Ip-5J ;Microcip=642019820008053 ;Locaţia de bază=H. Beclean ;"/>
  </r>
  <r>
    <x v="6584"/>
    <s v="8.23.05"/>
    <m/>
    <m/>
    <s v="Gidran XLIII-44 ( G 43 - 44T) / 642019820004572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6585"/>
    <s v="8.23.08"/>
    <m/>
    <m/>
    <s v="Nonius 38-5 (N 38-5 I ) / 642019820335283_x000a_"/>
    <m/>
    <s v="TIMIŞ"/>
    <s v="Recaş"/>
    <s v="Tara: România; Judet: TIMIŞ;Orş Recaş;   -; Nr: -; Izvin"/>
    <n v="2013"/>
    <n v="9400"/>
    <n v="35"/>
    <s v="in administrare"/>
    <s v="HG 1098/10-DEC-14;OUG.1 din 04/01/2017;OUG.68 din 06/11/2019"/>
    <s v="mobil"/>
    <s v=" Subrasa= ;Anul naşterii=2010 ;Sexul=iapa mama ;Locaţia de bază=H Izvin ;"/>
  </r>
  <r>
    <x v="6586"/>
    <s v="8.23.10"/>
    <m/>
    <m/>
    <s v="DIVA ( 26 C - O ) / 642019820063943_x000a_"/>
    <m/>
    <s v="BUZĂU"/>
    <s v="Cislău"/>
    <s v="Tara: România; Judet: BUZĂU;Com Cislău;   -; Nr: -; aleea Armatei nr. 2"/>
    <n v="2014"/>
    <n v="9400"/>
    <n v="10"/>
    <s v="in administrare"/>
    <s v="HG. 543/08-IUL-15;OUG.1 din 04/01/2017;OUG.68 din 06/11/2019"/>
    <s v="mobil"/>
    <s v=" Subrasa= ;Anul naşterii=2011 ;Sexul=iapa mama ;Locaţia de bază=H Cislau ;"/>
  </r>
  <r>
    <x v="6587"/>
    <s v="8.23.07"/>
    <m/>
    <m/>
    <s v="Tulipan XXIII-2 ( T 23 - 2F) / 64201982082468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6588"/>
    <s v="8.23.07"/>
    <m/>
    <m/>
    <s v="Tulipan XIX-35 ( T 19 - 35F) / 642019820490084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6589"/>
    <s v="8.23.11"/>
    <m/>
    <m/>
    <s v="Elina ( Ag 12 - R ) / 642019820610036_x000a_"/>
    <m/>
    <s v="BUZĂU"/>
    <s v="Ruşeţu"/>
    <s v="Tara: România; Judet: BUZĂU;Com Ruşeţu;   -; Nr: -;"/>
    <n v="2014"/>
    <n v="9700"/>
    <n v="10"/>
    <s v="in administrare"/>
    <s v="HG. 543/08-IUL-15;OUG.1 din 04/01/2017;OUG.68 din 06/11/2019"/>
    <s v="mobil"/>
    <s v=" Subrasa= ;Anul naşterii=2011 ;Sexul=iapă mamă_x000a_ ;Locaţia de bază=H. Rusetu_x000a_ ;"/>
  </r>
  <r>
    <x v="6590"/>
    <s v="8.23.11"/>
    <m/>
    <m/>
    <s v="Avista II ( Ep 41 - R ) / 642019820613680_x000a_"/>
    <m/>
    <s v="BUZĂU"/>
    <s v="Ruşeţu"/>
    <s v="Tara: România; Judet: BUZĂU;Com Ruşeţu;   -; Nr: -;"/>
    <n v="2014"/>
    <n v="8900"/>
    <n v="10"/>
    <s v="in administrare"/>
    <s v="HG. 543/08-IUL-15;OUG.1 din 04/01/2017;OUG.68 din 06/11/2019"/>
    <s v="mobil"/>
    <s v=" Subrasa= ;Anul naşterii=2011 ;Sexul=iapa mama ;Locaţia de bază=H. Rusetu_x000a_ ;"/>
  </r>
  <r>
    <x v="6591"/>
    <s v="8.23.13"/>
    <m/>
    <m/>
    <s v="Patriciu ( R - Nf 1 ) / 642019820064276_x000a_"/>
    <m/>
    <s v="CĂLĂRAŞI"/>
    <s v="Dor Mărunt"/>
    <s v="Tara: România; Judet: CĂLĂRAŞI;Com Dor Mărunt;   -; Nr: -;"/>
    <n v="2014"/>
    <n v="10000"/>
    <n v="51"/>
    <s v="in administrare"/>
    <s v="HG. 543/08-IUL-15;OUG.1 din 04/01/2017;OUG.68 din 06/11/2019"/>
    <s v="mobil"/>
    <s v=" Subrasa= ;Anul naşterii=2010 ;Sexul=armăsar montă publică_x000a_ ;Locaţia de bază=H. Dor Mărunt_x000a_ ;"/>
  </r>
  <r>
    <x v="6592"/>
    <s v="8.23.03"/>
    <m/>
    <m/>
    <s v="Bobocel ( Mp - 16 J ) / 642019820058434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6593"/>
    <s v="8.23.03"/>
    <m/>
    <m/>
    <s v="Bombonica  ( Cv - 23 J ) / 642019820362266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6594"/>
    <s v="8.23.09"/>
    <m/>
    <m/>
    <s v="Tatiana / Hadban XXXVIII - 26 ( 26 M - H 38 ) / 642019820429473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6595"/>
    <s v="8.23.02"/>
    <m/>
    <m/>
    <s v="Gaman II-12 ( G 2 - 12 L ) / 968000003710202_x000a_"/>
    <m/>
    <s v="SUCEAVA"/>
    <s v="Moldova-Suliţa"/>
    <s v="Tara: România; Judet: SUCEAVA;Com Moldova-Suliţa;   -; Nr: -;"/>
    <n v="2014"/>
    <n v="8900"/>
    <n v="33"/>
    <s v="in administrare"/>
    <s v="HG. 543/08-IUL-15;OUG.1 din 04/01/2017;OUG.68 din 06/11/2019"/>
    <s v="mobil"/>
    <s v=" Subrasa= ;Anul naşterii=2011 ;Sexul=iapă mamă_x000a_ ;Locaţia de bază=H. Lucina_x000a_ ;"/>
  </r>
  <r>
    <x v="6596"/>
    <s v="8.23.06"/>
    <m/>
    <m/>
    <s v="Goral XXI-19 ( G 21 - 19 L ) / 968000003707785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6597"/>
    <s v="8.23.06"/>
    <m/>
    <m/>
    <s v="Hroby XXIV-25 ( H 24 - 25 L ) / 96800000373718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6598"/>
    <s v="8.23.12"/>
    <m/>
    <m/>
    <s v="Shagya LXII-52 ( Sh 62 - 52 R ) / 642019820489287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 ;"/>
  </r>
  <r>
    <x v="6599"/>
    <s v="8.30.01"/>
    <m/>
    <m/>
    <s v="Corectare torenţi Domneşti Pietroşani_x000a_"/>
    <m/>
    <s v="ARGEŞ"/>
    <s v="-"/>
    <s v="Tara: România; Judet: ARGEŞ; -;   -; Nr: -;"/>
    <n v="2011"/>
    <n v="2177731"/>
    <n v="3"/>
    <s v="in administrare"/>
    <s v="HG. 859/14.10.2015;OUG.1 din 04/01/2017;HG.354/18.05.2017;OUG.68 din 06/11/2019;HG.846/08.10.2020"/>
    <s v="imobil"/>
    <s v="Lungime albie corectată/consolidată=3,05 km;"/>
  </r>
  <r>
    <x v="6600"/>
    <s v="8.30.01"/>
    <m/>
    <m/>
    <s v="Corectare torenţi Higigel_x000a_"/>
    <m/>
    <s v="CARAŞ-SEVERIN"/>
    <s v="-"/>
    <s v="Tara: România; Judet: CARAŞ-SEVERIN; -;   -; Nr: -;"/>
    <n v="2012"/>
    <n v="1535588"/>
    <n v="11"/>
    <s v="in administrare"/>
    <s v="HG. 859/14.10.2015;OUG.1 din 04/01/2017;HG.354/18.05.2017;OUG.68 din 06/11/2019;HG.846/08.10.2020"/>
    <s v="imobil"/>
    <s v="Lungime albie corectată/consolidată=1,85 km;"/>
  </r>
  <r>
    <x v="6601"/>
    <s v="8.30.01"/>
    <m/>
    <m/>
    <s v="Corectare torenţi din Bazinul Hidrografic Jârca_x000a_"/>
    <m/>
    <s v="MUREŞ"/>
    <s v="-"/>
    <s v="Tara: România; Judet: MUREŞ; -;   -; Nr: -;"/>
    <n v="2012"/>
    <n v="4527588"/>
    <n v="26"/>
    <s v="in administrare"/>
    <s v="HG. 859/14.10.2015;OUG.1 din 04/01/2017;HG.354/18.05.2017;OUG.68 din 06/11/2019;HG.846/08.10.2020"/>
    <s v="imobil"/>
    <s v="Lungime albie corectată/consolidată=4,4 km;"/>
  </r>
  <r>
    <x v="6602"/>
    <s v="8.30.01"/>
    <m/>
    <m/>
    <s v="Corectare torenţi Ivanu_x000a_"/>
    <m/>
    <s v="MEHEDINŢI"/>
    <s v="-"/>
    <s v="Tara: România; Judet: MEHEDINŢI; -;   -; Nr: -;"/>
    <n v="2012"/>
    <n v="3893120"/>
    <n v="25"/>
    <s v="in administrare"/>
    <s v="HG. 859/14.10.2015;OUG.1 din 04/01/2017;HG.354/18.05.2017;OUG.68 din 06/11/2019;HG.846/08.10.2020"/>
    <s v="imobil"/>
    <s v="Lungime albie corectată/consolidată=2,3 km;"/>
  </r>
  <r>
    <x v="6603"/>
    <s v="8.30.01"/>
    <m/>
    <m/>
    <s v="Corectare torenţi Moroieni_x000a_"/>
    <m/>
    <s v="DÂMBOVIŢA"/>
    <s v="-"/>
    <s v="Tara: România; Judet: DÂMBOVIŢA; -;   -; Nr: -;"/>
    <n v="2013"/>
    <n v="2504568"/>
    <n v="15"/>
    <s v="in administrare"/>
    <s v="HG. 859/14.10.2015;OUG.1 din 04/01/2017;HG.354/18.05.2017;OUG.68 din 06/11/2019;HG.846/08.10.2020"/>
    <s v="imobil"/>
    <s v="Lungime albie corectată/consolidată=2,3 km;"/>
  </r>
  <r>
    <x v="6604"/>
    <s v="8.30.01"/>
    <m/>
    <m/>
    <s v="Corectare torenţi din Bazinul Hidrografic  Măgureni_x000a_"/>
    <m/>
    <s v="HUNEDOARA"/>
    <s v="-"/>
    <s v="Tara: România; Judet: HUNEDOARA; -;   -; Nr: -;"/>
    <n v="2013"/>
    <n v="2406897"/>
    <n v="20"/>
    <s v="in administrare"/>
    <s v="HG. 859/14.10.2015;OUG.1 din 04/01/2017;HG.354/18.05.2017;OUG.68 din 06/11/2019;HG.846/08.10.2020"/>
    <s v="imobil"/>
    <s v="Lungime albie corectată/consolidată=1,66 km;"/>
  </r>
  <r>
    <x v="6605"/>
    <s v="8.04.01"/>
    <m/>
    <m/>
    <s v="Padure"/>
    <m/>
    <s v="ARGEŞ"/>
    <s v="Morăreşti"/>
    <s v="Tara: România; Judet: ARGEŞ;Com Morăreşti;   -; Nr: -;"/>
    <n v="2004"/>
    <n v="74882"/>
    <n v="3"/>
    <s v="in administrare"/>
    <s v="HG. 859/14.10.2015;OUG.1 din 04/01/2017;OUG.68 din 06/11/2019"/>
    <s v="imobil"/>
    <s v=" Suprafeţe=9,9898 ha mp;CF=80189 ;Date cadastrale=128 ;"/>
  </r>
  <r>
    <x v="6606"/>
    <s v="8.04.01"/>
    <m/>
    <m/>
    <s v="Padure"/>
    <m/>
    <s v="SĂLAJ"/>
    <s v="Bobota"/>
    <s v="Tara: România; Judet: SĂLAJ;Com Bobota;   -; Nr: -; Chiesd"/>
    <n v="2014"/>
    <n v="511475"/>
    <n v="31"/>
    <s v="in administrare"/>
    <s v="HG. 859/14.10.2015;OUG.1 din 04/01/2017;HG.354/18.05.2017;OUG.68 din 06/11/2019"/>
    <s v="imobil"/>
    <s v="Suprafeţe=61,7700 ha mp;CF=50125,50096,50095 ;Date cadastrale=50125,50096,50095 ;"/>
  </r>
  <r>
    <x v="6607"/>
    <s v="8.30.01"/>
    <m/>
    <m/>
    <s v="Corectarea torenţilor Crasna Mare"/>
    <m/>
    <s v="BUZĂU"/>
    <s v="-"/>
    <s v="Tara: România; Judet: BUZĂU; -;   -; Nr: -;"/>
    <n v="2015"/>
    <n v="2554975"/>
    <n v="10"/>
    <s v="in administrare"/>
    <s v="HG. 787/04.10.2018;OUG.68 din 06/11/2019;HG.846/08.10.2020"/>
    <s v="imobil"/>
    <s v="Lungime albie corectată/consolidată=8,0 km;"/>
  </r>
  <r>
    <x v="6608"/>
    <s v="8.30.01"/>
    <m/>
    <m/>
    <s v="Corectarea torenţilor Valea Măluroasa"/>
    <m/>
    <s v="PRAHOVA"/>
    <s v="-"/>
    <s v="Tara: România; Judet: PRAHOVA; -;   -; Nr: -;"/>
    <n v="2017"/>
    <n v="933185"/>
    <n v="29"/>
    <s v="in administrare"/>
    <s v="HG. 787/04.10.2018;OUG.68 din 06/11/2019;HG.846/08.10.2020"/>
    <s v="imobil"/>
    <s v="Lungime albie corectată/consolidată=2,3 km;"/>
  </r>
  <r>
    <x v="6609"/>
    <s v="8.30.01"/>
    <m/>
    <m/>
    <s v="Corectarea torenţilor Valea Sadului"/>
    <m/>
    <s v="SIBIU"/>
    <s v="-"/>
    <s v="Tara: România; Judet: SIBIU; -;   -; Nr: -;"/>
    <n v="2012"/>
    <n v="1684699"/>
    <n v="32"/>
    <s v="in administrare"/>
    <s v="HG. 787/04.10.2018;OUG.68 din 06/11/2019;HG.846/08.10.2020"/>
    <s v="imobil"/>
    <s v="Lungime albie corectată/consolidată=6,20 km;"/>
  </r>
  <r>
    <x v="6610"/>
    <s v="8.30.01"/>
    <m/>
    <m/>
    <s v="Corectarea torenţilor Guguianca"/>
    <m/>
    <s v="VÂLCEA"/>
    <s v="-"/>
    <s v="Tara: România; Judet: VÂLCEA; -;   -; Nr: -;"/>
    <n v="2014"/>
    <n v="753398"/>
    <n v="38"/>
    <s v="in administrare"/>
    <s v="HG. 787/04.10.2018;OUG.68 din 06/11/2019;HG.846/08.10.2020"/>
    <s v="imobil"/>
    <s v="Lungime albie corectată/consolidată=2,15 km;"/>
  </r>
  <r>
    <x v="6611"/>
    <s v="8.30.01"/>
    <m/>
    <m/>
    <s v="Corectarea torenţilor Chiua"/>
    <m/>
    <s v="VRANCEA"/>
    <s v="-"/>
    <s v="Tara: România; Judet: VRANCEA; -;   -; Nr: -;"/>
    <n v="2015"/>
    <n v="2456109"/>
    <n v="39"/>
    <s v="in administrare"/>
    <s v="HG. 787/04.10.2018;OUG.68 din 06/11/2019;HG.846/08.10.2020"/>
    <s v="imobil"/>
    <s v="Lungime albie corectată/consolidată=2,0 km;"/>
  </r>
  <r>
    <x v="6612"/>
    <s v="8.30.01"/>
    <m/>
    <m/>
    <s v="Corectarea torenţilor Valea Ruşeţu, obiectiv I"/>
    <m/>
    <s v="DÂMBOVIŢA"/>
    <s v="-"/>
    <s v="Tara: România; Judet: DÂMBOVIŢA; -;   -; Nr: -;"/>
    <n v="2016"/>
    <n v="2796637"/>
    <n v="15"/>
    <s v="in administrare"/>
    <s v="HG. 787/04.10.2018;OUG.68 din 06/11/2019;HG.846/08.10.2020"/>
    <s v="imobil"/>
    <s v="Lungime albie corectată/consolidată=3,2 km;"/>
  </r>
  <r>
    <x v="6613"/>
    <s v="8.23.07"/>
    <m/>
    <m/>
    <s v="Incitato IV-28  ( I 4 / 28 F ) 642019820599539"/>
    <m/>
    <s v="BISTRIŢA-NĂSĂUD"/>
    <s v="-"/>
    <s v="Tara: România; Judet: BISTRIŢA-NĂSĂUD; -;   -; Nr: 45; Beclean pe Someş, str. Bistriţei"/>
    <n v="2015"/>
    <n v="10000"/>
    <n v="6"/>
    <s v="in administrare"/>
    <s v="HG. 118/27.02.2019;OUG.68 din 06/11/2019"/>
    <s v="mobil"/>
    <s v=" Anul naşterii=2012 ;Sexul=armăsar montă publică ;Dangale= I 4 / 28 F ;Microcip=642019820599539 ;Locaţia de bază=H.Beclean ;"/>
  </r>
  <r>
    <x v="6614"/>
    <s v="8.23.11"/>
    <m/>
    <m/>
    <s v="Eldorado  (Sg 22 / R) 642019820006447"/>
    <m/>
    <s v="BUZĂU"/>
    <s v="Ruşeţu"/>
    <s v="Tara: România; Judet: BUZĂU;Com Ruşeţu;   -; Nr: -;"/>
    <n v="2015"/>
    <n v="9400"/>
    <n v="10"/>
    <s v="in administrare"/>
    <s v="HG. 118/27.02.2019;OUG.68 din 06/11/2019"/>
    <s v="mobil"/>
    <s v=" Anul naşterii=2012 ;Sexul=armăsar montă publică ;Dangale=Sg 22 / R ;Microcip=642019820006447 ;Locaţia de bază=H. Rusetu ;"/>
  </r>
  <r>
    <x v="6615"/>
    <s v="8.23.11"/>
    <m/>
    <m/>
    <s v="Avocat  (Ep 48 / R) 642019820612552"/>
    <m/>
    <s v="BUZĂU"/>
    <s v="Ruşeţu"/>
    <s v="Tara: România; Judet: BUZĂU;Com Ruşeţu;   -; Nr: -;"/>
    <n v="2015"/>
    <n v="9400"/>
    <n v="10"/>
    <s v="in administrare"/>
    <s v="HG. 118/27.02.2019;OUG.68 din 06/11/2019"/>
    <s v="mobil"/>
    <s v=" Anul naşterii=2012 ;Sexul=armăsar montă publică ;Dangale=Ep 48 / R ;Microcip=642019820612552 ;Locaţia de bază=H. Rusetu ;"/>
  </r>
  <r>
    <x v="6616"/>
    <s v="8.23.11"/>
    <m/>
    <m/>
    <s v="Omida  (Ep 42 / R) 642019820010000"/>
    <m/>
    <s v="BUZĂU"/>
    <s v="Ruşeţu"/>
    <s v="Tara: România; Judet: BUZĂU;Com Ruşeţu;   -; Nr: -;"/>
    <n v="2015"/>
    <n v="8900"/>
    <n v="10"/>
    <s v="in administrare"/>
    <s v="HG. 118/27.02.2019;OUG.68 din 06/11/2019"/>
    <s v="mobil"/>
    <s v=" Anul naşterii=2012 ;Sexul=iapă mamă ;Dangale=Ep 42 / R ;Microcip=642019820010000 ;Locaţia de bază=H. Rusetu ;"/>
  </r>
  <r>
    <x v="6617"/>
    <s v="8.23.11"/>
    <m/>
    <m/>
    <s v="Libroza  (Ag 25 / R) 642019820011135"/>
    <m/>
    <s v="BUZĂU"/>
    <s v="Ruşeţu"/>
    <s v="Tara: România; Judet: BUZĂU;Com Ruşeţu;   -; Nr: -;"/>
    <n v="2015"/>
    <n v="8900"/>
    <n v="10"/>
    <s v="in administrare"/>
    <s v="HG. 118/27.02.2019;OUG.68 din 06/11/2019"/>
    <s v="mobil"/>
    <s v=" Anul naşterii=2012 ;Sexul=iapă mamă ;Dangale=Ag 25 / R ;Microcip=642019820011135 ;Locaţia de bază=H. Rusetu ;"/>
  </r>
  <r>
    <x v="6618"/>
    <s v="8.23.11"/>
    <m/>
    <m/>
    <s v="Agroma  (Ep 44 / R) 642019820001559"/>
    <m/>
    <s v="BUZĂU"/>
    <s v="Ruşeţu"/>
    <s v="Tara: România; Judet: BUZĂU;Com Ruşeţu;   -; Nr: -;"/>
    <n v="2015"/>
    <n v="8900"/>
    <n v="10"/>
    <s v="in administrare"/>
    <s v="HG. 118/27.02.2019;OUG.68 din 06/11/2019"/>
    <s v="mobil"/>
    <s v=" Anul naşterii=2012 ;Sexul=iapă mamă ;Dangale=Ep 44 / R ;Microcip= 642019820001559 ;Locaţia de bază=H. Rusetu ;"/>
  </r>
  <r>
    <x v="6619"/>
    <s v="8.23.04"/>
    <m/>
    <m/>
    <s v="North Star XLIV-8  (Z 44 / 8 S) 642019820626672"/>
    <m/>
    <s v="BUZĂU"/>
    <s v="Ruşeţu"/>
    <s v="Tara: România; Judet: BUZĂU;Com Ruşeţu;   -; Nr: -;"/>
    <n v="2015"/>
    <n v="10000"/>
    <n v="10"/>
    <s v="in administrare"/>
    <s v="HG. 118/27.02.2019;OUG.68 din 06/11/2019"/>
    <s v="mobil"/>
    <s v=" Anul naşterii=2011 ;Sexul=armăsar montă publică ;Dangale=Z 44 / 8 S ;Microcip=642019820626672 ;Locaţia de bază=H. Rusetu ;"/>
  </r>
  <r>
    <x v="6620"/>
    <s v="8.23.03"/>
    <m/>
    <m/>
    <s v="Cinteza  (Jv / 41 J) 642019820204604"/>
    <m/>
    <s v="CĂLĂRAŞI"/>
    <s v="Perişoru"/>
    <s v="Tara: România; Judet: CĂLĂRAŞI;Com Perişoru;   -; Nr: -;"/>
    <n v="2015"/>
    <n v="9400"/>
    <n v="51"/>
    <s v="in administrare"/>
    <s v="HG. 118/27.02.2019;OUG.68 din 06/11/2019"/>
    <s v="mobil"/>
    <s v=" Anul naşterii=2012 ;Sexul=iapă mamă ;Dangale=Jv / 41 J ;Microcip=642019820204604 ;Locaţia de bază=H. Jegălia ;"/>
  </r>
  <r>
    <x v="6621"/>
    <s v="8.23.09"/>
    <m/>
    <m/>
    <s v="Gazal XIX-25 / Umilaha (25 M / G 19) 642019820577769_x000a_"/>
    <m/>
    <s v="CONSTANŢA"/>
    <s v="Mangalia"/>
    <s v="Tara: România; Judet: CONSTANŢA;Mun Mangalia; Şos  Constanţei; Nr: 52;"/>
    <n v="2015"/>
    <n v="9400"/>
    <n v="13"/>
    <s v="in administrare"/>
    <s v="HG. 118/27.02.2019;OUG.68 din 06/11/2019"/>
    <s v="mobil"/>
    <s v=" Anul naşterii=2012 ;Sexul=iapă mamă ;Dangale=25 M / G 19 ;Microcip=642019820577769 ;Locaţia de bază=H. Mangalia ;"/>
  </r>
  <r>
    <x v="6622"/>
    <s v="8.23.05"/>
    <m/>
    <m/>
    <s v="Gidran XLIII-55  (G 43 / 55 C) 642019820008197"/>
    <m/>
    <s v="BUZĂU"/>
    <s v="Cislău"/>
    <s v="Tara: România; Judet: BUZĂU;Com Cislău;   -; Nr: 2; Aleea Armatei"/>
    <n v="2015"/>
    <n v="9400"/>
    <n v="10"/>
    <s v="in administrare"/>
    <s v="HG. 118/27.02.2019;OUG.68 din 06/11/2019"/>
    <s v="mobil"/>
    <s v=" Anul naşterii=2012 ;Sexul=iapă mamă ;Dangale=G 43 / 55 C ;Microcip=642019820008197 ;Locaţia de bază=H.Cislău ;"/>
  </r>
  <r>
    <x v="6623"/>
    <s v="8.23.12"/>
    <m/>
    <m/>
    <s v="El Sbaa XV-37 (ES 15 / 37 R) 642019820438858"/>
    <m/>
    <s v="SUCEAVA"/>
    <s v="Rădăuţi"/>
    <s v="Tara: România; Judet: SUCEAVA;Mun Rădăuţi; Str  Bogdan Vodă; Nr: 114;"/>
    <n v="2015"/>
    <n v="10000"/>
    <n v="33"/>
    <s v="in administrare"/>
    <s v="HG. 118/27.02.2019;OUG.68 din 06/11/2019"/>
    <s v="mobil"/>
    <s v=" Anul naşterii=2012 ;Sexul=armăsar montă publică ;Dangale=ES 15 / 37 R ;Microcip=642019820438858 ;Locaţia de bază=H.Radauti ;"/>
  </r>
  <r>
    <x v="6624"/>
    <s v="8.23.06"/>
    <m/>
    <m/>
    <s v="Goral XXI-22  (G 21 / 22 L) 642019820376946"/>
    <m/>
    <s v="SUCEAVA"/>
    <s v="Moldova-Suliţa"/>
    <s v="Tara: România; Judet: SUCEAVA;Com Moldova-Suliţa;   -; Nr: -;"/>
    <n v="2015"/>
    <n v="8600"/>
    <n v="33"/>
    <s v="in administrare"/>
    <s v="HG. 118/27.02.2019;OUG.68 din 06/11/2019"/>
    <s v="mobil"/>
    <s v=" Anul naşterii=2012 ;Sexul=armăsar montă publică ;Dangale=G 21 / 22 L ;Microcip=642019820376946 ;Locaţia de bază=H. Lucina ;"/>
  </r>
  <r>
    <x v="6625"/>
    <s v="8.23.06"/>
    <m/>
    <m/>
    <s v="Goral XX-24  (G 20 / 24 L) 642019820440209"/>
    <m/>
    <s v="SUCEAVA"/>
    <s v="Moldova-Suliţa"/>
    <s v="Tara: România; Judet: SUCEAVA;Com Moldova-Suliţa;   -; Nr: -;"/>
    <n v="2015"/>
    <n v="10000"/>
    <n v="33"/>
    <s v="in administrare"/>
    <s v="HG. 118/27.02.2019;OUG.68 din 06/11/2019"/>
    <s v="mobil"/>
    <s v=" Anul naşterii=2012 ;Sexul=armăsar montă publică ;Dangale=G 20 / 24 L ;Microcip=642019820440209 ;Locaţia de bază=H. Lucina ;"/>
  </r>
  <r>
    <x v="6626"/>
    <s v="8.23.06"/>
    <m/>
    <m/>
    <s v="Prislop XI-17  (P 11 / 17 L) 642019820326597"/>
    <m/>
    <s v="SUCEAVA"/>
    <s v="Moldova-Suliţa"/>
    <s v="Tara: România; Judet: SUCEAVA;Com Moldova-Suliţa;   -; Nr: -;"/>
    <n v="2015"/>
    <n v="8000"/>
    <n v="33"/>
    <s v="in administrare"/>
    <s v="HG. 118/27.02.2019;OUG.68 din 06/11/2019"/>
    <s v="mobil"/>
    <s v=" Anul naşterii=2012 ;Sexul=iapă mamă ;Dangale=P 11 / 17 L ;Microcip=642019820326597 ;Locaţia de bază=H. Lucina ;"/>
  </r>
  <r>
    <x v="6627"/>
    <s v="8.23.06"/>
    <m/>
    <m/>
    <s v="Prislop XI-20  (Pr 11 / 20 L) 642019820441041"/>
    <m/>
    <s v="SUCEAVA"/>
    <s v="Moldova-Suliţa"/>
    <s v="Tara: România; Judet: SUCEAVA;Com Moldova-Suliţa;   -; Nr: -;"/>
    <n v="2015"/>
    <n v="8000"/>
    <n v="33"/>
    <s v="in administrare"/>
    <s v="HG. 118/27.02.2019;OUG.68 din 06/11/2019"/>
    <s v="mobil"/>
    <s v=" Anul naşterii=2012 ;Sexul=iapă mamă ;Dangale=Pr 11 / 20 L ;Microcip=642019820441041 ;Locaţia de bază=H. Lucina ;"/>
  </r>
  <r>
    <x v="6628"/>
    <s v="8.23.08"/>
    <m/>
    <m/>
    <s v="Nonius 40-2 (N 40 / 2 I) 642019820603228"/>
    <m/>
    <s v="TIMIŞ"/>
    <s v="Izvin"/>
    <s v="Tara: România; Judet: TIMIŞ;Sat Izvin;   -; Nr: -;"/>
    <n v="2015"/>
    <n v="9400"/>
    <n v="35"/>
    <s v="in administrare"/>
    <s v="HG. 118/27.02.2019;OUG.68 din 06/11/2019"/>
    <s v="mobil"/>
    <s v=" Anul naşterii=2011 ;Sexul=iapă mamă ;Dangale=N 40 / 2 I ;Microcip=642019820603228 ;Locaţia de bază=H.Izvin ;"/>
  </r>
  <r>
    <x v="6629"/>
    <s v="8.23.07"/>
    <m/>
    <m/>
    <s v="Maestoso XLIX-30 (M 49 / 30 F) 642019820199681_x000a_"/>
    <m/>
    <s v="BISTRIŢA-NĂSĂUD"/>
    <s v="-"/>
    <s v="Tara: România; Judet: BISTRIŢA-NĂSĂUD; -;   -; Nr: 45; Beclean pe Someş, str. Bistriţei"/>
    <n v="2016"/>
    <n v="9400"/>
    <n v="6"/>
    <s v="in administrare"/>
    <s v="HG. 118/27.02.2019;OUG.68 din 06/11/2019"/>
    <s v="mobil"/>
    <s v=" Anul naşterii=2008 ;Sexul=iapă mamă ;Dangale=M 49 / 30 F ;Microcip=642019820199681 ;Locaţia de bază=H.Beclean ;"/>
  </r>
  <r>
    <x v="6630"/>
    <s v="8.23.07"/>
    <m/>
    <m/>
    <s v="Maestoso L – 17 (M 50 / 17 F) 642019820373344"/>
    <m/>
    <s v="BRAŞOV"/>
    <s v="Voila"/>
    <s v="Tara: România; Judet: BRAŞOV;Com Voila;   -; Nr: -;  sat Sâmbăta de Jos, str. 1 Decembrie 1918"/>
    <n v="2016"/>
    <n v="10800"/>
    <n v="8"/>
    <s v="in administrare"/>
    <s v="HG. 118/27.02.2019;OUG.68 din 06/11/2019"/>
    <s v="mobil"/>
    <s v=" Anul naşterii=2013 ;Sexul=armăsar montă publică ;Dangale=M 50 / 17 F ;Microcip=642019820373344 ;Locaţia de bază=H. Sambata de Jos ;"/>
  </r>
  <r>
    <x v="6631"/>
    <s v="8.23.12"/>
    <m/>
    <m/>
    <s v="Siglavy Bagdady XVII-33 (SB 17/ 33 R)_x000a_642019820437963"/>
    <m/>
    <s v="SUCEAVA"/>
    <s v="Rădăuţi"/>
    <s v="Tara: România; Judet: SUCEAVA;Mun Rădăuţi; Str  Bogdan Vodă; Nr: 114;"/>
    <n v="2016"/>
    <n v="9400"/>
    <n v="33"/>
    <s v="in administrare"/>
    <s v="HG. 118/27.02.2019;OUG.68 din 06/11/2019"/>
    <s v="mobil"/>
    <s v=" Anul naşterii=2013 ;Sexul=iapă mamă ;Dangale=SB 17/ 33 R ;Microcip=642019820437963 ;Locaţia de bază=H.Radauti ;"/>
  </r>
  <r>
    <x v="6632"/>
    <s v="8.23.12"/>
    <m/>
    <m/>
    <s v="Siglavy Bagdady XVII-35  ( SB 17 / 35 R )_x000a_642019820556374"/>
    <m/>
    <s v="SUCEAVA"/>
    <s v="Rădăuţi"/>
    <s v="Tara: România; Judet: SUCEAVA;Mun Rădăuţi; Str  Bogdan Vodă; Nr: 114;"/>
    <n v="2016"/>
    <n v="10000"/>
    <n v="33"/>
    <s v="in administrare"/>
    <s v="HG. 118/27.02.2019;OUG.68 din 06/11/2019"/>
    <s v="mobil"/>
    <s v=" Anul naşterii=2013 ;Sexul=armăsar montă publică ;Dangale= SB 17 / 35 R ;Microcip=642019820556374 ;Locaţia de bază=H.Radauti ;"/>
  </r>
  <r>
    <x v="6633"/>
    <s v="8.23.08"/>
    <m/>
    <m/>
    <s v="Nonius 40 – 4 ( N 40 / 4 I) 642019820519105"/>
    <m/>
    <s v="TIMIŞ"/>
    <s v="Izvin"/>
    <s v="Tara: România; Judet: TIMIŞ;Sat Izvin;   -; Nr: -;"/>
    <n v="2016"/>
    <n v="10000"/>
    <n v="35"/>
    <s v="in administrare"/>
    <s v="HG. 118/27.02.2019;OUG.68 din 06/11/2019"/>
    <s v="mobil"/>
    <s v=" Anul naşterii=2013 ;Sexul=armăsar montă publică ;Dangale= N 40 / 4 I ;Microcip=642019820519105 ;Locaţia de bază=H.Izvin ;"/>
  </r>
  <r>
    <x v="6634"/>
    <s v="8.23.08"/>
    <m/>
    <m/>
    <s v="Nonius 39 – 9 (N 39 / 9 I) 642019820507506"/>
    <m/>
    <s v="TIMIŞ"/>
    <s v="Izvin"/>
    <s v="Tara: România; Judet: TIMIŞ;Sat Izvin;   -; Nr: -;"/>
    <n v="2016"/>
    <n v="10000"/>
    <n v="35"/>
    <s v="in administrare"/>
    <s v="HG. 118/27.02.2019;OUG.68 din 06/11/2019"/>
    <s v="mobil"/>
    <s v=" Anul naşterii=2013 ;Sexul=armăsar montă publică ;Dangale=N 39 / 9 I ;Microcip=642019820507506 ;Locaţia de bază=H.Izvin ;"/>
  </r>
  <r>
    <x v="6635"/>
    <s v="8.23.08"/>
    <m/>
    <m/>
    <s v="Nonius 39 – 10  (N 39 / 10 I) 642019820504260_x000a_"/>
    <m/>
    <s v="TIMIŞ"/>
    <s v="Izvin"/>
    <s v="Tara: România; Judet: TIMIŞ;Sat Izvin;   -; Nr: -;"/>
    <n v="2016"/>
    <n v="10000"/>
    <n v="35"/>
    <s v="in administrare"/>
    <s v="HG. 118/27.02.2019;OUG.68 din 06/11/2019"/>
    <s v="mobil"/>
    <s v=" Anul naşterii=2013 ;Sexul=armăsar montă publică ;Dangale=N 39 / 10 I ;Microcip=642019820504260 ;Locaţia de bază=H.Izvin ;"/>
  </r>
  <r>
    <x v="6636"/>
    <s v="8.23.08"/>
    <m/>
    <m/>
    <s v="Nonius 41 - 7 (N 41 / 7 I) 642019820506280"/>
    <m/>
    <s v="TIMIŞ"/>
    <s v="Izvin"/>
    <s v="Tara: România; Judet: TIMIŞ;Sat Izvin;   -; Nr: -;"/>
    <n v="2016"/>
    <n v="10000"/>
    <n v="35"/>
    <s v="in administrare"/>
    <s v="HG. 118/27.02.2019;OUG.68 din 06/11/2019"/>
    <s v="mobil"/>
    <s v=" Anul naşterii=2013 ;Sexul=armăsar montă publică ;Dangale=N 41 / 7 I ;Microcip=642019820506280 ;Locaţia de bază=H.Izvin ;"/>
  </r>
  <r>
    <x v="6637"/>
    <s v="8.23.01"/>
    <m/>
    <m/>
    <s v="Egreta  (Pr / 5 I) 642019820519878_x000a_"/>
    <m/>
    <s v="TIMIŞ"/>
    <s v="Izvin"/>
    <s v="Tara: România; Judet: TIMIŞ;Sat Izvin;   -; Nr: -;"/>
    <n v="2016"/>
    <n v="8900"/>
    <n v="35"/>
    <s v="in administrare"/>
    <s v="HG. 118/27.02.2019;OUG.68 din 06/11/2019"/>
    <s v="mobil"/>
    <s v=" Anul naşterii=2013 ;Sexul=iapă mamă ;Dangale=Pr / 5 I ;Microcip=642019820519878 ;Locaţia de bază=H.Izvin ;"/>
  </r>
  <r>
    <x v="6638"/>
    <s v="8.23.01"/>
    <m/>
    <m/>
    <s v="Epica  (Pr / 9 I) 642019820519486"/>
    <m/>
    <s v="TIMIŞ"/>
    <s v="Izvin"/>
    <s v="Tara: România; Judet: TIMIŞ;Sat Izvin;   -; Nr: -;"/>
    <n v="2016"/>
    <n v="8900"/>
    <n v="35"/>
    <s v="in administrare"/>
    <s v="HG. 118/27.02.2019;OUG.68 din 06/11/2019"/>
    <s v="mobil"/>
    <s v=" Anul naşterii=2013 ;Sexul=iapă mamă ;Dangale=Pr / 9 I ;Microcip=642019820519486 ;Locaţia de bază=H.Izvin ;"/>
  </r>
  <r>
    <x v="6639"/>
    <s v="8.23.11"/>
    <m/>
    <m/>
    <s v="Ecou  (A / 2 J) 642019820562659"/>
    <m/>
    <s v="CĂLĂRAŞI"/>
    <s v="Perişoru"/>
    <s v="Tara: România; Judet: CĂLĂRAŞI;Com Perişoru;   -; Nr: -;"/>
    <n v="2016"/>
    <n v="9400"/>
    <n v="51"/>
    <s v="in administrare"/>
    <s v="HG. 118/27.02.2019;OUG.68 din 06/11/2019"/>
    <s v="mobil"/>
    <s v=" Anul naşterii=2013 ;Sexul=armăsar montă publică ;Dangale=A / 2 J ;Microcip=642019820562659 ;Locaţia de bază=H. Jegălia ;"/>
  </r>
  <r>
    <x v="6640"/>
    <s v="8.23.06"/>
    <m/>
    <m/>
    <s v="Gazal XXI-26  (G 21 / 26 L) 642019820557913"/>
    <m/>
    <s v="SUCEAVA"/>
    <s v="Moldova-Suliţa"/>
    <s v="Tara: România; Judet: SUCEAVA;Com Moldova-Suliţa;   -; Nr: -;"/>
    <n v="2016"/>
    <n v="8600"/>
    <n v="33"/>
    <s v="in administrare"/>
    <s v="HG. 118/27.02.2019;OUG.68 din 06/11/2019"/>
    <s v="mobil"/>
    <s v=" Anul naşterii=2013 ;Sexul=armăsar montă publică ;Dangale=G 21 / 26 L ;Microcip=642019820557913 ;Locaţia de bază=H. Lucina ;"/>
  </r>
  <r>
    <x v="6641"/>
    <s v="8.23.06"/>
    <m/>
    <m/>
    <s v="Pietrosu XI-55  (Pi 11 / 55 L) 642019820556712"/>
    <m/>
    <s v="SUCEAVA"/>
    <s v="Moldova-Suliţa"/>
    <s v="Tara: România; Judet: SUCEAVA;Com Moldova-Suliţa;   -; Nr: -;"/>
    <n v="2016"/>
    <n v="8600"/>
    <n v="33"/>
    <s v="in administrare"/>
    <s v="HG. 118/27.02.2019;OUG.68 din 06/11/2019"/>
    <s v="mobil"/>
    <s v=" Anul naşterii=2013 ;Sexul=armăsar montă publică ;Dangale=Pi 11 / 55 L ;Microcip=642019820556712 ;Locaţia de bază=H. Lucina ;"/>
  </r>
  <r>
    <x v="6642"/>
    <s v="8.23.09"/>
    <m/>
    <m/>
    <s v="El Iman I-35 / Validaha (35 M / El 1)_x000a_642019820554171"/>
    <m/>
    <s v="CONSTANŢA"/>
    <s v="Mangalia"/>
    <s v="Tara: România; Judet: CONSTANŢA;Mun Mangalia; Şos  Constanţei; Nr: 52;"/>
    <n v="2016"/>
    <n v="9400"/>
    <n v="13"/>
    <s v="in administrare"/>
    <s v="HG. 118/27.02.2019;OUG.68 din 06/11/2019"/>
    <s v="mobil"/>
    <s v=" Anul naşterii=2013 ;Sexul=iapă mamă ;Dangale=35 M / El 1 ;Microcip=642019820554171 ;Locaţia de bază=H. Mangalia ;"/>
  </r>
  <r>
    <x v="6643"/>
    <s v="8.23.11"/>
    <m/>
    <m/>
    <s v="Albinoso (It 3 / R) 642019820544953"/>
    <m/>
    <s v="BUZĂU"/>
    <s v="Ruşeţu"/>
    <s v="Tara: România; Judet: BUZĂU;Com Ruşeţu;   -; Nr: -;"/>
    <n v="2016"/>
    <n v="9400"/>
    <n v="10"/>
    <s v="in administrare"/>
    <s v="HG. 118/27.02.2019;OUG.68 din 06/11/2019"/>
    <s v="mobil"/>
    <s v=" Anul naşterii=2013 ;Sexul=armăsar montă publică ;Dangale=It 3 / R ;Microcip=642019820544953 ;Locaţia de bază=H. Rusetu ;"/>
  </r>
  <r>
    <x v="6644"/>
    <s v="8.23.11"/>
    <m/>
    <m/>
    <s v="Epigonia  (It 4 / R) 642019820545254"/>
    <m/>
    <s v="BUZĂU"/>
    <s v="Ruşeţu"/>
    <s v="Tara: România; Judet: BUZĂU;Com Ruşeţu;   -; Nr: -;"/>
    <n v="2016"/>
    <n v="8900"/>
    <n v="10"/>
    <s v="in administrare"/>
    <s v="HG. 118/27.02.2019;OUG.68 din 06/11/2019"/>
    <s v="mobil"/>
    <s v=" Anul naşterii=2013 ;Sexul=iapă mamă ;Dangale=It 4 / R ;Microcip=642019820545254 ;Locaţia de bază=H. Rusetu ;"/>
  </r>
  <r>
    <x v="6645"/>
    <s v="8.04.04"/>
    <m/>
    <m/>
    <s v="Drum forestier in prelungire FE004-0,572 km"/>
    <m/>
    <s v="MUNICIPIUL BUCUREŞTI"/>
    <s v="1"/>
    <s v="Tara: România; Judet: MUNICIPIUL BUCUREŞTI;Sec 1;   -; Nr: -;"/>
    <n v="2018"/>
    <n v="710302"/>
    <n v="40"/>
    <s v="in administrare"/>
    <s v="HG. 773/10.09.2020"/>
    <s v="imobil"/>
    <s v=" Lungime=0.572 Km;Suprafeţe=0.5176 ha;CF=276707 ;"/>
  </r>
  <r>
    <x v="6646"/>
    <s v="8.04.04"/>
    <m/>
    <m/>
    <s v="DAF ALUNISUL"/>
    <m/>
    <s v="SUCEAVA"/>
    <s v="Râşca"/>
    <s v="Tara: România; Judet: SUCEAVA;Com Râşca;   -; Nr: -;"/>
    <n v="2011"/>
    <n v="511450"/>
    <n v="33"/>
    <s v="in administrare"/>
    <s v="HG. 773/10.09.2020"/>
    <s v="imobil"/>
    <s v=" Lungime=1.913 Km;Suprafeţe=1.4596 ha;CF=32578 ;"/>
  </r>
  <r>
    <x v="6647"/>
    <s v="8.04.04"/>
    <m/>
    <m/>
    <s v="DAF POPOSELU"/>
    <m/>
    <s v="SUCEAVA"/>
    <s v="Râşca"/>
    <s v="Tara: România; Judet: SUCEAVA;Com Râşca;   -; Nr: -;"/>
    <n v="2011"/>
    <n v="310902"/>
    <n v="33"/>
    <s v="in administrare"/>
    <s v="HG. 773/10.09.2020"/>
    <s v="imobil"/>
    <s v=" Lungime=0.958 Km;Suprafeţe=1.0798 ha;CF=32574 ;"/>
  </r>
  <r>
    <x v="6648"/>
    <s v="8.04.04"/>
    <m/>
    <m/>
    <s v="DAF TIGANCA I PRELUNGIRE"/>
    <m/>
    <s v="SUCEAVA"/>
    <s v="Boroaia"/>
    <s v="Tara: România; Judet: SUCEAVA;Com Boroaia;   -; Nr: -;"/>
    <n v="2011"/>
    <n v="25466"/>
    <n v="33"/>
    <s v="in administrare"/>
    <s v="HG. 773/10.09.2020"/>
    <s v="imobil"/>
    <s v=" Lungime=0.678 Km;Suprafeţe=0.5922 ha;CF=33844 ;"/>
  </r>
  <r>
    <x v="6649"/>
    <s v="8.04.04"/>
    <m/>
    <m/>
    <s v="DAF TIMOTEI PRELUNGIRE"/>
    <m/>
    <s v="SUCEAVA"/>
    <s v="Putna"/>
    <s v="Tara: România; Judet: SUCEAVA;Com Putna;   -; Nr: -;"/>
    <n v="2011"/>
    <n v="1717747"/>
    <n v="33"/>
    <s v="in administrare"/>
    <s v="HG. 773/10.09.2020"/>
    <s v="imobil"/>
    <s v=" Lungime=3.005 Km;Suprafeţe=3.3792 ha;CF=32977,33017,32979,33874 ;"/>
  </r>
  <r>
    <x v="6650"/>
    <s v="8.04.04"/>
    <m/>
    <m/>
    <s v="DAF CUNUNA"/>
    <m/>
    <s v="SUCEAVA"/>
    <s v="Brodina"/>
    <s v="Tara: România; Judet: SUCEAVA;Com Brodina;   -; Nr: -;"/>
    <n v="2012"/>
    <n v="2511624"/>
    <n v="33"/>
    <s v="in administrare"/>
    <s v="HG. 773/10.09.2020"/>
    <s v="imobil"/>
    <s v=" Lungime=4.369 Km;Suprafeţe=4.3215 ha;CF=32297,32295,32294,32298,32293,32299 ;"/>
  </r>
  <r>
    <x v="6651"/>
    <s v="8.04.04"/>
    <m/>
    <m/>
    <s v="DAF MESTEACAN"/>
    <m/>
    <s v="SUCEAVA"/>
    <s v="Suceviţa"/>
    <s v="Tara: România; Judet: SUCEAVA;Com Suceviţa;   -; Nr: -;"/>
    <n v="2012"/>
    <n v="170837"/>
    <n v="33"/>
    <s v="in administrare"/>
    <s v="HG. 773/10.09.2020"/>
    <s v="imobil"/>
    <s v=" Lungime=0.603 Km;Suprafeţe=0.4667 ha;CF=36070 ;"/>
  </r>
  <r>
    <x v="6652"/>
    <s v="8.04.04"/>
    <m/>
    <m/>
    <s v="DAF TREI MERI"/>
    <m/>
    <s v="SUCEAVA"/>
    <s v="Mitocu Dragomirnei"/>
    <s v="Tara: România; Judet: SUCEAVA;Com Mitocu Dragomirnei;   -; Nr: -;"/>
    <n v="2011"/>
    <n v="115660"/>
    <n v="33"/>
    <s v="in administrare"/>
    <s v="HG. 773/10.09.2020"/>
    <s v="imobil"/>
    <s v=" Lungime=0.956 Km;Suprafeţe=0.8040 ha;CF=35816 ;"/>
  </r>
  <r>
    <x v="6653"/>
    <s v="8.04.04"/>
    <m/>
    <m/>
    <s v="Drum forestier Prelungire Trei Parale"/>
    <m/>
    <s v="IAŞI"/>
    <s v="Brăeşti"/>
    <s v="Tara: România; Judet: IAŞI;Com Brăeşti;   -; Nr: -;"/>
    <n v="2017"/>
    <n v="495373"/>
    <n v="22"/>
    <s v="in administrare"/>
    <s v="HG. 773/10.09.2020"/>
    <s v="imobil"/>
    <s v=" Lungime=1.92 Km;Suprafeţe=1.5600 ha;CF=60493 ;"/>
  </r>
  <r>
    <x v="6654"/>
    <s v="8.04.04"/>
    <m/>
    <m/>
    <s v="D.F. VALEA VALEA SEACA 3,6 KM"/>
    <s v="conform amenajamentelor silvice"/>
    <s v="TULCEA"/>
    <s v="-"/>
    <s v="Tara: România; Judet: TULCEA; -;   -; Nr: -;"/>
    <n v="1970"/>
    <n v="186054"/>
    <n v="36"/>
    <s v="in administrare"/>
    <s v="HG 982/1998;HG 1344/2011;OUG.1 din 04/01/2017;HG.354/18.05.2017;OUG.68 din 06/11/2019"/>
    <s v="imobil"/>
    <s v="Lungime= Km;Suprafeţe= ha;CF= ;"/>
  </r>
  <r>
    <x v="6655"/>
    <s v="8.04.04"/>
    <m/>
    <m/>
    <s v="D.F.VALEA LUI TIMOFTE 3.6 KM"/>
    <s v="conform amenajamentelor silvice"/>
    <s v="TULCEA"/>
    <s v="-"/>
    <s v="Tara: România; Judet: TULCEA; -;   -; Nr: -;"/>
    <n v="1969"/>
    <n v="149863"/>
    <n v="36"/>
    <s v="in administrare"/>
    <s v="HG 982/1998;HG 1344/2011;OUG.1 din 04/01/2017;HG.354/18.05.2017;OUG.68 din 06/11/2019"/>
    <s v="imobil"/>
    <s v="Lungime= Km;Suprafeţe= ha;CF= ;"/>
  </r>
  <r>
    <x v="6656"/>
    <s v="8.04.04"/>
    <m/>
    <m/>
    <s v="D.F VALEA MOLDOVEANULUI 1 KM"/>
    <s v="conform amenajamentelor silvice"/>
    <s v="TULCEA"/>
    <s v="-"/>
    <s v="Tara: România; Judet: TULCEA; -;   -; Nr: -;"/>
    <n v="1969"/>
    <n v="34121"/>
    <n v="36"/>
    <s v="in administrare"/>
    <s v="HG 982/1998;;OUG.1 din 04/01/2017;HG.354/18.05.2017;OUG.68 din 06/11/2019"/>
    <s v="imobil"/>
    <s v="Lungime= Km;Suprafeţe= ha;CF= ;"/>
  </r>
  <r>
    <x v="6657"/>
    <s v="8.04.04"/>
    <m/>
    <m/>
    <s v="D.F BASPUNAR 1,5 KM"/>
    <s v="conform amenajamentelor silvice"/>
    <s v="TULCEA"/>
    <s v="-"/>
    <s v="Tara: România; Judet: TULCEA; -;   -; Nr: -;"/>
    <n v="1986"/>
    <n v="78678"/>
    <n v="36"/>
    <s v="in administrare"/>
    <s v="HG 982/1998;;OUG.1 din 04/01/2017;HG.354/18.05.2017;OUG.68 din 06/11/2019"/>
    <s v="imobil"/>
    <s v="Lungime= Km;Suprafeţe= ha;CF= ;"/>
  </r>
  <r>
    <x v="6658"/>
    <s v="8.04.04"/>
    <m/>
    <m/>
    <s v="D.F.PUSTNICU 2,7 KM"/>
    <s v="conform amenajamentelor silvice"/>
    <s v="TULCEA"/>
    <s v="-"/>
    <s v="Tara: România; Judet: TULCEA; -;   -; Nr: -;"/>
    <n v="1966"/>
    <n v="95974"/>
    <n v="36"/>
    <s v="in administrare"/>
    <s v="HG 982/1998;;OUG.1 din 04/01/2017;HG.354/18.05.2017;OUG.68 din 06/11/2019"/>
    <s v="imobil"/>
    <s v="Lungime= Km;Suprafeţe= ha;CF= ;"/>
  </r>
  <r>
    <x v="6659"/>
    <s v="8.04.04"/>
    <m/>
    <m/>
    <s v="D.F.COLIBA LUI ASAN"/>
    <s v="conform amenajamentelor silvice"/>
    <s v="TULCEA"/>
    <s v="-"/>
    <s v="Tara: România; Judet: TULCEA; -;   -; Nr: -;"/>
    <n v="1967"/>
    <n v="234374"/>
    <n v="36"/>
    <s v="in administrare"/>
    <s v="HG 982/1998;;OUG.1 din 04/01/2017;HG.354/18.05.2017;OUG.68 din 06/11/2019"/>
    <s v="imobil"/>
    <s v="Lungime= Km;Suprafeţe= ha;CF= ;"/>
  </r>
  <r>
    <x v="6660"/>
    <s v="8.04.04"/>
    <m/>
    <m/>
    <s v="DRUM RAMIFICATIE PASAREA"/>
    <s v="conform amenajamentelor silvice"/>
    <s v="MUNICIPIUL BUCUREŞTI"/>
    <s v="-"/>
    <s v="Tara: România; Judet: MUNICIPIUL BUCUREŞTI; -;   -; Nr: -;"/>
    <n v="1980"/>
    <n v="12356"/>
    <n v="40"/>
    <s v="in administrare"/>
    <s v="HG 982/1998;HG 1344/2011;OUG.1 din 04/01/2017;HG.354/18.05.2017;OUG.68 din 06/11/2019"/>
    <s v="imobil"/>
    <s v="Lungime= Km;Suprafeţe= ha;CF= ;"/>
  </r>
  <r>
    <x v="6661"/>
    <s v="8.04.04"/>
    <m/>
    <m/>
    <s v="DRUM PRELUNGIRE PASAREA"/>
    <s v="conform amenajamentelor silvice"/>
    <s v="MUNICIPIUL BUCUREŞTI"/>
    <s v="-"/>
    <s v="Tara: România; Judet: MUNICIPIUL BUCUREŞTI; -;   -; Nr: -;"/>
    <n v="1980"/>
    <n v="23290"/>
    <n v="40"/>
    <s v="in administrare"/>
    <s v="HG 982/1998;HG 1344/2011;OUG.1 din 04/01/2017;HG.354/18.05.2017;OUG.68 din 06/11/2019"/>
    <s v="imobil"/>
    <s v="Lungime= Km;Suprafeţe= ha;CF= ;"/>
  </r>
  <r>
    <x v="6662"/>
    <s v="8.04.04"/>
    <m/>
    <m/>
    <s v="D.F.VALEA LEORDEI 3,6 KM"/>
    <s v="conform amenajamentelor silvice"/>
    <s v="TULCEA"/>
    <s v="-"/>
    <s v="Tara: România; Judet: TULCEA; -;   -; Nr: -;"/>
    <n v="1981"/>
    <n v="207091"/>
    <n v="36"/>
    <s v="in administrare"/>
    <s v="HG 982/1998;HG 1344/2011;OUG.1 din 04/01/2017;HG.354/18.05.2017;OUG.68 din 06/11/2019"/>
    <s v="imobil"/>
    <s v="Lungime= Km;Suprafeţe= ha;CF= ;"/>
  </r>
  <r>
    <x v="6663"/>
    <s v="8.04.04"/>
    <m/>
    <m/>
    <s v="DRUM FORESTIER 5 KM"/>
    <s v="conform amenajamentelor silvice"/>
    <s v="MUNICIPIUL BUCUREŞTI"/>
    <s v="-"/>
    <s v="Tara: România; Judet: MUNICIPIUL BUCUREŞTI; -;   -; Nr: -;"/>
    <n v="1973"/>
    <n v="354060"/>
    <n v="40"/>
    <s v="in administrare"/>
    <s v="HG 982/1998;HG 1344/2011;OUG.1 din 04/01/2017;HG.354/18.05.2017;OUG.68 din 06/11/2019"/>
    <s v="imobil"/>
    <s v="Lungime= Km;Suprafeţe= ha;CF= ;"/>
  </r>
  <r>
    <x v="6664"/>
    <s v="8.04.04"/>
    <m/>
    <m/>
    <s v="DRUM FORESTIER 1,2 KM"/>
    <s v="conform amenajamentelor silvice"/>
    <s v="MUNICIPIUL BUCUREŞTI"/>
    <s v="-"/>
    <s v="Tara: România; Judet: MUNICIPIUL BUCUREŞTI; -;   -; Nr: -;"/>
    <n v="1973"/>
    <n v="2586"/>
    <n v="40"/>
    <s v="in administrare"/>
    <s v="HG 982/1998;HG 1344/2011;OUG.1 din 04/01/2017;HG.354/18.05.2017;OUG.68 din 06/11/2019"/>
    <s v="imobil"/>
    <s v="Lungime= Km;Suprafeţe= ha;CF= ;"/>
  </r>
  <r>
    <x v="6665"/>
    <s v="8.04.04"/>
    <m/>
    <m/>
    <s v="DRUM FORESTIER BALAST"/>
    <s v="conform amenajamentelor silvice"/>
    <s v="MUNICIPIUL BUCUREŞTI"/>
    <s v="-"/>
    <s v="Tara: România; Judet: MUNICIPIUL BUCUREŞTI; -;   -; Nr: -;"/>
    <n v="1973"/>
    <n v="143827"/>
    <n v="40"/>
    <s v="in administrare"/>
    <s v="HG 982/1998;HG 1344/2011;OUG.1 din 04/01/2017;HG.354/18.05.2017;OUG.68 din 06/11/2019"/>
    <s v="imobil"/>
    <s v="Lungime= Km;Suprafeţe= ha;CF= ;"/>
  </r>
  <r>
    <x v="6666"/>
    <s v="8.04.04"/>
    <m/>
    <m/>
    <s v="DRUM PIETRUIT NR.1 ICAS"/>
    <s v="conform amenajamentelor silvice"/>
    <s v="MUNICIPIUL BUCUREŞTI"/>
    <s v="-"/>
    <s v="Tara: România; Judet: MUNICIPIUL BUCUREŞTI; -;   -; Nr: -;"/>
    <n v="1968"/>
    <n v="2613"/>
    <n v="40"/>
    <s v="in administrare"/>
    <s v="HG 982/1998;HG 1344/2011;OUG.1 din 04/01/2017;OUG.68 din 06/11/2019"/>
    <s v="imobil"/>
    <s v="SNAGOV PARC"/>
  </r>
  <r>
    <x v="6667"/>
    <s v="8.04.04"/>
    <m/>
    <m/>
    <s v="DRUM FOREST.SADINA II"/>
    <s v="conform amenajamentelor silvice"/>
    <s v="MUNICIPIUL BUCUREŞTI"/>
    <s v="-"/>
    <s v="Tara: România; Judet: MUNICIPIUL BUCUREŞTI; -;   -; Nr: -;"/>
    <n v="1980"/>
    <n v="24665"/>
    <n v="40"/>
    <s v="in administrare"/>
    <s v="HG 982/1998;; HG 478/ 24-IUN-15;HG.478/24-IUN-15;OUG.1 din 04/01/2017;HG.354/18.05.2017;OUG.68 din 06/11/2019"/>
    <s v="imobil"/>
    <s v="Lungime= Km;Suprafeţe= ha;CF= ;"/>
  </r>
  <r>
    <x v="6668"/>
    <s v="8.04.04"/>
    <m/>
    <m/>
    <s v="DRUM FORESTIER RAIOASA"/>
    <s v="conform amenajamentelor silvice"/>
    <s v="MUNICIPIUL BUCUREŞTI"/>
    <s v="-"/>
    <s v="Tara: România; Judet: MUNICIPIUL BUCUREŞTI; -;   -; Nr: -;"/>
    <n v="1994"/>
    <n v="850738"/>
    <n v="40"/>
    <s v="in administrare"/>
    <s v="HG 982/1998;HG 1344/2011;OUG.1 din 04/01/2017;HG.354/18.05.2017;OUG.68 din 06/11/2019"/>
    <s v="imobil"/>
    <s v="Lungime= Km;Suprafeţe= ha;CF= ;"/>
  </r>
  <r>
    <x v="6669"/>
    <s v="8.04.04"/>
    <m/>
    <m/>
    <s v="DAF PUIENI"/>
    <s v="conform amenajamentelor silvice"/>
    <s v="MUNICIPIUL BUCUREŞTI"/>
    <s v="-"/>
    <s v="Tara: România; Judet: MUNICIPIUL BUCUREŞTI; -;   -; Nr: -;"/>
    <n v="1969"/>
    <n v="18128"/>
    <n v="40"/>
    <s v="in administrare"/>
    <s v="HG 982/1998;;OUG.1 din 04/01/2017;OUG.68 din 06/11/2019"/>
    <s v="imobil"/>
    <s v="PUIENI"/>
  </r>
  <r>
    <x v="6670"/>
    <s v="8.04.04"/>
    <m/>
    <m/>
    <s v="DAF GRADINARI"/>
    <s v="conform amenajamentelor silvice"/>
    <s v="MUNICIPIUL BUCUREŞTI"/>
    <s v="-"/>
    <s v="Tara: România; Judet: MUNICIPIUL BUCUREŞTI; -;   -; Nr: -;"/>
    <n v="1967"/>
    <n v="70174"/>
    <n v="40"/>
    <s v="in administrare"/>
    <s v="HG 982/1998;;OUG.1 din 04/01/2017;HG.354/18.05.2017;OUG.68 din 06/11/2019"/>
    <s v="imobil"/>
    <s v="Lungime= Km;Suprafeţe= ha;CF= ;"/>
  </r>
  <r>
    <x v="6671"/>
    <s v="8.04.04"/>
    <m/>
    <m/>
    <s v="DRUM FOREST.STEJERET"/>
    <s v="conform amenajamentelor silvice"/>
    <s v="MUNICIPIUL BUCUREŞTI"/>
    <s v="-"/>
    <s v="Tara: România; Judet: MUNICIPIUL BUCUREŞTI; -;   -; Nr: -;"/>
    <n v="1964"/>
    <n v="5435"/>
    <n v="40"/>
    <s v="in administrare"/>
    <s v="HG 982/1998;; HG 478/ 24-IUN-15;HG.478/24-IUN-15;OUG.1 din 04/01/2017;HG.354/18.05.2017;OUG.68 din 06/11/2019"/>
    <s v="imobil"/>
    <s v="Lungime= Km;Suprafeţe= ha;CF= ;"/>
  </r>
  <r>
    <x v="6672"/>
    <s v="8.04.04"/>
    <m/>
    <m/>
    <s v="DRUM PLATOU MIJA"/>
    <s v="conform amenajamentelor silvice"/>
    <s v="DÂMBOVIŢA"/>
    <s v="-"/>
    <s v="Tara: România; Judet: DÂMBOVIŢA; -;   -; Nr: -;"/>
    <n v="1973"/>
    <n v="717881"/>
    <n v="15"/>
    <s v="in administrare"/>
    <s v="HG 982/1998;HG 1344/2011; HG 478/ 24-IUN-15;HG.478/24-IUN-15;OUG.1 din 04/01/2017;HG.354/18.05.2017;OUG.68 din 06/11/2019"/>
    <s v="imobil"/>
    <s v="Lungime= Km;Suprafeţe= ha;CF= ;"/>
  </r>
  <r>
    <x v="6673"/>
    <s v="8.04.04"/>
    <m/>
    <m/>
    <s v="DRUM VL.BRATULUI"/>
    <s v="conform amenajamentelor silvice"/>
    <s v="DÂMBOVIŢA"/>
    <s v="-"/>
    <s v="Tara: România; Judet: DÂMBOVIŢA; -;   -; Nr: -;"/>
    <n v="1967"/>
    <n v="250723"/>
    <n v="15"/>
    <s v="in administrare"/>
    <s v="HG 982/1998;HG 1344/2011; HG 478/ 24-IUN-15;HG.478/24-IUN-15;OUG.1 din 04/01/2017;HG.354/18.05.2017;OUG.68 din 06/11/2019"/>
    <s v="imobil"/>
    <s v="Lungime= Km;Suprafeţe= ha;CF= ;"/>
  </r>
  <r>
    <x v="6674"/>
    <s v="8.04.04"/>
    <m/>
    <m/>
    <s v="DRUM VL.LARGA RAMIF. I"/>
    <s v="conform amenajamentelor silvice"/>
    <s v="DÂMBOVIŢA"/>
    <s v="-"/>
    <s v="Tara: România; Judet: DÂMBOVIŢA; -;   -; Nr: -;"/>
    <n v="1980"/>
    <n v="58619"/>
    <n v="15"/>
    <s v="in administrare"/>
    <s v="HG 982/1998;HG 1344/2011; HG 478/ 24-IUN-15;HG.478/24-IUN-15;OUG.1 din 04/01/2017;HG.354/18.05.2017;OUG.68 din 06/11/2019"/>
    <s v="imobil"/>
    <s v="Lungime= Km;Suprafeţe= ha;CF= ;"/>
  </r>
  <r>
    <x v="6675"/>
    <s v="8.30._"/>
    <m/>
    <m/>
    <s v="CANAL 5 MARINA VIOREL"/>
    <s v="conform amenajamentelor silvice"/>
    <s v="DÂMBOVIŢA"/>
    <s v="-"/>
    <s v="Tara: România; Judet: DÂMBOVIŢA; -;   -; Nr: -;"/>
    <n v="1973"/>
    <n v="2254"/>
    <n v="15"/>
    <s v="in administrare"/>
    <s v="HG 982/1998;; HG 478/ 24-IUN-15;HG.478/24-IUN-15;OUG.1 din 04/01/2017;OUG.68 din 06/11/2019"/>
    <s v="imobil"/>
    <s v="Denumire= ;"/>
  </r>
  <r>
    <x v="6676"/>
    <s v="8.04.04"/>
    <m/>
    <m/>
    <s v="DRUM FORESTIER RACIU"/>
    <s v="conform amenajamentelor silvice"/>
    <s v="DÂMBOVIŢA"/>
    <s v="-"/>
    <s v="Tara: România; Judet: DÂMBOVIŢA; -;   -; Nr: -;"/>
    <n v="1994"/>
    <n v="1536242"/>
    <n v="15"/>
    <s v="in administrare"/>
    <s v="HG 982/1998;HG 1344/2011; HG 478/ 24-IUN-15;HG.478/24-IUN-15;OUG.1 din 04/01/2017;HG.354/18.05.2017;OUG.68 din 06/11/2019"/>
    <s v="imobil"/>
    <s v="Lungime= Km;Suprafeţe= ha;CF= ;"/>
  </r>
  <r>
    <x v="6677"/>
    <s v="8.04.04"/>
    <m/>
    <m/>
    <s v="DRUM FORESTIER RATEI - CAPTARE"/>
    <s v="conform amenajamentelor silvice"/>
    <s v="DÂMBOVIŢA"/>
    <s v="-"/>
    <s v="Tara: România; Judet: DÂMBOVIŢA; -;   -; Nr: -;"/>
    <n v="1994"/>
    <n v="99048"/>
    <n v="15"/>
    <s v="in administrare"/>
    <s v="HG 982/1998;HG 1344/2011; HG 478/ 24-IUN-15;HG.478/24-IUN-15;OUG.1 din 04/01/2017;HG.354/18.05.2017;OUG.68 din 06/11/2019"/>
    <s v="imobil"/>
    <s v="Lungime= Km;Suprafeţe= ha;CF= ;"/>
  </r>
  <r>
    <x v="6678"/>
    <s v="8.04.04"/>
    <m/>
    <m/>
    <s v="DRUM FORESTIER RAUL NEGRU"/>
    <s v="conform amenajamentelor silvice"/>
    <s v="DÂMBOVIŢA"/>
    <s v="-"/>
    <s v="Tara: România; Judet: DÂMBOVIŢA; -;   -; Nr: -;"/>
    <n v="1994"/>
    <n v="1007695"/>
    <n v="15"/>
    <s v="in administrare"/>
    <s v="HG 982/1998;HG 1344/2011; HG 478/ 24-IUN-15;HG.478/24-IUN-15;OUG.1 din 04/01/2017;HG.354/18.05.2017;OUG.68 din 06/11/2019"/>
    <s v="imobil"/>
    <s v="Lungime= Km;Suprafeţe= ha;CF= ;"/>
  </r>
  <r>
    <x v="6679"/>
    <s v="8.04.04"/>
    <m/>
    <m/>
    <s v="DRUM FORESTIER PIETRICEA"/>
    <s v="conform amenajamentelor silvice"/>
    <s v="DÂMBOVIŢA"/>
    <s v="-"/>
    <s v="Tara: România; Judet: DÂMBOVIŢA; -;   -; Nr: -;"/>
    <n v="1994"/>
    <n v="42067"/>
    <n v="15"/>
    <s v="in administrare"/>
    <s v="HG 982/1998;HG 1344/2011; HG 478/ 24-IUN-15;HG.478/24-IUN-15;OUG.1 din 04/01/2017;OUG.68 din 06/11/2019"/>
    <s v="imobil"/>
    <s v="Lungime= Km;Suprafeţe= ha;CF= ;"/>
  </r>
  <r>
    <x v="6680"/>
    <s v="8.04.04"/>
    <m/>
    <m/>
    <s v="DRUM FORESTIER JGHEBOASA"/>
    <s v="conform amenajamentelor silvice"/>
    <s v="DÂMBOVIŢA"/>
    <s v="-"/>
    <s v="Tara: România; Judet: DÂMBOVIŢA; -;   -; Nr: -;"/>
    <n v="1994"/>
    <n v="82860"/>
    <n v="15"/>
    <s v="in administrare"/>
    <s v="HG 982/1998;HG 1344/2011; HG 478/ 24-IUN-15;HG.478/24-IUN-15;OUG.1 din 04/01/2017;HG.354/18.05.2017;OUG.68 din 06/11/2019"/>
    <s v="imobil"/>
    <s v="Lungime= Km;Suprafeţe= ha;CF= ;"/>
  </r>
  <r>
    <x v="6681"/>
    <s v="8.04.04"/>
    <m/>
    <m/>
    <s v="DRUM FOREST. TUICANI-GHIRDOVENI"/>
    <s v="conform amenajamentelor silvice"/>
    <s v="DÂMBOVIŢA"/>
    <s v="-"/>
    <s v="Tara: România; Judet: DÂMBOVIŢA; -;   -; Nr: -;"/>
    <n v="1978"/>
    <n v="219178"/>
    <n v="15"/>
    <s v="in administrare"/>
    <s v="HG 982/1998;HG 1344/2011; HG 478/ 24-IUN-15;HG.478/24-IUN-15;OUG.1 din 04/01/2017;HG.354/18.05.2017;OUG.68 din 06/11/2019"/>
    <s v="imobil"/>
    <s v="Lungime= Km;Suprafeţe= ha;CF= ;"/>
  </r>
  <r>
    <x v="6682"/>
    <s v="8.04.04"/>
    <m/>
    <m/>
    <s v="DRUM FOREST. RAMPA-DEP.FINAL"/>
    <s v="conform amenajamentelor silvice"/>
    <s v="DÂMBOVIŢA"/>
    <s v="-"/>
    <s v="Tara: România; Judet: DÂMBOVIŢA; -;   -; Nr: -;"/>
    <n v="1978"/>
    <n v="27700"/>
    <n v="15"/>
    <s v="in administrare"/>
    <s v="HG 982/1998;HG 1344/2011; HG 478/ 24-IUN-15;HG.478/24-IUN-15;OUG.1 din 04/01/2017;HG.354/18.05.2017;OUG.68 din 06/11/2019"/>
    <s v="imobil"/>
    <s v="Lungime= Km;Suprafeţe= ha;CF= ;"/>
  </r>
  <r>
    <x v="6683"/>
    <s v="8.04.04"/>
    <m/>
    <m/>
    <s v="DRUM FORESTIER VALEA COLIBASI 0."/>
    <s v="conform amenajamentelor silvice"/>
    <s v="DÂMBOVIŢA"/>
    <s v="Iedera"/>
    <s v="Tara: România; Judet: DÂMBOVIŢA;Com Iedera;   -; Nr: -;"/>
    <n v="1978"/>
    <n v="88643"/>
    <n v="15"/>
    <s v="in administrare"/>
    <s v="HG 982/1998;HG 1344/2011; HG 478/ 24-IUN-15;HG.478/24-IUN-15;OUG.1 din 04/01/2017;HG.354/18.05.2017;OUG.68 din 06/11/2019"/>
    <s v="imobil"/>
    <s v="Lungime= Km;Suprafeţe= ha;CF= ;"/>
  </r>
  <r>
    <x v="6684"/>
    <s v="8.04.04"/>
    <m/>
    <m/>
    <s v="DRUM FOREST. SCAUN"/>
    <s v="conform amenajamentelor silvice"/>
    <s v="DÂMBOVIŢA"/>
    <s v="Valea Lungă"/>
    <s v="Tara: România; Judet: DÂMBOVIŢA;Com Valea Lungă;   -; Nr: -;"/>
    <n v="1978"/>
    <n v="18613"/>
    <n v="15"/>
    <s v="in administrare"/>
    <s v="HG 982/1998;HG 1344/2011; HG 478/ 24-IUN-15;HG.478/24-IUN-15;OUG.1 din 04/01/2017;HG.354/18.05.2017;OUG.68 din 06/11/2019"/>
    <s v="imobil"/>
    <s v="Lungime= Km;Suprafeţe= ha;CF= ;"/>
  </r>
  <r>
    <x v="6685"/>
    <s v="8.30.01"/>
    <m/>
    <m/>
    <s v="LUCRARI CORECTARE TORENTI VL-M G"/>
    <s v="conform amenajamentelor silvice"/>
    <s v="DÂMBOVIŢA"/>
    <s v="Valea Mare"/>
    <s v="Tara: România; Judet: DÂMBOVIŢA;Com Valea Mare;   -; Nr: -;"/>
    <n v="1999"/>
    <n v="752958"/>
    <n v="15"/>
    <s v="in administrare"/>
    <s v="HG 982/1998;HG 1344/2011; HG 478/ 24-IUN-15;HG.478/24-IUN-15;OUG.1 din 04/01/2017;HG.354/18.05.2017;OUG.68 din 06/11/2019;HG.846/08.10.2020"/>
    <s v="imobil"/>
    <s v="Lungime albie corectată/consolidată=2,1 km;"/>
  </r>
  <r>
    <x v="6686"/>
    <s v="8.30.01"/>
    <m/>
    <m/>
    <s v="BARAJ ZID"/>
    <s v="conform amenajamentelor silvice"/>
    <s v="DÂMBOVIŢA"/>
    <s v="Pucheni"/>
    <s v="Tara: România; Judet: DÂMBOVIŢA;Com Pucheni;   -; Nr: -;"/>
    <n v="1987"/>
    <n v="73840"/>
    <n v="15"/>
    <s v="in administrare"/>
    <s v="HG 982/1998;HG 1344/2011; HG 478/ 24-IUN-15;HG.478/24-IUN-15;OUG.1 din 04/01/2017;HG.354/18.05.2017;OUG.68 din 06/11/2019;HG.846/08.10.2020"/>
    <s v="imobil"/>
    <s v="Lungime albie corectată/consolidată=1 km;"/>
  </r>
  <r>
    <x v="6687"/>
    <s v="8.04.04"/>
    <m/>
    <m/>
    <s v="DRUM FORESTIER MATASARU 3.8 KM"/>
    <s v="conform amenajamentelor silvice"/>
    <s v="DÂMBOVIŢA"/>
    <s v="Mătăsaru"/>
    <s v="Tara: România; Judet: DÂMBOVIŢA;Com Mătăsaru;   -; Nr: -;"/>
    <n v="1973"/>
    <n v="185476"/>
    <n v="15"/>
    <s v="in administrare"/>
    <s v="HG 982/1998;HG 1344/2011; HG 478/ 24-IUN-15;HG.478/24-IUN-15;OUG.1 din 04/01/2017;HG.354/18.05.2017;OUG.68 din 06/11/2019"/>
    <s v="imobil"/>
    <s v="Lungime= Km;Suprafeţe= ha;CF= ;"/>
  </r>
  <r>
    <x v="6688"/>
    <s v="8.04.04"/>
    <m/>
    <m/>
    <s v="DRUM FORESTIER BUTROAIA"/>
    <s v="conform amenajamentelor silvice"/>
    <s v="DÂMBOVIŢA"/>
    <s v="Pucheni"/>
    <s v="Tara: România; Judet: DÂMBOVIŢA;Com Pucheni;   -; Nr: -;"/>
    <n v="1967"/>
    <n v="2658088"/>
    <n v="15"/>
    <s v="in administrare"/>
    <s v="HG 982/1998;HG 1344/2011; HG 478/ 24-IUN-15;HG.478/24-IUN-15;OUG.1 din 04/01/2017;HG.354/18.05.2017;OUG.68 din 06/11/2019"/>
    <s v="imobil"/>
    <s v="Lungime= Km;Suprafeţe= ha;CF= ;"/>
  </r>
  <r>
    <x v="6689"/>
    <s v="8.04.04"/>
    <m/>
    <m/>
    <s v="DRUM FORESTIER ANINOSITA"/>
    <s v="conform amenajamentelor silvice"/>
    <s v="DÂMBOVIŢA"/>
    <s v="-"/>
    <s v="Tara: România; Judet: DÂMBOVIŢA; -;   -; Nr: -;"/>
    <n v="1983"/>
    <n v="37871"/>
    <n v="15"/>
    <s v="in administrare"/>
    <s v="HG 982/1998;HG 1344/2011; HG 478/ 24-IUN-15;HG.478/24-IUN-15;OUG.1 din 04/01/2017;HG.354/18.05.2017;OUG.68 din 06/11/2019"/>
    <s v="imobil"/>
    <s v="Lungime= Km;Suprafeţe= ha;CF= ;"/>
  </r>
  <r>
    <x v="6690"/>
    <s v="8.04.04"/>
    <m/>
    <m/>
    <s v="DAF VALEA HOTARULUI"/>
    <s v="conform amenajamentelor silvice"/>
    <s v="MUREŞ"/>
    <s v="-"/>
    <s v="Tara: România; Judet: MUREŞ; -;   -; Nr: -;"/>
    <n v="1973"/>
    <n v="265579"/>
    <n v="26"/>
    <s v="in administrare"/>
    <s v="HG 982/1998;HG 1344/2011; HG 478/ 24-IUN-15;HG.478/24-IUN-15;OUG.1 din 04/01/2017;OUG.68 din 06/11/2019"/>
    <s v="imobil"/>
    <s v="Lungime= Km;Suprafeţe= ha;CF= ;"/>
  </r>
  <r>
    <x v="6691"/>
    <s v="8.04.04"/>
    <m/>
    <m/>
    <s v="DAF VASILICA 05 KM"/>
    <s v="conform amenajamentelor silvice"/>
    <s v="MUREŞ"/>
    <s v="-"/>
    <s v="Tara: România; Judet: MUREŞ; -;   -; Nr: -;"/>
    <n v="1997"/>
    <n v="102606"/>
    <n v="26"/>
    <s v="in administrare"/>
    <s v="HG 982/1998;HG 1344/2011;OUG.1 din 04/01/2017;HG.354/18.05.2017;OUG.68 din 06/11/2019"/>
    <s v="imobil"/>
    <s v="Lungime= Km;Suprafeţe= ha;CF= ;"/>
  </r>
  <r>
    <x v="6692"/>
    <s v="8.04.04"/>
    <m/>
    <m/>
    <s v="DAF VILA FRANCA"/>
    <s v="conform amenajamentelor silvice"/>
    <s v="MUREŞ"/>
    <s v="-"/>
    <s v="Tara: România; Judet: MUREŞ; -;   -; Nr: -;"/>
    <n v="1983"/>
    <n v="214448"/>
    <n v="26"/>
    <s v="in administrare"/>
    <s v="HG 982/1998;HG 1344/2011;OUG.1 din 04/01/2017;OUG.68 din 06/11/2019"/>
    <s v="imobil"/>
    <s v="drum forestier"/>
  </r>
  <r>
    <x v="6693"/>
    <s v="8.04.04"/>
    <m/>
    <m/>
    <s v="DAF SOLEA"/>
    <s v="conform amenajamentelor silvice"/>
    <s v="MUREŞ"/>
    <s v="-"/>
    <s v="Tara: România; Judet: MUREŞ; -;   -; Nr: -;"/>
    <n v="1971"/>
    <n v="139947"/>
    <n v="26"/>
    <s v="in administrare"/>
    <s v="HG 982/1998;;OUG.1 din 04/01/2017;OUG.68 din 06/11/2019"/>
    <s v="imobil"/>
    <s v="drum forestier"/>
  </r>
  <r>
    <x v="6694"/>
    <s v="8.04.04"/>
    <m/>
    <m/>
    <s v="DAF SUGO CALD"/>
    <s v="conform amenajamentelor silvice"/>
    <s v="MUREŞ"/>
    <s v="-"/>
    <s v="Tara: România; Judet: MUREŞ; -;   -; Nr: -;"/>
    <n v="1966"/>
    <n v="7911"/>
    <n v="26"/>
    <s v="in administrare"/>
    <s v="HG 982/1998;;OUG.1 din 04/01/2017;OUG.68 din 06/11/2019"/>
    <s v="imobil"/>
    <s v="drum forestier"/>
  </r>
  <r>
    <x v="6695"/>
    <s v="8.04.04"/>
    <m/>
    <m/>
    <s v="DAF TATASU"/>
    <s v="conform amenajamentelor silvice"/>
    <s v="MUREŞ"/>
    <s v="-"/>
    <s v="Tara: România; Judet: MUREŞ; -;   -; Nr: -;"/>
    <n v="1972"/>
    <n v="9135"/>
    <n v="26"/>
    <s v="in administrare"/>
    <s v="HG 982/1998;;OUG.1 din 04/01/2017;OUG.68 din 06/11/2019"/>
    <s v="imobil"/>
    <s v="drum forestier"/>
  </r>
  <r>
    <x v="6696"/>
    <s v="8.04.04"/>
    <m/>
    <m/>
    <s v="DAF RATIU"/>
    <s v="conform amenajamentelor silvice"/>
    <s v="MUREŞ"/>
    <s v="-"/>
    <s v="Tara: România; Judet: MUREŞ; -;   -; Nr: -;"/>
    <n v="1975"/>
    <n v="13632"/>
    <n v="26"/>
    <s v="in administrare"/>
    <s v="HG 982/1998;HG 1344/2011; HG 478/ 24-IUN-15;HG.478/24-IUN-15;OUG.1 din 04/01/2017;OUG.68 din 06/11/2019"/>
    <s v="imobil"/>
    <s v="Lungime= Km;Suprafeţe= ha;CF= ;"/>
  </r>
  <r>
    <x v="6697"/>
    <s v="8.04.04"/>
    <m/>
    <m/>
    <s v="DAF ROUA LEGATURA"/>
    <s v="conform amenajamentelor silvice"/>
    <s v="MUREŞ"/>
    <s v="-"/>
    <s v="Tara: România; Judet: MUREŞ; -;   -; Nr: -;"/>
    <n v="1974"/>
    <n v="35455"/>
    <n v="26"/>
    <s v="in administrare"/>
    <s v="HG 982/1998;HG 1344/2011;OUG.1 din 04/01/2017;OUG.68 din 06/11/2019"/>
    <s v="imobil"/>
    <s v="drum forestier"/>
  </r>
  <r>
    <x v="6698"/>
    <s v="8.04.04"/>
    <m/>
    <m/>
    <s v="DAF PIETROSUL"/>
    <s v="conform amenajamentelor silvice"/>
    <s v="MUREŞ"/>
    <s v="-"/>
    <s v="Tara: România; Judet: MUREŞ; -;   -; Nr: -;"/>
    <n v="1985"/>
    <n v="50654"/>
    <n v="26"/>
    <s v="in administrare"/>
    <s v="HG 982/1998;;OUG.1 din 04/01/2017;OUG.68 din 06/11/2019"/>
    <s v="imobil"/>
    <s v="drum forestier"/>
  </r>
  <r>
    <x v="6699"/>
    <s v="8.04.04"/>
    <m/>
    <m/>
    <s v="DAF POD PESTE MURES SALARD"/>
    <s v="conform amenajamentelor silvice"/>
    <s v="MUREŞ"/>
    <s v="-"/>
    <s v="Tara: România; Judet: MUREŞ; -;   -; Nr: -;"/>
    <n v="1979"/>
    <n v="15878"/>
    <n v="26"/>
    <s v="in administrare"/>
    <s v="HG 982/1998;;OUG.1 din 04/01/2017;OUG.68 din 06/11/2019"/>
    <s v="imobil"/>
    <s v="drum forestier"/>
  </r>
  <r>
    <x v="6700"/>
    <s v="8.04.04"/>
    <m/>
    <m/>
    <s v="DAF NARVITA"/>
    <s v="conform amenajamentelor silvice"/>
    <s v="MUREŞ"/>
    <s v="-"/>
    <s v="Tara: România; Judet: MUREŞ; -;   -; Nr: -;"/>
    <n v="1971"/>
    <n v="66428"/>
    <n v="26"/>
    <s v="in administrare"/>
    <s v="HG 982/1998;HG 1344/2011;OUG.1 din 04/01/2017;OUG.68 din 06/11/2019"/>
    <s v="imobil"/>
    <s v="drum forestier"/>
  </r>
  <r>
    <x v="6701"/>
    <s v="8.04.04"/>
    <m/>
    <m/>
    <s v="DAF JIRCA MAGURA"/>
    <s v="conform amenajamentelor silvice"/>
    <s v="MUREŞ"/>
    <s v="-"/>
    <s v="Tara: România; Judet: MUREŞ; -;   -; Nr: -;"/>
    <n v="1971"/>
    <n v="1589948"/>
    <n v="26"/>
    <s v="in administrare"/>
    <s v="HG 982/1998;HG 1344/2011;OUG.1 din 04/01/2017;OUG.68 din 06/11/2019"/>
    <s v="imobil"/>
    <s v="drum forestier"/>
  </r>
  <r>
    <x v="6702"/>
    <s v="8.04.04"/>
    <m/>
    <m/>
    <s v="DAF LEGATURA SIROD NIRAJ"/>
    <s v="conform amenajamentelor silvice"/>
    <s v="MUREŞ"/>
    <s v="-"/>
    <s v="Tara: România; Judet: MUREŞ; -;   -; Nr: -;"/>
    <n v="1973"/>
    <n v="437391"/>
    <n v="26"/>
    <s v="in administrare"/>
    <s v="HG 982/1998;HG 1344/2011;OUG.1 din 04/01/2017;HG.354/18.05.2017;OUG.68 din 06/11/2019"/>
    <s v="imobil"/>
    <s v="Lungime= Km;Suprafeţe= ha;CF= ;"/>
  </r>
  <r>
    <x v="6703"/>
    <s v="8.04.04"/>
    <m/>
    <m/>
    <s v="DAF MAGHERUL DE SUS"/>
    <s v="conform amenajamentelor silvice"/>
    <s v="MUREŞ"/>
    <s v="-"/>
    <s v="Tara: România; Judet: MUREŞ; -;   -; Nr: -;"/>
    <n v="1974"/>
    <n v="30358"/>
    <n v="26"/>
    <s v="in administrare"/>
    <s v="HG 982/1998;HG 1344/2011;OUG.1 din 04/01/2017;OUG.68 din 06/11/2019"/>
    <s v="imobil"/>
    <s v="drum forestier"/>
  </r>
  <r>
    <x v="6704"/>
    <s v="8.04.04"/>
    <m/>
    <m/>
    <s v="DAF MANGALUL"/>
    <s v="conform amenajamentelor silvice"/>
    <s v="MUREŞ"/>
    <s v="-"/>
    <s v="Tara: România; Judet: MUREŞ; -;   -; Nr: -;"/>
    <n v="1984"/>
    <n v="208209"/>
    <n v="26"/>
    <s v="in administrare"/>
    <s v="HG 982/1998;HG 1344/2011;OUG.1 din 04/01/2017;OUG.68 din 06/11/2019"/>
    <s v="imobil"/>
    <s v="drum forestier"/>
  </r>
  <r>
    <x v="6705"/>
    <s v="8.04.04"/>
    <m/>
    <m/>
    <s v="DAF HARANGLAB DAIA"/>
    <s v="conform amenajamentelor silvice"/>
    <s v="MUREŞ"/>
    <s v="-"/>
    <s v="Tara: România; Judet: MUREŞ; -;   -; Nr: -;"/>
    <n v="1984"/>
    <n v="250275"/>
    <n v="26"/>
    <s v="in administrare"/>
    <s v="HG 982/1998;HG 1344/2011;OUG.1 din 04/01/2017;OUG.68 din 06/11/2019"/>
    <s v="imobil"/>
    <s v="drum forestier"/>
  </r>
  <r>
    <x v="6706"/>
    <s v="8.04.04"/>
    <m/>
    <m/>
    <s v="DAF ILISOARA MICA"/>
    <s v="conform amenajamentelor silvice"/>
    <s v="MUREŞ"/>
    <s v="-"/>
    <s v="Tara: România; Judet: MUREŞ; -;   -; Nr: -;"/>
    <n v="1971"/>
    <n v="887700"/>
    <n v="26"/>
    <s v="in administrare"/>
    <s v="HG 982/1998;;OUG.1 din 04/01/2017;OUG.68 din 06/11/2019"/>
    <s v="imobil"/>
    <s v="drum forestier"/>
  </r>
  <r>
    <x v="6707"/>
    <s v="8.04.04"/>
    <m/>
    <m/>
    <s v="DAF COPRIOANA"/>
    <s v="conform amenajamentelor silvice"/>
    <s v="MUREŞ"/>
    <s v="-"/>
    <s v="Tara: România; Judet: MUREŞ; -;   -; Nr: -;"/>
    <n v="1971"/>
    <n v="101304"/>
    <n v="26"/>
    <s v="in administrare"/>
    <s v="HG 982/1998;HG 1344/2011;OUG.1 din 04/01/2017;OUG.68 din 06/11/2019"/>
    <s v="imobil"/>
    <s v="drum forestier"/>
  </r>
  <r>
    <x v="6708"/>
    <s v="8.04.04"/>
    <m/>
    <m/>
    <s v="DAF BORZIA"/>
    <s v="conform amenajamentelor silvice"/>
    <s v="MUREŞ"/>
    <s v="-"/>
    <s v="Tara: România; Judet: MUREŞ; -;   -; Nr: -;"/>
    <n v="1971"/>
    <n v="139747"/>
    <n v="26"/>
    <s v="in administrare"/>
    <s v="HG 982/1998;HG 1344/2011; HG 514/ 18-MAI-11:514/18-MAI-11;OUG.1 din 04/01/2017;OUG.68 din 06/11/2019"/>
    <s v="imobil"/>
    <s v="Lungime= Km;Suprafeţe= ha;CF= ;"/>
  </r>
  <r>
    <x v="6709"/>
    <s v="8.04.04"/>
    <m/>
    <m/>
    <s v="DAF VALEA MINASTIRII"/>
    <s v="conform amenajamentelor silvice"/>
    <s v="GORJ"/>
    <s v="-"/>
    <s v="Tara: România; Judet: GORJ; -;   -; Nr: -;"/>
    <n v="1973"/>
    <n v="63173"/>
    <n v="18"/>
    <s v="in administrare"/>
    <s v="HG 982/1998;; HG 478/ 24-IUN-15;HG.478/24-IUN-15;OUG.1 din 04/01/2017;OUG.68 din 06/11/2019"/>
    <s v="imobil"/>
    <s v="Lungime= Km;Suprafeţe= ha;CF= ;"/>
  </r>
  <r>
    <x v="6710"/>
    <s v="8.04.04"/>
    <m/>
    <m/>
    <s v="DAF SCARISOARA PLESCIOARA"/>
    <s v="conform amenajamentelor silvice"/>
    <s v="GORJ"/>
    <s v="-"/>
    <s v="Tara: România; Judet: GORJ; -;   -; Nr: -;"/>
    <n v="1969"/>
    <n v="2804"/>
    <n v="18"/>
    <s v="in administrare"/>
    <s v="HG 982/1998;HG 1344/2011; HG 478/ 24-IUN-15;HG.478/24-IUN-15;OUG.1 din 04/01/2017;HG.354/18.05.2017;OUG.68 din 06/11/2019"/>
    <s v="imobil"/>
    <s v="Lungime= Km;Suprafeţe= ha;CF= ;"/>
  </r>
  <r>
    <x v="6711"/>
    <s v="8.04.04"/>
    <m/>
    <m/>
    <s v="DAF FRUMOSUL II"/>
    <s v="conform amenajamentelor silvice"/>
    <s v="GORJ"/>
    <s v="-"/>
    <s v="Tara: România; Judet: GORJ; -;   -; Nr: -;"/>
    <n v="1973"/>
    <n v="4693"/>
    <n v="18"/>
    <s v="in administrare"/>
    <s v="HG 982/1998;HG 1344/2011; HG 478/ 24-IUN-15;HG.478/24-IUN-15;OUG.1 din 04/01/2017;HG.354/18.05.2017;OUG.68 din 06/11/2019"/>
    <s v="imobil"/>
    <s v="Lungime= Km;Suprafeţe= ha;CF= ;"/>
  </r>
  <r>
    <x v="6712"/>
    <s v="8.04.04"/>
    <m/>
    <m/>
    <s v="DAFVALEA MARE CLOSANI"/>
    <s v="conform amenajamentelor silvice"/>
    <s v="GORJ"/>
    <s v="-"/>
    <s v="Tara: România; Judet: GORJ; -;   -; Nr: -;"/>
    <n v="1965"/>
    <n v="88442"/>
    <n v="18"/>
    <s v="in administrare"/>
    <s v="HG 982/1998;; HG 478/ 24-IUN-15;HG.478/24-IUN-15;OUG.1 din 04/01/2017;OUG.68 din 06/11/2019"/>
    <s v="imobil"/>
    <s v="Lungime= Km;Suprafeţe= ha;CF= ;"/>
  </r>
  <r>
    <x v="6713"/>
    <s v="8.04.04"/>
    <m/>
    <m/>
    <s v="DAF VALEA PARAULUI"/>
    <s v="conform amenajamentelor silvice"/>
    <s v="GORJ"/>
    <s v="-"/>
    <s v="Tara: România; Judet: GORJ; -;   -; Nr: -;"/>
    <n v="1984"/>
    <n v="37074"/>
    <n v="18"/>
    <s v="in administrare"/>
    <s v="HG 982/1998;HG 1344/2011; HG 478/ 24-IUN-15;HG.478/24-IUN-15;OUG.1 din 04/01/2017;HG.354/18.05.2017;OUG.68 din 06/11/2019"/>
    <s v="imobil"/>
    <s v="Lungime= Km;Suprafeţe= ha;CF= ;"/>
  </r>
  <r>
    <x v="6714"/>
    <s v="8.04.04"/>
    <m/>
    <m/>
    <s v="DAF C F F BISTRITA"/>
    <s v="conform amenajamentelor silvice"/>
    <s v="GORJ"/>
    <s v="-"/>
    <s v="Tara: România; Judet: GORJ; -;   -; Nr: -;"/>
    <n v="1972"/>
    <n v="6456"/>
    <n v="18"/>
    <s v="in administrare"/>
    <s v="HG 982/1998;HG 1344/2011; HG 478/ 24-IUN-15;HG.478/24-IUN-15;OUG.1 din 04/01/2017;HG.354/18.05.2017;OUG.68 din 06/11/2019"/>
    <s v="imobil"/>
    <s v="Lungime= Km;Suprafeţe= ha;CF= ;"/>
  </r>
  <r>
    <x v="6715"/>
    <s v="8.04.04"/>
    <m/>
    <m/>
    <s v="DRUM FOREST BARLOAGA"/>
    <s v="conform amenajamentelor silvice"/>
    <s v="GORJ"/>
    <s v="-"/>
    <s v="Tara: România; Judet: GORJ; -;   -; Nr: -;"/>
    <n v="1962"/>
    <n v="2728"/>
    <n v="18"/>
    <s v="in administrare"/>
    <s v="HG 982/1998;HG 1344/2011;OUG.1 din 04/01/2017;OUG.68 din 06/11/2019"/>
    <s v="imobil"/>
    <s v="drum forestier"/>
  </r>
  <r>
    <x v="6716"/>
    <s v="8.04.04"/>
    <m/>
    <m/>
    <s v="DAF VALEA DIDILESTI"/>
    <s v="conform amenajamentelor silvice"/>
    <s v="GORJ"/>
    <s v="-"/>
    <s v="Tara: România; Judet: GORJ; -;   -; Nr: -;"/>
    <n v="1974"/>
    <n v="31586"/>
    <n v="18"/>
    <s v="in administrare"/>
    <s v="HG 982/1998;; HG 478/ 24-IUN-15;HG.478/24-IUN-15;OUG.1 din 04/01/2017;OUG.68 din 06/11/2019"/>
    <s v="imobil"/>
    <s v="Lungime= Km;Suprafeţe= ha;CF= ;"/>
  </r>
  <r>
    <x v="6717"/>
    <s v="8.04.04"/>
    <m/>
    <m/>
    <s v="DAF VALEA MINASTIRII"/>
    <s v="conform amenajamentelor silvice"/>
    <s v="GORJ"/>
    <s v="-"/>
    <s v="Tara: România; Judet: GORJ; -;   -; Nr: -;"/>
    <n v="1972"/>
    <n v="18109"/>
    <n v="18"/>
    <s v="in administrare"/>
    <s v="HG 982/1998;HG 1344/2011; HG 478/ 24-IUN-15;HG.478/24-IUN-15;OUG.1 din 04/01/2017;HG.354/18.05.2017;OUG.68 din 06/11/2019"/>
    <s v="imobil"/>
    <s v="Lungime= Km;Suprafeţe= ha;CF= ;"/>
  </r>
  <r>
    <x v="6718"/>
    <s v="8.04.04"/>
    <m/>
    <m/>
    <s v="DAF ROGOJINA"/>
    <s v="conform amenajamentelor silvice"/>
    <s v="GORJ"/>
    <s v="-"/>
    <s v="Tara: România; Judet: GORJ; -;   -; Nr: -;"/>
    <n v="1975"/>
    <n v="14905"/>
    <n v="18"/>
    <s v="in administrare"/>
    <s v="HG 982/1998;HG 1344/2011; HG 478/ 24-IUN-15;HG.478/24-IUN-15;OUG.1 din 04/01/2017;HG.354/18.05.2017;OUG.68 din 06/11/2019"/>
    <s v="imobil"/>
    <s v="Lungime= Km;Suprafeţe= ha;CF= ;"/>
  </r>
  <r>
    <x v="6719"/>
    <s v="8.04.04"/>
    <m/>
    <m/>
    <s v="DAF VALEA ROMANATULUI"/>
    <s v="conform amenajamentelor silvice"/>
    <s v="GORJ"/>
    <s v="-"/>
    <s v="Tara: România; Judet: GORJ; -;   -; Nr: -;"/>
    <n v="1970"/>
    <n v="9284"/>
    <n v="18"/>
    <s v="in administrare"/>
    <s v="HG 982/1998;HG 1344/2011; HG 478/ 24-IUN-15;HG.478/24-IUN-15;OUG.1 din 04/01/2017;HG.354/18.05.2017;OUG.68 din 06/11/2019"/>
    <s v="imobil"/>
    <s v="Lungime= Km;Suprafeţe= ha;CF= ;"/>
  </r>
  <r>
    <x v="6720"/>
    <s v="8.04.04"/>
    <m/>
    <m/>
    <s v="DAF MACARIA"/>
    <s v="conform amenajamentelor silvice"/>
    <s v="GORJ"/>
    <s v="-"/>
    <s v="Tara: România; Judet: GORJ; -;   -; Nr: -;"/>
    <n v="1971"/>
    <n v="35710"/>
    <n v="18"/>
    <s v="in administrare"/>
    <s v="HG 982/1998;HG 1344/2011; HG 478/ 24-IUN-15;HG.478/24-IUN-15;OUG.1 din 04/01/2017;HG.354/18.05.2017;OUG.68 din 06/11/2019"/>
    <s v="imobil"/>
    <s v="Lungime= Km;Suprafeţe= ha;CF= ;"/>
  </r>
  <r>
    <x v="6721"/>
    <s v="8.04.04"/>
    <m/>
    <m/>
    <s v="DAF MOHANU"/>
    <s v="conform amenajamentelor silvice"/>
    <s v="GORJ"/>
    <s v="-"/>
    <s v="Tara: România; Judet: GORJ; -;   -; Nr: -;"/>
    <n v="1977"/>
    <n v="60880"/>
    <n v="18"/>
    <s v="in administrare"/>
    <s v="HG 982/1998;HG 1344/2011; HG 478/ 24-IUN-15;HG.478/24-IUN-15;OUG.1 din 04/01/2017;HG.354/18.05.2017;OUG.68 din 06/11/2019"/>
    <s v="imobil"/>
    <s v="Lungime= Km;Suprafeţe= ha;CF= ;"/>
  </r>
  <r>
    <x v="6722"/>
    <s v="8.04.04"/>
    <m/>
    <m/>
    <s v="DAF SETEA MARE"/>
    <s v="conform amenajamentelor silvice"/>
    <s v="GORJ"/>
    <s v="-"/>
    <s v="Tara: România; Judet: GORJ; -;   -; Nr: -;"/>
    <n v="1986"/>
    <n v="5622"/>
    <n v="18"/>
    <s v="in administrare"/>
    <s v="HG 982/1998;HG 1344/2011; HG 478/ 24-IUN-15;HG.478/24-IUN-15;OUG.1 din 04/01/2017;HG.354/18.05.2017;OUG.68 din 06/11/2019"/>
    <s v="imobil"/>
    <s v="Lungime= Km;Suprafeţe= ha;CF= ;"/>
  </r>
  <r>
    <x v="6723"/>
    <s v="8.04.04"/>
    <m/>
    <m/>
    <s v="DAF PORCASA"/>
    <s v="conform amenajamentelor silvice"/>
    <s v="GORJ"/>
    <s v="-"/>
    <s v="Tara: România; Judet: GORJ; -;   -; Nr: -;"/>
    <n v="1973"/>
    <n v="65805"/>
    <n v="18"/>
    <s v="in administrare"/>
    <s v="HG 982/1998;; HG 478/ 24-IUN-15;HG.478/24-IUN-15;OUG.1 din 04/01/2017;OUG.68 din 06/11/2019"/>
    <s v="imobil"/>
    <s v="Lungime= Km;Suprafeţe= ha;CF= ;"/>
  </r>
  <r>
    <x v="6724"/>
    <s v="8.04.04"/>
    <m/>
    <m/>
    <s v="DAF DRAGOIESTI"/>
    <s v="conform amenajamentelor silvice"/>
    <s v="GORJ"/>
    <s v="-"/>
    <s v="Tara: România; Judet: GORJ; -;   -; Nr: -;"/>
    <n v="1966"/>
    <n v="48062"/>
    <n v="18"/>
    <s v="in administrare"/>
    <s v="HG 982/1998;HG 1344/2011; HG 478/ 24-IUN-15;HG.478/24-IUN-15;OUG.1 din 04/01/2017;HG.354/18.05.2017;OUG.68 din 06/11/2019"/>
    <s v="imobil"/>
    <s v="Lungime= Km;Suprafeţe= ha;CF= ;"/>
  </r>
  <r>
    <x v="6725"/>
    <s v="8.04.04"/>
    <m/>
    <m/>
    <s v="DRUM FOREST VALEA VERDE"/>
    <s v="conform amenajamentelor silvice"/>
    <s v="GORJ"/>
    <s v="-"/>
    <s v="Tara: România; Judet: GORJ; -;   -; Nr: -;"/>
    <n v="1966"/>
    <n v="4041"/>
    <n v="18"/>
    <s v="in administrare"/>
    <s v="HG 982/1998;;OUG.1 din 04/01/2017;OUG.68 din 06/11/2019"/>
    <s v="imobil"/>
    <s v="drum forestier"/>
  </r>
  <r>
    <x v="6726"/>
    <s v="8.04.04"/>
    <m/>
    <m/>
    <s v="DAF POIENITA"/>
    <s v="conform amenajamentelor silvice"/>
    <s v="GORJ"/>
    <s v="-"/>
    <s v="Tara: România; Judet: GORJ; -;   -; Nr: -;"/>
    <n v="1974"/>
    <n v="1068"/>
    <n v="18"/>
    <s v="in administrare"/>
    <s v="HG 982/1998;HG 1344/2011; HG 478/ 24-IUN-15;HG.478/24-IUN-15;OUG.1 din 04/01/2017;HG.354/18.05.2017;OUG.68 din 06/11/2019"/>
    <s v="imobil"/>
    <s v="Lungime= Km;Suprafeţe= ha;CF= ;"/>
  </r>
  <r>
    <x v="6727"/>
    <s v="8.04.04"/>
    <m/>
    <m/>
    <s v="DAF SADU MUNCELU"/>
    <s v="conform amenajamentelor silvice"/>
    <s v="GORJ"/>
    <s v="-"/>
    <s v="Tara: România; Judet: GORJ; -;   -; Nr: -;"/>
    <n v="1985"/>
    <n v="46064"/>
    <n v="18"/>
    <s v="in administrare"/>
    <s v="HG 982/1998;HG 1344/2011; HG 478/ 24-IUN-15;HG.478/24-IUN-15;OUG.1 din 04/01/2017;HG.354/18.05.2017;OUG.68 din 06/11/2019"/>
    <s v="imobil"/>
    <s v="Lungime= Km;Suprafeţe= ha;CF= ;"/>
  </r>
  <r>
    <x v="6728"/>
    <s v="8.04.04"/>
    <m/>
    <m/>
    <s v="DAF VERSANT BABEI"/>
    <s v="conform amenajamentelor silvice"/>
    <s v="GORJ"/>
    <s v="-"/>
    <s v="Tara: România; Judet: GORJ; -;   -; Nr: -;"/>
    <n v="1986"/>
    <n v="209199"/>
    <n v="18"/>
    <s v="in administrare"/>
    <s v="HG 982/1998;HG 1344/2011; HG 478/ 24-IUN-15;HG.478/24-IUN-15;OUG.1 din 04/01/2017;HG.354/18.05.2017;OUG.68 din 06/11/2019"/>
    <s v="imobil"/>
    <s v="Lungime= Km;Suprafeţe= ha;CF= ;"/>
  </r>
  <r>
    <x v="6729"/>
    <s v="8.04.04"/>
    <m/>
    <m/>
    <s v="DAF PORCENI"/>
    <s v="conform amenajamentelor silvice"/>
    <s v="GORJ"/>
    <s v="-"/>
    <s v="Tara: România; Judet: GORJ; -;   -; Nr: -;"/>
    <n v="1976"/>
    <n v="3867"/>
    <n v="18"/>
    <s v="in administrare"/>
    <s v="HG 982/1998;HG 1344/2011; HG 478/ 24-IUN-15;HG.478/24-IUN-15;OUG.1 din 04/01/2017;HG.354/18.05.2017;OUG.68 din 06/11/2019"/>
    <s v="imobil"/>
    <s v="Lungime= Km;Suprafeţe= ha;CF= ;"/>
  </r>
  <r>
    <x v="6730"/>
    <s v="8.04.04"/>
    <m/>
    <m/>
    <s v="DAF VALEA SADULUI"/>
    <s v="conform amenajamentelor silvice"/>
    <s v="GORJ"/>
    <s v="-"/>
    <s v="Tara: România; Judet: GORJ; -;   -; Nr: -;"/>
    <n v="1971"/>
    <n v="436947"/>
    <n v="18"/>
    <s v="in administrare"/>
    <s v="HG 982/1998;; HG 478/ 24-IUN-15;HG.478/24-IUN-15;OUG.1 din 04/01/2017;OUG.68 din 06/11/2019"/>
    <s v="imobil"/>
    <s v="Lungime= Km;Suprafeţe= ha;CF= ;"/>
  </r>
  <r>
    <x v="6731"/>
    <s v="8.04.04"/>
    <m/>
    <m/>
    <s v="DAF BRATCU"/>
    <s v="conform amenajamentelor silvice"/>
    <s v="GORJ"/>
    <s v="-"/>
    <s v="Tara: România; Judet: GORJ; -;   -; Nr: -;"/>
    <n v="1976"/>
    <n v="34477"/>
    <n v="18"/>
    <s v="in administrare"/>
    <s v="HG 982/1998;HG 1344/2011; HG 478/ 24-IUN-15;HG.478/24-IUN-15;OUG.1 din 04/01/2017;HG.354/18.05.2017;OUG.68 din 06/11/2019"/>
    <s v="imobil"/>
    <s v="Lungime= Km;Suprafeţe= ha;CF= ;"/>
  </r>
  <r>
    <x v="6732"/>
    <s v="8.04.04"/>
    <m/>
    <m/>
    <s v="DAF LAINICI PIRLAE"/>
    <s v="conform amenajamentelor silvice"/>
    <s v="GORJ"/>
    <s v="-"/>
    <s v="Tara: România; Judet: GORJ; -;   -; Nr: -;"/>
    <n v="1971"/>
    <n v="68437"/>
    <n v="18"/>
    <s v="in administrare"/>
    <s v="HG 982/1998;; HG 478/ 24-IUN-15;HG.478/24-IUN-15;OUG.1 din 04/01/2017;OUG.68 din 06/11/2019"/>
    <s v="imobil"/>
    <s v="Lungime= Km;Suprafeţe= ha;CF= ;"/>
  </r>
  <r>
    <x v="6733"/>
    <s v="8.04.04"/>
    <m/>
    <m/>
    <s v="DAF SCHITU CORBU"/>
    <s v="conform amenajamentelor silvice"/>
    <s v="GORJ"/>
    <s v="-"/>
    <s v="Tara: România; Judet: GORJ; -;   -; Nr: -;"/>
    <n v="1971"/>
    <n v="10529"/>
    <n v="18"/>
    <s v="in administrare"/>
    <s v="HG 982/1998;; HG 478/ 24-IUN-15;HG.478/24-IUN-15;OUG.1 din 04/01/2017;OUG.68 din 06/11/2019"/>
    <s v="imobil"/>
    <s v="Lungime= Km;Suprafeţe= ha;CF= ;"/>
  </r>
  <r>
    <x v="6734"/>
    <s v="8.30._"/>
    <m/>
    <m/>
    <s v="PRAG ZID PIATRA CU MORTAR CIMENT C.T."/>
    <s v="conform amenajamentelor silvice"/>
    <s v="SUCEAVA"/>
    <s v="-"/>
    <s v="Tara: România; Judet: SUCEAVA; -;   -; Nr: -;"/>
    <n v="1989"/>
    <n v="273"/>
    <n v="33"/>
    <s v="in administrare"/>
    <s v="HG 982/1998;HG 1344/2011;OUG.1 din 04/01/2017;OUG.68 din 06/11/2019"/>
    <s v="imobil"/>
    <s v="CORECTIE TORENTI"/>
  </r>
  <r>
    <x v="673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8"/>
    <s v="8.04.04"/>
    <m/>
    <m/>
    <s v="DRUM AUTO FORES.ZIMBRU-RAMIFIC. 1,1KM"/>
    <s v="conform amenajamentelor silvice"/>
    <s v="SUCEAVA"/>
    <s v="-"/>
    <s v="Tara: România; Judet: SUCEAVA; -;   -; Nr: -;"/>
    <n v="1977"/>
    <n v="103000"/>
    <n v="33"/>
    <s v="in administrare"/>
    <s v="HG 982/1998;HG 1344/2011;OUG.1 din 04/01/2017;HG.354/18.05.2017;OUG.68 din 06/11/2019"/>
    <s v="imobil"/>
    <s v="Lungime= Km;Suprafeţe= ha;CF= ;"/>
  </r>
  <r>
    <x v="6739"/>
    <s v="8.30.01"/>
    <m/>
    <m/>
    <s v="BARAJ FIX ŞI PRAGURI - BRANISTE"/>
    <s v="conform amenajamentelor silvice"/>
    <s v="SUCEAVA"/>
    <s v="-"/>
    <s v="Tara: România; Judet: SUCEAVA; -;   -; Nr: -;"/>
    <n v="1980"/>
    <n v="12166"/>
    <n v="33"/>
    <s v="in administrare"/>
    <s v="HG 982/1998;HG 1344/2011;OUG.1 din 04/01/2017;HG.354/18.05.2017;OUG.68 din 06/11/2019;HG.846/08.10.2020"/>
    <s v="imobil"/>
    <s v="Lungime albie corectată/consolidată=0,07 km;"/>
  </r>
  <r>
    <x v="6740"/>
    <s v="8.30.01"/>
    <m/>
    <m/>
    <s v="CORECŢIE TORENŢI"/>
    <s v="conform amenajamentelor silvice"/>
    <s v="SUCEAVA"/>
    <s v="-"/>
    <s v="Tara: România; Judet: SUCEAVA; -;   -; Nr: -;"/>
    <n v="1988"/>
    <n v="106048"/>
    <n v="33"/>
    <s v="in administrare"/>
    <s v="HG 982/1998;HG 1344/2011;OUG.1 din 04/01/2017;HG.354/18.05.2017;OUG.68 din 06/11/2019;HG.846/08.10.2020"/>
    <s v="imobil"/>
    <s v="Lungime albie corectată/consolidată=0,2 km;"/>
  </r>
  <r>
    <x v="6741"/>
    <s v="8.30.01"/>
    <m/>
    <m/>
    <s v="BARAJ GLODURI (CORECŢIA TORENŢILOR)"/>
    <s v="conform amenajamentelor silvice"/>
    <s v="SUCEAVA"/>
    <s v="-"/>
    <s v="Tara: România; Judet: SUCEAVA; -;   -; Nr: -;"/>
    <n v="1994"/>
    <n v="147269"/>
    <n v="33"/>
    <s v="in administrare"/>
    <s v="HG 982/1998;HG 1344/2011;OUG.1 din 04/01/2017;HG.354/18.05.2017;OUG.68 din 06/11/2019;HG.846/08.10.2020"/>
    <s v="imobil"/>
    <s v="Lungime albie corectată/consolidată=0,2 km;"/>
  </r>
  <r>
    <x v="6742"/>
    <s v="8.30.01"/>
    <m/>
    <m/>
    <s v="CORECŢIE TORENŢI"/>
    <s v="conform amenajamentelor silvice"/>
    <s v="SUCEAVA"/>
    <s v="-"/>
    <s v="Tara: România; Judet: SUCEAVA; -;   -; Nr: -;"/>
    <n v="1995"/>
    <n v="190409"/>
    <n v="33"/>
    <s v="in administrare"/>
    <s v="HG 982/1998;HG 1344/2011;OUG.1 din 04/01/2017;HG.354/18.05.2017;OUG.68 din 06/11/2019;HG.846/08.10.2020"/>
    <s v="imobil"/>
    <s v="Lungime albie corectată/consolidată=0,4 km;"/>
  </r>
  <r>
    <x v="6743"/>
    <s v="8.04.04"/>
    <m/>
    <m/>
    <s v="DRUM AUTO FORES.VOROAVA-PRELUNGIRE 6,4K"/>
    <s v="conform amenajamentelor silvice"/>
    <s v="SUCEAVA"/>
    <s v="-"/>
    <s v="Tara: România; Judet: SUCEAVA; -;   -; Nr: -;"/>
    <n v="1959"/>
    <n v="696000"/>
    <n v="33"/>
    <s v="in administrare"/>
    <s v="HG 982/1998;HG 1344/2011;OUG.1 din 04/01/2017;HG.354/18.05.2017;OUG.68 din 06/11/2019"/>
    <s v="imobil"/>
    <s v="Lungime= Km;Suprafeţe= ha;CF= ;"/>
  </r>
  <r>
    <x v="6744"/>
    <s v="8.04.04"/>
    <m/>
    <m/>
    <s v="DRUM AUTO FORES.ZIMBRISOR 1,2KM"/>
    <s v="conform amenajamentelor silvice"/>
    <s v="SUCEAVA"/>
    <s v="-"/>
    <s v="Tara: România; Judet: SUCEAVA; -;   -; Nr: -;"/>
    <n v="1982"/>
    <n v="127000"/>
    <n v="33"/>
    <s v="in administrare"/>
    <s v="HG 982/1998;HG 1344/2011;OUG.1 din 04/01/2017;HG.354/18.05.2017;OUG.68 din 06/11/2019"/>
    <s v="imobil"/>
    <s v="Lungime= Km;Suprafeţe= ha;CF= ;"/>
  </r>
  <r>
    <x v="6745"/>
    <s v="8.04.04"/>
    <m/>
    <m/>
    <s v="DRUM AUTO FORES. VF.DEALULUI 2,5KM"/>
    <s v="conform amenajamentelor silvice"/>
    <s v="SUCEAVA"/>
    <s v="-"/>
    <s v="Tara: România; Judet: SUCEAVA; -;   -; Nr: -;"/>
    <n v="1980"/>
    <n v="280000"/>
    <n v="33"/>
    <s v="in administrare"/>
    <s v="HG 982/1998;HG 1344/2011;OUG.1 din 04/01/2017;HG.354/18.05.2017;OUG.68 din 06/11/2019"/>
    <s v="imobil"/>
    <s v="Lungime= Km;Suprafeţe= ha;CF= ;"/>
  </r>
  <r>
    <x v="6746"/>
    <s v="8.04.04"/>
    <m/>
    <m/>
    <s v="DRUM AUTO FORES.VIRLAN 2,1KM"/>
    <s v="conform amenajamentelor silvice"/>
    <s v="SUCEAVA"/>
    <s v="-"/>
    <s v="Tara: România; Judet: SUCEAVA; -;   -; Nr: -;"/>
    <n v="1954"/>
    <n v="314000"/>
    <n v="33"/>
    <s v="in administrare"/>
    <s v="HG 982/1998;HG 1344/2011;OUG.1 din 04/01/2017;HG.354/18.05.2017;OUG.68 din 06/11/2019"/>
    <s v="imobil"/>
    <s v="Lungime= Km;Suprafeţe= ha;CF= ;"/>
  </r>
  <r>
    <x v="6747"/>
    <s v="8.04.04"/>
    <m/>
    <m/>
    <s v="DRUM AUTO FORES. VALEA SEACA 3KM"/>
    <s v="conform amenajamentelor silvice"/>
    <s v="SUCEAVA"/>
    <s v="-"/>
    <s v="Tara: România; Judet: SUCEAVA; -;   -; Nr: -;"/>
    <n v="1969"/>
    <n v="199000"/>
    <n v="33"/>
    <s v="in administrare"/>
    <s v="HG 982/1998;HG 1344/2011;OUG.1 din 04/01/2017;HG.354/18.05.2017;OUG.68 din 06/11/2019"/>
    <s v="imobil"/>
    <s v="Lungime= Km;Suprafeţe= ha;CF= ;"/>
  </r>
  <r>
    <x v="6748"/>
    <s v="8.04.04"/>
    <m/>
    <m/>
    <s v="DRUM AUTO FORES.TOMNATEC II 5,7KM,4 POD"/>
    <s v="conform amenajamentelor silvice"/>
    <s v="SUCEAVA"/>
    <s v="-"/>
    <s v="Tara: România; Judet: SUCEAVA; -;   -; Nr: -;"/>
    <n v="1965"/>
    <n v="1028000"/>
    <n v="33"/>
    <s v="in administrare"/>
    <s v="HG 982/1998;HG 1344/2011;OUG.1 din 04/01/2017;HG.354/18.05.2017;OUG.68 din 06/11/2019"/>
    <s v="imobil"/>
    <s v="Lungime= Km;Suprafeţe= ha;CF= ;"/>
  </r>
  <r>
    <x v="6749"/>
    <s v="8.04.04"/>
    <m/>
    <m/>
    <s v="DRUM AUTO FORES. TRESTIOARA 1,5KM"/>
    <s v="conform amenajamentelor silvice"/>
    <s v="SUCEAVA"/>
    <s v="-"/>
    <s v="Tara: România; Judet: SUCEAVA; -;   -; Nr: -;"/>
    <n v="1988"/>
    <n v="84000"/>
    <n v="33"/>
    <s v="in administrare"/>
    <s v="HG 982/1998;HG 1344/2011;OUG.1 din 04/01/2017;HG.354/18.05.2017;OUG.68 din 06/11/2019"/>
    <s v="imobil"/>
    <s v="Lungime= Km;Suprafeţe= ha;CF= ;"/>
  </r>
  <r>
    <x v="6750"/>
    <s v="8.04.04"/>
    <m/>
    <m/>
    <s v="DRUM TIGANCA UNGUROAIA, 5,2 KM"/>
    <s v="conform amenajamentelor silvice"/>
    <s v="BOTOŞANI"/>
    <s v="-"/>
    <s v="Tara: România; Judet: BOTOŞANI; -;   -; Nr: -;"/>
    <n v="1994"/>
    <n v="130803"/>
    <n v="7"/>
    <s v="in administrare"/>
    <s v="HG 982/1998;HG 1344/2011; HG 478/ 24-IUN-15;HG.478/24-IUN-15;OUG.1 din 04/01/2017;HG.354/18.05.2017;OUG.68 din 06/11/2019"/>
    <s v="imobil"/>
    <s v="Lungime= Km;Suprafeţe= ha;CF= ;"/>
  </r>
  <r>
    <x v="6751"/>
    <s v="8.04.04"/>
    <m/>
    <m/>
    <s v="DRUM AUTO FORES.TIHU 1,5KM"/>
    <s v="conform amenajamentelor silvice"/>
    <s v="SUCEAVA"/>
    <s v="-"/>
    <s v="Tara: România; Judet: SUCEAVA; -;   -; Nr: -;"/>
    <n v="1967"/>
    <n v="152000"/>
    <n v="33"/>
    <s v="in administrare"/>
    <s v="HG 982/1998;HG 1344/2011;OUG.1 din 04/01/2017;HG.354/18.05.2017;OUG.68 din 06/11/2019"/>
    <s v="imobil"/>
    <s v="Lungime= Km;Suprafeţe= ha;CF= ;"/>
  </r>
  <r>
    <x v="6752"/>
    <s v="8.04.04"/>
    <m/>
    <m/>
    <s v="DRUM AUTO FORESTIER TILHARUL- L KM"/>
    <s v="conform amenajamentelor silvice"/>
    <s v="SUCEAVA"/>
    <s v="-"/>
    <s v="Tara: România; Judet: SUCEAVA; -;   -; Nr: -;"/>
    <n v="1999"/>
    <n v="228000"/>
    <n v="33"/>
    <s v="in administrare"/>
    <s v="HG 982/1998;HG 1344/2011;OUG.1 din 04/01/2017;HG.354/18.05.2017;OUG.68 din 06/11/2019"/>
    <s v="imobil"/>
    <s v="Lungime= Km;Suprafeţe= ha;CF= ;"/>
  </r>
  <r>
    <x v="6753"/>
    <s v="8.04.04"/>
    <m/>
    <m/>
    <s v="DRUM AUTO FORES.TOCILA II RAGOAZA 1,2KM"/>
    <s v="conform amenajamentelor silvice"/>
    <s v="SUCEAVA"/>
    <s v="-"/>
    <s v="Tara: România; Judet: SUCEAVA; -;   -; Nr: -;"/>
    <n v="1984"/>
    <n v="33000"/>
    <n v="33"/>
    <s v="in administrare"/>
    <s v="HG 982/1998;HG 1344/2011;OUG.1 din 04/01/2017;HG.354/18.05.2017;OUG.68 din 06/11/2019"/>
    <s v="imobil"/>
    <s v="Lungime= Km;Suprafeţe= ha;CF= ;"/>
  </r>
  <r>
    <x v="6754"/>
    <s v="8.04.04"/>
    <m/>
    <m/>
    <s v="DRUM AUTO FORES. STERPARU 12,07KM"/>
    <s v="conform amenajamentelor silvice"/>
    <s v="SUCEAVA"/>
    <s v="-"/>
    <s v="Tara: România; Judet: SUCEAVA; -;   -; Nr: -;"/>
    <n v="1961"/>
    <n v="1276000"/>
    <n v="33"/>
    <s v="in administrare"/>
    <s v="HG 982/1998;HG 1344/2011;OUG.1 din 04/01/2017;HG.354/18.05.2017;OUG.68 din 06/11/2019"/>
    <s v="imobil"/>
    <s v="Lungime= Km;Suprafeţe= ha;CF= ;"/>
  </r>
  <r>
    <x v="6755"/>
    <s v="8.04.04"/>
    <m/>
    <m/>
    <s v="DRUM STINCESTI CATAMARASTI, 6,6KM"/>
    <s v="conform amenajamentelor silvice"/>
    <s v="BOTOŞANI"/>
    <s v="-"/>
    <s v="Tara: România; Judet: BOTOŞANI; -;   -; Nr: -;"/>
    <n v="1994"/>
    <n v="588543"/>
    <n v="7"/>
    <s v="in administrare"/>
    <s v="HG 982/1998;HG 1344/2011;OUG.1 din 04/01/2017;HG.354/18.05.2017;OUG.68 din 06/11/2019"/>
    <s v="imobil"/>
    <s v="Lungime= Km;Suprafeţe= ha;CF= ;"/>
  </r>
  <r>
    <x v="6756"/>
    <s v="8.04.04"/>
    <m/>
    <m/>
    <s v="DRUM AUTO FORES. STOENEASA MICA 1,9KM"/>
    <s v="conform amenajamentelor silvice"/>
    <s v="SUCEAVA"/>
    <s v="-"/>
    <s v="Tara: România; Judet: SUCEAVA; -;   -; Nr: -;"/>
    <n v="1964"/>
    <n v="49000"/>
    <n v="33"/>
    <s v="in administrare"/>
    <s v="HG 982/1998;HG 1344/2011;OUG.1 din 04/01/2017;HG.354/18.05.2017;OUG.68 din 06/11/2019"/>
    <s v="imobil"/>
    <s v="Lungime= Km;Suprafeţe= ha;CF= ;"/>
  </r>
  <r>
    <x v="6757"/>
    <s v="8.04.04"/>
    <m/>
    <m/>
    <s v="DRUM AUTO FORES.SLATINA I 1KM"/>
    <s v="conform amenajamentelor silvice"/>
    <s v="SUCEAVA"/>
    <s v="-"/>
    <s v="Tara: România; Judet: SUCEAVA; -;   -; Nr: -;"/>
    <n v="1962"/>
    <n v="30000"/>
    <n v="33"/>
    <s v="in administrare"/>
    <s v="HG 982/1998;HG 1344/2011;OUG.1 din 04/01/2017;HG.354/18.05.2017;OUG.68 din 06/11/2019"/>
    <s v="imobil"/>
    <s v="Lungime= Km;Suprafeţe= ha;CF= ;"/>
  </r>
  <r>
    <x v="6758"/>
    <s v="8.04.04"/>
    <m/>
    <m/>
    <s v="DRUM AUTO FORES. SOLCUTA 3,3KM"/>
    <s v="conform amenajamentelor silvice"/>
    <s v="SUCEAVA"/>
    <s v="-"/>
    <s v="Tara: România; Judet: SUCEAVA; -;   -; Nr: -;"/>
    <n v="1970"/>
    <n v="216000"/>
    <n v="33"/>
    <s v="in administrare"/>
    <s v="HG 982/1998;HG 1344/2011;OUG.1 din 04/01/2017;HG.354/18.05.2017;OUG.68 din 06/11/2019"/>
    <s v="imobil"/>
    <s v="Lungime= Km;Suprafeţe= ha;CF= ;"/>
  </r>
  <r>
    <x v="6759"/>
    <s v="8.04.04"/>
    <m/>
    <m/>
    <s v="DRUM AUTO FORES.SACUTA BOROAIA 9 KM"/>
    <s v="conform amenajamentelor silvice"/>
    <s v="SUCEAVA"/>
    <s v="-"/>
    <s v="Tara: România; Judet: SUCEAVA; -;   -; Nr: -;"/>
    <n v="1962"/>
    <n v="592000"/>
    <n v="33"/>
    <s v="in administrare"/>
    <s v="HG 982/1998;HG 1344/2011;OUG.1 din 04/01/2017;HG.354/18.05.2017;OUG.68 din 06/11/2019"/>
    <s v="imobil"/>
    <s v="Lungime= Km;Suprafeţe= ha;CF= ;"/>
  </r>
  <r>
    <x v="6760"/>
    <s v="8.04.04"/>
    <m/>
    <m/>
    <s v="DRUM AUTO FORES.SADAU 6,5KM"/>
    <s v="conform amenajamentelor silvice"/>
    <s v="SUCEAVA"/>
    <s v="-"/>
    <s v="Tara: România; Judet: SUCEAVA; -;   -; Nr: -;"/>
    <n v="1926"/>
    <n v="2946000"/>
    <n v="33"/>
    <s v="in administrare"/>
    <s v="HG 982/1998;HG 1344/2011;OUG.1 din 04/01/2017;HG.354/18.05.2017;OUG.68 din 06/11/2019"/>
    <s v="imobil"/>
    <s v="Lungime= Km;Suprafeţe= ha;CF= ;"/>
  </r>
  <r>
    <x v="6761"/>
    <s v="8.04.04"/>
    <m/>
    <m/>
    <s v="DRUM AUTO FORES.PUTNA URSOAIA 7,3"/>
    <s v="conform amenajamentelor silvice"/>
    <s v="SUCEAVA"/>
    <s v="-"/>
    <s v="Tara: România; Judet: SUCEAVA; -;   -; Nr: -;"/>
    <n v="1969"/>
    <n v="751000"/>
    <n v="33"/>
    <s v="in administrare"/>
    <s v="HG 982/1998;HG 1344/2011 509/2011;OUG.1 din 04/01/2017;HG.354/18.05.2017;OUG.68 din 06/11/2019"/>
    <s v="imobil"/>
    <s v="Lungime= Km;Suprafeţe= ha;CF= ;"/>
  </r>
  <r>
    <x v="6762"/>
    <s v="8.04.04"/>
    <m/>
    <m/>
    <s v="DRUM AUTO FORES.PRELUCA IURESCU 2KM"/>
    <s v="conform amenajamentelor silvice"/>
    <s v="SUCEAVA"/>
    <s v="-"/>
    <s v="Tara: România; Judet: SUCEAVA; -;   -; Nr: -;"/>
    <n v="1980"/>
    <n v="301000"/>
    <n v="33"/>
    <s v="in administrare"/>
    <s v="HG 982/1998;HG 1344/2011;OUG.1 din 04/01/2017;HG.354/18.05.2017;OUG.68 din 06/11/2019"/>
    <s v="imobil"/>
    <s v="Lungime= Km;Suprafeţe= ha;CF= ;"/>
  </r>
  <r>
    <x v="6763"/>
    <s v="8.04.04"/>
    <m/>
    <m/>
    <s v="DRUM AUTO FORES.PRISLOP COSNA 5,8KM"/>
    <s v="conform amenajamentelor silvice"/>
    <s v="SUCEAVA"/>
    <s v="-"/>
    <s v="Tara: România; Judet: SUCEAVA; -;   -; Nr: -;"/>
    <n v="1969"/>
    <n v="663000"/>
    <n v="33"/>
    <s v="in administrare"/>
    <s v="HG 982/1998;HG 1344/2011;OUG.1 din 04/01/2017;HG.354/18.05.2017;OUG.68 din 06/11/2019"/>
    <s v="imobil"/>
    <s v="Lungime= Km;Suprafeţe= ha;CF= ;"/>
  </r>
  <r>
    <x v="6764"/>
    <s v="8.04.04"/>
    <m/>
    <m/>
    <s v="DRUM AUTO PROBOTA"/>
    <s v="conform amenajamentelor silvice"/>
    <s v="SUCEAVA"/>
    <s v="-"/>
    <s v="Tara: România; Judet: SUCEAVA; -;   -; Nr: -;"/>
    <n v="1901"/>
    <n v="66"/>
    <n v="33"/>
    <s v="in administrare"/>
    <s v="HG 982/1998;HG 1344/2011;OUG.1 din 04/01/2017;OUG.68 din 06/11/2019"/>
    <s v="imobil"/>
    <s v="PROBOTA"/>
  </r>
  <r>
    <x v="6765"/>
    <s v="8.04.04"/>
    <m/>
    <m/>
    <s v="DRUM AUTO FORES. PROBOTA 3,8KM"/>
    <s v="conform amenajamentelor silvice"/>
    <s v="SUCEAVA"/>
    <s v="-"/>
    <s v="Tara: România; Judet: SUCEAVA; -;   -; Nr: -;"/>
    <n v="1971"/>
    <n v="471000"/>
    <n v="33"/>
    <s v="in administrare"/>
    <s v="HG 982/1998;HG 1344/2011;OUG.1 din 04/01/2017;HG.354/18.05.2017;OUG.68 din 06/11/2019"/>
    <s v="imobil"/>
    <s v="Lungime= Km;Suprafeţe= ha;CF= ;"/>
  </r>
  <r>
    <x v="6766"/>
    <s v="8.04.04"/>
    <m/>
    <m/>
    <s v="DRUM AUTO FORES. PUTNA MARE 0,5KM"/>
    <s v="conform amenajamentelor silvice"/>
    <s v="SUCEAVA"/>
    <s v="-"/>
    <s v="Tara: România; Judet: SUCEAVA; -;   -; Nr: -;"/>
    <n v="1965"/>
    <n v="89000"/>
    <n v="33"/>
    <s v="in administrare"/>
    <s v="HG 982/1998;HG 1344/2011;OUG.1 din 04/01/2017;HG.354/18.05.2017;OUG.68 din 06/11/2019"/>
    <s v="imobil"/>
    <s v="Lungime= Km;Suprafeţe= ha;CF= ;"/>
  </r>
  <r>
    <x v="6767"/>
    <s v="8.04.04"/>
    <m/>
    <m/>
    <s v="DRUM AUTO FORESTIER PORCARIE"/>
    <s v="conform amenajamentelor silvice"/>
    <s v="SUCEAVA"/>
    <s v="-"/>
    <s v="Tara: România; Judet: SUCEAVA; -;   -; Nr: -;"/>
    <n v="1901"/>
    <n v="20"/>
    <n v="33"/>
    <s v="in administrare"/>
    <s v="HG 982/1998;HG 1344/2011;OUG.1 din 04/01/2017;OUG.68 din 06/11/2019"/>
    <s v="imobil"/>
    <s v="PORCARIE"/>
  </r>
  <r>
    <x v="6768"/>
    <s v="8.04.04"/>
    <m/>
    <m/>
    <s v="DRUM AUTO FORES.POPELI 1,8 KM"/>
    <s v="conform amenajamentelor silvice"/>
    <s v="SUCEAVA"/>
    <s v="-"/>
    <s v="Tara: România; Judet: SUCEAVA; -;   -; Nr: -;"/>
    <n v="1983"/>
    <n v="452000"/>
    <n v="33"/>
    <s v="in administrare"/>
    <s v="HG 982/1998;HG 1344/2011;OUG.1 din 04/01/2017;HG.354/18.05.2017;OUG.68 din 06/11/2019"/>
    <s v="imobil"/>
    <s v="Lungime= Km;Suprafeţe= ha;CF= ;"/>
  </r>
  <r>
    <x v="6769"/>
    <s v="8.04.04"/>
    <m/>
    <m/>
    <s v="DRUM AUTO FORES. PR.V.NEAGRA 8,6 KM"/>
    <s v="conform amenajamentelor silvice"/>
    <s v="SUCEAVA"/>
    <s v="-"/>
    <s v="Tara: România; Judet: SUCEAVA; -;   -; Nr: -;"/>
    <n v="1967"/>
    <n v="98000"/>
    <n v="33"/>
    <s v="in administrare"/>
    <s v="HG 982/1998;HG 1344/2011;OUG.1 din 04/01/2017;HG.354/18.05.2017;OUG.68 din 06/11/2019"/>
    <s v="imobil"/>
    <s v="Lungime= Km;Suprafeţe= ha;CF= ;"/>
  </r>
  <r>
    <x v="6770"/>
    <s v="8.04.04"/>
    <m/>
    <m/>
    <s v="DRUM AUTO FORES. PLOSTINA 0,9KM"/>
    <s v="conform amenajamentelor silvice"/>
    <s v="SUCEAVA"/>
    <s v="-"/>
    <s v="Tara: România; Judet: SUCEAVA; -;   -; Nr: -;"/>
    <n v="1964"/>
    <n v="62"/>
    <n v="33"/>
    <s v="in administrare"/>
    <s v="HG 982/1998;HG 1344/2011;OUG.1 din 04/01/2017;OUG.68 din 06/11/2019"/>
    <s v="imobil"/>
    <s v="PLOSTINA 0,9KM"/>
  </r>
  <r>
    <x v="6771"/>
    <s v="8.04.04"/>
    <m/>
    <m/>
    <s v="DRUM AUTO FORES.POHONICIOARA 8,2KM"/>
    <s v="conform amenajamentelor silvice"/>
    <s v="SUCEAVA"/>
    <s v="-"/>
    <s v="Tara: România; Judet: SUCEAVA; -;   -; Nr: -;"/>
    <n v="1960"/>
    <n v="697000"/>
    <n v="33"/>
    <s v="in administrare"/>
    <s v="HG 982/1998;HG 1344/2011;OUG.1 din 04/01/2017;HG.354/18.05.2017;OUG.68 din 06/11/2019"/>
    <s v="imobil"/>
    <s v="Lungime= Km;Suprafeţe= ha;CF= ;"/>
  </r>
  <r>
    <x v="6772"/>
    <s v="8.04.04"/>
    <m/>
    <m/>
    <s v="DRUM AUTO FORES. POIANA MARULUI 6,2 KM"/>
    <s v="conform amenajamentelor silvice"/>
    <s v="SUCEAVA"/>
    <s v="-"/>
    <s v="Tara: România; Judet: SUCEAVA; -;   -; Nr: -;"/>
    <n v="1955"/>
    <n v="929000"/>
    <n v="33"/>
    <s v="in administrare"/>
    <s v="HG 982/1998;HG 1344/2011;OUG.1 din 04/01/2017;HG.354/18.05.2017;OUG.68 din 06/11/2019"/>
    <s v="imobil"/>
    <s v="Lungime= Km;Suprafeţe= ha;CF= ;"/>
  </r>
  <r>
    <x v="6773"/>
    <s v="8.04.04"/>
    <m/>
    <m/>
    <s v="DRUM AUTO FORES.PIRIUL LUNG 2,9KM"/>
    <s v="conform amenajamentelor silvice"/>
    <s v="SUCEAVA"/>
    <s v="-"/>
    <s v="Tara: România; Judet: SUCEAVA; -;   -; Nr: -;"/>
    <n v="1980"/>
    <n v="110000"/>
    <n v="33"/>
    <s v="in administrare"/>
    <s v="HG 982/1998;HG 1344/2011;OUG.1 din 04/01/2017;HG.354/18.05.2017;OUG.68 din 06/11/2019"/>
    <s v="imobil"/>
    <s v="Lungime= Km;Suprafeţe= ha;CF= ;"/>
  </r>
  <r>
    <x v="6774"/>
    <s v="8.04.04"/>
    <m/>
    <m/>
    <s v="DRUM AUTO FORES.PIRCALASUL MIC 1,7KM"/>
    <s v="conform amenajamentelor silvice"/>
    <s v="SUCEAVA"/>
    <s v="-"/>
    <s v="Tara: România; Judet: SUCEAVA; -;   -; Nr: -;"/>
    <n v="1977"/>
    <n v="207000"/>
    <n v="33"/>
    <s v="in administrare"/>
    <s v="HG 982/1998;HG 1344/2011;OUG.1 din 04/01/2017;HG.354/18.05.2017;OUG.68 din 06/11/2019"/>
    <s v="imobil"/>
    <s v="Lungime= Km;Suprafeţe= ha;CF= ;"/>
  </r>
  <r>
    <x v="6775"/>
    <s v="8.04.04"/>
    <m/>
    <m/>
    <s v="DRUM AUTO FORES. PIRIUL ARENI 1,4KM"/>
    <s v="conform amenajamentelor silvice"/>
    <s v="SUCEAVA"/>
    <s v="-"/>
    <s v="Tara: România; Judet: SUCEAVA; -;   -; Nr: -;"/>
    <n v="1970"/>
    <n v="104000"/>
    <n v="33"/>
    <s v="in administrare"/>
    <s v="HG 982/1998;HG 1344/2011;OUG.1 din 04/01/2017;HG.354/18.05.2017;OUG.68 din 06/11/2019"/>
    <s v="imobil"/>
    <s v="Lungime= Km;Suprafeţe= ha;CF= ;"/>
  </r>
  <r>
    <x v="6776"/>
    <s v="8.04.04"/>
    <m/>
    <m/>
    <s v="DRUM AUTO FORES. PIRIUL BOTOSANU 7,6 KM"/>
    <s v="conform amenajamentelor silvice"/>
    <s v="SUCEAVA"/>
    <s v="-"/>
    <s v="Tara: România; Judet: SUCEAVA; -;   -; Nr: -;"/>
    <n v="1964"/>
    <n v="988000"/>
    <n v="33"/>
    <s v="in administrare"/>
    <s v="HG 982/1998;HG 1344/2011;OUG.1 din 04/01/2017;HG.354/18.05.2017;OUG.68 din 06/11/2019"/>
    <s v="imobil"/>
    <s v="Lungime= Km;Suprafeţe= ha;CF= ;"/>
  </r>
  <r>
    <x v="6777"/>
    <s v="8.04.04"/>
    <m/>
    <m/>
    <s v="DRUM AUTO FORES. PINU OBIRSIE 1KM"/>
    <s v="conform amenajamentelor silvice"/>
    <s v="SUCEAVA"/>
    <s v="-"/>
    <s v="Tara: România; Judet: SUCEAVA; -;   -; Nr: -;"/>
    <n v="1982"/>
    <n v="181000"/>
    <n v="33"/>
    <s v="in administrare"/>
    <s v="HG 982/1998;HG 1344/2011;OUG.1 din 04/01/2017;HG.354/18.05.2017;OUG.68 din 06/11/2019"/>
    <s v="imobil"/>
    <s v="Lungime= Km;Suprafeţe= ha;CF= ;"/>
  </r>
  <r>
    <x v="6778"/>
    <s v="8.04.04"/>
    <m/>
    <m/>
    <s v="DRUM AUTO FORES.OMU 3,7 KM"/>
    <s v="conform amenajamentelor silvice"/>
    <s v="SUCEAVA"/>
    <s v="-"/>
    <s v="Tara: România; Judet: SUCEAVA; -;   -; Nr: -;"/>
    <n v="1966"/>
    <n v="387000"/>
    <n v="33"/>
    <s v="in administrare"/>
    <s v="HG 982/1998;HG 1344/2011;OUG.1 din 04/01/2017;HG.354/18.05.2017;OUG.68 din 06/11/2019"/>
    <s v="imobil"/>
    <s v="Lungime= Km;Suprafeţe= ha;CF= ;"/>
  </r>
  <r>
    <x v="6779"/>
    <s v="8.04.04"/>
    <m/>
    <m/>
    <s v="DRUM AUTO FORES. ORTOITA PRELUNGIRE 1,7"/>
    <s v="conform amenajamentelor silvice"/>
    <s v="SUCEAVA"/>
    <s v="-"/>
    <s v="Tara: România; Judet: SUCEAVA; -;   -; Nr: -;"/>
    <n v="1983"/>
    <n v="241000"/>
    <n v="33"/>
    <s v="in administrare"/>
    <s v="HG 982/1998;HG 1344/2011;OUG.1 din 04/01/2017;HG.354/18.05.2017;OUG.68 din 06/11/2019"/>
    <s v="imobil"/>
    <s v="Lungime= Km;Suprafeţe= ha;CF= ;"/>
  </r>
  <r>
    <x v="6780"/>
    <s v="8.04.04"/>
    <m/>
    <m/>
    <s v="DRUM AUTO FORES. OBIRSIE-BARNAR 2,4KM"/>
    <s v="conform amenajamentelor silvice"/>
    <s v="SUCEAVA"/>
    <s v="-"/>
    <s v="Tara: România; Judet: SUCEAVA; -;   -; Nr: -;"/>
    <n v="1976"/>
    <n v="380000"/>
    <n v="33"/>
    <s v="in administrare"/>
    <s v="HG 982/1998;HG 1344/2011;OUG.1 din 04/01/2017;HG.354/18.05.2017;OUG.68 din 06/11/2019"/>
    <s v="imobil"/>
    <s v="Lungime= Km;Suprafeţe= ha;CF= ;"/>
  </r>
  <r>
    <x v="6781"/>
    <s v="8.04.04"/>
    <m/>
    <m/>
    <s v="DRUM AUTO FORES. MICLAUSA 3,2KM"/>
    <s v="conform amenajamentelor silvice"/>
    <s v="SUCEAVA"/>
    <s v="-"/>
    <s v="Tara: România; Judet: SUCEAVA; -;   -; Nr: -;"/>
    <n v="1979"/>
    <n v="386000"/>
    <n v="33"/>
    <s v="in administrare"/>
    <s v="HG 982/1998;HG 1344/2011;OUG.1 din 04/01/2017;HG.354/18.05.2017;OUG.68 din 06/11/2019"/>
    <s v="imobil"/>
    <s v="Lungime= Km;Suprafeţe= ha;CF= ;"/>
  </r>
  <r>
    <x v="6782"/>
    <s v="8.04.04"/>
    <m/>
    <m/>
    <s v="DRUM AUTO FORES. MOARA 2,1KM"/>
    <s v="conform amenajamentelor silvice"/>
    <s v="SUCEAVA"/>
    <s v="-"/>
    <s v="Tara: România; Judet: SUCEAVA; -;   -; Nr: -;"/>
    <n v="1978"/>
    <n v="216000"/>
    <n v="33"/>
    <s v="in administrare"/>
    <s v="HG 982/1998;HG 1344/2011;OUG.1 din 04/01/2017;HG.354/18.05.2017;OUG.68 din 06/11/2019"/>
    <s v="imobil"/>
    <s v="Lungime= Km;Suprafeţe= ha;CF= ;"/>
  </r>
  <r>
    <x v="6783"/>
    <s v="8.04.04"/>
    <m/>
    <m/>
    <s v="DRUM AUTO FORES. MUNCELU 0,5KM"/>
    <s v="conform amenajamentelor silvice"/>
    <s v="SUCEAVA"/>
    <s v="-"/>
    <s v="Tara: România; Judet: SUCEAVA; -;   -; Nr: -;"/>
    <n v="1981"/>
    <n v="16000"/>
    <n v="33"/>
    <s v="in administrare"/>
    <s v="HG 982/1998;HG 1344/2011;OUG.1 din 04/01/2017;HG.354/18.05.2017;OUG.68 din 06/11/2019"/>
    <s v="imobil"/>
    <s v="Lungime= Km;Suprafeţe= ha;CF= ;"/>
  </r>
  <r>
    <x v="6784"/>
    <s v="8.04.04"/>
    <m/>
    <m/>
    <s v="DRUM LOZIA NEAGRA 4.5KM"/>
    <s v="conform amenajamentelor silvice"/>
    <s v="BOTOŞANI"/>
    <s v="-"/>
    <s v="Tara: România; Judet: BOTOŞANI; -;   -; Nr: -;"/>
    <n v="1976"/>
    <n v="210000"/>
    <n v="7"/>
    <s v="in administrare"/>
    <s v="HG 982/1998;HG 1344/2011;OUG.1 din 04/01/2017;OUG.68 din 06/11/2019"/>
    <s v="imobil"/>
    <s v="LOZIA NEAGRA 4.5KM"/>
  </r>
  <r>
    <x v="6785"/>
    <s v="8.04.04"/>
    <m/>
    <m/>
    <s v="DRUM AUTO FORES. LUCAVA RAMIF. 3,6KM"/>
    <s v="conform amenajamentelor silvice"/>
    <s v="SUCEAVA"/>
    <s v="-"/>
    <s v="Tara: România; Judet: SUCEAVA; -;   -; Nr: -;"/>
    <n v="1976"/>
    <n v="44000"/>
    <n v="33"/>
    <s v="in administrare"/>
    <s v="HG 982/1998;HG 1344/2011;OUG.1 din 04/01/2017;HG.354/18.05.2017;OUG.68 din 06/11/2019"/>
    <s v="imobil"/>
    <s v="Lungime= Km;Suprafeţe= ha;CF= ;"/>
  </r>
  <r>
    <x v="6786"/>
    <s v="8.04.04"/>
    <m/>
    <m/>
    <s v="DRUM AUTO FORES.IZVOARE POHONIS 4KM"/>
    <s v="conform amenajamentelor silvice"/>
    <s v="SUCEAVA"/>
    <s v="-"/>
    <s v="Tara: România; Judet: SUCEAVA; -;   -; Nr: -;"/>
    <n v="1979"/>
    <n v="17000"/>
    <n v="33"/>
    <s v="in administrare"/>
    <s v="HG 982/1998;HG 1344/2011;OUG.1 din 04/01/2017;HG.354/18.05.2017;OUG.68 din 06/11/2019"/>
    <s v="imobil"/>
    <s v="Lungime= Km;Suprafeţe= ha;CF= ;"/>
  </r>
  <r>
    <x v="6787"/>
    <s v="8.04.04"/>
    <m/>
    <m/>
    <s v="DRUM AUTO FORES.IZVORU RAU-STEGIOARA 13"/>
    <s v="conform amenajamentelor silvice"/>
    <s v="SUCEAVA"/>
    <s v="-"/>
    <s v="Tara: România; Judet: SUCEAVA; -;   -; Nr: -;"/>
    <n v="1968"/>
    <n v="2710000"/>
    <n v="33"/>
    <s v="in administrare"/>
    <s v="HG 982/1998;HG 1344/2011;OUG.1 din 04/01/2017;HG.354/18.05.2017;OUG.68 din 06/11/2019"/>
    <s v="imobil"/>
    <s v="Lungime= Km;Suprafeţe= ha;CF= ;"/>
  </r>
  <r>
    <x v="6788"/>
    <s v="8.04.04"/>
    <m/>
    <m/>
    <s v="DRUM AUTO FORES.IZVORUL 1KM"/>
    <s v="conform amenajamentelor silvice"/>
    <s v="SUCEAVA"/>
    <s v="-"/>
    <s v="Tara: România; Judet: SUCEAVA; -;   -; Nr: -;"/>
    <n v="1977"/>
    <n v="51000"/>
    <n v="33"/>
    <s v="in administrare"/>
    <s v="HG 982/1998;HG 1344/2011;OUG.1 din 04/01/2017;HG.354/18.05.2017;OUG.68 din 06/11/2019"/>
    <s v="imobil"/>
    <s v="Lungime= Km;Suprafeţe= ha;CF= ;"/>
  </r>
  <r>
    <x v="6789"/>
    <s v="8.04.04"/>
    <m/>
    <m/>
    <s v="DRUM AUTO FORESTIER JITARU 1,7KM"/>
    <s v="conform amenajamentelor silvice"/>
    <s v="SUCEAVA"/>
    <s v="-"/>
    <s v="Tara: România; Judet: SUCEAVA; -;   -; Nr: -;"/>
    <n v="1969"/>
    <n v="109552"/>
    <n v="33"/>
    <s v="in administrare"/>
    <s v="HG 982/1998;HG 1344/2011;OUG.1 din 04/01/2017;OUG.68 din 06/11/2019"/>
    <s v="imobil"/>
    <s v="JITARU 1,7KM"/>
  </r>
  <r>
    <x v="6790"/>
    <s v="8.04.04"/>
    <m/>
    <m/>
    <s v="DRUM AUTO FORES.JNEAPANU 1,2 KM"/>
    <s v="conform amenajamentelor silvice"/>
    <s v="SUCEAVA"/>
    <s v="-"/>
    <s v="Tara: România; Judet: SUCEAVA; -;   -; Nr: -;"/>
    <n v="1969"/>
    <n v="228000"/>
    <n v="33"/>
    <s v="in administrare"/>
    <s v="HG 982/1998;HG 1344/2011;OUG.1 din 04/01/2017;HG.354/18.05.2017;OUG.68 din 06/11/2019"/>
    <s v="imobil"/>
    <s v="Lungime= Km;Suprafeţe= ha;CF= ;"/>
  </r>
  <r>
    <x v="6791"/>
    <s v="8.04.04"/>
    <m/>
    <m/>
    <s v="DRUM AUTO FORES.GRADINITA GARA 0,6KM"/>
    <s v="conform amenajamentelor silvice"/>
    <s v="SUCEAVA"/>
    <s v="-"/>
    <s v="Tara: România; Judet: SUCEAVA; -;   -; Nr: -;"/>
    <n v="1969"/>
    <n v="85000"/>
    <n v="33"/>
    <s v="in administrare"/>
    <s v="HG 982/1998;HG 1344/2011;OUG.1 din 04/01/2017;HG.354/18.05.2017;OUG.68 din 06/11/2019"/>
    <s v="imobil"/>
    <s v="Lungime= Km;Suprafeţe= ha;CF= ;"/>
  </r>
  <r>
    <x v="6792"/>
    <s v="8.04.04"/>
    <m/>
    <m/>
    <s v="DRUM GAINA 3.3KM"/>
    <s v="conform amenajamentelor silvice"/>
    <s v="BOTOŞANI"/>
    <s v="-"/>
    <s v="Tara: România; Judet: BOTOŞANI; -;   -; Nr: -;"/>
    <n v="1970"/>
    <n v="165000"/>
    <n v="7"/>
    <s v="in administrare"/>
    <s v="HG 982/1998;HG 1344/2011;OUG.1 din 04/01/2017;OUG.68 din 06/11/2019"/>
    <s v="imobil"/>
    <s v="GAINA 3.3KM"/>
  </r>
  <r>
    <x v="6793"/>
    <s v="8.04.04"/>
    <m/>
    <m/>
    <s v="DRUM AUTO FORES.FUNDOAIA 4,5KM"/>
    <s v="conform amenajamentelor silvice"/>
    <s v="SUCEAVA"/>
    <s v="-"/>
    <s v="Tara: România; Judet: SUCEAVA; -;   -; Nr: -;"/>
    <n v="1974"/>
    <n v="53000"/>
    <n v="33"/>
    <s v="in administrare"/>
    <s v="HG 982/1998;HG 1344/2011;OUG.1 din 04/01/2017;HG.354/18.05.2017;OUG.68 din 06/11/2019"/>
    <s v="imobil"/>
    <s v="Lungime= Km;Suprafeţe= ha;CF= ;"/>
  </r>
  <r>
    <x v="6794"/>
    <s v="8.04.04"/>
    <m/>
    <m/>
    <s v="DRUM AUTO FORES.GLIGU RAMIFICATIE 2,5KM"/>
    <s v="conform amenajamentelor silvice"/>
    <s v="SUCEAVA"/>
    <s v="-"/>
    <s v="Tara: România; Judet: SUCEAVA; -;   -; Nr: -;"/>
    <n v="1974"/>
    <n v="380000"/>
    <n v="33"/>
    <s v="in administrare"/>
    <s v="HG 982/1998;HG 1344/2011;OUG.1 din 04/01/2017;HG.354/18.05.2017;OUG.68 din 06/11/2019"/>
    <s v="imobil"/>
    <s v="Lungime= Km;Suprafeţe= ha;CF= ;"/>
  </r>
  <r>
    <x v="6795"/>
    <s v="8.04.04"/>
    <m/>
    <m/>
    <s v="DRUM AUTO FORES. FRASIN 1,2KM"/>
    <s v="conform amenajamentelor silvice"/>
    <s v="SUCEAVA"/>
    <s v="-"/>
    <s v="Tara: România; Judet: SUCEAVA; -;   -; Nr: -;"/>
    <n v="1983"/>
    <n v="169000"/>
    <n v="33"/>
    <s v="in administrare"/>
    <s v="HG 982/1998;HG 1344/2011;OUG.1 din 04/01/2017;HG.354/18.05.2017;OUG.68 din 06/11/2019"/>
    <s v="imobil"/>
    <s v="Lungime= Km;Suprafeţe= ha;CF= ;"/>
  </r>
  <r>
    <x v="6796"/>
    <s v="8.04.04"/>
    <m/>
    <m/>
    <s v="DRUM AUTO FORES. FRUMOSUL 5,3KM"/>
    <s v="conform amenajamentelor silvice"/>
    <s v="SUCEAVA"/>
    <s v="-"/>
    <s v="Tara: România; Judet: SUCEAVA; -;   -; Nr: -;"/>
    <n v="1976"/>
    <n v="404000"/>
    <n v="33"/>
    <s v="in administrare"/>
    <s v="HG 982/1998;HG 1344/2011;OUG.1 din 04/01/2017;HG.354/18.05.2017;OUG.68 din 06/11/2019"/>
    <s v="imobil"/>
    <s v="Lungime= Km;Suprafeţe= ha;CF= ;"/>
  </r>
  <r>
    <x v="6797"/>
    <s v="8.04.04"/>
    <m/>
    <m/>
    <s v="DRUM AUTO FORES. DUMITRELU 9KM"/>
    <s v="conform amenajamentelor silvice"/>
    <s v="SUCEAVA"/>
    <s v="-"/>
    <s v="Tara: România; Judet: SUCEAVA; -;   -; Nr: -;"/>
    <n v="1977"/>
    <n v="370000"/>
    <n v="33"/>
    <s v="in administrare"/>
    <s v="HG 982/1998;HG 1344/2011;OUG.1 din 04/01/2017;HG.354/18.05.2017;OUG.68 din 06/11/2019"/>
    <s v="imobil"/>
    <s v="Lungime= Km;Suprafeţe= ha;CF= ;"/>
  </r>
  <r>
    <x v="6798"/>
    <s v="8.04.04"/>
    <m/>
    <m/>
    <s v="DRUM EXPLOAT.FOREST.TIGANCA"/>
    <s v="conform amenajamentelor silvice"/>
    <s v="SUCEAVA"/>
    <s v="-"/>
    <s v="Tara: România; Judet: SUCEAVA; -;   -; Nr: -;"/>
    <n v="1962"/>
    <n v="7"/>
    <n v="33"/>
    <s v="in administrare"/>
    <s v="HG 982/1998;HG 1344/2011;OUG.1 din 04/01/2017;OUG.68 din 06/11/2019"/>
    <s v="imobil"/>
    <s v="TIGANCA"/>
  </r>
  <r>
    <x v="6799"/>
    <s v="8.04.04"/>
    <m/>
    <m/>
    <s v="DRUM AUTO FORES. DRAGOIESTI 2KM"/>
    <s v="conform amenajamentelor silvice"/>
    <s v="SUCEAVA"/>
    <s v="-"/>
    <s v="Tara: România; Judet: SUCEAVA; -;   -; Nr: -;"/>
    <n v="1982"/>
    <n v="29000"/>
    <n v="33"/>
    <s v="in administrare"/>
    <s v="HG 982/1998;HG 1344/2011;OUG.1 din 04/01/2017;HG.354/18.05.2017;OUG.68 din 06/11/2019"/>
    <s v="imobil"/>
    <s v="Lungime= Km;Suprafeţe= ha;CF= ;"/>
  </r>
  <r>
    <x v="6800"/>
    <s v="8.04.04"/>
    <m/>
    <m/>
    <s v="DRUM AUTO FORES.DOROTEIA 2,8KM"/>
    <s v="conform amenajamentelor silvice"/>
    <s v="SUCEAVA"/>
    <s v="-"/>
    <s v="Tara: România; Judet: SUCEAVA; -;   -; Nr: -;"/>
    <n v="1968"/>
    <n v="80000"/>
    <n v="33"/>
    <s v="in administrare"/>
    <s v="HG 982/1998;HG 1344/2011;OUG.1 din 04/01/2017;HG.354/18.05.2017;OUG.68 din 06/11/2019"/>
    <s v="imobil"/>
    <s v="Lungime= Km;Suprafeţe= ha;CF= ;"/>
  </r>
  <r>
    <x v="6801"/>
    <s v="8.04.04"/>
    <m/>
    <m/>
    <s v="DRUM AUTO FORES.DEACA 8,0 KM"/>
    <s v="conform amenajamentelor silvice"/>
    <s v="SUCEAVA"/>
    <s v="-"/>
    <s v="Tara: România; Judet: SUCEAVA; -;   -; Nr: -;"/>
    <n v="1967"/>
    <n v="1089000"/>
    <n v="33"/>
    <s v="in administrare"/>
    <s v="HG 982/1998;HG 1344/2011;OUG.1 din 04/01/2017;HG.354/18.05.2017;OUG.68 din 06/11/2019"/>
    <s v="imobil"/>
    <s v="Lungime= Km;Suprafeţe= ha;CF= ;"/>
  </r>
  <r>
    <x v="6802"/>
    <s v="8.04.04"/>
    <m/>
    <m/>
    <s v="DRUM FORESTIER COZANCEA 4 KM"/>
    <s v="conform amenajamentelor silvice"/>
    <s v="BOTOŞANI"/>
    <s v="-"/>
    <s v="Tara: România; Judet: BOTOŞANI; -;   -; Nr: -;"/>
    <n v="1982"/>
    <n v="200430"/>
    <n v="7"/>
    <s v="in administrare"/>
    <s v="HG 982/1998;HG 1344/2011;OUG.1 din 04/01/2017;HG.354/18.05.2017;OUG.68 din 06/11/2019"/>
    <s v="imobil"/>
    <s v="Lungime= Km;Suprafeţe= ha;CF= ;"/>
  </r>
  <r>
    <x v="6803"/>
    <s v="8.04.04"/>
    <m/>
    <m/>
    <s v="DRUM AUTO FORES. CIUMIRNA 2,3KM"/>
    <s v="conform amenajamentelor silvice"/>
    <s v="SUCEAVA"/>
    <s v="-"/>
    <s v="Tara: România; Judet: SUCEAVA; -;   -; Nr: -;"/>
    <n v="1973"/>
    <n v="306000"/>
    <n v="33"/>
    <s v="in administrare"/>
    <s v="HG 982/1998;HG 1344/2011;OUG.1 din 04/01/2017;HG.354/18.05.2017;OUG.68 din 06/11/2019"/>
    <s v="imobil"/>
    <s v="Lungime= Km;Suprafeţe= ha;CF= ;"/>
  </r>
  <r>
    <x v="6804"/>
    <s v="8.04.04"/>
    <m/>
    <m/>
    <s v="DRUM AUTO FORES.CIUTACU 1,8KM, 3 POD"/>
    <s v="conform amenajamentelor silvice"/>
    <s v="SUCEAVA"/>
    <s v="-"/>
    <s v="Tara: România; Judet: SUCEAVA; -;   -; Nr: -;"/>
    <n v="1981"/>
    <n v="12000"/>
    <n v="33"/>
    <s v="in administrare"/>
    <s v="HG 982/1998;HG 1344/2011;OUG.1 din 04/01/2017;HG.354/18.05.2017;OUG.68 din 06/11/2019"/>
    <s v="imobil"/>
    <s v="Lungime= Km;Suprafeţe= ha;CF= ;"/>
  </r>
  <r>
    <x v="6805"/>
    <s v="8.04.04"/>
    <m/>
    <m/>
    <s v="DRUM AUTO FORES. CHILIA 2,1KM"/>
    <s v="conform amenajamentelor silvice"/>
    <s v="SUCEAVA"/>
    <s v="-"/>
    <s v="Tara: România; Judet: SUCEAVA; -;   -; Nr: -;"/>
    <n v="1964"/>
    <n v="158000"/>
    <n v="33"/>
    <s v="in administrare"/>
    <s v="HG 982/1998;HG 1344/2011;OUG.1 din 04/01/2017;HG.354/18.05.2017;OUG.68 din 06/11/2019"/>
    <s v="imobil"/>
    <s v="Lungime= Km;Suprafeţe= ha;CF= ;"/>
  </r>
  <r>
    <x v="6806"/>
    <s v="8.04.04"/>
    <m/>
    <m/>
    <s v="DRUM AUTO FORES. CIOBANASU GEAMANA 4,6"/>
    <s v="conform amenajamentelor silvice"/>
    <s v="SUCEAVA"/>
    <s v="-"/>
    <s v="Tara: România; Judet: SUCEAVA; -;   -; Nr: -;"/>
    <n v="1969"/>
    <n v="267000"/>
    <n v="33"/>
    <s v="in administrare"/>
    <s v="HG 982/1998;HG 1344/2011;OUG.1 din 04/01/2017;HG.354/18.05.2017;OUG.68 din 06/11/2019"/>
    <s v="imobil"/>
    <s v="Lungime= Km;Suprafeţe= ha;CF= ;"/>
  </r>
  <r>
    <x v="6807"/>
    <s v="8.04.04"/>
    <m/>
    <m/>
    <s v="DRUM AUTO FORES. CAPRITA 1,9KM"/>
    <s v="conform amenajamentelor silvice"/>
    <s v="SUCEAVA"/>
    <s v="-"/>
    <s v="Tara: România; Judet: SUCEAVA; -;   -; Nr: -;"/>
    <n v="1974"/>
    <n v="409000"/>
    <n v="33"/>
    <s v="in administrare"/>
    <s v="HG 982/1998;HG 1344/2011;OUG.1 din 04/01/2017;HG.354/18.05.2017;OUG.68 din 06/11/2019"/>
    <s v="imobil"/>
    <s v="Lungime= Km;Suprafeţe= ha;CF= ;"/>
  </r>
  <r>
    <x v="6808"/>
    <s v="8.04.04"/>
    <m/>
    <m/>
    <s v="DRUM AUTO FORES.BURACIUC II 2,5KM"/>
    <s v="conform amenajamentelor silvice"/>
    <s v="SUCEAVA"/>
    <s v="-"/>
    <s v="Tara: România; Judet: SUCEAVA; -;   -; Nr: -;"/>
    <n v="1969"/>
    <n v="200000"/>
    <n v="33"/>
    <s v="in administrare"/>
    <s v="HG 982/1998;HG 1344/2011;OUG.1 din 04/01/2017;HG.354/18.05.2017;OUG.68 din 06/11/2019"/>
    <s v="imobil"/>
    <s v="Lungime= Km;Suprafeţe= ha;CF= ;"/>
  </r>
  <r>
    <x v="6809"/>
    <s v="8.04.04"/>
    <m/>
    <m/>
    <s v="DRUM AUTO FORES. CAPATINA 1 KM"/>
    <s v="conform amenajamentelor silvice"/>
    <s v="SUCEAVA"/>
    <s v="-"/>
    <s v="Tara: România; Judet: SUCEAVA; -;   -; Nr: -;"/>
    <n v="1961"/>
    <n v="28000"/>
    <n v="33"/>
    <s v="in administrare"/>
    <s v="HG 982/1998;HG 1344/2011;OUG.1 din 04/01/2017;HG.354/18.05.2017;OUG.68 din 06/11/2019"/>
    <s v="imobil"/>
    <s v="Lungime= Km;Suprafeţe= ha;CF= ;"/>
  </r>
  <r>
    <x v="6810"/>
    <s v="8.04.04"/>
    <m/>
    <m/>
    <s v="DRUM AUTO FORES.BRODINA AXIAL 22,7KM"/>
    <s v="conform amenajamentelor silvice"/>
    <s v="SUCEAVA"/>
    <s v="-"/>
    <s v="Tara: România; Judet: SUCEAVA; -;   -; Nr: -;"/>
    <n v="1977"/>
    <n v="2660000"/>
    <n v="33"/>
    <s v="in administrare"/>
    <s v="HG 982/1998;;OUG.1 din 04/01/2017;HG.354/18.05.2017;OUG.68 din 06/11/2019"/>
    <s v="imobil"/>
    <s v="Lungime= Km;Suprafeţe= ha;CF= ;"/>
  </r>
  <r>
    <x v="6811"/>
    <s v="8.04.04"/>
    <m/>
    <m/>
    <s v="DRUM AUTO FORES. BRUSTUROSU-VORON. 2KM"/>
    <s v="conform amenajamentelor silvice"/>
    <s v="SUCEAVA"/>
    <s v="-"/>
    <s v="Tara: România; Judet: SUCEAVA; -;   -; Nr: -;"/>
    <n v="1953"/>
    <n v="51000"/>
    <n v="33"/>
    <s v="in administrare"/>
    <s v="HG 982/1998;HG 1344/2011;OUG.1 din 04/01/2017;HG.354/18.05.2017;OUG.68 din 06/11/2019"/>
    <s v="imobil"/>
    <s v="Lungime= Km;Suprafeţe= ha;CF= ;"/>
  </r>
  <r>
    <x v="6812"/>
    <s v="8.04.04"/>
    <m/>
    <m/>
    <s v="DRUM AUTO FORES.BUCINIS 4KM,10 POD"/>
    <s v="conform amenajamentelor silvice"/>
    <s v="SUCEAVA"/>
    <s v="-"/>
    <s v="Tara: România; Judet: SUCEAVA; -;   -; Nr: -;"/>
    <n v="1969"/>
    <n v="431000"/>
    <n v="33"/>
    <s v="in administrare"/>
    <s v="HG 982/1998;HG 1344/2011;OUG.1 din 04/01/2017;HG.354/18.05.2017;OUG.68 din 06/11/2019"/>
    <s v="imobil"/>
    <s v="Lungime= Km;Suprafeţe= ha;CF= ;"/>
  </r>
  <r>
    <x v="6813"/>
    <s v="8.04.04"/>
    <m/>
    <m/>
    <s v="DRUM BUCOVAT 3,2KM"/>
    <s v="conform amenajamentelor silvice"/>
    <s v="SUCEAVA"/>
    <s v="-"/>
    <s v="Tara: România; Judet: SUCEAVA; -;   -; Nr: -;"/>
    <n v="1984"/>
    <n v="198000"/>
    <n v="33"/>
    <s v="in administrare"/>
    <s v="HG 982/1998;HG 1344/2011;OUG.1 din 04/01/2017;HG.354/18.05.2017;OUG.68 din 06/11/2019"/>
    <s v="imobil"/>
    <s v="Lungime= Km;Suprafeţe= ha;CF= ;"/>
  </r>
  <r>
    <x v="6814"/>
    <s v="8.04.04"/>
    <m/>
    <m/>
    <s v="DRUM AUTO FORES.BUCSOITA 6,7KM"/>
    <s v="conform amenajamentelor silvice"/>
    <s v="SUCEAVA"/>
    <s v="-"/>
    <s v="Tara: România; Judet: SUCEAVA; -;   -; Nr: -;"/>
    <n v="1954"/>
    <n v="112000"/>
    <n v="33"/>
    <s v="in administrare"/>
    <s v="HG 982/1998;HG 1344/2011;OUG.1 din 04/01/2017;HG.354/18.05.2017;OUG.68 din 06/11/2019"/>
    <s v="imobil"/>
    <s v="Lungime= Km;Suprafeţe= ha;CF= ;"/>
  </r>
  <r>
    <x v="6815"/>
    <s v="8.04.04"/>
    <m/>
    <m/>
    <s v="DRUM AUTO FORES.BOGATICA 1,6KM"/>
    <s v="conform amenajamentelor silvice"/>
    <s v="SUCEAVA"/>
    <s v="-"/>
    <s v="Tara: România; Judet: SUCEAVA; -;   -; Nr: -;"/>
    <n v="1970"/>
    <n v="87000"/>
    <n v="33"/>
    <s v="in administrare"/>
    <s v="HG 982/1998;HG 1344/2011;OUG.1 din 04/01/2017;HG.354/18.05.2017;OUG.68 din 06/11/2019"/>
    <s v="imobil"/>
    <s v="Lungime= Km;Suprafeţe= ha;CF= ;"/>
  </r>
  <r>
    <x v="6816"/>
    <s v="8.04.04"/>
    <m/>
    <m/>
    <s v="DRUM AUTO FORES. BOICU 1,1KM"/>
    <s v="conform amenajamentelor silvice"/>
    <s v="SUCEAVA"/>
    <s v="-"/>
    <s v="Tara: România; Judet: SUCEAVA; -;   -; Nr: -;"/>
    <n v="1983"/>
    <n v="105000"/>
    <n v="33"/>
    <s v="in administrare"/>
    <s v="HG 982/1998;HG 1344/2011;OUG.1 din 04/01/2017;HG.354/18.05.2017;OUG.68 din 06/11/2019"/>
    <s v="imobil"/>
    <s v="Lungime= Km;Suprafeţe= ha;CF= ;"/>
  </r>
  <r>
    <x v="6817"/>
    <s v="8.04.04"/>
    <m/>
    <m/>
    <s v="DRUM BOLOHAN"/>
    <s v="conform amenajamentelor silvice"/>
    <s v="BOTOŞANI"/>
    <s v="-"/>
    <s v="Tara: România; Judet: BOTOŞANI; -;   -; Nr: -;"/>
    <n v="1973"/>
    <n v="50000"/>
    <n v="7"/>
    <s v="in administrare"/>
    <s v="HG 982/1998;HG 1344/2011;OUG.1 din 04/01/2017;OUG.68 din 06/11/2019"/>
    <s v="imobil"/>
    <s v="BOLOHAN"/>
  </r>
  <r>
    <x v="6818"/>
    <s v="8.04.04"/>
    <m/>
    <m/>
    <s v="DRUM AUTO FORES. BITCA CALULUI 3KM"/>
    <s v="conform amenajamentelor silvice"/>
    <s v="SUCEAVA"/>
    <s v="-"/>
    <s v="Tara: România; Judet: SUCEAVA; -;   -; Nr: -;"/>
    <n v="1982"/>
    <n v="944000"/>
    <n v="33"/>
    <s v="in administrare"/>
    <s v="HG 982/1998;HG 1344/2011;OUG.1 din 04/01/2017;HG.354/18.05.2017;OUG.68 din 06/11/2019"/>
    <s v="imobil"/>
    <s v="Lungime= Km;Suprafeţe= ha;CF= ;"/>
  </r>
  <r>
    <x v="6819"/>
    <s v="8.04.04"/>
    <m/>
    <m/>
    <s v="DRUM AUTO FORES. BENEA 5KM"/>
    <s v="conform amenajamentelor silvice"/>
    <s v="SUCEAVA"/>
    <s v="-"/>
    <s v="Tara: România; Judet: SUCEAVA; -;   -; Nr: -;"/>
    <n v="1970"/>
    <n v="476000"/>
    <n v="33"/>
    <s v="in administrare"/>
    <s v="HG 982/1998;HG 1344/2011;OUG.1 din 04/01/2017;HG.354/18.05.2017;OUG.68 din 06/11/2019"/>
    <s v="imobil"/>
    <s v="Lungime= Km;Suprafeţe= ha;CF= ;"/>
  </r>
  <r>
    <x v="6820"/>
    <s v="8.04.04"/>
    <m/>
    <m/>
    <s v="DRUM AUTO FORES.BIRGAUANU 1,2KM"/>
    <s v="conform amenajamentelor silvice"/>
    <s v="SUCEAVA"/>
    <s v="-"/>
    <s v="Tara: România; Judet: SUCEAVA; -;   -; Nr: -;"/>
    <n v="1969"/>
    <n v="124000"/>
    <n v="33"/>
    <s v="in administrare"/>
    <s v="HG 982/1998;HG 1344/2011;OUG.1 din 04/01/2017;HG.354/18.05.2017;OUG.68 din 06/11/2019"/>
    <s v="imobil"/>
    <s v="Lungime= Km;Suprafeţe= ha;CF= ;"/>
  </r>
  <r>
    <x v="6821"/>
    <s v="8.04.04"/>
    <m/>
    <m/>
    <s v="DRUM AUTO FORES.BIRLOAGE 2,8KM"/>
    <s v="conform amenajamentelor silvice"/>
    <s v="SUCEAVA"/>
    <s v="-"/>
    <s v="Tara: România; Judet: SUCEAVA; -;   -; Nr: -;"/>
    <n v="1983"/>
    <n v="90000"/>
    <n v="33"/>
    <s v="in administrare"/>
    <s v="HG 982/1998;HG 1344/2011;OUG.1 din 04/01/2017;HG.354/18.05.2017;OUG.68 din 06/11/2019"/>
    <s v="imobil"/>
    <s v="Lungime= Km;Suprafeţe= ha;CF= ;"/>
  </r>
  <r>
    <x v="6822"/>
    <s v="8.04.04"/>
    <m/>
    <m/>
    <s v="DRUM AUTO BAHLUI"/>
    <s v="conform amenajamentelor silvice"/>
    <s v="BOTOŞANI"/>
    <s v="-"/>
    <s v="Tara: România; Judet: BOTOŞANI; -;   -; Nr: -;"/>
    <n v="1986"/>
    <n v="140860"/>
    <n v="7"/>
    <s v="in administrare"/>
    <s v="HG 982/1998;HG 1344/2011; HG 478/ 24-IUN-15;HG.478/24-IUN-15;OUG.1 din 04/01/2017;HG.354/18.05.2017;OUG.68 din 06/11/2019"/>
    <s v="imobil"/>
    <s v="Lungime= Km;Suprafeţe= ha;CF= ;"/>
  </r>
  <r>
    <x v="6823"/>
    <s v="8.04.04"/>
    <m/>
    <m/>
    <s v="DRUM AGAFTON SET 3 KM"/>
    <s v="conform amenajamentelor silvice"/>
    <s v="BOTOŞANI"/>
    <s v="-"/>
    <s v="Tara: România; Judet: BOTOŞANI; -;   -; Nr: -;"/>
    <n v="1981"/>
    <n v="377384"/>
    <n v="7"/>
    <s v="in administrare"/>
    <s v="HG 982/1998;HG 1344/2011;OUG.1 din 04/01/2017;HG.354/18.05.2017;OUG.68 din 06/11/2019"/>
    <s v="imobil"/>
    <s v="Lungime= Km;Suprafeţe= ha;CF= ;"/>
  </r>
  <r>
    <x v="6824"/>
    <s v="8.04.04"/>
    <m/>
    <m/>
    <s v="DRUM AUTO FORES. ARGESTRU 6,6 KM"/>
    <s v="conform amenajamentelor silvice"/>
    <s v="SUCEAVA"/>
    <s v="-"/>
    <s v="Tara: România; Judet: SUCEAVA; -;   -; Nr: -;"/>
    <n v="1945"/>
    <n v="731000"/>
    <n v="33"/>
    <s v="in administrare"/>
    <s v="HG 982/1998;HG 1344/2011;OUG.1 din 04/01/2017;HG.354/18.05.2017;OUG.68 din 06/11/2019"/>
    <s v="imobil"/>
    <s v="Lungime= Km;Suprafeţe= ha;CF= ;"/>
  </r>
  <r>
    <x v="6825"/>
    <s v="8.04.04"/>
    <m/>
    <m/>
    <s v="LINIE CFF ROSOSA 11,5KM"/>
    <s v="conform amenajamentelor silvice"/>
    <s v="SUCEAVA"/>
    <s v="-"/>
    <s v="Tara: România; Judet: SUCEAVA; -;   -; Nr: -;"/>
    <n v="1914"/>
    <n v="81724"/>
    <n v="33"/>
    <s v="in administrare"/>
    <s v="HG 982/1998;;OUG.1 din 04/01/2017;OUG.68 din 06/11/2019"/>
    <s v="imobil"/>
    <s v="ROSOSA 11,5KM"/>
  </r>
  <r>
    <x v="6826"/>
    <s v="8.04.04"/>
    <m/>
    <m/>
    <s v="DRUM FORESTIER 2.3KM"/>
    <s v="conform amenajamentelor silvice"/>
    <s v="BOTOŞANI"/>
    <s v="-"/>
    <s v="Tara: România; Judet: BOTOŞANI; -;   -; Nr: -;"/>
    <n v="1973"/>
    <n v="125000"/>
    <n v="7"/>
    <s v="in administrare"/>
    <s v="HG 982/1998;HG 1344/2011;OUG.1 din 04/01/2017;OUG.68 din 06/11/2019"/>
    <s v="imobil"/>
    <s v="drum forestier"/>
  </r>
  <r>
    <x v="6827"/>
    <s v="8.04.04"/>
    <m/>
    <m/>
    <s v="LINIE CFF RAMIFICATIE 28-29 VAL.COLIB.0,18 KM"/>
    <s v="conform amenajamentelor silvice"/>
    <s v="SUCEAVA"/>
    <s v="-"/>
    <s v="Tara: România; Judet: SUCEAVA; -;   -; Nr: -;"/>
    <n v="1967"/>
    <n v="607"/>
    <n v="33"/>
    <s v="in administrare"/>
    <s v="HG 982/1998;;OUG.1 din 04/01/2017;OUG.68 din 06/11/2019"/>
    <s v="imobil"/>
    <s v="RAMIFICATIE 28-29 VAL.COLIB.0,18 KM"/>
  </r>
  <r>
    <x v="6828"/>
    <s v="8.04.04"/>
    <m/>
    <m/>
    <s v="POD PODET DALAT-GLODURI (COR.TORENTI)"/>
    <s v="conform amenajamentelor silvice"/>
    <s v="SUCEAVA"/>
    <s v="-"/>
    <s v="Tara: România; Judet: SUCEAVA; -;   -; Nr: -;"/>
    <n v="1994"/>
    <n v="21000"/>
    <n v="33"/>
    <s v="in administrare"/>
    <s v="HG 982/1998;HG 1344/2011;OUG.1 din 04/01/2017;HG.354/18.05.2017;OUG.68 din 06/11/2019"/>
    <s v="imobil"/>
    <s v="Lungime= Km;Suprafeţe= ha;CF= ;"/>
  </r>
  <r>
    <x v="6829"/>
    <s v="8.04.04"/>
    <m/>
    <m/>
    <s v="POD MIXT ARGEL 0,040KM"/>
    <s v="conform amenajamentelor silvice"/>
    <s v="SUCEAVA"/>
    <s v="-"/>
    <s v="Tara: România; Judet: SUCEAVA; -;   -; Nr: -;"/>
    <n v="1975"/>
    <n v="37000"/>
    <n v="33"/>
    <s v="in administrare"/>
    <s v="HG 982/1998;HG 1344/2011;OUG.1 din 04/01/2017;HG.354/18.05.2017;OUG.68 din 06/11/2019"/>
    <s v="imobil"/>
    <s v="Lungime= Km;Suprafeţe= ha;CF= ;"/>
  </r>
  <r>
    <x v="6830"/>
    <s v="8.04.04"/>
    <m/>
    <m/>
    <s v="POD NEGIRNEASA III 0,030 KM"/>
    <s v="conform amenajamentelor silvice"/>
    <s v="SUCEAVA"/>
    <s v="-"/>
    <s v="Tara: România; Judet: SUCEAVA; -;   -; Nr: -;"/>
    <n v="1979"/>
    <n v="349000"/>
    <n v="33"/>
    <s v="in administrare"/>
    <s v="HG 982/1998;HG 1344/2011;OUG.1 din 04/01/2017;HG.354/18.05.2017;OUG.68 din 06/11/2019"/>
    <s v="imobil"/>
    <s v="Lungime= Km;Suprafeţe= ha;CF= ;"/>
  </r>
  <r>
    <x v="6831"/>
    <s v="8.04.04"/>
    <m/>
    <m/>
    <s v="POD NISIPITU"/>
    <s v="conform amenajamentelor silvice"/>
    <s v="SUCEAVA"/>
    <s v="-"/>
    <s v="Tara: România; Judet: SUCEAVA; -;   -; Nr: -;"/>
    <n v="1986"/>
    <n v="983000"/>
    <n v="33"/>
    <s v="in administrare"/>
    <s v="HG 982/1998;HG 1344/2011;OUG.1 din 04/01/2017;HG.354/18.05.2017;OUG.68 din 06/11/2019"/>
    <s v="imobil"/>
    <s v="Lungime= Km;Suprafeţe= ha;CF= ;"/>
  </r>
  <r>
    <x v="6832"/>
    <s v="8.04.04"/>
    <m/>
    <m/>
    <s v="POD CFF PALTIN KM 15 0,011KM"/>
    <s v="conform amenajamentelor silvice"/>
    <s v="SUCEAVA"/>
    <s v="-"/>
    <s v="Tara: România; Judet: SUCEAVA; -;   -; Nr: -;"/>
    <n v="1901"/>
    <n v="16"/>
    <n v="33"/>
    <s v="in administrare"/>
    <s v="HG 982/1998;;OUG.1 din 04/01/2017;OUG.68 din 06/11/2019"/>
    <s v="imobil"/>
    <s v="PALTIN KM 15 0,011KM"/>
  </r>
  <r>
    <x v="6833"/>
    <s v="8.04.04"/>
    <m/>
    <m/>
    <s v="POD BRANISTE 0,08KM"/>
    <s v="conform amenajamentelor silvice"/>
    <s v="SUCEAVA"/>
    <s v="-"/>
    <s v="Tara: România; Judet: SUCEAVA; -;   -; Nr: -;"/>
    <n v="1979"/>
    <n v="678000"/>
    <n v="33"/>
    <s v="in administrare"/>
    <s v="HG 982/1998;HG 1344/2011;OUG.1 din 04/01/2017;HG.354/18.05.2017;OUG.68 din 06/11/2019"/>
    <s v="imobil"/>
    <s v="Lungime= Km;Suprafeţe= ha;CF= ;"/>
  </r>
  <r>
    <x v="6834"/>
    <s v="8.04.04"/>
    <m/>
    <m/>
    <s v="POD CIOTINA 0,024 KM"/>
    <s v="conform amenajamentelor silvice"/>
    <s v="SUCEAVA"/>
    <s v="-"/>
    <s v="Tara: România; Judet: SUCEAVA; -;   -; Nr: -;"/>
    <n v="1969"/>
    <n v="147257"/>
    <n v="33"/>
    <s v="in administrare"/>
    <s v="HG 982/1998;HG 1344/2011;OUG.1 din 04/01/2017;OUG.68 din 06/11/2019"/>
    <s v="imobil"/>
    <s v="CIOTINA 0,024 KM"/>
  </r>
  <r>
    <x v="6835"/>
    <s v="8.04.04"/>
    <m/>
    <m/>
    <s v="DAF POLIGON II"/>
    <s v="conform amenajamentelor silvice"/>
    <s v="IALOMIŢA"/>
    <s v="Slobozia"/>
    <s v="Tara: România; Judet: IALOMIŢA;MRJ Slobozia;   -; Nr: -;"/>
    <n v="1972"/>
    <n v="165887"/>
    <n v="21"/>
    <s v="in administrare"/>
    <s v="ORD 82/2004;HG 1344/2011; HG 478/ 24-IUN-15;HG.478/24-IUN-15;OUG.1 din 04/01/2017;OUG.68 din 06/11/2019"/>
    <s v="imobil"/>
    <s v="Lungime= Km;Suprafeţe= ha;CF= ;"/>
  </r>
  <r>
    <x v="6836"/>
    <s v="8.04.04"/>
    <m/>
    <m/>
    <s v="DAF BUIASCA II"/>
    <s v="conform amenajamentelor silvice"/>
    <s v="IALOMIŢA"/>
    <s v="Slobozia"/>
    <s v="Tara: România; Judet: IALOMIŢA;MRJ Slobozia;   -; Nr: -;"/>
    <n v="1972"/>
    <n v="95385"/>
    <n v="21"/>
    <s v="in administrare"/>
    <s v="ORD 82/2004;HG 1344/2011; HG 478/ 24-IUN-15;HG.478/24-IUN-15;OUG.1 din 04/01/2017;OUG.68 din 06/11/2019"/>
    <s v="imobil"/>
    <s v="Lungime= Km;Suprafeţe= ha;CF= ;"/>
  </r>
  <r>
    <x v="6837"/>
    <s v="8.04.04"/>
    <m/>
    <m/>
    <s v="DRUM FORESTIER COVES 2.2KM"/>
    <s v="conform amenajamentelor silvice"/>
    <s v="SIBIU"/>
    <s v="-"/>
    <s v="Tara: România; Judet: SIBIU; -;   -; Nr: -;"/>
    <n v="1991"/>
    <n v="3647"/>
    <n v="32"/>
    <s v="in administrare"/>
    <s v="HG 982/1998;HG 1344/2011;OUG.1 din 04/01/2017;HG.354/18.05.2017;OUG.68 din 06/11/2019"/>
    <s v="imobil"/>
    <s v="Lungime= Km;Suprafeţe= ha;CF= ;"/>
  </r>
  <r>
    <x v="6838"/>
    <s v="8.04.04"/>
    <m/>
    <m/>
    <s v="DRUM FORESTIER COVES AMONTE 2.8"/>
    <s v="conform amenajamentelor silvice"/>
    <s v="SIBIU"/>
    <s v="-"/>
    <s v="Tara: România; Judet: SIBIU; -;   -; Nr: -;"/>
    <n v="1993"/>
    <n v="2397"/>
    <n v="32"/>
    <s v="in administrare"/>
    <s v="HG 982/1998;HG 1344/2011;OUG.1 din 04/01/2017;HG.354/18.05.2017;OUG.68 din 06/11/2019"/>
    <s v="imobil"/>
    <s v="Lungime= Km;Suprafeţe= ha;CF= ;"/>
  </r>
  <r>
    <x v="6839"/>
    <s v="8.04.04"/>
    <m/>
    <m/>
    <s v="DRUM FORESTIER HAMUCI 6.9 KM"/>
    <s v="conform amenajamentelor silvice"/>
    <s v="SIBIU"/>
    <s v="-"/>
    <s v="Tara: România; Judet: SIBIU; -;   -; Nr: -;"/>
    <n v="1993"/>
    <n v="7677"/>
    <n v="32"/>
    <s v="in administrare"/>
    <s v="HG 982/1998;HG 1344/2011;OUG.1 din 04/01/2017;HG.354/18.05.2017;OUG.68 din 06/11/2019"/>
    <s v="imobil"/>
    <s v="Lungime= Km;Suprafeţe= ha;CF= ;"/>
  </r>
  <r>
    <x v="6840"/>
    <s v="8.04.04"/>
    <m/>
    <m/>
    <s v="DRUM FORESTIER MALANCRAV 3.2 KM"/>
    <s v="conform amenajamentelor silvice"/>
    <s v="SIBIU"/>
    <s v="-"/>
    <s v="Tara: România; Judet: SIBIU; -;   -; Nr: -;"/>
    <n v="1993"/>
    <n v="1598"/>
    <n v="32"/>
    <s v="in administrare"/>
    <s v="HG 982/1998;HG 1344/2011;OUG.1 din 04/01/2017;HG.354/18.05.2017;OUG.68 din 06/11/2019"/>
    <s v="imobil"/>
    <s v="Lungime= Km;Suprafeţe= ha;CF= ;"/>
  </r>
  <r>
    <x v="6841"/>
    <s v="8.04.04"/>
    <m/>
    <m/>
    <s v="DRUM FORESTIER STRICATII 3.3 KM"/>
    <s v="conform amenajamentelor silvice"/>
    <s v="SIBIU"/>
    <s v="-"/>
    <s v="Tara: România; Judet: SIBIU; -;   -; Nr: -;"/>
    <n v="1993"/>
    <n v="2714"/>
    <n v="32"/>
    <s v="in administrare"/>
    <s v="HG 982/1998;HG 1344/2011;OUG.1 din 04/01/2017;HG.354/18.05.2017;OUG.68 din 06/11/2019"/>
    <s v="imobil"/>
    <s v="Lungime= Km;Suprafeţe= ha;CF= ;"/>
  </r>
  <r>
    <x v="6842"/>
    <s v="8.04.04"/>
    <m/>
    <m/>
    <s v="DRUM FORESTIER LAITA 4.4 KM"/>
    <s v="conform amenajamentelor silvice"/>
    <s v="SIBIU"/>
    <s v="-"/>
    <s v="Tara: România; Judet: SIBIU; -;   -; Nr: -;"/>
    <n v="1990"/>
    <n v="238"/>
    <n v="32"/>
    <s v="in administrare"/>
    <s v="HG 982/1998;;OUG.1 din 04/01/2017;OUG.68 din 06/11/2019"/>
    <s v="imobil"/>
    <s v="drum forestier"/>
  </r>
  <r>
    <x v="6843"/>
    <s v="8.04.04"/>
    <m/>
    <m/>
    <s v="DF GRADINII STRICATI 2 KM"/>
    <s v="conform amenajamentelor silvice"/>
    <s v="SIBIU"/>
    <s v="-"/>
    <s v="Tara: România; Judet: SIBIU; -;   -; Nr: -;"/>
    <n v="1993"/>
    <n v="2007"/>
    <n v="32"/>
    <s v="in administrare"/>
    <s v="HG 982/1998;HG 1344/2011;OUG.1 din 04/01/2017;HG.354/18.05.2017;OUG.68 din 06/11/2019"/>
    <s v="imobil"/>
    <s v="Lungime= Km;Suprafeţe= ha;CF= ;"/>
  </r>
  <r>
    <x v="6844"/>
    <s v="8.04.04"/>
    <m/>
    <m/>
    <s v="DRUM FORESTIER COVES 1 KM"/>
    <s v="conform amenajamentelor silvice"/>
    <s v="SIBIU"/>
    <s v="-"/>
    <s v="Tara: România; Judet: SIBIU; -;   -; Nr: -;"/>
    <n v="1993"/>
    <n v="3357"/>
    <n v="32"/>
    <s v="in administrare"/>
    <s v="HG 982/1998;HG 1344/2011;OUG.1 din 04/01/2017;HG.354/18.05.2017;OUG.68 din 06/11/2019"/>
    <s v="imobil"/>
    <s v="Lungime= Km;Suprafeţe= ha;CF= ;"/>
  </r>
  <r>
    <x v="6845"/>
    <s v="8.04.04"/>
    <m/>
    <m/>
    <s v="DF PATRU HOTARE BURIBES 4.1 KM"/>
    <s v="conform amenajamentelor silvice"/>
    <s v="SIBIU"/>
    <s v="-"/>
    <s v="Tara: România; Judet: SIBIU; -;   -; Nr: -;"/>
    <n v="1993"/>
    <n v="2039"/>
    <n v="32"/>
    <s v="in administrare"/>
    <s v="HG 982/1998;HG 1344/2011;OUG.1 din 04/01/2017;HG.354/18.05.2017;OUG.68 din 06/11/2019"/>
    <s v="imobil"/>
    <s v="Lungime= Km;Suprafeţe= ha;CF= ;"/>
  </r>
  <r>
    <x v="6846"/>
    <s v="8.04.04"/>
    <m/>
    <m/>
    <s v="DRUM FORESTIER BRATEIU 3.6 KM"/>
    <s v="conform amenajamentelor silvice"/>
    <s v="SIBIU"/>
    <s v="-"/>
    <s v="Tara: România; Judet: SIBIU; -;   -; Nr: -;"/>
    <n v="1993"/>
    <n v="1952"/>
    <n v="32"/>
    <s v="in administrare"/>
    <s v="HG 982/1998;HG 1344/2011;OUG.1 din 04/01/2017;HG.354/18.05.2017;OUG.68 din 06/11/2019"/>
    <s v="imobil"/>
    <s v="Lungime= Km;Suprafeţe= ha;CF= ;"/>
  </r>
  <r>
    <x v="6847"/>
    <s v="8.04.04"/>
    <m/>
    <m/>
    <s v="DF TRANSFERAT DE LA OC SILV DUMB"/>
    <s v="conform amenajamentelor silvice"/>
    <s v="SIBIU"/>
    <s v="-"/>
    <s v="Tara: România; Judet: SIBIU; -;   -; Nr: -;"/>
    <n v="1993"/>
    <n v="1305"/>
    <n v="32"/>
    <s v="in administrare"/>
    <s v="HG 982/1998;HG 1344/2011;OUG.1 din 04/01/2017;HG.354/18.05.2017;OUG.68 din 06/11/2019"/>
    <s v="imobil"/>
    <s v="Lungime= Km;Suprafeţe= ha;CF= ;"/>
  </r>
  <r>
    <x v="6848"/>
    <s v="8.04.04"/>
    <m/>
    <m/>
    <s v="DRUM FORESTIER IACOBOAIA 0.7 KM"/>
    <s v="conform amenajamentelor silvice"/>
    <s v="SIBIU"/>
    <s v="-"/>
    <s v="Tara: România; Judet: SIBIU; -;   -; Nr: -;"/>
    <n v="1993"/>
    <n v="57"/>
    <n v="32"/>
    <s v="in administrare"/>
    <s v="HG 982/1998;HG 1344/2011;OUG.1 din 04/01/2017;HG.354/18.05.2017;OUG.68 din 06/11/2019"/>
    <s v="imobil"/>
    <s v="Lungime= Km;Suprafeţe= ha;CF= ;"/>
  </r>
  <r>
    <x v="6849"/>
    <s v="8.04.04"/>
    <m/>
    <m/>
    <s v="DRUM FORESTIER CREPLE 2.7 KM"/>
    <s v="conform amenajamentelor silvice"/>
    <s v="SIBIU"/>
    <s v="-"/>
    <s v="Tara: România; Judet: SIBIU; -;   -; Nr: -;"/>
    <n v="1993"/>
    <n v="287"/>
    <n v="32"/>
    <s v="in administrare"/>
    <s v="HG 982/1998;HG 1344/2011;OUG.1 din 04/01/2017;HG.354/18.05.2017;OUG.68 din 06/11/2019"/>
    <s v="imobil"/>
    <s v="Lungime= Km;Suprafeţe= ha;CF= ;"/>
  </r>
  <r>
    <x v="6850"/>
    <s v="8.04.04"/>
    <m/>
    <m/>
    <s v="DRUM FORESTIER IGHIS MOSNA 4.7 K"/>
    <s v="conform amenajamentelor silvice"/>
    <s v="SIBIU"/>
    <s v="-"/>
    <s v="Tara: România; Judet: SIBIU; -;   -; Nr: -;"/>
    <n v="1993"/>
    <n v="446"/>
    <n v="32"/>
    <s v="in administrare"/>
    <s v="HG 982/1998;HG 1344/2011;OUG.1 din 04/01/2017;HG.354/18.05.2017;OUG.68 din 06/11/2019"/>
    <s v="imobil"/>
    <s v="Lungime= Km;Suprafeţe= ha;CF= ;"/>
  </r>
  <r>
    <x v="6851"/>
    <s v="8.04.04"/>
    <m/>
    <m/>
    <s v="DRUM FORESTIER VALEA LUPULUI 5.2"/>
    <s v="conform amenajamentelor silvice"/>
    <s v="SIBIU"/>
    <s v="-"/>
    <s v="Tara: România; Judet: SIBIU; -;   -; Nr: -;"/>
    <n v="1993"/>
    <n v="1371"/>
    <n v="32"/>
    <s v="in administrare"/>
    <s v="HG 982/1998;HG 1344/2011;OUG.1 din 04/01/2017;HG.354/18.05.2017;OUG.68 din 06/11/2019"/>
    <s v="imobil"/>
    <s v="Lungime= Km;Suprafeţe= ha;CF= ;"/>
  </r>
  <r>
    <x v="6852"/>
    <s v="8.04.04"/>
    <m/>
    <m/>
    <s v="DRUM FORESTIER RACOVITA 5.6 KM"/>
    <s v="conform amenajamentelor silvice"/>
    <s v="SIBIU"/>
    <s v="-"/>
    <s v="Tara: România; Judet: SIBIU; -;   -; Nr: -;"/>
    <n v="1970"/>
    <n v="1181"/>
    <n v="32"/>
    <s v="in administrare"/>
    <s v="HG 982/1998;;OUG.1 din 04/01/2017;OUG.68 din 06/11/2019"/>
    <s v="imobil"/>
    <s v="drum forestier"/>
  </r>
  <r>
    <x v="6853"/>
    <s v="8.04.04"/>
    <m/>
    <m/>
    <s v="DRUM FORESTIER ROSIOARA AXIAL 1."/>
    <s v="conform amenajamentelor silvice"/>
    <s v="SIBIU"/>
    <s v="-"/>
    <s v="Tara: România; Judet: SIBIU; -;   -; Nr: -;"/>
    <n v="1978"/>
    <n v="321"/>
    <n v="32"/>
    <s v="in administrare"/>
    <s v="HG 982/1998;HG 1344/2011;OUG.1 din 04/01/2017;HG.354/18.05.2017;OUG.68 din 06/11/2019"/>
    <s v="imobil"/>
    <s v="Lungime= Km;Suprafeţe= ha;CF= ;"/>
  </r>
  <r>
    <x v="6854"/>
    <s v="8.04.04"/>
    <m/>
    <m/>
    <s v="DRUM FORESTIER HAMBA 20.6 KM"/>
    <s v="conform amenajamentelor silvice"/>
    <s v="SIBIU"/>
    <s v="-"/>
    <s v="Tara: România; Judet: SIBIU; -;   -; Nr: -;"/>
    <n v="1969"/>
    <n v="329580"/>
    <n v="32"/>
    <s v="in administrare"/>
    <s v="HG 982/1998;HG 1344/2011;OUG.1 din 04/01/2017;HG.354/18.05.2017;OUG.68 din 06/11/2019"/>
    <s v="imobil"/>
    <s v="Lungime= Km;Suprafeţe= ha;CF= ;"/>
  </r>
  <r>
    <x v="6855"/>
    <s v="8.04.04"/>
    <m/>
    <m/>
    <s v="DRUM FORESTIER ROTBAV 3.1 KM"/>
    <s v="conform amenajamentelor silvice"/>
    <s v="SIBIU"/>
    <s v="-"/>
    <s v="Tara: România; Judet: SIBIU; -;   -; Nr: -;"/>
    <n v="1980"/>
    <n v="1435"/>
    <n v="32"/>
    <s v="in administrare"/>
    <s v="HG 982/1998;HG 1344/2011;OUG.1 din 04/01/2017;HG.354/18.05.2017;OUG.68 din 06/11/2019"/>
    <s v="imobil"/>
    <s v="Lungime= Km;Suprafeţe= ha;CF= ;"/>
  </r>
  <r>
    <x v="6856"/>
    <s v="8.04.04"/>
    <m/>
    <m/>
    <s v="DR RAMIFICATIE NOUL 2.6 KM"/>
    <s v="conform amenajamentelor silvice"/>
    <s v="SIBIU"/>
    <s v="-"/>
    <s v="Tara: România; Judet: SIBIU; -;   -; Nr: -;"/>
    <n v="1973"/>
    <n v="100"/>
    <n v="32"/>
    <s v="in administrare"/>
    <s v="HG 982/1998;HG 1344/2011;OUG.1 din 04/01/2017;HG.354/18.05.2017;OUG.68 din 06/11/2019"/>
    <s v="imobil"/>
    <s v="Lungime= Km;Suprafeţe= ha;CF= ;"/>
  </r>
  <r>
    <x v="6857"/>
    <s v="8.04.04"/>
    <m/>
    <m/>
    <s v="DRUM FORESTIR DRUMUL VACII 5.1 K"/>
    <s v="conform amenajamentelor silvice"/>
    <s v="SIBIU"/>
    <s v="-"/>
    <s v="Tara: România; Judet: SIBIU; -;   -; Nr: -;"/>
    <n v="1993"/>
    <n v="1644"/>
    <n v="32"/>
    <s v="in administrare"/>
    <s v="HG 982/1998;;OUG.1 din 04/01/2017;OUG.68 din 06/11/2019"/>
    <s v="imobil"/>
    <s v="drum forestier"/>
  </r>
  <r>
    <x v="6858"/>
    <s v="8.04.04"/>
    <m/>
    <m/>
    <s v="DRUM FORESTIER TIGANU 4.4 KM"/>
    <s v="conform amenajamentelor silvice"/>
    <s v="SIBIU"/>
    <s v="-"/>
    <s v="Tara: România; Judet: SIBIU; -;   -; Nr: -;"/>
    <n v="1993"/>
    <n v="2180"/>
    <n v="32"/>
    <s v="in administrare"/>
    <s v="HG 982/1998;;OUG.1 din 04/01/2017;OUG.68 din 06/11/2019"/>
    <s v="imobil"/>
    <s v="drum forestier"/>
  </r>
  <r>
    <x v="6859"/>
    <s v="8.04.04"/>
    <m/>
    <m/>
    <s v="DF VALEA MARAJDIEI 1.8 KM"/>
    <s v="conform amenajamentelor silvice"/>
    <s v="SIBIU"/>
    <s v="-"/>
    <s v="Tara: România; Judet: SIBIU; -;   -; Nr: -;"/>
    <n v="1981"/>
    <n v="4226"/>
    <n v="32"/>
    <s v="in administrare"/>
    <s v="HG 982/1998;;OUG.1 din 04/01/2017;OUG.68 din 06/11/2019"/>
    <s v="imobil"/>
    <s v="drum forestier"/>
  </r>
  <r>
    <x v="6860"/>
    <s v="8.04.04"/>
    <m/>
    <m/>
    <s v="DF CRACIUNEASA 1 KM"/>
    <s v="conform amenajamentelor silvice"/>
    <s v="SIBIU"/>
    <s v="-"/>
    <s v="Tara: România; Judet: SIBIU; -;   -; Nr: -;"/>
    <n v="1986"/>
    <n v="3914"/>
    <n v="32"/>
    <s v="in administrare"/>
    <s v="HG 982/1998;;OUG.1 din 04/01/2017;OUG.68 din 06/11/2019"/>
    <s v="imobil"/>
    <s v="drum forestier"/>
  </r>
  <r>
    <x v="6861"/>
    <s v="8.04.04"/>
    <m/>
    <m/>
    <s v="DF STEAZA 12.2 KM"/>
    <s v="conform amenajamentelor silvice"/>
    <s v="SIBIU"/>
    <s v="-"/>
    <s v="Tara: România; Judet: SIBIU; -;   -; Nr: -;"/>
    <n v="1963"/>
    <n v="454"/>
    <n v="32"/>
    <s v="in administrare"/>
    <s v="HG 982/1998;;OUG.1 din 04/01/2017;OUG.68 din 06/11/2019"/>
    <s v="imobil"/>
    <s v="drum forestier"/>
  </r>
  <r>
    <x v="6862"/>
    <s v="8.04.04"/>
    <m/>
    <m/>
    <s v="DRUM FORESTIER FELTA 1.5KM"/>
    <s v="conform amenajamentelor silvice"/>
    <s v="SIBIU"/>
    <s v="-"/>
    <s v="Tara: România; Judet: SIBIU; -;   -; Nr: -;"/>
    <n v="1995"/>
    <n v="550"/>
    <n v="32"/>
    <s v="in administrare"/>
    <s v="HG 982/1998;HG 1344/2011;OUG.1 din 04/01/2017;HG.354/18.05.2017;OUG.68 din 06/11/2019"/>
    <s v="imobil"/>
    <s v="Lungime= Km;Suprafeţe= ha;CF= ;"/>
  </r>
  <r>
    <x v="6863"/>
    <s v="8.04.04"/>
    <m/>
    <m/>
    <s v="DF VARUL 1.6 KM"/>
    <s v="conform amenajamentelor silvice"/>
    <s v="SIBIU"/>
    <s v="-"/>
    <s v="Tara: România; Judet: SIBIU; -;   -; Nr: -;"/>
    <n v="1980"/>
    <n v="1035"/>
    <n v="32"/>
    <s v="in administrare"/>
    <s v="HG 982/1998;HG 1344/2011;OUG.1 din 04/01/2017;HG.354/18.05.2017;OUG.68 din 06/11/2019"/>
    <s v="imobil"/>
    <s v="Lungime= Km;Suprafeţe= ha;CF= ;"/>
  </r>
  <r>
    <x v="6864"/>
    <s v="8.04.04"/>
    <m/>
    <m/>
    <s v="DF PR HOTARULUI 0.9 KM"/>
    <s v="conform amenajamentelor silvice"/>
    <s v="SIBIU"/>
    <s v="-"/>
    <s v="Tara: România; Judet: SIBIU; -;   -; Nr: -;"/>
    <n v="1975"/>
    <n v="70"/>
    <n v="32"/>
    <s v="in administrare"/>
    <s v="HG 982/1998;HG 1344/2011;OUG.1 din 04/01/2017;HG.354/18.05.2017;OUG.68 din 06/11/2019"/>
    <s v="imobil"/>
    <s v="Lungime= Km;Suprafeţe= ha;CF= ;"/>
  </r>
  <r>
    <x v="6865"/>
    <s v="8.04.04"/>
    <m/>
    <m/>
    <s v="DF PR POPII 2.2 KM"/>
    <s v="conform amenajamentelor silvice"/>
    <s v="SIBIU"/>
    <s v="-"/>
    <s v="Tara: România; Judet: SIBIU; -;   -; Nr: -;"/>
    <n v="1984"/>
    <n v="5318"/>
    <n v="32"/>
    <s v="in administrare"/>
    <s v="HG 982/1998;HG 1344/2011;OUG.1 din 04/01/2017;HG.354/18.05.2017;OUG.68 din 06/11/2019"/>
    <s v="imobil"/>
    <s v="Lungime= Km;Suprafeţe= ha;CF= ;"/>
  </r>
  <r>
    <x v="6866"/>
    <s v="8.04.04"/>
    <m/>
    <m/>
    <s v="DF DANEASA 7 KM"/>
    <s v="conform amenajamentelor silvice"/>
    <s v="SIBIU"/>
    <s v="-"/>
    <s v="Tara: România; Judet: SIBIU; -;   -; Nr: -;"/>
    <n v="1963"/>
    <n v="202"/>
    <n v="32"/>
    <s v="in administrare"/>
    <s v="HG 982/1998;HG 1344/2011;OUG.1 din 04/01/2017;OUG.68 din 06/11/2019"/>
    <s v="imobil"/>
    <s v="drum forestier"/>
  </r>
  <r>
    <x v="6867"/>
    <s v="8.04.04"/>
    <m/>
    <m/>
    <s v="V NUCILOR 2.9 KM"/>
    <s v="conform amenajamentelor silvice"/>
    <s v="SIBIU"/>
    <s v="-"/>
    <s v="Tara: România; Judet: SIBIU; -;   -; Nr: -;"/>
    <n v="1993"/>
    <n v="1348"/>
    <n v="32"/>
    <s v="in administrare"/>
    <s v="HG 982/1998;HG 1344/2011;OUG.1 din 04/01/2017;HG.354/18.05.2017;OUG.68 din 06/11/2019"/>
    <s v="imobil"/>
    <s v="Lungime= Km;Suprafeţe= ha;CF= ;"/>
  </r>
  <r>
    <x v="6868"/>
    <s v="8.04.04"/>
    <m/>
    <m/>
    <s v="DF RIU MARE SALISTE 1.9 KM"/>
    <s v="conform amenajamentelor silvice"/>
    <s v="SIBIU"/>
    <s v="-"/>
    <s v="Tara: România; Judet: SIBIU; -;   -; Nr: -;"/>
    <n v="1993"/>
    <n v="1384"/>
    <n v="32"/>
    <s v="in administrare"/>
    <s v="HG 982/1998;HG 1344/2011;OUG.1 din 04/01/2017;HG.354/18.05.2017;OUG.68 din 06/11/2019"/>
    <s v="imobil"/>
    <s v="Lungime= Km;Suprafeţe= ha;CF= ;"/>
  </r>
  <r>
    <x v="6869"/>
    <s v="8.04.04"/>
    <m/>
    <m/>
    <s v="DF SURA MICA 12 KM"/>
    <s v="conform amenajamentelor silvice"/>
    <s v="SIBIU"/>
    <s v="-"/>
    <s v="Tara: România; Judet: SIBIU; -;   -; Nr: -;"/>
    <n v="1993"/>
    <n v="5326"/>
    <n v="32"/>
    <s v="in administrare"/>
    <s v="HG 982/1998;HG 1344/2011;OUG.1 din 04/01/2017;HG.354/18.05.2017;OUG.68 din 06/11/2019"/>
    <s v="imobil"/>
    <s v="Lungime= Km;Suprafeţe= ha;CF= ;"/>
  </r>
  <r>
    <x v="6870"/>
    <s v="8.04.04"/>
    <m/>
    <m/>
    <s v="PIRIUL INTUNECAT"/>
    <s v="conform amenajamentelor silvice"/>
    <s v="COVASNA"/>
    <s v="-"/>
    <s v="Tara: România; Judet: COVASNA; -;   -; Nr: -;"/>
    <n v="1994"/>
    <n v="48801"/>
    <n v="14"/>
    <s v="in administrare"/>
    <s v="HG 982/1998;HG 1344/2011;OUG.1 din 04/01/2017;HG.354/18.05.2017;OUG.68 din 06/11/2019"/>
    <s v="imobil"/>
    <s v="Lungime= Km;Suprafeţe= ha;CF= ;"/>
  </r>
  <r>
    <x v="6871"/>
    <s v="8.04.04"/>
    <m/>
    <m/>
    <s v="DRUMURI NADAS II 1,5 KM"/>
    <s v="conform amenajamentelor silvice"/>
    <s v="COVASNA"/>
    <s v="-"/>
    <s v="Tara: România; Judet: COVASNA; -;   -; Nr: -;"/>
    <n v="1974"/>
    <n v="13541"/>
    <n v="14"/>
    <s v="in administrare"/>
    <s v="HG 982/1998;HG 1344/2011;OUG.1 din 04/01/2017;HG.354/18.05.2017;OUG.68 din 06/11/2019"/>
    <s v="imobil"/>
    <s v="Lungime= Km;Suprafeţe= ha;CF= ;"/>
  </r>
  <r>
    <x v="6872"/>
    <s v="8.04.04"/>
    <m/>
    <m/>
    <s v="DRUM FORESTIER OROZOTT-GERO 3,3"/>
    <s v="conform amenajamentelor silvice"/>
    <s v="COVASNA"/>
    <s v="-"/>
    <s v="Tara: România; Judet: COVASNA; -;   -; Nr: -;"/>
    <n v="1975"/>
    <n v="45580"/>
    <n v="14"/>
    <s v="in administrare"/>
    <s v="HG 982/1998;HG 1344/2011;OUG.1 din 04/01/2017;HG.354/18.05.2017;OUG.68 din 06/11/2019"/>
    <s v="imobil"/>
    <s v="Lungime= Km;Suprafeţe= ha;CF= ;"/>
  </r>
  <r>
    <x v="6873"/>
    <s v="8.04.04"/>
    <m/>
    <m/>
    <s v="DRUM ACCES CANTON RECI"/>
    <s v="conform amenajamentelor silvice"/>
    <s v="COVASNA"/>
    <s v="-"/>
    <s v="Tara: România; Judet: COVASNA; -;   -; Nr: -;"/>
    <n v="1979"/>
    <n v="29434"/>
    <n v="14"/>
    <s v="in administrare"/>
    <s v="HG 982/1998;HG 1344/2011;OUG.1 din 04/01/2017;HG.354/18.05.2017;OUG.68 din 06/11/2019"/>
    <s v="imobil"/>
    <s v="Lungime= Km;Suprafeţe= ha;CF= ;"/>
  </r>
  <r>
    <x v="6874"/>
    <s v="8.04.04"/>
    <m/>
    <m/>
    <s v="DRUM AUTO FOREST.HANCU"/>
    <s v="conform amenajamentelor silvice"/>
    <s v="COVASNA"/>
    <s v="-"/>
    <s v="Tara: România; Judet: COVASNA; -;   -; Nr: -;"/>
    <n v="1996"/>
    <n v="685609"/>
    <n v="14"/>
    <s v="in administrare"/>
    <s v="HG 982/1998;HG 1344/2011;OUG.1 din 04/01/2017;HG.354/18.05.2017;OUG.68 din 06/11/2019"/>
    <s v="imobil"/>
    <s v="Lungime= Km;Suprafeţe= ha;CF= ;"/>
  </r>
  <r>
    <x v="6875"/>
    <s v="8.04.04"/>
    <m/>
    <m/>
    <s v="DRUM AUTO FORESTIER TIGANU-0.86"/>
    <s v="conform amenajamentelor silvice"/>
    <s v="COVASNA"/>
    <s v="-"/>
    <s v="Tara: România; Judet: COVASNA; -;   -; Nr: -;"/>
    <n v="1996"/>
    <n v="144301"/>
    <n v="14"/>
    <s v="in administrare"/>
    <s v="HG 982/1998;HG 1344/2011;OUG.1 din 04/01/2017;HG.354/18.05.2017;OUG.68 din 06/11/2019"/>
    <s v="imobil"/>
    <s v="Lungime= Km;Suprafeţe= ha;CF= ;"/>
  </r>
  <r>
    <x v="6876"/>
    <s v="8.04.04"/>
    <m/>
    <m/>
    <s v="DRUM AUTO 230 M.L. BARCANI"/>
    <s v="conform amenajamentelor silvice"/>
    <s v="COVASNA"/>
    <s v="-"/>
    <s v="Tara: România; Judet: COVASNA; -;   -; Nr: -;"/>
    <n v="1961"/>
    <n v="1687"/>
    <n v="14"/>
    <s v="in administrare"/>
    <s v="HG 982/1998;HG 1344/2011;OUG.1 din 04/01/2017;HG.354/18.05.2017;OUG.68 din 06/11/2019"/>
    <s v="imobil"/>
    <s v="Lungime= Km;Suprafeţe= ha;CF= ;"/>
  </r>
  <r>
    <x v="6877"/>
    <s v="8.04.04"/>
    <m/>
    <m/>
    <s v="DRUM AUTO 1500 M.L.P.SITEI"/>
    <s v="conform amenajamentelor silvice"/>
    <s v="COVASNA"/>
    <s v="-"/>
    <s v="Tara: România; Judet: COVASNA; -;   -; Nr: -;"/>
    <n v="1968"/>
    <n v="4967"/>
    <n v="14"/>
    <s v="in administrare"/>
    <s v="HG 982/1998;HG 1344/2011;OUG.1 din 04/01/2017;HG.354/18.05.2017;OUG.68 din 06/11/2019"/>
    <s v="imobil"/>
    <s v="Lungime= Km;Suprafeţe= ha;CF= ;"/>
  </r>
  <r>
    <x v="6878"/>
    <s v="8.30.01"/>
    <m/>
    <m/>
    <s v="BAZIN HIDROGRAFIC HORGAZA"/>
    <s v="conform amenajamentelor silvice"/>
    <s v="COVASNA"/>
    <s v="-"/>
    <s v="Tara: România; Judet: COVASNA; -;   -; Nr: -;"/>
    <n v="1995"/>
    <n v="15693"/>
    <n v="14"/>
    <s v="in administrare"/>
    <s v="HG 982/1998;HG 1344/2011;OUG.1 din 04/01/2017;HG.354/18.05.2017;OUG.68 din 06/11/2019;HG.846/08.10.2020"/>
    <s v="imobil"/>
    <s v="Lungime albie corectată/consolidată=1,7 km;"/>
  </r>
  <r>
    <x v="6879"/>
    <s v="8.04.04"/>
    <m/>
    <m/>
    <s v="DRUM FORESTIER BACARA"/>
    <s v="conform amenajamentelor silvice"/>
    <s v="COVASNA"/>
    <s v="-"/>
    <s v="Tara: România; Judet: COVASNA; -;   -; Nr: -;"/>
    <n v="1980"/>
    <n v="19108"/>
    <n v="14"/>
    <s v="in administrare"/>
    <s v="HG 982/1998;HG 1344/2011;OUG.1 din 04/01/2017;HG.354/18.05.2017;OUG.68 din 06/11/2019"/>
    <s v="imobil"/>
    <s v="Lungime= Km;Suprafeţe= ha;CF= ;"/>
  </r>
  <r>
    <x v="6880"/>
    <s v="8.04.04"/>
    <m/>
    <m/>
    <s v="DRUM FORESTIER MISCAU"/>
    <s v="conform amenajamentelor silvice"/>
    <s v="COVASNA"/>
    <s v="-"/>
    <s v="Tara: România; Judet: COVASNA; -;   -; Nr: -;"/>
    <n v="1978"/>
    <n v="27995"/>
    <n v="14"/>
    <s v="in administrare"/>
    <s v="HG 982/1998;HG 1344/2011;OUG.1 din 04/01/2017;HG.354/18.05.2017;OUG.68 din 06/11/2019"/>
    <s v="imobil"/>
    <s v="Lungime= Km;Suprafeţe= ha;CF= ;"/>
  </r>
  <r>
    <x v="6881"/>
    <s v="8.30.01"/>
    <m/>
    <m/>
    <s v="AMENAJARE ALBIE PÂRÂUL CUPANU"/>
    <s v="conform amenajamentelor silvice"/>
    <s v="COVASNA"/>
    <s v="-"/>
    <s v="Tara: România; Judet: COVASNA; -;   -; Nr: -;"/>
    <n v="1994"/>
    <n v="9894"/>
    <n v="14"/>
    <s v="in administrare"/>
    <s v="HG 982/1998;HG 1344/2011;OUG.1 din 04/01/2017;HG.354/18.05.2017;OUG.68 din 06/11/2019;HG.846/08.10.2020"/>
    <s v="imobil"/>
    <s v="Lungime albie corectată/consolidată=0,1 km;"/>
  </r>
  <r>
    <x v="6882"/>
    <s v="8.04.04"/>
    <m/>
    <m/>
    <s v="DRUM AUTO FORESTIER FRUMOASA 2.5"/>
    <s v="conform amenajamentelor silvice"/>
    <s v="COVASNA"/>
    <s v="-"/>
    <s v="Tara: România; Judet: COVASNA; -;   -; Nr: -;"/>
    <n v="1996"/>
    <n v="525875"/>
    <n v="14"/>
    <s v="in administrare"/>
    <s v="HG 982/1998;HG 1344/2011;OUG.1 din 04/01/2017;HG.354/18.05.2017;OUG.68 din 06/11/2019"/>
    <s v="imobil"/>
    <s v="Lungime= Km;Suprafeţe= ha;CF= ;"/>
  </r>
  <r>
    <x v="6883"/>
    <s v="8.04.04"/>
    <m/>
    <m/>
    <s v="POD BETASU 20 M LUNG."/>
    <s v="conform amenajamentelor silvice"/>
    <s v="COVASNA"/>
    <s v="-"/>
    <s v="Tara: România; Judet: COVASNA; -;   -; Nr: -;"/>
    <n v="1964"/>
    <n v="2194"/>
    <n v="14"/>
    <s v="in administrare"/>
    <s v="HG 982/1998;HG 1344/2011;OUG.1 din 04/01/2017;HG.354/18.05.2017;OUG.68 din 06/11/2019"/>
    <s v="imobil"/>
    <s v="Lungime= Km;Suprafeţe= ha;CF= ;"/>
  </r>
  <r>
    <x v="6884"/>
    <s v="8.04.04"/>
    <m/>
    <m/>
    <s v="DRUM SURDUCU MIC 2,2 KM"/>
    <s v="conform amenajamentelor silvice"/>
    <s v="COVASNA"/>
    <s v="-"/>
    <s v="Tara: România; Judet: COVASNA; -;   -; Nr: -;"/>
    <n v="1993"/>
    <n v="166882"/>
    <n v="14"/>
    <s v="in administrare"/>
    <s v="HG 982/1998;HG 1344/2011;OUG.1 din 04/01/2017;HG.354/18.05.2017;OUG.68 din 06/11/2019"/>
    <s v="imobil"/>
    <s v="Lungime= Km;Suprafeţe= ha;CF= ;"/>
  </r>
  <r>
    <x v="6885"/>
    <s v="8.30.01"/>
    <m/>
    <m/>
    <s v="PRAG PÂRÂUL CUPANU"/>
    <s v="conform amenajamentelor silvice"/>
    <s v="COVASNA"/>
    <s v="-"/>
    <s v="Tara: România; Judet: COVASNA; -;   -; Nr: -;"/>
    <n v="1994"/>
    <n v="52794"/>
    <n v="14"/>
    <s v="in administrare"/>
    <s v="HG 982/1998;HG 1344/2011;OUG.1 din 04/01/2017;HG.354/18.05.2017;OUG.68 din 06/11/2019;HG.846/08.10.2020"/>
    <s v="imobil"/>
    <s v="Lungime albie corectată/consolidată=0,08 km;"/>
  </r>
  <r>
    <x v="6886"/>
    <s v="8.30.01"/>
    <m/>
    <m/>
    <s v="BARAJ 6B/5-38/A PÂRÂUL CUPANU"/>
    <s v="conform amenajamentelor silvice"/>
    <s v="COVASNA"/>
    <s v="-"/>
    <s v="Tara: România; Judet: COVASNA; -;   -; Nr: -;"/>
    <n v="1994"/>
    <n v="84714"/>
    <n v="14"/>
    <s v="in administrare"/>
    <s v="HG 982/1998;HG 1344/2011;OUG.1 din 04/01/2017;HG.354/18.05.2017;OUG.68 din 06/11/2019;HG.846/08.10.2020"/>
    <s v="imobil"/>
    <s v="Lungime albie corectată/consolidată=0,08 km;"/>
  </r>
  <r>
    <x v="6887"/>
    <s v="8.30.01"/>
    <m/>
    <m/>
    <s v="TRAVERSE 7 BUC.PÂRÂUL CUPANU"/>
    <s v="conform amenajamentelor silvice"/>
    <s v="COVASNA"/>
    <s v="-"/>
    <s v="Tara: România; Judet: COVASNA; -;   -; Nr: -;"/>
    <n v="1994"/>
    <n v="29382"/>
    <n v="14"/>
    <s v="in administrare"/>
    <s v="HG 982/1998;HG 1344/2011;OUG.1 din 04/01/2017;HG.354/18.05.2017;OUG.68 din 06/11/2019;HG.846/08.10.2020"/>
    <s v="imobil"/>
    <s v="Lungime albie corectată/consolidată=0,43 km;"/>
  </r>
  <r>
    <x v="6888"/>
    <s v="8.04.04"/>
    <m/>
    <m/>
    <s v="DRUM MENESBERT 5 KM"/>
    <s v="conform amenajamentelor silvice"/>
    <s v="COVASNA"/>
    <s v="-"/>
    <s v="Tara: România; Judet: COVASNA; -;   -; Nr: -;"/>
    <n v="1985"/>
    <n v="207710"/>
    <n v="14"/>
    <s v="in administrare"/>
    <s v="HG 982/1998;HG 1344/2011;OUG.1 din 04/01/2017;HG.354/18.05.2017;OUG.68 din 06/11/2019"/>
    <s v="imobil"/>
    <s v="Lungime= Km;Suprafeţe= ha;CF= ;"/>
  </r>
  <r>
    <x v="6889"/>
    <s v="8.04.04"/>
    <m/>
    <m/>
    <s v="DRUM CORIILE MARI 4,2 KM"/>
    <s v="conform amenajamentelor silvice"/>
    <s v="COVASNA"/>
    <s v="-"/>
    <s v="Tara: România; Judet: COVASNA; -;   -; Nr: -;"/>
    <n v="1979"/>
    <n v="135717"/>
    <n v="14"/>
    <s v="in administrare"/>
    <s v="HG 982/1998;HG 1344/2011;OUG.1 din 04/01/2017;HG.354/18.05.2017;OUG.68 din 06/11/2019"/>
    <s v="imobil"/>
    <s v="Lungime= Km;Suprafeţe= ha;CF= ;"/>
  </r>
  <r>
    <x v="6890"/>
    <s v="8.04.04"/>
    <m/>
    <m/>
    <s v="DRUM AUTO NEAGU"/>
    <s v="conform amenajamentelor silvice"/>
    <s v="COVASNA"/>
    <s v="-"/>
    <s v="Tara: România; Judet: COVASNA; -;   -; Nr: -;"/>
    <n v="1982"/>
    <n v="50565"/>
    <n v="14"/>
    <s v="in administrare"/>
    <s v="HG 982/1998;HG 1344/2011;OUG.1 din 04/01/2017;HG.354/18.05.2017;OUG.68 din 06/11/2019"/>
    <s v="imobil"/>
    <s v="Lungime= Km;Suprafeţe= ha;CF= ;"/>
  </r>
  <r>
    <x v="6891"/>
    <s v="8.04.04"/>
    <m/>
    <m/>
    <s v="DRUM BASCA MARE 5 KM"/>
    <s v="conform amenajamentelor silvice"/>
    <s v="COVASNA"/>
    <s v="-"/>
    <s v="Tara: România; Judet: COVASNA; -;   -; Nr: -;"/>
    <n v="1990"/>
    <n v="879674"/>
    <n v="14"/>
    <s v="in administrare"/>
    <s v="HG 982/1998;HG 1344/2011;OUG.1 din 04/01/2017;HG.354/18.05.2017;OUG.68 din 06/11/2019"/>
    <s v="imobil"/>
    <s v="Lungime= Km;Suprafeţe= ha;CF= ;"/>
  </r>
  <r>
    <x v="6892"/>
    <s v="8.04.04"/>
    <m/>
    <m/>
    <s v="DRUM AUTO TOLGYES II"/>
    <s v="conform amenajamentelor silvice"/>
    <s v="COVASNA"/>
    <s v="-"/>
    <s v="Tara: România; Judet: COVASNA; -;   -; Nr: -;"/>
    <n v="1986"/>
    <n v="212364"/>
    <n v="14"/>
    <s v="in administrare"/>
    <s v="HG 982/1998;HG 1344/2011;OUG.1 din 04/01/2017;HG.354/18.05.2017;OUG.68 din 06/11/2019"/>
    <s v="imobil"/>
    <s v="Lungime= Km;Suprafeţe= ha;CF= ;"/>
  </r>
  <r>
    <x v="6893"/>
    <s v="8.30.01"/>
    <m/>
    <m/>
    <s v="BARAJE PR BORVIZ"/>
    <s v="conform amenajamentelor silvice"/>
    <s v="COVASNA"/>
    <s v="-"/>
    <s v="Tara: România; Judet: COVASNA; -;   -; Nr: -;"/>
    <n v="1991"/>
    <n v="5084"/>
    <n v="14"/>
    <s v="in administrare"/>
    <s v="HG 982/1998;HG 1344/2011;OUG.1 din 04/01/2017;HG.354/18.05.2017;OUG.68 din 06/11/2019;HG.846/08.10.2020"/>
    <s v="imobil"/>
    <s v="Lungime albie corectată/consolidată=0,4 km;"/>
  </r>
  <r>
    <x v="6894"/>
    <s v="8.04.04"/>
    <m/>
    <m/>
    <s v="DRUM FORESTIER SEACA AXIAL"/>
    <s v="conform amenajamentelor silvice"/>
    <s v="OLT"/>
    <s v="-"/>
    <s v="Tara: România; Judet: OLT; -;   -; Nr: -;"/>
    <n v="1977"/>
    <n v="52132"/>
    <n v="28"/>
    <s v="in administrare"/>
    <s v="HG 982/1998;HG 1344/2011; HG 478/ 24-IUN-15;HG.478/24-IUN-15;OUG.1 din 04/01/2017;HG.354/18.05.2017;OUG.68 din 06/11/2019"/>
    <s v="imobil"/>
    <s v="Lungime= Km;Suprafeţe= ha;CF= ;"/>
  </r>
  <r>
    <x v="6895"/>
    <s v="8.30.01"/>
    <m/>
    <m/>
    <s v="BAZIN CT PLEASA"/>
    <s v="conform amenajamentelor silvice"/>
    <s v="VÂLCEA"/>
    <s v="-"/>
    <s v="Tara: România; Judet: VÂLCEA; -;   -; Nr: -;"/>
    <n v="1970"/>
    <n v="19561"/>
    <n v="38"/>
    <s v="in administrare"/>
    <s v="HG 982/1998;HG 1344/2011; HG 478/ 24-IUN-15;HG.478/24-IUN-15;OUG.1 din 04/01/2017;HG.354/18.05.2017;OUG.68 din 06/11/2019;HG.846/08.10.2020"/>
    <s v="imobil"/>
    <s v="Lungime albie corectată/consolidată=0,96 km;"/>
  </r>
  <r>
    <x v="6896"/>
    <s v="8.30.01"/>
    <m/>
    <m/>
    <s v="BAZIN CT VOINEŞIŢA I3"/>
    <s v="conform amenajamentelor silvice"/>
    <s v="VÂLCEA"/>
    <s v="-"/>
    <s v="Tara: România; Judet: VÂLCEA; -;   -; Nr: -;"/>
    <n v="1986"/>
    <n v="7016"/>
    <n v="38"/>
    <s v="in administrare"/>
    <s v="HG 982/1998;HG 1344/2011; HG 478/ 24-IUN-15;HG.478/24-IUN-15;OUG.1 din 04/01/2017;HG.354/18.05.2017;OUG.68 din 06/11/2019;HG.846/08.10.2020"/>
    <s v="imobil"/>
    <s v="Lungime albie corectată/consolidată=0,4 km;"/>
  </r>
  <r>
    <x v="6897"/>
    <s v="8.04.04"/>
    <m/>
    <m/>
    <s v="DAF CONTUR LAC"/>
    <s v="conform amenajamentelor silvice"/>
    <s v="VÂLCEA"/>
    <s v="-"/>
    <s v="Tara: România; Judet: VÂLCEA; -;   -; Nr: -;"/>
    <n v="1972"/>
    <n v="1892737"/>
    <n v="38"/>
    <s v="in administrare"/>
    <s v="HG 982/1998;HG 1344/2011; HG 478/ 24-IUN-15;HG.478/24-IUN-15;OUG.1 din 04/01/2017;HG.354/18.05.2017;OUG.68 din 06/11/2019"/>
    <s v="imobil"/>
    <s v="Lungime=17,7 Km;Suprafeţe= ha;CF= ;"/>
  </r>
  <r>
    <x v="6898"/>
    <s v="8.04.04"/>
    <m/>
    <m/>
    <s v="DAF BALU"/>
    <s v="conform amenajamentelor silvice"/>
    <s v="VÂLCEA"/>
    <s v="-"/>
    <s v="Tara: România; Judet: VÂLCEA; -;   -; Nr: -;"/>
    <n v="1956"/>
    <n v="1860"/>
    <n v="38"/>
    <s v="in administrare"/>
    <s v="HG 982/1998;HG 1344/2011; HG 478/ 24-IUN-15;HG.478/24-IUN-15;OUG.1 din 04/01/2017;OUG.68 din 06/11/2019"/>
    <s v="imobil"/>
    <s v="Lungime=5,2 Km;Suprafeţe= ha;CF= ;"/>
  </r>
  <r>
    <x v="6899"/>
    <s v="8.04.04"/>
    <m/>
    <m/>
    <s v="DRUM AUTO F.PIETRELE VIDRUTEI 0."/>
    <s v="conform amenajamentelor silvice"/>
    <s v="VÂLCEA"/>
    <s v="-"/>
    <s v="Tara: România; Judet: VÂLCEA; -;   -; Nr: -;"/>
    <n v="1910"/>
    <n v="50"/>
    <n v="38"/>
    <s v="in administrare"/>
    <s v="HG 982/1998;HG 1344/2011;OUG.1 din 04/01/2017;OUG.68 din 06/11/2019"/>
    <s v="imobil"/>
    <s v="drum forestier"/>
  </r>
  <r>
    <x v="6900"/>
    <s v="8.04.04"/>
    <m/>
    <m/>
    <s v="DAF MOGOS"/>
    <s v="conform amenajamentelor silvice"/>
    <s v="VÂLCEA"/>
    <s v="-"/>
    <s v="Tara: România; Judet: VÂLCEA; -;   -; Nr: -;"/>
    <n v="1953"/>
    <n v="526"/>
    <n v="38"/>
    <s v="in administrare"/>
    <s v="HG 982/1998;HG 1344/2011; HG 478/ 24-IUN-15;HG.478/24-IUN-15;OUG.1 din 04/01/2017;OUG.68 din 06/11/2019"/>
    <s v="imobil"/>
    <s v="Lungime=0,8 Km;Suprafeţe= ha;CF= ;"/>
  </r>
  <r>
    <x v="6901"/>
    <s v="8.04.04"/>
    <m/>
    <m/>
    <s v="DAF BORA"/>
    <s v="conform amenajamentelor silvice"/>
    <s v="VÂLCEA"/>
    <s v="-"/>
    <s v="Tara: România; Judet: VÂLCEA; -;   -; Nr: -;"/>
    <n v="1953"/>
    <n v="287"/>
    <n v="38"/>
    <s v="in administrare"/>
    <s v="HG 982/1998;HG 1344/2011; HG 478/ 24-IUN-15;HG.478/24-IUN-15;OUG.1 din 04/01/2017;OUG.68 din 06/11/2019"/>
    <s v="imobil"/>
    <s v="Lungime=1,4 Km;Suprafeţe= ha;CF= ;"/>
  </r>
  <r>
    <x v="6902"/>
    <s v="8.04.04"/>
    <m/>
    <m/>
    <s v="DAF VOINESITA-SOHODOL I"/>
    <s v="conform amenajamentelor silvice"/>
    <s v="VÂLCEA"/>
    <s v="-"/>
    <s v="Tara: România; Judet: VÂLCEA; -;   -; Nr: -;"/>
    <n v="1977"/>
    <n v="1204935"/>
    <n v="38"/>
    <s v="in administrare"/>
    <s v="HG 982/1998;HG 1344/2011; HG 478/ 24-IUN-15;HG.478/24-IUN-15;OUG.1 din 04/01/2017;OUG.68 din 06/11/2019"/>
    <s v="imobil"/>
    <s v="Lungime= Km;Suprafeţe= ha;CF= ;"/>
  </r>
  <r>
    <x v="6903"/>
    <s v="8.04.04"/>
    <m/>
    <m/>
    <s v="DAF OB.BALINDRUTU"/>
    <s v="conform amenajamentelor silvice"/>
    <s v="VÂLCEA"/>
    <s v="-"/>
    <s v="Tara: România; Judet: VÂLCEA; -;   -; Nr: -;"/>
    <n v="1983"/>
    <n v="8682"/>
    <n v="38"/>
    <s v="in administrare"/>
    <s v="HG 982/1998;HG 1344/2011; HG 478/ 24-IUN-15;HG.478/24-IUN-15;OUG.1 din 04/01/2017;OUG.68 din 06/11/2019"/>
    <s v="imobil"/>
    <s v="Lungime=0,5 Km;Suprafeţe= ha;CF= ;"/>
  </r>
  <r>
    <x v="6904"/>
    <s v="8.04.04"/>
    <m/>
    <m/>
    <s v="DAF CUCA MICA"/>
    <s v="conform amenajamentelor silvice"/>
    <s v="VÂLCEA"/>
    <s v="-"/>
    <s v="Tara: România; Judet: VÂLCEA; -;   -; Nr: -;"/>
    <n v="1973"/>
    <n v="32394"/>
    <n v="38"/>
    <s v="in administrare"/>
    <s v="HG 982/1998;HG 1344/2011; HG 478/ 24-IUN-15;HG.478/24-IUN-15;OUG.1 din 04/01/2017;OUG.68 din 06/11/2019"/>
    <s v="imobil"/>
    <s v="Lungime= Km;Suprafeţe= ha;CF= ;"/>
  </r>
  <r>
    <x v="6905"/>
    <s v="8.04.04"/>
    <m/>
    <m/>
    <s v="DAF GURGUI"/>
    <s v="conform amenajamentelor silvice"/>
    <s v="VÂLCEA"/>
    <s v="-"/>
    <s v="Tara: România; Judet: VÂLCEA; -;   -; Nr: -;"/>
    <n v="1973"/>
    <n v="51111"/>
    <n v="38"/>
    <s v="in administrare"/>
    <s v="HG 982/1998;HG 1344/2011; HG 478/ 24-IUN-15;HG.478/24-IUN-15;OUG.1 din 04/01/2017;OUG.68 din 06/11/2019"/>
    <s v="imobil"/>
    <s v="Lungime= Km;Suprafeţe= ha;CF= ;"/>
  </r>
  <r>
    <x v="6906"/>
    <s v="8.04.04"/>
    <m/>
    <m/>
    <s v="DAF MOLIFTU"/>
    <s v="conform amenajamentelor silvice"/>
    <s v="VÂLCEA"/>
    <s v="-"/>
    <s v="Tara: România; Judet: VÂLCEA; -;   -; Nr: -;"/>
    <n v="1980"/>
    <n v="61969"/>
    <n v="38"/>
    <s v="in administrare"/>
    <s v="HG 982/1998;HG 1344/2011; HG 478/ 24-IUN-15;HG.478/24-IUN-15;OUG.1 din 04/01/2017;OUG.68 din 06/11/2019"/>
    <s v="imobil"/>
    <s v="Lungime= Km;Suprafeţe= ha;CF= ;"/>
  </r>
  <r>
    <x v="6907"/>
    <s v="8.30.01"/>
    <m/>
    <m/>
    <s v="CT RIMEŞTI"/>
    <s v="conform amenajamentelor silvice"/>
    <s v="VÂLCEA"/>
    <s v="-"/>
    <s v="Tara: România; Judet: VÂLCEA; -;   -; Nr: -;"/>
    <n v="1989"/>
    <n v="10819"/>
    <n v="38"/>
    <s v="in administrare"/>
    <s v="HG 982/1998;HG 1344/2011; HG 478/ 24-IUN-15;HG.478/24-IUN-15;OUG.1 din 04/01/2017;HG.354/18.05.2017;OUG.68 din 06/11/2019;HG.846/08.10.2020"/>
    <s v="imobil"/>
    <s v="Lungime albie corectată/consolidată=2 km;"/>
  </r>
  <r>
    <x v="6908"/>
    <s v="8.30.01"/>
    <m/>
    <m/>
    <s v="CT CAPELA"/>
    <s v="conform amenajamentelor silvice"/>
    <s v="VÂLCEA"/>
    <s v="-"/>
    <s v="Tara: România; Judet: VÂLCEA; -;   -; Nr: -;"/>
    <n v="1990"/>
    <n v="4014"/>
    <n v="38"/>
    <s v="in administrare"/>
    <s v="HG 982/1998;HG 1344/2011; HG 478/ 24-IUN-15;HG.478/24-IUN-15;OUG.1 din 04/01/2017;HG.354/18.05.2017;OUG.68 din 06/11/2019;HG.846/08.10.2020"/>
    <s v="imobil"/>
    <s v="Lungime albie corectată/consolidată=0,73 km;"/>
  </r>
  <r>
    <x v="6909"/>
    <s v="8.04.04"/>
    <m/>
    <m/>
    <s v="DAF FATA GAINII"/>
    <s v="conform amenajamentelor silvice"/>
    <s v="VÂLCEA"/>
    <s v="-"/>
    <s v="Tara: România; Judet: VÂLCEA; -;   -; Nr: -;"/>
    <n v="1970"/>
    <n v="7428"/>
    <n v="38"/>
    <s v="in administrare"/>
    <s v="HG 982/1998;HG 1344/2011; HG 478/ 24-IUN-15;HG.478/24-IUN-15;OUG.1 din 04/01/2017;OUG.68 din 06/11/2019"/>
    <s v="imobil"/>
    <s v="Lungime=0,8 Km;Suprafeţe= ha;CF= ;"/>
  </r>
  <r>
    <x v="6910"/>
    <s v="8.04.04"/>
    <m/>
    <m/>
    <s v="DAF STURI"/>
    <s v="conform amenajamentelor silvice"/>
    <s v="VÂLCEA"/>
    <s v="-"/>
    <s v="Tara: România; Judet: VÂLCEA; -;   -; Nr: -;"/>
    <n v="1970"/>
    <n v="10394"/>
    <n v="38"/>
    <s v="in administrare"/>
    <s v="HG 982/1998;HG 1344/2011; HG 478/ 24-IUN-15;HG.478/24-IUN-15;OUG.1 din 04/01/2017;OUG.68 din 06/11/2019"/>
    <s v="imobil"/>
    <s v="Lungime=1,6 Km;Suprafeţe= ha;CF= ;"/>
  </r>
  <r>
    <x v="6911"/>
    <s v="8.04.04"/>
    <m/>
    <m/>
    <s v="DAF OBOADE"/>
    <s v="conform amenajamentelor silvice"/>
    <s v="VÂLCEA"/>
    <s v="-"/>
    <s v="Tara: România; Judet: VÂLCEA; -;   -; Nr: -;"/>
    <n v="1970"/>
    <n v="9477"/>
    <n v="38"/>
    <s v="in administrare"/>
    <s v="HG 982/1998;HG 1344/2011; HG 478/ 24-IUN-15;HG.478/24-IUN-15;OUG.1 din 04/01/2017;OUG.68 din 06/11/2019"/>
    <s v="imobil"/>
    <s v="Lungime=1,0 Km;Suprafeţe= ha;CF= ;"/>
  </r>
  <r>
    <x v="6912"/>
    <s v="8.30.01"/>
    <m/>
    <m/>
    <s v="CT BUJORENI"/>
    <s v="conform amenajamentelor silvice"/>
    <s v="VÂLCEA"/>
    <s v="-"/>
    <s v="Tara: România; Judet: VÂLCEA; -;   -; Nr: -;"/>
    <n v="1976"/>
    <n v="9596"/>
    <n v="38"/>
    <s v="in administrare"/>
    <s v="HG 982/1998;HG 1344/2011; HG 478/ 24-IUN-15;HG.478/24-IUN-15;OUG.1 din 04/01/2017;HG.354/18.05.2017;OUG.68 din 06/11/2019;HG.846/08.10.2020"/>
    <s v="imobil"/>
    <s v="Lungime albie corectată/consolidată=6,4 km;"/>
  </r>
  <r>
    <x v="6913"/>
    <s v="8.30.01"/>
    <m/>
    <m/>
    <s v="CT VALEA SATULUI"/>
    <s v="conform amenajamentelor silvice"/>
    <s v="VÂLCEA"/>
    <s v="-"/>
    <s v="Tara: România; Judet: VÂLCEA; -;   -; Nr: -;"/>
    <n v="1987"/>
    <n v="7021"/>
    <n v="38"/>
    <s v="in administrare"/>
    <s v="HG 982/1998;HG 1344/2011; HG 478/ 24-IUN-15;HG.478/24-IUN-15;OUG.1 din 04/01/2017;HG.354/18.05.2017;OUG.68 din 06/11/2019;HG.846/08.10.2020"/>
    <s v="imobil"/>
    <s v="Lungime albie corectată/consolidată=8 km;"/>
  </r>
  <r>
    <x v="6914"/>
    <s v="8.04.04"/>
    <m/>
    <m/>
    <s v="DAF PIRIUL RECE"/>
    <s v="conform amenajamentelor silvice"/>
    <s v="VÂLCEA"/>
    <s v="-"/>
    <s v="Tara: România; Judet: VÂLCEA; -;   -; Nr: -;"/>
    <n v="1995"/>
    <n v="1960"/>
    <n v="38"/>
    <s v="in administrare"/>
    <s v="HG 982/1998;HG 1344/2011; HG 478/ 24-IUN-15;HG.478/24-IUN-15;OUG.1 din 04/01/2017;HG.354/18.05.2017;OUG.68 din 06/11/2019"/>
    <s v="imobil"/>
    <s v="Lungime=1,0 Km;Suprafeţe= ha;CF= ;"/>
  </r>
  <r>
    <x v="6915"/>
    <s v="8.04.04"/>
    <m/>
    <m/>
    <s v="DAF CHEIA"/>
    <s v="conform amenajamentelor silvice"/>
    <s v="VÂLCEA"/>
    <s v="-"/>
    <s v="Tara: România; Judet: VÂLCEA; -;   -; Nr: -;"/>
    <n v="1965"/>
    <n v="60641"/>
    <n v="38"/>
    <s v="in administrare"/>
    <s v="HG 982/1998;HG 1344/2011; HG 478/ 24-IUN-15;HG.478/24-IUN-15;OUG.1 din 04/01/2017;OUG.68 din 06/11/2019"/>
    <s v="imobil"/>
    <s v="Lungime= Km;Suprafeţe= ha;CF= ;"/>
  </r>
  <r>
    <x v="6916"/>
    <s v="8.04.04"/>
    <m/>
    <m/>
    <s v="DAF OLANESTI BACEA"/>
    <s v="conform amenajamentelor silvice"/>
    <s v="VÂLCEA"/>
    <s v="-"/>
    <s v="Tara: România; Judet: VÂLCEA; -;   -; Nr: -;"/>
    <n v="1965"/>
    <n v="38329"/>
    <n v="38"/>
    <s v="in administrare"/>
    <s v="HG 982/1998;HG 1344/2011; HG 478/ 24-IUN-15;HG.478/24-IUN-15;OUG.1 din 04/01/2017;OUG.68 din 06/11/2019"/>
    <s v="imobil"/>
    <s v="Lungime= Km;Suprafeţe= ha;CF= ;"/>
  </r>
  <r>
    <x v="6917"/>
    <s v="8.30.01"/>
    <m/>
    <m/>
    <s v="CT PÂRÂUL PAIS"/>
    <s v="conform amenajamentelor silvice"/>
    <s v="VÂLCEA"/>
    <s v="-"/>
    <s v="Tara: România; Judet: VÂLCEA; -;   -; Nr: -;"/>
    <n v="1970"/>
    <n v="2164"/>
    <n v="38"/>
    <s v="in administrare"/>
    <s v="HG 982/1998;HG 1344/2011; HG 478/ 24-IUN-15;HG.478/24-IUN-15;OUG.1 din 04/01/2017;HG.354/18.05.2017;OUG.68 din 06/11/2019;HG.846/08.10.2020"/>
    <s v="imobil"/>
    <s v="Lungime albie corectată/consolidată=1,1 km;"/>
  </r>
  <r>
    <x v="6918"/>
    <s v="8.30.01"/>
    <m/>
    <m/>
    <s v="CT LATORIŢA"/>
    <s v="conform amenajamentelor silvice"/>
    <s v="VÂLCEA"/>
    <s v="-"/>
    <s v="Tara: România; Judet: VÂLCEA; -;   -; Nr: -;"/>
    <n v="1978"/>
    <n v="1539"/>
    <n v="38"/>
    <s v="in administrare"/>
    <s v="HG 982/1998;HG 1344/2011; HG 478/ 24-IUN-15;HG.478/24-IUN-15;OUG.1 din 04/01/2017;HG.354/18.05.2017;OUG.68 din 06/11/2019;HG.846/08.10.2020"/>
    <s v="imobil"/>
    <s v="Lungime albie corectată/consolidată=0,8 km;"/>
  </r>
  <r>
    <x v="6919"/>
    <s v="8.04.04"/>
    <m/>
    <m/>
    <s v="DAF BALACELU"/>
    <s v="conform amenajamentelor silvice"/>
    <s v="VÂLCEA"/>
    <s v="-"/>
    <s v="Tara: România; Judet: VÂLCEA; -;   -; Nr: -;"/>
    <n v="1961"/>
    <n v="460"/>
    <n v="38"/>
    <s v="in administrare"/>
    <s v="HG 982/1998;HG 1344/2011; HG 478/ 24-IUN-15;HG.478/24-IUN-15;OUG.1 din 04/01/2017;OUG.68 din 06/11/2019"/>
    <s v="imobil"/>
    <s v="Lungime= Km;Suprafeţe= ha;CF= ;"/>
  </r>
  <r>
    <x v="6920"/>
    <s v="8.04.04"/>
    <m/>
    <m/>
    <s v="DAF BALACELU MIC"/>
    <s v="conform amenajamentelor silvice"/>
    <s v="VÂLCEA"/>
    <s v="-"/>
    <s v="Tara: România; Judet: VÂLCEA; -;   -; Nr: -;"/>
    <n v="1962"/>
    <n v="120"/>
    <n v="38"/>
    <s v="in administrare"/>
    <s v="HG 982/1998;HG 1344/2011; HG 478/ 24-IUN-15;HG.478/24-IUN-15;OUG.1 din 04/01/2017;OUG.68 din 06/11/2019"/>
    <s v="imobil"/>
    <s v="Lungime= Km;Suprafeţe= ha;CF= ;"/>
  </r>
  <r>
    <x v="6921"/>
    <s v="8.04.04"/>
    <m/>
    <m/>
    <s v="DAF HOTARASA"/>
    <s v="conform amenajamentelor silvice"/>
    <s v="VÂLCEA"/>
    <s v="-"/>
    <s v="Tara: România; Judet: VÂLCEA; -;   -; Nr: -;"/>
    <n v="1969"/>
    <n v="4483"/>
    <n v="38"/>
    <s v="in administrare"/>
    <s v="HG 982/1998;HG 1344/2011; HG 478/ 24-IUN-15;HG.478/24-IUN-15;OUG.1 din 04/01/2017;OUG.68 din 06/11/2019"/>
    <s v="imobil"/>
    <s v="Lungime= Km;Suprafeţe= ha;CF= ;"/>
  </r>
  <r>
    <x v="6922"/>
    <s v="8.04.04"/>
    <m/>
    <m/>
    <s v="DAF VALEA ALUNULUI"/>
    <s v="conform amenajamentelor silvice"/>
    <s v="VÂLCEA"/>
    <s v="-"/>
    <s v="Tara: România; Judet: VÂLCEA; -;   -; Nr: -;"/>
    <n v="1983"/>
    <n v="2136"/>
    <n v="38"/>
    <s v="in administrare"/>
    <s v="HG 982/1998;HG 1344/2011; HG 478/ 24-IUN-15;HG.478/24-IUN-15;OUG.1 din 04/01/2017;OUG.68 din 06/11/2019"/>
    <s v="imobil"/>
    <s v="Lungime= Km;Suprafeţe= ha;CF= ;"/>
  </r>
  <r>
    <x v="6923"/>
    <s v="8.30._"/>
    <m/>
    <m/>
    <s v="CT TITESTI CUCOI"/>
    <s v="conform amenajamentelor silvice"/>
    <s v="VÂLCEA"/>
    <s v="-"/>
    <s v="Tara: România; Judet: VÂLCEA; -;   -; Nr: -;"/>
    <n v="1951"/>
    <n v="103"/>
    <n v="38"/>
    <s v="in administrare"/>
    <s v="HG 982/1998;HG 1344/2011; HG 478/ 24-IUN-15;HG.478/24-IUN-15;OUG.1 din 04/01/2017;OUG.68 din 06/11/2019"/>
    <s v="imobil"/>
    <s v="Denumire=lucrare corectare torenti ;"/>
  </r>
  <r>
    <x v="6924"/>
    <s v="8.04.04"/>
    <m/>
    <m/>
    <s v="DAF SIRBEANA"/>
    <s v="conform amenajamentelor silvice"/>
    <s v="VÂLCEA"/>
    <s v="-"/>
    <s v="Tara: România; Judet: VÂLCEA; -;   -; Nr: -;"/>
    <n v="1980"/>
    <n v="42163"/>
    <n v="38"/>
    <s v="in administrare"/>
    <s v="HG 982/1998;HG 1344/2011; HG 478/ 24-IUN-15;HG.478/24-IUN-15;OUG.1 din 04/01/2017;OUG.68 din 06/11/2019"/>
    <s v="imobil"/>
    <s v="Lungime= Km;Suprafeţe= ha;CF= ;"/>
  </r>
  <r>
    <x v="6925"/>
    <s v="8.30.01"/>
    <m/>
    <m/>
    <s v="CT ROBEŞTI"/>
    <s v="conform amenajamentelor silvice"/>
    <s v="VÂLCEA"/>
    <s v="-"/>
    <s v="Tara: România; Judet: VÂLCEA; -;   -; Nr: -;"/>
    <n v="1964"/>
    <n v="3663"/>
    <n v="38"/>
    <s v="in administrare"/>
    <s v="HG 982/1998;HG 1344/2011; HG 478/ 24-IUN-15;HG.478/24-IUN-15;OUG.1 din 04/01/2017;HG.354/18.05.2017;OUG.68 din 06/11/2019;HG.846/08.10.2020"/>
    <s v="imobil"/>
    <s v="Lungime albie corectată/consolidată=3 km;"/>
  </r>
  <r>
    <x v="6926"/>
    <s v="8.30.01"/>
    <m/>
    <m/>
    <s v="CT SARACINEŞTI BAL"/>
    <s v="conform amenajamentelor silvice"/>
    <s v="VÂLCEA"/>
    <s v="-"/>
    <s v="Tara: România; Judet: VÂLCEA; -;   -; Nr: -;"/>
    <n v="1989"/>
    <n v="15252"/>
    <n v="38"/>
    <s v="in administrare"/>
    <s v="HG 982/1998;HG 1344/2011; HG 478/ 24-IUN-15;HG.478/24-IUN-15;OUG.1 din 04/01/2017;HG.354/18.05.2017;OUG.68 din 06/11/2019;HG.846/08.10.2020"/>
    <s v="imobil"/>
    <s v="Lungime albie corectată/consolidată=1 km;"/>
  </r>
  <r>
    <x v="6927"/>
    <s v="8.30.01"/>
    <m/>
    <m/>
    <s v="CORECŢIE TORENŢI VALEA SATULUI C"/>
    <s v="conform amenajamentelor silvice"/>
    <s v="VÂLCEA"/>
    <s v="-"/>
    <s v="Tara: România; Judet: VÂLCEA; -;   -; Nr: -;"/>
    <n v="1993"/>
    <n v="114727"/>
    <n v="38"/>
    <s v="in administrare"/>
    <s v="HG 982/1998;HG 1344/2011;OUG.1 din 04/01/2017;HG.354/18.05.2017;OUG.68 din 06/11/2019;HG.846/08.10.2020"/>
    <s v="imobil"/>
    <s v="Lungime albie corectată/consolidată=1 km;"/>
  </r>
  <r>
    <x v="6928"/>
    <s v="8.30.01"/>
    <m/>
    <m/>
    <s v="CORECŢIE TORENŢI BOIA OLANELU"/>
    <s v="conform amenajamentelor silvice"/>
    <s v="VÂLCEA"/>
    <s v="-"/>
    <s v="Tara: România; Judet: VÂLCEA; -;   -; Nr: -;"/>
    <n v="1993"/>
    <n v="13621"/>
    <n v="38"/>
    <s v="in administrare"/>
    <s v="HG 982/1998;HG 1344/2011;OUG.1 din 04/01/2017;HG.354/18.05.2017;OUG.68 din 06/11/2019;HG.846/08.10.2020"/>
    <s v="imobil"/>
    <s v="Lungime albie corectată/consolidată=0,3 km;"/>
  </r>
  <r>
    <x v="6929"/>
    <s v="8.04.04"/>
    <m/>
    <m/>
    <s v="DRUM AUTO BILCERU"/>
    <s v="conform amenajamentelor silvice"/>
    <s v="VÂLCEA"/>
    <s v="-"/>
    <s v="Tara: România; Judet: VÂLCEA; -;   -; Nr: -;"/>
    <n v="1991"/>
    <n v="24644"/>
    <n v="38"/>
    <s v="in administrare"/>
    <s v="HG 982/1998;HG 1344/2011;OUG.1 din 04/01/2017;HG.354/18.05.2017;OUG.68 din 06/11/2019"/>
    <s v="imobil"/>
    <s v="Lungime= Km;Suprafeţe= ha;CF= ;"/>
  </r>
  <r>
    <x v="6930"/>
    <s v="8.04.04"/>
    <m/>
    <m/>
    <s v="D.A.F.MIVITA"/>
    <s v="conform amenajamentelor silvice"/>
    <s v="OLT"/>
    <s v="-"/>
    <s v="Tara: România; Judet: OLT; -;   -; Nr: -;"/>
    <n v="1976"/>
    <n v="1115"/>
    <n v="28"/>
    <s v="in administrare"/>
    <s v="HG 982/1998;HG 1344/2011;OUG.1 din 04/01/2017;HG.354/18.05.2017;OUG.68 din 06/11/2019"/>
    <s v="imobil"/>
    <s v="Lungime= Km;Suprafeţe= ha;CF= ;"/>
  </r>
  <r>
    <x v="6931"/>
    <s v="8.04.04"/>
    <m/>
    <m/>
    <s v="DAF CACIULATA III"/>
    <s v="conform amenajamentelor silvice"/>
    <s v="VÂLCEA"/>
    <s v="-"/>
    <s v="Tara: România; Judet: VÂLCEA; -;   -; Nr: -;"/>
    <n v="1982"/>
    <n v="9592"/>
    <n v="38"/>
    <s v="in administrare"/>
    <s v="HG 982/1998;HG 1344/2011; HG 478/ 24-IUN-15;HG.478/24-IUN-15;OUG.1 din 04/01/2017;OUG.68 din 06/11/2019"/>
    <s v="imobil"/>
    <s v="Lungime=0,8 Km;Suprafeţe= ha;CF= ;"/>
  </r>
  <r>
    <x v="6932"/>
    <s v="8.04.04"/>
    <m/>
    <m/>
    <s v="DAF TRANT"/>
    <s v="conform amenajamentelor silvice"/>
    <s v="VÂLCEA"/>
    <s v="-"/>
    <s v="Tara: România; Judet: VÂLCEA; -;   -; Nr: -;"/>
    <n v="1982"/>
    <n v="5720"/>
    <n v="38"/>
    <s v="in administrare"/>
    <s v="HG 982/1998;HG 1344/2011; HG 478/ 24-IUN-15;HG.478/24-IUN-15;OUG.1 din 04/01/2017;OUG.68 din 06/11/2019"/>
    <s v="imobil"/>
    <s v="Lungime=0,7 Km;Suprafeţe= ha;CF= ;"/>
  </r>
  <r>
    <x v="6933"/>
    <s v="8.04.04"/>
    <m/>
    <m/>
    <s v="DRUM FORESTIER JAROSTEA 1.8KM"/>
    <s v="conform amenajamentelor silvice"/>
    <s v="VÂLCEA"/>
    <s v="-"/>
    <s v="Tara: România; Judet: VÂLCEA; -;   -; Nr: -;"/>
    <n v="1992"/>
    <n v="817499"/>
    <n v="38"/>
    <s v="in administrare"/>
    <s v="HG 982/1998;HG 1344/2011;OUG.1 din 04/01/2017;HG.354/18.05.2017;OUG.68 din 06/11/2019"/>
    <s v="imobil"/>
    <s v="Lungime= Km;Suprafeţe= ha;CF= ;"/>
  </r>
  <r>
    <x v="6934"/>
    <s v="8.04.04"/>
    <m/>
    <m/>
    <s v="DRUM FORESTIER LOTRISOR DRAGANE"/>
    <s v="conform amenajamentelor silvice"/>
    <s v="VÂLCEA"/>
    <s v="-"/>
    <s v="Tara: România; Judet: VÂLCEA; -;   -; Nr: -;"/>
    <n v="1980"/>
    <n v="33572"/>
    <n v="38"/>
    <s v="in administrare"/>
    <s v="HG 982/1998;HG 1344/2011;OUG.1 din 04/01/2017;OUG.68 din 06/11/2019"/>
    <s v="imobil"/>
    <s v="drum forestier"/>
  </r>
  <r>
    <x v="6935"/>
    <s v="8.30.01"/>
    <m/>
    <m/>
    <s v="CT REDIMENSIONAT TRANT"/>
    <s v="conform amenajamentelor silvice"/>
    <s v="VÂLCEA"/>
    <s v="-"/>
    <s v="Tara: România; Judet: VÂLCEA; -;   -; Nr: -;"/>
    <n v="1978"/>
    <n v="4693"/>
    <n v="38"/>
    <s v="in administrare"/>
    <s v="HG 982/1998;HG 1344/2011; HG 478/ 24-IUN-15;HG.478/24-IUN-15;OUG.1 din 04/01/2017;HG.354/18.05.2017;OUG.68 din 06/11/2019;HG.846/08.10.2020"/>
    <s v="imobil"/>
    <s v="Lungime albie corectată/consolidată=6 km;"/>
  </r>
  <r>
    <x v="6936"/>
    <s v="8.04.04"/>
    <m/>
    <m/>
    <s v="DRUM FORESTIER PATESTI 7KM"/>
    <s v="conform amenajamentelor silvice"/>
    <s v="VÂLCEA"/>
    <s v="-"/>
    <s v="Tara: România; Judet: VÂLCEA; -;   -; Nr: -;"/>
    <n v="1964"/>
    <n v="77260"/>
    <n v="38"/>
    <s v="in administrare"/>
    <s v="HG 982/1998;HG 1344/2011;OUG.1 din 04/01/2017;HG.354/18.05.2017;OUG.68 din 06/11/2019"/>
    <s v="imobil"/>
    <s v="Lungime= Km;Suprafeţe= ha;CF= ;"/>
  </r>
  <r>
    <x v="6937"/>
    <s v="8.04.04"/>
    <m/>
    <m/>
    <s v="DAF MUIEREASCA II"/>
    <s v="conform amenajamentelor silvice"/>
    <s v="VÂLCEA"/>
    <s v="-"/>
    <s v="Tara: România; Judet: VÂLCEA; -;   -; Nr: -;"/>
    <n v="1968"/>
    <n v="2782"/>
    <n v="38"/>
    <s v="in administrare"/>
    <s v="HG 982/1998;HG 1344/2011; HG 478/ 24-IUN-15;HG.478/24-IUN-15;OUG.1 din 04/01/2017;OUG.68 din 06/11/2019"/>
    <s v="imobil"/>
    <s v="Lungime=2,0 Km;Suprafeţe= ha;CF= ;"/>
  </r>
  <r>
    <x v="6938"/>
    <s v="8.30.01"/>
    <m/>
    <m/>
    <s v="CT PÂRÂUL MĂGUREI"/>
    <s v="conform amenajamentelor silvice"/>
    <s v="VÂLCEA"/>
    <s v="-"/>
    <s v="Tara: România; Judet: VÂLCEA; -;   -; Nr: -;"/>
    <n v="1980"/>
    <n v="1069"/>
    <n v="38"/>
    <s v="in administrare"/>
    <s v="HG 982/1998;HG 1344/2011; HG 478/ 24-IUN-15;HG.478/24-IUN-15;OUG.1 din 04/01/2017;HG.354/18.05.2017;OUG.68 din 06/11/2019;HG.846/08.10.2020"/>
    <s v="imobil"/>
    <s v="Lungime albie corectată/consolidată=2,2 km;"/>
  </r>
  <r>
    <x v="6939"/>
    <s v="8.30.01"/>
    <m/>
    <m/>
    <s v="CT RUDARU PR.HOTEAGU"/>
    <s v="conform amenajamentelor silvice"/>
    <s v="VÂLCEA"/>
    <s v="-"/>
    <s v="Tara: România; Judet: VÂLCEA; -;   -; Nr: -;"/>
    <n v="1964"/>
    <n v="505"/>
    <n v="38"/>
    <s v="in administrare"/>
    <s v="HG 982/1998;HG 1344/2011; HG 478/ 24-IUN-15;HG.478/24-IUN-15;OUG.1 din 04/01/2017;HG.354/18.05.2017;OUG.68 din 06/11/2019;HG.846/08.10.2020"/>
    <s v="imobil"/>
    <s v="Lungime albie corectată/consolidată=1 km;"/>
  </r>
  <r>
    <x v="6940"/>
    <s v="8.30.01"/>
    <m/>
    <m/>
    <s v="CT VALEA MĂRĂCINELUI"/>
    <s v="conform amenajamentelor silvice"/>
    <s v="VÂLCEA"/>
    <s v="-"/>
    <s v="Tara: România; Judet: VÂLCEA; -;   -; Nr: -;"/>
    <n v="1976"/>
    <n v="579"/>
    <n v="38"/>
    <s v="in administrare"/>
    <s v="HG 982/1998;HG 1344/2011; HG 478/ 24-IUN-15;HG.478/24-IUN-15;OUG.1 din 04/01/2017;HG.354/18.05.2017;OUG.68 din 06/11/2019;HG.846/08.10.2020"/>
    <s v="imobil"/>
    <s v="Lungime albie corectată/consolidată=1 km;"/>
  </r>
  <r>
    <x v="6941"/>
    <s v="8.30.01"/>
    <m/>
    <m/>
    <s v="CT LUNTRIOARA"/>
    <s v="conform amenajamentelor silvice"/>
    <s v="VÂLCEA"/>
    <s v="-"/>
    <s v="Tara: România; Judet: VÂLCEA; -;   -; Nr: -;"/>
    <n v="1983"/>
    <n v="21497"/>
    <n v="38"/>
    <s v="in administrare"/>
    <s v="HG 982/1998;HG 1344/2011; HG 478/ 24-IUN-15;HG.478/24-IUN-15;OUG.1 din 04/01/2017;HG.354/18.05.2017;OUG.68 din 06/11/2019;HG.846/08.10.2020"/>
    <s v="imobil"/>
    <s v="Lungime albie corectată/consolidată=2,2 km;"/>
  </r>
  <r>
    <x v="6942"/>
    <s v="8.30.01"/>
    <m/>
    <m/>
    <s v="CT RÂPE.BRĂDIŞOR"/>
    <s v="conform amenajamentelor silvice"/>
    <s v="VÂLCEA"/>
    <s v="-"/>
    <s v="Tara: România; Judet: VÂLCEA; -;   -; Nr: -;"/>
    <n v="1985"/>
    <n v="7887"/>
    <n v="38"/>
    <s v="in administrare"/>
    <s v="HG 982/1998;HG 1344/2011; HG 478/ 24-IUN-15;HG.478/24-IUN-15;OUG.1 din 04/01/2017;HG.354/18.05.2017;OUG.68 din 06/11/2019;HG.846/08.10.2020"/>
    <s v="imobil"/>
    <s v="Lungime albie corectată/consolidată=0,1 km;"/>
  </r>
  <r>
    <x v="6943"/>
    <s v="8.30.01"/>
    <m/>
    <m/>
    <s v="CT PR.PĂLTINOASA"/>
    <s v="conform amenajamentelor silvice"/>
    <s v="VÂLCEA"/>
    <s v="-"/>
    <s v="Tara: România; Judet: VÂLCEA; -;   -; Nr: -;"/>
    <n v="1988"/>
    <n v="12925"/>
    <n v="38"/>
    <s v="in administrare"/>
    <s v="HG 982/1998;HG 1344/2011; HG 478/ 24-IUN-15;HG.478/24-IUN-15;OUG.1 din 04/01/2017;HG.354/18.05.2017;OUG.68 din 06/11/2019;HG.846/08.10.2020"/>
    <s v="imobil"/>
    <s v="Lungime albie corectată/consolidată=1,5 km;"/>
  </r>
  <r>
    <x v="6944"/>
    <s v="8.30.01"/>
    <m/>
    <m/>
    <s v="CT VALEA SATULUI"/>
    <s v="conform amenajamentelor silvice"/>
    <s v="VÂLCEA"/>
    <s v="-"/>
    <s v="Tara: România; Judet: VÂLCEA; -;   -; Nr: -;"/>
    <n v="1989"/>
    <n v="10391"/>
    <n v="38"/>
    <s v="in administrare"/>
    <s v="HG 982/1998;HG 1344/2011; HG 478/ 24-IUN-15;HG.478/24-IUN-15;OUG.1 din 04/01/2017;HG.354/18.05.2017;OUG.68 din 06/11/2019;HG.846/08.10.2020"/>
    <s v="imobil"/>
    <s v="Lungime albie corectată/consolidată=1 km;"/>
  </r>
  <r>
    <x v="6945"/>
    <s v="8.30.01"/>
    <m/>
    <m/>
    <s v="CT VALEA LARGĂ"/>
    <s v="conform amenajamentelor silvice"/>
    <s v="VÂLCEA"/>
    <s v="-"/>
    <s v="Tara: România; Judet: VÂLCEA; -;   -; Nr: -;"/>
    <n v="1965"/>
    <n v="199"/>
    <n v="38"/>
    <s v="in administrare"/>
    <s v="HG 982/1998;HG 1344/2011; HG 478/ 24-IUN-15;HG.478/24-IUN-15;OUG.1 din 04/01/2017;HG.354/18.05.2017;OUG.68 din 06/11/2019;HG.846/08.10.2020"/>
    <s v="imobil"/>
    <s v="Lungime albie corectată/consolidată=0,7 km;"/>
  </r>
  <r>
    <x v="6946"/>
    <s v="8.04.04"/>
    <m/>
    <m/>
    <s v="DAF RUDARU"/>
    <s v="conform amenajamentelor silvice"/>
    <s v="VÂLCEA"/>
    <s v="-"/>
    <s v="Tara: România; Judet: VÂLCEA; -;   -; Nr: -;"/>
    <n v="1960"/>
    <n v="4095"/>
    <n v="38"/>
    <s v="in administrare"/>
    <s v="HG 982/1998;HG 1344/2011; HG 478/ 24-IUN-15;HG.478/24-IUN-15;OUG.1 din 04/01/2017;OUG.68 din 06/11/2019"/>
    <s v="imobil"/>
    <s v="Lungime= Km;Suprafeţe= ha;CF= ;"/>
  </r>
  <r>
    <x v="6947"/>
    <s v="8.04.04"/>
    <m/>
    <m/>
    <s v="DAF PASCOAIA- VLADIMURI"/>
    <s v="conform amenajamentelor silvice"/>
    <s v="VÂLCEA"/>
    <s v="-"/>
    <s v="Tara: România; Judet: VÂLCEA; -;   -; Nr: -;"/>
    <n v="1991"/>
    <n v="31939"/>
    <n v="38"/>
    <s v="in administrare"/>
    <s v="HG 982/1998;HG 1344/2011; HG 478/ 24-IUN-15;HG.478/24-IUN-15;OUG.1 din 04/01/2017;HG.354/18.05.2017;OUG.68 din 06/11/2019"/>
    <s v="imobil"/>
    <s v="Lungime= Km;Suprafeţe= ha;CF= ;"/>
  </r>
  <r>
    <x v="6948"/>
    <s v="8.04.04"/>
    <m/>
    <m/>
    <s v="DRUM FORESTIER GEAMANA 6.1 KM"/>
    <s v="conform amenajamentelor silvice"/>
    <s v="VÂLCEA"/>
    <s v="-"/>
    <s v="Tara: România; Judet: VÂLCEA; -;   -; Nr: -;"/>
    <n v="1978"/>
    <n v="35536"/>
    <n v="38"/>
    <s v="in administrare"/>
    <s v="HG 982/1998;HG 1344/2011;OUG.1 din 04/01/2017;HG.354/18.05.2017;OUG.68 din 06/11/2019"/>
    <s v="imobil"/>
    <s v="Lungime= Km;Suprafeţe= ha;CF= ;"/>
  </r>
  <r>
    <x v="6949"/>
    <s v="8.04.04"/>
    <m/>
    <m/>
    <s v="DRUM FORESTIER CALUI DEAL"/>
    <s v="conform amenajamentelor silvice"/>
    <s v="OLT"/>
    <s v="-"/>
    <s v="Tara: România; Judet: OLT; -;   -; Nr: -;"/>
    <n v="1971"/>
    <n v="280551"/>
    <n v="28"/>
    <s v="in administrare"/>
    <s v="HG 982/1998;;OUG.1 din 04/01/2017;OUG.68 din 06/11/2019"/>
    <s v="imobil"/>
    <s v="drum forestier"/>
  </r>
  <r>
    <x v="6950"/>
    <s v="8.04.04"/>
    <m/>
    <m/>
    <s v="DRUM FORESTIER IZVORU-BISTRITA"/>
    <s v="conform amenajamentelor silvice"/>
    <s v="OLT"/>
    <s v="-"/>
    <s v="Tara: România; Judet: OLT; -;   -; Nr: -;"/>
    <n v="1972"/>
    <n v="16964"/>
    <n v="28"/>
    <s v="in administrare"/>
    <s v="HG 982/1998;HG 1344/2011; HG 478/ 24-IUN-15;HG.478/24-IUN-15;OUG.1 din 04/01/2017;HG.354/18.05.2017;OUG.68 din 06/11/2019"/>
    <s v="imobil"/>
    <s v="Lungime= Km;Suprafeţe= ha;CF= ;"/>
  </r>
  <r>
    <x v="6951"/>
    <s v="8.04.04"/>
    <m/>
    <m/>
    <s v="DAF VALEA LUI COMAN"/>
    <s v="conform amenajamentelor silvice"/>
    <s v="VÂLCEA"/>
    <s v="-"/>
    <s v="Tara: România; Judet: VÂLCEA; -;   -; Nr: -;"/>
    <n v="1961"/>
    <n v="327"/>
    <n v="38"/>
    <s v="in administrare"/>
    <s v="HG 982/1998;HG 1344/2011; HG 478/ 24-IUN-15;HG.478/24-IUN-15;OUG.1 din 04/01/2017;OUG.68 din 06/11/2019"/>
    <s v="imobil"/>
    <s v="Lungime=1,9 Km;Suprafeţe= ha;CF= ;"/>
  </r>
  <r>
    <x v="6952"/>
    <s v="8.04.04"/>
    <m/>
    <m/>
    <s v="DAF VALEA MARE SMEOAICA"/>
    <s v="conform amenajamentelor silvice"/>
    <s v="VÂLCEA"/>
    <s v="-"/>
    <s v="Tara: România; Judet: VÂLCEA; -;   -; Nr: -;"/>
    <n v="1961"/>
    <n v="325"/>
    <n v="38"/>
    <s v="in administrare"/>
    <s v="HG 982/1998;HG 1344/2011; HG 478/ 24-IUN-15;HG.478/24-IUN-15;OUG.1 din 04/01/2017;OUG.68 din 06/11/2019"/>
    <s v="imobil"/>
    <s v="Lungime=1,0 Km;Suprafeţe= ha;CF= ;"/>
  </r>
  <r>
    <x v="6953"/>
    <s v="8.04.04"/>
    <m/>
    <m/>
    <s v="DAF SIRINEASA"/>
    <s v="conform amenajamentelor silvice"/>
    <s v="VÂLCEA"/>
    <s v="-"/>
    <s v="Tara: România; Judet: VÂLCEA; -;   -; Nr: -;"/>
    <n v="1950"/>
    <n v="51"/>
    <n v="38"/>
    <s v="in administrare"/>
    <s v="HG 982/1998;HG 1344/2011; HG 478/ 24-IUN-15;HG.478/24-IUN-15;OUG.1 din 04/01/2017;OUG.68 din 06/11/2019"/>
    <s v="imobil"/>
    <s v="Lungime=0,2 Km;Suprafeţe= ha;CF= ;"/>
  </r>
  <r>
    <x v="6954"/>
    <s v="8.04.04"/>
    <m/>
    <m/>
    <s v="DAF VALEA UNCHIASULUI"/>
    <s v="conform amenajamentelor silvice"/>
    <s v="VÂLCEA"/>
    <s v="-"/>
    <s v="Tara: România; Judet: VÂLCEA; -;   -; Nr: -;"/>
    <n v="1970"/>
    <n v="1018"/>
    <n v="38"/>
    <s v="in administrare"/>
    <s v="HG 982/1998;HG 1344/2011; HG 478/ 24-IUN-15;HG.478/24-IUN-15;OUG.1 din 04/01/2017;OUG.68 din 06/11/2019"/>
    <s v="imobil"/>
    <s v="Lungime=0,9 Km;Suprafeţe= ha;CF= ;"/>
  </r>
  <r>
    <x v="6955"/>
    <s v="8.04.04"/>
    <m/>
    <m/>
    <s v="DAF HARASA"/>
    <s v="conform amenajamentelor silvice"/>
    <s v="VÂLCEA"/>
    <s v="-"/>
    <s v="Tara: România; Judet: VÂLCEA; -;   -; Nr: -;"/>
    <n v="1962"/>
    <n v="601278"/>
    <n v="38"/>
    <s v="in administrare"/>
    <s v="HG 982/1998;HG 1344/2011; HG 478/ 24-IUN-15;HG.478/24-IUN-15;OUG.1 din 04/01/2017;HG.354/18.05.2017;OUG.68 din 06/11/2019"/>
    <s v="imobil"/>
    <s v="Lungime=1,3 Km;Suprafeţe= ha;CF= ;"/>
  </r>
  <r>
    <x v="6956"/>
    <s v="8.04.04"/>
    <m/>
    <m/>
    <s v="DAF MICLISOAIA"/>
    <s v="conform amenajamentelor silvice"/>
    <s v="VÂLCEA"/>
    <s v="-"/>
    <s v="Tara: România; Judet: VÂLCEA; -;   -; Nr: -;"/>
    <n v="1954"/>
    <n v="548"/>
    <n v="38"/>
    <s v="in administrare"/>
    <s v="HG 982/1998;HG 1344/2011; HG 478/ 24-IUN-15;HG.478/24-IUN-15;OUG.1 din 04/01/2017;OUG.68 din 06/11/2019"/>
    <s v="imobil"/>
    <s v="Lungime=3,5 Km;Suprafeţe= ha;CF= ;"/>
  </r>
  <r>
    <x v="6957"/>
    <s v="8.04.04"/>
    <m/>
    <m/>
    <s v="DAF  BISTRITA OTASAU"/>
    <s v="conform amenajamentelor silvice"/>
    <s v="VÂLCEA"/>
    <s v="-"/>
    <s v="Tara: România; Judet: VÂLCEA; -;   -; Nr: -;"/>
    <n v="1958"/>
    <n v="742"/>
    <n v="38"/>
    <s v="in administrare"/>
    <s v="HG 982/1998;HG 1344/2011; HG 478/ 24-IUN-15;HG.478/24-IUN-15;OUG.1 din 04/01/2017;OUG.68 din 06/11/2019"/>
    <s v="imobil"/>
    <s v="Lungime=6,3 Km;Suprafeţe= ha;CF= ;"/>
  </r>
  <r>
    <x v="6958"/>
    <s v="8.30.01"/>
    <m/>
    <m/>
    <s v="CT PLEASA"/>
    <s v="conform amenajamentelor silvice"/>
    <s v="VÂLCEA"/>
    <s v="-"/>
    <s v="Tara: România; Judet: VÂLCEA; -;   -; Nr: -;"/>
    <n v="1994"/>
    <n v="119839"/>
    <n v="38"/>
    <s v="in administrare"/>
    <s v="HG 982/1998;HG 1344/2011; HG 478/ 24-IUN-15;HG.478/24-IUN-15;OUG.1 din 04/01/2017;HG.354/18.05.2017;OUG.68 din 06/11/2019;HG.846/08.10.2020"/>
    <s v="imobil"/>
    <s v="Lungime albie corectată/consolidată=1,2 km;"/>
  </r>
  <r>
    <x v="6959"/>
    <s v="8.04.04"/>
    <m/>
    <m/>
    <s v="DAF ANINOASA"/>
    <s v="conform amenajamentelor silvice"/>
    <s v="VÂLCEA"/>
    <s v="-"/>
    <s v="Tara: România; Judet: VÂLCEA; -;   -; Nr: -;"/>
    <n v="1995"/>
    <n v="20229"/>
    <n v="38"/>
    <s v="in administrare"/>
    <s v="HG 982/1998;HG 1344/2011; HG 478/ 24-IUN-15;HG.478/24-IUN-15;OUG.1 din 04/01/2017;HG.354/18.05.2017;OUG.68 din 06/11/2019"/>
    <s v="imobil"/>
    <s v="Lungime=3,5 Km;Suprafeţe= ha;CF= ;"/>
  </r>
  <r>
    <x v="6960"/>
    <s v="8.04.04"/>
    <m/>
    <m/>
    <s v="DAF VALEA RUZII"/>
    <s v="conform amenajamentelor silvice"/>
    <s v="VÂLCEA"/>
    <s v="-"/>
    <s v="Tara: România; Judet: VÂLCEA; -;   -; Nr: -;"/>
    <n v="1980"/>
    <n v="4341"/>
    <n v="38"/>
    <s v="in administrare"/>
    <s v="HG 982/1998;HG 1344/2011; HG 478/ 24-IUN-15;HG.478/24-IUN-15;OUG.1 din 04/01/2017;OUG.68 din 06/11/2019"/>
    <s v="imobil"/>
    <s v="Lungime=1,2 Km;Suprafeţe= ha;CF= ;"/>
  </r>
  <r>
    <x v="6961"/>
    <s v="8.30.01"/>
    <m/>
    <m/>
    <s v="CT TOPOLOG VERSANT DREPT"/>
    <s v="conform amenajamentelor silvice"/>
    <s v="VÂLCEA"/>
    <s v="-"/>
    <s v="Tara: România; Judet: VÂLCEA; -;   -; Nr: -;"/>
    <n v="1986"/>
    <n v="22940"/>
    <n v="38"/>
    <s v="in administrare"/>
    <s v="HG 982/1998;HG 1344/2011; HG 478/ 24-IUN-15;HG.478/24-IUN-15;OUG.1 din 04/01/2017;HG.354/18.05.2017;OUG.68 din 06/11/2019;HG.846/08.10.2020"/>
    <s v="imobil"/>
    <s v="Lungime albie corectată/consolidată=3,5 km;"/>
  </r>
  <r>
    <x v="6962"/>
    <s v="8.04.04"/>
    <m/>
    <m/>
    <s v="DAF ORAVITA SEACA"/>
    <s v="conform amenajamentelor silvice"/>
    <s v="CARAŞ-SEVERIN"/>
    <s v="Berzasca"/>
    <s v="Tara: România; Judet: CARAŞ-SEVERIN;Com Berzasca;   -; Nr: -;"/>
    <n v="1987"/>
    <n v="4537"/>
    <n v="11"/>
    <s v="in administrare"/>
    <s v="HG 982/1998;HG 1344/2011; HG 478/ 24-IUN-15;HG.478/24-IUN-15;OUG.1 din 04/01/2017;HG.354/18.05.2017;OUG.68 din 06/11/2019"/>
    <s v="imobil"/>
    <s v="Lungime=4,5 Km;Suprafeţe=0,27 ha;CF= ;"/>
  </r>
  <r>
    <x v="6963"/>
    <s v="8.04.04"/>
    <m/>
    <m/>
    <s v="DRUM POLEVINII-TISA-POTOC"/>
    <s v="conform amenajamentelor silvice"/>
    <s v="CARAŞ-SEVERIN"/>
    <s v="-"/>
    <s v="Tara: România; Judet: CARAŞ-SEVERIN; -;   -; Nr: -;"/>
    <n v="1262"/>
    <n v="31902"/>
    <n v="11"/>
    <s v="in administrare"/>
    <s v="HG 982/1998;HG 1344/2011;OUG.1 din 04/01/2017;HG.354/18.05.2017;OUG.68 din 06/11/2019"/>
    <s v="imobil"/>
    <s v="Lungime= Km;Suprafeţe= ha;CF= ;"/>
  </r>
  <r>
    <x v="6964"/>
    <s v="8.30.01"/>
    <m/>
    <m/>
    <s v="TORENŢI"/>
    <s v="conform amenajamentelor silvice"/>
    <s v="CARAŞ-SEVERIN"/>
    <s v="-"/>
    <s v="Tara: România; Judet: CARAŞ-SEVERIN; -;   -; Nr: -;"/>
    <n v="993"/>
    <n v="6449"/>
    <n v="11"/>
    <s v="in administrare"/>
    <s v="HG 982/1998;HG 1344/2011;OUG.1 din 04/01/2017;HG.354/18.05.2017;OUG.68 din 06/11/2019;HG.846/08.10.2020"/>
    <s v="imobil"/>
    <s v="Lungime albie corectată/consolidată=0,07 km;"/>
  </r>
  <r>
    <x v="6965"/>
    <s v="8.30.01"/>
    <m/>
    <m/>
    <s v="CASCADE PODITE 130ML"/>
    <s v="conform amenajamentelor silvice"/>
    <s v="CARAŞ-SEVERIN"/>
    <s v="-"/>
    <s v="Tara: România; Judet: CARAŞ-SEVERIN; -;   -; Nr: -;"/>
    <n v="1290"/>
    <n v="8545"/>
    <n v="11"/>
    <s v="in administrare"/>
    <s v="HG 982/1998;HG 1344/2011;OUG.1 din 04/01/2017;HG.354/18.05.2017;OUG.68 din 06/11/2019;HG.846/08.10.2020"/>
    <s v="imobil"/>
    <s v="Lungime albie corectată/consolidată=0,13 km;"/>
  </r>
  <r>
    <x v="6966"/>
    <s v="8.04.04"/>
    <m/>
    <m/>
    <s v="COASTA MOLIDU"/>
    <s v="conform amenajamentelor silvice"/>
    <s v="CARAŞ-SEVERIN"/>
    <s v="-"/>
    <s v="Tara: România; Judet: CARAŞ-SEVERIN; -;   -; Nr: -;"/>
    <n v="1280"/>
    <n v="21534"/>
    <n v="11"/>
    <s v="in administrare"/>
    <s v="HG 982/1998;HG 1344/2011;OUG.1 din 04/01/2017;HG.354/18.05.2017;OUG.68 din 06/11/2019"/>
    <s v="imobil"/>
    <s v="Lungime= Km;Suprafeţe= ha;CF= ;"/>
  </r>
  <r>
    <x v="6967"/>
    <s v="8.04.04"/>
    <m/>
    <m/>
    <s v="VALEA SEACA"/>
    <s v="conform amenajamentelor silvice"/>
    <s v="CARAŞ-SEVERIN"/>
    <s v="-"/>
    <s v="Tara: România; Judet: CARAŞ-SEVERIN; -;   -; Nr: -;"/>
    <n v="1272"/>
    <n v="370"/>
    <n v="11"/>
    <s v="in administrare"/>
    <s v="HG 982/1998;HG 1344/2011;OUG.1 din 04/01/2017;HG.354/18.05.2017;OUG.68 din 06/11/2019"/>
    <s v="imobil"/>
    <s v="Lungime= Km;Suprafeţe= ha;CF= ;"/>
  </r>
  <r>
    <x v="6968"/>
    <s v="8.04.04"/>
    <m/>
    <m/>
    <s v="BREAZOVA 2"/>
    <s v="conform amenajamentelor silvice"/>
    <s v="CARAŞ-SEVERIN"/>
    <s v="-"/>
    <s v="Tara: România; Judet: CARAŞ-SEVERIN; -;   -; Nr: -;"/>
    <n v="1271"/>
    <n v="6779"/>
    <n v="11"/>
    <s v="in administrare"/>
    <s v="HG 982/1998;HG 1344/2011;OUG.1 din 04/01/2017;HG.354/18.05.2017;OUG.68 din 06/11/2019"/>
    <s v="imobil"/>
    <s v="Lungime= Km;Suprafeţe= ha;CF= ;"/>
  </r>
  <r>
    <x v="6969"/>
    <s v="8.04.04"/>
    <m/>
    <m/>
    <s v="COPIII ARSI"/>
    <s v="conform amenajamentelor silvice"/>
    <s v="CARAŞ-SEVERIN"/>
    <s v="-"/>
    <s v="Tara: România; Judet: CARAŞ-SEVERIN; -;   -; Nr: -;"/>
    <n v="1271"/>
    <n v="823"/>
    <n v="11"/>
    <s v="in administrare"/>
    <s v="HG 982/1998;HG 1344/2011;OUG.1 din 04/01/2017;HG.354/18.05.2017;OUG.68 din 06/11/2019"/>
    <s v="imobil"/>
    <s v="Lungime= Km;Suprafeţe= ha;CF= ;"/>
  </r>
  <r>
    <x v="6970"/>
    <s v="8.04.04"/>
    <m/>
    <m/>
    <s v="GRUNIUL BUN"/>
    <s v="conform amenajamentelor silvice"/>
    <s v="CARAŞ-SEVERIN"/>
    <s v="-"/>
    <s v="Tara: România; Judet: CARAŞ-SEVERIN; -;   -; Nr: -;"/>
    <n v="1270"/>
    <n v="4739"/>
    <n v="11"/>
    <s v="in administrare"/>
    <s v="HG 982/1998;HG 1344/2011;OUG.1 din 04/01/2017;HG.354/18.05.2017;OUG.68 din 06/11/2019"/>
    <s v="imobil"/>
    <s v="Lungime= Km;Suprafeţe= ha;CF= ;"/>
  </r>
  <r>
    <x v="6971"/>
    <s v="8.04.04"/>
    <m/>
    <m/>
    <s v="BOLNOVAT GOZNA"/>
    <s v="conform amenajamentelor silvice"/>
    <s v="CARAŞ-SEVERIN"/>
    <s v="-"/>
    <s v="Tara: România; Judet: CARAŞ-SEVERIN; -;   -; Nr: -;"/>
    <n v="1284"/>
    <n v="4777"/>
    <n v="11"/>
    <s v="in administrare"/>
    <s v="HG 982/1998;HG 1344/2011;OUG.1 din 04/01/2017;HG.354/18.05.2017;OUG.68 din 06/11/2019"/>
    <s v="imobil"/>
    <s v="Lungime= Km;Suprafeţe= ha;CF= ;"/>
  </r>
  <r>
    <x v="6972"/>
    <s v="8.04.04"/>
    <m/>
    <m/>
    <s v="COASTA VALIUG"/>
    <s v="conform amenajamentelor silvice"/>
    <s v="CARAŞ-SEVERIN"/>
    <s v="-"/>
    <s v="Tara: România; Judet: CARAŞ-SEVERIN; -;   -; Nr: -;"/>
    <n v="1271"/>
    <n v="7942"/>
    <n v="11"/>
    <s v="in administrare"/>
    <s v="HG 982/1998;HG 1344/2011;OUG.1 din 04/01/2017;HG.354/18.05.2017;OUG.68 din 06/11/2019"/>
    <s v="imobil"/>
    <s v="Lungime= Km;Suprafeţe= ha;CF= ;"/>
  </r>
  <r>
    <x v="6973"/>
    <s v="8.04.04"/>
    <m/>
    <m/>
    <s v="IZVOARELE BIRZAVEI"/>
    <s v="conform amenajamentelor silvice"/>
    <s v="CARAŞ-SEVERIN"/>
    <s v="-"/>
    <s v="Tara: România; Judet: CARAŞ-SEVERIN; -;   -; Nr: -;"/>
    <n v="1271"/>
    <n v="642"/>
    <n v="11"/>
    <s v="in administrare"/>
    <s v="HG 982/1998;HG 1344/2011;OUG.1 din 04/01/2017;HG.354/18.05.2017;OUG.68 din 06/11/2019"/>
    <s v="imobil"/>
    <s v="Lungime= Km;Suprafeţe= ha;CF= ;"/>
  </r>
  <r>
    <x v="6974"/>
    <s v="8.04.04"/>
    <m/>
    <m/>
    <s v="MURGILA"/>
    <s v="conform amenajamentelor silvice"/>
    <s v="CARAŞ-SEVERIN"/>
    <s v="-"/>
    <s v="Tara: România; Judet: CARAŞ-SEVERIN; -;   -; Nr: -;"/>
    <n v="1275"/>
    <n v="20851"/>
    <n v="11"/>
    <s v="in administrare"/>
    <s v="HG 982/1998;HG 1344/2011;OUG.1 din 04/01/2017;HG.354/18.05.2017;OUG.68 din 06/11/2019"/>
    <s v="imobil"/>
    <s v="Lungime= Km;Suprafeţe= ha;CF= ;"/>
  </r>
  <r>
    <x v="6975"/>
    <s v="8.04.04"/>
    <m/>
    <m/>
    <s v="DAF CERNOVAT 1"/>
    <s v="conform amenajamentelor silvice"/>
    <s v="CARAŞ-SEVERIN"/>
    <s v="Bocşa"/>
    <s v="Tara: România; Judet: CARAŞ-SEVERIN;Orş Bocşa;   -; Nr: -;"/>
    <n v="1972"/>
    <n v="57733"/>
    <n v="11"/>
    <s v="in administrare"/>
    <s v="HG 982/1998;HG 1344/2011; HG 478/ 24-IUN-15;HG.478/24-IUN-15;OUG.1 din 04/01/2017;HG.354/18.05.2017;OUG.68 din 06/11/2019"/>
    <s v="imobil"/>
    <s v="Lungime=4,0 Km;Suprafeţe=2,88 ha;CF= ;"/>
  </r>
  <r>
    <x v="6976"/>
    <s v="8.04.04"/>
    <m/>
    <m/>
    <s v="DRUM ACCES BARAJ"/>
    <s v="conform amenajamentelor silvice"/>
    <s v="CARAŞ-SEVERIN"/>
    <s v="-"/>
    <s v="Tara: România; Judet: CARAŞ-SEVERIN; -;   -; Nr: -;"/>
    <n v="1271"/>
    <n v="85028"/>
    <n v="11"/>
    <s v="in administrare"/>
    <s v="HG 982/1998;HG 1344/2011;OUG.1 din 04/01/2017;HG.354/18.05.2017;OUG.68 din 06/11/2019"/>
    <s v="imobil"/>
    <s v="Lungime= Km;Suprafeţe= ha;CF= ;"/>
  </r>
  <r>
    <x v="6977"/>
    <s v="8.04.04"/>
    <m/>
    <m/>
    <s v="DRUM VERNIC"/>
    <s v="conform amenajamentelor silvice"/>
    <s v="CARAŞ-SEVERIN"/>
    <s v="-"/>
    <s v="Tara: România; Judet: CARAŞ-SEVERIN; -;   -; Nr: -;"/>
    <n v="1285"/>
    <n v="295088"/>
    <n v="11"/>
    <s v="in administrare"/>
    <s v="HG 982/1998;HG 1344/2011;OUG.1 din 04/01/2017;HG.354/18.05.2017;OUG.68 din 06/11/2019"/>
    <s v="imobil"/>
    <s v="Lungime= Km;Suprafeţe= ha;CF= ;"/>
  </r>
  <r>
    <x v="6978"/>
    <s v="8.04.04"/>
    <m/>
    <m/>
    <s v="DRUM BICHISTIN"/>
    <s v="conform amenajamentelor silvice"/>
    <s v="CARAŞ-SEVERIN"/>
    <s v="-"/>
    <s v="Tara: România; Judet: CARAŞ-SEVERIN; -;   -; Nr: -;"/>
    <n v="1263"/>
    <n v="91087"/>
    <n v="11"/>
    <s v="in administrare"/>
    <s v="HG 982/1998;HG 1344/2011;OUG.1 din 04/01/2017;HG.354/18.05.2017;OUG.68 din 06/11/2019"/>
    <s v="imobil"/>
    <s v="Lungime= Km;Suprafeţe= ha;CF= ;"/>
  </r>
  <r>
    <x v="6979"/>
    <s v="8.04.04"/>
    <m/>
    <m/>
    <s v="DRUM OGASUL CIMPULUI"/>
    <s v="conform amenajamentelor silvice"/>
    <s v="CARAŞ-SEVERIN"/>
    <s v="-"/>
    <s v="Tara: România; Judet: CARAŞ-SEVERIN; -;   -; Nr: -;"/>
    <n v="1270"/>
    <n v="20479"/>
    <n v="11"/>
    <s v="in administrare"/>
    <s v="HG 982/1998;HG 1344/2011;OUG.1 din 04/01/2017;HG.354/18.05.2017;OUG.68 din 06/11/2019"/>
    <s v="imobil"/>
    <s v="Lungime= Km;Suprafeţe= ha;CF= ;"/>
  </r>
  <r>
    <x v="6980"/>
    <s v="8.04.04"/>
    <m/>
    <m/>
    <s v="DRUM STIRNIC"/>
    <s v="conform amenajamentelor silvice"/>
    <s v="CARAŞ-SEVERIN"/>
    <s v="-"/>
    <s v="Tara: România; Judet: CARAŞ-SEVERIN; -;   -; Nr: -;"/>
    <n v="1270"/>
    <n v="1173"/>
    <n v="11"/>
    <s v="in administrare"/>
    <s v="HG 982/1998;HG 1344/2011;OUG.1 din 04/01/2017;HG.354/18.05.2017;OUG.68 din 06/11/2019"/>
    <s v="imobil"/>
    <s v="Lungime= Km;Suprafeţe= ha;CF= ;"/>
  </r>
  <r>
    <x v="6981"/>
    <s v="8.04.04"/>
    <m/>
    <m/>
    <s v="DRUM CARASOVA"/>
    <s v="conform amenajamentelor silvice"/>
    <s v="CARAŞ-SEVERIN"/>
    <s v="-"/>
    <s v="Tara: România; Judet: CARAŞ-SEVERIN; -;   -; Nr: -;"/>
    <n v="1274"/>
    <n v="9554"/>
    <n v="11"/>
    <s v="in administrare"/>
    <s v="HG 982/1998;HG 1344/2011;OUG.1 din 04/01/2017;HG.354/18.05.2017;OUG.68 din 06/11/2019"/>
    <s v="imobil"/>
    <s v="Lungime= Km;Suprafeţe= ha;CF= ;"/>
  </r>
  <r>
    <x v="6982"/>
    <s v="8.04.04"/>
    <m/>
    <m/>
    <s v="DRUM OGASUL FRASIN"/>
    <s v="conform amenajamentelor silvice"/>
    <s v="CARAŞ-SEVERIN"/>
    <s v="-"/>
    <s v="Tara: România; Judet: CARAŞ-SEVERIN; -;   -; Nr: -;"/>
    <n v="1273"/>
    <n v="4407"/>
    <n v="11"/>
    <s v="in administrare"/>
    <s v="HG 982/1998;HG 1344/2011;OUG.1 din 04/01/2017;HG.354/18.05.2017;OUG.68 din 06/11/2019"/>
    <s v="imobil"/>
    <s v="Lungime= Km;Suprafeţe= ha;CF= ;"/>
  </r>
  <r>
    <x v="6983"/>
    <s v="8.04.04"/>
    <m/>
    <m/>
    <s v="DRUM PIETROSU"/>
    <s v="conform amenajamentelor silvice"/>
    <s v="CARAŞ-SEVERIN"/>
    <s v="-"/>
    <s v="Tara: România; Judet: CARAŞ-SEVERIN; -;   -; Nr: -;"/>
    <n v="1274"/>
    <n v="3738"/>
    <n v="11"/>
    <s v="in administrare"/>
    <s v="HG 982/1998;HG 1344/2011;OUG.1 din 04/01/2017;HG.354/18.05.2017;OUG.68 din 06/11/2019"/>
    <s v="imobil"/>
    <s v="Lungime= Km;Suprafeţe= ha;CF= ;"/>
  </r>
  <r>
    <x v="6984"/>
    <s v="8.04.04"/>
    <m/>
    <m/>
    <s v="DAF TOGANEASA"/>
    <s v="conform amenajamentelor silvice"/>
    <s v="CARAŞ-SEVERIN"/>
    <s v="-"/>
    <s v="Tara: România; Judet: CARAŞ-SEVERIN; -;   -; Nr: -;"/>
    <n v="1980"/>
    <n v="25773"/>
    <n v="11"/>
    <s v="in administrare"/>
    <s v="HG 982/1998;HG 1344/2011; HG 478/ 24-IUN-15;HG.478/24-IUN-15;OUG.1 din 04/01/2017;HG.354/18.05.2017;OUG.68 din 06/11/2019"/>
    <s v="imobil"/>
    <s v="Lungime= Km;Suprafeţe= ha;CF= ;"/>
  </r>
  <r>
    <x v="6985"/>
    <s v="8.04.04"/>
    <m/>
    <m/>
    <s v="DRUM FORESTIER RUDARIA"/>
    <s v="conform amenajamentelor silvice"/>
    <s v="CARAŞ-SEVERIN"/>
    <s v="-"/>
    <s v="Tara: România; Judet: CARAŞ-SEVERIN; -;   -; Nr: -;"/>
    <n v="1264"/>
    <n v="3501421"/>
    <n v="11"/>
    <s v="in administrare"/>
    <s v="HG 982/1998;HG 1344/2011;OUG.1 din 04/01/2017;HG.354/18.05.2017;OUG.68 din 06/11/2019"/>
    <s v="imobil"/>
    <s v="Lungime= Km;Suprafeţe= ha;CF= ;"/>
  </r>
  <r>
    <x v="6986"/>
    <s v="8.04.04"/>
    <m/>
    <m/>
    <s v="DRUM FOREST.CIRNEALA"/>
    <s v="conform amenajamentelor silvice"/>
    <s v="CARAŞ-SEVERIN"/>
    <s v="-"/>
    <s v="Tara: România; Judet: CARAŞ-SEVERIN; -;   -; Nr: -;"/>
    <n v="1269"/>
    <n v="164493"/>
    <n v="11"/>
    <s v="in administrare"/>
    <s v="HG 982/1998;HG 1344/2011;OUG.1 din 04/01/2017;HG.354/18.05.2017;OUG.68 din 06/11/2019"/>
    <s v="imobil"/>
    <s v="Lungime= Km;Suprafeţe= ha;CF= ;"/>
  </r>
  <r>
    <x v="6987"/>
    <s v="8.04.04"/>
    <m/>
    <m/>
    <s v="DAF CIRNEALA"/>
    <s v="conform amenajamentelor silvice"/>
    <s v="CARAŞ-SEVERIN"/>
    <s v="Anina"/>
    <s v="Tara: România; Judet: CARAŞ-SEVERIN;Orş Anina;   -; Nr: -;"/>
    <n v="1968"/>
    <n v="23417"/>
    <n v="11"/>
    <s v="in administrare"/>
    <s v="HG 982/1998;HG 1344/2011; HG 478/ 24-IUN-15;HG.478/24-IUN-15;OUG.1 din 04/01/2017;HG.354/18.05.2017;OUG.68 din 06/11/2019"/>
    <s v="imobil"/>
    <s v="Lungime=18,0 Km;Suprafeţe= ha;CF= ;"/>
  </r>
  <r>
    <x v="6988"/>
    <s v="8.04.04"/>
    <m/>
    <m/>
    <s v="DAF POD UTERIS"/>
    <s v="conform amenajamentelor silvice"/>
    <s v="CARAŞ-SEVERIN"/>
    <s v="Anina"/>
    <s v="Tara: România; Judet: CARAŞ-SEVERIN;Orş Anina;   -; Nr: -;"/>
    <n v="1967"/>
    <n v="686"/>
    <n v="11"/>
    <s v="in administrare"/>
    <s v="HG 982/1998;HG 1344/2011; HG 478/ 24-IUN-15;HG.478/24-IUN-15;OUG.1 din 04/01/2017;HG.354/18.05.2017;OUG.68 din 06/11/2019"/>
    <s v="imobil"/>
    <s v="Lungime=7,0 Km;Suprafeţe= ha;CF= ;"/>
  </r>
  <r>
    <x v="6989"/>
    <s v="8.04.04"/>
    <m/>
    <m/>
    <s v="DRUM FORESTIER RUDARIA MARE"/>
    <s v="conform amenajamentelor silvice"/>
    <s v="CARAŞ-SEVERIN"/>
    <s v="-"/>
    <s v="Tara: România; Judet: CARAŞ-SEVERIN; -;   -; Nr: -;"/>
    <n v="1265"/>
    <n v="322697"/>
    <n v="11"/>
    <s v="in administrare"/>
    <s v="HG 982/1998;HG 1344/2011;OUG.1 din 04/01/2017;HG.354/18.05.2017;OUG.68 din 06/11/2019"/>
    <s v="imobil"/>
    <s v="Lungime= Km;Suprafeţe= ha;CF= ;"/>
  </r>
  <r>
    <x v="6990"/>
    <s v="8.04.04"/>
    <m/>
    <m/>
    <s v="DRUM BRUSNICUL SEC"/>
    <s v="conform amenajamentelor silvice"/>
    <s v="CARAŞ-SEVERIN"/>
    <s v="-"/>
    <s v="Tara: România; Judet: CARAŞ-SEVERIN; -;   -; Nr: -;"/>
    <n v="1268"/>
    <n v="431049"/>
    <n v="11"/>
    <s v="in administrare"/>
    <s v="HG 982/1998;HG 1344/2011;OUG.1 din 04/01/2017;HG.354/18.05.2017;OUG.68 din 06/11/2019"/>
    <s v="imobil"/>
    <s v="Lungime= Km;Suprafeţe= ha;CF= ;"/>
  </r>
  <r>
    <x v="6991"/>
    <s v="8.04.04"/>
    <m/>
    <m/>
    <s v="DAF  LISAVA"/>
    <s v="conform amenajamentelor silvice"/>
    <s v="CARAŞ-SEVERIN"/>
    <s v="Oraviţa"/>
    <s v="Tara: România; Judet: CARAŞ-SEVERIN;Orş Oraviţa;   -; Nr: -;"/>
    <n v="1965"/>
    <n v="228592"/>
    <n v="11"/>
    <s v="in administrare"/>
    <s v="HG 982/1998;HG 1344/2011; HG 478/ 24-IUN-15;HG.478/24-IUN-15;OUG.1 din 04/01/2017;HG.354/18.05.2017;OUG.68 din 06/11/2019"/>
    <s v="imobil"/>
    <s v="Lungime=7,0 Km;Suprafeţe=2,7 ha;CF= ;"/>
  </r>
  <r>
    <x v="6992"/>
    <s v="8.04.04"/>
    <m/>
    <m/>
    <s v="DRUM OGASUL VULPII-BOISTE"/>
    <s v="conform amenajamentelor silvice"/>
    <s v="CARAŞ-SEVERIN"/>
    <s v="-"/>
    <s v="Tara: România; Judet: CARAŞ-SEVERIN; -;   -; Nr: -;"/>
    <n v="1269"/>
    <n v="84202"/>
    <n v="11"/>
    <s v="in administrare"/>
    <s v="HG 982/1998;HG 1344/2011;OUG.1 din 04/01/2017;HG.354/18.05.2017;OUG.68 din 06/11/2019"/>
    <s v="imobil"/>
    <s v="Lungime= Km;Suprafeţe= ha;CF= ;"/>
  </r>
  <r>
    <x v="6993"/>
    <s v="8.04.04"/>
    <m/>
    <m/>
    <s v="DRUM RUNCEA BOISTE"/>
    <s v="conform amenajamentelor silvice"/>
    <s v="CARAŞ-SEVERIN"/>
    <s v="-"/>
    <s v="Tara: România; Judet: CARAŞ-SEVERIN; -;   -; Nr: -;"/>
    <n v="1269"/>
    <n v="294995"/>
    <n v="11"/>
    <s v="in administrare"/>
    <s v="HG 982/1998;HG 1344/2011;OUG.1 din 04/01/2017;HG.354/18.05.2017;OUG.68 din 06/11/2019"/>
    <s v="imobil"/>
    <s v="Lungime= Km;Suprafeţe= ha;CF= ;"/>
  </r>
  <r>
    <x v="6994"/>
    <s v="8.04.04"/>
    <m/>
    <m/>
    <s v="DRUM OGASUL CERBULUI"/>
    <s v="conform amenajamentelor silvice"/>
    <s v="CARAŞ-SEVERIN"/>
    <s v="-"/>
    <s v="Tara: România; Judet: CARAŞ-SEVERIN; -;   -; Nr: -;"/>
    <n v="1268"/>
    <n v="196231"/>
    <n v="11"/>
    <s v="in administrare"/>
    <s v="HG 982/1998;HG 1344/2011;OUG.1 din 04/01/2017;HG.354/18.05.2017;OUG.68 din 06/11/2019"/>
    <s v="imobil"/>
    <s v="Lungime= Km;Suprafeţe= ha;CF= ;"/>
  </r>
  <r>
    <x v="6995"/>
    <s v="8.04.04"/>
    <m/>
    <m/>
    <s v="DRUM LINDINA DOIA"/>
    <s v="conform amenajamentelor silvice"/>
    <s v="CARAŞ-SEVERIN"/>
    <s v="-"/>
    <s v="Tara: România; Judet: CARAŞ-SEVERIN; -;   -; Nr: -;"/>
    <n v="1272"/>
    <n v="9101"/>
    <n v="11"/>
    <s v="in administrare"/>
    <s v="HG 982/1998;HG 1344/2011;OUG.1 din 04/01/2017;HG.354/18.05.2017;OUG.68 din 06/11/2019"/>
    <s v="imobil"/>
    <s v="Lungime= Km;Suprafeţe= ha;CF= ;"/>
  </r>
  <r>
    <x v="6996"/>
    <s v="8.04.04"/>
    <m/>
    <m/>
    <s v="DAF JIDOVEANCA"/>
    <s v="conform amenajamentelor silvice"/>
    <s v="CARAŞ-SEVERIN"/>
    <s v="Berzasca"/>
    <s v="Tara: România; Judet: CARAŞ-SEVERIN;Com Berzasca;   -; Nr: -;"/>
    <n v="1980"/>
    <n v="306"/>
    <n v="11"/>
    <s v="in administrare"/>
    <s v="HG 982/1998;HG 1344/2011; HG 478/ 24-IUN-15;HG.478/24-IUN-15;OUG.1 din 04/01/2017;HG.354/18.05.2017;OUG.68 din 06/11/2019"/>
    <s v="imobil"/>
    <s v="Lungime= Km;Suprafeţe= ha;CF= ;"/>
  </r>
  <r>
    <x v="6997"/>
    <s v="8.04.04"/>
    <m/>
    <m/>
    <s v="DRUM PRELUNGIRE VELICA RECA"/>
    <s v="conform amenajamentelor silvice"/>
    <s v="CARAŞ-SEVERIN"/>
    <s v="-"/>
    <s v="Tara: România; Judet: CARAŞ-SEVERIN; -;   -; Nr: -;"/>
    <n v="1272"/>
    <n v="948"/>
    <n v="11"/>
    <s v="in administrare"/>
    <s v="HG 982/1998;HG 1344/2011;OUG.1 din 04/01/2017;HG.354/18.05.2017;OUG.68 din 06/11/2019"/>
    <s v="imobil"/>
    <s v="Lungime= Km;Suprafeţe= ha;CF= ;"/>
  </r>
  <r>
    <x v="6998"/>
    <s v="8.04.04"/>
    <m/>
    <m/>
    <s v="DRUM CRAIOVA HERCULANE"/>
    <s v="conform amenajamentelor silvice"/>
    <s v="CARAŞ-SEVERIN"/>
    <s v="-"/>
    <s v="Tara: România; Judet: CARAŞ-SEVERIN; -;   -; Nr: -;"/>
    <n v="1269"/>
    <n v="2570791"/>
    <n v="11"/>
    <s v="in administrare"/>
    <s v="HG 982/1998;HG 1344/2011;OUG.1 din 04/01/2017;HG.354/18.05.2017;OUG.68 din 06/11/2019"/>
    <s v="imobil"/>
    <s v="Lungime= Km;Suprafeţe= ha;CF= ;"/>
  </r>
  <r>
    <x v="6999"/>
    <s v="8.04.04"/>
    <m/>
    <m/>
    <s v="DRUM VALEA CRAIOVEI"/>
    <s v="conform amenajamentelor silvice"/>
    <s v="CARAŞ-SEVERIN"/>
    <s v="-"/>
    <s v="Tara: România; Judet: CARAŞ-SEVERIN; -;   -; Nr: -;"/>
    <n v="1272"/>
    <n v="1047582"/>
    <n v="11"/>
    <s v="in administrare"/>
    <s v="HG 982/1998;HG 1344/2011;OUG.1 din 04/01/2017;HG.354/18.05.2017;OUG.68 din 06/11/2019"/>
    <s v="imobil"/>
    <s v="Lungime= Km;Suprafeţe= ha;CF= ;"/>
  </r>
  <r>
    <x v="7000"/>
    <s v="8.04.04"/>
    <m/>
    <m/>
    <s v="DRUM VALEA CRAIOVEI -HOMU"/>
    <s v="conform amenajamentelor silvice"/>
    <s v="CARAŞ-SEVERIN"/>
    <s v="-"/>
    <s v="Tara: România; Judet: CARAŞ-SEVERIN; -;   -; Nr: -;"/>
    <n v="1283"/>
    <n v="668374"/>
    <n v="11"/>
    <s v="in administrare"/>
    <s v="HG 982/1998;HG 1344/2011;OUG.1 din 04/01/2017;HG.354/18.05.2017;OUG.68 din 06/11/2019"/>
    <s v="imobil"/>
    <s v="Lungime= Km;Suprafeţe= ha;CF= ;"/>
  </r>
  <r>
    <x v="7001"/>
    <s v="8.04.04"/>
    <m/>
    <m/>
    <s v="DRUM CRAIOVITA"/>
    <s v="conform amenajamentelor silvice"/>
    <s v="CARAŞ-SEVERIN"/>
    <s v="-"/>
    <s v="Tara: România; Judet: CARAŞ-SEVERIN; -;   -; Nr: -;"/>
    <n v="1289"/>
    <n v="11062"/>
    <n v="11"/>
    <s v="in administrare"/>
    <s v="HG 982/1998;HG 1344/2011;OUG.1 din 04/01/2017;HG.354/18.05.2017;OUG.68 din 06/11/2019"/>
    <s v="imobil"/>
    <s v="Lungime= Km;Suprafeţe= ha;CF= ;"/>
  </r>
  <r>
    <x v="7002"/>
    <s v="8.04.04"/>
    <m/>
    <m/>
    <s v="DRUM TOPENIA"/>
    <s v="conform amenajamentelor silvice"/>
    <s v="CARAŞ-SEVERIN"/>
    <s v="-"/>
    <s v="Tara: România; Judet: CARAŞ-SEVERIN; -;   -; Nr: -;"/>
    <n v="1265"/>
    <n v="3806520"/>
    <n v="11"/>
    <s v="in administrare"/>
    <s v="HG 982/1998;HG 1344/2011;OUG.1 din 04/01/2017;HG.354/18.05.2017;OUG.68 din 06/11/2019"/>
    <s v="imobil"/>
    <s v="Lungime= Km;Suprafeţe= ha;CF= ;"/>
  </r>
  <r>
    <x v="7003"/>
    <s v="8.04.04"/>
    <m/>
    <m/>
    <s v="DRUM IAUNA MICA"/>
    <s v="conform amenajamentelor silvice"/>
    <s v="CARAŞ-SEVERIN"/>
    <s v="-"/>
    <s v="Tara: România; Judet: CARAŞ-SEVERIN; -;   -; Nr: -;"/>
    <n v="1270"/>
    <n v="118130"/>
    <n v="11"/>
    <s v="in administrare"/>
    <s v="HG 982/1998;HG 1344/2011;OUG.1 din 04/01/2017;HG.354/18.05.2017;OUG.68 din 06/11/2019"/>
    <s v="imobil"/>
    <s v="Lungime= Km;Suprafeţe= ha;CF= ;"/>
  </r>
  <r>
    <x v="7004"/>
    <s v="8.04.04"/>
    <m/>
    <m/>
    <s v="DRUM PIRIUL ALB"/>
    <s v="conform amenajamentelor silvice"/>
    <s v="CARAŞ-SEVERIN"/>
    <s v="-"/>
    <s v="Tara: România; Judet: CARAŞ-SEVERIN; -;   -; Nr: -;"/>
    <n v="1267"/>
    <n v="3282"/>
    <n v="11"/>
    <s v="in administrare"/>
    <s v="HG 982/1998;HG 1344/2011;OUG.1 din 04/01/2017;HG.354/18.05.2017;OUG.68 din 06/11/2019"/>
    <s v="imobil"/>
    <s v="Lungime= Km;Suprafeţe= ha;CF= ;"/>
  </r>
  <r>
    <x v="7005"/>
    <s v="8.04.04"/>
    <m/>
    <m/>
    <s v="DRUM LUCIDOL"/>
    <s v="conform amenajamentelor silvice"/>
    <s v="CARAŞ-SEVERIN"/>
    <s v="-"/>
    <s v="Tara: România; Judet: CARAŞ-SEVERIN; -;   -; Nr: -;"/>
    <n v="1275"/>
    <n v="5219"/>
    <n v="11"/>
    <s v="in administrare"/>
    <s v="HG 982/1998;HG 1344/2011;OUG.1 din 04/01/2017;HG.354/18.05.2017;OUG.68 din 06/11/2019"/>
    <s v="imobil"/>
    <s v="Lungime= Km;Suprafeţe= ha;CF= ;"/>
  </r>
  <r>
    <x v="7006"/>
    <s v="8.04.04"/>
    <m/>
    <m/>
    <s v="PRELUNGIRE SMOGOTIN"/>
    <s v="conform amenajamentelor silvice"/>
    <s v="CARAŞ-SEVERIN"/>
    <s v="-"/>
    <s v="Tara: România; Judet: CARAŞ-SEVERIN; -;   -; Nr: -;"/>
    <n v="172"/>
    <n v="253499"/>
    <n v="11"/>
    <s v="in administrare"/>
    <s v="HG 982/1998;HG 1344/2011;OUG.1 din 04/01/2017;HG.354/18.05.2017;OUG.68 din 06/11/2019"/>
    <s v="imobil"/>
    <s v="Lungime= Km;Suprafeţe= ha;CF= ;"/>
  </r>
  <r>
    <x v="7007"/>
    <s v="8.04.04"/>
    <m/>
    <m/>
    <s v="DRUM CALINA MICA"/>
    <s v="conform amenajamentelor silvice"/>
    <s v="CARAŞ-SEVERIN"/>
    <s v="-"/>
    <s v="Tara: România; Judet: CARAŞ-SEVERIN; -;   -; Nr: -;"/>
    <n v="1271"/>
    <n v="430"/>
    <n v="11"/>
    <s v="in administrare"/>
    <s v="HG 982/1998;HG 1344/2011;OUG.1 din 04/01/2017;HG.354/18.05.2017;OUG.68 din 06/11/2019"/>
    <s v="imobil"/>
    <s v="Lungime= Km;Suprafeţe= ha;CF= ;"/>
  </r>
  <r>
    <x v="7008"/>
    <s v="8.04.04"/>
    <m/>
    <m/>
    <s v="DRUM CENUSARUL"/>
    <s v="conform amenajamentelor silvice"/>
    <s v="CARAŞ-SEVERIN"/>
    <s v="-"/>
    <s v="Tara: România; Judet: CARAŞ-SEVERIN; -;   -; Nr: -;"/>
    <n v="1271"/>
    <n v="412"/>
    <n v="11"/>
    <s v="in administrare"/>
    <s v="HG 982/1998;HG 1344/2011;OUG.1 din 04/01/2017;OUG.68 din 06/11/2019"/>
    <s v="imobil"/>
    <s v="OCOL SILVIC TEREGOVA"/>
  </r>
  <r>
    <x v="7009"/>
    <s v="8.04.04"/>
    <m/>
    <m/>
    <s v="SORUNCU"/>
    <s v="conform amenajamentelor silvice"/>
    <s v="CARAŞ-SEVERIN"/>
    <s v="-"/>
    <s v="Tara: România; Judet: CARAŞ-SEVERIN; -;   -; Nr: -;"/>
    <n v="181"/>
    <n v="1674"/>
    <n v="11"/>
    <s v="in administrare"/>
    <s v="HG 982/1998;HG 1344/2011;OUG.1 din 04/01/2017;HG.354/18.05.2017;OUG.68 din 06/11/2019"/>
    <s v="imobil"/>
    <s v="Lungime= Km;Suprafeţe= ha;CF= ;"/>
  </r>
  <r>
    <x v="7010"/>
    <s v="8.04.04"/>
    <m/>
    <m/>
    <s v="DRUM COCINA RUSCA"/>
    <s v="conform amenajamentelor silvice"/>
    <s v="CARAŞ-SEVERIN"/>
    <s v="-"/>
    <s v="Tara: România; Judet: CARAŞ-SEVERIN; -;   -; Nr: -;"/>
    <n v="1278"/>
    <n v="4957"/>
    <n v="11"/>
    <s v="in administrare"/>
    <s v="HG 982/1998;HG 1344/2011;OUG.1 din 04/01/2017;HG.354/18.05.2017;OUG.68 din 06/11/2019"/>
    <s v="imobil"/>
    <s v="Lungime= Km;Suprafeţe= ha;CF= ;"/>
  </r>
  <r>
    <x v="7011"/>
    <s v="8.04.04"/>
    <m/>
    <m/>
    <s v="DRUM STRIMBA AXIAL"/>
    <s v="conform amenajamentelor silvice"/>
    <s v="CARAŞ-SEVERIN"/>
    <s v="-"/>
    <s v="Tara: România; Judet: CARAŞ-SEVERIN; -;   -; Nr: -;"/>
    <n v="1271"/>
    <n v="16236"/>
    <n v="11"/>
    <s v="in administrare"/>
    <s v="HG 982/1998;;OUG.1 din 04/01/2017;HG.354/18.05.2017;OUG.68 din 06/11/2019"/>
    <s v="imobil"/>
    <s v="Lungime= Km;Suprafeţe= ha;CF= ;"/>
  </r>
  <r>
    <x v="7012"/>
    <s v="8.04.04"/>
    <m/>
    <m/>
    <s v="DRUM MICOTA"/>
    <s v="conform amenajamentelor silvice"/>
    <s v="CARAŞ-SEVERIN"/>
    <s v="-"/>
    <s v="Tara: România; Judet: CARAŞ-SEVERIN; -;   -; Nr: -;"/>
    <n v="1281"/>
    <n v="22486"/>
    <n v="11"/>
    <s v="in administrare"/>
    <s v="HG 982/1998;;OUG.1 din 04/01/2017;HG.354/18.05.2017;OUG.68 din 06/11/2019"/>
    <s v="imobil"/>
    <s v="Lungime= Km;Suprafeţe= ha;CF= ;"/>
  </r>
  <r>
    <x v="7013"/>
    <s v="8.04.04"/>
    <m/>
    <m/>
    <s v="DRUM PIRIUL PORCULUI"/>
    <s v="conform amenajamentelor silvice"/>
    <s v="CARAŞ-SEVERIN"/>
    <s v="-"/>
    <s v="Tara: România; Judet: CARAŞ-SEVERIN; -;   -; Nr: -;"/>
    <n v="1292"/>
    <n v="157165"/>
    <n v="11"/>
    <s v="in administrare"/>
    <s v="HG 982/1998;HG 1344/2011;OUG.1 din 04/01/2017;HG.354/18.05.2017;OUG.68 din 06/11/2019"/>
    <s v="imobil"/>
    <s v="Lungime= Km;Suprafeţe= ha;CF= ;"/>
  </r>
  <r>
    <x v="7014"/>
    <s v="8.04.04"/>
    <m/>
    <m/>
    <s v="DRUM VALEA LUNGA"/>
    <s v="conform amenajamentelor silvice"/>
    <s v="CARAŞ-SEVERIN"/>
    <s v="-"/>
    <s v="Tara: România; Judet: CARAŞ-SEVERIN; -;   -; Nr: -;"/>
    <n v="1281"/>
    <n v="14644"/>
    <n v="11"/>
    <s v="in administrare"/>
    <s v="HG 982/1998;;OUG.1 din 04/01/2017;HG.354/18.05.2017;OUG.68 din 06/11/2019"/>
    <s v="imobil"/>
    <s v="Lungime= Km;Suprafeţe= ha;CF= ;"/>
  </r>
  <r>
    <x v="7015"/>
    <s v="8.04.04"/>
    <m/>
    <m/>
    <s v="DRUM LIVANSCHI"/>
    <s v="conform amenajamentelor silvice"/>
    <s v="CARAŞ-SEVERIN"/>
    <s v="-"/>
    <s v="Tara: România; Judet: CARAŞ-SEVERIN; -;   -; Nr: -;"/>
    <n v="1273"/>
    <n v="17346"/>
    <n v="11"/>
    <s v="in administrare"/>
    <s v="HG 982/1998;HG 1344/2011;OUG.1 din 04/01/2017;HG.354/18.05.2017;OUG.68 din 06/11/2019"/>
    <s v="imobil"/>
    <s v="Lungime= Km;Suprafeţe= ha;CF= ;"/>
  </r>
  <r>
    <x v="7016"/>
    <s v="8.04.04"/>
    <m/>
    <m/>
    <s v="DRUM PIRIU MORII"/>
    <s v="conform amenajamentelor silvice"/>
    <s v="CARAŞ-SEVERIN"/>
    <s v="-"/>
    <s v="Tara: România; Judet: CARAŞ-SEVERIN; -;   -; Nr: -;"/>
    <n v="1271"/>
    <n v="147411"/>
    <n v="11"/>
    <s v="in administrare"/>
    <s v="HG 982/1998;HG 1344/2011;OUG.1 din 04/01/2017;HG.354/18.05.2017;OUG.68 din 06/11/2019"/>
    <s v="imobil"/>
    <s v="Lungime= Km;Suprafeţe= ha;CF= ;"/>
  </r>
  <r>
    <x v="7017"/>
    <s v="8.04.04"/>
    <m/>
    <m/>
    <s v="DAF JDIMIR"/>
    <s v="conform amenajamentelor silvice"/>
    <s v="CARAŞ-SEVERIN"/>
    <s v="Oţelu Roşu"/>
    <s v="Tara: România; Judet: CARAŞ-SEVERIN;Orş Oţelu Roşu;   -; Nr: -;"/>
    <n v="1971"/>
    <n v="1318"/>
    <n v="11"/>
    <s v="in administrare"/>
    <s v="HG 982/1998;HG 1344/2011; HG 478/ 24-IUN-15;HG.478/24-IUN-15;OUG.1 din 04/01/2017;HG.354/18.05.2017;OUG.68 din 06/11/2019"/>
    <s v="imobil"/>
    <s v="Lungime=1,0 Km;Suprafeţe=0,3 ha;CF= ;"/>
  </r>
  <r>
    <x v="7018"/>
    <s v="8.04.04"/>
    <m/>
    <m/>
    <s v="DAF SUCULET"/>
    <s v="conform amenajamentelor silvice"/>
    <s v="CARAŞ-SEVERIN"/>
    <s v="Oţelu Roşu"/>
    <s v="Tara: România; Judet: CARAŞ-SEVERIN;Orş Oţelu Roşu;   -; Nr: -;"/>
    <n v="1977"/>
    <n v="45884"/>
    <n v="11"/>
    <s v="in administrare"/>
    <s v="HG 982/1998;HG 1344/2011; HG 478/ 24-IUN-15;HG.478/24-IUN-15;OUG.1 din 04/01/2017;HG.354/18.05.2017;OUG.68 din 06/11/2019"/>
    <s v="imobil"/>
    <s v="Lungime=3,6 Km;Suprafeţe=1,08 ha;CF= ;"/>
  </r>
  <r>
    <x v="7019"/>
    <s v="8.04.04"/>
    <m/>
    <m/>
    <s v="DAF PIETROASA"/>
    <s v="conform amenajamentelor silvice"/>
    <s v="CARAŞ-SEVERIN"/>
    <s v="Oţelu Roşu"/>
    <s v="Tara: România; Judet: CARAŞ-SEVERIN;Orş Oţelu Roşu;   -; Nr: -;"/>
    <n v="1972"/>
    <n v="655"/>
    <n v="11"/>
    <s v="in administrare"/>
    <s v="HG 982/1998;HG 1344/2011; HG 478/ 24-IUN-15;HG.478/24-IUN-15;OUG.1 din 04/01/2017;HG.354/18.05.2017;OUG.68 din 06/11/2019"/>
    <s v="imobil"/>
    <s v="Lungime=2,2 Km;Suprafeţe=0,77 ha;CF= ;"/>
  </r>
  <r>
    <x v="7020"/>
    <s v="8.04.04"/>
    <m/>
    <m/>
    <s v="DAF GODEANA"/>
    <s v="conform amenajamentelor silvice"/>
    <s v="CARAŞ-SEVERIN"/>
    <s v="Oţelu Roşu"/>
    <s v="Tara: România; Judet: CARAŞ-SEVERIN;Orş Oţelu Roşu;   -; Nr: -;"/>
    <n v="1971"/>
    <n v="37808"/>
    <n v="11"/>
    <s v="in administrare"/>
    <s v="HG 982/1998;HG 1344/2011; HG 478/ 24-IUN-15;HG.478/24-IUN-15;OUG.1 din 04/01/2017;HG.354/18.05.2017;OUG.68 din 06/11/2019"/>
    <s v="imobil"/>
    <s v="Lungime=2,9 Km;Suprafeţe=0,62 ha;CF= ;"/>
  </r>
  <r>
    <x v="7021"/>
    <s v="8.04.04"/>
    <m/>
    <m/>
    <s v="DRUM CERNETU MARE"/>
    <s v="conform amenajamentelor silvice"/>
    <s v="CARAŞ-SEVERIN"/>
    <s v="-"/>
    <s v="Tara: România; Judet: CARAŞ-SEVERIN; -;   -; Nr: -;"/>
    <n v="1280"/>
    <n v="80572"/>
    <n v="11"/>
    <s v="in administrare"/>
    <s v="HG 982/1998;HG 1344/2011;OUG.1 din 04/01/2017;HG.354/18.05.2017;OUG.68 din 06/11/2019"/>
    <s v="imobil"/>
    <s v="Lungime= Km;Suprafeţe= ha;CF= ;"/>
  </r>
  <r>
    <x v="7022"/>
    <s v="8.04.04"/>
    <m/>
    <m/>
    <s v="DAF VINA GROASA"/>
    <s v="conform amenajamentelor silvice"/>
    <s v="BUZĂU"/>
    <s v="-"/>
    <s v="Tara: România; Judet: BUZĂU; -;   -; Nr: -;"/>
    <n v="1982"/>
    <n v="83121"/>
    <n v="10"/>
    <s v="in administrare"/>
    <s v="HG 982/1998;HG 1344/2011;OUG.1 din 04/01/2017;HG.354/18.05.2017;OUG.68 din 06/11/2019"/>
    <s v="imobil"/>
    <s v="Lungime= Km;Suprafeţe= ha;CF= ;"/>
  </r>
  <r>
    <x v="7023"/>
    <s v="8.04.04"/>
    <m/>
    <m/>
    <s v="DAF PRELUNGIRE FINTINITA"/>
    <s v="conform amenajamentelor silvice"/>
    <s v="BUZĂU"/>
    <s v="-"/>
    <s v="Tara: România; Judet: BUZĂU; -;   -; Nr: -;"/>
    <n v="1985"/>
    <n v="77140"/>
    <n v="10"/>
    <s v="in administrare"/>
    <s v="HG 982/1998;HG 1344/2011;OUG.1 din 04/01/2017;HG.354/18.05.2017;OUG.68 din 06/11/2019"/>
    <s v="imobil"/>
    <s v="Lungime= Km;Suprafeţe= ha;CF= ;"/>
  </r>
  <r>
    <x v="7024"/>
    <s v="8.04.04"/>
    <m/>
    <m/>
    <s v="DAF SINDRILARIE"/>
    <s v="conform amenajamentelor silvice"/>
    <s v="BUZĂU"/>
    <s v="-"/>
    <s v="Tara: România; Judet: BUZĂU; -;   -; Nr: -;"/>
    <n v="1986"/>
    <n v="52617"/>
    <n v="10"/>
    <s v="in administrare"/>
    <s v="HG 982/1998;HG 1344/2011;OUG.1 din 04/01/2017;HG.354/18.05.2017;OUG.68 din 06/11/2019"/>
    <s v="imobil"/>
    <s v="Lungime= Km;Suprafeţe= ha;CF= ;"/>
  </r>
  <r>
    <x v="7025"/>
    <s v="8.04.04"/>
    <m/>
    <m/>
    <s v="DAF CIRESU BRAGA"/>
    <s v="conform amenajamentelor silvice"/>
    <s v="BUZĂU"/>
    <s v="-"/>
    <s v="Tara: România; Judet: BUZĂU; -;   -; Nr: -;"/>
    <n v="1997"/>
    <n v="78550"/>
    <n v="10"/>
    <s v="in administrare"/>
    <s v="HG 982/1998;HG 1344/2011;OUG.1 din 04/01/2017;HG.354/18.05.2017;OUG.68 din 06/11/2019"/>
    <s v="imobil"/>
    <s v="Lungime= Km;Suprafeţe= ha;CF= ;"/>
  </r>
  <r>
    <x v="7026"/>
    <s v="8.30.01"/>
    <m/>
    <m/>
    <s v="BARAJE FIXE"/>
    <s v="conform amenajamentelor silvice"/>
    <s v="BUZĂU"/>
    <s v="-"/>
    <s v="Tara: România; Judet: BUZĂU; -;   -; Nr: -;"/>
    <n v="1975"/>
    <n v="10609"/>
    <n v="10"/>
    <s v="in administrare"/>
    <s v="HG 982/1998;HG 1344/2011;OUG.1 din 04/01/2017;HG.354/18.05.2017;OUG.68 din 06/11/2019;HG.846/08.10.2020"/>
    <s v="imobil"/>
    <s v="Lungime albie corectată/consolidată=0,8 km;"/>
  </r>
  <r>
    <x v="7027"/>
    <s v="8.04.04"/>
    <m/>
    <m/>
    <s v="DAF PIRIUL P"/>
    <s v="conform amenajamentelor silvice"/>
    <s v="BUZĂU"/>
    <s v="-"/>
    <s v="Tara: România; Judet: BUZĂU; -;   -; Nr: -;"/>
    <n v="1973"/>
    <n v="4486"/>
    <n v="10"/>
    <s v="in administrare"/>
    <s v="HG 982/1998;;OUG.1 din 04/01/2017;HG.354/18.05.2017;OUG.68 din 06/11/2019"/>
    <s v="imobil"/>
    <s v="Lungime= Km;Suprafeţe= ha;CF= ;"/>
  </r>
  <r>
    <x v="7028"/>
    <s v="8.04.04"/>
    <m/>
    <m/>
    <s v="DAF MARTINU HUDUBOAIA"/>
    <s v="conform amenajamentelor silvice"/>
    <s v="BUZĂU"/>
    <s v="-"/>
    <s v="Tara: România; Judet: BUZĂU; -;   -; Nr: -;"/>
    <n v="1977"/>
    <n v="333140"/>
    <n v="10"/>
    <s v="in administrare"/>
    <s v="HG 982/1998;HG 1344/2011;OUG.1 din 04/01/2017;OUG.68 din 06/11/2019"/>
    <s v="imobil"/>
    <s v="drum forestier"/>
  </r>
  <r>
    <x v="7029"/>
    <s v="8.04.04"/>
    <m/>
    <m/>
    <s v="DAF DILMA TR 1_x000a_"/>
    <s v="conform amenajamentelor silvice"/>
    <s v="BUZĂU"/>
    <s v="-"/>
    <s v="Tara: România; Judet: BUZĂU; -;   -; Nr: -;"/>
    <n v="1982"/>
    <n v="79777"/>
    <n v="10"/>
    <s v="in administrare"/>
    <s v="HG 982/1998;;OUG.1 din 04/01/2017;HG.354/18.05.2017;OUG.68 din 06/11/2019"/>
    <s v="imobil"/>
    <s v="Lungime= Km;Suprafeţe= ha;CF= ;"/>
  </r>
  <r>
    <x v="7030"/>
    <s v="8.04.04"/>
    <m/>
    <m/>
    <s v="DAF ROSIORU VIPERESTI"/>
    <s v="conform amenajamentelor silvice"/>
    <s v="BUZĂU"/>
    <s v="-"/>
    <s v="Tara: România; Judet: BUZĂU; -;   -; Nr: -;"/>
    <n v="1971"/>
    <n v="37343"/>
    <n v="10"/>
    <s v="in administrare"/>
    <s v="HG 982/1998;; HG 478/ 24-IUN-15;HG.478/24-IUN-15;OUG.1 din 04/01/2017;HG.354/18.05.2017;OUG.68 din 06/11/2019"/>
    <s v="imobil"/>
    <s v="Lungime= Km;Suprafeţe= ha;CF= ;"/>
  </r>
  <r>
    <x v="7031"/>
    <s v="8.30._"/>
    <m/>
    <m/>
    <s v="BARAJ CT MORISCA NIFON"/>
    <s v="conform amenajamentelor silvice"/>
    <s v="BUZĂU"/>
    <s v="-"/>
    <s v="Tara: România; Judet: BUZĂU; -;   -; Nr: -;"/>
    <n v="1923"/>
    <n v="3369"/>
    <n v="10"/>
    <s v="in administrare"/>
    <s v="HG 982/1998;;OUG.1 din 04/01/2017;OUG.68 din 06/11/2019"/>
    <s v="imobil"/>
    <s v="lucrari de corectarea torentilor"/>
  </r>
  <r>
    <x v="7032"/>
    <s v="8.04.04"/>
    <m/>
    <m/>
    <s v="DAF DRAGHIA"/>
    <s v="conform amenajamentelor silvice"/>
    <s v="BUZĂU"/>
    <s v="-"/>
    <s v="Tara: România; Judet: BUZĂU; -;   -; Nr: -;"/>
    <n v="1993"/>
    <n v="8809"/>
    <n v="10"/>
    <s v="in administrare"/>
    <s v="HG 982/1998;HG 1344/2011;OUG.1 din 04/01/2017;HG.354/18.05.2017;OUG.68 din 06/11/2019"/>
    <s v="imobil"/>
    <s v="Lungime= Km;Suprafeţe= ha;CF= ;"/>
  </r>
  <r>
    <x v="7033"/>
    <s v="8.04.04"/>
    <m/>
    <m/>
    <s v="DAF MIEREA MICA"/>
    <s v="conform amenajamentelor silvice"/>
    <s v="BUZĂU"/>
    <s v="-"/>
    <s v="Tara: România; Judet: BUZĂU; -;   -; Nr: -;"/>
    <n v="1993"/>
    <n v="187035"/>
    <n v="10"/>
    <s v="in administrare"/>
    <s v="HG 982/1998;HG 1344/2011;OUG.1 din 04/01/2017;HG.354/18.05.2017;OUG.68 din 06/11/2019"/>
    <s v="imobil"/>
    <s v="Lungime= Km;Suprafeţe= ha;CF= ;"/>
  </r>
  <r>
    <x v="7034"/>
    <s v="8.04.04"/>
    <m/>
    <m/>
    <s v="PODET- VACA MARE"/>
    <s v="conform amenajamentelor silvice"/>
    <s v="BUZĂU"/>
    <s v="-"/>
    <s v="Tara: România; Judet: BUZĂU; -;   -; Nr: -;"/>
    <n v="1981"/>
    <n v="21345"/>
    <n v="10"/>
    <s v="in administrare"/>
    <s v="HG 982/1998;;OUG.1 din 04/01/2017;HG.354/18.05.2017;OUG.68 din 06/11/2019"/>
    <s v="imobil"/>
    <s v="Lungime= Km;Suprafeţe= ha;CF= ;"/>
  </r>
  <r>
    <x v="7035"/>
    <s v="8.04.04"/>
    <m/>
    <m/>
    <s v="DAF MIEREA ADINCATA"/>
    <s v="conform amenajamentelor silvice"/>
    <s v="BUZĂU"/>
    <s v="-"/>
    <s v="Tara: România; Judet: BUZĂU; -;   -; Nr: -;"/>
    <n v="1958"/>
    <n v="5977"/>
    <n v="10"/>
    <s v="in administrare"/>
    <s v="HG 982/1998;HG 1344/2011;OUG.1 din 04/01/2017;HG.354/18.05.2017;OUG.68 din 06/11/2019"/>
    <s v="imobil"/>
    <s v="Lungime= Km;Suprafeţe= ha;CF= ;"/>
  </r>
  <r>
    <x v="7036"/>
    <s v="8.04.04"/>
    <m/>
    <m/>
    <s v="DAF INTRE MERIORI"/>
    <s v="conform amenajamentelor silvice"/>
    <s v="BUZĂU"/>
    <s v="-"/>
    <s v="Tara: România; Judet: BUZĂU; -;   -; Nr: -;"/>
    <n v="1993"/>
    <n v="2927"/>
    <n v="10"/>
    <s v="in administrare"/>
    <s v="HG 982/1998;HG 1344/2011;OUG.1 din 04/01/2017;HG.354/18.05.2017;OUG.68 din 06/11/2019"/>
    <s v="imobil"/>
    <s v="Lungime= Km;Suprafeţe= ha;CF= ;"/>
  </r>
  <r>
    <x v="7037"/>
    <s v="8.04.04"/>
    <m/>
    <m/>
    <s v="DAF PRAJASCA"/>
    <s v="conform amenajamentelor silvice"/>
    <s v="BUZĂU"/>
    <s v="-"/>
    <s v="Tara: România; Judet: BUZĂU; -;   -; Nr: -;"/>
    <n v="1993"/>
    <n v="4322"/>
    <n v="10"/>
    <s v="in administrare"/>
    <s v="HG 982/1998;HG 1344/2011;OUG.1 din 04/01/2017;HG.354/18.05.2017;OUG.68 din 06/11/2019"/>
    <s v="imobil"/>
    <s v="Lungime= Km;Suprafeţe= ha;CF= ;"/>
  </r>
  <r>
    <x v="7038"/>
    <s v="8.04.04"/>
    <m/>
    <m/>
    <s v="POD -VACA MICA"/>
    <s v="conform amenajamentelor silvice"/>
    <s v="BUZĂU"/>
    <s v="-"/>
    <s v="Tara: România; Judet: BUZĂU; -;   -; Nr: -;"/>
    <n v="1981"/>
    <n v="23177"/>
    <n v="10"/>
    <s v="in administrare"/>
    <s v="HG 982/1998;;OUG.1 din 04/01/2017;HG.354/18.05.2017;OUG.68 din 06/11/2019"/>
    <s v="imobil"/>
    <s v="Lungime= Km;Suprafeţe= ha;CF= ;"/>
  </r>
  <r>
    <x v="7039"/>
    <s v="8.04.04"/>
    <m/>
    <m/>
    <s v="DRUM AUTO FORESTIER-CRASNA MARE"/>
    <s v="conform amenajamentelor silvice"/>
    <s v="BUZĂU"/>
    <s v="-"/>
    <s v="Tara: România; Judet: BUZĂU; -;   -; Nr: -;"/>
    <n v="1963"/>
    <n v="3195"/>
    <n v="10"/>
    <s v="in administrare"/>
    <s v="HG 982/1998;;OUG.1 din 04/01/2017;HG.354/18.05.2017;OUG.68 din 06/11/2019"/>
    <s v="imobil"/>
    <s v="Lungime= Km;Suprafeţe= ha;CF= ;"/>
  </r>
  <r>
    <x v="7040"/>
    <s v="8.04.04"/>
    <m/>
    <m/>
    <s v="DRUM AUTO FORESTIER- SECIU"/>
    <s v="conform amenajamentelor silvice"/>
    <s v="BUZĂU"/>
    <s v="-"/>
    <s v="Tara: România; Judet: BUZĂU; -;   -; Nr: -;"/>
    <n v="1993"/>
    <n v="40860"/>
    <n v="10"/>
    <s v="in administrare"/>
    <s v="HG 982/1998;;OUG.1 din 04/01/2017;HG.354/18.05.2017;OUG.68 din 06/11/2019"/>
    <s v="imobil"/>
    <s v="Lungime= Km;Suprafeţe= ha;CF= ;"/>
  </r>
  <r>
    <x v="7041"/>
    <s v="8.04.04"/>
    <m/>
    <m/>
    <s v="DRUM AUTO FORESTIER-IZVORUL BRADULUI"/>
    <s v="conform amenajamentelor silvice"/>
    <s v="BUZĂU"/>
    <s v="-"/>
    <s v="Tara: România; Judet: BUZĂU; -;   -; Nr: -;"/>
    <n v="1964"/>
    <n v="332284"/>
    <n v="10"/>
    <s v="in administrare"/>
    <s v="HG 982/1998;;OUG.1 din 04/01/2017;OUG.68 din 06/11/2019"/>
    <s v="imobil"/>
    <s v="drum forestier"/>
  </r>
  <r>
    <x v="7042"/>
    <s v="8.04.04"/>
    <m/>
    <m/>
    <s v=" DAF  LAC MAL DREPT"/>
    <s v="conform amenajamentelor silvice"/>
    <s v="BUZĂU"/>
    <s v="-"/>
    <s v="Tara: România; Judet: BUZĂU; -;   -; Nr: -;"/>
    <n v="1981"/>
    <n v="516157"/>
    <n v="10"/>
    <s v="in administrare"/>
    <s v="HG 982/1998;; HG 478/ 24-IUN-15;HG.478/24-IUN-15;OUG.1 din 04/01/2017;HG.354/18.05.2017;OUG.68 din 06/11/2019"/>
    <s v="imobil"/>
    <s v="Lungime= Km;Suprafeţe= ha;CF= ;"/>
  </r>
  <r>
    <x v="7043"/>
    <s v="8.04.04"/>
    <m/>
    <m/>
    <s v="DRUM AUTO FORESTIER- RASTOACA"/>
    <s v="conform amenajamentelor silvice"/>
    <s v="BUZĂU"/>
    <s v="-"/>
    <s v="Tara: România; Judet: BUZĂU; -;   -; Nr: -;"/>
    <n v="1972"/>
    <n v="180164"/>
    <n v="10"/>
    <s v="in administrare"/>
    <s v="HG 982/1998;;OUG.1 din 04/01/2017;HG.354/18.05.2017;OUG.68 din 06/11/2019"/>
    <s v="imobil"/>
    <s v="Lungime= Km;Suprafeţe= ha;CF= ;"/>
  </r>
  <r>
    <x v="7044"/>
    <s v="8.04.04"/>
    <m/>
    <m/>
    <s v="DRUM AUTO FORESTIER- PASCU"/>
    <s v="conform amenajamentelor silvice"/>
    <s v="BUZĂU"/>
    <s v="-"/>
    <s v="Tara: România; Judet: BUZĂU; -;   -; Nr: -;"/>
    <n v="1974"/>
    <n v="729219"/>
    <n v="10"/>
    <s v="in administrare"/>
    <s v="HG 982/1998;HG 1344/2011;OUG.1 din 04/01/2017;HG.354/18.05.2017;OUG.68 din 06/11/2019"/>
    <s v="imobil"/>
    <s v="Lungime= Km;Suprafeţe= ha;CF= ;"/>
  </r>
  <r>
    <x v="7045"/>
    <s v="8.04.04"/>
    <m/>
    <m/>
    <s v="DRUM AUTO FORESTIER-GIURCA MARE"/>
    <s v="conform amenajamentelor silvice"/>
    <s v="BUZĂU"/>
    <s v="-"/>
    <s v="Tara: România; Judet: BUZĂU; -;   -; Nr: -;"/>
    <n v="1982"/>
    <n v="327753"/>
    <n v="10"/>
    <s v="in administrare"/>
    <s v="HG 982/1998;;OUG.1 din 04/01/2017;HG.354/18.05.2017;OUG.68 din 06/11/2019"/>
    <s v="imobil"/>
    <s v="Lungime= Km;Suprafeţe= ha;CF= ;"/>
  </r>
  <r>
    <x v="7046"/>
    <s v="8.04.04"/>
    <m/>
    <m/>
    <s v="DRUM AUTO FORESTIER-IZVORUL LUI GHEORGHE"/>
    <s v="conform amenajamentelor silvice"/>
    <s v="BUZĂU"/>
    <s v="-"/>
    <s v="Tara: România; Judet: BUZĂU; -;   -; Nr: -;"/>
    <n v="1982"/>
    <n v="117042"/>
    <n v="10"/>
    <s v="in administrare"/>
    <s v="HG 982/1998;;OUG.1 din 04/01/2017;HG.354/18.05.2017;OUG.68 din 06/11/2019"/>
    <s v="imobil"/>
    <s v="Lungime= Km;Suprafeţe= ha;CF= ;"/>
  </r>
  <r>
    <x v="7047"/>
    <s v="8.04.04"/>
    <m/>
    <m/>
    <s v="DRUM AUTO FORESTIER-NEHOIU SEC -MONTEORU"/>
    <s v="conform amenajamentelor silvice"/>
    <s v="BUZĂU"/>
    <s v="-"/>
    <s v="Tara: România; Judet: BUZĂU; -;   -; Nr: -;"/>
    <n v="1980"/>
    <n v="99656"/>
    <n v="10"/>
    <s v="in administrare"/>
    <s v="HG 982/1998;;OUG.1 din 04/01/2017;HG.354/18.05.2017;OUG.68 din 06/11/2019"/>
    <s v="imobil"/>
    <s v="Lungime= Km;Suprafeţe= ha;CF= ;"/>
  </r>
  <r>
    <x v="7048"/>
    <s v="8.30.01"/>
    <m/>
    <m/>
    <s v="BARAJE FIXE - VALEA NEHOIULUI"/>
    <s v="conform amenajamentelor silvice"/>
    <s v="BUZĂU"/>
    <s v="-"/>
    <s v="Tara: România; Judet: BUZĂU; -;   -; Nr: -;"/>
    <n v="1994"/>
    <n v="274412"/>
    <n v="10"/>
    <s v="in administrare"/>
    <s v="HG 982/1998;;OUG.1 din 04/01/2017;HG.354/18.05.2017;OUG.68 din 06/11/2019;HG.846/08.10.2020"/>
    <s v="imobil"/>
    <s v="Lungime albie corectată/consolidată=6 km;"/>
  </r>
  <r>
    <x v="7049"/>
    <s v="8.04.04"/>
    <m/>
    <m/>
    <s v="DRUM AUTO FORESTIER COADA LAC- SIRIU"/>
    <s v="conform amenajamentelor silvice"/>
    <s v="BUZĂU"/>
    <s v="-"/>
    <s v="Tara: România; Judet: BUZĂU; -;   -; Nr: -;"/>
    <n v="1981"/>
    <n v="5686481"/>
    <n v="10"/>
    <s v="in administrare"/>
    <s v="HG 982/1998;;OUG.1 din 04/01/2017;HG.354/18.05.2017;OUG.68 din 06/11/2019"/>
    <s v="imobil"/>
    <s v="Lungime= Km;Suprafeţe= ha;CF= ;"/>
  </r>
  <r>
    <x v="7050"/>
    <s v="8.30.01"/>
    <m/>
    <m/>
    <s v="CT PÂRÂUL MILEA"/>
    <s v="conform amenajamentelor silvice"/>
    <s v="BUZĂU"/>
    <s v="-"/>
    <s v="Tara: România; Judet: BUZĂU; -;   -; Nr: -;"/>
    <n v="1985"/>
    <n v="10748"/>
    <n v="10"/>
    <s v="in administrare"/>
    <s v="HG 982/1998;HG 1344/2011;OUG.1 din 04/01/2017;HG.354/18.05.2017;OUG.68 din 06/11/2019;HG.846/08.10.2020"/>
    <s v="imobil"/>
    <s v="Lungime albie corectată/consolidată=3,7 km;"/>
  </r>
  <r>
    <x v="7051"/>
    <s v="8.30._"/>
    <m/>
    <m/>
    <s v="CASCADE PODITE"/>
    <s v="conform amenajamentelor silvice"/>
    <s v="BUZĂU"/>
    <s v="-"/>
    <s v="Tara: România; Judet: BUZĂU; -;   -; Nr: -;"/>
    <n v="1982"/>
    <n v="50"/>
    <n v="10"/>
    <s v="in administrare"/>
    <s v="HG 982/1998;;OUG.1 din 04/01/2017;OUG.68 din 06/11/2019"/>
    <s v="imobil"/>
    <s v="lucrari de corectarea torentilor"/>
  </r>
  <r>
    <x v="7052"/>
    <s v="8.30.01"/>
    <m/>
    <m/>
    <s v="BARAJE FIXE VALEA NEHOIAŞULUI"/>
    <s v="conform amenajamentelor silvice"/>
    <s v="BUZĂU"/>
    <s v="-"/>
    <s v="Tara: România; Judet: BUZĂU; -;   -; Nr: -;"/>
    <n v="1978"/>
    <n v="4540"/>
    <n v="10"/>
    <s v="in administrare"/>
    <s v="HG 982/1998;;OUG.1 din 04/01/2017;HG.354/18.05.2017;OUG.68 din 06/11/2019;HG.846/08.10.2020"/>
    <s v="imobil"/>
    <s v="Lungime albie corectată/consolidată=1 km;"/>
  </r>
  <r>
    <x v="7053"/>
    <s v="8.30.01"/>
    <m/>
    <m/>
    <s v="BARAJE FIXE - SECIU MUSCELUSA"/>
    <s v="conform amenajamentelor silvice"/>
    <s v="BUZĂU"/>
    <s v="-"/>
    <s v="Tara: România; Judet: BUZĂU; -;   -; Nr: -;"/>
    <n v="1982"/>
    <n v="1584"/>
    <n v="10"/>
    <s v="in administrare"/>
    <s v="HG 982/1998;;OUG.1 din 04/01/2017;HG.354/18.05.2017;OUG.68 din 06/11/2019;HG.846/08.10.2020"/>
    <s v="imobil"/>
    <s v="Lungime albie corectată/consolidată=0,4 km;"/>
  </r>
  <r>
    <x v="7054"/>
    <s v="8.30.01"/>
    <m/>
    <m/>
    <s v="BARAJE FIXE - GIURCA MARE"/>
    <s v="conform amenajamentelor silvice"/>
    <s v="BUZĂU"/>
    <s v="-"/>
    <s v="Tara: România; Judet: BUZĂU; -;   -; Nr: -;"/>
    <n v="1987"/>
    <n v="10462"/>
    <n v="10"/>
    <s v="in administrare"/>
    <s v="HG 982/1998;;OUG.1 din 04/01/2017;HG.354/18.05.2017;OUG.68 din 06/11/2019;HG.846/08.10.2020"/>
    <s v="imobil"/>
    <s v="Lungime albie corectată/consolidată=1,2 km;"/>
  </r>
  <r>
    <x v="7055"/>
    <s v="8.30.01"/>
    <m/>
    <m/>
    <s v="CT ROSCOI"/>
    <s v="conform amenajamentelor silvice"/>
    <s v="BUZĂU"/>
    <s v="-"/>
    <s v="Tara: România; Judet: BUZĂU; -;   -; Nr: -;"/>
    <n v="1964"/>
    <n v="4306"/>
    <n v="10"/>
    <s v="in administrare"/>
    <s v="HG 982/1998;HG 1344/2011;OUG.1 din 04/01/2017;HG.354/18.05.2017;OUG.68 din 06/11/2019;HG.846/08.10.2020"/>
    <s v="imobil"/>
    <s v="Lungime albie corectată/consolidată=0,6 km;"/>
  </r>
  <r>
    <x v="7056"/>
    <s v="8.04.04"/>
    <m/>
    <m/>
    <s v="DAF PIRIUL SOLDATILOR"/>
    <s v="conform amenajamentelor silvice"/>
    <s v="BUZĂU"/>
    <s v="-"/>
    <s v="Tara: România; Judet: BUZĂU; -;   -; Nr: -;"/>
    <n v="1983"/>
    <n v="226520"/>
    <n v="10"/>
    <s v="in administrare"/>
    <s v="HG 982/1998;HG 1344/2011;OUG.1 din 04/01/2017;HG.354/18.05.2017;OUG.68 din 06/11/2019"/>
    <s v="imobil"/>
    <s v="Lungime= Km;Suprafeţe= ha;CF= ;"/>
  </r>
  <r>
    <x v="7057"/>
    <s v="8.04.04"/>
    <m/>
    <m/>
    <s v="DAF TRESTIA"/>
    <s v="conform amenajamentelor silvice"/>
    <s v="BUZĂU"/>
    <s v="-"/>
    <s v="Tara: România; Judet: BUZĂU; -;   -; Nr: -;"/>
    <n v="1981"/>
    <n v="403714"/>
    <n v="10"/>
    <s v="in administrare"/>
    <s v="HG 982/1998;HG 1344/2011;OUG.1 din 04/01/2017;HG.354/18.05.2017;OUG.68 din 06/11/2019"/>
    <s v="imobil"/>
    <s v="Lungime= Km;Suprafeţe= ha;CF= ;"/>
  </r>
  <r>
    <x v="7058"/>
    <s v="8.04.04"/>
    <m/>
    <m/>
    <s v="DAF PIRIUL LUI ION"/>
    <s v="conform amenajamentelor silvice"/>
    <s v="BUZĂU"/>
    <s v="-"/>
    <s v="Tara: România; Judet: BUZĂU; -;   -; Nr: -;"/>
    <n v="1984"/>
    <n v="302410"/>
    <n v="10"/>
    <s v="in administrare"/>
    <s v="HG 982/1998;HG 1344/2011;OUG.1 din 04/01/2017;HG.354/18.05.2017;OUG.68 din 06/11/2019"/>
    <s v="imobil"/>
    <s v="Lungime= Km;Suprafeţe= ha;CF= ;"/>
  </r>
  <r>
    <x v="7059"/>
    <s v="8.04.04"/>
    <m/>
    <m/>
    <s v="POD CFF BETON DEPOZIT"/>
    <s v="conform amenajamentelor silvice"/>
    <s v="BUZĂU"/>
    <s v="-"/>
    <s v="Tara: România; Judet: BUZĂU; -;   -; Nr: -;"/>
    <n v="1968"/>
    <n v="45869"/>
    <n v="10"/>
    <s v="in administrare"/>
    <s v="HG 173/2001;HG 1344/2011;OUG.1 din 04/01/2017;HG.354/18.05.2017;OUG.68 din 06/11/2019"/>
    <s v="imobil"/>
    <s v="Lungime= Km;Suprafeţe= ha;CF= ;"/>
  </r>
  <r>
    <x v="7060"/>
    <s v="8.04.04"/>
    <m/>
    <m/>
    <s v="DAF MUSICA GOL"/>
    <s v="conform amenajamentelor silvice"/>
    <s v="BUZĂU"/>
    <s v="-"/>
    <s v="Tara: România; Judet: BUZĂU; -;   -; Nr: -;"/>
    <n v="1982"/>
    <n v="139441"/>
    <n v="10"/>
    <s v="in administrare"/>
    <s v="HG 982/1998;HG 1344/2011;OUG.1 din 04/01/2017;HG.354/18.05.2017;OUG.68 din 06/11/2019"/>
    <s v="imobil"/>
    <s v="Lungime= Km;Suprafeţe= ha;CF= ;"/>
  </r>
  <r>
    <x v="7061"/>
    <s v="8.04.04"/>
    <m/>
    <m/>
    <s v="DAF TAINITA"/>
    <s v="conform amenajamentelor silvice"/>
    <s v="BUZĂU"/>
    <s v="-"/>
    <s v="Tara: România; Judet: BUZĂU; -;   -; Nr: -;"/>
    <n v="1968"/>
    <n v="228396"/>
    <n v="10"/>
    <s v="in administrare"/>
    <s v="HG 982/1998;HG 1344/2011;OUG.1 din 04/01/2017;HG.354/18.05.2017;OUG.68 din 06/11/2019"/>
    <s v="imobil"/>
    <s v="Lungime= Km;Suprafeţe= ha;CF= ;"/>
  </r>
  <r>
    <x v="7062"/>
    <s v="8.04.04"/>
    <m/>
    <m/>
    <s v="DAF VARLAAM VALEA NEAGRA"/>
    <s v="conform amenajamentelor silvice"/>
    <s v="BUZĂU"/>
    <s v="-"/>
    <s v="Tara: România; Judet: BUZĂU; -;   -; Nr: -;"/>
    <n v="1974"/>
    <n v="1397120"/>
    <n v="10"/>
    <s v="in administrare"/>
    <s v="HG 982/1998;HG 1344/2011;OUG.1 din 04/01/2017;HG.354/18.05.2017;OUG.68 din 06/11/2019"/>
    <s v="imobil"/>
    <s v="Lungime= Km;Suprafeţe= ha;CF= ;"/>
  </r>
  <r>
    <x v="7063"/>
    <s v="8.04.04"/>
    <m/>
    <m/>
    <s v="DAF PALTINU TEHARAU"/>
    <s v="conform amenajamentelor silvice"/>
    <s v="BUZĂU"/>
    <s v="-"/>
    <s v="Tara: România; Judet: BUZĂU; -;   -; Nr: -;"/>
    <n v="1986"/>
    <n v="287420"/>
    <n v="10"/>
    <s v="in administrare"/>
    <s v="HG 982/1998;HG 1344/2011;OUG.1 din 04/01/2017;HG.354/18.05.2017;OUG.68 din 06/11/2019"/>
    <s v="imobil"/>
    <s v="Lungime= Km;Suprafeţe= ha;CF= ;"/>
  </r>
  <r>
    <x v="7064"/>
    <s v="8.04.04"/>
    <m/>
    <m/>
    <s v="DAF SECIU"/>
    <s v="conform amenajamentelor silvice"/>
    <s v="BUZĂU"/>
    <s v="-"/>
    <s v="Tara: România; Judet: BUZĂU; -;   -; Nr: -;"/>
    <n v="1962"/>
    <n v="501605"/>
    <n v="10"/>
    <s v="in administrare"/>
    <s v="HG 982/1998;HG 1344/2011;OUG.1 din 04/01/2017;HG.354/18.05.2017;OUG.68 din 06/11/2019"/>
    <s v="imobil"/>
    <s v="Lungime= Km;Suprafeţe= ha;CF= ;"/>
  </r>
  <r>
    <x v="7065"/>
    <s v="8.04.04"/>
    <m/>
    <m/>
    <s v="DAF CHILMIZIU"/>
    <s v="conform amenajamentelor silvice"/>
    <s v="BUZĂU"/>
    <s v="-"/>
    <s v="Tara: România; Judet: BUZĂU; -;   -; Nr: -;"/>
    <n v="1980"/>
    <n v="116713"/>
    <n v="10"/>
    <s v="in administrare"/>
    <s v="HG 982/1998;HG 1344/2011;OUG.1 din 04/01/2017;HG.354/18.05.2017;OUG.68 din 06/11/2019"/>
    <s v="imobil"/>
    <s v="Lungime= Km;Suprafeţe= ha;CF= ;"/>
  </r>
  <r>
    <x v="7066"/>
    <s v="8.30.01"/>
    <m/>
    <m/>
    <s v="CT BADIRLEGI"/>
    <s v="conform amenajamentelor silvice"/>
    <s v="BUZĂU"/>
    <s v="-"/>
    <s v="Tara: România; Judet: BUZĂU; -;   -; Nr: -;"/>
    <n v="1989"/>
    <n v="5927"/>
    <n v="10"/>
    <s v="in administrare"/>
    <s v="HG 982/1998;HG 1344/2011;OUG.1 din 04/01/2017;HG.354/18.05.2017;OUG.68 din 06/11/2019;HG.846/08.10.2020"/>
    <s v="imobil"/>
    <s v="Lungime albie corectată/consolidată=0,06 km;"/>
  </r>
  <r>
    <x v="7067"/>
    <s v="8.30.01"/>
    <m/>
    <m/>
    <s v="CT IZVORUL STĂNII"/>
    <s v="conform amenajamentelor silvice"/>
    <s v="BUZĂU"/>
    <s v="-"/>
    <s v="Tara: România; Judet: BUZĂU; -;   -; Nr: -;"/>
    <n v="1980"/>
    <n v="9511"/>
    <n v="10"/>
    <s v="in administrare"/>
    <s v="HG 982/1998;HG 1344/2011;OUG.1 din 04/01/2017;HG.354/18.05.2017;OUG.68 din 06/11/2019;HG.846/08.10.2020"/>
    <s v="imobil"/>
    <s v="Lungime albie corectată/consolidată=0,35 km;"/>
  </r>
  <r>
    <x v="7068"/>
    <s v="8.04.04"/>
    <m/>
    <m/>
    <s v="DAF ZAPUSELU"/>
    <s v="conform amenajamentelor silvice"/>
    <s v="BUZĂU"/>
    <s v="-"/>
    <s v="Tara: România; Judet: BUZĂU; -;   -; Nr: -;"/>
    <n v="1980"/>
    <n v="233383"/>
    <n v="10"/>
    <s v="in administrare"/>
    <s v="HG 982/1998;HG 1344/2011;OUG.1 din 04/01/2017;HG.354/18.05.2017;OUG.68 din 06/11/2019"/>
    <s v="imobil"/>
    <s v="Lungime= Km;Suprafeţe= ha;CF= ;"/>
  </r>
  <r>
    <x v="7069"/>
    <s v="8.04.04"/>
    <m/>
    <m/>
    <s v="DAF PRESEACA PRELUNGIRE"/>
    <s v="conform amenajamentelor silvice"/>
    <s v="BUZĂU"/>
    <s v="-"/>
    <s v="Tara: România; Judet: BUZĂU; -;   -; Nr: -;"/>
    <n v="1985"/>
    <n v="209891"/>
    <n v="10"/>
    <s v="in administrare"/>
    <s v="HG 982/1998;HG 1344/2011;OUG.1 din 04/01/2017;HG.354/18.05.2017;OUG.68 din 06/11/2019"/>
    <s v="imobil"/>
    <s v="Lungime= Km;Suprafeţe= ha;CF= ;"/>
  </r>
  <r>
    <x v="7070"/>
    <s v="8.04.04"/>
    <m/>
    <m/>
    <s v="DAF BRUSTUREL"/>
    <s v="conform amenajamentelor silvice"/>
    <s v="PRAHOVA"/>
    <s v="Vărbila"/>
    <s v="Tara: România; Judet: PRAHOVA;Sat Vărbila;   -; Nr: -;"/>
    <n v="1979"/>
    <n v="15921"/>
    <n v="29"/>
    <s v="in administrare"/>
    <s v="HG 982/1998;HG 1344/2011; HG 478/ 24-IUN-15;HG.478/24-IUN-15;OUG.1 din 04/01/2017;OUG.68 din 06/11/2019"/>
    <s v="imobil"/>
    <s v="Lungime= Km;Suprafeţe= ha;CF= ;"/>
  </r>
  <r>
    <x v="7071"/>
    <s v="8.30.01"/>
    <m/>
    <m/>
    <s v="BARAJ STEFESTI"/>
    <s v="conform amenajamentelor silvice"/>
    <s v="PRAHOVA"/>
    <s v="Ştefeşti"/>
    <s v="Tara: România; Judet: PRAHOVA;Com Ştefeşti;   -; Nr: -;"/>
    <n v="1968"/>
    <n v="7874"/>
    <n v="29"/>
    <s v="in administrare"/>
    <s v="HG 982/1998;HG 1344/2011; HG 478/ 24-IUN-15;HG.478/24-IUN-15;OUG.1 din 04/01/2017;HG.354/18.05.2017;OUG.68 din 06/11/2019;HG.846/08.10.2020"/>
    <s v="imobil"/>
    <s v="Lungime albie corectată/consolidată=0,1 km;"/>
  </r>
  <r>
    <x v="7072"/>
    <s v="8.04.04"/>
    <m/>
    <m/>
    <s v="DAF GROHOTIS"/>
    <s v="conform amenajamentelor silvice"/>
    <s v="PRAHOVA"/>
    <s v="Vălenii de Munte"/>
    <s v="Tara: România; Judet: PRAHOVA;Orş Vălenii de Munte;   -; Nr: -;"/>
    <n v="1967"/>
    <n v="8100"/>
    <n v="29"/>
    <s v="in administrare"/>
    <s v="HG 982/1998;HG 1344/2011; HG 478/ 24-IUN-15;HG.478/24-IUN-15;OUG.1 din 04/01/2017;OUG.68 din 06/11/2019"/>
    <s v="imobil"/>
    <s v="Lungime= Km;Suprafeţe= ha;CF= ;"/>
  </r>
  <r>
    <x v="7073"/>
    <s v="8.04.04"/>
    <m/>
    <m/>
    <s v="DAF ORIRSIA"/>
    <s v="conform amenajamentelor silvice"/>
    <s v="PRAHOVA"/>
    <s v="Vălenii de Munte"/>
    <s v="Tara: România; Judet: PRAHOVA;Orş Vălenii de Munte;   -; Nr: -;"/>
    <n v="1979"/>
    <n v="226894"/>
    <n v="29"/>
    <s v="in administrare"/>
    <s v="HG 982/1998;HG 1344/2011; HG 478/ 24-IUN-15;HG.478/24-IUN-15;OUG.1 din 04/01/2017;HG.354/18.05.2017;OUG.68 din 06/11/2019"/>
    <s v="imobil"/>
    <s v="Lungime= Km;Suprafeţe= ha;CF= ;"/>
  </r>
  <r>
    <x v="7074"/>
    <s v="8.30.01"/>
    <m/>
    <m/>
    <s v="CT VALEA BABEI"/>
    <s v="conform amenajamentelor silvice"/>
    <s v="PRAHOVA"/>
    <s v="-"/>
    <s v="Tara: România; Judet: PRAHOVA; -;   -; Nr: -;"/>
    <n v="1992"/>
    <n v="13964"/>
    <n v="29"/>
    <s v="in administrare"/>
    <s v="HG 982/1998;HG 1344/2011; HG 478/ 24-IUN-15;HG.478/24-IUN-15;OUG.1 din 04/01/2017;HG.354/18.05.2017;OUG.68 din 06/11/2019;HG.846/08.10.2020"/>
    <s v="imobil"/>
    <s v="Lungime albie corectată/consolidată=0,1 km;"/>
  </r>
  <r>
    <x v="7075"/>
    <s v="8.30.01"/>
    <m/>
    <m/>
    <s v="CT FLOREIU"/>
    <s v="conform amenajamentelor silvice"/>
    <s v="PRAHOVA"/>
    <s v="-"/>
    <s v="Tara: România; Judet: PRAHOVA; -;   -; Nr: -;"/>
    <n v="1992"/>
    <n v="42959"/>
    <n v="29"/>
    <s v="in administrare"/>
    <s v="HG 982/1998;HG 1344/2011; HG 478/ 24-IUN-15;HG.478/24-IUN-15;OUG.1 din 04/01/2017;HG.354/18.05.2017;OUG.68 din 06/11/2019;HG.846/08.10.2020"/>
    <s v="imobil"/>
    <s v="Lungime albie corectată/consolidată=2,6 km;"/>
  </r>
  <r>
    <x v="7076"/>
    <s v="8.30._"/>
    <m/>
    <m/>
    <s v="CT URLATOAREA"/>
    <s v="conform amenajamentelor silvice"/>
    <s v="PRAHOVA"/>
    <s v="-"/>
    <s v="Tara: România; Judet: PRAHOVA; -;   -; Nr: -;"/>
    <n v="1985"/>
    <n v="9700"/>
    <n v="29"/>
    <s v="in administrare"/>
    <s v="HG 982/1998;HG 1344/2011; HG 478/ 24-IUN-15;HG.478/24-IUN-15;OUG.1 din 04/01/2017;OUG.68 din 06/11/2019"/>
    <s v="imobil"/>
    <s v="Denumire=lucrare corectare torenti ;"/>
  </r>
  <r>
    <x v="7077"/>
    <s v="8.30._"/>
    <m/>
    <m/>
    <s v="CT ORATI-PER.ORATI"/>
    <s v="conform amenajamentelor silvice"/>
    <s v="PRAHOVA"/>
    <s v="-"/>
    <s v="Tara: România; Judet: PRAHOVA; -;   -; Nr: -;"/>
    <n v="1955"/>
    <n v="33600"/>
    <n v="29"/>
    <s v="in administrare"/>
    <s v="HG 982/1998;HG 1344/2011; HG 478/ 24-IUN-15;HG.478/24-IUN-15;OUG.1 din 04/01/2017;OUG.68 din 06/11/2019"/>
    <s v="imobil"/>
    <s v="Denumire=lucrare corectare torenti ;"/>
  </r>
  <r>
    <x v="7078"/>
    <s v="8.30._"/>
    <m/>
    <m/>
    <s v="CANAL GALMELE-PER.CERNICA"/>
    <s v="conform amenajamentelor silvice"/>
    <s v="PRAHOVA"/>
    <s v="-"/>
    <s v="Tara: România; Judet: PRAHOVA; -;   -; Nr: -;"/>
    <n v="1961"/>
    <n v="1400"/>
    <n v="29"/>
    <s v="in administrare"/>
    <s v="HG 982/1998;HG 1344/2011; HG 478/ 24-IUN-15;HG.478/24-IUN-15;OUG.1 din 04/01/2017;OUG.68 din 06/11/2019"/>
    <s v="imobil"/>
    <s v="Denumire=lucrare corectare torenti ;"/>
  </r>
  <r>
    <x v="7079"/>
    <s v="8.30._"/>
    <m/>
    <m/>
    <s v="CT VL.ADANCA-PER.COMARNIC"/>
    <s v="conform amenajamentelor silvice"/>
    <s v="PRAHOVA"/>
    <s v="-"/>
    <s v="Tara: România; Judet: PRAHOVA; -;   -; Nr: -;"/>
    <n v="1963"/>
    <n v="1400"/>
    <n v="29"/>
    <s v="in administrare"/>
    <s v="HG 982/1998;HG 1344/2011; HG 478/ 24-IUN-15;HG.478/24-IUN-15;OUG.1 din 04/01/2017;OUG.68 din 06/11/2019"/>
    <s v="imobil"/>
    <s v="Denumire=lucrare corectare torenti ;"/>
  </r>
  <r>
    <x v="7080"/>
    <s v="8.04.04"/>
    <m/>
    <m/>
    <s v="DAF VULPARIE AUTO"/>
    <s v="conform amenajamentelor silvice"/>
    <s v="PRAHOVA"/>
    <s v="-"/>
    <s v="Tara: România; Judet: PRAHOVA; -;   -; Nr: -;"/>
    <n v="1980"/>
    <n v="69300"/>
    <n v="29"/>
    <s v="in administrare"/>
    <s v="HG 982/1998;HG 1344/2011; HG 478/ 24-IUN-15;HG.478/24-IUN-15;OUG.1 din 04/01/2017;OUG.68 din 06/11/2019"/>
    <s v="imobil"/>
    <s v="Lungime= Km;Suprafeţe= ha;CF= ;"/>
  </r>
  <r>
    <x v="7081"/>
    <s v="8.04.04"/>
    <m/>
    <m/>
    <s v="DAF VALEA LARGA"/>
    <s v="conform amenajamentelor silvice"/>
    <s v="PRAHOVA"/>
    <s v="-"/>
    <s v="Tara: România; Judet: PRAHOVA; -;   -; Nr: -;"/>
    <n v="1976"/>
    <n v="900"/>
    <n v="29"/>
    <s v="in administrare"/>
    <s v="HG 982/1998;HG 1344/2011; HG 478/ 24-IUN-15;HG.478/24-IUN-15;OUG.1 din 04/01/2017;OUG.68 din 06/11/2019"/>
    <s v="imobil"/>
    <s v="Lungime= Km;Suprafeţe= ha;CF= ;"/>
  </r>
  <r>
    <x v="7082"/>
    <s v="8.04.04"/>
    <m/>
    <m/>
    <s v="DAF BONCU"/>
    <s v="conform amenajamentelor silvice"/>
    <s v="PRAHOVA"/>
    <s v="-"/>
    <s v="Tara: România; Judet: PRAHOVA; -;   -; Nr: -;"/>
    <n v="1965"/>
    <n v="325900"/>
    <n v="29"/>
    <s v="in administrare"/>
    <s v="HG 982/1998;HG 1344/2011; HG 478/ 24-IUN-15;HG.478/24-IUN-15;OUG.1 din 04/01/2017;OUG.68 din 06/11/2019"/>
    <s v="imobil"/>
    <s v="Lungime= Km;Suprafeţe= ha;CF= ;"/>
  </r>
  <r>
    <x v="7083"/>
    <s v="8.04.04"/>
    <m/>
    <m/>
    <s v="DAF VALEA SIPA"/>
    <s v="conform amenajamentelor silvice"/>
    <s v="PRAHOVA"/>
    <s v="-"/>
    <s v="Tara: România; Judet: PRAHOVA; -;   -; Nr: -;"/>
    <n v="1964"/>
    <n v="873600"/>
    <n v="29"/>
    <s v="in administrare"/>
    <s v="HG 982/1998;HG 1344/2011; HG 478/ 24-IUN-15;HG.478/24-IUN-15;OUG.1 din 04/01/2017;OUG.68 din 06/11/2019"/>
    <s v="imobil"/>
    <s v="Lungime= Km;Suprafeţe= ha;CF= ;"/>
  </r>
  <r>
    <x v="7084"/>
    <s v="8.04.04"/>
    <m/>
    <m/>
    <s v="DAF VARNITA"/>
    <s v="conform amenajamentelor silvice"/>
    <s v="PRAHOVA"/>
    <s v="-"/>
    <s v="Tara: România; Judet: PRAHOVA; -;   -; Nr: -;"/>
    <n v="1971"/>
    <n v="3000"/>
    <n v="29"/>
    <s v="in administrare"/>
    <s v="HG 982/1998;HG 1344/2011; HG 478/ 24-IUN-15;HG.478/24-IUN-15;OUG.1 din 04/01/2017;OUG.68 din 06/11/2019"/>
    <s v="imobil"/>
    <s v="Lungime= Km;Suprafeţe= ha;CF= ;"/>
  </r>
  <r>
    <x v="7085"/>
    <s v="8.04.04"/>
    <m/>
    <m/>
    <s v="DAF SECUIANCA"/>
    <s v="conform amenajamentelor silvice"/>
    <s v="PRAHOVA"/>
    <s v="Măneciu"/>
    <s v="Tara: România; Judet: PRAHOVA;Com Măneciu;   -; Nr: -;"/>
    <n v="1993"/>
    <n v="54647"/>
    <n v="29"/>
    <s v="in administrare"/>
    <s v="HG 982/1998;HG 1344/2011; HG 478/ 24-IUN-15;HG.478/24-IUN-15;OUG.1 din 04/01/2017;OUG.68 din 06/11/2019"/>
    <s v="imobil"/>
    <s v="Lungime= Km;Suprafeţe= ha;CF= ;"/>
  </r>
  <r>
    <x v="7086"/>
    <s v="8.04.04"/>
    <m/>
    <m/>
    <s v="DAF CRASNA SECTOR"/>
    <s v="conform amenajamentelor silvice"/>
    <s v="PRAHOVA"/>
    <s v="Măneciu"/>
    <s v="Tara: România; Judet: PRAHOVA;Com Măneciu;   -; Nr: -;"/>
    <n v="1993"/>
    <n v="1504198"/>
    <n v="29"/>
    <s v="in administrare"/>
    <s v="HG 982/1998;HG 1344/2011; HG 478/ 24-IUN-15;HG.478/24-IUN-15;OUG.1 din 04/01/2017;OUG.68 din 06/11/2019"/>
    <s v="imobil"/>
    <s v="Lungime= Km;Suprafeţe= ha;CF= ;"/>
  </r>
  <r>
    <x v="7087"/>
    <s v="8.04.04"/>
    <m/>
    <m/>
    <s v="DAF MOGOSU"/>
    <s v="conform amenajamentelor silvice"/>
    <s v="PRAHOVA"/>
    <s v="Măneciu"/>
    <s v="Tara: România; Judet: PRAHOVA;Com Măneciu;   -; Nr: -;"/>
    <n v="1993"/>
    <n v="74676"/>
    <n v="29"/>
    <s v="in administrare"/>
    <s v="HG 982/1998;HG 1344/2011; HG 478/ 24-IUN-15;HG.478/24-IUN-15;OUG.1 din 04/01/2017;OUG.68 din 06/11/2019"/>
    <s v="imobil"/>
    <s v="Lungime= Km;Suprafeţe= ha;CF= ;"/>
  </r>
  <r>
    <x v="7088"/>
    <s v="8.04.04"/>
    <m/>
    <m/>
    <s v="DAF STANCEA"/>
    <s v="conform amenajamentelor silvice"/>
    <s v="PRAHOVA"/>
    <s v="Măneciu"/>
    <s v="Tara: România; Judet: PRAHOVA;Com Măneciu;   -; Nr: -;"/>
    <n v="1993"/>
    <n v="70816"/>
    <n v="29"/>
    <s v="in administrare"/>
    <s v="HG 982/1998;HG 1344/2011; HG 478/ 24-IUN-15;HG.478/24-IUN-15;OUG.1 din 04/01/2017;OUG.68 din 06/11/2019"/>
    <s v="imobil"/>
    <s v="Lungime= Km;Suprafeţe= ha;CF= ;"/>
  </r>
  <r>
    <x v="7089"/>
    <s v="8.04.04"/>
    <m/>
    <m/>
    <s v="DAF SF.ILIE"/>
    <s v="conform amenajamentelor silvice"/>
    <s v="PRAHOVA"/>
    <s v="Măneciu"/>
    <s v="Tara: România; Judet: PRAHOVA;Com Măneciu;   -; Nr: -;"/>
    <n v="1993"/>
    <n v="8239"/>
    <n v="29"/>
    <s v="in administrare"/>
    <s v="HG 982/1998;HG 1344/2011; HG 478/ 24-IUN-15;HG.478/24-IUN-15;OUG.1 din 04/01/2017;OUG.68 din 06/11/2019"/>
    <s v="imobil"/>
    <s v="Lungime= Km;Suprafeţe= ha;CF= ;"/>
  </r>
  <r>
    <x v="7090"/>
    <s v="8.30.01"/>
    <m/>
    <m/>
    <s v="CT HIDROTEHNICA"/>
    <s v="conform amenajamentelor silvice"/>
    <s v="PRAHOVA"/>
    <s v="-"/>
    <s v="Tara: România; Judet: PRAHOVA; -;   -; Nr: -;"/>
    <n v="1985"/>
    <n v="53"/>
    <n v="29"/>
    <s v="in administrare"/>
    <s v="HG 982/1998;HG 1344/2011; HG 478/ 24-IUN-15;HG.478/24-IUN-15;OUG.1 din 04/01/2017;HG.354/18.05.2017;OUG.68 din 06/11/2019;HG.846/08.10.2020"/>
    <s v="imobil"/>
    <s v="Lungime albie corectată/consolidată=1 km;"/>
  </r>
  <r>
    <x v="7091"/>
    <s v="8.30.01"/>
    <m/>
    <m/>
    <s v="C T SECARIA"/>
    <s v="conform amenajamentelor silvice"/>
    <s v="PRAHOVA"/>
    <s v="-"/>
    <s v="Tara: România; Judet: PRAHOVA; -;   -; Nr: -;"/>
    <n v="1987"/>
    <n v="8288"/>
    <n v="29"/>
    <s v="in administrare"/>
    <s v="HG 982/1998;HG 1344/2011;OUG.1 din 04/01/2017;HG.354/18.05.2017;OUG.68 din 06/11/2019;HG.846/08.10.2020"/>
    <s v="imobil"/>
    <s v="Lungime albie corectată/consolidată=4 km;"/>
  </r>
  <r>
    <x v="7092"/>
    <s v="8.04.04"/>
    <m/>
    <m/>
    <s v="DAF MIERLELE I-II"/>
    <s v="conform amenajamentelor silvice"/>
    <s v="PRAHOVA"/>
    <s v="-"/>
    <s v="Tara: România; Judet: PRAHOVA; -;   -; Nr: -;"/>
    <n v="1970"/>
    <n v="80000"/>
    <n v="29"/>
    <s v="in administrare"/>
    <s v="HG 982/1998;HG 1344/2011; HG 478/ 24-IUN-15;HG.478/24-IUN-15;OUG.1 din 04/01/2017;OUG.68 din 06/11/2019"/>
    <s v="imobil"/>
    <s v="Lungime= Km;Suprafeţe= ha;CF= ;"/>
  </r>
  <r>
    <x v="7093"/>
    <s v="8.04.04"/>
    <m/>
    <m/>
    <s v="DAF BAIU MIC"/>
    <s v="conform amenajamentelor silvice"/>
    <s v="PRAHOVA"/>
    <s v="-"/>
    <s v="Tara: România; Judet: PRAHOVA; -;   -; Nr: -;"/>
    <n v="1980"/>
    <n v="526000"/>
    <n v="29"/>
    <s v="in administrare"/>
    <s v="HG 982/1998;HG 1344/2011; HG 478/ 24-IUN-15;HG.478/24-IUN-15;OUG.1 din 04/01/2017;OUG.68 din 06/11/2019"/>
    <s v="imobil"/>
    <s v="Lungime= Km;Suprafeţe= ha;CF= ;"/>
  </r>
  <r>
    <x v="7094"/>
    <s v="8.04.04"/>
    <m/>
    <m/>
    <s v="DAF CALEASA"/>
    <s v="conform amenajamentelor silvice"/>
    <s v="PRAHOVA"/>
    <s v="-"/>
    <s v="Tara: România; Judet: PRAHOVA; -;   -; Nr: -;"/>
    <n v="1971"/>
    <n v="41600"/>
    <n v="29"/>
    <s v="in administrare"/>
    <s v="HG 982/1998;HG 1344/2011; HG 478/ 24-IUN-15;HG.478/24-IUN-15;OUG.1 din 04/01/2017;OUG.68 din 06/11/2019"/>
    <s v="imobil"/>
    <s v="Lungime= Km;Suprafeţe= ha;CF= ;"/>
  </r>
  <r>
    <x v="7095"/>
    <s v="8.04.04"/>
    <m/>
    <m/>
    <s v="DAF ORJOGOAIA"/>
    <s v="conform amenajamentelor silvice"/>
    <s v="PRAHOVA"/>
    <s v="-"/>
    <s v="Tara: România; Judet: PRAHOVA; -;   -; Nr: -;"/>
    <n v="1971"/>
    <n v="2422776"/>
    <n v="29"/>
    <s v="in administrare"/>
    <s v="HG 982/1998;HG 1344/2011; HG 478/ 24-IUN-15;HG.478/24-IUN-15;OUG.1 din 04/01/2017;HG.354/18.05.2017;OUG.68 din 06/11/2019"/>
    <s v="imobil"/>
    <s v="Lungime= Km;Suprafeţe= ha;CF= ;"/>
  </r>
  <r>
    <x v="7096"/>
    <s v="8.30._"/>
    <m/>
    <m/>
    <s v="CT PASTRAVARIE"/>
    <s v="conform amenajamentelor silvice"/>
    <s v="PRAHOVA"/>
    <s v="-"/>
    <s v="Tara: România; Judet: PRAHOVA; -;   -; Nr: -; Vl Azugii"/>
    <n v="1983"/>
    <n v="2500"/>
    <n v="29"/>
    <s v="in administrare"/>
    <s v="HG 982/1998;HG 1344/2011; HG 478/ 24-IUN-15;HG.478/24-IUN-15;OUG.1 din 04/01/2017;OUG.68 din 06/11/2019"/>
    <s v="imobil"/>
    <s v="Denumire=lucrare corectare torenti ;"/>
  </r>
  <r>
    <x v="7097"/>
    <s v="8.30._"/>
    <m/>
    <m/>
    <s v="CT AZUGA I"/>
    <s v="conform amenajamentelor silvice"/>
    <s v="PRAHOVA"/>
    <s v="-"/>
    <s v="Tara: România; Judet: PRAHOVA; -;   -; Nr: -; Vl Azugii"/>
    <n v="1984"/>
    <n v="8400"/>
    <n v="29"/>
    <s v="in administrare"/>
    <s v="HG 982/1998;HG 1344/2011; HG 478/ 24-IUN-15;HG.478/24-IUN-15;OUG.1 din 04/01/2017;OUG.68 din 06/11/2019"/>
    <s v="imobil"/>
    <s v="Denumire=lucrare corectare torenti ;"/>
  </r>
  <r>
    <x v="7098"/>
    <s v="8.04.04"/>
    <m/>
    <m/>
    <s v="DRUM FORESTIER VALEA GRECULUI"/>
    <s v="conform amenajamentelor silvice"/>
    <s v="PRAHOVA"/>
    <s v="-"/>
    <s v="Tara: România; Judet: PRAHOVA; -;   -; Nr: -;"/>
    <n v="1966"/>
    <n v="100000"/>
    <n v="29"/>
    <s v="in administrare"/>
    <s v="HG 982/1998;HG 1344/2011;OUG.1 din 04/01/2017;OUG.68 din 06/11/2019"/>
    <s v="imobil"/>
    <s v="AZUGA"/>
  </r>
  <r>
    <x v="7099"/>
    <s v="8.04.04"/>
    <m/>
    <m/>
    <s v="DAF CUCUIETI"/>
    <s v="conform amenajamentelor silvice"/>
    <s v="TELEORMAN"/>
    <s v="-"/>
    <s v="Tara: România; Judet: TELEORMAN; -;   -; Nr: -;"/>
    <n v="1983"/>
    <n v="59515"/>
    <n v="34"/>
    <s v="in administrare"/>
    <s v="HG 982/1998;HG 1344/2011;OUG.1 din 04/01/2017;HG.354/18.05.2017;OUG.68 din 06/11/2019"/>
    <s v="imobil"/>
    <s v="Lungime= Km;Suprafeţe= ha;CF= ;"/>
  </r>
  <r>
    <x v="7100"/>
    <s v="8.04.04"/>
    <m/>
    <m/>
    <s v="DRUM FORESTIER CANTON UDUPU"/>
    <s v="conform amenajamentelor silvice"/>
    <s v="TELEORMAN"/>
    <s v="-"/>
    <s v="Tara: România; Judet: TELEORMAN; -;   -; Nr: -;"/>
    <n v="1994"/>
    <n v="29025"/>
    <n v="34"/>
    <s v="in administrare"/>
    <s v="HG 982/1998;HG 1344/2011;OUG.1 din 04/01/2017;HG.354/18.05.2017;OUG.68 din 06/11/2019"/>
    <s v="imobil"/>
    <s v="Lungime= Km;Suprafeţe= ha;CF= ;"/>
  </r>
  <r>
    <x v="7101"/>
    <s v="8.04.04"/>
    <m/>
    <m/>
    <s v="DAF CANTON TRIVALE"/>
    <s v="conform amenajamentelor silvice"/>
    <s v="TELEORMAN"/>
    <s v="-"/>
    <s v="Tara: România; Judet: TELEORMAN; -;   -; Nr: -;"/>
    <n v="1994"/>
    <n v="890121"/>
    <n v="34"/>
    <s v="in administrare"/>
    <s v="HG 982/1998;HG 1344/2011; HG 478/ 24-IUN-15;HG.478/24-IUN-15;OUG.1 din 04/01/2017;HG.354/18.05.2017;OUG.68 din 06/11/2019"/>
    <s v="imobil"/>
    <s v="Lungime= Km;Suprafeţe= ha;CF= ;"/>
  </r>
  <r>
    <x v="7102"/>
    <s v="8.04.04"/>
    <m/>
    <m/>
    <s v="DAF CARTOJANI"/>
    <s v="conform amenajamentelor silvice"/>
    <s v="TELEORMAN"/>
    <s v="-"/>
    <s v="Tara: România; Judet: TELEORMAN; -;   -; Nr: -; com Roata"/>
    <n v="1994"/>
    <n v="113532"/>
    <n v="34"/>
    <s v="in administrare"/>
    <s v="HG 982/1998;HG 1344/2011; HG 478/ 24-IUN-15;HG.478/24-IUN-15;OUG.1 din 04/01/2017;HG.354/18.05.2017;OUG.68 din 06/11/2019"/>
    <s v="imobil"/>
    <s v="Lungime= Km;Suprafeţe= ha;CF= ;"/>
  </r>
  <r>
    <x v="7103"/>
    <s v="8.04.04"/>
    <m/>
    <m/>
    <s v="DAF VALEA SATULUI 1 6,6KM"/>
    <s v="conform amenajamentelor silvice"/>
    <s v="ARGEŞ"/>
    <s v="-"/>
    <s v="Tara: România; Judet: ARGEŞ; -;   -; Nr: -;"/>
    <n v="1986"/>
    <n v="189191"/>
    <n v="3"/>
    <s v="in administrare"/>
    <s v="HG 982/1998;HG 1344/2011;OUG.1 din 04/01/2017;HG.354/18.05.2017;OUG.68 din 06/11/2019"/>
    <s v="imobil"/>
    <s v="Lungime= Km;Suprafeţe= ha;CF= ;"/>
  </r>
  <r>
    <x v="7104"/>
    <s v="8.04.04"/>
    <m/>
    <m/>
    <s v="DAF POJORATELE I"/>
    <s v="conform amenajamentelor silvice"/>
    <s v="TELEORMAN"/>
    <s v="-"/>
    <s v="Tara: România; Judet: TELEORMAN; -;   -; Nr: -;"/>
    <n v="1968"/>
    <n v="28389"/>
    <n v="34"/>
    <s v="in administrare"/>
    <s v="HG 982/1998;HG 1344/2011; HG 478/ 24-IUN-15;HG.478/24-IUN-15;OUG.1 din 04/01/2017;HG.354/18.05.2017;OUG.68 din 06/11/2019"/>
    <s v="imobil"/>
    <s v="Lungime= Km;Suprafeţe= ha;CF= ;"/>
  </r>
  <r>
    <x v="7105"/>
    <s v="8.04.04"/>
    <m/>
    <m/>
    <s v="DAF VISINA"/>
    <s v="conform amenajamentelor silvice"/>
    <s v="TELEORMAN"/>
    <s v="-"/>
    <s v="Tara: România; Judet: TELEORMAN; -;   -; Nr: -;"/>
    <n v="1977"/>
    <n v="193522"/>
    <n v="34"/>
    <s v="in administrare"/>
    <s v="HG 982/1998;HG 1344/2011; HG 478/ 24-IUN-15;HG.478/24-IUN-15;OUG.1 din 04/01/2017;HG.354/18.05.2017;OUG.68 din 06/11/2019"/>
    <s v="imobil"/>
    <s v="Lungime= Km;Suprafeţe= ha;CF= ;"/>
  </r>
  <r>
    <x v="7106"/>
    <s v="8.04.04"/>
    <m/>
    <m/>
    <s v="DAF V. DADELOR 2,5 KM."/>
    <s v="conform amenajamentelor silvice"/>
    <s v="ARGEŞ"/>
    <s v="-"/>
    <s v="Tara: România; Judet: ARGEŞ; -;   -; Nr: -;"/>
    <n v="1982"/>
    <n v="50689"/>
    <n v="3"/>
    <s v="in administrare"/>
    <s v="HG 982/1998;HG 1344/2011;OUG.1 din 04/01/2017;HG.354/18.05.2017;OUG.68 din 06/11/2019"/>
    <s v="imobil"/>
    <s v="Lungime= Km;Suprafeţe= ha;CF= ;"/>
  </r>
  <r>
    <x v="7107"/>
    <s v="8.04.04"/>
    <m/>
    <m/>
    <s v="DAF SOPTANA 6,9 KM"/>
    <s v="conform amenajamentelor silvice"/>
    <s v="ARGEŞ"/>
    <s v="-"/>
    <s v="Tara: România; Judet: ARGEŞ; -;   -; Nr: -;"/>
    <n v="1962"/>
    <n v="125355"/>
    <n v="3"/>
    <s v="in administrare"/>
    <s v="HG 982/1998;HG 1344/2011;OUG.1 din 04/01/2017;HG.354/18.05.2017;OUG.68 din 06/11/2019"/>
    <s v="imobil"/>
    <s v="Lungime= Km;Suprafeţe= ha;CF= ;"/>
  </r>
  <r>
    <x v="7108"/>
    <s v="8.04.04"/>
    <m/>
    <m/>
    <s v="DAF MASA DE PIATRA 0,8 KM"/>
    <s v="conform amenajamentelor silvice"/>
    <s v="ARGEŞ"/>
    <s v="-"/>
    <s v="Tara: România; Judet: ARGEŞ; -;   -; Nr: -;"/>
    <n v="1901"/>
    <n v="19"/>
    <n v="3"/>
    <s v="in administrare"/>
    <s v="HG 982/1998;HG 1344/2011;OUG.1 din 04/01/2017;OUG.68 din 06/11/2019"/>
    <s v="imobil"/>
    <s v="drum auto forestier"/>
  </r>
  <r>
    <x v="7109"/>
    <s v="8.04.04"/>
    <m/>
    <m/>
    <s v="DAF BARLOG 0,8 KM"/>
    <s v="conform amenajamentelor silvice"/>
    <s v="ARGEŞ"/>
    <s v="-"/>
    <s v="Tara: România; Judet: ARGEŞ; -;   -; Nr: -;"/>
    <n v="1979"/>
    <n v="14274"/>
    <n v="3"/>
    <s v="in administrare"/>
    <s v="HG 982/1998;HG 1344/2011;OUG.1 din 04/01/2017;HG.354/18.05.2017;OUG.68 din 06/11/2019"/>
    <s v="imobil"/>
    <s v="Lungime= Km;Suprafeţe= ha;CF= ;"/>
  </r>
  <r>
    <x v="7110"/>
    <s v="8.30.01"/>
    <m/>
    <m/>
    <s v="BARAJ PERIM V STÂNCII"/>
    <s v="conform amenajamentelor silvice"/>
    <s v="ARGEŞ"/>
    <s v="-"/>
    <s v="Tara: România; Judet: ARGEŞ; -;   -; Nr: -;"/>
    <n v="1956"/>
    <n v="623"/>
    <n v="3"/>
    <s v="in administrare"/>
    <s v="HG 982/1998;HG 1344/2011;OUG.1 din 04/01/2017;HG.354/18.05.2017;OUG.68 din 06/11/2019;HG.846/08.10.2020"/>
    <s v="imobil"/>
    <s v="Lungime albie corectată/consolidată=0,1 km;"/>
  </r>
  <r>
    <x v="7111"/>
    <s v="8.04.04"/>
    <m/>
    <m/>
    <s v="DAF AXIAL-BUTII 7,0 KM"/>
    <s v="conform amenajamentelor silvice"/>
    <s v="ARGEŞ"/>
    <s v="-"/>
    <s v="Tara: România; Judet: ARGEŞ; -;   -; Nr: -;"/>
    <n v="1967"/>
    <n v="138188"/>
    <n v="3"/>
    <s v="in administrare"/>
    <s v="HG 982/1998;HG 1344/2011;OUG.1 din 04/01/2017;OUG.68 din 06/11/2019"/>
    <s v="imobil"/>
    <s v="drum auto forestier"/>
  </r>
  <r>
    <x v="7112"/>
    <s v="8.04.04"/>
    <m/>
    <m/>
    <s v="DAF IZVORUL TARINI 2,2 KM"/>
    <s v="conform amenajamentelor silvice"/>
    <s v="ARGEŞ"/>
    <s v="-"/>
    <s v="Tara: România; Judet: ARGEŞ; -;   -; Nr: -;"/>
    <n v="1969"/>
    <n v="156486"/>
    <n v="3"/>
    <s v="in administrare"/>
    <s v="HG 982/1998;HG 1344/2011;OUG.1 din 04/01/2017;OUG.68 din 06/11/2019"/>
    <s v="imobil"/>
    <s v="drum auto forestier"/>
  </r>
  <r>
    <x v="7113"/>
    <s v="8.04.04"/>
    <m/>
    <m/>
    <s v="DAF GHITU-MARACINU 8,2 KM"/>
    <s v="conform amenajamentelor silvice"/>
    <s v="ARGEŞ"/>
    <s v="-"/>
    <s v="Tara: România; Judet: ARGEŞ; -;   -; Nr: -;"/>
    <n v="1971"/>
    <n v="251749"/>
    <n v="3"/>
    <s v="in administrare"/>
    <s v="HG 982/1998;HG 1344/2011;OUG.1 din 04/01/2017;OUG.68 din 06/11/2019"/>
    <s v="imobil"/>
    <s v="drum auto forestier"/>
  </r>
  <r>
    <x v="7114"/>
    <s v="8.04.04"/>
    <m/>
    <m/>
    <s v="DRUM AUTO GRUIUL N.3,4 KM"/>
    <s v="conform amenajamentelor silvice"/>
    <s v="ARGEŞ"/>
    <s v="-"/>
    <s v="Tara: România; Judet: ARGEŞ; -;   -; Nr: -;"/>
    <n v="1981"/>
    <n v="80450"/>
    <n v="3"/>
    <s v="in administrare"/>
    <s v="HG 982/1998;HG 1344/2011;OUG.1 din 04/01/2017;HG.354/18.05.2017;OUG.68 din 06/11/2019"/>
    <s v="imobil"/>
    <s v="Lungime= Km;Suprafeţe= ha;CF= ;"/>
  </r>
  <r>
    <x v="7115"/>
    <s v="8.04.04"/>
    <m/>
    <m/>
    <s v="POD RAUL DOAMNEI-CERNAT"/>
    <s v="conform amenajamentelor silvice"/>
    <s v="ARGEŞ"/>
    <s v="-"/>
    <s v="Tara: România; Judet: ARGEŞ; -;   -; Nr: -;"/>
    <n v="1961"/>
    <n v="8031"/>
    <n v="3"/>
    <s v="in administrare"/>
    <s v="HG 982/1998;HG 1344/2011;OUG.1 din 04/01/2017;OUG.68 din 06/11/2019"/>
    <s v="imobil"/>
    <s v="lucrari de corectarea torentilor"/>
  </r>
  <r>
    <x v="7116"/>
    <s v="8.30.01"/>
    <m/>
    <m/>
    <s v="C.T. BACIU 3 BARAJE"/>
    <s v="conform amenajamentelor silvice"/>
    <s v="ARGEŞ"/>
    <s v="-"/>
    <s v="Tara: România; Judet: ARGEŞ; -;   -; Nr: -;"/>
    <n v="1994"/>
    <n v="201892"/>
    <n v="3"/>
    <s v="in administrare"/>
    <s v="HG 982/1998;HG 1344/2011;OUG.1 din 04/01/2017;HG.354/18.05.2017;OUG.68 din 06/11/2019;HG.846/08.10.2020"/>
    <s v="imobil"/>
    <s v="Lungime albie corectată/consolidată=4,5 km;"/>
  </r>
  <r>
    <x v="7117"/>
    <s v="8.04.04"/>
    <m/>
    <m/>
    <s v="DRUM AUTO REFENICIA"/>
    <s v="conform amenajamentelor silvice"/>
    <s v="ARGEŞ"/>
    <s v="-"/>
    <s v="Tara: România; Judet: ARGEŞ; -;   -; Nr: -;"/>
    <n v="1965"/>
    <n v="73222"/>
    <n v="3"/>
    <s v="in administrare"/>
    <s v="HG.982/1998;HG.1344/23.12.2010;OUG.1/04.01.2017;;OUG.68 din 06/11/2019"/>
    <s v="imobil"/>
    <s v="Lungime=1,5 Km;Suprafeţe= ha;CF= ;"/>
  </r>
  <r>
    <x v="7118"/>
    <s v="8.04.04"/>
    <m/>
    <m/>
    <s v="DRUM AUTO GROAPELE"/>
    <s v="conform amenajamentelor silvice"/>
    <s v="ARGEŞ"/>
    <s v="-"/>
    <s v="Tara: România; Judet: ARGEŞ; -;   -; Nr: -;"/>
    <n v="1965"/>
    <n v="334247"/>
    <n v="3"/>
    <s v="in administrare"/>
    <s v="HG.982/1998;HG.1344/23.12.2010;OUG.1/04.01.2017;;OUG.68 din 06/11/2019"/>
    <s v="imobil"/>
    <s v="Lungime=3,1 Km;Suprafeţe= ha;CF= ;"/>
  </r>
  <r>
    <x v="7119"/>
    <s v="8.04.04"/>
    <m/>
    <m/>
    <s v="DRUM ISV.RUSULUI 7,5 KM"/>
    <s v="conform amenajamentelor silvice"/>
    <s v="ARGEŞ"/>
    <s v="-"/>
    <s v="Tara: România; Judet: ARGEŞ; -;   -; Nr: -;"/>
    <n v="1962"/>
    <n v="77439"/>
    <n v="3"/>
    <s v="in administrare"/>
    <s v="HG 982/1998;HG 1344/2011;OUG.1 din 04/01/2017;HG.354/18.05.2017;OUG.68 din 06/11/2019"/>
    <s v="imobil"/>
    <s v="Lungime= Km;Suprafeţe= ha;CF= ;"/>
  </r>
  <r>
    <x v="7120"/>
    <s v="8.04.04"/>
    <m/>
    <m/>
    <s v="DRUM AUTO ZARNA"/>
    <s v="conform amenajamentelor silvice"/>
    <s v="ARGEŞ"/>
    <s v="-"/>
    <s v="Tara: România; Judet: ARGEŞ; -;   -; Nr: -;"/>
    <n v="1964"/>
    <n v="635933"/>
    <n v="3"/>
    <s v="in administrare"/>
    <s v="HG.982/1998;HG.1344/23.12.2010;OUG.1/04.01.2017;;OUG.68 din 06/11/2019"/>
    <s v="imobil"/>
    <s v="Lungime=7,6 Km;Suprafeţe= ha;CF= ;"/>
  </r>
  <r>
    <x v="7121"/>
    <s v="8.04.04"/>
    <m/>
    <m/>
    <s v="DRUM AUTO BRATILA"/>
    <s v="conform amenajamentelor silvice"/>
    <s v="ARGEŞ"/>
    <s v="-"/>
    <s v="Tara: România; Judet: ARGEŞ; -;   -; Nr: -;"/>
    <n v="1964"/>
    <n v="320898"/>
    <n v="3"/>
    <s v="in administrare"/>
    <s v="HG.982/1998;HG.1344/23.12.2010;OUG.1/04.01.2017;;OUG.68 din 06/11/2019"/>
    <s v="imobil"/>
    <s v="Lungime=1,2 Km;Suprafeţe= ha;CF= ;"/>
  </r>
  <r>
    <x v="7122"/>
    <s v="8.04.04"/>
    <m/>
    <m/>
    <s v="DRUM AUTO RUSULETUL"/>
    <s v="conform amenajamentelor silvice"/>
    <s v="ARGEŞ"/>
    <s v="-"/>
    <s v="Tara: România; Judet: ARGEŞ; -;   -; Nr: -;"/>
    <n v="1963"/>
    <n v="11046"/>
    <n v="3"/>
    <s v="in administrare"/>
    <s v="HG.982/1998;HG.1344/23.12.2010;OUG.1/04.01.2017;;OUG.68 din 06/11/2019"/>
    <s v="imobil"/>
    <s v="Lungime=2,3 Km;Suprafeţe= ha;CF= ;"/>
  </r>
  <r>
    <x v="7123"/>
    <s v="8.30.01"/>
    <m/>
    <m/>
    <s v="BARAJ V LAPUŞANI"/>
    <s v="conform amenajamentelor silvice"/>
    <s v="ARGEŞ"/>
    <s v="-"/>
    <s v="Tara: România; Judet: ARGEŞ; -;   -; Nr: -;"/>
    <n v="1981"/>
    <n v="2600"/>
    <n v="3"/>
    <s v="in administrare"/>
    <s v="HG 982/1998;HG 1344/2011;OUG.1 din 04/01/2017;HG.354/18.05.2017;OUG.68 din 06/11/2019;HG.846/08.10.2020"/>
    <s v="imobil"/>
    <s v="Lungime albie corectată/consolidată=3 km;"/>
  </r>
  <r>
    <x v="7124"/>
    <s v="8.30.01"/>
    <m/>
    <m/>
    <s v="BARAJ V HOTARULUI"/>
    <s v="conform amenajamentelor silvice"/>
    <s v="ARGEŞ"/>
    <s v="-"/>
    <s v="Tara: România; Judet: ARGEŞ; -;   -; Nr: -;"/>
    <n v="1981"/>
    <n v="1523"/>
    <n v="3"/>
    <s v="in administrare"/>
    <s v="HG 982/1998;HG 1344/2011;OUG.1 din 04/01/2017;HG.354/18.05.2017;OUG.68 din 06/11/2019;HG.846/08.10.2020"/>
    <s v="imobil"/>
    <s v="Lungime albie corectată/consolidată=3,1 km;"/>
  </r>
  <r>
    <x v="7125"/>
    <s v="8.30.01"/>
    <m/>
    <m/>
    <s v="BARAJ VALEA SEACĂ"/>
    <s v="conform amenajamentelor silvice"/>
    <s v="ARGEŞ"/>
    <s v="-"/>
    <s v="Tara: România; Judet: ARGEŞ; -;   -; Nr: -;"/>
    <n v="1980"/>
    <n v="1509"/>
    <n v="3"/>
    <s v="in administrare"/>
    <s v="HG 982/1998;HG 1344/2011;OUG.1 din 04/01/2017;HG.354/18.05.2017;OUG.68 din 06/11/2019;HG.846/08.10.2020"/>
    <s v="imobil"/>
    <s v="Lungime albie corectată/consolidată=3,5 km;"/>
  </r>
  <r>
    <x v="7126"/>
    <s v="8.04.04"/>
    <m/>
    <m/>
    <s v="DAF ZIGONENI VL POPII"/>
    <s v="conform amenajamentelor silvice"/>
    <s v="ARGEŞ"/>
    <s v="-"/>
    <s v="Tara: România; Judet: ARGEŞ; -;   -; Nr: -;"/>
    <n v="1980"/>
    <n v="710441"/>
    <n v="3"/>
    <s v="in administrare"/>
    <s v="HG 982/1998;HG 1344/2011; HG 478/ 24-IUN-15;HG.478/24-IUN-15;OUG.1 din 04/01/2017;HG.354/18.05.2017;OUG.68 din 06/11/2019"/>
    <s v="imobil"/>
    <s v="Lungime=1,8 KM Km;Suprafeţe= ha;CF= ;"/>
  </r>
  <r>
    <x v="7127"/>
    <s v="8.04.04"/>
    <m/>
    <m/>
    <s v="DAF VL DOAMNEI 2 KM"/>
    <s v="conform amenajamentelor silvice"/>
    <s v="ARGEŞ"/>
    <s v="-"/>
    <s v="Tara: România; Judet: ARGEŞ; -;   -; Nr: -;"/>
    <n v="1983"/>
    <n v="56310"/>
    <n v="3"/>
    <s v="in administrare"/>
    <s v="HG 982/1998;HG 1344/2011;OUG.1 din 04/01/2017;HG.354/18.05.2017;OUG.68 din 06/11/2019"/>
    <s v="imobil"/>
    <s v="Lungime= Km;Suprafeţe= ha;CF= ;"/>
  </r>
  <r>
    <x v="7128"/>
    <s v="8.04.04"/>
    <m/>
    <m/>
    <s v="DAF BRATEASCA 2 KM"/>
    <s v="conform amenajamentelor silvice"/>
    <s v="ARGEŞ"/>
    <s v="-"/>
    <s v="Tara: România; Judet: ARGEŞ; -;   -; Nr: -;"/>
    <n v="1986"/>
    <n v="88624"/>
    <n v="3"/>
    <s v="in administrare"/>
    <s v="HG 982/1998;HG 1344/2011;OUG.1 din 04/01/2017;HG.354/18.05.2017;OUG.68 din 06/11/2019"/>
    <s v="imobil"/>
    <s v="Lungime= Km;Suprafeţe= ha;CF= ;"/>
  </r>
  <r>
    <x v="7129"/>
    <s v="8.30.01"/>
    <m/>
    <m/>
    <s v="TORENŢI DUMIREASCA"/>
    <s v="conform amenajamentelor silvice"/>
    <s v="ARGEŞ"/>
    <s v="-"/>
    <s v="Tara: România; Judet: ARGEŞ; -;   -; Nr: -;"/>
    <n v="1994"/>
    <n v="118930"/>
    <n v="3"/>
    <s v="in administrare"/>
    <s v="HG 982/1998;HG 1344/2011;OUG.1 din 04/01/2017;HG.354/18.05.2017;OUG.68 din 06/11/2019;HG.846/08.10.2020"/>
    <s v="imobil"/>
    <s v="Lungime albie corectată/consolidată=5 km;"/>
  </r>
  <r>
    <x v="7130"/>
    <s v="8.04.04"/>
    <m/>
    <m/>
    <s v="DAF GLODU 2 KM"/>
    <s v="conform amenajamentelor silvice"/>
    <s v="ARGEŞ"/>
    <s v="-"/>
    <s v="Tara: România; Judet: ARGEŞ; -;   -; Nr: -;"/>
    <n v="1973"/>
    <n v="70815"/>
    <n v="3"/>
    <s v="in administrare"/>
    <s v="HG.982/1998;HG.1344/23.12.2010;OUG.1/04.01.2017;;OUG.68 din 06/11/2019"/>
    <s v="imobil"/>
    <s v="Lungime=2,0 Km;Suprafeţe= ha;CF= ;"/>
  </r>
  <r>
    <x v="7131"/>
    <s v="8.04.04"/>
    <m/>
    <m/>
    <s v="DAF ZIGONENI"/>
    <s v="conform amenajamentelor silvice"/>
    <s v="ARGEŞ"/>
    <s v="-"/>
    <s v="Tara: România; Judet: ARGEŞ; -;   -; Nr: -;"/>
    <n v="1980"/>
    <n v="948297"/>
    <n v="3"/>
    <s v="in administrare"/>
    <s v="HG 982/1998;HG 1344/2011; HG 478/ 24-IUN-15;HG.478/24-IUN-15;OUG.1 din 04/01/2017;HG.354/18.05.2017;OUG.68 din 06/11/2019"/>
    <s v="imobil"/>
    <s v="Lungime=8,0 KM Km;Suprafeţe= ha;CF= ;"/>
  </r>
  <r>
    <x v="7132"/>
    <s v="8.30.01"/>
    <m/>
    <m/>
    <s v="BARAJE FĂRĂ ACUMUL FIXE"/>
    <s v="conform amenajamentelor silvice"/>
    <s v="ARGEŞ"/>
    <s v="-"/>
    <s v="Tara: România; Judet: ARGEŞ; -;   -; Nr: -;"/>
    <n v="1977"/>
    <n v="125"/>
    <n v="3"/>
    <s v="in administrare"/>
    <s v="HG 982/1998;HG 1344/2011;OUG.1 din 04/01/2017;HG.354/18.05.2017;OUG.68 din 06/11/2019;HG.846/08.10.2020"/>
    <s v="imobil"/>
    <s v="Lungime albie corectată/consolidată=1,6 km;"/>
  </r>
  <r>
    <x v="7133"/>
    <s v="8.30.01"/>
    <m/>
    <m/>
    <s v="BARAJE FĂRĂ ACUMUL FIXE"/>
    <s v="conform amenajamentelor silvice"/>
    <s v="ARGEŞ"/>
    <s v="-"/>
    <s v="Tara: România; Judet: ARGEŞ; -;   -; Nr: -;"/>
    <n v="1982"/>
    <n v="3016"/>
    <n v="3"/>
    <s v="in administrare"/>
    <s v="HG 982/1998;HG 1344/2011;OUG.1 din 04/01/2017;HG.354/18.05.2017;OUG.68 din 06/11/2019;HG.846/08.10.2020"/>
    <s v="imobil"/>
    <s v="Lungime albie corectată/consolidată=1 km;"/>
  </r>
  <r>
    <x v="7134"/>
    <s v="8.30.01"/>
    <m/>
    <m/>
    <s v="BARAJE FĂRĂ ACUMUL FIXE"/>
    <s v="conform amenajamentelor silvice"/>
    <s v="ARGEŞ"/>
    <s v="-"/>
    <s v="Tara: România; Judet: ARGEŞ; -;   -; Nr: -;"/>
    <n v="1983"/>
    <n v="2035"/>
    <n v="3"/>
    <s v="in administrare"/>
    <s v="HG 982/1998;HG 1344/2011;OUG.1 din 04/01/2017;HG.354/18.05.2017;OUG.68 din 06/11/2019;HG.846/08.10.2020"/>
    <s v="imobil"/>
    <s v="Lungime albie corectată/consolidată=1 km;"/>
  </r>
  <r>
    <x v="7135"/>
    <s v="8.30.01"/>
    <m/>
    <m/>
    <s v="BARAJE FĂRĂ ACUMUL FIXE"/>
    <s v="conform amenajamentelor silvice"/>
    <s v="ARGEŞ"/>
    <s v="-"/>
    <s v="Tara: România; Judet: ARGEŞ; -;   -; Nr: -;"/>
    <n v="1984"/>
    <n v="4271"/>
    <n v="3"/>
    <s v="in administrare"/>
    <s v="HG 982/1998;HG 1344/2011;OUG.1 din 04/01/2017;HG.354/18.05.2017;OUG.68 din 06/11/2019;HG.846/08.10.2020"/>
    <s v="imobil"/>
    <s v="Lungime albie corectată/consolidată=1 km;"/>
  </r>
  <r>
    <x v="7136"/>
    <s v="8.30.01"/>
    <m/>
    <m/>
    <s v="BARAJE FĂRĂ ACUMUL FIXE"/>
    <s v="conform amenajamentelor silvice"/>
    <s v="ARGEŞ"/>
    <s v="-"/>
    <s v="Tara: România; Judet: ARGEŞ; -;   -; Nr: -;"/>
    <n v="1959"/>
    <n v="1066"/>
    <n v="3"/>
    <s v="in administrare"/>
    <s v="HG.982/1998;HG.1344/23.12.2010;OUG.1/04.01.2017;;OUG.68 din 06/11/2019;HG.846/08.10.2020"/>
    <s v="imobil"/>
    <s v="Lungime albie corectată/consolidată=0,7 km;"/>
  </r>
  <r>
    <x v="7137"/>
    <s v="8.04.04"/>
    <m/>
    <m/>
    <s v="DAF DEAL PRAVAT PLAI 8,5"/>
    <s v="conform amenajamentelor silvice"/>
    <s v="ARGEŞ"/>
    <s v="-"/>
    <s v="Tara: România; Judet: ARGEŞ; -;   -; Nr: -;"/>
    <n v="1948"/>
    <n v="989"/>
    <n v="3"/>
    <s v="in administrare"/>
    <s v="HG 982/1998;HG 1344/2011;OUG.1 din 04/01/2017;HG.354/18.05.2017;OUG.68 din 06/11/2019"/>
    <s v="imobil"/>
    <s v="Lungime= Km;Suprafeţe= ha;CF= ;"/>
  </r>
  <r>
    <x v="7138"/>
    <s v="8.04.04"/>
    <m/>
    <m/>
    <s v="DAF TIGANCA 2,6 KM"/>
    <s v="conform amenajamentelor silvice"/>
    <s v="ARGEŞ"/>
    <s v="-"/>
    <s v="Tara: România; Judet: ARGEŞ; -;   -; Nr: -;"/>
    <n v="1983"/>
    <n v="60218"/>
    <n v="3"/>
    <s v="in administrare"/>
    <s v="HG 982/1998;HG 1344/2011;OUG.1 din 04/01/2017;HG.354/18.05.2017;OUG.68 din 06/11/2019"/>
    <s v="imobil"/>
    <s v="Lungime= Km;Suprafeţe= ha;CF= ;"/>
  </r>
  <r>
    <x v="7139"/>
    <s v="8.04.04"/>
    <m/>
    <m/>
    <s v="DAF HULUBA"/>
    <s v="conform amenajamentelor silvice"/>
    <s v="ARGEŞ"/>
    <s v="-"/>
    <s v="Tara: România; Judet: ARGEŞ; -;   -; Nr: -;"/>
    <n v="1960"/>
    <n v="514"/>
    <n v="3"/>
    <s v="in administrare"/>
    <s v="HG 982/1998;HG 1344/2011; HG 478/ 24-IUN-15;HG.478/24-IUN-15;OUG.1 din 04/01/2017;OUG.68 din 06/11/2019"/>
    <s v="imobil"/>
    <s v="Lungime=1,5 KM Km;Suprafeţe= ha;CF= ;"/>
  </r>
  <r>
    <x v="7140"/>
    <s v="8.04.04"/>
    <m/>
    <m/>
    <s v="DAF BUGHITA-LERESTI"/>
    <s v="conform amenajamentelor silvice"/>
    <s v="ARGEŞ"/>
    <s v="-"/>
    <s v="Tara: România; Judet: ARGEŞ; -;   -; Nr: -;"/>
    <n v="1970"/>
    <n v="14411"/>
    <n v="3"/>
    <s v="in administrare"/>
    <s v="HG 982/1998;HG 1344/2011; HG 478/ 24-IUN-15;HG.478/24-IUN-15;OUG.1 din 04/01/2017;OUG.68 din 06/11/2019"/>
    <s v="imobil"/>
    <s v="Lungime=2,9 KM Km;Suprafeţe= ha;CF= ;"/>
  </r>
  <r>
    <x v="7141"/>
    <s v="8.04.04"/>
    <m/>
    <m/>
    <s v="DAF VEDEA"/>
    <s v="conform amenajamentelor silvice"/>
    <s v="ARGEŞ"/>
    <s v="-"/>
    <s v="Tara: România; Judet: ARGEŞ; -;   -; Nr: -;"/>
    <n v="1962"/>
    <n v="10821"/>
    <n v="3"/>
    <s v="in administrare"/>
    <s v="HG.982/1998;HG.1344/23.12.2010;OUG.1/04.01.2017;;OUG.68 din 06/11/2019"/>
    <s v="imobil"/>
    <s v="Lungime=8,2 Km;Suprafeţe= ha;CF= ;"/>
  </r>
  <r>
    <x v="7142"/>
    <s v="8.04.04"/>
    <m/>
    <m/>
    <s v="DAF TANCAVA"/>
    <s v="conform amenajamentelor silvice"/>
    <s v="ARGEŞ"/>
    <s v="-"/>
    <s v="Tara: România; Judet: ARGEŞ; -;   -; Nr: -;"/>
    <n v="1974"/>
    <n v="111229"/>
    <n v="3"/>
    <s v="in administrare"/>
    <s v="HG 982/1998;HG 1344/2011; HG 478/ 24-IUN-15;HG.478/24-IUN-15;OUG.1 din 04/01/2017;OUG.68 din 06/11/2019"/>
    <s v="imobil"/>
    <s v="Lungime=3,5 KM Km;Suprafeţe= ha;CF= ;"/>
  </r>
  <r>
    <x v="7143"/>
    <s v="8.04.04"/>
    <m/>
    <m/>
    <s v="DAF IEZER BATRANA"/>
    <s v="conform amenajamentelor silvice"/>
    <s v="ARGEŞ"/>
    <s v="-"/>
    <s v="Tara: România; Judet: ARGEŞ; -;   -; Nr: -;"/>
    <n v="1968"/>
    <n v="13042"/>
    <n v="3"/>
    <s v="in administrare"/>
    <s v="HG 982/1998;HG 1344/2011; HG 478/ 24-IUN-15;HG.478/24-IUN-15;OUG.1 din 04/01/2017;OUG.68 din 06/11/2019"/>
    <s v="imobil"/>
    <s v="Lungime=0,6 KM Km;Suprafeţe= ha;CF= ;"/>
  </r>
  <r>
    <x v="7144"/>
    <s v="8.04.04"/>
    <m/>
    <m/>
    <s v="DAF VALEA URSULUI"/>
    <s v="conform amenajamentelor silvice"/>
    <s v="ARGEŞ"/>
    <s v="-"/>
    <s v="Tara: România; Judet: ARGEŞ; -;   -; Nr: -;"/>
    <n v="1969"/>
    <n v="61194"/>
    <n v="3"/>
    <s v="in administrare"/>
    <s v="HG 982/1998;HG 1344/2011; HG 478/ 24-IUN-15;HG.478/24-IUN-15;OUG.1 din 04/01/2017;OUG.68 din 06/11/2019"/>
    <s v="imobil"/>
    <s v="Lungime=1,0 KM Km;Suprafeţe= ha;CF= ;"/>
  </r>
  <r>
    <x v="7145"/>
    <s v="8.04.04"/>
    <m/>
    <m/>
    <s v="DAF VALEA CARLIGULUI"/>
    <s v="conform amenajamentelor silvice"/>
    <s v="ARGEŞ"/>
    <s v="-"/>
    <s v="Tara: România; Judet: ARGEŞ; -;   -; Nr: -;"/>
    <n v="1962"/>
    <n v="124"/>
    <n v="3"/>
    <s v="in administrare"/>
    <s v="HG 982/1998;HG 1344/2011; HG 478/ 24-IUN-15;HG.478/24-IUN-15;OUG.1 din 04/01/2017;OUG.68 din 06/11/2019"/>
    <s v="imobil"/>
    <s v="Lungime=0,6 KM Km;Suprafeţe= ha;CF= ;"/>
  </r>
  <r>
    <x v="7146"/>
    <s v="8.30.01"/>
    <m/>
    <m/>
    <s v="CT C-LUNG"/>
    <s v="conform amenajamentelor silvice"/>
    <s v="ARGEŞ"/>
    <s v="-"/>
    <s v="Tara: România; Judet: ARGEŞ; -;   -; Nr: -;"/>
    <n v="1988"/>
    <n v="1699"/>
    <n v="3"/>
    <s v="in administrare"/>
    <s v="HG 982/1998;HG 1344/2011; HG 478/ 24-IUN-15;HG.478/24-IUN-15;OUG.1 din 04/01/2017;HG.354/18.05.2017;OUG.68 din 06/11/2019;HG.846/08.10.2020"/>
    <s v="imobil"/>
    <s v="Lungime albie corectată/consolidată=0,5 km;"/>
  </r>
  <r>
    <x v="7147"/>
    <s v="8.04.04"/>
    <m/>
    <m/>
    <s v="DAF ARGESEL"/>
    <s v="conform amenajamentelor silvice"/>
    <s v="ARGEŞ"/>
    <s v="-"/>
    <s v="Tara: România; Judet: ARGEŞ; -;   -; Nr: -;"/>
    <n v="1970"/>
    <n v="101"/>
    <n v="3"/>
    <s v="in administrare"/>
    <s v="HG 982/1998;HG 1344/2011; HG 478/ 24-IUN-15;HG.478/24-IUN-15;OUG.1 din 04/01/2017;HG.354/18.05.2017;OUG.68 din 06/11/2019"/>
    <s v="imobil"/>
    <s v="Lungime=13,0 KM Km;Suprafeţe= ha;CF= ;"/>
  </r>
  <r>
    <x v="7148"/>
    <s v="8.30.01"/>
    <m/>
    <m/>
    <s v="CT RÂUŞOR"/>
    <s v="conform amenajamentelor silvice"/>
    <s v="ARGEŞ"/>
    <s v="-"/>
    <s v="Tara: România; Judet: ARGEŞ; -;   -; Nr: -;"/>
    <n v="1988"/>
    <n v="1165"/>
    <n v="3"/>
    <s v="in administrare"/>
    <s v="HG 982/1998;HG 1344/2011; HG 478/ 24-IUN-15;HG.478/24-IUN-15;OUG.1 din 04/01/2017;HG.354/18.05.2017;OUG.68 din 06/11/2019;HG.846/08.10.2020"/>
    <s v="imobil"/>
    <s v="Lungime albie corectată/consolidată=0,3 km;"/>
  </r>
  <r>
    <x v="7149"/>
    <s v="8.04.04"/>
    <m/>
    <m/>
    <s v="DAF LIMPEDEA-MOLIV."/>
    <s v="conform amenajamentelor silvice"/>
    <s v="ARGEŞ"/>
    <s v="-"/>
    <s v="Tara: România; Judet: ARGEŞ; -;   -; Nr: -;"/>
    <n v="1980"/>
    <n v="244856"/>
    <n v="3"/>
    <s v="in administrare"/>
    <s v="HG 982/1998;HG 1344/2011; HG 478/ 24-IUN-15;HG.478/24-IUN-15;OUG.1 din 04/01/2017;HG.354/18.05.2017;OUG.68 din 06/11/2019"/>
    <s v="imobil"/>
    <s v="Lungime=7,4 KM Km;Suprafeţe= ha;CF= ;"/>
  </r>
  <r>
    <x v="7150"/>
    <s v="8.04.04"/>
    <m/>
    <m/>
    <s v="DAF PIRIUL GROAZEI"/>
    <s v="conform amenajamentelor silvice"/>
    <s v="ARGEŞ"/>
    <s v="-"/>
    <s v="Tara: România; Judet: ARGEŞ; -;   -; Nr: -;"/>
    <n v="1968"/>
    <n v="36198"/>
    <n v="3"/>
    <s v="in administrare"/>
    <s v="HG 982/1998;; HG 478/ 24-IUN-15;HG.478/24-IUN-15;OUG.1 din 04/01/2017;OUG.68 din 06/11/2019"/>
    <s v="imobil"/>
    <s v="Lungime=1,5 KM Km;Suprafeţe= ha;CF= ;"/>
  </r>
  <r>
    <x v="7151"/>
    <s v="8.04.04"/>
    <m/>
    <m/>
    <s v="DAF V.CU PESTI"/>
    <s v="conform amenajamentelor silvice"/>
    <s v="ARGEŞ"/>
    <s v="-"/>
    <s v="Tara: România; Judet: ARGEŞ; -;   -; Nr: -;"/>
    <n v="1967"/>
    <n v="366997"/>
    <n v="3"/>
    <s v="in administrare"/>
    <s v="HG 982/1998;; HG 478/ 24-IUN-15;HG.478/24-IUN-15;OUG.1 din 04/01/2017;OUG.68 din 06/11/2019"/>
    <s v="imobil"/>
    <s v="Lungime=11,0 KM Km;Suprafeţe= ha;CF= ;"/>
  </r>
  <r>
    <x v="7152"/>
    <s v="8.04.04"/>
    <m/>
    <m/>
    <s v="DAF OIASA-VISINU"/>
    <s v="conform amenajamentelor silvice"/>
    <s v="ARGEŞ"/>
    <s v="-"/>
    <s v="Tara: România; Judet: ARGEŞ; -;   -; Nr: -;"/>
    <n v="1980"/>
    <n v="15436"/>
    <n v="3"/>
    <s v="in administrare"/>
    <s v="HG 982/1998;HG 1344/2011; HG 478/ 24-IUN-15;HG.478/24-IUN-15;OUG.1 din 04/01/2017;HG.354/18.05.2017;OUG.68 din 06/11/2019"/>
    <s v="imobil"/>
    <s v="Lungime=1,5 KM Km;Suprafeţe= ha;CF= ;"/>
  </r>
  <r>
    <x v="7153"/>
    <s v="8.30.01"/>
    <m/>
    <m/>
    <s v="CT TRANSFĂGĂRĂŞAN"/>
    <s v="conform amenajamentelor silvice"/>
    <s v="ARGEŞ"/>
    <s v="-"/>
    <s v="Tara: România; Judet: ARGEŞ; -;   -; Nr: -;"/>
    <n v="1990"/>
    <n v="9814"/>
    <n v="3"/>
    <s v="in administrare"/>
    <s v="HG 982/1998;HG 1344/2011;OUG.1 din 04/01/2017;HG.354/18.05.2017;OUG.68 din 06/11/2019;HG.846/08.10.2020"/>
    <s v="imobil"/>
    <s v="Lungime albie corectată/consolidată=0,3 km;"/>
  </r>
  <r>
    <x v="7154"/>
    <s v="8.30.01"/>
    <m/>
    <m/>
    <s v="C.T. VALEA BALII"/>
    <s v="conform amenajamentelor silvice"/>
    <s v="ARGEŞ"/>
    <s v="-"/>
    <s v="Tara: România; Judet: ARGEŞ; -;   -; Nr: -;"/>
    <n v="1992"/>
    <n v="11775"/>
    <n v="3"/>
    <s v="in administrare"/>
    <s v="HG 982/1998;HG 1344/2011;OUG.1 din 04/01/2017;HG.354/18.05.2017;OUG.68 din 06/11/2019;HG.846/08.10.2020"/>
    <s v="imobil"/>
    <s v="Lungime albie corectată/consolidată=0,3 km;"/>
  </r>
  <r>
    <x v="7155"/>
    <s v="8.04.04"/>
    <m/>
    <m/>
    <s v="DAF CUMPENITA"/>
    <s v="conform amenajamentelor silvice"/>
    <s v="ARGEŞ"/>
    <s v="-"/>
    <s v="Tara: România; Judet: ARGEŞ; -;   -; Nr: -;"/>
    <n v="1982"/>
    <n v="54547"/>
    <n v="3"/>
    <s v="in administrare"/>
    <s v="HG 982/1998;HG 1344/2011; HG 478/ 24-IUN-15;HG.478/24-IUN-15;OUG.1 din 04/01/2017;HG.354/18.05.2017;OUG.68 din 06/11/2019"/>
    <s v="imobil"/>
    <s v="Lungime=4,0 KM Km;Suprafeţe= ha;CF= ;"/>
  </r>
  <r>
    <x v="7156"/>
    <s v="8.30.01"/>
    <m/>
    <m/>
    <s v="CORECTARE TORENŢI-TRANSF"/>
    <s v="conform amenajamentelor silvice"/>
    <s v="ARGEŞ"/>
    <s v="-"/>
    <s v="Tara: România; Judet: ARGEŞ; -;   -; Nr: -;"/>
    <n v="1986"/>
    <n v="3522"/>
    <n v="3"/>
    <s v="in administrare"/>
    <s v="HG 982/1998;HG 1344/2011;OUG.1 din 04/01/2017;HG.354/18.05.2017;OUG.68 din 06/11/2019;HG.846/08.10.2020"/>
    <s v="imobil"/>
    <s v="Lungime albie corectată/consolidată=0,5 km;"/>
  </r>
  <r>
    <x v="7157"/>
    <s v="8.30.01"/>
    <m/>
    <m/>
    <s v="CORECTARE TORENŢI TRANSF"/>
    <s v="conform amenajamentelor silvice"/>
    <s v="ARGEŞ"/>
    <s v="-"/>
    <s v="Tara: România; Judet: ARGEŞ; -;   -; Nr: -;"/>
    <n v="1984"/>
    <n v="1348"/>
    <n v="3"/>
    <s v="in administrare"/>
    <s v="HG 982/1998;HG 1344/2011;OUG.1 din 04/01/2017;HG.354/18.05.2017;OUG.68 din 06/11/2019;HG.846/08.10.2020"/>
    <s v="imobil"/>
    <s v="Lungime albie corectată/consolidată=0,5 km;"/>
  </r>
  <r>
    <x v="7158"/>
    <s v="8.30.01"/>
    <m/>
    <m/>
    <s v="CT V STAN"/>
    <s v="conform amenajamentelor silvice"/>
    <s v="ARGEŞ"/>
    <s v="-"/>
    <s v="Tara: România; Judet: ARGEŞ; -;   -; Nr: -;"/>
    <n v="1982"/>
    <n v="2188"/>
    <n v="3"/>
    <s v="in administrare"/>
    <s v="HG 982/1998;HG 1344/2011; HG 478/ 24-IUN-15;HG.478/24-IUN-15;OUG.1 din 04/01/2017;HG.354/18.05.2017;OUG.68 din 06/11/2019;HG.846/08.10.2020"/>
    <s v="imobil"/>
    <s v="Lungime albie corectată/consolidată=0,3 km;"/>
  </r>
  <r>
    <x v="7159"/>
    <s v="8.30.01"/>
    <m/>
    <m/>
    <s v="CORECTARE TORENŢI AREF 2"/>
    <s v="conform amenajamentelor silvice"/>
    <s v="ARGEŞ"/>
    <s v="-"/>
    <s v="Tara: România; Judet: ARGEŞ; -;   -; Nr: -;"/>
    <n v="1970"/>
    <n v="1238"/>
    <n v="3"/>
    <s v="in administrare"/>
    <s v="HG 982/1998;HG 1344/2011;OUG.1 din 04/01/2017;HG.354/18.05.2017;OUG.68 din 06/11/2019;HG.846/08.10.2020"/>
    <s v="imobil"/>
    <s v="Lungime albie corectată/consolidată=0,2 km;"/>
  </r>
  <r>
    <x v="7160"/>
    <s v="8.30.01"/>
    <m/>
    <m/>
    <s v="CORECTARE TORENŢI VIDRAR"/>
    <s v="conform amenajamentelor silvice"/>
    <s v="ARGEŞ"/>
    <s v="-"/>
    <s v="Tara: România; Judet: ARGEŞ; -;   -; Nr: -;"/>
    <n v="1977"/>
    <n v="298"/>
    <n v="3"/>
    <s v="in administrare"/>
    <s v="HG 982/1998;HG 1344/2011;OUG.1 din 04/01/2017;HG.354/18.05.2017;OUG.68 din 06/11/2019;HG.846/08.10.2020"/>
    <s v="imobil"/>
    <s v="Lungime albie corectată/consolidată=0,3 km;"/>
  </r>
  <r>
    <x v="7161"/>
    <s v="8.30.01"/>
    <m/>
    <m/>
    <s v="CORECTARE TORENŢI VIDRAR"/>
    <s v="conform amenajamentelor silvice"/>
    <s v="ARGEŞ"/>
    <s v="-"/>
    <s v="Tara: România; Judet: ARGEŞ; -;   -; Nr: -;"/>
    <n v="1977"/>
    <n v="87"/>
    <n v="3"/>
    <s v="in administrare"/>
    <s v="HG 982/1998;HG 1344/2011;OUG.1 din 04/01/2017;HG.354/18.05.2017;OUG.68 din 06/11/2019;HG.846/08.10.2020"/>
    <s v="imobil"/>
    <s v="Lungime albie corectată/consolidată=0,3 km;"/>
  </r>
  <r>
    <x v="7162"/>
    <s v="8.30.01"/>
    <m/>
    <m/>
    <s v="CORECTARE TORENŢI VIDRAR"/>
    <s v="conform amenajamentelor silvice"/>
    <s v="ARGEŞ"/>
    <s v="-"/>
    <s v="Tara: România; Judet: ARGEŞ; -;   -; Nr: -;"/>
    <n v="1978"/>
    <n v="253"/>
    <n v="3"/>
    <s v="in administrare"/>
    <s v="HG 982/1998;HG 1344/2011;OUG.1 din 04/01/2017;HG.354/18.05.2017;OUG.68 din 06/11/2019;HG.846/08.10.2020"/>
    <s v="imobil"/>
    <s v="Lungime albie corectată/consolidată=0,3 km;"/>
  </r>
  <r>
    <x v="7163"/>
    <s v="8.30.01"/>
    <m/>
    <m/>
    <s v="CORECTARE TORENŢI CAPRA"/>
    <s v="conform amenajamentelor silvice"/>
    <s v="ARGEŞ"/>
    <s v="-"/>
    <s v="Tara: România; Judet: ARGEŞ; -;   -; Nr: -;"/>
    <n v="1978"/>
    <n v="180"/>
    <n v="3"/>
    <s v="in administrare"/>
    <s v="HG 982/1998;HG 1344/2011;OUG.1 din 04/01/2017;HG.354/18.05.2017;OUG.68 din 06/11/2019;HG.846/08.10.2020"/>
    <s v="imobil"/>
    <s v="Lungime albie corectată/consolidată=0,2 km;"/>
  </r>
  <r>
    <x v="7164"/>
    <s v="8.04.04"/>
    <m/>
    <m/>
    <s v="DAF FURESTI 1.0 KM"/>
    <s v="conform amenajamentelor silvice"/>
    <s v="ARGEŞ"/>
    <s v="-"/>
    <s v="Tara: România; Judet: ARGEŞ; -;   -; Nr: -;"/>
    <n v="1981"/>
    <n v="139"/>
    <n v="3"/>
    <s v="in administrare"/>
    <s v="HG 982/1998;HG 1344/2011;OUG.1 din 04/01/2017;HG.354/18.05.2017;OUG.68 din 06/11/2019"/>
    <s v="imobil"/>
    <s v="Lungime= Km;Suprafeţe= ha;CF= ;"/>
  </r>
  <r>
    <x v="7165"/>
    <s v="8.04.04"/>
    <m/>
    <m/>
    <s v="DAF V CARPENULUI"/>
    <s v="conform amenajamentelor silvice"/>
    <s v="ARGEŞ"/>
    <s v="-"/>
    <s v="Tara: România; Judet: ARGEŞ; -;   -; Nr: -;"/>
    <n v="1970"/>
    <n v="17086"/>
    <n v="3"/>
    <s v="in administrare"/>
    <s v="HG.982/1998;HG.1344/23.12.2010;OUG.1/04.01.2017;;OUG.68 din 06/11/2019"/>
    <s v="imobil"/>
    <s v="Lungime=1,5 Km;Suprafeţe= ha;CF= ;"/>
  </r>
  <r>
    <x v="7166"/>
    <s v="8.04.04"/>
    <m/>
    <m/>
    <s v="DAF HULUBA"/>
    <s v="conform amenajamentelor silvice"/>
    <s v="ARGEŞ"/>
    <s v="-"/>
    <s v="Tara: România; Judet: ARGEŞ; -;   -; Nr: -;"/>
    <n v="1970"/>
    <n v="47751"/>
    <n v="3"/>
    <s v="in administrare"/>
    <s v="HG.982/1998;OUG.1344/23.12.2010;OUG.1/04.01.2017;;OUG.68 din 06/11/2019"/>
    <s v="imobil"/>
    <s v="Lungime=1,1 Km;Suprafeţe= ha;CF= ;"/>
  </r>
  <r>
    <x v="7167"/>
    <s v="8.04.04"/>
    <m/>
    <m/>
    <s v="DAF PR. LUI ANTON"/>
    <s v="conform amenajamentelor silvice"/>
    <s v="ARGEŞ"/>
    <s v="-"/>
    <s v="Tara: România; Judet: ARGEŞ; -;   -; Nr: -;"/>
    <n v="1974"/>
    <n v="14158"/>
    <n v="3"/>
    <s v="in administrare"/>
    <s v="HG 982/1998;HG 1344/2011; HG 478/ 24-IUN-15;HG.478/24-IUN-15;OUG.1 din 04/01/2017;OUG.68 din 06/11/2019"/>
    <s v="imobil"/>
    <s v="Lungime= Km;Suprafeţe= ha;CF= ;"/>
  </r>
  <r>
    <x v="7168"/>
    <s v="8.04.04"/>
    <m/>
    <m/>
    <s v="DAF CLOCOTICI TOMENI"/>
    <s v="conform amenajamentelor silvice"/>
    <s v="ARGEŞ"/>
    <s v="-"/>
    <s v="Tara: România; Judet: ARGEŞ; -;   -; Nr: -;"/>
    <n v="1969"/>
    <n v="6161"/>
    <n v="3"/>
    <s v="in administrare"/>
    <s v="HG 982/1998;HG 1344/2011; HG 478/ 24-IUN-15;HG.478/24-IUN-15;OUG.1 din 04/01/2017;OUG.68 din 06/11/2019"/>
    <s v="imobil"/>
    <s v="Lungime= Km;Suprafeţe= ha;CF= ;"/>
  </r>
  <r>
    <x v="7169"/>
    <s v="8.04.04"/>
    <m/>
    <m/>
    <s v="DAF MANITA - CERBU"/>
    <s v="conform amenajamentelor silvice"/>
    <s v="ARGEŞ"/>
    <s v="-"/>
    <s v="Tara: România; Judet: ARGEŞ; -;   -; Nr: -;"/>
    <n v="1968"/>
    <n v="21474"/>
    <n v="3"/>
    <s v="in administrare"/>
    <s v="HG 982/1998;HG 1344/2011; HG 478/ 24-IUN-15;HG.478/24-IUN-15;OUG.1 din 04/01/2017;OUG.68 din 06/11/2019"/>
    <s v="imobil"/>
    <s v="Lungime= Km;Suprafeţe= ha;CF= ;"/>
  </r>
  <r>
    <x v="7170"/>
    <s v="8.04.04"/>
    <m/>
    <m/>
    <s v="DAF RUDARU OARBELE"/>
    <s v="conform amenajamentelor silvice"/>
    <s v="ARGEŞ"/>
    <s v="-"/>
    <s v="Tara: România; Judet: ARGEŞ; -;   -; Nr: -;"/>
    <n v="1964"/>
    <n v="975"/>
    <n v="3"/>
    <s v="in administrare"/>
    <s v="HG 982/1998;HG 1344/2011; HG 478/ 24-IUN-15;HG.478/24-IUN-15;OUG.1 din 04/01/2017;OUG.68 din 06/11/2019"/>
    <s v="imobil"/>
    <s v="Lungime= Km;Suprafeţe= ha;CF= ;"/>
  </r>
  <r>
    <x v="7171"/>
    <s v="8.04.04"/>
    <m/>
    <m/>
    <s v="DAF BRUSTUROASA II"/>
    <s v="conform amenajamentelor silvice"/>
    <s v="ARGEŞ"/>
    <s v="-"/>
    <s v="Tara: România; Judet: ARGEŞ; -;   -; Nr: -;"/>
    <n v="1981"/>
    <n v="3641"/>
    <n v="3"/>
    <s v="in administrare"/>
    <s v="HG 982/1998;HG 1344/2011; HG 478/ 24-IUN-15;HG.478/24-IUN-15;OUG.1 din 04/01/2017;HG.354/18.05.2017;OUG.68 din 06/11/2019"/>
    <s v="imobil"/>
    <s v="Lungime= Km;Suprafeţe= ha;CF= ;"/>
  </r>
  <r>
    <x v="7172"/>
    <s v="8.30.01"/>
    <m/>
    <m/>
    <s v="CT CLOCOTI"/>
    <s v="conform amenajamentelor silvice"/>
    <s v="ARGEŞ"/>
    <s v="-"/>
    <s v="Tara: România; Judet: ARGEŞ; -;   -; Nr: -;"/>
    <n v="1984"/>
    <n v="4233"/>
    <n v="3"/>
    <s v="in administrare"/>
    <s v="HG 982/1998;HG 1344/2011; HG 478/ 24-IUN-15;HG.478/24-IUN-15;OUG.1 din 04/01/2017;HG.354/18.05.2017;OUG.68 din 06/11/2019;HG.846/08.10.2020"/>
    <s v="imobil"/>
    <s v="Lungime albie corectată/consolidată=0,6 km;"/>
  </r>
  <r>
    <x v="7173"/>
    <s v="8.30.01"/>
    <m/>
    <m/>
    <s v="CT CUMPENI"/>
    <s v="conform amenajamentelor silvice"/>
    <s v="ARGEŞ"/>
    <s v="-"/>
    <s v="Tara: România; Judet: ARGEŞ; -;   -; Nr: -;"/>
    <n v="1985"/>
    <n v="10071"/>
    <n v="3"/>
    <s v="in administrare"/>
    <s v="HG 982/1998;HG 1344/2011; HG 478/ 24-IUN-15;HG.478/24-IUN-15;OUG.1 din 04/01/2017;HG.354/18.05.2017;OUG.68 din 06/11/2019;HG.846/08.10.2020"/>
    <s v="imobil"/>
    <s v="Lungime albie corectată/consolidată=1,2 km;"/>
  </r>
  <r>
    <x v="7174"/>
    <s v="8.30.01"/>
    <m/>
    <m/>
    <s v="CT RUDENI"/>
    <s v="conform amenajamentelor silvice"/>
    <s v="ARGEŞ"/>
    <s v="-"/>
    <s v="Tara: România; Judet: ARGEŞ; -;   -; Nr: -;"/>
    <n v="1986"/>
    <n v="965"/>
    <n v="3"/>
    <s v="in administrare"/>
    <s v="HG 982/1998;HG 1344/2011; HG 478/ 24-IUN-15;HG.478/24-IUN-15;OUG.1 din 04/01/2017;HG.354/18.05.2017;OUG.68 din 06/11/2019;HG.846/08.10.2020"/>
    <s v="imobil"/>
    <s v="Lungime albie corectată/consolidată=0,3 km;"/>
  </r>
  <r>
    <x v="7175"/>
    <s v="8.30.01"/>
    <m/>
    <m/>
    <s v="CT DALDARIA"/>
    <s v="conform amenajamentelor silvice"/>
    <s v="ARGEŞ"/>
    <s v="-"/>
    <s v="Tara: România; Judet: ARGEŞ; -;   -; Nr: -;"/>
    <n v="1988"/>
    <n v="533"/>
    <n v="3"/>
    <s v="in administrare"/>
    <s v="HG 982/1998;HG 1344/2011; HG 478/ 24-IUN-15;HG.478/24-IUN-15;OUG.1 din 04/01/2017;HG.354/18.05.2017;OUG.68 din 06/11/2019;HG.846/08.10.2020"/>
    <s v="imobil"/>
    <s v="Lungime albie corectată/consolidată=0,2 km;"/>
  </r>
  <r>
    <x v="7176"/>
    <s v="8.30.01"/>
    <m/>
    <m/>
    <s v="CT V. BRAD"/>
    <s v="conform amenajamentelor silvice"/>
    <s v="ARGEŞ"/>
    <s v="-"/>
    <s v="Tara: România; Judet: ARGEŞ; -;   -; Nr: -;"/>
    <n v="1981"/>
    <n v="1054"/>
    <n v="3"/>
    <s v="in administrare"/>
    <s v="HG 982/1998;HG 1344/2011; HG 478/ 24-IUN-15;HG.478/24-IUN-15;OUG.1 din 04/01/2017;HG.354/18.05.2017;OUG.68 din 06/11/2019;HG.846/08.10.2020"/>
    <s v="imobil"/>
    <s v="Lungime albie corectată/consolidată=0,4 km;"/>
  </r>
  <r>
    <x v="7177"/>
    <s v="8.04.04"/>
    <m/>
    <m/>
    <s v="DAF OLANEASCA II"/>
    <s v="conform amenajamentelor silvice"/>
    <s v="ARGEŞ"/>
    <s v="-"/>
    <s v="Tara: România; Judet: ARGEŞ; -;   -; Nr: -;"/>
    <n v="1981"/>
    <n v="230553"/>
    <n v="3"/>
    <s v="in administrare"/>
    <s v="HG 982/1998;HG 1344/2011; HG 478/ 24-IUN-15;HG.478/24-IUN-15;OUG.1 din 04/01/2017;OUG.68 din 06/11/2019"/>
    <s v="imobil"/>
    <s v="Lungime= Km;Suprafeţe= ha;CF= ;"/>
  </r>
  <r>
    <x v="7178"/>
    <s v="8.30.01"/>
    <m/>
    <m/>
    <s v="CT  BRUSTURET II"/>
    <s v="conform amenajamentelor silvice"/>
    <s v="ARGEŞ"/>
    <s v="-"/>
    <s v="Tara: România; Judet: ARGEŞ; -;   -; Nr: -;"/>
    <n v="1998"/>
    <n v="255427"/>
    <n v="3"/>
    <s v="in administrare"/>
    <s v="HG 982/1998;HG 1344/2011; HG 478/ 24-IUN-15;HG.478/24-IUN-15;OUG.1 din 04/01/2017;HG.354/18.05.2017;OUG.68 din 06/11/2019;HG.846/08.10.2020"/>
    <s v="imobil"/>
    <s v="Lungime albie corectată/consolidată=1 km;"/>
  </r>
  <r>
    <x v="7179"/>
    <s v="8.04.04"/>
    <m/>
    <m/>
    <s v="DAF PR COPILULUI"/>
    <s v="conform amenajamentelor silvice"/>
    <s v="ARGEŞ"/>
    <s v="-"/>
    <s v="Tara: România; Judet: ARGEŞ; -;   -; Nr: -;"/>
    <n v="1981"/>
    <n v="22340"/>
    <n v="3"/>
    <s v="in administrare"/>
    <s v="HG 982/1998;HG 1344/2011; HG 478/ 24-IUN-15;HG.478/24-IUN-15;OUG.1 din 04/01/2017;OUG.68 din 06/11/2019"/>
    <s v="imobil"/>
    <s v="Lungime= Km;Suprafeţe= ha;CF= ;"/>
  </r>
  <r>
    <x v="7180"/>
    <s v="8.04.04"/>
    <m/>
    <m/>
    <s v="DAF PR.TURCILOR"/>
    <s v="conform amenajamentelor silvice"/>
    <s v="ARGEŞ"/>
    <s v="-"/>
    <s v="Tara: România; Judet: ARGEŞ; -;   -; Nr: -;"/>
    <n v="1982"/>
    <n v="177098"/>
    <n v="3"/>
    <s v="in administrare"/>
    <s v="HG 982/1998;HG 1344/2011; HG 478/ 24-IUN-15;HG.478/24-IUN-15;OUG.1 din 04/01/2017;OUG.68 din 06/11/2019"/>
    <s v="imobil"/>
    <s v="Lungime= Km;Suprafeţe= ha;CF= ;"/>
  </r>
  <r>
    <x v="7181"/>
    <s v="8.04.04"/>
    <m/>
    <m/>
    <s v="DAF V.ANDREIAS"/>
    <s v="conform amenajamentelor silvice"/>
    <s v="ARGEŞ"/>
    <s v="-"/>
    <s v="Tara: România; Judet: ARGEŞ; -;   -; Nr: -;"/>
    <n v="1969"/>
    <n v="4123"/>
    <n v="3"/>
    <s v="in administrare"/>
    <s v="HG 982/1998;HG 1344/2011; HG 478/ 24-IUN-15;HG.478/24-IUN-15;OUG.1 din 04/01/2017;OUG.68 din 06/11/2019"/>
    <s v="imobil"/>
    <s v="Lungime= Km;Suprafeţe= ha;CF= ;"/>
  </r>
  <r>
    <x v="7182"/>
    <s v="8.04.04"/>
    <m/>
    <m/>
    <s v="DAF CASCOE-ROSCA"/>
    <s v="conform amenajamentelor silvice"/>
    <s v="ARGEŞ"/>
    <s v="-"/>
    <s v="Tara: România; Judet: ARGEŞ; -;   -; Nr: -;"/>
    <n v="1963"/>
    <n v="240"/>
    <n v="3"/>
    <s v="in administrare"/>
    <s v="HG 982/1998;HG 1344/2011; HG 478/ 24-IUN-15;HG.478/24-IUN-15;OUG.1 din 04/01/2017;OUG.68 din 06/11/2019"/>
    <s v="imobil"/>
    <s v="Lungime= Km;Suprafeţe= ha;CF= ;"/>
  </r>
  <r>
    <x v="7183"/>
    <s v="8.30.01"/>
    <m/>
    <m/>
    <s v="CORECTARE TORENTI"/>
    <s v="conform amenajamentelor silvice"/>
    <s v="ARGEŞ"/>
    <s v="-"/>
    <s v="Tara: România; Judet: ARGEŞ; -;   -; Nr: -;"/>
    <n v="1984"/>
    <n v="4895"/>
    <n v="3"/>
    <s v="in administrare"/>
    <s v="HG 982/1998;HG 1344/2011; HG 478/ 24-IUN-15;HG.478/24-IUN-15;OUG.1 din 04/01/2017;HG.354/18.05.2017;OUG.68 din 06/11/2019;HG.846/08.10.2020"/>
    <s v="imobil"/>
    <s v="Lungime albie corectată/consolidată=0,2 km;"/>
  </r>
  <r>
    <x v="7184"/>
    <s v="8.30.01"/>
    <m/>
    <m/>
    <s v="CT RUCAR OB 1"/>
    <s v="conform amenajamentelor silvice"/>
    <s v="ARGEŞ"/>
    <s v="-"/>
    <s v="Tara: România; Judet: ARGEŞ; -;   -; Nr: -;"/>
    <n v="1989"/>
    <n v="2433"/>
    <n v="3"/>
    <s v="in administrare"/>
    <s v="HG 982/1998;HG 1344/2011; HG 478/ 24-IUN-15;HG.478/24-IUN-15;OUG.1 din 04/01/2017;HG.354/18.05.2017;OUG.68 din 06/11/2019;HG.846/08.10.2020"/>
    <s v="imobil"/>
    <s v="Lungime albie corectată/consolidată=0,8 km;"/>
  </r>
  <r>
    <x v="7185"/>
    <s v="8.04.04"/>
    <m/>
    <m/>
    <s v="DR.FR.RAM.BERCA 1,0KM"/>
    <s v="conform amenajamentelor silvice"/>
    <s v="ARGEŞ"/>
    <s v="-"/>
    <s v="Tara: România; Judet: ARGEŞ; -;   -; Nr: -;"/>
    <n v="1988"/>
    <n v="594"/>
    <n v="3"/>
    <s v="in administrare"/>
    <s v="HG 982/1998;HG 1344/2011;OUG.1 din 04/01/2017;HG.354/18.05.2017;OUG.68 din 06/11/2019"/>
    <s v="imobil"/>
    <s v="Lungime= Km;Suprafeţe= ha;CF= ;"/>
  </r>
  <r>
    <x v="7186"/>
    <s v="8.04.04"/>
    <m/>
    <m/>
    <s v="DAF RICHITEA"/>
    <s v="conform amenajamentelor silvice"/>
    <s v="ARGEŞ"/>
    <s v="-"/>
    <s v="Tara: România; Judet: ARGEŞ; -;   -; Nr: -;"/>
    <n v="1952"/>
    <n v="15184"/>
    <n v="3"/>
    <s v="in administrare"/>
    <s v="HG 982/1998;HG 1344/2011; HG 478/ 24-IUN-15;HG.478/24-IUN-15;OUG.1 din 04/01/2017;OUG.68 din 06/11/2019"/>
    <s v="imobil"/>
    <s v="Lungime= Km;Suprafeţe= ha;CF= ;"/>
  </r>
  <r>
    <x v="7187"/>
    <s v="8.04.04"/>
    <m/>
    <m/>
    <s v="DR.FR.MELEDICU MARE"/>
    <s v="conform amenajamentelor silvice"/>
    <s v="ARGEŞ"/>
    <s v="-"/>
    <s v="Tara: România; Judet: ARGEŞ; -;   -; Nr: -;"/>
    <n v="1971"/>
    <n v="1088"/>
    <n v="3"/>
    <s v="in administrare"/>
    <s v="HG.982/1998;HG.1344/23.12.2010;OUG.1/04.01.2017;;OUG.68 din 06/11/2019"/>
    <s v="imobil"/>
    <s v="Lungime=0,7 Km;Suprafeţe= ha;CF= ;"/>
  </r>
  <r>
    <x v="7188"/>
    <s v="8.04.04"/>
    <m/>
    <m/>
    <s v="DR.FR.MEDELICU MIC I"/>
    <s v="conform amenajamentelor silvice"/>
    <s v="ARGEŞ"/>
    <s v="-"/>
    <s v="Tara: România; Judet: ARGEŞ; -;   -; Nr: -;"/>
    <n v="1986"/>
    <n v="60842"/>
    <n v="3"/>
    <s v="in administrare"/>
    <s v="HG 982/1998;HG 1344/2011;OUG.1 din 04/01/2017;HG.354/18.05.2017;OUG.68 din 06/11/2019"/>
    <s v="imobil"/>
    <s v="Lungime= Km;Suprafeţe= ha;CF= ;"/>
  </r>
  <r>
    <x v="7189"/>
    <s v="8.04.04"/>
    <m/>
    <m/>
    <s v="DR.FR.DUVALMU 0,8 KM"/>
    <s v="conform amenajamentelor silvice"/>
    <s v="ARGEŞ"/>
    <s v="-"/>
    <s v="Tara: România; Judet: ARGEŞ; -;   -; Nr: -;"/>
    <n v="1988"/>
    <n v="1754"/>
    <n v="3"/>
    <s v="in administrare"/>
    <s v="HG 982/1998;HG 1344/2011;OUG.1 din 04/01/2017;HG.354/18.05.2017;OUG.68 din 06/11/2019"/>
    <s v="imobil"/>
    <s v="Lungime= Km;Suprafeţe= ha;CF= ;"/>
  </r>
  <r>
    <x v="7190"/>
    <s v="8.30.01"/>
    <m/>
    <m/>
    <s v="BARAJE CORECTARE TORENTI"/>
    <s v="conform amenajamentelor silvice"/>
    <s v="ARGEŞ"/>
    <s v="-"/>
    <s v="Tara: România; Judet: ARGEŞ; -;   -; Nr: -;"/>
    <n v="1983"/>
    <n v="766"/>
    <n v="3"/>
    <s v="in administrare"/>
    <s v="HG 982/1998;HG 1344/2011; HG 478/ 24-IUN-15;HG.478/24-IUN-15;OUG.1 din 04/01/2017;HG.354/18.05.2017;OUG.68 din 06/11/2019;HG.846/08.10.2020"/>
    <s v="imobil"/>
    <s v="Lungime albie corectată/consolidată=8,8 km;"/>
  </r>
  <r>
    <x v="7191"/>
    <s v="8.04.04"/>
    <m/>
    <m/>
    <s v="DAF Slanic I"/>
    <s v="conform amenajamentelor silvice"/>
    <s v="ARGEŞ"/>
    <s v="-"/>
    <s v="Tara: România; Judet: ARGEŞ; -;   -; Nr: -;"/>
    <n v="1983"/>
    <n v="77113"/>
    <n v="3"/>
    <s v="in administrare"/>
    <s v="HG 982/1998;HG 1344/2011; HG 478/ 24-IUN-15;HG.478/24-IUN-15;OUG.1 din 04/01/2017;HG.354/18.05.2017;OUG.68 din 06/11/2019"/>
    <s v="imobil"/>
    <s v="Lungime= Km;Suprafeţe= ha;CF= ;"/>
  </r>
  <r>
    <x v="7192"/>
    <s v="8.04.04"/>
    <m/>
    <m/>
    <s v="D.F.LACU"/>
    <s v="conform amenajamentelor silvice"/>
    <s v="NEAMŢ"/>
    <s v="-"/>
    <s v="Tara: România; Judet: NEAMŢ; -;   -; Nr: -;"/>
    <n v="1980"/>
    <n v="3392094"/>
    <n v="27"/>
    <s v="in administrare"/>
    <s v="HG 982/1998;;OUG.1 din 04/01/2017;OUG.68 din 06/11/2019"/>
    <s v="imobil"/>
    <s v="drum auto forestier"/>
  </r>
  <r>
    <x v="7193"/>
    <s v="8.30._"/>
    <m/>
    <m/>
    <s v="BARAJE CORECTARE TORENTI"/>
    <s v="conform amenajamentelor silvice"/>
    <s v="ARGEŞ"/>
    <s v="-"/>
    <s v="Tara: România; Judet: ARGEŞ; -;   -; Nr: -;"/>
    <n v="1959"/>
    <n v="5642"/>
    <n v="3"/>
    <s v="in administrare"/>
    <s v="HG 982/1998;HG 1344/2011; HG 478/ 24-IUN-15;HG.478/24-IUN-15;OUG.1 din 04/01/2017;OUG.68 din 06/11/2019"/>
    <s v="imobil"/>
    <s v="Denumire=lucrare corectare torenti ;"/>
  </r>
  <r>
    <x v="7194"/>
    <s v="8.30._"/>
    <m/>
    <m/>
    <s v="BARAJE CORECTARE TORENTI"/>
    <s v="conform amenajamentelor silvice"/>
    <s v="ARGEŞ"/>
    <s v="-"/>
    <s v="Tara: România; Judet: ARGEŞ; -;   -; Nr: -;"/>
    <n v="1961"/>
    <n v="8535"/>
    <n v="3"/>
    <s v="in administrare"/>
    <s v="HG 982/1998;HG 1344/2011; HG 478/ 24-IUN-15;HG.478/24-IUN-15;OUG.1 din 04/01/2017;OUG.68 din 06/11/2019"/>
    <s v="imobil"/>
    <s v="Denumire=lucrare corectare torenti ;"/>
  </r>
  <r>
    <x v="7195"/>
    <s v="8.04.04"/>
    <m/>
    <m/>
    <s v="D.F.BATRANEASA I"/>
    <s v="conform amenajamentelor silvice"/>
    <s v="IAŞI"/>
    <s v="-"/>
    <s v="Tara: România; Judet: IAŞI; -;   -; Nr: -;"/>
    <n v="1967"/>
    <n v="37606"/>
    <n v="22"/>
    <s v="in administrare"/>
    <s v="HG 982/1998;;OUG.1 din 04/01/2017;OUG.68 din 06/11/2019"/>
    <s v="imobil"/>
    <s v="drum auto forestier"/>
  </r>
  <r>
    <x v="7196"/>
    <s v="8.04.04"/>
    <m/>
    <m/>
    <s v="D.F.SOSELUTA"/>
    <s v="conform amenajamentelor silvice"/>
    <s v="IAŞI"/>
    <s v="-"/>
    <s v="Tara: România; Judet: IAŞI; -;   -; Nr: -;"/>
    <n v="1964"/>
    <n v="12021"/>
    <n v="22"/>
    <s v="in administrare"/>
    <s v="HG 982/1998;;OUG.1 din 04/01/2017;OUG.68 din 06/11/2019"/>
    <s v="imobil"/>
    <s v="drum auto forestier"/>
  </r>
  <r>
    <x v="7197"/>
    <s v="8.04.04"/>
    <m/>
    <m/>
    <s v="DAF PICIALU"/>
    <s v="conform amenajamentelor silvice"/>
    <s v="NEAMŢ"/>
    <s v="-"/>
    <s v="Tara: România; Judet: NEAMŢ; -;   -; Nr: -;"/>
    <n v="1999"/>
    <n v="25828"/>
    <n v="27"/>
    <s v="in administrare"/>
    <s v="HG 982/1998;HG 1344/2011; HG 478/ 24-IUN-15;HG.478/24-IUN-15;OUG.1 din 04/01/2017;HG.354/18.05.2017;OUG.68 din 06/11/2019"/>
    <s v="imobil"/>
    <s v="Lungime= Km;Suprafeţe= ha;CF= ;"/>
  </r>
  <r>
    <x v="7198"/>
    <s v="8.04.04"/>
    <m/>
    <m/>
    <s v="DAF JABAU CRAC SUS"/>
    <s v="conform amenajamentelor silvice"/>
    <s v="NEAMŢ"/>
    <s v="-"/>
    <s v="Tara: România; Judet: NEAMŢ; -;   -; Nr: -;"/>
    <n v="1999"/>
    <n v="98031"/>
    <n v="27"/>
    <s v="in administrare"/>
    <s v="HG 982/1998;HG 1344/2011; HG 478/ 24-IUN-15;HG.478/24-IUN-15;OUG.1 din 04/01/2017;OUG.68 din 06/11/2019"/>
    <s v="imobil"/>
    <s v="Lungime= Km;Suprafeţe= ha;CF= ;"/>
  </r>
  <r>
    <x v="7199"/>
    <s v="8.04.04"/>
    <m/>
    <m/>
    <s v="DAF RUNC OBIRSIE"/>
    <s v="conform amenajamentelor silvice"/>
    <s v="NEAMŢ"/>
    <s v="-"/>
    <s v="Tara: România; Judet: NEAMŢ; -;   -; Nr: -;"/>
    <n v="1999"/>
    <n v="218079"/>
    <n v="27"/>
    <s v="in administrare"/>
    <s v="HG 982/1998;HG 1344/2011; HG 478/ 24-IUN-15;HG.478/24-IUN-15;OUG.1 din 04/01/2017;HG.354/18.05.2017;OUG.68 din 06/11/2019"/>
    <s v="imobil"/>
    <s v="Lungime= Km;Suprafeţe= ha;CF= ;"/>
  </r>
  <r>
    <x v="7200"/>
    <s v="8.04.04"/>
    <m/>
    <m/>
    <s v="DAF OBADARIE"/>
    <s v="conform amenajamentelor silvice"/>
    <s v="NEAMŢ"/>
    <s v="-"/>
    <s v="Tara: România; Judet: NEAMŢ; -;   -; Nr: -;"/>
    <n v="1987"/>
    <n v="82970"/>
    <n v="27"/>
    <s v="in administrare"/>
    <s v="HG 982/1998;HG 1344/2011; HG 478/ 24-IUN-15;HG.478/24-IUN-15;OUG.1 din 04/01/2017;HG.354/18.05.2017;OUG.68 din 06/11/2019"/>
    <s v="imobil"/>
    <s v="Lungime= Km;Suprafeţe= ha;CF= ;"/>
  </r>
  <r>
    <x v="7201"/>
    <s v="8.04.04"/>
    <m/>
    <m/>
    <s v="DAF TARNICOV"/>
    <s v="conform amenajamentelor silvice"/>
    <s v="NEAMŢ"/>
    <s v="-"/>
    <s v="Tara: România; Judet: NEAMŢ; -;   -; Nr: -;"/>
    <n v="1982"/>
    <n v="101725"/>
    <n v="27"/>
    <s v="in administrare"/>
    <s v="HG 982/1998;HG 1344/2011; HG 478/ 24-IUN-15;HG.478/24-IUN-15;OUG.1 din 04/01/2017;HG.354/18.05.2017;OUG.68 din 06/11/2019"/>
    <s v="imobil"/>
    <s v="Lungime= Km;Suprafeţe= ha;CF= ;"/>
  </r>
  <r>
    <x v="7202"/>
    <s v="8.04.04"/>
    <m/>
    <m/>
    <s v="DRUM AUTO PIATRA GHIMBOASA II"/>
    <s v="conform amenajamentelor silvice"/>
    <s v="IAŞI"/>
    <s v="-"/>
    <s v="Tara: România; Judet: IAŞI; -;   -; Nr: -;"/>
    <n v="1974"/>
    <n v="1545"/>
    <n v="22"/>
    <s v="in administrare"/>
    <s v="HG 982/1998;;OUG.1 din 04/01/2017;HG.354/18.05.2017;OUG.68 din 06/11/2019"/>
    <s v="imobil"/>
    <s v="Lungime= Km;Suprafeţe= ha;CF= ;"/>
  </r>
  <r>
    <x v="7203"/>
    <s v="8.04.04"/>
    <m/>
    <m/>
    <s v="DAF MILISTE"/>
    <s v="conform amenajamentelor silvice"/>
    <s v="NEAMŢ"/>
    <s v="-"/>
    <s v="Tara: România; Judet: NEAMŢ; -;   -; Nr: -;"/>
    <n v="1968"/>
    <n v="40073"/>
    <n v="27"/>
    <s v="in administrare"/>
    <s v="HG 982/1998;HG 1344/2011; HG 478/ 24-IUN-15;HG.478/24-IUN-15;OUG.1 din 04/01/2017;OUG.68 din 06/11/2019"/>
    <s v="imobil"/>
    <s v="Lungime= Km;Suprafeţe= ha;CF= ;"/>
  </r>
  <r>
    <x v="7204"/>
    <s v="8.04.04"/>
    <m/>
    <m/>
    <s v="DRUM FORESTIER PIRCOVACI"/>
    <s v="conform amenajamentelor silvice"/>
    <s v="IAŞI"/>
    <s v="-"/>
    <s v="Tara: România; Judet: IAŞI; -;   -; Nr: -;"/>
    <n v="1963"/>
    <n v="103298"/>
    <n v="22"/>
    <s v="in administrare"/>
    <s v="HG 982/1998;;OUG.1 din 04/01/2017;HG.354/18.05.2017;OUG.68 din 06/11/2019"/>
    <s v="imobil"/>
    <s v="Lungime= Km;Suprafeţe= ha;CF= ;"/>
  </r>
  <r>
    <x v="7205"/>
    <s v="8.04.04"/>
    <m/>
    <m/>
    <s v="DRUM FORESTIER CIRES"/>
    <s v="conform amenajamentelor silvice"/>
    <s v="IAŞI"/>
    <s v="-"/>
    <s v="Tara: România; Judet: IAŞI; -;   -; Nr: -;"/>
    <n v="1982"/>
    <n v="5986"/>
    <n v="22"/>
    <s v="in administrare"/>
    <s v="HG 982/1998;;OUG.1 din 04/01/2017;HG.354/18.05.2017;OUG.68 din 06/11/2019"/>
    <s v="imobil"/>
    <s v="Lungime= Km;Suprafeţe= ha;CF= ;"/>
  </r>
  <r>
    <x v="7206"/>
    <s v="8.04.04"/>
    <m/>
    <m/>
    <s v="DRUM FORESTIER COASTA SURII VACA"/>
    <s v="conform amenajamentelor silvice"/>
    <s v="IAŞI"/>
    <s v="-"/>
    <s v="Tara: România; Judet: IAŞI; -;   -; Nr: -;"/>
    <n v="1985"/>
    <n v="5341"/>
    <n v="22"/>
    <s v="in administrare"/>
    <s v="HG 982/1998;;OUG.1 din 04/01/2017;HG.354/18.05.2017;OUG.68 din 06/11/2019"/>
    <s v="imobil"/>
    <s v="Lungime= Km;Suprafeţe= ha;CF= ;"/>
  </r>
  <r>
    <x v="7207"/>
    <s v="8.04.04"/>
    <m/>
    <m/>
    <s v="DAF GRINTIESUL MIC"/>
    <s v="conform amenajamentelor silvice"/>
    <s v="NEAMŢ"/>
    <s v="-"/>
    <s v="Tara: România; Judet: NEAMŢ; -;   -; Nr: -;"/>
    <n v="1967"/>
    <n v="1177783"/>
    <n v="27"/>
    <s v="in administrare"/>
    <s v="HG 982/1998;HG 1344/2011; HG 478/ 24-IUN-15;HG.478/24-IUN-15;OUG.1 din 04/01/2017;HG.354/18.05.2017;OUG.68 din 06/11/2019"/>
    <s v="imobil"/>
    <s v="Lungime=4,4 KM Km;Suprafeţe= ha;CF= ;"/>
  </r>
  <r>
    <x v="7208"/>
    <s v="8.04.04"/>
    <m/>
    <m/>
    <s v="DAF PISCU GROS"/>
    <s v="conform amenajamentelor silvice"/>
    <s v="NEAMŢ"/>
    <s v="-"/>
    <s v="Tara: România; Judet: NEAMŢ; -;   -; Nr: -;"/>
    <n v="1973"/>
    <n v="39110"/>
    <n v="27"/>
    <s v="in administrare"/>
    <s v="HG 982/1998;HG 1344/2011; HG 478/ 24-IUN-15;HG.478/24-IUN-15;OUG.1 din 04/01/2017;HG.354/18.05.2017;OUG.68 din 06/11/2019"/>
    <s v="imobil"/>
    <s v="Lungime=2,7 KM Km;Suprafeţe= ha;CF= ;"/>
  </r>
  <r>
    <x v="7209"/>
    <s v="8.04.04"/>
    <m/>
    <m/>
    <s v="DRUM FOREST.MITROFAN 1,8 KM."/>
    <s v="conform amenajamentelor silvice"/>
    <s v="NEAMŢ"/>
    <s v="-"/>
    <s v="Tara: România; Judet: NEAMŢ; -;   -; Nr: -;"/>
    <n v="1983"/>
    <n v="0"/>
    <n v="27"/>
    <s v="in administrare"/>
    <s v="HG 982/1998;;OUG.1 din 04/01/2017;OUG.68 din 06/11/2019"/>
    <s v="imobil"/>
    <s v="drum auto forestier"/>
  </r>
  <r>
    <x v="7210"/>
    <s v="8.04.04"/>
    <m/>
    <m/>
    <s v="DRUM FOREST.SASU SMIZI 5,9 KM."/>
    <s v="conform amenajamentelor silvice"/>
    <s v="NEAMŢ"/>
    <s v="-"/>
    <s v="Tara: România; Judet: NEAMŢ; -;   -; Nr: -;"/>
    <n v="1979"/>
    <n v="0"/>
    <n v="27"/>
    <s v="in administrare"/>
    <s v="HG 982/1998;;OUG.1 din 04/01/2017;OUG.68 din 06/11/2019"/>
    <s v="imobil"/>
    <s v="drum auto forestier"/>
  </r>
  <r>
    <x v="7211"/>
    <s v="8.04.04"/>
    <m/>
    <m/>
    <s v="DRUM FOREST.TEASCU MARE 1.5KM."/>
    <s v="conform amenajamentelor silvice"/>
    <s v="NEAMŢ"/>
    <s v="-"/>
    <s v="Tara: România; Judet: NEAMŢ; -;   -; Nr: -;"/>
    <n v="1964"/>
    <n v="0"/>
    <n v="27"/>
    <s v="in administrare"/>
    <s v="HG 982/1998;;OUG.1 din 04/01/2017;OUG.68 din 06/11/2019"/>
    <s v="imobil"/>
    <s v="drum auto forestier"/>
  </r>
  <r>
    <x v="7212"/>
    <s v="8.04.04"/>
    <m/>
    <m/>
    <s v="DAF GRASU MARE"/>
    <s v="conform amenajamentelor silvice"/>
    <s v="NEAMŢ"/>
    <s v="-"/>
    <s v="Tara: România; Judet: NEAMŢ; -;   -; Nr: -;"/>
    <n v="1981"/>
    <n v="52603"/>
    <n v="27"/>
    <s v="in administrare"/>
    <s v="HG 982/1998;HG 1344/2011; HG 478/ 24-IUN-15;HG.478/24-IUN-15;OUG.1 din 04/01/2017;HG.354/18.05.2017;OUG.68 din 06/11/2019"/>
    <s v="imobil"/>
    <s v="Lungime=4,5 KM Km;Suprafeţe= ha;CF= ;"/>
  </r>
  <r>
    <x v="7213"/>
    <s v="8.04.04"/>
    <m/>
    <m/>
    <s v="DAF PRELUCA-URSULUI"/>
    <s v="conform amenajamentelor silvice"/>
    <s v="NEAMŢ"/>
    <s v="-"/>
    <s v="Tara: România; Judet: NEAMŢ; -;   -; Nr: -;"/>
    <n v="1979"/>
    <n v="88226"/>
    <n v="27"/>
    <s v="in administrare"/>
    <s v="HG 982/1998;HG 1344/2011; HG 478/ 24-IUN-15;HG.478/24-IUN-15;OUG.1 din 04/01/2017;HG.354/18.05.2017;OUG.68 din 06/11/2019"/>
    <s v="imobil"/>
    <s v="Lungime=2,1 KM Km;Suprafeţe= ha;CF= ;"/>
  </r>
  <r>
    <x v="7214"/>
    <s v="8.04.04"/>
    <m/>
    <m/>
    <s v="DAF FARTAGI-VERDELE"/>
    <s v="conform amenajamentelor silvice"/>
    <s v="NEAMŢ"/>
    <s v="-"/>
    <s v="Tara: România; Judet: NEAMŢ; -;   -; Nr: -;"/>
    <n v="1985"/>
    <n v="201895"/>
    <n v="27"/>
    <s v="in administrare"/>
    <s v="HG 982/1998;HG 1344/2011; HG 478/ 24-IUN-15;HG.478/24-IUN-15;OUG.1 din 04/01/2017;HG.354/18.05.2017;OUG.68 din 06/11/2019"/>
    <s v="imobil"/>
    <s v="Lungime=6,2 KM Km;Suprafeţe= ha;CF= ;"/>
  </r>
  <r>
    <x v="7215"/>
    <s v="8.30._"/>
    <m/>
    <m/>
    <s v="BARAJ PR.POPII"/>
    <s v="conform amenajamentelor silvice"/>
    <s v="NEAMŢ"/>
    <s v="-"/>
    <s v="Tara: România; Judet: NEAMŢ; -;   -; Nr: -;"/>
    <n v="1955"/>
    <n v="0"/>
    <n v="27"/>
    <s v="in administrare"/>
    <s v="HG 982/1998;;OUG.1 din 04/01/2017;OUG.68 din 06/11/2019"/>
    <s v="imobil"/>
    <s v="lucrari de corectarea torentilor"/>
  </r>
  <r>
    <x v="7216"/>
    <s v="8.30.01"/>
    <m/>
    <m/>
    <s v="BARAJ PR. BUCUR"/>
    <s v="conform amenajamentelor silvice"/>
    <s v="NEAMŢ"/>
    <s v="-"/>
    <s v="Tara: România; Judet: NEAMŢ; -;   -; Nr: -;"/>
    <n v="1978"/>
    <n v="67431"/>
    <n v="27"/>
    <s v="in administrare"/>
    <s v="HG 982/1998;HG 1344/2011; HG 478/ 24-IUN-15;HG.478/24-IUN-15;OUG.1 din 04/01/2017;HG.354/18.05.2017;OUG.68 din 06/11/2019;HG.846/08.10.2020"/>
    <s v="imobil"/>
    <s v="Lungime albie corectată/consolidată=0,003 km;"/>
  </r>
  <r>
    <x v="7217"/>
    <s v="8.30.01"/>
    <m/>
    <m/>
    <s v="CANAL PR. ADANC"/>
    <s v="conform amenajamentelor silvice"/>
    <s v="NEAMŢ"/>
    <s v="-"/>
    <s v="Tara: România; Judet: NEAMŢ; -;   -; Nr: -;"/>
    <n v="1978"/>
    <n v="6337"/>
    <n v="27"/>
    <s v="in administrare"/>
    <s v="HG 982/1998;HG 1344/2011; HG 478/ 24-IUN-15;HG.478/24-IUN-15;OUG.1 din 04/01/2017;HG.354/18.05.2017;OUG.68 din 06/11/2019;HG.846/08.10.2020"/>
    <s v="imobil"/>
    <s v="Lungime albie corectată/consolidată=0,003 km;"/>
  </r>
  <r>
    <x v="7218"/>
    <s v="8.30.01"/>
    <m/>
    <m/>
    <s v=" BARAJ (LUCR. HIDROTEHN.) PR.RAPCIU"/>
    <s v="conform amenajamentelor silvice"/>
    <s v="NEAMŢ"/>
    <s v="-"/>
    <s v="Tara: România; Judet: NEAMŢ; -;   -; Nr: -;"/>
    <n v="1978"/>
    <n v="117331"/>
    <n v="27"/>
    <s v="in administrare"/>
    <s v="HG 982/1998;HG 1344/2011; HG 478/ 24-IUN-15;HG.478/24-IUN-15;OUG.1 din 04/01/2017;HG.354/18.05.2017;OUG.68 din 06/11/2019;HG.846/08.10.2020"/>
    <s v="imobil"/>
    <s v="Lungime albie corectată/consolidată=0,003 km;"/>
  </r>
  <r>
    <x v="7219"/>
    <s v="8.04.04"/>
    <m/>
    <m/>
    <s v="D.A CREMENEA JGHEAB"/>
    <s v="conform amenajamentelor silvice"/>
    <s v="NEAMŢ"/>
    <s v="-"/>
    <s v="Tara: România; Judet: NEAMŢ; -;   -; Nr: -;"/>
    <n v="1981"/>
    <n v="1319176"/>
    <n v="27"/>
    <s v="in administrare"/>
    <s v="HG 982/1998;HG 1344/2011;OUG.1 din 04/01/2017;OUG.68 din 06/11/2019"/>
    <s v="imobil"/>
    <s v="drum auto forestier"/>
  </r>
  <r>
    <x v="7220"/>
    <s v="8.04.04"/>
    <m/>
    <m/>
    <s v="DAF VARNITA"/>
    <s v="conform amenajamentelor silvice"/>
    <s v="NEAMŢ"/>
    <s v="-"/>
    <s v="Tara: România; Judet: NEAMŢ; -;   -; Nr: -;"/>
    <n v="1987"/>
    <n v="157569"/>
    <n v="27"/>
    <s v="in administrare"/>
    <s v="HG 982/1998;HG 1344/2011; HG 478/ 24-IUN-15;HG.478/24-IUN-15;OUG.1 din 04/01/2017;HG.354/18.05.2017;OUG.68 din 06/11/2019"/>
    <s v="imobil"/>
    <s v="Lungime= Km;Suprafeţe= ha;CF= ;"/>
  </r>
  <r>
    <x v="7221"/>
    <s v="8.04.04"/>
    <m/>
    <m/>
    <s v="DAF OANTU OBIRSIE"/>
    <s v="conform amenajamentelor silvice"/>
    <s v="NEAMŢ"/>
    <s v="-"/>
    <s v="Tara: România; Judet: NEAMŢ; -;   -; Nr: -;"/>
    <n v="1987"/>
    <n v="75920"/>
    <n v="27"/>
    <s v="in administrare"/>
    <s v="HG 982/1998;HG 1344/2011; HG 478/ 24-IUN-15;HG.478/24-IUN-15;OUG.1 din 04/01/2017;HG.354/18.05.2017;OUG.68 din 06/11/2019"/>
    <s v="imobil"/>
    <s v="Lungime= Km;Suprafeţe= ha;CF= ;"/>
  </r>
  <r>
    <x v="7222"/>
    <s v="8.04.04"/>
    <m/>
    <m/>
    <s v="D.A.MODERNIZARE DOAMNA"/>
    <s v="conform amenajamentelor silvice"/>
    <s v="NEAMŢ"/>
    <s v="-"/>
    <s v="Tara: România; Judet: NEAMŢ; -;   -; Nr: -;"/>
    <n v="1976"/>
    <n v="141148"/>
    <n v="27"/>
    <s v="in administrare"/>
    <s v="HG 982/1998;HG 1344/2011;OUG.1 din 04/01/2017;OUG.68 din 06/11/2019"/>
    <s v="imobil"/>
    <s v="drum auto forestier"/>
  </r>
  <r>
    <x v="7223"/>
    <s v="8.04.04"/>
    <m/>
    <m/>
    <s v="D.A CREMENEA II"/>
    <s v="conform amenajamentelor silvice"/>
    <s v="NEAMŢ"/>
    <s v="-"/>
    <s v="Tara: România; Judet: NEAMŢ; -;   -; Nr: -;"/>
    <n v="1976"/>
    <n v="14115"/>
    <n v="27"/>
    <s v="in administrare"/>
    <s v="HG 982/1998;HG 1344/2011;OUG.1 din 04/01/2017;OUG.68 din 06/11/2019"/>
    <s v="imobil"/>
    <s v="drum auto forestier"/>
  </r>
  <r>
    <x v="7224"/>
    <s v="8.04.04"/>
    <m/>
    <m/>
    <s v="D.A SCHITU STRACHINOSU"/>
    <s v="conform amenajamentelor silvice"/>
    <s v="NEAMŢ"/>
    <s v="-"/>
    <s v="Tara: România; Judet: NEAMŢ; -;   -; Nr: -;"/>
    <n v="1979"/>
    <n v="14655"/>
    <n v="27"/>
    <s v="in administrare"/>
    <s v="HG 982/1998;HG 1344/2011;OUG.1 din 04/01/2017;OUG.68 din 06/11/2019"/>
    <s v="imobil"/>
    <s v="drum auto forestier"/>
  </r>
  <r>
    <x v="7225"/>
    <s v="8.04.04"/>
    <m/>
    <m/>
    <s v="DAF OANTU PONOR"/>
    <s v="conform amenajamentelor silvice"/>
    <s v="NEAMŢ"/>
    <s v="-"/>
    <s v="Tara: România; Judet: NEAMŢ; -;   -; Nr: -;"/>
    <n v="1981"/>
    <n v="12822"/>
    <n v="27"/>
    <s v="in administrare"/>
    <s v="HG 982/1998;HG 1344/2011; HG 478/ 24-IUN-15;HG.478/24-IUN-15;OUG.1 din 04/01/2017;OUG.68 din 06/11/2019"/>
    <s v="imobil"/>
    <s v="Lungime= Km;Suprafeţe= ha;CF= ;"/>
  </r>
  <r>
    <x v="7226"/>
    <s v="8.04.04"/>
    <m/>
    <m/>
    <s v="D.A.PLOPI LESPEZI"/>
    <s v="conform amenajamentelor silvice"/>
    <s v="NEAMŢ"/>
    <s v="-"/>
    <s v="Tara: România; Judet: NEAMŢ; -;   -; Nr: -;"/>
    <n v="1970"/>
    <n v="355320"/>
    <n v="27"/>
    <s v="in administrare"/>
    <s v="HG 982/1998;HG 1344/2011;OUG.1 din 04/01/2017;OUG.68 din 06/11/2019"/>
    <s v="imobil"/>
    <s v="drum auto forestier"/>
  </r>
  <r>
    <x v="7227"/>
    <s v="8.04.04"/>
    <m/>
    <m/>
    <s v="D.A.VALEA MICA GROAPA CU FAGI"/>
    <s v="conform amenajamentelor silvice"/>
    <s v="NEAMŢ"/>
    <s v="-"/>
    <s v="Tara: România; Judet: NEAMŢ; -;   -; Nr: -;"/>
    <n v="1980"/>
    <n v="120120"/>
    <n v="27"/>
    <s v="in administrare"/>
    <s v="HG 982/1998;HG 1344/2011;OUG.1 din 04/01/2017;OUG.68 din 06/11/2019"/>
    <s v="imobil"/>
    <s v="drum auto forestier"/>
  </r>
  <r>
    <x v="7228"/>
    <s v="8.04.04"/>
    <m/>
    <m/>
    <s v="D.A.PIRIUL RADULUI"/>
    <s v="conform amenajamentelor silvice"/>
    <s v="NEAMŢ"/>
    <s v="-"/>
    <s v="Tara: România; Judet: NEAMŢ; -;   -; Nr: -;"/>
    <n v="1971"/>
    <n v="129825"/>
    <n v="27"/>
    <s v="in administrare"/>
    <s v="HG 982/1998;HG 1344/2011;OUG.1 din 04/01/2017;OUG.68 din 06/11/2019"/>
    <s v="imobil"/>
    <s v="drum auto forestier"/>
  </r>
  <r>
    <x v="7229"/>
    <s v="8.04.04"/>
    <m/>
    <m/>
    <s v="D.A.ARSITA LUNGA"/>
    <s v="conform amenajamentelor silvice"/>
    <s v="NEAMŢ"/>
    <s v="-"/>
    <s v="Tara: România; Judet: NEAMŢ; -;   -; Nr: -;"/>
    <n v="1968"/>
    <n v="95036"/>
    <n v="27"/>
    <s v="in administrare"/>
    <s v="HG 982/1998;HG 1344/2011;OUG.1 din 04/01/2017;OUG.68 din 06/11/2019"/>
    <s v="imobil"/>
    <s v="drum auto forestier"/>
  </r>
  <r>
    <x v="7230"/>
    <s v="8.04.04"/>
    <m/>
    <m/>
    <s v="BRADICESTI"/>
    <s v="conform amenajamentelor silvice"/>
    <s v="IAŞI"/>
    <s v="-"/>
    <s v="Tara: România; Judet: IAŞI; -;   -; Nr: -;"/>
    <n v="1983"/>
    <n v="40439"/>
    <n v="22"/>
    <s v="in administrare"/>
    <s v="HG 982/1998;;OUG.1 din 04/01/2017;HG.354/18.05.2017;OUG.68 din 06/11/2019"/>
    <s v="imobil"/>
    <s v="Lungime= Km;Suprafeţe= ha;CF= ;"/>
  </r>
  <r>
    <x v="7231"/>
    <s v="8.04.04"/>
    <m/>
    <m/>
    <s v="DAF TACUTA RULENI 6.1 KM"/>
    <s v="conform amenajamentelor silvice"/>
    <s v="IAŞI"/>
    <s v="-"/>
    <s v="Tara: România; Judet: IAŞI; -;   -; Nr: -;"/>
    <n v="1967"/>
    <n v="23865"/>
    <n v="22"/>
    <s v="in administrare"/>
    <s v="HG 982/1998;;OUG.1 din 04/01/2017;HG.354/18.05.2017;OUG.68 din 06/11/2019"/>
    <s v="imobil"/>
    <s v="Lungime= Km;Suprafeţe= ha;CF= ;"/>
  </r>
  <r>
    <x v="7232"/>
    <s v="8.04.04"/>
    <m/>
    <m/>
    <s v="DRUM BETONAT 240 M."/>
    <s v="conform amenajamentelor silvice"/>
    <s v="NEAMŢ"/>
    <s v="-"/>
    <s v="Tara: România; Judet: NEAMŢ; -;   -; Nr: -;"/>
    <n v="1979"/>
    <n v="3581"/>
    <n v="27"/>
    <s v="in administrare"/>
    <s v="HG 982/1998;;OUG.1 din 04/01/2017;OUG.68 din 06/11/2019"/>
    <s v="imobil"/>
    <s v="drum auto forestier"/>
  </r>
  <r>
    <x v="7233"/>
    <s v="8.04.04"/>
    <m/>
    <m/>
    <s v="D.A.PINGARATI CASTEL"/>
    <s v="conform amenajamentelor silvice"/>
    <s v="NEAMŢ"/>
    <s v="-"/>
    <s v="Tara: România; Judet: NEAMŢ; -;   -; Nr: -;"/>
    <n v="1972"/>
    <n v="903"/>
    <n v="27"/>
    <s v="in administrare"/>
    <s v="HG 982/1998;HG 1344/2011;OUG.1 din 04/01/2017;HG.354/18.05.2017;OUG.68 din 06/11/2019"/>
    <s v="imobil"/>
    <s v="Lungime= Km;Suprafeţe= ha;CF= ;"/>
  </r>
  <r>
    <x v="7234"/>
    <s v="8.04.04"/>
    <m/>
    <m/>
    <s v="DAF MAGHERUS"/>
    <s v="conform amenajamentelor silvice"/>
    <s v="NEAMŢ"/>
    <s v="-"/>
    <s v="Tara: România; Judet: NEAMŢ; -;   -; Nr: -;"/>
    <n v="1985"/>
    <n v="141164"/>
    <n v="27"/>
    <s v="in administrare"/>
    <s v="HG 982/1998;HG 1344/2011; HG 478/ 24-IUN-15;HG.478/24-IUN-15;OUG.1 din 04/01/2017;HG.354/18.05.2017;OUG.68 din 06/11/2019"/>
    <s v="imobil"/>
    <s v="Lungime= Km;Suprafeţe= ha;CF= ;"/>
  </r>
  <r>
    <x v="7235"/>
    <s v="8.04.04"/>
    <m/>
    <m/>
    <s v="DAF LAPOS PRELUNGIRE"/>
    <s v="conform amenajamentelor silvice"/>
    <s v="NEAMŢ"/>
    <s v="-"/>
    <s v="Tara: România; Judet: NEAMŢ; -;   -; Nr: -;"/>
    <n v="1991"/>
    <n v="193942"/>
    <n v="27"/>
    <s v="in administrare"/>
    <s v="HG 982/1998;HG 1344/2011; HG 478/ 24-IUN-15;HG.478/24-IUN-15;OUG.1 din 04/01/2017;HG.354/18.05.2017;OUG.68 din 06/11/2019"/>
    <s v="imobil"/>
    <s v="Lungime= Km;Suprafeţe= ha;CF= ;"/>
  </r>
  <r>
    <x v="7236"/>
    <s v="8.30._"/>
    <m/>
    <m/>
    <s v="POTECI VINATOARE"/>
    <s v="conform amenajamentelor silvice"/>
    <s v="NEAMŢ"/>
    <s v="-"/>
    <s v="Tara: România; Judet: NEAMŢ; -;   -; Nr: -;"/>
    <n v="1989"/>
    <n v="0"/>
    <n v="27"/>
    <s v="in administrare"/>
    <s v="HG 982/1998;;OUG.1 din 04/01/2017;OUG.68 din 06/11/2019"/>
    <s v="imobil"/>
    <s v="poteci de vanatoare"/>
  </r>
  <r>
    <x v="7237"/>
    <s v="8.04.04"/>
    <m/>
    <m/>
    <s v="DRUMUL STIUBEILOR"/>
    <s v="conform amenajamentelor silvice"/>
    <s v="IAŞI"/>
    <s v="-"/>
    <s v="Tara: România; Judet: IAŞI; -;   -; Nr: -;"/>
    <n v="1983"/>
    <n v="19208"/>
    <n v="22"/>
    <s v="in administrare"/>
    <s v="HG 982/1998;;OUG.1 din 04/01/2017;HG.354/18.05.2017;OUG.68 din 06/11/2019"/>
    <s v="imobil"/>
    <s v="Lungime= Km;Suprafeţe= ha;CF= ;"/>
  </r>
  <r>
    <x v="7238"/>
    <s v="8.04.04"/>
    <m/>
    <m/>
    <s v="DAF SUGAU"/>
    <s v="conform amenajamentelor silvice"/>
    <s v="NEAMŢ"/>
    <s v="-"/>
    <s v="Tara: România; Judet: NEAMŢ; -;   -; Nr: -;"/>
    <n v="1978"/>
    <n v="248240"/>
    <n v="27"/>
    <s v="in administrare"/>
    <s v="HG 982/1998;HG 1344/2011; HG 478/ 24-IUN-15;HG.478/24-IUN-15;OUG.1 din 04/01/2017;HG.354/18.05.2017;OUG.68 din 06/11/2019"/>
    <s v="imobil"/>
    <s v="Lungime= Km;Suprafeţe= ha;CF= ;"/>
  </r>
  <r>
    <x v="7239"/>
    <s v="8.04.04"/>
    <m/>
    <m/>
    <s v="DAF  LAPOS"/>
    <s v="conform amenajamentelor silvice"/>
    <s v="NEAMŢ"/>
    <s v="-"/>
    <s v="Tara: România; Judet: NEAMŢ; -;   -; Nr: -;"/>
    <n v="1989"/>
    <n v="46619"/>
    <n v="27"/>
    <s v="in administrare"/>
    <s v="HG 982/1998;HG 1344/2011; HG 478/ 24-IUN-15;HG.478/24-IUN-15;OUG.1 din 04/01/2017;HG.354/18.05.2017;OUG.68 din 06/11/2019"/>
    <s v="imobil"/>
    <s v="Lungime= Km;Suprafeţe= ha;CF= ;"/>
  </r>
  <r>
    <x v="7240"/>
    <s v="8.30.01"/>
    <m/>
    <m/>
    <s v="BARAJ 16 M 3,0, PIR.POTOCI"/>
    <s v="conform amenajamentelor silvice"/>
    <s v="NEAMŢ"/>
    <s v="-"/>
    <s v="Tara: România; Judet: NEAMŢ; -;   -; Nr: -;"/>
    <n v="1981"/>
    <n v="258"/>
    <n v="27"/>
    <s v="in administrare"/>
    <s v="HG 982/1998;HG 1344/2011; HG 478/ 24-IUN-15;HG.478/24-IUN-15;OUG.1 din 04/01/2017;HG.354/18.05.2017;OUG.68 din 06/11/2019;HG.846/08.10.2020"/>
    <s v="imobil"/>
    <s v="Lungime albie corectată/consolidată=0,003 km;"/>
  </r>
  <r>
    <x v="7241"/>
    <s v="8.30.01"/>
    <m/>
    <m/>
    <s v="BARAJ 3 M 3,0, PIR.DIRTU+RAMIF."/>
    <s v="conform amenajamentelor silvice"/>
    <s v="NEAMŢ"/>
    <s v="-"/>
    <s v="Tara: România; Judet: NEAMŢ; -;   -; Nr: -;"/>
    <n v="1981"/>
    <n v="171"/>
    <n v="27"/>
    <s v="in administrare"/>
    <s v="HG 982/1998;HG 1344/2011; HG 478/ 24-IUN-15;HG.478/24-IUN-15;OUG.1 din 04/01/2017;HG.354/18.05.2017;OUG.68 din 06/11/2019;HG.846/08.10.2020"/>
    <s v="imobil"/>
    <s v="Lungime albie corectată/consolidată=0,08 km;"/>
  </r>
  <r>
    <x v="7242"/>
    <s v="8.30.01"/>
    <m/>
    <m/>
    <s v="BARAJ 13 M 3, PIR.DIRTU+RAMIF."/>
    <s v="conform amenajamentelor silvice"/>
    <s v="NEAMŢ"/>
    <s v="-"/>
    <s v="Tara: România; Judet: NEAMŢ; -;   -; Nr: -;"/>
    <n v="1981"/>
    <n v="201"/>
    <n v="27"/>
    <s v="in administrare"/>
    <s v="HG 982/1998;HG 1344/2011; HG 478/ 24-IUN-15;HG.478/24-IUN-15;OUG.1 din 04/01/2017;HG.354/18.05.2017;OUG.68 din 06/11/2019;HG.846/08.10.2020"/>
    <s v="imobil"/>
    <s v="Lungime albie corectată/consolidată=0,08 km;"/>
  </r>
  <r>
    <x v="7243"/>
    <s v="8.04.04"/>
    <m/>
    <m/>
    <s v="DRUM FORESTIER ANTAL"/>
    <s v="conform amenajamentelor silvice"/>
    <s v="NEAMŢ"/>
    <s v="-"/>
    <s v="Tara: România; Judet: NEAMŢ; -;   -; Nr: -;"/>
    <n v="1970"/>
    <n v="36540"/>
    <n v="27"/>
    <s v="in administrare"/>
    <s v="HG 982/1998;HG 1344/2011;OUG.1 din 04/01/2017;OUG.68 din 06/11/2019"/>
    <s v="imobil"/>
    <s v="drum auto forestier"/>
  </r>
  <r>
    <x v="7244"/>
    <s v="8.04.04"/>
    <m/>
    <m/>
    <s v="DAF SEACA RAMIFICATE"/>
    <s v="conform amenajamentelor silvice"/>
    <s v="NEAMŢ"/>
    <s v="-"/>
    <s v="Tara: România; Judet: NEAMŢ; -;   -; Nr: -;"/>
    <n v="1972"/>
    <n v="7767"/>
    <n v="27"/>
    <s v="in administrare"/>
    <s v="HG 982/1998;HG 1344/2011; HG 478/ 24-IUN-15;HG.478/24-IUN-15;OUG.1 din 04/01/2017;HG.354/18.05.2017;OUG.68 din 06/11/2019"/>
    <s v="imobil"/>
    <s v="Lungime= Km;Suprafeţe= ha;CF= ;"/>
  </r>
  <r>
    <x v="7245"/>
    <s v="8.30.01"/>
    <m/>
    <m/>
    <s v="BARAJ 14 M 5,0, PIR.POTOCI"/>
    <s v="conform amenajamentelor silvice"/>
    <s v="NEAMŢ"/>
    <s v="-"/>
    <s v="Tara: România; Judet: NEAMŢ; -;   -; Nr: -;"/>
    <n v="1981"/>
    <n v="414"/>
    <n v="27"/>
    <s v="in administrare"/>
    <s v="HG 982/1998;HG 1344/2011; HG 478/ 24-IUN-15;HG.478/24-IUN-15;OUG.1 din 04/01/2017;HG.354/18.05.2017;OUG.68 din 06/11/2019;HG.846/08.10.2020"/>
    <s v="imobil"/>
    <s v="Lungime albie corectată/consolidată=0,005 km;"/>
  </r>
  <r>
    <x v="7246"/>
    <s v="8.30.01"/>
    <m/>
    <m/>
    <s v="BARAJ 3 M 5,0, PIR.POTOCI"/>
    <s v="conform amenajamentelor silvice"/>
    <s v="NEAMŢ"/>
    <s v="-"/>
    <s v="Tara: România; Judet: NEAMŢ; -;   -; Nr: -;"/>
    <n v="1981"/>
    <n v="414"/>
    <n v="27"/>
    <s v="in administrare"/>
    <s v="HG 982/1998;HG 1344/2011; HG 478/ 24-IUN-15;HG.478/24-IUN-15;OUG.1 din 04/01/2017;HG.354/18.05.2017;OUG.68 din 06/11/2019;HG.846/08.10.2020"/>
    <s v="imobil"/>
    <s v="Lungime albie corectată/consolidată=0,005 km;"/>
  </r>
  <r>
    <x v="7247"/>
    <s v="8.30.01"/>
    <m/>
    <m/>
    <s v="BARAJ 8 M 5,0, PIR.BUHALN."/>
    <s v="conform amenajamentelor silvice"/>
    <s v="NEAMŢ"/>
    <s v="-"/>
    <s v="Tara: România; Judet: NEAMŢ; -;   -; Nr: -;"/>
    <n v="1981"/>
    <n v="1520"/>
    <n v="27"/>
    <s v="in administrare"/>
    <s v="HG 982/1998;HG 1344/2011; HG 478/ 24-IUN-15;HG.478/24-IUN-15;OUG.1 din 04/01/2017;HG.354/18.05.2017;OUG.68 din 06/11/2019;HG.846/08.10.2020"/>
    <s v="imobil"/>
    <s v="Lungime albie corectată/consolidată=0,005 km;"/>
  </r>
  <r>
    <x v="7248"/>
    <s v="8.30.01"/>
    <m/>
    <m/>
    <s v="BARAJ 3 M 5, P.MAICELOR RAMIF."/>
    <s v="conform amenajamentelor silvice"/>
    <s v="NEAMŢ"/>
    <s v="-"/>
    <s v="Tara: România; Judet: NEAMŢ; -;   -; Nr: -;"/>
    <n v="1981"/>
    <n v="1664"/>
    <n v="27"/>
    <s v="in administrare"/>
    <s v="HG 982/1998;HG 1344/2011; HG 478/ 24-IUN-15;HG.478/24-IUN-15;OUG.1 din 04/01/2017;HG.354/18.05.2017;OUG.68 din 06/11/2019;HG.846/08.10.2020"/>
    <s v="imobil"/>
    <s v="Lungime albie corectată/consolidată=0,01 km;"/>
  </r>
  <r>
    <x v="7249"/>
    <s v="8.30.01"/>
    <m/>
    <m/>
    <s v="CANAL PARAUL VACARIA"/>
    <s v="conform amenajamentelor silvice"/>
    <s v="NEAMŢ"/>
    <s v="-"/>
    <s v="Tara: România; Judet: NEAMŢ; -;   -; Nr: -;"/>
    <n v="1981"/>
    <n v="229"/>
    <n v="27"/>
    <s v="in administrare"/>
    <s v="HG 982/1998;HG 1344/2011; HG 478/ 24-IUN-15;HG.478/24-IUN-15;OUG.1 din 04/01/2017;HG.354/18.05.2017;OUG.68 din 06/11/2019;HG.846/08.10.2020"/>
    <s v="imobil"/>
    <s v="Lungime albie corectată/consolidată=0,8 km;"/>
  </r>
  <r>
    <x v="7250"/>
    <s v="8.30.01"/>
    <m/>
    <m/>
    <s v="PRAG 4 M 1/0 PARAUL IZV.M."/>
    <s v="conform amenajamentelor silvice"/>
    <s v="NEAMŢ"/>
    <s v="-"/>
    <s v="Tara: România; Judet: NEAMŢ; -;   -; Nr: -;"/>
    <n v="1981"/>
    <n v="416"/>
    <n v="27"/>
    <s v="in administrare"/>
    <s v="HG 982/1998;HG 1344/2011; HG 478/ 24-IUN-15;HG.478/24-IUN-15;OUG.1 din 04/01/2017;HG.354/18.05.2017;OUG.68 din 06/11/2019;HG.846/08.10.2020"/>
    <s v="imobil"/>
    <s v="Lungime albie corectată/consolidată=0,015 km;"/>
  </r>
  <r>
    <x v="7251"/>
    <s v="8.04.04"/>
    <m/>
    <m/>
    <s v="DRUM FORESTIER FLOAREA"/>
    <s v="conform amenajamentelor silvice"/>
    <s v="NEAMŢ"/>
    <s v="-"/>
    <s v="Tara: România; Judet: NEAMŢ; -;   -; Nr: -;"/>
    <n v="1963"/>
    <n v="22150"/>
    <n v="27"/>
    <s v="in administrare"/>
    <s v="HG 982/1998;HG 1344/2011;OUG.1 din 04/01/2017;OUG.68 din 06/11/2019"/>
    <s v="imobil"/>
    <s v="drum auto forestier"/>
  </r>
  <r>
    <x v="7252"/>
    <s v="8.04.04"/>
    <m/>
    <m/>
    <s v="DAF FLOAREA PRELUNGIRE"/>
    <s v="conform amenajamentelor silvice"/>
    <s v="NEAMŢ"/>
    <s v="-"/>
    <s v="Tara: România; Judet: NEAMŢ; -;   -; Nr: -;"/>
    <n v="1978"/>
    <n v="201968"/>
    <n v="27"/>
    <s v="in administrare"/>
    <s v="HG 982/1998;HG 1344/2011; HG 478/ 24-IUN-15;HG.478/24-IUN-15;OUG.1 din 04/01/2017;HG.354/18.05.2017;OUG.68 din 06/11/2019"/>
    <s v="imobil"/>
    <s v="Lungime= Km;Suprafeţe= ha;CF= ;"/>
  </r>
  <r>
    <x v="7253"/>
    <s v="8.04.04"/>
    <m/>
    <m/>
    <s v="DAF PIRIUL VINAT"/>
    <s v="conform amenajamentelor silvice"/>
    <s v="NEAMŢ"/>
    <s v="-"/>
    <s v="Tara: România; Judet: NEAMŢ; -;   -; Nr: -;"/>
    <n v="1979"/>
    <n v="184902"/>
    <n v="27"/>
    <s v="in administrare"/>
    <s v="HG 982/1998;HG 1344/2011; HG 478/ 24-IUN-15;HG.478/24-IUN-15;OUG.1 din 04/01/2017;HG.354/18.05.2017;OUG.68 din 06/11/2019"/>
    <s v="imobil"/>
    <s v="Lungime= Km;Suprafeţe= ha;CF= ;"/>
  </r>
  <r>
    <x v="7254"/>
    <s v="8.04.04"/>
    <m/>
    <m/>
    <s v="DAF FURCITURA"/>
    <s v="conform amenajamentelor silvice"/>
    <s v="NEAMŢ"/>
    <s v="-"/>
    <s v="Tara: România; Judet: NEAMŢ; -;   -; Nr: -;"/>
    <n v="1966"/>
    <n v="31456"/>
    <n v="27"/>
    <s v="in administrare"/>
    <s v="HG 982/1998;HG 1344/2011; HG 478/ 24-IUN-15;HG.478/24-IUN-15;OUG.1 din 04/01/2017;HG.354/18.05.2017;OUG.68 din 06/11/2019"/>
    <s v="imobil"/>
    <s v="Lungime= Km;Suprafeţe= ha;CF= ;"/>
  </r>
  <r>
    <x v="7255"/>
    <s v="8.04.04"/>
    <m/>
    <m/>
    <s v="DAF COJUSNA"/>
    <s v="conform amenajamentelor silvice"/>
    <s v="NEAMŢ"/>
    <s v="-"/>
    <s v="Tara: România; Judet: NEAMŢ; -;   -; Nr: -;"/>
    <n v="1982"/>
    <n v="80634"/>
    <n v="27"/>
    <s v="in administrare"/>
    <s v="HG 982/1998;HG 1344/2011; HG 478/ 24-IUN-15;HG.478/24-IUN-15;OUG.1 din 04/01/2017;HG.354/18.05.2017;OUG.68 din 06/11/2019"/>
    <s v="imobil"/>
    <s v="Lungime= Km;Suprafeţe= ha;CF= ;"/>
  </r>
  <r>
    <x v="7256"/>
    <s v="8.04.04"/>
    <m/>
    <m/>
    <s v="DAF NEAGRA MICA"/>
    <s v="conform amenajamentelor silvice"/>
    <s v="NEAMŢ"/>
    <s v="-"/>
    <s v="Tara: România; Judet: NEAMŢ; -;   -; Nr: -;"/>
    <n v="1972"/>
    <n v="198519"/>
    <n v="27"/>
    <s v="in administrare"/>
    <s v="HG 982/1998;HG 1344/2011; HG 478/ 24-IUN-15;HG.478/24-IUN-15;OUG.1 din 04/01/2017;HG.354/18.05.2017;OUG.68 din 06/11/2019"/>
    <s v="imobil"/>
    <s v="Lungime= Km;Suprafeţe= ha;CF= ;"/>
  </r>
  <r>
    <x v="7257"/>
    <s v="8.30.01"/>
    <m/>
    <m/>
    <s v="CORECTIE TORENTI TIGANCA"/>
    <s v="conform amenajamentelor silvice"/>
    <s v="NEAMŢ"/>
    <s v="-"/>
    <s v="Tara: România; Judet: NEAMŢ; -;   -; Nr: -;"/>
    <n v="1985"/>
    <n v="5356"/>
    <n v="27"/>
    <s v="in administrare"/>
    <s v="HG 982/1998;HG 1344/2011; HG 478/ 24-IUN-15;HG.478/24-IUN-15;OUG.1 din 04/01/2017;HG.354/18.05.2017;OUG.68 din 06/11/2019;HG.846/08.10.2020"/>
    <s v="imobil"/>
    <s v="Lungime albie corectată/consolidată=0,032 km;"/>
  </r>
  <r>
    <x v="7258"/>
    <s v="8.04.04"/>
    <m/>
    <m/>
    <s v="DRUM ALMAS-AXIAL 7,5 KM"/>
    <s v="conform amenajamentelor silvice"/>
    <s v="NEAMŢ"/>
    <s v="-"/>
    <s v="Tara: România; Judet: NEAMŢ; -;   -; Nr: -;"/>
    <n v="1984"/>
    <n v="108808"/>
    <n v="27"/>
    <s v="in administrare"/>
    <s v="HG 982/1998;;OUG.1 din 04/01/2017;OUG.68 din 06/11/2019"/>
    <s v="imobil"/>
    <s v="drum auto forestier"/>
  </r>
  <r>
    <x v="7259"/>
    <s v="8.04.04"/>
    <m/>
    <m/>
    <s v="DRUM FOREST.COLIBI"/>
    <s v="conform amenajamentelor silvice"/>
    <s v="NEAMŢ"/>
    <s v="-"/>
    <s v="Tara: România; Judet: NEAMŢ; -;   -; Nr: -;"/>
    <n v="1980"/>
    <n v="8451"/>
    <n v="27"/>
    <s v="in administrare"/>
    <s v="HG 982/1998;HG 1344/2011;OUG.1 din 04/01/2017;OUG.68 din 06/11/2019"/>
    <s v="imobil"/>
    <s v="drum auto forestier"/>
  </r>
  <r>
    <x v="7260"/>
    <s v="8.04.04"/>
    <m/>
    <m/>
    <s v="DRUM FOREST.BUDACU"/>
    <s v="conform amenajamentelor silvice"/>
    <s v="NEAMŢ"/>
    <s v="-"/>
    <s v="Tara: România; Judet: NEAMŢ; -;   -; Nr: -;"/>
    <n v="1980"/>
    <n v="194126"/>
    <n v="27"/>
    <s v="in administrare"/>
    <s v="HG 982/1998;HG 1344/2011;OUG.1 din 04/01/2017;HG.354/18.05.2017;OUG.68 din 06/11/2019"/>
    <s v="imobil"/>
    <s v="Lungime= Km;Suprafeţe= ha;CF= ;"/>
  </r>
  <r>
    <x v="7261"/>
    <s v="8.04.04"/>
    <m/>
    <m/>
    <s v="DRUM ROTARIE 1,4 KM"/>
    <s v="conform amenajamentelor silvice"/>
    <s v="NEAMŢ"/>
    <s v="-"/>
    <s v="Tara: România; Judet: NEAMŢ; -;   -; Nr: -;"/>
    <n v="1984"/>
    <n v="24845"/>
    <n v="27"/>
    <s v="in administrare"/>
    <s v="HG 982/1998;;OUG.1 din 04/01/2017;OUG.68 din 06/11/2019"/>
    <s v="imobil"/>
    <s v="drum auto forestier"/>
  </r>
  <r>
    <x v="7262"/>
    <s v="8.04.04"/>
    <m/>
    <m/>
    <s v="DRUM ARGINTARIE 0,9 KM"/>
    <s v="conform amenajamentelor silvice"/>
    <s v="NEAMŢ"/>
    <s v="-"/>
    <s v="Tara: România; Judet: NEAMŢ; -;   -; Nr: -;"/>
    <n v="1984"/>
    <n v="13511"/>
    <n v="27"/>
    <s v="in administrare"/>
    <s v="HG 982/1998;;OUG.1 din 04/01/2017;OUG.68 din 06/11/2019"/>
    <s v="imobil"/>
    <s v="drum auto forestier"/>
  </r>
  <r>
    <x v="7263"/>
    <s v="8.04.04"/>
    <m/>
    <m/>
    <s v="DAF BORCA"/>
    <s v="conform amenajamentelor silvice"/>
    <s v="NEAMŢ"/>
    <s v="-"/>
    <s v="Tara: România; Judet: NEAMŢ; -;   -; Nr: -;"/>
    <n v="1962"/>
    <n v="3496367"/>
    <n v="27"/>
    <s v="in administrare"/>
    <s v="HG 982/1998;HG 1344/2011; HG 478/ 24-IUN-15;HG.478/24-IUN-15;OUG.1 din 04/01/2017;HG.354/18.05.2017;OUG.68 din 06/11/2019"/>
    <s v="imobil"/>
    <s v="Lungime= Km;Suprafeţe= ha;CF= ;"/>
  </r>
  <r>
    <x v="7264"/>
    <s v="8.30.01"/>
    <m/>
    <m/>
    <s v="BARAJ STEJARU"/>
    <s v="conform amenajamentelor silvice"/>
    <s v="NEAMŢ"/>
    <s v="-"/>
    <s v="Tara: România; Judet: NEAMŢ; -;   -; Nr: -;"/>
    <n v="1961"/>
    <n v="3789"/>
    <n v="27"/>
    <s v="in administrare"/>
    <s v="HG 982/1998;HG 1344/2011; HG 478/ 24-IUN-15;HG.478/24-IUN-15;OUG.1 din 04/01/2017;HG.354/18.05.2017;OUG.68 din 06/11/2019;HG.846/08.10.2020"/>
    <s v="imobil"/>
    <s v="Lungime albie corectată/consolidată=0,285 km;"/>
  </r>
  <r>
    <x v="7265"/>
    <s v="8.04.04"/>
    <m/>
    <m/>
    <s v="DAF ARGINTARIE"/>
    <s v="conform amenajamentelor silvice"/>
    <s v="NEAMŢ"/>
    <s v="-"/>
    <s v="Tara: România; Judet: NEAMŢ; -;   -; Nr: -;"/>
    <n v="1982"/>
    <n v="257540"/>
    <n v="27"/>
    <s v="in administrare"/>
    <s v="HG 982/1998;HG 1344/2011; HG 478/ 24-IUN-15;HG.478/24-IUN-15;OUG.1 din 04/01/2017;HG.354/18.05.2017;OUG.68 din 06/11/2019"/>
    <s v="imobil"/>
    <s v="Lungime=1,2 KM Km;Suprafeţe= ha;CF= ;"/>
  </r>
  <r>
    <x v="7266"/>
    <s v="8.04.04"/>
    <m/>
    <m/>
    <s v="DAF BRATES ARDELUTA"/>
    <s v="conform amenajamentelor silvice"/>
    <s v="NEAMŢ"/>
    <s v="-"/>
    <s v="Tara: România; Judet: NEAMŢ; -;   -; Nr: -;"/>
    <n v="1969"/>
    <n v="227717"/>
    <n v="27"/>
    <s v="in administrare"/>
    <s v="HG 982/1998;HG 1344/2011; HG; HG 478/ 24-IUN-15;HG.478/24-IUN-15;OUG.1 din 04/01/2017;HG.354/18.05.2017;OUG.68 din 06/11/2019"/>
    <s v="imobil"/>
    <s v="Lungime=2,4 KM Km;Suprafeţe= ha;CF= ;"/>
  </r>
  <r>
    <x v="7267"/>
    <s v="8.30.01"/>
    <m/>
    <m/>
    <s v="BARAJ PR.POPII"/>
    <s v="conform amenajamentelor silvice"/>
    <s v="NEAMŢ"/>
    <s v="-"/>
    <s v="Tara: România; Judet: NEAMŢ; -;   -; Nr: -;"/>
    <n v="1955"/>
    <n v="95"/>
    <n v="27"/>
    <s v="in administrare"/>
    <s v="HG 982/1998;HG 1344/2011; HG 478/ 24-IUN-15;HG.478/24-IUN-15;OUG.1 din 04/01/2017;HG.354/18.05.2017;OUG.68 din 06/11/2019;HG.846/08.10.2020"/>
    <s v="imobil"/>
    <s v="Lungime albie corectată/consolidată=0,004 km;"/>
  </r>
  <r>
    <x v="7268"/>
    <s v="8.30.01"/>
    <m/>
    <m/>
    <s v="BARAJ PR.DODU HANGU"/>
    <s v="conform amenajamentelor silvice"/>
    <s v="NEAMŢ"/>
    <s v="-"/>
    <s v="Tara: România; Judet: NEAMŢ; -;   -; Nr: -;"/>
    <n v="1961"/>
    <n v="2251"/>
    <n v="27"/>
    <s v="in administrare"/>
    <s v="HG 982/1998;HG 1344/2011; HG 478/ 24-IUN-15;HG.478/24-IUN-15;OUG.1 din 04/01/2017;HG.354/18.05.2017;OUG.68 din 06/11/2019;HG.846/08.10.2020"/>
    <s v="imobil"/>
    <s v="Lungime albie corectată/consolidată=0,001 km;"/>
  </r>
  <r>
    <x v="7269"/>
    <s v="8.30._"/>
    <m/>
    <m/>
    <s v="BARAJ GREUT.FAURU II LARGU"/>
    <s v="conform amenajamentelor silvice"/>
    <s v="NEAMŢ"/>
    <s v="-"/>
    <s v="Tara: România; Judet: NEAMŢ; -;   -; Nr: -;"/>
    <n v="1954"/>
    <n v="12"/>
    <n v="27"/>
    <s v="in administrare"/>
    <s v="HG 982/1998;HG 1344/2011; HG 478/ 24-IUN-15;HG.478/24-IUN-15;OUG.1 din 04/01/2017;OUG.68 din 06/11/2019"/>
    <s v="imobil"/>
    <s v="Denumire=lucrare corectare torenti ;"/>
  </r>
  <r>
    <x v="7270"/>
    <s v="8.30.01"/>
    <m/>
    <m/>
    <s v="BARAJ GREUT.DARTU LARGU"/>
    <s v="conform amenajamentelor silvice"/>
    <s v="NEAMŢ"/>
    <s v="-"/>
    <s v="Tara: România; Judet: NEAMŢ; -;   -; Nr: -;"/>
    <n v="1955"/>
    <n v="23"/>
    <n v="27"/>
    <s v="in administrare"/>
    <s v="HG 982/1998;HG 1344/2011; HG 478/ 24-IUN-15;HG.478/24-IUN-15;OUG.1 din 04/01/2017;OUG.68 din 06/11/2019;HG.846/08.10.2020"/>
    <s v="imobil"/>
    <s v="Lungime albie corectată/consolidată=0,003 km;"/>
  </r>
  <r>
    <x v="7271"/>
    <s v="8.30.01"/>
    <m/>
    <m/>
    <s v="BARAJ GREUT.COROIU LARGU"/>
    <s v="conform amenajamentelor silvice"/>
    <s v="NEAMŢ"/>
    <s v="-"/>
    <s v="Tara: România; Judet: NEAMŢ; -;   -; Nr: -;"/>
    <n v="1955"/>
    <n v="22"/>
    <n v="27"/>
    <s v="in administrare"/>
    <s v="HG 982/1998;HG 1344/2011; HG 478/ 24-IUN-15;HG.478/24-IUN-15;OUG.1 din 04/01/2017;OUG.68 din 06/11/2019;HG.846/08.10.2020"/>
    <s v="imobil"/>
    <s v="Lungime albie corectată/consolidată=0,003 km;"/>
  </r>
  <r>
    <x v="7272"/>
    <s v="8.30.01"/>
    <m/>
    <m/>
    <s v="BARAJ CU ACUMUL.TEMP.MOGOROGEA"/>
    <s v="conform amenajamentelor silvice"/>
    <s v="NEAMŢ"/>
    <s v="-"/>
    <s v="Tara: România; Judet: NEAMŢ; -;   -; Nr: -;"/>
    <n v="1957"/>
    <n v="1672"/>
    <n v="27"/>
    <s v="in administrare"/>
    <s v="HG 982/1998;HG 1344/2011; HG 478/ 24-IUN-15;HG.478/24-IUN-15;OUG.1 din 04/01/2017;HG.354/18.05.2017;OUG.68 din 06/11/2019;HG.846/08.10.2020"/>
    <s v="imobil"/>
    <s v="Lungime albie corectată/consolidată=0,003 km;"/>
  </r>
  <r>
    <x v="7273"/>
    <s v="8.04.04"/>
    <m/>
    <m/>
    <s v="DAF SASU SMIZI"/>
    <s v="conform amenajamentelor silvice"/>
    <s v="NEAMŢ"/>
    <s v="-"/>
    <s v="Tara: România; Judet: NEAMŢ; -;   -; Nr: -;"/>
    <n v="1979"/>
    <n v="245961"/>
    <n v="27"/>
    <s v="in administrare"/>
    <s v="HG 982/1998;HG 1344/2011; HG 478/ 24-IUN-15;HG.478/24-IUN-15;OUG.1 din 04/01/2017;HG.354/18.05.2017;OUG.68 din 06/11/2019"/>
    <s v="imobil"/>
    <s v="Lungime=5,9 KM Km;Suprafeţe= ha;CF= ;"/>
  </r>
  <r>
    <x v="7274"/>
    <s v="8.30.01"/>
    <m/>
    <m/>
    <s v="BARAJ GREUT.BOSTANU GALU"/>
    <s v="conform amenajamentelor silvice"/>
    <s v="NEAMŢ"/>
    <s v="-"/>
    <s v="Tara: România; Judet: NEAMŢ; -;   -; Nr: -;"/>
    <n v="1958"/>
    <n v="49"/>
    <n v="27"/>
    <s v="in administrare"/>
    <s v="HG 982/1998;HG 1344/2011; HG 478/ 24-IUN-15;HG.478/24-IUN-15;OUG.1 din 04/01/2017;HG.354/18.05.2017;OUG.68 din 06/11/2019;HG.846/08.10.2020"/>
    <s v="imobil"/>
    <s v="Lungime albie corectată/consolidată=0,005 km;"/>
  </r>
  <r>
    <x v="7275"/>
    <s v="8.30.01"/>
    <m/>
    <m/>
    <s v="BARAJ GREUT.ROSENI I"/>
    <s v="conform amenajamentelor silvice"/>
    <s v="NEAMŢ"/>
    <s v="-"/>
    <s v="Tara: România; Judet: NEAMŢ; -;   -; Nr: -;"/>
    <n v="1960"/>
    <n v="50"/>
    <n v="27"/>
    <s v="in administrare"/>
    <s v="HG 982/1998;HG 1344/2011; HG 478/ 24-IUN-15;HG.478/24-IUN-15;OUG.1 din 04/01/2017;HG.354/18.05.2017;OUG.68 din 06/11/2019;HG.846/08.10.2020"/>
    <s v="imobil"/>
    <s v="Lungime albie corectată/consolidată=0,004 km;"/>
  </r>
  <r>
    <x v="7276"/>
    <s v="8.30.01"/>
    <m/>
    <m/>
    <s v="BARAJ GREUT.PAR.TECUIA I"/>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3 km;"/>
  </r>
  <r>
    <x v="7277"/>
    <s v="8.30._"/>
    <m/>
    <m/>
    <s v="BARAJ CU ACUMUL.TEMP.MOGOROGEA"/>
    <s v="conform amenajamentelor silvice"/>
    <s v="NEAMŢ"/>
    <s v="-"/>
    <s v="Tara: România; Judet: NEAMŢ; -;   -; Nr: -;"/>
    <n v="1953"/>
    <n v="12"/>
    <n v="27"/>
    <s v="in administrare"/>
    <s v="HG 982/1998;HG 1344/2011; HG 478/ 24-IUN-15;HG.478/24-IUN-15;OUG.1 din 04/01/2017;OUG.68 din 06/11/2019"/>
    <s v="imobil"/>
    <s v="Denumire=lucrare corectare torenti ;"/>
  </r>
  <r>
    <x v="7278"/>
    <s v="8.30.01"/>
    <m/>
    <m/>
    <s v="BARAJ GREUT.SLATINA I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7279"/>
    <s v="8.30.01"/>
    <m/>
    <m/>
    <s v="CANAL PAR.RACHITEI"/>
    <s v="conform amenajamentelor silvice"/>
    <s v="NEAMŢ"/>
    <s v="-"/>
    <s v="Tara: România; Judet: NEAMŢ; -;   -; Nr: -;"/>
    <n v="1961"/>
    <n v="459"/>
    <n v="27"/>
    <s v="in administrare"/>
    <s v="HG 982/1998;HG 1344/2011; HG 478/ 24-IUN-15;HG.478/24-IUN-15;OUG.1 din 04/01/2017;HG.354/18.05.2017;OUG.68 din 06/11/2019;HG.846/08.10.2020"/>
    <s v="imobil"/>
    <s v="Lungime albie corectată/consolidată=0,4 km;"/>
  </r>
  <r>
    <x v="7280"/>
    <s v="8.30.01"/>
    <m/>
    <m/>
    <s v="CANAL PAR.BOSTANU"/>
    <s v="conform amenajamentelor silvice"/>
    <s v="NEAMŢ"/>
    <s v="-"/>
    <s v="Tara: România; Judet: NEAMŢ; -;   -; Nr: -;"/>
    <n v="1958"/>
    <n v="258"/>
    <n v="27"/>
    <s v="in administrare"/>
    <s v="HG 982/1998;HG 1344/2011; HG 478/ 24-IUN-15;HG.478/24-IUN-15;OUG.1 din 04/01/2017;HG.354/18.05.2017;OUG.68 din 06/11/2019;HG.846/08.10.2020"/>
    <s v="imobil"/>
    <s v="Lungime albie corectată/consolidată=0,15 km;"/>
  </r>
  <r>
    <x v="7281"/>
    <s v="8.04.04"/>
    <m/>
    <m/>
    <s v="DAF TEACUIA SUP."/>
    <s v="conform amenajamentelor silvice"/>
    <s v="NEAMŢ"/>
    <s v="-"/>
    <s v="Tara: România; Judet: NEAMŢ; -;   -; Nr: -;"/>
    <n v="1982"/>
    <n v="69789"/>
    <n v="27"/>
    <s v="in administrare"/>
    <s v="HG 982/1998;HG 1344/2011; HG 478/ 24-IUN-15;HG.478/24-IUN-15;OUG.1 din 04/01/2017;HG.354/18.05.2017;OUG.68 din 06/11/2019"/>
    <s v="imobil"/>
    <s v="Lungime= Km;Suprafeţe= ha;CF= ;"/>
  </r>
  <r>
    <x v="7282"/>
    <s v="8.04.04"/>
    <m/>
    <m/>
    <s v="DAF ROSENI"/>
    <s v="conform amenajamentelor silvice"/>
    <s v="NEAMŢ"/>
    <s v="-"/>
    <s v="Tara: România; Judet: NEAMŢ; -;   -; Nr: -;"/>
    <n v="1973"/>
    <n v="85378"/>
    <n v="27"/>
    <s v="in administrare"/>
    <s v="HG 982/1998;HG 1344/2011; HG 478/ 24-IUN-15;HG.478/24-IUN-15;OUG.1 din 04/01/2017;HG.354/18.05.2017;OUG.68 din 06/11/2019"/>
    <s v="imobil"/>
    <s v="Lungime= Km;Suprafeţe= ha;CF= ;"/>
  </r>
  <r>
    <x v="7283"/>
    <s v="8.04.04"/>
    <m/>
    <m/>
    <s v="DAF BOURULUI"/>
    <s v="conform amenajamentelor silvice"/>
    <s v="NEAMŢ"/>
    <s v="-"/>
    <s v="Tara: România; Judet: NEAMŢ; -;   -; Nr: -;"/>
    <n v="1976"/>
    <n v="5656"/>
    <n v="27"/>
    <s v="in administrare"/>
    <s v="HG 982/1998;HG 1344/2011; HG 478/ 24-IUN-15;HG.478/24-IUN-15;OUG.1 din 04/01/2017;HG.354/18.05.2017;OUG.68 din 06/11/2019"/>
    <s v="imobil"/>
    <s v="Lungime= Km;Suprafeţe= ha;CF= ;"/>
  </r>
  <r>
    <x v="7284"/>
    <s v="8.04.04"/>
    <m/>
    <m/>
    <s v="DAF RASCOALE"/>
    <s v="conform amenajamentelor silvice"/>
    <s v="NEAMŢ"/>
    <s v="-"/>
    <s v="Tara: România; Judet: NEAMŢ; -;   -; Nr: -;"/>
    <n v="1980"/>
    <n v="73779"/>
    <n v="27"/>
    <s v="in administrare"/>
    <s v="HG 982/1998;HG 1344/2011; HG 478/ 24-IUN-15;HG.478/24-IUN-15;OUG.1 din 04/01/2017;HG.354/18.05.2017;OUG.68 din 06/11/2019"/>
    <s v="imobil"/>
    <s v="Lungime= Km;Suprafeţe= ha;CF= ;"/>
  </r>
  <r>
    <x v="7285"/>
    <s v="8.04.04"/>
    <m/>
    <m/>
    <s v="DAF PR.CAILOR"/>
    <s v="conform amenajamentelor silvice"/>
    <s v="NEAMŢ"/>
    <s v="-"/>
    <s v="Tara: România; Judet: NEAMŢ; -;   -; Nr: -;"/>
    <n v="1968"/>
    <n v="22548"/>
    <n v="27"/>
    <s v="in administrare"/>
    <s v="HG 982/1998;HG 1344/2011; HG 478/ 24-IUN-15;HG.478/24-IUN-15;OUG.1 din 04/01/2017;HG.354/18.05.2017;OUG.68 din 06/11/2019"/>
    <s v="imobil"/>
    <s v="Lungime= Km;Suprafeţe= ha;CF= ;"/>
  </r>
  <r>
    <x v="7286"/>
    <s v="8.04.04"/>
    <m/>
    <m/>
    <s v="DAF PR.URSULUI"/>
    <s v="conform amenajamentelor silvice"/>
    <s v="NEAMŢ"/>
    <s v="-"/>
    <s v="Tara: România; Judet: NEAMŢ; -;   -; Nr: -;"/>
    <n v="1968"/>
    <n v="164303"/>
    <n v="27"/>
    <s v="in administrare"/>
    <s v="HG 982/1998;HG 1344/2011; HG 478/ 24-IUN-15;HG.478/24-IUN-15;OUG.1 din 04/01/2017;OUG.68 din 06/11/2019"/>
    <s v="imobil"/>
    <s v="Lungime= Km;Suprafeţe= ha;CF= ;"/>
  </r>
  <r>
    <x v="7287"/>
    <s v="8.04.04"/>
    <m/>
    <m/>
    <s v="DAF HASCUTA"/>
    <s v="conform amenajamentelor silvice"/>
    <s v="NEAMŢ"/>
    <s v="-"/>
    <s v="Tara: România; Judet: NEAMŢ; -;   -; Nr: -;"/>
    <n v="1987"/>
    <n v="18199"/>
    <n v="27"/>
    <s v="in administrare"/>
    <s v="HG 982/1998;HG 1344/2011; HG 478/ 24-IUN-15;HG.478/24-IUN-15;OUG.1 din 04/01/2017;HG.354/18.05.2017;OUG.68 din 06/11/2019"/>
    <s v="imobil"/>
    <s v="Lungime= Km;Suprafeţe= ha;CF= ;"/>
  </r>
  <r>
    <x v="7288"/>
    <s v="8.04.04"/>
    <m/>
    <m/>
    <s v="DAF LOGHIN IEPARIE"/>
    <s v="conform amenajamentelor silvice"/>
    <s v="NEAMŢ"/>
    <s v="-"/>
    <s v="Tara: România; Judet: NEAMŢ; -;   -; Nr: -;"/>
    <n v="1983"/>
    <n v="124851"/>
    <n v="27"/>
    <s v="in administrare"/>
    <s v="HG 982/1998;HG 1344/2011; HG 478/ 24-IUN-15;HG.478/24-IUN-15;OUG.1 din 04/01/2017;HG.354/18.05.2017;OUG.68 din 06/11/2019"/>
    <s v="imobil"/>
    <s v="Lungime= Km;Suprafeţe= ha;CF= ;"/>
  </r>
  <r>
    <x v="7289"/>
    <s v="8.04.04"/>
    <m/>
    <m/>
    <s v="DAF SLATINA"/>
    <s v="conform amenajamentelor silvice"/>
    <s v="NEAMŢ"/>
    <s v="-"/>
    <s v="Tara: România; Judet: NEAMŢ; -;   -; Nr: -;"/>
    <n v="1965"/>
    <n v="405648"/>
    <n v="27"/>
    <s v="in administrare"/>
    <s v="HG 982/1998;HG 1344/2011; HG 478/ 24-IUN-15;HG.478/24-IUN-15;OUG.1 din 04/01/2017;OUG.68 din 06/11/2019"/>
    <s v="imobil"/>
    <s v="Lungime= Km;Suprafeţe= ha;CF= ;"/>
  </r>
  <r>
    <x v="7290"/>
    <s v="8.04.04"/>
    <m/>
    <m/>
    <s v="DAF PETRU VODA"/>
    <s v="conform amenajamentelor silvice"/>
    <s v="NEAMŢ"/>
    <s v="-"/>
    <s v="Tara: România; Judet: NEAMŢ; -;   -; Nr: -;"/>
    <n v="1967"/>
    <n v="80286"/>
    <n v="27"/>
    <s v="in administrare"/>
    <s v="HG 982/1998;HG 1344/2011; HG 478/ 24-IUN-15;HG.478/24-IUN-15;OUG.1 din 04/01/2017;OUG.68 din 06/11/2019"/>
    <s v="imobil"/>
    <s v="Lungime= Km;Suprafeţe= ha;CF= ;"/>
  </r>
  <r>
    <x v="7291"/>
    <s v="8.30._"/>
    <m/>
    <m/>
    <s v="POTECA VANAT.3 KM."/>
    <s v="conform amenajamentelor silvice"/>
    <s v="NEAMŢ"/>
    <s v="-"/>
    <s v="Tara: România; Judet: NEAMŢ; -;   -; Nr: -;"/>
    <n v="1998"/>
    <n v="1000"/>
    <n v="27"/>
    <s v="in administrare"/>
    <s v="HG 982/1998;;OUG.1 din 04/01/2017;OUG.68 din 06/11/2019"/>
    <s v="imobil"/>
    <s v="drum auto forestier"/>
  </r>
  <r>
    <x v="7292"/>
    <s v="8.04.04"/>
    <m/>
    <m/>
    <s v="DAF BOLATAU"/>
    <s v="conform amenajamentelor silvice"/>
    <s v="NEAMŢ"/>
    <s v="-"/>
    <s v="Tara: România; Judet: NEAMŢ; -;   -; Nr: -;"/>
    <n v="1970"/>
    <n v="114344"/>
    <n v="27"/>
    <s v="in administrare"/>
    <s v="HG 982/1998;HG 1344/2011; HG 478/ 24-IUN-15;HG.478/24-IUN-15;OUG.1 din 04/01/2017;HG.354/18.05.2017;OUG.68 din 06/11/2019"/>
    <s v="imobil"/>
    <s v="Lungime=3,9 KM Km;Suprafeţe= ha;CF= ;"/>
  </r>
  <r>
    <x v="7293"/>
    <s v="8.04.04"/>
    <m/>
    <m/>
    <s v="DAF CRASNA PRELUNGIRE"/>
    <s v="conform amenajamentelor silvice"/>
    <s v="NEAMŢ"/>
    <s v="-"/>
    <s v="Tara: România; Judet: NEAMŢ; -;   -; Nr: -;"/>
    <n v="1973"/>
    <n v="14277"/>
    <n v="27"/>
    <s v="in administrare"/>
    <s v="HG 982/1998;HG 1344/2011; HG 478/ 24-IUN-15;HG.478/24-IUN-15;OUG.1 din 04/01/2017;HG.354/18.05.2017;OUG.68 din 06/11/2019"/>
    <s v="imobil"/>
    <s v="Lungime=1,9 KM Km;Suprafeţe= ha;CF= ;"/>
  </r>
  <r>
    <x v="7294"/>
    <s v="8.04.04"/>
    <m/>
    <m/>
    <s v="DAF VEVERITA PRELUNGIRE"/>
    <s v="conform amenajamentelor silvice"/>
    <s v="NEAMŢ"/>
    <s v="-"/>
    <s v="Tara: România; Judet: NEAMŢ; -;   -; Nr: -;"/>
    <n v="1987"/>
    <n v="52759"/>
    <n v="27"/>
    <s v="in administrare"/>
    <s v="HG 982/1998;HG 1344/2011; HG 478/ 24-IUN-15;HG.478/24-IUN-15;OUG.1 din 04/01/2017;HG.354/18.05.2017;OUG.68 din 06/11/2019"/>
    <s v="imobil"/>
    <s v="Lungime=0,4 KM Km;Suprafeţe= ha;CF= ;"/>
  </r>
  <r>
    <x v="7295"/>
    <s v="8.04.04"/>
    <m/>
    <m/>
    <s v="DAF PR.LINIEI PRELUNGIRE"/>
    <s v="conform amenajamentelor silvice"/>
    <s v="NEAMŢ"/>
    <s v="-"/>
    <s v="Tara: România; Judet: NEAMŢ; -;   -; Nr: -;"/>
    <n v="1973"/>
    <n v="34801"/>
    <n v="27"/>
    <s v="in administrare"/>
    <s v="HG 982/1998;HG 1344/2011; HG 478/ 24-IUN-15;HG.478/24-IUN-15;OUG.1 din 04/01/2017;HG.354/18.05.2017;OUG.68 din 06/11/2019"/>
    <s v="imobil"/>
    <s v="Lungime=1,6 KM Km;Suprafeţe= ha;CF= ;"/>
  </r>
  <r>
    <x v="7296"/>
    <s v="8.04.04"/>
    <m/>
    <m/>
    <s v="DAF CUJBE"/>
    <s v="conform amenajamentelor silvice"/>
    <s v="NEAMŢ"/>
    <s v="-"/>
    <s v="Tara: România; Judet: NEAMŢ; -;   -; Nr: -;"/>
    <n v="1966"/>
    <n v="79494"/>
    <n v="27"/>
    <s v="in administrare"/>
    <s v="HG 982/1998;HG 1344/2011; HG 478/ 24-IUN-15;HG.478/24-IUN-15;OUG.1 din 04/01/2017;HG.354/18.05.2017;OUG.68 din 06/11/2019"/>
    <s v="imobil"/>
    <s v="Lungime=2,7 KM Km;Suprafeţe= ha;CF= ;"/>
  </r>
  <r>
    <x v="7297"/>
    <s v="8.04.04"/>
    <m/>
    <m/>
    <s v="DAF ATA ICOANA"/>
    <s v="conform amenajamentelor silvice"/>
    <s v="NEAMŢ"/>
    <s v="-"/>
    <s v="Tara: România; Judet: NEAMŢ; -;   -; Nr: -;"/>
    <n v="1964"/>
    <n v="3693467"/>
    <n v="27"/>
    <s v="in administrare"/>
    <s v="HG 982/1998;HG 1344/2011; HG 478/ 24-IUN-15;HG.478/24-IUN-15;OUG.1 din 04/01/2017;HG.354/18.05.2017;OUG.68 din 06/11/2019"/>
    <s v="imobil"/>
    <s v="Lungime=13,7 KM Km;Suprafeţe= ha;CF= ;"/>
  </r>
  <r>
    <x v="7298"/>
    <s v="8.30._"/>
    <m/>
    <m/>
    <s v="POTECA VANAT.2 KM."/>
    <s v="conform amenajamentelor silvice"/>
    <s v="NEAMŢ"/>
    <s v="-"/>
    <s v="Tara: România; Judet: NEAMŢ; -;   -; Nr: -;"/>
    <n v="1968"/>
    <n v="0"/>
    <n v="27"/>
    <s v="in administrare"/>
    <s v="HG 982/1998;;OUG.1 din 04/01/2017;OUG.68 din 06/11/2019"/>
    <s v="imobil"/>
    <s v="poteci de vanatoare"/>
  </r>
  <r>
    <x v="7299"/>
    <s v="8.30._"/>
    <m/>
    <m/>
    <s v="POTECA VANATOARE"/>
    <s v="conform amenajamentelor silvice"/>
    <s v="NEAMŢ"/>
    <s v="-"/>
    <s v="Tara: România; Judet: NEAMŢ; -;   -; Nr: -;"/>
    <n v="1996"/>
    <n v="148"/>
    <n v="27"/>
    <s v="in administrare"/>
    <s v="HG 982/1998;; HG 478/ 24-IUN-15;HG.478/24-IUN-15;OUG.1 din 04/01/2017;HG.354/18.05.2017;OUG.68 din 06/11/2019"/>
    <s v="imobil"/>
    <s v="Denumire=2,3 KM ;"/>
  </r>
  <r>
    <x v="7300"/>
    <s v="8.04.04"/>
    <m/>
    <m/>
    <s v="DAF SMIDA"/>
    <s v="conform amenajamentelor silvice"/>
    <s v="NEAMŢ"/>
    <s v="-"/>
    <s v="Tara: România; Judet: NEAMŢ; -;   -; Nr: -;"/>
    <n v="1971"/>
    <n v="89272"/>
    <n v="27"/>
    <s v="in administrare"/>
    <s v="HG 982/1998;HG 1344/2011; HG 478/ 24-IUN-15;HG.478/24-IUN-15;OUG.1 din 04/01/2017;HG.354/18.05.2017;OUG.68 din 06/11/2019"/>
    <s v="imobil"/>
    <s v="Lungime=4,1 KM Km;Suprafeţe= ha;CF= ;"/>
  </r>
  <r>
    <x v="7301"/>
    <s v="8.04.04"/>
    <m/>
    <m/>
    <s v="DAF BOLOVANIS"/>
    <s v="conform amenajamentelor silvice"/>
    <s v="NEAMŢ"/>
    <s v="-"/>
    <s v="Tara: România; Judet: NEAMŢ; -;   -; Nr: -;"/>
    <n v="1963"/>
    <n v="5120044"/>
    <n v="27"/>
    <s v="in administrare"/>
    <s v="HG 982/1998;HG 1344/2011; HG 478/ 24-IUN-15;HG.478/24-IUN-15;OUG.1 din 04/01/2017;HG.354/18.05.2017;OUG.68 din 06/11/2019"/>
    <s v="imobil"/>
    <s v="Lungime=11,1 KM Km;Suprafeţe= ha;CF= ;"/>
  </r>
  <r>
    <x v="7302"/>
    <s v="8.30._"/>
    <m/>
    <m/>
    <s v="BARAJ STEJARU"/>
    <s v="conform amenajamentelor silvice"/>
    <s v="NEAMŢ"/>
    <s v="-"/>
    <s v="Tara: România; Judet: NEAMŢ; -;   -; Nr: -;"/>
    <n v="1996"/>
    <n v="0"/>
    <n v="27"/>
    <s v="in administrare"/>
    <s v="HG 982/1998;;OUG.1 din 04/01/2017;OUG.68 din 06/11/2019"/>
    <s v="imobil"/>
    <s v="lucrari de corectarea torentilor"/>
  </r>
  <r>
    <x v="7303"/>
    <s v="8.04.04"/>
    <m/>
    <m/>
    <s v="DAF CULESA"/>
    <s v="conform amenajamentelor silvice"/>
    <s v="NEAMŢ"/>
    <s v="-"/>
    <s v="Tara: România; Judet: NEAMŢ; -;   -; Nr: -;"/>
    <n v="1965"/>
    <n v="386890"/>
    <n v="27"/>
    <s v="in administrare"/>
    <s v="HG 982/1998;HG 1344/2011; HG 478/ 24-IUN-15;HG.478/24-IUN-15; HG 478/ 24-IUN-15;HG.478/24-IUN-15;OUG.1 din 04/01/2017;OUG.68 din 06/11/2019"/>
    <s v="imobil"/>
    <s v="Lungime=3,5 Km;Suprafeţe= ha;CF= ;"/>
  </r>
  <r>
    <x v="7304"/>
    <s v="8.30._"/>
    <m/>
    <m/>
    <s v="POTECI DE VANATOARE = 700 ML"/>
    <s v="conform amenajamentelor silvice"/>
    <s v="NEAMŢ"/>
    <s v="-"/>
    <s v="Tara: România; Judet: NEAMŢ; -;   -; Nr: -;"/>
    <n v="1986"/>
    <n v="26"/>
    <n v="27"/>
    <s v="in administrare"/>
    <s v="HG 982/1998;;OUG.1 din 04/01/2017;OUG.68 din 06/11/2019"/>
    <s v="imobil"/>
    <s v="poteci de vanatoare"/>
  </r>
  <r>
    <x v="7305"/>
    <s v="8.04.04"/>
    <m/>
    <m/>
    <s v="DRUM INCINTA BALASTAT = 282 ML"/>
    <s v="conform amenajamentelor silvice"/>
    <s v="NEAMŢ"/>
    <s v="-"/>
    <s v="Tara: România; Judet: NEAMŢ; -;   -; Nr: -;"/>
    <n v="1994"/>
    <n v="10592"/>
    <n v="27"/>
    <s v="in administrare"/>
    <s v="HG 982/1998;;OUG.1 din 04/01/2017;OUG.68 din 06/11/2019"/>
    <s v="imobil"/>
    <s v="drum auto forestier"/>
  </r>
  <r>
    <x v="7306"/>
    <s v="8.04.04"/>
    <m/>
    <m/>
    <s v="DAF NEGRU-OB.AGAPIA"/>
    <s v="conform amenajamentelor silvice"/>
    <s v="NEAMŢ"/>
    <s v="-"/>
    <s v="Tara: România; Judet: NEAMŢ; -;   -; Nr: -;"/>
    <n v="1979"/>
    <n v="570785"/>
    <n v="27"/>
    <s v="in administrare"/>
    <s v="HG 982/1998;HG 1344/2011; HG 478/ 24-IUN-15;HG.478/24-IUN-15;OUG.1 din 04/01/2017;OUG.68 din 06/11/2019"/>
    <s v="imobil"/>
    <s v="Lungime=1,7 KM Km;Suprafeţe= ha;CF= ;"/>
  </r>
  <r>
    <x v="7307"/>
    <s v="8.04.04"/>
    <m/>
    <m/>
    <s v="DAF ALB-NEGRU"/>
    <s v="conform amenajamentelor silvice"/>
    <s v="NEAMŢ"/>
    <s v="-"/>
    <s v="Tara: România; Judet: NEAMŢ; -;   -; Nr: -;"/>
    <n v="1962"/>
    <n v="56934"/>
    <n v="27"/>
    <s v="in administrare"/>
    <s v="HG 982/1998;HG 1344/2011; HG 478/ 24-IUN-15;HG.478/24-IUN-15;OUG.1 din 04/01/2017;OUG.68 din 06/11/2019"/>
    <s v="imobil"/>
    <s v="Lungime=4,50 KM Km;Suprafeţe= ha;CF= ;"/>
  </r>
  <r>
    <x v="7308"/>
    <s v="8.30._"/>
    <m/>
    <m/>
    <s v="POTECI DE VANATOARE = 3300 ML"/>
    <s v="conform amenajamentelor silvice"/>
    <s v="NEAMŢ"/>
    <s v="-"/>
    <s v="Tara: România; Judet: NEAMŢ; -;   -; Nr: -;"/>
    <n v="1986"/>
    <n v="120"/>
    <n v="27"/>
    <s v="in administrare"/>
    <s v="HG 982/1998;;OUG.1 din 04/01/2017;OUG.68 din 06/11/2019"/>
    <s v="imobil"/>
    <s v="poteci de vanatoare"/>
  </r>
  <r>
    <x v="7309"/>
    <s v="8.04.04"/>
    <m/>
    <m/>
    <s v="DAF MARIENI-SLATINA"/>
    <s v="conform amenajamentelor silvice"/>
    <s v="NEAMŢ"/>
    <s v="-"/>
    <s v="Tara: România; Judet: NEAMŢ; -;   -; Nr: -;"/>
    <n v="1980"/>
    <n v="32221"/>
    <n v="27"/>
    <s v="in administrare"/>
    <s v="HG 982/1998;HG 1344/2011; HG 478/ 24-IUN-15;HG.478/24-IUN-15;OUG.1 din 04/01/2017;HG.354/18.05.2017;OUG.68 din 06/11/2019"/>
    <s v="imobil"/>
    <s v="Lungime= Km;Suprafeţe= ha;CF= ;"/>
  </r>
  <r>
    <x v="7310"/>
    <s v="8.04.04"/>
    <m/>
    <m/>
    <s v="DAF POCHIVNICA"/>
    <s v="conform amenajamentelor silvice"/>
    <s v="NEAMŢ"/>
    <s v="-"/>
    <s v="Tara: România; Judet: NEAMŢ; -;   -; Nr: -;"/>
    <n v="1999"/>
    <n v="801130"/>
    <n v="27"/>
    <s v="in administrare"/>
    <s v="HG 982/1998;HG 1344/2011; HG 478/ 24-IUN-15;HG.478/24-IUN-15;OUG.1 din 04/01/2017;HG.354/18.05.2017;OUG.68 din 06/11/2019"/>
    <s v="imobil"/>
    <s v="Lungime= Km;Suprafeţe= ha;CF= ;"/>
  </r>
  <r>
    <x v="7311"/>
    <s v="8.30._"/>
    <m/>
    <m/>
    <s v="POTECI DE VINATOARE =7600 ML"/>
    <s v="conform amenajamentelor silvice"/>
    <s v="NEAMŢ"/>
    <s v="-"/>
    <s v="Tara: România; Judet: NEAMŢ; -;   -; Nr: -;"/>
    <n v="1981"/>
    <n v="22"/>
    <n v="27"/>
    <s v="in administrare"/>
    <s v="HG 982/1998;;OUG.1 din 04/01/2017;OUG.68 din 06/11/2019"/>
    <s v="imobil"/>
    <s v="poteci de vanatoare"/>
  </r>
  <r>
    <x v="7312"/>
    <s v="8.30._"/>
    <m/>
    <m/>
    <s v="POTECI DE VINATOARE = 3471 ML"/>
    <s v="conform amenajamentelor silvice"/>
    <s v="NEAMŢ"/>
    <s v="-"/>
    <s v="Tara: România; Judet: NEAMŢ; -;   -; Nr: -;"/>
    <n v="1985"/>
    <n v="88"/>
    <n v="27"/>
    <s v="in administrare"/>
    <s v="HG 982/1998;;OUG.1 din 04/01/2017;OUG.68 din 06/11/2019"/>
    <s v="imobil"/>
    <s v="poteci de vanatoare"/>
  </r>
  <r>
    <x v="7313"/>
    <s v="8.30._"/>
    <m/>
    <m/>
    <s v="BARAJE CORECTIA TORENTILOR"/>
    <s v="conform amenajamentelor silvice"/>
    <s v="NEAMŢ"/>
    <s v="-"/>
    <s v="Tara: România; Judet: NEAMŢ; -;   -; Nr: -;"/>
    <n v="1980"/>
    <n v="889"/>
    <n v="27"/>
    <s v="in administrare"/>
    <s v="HG 982/1998;;OUG.1 din 04/01/2017;OUG.68 din 06/11/2019"/>
    <s v="imobil"/>
    <s v="lucrari de corectarea torentilor"/>
  </r>
  <r>
    <x v="7314"/>
    <s v="8.04.04"/>
    <m/>
    <m/>
    <s v="DAF DRAGANUL"/>
    <s v="conform amenajamentelor silvice"/>
    <s v="NEAMŢ"/>
    <s v="-"/>
    <s v="Tara: România; Judet: NEAMŢ; -;   -; Nr: -;"/>
    <n v="1966"/>
    <n v="35057"/>
    <n v="27"/>
    <s v="in administrare"/>
    <s v="HG 982/1998;HG 1344/2011; HG 478/ 24-IUN-15;HG.478/24-IUN-15;OUG.1 din 04/01/2017;HG.354/18.05.2017;OUG.68 din 06/11/2019"/>
    <s v="imobil"/>
    <s v="Lungime= Km;Suprafeţe= ha;CF= ;"/>
  </r>
  <r>
    <x v="7315"/>
    <s v="8.04.04"/>
    <m/>
    <m/>
    <s v="DAF CRISTI PRELUNGIRE"/>
    <s v="conform amenajamentelor silvice"/>
    <s v="NEAMŢ"/>
    <s v="-"/>
    <s v="Tara: România; Judet: NEAMŢ; -;   -; Nr: -;"/>
    <n v="1979"/>
    <n v="363209"/>
    <n v="27"/>
    <s v="in administrare"/>
    <s v="HG 982/1998;HG 1344/2011; HG 478/ 24-IUN-15;HG.478/24-IUN-15;OUG.1 din 04/01/2017;HG.354/18.05.2017;OUG.68 din 06/11/2019"/>
    <s v="imobil"/>
    <s v="Lungime= Km;Suprafeţe= ha;CF= ;"/>
  </r>
  <r>
    <x v="7316"/>
    <s v="8.04.04"/>
    <m/>
    <m/>
    <s v="DAF STUHULET"/>
    <s v="conform amenajamentelor silvice"/>
    <s v="NEAMŢ"/>
    <s v="-"/>
    <s v="Tara: România; Judet: NEAMŢ; -;   -; Nr: -;"/>
    <n v="1973"/>
    <n v="6064"/>
    <n v="27"/>
    <s v="in administrare"/>
    <s v="HG 982/1998;HG 1344/2011; HG 478/ 24-IUN-15;HG.478/24-IUN-15;OUG.1 din 04/01/2017;HG.354/18.05.2017;OUG.68 din 06/11/2019"/>
    <s v="imobil"/>
    <s v="Lungime= Km;Suprafeţe= ha;CF= ;"/>
  </r>
  <r>
    <x v="7317"/>
    <s v="8.04.04"/>
    <m/>
    <m/>
    <s v="DAF VITIOANA"/>
    <s v="conform amenajamentelor silvice"/>
    <s v="NEAMŢ"/>
    <s v="-"/>
    <s v="Tara: România; Judet: NEAMŢ; -;   -; Nr: -;"/>
    <n v="1972"/>
    <n v="39975"/>
    <n v="27"/>
    <s v="in administrare"/>
    <s v="HG 982/1998;HG 1344/2011; HG 478/ 24-IUN-15;HG.478/24-IUN-15;OUG.1 din 04/01/2017;HG.354/18.05.2017;OUG.68 din 06/11/2019"/>
    <s v="imobil"/>
    <s v="Lungime= Km;Suprafeţe= ha;CF= ;"/>
  </r>
  <r>
    <x v="7318"/>
    <s v="8.30._"/>
    <m/>
    <m/>
    <s v="POTECA VANATOARE"/>
    <s v="conform amenajamentelor silvice"/>
    <s v="NEAMŢ"/>
    <s v="-"/>
    <s v="Tara: România; Judet: NEAMŢ; -;   -; Nr: -;"/>
    <n v="1977"/>
    <n v="29"/>
    <n v="27"/>
    <s v="in administrare"/>
    <s v="HG 982/1998;;OUG.1 din 04/01/2017;OUG.68 din 06/11/2019"/>
    <s v="imobil"/>
    <s v="lucrari de corectarea torentilor"/>
  </r>
  <r>
    <x v="7319"/>
    <s v="8.30._"/>
    <m/>
    <m/>
    <s v="POTECA VANATOARE (7,5 KM.)"/>
    <s v="conform amenajamentelor silvice"/>
    <s v="NEAMŢ"/>
    <s v="-"/>
    <s v="Tara: România; Judet: NEAMŢ; -;   -; Nr: -;"/>
    <n v="1977"/>
    <n v="23"/>
    <n v="27"/>
    <s v="in administrare"/>
    <s v="HG 982/1998;;OUG.1 din 04/01/2017;OUG.68 din 06/11/2019"/>
    <s v="imobil"/>
    <s v="lucrari de corectarea torentilor"/>
  </r>
  <r>
    <x v="7320"/>
    <s v="8.04.04"/>
    <m/>
    <m/>
    <s v="DAF ARGINTARIA"/>
    <s v="conform amenajamentelor silvice"/>
    <s v="NEAMŢ"/>
    <s v="-"/>
    <s v="Tara: România; Judet: NEAMŢ; -;   -; Nr: -;"/>
    <n v="1977"/>
    <n v="43873"/>
    <n v="27"/>
    <s v="in administrare"/>
    <s v="HG 982/1998;HG 1344/2011; HG 478/ 24-IUN-15;HG.478/24-IUN-15;OUG.1 din 04/01/2017;HG.354/18.05.2017;OUG.68 din 06/11/2019"/>
    <s v="imobil"/>
    <s v="Lungime= Km;Suprafeţe= ha;CF= ;"/>
  </r>
  <r>
    <x v="7321"/>
    <s v="8.04.04"/>
    <m/>
    <m/>
    <s v="DAF PESTIOSU"/>
    <s v="conform amenajamentelor silvice"/>
    <s v="NEAMŢ"/>
    <s v="-"/>
    <s v="Tara: România; Judet: NEAMŢ; -;   -; Nr: -;"/>
    <n v="1986"/>
    <n v="144653"/>
    <n v="27"/>
    <s v="in administrare"/>
    <s v="HG 982/1998;HG 1344/2011; HG 478/ 24-IUN-15;HG.478/24-IUN-15;OUG.1 din 04/01/2017;HG.354/18.05.2017;OUG.68 din 06/11/2019"/>
    <s v="imobil"/>
    <s v="Lungime= Km;Suprafeţe= ha;CF= ;"/>
  </r>
  <r>
    <x v="7322"/>
    <s v="8.30.01"/>
    <m/>
    <m/>
    <s v="CT.CRISTIOR PRAGURI"/>
    <s v="conform amenajamentelor silvice"/>
    <s v="BIHOR"/>
    <s v="-"/>
    <s v="Tara: România; Judet: BIHOR; -;   -; Nr: -;"/>
    <n v="1986"/>
    <n v="56819"/>
    <n v="5"/>
    <s v="in administrare"/>
    <s v="HG 982/1998;HG 1344/2011;OUG.1 din 04/01/2017;HG.354/18.05.2017;OUG.68 din 06/11/2019;HG.846/08.10.2020"/>
    <s v="imobil"/>
    <s v="Lungime albie corectată/consolidată=0,3 km;"/>
  </r>
  <r>
    <x v="7323"/>
    <s v="8.04.04"/>
    <m/>
    <m/>
    <s v="DAF FRUMOASA 2"/>
    <s v="conform amenajamentelor silvice"/>
    <s v="NEAMŢ"/>
    <s v="-"/>
    <s v="Tara: România; Judet: NEAMŢ; -;   -; Nr: -;"/>
    <n v="1962"/>
    <n v="21528"/>
    <n v="27"/>
    <s v="in administrare"/>
    <s v="HG 982/1998;HG 1344/2011; HG 478/ 24-IUN-15;HG.478/24-IUN-15;OUG.1 din 04/01/2017;HG.354/18.05.2017;OUG.68 din 06/11/2019"/>
    <s v="imobil"/>
    <s v="Lungime= Km;Suprafeţe= ha;CF= ;"/>
  </r>
  <r>
    <x v="7324"/>
    <s v="8.04.04"/>
    <m/>
    <m/>
    <s v="DAF CASARIA"/>
    <s v="conform amenajamentelor silvice"/>
    <s v="NEAMŢ"/>
    <s v="-"/>
    <s v="Tara: România; Judet: NEAMŢ; -;   -; Nr: -;"/>
    <n v="1980"/>
    <n v="15871"/>
    <n v="27"/>
    <s v="in administrare"/>
    <s v="HG 982/1998;HG 1344/2011; HG 478/ 24-IUN-15;HG.478/24-IUN-15;OUG.1 din 04/01/2017;HG.354/18.05.2017;OUG.68 din 06/11/2019"/>
    <s v="imobil"/>
    <s v="Lungime= Km;Suprafeţe= ha;CF= ;"/>
  </r>
  <r>
    <x v="7325"/>
    <s v="8.04.04"/>
    <m/>
    <m/>
    <s v="DAF 8,3 CIMP MOT"/>
    <s v="conform amenajamentelor silvice"/>
    <s v="BIHOR"/>
    <s v="-"/>
    <s v="Tara: România; Judet: BIHOR; -;   -; Nr: -;"/>
    <n v="1981"/>
    <n v="435230"/>
    <n v="5"/>
    <s v="in administrare"/>
    <s v="HG 982/1998;HG 1344/2011;OUG.1 din 04/01/2017;HG.354/18.05.2017;OUG.68 din 06/11/2019"/>
    <s v="imobil"/>
    <s v="Lungime= Km;Suprafeţe= ha;CF= ;"/>
  </r>
  <r>
    <x v="7326"/>
    <s v="8.04.04"/>
    <m/>
    <m/>
    <s v="DAF 2,4 VL.CALULUI"/>
    <s v="conform amenajamentelor silvice"/>
    <s v="BIHOR"/>
    <s v="-"/>
    <s v="Tara: România; Judet: BIHOR; -;   -; Nr: -;"/>
    <n v="1969"/>
    <n v="22727"/>
    <n v="5"/>
    <s v="in administrare"/>
    <s v="HG 982/1998;;OUG.1 din 04/01/2017;HG.354/18.05.2017;OUG.68 din 06/11/2019"/>
    <s v="imobil"/>
    <s v="Lungime= Km;Suprafeţe= ha;CF= ;"/>
  </r>
  <r>
    <x v="7327"/>
    <s v="8.04.04"/>
    <m/>
    <m/>
    <s v="DAF 2,3 VL.LAZULUI"/>
    <s v="conform amenajamentelor silvice"/>
    <s v="BIHOR"/>
    <s v="-"/>
    <s v="Tara: România; Judet: BIHOR; -;   -; Nr: -;"/>
    <n v="1969"/>
    <n v="65386"/>
    <n v="5"/>
    <s v="in administrare"/>
    <s v="HG 982/1998;;OUG.1 din 04/01/2017;HG.354/18.05.2017;OUG.68 din 06/11/2019"/>
    <s v="imobil"/>
    <s v="Lungime= Km;Suprafeţe= ha;CF= ;"/>
  </r>
  <r>
    <x v="7328"/>
    <s v="8.30.01"/>
    <m/>
    <m/>
    <s v="PRAGURI DIN BETON"/>
    <s v="conform amenajamentelor silvice"/>
    <s v="BIHOR"/>
    <s v="-"/>
    <s v="Tara: România; Judet: BIHOR; -;   -; Nr: -;"/>
    <n v="1993"/>
    <n v="47811"/>
    <n v="5"/>
    <s v="in administrare"/>
    <s v="HG 982/1998;HG 1344/2011;OUG.1 din 04/01/2017;HG.354/18.05.2017;OUG.68 din 06/11/2019;HG.846/08.10.2020"/>
    <s v="imobil"/>
    <s v="Lungime albie corectată/consolidată=0,2 km;"/>
  </r>
  <r>
    <x v="7329"/>
    <s v="8.04.04"/>
    <m/>
    <m/>
    <s v="DAF 3,0 IZV.CRISUL NEGRU"/>
    <s v="conform amenajamentelor silvice"/>
    <s v="BIHOR"/>
    <s v="-"/>
    <s v="Tara: România; Judet: BIHOR; -;   -; Nr: -;"/>
    <n v="1969"/>
    <n v="156381"/>
    <n v="5"/>
    <s v="in administrare"/>
    <s v="HG 982/1998;;OUG.1 din 04/01/2017;HG.354/18.05.2017;OUG.68 din 06/11/2019"/>
    <s v="imobil"/>
    <s v="Lungime= Km;Suprafeţe= ha;CF= ;"/>
  </r>
  <r>
    <x v="7330"/>
    <s v="8.04.04"/>
    <m/>
    <m/>
    <s v="DAF 2,1 PR.TIGANULUI"/>
    <s v="conform amenajamentelor silvice"/>
    <s v="BIHOR"/>
    <s v="-"/>
    <s v="Tara: România; Judet: BIHOR; -;   -; Nr: -;"/>
    <n v="1980"/>
    <n v="184196"/>
    <n v="5"/>
    <s v="in administrare"/>
    <s v="HG 982/1998;HG 1344/2011;OUG.1 din 04/01/2017;HG.354/18.05.2017;OUG.68 din 06/11/2019"/>
    <s v="imobil"/>
    <s v="Lungime= Km;Suprafeţe= ha;CF= ;"/>
  </r>
  <r>
    <x v="7331"/>
    <s v="8.30.01"/>
    <m/>
    <m/>
    <s v="BARAJ FIX PRAG DEVERSOR"/>
    <s v="conform amenajamentelor silvice"/>
    <s v="BIHOR"/>
    <s v="-"/>
    <s v="Tara: România; Judet: BIHOR; -;   -; Nr: -;"/>
    <n v="1993"/>
    <n v="4564"/>
    <n v="5"/>
    <s v="in administrare"/>
    <s v="HG 982/1998;HG 1344/2011;OUG.1 din 04/01/2017;HG.354/18.05.2017;OUG.68 din 06/11/2019;HG.846/08.10.2020"/>
    <s v="imobil"/>
    <s v="Lungime albie corectată/consolidată=0,1 km;"/>
  </r>
  <r>
    <x v="7332"/>
    <s v="8.04.04"/>
    <m/>
    <m/>
    <s v="DAF 3,7 VL. NEMESULUI"/>
    <s v="conform amenajamentelor silvice"/>
    <s v="BIHOR"/>
    <s v="-"/>
    <s v="Tara: România; Judet: BIHOR; -;   -; Nr: -;"/>
    <n v="1982"/>
    <n v="182304"/>
    <n v="5"/>
    <s v="in administrare"/>
    <s v="HG 982/1998;;OUG.1 din 04/01/2017;HG.354/18.05.2017;OUG.68 din 06/11/2019"/>
    <s v="imobil"/>
    <s v="Lungime= Km;Suprafeţe= ha;CF= ;"/>
  </r>
  <r>
    <x v="7333"/>
    <s v="8.30.01"/>
    <m/>
    <m/>
    <s v="BARAJ"/>
    <s v="conform amenajamentelor silvice"/>
    <s v="BIHOR"/>
    <s v="-"/>
    <s v="Tara: România; Judet: BIHOR; -;   -; Nr: -;"/>
    <n v="1983"/>
    <n v="3070"/>
    <n v="5"/>
    <s v="in administrare"/>
    <s v="HG 982/1998;;OUG.1 din 04/01/2017;HG.354/18.05.2017;OUG.68 din 06/11/2019;HG.846/08.10.2020"/>
    <s v="imobil"/>
    <s v="Lungime albie corectată/consolidată=0,4 km;"/>
  </r>
  <r>
    <x v="7334"/>
    <s v="8.30.01"/>
    <m/>
    <m/>
    <s v="ZID DE PROTECTIE"/>
    <s v="conform amenajamentelor silvice"/>
    <s v="BIHOR"/>
    <s v="-"/>
    <s v="Tara: România; Judet: BIHOR; -;   -; Nr: -;"/>
    <n v="1981"/>
    <n v="6068"/>
    <n v="5"/>
    <s v="in administrare"/>
    <s v="HG 982/1998;;OUG.1 din 04/01/2017;HG.354/18.05.2017;OUG.68 din 06/11/2019;HG.846/08.10.2020"/>
    <s v="imobil"/>
    <s v="Lungime albie corectată/consolidată=0,1 km;"/>
  </r>
  <r>
    <x v="7335"/>
    <s v="8.04.04"/>
    <m/>
    <m/>
    <s v="DAF 6,6 HUTII DRAGUS"/>
    <s v="conform amenajamentelor silvice"/>
    <s v="BIHOR"/>
    <s v="-"/>
    <s v="Tara: România; Judet: BIHOR; -;   -; Nr: -;"/>
    <n v="1979"/>
    <n v="152857"/>
    <n v="5"/>
    <s v="in administrare"/>
    <s v="HG 982/1998;;OUG.1 din 04/01/2017;HG.354/18.05.2017;OUG.68 din 06/11/2019"/>
    <s v="imobil"/>
    <s v="Lungime= Km;Suprafeţe= ha;CF= ;"/>
  </r>
  <r>
    <x v="7336"/>
    <s v="8.04.04"/>
    <m/>
    <m/>
    <s v="DAF 2,2 BISTRA"/>
    <s v="conform amenajamentelor silvice"/>
    <s v="BIHOR"/>
    <s v="-"/>
    <s v="Tara: România; Judet: BIHOR; -;   -; Nr: -;"/>
    <n v="1982"/>
    <n v="76965"/>
    <n v="5"/>
    <s v="in administrare"/>
    <s v="HG 982/1998;;OUG.1 din 04/01/2017;HG.354/18.05.2017;OUG.68 din 06/11/2019"/>
    <s v="imobil"/>
    <s v="Lungime= Km;Suprafeţe= ha;CF= ;"/>
  </r>
  <r>
    <x v="7337"/>
    <s v="8.04.04"/>
    <m/>
    <m/>
    <s v="DAF 2,3 VL. CURATURII"/>
    <s v="conform amenajamentelor silvice"/>
    <s v="BIHOR"/>
    <s v="-"/>
    <s v="Tara: România; Judet: BIHOR; -;   -; Nr: -;"/>
    <n v="1965"/>
    <n v="77798"/>
    <n v="5"/>
    <s v="in administrare"/>
    <s v="HG 982/1998;;OUG.1 din 04/01/2017;HG.354/18.05.2017;OUG.68 din 06/11/2019"/>
    <s v="imobil"/>
    <s v="Lungime= Km;Suprafeţe= ha;CF= ;"/>
  </r>
  <r>
    <x v="7338"/>
    <s v="8.30.01"/>
    <m/>
    <m/>
    <s v="PRAG ATD"/>
    <s v="conform amenajamentelor silvice"/>
    <s v="BIHOR"/>
    <s v="-"/>
    <s v="Tara: România; Judet: BIHOR; -;   -; Nr: -;"/>
    <n v="1980"/>
    <n v="1321"/>
    <n v="5"/>
    <s v="in administrare"/>
    <s v="HG 982/1998;;OUG.1 din 04/01/2017;HG.354/18.05.2017;OUG.68 din 06/11/2019;HG.846/08.10.2020"/>
    <s v="imobil"/>
    <s v="Lungime albie corectată/consolidată=0,4 km;"/>
  </r>
  <r>
    <x v="7339"/>
    <s v="8.30.01"/>
    <m/>
    <m/>
    <s v="CANALE"/>
    <s v="conform amenajamentelor silvice"/>
    <s v="BIHOR"/>
    <s v="-"/>
    <s v="Tara: România; Judet: BIHOR; -;   -; Nr: -;"/>
    <n v="1981"/>
    <n v="654"/>
    <n v="5"/>
    <s v="in administrare"/>
    <s v="HG 982/1998;;OUG.1 din 04/01/2017;HG.354/18.05.2017;OUG.68 din 06/11/2019;HG.846/08.10.2020"/>
    <s v="imobil"/>
    <s v="Lungime albie corectată/consolidată=0,1 km;"/>
  </r>
  <r>
    <x v="7340"/>
    <s v="8.30.01"/>
    <m/>
    <m/>
    <s v="BARAJ"/>
    <s v="conform amenajamentelor silvice"/>
    <s v="BIHOR"/>
    <s v="-"/>
    <s v="Tara: România; Judet: BIHOR; -;   -; Nr: -;"/>
    <n v="1982"/>
    <n v="4287"/>
    <n v="5"/>
    <s v="in administrare"/>
    <s v="HG 982/1998;;OUG.1 din 04/01/2017;HG.354/18.05.2017;OUG.68 din 06/11/2019;HG.846/08.10.2020"/>
    <s v="imobil"/>
    <s v="Lungime albie corectată/consolidată=0,4 km;"/>
  </r>
  <r>
    <x v="7341"/>
    <s v="8.30.01"/>
    <m/>
    <m/>
    <s v="BARAJ"/>
    <s v="conform amenajamentelor silvice"/>
    <s v="BIHOR"/>
    <s v="-"/>
    <s v="Tara: România; Judet: BIHOR; -;   -; Nr: -;"/>
    <n v="1981"/>
    <n v="4409"/>
    <n v="5"/>
    <s v="in administrare"/>
    <s v="HG 982/1998;;OUG.1 din 04/01/2017;HG.354/18.05.2017;OUG.68 din 06/11/2019;HG.846/08.10.2020"/>
    <s v="imobil"/>
    <s v="Lungime albie corectată/consolidată=0,3 km;"/>
  </r>
  <r>
    <x v="7342"/>
    <s v="8.30.01"/>
    <m/>
    <m/>
    <s v="CT SI ATD BARAJ"/>
    <s v="conform amenajamentelor silvice"/>
    <s v="BIHOR"/>
    <s v="-"/>
    <s v="Tara: România; Judet: BIHOR; -;   -; Nr: -;"/>
    <n v="1980"/>
    <n v="2897"/>
    <n v="5"/>
    <s v="in administrare"/>
    <s v="HG 982/1998;;OUG.1 din 04/01/2017;HG.354/18.05.2017;OUG.68 din 06/11/2019;HG.846/08.10.2020"/>
    <s v="imobil"/>
    <s v="Lungime albie corectată/consolidată=0,4 km;"/>
  </r>
  <r>
    <x v="7343"/>
    <s v="8.30.01"/>
    <m/>
    <m/>
    <s v="CT SI ATD BARAJ"/>
    <s v="conform amenajamentelor silvice"/>
    <s v="BIHOR"/>
    <s v="-"/>
    <s v="Tara: România; Judet: BIHOR; -;   -; Nr: -;"/>
    <n v="1980"/>
    <n v="2681"/>
    <n v="5"/>
    <s v="in administrare"/>
    <s v="HG 982/1998;;OUG.1 din 04/01/2017;HG.354/18.05.2017;OUG.68 din 06/11/2019;HG.846/08.10.2020"/>
    <s v="imobil"/>
    <s v="Lungime albie corectată/consolidată=0,3 km;"/>
  </r>
  <r>
    <x v="7344"/>
    <s v="8.04.04"/>
    <m/>
    <m/>
    <s v="DAF 2,1 SOIMUSUL STING"/>
    <s v="conform amenajamentelor silvice"/>
    <s v="BIHOR"/>
    <s v="-"/>
    <s v="Tara: România; Judet: BIHOR; -;   -; Nr: -;"/>
    <n v="1982"/>
    <n v="123358"/>
    <n v="5"/>
    <s v="in administrare"/>
    <s v="HG 982/1998;HG 1344/2011;OUG.1 din 04/01/2017;HG.354/18.05.2017;OUG.68 din 06/11/2019"/>
    <s v="imobil"/>
    <s v="Lungime= Km;Suprafeţe= ha;CF= ;"/>
  </r>
  <r>
    <x v="7345"/>
    <s v="8.04.04"/>
    <m/>
    <m/>
    <s v="DAF 1,1 DUMBRAVITA-MEZIAD"/>
    <s v="conform amenajamentelor silvice"/>
    <s v="BIHOR"/>
    <s v="-"/>
    <s v="Tara: România; Judet: BIHOR; -;   -; Nr: -;"/>
    <n v="1978"/>
    <n v="86650"/>
    <n v="5"/>
    <s v="in administrare"/>
    <s v="HG 982/1998;HG 1344/2011;OUG.1 din 04/01/2017;HG.354/18.05.2017;OUG.68 din 06/11/2019"/>
    <s v="imobil"/>
    <s v="Lungime= Km;Suprafeţe= ha;CF= ;"/>
  </r>
  <r>
    <x v="7346"/>
    <s v="8.04.04"/>
    <m/>
    <m/>
    <s v="DAF 12,2 SUNCUIUS-MOSCORU"/>
    <s v="conform amenajamentelor silvice"/>
    <s v="BIHOR"/>
    <s v="-"/>
    <s v="Tara: România; Judet: BIHOR; -;   -; Nr: -;"/>
    <n v="1958"/>
    <n v="32642"/>
    <n v="5"/>
    <s v="in administrare"/>
    <s v="HG 982/1998;;OUG.1 din 04/01/2017;HG.354/18.05.2017;OUG.68 din 06/11/2019"/>
    <s v="imobil"/>
    <s v="Lungime= Km;Suprafeţe= ha;CF= ;"/>
  </r>
  <r>
    <x v="7347"/>
    <s v="8.04.04"/>
    <m/>
    <m/>
    <s v="DAF 3,7 VL.PONTULUI"/>
    <s v="conform amenajamentelor silvice"/>
    <s v="BIHOR"/>
    <s v="-"/>
    <s v="Tara: România; Judet: BIHOR; -;   -; Nr: -;"/>
    <n v="1970"/>
    <n v="17124"/>
    <n v="5"/>
    <s v="in administrare"/>
    <s v="HG 982/1998;;OUG.1 din 04/01/2017;HG.354/18.05.2017;OUG.68 din 06/11/2019"/>
    <s v="imobil"/>
    <s v="Lungime= Km;Suprafeţe= ha;CF= ;"/>
  </r>
  <r>
    <x v="7348"/>
    <s v="8.04.04"/>
    <m/>
    <m/>
    <s v="DAF 4,2 RIPOASA"/>
    <s v="conform amenajamentelor silvice"/>
    <s v="BIHOR"/>
    <s v="-"/>
    <s v="Tara: România; Judet: BIHOR; -;   -; Nr: -;"/>
    <n v="1968"/>
    <n v="150967"/>
    <n v="5"/>
    <s v="in administrare"/>
    <s v="HG 982/1998;;OUG.1 din 04/01/2017;HG.354/18.05.2017;OUG.68 din 06/11/2019"/>
    <s v="imobil"/>
    <s v="Lungime= Km;Suprafeţe= ha;CF= ;"/>
  </r>
  <r>
    <x v="7349"/>
    <s v="8.04.04"/>
    <m/>
    <m/>
    <s v="DAF 5,0 SESUTA"/>
    <s v="conform amenajamentelor silvice"/>
    <s v="BIHOR"/>
    <s v="-"/>
    <s v="Tara: România; Judet: BIHOR; -;   -; Nr: -;"/>
    <n v="1962"/>
    <n v="14695"/>
    <n v="5"/>
    <s v="in administrare"/>
    <s v="HG 982/1998;;OUG.1 din 04/01/2017;HG.354/18.05.2017;OUG.68 din 06/11/2019"/>
    <s v="imobil"/>
    <s v="Lungime= Km;Suprafeţe= ha;CF= ;"/>
  </r>
  <r>
    <x v="7350"/>
    <s v="8.04.04"/>
    <m/>
    <m/>
    <s v="DAF 2,7 VL.MICA TARCAITA"/>
    <s v="conform amenajamentelor silvice"/>
    <s v="BIHOR"/>
    <s v="-"/>
    <s v="Tara: România; Judet: BIHOR; -;   -; Nr: -;"/>
    <n v="1992"/>
    <n v="247360"/>
    <n v="5"/>
    <s v="in administrare"/>
    <s v="HG 982/1998;HG 1344/2011;OUG.1 din 04/01/2017;HG.354/18.05.2017;OUG.68 din 06/11/2019"/>
    <s v="imobil"/>
    <s v="Lungime= Km;Suprafeţe= ha;CF= ;"/>
  </r>
  <r>
    <x v="7351"/>
    <s v="8.04.04"/>
    <m/>
    <m/>
    <s v="DAF 1,0 FATA CABANEI"/>
    <s v="conform amenajamentelor silvice"/>
    <s v="BIHOR"/>
    <s v="-"/>
    <s v="Tara: România; Judet: BIHOR; -;   -; Nr: -;"/>
    <n v="1987"/>
    <n v="152089"/>
    <n v="5"/>
    <s v="in administrare"/>
    <s v="HG 982/1998;HG 1344/2011;OUG.1 din 04/01/2017;HG.354/18.05.2017;OUG.68 din 06/11/2019"/>
    <s v="imobil"/>
    <s v="Lungime= Km;Suprafeţe= ha;CF= ;"/>
  </r>
  <r>
    <x v="7352"/>
    <s v="8.04.04"/>
    <m/>
    <m/>
    <s v="DAF 2,1 VL.PEPII"/>
    <s v="conform amenajamentelor silvice"/>
    <s v="BIHOR"/>
    <s v="-"/>
    <s v="Tara: România; Judet: BIHOR; -;   -; Nr: -;"/>
    <n v="1987"/>
    <n v="227504"/>
    <n v="5"/>
    <s v="in administrare"/>
    <s v="HG 982/1998;HG 1344/2011;OUG.1 din 04/01/2017;HG.354/18.05.2017;OUG.68 din 06/11/2019"/>
    <s v="imobil"/>
    <s v="Lungime= Km;Suprafeţe= ha;CF= ;"/>
  </r>
  <r>
    <x v="7353"/>
    <s v="8.04.04"/>
    <m/>
    <m/>
    <s v="DAF 1,0 VL.CERBULUI"/>
    <s v="conform amenajamentelor silvice"/>
    <s v="BIHOR"/>
    <s v="-"/>
    <s v="Tara: România; Judet: BIHOR; -;   -; Nr: -;"/>
    <n v="1982"/>
    <n v="123178"/>
    <n v="5"/>
    <s v="in administrare"/>
    <s v="HG 982/1998;HG 1344/2011;OUG.1 din 04/01/2017;HG.354/18.05.2017;OUG.68 din 06/11/2019"/>
    <s v="imobil"/>
    <s v="Lungime= Km;Suprafeţe= ha;CF= ;"/>
  </r>
  <r>
    <x v="7354"/>
    <s v="8.04.04"/>
    <m/>
    <m/>
    <s v="DAF 21,8 MIERLAU BOBOSTEA"/>
    <s v="conform amenajamentelor silvice"/>
    <s v="BIHOR"/>
    <s v="-"/>
    <s v="Tara: România; Judet: BIHOR; -;   -; Nr: -;"/>
    <n v="1968"/>
    <n v="705202"/>
    <n v="5"/>
    <s v="in administrare"/>
    <s v="HG 982/1998;;OUG.1 din 04/01/2017;HG.354/18.05.2017;OUG.68 din 06/11/2019"/>
    <s v="imobil"/>
    <s v="Lungime= Km;Suprafeţe= ha;CF= ;"/>
  </r>
  <r>
    <x v="7355"/>
    <s v="8.04.04"/>
    <m/>
    <m/>
    <s v="DAF 2,0 MOCIRLA SUMUGIU"/>
    <s v="conform amenajamentelor silvice"/>
    <s v="BIHOR"/>
    <s v="-"/>
    <s v="Tara: România; Judet: BIHOR; -;   -; Nr: -;"/>
    <n v="1983"/>
    <n v="186444"/>
    <n v="5"/>
    <s v="in administrare"/>
    <s v="HG 982/1998;HG 1344/2011;OUG.1 din 04/01/2017;HG.354/18.05.2017;OUG.68 din 06/11/2019"/>
    <s v="imobil"/>
    <s v="Lungime= Km;Suprafeţe= ha;CF= ;"/>
  </r>
  <r>
    <x v="7356"/>
    <s v="8.04.04"/>
    <m/>
    <m/>
    <s v="ACCES CAROSABIL LA DEP."/>
    <s v="conform amenajamentelor silvice"/>
    <s v="BIHOR"/>
    <s v="-"/>
    <s v="Tara: România; Judet: BIHOR; -;   -; Nr: -;"/>
    <n v="1986"/>
    <n v="2942"/>
    <n v="5"/>
    <s v="in administrare"/>
    <s v="HG 982/1998;;OUG.1 din 04/01/2017;HG.354/18.05.2017;OUG.68 din 06/11/2019"/>
    <s v="imobil"/>
    <s v="Lungime= Km;Suprafeţe= ha;CF= ;"/>
  </r>
  <r>
    <x v="7357"/>
    <s v="8.04.04"/>
    <m/>
    <m/>
    <s v="DAF 2,6 SUB VIRFURAS"/>
    <s v="conform amenajamentelor silvice"/>
    <s v="BIHOR"/>
    <s v="-"/>
    <s v="Tara: România; Judet: BIHOR; -;   -; Nr: -;"/>
    <n v="1983"/>
    <n v="49396"/>
    <n v="5"/>
    <s v="in administrare"/>
    <s v="HG 982/1998;HG 1344/2011;OUG.1 din 04/01/2017;HG.354/18.05.2017;OUG.68 din 06/11/2019"/>
    <s v="imobil"/>
    <s v="Lungime= Km;Suprafeţe= ha;CF= ;"/>
  </r>
  <r>
    <x v="7358"/>
    <s v="8.30.01"/>
    <m/>
    <m/>
    <s v="C.T. LESU IZVORUL MINUNILOR"/>
    <s v="conform amenajamentelor silvice"/>
    <s v="BIHOR"/>
    <s v="-"/>
    <s v="Tara: România; Judet: BIHOR; -;   -; Nr: -;"/>
    <n v="1993"/>
    <n v="2693"/>
    <n v="5"/>
    <s v="in administrare"/>
    <s v="HG 982/1998;HG 1344/2011;OUG.1 din 04/01/2017;HG.354/18.05.2017;OUG.68 din 06/11/2019;HG.846/08.10.2020"/>
    <s v="imobil"/>
    <s v="Lungime albie corectată/consolidată=0,2 km;"/>
  </r>
  <r>
    <x v="7359"/>
    <s v="8.04.04"/>
    <m/>
    <m/>
    <s v="DAF 6,6 VL. DRAGANULUI"/>
    <s v="conform amenajamentelor silvice"/>
    <s v="BIHOR"/>
    <s v="-"/>
    <s v="Tara: România; Judet: BIHOR; -;   -; Nr: -;"/>
    <n v="1971"/>
    <n v="93533"/>
    <n v="5"/>
    <s v="in administrare"/>
    <s v="HG 982/1998;;OUG.1 din 04/01/2017;HG.354/18.05.2017;OUG.68 din 06/11/2019"/>
    <s v="imobil"/>
    <s v="Lungime= Km;Suprafeţe= ha;CF= ;"/>
  </r>
  <r>
    <x v="7360"/>
    <s v="8.04.04"/>
    <m/>
    <m/>
    <s v="DAF 1,5 VL.PLAIULUI"/>
    <s v="conform amenajamentelor silvice"/>
    <s v="BIHOR"/>
    <s v="-"/>
    <s v="Tara: România; Judet: BIHOR; -;   -; Nr: -;"/>
    <n v="1982"/>
    <n v="119320"/>
    <n v="5"/>
    <s v="in administrare"/>
    <s v="HG 982/1998;HG 1344/2011;OUG.1 din 04/01/2017;HG.354/18.05.2017;OUG.68 din 06/11/2019"/>
    <s v="imobil"/>
    <s v="Lungime= Km;Suprafeţe= ha;CF= ;"/>
  </r>
  <r>
    <x v="7361"/>
    <s v="8.30.01"/>
    <m/>
    <m/>
    <s v="TERASE SIMPLE"/>
    <s v="conform amenajamentelor silvice"/>
    <s v="BIHOR"/>
    <s v="-"/>
    <s v="Tara: România; Judet: BIHOR; -;   -; Nr: -;"/>
    <n v="1983"/>
    <n v="76"/>
    <n v="5"/>
    <s v="in administrare"/>
    <s v="HG 982/1998;;OUG.1 din 04/01/2017;HG.354/18.05.2017;OUG.68 din 06/11/2019;HG.846/08.10.2020"/>
    <s v="imobil"/>
    <s v="Lungime albie corectată/consolidată=0,01 km;"/>
  </r>
  <r>
    <x v="7362"/>
    <s v="8.30.01"/>
    <m/>
    <m/>
    <s v="CT BARAJE VL. CHISCAU"/>
    <s v="conform amenajamentelor silvice"/>
    <s v="BIHOR"/>
    <s v="-"/>
    <s v="Tara: România; Judet: BIHOR; -;   -; Nr: -;"/>
    <n v="1985"/>
    <n v="37022"/>
    <n v="5"/>
    <s v="in administrare"/>
    <s v="HG 982/1998;HG 1344/2011;OUG.1 din 04/01/2017;HG.354/18.05.2017;OUG.68 din 06/11/2019;HG.846/08.10.2020"/>
    <s v="imobil"/>
    <s v="Lungime albie corectată/consolidată=0,5 km;"/>
  </r>
  <r>
    <x v="7363"/>
    <s v="8.04.04"/>
    <m/>
    <m/>
    <s v="DAF 3,6 VARASOAIA"/>
    <s v="conform amenajamentelor silvice"/>
    <s v="BIHOR"/>
    <s v="-"/>
    <s v="Tara: România; Judet: BIHOR; -;   -; Nr: -;"/>
    <n v="1974"/>
    <n v="189254"/>
    <n v="5"/>
    <s v="in administrare"/>
    <s v="HG 982/1998;HG 1344/2011;OUG.1 din 04/01/2017;HG.354/18.05.2017;OUG.68 din 06/11/2019"/>
    <s v="imobil"/>
    <s v="Lungime= Km;Suprafeţe= ha;CF= ;"/>
  </r>
  <r>
    <x v="7364"/>
    <s v="8.04.04"/>
    <m/>
    <m/>
    <s v="DRUM FORESTIER VALEA BATRINA"/>
    <s v="conform amenajamentelor silvice"/>
    <s v="SATU MARE"/>
    <s v="-"/>
    <s v="Tara: România; Judet: SATU MARE; -;   -; Nr: -;"/>
    <n v="1994"/>
    <n v="27930"/>
    <n v="30"/>
    <s v="in administrare"/>
    <s v="HG 982/1998;HG 1344/2011; HG 478/ 24-IUN-15;HG.478/24-IUN-15;OUG.1 din 04/01/2017;OUG.68 din 06/11/2019"/>
    <s v="imobil"/>
    <s v="Lungime= Km;Suprafeţe= ha;CF= ;"/>
  </r>
  <r>
    <x v="7365"/>
    <s v="8.04.04"/>
    <m/>
    <m/>
    <s v="DRUM FORESTIER VALEA MISEI"/>
    <s v="conform amenajamentelor silvice"/>
    <s v="SATU MARE"/>
    <s v="-"/>
    <s v="Tara: România; Judet: SATU MARE; -;   -; Nr: -;"/>
    <n v="1962"/>
    <n v="64527"/>
    <n v="30"/>
    <s v="in administrare"/>
    <s v="HG 982/1998;HG 1344/2011; HG 478/ 24-IUN-15;HG.478/24-IUN-15;OUG.1 din 04/01/2017;OUG.68 din 06/11/2019"/>
    <s v="imobil"/>
    <s v="Lungime= Km;Suprafeţe= ha;CF= ;"/>
  </r>
  <r>
    <x v="7366"/>
    <s v="8.04.04"/>
    <m/>
    <m/>
    <s v="DRUM FORESTIER VALEA RUNCULUI"/>
    <s v="conform amenajamentelor silvice"/>
    <s v="SATU MARE"/>
    <s v="-"/>
    <s v="Tara: România; Judet: SATU MARE; -;   -; Nr: -;"/>
    <n v="1970"/>
    <n v="26922"/>
    <n v="30"/>
    <s v="in administrare"/>
    <s v="HG 982/1998;HG 1344/2011; HG 478/ 24-IUN-15;HG.478/24-IUN-15;OUG.1 din 04/01/2017;OUG.68 din 06/11/2019"/>
    <s v="imobil"/>
    <s v="Lungime= Km;Suprafeţe= ha;CF= ;"/>
  </r>
  <r>
    <x v="7367"/>
    <s v="8.04.04"/>
    <m/>
    <m/>
    <s v="DAF 3,5 VL.BLAJ"/>
    <s v="conform amenajamentelor silvice"/>
    <s v="BIHOR"/>
    <s v="-"/>
    <s v="Tara: România; Judet: BIHOR; -;   -; Nr: -;"/>
    <n v="1972"/>
    <n v="178435"/>
    <n v="5"/>
    <s v="in administrare"/>
    <s v="HG 982/1998;HG 1344/2011;OUG.1 din 04/01/2017;HG.354/18.05.2017;OUG.68 din 06/11/2019"/>
    <s v="imobil"/>
    <s v="Lungime= Km;Suprafeţe= ha;CF= ;"/>
  </r>
  <r>
    <x v="7368"/>
    <s v="8.04.04"/>
    <m/>
    <m/>
    <s v="DAF 2,2 VL.RUSTIULUI"/>
    <s v="conform amenajamentelor silvice"/>
    <s v="BIHOR"/>
    <s v="-"/>
    <s v="Tara: România; Judet: BIHOR; -;   -; Nr: -;"/>
    <n v="1992"/>
    <n v="56578"/>
    <n v="5"/>
    <s v="in administrare"/>
    <s v="HG 982/1998;HG 1344/2011;OUG.1 din 04/01/2017;HG.354/18.05.2017;OUG.68 din 06/11/2019"/>
    <s v="imobil"/>
    <s v="Lungime= Km;Suprafeţe= ha;CF= ;"/>
  </r>
  <r>
    <x v="7369"/>
    <s v="8.30.01"/>
    <m/>
    <m/>
    <s v="CT CIMPANI - VALANI"/>
    <s v="conform amenajamentelor silvice"/>
    <s v="BIHOR"/>
    <s v="-"/>
    <s v="Tara: România; Judet: BIHOR; -;   -; Nr: -;"/>
    <n v="1970"/>
    <n v="4840"/>
    <n v="5"/>
    <s v="in administrare"/>
    <s v="HG 982/1998;;OUG.1 din 04/01/2017;HG.354/18.05.2017;OUG.68 din 06/11/2019;HG.846/08.10.2020"/>
    <s v="imobil"/>
    <s v="Lungime albie corectată/consolidată=1 km;"/>
  </r>
  <r>
    <x v="7370"/>
    <s v="8.30._"/>
    <m/>
    <m/>
    <s v="DESECARI PADUREA GYARMAT II"/>
    <s v="conform amenajamentelor silvice"/>
    <s v="SATU MARE"/>
    <s v="-"/>
    <s v="Tara: România; Judet: SATU MARE; -;   -; Nr: -;"/>
    <n v="1987"/>
    <n v="9368"/>
    <n v="30"/>
    <s v="in administrare"/>
    <s v="HG 982/1998;; HG 478/ 24-IUN-15;HG.478/24-IUN-15;OUG.1 din 04/01/2017;OUG.68 din 06/11/2019"/>
    <s v="imobil"/>
    <s v="Denumire= ;"/>
  </r>
  <r>
    <x v="7371"/>
    <s v="8.30._"/>
    <m/>
    <m/>
    <s v="DESECARI DOBA"/>
    <s v="conform amenajamentelor silvice"/>
    <s v="SATU MARE"/>
    <s v="-"/>
    <s v="Tara: România; Judet: SATU MARE; -;   -; Nr: -;"/>
    <n v="1987"/>
    <n v="6086"/>
    <n v="30"/>
    <s v="in administrare"/>
    <s v="HG 982/1998;; HG 478/ 24-IUN-15;HG.478/24-IUN-15;OUG.1 din 04/01/2017;OUG.68 din 06/11/2019"/>
    <s v="imobil"/>
    <s v="Denumire= ;"/>
  </r>
  <r>
    <x v="7372"/>
    <s v="8.30._"/>
    <m/>
    <m/>
    <s v="SANT DESECARI GELU"/>
    <s v="conform amenajamentelor silvice"/>
    <s v="SATU MARE"/>
    <s v="-"/>
    <s v="Tara: România; Judet: SATU MARE; -;   -; Nr: -;"/>
    <n v="1970"/>
    <n v="238"/>
    <n v="30"/>
    <s v="in administrare"/>
    <s v="HG 982/1998;; HG 478/ 24-IUN-15;HG.478/24-IUN-15;OUG.1 din 04/01/2017;OUG.68 din 06/11/2019"/>
    <s v="imobil"/>
    <s v="Denumire= ;"/>
  </r>
  <r>
    <x v="7373"/>
    <s v="8.04.04"/>
    <m/>
    <m/>
    <s v="DRUM FORESTIER IEGHERISTE 2.2"/>
    <s v="conform amenajamentelor silvice"/>
    <s v="SATU MARE"/>
    <s v="-"/>
    <s v="Tara: România; Judet: SATU MARE; -;   -; Nr: -;"/>
    <n v="1994"/>
    <n v="28332"/>
    <n v="30"/>
    <s v="in administrare"/>
    <s v="HG 982/1998;HG 1344/2011; HG 478/ 24-IUN-15;HG.478/24-IUN-15;OUG.1 din 04/01/2017;HG.354/18.05.2017;OUG.68 din 06/11/2019"/>
    <s v="imobil"/>
    <s v="Lungime= Km;Suprafeţe= ha;CF= ;"/>
  </r>
  <r>
    <x v="7374"/>
    <s v="8.30._"/>
    <m/>
    <m/>
    <s v="DESECARI NOROIENI"/>
    <s v="conform amenajamentelor silvice"/>
    <s v="SATU MARE"/>
    <s v="-"/>
    <s v="Tara: România; Judet: SATU MARE; -;   -; Nr: -;"/>
    <n v="1983"/>
    <n v="3956"/>
    <n v="30"/>
    <s v="in administrare"/>
    <s v="HG 982/1998;; HG 478/ 24-IUN-15;HG.478/24-IUN-15;OUG.1 din 04/01/2017;OUG.68 din 06/11/2019"/>
    <s v="imobil"/>
    <s v="Denumire= ;"/>
  </r>
  <r>
    <x v="7375"/>
    <s v="8.30._"/>
    <m/>
    <m/>
    <s v="BARAJ VALEA LUPULUI"/>
    <s v="conform amenajamentelor silvice"/>
    <s v="MARAMUREŞ"/>
    <s v="-"/>
    <s v="Tara: România; Judet: MARAMUREŞ; -;   -; Nr: -;"/>
    <n v="1976"/>
    <n v="6859"/>
    <n v="24"/>
    <s v="in administrare"/>
    <s v="HG 982/1998;;OUG.1 din 04/01/2017;OUG.68 din 06/11/2019"/>
    <s v="imobil"/>
    <s v="lucrari de corectarea torentilor"/>
  </r>
  <r>
    <x v="7376"/>
    <s v="8.30._"/>
    <m/>
    <m/>
    <s v="SANTURI DESECARI BALTOASA"/>
    <s v="conform amenajamentelor silvice"/>
    <s v="SATU MARE"/>
    <s v="-"/>
    <s v="Tara: România; Judet: SATU MARE; -;   -; Nr: -;"/>
    <n v="1985"/>
    <n v="3096"/>
    <n v="30"/>
    <s v="in administrare"/>
    <s v="HG 982/1998;; HG 478/ 24-IUN-15;HG.478/24-IUN-15;OUG.1 din 04/01/2017;OUG.68 din 06/11/2019"/>
    <s v="imobil"/>
    <s v="Denumire= ;"/>
  </r>
  <r>
    <x v="7377"/>
    <s v="8.04.04"/>
    <m/>
    <m/>
    <s v="DR.F.TARSOLT BIXAD"/>
    <s v="conform amenajamentelor silvice"/>
    <s v="SATU MARE"/>
    <s v="-"/>
    <s v="Tara: România; Judet: SATU MARE; -;   -; Nr: -;"/>
    <n v="1994"/>
    <n v="2403"/>
    <n v="30"/>
    <s v="in administrare"/>
    <s v="HG 982/1998;HG 1344/2011; HG 478/ 24-IUN-15;HG.478/24-IUN-15;OUG.1 din 04/01/2017;HG.354/18.05.2017;OUG.68 din 06/11/2019"/>
    <s v="imobil"/>
    <s v="Lungime= Km;Suprafeţe= ha;CF= ;"/>
  </r>
  <r>
    <x v="7378"/>
    <s v="8.04.04"/>
    <m/>
    <m/>
    <s v="DR.F.NEGRESTI"/>
    <s v="conform amenajamentelor silvice"/>
    <s v="SATU MARE"/>
    <s v="-"/>
    <s v="Tara: România; Judet: SATU MARE; -;   -; Nr: -;"/>
    <n v="1994"/>
    <n v="461"/>
    <n v="30"/>
    <s v="in administrare"/>
    <s v="HG 982/1998;HG 1344/2011; HG 478/ 24-IUN-15;HG.478/24-IUN-15;OUG.1 din 04/01/2017;HG.354/18.05.2017;OUG.68 din 06/11/2019"/>
    <s v="imobil"/>
    <s v="Lungime= Km;Suprafeţe= ha;CF= ;"/>
  </r>
  <r>
    <x v="7379"/>
    <s v="8.04.04"/>
    <m/>
    <m/>
    <s v="DR.F.BRADA MICA RAM.NEGRESTI"/>
    <s v="conform amenajamentelor silvice"/>
    <s v="SATU MARE"/>
    <s v="-"/>
    <s v="Tara: România; Judet: SATU MARE; -;   -; Nr: -;"/>
    <n v="1994"/>
    <n v="343"/>
    <n v="30"/>
    <s v="in administrare"/>
    <s v="HG 982/1998;HG 1344/2011; HG 478/ 24-IUN-15;HG.478/24-IUN-15;OUG.1 din 04/01/2017;HG.354/18.05.2017;OUG.68 din 06/11/2019"/>
    <s v="imobil"/>
    <s v="Lungime= Km;Suprafeţe= ha;CF= ;"/>
  </r>
  <r>
    <x v="7380"/>
    <s v="8.04.04"/>
    <m/>
    <m/>
    <s v="DR.F.VALEA REA"/>
    <s v="conform amenajamentelor silvice"/>
    <s v="SATU MARE"/>
    <s v="-"/>
    <s v="Tara: România; Judet: SATU MARE; -;   -; Nr: -;"/>
    <n v="1994"/>
    <n v="738"/>
    <n v="30"/>
    <s v="in administrare"/>
    <s v="HG 982/1998;HG 1344/2011; HG 478/ 24-IUN-15;HG.478/24-IUN-15;OUG.1 din 04/01/2017;HG.354/18.05.2017;OUG.68 din 06/11/2019"/>
    <s v="imobil"/>
    <s v="Lungime= Km;Suprafeţe= ha;CF= ;"/>
  </r>
  <r>
    <x v="7381"/>
    <s v="8.04.04"/>
    <m/>
    <m/>
    <s v="DR.F.MARAUSA HUTA"/>
    <s v="conform amenajamentelor silvice"/>
    <s v="SATU MARE"/>
    <s v="-"/>
    <s v="Tara: România; Judet: SATU MARE; -;   -; Nr: -;"/>
    <n v="1994"/>
    <n v="1658"/>
    <n v="30"/>
    <s v="in administrare"/>
    <s v="HG 982/1998;HG 1344/2011; HG 478/ 24-IUN-15;HG.478/24-IUN-15;OUG.1 din 04/01/2017;HG.354/18.05.2017;OUG.68 din 06/11/2019"/>
    <s v="imobil"/>
    <s v="Lungime= Km;Suprafeţe= ha;CF= ;"/>
  </r>
  <r>
    <x v="7382"/>
    <s v="8.04.04"/>
    <m/>
    <m/>
    <s v="DR.F.PREL.MARAUSA SI LUPOAICEI"/>
    <s v="conform amenajamentelor silvice"/>
    <s v="SATU MARE"/>
    <s v="-"/>
    <s v="Tara: România; Judet: SATU MARE; -;   -; Nr: -;"/>
    <n v="1994"/>
    <n v="738"/>
    <n v="30"/>
    <s v="in administrare"/>
    <s v="HG 982/1998;HG 1344/2011; HG 478/ 24-IUN-15;HG.478/24-IUN-15;OUG.1 din 04/01/2017;HG.354/18.05.2017;OUG.68 din 06/11/2019"/>
    <s v="imobil"/>
    <s v="Lungime= Km;Suprafeţe= ha;CF= ;"/>
  </r>
  <r>
    <x v="7383"/>
    <s v="8.04.04"/>
    <m/>
    <m/>
    <s v="DR.F.VALEA GONGII"/>
    <s v="conform amenajamentelor silvice"/>
    <s v="SATU MARE"/>
    <s v="-"/>
    <s v="Tara: România; Judet: SATU MARE; -;   -; Nr: -;"/>
    <n v="1994"/>
    <n v="1258"/>
    <n v="30"/>
    <s v="in administrare"/>
    <s v="HG 982/1998;HG 1344/2011; HG 478/ 24-IUN-15;HG.478/24-IUN-15;OUG.1 din 04/01/2017;HG.354/18.05.2017;OUG.68 din 06/11/2019"/>
    <s v="imobil"/>
    <s v="Lungime= Km;Suprafeţe= ha;CF= ;"/>
  </r>
  <r>
    <x v="7384"/>
    <s v="8.04.04"/>
    <m/>
    <m/>
    <s v="DR.F.GUGONEASCA VERSANT"/>
    <s v="conform amenajamentelor silvice"/>
    <s v="SATU MARE"/>
    <s v="-"/>
    <s v="Tara: România; Judet: SATU MARE; -;   -; Nr: -;"/>
    <n v="1994"/>
    <n v="2245"/>
    <n v="30"/>
    <s v="in administrare"/>
    <s v="HG 982/1998;HG 1344/2011; HG 478/ 24-IUN-15;HG.478/24-IUN-15;OUG.1 din 04/01/2017;HG.354/18.05.2017;OUG.68 din 06/11/2019"/>
    <s v="imobil"/>
    <s v="Lungime= Km;Suprafeţe= ha;CF= ;"/>
  </r>
  <r>
    <x v="7385"/>
    <s v="8.04.04"/>
    <m/>
    <m/>
    <s v="DAF FILIO"/>
    <s v="conform amenajamentelor silvice"/>
    <s v="HARGHITA"/>
    <s v="-"/>
    <s v="Tara: România; Judet: HARGHITA; -;   -; Nr: -;"/>
    <n v="1965"/>
    <n v="2181"/>
    <n v="19"/>
    <s v="in administrare"/>
    <s v="HG 982/1998,HG 1473/2006;HG 1344/2011; HG 478/ 24-IUN-15;HG.478/24-IUN-15;OUG.1 din 04/01/2017;OUG.68 din 06/11/2019"/>
    <s v="imobil"/>
    <s v="Lungime=1,0 km Km;Suprafeţe= ha;CF= ;"/>
  </r>
  <r>
    <x v="7386"/>
    <s v="8.04.04"/>
    <m/>
    <m/>
    <s v="DAF BOGAROS 5.0KM"/>
    <s v="conform amenajamentelor silvice"/>
    <s v="HARGHITA"/>
    <s v="-"/>
    <s v="Tara: România; Judet: HARGHITA; -;   -; Nr: -;"/>
    <n v="1965"/>
    <n v="1007"/>
    <n v="19"/>
    <s v="in administrare"/>
    <s v="HG 982/1998;HG 1344/2011;HG nr.637 din:22/06/2011;OUG.1 din 04/01/2017;OUG.68 din 06/11/2019"/>
    <s v="imobil"/>
    <s v="drum auto forestier,Lungime=5Km"/>
  </r>
  <r>
    <x v="7387"/>
    <s v="8.04.04"/>
    <m/>
    <m/>
    <s v="DAF KECSKEPATAK 4.9 KM"/>
    <s v="conform amenajamentelor silvice"/>
    <s v="HARGHITA"/>
    <s v="-"/>
    <s v="Tara: România; Judet: HARGHITA; -;   -; Nr: -;"/>
    <n v="1972"/>
    <n v="56361"/>
    <n v="19"/>
    <s v="in administrare"/>
    <s v="HG 982/1998;HG 1344/2011;OUG.1 din 04/01/2017;OUG.68 din 06/11/2019"/>
    <s v="imobil"/>
    <s v="drum auto forestier"/>
  </r>
  <r>
    <x v="7388"/>
    <s v="8.04.04"/>
    <m/>
    <m/>
    <s v="DAF TISZTAS-NAGYKUKULLO 6.1 KM"/>
    <s v="conform amenajamentelor silvice"/>
    <s v="HARGHITA"/>
    <s v="-"/>
    <s v="Tara: România; Judet: HARGHITA; -;   -; Nr: -;"/>
    <n v="1966"/>
    <n v="21653"/>
    <n v="19"/>
    <s v="in administrare"/>
    <s v="HG 982/1998;HG 1344/2011;OUG.1 din 04/01/2017;OUG.68 din 06/11/2019"/>
    <s v="imobil"/>
    <s v="drum auto forestier"/>
  </r>
  <r>
    <x v="7389"/>
    <s v="8.04.04"/>
    <m/>
    <m/>
    <s v="DAF MEGGYES 2.1 KM"/>
    <s v="conform amenajamentelor silvice"/>
    <s v="HARGHITA"/>
    <s v="-"/>
    <s v="Tara: România; Judet: HARGHITA; -;   -; Nr: -;"/>
    <n v="1968"/>
    <n v="19940"/>
    <n v="19"/>
    <s v="in administrare"/>
    <s v="HG 982/1998;HG 1344/2011;OUG.1 din 04/01/2017;OUG.68 din 06/11/2019"/>
    <s v="imobil"/>
    <s v="drum auto forestier"/>
  </r>
  <r>
    <x v="7390"/>
    <s v="8.04.04"/>
    <m/>
    <m/>
    <s v="DAF CIUNGITURII 3.3 KM"/>
    <s v="conform amenajamentelor silvice"/>
    <s v="HARGHITA"/>
    <s v="-"/>
    <s v="Tara: România; Judet: HARGHITA; -;   -; Nr: -;"/>
    <n v="1981"/>
    <n v="71226"/>
    <n v="19"/>
    <s v="in administrare"/>
    <s v="HG 982/1998;HG 1344/2011;OUG.1 din 04/01/2017;OUG.68 din 06/11/2019"/>
    <s v="imobil"/>
    <s v="drum auto forestier"/>
  </r>
  <r>
    <x v="7391"/>
    <s v="8.04.04"/>
    <m/>
    <m/>
    <s v="DAF MARSINETU DE SUS 6.0 KM"/>
    <s v="conform amenajamentelor silvice"/>
    <s v="HARGHITA"/>
    <s v="-"/>
    <s v="Tara: România; Judet: HARGHITA; -;   -; Nr: -;"/>
    <n v="1973"/>
    <n v="27616"/>
    <n v="19"/>
    <s v="in administrare"/>
    <s v="HG 982/1998;HG 1344/2011;OUG.1 din 04/01/2017;OUG.68 din 06/11/2019"/>
    <s v="imobil"/>
    <s v="drum auto forestier"/>
  </r>
  <r>
    <x v="7392"/>
    <s v="8.04.04"/>
    <m/>
    <m/>
    <s v="DAF PUTUROSU PRELUNGIRE 4.5 KM"/>
    <s v="conform amenajamentelor silvice"/>
    <s v="HARGHITA"/>
    <s v="-"/>
    <s v="Tara: România; Judet: HARGHITA; -;   -; Nr: -;"/>
    <n v="1985"/>
    <n v="49343"/>
    <n v="19"/>
    <s v="in administrare"/>
    <s v="HG 982/1998;HG 1344/2011;OUG.1 din 04/01/2017;OUG.68 din 06/11/2019"/>
    <s v="imobil"/>
    <s v="drum auto forestier"/>
  </r>
  <r>
    <x v="7393"/>
    <s v="8.04.04"/>
    <m/>
    <m/>
    <s v="DAF CRESTATURA DE JOS 1.8 KM"/>
    <s v="conform amenajamentelor silvice"/>
    <s v="HARGHITA"/>
    <s v="-"/>
    <s v="Tara: România; Judet: HARGHITA; -;   -; Nr: -;"/>
    <n v="1960"/>
    <n v="11682"/>
    <n v="19"/>
    <s v="in administrare"/>
    <s v="HG 982/1998;HG 1344/2011;OUG.1 din 04/01/2017;OUG.68 din 06/11/2019"/>
    <s v="imobil"/>
    <s v="drum auto forestier"/>
  </r>
  <r>
    <x v="7394"/>
    <s v="8.04.04"/>
    <m/>
    <m/>
    <s v="DAF BARASAU-LENIA"/>
    <s v="conform amenajamentelor silvice"/>
    <s v="HARGHITA"/>
    <s v="-"/>
    <s v="Tara: România; Judet: HARGHITA; -;   -; Nr: -;"/>
    <n v="1956"/>
    <n v="23892"/>
    <n v="19"/>
    <s v="in administrare"/>
    <s v="HG 982/1998;HG 1344/2011; HG 478/ 24-IUN-15;HG.478/24-IUN-15;OUG.1 din 04/01/2017;OUG.68 din 06/11/2019"/>
    <s v="imobil"/>
    <s v="Lungime=9,2 km Km;Suprafeţe= ha;CF= ;"/>
  </r>
  <r>
    <x v="7395"/>
    <s v="8.04.04"/>
    <m/>
    <m/>
    <s v="DAF CALIMANEL LIMPEDE 16.0 KM"/>
    <s v="conform amenajamentelor silvice"/>
    <s v="HARGHITA"/>
    <s v="-"/>
    <s v="Tara: România; Judet: HARGHITA; -;   -; Nr: -;"/>
    <n v="1981"/>
    <n v="97760"/>
    <n v="19"/>
    <s v="in administrare"/>
    <s v="HG 982/1998;HG 1344/2011;OUG.1 din 04/01/2017;OUG.68 din 06/11/2019"/>
    <s v="imobil"/>
    <s v="drum auto forestier"/>
  </r>
  <r>
    <x v="7396"/>
    <s v="8.04.04"/>
    <m/>
    <m/>
    <s v="DAF PIATRA ZBINEANI 2.1 KM"/>
    <s v="conform amenajamentelor silvice"/>
    <s v="HARGHITA"/>
    <s v="-"/>
    <s v="Tara: România; Judet: HARGHITA; -;   -; Nr: -;"/>
    <n v="1984"/>
    <n v="59281"/>
    <n v="19"/>
    <s v="in administrare"/>
    <s v="HG 982/1998;HG 1344/2011;OUG.1 din 04/01/2017;OUG.68 din 06/11/2019"/>
    <s v="imobil"/>
    <s v="drum auto forestier"/>
  </r>
  <r>
    <x v="7397"/>
    <s v="8.04.04"/>
    <m/>
    <m/>
    <s v="DAF PIRIUL GHETARIEI"/>
    <s v="conform amenajamentelor silvice"/>
    <s v="HARGHITA"/>
    <s v="-"/>
    <s v="Tara: România; Judet: HARGHITA; -;   -; Nr: -;"/>
    <n v="1975"/>
    <n v="19188"/>
    <n v="19"/>
    <s v="in administrare"/>
    <s v="HG 982/1998;HG 1344/2011; HG 478/ 24-IUN-15;HG.478/24-IUN-15;OUG.1 din 04/01/2017;OUG.68 din 06/11/2019"/>
    <s v="imobil"/>
    <s v="Lungime=2,9 km Km;Suprafeţe= ha;CF= ;"/>
  </r>
  <r>
    <x v="7398"/>
    <s v="8.04.04"/>
    <m/>
    <m/>
    <s v="DAF PIRIUL LUI IANCU"/>
    <s v="conform amenajamentelor silvice"/>
    <s v="HARGHITA"/>
    <s v="-"/>
    <s v="Tara: România; Judet: HARGHITA; -;   -; Nr: -;"/>
    <n v="1980"/>
    <n v="3726"/>
    <n v="19"/>
    <s v="in administrare"/>
    <s v="HG 982/1998;HG 1344/2011; HG 478/ 24-IUN-15;HG.478/24-IUN-15;OUG.1 din 04/01/2017;OUG.68 din 06/11/2019"/>
    <s v="imobil"/>
    <s v="Lungime=0,8 km Km;Suprafeţe= ha;CF= ;"/>
  </r>
  <r>
    <x v="7399"/>
    <s v="8.04.04"/>
    <m/>
    <m/>
    <s v="DAF BUFTEA RAMIF. DOBREANU"/>
    <s v="conform amenajamentelor silvice"/>
    <s v="HARGHITA"/>
    <s v="-"/>
    <s v="Tara: România; Judet: HARGHITA; -;   -; Nr: -;"/>
    <n v="1983"/>
    <n v="17633"/>
    <n v="19"/>
    <s v="in administrare"/>
    <s v="HG 982/1998;HG 1344/2011; HG 478/ 24-IUN-15;HG.478/24-IUN-15;OUG.1 din 04/01/2017;OUG.68 din 06/11/2019"/>
    <s v="imobil"/>
    <s v="Lungime=0,5 km Km;Suprafeţe= ha;CF= ;"/>
  </r>
  <r>
    <x v="7400"/>
    <s v="8.04.04"/>
    <m/>
    <m/>
    <s v="DAF ROTARU RAMIF. DOBREANU"/>
    <s v="conform amenajamentelor silvice"/>
    <s v="HARGHITA"/>
    <s v="-"/>
    <s v="Tara: România; Judet: HARGHITA; -;   -; Nr: -;"/>
    <n v="1983"/>
    <n v="37446"/>
    <n v="19"/>
    <s v="in administrare"/>
    <s v="HG 982/1998;HG 1344/2011; HG 478/ 24-IUN-15;HG.478/24-IUN-15;OUG.1 din 04/01/2017;OUG.68 din 06/11/2019"/>
    <s v="imobil"/>
    <s v="Lungime=1,4 km Km;Suprafeţe= ha;CF= ;"/>
  </r>
  <r>
    <x v="7401"/>
    <s v="8.04.04"/>
    <m/>
    <m/>
    <s v="DAF BORCUT-PALTINIS"/>
    <s v="conform amenajamentelor silvice"/>
    <s v="HARGHITA"/>
    <s v="-"/>
    <s v="Tara: România; Judet: HARGHITA; -;   -; Nr: -;"/>
    <n v="1970"/>
    <n v="27632"/>
    <n v="19"/>
    <s v="in administrare"/>
    <s v="HG 982/1998;HG 1344/2011; HG 478/ 24-IUN-15;HG.478/24-IUN-15;OUG.1 din 04/01/2017;OUG.68 din 06/11/2019"/>
    <s v="imobil"/>
    <s v="Lungime=6,5 km Km;Suprafeţe= ha;CF= ;"/>
  </r>
  <r>
    <x v="7402"/>
    <s v="8.04.04"/>
    <m/>
    <m/>
    <s v="DAF MESTEACAN"/>
    <s v="conform amenajamentelor silvice"/>
    <s v="HARGHITA"/>
    <s v="-"/>
    <s v="Tara: România; Judet: HARGHITA; -;   -; Nr: -;"/>
    <n v="1972"/>
    <n v="15392"/>
    <n v="19"/>
    <s v="in administrare"/>
    <s v="HG 982/1998;HG 1344/2011; HG 478/ 24-IUN-15;HG.478/24-IUN-15;OUG.1 din 04/01/2017;OUG.68 din 06/11/2019"/>
    <s v="imobil"/>
    <s v="Lungime=2,5 KM Km;Suprafeţe= ha;CF= ;"/>
  </r>
  <r>
    <x v="7403"/>
    <s v="8.04.04"/>
    <m/>
    <m/>
    <s v="DAF MALNAS"/>
    <s v="conform amenajamentelor silvice"/>
    <s v="HARGHITA"/>
    <s v="-"/>
    <s v="Tara: România; Judet: HARGHITA; -;   -; Nr: -;"/>
    <n v="1980"/>
    <n v="16454"/>
    <n v="19"/>
    <s v="in administrare"/>
    <s v="HG 982/1998;HG 1344/2011; HG 478/ 24-IUN-15;HG.478/24-IUN-15;OUG.1 din 04/01/2017;OUG.68 din 06/11/2019"/>
    <s v="imobil"/>
    <s v="Lungime=2,5 km Km;Suprafeţe= ha;CF= ;"/>
  </r>
  <r>
    <x v="7404"/>
    <s v="8.04.04"/>
    <m/>
    <m/>
    <s v="DAF PALTIN"/>
    <s v="conform amenajamentelor silvice"/>
    <s v="HARGHITA"/>
    <s v="-"/>
    <s v="Tara: România; Judet: HARGHITA; -;   -; Nr: -;"/>
    <n v="1984"/>
    <n v="53864"/>
    <n v="19"/>
    <s v="in administrare"/>
    <s v="HG 982/1998;HG 1344/2011; HG 478/ 24-IUN-15;HG.478/24-IUN-15;OUG.1 din 04/01/2017;OUG.68 din 06/11/2019"/>
    <s v="imobil"/>
    <s v="Lungime=2,6 km Km;Suprafeţe= ha;CF= ;"/>
  </r>
  <r>
    <x v="7405"/>
    <s v="8.04.04"/>
    <m/>
    <m/>
    <s v="DAF PR.LUNG.-PREL.RAM.PR.CERBULUI"/>
    <s v="conform amenajamentelor silvice"/>
    <s v="HARGHITA"/>
    <s v="-"/>
    <s v="Tara: România; Judet: HARGHITA; -;   -; Nr: -;"/>
    <n v="1964"/>
    <n v="13284"/>
    <n v="19"/>
    <s v="in administrare"/>
    <s v="HG 982/1998;HG 1344/2011; HG 478/ 24-IUN-15;HG.478/24-IUN-15;OUG.1 din 04/01/2017;OUG.68 din 06/11/2019"/>
    <s v="imobil"/>
    <s v="Lungime=4,6 km Km;Suprafeţe= ha;CF= ;"/>
  </r>
  <r>
    <x v="7406"/>
    <s v="8.04.04"/>
    <m/>
    <m/>
    <s v="DAF PALTIN 6.3 KM"/>
    <s v="conform amenajamentelor silvice"/>
    <s v="HARGHITA"/>
    <s v="-"/>
    <s v="Tara: România; Judet: HARGHITA; -;   -; Nr: -;"/>
    <n v="1961"/>
    <n v="91337"/>
    <n v="19"/>
    <s v="in administrare"/>
    <s v="HG 982/1998;HG 1344/2011;OUG.1 din 04/01/2017;OUG.68 din 06/11/2019"/>
    <s v="imobil"/>
    <s v="drum auto forestier"/>
  </r>
  <r>
    <x v="7407"/>
    <s v="8.30.01"/>
    <m/>
    <m/>
    <s v="C.T.STRIMBA"/>
    <s v="conform amenajamentelor silvice"/>
    <s v="VRANCEA"/>
    <s v="-"/>
    <s v="Tara: România; Judet: VRANCEA; -;   -; Nr: -;"/>
    <n v="1976"/>
    <n v="18537"/>
    <n v="39"/>
    <s v="in administrare"/>
    <s v="HG 982/1998;HG 1344/2011; HG 478/ 24-IUN-15;HG.478/24-IUN-15;OUG.1 din 04/01/2017;HG.354/18.05.2017;OUG.68 din 06/11/2019;HG.846/08.10.2020"/>
    <s v="imobil"/>
    <s v="Lungime albie corectată/consolidată=1,2 km;"/>
  </r>
  <r>
    <x v="7408"/>
    <s v="8.04.04"/>
    <m/>
    <m/>
    <s v="POD PR. NEGRU"/>
    <s v="conform amenajamentelor silvice"/>
    <s v="VRANCEA"/>
    <s v="-"/>
    <s v="Tara: România; Judet: VRANCEA; -;   -; Nr: -;"/>
    <n v="1976"/>
    <n v="12539"/>
    <n v="39"/>
    <s v="in administrare"/>
    <s v="HG 982/1998;HG 1344/2011; HG 478/ 24-IUN-15;HG.478/24-IUN-15;OUG.1 din 04/01/2017;HG.354/18.05.2017;OUG.68 din 06/11/2019"/>
    <s v="imobil"/>
    <s v="Lungime= Km;Suprafeţe= ha;CF= ;"/>
  </r>
  <r>
    <x v="7409"/>
    <s v="8.30.01"/>
    <m/>
    <m/>
    <s v="CANAL BETON MONTEORU"/>
    <s v="conform amenajamentelor silvice"/>
    <s v="VRANCEA"/>
    <s v="-"/>
    <s v="Tara: România; Judet: VRANCEA; -;   -; Nr: -;"/>
    <n v="1983"/>
    <n v="25491"/>
    <n v="39"/>
    <s v="in administrare"/>
    <s v="HG 982/1998;HG 1344/2011; HG 478/ 24-IUN-15;HG.478/24-IUN-15;OUG.1 din 04/01/2017;HG.354/18.05.2017;OUG.68 din 06/11/2019;HG.846/08.10.2020"/>
    <s v="imobil"/>
    <s v="Lungime albie corectată/consolidată=0,2 km;"/>
  </r>
  <r>
    <x v="7410"/>
    <s v="8.30._"/>
    <m/>
    <m/>
    <s v="PRAG BARAJ MONTEORU"/>
    <s v="conform amenajamentelor silvice"/>
    <s v="VRANCEA"/>
    <s v="-"/>
    <s v="Tara: România; Judet: VRANCEA; -;   -; Nr: -;"/>
    <n v="1983"/>
    <n v="3662"/>
    <n v="39"/>
    <s v="in administrare"/>
    <s v="HG 982/1998;HG 1344/2011; HG 478/ 24-IUN-15;HG.478/24-IUN-15;OUG.1 din 04/01/2017;HG.354/18.05.2017;OUG.68 din 06/11/2019"/>
    <s v="imobil"/>
    <s v="Denumire=lucrare corectare torenti ;"/>
  </r>
  <r>
    <x v="7411"/>
    <s v="8.30._"/>
    <m/>
    <m/>
    <s v="PINTEN TERMINAL CANAL MONTEORU"/>
    <s v="conform amenajamentelor silvice"/>
    <s v="VRANCEA"/>
    <s v="-"/>
    <s v="Tara: România; Judet: VRANCEA; -;   -; Nr: -;"/>
    <n v="1987"/>
    <n v="13450"/>
    <n v="39"/>
    <s v="in administrare"/>
    <s v="HG 982/1998;HG 1344/2011; HG 478/ 24-IUN-15;HG.478/24-IUN-15;OUG.1 din 04/01/2017;HG.354/18.05.2017;OUG.68 din 06/11/2019"/>
    <s v="imobil"/>
    <s v="Denumire=lucrare corectare torenti ;"/>
  </r>
  <r>
    <x v="7412"/>
    <s v="8.30.01"/>
    <m/>
    <m/>
    <s v="C.T HANGANU HURJUI BARAJ 2"/>
    <s v="conform amenajamentelor silvice"/>
    <s v="VRANCEA"/>
    <s v="-"/>
    <s v="Tara: România; Judet: VRANCEA; -;   -; Nr: -;"/>
    <n v="1982"/>
    <n v="14923"/>
    <n v="39"/>
    <s v="in administrare"/>
    <s v="HG 982/1998;HG 1344/2011; HG 478/ 24-IUN-15;HG.478/24-IUN-15;OUG.1 din 04/01/2017;HG.354/18.05.2017;OUG.68 din 06/11/2019;HG.846/08.10.2020"/>
    <s v="imobil"/>
    <s v="Lungime albie corectată/consolidată=0,38 km;"/>
  </r>
  <r>
    <x v="7413"/>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414"/>
    <s v="8.30.01"/>
    <m/>
    <m/>
    <s v="BARAJE"/>
    <s v="conform amenajamentelor silvice"/>
    <s v="VRANCEA"/>
    <s v="-"/>
    <s v="Tara: România; Judet: VRANCEA; -;   -; Nr: -;"/>
    <n v="1991"/>
    <n v="2650"/>
    <n v="39"/>
    <s v="in administrare"/>
    <s v="HG 982/1998;HG 1344/2011; HG 478/ 24-IUN-15;HG.478/24-IUN-15;OUG.1 din 04/01/2017;HG.354/18.05.2017;OUG.68 din 06/11/2019;HG.846/08.10.2020"/>
    <s v="imobil"/>
    <s v="Lungime albie corectată/consolidată=0,2 km;"/>
  </r>
  <r>
    <x v="7415"/>
    <s v="8.30.01"/>
    <m/>
    <m/>
    <s v="ZID SPRIJIN"/>
    <s v="conform amenajamentelor silvice"/>
    <s v="VRANCEA"/>
    <s v="-"/>
    <s v="Tara: România; Judet: VRANCEA; -;   -; Nr: -;"/>
    <n v="1991"/>
    <n v="1456"/>
    <n v="39"/>
    <s v="in administrare"/>
    <s v="HG 982/1998;HG 1344/2011; HG 478/ 24-IUN-15;HG.478/24-IUN-15;OUG.1 din 04/01/2017;HG.354/18.05.2017;OUG.68 din 06/11/2019;HG.846/08.10.2020"/>
    <s v="imobil"/>
    <s v="Lungime albie corectată/consolidată=0,035 km;"/>
  </r>
  <r>
    <x v="7416"/>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417"/>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741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419"/>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7420"/>
    <s v="8.30._"/>
    <m/>
    <m/>
    <s v="TRAVERSA"/>
    <s v="conform amenajamentelor silvice"/>
    <s v="VRANCEA"/>
    <s v="-"/>
    <s v="Tara: România; Judet: VRANCEA; -;   -; Nr: -;"/>
    <n v="1982"/>
    <n v="2055"/>
    <n v="39"/>
    <s v="in administrare"/>
    <s v="HG 982/1998;HG 1344/2011; HG 478/ 24-IUN-15;HG.478/24-IUN-15;OUG.1 din 04/01/2017;OUG.68 din 06/11/2019"/>
    <s v="imobil"/>
    <s v="Denumire=lucrari corectare torenti ;"/>
  </r>
  <r>
    <x v="7421"/>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422"/>
    <s v="8.04.04"/>
    <m/>
    <m/>
    <s v="DAF BIRCU HUZUNARI I II"/>
    <s v="conform amenajamentelor silvice"/>
    <s v="VRANCEA"/>
    <s v="-"/>
    <s v="Tara: România; Judet: VRANCEA; -;   -; Nr: -;"/>
    <n v="1972"/>
    <n v="212316"/>
    <n v="39"/>
    <s v="in administrare"/>
    <s v="HG 982/1998;HG 1344/2011; HG 478/ 24-IUN-15;HG.478/24-IUN-15;OUG.1 din 04/01/2017;HG.354/18.05.2017;OUG.68 din 06/11/2019"/>
    <s v="imobil"/>
    <s v="Lungime= Km;Suprafeţe= ha;CF= ;"/>
  </r>
  <r>
    <x v="7423"/>
    <s v="8.30.01"/>
    <m/>
    <m/>
    <s v="BARAJ FARA ACUMULARE"/>
    <s v="conform amenajamentelor silvice"/>
    <s v="GALAŢI"/>
    <s v="-"/>
    <s v="Tara: România; Judet: GALAŢI; -;   -; Nr: -;"/>
    <n v="1979"/>
    <n v="1721"/>
    <n v="17"/>
    <s v="in administrare"/>
    <s v="HG 982/1998;;OUG.1 din 04/01/2017;OUG.68 din 06/11/2019;HG.846/08.10.2020"/>
    <s v="imobil"/>
    <s v="Lungime albie corectată/consolidată=0,5 km;"/>
  </r>
  <r>
    <x v="7424"/>
    <s v="8.04.04"/>
    <m/>
    <m/>
    <s v="DRUM FORESTIER RADESTI"/>
    <s v="conform amenajamentelor silvice"/>
    <s v="GALAŢI"/>
    <s v="-"/>
    <s v="Tara: România; Judet: GALAŢI; -;   -; Nr: -;"/>
    <n v="1986"/>
    <n v="28957"/>
    <n v="17"/>
    <s v="in administrare"/>
    <s v="HG 982/1998;;OUG.1 din 04/01/2017;OUG.68 din 06/11/2019"/>
    <s v="imobil"/>
    <s v="RADESTI"/>
  </r>
  <r>
    <x v="7425"/>
    <s v="8.04.04"/>
    <m/>
    <m/>
    <s v="DRUM FORESTIER BALABANESTI"/>
    <s v="conform amenajamentelor silvice"/>
    <s v="GALAŢI"/>
    <s v="-"/>
    <s v="Tara: România; Judet: GALAŢI; -;   -; Nr: -;"/>
    <n v="1987"/>
    <n v="23160"/>
    <n v="17"/>
    <s v="in administrare"/>
    <s v="HG 982/1998;;OUG.1 din 04/01/2017;OUG.68 din 06/11/2019"/>
    <s v="imobil"/>
    <s v="BALABANESTI"/>
  </r>
  <r>
    <x v="7426"/>
    <s v="8.30._"/>
    <m/>
    <m/>
    <s v="CANAL REGULARIZARE"/>
    <s v="conform amenajamentelor silvice"/>
    <s v="GALAŢI"/>
    <s v="-"/>
    <s v="Tara: România; Judet: GALAŢI; -;   -; Nr: -;"/>
    <n v="1950"/>
    <n v="12"/>
    <n v="17"/>
    <s v="in administrare"/>
    <s v="HG 982/1998;;OUG.1 din 04/01/2017;OUG.68 din 06/11/2019"/>
    <s v="imobil"/>
    <s v="UP IV SUCEVENI,UA 64 ,JUD GALATI"/>
  </r>
  <r>
    <x v="7427"/>
    <s v="8.30._"/>
    <m/>
    <m/>
    <s v="BARAJ FARA ACUMULARE"/>
    <s v="conform amenajamentelor silvice"/>
    <s v="GALAŢI"/>
    <s v="-"/>
    <s v="Tara: România; Judet: GALAŢI; -;   -; Nr: -;"/>
    <n v="1951"/>
    <n v="65"/>
    <n v="17"/>
    <s v="in administrare"/>
    <s v="HG 982/1998;;OUG.1 din 04/01/2017;OUG.68 din 06/11/2019"/>
    <s v="imobil"/>
    <s v="UP SUCEVENI,UA 69,JUD GALATI"/>
  </r>
  <r>
    <x v="7428"/>
    <s v="8.04.04"/>
    <m/>
    <m/>
    <s v="DAF CHILII BORI"/>
    <s v="conform amenajamentelor silvice"/>
    <s v="VRANCEA"/>
    <s v="Reghiu"/>
    <s v="Tara: România; Judet: VRANCEA;Com Reghiu;   -; Nr: -;"/>
    <n v="1983"/>
    <n v="31750"/>
    <n v="39"/>
    <s v="in administrare"/>
    <s v="HG 982/1998;HG 1344/2011; HG 478/ 24-IUN-15;HG.478/24-IUN-15;OUG.1 din 04/01/2017;OUG.68 din 06/11/2019"/>
    <s v="imobil"/>
    <s v="Lungime= Km;Suprafeţe= ha;CF= ;"/>
  </r>
  <r>
    <x v="7429"/>
    <s v="8.04.04"/>
    <m/>
    <m/>
    <s v="DAF PR ROMAN"/>
    <s v="conform amenajamentelor silvice"/>
    <s v="VRANCEA"/>
    <s v="Andreiaşu de Jos"/>
    <s v="Tara: România; Judet: VRANCEA;Com Andreiaşu de Jos;   -; Nr: -;"/>
    <n v="1967"/>
    <n v="104608"/>
    <n v="39"/>
    <s v="in administrare"/>
    <s v="HG 982/1998;HG 1344/2011; HG 478/ 24-IUN-15;HG.478/24-IUN-15;OUG.1 din 04/01/2017;OUG.68 din 06/11/2019"/>
    <s v="imobil"/>
    <s v="Lungime=DJ 204 Km;Suprafeţe= ha;CF= ;"/>
  </r>
  <r>
    <x v="7430"/>
    <s v="8.30.01"/>
    <m/>
    <m/>
    <s v="BARAJ B 1 PR ARVA OII"/>
    <s v="conform amenajamentelor silvice"/>
    <s v="VRANCEA"/>
    <s v="Mera"/>
    <s v="Tara: România; Judet: VRANCEA;Com Mera;   -; Nr: -;"/>
    <n v="1990"/>
    <n v="1251"/>
    <n v="39"/>
    <s v="in administrare"/>
    <s v="HG 982/1998;HG 1344/2011; HG 478/ 24-IUN-15;HG.478/24-IUN-15;OUG.1 din 04/01/2017;HG.354/18.05.2017;OUG.68 din 06/11/2019;HG.846/08.10.2020"/>
    <s v="imobil"/>
    <s v="Lungime albie corectată/consolidată=0,146 km;"/>
  </r>
  <r>
    <x v="7431"/>
    <s v="8.30._"/>
    <m/>
    <m/>
    <s v="TRAVERSE 13BO PR REGHIU"/>
    <s v="conform amenajamentelor silvice"/>
    <s v="VRANCEA"/>
    <s v="Reghiu"/>
    <s v="Tara: România; Judet: VRANCEA;Com Reghiu;   -; Nr: -; sat Valea reghiului"/>
    <n v="1990"/>
    <n v="737"/>
    <n v="39"/>
    <s v="in administrare"/>
    <s v="HG 982/1998;HG 1344/2011; HG 478/ 24-IUN-15;HG.478/24-IUN-15;OUG.1 din 04/01/2017;OUG.68 din 06/11/2019"/>
    <s v="imobil"/>
    <s v="Denumire= ;"/>
  </r>
  <r>
    <x v="7432"/>
    <s v="8.30.01"/>
    <m/>
    <m/>
    <s v="BARAJ 1G2 PR NUCULUI"/>
    <s v="conform amenajamentelor silvice"/>
    <s v="VRANCEA"/>
    <s v="Andreiaşu de Jos"/>
    <s v="Tara: România; Judet: VRANCEA;Com Andreiaşu de Jos;   -; Nr: -;"/>
    <n v="1988"/>
    <n v="8175"/>
    <n v="39"/>
    <s v="in administrare"/>
    <s v="HG 982/1998;HG 1344/2011; HG 478/ 24-IUN-15;HG.478/24-IUN-15;OUG.1 din 04/01/2017;HG.354/18.05.2017;OUG.68 din 06/11/2019;HG.846/08.10.2020"/>
    <s v="imobil"/>
    <s v="Lungime albie corectată/consolidată=0,04 km;"/>
  </r>
  <r>
    <x v="7433"/>
    <s v="8.30._"/>
    <m/>
    <m/>
    <s v=" PRAG 2 M 1 PR PAPALUGA"/>
    <s v="conform amenajamentelor silvice"/>
    <s v="VRANCEA"/>
    <s v="Andreiaşu de Jos"/>
    <s v="Tara: România; Judet: VRANCEA;Com Andreiaşu de Jos;   -; Nr: -;"/>
    <n v="1988"/>
    <n v="8259"/>
    <n v="39"/>
    <s v="in administrare"/>
    <s v="HG 982/1998;HG 1344/2011; HG 478/ 24-IUN-15;HG.478/24-IUN-15;OUG.1 din 04/01/2017;HG.354/18.05.2017;OUG.68 din 06/11/2019"/>
    <s v="imobil"/>
    <s v="Denumire=DJ 204 ;"/>
  </r>
  <r>
    <x v="7434"/>
    <s v="8.30._"/>
    <m/>
    <m/>
    <s v="TRAVERSA 5 M O PR PORCULUI"/>
    <s v="conform amenajamentelor silvice"/>
    <s v="VRANCEA"/>
    <s v="Andreiaşu de Jos"/>
    <s v="Tara: România; Judet: VRANCEA;Com Andreiaşu de Jos;   -; Nr: -;"/>
    <n v="1988"/>
    <n v="303"/>
    <n v="39"/>
    <s v="in administrare"/>
    <s v="HG 982/1998;HG 1344/2011; HG 478/ 24-IUN-15;HG.478/24-IUN-15;OUG.1 din 04/01/2017;OUG.68 din 06/11/2019"/>
    <s v="imobil"/>
    <s v="Denumire=DJ 204 ;"/>
  </r>
  <r>
    <x v="7435"/>
    <s v="8.30._"/>
    <m/>
    <m/>
    <s v="TRAVERSA 6M O PR PORCULUI"/>
    <s v="conform amenajamentelor silvice"/>
    <s v="VRANCEA"/>
    <s v="Andreiaşu de Jos"/>
    <s v="Tara: România; Judet: VRANCEA;Com Andreiaşu de Jos;   -; Nr: -;"/>
    <n v="1988"/>
    <n v="284"/>
    <n v="39"/>
    <s v="in administrare"/>
    <s v="HG 982/1998;HG 1344/2011; HG 478/ 24-IUN-15;HG.478/24-IUN-15;OUG.1 din 04/01/2017;OUG.68 din 06/11/2019"/>
    <s v="imobil"/>
    <s v="Denumire=DJ 204 ;"/>
  </r>
  <r>
    <x v="7436"/>
    <s v="8.30._"/>
    <m/>
    <m/>
    <s v="TRAVERSA 9M O PR PORCULUI"/>
    <s v="conform amenajamentelor silvice"/>
    <s v="VRANCEA"/>
    <s v="Andreiaşu de Jos"/>
    <s v="Tara: România; Judet: VRANCEA;Com Andreiaşu de Jos;   -; Nr: -;"/>
    <n v="1988"/>
    <n v="303"/>
    <n v="39"/>
    <s v="in administrare"/>
    <s v="HG 982/1998;HG 1344/2011; HG 478/ 24-IUN-15;HG.478/24-IUN-15;OUG.1 din 04/01/2017;OUG.68 din 06/11/2019"/>
    <s v="imobil"/>
    <s v="Denumire=DJ 204 ;"/>
  </r>
  <r>
    <x v="7437"/>
    <s v="8.30._"/>
    <m/>
    <m/>
    <s v="PRAG 4 M O,5 PR SARII"/>
    <s v="conform amenajamentelor silvice"/>
    <s v="VRANCEA"/>
    <s v="Andreiaşu de Jos"/>
    <s v="Tara: România; Judet: VRANCEA;Com Andreiaşu de Jos;   -; Nr: -;"/>
    <n v="1988"/>
    <n v="2541"/>
    <n v="39"/>
    <s v="in administrare"/>
    <s v="HG 982/1998;HG 1344/2011; HG 478/ 24-IUN-15;HG.478/24-IUN-15;OUG.1 din 04/01/2017;HG.354/18.05.2017;OUG.68 din 06/11/2019"/>
    <s v="imobil"/>
    <s v="Denumire=DJ 204 ;"/>
  </r>
  <r>
    <x v="7438"/>
    <s v="8.30.01"/>
    <m/>
    <m/>
    <s v="BARAJ 22M4 280 MC STOICHITA"/>
    <s v="conform amenajamentelor silvice"/>
    <s v="VRANCEA"/>
    <s v="Andreiaşu de Jos"/>
    <s v="Tara: România; Judet: VRANCEA;Com Andreiaşu de Jos;   -; Nr: -;"/>
    <n v="1987"/>
    <n v="22858"/>
    <n v="39"/>
    <s v="in administrare"/>
    <s v="HG 982/1998;HG 1344/2011; HG 478/ 24-IUN-15;HG.478/24-IUN-15;OUG.1 din 04/01/2017;HG.354/18.05.2017;OUG.68 din 06/11/2019;HG.846/08.10.2020"/>
    <s v="imobil"/>
    <s v="Lungime albie corectată/consolidată=0,208 km;"/>
  </r>
  <r>
    <x v="7439"/>
    <s v="8.30.01"/>
    <m/>
    <m/>
    <s v="BARAJ 13M2 140MC STOICHITA"/>
    <s v="conform amenajamentelor silvice"/>
    <s v="VRANCEA"/>
    <s v="Andreiaşu de Jos"/>
    <s v="Tara: România; Judet: VRANCEA;Com Andreiaşu de Jos;   -; Nr: -;"/>
    <n v="1987"/>
    <n v="11430"/>
    <n v="39"/>
    <s v="in administrare"/>
    <s v="HG 982/1998;HG 1344/2011; HG 478/ 24-IUN-15;HG.478/24-IUN-15;OUG.1 din 04/01/2017;HG.354/18.05.2017;OUG.68 din 06/11/2019;HG.846/08.10.2020"/>
    <s v="imobil"/>
    <s v="Lungime albie corectată/consolidată=0,104 km;"/>
  </r>
  <r>
    <x v="7440"/>
    <s v="8.30.01"/>
    <m/>
    <m/>
    <s v="BARAJ 5 M 2.0"/>
    <s v="conform amenajamentelor silvice"/>
    <s v="VRANCEA"/>
    <s v="Reghiu"/>
    <s v="Tara: România; Judet: VRANCEA;Com Reghiu;   -; Nr: -; sat Valea Reghiului"/>
    <n v="1977"/>
    <n v="9185"/>
    <n v="39"/>
    <s v="in administrare"/>
    <s v="HG 982/1998;HG 1344/2011; HG 478/ 24-IUN-15;HG.478/24-IUN-15;OUG.1 din 04/01/2017;HG.354/18.05.2017;OUG.68 din 06/11/2019;HG.846/08.10.2020"/>
    <s v="imobil"/>
    <s v="Lungime albie corectată/consolidată=0,144 km;"/>
  </r>
  <r>
    <x v="7441"/>
    <s v="8.30._"/>
    <m/>
    <m/>
    <s v="TRAVERSE 1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442"/>
    <s v="8.30._"/>
    <m/>
    <m/>
    <s v="TRAVERSE 2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443"/>
    <s v="8.30._"/>
    <m/>
    <m/>
    <s v="PINTEN TERMINAL ARSITA MICA"/>
    <s v="conform amenajamentelor silvice"/>
    <s v="VRANCEA"/>
    <s v="Andreiaşu de Jos"/>
    <s v="Tara: România; Judet: VRANCEA;Com Andreiaşu de Jos;   -; Nr: -;"/>
    <n v="1977"/>
    <n v="688"/>
    <n v="39"/>
    <s v="in administrare"/>
    <s v="HG 982/1998;HG 1344/2011; HG 478/ 24-IUN-15;HG.478/24-IUN-15;OUG.1 din 04/01/2017;HG.354/18.05.2017;OUG.68 din 06/11/2019"/>
    <s v="imobil"/>
    <s v="Denumire=DJ 205 A ;"/>
  </r>
  <r>
    <x v="7444"/>
    <s v="8.30.01"/>
    <m/>
    <m/>
    <s v="BARAJ SIPOTELE 572 MC"/>
    <s v="conform amenajamentelor silvice"/>
    <s v="VRANCEA"/>
    <s v="Andreiaşu de Jos"/>
    <s v="Tara: România; Judet: VRANCEA;Com Andreiaşu de Jos;   -; Nr: -;"/>
    <n v="1978"/>
    <n v="20409"/>
    <n v="39"/>
    <s v="in administrare"/>
    <s v="HG 982/1998;HG 1344/2011; HG 478/ 24-IUN-15;HG.478/24-IUN-15;OUG.1 din 04/01/2017;HG.354/18.05.2017;OUG.68 din 06/11/2019;HG.846/08.10.2020"/>
    <s v="imobil"/>
    <s v="Lungime albie corectată/consolidată=1,6 km;"/>
  </r>
  <r>
    <x v="7445"/>
    <s v="8.30.01"/>
    <m/>
    <m/>
    <s v="BARAJ PR ROSIOAREI 486 MC"/>
    <s v="conform amenajamentelor silvice"/>
    <s v="VRANCEA"/>
    <s v="Andreiaşu de Jos"/>
    <s v="Tara: România; Judet: VRANCEA;Com Andreiaşu de Jos;   -; Nr: -;"/>
    <n v="1978"/>
    <n v="9544"/>
    <n v="39"/>
    <s v="in administrare"/>
    <s v="HG 982/1998;HG 1344/2011; HG 478/ 24-IUN-15;HG.478/24-IUN-15;OUG.1 din 04/01/2017;HG.354/18.05.2017;OUG.68 din 06/11/2019;HG.846/08.10.2020"/>
    <s v="imobil"/>
    <s v="Lungime albie corectată/consolidată=0,315 km;"/>
  </r>
  <r>
    <x v="7446"/>
    <s v="8.30.01"/>
    <m/>
    <m/>
    <s v="BARAJ RAVENA 13.4"/>
    <s v="conform amenajamentelor silvice"/>
    <s v="VRANCEA"/>
    <s v="Jariştea"/>
    <s v="Tara: România; Judet: VRANCEA;Com Jariştea;   -; Nr: -; sat Varsatura"/>
    <n v="1970"/>
    <n v="431"/>
    <n v="39"/>
    <s v="in administrare"/>
    <s v="HG 982/1998;HG 1344/2011; HG 478/ 24-IUN-15;HG.478/24-IUN-15;OUG.1 din 04/01/2017;HG.354/18.05.2017;OUG.68 din 06/11/2019;HG.846/08.10.2020"/>
    <s v="imobil"/>
    <s v="Lungime albie corectată/consolidată=0,031 km;"/>
  </r>
  <r>
    <x v="7447"/>
    <s v="8.30.01"/>
    <m/>
    <m/>
    <s v="BARAJ RAVENA JARISTEA 225.4"/>
    <s v="conform amenajamentelor silvice"/>
    <s v="VRANCEA"/>
    <s v="Jariştea"/>
    <s v="Tara: România; Judet: VRANCEA;Com Jariştea;   -; Nr: -; sat Jaristea"/>
    <n v="1970"/>
    <n v="7258"/>
    <n v="39"/>
    <s v="in administrare"/>
    <s v="HG 982/1998;HG 1344/2011; HG 478/ 24-IUN-15;HG.478/24-IUN-15;OUG.1 din 04/01/2017;HG.354/18.05.2017;OUG.68 din 06/11/2019;HG.846/08.10.2020"/>
    <s v="imobil"/>
    <s v="Lungime albie corectată/consolidată=0,195 km;"/>
  </r>
  <r>
    <x v="7448"/>
    <s v="8.30.01"/>
    <m/>
    <m/>
    <s v="BARAJ RAVENA 113.3"/>
    <s v="conform amenajamentelor silvice"/>
    <s v="VRANCEA"/>
    <s v="Jariştea"/>
    <s v="Tara: România; Judet: VRANCEA;Com Jariştea;   -; Nr: -; sat Varsatura"/>
    <n v="1970"/>
    <n v="3649"/>
    <n v="39"/>
    <s v="in administrare"/>
    <s v="HG 982/1998;HG 1344/2011; HG 478/ 24-IUN-15;HG.478/24-IUN-15;OUG.1 din 04/01/2017;HG.354/18.05.2017;OUG.68 din 06/11/2019;HG.846/08.10.2020"/>
    <s v="imobil"/>
    <s v="Lungime albie corectată/consolidată=0,064 km;"/>
  </r>
  <r>
    <x v="7449"/>
    <s v="8.30.01"/>
    <m/>
    <m/>
    <s v="BARAJ RAVENA 16.5"/>
    <s v="conform amenajamentelor silvice"/>
    <s v="VRANCEA"/>
    <s v="Jariştea"/>
    <s v="Tara: România; Judet: VRANCEA;Com Jariştea;   -; Nr: -; sat Varsatura"/>
    <n v="1970"/>
    <n v="5424"/>
    <n v="39"/>
    <s v="in administrare"/>
    <s v="HG 982/1998;HG 1344/2011; HG 478/ 24-IUN-15;HG.478/24-IUN-15;OUG.1 din 04/01/2017;HG.354/18.05.2017;OUG.68 din 06/11/2019;HG.846/08.10.2020"/>
    <s v="imobil"/>
    <s v="Lungime albie corectată/consolidată=0,009 km;"/>
  </r>
  <r>
    <x v="7450"/>
    <s v="8.30.01"/>
    <m/>
    <m/>
    <s v="BARAJ RAVENA 84.4"/>
    <s v="conform amenajamentelor silvice"/>
    <s v="VRANCEA"/>
    <s v="Broşteni"/>
    <s v="Tara: România; Judet: VRANCEA;Com Broşteni;   -; Nr: -; sat Varsatura"/>
    <n v="1970"/>
    <n v="2529"/>
    <n v="39"/>
    <s v="in administrare"/>
    <s v="HG 982/1998;HG 1344/2011; HG 478/ 24-IUN-15;HG.478/24-IUN-15;OUG.1 din 04/01/2017;HG.354/18.05.2017;OUG.68 din 06/11/2019;HG.846/08.10.2020"/>
    <s v="imobil"/>
    <s v="Lungime albie corectată/consolidată=0,047 km;"/>
  </r>
  <r>
    <x v="7451"/>
    <s v="8.30.01"/>
    <m/>
    <m/>
    <s v="BARAJ VARSATURA 316"/>
    <s v="conform amenajamentelor silvice"/>
    <s v="VRANCEA"/>
    <s v="Jariştea"/>
    <s v="Tara: România; Judet: VRANCEA;Com Jariştea;   -; Nr: -; sat Varsatura"/>
    <n v="1971"/>
    <n v="4266"/>
    <n v="39"/>
    <s v="in administrare"/>
    <s v="HG 982/1998;HG 1344/2011; HG 478/ 24-IUN-15;HG.478/24-IUN-15;OUG.1 din 04/01/2017;HG.354/18.05.2017;OUG.68 din 06/11/2019;HG.846/08.10.2020"/>
    <s v="imobil"/>
    <s v="Lungime albie corectată/consolidată=0,178 km;"/>
  </r>
  <r>
    <x v="7452"/>
    <s v="8.30._"/>
    <m/>
    <m/>
    <s v="CANAL BETON 28"/>
    <s v="conform amenajamentelor silvice"/>
    <s v="VRANCEA"/>
    <s v="Broşteni"/>
    <s v="Tara: România; Judet: VRANCEA;Com Broşteni;   -; Nr: -; sat Capatanu"/>
    <n v="1962"/>
    <n v="2475"/>
    <n v="39"/>
    <s v="in administrare"/>
    <s v="HG 982/1998;HG 1344/2011; HG 478/ 24-IUN-15;HG.478/24-IUN-15;OUG.1 din 04/01/2017;OUG.68 din 06/11/2019"/>
    <s v="imobil"/>
    <s v="Denumire=DJ 205 A ;"/>
  </r>
  <r>
    <x v="7453"/>
    <s v="8.30._"/>
    <m/>
    <m/>
    <s v="BARAJ MILCOVELUL"/>
    <s v="conform amenajamentelor silvice"/>
    <s v="VRANCEA"/>
    <s v="Mera"/>
    <s v="Tara: România; Judet: VRANCEA;Com Mera;   -; Nr: -; sat Milcovul"/>
    <n v="1968"/>
    <n v="152214"/>
    <n v="39"/>
    <s v="in administrare"/>
    <s v="HG 982/1998;HG 1344/2011; HG 478/ 24-IUN-15;HG.478/24-IUN-15;OUG.1 din 04/01/2017;HG.354/18.05.2017;OUG.68 din 06/11/2019"/>
    <s v="imobil"/>
    <s v="Denumire= ;"/>
  </r>
  <r>
    <x v="7454"/>
    <s v="8.30.01"/>
    <m/>
    <m/>
    <s v="BARAJ VARSATURA"/>
    <s v="conform amenajamentelor silvice"/>
    <s v="VRANCEA"/>
    <s v="Jariştea"/>
    <s v="Tara: România; Judet: VRANCEA;Com Jariştea;   -; Nr: -; sat Varsatura"/>
    <n v="1971"/>
    <n v="3921"/>
    <n v="39"/>
    <s v="in administrare"/>
    <s v="HG 982/1998;HG 1344/2011; HG 478/ 24-IUN-15;HG.478/24-IUN-15;OUG.1 din 04/01/2017;HG.354/18.05.2017;OUG.68 din 06/11/2019;HG.846/08.10.2020"/>
    <s v="imobil"/>
    <s v="Lungime albie corectată/consolidată=0,112 km;"/>
  </r>
  <r>
    <x v="7455"/>
    <s v="8.30._"/>
    <m/>
    <m/>
    <s v="CANAL BETON 44"/>
    <s v="conform amenajamentelor silvice"/>
    <s v="VRANCEA"/>
    <s v="Broşteni"/>
    <s v="Tara: România; Judet: VRANCEA;Com Broşteni;   -; Nr: -; sat Capatanu"/>
    <n v="1962"/>
    <n v="1968"/>
    <n v="39"/>
    <s v="in administrare"/>
    <s v="HG 982/1998;HG 1344/2011; HG 478/ 24-IUN-15;HG.478/24-IUN-15;OUG.1 din 04/01/2017;OUG.68 din 06/11/2019"/>
    <s v="imobil"/>
    <s v="Denumire=DJ 205 A ;"/>
  </r>
  <r>
    <x v="7456"/>
    <s v="8.30._"/>
    <m/>
    <m/>
    <s v="PRAG ACUMULARE 77.1"/>
    <s v="conform amenajamentelor silvice"/>
    <s v="VRANCEA"/>
    <s v="Jariştea"/>
    <s v="Tara: România; Judet: VRANCEA;Com Jariştea;   -; Nr: -; sat Varsatura"/>
    <n v="1956"/>
    <n v="160"/>
    <n v="39"/>
    <s v="in administrare"/>
    <s v="HG 982/1998;HG 1344/2011; HG 478/ 24-IUN-15;HG.478/24-IUN-15;OUG.1 din 04/01/2017;OUG.68 din 06/11/2019"/>
    <s v="imobil"/>
    <s v="Denumire= ;"/>
  </r>
  <r>
    <x v="7457"/>
    <s v="8.30._"/>
    <m/>
    <m/>
    <s v="TRAVERSE DE BETON 9.3"/>
    <s v="conform amenajamentelor silvice"/>
    <s v="VRANCEA"/>
    <s v="Jariştea"/>
    <s v="Tara: România; Judet: VRANCEA;Com Jariştea;   -; Nr: -; sat Padureni"/>
    <n v="1957"/>
    <n v="19"/>
    <n v="39"/>
    <s v="in administrare"/>
    <s v="HG 982/1998;HG 1344/2011; HG 478/ 24-IUN-15;HG.478/24-IUN-15;OUG.1 din 04/01/2017;OUG.68 din 06/11/2019"/>
    <s v="imobil"/>
    <s v="Denumire= ;"/>
  </r>
  <r>
    <x v="7458"/>
    <s v="8.30._"/>
    <m/>
    <m/>
    <s v="TRAVERSE DE BETON 11.23"/>
    <s v="conform amenajamentelor silvice"/>
    <s v="VRANCEA"/>
    <s v="Jariştea"/>
    <s v="Tara: România; Judet: VRANCEA;Com Jariştea;   -; Nr: -; sat Padureni"/>
    <n v="1956"/>
    <n v="19"/>
    <n v="39"/>
    <s v="in administrare"/>
    <s v="HG 982/1998;HG 1344/2011; HG 478/ 24-IUN-15;HG.478/24-IUN-15;OUG.1 din 04/01/2017;OUG.68 din 06/11/2019"/>
    <s v="imobil"/>
    <s v="Denumire= ;"/>
  </r>
  <r>
    <x v="7459"/>
    <s v="8.30._"/>
    <m/>
    <m/>
    <s v="TRAVERSE DE BETON 18.25"/>
    <s v="conform amenajamentelor silvice"/>
    <s v="VRANCEA"/>
    <s v="Jariştea"/>
    <s v="Tara: România; Judet: VRANCEA;Com Jariştea;   -; Nr: -; sat Padureni"/>
    <n v="1957"/>
    <n v="39"/>
    <n v="39"/>
    <s v="in administrare"/>
    <s v="HG 982/1998;HG 1344/2011; HG 478/ 24-IUN-15;HG.478/24-IUN-15;OUG.1 din 04/01/2017;OUG.68 din 06/11/2019"/>
    <s v="imobil"/>
    <s v="Denumire= ;"/>
  </r>
  <r>
    <x v="7460"/>
    <s v="8.30._"/>
    <m/>
    <m/>
    <s v="BARAJ ZID PIATRA 457"/>
    <s v="conform amenajamentelor silvice"/>
    <s v="VRANCEA"/>
    <s v="Andreiaşu de Jos"/>
    <s v="Tara: România; Judet: VRANCEA;Com Andreiaşu de Jos;   -; Nr: -; sat Rachitasu"/>
    <n v="1962"/>
    <n v="14973"/>
    <n v="39"/>
    <s v="in administrare"/>
    <s v="HG 982/1998;HG 1344/2011; HG 478/ 24-IUN-15;HG.478/24-IUN-15;OUG.1 din 04/01/2017;HG.354/18.05.2017;OUG.68 din 06/11/2019"/>
    <s v="imobil"/>
    <s v="Denumire=DJ 205 A ;"/>
  </r>
  <r>
    <x v="7461"/>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7462"/>
    <s v="8.30._"/>
    <m/>
    <m/>
    <s v="BARAJ ACUMULARE 98.3"/>
    <s v="conform amenajamentelor silvice"/>
    <s v="VRANCEA"/>
    <s v="Broşteni"/>
    <s v="Tara: România; Judet: VRANCEA;Com Broşteni;   -; Nr: -; sat Pitulusa"/>
    <n v="1960"/>
    <n v="2610"/>
    <n v="39"/>
    <s v="in administrare"/>
    <s v="HG 982/1998;HG 1344/2011; HG 478/ 24-IUN-15;HG.478/24-IUN-15;OUG.1 din 04/01/2017;HG.354/18.05.2017;OUG.68 din 06/11/2019"/>
    <s v="imobil"/>
    <s v="Denumire=DJ 204 A ;"/>
  </r>
  <r>
    <x v="7463"/>
    <s v="8.30._"/>
    <m/>
    <m/>
    <s v="BARAJ ACUMULARE 313.6"/>
    <s v="conform amenajamentelor silvice"/>
    <s v="VRANCEA"/>
    <s v="Jariştea"/>
    <s v="Tara: România; Judet: VRANCEA;Com Jariştea;   -; Nr: -; sat Padureni"/>
    <n v="1956"/>
    <n v="13047"/>
    <n v="39"/>
    <s v="in administrare"/>
    <s v="HG 982/1998;HG 1344/2011; HG 478/ 24-IUN-15;HG.478/24-IUN-15;OUG.1 din 04/01/2017;HG.354/18.05.2017;OUG.68 din 06/11/2019"/>
    <s v="imobil"/>
    <s v="Denumire= ;"/>
  </r>
  <r>
    <x v="7464"/>
    <s v="8.30._"/>
    <m/>
    <m/>
    <s v="BARAJ ACUMULARE 138.4"/>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7465"/>
    <s v="8.30._"/>
    <m/>
    <m/>
    <s v="BARAJ ACUMULARE 353.6"/>
    <s v="conform amenajamentelor silvice"/>
    <s v="VRANCEA"/>
    <s v="Jariştea"/>
    <s v="Tara: România; Judet: VRANCEA;Com Jariştea;   -; Nr: -; sat Padureni"/>
    <n v="1957"/>
    <n v="13047"/>
    <n v="39"/>
    <s v="in administrare"/>
    <s v="HG 982/1998;HG 1344/2011; HG 478/ 24-IUN-15;HG.478/24-IUN-15;OUG.1 din 04/01/2017;HG.354/18.05.2017;OUG.68 din 06/11/2019"/>
    <s v="imobil"/>
    <s v="Denumire= ;"/>
  </r>
  <r>
    <x v="7466"/>
    <s v="8.04.04"/>
    <m/>
    <m/>
    <s v="DRUM AUTO FORESTIER =0.4 KM"/>
    <s v="conform amenajamentelor silvice"/>
    <s v="VRANCEA"/>
    <s v="-"/>
    <s v="Tara: România; Judet: VRANCEA; -;   -; Nr: -;"/>
    <n v="1969"/>
    <n v="5443"/>
    <n v="39"/>
    <s v="in administrare"/>
    <s v="HG 982/1998;HG 1344/2011; HG 478/ 24-IUN-15;HG.478/24-IUN-15;OUG.1 din 04/01/2017;OUG.68 din 06/11/2019"/>
    <s v="imobil"/>
    <s v="Lungime=0,4 Km;Suprafeţe= ha;CF= ;"/>
  </r>
  <r>
    <x v="7467"/>
    <s v="8.04.04"/>
    <m/>
    <m/>
    <s v="DRUM AUTO FORESTIER =2.8 KM"/>
    <s v="conform amenajamentelor silvice"/>
    <s v="VRANCEA"/>
    <s v="-"/>
    <s v="Tara: România; Judet: VRANCEA; -;   -; Nr: -;"/>
    <n v="1977"/>
    <n v="4907"/>
    <n v="39"/>
    <s v="in administrare"/>
    <s v="HG 982/1998;HG 1344/2011; HG 478/ 24-IUN-15;HG.478/24-IUN-15;OUG.1 din 04/01/2017;HG.354/18.05.2017;OUG.68 din 06/11/2019"/>
    <s v="imobil"/>
    <s v="Lungime=2,8 Km;Suprafeţe= ha;CF= ;"/>
  </r>
  <r>
    <x v="7468"/>
    <s v="8.04.04"/>
    <m/>
    <m/>
    <s v="DRUM AUTO FORESTIER =5 KM"/>
    <s v="conform amenajamentelor silvice"/>
    <s v="VRANCEA"/>
    <s v="-"/>
    <s v="Tara: România; Judet: VRANCEA; -;   -; Nr: -;"/>
    <n v="1979"/>
    <n v="1923687"/>
    <n v="39"/>
    <s v="in administrare"/>
    <s v="HG 982/1998;HG 1344/2011;OUG.1 din 04/01/2017;HG.354/18.05.2017;OUG.68 din 06/11/2019"/>
    <s v="imobil"/>
    <s v="Lungime= Km;Suprafeţe= ha;CF= ;"/>
  </r>
  <r>
    <x v="7469"/>
    <s v="8.30._"/>
    <m/>
    <m/>
    <s v="ZID SPRIJIN"/>
    <s v="conform amenajamentelor silvice"/>
    <s v="VRANCEA"/>
    <s v="-"/>
    <s v="Tara: România; Judet: VRANCEA; -;   -; Nr: -;"/>
    <n v="1968"/>
    <n v="94964"/>
    <n v="39"/>
    <s v="in administrare"/>
    <s v="HG 982/1998;HG 1344/2011; HG 478/ 24-IUN-15;HG.478/24-IUN-15;OUG.1 din 04/01/2017;HG.354/18.05.2017;OUG.68 din 06/11/2019"/>
    <s v="imobil"/>
    <s v="Denumire= ;"/>
  </r>
  <r>
    <x v="7470"/>
    <s v="8.30.01"/>
    <m/>
    <m/>
    <s v="PRAGURI"/>
    <s v="conform amenajamentelor silvice"/>
    <s v="VRANCEA"/>
    <s v="-"/>
    <s v="Tara: România; Judet: VRANCEA; -;   -; Nr: -;"/>
    <n v="1995"/>
    <n v="122296"/>
    <n v="39"/>
    <s v="in administrare"/>
    <s v="HG 982/1998;HG 1344/2011; HG 478/ 24-IUN-15;HG.478/24-IUN-15;OUG.1 din 04/01/2017;HG.354/18.05.2017;OUG.68 din 06/11/2019;HG.846/08.10.2020"/>
    <s v="imobil"/>
    <s v="Lungime albie corectată/consolidată=1 km;"/>
  </r>
  <r>
    <x v="7471"/>
    <s v="8.30.01"/>
    <m/>
    <m/>
    <s v="BARAJ FIX BREMENA II"/>
    <s v="conform amenajamentelor silvice"/>
    <s v="MEHEDINŢI"/>
    <s v="-"/>
    <s v="Tara: România; Judet: MEHEDINŢI; -;   -; Nr: -;"/>
    <n v="1992"/>
    <n v="240981"/>
    <n v="25"/>
    <s v="in administrare"/>
    <s v="HG 982/1998;;OUG.1 din 04/01/2017;HG.354/18.05.2017;OUG.68 din 06/11/2019;HG.846/08.10.2020"/>
    <s v="imobil"/>
    <s v="Lungime albie corectată/consolidată=1,8 km;"/>
  </r>
  <r>
    <x v="7472"/>
    <s v="8.04.04"/>
    <m/>
    <m/>
    <s v="DRUM CERINGAN"/>
    <s v="conform amenajamentelor silvice"/>
    <s v="MEHEDINŢI"/>
    <s v="-"/>
    <s v="Tara: România; Judet: MEHEDINŢI; -;   -; Nr: -;"/>
    <n v="1965"/>
    <n v="25587"/>
    <n v="25"/>
    <s v="in administrare"/>
    <s v="HG 982/1998;;OUG.1 din 04/01/2017;HG.354/18.05.2017;OUG.68 din 06/11/2019"/>
    <s v="imobil"/>
    <s v="Lungime= Km;Suprafeţe= ha;CF= ;"/>
  </r>
  <r>
    <x v="7473"/>
    <s v="8.04.04"/>
    <m/>
    <m/>
    <s v="DR.FOREST.OG.STIRMANUTI"/>
    <s v="conform amenajamentelor silvice"/>
    <s v="MEHEDINŢI"/>
    <s v="-"/>
    <s v="Tara: România; Judet: MEHEDINŢI; -;   -; Nr: -;"/>
    <n v="1981"/>
    <n v="71590"/>
    <n v="25"/>
    <s v="in administrare"/>
    <s v="HG 982/1998;;OUG.1 din 04/01/2017;HG.354/18.05.2017;OUG.68 din 06/11/2019"/>
    <s v="imobil"/>
    <s v="Lungime= Km;Suprafeţe= ha;CF= ;"/>
  </r>
  <r>
    <x v="7474"/>
    <s v="8.04.04"/>
    <m/>
    <m/>
    <s v="DR.FOREST.LUGACITA MARE"/>
    <s v="conform amenajamentelor silvice"/>
    <s v="MEHEDINŢI"/>
    <s v="-"/>
    <s v="Tara: România; Judet: MEHEDINŢI; -;   -; Nr: -;"/>
    <n v="1984"/>
    <n v="193194"/>
    <n v="25"/>
    <s v="in administrare"/>
    <s v="HG 982/1998;;OUG.1 din 04/01/2017;HG.354/18.05.2017;OUG.68 din 06/11/2019"/>
    <s v="imobil"/>
    <s v="Lungime= Km;Suprafeţe= ha;CF= ;"/>
  </r>
  <r>
    <x v="7475"/>
    <s v="8.04.04"/>
    <m/>
    <m/>
    <s v="DR.FOREST.TEIUL MIC"/>
    <s v="conform amenajamentelor silvice"/>
    <s v="MEHEDINŢI"/>
    <s v="-"/>
    <s v="Tara: România; Judet: MEHEDINŢI; -;   -; Nr: -;"/>
    <n v="1974"/>
    <n v="27017"/>
    <n v="25"/>
    <s v="in administrare"/>
    <s v="HG 982/1998;;OUG.1 din 04/01/2017;HG.354/18.05.2017;OUG.68 din 06/11/2019"/>
    <s v="imobil"/>
    <s v="Lungime= Km;Suprafeţe= ha;CF= ;"/>
  </r>
  <r>
    <x v="7476"/>
    <s v="8.04.04"/>
    <m/>
    <m/>
    <s v="DR.FOREST.OGASU PRECHI"/>
    <s v="conform amenajamentelor silvice"/>
    <s v="MEHEDINŢI"/>
    <s v="-"/>
    <s v="Tara: România; Judet: MEHEDINŢI; -;   -; Nr: -;"/>
    <n v="1987"/>
    <n v="27185"/>
    <n v="25"/>
    <s v="in administrare"/>
    <s v="HG 982/1998;;OUG.1 din 04/01/2017;HG.354/18.05.2017;OUG.68 din 06/11/2019"/>
    <s v="imobil"/>
    <s v="Lungime= Km;Suprafeţe= ha;CF= ;"/>
  </r>
  <r>
    <x v="7477"/>
    <s v="8.04.04"/>
    <m/>
    <m/>
    <s v="DR.FOREST.VIZURINI"/>
    <s v="conform amenajamentelor silvice"/>
    <s v="MEHEDINŢI"/>
    <s v="-"/>
    <s v="Tara: România; Judet: MEHEDINŢI; -;   -; Nr: -;"/>
    <n v="1978"/>
    <n v="15726"/>
    <n v="25"/>
    <s v="in administrare"/>
    <s v="HG 982/1998;;OUG.1 din 04/01/2017;HG.354/18.05.2017;OUG.68 din 06/11/2019"/>
    <s v="imobil"/>
    <s v="Lungime= Km;Suprafeţe= ha;CF= ;"/>
  </r>
  <r>
    <x v="7478"/>
    <s v="8.04.04"/>
    <m/>
    <m/>
    <s v="DR.FOREST.IUTI"/>
    <s v="conform amenajamentelor silvice"/>
    <s v="MEHEDINŢI"/>
    <s v="-"/>
    <s v="Tara: România; Judet: MEHEDINŢI; -;   -; Nr: -;"/>
    <n v="1981"/>
    <n v="321862"/>
    <n v="25"/>
    <s v="in administrare"/>
    <s v="HG 982/1998;;OUG.1 din 04/01/2017;HG.354/18.05.2017;OUG.68 din 06/11/2019"/>
    <s v="imobil"/>
    <s v="Lungime= Km;Suprafeţe= ha;CF= ;"/>
  </r>
  <r>
    <x v="7479"/>
    <s v="8.04.04"/>
    <m/>
    <m/>
    <s v="DRUM FOREST LAPUSNIC VL MORII"/>
    <s v="conform amenajamentelor silvice"/>
    <s v="MEHEDINŢI"/>
    <s v="-"/>
    <s v="Tara: România; Judet: MEHEDINŢI; -;   -; Nr: -;"/>
    <n v="1972"/>
    <n v="4687"/>
    <n v="25"/>
    <s v="in administrare"/>
    <s v="HG 982/1998;;OUG.1 din 04/01/2017;HG.354/18.05.2017;OUG.68 din 06/11/2019"/>
    <s v="imobil"/>
    <s v="Lungime= Km;Suprafeţe= ha;CF= ;"/>
  </r>
  <r>
    <x v="7480"/>
    <s v="8.04.04"/>
    <m/>
    <m/>
    <s v="DRUM FOREST POJORITUL"/>
    <s v="conform amenajamentelor silvice"/>
    <s v="MEHEDINŢI"/>
    <s v="-"/>
    <s v="Tara: România; Judet: MEHEDINŢI; -;   -; Nr: -;"/>
    <n v="1986"/>
    <n v="96514"/>
    <n v="25"/>
    <s v="in administrare"/>
    <s v="HG 982/1998;;OUG.1 din 04/01/2017;HG.354/18.05.2017;OUG.68 din 06/11/2019"/>
    <s v="imobil"/>
    <s v="Lungime= Km;Suprafeţe= ha;CF= ;"/>
  </r>
  <r>
    <x v="7481"/>
    <s v="8.04.04"/>
    <m/>
    <m/>
    <s v="DRUM CIRJEI2"/>
    <s v="conform amenajamentelor silvice"/>
    <s v="MEHEDINŢI"/>
    <s v="-"/>
    <s v="Tara: România; Judet: MEHEDINŢI; -;   -; Nr: -;"/>
    <n v="1973"/>
    <n v="2249"/>
    <n v="25"/>
    <s v="in administrare"/>
    <s v="HG 982/1998;;OUG.1 din 04/01/2017;HG.354/18.05.2017;OUG.68 din 06/11/2019"/>
    <s v="imobil"/>
    <s v="Lungime= Km;Suprafeţe= ha;CF= ;"/>
  </r>
  <r>
    <x v="7482"/>
    <s v="8.04.04"/>
    <m/>
    <m/>
    <s v="DRUM FOREST VALEA VULPII"/>
    <s v="conform amenajamentelor silvice"/>
    <s v="MEHEDINŢI"/>
    <s v="-"/>
    <s v="Tara: România; Judet: MEHEDINŢI; -;   -; Nr: -;"/>
    <n v="1967"/>
    <n v="29214"/>
    <n v="25"/>
    <s v="in administrare"/>
    <s v="HG 982/1998;;OUG.1 din 04/01/2017;HG.354/18.05.2017;OUG.68 din 06/11/2019"/>
    <s v="imobil"/>
    <s v="Lungime= Km;Suprafeţe= ha;CF= ;"/>
  </r>
  <r>
    <x v="7483"/>
    <s v="8.04.04"/>
    <m/>
    <m/>
    <s v="DRUM FORESTIER VALEA GERULUI I,8"/>
    <s v="conform amenajamentelor silvice"/>
    <s v="MEHEDINŢI"/>
    <s v="-"/>
    <s v="Tara: România; Judet: MEHEDINŢI; -;   -; Nr: -;"/>
    <n v="1974"/>
    <n v="10779"/>
    <n v="25"/>
    <s v="in administrare"/>
    <s v="HG 982/1998;;OUG.1 din 04/01/2017;HG.354/18.05.2017;OUG.68 din 06/11/2019"/>
    <s v="imobil"/>
    <s v="Lungime= Km;Suprafeţe= ha;CF= ;"/>
  </r>
  <r>
    <x v="7484"/>
    <s v="8.04.04"/>
    <m/>
    <m/>
    <s v="DRUM FORESTIER MAGURA 2,O KM"/>
    <s v="conform amenajamentelor silvice"/>
    <s v="MEHEDINŢI"/>
    <s v="-"/>
    <s v="Tara: România; Judet: MEHEDINŢI; -;   -; Nr: -;"/>
    <n v="1972"/>
    <n v="4423"/>
    <n v="25"/>
    <s v="in administrare"/>
    <s v="HG 982/1998;;OUG.1 din 04/01/2017;HG.354/18.05.2017;OUG.68 din 06/11/2019"/>
    <s v="imobil"/>
    <s v="Lungime= Km;Suprafeţe= ha;CF= ;"/>
  </r>
  <r>
    <x v="7485"/>
    <s v="8.04.04"/>
    <m/>
    <m/>
    <s v="DRUM FORESTIER OGASUL LUI ILIE"/>
    <s v="conform amenajamentelor silvice"/>
    <s v="MEHEDINŢI"/>
    <s v="-"/>
    <s v="Tara: România; Judet: MEHEDINŢI; -;   -; Nr: -;"/>
    <n v="1984"/>
    <n v="107007"/>
    <n v="25"/>
    <s v="in administrare"/>
    <s v="HG 982/1998;HG 1344/2011;OUG.1 din 04/01/2017;HG.354/18.05.2017;OUG.68 din 06/11/2019"/>
    <s v="imobil"/>
    <s v="Lungime= Km;Suprafeţe= ha;CF= ;"/>
  </r>
  <r>
    <x v="7486"/>
    <s v="8.04.04"/>
    <m/>
    <m/>
    <s v="DRUM FORESTIER CALINOVAT I"/>
    <s v="conform amenajamentelor silvice"/>
    <s v="MEHEDINŢI"/>
    <s v="-"/>
    <s v="Tara: România; Judet: MEHEDINŢI; -;   -; Nr: -;"/>
    <n v="1976"/>
    <n v="100557"/>
    <n v="25"/>
    <s v="in administrare"/>
    <s v="HG 982/1998;HG 1344/2011;OUG.1 din 04/01/2017;HG.354/18.05.2017;OUG.68 din 06/11/2019"/>
    <s v="imobil"/>
    <s v="Lungime= Km;Suprafeţe= ha;CF= ;"/>
  </r>
  <r>
    <x v="7487"/>
    <s v="8.04.04"/>
    <m/>
    <m/>
    <s v="DRUM FORESTIER BAHNA PODENI IV"/>
    <s v="conform amenajamentelor silvice"/>
    <s v="MEHEDINŢI"/>
    <s v="-"/>
    <s v="Tara: România; Judet: MEHEDINŢI; -;   -; Nr: -;"/>
    <n v="1977"/>
    <n v="35081"/>
    <n v="25"/>
    <s v="in administrare"/>
    <s v="HG 982/1998;HG 1344/2011;OUG.1 din 04/01/2017;HG.354/18.05.2017;OUG.68 din 06/11/2019"/>
    <s v="imobil"/>
    <s v="Lungime= Km;Suprafeţe= ha;CF= ;"/>
  </r>
  <r>
    <x v="7488"/>
    <s v="8.04.04"/>
    <m/>
    <m/>
    <s v="DRUM AUTO ZEICANI 5,4 KM"/>
    <s v="conform amenajamentelor silvice"/>
    <s v="HUNEDOARA"/>
    <s v="-"/>
    <s v="Tara: România; Judet: HUNEDOARA; -;   -; Nr: -;"/>
    <n v="1973"/>
    <n v="6118"/>
    <n v="20"/>
    <s v="in administrare"/>
    <s v="HG 982/1998;;OUG.1 din 04/01/2017;HG.354/18.05.2017;OUG.68 din 06/11/2019"/>
    <s v="imobil"/>
    <s v="Lungime= Km;Suprafeţe= ha;CF= ;"/>
  </r>
  <r>
    <x v="7489"/>
    <s v="8.04.04"/>
    <m/>
    <m/>
    <s v="DRUM AUTO POPESTI ARIESI 4,4 KM"/>
    <s v="conform amenajamentelor silvice"/>
    <s v="HUNEDOARA"/>
    <s v="-"/>
    <s v="Tara: România; Judet: HUNEDOARA; -;   -; Nr: -;"/>
    <n v="1970"/>
    <n v="230524"/>
    <n v="20"/>
    <s v="in administrare"/>
    <s v="HG 982/1998;HG 1344/2011;OUG.1 din 04/01/2017;HG.354/18.05.2017;OUG.68 din 06/11/2019"/>
    <s v="imobil"/>
    <s v="Lungime= Km;Suprafeţe= ha;CF= ;"/>
  </r>
  <r>
    <x v="7490"/>
    <s v="8.04.04"/>
    <m/>
    <m/>
    <s v="DRUM AUTO PESTERA BOLII 1,0 KM"/>
    <s v="conform amenajamentelor silvice"/>
    <s v="HUNEDOARA"/>
    <s v="-"/>
    <s v="Tara: România; Judet: HUNEDOARA; -;   -; Nr: -;"/>
    <n v="1960"/>
    <n v="16469"/>
    <n v="20"/>
    <s v="in administrare"/>
    <s v="HG 982/1998;;OUG.1 din 04/01/2017;HG.354/18.05.2017;OUG.68 din 06/11/2019"/>
    <s v="imobil"/>
    <s v="Lungime= Km;Suprafeţe= ha;CF= ;"/>
  </r>
  <r>
    <x v="7491"/>
    <s v="8.04.04"/>
    <m/>
    <m/>
    <s v="POTECA VINAT 4 KM. UP VI"/>
    <s v="conform amenajamentelor silvice"/>
    <s v="HUNEDOARA"/>
    <s v="-"/>
    <s v="Tara: România; Judet: HUNEDOARA; -;   -; Nr: -;"/>
    <n v="1989"/>
    <n v="0"/>
    <n v="20"/>
    <s v="in administrare"/>
    <s v="HG 982/1998;;OUG.1 din 04/01/2017;OUG.68 din 06/11/2019"/>
    <s v="imobil"/>
    <s v="drum auto forestier"/>
  </r>
  <r>
    <x v="7492"/>
    <s v="8.04.04"/>
    <m/>
    <m/>
    <s v="DRUM AUTO RAUL ALB TR.I 1,5 KM"/>
    <s v="conform amenajamentelor silvice"/>
    <s v="HUNEDOARA"/>
    <s v="-"/>
    <s v="Tara: România; Judet: HUNEDOARA; -;   -; Nr: -;"/>
    <n v="1991"/>
    <n v="28257"/>
    <n v="20"/>
    <s v="in administrare"/>
    <s v="HG 982/1998;; HG 478/ 24-IUN-15;HG.478/24-IUN-15;OUG.1 din 04/01/2017;HG.354/18.05.2017;OUG.68 din 06/11/2019"/>
    <s v="imobil"/>
    <s v="Lungime=1,5 Km;Suprafeţe= ha;CF= ;"/>
  </r>
  <r>
    <x v="7493"/>
    <s v="8.04.04"/>
    <m/>
    <m/>
    <s v="DRUM AUTO MURGUS 2,8 KM"/>
    <s v="conform amenajamentelor silvice"/>
    <s v="HUNEDOARA"/>
    <s v="-"/>
    <s v="Tara: România; Judet: HUNEDOARA; -;   -; Nr: -;"/>
    <n v="1971"/>
    <n v="3746"/>
    <n v="20"/>
    <s v="in administrare"/>
    <s v="HG 982/1998;; HG 478/ 24-IUN-15;HG.478/24-IUN-15;OUG.1 din 04/01/2017;HG.354/18.05.2017;OUG.68 din 06/11/2019"/>
    <s v="imobil"/>
    <s v="Lungime=2,8 Km;Suprafeţe= ha;CF= ;"/>
  </r>
  <r>
    <x v="7494"/>
    <s v="8.04.04"/>
    <m/>
    <m/>
    <s v="DRUM AUTO STRAJA I 5,3 KM"/>
    <s v="conform amenajamentelor silvice"/>
    <s v="HUNEDOARA"/>
    <s v="-"/>
    <s v="Tara: România; Judet: HUNEDOARA; -;   -; Nr: -;"/>
    <n v="1975"/>
    <n v="42702"/>
    <n v="20"/>
    <s v="in administrare"/>
    <s v="HG 982/1998;HG 1344/2011;OUG.1 din 04/01/2017;HG.354/18.05.2017;OUG.68 din 06/11/2019"/>
    <s v="imobil"/>
    <s v="Lungime= Km;Suprafeţe= ha;CF= ;"/>
  </r>
  <r>
    <x v="7495"/>
    <s v="8.04.04"/>
    <m/>
    <m/>
    <s v="DRUM AUTO MORISOARA I 1,5 KM"/>
    <s v="conform amenajamentelor silvice"/>
    <s v="HUNEDOARA"/>
    <s v="-"/>
    <s v="Tara: România; Judet: HUNEDOARA; -;   -; Nr: -;"/>
    <n v="1988"/>
    <n v="118808"/>
    <n v="20"/>
    <s v="in administrare"/>
    <s v="HG 982/1998;HG 1344/2011;OUG.1 din 04/01/2017;HG.354/18.05.2017;OUG.68 din 06/11/2019"/>
    <s v="imobil"/>
    <s v="Lungime= Km;Suprafeţe= ha;CF= ;"/>
  </r>
  <r>
    <x v="7496"/>
    <s v="8.30.01"/>
    <m/>
    <m/>
    <s v="CORECTIE TORENTI UP II TAIA"/>
    <s v="conform amenajamentelor silvice"/>
    <s v="HUNEDOARA"/>
    <s v="-"/>
    <s v="Tara: România; Judet: HUNEDOARA; -;   -; Nr: -;"/>
    <n v="1979"/>
    <n v="194"/>
    <n v="20"/>
    <s v="in administrare"/>
    <s v="HG 982/1998;;OUG.1 din 04/01/2017;HG.354/18.05.2017;OUG.68 din 06/11/2019;HG.846/08.10.2020"/>
    <s v="imobil"/>
    <s v="Lungime albie corectată/consolidată=0,35 km;"/>
  </r>
  <r>
    <x v="7497"/>
    <s v="8.30._"/>
    <m/>
    <m/>
    <s v="POTECI VINATOARE"/>
    <s v="conform amenajamentelor silvice"/>
    <s v="HUNEDOARA"/>
    <s v="-"/>
    <s v="Tara: România; Judet: HUNEDOARA; -;   -; Nr: -;"/>
    <n v="1986"/>
    <n v="0"/>
    <n v="20"/>
    <s v="in administrare"/>
    <s v="HG 982/1998;;OUG.1 din 04/01/2017;OUG.68 din 06/11/2019"/>
    <s v="imobil"/>
    <s v="poteci vinatoare"/>
  </r>
  <r>
    <x v="7498"/>
    <s v="8.30._"/>
    <m/>
    <m/>
    <s v="POTECI VINATOARE"/>
    <s v="conform amenajamentelor silvice"/>
    <s v="HUNEDOARA"/>
    <s v="-"/>
    <s v="Tara: România; Judet: HUNEDOARA; -;   -; Nr: -;"/>
    <n v="1986"/>
    <n v="0"/>
    <n v="20"/>
    <s v="in administrare"/>
    <s v="HG 982/1998;;OUG.1 din 04/01/2017;OUG.68 din 06/11/2019"/>
    <s v="imobil"/>
    <s v="poteci vinatoare"/>
  </r>
  <r>
    <x v="7499"/>
    <s v="8.30.01"/>
    <m/>
    <m/>
    <s v="ZID APARARE IMPOTRIVA AVALANSE"/>
    <s v="conform amenajamentelor silvice"/>
    <s v="HUNEDOARA"/>
    <s v="-"/>
    <s v="Tara: România; Judet: HUNEDOARA; -;   -; Nr: -;"/>
    <n v="1966"/>
    <n v="346"/>
    <n v="20"/>
    <s v="in administrare"/>
    <s v="HG 982/1998;;OUG.1 din 04/01/2017;HG.354/18.05.2017;OUG.68 din 06/11/2019;HG.846/08.10.2020"/>
    <s v="imobil"/>
    <s v="Lungime albie corectată/consolidată=0,62 km;"/>
  </r>
  <r>
    <x v="7500"/>
    <s v="8.04.04"/>
    <m/>
    <m/>
    <s v="DRUM AUTO DELUL BABII 1,6 KM"/>
    <s v="conform amenajamentelor silvice"/>
    <s v="HUNEDOARA"/>
    <s v="-"/>
    <s v="Tara: România; Judet: HUNEDOARA; -;   -; Nr: -;"/>
    <n v="1977"/>
    <n v="45426"/>
    <n v="20"/>
    <s v="in administrare"/>
    <s v="HG 982/1998;;OUG.1 din 04/01/2017;HG.354/18.05.2017;OUG.68 din 06/11/2019"/>
    <s v="imobil"/>
    <s v="Lungime= Km;Suprafeţe= ha;CF= ;"/>
  </r>
  <r>
    <x v="7501"/>
    <s v="8.04.04"/>
    <m/>
    <m/>
    <s v="DRUM AUTO CANDRESU 2,2 KM"/>
    <s v="conform amenajamentelor silvice"/>
    <s v="HUNEDOARA"/>
    <s v="-"/>
    <s v="Tara: România; Judet: HUNEDOARA; -;   -; Nr: -;"/>
    <n v="1968"/>
    <n v="4415"/>
    <n v="20"/>
    <s v="in administrare"/>
    <s v="HG 982/1998;;OUG.1 din 04/01/2017;HG.354/18.05.2017;OUG.68 din 06/11/2019"/>
    <s v="imobil"/>
    <s v="Lungime= Km;Suprafeţe= ha;CF= ;"/>
  </r>
  <r>
    <x v="7502"/>
    <s v="8.04.04"/>
    <m/>
    <m/>
    <s v="DRUM AUTO BARLOGU MIC 1,0 KM"/>
    <s v="conform amenajamentelor silvice"/>
    <s v="HUNEDOARA"/>
    <s v="-"/>
    <s v="Tara: România; Judet: HUNEDOARA; -;   -; Nr: -;"/>
    <n v="1970"/>
    <n v="1583"/>
    <n v="20"/>
    <s v="in administrare"/>
    <s v="HG 982/1998;;OUG.1 din 04/01/2017;HG.354/18.05.2017;OUG.68 din 06/11/2019"/>
    <s v="imobil"/>
    <s v="Lungime= Km;Suprafeţe= ha;CF= ;"/>
  </r>
  <r>
    <x v="7503"/>
    <s v="8.04.04"/>
    <m/>
    <m/>
    <s v="DRUM AUTO STERMINOSU 8,3 KM"/>
    <s v="conform amenajamentelor silvice"/>
    <s v="HUNEDOARA"/>
    <s v="-"/>
    <s v="Tara: România; Judet: HUNEDOARA; -;   -; Nr: -;"/>
    <n v="1971"/>
    <n v="214250"/>
    <n v="20"/>
    <s v="in administrare"/>
    <s v="HG 982/1998;;OUG.1 din 04/01/2017;HG.354/18.05.2017;OUG.68 din 06/11/2019"/>
    <s v="imobil"/>
    <s v="Lungime= Km;Suprafeţe= ha;CF= ;"/>
  </r>
  <r>
    <x v="7504"/>
    <s v="8.04.04"/>
    <m/>
    <m/>
    <s v="DRUM AUTO FETITA MARE 4,1 KM"/>
    <s v="conform amenajamentelor silvice"/>
    <s v="HUNEDOARA"/>
    <s v="-"/>
    <s v="Tara: România; Judet: HUNEDOARA; -;   -; Nr: -;"/>
    <n v="1978"/>
    <n v="116505"/>
    <n v="20"/>
    <s v="in administrare"/>
    <s v="HG 982/1998;;OUG.1 din 04/01/2017;HG.354/18.05.2017;OUG.68 din 06/11/2019"/>
    <s v="imobil"/>
    <s v="Lungime= Km;Suprafeţe= ha;CF= ;"/>
  </r>
  <r>
    <x v="7505"/>
    <s v="8.04.04"/>
    <m/>
    <m/>
    <s v="DRUM AUTO CIORGANU II 1,2 KM"/>
    <s v="conform amenajamentelor silvice"/>
    <s v="HUNEDOARA"/>
    <s v="-"/>
    <s v="Tara: România; Judet: HUNEDOARA; -;   -; Nr: -;"/>
    <n v="1990"/>
    <n v="75644"/>
    <n v="20"/>
    <s v="in administrare"/>
    <s v="HG 982/1998;;OUG.1 din 04/01/2017;HG.354/18.05.2017;OUG.68 din 06/11/2019"/>
    <s v="imobil"/>
    <s v="Lungime= Km;Suprafeţe= ha;CF= ;"/>
  </r>
  <r>
    <x v="7506"/>
    <s v="8.04.04"/>
    <m/>
    <m/>
    <s v="DRUM AUTO BARLOGU MARE I 2,6 KM"/>
    <s v="conform amenajamentelor silvice"/>
    <s v="HUNEDOARA"/>
    <s v="-"/>
    <s v="Tara: România; Judet: HUNEDOARA; -;   -; Nr: -;"/>
    <n v="1969"/>
    <n v="14185"/>
    <n v="20"/>
    <s v="in administrare"/>
    <s v="HG 982/1998;;OUG.1 din 04/01/2017;HG.354/18.05.2017;OUG.68 din 06/11/2019"/>
    <s v="imobil"/>
    <s v="Lungime= Km;Suprafeţe= ha;CF= ;"/>
  </r>
  <r>
    <x v="7507"/>
    <s v="8.30._"/>
    <m/>
    <m/>
    <s v="POTECA DE VANATOARE"/>
    <s v="conform amenajamentelor silvice"/>
    <s v="HUNEDOARA"/>
    <s v="-"/>
    <s v="Tara: România; Judet: HUNEDOARA; -;   -; Nr: -;"/>
    <n v="1986"/>
    <n v="4"/>
    <n v="20"/>
    <s v="in administrare"/>
    <s v="HG 982/1998;;OUG.1 din 04/01/2017;OUG.68 din 06/11/2019"/>
    <s v="imobil"/>
    <s v="poteca de vanatoare"/>
  </r>
  <r>
    <x v="7508"/>
    <s v="8.04.04"/>
    <m/>
    <m/>
    <s v="DRUM AUTO VL.HENII-CASTAU 2,5 KM"/>
    <s v="conform amenajamentelor silvice"/>
    <s v="HUNEDOARA"/>
    <s v="-"/>
    <s v="Tara: România; Judet: HUNEDOARA; -;   -; Nr: -;"/>
    <n v="1978"/>
    <n v="1460"/>
    <n v="20"/>
    <s v="in administrare"/>
    <s v="HG 982/1998;;OUG.1 din 04/01/2017;HG.354/18.05.2017;OUG.68 din 06/11/2019"/>
    <s v="imobil"/>
    <s v="Lungime= Km;Suprafeţe= ha;CF= ;"/>
  </r>
  <r>
    <x v="7509"/>
    <s v="8.04.04"/>
    <m/>
    <m/>
    <s v="DRUM AUTO DUMBRAVA-CASTAU 3,0 KM"/>
    <s v="conform amenajamentelor silvice"/>
    <s v="HUNEDOARA"/>
    <s v="-"/>
    <s v="Tara: România; Judet: HUNEDOARA; -;   -; Nr: -;"/>
    <n v="1982"/>
    <n v="8116"/>
    <n v="20"/>
    <s v="in administrare"/>
    <s v="HG 982/1998;;OUG.1 din 04/01/2017;HG.354/18.05.2017;OUG.68 din 06/11/2019"/>
    <s v="imobil"/>
    <s v="Lungime= Km;Suprafeţe= ha;CF= ;"/>
  </r>
  <r>
    <x v="7510"/>
    <s v="8.04.04"/>
    <m/>
    <m/>
    <s v="DRUM AUTO SOHODOL 2,0 KM"/>
    <s v="conform amenajamentelor silvice"/>
    <s v="HUNEDOARA"/>
    <s v="-"/>
    <s v="Tara: România; Judet: HUNEDOARA; -;   -; Nr: -;"/>
    <n v="1992"/>
    <n v="40757"/>
    <n v="20"/>
    <s v="in administrare"/>
    <s v="HG 982/1998;;OUG.1 din 04/01/2017;HG.354/18.05.2017;OUG.68 din 06/11/2019"/>
    <s v="imobil"/>
    <s v="Lungime= Km;Suprafeţe= ha;CF= ;"/>
  </r>
  <r>
    <x v="7511"/>
    <s v="8.04.04"/>
    <m/>
    <m/>
    <s v="DRUM AUTO RECA 1,7 KM"/>
    <s v="conform amenajamentelor silvice"/>
    <s v="HUNEDOARA"/>
    <s v="-"/>
    <s v="Tara: România; Judet: HUNEDOARA; -;   -; Nr: -;"/>
    <n v="1987"/>
    <n v="243106"/>
    <n v="20"/>
    <s v="in administrare"/>
    <s v="HG 982/1998;;OUG.1 din 04/01/2017;HG.354/18.05.2017;OUG.68 din 06/11/2019"/>
    <s v="imobil"/>
    <s v="Lungime= Km;Suprafeţe= ha;CF= ;"/>
  </r>
  <r>
    <x v="7512"/>
    <s v="8.04.04"/>
    <m/>
    <m/>
    <s v="DRUM AUTO VALEA BOULUI 3,9 KM"/>
    <s v="conform amenajamentelor silvice"/>
    <s v="HUNEDOARA"/>
    <s v="-"/>
    <s v="Tara: România; Judet: HUNEDOARA; -;   -; Nr: -;"/>
    <n v="1963"/>
    <n v="7152"/>
    <n v="20"/>
    <s v="in administrare"/>
    <s v="HG 982/1998;;OUG.1 din 04/01/2017;HG.354/18.05.2017;OUG.68 din 06/11/2019"/>
    <s v="imobil"/>
    <s v="Lungime= Km;Suprafeţe= ha;CF= ;"/>
  </r>
  <r>
    <x v="7513"/>
    <s v="8.04.04"/>
    <m/>
    <m/>
    <s v="DRUM AUTO PARAUL URSULUI 1,1 KM"/>
    <s v="conform amenajamentelor silvice"/>
    <s v="HUNEDOARA"/>
    <s v="-"/>
    <s v="Tara: România; Judet: HUNEDOARA; -;   -; Nr: -;"/>
    <n v="1961"/>
    <n v="1328"/>
    <n v="20"/>
    <s v="in administrare"/>
    <s v="HG 982/1998;;OUG.1 din 04/01/2017;HG.354/18.05.2017;OUG.68 din 06/11/2019"/>
    <s v="imobil"/>
    <s v="Lungime= Km;Suprafeţe= ha;CF= ;"/>
  </r>
  <r>
    <x v="7514"/>
    <s v="8.04.04"/>
    <m/>
    <m/>
    <s v="DRUM AUTO BAIESASA 1,2 KM"/>
    <s v="conform amenajamentelor silvice"/>
    <s v="HUNEDOARA"/>
    <s v="-"/>
    <s v="Tara: România; Judet: HUNEDOARA; -;   -; Nr: -;"/>
    <n v="1966"/>
    <n v="2128"/>
    <n v="20"/>
    <s v="in administrare"/>
    <s v="HG 982/1998;;OUG.1 din 04/01/2017;HG.354/18.05.2017;OUG.68 din 06/11/2019"/>
    <s v="imobil"/>
    <s v="Lungime= Km;Suprafeţe= ha;CF= ;"/>
  </r>
  <r>
    <x v="7515"/>
    <s v="8.04.04"/>
    <m/>
    <m/>
    <s v="DRUM AUTO VALEA REA 1,7KM"/>
    <s v="conform amenajamentelor silvice"/>
    <s v="HUNEDOARA"/>
    <s v="-"/>
    <s v="Tara: România; Judet: HUNEDOARA; -;   -; Nr: -;"/>
    <n v="1980"/>
    <n v="5348"/>
    <n v="20"/>
    <s v="in administrare"/>
    <s v="HG 982/1998;;OUG.1 din 04/01/2017;HG.354/18.05.2017;OUG.68 din 06/11/2019"/>
    <s v="imobil"/>
    <s v="Lungime= Km;Suprafeţe= ha;CF= ;"/>
  </r>
  <r>
    <x v="7516"/>
    <s v="8.04.04"/>
    <m/>
    <m/>
    <s v="DRUM AUTO ALMAS PRELUNGIRE 3,5 K"/>
    <s v="conform amenajamentelor silvice"/>
    <s v="HUNEDOARA"/>
    <s v="-"/>
    <s v="Tara: România; Judet: HUNEDOARA; -;   -; Nr: -;"/>
    <n v="1981"/>
    <n v="31122"/>
    <n v="20"/>
    <s v="in administrare"/>
    <s v="HG 982/1998;;OUG.1 din 04/01/2017;HG.354/18.05.2017;OUG.68 din 06/11/2019"/>
    <s v="imobil"/>
    <s v="Lungime= Km;Suprafeţe= ha;CF= ;"/>
  </r>
  <r>
    <x v="7517"/>
    <s v="8.30.01"/>
    <m/>
    <m/>
    <s v="BARAJ 10 M 2,0 PR.CLEJULUI FARA"/>
    <s v="conform amenajamentelor silvice"/>
    <s v="HUNEDOARA"/>
    <s v="-"/>
    <s v="Tara: România; Judet: HUNEDOARA; -;   -; Nr: -;"/>
    <n v="1989"/>
    <n v="290"/>
    <n v="20"/>
    <s v="in administrare"/>
    <s v="HG 982/1998;HG 1344/2011;OUG.1 din 04/01/2017;HG.354/18.05.2017;OUG.68 din 06/11/2019;HG.846/08.10.2020"/>
    <s v="imobil"/>
    <s v="Lungime albie corectată/consolidată=0,52 km;"/>
  </r>
  <r>
    <x v="7518"/>
    <s v="8.30.01"/>
    <m/>
    <m/>
    <s v="LUCRARI CORECTIE TORENTI PR.INAI"/>
    <s v="conform amenajamentelor silvice"/>
    <s v="HUNEDOARA"/>
    <s v="-"/>
    <s v="Tara: România; Judet: HUNEDOARA; -;   -; Nr: -;"/>
    <n v="1983"/>
    <n v="3778"/>
    <n v="20"/>
    <s v="in administrare"/>
    <s v="HG 982/1998;HG 1344/2011;OUG.1 din 04/01/2017;HG.354/18.05.2017;OUG.68 din 06/11/2019;HG.846/08.10.2020"/>
    <s v="imobil"/>
    <s v="Lungime albie corectată/consolidată=6,74 km;"/>
  </r>
  <r>
    <x v="7519"/>
    <s v="8.30.01"/>
    <m/>
    <m/>
    <s v="TRAVERSARE CONSOLIDARE PR.PAGES"/>
    <s v="conform amenajamentelor silvice"/>
    <s v="HUNEDOARA"/>
    <s v="-"/>
    <s v="Tara: România; Judet: HUNEDOARA; -;   -; Nr: -;"/>
    <n v="1990"/>
    <n v="338"/>
    <n v="20"/>
    <s v="in administrare"/>
    <s v="HG 982/1998;HG 1344/2011;OUG.1 din 04/01/2017;HG.354/18.05.2017;OUG.68 din 06/11/2019;HG.846/08.10.2020"/>
    <s v="imobil"/>
    <s v="Lungime albie corectată/consolidată=0,6 km;"/>
  </r>
  <r>
    <x v="7520"/>
    <s v="8.30.01"/>
    <m/>
    <m/>
    <s v="CANAL DIN PAMANT PR.VALEA ARII 7"/>
    <s v="conform amenajamentelor silvice"/>
    <s v="HUNEDOARA"/>
    <s v="-"/>
    <s v="Tara: România; Judet: HUNEDOARA; -;   -; Nr: -;"/>
    <n v="1989"/>
    <n v="2"/>
    <n v="20"/>
    <s v="in administrare"/>
    <s v="HG 982/1998;HG 1344/2011;OUG.1 din 04/01/2017;OUG.68 din 06/11/2019;HG.846/08.10.2020"/>
    <s v="imobil"/>
    <s v="Lungime albie corectată/consolidată=0,07 km;"/>
  </r>
  <r>
    <x v="7521"/>
    <s v="8.04.04"/>
    <m/>
    <m/>
    <s v="DRUM AUTO VALEA VARULUI 3,1 KM"/>
    <s v="conform amenajamentelor silvice"/>
    <s v="HUNEDOARA"/>
    <s v="-"/>
    <s v="Tara: România; Judet: HUNEDOARA; -;   -; Nr: -;"/>
    <n v="1981"/>
    <n v="22625"/>
    <n v="20"/>
    <s v="in administrare"/>
    <s v="HG 982/1998;HG 1344/2011;OUG.1 din 04/01/2017;HG.354/18.05.2017;OUG.68 din 06/11/2019"/>
    <s v="imobil"/>
    <s v="Lungime= Km;Suprafeţe= ha;CF= ;"/>
  </r>
  <r>
    <x v="7522"/>
    <s v="8.04.04"/>
    <m/>
    <m/>
    <s v="DRUM AUTO ZLASTI 15,8 KM"/>
    <s v="conform amenajamentelor silvice"/>
    <s v="HUNEDOARA"/>
    <s v="-"/>
    <s v="Tara: România; Judet: HUNEDOARA; -;   -; Nr: -;"/>
    <n v="1968"/>
    <n v="13817"/>
    <n v="20"/>
    <s v="in administrare"/>
    <s v="HG 982/1998;HG 1344/2011;OUG.1 din 04/01/2017;HG.354/18.05.2017;OUG.68 din 06/11/2019"/>
    <s v="imobil"/>
    <s v="Lungime= Km;Suprafeţe= ha;CF= ;"/>
  </r>
  <r>
    <x v="7523"/>
    <s v="8.04.04"/>
    <m/>
    <m/>
    <s v="DRUM AUTO VALEA PESTILOR 3,3 KM"/>
    <s v="conform amenajamentelor silvice"/>
    <s v="HUNEDOARA"/>
    <s v="-"/>
    <s v="Tara: România; Judet: HUNEDOARA; -;   -; Nr: -;"/>
    <n v="1967"/>
    <n v="4255"/>
    <n v="20"/>
    <s v="in administrare"/>
    <s v="HG 982/1998;HG 1344/2011;OUG.1 din 04/01/2017;HG.354/18.05.2017;OUG.68 din 06/11/2019"/>
    <s v="imobil"/>
    <s v="Lungime= Km;Suprafeţe= ha;CF= ;"/>
  </r>
  <r>
    <x v="7524"/>
    <s v="8.04.04"/>
    <m/>
    <m/>
    <s v="DRUM AUTO VL.POIENI-ALUNUL 1,0 K"/>
    <s v="conform amenajamentelor silvice"/>
    <s v="HUNEDOARA"/>
    <s v="-"/>
    <s v="Tara: România; Judet: HUNEDOARA; -;   -; Nr: -;"/>
    <n v="1963"/>
    <n v="11462"/>
    <n v="20"/>
    <s v="in administrare"/>
    <s v="HG 982/1998;;OUG.1 din 04/01/2017;HG.354/18.05.2017;OUG.68 din 06/11/2019"/>
    <s v="imobil"/>
    <s v="Lungime= Km;Suprafeţe= ha;CF= ;"/>
  </r>
  <r>
    <x v="7525"/>
    <s v="8.04.04"/>
    <m/>
    <m/>
    <s v="DRUM AUTO VALEA TISEI 1,3 KM"/>
    <s v="conform amenajamentelor silvice"/>
    <s v="HUNEDOARA"/>
    <s v="-"/>
    <s v="Tara: România; Judet: HUNEDOARA; -;   -; Nr: -;"/>
    <n v="1956"/>
    <n v="366"/>
    <n v="20"/>
    <s v="in administrare"/>
    <s v="HG 982/1998;HG 1344/2011;OUG.1 din 04/01/2017;HG.354/18.05.2017;OUG.68 din 06/11/2019"/>
    <s v="imobil"/>
    <s v="Lungime= Km;Suprafeţe= ha;CF= ;"/>
  </r>
  <r>
    <x v="7526"/>
    <s v="8.30.01"/>
    <m/>
    <m/>
    <s v="BARAJ FIX SI PRAG P.VOINEAG 2M"/>
    <s v="conform amenajamentelor silvice"/>
    <s v="HUNEDOARA"/>
    <s v="-"/>
    <s v="Tara: România; Judet: HUNEDOARA; -;   -; Nr: -;"/>
    <n v="1970"/>
    <n v="977"/>
    <n v="20"/>
    <s v="in administrare"/>
    <s v="HG 982/1998;HG 1344/2011;OUG.1 din 04/01/2017;HG.354/18.05.2017;OUG.68 din 06/11/2019;HG.846/08.10.2020"/>
    <s v="imobil"/>
    <s v="Lungime albie corectată/consolidată=1,74 km;"/>
  </r>
  <r>
    <x v="7527"/>
    <s v="8.04.04"/>
    <m/>
    <m/>
    <s v="DRUM AUTO VALEA BOULUI 2.3 KM"/>
    <s v="conform amenajamentelor silvice"/>
    <s v="HUNEDOARA"/>
    <s v="-"/>
    <s v="Tara: România; Judet: HUNEDOARA; -;   -; Nr: -;"/>
    <n v="1970"/>
    <n v="3602"/>
    <n v="20"/>
    <s v="in administrare"/>
    <s v="HG 982/1998;;OUG.1 din 04/01/2017;HG.354/18.05.2017;OUG.68 din 06/11/2019"/>
    <s v="imobil"/>
    <s v="Lungime= Km;Suprafeţe= ha;CF= ;"/>
  </r>
  <r>
    <x v="7528"/>
    <s v="8.30.01"/>
    <m/>
    <m/>
    <s v="BARAJE FIXE SI PRAGURI P.SARATUR"/>
    <s v="conform amenajamentelor silvice"/>
    <s v="HUNEDOARA"/>
    <s v="-"/>
    <s v="Tara: România; Judet: HUNEDOARA; -;   -; Nr: -;"/>
    <n v="1970"/>
    <n v="997"/>
    <n v="20"/>
    <s v="in administrare"/>
    <s v="HG 982/1998;HG 1344/2011;OUG.1 din 04/01/2017;HG.354/18.05.2017;OUG.68 din 06/11/2019;HG.846/08.10.2020"/>
    <s v="imobil"/>
    <s v="Lungime albie corectată/consolidată=1,78 km;"/>
  </r>
  <r>
    <x v="7529"/>
    <s v="8.04.04"/>
    <m/>
    <m/>
    <s v="DRUM AUTO MASCAS 1,6 KM"/>
    <s v="conform amenajamentelor silvice"/>
    <s v="HUNEDOARA"/>
    <s v="-"/>
    <s v="Tara: România; Judet: HUNEDOARA; -;   -; Nr: -;"/>
    <n v="1977"/>
    <n v="4777"/>
    <n v="20"/>
    <s v="in administrare"/>
    <s v="HG 982/1998;;OUG.1 din 04/01/2017;HG.354/18.05.2017;OUG.68 din 06/11/2019"/>
    <s v="imobil"/>
    <s v="Lungime= Km;Suprafeţe= ha;CF= ;"/>
  </r>
  <r>
    <x v="7530"/>
    <s v="8.04.04"/>
    <m/>
    <m/>
    <s v="DRUM AUTO GEROSU VL.LARGA VL.SIN"/>
    <s v="conform amenajamentelor silvice"/>
    <s v="HUNEDOARA"/>
    <s v="-"/>
    <s v="Tara: România; Judet: HUNEDOARA; -;   -; Nr: -;"/>
    <n v="1981"/>
    <n v="142128"/>
    <n v="20"/>
    <s v="in administrare"/>
    <s v="HG 982/1998;;OUG.1 din 04/01/2017;HG.354/18.05.2017;OUG.68 din 06/11/2019"/>
    <s v="imobil"/>
    <s v="Lungime= Km;Suprafeţe= ha;CF= ;"/>
  </r>
  <r>
    <x v="7531"/>
    <s v="8.04.04"/>
    <m/>
    <m/>
    <s v="DRUM AUTO BLIDARU-CETATE 3,0 KM"/>
    <s v="conform amenajamentelor silvice"/>
    <s v="HUNEDOARA"/>
    <s v="-"/>
    <s v="Tara: România; Judet: HUNEDOARA; -;   -; Nr: -;"/>
    <n v="1982"/>
    <n v="6254"/>
    <n v="20"/>
    <s v="in administrare"/>
    <s v="HG 982/1998;;OUG.1 din 04/01/2017;HG.354/18.05.2017;OUG.68 din 06/11/2019"/>
    <s v="imobil"/>
    <s v="Lungime= Km;Suprafeţe= ha;CF= ;"/>
  </r>
  <r>
    <x v="7532"/>
    <s v="8.04.04"/>
    <m/>
    <m/>
    <s v="DRUM AUTO BUCIUM-CALTABAU 6,5 KM"/>
    <s v="conform amenajamentelor silvice"/>
    <s v="HUNEDOARA"/>
    <s v="-"/>
    <s v="Tara: România; Judet: HUNEDOARA; -;   -; Nr: -;"/>
    <n v="1970"/>
    <n v="2805"/>
    <n v="20"/>
    <s v="in administrare"/>
    <s v="HG 982/1998;HG 1344/2011;OUG.1 din 04/01/2017;HG.354/18.05.2017;OUG.68 din 06/11/2019"/>
    <s v="imobil"/>
    <s v="Lungime= Km;Suprafeţe= ha;CF= ;"/>
  </r>
  <r>
    <x v="7533"/>
    <s v="8.04.04"/>
    <m/>
    <m/>
    <s v="DRUM AUTO STRAMBU -CEATA 13,7 KM"/>
    <s v="conform amenajamentelor silvice"/>
    <s v="HUNEDOARA"/>
    <s v="-"/>
    <s v="Tara: România; Judet: HUNEDOARA; -;   -; Nr: -;"/>
    <n v="1979"/>
    <n v="1476114"/>
    <n v="20"/>
    <s v="in administrare"/>
    <s v="HG 982/1998;HG 1344/2011;OUG.1 din 04/01/2017;HG.354/18.05.2017;OUG.68 din 06/11/2019"/>
    <s v="imobil"/>
    <s v="Lungime= Km;Suprafeţe= ha;CF= ;"/>
  </r>
  <r>
    <x v="7534"/>
    <s v="8.04.04"/>
    <m/>
    <m/>
    <s v="DRUM AUTO VL.MARZEI 0,9 KM"/>
    <s v="conform amenajamentelor silvice"/>
    <s v="HUNEDOARA"/>
    <s v="-"/>
    <s v="Tara: România; Judet: HUNEDOARA; -;   -; Nr: -;"/>
    <n v="1961"/>
    <n v="550"/>
    <n v="20"/>
    <s v="in administrare"/>
    <s v="HG 982/1998;;OUG.1 din 04/01/2017;HG.354/18.05.2017;OUG.68 din 06/11/2019"/>
    <s v="imobil"/>
    <s v="Lungime= Km;Suprafeţe= ha;CF= ;"/>
  </r>
  <r>
    <x v="7535"/>
    <s v="8.04.04"/>
    <m/>
    <m/>
    <s v="DRUM AUTO PR.MOSELULUI 1,5 KM"/>
    <s v="conform amenajamentelor silvice"/>
    <s v="HUNEDOARA"/>
    <s v="-"/>
    <s v="Tara: România; Judet: HUNEDOARA; -;   -; Nr: -;"/>
    <n v="1982"/>
    <n v="3679"/>
    <n v="20"/>
    <s v="in administrare"/>
    <s v="HG 982/1998;;OUG.1 din 04/01/2017;HG.354/18.05.2017;OUG.68 din 06/11/2019"/>
    <s v="imobil"/>
    <s v="Lungime= Km;Suprafeţe= ha;CF= ;"/>
  </r>
  <r>
    <x v="7536"/>
    <s v="8.30.01"/>
    <m/>
    <m/>
    <s v="CORECTIE TOR.PR.BUCES-CUSTURII"/>
    <s v="conform amenajamentelor silvice"/>
    <s v="HUNEDOARA"/>
    <s v="-"/>
    <s v="Tara: România; Judet: HUNEDOARA; -;   -; Nr: -;"/>
    <n v="1988"/>
    <n v="1795"/>
    <n v="20"/>
    <s v="in administrare"/>
    <s v="HG 982/1998;; HG 478/ 24-IUN-15;HG.478/24-IUN-15;OUG.1 din 04/01/2017;HG.354/18.05.2017;OUG.68 din 06/11/2019;HG.846/08.10.2020"/>
    <s v="imobil"/>
    <s v="Lungime albie corectată/consolidată=3,2 km;"/>
  </r>
  <r>
    <x v="7537"/>
    <s v="8.04.04"/>
    <m/>
    <m/>
    <s v="DRUM AUTO BRANDUSITA 1,3 KM"/>
    <s v="conform amenajamentelor silvice"/>
    <s v="HUNEDOARA"/>
    <s v="-"/>
    <s v="Tara: România; Judet: HUNEDOARA; -;   -; Nr: -;"/>
    <n v="1993"/>
    <n v="341850"/>
    <n v="20"/>
    <s v="in administrare"/>
    <s v="HG 982/1998;HG 1344/2011; HG 478/ 24-IUN-15;HG.478/24-IUN-15;OUG.1 din 04/01/2017;HG.354/18.05.2017;OUG.68 din 06/11/2019"/>
    <s v="imobil"/>
    <s v="Lungime=1,3 Km;Suprafeţe= ha;CF= ;"/>
  </r>
  <r>
    <x v="7538"/>
    <s v="8.04.04"/>
    <m/>
    <m/>
    <s v="DRUM AUTO VALEA TALPELOR 2,0 KM"/>
    <s v="conform amenajamentelor silvice"/>
    <s v="HUNEDOARA"/>
    <s v="-"/>
    <s v="Tara: România; Judet: HUNEDOARA; -;   -; Nr: -;"/>
    <n v="1979"/>
    <n v="913"/>
    <n v="20"/>
    <s v="in administrare"/>
    <s v="HG 982/1998;HG 1344/2011;OUG.1 din 04/01/2017;HG.354/18.05.2017;OUG.68 din 06/11/2019"/>
    <s v="imobil"/>
    <s v="Lungime= Km;Suprafeţe= ha;CF= ;"/>
  </r>
  <r>
    <x v="7539"/>
    <s v="8.04.04"/>
    <m/>
    <m/>
    <s v="DRUM AUTO TITIANA-PR.SASULUI 8,6"/>
    <s v="conform amenajamentelor silvice"/>
    <s v="HUNEDOARA"/>
    <s v="-"/>
    <s v="Tara: România; Judet: HUNEDOARA; -;   -; Nr: -;"/>
    <n v="1977"/>
    <n v="1698"/>
    <n v="20"/>
    <s v="in administrare"/>
    <s v="HG 982/1998;; HG 478/ 24-IUN-15;HG.478/24-IUN-15;OUG.1 din 04/01/2017;HG.354/18.05.2017;OUG.68 din 06/11/2019"/>
    <s v="imobil"/>
    <s v="Lungime=8,6 Km;Suprafeţe= ha;CF= ;"/>
  </r>
  <r>
    <x v="7540"/>
    <s v="8.04.04"/>
    <m/>
    <m/>
    <s v="DAF PR.MORII"/>
    <s v="conform amenajamentelor silvice"/>
    <s v="CLUJ"/>
    <s v="-"/>
    <s v="Tara: România; Judet: CLUJ; -;   -; Nr: -;"/>
    <n v="1975"/>
    <n v="8319"/>
    <n v="12"/>
    <s v="in administrare"/>
    <s v="HG 982/1998;;OUG.1 din 04/01/2017;HG.354/18.05.2017;OUG.68 din 06/11/2019"/>
    <s v="imobil"/>
    <s v="Lungime= Km;Suprafeţe= ha;CF= ;"/>
  </r>
  <r>
    <x v="7541"/>
    <s v="8.04.04"/>
    <m/>
    <m/>
    <s v="DRUM AUTO BIRTIN 16.1 KM"/>
    <s v="conform amenajamentelor silvice"/>
    <s v="HUNEDOARA"/>
    <s v="-"/>
    <s v="Tara: România; Judet: HUNEDOARA; -;   -; Nr: -;"/>
    <n v="1963"/>
    <n v="110"/>
    <n v="20"/>
    <s v="in administrare"/>
    <s v="HG 982/1998;HG 1344/2011;OUG.1 din 04/01/2017;HG.354/18.05.2017;OUG.68 din 06/11/2019"/>
    <s v="imobil"/>
    <s v="Lungime= Km;Suprafeţe= ha;CF= ;"/>
  </r>
  <r>
    <x v="7542"/>
    <s v="8.04.04"/>
    <m/>
    <m/>
    <s v="DRUM AUTO VALEA OBARSEI 9,3 KM"/>
    <s v="conform amenajamentelor silvice"/>
    <s v="HUNEDOARA"/>
    <s v="-"/>
    <s v="Tara: România; Judet: HUNEDOARA; -;   -; Nr: -;"/>
    <n v="1981"/>
    <n v="230"/>
    <n v="20"/>
    <s v="in administrare"/>
    <s v="HG 982/1998;HG 1344/2011;OUG.1 din 04/01/2017;HG.354/18.05.2017;OUG.68 din 06/11/2019"/>
    <s v="imobil"/>
    <s v="Lungime= Km;Suprafeţe= ha;CF= ;"/>
  </r>
  <r>
    <x v="7543"/>
    <s v="8.30._"/>
    <m/>
    <m/>
    <s v="PRAG SCURTA NEGRENI"/>
    <s v="conform amenajamentelor silvice"/>
    <s v="CLUJ"/>
    <s v="-"/>
    <s v="Tara: România; Judet: CLUJ; -;   -; Nr: -;"/>
    <n v="1976"/>
    <n v="1553"/>
    <n v="12"/>
    <s v="in administrare"/>
    <s v="HG 982/1998;;OUG.1 din 04/01/2017;OUG.68 din 06/11/2019"/>
    <s v="imobil"/>
    <s v="lucrari de corectarea torentilor"/>
  </r>
  <r>
    <x v="7544"/>
    <s v="8.30.01"/>
    <m/>
    <m/>
    <s v="BARAJE ZIDARIE BOCIU SACUIEU"/>
    <s v="conform amenajamentelor silvice"/>
    <s v="CLUJ"/>
    <s v="-"/>
    <s v="Tara: România; Judet: CLUJ; -;   -; Nr: -;"/>
    <n v="1977"/>
    <n v="13125"/>
    <n v="12"/>
    <s v="in administrare"/>
    <s v="HG 982/1998;;OUG.1 din 04/01/2017;HG.354/18.05.2017;OUG.68 din 06/11/2019;HG.846/08.10.2020"/>
    <s v="imobil"/>
    <s v="Lungime albie corectată/consolidată=1 km;"/>
  </r>
  <r>
    <x v="7545"/>
    <s v="8.30._"/>
    <m/>
    <m/>
    <s v="CANAL BETON BOLOGA"/>
    <s v="conform amenajamentelor silvice"/>
    <s v="CLUJ"/>
    <s v="-"/>
    <s v="Tara: România; Judet: CLUJ; -;   -; Nr: -;"/>
    <n v="1970"/>
    <n v="1505"/>
    <n v="12"/>
    <s v="in administrare"/>
    <s v="HG 982/1998;;OUG.1 din 04/01/2017;OUG.68 din 06/11/2019"/>
    <s v="imobil"/>
    <s v="lucrari de corectarea torentilor"/>
  </r>
  <r>
    <x v="7546"/>
    <s v="8.04.04"/>
    <m/>
    <m/>
    <s v="DAF ZBORU"/>
    <s v="conform amenajamentelor silvice"/>
    <s v="CLUJ"/>
    <s v="-"/>
    <s v="Tara: România; Judet: CLUJ; -;   -; Nr: -;"/>
    <n v="1967"/>
    <n v="13438"/>
    <n v="12"/>
    <s v="in administrare"/>
    <s v="HG 982/1998;;OUG.1 din 04/01/2017;OUG.68 din 06/11/2019"/>
    <s v="imobil"/>
    <s v="drum auto forestier"/>
  </r>
  <r>
    <x v="7547"/>
    <s v="8.04.04"/>
    <m/>
    <m/>
    <s v="DAF SOMESUL RECE"/>
    <s v="conform amenajamentelor silvice"/>
    <s v="CLUJ"/>
    <s v="-"/>
    <s v="Tara: România; Judet: CLUJ; -;   -; Nr: -;"/>
    <n v="1965"/>
    <n v="67360"/>
    <n v="12"/>
    <s v="in administrare"/>
    <s v="HG 982/1998;;OUG.1 din 04/01/2017;OUG.68 din 06/11/2019"/>
    <s v="imobil"/>
    <s v="drum auto forestier"/>
  </r>
  <r>
    <x v="7548"/>
    <s v="8.04.04"/>
    <m/>
    <m/>
    <s v="DAF IRISOARA"/>
    <s v="conform amenajamentelor silvice"/>
    <s v="CLUJ"/>
    <s v="-"/>
    <s v="Tara: România; Judet: CLUJ; -;   -; Nr: -;"/>
    <n v="1966"/>
    <n v="76725"/>
    <n v="12"/>
    <s v="in administrare"/>
    <s v="HG 982/1998;;OUG.1 din 04/01/2017;OUG.68 din 06/11/2019"/>
    <s v="imobil"/>
    <s v="drum auto forestier"/>
  </r>
  <r>
    <x v="7549"/>
    <s v="8.04.04"/>
    <m/>
    <m/>
    <s v="DAF DOBRUS"/>
    <s v="conform amenajamentelor silvice"/>
    <s v="CLUJ"/>
    <s v="-"/>
    <s v="Tara: România; Judet: CLUJ; -;   -; Nr: -;"/>
    <n v="1969"/>
    <n v="64731"/>
    <n v="12"/>
    <s v="in administrare"/>
    <s v="HG 982/1998;;OUG.1 din 04/01/2017;OUG.68 din 06/11/2019"/>
    <s v="imobil"/>
    <s v="drum auto forestier"/>
  </r>
  <r>
    <x v="7550"/>
    <s v="8.30.01"/>
    <m/>
    <m/>
    <s v="CT CIURNUC"/>
    <s v="conform amenajamentelor silvice"/>
    <s v="CLUJ"/>
    <s v="-"/>
    <s v="Tara: România; Judet: CLUJ; -;   -; Nr: -;"/>
    <n v="1975"/>
    <n v="66"/>
    <n v="12"/>
    <s v="in administrare"/>
    <s v="HG 982/1998;HG 1344/2011;OUG.1 din 04/01/2017;HG.354/18.05.2017;OUG.68 din 06/11/2019;HG.846/08.10.2020"/>
    <s v="imobil"/>
    <s v="Lungime albie corectată/consolidată=0,3 km;"/>
  </r>
  <r>
    <x v="7551"/>
    <s v="8.30.01"/>
    <m/>
    <m/>
    <s v="CT VL. BRADETULUI"/>
    <s v="conform amenajamentelor silvice"/>
    <s v="CLUJ"/>
    <s v="-"/>
    <s v="Tara: România; Judet: CLUJ; -;   -; Nr: -;"/>
    <n v="1983"/>
    <n v="12532"/>
    <n v="12"/>
    <s v="in administrare"/>
    <s v="HG 982/1998;HG 1344/2011;OUG.1 din 04/01/2017;HG.354/18.05.2017;OUG.68 din 06/11/2019;HG.846/08.10.2020"/>
    <s v="imobil"/>
    <s v="Lungime albie corectată/consolidată=0,9 km;"/>
  </r>
  <r>
    <x v="7552"/>
    <s v="8.30.01"/>
    <m/>
    <m/>
    <s v="CT PR.BAII"/>
    <s v="conform amenajamentelor silvice"/>
    <s v="CLUJ"/>
    <s v="-"/>
    <s v="Tara: România; Judet: CLUJ; -;   -; Nr: -;"/>
    <n v="1987"/>
    <n v="27043"/>
    <n v="12"/>
    <s v="in administrare"/>
    <s v="HG 982/1998;HG 1344/2011;OUG.1 din 04/01/2017;HG.354/18.05.2017;OUG.68 din 06/11/2019;HG.846/08.10.2020"/>
    <s v="imobil"/>
    <s v="Lungime albie corectată/consolidată=0,7 km;"/>
  </r>
  <r>
    <x v="7553"/>
    <s v="8.30.01"/>
    <m/>
    <m/>
    <s v="CT PR.BAII"/>
    <s v="conform amenajamentelor silvice"/>
    <s v="CLUJ"/>
    <s v="-"/>
    <s v="Tara: România; Judet: CLUJ; -;   -; Nr: -;"/>
    <n v="1988"/>
    <n v="12881"/>
    <n v="12"/>
    <s v="in administrare"/>
    <s v="HG 982/1998;HG 1344/2011;OUG.1 din 04/01/2017;HG.354/18.05.2017;OUG.68 din 06/11/2019;HG.846/08.10.2020"/>
    <s v="imobil"/>
    <s v="Lungime albie corectată/consolidată=0,7 km;"/>
  </r>
  <r>
    <x v="7554"/>
    <s v="8.04.04"/>
    <m/>
    <m/>
    <s v="DAF DANCESTI"/>
    <s v="conform amenajamentelor silvice"/>
    <s v="CLUJ"/>
    <s v="-"/>
    <s v="Tara: România; Judet: CLUJ; -;   -; Nr: -;"/>
    <n v="1963"/>
    <n v="5220"/>
    <n v="12"/>
    <s v="in administrare"/>
    <s v="HG 982/1998;; HG 478/ 24-IUN-15;HG.478/24-IUN-15;OUG.1 din 04/01/2017;OUG.68 din 06/11/2019"/>
    <s v="imobil"/>
    <s v="Lungime= Km;Suprafeţe= ha;CF= ;"/>
  </r>
  <r>
    <x v="7555"/>
    <s v="8.04.04"/>
    <m/>
    <m/>
    <s v="DAF VALEA TOMII"/>
    <s v="conform amenajamentelor silvice"/>
    <s v="CLUJ"/>
    <s v="-"/>
    <s v="Tara: România; Judet: CLUJ; -;   -; Nr: -;"/>
    <n v="1982"/>
    <n v="29024"/>
    <n v="12"/>
    <s v="in administrare"/>
    <s v="HG 982/1998;;OUG.1 din 04/01/2017;HG.354/18.05.2017;OUG.68 din 06/11/2019"/>
    <s v="imobil"/>
    <s v="Lungime= Km;Suprafeţe= ha;CF= ;"/>
  </r>
  <r>
    <x v="7556"/>
    <s v="8.04.04"/>
    <m/>
    <m/>
    <s v="DAF VALEA HRAII PRELUNGIRE"/>
    <s v="conform amenajamentelor silvice"/>
    <s v="SĂLAJ"/>
    <s v="-"/>
    <s v="Tara: România; Judet: SĂLAJ; -;   -; Nr: -;"/>
    <n v="1983"/>
    <n v="107275"/>
    <n v="31"/>
    <s v="in administrare"/>
    <s v="HG 982/1998;HG 1344/2011;OUG.1 din 04/01/2017;OUG.68 din 06/11/2019"/>
    <s v="imobil"/>
    <s v="drum auto forestier"/>
  </r>
  <r>
    <x v="7557"/>
    <s v="8.04.04"/>
    <m/>
    <m/>
    <s v="DAF VALEA LESULUI AMENAJARE"/>
    <s v="conform amenajamentelor silvice"/>
    <s v="SĂLAJ"/>
    <s v="-"/>
    <s v="Tara: România; Judet: SĂLAJ; -;   -; Nr: -;"/>
    <n v="1984"/>
    <n v="40164"/>
    <n v="31"/>
    <s v="in administrare"/>
    <s v="HG 982/1998;HG 1344/2011;OUG.1 din 04/01/2017;OUG.68 din 06/11/2019"/>
    <s v="imobil"/>
    <s v="drum auto forestier"/>
  </r>
  <r>
    <x v="7558"/>
    <s v="8.04.04"/>
    <m/>
    <m/>
    <s v="DAF PESTILOR RACOVITA"/>
    <s v="conform amenajamentelor silvice"/>
    <s v="SĂLAJ"/>
    <s v="-"/>
    <s v="Tara: România; Judet: SĂLAJ; -;   -; Nr: -;"/>
    <n v="1981"/>
    <n v="38933"/>
    <n v="31"/>
    <s v="in administrare"/>
    <s v="HG 982/1998;HG 1344/2011;OUG.1 din 04/01/2017;OUG.68 din 06/11/2019"/>
    <s v="imobil"/>
    <s v="drum auto forestier"/>
  </r>
  <r>
    <x v="7559"/>
    <s v="8.04.04"/>
    <m/>
    <m/>
    <s v="D.A.F HUDA MARE KM 7,3"/>
    <s v="conform amenajamentelor silvice"/>
    <s v="CLUJ"/>
    <s v="-"/>
    <s v="Tara: România; Judet: CLUJ; -;   -; Nr: -;"/>
    <n v="1969"/>
    <n v="125467"/>
    <n v="12"/>
    <s v="in administrare"/>
    <s v="HG 982/1998;;OUG.1 din 04/01/2017;OUG.68 din 06/11/2019"/>
    <s v="imobil"/>
    <s v="drum auto forestier"/>
  </r>
  <r>
    <x v="7560"/>
    <s v="8.04.04"/>
    <m/>
    <m/>
    <s v="D.A.F RATOIUL PICIORAGUL KM 5,5"/>
    <s v="conform amenajamentelor silvice"/>
    <s v="CLUJ"/>
    <s v="-"/>
    <s v="Tara: România; Judet: CLUJ; -;   -; Nr: -;"/>
    <n v="1971"/>
    <n v="1539"/>
    <n v="12"/>
    <s v="in administrare"/>
    <s v="HG 982/1998;; HG 478/ 24-IUN-15;HG.478/24-IUN-15;OUG.1 din 04/01/2017;HG.354/18.05.2017;OUG.68 din 06/11/2019"/>
    <s v="imobil"/>
    <s v="Lungime= Km;Suprafeţe= ha;CF= ;"/>
  </r>
  <r>
    <x v="7561"/>
    <s v="8.04.04"/>
    <m/>
    <m/>
    <s v="D.A.F PIRIUL MARE KM 4"/>
    <s v="conform amenajamentelor silvice"/>
    <s v="CLUJ"/>
    <s v="-"/>
    <s v="Tara: România; Judet: CLUJ; -;   -; Nr: -;"/>
    <n v="1975"/>
    <n v="5151"/>
    <n v="12"/>
    <s v="in administrare"/>
    <s v="HG 982/1998;; HG 478/ 24-IUN-15;HG.478/24-IUN-15;OUG.1 din 04/01/2017;HG.354/18.05.2017;OUG.68 din 06/11/2019"/>
    <s v="imobil"/>
    <s v="Lungime= Km;Suprafeţe= ha;CF= ;"/>
  </r>
  <r>
    <x v="7562"/>
    <s v="8.04.04"/>
    <m/>
    <m/>
    <s v="D.A.F VL.IERII BONDUREASA 13.5"/>
    <s v="conform amenajamentelor silvice"/>
    <s v="CLUJ"/>
    <s v="-"/>
    <s v="Tara: România; Judet: CLUJ; -;   -; Nr: -;"/>
    <n v="1973"/>
    <n v="114335"/>
    <n v="12"/>
    <s v="in administrare"/>
    <s v="HG 982/1998;; HG 478/ 24-IUN-15;HG.478/24-IUN-15;OUG.1 din 04/01/2017;HG.354/18.05.2017;OUG.68 din 06/11/2019"/>
    <s v="imobil"/>
    <s v="Lungime= Km;Suprafeţe= ha;CF= ;"/>
  </r>
  <r>
    <x v="7563"/>
    <s v="8.30._"/>
    <m/>
    <m/>
    <s v="BARAJ MERA"/>
    <s v="conform amenajamentelor silvice"/>
    <s v="CLUJ"/>
    <s v="-"/>
    <s v="Tara: România; Judet: CLUJ; -;   -; Nr: -;"/>
    <n v="1958"/>
    <n v="3"/>
    <n v="12"/>
    <s v="in administrare"/>
    <s v="HG 982/1998;;OUG.1 din 04/01/2017;OUG.68 din 06/11/2019"/>
    <s v="imobil"/>
    <s v="lucrari de corectarea torentilor"/>
  </r>
  <r>
    <x v="7564"/>
    <s v="8.30._"/>
    <m/>
    <m/>
    <s v="BARAJ MERA"/>
    <s v="conform amenajamentelor silvice"/>
    <s v="CLUJ"/>
    <s v="-"/>
    <s v="Tara: România; Judet: CLUJ; -;   -; Nr: -;"/>
    <n v="1958"/>
    <n v="8"/>
    <n v="12"/>
    <s v="in administrare"/>
    <s v="HG 982/1998;;OUG.1 din 04/01/2017;OUG.68 din 06/11/2019"/>
    <s v="imobil"/>
    <s v="lucrari de corectarea torentilor"/>
  </r>
  <r>
    <x v="7565"/>
    <s v="8.30.01"/>
    <m/>
    <m/>
    <s v="BARAJE BETON BERIVOI"/>
    <s v="conform amenajamentelor silvice"/>
    <s v="BRAŞOV"/>
    <s v="-"/>
    <s v="Tara: România; Judet: BRAŞOV; -;   -; Nr: -;"/>
    <n v="1987"/>
    <n v="865"/>
    <n v="8"/>
    <s v="in administrare"/>
    <s v="HG 982/1998;;OUG.1 din 04/01/2017;OUG.68 din 06/11/2019;HG.846/08.10.2020"/>
    <s v="imobil"/>
    <s v="Lungime albie corectată/consolidată=0,2 km;"/>
  </r>
  <r>
    <x v="7566"/>
    <s v="8.04.04"/>
    <m/>
    <m/>
    <s v="DRUM FORESTIER CRETUL CU GLODURI"/>
    <s v="conform amenajamentelor silvice"/>
    <s v="BRAŞOV"/>
    <s v="-"/>
    <s v="Tara: România; Judet: BRAŞOV; -;   -; Nr: -;"/>
    <n v="1991"/>
    <n v="68147"/>
    <n v="8"/>
    <s v="in administrare"/>
    <s v="HG 982/1998;;OUG.1 din 04/01/2017;HG.354/18.05.2017;OUG.68 din 06/11/2019"/>
    <s v="imobil"/>
    <s v="Lungime= Km;Suprafeţe= ha;CF= ;"/>
  </r>
  <r>
    <x v="7567"/>
    <s v="8.30.01"/>
    <m/>
    <m/>
    <s v="BARAJE BETON"/>
    <s v="conform amenajamentelor silvice"/>
    <s v="BRAŞOV"/>
    <s v="-"/>
    <s v="Tara: România; Judet: BRAŞOV; -;   -; Nr: -;"/>
    <n v="1994"/>
    <n v="39392"/>
    <n v="8"/>
    <s v="in administrare"/>
    <s v="HG 982/1998;;OUG.1 din 04/01/2017;HG.354/18.05.2017;OUG.68 din 06/11/2019;HG.846/08.10.2020"/>
    <s v="imobil"/>
    <s v="Lungime albie corectată/consolidată=0,1 km;"/>
  </r>
  <r>
    <x v="7568"/>
    <s v="8.30.01"/>
    <m/>
    <m/>
    <s v="TRAVERSE COLMATARE BERIVOI"/>
    <s v="conform amenajamentelor silvice"/>
    <s v="BRAŞOV"/>
    <s v="-"/>
    <s v="Tara: România; Judet: BRAŞOV; -;   -; Nr: -;"/>
    <n v="1987"/>
    <n v="3353"/>
    <n v="8"/>
    <s v="in administrare"/>
    <s v="HG 982/1998;;OUG.1 din 04/01/2017;HG.354/18.05.2017;OUG.68 din 06/11/2019;HG.846/08.10.2020"/>
    <s v="imobil"/>
    <s v="Lungime albie corectată/consolidată=0,9 km;"/>
  </r>
  <r>
    <x v="7569"/>
    <s v="8.30.01"/>
    <m/>
    <m/>
    <s v="CASCADA DEJANI"/>
    <s v="conform amenajamentelor silvice"/>
    <s v="BRAŞOV"/>
    <s v="-"/>
    <s v="Tara: România; Judet: BRAŞOV; -;   -; Nr: -;"/>
    <n v="1981"/>
    <n v="77"/>
    <n v="8"/>
    <s v="in administrare"/>
    <s v="HG 982/1998;;OUG.1 din 04/01/2017;HG.354/18.05.2017;OUG.68 din 06/11/2019;HG.846/08.10.2020"/>
    <s v="imobil"/>
    <s v="Lungime albie corectată/consolidată=0,08 km;"/>
  </r>
  <r>
    <x v="7570"/>
    <s v="8.30.01"/>
    <m/>
    <m/>
    <s v="BARAJ BETON DEJANI"/>
    <s v="conform amenajamentelor silvice"/>
    <s v="BRAŞOV"/>
    <s v="-"/>
    <s v="Tara: România; Judet: BRAŞOV; -;   -; Nr: -;"/>
    <n v="1981"/>
    <n v="1002"/>
    <n v="8"/>
    <s v="in administrare"/>
    <s v="HG 982/1998;;OUG.1 din 04/01/2017;HG.354/18.05.2017;OUG.68 din 06/11/2019;HG.846/08.10.2020"/>
    <s v="imobil"/>
    <s v="Lungime albie corectată/consolidată=0,22 km;"/>
  </r>
  <r>
    <x v="7571"/>
    <s v="8.30._"/>
    <m/>
    <m/>
    <s v="CASCADA DEJANI"/>
    <s v="conform amenajamentelor silvice"/>
    <s v="BRAŞOV"/>
    <s v="-"/>
    <s v="Tara: România; Judet: BRAŞOV; -;   -; Nr: -;"/>
    <n v="1981"/>
    <n v="77"/>
    <n v="8"/>
    <s v="in administrare"/>
    <s v="HG 982/1998;;OUG.1 din 04/01/2017;OUG.68 din 06/11/2019"/>
    <s v="imobil"/>
    <s v="lucrari de corectarea torentilor"/>
  </r>
  <r>
    <x v="7572"/>
    <s v="8.04.04"/>
    <m/>
    <m/>
    <s v="DRUM FORESTIER PIRIUL COMENZII"/>
    <s v="conform amenajamentelor silvice"/>
    <s v="BRAŞOV"/>
    <s v="-"/>
    <s v="Tara: România; Judet: BRAŞOV; -;   -; Nr: -;"/>
    <n v="1974"/>
    <n v="7081"/>
    <n v="8"/>
    <s v="in administrare"/>
    <s v="HG 982/1998;;OUG.1 din 04/01/2017;OUG.68 din 06/11/2019"/>
    <s v="imobil"/>
    <s v="drum auto forestier"/>
  </r>
  <r>
    <x v="7573"/>
    <s v="8.04.04"/>
    <m/>
    <m/>
    <s v="DRUM FORESTIER FINTINEA"/>
    <s v="conform amenajamentelor silvice"/>
    <s v="BRAŞOV"/>
    <s v="-"/>
    <s v="Tara: România; Judet: BRAŞOV; -;   -; Nr: -;"/>
    <n v="1957"/>
    <n v="13415"/>
    <n v="8"/>
    <s v="in administrare"/>
    <s v="HG 982/1998;;OUG.1 din 04/01/2017;OUG.68 din 06/11/2019"/>
    <s v="imobil"/>
    <s v="drum auto forestier"/>
  </r>
  <r>
    <x v="7574"/>
    <s v="8.04.04"/>
    <m/>
    <m/>
    <s v="DRUM FORESTIER RIULET"/>
    <s v="conform amenajamentelor silvice"/>
    <s v="BRAŞOV"/>
    <s v="-"/>
    <s v="Tara: România; Judet: BRAŞOV; -;   -; Nr: -;"/>
    <n v="1961"/>
    <n v="22900"/>
    <n v="8"/>
    <s v="in administrare"/>
    <s v="HG 982/1998;;OUG.1 din 04/01/2017;OUG.68 din 06/11/2019"/>
    <s v="imobil"/>
    <s v="drum auto forestier"/>
  </r>
  <r>
    <x v="7575"/>
    <s v="8.04.04"/>
    <m/>
    <m/>
    <s v="DRUM FORESTIER SARATURI"/>
    <s v="conform amenajamentelor silvice"/>
    <s v="BRAŞOV"/>
    <s v="-"/>
    <s v="Tara: România; Judet: BRAŞOV; -;   -; Nr: -;"/>
    <n v="1980"/>
    <n v="18409"/>
    <n v="8"/>
    <s v="in administrare"/>
    <s v="HG 982/1998;;OUG.1 din 04/01/2017;OUG.68 din 06/11/2019"/>
    <s v="imobil"/>
    <s v="drum auto forestier"/>
  </r>
  <r>
    <x v="7576"/>
    <s v="8.04.04"/>
    <m/>
    <m/>
    <s v="DRUM FORESTIER STRIMBA II"/>
    <s v="conform amenajamentelor silvice"/>
    <s v="BRAŞOV"/>
    <s v="-"/>
    <s v="Tara: România; Judet: BRAŞOV; -;   -; Nr: -;"/>
    <n v="1962"/>
    <n v="1772"/>
    <n v="8"/>
    <s v="in administrare"/>
    <s v="HG 982/1998;;OUG.1 din 04/01/2017;OUG.68 din 06/11/2019"/>
    <s v="imobil"/>
    <s v="drum auto forestier"/>
  </r>
  <r>
    <x v="7577"/>
    <s v="8.04.04"/>
    <m/>
    <m/>
    <s v="DRUM FORESTIER VALEA GARDULUI"/>
    <s v="conform amenajamentelor silvice"/>
    <s v="BRAŞOV"/>
    <s v="-"/>
    <s v="Tara: România; Judet: BRAŞOV; -;   -; Nr: -;"/>
    <n v="1976"/>
    <n v="22261"/>
    <n v="8"/>
    <s v="in administrare"/>
    <s v="HG 982/1998;;OUG.1 din 04/01/2017;OUG.68 din 06/11/2019"/>
    <s v="imobil"/>
    <s v="drum auto forestier"/>
  </r>
  <r>
    <x v="7578"/>
    <s v="8.04.04"/>
    <m/>
    <m/>
    <s v="DRUM FORESTIER BARSA LUI BUCUR I"/>
    <s v="conform amenajamentelor silvice"/>
    <s v="BRAŞOV"/>
    <s v="-"/>
    <s v="Tara: România; Judet: BRAŞOV; -;   -; Nr: -;"/>
    <n v="1971"/>
    <n v="21279"/>
    <n v="8"/>
    <s v="in administrare"/>
    <s v="HG 982/1998;;OUG.1 din 04/01/2017;OUG.68 din 06/11/2019"/>
    <s v="imobil"/>
    <s v="drum auto forestier"/>
  </r>
  <r>
    <x v="7579"/>
    <s v="8.04.04"/>
    <m/>
    <m/>
    <s v="DRUM FORESTIER VALEA PLAIULUI"/>
    <s v="conform amenajamentelor silvice"/>
    <s v="BRAŞOV"/>
    <s v="-"/>
    <s v="Tara: România; Judet: BRAŞOV; -;   -; Nr: -;"/>
    <n v="1971"/>
    <n v="28812"/>
    <n v="8"/>
    <s v="in administrare"/>
    <s v="HG 982/1998;;OUG.1 din 04/01/2017;OUG.68 din 06/11/2019"/>
    <s v="imobil"/>
    <s v="drum auto forestier"/>
  </r>
  <r>
    <x v="7580"/>
    <s v="8.04.04"/>
    <m/>
    <m/>
    <s v="DRUM FORESTIER VALEA SASULUI"/>
    <s v="conform amenajamentelor silvice"/>
    <s v="BRAŞOV"/>
    <s v="-"/>
    <s v="Tara: România; Judet: BRAŞOV; -;   -; Nr: -;"/>
    <n v="1965"/>
    <n v="13887"/>
    <n v="8"/>
    <s v="in administrare"/>
    <s v="HG 982/1998;HG 1344/2011;OUG.1 din 04/01/2017;OUG.68 din 06/11/2019"/>
    <s v="imobil"/>
    <s v="drum auto forestier"/>
  </r>
  <r>
    <x v="7581"/>
    <s v="8.04.04"/>
    <m/>
    <m/>
    <s v="DRUM FORESTIER PIRIUL STINII"/>
    <s v="conform amenajamentelor silvice"/>
    <s v="BRAŞOV"/>
    <s v="-"/>
    <s v="Tara: România; Judet: BRAŞOV; -;   -; Nr: -;"/>
    <n v="1968"/>
    <n v="23928"/>
    <n v="8"/>
    <s v="in administrare"/>
    <s v="HG 982/1998;HG 1344/2011;OUG.1 din 04/01/2017;OUG.68 din 06/11/2019"/>
    <s v="imobil"/>
    <s v="drum auto forestier"/>
  </r>
  <r>
    <x v="7582"/>
    <s v="8.04.04"/>
    <m/>
    <m/>
    <s v="DRUM FORESTIER VLADUSCA"/>
    <s v="conform amenajamentelor silvice"/>
    <s v="BRAŞOV"/>
    <s v="-"/>
    <s v="Tara: România; Judet: BRAŞOV; -;   -; Nr: -;"/>
    <n v="1980"/>
    <n v="14850"/>
    <n v="8"/>
    <s v="in administrare"/>
    <s v="HG 982/1998;;OUG.1 din 04/01/2017;HG.354/18.05.2017;OUG.68 din 06/11/2019"/>
    <s v="imobil"/>
    <s v="Lungime= Km;Suprafeţe= ha;CF= ;"/>
  </r>
  <r>
    <x v="7583"/>
    <s v="8.04.04"/>
    <m/>
    <m/>
    <s v="DRUM FORESTIER ZARNESTI BARC"/>
    <s v="conform amenajamentelor silvice"/>
    <s v="BRAŞOV"/>
    <s v="-"/>
    <s v="Tara: România; Judet: BRAŞOV; -;   -; Nr: -;"/>
    <n v="1972"/>
    <n v="20473"/>
    <n v="8"/>
    <s v="in administrare"/>
    <s v="HG 982/1998;;OUG.1 din 04/01/2017;OUG.68 din 06/11/2019"/>
    <s v="imobil"/>
    <s v="drum auto forestier"/>
  </r>
  <r>
    <x v="7584"/>
    <s v="8.04.04"/>
    <m/>
    <m/>
    <s v="DRUM FORESTIER BARSA BUCUR- PLAIU FOII"/>
    <s v="conform amenajamentelor silvice"/>
    <s v="BRAŞOV"/>
    <s v="-"/>
    <s v="Tara: România; Judet: BRAŞOV; -;   -; Nr: -;"/>
    <n v="1972"/>
    <n v="4195"/>
    <n v="8"/>
    <s v="in administrare"/>
    <s v="HG 982/1998;;OUG.1 din 04/01/2017;OUG.68 din 06/11/2019"/>
    <s v="imobil"/>
    <s v="drum auto forestier"/>
  </r>
  <r>
    <x v="7585"/>
    <s v="8.04.04"/>
    <m/>
    <m/>
    <s v="DRUM FORESTIER BARSA GROSET I"/>
    <s v="conform amenajamentelor silvice"/>
    <s v="BRAŞOV"/>
    <s v="-"/>
    <s v="Tara: România; Judet: BRAŞOV; -;   -; Nr: -;"/>
    <n v="1970"/>
    <n v="16841"/>
    <n v="8"/>
    <s v="in administrare"/>
    <s v="HG 982/1998;;OUG.1 din 04/01/2017;OUG.68 din 06/11/2019"/>
    <s v="imobil"/>
    <s v="drum auto forestier"/>
  </r>
  <r>
    <x v="7586"/>
    <s v="8.04.04"/>
    <m/>
    <m/>
    <s v="DRUM FORESTIER VALEA TAMASULUI"/>
    <s v="conform amenajamentelor silvice"/>
    <s v="BRAŞOV"/>
    <s v="-"/>
    <s v="Tara: România; Judet: BRAŞOV; -;   -; Nr: -;"/>
    <n v="1970"/>
    <n v="7323"/>
    <n v="8"/>
    <s v="in administrare"/>
    <s v="HG 982/1998;;OUG.1 din 04/01/2017;OUG.68 din 06/11/2019"/>
    <s v="imobil"/>
    <s v="drum auto forestier"/>
  </r>
  <r>
    <x v="7587"/>
    <s v="8.04.04"/>
    <m/>
    <m/>
    <s v="DRUM FORESTIER DUCSOARA BRADET"/>
    <s v="conform amenajamentelor silvice"/>
    <s v="BRAŞOV"/>
    <s v="-"/>
    <s v="Tara: România; Judet: BRAŞOV; -;   -; Nr: -;"/>
    <n v="1986"/>
    <n v="123395"/>
    <n v="8"/>
    <s v="in administrare"/>
    <s v="HG 982/1998;HG 1344/2011;OUG.1 din 04/01/2017;OUG.68 din 06/11/2019"/>
    <s v="imobil"/>
    <s v="drum auto forestier"/>
  </r>
  <r>
    <x v="7588"/>
    <s v="8.04.04"/>
    <m/>
    <m/>
    <s v="DRUM FORESTIER SCOMARCEA"/>
    <s v="conform amenajamentelor silvice"/>
    <s v="BRAŞOV"/>
    <s v="-"/>
    <s v="Tara: România; Judet: BRAŞOV; -;   -; Nr: -;"/>
    <n v="1980"/>
    <n v="20008"/>
    <n v="8"/>
    <s v="in administrare"/>
    <s v="HG 982/1998;HG 1344/2011;OUG.1 din 04/01/2017;HG.354/18.05.2017;OUG.68 din 06/11/2019"/>
    <s v="imobil"/>
    <s v="Lungime= Km;Suprafeţe= ha;CF= ;"/>
  </r>
  <r>
    <x v="7589"/>
    <s v="8.04.04"/>
    <m/>
    <m/>
    <s v="DRUM FORESTIER VALEA DRACULUI"/>
    <s v="conform amenajamentelor silvice"/>
    <s v="BRAŞOV"/>
    <s v="-"/>
    <s v="Tara: România; Judet: BRAŞOV; -;   -; Nr: -;"/>
    <n v="1984"/>
    <n v="89842"/>
    <n v="8"/>
    <s v="in administrare"/>
    <s v="HG 982/1998;HG 1344/2011;OUG.1 din 04/01/2017;HG.354/18.05.2017;OUG.68 din 06/11/2019"/>
    <s v="imobil"/>
    <s v="Lungime= Km;Suprafeţe= ha;CF= ;"/>
  </r>
  <r>
    <x v="7590"/>
    <s v="8.04.04"/>
    <m/>
    <m/>
    <s v="DRUM FORESTIER PIRIUL FATACIUNII"/>
    <s v="conform amenajamentelor silvice"/>
    <s v="BRAŞOV"/>
    <s v="-"/>
    <s v="Tara: România; Judet: BRAŞOV; -;   -; Nr: -;"/>
    <n v="1967"/>
    <n v="14761"/>
    <n v="8"/>
    <s v="in administrare"/>
    <s v="HG 982/1998;HG 1344/2011;OUG.1 din 04/01/2017;OUG.68 din 06/11/2019"/>
    <s v="imobil"/>
    <s v="drum auto forestier"/>
  </r>
  <r>
    <x v="7591"/>
    <s v="8.04.04"/>
    <m/>
    <m/>
    <s v="DRUM FORESTIER PIRIUL CETATII"/>
    <s v="conform amenajamentelor silvice"/>
    <s v="BRAŞOV"/>
    <s v="-"/>
    <s v="Tara: România; Judet: BRAŞOV; -;   -; Nr: -;"/>
    <n v="1983"/>
    <n v="11560"/>
    <n v="8"/>
    <s v="in administrare"/>
    <s v="HG 982/1998;HG 1344/2011;OUG.1 din 04/01/2017;HG.354/18.05.2017;OUG.68 din 06/11/2019"/>
    <s v="imobil"/>
    <s v="Lungime= Km;Suprafeţe= ha;CF= ;"/>
  </r>
  <r>
    <x v="7592"/>
    <s v="8.04.04"/>
    <m/>
    <m/>
    <s v="DRUM FORESTIER POLISTOACA VALEA AZZUGII"/>
    <s v="conform amenajamentelor silvice"/>
    <s v="BRAŞOV"/>
    <s v="-"/>
    <s v="Tara: România; Judet: BRAŞOV; -;   -; Nr: -;"/>
    <n v="1986"/>
    <n v="397666"/>
    <n v="8"/>
    <s v="in administrare"/>
    <s v="HG 982/1998;;OUG.1 din 04/01/2017;OUG.68 din 06/11/2019"/>
    <s v="imobil"/>
    <s v="drum auto forestier"/>
  </r>
  <r>
    <x v="7593"/>
    <s v="8.04.04"/>
    <m/>
    <m/>
    <s v="DRUM FORESTIER MUNCIT.CRISTIAN"/>
    <s v="conform amenajamentelor silvice"/>
    <s v="BRAŞOV"/>
    <s v="-"/>
    <s v="Tara: România; Judet: BRAŞOV; -;   -; Nr: -;"/>
    <n v="1969"/>
    <n v="2188"/>
    <n v="8"/>
    <s v="in administrare"/>
    <s v="HG 982/1998;;OUG.1 din 04/01/2017;OUG.68 din 06/11/2019"/>
    <s v="imobil"/>
    <s v="drum auto forestier"/>
  </r>
  <r>
    <x v="7594"/>
    <s v="8.04.04"/>
    <m/>
    <m/>
    <s v="DRUM FORESTIER VALEA CALDARII MAG."/>
    <s v="conform amenajamentelor silvice"/>
    <s v="BRAŞOV"/>
    <s v="-"/>
    <s v="Tara: România; Judet: BRAŞOV; -;   -; Nr: -;"/>
    <n v="1965"/>
    <n v="10005"/>
    <n v="8"/>
    <s v="in administrare"/>
    <s v="HG 982/1998;;OUG.1 din 04/01/2017;OUG.68 din 06/11/2019"/>
    <s v="imobil"/>
    <s v="drum auto forestier"/>
  </r>
  <r>
    <x v="7595"/>
    <s v="8.04.04"/>
    <m/>
    <m/>
    <s v="DRUM FORESTIER VALEA BRADETULUI"/>
    <s v="conform amenajamentelor silvice"/>
    <s v="BRAŞOV"/>
    <s v="-"/>
    <s v="Tara: România; Judet: BRAŞOV; -;   -; Nr: -;"/>
    <n v="1958"/>
    <n v="1094"/>
    <n v="8"/>
    <s v="in administrare"/>
    <s v="HG 982/1998;;OUG.1 din 04/01/2017;OUG.68 din 06/11/2019"/>
    <s v="imobil"/>
    <s v="drum auto forestier"/>
  </r>
  <r>
    <x v="7596"/>
    <s v="8.04.04"/>
    <m/>
    <m/>
    <s v="DRUM FORESTIER VALEA RISNOAVEI"/>
    <s v="conform amenajamentelor silvice"/>
    <s v="BRAŞOV"/>
    <s v="-"/>
    <s v="Tara: România; Judet: BRAŞOV; -;   -; Nr: -;"/>
    <n v="1965"/>
    <n v="10450"/>
    <n v="8"/>
    <s v="in administrare"/>
    <s v="HG 982/1998;;OUG.1 din 04/01/2017;OUG.68 din 06/11/2019"/>
    <s v="imobil"/>
    <s v="drum auto forestier"/>
  </r>
  <r>
    <x v="7597"/>
    <s v="8.04.04"/>
    <m/>
    <m/>
    <s v="DRUM FORESTIER RACHITEAUA"/>
    <s v="conform amenajamentelor silvice"/>
    <s v="BRAŞOV"/>
    <s v="-"/>
    <s v="Tara: România; Judet: BRAŞOV; -;   -; Nr: -;"/>
    <n v="1991"/>
    <n v="32173"/>
    <n v="8"/>
    <s v="in administrare"/>
    <s v="HG 982/1998;;OUG.1 din 04/01/2017;OUG.68 din 06/11/2019"/>
    <s v="imobil"/>
    <s v="drum auto forestier"/>
  </r>
  <r>
    <x v="7598"/>
    <s v="8.04.04"/>
    <m/>
    <m/>
    <s v="DRUM FORESTIER VALEA BRINCI"/>
    <s v="conform amenajamentelor silvice"/>
    <s v="BRAŞOV"/>
    <s v="-"/>
    <s v="Tara: România; Judet: BRAŞOV; -;   -; Nr: -;"/>
    <n v="1985"/>
    <n v="19629"/>
    <n v="8"/>
    <s v="in administrare"/>
    <s v="HG 982/1998;;OUG.1 din 04/01/2017;OUG.68 din 06/11/2019"/>
    <s v="imobil"/>
    <s v="drum auto forestier"/>
  </r>
  <r>
    <x v="7599"/>
    <s v="8.04.04"/>
    <m/>
    <m/>
    <s v="DRUM FORESTIER SIPOAIA"/>
    <s v="conform amenajamentelor silvice"/>
    <s v="BRAŞOV"/>
    <s v="-"/>
    <s v="Tara: România; Judet: BRAŞOV; -;   -; Nr: -;"/>
    <n v="1969"/>
    <n v="1253"/>
    <n v="8"/>
    <s v="in administrare"/>
    <s v="HG 982/1998;;OUG.1 din 04/01/2017;OUG.68 din 06/11/2019"/>
    <s v="imobil"/>
    <s v="drum auto forestier"/>
  </r>
  <r>
    <x v="7600"/>
    <s v="8.04.04"/>
    <m/>
    <m/>
    <s v="DRUM FORESTIER TIMIS SEC MARE"/>
    <s v="conform amenajamentelor silvice"/>
    <s v="BRAŞOV"/>
    <s v="-"/>
    <s v="Tara: România; Judet: BRAŞOV; -;   -; Nr: -;"/>
    <n v="1968"/>
    <n v="10953"/>
    <n v="8"/>
    <s v="in administrare"/>
    <s v="HG 982/1998;;OUG.1 din 04/01/2017;OUG.68 din 06/11/2019"/>
    <s v="imobil"/>
    <s v="drum auto forestier"/>
  </r>
  <r>
    <x v="7601"/>
    <s v="8.04.04"/>
    <m/>
    <m/>
    <s v="DRUM FORESTIER TOCILITA"/>
    <s v="conform amenajamentelor silvice"/>
    <s v="BRAŞOV"/>
    <s v="-"/>
    <s v="Tara: România; Judet: BRAŞOV; -;   -; Nr: -;"/>
    <n v="1980"/>
    <n v="12080"/>
    <n v="8"/>
    <s v="in administrare"/>
    <s v="HG 982/1998;;OUG.1 din 04/01/2017;OUG.68 din 06/11/2019"/>
    <s v="imobil"/>
    <s v="drum auto forestier"/>
  </r>
  <r>
    <x v="7602"/>
    <s v="8.04.04"/>
    <m/>
    <m/>
    <s v="DRUM FORESTIER PANICER II"/>
    <s v="conform amenajamentelor silvice"/>
    <s v="BRAŞOV"/>
    <s v="-"/>
    <s v="Tara: România; Judet: BRAŞOV; -;   -; Nr: -;"/>
    <n v="1984"/>
    <n v="46294"/>
    <n v="8"/>
    <s v="in administrare"/>
    <s v="HG 982/1998;;OUG.1 din 04/01/2017;OUG.68 din 06/11/2019"/>
    <s v="imobil"/>
    <s v="drum auto forestier"/>
  </r>
  <r>
    <x v="7603"/>
    <s v="8.04.04"/>
    <m/>
    <m/>
    <s v="DRUM FORESTIER PANICER III"/>
    <s v="conform amenajamentelor silvice"/>
    <s v="BRAŞOV"/>
    <s v="-"/>
    <s v="Tara: România; Judet: BRAŞOV; -;   -; Nr: -;"/>
    <n v="1986"/>
    <n v="94595"/>
    <n v="8"/>
    <s v="in administrare"/>
    <s v="HG 982/1998;;OUG.1 din 04/01/2017;OUG.68 din 06/11/2019"/>
    <s v="imobil"/>
    <s v="drum auto forestier"/>
  </r>
  <r>
    <x v="7604"/>
    <s v="8.04.04"/>
    <m/>
    <m/>
    <s v="DRUM FORESTIER MOECELUL CALD"/>
    <s v="conform amenajamentelor silvice"/>
    <s v="BRAŞOV"/>
    <s v="-"/>
    <s v="Tara: România; Judet: BRAŞOV; -;   -; Nr: -;"/>
    <n v="1963"/>
    <n v="2194"/>
    <n v="8"/>
    <s v="in administrare"/>
    <s v="HG 982/1998;;OUG.1 din 04/01/2017;HG.354/18.05.2017;OUG.68 din 06/11/2019"/>
    <s v="imobil"/>
    <s v="Lungime= Km;Suprafeţe= ha;CF= ;"/>
  </r>
  <r>
    <x v="7605"/>
    <s v="8.04.04"/>
    <m/>
    <m/>
    <s v="DRUM FORESTIER VALEA LUNGA"/>
    <s v="conform amenajamentelor silvice"/>
    <s v="BRAŞOV"/>
    <s v="-"/>
    <s v="Tara: România; Judet: BRAŞOV; -;   -; Nr: -;"/>
    <n v="1963"/>
    <n v="2128"/>
    <n v="8"/>
    <s v="in administrare"/>
    <s v="HG 982/1998;;OUG.1 din 04/01/2017;OUG.68 din 06/11/2019"/>
    <s v="imobil"/>
    <s v="drum auto forestier"/>
  </r>
  <r>
    <x v="7606"/>
    <s v="8.04.04"/>
    <m/>
    <m/>
    <s v="DRUM FORESTIER TURZUN"/>
    <s v="conform amenajamentelor silvice"/>
    <s v="BRAŞOV"/>
    <s v="-"/>
    <s v="Tara: România; Judet: BRAŞOV; -;   -; Nr: -;"/>
    <n v="1986"/>
    <n v="10691"/>
    <n v="8"/>
    <s v="in administrare"/>
    <s v="HG 982/1998;;OUG.1 din 04/01/2017;HG.354/18.05.2017;OUG.68 din 06/11/2019"/>
    <s v="imobil"/>
    <s v="Lungime= Km;Suprafeţe= ha;CF= ;"/>
  </r>
  <r>
    <x v="7607"/>
    <s v="8.04.04"/>
    <m/>
    <m/>
    <s v="DRUM FORESTIER CINEPII FUNDATURA"/>
    <s v="conform amenajamentelor silvice"/>
    <s v="BRAŞOV"/>
    <s v="-"/>
    <s v="Tara: România; Judet: BRAŞOV; -;   -; Nr: -;"/>
    <n v="1980"/>
    <n v="37591"/>
    <n v="8"/>
    <s v="in administrare"/>
    <s v="HG 982/1998;;OUG.1 din 04/01/2017;OUG.68 din 06/11/2019"/>
    <s v="imobil"/>
    <s v="drum auto forestier"/>
  </r>
  <r>
    <x v="7608"/>
    <s v="8.04.04"/>
    <m/>
    <m/>
    <s v="DRUM FORESTIER FAGU MIC"/>
    <s v="conform amenajamentelor silvice"/>
    <s v="BRAŞOV"/>
    <s v="-"/>
    <s v="Tara: România; Judet: BRAŞOV; -;   -; Nr: -;"/>
    <n v="1986"/>
    <n v="28967"/>
    <n v="8"/>
    <s v="in administrare"/>
    <s v="HG 982/1998;;OUG.1 din 04/01/2017;OUG.68 din 06/11/2019"/>
    <s v="imobil"/>
    <s v="drum auto forestier"/>
  </r>
  <r>
    <x v="7609"/>
    <s v="8.04.04"/>
    <m/>
    <m/>
    <s v="DRUM FORESTIER ZEIFEN CREMENII 1"/>
    <s v="conform amenajamentelor silvice"/>
    <s v="BRAŞOV"/>
    <s v="-"/>
    <s v="Tara: România; Judet: BRAŞOV; -;   -; Nr: -;"/>
    <n v="1993"/>
    <n v="470016"/>
    <n v="8"/>
    <s v="in administrare"/>
    <s v="HG 982/1998;;OUG.1 din 04/01/2017;OUG.68 din 06/11/2019"/>
    <s v="imobil"/>
    <s v="drum auto forestier"/>
  </r>
  <r>
    <x v="7610"/>
    <s v="8.04.04"/>
    <m/>
    <m/>
    <s v="DRUM FORESTIER PIRIUL SCURT"/>
    <s v="conform amenajamentelor silvice"/>
    <s v="BRAŞOV"/>
    <s v="-"/>
    <s v="Tara: România; Judet: BRAŞOV; -;   -; Nr: -;"/>
    <n v="1967"/>
    <n v="2820"/>
    <n v="8"/>
    <s v="in administrare"/>
    <s v="HG 982/1998;;OUG.1 din 04/01/2017;OUG.68 din 06/11/2019"/>
    <s v="imobil"/>
    <s v="drum auto forestier"/>
  </r>
  <r>
    <x v="7611"/>
    <s v="8.04.04"/>
    <m/>
    <m/>
    <s v="DRUM FORESTIER UCEA MARE II"/>
    <s v="conform amenajamentelor silvice"/>
    <s v="BRAŞOV"/>
    <s v="-"/>
    <s v="Tara: România; Judet: BRAŞOV; -;   -; Nr: -;"/>
    <n v="1988"/>
    <n v="2237"/>
    <n v="8"/>
    <s v="in administrare"/>
    <s v="HG 982/1998;;OUG.1 din 04/01/2017;OUG.68 din 06/11/2019"/>
    <s v="imobil"/>
    <s v="drum auto forestier"/>
  </r>
  <r>
    <x v="7612"/>
    <s v="8.04.04"/>
    <m/>
    <m/>
    <s v="DRUM FORESTIER PIRIUL NEACSULUI"/>
    <s v="conform amenajamentelor silvice"/>
    <s v="BRAŞOV"/>
    <s v="-"/>
    <s v="Tara: România; Judet: BRAŞOV; -;   -; Nr: -;"/>
    <n v="1985"/>
    <n v="11092"/>
    <n v="8"/>
    <s v="in administrare"/>
    <s v="HG 982/1998;;OUG.1 din 04/01/2017;OUG.68 din 06/11/2019"/>
    <s v="imobil"/>
    <s v="drum auto forestier"/>
  </r>
  <r>
    <x v="7613"/>
    <s v="8.04.04"/>
    <m/>
    <m/>
    <s v="DRUM FORESTIER HODOVINA I"/>
    <s v="conform amenajamentelor silvice"/>
    <s v="BRAŞOV"/>
    <s v="-"/>
    <s v="Tara: România; Judet: BRAŞOV; -;   -; Nr: -;"/>
    <n v="1986"/>
    <n v="19713"/>
    <n v="8"/>
    <s v="in administrare"/>
    <s v="HG 982/1998;;OUG.1 din 04/01/2017;OUG.68 din 06/11/2019"/>
    <s v="imobil"/>
    <s v="drum auto forestier"/>
  </r>
  <r>
    <x v="7614"/>
    <s v="8.04.04"/>
    <m/>
    <m/>
    <s v="DRUM FORESTIER STRIMBA"/>
    <s v="conform amenajamentelor silvice"/>
    <s v="BRAŞOV"/>
    <s v="-"/>
    <s v="Tara: România; Judet: BRAŞOV; -;   -; Nr: -;"/>
    <n v="1967"/>
    <n v="11803"/>
    <n v="8"/>
    <s v="in administrare"/>
    <s v="HG 982/1998;;OUG.1 din 04/01/2017;OUG.68 din 06/11/2019"/>
    <s v="imobil"/>
    <s v="drum auto forestier"/>
  </r>
  <r>
    <x v="7615"/>
    <s v="8.04.04"/>
    <m/>
    <m/>
    <s v="DRUM FORESTIER FRUMOASA MARACINI II"/>
    <s v="conform amenajamentelor silvice"/>
    <s v="BRAŞOV"/>
    <s v="-"/>
    <s v="Tara: România; Judet: BRAŞOV; -;   -; Nr: -;"/>
    <n v="1981"/>
    <n v="5505"/>
    <n v="8"/>
    <s v="in administrare"/>
    <s v="HG 982/1998;;OUG.1 din 04/01/2017;OUG.68 din 06/11/2019"/>
    <s v="imobil"/>
    <s v="drum auto forestier"/>
  </r>
  <r>
    <x v="7616"/>
    <s v="8.04.04"/>
    <m/>
    <m/>
    <s v="DRUM FORESTIER CURTU MARE"/>
    <s v="conform amenajamentelor silvice"/>
    <s v="BRAŞOV"/>
    <s v="-"/>
    <s v="Tara: România; Judet: BRAŞOV; -;   -; Nr: -;"/>
    <n v="1982"/>
    <n v="17224"/>
    <n v="8"/>
    <s v="in administrare"/>
    <s v="HG 982/1998;;OUG.1 din 04/01/2017;OUG.68 din 06/11/2019"/>
    <s v="imobil"/>
    <s v="drum auto forestier"/>
  </r>
  <r>
    <x v="7617"/>
    <s v="8.04.04"/>
    <m/>
    <m/>
    <s v="DRUM FORESTIER SIDERIAS PRELUNGIRE"/>
    <s v="conform amenajamentelor silvice"/>
    <s v="BRAŞOV"/>
    <s v="-"/>
    <s v="Tara: România; Judet: BRAŞOV; -;   -; Nr: -;"/>
    <n v="1969"/>
    <n v="5522"/>
    <n v="8"/>
    <s v="in administrare"/>
    <s v="HG 982/1998;;OUG.1 din 04/01/2017;OUG.68 din 06/11/2019"/>
    <s v="imobil"/>
    <s v="drum auto forestier"/>
  </r>
  <r>
    <x v="7618"/>
    <s v="8.04.04"/>
    <m/>
    <m/>
    <s v="DRUM FORESTIER ROGOAZA"/>
    <s v="conform amenajamentelor silvice"/>
    <s v="BRAŞOV"/>
    <s v="-"/>
    <s v="Tara: România; Judet: BRAŞOV; -;   -; Nr: -;"/>
    <n v="1981"/>
    <n v="13454"/>
    <n v="8"/>
    <s v="in administrare"/>
    <s v="HG 982/1998;;OUG.1 din 04/01/2017;OUG.68 din 06/11/2019"/>
    <s v="imobil"/>
    <s v="drum auto forestier"/>
  </r>
  <r>
    <x v="7619"/>
    <s v="8.04.04"/>
    <m/>
    <m/>
    <s v="DRUM FORESTIER VALEA PRUNULUI"/>
    <s v="conform amenajamentelor silvice"/>
    <s v="BRAŞOV"/>
    <s v="-"/>
    <s v="Tara: România; Judet: BRAŞOV; -;   -; Nr: -;"/>
    <n v="1968"/>
    <n v="967"/>
    <n v="8"/>
    <s v="in administrare"/>
    <s v="HG 982/1998;;OUG.1 din 04/01/2017;OUG.68 din 06/11/2019"/>
    <s v="imobil"/>
    <s v="drum auto forestier"/>
  </r>
  <r>
    <x v="7620"/>
    <s v="8.04.04"/>
    <m/>
    <m/>
    <s v="DRUM FORESTIER TRESTIOARA"/>
    <s v="conform amenajamentelor silvice"/>
    <s v="BRAŞOV"/>
    <s v="-"/>
    <s v="Tara: România; Judet: BRAŞOV; -;   -; Nr: -;"/>
    <n v="1971"/>
    <n v="7163"/>
    <n v="8"/>
    <s v="in administrare"/>
    <s v="HG 982/1998;;OUG.1 din 04/01/2017;OUG.68 din 06/11/2019"/>
    <s v="imobil"/>
    <s v="drum auto forestier"/>
  </r>
  <r>
    <x v="7621"/>
    <s v="8.04.04"/>
    <m/>
    <m/>
    <s v="DR FOREST PARIUL CORBILOR II 1.0"/>
    <s v="conform amenajamentelor silvice"/>
    <s v="BRAŞOV"/>
    <s v="-"/>
    <s v="Tara: România; Judet: BRAŞOV; -;   -; Nr: -;"/>
    <n v="1984"/>
    <n v="5963"/>
    <n v="8"/>
    <s v="in administrare"/>
    <s v="HG 982/1998;;OUG.1 din 04/01/2017;OUG.68 din 06/11/2019"/>
    <s v="imobil"/>
    <s v="drum auto forestier"/>
  </r>
  <r>
    <x v="7622"/>
    <s v="8.04.04"/>
    <m/>
    <m/>
    <s v="DRUM FORESTIER VALEA CRACIUN"/>
    <s v="conform amenajamentelor silvice"/>
    <s v="BRAŞOV"/>
    <s v="-"/>
    <s v="Tara: România; Judet: BRAŞOV; -;   -; Nr: -;"/>
    <n v="1958"/>
    <n v="569"/>
    <n v="8"/>
    <s v="in administrare"/>
    <s v="HG 982/1998;;OUG.1 din 04/01/2017;OUG.68 din 06/11/2019"/>
    <s v="imobil"/>
    <s v="drum auto forestier"/>
  </r>
  <r>
    <x v="7623"/>
    <s v="8.04.04"/>
    <m/>
    <m/>
    <s v="DRUM FORESTIER HOPSEGHI"/>
    <s v="conform amenajamentelor silvice"/>
    <s v="BRAŞOV"/>
    <s v="-"/>
    <s v="Tara: România; Judet: BRAŞOV; -;   -; Nr: -;"/>
    <n v="1980"/>
    <n v="3326"/>
    <n v="8"/>
    <s v="in administrare"/>
    <s v="HG 982/1998;;OUG.1 din 04/01/2017;OUG.68 din 06/11/2019"/>
    <s v="imobil"/>
    <s v="drum auto forestier"/>
  </r>
  <r>
    <x v="7624"/>
    <s v="8.04.04"/>
    <m/>
    <m/>
    <s v="DRUM FORESTIER PARAUL LUI VLAD"/>
    <s v="conform amenajamentelor silvice"/>
    <s v="BRAŞOV"/>
    <s v="-"/>
    <s v="Tara: România; Judet: BRAŞOV; -;   -; Nr: -;"/>
    <n v="1982"/>
    <n v="1658"/>
    <n v="8"/>
    <s v="in administrare"/>
    <s v="HG 982/1998;;OUG.1 din 04/01/2017;OUG.68 din 06/11/2019"/>
    <s v="imobil"/>
    <s v="drum auto forestier"/>
  </r>
  <r>
    <x v="7625"/>
    <s v="8.04.04"/>
    <m/>
    <m/>
    <s v="DRUM FORESTIER PARIUL CU BOLOVANI"/>
    <s v="conform amenajamentelor silvice"/>
    <s v="BRAŞOV"/>
    <s v="-"/>
    <s v="Tara: România; Judet: BRAŞOV; -;   -; Nr: -;"/>
    <n v="1981"/>
    <n v="5220"/>
    <n v="8"/>
    <s v="in administrare"/>
    <s v="HG 982/1998;;OUG.1 din 04/01/2017;HG.354/18.05.2017;OUG.68 din 06/11/2019"/>
    <s v="imobil"/>
    <s v="Lungime= Km;Suprafeţe= ha;CF= ;"/>
  </r>
  <r>
    <x v="7626"/>
    <s v="8.04.04"/>
    <m/>
    <m/>
    <s v="DRUM FORESTIER VALEA CALDA -GEAMANA"/>
    <s v="conform amenajamentelor silvice"/>
    <s v="BRAŞOV"/>
    <s v="-"/>
    <s v="Tara: România; Judet: BRAŞOV; -;   -; Nr: -;"/>
    <n v="1971"/>
    <n v="7175"/>
    <n v="8"/>
    <s v="in administrare"/>
    <s v="HG 982/1998;;OUG.1 din 04/01/2017;OUG.68 din 06/11/2019"/>
    <s v="imobil"/>
    <s v="drum auto forestier"/>
  </r>
  <r>
    <x v="7627"/>
    <s v="8.04.04"/>
    <m/>
    <m/>
    <s v="DR FOREST PARAUL MESEI 2.5 KM"/>
    <s v="conform amenajamentelor silvice"/>
    <s v="BRAŞOV"/>
    <s v="-"/>
    <s v="Tara: România; Judet: BRAŞOV; -;   -; Nr: -;"/>
    <n v="1977"/>
    <n v="12814"/>
    <n v="8"/>
    <s v="in administrare"/>
    <s v="HG 982/1998;;OUG.1 din 04/01/2017;OUG.68 din 06/11/2019"/>
    <s v="imobil"/>
    <s v="drum auto forestier"/>
  </r>
  <r>
    <x v="7628"/>
    <s v="8.04.04"/>
    <m/>
    <m/>
    <s v="DR FOREST REMETEA VAROS 1.7 KM"/>
    <s v="conform amenajamentelor silvice"/>
    <s v="BRAŞOV"/>
    <s v="-"/>
    <s v="Tara: România; Judet: BRAŞOV; -;   -; Nr: -;"/>
    <n v="1981"/>
    <n v="19319"/>
    <n v="8"/>
    <s v="in administrare"/>
    <s v="HG 982/1998;;OUG.1 din 04/01/2017;OUG.68 din 06/11/2019"/>
    <s v="imobil"/>
    <s v="drum auto forestier"/>
  </r>
  <r>
    <x v="7629"/>
    <s v="8.04.04"/>
    <m/>
    <m/>
    <s v="DR FOREST DOPCA VALEA MARE 6.0 K"/>
    <s v="conform amenajamentelor silvice"/>
    <s v="BRAŞOV"/>
    <s v="-"/>
    <s v="Tara: România; Judet: BRAŞOV; -;   -; Nr: -;"/>
    <n v="1959"/>
    <n v="31741"/>
    <n v="8"/>
    <s v="in administrare"/>
    <s v="HG 982/1998;;OUG.1 din 04/01/2017;OUG.68 din 06/11/2019"/>
    <s v="imobil"/>
    <s v="drum auto forestier"/>
  </r>
  <r>
    <x v="7630"/>
    <s v="8.04.04"/>
    <m/>
    <m/>
    <s v="DR FOREST VALEA BARAULUI 4.1 KM"/>
    <s v="conform amenajamentelor silvice"/>
    <s v="BRAŞOV"/>
    <s v="-"/>
    <s v="Tara: România; Judet: BRAŞOV; -;   -; Nr: -;"/>
    <n v="1967"/>
    <n v="24365"/>
    <n v="8"/>
    <s v="in administrare"/>
    <s v="HG 982/1998;;OUG.1 din 04/01/2017;OUG.68 din 06/11/2019"/>
    <s v="imobil"/>
    <s v="drum auto forestier"/>
  </r>
  <r>
    <x v="7631"/>
    <s v="8.04.04"/>
    <m/>
    <m/>
    <s v="DR FOREST CETATELE I 2.5 KM"/>
    <s v="conform amenajamentelor silvice"/>
    <s v="BRAŞOV"/>
    <s v="-"/>
    <s v="Tara: România; Judet: BRAŞOV; -;   -; Nr: -;"/>
    <n v="1980"/>
    <n v="3150"/>
    <n v="8"/>
    <s v="in administrare"/>
    <s v="HG 982/1998;;OUG.1 din 04/01/2017;HG.354/18.05.2017;OUG.68 din 06/11/2019"/>
    <s v="imobil"/>
    <s v="Lungime= Km;Suprafeţe= ha;CF= ;"/>
  </r>
  <r>
    <x v="7632"/>
    <s v="8.04.04"/>
    <m/>
    <m/>
    <s v="DR FOREST V TRSTIEI HARHAM 3.7 K"/>
    <s v="conform amenajamentelor silvice"/>
    <s v="BRAŞOV"/>
    <s v="-"/>
    <s v="Tara: România; Judet: BRAŞOV; -;   -; Nr: -;"/>
    <n v="1980"/>
    <n v="27331"/>
    <n v="8"/>
    <s v="in administrare"/>
    <s v="HG 982/1998;;OUG.1 din 04/01/2017;OUG.68 din 06/11/2019"/>
    <s v="imobil"/>
    <s v="drum auto forestier"/>
  </r>
  <r>
    <x v="7633"/>
    <s v="8.04.04"/>
    <m/>
    <m/>
    <s v="DRUM FORESTIER GIRBOVA 1.3 KM"/>
    <s v="conform amenajamentelor silvice"/>
    <s v="BRAŞOV"/>
    <s v="-"/>
    <s v="Tara: România; Judet: BRAŞOV; -;   -; Nr: -;"/>
    <n v="1970"/>
    <n v="7917"/>
    <n v="8"/>
    <s v="in administrare"/>
    <s v="HG 982/1998;;OUG.1 din 04/01/2017;OUG.68 din 06/11/2019"/>
    <s v="imobil"/>
    <s v="drum auto forestier"/>
  </r>
  <r>
    <x v="7634"/>
    <s v="8.30._"/>
    <m/>
    <m/>
    <s v="DRUM ACCES"/>
    <s v="conform amenajamentelor silvice"/>
    <s v="BISTRIŢA-NĂSĂUD"/>
    <s v="-"/>
    <s v="Tara: România; Judet: BISTRIŢA-NĂSĂUD; -;   -; Nr: -;"/>
    <n v="1986"/>
    <n v="30448"/>
    <n v="6"/>
    <s v="in administrare"/>
    <s v="HG 982/1998;;OUG.1 din 04/01/2017;HG.354/18.05.2017;OUG.68 din 06/11/2019"/>
    <s v="imobil"/>
    <s v="Denumire= ;"/>
  </r>
  <r>
    <x v="7635"/>
    <s v="8.30._"/>
    <m/>
    <m/>
    <s v="CARBUNARI"/>
    <s v="conform amenajamentelor silvice"/>
    <s v="BISTRIŢA-NĂSĂUD"/>
    <s v="-"/>
    <s v="Tara: România; Judet: BISTRIŢA-NĂSĂUD; -;   -; Nr: -;"/>
    <n v="1980"/>
    <n v="3823"/>
    <n v="6"/>
    <s v="in administrare"/>
    <s v="HG 982/1998;;OUG.1 din 04/01/2017;HG.354/18.05.2017;OUG.68 din 06/11/2019"/>
    <s v="imobil"/>
    <s v="Denumire= ;"/>
  </r>
  <r>
    <x v="7636"/>
    <s v="8.04.04"/>
    <m/>
    <m/>
    <s v="DRUM FORESTIER COMANA 11.6 KM"/>
    <s v="conform amenajamentelor silvice"/>
    <s v="BRAŞOV"/>
    <s v="-"/>
    <s v="Tara: România; Judet: BRAŞOV; -;   -; Nr: -;"/>
    <n v="1957"/>
    <n v="87646"/>
    <n v="8"/>
    <s v="in administrare"/>
    <s v="HG 982/1998;HG 1344/2011;OUG.1 din 04/01/2017;OUG.68 din 06/11/2019"/>
    <s v="imobil"/>
    <s v="drum auto forestier"/>
  </r>
  <r>
    <x v="7637"/>
    <s v="8.30._"/>
    <m/>
    <m/>
    <s v="SARCER"/>
    <s v="conform amenajamentelor silvice"/>
    <s v="BISTRIŢA-NĂSĂUD"/>
    <s v="-"/>
    <s v="Tara: România; Judet: BISTRIŢA-NĂSĂUD; -;   -; Nr: -;"/>
    <n v="1975"/>
    <n v="6435"/>
    <n v="6"/>
    <s v="in administrare"/>
    <s v="HG 982/1998;;OUG.1 din 04/01/2017;HG.354/18.05.2017;OUG.68 din 06/11/2019"/>
    <s v="imobil"/>
    <s v="Denumire= ;"/>
  </r>
  <r>
    <x v="7638"/>
    <s v="8.30._"/>
    <m/>
    <m/>
    <s v="BULEU"/>
    <s v="conform amenajamentelor silvice"/>
    <s v="BISTRIŢA-NĂSĂUD"/>
    <s v="-"/>
    <s v="Tara: România; Judet: BISTRIŢA-NĂSĂUD; -;   -; Nr: -;"/>
    <n v="1982"/>
    <n v="11647"/>
    <n v="6"/>
    <s v="in administrare"/>
    <s v="HG 982/1998;;OUG.1 din 04/01/2017;HG.354/18.05.2017;OUG.68 din 06/11/2019"/>
    <s v="imobil"/>
    <s v="Denumire= ;"/>
  </r>
  <r>
    <x v="7639"/>
    <s v="8.30._"/>
    <m/>
    <m/>
    <s v="ILIUTA CALULUI"/>
    <s v="conform amenajamentelor silvice"/>
    <s v="BISTRIŢA-NĂSĂUD"/>
    <s v="-"/>
    <s v="Tara: România; Judet: BISTRIŢA-NĂSĂUD; -;   -; Nr: -;"/>
    <n v="1972"/>
    <n v="18892"/>
    <n v="6"/>
    <s v="in administrare"/>
    <s v="HG 982/1998;;OUG.1 din 04/01/2017;HG.354/18.05.2017;OUG.68 din 06/11/2019"/>
    <s v="imobil"/>
    <s v="Denumire= ;"/>
  </r>
  <r>
    <x v="7640"/>
    <s v="8.30._"/>
    <m/>
    <m/>
    <s v="CUCUREASA - CARTIBAV"/>
    <s v="conform amenajamentelor silvice"/>
    <s v="BISTRIŢA-NĂSĂUD"/>
    <s v="-"/>
    <s v="Tara: România; Judet: BISTRIŢA-NĂSĂUD; -;   -; Nr: -;"/>
    <n v="1969"/>
    <n v="1608"/>
    <n v="6"/>
    <s v="in administrare"/>
    <s v="HG 982/1998;;OUG.1 din 04/01/2017;HG.354/18.05.2017;OUG.68 din 06/11/2019"/>
    <s v="imobil"/>
    <s v="Denumire= ;"/>
  </r>
  <r>
    <x v="7641"/>
    <s v="8.30._"/>
    <m/>
    <m/>
    <s v="CUCUREASA -RAMIFIC"/>
    <s v="conform amenajamentelor silvice"/>
    <s v="BISTRIŢA-NĂSĂUD"/>
    <s v="-"/>
    <s v="Tara: România; Judet: BISTRIŢA-NĂSĂUD; -;   -; Nr: -;"/>
    <n v="1972"/>
    <n v="1328"/>
    <n v="6"/>
    <s v="in administrare"/>
    <s v="HG 982/1998;;OUG.1 din 04/01/2017;HG.354/18.05.2017;OUG.68 din 06/11/2019"/>
    <s v="imobil"/>
    <s v="Denumire= ;"/>
  </r>
  <r>
    <x v="7642"/>
    <s v="8.30._"/>
    <m/>
    <m/>
    <s v="PARAUL LUI PUSCA"/>
    <s v="conform amenajamentelor silvice"/>
    <s v="BISTRIŢA-NĂSĂUD"/>
    <s v="-"/>
    <s v="Tara: România; Judet: BISTRIŢA-NĂSĂUD; -;   -; Nr: -;"/>
    <n v="1974"/>
    <n v="898"/>
    <n v="6"/>
    <s v="in administrare"/>
    <s v="HG 982/1998;;OUG.1 din 04/01/2017;HG.354/18.05.2017;OUG.68 din 06/11/2019"/>
    <s v="imobil"/>
    <s v="Denumire= ;"/>
  </r>
  <r>
    <x v="7643"/>
    <s v="8.30._"/>
    <m/>
    <m/>
    <s v="GERSA"/>
    <s v="conform amenajamentelor silvice"/>
    <s v="BISTRIŢA-NĂSĂUD"/>
    <s v="-"/>
    <s v="Tara: România; Judet: BISTRIŢA-NĂSĂUD; -;   -; Nr: -;"/>
    <n v="1963"/>
    <n v="3481"/>
    <n v="6"/>
    <s v="in administrare"/>
    <s v="HG 982/1998;;OUG.1 din 04/01/2017;OUG.68 din 06/11/2019"/>
    <s v="imobil"/>
    <s v="lucrari de corectarea torentilor"/>
  </r>
  <r>
    <x v="7644"/>
    <s v="8.30._"/>
    <m/>
    <m/>
    <s v="SCARICELE"/>
    <s v="conform amenajamentelor silvice"/>
    <s v="BISTRIŢA-NĂSĂUD"/>
    <s v="-"/>
    <s v="Tara: România; Judet: BISTRIŢA-NĂSĂUD; -;   -; Nr: -;"/>
    <n v="1980"/>
    <n v="6735"/>
    <n v="6"/>
    <s v="in administrare"/>
    <s v="HG 982/1998;;OUG.1 din 04/01/2017;HG.354/18.05.2017;OUG.68 din 06/11/2019"/>
    <s v="imobil"/>
    <s v="Denumire= ;"/>
  </r>
  <r>
    <x v="7645"/>
    <s v="8.30._"/>
    <m/>
    <m/>
    <s v="HUTASU"/>
    <s v="conform amenajamentelor silvice"/>
    <s v="BISTRIŢA-NĂSĂUD"/>
    <s v="-"/>
    <s v="Tara: România; Judet: BISTRIŢA-NĂSĂUD; -;   -; Nr: -;"/>
    <n v="1984"/>
    <n v="8532"/>
    <n v="6"/>
    <s v="in administrare"/>
    <s v="HG 982/1998;;OUG.1 din 04/01/2017;HG.354/18.05.2017;OUG.68 din 06/11/2019"/>
    <s v="imobil"/>
    <s v="Denumire= ;"/>
  </r>
  <r>
    <x v="7646"/>
    <s v="8.30._"/>
    <m/>
    <m/>
    <s v="POD BETON SOAIME"/>
    <s v="conform amenajamentelor silvice"/>
    <s v="BISTRIŢA-NĂSĂUD"/>
    <s v="-"/>
    <s v="Tara: România; Judet: BISTRIŢA-NĂSĂUD; -;   -; Nr: -;"/>
    <n v="1964"/>
    <n v="944"/>
    <n v="6"/>
    <s v="in administrare"/>
    <s v="HG 982/1998;;OUG.1 din 04/01/2017;HG.354/18.05.2017;OUG.68 din 06/11/2019"/>
    <s v="imobil"/>
    <s v="Denumire= ;"/>
  </r>
  <r>
    <x v="7647"/>
    <s v="8.30._"/>
    <m/>
    <m/>
    <s v="VALEA LUI BUDIN"/>
    <s v="conform amenajamentelor silvice"/>
    <s v="BISTRIŢA-NĂSĂUD"/>
    <s v="-"/>
    <s v="Tara: România; Judet: BISTRIŢA-NĂSĂUD; -;   -; Nr: -;"/>
    <n v="1980"/>
    <n v="5941"/>
    <n v="6"/>
    <s v="in administrare"/>
    <s v="HG 982/1998;;OUG.1 din 04/01/2017;HG.354/18.05.2017;OUG.68 din 06/11/2019"/>
    <s v="imobil"/>
    <s v="Denumire= ;"/>
  </r>
  <r>
    <x v="7648"/>
    <s v="8.30._"/>
    <m/>
    <m/>
    <s v="VALEA ARSITEI"/>
    <s v="conform amenajamentelor silvice"/>
    <s v="BISTRIŢA-NĂSĂUD"/>
    <s v="-"/>
    <s v="Tara: România; Judet: BISTRIŢA-NĂSĂUD; -;   -; Nr: -;"/>
    <n v="1982"/>
    <n v="7000"/>
    <n v="6"/>
    <s v="in administrare"/>
    <s v="HG 982/1998;;OUG.1 din 04/01/2017;HG.354/18.05.2017;OUG.68 din 06/11/2019"/>
    <s v="imobil"/>
    <s v="Denumire= ;"/>
  </r>
  <r>
    <x v="7649"/>
    <s v="8.30._"/>
    <m/>
    <m/>
    <s v="IZVORUL ROSU"/>
    <s v="conform amenajamentelor silvice"/>
    <s v="BISTRIŢA-NĂSĂUD"/>
    <s v="-"/>
    <s v="Tara: România; Judet: BISTRIŢA-NĂSĂUD; -;   -; Nr: -;"/>
    <n v="1965"/>
    <n v="1248"/>
    <n v="6"/>
    <s v="in administrare"/>
    <s v="HG 982/1998;;OUG.1 din 04/01/2017;HG.354/18.05.2017;OUG.68 din 06/11/2019"/>
    <s v="imobil"/>
    <s v="Denumire= ;"/>
  </r>
  <r>
    <x v="7650"/>
    <s v="8.30._"/>
    <m/>
    <m/>
    <s v="COMARNIC"/>
    <s v="conform amenajamentelor silvice"/>
    <s v="BISTRIŢA-NĂSĂUD"/>
    <s v="-"/>
    <s v="Tara: România; Judet: BISTRIŢA-NĂSĂUD; -;   -; Nr: -;"/>
    <n v="1982"/>
    <n v="13277"/>
    <n v="6"/>
    <s v="in administrare"/>
    <s v="HG 982/1998;;OUG.1 din 04/01/2017;HG.354/18.05.2017;OUG.68 din 06/11/2019"/>
    <s v="imobil"/>
    <s v="Denumire= ;"/>
  </r>
  <r>
    <x v="7651"/>
    <s v="8.30._"/>
    <m/>
    <m/>
    <s v="JANTEI"/>
    <s v="conform amenajamentelor silvice"/>
    <s v="BISTRIŢA-NĂSĂUD"/>
    <s v="-"/>
    <s v="Tara: România; Judet: BISTRIŢA-NĂSĂUD; -;   -; Nr: -;"/>
    <n v="1983"/>
    <n v="29071"/>
    <n v="6"/>
    <s v="in administrare"/>
    <s v="HG 982/1998;;OUG.1 din 04/01/2017;HG.354/18.05.2017;OUG.68 din 06/11/2019"/>
    <s v="imobil"/>
    <s v="Denumire= ;"/>
  </r>
  <r>
    <x v="7652"/>
    <s v="8.30._"/>
    <m/>
    <m/>
    <s v="ROTUNDA - LALA"/>
    <s v="conform amenajamentelor silvice"/>
    <s v="BISTRIŢA-NĂSĂUD"/>
    <s v="-"/>
    <s v="Tara: România; Judet: BISTRIŢA-NĂSĂUD; -;   -; Nr: -;"/>
    <n v="1977"/>
    <n v="9951"/>
    <n v="6"/>
    <s v="in administrare"/>
    <s v="HG 982/1998;;OUG.1 din 04/01/2017;HG.354/18.05.2017;OUG.68 din 06/11/2019"/>
    <s v="imobil"/>
    <s v="Denumire= ;"/>
  </r>
  <r>
    <x v="7653"/>
    <s v="8.30.01"/>
    <m/>
    <m/>
    <s v="CORECTIA TORENTILOR"/>
    <s v="conform amenajamentelor silvice"/>
    <s v="BISTRIŢA-NĂSĂUD"/>
    <s v="-"/>
    <s v="Tara: România; Judet: BISTRIŢA-NĂSĂUD; -;   -; Nr: -;"/>
    <n v="1991"/>
    <n v="1194"/>
    <n v="6"/>
    <s v="in administrare"/>
    <s v="HG 982/1998;;OUG.1 din 04/01/2017;HG.354/18.05.2017;OUG.68 din 06/11/2019;HG.846/08.10.2020"/>
    <s v="imobil"/>
    <s v="Lungime albie corectată/consolidată=0,5 km;"/>
  </r>
  <r>
    <x v="7654"/>
    <s v="8.30._"/>
    <m/>
    <m/>
    <s v="VALEA MAGURII"/>
    <s v="conform amenajamentelor silvice"/>
    <s v="BISTRIŢA-NĂSĂUD"/>
    <s v="-"/>
    <s v="Tara: România; Judet: BISTRIŢA-NĂSĂUD; -;   -; Nr: -;"/>
    <n v="1965"/>
    <n v="337"/>
    <n v="6"/>
    <s v="in administrare"/>
    <s v="HG 982/1998;;OUG.1 din 04/01/2017;HG.354/18.05.2017;OUG.68 din 06/11/2019"/>
    <s v="imobil"/>
    <s v="Denumire= ;"/>
  </r>
  <r>
    <x v="7655"/>
    <s v="8.30._"/>
    <m/>
    <m/>
    <s v="ANIESUL MIC"/>
    <s v="conform amenajamentelor silvice"/>
    <s v="BISTRIŢA-NĂSĂUD"/>
    <s v="-"/>
    <s v="Tara: România; Judet: BISTRIŢA-NĂSĂUD; -;   -; Nr: -;"/>
    <n v="1971"/>
    <n v="5161"/>
    <n v="6"/>
    <s v="in administrare"/>
    <s v="HG 982/1998;;OUG.1 din 04/01/2017;HG.354/18.05.2017;OUG.68 din 06/11/2019"/>
    <s v="imobil"/>
    <s v="Denumire= ;"/>
  </r>
  <r>
    <x v="7656"/>
    <s v="8.30._"/>
    <m/>
    <m/>
    <s v="ANIES - AXIAL -"/>
    <s v="conform amenajamentelor silvice"/>
    <s v="BISTRIŢA-NĂSĂUD"/>
    <s v="-"/>
    <s v="Tara: România; Judet: BISTRIŢA-NĂSĂUD; -;   -; Nr: -;"/>
    <n v="1971"/>
    <n v="644"/>
    <n v="6"/>
    <s v="in administrare"/>
    <s v="HG 982/1998;;OUG.1 din 04/01/2017;HG.354/18.05.2017;OUG.68 din 06/11/2019"/>
    <s v="imobil"/>
    <s v="Denumire= ;"/>
  </r>
  <r>
    <x v="7657"/>
    <s v="8.04.04"/>
    <m/>
    <m/>
    <s v="DRUM FORESTIER SUIGU DE SUS"/>
    <s v="conform amenajamentelor silvice"/>
    <s v="MARAMUREŞ"/>
    <s v="-"/>
    <s v="Tara: România; Judet: MARAMUREŞ; -;   -; Nr: -;"/>
    <n v="1966"/>
    <n v="100000"/>
    <n v="24"/>
    <s v="in administrare"/>
    <s v="HG 982/1998;;OUG.1 din 04/01/2017;OUG.68 din 06/11/2019"/>
    <s v="imobil"/>
    <s v="drum auto forestier"/>
  </r>
  <r>
    <x v="7658"/>
    <s v="8.04.04"/>
    <m/>
    <m/>
    <s v="TCFF BOTIZU"/>
    <s v="conform amenajamentelor silvice"/>
    <s v="MARAMUREŞ"/>
    <s v="-"/>
    <s v="Tara: România; Judet: MARAMUREŞ; -;   -; Nr: -;"/>
    <n v="1939"/>
    <n v="50000"/>
    <n v="24"/>
    <s v="in administrare"/>
    <s v="HG 982/1998;;OUG.1 din 04/01/2017;OUG.68 din 06/11/2019"/>
    <s v="imobil"/>
    <s v="cai ferate forestiere"/>
  </r>
  <r>
    <x v="7659"/>
    <s v="8.04.04"/>
    <m/>
    <m/>
    <s v="PCTF POIANA"/>
    <s v="conform amenajamentelor silvice"/>
    <s v="MARAMUREŞ"/>
    <s v="-"/>
    <s v="Tara: România; Judet: MARAMUREŞ; -;   -; Nr: -;"/>
    <n v="1961"/>
    <n v="50000"/>
    <n v="24"/>
    <s v="in administrare"/>
    <s v="HG 982/1998;;OUG.1 din 04/01/2017;OUG.68 din 06/11/2019"/>
    <s v="imobil"/>
    <s v="CAI FERATE FORESTIERE"/>
  </r>
  <r>
    <x v="7660"/>
    <s v="8.04.04"/>
    <m/>
    <m/>
    <s v="PCTF STEVIOARA"/>
    <s v="conform amenajamentelor silvice"/>
    <s v="MARAMUREŞ"/>
    <s v="-"/>
    <s v="Tara: România; Judet: MARAMUREŞ; -;   -; Nr: -;"/>
    <n v="1958"/>
    <n v="50000"/>
    <n v="24"/>
    <s v="in administrare"/>
    <s v="HG 982/1998;;OUG.1 din 04/01/2017;OUG.68 din 06/11/2019"/>
    <s v="imobil"/>
    <s v="CAI FERATE FORESTIERE"/>
  </r>
  <r>
    <x v="7661"/>
    <s v="8.04.04"/>
    <m/>
    <m/>
    <s v="DRUM FORESTIE SACELU NOVICIOR"/>
    <s v="conform amenajamentelor silvice"/>
    <s v="MARAMUREŞ"/>
    <s v="-"/>
    <s v="Tara: România; Judet: MARAMUREŞ; -;   -; Nr: -;"/>
    <n v="1985"/>
    <n v="90229"/>
    <n v="24"/>
    <s v="in administrare"/>
    <s v="HG 982/1998;;OUG.1 din 04/01/2017;HG.354/18.05.2017;OUG.68 din 06/11/2019"/>
    <s v="imobil"/>
    <s v="Lungime= Km;Suprafeţe= ha;CF= ;"/>
  </r>
  <r>
    <x v="7662"/>
    <s v="8.04.04"/>
    <m/>
    <m/>
    <s v="PCTF NOVAT"/>
    <s v="conform amenajamentelor silvice"/>
    <s v="MARAMUREŞ"/>
    <s v="-"/>
    <s v="Tara: România; Judet: MARAMUREŞ; -;   -; Nr: -;"/>
    <n v="1966"/>
    <n v="50000"/>
    <n v="24"/>
    <s v="in administrare"/>
    <s v="HG 982/1998;;OUG.1 din 04/01/2017;OUG.68 din 06/11/2019"/>
    <s v="imobil"/>
    <s v="CAI FERATE FORESTIERE"/>
  </r>
  <r>
    <x v="7663"/>
    <s v="8.04.04"/>
    <m/>
    <m/>
    <s v="LINIE CFF FAINA"/>
    <s v="conform amenajamentelor silvice"/>
    <s v="MARAMUREŞ"/>
    <s v="-"/>
    <s v="Tara: România; Judet: MARAMUREŞ; -;   -; Nr: -;"/>
    <n v="1987"/>
    <n v="294346"/>
    <n v="24"/>
    <s v="in administrare"/>
    <s v="HG 982/1998;;OUG.1 din 04/01/2017;HG.354/18.05.2017;OUG.68 din 06/11/2019"/>
    <s v="imobil"/>
    <s v="Lungime= Km;Suprafeţe= ha;CF= ;"/>
  </r>
  <r>
    <x v="7664"/>
    <s v="8.04.04"/>
    <m/>
    <m/>
    <s v="VL. CATUSII LIGHET RAMIFICATIE"/>
    <s v="conform amenajamentelor silvice"/>
    <s v="MARAMUREŞ"/>
    <s v="-"/>
    <s v="Tara: România; Judet: MARAMUREŞ; -;   -; Nr: -;"/>
    <n v="1979"/>
    <n v="5000"/>
    <n v="24"/>
    <s v="in administrare"/>
    <s v="HG 982/1998;;OUG.1 din 04/01/2017;OUG.68 din 06/11/2019"/>
    <s v="imobil"/>
    <s v="DAF"/>
  </r>
  <r>
    <x v="7665"/>
    <s v="8.04.04"/>
    <m/>
    <m/>
    <s v="VL.GARDULUI"/>
    <s v="conform amenajamentelor silvice"/>
    <s v="MARAMUREŞ"/>
    <s v="-"/>
    <s v="Tara: România; Judet: MARAMUREŞ; -;   -; Nr: -;"/>
    <n v="1969"/>
    <n v="13872"/>
    <n v="24"/>
    <s v="in administrare"/>
    <s v="HG 982/1998;;OUG.1 din 04/01/2017;HG.354/18.05.2017;OUG.68 din 06/11/2019"/>
    <s v="imobil"/>
    <s v="Lungime= Km;Suprafeţe= ha;CF= ;"/>
  </r>
  <r>
    <x v="7666"/>
    <s v="8.04.04"/>
    <m/>
    <m/>
    <s v="BOIERENI-VL. MARE"/>
    <s v="conform amenajamentelor silvice"/>
    <s v="MARAMUREŞ"/>
    <s v="-"/>
    <s v="Tara: România; Judet: MARAMUREŞ; -;   -; Nr: -;"/>
    <n v="1979"/>
    <n v="30000"/>
    <n v="24"/>
    <s v="in administrare"/>
    <s v="HG 982/1998;;OUG.1 din 04/01/2017;OUG.68 din 06/11/2019"/>
    <s v="imobil"/>
    <s v="DAF"/>
  </r>
  <r>
    <x v="7667"/>
    <s v="8.04.04"/>
    <m/>
    <m/>
    <s v="CUFOAIA I"/>
    <s v="conform amenajamentelor silvice"/>
    <s v="MARAMUREŞ"/>
    <s v="-"/>
    <s v="Tara: România; Judet: MARAMUREŞ; -;   -; Nr: -;"/>
    <n v="1975"/>
    <n v="10000"/>
    <n v="24"/>
    <s v="in administrare"/>
    <s v="HG 982/1998;;OUG.1 din 04/01/2017;OUG.68 din 06/11/2019"/>
    <s v="imobil"/>
    <s v="DAF"/>
  </r>
  <r>
    <x v="7668"/>
    <s v="8.04.04"/>
    <m/>
    <m/>
    <s v="IZV. PIETRII CIOCOTIS"/>
    <s v="conform amenajamentelor silvice"/>
    <s v="MARAMUREŞ"/>
    <s v="-"/>
    <s v="Tara: România; Judet: MARAMUREŞ; -;   -; Nr: -;"/>
    <n v="1968"/>
    <n v="1354"/>
    <n v="24"/>
    <s v="in administrare"/>
    <s v="HG 982/1998;;OUG.1 din 04/01/2017;OUG.68 din 06/11/2019"/>
    <s v="imobil"/>
    <s v="DAF"/>
  </r>
  <r>
    <x v="7669"/>
    <s v="8.04.04"/>
    <m/>
    <m/>
    <s v="VL.SATULUI"/>
    <s v="conform amenajamentelor silvice"/>
    <s v="MARAMUREŞ"/>
    <s v="-"/>
    <s v="Tara: România; Judet: MARAMUREŞ; -;   -; Nr: -;"/>
    <n v="1975"/>
    <n v="103040"/>
    <n v="24"/>
    <s v="in administrare"/>
    <s v="HG 982/1998;;OUG.1 din 04/01/2017;OUG.68 din 06/11/2019"/>
    <s v="imobil"/>
    <s v="DAF"/>
  </r>
  <r>
    <x v="7670"/>
    <s v="8.04.04"/>
    <m/>
    <m/>
    <s v="NISTRU HANDAL"/>
    <s v="conform amenajamentelor silvice"/>
    <s v="MARAMUREŞ"/>
    <s v="-"/>
    <s v="Tara: România; Judet: MARAMUREŞ; -;   -; Nr: -;"/>
    <n v="1963"/>
    <n v="182967"/>
    <n v="24"/>
    <s v="in administrare"/>
    <s v="HG 982/1998;;OUG.1 din 04/01/2017;OUG.68 din 06/11/2019"/>
    <s v="imobil"/>
    <s v="DAF"/>
  </r>
  <r>
    <x v="7671"/>
    <s v="8.04.04"/>
    <m/>
    <m/>
    <s v="DR FOR VL LUI MIHAI"/>
    <s v="conform amenajamentelor silvice"/>
    <s v="MARAMUREŞ"/>
    <s v="-"/>
    <s v="Tara: România; Judet: MARAMUREŞ; -;   -; Nr: -;"/>
    <n v="1967"/>
    <n v="75000"/>
    <n v="24"/>
    <s v="in administrare"/>
    <s v="HG 982/1998;;OUG.1 din 04/01/2017;OUG.68 din 06/11/2019"/>
    <s v="imobil"/>
    <s v="drum auto forestier"/>
  </r>
  <r>
    <x v="7672"/>
    <s v="8.04.04"/>
    <m/>
    <m/>
    <s v="DRUM CHIUZOSA"/>
    <s v="conform amenajamentelor silvice"/>
    <s v="MARAMUREŞ"/>
    <s v="-"/>
    <s v="Tara: România; Judet: MARAMUREŞ; -;   -; Nr: -;"/>
    <n v="1959"/>
    <n v="98399"/>
    <n v="24"/>
    <s v="in administrare"/>
    <s v="HG 982/1998;;OUG.1 din 04/01/2017;OUG.68 din 06/11/2019"/>
    <s v="imobil"/>
    <s v="drum auto forestier"/>
  </r>
  <r>
    <x v="7673"/>
    <s v="8.04.04"/>
    <m/>
    <m/>
    <s v="DR FOR TOPILAR SCREDOASA"/>
    <s v="conform amenajamentelor silvice"/>
    <s v="MARAMUREŞ"/>
    <s v="-"/>
    <s v="Tara: România; Judet: MARAMUREŞ; -;   -; Nr: -;"/>
    <n v="1977"/>
    <n v="85000"/>
    <n v="24"/>
    <s v="in administrare"/>
    <s v="HG 982/1998;;OUG.1 din 04/01/2017;OUG.68 din 06/11/2019"/>
    <s v="imobil"/>
    <s v="drum auto forestier"/>
  </r>
  <r>
    <x v="7674"/>
    <s v="8.04.04"/>
    <m/>
    <m/>
    <s v="DR FOR VL PASCULUI"/>
    <s v="conform amenajamentelor silvice"/>
    <s v="MARAMUREŞ"/>
    <s v="-"/>
    <s v="Tara: România; Judet: MARAMUREŞ; -;   -; Nr: -;"/>
    <n v="1967"/>
    <n v="119500"/>
    <n v="24"/>
    <s v="in administrare"/>
    <s v="HG 982/1998;;OUG.1 din 04/01/2017;OUG.68 din 06/11/2019"/>
    <s v="imobil"/>
    <s v="drum auto forestier"/>
  </r>
  <r>
    <x v="7675"/>
    <s v="8.04.04"/>
    <m/>
    <m/>
    <s v="DR FOR VL PASCULUI"/>
    <s v="conform amenajamentelor silvice"/>
    <s v="MARAMUREŞ"/>
    <s v="-"/>
    <s v="Tara: România; Judet: MARAMUREŞ; -;   -; Nr: -;"/>
    <n v="1963"/>
    <n v="125000"/>
    <n v="24"/>
    <s v="in administrare"/>
    <s v="HG 982/1998;;OUG.1 din 04/01/2017;OUG.68 din 06/11/2019"/>
    <s v="imobil"/>
    <s v="drum auto forestier"/>
  </r>
  <r>
    <x v="7676"/>
    <s v="8.04.04"/>
    <m/>
    <m/>
    <s v="DR FOR LEORDA PRELUNGIRE"/>
    <s v="conform amenajamentelor silvice"/>
    <s v="MARAMUREŞ"/>
    <s v="-"/>
    <s v="Tara: România; Judet: MARAMUREŞ; -;   -; Nr: -;"/>
    <n v="1984"/>
    <n v="150000"/>
    <n v="24"/>
    <s v="in administrare"/>
    <s v="HG 982/1998;;OUG.1 din 04/01/2017;OUG.68 din 06/11/2019"/>
    <s v="imobil"/>
    <s v="drum auto forestier"/>
  </r>
  <r>
    <x v="7677"/>
    <s v="8.04.04"/>
    <m/>
    <m/>
    <s v="POD BETONAT RIOAIA"/>
    <s v="conform amenajamentelor silvice"/>
    <s v="MARAMUREŞ"/>
    <s v="-"/>
    <s v="Tara: România; Judet: MARAMUREŞ; -;   -; Nr: -;"/>
    <n v="1968"/>
    <n v="40716"/>
    <n v="24"/>
    <s v="in administrare"/>
    <s v="HG 982/1998;;OUG.1 din 04/01/2017;OUG.68 din 06/11/2019"/>
    <s v="imobil"/>
    <s v="drum auto forestier"/>
  </r>
  <r>
    <x v="7678"/>
    <s v="8.04.04"/>
    <m/>
    <m/>
    <s v="DR FOR IAZUL BLOJII"/>
    <s v="conform amenajamentelor silvice"/>
    <s v="MARAMUREŞ"/>
    <s v="-"/>
    <s v="Tara: România; Judet: MARAMUREŞ; -;   -; Nr: -;"/>
    <n v="1974"/>
    <n v="125000"/>
    <n v="24"/>
    <s v="in administrare"/>
    <s v="HG 982/1998;;OUG.1 din 04/01/2017;OUG.68 din 06/11/2019"/>
    <s v="imobil"/>
    <s v="drum auto forestier"/>
  </r>
  <r>
    <x v="7679"/>
    <s v="8.04.04"/>
    <m/>
    <m/>
    <s v="SUGATAGU MIC"/>
    <s v="conform amenajamentelor silvice"/>
    <s v="MARAMUREŞ"/>
    <s v="-"/>
    <s v="Tara: România; Judet: MARAMUREŞ; -;   -; Nr: -;"/>
    <n v="1968"/>
    <n v="230945"/>
    <n v="24"/>
    <s v="in administrare"/>
    <s v="HG 982/1998;;OUG.1 din 04/01/2017;OUG.68 din 06/11/2019"/>
    <s v="imobil"/>
    <s v="DAF"/>
  </r>
  <r>
    <x v="7680"/>
    <s v="8.04.04"/>
    <m/>
    <m/>
    <s v="VL.MARE VAD"/>
    <s v="conform amenajamentelor silvice"/>
    <s v="MARAMUREŞ"/>
    <s v="-"/>
    <s v="Tara: România; Judet: MARAMUREŞ; -;   -; Nr: -;"/>
    <n v="1979"/>
    <n v="157220"/>
    <n v="24"/>
    <s v="in administrare"/>
    <s v="HG 982/1998;;OUG.1 din 04/01/2017;OUG.68 din 06/11/2019"/>
    <s v="imobil"/>
    <s v="DAF"/>
  </r>
  <r>
    <x v="7681"/>
    <s v="8.04.04"/>
    <m/>
    <m/>
    <s v="VL.SAPINTEI I"/>
    <s v="conform amenajamentelor silvice"/>
    <s v="MARAMUREŞ"/>
    <s v="-"/>
    <s v="Tara: România; Judet: MARAMUREŞ; -;   -; Nr: -;"/>
    <n v="1977"/>
    <n v="174608"/>
    <n v="24"/>
    <s v="in administrare"/>
    <s v="HG 982/1998;;OUG.1 din 04/01/2017;OUG.68 din 06/11/2019"/>
    <s v="imobil"/>
    <s v="DAF"/>
  </r>
  <r>
    <x v="7682"/>
    <s v="8.04.04"/>
    <m/>
    <m/>
    <s v="COLIBI"/>
    <s v="conform amenajamentelor silvice"/>
    <s v="MARAMUREŞ"/>
    <s v="-"/>
    <s v="Tara: România; Judet: MARAMUREŞ; -;   -; Nr: -;"/>
    <n v="1972"/>
    <n v="142369"/>
    <n v="24"/>
    <s v="in administrare"/>
    <s v="HG 982/1998;;OUG.1 din 04/01/2017;OUG.68 din 06/11/2019"/>
    <s v="imobil"/>
    <s v="DAF"/>
  </r>
  <r>
    <x v="7683"/>
    <s v="8.04.04"/>
    <m/>
    <m/>
    <s v="PR.STERULUI"/>
    <s v="conform amenajamentelor silvice"/>
    <s v="MARAMUREŞ"/>
    <s v="-"/>
    <s v="Tara: România; Judet: MARAMUREŞ; -;   -; Nr: -;"/>
    <n v="1976"/>
    <n v="71617"/>
    <n v="24"/>
    <s v="in administrare"/>
    <s v="HG 982/1998;;OUG.1 din 04/01/2017;OUG.68 din 06/11/2019"/>
    <s v="imobil"/>
    <s v="DAF"/>
  </r>
  <r>
    <x v="7684"/>
    <s v="8.30._"/>
    <m/>
    <m/>
    <s v="CANAL PENTRU EVAC APA"/>
    <s v="conform amenajamentelor silvice"/>
    <s v="MARAMUREŞ"/>
    <s v="-"/>
    <s v="Tara: România; Judet: MARAMUREŞ; -;   -; Nr: -;"/>
    <n v="1964"/>
    <n v="216"/>
    <n v="24"/>
    <s v="in administrare"/>
    <s v="HG 982/1998;;OUG.1 din 04/01/2017;OUG.68 din 06/11/2019"/>
    <s v="imobil"/>
    <s v="lucrari de corectarea torentilor"/>
  </r>
  <r>
    <x v="7685"/>
    <s v="8.30._"/>
    <m/>
    <m/>
    <s v="ZID DE APARARE"/>
    <s v="conform amenajamentelor silvice"/>
    <s v="MARAMUREŞ"/>
    <s v="-"/>
    <s v="Tara: România; Judet: MARAMUREŞ; -;   -; Nr: -;"/>
    <n v="1985"/>
    <n v="5342"/>
    <n v="24"/>
    <s v="in administrare"/>
    <s v="HG 982/1998;;OUG.1 din 04/01/2017;OUG.68 din 06/11/2019"/>
    <s v="imobil"/>
    <s v="lucrari de corectarea torentilor"/>
  </r>
  <r>
    <x v="7686"/>
    <s v="8.30._"/>
    <m/>
    <m/>
    <s v="CANALE DE DESECARE"/>
    <s v="conform amenajamentelor silvice"/>
    <s v="MARAMUREŞ"/>
    <s v="-"/>
    <s v="Tara: România; Judet: MARAMUREŞ; -;   -; Nr: -;"/>
    <n v="1984"/>
    <n v="2"/>
    <n v="24"/>
    <s v="in administrare"/>
    <s v="HG 982/1998;;OUG.1 din 04/01/2017;OUG.68 din 06/11/2019"/>
    <s v="imobil"/>
    <s v="lucrari de corectarea torentilor"/>
  </r>
  <r>
    <x v="7687"/>
    <s v="8.04.04"/>
    <m/>
    <m/>
    <s v="DRUM FORESTIER PENTAIA PAULIC II"/>
    <s v="conform amenajamentelor silvice"/>
    <s v="MARAMUREŞ"/>
    <s v="-"/>
    <s v="Tara: România; Judet: MARAMUREŞ; -;   -; Nr: -;"/>
    <n v="1982"/>
    <n v="77392"/>
    <n v="24"/>
    <s v="in administrare"/>
    <s v="HG 982/1998;;OUG.1 din 04/01/2017;OUG.68 din 06/11/2019"/>
    <s v="imobil"/>
    <s v="drum auto forestier"/>
  </r>
  <r>
    <x v="7688"/>
    <s v="8.04.04"/>
    <m/>
    <m/>
    <s v="DRUM FORESTIER REVIACA I+II"/>
    <s v="conform amenajamentelor silvice"/>
    <s v="MARAMUREŞ"/>
    <s v="-"/>
    <s v="Tara: România; Judet: MARAMUREŞ; -;   -; Nr: -;"/>
    <n v="1982"/>
    <n v="100945"/>
    <n v="24"/>
    <s v="in administrare"/>
    <s v="HG 982/1998;;OUG.1 din 04/01/2017;OUG.68 din 06/11/2019"/>
    <s v="imobil"/>
    <s v="drum auto forestier"/>
  </r>
  <r>
    <x v="7689"/>
    <s v="8.04.04"/>
    <m/>
    <m/>
    <s v="DRUM FORESTIER RICA"/>
    <s v="conform amenajamentelor silvice"/>
    <s v="MARAMUREŞ"/>
    <s v="-"/>
    <s v="Tara: România; Judet: MARAMUREŞ; -;   -; Nr: -;"/>
    <n v="1974"/>
    <n v="2251141"/>
    <n v="24"/>
    <s v="in administrare"/>
    <s v="HG 982/1998;HG 1344/2011; HG 478/ 24-IUN-15;HG.478/24-IUN-15;OUG.1 din 04/01/2017;OUG.68 din 06/11/2019"/>
    <s v="imobil"/>
    <s v="Lungime= Km;Suprafeţe= ha;CF= ;"/>
  </r>
  <r>
    <x v="7690"/>
    <s v="8.04.04"/>
    <m/>
    <m/>
    <s v="DR.JIDULUI"/>
    <s v="conform amenajamentelor silvice"/>
    <s v="MARAMUREŞ"/>
    <s v="-"/>
    <s v="Tara: România; Judet: MARAMUREŞ; -;   -; Nr: -;"/>
    <n v="1983"/>
    <n v="173046"/>
    <n v="24"/>
    <s v="in administrare"/>
    <s v="HG 982/1998;;OUG.1 din 04/01/2017;OUG.68 din 06/11/2019"/>
    <s v="imobil"/>
    <s v="DAF"/>
  </r>
  <r>
    <x v="7691"/>
    <s v="8.04.04"/>
    <m/>
    <m/>
    <s v="DRUM FORESTIER BARDI"/>
    <s v="conform amenajamentelor silvice"/>
    <s v="MARAMUREŞ"/>
    <s v="-"/>
    <s v="Tara: România; Judet: MARAMUREŞ; -;   -; Nr: -;"/>
    <n v="1965"/>
    <n v="224436"/>
    <n v="24"/>
    <s v="in administrare"/>
    <s v="HG 982/1998;HG nr.1030 din:09/08/2006;;OUG.1 din 04/01/2017;OUG.68 din 06/11/2019"/>
    <s v="imobil"/>
    <s v="drum auto forestier"/>
  </r>
  <r>
    <x v="7692"/>
    <s v="8.04.04"/>
    <m/>
    <m/>
    <s v="DRUM FORESTIER COSNEA"/>
    <s v="conform amenajamentelor silvice"/>
    <s v="MARAMUREŞ"/>
    <s v="-"/>
    <s v="Tara: România; Judet: MARAMUREŞ; -;   -; Nr: -;"/>
    <n v="1983"/>
    <n v="78164"/>
    <n v="24"/>
    <s v="in administrare"/>
    <s v="HG 982/1998;;OUG.1 din 04/01/2017;OUG.68 din 06/11/2019"/>
    <s v="imobil"/>
    <s v="drum auto forestier"/>
  </r>
  <r>
    <x v="7693"/>
    <s v="8.04.04"/>
    <m/>
    <m/>
    <s v="TIBLES"/>
    <s v="conform amenajamentelor silvice"/>
    <s v="MARAMUREŞ"/>
    <s v="-"/>
    <s v="Tara: România; Judet: MARAMUREŞ; -;   -; Nr: -;"/>
    <n v="1962"/>
    <n v="270000"/>
    <n v="24"/>
    <s v="in administrare"/>
    <s v="HG 982/1998;;OUG.1 din 04/01/2017;OUG.68 din 06/11/2019"/>
    <s v="imobil"/>
    <s v="DAF"/>
  </r>
  <r>
    <x v="7694"/>
    <s v="8.04.04"/>
    <m/>
    <m/>
    <s v="VL.LUI SALEU"/>
    <s v="conform amenajamentelor silvice"/>
    <s v="MARAMUREŞ"/>
    <s v="-"/>
    <s v="Tara: România; Judet: MARAMUREŞ; -;   -; Nr: -;"/>
    <n v="1981"/>
    <n v="125000"/>
    <n v="24"/>
    <s v="in administrare"/>
    <s v="HG 982/1998;;OUG.1 din 04/01/2017;OUG.68 din 06/11/2019"/>
    <s v="imobil"/>
    <s v="DAF"/>
  </r>
  <r>
    <x v="7695"/>
    <s v="8.04.04"/>
    <m/>
    <m/>
    <s v="DOBRA VID.I."/>
    <s v="conform amenajamentelor silvice"/>
    <s v="MARAMUREŞ"/>
    <s v="-"/>
    <s v="Tara: România; Judet: MARAMUREŞ; -;   -; Nr: -;"/>
    <n v="1984"/>
    <n v="150000"/>
    <n v="24"/>
    <s v="in administrare"/>
    <s v="HG 982/1998;;OUG.1 din 04/01/2017;OUG.68 din 06/11/2019"/>
    <s v="imobil"/>
    <s v="DAF"/>
  </r>
  <r>
    <x v="7696"/>
    <s v="8.04.04"/>
    <m/>
    <m/>
    <s v="HUDEASA"/>
    <s v="conform amenajamentelor silvice"/>
    <s v="MARAMUREŞ"/>
    <s v="-"/>
    <s v="Tara: România; Judet: MARAMUREŞ; -;   -; Nr: -;"/>
    <n v="1962"/>
    <n v="50000"/>
    <n v="24"/>
    <s v="in administrare"/>
    <s v="HG 982/1998;;OUG.1 din 04/01/2017;OUG.68 din 06/11/2019"/>
    <s v="imobil"/>
    <s v="DAF"/>
  </r>
  <r>
    <x v="7697"/>
    <s v="8.04.04"/>
    <m/>
    <m/>
    <s v="MAGURICEA"/>
    <s v="conform amenajamentelor silvice"/>
    <s v="MARAMUREŞ"/>
    <s v="-"/>
    <s v="Tara: România; Judet: MARAMUREŞ; -;   -; Nr: -;"/>
    <n v="1967"/>
    <n v="90000"/>
    <n v="24"/>
    <s v="in administrare"/>
    <s v="HG 982/1998;;OUG.1 din 04/01/2017;OUG.68 din 06/11/2019"/>
    <s v="imobil"/>
    <s v="DAF"/>
  </r>
  <r>
    <x v="7698"/>
    <s v="8.04.04"/>
    <m/>
    <m/>
    <s v="SILHOI"/>
    <s v="conform amenajamentelor silvice"/>
    <s v="MARAMUREŞ"/>
    <s v="-"/>
    <s v="Tara: România; Judet: MARAMUREŞ; -;   -; Nr: -;"/>
    <n v="1971"/>
    <n v="300000"/>
    <n v="24"/>
    <s v="in administrare"/>
    <s v="HG 982/1998;;OUG.1 din 04/01/2017;OUG.68 din 06/11/2019"/>
    <s v="imobil"/>
    <s v="DAF"/>
  </r>
  <r>
    <x v="7699"/>
    <s v="8.04.04"/>
    <m/>
    <m/>
    <s v="COLBU"/>
    <s v="conform amenajamentelor silvice"/>
    <s v="MARAMUREŞ"/>
    <s v="-"/>
    <s v="Tara: România; Judet: MARAMUREŞ; -;   -; Nr: -;"/>
    <n v="1978"/>
    <n v="60000"/>
    <n v="24"/>
    <s v="in administrare"/>
    <s v="HG 982/1998;;OUG.1 din 04/01/2017;OUG.68 din 06/11/2019"/>
    <s v="imobil"/>
    <s v="DAF"/>
  </r>
  <r>
    <x v="7700"/>
    <s v="8.04.04"/>
    <m/>
    <m/>
    <s v="FINTINELE"/>
    <s v="conform amenajamentelor silvice"/>
    <s v="MARAMUREŞ"/>
    <s v="-"/>
    <s v="Tara: România; Judet: MARAMUREŞ; -;   -; Nr: -;"/>
    <n v="1968"/>
    <n v="315000"/>
    <n v="24"/>
    <s v="in administrare"/>
    <s v="HG 982/1998;;OUG.1 din 04/01/2017;OUG.68 din 06/11/2019"/>
    <s v="imobil"/>
    <s v="DAF"/>
  </r>
  <r>
    <x v="7701"/>
    <s v="8.04.04"/>
    <m/>
    <m/>
    <s v="GAVRILUCA ALEXESTI"/>
    <s v="conform amenajamentelor silvice"/>
    <s v="MARAMUREŞ"/>
    <s v="-"/>
    <s v="Tara: România; Judet: MARAMUREŞ; -;   -; Nr: -;"/>
    <n v="1970"/>
    <n v="100000"/>
    <n v="24"/>
    <s v="in administrare"/>
    <s v="HG 982/1998;;OUG.1 din 04/01/2017;OUG.68 din 06/11/2019"/>
    <s v="imobil"/>
    <s v="DAF"/>
  </r>
  <r>
    <x v="7702"/>
    <s v="8.30.01"/>
    <m/>
    <m/>
    <s v="BARAJ DE BETON 9 BC 4,0"/>
    <s v="conform amenajamentelor silvice"/>
    <s v="MARAMUREŞ"/>
    <s v="-"/>
    <s v="Tara: România; Judet: MARAMUREŞ; -;   -; Nr: -;"/>
    <n v="1994"/>
    <n v="33571"/>
    <n v="24"/>
    <s v="in administrare"/>
    <s v="HG 982/1998;;OUG.1 din 04/01/2017;OUG.68 din 06/11/2019;HG.846/08.10.2020"/>
    <s v="imobil"/>
    <s v="Lungime albie corectată/consolidată=0,004 km;"/>
  </r>
  <r>
    <x v="7703"/>
    <s v="8.04.04"/>
    <m/>
    <m/>
    <s v="COTRANTA"/>
    <s v="conform amenajamentelor silvice"/>
    <s v="MARAMUREŞ"/>
    <s v="-"/>
    <s v="Tara: România; Judet: MARAMUREŞ; -;   -; Nr: -;"/>
    <n v="1980"/>
    <n v="83882"/>
    <n v="24"/>
    <s v="in administrare"/>
    <s v="HG 982/1998;;OUG.1 din 04/01/2017;OUG.68 din 06/11/2019"/>
    <s v="imobil"/>
    <s v="DAF"/>
  </r>
  <r>
    <x v="7704"/>
    <s v="8.04.04"/>
    <m/>
    <m/>
    <s v="IEZER LIMPEDEA"/>
    <s v="conform amenajamentelor silvice"/>
    <s v="MARAMUREŞ"/>
    <s v="-"/>
    <s v="Tara: România; Judet: MARAMUREŞ; -;   -; Nr: -;"/>
    <n v="1972"/>
    <n v="201265"/>
    <n v="24"/>
    <s v="in administrare"/>
    <s v="HG 982/1998;;OUG.1 din 04/01/2017;OUG.68 din 06/11/2019"/>
    <s v="imobil"/>
    <s v="DAFr"/>
  </r>
  <r>
    <x v="7705"/>
    <s v="8.04.04"/>
    <m/>
    <m/>
    <s v="DRUM FORESTIER VL.RO"/>
    <s v="conform amenajamentelor silvice"/>
    <s v="MARAMUREŞ"/>
    <s v="-"/>
    <s v="Tara: România; Judet: MARAMUREŞ; -;   -; Nr: -;"/>
    <n v="1976"/>
    <n v="105000"/>
    <n v="24"/>
    <s v="in administrare"/>
    <s v="HG 982/1998;;OUG.1 din 04/01/2017;OUG.68 din 06/11/2019"/>
    <s v="imobil"/>
    <s v="drum auto forestier"/>
  </r>
  <r>
    <x v="7706"/>
    <s v="8.04.04"/>
    <m/>
    <m/>
    <s v="DRUM FORESTIER CIONT"/>
    <s v="conform amenajamentelor silvice"/>
    <s v="MARAMUREŞ"/>
    <s v="-"/>
    <s v="Tara: România; Judet: MARAMUREŞ; -;   -; Nr: -;"/>
    <n v="1970"/>
    <n v="109000"/>
    <n v="24"/>
    <s v="in administrare"/>
    <s v="HG 982/1998;;OUG.1 din 04/01/2017;OUG.68 din 06/11/2019"/>
    <s v="imobil"/>
    <s v="drum auto forestier"/>
  </r>
  <r>
    <x v="7707"/>
    <s v="8.04.04"/>
    <m/>
    <m/>
    <s v="DRUM FORESTIER PISTR"/>
    <s v="conform amenajamentelor silvice"/>
    <s v="MARAMUREŞ"/>
    <s v="-"/>
    <s v="Tara: România; Judet: MARAMUREŞ; -;   -; Nr: -;"/>
    <n v="1969"/>
    <n v="55000"/>
    <n v="24"/>
    <s v="in administrare"/>
    <s v="HG 982/1998;;OUG.1 din 04/01/2017;OUG.68 din 06/11/2019"/>
    <s v="imobil"/>
    <s v="drum auto forestier"/>
  </r>
  <r>
    <x v="7708"/>
    <s v="8.04.04"/>
    <m/>
    <m/>
    <s v="DR.BELZENI"/>
    <s v="conform amenajamentelor silvice"/>
    <s v="VASLUI"/>
    <s v="-"/>
    <s v="Tara: România; Judet: VASLUI; -;   -; Nr: -;"/>
    <n v="1972"/>
    <n v="33411"/>
    <n v="37"/>
    <s v="in administrare"/>
    <s v="HG 982/1998;HG 1344/2011;OUG.1 din 04/01/2017;OUG.68 din 06/11/2019"/>
    <s v="imobil"/>
    <s v="drum auto forestier"/>
  </r>
  <r>
    <x v="7709"/>
    <s v="8.04.04"/>
    <m/>
    <m/>
    <s v="DR.ARSITA-LIPOVAT"/>
    <s v="conform amenajamentelor silvice"/>
    <s v="VASLUI"/>
    <s v="-"/>
    <s v="Tara: România; Judet: VASLUI; -;   -; Nr: -;"/>
    <n v="1984"/>
    <n v="192826"/>
    <n v="37"/>
    <s v="in administrare"/>
    <s v="HG 982/1998;HG 1344/2011;OUG.1 din 04/01/2017;OUG.68 din 06/11/2019"/>
    <s v="imobil"/>
    <s v="drum auto forestier"/>
  </r>
  <r>
    <x v="7710"/>
    <s v="8.04.04"/>
    <m/>
    <m/>
    <s v="DR.LIPOVAT-FAGADAU"/>
    <s v="conform amenajamentelor silvice"/>
    <s v="VASLUI"/>
    <s v="-"/>
    <s v="Tara: România; Judet: VASLUI; -;   -; Nr: -;"/>
    <n v="1985"/>
    <n v="124266"/>
    <n v="37"/>
    <s v="in administrare"/>
    <s v="HG 982/1998;HG 1344/2011;OUG.1 din 04/01/2017;OUG.68 din 06/11/2019"/>
    <s v="imobil"/>
    <s v="drum auto forestier"/>
  </r>
  <r>
    <x v="7711"/>
    <s v="8.04.04"/>
    <m/>
    <m/>
    <s v="DR.VIISOARA"/>
    <s v="conform amenajamentelor silvice"/>
    <s v="VASLUI"/>
    <s v="-"/>
    <s v="Tara: România; Judet: VASLUI; -;   -; Nr: -;"/>
    <n v="1979"/>
    <n v="2952"/>
    <n v="37"/>
    <s v="in administrare"/>
    <s v="HG 982/1998;HG 1344/2011;OUG.1 din 04/01/2017;OUG.68 din 06/11/2019"/>
    <s v="imobil"/>
    <s v="drum auto forestier"/>
  </r>
  <r>
    <x v="7712"/>
    <s v="8.04.04"/>
    <m/>
    <m/>
    <s v="DR.BUDA-SCORTASCA"/>
    <s v="conform amenajamentelor silvice"/>
    <s v="VASLUI"/>
    <s v="-"/>
    <s v="Tara: România; Judet: VASLUI; -;   -; Nr: -;"/>
    <n v="1979"/>
    <n v="26381"/>
    <n v="37"/>
    <s v="in administrare"/>
    <s v="HG 982/1998;HG 1344/2011;OUG.1 din 04/01/2017;OUG.68 din 06/11/2019"/>
    <s v="imobil"/>
    <s v="drum auto forestier"/>
  </r>
  <r>
    <x v="7713"/>
    <s v="8.04.04"/>
    <m/>
    <m/>
    <s v="DR.PR.MORII"/>
    <s v="conform amenajamentelor silvice"/>
    <s v="BACĂU"/>
    <s v="-"/>
    <s v="Tara: România; Judet: BACĂU; -;   -; Nr: -;"/>
    <n v="1986"/>
    <n v="49195"/>
    <n v="4"/>
    <s v="in administrare"/>
    <s v="HG 982/1998;HG 1344/2011; HG 478/ 24-IUN-15;HG.478/24-IUN-15;OUG.1 din 04/01/2017;HG.354/18.05.2017;OUG.68 din 06/11/2019"/>
    <s v="imobil"/>
    <s v="Lungime= Km;Suprafeţe= ha;CF= ;"/>
  </r>
  <r>
    <x v="7714"/>
    <s v="8.30.01"/>
    <m/>
    <m/>
    <s v="TR.CORECTIE TORENTI RAU TAMASI"/>
    <s v="conform amenajamentelor silvice"/>
    <s v="BACĂU"/>
    <s v="-"/>
    <s v="Tara: România; Judet: BACĂU; -;   -; Nr: -;"/>
    <n v="1976"/>
    <n v="12747"/>
    <n v="4"/>
    <s v="in administrare"/>
    <s v="HG 982/1998;HG 1344/2011; HG 478/ 24-IUN-15;HG.478/24-IUN-15;OUG.1 din 04/01/2017;HG.354/18.05.2017;OUG.68 din 06/11/2019;HG.846/08.10.2020"/>
    <s v="imobil"/>
    <s v="Lungime albie corectată/consolidată=1,5 km;"/>
  </r>
  <r>
    <x v="7715"/>
    <s v="8.04.04"/>
    <m/>
    <m/>
    <s v="DR.DURACEASA I+II"/>
    <s v="conform amenajamentelor silvice"/>
    <s v="VASLUI"/>
    <s v="-"/>
    <s v="Tara: România; Judet: VASLUI; -;   -; Nr: -;"/>
    <n v="1976"/>
    <n v="9228"/>
    <n v="37"/>
    <s v="in administrare"/>
    <s v="HG 982/1998;HG 1344/2011;OUG.1 din 04/01/2017;OUG.68 din 06/11/2019"/>
    <s v="imobil"/>
    <s v="drum auto forestier"/>
  </r>
  <r>
    <x v="7716"/>
    <s v="8.30.01"/>
    <m/>
    <m/>
    <s v="TR.BARAJ DOBRU SURI"/>
    <s v="conform amenajamentelor silvice"/>
    <s v="BACĂU"/>
    <s v="-"/>
    <s v="Tara: România; Judet: BACĂU; -;   -; Nr: -;"/>
    <n v="1987"/>
    <n v="12779"/>
    <n v="4"/>
    <s v="in administrare"/>
    <s v="HG 982/1998;HG 1344/2011;OUG.1 din 04/01/2017;HG.354/18.05.2017;OUG.68 din 06/11/2019;HG.846/08.10.2020"/>
    <s v="imobil"/>
    <s v="Lungime albie corectată/consolidată=0,2 km;"/>
  </r>
  <r>
    <x v="7717"/>
    <s v="8.04.04"/>
    <m/>
    <m/>
    <s v="DR.CAMP CANAL"/>
    <s v="conform amenajamentelor silvice"/>
    <s v="BACĂU"/>
    <s v="-"/>
    <s v="Tara: România; Judet: BACĂU; -;   -; Nr: -;"/>
    <n v="1978"/>
    <n v="167928"/>
    <n v="4"/>
    <s v="in administrare"/>
    <s v="HG 982/1998;HG 1344/2011; HG 478/ 24-IUN-15;HG.478/24-IUN-15;OUG.1 din 04/01/2017;HG.354/18.05.2017;OUG.68 din 06/11/2019"/>
    <s v="imobil"/>
    <s v="Lungime= Km;Suprafeţe= ha;CF= ;"/>
  </r>
  <r>
    <x v="7718"/>
    <s v="8.04.04"/>
    <m/>
    <m/>
    <s v="DR.CENGHIU"/>
    <s v="conform amenajamentelor silvice"/>
    <s v="BACĂU"/>
    <s v="-"/>
    <s v="Tara: România; Judet: BACĂU; -;   -; Nr: -;"/>
    <n v="1982"/>
    <n v="46662"/>
    <n v="4"/>
    <s v="in administrare"/>
    <s v="HG 982/1998;HG 1344/2011;OUG.1 din 04/01/2017;HG.354/18.05.2017;OUG.68 din 06/11/2019"/>
    <s v="imobil"/>
    <s v="Lungime= Km;Suprafeţe= ha;CF= ;"/>
  </r>
  <r>
    <x v="7719"/>
    <s v="8.30.01"/>
    <m/>
    <m/>
    <s v="TR.BARAJ CASCADA"/>
    <s v="conform amenajamentelor silvice"/>
    <s v="BACĂU"/>
    <s v="-"/>
    <s v="Tara: România; Judet: BACĂU; -;   -; Nr: -;"/>
    <n v="1979"/>
    <n v="2223"/>
    <n v="4"/>
    <s v="in administrare"/>
    <s v="HG 982/1998;HG 1344/2011;OUG.1 din 04/01/2017;HG.354/18.05.2017;OUG.68 din 06/11/2019;HG.846/08.10.2020"/>
    <s v="imobil"/>
    <s v="Lungime albie corectată/consolidată=0,3 km;"/>
  </r>
  <r>
    <x v="7720"/>
    <s v="8.04.04"/>
    <m/>
    <m/>
    <s v="DR.MAGURA BATCA"/>
    <s v="conform amenajamentelor silvice"/>
    <s v="BACĂU"/>
    <s v="-"/>
    <s v="Tara: România; Judet: BACĂU; -;   -; Nr: -;"/>
    <n v="1970"/>
    <n v="269883"/>
    <n v="4"/>
    <s v="in administrare"/>
    <s v="HG 982/1998;HG 1344/2011; HG 478/ 24-IUN-15;HG.478/24-IUN-15;OUG.1 din 04/01/2017;HG.354/18.05.2017;OUG.68 din 06/11/2019"/>
    <s v="imobil"/>
    <s v="Lungime= Km;Suprafeţe= ha;CF= ;"/>
  </r>
  <r>
    <x v="7721"/>
    <s v="8.04.04"/>
    <m/>
    <m/>
    <s v="DR.PR.CERNICA"/>
    <s v="conform amenajamentelor silvice"/>
    <s v="BACĂU"/>
    <s v="-"/>
    <s v="Tara: România; Judet: BACĂU; -;   -; Nr: -;"/>
    <n v="1995"/>
    <n v="179996"/>
    <n v="4"/>
    <s v="in administrare"/>
    <s v="HG 982/1998;HG 1344/2011; HG 478/ 24-IUN-15;HG.478/24-IUN-15;OUG.1 din 04/01/2017;HG.354/18.05.2017;OUG.68 din 06/11/2019"/>
    <s v="imobil"/>
    <s v="Lungime= Km;Suprafeţe= ha;CF= ;"/>
  </r>
  <r>
    <x v="7722"/>
    <s v="8.04.04"/>
    <m/>
    <m/>
    <s v="DR.V.MASCANI"/>
    <s v="conform amenajamentelor silvice"/>
    <s v="BACĂU"/>
    <s v="-"/>
    <s v="Tara: România; Judet: BACĂU; -;   -; Nr: -;"/>
    <n v="1980"/>
    <n v="43598"/>
    <n v="4"/>
    <s v="in administrare"/>
    <s v="HG 982/1998;HG 1344/2011; HG 478/ 24-IUN-15;HG.478/24-IUN-15;OUG.1 din 04/01/2017;HG.354/18.05.2017;OUG.68 din 06/11/2019"/>
    <s v="imobil"/>
    <s v="Lungime= Km;Suprafeţe= ha;CF= ;"/>
  </r>
  <r>
    <x v="7723"/>
    <s v="8.04.04"/>
    <m/>
    <m/>
    <s v="DR.V.IEZERULUI"/>
    <s v="conform amenajamentelor silvice"/>
    <s v="BACĂU"/>
    <s v="-"/>
    <s v="Tara: România; Judet: BACĂU; -;   -; Nr: -;"/>
    <n v="1984"/>
    <n v="48910"/>
    <n v="4"/>
    <s v="in administrare"/>
    <s v="HG 982/1998;HG 1344/2011; HG 478/ 24-IUN-15;HG.478/24-IUN-15;OUG.1 din 04/01/2017;HG.354/18.05.2017;OUG.68 din 06/11/2019"/>
    <s v="imobil"/>
    <s v="Lungime= Km;Suprafeţe= ha;CF= ;"/>
  </r>
  <r>
    <x v="7724"/>
    <s v="8.04.04"/>
    <m/>
    <m/>
    <s v="DR.CIUNGET"/>
    <s v="conform amenajamentelor silvice"/>
    <s v="BACĂU"/>
    <s v="-"/>
    <s v="Tara: România; Judet: BACĂU; -;   -; Nr: -;"/>
    <n v="1952"/>
    <n v="694864"/>
    <n v="4"/>
    <s v="in administrare"/>
    <s v="HG 982/1998;HG 1344/2011;OUG.1 din 04/01/2017;HG.354/18.05.2017;OUG.68 din 06/11/2019"/>
    <s v="imobil"/>
    <s v="Lungime= Km;Suprafeţe= ha;CF= ;"/>
  </r>
  <r>
    <x v="7725"/>
    <s v="8.04.04"/>
    <m/>
    <m/>
    <s v="DR.FESCA DE SUS"/>
    <s v="conform amenajamentelor silvice"/>
    <s v="BACĂU"/>
    <s v="-"/>
    <s v="Tara: România; Judet: BACĂU; -;   -; Nr: -;"/>
    <n v="1969"/>
    <n v="1461"/>
    <n v="4"/>
    <s v="in administrare"/>
    <s v="HG 982/1998;; HG 478/ 24-IUN-15;HG.478/24-IUN-15;OUG.1 din 04/01/2017;HG.354/18.05.2017;OUG.68 din 06/11/2019"/>
    <s v="imobil"/>
    <s v="Lungime= Km;Suprafeţe= ha;CF= ;"/>
  </r>
  <r>
    <x v="7726"/>
    <s v="8.04.04"/>
    <m/>
    <m/>
    <s v="DR.MANASCA"/>
    <s v="conform amenajamentelor silvice"/>
    <s v="BACĂU"/>
    <s v="-"/>
    <s v="Tara: România; Judet: BACĂU; -;   -; Nr: -;"/>
    <n v="1975"/>
    <n v="10030"/>
    <n v="4"/>
    <s v="in administrare"/>
    <s v="HG 982/1998;HG 1344/2011; HG 478/ 24-IUN-15;HG.478/24-IUN-15;OUG.1 din 04/01/2017;HG.354/18.05.2017;OUG.68 din 06/11/2019"/>
    <s v="imobil"/>
    <s v="Lungime= Km;Suprafeţe= ha;CF= ;"/>
  </r>
  <r>
    <x v="7727"/>
    <s v="8.04.04"/>
    <m/>
    <m/>
    <s v="DR.HATAS"/>
    <s v="conform amenajamentelor silvice"/>
    <s v="BACĂU"/>
    <s v="-"/>
    <s v="Tara: România; Judet: BACĂU; -;   -; Nr: -;"/>
    <n v="1989"/>
    <n v="6983"/>
    <n v="4"/>
    <s v="in administrare"/>
    <s v="HG 982/1998;; HG 478/ 24-IUN-15;HG.478/24-IUN-15;OUG.1 din 04/01/2017;HG.354/18.05.2017;OUG.68 din 06/11/2019"/>
    <s v="imobil"/>
    <s v="Lungime= Km;Suprafeţe= ha;CF= ;"/>
  </r>
  <r>
    <x v="7728"/>
    <s v="8.04.04"/>
    <m/>
    <m/>
    <s v="DR.BREZAIA"/>
    <s v="conform amenajamentelor silvice"/>
    <s v="BACĂU"/>
    <s v="-"/>
    <s v="Tara: România; Judet: BACĂU; -;   -; Nr: -;"/>
    <n v="1982"/>
    <n v="43300"/>
    <n v="4"/>
    <s v="in administrare"/>
    <s v="HG 982/1998;; HG 478/ 24-IUN-15;HG.478/24-IUN-15;OUG.1 din 04/01/2017;HG.354/18.05.2017;OUG.68 din 06/11/2019"/>
    <s v="imobil"/>
    <s v="Lungime= Km;Suprafeţe= ha;CF= ;"/>
  </r>
  <r>
    <x v="7729"/>
    <s v="8.04.04"/>
    <m/>
    <m/>
    <s v="DAF CARPINIS"/>
    <s v="conform amenajamentelor silvice"/>
    <s v="BACĂU"/>
    <s v="-"/>
    <s v="Tara: România; Judet: BACĂU; -;   -; Nr: -;"/>
    <n v="1982"/>
    <n v="25998"/>
    <n v="4"/>
    <s v="in administrare"/>
    <s v="HG 982/1998;; HG 478/ 24-IUN-15;HG.478/24-IUN-15;OUG.1 din 04/01/2017;HG.354/18.05.2017;OUG.68 din 06/11/2019"/>
    <s v="imobil"/>
    <s v="Lungime= Km;Suprafeţe= ha;CF= ;"/>
  </r>
  <r>
    <x v="7730"/>
    <s v="8.04.04"/>
    <m/>
    <m/>
    <s v="DR.CHITICI"/>
    <s v="conform amenajamentelor silvice"/>
    <s v="BACĂU"/>
    <s v="-"/>
    <s v="Tara: România; Judet: BACĂU; -;   -; Nr: -;"/>
    <n v="1983"/>
    <n v="58154"/>
    <n v="4"/>
    <s v="in administrare"/>
    <s v="HG 982/1998;HG 1344/2011; HG 478/ 24-IUN-15;HG.478/24-IUN-15;OUG.1 din 04/01/2017;HG.354/18.05.2017;OUG.68 din 06/11/2019"/>
    <s v="imobil"/>
    <s v="Lungime= Km;Suprafeţe= ha;CF= ;"/>
  </r>
  <r>
    <x v="7731"/>
    <s v="8.04.04"/>
    <m/>
    <m/>
    <s v="DR.FARCUS"/>
    <s v="conform amenajamentelor silvice"/>
    <s v="BACĂU"/>
    <s v="-"/>
    <s v="Tara: România; Judet: BACĂU; -;   -; Nr: -;"/>
    <n v="1982"/>
    <n v="10888"/>
    <n v="4"/>
    <s v="in administrare"/>
    <s v="HG 982/1998;HG 1344/2011;OUG.1 din 04/01/2017;HG.354/18.05.2017;OUG.68 din 06/11/2019"/>
    <s v="imobil"/>
    <s v="Lungime= Km;Suprafeţe= ha;CF= ;"/>
  </r>
  <r>
    <x v="7732"/>
    <s v="8.04.04"/>
    <m/>
    <m/>
    <s v="DR.VEVERITA"/>
    <s v="conform amenajamentelor silvice"/>
    <s v="BACĂU"/>
    <s v="-"/>
    <s v="Tara: România; Judet: BACĂU; -;   -; Nr: -;"/>
    <n v="1979"/>
    <n v="464874"/>
    <n v="4"/>
    <s v="in administrare"/>
    <s v="HG 982/1998;;OUG.1 din 04/01/2017;HG.354/18.05.2017;OUG.68 din 06/11/2019"/>
    <s v="imobil"/>
    <s v="Lungime= Km;Suprafeţe= ha;CF= ;"/>
  </r>
  <r>
    <x v="7733"/>
    <s v="8.04.04"/>
    <m/>
    <m/>
    <s v="DR.PRISACII"/>
    <s v="conform amenajamentelor silvice"/>
    <s v="BACĂU"/>
    <s v="-"/>
    <s v="Tara: România; Judet: BACĂU; -;   -; Nr: -;"/>
    <n v="1984"/>
    <n v="20475"/>
    <n v="4"/>
    <s v="in administrare"/>
    <s v="HG 982/1998;HG 1344/2011;OUG.1 din 04/01/2017;HG.354/18.05.2017;OUG.68 din 06/11/2019"/>
    <s v="imobil"/>
    <s v="Lungime= Km;Suprafeţe= ha;CF= ;"/>
  </r>
  <r>
    <x v="7734"/>
    <s v="8.04.04"/>
    <m/>
    <m/>
    <s v="DR.HALOSUL MIC"/>
    <s v="conform amenajamentelor silvice"/>
    <s v="BACĂU"/>
    <s v="-"/>
    <s v="Tara: România; Judet: BACĂU; -;   -; Nr: -;"/>
    <n v="1991"/>
    <n v="269137"/>
    <n v="4"/>
    <s v="in administrare"/>
    <s v="HG 982/1998;HG 1344/2011;OUG.1 din 04/01/2017;HG.354/18.05.2017;OUG.68 din 06/11/2019"/>
    <s v="imobil"/>
    <s v="Lungime= Km;Suprafeţe= ha;CF= ;"/>
  </r>
  <r>
    <x v="7735"/>
    <s v="8.04.04"/>
    <m/>
    <m/>
    <s v="DR.VALEA CASINULUI"/>
    <s v="conform amenajamentelor silvice"/>
    <s v="BACĂU"/>
    <s v="-"/>
    <s v="Tara: România; Judet: BACĂU; -;   -; Nr: -;"/>
    <n v="1993"/>
    <n v="3432019"/>
    <n v="4"/>
    <s v="in administrare"/>
    <s v="HG 982/1998;HG 1344/2011;OUG.1 din 04/01/2017;HG.354/18.05.2017;OUG.68 din 06/11/2019"/>
    <s v="imobil"/>
    <s v="Lungime= Km;Suprafeţe= ha;CF= ;"/>
  </r>
  <r>
    <x v="7736"/>
    <s v="8.04.04"/>
    <m/>
    <m/>
    <s v="DR.CURITA"/>
    <s v="conform amenajamentelor silvice"/>
    <s v="BACĂU"/>
    <s v="-"/>
    <s v="Tara: România; Judet: BACĂU; -;   -; Nr: -;"/>
    <n v="1962"/>
    <n v="183428"/>
    <n v="4"/>
    <s v="in administrare"/>
    <s v="HG 982/1998;HG 1344/2011;OUG.1 din 04/01/2017;HG.354/18.05.2017;OUG.68 din 06/11/2019"/>
    <s v="imobil"/>
    <s v="Lungime= Km;Suprafeţe= ha;CF= ;"/>
  </r>
  <r>
    <x v="7737"/>
    <s v="8.04.04"/>
    <m/>
    <m/>
    <s v="DR.CHICIURICI MANGALARIE"/>
    <s v="conform amenajamentelor silvice"/>
    <s v="BACĂU"/>
    <s v="-"/>
    <s v="Tara: România; Judet: BACĂU; -;   -; Nr: -;"/>
    <n v="1985"/>
    <n v="321786"/>
    <n v="4"/>
    <s v="in administrare"/>
    <s v="HG 982/1998;HG 1344/2011; HG 478/ 24-IUN-15;HG.478/24-IUN-15;OUG.1 din 04/01/2017;OUG.68 din 06/11/2019"/>
    <s v="imobil"/>
    <s v="Lungime= Km;Suprafeţe= ha;CF= ;"/>
  </r>
  <r>
    <x v="7738"/>
    <s v="8.04.04"/>
    <m/>
    <m/>
    <s v="DR.SBOINA-NEAGRA"/>
    <s v="conform amenajamentelor silvice"/>
    <s v="BACĂU"/>
    <s v="-"/>
    <s v="Tara: România; Judet: BACĂU; -;   -; Nr: -;"/>
    <n v="1966"/>
    <n v="4234094"/>
    <n v="4"/>
    <s v="in administrare"/>
    <s v="HG 982/1998;HG 1344/2011;OUG.1 din 04/01/2017;HG.354/18.05.2017;OUG.68 din 06/11/2019"/>
    <s v="imobil"/>
    <s v="Lungime= Km;Suprafeţe= ha;CF= ;"/>
  </r>
  <r>
    <x v="7739"/>
    <s v="8.04.04"/>
    <m/>
    <m/>
    <s v="DR.BRADU BRUSTURIS"/>
    <s v="conform amenajamentelor silvice"/>
    <s v="BACĂU"/>
    <s v="-"/>
    <s v="Tara: România; Judet: BACĂU; -;   -; Nr: -;"/>
    <n v="1962"/>
    <n v="5997"/>
    <n v="4"/>
    <s v="in administrare"/>
    <s v="HG 982/1998;HG 1344/2011; HG 478/ 24-IUN-15;HG.478/24-IUN-15;OUG.1 din 04/01/2017;HG.354/18.05.2017;OUG.68 din 06/11/2019"/>
    <s v="imobil"/>
    <s v="Lungime= Km;Suprafeţe= ha;CF= ;"/>
  </r>
  <r>
    <x v="7740"/>
    <s v="8.04.04"/>
    <m/>
    <m/>
    <s v="DR. CHETROSU II"/>
    <s v="conform amenajamentelor silvice"/>
    <s v="BACĂU"/>
    <s v="-"/>
    <s v="Tara: România; Judet: BACĂU; -;   -; Nr: -;"/>
    <n v="1971"/>
    <n v="42446"/>
    <n v="4"/>
    <s v="in administrare"/>
    <s v="HG 982/1998;HG 1344/2011; HG 478/ 24-IUN-15;HG.478/24-IUN-15;OUG.1 din 04/01/2017;HG.354/18.05.2017;OUG.68 din 06/11/2019"/>
    <s v="imobil"/>
    <s v="Lungime= Km;Suprafeţe= ha;CF= ;"/>
  </r>
  <r>
    <x v="7741"/>
    <s v="8.04.04"/>
    <m/>
    <m/>
    <s v="DR. BURSUCARIE"/>
    <s v="conform amenajamentelor silvice"/>
    <s v="BACĂU"/>
    <s v="-"/>
    <s v="Tara: România; Judet: BACĂU; -;   -; Nr: -;"/>
    <n v="1981"/>
    <n v="63880"/>
    <n v="4"/>
    <s v="in administrare"/>
    <s v="HG 982/1998;HG 1344/2011; HG 478/ 24-IUN-15;HG.478/24-IUN-15;OUG.1 din 04/01/2017;HG.354/18.05.2017;OUG.68 din 06/11/2019"/>
    <s v="imobil"/>
    <s v="Lungime= Km;Suprafeţe= ha;CF= ;"/>
  </r>
  <r>
    <x v="7742"/>
    <s v="8.30.01"/>
    <m/>
    <m/>
    <s v="BARAJ PLOPU I"/>
    <s v="conform amenajamentelor silvice"/>
    <s v="BACĂU"/>
    <s v="-"/>
    <s v="Tara: România; Judet: BACĂU; -;   -; Nr: -;"/>
    <n v="1982"/>
    <n v="2512"/>
    <n v="4"/>
    <s v="in administrare"/>
    <s v="HG 982/1998;HG 1344/2011; HG 478/ 24-IUN-15;HG.478/24-IUN-15;OUG.1 din 04/01/2017;HG.354/18.05.2017;OUG.68 din 06/11/2019;HG.846/08.10.2020"/>
    <s v="imobil"/>
    <s v="Lungime albie corectată/consolidată=0,1 km;"/>
  </r>
  <r>
    <x v="7743"/>
    <s v="8.04.04"/>
    <m/>
    <m/>
    <s v="DR. LUPARIE"/>
    <s v="conform amenajamentelor silvice"/>
    <s v="BACĂU"/>
    <s v="-"/>
    <s v="Tara: România; Judet: BACĂU; -;   -; Nr: -;"/>
    <n v="1960"/>
    <n v="107373"/>
    <n v="4"/>
    <s v="in administrare"/>
    <s v="HG 982/1998;HG 1344/2011; HG 478/ 24-IUN-15;HG.478/24-IUN-15;OUG.1 din 04/01/2017;HG.354/18.05.2017;OUG.68 din 06/11/2019"/>
    <s v="imobil"/>
    <s v="Lungime= Km;Suprafeţe= ha;CF= ;"/>
  </r>
  <r>
    <x v="7744"/>
    <s v="8.04.04"/>
    <m/>
    <m/>
    <s v="DR. LESPEZI-TULBUREA"/>
    <s v="conform amenajamentelor silvice"/>
    <s v="BACĂU"/>
    <s v="-"/>
    <s v="Tara: România; Judet: BACĂU; -;   -; Nr: -;"/>
    <n v="1962"/>
    <n v="148478"/>
    <n v="4"/>
    <s v="in administrare"/>
    <s v="HG 982/1998;HG 1344/2011; HG 478/ 24-IUN-15;HG.478/24-IUN-15;OUG.1 din 04/01/2017;HG.354/18.05.2017;OUG.68 din 06/11/2019"/>
    <s v="imobil"/>
    <s v="Lungime= Km;Suprafeţe= ha;CF= ;"/>
  </r>
  <r>
    <x v="7745"/>
    <s v="8.04.04"/>
    <m/>
    <m/>
    <s v="DR.OBREJESCU"/>
    <s v="conform amenajamentelor silvice"/>
    <s v="BACĂU"/>
    <s v="-"/>
    <s v="Tara: România; Judet: BACĂU; -;   -; Nr: -;"/>
    <n v="1973"/>
    <n v="52289"/>
    <n v="4"/>
    <s v="in administrare"/>
    <s v="HG 982/1998;HG 1344/2011; HG 478/ 24-IUN-15;HG.478/24-IUN-15;OUG.1 din 04/01/2017;HG.354/18.05.2017;OUG.68 din 06/11/2019"/>
    <s v="imobil"/>
    <s v="Lungime= Km;Suprafeţe= ha;CF= ;"/>
  </r>
  <r>
    <x v="7746"/>
    <s v="8.04.04"/>
    <m/>
    <m/>
    <s v="DR.PR.HAITEI"/>
    <s v="conform amenajamentelor silvice"/>
    <s v="BACĂU"/>
    <s v="-"/>
    <s v="Tara: România; Judet: BACĂU; -;   -; Nr: -;"/>
    <n v="1972"/>
    <n v="9112"/>
    <n v="4"/>
    <s v="in administrare"/>
    <s v="HG 982/1998;HG 1344/2011; HG 478/ 24-IUN-15;HG.478/24-IUN-15;OUG.1 din 04/01/2017;HG.354/18.05.2017;OUG.68 din 06/11/2019"/>
    <s v="imobil"/>
    <s v="Lungime= Km;Suprafeţe= ha;CF= ;"/>
  </r>
  <r>
    <x v="7747"/>
    <s v="8.04.04"/>
    <m/>
    <m/>
    <s v="DR.PLOPU DARMANESTI"/>
    <s v="conform amenajamentelor silvice"/>
    <s v="BACĂU"/>
    <s v="-"/>
    <s v="Tara: România; Judet: BACĂU; -;   -; Nr: -;"/>
    <n v="1963"/>
    <n v="14745"/>
    <n v="4"/>
    <s v="in administrare"/>
    <s v="HG 982/1998;HG 1344/2011; HG 478/ 24-IUN-15;HG.478/24-IUN-15;OUG.1 din 04/01/2017;HG.354/18.05.2017;OUG.68 din 06/11/2019"/>
    <s v="imobil"/>
    <s v="Lungime= Km;Suprafeţe= ha;CF= ;"/>
  </r>
  <r>
    <x v="7748"/>
    <s v="8.04.04"/>
    <m/>
    <m/>
    <s v="DR.RAMIFICATIE IZV.NEGRU"/>
    <s v="conform amenajamentelor silvice"/>
    <s v="BACĂU"/>
    <s v="-"/>
    <s v="Tara: România; Judet: BACĂU; -;   -; Nr: -;"/>
    <n v="1979"/>
    <n v="25667"/>
    <n v="4"/>
    <s v="in administrare"/>
    <s v="HG 982/1998;HG 1344/2011; HG 478/ 24-IUN-15;HG.478/24-IUN-15;OUG.1 din 04/01/2017;HG.354/18.05.2017;OUG.68 din 06/11/2019"/>
    <s v="imobil"/>
    <s v="Lungime= Km;Suprafeţe= ha;CF= ;"/>
  </r>
  <r>
    <x v="7749"/>
    <s v="8.04.04"/>
    <m/>
    <m/>
    <s v="DR BORDEIUL TAIET."/>
    <s v="conform amenajamentelor silvice"/>
    <s v="BACĂU"/>
    <s v="-"/>
    <s v="Tara: România; Judet: BACĂU; -;   -; Nr: -;"/>
    <n v="1980"/>
    <n v="79870"/>
    <n v="4"/>
    <s v="in administrare"/>
    <s v="HG 982/1998;HG 1344/2011; HG 478/ 24-IUN-15;HG.478/24-IUN-15;OUG.1 din 04/01/2017;HG.354/18.05.2017;OUG.68 din 06/11/2019"/>
    <s v="imobil"/>
    <s v="Lungime= Km;Suprafeţe= ha;CF= ;"/>
  </r>
  <r>
    <x v="7750"/>
    <s v="8.04.04"/>
    <m/>
    <m/>
    <s v="DR.MOGHIORUS RAM."/>
    <s v="conform amenajamentelor silvice"/>
    <s v="BACĂU"/>
    <s v="-"/>
    <s v="Tara: România; Judet: BACĂU; -;   -; Nr: -;"/>
    <n v="1977"/>
    <n v="60872"/>
    <n v="4"/>
    <s v="in administrare"/>
    <s v="HG 982/1998;HG 1344/2011; HG 478/ 24-IUN-15;HG.478/24-IUN-15;OUG.1 din 04/01/2017;HG.354/18.05.2017;OUG.68 din 06/11/2019"/>
    <s v="imobil"/>
    <s v="Lungime= Km;Suprafeţe= ha;CF= ;"/>
  </r>
  <r>
    <x v="7751"/>
    <s v="8.04.04"/>
    <m/>
    <m/>
    <s v="DR.LAPOS"/>
    <s v="conform amenajamentelor silvice"/>
    <s v="BACĂU"/>
    <s v="-"/>
    <s v="Tara: România; Judet: BACĂU; -;   -; Nr: -;"/>
    <n v="1978"/>
    <n v="30624"/>
    <n v="4"/>
    <s v="in administrare"/>
    <s v="HG 982/1998;HG 1344/2011;OUG.1 din 04/01/2017;HG.354/18.05.2017;OUG.68 din 06/11/2019"/>
    <s v="imobil"/>
    <s v="Lungime= Km;Suprafeţe= ha;CF= ;"/>
  </r>
  <r>
    <x v="7752"/>
    <s v="8.04.04"/>
    <m/>
    <m/>
    <s v="DR.CUCONASU"/>
    <s v="conform amenajamentelor silvice"/>
    <s v="BACĂU"/>
    <s v="-"/>
    <s v="Tara: România; Judet: BACĂU; -;   -; Nr: -;"/>
    <n v="1981"/>
    <n v="62373"/>
    <n v="4"/>
    <s v="in administrare"/>
    <s v="HG 982/1998;HG 1344/2011; HG 478/ 24-IUN-15;HG.478/24-IUN-15;OUG.1 din 04/01/2017;HG.354/18.05.2017;OUG.68 din 06/11/2019"/>
    <s v="imobil"/>
    <s v="Lungime= Km;Suprafeţe= ha;CF= ;"/>
  </r>
  <r>
    <x v="7753"/>
    <s v="8.04.04"/>
    <m/>
    <m/>
    <s v="DR.URSOIA MARE"/>
    <s v="conform amenajamentelor silvice"/>
    <s v="BACĂU"/>
    <s v="-"/>
    <s v="Tara: România; Judet: BACĂU; -;   -; Nr: -;"/>
    <n v="1981"/>
    <n v="259088"/>
    <n v="4"/>
    <s v="in administrare"/>
    <s v="HG 982/1998;HG 1344/2011; HG 478/ 24-IUN-15;HG.478/24-IUN-15;OUG.1 din 04/01/2017;HG.354/18.05.2017;OUG.68 din 06/11/2019"/>
    <s v="imobil"/>
    <s v="Lungime= Km;Suprafeţe= ha;CF= ;"/>
  </r>
  <r>
    <x v="7754"/>
    <s v="8.04.04"/>
    <m/>
    <m/>
    <s v="DR.URSOIA MICA"/>
    <s v="conform amenajamentelor silvice"/>
    <s v="BACĂU"/>
    <s v="-"/>
    <s v="Tara: România; Judet: BACĂU; -;   -; Nr: -;"/>
    <n v="1981"/>
    <n v="32461"/>
    <n v="4"/>
    <s v="in administrare"/>
    <s v="HG 982/1998;HG 1344/2011;OUG.1 din 04/01/2017;HG.354/18.05.2017;OUG.68 din 06/11/2019"/>
    <s v="imobil"/>
    <s v="Lungime= Km;Suprafeţe= ha;CF= ;"/>
  </r>
  <r>
    <x v="7755"/>
    <s v="8.04.04"/>
    <m/>
    <m/>
    <s v="DR.MUNTEANU"/>
    <s v="conform amenajamentelor silvice"/>
    <s v="BACĂU"/>
    <s v="-"/>
    <s v="Tara: România; Judet: BACĂU; -;   -; Nr: -;"/>
    <n v="1982"/>
    <n v="67458"/>
    <n v="4"/>
    <s v="in administrare"/>
    <s v="HG 982/1998;HG 1344/2011;OUG.1 din 04/01/2017;HG.354/18.05.2017;OUG.68 din 06/11/2019"/>
    <s v="imobil"/>
    <s v="Lungime= Km;Suprafeţe= ha;CF= ;"/>
  </r>
  <r>
    <x v="7756"/>
    <s v="8.04.04"/>
    <m/>
    <m/>
    <s v="DR.PRALEA SECU"/>
    <s v="conform amenajamentelor silvice"/>
    <s v="BACĂU"/>
    <s v="-"/>
    <s v="Tara: România; Judet: BACĂU; -;   -; Nr: -;"/>
    <n v="1968"/>
    <n v="8730"/>
    <n v="4"/>
    <s v="in administrare"/>
    <s v="HG 982/1998;;OUG.1 din 04/01/2017;HG.354/18.05.2017;OUG.68 din 06/11/2019"/>
    <s v="imobil"/>
    <s v="Lungime= Km;Suprafeţe= ha;CF= ;"/>
  </r>
  <r>
    <x v="7757"/>
    <s v="8.04.04"/>
    <m/>
    <m/>
    <s v="DR.BRUSTURATA"/>
    <s v="conform amenajamentelor silvice"/>
    <s v="BACĂU"/>
    <s v="-"/>
    <s v="Tara: România; Judet: BACĂU; -;   -; Nr: -;"/>
    <n v="1963"/>
    <n v="1944"/>
    <n v="4"/>
    <s v="in administrare"/>
    <s v="HG 982/1998;; HG 478/ 24-IUN-15;HG.478/24-IUN-15;OUG.1 din 04/01/2017;OUG.68 din 06/11/2019"/>
    <s v="imobil"/>
    <s v="Lungime= Km;Suprafeţe= ha;CF= ;"/>
  </r>
  <r>
    <x v="7758"/>
    <s v="8.04.04"/>
    <m/>
    <m/>
    <s v="DR.GEOSENI"/>
    <s v="conform amenajamentelor silvice"/>
    <s v="BACĂU"/>
    <s v="-"/>
    <s v="Tara: România; Judet: BACĂU; -;   -; Nr: -;"/>
    <n v="1981"/>
    <n v="19692"/>
    <n v="4"/>
    <s v="in administrare"/>
    <s v="HG 982/1998;HG 1344/2011; HG 478/ 24-IUN-15;HG.478/24-IUN-15;OUG.1 din 04/01/2017;HG.354/18.05.2017;OUG.68 din 06/11/2019"/>
    <s v="imobil"/>
    <s v="Lungime= Km;Suprafeţe= ha;CF= ;"/>
  </r>
  <r>
    <x v="7759"/>
    <s v="8.04.04"/>
    <m/>
    <m/>
    <s v="DR.HELTIU"/>
    <s v="conform amenajamentelor silvice"/>
    <s v="BACĂU"/>
    <s v="-"/>
    <s v="Tara: România; Judet: BACĂU; -;   -; Nr: -;"/>
    <n v="1958"/>
    <n v="62373"/>
    <n v="4"/>
    <s v="in administrare"/>
    <s v="HG 982/1998;HG 1344/2011; HG 478/ 24-IUN-15;HG.478/24-IUN-15;OUG.1 din 04/01/2017;HG.354/18.05.2017;OUG.68 din 06/11/2019"/>
    <s v="imobil"/>
    <s v="Lungime= Km;Suprafeţe= ha;CF= ;"/>
  </r>
  <r>
    <x v="7760"/>
    <s v="8.04.04"/>
    <m/>
    <m/>
    <s v="DR.CAPAU"/>
    <s v="conform amenajamentelor silvice"/>
    <s v="BACĂU"/>
    <s v="-"/>
    <s v="Tara: România; Judet: BACĂU; -;   -; Nr: -;"/>
    <n v="1981"/>
    <n v="6289"/>
    <n v="4"/>
    <s v="in administrare"/>
    <s v="HG 982/1998;HG 1344/2011;OUG.1 din 04/01/2017;HG.354/18.05.2017;OUG.68 din 06/11/2019"/>
    <s v="imobil"/>
    <s v="Lungime= Km;Suprafeţe= ha;CF= ;"/>
  </r>
  <r>
    <x v="7761"/>
    <s v="8.04.04"/>
    <m/>
    <m/>
    <s v="DR.BRANITA"/>
    <s v="conform amenajamentelor silvice"/>
    <s v="BACĂU"/>
    <s v="-"/>
    <s v="Tara: România; Judet: BACĂU; -;   -; Nr: -;"/>
    <n v="1983"/>
    <n v="37561"/>
    <n v="4"/>
    <s v="in administrare"/>
    <s v="HG 982/1998;;OUG.1 din 04/01/2017;HG.354/18.05.2017;OUG.68 din 06/11/2019"/>
    <s v="imobil"/>
    <s v="Lungime= Km;Suprafeţe= ha;CF= ;"/>
  </r>
  <r>
    <x v="7762"/>
    <s v="8.04.04"/>
    <m/>
    <m/>
    <s v="DR.SELNITA"/>
    <s v="conform amenajamentelor silvice"/>
    <s v="BACĂU"/>
    <s v="-"/>
    <s v="Tara: România; Judet: BACĂU; -;   -; Nr: -;"/>
    <n v="1960"/>
    <n v="671"/>
    <n v="4"/>
    <s v="in administrare"/>
    <s v="HG 982/1998;HG 1344/2011; HG 478/ 24-IUN-15;HG.478/24-IUN-15;OUG.1 din 04/01/2017;HG.354/18.05.2017;OUG.68 din 06/11/2019"/>
    <s v="imobil"/>
    <s v="Lungime= Km;Suprafeţe= ha;CF= ;"/>
  </r>
  <r>
    <x v="7763"/>
    <s v="8.04.04"/>
    <m/>
    <m/>
    <s v="DR.GHETARIE"/>
    <s v="conform amenajamentelor silvice"/>
    <s v="BACĂU"/>
    <s v="-"/>
    <s v="Tara: România; Judet: BACĂU; -;   -; Nr: -;"/>
    <n v="1970"/>
    <n v="4223"/>
    <n v="4"/>
    <s v="in administrare"/>
    <s v="HG 982/1998;;OUG.1 din 04/01/2017;HG.354/18.05.2017;OUG.68 din 06/11/2019"/>
    <s v="imobil"/>
    <s v="Lungime= Km;Suprafeţe= ha;CF= ;"/>
  </r>
  <r>
    <x v="7764"/>
    <s v="8.04.04"/>
    <m/>
    <m/>
    <s v="DR.TIRGUSORU MIC"/>
    <s v="conform amenajamentelor silvice"/>
    <s v="BACĂU"/>
    <s v="-"/>
    <s v="Tara: România; Judet: BACĂU; -;   -; Nr: -;"/>
    <n v="1977"/>
    <n v="3289"/>
    <n v="4"/>
    <s v="in administrare"/>
    <s v="HG 982/1998;;OUG.1 din 04/01/2017;HG.354/18.05.2017;OUG.68 din 06/11/2019"/>
    <s v="imobil"/>
    <s v="Lungime= Km;Suprafeţe= ha;CF= ;"/>
  </r>
  <r>
    <x v="7765"/>
    <s v="8.04.04"/>
    <m/>
    <m/>
    <s v="DRUM CEPTURII"/>
    <s v="conform amenajamentelor silvice"/>
    <s v="ARAD"/>
    <s v="-"/>
    <s v="Tara: România; Judet: ARAD; -;   -; Nr: -;"/>
    <n v="1969"/>
    <n v="1045"/>
    <n v="2"/>
    <s v="in administrare"/>
    <s v="HG 982/1998;HG 1344/2011; HG 478/ 24-IUN-15;HG.478/24-IUN-15;OUG.1 din 04/01/2017;OUG.68 din 06/11/2019"/>
    <s v="imobil"/>
    <s v="Lungime= Km;Suprafeţe= ha;CF= ;"/>
  </r>
  <r>
    <x v="7766"/>
    <s v="8.04.04"/>
    <m/>
    <m/>
    <s v="DRUM PARAUL LUNG"/>
    <s v="conform amenajamentelor silvice"/>
    <s v="ARAD"/>
    <s v="-"/>
    <s v="Tara: România; Judet: ARAD; -;   -; Nr: -;"/>
    <n v="1973"/>
    <n v="97"/>
    <n v="2"/>
    <s v="in administrare"/>
    <s v="HG 982/1998;HG 1344/2011; HG 478/ 24-IUN-15;HG.478/24-IUN-15;OUG.1 din 04/01/2017;HG.354/18.05.2017;OUG.68 din 06/11/2019"/>
    <s v="imobil"/>
    <s v="Lungime= Km;Suprafeţe= ha;CF= ;"/>
  </r>
  <r>
    <x v="7767"/>
    <s v="8.04.04"/>
    <m/>
    <m/>
    <s v="DRUM BINIS"/>
    <s v="conform amenajamentelor silvice"/>
    <s v="ARAD"/>
    <s v="-"/>
    <s v="Tara: România; Judet: ARAD; -;   -; Nr: -;"/>
    <n v="1968"/>
    <n v="7026"/>
    <n v="2"/>
    <s v="in administrare"/>
    <s v="HG 982/1998;HG 1344/2011; HG 478/ 24-IUN-15;HG.478/24-IUN-15;OUG.1 din 04/01/2017;OUG.68 din 06/11/2019"/>
    <s v="imobil"/>
    <s v="Lungime= Km;Suprafeţe= ha;CF= ;"/>
  </r>
  <r>
    <x v="7768"/>
    <s v="8.04.04"/>
    <m/>
    <m/>
    <s v="DR.MANASTIREA"/>
    <s v="conform amenajamentelor silvice"/>
    <s v="BACĂU"/>
    <s v="-"/>
    <s v="Tara: România; Judet: BACĂU; -;   -; Nr: -;"/>
    <n v="1969"/>
    <n v="4241"/>
    <n v="4"/>
    <s v="in administrare"/>
    <s v="HG 982/1998;HG 1344/2011;OUG.1 din 04/01/2017;HG.354/18.05.2017;OUG.68 din 06/11/2019"/>
    <s v="imobil"/>
    <s v="Lungime= Km;Suprafeţe= ha;CF= ;"/>
  </r>
  <r>
    <x v="7769"/>
    <s v="8.04.04"/>
    <m/>
    <m/>
    <s v="DRUM DANOVITA"/>
    <s v="conform amenajamentelor silvice"/>
    <s v="ARAD"/>
    <s v="-"/>
    <s v="Tara: România; Judet: ARAD; -;   -; Nr: -;"/>
    <n v="1975"/>
    <n v="351"/>
    <n v="2"/>
    <s v="in administrare"/>
    <s v="HG 982/1998;HG 1344/2011; HG 478/ 24-IUN-15;HG.478/24-IUN-15;OUG.1 din 04/01/2017;OUG.68 din 06/11/2019"/>
    <s v="imobil"/>
    <s v="Lungime= Km;Suprafeţe= ha;CF= ;"/>
  </r>
  <r>
    <x v="7770"/>
    <s v="8.04.04"/>
    <m/>
    <m/>
    <s v="DRUM VOCINA"/>
    <s v="conform amenajamentelor silvice"/>
    <s v="ARAD"/>
    <s v="-"/>
    <s v="Tara: România; Judet: ARAD; -;   -; Nr: -;"/>
    <n v="1985"/>
    <n v="24006"/>
    <n v="2"/>
    <s v="in administrare"/>
    <s v="HG 982/1998;HG 1344/2011; HG 478/ 24-IUN-15;HG.478/24-IUN-15;OUG.1 din 04/01/2017;HG.354/18.05.2017;OUG.68 din 06/11/2019"/>
    <s v="imobil"/>
    <s v="Lungime= Km;Suprafeţe= ha;CF= ;"/>
  </r>
  <r>
    <x v="7771"/>
    <s v="8.04.04"/>
    <m/>
    <m/>
    <s v="DRUM RUNCU"/>
    <s v="conform amenajamentelor silvice"/>
    <s v="ARAD"/>
    <s v="-"/>
    <s v="Tara: România; Judet: ARAD; -;   -; Nr: -;"/>
    <n v="1981"/>
    <n v="7169"/>
    <n v="2"/>
    <s v="in administrare"/>
    <s v="HG 982/1998;HG 1344/2011; HG 478/ 24-IUN-15;HG.478/24-IUN-15;OUG.1 din 04/01/2017;HG.354/18.05.2017;OUG.68 din 06/11/2019"/>
    <s v="imobil"/>
    <s v="Lungime= Km;Suprafeţe= ha;CF= ;"/>
  </r>
  <r>
    <x v="7772"/>
    <s v="8.04.04"/>
    <m/>
    <m/>
    <s v="DRUM STRIMNA"/>
    <s v="conform amenajamentelor silvice"/>
    <s v="ARAD"/>
    <s v="-"/>
    <s v="Tara: România; Judet: ARAD; -;   -; Nr: -;"/>
    <n v="1979"/>
    <n v="15089"/>
    <n v="2"/>
    <s v="in administrare"/>
    <s v="HG 982/1998;HG 1344/2011; HG 478/ 24-IUN-15;HG.478/24-IUN-15;OUG.1 din 04/01/2017;HG.354/18.05.2017;OUG.68 din 06/11/2019"/>
    <s v="imobil"/>
    <s v="Lungime= Km;Suprafeţe= ha;CF= ;"/>
  </r>
  <r>
    <x v="7773"/>
    <s v="8.04.04"/>
    <m/>
    <m/>
    <s v="DRUM CIGHER"/>
    <s v="conform amenajamentelor silvice"/>
    <s v="ARAD"/>
    <s v="-"/>
    <s v="Tara: România; Judet: ARAD; -;   -; Nr: -;"/>
    <n v="1967"/>
    <n v="142000"/>
    <n v="2"/>
    <s v="in administrare"/>
    <s v="HG 982/1998;HG 1344/2011; HG 478/ 24-IUN-15;HG.478/24-IUN-15;OUG.1 din 04/01/2017;OUG.68 din 06/11/2019"/>
    <s v="imobil"/>
    <s v="Lungime= Km;Suprafeţe= ha;CF= ;"/>
  </r>
  <r>
    <x v="7774"/>
    <s v="8.04.04"/>
    <m/>
    <m/>
    <s v="DRUM PARAUL SCHIOPULUI"/>
    <s v="conform amenajamentelor silvice"/>
    <s v="ARAD"/>
    <s v="-"/>
    <s v="Tara: România; Judet: ARAD; -;   -; Nr: -;"/>
    <n v="1979"/>
    <n v="1769"/>
    <n v="2"/>
    <s v="in administrare"/>
    <s v="HG 982/1998;HG 1344/2011; HG 478/ 24-IUN-15;HG.478/24-IUN-15;OUG.1 din 04/01/2017;HG.354/18.05.2017;OUG.68 din 06/11/2019"/>
    <s v="imobil"/>
    <s v="Lungime= Km;Suprafeţe= ha;CF= ;"/>
  </r>
  <r>
    <x v="7775"/>
    <s v="8.04.04"/>
    <m/>
    <m/>
    <s v="DRUM GROSI-RUNCU"/>
    <s v="conform amenajamentelor silvice"/>
    <s v="ARAD"/>
    <s v="-"/>
    <s v="Tara: România; Judet: ARAD; -;   -; Nr: -;"/>
    <n v="1966"/>
    <n v="93282"/>
    <n v="2"/>
    <s v="in administrare"/>
    <s v="HG 982/1998;HG 1344/2011; HG 478/ 24-IUN-15;HG.478/24-IUN-15;OUG.1 din 04/01/2017;OUG.68 din 06/11/2019"/>
    <s v="imobil"/>
    <s v="Lungime= Km;Suprafeţe= ha;CF= ;"/>
  </r>
  <r>
    <x v="7776"/>
    <s v="8.04.04"/>
    <m/>
    <m/>
    <s v="DRUM VALEA GHEGHESULUI"/>
    <s v="conform amenajamentelor silvice"/>
    <s v="ARAD"/>
    <s v="-"/>
    <s v="Tara: România; Judet: ARAD; -;   -; Nr: -;"/>
    <n v="1977"/>
    <n v="5685"/>
    <n v="2"/>
    <s v="in administrare"/>
    <s v="HG 982/1998;;OUG.1 din 04/01/2017;HG.354/18.05.2017;OUG.68 din 06/11/2019"/>
    <s v="imobil"/>
    <s v="Lungime= Km;Suprafeţe= ha;CF= ;"/>
  </r>
  <r>
    <x v="7777"/>
    <s v="8.04.04"/>
    <m/>
    <m/>
    <s v="DRUM VALEA PREOTESEI"/>
    <s v="conform amenajamentelor silvice"/>
    <s v="ARAD"/>
    <s v="-"/>
    <s v="Tara: România; Judet: ARAD; -;   -; Nr: -;"/>
    <n v="1977"/>
    <n v="64132"/>
    <n v="2"/>
    <s v="in administrare"/>
    <s v="HG 982/1998;HG 1344/2011; HG 478/ 24-IUN-15;HG.478/24-IUN-15;OUG.1 din 04/01/2017;HG.354/18.05.2017;OUG.68 din 06/11/2019"/>
    <s v="imobil"/>
    <s v="Lungime= Km;Suprafeţe= ha;CF= ;"/>
  </r>
  <r>
    <x v="7778"/>
    <s v="8.04.04"/>
    <m/>
    <m/>
    <s v="DRUM VALEA CIUNGILOR"/>
    <s v="conform amenajamentelor silvice"/>
    <s v="ARAD"/>
    <s v="-"/>
    <s v="Tara: România; Judet: ARAD; -;   -; Nr: -;"/>
    <n v="1994"/>
    <n v="6231"/>
    <n v="2"/>
    <s v="in administrare"/>
    <s v="HG 982/1998;HG 1344/2011;OUG.1 din 04/01/2017;HG.354/18.05.2017;OUG.68 din 06/11/2019"/>
    <s v="imobil"/>
    <s v="Lungime= Km;Suprafeţe= ha;CF= ;"/>
  </r>
  <r>
    <x v="7779"/>
    <s v="8.04.04"/>
    <m/>
    <m/>
    <s v="DRUM VALEA PREOTULUI"/>
    <s v="conform amenajamentelor silvice"/>
    <s v="ARAD"/>
    <s v="-"/>
    <s v="Tara: România; Judet: ARAD; -;   -; Nr: -;"/>
    <n v="1967"/>
    <n v="21225"/>
    <n v="2"/>
    <s v="in administrare"/>
    <s v="HG 982/1998;; HG 478/ 24-IUN-15;HG.478/24-IUN-15;OUG.1 din 04/01/2017;OUG.68 din 06/11/2019"/>
    <s v="imobil"/>
    <s v="Lungime= Km;Suprafeţe= ha;CF= ;"/>
  </r>
  <r>
    <x v="7780"/>
    <s v="8.04.04"/>
    <m/>
    <m/>
    <s v="DRUM MAGULICEA"/>
    <s v="conform amenajamentelor silvice"/>
    <s v="ARAD"/>
    <s v="-"/>
    <s v="Tara: România; Judet: ARAD; -;   -; Nr: -;"/>
    <n v="1978"/>
    <n v="10516"/>
    <n v="2"/>
    <s v="in administrare"/>
    <s v="HG 982/1998;; HG 478/ 24-IUN-15;HG.478/24-IUN-15;OUG.1 din 04/01/2017;HG.354/18.05.2017;OUG.68 din 06/11/2019"/>
    <s v="imobil"/>
    <s v="Lungime= Km;Suprafeţe= ha;CF= ;"/>
  </r>
  <r>
    <x v="7781"/>
    <s v="8.04.04"/>
    <m/>
    <m/>
    <s v="DRUM VALEA MARE"/>
    <s v="conform amenajamentelor silvice"/>
    <s v="ARAD"/>
    <s v="-"/>
    <s v="Tara: România; Judet: ARAD; -;   -; Nr: -;"/>
    <n v="1980"/>
    <n v="9308"/>
    <n v="2"/>
    <s v="in administrare"/>
    <s v="HG 982/1998;HG 1344/2011; HG 478/ 24-IUN-15;HG.478/24-IUN-15;OUG.1 din 04/01/2017;HG.354/18.05.2017;OUG.68 din 06/11/2019"/>
    <s v="imobil"/>
    <s v="Lungime= Km;Suprafeţe= ha;CF= ;"/>
  </r>
  <r>
    <x v="7782"/>
    <s v="8.04.04"/>
    <m/>
    <m/>
    <s v="DRUM STIRCOANEA"/>
    <s v="conform amenajamentelor silvice"/>
    <s v="ARAD"/>
    <s v="-"/>
    <s v="Tara: România; Judet: ARAD; -;   -; Nr: -;"/>
    <n v="1974"/>
    <n v="15747"/>
    <n v="2"/>
    <s v="in administrare"/>
    <s v="HG 982/1998;HG 1344/2011; HG 478/ 24-IUN-15;HG.478/24-IUN-15;OUG.1 din 04/01/2017;HG.354/18.05.2017;OUG.68 din 06/11/2019"/>
    <s v="imobil"/>
    <s v="Lungime= Km;Suprafeţe= ha;CF= ;"/>
  </r>
  <r>
    <x v="7783"/>
    <s v="8.04.04"/>
    <m/>
    <m/>
    <s v="DRUM ILTEU"/>
    <s v="conform amenajamentelor silvice"/>
    <s v="ARAD"/>
    <s v="-"/>
    <s v="Tara: România; Judet: ARAD; -;   -; Nr: -;"/>
    <n v="1979"/>
    <n v="10701"/>
    <n v="2"/>
    <s v="in administrare"/>
    <s v="HG 982/1998;HG 1344/2011;OUG.1 din 04/01/2017;HG.354/18.05.2017;OUG.68 din 06/11/2019"/>
    <s v="imobil"/>
    <s v="Lungime= Km;Suprafeţe= ha;CF= ;"/>
  </r>
  <r>
    <x v="7784"/>
    <s v="8.04.04"/>
    <m/>
    <m/>
    <s v="DRUM LEORDOAIA"/>
    <s v="conform amenajamentelor silvice"/>
    <s v="ARAD"/>
    <s v="-"/>
    <s v="Tara: România; Judet: ARAD; -;   -; Nr: -;"/>
    <n v="1974"/>
    <n v="463"/>
    <n v="2"/>
    <s v="in administrare"/>
    <s v="HG 982/1998;HG 1344/2011; HG 478/ 24-IUN-15;HG.478/24-IUN-15;OUG.1 din 04/01/2017;HG.354/18.05.2017;OUG.68 din 06/11/2019"/>
    <s v="imobil"/>
    <s v="Lungime= Km;Suprafeţe= ha;CF= ;"/>
  </r>
  <r>
    <x v="7785"/>
    <s v="8.04.04"/>
    <m/>
    <m/>
    <s v="DRUM VALEA"/>
    <s v="conform amenajamentelor silvice"/>
    <s v="ARAD"/>
    <s v="-"/>
    <s v="Tara: România; Judet: ARAD; -;   -; Nr: -;"/>
    <n v="1980"/>
    <n v="7810"/>
    <n v="2"/>
    <s v="in administrare"/>
    <s v="HG 982/1998;HG 1344/2011; HG 478/ 24-IUN-15;HG.478/24-IUN-15;OUG.1 din 04/01/2017;HG.354/18.05.2017;OUG.68 din 06/11/2019"/>
    <s v="imobil"/>
    <s v="Lungime= Km;Suprafeţe= ha;CF= ;"/>
  </r>
  <r>
    <x v="7786"/>
    <s v="8.04.04"/>
    <m/>
    <m/>
    <s v="DRUM VALEA LUNGA"/>
    <s v="conform amenajamentelor silvice"/>
    <s v="TIMIŞ"/>
    <s v="-"/>
    <s v="Tara: România; Judet: TIMIŞ; -;   -; Nr: -;"/>
    <n v="1979"/>
    <n v="39145"/>
    <n v="35"/>
    <s v="in administrare"/>
    <s v="HG 982/1998;HG 1344/2011;OUG.1 din 04/01/2017;HG.354/18.05.2017;OUG.68 din 06/11/2019"/>
    <s v="imobil"/>
    <s v="Lungime= Km;Suprafeţe= ha;CF= ;"/>
  </r>
  <r>
    <x v="7787"/>
    <s v="8.04.04"/>
    <m/>
    <m/>
    <s v="DRUM VALEA LUNGA"/>
    <s v="conform amenajamentelor silvice"/>
    <s v="TIMIŞ"/>
    <s v="-"/>
    <s v="Tara: România; Judet: TIMIŞ; -;   -; Nr: -;"/>
    <n v="1980"/>
    <n v="43978"/>
    <n v="35"/>
    <s v="in administrare"/>
    <s v="HG 982/1998;HG 1344/2011;OUG.1 din 04/01/2017;HG.354/18.05.2017;OUG.68 din 06/11/2019"/>
    <s v="imobil"/>
    <s v="Lungime= Km;Suprafeţe= ha;CF= ;"/>
  </r>
  <r>
    <x v="7788"/>
    <s v="8.04.04"/>
    <m/>
    <m/>
    <s v="DRUM MITULESTI"/>
    <s v="conform amenajamentelor silvice"/>
    <s v="ARAD"/>
    <s v="-"/>
    <s v="Tara: România; Judet: ARAD; -;   -; Nr: -;"/>
    <n v="1969"/>
    <n v="13217"/>
    <n v="2"/>
    <s v="in administrare"/>
    <s v="HG 982/1998;HG 1344/2011; HG 478/ 24-IUN-15;HG.478/24-IUN-15;OUG.1 din 04/01/2017;OUG.68 din 06/11/2019"/>
    <s v="imobil"/>
    <s v="Lungime= Km;Suprafeţe= ha;CF= ;"/>
  </r>
  <r>
    <x v="7789"/>
    <s v="8.04.04"/>
    <m/>
    <m/>
    <s v="DRUM SALISTEA"/>
    <s v="conform amenajamentelor silvice"/>
    <s v="ARAD"/>
    <s v="-"/>
    <s v="Tara: România; Judet: ARAD; -;   -; Nr: -;"/>
    <n v="1973"/>
    <n v="96473"/>
    <n v="2"/>
    <s v="in administrare"/>
    <s v="HG 982/1998;HG 1344/2011; HG 478/ 24-IUN-15;HG.478/24-IUN-15;OUG.1 din 04/01/2017;OUG.68 din 06/11/2019"/>
    <s v="imobil"/>
    <s v="Lungime= Km;Suprafeţe= ha;CF= ;"/>
  </r>
  <r>
    <x v="7790"/>
    <s v="8.04.04"/>
    <m/>
    <m/>
    <s v="DRUM CIACOVAT"/>
    <s v="conform amenajamentelor silvice"/>
    <s v="ARAD"/>
    <s v="-"/>
    <s v="Tara: România; Judet: ARAD; -;   -; Nr: -;"/>
    <n v="1986"/>
    <n v="44843"/>
    <n v="2"/>
    <s v="in administrare"/>
    <s v="HG 982/1998;HG 1344/2011; HG 478/ 24-IUN-15;HG.478/24-IUN-15;OUG.1 din 04/01/2017;HG.354/18.05.2017;OUG.68 din 06/11/2019"/>
    <s v="imobil"/>
    <s v="Lungime= Km;Suprafeţe= ha;CF= ;"/>
  </r>
  <r>
    <x v="7791"/>
    <s v="8.04.04"/>
    <m/>
    <m/>
    <s v="DRUM POITASEL"/>
    <s v="conform amenajamentelor silvice"/>
    <s v="ARAD"/>
    <s v="-"/>
    <s v="Tara: România; Judet: ARAD; -;   -; Nr: -;"/>
    <n v="1973"/>
    <n v="27730"/>
    <n v="2"/>
    <s v="in administrare"/>
    <s v="HG 982/1998;HG 1344/2011; HG 478/ 24-IUN-15;HG.478/24-IUN-15;OUG.1 din 04/01/2017;OUG.68 din 06/11/2019"/>
    <s v="imobil"/>
    <s v="Lungime= Km;Suprafeţe= ha;CF= ;"/>
  </r>
  <r>
    <x v="7792"/>
    <s v="8.04.04"/>
    <m/>
    <m/>
    <s v="DRUM PARAUL POPII"/>
    <s v="conform amenajamentelor silvice"/>
    <s v="TIMIŞ"/>
    <s v="-"/>
    <s v="Tara: România; Judet: TIMIŞ; -;   -; Nr: -;"/>
    <n v="1968"/>
    <n v="17328"/>
    <n v="35"/>
    <s v="in administrare"/>
    <s v="HG 982/1998;;OUG.1 din 04/01/2017;OUG.68 din 06/11/2019"/>
    <s v="imobil"/>
    <s v="drum auto forestier"/>
  </r>
  <r>
    <x v="7793"/>
    <s v="8.04.04"/>
    <m/>
    <m/>
    <s v="DRUM VALAE"/>
    <s v="conform amenajamentelor silvice"/>
    <s v="ARAD"/>
    <s v="-"/>
    <s v="Tara: România; Judet: ARAD; -;   -; Nr: -;"/>
    <n v="1981"/>
    <n v="616651"/>
    <n v="2"/>
    <s v="in administrare"/>
    <s v="HG 982/1998;HG 1344/2011; HG 478/ 24-IUN-15;HG.478/24-IUN-15;OUG.1 din 04/01/2017;HG.354/18.05.2017;OUG.68 din 06/11/2019"/>
    <s v="imobil"/>
    <s v="Lungime= Km;Suprafeţe= ha;CF= ;"/>
  </r>
  <r>
    <x v="7794"/>
    <s v="8.04.04"/>
    <m/>
    <m/>
    <s v="DRUM POIENI-CHEIA"/>
    <s v="conform amenajamentelor silvice"/>
    <s v="TIMIŞ"/>
    <s v="-"/>
    <s v="Tara: România; Judet: TIMIŞ; -;   -; Nr: -;"/>
    <n v="1962"/>
    <n v="6845"/>
    <n v="35"/>
    <s v="in administrare"/>
    <s v="HG 982/1998;;OUG.1 din 04/01/2017;OUG.68 din 06/11/2019"/>
    <s v="imobil"/>
    <s v="drum auto forestier"/>
  </r>
  <r>
    <x v="7795"/>
    <s v="8.04.04"/>
    <m/>
    <m/>
    <s v="DRUM ZORANI"/>
    <s v="conform amenajamentelor silvice"/>
    <s v="TIMIŞ"/>
    <s v="-"/>
    <s v="Tara: România; Judet: TIMIŞ; -;   -; Nr: -;"/>
    <n v="1971"/>
    <n v="17120"/>
    <n v="35"/>
    <s v="in administrare"/>
    <s v="HG 982/1998;;OUG.1 din 04/01/2017;OUG.68 din 06/11/2019"/>
    <s v="imobil"/>
    <s v="drum auto forestier"/>
  </r>
  <r>
    <x v="7796"/>
    <s v="8.04.04"/>
    <m/>
    <m/>
    <s v="DRUM COLIBI"/>
    <s v="conform amenajamentelor silvice"/>
    <s v="ARAD"/>
    <s v="-"/>
    <s v="Tara: România; Judet: ARAD; -;   -; Nr: -;"/>
    <n v="1985"/>
    <n v="19499"/>
    <n v="2"/>
    <s v="in administrare"/>
    <s v="HG 982/1998;HG 1344/2011; HG 478/ 24-IUN-15;HG.478/24-IUN-15;OUG.1 din 04/01/2017;HG.354/18.05.2017;OUG.68 din 06/11/2019"/>
    <s v="imobil"/>
    <s v="Lungime= Km;Suprafeţe= ha;CF= ;"/>
  </r>
  <r>
    <x v="7797"/>
    <s v="8.04.04"/>
    <m/>
    <m/>
    <s v="DRUM VALEA REA"/>
    <s v="conform amenajamentelor silvice"/>
    <s v="ARAD"/>
    <s v="-"/>
    <s v="Tara: România; Judet: ARAD; -;   -; Nr: -;"/>
    <n v="1975"/>
    <n v="33146"/>
    <n v="2"/>
    <s v="in administrare"/>
    <s v="HG 982/1998;;OUG.1 din 04/01/2017;OUG.68 din 06/11/2019"/>
    <s v="imobil"/>
    <s v="drum auto forestier"/>
  </r>
  <r>
    <x v="7798"/>
    <s v="8.04.04"/>
    <m/>
    <m/>
    <s v="DRUM DUPLA 2"/>
    <s v="conform amenajamentelor silvice"/>
    <s v="ARAD"/>
    <s v="-"/>
    <s v="Tara: România; Judet: ARAD; -;   -; Nr: -;"/>
    <n v="1985"/>
    <n v="19633"/>
    <n v="2"/>
    <s v="in administrare"/>
    <s v="HG 982/1998;;OUG.1 din 04/01/2017;OUG.68 din 06/11/2019"/>
    <s v="imobil"/>
    <s v="drum auto forestier"/>
  </r>
  <r>
    <x v="7799"/>
    <s v="8.04.04"/>
    <m/>
    <m/>
    <s v="DAF VALEA REA"/>
    <s v="conform amenajamentelor silvice"/>
    <s v="ARAD"/>
    <s v="-"/>
    <s v="Tara: România; Judet: ARAD; -;   -; Nr: -;"/>
    <n v="1977"/>
    <n v="7306"/>
    <n v="2"/>
    <s v="in administrare"/>
    <s v="HG 982/1998;; HG 478/ 24-IUN-15;HG.478/24-IUN-15;OUG.1 din 04/01/2017;HG.354/18.05.2017;OUG.68 din 06/11/2019"/>
    <s v="imobil"/>
    <s v="Lungime= Km;Suprafeţe= ha;CF= ;"/>
  </r>
  <r>
    <x v="7800"/>
    <s v="8.04.04"/>
    <m/>
    <m/>
    <s v="DRUM TAPULUI"/>
    <s v="conform amenajamentelor silvice"/>
    <s v="ARAD"/>
    <s v="-"/>
    <s v="Tara: România; Judet: ARAD; -;   -; Nr: -;"/>
    <n v="1970"/>
    <n v="4146"/>
    <n v="2"/>
    <s v="in administrare"/>
    <s v="HG 982/1998;; HG 478/ 24-IUN-15;HG.478/24-IUN-15;OUG.1 din 04/01/2017;OUG.68 din 06/11/2019"/>
    <s v="imobil"/>
    <s v="Lungime= Km;Suprafeţe= ha;CF= ;"/>
  </r>
  <r>
    <x v="7801"/>
    <s v="8.04.04"/>
    <m/>
    <m/>
    <s v="DRUM COZIAC PRELUNGIRE"/>
    <s v="conform amenajamentelor silvice"/>
    <s v="ARAD"/>
    <s v="-"/>
    <s v="Tara: România; Judet: ARAD; -;   -; Nr: -;"/>
    <n v="1982"/>
    <n v="12226"/>
    <n v="2"/>
    <s v="in administrare"/>
    <s v="HG 982/1998;HG 1344/2011; HG 478/ 24-IUN-15;HG.478/24-IUN-15;OUG.1 din 04/01/2017;HG.354/18.05.2017;OUG.68 din 06/11/2019"/>
    <s v="imobil"/>
    <s v="Lungime= Km;Suprafeţe= ha;CF= ;"/>
  </r>
  <r>
    <x v="7802"/>
    <s v="8.04.04"/>
    <m/>
    <m/>
    <s v="DRUM CROCNA 1"/>
    <s v="conform amenajamentelor silvice"/>
    <s v="ARAD"/>
    <s v="-"/>
    <s v="Tara: România; Judet: ARAD; -;   -; Nr: -;"/>
    <n v="1986"/>
    <n v="13842"/>
    <n v="2"/>
    <s v="in administrare"/>
    <s v="HG 982/1998;HG 1344/2011; HG 478/ 24-IUN-15;HG.478/24-IUN-15;OUG.1 din 04/01/2017;HG.354/18.05.2017;OUG.68 din 06/11/2019"/>
    <s v="imobil"/>
    <s v="Lungime= Km;Suprafeţe= ha;CF= ;"/>
  </r>
  <r>
    <x v="7803"/>
    <s v="8.04.04"/>
    <m/>
    <m/>
    <s v="DRUM ZDRENTAN"/>
    <s v="conform amenajamentelor silvice"/>
    <s v="ARAD"/>
    <s v="-"/>
    <s v="Tara: România; Judet: ARAD; -;   -; Nr: -;"/>
    <n v="1975"/>
    <n v="3511"/>
    <n v="2"/>
    <s v="in administrare"/>
    <s v="HG 982/1998;HG 1344/2011; HG 478/ 24-IUN-15;HG.478/24-IUN-15;OUG.1 din 04/01/2017;HG.354/18.05.2017;OUG.68 din 06/11/2019"/>
    <s v="imobil"/>
    <s v="Lungime= Km;Suprafeţe= ha;CF= ;"/>
  </r>
  <r>
    <x v="7804"/>
    <s v="8.04.04"/>
    <m/>
    <m/>
    <s v="DRUM VALEA SOIMOS"/>
    <s v="conform amenajamentelor silvice"/>
    <s v="ARAD"/>
    <s v="-"/>
    <s v="Tara: România; Judet: ARAD; -;   -; Nr: -;"/>
    <n v="1967"/>
    <n v="113426"/>
    <n v="2"/>
    <s v="in administrare"/>
    <s v="HG 982/1998;HG 1344/2011; HG 478/ 24-IUN-15;HG.478/24-IUN-15;OUG.1 din 04/01/2017;OUG.68 din 06/11/2019"/>
    <s v="imobil"/>
    <s v="Lungime= Km;Suprafeţe= ha;CF= ;"/>
  </r>
  <r>
    <x v="7805"/>
    <s v="8.04.04"/>
    <m/>
    <m/>
    <s v="DRUM SCRADARU"/>
    <s v="conform amenajamentelor silvice"/>
    <s v="TIMIŞ"/>
    <s v="-"/>
    <s v="Tara: România; Judet: TIMIŞ; -;   -; Nr: -;"/>
    <n v="1981"/>
    <n v="10557"/>
    <n v="35"/>
    <s v="in administrare"/>
    <s v="HG 982/1998;HG 1344/2011;OUG.1 din 04/01/2017;HG.354/18.05.2017;OUG.68 din 06/11/2019"/>
    <s v="imobil"/>
    <s v="Lungime= Km;Suprafeţe= ha;CF= ;"/>
  </r>
  <r>
    <x v="7806"/>
    <s v="8.04.04"/>
    <m/>
    <m/>
    <s v="DRUM FORESTIER PARAUL IENAT"/>
    <s v="conform amenajamentelor silvice"/>
    <s v="ARAD"/>
    <s v="-"/>
    <s v="Tara: România; Judet: ARAD; -;   -; Nr: -;"/>
    <n v="1982"/>
    <n v="13893"/>
    <n v="2"/>
    <s v="in administrare"/>
    <s v="HG 982/1998;HG 1344/2011; HG 478/ 24-IUN-15;HG.478/24-IUN-15;OUG.1 din 04/01/2017;HG.354/18.05.2017;OUG.68 din 06/11/2019"/>
    <s v="imobil"/>
    <s v="Lungime= Km;Suprafeţe= ha;CF= ;"/>
  </r>
  <r>
    <x v="7807"/>
    <s v="8.04.04"/>
    <m/>
    <m/>
    <s v="DRUM FORESTIER ARCHISEL 2 PR"/>
    <s v="conform amenajamentelor silvice"/>
    <s v="ARAD"/>
    <s v="-"/>
    <s v="Tara: România; Judet: ARAD; -;   -; Nr: -;"/>
    <n v="1985"/>
    <n v="19868"/>
    <n v="2"/>
    <s v="in administrare"/>
    <s v="HG 982/1998;HG 1344/2011; HG 478/ 24-IUN-15;HG.478/24-IUN-15;OUG.1 din 04/01/2017;HG.354/18.05.2017;OUG.68 din 06/11/2019"/>
    <s v="imobil"/>
    <s v="Lungime= Km;Suprafeţe= ha;CF= ;"/>
  </r>
  <r>
    <x v="7808"/>
    <s v="8.04.04"/>
    <m/>
    <m/>
    <s v="DRUM FORESTIER STRAMBA"/>
    <s v="conform amenajamentelor silvice"/>
    <s v="ARAD"/>
    <s v="-"/>
    <s v="Tara: România; Judet: ARAD; -;   -; Nr: -;"/>
    <n v="1969"/>
    <n v="18151"/>
    <n v="2"/>
    <s v="in administrare"/>
    <s v="HG 982/1998;;OUG.1 din 04/01/2017;OUG.68 din 06/11/2019"/>
    <s v="imobil"/>
    <s v="drum auto forestier"/>
  </r>
  <r>
    <x v="7809"/>
    <s v="8.04.04"/>
    <m/>
    <m/>
    <s v="DRUM FORESTIER CADARIU"/>
    <s v="conform amenajamentelor silvice"/>
    <s v="ARAD"/>
    <s v="-"/>
    <s v="Tara: România; Judet: ARAD; -;   -; Nr: -;"/>
    <n v="1982"/>
    <n v="10482"/>
    <n v="2"/>
    <s v="in administrare"/>
    <s v="HG 982/1998;HG 1344/2011; HG 478/ 24-IUN-15;HG.478/24-IUN-15;OUG.1 din 04/01/2017;HG.354/18.05.2017;OUG.68 din 06/11/2019"/>
    <s v="imobil"/>
    <s v="Lungime= Km;Suprafeţe= ha;CF= ;"/>
  </r>
  <r>
    <x v="7810"/>
    <s v="8.04.04"/>
    <m/>
    <m/>
    <s v="DRUM FORESTIER NADAS"/>
    <s v="conform amenajamentelor silvice"/>
    <s v="ARAD"/>
    <s v="-"/>
    <s v="Tara: România; Judet: ARAD; -;   -; Nr: -;"/>
    <n v="1972"/>
    <n v="75381"/>
    <n v="2"/>
    <s v="in administrare"/>
    <s v="HG 982/1998;;OUG.1 din 04/01/2017;OUG.68 din 06/11/2019"/>
    <s v="imobil"/>
    <s v="drum auto forestier"/>
  </r>
  <r>
    <x v="7811"/>
    <s v="8.04.04"/>
    <m/>
    <m/>
    <s v="DRUM FORESTIER RACHITEI"/>
    <s v="conform amenajamentelor silvice"/>
    <s v="ARAD"/>
    <s v="-"/>
    <s v="Tara: România; Judet: ARAD; -;   -; Nr: -;"/>
    <n v="1972"/>
    <n v="197535"/>
    <n v="2"/>
    <s v="in administrare"/>
    <s v="HG 982/1998;HG 1344/2011; HG 478/ 24-IUN-15:478/24-IUN-15;OUG.1 din 04/01/2017;HG.354/18.05.2017;OUG.68 din 06/11/2019"/>
    <s v="imobil"/>
    <s v="Lungime= Km;Suprafeţe= ha;CF= ;"/>
  </r>
  <r>
    <x v="7812"/>
    <s v="8.04.04"/>
    <m/>
    <m/>
    <s v="DRUM FORESTIER VALCUTA"/>
    <s v="conform amenajamentelor silvice"/>
    <s v="ARAD"/>
    <s v="-"/>
    <s v="Tara: România; Judet: ARAD; -;   -; Nr: -;"/>
    <n v="1971"/>
    <n v="2010"/>
    <n v="2"/>
    <s v="in administrare"/>
    <s v="HG 982/1998;HG 1344/2011; HG 478/ 24-IUN-15;HG.478/24-IUN-15;OUG.1 din 04/01/2017;HG.354/18.05.2017;OUG.68 din 06/11/2019"/>
    <s v="imobil"/>
    <s v="Lungime= Km;Suprafeţe= ha;CF= ;"/>
  </r>
  <r>
    <x v="7813"/>
    <s v="8.04.04"/>
    <m/>
    <m/>
    <s v="DRUM FORESTIER VALEA ICOBULUI"/>
    <s v="conform amenajamentelor silvice"/>
    <s v="TIMIŞ"/>
    <s v="-"/>
    <s v="Tara: România; Judet: TIMIŞ; -;   -; Nr: -;"/>
    <n v="1967"/>
    <n v="124011"/>
    <n v="35"/>
    <s v="in administrare"/>
    <s v="HG 982/1998;;OUG.1 din 04/01/2017;OUG.68 din 06/11/2019"/>
    <s v="imobil"/>
    <s v="drum auto forestier"/>
  </r>
  <r>
    <x v="7814"/>
    <s v="8.04.04"/>
    <m/>
    <m/>
    <s v="DRUM FORESTIER JUPANESTI 1"/>
    <s v="conform amenajamentelor silvice"/>
    <s v="TIMIŞ"/>
    <s v="-"/>
    <s v="Tara: România; Judet: TIMIŞ; -;   -; Nr: -;"/>
    <n v="1966"/>
    <n v="14536"/>
    <n v="35"/>
    <s v="in administrare"/>
    <s v="HG 982/1998;;OUG.1 din 04/01/2017;OUG.68 din 06/11/2019"/>
    <s v="imobil"/>
    <s v="drum auto forestier"/>
  </r>
  <r>
    <x v="7815"/>
    <s v="8.04.04"/>
    <m/>
    <m/>
    <s v="DRUM FORESTIER GLADNA 1"/>
    <s v="conform amenajamentelor silvice"/>
    <s v="TIMIŞ"/>
    <s v="-"/>
    <s v="Tara: România; Judet: TIMIŞ; -;   -; Nr: -;"/>
    <n v="1972"/>
    <n v="3305"/>
    <n v="35"/>
    <s v="in administrare"/>
    <s v="HG 982/1998;HG 1344/2011;OUG.1 din 04/01/2017;HG.354/18.05.2017;OUG.68 din 06/11/2019"/>
    <s v="imobil"/>
    <s v="Lungime= Km;Suprafeţe= ha;CF= ;"/>
  </r>
  <r>
    <x v="7816"/>
    <s v="8.04.04"/>
    <m/>
    <m/>
    <s v="DRUM FORESTIER SURDUC"/>
    <s v="conform amenajamentelor silvice"/>
    <s v="TIMIŞ"/>
    <s v="-"/>
    <s v="Tara: România; Judet: TIMIŞ; -;   -; Nr: -;"/>
    <n v="1976"/>
    <n v="12459"/>
    <n v="35"/>
    <s v="in administrare"/>
    <s v="HG 982/1998;HG 1344/2011;OUG.1 din 04/01/2017;HG.354/18.05.2017;OUG.68 din 06/11/2019"/>
    <s v="imobil"/>
    <s v="Lungime= Km;Suprafeţe= ha;CF= ;"/>
  </r>
  <r>
    <x v="7817"/>
    <s v="8.04.04"/>
    <m/>
    <m/>
    <s v="DRUM FORESTIER POVIA BARBUL"/>
    <s v="conform amenajamentelor silvice"/>
    <s v="TIMIŞ"/>
    <s v="-"/>
    <s v="Tara: România; Judet: TIMIŞ; -;   -; Nr: -;"/>
    <n v="1976"/>
    <n v="5165"/>
    <n v="35"/>
    <s v="in administrare"/>
    <s v="HG 982/1998;HG 1344/2011;OUG.1 din 04/01/2017;HG.354/18.05.2017;OUG.68 din 06/11/2019"/>
    <s v="imobil"/>
    <s v="Lungime= Km;Suprafeţe= ha;CF= ;"/>
  </r>
  <r>
    <x v="7818"/>
    <s v="8.04.04"/>
    <m/>
    <m/>
    <s v="DRUM FORESTIER SCOCURI"/>
    <s v="conform amenajamentelor silvice"/>
    <s v="TIMIŞ"/>
    <s v="-"/>
    <s v="Tara: România; Judet: TIMIŞ; -;   -; Nr: -;"/>
    <n v="1981"/>
    <n v="45480"/>
    <n v="35"/>
    <s v="in administrare"/>
    <s v="HG 982/1998;HG 1344/2011;OUG.1 din 04/01/2017;HG.354/18.05.2017;OUG.68 din 06/11/2019"/>
    <s v="imobil"/>
    <s v="Lungime= Km;Suprafeţe= ha;CF= ;"/>
  </r>
  <r>
    <x v="7819"/>
    <s v="8.04.04"/>
    <m/>
    <m/>
    <s v="DRUM FORESTIER SUBGICARA"/>
    <s v="conform amenajamentelor silvice"/>
    <s v="TIMIŞ"/>
    <s v="-"/>
    <s v="Tara: România; Judet: TIMIŞ; -;   -; Nr: -;"/>
    <n v="1968"/>
    <n v="35564"/>
    <n v="35"/>
    <s v="in administrare"/>
    <s v="HG 982/1998;;OUG.1 din 04/01/2017;OUG.68 din 06/11/2019"/>
    <s v="imobil"/>
    <s v="drum auto forestier"/>
  </r>
  <r>
    <x v="7820"/>
    <s v="8.04.04"/>
    <m/>
    <m/>
    <s v="DRUM FORESTIER ZABRANI"/>
    <s v="conform amenajamentelor silvice"/>
    <s v="ARAD"/>
    <s v="-"/>
    <s v="Tara: România; Judet: ARAD; -;   -; Nr: -;"/>
    <n v="1981"/>
    <n v="3036"/>
    <n v="2"/>
    <s v="in administrare"/>
    <s v="HG 982/1998;HG 1344/2011; HG 478/ 24-IUN-15:478/24-IUN-15;OUG.1 din 04/01/2017;HG.354/18.05.2017;OUG.68 din 06/11/2019"/>
    <s v="imobil"/>
    <s v="Lungime= Km;Suprafeţe= ha;CF= ;"/>
  </r>
  <r>
    <x v="7821"/>
    <s v="8.04.04"/>
    <m/>
    <m/>
    <s v="DRUM FORESTIER SALISTEANCA"/>
    <s v="conform amenajamentelor silvice"/>
    <s v="ARAD"/>
    <s v="-"/>
    <s v="Tara: România; Judet: ARAD; -;   -; Nr: -;"/>
    <n v="1983"/>
    <n v="13860"/>
    <n v="2"/>
    <s v="in administrare"/>
    <s v="HG 982/1998;HG 1344/2011; HG 478/ 24-IUN-15:478/24-IUN-15;OUG.1 din 04/01/2017;HG.354/18.05.2017;OUG.68 din 06/11/2019"/>
    <s v="imobil"/>
    <s v="Lungime= Km;Suprafeţe= ha;CF= ;"/>
  </r>
  <r>
    <x v="7822"/>
    <s v="8.30._"/>
    <m/>
    <m/>
    <s v="BARAJE CORECTII TORENTI"/>
    <s v="conform amenajamentelor silvice"/>
    <s v="ALBA"/>
    <s v="-"/>
    <s v="Tara: România; Judet: ALBA; -;   -; Nr: -;"/>
    <n v="1994"/>
    <n v="39"/>
    <n v="1"/>
    <s v="in administrare"/>
    <s v="HG 982/1998;;OUG.1 din 04/01/2017;OUG.68 din 06/11/2019"/>
    <s v="imobil"/>
    <s v="lucrari de amenajarea torentilor"/>
  </r>
  <r>
    <x v="7823"/>
    <s v="8.30._"/>
    <m/>
    <m/>
    <s v="GABIOANE"/>
    <s v="conform amenajamentelor silvice"/>
    <s v="ALBA"/>
    <s v="-"/>
    <s v="Tara: România; Judet: ALBA; -;   -; Nr: -;"/>
    <n v="1994"/>
    <n v="27"/>
    <n v="1"/>
    <s v="in administrare"/>
    <s v="HG 982/1998;;OUG.1 din 04/01/2017;OUG.68 din 06/11/2019"/>
    <s v="imobil"/>
    <s v="lucrari de amenajarea torentilor"/>
  </r>
  <r>
    <x v="7824"/>
    <s v="8.04.04"/>
    <m/>
    <m/>
    <s v="DRUM FORESTIER 1.2KM"/>
    <s v="conform amenajamentelor silvice"/>
    <s v="ALBA"/>
    <s v="-"/>
    <s v="Tara: România; Judet: ALBA; -;   -; Nr: -;"/>
    <n v="1994"/>
    <n v="1326"/>
    <n v="1"/>
    <s v="in administrare"/>
    <s v="HG 982/1998;HG 1344/2011;OUG.1 din 04/01/2017;OUG.68 din 06/11/2019"/>
    <s v="imobil"/>
    <s v="drum auto forestier"/>
  </r>
  <r>
    <x v="7825"/>
    <s v="8.04.04"/>
    <m/>
    <m/>
    <s v="DRUM FORESTIER 3.2KM"/>
    <s v="conform amenajamentelor silvice"/>
    <s v="ALBA"/>
    <s v="-"/>
    <s v="Tara: România; Judet: ALBA; -;   -; Nr: -;"/>
    <n v="1994"/>
    <n v="19507"/>
    <n v="1"/>
    <s v="in administrare"/>
    <s v="HG 982/1998;HG 1344/2011;OUG.1 din 04/01/2017;HG.354/18.05.2017;OUG.68 din 06/11/2019"/>
    <s v="imobil"/>
    <s v="Lungime= Km;Suprafeţe= ha;CF= ;"/>
  </r>
  <r>
    <x v="7826"/>
    <s v="8.04.04"/>
    <m/>
    <m/>
    <s v="DRUM FORESTIER 4.7KM"/>
    <s v="conform amenajamentelor silvice"/>
    <s v="ALBA"/>
    <s v="-"/>
    <s v="Tara: România; Judet: ALBA; -;   -; Nr: -;"/>
    <n v="1994"/>
    <n v="222633"/>
    <n v="1"/>
    <s v="in administrare"/>
    <s v="HG 982/1998;HG 1344/2011;OUG.1 din 04/01/2017;HG.354/18.05.2017;OUG.68 din 06/11/2019"/>
    <s v="imobil"/>
    <s v="Lungime= Km;Suprafeţe= ha;CF= ;"/>
  </r>
  <r>
    <x v="7827"/>
    <s v="8.30.01"/>
    <m/>
    <m/>
    <s v="PODETE DOBRA"/>
    <s v="conform amenajamentelor silvice"/>
    <s v="SIBIU"/>
    <s v="-"/>
    <s v="Tara: România; Judet: SIBIU; -;   -; Nr: -;"/>
    <n v="1994"/>
    <n v="753"/>
    <n v="32"/>
    <s v="in administrare"/>
    <s v="HG 860/2001;HG 1344/2011;OUG.1 din 04/01/2017;HG.354/18.05.2017;OUG.68 din 06/11/2019;HG.846/08.10.2020"/>
    <s v="imobil"/>
    <s v="Lungime albie corectată/consolidată=0,003 km;"/>
  </r>
  <r>
    <x v="7828"/>
    <s v="8.30.01"/>
    <m/>
    <m/>
    <s v="GABIOANE DOBRA"/>
    <s v="conform amenajamentelor silvice"/>
    <s v="SIBIU"/>
    <s v="-"/>
    <s v="Tara: România; Judet: SIBIU; -;   -; Nr: -;"/>
    <n v="1994"/>
    <n v="1004"/>
    <n v="32"/>
    <s v="in administrare"/>
    <s v="HG 860/2001;HG 1344/2011;OUG.1 din 04/01/2017;HG.354/18.05.2017;OUG.68 din 06/11/2019;HG.846/08.10.2020"/>
    <s v="imobil"/>
    <s v="Lungime albie corectată/consolidată=3,83 km;"/>
  </r>
  <r>
    <x v="7829"/>
    <s v="8.30.01"/>
    <m/>
    <m/>
    <s v="BARAJE DOBRA III"/>
    <s v="conform amenajamentelor silvice"/>
    <s v="SIBIU"/>
    <s v="-"/>
    <s v="Tara: România; Judet: SIBIU; -;   -; Nr: -;"/>
    <n v="1994"/>
    <n v="6581"/>
    <n v="32"/>
    <s v="in administrare"/>
    <s v="HG 860/2001;HG 1344/2011;OUG.1 din 04/01/2017;HG.354/18.05.2017;OUG.68 din 06/11/2019;HG.846/08.10.2020"/>
    <s v="imobil"/>
    <s v="Lungime albie corectată/consolidată=3,83 km;"/>
  </r>
  <r>
    <x v="7830"/>
    <s v="8.30.01"/>
    <m/>
    <m/>
    <s v="BARAJE SUGAG"/>
    <s v="conform amenajamentelor silvice"/>
    <s v="SIBIU"/>
    <s v="-"/>
    <s v="Tara: România; Judet: SIBIU; -;   -; Nr: -;"/>
    <n v="1994"/>
    <n v="17060"/>
    <n v="32"/>
    <s v="in administrare"/>
    <s v="HG 860/2001;HG 1344/2011;OUG.1 din 04/01/2017;HG.354/18.05.2017;OUG.68 din 06/11/2019;HG.846/08.10.2020"/>
    <s v="imobil"/>
    <s v="Lungime albie corectată/consolidată=2,42 km;"/>
  </r>
  <r>
    <x v="7831"/>
    <s v="8.30._"/>
    <m/>
    <m/>
    <s v="CLEONAJE DOBRA"/>
    <s v="conform amenajamentelor silvice"/>
    <s v="SIBIU"/>
    <s v="-"/>
    <s v="Tara: România; Judet: SIBIU; -;   -; Nr: -;"/>
    <n v="1994"/>
    <n v="17"/>
    <n v="32"/>
    <s v="in administrare"/>
    <s v="HG 860/2001;;OUG.1 din 04/01/2017;OUG.68 din 06/11/2019"/>
    <s v="imobil"/>
    <s v="lucrari de amenajarea torentilor"/>
  </r>
  <r>
    <x v="7832"/>
    <s v="8.04.04"/>
    <m/>
    <m/>
    <s v="DRUM FORESTIER SOHODOAIE"/>
    <s v="conform amenajamentelor silvice"/>
    <s v="ALBA"/>
    <s v="-"/>
    <s v="Tara: România; Judet: ALBA; -;   -; Nr: -;"/>
    <n v="1994"/>
    <n v="315"/>
    <n v="1"/>
    <s v="in administrare"/>
    <s v="HG 982/1998;HG 1344/2011;OUG.1 din 04/01/2017;HG.354/18.05.2017;OUG.68 din 06/11/2019"/>
    <s v="imobil"/>
    <s v="Lungime= Km;Suprafeţe= ha;CF= ;"/>
  </r>
  <r>
    <x v="7833"/>
    <s v="8.04.04"/>
    <m/>
    <m/>
    <s v="DF LAZESTI"/>
    <s v="conform amenajamentelor silvice"/>
    <s v="ALBA"/>
    <s v="-"/>
    <s v="Tara: România; Judet: ALBA; -;   -; Nr: -;"/>
    <n v="1994"/>
    <n v="2883"/>
    <n v="1"/>
    <s v="in administrare"/>
    <s v="HG 982/1998;HG 1344/2011;OUG.1 din 04/01/2017;HG.354/18.05.2017;OUG.68 din 06/11/2019"/>
    <s v="imobil"/>
    <s v="Lungime= Km;Suprafeţe= ha;CF= ;"/>
  </r>
  <r>
    <x v="7834"/>
    <s v="8.04.04"/>
    <m/>
    <m/>
    <s v="DF R MARE SURIANU"/>
    <s v="conform amenajamentelor silvice"/>
    <s v="ALBA"/>
    <s v="-"/>
    <s v="Tara: România; Judet: ALBA; -;   -; Nr: -;"/>
    <n v="1994"/>
    <n v="4188537"/>
    <n v="1"/>
    <s v="in administrare"/>
    <s v="HG 982/1998;HG 1344/2011; HG 478/ 24-IUN-15;HG.478/24-IUN-15;OUG.1 din 04/01/2017;HG.354/18.05.2017;OUG.68 din 06/11/2019"/>
    <s v="imobil"/>
    <s v="Lungime= Km;Suprafeţe= ha;CF= ;"/>
  </r>
  <r>
    <x v="7835"/>
    <s v="8.30._"/>
    <m/>
    <m/>
    <s v="BARAJE VIDRA"/>
    <s v="conform amenajamentelor silvice"/>
    <s v="ALBA"/>
    <s v="-"/>
    <s v="Tara: România; Judet: ALBA; -;   -; Nr: -;"/>
    <n v="1994"/>
    <n v="167"/>
    <n v="1"/>
    <s v="in administrare"/>
    <s v="HG 982/1998;;OUG.1 din 04/01/2017;OUG.68 din 06/11/2019"/>
    <s v="imobil"/>
    <s v="lucrari de amenajarea torentilor"/>
  </r>
  <r>
    <x v="7836"/>
    <s v="8.30._"/>
    <m/>
    <m/>
    <s v="BARAJE VL.DOLEI VIDRA"/>
    <s v="conform amenajamentelor silvice"/>
    <s v="ALBA"/>
    <s v="-"/>
    <s v="Tara: România; Judet: ALBA; -;   -; Nr: -;"/>
    <n v="1994"/>
    <n v="248"/>
    <n v="1"/>
    <s v="in administrare"/>
    <s v="HG 982/1998;;OUG.1 din 04/01/2017;OUG.68 din 06/11/2019"/>
    <s v="imobil"/>
    <s v="lucrari de amenajarea torentilor"/>
  </r>
  <r>
    <x v="7837"/>
    <s v="8.30._"/>
    <m/>
    <m/>
    <s v="BARAJE VL.MORII AV.IANCU"/>
    <s v="conform amenajamentelor silvice"/>
    <s v="ALBA"/>
    <s v="-"/>
    <s v="Tara: România; Judet: ALBA; -;   -; Nr: -;"/>
    <n v="1994"/>
    <n v="109"/>
    <n v="1"/>
    <s v="in administrare"/>
    <s v="HG 982/1998;;OUG.1 din 04/01/2017;OUG.68 din 06/11/2019"/>
    <s v="imobil"/>
    <s v="lucrari de amenajarea torentilor"/>
  </r>
  <r>
    <x v="7838"/>
    <s v="8.30._"/>
    <m/>
    <m/>
    <s v="BARAJE VL.PESTILOR"/>
    <s v="conform amenajamentelor silvice"/>
    <s v="ALBA"/>
    <s v="-"/>
    <s v="Tara: România; Judet: ALBA; -;   -; Nr: -;"/>
    <n v="1994"/>
    <n v="294"/>
    <n v="1"/>
    <s v="in administrare"/>
    <s v="HG 982/1998;;OUG.1 din 04/01/2017;OUG.68 din 06/11/2019"/>
    <s v="imobil"/>
    <s v="lucrari de amenajarea torentilor"/>
  </r>
  <r>
    <x v="7839"/>
    <s v="8.30._"/>
    <m/>
    <m/>
    <s v="CANALE PT.EV.APEI VIDRA"/>
    <s v="conform amenajamentelor silvice"/>
    <s v="ALBA"/>
    <s v="-"/>
    <s v="Tara: România; Judet: ALBA; -;   -; Nr: -;"/>
    <n v="1994"/>
    <n v="157"/>
    <n v="1"/>
    <s v="in administrare"/>
    <s v="HG 982/1998;;OUG.1 din 04/01/2017;OUG.68 din 06/11/2019"/>
    <s v="imobil"/>
    <s v="lucrari de amenajarea torentilor"/>
  </r>
  <r>
    <x v="7840"/>
    <s v="8.30.01"/>
    <m/>
    <m/>
    <s v="TRAVERSE"/>
    <s v="conform amenajamentelor silvice"/>
    <s v="ALBA"/>
    <s v="-"/>
    <s v="Tara: România; Judet: ALBA; -;   -; Nr: -;"/>
    <n v="1994"/>
    <n v="81"/>
    <n v="1"/>
    <s v="in administrare"/>
    <s v="HG 982/1998;HG 1344/2011;OUG.1 din 04/01/2017;HG.354/18.05.2017;OUG.68 din 06/11/2019;HG.846/08.10.2020"/>
    <s v="imobil"/>
    <s v="Lungime albie corectată/consolidată=2,1 km;"/>
  </r>
  <r>
    <x v="7841"/>
    <s v="8.04.04"/>
    <m/>
    <m/>
    <s v="DRUM FORESTIER BUCERDEA"/>
    <s v="conform amenajamentelor silvice"/>
    <s v="ALBA"/>
    <s v="-"/>
    <s v="Tara: România; Judet: ALBA; -;   -; Nr: -;"/>
    <n v="1995"/>
    <n v="156824"/>
    <n v="1"/>
    <s v="in administrare"/>
    <s v="HG 982/1998;HG 1344/2011;OUG.1 din 04/01/2017;HG.354/18.05.2017;OUG.68 din 06/11/2019"/>
    <s v="imobil"/>
    <s v="Lungime= Km;Suprafeţe= ha;CF= ;"/>
  </r>
  <r>
    <x v="7842"/>
    <s v="8.30.01"/>
    <m/>
    <m/>
    <s v="BARAJE PERIM.BISTRA"/>
    <s v="conform amenajamentelor silvice"/>
    <s v="SIBIU"/>
    <s v="-"/>
    <s v="Tara: România; Judet: SIBIU; -;   -; Nr: -;"/>
    <n v="1994"/>
    <n v="34589"/>
    <n v="32"/>
    <s v="in administrare"/>
    <s v="HG 860/2001;HG 1344/2011;OUG.1 din 04/01/2017;HG.354/18.05.2017;OUG.68 din 06/11/2019;HG.846/08.10.2020"/>
    <s v="imobil"/>
    <s v="Lungime albie corectată/consolidată=20,9 km;"/>
  </r>
  <r>
    <x v="7843"/>
    <s v="8.04.04"/>
    <m/>
    <m/>
    <s v="DRUM FORESTIER KISPOD"/>
    <s v="conform amenajamentelor silvice"/>
    <s v="ALBA"/>
    <s v="-"/>
    <s v="Tara: România; Judet: ALBA; -;   -; Nr: -;"/>
    <n v="1994"/>
    <n v="5259"/>
    <n v="1"/>
    <s v="in administrare"/>
    <s v="HG 982/1998;HG 1344/2011;OUG.1 din 04/01/2017;HG.354/18.05.2017;OUG.68 din 06/11/2019"/>
    <s v="imobil"/>
    <s v="Lungime= Km;Suprafeţe= ha;CF= ;"/>
  </r>
  <r>
    <x v="7844"/>
    <s v="8.04.04"/>
    <m/>
    <m/>
    <s v="DRUM FORESTIER VL ALBA"/>
    <s v="conform amenajamentelor silvice"/>
    <s v="ALBA"/>
    <s v="-"/>
    <s v="Tara: România; Judet: ALBA; -;   -; Nr: -;"/>
    <n v="1994"/>
    <n v="4710"/>
    <n v="1"/>
    <s v="in administrare"/>
    <s v="HG 982/1998;HG 1344/2011;OUG.1 din 04/01/2017;HG.354/18.05.2017;OUG.68 din 06/11/2019"/>
    <s v="imobil"/>
    <s v="Lungime= Km;Suprafeţe= ha;CF= ;"/>
  </r>
  <r>
    <x v="7845"/>
    <s v="8.27.07"/>
    <m/>
    <m/>
    <s v="Grajd cabaline"/>
    <m/>
    <s v="MUREŞ"/>
    <s v="Dumbrava"/>
    <s v="Tara: România; Judet: MUREŞ;Sat Dumbrava;   -; Nr: -;"/>
    <n v="1984"/>
    <n v="119584"/>
    <n v="26"/>
    <s v="in administrare"/>
    <s v="HG 637/98, HG 15/1994;HG 1344/2011; HG 478/ 24-IUN-15;HG.478/24-IUN-15;OUG.1 din 04/01/2017;HG.354/18.05.2017;OUG.68 din 06/11/2019"/>
    <s v="imobil"/>
    <s v="Suprafaţă construită=660 mp caramida mp;Suprafaţă desfăşurată= mp;Regimul de înălţime=P ;Suprafaţă teren=40000 mp mp;CF= ;Suprafaţă utilă= mp;"/>
  </r>
  <r>
    <x v="7846"/>
    <s v="8.05.01"/>
    <m/>
    <m/>
    <s v="Herghelia Rusetu_x000a_-Teren agricol si neagricol"/>
    <m/>
    <s v="BUZĂU"/>
    <s v="Ruşeţu"/>
    <s v="Tara: România; Judet: BUZĂU;Com Ruşeţu;   -; Nr: -; sectia Margineanca"/>
    <n v="1974"/>
    <n v="1"/>
    <n v="10"/>
    <s v="in administrare"/>
    <s v="HG 637/98 OG 996/99;;OUG.1 din 04/01/2017;OUG.68 din 06/11/2019"/>
    <s v="imobil"/>
    <s v="Teren 638ha"/>
  </r>
  <r>
    <x v="7847"/>
    <s v="8.05.01"/>
    <m/>
    <m/>
    <s v="Herghelia Izvin  - Terenuri agricole si neagricole"/>
    <m/>
    <s v="TIMIŞ"/>
    <s v="Recaş"/>
    <s v="Tara: România; Judet: TIMIŞ;Orş Recaş;   -; Nr: -;"/>
    <n v="1962"/>
    <n v="1"/>
    <n v="35"/>
    <s v="in administrare"/>
    <s v="HG 637/98 OG 996/99;; HG 230/ 15-IUL-13:230/15-IUL-13;OUG.1 din 04/01/2017;OUG.68 din 06/11/2019"/>
    <s v="imobil"/>
    <s v="Suprafeţe=8903345 mp;CF= ;Date cadastrale= ;"/>
  </r>
  <r>
    <x v="7848"/>
    <s v="8.27.07"/>
    <m/>
    <m/>
    <s v="Grajd cabaline"/>
    <m/>
    <s v="BISTRIŢA-NĂSĂUD"/>
    <s v="-"/>
    <s v="Tara: România; Judet: BISTRIŢA-NĂSĂUD; -;   -; Nr: -;"/>
    <n v="1955"/>
    <n v="51972"/>
    <n v="6"/>
    <s v="in administrare"/>
    <s v="HG 637/98;HG 1344/2011; HG 478/ 24-IUN-15;HG.478/24-IUN-15;OUG.1 din 04/01/2017;OUG.68 din 06/11/2019"/>
    <s v="imobil"/>
    <s v="Suprafaţă construită=864 mp, caramida mp;Suprafaţă desfăşurată= mp;Regimul de înălţime=P ;Suprafaţă teren= mp;CF= ;Suprafaţă utilă= mp;"/>
  </r>
  <r>
    <x v="7849"/>
    <s v="8.04.01"/>
    <m/>
    <m/>
    <s v="Fond forestier Albota"/>
    <m/>
    <s v="ARGEŞ"/>
    <s v="Albota"/>
    <s v="Tara: România; Judet: ARGEŞ;Com Albota;   -; Nr: -;"/>
    <n v="1962"/>
    <n v="3528895"/>
    <n v="3"/>
    <s v="in administrare"/>
    <s v="OT 00853/18.09.1962;HG:915 din 20/08/2008;;OUG.1 din 04/01/2017;HG.354/18.05.2017;OUG.68 din 06/11/2019"/>
    <s v="imobil"/>
    <s v="Suprafeţe=74,76 ha mp;CF= ;Date cadastrale= ;"/>
  </r>
  <r>
    <x v="7850"/>
    <s v="8.30.01"/>
    <m/>
    <m/>
    <s v="CORECTIE TORENTI RAVENA"/>
    <s v="fond forestier"/>
    <s v="HUNEDOARA"/>
    <s v="-"/>
    <s v="Tara: România; Judet: HUNEDOARA; -;   -; Nr: -;"/>
    <n v="2000"/>
    <n v="77595"/>
    <n v="20"/>
    <s v="in administrare"/>
    <s v="HG 982/1998;;OUG.1 din 04/01/2017;HG.354/18.05.2017;OUG.68 din 06/11/2019;HG.846/08.10.2020"/>
    <s v="imobil"/>
    <s v="Lungime albie corectată/consolidată=0,11 km;"/>
  </r>
  <r>
    <x v="7851"/>
    <s v="8.27.02"/>
    <m/>
    <m/>
    <s v="Sediu canton silvic"/>
    <m/>
    <s v="TELEORMAN"/>
    <s v="Năsturelu"/>
    <s v="Tara: România; Judet: TELEORMAN;Com Năsturelu;   -; Nr: -;"/>
    <n v="2007"/>
    <n v="170680"/>
    <n v="34"/>
    <s v="in administrare"/>
    <s v="HG 637/2007;;OUG.1 din 04/01/2017;HG.354/18.05.2017;OUG.68 din 06/11/2019"/>
    <s v="imobil"/>
    <s v="Suprafaţă construită=270,5 mp;Suprafaţă desfăşurată=305,3 mp;Regimul de înălţime= ;Suprafaţă teren=5696 mp;CF= ;Suprafaţă utilă= mp;"/>
  </r>
  <r>
    <x v="7852"/>
    <s v="8.27.02"/>
    <m/>
    <m/>
    <s v="Imobil 2450"/>
    <m/>
    <s v="BRAŞOV"/>
    <s v="Tohanu Nou"/>
    <s v="Tara: România; Judet: BRAŞOV;Loc Tohanu Nou;   -; Nr: -;"/>
    <n v="1964"/>
    <n v="8299346"/>
    <n v="8"/>
    <s v="in administrare"/>
    <s v="Decizia nr. 25/11.01.1964 a Sf. Pop. Brasov si HCM nr. 296/27.05.1964;;OUG.1 din 04/01/2017;HG.354/18.05.2017;OUG.68 din 06/11/2019"/>
    <s v="imobil"/>
    <s v="Suprafaţă construită= mp;Suprafaţă desfăşurată= mp;Regimul de înălţime= ;Suprafaţă teren= mp;CF= ;Suprafaţă utilă= mp;"/>
  </r>
  <r>
    <x v="7853"/>
    <s v="8.04.01"/>
    <m/>
    <m/>
    <s v="AS Carasuhat"/>
    <m/>
    <s v="TULCEA"/>
    <s v="Mahmudia"/>
    <s v="Tara: România; Judet: TULCEA;Com Mahmudia;   -; Nr: -;"/>
    <n v="2000"/>
    <n v="1"/>
    <n v="36"/>
    <s v="in administrare"/>
    <s v="decizie civila nr1986/02.06.2000_x000a_ 739/09-JUL-03;;OUG.1 din 04/01/2017;OUG.68 din 06/11/2019"/>
    <s v="imobil"/>
    <s v="supr=620ha"/>
  </r>
  <r>
    <x v="7854"/>
    <s v="8.04.01"/>
    <m/>
    <m/>
    <s v="alte terenuri"/>
    <m/>
    <s v="TULCEA"/>
    <s v="-"/>
    <s v="Tara: România; Judet: TULCEA; -;   -; Nr: -; tot teritoriul ARBDD"/>
    <n v="2000"/>
    <n v="1"/>
    <n v="36"/>
    <s v="in administrare"/>
    <s v="decizie civila nr1986/02.06.2000 739/09-JUL-03;;OUG.1 din 04/01/2017;OUG.68 din 06/11/2019"/>
    <s v="imobil"/>
    <s v="supr=4827 ha"/>
  </r>
  <r>
    <x v="7855"/>
    <s v="8.23.11"/>
    <m/>
    <m/>
    <s v="Calul MEKKA"/>
    <m/>
    <s v="BISTRIŢA-NĂSĂUD"/>
    <s v="-"/>
    <s v="Tara: România; Judet: BISTRIŢA-NĂSĂUD; -;   -; Nr: -;"/>
    <n v="1997"/>
    <n v="2750"/>
    <n v="6"/>
    <s v="in administrare"/>
    <s v="OUG 139/2002;;OUG.1 din 04/01/2017;OUG.68 din 06/11/2019"/>
    <s v="mobil"/>
    <m/>
  </r>
  <r>
    <x v="7856"/>
    <s v="8.23.11"/>
    <m/>
    <m/>
    <s v="Calul PACIENTA"/>
    <m/>
    <s v="BISTRIŢA-NĂSĂUD"/>
    <s v="-"/>
    <s v="Tara: România; Judet: BISTRIŢA-NĂSĂUD; -;   -; Nr: -;"/>
    <n v="2000"/>
    <n v="2600"/>
    <n v="6"/>
    <s v="in administrare"/>
    <s v="OUG 139/2002;;OUG.1 din 04/01/2017;OUG.68 din 06/11/2019"/>
    <s v="mobil"/>
    <m/>
  </r>
  <r>
    <x v="7857"/>
    <s v="8.23.07"/>
    <m/>
    <m/>
    <s v="Calul MAESTOSO XLVII"/>
    <m/>
    <s v="BISTRIŢA-NĂSĂUD"/>
    <s v="-"/>
    <s v="Tara: România; Judet: BISTRIŢA-NĂSĂUD; -;   -; Nr: -;"/>
    <n v="2000"/>
    <n v="3000"/>
    <n v="6"/>
    <s v="in administrare"/>
    <s v="OUG 139/2002;;OUG.1 din 04/01/2017;OUG.68 din 06/11/2019"/>
    <s v="mobil"/>
    <m/>
  </r>
  <r>
    <x v="7858"/>
    <s v="8.23.07"/>
    <m/>
    <m/>
    <s v="Calul AMP CONVERSANU XXIX-42F/1998"/>
    <m/>
    <s v="MUREŞ"/>
    <s v="-"/>
    <s v="Tara: România; Judet: MUREŞ; -;   -; Nr: -;"/>
    <n v="2001"/>
    <n v="5066"/>
    <n v="26"/>
    <s v="in administrare"/>
    <s v="OUG 139/2002;;OUG.1 din 04/01/2017;OUG.68 din 06/11/2019"/>
    <s v="mobil"/>
    <m/>
  </r>
  <r>
    <x v="7859"/>
    <s v="8.23.07"/>
    <m/>
    <m/>
    <s v="Calul AMP SIGLAVY CAPRIOLA 25 XXV-76F/1993"/>
    <m/>
    <s v="BISTRIŢA-NĂSĂUD"/>
    <s v="-"/>
    <s v="Tara: România; Judet: BISTRIŢA-NĂSĂUD; -;   -; Nr: -;"/>
    <n v="1997"/>
    <n v="5316"/>
    <n v="6"/>
    <s v="in administrare"/>
    <s v="OUG 139/2002;;OUG.1 din 04/01/2017;OUG.68 din 06/11/2019"/>
    <s v="mobil"/>
    <m/>
  </r>
  <r>
    <x v="7860"/>
    <s v="8.23.08"/>
    <m/>
    <m/>
    <s v="Calul NONIUS 31-22"/>
    <m/>
    <s v="TIMIŞ"/>
    <s v="-"/>
    <s v="Tara: România; Judet: TIMIŞ; -;   -; Nr: -;"/>
    <n v="2002"/>
    <n v="3000"/>
    <n v="35"/>
    <s v="in administrare"/>
    <s v="OUG 139/2002;;OUG.1 din 04/01/2017;OUG.68 din 06/11/2019"/>
    <s v="mobil"/>
    <m/>
  </r>
  <r>
    <x v="7861"/>
    <s v="8.23.12"/>
    <m/>
    <m/>
    <s v="Calul SIGL.BAGD.XVI-17"/>
    <m/>
    <s v="OLT"/>
    <s v="-"/>
    <s v="Tara: România; Judet: OLT; -;   -; Nr: -;"/>
    <n v="2002"/>
    <n v="5767"/>
    <n v="28"/>
    <s v="in administrare"/>
    <s v="OUG 139/2002;;OUG.1 din 04/01/2017;OUG.68 din 06/11/2019"/>
    <s v="mobil"/>
    <m/>
  </r>
  <r>
    <x v="7862"/>
    <s v="8.23.03"/>
    <m/>
    <m/>
    <s v="Calul CEJEN 7"/>
    <m/>
    <s v="OLT"/>
    <s v="-"/>
    <s v="Tara: România; Judet: OLT; -;   -; Nr: -;"/>
    <n v="2002"/>
    <n v="8838"/>
    <n v="28"/>
    <s v="in administrare"/>
    <s v="OUG 139/2002;;OUG.1 din 04/01/2017;OUG.68 din 06/11/2019"/>
    <s v="mobil"/>
    <m/>
  </r>
  <r>
    <x v="7863"/>
    <s v="8.23.03"/>
    <m/>
    <m/>
    <s v="Calul RARU 16"/>
    <m/>
    <s v="OLT"/>
    <s v="-"/>
    <s v="Tara: România; Judet: OLT; -;   -; Nr: -;"/>
    <n v="2002"/>
    <n v="12106"/>
    <n v="28"/>
    <s v="in administrare"/>
    <s v="OUG 139/2002;;OUG.1 din 04/01/2017;OUG.68 din 06/11/2019"/>
    <s v="mobil"/>
    <m/>
  </r>
  <r>
    <x v="7864"/>
    <s v="8.23.03"/>
    <m/>
    <m/>
    <s v="Calul RUG 40"/>
    <m/>
    <s v="OLT"/>
    <s v="-"/>
    <s v="Tara: România; Judet: OLT; -;   -; Nr: -;"/>
    <n v="2002"/>
    <n v="8439"/>
    <n v="28"/>
    <s v="in administrare"/>
    <s v="OUG 139/2002;;OUG.1 din 04/01/2017;OUG.68 din 06/11/2019"/>
    <s v="mobil"/>
    <m/>
  </r>
  <r>
    <x v="7865"/>
    <s v="8.23.03"/>
    <m/>
    <m/>
    <s v="Calul RUG 47"/>
    <m/>
    <s v="OLT"/>
    <s v="-"/>
    <s v="Tara: România; Judet: OLT; -;   -; Nr: -;"/>
    <n v="2002"/>
    <n v="5854"/>
    <n v="28"/>
    <s v="in administrare"/>
    <s v="OUG 139/2002;;OUG.1 din 04/01/2017;OUG.68 din 06/11/2019"/>
    <s v="mobil"/>
    <m/>
  </r>
  <r>
    <x v="7866"/>
    <s v="8.23.12"/>
    <m/>
    <m/>
    <s v="Calul ELSBA 14.1"/>
    <m/>
    <s v="OLT"/>
    <s v="-"/>
    <s v="Tara: România; Judet: OLT; -;   -; Nr: -;"/>
    <n v="2002"/>
    <n v="3000"/>
    <n v="28"/>
    <s v="in administrare"/>
    <s v="OUG 139/2002;;OUG.1 din 04/01/2017;OUG.68 din 06/11/2019"/>
    <s v="mobil"/>
    <m/>
  </r>
  <r>
    <x v="7867"/>
    <s v="8.23.07"/>
    <m/>
    <m/>
    <s v="Calul MESTOSO XXXVIII - 21"/>
    <m/>
    <s v="GALAŢI"/>
    <s v="-"/>
    <s v="Tara: România; Judet: GALAŢI; -;   -; Nr: -;"/>
    <n v="1999"/>
    <n v="6792"/>
    <n v="17"/>
    <s v="in administrare"/>
    <s v="OUG 139/2002;;OUG.1 din 04/01/2017;OUG.68 din 06/11/2019"/>
    <s v="mobil"/>
    <m/>
  </r>
  <r>
    <x v="7868"/>
    <s v="8.23.06"/>
    <m/>
    <m/>
    <s v="Calul G XIX - 23"/>
    <m/>
    <s v="SUCEAVA"/>
    <s v="-"/>
    <s v="Tara: România; Judet: SUCEAVA; -;   -; Nr: -;"/>
    <n v="2000"/>
    <n v="2400"/>
    <n v="33"/>
    <s v="in administrare"/>
    <s v="OUG 139/2002;;OUG.1 din 04/01/2017;OUG.68 din 06/11/2019"/>
    <s v="mobil"/>
    <m/>
  </r>
  <r>
    <x v="7869"/>
    <s v="8.23.06"/>
    <m/>
    <m/>
    <s v="Calul 764 PI X - 21"/>
    <m/>
    <s v="SUCEAVA"/>
    <s v="-"/>
    <s v="Tara: România; Judet: SUCEAVA; -;   -; Nr: -;"/>
    <n v="1999"/>
    <n v="2200"/>
    <n v="33"/>
    <s v="in administrare"/>
    <s v="OUG 139/2002;;OUG.1 din 04/01/2017;OUG.68 din 06/11/2019"/>
    <s v="mobil"/>
    <m/>
  </r>
  <r>
    <x v="7870"/>
    <s v="8.23.06"/>
    <m/>
    <m/>
    <s v="Calul PI-X"/>
    <m/>
    <s v="SUCEAVA"/>
    <s v="-"/>
    <s v="Tara: România; Judet: SUCEAVA; -;   -; Nr: -;"/>
    <n v="1987"/>
    <n v="124"/>
    <n v="33"/>
    <s v="in administrare"/>
    <s v="OUG 139/2002;;OUG.1 din 04/01/2017;OUG.68 din 06/11/2019"/>
    <s v="mobil"/>
    <m/>
  </r>
  <r>
    <x v="7871"/>
    <s v="8.23.12"/>
    <m/>
    <m/>
    <s v="Calul 394 HADBAN XXVII-49"/>
    <m/>
    <s v="SUCEAVA"/>
    <s v="-"/>
    <s v="Tara: România; Judet: SUCEAVA; -;   -; Nr: -;"/>
    <n v="1995"/>
    <n v="6044"/>
    <n v="33"/>
    <s v="in administrare"/>
    <s v="OUG 139/2002;;OUG.1 din 04/01/2017;OUG.68 din 06/11/2019"/>
    <s v="mobil"/>
    <m/>
  </r>
  <r>
    <x v="7872"/>
    <s v="8.23.12"/>
    <m/>
    <m/>
    <s v="Calul EL-SBAA XXI-31"/>
    <m/>
    <s v="SUCEAVA"/>
    <s v="-"/>
    <s v="Tara: România; Judet: SUCEAVA; -;   -; Nr: -;"/>
    <n v="2001"/>
    <n v="3402"/>
    <n v="33"/>
    <s v="in administrare"/>
    <s v="OUG 139/2002;;OUG.1 din 04/01/2017;OUG.68 din 06/11/2019"/>
    <s v="mobil"/>
    <m/>
  </r>
  <r>
    <x v="7873"/>
    <s v="8.23.12"/>
    <m/>
    <m/>
    <s v="Calul HADBAN XXXV-6"/>
    <m/>
    <s v="SUCEAVA"/>
    <s v="-"/>
    <s v="Tara: România; Judet: SUCEAVA; -;   -; Nr: -;"/>
    <n v="2001"/>
    <n v="3175"/>
    <n v="33"/>
    <s v="in administrare"/>
    <s v="OUG 139/2002;;OUG.1 din 04/01/2017;OUG.68 din 06/11/2019"/>
    <s v="mobil"/>
    <m/>
  </r>
  <r>
    <x v="7874"/>
    <s v="8.23.12"/>
    <m/>
    <m/>
    <s v="Calul KOHEILAN XXXIX-2"/>
    <m/>
    <s v="SUCEAVA"/>
    <s v="-"/>
    <s v="Tara: România; Judet: SUCEAVA; -;   -; Nr: -;"/>
    <n v="2000"/>
    <n v="4619"/>
    <n v="33"/>
    <s v="in administrare"/>
    <s v="OUG 139/2002;;OUG.1 din 04/01/2017;OUG.68 din 06/11/2019"/>
    <s v="mobil"/>
    <m/>
  </r>
  <r>
    <x v="7875"/>
    <s v="8.23.06"/>
    <m/>
    <m/>
    <s v="Calul PIETROSU X-23/1996"/>
    <m/>
    <s v="BRĂILA"/>
    <s v="-"/>
    <s v="Tara: România; Judet: BRĂILA; -;   -; Nr: -;"/>
    <n v="2002"/>
    <n v="3598"/>
    <n v="9"/>
    <s v="in administrare"/>
    <s v="OUG 139/2002;;OUG.1 din 04/01/2017;OUG.68 din 06/11/2019"/>
    <s v="mobil"/>
    <m/>
  </r>
  <r>
    <x v="7876"/>
    <s v="8.23.03"/>
    <m/>
    <m/>
    <s v="Calul EPILOG"/>
    <m/>
    <s v="CĂLĂRAŞI"/>
    <s v="-"/>
    <s v="Tara: România; Judet: CĂLĂRAŞI; -;   -; Nr: -;"/>
    <n v="2002"/>
    <n v="2500"/>
    <n v="51"/>
    <s v="in administrare"/>
    <s v="OUG 139/2002;;OUG.1 din 04/01/2017;OUG.68 din 06/11/2019"/>
    <s v="mobil"/>
    <m/>
  </r>
  <r>
    <x v="7877"/>
    <s v="8.23.03"/>
    <m/>
    <m/>
    <s v="Calul FOX"/>
    <m/>
    <s v="IALOMIŢA"/>
    <s v="-"/>
    <s v="Tara: România; Judet: IALOMIŢA; -;   -; Nr: -;"/>
    <n v="2002"/>
    <n v="2000"/>
    <n v="21"/>
    <s v="in administrare"/>
    <s v="OUG 139/2002;;OUG.1 din 04/01/2017;OUG.68 din 06/11/2019"/>
    <s v="mobil"/>
    <m/>
  </r>
  <r>
    <x v="7878"/>
    <s v="8.23.03"/>
    <m/>
    <m/>
    <s v="Calul ION"/>
    <m/>
    <s v="CĂLĂRAŞI"/>
    <s v="-"/>
    <s v="Tara: România; Judet: CĂLĂRAŞI; -;   -; Nr: -;"/>
    <n v="2002"/>
    <n v="3500"/>
    <n v="51"/>
    <s v="in administrare"/>
    <s v="OUG 139/2002;;OUG.1 din 04/01/2017;OUG.68 din 06/11/2019"/>
    <s v="mobil"/>
    <m/>
  </r>
  <r>
    <x v="7879"/>
    <s v="8.23.03"/>
    <m/>
    <m/>
    <s v="Calul KARLINGA"/>
    <m/>
    <s v="CĂLĂRAŞI"/>
    <s v="-"/>
    <s v="Tara: România; Judet: CĂLĂRAŞI; -;   -; Nr: -;"/>
    <n v="2002"/>
    <n v="2800"/>
    <n v="51"/>
    <s v="in administrare"/>
    <s v="OUG 139/2002;;OUG.1 din 04/01/2017;OUG.68 din 06/11/2019"/>
    <s v="mobil"/>
    <m/>
  </r>
  <r>
    <x v="7880"/>
    <s v="8.23.13"/>
    <m/>
    <m/>
    <s v="Calul KIND"/>
    <m/>
    <s v="CĂLĂRAŞI"/>
    <s v="-"/>
    <s v="Tara: România; Judet: CĂLĂRAŞI; -;   -; Nr: -;"/>
    <n v="2002"/>
    <n v="1200"/>
    <n v="51"/>
    <s v="in administrare"/>
    <s v="OUG 139/2002;;OUG.1 din 04/01/2017;OUG.68 din 06/11/2019"/>
    <s v="mobil"/>
    <m/>
  </r>
  <r>
    <x v="7881"/>
    <s v="8.23.14"/>
    <m/>
    <m/>
    <s v="Calul VRAJA NOPTII"/>
    <m/>
    <s v="CĂLĂRAŞI"/>
    <s v="-"/>
    <s v="Tara: România; Judet: CĂLĂRAŞI; -;   -; Nr: -;"/>
    <n v="2002"/>
    <n v="2800"/>
    <n v="51"/>
    <s v="in administrare"/>
    <s v="OUG 139/2002;;OUG.1 din 04/01/2017;OUG.68 din 06/11/2019"/>
    <s v="mobil"/>
    <m/>
  </r>
  <r>
    <x v="7882"/>
    <s v="8.23.11"/>
    <m/>
    <m/>
    <s v="Calul GETA"/>
    <m/>
    <s v="CĂLĂRAŞI"/>
    <s v="-"/>
    <s v="Tara: România; Judet: CĂLĂRAŞI; -;   -; Nr: -;"/>
    <n v="2002"/>
    <n v="2695"/>
    <n v="51"/>
    <s v="in administrare"/>
    <s v="OUG 139/2002;;OUG.1 din 04/01/2017;OUG.68 din 06/11/2019"/>
    <s v="mobil"/>
    <m/>
  </r>
  <r>
    <x v="7883"/>
    <s v="8.23.13"/>
    <m/>
    <m/>
    <s v="Calul DORINTA"/>
    <m/>
    <s v="BUZĂU"/>
    <s v="-"/>
    <s v="Tara: România; Judet: BUZĂU; -;   -; Nr: -;"/>
    <n v="2002"/>
    <n v="2500"/>
    <n v="10"/>
    <s v="in administrare"/>
    <s v="OUG 139/2002;;OUG.1 din 04/01/2017;OUG.68 din 06/11/2019"/>
    <s v="mobil"/>
    <m/>
  </r>
  <r>
    <x v="7884"/>
    <s v="8.23.13"/>
    <m/>
    <m/>
    <s v="Calul FUIOR"/>
    <m/>
    <s v="CĂLĂRAŞI"/>
    <s v="-"/>
    <s v="Tara: România; Judet: CĂLĂRAŞI; -;   -; Nr: -;"/>
    <n v="2002"/>
    <n v="1200"/>
    <n v="51"/>
    <s v="in administrare"/>
    <s v="OUG 139/2002;;OUG.1 din 04/01/2017;OUG.68 din 06/11/2019"/>
    <s v="mobil"/>
    <m/>
  </r>
  <r>
    <x v="7885"/>
    <s v="8.23.11"/>
    <m/>
    <m/>
    <s v="Calul FARAON"/>
    <m/>
    <s v="IALOMIŢA"/>
    <s v="-"/>
    <s v="Tara: România; Judet: IALOMIŢA; -;   -; Nr: -;"/>
    <n v="2002"/>
    <n v="2800"/>
    <n v="21"/>
    <s v="in administrare"/>
    <s v="OUG 139/2002;;OUG.1 din 04/01/2017;OUG.68 din 06/11/2019"/>
    <s v="mobil"/>
    <m/>
  </r>
  <r>
    <x v="7886"/>
    <s v="8.23.11"/>
    <m/>
    <m/>
    <s v="Calul GEORGE"/>
    <m/>
    <s v="IALOMIŢA"/>
    <s v="-"/>
    <s v="Tara: România; Judet: IALOMIŢA; -;   -; Nr: -;"/>
    <n v="2002"/>
    <n v="2800"/>
    <n v="21"/>
    <s v="in administrare"/>
    <s v="OUG 139/2002;;OUG.1 din 04/01/2017;OUG.68 din 06/11/2019"/>
    <s v="mobil"/>
    <m/>
  </r>
  <r>
    <x v="7887"/>
    <s v="8.23.07"/>
    <m/>
    <m/>
    <s v="Calul 693 C XXIX-2"/>
    <m/>
    <s v="BISTRIŢA-NĂSĂUD"/>
    <s v="-"/>
    <s v="Tara: România; Judet: BISTRIŢA-NĂSĂUD; -;   -; Nr: -;"/>
    <n v="1998"/>
    <n v="2875"/>
    <n v="6"/>
    <s v="in administrare"/>
    <s v="OUG 139/2002;;OUG.1 din 04/01/2017;OUG.68 din 06/11/2019"/>
    <s v="mobil"/>
    <m/>
  </r>
  <r>
    <x v="7888"/>
    <s v="8.23.04"/>
    <m/>
    <m/>
    <s v="Calul 508 F LXIV -14"/>
    <m/>
    <s v="IALOMIŢA"/>
    <s v="-"/>
    <s v="Tara: România; Judet: IALOMIŢA; -;   -; Nr: -;"/>
    <n v="2002"/>
    <n v="3000"/>
    <n v="21"/>
    <s v="in administrare"/>
    <s v="OUG 139/2002;;OUG.1 din 04/01/2017;OUG.68 din 06/11/2019"/>
    <s v="mobil"/>
    <m/>
  </r>
  <r>
    <x v="7889"/>
    <s v="8.04.04"/>
    <m/>
    <m/>
    <s v="DAF ANIES AXIAL"/>
    <m/>
    <s v="BISTRIŢA-NĂSĂUD"/>
    <s v="-"/>
    <s v="Tara: România; Judet: BISTRIŢA-NĂSĂUD; -;   -; Nr: -;"/>
    <n v="2000"/>
    <n v="497878"/>
    <n v="6"/>
    <s v="in administrare"/>
    <s v="HG 982/1998;;OUG.1 din 04/01/2017;HG.354/18.05.2017;OUG.68 din 06/11/2019"/>
    <s v="imobil"/>
    <s v="Lungime= Km;Suprafeţe= ha;CF= ;"/>
  </r>
  <r>
    <x v="7890"/>
    <s v="8.23.11"/>
    <m/>
    <m/>
    <s v="FAGOT K-1/87"/>
    <m/>
    <s v="BISTRIŢA-NĂSĂUD"/>
    <s v="-"/>
    <s v="Tara: România; Judet: BISTRIŢA-NĂSĂUD; -;   -; Nr: -;"/>
    <n v="1989"/>
    <n v="317"/>
    <n v="6"/>
    <s v="in administrare"/>
    <s v="OUG 139/2002;;OUG.1 din 04/01/2017;OUG.68 din 06/11/2019"/>
    <s v="mobil"/>
    <s v="CAL"/>
  </r>
  <r>
    <x v="7891"/>
    <s v="8.23.11"/>
    <m/>
    <m/>
    <s v="GLUMET K-7/88"/>
    <m/>
    <s v="BISTRIŢA-NĂSĂUD"/>
    <s v="-"/>
    <s v="Tara: România; Judet: BISTRIŢA-NĂSĂUD; -;   -; Nr: -;"/>
    <n v="1990"/>
    <n v="352"/>
    <n v="6"/>
    <s v="in administrare"/>
    <s v="OUG 139/2002;;OUG.1 din 04/01/2017;OUG.68 din 06/11/2019"/>
    <s v="mobil"/>
    <s v="CAL"/>
  </r>
  <r>
    <x v="7892"/>
    <s v="8.23.11"/>
    <m/>
    <m/>
    <s v="IERNUT O-9/90"/>
    <m/>
    <s v="BISTRIŢA-NĂSĂUD"/>
    <s v="-"/>
    <s v="Tara: România; Judet: BISTRIŢA-NĂSĂUD; -;   -; Nr: -;"/>
    <n v="1993"/>
    <n v="406"/>
    <n v="6"/>
    <s v="in administrare"/>
    <s v="OUG 139/2002;;OUG.1 din 04/01/2017;OUG.68 din 06/11/2019"/>
    <s v="mobil"/>
    <s v="CAL"/>
  </r>
  <r>
    <x v="7893"/>
    <s v="8.23.11"/>
    <m/>
    <m/>
    <s v="SCOALA GL-12/2000"/>
    <m/>
    <s v="BISTRIŢA-NĂSĂUD"/>
    <s v="-"/>
    <s v="Tara: România; Judet: BISTRIŢA-NĂSĂUD; -;   -; Nr: -;"/>
    <n v="2000"/>
    <n v="7200"/>
    <n v="6"/>
    <s v="in administrare"/>
    <s v="OUG 139/2002;;OUG.1 din 04/01/2017;OUG.68 din 06/11/2019"/>
    <s v="mobil"/>
    <s v="CAL"/>
  </r>
  <r>
    <x v="7894"/>
    <s v="8.23.07"/>
    <m/>
    <m/>
    <s v="N XXVIII-29/2000_x000a_"/>
    <m/>
    <s v="BISTRIŢA-NĂSĂUD"/>
    <s v="-"/>
    <s v="Tara: România; Judet: BISTRIŢA-NĂSĂUD; -;   -; Nr: -;"/>
    <n v="2000"/>
    <n v="7215"/>
    <n v="6"/>
    <s v="in administrare"/>
    <s v="OUG 139/2002;;OUG.1 din 04/01/2017;OUG.68 din 06/11/2019"/>
    <s v="mobil"/>
    <s v="CAL"/>
  </r>
  <r>
    <x v="7895"/>
    <s v="8.04.04"/>
    <m/>
    <m/>
    <s v="DAF SOCEA"/>
    <m/>
    <s v="SATU MARE"/>
    <s v="-"/>
    <s v="Tara: România; Judet: SATU MARE; -;   -; Nr: -;"/>
    <n v="1995"/>
    <n v="126597"/>
    <n v="30"/>
    <s v="in administrare"/>
    <s v="HG 982/1998;HG 1344/2011; HG 478/ 24-IUN-15;HG.478/24-IUN-15;OUG.1 din 04/01/2017;HG.354/18.05.2017;OUG.68 din 06/11/2019"/>
    <s v="imobil"/>
    <s v="Lungime= Km;Suprafeţe= ha;CF= ;"/>
  </r>
  <r>
    <x v="7896"/>
    <s v="8.04.04"/>
    <m/>
    <m/>
    <s v="DAF TURT"/>
    <m/>
    <s v="SATU MARE"/>
    <s v="Turţ"/>
    <s v="Tara: România; Judet: SATU MARE;Com Turţ;   -; Nr: -;"/>
    <n v="1995"/>
    <n v="126597"/>
    <n v="30"/>
    <s v="in administrare"/>
    <s v="HG 982/1998;HG 1344/2011; HG 478/ 24-IUN-15;HG.478/24-IUN-15;OUG.1 din 04/01/2017;HG.354/18.05.2017;OUG.68 din 06/11/2019"/>
    <s v="imobil"/>
    <s v="Lungime= Km;Suprafeţe= ha;CF= ;"/>
  </r>
  <r>
    <x v="7897"/>
    <s v="8.04.04"/>
    <m/>
    <m/>
    <s v="DAF BRAZI SECATURA"/>
    <m/>
    <s v="SATU MARE"/>
    <s v="Bătarci"/>
    <s v="Tara: România; Judet: SATU MARE;Com Bătarci;   -; Nr: -;"/>
    <n v="1995"/>
    <n v="112530"/>
    <n v="30"/>
    <s v="in administrare"/>
    <s v="HG 982/1998;HG 1344/2011; HG 478/ 24-IUN-15;HG.478/24-IUN-15;OUG.1 din 04/01/2017;HG.354/18.05.2017;OUG.68 din 06/11/2019"/>
    <s v="imobil"/>
    <s v="Lungime= Km;Suprafeţe= ha;CF= ;"/>
  </r>
  <r>
    <x v="7898"/>
    <s v="8.04.04"/>
    <m/>
    <m/>
    <s v="DAF HERESTET"/>
    <m/>
    <s v="SATU MARE"/>
    <s v="-"/>
    <s v="Tara: România; Judet: SATU MARE; -;   -; Nr: -;"/>
    <n v="1965"/>
    <n v="36282"/>
    <n v="30"/>
    <s v="in administrare"/>
    <s v="HG 982/1998;HG 1344/2011; HG 478/ 24-IUN-15;HG.478/24-IUN-15;OUG.1 din 04/01/2017;HG.354/18.05.2017;OUG.68 din 06/11/2019"/>
    <s v="imobil"/>
    <s v="Lungime= Km;Suprafeţe= ha;CF= ;"/>
  </r>
  <r>
    <x v="7899"/>
    <s v="8.04.04"/>
    <m/>
    <m/>
    <s v="DAF HUTA-BERCU"/>
    <m/>
    <s v="SATU MARE"/>
    <s v="-"/>
    <s v="Tara: România; Judet: SATU MARE; -;   -; Nr: -;"/>
    <n v="1965"/>
    <n v="1416779"/>
    <n v="30"/>
    <s v="in administrare"/>
    <s v="HG 982/1998;HG 1344/2011; HG 478/ 24-IUN-15;HG.478/24-IUN-15;OUG.1 din 04/01/2017;HG.354/18.05.2017;OUG.68 din 06/11/2019"/>
    <s v="imobil"/>
    <s v="Lungime= Km;Suprafeţe= ha;CF= ;"/>
  </r>
  <r>
    <x v="7900"/>
    <s v="8.04.04"/>
    <m/>
    <m/>
    <s v="DAF OLUSA"/>
    <m/>
    <s v="SATU MARE"/>
    <s v="-"/>
    <s v="Tara: România; Judet: SATU MARE; -;   -; Nr: -;"/>
    <n v="1972"/>
    <n v="1452823"/>
    <n v="30"/>
    <s v="in administrare"/>
    <s v="HG 982/1998;HG 1344/2011; HG 478/ 24-IUN-15;HG.478/24-IUN-15;OUG.1 din 04/01/2017;HG.354/18.05.2017;OUG.68 din 06/11/2019"/>
    <s v="imobil"/>
    <s v="Lungime= Km;Suprafeţe= ha;CF= ;"/>
  </r>
  <r>
    <x v="7901"/>
    <s v="8.04.04"/>
    <m/>
    <m/>
    <s v="DAF FANTANA DE PIATRA"/>
    <m/>
    <s v="SATU MARE"/>
    <s v="-"/>
    <s v="Tara: România; Judet: SATU MARE; -;   -; Nr: -;"/>
    <n v="1981"/>
    <n v="127216"/>
    <n v="30"/>
    <s v="in administrare"/>
    <s v="HG 982/1998;HG 1344/2011; HG 478/ 24-IUN-15;HG.478/24-IUN-15;OUG.1 din 04/01/2017;HG.354/18.05.2017;OUG.68 din 06/11/2019"/>
    <s v="imobil"/>
    <s v="Lungime= Km;Suprafeţe= ha;CF= ;"/>
  </r>
  <r>
    <x v="7902"/>
    <s v="8.04.04"/>
    <m/>
    <m/>
    <s v="DAF IZVOARE -V.BICULUI"/>
    <m/>
    <s v="SATU MARE"/>
    <s v="-"/>
    <s v="Tara: România; Judet: SATU MARE; -;   -; Nr: -;"/>
    <n v="1985"/>
    <n v="58210"/>
    <n v="30"/>
    <s v="in administrare"/>
    <s v="HG 982/1998;HG 1344/2011; HG 478/ 24-IUN-15;HG.478/24-IUN-15;OUG.1 din 04/01/2017;HG.354/18.05.2017;OUG.68 din 06/11/2019"/>
    <s v="imobil"/>
    <s v="Lungime= Km;Suprafeţe= ha;CF= ;"/>
  </r>
  <r>
    <x v="7903"/>
    <s v="8.30.01"/>
    <m/>
    <m/>
    <s v="CT PALTINITRA 1"/>
    <m/>
    <s v="CLUJ"/>
    <s v="-"/>
    <s v="Tara: România; Judet: CLUJ; -;   -; Nr: -;"/>
    <n v="2001"/>
    <n v="64462"/>
    <n v="12"/>
    <s v="in administrare"/>
    <s v="HG 1105/2003;HG 1344/2011;OUG.1 din 04/01/2017;HG.354/18.05.2017;OUG.68 din 06/11/2019;HG.846/08.10.2020"/>
    <s v="imobil"/>
    <s v="Lungime albie corectată/consolidată=0,9 km;"/>
  </r>
  <r>
    <x v="7904"/>
    <s v="8.30._"/>
    <m/>
    <m/>
    <s v="CT BARAJE CU PIATRA BUC 2"/>
    <m/>
    <s v="CLUJ"/>
    <s v="-"/>
    <s v="Tara: România; Judet: CLUJ; -;   -; Nr: -;"/>
    <n v="1961"/>
    <n v="60"/>
    <n v="12"/>
    <s v="in administrare"/>
    <s v="HG 1105/2003;;OUG.1 din 04/01/2017;OUG.68 din 06/11/2019"/>
    <s v="imobil"/>
    <s v="CORECTIE TORENTI_x000a_"/>
  </r>
  <r>
    <x v="7905"/>
    <s v="8.04.04"/>
    <m/>
    <m/>
    <s v="DAF STRAJA PRELUNGIRE"/>
    <m/>
    <s v="GORJ"/>
    <s v="Runcu"/>
    <s v="Tara: România; Judet: GORJ;Com Runcu;   -; Nr: -;"/>
    <n v="2003"/>
    <n v="112144"/>
    <n v="18"/>
    <s v="in administrare"/>
    <s v="HG 1105/2003;HG 1344/2011; HG 478/ 24-IUN-15;HG.478/24-IUN-15;OUG.1 din 04/01/2017;HG.354/18.05.2017;OUG.68 din 06/11/2019"/>
    <s v="imobil"/>
    <s v="Lungime= Km;Suprafeţe= ha;CF= ;"/>
  </r>
  <r>
    <x v="7906"/>
    <s v="8.04.04"/>
    <m/>
    <m/>
    <s v="DAF V PERILOR"/>
    <m/>
    <s v="ARGEŞ"/>
    <s v="Topoloveni"/>
    <s v="Tara: România; Judet: ARGEŞ;Orş Topoloveni;   -; Nr: -;"/>
    <n v="2000"/>
    <n v="203407"/>
    <n v="3"/>
    <s v="in administrare"/>
    <s v="HG 1105/2003_x000a_;HG 1344/2011;OUG.1 din 04/01/2017;HG.354/18.05.2017;OUG.68 din 06/11/2019"/>
    <s v="imobil"/>
    <s v="Lungime= Km;Suprafeţe= ha;CF= ;"/>
  </r>
  <r>
    <x v="7907"/>
    <s v="8.04.04"/>
    <m/>
    <m/>
    <s v="DAF BRIGADA NEGRU"/>
    <m/>
    <s v="BACĂU"/>
    <s v="-"/>
    <s v="Tara: România; Judet: BACĂU; -;   -; Nr: -;"/>
    <n v="2003"/>
    <n v="1746668"/>
    <n v="4"/>
    <s v="in administrare"/>
    <s v="HG 1105/2003;HG 1344/2011;OUG.1 din 04/01/2017;HG.354/18.05.2017;OUG.68 din 06/11/2019"/>
    <s v="imobil"/>
    <s v="Lungime= Km;Suprafeţe= ha;CF= ;"/>
  </r>
  <r>
    <x v="7908"/>
    <s v="8.04.04"/>
    <m/>
    <m/>
    <s v="DAF GORNET"/>
    <m/>
    <s v="BOTOŞANI"/>
    <s v="-"/>
    <s v="Tara: România; Judet: BOTOŞANI; -;   -; Nr: -;"/>
    <n v="2003"/>
    <n v="689792"/>
    <n v="7"/>
    <s v="in administrare"/>
    <s v="HG 1105/2003;HG 1344/2011;OUG.1 din 04/01/2017;HG.354/18.05.2017;OUG.68 din 06/11/2019"/>
    <s v="imobil"/>
    <s v="Lungime= Km;Suprafeţe= ha;CF= ;"/>
  </r>
  <r>
    <x v="7909"/>
    <s v="8.04.04"/>
    <m/>
    <m/>
    <s v="DAF MLACA"/>
    <m/>
    <s v="SUCEAVA"/>
    <s v="Falcău"/>
    <s v="Tara: România; Judet: SUCEAVA;Sat Falcău;   -; Nr: -;"/>
    <n v="2003"/>
    <n v="1440000"/>
    <n v="33"/>
    <s v="in administrare"/>
    <s v="OG 70/1999; L.653/2001_x000a_;HG 1344/2011;OUG.1 din 04/01/2017;HG.354/18.05.2017;OUG.68 din 06/11/2019"/>
    <s v="imobil"/>
    <s v="Lungime= Km;Suprafeţe= ha;CF= ;"/>
  </r>
  <r>
    <x v="7910"/>
    <s v="8.23.06"/>
    <m/>
    <m/>
    <s v="CAL PRISLOP X-19"/>
    <m/>
    <s v="SUCEAVA"/>
    <s v="Breaza"/>
    <s v="Tara: România; Judet: SUCEAVA;Com Breaza;   -; Nr: -;"/>
    <n v="2003"/>
    <n v="7215"/>
    <n v="33"/>
    <s v="in administrare"/>
    <s v="OMA 173/2003;;OUG.1 din 04/01/2017;OUG.68 din 06/11/2019"/>
    <s v="mobil"/>
    <s v="CAL"/>
  </r>
  <r>
    <x v="7911"/>
    <s v="8.23.12"/>
    <m/>
    <m/>
    <s v="KOHEILAN XXXIX"/>
    <m/>
    <s v="SUCEAVA"/>
    <s v="Marginea"/>
    <s v="Tara: România; Judet: SUCEAVA;Com Marginea;   -; Nr: -;"/>
    <n v="2003"/>
    <n v="7200"/>
    <n v="33"/>
    <s v="in administrare"/>
    <s v="OMA 173/2003;;OUG.1 din 04/01/2017;OUG.68 din 06/11/2019"/>
    <s v="mobil"/>
    <s v="CAL"/>
  </r>
  <r>
    <x v="7912"/>
    <s v="8.30.01"/>
    <m/>
    <m/>
    <s v="BARAJ TISA"/>
    <m/>
    <s v="IAŞI"/>
    <s v="Pârcovaci"/>
    <s v="Tara: România; Judet: IAŞI;Sat Pârcovaci;   -; Nr: -;"/>
    <n v="1981"/>
    <n v="6558"/>
    <n v="22"/>
    <s v="in administrare"/>
    <s v="HG 982/1998;;OUG.1 din 04/01/2017;HG.354/18.05.2017;OUG.68 din 06/11/2019;HG.846/08.10.2020"/>
    <s v="imobil"/>
    <s v="Lungime albie corectată/consolidată=0,056 km;"/>
  </r>
  <r>
    <x v="7913"/>
    <s v="8.30.01"/>
    <m/>
    <m/>
    <s v="BARAJ TISA"/>
    <m/>
    <s v="IAŞI"/>
    <s v="Pârcovaci"/>
    <s v="Tara: România; Judet: IAŞI;Sat Pârcovaci;   -; Nr: -;"/>
    <n v="1981"/>
    <n v="7167"/>
    <n v="22"/>
    <s v="in administrare"/>
    <s v="HG 982/1998_x000a_;;OUG.1 din 04/01/2017;HG.354/18.05.2017;OUG.68 din 06/11/2019;HG.846/08.10.2020"/>
    <s v="imobil"/>
    <s v="Lungime albie corectată/consolidată=0,267 km;"/>
  </r>
  <r>
    <x v="7914"/>
    <s v="8.04.04"/>
    <m/>
    <m/>
    <s v="DAF RUSILOR"/>
    <m/>
    <s v="IAŞI"/>
    <s v="Iorcani"/>
    <s v="Tara: România; Judet: IAŞI;Sat Iorcani;   -; Nr: -;"/>
    <n v="1986"/>
    <n v="251986"/>
    <n v="22"/>
    <s v="in administrare"/>
    <s v="HG 982/1998;;OUG.1 din 04/01/2017;HG.354/18.05.2017;OUG.68 din 06/11/2019"/>
    <s v="imobil"/>
    <s v="Lungime= Km;Suprafeţe= ha;CF= ;"/>
  </r>
  <r>
    <x v="7915"/>
    <s v="8.04.04"/>
    <m/>
    <m/>
    <s v="DAF DEALU POPII"/>
    <m/>
    <s v="IAŞI"/>
    <s v="Tătăruşi"/>
    <s v="Tara: România; Judet: IAŞI;Com Tătăruşi;   -; Nr: -;"/>
    <n v="1967"/>
    <n v="64000"/>
    <n v="22"/>
    <s v="in administrare"/>
    <s v="HG 982/1998;;OUG.1 din 04/01/2017;OUG.68 din 06/11/2019"/>
    <s v="imobil"/>
    <s v="DRUM AUTO FOR"/>
  </r>
  <r>
    <x v="7916"/>
    <s v="8.04.04"/>
    <m/>
    <m/>
    <s v="DAF TIGULEA"/>
    <m/>
    <s v="IAŞI"/>
    <s v="Tătăruşi"/>
    <s v="Tara: România; Judet: IAŞI;Com Tătăruşi;   -; Nr: -;"/>
    <n v="1967"/>
    <n v="578"/>
    <n v="22"/>
    <s v="in administrare"/>
    <s v="HG 982/1998;;OUG.1 din 04/01/2017;HG.354/18.05.2017;OUG.68 din 06/11/2019"/>
    <s v="imobil"/>
    <s v="Lungime= Km;Suprafeţe= ha;CF= ;"/>
  </r>
  <r>
    <x v="7917"/>
    <s v="8.04.04"/>
    <m/>
    <m/>
    <s v="DAF MOSNA"/>
    <m/>
    <s v="IAŞI"/>
    <s v="Moşna"/>
    <s v="Tara: România; Judet: IAŞI;Com Moşna;   -; Nr: -;"/>
    <n v="1968"/>
    <n v="1568874"/>
    <n v="22"/>
    <s v="in administrare"/>
    <s v="HG 982/1998_x000a_;;OUG.1 din 04/01/2017;HG.354/18.05.2017;OUG.68 din 06/11/2019"/>
    <s v="imobil"/>
    <s v="Lungime= Km;Suprafeţe= ha;CF= ;"/>
  </r>
  <r>
    <x v="7918"/>
    <s v="8.04.04"/>
    <m/>
    <m/>
    <s v="DAF CALUGARA"/>
    <m/>
    <s v="NEAMŢ"/>
    <s v="-"/>
    <s v="Tara: România; Judet: NEAMŢ; -;   -; Nr: -;"/>
    <n v="2002"/>
    <n v="966331"/>
    <n v="27"/>
    <s v="in administrare"/>
    <s v="HG 982/1998_x000a_;HG 1344/2011; HG 478/ 24-IUN-15;HG.478/24-IUN-15;OUG.1 din 04/01/2017;HG.354/18.05.2017;OUG.68 din 06/11/2019"/>
    <s v="imobil"/>
    <s v="Lungime= Km;Suprafeţe= ha;CF= ;"/>
  </r>
  <r>
    <x v="7919"/>
    <s v="8.04.04"/>
    <m/>
    <m/>
    <s v="DRUMUL CIRESULUI PUNERE IN FUNCTIUNE"/>
    <m/>
    <s v="NEAMŢ"/>
    <s v="Roman"/>
    <s v="Tara: România; Judet: NEAMŢ;Mun Roman;   -; Nr: -;"/>
    <n v="2003"/>
    <n v="300"/>
    <n v="27"/>
    <s v="in administrare"/>
    <s v="HG 982/1998;;OUG.1 din 04/01/2017;OUG.68 din 06/11/2019"/>
    <s v="imobil"/>
    <s v="DRUM AUTO FOR"/>
  </r>
  <r>
    <x v="7920"/>
    <s v="8.30.01"/>
    <m/>
    <m/>
    <s v="BARAJE, CONSTRUCTII ACCESORII"/>
    <m/>
    <s v="VRANCEA"/>
    <s v="-"/>
    <s v="Tara: România; Judet: VRANCEA; -;   -; Nr: -;"/>
    <n v="2003"/>
    <n v="2292987"/>
    <n v="39"/>
    <s v="in administrare"/>
    <s v="HG 982/1998;HG 1344/2011; HG 478/ 24-IUN-15;HG.478/24-IUN-15;OUG.1 din 04/01/2017;HG.354/18.05.2017;OUG.68 din 06/11/2019;HG.846/08.10.2020"/>
    <s v="imobil"/>
    <s v="Lungime albie corectată/consolidată=4 km;"/>
  </r>
  <r>
    <x v="7921"/>
    <s v="8.04.04"/>
    <m/>
    <m/>
    <s v="DAF PR.PORCULUI"/>
    <m/>
    <s v="COVASNA"/>
    <s v="Breţcu"/>
    <s v="Tara: România; Judet: COVASNA;Com Breţcu;   -; Nr: -;"/>
    <n v="1979"/>
    <n v="69156"/>
    <n v="14"/>
    <s v="in administrare"/>
    <s v="HG 1105/2003_x000a_;HG 1344/2011;OUG.1 din 04/01/2017;HG.354/18.05.2017;OUG.68 din 06/11/2019"/>
    <s v="imobil"/>
    <s v="Lungime= Km;Suprafeţe= ha;CF= ;"/>
  </r>
  <r>
    <x v="7922"/>
    <s v="8.04.04"/>
    <m/>
    <m/>
    <s v="DAF GHELINTA MICA SONDA 200"/>
    <m/>
    <s v="COVASNA"/>
    <s v="-"/>
    <s v="Tara: România; Judet: COVASNA; -;   -; Nr: -;"/>
    <n v="1994"/>
    <n v="1200"/>
    <n v="14"/>
    <s v="in administrare"/>
    <s v="HG 1105/2003;HG 1344/2011;OUG.1 din 04/01/2017;HG.354/18.05.2017;OUG.68 din 06/11/2019"/>
    <s v="imobil"/>
    <s v="Lungime= Km;Suprafeţe= ha;CF= ;"/>
  </r>
  <r>
    <x v="7923"/>
    <s v="8.04.04"/>
    <m/>
    <m/>
    <s v="DAF ZRNEA SONDA 270"/>
    <m/>
    <s v="COVASNA"/>
    <s v="-"/>
    <s v="Tara: România; Judet: COVASNA; -;   -; Nr: -;"/>
    <n v="1994"/>
    <n v="2268"/>
    <n v="14"/>
    <s v="in administrare"/>
    <s v="HG 1105/2003;HG 1344/2011;OUG.1 din 04/01/2017;HG.354/18.05.2017;OUG.68 din 06/11/2019"/>
    <s v="imobil"/>
    <s v="Lungime= Km;Suprafeţe= ha;CF= ;"/>
  </r>
  <r>
    <x v="7924"/>
    <s v="8.04.04"/>
    <m/>
    <m/>
    <s v="DAF PR.PASTRAVULUI"/>
    <m/>
    <s v="COVASNA"/>
    <s v="-"/>
    <s v="Tara: România; Judet: COVASNA; -;   -; Nr: -;"/>
    <n v="1981"/>
    <n v="36051"/>
    <n v="14"/>
    <s v="in administrare"/>
    <s v="HG 1105/2003;HG 1344/2011;OUG.1 din 04/01/2017;HG.354/18.05.2017;OUG.68 din 06/11/2019"/>
    <s v="imobil"/>
    <s v="Lungime= Km;Suprafeţe= ha;CF= ;"/>
  </r>
  <r>
    <x v="7925"/>
    <s v="8.04.04"/>
    <m/>
    <m/>
    <s v="DAF DOBIRLAU"/>
    <m/>
    <s v="COVASNA"/>
    <s v="-"/>
    <s v="Tara: România; Judet: COVASNA; -;   -; Nr: -;"/>
    <n v="1987"/>
    <n v="285952"/>
    <n v="14"/>
    <s v="in administrare"/>
    <s v="HG 1105/2003;HG 1344/2011;OUG.1 din 04/01/2017;HG.354/18.05.2017;OUG.68 din 06/11/2019"/>
    <s v="imobil"/>
    <s v="Lungime= Km;Suprafeţe= ha;CF= ;"/>
  </r>
  <r>
    <x v="7926"/>
    <s v="8.04.04"/>
    <m/>
    <m/>
    <s v="DAF DOBARLAU"/>
    <m/>
    <s v="COVASNA"/>
    <s v="-"/>
    <s v="Tara: România; Judet: COVASNA; -;   -; Nr: -;"/>
    <n v="1982"/>
    <n v="50452"/>
    <n v="14"/>
    <s v="in administrare"/>
    <s v="HG 1105/2003;HG 1344/2011;OUG.1 din 04/01/2017;HG.354/18.05.2017;OUG.68 din 06/11/2019"/>
    <s v="imobil"/>
    <s v="Lungime= Km;Suprafeţe= ha;CF= ;"/>
  </r>
  <r>
    <x v="7927"/>
    <s v="8.30.01"/>
    <m/>
    <m/>
    <s v="BARAJ CRASNUTA"/>
    <m/>
    <s v="COVASNA"/>
    <s v="-"/>
    <s v="Tara: România; Judet: COVASNA; -;   -; Nr: -;"/>
    <n v="1994"/>
    <n v="72180"/>
    <n v="14"/>
    <s v="in administrare"/>
    <s v="HG 1105/2003;HG 1344/2011;OUG.1 din 04/01/2017;HG.354/18.05.2017;OUG.68 din 06/11/2019;HG.846/08.10.2020"/>
    <s v="imobil"/>
    <s v="Lungime albie corectată/consolidată=0.04 km;"/>
  </r>
  <r>
    <x v="7928"/>
    <s v="8.04.04"/>
    <m/>
    <m/>
    <s v="DAF V.BRADULUI"/>
    <m/>
    <s v="COVASNA"/>
    <s v="-"/>
    <s v="Tara: România; Judet: COVASNA; -;   -; Nr: -;"/>
    <n v="1994"/>
    <n v="27295"/>
    <n v="14"/>
    <s v="in administrare"/>
    <s v="HG 1105/2003;HG 1344/2011;OUG.1 din 04/01/2017;HG.354/18.05.2017;OUG.68 din 06/11/2019"/>
    <s v="imobil"/>
    <s v="Lungime= Km;Suprafeţe= ha;CF= ;"/>
  </r>
  <r>
    <x v="7929"/>
    <s v="8.04.04"/>
    <m/>
    <m/>
    <s v="DAF CHICHIRAU"/>
    <m/>
    <s v="COVASNA"/>
    <s v="-"/>
    <s v="Tara: România; Judet: COVASNA; -;   -; Nr: -;"/>
    <n v="1994"/>
    <n v="521613"/>
    <n v="14"/>
    <s v="in administrare"/>
    <s v="HG 1105/2003_x000a_;HG 1344/2011;OUG.1 din 04/01/2017;HG.354/18.05.2017;OUG.68 din 06/11/2019"/>
    <s v="imobil"/>
    <s v="Lungime= Km;Suprafeţe= ha;CF= ;"/>
  </r>
  <r>
    <x v="7930"/>
    <s v="8.04.04"/>
    <m/>
    <m/>
    <s v="DAF CIANGAI"/>
    <m/>
    <s v="COVASNA"/>
    <s v="Tălişoara"/>
    <s v="Tara: România; Judet: COVASNA;Sat Tălişoara;   -; Nr: -;"/>
    <n v="1975"/>
    <n v="22837"/>
    <n v="14"/>
    <s v="in administrare"/>
    <s v="HG 1105/2003;HG 1344/2011;OUG.1 din 04/01/2017;HG.354/18.05.2017;OUG.68 din 06/11/2019"/>
    <s v="imobil"/>
    <s v="Lungime= Km;Suprafeţe= ha;CF= ;"/>
  </r>
  <r>
    <x v="7931"/>
    <s v="8.30.01"/>
    <m/>
    <m/>
    <s v="CT BASCA M-PR.TIGAN.ZID SPRIJIN"/>
    <m/>
    <s v="COVASNA"/>
    <s v="Comandău"/>
    <s v="Tara: România; Judet: COVASNA;Com Comandău;   -; Nr: -;"/>
    <n v="2003"/>
    <n v="62878"/>
    <n v="14"/>
    <s v="in administrare"/>
    <s v="OG 97/2000;HG 1344/2011;OUG.1 din 04/01/2017;HG.354/18.05.2017;OUG.68 din 06/11/2019;HG.846/08.10.2020"/>
    <s v="imobil"/>
    <s v="Lungime albie corectată/consolidată=0,06 km;"/>
  </r>
  <r>
    <x v="7932"/>
    <s v="8.30.01"/>
    <m/>
    <m/>
    <s v="CT BASCA M-PR.TIGAN.ZID SPRIJIN"/>
    <m/>
    <s v="COVASNA"/>
    <s v="Comandău"/>
    <s v="Tara: România; Judet: COVASNA;Com Comandău;   -; Nr: -;"/>
    <n v="2003"/>
    <n v="55264"/>
    <n v="14"/>
    <s v="in administrare"/>
    <s v="OG 97/2000;HG 1344/2011;OUG.1 din 04/01/2017;HG.354/18.05.2017;OUG.68 din 06/11/2019;HG.846/08.10.2020"/>
    <s v="imobil"/>
    <s v="Lungime albie corectată/consolidată=0,045 km;"/>
  </r>
  <r>
    <x v="7933"/>
    <s v="8.30.01"/>
    <m/>
    <m/>
    <s v="CT BASCA M-PR.TIGAN.PRAG"/>
    <m/>
    <s v="COVASNA"/>
    <s v="Comandău"/>
    <s v="Tara: România; Judet: COVASNA;Com Comandău;   -; Nr: -;"/>
    <n v="2003"/>
    <n v="30267"/>
    <n v="14"/>
    <s v="in administrare"/>
    <s v="OG 97/2003;HG 1344/2011;OUG.1 din 04/01/2017;HG.354/18.05.2017;OUG.68 din 06/11/2019;HG.846/08.10.2020"/>
    <s v="imobil"/>
    <s v="Lungime albie corectată/consolidată=0,045 km;"/>
  </r>
  <r>
    <x v="7934"/>
    <s v="8.30.01"/>
    <m/>
    <m/>
    <s v="CT BASCA M-PR.TIGAN.BARAJ"/>
    <m/>
    <s v="COVASNA"/>
    <s v="Comandău"/>
    <s v="Tara: România; Judet: COVASNA;Com Comandău;   -; Nr: -;"/>
    <n v="2003"/>
    <n v="46854"/>
    <n v="14"/>
    <s v="in administrare"/>
    <s v="OG 97/2000;HG 1344/2011;OUG.1 din 04/01/2017;HG.354/18.05.2017;OUG.68 din 06/11/2019;HG.846/08.10.2020"/>
    <s v="imobil"/>
    <s v="Lungime albie corectată/consolidată=0,04 km;"/>
  </r>
  <r>
    <x v="7935"/>
    <s v="8.30.01"/>
    <m/>
    <m/>
    <s v="CT BASCA M-PR.TIGAN.DRUM DE ACCES BARAJE"/>
    <m/>
    <s v="COVASNA"/>
    <s v="Comandău"/>
    <s v="Tara: România; Judet: COVASNA;Com Comandău;   -; Nr: -;"/>
    <n v="2003"/>
    <n v="14207"/>
    <n v="14"/>
    <s v="in administrare"/>
    <s v="OG 97/2000;HG 1344/2011;OUG.1 din 04/01/2017;HG.354/18.05.2017;OUG.68 din 06/11/2019;HG.846/08.10.2020"/>
    <s v="imobil"/>
    <s v="Lungime albie corectată/consolidată=0,08 km;"/>
  </r>
  <r>
    <x v="7936"/>
    <s v="8.30.01"/>
    <m/>
    <m/>
    <s v="CT BASCA M--PR.VARGAT PRAG BETON"/>
    <m/>
    <s v="COVASNA"/>
    <s v="Comandău"/>
    <s v="Tara: România; Judet: COVASNA;Com Comandău;   -; Nr: -;"/>
    <n v="2003"/>
    <n v="102719"/>
    <n v="14"/>
    <s v="in administrare"/>
    <s v="OG 97/2000;HG 1344/2011;OUG.1 din 04/01/2017;HG.354/18.05.2017;OUG.68 din 06/11/2019;HG.846/08.10.2020"/>
    <s v="imobil"/>
    <s v="Lungime albie corectată/consolidată=0,2 km;"/>
  </r>
  <r>
    <x v="7937"/>
    <s v="8.04.04"/>
    <m/>
    <m/>
    <s v="DAF DUBOZ"/>
    <m/>
    <s v="TIMIŞ"/>
    <s v="-"/>
    <s v="Tara: România; Judet: TIMIŞ; -;   -; Nr: -;"/>
    <n v="2002"/>
    <n v="429623"/>
    <n v="35"/>
    <s v="in administrare"/>
    <s v="OG 70/1999;HG 1344/2011;OUG.1 din 04/01/2017;HG.354/18.05.2017;OUG.68 din 06/11/2019"/>
    <s v="imobil"/>
    <s v="Lungime= Km;Suprafeţe= ha;CF= ;"/>
  </r>
  <r>
    <x v="7938"/>
    <s v="8.23.08"/>
    <m/>
    <m/>
    <s v="NONIUS 27-17"/>
    <m/>
    <s v="TIMIŞ"/>
    <s v="-"/>
    <s v="Tara: România; Judet: TIMIŞ; -;   -; Nr: -;"/>
    <n v="2003"/>
    <n v="8000"/>
    <n v="35"/>
    <s v="in administrare"/>
    <s v="OUG 139/2002;;OUG.1 din 04/01/2017;OUG.68 din 06/11/2019"/>
    <s v="mobil"/>
    <s v="CAL"/>
  </r>
  <r>
    <x v="7939"/>
    <s v="8.04.04"/>
    <m/>
    <m/>
    <s v="DAF STUR BLIDARI"/>
    <m/>
    <s v="MARAMUREŞ"/>
    <s v="-"/>
    <s v="Tara: România; Judet: MARAMUREŞ; -;   -; Nr: -;"/>
    <n v="2000"/>
    <n v="990329"/>
    <n v="24"/>
    <s v="in administrare"/>
    <s v="HG 1105/2003;;OUG.1 din 04/01/2017;HG.354/18.05.2017;OUG.68 din 06/11/2019"/>
    <s v="imobil"/>
    <s v="Lungime= Km;Suprafeţe= ha;CF= ;"/>
  </r>
  <r>
    <x v="7940"/>
    <s v="8.04.04"/>
    <m/>
    <m/>
    <s v="DAF ARCER"/>
    <m/>
    <s v="MARAMUREŞ"/>
    <s v="-"/>
    <s v="Tara: România; Judet: MARAMUREŞ; -;   -; Nr: -;"/>
    <n v="1965"/>
    <n v="220000"/>
    <n v="24"/>
    <s v="in administrare"/>
    <s v="HG 1105/2003;;OUG.1 din 04/01/2017;OUG.68 din 06/11/2019"/>
    <s v="imobil"/>
    <s v="DRUM AUTO FOR"/>
  </r>
  <r>
    <x v="7941"/>
    <s v="8.04.04"/>
    <m/>
    <m/>
    <s v="DAF BUMBENILOR"/>
    <m/>
    <s v="MARAMUREŞ"/>
    <s v="-"/>
    <s v="Tara: România; Judet: MARAMUREŞ; -;   -; Nr: -;"/>
    <n v="1965"/>
    <n v="25000"/>
    <n v="24"/>
    <s v="in administrare"/>
    <s v="HG 1105/2003;;OUG.1 din 04/01/2017;OUG.68 din 06/11/2019"/>
    <s v="imobil"/>
    <s v="DRUM AUTO FOR"/>
  </r>
  <r>
    <x v="7942"/>
    <s v="8.04.04"/>
    <m/>
    <m/>
    <s v="DAF CALIMAN PRELUNGIRE"/>
    <m/>
    <s v="MARAMUREŞ"/>
    <s v="-"/>
    <s v="Tara: România; Judet: MARAMUREŞ; -;   -; Nr: -;"/>
    <n v="1985"/>
    <n v="189344"/>
    <n v="24"/>
    <s v="in administrare"/>
    <s v="HG 1105/2003;;OUG.1 din 04/01/2017;HG.354/18.05.2017;OUG.68 din 06/11/2019"/>
    <s v="imobil"/>
    <s v="Lungime= Km;Suprafeţe= ha;CF= ;"/>
  </r>
  <r>
    <x v="7943"/>
    <s v="8.04.04"/>
    <m/>
    <m/>
    <s v="DAF RUNCU-CHICERA"/>
    <m/>
    <s v="MARAMUREŞ"/>
    <s v="-"/>
    <s v="Tara: România; Judet: MARAMUREŞ; -;   -; Nr: -;"/>
    <n v="1972"/>
    <n v="167500"/>
    <n v="24"/>
    <s v="in administrare"/>
    <s v="HG 1105/2003;;OUG.1 din 04/01/2017;OUG.68 din 06/11/2019"/>
    <s v="imobil"/>
    <s v="DRUM AUTO FOR"/>
  </r>
  <r>
    <x v="7944"/>
    <s v="8.04.04"/>
    <m/>
    <m/>
    <s v="DAF V.GUGILOR"/>
    <m/>
    <s v="MARAMUREŞ"/>
    <s v="-"/>
    <s v="Tara: România; Judet: MARAMUREŞ; -;   -; Nr: -;"/>
    <n v="1984"/>
    <n v="96000"/>
    <n v="24"/>
    <s v="in administrare"/>
    <s v="HG 1105/2003;;OUG.1 din 04/01/2017;OUG.68 din 06/11/2019"/>
    <s v="imobil"/>
    <s v="DRUM AUTO FOR"/>
  </r>
  <r>
    <x v="7945"/>
    <s v="8.04.04"/>
    <m/>
    <m/>
    <s v="DAF V.SASULUI"/>
    <m/>
    <s v="MARAMUREŞ"/>
    <s v="-"/>
    <s v="Tara: România; Judet: MARAMUREŞ; -;   -; Nr: -;"/>
    <n v="1971"/>
    <n v="170000"/>
    <n v="24"/>
    <s v="in administrare"/>
    <s v="HG 1105/2003;;OUG.1 din 04/01/2017;OUG.68 din 06/11/2019"/>
    <s v="imobil"/>
    <s v="DRUM AUTO FOR"/>
  </r>
  <r>
    <x v="7946"/>
    <s v="8.04.04"/>
    <m/>
    <m/>
    <s v="DAF BIRLAN"/>
    <m/>
    <s v="MARAMUREŞ"/>
    <s v="-"/>
    <s v="Tara: România; Judet: MARAMUREŞ; -;   -; Nr: -;"/>
    <n v="1978"/>
    <n v="92367"/>
    <n v="24"/>
    <s v="in administrare"/>
    <s v="HG 1105/2003_x000a_;;OUG.1 din 04/01/2017;OUG.68 din 06/11/2019"/>
    <s v="imobil"/>
    <s v="DRUM AUTO FOR"/>
  </r>
  <r>
    <x v="7947"/>
    <s v="8.04.04"/>
    <m/>
    <m/>
    <s v="DAF HOPSA I"/>
    <m/>
    <s v="MARAMUREŞ"/>
    <s v="-"/>
    <s v="Tara: România; Judet: MARAMUREŞ; -;   -; Nr: -;"/>
    <n v="1982"/>
    <n v="125831"/>
    <n v="24"/>
    <s v="in administrare"/>
    <s v="HG 1105/2003;;OUG.1 din 04/01/2017;OUG.68 din 06/11/2019"/>
    <s v="imobil"/>
    <s v="DRUM AUTO FOR"/>
  </r>
  <r>
    <x v="7948"/>
    <s v="8.04.04"/>
    <m/>
    <m/>
    <s v="DAF IZV.NEGRU"/>
    <m/>
    <s v="MARAMUREŞ"/>
    <s v="-"/>
    <s v="Tara: România; Judet: MARAMUREŞ; -;   -; Nr: -;"/>
    <n v="1964"/>
    <n v="145197"/>
    <n v="24"/>
    <s v="in administrare"/>
    <s v="HG 1105/2003;;OUG.1 din 04/01/2017;OUG.68 din 06/11/2019"/>
    <s v="imobil"/>
    <s v="DRUM AUTO FOR"/>
  </r>
  <r>
    <x v="7949"/>
    <s v="8.04.04"/>
    <m/>
    <m/>
    <s v="DAF MARA-CRIVIN"/>
    <m/>
    <s v="MARAMUREŞ"/>
    <s v="-"/>
    <s v="Tara: România; Judet: MARAMUREŞ; -;   -; Nr: -;"/>
    <n v="1983"/>
    <n v="122251"/>
    <n v="24"/>
    <s v="in administrare"/>
    <s v="HG 1105/2003;;OUG.1 din 04/01/2017;OUG.68 din 06/11/2019"/>
    <s v="imobil"/>
    <s v="DRUM AUTO FOR"/>
  </r>
  <r>
    <x v="7950"/>
    <s v="8.04.04"/>
    <m/>
    <m/>
    <s v="DAF CARLIGATURA 1"/>
    <m/>
    <s v="MARAMUREŞ"/>
    <s v="-"/>
    <s v="Tara: România; Judet: MARAMUREŞ; -;   -; Nr: -;"/>
    <n v="1967"/>
    <n v="5194"/>
    <n v="24"/>
    <s v="in administrare"/>
    <s v="HG 1105/2003;;OUG.1 din 04/01/2017;OUG.68 din 06/11/2019"/>
    <s v="imobil"/>
    <s v="DRUM AUTO FOR"/>
  </r>
  <r>
    <x v="7951"/>
    <s v="8.04.04"/>
    <m/>
    <m/>
    <s v="DAF DRAHNEIELOR 2"/>
    <m/>
    <s v="MARAMUREŞ"/>
    <s v="-"/>
    <s v="Tara: România; Judet: MARAMUREŞ; -;   -; Nr: -;"/>
    <n v="1985"/>
    <n v="102690"/>
    <n v="24"/>
    <s v="in administrare"/>
    <s v="HG 1105/2003;;OUG.1 din 04/01/2017;HG.354/18.05.2017;OUG.68 din 06/11/2019"/>
    <s v="imobil"/>
    <s v="Lungime= Km;Suprafeţe= ha;CF= ;"/>
  </r>
  <r>
    <x v="7952"/>
    <s v="8.04.04"/>
    <m/>
    <m/>
    <s v="DAF POD REPEDEA"/>
    <m/>
    <s v="MARAMUREŞ"/>
    <s v="-"/>
    <s v="Tara: România; Judet: MARAMUREŞ; -;   -; Nr: -;"/>
    <n v="1963"/>
    <n v="1988"/>
    <n v="24"/>
    <s v="in administrare"/>
    <s v="HG 1105/2003;;OUG.1 din 04/01/2017;HG.354/18.05.2017;OUG.68 din 06/11/2019"/>
    <s v="imobil"/>
    <s v="Lungime= Km;Suprafeţe= ha;CF= ;"/>
  </r>
  <r>
    <x v="7953"/>
    <s v="8.04.04"/>
    <m/>
    <m/>
    <s v="DAF REPEDEA"/>
    <m/>
    <s v="MARAMUREŞ"/>
    <s v="-"/>
    <s v="Tara: România; Judet: MARAMUREŞ; -;   -; Nr: -;"/>
    <n v="1996"/>
    <n v="333360"/>
    <n v="24"/>
    <s v="in administrare"/>
    <s v="HG 1105/2003;;OUG.1 din 04/01/2017;HG.354/18.05.2017;OUG.68 din 06/11/2019"/>
    <s v="imobil"/>
    <s v="Lungime= Km;Suprafeţe= ha;CF= ;"/>
  </r>
  <r>
    <x v="7954"/>
    <s v="8.04.04"/>
    <m/>
    <m/>
    <s v="DAF TOPOLEU 2"/>
    <m/>
    <s v="MARAMUREŞ"/>
    <s v="-"/>
    <s v="Tara: România; Judet: MARAMUREŞ; -;   -; Nr: -;"/>
    <n v="1977"/>
    <n v="64682"/>
    <n v="24"/>
    <s v="in administrare"/>
    <s v="HG 1105/2003_x000a_;;OUG.1 din 04/01/2017;HG.354/18.05.2017;OUG.68 din 06/11/2019"/>
    <s v="imobil"/>
    <s v="Lungime= Km;Suprafeţe= ha;CF= ;"/>
  </r>
  <r>
    <x v="7955"/>
    <s v="8.04.04"/>
    <m/>
    <m/>
    <s v="DAF ZALOM II"/>
    <m/>
    <s v="MARAMUREŞ"/>
    <s v="-"/>
    <s v="Tara: România; Judet: MARAMUREŞ; -;   -; Nr: -;"/>
    <n v="1968"/>
    <n v="37149"/>
    <n v="24"/>
    <s v="in administrare"/>
    <s v="HG 1105/2003;;OUG.1 din 04/01/2017;OUG.68 din 06/11/2019"/>
    <s v="imobil"/>
    <s v="DRUM AUTO FOR"/>
  </r>
  <r>
    <x v="7956"/>
    <s v="8.04.04"/>
    <m/>
    <m/>
    <s v="DAF CUFOAIA II"/>
    <m/>
    <s v="MARAMUREŞ"/>
    <s v="-"/>
    <s v="Tara: România; Judet: MARAMUREŞ; -;   -; Nr: -;"/>
    <n v="1977"/>
    <n v="5000"/>
    <n v="24"/>
    <s v="in administrare"/>
    <s v="HG 1105/2003;;OUG.1 din 04/01/2017;OUG.68 din 06/11/2019"/>
    <s v="imobil"/>
    <s v="DRUM AUTO FOR"/>
  </r>
  <r>
    <x v="7957"/>
    <s v="8.04.04"/>
    <m/>
    <m/>
    <s v="PODUL ILIJULUI"/>
    <m/>
    <s v="MARAMUREŞ"/>
    <s v="-"/>
    <s v="Tara: România; Judet: MARAMUREŞ; -;   -; Nr: -;"/>
    <n v="1992"/>
    <n v="59997"/>
    <n v="24"/>
    <s v="in administrare"/>
    <s v="HG 1105/2003;;OUG.1 din 04/01/2017;HG.354/18.05.2017;OUG.68 din 06/11/2019"/>
    <s v="imobil"/>
    <s v="Lungime= Km;Suprafeţe= ha;CF= ;"/>
  </r>
  <r>
    <x v="7958"/>
    <s v="8.30.01"/>
    <m/>
    <m/>
    <s v="CT NOVICIOR"/>
    <m/>
    <s v="MARAMUREŞ"/>
    <s v="-"/>
    <s v="Tara: România; Judet: MARAMUREŞ; -;   -; Nr: -;"/>
    <n v="1967"/>
    <n v="167"/>
    <n v="24"/>
    <s v="in administrare"/>
    <s v="HG 1105/2003;;OUG.1 din 04/01/2017;OUG.68 din 06/11/2019;HG.846/08.10.2020"/>
    <s v="imobil"/>
    <s v="Lungime albie corectată/consolidată=0,17 km;"/>
  </r>
  <r>
    <x v="7959"/>
    <s v="8.04.04"/>
    <m/>
    <m/>
    <s v="DAF BORJUGULUI"/>
    <m/>
    <s v="MARAMUREŞ"/>
    <s v="-"/>
    <s v="Tara: România; Judet: MARAMUREŞ; -;   -; Nr: -;"/>
    <n v="2003"/>
    <n v="890736"/>
    <n v="24"/>
    <s v="in administrare"/>
    <s v="HG 1105/2003;;OUG.1 din 04/01/2017;HG.354/18.05.2017;OUG.68 din 06/11/2019"/>
    <s v="imobil"/>
    <s v="Lungime= Km;Suprafeţe= ha;CF= ;"/>
  </r>
  <r>
    <x v="7960"/>
    <s v="8.04.04"/>
    <m/>
    <m/>
    <s v="DAF PR.SURII"/>
    <m/>
    <s v="MARAMUREŞ"/>
    <s v="-"/>
    <s v="Tara: România; Judet: MARAMUREŞ; -;   -; Nr: -;"/>
    <n v="2003"/>
    <n v="838273"/>
    <n v="24"/>
    <s v="in administrare"/>
    <s v="HG 1105/2003_x000a_;;OUG.1 din 04/01/2017;HG.354/18.05.2017;OUG.68 din 06/11/2019"/>
    <s v="imobil"/>
    <s v="Lungime= Km;Suprafeţe= ha;CF= ;"/>
  </r>
  <r>
    <x v="7961"/>
    <s v="8.04.04"/>
    <m/>
    <m/>
    <s v="DAF GUDEA MARE"/>
    <m/>
    <s v="MUREŞ"/>
    <s v="-"/>
    <s v="Tara: România; Judet: MUREŞ; -;   -; Nr: -;"/>
    <n v="2002"/>
    <n v="313270"/>
    <n v="26"/>
    <s v="in administrare"/>
    <s v="HG 15/1994;;OUG.1 din 04/01/2017;HG.354/18.05.2017;OUG.68 din 06/11/2019"/>
    <s v="imobil"/>
    <s v="Lungime= Km;Suprafeţe= ha;CF= ;"/>
  </r>
  <r>
    <x v="7962"/>
    <s v="8.23.03"/>
    <m/>
    <m/>
    <s v="AMP LIN IV-3J"/>
    <m/>
    <s v="MUREŞ"/>
    <s v="-"/>
    <s v="Tara: România; Judet: MUREŞ; -;   -; Nr: -;"/>
    <n v="2003"/>
    <n v="2700"/>
    <n v="26"/>
    <s v="in administrare"/>
    <s v="OUG 139/2002;;OUG.1 din 04/01/2017;OUG.68 din 06/11/2019"/>
    <s v="mobil"/>
    <s v="CAL"/>
  </r>
  <r>
    <x v="7963"/>
    <s v="8.27.07"/>
    <m/>
    <m/>
    <s v="GRAJD ARMASAR DE MONTA PUBLICA &quot;MARGIINEANCA&quot;"/>
    <m/>
    <s v="BUZĂU"/>
    <s v="-"/>
    <s v="Tara: România; Judet: BUZĂU; -;   -; Nr: -;"/>
    <n v="1960"/>
    <n v="10920"/>
    <n v="10"/>
    <s v="in administrare"/>
    <s v="OUG 139/2002;;OUG.1 din 04/01/2017;OUG.68 din 06/11/2019"/>
    <s v="imobil"/>
    <s v="GRAJD"/>
  </r>
  <r>
    <x v="7964"/>
    <s v="8.23.11"/>
    <m/>
    <m/>
    <s v="IAPA MAMA SG.MD.1 &quot;LIDIA&quot;"/>
    <m/>
    <s v="BUZĂU"/>
    <s v="-"/>
    <s v="Tara: România; Judet: BUZĂU; -;   -; Nr: -;"/>
    <n v="1994"/>
    <n v="1726"/>
    <n v="10"/>
    <s v="in administrare"/>
    <s v="OUG 139/2002;;OUG.1 din 04/01/2017;OUG.68 din 06/11/2019"/>
    <s v="mobil"/>
    <s v="CAL"/>
  </r>
  <r>
    <x v="7965"/>
    <s v="8.23.09"/>
    <m/>
    <m/>
    <s v="ARMASAR MONTA PUBLICA DEP.XIV-21 SIGLAVY-BAGDADY"/>
    <m/>
    <s v="BUZĂU"/>
    <s v="-"/>
    <s v="Tara: România; Judet: BUZĂU; -;   -; Nr: -;"/>
    <n v="1998"/>
    <n v="2754"/>
    <n v="10"/>
    <s v="in administrare"/>
    <s v="OUG 139/2002;;OUG.1 din 04/01/2017;OUG.68 din 06/11/2019"/>
    <s v="mobil"/>
    <s v="CAL"/>
  </r>
  <r>
    <x v="7966"/>
    <s v="8.23.11"/>
    <m/>
    <m/>
    <s v="ARMASAR MONTA PUBLICA DEP.RB.28 SONTEC"/>
    <m/>
    <s v="BUZĂU"/>
    <s v="-"/>
    <s v="Tara: România; Judet: BUZĂU; -;   -; Nr: -;"/>
    <n v="1998"/>
    <n v="2776"/>
    <n v="10"/>
    <s v="in administrare"/>
    <s v="OUG 139/2002;;OUG.1 din 04/01/2017;OUG.68 din 06/11/2019"/>
    <s v="mobil"/>
    <s v="CAL"/>
  </r>
  <r>
    <x v="7967"/>
    <s v="8.23.11"/>
    <m/>
    <m/>
    <s v="ARMASAR MONTA PUBLICA ST.JP.25 EPIFANIE"/>
    <m/>
    <s v="BUZĂU"/>
    <s v="-"/>
    <s v="Tara: România; Judet: BUZĂU; -;   -; Nr: -;"/>
    <n v="2002"/>
    <n v="2800"/>
    <n v="10"/>
    <s v="in administrare"/>
    <s v="OUG 139/2002;;OUG.1 din 04/01/2017;OUG.68 din 06/11/2019"/>
    <s v="mobil"/>
    <s v="CAL"/>
  </r>
  <r>
    <x v="7968"/>
    <s v="8.23.11"/>
    <m/>
    <m/>
    <s v="ARMASAR MONTA PUBLICA DEP.JP.32 URZICAT"/>
    <m/>
    <s v="BUZĂU"/>
    <s v="-"/>
    <s v="Tara: România; Judet: BUZĂU; -;   -; Nr: -;"/>
    <n v="2003"/>
    <n v="7000"/>
    <n v="10"/>
    <s v="in administrare"/>
    <s v="OUG 139/2002_x000a_;;OUG.1 din 04/01/2017;OUG.68 din 06/11/2019"/>
    <s v="mobil"/>
    <s v="CAL"/>
  </r>
  <r>
    <x v="7969"/>
    <s v="8.23.10"/>
    <m/>
    <m/>
    <s v="REGIA"/>
    <m/>
    <s v="BUZĂU"/>
    <s v="-"/>
    <s v="Tara: România; Judet: BUZĂU; -;   -; Nr: -;"/>
    <n v="1997"/>
    <n v="2341"/>
    <n v="10"/>
    <s v="in administrare"/>
    <s v="OUG 139/2002;;OUG.1 din 04/01/2017;OUG.68 din 06/11/2019"/>
    <s v="mobil"/>
    <s v="CAL"/>
  </r>
  <r>
    <x v="7970"/>
    <s v="8.23.06"/>
    <m/>
    <m/>
    <s v="HROBY XX-45"/>
    <m/>
    <s v="BUZĂU"/>
    <s v="-"/>
    <s v="Tara: România; Judet: BUZĂU; -;   -; Nr: -;"/>
    <n v="1994"/>
    <n v="1740"/>
    <n v="10"/>
    <s v="in administrare"/>
    <s v="OUG 139/2002;;OUG.1 din 04/01/2017;OUG.68 din 06/11/2019"/>
    <s v="mobil"/>
    <s v="CAL"/>
  </r>
  <r>
    <x v="7971"/>
    <s v="8.04.04"/>
    <m/>
    <m/>
    <s v="V. LEUCUSEASCA"/>
    <m/>
    <s v="ARAD"/>
    <s v="-"/>
    <s v="Tara: România; Judet: ARAD; -;   -; Nr: -;"/>
    <n v="1974"/>
    <n v="15139"/>
    <n v="2"/>
    <s v="in administrare"/>
    <s v="HG 982/1998;; HG 478/ 24-IUN-15;HG.478/24-IUN-15;OUG.1 din 04/01/2017;OUG.68 din 06/11/2019"/>
    <s v="imobil"/>
    <s v="Lungime= Km;Suprafeţe= ha;CF= ;"/>
  </r>
  <r>
    <x v="7972"/>
    <s v="8.04.04"/>
    <m/>
    <m/>
    <s v="DAF PASTAIATA I"/>
    <m/>
    <s v="VÂLCEA"/>
    <s v="-"/>
    <s v="Tara: România; Judet: VÂLCEA; -;   -; Nr: -;"/>
    <n v="2003"/>
    <n v="472816"/>
    <n v="38"/>
    <s v="in administrare"/>
    <s v="HG 1105/2003;HG 1344/2011; HG 478/ 24-IUN-15;HG.478/24-IUN-15;OUG.1 din 04/01/2017;HG.354/18.05.2017;OUG.68 din 06/11/2019"/>
    <s v="imobil"/>
    <s v="Lungime= Km;Suprafeţe= ha;CF= ;"/>
  </r>
  <r>
    <x v="7973"/>
    <s v="8.04.04"/>
    <m/>
    <m/>
    <s v="DR. FUNDU VAII"/>
    <m/>
    <s v="VASLUI"/>
    <s v="-"/>
    <s v="Tara: România; Judet: VASLUI; -;   -; Nr: -;"/>
    <n v="1968"/>
    <n v="11246"/>
    <n v="37"/>
    <s v="in administrare"/>
    <s v="HG 1105/2003;HG 1344/2011;OUG.1 din 04/01/2017;HG.354/18.05.2017;OUG.68 din 06/11/2019"/>
    <s v="imobil"/>
    <s v="Lungime= Km;Suprafeţe= ha;CF= ;"/>
  </r>
  <r>
    <x v="7974"/>
    <s v="8.23.07"/>
    <m/>
    <m/>
    <s v="639 C XXVII-7"/>
    <m/>
    <s v="BRAŞOV"/>
    <s v="-"/>
    <s v="Tara: România; Judet: BRAŞOV; -;   -; Nr: -;"/>
    <n v="1992"/>
    <n v="1994"/>
    <n v="8"/>
    <s v="in administrare"/>
    <s v="HG 982/1998;;OUG.1 din 04/01/2017;OUG.68 din 06/11/2019"/>
    <s v="mobil"/>
    <s v="CAL"/>
  </r>
  <r>
    <x v="7975"/>
    <s v="8.23.13"/>
    <m/>
    <m/>
    <s v="CRAI NOU"/>
    <m/>
    <s v="IALOMIŢA"/>
    <s v="-"/>
    <s v="Tara: România; Judet: IALOMIŢA; -;   -; Nr: -;"/>
    <n v="2003"/>
    <n v="2750"/>
    <n v="21"/>
    <s v="in administrare"/>
    <s v="OUG 139/2002;;OUG.1 din 04/01/2017;OUG.68 din 06/11/2019"/>
    <s v="mobil"/>
    <s v="CAL"/>
  </r>
  <r>
    <x v="7976"/>
    <s v="8.04.04"/>
    <m/>
    <m/>
    <s v="DAF LARGU BALATAU"/>
    <m/>
    <s v="NEAMŢ"/>
    <s v="-"/>
    <s v="Tara: România; Judet: NEAMŢ; -;   -; Nr: -;"/>
    <n v="1962"/>
    <n v="17297"/>
    <n v="27"/>
    <s v="in administrare"/>
    <s v="HG 92/1998;;OUG.1 din 04/01/2017;OUG.68 din 06/11/2019"/>
    <s v="imobil"/>
    <s v="DRUM AUTO FOR"/>
  </r>
  <r>
    <x v="7977"/>
    <s v="8.27.08"/>
    <m/>
    <m/>
    <s v="MANEJ"/>
    <m/>
    <s v="NEAMŢ"/>
    <s v="-"/>
    <s v="Tara: România; Judet: NEAMŢ; -;   -; Nr: -;"/>
    <n v="1961"/>
    <n v="330"/>
    <n v="27"/>
    <s v="in administrare"/>
    <s v="HG 982/1998;;OUG.1 din 04/01/2017;OUG.68 din 06/11/2019"/>
    <s v="imobil"/>
    <s v="CORECTIE TORENTI"/>
  </r>
  <r>
    <x v="7978"/>
    <s v="8.30.01"/>
    <m/>
    <m/>
    <s v="BARAJ ZID RINDOSENI"/>
    <m/>
    <s v="NEAMŢ"/>
    <s v="Vaduri"/>
    <s v="Tara: România; Judet: NEAMŢ;Sat Vaduri;   -; Nr: -;"/>
    <n v="1962"/>
    <n v="1158"/>
    <n v="27"/>
    <s v="in administrare"/>
    <s v="HG 982/1998;HG 1344/2011; HG 478/ 24-IUN-15;HG.478/24-IUN-15;OUG.1 din 04/01/2017;HG.354/18.05.2017;OUG.68 din 06/11/2019;HG.846/08.10.2020"/>
    <s v="imobil"/>
    <s v="Lungime albie corectată/consolidată=0,1 km;"/>
  </r>
  <r>
    <x v="7979"/>
    <s v="8.30.01"/>
    <m/>
    <m/>
    <s v="BARAJ 12 M 3 PARAUL SECU"/>
    <m/>
    <s v="NEAMŢ"/>
    <s v="Vaduri"/>
    <s v="Tara: România; Judet: NEAMŢ;Sat Vaduri;   -; Nr: -;"/>
    <n v="1970"/>
    <n v="333"/>
    <n v="27"/>
    <s v="in administrare"/>
    <s v="HG 982/1998_x000a_;HG 1344/2011; HG 478/ 24-IUN-15;HG.478/24-IUN-15;OUG.1 din 04/01/2017;HG.354/18.05.2017;OUG.68 din 06/11/2019;HG.846/08.10.2020"/>
    <s v="imobil"/>
    <s v="Lungime albie corectată/consolidată=0,1 km;"/>
  </r>
  <r>
    <x v="7980"/>
    <s v="8.30.01"/>
    <m/>
    <m/>
    <s v="BARAJ 1 M 5.5 PARAUL PANGARATI"/>
    <m/>
    <s v="NEAMŢ"/>
    <s v="Vaduri"/>
    <s v="Tara: România; Judet: NEAMŢ;Sat Vaduri;   -; Nr: -;"/>
    <n v="1976"/>
    <n v="1198"/>
    <n v="27"/>
    <s v="in administrare"/>
    <s v="HG 982/1998;HG 1344/2011; HG 478/ 24-IUN-15;HG.478/24-IUN-15;OUG.1 din 04/01/2017;HG.354/18.05.2017;OUG.68 din 06/11/2019;HG.846/08.10.2020"/>
    <s v="imobil"/>
    <s v="Lungime albie corectată/consolidată=0,25 km;"/>
  </r>
  <r>
    <x v="7981"/>
    <s v="8.30.01"/>
    <m/>
    <m/>
    <s v="BARAJ 15 M 1.0 PANGARTI"/>
    <m/>
    <s v="NEAMŢ"/>
    <s v="Vaduri"/>
    <s v="Tara: România; Judet: NEAMŢ;Sat Vaduri;   -; Nr: -;"/>
    <n v="1976"/>
    <n v="466"/>
    <n v="27"/>
    <s v="in administrare"/>
    <s v="HG 982/1998;HG 1344/2011; HG 478/ 24-IUN-15;HG.478/24-IUN-15;OUG.1 din 04/01/2017;HG.354/18.05.2017;OUG.68 din 06/11/2019;HG.846/08.10.2020"/>
    <s v="imobil"/>
    <s v="Lungime albie corectată/consolidată=0,1 km;"/>
  </r>
  <r>
    <x v="7982"/>
    <s v="8.30.01"/>
    <m/>
    <m/>
    <s v="BARAJ 2 M 5.0 PARAUL FUNDOAIA"/>
    <m/>
    <s v="NEAMŢ"/>
    <s v="Vaduri"/>
    <s v="Tara: România; Judet: NEAMŢ;Sat Vaduri;   -; Nr: -;"/>
    <n v="1977"/>
    <n v="583"/>
    <n v="27"/>
    <s v="in administrare"/>
    <s v="HG 982/1998;HG 1344/2011; HG 478/ 24-IUN-15;HG.478/24-IUN-15;OUG.1 din 04/01/2017;HG.354/18.05.2017;OUG.68 din 06/11/2019;HG.846/08.10.2020"/>
    <s v="imobil"/>
    <s v="Lungime albie corectată/consolidată=0,1 km;"/>
  </r>
  <r>
    <x v="7983"/>
    <s v="8.30.01"/>
    <m/>
    <m/>
    <s v="BARAJ 4 M 5.0 RANDASENI"/>
    <m/>
    <s v="NEAMŢ"/>
    <s v="Vaduri"/>
    <s v="Tara: România; Judet: NEAMŢ;Sat Vaduri;   -; Nr: -;"/>
    <n v="1979"/>
    <n v="627"/>
    <n v="27"/>
    <s v="in administrare"/>
    <s v="HG 982/1998;; HG 478/ 24-IUN-15;HG.478/24-IUN-15;OUG.1 din 04/01/2017;HG.354/18.05.2017;OUG.68 din 06/11/2019;HG.846/08.10.2020"/>
    <s v="imobil"/>
    <s v="Lungime albie corectată/consolidată=0,25 km;"/>
  </r>
  <r>
    <x v="7984"/>
    <s v="8.30.01"/>
    <m/>
    <m/>
    <s v="BARAJ 4 M 15+2"/>
    <m/>
    <s v="NEAMŢ"/>
    <s v="Vaduri"/>
    <s v="Tara: România; Judet: NEAMŢ;Sat Vaduri;   -; Nr: -;"/>
    <n v="1962"/>
    <n v="276"/>
    <n v="27"/>
    <s v="in administrare"/>
    <s v="HG 982/1998;HG 1344/2011; HG 478/ 24-IUN-15;HG.478/24-IUN-15;OUG.1 din 04/01/2017;HG.354/18.05.2017;OUG.68 din 06/11/2019;HG.846/08.10.2020"/>
    <s v="imobil"/>
    <s v="Lungime albie corectată/consolidată=0,2 km;"/>
  </r>
  <r>
    <x v="7985"/>
    <s v="8.30._"/>
    <m/>
    <m/>
    <s v="BARAJ 17M 6.0"/>
    <m/>
    <s v="NEAMŢ"/>
    <s v="Vaduri"/>
    <s v="Tara: România; Judet: NEAMŢ;Sat Vaduri;   -; Nr: -;"/>
    <n v="1980"/>
    <n v="307"/>
    <n v="27"/>
    <s v="in administrare"/>
    <s v="HG 982/1998_x000a_;HG 1344/2011;OUG.1 din 04/01/2017;OUG.68 din 06/11/2019"/>
    <s v="imobil"/>
    <s v="CORECTIE TORENTI"/>
  </r>
  <r>
    <x v="7986"/>
    <s v="8.30.01"/>
    <m/>
    <m/>
    <s v="BARAJ 3 M 5 M 400 ARINIES"/>
    <m/>
    <s v="NEAMŢ"/>
    <s v="Vaduri"/>
    <s v="Tara: România; Judet: NEAMŢ;Sat Vaduri;   -; Nr: -;"/>
    <n v="1980"/>
    <n v="718"/>
    <n v="27"/>
    <s v="in administrare"/>
    <s v="HG 982/1998;HG 1344/2011; HG 478/ 24-IUN-15;HG.478/24-IUN-15;OUG.1 din 04/01/2017;HG.354/18.05.2017;OUG.68 din 06/11/2019;HG.846/08.10.2020"/>
    <s v="imobil"/>
    <s v="Lungime albie corectată/consolidată=0,15 km;"/>
  </r>
  <r>
    <x v="7987"/>
    <s v="8.30._"/>
    <m/>
    <m/>
    <s v="PRAG 5M1.0 486ML"/>
    <m/>
    <s v="NEAMŢ"/>
    <s v="Vaduri"/>
    <s v="Tara: România; Judet: NEAMŢ;Sat Vaduri;   -; Nr: -;"/>
    <n v="1981"/>
    <n v="332"/>
    <n v="27"/>
    <s v="in administrare"/>
    <s v="HG 982/1998;HG 1344/2011;OUG.1 din 04/01/2017;OUG.68 din 06/11/2019"/>
    <s v="imobil"/>
    <s v="CORECTIE TORENTI"/>
  </r>
  <r>
    <x v="7988"/>
    <s v="8.30._"/>
    <m/>
    <m/>
    <s v="PRAG 1.0 482 MC"/>
    <m/>
    <s v="NEAMŢ"/>
    <s v="Vaduri"/>
    <s v="Tara: România; Judet: NEAMŢ;Sat Vaduri;   -; Nr: -;"/>
    <n v="1981"/>
    <n v="288"/>
    <n v="27"/>
    <s v="in administrare"/>
    <s v="HG 982/1998;HG 1344/2011;OUG.1 din 04/01/2017;OUG.68 din 06/11/2019"/>
    <s v="imobil"/>
    <s v="CORECTIE TORENTI"/>
  </r>
  <r>
    <x v="7989"/>
    <s v="8.30.01"/>
    <m/>
    <m/>
    <s v="BARAJ 2 M 50 PR ARINIS"/>
    <m/>
    <s v="NEAMŢ"/>
    <s v="Vaduri"/>
    <s v="Tara: România; Judet: NEAMŢ;Sat Vaduri;   -; Nr: -;"/>
    <n v="1981"/>
    <n v="551"/>
    <n v="27"/>
    <s v="in administrare"/>
    <s v="HG 982/1998;HG 1344/2011; HG 478/ 24-IUN-15;HG.478/24-IUN-15;OUG.1 din 04/01/2017;HG.354/18.05.2017;OUG.68 din 06/11/2019;HG.846/08.10.2020"/>
    <s v="imobil"/>
    <s v="Lungime albie corectată/consolidată=0,2 km;"/>
  </r>
  <r>
    <x v="7990"/>
    <s v="8.30.01"/>
    <m/>
    <m/>
    <s v="BARAJ 3 M 3.5 PR CIONTENI"/>
    <m/>
    <s v="NEAMŢ"/>
    <s v="Vaduri"/>
    <s v="Tara: România; Judet: NEAMŢ;Sat Vaduri;   -; Nr: -;"/>
    <n v="1986"/>
    <n v="966"/>
    <n v="27"/>
    <s v="in administrare"/>
    <s v="HG 982/1998;HG 1344/2011; HG 478/ 24-IUN-15;HG.478/24-IUN-15;OUG.1 din 04/01/2017;HG.354/18.05.2017;OUG.68 din 06/11/2019;HG.846/08.10.2020"/>
    <s v="imobil"/>
    <s v="Lungime albie corectată/consolidată=0,19 km;"/>
  </r>
  <r>
    <x v="7991"/>
    <s v="8.30._"/>
    <m/>
    <m/>
    <s v="PRAG 8M PR AGIRCIA"/>
    <m/>
    <s v="NEAMŢ"/>
    <s v="Vaduri"/>
    <s v="Tara: România; Judet: NEAMŢ;Sat Vaduri;   -; Nr: -;"/>
    <n v="1987"/>
    <n v="324"/>
    <n v="27"/>
    <s v="in administrare"/>
    <s v="HG 982/1998;HG 1344/2011;OUG.1 din 04/01/2017;OUG.68 din 06/11/2019"/>
    <s v="imobil"/>
    <s v="CORECTIE TORENTI"/>
  </r>
  <r>
    <x v="7992"/>
    <s v="8.30.01"/>
    <m/>
    <m/>
    <s v="BARAJ 1 M 4.0 LORENA"/>
    <m/>
    <s v="NEAMŢ"/>
    <s v="Vaduri"/>
    <s v="Tara: România; Judet: NEAMŢ;Sat Vaduri;   -; Nr: -;"/>
    <n v="1987"/>
    <n v="584"/>
    <n v="27"/>
    <s v="in administrare"/>
    <s v="HG 982/1998;HG 1344/2011; HG 478/ 24-IUN-15;HG.478/24-IUN-15;OUG.1 din 04/01/2017;HG.354/18.05.2017;OUG.68 din 06/11/2019;HG.846/08.10.2020"/>
    <s v="imobil"/>
    <s v="Lungime albie corectată/consolidată=0,12 km;"/>
  </r>
  <r>
    <x v="7993"/>
    <s v="8.30.01"/>
    <m/>
    <m/>
    <s v="BARAJ 3 M 4 PR ARINIS"/>
    <m/>
    <s v="NEAMŢ"/>
    <s v="Vaduri"/>
    <s v="Tara: România; Judet: NEAMŢ;Sat Vaduri;   -; Nr: -;"/>
    <n v="1981"/>
    <n v="704"/>
    <n v="27"/>
    <s v="in administrare"/>
    <s v="HG 982/1998;HG 1344/2011; HG 478/ 24-IUN-15;HG.478/24-IUN-15;OUG.1 din 04/01/2017;HG.354/18.05.2017;OUG.68 din 06/11/2019;HG.846/08.10.2020"/>
    <s v="imobil"/>
    <s v="Lungime albie corectată/consolidată=0,19 km;"/>
  </r>
  <r>
    <x v="7994"/>
    <s v="8.30._"/>
    <m/>
    <m/>
    <s v="TRAVERSA 3-1 M PR SECU"/>
    <m/>
    <s v="NEAMŢ"/>
    <s v="Vaduri"/>
    <s v="Tara: România; Judet: NEAMŢ;Sat Vaduri;   -; Nr: -;"/>
    <n v="1989"/>
    <n v="432"/>
    <n v="27"/>
    <s v="in administrare"/>
    <s v="HG 982/1998;HG 1344/2011;OUG.1 din 04/01/2017;OUG.68 din 06/11/2019"/>
    <s v="imobil"/>
    <s v="CORECTIE TORENTI"/>
  </r>
  <r>
    <x v="7995"/>
    <s v="8.30._"/>
    <m/>
    <m/>
    <s v="PRAG 11M PR SECU"/>
    <m/>
    <s v="NEAMŢ"/>
    <s v="Vaduri"/>
    <s v="Tara: România; Judet: NEAMŢ;Sat Vaduri;   -; Nr: -;"/>
    <n v="1989"/>
    <n v="631"/>
    <n v="27"/>
    <s v="in administrare"/>
    <s v="HG 982/1998;HG 1344/2011;OUG.1 din 04/01/2017;OUG.68 din 06/11/2019"/>
    <s v="imobil"/>
    <s v="CORECTIE TORENTI"/>
  </r>
  <r>
    <x v="7996"/>
    <s v="8.30.01"/>
    <m/>
    <m/>
    <s v="PRAG 30 M 1.5 SECU VADURI"/>
    <m/>
    <s v="NEAMŢ"/>
    <s v="Vaduri"/>
    <s v="Tara: România; Judet: NEAMŢ;Sat Vaduri;   -; Nr: -;"/>
    <n v="1995"/>
    <n v="1829"/>
    <n v="27"/>
    <s v="in administrare"/>
    <s v="HG 982/1998;HG 1344/2011; HG 478/ 24-IUN-15;HG.478/24-IUN-15;OUG.1 din 04/01/2017;HG.354/18.05.2017;OUG.68 din 06/11/2019;HG.846/08.10.2020"/>
    <s v="imobil"/>
    <s v="Lungime albie corectată/consolidată=0,06 km;"/>
  </r>
  <r>
    <x v="7997"/>
    <s v="8.30.01"/>
    <m/>
    <m/>
    <s v="CANAL 1 KM PARAUL STRAJII"/>
    <m/>
    <s v="NEAMŢ"/>
    <s v="Vaduri"/>
    <s v="Tara: România; Judet: NEAMŢ;Sat Vaduri;   -; Nr: -;"/>
    <n v="1974"/>
    <n v="315"/>
    <n v="27"/>
    <s v="in administrare"/>
    <s v="HG 982/1998;HG 1344/2011; HG 478/ 24-IUN-15;HG.478/24-IUN-15;OUG.1 din 04/01/2017;HG.354/18.05.2017;OUG.68 din 06/11/2019;HG.846/08.10.2020"/>
    <s v="imobil"/>
    <s v="Lungime albie corectată/consolidată=1 km;"/>
  </r>
  <r>
    <x v="7998"/>
    <s v="8.30.01"/>
    <m/>
    <m/>
    <s v="CANAL 1 KM PR SECU"/>
    <m/>
    <s v="NEAMŢ"/>
    <s v="Vaduri"/>
    <s v="Tara: România; Judet: NEAMŢ;Sat Vaduri;   -; Nr: -;"/>
    <n v="1970"/>
    <n v="146"/>
    <n v="27"/>
    <s v="in administrare"/>
    <s v="HG 982/1998;HG 1344/2011; HG 478/ 24-IUN-15;HG.478/24-IUN-15;OUG.1 din 04/01/2017;HG.354/18.05.2017;OUG.68 din 06/11/2019;HG.846/08.10.2020"/>
    <s v="imobil"/>
    <s v="Lungime albie corectată/consolidată=0,763 km;"/>
  </r>
  <r>
    <x v="7999"/>
    <s v="8.30.01"/>
    <m/>
    <m/>
    <s v="CANAL 1 KM PR PLUTONAS"/>
    <m/>
    <s v="NEAMŢ"/>
    <s v="Vaduri"/>
    <s v="Tara: România; Judet: NEAMŢ;Sat Vaduri;   -; Nr: -;"/>
    <n v="1981"/>
    <n v="1883"/>
    <n v="27"/>
    <s v="in administrare"/>
    <s v="HG 982/1998;HG 1344/2011; HG 478/ 24-IUN-15;HG.478/24-IUN-15;OUG.1 din 04/01/2017;HG.354/18.05.2017;OUG.68 din 06/11/2019;HG.846/08.10.2020"/>
    <s v="imobil"/>
    <s v="Lungime albie corectată/consolidată=0,21 km;"/>
  </r>
  <r>
    <x v="8000"/>
    <s v="8.30.01"/>
    <m/>
    <m/>
    <s v="CANAL 1 KM PR PANGARATI"/>
    <m/>
    <s v="NEAMŢ"/>
    <s v="Vaduri"/>
    <s v="Tara: România; Judet: NEAMŢ;Sat Vaduri;   -; Nr: -;"/>
    <n v="1988"/>
    <n v="2096"/>
    <n v="27"/>
    <s v="in administrare"/>
    <s v="HG 982/1998_x000a_;HG 1344/2011; HG 478/ 24-IUN-15;HG.478/24-IUN-15;OUG.1 din 04/01/2017;HG.354/18.05.2017;OUG.68 din 06/11/2019;HG.846/08.10.2020"/>
    <s v="imobil"/>
    <s v="Lungime albie corectată/consolidată=1,26 km;"/>
  </r>
  <r>
    <x v="8001"/>
    <s v="8.04.04"/>
    <m/>
    <m/>
    <s v="DRUM FORESTIER VALEA BARNEI"/>
    <m/>
    <s v="BRAŞOV"/>
    <s v="-"/>
    <s v="Tara: România; Judet: BRAŞOV; -;   -; Nr: -;"/>
    <n v="1985"/>
    <n v="28917"/>
    <n v="8"/>
    <s v="in administrare"/>
    <s v="HG 982/1998;;OUG.1 din 04/01/2017;HG.354/18.05.2017;OUG.68 din 06/11/2019"/>
    <s v="imobil"/>
    <s v="Lungime= Km;Suprafeţe= ha;CF= ;"/>
  </r>
  <r>
    <x v="8002"/>
    <s v="8.23.07"/>
    <m/>
    <m/>
    <s v="N XXV-43/84"/>
    <m/>
    <s v="BISTRIŢA-NĂSĂUD"/>
    <s v="-"/>
    <s v="Tara: România; Judet: BISTRIŢA-NĂSĂUD; -;   -; Nr: -;"/>
    <n v="2000"/>
    <n v="160"/>
    <n v="6"/>
    <s v="in administrare"/>
    <s v="OUG 139/2002;;OUG.1 din 04/01/2017;OUG.68 din 06/11/2019"/>
    <s v="mobil"/>
    <s v="CAL"/>
  </r>
  <r>
    <x v="8003"/>
    <s v="8.04.01"/>
    <m/>
    <m/>
    <s v="PR NEGRU"/>
    <m/>
    <s v="SIBIU"/>
    <s v="-"/>
    <s v="Tara: România; Judet: SIBIU; -;   -; Nr: -;"/>
    <n v="1983"/>
    <n v="48"/>
    <n v="32"/>
    <s v="in administrare"/>
    <s v="HG 982/1998;HG 1344/2011;OUG.1 din 04/01/2017;HG.354/18.05.2017;OUG.68 din 06/11/2019"/>
    <s v="imobil"/>
    <s v="Suprafeţe= mp;CF= ;Date cadastrale= ;"/>
  </r>
  <r>
    <x v="8004"/>
    <s v="8.04.01"/>
    <m/>
    <m/>
    <s v="GROPATA LUNGA"/>
    <m/>
    <s v="SIBIU"/>
    <s v="-"/>
    <s v="Tara: România; Judet: SIBIU; -;   -; Nr: -;"/>
    <n v="1966"/>
    <n v="150"/>
    <n v="32"/>
    <s v="in administrare"/>
    <s v="HG 982/1998;HG 1344/2011;OUG.1 din 04/01/2017;HG.354/18.05.2017;OUG.68 din 06/11/2019"/>
    <s v="imobil"/>
    <s v="Suprafeţe= mp;CF= ;Date cadastrale= ;"/>
  </r>
  <r>
    <x v="8005"/>
    <s v="8.04.01"/>
    <m/>
    <m/>
    <s v="HURDUBEU I"/>
    <m/>
    <s v="SIBIU"/>
    <s v="-"/>
    <s v="Tara: România; Judet: SIBIU; -;   -; Nr: -;"/>
    <n v="1976"/>
    <n v="121"/>
    <n v="32"/>
    <s v="in administrare"/>
    <s v="HG 982/1998_x000a_;HG 1344/2011;OUG.1 din 04/01/2017;HG.354/18.05.2017;OUG.68 din 06/11/2019"/>
    <s v="imobil"/>
    <s v="Suprafeţe= mp;CF= ;Date cadastrale= ;"/>
  </r>
  <r>
    <x v="8006"/>
    <s v="8.04.01"/>
    <m/>
    <m/>
    <s v="PR UMBROS"/>
    <m/>
    <s v="SIBIU"/>
    <s v="-"/>
    <s v="Tara: România; Judet: SIBIU; -;   -; Nr: -;"/>
    <n v="1967"/>
    <n v="102"/>
    <n v="32"/>
    <s v="in administrare"/>
    <s v="HG 982/1998;HG 1344/2011;OUG.1 din 04/01/2017;HG.354/18.05.2017;OUG.68 din 06/11/2019"/>
    <s v="imobil"/>
    <s v="Suprafeţe= mp;CF= ;Date cadastrale= ;"/>
  </r>
  <r>
    <x v="8007"/>
    <s v="8.04.01"/>
    <m/>
    <m/>
    <s v="PR LACULUI"/>
    <m/>
    <s v="SIBIU"/>
    <s v="-"/>
    <s v="Tara: România; Judet: SIBIU; -;   -; Nr: -;"/>
    <n v="1980"/>
    <n v="844"/>
    <n v="32"/>
    <s v="in administrare"/>
    <s v="HG 982/1998;HG 1344/2011;OUG.1 din 04/01/2017;OUG.68 din 06/11/2019"/>
    <s v="imobil"/>
    <s v="PADURE"/>
  </r>
  <r>
    <x v="8008"/>
    <s v="8.27.07"/>
    <m/>
    <m/>
    <s v="GRAJD NR.2"/>
    <m/>
    <s v="SUCEAVA"/>
    <s v="Marginea"/>
    <s v="Tara: România; Judet: SUCEAVA;Com Marginea;   -; Nr: -;"/>
    <n v="1976"/>
    <n v="63138"/>
    <n v="33"/>
    <s v="in administrare"/>
    <s v="OUG 139/2002;HG 1344/2011; HG 478/ 24-IUN-15;HG.478/24-IUN-15;OUG.1 din 04/01/2017;HG.354/18.05.2017;OUG.68 din 06/11/2019"/>
    <s v="imobil"/>
    <s v="Suprafaţă construită= mp;Suprafaţă desfăşurată= mp;Regimul de înălţime= ;Suprafaţă teren= mp;CF= ;Suprafaţă utilă= mp;"/>
  </r>
  <r>
    <x v="8009"/>
    <s v="8.27.08"/>
    <m/>
    <m/>
    <s v="MANEJ ACOPERIT"/>
    <m/>
    <s v="SUCEAVA"/>
    <s v="Marginea"/>
    <s v="Tara: România; Judet: SUCEAVA;Com Marginea;   -; Nr: -;"/>
    <n v="1976"/>
    <n v="524219"/>
    <n v="33"/>
    <s v="in administrare"/>
    <s v="OUG 139/2002;HG 1344/2011; HG 478/ 24-IUN-15;HG.478/24-IUN-15;OUG.1 din 04/01/2017;HG.354/18.05.2017;OUG.68 din 06/11/2019"/>
    <s v="imobil"/>
    <s v="Suprafaţă construită= mp;Suprafaţă desfăşurată= mp;Regimul de înălţime= ;Suprafaţă teren= mp;CF= ;Suprafaţă utilă= mp;"/>
  </r>
  <r>
    <x v="8010"/>
    <s v="8.27.07"/>
    <m/>
    <m/>
    <s v="GRAJD IEPE MAMA"/>
    <m/>
    <s v="IALOMIŢA"/>
    <s v="-"/>
    <s v="Tara: România; Judet: IALOMIŢA; -;   -; Nr: -;"/>
    <n v="2002"/>
    <n v="37160"/>
    <n v="21"/>
    <s v="in administrare"/>
    <s v="HG 982/1998;HG 1344/2011; HG 478/ 24-IUN-15;HG.478/24-IUN-15;OUG.1 din 04/01/2017;HG.354/18.05.2017;OUG.68 din 06/11/2019"/>
    <s v="imobil"/>
    <s v="Suprafaţă construită= mp;Suprafaţă desfăşurată= mp;Regimul de înălţime= ;Suprafaţă teren= mp;CF= ;Suprafaţă utilă= mp;"/>
  </r>
  <r>
    <x v="8011"/>
    <s v="8.30.01"/>
    <m/>
    <m/>
    <s v="CT CUIEJDI"/>
    <s v="CF.AMENAJAM.SILVICE"/>
    <s v="NEAMŢ"/>
    <s v="Gârcina"/>
    <s v="Tara: România; Judet: NEAMŢ;Com Gârcina;   -; Nr: -;"/>
    <n v="1988"/>
    <n v="482908"/>
    <n v="27"/>
    <s v="in administrare"/>
    <s v="HG 982/1998;HG 1344/2011; HG 478/ 24-IUN-15;HG.478/24-IUN-15;OUG.1 din 04/01/2017;HG.354/18.05.2017;OUG.68 din 06/11/2019;HG.846/08.10.2020"/>
    <s v="imobil"/>
    <s v="Lungime albie corectată/consolidată=0,03 km;"/>
  </r>
  <r>
    <x v="8012"/>
    <s v="8.04.04"/>
    <m/>
    <m/>
    <s v="DF MINDRA HAGIOMER 3KM"/>
    <m/>
    <s v="TULCEA"/>
    <s v="-"/>
    <s v="Tara: România; Judet: TULCEA; -;   -; Nr: -;"/>
    <n v="1994"/>
    <n v="145032"/>
    <n v="36"/>
    <s v="in administrare"/>
    <s v="HG 982/1998;;OUG.1 din 04/01/2017;OUG.68 din 06/11/2019"/>
    <s v="imobil"/>
    <s v="MACADAM"/>
  </r>
  <r>
    <x v="8013"/>
    <s v="8.04.04"/>
    <m/>
    <m/>
    <s v="DF VALEA LUNA 1.2KM"/>
    <m/>
    <s v="TULCEA"/>
    <s v="-"/>
    <s v="Tara: România; Judet: TULCEA; -;   -; Nr: -;"/>
    <n v="1994"/>
    <n v="77589"/>
    <n v="36"/>
    <s v="in administrare"/>
    <s v="HG 982/1998;;OUG.1 din 04/01/2017;OUG.68 din 06/11/2019"/>
    <s v="imobil"/>
    <s v="MACADAM"/>
  </r>
  <r>
    <x v="8014"/>
    <s v="8.04.04"/>
    <m/>
    <m/>
    <s v="DF LUNCAVITA 2KM"/>
    <m/>
    <s v="TULCEA"/>
    <s v="-"/>
    <s v="Tara: România; Judet: TULCEA; -;   -; Nr: -;"/>
    <n v="1994"/>
    <n v="85342"/>
    <n v="36"/>
    <s v="in administrare"/>
    <s v="HG 982/1998;;OUG.1 din 04/01/2017;OUG.68 din 06/11/2019"/>
    <s v="imobil"/>
    <s v="MACADAM"/>
  </r>
  <r>
    <x v="8015"/>
    <s v="8.04.04"/>
    <m/>
    <m/>
    <s v="DF VALEA GLONTULUI 1.5KM"/>
    <m/>
    <s v="TULCEA"/>
    <s v="-"/>
    <s v="Tara: România; Judet: TULCEA; -;   -; Nr: -;"/>
    <n v="1994"/>
    <n v="73884"/>
    <n v="36"/>
    <s v="in administrare"/>
    <s v="HG 982/1998;;OUG.1 din 04/01/2017;OUG.68 din 06/11/2019"/>
    <s v="imobil"/>
    <s v="MACADAM"/>
  </r>
  <r>
    <x v="8016"/>
    <s v="8.04.04"/>
    <m/>
    <m/>
    <s v="DF VALEA BOCLOGEA"/>
    <m/>
    <s v="TULCEA"/>
    <s v="-"/>
    <s v="Tara: România; Judet: TULCEA; -;   -; Nr: -;"/>
    <n v="1994"/>
    <n v="96457"/>
    <n v="36"/>
    <s v="in administrare"/>
    <s v="HG 982/1998;;OUG.1 din 04/01/2017;OUG.68 din 06/11/2019"/>
    <s v="imobil"/>
    <s v="MACADAM"/>
  </r>
  <r>
    <x v="8017"/>
    <s v="8.30._"/>
    <m/>
    <m/>
    <s v="IMPREJ TD REGHIU"/>
    <s v="CF.AMENAJAM.SILVICE"/>
    <s v="VRANCEA"/>
    <s v="Reghiu"/>
    <s v="Tara: România; Judet: VRANCEA;Com Reghiu;   -; Nr: -;"/>
    <n v="1989"/>
    <n v="490"/>
    <n v="39"/>
    <s v="in administrare"/>
    <s v="HG 982/1998;;OUG.1 din 04/01/2017;OUG.68 din 06/11/2019"/>
    <s v="imobil"/>
    <s v="IMPREJMUIRI TD"/>
  </r>
  <r>
    <x v="8018"/>
    <s v="8.04.04"/>
    <m/>
    <m/>
    <s v="DAF MORDANU"/>
    <s v="FOND FORESTIER"/>
    <s v="VRANCEA"/>
    <s v="-"/>
    <s v="Tara: România; Judet: VRANCEA; -;   -; Nr: -;"/>
    <n v="1973"/>
    <n v="2203"/>
    <n v="39"/>
    <s v="in administrare"/>
    <s v="HG 982/1998;HG 1344/2011; HG 478/ 24-IUN-15;HG.478/24-IUN-15;OUG.1 din 04/01/2017;HG.354/18.05.2017;OUG.68 din 06/11/2019"/>
    <s v="imobil"/>
    <s v="Lungime= Km;Suprafeţe= ha;CF= ;"/>
  </r>
  <r>
    <x v="8019"/>
    <s v="8.04.04"/>
    <m/>
    <m/>
    <s v="DAF GORU"/>
    <s v="FOND FORESTIER"/>
    <s v="VRANCEA"/>
    <s v="-"/>
    <s v="Tara: România; Judet: VRANCEA; -;   -; Nr: -;"/>
    <n v="1973"/>
    <n v="2376"/>
    <n v="39"/>
    <s v="in administrare"/>
    <s v="HG 982/1998;HG 1344/2011; HG 478/ 24-IUN-15;HG.478/24-IUN-15;OUG.1 din 04/01/2017;HG.354/18.05.2017;OUG.68 din 06/11/2019"/>
    <s v="imobil"/>
    <s v="Lungime= Km;Suprafeţe= ha;CF= ;"/>
  </r>
  <r>
    <x v="8020"/>
    <s v="8.30.01"/>
    <m/>
    <m/>
    <s v="BARAJ PM-4"/>
    <s v="FOND FORESTIER"/>
    <s v="VRANCEA"/>
    <s v="-"/>
    <s v="Tara: România; Judet: VRANCEA; -;   -; Nr: -;"/>
    <n v="1973"/>
    <n v="30324"/>
    <n v="39"/>
    <s v="in administrare"/>
    <s v="HG 982/1998;HG 1344/2011; HG 478/ 24-IUN-15;HG.478/24-IUN-15;OUG.1 din 04/01/2017;HG.354/18.05.2017;OUG.68 din 06/11/2019;HG.846/08.10.2020"/>
    <s v="imobil"/>
    <s v="Lungime albie corectată/consolidată=0,08 km;"/>
  </r>
  <r>
    <x v="8021"/>
    <s v="8.30.01"/>
    <m/>
    <m/>
    <s v="BARAJ 2 M 2.5"/>
    <s v="FOND FORESTIER"/>
    <s v="VRANCEA"/>
    <s v="-"/>
    <s v="Tara: România; Judet: VRANCEA; -;   -; Nr: -;"/>
    <n v="1973"/>
    <n v="44816"/>
    <n v="39"/>
    <s v="in administrare"/>
    <s v="HG 982/1998;HG 1344/2011; HG 478/ 24-IUN-15;HG.478/24-IUN-15;OUG.1 din 04/01/2017;HG.354/18.05.2017;OUG.68 din 06/11/2019;HG.846/08.10.2020"/>
    <s v="imobil"/>
    <s v="Lungime albie corectată/consolidată=0,22 km;"/>
  </r>
  <r>
    <x v="8022"/>
    <s v="8.30._"/>
    <m/>
    <m/>
    <s v="PRAG 8"/>
    <s v="FOND FORESTIER"/>
    <s v="VRANCEA"/>
    <s v="-"/>
    <s v="Tara: România; Judet: VRANCEA; -;   -; Nr: -;"/>
    <n v="1971"/>
    <n v="25498"/>
    <n v="39"/>
    <s v="in administrare"/>
    <s v="HG 982/1998;HG 1344/2011; HG 478/ 24-IUN-15;HG.478/24-IUN-15;OUG.1 din 04/01/2017;HG.354/18.05.2017;OUG.68 din 06/11/2019"/>
    <s v="imobil"/>
    <s v="Denumire=lucrare corectare torenti ;"/>
  </r>
  <r>
    <x v="8023"/>
    <s v="8.30._"/>
    <m/>
    <m/>
    <s v="PRAG 10"/>
    <s v="FOND FORESTIER"/>
    <s v="VRANCEA"/>
    <s v="-"/>
    <s v="Tara: România; Judet: VRANCEA; -;   -; Nr: -;"/>
    <n v="1971"/>
    <n v="41985"/>
    <n v="39"/>
    <s v="in administrare"/>
    <s v="HG 982/1998;HG 1344/2011; HG 478/ 24-IUN-15;HG.478/24-IUN-15;OUG.1 din 04/01/2017;HG.354/18.05.2017;OUG.68 din 06/11/2019"/>
    <s v="imobil"/>
    <s v="Denumire=lucrare corectare torenti ;"/>
  </r>
  <r>
    <x v="8024"/>
    <s v="8.30._"/>
    <m/>
    <m/>
    <s v="IMPREJM.STILPI BETON"/>
    <s v="FOND FORESTIER"/>
    <s v="VRANCEA"/>
    <s v="-"/>
    <s v="Tara: România; Judet: VRANCEA; -;   -; Nr: -;"/>
    <n v="1979"/>
    <n v="4955"/>
    <n v="39"/>
    <s v="in administrare"/>
    <s v="HG 982/1998;;OUG.1 din 04/01/2017;OUG.68 din 06/11/2019"/>
    <s v="imobil"/>
    <s v="STILPI BETON"/>
  </r>
  <r>
    <x v="8025"/>
    <s v="8.30._"/>
    <m/>
    <m/>
    <s v="IMPREJM.STILPI BET.TD"/>
    <s v="FOND FORESTIER"/>
    <s v="VRANCEA"/>
    <s v="-"/>
    <s v="Tara: România; Judet: VRANCEA; -;   -; Nr: -;"/>
    <n v="1992"/>
    <n v="1822"/>
    <n v="39"/>
    <s v="in administrare"/>
    <s v="HG 982/1998;;OUG.1 din 04/01/2017;OUG.68 din 06/11/2019"/>
    <s v="imobil"/>
    <s v="STILPI BETON"/>
  </r>
  <r>
    <x v="8026"/>
    <s v="8.30._"/>
    <m/>
    <m/>
    <s v="IMPREJM.STILPI BETON"/>
    <s v="FOND FORESTIER"/>
    <s v="VRANCEA"/>
    <s v="-"/>
    <s v="Tara: România; Judet: VRANCEA; -;   -; Nr: -;"/>
    <n v="1992"/>
    <n v="1675"/>
    <n v="39"/>
    <s v="in administrare"/>
    <s v="HG 982/1998;;OUG.1 din 04/01/2017;OUG.68 din 06/11/2019"/>
    <s v="imobil"/>
    <s v="STILPI BETON"/>
  </r>
  <r>
    <x v="8027"/>
    <s v="8.04.04"/>
    <m/>
    <m/>
    <s v="PODETE TUBULARE"/>
    <m/>
    <s v="VRANCEA"/>
    <s v="-"/>
    <s v="Tara: România; Judet: VRANCEA; -;   -; Nr: -;"/>
    <n v="1969"/>
    <n v="95"/>
    <n v="39"/>
    <s v="in administrare"/>
    <s v="HG 982/1998;HG 1344/2011; HG 478/ 24-IUN-15;HG.478/24-IUN-15;OUG.1 din 04/01/2017;HG.354/18.05.2017;OUG.68 din 06/11/2019"/>
    <s v="imobil"/>
    <s v="Lungime= Km;Suprafeţe= ha;CF= ;"/>
  </r>
  <r>
    <x v="8028"/>
    <s v="8.04.04"/>
    <m/>
    <m/>
    <s v="DAF IEDISOR"/>
    <m/>
    <s v="MARAMUREŞ"/>
    <s v="-"/>
    <s v="Tara: România; Judet: MARAMUREŞ; -;   -; Nr: -;"/>
    <n v="1973"/>
    <n v="250000"/>
    <n v="24"/>
    <s v="in administrare"/>
    <s v="HG 1105/2003;;OUG.1 din 04/01/2017;OUG.68 din 06/11/2019"/>
    <s v="imobil"/>
    <s v="DRUM AUTO FOR"/>
  </r>
  <r>
    <x v="8029"/>
    <s v="8.30.01"/>
    <m/>
    <m/>
    <s v="BARAJ 2 M 4.0 PARAUL FUNDOAIA"/>
    <m/>
    <s v="NEAMŢ"/>
    <s v="Vaduri"/>
    <s v="Tara: România; Judet: NEAMŢ;Sat Vaduri;   -; Nr: -;"/>
    <n v="1980"/>
    <n v="496"/>
    <n v="27"/>
    <s v="in administrare"/>
    <s v="HG 982/1998;HG 1344/2011; HG 478/ 24-IUN-15;HG.478/24-IUN-15;OUG.1 din 04/01/2017;HG.354/18.05.2017;OUG.68 din 06/11/2019;HG.846/08.10.2020"/>
    <s v="imobil"/>
    <s v="Lungime albie corectată/consolidată=0,08 km;"/>
  </r>
  <r>
    <x v="8030"/>
    <s v="8.04.01"/>
    <m/>
    <m/>
    <s v="TEREN FORESTIER"/>
    <m/>
    <s v="OLT"/>
    <s v="-"/>
    <s v="Tara: România; Judet: OLT; -;   -; Nr: 0; 0"/>
    <n v="2004"/>
    <n v="215352"/>
    <n v="28"/>
    <s v="in administrare"/>
    <s v="HG.796/25.07.2002;HG.478/24.06.2015;OUG.1/04.01.2017;HG.354/18.05.2017;;OUG.68 din 06/11/2019"/>
    <s v="imobil"/>
    <s v="Suprafeţe=34,61 ha mp;CF= ;Date cadastrale= ;"/>
  </r>
  <r>
    <x v="8031"/>
    <s v="8.23.12"/>
    <m/>
    <s v="0"/>
    <s v="SIGLAVY BAGDAD XVI-39"/>
    <m/>
    <s v="OLT"/>
    <s v="-"/>
    <s v="Tara: România; Judet: OLT; -;   -; Nr: 0; 0"/>
    <n v="2004"/>
    <n v="8000"/>
    <n v="28"/>
    <s v="in administrare"/>
    <s v="HG 139/2002;;OUG.1 din 04/01/2017;OUG.68 din 06/11/2019"/>
    <s v="imobil"/>
    <m/>
  </r>
  <r>
    <x v="8032"/>
    <s v="8.04.04"/>
    <m/>
    <m/>
    <s v="DAF Paraul lui Ilies 2.3 km"/>
    <s v="conf.am.si"/>
    <s v="HARGHITA"/>
    <s v="-"/>
    <s v="Tara: România; Judet: HARGHITA; -;   -; Nr: 0; 0"/>
    <n v="2004"/>
    <n v="594511"/>
    <n v="19"/>
    <s v="in administrare"/>
    <s v="HG.1105/2003;HG.1344/23.12.2010;OUG.1/04.01.2017;HG.354/18.05.2017;;OUG.68 din 06/11/2019"/>
    <s v="imobil"/>
    <s v="Lungime= Km;Suprafeţe= ha;CF= ;"/>
  </r>
  <r>
    <x v="8033"/>
    <s v="8.23.11"/>
    <m/>
    <s v="0"/>
    <s v="Armasar monta publica Nc 2 Ilicel"/>
    <m/>
    <s v="BUZĂU"/>
    <s v="-"/>
    <s v="Tara: România; Judet: BUZĂU; -;   -; Nr: 0; 0"/>
    <n v="2004"/>
    <n v="7600"/>
    <n v="10"/>
    <s v="in administrare"/>
    <s v="OUG 139/2015;;OUG.1 din 04/01/2017;OUG.68 din 06/11/2019"/>
    <s v="imobil"/>
    <m/>
  </r>
  <r>
    <x v="8034"/>
    <s v="8.23.03"/>
    <m/>
    <s v="0"/>
    <s v="MAXIM"/>
    <m/>
    <s v="ARAD"/>
    <s v="-"/>
    <s v="Tara: România; Judet: ARAD; -;   -; Nr: 0; 0"/>
    <n v="2004"/>
    <n v="7215"/>
    <n v="2"/>
    <s v="in administrare"/>
    <s v=";;OUG.1 din 04/01/2017;OUG.68 din 06/11/2019"/>
    <s v="imobil"/>
    <m/>
  </r>
  <r>
    <x v="8035"/>
    <s v="8.23.08"/>
    <m/>
    <m/>
    <s v="NONIUS 27-48 I00065EO856"/>
    <m/>
    <s v="ARAD"/>
    <s v="-"/>
    <s v="Tara: România; Judet: ARAD; -;   -; Nr: 0; 0"/>
    <n v="2004"/>
    <n v="7215"/>
    <n v="2"/>
    <s v="in administrare"/>
    <s v="HG 127/03.04.2012;OUG.1 din 04/01/2017;OUG.68 din 06/11/2019"/>
    <s v="mobil"/>
    <m/>
  </r>
  <r>
    <x v="8036"/>
    <s v="8.04.04"/>
    <m/>
    <m/>
    <s v="DAF MARTIN"/>
    <s v="conf.amenajamentelor silvice"/>
    <s v="NEAMŢ"/>
    <s v="-"/>
    <s v="Tara: România; Judet: NEAMŢ; -;   -; Nr: 0; 0"/>
    <n v="2004"/>
    <n v="1444885"/>
    <n v="27"/>
    <s v="in administrare"/>
    <s v="HG.982/1998;HG.1344/23.12.2010;HG.478/24.06.2015;OUG.1/04.01.2017;HG.354/18.05.2017;;OUG.68 din 06/11/2019"/>
    <s v="imobil"/>
    <s v="Lungime= Km;Suprafeţe= ha;CF= ;"/>
  </r>
  <r>
    <x v="8037"/>
    <s v="8.30.01"/>
    <m/>
    <m/>
    <s v="PRAG 7 EMO 0.8"/>
    <s v="conform amenajamentelor silv"/>
    <s v="NEAMŢ"/>
    <s v="-"/>
    <s v="Tara: România; Judet: NEAMŢ; -;   -; Nr: 0; 0"/>
    <n v="2004"/>
    <n v="86436"/>
    <n v="27"/>
    <s v="in administrare"/>
    <s v="HG982/1998;HG 1344/2011; HG 478/ 24-IUN-15;HG.478/24-IUN-15;OUG.1 din 04/01/2017;HG.354/18.05.2017;OUG.68 din 06/11/2019;HG.846/08.10.2020"/>
    <s v="imobil"/>
    <s v="Lungime albie corectată/consolidată=0,0008 km;"/>
  </r>
  <r>
    <x v="8038"/>
    <s v="8.30.01"/>
    <m/>
    <m/>
    <s v="PRAG 19 EM 1,0"/>
    <s v="conform amenajamentelor silv"/>
    <s v="NEAMŢ"/>
    <s v="-"/>
    <s v="Tara: România; Judet: NEAMŢ; -;   -; Nr: 0; 0"/>
    <n v="2004"/>
    <n v="7703"/>
    <n v="27"/>
    <s v="in administrare"/>
    <s v="HG982/1998;HG 1344/2011; HG 478/ 24-IUN-15;HG.478/24-IUN-15;OUG.1 din 04/01/2017;HG.354/18.05.2017;OUG.68 din 06/11/2019;HG.846/08.10.2020"/>
    <s v="imobil"/>
    <s v="Lungime albie corectată/consolidată=0,001 km;"/>
  </r>
  <r>
    <x v="8039"/>
    <s v="8.30.01"/>
    <m/>
    <m/>
    <s v="BARAJ"/>
    <s v="conform amenajamentelor silv"/>
    <s v="NEAMŢ"/>
    <s v="-"/>
    <s v="Tara: România; Judet: NEAMŢ; -;   -; Nr: 0; 0"/>
    <n v="2004"/>
    <n v="150251"/>
    <n v="27"/>
    <s v="in administrare"/>
    <s v="HG982/1998;HG 1344/2011; HG 478/ 24-IUN-15;HG.478/24-IUN-15;OUG.1 din 04/01/2017;HG.354/18.05.2017;OUG.68 din 06/11/2019;HG.846/08.10.2020"/>
    <s v="imobil"/>
    <s v="Lungime albie corectată/consolidată=0,0025 km;"/>
  </r>
  <r>
    <x v="8040"/>
    <s v="8.30.01"/>
    <m/>
    <m/>
    <s v="CANAL"/>
    <s v="conform amenajamentelor silv"/>
    <s v="NEAMŢ"/>
    <s v="-"/>
    <s v="Tara: România; Judet: NEAMŢ; -;   -; Nr: 0; 0"/>
    <n v="2004"/>
    <n v="15487"/>
    <n v="27"/>
    <s v="in administrare"/>
    <s v="HG982/1998;HG 1344/2011; HG 478/ 24-IUN-15;HG.478/24-IUN-15;OUG.1 din 04/01/2017;HG.354/18.05.2017;OUG.68 din 06/11/2019;HG.846/08.10.2020"/>
    <s v="imobil"/>
    <s v="Lungime albie corectată/consolidată=0,008 km;"/>
  </r>
  <r>
    <x v="8041"/>
    <s v="8.04.04"/>
    <m/>
    <m/>
    <s v="DRUM FORESTIER TORCESTI 4.0KM"/>
    <s v="cf amen silvice"/>
    <s v="GALAŢI"/>
    <s v="-"/>
    <s v="Tara: România; Judet: GALAŢI; -;   -; Nr: -;"/>
    <n v="1998"/>
    <n v="4742"/>
    <n v="17"/>
    <s v="in administrare"/>
    <s v="OG.82/2004,HG 1105/2;;OUG.1 din 04/01/2017;OUG.68 din 06/11/2019"/>
    <s v="imobil"/>
    <s v="Pietruit"/>
  </r>
  <r>
    <x v="8042"/>
    <s v="8.04.04"/>
    <m/>
    <m/>
    <s v="DRUM FORESTIER DORASCA 7.3KM"/>
    <s v="cf amen silvice"/>
    <s v="GALAŢI"/>
    <s v="-"/>
    <s v="Tara: România; Judet: GALAŢI; -;   -; Nr: -;"/>
    <n v="1998"/>
    <n v="8654"/>
    <n v="17"/>
    <s v="in administrare"/>
    <s v="OG.82/2004,HG 1105/2;;OUG.1 din 04/01/2017;OUG.68 din 06/11/2019"/>
    <s v="imobil"/>
    <s v="Pietruit"/>
  </r>
  <r>
    <x v="8043"/>
    <s v="8.04.04"/>
    <m/>
    <m/>
    <s v="DAF BAII RAMIF."/>
    <s v="Fond forestier"/>
    <s v="MARAMUREŞ"/>
    <s v="-"/>
    <s v="Tara: România; Judet: MARAMUREŞ; -;   -; Nr: -;"/>
    <n v="2004"/>
    <n v="445514"/>
    <n v="24"/>
    <s v="in administrare"/>
    <s v="OG.82/2004,HG 1105/2;;OUG.1 din 04/01/2017;OUG.68 din 06/11/2019"/>
    <s v="imobil"/>
    <s v="3.2 km"/>
  </r>
  <r>
    <x v="8044"/>
    <s v="8.04.04"/>
    <m/>
    <m/>
    <s v="DRUM FORESTIER Mocirliu vechi 1"/>
    <s v="cf amen silvice"/>
    <s v="MEHEDINŢI"/>
    <s v="-"/>
    <s v="Tara: România; Judet: MEHEDINŢI; -;   -; Nr: -;"/>
    <n v="1978"/>
    <n v="9921"/>
    <n v="25"/>
    <s v="in administrare"/>
    <s v="OG.82/2004,HG 1105/2;;OUG.1 din 04/01/2017;HG.354/18.05.2017;OUG.68 din 06/11/2019"/>
    <s v="imobil"/>
    <s v="Lungime= Km;Suprafeţe= ha;CF= ;"/>
  </r>
  <r>
    <x v="8045"/>
    <s v="8.04.04"/>
    <m/>
    <m/>
    <s v="DAF GALAOAIA 4,5 KM"/>
    <s v="cf amen silvice"/>
    <s v="MUREŞ"/>
    <s v="-"/>
    <s v="Tara: România; Judet: MUREŞ; -;   -; Nr: -;"/>
    <n v="2005"/>
    <n v="675000"/>
    <n v="26"/>
    <s v="in administrare"/>
    <s v="OG.82/2004,HG 1105/2;HG 1344/2011;OUG.1 din 04/01/2017;OUG.68 din 06/11/2019"/>
    <s v="imobil"/>
    <s v="drum forestier"/>
  </r>
  <r>
    <x v="8046"/>
    <s v="8.04.04"/>
    <m/>
    <m/>
    <s v="DAF MOCIRLOSU RAMIF1,3 KM"/>
    <s v="cf amen silvice"/>
    <s v="MUREŞ"/>
    <s v="-"/>
    <s v="Tara: România; Judet: MUREŞ; -;   -; Nr: -;"/>
    <n v="2005"/>
    <n v="130000"/>
    <n v="26"/>
    <s v="in administrare"/>
    <s v="OG.82/2004,HG 1105/2;HG 1344/2011;OUG.1 din 04/01/2017;OUG.68 din 06/11/2019"/>
    <s v="imobil"/>
    <s v="drum forestier"/>
  </r>
  <r>
    <x v="8047"/>
    <s v="8.04.04"/>
    <m/>
    <m/>
    <s v="DAF AX FIN LAP 12,5 KM"/>
    <s v="cf amen silvice"/>
    <s v="MUREŞ"/>
    <s v="-"/>
    <s v="Tara: România; Judet: MUREŞ; -;   -; Nr: -;"/>
    <n v="2005"/>
    <n v="7015513"/>
    <n v="26"/>
    <s v="in administrare"/>
    <s v="OG.82/2004,HG 1105/2;HG 1344/2011;OUG.1 din 04/01/2017;HG.354/18.05.2017;OUG.68 din 06/11/2019"/>
    <s v="imobil"/>
    <s v="Lungime= Km;Suprafeţe= ha;CF= ;"/>
  </r>
  <r>
    <x v="8048"/>
    <s v="8.04.04"/>
    <m/>
    <m/>
    <s v="POD DAF HUMA"/>
    <s v="cf amen silvice"/>
    <s v="NEAMŢ"/>
    <s v="-"/>
    <s v="Tara: România; Judet: NEAMŢ; -;   -; Nr: -;"/>
    <n v="1999"/>
    <n v="237080"/>
    <n v="27"/>
    <s v="in administrare"/>
    <s v="OG.82/2004,HG 1105/2;HG 1344/2011; HG 478/ 24-IUN-15;HG.478/24-IUN-15;OUG.1 din 04/01/2017;HG.354/18.05.2017;OUG.68 din 06/11/2019"/>
    <s v="imobil"/>
    <s v="Lungime= Km;Suprafeţe= ha;CF= ;"/>
  </r>
  <r>
    <x v="8049"/>
    <s v="8.04.04"/>
    <m/>
    <m/>
    <s v="DAF LOZNISOARA"/>
    <s v="cf amen silvice"/>
    <s v="SĂLAJ"/>
    <s v="-"/>
    <s v="Tara: România; Judet: SĂLAJ; -;   -; Nr: -;"/>
    <n v="2005"/>
    <n v="344933"/>
    <n v="31"/>
    <s v="in administrare"/>
    <s v="OG.82/2004,HG 1105/2;HG 1344/2011;OUG.1 din 04/01/2017;HG.354/18.05.2017;OUG.68 din 06/11/2019"/>
    <s v="imobil"/>
    <s v="Lungime= Km;Suprafeţe= ha;CF= ;"/>
  </r>
  <r>
    <x v="8050"/>
    <s v="8.04.04"/>
    <m/>
    <m/>
    <s v="DAF BROASCA 1,0 KM"/>
    <s v="cf amen silvice"/>
    <s v="SUCEAVA"/>
    <s v="-"/>
    <s v="Tara: România; Judet: SUCEAVA; -;   -; Nr: -;"/>
    <n v="2005"/>
    <n v="349000"/>
    <n v="33"/>
    <s v="in administrare"/>
    <s v="OG.82/2004,HG 1105/2;HG 1344/2011;OUG.1 din 04/01/2017;HG.354/18.05.2017;OUG.68 din 06/11/2019"/>
    <s v="imobil"/>
    <s v="Lungime= Km;Suprafeţe= ha;CF= ;"/>
  </r>
  <r>
    <x v="8051"/>
    <s v="8.04.04"/>
    <m/>
    <m/>
    <s v="DAF P.TOCILEI 1,0 KM"/>
    <s v="cf amen silvice"/>
    <s v="SUCEAVA"/>
    <s v="-"/>
    <s v="Tara: România; Judet: SUCEAVA; -;   -; Nr: -;"/>
    <n v="2005"/>
    <n v="211000"/>
    <n v="33"/>
    <s v="in administrare"/>
    <s v="OG.82/2004,HG 1105/2;HG 1344/2011;OUG.1 din 04/01/2017;HG.354/18.05.2017;OUG.68 din 06/11/2019"/>
    <s v="imobil"/>
    <s v="Lungime= Km;Suprafeţe= ha;CF= ;"/>
  </r>
  <r>
    <x v="8052"/>
    <s v="8.04.04"/>
    <m/>
    <m/>
    <s v="DAF BUCSOITA PRELUNGIRE 1.2 KM"/>
    <s v="cf amen silvice"/>
    <s v="SUCEAVA"/>
    <s v="-"/>
    <s v="Tara: România; Judet: SUCEAVA; -;   -; Nr: -;"/>
    <n v="2005"/>
    <n v="377000"/>
    <n v="33"/>
    <s v="in administrare"/>
    <s v="OG.82/2004,HG 1105/2;HG 1344/2011;OUG.1 din 04/01/2017;HG.354/18.05.2017;OUG.68 din 06/11/2019"/>
    <s v="imobil"/>
    <s v="Lungime= Km;Suprafeţe= ha;CF= ;"/>
  </r>
  <r>
    <x v="8053"/>
    <s v="8.04.01"/>
    <m/>
    <m/>
    <s v="PADURI ACHIZITIONATE"/>
    <s v="conf am. silv."/>
    <s v="PRAHOVA"/>
    <s v="-"/>
    <s v="Tara: România; Judet: PRAHOVA; -;   -; Nr: -;"/>
    <n v="2004"/>
    <n v="402382"/>
    <n v="29"/>
    <s v="in administrare"/>
    <s v="HG 796/2002;; HG 478/ 24-IUN-15;HG.478/24-IUN-15;OUG.1 din 04/01/2017;HG.354/18.05.2017;OUG.68 din 06/11/2019"/>
    <s v="imobil"/>
    <s v="Suprafeţe= mp;CF= ;Date cadastrale= ;"/>
  </r>
  <r>
    <x v="8054"/>
    <s v="8.04.01"/>
    <m/>
    <m/>
    <s v="TEREN FORESTIER"/>
    <s v="conf am. silv."/>
    <s v="DOLJ"/>
    <s v="-"/>
    <s v="Tara: România; Judet: DOLJ; -;   -; Nr: -;"/>
    <n v="2003"/>
    <n v="8027"/>
    <n v="16"/>
    <s v="in administrare"/>
    <s v="HG 796/2002;HG nr. 771/2009;;; HG 478/ 24-IUN-15;HG.478/24-IUN-15;OUG.1 din 04/01/2017;HG.354/18.05.2017;OUG.68 din 06/11/2019"/>
    <s v="imobil"/>
    <s v="Suprafeţe= mp;CF= ;Date cadastrale= ;"/>
  </r>
  <r>
    <x v="8055"/>
    <s v="8.04.01"/>
    <m/>
    <m/>
    <s v="TEREN FORESTIER"/>
    <s v="conf am. silv."/>
    <s v="DOLJ"/>
    <s v="-"/>
    <s v="Tara: România; Judet: DOLJ; -;   -; Nr: -;"/>
    <n v="2004"/>
    <n v="11427"/>
    <n v="16"/>
    <s v="in administrare"/>
    <s v="HG 796/2002;HG nr. 771/2009;;;OUG.1 din 04/01/2017;OUG.68 din 06/11/2019"/>
    <s v="imobil"/>
    <s v="TEREN FORESTIER"/>
  </r>
  <r>
    <x v="8056"/>
    <s v="8.04.01"/>
    <m/>
    <m/>
    <s v="TEREN FORESTIER"/>
    <s v="conf am. silv."/>
    <s v="DOLJ"/>
    <s v="-"/>
    <s v="Tara: România; Judet: DOLJ; -;   -; Nr: -;"/>
    <n v="2004"/>
    <n v="49972"/>
    <n v="16"/>
    <s v="in administrare"/>
    <s v="HG 796/2002;HG nr. 771/2009;;;OUG.1 din 04/01/2017;HG.354/18.05.2017;OUG.68 din 06/11/2019"/>
    <s v="imobil"/>
    <s v="Suprafeţe= mp;CF= ;Date cadastrale= ;"/>
  </r>
  <r>
    <x v="8057"/>
    <s v="8.04.01"/>
    <m/>
    <m/>
    <s v="TEREN FORESTIER"/>
    <s v="conf am. silv."/>
    <s v="DOLJ"/>
    <s v="-"/>
    <s v="Tara: România; Judet: DOLJ; -;   -; Nr: -;"/>
    <n v="2004"/>
    <n v="20001"/>
    <n v="16"/>
    <s v="in administrare"/>
    <s v="HG 796/2002;HG nr. 771/2009;;; HG 478/ 24-IUN-15;HG.478/24-IUN-15;OUG.1 din 04/01/2017;HG.354/18.05.2017;OUG.68 din 06/11/2019"/>
    <s v="imobil"/>
    <s v="Suprafeţe= mp;CF= ;Date cadastrale= ;"/>
  </r>
  <r>
    <x v="8058"/>
    <s v="8.04.01"/>
    <m/>
    <m/>
    <s v="TEREN FORESTIER 1,53 HA"/>
    <s v="conf am. silv."/>
    <s v="SATU MARE"/>
    <s v="-"/>
    <s v="Tara: România; Judet: SATU MARE; -;   -; Nr: -;"/>
    <n v="2004"/>
    <n v="12939"/>
    <n v="30"/>
    <s v="in administrare"/>
    <s v="HG 796/2002;; HG 478/ 24-IUN-15;HG.478/24-IUN-15;OUG.1 din 04/01/2017;HG.354/18.05.2017;OUG.68 din 06/11/2019"/>
    <s v="imobil"/>
    <s v="Suprafeţe= mp;CF= ;Date cadastrale= ;"/>
  </r>
  <r>
    <x v="8059"/>
    <s v="8.04.01"/>
    <m/>
    <m/>
    <s v="Teren forestier"/>
    <s v="cf amenajament silvic"/>
    <s v="BUZĂU"/>
    <s v="-"/>
    <s v="Tara: România; Judet: BUZĂU; -;   -; Nr: -;"/>
    <n v="2004"/>
    <n v="52335"/>
    <n v="10"/>
    <s v="in administrare"/>
    <s v="HG 796/2002;; HG 478/ 24-IUN-15;HG.478/24-IUN-15;OUG.1 din 04/01/2017;HG.354/18.05.2017;OUG.68 din 06/11/2019"/>
    <s v="imobil"/>
    <s v="Suprafeţe=10,0 ha mp;CF= ;Date cadastrale= ;"/>
  </r>
  <r>
    <x v="8060"/>
    <s v="8.04.01"/>
    <m/>
    <m/>
    <s v="Teren forestier"/>
    <s v="cf amenajament silvic"/>
    <s v="BUZĂU"/>
    <s v="-"/>
    <s v="Tara: România; Judet: BUZĂU; -;   -; Nr: -;"/>
    <n v="2004"/>
    <n v="2025"/>
    <n v="10"/>
    <s v="in administrare"/>
    <s v="HG 796/2002;; HG 478/ 24-IUN-15;HG.478/24-IUN-15;OUG.1 din 04/01/2017;HG.354/18.05.2017;OUG.68 din 06/11/2019"/>
    <s v="imobil"/>
    <s v="Suprafeţe=0,5 ha mp;CF= ;Date cadastrale= ;"/>
  </r>
  <r>
    <x v="8061"/>
    <s v="8.04.01"/>
    <m/>
    <m/>
    <s v="Teren forestier"/>
    <s v="RNP ROMSILVA"/>
    <s v="BUZĂU"/>
    <s v="-"/>
    <s v="Tara: România; Judet: BUZĂU; -;   -; Nr: -;"/>
    <n v="2004"/>
    <n v="31243"/>
    <n v="10"/>
    <s v="in administrare"/>
    <s v="HG 796/2002;;OUG.1 din 04/01/2017;HG.354/18.05.2017;OUG.68 din 06/11/2019"/>
    <s v="imobil"/>
    <s v="Suprafeţe=9 ha, mp;CF= ;Date cadastrale= ;"/>
  </r>
  <r>
    <x v="8062"/>
    <s v="8.04.01"/>
    <m/>
    <m/>
    <s v="Teren forestier"/>
    <s v="cf amenajament silvic"/>
    <s v="BUZĂU"/>
    <s v="-"/>
    <s v="Tara: România; Judet: BUZĂU; -;   -; Nr: -;"/>
    <n v="2003"/>
    <n v="35667"/>
    <n v="10"/>
    <s v="in administrare"/>
    <s v="HG 796/2002;; HG 478/ 24-IUN-15;HG.478/24-IUN-15;OUG.1 din 04/01/2017;HG.354/18.05.2017;OUG.68 din 06/11/2019"/>
    <s v="imobil"/>
    <s v="Suprafeţe=9,0 ha mp;CF= ;Date cadastrale= ;"/>
  </r>
  <r>
    <x v="8063"/>
    <s v="8.04.01"/>
    <m/>
    <m/>
    <s v="Teren forestier"/>
    <s v="cf amenajament silvic"/>
    <s v="BUZĂU"/>
    <s v="-"/>
    <s v="Tara: România; Judet: BUZĂU; -;   -; Nr: -;"/>
    <n v="2003"/>
    <n v="15861"/>
    <n v="10"/>
    <s v="in administrare"/>
    <s v="HG 796/2002;; HG 478/ 24-IUN-15;HG.478/24-IUN-15;OUG.1 din 04/01/2017;HG.354/18.05.2017;OUG.68 din 06/11/2019"/>
    <s v="imobil"/>
    <s v="Suprafeţe=8,0 ha mp;CF= ;Date cadastrale= ;"/>
  </r>
  <r>
    <x v="8064"/>
    <s v="8.04.01"/>
    <m/>
    <m/>
    <s v="Padure UP IV, ua 40B OS Somcuta"/>
    <s v="Fond forestier"/>
    <s v="MARAMUREŞ"/>
    <s v="-"/>
    <s v="Tara: România; Judet: MARAMUREŞ; -;   -; Nr: -;"/>
    <n v="2004"/>
    <n v="7800"/>
    <n v="24"/>
    <s v="in administrare"/>
    <s v="HG 796/2002;;OUG.1 din 04/01/2017;OUG.68 din 06/11/2019"/>
    <s v="imobil"/>
    <s v="1.3 ha"/>
  </r>
  <r>
    <x v="8065"/>
    <s v="8.04.01"/>
    <m/>
    <m/>
    <s v="TER FOREST IMP 41400MP LUDUS"/>
    <s v="cf amen silvice"/>
    <s v="MUREŞ"/>
    <s v="-"/>
    <s v="Tara: România; Judet: MUREŞ; -;   -; Nr: -;"/>
    <n v="2004"/>
    <n v="26700"/>
    <n v="26"/>
    <s v="in administrare"/>
    <s v="HG 796/2002;;OUG.1 din 04/01/2017;OUG.68 din 06/11/2019"/>
    <s v="imobil"/>
    <s v="teren forest"/>
  </r>
  <r>
    <x v="8066"/>
    <s v="8.04.01"/>
    <m/>
    <m/>
    <s v="TEREN FOREST 41400MP LUDUS"/>
    <s v="cf amen silvice"/>
    <s v="MUREŞ"/>
    <s v="-"/>
    <s v="Tara: România; Judet: MUREŞ; -;   -; Nr: -;"/>
    <n v="2004"/>
    <n v="26700"/>
    <n v="26"/>
    <s v="in administrare"/>
    <s v="HG 796/2002;;OUG.1 din 04/01/2017;OUG.68 din 06/11/2019"/>
    <s v="imobil"/>
    <s v="teren forest"/>
  </r>
  <r>
    <x v="8067"/>
    <s v="8.04.01"/>
    <m/>
    <m/>
    <s v="fond forestier BOTIS"/>
    <s v="Parcele UP.II Poiana Florilor OS Alesd"/>
    <s v="BIHOR"/>
    <s v="-"/>
    <s v="Tara: România; Judet: BIHOR; -;   -; Nr: -;"/>
    <n v="2005"/>
    <n v="72221"/>
    <n v="5"/>
    <s v="in administrare"/>
    <s v="HG 796/2002;; HG 478/ 24-IUN-15;HG.478/24-IUN-15;OUG.1 din 04/01/2017;HG.354/18.05.2017;OUG.68 din 06/11/2019"/>
    <s v="imobil"/>
    <s v="Suprafeţe= mp;CF= ;Date cadastrale= ;"/>
  </r>
  <r>
    <x v="8068"/>
    <s v="8.04.01"/>
    <m/>
    <m/>
    <s v="TEREN cu vegetatie forestiera"/>
    <s v="TR.AGR.;OS;DR.;ISTODORESCU"/>
    <s v="MEHEDINŢI"/>
    <s v="-"/>
    <s v="Tara: România; Judet: MEHEDINŢI; -;   -; Nr: -;"/>
    <n v="2003"/>
    <n v="71792"/>
    <n v="25"/>
    <s v="in administrare"/>
    <s v="HG 796/2002;; HG 478/ 24-IUN-15;HG.478/24-IUN-15;OUG.1 din 04/01/2017;HG.354/18.05.2017;OUG.68 din 06/11/2019"/>
    <s v="imobil"/>
    <s v="Suprafeţe=100000 mp;CF= ;Date cadastrale= ;"/>
  </r>
  <r>
    <x v="8069"/>
    <s v="8.04.01"/>
    <m/>
    <m/>
    <s v="TEREN 64136 MP"/>
    <s v="DR;OS;RADULESCU D."/>
    <s v="MEHEDINŢI"/>
    <s v="-"/>
    <s v="Tara: România; Judet: MEHEDINŢI; -;   -; Nr: -;"/>
    <n v="2003"/>
    <n v="8035"/>
    <n v="25"/>
    <s v="in administrare"/>
    <s v="HG 796/2002;;OUG.1 din 04/01/2017;OUG.68 din 06/11/2019"/>
    <s v="imobil"/>
    <s v="teren cu veget.forest."/>
  </r>
  <r>
    <x v="8070"/>
    <s v="8.04.01"/>
    <m/>
    <m/>
    <s v="TEREN 17253 MP"/>
    <s v="OS.;DR."/>
    <s v="MEHEDINŢI"/>
    <s v="-"/>
    <s v="Tara: România; Judet: MEHEDINŢI; -;   -; Nr: -;"/>
    <n v="2004"/>
    <n v="13820"/>
    <n v="25"/>
    <s v="in administrare"/>
    <s v="HG 796/2002;;OUG.1 din 04/01/2017;OUG.68 din 06/11/2019"/>
    <s v="imobil"/>
    <s v="teren cu veget.forest."/>
  </r>
  <r>
    <x v="8071"/>
    <s v="8.04.01"/>
    <m/>
    <m/>
    <s v="TEREN 85187 MP"/>
    <s v="OS.;DR."/>
    <s v="MEHEDINŢI"/>
    <s v="-"/>
    <s v="Tara: România; Judet: MEHEDINŢI; -;   -; Nr: -;"/>
    <n v="2004"/>
    <n v="52720"/>
    <n v="25"/>
    <s v="in administrare"/>
    <s v="HG 796/2002;;OUG.1 din 04/01/2017;HG.354/18.05.2017;OUG.68 din 06/11/2019"/>
    <s v="imobil"/>
    <s v="Suprafeţe= mp;CF= ;Date cadastrale= ;"/>
  </r>
  <r>
    <x v="8072"/>
    <s v="8.04.01"/>
    <m/>
    <m/>
    <s v="teren forestier"/>
    <s v="OS Savirsin"/>
    <s v="ARAD"/>
    <s v="-"/>
    <s v="Tara: România; Judet: ARAD; -;   -; Nr: -;"/>
    <n v="2004"/>
    <n v="63313"/>
    <n v="2"/>
    <s v="in administrare"/>
    <s v="HG 796/2002;; HG 478/ 24-IUN-15;HG.478/24-IUN-15;OUG.1 din 04/01/2017;HG.354/18.05.2017;OUG.68 din 06/11/2019"/>
    <s v="imobil"/>
    <s v="Suprafeţe=6,52 ha mp;CF= ;Date cadastrale= ;"/>
  </r>
  <r>
    <x v="8073"/>
    <s v="8.04.01"/>
    <m/>
    <m/>
    <s v="teren forestier"/>
    <s v="OS Savirsin"/>
    <s v="ARAD"/>
    <s v="-"/>
    <s v="Tara: România; Judet: ARAD; -;   -; Nr: -;"/>
    <n v="2004"/>
    <n v="9235"/>
    <n v="2"/>
    <s v="in administrare"/>
    <s v="HG 796/2002;; HG 478/ 24-IUN-15;HG.478/24-IUN-15;OUG.1 din 04/01/2017;HG.354/18.05.2017;OUG.68 din 06/11/2019"/>
    <s v="imobil"/>
    <s v="Suprafeţe=1,39 ha mp;CF= ;Date cadastrale= ;"/>
  </r>
  <r>
    <x v="8074"/>
    <s v="8.04.01"/>
    <m/>
    <m/>
    <s v="teren forestier"/>
    <m/>
    <s v="ARAD"/>
    <s v="-"/>
    <s v="Tara: România; Judet: ARAD; -;   -; Nr: -;"/>
    <n v="2004"/>
    <n v="16624"/>
    <n v="2"/>
    <s v="in administrare"/>
    <s v="HG 796/2002;; HG 478/ 24-IUN-15;HG.478/24-IUN-15;OUG.1 din 04/01/2017;HG.354/18.05.2017;OUG.68 din 06/11/2019"/>
    <s v="imobil"/>
    <s v="Suprafeţe=1,88 ha mp;CF= ;Date cadastrale= ;"/>
  </r>
  <r>
    <x v="8075"/>
    <s v="8.04.01"/>
    <m/>
    <m/>
    <s v="teren forestier"/>
    <s v="Bulza"/>
    <s v="ARAD"/>
    <s v="-"/>
    <s v="Tara: România; Judet: ARAD; -;   -; Nr: -;"/>
    <n v="2003"/>
    <n v="21145"/>
    <n v="2"/>
    <s v="in administrare"/>
    <s v="HG 796/2002;;OUG.1 din 04/01/2017;HG.354/18.05.2017;OUG.68 din 06/11/2019"/>
    <s v="imobil"/>
    <s v="Suprafeţe=3,19 ha, mp;CF= ;Date cadastrale= ;"/>
  </r>
  <r>
    <x v="8076"/>
    <s v="8.04.01"/>
    <m/>
    <m/>
    <s v="Teren agricol"/>
    <s v="OS Lunca Timisului"/>
    <s v="TIMIŞ"/>
    <s v="-"/>
    <s v="Tara: România; Judet: TIMIŞ; -;   -; Nr: -;"/>
    <n v="2004"/>
    <n v="54250"/>
    <n v="35"/>
    <s v="in administrare"/>
    <s v="HG 796/2002;; HG 478/ 24-IUN-15;HG.478/24-IUN-15;OUG.1 din 04/01/2017;HG.354/18.05.2017;OUG.68 din 06/11/2019"/>
    <s v="imobil"/>
    <s v="Suprafeţe=38,34 ha mp;CF= ;Date cadastrale= ;"/>
  </r>
  <r>
    <x v="8077"/>
    <s v="8.27.07"/>
    <m/>
    <m/>
    <s v="Grajd armasari monta publica"/>
    <m/>
    <s v="BRĂILA"/>
    <s v="-"/>
    <s v="Tara: România; Judet: BRĂILA; -;   -; Nr: -;"/>
    <n v="2002"/>
    <n v="71"/>
    <n v="9"/>
    <s v="in administrare"/>
    <s v="OUG 139/2002;;OUG.1 din 04/01/2017;OUG.68 din 06/11/2019"/>
    <s v="imobil"/>
    <s v="caramida 52 boxe"/>
  </r>
  <r>
    <x v="8078"/>
    <s v="8.04.04"/>
    <m/>
    <m/>
    <s v="DRUM FORESTIER CERNATA RAMIFICATIE"/>
    <m/>
    <s v="DÂMBOVIŢA"/>
    <s v="-"/>
    <s v="Tara: România; Judet: DÂMBOVIŢA; -;   -; Nr: -;"/>
    <n v="1993"/>
    <n v="41468"/>
    <n v="15"/>
    <s v="in administrare"/>
    <s v="HG 1105/2003;; HG 478/ 24-IUN-15;HG.478/24-IUN-15;OUG.1 din 04/01/2017;OUG.68 din 06/11/2019"/>
    <s v="imobil"/>
    <s v="Lungime= Km;Suprafeţe= ha;CF= ;"/>
  </r>
  <r>
    <x v="8079"/>
    <s v="8.05.03"/>
    <m/>
    <m/>
    <s v="Teren pt.herghelia Balc"/>
    <m/>
    <s v="BIHOR"/>
    <s v="Balc"/>
    <s v="Tara: România; Judet: BIHOR;Com Balc;   -; Nr: -;"/>
    <n v="2002"/>
    <m/>
    <n v="5"/>
    <s v="in administrare"/>
    <s v="OUG nr. 139/2002;;OUG.1 din 04/01/2017;OUG.68 din 06/11/2019"/>
    <s v="imobil"/>
    <s v="191,65 ha"/>
  </r>
  <r>
    <x v="8080"/>
    <s v="8.04.04"/>
    <m/>
    <m/>
    <s v="DAF IZV.CIRES CLOCOTICI"/>
    <s v="conform amenajamentelor silvice"/>
    <s v="ARGEŞ"/>
    <s v="-"/>
    <s v="Tara: România; Judet: ARGEŞ; -;   -; Nr: -;"/>
    <n v="1964"/>
    <n v="1150"/>
    <n v="3"/>
    <s v="in administrare"/>
    <s v="HG 982/1998;HG 1344/2011; HG 478/ 24-IUN-15;HG.478/24-IUN-15;OUG.1 din 04/01/2017;OUG.68 din 06/11/2019"/>
    <s v="imobil"/>
    <s v="Lungime= Km;Suprafeţe= ha;CF= ;"/>
  </r>
  <r>
    <x v="8081"/>
    <s v="8.23.02"/>
    <m/>
    <m/>
    <s v="Calul P - 49"/>
    <m/>
    <s v="SUCEAVA"/>
    <s v="-"/>
    <s v="Tara: România; Judet: SUCEAVA; -;   -; Nr: -;"/>
    <n v="1996"/>
    <n v="850"/>
    <n v="33"/>
    <s v="in administrare"/>
    <s v="OUG 139/2002;;OUG.1 din 04/01/2017;OUG.68 din 06/11/2019"/>
    <s v="mobil"/>
    <m/>
  </r>
  <r>
    <x v="8082"/>
    <s v="8.23.11"/>
    <m/>
    <m/>
    <s v="Calul AMAZON I-2"/>
    <m/>
    <s v="SUCEAVA"/>
    <s v="-"/>
    <s v="Tara: România; Judet: SUCEAVA; -;   -; Nr: -;"/>
    <n v="1999"/>
    <n v="5280"/>
    <n v="33"/>
    <s v="in administrare"/>
    <s v="OUG 139/2002;;OUG.1 din 04/01/2017;OUG.68 din 06/11/2019"/>
    <s v="mobil"/>
    <m/>
  </r>
  <r>
    <x v="8083"/>
    <s v="8.23.11"/>
    <m/>
    <m/>
    <s v="Calul MADALIN"/>
    <m/>
    <s v="IALOMIŢA"/>
    <s v="-"/>
    <s v="Tara: România; Judet: IALOMIŢA; -;   -; Nr: -;"/>
    <n v="2002"/>
    <n v="2800"/>
    <n v="21"/>
    <s v="in administrare"/>
    <s v="OUG 139/2002;;OUG.1 din 04/01/2017;OUG.68 din 06/11/2019"/>
    <s v="mobil"/>
    <m/>
  </r>
  <r>
    <x v="8084"/>
    <s v="8.04.04"/>
    <m/>
    <m/>
    <s v="DAF BERINDEI I"/>
    <m/>
    <s v="OLT"/>
    <s v="-"/>
    <s v="Tara: România; Judet: OLT; -;   -; Nr: -;"/>
    <n v="2003"/>
    <n v="178474"/>
    <n v="28"/>
    <s v="in administrare"/>
    <s v="HG 982/1998;;OUG.1 din 04/01/2017;OUG.68 din 06/11/2019"/>
    <s v="imobil"/>
    <s v="DRUM AUTO FOR"/>
  </r>
  <r>
    <x v="8085"/>
    <s v="8.30.01"/>
    <m/>
    <m/>
    <s v="BARAJ TISA"/>
    <m/>
    <s v="IAŞI"/>
    <s v="Pârcovaci"/>
    <s v="Tara: România; Judet: IAŞI;Sat Pârcovaci;   -; Nr: -;"/>
    <n v="1981"/>
    <n v="4192"/>
    <n v="22"/>
    <s v="in administrare"/>
    <s v="HG 982/1998;;OUG.1 din 04/01/2017;HG.354/18.05.2017;OUG.68 din 06/11/2019;HG.846/08.10.2020"/>
    <s v="imobil"/>
    <s v="Lungime albie corectată/consolidată=0,284 km;"/>
  </r>
  <r>
    <x v="8086"/>
    <s v="8.04.04"/>
    <m/>
    <m/>
    <s v="DAF MICU MARE"/>
    <m/>
    <s v="MARAMUREŞ"/>
    <s v="-"/>
    <s v="Tara: România; Judet: MARAMUREŞ; -;   -; Nr: -;"/>
    <n v="1979"/>
    <n v="41314"/>
    <n v="24"/>
    <s v="in administrare"/>
    <s v="HG 1105/2003;;OUG.1 din 04/01/2017;HG.354/18.05.2017;OUG.68 din 06/11/2019"/>
    <s v="imobil"/>
    <s v="Lungime= Km;Suprafeţe= ha;CF= ;"/>
  </r>
  <r>
    <x v="8087"/>
    <s v="8.23.11"/>
    <m/>
    <m/>
    <s v="ARMASAR MONTA PUBLICA ST.CR.23 SUPERSTAR"/>
    <m/>
    <s v="BUZĂU"/>
    <s v="-"/>
    <s v="Tara: România; Judet: BUZĂU; -;   -; Nr: -;"/>
    <n v="1994"/>
    <n v="1449"/>
    <n v="10"/>
    <s v="in administrare"/>
    <s v="OUG 139/2002;;OUG.1 din 04/01/2017;OUG.68 din 06/11/2019"/>
    <s v="mobil"/>
    <s v="CAL"/>
  </r>
  <r>
    <x v="8088"/>
    <s v="8.23.13"/>
    <m/>
    <m/>
    <s v="OF BOY"/>
    <m/>
    <s v="BUZĂU"/>
    <s v="-"/>
    <s v="Tara: România; Judet: BUZĂU; -;   -; Nr: -;"/>
    <n v="1994"/>
    <n v="1431"/>
    <n v="10"/>
    <s v="in administrare"/>
    <s v="OUG 139/2002;;OUG.1 din 04/01/2017;OUG.68 din 06/11/2019"/>
    <s v="mobil"/>
    <s v="CAL"/>
  </r>
  <r>
    <x v="8089"/>
    <s v="8.04.04"/>
    <m/>
    <m/>
    <s v="PODET PR DODU"/>
    <m/>
    <s v="NEAMŢ"/>
    <s v="-"/>
    <s v="Tara: România; Judet: NEAMŢ; -;   -; Nr: -;"/>
    <n v="1978"/>
    <n v="6"/>
    <n v="27"/>
    <s v="in administrare"/>
    <s v="HG 982/1998;; HG 478/ 24-IUN-15;HG.478/24-IUN-15;OUG.1 din 04/01/2017;OUG.68 din 06/11/2019"/>
    <s v="imobil"/>
    <s v="Lungime=lucrare corectare torenti Km;Suprafeţe= ha;CF= ;"/>
  </r>
  <r>
    <x v="8090"/>
    <s v="8.30._"/>
    <m/>
    <m/>
    <s v="PRAG 7M1.0 422 ML"/>
    <m/>
    <s v="NEAMŢ"/>
    <s v="Vaduri"/>
    <s v="Tara: România; Judet: NEAMŢ;Sat Vaduri;   -; Nr: -;"/>
    <n v="1981"/>
    <n v="288"/>
    <n v="27"/>
    <s v="in administrare"/>
    <s v="HG 982/1998;HG 1344/2011;OUG.1 din 04/01/2017;OUG.68 din 06/11/2019"/>
    <s v="imobil"/>
    <s v="CORECTIE TORENTI"/>
  </r>
  <r>
    <x v="8091"/>
    <s v="8.04.04"/>
    <m/>
    <m/>
    <s v="DAF  SCORTARU"/>
    <s v="cf amen silvice"/>
    <s v="VÂLCEA"/>
    <s v="-"/>
    <s v="Tara: România; Judet: VÂLCEA; -;   -; Nr: -;"/>
    <n v="2005"/>
    <n v="420351"/>
    <n v="38"/>
    <s v="in administrare"/>
    <s v="OG.82/2004,HG 1105/2;HG 1344/2011;OUG.1 din 04/01/2017;HG.354/18.05.2017;OUG.68 din 06/11/2019"/>
    <s v="imobil"/>
    <s v="Lungime= Km;Suprafeţe= ha;CF= ;"/>
  </r>
  <r>
    <x v="8092"/>
    <s v="8.04.01"/>
    <m/>
    <m/>
    <s v="Teren forestier"/>
    <s v="RNP ROMSILVA"/>
    <s v="BUZĂU"/>
    <s v="-"/>
    <s v="Tara: România; Judet: BUZĂU; -;   -; Nr: -;"/>
    <n v="2004"/>
    <n v="20672"/>
    <n v="10"/>
    <s v="in administrare"/>
    <s v="HG 796/2002;;OUG.1 din 04/01/2017;HG.354/18.05.2017;OUG.68 din 06/11/2019"/>
    <s v="imobil"/>
    <s v="Suprafeţe=3,5942 ha mp;CF= ;Date cadastrale= ;"/>
  </r>
  <r>
    <x v="8093"/>
    <s v="8.04.01"/>
    <m/>
    <m/>
    <s v="TEREN cu vegetatie forestiera"/>
    <s v="IONESCU M.;CHIRCULESCU N"/>
    <s v="MEHEDINŢI"/>
    <s v="-"/>
    <s v="Tara: România; Judet: MEHEDINŢI; -;   -; Nr: -;"/>
    <n v="2005"/>
    <n v="13704"/>
    <n v="25"/>
    <s v="in administrare"/>
    <s v="HG 796/2002;; HG 478/ 24-IUN-15;HG.478/24-IUN-15;OUG.1 din 04/01/2017;HG.354/18.05.2017;OUG.68 din 06/11/2019"/>
    <s v="imobil"/>
    <s v="Suprafeţe=20000 mp;CF= ;Date cadastrale= ;"/>
  </r>
  <r>
    <x v="8094"/>
    <s v="8.04.04"/>
    <m/>
    <m/>
    <s v="DRUM FENES GROZA"/>
    <s v="conform amenajamentelor silvice"/>
    <s v="ALBA"/>
    <s v="-"/>
    <s v="Tara: România; Judet: ALBA; -;   -; Nr: -;"/>
    <n v="1994"/>
    <n v="2039"/>
    <n v="1"/>
    <s v="in administrare"/>
    <s v="HG 982/1998;HG 1344/2011;OUG.1 din 04/01/2017;HG.354/18.05.2017;OUG.68 din 06/11/2019"/>
    <s v="imobil"/>
    <s v="Lungime= Km;Suprafeţe= ha;CF= ;"/>
  </r>
  <r>
    <x v="8095"/>
    <s v="8.04.04"/>
    <m/>
    <m/>
    <s v="DRUM FORESTIER PARAUL LUI POP"/>
    <s v="conform amenajamentelor silvice"/>
    <s v="ARAD"/>
    <s v="-"/>
    <s v="Tara: România; Judet: ARAD; -;   -; Nr: -;"/>
    <n v="1981"/>
    <n v="12477"/>
    <n v="2"/>
    <s v="in administrare"/>
    <s v="HG 982/1998;HG 1344/2011; HG 478/ 24-IUN-15;HG.478/24-IUN-15;OUG.1 din 04/01/2017;HG.354/18.05.2017;OUG.68 din 06/11/2019"/>
    <s v="imobil"/>
    <s v="Lungime= Km;Suprafeţe= ha;CF= ;"/>
  </r>
  <r>
    <x v="8096"/>
    <s v="8.30.01"/>
    <m/>
    <m/>
    <s v="PRAG 30 B 0,5 PR REGHIU"/>
    <s v="conform amenajamentelor silvice"/>
    <s v="VRANCEA"/>
    <s v="Reghiu"/>
    <s v="Tara: România; Judet: VRANCEA;Com Reghiu;   -; Nr: -; sat Valea Reghiului"/>
    <n v="1990"/>
    <n v="1289"/>
    <n v="39"/>
    <s v="in administrare"/>
    <s v="HG 982/1998;HG 1344/2011; HG 478/ 24-IUN-15;HG.478/24-IUN-15;OUG.1 din 04/01/2017;HG.354/18.05.2017;OUG.68 din 06/11/2019;HG.846/08.10.2020"/>
    <s v="imobil"/>
    <s v="Lungime albie corectată/consolidată=0,018 km;"/>
  </r>
  <r>
    <x v="8097"/>
    <s v="8.30.01"/>
    <m/>
    <m/>
    <s v="BARAJ BACIU"/>
    <s v="conform amenajamentelor silvice"/>
    <s v="ARGEŞ"/>
    <s v="-"/>
    <s v="Tara: România; Judet: ARGEŞ; -;   -; Nr: -;"/>
    <n v="1978"/>
    <n v="3539"/>
    <n v="3"/>
    <s v="in administrare"/>
    <s v="HG 982/1998;HG 1344/2011;OUG.1 din 04/01/2017;HG.354/18.05.2017;OUG.68 din 06/11/2019;HG.846/08.10.2020"/>
    <s v="imobil"/>
    <s v="Lungime albie corectată/consolidată=14,6 km;"/>
  </r>
  <r>
    <x v="8098"/>
    <s v="8.04.04"/>
    <m/>
    <m/>
    <s v="DAF PLESU VECHI"/>
    <s v="conform amenajamentelor silvice"/>
    <s v="PRAHOVA"/>
    <s v="Măneciu"/>
    <s v="Tara: România; Judet: PRAHOVA;Com Măneciu;   -; Nr: -;"/>
    <n v="1993"/>
    <n v="58581"/>
    <n v="29"/>
    <s v="in administrare"/>
    <s v="HG 982/1998;HG 1344/2011; HG 478/ 24-IUN-15;HG.478/24-IUN-15;OUG.1 din 04/01/2017;OUG.68 din 06/11/2019"/>
    <s v="imobil"/>
    <s v="Lungime= Km;Suprafeţe= ha;CF= ;"/>
  </r>
  <r>
    <x v="8099"/>
    <s v="8.04.04"/>
    <m/>
    <m/>
    <s v="DAF SUCU OLTEANA"/>
    <s v="conform amenajamentelor silvice"/>
    <s v="CARAŞ-SEVERIN"/>
    <s v="Oţelu Roşu"/>
    <s v="Tara: România; Judet: CARAŞ-SEVERIN;Orş Oţelu Roşu;   -; Nr: -;"/>
    <n v="1971"/>
    <n v="33413"/>
    <n v="11"/>
    <s v="in administrare"/>
    <s v="HG 982/1998;HG 1344/2011; HG 478/ 24-IUN-15;HG.478/24-IUN-15;OUG.1 din 04/01/2017;HG.354/18.05.2017;OUG.68 din 06/11/2019"/>
    <s v="imobil"/>
    <s v="Lungime=2,9 Km;Suprafeţe=1,01 ha;CF= ;"/>
  </r>
  <r>
    <x v="8100"/>
    <s v="8.04.04"/>
    <m/>
    <m/>
    <s v="DRUM ULMUL PORCULUI"/>
    <s v="conform amenajamentelor silvice"/>
    <s v="CARAŞ-SEVERIN"/>
    <s v="-"/>
    <s v="Tara: România; Judet: CARAŞ-SEVERIN; -;   -; Nr: -;"/>
    <n v="1281"/>
    <n v="46294"/>
    <n v="11"/>
    <s v="in administrare"/>
    <s v="HG 982/1998;HG 1344/2011;OUG.1 din 04/01/2017;HG.354/18.05.2017;OUG.68 din 06/11/2019"/>
    <s v="imobil"/>
    <s v="Lungime= Km;Suprafeţe= ha;CF= ;"/>
  </r>
  <r>
    <x v="8101"/>
    <s v="8.04.04"/>
    <m/>
    <m/>
    <s v="DRUM AUTO FORES.HEPA 2KM"/>
    <s v="conform amenajamentelor silvice"/>
    <s v="SUCEAVA"/>
    <s v="-"/>
    <s v="Tara: România; Judet: SUCEAVA; -;   -; Nr: -;"/>
    <n v="1971"/>
    <n v="18000"/>
    <n v="33"/>
    <s v="in administrare"/>
    <s v="HG 982/1998;HG 1344/2011;OUG.1 din 04/01/2017;HG.354/18.05.2017;OUG.68 din 06/11/2019"/>
    <s v="imobil"/>
    <s v="Lungime= Km;Suprafeţe= ha;CF= ;"/>
  </r>
  <r>
    <x v="8102"/>
    <s v="8.04.04"/>
    <m/>
    <m/>
    <s v="BIRZAVA"/>
    <s v="conform amenajamentelor silvice"/>
    <s v="CARAŞ-SEVERIN"/>
    <s v="-"/>
    <s v="Tara: România; Judet: CARAŞ-SEVERIN; -;   -; Nr: -;"/>
    <n v="1271"/>
    <n v="207297"/>
    <n v="11"/>
    <s v="in administrare"/>
    <s v="HG 982/1998;HG 1344/2011;OUG.1 din 04/01/2017;HG.354/18.05.2017;OUG.68 din 06/11/2019"/>
    <s v="imobil"/>
    <s v="Lungime= Km;Suprafeţe= ha;CF= ;"/>
  </r>
  <r>
    <x v="8103"/>
    <s v="8.04.04"/>
    <m/>
    <m/>
    <s v="DRUM FORESTIER BOLBOCI"/>
    <s v="conform amenajamentelor silvice"/>
    <s v="DÂMBOVIŢA"/>
    <s v="-"/>
    <s v="Tara: România; Judet: DÂMBOVIŢA; -;   -; Nr: -;"/>
    <n v="1995"/>
    <n v="122188"/>
    <n v="15"/>
    <s v="in administrare"/>
    <s v="HG 982/1998;HG 1344/2011; HG 478/ 24-IUN-15;HG.478/24-IUN-15;OUG.1 din 04/01/2017;HG.354/18.05.2017;OUG.68 din 06/11/2019"/>
    <s v="imobil"/>
    <s v="Lungime= Km;Suprafeţe= ha;CF= ;"/>
  </r>
  <r>
    <x v="8104"/>
    <s v="8.23.11"/>
    <m/>
    <m/>
    <s v=" TIGANCA / HB-3 HB"/>
    <m/>
    <s v="BISTRIŢA-NĂSĂUD"/>
    <s v="-"/>
    <s v="Tara: România; Judet: BISTRIŢA-NĂSĂUD; -;   -; Nr: -;"/>
    <n v="2005"/>
    <n v="7200"/>
    <n v="6"/>
    <s v="in administrare"/>
    <s v="Hg 127/03.04.2012;OUG.1 din 04/01/2017;OUG.68 din 06/11/2019"/>
    <s v="mobil"/>
    <s v="Sex: I.M; anul nasterii:2002; locatia de baza:H beclean"/>
  </r>
  <r>
    <x v="8105"/>
    <s v="8.23.07"/>
    <m/>
    <m/>
    <s v=" Maestoso XLVII-9 / M 47 - 9 HB"/>
    <m/>
    <s v="BISTRIŢA-NĂSĂUD"/>
    <s v="-"/>
    <s v="Tara: România; Judet: BISTRIŢA-NĂSĂUD; -;   -; Nr: -;"/>
    <n v="2006"/>
    <n v="7600"/>
    <n v="6"/>
    <s v="in administrare"/>
    <s v="Hg 127/03.04.2012;OUG.1 din 04/01/2017;OUG.68 din 06/11/2019"/>
    <s v="mobil"/>
    <s v="Sex:A.M.P; anul nasterii:2003; locatia de baza:H beclean"/>
  </r>
  <r>
    <x v="8106"/>
    <s v="8.23.07"/>
    <m/>
    <m/>
    <s v=" Maestoso XLVII-16/M 47-16HB"/>
    <m/>
    <s v="BISTRIŢA-NĂSĂUD"/>
    <s v="-"/>
    <s v="Tara: România; Judet: BISTRIŢA-NĂSĂUD; -;   -; Nr: -;"/>
    <n v="2007"/>
    <n v="10000"/>
    <n v="6"/>
    <s v="in administrare"/>
    <s v="Hg 127/03.04.2012;OUG.1 din 04/01/2017;OUG.68 din 06/11/2019"/>
    <s v="mobil"/>
    <s v="Sex: A.M.P; anul nasterii:2004; locatia de baza:H beclean"/>
  </r>
  <r>
    <x v="8107"/>
    <s v="8.23.07"/>
    <m/>
    <m/>
    <s v=" Siglavy Capriola XX-10 / SC20-10HB"/>
    <m/>
    <s v="BISTRIŢA-NĂSĂUD"/>
    <s v="-"/>
    <s v="Tara: România; Judet: BISTRIŢA-NĂSĂUD; -;   -; Nr: -;"/>
    <n v="2007"/>
    <n v="10800"/>
    <n v="6"/>
    <s v="in administrare"/>
    <s v="Hg 127/03.04.2012;OUG.1 din 04/01/2017;OUG.68 din 06/11/2019"/>
    <s v="mobil"/>
    <s v="Sex: A.M.P; anul nasterii:2004; locatia de baza:H beclean"/>
  </r>
  <r>
    <x v="8108"/>
    <s v="8.23.11"/>
    <m/>
    <m/>
    <s v=" Abis / KJ-14"/>
    <m/>
    <s v="NEAMŢ"/>
    <s v="-"/>
    <s v="Tara: România; Judet: NEAMŢ; -;   -; Nr: -;"/>
    <n v="2009"/>
    <n v="9400"/>
    <n v="27"/>
    <s v="in administrare"/>
    <s v="Hg 127/03.04.2012;OUG.1 din 04/01/2017;HG.118/27.02.2019;OUG.68 din 06/11/2019"/>
    <s v="mobil"/>
    <s v="Anul naşterii=2006 ;Sexul=armăsar montă publică ;Dangale=KJ-14 ;Microcip=00065DC246 ;Locaţia de bază=D.A. Dumbrava ;"/>
  </r>
  <r>
    <x v="8109"/>
    <s v="8.23.07"/>
    <m/>
    <m/>
    <s v=" Siglavy Capriola XX-22 / SC 20 -22HB"/>
    <m/>
    <s v="BISTRIŢA-NĂSĂUD"/>
    <s v="-"/>
    <s v="Tara: România; Judet: BISTRIŢA-NĂSĂUD; -;   -; Nr: -;"/>
    <n v="2010"/>
    <n v="9400"/>
    <n v="6"/>
    <s v="in administrare"/>
    <s v="Hg 127/03.04.2012;OUG.1 din 04/01/2017;OUG.68 din 06/11/2019"/>
    <s v="mobil"/>
    <s v="Sex: I.M; anul nasterii:2006; locatia de baza:H beclean"/>
  </r>
  <r>
    <x v="8110"/>
    <s v="8.23.07"/>
    <m/>
    <m/>
    <s v=" Incitato IV-10 / I 4-10HB"/>
    <m/>
    <s v="BISTRIŢA-NĂSĂUD"/>
    <s v="-"/>
    <s v="Tara: România; Judet: BISTRIŢA-NĂSĂUD; -;   -; Nr: -;"/>
    <n v="2010"/>
    <n v="9400"/>
    <n v="6"/>
    <s v="in administrare"/>
    <s v="Hg 127/03.04.2012;OUG.1 din 04/01/2017;OUG.68 din 06/11/2019"/>
    <s v="mobil"/>
    <s v="Sex: I.M; anul nasterii:2007; locatia de baza:H beclean"/>
  </r>
  <r>
    <x v="8111"/>
    <s v="8.23.07"/>
    <m/>
    <m/>
    <s v=" Conversano XXIX - 49 / C 29- -49 F"/>
    <m/>
    <s v="BRAŞOV"/>
    <s v="-"/>
    <s v="Tara: România; Judet: BRAŞOV; -;   -; Nr: -;"/>
    <n v="2004"/>
    <n v="7400"/>
    <n v="8"/>
    <s v="in administrare"/>
    <s v="Hg 127/03.04.2012;OUG.1 din 04/01/2017;OUG.68 din 06/11/2019"/>
    <s v="mobil"/>
    <s v="Sex: A.M.P; anul nasterii:2000; locatia de baza:H Sambata de Jos"/>
  </r>
  <r>
    <x v="8112"/>
    <s v="8.23.07"/>
    <m/>
    <m/>
    <s v=" 767 Pluto XIX - 56 / P 19 - 56 F"/>
    <m/>
    <s v="BRAŞOV"/>
    <s v="-"/>
    <s v="Tara: România; Judet: BRAŞOV; -;   -; Nr: -;"/>
    <n v="2005"/>
    <n v="7600"/>
    <n v="8"/>
    <s v="in administrare"/>
    <s v="Hg 127/03.04.2012;OUG.1 din 04/01/2017;OUG.68 din 06/11/2019"/>
    <s v="mobil"/>
    <s v="Sex: I. M; anul nasterii:2002; locatia de baza:H Sambata de Jos"/>
  </r>
  <r>
    <x v="8113"/>
    <s v="8.23.07"/>
    <m/>
    <m/>
    <s v=" 784 Siglavy Capriola XXII - 6 / SC 22 - 6 F"/>
    <m/>
    <s v="BRAŞOV"/>
    <s v="-"/>
    <s v="Tara: România; Judet: BRAŞOV; -;   -; Nr: -;"/>
    <n v="2006"/>
    <n v="9400"/>
    <n v="8"/>
    <s v="in administrare"/>
    <s v="Hg 127/03.04.2012;OUG.1 din 04/01/2017;OUG.68 din 06/11/2019"/>
    <s v="mobil"/>
    <s v="Sex: I. M; anul nasterii:2003; locatia de baza:H Sambata de Jos"/>
  </r>
  <r>
    <x v="8114"/>
    <s v="8.23.07"/>
    <m/>
    <m/>
    <s v=" Siglavy Capriola XVII-58/SC 17-58F"/>
    <m/>
    <s v="BRAŞOV"/>
    <s v="-"/>
    <s v="Tara: România; Judet: BRAŞOV; -;   -; Nr: -;"/>
    <n v="2010"/>
    <n v="10300"/>
    <n v="8"/>
    <s v="in administrare"/>
    <s v="Hg 127/03.04.2012;OUG.1 din 04/01/2017;OUG.68 din 06/11/2019"/>
    <s v="mobil"/>
    <s v="Sex:I.M.; anul nasterii:2006; locatia de baza:H Sambata de Jos"/>
  </r>
  <r>
    <x v="8115"/>
    <s v="8.23.07"/>
    <m/>
    <m/>
    <s v=" Neapolitano XXIX-110/N 29-110 F"/>
    <m/>
    <s v="BRAŞOV"/>
    <s v="-"/>
    <s v="Tara: România; Judet: BRAŞOV; -;   -; Nr: -;"/>
    <n v="2010"/>
    <n v="10000"/>
    <n v="8"/>
    <s v="in administrare"/>
    <s v="Hg 127/03.04.2012;OUG.1 din 04/01/2017;OUG.68 din 06/11/2019"/>
    <s v="mobil"/>
    <s v="Sex:A.M.P; anul nasterii:2007; locatia de baza:H Sambata de Jos"/>
  </r>
  <r>
    <x v="8116"/>
    <s v="8.23.11"/>
    <m/>
    <m/>
    <s v=" Lumi/At 17"/>
    <m/>
    <s v="BUZĂU"/>
    <s v="-"/>
    <s v="Tara: România; Judet: BUZĂU; -;   -; Nr: -;"/>
    <n v="2007"/>
    <n v="8900"/>
    <n v="10"/>
    <s v="in administrare"/>
    <s v="Hg 127/03.04.2012;OUG.1 din 04/01/2017;OUG.68 din 06/11/2019"/>
    <s v="mobil"/>
    <s v="Sex:I.M.; anul nasterii:2004; locatia de baza:H Rusetu"/>
  </r>
  <r>
    <x v="8117"/>
    <s v="8.23.13"/>
    <m/>
    <m/>
    <s v=" Nurofen/Ra 16"/>
    <m/>
    <s v="BUZĂU"/>
    <s v="-"/>
    <s v="Tara: România; Judet: BUZĂU; -;   -; Nr: -;"/>
    <n v="2008"/>
    <n v="10000"/>
    <n v="10"/>
    <s v="in administrare"/>
    <s v="Hg 127/03.04.2012;OUG.1 din 04/01/2017;OUG.68 din 06/11/2019"/>
    <s v="mobil"/>
    <s v="Sex:A.M.P.; anul nasterii:2002; locatia de baza:H Rusetu"/>
  </r>
  <r>
    <x v="8118"/>
    <s v="8.23.10"/>
    <m/>
    <m/>
    <s v=" Tura/57 C- SG"/>
    <m/>
    <s v="BUZĂU"/>
    <s v="-"/>
    <s v="Tara: România; Judet: BUZĂU; -;   -; Nr: -;"/>
    <n v="2010"/>
    <n v="9400"/>
    <n v="10"/>
    <s v="in administrare"/>
    <s v="Hg 127/03.04.2012;OUG.1 din 04/01/2017;OUG.68 din 06/11/2019"/>
    <s v="mobil"/>
    <s v="Sex:I.M.; anul nasterii:2006; locatia de baza:H Cislau"/>
  </r>
  <r>
    <x v="8119"/>
    <s v="8.23.11"/>
    <m/>
    <m/>
    <s v=" EPICA/Us 14"/>
    <m/>
    <s v="BUZĂU"/>
    <s v="-"/>
    <s v="Tara: România; Judet: BUZĂU; -;   -; Nr: -;"/>
    <n v="2010"/>
    <n v="8900"/>
    <n v="10"/>
    <s v="in administrare"/>
    <s v="Hg 127/03.04.2012;OUG.1 din 04/01/2017;OUG.68 din 06/11/2019"/>
    <s v="mobil"/>
    <s v="Sex:I.M.; anul nasterii:2007; locatia de baza:H Rusetu"/>
  </r>
  <r>
    <x v="8120"/>
    <s v="8.23.03"/>
    <m/>
    <m/>
    <s v=" OXIGEN/Ep-7 J"/>
    <m/>
    <s v="CĂLĂRAŞI"/>
    <s v="-"/>
    <s v="Tara: România; Judet: CĂLĂRAŞI; -;   -; Nr: -;"/>
    <n v="2005"/>
    <n v="7600"/>
    <n v="51"/>
    <s v="in administrare"/>
    <s v="Hg 127/03.04.2012;OUG.1 din 04/01/2017;OUG.68 din 06/11/2019"/>
    <s v="mobil"/>
    <s v="Sex:A.M.P.; anul nasterii:2002; locatia de baza:H Jegalia"/>
  </r>
  <r>
    <x v="8121"/>
    <s v="8.23.11"/>
    <m/>
    <m/>
    <s v=" EXAMEN/B-2J"/>
    <m/>
    <s v="CĂLĂRAŞI"/>
    <s v="-"/>
    <s v="Tara: România; Judet: CĂLĂRAŞI; -;   -; Nr: -;"/>
    <n v="2006"/>
    <n v="7600"/>
    <n v="51"/>
    <s v="in administrare"/>
    <s v="Hg 127/03.04.2012;OUG.1 din 04/01/2017;OUG.68 din 06/11/2019"/>
    <s v="mobil"/>
    <s v="Sex:A.M.P.; anul nasterii:2003; locatia de baza:H Jegalia"/>
  </r>
  <r>
    <x v="8122"/>
    <s v="8.23.11"/>
    <m/>
    <m/>
    <s v=" Granit/F 29 D"/>
    <m/>
    <s v="CĂLĂRAŞI"/>
    <s v="-"/>
    <s v="Tara: România; Judet: CĂLĂRAŞI; -;   -; Nr: -;"/>
    <n v="2008"/>
    <n v="9400"/>
    <n v="51"/>
    <s v="in administrare"/>
    <s v="Hg 127/03.04.2012;OUG.1 din 04/01/2017;OUG.68 din 06/11/2019"/>
    <s v="mobil"/>
    <s v="Sex:A.M.P.; anul nasterii:2005; locatia de baza:H Jegalia"/>
  </r>
  <r>
    <x v="8123"/>
    <s v="8.23.03"/>
    <m/>
    <m/>
    <s v=" Subreta/Tv-46 J"/>
    <m/>
    <s v="CĂLĂRAŞI"/>
    <s v="-"/>
    <s v="Tara: România; Judet: CĂLĂRAŞI; -;   -; Nr: -;"/>
    <n v="2008"/>
    <n v="9400"/>
    <n v="51"/>
    <s v="in administrare"/>
    <s v="Hg 127/03.04.2012;OUG.1 din 04/01/2017;OUG.68 din 06/11/2019"/>
    <s v="mobil"/>
    <s v="Sex:I.M.; anul nasterii:2005; locatia de baza:H Jegalia"/>
  </r>
  <r>
    <x v="8124"/>
    <s v="8.23.03"/>
    <m/>
    <m/>
    <s v=" Tank/Ba-59 J"/>
    <m/>
    <s v="ARAD"/>
    <s v="-"/>
    <s v="Tara: România; Judet: ARAD; -;   -; Nr: -;"/>
    <n v="2010"/>
    <n v="10800"/>
    <n v="2"/>
    <s v="in administrare"/>
    <s v="Hg 127/03.04.2012; HG 598/ 14-AUG-13:598/14-AUG-13;OUG.1 din 04/01/2017;OUG.68 din 06/11/2019"/>
    <s v="mobil"/>
    <s v="Subrasa= ;Anul naşterii= ;Sexul= ;Locaţia de bază= ;"/>
  </r>
  <r>
    <x v="8125"/>
    <s v="8.23.11"/>
    <m/>
    <m/>
    <s v=" Galina/Fu-8D"/>
    <m/>
    <s v="CĂLĂRAŞI"/>
    <s v="-"/>
    <s v="Tara: România; Judet: CĂLĂRAŞI; -;   -; Nr: -;"/>
    <n v="2010"/>
    <n v="8900"/>
    <n v="51"/>
    <s v="in administrare"/>
    <s v="Hg 127/03.04.2012;OUG.1 din 04/01/2017;OUG.68 din 06/11/2019"/>
    <s v="mobil"/>
    <s v="Sex:I.M.; anul nasterii:2007; locatia de baza:H Dor Marunt"/>
  </r>
  <r>
    <x v="8126"/>
    <s v="8.23.03"/>
    <m/>
    <m/>
    <s v=" Uraniu/Cv-2J"/>
    <m/>
    <s v="BRĂILA"/>
    <s v="-"/>
    <s v="Tara: România; Judet: BRĂILA; -;   -; Nr: -;"/>
    <n v="2010"/>
    <n v="10000"/>
    <n v="9"/>
    <s v="in administrare"/>
    <s v="Hg 127/03.04.2012; HG 598/ 14-AUG-13:598/14-AUG-13;OUG.1 din 04/01/2017;HG.118/27.02.2019;OUG.68 din 06/11/2019"/>
    <s v="mobil"/>
    <s v="Anul naşterii=2007 ;Sexul=armăsar montă publică ;Dangale=Cv-2J ;Microcip=642019820070252 ;Locaţia de bază=D.A.Ramnicelu ;"/>
  </r>
  <r>
    <x v="8127"/>
    <s v="8.23.07"/>
    <m/>
    <m/>
    <s v=" 884 Pluto XIX - 74 / P 19-74F"/>
    <m/>
    <s v="BRAŞOV"/>
    <s v="-"/>
    <s v="Tara: România; Judet: BRAŞOV; -;   -; Nr: -;"/>
    <n v="2007"/>
    <n v="10300"/>
    <n v="8"/>
    <s v="in administrare"/>
    <s v="Hg 127/03.04.2012;OUG.1 din 04/01/2017;OUG.68 din 06/11/2019"/>
    <s v="mobil"/>
    <s v="Sex:I.M.; anul nasterii:2004; locatia de baza:H Sambata de Jos"/>
  </r>
  <r>
    <x v="8128"/>
    <s v="8.23.07"/>
    <m/>
    <m/>
    <s v=" 882 Maestoso XLIX-1 / M 49-1 F"/>
    <m/>
    <s v="BRAŞOV"/>
    <s v="-"/>
    <s v="Tara: România; Judet: BRAŞOV; -;   -; Nr: -;"/>
    <n v="2007"/>
    <n v="9400"/>
    <n v="8"/>
    <s v="in administrare"/>
    <s v="Hg 127/03.04.2012;OUG.1 din 04/01/2017;OUG.68 din 06/11/2019"/>
    <s v="mobil"/>
    <s v="Sex:I.M.; anul nasterii:2004; locatia de baza:H Sambata de Jos"/>
  </r>
  <r>
    <x v="8129"/>
    <s v="8.23.07"/>
    <m/>
    <m/>
    <s v="Neapolitano XXIX - 89 / N 29 - 89F"/>
    <m/>
    <s v="BRAŞOV"/>
    <s v="-"/>
    <s v="Tara: România; Judet: BRAŞOV; -;   -; Nr: -;"/>
    <n v="2008"/>
    <n v="10300"/>
    <n v="8"/>
    <s v="in administrare"/>
    <s v="Hg 127/03.04.2012;OUG.1 din 04/01/2017;OUG.68 din 06/11/2019"/>
    <s v="mobil"/>
    <s v="Sex:I.M.; anul nasterii:2004; locatia de baza:H Sambata de Jos"/>
  </r>
  <r>
    <x v="8130"/>
    <s v="8.23.09"/>
    <m/>
    <m/>
    <s v=" IBN GALAL II-4/I 2-4 M"/>
    <m/>
    <s v="CONSTANŢA"/>
    <s v="-"/>
    <s v="Tara: România; Judet: CONSTANŢA; -;   -; Nr: -;"/>
    <n v="2006"/>
    <n v="7600"/>
    <n v="13"/>
    <s v="in administrare"/>
    <s v="Hg 127/03.04.2012;OUG.1 din 04/01/2017;OUG.68 din 06/11/2019"/>
    <s v="mobil"/>
    <s v="Sex:I.M.; anul nasterii:2002; locatia de baza:H Mangalia"/>
  </r>
  <r>
    <x v="8131"/>
    <s v="8.23.09"/>
    <m/>
    <m/>
    <s v=" Ibn Galal II-26/I 2-26 M"/>
    <m/>
    <s v="CONSTANŢA"/>
    <s v="-"/>
    <s v="Tara: România; Judet: CONSTANŢA; -;   -; Nr: -;"/>
    <n v="2010"/>
    <n v="9400"/>
    <n v="13"/>
    <s v="in administrare"/>
    <s v="Hg 127/03.04.2012;OUG.1 din 04/01/2017;OUG.68 din 06/11/2019"/>
    <s v="mobil"/>
    <s v="Sex:I.M.; anul nasterii:2005; locatia de baza:H Mangalia"/>
  </r>
  <r>
    <x v="8132"/>
    <s v="8.23.05"/>
    <m/>
    <m/>
    <s v=" Gidran XLV-10/G 45-10 T"/>
    <m/>
    <s v="BUZĂU"/>
    <s v="-"/>
    <s v="Tara: România; Judet: BUZĂU; -;   -; Nr: -;"/>
    <n v="2003"/>
    <n v="7600"/>
    <n v="10"/>
    <s v="in administrare"/>
    <s v="Hg 127/03.04.2012; HG 598/ 14-AUG-13:598/14-AUG-13;OUG.1 din 04/01/2017;OUG.68 din 06/11/2019"/>
    <s v="mobil"/>
    <s v="Subrasa= ;Anul naşterii= ;Sexul= ;Locaţia de bază= ;"/>
  </r>
  <r>
    <x v="8133"/>
    <s v="8.23.05"/>
    <m/>
    <m/>
    <s v=" Gidran XLII-20/G 42-20 T"/>
    <m/>
    <s v="BUZĂU"/>
    <s v="-"/>
    <s v="Tara: România; Judet: BUZĂU; -;   -; Nr: -;"/>
    <n v="2008"/>
    <n v="9400"/>
    <n v="10"/>
    <s v="in administrare"/>
    <s v=" Hg 127/03.04.2012; HG 598/ 14-AUG-13:598/14-AUG-13;OUG.1 din 04/01/2017;OUG.68 din 06/11/2019"/>
    <s v="mobil"/>
    <s v="Subrasa= ;Anul naşterii= ;Sexul= ;Locaţia de bază= ;"/>
  </r>
  <r>
    <x v="8134"/>
    <s v="8.23.05"/>
    <m/>
    <m/>
    <s v=" Gidran XLIII-15/G 43-15T"/>
    <m/>
    <s v="BUZĂU"/>
    <s v="-"/>
    <s v="Tara: România; Judet: BUZĂU; -;   -; Nr: -;"/>
    <n v="2010"/>
    <n v="10000"/>
    <n v="10"/>
    <s v="in administrare"/>
    <s v=" Hg 127/03.04.2012; HG 598/ 14-AUG-13:598/14-AUG-13;OUG.1 din 04/01/2017;OUG.68 din 06/11/2019"/>
    <s v="mobil"/>
    <s v="Subrasa= ;Anul naşterii= ;Sexul= ;Locaţia de bază= ;"/>
  </r>
  <r>
    <x v="8135"/>
    <s v="8.23.05"/>
    <m/>
    <m/>
    <s v=" Mersuch Gidran 99/M 99 T"/>
    <m/>
    <s v="BUZĂU"/>
    <s v="-"/>
    <s v="Tara: România; Judet: BUZĂU; -;   -; Nr: -;"/>
    <n v="2010"/>
    <n v="9400"/>
    <n v="10"/>
    <s v="in administrare"/>
    <s v=" Hg 127/03.04.2012; HG 598/ 14-AUG-13:598/14-AUG-13;OUG.1 din 04/01/2017;OUG.68 din 06/11/2019"/>
    <s v="mobil"/>
    <s v="Subrasa= ;Anul naşterii= ;Sexul= ;Locaţia de bază= ;"/>
  </r>
  <r>
    <x v="8136"/>
    <s v="8.23.04"/>
    <m/>
    <m/>
    <s v=" Furioso LXVI-8/F 46-8 S"/>
    <m/>
    <s v="BUZĂU"/>
    <s v="-"/>
    <s v="Tara: România; Judet: BUZĂU; -;   -; Nr: -;"/>
    <n v="2004"/>
    <n v="7600"/>
    <n v="10"/>
    <s v="in administrare"/>
    <s v=" Hg 127/03.04.2012; HG 598/ 14-AUG-13:598/14-AUG-13;OUG.1 din 04/01/2017;OUG.68 din 06/11/2019"/>
    <s v="mobil"/>
    <s v="Subrasa= ;Anul naşterii= ;Sexul= ;Locaţia de bază= ;"/>
  </r>
  <r>
    <x v="8137"/>
    <s v="8.23.04"/>
    <m/>
    <m/>
    <s v=" NORTH STAR XLIII-24/Z 43-24 S"/>
    <m/>
    <s v="OLT"/>
    <s v="-"/>
    <s v="Tara: România; Judet: OLT; -;   -; Nr: -;"/>
    <n v="2005"/>
    <n v="8000"/>
    <n v="28"/>
    <s v="in administrare"/>
    <s v=" Hg 127/03.04.2012;OUG.1 din 04/01/2017;OUG.68 din 06/11/2019"/>
    <s v="mobil"/>
    <s v="Sex:A.M.P.; anul nasterii:2002; locatia de baza:H Slatina"/>
  </r>
  <r>
    <x v="8138"/>
    <s v="8.23.04"/>
    <m/>
    <m/>
    <s v=" FURIOSO LXIV-37/F 44-37 S"/>
    <m/>
    <s v="BUZĂU"/>
    <s v="-"/>
    <s v="Tara: România; Judet: BUZĂU; -;   -; Nr: -;"/>
    <n v="2005"/>
    <n v="7600"/>
    <n v="10"/>
    <s v="in administrare"/>
    <s v=" Hg 127/03.04.2012; HG 598/ 14-AUG-13:598/14-AUG-13;OUG.1 din 04/01/2017;OUG.68 din 06/11/2019"/>
    <s v="mobil"/>
    <s v="Subrasa= ;Anul naşterii= ;Sexul= ;Locaţia de bază= ;"/>
  </r>
  <r>
    <x v="8139"/>
    <s v="8.23.12"/>
    <m/>
    <m/>
    <s v=" EL SBAA XIV-11/ES 14-11 S"/>
    <m/>
    <s v="OLT"/>
    <s v="-"/>
    <s v="Tara: România; Judet: OLT; -;   -; Nr: -;"/>
    <n v="2005"/>
    <n v="8000"/>
    <n v="28"/>
    <s v="in administrare"/>
    <s v=" Hg 127/03.04.2012;OUG.1 din 04/01/2017;OUG.68 din 06/11/2019"/>
    <s v="mobil"/>
    <s v="Sex:A.M.P.; anul nasterii:2002; locatia de baza:H Slatina"/>
  </r>
  <r>
    <x v="8140"/>
    <s v="8.23.12"/>
    <m/>
    <m/>
    <s v=" El Sbaa XIV-20/ES 14-20 S"/>
    <m/>
    <s v="OLT"/>
    <s v="-"/>
    <s v="Tara: România; Judet: OLT; -;   -; Nr: -;"/>
    <n v="2008"/>
    <n v="10000"/>
    <n v="28"/>
    <s v="in administrare"/>
    <s v=" Hg 127/03.04.2012;OUG.1 din 04/01/2017;OUG.68 din 06/11/2019"/>
    <s v="mobil"/>
    <s v="Sex:A.M.P.; anul nasterii:2004; locatia de baza:H Slatina"/>
  </r>
  <r>
    <x v="8141"/>
    <s v="8.23.04"/>
    <m/>
    <m/>
    <s v=" North Star XLIII-44/Z 43-44 S"/>
    <m/>
    <s v="BUZĂU"/>
    <s v="-"/>
    <s v="Tara: România; Judet: BUZĂU; -;   -; Nr: -;"/>
    <n v="2009"/>
    <n v="9400"/>
    <n v="10"/>
    <s v="in administrare"/>
    <s v=" Hg 127/03.04.2012; HG 598/ 14-AUG-13:598/14-AUG-13;OUG.1 din 04/01/2017;OUG.68 din 06/11/2019"/>
    <s v="mobil"/>
    <s v="Subrasa= ;Anul naşterii= ;Sexul= ;Locaţia de bază= ;"/>
  </r>
  <r>
    <x v="8142"/>
    <s v="8.23.12"/>
    <m/>
    <m/>
    <s v=" Siglavy Bagdady XVI-58/SB 16-58 S"/>
    <m/>
    <s v="OLT"/>
    <s v="-"/>
    <s v="Tara: România; Judet: OLT; -;   -; Nr: -;"/>
    <n v="2010"/>
    <n v="10000"/>
    <n v="28"/>
    <s v="in administrare"/>
    <s v=" Hg 127/03.04.2012;OUG.1 din 04/01/2017;OUG.68 din 06/11/2019"/>
    <s v="mobil"/>
    <s v="Sex:A.M.P.; anul nasterii:2006; locatia de baza:H Slatina"/>
  </r>
  <r>
    <x v="8143"/>
    <s v="8.23.07"/>
    <m/>
    <m/>
    <s v=" siglavy Capriola XX-4/SC 20-4"/>
    <m/>
    <s v="MUREŞ"/>
    <s v="-"/>
    <s v="Tara: România; Judet: MUREŞ; -;   -; Nr: -;"/>
    <n v="2005"/>
    <n v="6800"/>
    <n v="26"/>
    <s v="in administrare"/>
    <s v=" Hg 127/03.04.2012;OUG.1 din 04/01/2017;OUG.68 din 06/11/2019"/>
    <s v="mobil"/>
    <s v="Sex:A.M.P.; anul nasterii:2002; locatia de baza:D Targu Mures"/>
  </r>
  <r>
    <x v="8144"/>
    <s v="8.23.11"/>
    <m/>
    <m/>
    <s v=" Tepus/JB-10"/>
    <m/>
    <s v="MUREŞ"/>
    <s v="-"/>
    <s v="Tara: România; Judet: MUREŞ; -;   -; Nr: -;"/>
    <n v="2005"/>
    <n v="7600"/>
    <n v="26"/>
    <s v="in administrare"/>
    <s v=" Hg 127/03.04.2012;OUG.1 din 04/01/2017;OUG.68 din 06/11/2019"/>
    <s v="mobil"/>
    <s v="Sex:A.M.P.; anul nasterii:2002; locatia de baza:D Targu Mures"/>
  </r>
  <r>
    <x v="8145"/>
    <s v="8.23.11"/>
    <m/>
    <m/>
    <s v=" Tibles/JB-14"/>
    <m/>
    <s v="MUREŞ"/>
    <s v="-"/>
    <s v="Tara: România; Judet: MUREŞ; -;   -; Nr: -;"/>
    <n v="2005"/>
    <n v="7600"/>
    <n v="26"/>
    <s v="in administrare"/>
    <s v=" Hg 127/03.04.2012;OUG.1 din 04/01/2017;OUG.68 din 06/11/2019"/>
    <s v="mobil"/>
    <s v="Sex:A.M.P.; anul nasterii:2002; locatia de baza:D Targu Mures"/>
  </r>
  <r>
    <x v="8146"/>
    <s v="8.23.07"/>
    <m/>
    <m/>
    <s v=" Neapolitano XXIX-60/N 29-60"/>
    <m/>
    <s v="MUREŞ"/>
    <s v="-"/>
    <s v="Tara: România; Judet: MUREŞ; -;   -; Nr: -;"/>
    <n v="2005"/>
    <n v="8000"/>
    <n v="26"/>
    <s v="in administrare"/>
    <s v=" Hg 127/03.04.2012;OUG.1 din 04/01/2017;OUG.68 din 06/11/2019"/>
    <s v="mobil"/>
    <s v="Sex:A.M.P.; anul nasterii:2001; locatia de baza:D Targu Mures"/>
  </r>
  <r>
    <x v="8147"/>
    <s v="8.23.11"/>
    <m/>
    <m/>
    <s v=" Agries/000658E170"/>
    <m/>
    <s v="MUREŞ"/>
    <s v="-"/>
    <s v="Tara: România; Judet: MUREŞ; -;   -; Nr: -;"/>
    <n v="2005"/>
    <n v="7000"/>
    <n v="26"/>
    <s v="in administrare"/>
    <s v=" Hg 127/03.04.2012;OUG.1 din 04/01/2017;OUG.68 din 06/11/2019"/>
    <s v="mobil"/>
    <s v="Sex:A.M.P.; anul nasterii:2002; locatia de baza:D Targu Mures"/>
  </r>
  <r>
    <x v="8148"/>
    <s v="8.23.11"/>
    <m/>
    <m/>
    <s v=" Alex/As-6"/>
    <m/>
    <s v="MUREŞ"/>
    <s v="-"/>
    <s v="Tara: România; Judet: MUREŞ; -;   -; Nr: -;"/>
    <n v="2008"/>
    <n v="9400"/>
    <n v="26"/>
    <s v="in administrare"/>
    <s v=" Hg 127/03.04.2012;OUG.1 din 04/01/2017;OUG.68 din 06/11/2019"/>
    <s v="mobil"/>
    <s v="Sex:A.M.P.; anul nasterii:2004; locatia de baza:D Targu Mures"/>
  </r>
  <r>
    <x v="8149"/>
    <s v="8.23.11"/>
    <m/>
    <m/>
    <s v=" Impuls/At 11"/>
    <m/>
    <s v="MUREŞ"/>
    <s v="-"/>
    <s v="Tara: România; Judet: MUREŞ; -;   -; Nr: -;"/>
    <n v="2008"/>
    <n v="9400"/>
    <n v="26"/>
    <s v="in administrare"/>
    <s v=" Hg 127/03.04.2012;OUG.1 din 04/01/2017;OUG.68 din 06/11/2019"/>
    <s v="mobil"/>
    <s v="Sex:A.M.P.; anul nasterii:2004; locatia de baza:D Targu Mures"/>
  </r>
  <r>
    <x v="8150"/>
    <s v="8.23.07"/>
    <m/>
    <m/>
    <s v=" Neapolitano XXIX-85/N29-85F"/>
    <m/>
    <s v="MUREŞ"/>
    <s v="-"/>
    <s v="Tara: România; Judet: MUREŞ; -;   -; Nr: -;"/>
    <n v="2008"/>
    <n v="8403"/>
    <n v="26"/>
    <s v="in administrare"/>
    <s v=" Hg 127/03.04.2012;OUG.1 din 04/01/2017;OUG.68 din 06/11/2019"/>
    <s v="mobil"/>
    <s v="Sex:A.M.P.; anul nasterii:2004; locatia de baza:D Targu Mures"/>
  </r>
  <r>
    <x v="8151"/>
    <s v="8.23.07"/>
    <m/>
    <m/>
    <s v=" Neapolitano XXIX-86/N29-86F"/>
    <m/>
    <s v="MUREŞ"/>
    <s v="-"/>
    <s v="Tara: România; Judet: MUREŞ; -;   -; Nr: -;"/>
    <n v="2008"/>
    <n v="10000"/>
    <n v="26"/>
    <s v="in administrare"/>
    <s v=" Hg 127/03.04.2012;OUG.1 din 04/01/2017;OUG.68 din 06/11/2019"/>
    <s v="mobil"/>
    <s v="Sex:A.M.P.; anul nasterii:2004; locatia de baza:D Targu Mures"/>
  </r>
  <r>
    <x v="8152"/>
    <s v="8.23.11"/>
    <m/>
    <m/>
    <s v=" ELOCVENT/00065DE62"/>
    <m/>
    <s v="NEAMŢ"/>
    <s v="-"/>
    <s v="Tara: România; Judet: NEAMŢ; -;   -; Nr: -;"/>
    <n v="2005"/>
    <n v="2270"/>
    <n v="27"/>
    <s v="in administrare"/>
    <s v=" Hg 127/03.04.2012;OUG.1 din 04/01/2017;OUG.68 din 06/11/2019"/>
    <s v="mobil"/>
    <s v="Sex:A.M.P.; anul nasterii:1996; locatia de baza:D Dumbrava"/>
  </r>
  <r>
    <x v="8153"/>
    <s v="8.23.06"/>
    <m/>
    <m/>
    <s v=" HROBY XX-71/00064D9F68"/>
    <m/>
    <s v="NEAMŢ"/>
    <s v="-"/>
    <s v="Tara: România; Judet: NEAMŢ; -;   -; Nr: -;"/>
    <n v="2001"/>
    <n v="2300"/>
    <n v="27"/>
    <s v="in administrare"/>
    <s v=" Hg 127/03.04.2012;OUG.1 din 04/01/2017;OUG.68 din 06/11/2019"/>
    <s v="mobil"/>
    <s v="Sex:A.M.P.; anul nasterii:1995; locatia de baza:D Dumbrava"/>
  </r>
  <r>
    <x v="8154"/>
    <s v="8.23.03"/>
    <m/>
    <m/>
    <s v=" KALI/00064DB844"/>
    <m/>
    <s v="NEAMŢ"/>
    <s v="-"/>
    <s v="Tara: România; Judet: NEAMŢ; -;   -; Nr: -;"/>
    <n v="2005"/>
    <n v="2700"/>
    <n v="27"/>
    <s v="in administrare"/>
    <s v=" Hg 127/03.04.2012;OUG.1 din 04/01/2017;OUG.68 din 06/11/2019"/>
    <s v="mobil"/>
    <s v="Sex:A.M.P.; anul nasterii:1998; locatia de baza:D Dumbrava"/>
  </r>
  <r>
    <x v="8155"/>
    <s v="8.23.07"/>
    <m/>
    <m/>
    <s v=" NAPOLITANO XXVIII-29/000663FOA5"/>
    <m/>
    <s v="NEAMŢ"/>
    <s v="-"/>
    <s v="Tara: România; Judet: NEAMŢ; -;   -; Nr: -;"/>
    <n v="2005"/>
    <n v="7215"/>
    <n v="27"/>
    <s v="in administrare"/>
    <s v=" Hg 127/03.04.2012;OUG.1 din 04/01/2017;OUG.68 din 06/11/2019"/>
    <s v="mobil"/>
    <s v="Sex:A.M.P.; anul nasterii:2000; locatia de baza:D Dumbrava"/>
  </r>
  <r>
    <x v="8156"/>
    <s v="8.23.06"/>
    <m/>
    <m/>
    <s v=" PIETROSU X-32/00064E0C23"/>
    <m/>
    <s v="NEAMŢ"/>
    <s v="-"/>
    <s v="Tara: România; Judet: NEAMŢ; -;   -; Nr: -;"/>
    <n v="2004"/>
    <n v="2279"/>
    <n v="27"/>
    <s v="in administrare"/>
    <s v=" Hg 127/03.04.2012;OUG.1 din 04/01/2017;OUG.68 din 06/11/2019"/>
    <s v="mobil"/>
    <s v="Sex:A.M.P.; anul nasterii:1998; locatia de baza:D Dumbrava"/>
  </r>
  <r>
    <x v="8157"/>
    <s v="8.23.12"/>
    <m/>
    <m/>
    <s v=" SHAGYA LXIII-3/00065DDA63"/>
    <m/>
    <s v="NEAMŢ"/>
    <s v="-"/>
    <s v="Tara: România; Judet: NEAMŢ; -;   -; Nr: -;"/>
    <n v="2006"/>
    <n v="7800"/>
    <n v="27"/>
    <s v="in administrare"/>
    <s v=" Hg 127/03.04.2012;OUG.1 din 04/01/2017;OUG.68 din 06/11/2019"/>
    <s v="mobil"/>
    <s v="Sex:A.M.P.; anul nasterii:2003; locatia de baza:D Dumbrava"/>
  </r>
  <r>
    <x v="8158"/>
    <s v="8.23.11"/>
    <m/>
    <m/>
    <s v=" TIBRU/00064EO6D1"/>
    <m/>
    <s v="NEAMŢ"/>
    <s v="-"/>
    <s v="Tara: România; Judet: NEAMŢ; -;   -; Nr: -;"/>
    <n v="1998"/>
    <n v="188"/>
    <n v="27"/>
    <s v="in administrare"/>
    <s v=" Hg 127/03.04.2012;OUG.1 din 04/01/2017;OUG.68 din 06/11/2019"/>
    <s v="mobil"/>
    <s v="Sex:A.M.P.; anul nasterii:1991; locatia de baza:D Dumbrava"/>
  </r>
  <r>
    <x v="8159"/>
    <s v="8.23.12"/>
    <m/>
    <m/>
    <s v=" HADBAN XXXV-19/H 35-19 R"/>
    <m/>
    <s v="SUCEAVA"/>
    <s v="-"/>
    <s v="Tara: România; Judet: SUCEAVA; -;   -; Nr: -;"/>
    <n v="2004"/>
    <n v="8000"/>
    <n v="33"/>
    <s v="in administrare"/>
    <s v=" Hg 127/03.04.2012;OUG.1 din 04/01/2017;OUG.68 din 06/11/2019"/>
    <s v="mobil"/>
    <s v="Sex:A.M.P.; anul nasterii:2001; locatia de baza:H Radauti"/>
  </r>
  <r>
    <x v="8160"/>
    <s v="8.23.09"/>
    <m/>
    <m/>
    <s v=" SIGLAVY BAGDADY XIV 52/SB 14-52 M"/>
    <m/>
    <s v="CONSTANŢA"/>
    <s v="-"/>
    <s v="Tara: România; Judet: CONSTANŢA; -;   -; Nr: -;"/>
    <n v="2005"/>
    <n v="7600"/>
    <n v="13"/>
    <s v="in administrare"/>
    <s v=" Hg 127/03.04.2012;OUG.1 din 04/01/2017;OUG.68 din 06/11/2019"/>
    <s v="mobil"/>
    <s v="Sex:I.M.; anul nasterii:2000; locatia de baza:H Mangalia"/>
  </r>
  <r>
    <x v="8161"/>
    <s v="8.23.12"/>
    <m/>
    <m/>
    <s v="EL SBAA XV-4/ES 15 - 4 R"/>
    <m/>
    <s v="SUCEAVA"/>
    <s v="-"/>
    <s v="Tara: România; Judet: SUCEAVA; -;   -; Nr: -;"/>
    <n v="2005"/>
    <n v="7600"/>
    <n v="33"/>
    <s v="in administrare"/>
    <s v=" Hg 127/03.04.2012;OUG.1 din 04/01/2017;OUG.68 din 06/11/2019"/>
    <s v="mobil"/>
    <s v="Sex:I.M.; anul nasterii:2002; locatia de baza:H Radauti"/>
  </r>
  <r>
    <x v="8162"/>
    <s v="8.23.06"/>
    <m/>
    <m/>
    <s v="HROBY XXIII-20/H 23 - 20 L"/>
    <m/>
    <s v="SUCEAVA"/>
    <s v="-"/>
    <s v="Tara: România; Judet: SUCEAVA; -;   -; Nr: -;"/>
    <n v="2007"/>
    <n v="8000"/>
    <n v="33"/>
    <s v="in administrare"/>
    <s v=" Hg 127/03.04.2012;OUG.1 din 04/01/2017;OUG.68 din 06/11/2019"/>
    <s v="mobil"/>
    <s v="Sex:I.M.; anul nasterii:2003; locatia de baza:H Lucina"/>
  </r>
  <r>
    <x v="8163"/>
    <s v="8.23.12"/>
    <m/>
    <m/>
    <s v="KOHEILAN XL -6/K 40 - 6R"/>
    <m/>
    <s v="SUCEAVA"/>
    <s v="-"/>
    <s v="Tara: România; Judet: SUCEAVA; -;   -; Nr: -;"/>
    <n v="2007"/>
    <n v="10300"/>
    <n v="33"/>
    <s v="in administrare"/>
    <s v=" Hg 127/03.04.2012;OUG.1 din 04/01/2017;OUG.68 din 06/11/2019"/>
    <s v="mobil"/>
    <s v="Sex:I.M.; anul nasterii:2003; locatia de baza:H Radauti"/>
  </r>
  <r>
    <x v="8164"/>
    <s v="8.23.06"/>
    <m/>
    <m/>
    <s v="Ousor IX-95/O 9 - 95 L"/>
    <m/>
    <s v="SUCEAVA"/>
    <s v="-"/>
    <s v="Tara: România; Judet: SUCEAVA; -;   -; Nr: -;"/>
    <n v="2010"/>
    <n v="8600"/>
    <n v="33"/>
    <s v="in administrare"/>
    <s v=" Hg 127/03.04.2012;OUG.1 din 04/01/2017;OUG.68 din 06/11/2019"/>
    <s v="mobil"/>
    <s v="Sex:A.M.P.; anul nasterii:2006; locatia de baza:H Lucina"/>
  </r>
  <r>
    <x v="8165"/>
    <s v="8.23.06"/>
    <m/>
    <m/>
    <s v="Ousor IX-90 /  O 9 - 90 L"/>
    <m/>
    <s v="SUCEAVA"/>
    <s v="-"/>
    <s v="Tara: România; Judet: SUCEAVA; -;   -; Nr: -;"/>
    <n v="2010"/>
    <n v="9400"/>
    <n v="33"/>
    <s v="in administrare"/>
    <s v=" Hg 127/03.04.2012;OUG.1 din 04/01/2017;OUG.68 din 06/11/2019"/>
    <s v="mobil"/>
    <s v="Sex:I.M.; anul nasterii:2006; locatia de baza:H Lucina"/>
  </r>
  <r>
    <x v="8166"/>
    <s v="8.23.06"/>
    <m/>
    <m/>
    <s v="Pietrosu XI-19/P 11 - 19 L"/>
    <m/>
    <s v="SUCEAVA"/>
    <s v="-"/>
    <s v="Tara: România; Judet: SUCEAVA; -;   -; Nr: -;"/>
    <n v="2010"/>
    <n v="9400"/>
    <n v="33"/>
    <s v="in administrare"/>
    <s v=" Hg 127/03.04.2012;OUG.1 din 04/01/2017;OUG.68 din 06/11/2019"/>
    <s v="mobil"/>
    <s v="Sex:I.M.; anul nasterii:2006; locatia de baza:H Lucina"/>
  </r>
  <r>
    <x v="8167"/>
    <s v="8.23.06"/>
    <m/>
    <m/>
    <s v="Prislop X-53/P 10 - 53 L"/>
    <m/>
    <s v="SUCEAVA"/>
    <s v="-"/>
    <s v="Tara: România; Judet: SUCEAVA; -;   -; Nr: -;"/>
    <n v="2010"/>
    <n v="8000"/>
    <n v="33"/>
    <s v="in administrare"/>
    <s v=" Hg 127/03.04.2012;OUG.1 din 04/01/2017;OUG.68 din 06/11/2019"/>
    <s v="mobil"/>
    <s v="Sex:I.M.; anul nasterii:2006; locatia de baza:H Lucina"/>
  </r>
  <r>
    <x v="8168"/>
    <s v="8.23.02"/>
    <m/>
    <m/>
    <s v="Pilot I - 33/P 1 - 33 L"/>
    <m/>
    <s v="SUCEAVA"/>
    <s v="-"/>
    <s v="Tara: România; Judet: SUCEAVA; -;   -; Nr: -;"/>
    <n v="2010"/>
    <n v="9400"/>
    <n v="33"/>
    <s v="in administrare"/>
    <s v=" Hg 127/03.04.2012;OUG.1 din 04/01/2017;OUG.68 din 06/11/2019"/>
    <s v="mobil"/>
    <s v="Sex:A.M.P.; anul nasterii:2006; locatia de baza:H Lucina"/>
  </r>
  <r>
    <x v="8169"/>
    <s v="8.23.08"/>
    <m/>
    <m/>
    <s v="NONIUS 32-40/N 32-40"/>
    <m/>
    <s v="TIMIŞ"/>
    <s v="-"/>
    <s v="Tara: România; Judet: TIMIŞ; -;   -; Nr: -;"/>
    <n v="2007"/>
    <n v="10000"/>
    <n v="35"/>
    <s v="in administrare"/>
    <s v=" Hg 127/03.04.2012;OUG.1 din 04/01/2017;OUG.68 din 06/11/2019"/>
    <s v="mobil"/>
    <s v="Sex:A.M.P.; anul nasterii:2004; locatia de baza:H Izvin"/>
  </r>
  <r>
    <x v="8170"/>
    <s v="8.23.08"/>
    <m/>
    <m/>
    <s v="NONIUS 25-35/N 25-35"/>
    <m/>
    <s v="TIMIŞ"/>
    <s v="-"/>
    <s v="Tara: România; Judet: TIMIŞ; -;   -; Nr: -;"/>
    <n v="2007"/>
    <n v="10000"/>
    <n v="35"/>
    <s v="in administrare"/>
    <s v=" Hg 127/03.04.2012;OUG.1 din 04/01/2017;OUG.68 din 06/11/2019"/>
    <s v="mobil"/>
    <s v="Sex:A.M.P.; anul nasterii:2004; locatia de baza:H Izvin"/>
  </r>
  <r>
    <x v="8171"/>
    <s v="8.23.08"/>
    <m/>
    <m/>
    <s v="Nonius 35 - 19/N 35 - 19 I"/>
    <m/>
    <s v="TIMIŞ"/>
    <s v="-"/>
    <s v="Tara: România; Judet: TIMIŞ; -;   -; Nr: -;"/>
    <n v="2010"/>
    <n v="10300"/>
    <n v="35"/>
    <s v="in administrare"/>
    <s v=" Hg 127/03.04.2012;OUG.1 din 04/01/2017;OUG.68 din 06/11/2019"/>
    <s v="mobil"/>
    <s v="Sex:I.M.; anul nasterii:2006; locatia de baza:H Izvin"/>
  </r>
  <r>
    <x v="8172"/>
    <s v="8.23.08"/>
    <m/>
    <m/>
    <s v="Nonius 36 - 9/N 36 - 9 I"/>
    <m/>
    <s v="TIMIŞ"/>
    <s v="-"/>
    <s v="Tara: România; Judet: TIMIŞ; -;   -; Nr: -;"/>
    <n v="2010"/>
    <n v="9400"/>
    <n v="35"/>
    <s v="in administrare"/>
    <s v=" Hg 127/03.04.2012;OUG.1 din 04/01/2017;OUG.68 din 06/11/2019"/>
    <s v="mobil"/>
    <s v="Sex:I.M.; anul nasterii:2007; locatia de baza:H Izvin"/>
  </r>
  <r>
    <x v="8173"/>
    <s v="8.23.10"/>
    <m/>
    <m/>
    <s v=" Dolly Love (17 C-Tz)"/>
    <m/>
    <s v="BUZĂU"/>
    <s v="-"/>
    <s v="Tara: România; Judet: BUZĂU; -;   -; Nr: -;"/>
    <n v="2011"/>
    <n v="9400"/>
    <n v="10"/>
    <s v="in administrare"/>
    <s v="Hg 803/31.07.2012;OUG.1 din 04/01/2017;OUG.68 din 06/11/2019"/>
    <s v="mobil"/>
    <s v="Sex: I.M.; anul nasterii:2008; locatia de baza:H Cislau"/>
  </r>
  <r>
    <x v="8174"/>
    <s v="8.23.13"/>
    <m/>
    <m/>
    <s v=" BIZAR ( D / Ve 9 )"/>
    <m/>
    <s v="CĂLĂRAŞI"/>
    <s v="-"/>
    <s v="Tara: România; Judet: CĂLĂRAŞI; -;   -; Nr: -;"/>
    <n v="2011"/>
    <n v="10000"/>
    <n v="51"/>
    <s v="in administrare"/>
    <s v="Hg 803/31.07.2012;OUG.1 din 04/01/2017;OUG.68 din 06/11/2019"/>
    <s v="mobil"/>
    <s v="Sex: A.M.P.;  anul nasterii:2004; locatia de baza:H Dor Marunt"/>
  </r>
  <r>
    <x v="8175"/>
    <s v="8.23.13"/>
    <m/>
    <m/>
    <s v=" VOIAJORA ( D / K 106 )"/>
    <m/>
    <s v="CĂLĂRAŞI"/>
    <s v="-"/>
    <s v="Tara: România; Judet: CĂLĂRAŞI; -;   -; Nr: -;"/>
    <n v="2011"/>
    <n v="9400"/>
    <n v="51"/>
    <s v="in administrare"/>
    <s v="Hg 803/31.07.2012;OUG.1 din 04/01/2017;OUG.68 din 06/11/2019"/>
    <s v="mobil"/>
    <s v="Sex: I.M.;  anul nasterii:2007; locatia de baza:H Dor Marunt"/>
  </r>
  <r>
    <x v="8176"/>
    <s v="8.23.13"/>
    <m/>
    <m/>
    <s v=" VRAJA LIREI ( D / K77)"/>
    <m/>
    <s v="CĂLĂRAŞI"/>
    <s v="-"/>
    <s v="Tara: România; Judet: CĂLĂRAŞI; -;   -; Nr: -;"/>
    <n v="2011"/>
    <n v="9400"/>
    <n v="51"/>
    <s v="in administrare"/>
    <s v="Hg 803/31.07.2012;OUG.1 din 04/01/2017;OUG.68 din 06/11/2019"/>
    <s v="mobil"/>
    <s v="Sex: I.M.;  anul nasterii:2005; locatia de baza:H Dor Marunt"/>
  </r>
  <r>
    <x v="8177"/>
    <s v="8.23.01"/>
    <m/>
    <m/>
    <s v=" Zoro ( Vi / 31 I )"/>
    <m/>
    <s v="TIMIŞ"/>
    <s v="-"/>
    <s v="Tara: România; Judet: TIMIŞ; -;   -; Nr: -;"/>
    <n v="2011"/>
    <n v="9400"/>
    <n v="35"/>
    <s v="in administrare"/>
    <s v="Hg 803/31.07.2012;OUG.1 din 04/01/2017;OUG.68 din 06/11/2019"/>
    <s v="mobil"/>
    <s v="Sex: A.M.P.;  anul nasterii:2008; locatia de baza:H Izvin"/>
  </r>
  <r>
    <x v="8178"/>
    <s v="8.23.11"/>
    <m/>
    <m/>
    <s v=" OSMAN (O-11 J)"/>
    <m/>
    <s v="CĂLĂRAŞI"/>
    <s v="-"/>
    <s v="Tara: România; Judet: CĂLĂRAŞI; -;   -; Nr: -;"/>
    <n v="2011"/>
    <n v="9400"/>
    <n v="51"/>
    <s v="in administrare"/>
    <s v="Hg 803/31.07.2012;OUG.1 din 04/01/2017;OUG.68 din 06/11/2019"/>
    <s v="mobil"/>
    <s v="Sex:A.M.P.;  anul nasterii:2008; locatia de baza:H Jegalia"/>
  </r>
  <r>
    <x v="8179"/>
    <s v="8.23.09"/>
    <m/>
    <m/>
    <s v=" El Iman I - 21 ( El 1 / 21 M )"/>
    <m/>
    <s v="CONSTANŢA"/>
    <s v="-"/>
    <s v="Tara: România; Judet: CONSTANŢA; -;   -; Nr: -;"/>
    <n v="2011"/>
    <n v="9400"/>
    <n v="13"/>
    <s v="in administrare"/>
    <s v="Hg 803/31.07.2012;OUG.1 din 04/01/2017;OUG.68 din 06/11/2019"/>
    <s v="mobil"/>
    <s v="Sex:I.M.;  anul nasterii:2007; locatia de baza:H Mangalia"/>
  </r>
  <r>
    <x v="8180"/>
    <s v="8.23.09"/>
    <m/>
    <m/>
    <s v=" Gazal XX - 3 ( G 20 / 3 M )"/>
    <m/>
    <s v="CONSTANŢA"/>
    <s v="-"/>
    <s v="Tara: România; Judet: CONSTANŢA; -;   -; Nr: -;"/>
    <n v="2011"/>
    <n v="9400"/>
    <n v="13"/>
    <s v="in administrare"/>
    <s v="Hg 803/31.07.2012;OUG.1 din 04/01/2017;OUG.68 din 06/11/2019"/>
    <s v="mobil"/>
    <s v="Sex:I.M.;  anul nasterii:2007; locatia de baza:H Mangalia"/>
  </r>
  <r>
    <x v="8181"/>
    <s v="8.23.07"/>
    <m/>
    <m/>
    <s v=" Maestoso XLIX - 19  ( M 49 / 19 F )"/>
    <m/>
    <s v="BRAŞOV"/>
    <s v="-"/>
    <s v="Tara: România; Judet: BRAŞOV; -;   -; Nr: -;"/>
    <n v="2011"/>
    <n v="10000"/>
    <n v="8"/>
    <s v="in administrare"/>
    <s v="Hg 803/31.07.2012;OUG.1 din 04/01/2017;OUG.68 din 06/11/2019"/>
    <s v="mobil"/>
    <s v="Sex:A.M.P.;  anul nasterii:2006; locatia de baza:H Sambata de Jos"/>
  </r>
  <r>
    <x v="8182"/>
    <s v="8.23.07"/>
    <m/>
    <m/>
    <s v=" Maestoso XLIV - 1 ( M 44 / 1 F )"/>
    <m/>
    <s v="BRAŞOV"/>
    <s v="-"/>
    <s v="Tara: România; Judet: BRAŞOV; -;   -; Nr: -;"/>
    <n v="2011"/>
    <n v="9400"/>
    <n v="8"/>
    <s v="in administrare"/>
    <s v="Hg 803/31.07.2012;OUG.1 din 04/01/2017;OUG.68 din 06/11/2019"/>
    <s v="mobil"/>
    <s v="Sex:I.M.;  anul nasterii:2002; locatia de baza:H Sambata de Jos"/>
  </r>
  <r>
    <x v="8183"/>
    <s v="8.04.01"/>
    <m/>
    <m/>
    <s v=" Padure"/>
    <s v="conform amenajamentelor silvice"/>
    <s v="VASLUI"/>
    <s v="-"/>
    <s v="Tara: România; Judet: VASLUI; -;   -; Nr: -;"/>
    <n v="2003"/>
    <n v="40689"/>
    <n v="37"/>
    <s v="in administrare"/>
    <s v="Hg 825/07.08.2012;OUG.1 din 04/01/2017;HG.354/18.05.2017;OUG.68 din 06/11/2019"/>
    <s v="imobil"/>
    <s v="Suprafeţe=9,5003 ha, mp;CF=70296,70298 ;Date cadastrale=216,217/1 ;"/>
  </r>
  <r>
    <x v="8184"/>
    <s v="8.04.01"/>
    <m/>
    <m/>
    <s v=" Teren destinat impaduririi"/>
    <s v="conform amenajamentelor silvice"/>
    <s v="BACĂU"/>
    <s v="-"/>
    <s v="Tara: România; Judet: BACĂU; -;   -; Nr: -;"/>
    <n v="2004"/>
    <n v="18059"/>
    <n v="4"/>
    <s v="in administrare"/>
    <s v="Hg 825/07.08.2012;OUG.1 din 04/01/2017;HG.354/18.05.2017;OUG.68 din 06/11/2019"/>
    <s v="imobil"/>
    <s v="Suprafeţe=16,6787 ha, mp;CF=60185,60192 ;Date cadastrale=311,294 ;"/>
  </r>
  <r>
    <x v="8185"/>
    <s v="8.04.01"/>
    <m/>
    <m/>
    <s v=" Padure"/>
    <s v="conform amenajamentelor silvice"/>
    <s v="BACĂU"/>
    <s v="-"/>
    <s v="Tara: România; Judet: BACĂU; -;   -; Nr: -;"/>
    <n v="2004"/>
    <n v="14359"/>
    <n v="4"/>
    <s v="in administrare"/>
    <s v="Hg 825/07.08.2012;OUG.1 din 04/01/2017;HG.354/18.05.2017;OUG.68 din 06/11/2019"/>
    <s v="imobil"/>
    <s v="Suprafeţe=3 ha, mp;CF=60177 ;Date cadastrale=187 ;"/>
  </r>
  <r>
    <x v="8186"/>
    <s v="8.04.01"/>
    <m/>
    <m/>
    <s v=" Padure"/>
    <s v="conform amenajamentelor silvice"/>
    <s v="BACĂU"/>
    <s v="-"/>
    <s v="Tara: România; Judet: BACĂU; -;   -; Nr: -;"/>
    <n v="2004"/>
    <n v="14359"/>
    <n v="4"/>
    <s v="in administrare"/>
    <s v="Hg 825/07.08.2012;OUG.1 din 04/01/2017;HG.354/18.05.2017;OUG.68 din 06/11/2019"/>
    <s v="imobil"/>
    <s v="Suprafeţe=3 ha, mp;CF=60178 ;Date cadastrale=185 ;"/>
  </r>
  <r>
    <x v="8187"/>
    <s v="8.04.01"/>
    <m/>
    <m/>
    <s v=" Padure"/>
    <s v="conform amenajamentelor silvice"/>
    <s v="BACĂU"/>
    <s v="-"/>
    <s v="Tara: România; Judet: BACĂU; -;   -; Nr: -;"/>
    <n v="2005"/>
    <n v="8073"/>
    <n v="4"/>
    <s v="in administrare"/>
    <s v="Hg 825/07.08.2012;OUG.1 din 04/01/2017;HG.354/18.05.2017;OUG.68 din 06/11/2019"/>
    <s v="imobil"/>
    <s v="Suprafeţe=1 ha, mp;CF=60296 ;Date cadastrale=514 ;"/>
  </r>
  <r>
    <x v="8188"/>
    <s v="8.04.01"/>
    <m/>
    <m/>
    <s v=" Padure"/>
    <s v="conform amenajamentelor silvice"/>
    <s v="BACĂU"/>
    <s v="-"/>
    <s v="Tara: România; Judet: BACĂU; -;   -; Nr: -;"/>
    <n v="2004"/>
    <n v="4074"/>
    <n v="4"/>
    <s v="in administrare"/>
    <s v="Hg 825/07.08.2012;OUG.1 din 04/01/2017;HG.354/18.05.2017;OUG.68 din 06/11/2019"/>
    <s v="imobil"/>
    <s v="Suprafeţe=0,5 ha, mp;CF=60299 ;Date cadastrale=494 ;"/>
  </r>
  <r>
    <x v="8189"/>
    <s v="8.04.01"/>
    <m/>
    <m/>
    <s v=" Padure"/>
    <s v="conform amenajamentelor silvice"/>
    <s v="BACĂU"/>
    <s v="-"/>
    <s v="Tara: România; Judet: BACĂU; -;   -; Nr: -;"/>
    <n v="2004"/>
    <n v="8093"/>
    <n v="4"/>
    <s v="in administrare"/>
    <s v="Hg 825/07.08.2012;OUG.1 din 04/01/2017;HG.354/18.05.2017;OUG.68 din 06/11/2019"/>
    <s v="imobil"/>
    <s v="Suprafeţe=1 ha, mp;CF=60301 ;Date cadastrale=487 ;"/>
  </r>
  <r>
    <x v="8190"/>
    <s v="8.04.01"/>
    <m/>
    <m/>
    <s v=" Padure"/>
    <s v="conform amenajamentelor silvice"/>
    <s v="BACĂU"/>
    <s v="-"/>
    <s v="Tara: România; Judet: BACĂU; -;   -; Nr: -;"/>
    <n v="2004"/>
    <n v="4951"/>
    <n v="4"/>
    <s v="in administrare"/>
    <s v="Hg 825/07.08.2012;OUG.1 din 04/01/2017;HG.354/18.05.2017;OUG.68 din 06/11/2019"/>
    <s v="imobil"/>
    <s v="Suprafeţe=1,5333 ha mp;CF=60303 ;Date cadastrale=474 ;"/>
  </r>
  <r>
    <x v="8191"/>
    <s v="8.04.01"/>
    <m/>
    <m/>
    <s v=" Padure"/>
    <s v="conform amenajamentelor silvice"/>
    <s v="BACĂU"/>
    <s v="-"/>
    <s v="Tara: România; Judet: BACĂU; -;   -; Nr: -;"/>
    <n v="2004"/>
    <n v="12736"/>
    <n v="4"/>
    <s v="in administrare"/>
    <s v="Hg 825/07.08.2012;OUG.1 din 04/01/2017;HG.354/18.05.2017;OUG.68 din 06/11/2019"/>
    <s v="imobil"/>
    <s v="Suprafeţe=4,0053 ha, mp;CF=60306 ;Date cadastrale=366 ;"/>
  </r>
  <r>
    <x v="8192"/>
    <s v="8.04.01"/>
    <m/>
    <m/>
    <s v=" Padure"/>
    <s v="conform amenajamentelor silvice"/>
    <s v="BACĂU"/>
    <s v="-"/>
    <s v="Tara: România; Judet: BACĂU; -;   -; Nr: -;"/>
    <n v="2004"/>
    <n v="27886"/>
    <n v="4"/>
    <s v="in administrare"/>
    <s v="Hg 825/07.08.2012;OUG.1 din 04/01/2017;HG.354/18.05.2017;OUG.68 din 06/11/2019"/>
    <s v="imobil"/>
    <s v="Suprafeţe=9 ha, mp;CF=60456 ;Date cadastrale=437 ;"/>
  </r>
  <r>
    <x v="8193"/>
    <s v="8.04.01"/>
    <m/>
    <m/>
    <s v=" Padure"/>
    <s v="conform amenajamentelor silvice"/>
    <s v="BACĂU"/>
    <s v="-"/>
    <s v="Tara: România; Judet: BACĂU; -;   -; Nr: -;"/>
    <n v="2003"/>
    <n v="1534"/>
    <n v="4"/>
    <s v="in administrare"/>
    <s v="Hg 825/07.08.2012;OUG.1 din 04/01/2017;HG.354/18.05.2017;OUG.68 din 06/11/2019"/>
    <s v="imobil"/>
    <s v="Suprafeţe=0,4001 ha, mp;CF=60213 ;Date cadastrale=310 ;"/>
  </r>
  <r>
    <x v="8194"/>
    <s v="8.04.01"/>
    <m/>
    <m/>
    <s v=" Padure"/>
    <s v="conform amenajamentelor silvice"/>
    <s v="BACĂU"/>
    <s v="-"/>
    <s v="Tara: România; Judet: BACĂU; -;   -; Nr: -;"/>
    <n v="2004"/>
    <n v="10601"/>
    <n v="4"/>
    <s v="in administrare"/>
    <s v="Hg 825/07.08.2012;OUG.1 din 04/01/2017;HG.354/18.05.2017;OUG.68 din 06/11/2019"/>
    <s v="imobil"/>
    <s v="Suprafeţe=1,32 ha, mp;CF=60281 ;Date cadastrale=494 ;"/>
  </r>
  <r>
    <x v="8195"/>
    <s v="8.04.01"/>
    <m/>
    <m/>
    <s v=" Padure"/>
    <s v="conform amenajamentelor silvice"/>
    <s v="BACĂU"/>
    <s v="-"/>
    <s v="Tara: România; Judet: BACĂU; -;   -; Nr: -;"/>
    <n v="2004"/>
    <n v="22804"/>
    <n v="4"/>
    <s v="in administrare"/>
    <s v="Hg 825/07.08.2012;OUG.1 din 04/01/2017;HG.354/18.05.2017;OUG.68 din 06/11/2019"/>
    <s v="imobil"/>
    <s v="Suprafeţe=2,8099 ha, mp;CF=60100 ;Date cadastrale=200 ;"/>
  </r>
  <r>
    <x v="8196"/>
    <s v="8.04.01"/>
    <m/>
    <m/>
    <s v=" Padure"/>
    <s v="conform amenajamentelor silvice"/>
    <s v="BACĂU"/>
    <s v="-"/>
    <s v="Tara: România; Judet: BACĂU; -;   -; Nr: -;"/>
    <n v="2003"/>
    <n v="3855"/>
    <n v="4"/>
    <s v="in administrare"/>
    <s v="Hg 825/07.08.2012;OUG.1 din 04/01/2017;HG.354/18.05.2017;OUG.68 din 06/11/2019"/>
    <s v="imobil"/>
    <s v="Suprafeţe=1 ha, mp;CF=60061 ;Date cadastrale=239 ;"/>
  </r>
  <r>
    <x v="8197"/>
    <s v="8.04.01"/>
    <m/>
    <m/>
    <s v=" Padure"/>
    <s v="conform amenajamentelor silvice"/>
    <s v="BACĂU"/>
    <s v="-"/>
    <s v="Tara: România; Judet: BACĂU; -;   -; Nr: -;"/>
    <n v="2004"/>
    <n v="19632"/>
    <n v="4"/>
    <s v="in administrare"/>
    <s v="Hg 825/07.08.2012;OUG.1 din 04/01/2017;HG.354/18.05.2017;OUG.68 din 06/11/2019"/>
    <s v="imobil"/>
    <s v="Suprafeţe=5 ha, mp;CF=60316 ;Date cadastrale=456 ;"/>
  </r>
  <r>
    <x v="8198"/>
    <s v="8.04.01"/>
    <m/>
    <m/>
    <s v=" Teren destinat impaduririi"/>
    <s v="conform amenajamentelor silvice"/>
    <s v="BACĂU"/>
    <s v="-"/>
    <s v="Tara: România; Judet: BACĂU; -;   -; Nr: -;"/>
    <n v="2004"/>
    <n v="352"/>
    <n v="4"/>
    <s v="in administrare"/>
    <s v="Hg 825/07.08.2012;OUG.1 din 04/01/2017;HG.354/18.05.2017;OUG.68 din 06/11/2019"/>
    <s v="imobil"/>
    <s v="Suprafeţe=0,5590 ha, mp;CF=60098 ;Date cadastrale=205 ;"/>
  </r>
  <r>
    <x v="8199"/>
    <s v="8.04.01"/>
    <m/>
    <m/>
    <s v=" Padure"/>
    <s v="conform amenajamentelor silvice"/>
    <s v="BACĂU"/>
    <s v="-"/>
    <s v="Tara: România; Judet: BACĂU; -;   -; Nr: -;"/>
    <n v="2004"/>
    <n v="12429"/>
    <n v="4"/>
    <s v="in administrare"/>
    <s v="Hg 825/07.08.2012;OUG.1 din 04/01/2017;HG.354/18.05.2017;OUG.68 din 06/11/2019"/>
    <s v="imobil"/>
    <s v="Suprafeţe=2 ha, mp;CF=60228 ;Date cadastrale=433 ;"/>
  </r>
  <r>
    <x v="8200"/>
    <s v="8.04.01"/>
    <m/>
    <m/>
    <s v=" Padure"/>
    <s v="conform amenajamentelor silvice"/>
    <s v="BACĂU"/>
    <s v="-"/>
    <s v="Tara: România; Judet: BACĂU; -;   -; Nr: -;"/>
    <n v="2003"/>
    <n v="4798"/>
    <n v="4"/>
    <s v="in administrare"/>
    <s v="Hg 825/07.08.2012;OUG.1 din 04/01/2017;HG.354/18.05.2017;OUG.68 din 06/11/2019"/>
    <s v="imobil"/>
    <s v="Suprafeţe=1,0001 ha, mp;CF=60526 ;Date cadastrale=458 ;"/>
  </r>
  <r>
    <x v="8201"/>
    <s v="8.04.01"/>
    <m/>
    <m/>
    <s v=" Padure"/>
    <s v="conform amenajamentelor silvice"/>
    <s v="BOTOŞANI"/>
    <s v="-"/>
    <s v="Tara: România; Judet: BOTOŞANI; -;   -; Nr: -;"/>
    <n v="2004"/>
    <n v="6157"/>
    <n v="7"/>
    <s v="in administrare"/>
    <s v="Hg 825/07.08.2012; HG 478/ 24-IUN-15;HG.478/24-IUN-15;OUG.1 din 04/01/2017;HG.354/18.05.2017;OUG.68 din 06/11/2019"/>
    <s v="imobil"/>
    <s v="Suprafeţe=1,0020 ha mp;CF=50328 ;Date cadastrale=169 ;"/>
  </r>
  <r>
    <x v="8202"/>
    <s v="8.04.01"/>
    <m/>
    <m/>
    <s v=" Teren destinat impaduririi"/>
    <s v="conform amenajamentelor silvice"/>
    <s v="GIURGIU"/>
    <s v="-"/>
    <s v="Tara: România; Judet: GIURGIU; -;   -; Nr: -;"/>
    <n v="2007"/>
    <n v="12376"/>
    <n v="52"/>
    <s v="in administrare"/>
    <s v="Hg 825/07.08.2012;OUG.1 din 04/01/2017;HG.354/18.05.2017;OUG.68 din 06/11/2019"/>
    <s v="imobil"/>
    <s v="Suprafeţe=2 ha mp;CF=30499 ;Date cadastrale=344 ;"/>
  </r>
  <r>
    <x v="8203"/>
    <s v="8.04.01"/>
    <m/>
    <m/>
    <s v=" Padure"/>
    <s v="conform amenajamentelor silvice"/>
    <s v="IAŞI"/>
    <s v="-"/>
    <s v="Tara: România; Judet: IAŞI; -;   -; Nr: -;"/>
    <n v="2004"/>
    <n v="47211"/>
    <n v="22"/>
    <s v="in administrare"/>
    <s v="Hg 825/07.08.2012;OUG.1 din 04/01/2017;HG.354/18.05.2017;OUG.68 din 06/11/2019"/>
    <s v="imobil"/>
    <s v="Suprafeţe=10 ha, mp;CF=60375 ;Date cadastrale=60375 ;"/>
  </r>
  <r>
    <x v="8204"/>
    <s v="8.04.01"/>
    <m/>
    <m/>
    <s v=" Padure"/>
    <s v="conform amenajamentelor silvice"/>
    <s v="IAŞI"/>
    <s v="-"/>
    <s v="Tara: România; Judet: IAŞI; -;   -; Nr: -;"/>
    <n v="2003"/>
    <n v="49743"/>
    <n v="22"/>
    <s v="in administrare"/>
    <s v="Hg 825/07.08.2012;OUG.1 din 04/01/2017;HG.354/18.05.2017;OUG.68 din 06/11/2019"/>
    <s v="imobil"/>
    <s v="Suprafeţe=10 ha, mp;CF=60424 ;Date cadastrale=146 ;"/>
  </r>
  <r>
    <x v="8205"/>
    <s v="8.04.01"/>
    <m/>
    <m/>
    <s v=" Padure"/>
    <s v="conform amenajamentelor silvice"/>
    <s v="IAŞI"/>
    <s v="-"/>
    <s v="Tara: România; Judet: IAŞI; -;   -; Nr: -;"/>
    <n v="2007"/>
    <n v="561723"/>
    <n v="22"/>
    <s v="in administrare"/>
    <s v="Hg 825/07.08.2012;OUG.1 din 04/01/2017;HG.354/18.05.2017;OUG.68 din 06/11/2019"/>
    <s v="imobil"/>
    <s v="Suprafeţe=128 ha, mp;CF=60288 ;Date cadastrale=413 ;"/>
  </r>
  <r>
    <x v="8206"/>
    <s v="8.23.04"/>
    <m/>
    <m/>
    <s v=" North Star XLIII  - 54 ( Z 53 / 54 S )"/>
    <m/>
    <s v="OLT"/>
    <s v="-"/>
    <s v="Tara: România; Judet: OLT; -;   -; Nr: -;"/>
    <n v="2011"/>
    <n v="10000"/>
    <n v="28"/>
    <s v="in administrare"/>
    <s v="Hg 803/31.07.2012;OUG.1 din 04/01/2017;OUG.68 din 06/11/2019"/>
    <s v="mobil"/>
    <s v="Sex:A.M.P.;  anul nasterii:2007; locatia de baza:H Slatina"/>
  </r>
  <r>
    <x v="8207"/>
    <s v="8.23.04"/>
    <m/>
    <m/>
    <s v=" Furioso LXII - 41 ( F 62 / 41 S )"/>
    <m/>
    <s v="BUZĂU"/>
    <s v="-"/>
    <s v="Tara: România; Judet: BUZĂU; -;   -; Nr: -;"/>
    <n v="2011"/>
    <n v="9400"/>
    <n v="10"/>
    <s v="in administrare"/>
    <s v="Hg 803/31.07.2012; HG 598/ 14-AUG-13:598/14-AUG-13;OUG.1 din 04/01/2017;OUG.68 din 06/11/2019"/>
    <s v="mobil"/>
    <s v="Subrasa= ;Anul naşterii= ;Sexul= ;Locaţia de bază= ;"/>
  </r>
  <r>
    <x v="8208"/>
    <s v="8.23.11"/>
    <m/>
    <m/>
    <s v=" LILEUL (Us 18/R)"/>
    <m/>
    <s v="BUZĂU"/>
    <s v="-"/>
    <s v="Tara: România; Judet: BUZĂU; -;   -; Nr: -;"/>
    <n v="2011"/>
    <n v="9400"/>
    <n v="10"/>
    <s v="in administrare"/>
    <s v="Hg 803/31.07.2012;OUG.1 din 04/01/2017;OUG.68 din 06/11/2019"/>
    <s v="mobil"/>
    <s v="Sex:A.M.P.;  anul nasterii:2008; locatia de baza:H Rusetu"/>
  </r>
  <r>
    <x v="8209"/>
    <s v="8.23.11"/>
    <m/>
    <m/>
    <s v=" AVIAN (Ep 13/R)"/>
    <m/>
    <s v="BUZĂU"/>
    <s v="-"/>
    <s v="Tara: România; Judet: BUZĂU; -;   -; Nr: -;"/>
    <n v="2011"/>
    <n v="9400"/>
    <n v="10"/>
    <s v="in administrare"/>
    <s v="Hg 803/31.07.2012;OUG.1 din 04/01/2017;OUG.68 din 06/11/2019"/>
    <s v="mobil"/>
    <s v="Sex:A.M.P.;  anul nasterii:2008; locatia de baza:H Rusetu"/>
  </r>
  <r>
    <x v="8210"/>
    <s v="8.23.11"/>
    <m/>
    <m/>
    <s v=" FEDELES ( I 32/D )"/>
    <m/>
    <s v="MUREŞ"/>
    <s v="-"/>
    <s v="Tara: România; Judet: MUREŞ; -;   -; Nr: -;"/>
    <n v="2011"/>
    <n v="9400"/>
    <n v="26"/>
    <s v="in administrare"/>
    <s v="Hg 803/31.07.2012; HG 598/ 14-AUG-13:598/14-AUG-13;OUG.1 din 04/01/2017;OUG.68 din 06/11/2019"/>
    <s v="mobil"/>
    <s v="Subrasa= ;Anul naşterii= ;Sexul= ;Locaţia de bază= ;"/>
  </r>
  <r>
    <x v="8211"/>
    <s v="8.23.11"/>
    <m/>
    <m/>
    <s v=" MAGUREL ( I 38/D)"/>
    <m/>
    <s v="OLT"/>
    <s v="-"/>
    <s v="Tara: România; Judet: OLT; -;   -; Nr: -;"/>
    <n v="2011"/>
    <n v="9400"/>
    <n v="28"/>
    <s v="in administrare"/>
    <s v="Hg 803/31.07.2012; HG 598/ 14-AUG-13:598/14-AUG-13;OUG.1 din 04/01/2017;OUG.68 din 06/11/2019"/>
    <s v="mobil"/>
    <s v="Subrasa= ;Anul naşterii= ;Sexul= ;Locaţia de bază= ;"/>
  </r>
  <r>
    <x v="8212"/>
    <s v="8.23.12"/>
    <m/>
    <m/>
    <s v=" Gazal XVIII-5 ( G 18 / 5 R ) "/>
    <m/>
    <s v="SUCEAVA"/>
    <s v="-"/>
    <s v="Tara: România; Judet: SUCEAVA; -;   -; Nr: -;"/>
    <n v="2011"/>
    <n v="9400"/>
    <n v="33"/>
    <s v="in administrare"/>
    <s v="Hg 803/31.07.2012;OUG.1 din 04/01/2017;OUG.68 din 06/11/2019"/>
    <s v="mobil"/>
    <s v="Sex:I.M.;  anul nasterii:2007; locatia de baza:H Radauti"/>
  </r>
  <r>
    <x v="8213"/>
    <s v="8.04.01"/>
    <m/>
    <m/>
    <s v=" Padure"/>
    <s v="conform amenajamentelor silvice"/>
    <s v="IAŞI"/>
    <s v="-"/>
    <s v="Tara: România; Judet: IAŞI; -;   -; Nr: -;"/>
    <n v="2004"/>
    <n v="50323"/>
    <n v="22"/>
    <s v="in administrare"/>
    <s v="Hg 825/07.08.2012;OUG.1 din 04/01/2017;HG.354/18.05.2017;OUG.68 din 06/11/2019"/>
    <s v="imobil"/>
    <s v="Suprafeţe=11,1904 ha, mp;CF=70228,70231 ;Date cadastrale=167,166 ;"/>
  </r>
  <r>
    <x v="8214"/>
    <s v="8.04.01"/>
    <m/>
    <m/>
    <s v=" Padure"/>
    <s v="conform amenajamentelor silvice"/>
    <s v="IAŞI"/>
    <s v="-"/>
    <s v="Tara: România; Judet: IAŞI; -;   -; Nr: -;"/>
    <n v="2003"/>
    <n v="24668"/>
    <n v="22"/>
    <s v="in administrare"/>
    <s v="Hg 825/07.08.2012;OUG.1 din 04/01/2017;HG.354/18.05.2017;OUG.68 din 06/11/2019"/>
    <s v="imobil"/>
    <s v="Suprafeţe=9 ha, mp;CF=60452,60450 ;Date cadastrale=60452,179 ;"/>
  </r>
  <r>
    <x v="8215"/>
    <s v="8.04.01"/>
    <m/>
    <m/>
    <s v=" Padure"/>
    <s v="conform amenajamentelor silvice"/>
    <s v="VASLUI"/>
    <s v="-"/>
    <s v="Tara: România; Judet: VASLUI; -;   -; Nr: -;"/>
    <n v="2007"/>
    <n v="108034"/>
    <n v="37"/>
    <s v="in administrare"/>
    <s v="Hg 825/07.08.2012;OUG.1 din 04/01/2017;HG.354/18.05.2017;OUG.68 din 06/11/2019"/>
    <s v="imobil"/>
    <s v="Suprafeţe=15,0160 ha, mp;CF=70456 ;Date cadastrale=359 ;"/>
  </r>
  <r>
    <x v="8216"/>
    <s v="8.30.01"/>
    <m/>
    <m/>
    <s v="Corectare torenti din bazinul hidrografic Raul Mic Cugir, obiect II"/>
    <m/>
    <s v="ALBA"/>
    <s v="-"/>
    <s v="Tara: România; Judet: ALBA; -;   -; Nr: -;"/>
    <n v="2007"/>
    <n v="2162143"/>
    <n v="1"/>
    <s v="in administrare"/>
    <s v="HG 987/17.10.2012;OUG.1 din 04/01/2017;HG.354/18.05.2017;OUG.68 din 06/11/2019;HG.846/08.10.2020"/>
    <s v="imobil"/>
    <s v="Lungime albie corectată/consolidată=1,5 km;"/>
  </r>
  <r>
    <x v="8217"/>
    <s v="8.30.01"/>
    <m/>
    <m/>
    <s v="Corectare torenti Bosorogu"/>
    <m/>
    <s v="ALBA"/>
    <s v="-"/>
    <s v="Tara: România; Judet: ALBA; -;   -; Nr: -;"/>
    <n v="2010"/>
    <n v="1593339"/>
    <n v="1"/>
    <s v="in administrare"/>
    <s v="HG 987/17.10.2012;OUG.1 din 04/01/2017;HG.354/18.05.2017;OUG.68 din 06/11/2019;HG.846/08.10.2020"/>
    <s v="imobil"/>
    <s v="Lungime albie corectată/consolidată=1,9 km;"/>
  </r>
  <r>
    <x v="8218"/>
    <s v="8.30.01"/>
    <m/>
    <m/>
    <s v="CT Pecineagu Satic"/>
    <m/>
    <s v="ARGEŞ"/>
    <s v="-"/>
    <s v="Tara: România; Judet: ARGEŞ; -;   -; Nr: -;"/>
    <n v="2006"/>
    <n v="219577"/>
    <n v="3"/>
    <s v="in administrare"/>
    <s v="HG 987/2012; HG 478/ 24-IUN-15;HG.478/24-IUN-15;OUG.1 din 04/01/2017;HG.354/18.05.2017;OUG.68 din 06/11/2019;HG.846/08.10.2020"/>
    <s v="imobil"/>
    <s v="Lungime albie corectată/consolidată=2,12 km;"/>
  </r>
  <r>
    <x v="8219"/>
    <s v="8.30.01"/>
    <m/>
    <m/>
    <s v="CT Bratia"/>
    <m/>
    <s v="ARGEŞ"/>
    <s v="-"/>
    <s v="Tara: România; Judet: ARGEŞ; -;   -; Nr: -;"/>
    <n v="2009"/>
    <n v="2773084"/>
    <n v="3"/>
    <s v="in administrare"/>
    <s v="HG 987/2012; HG 478/ 24-IUN-15;HG.478/24-IUN-15;OUG.1 din 04/01/2017;HG.354/18.05.2017;OUG.68 din 06/11/2019;HG.846/08.10.2020"/>
    <s v="imobil"/>
    <s v="Lungime albie corectată/consolidată=4,03 km;"/>
  </r>
  <r>
    <x v="8220"/>
    <s v="8.30.01"/>
    <m/>
    <m/>
    <s v="Corectare torenti Valea Finisului, obiect I"/>
    <m/>
    <s v="BIHOR"/>
    <s v="-"/>
    <s v="Tara: România; Judet: BIHOR; -;   -; Nr: -;"/>
    <n v="2007"/>
    <n v="1624102"/>
    <n v="5"/>
    <s v="in administrare"/>
    <s v="HG 987/2012;OUG.1 din 04/01/2017;HG.354/18.05.2017;OUG.68 din 06/11/2019;HG.846/08.10.2020"/>
    <s v="imobil"/>
    <s v="Lungime albie corectată/consolidată=2,1 km;"/>
  </r>
  <r>
    <x v="8221"/>
    <s v="8.30.01"/>
    <m/>
    <m/>
    <s v="Corectare torenti Craiasa, obiect II"/>
    <m/>
    <s v="BIHOR"/>
    <s v="-"/>
    <s v="Tara: România; Judet: BIHOR; -;   -; Nr: -;"/>
    <n v="2008"/>
    <n v="1270663"/>
    <n v="5"/>
    <s v="in administrare"/>
    <s v="HG 987/2012;OUG.1 din 04/01/2017;HG.354/18.05.2017;OUG.68 din 06/11/2019;HG.846/08.10.2020"/>
    <s v="imobil"/>
    <s v="Lungime albie corectată/consolidată=1,45 km;"/>
  </r>
  <r>
    <x v="8222"/>
    <s v="8.30.01"/>
    <m/>
    <m/>
    <s v="Corectare torenti Recea de Sus"/>
    <m/>
    <s v="BRAŞOV"/>
    <s v="-"/>
    <s v="Tara: România; Judet: BRAŞOV; -;   -; Nr: -;"/>
    <n v="2006"/>
    <n v="99323"/>
    <n v="8"/>
    <s v="in administrare"/>
    <s v="HG 987/2012;OUG.1 din 04/01/2017;HG.354/18.05.2017;OUG.68 din 06/11/2019;HG.846/08.10.2020"/>
    <s v="imobil"/>
    <s v="Lungime albie corectată/consolidată=0,1 km;"/>
  </r>
  <r>
    <x v="8223"/>
    <s v="8.30.01"/>
    <m/>
    <m/>
    <s v="Corectare torenti din Bazinul hidrografic Lapusnicul Mare"/>
    <m/>
    <s v="HUNEDOARA"/>
    <s v="-"/>
    <s v="Tara: România; Judet: HUNEDOARA; -;   -; Nr: -;"/>
    <n v="2004"/>
    <n v="786150"/>
    <n v="20"/>
    <s v="in administrare"/>
    <s v="HG 987/2012;OUG.1 din 04/01/2017;HG.354/18.05.2017;OUG.68 din 06/11/2019;HG.846/08.10.2020"/>
    <s v="imobil"/>
    <s v="Lungime albie corectată/consolidată=3,6 km;"/>
  </r>
  <r>
    <x v="8224"/>
    <s v="8.30.01"/>
    <m/>
    <m/>
    <s v="Corectare torenti Bazinul hidrografic Salard"/>
    <m/>
    <s v="MUREŞ"/>
    <s v="-"/>
    <s v="Tara: România; Judet: MUREŞ; -;   -; Nr: -;"/>
    <n v="2006"/>
    <n v="3157982"/>
    <n v="26"/>
    <s v="in administrare"/>
    <s v="HG 987/2012;OUG.1 din 04/01/2017;HG.354/18.05.2017;OUG.68 din 06/11/2019;HG.846/08.10.2020"/>
    <s v="imobil"/>
    <s v="Lungime albie corectată/consolidată=3,745 km;"/>
  </r>
  <r>
    <x v="8225"/>
    <s v="8.30.01"/>
    <m/>
    <m/>
    <s v="Corectare torenti  Bazinul hidrografic Gudea Mica, Lunca Bradului"/>
    <m/>
    <s v="MUREŞ"/>
    <s v="-"/>
    <s v="Tara: România; Judet: MUREŞ; -;   -; Nr: -;"/>
    <n v="2009"/>
    <n v="2937875"/>
    <n v="26"/>
    <s v="in administrare"/>
    <s v="HG 987/2012;OUG.1 din 04/01/2017;HG.354/18.05.2017;OUG.68 din 06/11/2019;HG.846/08.10.2020"/>
    <s v="imobil"/>
    <s v="Lungime albie corectată/consolidată=4,1 km;"/>
  </r>
  <r>
    <x v="8226"/>
    <s v="8.30.01"/>
    <m/>
    <m/>
    <s v="Corectare torenti  Bazinul hidrografic Valea Hotarului"/>
    <m/>
    <s v="MUREŞ"/>
    <s v="-"/>
    <s v="Tara: România; Judet: MUREŞ; -;   -; Nr: -;"/>
    <n v="2010"/>
    <n v="1624462"/>
    <n v="26"/>
    <s v="in administrare"/>
    <s v="HG 987/2012;OUG.1 din 04/01/2017;HG.354/18.05.2017;OUG.68 din 06/11/2019;HG.846/08.10.2020"/>
    <s v="imobil"/>
    <s v="Lungime albie corectată/consolidată=2 km;"/>
  </r>
  <r>
    <x v="8227"/>
    <s v="8.30.01"/>
    <m/>
    <m/>
    <s v="CT Voila-Telega"/>
    <m/>
    <s v="PRAHOVA"/>
    <s v="-"/>
    <s v="Tara: România; Judet: PRAHOVA; -;   -; Nr: -;"/>
    <n v="2007"/>
    <n v="2164708"/>
    <n v="29"/>
    <s v="in administrare"/>
    <s v="HG 987/2012; HG 478/ 24-IUN-15;HG.478/24-IUN-15;OUG.1 din 04/01/2017;HG.354/18.05.2017;OUG.68 din 06/11/2019;HG.846/08.10.2020"/>
    <s v="imobil"/>
    <s v="Lungime albie corectată/consolidată=1,48 km;"/>
  </r>
  <r>
    <x v="8228"/>
    <s v="8.30.01"/>
    <m/>
    <m/>
    <s v="Corectare torenti Luncani"/>
    <m/>
    <s v="TIMIŞ"/>
    <s v="-"/>
    <s v="Tara: România; Judet: TIMIŞ; -;   -; Nr: -;"/>
    <n v="2006"/>
    <n v="3159332"/>
    <n v="35"/>
    <s v="in administrare"/>
    <s v="_x000a_HG 987/2012_x000a_;OUG.1 din 04/01/2017;HG.354/18.05.2017;OUG.68 din 06/11/2019;HG.846/08.10.2020"/>
    <s v="imobil"/>
    <s v="Lungime albie corectată/consolidată=2,4 km;"/>
  </r>
  <r>
    <x v="8229"/>
    <s v="8.30.01"/>
    <m/>
    <m/>
    <s v="Corectare torenti Ramnicelu-Jitia"/>
    <s v="conform amenajamentului silvic"/>
    <s v="VRANCEA"/>
    <s v="-"/>
    <s v="Tara: România; Judet: VRANCEA; -;   -; Nr: -;"/>
    <n v="2012"/>
    <n v="2655852"/>
    <n v="39"/>
    <s v="in administrare"/>
    <s v="HG 783/09-OCT-13;OUG.1 din 04/01/2017;HG.354/18.05.2017;OUG.68 din 06/11/2019;HG.846/08.10.2020"/>
    <s v="imobil"/>
    <s v="Lungime albie corectată/consolidată=4,93 km;"/>
  </r>
  <r>
    <x v="8230"/>
    <s v="8.04.01"/>
    <m/>
    <m/>
    <s v="Teren destinat impaduririi"/>
    <s v="conform amenajamentelor silvice"/>
    <s v="ARGEŞ"/>
    <s v="Negraşi"/>
    <s v="Tara: România; Judet: ARGEŞ;Com Negraşi;   -; Nr: -;"/>
    <n v="2004"/>
    <n v="2719"/>
    <n v="3"/>
    <s v="in administrare"/>
    <s v="HG 460/10-IUL-13;OUG.1 din 04/01/2017;HG.354/18.05.2017;OUG.68 din 06/11/2019"/>
    <s v="imobil"/>
    <s v="Suprafeţe=20974 mp;CF=80089 ;Date cadastrale=83 ;"/>
  </r>
  <r>
    <x v="8231"/>
    <s v="8.04.01"/>
    <m/>
    <m/>
    <s v="Teren destinat impaduririi"/>
    <s v="conform amenajamentului silvic"/>
    <s v="ARGEŞ"/>
    <s v="Negraşi"/>
    <s v="Tara: România; Judet: ARGEŞ;Com Negraşi;   -; Nr: -;"/>
    <n v="2004"/>
    <n v="5185"/>
    <n v="3"/>
    <s v="in administrare"/>
    <s v="HG 460/10-IUL-13;OUG.1 din 04/01/2017;HG.354/18.05.2017;OUG.68 din 06/11/2019"/>
    <s v="imobil"/>
    <s v="Suprafeţe=40000 mp;CF=80089 ;Date cadastrale=83 ;"/>
  </r>
  <r>
    <x v="8232"/>
    <s v="8.04.01"/>
    <m/>
    <m/>
    <s v="Padure"/>
    <s v="conform amenajamentului silvic"/>
    <s v="ARGEŞ"/>
    <s v="Albota"/>
    <s v="Tara: România; Judet: ARGEŞ;Com Albota;   -; Nr: -;"/>
    <n v="2004"/>
    <n v="7452"/>
    <n v="3"/>
    <s v="in administrare"/>
    <s v="HG 460/10-IUL-13;OUG.1 din 04/01/2017;HG.354/18.05.2017;OUG.68 din 06/11/2019"/>
    <s v="imobil"/>
    <s v="Suprafeţe=15000 mp;CF=80683 ;Date cadastrale=479 ;"/>
  </r>
  <r>
    <x v="8233"/>
    <s v="8.04.01"/>
    <m/>
    <m/>
    <s v="Padure"/>
    <s v="conform amenajamentului silvic"/>
    <s v="ARGEŞ"/>
    <s v="Leordeni"/>
    <s v="Tara: România; Judet: ARGEŞ;Com Leordeni;   -; Nr: -;"/>
    <n v="2003"/>
    <n v="27062"/>
    <n v="3"/>
    <s v="in administrare"/>
    <s v="HG 460/10-IUL-13;OUG.1 din 04/01/2017;HG.354/18.05.2017;OUG.68 din 06/11/2019"/>
    <s v="imobil"/>
    <s v="Suprafeţe=20000 mp;CF=80743 ;Date cadastrale=457 ;"/>
  </r>
  <r>
    <x v="8234"/>
    <s v="8.04.01"/>
    <m/>
    <m/>
    <s v="Padure"/>
    <s v="conform amenajamentului silvic"/>
    <s v="ARGEŞ"/>
    <s v="Popeşti"/>
    <s v="Tara: România; Judet: ARGEŞ;Com Popeşti;   -; Nr: -;"/>
    <n v="2004"/>
    <n v="10374"/>
    <n v="3"/>
    <s v="in administrare"/>
    <s v="HG 460/10-IUL-13;OUG.1 din 04/01/2017;HG.354/18.05.2017;OUG.68 din 06/11/2019"/>
    <s v="imobil"/>
    <s v="Suprafeţe=20987 mp;CF=80083 ;Date cadastrale=147 ;"/>
  </r>
  <r>
    <x v="8235"/>
    <s v="8.04.01"/>
    <m/>
    <m/>
    <s v="Padure"/>
    <s v="conform amenajamentului silvic"/>
    <s v="ARGEŞ"/>
    <s v="Cotmeana"/>
    <s v="Tara: România; Judet: ARGEŞ;Com Cotmeana;   -; Nr: -;"/>
    <n v="2003"/>
    <n v="32156"/>
    <n v="3"/>
    <s v="in administrare"/>
    <s v="HG 460/10-IUL-13;OUG.1 din 04/01/2017;HG.354/18.05.2017;OUG.68 din 06/11/2019"/>
    <s v="imobil"/>
    <s v="Suprafeţe=27500 mp;CF=80390 ;Date cadastrale=80390 ;"/>
  </r>
  <r>
    <x v="8236"/>
    <s v="8.04.01"/>
    <m/>
    <m/>
    <s v="Padure"/>
    <s v="conform amenajamentului silvic"/>
    <s v="BACĂU"/>
    <s v="Balcani"/>
    <s v="Tara: România; Judet: BACĂU;Com Balcani;   -; Nr: -;"/>
    <n v="2003"/>
    <n v="15419"/>
    <n v="4"/>
    <s v="in administrare"/>
    <s v="HG 460/10-IUL-13;OUG.1 din 04/01/2017;HG.354/18.05.2017;OUG.68 din 06/11/2019"/>
    <s v="imobil"/>
    <s v="Suprafeţe=41901 mp;CF=60239 ;Date cadastrale=60239 ;"/>
  </r>
  <r>
    <x v="8237"/>
    <s v="8.04.01"/>
    <m/>
    <m/>
    <s v="Padure"/>
    <s v="conform amenajamentului silvic"/>
    <s v="BACĂU"/>
    <s v="Poduri"/>
    <s v="Tara: România; Judet: BACĂU;Com Poduri;   -; Nr: -;"/>
    <n v="2004"/>
    <n v="47666"/>
    <n v="4"/>
    <s v="in administrare"/>
    <s v="HG 460/10-IUL-13;OUG.1 din 04/01/2017;HG.354/18.05.2017;OUG.68 din 06/11/2019"/>
    <s v="imobil"/>
    <s v="Suprafeţe=57000 mp;CF=60413, 60342, 60340 ;Date cadastrale=60413, 699, 697 ;"/>
  </r>
  <r>
    <x v="8238"/>
    <s v="8.04.01"/>
    <m/>
    <m/>
    <s v="Padure"/>
    <s v="conform amenajamentului sivic"/>
    <s v="DÂMBOVIŢA"/>
    <s v="Bezdead"/>
    <s v="Tara: România; Judet: DÂMBOVIŢA;Com Bezdead;   -; Nr: -;"/>
    <n v="2004"/>
    <n v="9708"/>
    <n v="15"/>
    <s v="in administrare"/>
    <s v="HG 460/10-IUL-13;OUG.1 din 04/01/2017;HG.354/18.05.2017;OUG.68 din 06/11/2019"/>
    <s v="imobil"/>
    <s v="Suprafeţe=5600 mp;CF=70361 ;Date cadastrale=684 ;"/>
  </r>
  <r>
    <x v="8239"/>
    <s v="8.04.01"/>
    <m/>
    <m/>
    <s v="Padure"/>
    <s v="conform amenajamentului silvic"/>
    <s v="DÂMBOVIŢA"/>
    <s v="Voineşti"/>
    <s v="Tara: România; Judet: DÂMBOVIŢA;Com Voineşti;   -; Nr: -;"/>
    <n v="2004"/>
    <n v="67029"/>
    <n v="15"/>
    <s v="in administrare"/>
    <s v="HG 460/10-IUL-13;OUG.1 din 04/01/2017;HG.354/18.05.2017;OUG.68 din 06/11/2019"/>
    <s v="imobil"/>
    <s v="Suprafeţe=90000 mp;CF=70798 ;Date cadastrale=1516 ;"/>
  </r>
  <r>
    <x v="8240"/>
    <s v="8.04.01"/>
    <m/>
    <m/>
    <s v="Padure"/>
    <s v="conform amenajamentului silvic"/>
    <s v="DÂMBOVIŢA"/>
    <s v="Voineşti"/>
    <s v="Tara: România; Judet: DÂMBOVIŢA;Com Voineşti;   -; Nr: -;"/>
    <n v="2004"/>
    <n v="46944"/>
    <n v="15"/>
    <s v="in administrare"/>
    <s v="HG 460/10-IUL-13;OUG.1 din 04/01/2017;HG.354/18.05.2017;OUG.68 din 06/11/2019"/>
    <s v="imobil"/>
    <s v="Suprafeţe=70017 mp;CF=70799, 70796 ;Date cadastrale=1683, 1684 ;"/>
  </r>
  <r>
    <x v="8241"/>
    <s v="8.04.01"/>
    <m/>
    <m/>
    <s v="Padure"/>
    <s v="conform amenajamentului silvic"/>
    <s v="DÂMBOVIŢA"/>
    <s v="Cobia"/>
    <s v="Tara: România; Judet: DÂMBOVIŢA;Com Cobia;   -; Nr: -;"/>
    <n v="2004"/>
    <n v="28544"/>
    <n v="15"/>
    <s v="in administrare"/>
    <s v="HG 460/10-IUL-13;OUG.1 din 04/01/2017;HG.354/18.05.2017;OUG.68 din 06/11/2019"/>
    <s v="imobil"/>
    <s v="Suprafeţe=142023 mp;CF=70132, 70130, 70131 ;Date cadastrale=226, 238, 239 ;"/>
  </r>
  <r>
    <x v="8242"/>
    <s v="8.04.01"/>
    <m/>
    <m/>
    <s v="Padure"/>
    <s v="conform amenajamentului silvic"/>
    <s v="GORJ"/>
    <s v="Săuleşti"/>
    <s v="Tara: România; Judet: GORJ;Com Săuleşti;   -; Nr: -;"/>
    <n v="2004"/>
    <n v="78137"/>
    <n v="18"/>
    <s v="in administrare"/>
    <s v="HG 460/10-IUL-13;OUG.1 din 04/01/2017;HG.354/18.05.2017;OUG.68 din 06/11/2019"/>
    <s v="imobil"/>
    <s v="Suprafeţe=91700 mp;CF=35299 ;Date cadastrale=210 ;"/>
  </r>
  <r>
    <x v="8243"/>
    <s v="8.04.01"/>
    <m/>
    <m/>
    <s v="Padure"/>
    <s v="conform amenajamentului silvic"/>
    <s v="GORJ"/>
    <s v="Jupâneşti"/>
    <s v="Tara: România; Judet: GORJ;Com Jupâneşti;   -; Nr: -;"/>
    <n v="2004"/>
    <n v="29823"/>
    <n v="18"/>
    <s v="in administrare"/>
    <s v="HG 460/10-IUL-13;OUG.1 din 04/01/2017;HG.354/18.05.2017;OUG.68 din 06/11/2019"/>
    <s v="imobil"/>
    <s v="Suprafeţe=35000 mp;CF=35219 ;Date cadastrale=148 ;"/>
  </r>
  <r>
    <x v="8244"/>
    <s v="8.04.01"/>
    <m/>
    <m/>
    <s v="Padure"/>
    <s v="conform amenajamentului silvic"/>
    <s v="GORJ"/>
    <s v="Câlnic"/>
    <s v="Tara: România; Judet: GORJ;Com Câlnic;   -; Nr: -;"/>
    <n v="2004"/>
    <n v="19683"/>
    <n v="18"/>
    <s v="in administrare"/>
    <s v="HG 460/10-IUL-13;OUG.1 din 04/01/2017;HG.354/18.05.2017;OUG.68 din 06/11/2019"/>
    <s v="imobil"/>
    <s v="Suprafeţe=23101 mp;CF=35757 ;Date cadastrale=718 ;"/>
  </r>
  <r>
    <x v="8245"/>
    <s v="8.04.01"/>
    <m/>
    <m/>
    <s v="Padure"/>
    <s v="conform amenajamentului silvic"/>
    <s v="GORJ"/>
    <s v="Câlnic"/>
    <s v="Tara: România; Judet: GORJ;Com Câlnic;   -; Nr: -;"/>
    <n v="2004"/>
    <n v="8351"/>
    <n v="18"/>
    <s v="in administrare"/>
    <s v="HG 460/10-IUL-13;OUG.1 din 04/01/2017;HG.354/18.05.2017;OUG.68 din 06/11/2019"/>
    <s v="imobil"/>
    <s v="Suprafeţe=9800 mp;CF=177 ;Date cadastrale=789 ;"/>
  </r>
  <r>
    <x v="8246"/>
    <s v="8.23.11"/>
    <m/>
    <m/>
    <s v="Avista (Sg 12/R)"/>
    <m/>
    <s v="BUZĂU"/>
    <s v="Ruşeţu"/>
    <s v="Tara: România; Judet: BUZĂU;Com Ruşeţu;   -; Nr: -;"/>
    <n v="2012"/>
    <n v="8900"/>
    <n v="10"/>
    <s v="in administrare"/>
    <s v="HG 598/14-AUG-13;OUG.1 din 04/01/2017;OUG.68 din 06/11/2019"/>
    <s v="mobil"/>
    <s v=" Subrasa= ;Anul naşterii=2009 ;Sexul=iapa mama ;Locaţia de bază=H Rusetu ;"/>
  </r>
  <r>
    <x v="8247"/>
    <s v="8.23.11"/>
    <m/>
    <m/>
    <s v="Econom (Ag 2/R)"/>
    <m/>
    <s v="BUZĂU"/>
    <s v="Ruşeţu"/>
    <s v="Tara: România; Judet: BUZĂU;Com Ruşeţu;   -; Nr: -;"/>
    <n v="2012"/>
    <n v="9400"/>
    <n v="10"/>
    <s v="in administrare"/>
    <s v="HG 598/14-AUG-13;OUG.1 din 04/01/2017;OUG.68 din 06/11/2019"/>
    <s v="mobil"/>
    <s v=" Subrasa= ;Anul naşterii=2009 ;Sexul=armasar monta publica ;Locaţia de bază=H Rusetu ;"/>
  </r>
  <r>
    <x v="8248"/>
    <s v="8.23.11"/>
    <m/>
    <m/>
    <s v="Farmec (I 38/R)"/>
    <m/>
    <s v="GALAŢI"/>
    <s v="Tuluceşti"/>
    <s v="Tara: România; Judet: GALAŢI;Com Tuluceşti;   -; Nr: -;"/>
    <n v="2012"/>
    <n v="9400"/>
    <n v="17"/>
    <s v="in administrare"/>
    <s v="HG 598/14-AUG-13;OUG.1 din 04/01/2017;HG.118/27.02.2019;OUG.68 din 06/11/2019"/>
    <s v="mobil"/>
    <s v="Anul naşterii=2009 ;Sexul=armasar monta publica ;Dangale=I 38/R ;Microcip= 642019820256317 ;Locaţia de bază=H.Tulucesti ;"/>
  </r>
  <r>
    <x v="8249"/>
    <s v="8.23.13"/>
    <m/>
    <m/>
    <s v="Amica II (D/K 103)"/>
    <m/>
    <s v="CĂLĂRAŞI"/>
    <s v="Dor Mărunt"/>
    <s v="Tara: România; Judet: CĂLĂRAŞI;Com Dor Mărunt;   -; Nr: -;"/>
    <n v="2012"/>
    <n v="9400"/>
    <n v="51"/>
    <s v="in administrare"/>
    <s v="HG 598/14-AUG-13;OUG.1 din 04/01/2017;OUG.68 din 06/11/2019"/>
    <s v="mobil"/>
    <s v=" Subrasa= ;Anul naşterii=2007 ;Sexul=iapa mama ;Locaţia de bază=H Dor Marunt ;"/>
  </r>
  <r>
    <x v="8250"/>
    <s v="8.23.13"/>
    <m/>
    <m/>
    <s v="Victoria (D/FG 13)"/>
    <m/>
    <s v="CĂLĂRAŞI"/>
    <s v="Dor Mărunt"/>
    <s v="Tara: România; Judet: CĂLĂRAŞI;Com Dor Mărunt;   -; Nr: -;"/>
    <n v="2012"/>
    <n v="9400"/>
    <n v="51"/>
    <s v="in administrare"/>
    <s v="HG 598/14-AUG-13;OUG.1 din 04/01/2017;OUG.68 din 06/11/2019"/>
    <s v="mobil"/>
    <s v=" Subrasa= ;Anul naşterii=2009 ;Sexul=iapa mama ;Locaţia de bază=H Dor Marunt ;"/>
  </r>
  <r>
    <x v="8251"/>
    <s v="8.23.03"/>
    <m/>
    <m/>
    <s v="Zorica (Jv/29 J)"/>
    <m/>
    <s v="CĂLĂRAŞI"/>
    <s v="Perişoru"/>
    <s v="Tara: România; Judet: CĂLĂRAŞI;Com Perişoru;   -; Nr: -;"/>
    <n v="2012"/>
    <n v="9400"/>
    <n v="51"/>
    <s v="in administrare"/>
    <s v="HG 598/14-AUG-13;OUG.1 din 04/01/2017;OUG.68 din 06/11/2019"/>
    <s v="mobil"/>
    <s v=" Subrasa= ;Anul naşterii=2009 ;Sexul=iapa mama ;Locaţia de bază=H Jegalia ;"/>
  </r>
  <r>
    <x v="8252"/>
    <s v="8.23.06"/>
    <m/>
    <m/>
    <s v="Ousor X-46 (O 10/46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8253"/>
    <s v="8.23.06"/>
    <m/>
    <m/>
    <s v="Goral XX-11 (G 20/11 L)"/>
    <m/>
    <s v="SUCEAVA"/>
    <s v="Moldova-Suliţa"/>
    <s v="Tara: România; Judet: SUCEAVA;Com Moldova-Suliţa;   -; Nr: -;"/>
    <n v="2012"/>
    <n v="9400"/>
    <n v="33"/>
    <s v="in administrare"/>
    <s v="HG 598/14-AUG-13;OUG.1 din 04/01/2017;OUG.68 din 06/11/2019"/>
    <s v="mobil"/>
    <s v=" Subrasa= ;Anul naşterii=2009 ;Sexul=iapa mama ;Locaţia de bază=H Lucina ;"/>
  </r>
  <r>
    <x v="8254"/>
    <s v="8.23.06"/>
    <m/>
    <m/>
    <s v="Goral XXI-3 (G 21/3L)"/>
    <m/>
    <s v="SUCEAVA"/>
    <s v="Moldova-Suliţa"/>
    <s v="Tara: România; Judet: SUCEAVA;Com Moldova-Suliţa;   -; Nr: -;"/>
    <n v="2012"/>
    <n v="8000"/>
    <n v="33"/>
    <s v="in administrare"/>
    <s v="HG 598/14-AUG-13;OUG.1 din 04/01/2017;OUG.68 din 06/11/2019"/>
    <s v="mobil"/>
    <s v=" Subrasa= ;Anul naşterii=2009 ;Sexul=iapa mama ;Locaţia de bază=H. Lucina ;"/>
  </r>
  <r>
    <x v="8255"/>
    <s v="8.23.06"/>
    <m/>
    <m/>
    <s v="Goral XXI-1 (G 21/1L)"/>
    <m/>
    <s v="SUCEAVA"/>
    <s v="Moldova-Suliţa"/>
    <s v="Tara: România; Judet: SUCEAVA;Com Moldova-Suliţa;   -; Nr: -;"/>
    <n v="2012"/>
    <n v="9400"/>
    <n v="33"/>
    <s v="in administrare"/>
    <s v="HG 598/14-AUG-13;OUG.1 din 04/01/2017;OUG.68 din 06/11/2019"/>
    <s v="mobil"/>
    <s v=" Subrasa= ;Anul naşterii=2009 ;Sexul=iapa mama ;Locaţia de bază=H. Lucina ;"/>
  </r>
  <r>
    <x v="8256"/>
    <s v="8.23.04"/>
    <m/>
    <m/>
    <s v="Furioso LXIX - 2 (F 69/2 S)"/>
    <m/>
    <s v="OLT"/>
    <s v="Slatina"/>
    <s v="Tara: România; Judet: OLT;MRJ Slatina; Str  Recea; Nr: 24;"/>
    <n v="2012"/>
    <n v="10300"/>
    <n v="28"/>
    <s v="in administrare"/>
    <s v="HG 598/14-AUG-13;OUG.1 din 04/01/2017;OUG.68 din 06/11/2019"/>
    <s v="mobil"/>
    <s v=" Subrasa= ;Anul naşterii=2009 ;Sexul=iapa mama ;Locaţia de bază=H. Slatina ;"/>
  </r>
  <r>
    <x v="8257"/>
    <s v="8.23.10"/>
    <m/>
    <m/>
    <s v="Parang (27 C/Tz)"/>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8258"/>
    <s v="8.23.10"/>
    <m/>
    <m/>
    <s v="Poznas ( 13 C/Va)"/>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8259"/>
    <s v="8.23.10"/>
    <m/>
    <m/>
    <s v="Victor ( 19 C/O)"/>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8260"/>
    <s v="8.23.05"/>
    <m/>
    <m/>
    <s v="Gidran XLII-40 (G 42/40 T)"/>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8261"/>
    <s v="8.23.07"/>
    <m/>
    <m/>
    <s v="Maestoso XLIX-33 (M 49/33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8262"/>
    <s v="8.23.07"/>
    <m/>
    <m/>
    <s v="Siglavy Capriola XXIII-5 (SC 23/5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8263"/>
    <s v="8.23.07"/>
    <m/>
    <m/>
    <s v="Neapoletino XXXII-17 (N 32/17 F)"/>
    <m/>
    <s v="BRAŞOV"/>
    <s v="Voila"/>
    <s v="Tara: România; Judet: BRAŞOV;Com Voila;   -; Nr: -; Sat Sambata de Jos"/>
    <n v="2012"/>
    <n v="10000"/>
    <n v="8"/>
    <s v="in administrare"/>
    <s v="HG 598/14-AUG-13;OUG.1 din 04/01/2017;OUG.68 din 06/11/2019"/>
    <s v="mobil"/>
    <s v=" Subrasa= ;Anul naşterii=2008 ;Sexul=armasar monta publica ;Locaţia de bază=H Sambata de Jos ;"/>
  </r>
  <r>
    <x v="8264"/>
    <s v="8.23.07"/>
    <m/>
    <m/>
    <s v="Siglavy Capriola XXII-34 (SC 22/3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8265"/>
    <s v="8.23.07"/>
    <m/>
    <m/>
    <s v="Conversano XXXV-14 (C 35/14 F)"/>
    <m/>
    <s v="BRAŞOV"/>
    <s v="Voila"/>
    <s v="Tara: România; Judet: BRAŞOV;Com Voila;   -; Nr: -; Sat Sambata de Jos"/>
    <n v="2012"/>
    <n v="10300"/>
    <n v="8"/>
    <s v="in administrare"/>
    <s v="HG 598/14-AUG-13;OUG.1 din 04/01/2017;OUG.68 din 06/11/2019"/>
    <s v="mobil"/>
    <s v=" Subrasa= ;Anul naşterii=2009 ;Sexul=iapa mama ;Locaţia de bază=H Sambata de Jos ;"/>
  </r>
  <r>
    <x v="8266"/>
    <s v="8.23.11"/>
    <m/>
    <m/>
    <s v="Edip (NU 10-HB)/642019820440760"/>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8267"/>
    <s v="8.23.11"/>
    <m/>
    <m/>
    <s v="Edvina (P 1-HB)/642019820322263"/>
    <m/>
    <s v="BISTRIŢA-NĂSĂUD"/>
    <s v="Beclean"/>
    <s v="Tara: România; Judet: BISTRIŢA-NĂSĂUD;Orş Beclean;   -; Nr: 45; Str. Bistritei"/>
    <n v="2013"/>
    <n v="8900"/>
    <n v="6"/>
    <s v="in administrare"/>
    <s v="HG 240/02-APR-14;OUG.1 din 04/01/2017;OUG.68 din 06/11/2019"/>
    <s v="mobil"/>
    <s v=" Subrasa= ;Anul naşterii=2010 ;Sexul=iapa mama ;Locaţia de bază=H. Beclean ;"/>
  </r>
  <r>
    <x v="8268"/>
    <s v="8.23.10"/>
    <m/>
    <m/>
    <s v="Astru (17 C-Va)/64201982105460"/>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8269"/>
    <s v="8.23.10"/>
    <m/>
    <m/>
    <s v="Devita (19 C-Va)/642019820105499"/>
    <m/>
    <s v="BUZĂU"/>
    <s v="Cislău"/>
    <s v="Tara: România; Judet: BUZĂU;Com Cislău;   -; Nr: 2; Aleea Armatei"/>
    <n v="2013"/>
    <n v="9400"/>
    <n v="10"/>
    <s v="in administrare"/>
    <s v="HG 240/02-APR-14;OUG.1 din 04/01/2017;OUG.68 din 06/11/2019"/>
    <s v="mobil"/>
    <s v=" Subrasa= ;Anul naşterii=2010 ;Sexul=iapa mama ;Locaţia de bază=H. Cislau ;"/>
  </r>
  <r>
    <x v="8270"/>
    <s v="8.23.11"/>
    <m/>
    <m/>
    <s v="Francesca (I 45-R)/642019820058512"/>
    <m/>
    <s v="BUZĂU"/>
    <s v="Ruşeţu"/>
    <s v="Tara: România; Judet: BUZĂU;Com Ruşeţu;   -; Nr: -;"/>
    <n v="2013"/>
    <n v="8900"/>
    <n v="10"/>
    <s v="in administrare"/>
    <s v="HG 240/02-APR-14;OUG.1 din 04/01/2017;OUG.68 din 06/11/2019"/>
    <s v="mobil"/>
    <s v=" Subrasa= ;Anul naşterii=2010 ;Sexul=iapa mama ;Locaţia de bază=H. Rusetu ;"/>
  </r>
  <r>
    <x v="8271"/>
    <s v="8.23.02"/>
    <m/>
    <m/>
    <s v="Gaman II-9 (G 2-9 L)/98000003685275"/>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8272"/>
    <s v="8.23.02"/>
    <m/>
    <m/>
    <s v="Gaman II-10 (G 2-10 L)/98000003288713"/>
    <m/>
    <s v="SUCEAVA"/>
    <s v="Moldova-Suliţa"/>
    <s v="Tara: România; Judet: SUCEAVA;Com Moldova-Suliţa;   -; Nr: -;"/>
    <n v="2013"/>
    <n v="8900"/>
    <n v="33"/>
    <s v="in administrare"/>
    <s v="HG 240/02-APR-14;OUG.1 din 04/01/2017;OUG.68 din 06/11/2019"/>
    <s v="mobil"/>
    <s v=" Subrasa= ;Anul naşterii=2010 ;Sexul=iapa mama ;Locaţia de bază=H. Lucina ;"/>
  </r>
  <r>
    <x v="8273"/>
    <s v="8.23.12"/>
    <m/>
    <m/>
    <s v="Syglavy Bagdady XVII-27 (SB 17-27 R)/642019820349666"/>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8274"/>
    <s v="8.23.04"/>
    <m/>
    <m/>
    <s v="Furioso LXV-46 (F 65-46S)/642019820448512"/>
    <m/>
    <s v="OLT"/>
    <s v="Slatina"/>
    <s v="Tara: România; Judet: OLT;MRJ Slatina; Str  Recea; Nr: 24;"/>
    <n v="2013"/>
    <n v="10000"/>
    <n v="28"/>
    <s v="in administrare"/>
    <s v="HG 240/02-APR-14;OUG.1 din 04/01/2017;OUG.68 din 06/11/2019"/>
    <s v="mobil"/>
    <s v=" Subrasa= ;Anul naşterii=2009 ;Sexul=armasar monta publica ;Locaţia de bază=H. Slatina ;"/>
  </r>
  <r>
    <x v="8275"/>
    <s v="8.04.01"/>
    <m/>
    <m/>
    <s v="padure"/>
    <m/>
    <s v="OLT"/>
    <s v="Găneasa"/>
    <s v="Tara: România; Judet: OLT;Com Găneasa;   -; Nr: -;"/>
    <n v="2006"/>
    <n v="9089"/>
    <n v="28"/>
    <s v="in administrare"/>
    <s v="HG 323/23-APR-14;OUG.1 din 04/01/2017;HG.354/18.05.2017;OUG.68 din 06/11/2019"/>
    <s v="imobil"/>
    <s v="Suprafeţe=30001 mp;CF=50335 ;Date cadastrale=1092 ;"/>
  </r>
  <r>
    <x v="8276"/>
    <s v="8.04.01"/>
    <m/>
    <m/>
    <s v="padure"/>
    <m/>
    <s v="SĂLAJ"/>
    <s v="Lupoaia"/>
    <s v="Tara: România; Judet: SĂLAJ;Sat Lupoaia;   -; Nr: -;"/>
    <n v="2003"/>
    <n v="28919"/>
    <n v="31"/>
    <s v="in administrare"/>
    <s v="HG 323/23-APR-14;OUG.1 din 04/01/2017;HG.354/18.05.2017;OUG.68 din 06/11/2019"/>
    <s v="imobil"/>
    <s v="Suprafeţe=93800 mp;CF=445 ;Date cadastrale=154/2,155,157,158,159/2,160 ;"/>
  </r>
  <r>
    <x v="8277"/>
    <s v="8.23.07"/>
    <m/>
    <m/>
    <s v="Neapolitano XXXII-26(N 32-26 F)642019820570240"/>
    <m/>
    <s v="BRAŞOV"/>
    <s v="Voila"/>
    <s v="Tara: România; Judet: BRAŞOV;Com Voila;   -; Nr: -; 1 Decembrie, Sambata de Jos"/>
    <n v="2013"/>
    <n v="10800"/>
    <n v="8"/>
    <s v="in administrare"/>
    <s v="HG 1098/10-DEC-14;OUG.1 din 04/01/2017;OUG.68 din 06/11/2019"/>
    <s v="mobil"/>
    <s v=" Subrasa= ;Anul naşterii=2010 ;Sexul=armasar monta publica ;Locaţia de bază=H Sambata de Jos ;"/>
  </r>
  <r>
    <x v="8278"/>
    <s v="8.23.03"/>
    <m/>
    <m/>
    <s v="Aurelia ( Rs - 4J) / 642019820056978_x000a_"/>
    <m/>
    <s v="CĂLĂRAŞI"/>
    <s v="Perişoru"/>
    <s v="Tara: România; Judet: CĂLĂRAŞI;Com Perişoru;   -; Nr: -;"/>
    <n v="2013"/>
    <n v="9400"/>
    <n v="51"/>
    <s v="in administrare"/>
    <s v="HG 1098/10-DEC-14;OUG.1 din 04/01/2017;OUG.68 din 06/11/2019"/>
    <s v="mobil"/>
    <s v=" Subrasa= ;Anul naşterii=2010 ;Sexul=iapa mama ;Locaţia de bază=H Jegalia ;"/>
  </r>
  <r>
    <x v="8279"/>
    <s v="8.23.06"/>
    <m/>
    <m/>
    <s v="Goral XXI - 9 ( G 21-9L) / 986000003685789_x000a_"/>
    <m/>
    <s v="SUCEAVA"/>
    <s v="Moldova-Suliţa"/>
    <s v="Tara: România; Judet: SUCEAVA;Com Moldova-Suliţa;   -; Nr: -;"/>
    <n v="2013"/>
    <n v="8000"/>
    <n v="33"/>
    <s v="in administrare"/>
    <s v="HG 1098/10-DEC-14;OUG.1 din 04/01/2017;OUG.68 din 06/11/2019"/>
    <s v="mobil"/>
    <s v=" Subrasa= ;Anul naşterii=2010 ;Sexul=iapa mama ;Locaţia de bază=H Lucina ;"/>
  </r>
  <r>
    <x v="8280"/>
    <s v="8.23.06"/>
    <m/>
    <m/>
    <s v="Hroby XXIV-19 ( H 24 - 19L) / 986000003703948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8281"/>
    <s v="8.23.08"/>
    <m/>
    <m/>
    <s v="Nonius 36-19 ( N 36-19 I ) / 642019820334829_x000a_"/>
    <m/>
    <s v="TIMIŞ"/>
    <s v="Recaş"/>
    <s v="Tara: România; Judet: TIMIŞ;Orş Recaş;   -; Nr: -; Izvin"/>
    <n v="2013"/>
    <n v="10300"/>
    <n v="35"/>
    <s v="in administrare"/>
    <s v="HG 1098/10-DEC-14;OUG.1 din 04/01/2017;OUG.68 din 06/11/2019"/>
    <s v="mobil"/>
    <s v=" Subrasa= ;Anul naşterii=2010 ;Sexul=iapa mama ;Locaţia de bază=H Izvin ;"/>
  </r>
  <r>
    <x v="8282"/>
    <s v="8.23.08"/>
    <m/>
    <m/>
    <s v="Nonius 23-49-6 ( N 23-49 - 6 I ) / 642019820294729_x000a_"/>
    <m/>
    <s v="TIMIŞ"/>
    <s v="Recaş"/>
    <s v="Tara: România; Judet: TIMIŞ;Orş Recaş;   -; Nr: -; Izvin"/>
    <n v="2013"/>
    <n v="10000"/>
    <n v="35"/>
    <s v="in administrare"/>
    <s v="HG 1098/10-DEC-14;OUG.1 din 04/01/2017;OUG.68 din 06/11/2019"/>
    <s v="mobil"/>
    <s v=" Subrasa= ;Anul naşterii=2010 ;Sexul=armasar monta publica ;Locaţia de bază=H Izvin ;"/>
  </r>
  <r>
    <x v="8283"/>
    <s v="8.23.07"/>
    <m/>
    <m/>
    <s v="Favory XXXVI-10 ( F36 - 10F) / 642019820497914_x000a_Favory XXXVI-10 ( F36 - 10F) / 642019820497914_x000a_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âmbăta de Jos ;"/>
  </r>
  <r>
    <x v="8284"/>
    <s v="8.23.11"/>
    <m/>
    <m/>
    <s v="Facil (Nu 14 - HB) / 642019820322467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8285"/>
    <s v="8.23.07"/>
    <m/>
    <m/>
    <s v="Siglavy Capriola XXII-40 ( SC 22 - 40F) / 642019820490707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8286"/>
    <s v="8.23.11"/>
    <m/>
    <m/>
    <s v="Agregat ( Sg 20 - R) / 642019820613131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8287"/>
    <s v="8.23.11"/>
    <m/>
    <m/>
    <s v="Istoric ( Ag 22 - R ) / 642019820611004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H. Rusetu_x000a_ ;"/>
  </r>
  <r>
    <x v="8288"/>
    <s v="8.23.13"/>
    <m/>
    <m/>
    <s v="Irena ( D - Vi 13 ) / 642019820065564_x000a_"/>
    <m/>
    <s v="CĂLĂRAŞI"/>
    <s v="Dor Mărunt"/>
    <s v="Tara: România; Judet: CĂLĂRAŞI;Com Dor Mărunt;   -; Nr: -;"/>
    <n v="2014"/>
    <n v="9400"/>
    <n v="51"/>
    <s v="in administrare"/>
    <s v="HG. 543/08-IUL-15;OUG.1 din 04/01/2017;OUG.68 din 06/11/2019"/>
    <s v="mobil"/>
    <s v=" Subrasa= ;Anul naşterii=2011 ;Sexul=iapa mama ;Locaţia de bază=H. Dor Mărunt_x000a_ ;"/>
  </r>
  <r>
    <x v="8289"/>
    <s v="8.23.03"/>
    <m/>
    <m/>
    <s v="Belissima ( Do - 4 J ) / 642019820317012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8290"/>
    <s v="8.23.11"/>
    <m/>
    <m/>
    <s v="Etipa ( Ip - 12 J ) / 642019820361812_x000a_"/>
    <m/>
    <s v="CĂLĂRAŞI"/>
    <s v="Perişoru"/>
    <s v="Tara: România; Judet: CĂLĂRAŞI;Com Perişoru;   -; Nr: -;"/>
    <n v="2014"/>
    <n v="8900"/>
    <n v="51"/>
    <s v="in administrare"/>
    <s v="HG. 543/08-IUL-15;OUG.1 din 04/01/2017;OUG.68 din 06/11/2019"/>
    <s v="mobil"/>
    <s v=" Subrasa= ;Anul naşterii=2011 ;Sexul=iapă mamă_x000a_ ;Locaţia de bază=H. Jegălia_x000a_ ;"/>
  </r>
  <r>
    <x v="8291"/>
    <s v="8.23.09"/>
    <m/>
    <m/>
    <s v="Talisman / Mersuch XXVI-4  ( 14 M - M 26 ) / 642019820411640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8292"/>
    <s v="8.23.09"/>
    <m/>
    <m/>
    <s v="Titus / Cygaj 78 ( 78 M - Cy ) / 642019820426071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8293"/>
    <s v="8.23.05"/>
    <m/>
    <m/>
    <s v="Gidran XLIII-20-1 ( G 43-20 - 1 T ) / 64201982018993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8294"/>
    <s v="8.23.02"/>
    <m/>
    <m/>
    <s v="Gaman II-14 ( G 2 - 14 L ) / 968000003714822_x000a_"/>
    <m/>
    <s v="SUCEAVA"/>
    <s v="Moldova-Suliţa"/>
    <s v="Tara: România; Judet: SUCEAVA;Com Moldova-Suliţa;   -; Nr: -;"/>
    <n v="2014"/>
    <n v="9400"/>
    <n v="33"/>
    <s v="in administrare"/>
    <s v="HG. 543/08-IUL-15;OUG.1 din 04/01/2017;OUG.68 din 06/11/2019"/>
    <s v="mobil"/>
    <s v=" Subrasa= ;Anul naşterii=2011 ;Sexul=armăsar montă publică_x000a_ ;Locaţia de bază=H. Lucina_x000a_ ;"/>
  </r>
  <r>
    <x v="8295"/>
    <s v="8.23.06"/>
    <m/>
    <m/>
    <s v="Goral XX-17 ( G 20 - 17 L ) / 968000003707775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8296"/>
    <s v="8.30.01"/>
    <m/>
    <m/>
    <s v="Corectare torenţi Cernat obiectiv II_x000a_"/>
    <m/>
    <s v="ARGEŞ"/>
    <s v="-"/>
    <s v="Tara: România; Judet: ARGEŞ; -;   -; Nr: -;"/>
    <n v="2011"/>
    <n v="2050463"/>
    <n v="3"/>
    <s v="in administrare"/>
    <s v="HG. 859/14.10.2015;OUG.1 din 04/01/2017;HG.354/18.05.2017;OUG.68 din 06/11/2019;HG.846/08.10.2020"/>
    <s v="imobil"/>
    <s v="Lungime albie corectată/consolidată=2,35 km;"/>
  </r>
  <r>
    <x v="8297"/>
    <s v="8.30.01"/>
    <m/>
    <m/>
    <s v="Corectare torenţi râul Doamnei, amonte Cernat_x000a_"/>
    <m/>
    <s v="ARGEŞ"/>
    <s v="-"/>
    <s v="Tara: România; Judet: ARGEŞ; -;   -; Nr: -;"/>
    <n v="2012"/>
    <n v="2618437"/>
    <n v="3"/>
    <s v="in administrare"/>
    <s v="HG. 859/14.10.2015;OUG.1 din 04/01/2017;HG.354/18.05.2017;OUG.68 din 06/11/2019;HG.846/08.10.2020"/>
    <s v="imobil"/>
    <s v="Lungime albie corectată/consolidată=3,21 km;"/>
  </r>
  <r>
    <x v="8298"/>
    <s v="8.30.01"/>
    <m/>
    <m/>
    <s v="Corectare torenţi Valea Rea_x000a_"/>
    <m/>
    <s v="VÂLCEA"/>
    <s v="-"/>
    <s v="Tara: România; Judet: VÂLCEA; -;   -; Nr: -;"/>
    <n v="2011"/>
    <n v="1030332"/>
    <n v="38"/>
    <s v="in administrare"/>
    <s v="HG. 859/14.10.2015;OUG.1 din 04/01/2017;HG.354/18.05.2017;OUG.68 din 06/11/2019;HG.846/08.10.2020"/>
    <s v="imobil"/>
    <s v="Lungime albie corectată/consolidată=1,1 km;"/>
  </r>
  <r>
    <x v="8299"/>
    <s v="8.30.01"/>
    <m/>
    <m/>
    <s v="Corectare torenţi  Tîrlişua_x000a_"/>
    <m/>
    <s v="BISTRIŢA-NĂSĂUD"/>
    <s v="-"/>
    <s v="Tara: România; Judet: BISTRIŢA-NĂSĂUD; -;   -; Nr: -;"/>
    <n v="2011"/>
    <n v="1821997"/>
    <n v="6"/>
    <s v="in administrare"/>
    <s v="HG. 859/14.10.2015;OUG.1 din 04/01/2017;HG.354/18.05.2017;OUG.68 din 06/11/2019;HG.846/08.10.2020"/>
    <s v="imobil"/>
    <s v="Lungime albie corectată/consolidată=1,75 km;"/>
  </r>
  <r>
    <x v="8300"/>
    <s v="8.04.01"/>
    <m/>
    <m/>
    <s v="Padure"/>
    <m/>
    <s v="BACĂU"/>
    <s v="Urecheşti"/>
    <s v="Tara: România; Judet: BACĂU;Com Urecheşti;   -; Nr: -; Sascut"/>
    <n v="2014"/>
    <n v="1956605"/>
    <n v="4"/>
    <s v="in administrare"/>
    <s v="HG. 859/14.10.2015;OUG.1 din 04/01/2017;HG.354/18.05.2017;OUG.68 din 06/11/2019"/>
    <s v="imobil"/>
    <s v="Suprafeţe=221,4800 ha mp;CF=60347,60346,60784,60785 ;Date cadastrale=60347,60346,60784,60785 ;"/>
  </r>
  <r>
    <x v="8301"/>
    <s v="8.30.01"/>
    <m/>
    <m/>
    <s v="Corectare torenţi Dâmboviţa amonte Sătic_x000a_"/>
    <m/>
    <s v="ARGEŞ"/>
    <s v="-"/>
    <s v="Tara: România; Judet: ARGEŞ; -;   -; Nr: -;"/>
    <n v="2012"/>
    <n v="1325147"/>
    <n v="3"/>
    <s v="in administrare"/>
    <s v="HG. 859/14.10.2015;OUG.1 din 04/01/2017;HG.354/18.05.2017;OUG.68 din 06/11/2019;HG.846/08.10.2020"/>
    <s v="imobil"/>
    <s v="Lungime albie corectată/consolidată=2,12 km;"/>
  </r>
  <r>
    <x v="8302"/>
    <s v="8.30.01"/>
    <m/>
    <m/>
    <s v="Corectarea torenţilor Vişeu - Vaser, obiectiv II"/>
    <m/>
    <s v="MARAMUREŞ"/>
    <s v="-"/>
    <s v="Tara: România; Judet: MARAMUREŞ; -;   -; Nr: -;"/>
    <n v="2014"/>
    <n v="4602919"/>
    <n v="24"/>
    <s v="in administrare"/>
    <s v="HG. 787/04.10.2018;OUG.68 din 06/11/2019;HG.846/08.10.2020"/>
    <s v="imobil"/>
    <s v="Lungime albie corectată/consolidată=4,12 km;"/>
  </r>
  <r>
    <x v="8303"/>
    <s v="8.30.01"/>
    <m/>
    <m/>
    <s v="Baraj Herestet"/>
    <m/>
    <s v="SATU MARE"/>
    <s v="-"/>
    <s v="Tara: România; Judet: SATU MARE; -;   -; Nr: -;"/>
    <n v="2015"/>
    <n v="2653"/>
    <n v="30"/>
    <s v="in administrare"/>
    <s v="HG. 787/04.10.2018;OUG.68 din 06/11/2019;HG.846/08.10.2020"/>
    <s v="imobil"/>
    <s v="Lungime albie corectată/consolidată=0,25 km;"/>
  </r>
  <r>
    <x v="8304"/>
    <s v="8.23.10"/>
    <m/>
    <m/>
    <s v="Melva  (28 C / Va) 642019820088829"/>
    <m/>
    <s v="BUZĂU"/>
    <s v="Cislău"/>
    <s v="Tara: România; Judet: BUZĂU;Com Cislău;   -; Nr: 2; Aleea Armatei"/>
    <n v="2015"/>
    <n v="9400"/>
    <n v="10"/>
    <s v="in administrare"/>
    <s v="HG. 118/27.02.2019;OUG.68 din 06/11/2019"/>
    <s v="mobil"/>
    <s v=" Anul naşterii=2012 ;Sexul=iapă mamă ;Dangale=28 C / Va ;Microcip=642019820088829 ;Locaţia de bază=H.Cislău ;"/>
  </r>
  <r>
    <x v="8305"/>
    <s v="8.04.01"/>
    <m/>
    <m/>
    <s v="Pădure"/>
    <m/>
    <s v="SĂLAJ"/>
    <s v="Zalău"/>
    <s v="Tara: România; Judet: SĂLAJ;MRJ Zalău;   -; Nr: -;"/>
    <n v="2004"/>
    <n v="51435"/>
    <n v="31"/>
    <s v="in administrare"/>
    <s v="HG. 87/15.02.2019;OUG.68 din 06/11/2019"/>
    <s v="imobil"/>
    <s v=" Suprafeţe=100000 mp;CF=50215 ;Date cadastrale=1023/1/a, 1023/2/a,1023/3/a, 1023/4/a, 1023/1/b, 1023/2/b, 1023/3/b, 1023/4/b, 1024, 1033/2/b, 1028/2/b ;"/>
  </r>
  <r>
    <x v="8306"/>
    <s v="8.04.01"/>
    <m/>
    <m/>
    <s v="Pădure"/>
    <m/>
    <s v="SĂLAJ"/>
    <s v="Ruginoasa"/>
    <s v="Tara: România; Judet: SĂLAJ;Sat Ruginoasa;   -; Nr: -;"/>
    <n v="2004"/>
    <n v="45532"/>
    <n v="31"/>
    <s v="in administrare"/>
    <s v="HG. 87/15.02.2019;OUG.68 din 06/11/2019"/>
    <s v="imobil"/>
    <s v=" Suprafeţe=150000 mp;CF=50090 ;Date cadastrale=317/2/B ;"/>
  </r>
  <r>
    <x v="8307"/>
    <s v="8.04.01"/>
    <m/>
    <m/>
    <s v="Pădure"/>
    <m/>
    <s v="SĂLAJ"/>
    <s v="Muncel"/>
    <s v="Tara: România; Judet: SĂLAJ;Sat Muncel;   -; Nr: -;"/>
    <n v="2004"/>
    <n v="4361"/>
    <n v="31"/>
    <s v="in administrare"/>
    <s v="HG. 87/15.02.2019;OUG.68 din 06/11/2019"/>
    <s v="imobil"/>
    <s v=" Suprafeţe=16600 mp;CF=50013 ;Date cadastrale=774,776,778/2 ;"/>
  </r>
  <r>
    <x v="8308"/>
    <s v="8.04.01"/>
    <m/>
    <m/>
    <s v="Pădure"/>
    <m/>
    <s v="VASLUI"/>
    <s v="Bogdăniţa"/>
    <s v="Tara: România; Judet: VASLUI;Com Bogdăniţa;   -; Nr: -;"/>
    <n v="2018"/>
    <n v="40000"/>
    <n v="37"/>
    <s v="in administrare"/>
    <s v="HG. 87/15.02.2019;OUG.68 din 06/11/2019"/>
    <s v="imobil"/>
    <s v=" Suprafeţe=100000 mp;CF=70090 ;Date cadastrale=70090 ;"/>
  </r>
  <r>
    <x v="8309"/>
    <s v="8.23.04"/>
    <m/>
    <m/>
    <s v="Furioso LXX-16   (F 70 / 16 HB) 642019820021464"/>
    <m/>
    <s v="BUZĂU"/>
    <s v="Ruşeţu"/>
    <s v="Tara: România; Judet: BUZĂU;Com Ruşeţu;   -; Nr: -;"/>
    <n v="2015"/>
    <n v="10000"/>
    <n v="10"/>
    <s v="in administrare"/>
    <s v="HG. 118/27.02.2019;OUG.68 din 06/11/2019"/>
    <s v="mobil"/>
    <s v=" Anul naşterii=2012 ;Sexul=armăsar montă publică ;Dangale=F 70 / 16 HB ;Microcip=642019820021464 ;Locaţia de bază=H. Rusetu ;"/>
  </r>
  <r>
    <x v="8310"/>
    <s v="8.23.03"/>
    <m/>
    <m/>
    <s v="Cernica  (Cn / 5 J) 642019820195738"/>
    <m/>
    <s v="CĂLĂRAŞI"/>
    <s v="Perişoru"/>
    <s v="Tara: România; Judet: CĂLĂRAŞI;Com Perişoru;   -; Nr: -;"/>
    <n v="2015"/>
    <n v="9400"/>
    <n v="51"/>
    <s v="in administrare"/>
    <s v="HG. 118/27.02.2019;OUG.68 din 06/11/2019"/>
    <s v="mobil"/>
    <s v=" Anul naşterii=2012 ;Sexul=iapă mamă ;Dangale=Cn / 5 J ;Microcip=642019820195738 ;Locaţia de bază=H. Jegălia ;"/>
  </r>
  <r>
    <x v="8311"/>
    <s v="8.23.03"/>
    <m/>
    <m/>
    <s v="Candia  (Cn / 6 J) 642019820198837"/>
    <m/>
    <s v="CĂLĂRAŞI"/>
    <s v="Perişoru"/>
    <s v="Tara: România; Judet: CĂLĂRAŞI;Com Perişoru;   -; Nr: -;"/>
    <n v="2015"/>
    <n v="9400"/>
    <n v="51"/>
    <s v="in administrare"/>
    <s v="HG. 118/27.02.2019;OUG.68 din 06/11/2019"/>
    <s v="mobil"/>
    <s v=" Anul naşterii=2012 ;Sexul=iapă mamă ;Dangale=Cn / 6 J ;Microcip=642019820198837 ;Locaţia de bază=H. Jegălia ;"/>
  </r>
  <r>
    <x v="8312"/>
    <s v="8.23.03"/>
    <m/>
    <m/>
    <s v="Cristian  (Cn / 3 J) 642019820205822"/>
    <m/>
    <s v="CĂLĂRAŞI"/>
    <s v="Perişoru"/>
    <s v="Tara: România; Judet: CĂLĂRAŞI;Com Perişoru;   -; Nr: -;"/>
    <n v="2015"/>
    <n v="10000"/>
    <n v="51"/>
    <s v="in administrare"/>
    <s v="HG. 118/27.02.2019;OUG.68 din 06/11/2019"/>
    <s v="mobil"/>
    <s v=" Anul naşterii=2012 ;Sexul=armăsar montă publică ;Dangale=Cn / 3 J ;Microcip=642019820205822 ;Locaţia de bază=H. Jegălia ;"/>
  </r>
  <r>
    <x v="8313"/>
    <s v="8.23.10"/>
    <m/>
    <m/>
    <s v="Lanzo (6 C / Mu) 642019820050052"/>
    <m/>
    <s v="BUZĂU"/>
    <s v="Cislău"/>
    <s v="Tara: România; Judet: BUZĂU;Com Cislău;   -; Nr: 2; Aleea Armatei"/>
    <n v="2015"/>
    <n v="9400"/>
    <n v="10"/>
    <s v="in administrare"/>
    <s v="HG. 118/27.02.2019;OUG.68 din 06/11/2019"/>
    <s v="mobil"/>
    <s v=" Anul naşterii=2012 ;Sexul=iapă mamă ;Dangale=6 C / Mu ;Microcip=642019820050052 ;Locaţia de bază=H.Cislău ;"/>
  </r>
  <r>
    <x v="8314"/>
    <s v="8.23.11"/>
    <m/>
    <m/>
    <s v="Elementa (I 57/ R) 642019820606408"/>
    <m/>
    <s v="BUZĂU"/>
    <s v="Ruşeţu"/>
    <s v="Tara: România; Judet: BUZĂU;Com Ruşeţu;   -; Nr: -;"/>
    <n v="2015"/>
    <n v="8900"/>
    <n v="10"/>
    <s v="in administrare"/>
    <s v="HG. 118/27.02.2019;OUG.68 din 06/11/2019"/>
    <s v="mobil"/>
    <s v=" Anul naşterii=2012 ;Sexul=iapă mamă ;Dangale=I 57/ R ;Microcip=642019820606408 ;Locaţia de bază=H. Rusetu ;"/>
  </r>
  <r>
    <x v="8315"/>
    <s v="8.23.12"/>
    <m/>
    <m/>
    <s v="Shagya LXII-61  (Sh 62 / 61 R) 642019820326665"/>
    <m/>
    <s v="SUCEAVA"/>
    <s v="Rădăuţi"/>
    <s v="Tara: România; Judet: SUCEAVA;Mun Rădăuţi; Str  Bogdan Vodă; Nr: 114;"/>
    <n v="2015"/>
    <n v="10000"/>
    <n v="33"/>
    <s v="in administrare"/>
    <s v="HG. 118/27.02.2019;OUG.68 din 06/11/2019"/>
    <s v="mobil"/>
    <s v=" Anul naşterii=2012 ;Sexul=armăsar montă publică ;Dangale=Sh 62 / 61 R ;Microcip=642019820326665 ;Locaţia de bază=H.Radauti ;"/>
  </r>
  <r>
    <x v="8316"/>
    <s v="8.23.06"/>
    <m/>
    <m/>
    <s v="Goral XX-20 (G 20 / 20 L) 642019820439674"/>
    <m/>
    <s v="SUCEAVA"/>
    <s v="Moldova-Suliţa"/>
    <s v="Tara: România; Judet: SUCEAVA;Com Moldova-Suliţa;   -; Nr: -;"/>
    <n v="2015"/>
    <n v="8600"/>
    <n v="33"/>
    <s v="in administrare"/>
    <s v="HG. 118/27.02.2019;OUG.68 din 06/11/2019"/>
    <s v="mobil"/>
    <s v=" Anul naşterii=2012 ;Sexul=armăsar montă publică ;Dangale=G 20 / 20 L ;Microcip=642019820439674 ;Locaţia de bază=H. Lucina ;"/>
  </r>
  <r>
    <x v="8317"/>
    <s v="8.23.06"/>
    <m/>
    <m/>
    <s v="Pietrosu XI-53 (Pi 11 / 53 L) 642019820326610"/>
    <m/>
    <s v="SUCEAVA"/>
    <s v="Moldova-Suliţa"/>
    <s v="Tara: România; Judet: SUCEAVA;Com Moldova-Suliţa;   -; Nr: -;"/>
    <n v="2015"/>
    <n v="9400"/>
    <n v="33"/>
    <s v="in administrare"/>
    <s v="HG. 118/27.02.2019;OUG.68 din 06/11/2019"/>
    <s v="mobil"/>
    <s v=" Anul naşterii=2012 ;Sexul=iapă mamă ;Dangale=Pi 11 / 53 L ;Microcip=642019820326610 ;Locaţia de bază=H. Lucina ;"/>
  </r>
  <r>
    <x v="8318"/>
    <s v="8.23.07"/>
    <m/>
    <m/>
    <s v="Siglavy Capriola XX-36  (SC 20 / 36 HB) 642019820646886"/>
    <m/>
    <s v="BISTRIŢA-NĂSĂUD"/>
    <s v="-"/>
    <s v="Tara: România; Judet: BISTRIŢA-NĂSĂUD; -;   -; Nr: 45; Beclean pe Someş, str. Bistriţei"/>
    <n v="2016"/>
    <n v="10000"/>
    <n v="6"/>
    <s v="in administrare"/>
    <s v="HG. 118/27.02.2019;OUG.68 din 06/11/2019"/>
    <s v="mobil"/>
    <s v=" Anul naşterii=2012 ;Sexul=armăsar montă publică ;Dangale=SC 20 / 36 HB ;Microcip=642019820646886 ;Locaţia de bază=H.Beclean ;"/>
  </r>
  <r>
    <x v="8319"/>
    <s v="8.23.05"/>
    <m/>
    <m/>
    <s v="Gidran XLIV-67 (G 44/67 C) 642019820547084"/>
    <m/>
    <s v="BUZĂU"/>
    <s v="-"/>
    <s v="Tara: România; Judet: BUZĂU; -;   -; Nr: 2; Aleea Armatei"/>
    <n v="2016"/>
    <n v="9400"/>
    <n v="10"/>
    <s v="in administrare"/>
    <s v="HG. 118/27.02.2019;OUG.68 din 06/11/2019"/>
    <s v="mobil"/>
    <s v=" Anul naşterii=2013 ;Sexul=iapă mamă ;Dangale=G 44/67 C ;Microcip=642019820547084 ;Locaţia de bază=H.Cislău ;"/>
  </r>
  <r>
    <x v="8320"/>
    <s v="8.23.06"/>
    <m/>
    <m/>
    <s v="Ousor X-57 (O 10 / 57 L) 642019820325758"/>
    <m/>
    <s v="SUCEAVA"/>
    <s v="Moldova-Suliţa"/>
    <s v="Tara: România; Judet: SUCEAVA;Com Moldova-Suliţa;   -; Nr: -;"/>
    <n v="2015"/>
    <n v="8000"/>
    <n v="33"/>
    <s v="in administrare"/>
    <s v="HG. 118/27.02.2019;OUG.68 din 06/11/2019"/>
    <s v="mobil"/>
    <s v=" Anul naşterii=2012 ;Sexul=iapă mamă ;Dangale=O 10 / 57 L ;Microcip=642019820325758 ;Locaţia de bază=H. Lucina ;"/>
  </r>
  <r>
    <x v="8321"/>
    <s v="8.23.11"/>
    <m/>
    <m/>
    <s v="Istratoiu (Us 47 / R) 642019820544366"/>
    <m/>
    <s v="BUZĂU"/>
    <s v="Ruşeţu"/>
    <s v="Tara: România; Judet: BUZĂU;Com Ruşeţu;   -; Nr: -;"/>
    <n v="2016"/>
    <n v="9400"/>
    <n v="10"/>
    <s v="in administrare"/>
    <s v="HG. 118/27.02.2019;OUG.68 din 06/11/2019"/>
    <s v="mobil"/>
    <s v=" Anul naşterii=2013 ;Sexul=armăsar montă publică ;Dangale=Us 47 / R ;Microcip=642019820544366 ;Locaţia de bază=H. Rusetu ;"/>
  </r>
  <r>
    <x v="8322"/>
    <s v="8.23.11"/>
    <m/>
    <m/>
    <s v="Isofache (Us 51 / R) 64201980490709"/>
    <m/>
    <s v="BUZĂU"/>
    <s v="Ruşeţu"/>
    <s v="Tara: România; Judet: BUZĂU;Com Ruşeţu;   -; Nr: -;"/>
    <n v="2016"/>
    <n v="9400"/>
    <n v="10"/>
    <s v="in administrare"/>
    <s v="HG. 118/27.02.2019;OUG.68 din 06/11/2019"/>
    <s v="mobil"/>
    <s v=" Anul naşterii=2013 ;Sexul=armăsar montă publică ;Dangale=Us 51 / R ;Microcip=64201980490709 ;Locaţia de bază=H. Rusetu ;"/>
  </r>
  <r>
    <x v="8323"/>
    <s v="8.23.09"/>
    <m/>
    <m/>
    <s v="Siglavy Bagdady XVIII-26 / Visal (26M/Sb18) 642019820553663_x000a_"/>
    <m/>
    <s v="CONSTANŢA"/>
    <s v="Mangalia"/>
    <s v="Tara: România; Judet: CONSTANŢA;Mun Mangalia; Şos  Constanţei; Nr: 52;"/>
    <n v="2016"/>
    <n v="10000"/>
    <n v="13"/>
    <s v="in administrare"/>
    <s v="HG. 118/27.02.2019;OUG.68 din 06/11/2019"/>
    <s v="mobil"/>
    <s v=" Anul naşterii=2013 ;Sexul=armăsar montă publică ;Dangale=26M/Sb18 ;Microcip=642019820553663 ;Locaţia de bază=H. Mangalia ;"/>
  </r>
  <r>
    <x v="8324"/>
    <s v="8.23.12"/>
    <m/>
    <m/>
    <s v="Koheilan XLII-27 (K 42 / 27 R ) 642019820557671"/>
    <m/>
    <s v="SUCEAVA"/>
    <s v="Rădăuţi"/>
    <s v="Tara: România; Judet: SUCEAVA;Mun Rădăuţi; Str  Bogdan Vodă; Nr: 114;"/>
    <n v="2016"/>
    <n v="9400"/>
    <n v="33"/>
    <s v="in administrare"/>
    <s v="HG. 118/27.02.2019;OUG.68 din 06/11/2019"/>
    <s v="mobil"/>
    <s v=" Anul naşterii=2013 ;Sexul=iapă mamă ;Dangale=K 42 / 27 R ;Microcip=642019820557671 ;Locaţia de bază=H.Radauti ;"/>
  </r>
  <r>
    <x v="8325"/>
    <s v="8.23.08"/>
    <m/>
    <m/>
    <s v="Nonius 37 – 16 (N 37 / 16) 642019820524875"/>
    <m/>
    <s v="TIMIŞ"/>
    <s v="Izvin"/>
    <s v="Tara: România; Judet: TIMIŞ;Sat Izvin;   -; Nr: -;"/>
    <n v="2016"/>
    <n v="10300"/>
    <n v="35"/>
    <s v="in administrare"/>
    <s v="HG. 118/27.02.2019;OUG.68 din 06/11/2019"/>
    <s v="mobil"/>
    <s v=" Anul naşterii=2013 ;Sexul=iapă mamă ;Dangale=N 37 / 16 ;Microcip=642019820524875 ;Locaţia de bază=H.Izvin ;"/>
  </r>
  <r>
    <x v="8326"/>
    <s v="8.23.01"/>
    <m/>
    <m/>
    <s v="Dica  (Pr / 3 I) 6420198206717742"/>
    <m/>
    <s v="TIMIŞ"/>
    <s v="Izvin"/>
    <s v="Tara: România; Judet: TIMIŞ;Sat Izvin;   -; Nr: -;"/>
    <n v="2016"/>
    <n v="9400"/>
    <n v="35"/>
    <s v="in administrare"/>
    <s v="HG. 118/27.02.2019;OUG.68 din 06/11/2019"/>
    <s v="mobil"/>
    <s v="Anul naşterii=2012 ;Sexul=armăsar montă publică ;Dangale=Pr / 3 I ;Microcip=6420198206717742 ;Locaţia de bază=H.Izvin ;"/>
  </r>
  <r>
    <x v="8327"/>
    <s v="8.23.03"/>
    <m/>
    <m/>
    <s v="Diploma  (Cn / 9 J) 642019820556156_x000a_"/>
    <m/>
    <s v="CĂLĂRAŞI"/>
    <s v="Perişoru"/>
    <s v="Tara: România; Judet: CĂLĂRAŞI;Com Perişoru;   -; Nr: -;"/>
    <n v="2016"/>
    <n v="10300"/>
    <n v="51"/>
    <s v="in administrare"/>
    <s v="HG. 118/27.02.2019;OUG.68 din 06/11/2019"/>
    <s v="mobil"/>
    <s v=" Anul naşterii=2013 ;Sexul=iapă mamă ;Dangale=Cn / 9 J ;Microcip=642019820556156 ;Locaţia de bază=H. Jegălia ;"/>
  </r>
  <r>
    <x v="8328"/>
    <s v="8.23.03"/>
    <m/>
    <m/>
    <s v="Dama  (Cn / 12 J) 642019820562303"/>
    <m/>
    <s v="CĂLĂRAŞI"/>
    <s v="Perişoru"/>
    <s v="Tara: România; Judet: CĂLĂRAŞI;Com Perişoru;   -; Nr: -;"/>
    <n v="2016"/>
    <n v="10300"/>
    <n v="51"/>
    <s v="in administrare"/>
    <s v="HG. 118/27.02.2019;OUG.68 din 06/11/2019"/>
    <s v="mobil"/>
    <s v=" Anul naşterii=2013 ;Sexul=iapă mamă ;Dangale=Cn / 12 J ;Microcip=642019820562303 ;Locaţia de bază=H. Jegălia ;"/>
  </r>
  <r>
    <x v="8329"/>
    <s v="8.23.03"/>
    <m/>
    <m/>
    <s v="Dan  (Cn / 8 J) 642019820565318"/>
    <m/>
    <s v="CĂLĂRAŞI"/>
    <s v="Perişoru"/>
    <s v="Tara: România; Judet: CĂLĂRAŞI;Com Perişoru;   -; Nr: -;"/>
    <n v="2016"/>
    <n v="10000"/>
    <n v="51"/>
    <s v="in administrare"/>
    <s v="HG. 118/27.02.2019;OUG.68 din 06/11/2019"/>
    <s v="mobil"/>
    <s v=" Anul naşterii=2013 ;Sexul=armăsar montă publică ;Dangale=Cn / 8 J ;Microcip=642019820565318 ;Locaţia de bază=H. Jegălia ;"/>
  </r>
  <r>
    <x v="8330"/>
    <s v="8.23.11"/>
    <m/>
    <m/>
    <s v="Ermina (Ip / 18 J) 642019820563437"/>
    <m/>
    <s v="CĂLĂRAŞI"/>
    <s v="Perişoru"/>
    <s v="Tara: România; Judet: CĂLĂRAŞI;Com Perişoru;   -; Nr: -;"/>
    <n v="2016"/>
    <n v="8900"/>
    <n v="51"/>
    <s v="in administrare"/>
    <s v="HG. 118/27.02.2019;OUG.68 din 06/11/2019"/>
    <s v="mobil"/>
    <s v=" Anul naşterii=2013 ;Sexul=iapă mamă ;Dangale=Ip / 18 J ;Microcip=642019820563437 ;Locaţia de bază=H. Jegălia ;"/>
  </r>
  <r>
    <x v="8331"/>
    <s v="8.23.06"/>
    <m/>
    <m/>
    <s v="Ousor IX-124  (O 9 / 124 L) 642019820566467"/>
    <m/>
    <s v="SUCEAVA"/>
    <s v="Moldova-Suliţa"/>
    <s v="Tara: România; Judet: SUCEAVA;Com Moldova-Suliţa;   -; Nr: -;"/>
    <n v="2016"/>
    <n v="8000"/>
    <n v="33"/>
    <s v="in administrare"/>
    <s v="HG. 118/27.02.2019;OUG.68 din 06/11/2019"/>
    <s v="mobil"/>
    <s v=" Anul naşterii=2013 ;Sexul=iapă mamă ;Dangale=O 9 / 124 L ;Microcip=642019820566467 ;Locaţia de bază=H. Lucina ;"/>
  </r>
  <r>
    <x v="8332"/>
    <s v="8.23.11"/>
    <m/>
    <m/>
    <s v="Augustus  (I 60 / R) 642019820574067"/>
    <m/>
    <s v="BUZĂU"/>
    <s v="Ruşeţu"/>
    <s v="Tara: România; Judet: BUZĂU;Com Ruşeţu;   -; Nr: -;"/>
    <n v="2016"/>
    <n v="9400"/>
    <n v="10"/>
    <s v="in administrare"/>
    <s v="HG. 118/27.02.2019;OUG.68 din 06/11/2019"/>
    <s v="mobil"/>
    <s v=" Anul naşterii=2013 ;Sexul=armăsar montă publică ;Dangale=I 60 / R ;Microcip=642019820574067 ;Locaţia de bază=H. Rusetu ;"/>
  </r>
  <r>
    <x v="8333"/>
    <s v="8.23.07"/>
    <m/>
    <m/>
    <s v="Tulipan XXIIII-10  (T 23 / 10 F)_x000a_642019820372386"/>
    <m/>
    <s v="BRAŞOV"/>
    <s v="Voila"/>
    <s v="Tara: România; Judet: BRAŞOV;Com Voila;   -; Nr: -; sat Sâmbăta de Jos, str. 1 Decembrie 1918"/>
    <n v="2016"/>
    <n v="10000"/>
    <n v="8"/>
    <s v="in administrare"/>
    <s v="HG. 118/27.02.2019;OUG.68 din 06/11/2019"/>
    <s v="mobil"/>
    <s v=" Anul naşterii=2013 ;Sexul=armăsar montă publică ;Dangale=T 23 / 10 F ;Microcip=642019820372386 ;Locaţia de bază=H. Sambta de Jos ;"/>
  </r>
  <r>
    <x v="8334"/>
    <s v="8.23.07"/>
    <m/>
    <m/>
    <s v="Favory XXXVI-15 (F 36 / 15 F)_x000a_642019820373347"/>
    <m/>
    <s v="BRAŞOV"/>
    <s v="Voila"/>
    <s v="Tara: România; Judet: BRAŞOV;Com Voila;   -; Nr: -; sat Sâmbăta de Jos, str. 1 Decembrie 1918"/>
    <n v="2016"/>
    <n v="10000"/>
    <n v="8"/>
    <s v="in administrare"/>
    <s v="HG. 118/27.02.2019;HG.118/27.02.2019;OUG.68 din 06/11/2019"/>
    <s v="mobil"/>
    <s v="Anul naşterii=2013 ;Sexul=armăsar montă publică ;Dangale=F 36 / 15 F ;Microcip=642019820373347 ;Locaţia de bază=H. Sambata de Jos ;"/>
  </r>
  <r>
    <x v="8335"/>
    <s v="8.23.07"/>
    <m/>
    <m/>
    <s v="Pluto XXV-3   (P 25 / 3 F)_x000a_642019820345127"/>
    <m/>
    <s v="BRAŞOV"/>
    <s v="Voila"/>
    <s v="Tara: România; Judet: BRAŞOV;Com Voila;   -; Nr: -;  sat Sâmbăta de Jos, str. 1 Decembrie 1918"/>
    <n v="2016"/>
    <n v="10300"/>
    <n v="8"/>
    <s v="in administrare"/>
    <s v="HG. 118/27.02.2019;OUG.68 din 06/11/2019"/>
    <s v="mobil"/>
    <s v=" Anul naşterii=2013 ;Sexul=iapă mamă ;Dangale=P 25 / 3 F ;Microcip=642019820345127 ;Locaţia de bază=H. Sambta de Jos ;"/>
  </r>
  <r>
    <x v="8336"/>
    <s v="8.23.03"/>
    <m/>
    <m/>
    <s v="Dorobant  (Cn / 10 J)_x000a_642019820563234"/>
    <m/>
    <s v="CĂLĂRAŞI"/>
    <s v="Perişoru"/>
    <s v="Tara: România; Judet: CĂLĂRAŞI;Com Perişoru;   -; Nr: -;"/>
    <n v="2016"/>
    <n v="10000"/>
    <n v="51"/>
    <s v="in administrare"/>
    <s v="HG. 118/27.02.2019;OUG.68 din 06/11/2019"/>
    <s v="mobil"/>
    <s v=" Anul naşterii=2013 ;Sexul=armăsar montă publică ;Dangale=Cn / 10 J ;Microcip=642019820563234 ;Locaţia de bază=H. Jegălia ;"/>
  </r>
  <r>
    <x v="8337"/>
    <s v="8.04.04"/>
    <m/>
    <m/>
    <s v="DAF SLATINA"/>
    <m/>
    <s v="SUCEAVA"/>
    <s v="Vicovu de Jos"/>
    <s v="Tara: România; Judet: SUCEAVA;Com Vicovu de Jos;   -; Nr: -;"/>
    <n v="2012"/>
    <n v="401096"/>
    <n v="33"/>
    <s v="in administrare"/>
    <s v="HG. 773/10.09.2020"/>
    <s v="imobil"/>
    <s v=" Lungime=3.140 Km;Suprafeţe=2.5384 ha;CF=40059,40055,32267 ;"/>
  </r>
  <r>
    <x v="8338"/>
    <s v="8.04.04"/>
    <m/>
    <m/>
    <s v="DAF ZAMCA"/>
    <m/>
    <s v="SUCEAVA"/>
    <s v="Suceava"/>
    <s v="Tara: România; Judet: SUCEAVA;MRJ Suceava;   -; Nr: -;"/>
    <n v="2011"/>
    <n v="43505"/>
    <n v="33"/>
    <s v="in administrare"/>
    <s v="HG. 773/10.09.2020"/>
    <s v="imobil"/>
    <s v=" Lungime=0.333 Km;Suprafeţe=0.2761 ha;CF=53590 ;"/>
  </r>
  <r>
    <x v="8339"/>
    <s v="8.04.04"/>
    <m/>
    <m/>
    <s v="DAF PATRAUTI ZVORISTEA"/>
    <m/>
    <s v="SUCEAVA"/>
    <s v="Pătrăuţi"/>
    <s v="Tara: România; Judet: SUCEAVA;Com Pătrăuţi;   -; Nr: -;"/>
    <n v="2011"/>
    <n v="1066406"/>
    <n v="33"/>
    <s v="in administrare"/>
    <s v="HG. 773/10.09.2020"/>
    <s v="imobil"/>
    <s v=" Lungime=8.084 Km;Suprafeţe=7.5629 ha;CF=33710,33711,35817 ;"/>
  </r>
  <r>
    <x v="8340"/>
    <s v="8.04.04"/>
    <m/>
    <m/>
    <s v="DAF HULUBNA HORDUGANCA"/>
    <m/>
    <s v="SUCEAVA"/>
    <s v="Şerbăuţi"/>
    <s v="Tara: România; Judet: SUCEAVA;Com Şerbăuţi;   -; Nr: -;"/>
    <n v="2015"/>
    <n v="296576"/>
    <n v="33"/>
    <s v="in administrare"/>
    <s v="HG. 773/10.09.2020"/>
    <s v="imobil"/>
    <s v=" Lungime=1.118 Km;Suprafeţe=0.9140 ha;CF=33835 ;"/>
  </r>
  <r>
    <x v="8341"/>
    <s v="8.04.04"/>
    <m/>
    <m/>
    <s v="Drum forest.FE007-0,579 km,Trup pad.Baneasa,borna 27-30 (71D)"/>
    <m/>
    <s v="MUNICIPIUL BUCUREŞTI"/>
    <s v="1"/>
    <s v="Tara: România; Judet: MUNICIPIUL BUCUREŞTI;Sec 1;   -; Nr: -;"/>
    <n v="2018"/>
    <n v="476737"/>
    <n v="40"/>
    <s v="in administrare"/>
    <s v="HG. 773/10.09.2020"/>
    <s v="imobil"/>
    <s v=" Lungime=0.579 Km;Suprafeţe=0.3474 ha;CF=276713 ;"/>
  </r>
  <r>
    <x v="8342"/>
    <s v="8.04.01"/>
    <m/>
    <m/>
    <s v="Padure"/>
    <m/>
    <s v="SĂLAJ"/>
    <s v="Lozna"/>
    <s v="Tara: România; Judet: SĂLAJ;Com Lozna;   -; Nr: -;"/>
    <n v="2019"/>
    <n v="1711335"/>
    <n v="31"/>
    <s v="in administrare"/>
    <s v="HG. 808/24.09.2020"/>
    <s v="imobil"/>
    <s v=" Suprafeţe=1890000 mp;CF=50383,50389 ;Date cadastrale=50383,50389 ;"/>
  </r>
  <r>
    <x v="8343"/>
    <s v="8.24.01"/>
    <m/>
    <m/>
    <s v="Cladiri Posada"/>
    <s v="N - RAPPS - SRP Sinaia; S - prprietate particulara; E - Romsilva Ocol Silvic Comarnic; V - DN1"/>
    <s v="PRAHOVA"/>
    <s v="Posada"/>
    <s v="Tara: România; Judet: PRAHOVA;Loc Posada;   -; Nr: -;"/>
    <n v="1976"/>
    <n v="3901770"/>
    <n v="29"/>
    <s v="in administrare"/>
    <s v="Proces-verbal de predare-primire 742/03-JUL-03;HG 1344/2011;OUG.1 din 04/01/2017;HG.354/18.05.2017;OUG.68 din 06/11/2019"/>
    <s v="imobil"/>
    <s v="Suprafaţă construită=5546 mp;Suprafaţă desfăşurată=36054 mp;Regimul de înălţime=PARTIAL SUBSOL, P, ETAJ ;Suprafaţă teren= mp;CF= ;Suprafata utila= mp;Suprafata utila= mp;"/>
  </r>
  <r>
    <x v="8344"/>
    <s v="8.04.04"/>
    <m/>
    <m/>
    <s v="D.F.ACIK-TEPE 2.3 KM"/>
    <s v="conform amenajamentelor silvice"/>
    <s v="TULCEA"/>
    <s v="-"/>
    <s v="Tara: România; Judet: TULCEA; -;   -; Nr: -;"/>
    <n v="1971"/>
    <n v="118840"/>
    <n v="36"/>
    <s v="in administrare"/>
    <s v="HG 982/1998;HG 1344/2011;OUG.1 din 04/01/2017;HG.354/18.05.2017;OUG.68 din 06/11/2019"/>
    <s v="imobil"/>
    <s v="Lungime= Km;Suprafeţe= ha;CF= ;"/>
  </r>
  <r>
    <x v="8345"/>
    <s v="8.04.04"/>
    <m/>
    <m/>
    <s v="D.F.PIRLITA PRELUNGIRE 2.1 KM"/>
    <s v="conform amenajamentelor silvice"/>
    <s v="TULCEA"/>
    <s v="-"/>
    <s v="Tara: România; Judet: TULCEA; -;   -; Nr: -;"/>
    <n v="1969"/>
    <n v="109958"/>
    <n v="36"/>
    <s v="in administrare"/>
    <s v="HG 982/1998;HG 1344/2011;OUG.1 din 04/01/2017;HG.354/18.05.2017;OUG.68 din 06/11/2019"/>
    <s v="imobil"/>
    <s v="Lungime= Km;Suprafeţe= ha;CF= ;"/>
  </r>
  <r>
    <x v="8346"/>
    <s v="8.04.04"/>
    <m/>
    <m/>
    <s v="D.F TABACINA MICA 3,7 KM"/>
    <s v="conform amenajamentelor silvice"/>
    <s v="TULCEA"/>
    <s v="-"/>
    <s v="Tara: România; Judet: TULCEA; -;   -; Nr: -;"/>
    <n v="1977"/>
    <n v="144097"/>
    <n v="36"/>
    <s v="in administrare"/>
    <s v="HG 982/1998;;OUG.1 din 04/01/2017;HG.354/18.05.2017;OUG.68 din 06/11/2019"/>
    <s v="imobil"/>
    <s v="Lungime= Km;Suprafeţe= ha;CF= ;"/>
  </r>
  <r>
    <x v="8347"/>
    <s v="8.04.04"/>
    <m/>
    <m/>
    <s v="D.F VALEA LUI RUSU 2 KM"/>
    <s v="conform amenajamentelor silvice"/>
    <s v="TULCEA"/>
    <s v="-"/>
    <s v="Tara: România; Judet: TULCEA; -;   -; Nr: -;"/>
    <n v="1991"/>
    <n v="124632"/>
    <n v="36"/>
    <s v="in administrare"/>
    <s v="HG 982/1998;;OUG.1 din 04/01/2017;HG.354/18.05.2017;OUG.68 din 06/11/2019"/>
    <s v="imobil"/>
    <s v="Lungime= Km;Suprafeţe= ha;CF= ;"/>
  </r>
  <r>
    <x v="8348"/>
    <s v="8.04.04"/>
    <m/>
    <m/>
    <s v="D.F.COVANDERE 5,2 KM"/>
    <s v="conform amenajamentelor silvice"/>
    <s v="TULCEA"/>
    <s v="-"/>
    <s v="Tara: România; Judet: TULCEA; -;   -; Nr: -;"/>
    <n v="1966"/>
    <n v="39053"/>
    <n v="36"/>
    <s v="in administrare"/>
    <s v="HG 982/1998;;OUG.1 din 04/01/2017;HG.354/18.05.2017;OUG.68 din 06/11/2019"/>
    <s v="imobil"/>
    <s v="Lungime= Km;Suprafeţe= ha;CF= ;"/>
  </r>
  <r>
    <x v="8349"/>
    <s v="8.04.04"/>
    <m/>
    <m/>
    <s v="D.F.VALEA STRIMBELOR 2 - 2,4 KM"/>
    <s v="conform amenajamentelor silvice"/>
    <s v="TULCEA"/>
    <s v="-"/>
    <s v="Tara: România; Judet: TULCEA; -;   -; Nr: -;"/>
    <n v="1967"/>
    <n v="86726"/>
    <n v="36"/>
    <s v="in administrare"/>
    <s v="HG 982/1998;;OUG.1 din 04/01/2017;HG.354/18.05.2017;OUG.68 din 06/11/2019"/>
    <s v="imobil"/>
    <s v="Lungime= Km;Suprafeţe= ha;CF= ;"/>
  </r>
  <r>
    <x v="8350"/>
    <s v="8.04.04"/>
    <m/>
    <m/>
    <s v="DRUM FORESTIER"/>
    <s v="conform amenajamentelor silvice"/>
    <s v="MUNICIPIUL BUCUREŞTI"/>
    <s v="-"/>
    <s v="Tara: România; Judet: MUNICIPIUL BUCUREŞTI; -;   -; Nr: -;"/>
    <n v="1994"/>
    <n v="47168"/>
    <n v="40"/>
    <s v="in administrare"/>
    <s v="HG 982/1998;HG 1344/2011;OUG.1 din 04/01/2017;HG.354/18.05.2017;OUG.68 din 06/11/2019"/>
    <s v="imobil"/>
    <s v="Lungime= Km;Suprafeţe= ha;CF= ;"/>
  </r>
  <r>
    <x v="8351"/>
    <s v="8.04.04"/>
    <m/>
    <m/>
    <s v="DRUM VALEA ORZULUI"/>
    <s v="conform amenajamentelor silvice"/>
    <s v="MUNICIPIUL BUCUREŞTI"/>
    <s v="-"/>
    <s v="Tara: România; Judet: MUNICIPIUL BUCUREŞTI; -;   -; Nr: -;"/>
    <n v="1985"/>
    <n v="58183"/>
    <n v="40"/>
    <s v="in administrare"/>
    <s v="HG 982/1998;HG 1344/2011;OUG.1 din 04/01/2017;HG.354/18.05.2017;OUG.68 din 06/11/2019"/>
    <s v="imobil"/>
    <s v="Lungime= Km;Suprafeţe= ha;CF= ;"/>
  </r>
  <r>
    <x v="8352"/>
    <s v="8.04.04"/>
    <m/>
    <m/>
    <s v="D.F. SERENET-LIZIERA 1,2 KM"/>
    <s v="conform amenajamentelor silvice"/>
    <s v="TULCEA"/>
    <s v="-"/>
    <s v="Tara: România; Judet: TULCEA; -;   -; Nr: -;"/>
    <n v="1980"/>
    <n v="69792"/>
    <n v="36"/>
    <s v="in administrare"/>
    <s v="HG 982/1998;HG 1344/2011;OUG.1 din 04/01/2017;HG.354/18.05.2017;OUG.68 din 06/11/2019"/>
    <s v="imobil"/>
    <s v="Lungime= Km;Suprafeţe= ha;CF= ;"/>
  </r>
  <r>
    <x v="8353"/>
    <s v="8.04.04"/>
    <m/>
    <m/>
    <s v="D.A.F. BULBUCATA"/>
    <s v="conform amenajamentelor silvice"/>
    <s v="MUNICIPIUL BUCUREŞTI"/>
    <s v="-"/>
    <s v="Tara: România; Judet: MUNICIPIUL BUCUREŞTI; -;   -; Nr: -;"/>
    <n v="1964"/>
    <n v="30730"/>
    <n v="40"/>
    <s v="in administrare"/>
    <s v="HG 982/1998;;OUG.1 din 04/01/2017;HG.354/18.05.2017;OUG.68 din 06/11/2019"/>
    <s v="imobil"/>
    <s v="Lungime= Km;Suprafeţe= ha;CF= ;"/>
  </r>
  <r>
    <x v="8354"/>
    <s v="8.04.04"/>
    <m/>
    <m/>
    <s v="DRUM FORESTIER 1 KM"/>
    <s v="conform amenajamentelor silvice"/>
    <s v="MUNICIPIUL BUCUREŞTI"/>
    <s v="-"/>
    <s v="Tara: România; Judet: MUNICIPIUL BUCUREŞTI; -;   -; Nr: -;"/>
    <n v="1971"/>
    <n v="3385"/>
    <n v="40"/>
    <s v="in administrare"/>
    <s v="HG 982/1998;HG 1344/2011;OUG.1 din 04/01/2017;HG.354/18.05.2017;OUG.68 din 06/11/2019"/>
    <s v="imobil"/>
    <s v="Lungime= Km;Suprafeţe= ha;CF= ;"/>
  </r>
  <r>
    <x v="8355"/>
    <s v="8.04.04"/>
    <m/>
    <m/>
    <s v="DRUM PIETRUIT NR.2 ICAS"/>
    <s v="conform amenajamentelor silvice"/>
    <s v="MUNICIPIUL BUCUREŞTI"/>
    <s v="-"/>
    <s v="Tara: România; Judet: MUNICIPIUL BUCUREŞTI; -;   -; Nr: -;"/>
    <n v="1968"/>
    <n v="2543"/>
    <n v="40"/>
    <s v="in administrare"/>
    <s v="HG 982/1998;HG 1344/2011;OUG.1 din 04/01/2017;OUG.68 din 06/11/2019"/>
    <s v="imobil"/>
    <s v="SNAGOV PARC"/>
  </r>
  <r>
    <x v="8356"/>
    <s v="8.04.04"/>
    <m/>
    <m/>
    <s v="DRUM FOREST.POIANA STINGA"/>
    <s v="conform amenajamentelor silvice"/>
    <s v="MUNICIPIUL BUCUREŞTI"/>
    <s v="-"/>
    <s v="Tara: România; Judet: MUNICIPIUL BUCUREŞTI; -;   -; Nr: -;"/>
    <n v="1965"/>
    <n v="27787"/>
    <n v="40"/>
    <s v="in administrare"/>
    <s v="HG 982/1998;; HG 478/ 24-IUN-15;HG.478/24-IUN-15;OUG.1 din 04/01/2017;HG.354/18.05.2017;OUG.68 din 06/11/2019"/>
    <s v="imobil"/>
    <s v="Lungime= Km;Suprafeţe= ha;CF= ;"/>
  </r>
  <r>
    <x v="8357"/>
    <s v="8.04.04"/>
    <m/>
    <m/>
    <s v="DAF PADINA TATARULUI"/>
    <s v="conform amenajamentelor silvice"/>
    <s v="MUNICIPIUL BUCUREŞTI"/>
    <s v="-"/>
    <s v="Tara: România; Judet: MUNICIPIUL BUCUREŞTI; -;   -; Nr: -;"/>
    <n v="1994"/>
    <n v="104972"/>
    <n v="40"/>
    <s v="in administrare"/>
    <s v="HG 982/1998;;OUG.1 din 04/01/2017;HG.354/18.05.2017;OUG.68 din 06/11/2019"/>
    <s v="imobil"/>
    <s v="Lungime= Km;Suprafeţe= ha;CF= ;"/>
  </r>
  <r>
    <x v="8358"/>
    <s v="8.04.04"/>
    <m/>
    <m/>
    <s v="DRUM PANAGHIA RAMIFICATIE"/>
    <s v="conform amenajamentelor silvice"/>
    <s v="DÂMBOVIŢA"/>
    <s v="-"/>
    <s v="Tara: România; Judet: DÂMBOVIŢA; -;   -; Nr: -;"/>
    <n v="1981"/>
    <n v="317596"/>
    <n v="15"/>
    <s v="in administrare"/>
    <s v="HG 982/1998;HG 1344/2011; HG 478/ 24-IUN-15;HG.478/24-IUN-15;OUG.1 din 04/01/2017;HG.354/18.05.2017;OUG.68 din 06/11/2019"/>
    <s v="imobil"/>
    <s v="Lungime= Km;Suprafeţe= ha;CF= ;"/>
  </r>
  <r>
    <x v="8359"/>
    <s v="8.04.04"/>
    <m/>
    <m/>
    <s v="DRUM VALEA LUI SOLOMON"/>
    <s v="conform amenajamentelor silvice"/>
    <s v="DÂMBOVIŢA"/>
    <s v="-"/>
    <s v="Tara: România; Judet: DÂMBOVIŢA; -;   -; Nr: -;"/>
    <n v="1975"/>
    <n v="141420"/>
    <n v="15"/>
    <s v="in administrare"/>
    <s v="HG 982/1998;HG 1344/2011; HG 478/ 24-IUN-15;HG.478/24-IUN-15;OUG.1 din 04/01/2017;HG.354/18.05.2017;OUG.68 din 06/11/2019"/>
    <s v="imobil"/>
    <s v="Lungime= Km;Suprafeţe= ha;CF= ;"/>
  </r>
  <r>
    <x v="8360"/>
    <s v="8.04.04"/>
    <m/>
    <m/>
    <s v="DRUM FOREST.RATOI"/>
    <s v="conform amenajamentelor silvice"/>
    <s v="MUNICIPIUL BUCUREŞTI"/>
    <s v="-"/>
    <s v="Tara: România; Judet: MUNICIPIUL BUCUREŞTI; -;   -; Nr: -;"/>
    <n v="1965"/>
    <n v="4587"/>
    <n v="40"/>
    <s v="in administrare"/>
    <s v="HG 982/1998;; HG 478/ 24-IUN-15;HG.478/24-IUN-15;OUG.1 din 04/01/2017;HG.354/18.05.2017;OUG.68 din 06/11/2019"/>
    <s v="imobil"/>
    <s v="Lungime= Km;Suprafeţe= ha;CF= ;"/>
  </r>
  <r>
    <x v="8361"/>
    <s v="8.04.04"/>
    <m/>
    <m/>
    <s v="DRUM FOREST.CONDUCTA PETROL"/>
    <s v="conform amenajamentelor silvice"/>
    <s v="MUNICIPIUL BUCUREŞTI"/>
    <s v="-"/>
    <s v="Tara: România; Judet: MUNICIPIUL BUCUREŞTI; -;   -; Nr: -;"/>
    <n v="1965"/>
    <n v="6908"/>
    <n v="40"/>
    <s v="in administrare"/>
    <s v="HG 982/1998;; HG 478/ 24-IUN-15;HG.478/24-IUN-15;OUG.1 din 04/01/2017;HG.354/18.05.2017;OUG.68 din 06/11/2019"/>
    <s v="imobil"/>
    <s v="Lungime= Km;Suprafeţe= ha;CF= ;"/>
  </r>
  <r>
    <x v="8362"/>
    <s v="8.04.04"/>
    <m/>
    <m/>
    <s v="DRUM FOREST.VL.VIORII-CARNARU P"/>
    <s v="conform amenajamentelor silvice"/>
    <s v="DÂMBOVIŢA"/>
    <s v="-"/>
    <s v="Tara: România; Judet: DÂMBOVIŢA; -;   -; Nr: -;"/>
    <n v="1970"/>
    <n v="89734"/>
    <n v="15"/>
    <s v="in administrare"/>
    <s v="HG 982/1998;HG 1344/2011; HG 478/ 24-IUN-15;HG.478/24-IUN-15;OUG.1 din 04/01/2017;HG.354/18.05.2017;OUG.68 din 06/11/2019"/>
    <s v="imobil"/>
    <s v="Lungime= Km;Suprafeţe= ha;CF= ;"/>
  </r>
  <r>
    <x v="8363"/>
    <s v="8.04.04"/>
    <m/>
    <m/>
    <s v="DRUM IUDA"/>
    <s v="conform amenajamentelor silvice"/>
    <s v="DÂMBOVIŢA"/>
    <s v="-"/>
    <s v="Tara: România; Judet: DÂMBOVIŢA; -;   -; Nr: -;"/>
    <n v="1951"/>
    <n v="136790"/>
    <n v="15"/>
    <s v="in administrare"/>
    <s v="HG 982/1998;HG 1344/2011; HG 478/ 24-IUN-15;HG.478/24-IUN-15;OUG.1 din 04/01/2017;HG.354/18.05.2017;OUG.68 din 06/11/2019"/>
    <s v="imobil"/>
    <s v="Lungime= Km;Suprafeţe= ha;CF= ;"/>
  </r>
  <r>
    <x v="8364"/>
    <s v="8.30._"/>
    <m/>
    <m/>
    <s v="TORENTI"/>
    <s v="conform amenajamentelor silvice"/>
    <s v="DÂMBOVIŢA"/>
    <s v="-"/>
    <s v="Tara: România; Judet: DÂMBOVIŢA; -;   -; Nr: -;"/>
    <n v="1952"/>
    <n v="3476759"/>
    <n v="15"/>
    <s v="in administrare"/>
    <s v="HG 982/1998;HG 1344/2011; HG 478/ 24-IUN-15;HG.478/24-IUN-15;OUG.1 din 04/01/2017;OUG.68 din 06/11/2019"/>
    <s v="imobil"/>
    <s v="Denumire= ;"/>
  </r>
  <r>
    <x v="8365"/>
    <s v="8.04.04"/>
    <m/>
    <m/>
    <s v="DRUM FORESTIER RATEI RAMIFICATIE"/>
    <s v="conform amenajamentelor silvice"/>
    <s v="DÂMBOVIŢA"/>
    <s v="-"/>
    <s v="Tara: România; Judet: DÂMBOVIŢA; -;   -; Nr: -;"/>
    <n v="1997"/>
    <n v="46823"/>
    <n v="15"/>
    <s v="in administrare"/>
    <s v="HG 982/1998;HG 1344/2011; HG 478/ 24-IUN-15;HG.478/24-IUN-15;OUG.1 din 04/01/2017;HG.354/18.05.2017;OUG.68 din 06/11/2019"/>
    <s v="imobil"/>
    <s v="Lungime= Km;Suprafeţe= ha;CF= ;"/>
  </r>
  <r>
    <x v="8366"/>
    <s v="8.04.04"/>
    <m/>
    <m/>
    <s v="DRUM FORESTIER ZANOAGA"/>
    <s v="conform amenajamentelor silvice"/>
    <s v="DÂMBOVIŢA"/>
    <s v="-"/>
    <s v="Tara: România; Judet: DÂMBOVIŢA; -;   -; Nr: -;"/>
    <n v="1994"/>
    <n v="15697"/>
    <n v="15"/>
    <s v="in administrare"/>
    <s v="HG 982/1998;HG 1344/2011; HG 478/ 24-IUN-15;HG.478/24-IUN-15;OUG.1 din 04/01/2017;OUG.68 din 06/11/2019"/>
    <s v="imobil"/>
    <s v="Lungime= Km;Suprafeţe= ha;CF= ;"/>
  </r>
  <r>
    <x v="8367"/>
    <s v="8.04.04"/>
    <m/>
    <m/>
    <s v="DRUM FORESTIER JUGURENU"/>
    <s v="conform amenajamentelor silvice"/>
    <s v="DÂMBOVIŢA"/>
    <s v="-"/>
    <s v="Tara: România; Judet: DÂMBOVIŢA; -;   -; Nr: -;"/>
    <n v="1994"/>
    <n v="51317"/>
    <n v="15"/>
    <s v="in administrare"/>
    <s v="HG 982/1998;HG 1344/2011; HG 478/ 24-IUN-15;HG.478/24-IUN-15;OUG.1 din 04/01/2017;OUG.68 din 06/11/2019"/>
    <s v="imobil"/>
    <s v="Lungime= Km;Suprafeţe= ha;CF= ;"/>
  </r>
  <r>
    <x v="8368"/>
    <s v="8.04.04"/>
    <m/>
    <m/>
    <s v="DRUM FORESTIER BOLBOCI - MAL STA"/>
    <s v="conform amenajamentelor silvice"/>
    <s v="DÂMBOVIŢA"/>
    <s v="-"/>
    <s v="Tara: România; Judet: DÂMBOVIŢA; -;   -; Nr: -;"/>
    <n v="1994"/>
    <n v="7365737"/>
    <n v="15"/>
    <s v="in administrare"/>
    <s v="HG 982/1998;HG 1344/2011; HG 478/ 24-IUN-15;HG.478/24-IUN-15;OUG.1 din 04/01/2017;HG.354/18.05.2017;OUG.68 din 06/11/2019"/>
    <s v="imobil"/>
    <s v="Lungime= Km;Suprafeţe= ha;CF= ;"/>
  </r>
  <r>
    <x v="8369"/>
    <s v="8.04.04"/>
    <m/>
    <m/>
    <s v="DRUM FORESTIER RUSETU"/>
    <s v="conform amenajamentelor silvice"/>
    <s v="DÂMBOVIŢA"/>
    <s v="-"/>
    <s v="Tara: România; Judet: DÂMBOVIŢA; -;   -; Nr: -;"/>
    <n v="1994"/>
    <n v="32850"/>
    <n v="15"/>
    <s v="in administrare"/>
    <s v="HG 982/1998;HG 1344/2011; HG 478/ 24-IUN-15;HG.478/24-IUN-15;OUG.1 din 04/01/2017;HG.354/18.05.2017;OUG.68 din 06/11/2019"/>
    <s v="imobil"/>
    <s v="Lungime= Km;Suprafeţe= ha;CF= ;"/>
  </r>
  <r>
    <x v="8370"/>
    <s v="8.04.04"/>
    <m/>
    <m/>
    <s v="DRUM FOREST. GRUIU 12.2 KM"/>
    <s v="conform amenajamentelor silvice"/>
    <s v="DÂMBOVIŢA"/>
    <s v="-"/>
    <s v="Tara: România; Judet: DÂMBOVIŢA; -;   -; Nr: -;"/>
    <n v="1978"/>
    <n v="255426"/>
    <n v="15"/>
    <s v="in administrare"/>
    <s v="HG 982/1998;HG 1344/2011; HG 478/ 24-IUN-15;HG.478/24-IUN-15;OUG.1 din 04/01/2017;HG.354/18.05.2017;OUG.68 din 06/11/2019"/>
    <s v="imobil"/>
    <s v="Lungime= Km;Suprafeţe= ha;CF= ;"/>
  </r>
  <r>
    <x v="8371"/>
    <s v="8.04.04"/>
    <m/>
    <m/>
    <s v="DRUM FOREST. TISA 5.4 KM"/>
    <s v="conform amenajamentelor silvice"/>
    <s v="DÂMBOVIŢA"/>
    <s v="Moreni"/>
    <s v="Tara: România; Judet: DÂMBOVIŢA;Mun Moreni;   -; Nr: -;"/>
    <n v="1978"/>
    <n v="85115"/>
    <n v="15"/>
    <s v="in administrare"/>
    <s v="HG 982/1998;HG 1344/2011; HG 478/ 24-IUN-15;HG.478/24-IUN-15;OUG.1 din 04/01/2017;HG.354/18.05.2017;OUG.68 din 06/11/2019"/>
    <s v="imobil"/>
    <s v="Lungime= Km;Suprafeţe= ha;CF= ;"/>
  </r>
  <r>
    <x v="8372"/>
    <s v="8.04.04"/>
    <m/>
    <m/>
    <s v="DRUM FOREST. COCLANDA 2.230 KM"/>
    <s v="conform amenajamentelor silvice"/>
    <s v="DÂMBOVIŢA"/>
    <s v="Bezdead"/>
    <s v="Tara: România; Judet: DÂMBOVIŢA;Com Bezdead;   -; Nr: -;"/>
    <n v="1978"/>
    <n v="53132"/>
    <n v="15"/>
    <s v="in administrare"/>
    <s v="HG 982/1998;HG 1344/2011; HG 478/ 24-IUN-15;HG.478/24-IUN-15;OUG.1 din 04/01/2017;HG.354/18.05.2017;OUG.68 din 06/11/2019"/>
    <s v="imobil"/>
    <s v="Lungime= Km;Suprafeţe= ha;CF= ;"/>
  </r>
  <r>
    <x v="8373"/>
    <s v="8.04.04"/>
    <m/>
    <m/>
    <s v="DRUM FORESTIER STAMBA"/>
    <s v="conform amenajamentelor silvice"/>
    <s v="DÂMBOVIŢA"/>
    <s v="Pietrari"/>
    <s v="Tara: România; Judet: DÂMBOVIŢA;Com Pietrari;   -; Nr: -;"/>
    <n v="1967"/>
    <n v="29524"/>
    <n v="15"/>
    <s v="in administrare"/>
    <s v="HG 982/1998;HG 1344/2011; HG 478/ 24-IUN-15;HG.478/24-IUN-15;OUG.1 din 04/01/2017;HG.354/18.05.2017;OUG.68 din 06/11/2019"/>
    <s v="imobil"/>
    <s v="Lungime= Km;Suprafeţe= ha;CF= ;"/>
  </r>
  <r>
    <x v="8374"/>
    <s v="8.30.01"/>
    <m/>
    <m/>
    <s v="CANAL TISA"/>
    <s v="conform amenajamentelor silvice"/>
    <s v="DÂMBOVIŢA"/>
    <s v="Gheboieni"/>
    <s v="Tara: România; Judet: DÂMBOVIŢA;Sat Gheboieni;   -; Nr: -;"/>
    <n v="1987"/>
    <n v="1661"/>
    <n v="15"/>
    <s v="in administrare"/>
    <s v="HG 982/1998;HG 1344/2011; HG 478/ 24-IUN-15;HG.478/24-IUN-15;OUG.1 din 04/01/2017;HG.354/18.05.2017;OUG.68 din 06/11/2019;HG.846/08.10.2020"/>
    <s v="imobil"/>
    <s v="Lungime albie corectată/consolidată=0,14 km;"/>
  </r>
  <r>
    <x v="8375"/>
    <s v="8.30.01"/>
    <m/>
    <m/>
    <s v="BARAJE ZID"/>
    <s v="conform amenajamentelor silvice"/>
    <s v="DÂMBOVIŢA"/>
    <s v="Aninoasa"/>
    <s v="Tara: România; Judet: DÂMBOVIŢA;Com Aninoasa;   -; Nr: -;"/>
    <n v="1988"/>
    <n v="171806"/>
    <n v="15"/>
    <s v="in administrare"/>
    <s v="HG 982/1998;HG 1344/2011; HG 478/ 24-IUN-15;HG.478/24-IUN-15;OUG.1 din 04/01/2017;HG.354/18.05.2017;OUG.68 din 06/11/2019;HG.846/08.10.2020"/>
    <s v="imobil"/>
    <s v="Lungime albie corectată/consolidată=2,5 km;"/>
  </r>
  <r>
    <x v="8376"/>
    <s v="8.04.04"/>
    <m/>
    <m/>
    <s v="DRUM FORESTIER PASCOL 1.48 KM"/>
    <s v="conform amenajamentelor silvice"/>
    <s v="DÂMBOVIŢA"/>
    <s v="Moreni"/>
    <s v="Tara: România; Judet: DÂMBOVIŢA;Mun Moreni;   -; Nr: -;"/>
    <n v="1978"/>
    <n v="34597"/>
    <n v="15"/>
    <s v="in administrare"/>
    <s v="HG 982/1998;HG 1344/2011; HG 478/ 24-IUN-15;HG.478/24-IUN-15;OUG.1 din 04/01/2017;HG.354/18.05.2017;OUG.68 din 06/11/2019"/>
    <s v="imobil"/>
    <s v="Lungime= Km;Suprafeţe= ha;CF= ;"/>
  </r>
  <r>
    <x v="8377"/>
    <s v="8.04.04"/>
    <m/>
    <m/>
    <s v="DRUM FORESTIER VALEA LUI BAR"/>
    <s v="conform amenajamentelor silvice"/>
    <s v="DÂMBOVIŢA"/>
    <s v="-"/>
    <s v="Tara: România; Judet: DÂMBOVIŢA; -;   -; Nr: -;"/>
    <n v="1962"/>
    <n v="201340"/>
    <n v="15"/>
    <s v="in administrare"/>
    <s v="HG 982/1998;HG 1344/2011; HG 478/ 24-IUN-15;HG.478/24-IUN-15;OUG.1 din 04/01/2017;OUG.68 din 06/11/2019"/>
    <s v="imobil"/>
    <s v="Lungime=UA 38 A Km;Suprafeţe= ha;CF= ;"/>
  </r>
  <r>
    <x v="8378"/>
    <s v="8.04.04"/>
    <m/>
    <m/>
    <s v="DRUM FORESTIER CAPUL COASTEI"/>
    <s v="conform amenajamentelor silvice"/>
    <s v="DÂMBOVIŢA"/>
    <s v="-"/>
    <s v="Tara: România; Judet: DÂMBOVIŢA; -;   -; Nr: -;"/>
    <n v="1970"/>
    <n v="108828"/>
    <n v="15"/>
    <s v="in administrare"/>
    <s v="HG 982/1998;HG 1344/2011; HG 478/ 24-IUN-15;HG.478/24-IUN-15;OUG.1 din 04/01/2017;OUG.68 din 06/11/2019"/>
    <s v="imobil"/>
    <s v="Lungime=UA 46 B Km;Suprafeţe= ha;CF= ;"/>
  </r>
  <r>
    <x v="8379"/>
    <s v="8.04.04"/>
    <m/>
    <m/>
    <s v="DAF VALEA GATI"/>
    <s v="conform amenajamentelor silvice"/>
    <s v="MUREŞ"/>
    <s v="-"/>
    <s v="Tara: România; Judet: MUREŞ; -;   -; Nr: -;"/>
    <n v="1971"/>
    <n v="142580"/>
    <n v="26"/>
    <s v="in administrare"/>
    <s v="HG 982/1998;HG 1344/2011;OUG.1 din 04/01/2017;OUG.68 din 06/11/2019"/>
    <s v="imobil"/>
    <s v="drum forestier"/>
  </r>
  <r>
    <x v="8380"/>
    <s v="8.04.04"/>
    <m/>
    <m/>
    <s v="DAF TIBA MARE"/>
    <s v="conform amenajamentelor silvice"/>
    <s v="MUREŞ"/>
    <s v="-"/>
    <s v="Tara: România; Judet: MUREŞ; -;   -; Nr: -;"/>
    <n v="1971"/>
    <n v="172200"/>
    <n v="26"/>
    <s v="in administrare"/>
    <s v="HG 982/1998;;OUG.1 din 04/01/2017;OUG.68 din 06/11/2019"/>
    <s v="imobil"/>
    <s v="drum forestier"/>
  </r>
  <r>
    <x v="8381"/>
    <s v="8.04.04"/>
    <m/>
    <m/>
    <s v="DAF TIBA MICA"/>
    <s v="conform amenajamentelor silvice"/>
    <s v="MUREŞ"/>
    <s v="-"/>
    <s v="Tara: România; Judet: MUREŞ; -;   -; Nr: -;"/>
    <n v="1971"/>
    <n v="126421"/>
    <n v="26"/>
    <s v="in administrare"/>
    <s v="HG 982/1998;;OUG.1 din 04/01/2017;OUG.68 din 06/11/2019"/>
    <s v="imobil"/>
    <s v="drum forestier"/>
  </r>
  <r>
    <x v="8382"/>
    <s v="8.04.04"/>
    <m/>
    <m/>
    <s v="DAF PRISLOP"/>
    <s v="conform amenajamentelor silvice"/>
    <s v="MUREŞ"/>
    <s v="-"/>
    <s v="Tara: România; Judet: MUREŞ; -;   -; Nr: -;"/>
    <n v="1972"/>
    <n v="95183"/>
    <n v="26"/>
    <s v="in administrare"/>
    <s v="HG 982/1998;HG 1344/2011;OUG.1 din 04/01/2017;OUG.68 din 06/11/2019"/>
    <s v="imobil"/>
    <s v="drum forestier"/>
  </r>
  <r>
    <x v="8383"/>
    <s v="8.04.04"/>
    <m/>
    <m/>
    <s v="DAF PRELUCA MERMEZEU"/>
    <s v="conform amenajamentelor silvice"/>
    <s v="MUREŞ"/>
    <s v="-"/>
    <s v="Tara: România; Judet: MUREŞ; -;   -; Nr: -;"/>
    <n v="1980"/>
    <n v="14754"/>
    <n v="26"/>
    <s v="in administrare"/>
    <s v="HG 982/1998;HG 1344/2011;OUG.1 din 04/01/2017;OUG.68 din 06/11/2019"/>
    <s v="imobil"/>
    <s v="drum forestier"/>
  </r>
  <r>
    <x v="8384"/>
    <s v="8.04.04"/>
    <m/>
    <m/>
    <s v="DAF PIRIUL DINULUI VL. HOTAR"/>
    <s v="conform amenajamentelor silvice"/>
    <s v="MUREŞ"/>
    <s v="-"/>
    <s v="Tara: România; Judet: MUREŞ; -;   -; Nr: -;"/>
    <n v="1971"/>
    <n v="64680"/>
    <n v="26"/>
    <s v="in administrare"/>
    <s v="HG 982/1998;HG 1344/2011; HG 478/ 24-IUN-15;HG.478/24-IUN-15;OUG.1 din 04/01/2017;OUG.68 din 06/11/2019"/>
    <s v="imobil"/>
    <s v="Lungime= Km;Suprafeţe= ha;CF= ;"/>
  </r>
  <r>
    <x v="8385"/>
    <s v="8.04.04"/>
    <m/>
    <m/>
    <s v="DAF PIRIUL NEGRU"/>
    <s v="conform amenajamentelor silvice"/>
    <s v="MUREŞ"/>
    <s v="-"/>
    <s v="Tara: România; Judet: MUREŞ; -;   -; Nr: -;"/>
    <n v="1971"/>
    <n v="130835"/>
    <n v="26"/>
    <s v="in administrare"/>
    <s v="HG 982/1998;HG 1344/2011;OUG.1 din 04/01/2017;OUG.68 din 06/11/2019"/>
    <s v="imobil"/>
    <s v="drum forestier"/>
  </r>
  <r>
    <x v="8386"/>
    <s v="8.04.04"/>
    <m/>
    <m/>
    <s v="DAF POD CEIA"/>
    <s v="conform amenajamentelor silvice"/>
    <s v="MUREŞ"/>
    <s v="-"/>
    <s v="Tara: România; Judet: MUREŞ; -;   -; Nr: -;"/>
    <n v="1992"/>
    <n v="127695"/>
    <n v="26"/>
    <s v="in administrare"/>
    <s v="HG 982/1998;HG 1344/2011;OUG.1 din 04/01/2017;HG.354/18.05.2017;OUG.68 din 06/11/2019"/>
    <s v="imobil"/>
    <s v="Lungime= Km;Suprafeţe= ha;CF= ;"/>
  </r>
  <r>
    <x v="8387"/>
    <s v="8.04.04"/>
    <m/>
    <m/>
    <s v="DAF NEAGRA JING"/>
    <s v="conform amenajamentelor silvice"/>
    <s v="MUREŞ"/>
    <s v="-"/>
    <s v="Tara: România; Judet: MUREŞ; -;   -; Nr: -;"/>
    <n v="1971"/>
    <n v="19110"/>
    <n v="26"/>
    <s v="in administrare"/>
    <s v="HG 982/1998;;OUG.1 din 04/01/2017;OUG.68 din 06/11/2019"/>
    <s v="imobil"/>
    <s v="drum forestier"/>
  </r>
  <r>
    <x v="8388"/>
    <s v="8.04.04"/>
    <m/>
    <m/>
    <s v="DAF NIRAJUL MARE-EREMITU-9,2 KM"/>
    <s v="conform amenajamentelor silvice"/>
    <s v="MUREŞ"/>
    <s v="-"/>
    <s v="Tara: România; Judet: MUREŞ; -;   -; Nr: -;"/>
    <n v="1996"/>
    <n v="431545"/>
    <n v="26"/>
    <s v="in administrare"/>
    <s v="HG 982/1998;HG 1344/2011;OUG.1 din 04/01/2017;HG.354/18.05.2017;OUG.68 din 06/11/2019"/>
    <s v="imobil"/>
    <s v="Lungime= Km;Suprafeţe= ha;CF= ;"/>
  </r>
  <r>
    <x v="8389"/>
    <s v="8.04.04"/>
    <m/>
    <m/>
    <s v="DAF MUNCEL + 3KM"/>
    <s v="conform amenajamentelor silvice"/>
    <s v="MUREŞ"/>
    <s v="-"/>
    <s v="Tara: România; Judet: MUREŞ; -;   -; Nr: -;"/>
    <n v="1970"/>
    <n v="1809700"/>
    <n v="26"/>
    <s v="in administrare"/>
    <s v="HG 982/1998;HG 1344/2011;OUG.1 din 04/01/2017;OUG.68 din 06/11/2019"/>
    <s v="imobil"/>
    <s v="drum forestier"/>
  </r>
  <r>
    <x v="8390"/>
    <s v="8.04.04"/>
    <m/>
    <m/>
    <s v="DAF JEPII FLORESTI"/>
    <s v="conform amenajamentelor silvice"/>
    <s v="MUREŞ"/>
    <s v="-"/>
    <s v="Tara: România; Judet: MUREŞ; -;   -; Nr: -;"/>
    <n v="1971"/>
    <n v="115951"/>
    <n v="26"/>
    <s v="in administrare"/>
    <s v="HG 982/1998;HG 1344/2011;OUG.1 din 04/01/2017;OUG.68 din 06/11/2019"/>
    <s v="imobil"/>
    <s v="drum forestier"/>
  </r>
  <r>
    <x v="8391"/>
    <s v="8.04.04"/>
    <m/>
    <m/>
    <s v="DAF KAIZERAU"/>
    <s v="conform amenajamentelor silvice"/>
    <s v="MUREŞ"/>
    <s v="-"/>
    <s v="Tara: România; Judet: MUREŞ; -;   -; Nr: -;"/>
    <n v="1974"/>
    <n v="2126"/>
    <n v="26"/>
    <s v="in administrare"/>
    <s v="HG 982/1998;; HG 478/ 24-IUN-15;HG.478/24-IUN-15;OUG.1 din 04/01/2017;OUG.68 din 06/11/2019"/>
    <s v="imobil"/>
    <s v="Lungime= Km;Suprafeţe= ha;CF= ;"/>
  </r>
  <r>
    <x v="8392"/>
    <s v="8.04.04"/>
    <m/>
    <m/>
    <s v="DAF MAGURA DE JOS"/>
    <s v="conform amenajamentelor silvice"/>
    <s v="MUREŞ"/>
    <s v="-"/>
    <s v="Tara: România; Judet: MUREŞ; -;   -; Nr: -;"/>
    <n v="1986"/>
    <n v="14975"/>
    <n v="26"/>
    <s v="in administrare"/>
    <s v="HG 982/1998;;OUG.1 din 04/01/2017;HG.354/18.05.2017;OUG.68 din 06/11/2019"/>
    <s v="imobil"/>
    <s v="Lungime= Km;Suprafeţe= ha;CF= ;"/>
  </r>
  <r>
    <x v="8393"/>
    <s v="8.04.04"/>
    <m/>
    <m/>
    <s v="DAF IDICELUL DEALUL ALB"/>
    <s v="conform amenajamentelor silvice"/>
    <s v="MUREŞ"/>
    <s v="-"/>
    <s v="Tara: România; Judet: MUREŞ; -;   -; Nr: -;"/>
    <n v="1982"/>
    <n v="136051"/>
    <n v="26"/>
    <s v="in administrare"/>
    <s v="HG 982/1998;HG 1344/2011;OUG.1 din 04/01/2017;OUG.68 din 06/11/2019"/>
    <s v="imobil"/>
    <s v="drum forestier"/>
  </r>
  <r>
    <x v="8394"/>
    <s v="8.04.04"/>
    <m/>
    <m/>
    <s v="DAF FANCEL-11,5 KM"/>
    <s v="conform amenajamentelor silvice"/>
    <s v="MUREŞ"/>
    <s v="-"/>
    <s v="Tara: România; Judet: MUREŞ; -;   -; Nr: -;"/>
    <n v="1996"/>
    <n v="250045"/>
    <n v="26"/>
    <s v="in administrare"/>
    <s v="HG 982/1998;HG 1344/2011;OUG.1 din 04/01/2017;HG.354/18.05.2017;OUG.68 din 06/11/2019"/>
    <s v="imobil"/>
    <s v="Lungime= Km;Suprafeţe= ha;CF= ;"/>
  </r>
  <r>
    <x v="8395"/>
    <s v="8.04.04"/>
    <m/>
    <m/>
    <s v="DAF FUNDATURA SAIES"/>
    <s v="conform amenajamentelor silvice"/>
    <s v="MUREŞ"/>
    <s v="-"/>
    <s v="Tara: România; Judet: MUREŞ; -;   -; Nr: -;"/>
    <n v="1974"/>
    <n v="412959"/>
    <n v="26"/>
    <s v="in administrare"/>
    <s v="HG 982/1998;HG 1344/2011;OUG.1 din 04/01/2017;OUG.68 din 06/11/2019"/>
    <s v="imobil"/>
    <s v="drum forestier"/>
  </r>
  <r>
    <x v="8396"/>
    <s v="8.04.04"/>
    <m/>
    <m/>
    <s v="DAF CORNESTI"/>
    <s v="conform amenajamentelor silvice"/>
    <s v="MUREŞ"/>
    <s v="-"/>
    <s v="Tara: România; Judet: MUREŞ; -;   -; Nr: -;"/>
    <n v="1984"/>
    <n v="111150"/>
    <n v="26"/>
    <s v="in administrare"/>
    <s v="HG 982/1998;HG 1344/2011;OUG.1 din 04/01/2017;OUG.68 din 06/11/2019"/>
    <s v="imobil"/>
    <s v="drum forestier"/>
  </r>
  <r>
    <x v="8397"/>
    <s v="8.04.04"/>
    <m/>
    <m/>
    <s v="DAF CRIS FINATE"/>
    <s v="conform amenajamentelor silvice"/>
    <s v="MUREŞ"/>
    <s v="-"/>
    <s v="Tara: România; Judet: MUREŞ; -;   -; Nr: -;"/>
    <n v="1970"/>
    <n v="164035"/>
    <n v="26"/>
    <s v="in administrare"/>
    <s v="HG 982/1998;HG 1344/2011; HG 478/ 24-IUN-15;HG.478/24-IUN-15;OUG.1 din 04/01/2017;OUG.68 din 06/11/2019"/>
    <s v="imobil"/>
    <s v="Lungime= Km;Suprafeţe= ha;CF= ;"/>
  </r>
  <r>
    <x v="8398"/>
    <s v="8.04.04"/>
    <m/>
    <m/>
    <s v="DAF CARAGANA"/>
    <s v="conform amenajamentelor silvice"/>
    <s v="MUREŞ"/>
    <s v="-"/>
    <s v="Tara: România; Judet: MUREŞ; -;   -; Nr: -;"/>
    <n v="1971"/>
    <n v="71945"/>
    <n v="26"/>
    <s v="in administrare"/>
    <s v="HG 982/1998;HG 1344/2011;OUG.1 din 04/01/2017;OUG.68 din 06/11/2019"/>
    <s v="imobil"/>
    <s v="drum forestier"/>
  </r>
  <r>
    <x v="8399"/>
    <s v="8.04.04"/>
    <m/>
    <m/>
    <s v="DAF BELCIU"/>
    <s v="conform amenajamentelor silvice"/>
    <s v="MUREŞ"/>
    <s v="-"/>
    <s v="Tara: România; Judet: MUREŞ; -;   -; Nr: -;"/>
    <n v="1971"/>
    <n v="9310"/>
    <n v="26"/>
    <s v="in administrare"/>
    <s v="HG 982/1998;;OUG.1 din 04/01/2017;OUG.68 din 06/11/2019"/>
    <s v="imobil"/>
    <s v="drum forestier"/>
  </r>
  <r>
    <x v="8400"/>
    <s v="8.30.01"/>
    <m/>
    <m/>
    <s v="CORECTIA TORENTILOR"/>
    <s v="conform amenajamentelor silvice"/>
    <s v="MUREŞ"/>
    <s v="-"/>
    <s v="Tara: România; Judet: MUREŞ; -;   -; Nr: -;"/>
    <n v="1985"/>
    <n v="4059"/>
    <n v="26"/>
    <s v="in administrare"/>
    <s v="HG 982/1998;HG 1344/2011;OUG.1 din 04/01/2017;HG.354/18.05.2017;OUG.68 din 06/11/2019;HG.846/08.10.2020"/>
    <s v="imobil"/>
    <s v="Lungime albie corectată/consolidată=0,6 km;"/>
  </r>
  <r>
    <x v="8401"/>
    <s v="8.04.04"/>
    <m/>
    <m/>
    <s v="DAF SUSITA VERDE"/>
    <s v="conform amenajamentelor silvice"/>
    <s v="GORJ"/>
    <s v="-"/>
    <s v="Tara: România; Judet: GORJ; -;   -; Nr: -;"/>
    <n v="1971"/>
    <n v="16020"/>
    <n v="18"/>
    <s v="in administrare"/>
    <s v="HG 982/1998;HG 1344/2011; HG 478/ 24-IUN-15;HG.478/24-IUN-15;OUG.1 din 04/01/2017;HG.354/18.05.2017;OUG.68 din 06/11/2019"/>
    <s v="imobil"/>
    <s v="Lungime= Km;Suprafeţe= ha;CF= ;"/>
  </r>
  <r>
    <x v="8402"/>
    <s v="8.04.04"/>
    <m/>
    <m/>
    <s v="DAF PIRIUL COTANULUI"/>
    <s v="conform amenajamentelor silvice"/>
    <s v="GORJ"/>
    <s v="-"/>
    <s v="Tara: România; Judet: GORJ; -;   -; Nr: -;"/>
    <n v="1986"/>
    <n v="20278"/>
    <n v="18"/>
    <s v="in administrare"/>
    <s v="HG 982/1998;HG 1344/2011; HG 478/ 24-IUN-15;HG.478/24-IUN-15;OUG.1 din 04/01/2017;HG.354/18.05.2017;OUG.68 din 06/11/2019"/>
    <s v="imobil"/>
    <s v="Lungime= Km;Suprafeţe= ha;CF= ;"/>
  </r>
  <r>
    <x v="8403"/>
    <s v="8.04.04"/>
    <m/>
    <m/>
    <s v="DAF CARTIANU"/>
    <s v="conform amenajamentelor silvice"/>
    <s v="GORJ"/>
    <s v="-"/>
    <s v="Tara: România; Judet: GORJ; -;   -; Nr: -;"/>
    <n v="1992"/>
    <n v="460"/>
    <n v="18"/>
    <s v="in administrare"/>
    <s v="HG 982/1998;HG 1344/2011; HG 478/ 24-IUN-15;HG.478/24-IUN-15;OUG.1 din 04/01/2017;HG.354/18.05.2017;OUG.68 din 06/11/2019"/>
    <s v="imobil"/>
    <s v="Lungime= Km;Suprafeţe= ha;CF= ;"/>
  </r>
  <r>
    <x v="8404"/>
    <s v="8.04.04"/>
    <m/>
    <m/>
    <s v="DAF SCARISOARA PLESCIOARA"/>
    <s v="conform amenajamentelor silvice"/>
    <s v="GORJ"/>
    <s v="-"/>
    <s v="Tara: România; Judet: GORJ; -;   -; Nr: -;"/>
    <n v="1963"/>
    <n v="21611"/>
    <n v="18"/>
    <s v="in administrare"/>
    <s v="HG 982/1998;HG 1344/2011; HG 478/ 24-IUN-15;HG.478/24-IUN-15;OUG.1 din 04/01/2017;HG.354/18.05.2017;OUG.68 din 06/11/2019"/>
    <s v="imobil"/>
    <s v="Lungime= Km;Suprafeţe= ha;CF= ;"/>
  </r>
  <r>
    <x v="8405"/>
    <s v="8.04.04"/>
    <m/>
    <m/>
    <s v="DAF SCARISOARA"/>
    <s v="conform amenajamentelor silvice"/>
    <s v="GORJ"/>
    <s v="-"/>
    <s v="Tara: România; Judet: GORJ; -;   -; Nr: -;"/>
    <n v="1982"/>
    <n v="6131"/>
    <n v="18"/>
    <s v="in administrare"/>
    <s v="HG 982/1998;HG 1344/2011; HG 478/ 24-IUN-15;HG.478/24-IUN-15;OUG.1 din 04/01/2017;HG.354/18.05.2017;OUG.68 din 06/11/2019"/>
    <s v="imobil"/>
    <s v="Lungime= Km;Suprafeţe= ha;CF= ;"/>
  </r>
  <r>
    <x v="8406"/>
    <s v="8.04.04"/>
    <m/>
    <m/>
    <s v="DAF BILTA CACIULATA"/>
    <s v="conform amenajamentelor silvice"/>
    <s v="GORJ"/>
    <s v="-"/>
    <s v="Tara: România; Judet: GORJ; -;   -; Nr: -;"/>
    <n v="1986"/>
    <n v="22696"/>
    <n v="18"/>
    <s v="in administrare"/>
    <s v="HG 982/1998;HG 1344/2011; HG 478/ 24-IUN-15;HG.478/24-IUN-15;OUG.1 din 04/01/2017;HG.354/18.05.2017;OUG.68 din 06/11/2019"/>
    <s v="imobil"/>
    <s v="Lungime= Km;Suprafeţe= ha;CF= ;"/>
  </r>
  <r>
    <x v="8407"/>
    <s v="8.04.04"/>
    <m/>
    <m/>
    <s v="DAF PLESCIOARA SIPOT"/>
    <s v="conform amenajamentelor silvice"/>
    <s v="GORJ"/>
    <s v="-"/>
    <s v="Tara: România; Judet: GORJ; -;   -; Nr: -;"/>
    <n v="1964"/>
    <n v="1335"/>
    <n v="18"/>
    <s v="in administrare"/>
    <s v="HG 982/1998;HG 1344/2011; HG 478/ 24-IUN-15;HG.478/24-IUN-15;OUG.1 din 04/01/2017;HG.354/18.05.2017;OUG.68 din 06/11/2019"/>
    <s v="imobil"/>
    <s v="Lungime= Km;Suprafeţe= ha;CF= ;"/>
  </r>
  <r>
    <x v="8408"/>
    <s v="8.04.04"/>
    <m/>
    <m/>
    <s v="DAF SIPOT PRELUNGIRE"/>
    <s v="conform amenajamentelor silvice"/>
    <s v="GORJ"/>
    <s v="-"/>
    <s v="Tara: România; Judet: GORJ; -;   -; Nr: -;"/>
    <n v="1995"/>
    <n v="36047"/>
    <n v="18"/>
    <s v="in administrare"/>
    <s v="HG 982/1998;HG 1344/2011; HG 478/ 24-IUN-15;HG.478/24-IUN-15;OUG.1 din 04/01/2017;HG.354/18.05.2017;OUG.68 din 06/11/2019"/>
    <s v="imobil"/>
    <s v="Lungime= Km;Suprafeţe= ha;CF= ;"/>
  </r>
  <r>
    <x v="8409"/>
    <s v="8.04.04"/>
    <m/>
    <m/>
    <s v="DAF CARPINEI"/>
    <s v="conform amenajamentelor silvice"/>
    <s v="GORJ"/>
    <s v="-"/>
    <s v="Tara: România; Judet: GORJ; -;   -; Nr: -;"/>
    <n v="1961"/>
    <n v="49485"/>
    <n v="18"/>
    <s v="in administrare"/>
    <s v="HG 982/1998;; HG 478/ 24-IUN-15;HG.478/24-IUN-15;OUG.1 din 04/01/2017;OUG.68 din 06/11/2019"/>
    <s v="imobil"/>
    <s v="Lungime= Km;Suprafeţe= ha;CF= ;"/>
  </r>
  <r>
    <x v="8410"/>
    <s v="8.04.04"/>
    <m/>
    <m/>
    <s v="DAF CLOSANI VALEA MARE"/>
    <s v="conform amenajamentelor silvice"/>
    <s v="GORJ"/>
    <s v="-"/>
    <s v="Tara: România; Judet: GORJ; -;   -; Nr: -;"/>
    <n v="1967"/>
    <n v="42642"/>
    <n v="18"/>
    <s v="in administrare"/>
    <s v="HG 982/1998;; HG 478/ 24-IUN-15;HG.478/24-IUN-15;OUG.1 din 04/01/2017;OUG.68 din 06/11/2019"/>
    <s v="imobil"/>
    <s v="Lungime= Km;Suprafeţe= ha;CF= ;"/>
  </r>
  <r>
    <x v="8411"/>
    <s v="8.04.04"/>
    <m/>
    <m/>
    <s v="DRUM FOREST TINTARENI"/>
    <s v="conform amenajamentelor silvice"/>
    <s v="DOLJ"/>
    <s v="-"/>
    <s v="Tara: România; Judet: DOLJ; -;   -; Nr: -;"/>
    <n v="1968"/>
    <n v="33"/>
    <n v="16"/>
    <s v="in administrare"/>
    <s v="HG 982/1998;;OUG.1 din 04/01/2017;OUG.68 din 06/11/2019"/>
    <s v="imobil"/>
    <s v="drum forestier"/>
  </r>
  <r>
    <x v="8412"/>
    <s v="8.04.04"/>
    <m/>
    <m/>
    <s v="DRUM FORESTIER VERBICIOARA"/>
    <s v="conform amenajamentelor silvice"/>
    <s v="DOLJ"/>
    <s v="-"/>
    <s v="Tara: România; Judet: DOLJ; -;   -; Nr: -;"/>
    <n v="1985"/>
    <n v="6926"/>
    <n v="16"/>
    <s v="in administrare"/>
    <s v="HG 982/1998;HG nr. 771/2009;;HG 1344/2011;OUG.1 din 04/01/2017;HG.354/18.05.2017;OUG.68 din 06/11/2019"/>
    <s v="imobil"/>
    <s v="Lungime= Km;Suprafeţe= ha;CF= ;"/>
  </r>
  <r>
    <x v="8413"/>
    <s v="8.04.04"/>
    <m/>
    <m/>
    <s v="DAF PARGAVUL"/>
    <s v="conform amenajamentelor silvice"/>
    <s v="GORJ"/>
    <s v="-"/>
    <s v="Tara: România; Judet: GORJ; -;   -; Nr: -;"/>
    <n v="1986"/>
    <n v="68759"/>
    <n v="18"/>
    <s v="in administrare"/>
    <s v="HG 982/1998;HG 1344/2011; HG 478/ 24-IUN-15;HG.478/24-IUN-15;OUG.1 din 04/01/2017;HG.354/18.05.2017;OUG.68 din 06/11/2019"/>
    <s v="imobil"/>
    <s v="Lungime= Km;Suprafeţe= ha;CF= ;"/>
  </r>
  <r>
    <x v="8414"/>
    <s v="8.04.04"/>
    <m/>
    <m/>
    <s v="DRUM FOREST LINTI"/>
    <s v="conform amenajamentelor silvice"/>
    <s v="DOLJ"/>
    <s v="-"/>
    <s v="Tara: România; Judet: DOLJ; -;   -; Nr: -;"/>
    <n v="1981"/>
    <n v="1058"/>
    <n v="16"/>
    <s v="in administrare"/>
    <s v="HG 982/1998;;OUG.1 din 04/01/2017;HG.354/18.05.2017;OUG.68 din 06/11/2019"/>
    <s v="imobil"/>
    <s v="Lungime= Km;Suprafeţe= ha;CF= ;"/>
  </r>
  <r>
    <x v="8415"/>
    <s v="8.04.04"/>
    <m/>
    <m/>
    <s v="DRUM FOREST COSACU"/>
    <s v="conform amenajamentelor silvice"/>
    <s v="DOLJ"/>
    <s v="-"/>
    <s v="Tara: România; Judet: DOLJ; -;   -; Nr: -;"/>
    <n v="1985"/>
    <n v="5231"/>
    <n v="16"/>
    <s v="in administrare"/>
    <s v="HG 982/1998;HG nr. 771/2009;;HG 1344/2011;OUG.1 din 04/01/2017;HG.354/18.05.2017;OUG.68 din 06/11/2019"/>
    <s v="imobil"/>
    <s v="Lungime= Km;Suprafeţe= ha;CF= ;"/>
  </r>
  <r>
    <x v="8416"/>
    <s v="8.04.04"/>
    <m/>
    <m/>
    <s v="DRUM FOREST RACOVITA II"/>
    <s v="conform amenajamentelor silvice"/>
    <s v="DOLJ"/>
    <s v="-"/>
    <s v="Tara: România; Judet: DOLJ; -;   -; Nr: -;"/>
    <n v="1968"/>
    <n v="1235"/>
    <n v="16"/>
    <s v="in administrare"/>
    <s v="HG 982/1998;HG nr. 771/2009;;HG 1344/2011;OUG.1 din 04/01/2017;HG.354/18.05.2017;OUG.68 din 06/11/2019"/>
    <s v="imobil"/>
    <s v="Lungime= Km;Suprafeţe= ha;CF= ;"/>
  </r>
  <r>
    <x v="8417"/>
    <s v="8.04.04"/>
    <m/>
    <m/>
    <s v="DAF PARAUL RAU"/>
    <s v="conform amenajamentelor silvice"/>
    <s v="GORJ"/>
    <s v="-"/>
    <s v="Tara: România; Judet: GORJ; -;   -; Nr: -;"/>
    <n v="1983"/>
    <n v="14447"/>
    <n v="18"/>
    <s v="in administrare"/>
    <s v="HG 982/1998;HG 1344/2011; HG 478/ 24-IUN-15;HG.478/24-IUN-15;OUG.1 din 04/01/2017;HG.354/18.05.2017;OUG.68 din 06/11/2019"/>
    <s v="imobil"/>
    <s v="Lungime= Km;Suprafeţe= ha;CF= ;"/>
  </r>
  <r>
    <x v="8418"/>
    <s v="8.04.04"/>
    <m/>
    <m/>
    <s v="DAF RACHITEAUA"/>
    <s v="conform amenajamentelor silvice"/>
    <s v="GORJ"/>
    <s v="-"/>
    <s v="Tara: România; Judet: GORJ; -;   -; Nr: -;"/>
    <n v="1963"/>
    <n v="16845"/>
    <n v="18"/>
    <s v="in administrare"/>
    <s v="HG 982/1998;HG 1344/2011; HG 478/ 24-IUN-15;HG.478/24-IUN-15;OUG.1 din 04/01/2017;HG.354/18.05.2017;OUG.68 din 06/11/2019"/>
    <s v="imobil"/>
    <s v="Lungime= Km;Suprafeţe= ha;CF= ;"/>
  </r>
  <r>
    <x v="8419"/>
    <s v="8.04.04"/>
    <m/>
    <m/>
    <s v="DAF BUDUROAIELE"/>
    <s v="conform amenajamentelor silvice"/>
    <s v="GORJ"/>
    <s v="-"/>
    <s v="Tara: România; Judet: GORJ; -;   -; Nr: -;"/>
    <n v="1975"/>
    <n v="7489"/>
    <n v="18"/>
    <s v="in administrare"/>
    <s v="HG 982/1998;HG 1344/2011; HG 478/ 24-IUN-15;HG.478/24-IUN-15;OUG.1 din 04/01/2017;HG.354/18.05.2017;OUG.68 din 06/11/2019"/>
    <s v="imobil"/>
    <s v="Lungime= Km;Suprafeţe= ha;CF= ;"/>
  </r>
  <r>
    <x v="8420"/>
    <s v="8.04.04"/>
    <m/>
    <m/>
    <s v="DAF MIRA"/>
    <s v="conform amenajamentelor silvice"/>
    <s v="GORJ"/>
    <s v="-"/>
    <s v="Tara: România; Judet: GORJ; -;   -; Nr: -;"/>
    <n v="1984"/>
    <n v="18514"/>
    <n v="18"/>
    <s v="in administrare"/>
    <s v="HG 982/1998;HG 1344/2011; HG 478/ 24-IUN-15;HG.478/24-IUN-15;OUG.1 din 04/01/2017;HG.354/18.05.2017;OUG.68 din 06/11/2019"/>
    <s v="imobil"/>
    <s v="Lungime= Km;Suprafeţe= ha;CF= ;"/>
  </r>
  <r>
    <x v="8421"/>
    <s v="8.04.04"/>
    <m/>
    <m/>
    <s v="DAF CINEPA"/>
    <s v="conform amenajamentelor silvice"/>
    <s v="GORJ"/>
    <s v="-"/>
    <s v="Tara: România; Judet: GORJ; -;   -; Nr: -;"/>
    <n v="1975"/>
    <n v="10419"/>
    <n v="18"/>
    <s v="in administrare"/>
    <s v="HG 982/1998;HG 1344/2011; HG 478/ 24-IUN-15;HG.478/24-IUN-15;OUG.1 din 04/01/2017;HG.354/18.05.2017;OUG.68 din 06/11/2019"/>
    <s v="imobil"/>
    <s v="Lungime= Km;Suprafeţe= ha;CF= ;"/>
  </r>
  <r>
    <x v="8422"/>
    <s v="8.04.04"/>
    <m/>
    <m/>
    <s v="DAF RACU MIC"/>
    <s v="conform amenajamentelor silvice"/>
    <s v="GORJ"/>
    <s v="-"/>
    <s v="Tara: România; Judet: GORJ; -;   -; Nr: -;"/>
    <n v="1979"/>
    <n v="6440"/>
    <n v="18"/>
    <s v="in administrare"/>
    <s v="HG 982/1998;HG 1344/2011; HG 478/ 24-IUN-15;HG.478/24-IUN-15;OUG.1 din 04/01/2017;HG.354/18.05.2017;OUG.68 din 06/11/2019"/>
    <s v="imobil"/>
    <s v="Lungime= Km;Suprafeţe= ha;CF= ;"/>
  </r>
  <r>
    <x v="8423"/>
    <s v="8.04.04"/>
    <m/>
    <m/>
    <s v="DAF ARIN PRISACA"/>
    <s v="conform amenajamentelor silvice"/>
    <s v="GORJ"/>
    <s v="-"/>
    <s v="Tara: România; Judet: GORJ; -;   -; Nr: -;"/>
    <n v="1971"/>
    <n v="104134"/>
    <n v="18"/>
    <s v="in administrare"/>
    <s v="HG 982/1998;HG 1344/2011; HG 478/ 24-IUN-15;HG.478/24-IUN-15;OUG.1 din 04/01/2017;HG.354/18.05.2017;OUG.68 din 06/11/2019"/>
    <s v="imobil"/>
    <s v="Lungime= Km;Suprafeţe= ha;CF= ;"/>
  </r>
  <r>
    <x v="8424"/>
    <s v="8.04.04"/>
    <m/>
    <m/>
    <s v="DRUM FOREST GILORTEL"/>
    <s v="conform amenajamentelor silvice"/>
    <s v="GORJ"/>
    <s v="-"/>
    <s v="Tara: România; Judet: GORJ; -;   -; Nr: -;"/>
    <n v="1972"/>
    <n v="514"/>
    <n v="18"/>
    <s v="in administrare"/>
    <s v="HG 982/1998;HG 1344/2011;OUG.1 din 04/01/2017;HG.354/18.05.2017;OUG.68 din 06/11/2019"/>
    <s v="imobil"/>
    <s v="Lungime= Km;Suprafeţe= ha;CF= ;"/>
  </r>
  <r>
    <x v="8425"/>
    <s v="8.04.04"/>
    <m/>
    <m/>
    <s v="DAF MACESUL"/>
    <s v="conform amenajamentelor silvice"/>
    <s v="GORJ"/>
    <s v="-"/>
    <s v="Tara: România; Judet: GORJ; -;   -; Nr: -;"/>
    <n v="1985"/>
    <n v="9931"/>
    <n v="18"/>
    <s v="in administrare"/>
    <s v="HG 982/1998;HG 1344/2011; HG 478/ 24-IUN-15;HG.478/24-IUN-15;OUG.1 din 04/01/2017;HG.354/18.05.2017;OUG.68 din 06/11/2019"/>
    <s v="imobil"/>
    <s v="Lungime= Km;Suprafeţe= ha;CF= ;"/>
  </r>
  <r>
    <x v="8426"/>
    <s v="8.04.04"/>
    <m/>
    <m/>
    <s v="DAF URSOAIA"/>
    <s v="conform amenajamentelor silvice"/>
    <s v="GORJ"/>
    <s v="-"/>
    <s v="Tara: România; Judet: GORJ; -;   -; Nr: -;"/>
    <n v="1973"/>
    <n v="1557"/>
    <n v="18"/>
    <s v="in administrare"/>
    <s v="HG 982/1998;; HG 478/ 24-IUN-15;HG.478/24-IUN-15;OUG.1 din 04/01/2017;HG.354/18.05.2017;OUG.68 din 06/11/2019"/>
    <s v="imobil"/>
    <s v="Lungime= Km;Suprafeţe= ha;CF= ;"/>
  </r>
  <r>
    <x v="8427"/>
    <s v="8.04.04"/>
    <m/>
    <m/>
    <s v="DAF VALEA SALCARIILOR"/>
    <s v="conform amenajamentelor silvice"/>
    <s v="GORJ"/>
    <s v="-"/>
    <s v="Tara: România; Judet: GORJ; -;   -; Nr: -;"/>
    <n v="1980"/>
    <n v="19812"/>
    <n v="18"/>
    <s v="in administrare"/>
    <s v="HG 982/1998;; HG 478/ 24-IUN-15;HG.478/24-IUN-15;OUG.1 din 04/01/2017;HG.354/18.05.2017;OUG.68 din 06/11/2019"/>
    <s v="imobil"/>
    <s v="Lungime= Km;Suprafeţe= ha;CF= ;"/>
  </r>
  <r>
    <x v="8428"/>
    <s v="8.04.04"/>
    <m/>
    <m/>
    <s v="DAF IENISITA VALEA MOS"/>
    <s v="conform amenajamentelor silvice"/>
    <s v="GORJ"/>
    <s v="-"/>
    <s v="Tara: România; Judet: GORJ; -;   -; Nr: -;"/>
    <n v="1982"/>
    <n v="120155"/>
    <n v="18"/>
    <s v="in administrare"/>
    <s v="HG 982/1998;HG 1344/2011; HG 478/ 24-IUN-15;HG.478/24-IUN-15;OUG.1 din 04/01/2017;HG.354/18.05.2017;OUG.68 din 06/11/2019"/>
    <s v="imobil"/>
    <s v="Lungime= Km;Suprafeţe= ha;CF= ;"/>
  </r>
  <r>
    <x v="8429"/>
    <s v="8.04.04"/>
    <m/>
    <m/>
    <s v="DRUM FOREST CHEI OLTET"/>
    <s v="conform amenajamentelor silvice"/>
    <s v="GORJ"/>
    <s v="-"/>
    <s v="Tara: România; Judet: GORJ; -;   -; Nr: -;"/>
    <n v="1962"/>
    <n v="309729"/>
    <n v="18"/>
    <s v="in administrare"/>
    <s v="HG 982/1998;;OUG.1 din 04/01/2017;HG.354/18.05.2017;OUG.68 din 06/11/2019"/>
    <s v="imobil"/>
    <s v="Lungime= Km;Suprafeţe= ha;CF= ;"/>
  </r>
  <r>
    <x v="8430"/>
    <s v="8.04.04"/>
    <m/>
    <m/>
    <s v="DRUM FOREST VALEA SEACA"/>
    <s v="conform amenajamentelor silvice"/>
    <s v="GORJ"/>
    <s v="-"/>
    <s v="Tara: România; Judet: GORJ; -;   -; Nr: -;"/>
    <n v="1962"/>
    <n v="7423"/>
    <n v="18"/>
    <s v="in administrare"/>
    <s v="HG 982/1998;;OUG.1 din 04/01/2017;OUG.68 din 06/11/2019"/>
    <s v="imobil"/>
    <s v="drum forestier"/>
  </r>
  <r>
    <x v="8431"/>
    <s v="8.04.04"/>
    <m/>
    <m/>
    <s v="DRUM FOREST VALEA SEACA"/>
    <s v="conform amenajamentelor silvice"/>
    <s v="GORJ"/>
    <s v="-"/>
    <s v="Tara: România; Judet: GORJ; -;   -; Nr: -;"/>
    <n v="1969"/>
    <n v="3487"/>
    <n v="18"/>
    <s v="in administrare"/>
    <s v="HG 982/1998;;OUG.1 din 04/01/2017;OUG.68 din 06/11/2019"/>
    <s v="imobil"/>
    <s v="drum forestier"/>
  </r>
  <r>
    <x v="8432"/>
    <s v="8.04.04"/>
    <m/>
    <m/>
    <s v="DAF URSOAIA"/>
    <s v="conform amenajamentelor silvice"/>
    <s v="GORJ"/>
    <s v="-"/>
    <s v="Tara: România; Judet: GORJ; -;   -; Nr: -;"/>
    <n v="1973"/>
    <n v="15034"/>
    <n v="18"/>
    <s v="in administrare"/>
    <s v="HG 982/1998;; HG 478/ 24-IUN-15;HG.478/24-IUN-15;OUG.1 din 04/01/2017;HG.354/18.05.2017;OUG.68 din 06/11/2019"/>
    <s v="imobil"/>
    <s v="Lungime= Km;Suprafeţe= ha;CF= ;"/>
  </r>
  <r>
    <x v="8433"/>
    <s v="8.04.04"/>
    <m/>
    <m/>
    <s v="DAF VALEA DESULUI"/>
    <s v="conform amenajamentelor silvice"/>
    <s v="GORJ"/>
    <s v="-"/>
    <s v="Tara: România; Judet: GORJ; -;   -; Nr: -;"/>
    <n v="1978"/>
    <n v="41939"/>
    <n v="18"/>
    <s v="in administrare"/>
    <s v="HG 982/1998;HG 1344/2011; HG 478/ 24-IUN-15;HG.478/24-IUN-15;OUG.1 din 04/01/2017;HG.354/18.05.2017;OUG.68 din 06/11/2019"/>
    <s v="imobil"/>
    <s v="Lungime= Km;Suprafeţe= ha;CF= ;"/>
  </r>
  <r>
    <x v="8434"/>
    <s v="8.04.04"/>
    <m/>
    <m/>
    <s v="DAF VATUIU MIC"/>
    <s v="conform amenajamentelor silvice"/>
    <s v="GORJ"/>
    <s v="-"/>
    <s v="Tara: România; Judet: GORJ; -;   -; Nr: -;"/>
    <n v="1976"/>
    <n v="3897"/>
    <n v="18"/>
    <s v="in administrare"/>
    <s v="HG 982/1998;HG 1344/2011; HG 478/ 24-IUN-15;HG.478/24-IUN-15;OUG.1 din 04/01/2017;HG.354/18.05.2017;OUG.68 din 06/11/2019"/>
    <s v="imobil"/>
    <s v="Lungime= Km;Suprafeţe= ha;CF= ;"/>
  </r>
  <r>
    <x v="8435"/>
    <s v="8.04.04"/>
    <m/>
    <m/>
    <s v="DAF VERSANT BABEI"/>
    <s v="conform amenajamentelor silvice"/>
    <s v="GORJ"/>
    <s v="-"/>
    <s v="Tara: România; Judet: GORJ; -;   -; Nr: -;"/>
    <n v="1987"/>
    <n v="30846"/>
    <n v="18"/>
    <s v="in administrare"/>
    <s v="HG 982/1998;HG 1344/2011; HG 478/ 24-IUN-15;HG.478/24-IUN-15;OUG.1 din 04/01/2017;HG.354/18.05.2017;OUG.68 din 06/11/2019"/>
    <s v="imobil"/>
    <s v="Lungime= Km;Suprafeţe= ha;CF= ;"/>
  </r>
  <r>
    <x v="8436"/>
    <s v="8.04.04"/>
    <m/>
    <m/>
    <s v="DAF LACSORU MARE"/>
    <s v="conform amenajamentelor silvice"/>
    <s v="GORJ"/>
    <s v="-"/>
    <s v="Tara: România; Judet: GORJ; -;   -; Nr: -;"/>
    <n v="1986"/>
    <n v="51851"/>
    <n v="18"/>
    <s v="in administrare"/>
    <s v="HG 982/1998;HG 1344/2011; HG 478/ 24-IUN-15;HG.478/24-IUN-15;OUG.1 din 04/01/2017;HG.354/18.05.2017;OUG.68 din 06/11/2019"/>
    <s v="imobil"/>
    <s v="Lungime= Km;Suprafeţe= ha;CF= ;"/>
  </r>
  <r>
    <x v="8437"/>
    <s v="8.04.04"/>
    <m/>
    <m/>
    <s v="DAF HARABORU"/>
    <s v="conform amenajamentelor silvice"/>
    <s v="GORJ"/>
    <s v="-"/>
    <s v="Tara: România; Judet: GORJ; -;   -; Nr: -;"/>
    <n v="1971"/>
    <n v="8402"/>
    <n v="18"/>
    <s v="in administrare"/>
    <s v="HG 982/1998;; HG 478/ 24-IUN-15;HG.478/24-IUN-15;OUG.1 din 04/01/2017;OUG.68 din 06/11/2019"/>
    <s v="imobil"/>
    <s v="Lungime= Km;Suprafeţe= ha;CF= ;"/>
  </r>
  <r>
    <x v="8438"/>
    <s v="8.04.04"/>
    <m/>
    <m/>
    <s v="DAF RUNCU PORCENI"/>
    <s v="conform amenajamentelor silvice"/>
    <s v="GORJ"/>
    <s v="-"/>
    <s v="Tara: România; Judet: GORJ; -;   -; Nr: -;"/>
    <n v="1980"/>
    <n v="16707"/>
    <n v="18"/>
    <s v="in administrare"/>
    <s v="HG 982/1998;HG 1344/2011; HG 478/ 24-IUN-15;HG.478/24-IUN-15;OUG.1 din 04/01/2017;HG.354/18.05.2017;OUG.68 din 06/11/2019"/>
    <s v="imobil"/>
    <s v="Lungime= Km;Suprafeţe= ha;CF= ;"/>
  </r>
  <r>
    <x v="8439"/>
    <s v="8.04.04"/>
    <m/>
    <m/>
    <s v="DAF VALEA JIULUI"/>
    <s v="conform amenajamentelor silvice"/>
    <s v="GORJ"/>
    <s v="-"/>
    <s v="Tara: România; Judet: GORJ; -;   -; Nr: -;"/>
    <n v="1971"/>
    <n v="47380"/>
    <n v="18"/>
    <s v="in administrare"/>
    <s v="HG 982/1998;; HG 478/ 24-IUN-15;HG.478/24-IUN-15;OUG.1 din 04/01/2017;OUG.68 din 06/11/2019"/>
    <s v="imobil"/>
    <s v="Lungime= Km;Suprafeţe= ha;CF= ;"/>
  </r>
  <r>
    <x v="8440"/>
    <s v="8.30._"/>
    <m/>
    <m/>
    <s v="PRAG ZID PIATRA CU MORTAR CIMENT C.T."/>
    <s v="conform amenajamentelor silvice"/>
    <s v="SUCEAVA"/>
    <s v="-"/>
    <s v="Tara: România; Judet: SUCEAVA; -;   -; Nr: -;"/>
    <n v="1989"/>
    <n v="273"/>
    <n v="33"/>
    <s v="in administrare"/>
    <s v="HG 982/1998;HG 1344/2011;OUG.1 din 04/01/2017;OUG.68 din 06/11/2019"/>
    <s v="imobil"/>
    <s v="CORECTIE TORENTI"/>
  </r>
  <r>
    <x v="8441"/>
    <s v="8.30._"/>
    <m/>
    <m/>
    <s v="CANAL DESCHIS EVAC.APELOR"/>
    <s v="conform amenajamentelor silvice"/>
    <s v="SUCEAVA"/>
    <s v="-"/>
    <s v="Tara: România; Judet: SUCEAVA; -;   -; Nr: -;"/>
    <n v="1980"/>
    <n v="234"/>
    <n v="33"/>
    <s v="in administrare"/>
    <s v="HG 982/1998;HG 1344/2011;OUG.1 din 04/01/2017;OUG.68 din 06/11/2019"/>
    <s v="imobil"/>
    <s v="CORECTIE TORENTI"/>
  </r>
  <r>
    <x v="8442"/>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4"/>
    <s v="8.30.01"/>
    <m/>
    <m/>
    <s v="ZID SPRIJIN PIATRĂ MORTAR CIMENT C.T."/>
    <s v="conform amenajamentelor silvice"/>
    <s v="SUCEAVA"/>
    <s v="-"/>
    <s v="Tara: România; Judet: SUCEAVA; -;   -; Nr: -;"/>
    <n v="1989"/>
    <n v="14521"/>
    <n v="33"/>
    <s v="in administrare"/>
    <s v="HG 982/1998;HG 1344/2011;OUG.1 din 04/01/2017;HG.354/18.05.2017;OUG.68 din 06/11/2019;HG.846/08.10.2020"/>
    <s v="imobil"/>
    <s v="Lungime albie corectată/consolidată=0,05 km;"/>
  </r>
  <r>
    <x v="8445"/>
    <s v="8.30.01"/>
    <m/>
    <m/>
    <s v="AMENAJARE ALBIE PÂRÂU GOIA -CORECŢIA TORENŢI"/>
    <s v="conform amenajamentelor silvice"/>
    <s v="SUCEAVA"/>
    <s v="-"/>
    <s v="Tara: România; Judet: SUCEAVA; -;   -; Nr: -;"/>
    <n v="1987"/>
    <n v="9019"/>
    <n v="33"/>
    <s v="in administrare"/>
    <s v="HG 982/1998;HG 1344/2011;OUG.1 din 04/01/2017;HG.354/18.05.2017;OUG.68 din 06/11/2019;HG.846/08.10.2020"/>
    <s v="imobil"/>
    <s v="Lungime albie corectată/consolidată=0,9 km;"/>
  </r>
  <r>
    <x v="844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7"/>
    <s v="8.04.04"/>
    <m/>
    <m/>
    <s v="DRUM AUTO FORES.ZIMBROAIA 1,7KM"/>
    <s v="conform amenajamentelor silvice"/>
    <s v="SUCEAVA"/>
    <s v="-"/>
    <s v="Tara: România; Judet: SUCEAVA; -;   -; Nr: -;"/>
    <n v="1967"/>
    <n v="194000"/>
    <n v="33"/>
    <s v="in administrare"/>
    <s v="HG 982/1998;HG 1344/2011;OUG.1 din 04/01/2017;HG.354/18.05.2017;OUG.68 din 06/11/2019"/>
    <s v="imobil"/>
    <s v="Lungime= Km;Suprafeţe= ha;CF= ;"/>
  </r>
  <r>
    <x v="8448"/>
    <s v="8.04.04"/>
    <m/>
    <m/>
    <s v="DRUM AUTO FOREST.ZIMBROSLAY 1,3KM"/>
    <s v="conform amenajamentelor silvice"/>
    <s v="SUCEAVA"/>
    <s v="-"/>
    <s v="Tara: România; Judet: SUCEAVA; -;   -; Nr: -;"/>
    <n v="1971"/>
    <n v="165000"/>
    <n v="33"/>
    <s v="in administrare"/>
    <s v="HG 982/1998;HG 1344/2011;OUG.1 din 04/01/2017;HG.354/18.05.2017;OUG.68 din 06/11/2019"/>
    <s v="imobil"/>
    <s v="Lungime= Km;Suprafeţe= ha;CF= ;"/>
  </r>
  <r>
    <x v="8449"/>
    <s v="8.04.04"/>
    <m/>
    <m/>
    <s v="DRUM AUTO FORES.ZVARCEANU 1,5KM,5 POD"/>
    <s v="conform amenajamentelor silvice"/>
    <s v="SUCEAVA"/>
    <s v="-"/>
    <s v="Tara: România; Judet: SUCEAVA; -;   -; Nr: -;"/>
    <n v="1980"/>
    <n v="28000"/>
    <n v="33"/>
    <s v="in administrare"/>
    <s v="HG 982/1998;HG 1344/2011;OUG.1 din 04/01/2017;HG.354/18.05.2017;OUG.68 din 06/11/2019"/>
    <s v="imobil"/>
    <s v="Lungime= Km;Suprafeţe= ha;CF= ;"/>
  </r>
  <r>
    <x v="8450"/>
    <s v="8.04.04"/>
    <m/>
    <m/>
    <s v="DRUM AUTO FORES. VULTURESTI-RAMIF.3,2KM"/>
    <s v="conform amenajamentelor silvice"/>
    <s v="SUCEAVA"/>
    <s v="-"/>
    <s v="Tara: România; Judet: SUCEAVA; -;   -; Nr: -;"/>
    <n v="1978"/>
    <n v="282000"/>
    <n v="33"/>
    <s v="in administrare"/>
    <s v="HG 982/1998;HG 1344/2011;OUG.1 din 04/01/2017;HG.354/18.05.2017;OUG.68 din 06/11/2019"/>
    <s v="imobil"/>
    <s v="Lungime= Km;Suprafeţe= ha;CF= ;"/>
  </r>
  <r>
    <x v="8451"/>
    <s v="8.04.04"/>
    <m/>
    <m/>
    <s v="DRUM AUTO FORES.ZGIRCIU 1,7KM"/>
    <s v="conform amenajamentelor silvice"/>
    <s v="SUCEAVA"/>
    <s v="-"/>
    <s v="Tara: România; Judet: SUCEAVA; -;   -; Nr: -;"/>
    <n v="1973"/>
    <n v="381000"/>
    <n v="33"/>
    <s v="in administrare"/>
    <s v="HG 982/1998;HG 1344/2011;OUG.1 din 04/01/2017;HG.354/18.05.2017;OUG.68 din 06/11/2019"/>
    <s v="imobil"/>
    <s v="Lungime= Km;Suprafeţe= ha;CF= ;"/>
  </r>
  <r>
    <x v="8452"/>
    <s v="8.04.04"/>
    <m/>
    <m/>
    <s v="DRUM AUTO FORES. VERDELE VF.BARNAR 10KM"/>
    <s v="conform amenajamentelor silvice"/>
    <s v="SUCEAVA"/>
    <s v="-"/>
    <s v="Tara: România; Judet: SUCEAVA; -;   -; Nr: -;"/>
    <n v="1978"/>
    <n v="2067000"/>
    <n v="33"/>
    <s v="in administrare"/>
    <s v="HG 982/1998;HG 1344/2011;OUG.1 din 04/01/2017;HG.354/18.05.2017;OUG.68 din 06/11/2019"/>
    <s v="imobil"/>
    <s v="Lungime= Km;Suprafeţe= ha;CF= ;"/>
  </r>
  <r>
    <x v="8453"/>
    <s v="8.04.04"/>
    <m/>
    <m/>
    <s v="DRUM AUTO FORES. URSOAIA 2KM"/>
    <s v="conform amenajamentelor silvice"/>
    <s v="SUCEAVA"/>
    <s v="-"/>
    <s v="Tara: România; Judet: SUCEAVA; -;   -; Nr: -;"/>
    <n v="1964"/>
    <n v="15000"/>
    <n v="33"/>
    <s v="in administrare"/>
    <s v="HG 982/1998;HG 1344/2011;OUG.1 din 04/01/2017;HG.354/18.05.2017;OUG.68 din 06/11/2019"/>
    <s v="imobil"/>
    <s v="Lungime= Km;Suprafeţe= ha;CF= ;"/>
  </r>
  <r>
    <x v="8454"/>
    <s v="8.04.04"/>
    <m/>
    <m/>
    <s v="DRUM AUTO FORES.VALEA BOURII MUNCEL 1,3"/>
    <s v="conform amenajamentelor silvice"/>
    <s v="SUCEAVA"/>
    <s v="-"/>
    <s v="Tara: România; Judet: SUCEAVA; -;   -; Nr: -;"/>
    <n v="1963"/>
    <n v="94000"/>
    <n v="33"/>
    <s v="in administrare"/>
    <s v="HG 982/1998;HG 1344/2011;OUG.1 din 04/01/2017;HG.354/18.05.2017;OUG.68 din 06/11/2019"/>
    <s v="imobil"/>
    <s v="Lungime= Km;Suprafeţe= ha;CF= ;"/>
  </r>
  <r>
    <x v="8455"/>
    <s v="8.04.04"/>
    <m/>
    <m/>
    <s v="DRUM AUTO FORES. VALEA CU CALEA 6KM"/>
    <s v="conform amenajamentelor silvice"/>
    <s v="SUCEAVA"/>
    <s v="-"/>
    <s v="Tara: România; Judet: SUCEAVA; -;   -; Nr: -;"/>
    <n v="1964"/>
    <n v="308000"/>
    <n v="33"/>
    <s v="in administrare"/>
    <s v="HG 982/1998;HG 1344/2011;OUG.1 din 04/01/2017;HG.354/18.05.2017;OUG.68 din 06/11/2019"/>
    <s v="imobil"/>
    <s v="Lungime= Km;Suprafeţe= ha;CF= ;"/>
  </r>
  <r>
    <x v="8456"/>
    <s v="8.04.04"/>
    <m/>
    <m/>
    <s v="DRUM AUTO FORES. TRISCIOR 2KM"/>
    <s v="conform amenajamentelor silvice"/>
    <s v="SUCEAVA"/>
    <s v="-"/>
    <s v="Tara: România; Judet: SUCEAVA; -;   -; Nr: -;"/>
    <n v="1955"/>
    <n v="51000"/>
    <n v="33"/>
    <s v="in administrare"/>
    <s v="HG 982/1998;HG 1344/2011;OUG.1 din 04/01/2017;HG.354/18.05.2017;OUG.68 din 06/11/2019"/>
    <s v="imobil"/>
    <s v="Lungime= Km;Suprafeţe= ha;CF= ;"/>
  </r>
  <r>
    <x v="8457"/>
    <s v="8.04.04"/>
    <m/>
    <m/>
    <s v="DRUM AUTO FORES. TROCI VACARIE 1,2 KM"/>
    <s v="conform amenajamentelor silvice"/>
    <s v="SUCEAVA"/>
    <s v="-"/>
    <s v="Tara: România; Judet: SUCEAVA; -;   -; Nr: -;"/>
    <n v="1960"/>
    <n v="14000"/>
    <n v="33"/>
    <s v="in administrare"/>
    <s v="HG 982/1998;HG 1344/2011;OUG.1 din 04/01/2017;HG.354/18.05.2017;OUG.68 din 06/11/2019"/>
    <s v="imobil"/>
    <s v="Lungime= Km;Suprafeţe= ha;CF= ;"/>
  </r>
  <r>
    <x v="8458"/>
    <s v="8.04.04"/>
    <m/>
    <m/>
    <s v="DRUM AUTO FORES. TUDORENI 1KM"/>
    <s v="conform amenajamentelor silvice"/>
    <s v="SUCEAVA"/>
    <s v="-"/>
    <s v="Tara: România; Judet: SUCEAVA; -;   -; Nr: -;"/>
    <n v="1981"/>
    <n v="78000"/>
    <n v="33"/>
    <s v="in administrare"/>
    <s v="HG 982/1998;HG 1344/2011;OUG.1 din 04/01/2017;HG.354/18.05.2017;OUG.68 din 06/11/2019"/>
    <s v="imobil"/>
    <s v="Lungime= Km;Suprafeţe= ha;CF= ;"/>
  </r>
  <r>
    <x v="8459"/>
    <s v="8.04.04"/>
    <m/>
    <m/>
    <s v="DRUM AUTO FORES. TOANCE 2,4KM"/>
    <s v="conform amenajamentelor silvice"/>
    <s v="SUCEAVA"/>
    <s v="-"/>
    <s v="Tara: România; Judet: SUCEAVA; -;   -; Nr: -;"/>
    <n v="1985"/>
    <n v="719000"/>
    <n v="33"/>
    <s v="in administrare"/>
    <s v="HG 982/1998;HG 1344/2011;OUG.1 din 04/01/2017;HG.354/18.05.2017;OUG.68 din 06/11/2019"/>
    <s v="imobil"/>
    <s v="Lungime= Km;Suprafeţe= ha;CF= ;"/>
  </r>
  <r>
    <x v="8460"/>
    <s v="8.04.04"/>
    <m/>
    <m/>
    <s v="DRUM AUTO FORES. TOANCE-CHIRIL 3,5KM"/>
    <s v="conform amenajamentelor silvice"/>
    <s v="SUCEAVA"/>
    <s v="-"/>
    <s v="Tara: România; Judet: SUCEAVA; -;   -; Nr: -;"/>
    <n v="1945"/>
    <n v="588000"/>
    <n v="33"/>
    <s v="in administrare"/>
    <s v="HG 982/1998;HG 1344/2011;OUG.1 din 04/01/2017;HG.354/18.05.2017;OUG.68 din 06/11/2019"/>
    <s v="imobil"/>
    <s v="Lungime= Km;Suprafeţe= ha;CF= ;"/>
  </r>
  <r>
    <x v="8461"/>
    <s v="8.04.04"/>
    <m/>
    <m/>
    <s v="DRUM AUTO FORES.SUHARZELU MARE+MIC 5 KM"/>
    <s v="conform amenajamentelor silvice"/>
    <s v="SUCEAVA"/>
    <s v="-"/>
    <s v="Tara: România; Judet: SUCEAVA; -;   -; Nr: -;"/>
    <n v="1972"/>
    <n v="536000"/>
    <n v="33"/>
    <s v="in administrare"/>
    <s v="HG 982/1998;HG 1344/2011;OUG.1 din 04/01/2017;HG.354/18.05.2017;OUG.68 din 06/11/2019"/>
    <s v="imobil"/>
    <s v="Lungime= Km;Suprafeţe= ha;CF= ;"/>
  </r>
  <r>
    <x v="8462"/>
    <s v="8.04.04"/>
    <m/>
    <m/>
    <s v="DRUM AUTO FORES.SLATIOARA-PREL 1,6 KM"/>
    <s v="conform amenajamentelor silvice"/>
    <s v="SUCEAVA"/>
    <s v="-"/>
    <s v="Tara: România; Judet: SUCEAVA; -;   -; Nr: -;"/>
    <n v="1992"/>
    <n v="93000"/>
    <n v="33"/>
    <s v="in administrare"/>
    <s v="HG 982/1998;HG 1344/2011;OUG.1 din 04/01/2017;HG.354/18.05.2017;OUG.68 din 06/11/2019"/>
    <s v="imobil"/>
    <s v="Lungime= Km;Suprafeţe= ha;CF= ;"/>
  </r>
  <r>
    <x v="8463"/>
    <s v="8.04.04"/>
    <m/>
    <m/>
    <s v="DRUM STAHNA"/>
    <s v="conform amenajamentelor silvice"/>
    <s v="BOTOŞANI"/>
    <s v="-"/>
    <s v="Tara: România; Judet: BOTOŞANI; -;   -; Nr: -;"/>
    <n v="1967"/>
    <n v="375000"/>
    <n v="7"/>
    <s v="in administrare"/>
    <s v="HG 982/1998;HG 1344/2011;OUG.1 din 04/01/2017;OUG.68 din 06/11/2019"/>
    <s v="imobil"/>
    <s v="STAHNA"/>
  </r>
  <r>
    <x v="8464"/>
    <s v="8.04.04"/>
    <m/>
    <m/>
    <s v="DRUM AUTO FORES.SCORUSU 3,5 KM"/>
    <s v="conform amenajamentelor silvice"/>
    <s v="SUCEAVA"/>
    <s v="-"/>
    <s v="Tara: România; Judet: SUCEAVA; -;   -; Nr: -;"/>
    <n v="1965"/>
    <n v="414000"/>
    <n v="33"/>
    <s v="in administrare"/>
    <s v="HG 982/1998;HG 1344/2011;OUG.1 din 04/01/2017;HG.354/18.05.2017;OUG.68 din 06/11/2019"/>
    <s v="imobil"/>
    <s v="Lungime= Km;Suprafeţe= ha;CF= ;"/>
  </r>
  <r>
    <x v="8465"/>
    <s v="8.04.04"/>
    <m/>
    <m/>
    <s v="DRUM AUTO FORES.SIHASTRIA II 3,5KM"/>
    <s v="conform amenajamentelor silvice"/>
    <s v="SUCEAVA"/>
    <s v="-"/>
    <s v="Tara: România; Judet: SUCEAVA; -;   -; Nr: -;"/>
    <n v="1975"/>
    <n v="484000"/>
    <n v="33"/>
    <s v="in administrare"/>
    <s v="HG 982/1998;HG 1344/2011;OUG.1 din 04/01/2017;HG.354/18.05.2017;OUG.68 din 06/11/2019"/>
    <s v="imobil"/>
    <s v="Lungime= Km;Suprafeţe= ha;CF= ;"/>
  </r>
  <r>
    <x v="8466"/>
    <s v="8.04.04"/>
    <m/>
    <m/>
    <s v="DRUM AUTO FORES.SILISTEA DELU MARE 5,5K"/>
    <s v="conform amenajamentelor silvice"/>
    <s v="SUCEAVA"/>
    <s v="-"/>
    <s v="Tara: România; Judet: SUCEAVA; -;   -; Nr: -;"/>
    <n v="1959"/>
    <n v="65000"/>
    <n v="33"/>
    <s v="in administrare"/>
    <s v="HG 982/1998;HG 1344/2011;OUG.1 din 04/01/2017;HG.354/18.05.2017;OUG.68 din 06/11/2019"/>
    <s v="imobil"/>
    <s v="Lungime= Km;Suprafeţe= ha;CF= ;"/>
  </r>
  <r>
    <x v="8467"/>
    <s v="8.04.04"/>
    <m/>
    <m/>
    <s v="DRUM AUTO FORES. RUSCA I,8 KM"/>
    <s v="conform amenajamentelor silvice"/>
    <s v="SUCEAVA"/>
    <s v="-"/>
    <s v="Tara: România; Judet: SUCEAVA; -;   -; Nr: -;"/>
    <n v="1966"/>
    <n v="414000"/>
    <n v="33"/>
    <s v="in administrare"/>
    <s v="HG 982/1998;HG 1344/2011;OUG.1 din 04/01/2017;HG.354/18.05.2017;OUG.68 din 06/11/2019"/>
    <s v="imobil"/>
    <s v="Lungime= Km;Suprafeţe= ha;CF= ;"/>
  </r>
  <r>
    <x v="8468"/>
    <s v="8.04.04"/>
    <m/>
    <m/>
    <s v="DRUM AUTO FORES.RUSCA-CHISELITA 8KM"/>
    <s v="conform amenajamentelor silvice"/>
    <s v="SUCEAVA"/>
    <s v="-"/>
    <s v="Tara: România; Judet: SUCEAVA; -;   -; Nr: -;"/>
    <n v="1968"/>
    <n v="61000"/>
    <n v="33"/>
    <s v="in administrare"/>
    <s v="HG 982/1998;HG 1344/2011;OUG.1 din 04/01/2017;HG.354/18.05.2017;OUG.68 din 06/11/2019"/>
    <s v="imobil"/>
    <s v="Lungime= Km;Suprafeţe= ha;CF= ;"/>
  </r>
  <r>
    <x v="8469"/>
    <s v="8.04.04"/>
    <m/>
    <m/>
    <s v="DRUM AUTO FORES.SADAU I. 0,7KM"/>
    <s v="conform amenajamentelor silvice"/>
    <s v="SUCEAVA"/>
    <s v="-"/>
    <s v="Tara: România; Judet: SUCEAVA; -;   -; Nr: -;"/>
    <n v="1970"/>
    <n v="5000"/>
    <n v="33"/>
    <s v="in administrare"/>
    <s v="HG 982/1998;HG 1344/2011;OUG.1 din 04/01/2017;HG.354/18.05.2017;OUG.68 din 06/11/2019"/>
    <s v="imobil"/>
    <s v="Lungime= Km;Suprafeţe= ha;CF= ;"/>
  </r>
  <r>
    <x v="8470"/>
    <s v="8.04.04"/>
    <m/>
    <m/>
    <s v="DRUM AUTO FORES.SADAU-LUNGU 1KM"/>
    <s v="conform amenajamentelor silvice"/>
    <s v="SUCEAVA"/>
    <s v="-"/>
    <s v="Tara: România; Judet: SUCEAVA; -;   -; Nr: -;"/>
    <n v="1971"/>
    <n v="4000"/>
    <n v="33"/>
    <s v="in administrare"/>
    <s v="HG 982/1998;HG 1344/2011;OUG.1 din 04/01/2017;HG.354/18.05.2017;OUG.68 din 06/11/2019"/>
    <s v="imobil"/>
    <s v="Lungime= Km;Suprafeţe= ha;CF= ;"/>
  </r>
  <r>
    <x v="8471"/>
    <s v="8.04.04"/>
    <m/>
    <m/>
    <s v="DRUM AUTO FORES.RISCUTA 4,2KM"/>
    <s v="conform amenajamentelor silvice"/>
    <s v="SUCEAVA"/>
    <s v="-"/>
    <s v="Tara: România; Judet: SUCEAVA; -;   -; Nr: -;"/>
    <n v="1970"/>
    <n v="662000"/>
    <n v="33"/>
    <s v="in administrare"/>
    <s v="HG 982/1998;HG 1344/2011;OUG.1 din 04/01/2017;HG.354/18.05.2017;OUG.68 din 06/11/2019"/>
    <s v="imobil"/>
    <s v="Lungime= Km;Suprafeţe= ha;CF= ;"/>
  </r>
  <r>
    <x v="8472"/>
    <s v="8.04.04"/>
    <m/>
    <m/>
    <s v="DRUM AUTO FORES.ROTII (LA GRADINA) 1,97"/>
    <s v="conform amenajamentelor silvice"/>
    <s v="SUCEAVA"/>
    <s v="-"/>
    <s v="Tara: România; Judet: SUCEAVA; -;   -; Nr: -;"/>
    <n v="1991"/>
    <n v="80000"/>
    <n v="33"/>
    <s v="in administrare"/>
    <s v="HG 982/1998;HG 1344/2011;OUG.1 din 04/01/2017;HG.354/18.05.2017;OUG.68 din 06/11/2019"/>
    <s v="imobil"/>
    <s v="Lungime= Km;Suprafeţe= ha;CF= ;"/>
  </r>
  <r>
    <x v="8473"/>
    <s v="8.04.04"/>
    <m/>
    <m/>
    <s v="DRUM AUTO FORES. PREMATARU 1,9KM"/>
    <s v="conform amenajamentelor silvice"/>
    <s v="SUCEAVA"/>
    <s v="-"/>
    <s v="Tara: România; Judet: SUCEAVA; -;   -; Nr: -;"/>
    <n v="1972"/>
    <n v="132000"/>
    <n v="33"/>
    <s v="in administrare"/>
    <s v="HG 982/1998;HG 1344/2011;OUG.1 din 04/01/2017;HG.354/18.05.2017;OUG.68 din 06/11/2019"/>
    <s v="imobil"/>
    <s v="Lungime= Km;Suprafeţe= ha;CF= ;"/>
  </r>
  <r>
    <x v="8474"/>
    <s v="8.04.04"/>
    <m/>
    <m/>
    <s v="DRUM AUTO FORES.PRINOSU MARE 2,2 KM"/>
    <s v="conform amenajamentelor silvice"/>
    <s v="SUCEAVA"/>
    <s v="-"/>
    <s v="Tara: România; Judet: SUCEAVA; -;   -; Nr: -;"/>
    <n v="1972"/>
    <n v="241000"/>
    <n v="33"/>
    <s v="in administrare"/>
    <s v="HG 982/1998;HG 1344/2011;OUG.1 din 04/01/2017;HG.354/18.05.2017;OUG.68 din 06/11/2019"/>
    <s v="imobil"/>
    <s v="Lungime= Km;Suprafeţe= ha;CF= ;"/>
  </r>
  <r>
    <x v="8475"/>
    <s v="8.04.04"/>
    <m/>
    <m/>
    <s v="DRUM AUTO FORES. PR.FIERULUI 1,5KM"/>
    <s v="conform amenajamentelor silvice"/>
    <s v="SUCEAVA"/>
    <s v="-"/>
    <s v="Tara: România; Judet: SUCEAVA; -;   -; Nr: -;"/>
    <n v="1965"/>
    <n v="200000"/>
    <n v="33"/>
    <s v="in administrare"/>
    <s v="HG 982/1998;HG 1344/2011;OUG.1 din 04/01/2017;HG.354/18.05.2017;OUG.68 din 06/11/2019"/>
    <s v="imobil"/>
    <s v="Lungime= Km;Suprafeţe= ha;CF= ;"/>
  </r>
  <r>
    <x v="8476"/>
    <s v="8.04.04"/>
    <m/>
    <m/>
    <s v="DRUM AUTO FORES. PR.PAVALOAIE 1,1 KM"/>
    <s v="conform amenajamentelor silvice"/>
    <s v="SUCEAVA"/>
    <s v="-"/>
    <s v="Tara: România; Judet: SUCEAVA; -;   -; Nr: -;"/>
    <n v="1965"/>
    <n v="51000"/>
    <n v="33"/>
    <s v="in administrare"/>
    <s v="HG 982/1998;HG 1344/2011;OUG.1 din 04/01/2017;HG.354/18.05.2017;OUG.68 din 06/11/2019"/>
    <s v="imobil"/>
    <s v="Lungime= Km;Suprafeţe= ha;CF= ;"/>
  </r>
  <r>
    <x v="8477"/>
    <s v="8.04.04"/>
    <m/>
    <m/>
    <s v="DRUM AUTO FORES.PODOLEANU V.POIENII 8,4"/>
    <s v="conform amenajamentelor silvice"/>
    <s v="SUCEAVA"/>
    <s v="-"/>
    <s v="Tara: România; Judet: SUCEAVA; -;   -; Nr: -;"/>
    <n v="1963"/>
    <n v="670000"/>
    <n v="33"/>
    <s v="in administrare"/>
    <s v="HG 982/1998;HG 1344/2011;OUG.1 din 04/01/2017;HG.354/18.05.2017;OUG.68 din 06/11/2019"/>
    <s v="imobil"/>
    <s v="Lungime= Km;Suprafeţe= ha;CF= ;"/>
  </r>
  <r>
    <x v="8478"/>
    <s v="8.04.04"/>
    <m/>
    <m/>
    <s v="DRUM AUTO FORES.PIRIUL SASULUI 2KM"/>
    <s v="conform amenajamentelor silvice"/>
    <s v="SUCEAVA"/>
    <s v="-"/>
    <s v="Tara: România; Judet: SUCEAVA; -;   -; Nr: -;"/>
    <n v="1962"/>
    <n v="40203"/>
    <n v="33"/>
    <s v="in administrare"/>
    <s v="HG 982/1998;HG 1344/2011;OUG.1 din 04/01/2017;OUG.68 din 06/11/2019"/>
    <s v="imobil"/>
    <s v="PIRIUL SASULUI 2KM"/>
  </r>
  <r>
    <x v="8479"/>
    <s v="8.04.04"/>
    <m/>
    <m/>
    <s v="DRUM AUTO FORES.PIRIUL DRACULUI 1,2KM"/>
    <s v="conform amenajamentelor silvice"/>
    <s v="SUCEAVA"/>
    <s v="-"/>
    <s v="Tara: România; Judet: SUCEAVA; -;   -; Nr: -;"/>
    <n v="1974"/>
    <n v="148000"/>
    <n v="33"/>
    <s v="in administrare"/>
    <s v="HG 982/1998;HG 1344/2011;OUG.1 din 04/01/2017;HG.354/18.05.2017;OUG.68 din 06/11/2019"/>
    <s v="imobil"/>
    <s v="Lungime= Km;Suprafeţe= ha;CF= ;"/>
  </r>
  <r>
    <x v="8480"/>
    <s v="8.04.04"/>
    <m/>
    <m/>
    <s v="DRUM AUTO FORES. PIRIUL MORII 1,2KM"/>
    <s v="conform amenajamentelor silvice"/>
    <s v="SUCEAVA"/>
    <s v="-"/>
    <s v="Tara: România; Judet: SUCEAVA; -;   -; Nr: -;"/>
    <n v="1968"/>
    <n v="31000"/>
    <n v="33"/>
    <s v="in administrare"/>
    <s v="HG 982/1998;HG 1344/2011;OUG.1 din 04/01/2017;HG.354/18.05.2017;OUG.68 din 06/11/2019"/>
    <s v="imobil"/>
    <s v="Lungime= Km;Suprafeţe= ha;CF= ;"/>
  </r>
  <r>
    <x v="8481"/>
    <s v="8.04.04"/>
    <m/>
    <m/>
    <s v="DRUM AUTO FORES. PIRIUL NEGRU 3KM"/>
    <s v="conform amenajamentelor silvice"/>
    <s v="SUCEAVA"/>
    <s v="-"/>
    <s v="Tara: România; Judet: SUCEAVA; -;   -; Nr: -;"/>
    <n v="1969"/>
    <n v="76000"/>
    <n v="33"/>
    <s v="in administrare"/>
    <s v="HG 982/1998;HG 1344/2011;OUG.1 din 04/01/2017;HG.354/18.05.2017;OUG.68 din 06/11/2019"/>
    <s v="imobil"/>
    <s v="Lungime= Km;Suprafeţe= ha;CF= ;"/>
  </r>
  <r>
    <x v="8482"/>
    <s v="8.04.04"/>
    <m/>
    <m/>
    <s v="DRUM AUTO FORES. PIR.MOROSANULUI 1,2 KM"/>
    <s v="conform amenajamentelor silvice"/>
    <s v="SUCEAVA"/>
    <s v="-"/>
    <s v="Tara: România; Judet: SUCEAVA; -;   -; Nr: -;"/>
    <n v="1981"/>
    <n v="14000"/>
    <n v="33"/>
    <s v="in administrare"/>
    <s v="HG 982/1998;HG 1344/2011;OUG.1 din 04/01/2017;HG.354/18.05.2017;OUG.68 din 06/11/2019"/>
    <s v="imobil"/>
    <s v="Lungime= Km;Suprafeţe= ha;CF= ;"/>
  </r>
  <r>
    <x v="8483"/>
    <s v="8.04.04"/>
    <m/>
    <m/>
    <s v="DRUM AUTO FORES.PIR.URSULUI 1,6 KM"/>
    <s v="conform amenajamentelor silvice"/>
    <s v="SUCEAVA"/>
    <s v="-"/>
    <s v="Tara: România; Judet: SUCEAVA; -;   -; Nr: -;"/>
    <n v="1983"/>
    <n v="401000"/>
    <n v="33"/>
    <s v="in administrare"/>
    <s v="HG 982/1998;HG 1344/2011;OUG.1 din 04/01/2017;HG.354/18.05.2017;OUG.68 din 06/11/2019"/>
    <s v="imobil"/>
    <s v="Lungime= Km;Suprafeţe= ha;CF= ;"/>
  </r>
  <r>
    <x v="8484"/>
    <s v="8.04.04"/>
    <m/>
    <m/>
    <s v="DRUM AUTO FORES.PIRIUL BODNAR 1,2KM"/>
    <s v="conform amenajamentelor silvice"/>
    <s v="SUCEAVA"/>
    <s v="-"/>
    <s v="Tara: România; Judet: SUCEAVA; -;   -; Nr: -;"/>
    <n v="1986"/>
    <n v="50000"/>
    <n v="33"/>
    <s v="in administrare"/>
    <s v="HG 982/1998;HG 1344/2011;OUG.1 din 04/01/2017;HG.354/18.05.2017;OUG.68 din 06/11/2019"/>
    <s v="imobil"/>
    <s v="Lungime= Km;Suprafeţe= ha;CF= ;"/>
  </r>
  <r>
    <x v="8485"/>
    <s v="8.04.04"/>
    <m/>
    <m/>
    <s v="DRUM AUTO FORES. PIRIUL BUTUCILOR 1,2KM"/>
    <s v="conform amenajamentelor silvice"/>
    <s v="SUCEAVA"/>
    <s v="-"/>
    <s v="Tara: România; Judet: SUCEAVA; -;   -; Nr: -;"/>
    <n v="1964"/>
    <n v="31000"/>
    <n v="33"/>
    <s v="in administrare"/>
    <s v="HG 982/1998;HG 1344/2011;OUG.1 din 04/01/2017;HG.354/18.05.2017;OUG.68 din 06/11/2019"/>
    <s v="imobil"/>
    <s v="Lungime= Km;Suprafeţe= ha;CF= ;"/>
  </r>
  <r>
    <x v="8486"/>
    <s v="8.04.04"/>
    <m/>
    <m/>
    <s v="DRUM AUTO FORES.PIR.LUNG NEGRILEASA 2,9"/>
    <s v="conform amenajamentelor silvice"/>
    <s v="SUCEAVA"/>
    <s v="-"/>
    <s v="Tara: România; Judet: SUCEAVA; -;   -; Nr: -;"/>
    <n v="1963"/>
    <n v="442000"/>
    <n v="33"/>
    <s v="in administrare"/>
    <s v="HG 982/1998;HG 1344/2011;OUG.1 din 04/01/2017;HG.354/18.05.2017;OUG.68 din 06/11/2019"/>
    <s v="imobil"/>
    <s v="Lungime= Km;Suprafeţe= ha;CF= ;"/>
  </r>
  <r>
    <x v="8487"/>
    <s v="8.04.04"/>
    <m/>
    <m/>
    <s v="Drum auto forestier Pietroasa"/>
    <s v="conform amenajamentelor silvice"/>
    <s v="SUCEAVA"/>
    <s v="Voitinel"/>
    <s v="Tara: România; Judet: SUCEAVA;Com Voitinel;   -; Nr: -;"/>
    <n v="1975"/>
    <n v="27711"/>
    <n v="33"/>
    <s v="in administrare"/>
    <s v="HG 982/1998;HG 1344/2011;OUG.1 din 04/01/2017;HG.354/18.05.2017;HG.1016/20.12.2018;HG.1016/20.12.2018;OUG.68 din 06/11/2019"/>
    <s v="imobil"/>
    <s v="Lungime=1,945 Km;Suprafeţe= ha;CF= ;"/>
  </r>
  <r>
    <x v="8488"/>
    <s v="8.04.04"/>
    <m/>
    <m/>
    <s v="DRUM PILIPAUTI 3.96KM"/>
    <s v="conform amenajamentelor silvice"/>
    <s v="BOTOŞANI"/>
    <s v="-"/>
    <s v="Tara: România; Judet: BOTOŞANI; -;   -; Nr: -;"/>
    <n v="1983"/>
    <n v="83446"/>
    <n v="7"/>
    <s v="in administrare"/>
    <s v="HG 982/1998;HG 1344/2011;OUG.1 din 04/01/2017;HG.354/18.05.2017;OUG.68 din 06/11/2019"/>
    <s v="imobil"/>
    <s v="Lungime= Km;Suprafeţe= ha;CF= ;"/>
  </r>
  <r>
    <x v="8489"/>
    <s v="8.04.04"/>
    <m/>
    <m/>
    <s v="DRUM AUTO FORES. PANACU 1,7KM"/>
    <s v="conform amenajamentelor silvice"/>
    <s v="SUCEAVA"/>
    <s v="-"/>
    <s v="Tara: România; Judet: SUCEAVA; -;   -; Nr: -;"/>
    <n v="1968"/>
    <n v="164000"/>
    <n v="33"/>
    <s v="in administrare"/>
    <s v="HG 982/1998;HG 1344/2011;OUG.1 din 04/01/2017;HG.354/18.05.2017;OUG.68 din 06/11/2019"/>
    <s v="imobil"/>
    <s v="Lungime= Km;Suprafeţe= ha;CF= ;"/>
  </r>
  <r>
    <x v="8490"/>
    <s v="8.04.04"/>
    <m/>
    <m/>
    <s v="DRUM AUTO FORES.PANASURI 2,4KM"/>
    <s v="conform amenajamentelor silvice"/>
    <s v="SUCEAVA"/>
    <s v="-"/>
    <s v="Tara: România; Judet: SUCEAVA; -;   -; Nr: -;"/>
    <n v="1978"/>
    <n v="319000"/>
    <n v="33"/>
    <s v="in administrare"/>
    <s v="HG 982/1998;HG 1344/2011;OUG.1 din 04/01/2017;HG.354/18.05.2017;OUG.68 din 06/11/2019"/>
    <s v="imobil"/>
    <s v="Lungime= Km;Suprafeţe= ha;CF= ;"/>
  </r>
  <r>
    <x v="8491"/>
    <s v="8.04.04"/>
    <m/>
    <m/>
    <s v="DRUM AUTO FORES. PARAUL STINII 3KM"/>
    <s v="conform amenajamentelor silvice"/>
    <s v="SUCEAVA"/>
    <s v="-"/>
    <s v="Tara: România; Judet: SUCEAVA; -;   -; Nr: -;"/>
    <n v="1986"/>
    <n v="695000"/>
    <n v="33"/>
    <s v="in administrare"/>
    <s v="HG 982/1998;HG 1344/2011;OUG.1 din 04/01/2017;HG.354/18.05.2017;OUG.68 din 06/11/2019"/>
    <s v="imobil"/>
    <s v="Lungime= Km;Suprafeţe= ha;CF= ;"/>
  </r>
  <r>
    <x v="8492"/>
    <s v="8.04.04"/>
    <m/>
    <m/>
    <s v="DRUM AUTO FORES. PETRISOR (MANT) 2,34KM"/>
    <s v="conform amenajamentelor silvice"/>
    <s v="SUCEAVA"/>
    <s v="-"/>
    <s v="Tara: România; Judet: SUCEAVA; -;   -; Nr: -;"/>
    <n v="1991"/>
    <n v="119000"/>
    <n v="33"/>
    <s v="in administrare"/>
    <s v="HG 982/1998;HG 1344/2011;OUG.1 din 04/01/2017;HG.354/18.05.2017;OUG.68 din 06/11/2019"/>
    <s v="imobil"/>
    <s v="Lungime= Km;Suprafeţe= ha;CF= ;"/>
  </r>
  <r>
    <x v="8493"/>
    <s v="8.04.04"/>
    <m/>
    <m/>
    <s v="DRUM PIETRARIA 1.1KM"/>
    <s v="conform amenajamentelor silvice"/>
    <s v="BOTOŞANI"/>
    <s v="-"/>
    <s v="Tara: România; Judet: BOTOŞANI; -;   -; Nr: -;"/>
    <n v="1973"/>
    <n v="27500"/>
    <n v="7"/>
    <s v="in administrare"/>
    <s v="HG 982/1998;HG 1344/2011;OUG.1 din 04/01/2017;OUG.68 din 06/11/2019"/>
    <s v="imobil"/>
    <s v="PIETRARIA 1.1KM"/>
  </r>
  <r>
    <x v="8494"/>
    <s v="8.04.04"/>
    <m/>
    <m/>
    <s v="DRUM ONEAGA PIRIUL ADINC, 5,1KM"/>
    <s v="conform amenajamentelor silvice"/>
    <s v="BOTOŞANI"/>
    <s v="-"/>
    <s v="Tara: România; Judet: BOTOŞANI; -;   -; Nr: -;"/>
    <n v="1994"/>
    <n v="68482"/>
    <n v="7"/>
    <s v="in administrare"/>
    <s v="HG 982/1998;HG 1344/2011; HG 478/ 24-IUN-15;HG.478/24-IUN-15;OUG.1 din 04/01/2017;HG.354/18.05.2017;OUG.68 din 06/11/2019"/>
    <s v="imobil"/>
    <s v="Lungime= Km;Suprafeţe= ha;CF= ;"/>
  </r>
  <r>
    <x v="8495"/>
    <s v="8.04.04"/>
    <m/>
    <m/>
    <s v="DRUM AUTO FORES.OSEREDOC 1KM"/>
    <s v="conform amenajamentelor silvice"/>
    <s v="SUCEAVA"/>
    <s v="-"/>
    <s v="Tara: România; Judet: SUCEAVA; -;   -; Nr: -;"/>
    <n v="1991"/>
    <n v="3370"/>
    <n v="33"/>
    <s v="in administrare"/>
    <s v="HG 982/1998;HG 1344/2011;OUG.1 din 04/01/2017;OUG.68 din 06/11/2019"/>
    <s v="imobil"/>
    <s v="OSEREDOC 1KM"/>
  </r>
  <r>
    <x v="8496"/>
    <s v="8.04.04"/>
    <m/>
    <m/>
    <s v="DRUM AUTO FORES.PAISENI 9,8KM"/>
    <s v="conform amenajamentelor silvice"/>
    <s v="SUCEAVA"/>
    <s v="-"/>
    <s v="Tara: România; Judet: SUCEAVA; -;   -; Nr: -;"/>
    <n v="1967"/>
    <n v="247000"/>
    <n v="33"/>
    <s v="in administrare"/>
    <s v="HG 982/1998;HG 1344/2011;OUG.1 din 04/01/2017;HG.354/18.05.2017;OUG.68 din 06/11/2019"/>
    <s v="imobil"/>
    <s v="Lungime= Km;Suprafeţe= ha;CF= ;"/>
  </r>
  <r>
    <x v="8497"/>
    <s v="8.04.04"/>
    <m/>
    <m/>
    <s v="DRUM AUTO FORES.MUNCELU MIC 2,5KM"/>
    <s v="conform amenajamentelor silvice"/>
    <s v="SUCEAVA"/>
    <s v="-"/>
    <s v="Tara: România; Judet: SUCEAVA; -;   -; Nr: -;"/>
    <n v="1968"/>
    <n v="291000"/>
    <n v="33"/>
    <s v="in administrare"/>
    <s v="HG 982/1998;HG 1344/2011;OUG.1 din 04/01/2017;HG.354/18.05.2017;OUG.68 din 06/11/2019"/>
    <s v="imobil"/>
    <s v="Lungime= Km;Suprafeţe= ha;CF= ;"/>
  </r>
  <r>
    <x v="8498"/>
    <s v="8.04.04"/>
    <m/>
    <m/>
    <s v="DRUM AUTO FORES.OGLINDA 3,1KM"/>
    <s v="conform amenajamentelor silvice"/>
    <s v="SUCEAVA"/>
    <s v="-"/>
    <s v="Tara: România; Judet: SUCEAVA; -;   -; Nr: -;"/>
    <n v="1964"/>
    <n v="328000"/>
    <n v="33"/>
    <s v="in administrare"/>
    <s v="HG 982/1998;HG 1344/2011;OUG.1 din 04/01/2017;HG.354/18.05.2017;OUG.68 din 06/11/2019"/>
    <s v="imobil"/>
    <s v="Lungime= Km;Suprafeţe= ha;CF= ;"/>
  </r>
  <r>
    <x v="8499"/>
    <s v="8.04.04"/>
    <m/>
    <m/>
    <s v="DRUM AUTO FORES.OGLINDA I 3,5KM"/>
    <s v="conform amenajamentelor silvice"/>
    <s v="SUCEAVA"/>
    <s v="-"/>
    <s v="Tara: România; Judet: SUCEAVA; -;   -; Nr: -;"/>
    <n v="1972"/>
    <n v="20000"/>
    <n v="33"/>
    <s v="in administrare"/>
    <s v="HG 982/1998;HG 1344/2011;OUG.1 din 04/01/2017;HG.354/18.05.2017;OUG.68 din 06/11/2019"/>
    <s v="imobil"/>
    <s v="Lungime= Km;Suprafeţe= ha;CF= ;"/>
  </r>
  <r>
    <x v="8500"/>
    <s v="8.04.04"/>
    <m/>
    <m/>
    <s v="DRUM AUTO FORES.MOISA PLOPU 8 KM"/>
    <s v="conform amenajamentelor silvice"/>
    <s v="SUCEAVA"/>
    <s v="-"/>
    <s v="Tara: România; Judet: SUCEAVA; -;   -; Nr: -;"/>
    <n v="1993"/>
    <n v="1133000"/>
    <n v="33"/>
    <s v="in administrare"/>
    <s v="HG 982/1998;HG 1344/2011;OUG.1 din 04/01/2017;HG.354/18.05.2017;OUG.68 din 06/11/2019"/>
    <s v="imobil"/>
    <s v="Lungime= Km;Suprafeţe= ha;CF= ;"/>
  </r>
  <r>
    <x v="8501"/>
    <s v="8.04.04"/>
    <m/>
    <m/>
    <s v="DRUM AUTO FORES. MAGHERNITA-VORON.1,3KM"/>
    <s v="conform amenajamentelor silvice"/>
    <s v="SUCEAVA"/>
    <s v="-"/>
    <s v="Tara: România; Judet: SUCEAVA; -;   -; Nr: -;"/>
    <n v="1964"/>
    <n v="33000"/>
    <n v="33"/>
    <s v="in administrare"/>
    <s v="HG 982/1998;HG 1344/2011;OUG.1 din 04/01/2017;HG.354/18.05.2017;OUG.68 din 06/11/2019"/>
    <s v="imobil"/>
    <s v="Lungime= Km;Suprafeţe= ha;CF= ;"/>
  </r>
  <r>
    <x v="8502"/>
    <s v="8.04.04"/>
    <m/>
    <m/>
    <s v="DRUM AUTO FORESTIER MANOLEA"/>
    <s v="conform amenajamentelor silvice"/>
    <s v="SUCEAVA"/>
    <s v="-"/>
    <s v="Tara: România; Judet: SUCEAVA; -;   -; Nr: -;"/>
    <n v="1901"/>
    <n v="10"/>
    <n v="33"/>
    <s v="in administrare"/>
    <s v="HG 982/1998;HG 1344/2011;OUG.1 din 04/01/2017;OUG.68 din 06/11/2019"/>
    <s v="imobil"/>
    <s v="MANOLEA"/>
  </r>
  <r>
    <x v="8503"/>
    <s v="8.04.04"/>
    <m/>
    <m/>
    <s v="DRUM AUTO FORES. LAURA 4 KM"/>
    <s v="conform amenajamentelor silvice"/>
    <s v="SUCEAVA"/>
    <s v="-"/>
    <s v="Tara: România; Judet: SUCEAVA; -;   -; Nr: -;"/>
    <n v="1991"/>
    <n v="157000"/>
    <n v="33"/>
    <s v="in administrare"/>
    <s v="HG 982/1998;HG 1344/2011;OUG.1 din 04/01/2017;OUG.68 din 06/11/2019"/>
    <s v="imobil"/>
    <s v="LAURA 4 KM"/>
  </r>
  <r>
    <x v="8504"/>
    <s v="8.04.04"/>
    <m/>
    <m/>
    <s v="DRUM AUTO FORES. LOZESCU 2 KM"/>
    <s v="conform amenajamentelor silvice"/>
    <s v="SUCEAVA"/>
    <s v="-"/>
    <s v="Tara: România; Judet: SUCEAVA; -;   -; Nr: -;"/>
    <n v="1991"/>
    <n v="152000"/>
    <n v="33"/>
    <s v="in administrare"/>
    <s v="HG 982/1998;HG 1344/2011;OUG.1 din 04/01/2017;HG.354/18.05.2017;OUG.68 din 06/11/2019"/>
    <s v="imobil"/>
    <s v="Lungime= Km;Suprafeţe= ha;CF= ;"/>
  </r>
  <r>
    <x v="8505"/>
    <s v="8.04.04"/>
    <m/>
    <m/>
    <s v="DRUM AUTO LUNGULET 5,3KM"/>
    <s v="conform amenajamentelor silvice"/>
    <s v="SUCEAVA"/>
    <s v="-"/>
    <s v="Tara: România; Judet: SUCEAVA; -;   -; Nr: -;"/>
    <n v="1904"/>
    <n v="235000"/>
    <n v="33"/>
    <s v="in administrare"/>
    <s v="HG 982/1998;HG 1344/2011;OUG.1 din 04/01/2017;HG.354/18.05.2017;OUG.68 din 06/11/2019"/>
    <s v="imobil"/>
    <s v="Lungime= Km;Suprafeţe= ha;CF= ;"/>
  </r>
  <r>
    <x v="8506"/>
    <s v="8.04.04"/>
    <m/>
    <m/>
    <s v="DRUM FORESTIER KIVEI"/>
    <s v="conform amenajamentelor silvice"/>
    <s v="SUCEAVA"/>
    <s v="-"/>
    <s v="Tara: România; Judet: SUCEAVA; -;   -; Nr: -;"/>
    <n v="1960"/>
    <n v="373000"/>
    <n v="33"/>
    <s v="in administrare"/>
    <s v="HG 982/1998;HG 1344/2011;OUG.1 din 04/01/2017;HG.354/18.05.2017;OUG.68 din 06/11/2019"/>
    <s v="imobil"/>
    <s v="Lungime= Km;Suprafeţe= ha;CF= ;"/>
  </r>
  <r>
    <x v="8507"/>
    <s v="8.04.04"/>
    <m/>
    <m/>
    <s v="DRUM AUTO FORES. ISASCA 3,8KM"/>
    <s v="conform amenajamentelor silvice"/>
    <s v="SUCEAVA"/>
    <s v="-"/>
    <s v="Tara: România; Judet: SUCEAVA; -;   -; Nr: -;"/>
    <n v="1976"/>
    <n v="31000"/>
    <n v="33"/>
    <s v="in administrare"/>
    <s v="HG 982/1998;HG 1344/2011;OUG.1 din 04/01/2017;HG.354/18.05.2017;OUG.68 din 06/11/2019"/>
    <s v="imobil"/>
    <s v="Lungime= Km;Suprafeţe= ha;CF= ;"/>
  </r>
  <r>
    <x v="8508"/>
    <s v="8.04.04"/>
    <m/>
    <m/>
    <s v="DRUM AUTO FORES.HUMORU 3 KM"/>
    <s v="conform amenajamentelor silvice"/>
    <s v="SUCEAVA"/>
    <s v="-"/>
    <s v="Tara: România; Judet: SUCEAVA; -;   -; Nr: -;"/>
    <n v="1970"/>
    <n v="416000"/>
    <n v="33"/>
    <s v="in administrare"/>
    <s v="HG 982/1998;HG 1344/2011;OUG.1 din 04/01/2017;HG.354/18.05.2017;OUG.68 din 06/11/2019"/>
    <s v="imobil"/>
    <s v="Lungime= Km;Suprafeţe= ha;CF= ;"/>
  </r>
  <r>
    <x v="8509"/>
    <s v="8.04.04"/>
    <m/>
    <m/>
    <s v="DRUM AUTO FORES. HALTA VECHE 0,9KM"/>
    <s v="conform amenajamentelor silvice"/>
    <s v="SUCEAVA"/>
    <s v="-"/>
    <s v="Tara: România; Judet: SUCEAVA; -;   -; Nr: -;"/>
    <n v="1963"/>
    <n v="121000"/>
    <n v="33"/>
    <s v="in administrare"/>
    <s v="HG 982/1998;HG 1344/2011;OUG.1 din 04/01/2017;HG.354/18.05.2017;OUG.68 din 06/11/2019"/>
    <s v="imobil"/>
    <s v="Lungime= Km;Suprafeţe= ha;CF= ;"/>
  </r>
  <r>
    <x v="8510"/>
    <s v="8.04.04"/>
    <m/>
    <m/>
    <s v="DRUM AUTO FORES. HAVRIS 3,5 KM"/>
    <s v="conform amenajamentelor silvice"/>
    <s v="SUCEAVA"/>
    <s v="-"/>
    <s v="Tara: România; Judet: SUCEAVA; -;   -; Nr: -;"/>
    <n v="1960"/>
    <n v="177000"/>
    <n v="33"/>
    <s v="in administrare"/>
    <s v="HG 982/1998;HG 1344/2011;OUG.1 din 04/01/2017;HG.354/18.05.2017;OUG.68 din 06/11/2019"/>
    <s v="imobil"/>
    <s v="Lungime= Km;Suprafeţe= ha;CF= ;"/>
  </r>
  <r>
    <x v="8511"/>
    <s v="8.04.04"/>
    <m/>
    <m/>
    <s v="DRUM AUTO FORES. GAUNOASA 1,8KM"/>
    <s v="conform amenajamentelor silvice"/>
    <s v="SUCEAVA"/>
    <s v="-"/>
    <s v="Tara: România; Judet: SUCEAVA; -;   -; Nr: -;"/>
    <n v="1974"/>
    <n v="132000"/>
    <n v="33"/>
    <s v="in administrare"/>
    <s v="HG 982/1998;HG 1344/2011;OUG.1 din 04/01/2017;HG.354/18.05.2017;OUG.68 din 06/11/2019"/>
    <s v="imobil"/>
    <s v="Lungime= Km;Suprafeţe= ha;CF= ;"/>
  </r>
  <r>
    <x v="8512"/>
    <s v="8.04.04"/>
    <m/>
    <m/>
    <s v="DRUM AUTO FORES.GHICEA 5,5KM"/>
    <s v="conform amenajamentelor silvice"/>
    <s v="SUCEAVA"/>
    <s v="-"/>
    <s v="Tara: România; Judet: SUCEAVA; -;   -; Nr: -;"/>
    <n v="1962"/>
    <n v="444000"/>
    <n v="33"/>
    <s v="in administrare"/>
    <s v="HG 982/1998;HG 1344/2011;OUG.1 din 04/01/2017;HG.354/18.05.2017;OUG.68 din 06/11/2019"/>
    <s v="imobil"/>
    <s v="Lungime= Km;Suprafeţe= ha;CF= ;"/>
  </r>
  <r>
    <x v="8513"/>
    <s v="8.04.04"/>
    <m/>
    <m/>
    <s v="DRUM AUTO FORES.GINDACU PRELUNGIRE 1,4"/>
    <s v="conform amenajamentelor silvice"/>
    <s v="SUCEAVA"/>
    <s v="-"/>
    <s v="Tara: România; Judet: SUCEAVA; -;   -; Nr: -;"/>
    <n v="1987"/>
    <n v="329000"/>
    <n v="33"/>
    <s v="in administrare"/>
    <s v="HG 982/1998;HG 1344/2011;OUG.1 din 04/01/2017;HG.354/18.05.2017;OUG.68 din 06/11/2019"/>
    <s v="imobil"/>
    <s v="Lungime= Km;Suprafeţe= ha;CF= ;"/>
  </r>
  <r>
    <x v="8514"/>
    <s v="8.04.04"/>
    <m/>
    <m/>
    <s v="DRUM AUTO FORES.FALCAUTI 1,3KM"/>
    <s v="conform amenajamentelor silvice"/>
    <s v="SUCEAVA"/>
    <s v="-"/>
    <s v="Tara: România; Judet: SUCEAVA; -;   -; Nr: -;"/>
    <n v="1961"/>
    <n v="4000"/>
    <n v="33"/>
    <s v="in administrare"/>
    <s v="HG 982/1998;HG 1344/2011;OUG.1 din 04/01/2017;HG.354/18.05.2017;OUG.68 din 06/11/2019"/>
    <s v="imobil"/>
    <s v="Lungime= Km;Suprafeţe= ha;CF= ;"/>
  </r>
  <r>
    <x v="8515"/>
    <s v="8.04.04"/>
    <m/>
    <m/>
    <s v="DRUM AUTO FORES. FEREDEU 8KM"/>
    <s v="conform amenajamentelor silvice"/>
    <s v="SUCEAVA"/>
    <s v="-"/>
    <s v="Tara: România; Judet: SUCEAVA; -;   -; Nr: -;"/>
    <n v="1970"/>
    <n v="737000"/>
    <n v="33"/>
    <s v="in administrare"/>
    <s v="HG 982/1998;HG 1344/2011;OUG.1 din 04/01/2017;HG.354/18.05.2017;OUG.68 din 06/11/2019"/>
    <s v="imobil"/>
    <s v="Lungime= Km;Suprafeţe= ha;CF= ;"/>
  </r>
  <r>
    <x v="8516"/>
    <s v="8.04.04"/>
    <m/>
    <m/>
    <s v="DRUM AUTO FORES. FINTINELE 1,8KM"/>
    <s v="conform amenajamentelor silvice"/>
    <s v="SUCEAVA"/>
    <s v="-"/>
    <s v="Tara: România; Judet: SUCEAVA; -;   -; Nr: -;"/>
    <n v="1981"/>
    <n v="237000"/>
    <n v="33"/>
    <s v="in administrare"/>
    <s v="HG 982/1998;HG 1344/2011;OUG.1 din 04/01/2017;HG.354/18.05.2017;OUG.68 din 06/11/2019"/>
    <s v="imobil"/>
    <s v="Lungime= Km;Suprafeţe= ha;CF= ;"/>
  </r>
  <r>
    <x v="8517"/>
    <s v="8.04.04"/>
    <m/>
    <m/>
    <s v="DRUM FORESTIER FLOROI"/>
    <s v="conform amenajamentelor silvice"/>
    <s v="BOTOŞANI"/>
    <s v="-"/>
    <s v="Tara: România; Judet: BOTOŞANI; -;   -; Nr: -;"/>
    <n v="1981"/>
    <n v="249415"/>
    <n v="7"/>
    <s v="in administrare"/>
    <s v="HG 982/1998;HG 1344/2011; HG 478/ 24-IUN-15;HG.478/24-IUN-15;OUG.1 din 04/01/2017;HG.354/18.05.2017;OUG.68 din 06/11/2019"/>
    <s v="imobil"/>
    <s v="Lungime= Km;Suprafeţe= ha;CF= ;"/>
  </r>
  <r>
    <x v="8518"/>
    <s v="8.04.04"/>
    <m/>
    <m/>
    <s v="DRUM AUTO FORES.DUMBRAVENI 0,9KM"/>
    <s v="conform amenajamentelor silvice"/>
    <s v="SUCEAVA"/>
    <s v="-"/>
    <s v="Tara: România; Judet: SUCEAVA; -;   -; Nr: -;"/>
    <n v="1970"/>
    <n v="145000"/>
    <n v="33"/>
    <s v="in administrare"/>
    <s v="HG 982/1998;HG 1344/2011;OUG.1 din 04/01/2017;HG.354/18.05.2017;OUG.68 din 06/11/2019"/>
    <s v="imobil"/>
    <s v="Lungime= Km;Suprafeţe= ha;CF= ;"/>
  </r>
  <r>
    <x v="8519"/>
    <s v="8.04.04"/>
    <m/>
    <m/>
    <s v="DRUM EXPLOAT.FOREST.BOGDANEASA"/>
    <s v="conform amenajamentelor silvice"/>
    <s v="SUCEAVA"/>
    <s v="-"/>
    <s v="Tara: România; Judet: SUCEAVA; -;   -; Nr: -;"/>
    <n v="1962"/>
    <n v="14"/>
    <n v="33"/>
    <s v="in administrare"/>
    <s v="HG 982/1998;HG 1344/2011;OUG.1 din 04/01/2017;OUG.68 din 06/11/2019"/>
    <s v="imobil"/>
    <s v="BOGDANEASA"/>
  </r>
  <r>
    <x v="8520"/>
    <s v="8.04.04"/>
    <m/>
    <m/>
    <s v="DRUM EXPLOAT.FOREST.PARAUL RAU"/>
    <s v="conform amenajamentelor silvice"/>
    <s v="SUCEAVA"/>
    <s v="-"/>
    <s v="Tara: România; Judet: SUCEAVA; -;   -; Nr: -;"/>
    <n v="1962"/>
    <n v="64"/>
    <n v="33"/>
    <s v="in administrare"/>
    <s v="HG 982/1998;HG 1344/2011;OUG.1 din 04/01/2017;OUG.68 din 06/11/2019"/>
    <s v="imobil"/>
    <s v="PARAUL RAU"/>
  </r>
  <r>
    <x v="8521"/>
    <s v="8.04.04"/>
    <m/>
    <m/>
    <s v="DRUM DEALUL MARE 5.8KM"/>
    <s v="conform amenajamentelor silvice"/>
    <s v="BOTOŞANI"/>
    <s v="-"/>
    <s v="Tara: România; Judet: BOTOŞANI; -;   -; Nr: -;"/>
    <n v="1959"/>
    <n v="145000"/>
    <n v="7"/>
    <s v="in administrare"/>
    <s v="HG 982/1998;HG 1344/2011;OUG.1 din 04/01/2017;OUG.68 din 06/11/2019"/>
    <s v="imobil"/>
    <s v="DEALUL MARE 5.8KM"/>
  </r>
  <r>
    <x v="8522"/>
    <s v="8.04.04"/>
    <m/>
    <m/>
    <s v="DRUM AUTO FORES. DIUDIU 5,9KM"/>
    <s v="conform amenajamentelor silvice"/>
    <s v="SUCEAVA"/>
    <s v="-"/>
    <s v="Tara: România; Judet: SUCEAVA; -;   -; Nr: -;"/>
    <n v="1965"/>
    <n v="309000"/>
    <n v="33"/>
    <s v="in administrare"/>
    <s v="HG 982/1998;HG 1344/2011;OUG.1 din 04/01/2017;HG.354/18.05.2017;OUG.68 din 06/11/2019"/>
    <s v="imobil"/>
    <s v="Lungime= Km;Suprafeţe= ha;CF= ;"/>
  </r>
  <r>
    <x v="8523"/>
    <s v="8.04.04"/>
    <m/>
    <m/>
    <s v="DRUM AUTO FORES.DOABRA 6,7 KM"/>
    <s v="conform amenajamentelor silvice"/>
    <s v="SUCEAVA"/>
    <s v="-"/>
    <s v="Tara: România; Judet: SUCEAVA; -;   -; Nr: -;"/>
    <n v="1968"/>
    <n v="981000"/>
    <n v="33"/>
    <s v="in administrare"/>
    <s v="HG 982/1998;HG 1344/2011;OUG.1 din 04/01/2017;HG.354/18.05.2017;OUG.68 din 06/11/2019"/>
    <s v="imobil"/>
    <s v="Lungime= Km;Suprafeţe= ha;CF= ;"/>
  </r>
  <r>
    <x v="8524"/>
    <s v="8.04.04"/>
    <m/>
    <m/>
    <s v="DRUM AUTO FORES. CRACU MARE 2,1KM"/>
    <s v="conform amenajamentelor silvice"/>
    <s v="SUCEAVA"/>
    <s v="-"/>
    <s v="Tara: România; Judet: SUCEAVA; -;   -; Nr: -;"/>
    <n v="1973"/>
    <n v="174000"/>
    <n v="33"/>
    <s v="in administrare"/>
    <s v="HG 982/1998;HG 1344/2011;OUG.1 din 04/01/2017;HG.354/18.05.2017;OUG.68 din 06/11/2019"/>
    <s v="imobil"/>
    <s v="Lungime= Km;Suprafeţe= ha;CF= ;"/>
  </r>
  <r>
    <x v="8525"/>
    <s v="8.04.04"/>
    <m/>
    <m/>
    <s v="DRUM AUTO FORES.CRUHLA-VEJU I 2,5KM"/>
    <s v="conform amenajamentelor silvice"/>
    <s v="SUCEAVA"/>
    <s v="-"/>
    <s v="Tara: România; Judet: SUCEAVA; -;   -; Nr: -;"/>
    <n v="1979"/>
    <n v="15000"/>
    <n v="33"/>
    <s v="in administrare"/>
    <s v="HG 982/1998;HG 1344/2011;OUG.1 din 04/01/2017;HG.354/18.05.2017;OUG.68 din 06/11/2019"/>
    <s v="imobil"/>
    <s v="Lungime= Km;Suprafeţe= ha;CF= ;"/>
  </r>
  <r>
    <x v="8526"/>
    <s v="8.04.04"/>
    <m/>
    <m/>
    <s v="DRUM AUTO FORES.DEACA PRELUNGIRE 1,3 K"/>
    <s v="conform amenajamentelor silvice"/>
    <s v="SUCEAVA"/>
    <s v="-"/>
    <s v="Tara: România; Judet: SUCEAVA; -;   -; Nr: -;"/>
    <n v="1983"/>
    <n v="312000"/>
    <n v="33"/>
    <s v="in administrare"/>
    <s v="HG 982/1998;HG 1344/2011;OUG.1 din 04/01/2017;HG.354/18.05.2017;OUG.68 din 06/11/2019"/>
    <s v="imobil"/>
    <s v="Lungime= Km;Suprafeţe= ha;CF= ;"/>
  </r>
  <r>
    <x v="8527"/>
    <s v="8.04.04"/>
    <m/>
    <m/>
    <s v="DRUM AUTO FORES. COLBU 16KM"/>
    <s v="conform amenajamentelor silvice"/>
    <s v="SUCEAVA"/>
    <s v="-"/>
    <s v="Tara: România; Judet: SUCEAVA; -;   -; Nr: -;"/>
    <n v="1977"/>
    <n v="63000"/>
    <n v="33"/>
    <s v="in administrare"/>
    <s v="HG 982/1998;HG 1344/2011;OUG.1 din 04/01/2017;HG.354/18.05.2017;OUG.68 din 06/11/2019"/>
    <s v="imobil"/>
    <s v="Lungime= Km;Suprafeţe= ha;CF= ;"/>
  </r>
  <r>
    <x v="8528"/>
    <s v="8.04.04"/>
    <m/>
    <m/>
    <s v="DRUM AUTO FORES. COLBU 4 KM"/>
    <s v="conform amenajamentelor silvice"/>
    <s v="SUCEAVA"/>
    <s v="-"/>
    <s v="Tara: România; Judet: SUCEAVA; -;   -; Nr: -;"/>
    <n v="1965"/>
    <n v="385000"/>
    <n v="33"/>
    <s v="in administrare"/>
    <s v="HG 982/1998;HG 1344/2011;OUG.1 din 04/01/2017;HG.354/18.05.2017;OUG.68 din 06/11/2019"/>
    <s v="imobil"/>
    <s v="Lungime= Km;Suprafeţe= ha;CF= ;"/>
  </r>
  <r>
    <x v="8529"/>
    <s v="8.04.04"/>
    <m/>
    <m/>
    <s v="DRUM AUTO FORES. COMARNIC 1,5KM"/>
    <s v="conform amenajamentelor silvice"/>
    <s v="SUCEAVA"/>
    <s v="-"/>
    <s v="Tara: România; Judet: SUCEAVA; -;   -; Nr: -;"/>
    <n v="1918"/>
    <n v="149689"/>
    <n v="33"/>
    <s v="in administrare"/>
    <s v="HG 982/1998;HG 1344/2011;OUG.1 din 04/01/2017;OUG.68 din 06/11/2019"/>
    <s v="imobil"/>
    <s v="COMARNIC 1,5KM"/>
  </r>
  <r>
    <x v="8530"/>
    <s v="8.04.04"/>
    <m/>
    <m/>
    <s v="DRUM CORNACI PRELUNGIRI"/>
    <s v="conform amenajamentelor silvice"/>
    <s v="BOTOŞANI"/>
    <s v="-"/>
    <s v="Tara: România; Judet: BOTOŞANI; -;   -; Nr: -;"/>
    <n v="1981"/>
    <n v="55352"/>
    <n v="7"/>
    <s v="in administrare"/>
    <s v="HG 982/1998;HG 1344/2011; HG 478/ 24-IUN-15;HG.478/24-IUN-15;OUG.1 din 04/01/2017;HG.354/18.05.2017;OUG.68 din 06/11/2019"/>
    <s v="imobil"/>
    <s v="Lungime= Km;Suprafeţe= ha;CF= ;"/>
  </r>
  <r>
    <x v="8531"/>
    <s v="8.04.04"/>
    <m/>
    <m/>
    <s v="DRUM AUTO FORES. CERBU 3,5KM"/>
    <s v="conform amenajamentelor silvice"/>
    <s v="SUCEAVA"/>
    <s v="-"/>
    <s v="Tara: România; Judet: SUCEAVA; -;   -; Nr: -;"/>
    <n v="1986"/>
    <n v="451000"/>
    <n v="33"/>
    <s v="in administrare"/>
    <s v="HG 982/1998;HG 1344/2011;OUG.1 din 04/01/2017;HG.354/18.05.2017;OUG.68 din 06/11/2019"/>
    <s v="imobil"/>
    <s v="Lungime= Km;Suprafeţe= ha;CF= ;"/>
  </r>
  <r>
    <x v="8532"/>
    <s v="8.04.04"/>
    <m/>
    <m/>
    <s v="DRUM AUTO FORES. CIRES P.MICULUI 1,7KM"/>
    <s v="conform amenajamentelor silvice"/>
    <s v="SUCEAVA"/>
    <s v="-"/>
    <s v="Tara: România; Judet: SUCEAVA; -;   -; Nr: -;"/>
    <n v="1956"/>
    <n v="44000"/>
    <n v="33"/>
    <s v="in administrare"/>
    <s v="HG 982/1998;HG 1344/2011;OUG.1 din 04/01/2017;HG.354/18.05.2017;OUG.68 din 06/11/2019"/>
    <s v="imobil"/>
    <s v="Lungime= Km;Suprafeţe= ha;CF= ;"/>
  </r>
  <r>
    <x v="8533"/>
    <s v="8.04.04"/>
    <m/>
    <m/>
    <s v="DRUM AUTO FORES. BURSUNARU 3,6KM"/>
    <s v="conform amenajamentelor silvice"/>
    <s v="SUCEAVA"/>
    <s v="-"/>
    <s v="Tara: România; Judet: SUCEAVA; -;   -; Nr: -;"/>
    <n v="1971"/>
    <n v="206000"/>
    <n v="33"/>
    <s v="in administrare"/>
    <s v="HG 982/1998;HG 1344/2011;OUG.1 din 04/01/2017;HG.354/18.05.2017;OUG.68 din 06/11/2019"/>
    <s v="imobil"/>
    <s v="Lungime= Km;Suprafeţe= ha;CF= ;"/>
  </r>
  <r>
    <x v="8534"/>
    <s v="8.04.04"/>
    <m/>
    <m/>
    <s v="DRUM AUTO FORESTIER BOZARIE"/>
    <s v="conform amenajamentelor silvice"/>
    <s v="SUCEAVA"/>
    <s v="-"/>
    <s v="Tara: România; Judet: SUCEAVA; -;   -; Nr: -;"/>
    <n v="1901"/>
    <n v="88"/>
    <n v="33"/>
    <s v="in administrare"/>
    <s v="HG 982/1998;HG 1344/2011;OUG.1 din 04/01/2017;OUG.68 din 06/11/2019"/>
    <s v="imobil"/>
    <s v="BOZARIE"/>
  </r>
  <r>
    <x v="8535"/>
    <s v="8.04.04"/>
    <m/>
    <m/>
    <s v="DRUM FORESTIER BARANCA"/>
    <s v="conform amenajamentelor silvice"/>
    <s v="BOTOŞANI"/>
    <s v="-"/>
    <s v="Tara: România; Judet: BOTOŞANI; -;   -; Nr: -;"/>
    <n v="1973"/>
    <n v="12500"/>
    <n v="7"/>
    <s v="in administrare"/>
    <s v="HG 982/1998;HG 1344/2011; HG 478/ 24-IUN-15;HG.478/24-IUN-15;OUG.1 din 04/01/2017;OUG.68 din 06/11/2019"/>
    <s v="imobil"/>
    <s v="Lungime= Km;Suprafeţe= ha;CF= ;"/>
  </r>
  <r>
    <x v="8536"/>
    <s v="8.04.04"/>
    <m/>
    <m/>
    <s v="DRUM FORESTIER BARANCA"/>
    <s v="conform amenajamentelor silvice"/>
    <s v="BOTOŞANI"/>
    <s v="-"/>
    <s v="Tara: România; Judet: BOTOŞANI; -;   -; Nr: -;"/>
    <n v="1982"/>
    <n v="14999"/>
    <n v="7"/>
    <s v="in administrare"/>
    <s v="HG 982/1998;HG 1344/2011; HG 478/ 24-IUN-15;HG.478/24-IUN-15;OUG.1 din 04/01/2017;HG.354/18.05.2017;OUG.68 din 06/11/2019"/>
    <s v="imobil"/>
    <s v="Lungime= Km;Suprafeţe= ha;CF= ;"/>
  </r>
  <r>
    <x v="8537"/>
    <s v="8.04.04"/>
    <m/>
    <m/>
    <s v="DRUM AUTO FORES. BARNAREL-AXIAL 6,0KM"/>
    <s v="conform amenajamentelor silvice"/>
    <s v="SUCEAVA"/>
    <s v="-"/>
    <s v="Tara: România; Judet: SUCEAVA; -;   -; Nr: -;"/>
    <n v="1962"/>
    <n v="1332000"/>
    <n v="33"/>
    <s v="in administrare"/>
    <s v="HG 982/1998;HG 1344/2011;OUG.1 din 04/01/2017;HG.354/18.05.2017;OUG.68 din 06/11/2019"/>
    <s v="imobil"/>
    <s v="Lungime= Km;Suprafeţe= ha;CF= ;"/>
  </r>
  <r>
    <x v="8538"/>
    <s v="8.04.04"/>
    <m/>
    <m/>
    <s v="DRUM AUTO FORES.BILA 5,5 KM"/>
    <s v="conform amenajamentelor silvice"/>
    <s v="SUCEAVA"/>
    <s v="-"/>
    <s v="Tara: România; Judet: SUCEAVA; -;   -; Nr: -;"/>
    <n v="1967"/>
    <n v="1482000"/>
    <n v="33"/>
    <s v="in administrare"/>
    <s v="HG 982/1998;HG 1344/2011;OUG.1 din 04/01/2017;HG.354/18.05.2017;OUG.68 din 06/11/2019"/>
    <s v="imobil"/>
    <s v="Lungime= Km;Suprafeţe= ha;CF= ;"/>
  </r>
  <r>
    <x v="8539"/>
    <s v="8.04.04"/>
    <m/>
    <m/>
    <s v="DRUM AUTO FORES. ARSITA TROCI 2,9 KM"/>
    <s v="conform amenajamentelor silvice"/>
    <s v="SUCEAVA"/>
    <s v="-"/>
    <s v="Tara: România; Judet: SUCEAVA; -;   -; Nr: -;"/>
    <n v="1964"/>
    <n v="307000"/>
    <n v="33"/>
    <s v="in administrare"/>
    <s v="HG 982/1998;HG 1344/2011;OUG.1 din 04/01/2017;HG.354/18.05.2017;OUG.68 din 06/11/2019"/>
    <s v="imobil"/>
    <s v="Lungime= Km;Suprafeţe= ha;CF= ;"/>
  </r>
  <r>
    <x v="8540"/>
    <s v="8.04.04"/>
    <m/>
    <m/>
    <s v="DRUM AUTO FORES.ASCUNCELUL 4KM"/>
    <s v="conform amenajamentelor silvice"/>
    <s v="SUCEAVA"/>
    <s v="-"/>
    <s v="Tara: România; Judet: SUCEAVA; -;   -; Nr: -;"/>
    <n v="1942"/>
    <n v="51000"/>
    <n v="33"/>
    <s v="in administrare"/>
    <s v="HG 982/1998;HG 1344/2011;OUG.1 din 04/01/2017;HG.354/18.05.2017;OUG.68 din 06/11/2019"/>
    <s v="imobil"/>
    <s v="Lungime= Km;Suprafeţe= ha;CF= ;"/>
  </r>
  <r>
    <x v="8541"/>
    <s v="8.04.04"/>
    <m/>
    <m/>
    <s v="DRUM AUTO BAHLUES-CRUCEA"/>
    <s v="conform amenajamentelor silvice"/>
    <s v="BOTOŞANI"/>
    <s v="-"/>
    <s v="Tara: România; Judet: BOTOŞANI; -;   -; Nr: -;"/>
    <n v="1961"/>
    <n v="625000"/>
    <n v="7"/>
    <s v="in administrare"/>
    <s v="HG 982/1998;HG 1344/2011;OUG.1 din 04/01/2017;OUG.68 din 06/11/2019"/>
    <s v="imobil"/>
    <s v="BAHLUES-CRUCEA"/>
  </r>
  <r>
    <x v="8542"/>
    <s v="8.04.04"/>
    <m/>
    <m/>
    <s v="DRUM AUTO FORES. ARSITA BRAN 1,6KM"/>
    <s v="conform amenajamentelor silvice"/>
    <s v="SUCEAVA"/>
    <s v="-"/>
    <s v="Tara: România; Judet: SUCEAVA; -;   -; Nr: -;"/>
    <n v="1970"/>
    <n v="123000"/>
    <n v="33"/>
    <s v="in administrare"/>
    <s v="HG 982/1998;HG 1344/2011;OUG.1 din 04/01/2017;HG.354/18.05.2017;OUG.68 din 06/11/2019"/>
    <s v="imobil"/>
    <s v="Lungime= Km;Suprafeţe= ha;CF= ;"/>
  </r>
  <r>
    <x v="8543"/>
    <s v="8.04.04"/>
    <m/>
    <m/>
    <s v="DRUM AUTO FORES. ALUNIS 3,5KM"/>
    <s v="conform amenajamentelor silvice"/>
    <s v="SUCEAVA"/>
    <s v="-"/>
    <s v="Tara: România; Judet: SUCEAVA; -;   -; Nr: -;"/>
    <n v="1970"/>
    <n v="54000"/>
    <n v="33"/>
    <s v="in administrare"/>
    <s v="HG 982/1998;HG 1344/2011;OUG.1 din 04/01/2017;HG.354/18.05.2017;OUG.68 din 06/11/2019"/>
    <s v="imobil"/>
    <s v="Lungime= Km;Suprafeţe= ha;CF= ;"/>
  </r>
  <r>
    <x v="8544"/>
    <s v="8.04.04"/>
    <m/>
    <m/>
    <s v="DRUM AUTO FORES. ANARU 1,6KM"/>
    <s v="conform amenajamentelor silvice"/>
    <s v="SUCEAVA"/>
    <s v="-"/>
    <s v="Tara: România; Judet: SUCEAVA; -;   -; Nr: -;"/>
    <n v="1983"/>
    <n v="27000"/>
    <n v="33"/>
    <s v="in administrare"/>
    <s v="HG 982/1998;HG 1344/2011;OUG.1 din 04/01/2017;HG.354/18.05.2017;OUG.68 din 06/11/2019"/>
    <s v="imobil"/>
    <s v="Lungime= Km;Suprafeţe= ha;CF= ;"/>
  </r>
  <r>
    <x v="8545"/>
    <s v="8.04.04"/>
    <m/>
    <m/>
    <s v="DRUM AUTO ARGEL 12KM"/>
    <s v="conform amenajamentelor silvice"/>
    <s v="SUCEAVA"/>
    <s v="-"/>
    <s v="Tara: România; Judet: SUCEAVA; -;   -; Nr: -;"/>
    <n v="1971"/>
    <n v="124000"/>
    <n v="33"/>
    <s v="in administrare"/>
    <s v="HG 982/1998;HG 1344/2011;OUG.1 din 04/01/2017;HG.354/18.05.2017;OUG.68 din 06/11/2019"/>
    <s v="imobil"/>
    <s v="Lungime= Km;Suprafeţe= ha;CF= ;"/>
  </r>
  <r>
    <x v="8546"/>
    <s v="8.04.04"/>
    <m/>
    <m/>
    <s v="LINIE CFF RASCA 5KM"/>
    <s v="conform amenajamentelor silvice"/>
    <s v="SUCEAVA"/>
    <s v="-"/>
    <s v="Tara: România; Judet: SUCEAVA; -;   -; Nr: -;"/>
    <n v="1987"/>
    <n v="892"/>
    <n v="33"/>
    <s v="in administrare"/>
    <s v="HG 982/1998;;OUG.1 din 04/01/2017;OUG.68 din 06/11/2019"/>
    <s v="imobil"/>
    <s v="RASCA 5KM"/>
  </r>
  <r>
    <x v="8547"/>
    <s v="8.04.04"/>
    <m/>
    <m/>
    <s v="DRUM FORESTIER 3.0KM"/>
    <s v="conform amenajamentelor silvice"/>
    <s v="BOTOŞANI"/>
    <s v="-"/>
    <s v="Tara: România; Judet: BOTOŞANI; -;   -; Nr: -;"/>
    <n v="1983"/>
    <n v="37437"/>
    <n v="7"/>
    <s v="in administrare"/>
    <s v="HG 982/1998;HG 1344/2011;OUG.1 din 04/01/2017;HG.354/18.05.2017;OUG.68 din 06/11/2019"/>
    <s v="imobil"/>
    <s v="Lungime= Km;Suprafeţe= ha;CF= ;"/>
  </r>
  <r>
    <x v="8548"/>
    <s v="8.04.04"/>
    <m/>
    <m/>
    <s v="POD VALEA BRODINEI-PASTRAVARIE"/>
    <s v="conform amenajamentelor silvice"/>
    <s v="SUCEAVA"/>
    <s v="-"/>
    <s v="Tara: România; Judet: SUCEAVA; -;   -; Nr: -;"/>
    <n v="1978"/>
    <n v="19708"/>
    <n v="33"/>
    <s v="in administrare"/>
    <s v="HG 982/1998;HG 1344/2011;OUG.1 din 04/01/2017;OUG.68 din 06/11/2019"/>
    <s v="imobil"/>
    <s v="VALEA BRODINEI-PASTRAVARIE"/>
  </r>
  <r>
    <x v="8549"/>
    <s v="8.04.04"/>
    <m/>
    <m/>
    <s v="POD VALEA BRODINEI-SEREDNA"/>
    <s v="conform amenajamentelor silvice"/>
    <s v="SUCEAVA"/>
    <s v="-"/>
    <s v="Tara: România; Judet: SUCEAVA; -;   -; Nr: -;"/>
    <n v="1978"/>
    <n v="14123"/>
    <n v="33"/>
    <s v="in administrare"/>
    <s v="HG 982/1998;HG 1344/2011;OUG.1 din 04/01/2017;OUG.68 din 06/11/2019"/>
    <s v="imobil"/>
    <s v="VALEA BRODINEI-SEREDNA"/>
  </r>
  <r>
    <x v="8550"/>
    <s v="8.04.04"/>
    <m/>
    <m/>
    <s v="LINIE CFF AMENAJARE DEPOZIT INTER.0,1 KM"/>
    <s v="conform amenajamentelor silvice"/>
    <s v="SUCEAVA"/>
    <s v="-"/>
    <s v="Tara: România; Judet: SUCEAVA; -;   -; Nr: -;"/>
    <n v="1968"/>
    <n v="173"/>
    <n v="33"/>
    <s v="in administrare"/>
    <s v="HG 982/1998;;OUG.1 din 04/01/2017;OUG.68 din 06/11/2019"/>
    <s v="imobil"/>
    <s v="cai ferate forestiere"/>
  </r>
  <r>
    <x v="8551"/>
    <s v="8.04.04"/>
    <m/>
    <m/>
    <s v="LINIE CFF IZVORA 1,5KM"/>
    <s v="conform amenajamentelor silvice"/>
    <s v="SUCEAVA"/>
    <s v="-"/>
    <s v="Tara: România; Judet: SUCEAVA; -;   -; Nr: -;"/>
    <n v="1987"/>
    <n v="1143"/>
    <n v="33"/>
    <s v="in administrare"/>
    <s v="HG 982/1998;;OUG.1 din 04/01/2017;OUG.68 din 06/11/2019"/>
    <s v="imobil"/>
    <s v="IZVORA 1,5KM"/>
  </r>
  <r>
    <x v="8552"/>
    <s v="8.04.04"/>
    <m/>
    <m/>
    <s v="LINIE CFF MOLDOVITA 1,6KM"/>
    <s v="conform amenajamentelor silvice"/>
    <s v="SUCEAVA"/>
    <s v="-"/>
    <s v="Tara: România; Judet: SUCEAVA; -;   -; Nr: -;"/>
    <n v="1920"/>
    <n v="12865"/>
    <n v="33"/>
    <s v="in administrare"/>
    <s v="HG 982/1998,HG 1105/2003;;OUG.1 din 04/01/2017;OUG.68 din 06/11/2019"/>
    <s v="imobil"/>
    <s v="MOLDOVITA 1,6KM"/>
  </r>
  <r>
    <x v="8553"/>
    <s v="8.04.04"/>
    <m/>
    <m/>
    <s v="POD NEGIRNEASA I 0,072 KM"/>
    <s v="conform amenajamentelor silvice"/>
    <s v="SUCEAVA"/>
    <s v="-"/>
    <s v="Tara: România; Judet: SUCEAVA; -;   -; Nr: -;"/>
    <n v="1981"/>
    <n v="793000"/>
    <n v="33"/>
    <s v="in administrare"/>
    <s v="HG 982/1998;HG 1344/2011;OUG.1 din 04/01/2017;HG.354/18.05.2017;OUG.68 din 06/11/2019"/>
    <s v="imobil"/>
    <s v="Lungime= Km;Suprafeţe= ha;CF= ;"/>
  </r>
  <r>
    <x v="8554"/>
    <s v="8.04.04"/>
    <m/>
    <m/>
    <s v="DAF SUDITI"/>
    <s v="conform amenajamentelor silvice"/>
    <s v="IALOMIŢA"/>
    <s v="Sudiţi"/>
    <s v="Tara: România; Judet: IALOMIŢA;Com Sudiţi;   -; Nr: -;"/>
    <n v="1982"/>
    <n v="149298"/>
    <n v="21"/>
    <s v="in administrare"/>
    <s v="ORD 82/2004;HG 1344/2011; HG 478/ 24-IUN-15;HG.478/24-IUN-15;OUG.1 din 04/01/2017;OUG.68 din 06/11/2019"/>
    <s v="imobil"/>
    <s v="Lungime= Km;Suprafeţe= ha;CF= ;"/>
  </r>
  <r>
    <x v="8555"/>
    <s v="8.04.04"/>
    <m/>
    <m/>
    <s v="DRUM FORESTIER VIISOARA II-O.S.IANCA"/>
    <s v="conform amenajamentelor silvice"/>
    <s v="IALOMIŢA"/>
    <s v="-"/>
    <s v="Tara: România; Judet: IALOMIŢA; -;   -; Nr: -;"/>
    <n v="1984"/>
    <n v="93120"/>
    <n v="21"/>
    <s v="in administrare"/>
    <s v="HG 982/1998;;OUG.1 din 04/01/2017;OUG.68 din 06/11/2019"/>
    <s v="imobil"/>
    <s v="Viisoara-Braila"/>
  </r>
  <r>
    <x v="8556"/>
    <s v="8.04.04"/>
    <m/>
    <m/>
    <s v="POD CAPRA 0,065KM"/>
    <s v="conform amenajamentelor silvice"/>
    <s v="SUCEAVA"/>
    <s v="-"/>
    <s v="Tara: România; Judet: SUCEAVA; -;   -; Nr: -;"/>
    <n v="1975"/>
    <n v="778000"/>
    <n v="33"/>
    <s v="in administrare"/>
    <s v="HG 982/1998;HG 1344/2011;OUG.1 din 04/01/2017;HG.354/18.05.2017;OUG.68 din 06/11/2019"/>
    <s v="imobil"/>
    <s v="Lungime= Km;Suprafeţe= ha;CF= ;"/>
  </r>
  <r>
    <x v="8557"/>
    <s v="8.04.04"/>
    <m/>
    <m/>
    <s v="DRUM FORESTIER METIS 4.4 KM"/>
    <s v="conform amenajamentelor silvice"/>
    <s v="SIBIU"/>
    <s v="-"/>
    <s v="Tara: România; Judet: SIBIU; -;   -; Nr: -;"/>
    <n v="1993"/>
    <n v="3678"/>
    <n v="32"/>
    <s v="in administrare"/>
    <s v="HG 982/1998;HG 1344/2011;OUG.1 din 04/01/2017;HG.354/18.05.2017;OUG.68 din 06/11/2019"/>
    <s v="imobil"/>
    <s v="Lungime= Km;Suprafeţe= ha;CF= ;"/>
  </r>
  <r>
    <x v="8558"/>
    <s v="8.04.04"/>
    <m/>
    <m/>
    <s v="DRUM FORESTIER ALBOTA 9.4 KM"/>
    <s v="conform amenajamentelor silvice"/>
    <s v="SIBIU"/>
    <s v="-"/>
    <s v="Tara: România; Judet: SIBIU; -;   -; Nr: -;"/>
    <n v="1993"/>
    <n v="3045"/>
    <n v="32"/>
    <s v="in administrare"/>
    <s v="HG 982/1998;;OUG.1 din 04/01/2017;OUG.68 din 06/11/2019"/>
    <s v="imobil"/>
    <s v="drum forestier"/>
  </r>
  <r>
    <x v="8559"/>
    <s v="8.04.04"/>
    <m/>
    <m/>
    <s v="D.F.ARPASU-MARE URSOAIA 12.5 KM"/>
    <s v="conform amenajamentelor silvice"/>
    <s v="SIBIU"/>
    <s v="-"/>
    <s v="Tara: România; Judet: SIBIU; -;   -; Nr: -;"/>
    <n v="1993"/>
    <n v="4769"/>
    <n v="32"/>
    <s v="in administrare"/>
    <s v="HG 982/1998;;OUG.1 din 04/01/2017;OUG.68 din 06/11/2019"/>
    <s v="imobil"/>
    <s v="drum forestier"/>
  </r>
  <r>
    <x v="8560"/>
    <s v="8.04.04"/>
    <m/>
    <m/>
    <s v="DRUM FORESTIER ZLAGNA 1.0 KM"/>
    <s v="conform amenajamentelor silvice"/>
    <s v="SIBIU"/>
    <s v="-"/>
    <s v="Tara: România; Judet: SIBIU; -;   -; Nr: -;"/>
    <n v="1993"/>
    <n v="487"/>
    <n v="32"/>
    <s v="in administrare"/>
    <s v="HG 982/1998;HG 1344/2011;OUG.1 din 04/01/2017;HG.354/18.05.2017;OUG.68 din 06/11/2019"/>
    <s v="imobil"/>
    <s v="Lungime= Km;Suprafeţe= ha;CF= ;"/>
  </r>
  <r>
    <x v="8561"/>
    <s v="8.04.04"/>
    <m/>
    <m/>
    <s v="DRUM FORESTIER CHIRPAR 4.4 KM"/>
    <s v="conform amenajamentelor silvice"/>
    <s v="SIBIU"/>
    <s v="-"/>
    <s v="Tara: România; Judet: SIBIU; -;   -; Nr: -;"/>
    <n v="1993"/>
    <n v="1491"/>
    <n v="32"/>
    <s v="in administrare"/>
    <s v="HG 982/1998;HG 1344/2011;OUG.1 din 04/01/2017;HG.354/18.05.2017;OUG.68 din 06/11/2019"/>
    <s v="imobil"/>
    <s v="Lungime= Km;Suprafeţe= ha;CF= ;"/>
  </r>
  <r>
    <x v="8562"/>
    <s v="8.04.04"/>
    <m/>
    <m/>
    <s v="DRUM FORESTIER SOMARD 2.0 KM"/>
    <s v="conform amenajamentelor silvice"/>
    <s v="SIBIU"/>
    <s v="-"/>
    <s v="Tara: România; Judet: SIBIU; -;   -; Nr: -;"/>
    <n v="1993"/>
    <n v="1160"/>
    <n v="32"/>
    <s v="in administrare"/>
    <s v="HG 982/1998;HG 1344/2011;OUG.1 din 04/01/2017;HG.354/18.05.2017;OUG.68 din 06/11/2019"/>
    <s v="imobil"/>
    <s v="Lungime= Km;Suprafeţe= ha;CF= ;"/>
  </r>
  <r>
    <x v="8563"/>
    <s v="8.04.04"/>
    <m/>
    <m/>
    <s v="DRUM FORESTIER SESU MOASEI 3.6 K"/>
    <s v="conform amenajamentelor silvice"/>
    <s v="SIBIU"/>
    <s v="-"/>
    <s v="Tara: România; Judet: SIBIU; -;   -; Nr: -;"/>
    <n v="1954"/>
    <n v="3040"/>
    <n v="32"/>
    <s v="in administrare"/>
    <s v="HG 982/1998;HG 1344/2011;OUG.1 din 04/01/2017;HG.354/18.05.2017;OUG.68 din 06/11/2019"/>
    <s v="imobil"/>
    <s v="Lungime= Km;Suprafeţe= ha;CF= ;"/>
  </r>
  <r>
    <x v="8564"/>
    <s v="8.04.04"/>
    <m/>
    <m/>
    <s v="DRUM FORESTIER VL LUNGA BRATEI 1"/>
    <s v="conform amenajamentelor silvice"/>
    <s v="SIBIU"/>
    <s v="-"/>
    <s v="Tara: România; Judet: SIBIU; -;   -; Nr: -;"/>
    <n v="1993"/>
    <n v="282"/>
    <n v="32"/>
    <s v="in administrare"/>
    <s v="HG 982/1998;HG 1344/2011;OUG.1 din 04/01/2017;HG.354/18.05.2017;OUG.68 din 06/11/2019"/>
    <s v="imobil"/>
    <s v="Lungime= Km;Suprafeţe= ha;CF= ;"/>
  </r>
  <r>
    <x v="8565"/>
    <s v="8.04.04"/>
    <m/>
    <m/>
    <s v="DRUM FORESTIER BOIAN HEVES 5.1"/>
    <s v="conform amenajamentelor silvice"/>
    <s v="SIBIU"/>
    <s v="-"/>
    <s v="Tara: România; Judet: SIBIU; -;   -; Nr: -;"/>
    <n v="1993"/>
    <n v="1334"/>
    <n v="32"/>
    <s v="in administrare"/>
    <s v="HG 982/1998;HG 1344/2011;OUG.1 din 04/01/2017;HG.354/18.05.2017;OUG.68 din 06/11/2019"/>
    <s v="imobil"/>
    <s v="Lungime= Km;Suprafeţe= ha;CF= ;"/>
  </r>
  <r>
    <x v="8566"/>
    <s v="8.04.04"/>
    <m/>
    <m/>
    <s v="DF RAU MARE AVRIG 3.4 KM"/>
    <s v="conform amenajamentelor silvice"/>
    <s v="SIBIU"/>
    <s v="-"/>
    <s v="Tara: România; Judet: SIBIU; -;   -; Nr: -;"/>
    <n v="1970"/>
    <n v="1629"/>
    <n v="32"/>
    <s v="in administrare"/>
    <s v="HG 982/1998;;OUG.1 din 04/01/2017;OUG.68 din 06/11/2019"/>
    <s v="imobil"/>
    <s v="drum forestier"/>
  </r>
  <r>
    <x v="8567"/>
    <s v="8.04.04"/>
    <m/>
    <m/>
    <s v="DRUM FORESTIER CETATELELE 3.5 KM"/>
    <s v="conform amenajamentelor silvice"/>
    <s v="SIBIU"/>
    <s v="-"/>
    <s v="Tara: România; Judet: SIBIU; -;   -; Nr: -;"/>
    <n v="1976"/>
    <n v="799"/>
    <n v="32"/>
    <s v="in administrare"/>
    <s v="HG 982/1998;;OUG.1 din 04/01/2017;OUG.68 din 06/11/2019"/>
    <s v="imobil"/>
    <s v="drum forestier"/>
  </r>
  <r>
    <x v="8568"/>
    <s v="8.04.04"/>
    <m/>
    <m/>
    <s v="DRUM FORESTIER LACUT 2.2KM"/>
    <s v="conform amenajamentelor silvice"/>
    <s v="SIBIU"/>
    <s v="-"/>
    <s v="Tara: România; Judet: SIBIU; -;   -; Nr: -;"/>
    <n v="1980"/>
    <n v="454"/>
    <n v="32"/>
    <s v="in administrare"/>
    <s v="HG 982/1998;;OUG.1 din 04/01/2017;OUG.68 din 06/11/2019"/>
    <s v="imobil"/>
    <s v="drum forestier"/>
  </r>
  <r>
    <x v="8569"/>
    <s v="8.04.04"/>
    <m/>
    <m/>
    <s v="DRUM FORESTIER PR JIBRII 3.6 KM"/>
    <s v="conform amenajamentelor silvice"/>
    <s v="SIBIU"/>
    <s v="-"/>
    <s v="Tara: România; Judet: SIBIU; -;   -; Nr: -;"/>
    <n v="1966"/>
    <n v="180"/>
    <n v="32"/>
    <s v="in administrare"/>
    <s v="HG 982/1998;;OUG.1 din 04/01/2017;OUG.68 din 06/11/2019"/>
    <s v="imobil"/>
    <s v="drum forestier"/>
  </r>
  <r>
    <x v="8570"/>
    <s v="8.04.04"/>
    <m/>
    <m/>
    <s v="DF RICHIRIE PORUMBAC 2.6 KM"/>
    <s v="conform amenajamentelor silvice"/>
    <s v="SIBIU"/>
    <s v="-"/>
    <s v="Tara: România; Judet: SIBIU; -;   -; Nr: -;"/>
    <n v="1957"/>
    <n v="31"/>
    <n v="32"/>
    <s v="in administrare"/>
    <s v="HG 982/1998;;OUG.1 din 04/01/2017;OUG.68 din 06/11/2019"/>
    <s v="imobil"/>
    <s v="drum forestier"/>
  </r>
  <r>
    <x v="8571"/>
    <s v="8.04.04"/>
    <m/>
    <m/>
    <s v="DRUM FORESTIER TOCILE TUFARI 5.0"/>
    <s v="conform amenajamentelor silvice"/>
    <s v="SIBIU"/>
    <s v="-"/>
    <s v="Tara: România; Judet: SIBIU; -;   -; Nr: -;"/>
    <n v="1972"/>
    <n v="83"/>
    <n v="32"/>
    <s v="in administrare"/>
    <s v="HG 982/1998;HG 1344/2011;OUG.1 din 04/01/2017;HG.354/18.05.2017;OUG.68 din 06/11/2019"/>
    <s v="imobil"/>
    <s v="Lungime= Km;Suprafeţe= ha;CF= ;"/>
  </r>
  <r>
    <x v="8572"/>
    <s v="8.04.04"/>
    <m/>
    <m/>
    <s v="DRUM FORESTIER PARAUL DEJ 2.9 KM"/>
    <s v="conform amenajamentelor silvice"/>
    <s v="SIBIU"/>
    <s v="-"/>
    <s v="Tara: România; Judet: SIBIU; -;   -; Nr: -;"/>
    <n v="1976"/>
    <n v="1309"/>
    <n v="32"/>
    <s v="in administrare"/>
    <s v="HG 982/1998;HG 1344/2011;OUG.1 din 04/01/2017;HG.354/18.05.2017;OUG.68 din 06/11/2019"/>
    <s v="imobil"/>
    <s v="Lungime= Km;Suprafeţe= ha;CF= ;"/>
  </r>
  <r>
    <x v="8573"/>
    <s v="8.04.04"/>
    <m/>
    <m/>
    <s v="DRUM F RESTIER CETATII I 3.2 KM"/>
    <s v="conform amenajamentelor silvice"/>
    <s v="SIBIU"/>
    <s v="-"/>
    <s v="Tara: România; Judet: SIBIU; -;   -; Nr: -;"/>
    <n v="1986"/>
    <n v="6086"/>
    <n v="32"/>
    <s v="in administrare"/>
    <s v="HG 982/1998;HG 1344/2011;OUG.1 din 04/01/2017;HG.354/18.05.2017;OUG.68 din 06/11/2019"/>
    <s v="imobil"/>
    <s v="Lungime= Km;Suprafeţe= ha;CF= ;"/>
  </r>
  <r>
    <x v="8574"/>
    <s v="8.04.04"/>
    <m/>
    <m/>
    <s v="DRUM FORESTIER BRANISTE 4.8 KM"/>
    <s v="conform amenajamentelor silvice"/>
    <s v="SIBIU"/>
    <s v="-"/>
    <s v="Tara: România; Judet: SIBIU; -;   -; Nr: -;"/>
    <n v="1977"/>
    <n v="798"/>
    <n v="32"/>
    <s v="in administrare"/>
    <s v="HG 982/1998;HG 1344/2011;OUG.1 din 04/01/2017;HG.354/18.05.2017;OUG.68 din 06/11/2019"/>
    <s v="imobil"/>
    <s v="Lungime= Km;Suprafeţe= ha;CF= ;"/>
  </r>
  <r>
    <x v="8575"/>
    <s v="8.04.04"/>
    <m/>
    <m/>
    <s v="DRUM FORESTIER MEGHIS 6.3 KM"/>
    <s v="conform amenajamentelor silvice"/>
    <s v="SIBIU"/>
    <s v="-"/>
    <s v="Tara: România; Judet: SIBIU; -;   -; Nr: -;"/>
    <n v="1993"/>
    <n v="6295"/>
    <n v="32"/>
    <s v="in administrare"/>
    <s v="HG 982/1998;HG 1344/2011;OUG.1 din 04/01/2017;HG.354/18.05.2017;OUG.68 din 06/11/2019"/>
    <s v="imobil"/>
    <s v="Lungime= Km;Suprafeţe= ha;CF= ;"/>
  </r>
  <r>
    <x v="8576"/>
    <s v="8.04.04"/>
    <m/>
    <m/>
    <s v="DRUM FORESTIER URSULUI 3.0 KM"/>
    <s v="conform amenajamentelor silvice"/>
    <s v="SIBIU"/>
    <s v="-"/>
    <s v="Tara: România; Judet: SIBIU; -;   -; Nr: -;"/>
    <n v="1993"/>
    <n v="2035"/>
    <n v="32"/>
    <s v="in administrare"/>
    <s v="HG 982/1998;HG 1344/2011;OUG.1 din 04/01/2017;HG.354/18.05.2017;OUG.68 din 06/11/2019"/>
    <s v="imobil"/>
    <s v="Lungime= Km;Suprafeţe= ha;CF= ;"/>
  </r>
  <r>
    <x v="8577"/>
    <s v="8.04.04"/>
    <m/>
    <m/>
    <s v="DRUM FORESTIER SADU MUNCEL 10.5"/>
    <s v="conform amenajamentelor silvice"/>
    <s v="SIBIU"/>
    <s v="-"/>
    <s v="Tara: România; Judet: SIBIU; -;   -; Nr: -;"/>
    <n v="1993"/>
    <n v="4013"/>
    <n v="32"/>
    <s v="in administrare"/>
    <s v="HG 982/1998;;OUG.1 din 04/01/2017;OUG.68 din 06/11/2019"/>
    <s v="imobil"/>
    <s v="drum forestier"/>
  </r>
  <r>
    <x v="8578"/>
    <s v="8.04.04"/>
    <m/>
    <m/>
    <s v="DF SULITA DRAGAN 1.5 KM"/>
    <s v="conform amenajamentelor silvice"/>
    <s v="SIBIU"/>
    <s v="-"/>
    <s v="Tara: România; Judet: SIBIU; -;   -; Nr: -;"/>
    <n v="1993"/>
    <n v="2000"/>
    <n v="32"/>
    <s v="in administrare"/>
    <s v="HG 982/1998;;OUG.1 din 04/01/2017;OUG.68 din 06/11/2019"/>
    <s v="imobil"/>
    <s v="drum forestier"/>
  </r>
  <r>
    <x v="8579"/>
    <s v="8.04.04"/>
    <m/>
    <m/>
    <s v="DF PINULUI 2.7 KM"/>
    <s v="conform amenajamentelor silvice"/>
    <s v="SIBIU"/>
    <s v="-"/>
    <s v="Tara: România; Judet: SIBIU; -;   -; Nr: -;"/>
    <n v="1993"/>
    <n v="2865"/>
    <n v="32"/>
    <s v="in administrare"/>
    <s v="HG 982/1998;;OUG.1 din 04/01/2017;OUG.68 din 06/11/2019"/>
    <s v="imobil"/>
    <s v="drum forestier"/>
  </r>
  <r>
    <x v="8580"/>
    <s v="8.04.04"/>
    <m/>
    <m/>
    <s v="DF MLACI GROSI 5.7 KM"/>
    <s v="conform amenajamentelor silvice"/>
    <s v="SIBIU"/>
    <s v="-"/>
    <s v="Tara: România; Judet: SIBIU; -;   -; Nr: -;"/>
    <n v="1990"/>
    <n v="2947"/>
    <n v="32"/>
    <s v="in administrare"/>
    <s v="HG 982/1998;;OUG.1 din 04/01/2017;OUG.68 din 06/11/2019"/>
    <s v="imobil"/>
    <s v="drum forestier"/>
  </r>
  <r>
    <x v="8581"/>
    <s v="8.04.04"/>
    <m/>
    <m/>
    <s v="DRUM FORESTIER CLABUCET 1.6 KM"/>
    <s v="conform amenajamentelor silvice"/>
    <s v="SIBIU"/>
    <s v="-"/>
    <s v="Tara: România; Judet: SIBIU; -;   -; Nr: -;"/>
    <n v="1993"/>
    <n v="624"/>
    <n v="32"/>
    <s v="in administrare"/>
    <s v="HG 982/1998;;OUG.1 din 04/01/2017;OUG.68 din 06/11/2019"/>
    <s v="imobil"/>
    <s v="drum forestier"/>
  </r>
  <r>
    <x v="8582"/>
    <s v="8.04.04"/>
    <m/>
    <m/>
    <s v="DRUM FORESTIER PREJBA 2.5 LM"/>
    <s v="conform amenajamentelor silvice"/>
    <s v="SIBIU"/>
    <s v="-"/>
    <s v="Tara: România; Judet: SIBIU; -;   -; Nr: -;"/>
    <n v="1993"/>
    <n v="2121"/>
    <n v="32"/>
    <s v="in administrare"/>
    <s v="HG 982/1998;;OUG.1 din 04/01/2017;OUG.68 din 06/11/2019"/>
    <s v="imobil"/>
    <s v="drum forestier"/>
  </r>
  <r>
    <x v="8583"/>
    <s v="8.04.04"/>
    <m/>
    <m/>
    <s v="DF BESINEU 4 KM"/>
    <s v="conform amenajamentelor silvice"/>
    <s v="SIBIU"/>
    <s v="-"/>
    <s v="Tara: România; Judet: SIBIU; -;   -; Nr: -;"/>
    <n v="1964"/>
    <n v="136"/>
    <n v="32"/>
    <s v="in administrare"/>
    <s v="HG 982/1998;;OUG.1 din 04/01/2017;OUG.68 din 06/11/2019"/>
    <s v="imobil"/>
    <s v="drum forestier"/>
  </r>
  <r>
    <x v="8584"/>
    <s v="8.04.04"/>
    <m/>
    <m/>
    <s v="DF HATINOALA 2.8 KM"/>
    <s v="conform amenajamentelor silvice"/>
    <s v="SIBIU"/>
    <s v="-"/>
    <s v="Tara: România; Judet: SIBIU; -;   -; Nr: -;"/>
    <n v="1993"/>
    <n v="1391"/>
    <n v="32"/>
    <s v="in administrare"/>
    <s v="HG 982/1998;HG 1344/2011;OUG.1 din 04/01/2017;HG.354/18.05.2017;OUG.68 din 06/11/2019"/>
    <s v="imobil"/>
    <s v="Lungime= Km;Suprafeţe= ha;CF= ;"/>
  </r>
  <r>
    <x v="8585"/>
    <s v="8.04.04"/>
    <m/>
    <m/>
    <s v="DF DUMBRAVA 1.8"/>
    <s v="conform amenajamentelor silvice"/>
    <s v="SIBIU"/>
    <s v="-"/>
    <s v="Tara: România; Judet: SIBIU; -;   -; Nr: -;"/>
    <n v="1993"/>
    <n v="1366"/>
    <n v="32"/>
    <s v="in administrare"/>
    <s v="HG 982/1998;HG 1344/2011;OUG.1 din 04/01/2017;HG.354/18.05.2017;OUG.68 din 06/11/2019"/>
    <s v="imobil"/>
    <s v="Lungime= Km;Suprafeţe= ha;CF= ;"/>
  </r>
  <r>
    <x v="8586"/>
    <s v="8.04.04"/>
    <m/>
    <m/>
    <s v="DRUM FORESTIER CHIPULUI 0.9 KM"/>
    <s v="conform amenajamentelor silvice"/>
    <s v="SIBIU"/>
    <s v="-"/>
    <s v="Tara: România; Judet: SIBIU; -;   -; Nr: -;"/>
    <n v="1993"/>
    <n v="538"/>
    <n v="32"/>
    <s v="in administrare"/>
    <s v="HG 982/1998;HG 1344/2011;OUG.1 din 04/01/2017;HG.354/18.05.2017;OUG.68 din 06/11/2019"/>
    <s v="imobil"/>
    <s v="Lungime= Km;Suprafeţe= ha;CF= ;"/>
  </r>
  <r>
    <x v="8587"/>
    <s v="8.04.04"/>
    <m/>
    <m/>
    <s v="DF VALEA DROJDIILOR 4.8 KM"/>
    <s v="conform amenajamentelor silvice"/>
    <s v="SIBIU"/>
    <s v="-"/>
    <s v="Tara: România; Judet: SIBIU; -;   -; Nr: -;"/>
    <n v="1993"/>
    <n v="2919"/>
    <n v="32"/>
    <s v="in administrare"/>
    <s v="HG 982/1998;HG 1344/2011;OUG.1 din 04/01/2017;HG.354/18.05.2017;OUG.68 din 06/11/2019"/>
    <s v="imobil"/>
    <s v="Lungime= Km;Suprafeţe= ha;CF= ;"/>
  </r>
  <r>
    <x v="8588"/>
    <s v="8.04.04"/>
    <m/>
    <m/>
    <s v="CIOBOT"/>
    <s v="conform amenajamentelor silvice"/>
    <s v="COVASNA"/>
    <s v="-"/>
    <s v="Tara: România; Judet: COVASNA; -;   -; Nr: -;"/>
    <n v="1994"/>
    <n v="35460"/>
    <n v="14"/>
    <s v="in administrare"/>
    <s v="HG 982/1998;HG 1344/2011;OUG.1 din 04/01/2017;HG.354/18.05.2017;OUG.68 din 06/11/2019"/>
    <s v="imobil"/>
    <s v="Lungime= Km;Suprafeţe= ha;CF= ;"/>
  </r>
  <r>
    <x v="8589"/>
    <s v="8.04.04"/>
    <m/>
    <m/>
    <s v="DRUMURI ARANYOS 0,3 KM"/>
    <s v="conform amenajamentelor silvice"/>
    <s v="COVASNA"/>
    <s v="-"/>
    <s v="Tara: România; Judet: COVASNA; -;   -; Nr: -;"/>
    <n v="1978"/>
    <n v="101059"/>
    <n v="14"/>
    <s v="in administrare"/>
    <s v="HG 982/1998;HG 1344/2011;OUG.1 din 04/01/2017;HG.354/18.05.2017;OUG.68 din 06/11/2019"/>
    <s v="imobil"/>
    <s v="Lungime= Km;Suprafeţe= ha;CF= ;"/>
  </r>
  <r>
    <x v="8590"/>
    <s v="8.04.04"/>
    <m/>
    <m/>
    <s v="DRUM FORESTIER DRUGA 6,0 KM"/>
    <s v="conform amenajamentelor silvice"/>
    <s v="COVASNA"/>
    <s v="-"/>
    <s v="Tara: România; Judet: COVASNA; -;   -; Nr: -;"/>
    <n v="1977"/>
    <n v="33617"/>
    <n v="14"/>
    <s v="in administrare"/>
    <s v="HG 982/1998;HG 1344/2011;OUG.1 din 04/01/2017;HG.354/18.05.2017;OUG.68 din 06/11/2019"/>
    <s v="imobil"/>
    <s v="Lungime= Km;Suprafeţe= ha;CF= ;"/>
  </r>
  <r>
    <x v="8591"/>
    <s v="8.04.04"/>
    <m/>
    <m/>
    <s v="DRUM FORESTIER SOMOS 5,1 KM"/>
    <s v="conform amenajamentelor silvice"/>
    <s v="COVASNA"/>
    <s v="-"/>
    <s v="Tara: România; Judet: COVASNA; -;   -; Nr: -;"/>
    <n v="1983"/>
    <n v="88758"/>
    <n v="14"/>
    <s v="in administrare"/>
    <s v="HG 982/1998;HG 1344/2011;OUG.1 din 04/01/2017;HG.354/18.05.2017;OUG.68 din 06/11/2019"/>
    <s v="imobil"/>
    <s v="Lungime= Km;Suprafeţe= ha;CF= ;"/>
  </r>
  <r>
    <x v="8592"/>
    <s v="8.04.04"/>
    <m/>
    <m/>
    <s v="DRUM AUTO PETRICENI"/>
    <s v="conform amenajamentelor silvice"/>
    <s v="COVASNA"/>
    <s v="-"/>
    <s v="Tara: România; Judet: COVASNA; -;   -; Nr: -;"/>
    <n v="1977"/>
    <n v="71385"/>
    <n v="14"/>
    <s v="in administrare"/>
    <s v="HG 982/1998;HG 1344/2011;OUG.1 din 04/01/2017;HG.354/18.05.2017;OUG.68 din 06/11/2019"/>
    <s v="imobil"/>
    <s v="Lungime= Km;Suprafeţe= ha;CF= ;"/>
  </r>
  <r>
    <x v="8593"/>
    <s v="8.04.04"/>
    <m/>
    <m/>
    <s v="DRUM AUTO V. SEACA"/>
    <s v="conform amenajamentelor silvice"/>
    <s v="COVASNA"/>
    <s v="-"/>
    <s v="Tara: România; Judet: COVASNA; -;   -; Nr: -;"/>
    <n v="1967"/>
    <n v="60033"/>
    <n v="14"/>
    <s v="in administrare"/>
    <s v="HG 982/1998;HG 1344/2011;OUG.1 din 04/01/2017;HG.354/18.05.2017;OUG.68 din 06/11/2019"/>
    <s v="imobil"/>
    <s v="Lungime= Km;Suprafeţe= ha;CF= ;"/>
  </r>
  <r>
    <x v="8594"/>
    <s v="8.04.04"/>
    <m/>
    <m/>
    <s v="DRUM AUTO KOVESPATAK"/>
    <s v="conform amenajamentelor silvice"/>
    <s v="COVASNA"/>
    <s v="-"/>
    <s v="Tara: România; Judet: COVASNA; -;   -; Nr: -;"/>
    <n v="1982"/>
    <n v="42286"/>
    <n v="14"/>
    <s v="in administrare"/>
    <s v="HG 982/1998;HG 1344/2011;OUG.1 din 04/01/2017;HG.354/18.05.2017;OUG.68 din 06/11/2019"/>
    <s v="imobil"/>
    <s v="Lungime= Km;Suprafeţe= ha;CF= ;"/>
  </r>
  <r>
    <x v="8595"/>
    <s v="8.04.04"/>
    <m/>
    <m/>
    <s v="DRUM AUTO SFT ION"/>
    <s v="conform amenajamentelor silvice"/>
    <s v="COVASNA"/>
    <s v="-"/>
    <s v="Tara: România; Judet: COVASNA; -;   -; Nr: -;"/>
    <n v="1988"/>
    <n v="278276"/>
    <n v="14"/>
    <s v="in administrare"/>
    <s v="HG 982/1998;HG 1344/2011;OUG.1 din 04/01/2017;HG.354/18.05.2017;OUG.68 din 06/11/2019"/>
    <s v="imobil"/>
    <s v="Lungime= Km;Suprafeţe= ha;CF= ;"/>
  </r>
  <r>
    <x v="8596"/>
    <s v="8.04.04"/>
    <m/>
    <m/>
    <s v="DRUM FORESTIER FIERARU"/>
    <s v="conform amenajamentelor silvice"/>
    <s v="COVASNA"/>
    <s v="-"/>
    <s v="Tara: România; Judet: COVASNA; -;   -; Nr: -;"/>
    <n v="1997"/>
    <n v="393836"/>
    <n v="14"/>
    <s v="in administrare"/>
    <s v="HG 982/1998;HG 1344/2011;OUG.1 din 04/01/2017;HG.354/18.05.2017;OUG.68 din 06/11/2019"/>
    <s v="imobil"/>
    <s v="Lungime= Km;Suprafeţe= ha;CF= ;"/>
  </r>
  <r>
    <x v="8597"/>
    <s v="8.04.04"/>
    <m/>
    <m/>
    <s v="DRUM AUTO 1200 M.L. CORONGUS"/>
    <s v="conform amenajamentelor silvice"/>
    <s v="COVASNA"/>
    <s v="-"/>
    <s v="Tara: România; Judet: COVASNA; -;   -; Nr: -;"/>
    <n v="1966"/>
    <n v="7544"/>
    <n v="14"/>
    <s v="in administrare"/>
    <s v="HG 982/1998;HG 1344/2011;OUG.1 din 04/01/2017;HG.354/18.05.2017;OUG.68 din 06/11/2019"/>
    <s v="imobil"/>
    <s v="Lungime= Km;Suprafeţe= ha;CF= ;"/>
  </r>
  <r>
    <x v="8598"/>
    <s v="8.04.04"/>
    <m/>
    <m/>
    <s v="DRUM FORESTTIER PIRIUL CAPRELOR"/>
    <s v="conform amenajamentelor silvice"/>
    <s v="COVASNA"/>
    <s v="-"/>
    <s v="Tara: România; Judet: COVASNA; -;   -; Nr: -;"/>
    <n v="1980"/>
    <n v="53948"/>
    <n v="14"/>
    <s v="in administrare"/>
    <s v="HG 982/1998;HG 1344/2011;OUG.1 din 04/01/2017;HG.354/18.05.2017;OUG.68 din 06/11/2019"/>
    <s v="imobil"/>
    <s v="Lungime= Km;Suprafeţe= ha;CF= ;"/>
  </r>
  <r>
    <x v="8599"/>
    <s v="8.04.04"/>
    <m/>
    <m/>
    <s v="DRUM FORESTIER HORGAZ"/>
    <s v="conform amenajamentelor silvice"/>
    <s v="COVASNA"/>
    <s v="-"/>
    <s v="Tara: România; Judet: COVASNA; -;   -; Nr: -;"/>
    <n v="1980"/>
    <n v="297351"/>
    <n v="14"/>
    <s v="in administrare"/>
    <s v="HG 982/1998;HG 1344/2011;OUG.1 din 04/01/2017;HG.354/18.05.2017;OUG.68 din 06/11/2019"/>
    <s v="imobil"/>
    <s v="Lungime= Km;Suprafeţe= ha;CF= ;"/>
  </r>
  <r>
    <x v="8600"/>
    <s v="8.04.04"/>
    <m/>
    <m/>
    <s v="DRUM FORESTIER GHIURCA"/>
    <s v="conform amenajamentelor silvice"/>
    <s v="COVASNA"/>
    <s v="-"/>
    <s v="Tara: România; Judet: COVASNA; -;   -; Nr: -;"/>
    <n v="1995"/>
    <n v="744390"/>
    <n v="14"/>
    <s v="in administrare"/>
    <s v="HG 982/1998;HG 1344/2011;OUG.1 din 04/01/2017;HG.354/18.05.2017;OUG.68 din 06/11/2019"/>
    <s v="imobil"/>
    <s v="Lungime= Km;Suprafeţe= ha;CF= ;"/>
  </r>
  <r>
    <x v="8601"/>
    <s v="8.04.04"/>
    <m/>
    <m/>
    <s v="DRUM FORESTIER STOGU MARE"/>
    <s v="conform amenajamentelor silvice"/>
    <s v="COVASNA"/>
    <s v="-"/>
    <s v="Tara: România; Judet: COVASNA; -;   -; Nr: -;"/>
    <n v="1980"/>
    <n v="15866"/>
    <n v="14"/>
    <s v="in administrare"/>
    <s v="HG 982/1998;HG 1344/2011;OUG.1 din 04/01/2017;HG.354/18.05.2017;OUG.68 din 06/11/2019"/>
    <s v="imobil"/>
    <s v="Lungime= Km;Suprafeţe= ha;CF= ;"/>
  </r>
  <r>
    <x v="8602"/>
    <s v="8.04.04"/>
    <m/>
    <m/>
    <s v="DRUM CHIMU 2,1 KM"/>
    <s v="conform amenajamentelor silvice"/>
    <s v="COVASNA"/>
    <s v="-"/>
    <s v="Tara: România; Judet: COVASNA; -;   -; Nr: -;"/>
    <n v="1968"/>
    <n v="4458"/>
    <n v="14"/>
    <s v="in administrare"/>
    <s v="HG 982/1998;HG 1344/2011;OUG.1 din 04/01/2017;HG.354/18.05.2017;OUG.68 din 06/11/2019"/>
    <s v="imobil"/>
    <s v="Lungime= Km;Suprafeţe= ha;CF= ;"/>
  </r>
  <r>
    <x v="8603"/>
    <s v="8.30.01"/>
    <m/>
    <m/>
    <s v="PRAG 1B-12 B 12 BUC.PÂRÂUL CUPAN"/>
    <s v="conform amenajamentelor silvice"/>
    <s v="COVASNA"/>
    <s v="-"/>
    <s v="Tara: România; Judet: COVASNA; -;   -; Nr: -;"/>
    <n v="1994"/>
    <n v="17123"/>
    <n v="14"/>
    <s v="in administrare"/>
    <s v="HG 982/1998;HG 1344/2011;OUG.1 din 04/01/2017;HG.354/18.05.2017;OUG.68 din 06/11/2019;HG.846/08.10.2020"/>
    <s v="imobil"/>
    <s v="Lungime albie corectată/consolidată=0,744 km;"/>
  </r>
  <r>
    <x v="8604"/>
    <s v="8.04.04"/>
    <m/>
    <m/>
    <s v="DRUM MATEPAL 0,9"/>
    <s v="conform amenajamentelor silvice"/>
    <s v="COVASNA"/>
    <s v="-"/>
    <s v="Tara: România; Judet: COVASNA; -;   -; Nr: -;"/>
    <n v="1979"/>
    <n v="14806"/>
    <n v="14"/>
    <s v="in administrare"/>
    <s v="HG 982/1998;HG 1344/2011;OUG.1 din 04/01/2017;HG.354/18.05.2017;OUG.68 din 06/11/2019"/>
    <s v="imobil"/>
    <s v="Lungime= Km;Suprafeţe= ha;CF= ;"/>
  </r>
  <r>
    <x v="8605"/>
    <s v="8.04.04"/>
    <m/>
    <m/>
    <s v="DRUM AUTO PERDICATOR"/>
    <s v="conform amenajamentelor silvice"/>
    <s v="COVASNA"/>
    <s v="-"/>
    <s v="Tara: România; Judet: COVASNA; -;   -; Nr: -;"/>
    <n v="1971"/>
    <n v="7891"/>
    <n v="14"/>
    <s v="in administrare"/>
    <s v="HG 982/1998;HG 1344/2011;OUG.1 din 04/01/2017;HG.354/18.05.2017;OUG.68 din 06/11/2019"/>
    <s v="imobil"/>
    <s v="Lungime= Km;Suprafeţe= ha;CF= ;"/>
  </r>
  <r>
    <x v="8606"/>
    <s v="8.04.04"/>
    <m/>
    <m/>
    <s v="DRUM KM.4. 4 KM"/>
    <s v="conform amenajamentelor silvice"/>
    <s v="COVASNA"/>
    <s v="-"/>
    <s v="Tara: România; Judet: COVASNA; -;   -; Nr: -;"/>
    <n v="1990"/>
    <n v="247096"/>
    <n v="14"/>
    <s v="in administrare"/>
    <s v="HG 982/1998;HG 1344/2011;OUG.1 din 04/01/2017;HG.354/18.05.2017;OUG.68 din 06/11/2019"/>
    <s v="imobil"/>
    <s v="Lungime= Km;Suprafeţe= ha;CF= ;"/>
  </r>
  <r>
    <x v="8607"/>
    <s v="8.30._"/>
    <m/>
    <m/>
    <s v="DRUM AUTO PASTRAVARIA OITUZ"/>
    <s v="conform amenajamentelor silvice"/>
    <s v="COVASNA"/>
    <s v="-"/>
    <s v="Tara: România; Judet: COVASNA; -;   -; Nr: -;"/>
    <n v="1974"/>
    <n v="8564"/>
    <n v="14"/>
    <s v="in administrare"/>
    <s v="HG 982/1998;Hg 843/2006;OUG.1 din 04/01/2017;HG.354/18.05.2017;OUG.68 din 06/11/2019"/>
    <s v="imobil"/>
    <s v="Denumire= ;"/>
  </r>
  <r>
    <x v="8608"/>
    <s v="8.04.04"/>
    <m/>
    <m/>
    <s v="DRUMURI FORESTIERE 15,9 KM"/>
    <s v="conform amenajamentelor silvice"/>
    <s v="OLT"/>
    <s v="-"/>
    <s v="Tara: România; Judet: OLT; -;   -; Nr: -;"/>
    <n v="1985"/>
    <n v="912790"/>
    <n v="28"/>
    <s v="in administrare"/>
    <s v="HG 982/1998;HG 1344/2011; HG 478/ 24-IUN-15;HG.478/24-IUN-15;OUG.1 din 04/01/2017;HG.354/18.05.2017;OUG.68 din 06/11/2019"/>
    <s v="imobil"/>
    <s v="Lungime= Km;Suprafeţe= ha;CF= ;"/>
  </r>
  <r>
    <x v="8609"/>
    <s v="8.30.01"/>
    <m/>
    <m/>
    <s v="CORECTARE TORENŢI"/>
    <s v="conform amenajamentelor silvice"/>
    <s v="OLT"/>
    <s v="-"/>
    <s v="Tara: România; Judet: OLT; -;   -; Nr: -;"/>
    <n v="1997"/>
    <n v="24531"/>
    <n v="28"/>
    <s v="in administrare"/>
    <s v="HG 982/1998;HG 1344/2011; HG 478/ 24-IUN-15;HG.478/24-IUN-15;OUG.1 din 04/01/2017;HG.354/18.05.2017;OUG.68 din 06/11/2019;HG.846/08.10.2020"/>
    <s v="imobil"/>
    <s v="Lungime albie corectată/consolidată=2,8 km;"/>
  </r>
  <r>
    <x v="8610"/>
    <s v="8.04.04"/>
    <m/>
    <m/>
    <s v="DRUM VALEA GUGULUI"/>
    <s v="conform amenajamentelor silvice"/>
    <s v="OLT"/>
    <s v="-"/>
    <s v="Tara: România; Judet: OLT; -;   -; Nr: -;"/>
    <n v="1998"/>
    <n v="1946"/>
    <n v="28"/>
    <s v="in administrare"/>
    <s v="HG 982/1998;HG 1344/2011; HG 478/ 24-IUN-15;HG.478/24-IUN-15;OUG.1 din 04/01/2017;HG.354/18.05.2017;OUG.68 din 06/11/2019"/>
    <s v="imobil"/>
    <s v="Lungime= Km;Suprafeţe= ha;CF= ;"/>
  </r>
  <r>
    <x v="8611"/>
    <s v="8.04.04"/>
    <m/>
    <m/>
    <s v="DRUM FORESTIER SEACA III"/>
    <s v="conform amenajamentelor silvice"/>
    <s v="OLT"/>
    <s v="-"/>
    <s v="Tara: România; Judet: OLT; -;   -; Nr: -;"/>
    <n v="1992"/>
    <n v="84185"/>
    <n v="28"/>
    <s v="in administrare"/>
    <s v="HG 982/1998;HG 1344/2011; HG 478/ 24-IUN-15;HG.478/24-IUN-15;OUG.1 din 04/01/2017;HG.354/18.05.2017;OUG.68 din 06/11/2019"/>
    <s v="imobil"/>
    <s v="Lungime= Km;Suprafeţe= ha;CF= ;"/>
  </r>
  <r>
    <x v="8612"/>
    <s v="8.04.04"/>
    <m/>
    <m/>
    <s v="DAF BALINDRUTU"/>
    <s v="conform amenajamentelor silvice"/>
    <s v="VÂLCEA"/>
    <s v="-"/>
    <s v="Tara: România; Judet: VÂLCEA; -;   -; Nr: -;"/>
    <n v="1995"/>
    <n v="156713"/>
    <n v="38"/>
    <s v="in administrare"/>
    <s v="HG 982/1998;HG 1344/2011; HG 478/ 24-IUN-15;HG.478/24-IUN-15;OUG.1 din 04/01/2017;HG.354/18.05.2017;OUG.68 din 06/11/2019"/>
    <s v="imobil"/>
    <s v="Lungime=4,5 Km;Suprafeţe= ha;CF= ;"/>
  </r>
  <r>
    <x v="8613"/>
    <s v="8.04.04"/>
    <m/>
    <m/>
    <s v="DAF LOTRU AXIAL"/>
    <s v="conform amenajamentelor silvice"/>
    <s v="VÂLCEA"/>
    <s v="-"/>
    <s v="Tara: România; Judet: VÂLCEA; -;   -; Nr: -;"/>
    <n v="1995"/>
    <n v="2694725"/>
    <n v="38"/>
    <s v="in administrare"/>
    <s v="HG 982/1998;HG 1344/2011; HG 478/ 24-IUN-15;HG.478/24-IUN-15;OUG.1 din 04/01/2017;HG.354/18.05.2017;OUG.68 din 06/11/2019"/>
    <s v="imobil"/>
    <s v="Lungime=27,9 Km;Suprafeţe= ha;CF= ;"/>
  </r>
  <r>
    <x v="8614"/>
    <s v="8.04.04"/>
    <m/>
    <m/>
    <s v="DAF DELUSELU II"/>
    <s v="conform amenajamentelor silvice"/>
    <s v="VÂLCEA"/>
    <s v="-"/>
    <s v="Tara: România; Judet: VÂLCEA; -;   -; Nr: -;"/>
    <n v="1986"/>
    <n v="27102"/>
    <n v="38"/>
    <s v="in administrare"/>
    <s v="HG 982/1998;HG 1344/2011; HG 478/ 24-IUN-15;HG.478/24-IUN-15;OUG.1 din 04/01/2017;HG.354/18.05.2017;OUG.68 din 06/11/2019"/>
    <s v="imobil"/>
    <s v="Lungime=1,6 Km;Suprafeţe= ha;CF= ;"/>
  </r>
  <r>
    <x v="8615"/>
    <s v="8.04.04"/>
    <m/>
    <m/>
    <s v="DRUM FORESTIER ZAVOI OLT II PALA"/>
    <s v="conform amenajamentelor silvice"/>
    <s v="OLT"/>
    <s v="-"/>
    <s v="Tara: România; Judet: OLT; -;   -; Nr: -;"/>
    <n v="1979"/>
    <n v="78196"/>
    <n v="28"/>
    <s v="in administrare"/>
    <s v="HG 982/1998;HG 1344/2011; HG 478/ 24-IUN-15;HG.478/24-IUN-15;OUG.1 din 04/01/2017;HG.354/18.05.2017;OUG.68 din 06/11/2019"/>
    <s v="imobil"/>
    <s v="Lungime= Km;Suprafeţe= ha;CF= ;"/>
  </r>
  <r>
    <x v="8616"/>
    <s v="8.04.04"/>
    <m/>
    <m/>
    <s v="DRUM FORESTIER OLTISOR"/>
    <s v="conform amenajamentelor silvice"/>
    <s v="OLT"/>
    <s v="-"/>
    <s v="Tara: România; Judet: OLT; -;   -; Nr: -;"/>
    <n v="1982"/>
    <n v="101992"/>
    <n v="28"/>
    <s v="in administrare"/>
    <s v="HG 982/1998;HG 1344/2011; HG 478/ 24-IUN-15;HG.478/24-IUN-15;OUG.1 din 04/01/2017;HG.354/18.05.2017;OUG.68 din 06/11/2019"/>
    <s v="imobil"/>
    <s v="Lungime= Km;Suprafeţe= ha;CF= ;"/>
  </r>
  <r>
    <x v="8617"/>
    <s v="8.04.04"/>
    <m/>
    <m/>
    <s v="DAF MERISOR - V.STINII"/>
    <s v="conform amenajamentelor silvice"/>
    <s v="VÂLCEA"/>
    <s v="-"/>
    <s v="Tara: România; Judet: VÂLCEA; -;   -; Nr: -;"/>
    <n v="1980"/>
    <n v="10683"/>
    <n v="38"/>
    <s v="in administrare"/>
    <s v="HG 982/1998;HG 1344/2011; HG 478/ 24-IUN-15;HG.478/24-IUN-15;OUG.1 din 04/01/2017;OUG.68 din 06/11/2019"/>
    <s v="imobil"/>
    <s v="Lungime= Km;Suprafeţe= ha;CF= ;"/>
  </r>
  <r>
    <x v="8618"/>
    <s v="8.04.04"/>
    <m/>
    <m/>
    <s v="DAF GOATA MICA"/>
    <s v="conform amenajamentelor silvice"/>
    <s v="VÂLCEA"/>
    <s v="-"/>
    <s v="Tara: România; Judet: VÂLCEA; -;   -; Nr: -;"/>
    <n v="1982"/>
    <n v="28736"/>
    <n v="38"/>
    <s v="in administrare"/>
    <s v="HG 982/1998;HG 1344/2011; HG 478/ 24-IUN-15;HG.478/24-IUN-15;OUG.1 din 04/01/2017;OUG.68 din 06/11/2019"/>
    <s v="imobil"/>
    <s v="Lungime=3,3 Km;Suprafeţe= ha;CF= ;"/>
  </r>
  <r>
    <x v="8619"/>
    <s v="8.04.04"/>
    <m/>
    <m/>
    <s v="DRUM FORESTIER ZAVOI OLT I BERCI"/>
    <s v="conform amenajamentelor silvice"/>
    <s v="OLT"/>
    <s v="-"/>
    <s v="Tara: România; Judet: OLT; -;   -; Nr: -;"/>
    <n v="1980"/>
    <n v="100920"/>
    <n v="28"/>
    <s v="in administrare"/>
    <s v="HG 982/1998;HG 1344/2011; HG 478/ 24-IUN-15;HG.478/24-IUN-15;OUG.1 din 04/01/2017;HG.354/18.05.2017;OUG.68 din 06/11/2019"/>
    <s v="imobil"/>
    <s v="Lungime= Km;Suprafeţe= ha;CF= ;"/>
  </r>
  <r>
    <x v="8620"/>
    <s v="8.04.04"/>
    <m/>
    <m/>
    <s v="DRUM FORESTIER CALUGAREASCA II 1"/>
    <s v="conform amenajamentelor silvice"/>
    <s v="OLT"/>
    <s v="-"/>
    <s v="Tara: România; Judet: OLT; -;   -; Nr: -;"/>
    <n v="1979"/>
    <n v="83589"/>
    <n v="28"/>
    <s v="in administrare"/>
    <s v="HG 982/1998;HG 1344/2011; HG 478/ 24-IUN-15;HG.478/24-IUN-15;OUG.1 din 04/01/2017;HG.354/18.05.2017;OUG.68 din 06/11/2019"/>
    <s v="imobil"/>
    <s v="Lungime= Km;Suprafeţe= ha;CF= ;"/>
  </r>
  <r>
    <x v="8621"/>
    <s v="8.04.04"/>
    <m/>
    <m/>
    <s v="DRUM FORESTIER TUFENI 1,7 KM"/>
    <s v="conform amenajamentelor silvice"/>
    <s v="OLT"/>
    <s v="-"/>
    <s v="Tara: România; Judet: OLT; -;   -; Nr: -;"/>
    <n v="1984"/>
    <n v="62534"/>
    <n v="28"/>
    <s v="in administrare"/>
    <s v="HG 982/1998;HG 1344/2011; HG 478/ 24-IUN-15;HG.478/24-IUN-15;OUG.1 din 04/01/2017;HG.354/18.05.2017;OUG.68 din 06/11/2019"/>
    <s v="imobil"/>
    <s v="Lungime= Km;Suprafeţe= ha;CF= ;"/>
  </r>
  <r>
    <x v="8622"/>
    <s v="8.30.01"/>
    <m/>
    <m/>
    <s v="CT BISTRICIOARA"/>
    <s v="conform amenajamentelor silvice"/>
    <s v="VÂLCEA"/>
    <s v="-"/>
    <s v="Tara: România; Judet: VÂLCEA; -;   -; Nr: -;"/>
    <n v="1980"/>
    <n v="9709"/>
    <n v="38"/>
    <s v="in administrare"/>
    <s v="HG 982/1998;HG 1344/2011; HG 478/ 24-IUN-15;HG.478/24-IUN-15;OUG.1 din 04/01/2017;HG.354/18.05.2017;OUG.68 din 06/11/2019;HG.846/08.10.2020"/>
    <s v="imobil"/>
    <s v="Lungime albie corectată/consolidată=4 km;"/>
  </r>
  <r>
    <x v="8623"/>
    <s v="8.30.01"/>
    <m/>
    <m/>
    <s v="CT VALEA SATULUI"/>
    <s v="conform amenajamentelor silvice"/>
    <s v="VÂLCEA"/>
    <s v="-"/>
    <s v="Tara: România; Judet: VÂLCEA; -;   -; Nr: -;"/>
    <n v="1988"/>
    <n v="6091"/>
    <n v="38"/>
    <s v="in administrare"/>
    <s v="HG 982/1998;HG 1344/2011; HG 478/ 24-IUN-15;HG.478/24-IUN-15;OUG.1 din 04/01/2017;HG.354/18.05.2017;OUG.68 din 06/11/2019;HG.846/08.10.2020"/>
    <s v="imobil"/>
    <s v="Lungime albie corectată/consolidată=5,5 km;"/>
  </r>
  <r>
    <x v="8624"/>
    <s v="8.04.04"/>
    <m/>
    <m/>
    <s v="DAF SAMNICEL"/>
    <s v="conform amenajamentelor silvice"/>
    <s v="VÂLCEA"/>
    <s v="-"/>
    <s v="Tara: România; Judet: VÂLCEA; -;   -; Nr: -;"/>
    <n v="1981"/>
    <n v="1236649"/>
    <n v="38"/>
    <s v="in administrare"/>
    <s v="HG 982/1998;HG 1344/2011; HG 478/ 24-IUN-15;HG.478/24-IUN-15;OUG.1 din 04/01/2017;HG.354/18.05.2017;OUG.68 din 06/11/2019"/>
    <s v="imobil"/>
    <s v="Lungime=2,6 Km;Suprafeţe= ha;CF= ;"/>
  </r>
  <r>
    <x v="8625"/>
    <s v="8.04.04"/>
    <m/>
    <m/>
    <s v="DAF LAZAROIU"/>
    <s v="conform amenajamentelor silvice"/>
    <s v="VÂLCEA"/>
    <s v="-"/>
    <s v="Tara: România; Judet: VÂLCEA; -;   -; Nr: -;"/>
    <n v="1983"/>
    <n v="9289"/>
    <n v="38"/>
    <s v="in administrare"/>
    <s v="HG 982/1998;HG 1344/2011; HG 478/ 24-IUN-15;HG.478/24-IUN-15;OUG.1 din 04/01/2017;OUG.68 din 06/11/2019"/>
    <s v="imobil"/>
    <s v="Lungime=1,9 Km;Suprafeţe= ha;CF= ;"/>
  </r>
  <r>
    <x v="8626"/>
    <s v="8.30.01"/>
    <m/>
    <m/>
    <s v="BARAJE CHEIA CIRTOGE"/>
    <s v="conform amenajamentelor silvice"/>
    <s v="VÂLCEA"/>
    <s v="-"/>
    <s v="Tara: România; Judet: VÂLCEA; -;   -; Nr: -;"/>
    <n v="1969"/>
    <n v="957"/>
    <n v="38"/>
    <s v="in administrare"/>
    <s v="HG 982/1998;HG 1344/2011; HG 478/ 24-IUN-15;HG.478/24-IUN-15;OUG.1 din 04/01/2017;HG.354/18.05.2017;OUG.68 din 06/11/2019;HG.846/08.10.2020"/>
    <s v="imobil"/>
    <s v="Lungime albie corectată/consolidată=2,6 km;"/>
  </r>
  <r>
    <x v="8627"/>
    <s v="8.04.04"/>
    <m/>
    <m/>
    <s v="DAF CHEIA"/>
    <s v="conform amenajamentelor silvice"/>
    <s v="VÂLCEA"/>
    <s v="-"/>
    <s v="Tara: România; Judet: VÂLCEA; -;   -; Nr: -;"/>
    <n v="1986"/>
    <n v="249017"/>
    <n v="38"/>
    <s v="in administrare"/>
    <s v="HG 982/1998;HG 1344/2011; HG 478/ 24-IUN-15;HG.478/24-IUN-15;OUG.1 din 04/01/2017;OUG.68 din 06/11/2019"/>
    <s v="imobil"/>
    <s v="Lungime= Km;Suprafeţe= ha;CF= ;"/>
  </r>
  <r>
    <x v="8628"/>
    <s v="8.04.04"/>
    <m/>
    <m/>
    <s v="DAF  PANZE"/>
    <s v="conform amenajamentelor silvice"/>
    <s v="VÂLCEA"/>
    <s v="-"/>
    <s v="Tara: România; Judet: VÂLCEA; -;   -; Nr: -;"/>
    <n v="1966"/>
    <n v="19011"/>
    <n v="38"/>
    <s v="in administrare"/>
    <s v="HG 982/1998;HG 1344/2011; HG 478/ 24-IUN-15;HG.478/24-IUN-15;OUG.1 din 04/01/2017;OUG.68 din 06/11/2019"/>
    <s v="imobil"/>
    <s v="Lungime= Km;Suprafeţe= ha;CF= ;"/>
  </r>
  <r>
    <x v="8629"/>
    <s v="8.04.04"/>
    <m/>
    <m/>
    <s v="DAF VALEA LUNGA"/>
    <s v="conform amenajamentelor silvice"/>
    <s v="VÂLCEA"/>
    <s v="-"/>
    <s v="Tara: România; Judet: VÂLCEA; -;   -; Nr: -;"/>
    <n v="1966"/>
    <n v="10994"/>
    <n v="38"/>
    <s v="in administrare"/>
    <s v="HG 982/1998;HG 1344/2011; HG 478/ 24-IUN-15;HG.478/24-IUN-15;OUG.1 din 04/01/2017;OUG.68 din 06/11/2019"/>
    <s v="imobil"/>
    <s v="Lungime= Km;Suprafeţe= ha;CF= ;"/>
  </r>
  <r>
    <x v="8630"/>
    <s v="8.04.04"/>
    <m/>
    <m/>
    <s v="DAF BOROGEANA"/>
    <s v="conform amenajamentelor silvice"/>
    <s v="VÂLCEA"/>
    <s v="-"/>
    <s v="Tara: România; Judet: VÂLCEA; -;   -; Nr: -;"/>
    <n v="1983"/>
    <n v="11447"/>
    <n v="38"/>
    <s v="in administrare"/>
    <s v="HG 982/1998;HG 1344/2011; HG 478/ 24-IUN-15;HG.478/24-IUN-15;OUG.1 din 04/01/2017;OUG.68 din 06/11/2019"/>
    <s v="imobil"/>
    <s v="Lungime= Km;Suprafeţe= ha;CF= ;"/>
  </r>
  <r>
    <x v="8631"/>
    <s v="8.04.04"/>
    <m/>
    <m/>
    <s v="DAF REPEDEA -OB.REPEZI"/>
    <s v="conform amenajamentelor silvice"/>
    <s v="VÂLCEA"/>
    <s v="-"/>
    <s v="Tara: România; Judet: VÂLCEA; -;   -; Nr: -;"/>
    <n v="1957"/>
    <n v="3902"/>
    <n v="38"/>
    <s v="in administrare"/>
    <s v="HG 982/1998;HG 1344/2011; HG 478/ 24-IUN-15;HG.478/24-IUN-15;OUG.1 din 04/01/2017;OUG.68 din 06/11/2019"/>
    <s v="imobil"/>
    <s v="Lungime= Km;Suprafeţe= ha;CF= ;"/>
  </r>
  <r>
    <x v="8632"/>
    <s v="8.30.01"/>
    <m/>
    <m/>
    <s v="CT VOINEASA 2 ZĂVOI"/>
    <s v="conform amenajamentelor silvice"/>
    <s v="VÂLCEA"/>
    <s v="-"/>
    <s v="Tara: România; Judet: VÂLCEA; -;   -; Nr: -;"/>
    <n v="1975"/>
    <n v="1492"/>
    <n v="38"/>
    <s v="in administrare"/>
    <s v="HG 982/1998;HG 1344/2011; HG 478/ 24-IUN-15;HG.478/24-IUN-15;OUG.1 din 04/01/2017;HG.354/18.05.2017;OUG.68 din 06/11/2019;HG.846/08.10.2020"/>
    <s v="imobil"/>
    <s v="Lungime albie corectată/consolidată=0,3 km;"/>
  </r>
  <r>
    <x v="8633"/>
    <s v="8.30.01"/>
    <m/>
    <m/>
    <s v="CT PÂRÂUL NICULI"/>
    <s v="conform amenajamentelor silvice"/>
    <s v="VÂLCEA"/>
    <s v="-"/>
    <s v="Tara: România; Judet: VÂLCEA; -;   -; Nr: -;"/>
    <n v="1970"/>
    <n v="2244"/>
    <n v="38"/>
    <s v="in administrare"/>
    <s v="HG 982/1998;HG 1344/2011; HG 478/ 24-IUN-15;HG.478/24-IUN-15;OUG.1 din 04/01/2017;HG.354/18.05.2017;OUG.68 din 06/11/2019;HG.846/08.10.2020"/>
    <s v="imobil"/>
    <s v="Lungime albie corectată/consolidată=1 km;"/>
  </r>
  <r>
    <x v="8634"/>
    <s v="8.30.01"/>
    <m/>
    <m/>
    <s v="CT TOCAN"/>
    <s v="conform amenajamentelor silvice"/>
    <s v="VÂLCEA"/>
    <s v="-"/>
    <s v="Tara: România; Judet: VÂLCEA; -;   -; Nr: -;"/>
    <n v="1993"/>
    <n v="655"/>
    <n v="38"/>
    <s v="in administrare"/>
    <s v="HG 982/1998;HG 1344/2011; HG 478/ 24-IUN-15;HG.478/24-IUN-15;OUG.1 din 04/01/2017;HG.354/18.05.2017;OUG.68 din 06/11/2019;HG.846/08.10.2020"/>
    <s v="imobil"/>
    <s v="Lungime albie corectată/consolidată=1 km;"/>
  </r>
  <r>
    <x v="8635"/>
    <s v="8.04.04"/>
    <m/>
    <m/>
    <s v="DAF URZICA"/>
    <s v="conform amenajamentelor silvice"/>
    <s v="VÂLCEA"/>
    <s v="-"/>
    <s v="Tara: România; Judet: VÂLCEA; -;   -; Nr: -;"/>
    <n v="1965"/>
    <n v="41711"/>
    <n v="38"/>
    <s v="in administrare"/>
    <s v="HG 982/1998;HG 1344/2011; HG 478/ 24-IUN-15;HG.478/24-IUN-15;OUG.1 din 04/01/2017;OUG.68 din 06/11/2019"/>
    <s v="imobil"/>
    <s v="Lungime= Km;Suprafeţe= ha;CF= ;"/>
  </r>
  <r>
    <x v="8636"/>
    <s v="8.04.04"/>
    <m/>
    <m/>
    <s v="DAF IEZER-AVAL"/>
    <s v="conform amenajamentelor silvice"/>
    <s v="VÂLCEA"/>
    <s v="-"/>
    <s v="Tara: România; Judet: VÂLCEA; -;   -; Nr: -;"/>
    <n v="1981"/>
    <n v="23627"/>
    <n v="38"/>
    <s v="in administrare"/>
    <s v="HG 982/1998;HG 1344/2011 508/2011; HG 478/ 24-IUN-15;HG.478/24-IUN-15;OUG.1 din 04/01/2017;OUG.68 din 06/11/2019"/>
    <s v="imobil"/>
    <s v="Lungime= Km;Suprafeţe= ha;CF= ;"/>
  </r>
  <r>
    <x v="8637"/>
    <s v="8.04.04"/>
    <m/>
    <m/>
    <s v="DAF TISA MARE"/>
    <s v="conform amenajamentelor silvice"/>
    <s v="VÂLCEA"/>
    <s v="-"/>
    <s v="Tara: România; Judet: VÂLCEA; -;   -; Nr: -;"/>
    <n v="1981"/>
    <n v="10886"/>
    <n v="38"/>
    <s v="in administrare"/>
    <s v="HG 982/1998;HG 1344/2011; HG 478/ 24-IUN-15;HG.478/24-IUN-15;OUG.1 din 04/01/2017;OUG.68 din 06/11/2019"/>
    <s v="imobil"/>
    <s v="Lungime= Km;Suprafeţe= ha;CF= ;"/>
  </r>
  <r>
    <x v="8638"/>
    <s v="8.30.01"/>
    <m/>
    <m/>
    <s v="CT RACOASA"/>
    <s v="conform amenajamentelor silvice"/>
    <s v="VÂLCEA"/>
    <s v="-"/>
    <s v="Tara: România; Judet: VÂLCEA; -;   -; Nr: -;"/>
    <n v="1986"/>
    <n v="3625"/>
    <n v="38"/>
    <s v="in administrare"/>
    <s v="HG 982/1998;HG 1344/2011; HG 478/ 24-IUN-15;HG.478/24-IUN-15;OUG.1 din 04/01/2017;HG.354/18.05.2017;OUG.68 din 06/11/2019;HG.846/08.10.2020"/>
    <s v="imobil"/>
    <s v="Lungime albie corectată/consolidată=0,24 km;"/>
  </r>
  <r>
    <x v="8639"/>
    <s v="8.30.01"/>
    <m/>
    <m/>
    <s v="CT PÂRÂUL PLOPULUI BETON-PI"/>
    <s v="conform amenajamentelor silvice"/>
    <s v="VÂLCEA"/>
    <s v="-"/>
    <s v="Tara: România; Judet: VÂLCEA; -;   -; Nr: -;"/>
    <n v="1987"/>
    <n v="12700"/>
    <n v="38"/>
    <s v="in administrare"/>
    <s v="HG 982/1998;HG 1344/2011; HG 478/ 24-IUN-15;HG.478/24-IUN-15; HG 478/ 24-IUN-15;HG.478/24-IUN-15;OUG.1 din 04/01/2017;HG.354/18.05.2017;OUG.68 din 06/11/2019;HG.846/08.10.2020"/>
    <s v="imobil"/>
    <s v="Lungime albie corectată/consolidată=2,2 km;"/>
  </r>
  <r>
    <x v="8640"/>
    <s v="8.04.04"/>
    <m/>
    <m/>
    <s v="DAF TRESTIA I"/>
    <s v="conform amenajamentelor silvice"/>
    <s v="VÂLCEA"/>
    <s v="-"/>
    <s v="Tara: România; Judet: VÂLCEA; -;   -; Nr: -;"/>
    <n v="1963"/>
    <n v="598"/>
    <n v="38"/>
    <s v="in administrare"/>
    <s v="HG 982/1998;HG 1344/2011; HG 478/ 24-IUN-15;HG.478/24-IUN-15;OUG.1 din 04/01/2017;OUG.68 din 06/11/2019"/>
    <s v="imobil"/>
    <s v="Lungime= Km;Suprafeţe= ha;CF= ;"/>
  </r>
  <r>
    <x v="8641"/>
    <s v="8.30.01"/>
    <m/>
    <m/>
    <s v="CT TUTULEŞTI"/>
    <s v="conform amenajamentelor silvice"/>
    <s v="VÂLCEA"/>
    <s v="-"/>
    <s v="Tara: România; Judet: VÂLCEA; -;   -; Nr: -;"/>
    <n v="1977"/>
    <n v="577"/>
    <n v="38"/>
    <s v="in administrare"/>
    <s v="HG 982/1998;HG 1344/2011; HG 478/ 24-IUN-15;HG.478/24-IUN-15;OUG.1 din 04/01/2017;HG.354/18.05.2017;OUG.68 din 06/11/2019;HG.846/08.10.2020"/>
    <s v="imobil"/>
    <s v="Lungime albie corectată/consolidată=0,1 km;"/>
  </r>
  <r>
    <x v="8642"/>
    <s v="8.30.01"/>
    <m/>
    <m/>
    <s v="CT  PROIENI CORBU"/>
    <s v="conform amenajamentelor silvice"/>
    <s v="VÂLCEA"/>
    <s v="-"/>
    <s v="Tara: România; Judet: VÂLCEA; -;   -; Nr: -;"/>
    <n v="1960"/>
    <n v="1855"/>
    <n v="38"/>
    <s v="in administrare"/>
    <s v="HG 982/1998;HG 1344/2011; HG 478/ 24-IUN-15;HG.478/24-IUN-15;OUG.1 din 04/01/2017;HG.354/18.05.2017;OUG.68 din 06/11/2019;HG.846/08.10.2020"/>
    <s v="imobil"/>
    <s v="Lungime albie corectată/consolidată=0,2 km;"/>
  </r>
  <r>
    <x v="8643"/>
    <s v="8.30.01"/>
    <m/>
    <m/>
    <s v="CORECŢIE TORENŢI VALEA SATULUI"/>
    <s v="conform amenajamentelor silvice"/>
    <s v="VÂLCEA"/>
    <s v="-"/>
    <s v="Tara: România; Judet: VÂLCEA; -;   -; Nr: -;"/>
    <n v="1993"/>
    <n v="21303"/>
    <n v="38"/>
    <s v="in administrare"/>
    <s v="HG 982/1998;HG 1344/2011;OUG.1 din 04/01/2017;HG.354/18.05.2017;OUG.68 din 06/11/2019;HG.846/08.10.2020"/>
    <s v="imobil"/>
    <s v="Lungime albie corectată/consolidată=0,4 km;"/>
  </r>
  <r>
    <x v="8644"/>
    <s v="8.04.04"/>
    <m/>
    <m/>
    <s v="DAF PIRIUL LEULUI"/>
    <s v="conform amenajamentelor silvice"/>
    <s v="VÂLCEA"/>
    <s v="-"/>
    <s v="Tara: România; Judet: VÂLCEA; -;   -; Nr: -;"/>
    <n v="1967"/>
    <n v="32439"/>
    <n v="38"/>
    <s v="in administrare"/>
    <s v="HG 982/1998;HG 1344/2011; HG 478/ 24-IUN-15;HG.478/24-IUN-15;OUG.1 din 04/01/2017;OUG.68 din 06/11/2019"/>
    <s v="imobil"/>
    <s v="Lungime= Km;Suprafeţe= ha;CF= ;"/>
  </r>
  <r>
    <x v="8645"/>
    <s v="8.04.04"/>
    <m/>
    <m/>
    <s v="DAF BETELU III"/>
    <s v="conform amenajamentelor silvice"/>
    <s v="VÂLCEA"/>
    <s v="-"/>
    <s v="Tara: România; Judet: VÂLCEA; -;   -; Nr: -;"/>
    <n v="1987"/>
    <n v="9171"/>
    <n v="38"/>
    <s v="in administrare"/>
    <s v="HG 982/1998;HG 1344/2011; HG 478/ 24-IUN-15;HG.478/24-IUN-15;OUG.1 din 04/01/2017;HG.354/18.05.2017;OUG.68 din 06/11/2019"/>
    <s v="imobil"/>
    <s v="Lungime= Km;Suprafeţe= ha;CF= ;"/>
  </r>
  <r>
    <x v="8646"/>
    <s v="8.04.04"/>
    <m/>
    <m/>
    <s v="DAF VALEA BETEL PROIENI"/>
    <s v="conform amenajamentelor silvice"/>
    <s v="VÂLCEA"/>
    <s v="-"/>
    <s v="Tara: România; Judet: VÂLCEA; -;   -; Nr: -;"/>
    <n v="1991"/>
    <n v="28655"/>
    <n v="38"/>
    <s v="in administrare"/>
    <s v="HG 982/1998;HG 1344/2011; HG 478/ 24-IUN-15;HG.478/24-IUN-15;OUG.1 din 04/01/2017;HG.354/18.05.2017;OUG.68 din 06/11/2019"/>
    <s v="imobil"/>
    <s v="Lungime= Km;Suprafeţe= ha;CF= ;"/>
  </r>
  <r>
    <x v="8647"/>
    <s v="8.04.04"/>
    <m/>
    <m/>
    <s v="DAF LOTRISOR CALINESTI"/>
    <s v="conform amenajamentelor silvice"/>
    <s v="VÂLCEA"/>
    <s v="-"/>
    <s v="Tara: România; Judet: VÂLCEA; -;   -; Nr: -;"/>
    <n v="1992"/>
    <n v="155763"/>
    <n v="38"/>
    <s v="in administrare"/>
    <s v="HG 982/1998;HG 1344/2011; HG 478/ 24-IUN-15;HG.478/24-IUN-15;OUG.1 din 04/01/2017;HG.354/18.05.2017;OUG.68 din 06/11/2019"/>
    <s v="imobil"/>
    <s v="Lungime= Km;Suprafeţe= ha;CF= ;"/>
  </r>
  <r>
    <x v="8648"/>
    <s v="8.04.04"/>
    <m/>
    <m/>
    <s v="D.A.F.BERCICA"/>
    <s v="conform amenajamentelor silvice"/>
    <s v="OLT"/>
    <s v="-"/>
    <s v="Tara: România; Judet: OLT; -;   -; Nr: -;"/>
    <n v="1984"/>
    <n v="65365"/>
    <n v="28"/>
    <s v="in administrare"/>
    <s v="HG 982/1998;HG 1344/2011;OUG.1 din 04/01/2017;HG.354/18.05.2017;OUG.68 din 06/11/2019"/>
    <s v="imobil"/>
    <s v="Lungime= Km;Suprafeţe= ha;CF= ;"/>
  </r>
  <r>
    <x v="8649"/>
    <s v="8.04.04"/>
    <m/>
    <m/>
    <s v="DAF TRANT II"/>
    <s v="conform amenajamentelor silvice"/>
    <s v="VÂLCEA"/>
    <s v="-"/>
    <s v="Tara: România; Judet: VÂLCEA; -;   -; Nr: -;"/>
    <n v="1982"/>
    <n v="8195"/>
    <n v="38"/>
    <s v="in administrare"/>
    <s v="HG 982/1998;HG 1344/2011; HG 478/ 24-IUN-15;HG.478/24-IUN-15;OUG.1 din 04/01/2017;OUG.68 din 06/11/2019"/>
    <s v="imobil"/>
    <s v="Lungime=1,0 Km;Suprafeţe= ha;CF= ;"/>
  </r>
  <r>
    <x v="8650"/>
    <s v="8.04.04"/>
    <m/>
    <m/>
    <s v="DAF ROSTEA IV"/>
    <s v="conform amenajamentelor silvice"/>
    <s v="VÂLCEA"/>
    <s v="-"/>
    <s v="Tara: România; Judet: VÂLCEA; -;   -; Nr: -;"/>
    <n v="1982"/>
    <n v="116727"/>
    <n v="38"/>
    <s v="in administrare"/>
    <s v="HG 982/1998;HG 1344/2011; HG 478/ 24-IUN-15;HG.478/24-IUN-15;OUG.1 din 04/01/2017;HG.354/18.05.2017;OUG.68 din 06/11/2019"/>
    <s v="imobil"/>
    <s v="Lungime=2,0 Km;Suprafeţe= ha;CF= ;"/>
  </r>
  <r>
    <x v="8651"/>
    <s v="8.04.04"/>
    <m/>
    <m/>
    <s v="DAF PIETRELE LACULUI"/>
    <s v="conform amenajamentelor silvice"/>
    <s v="VÂLCEA"/>
    <s v="-"/>
    <s v="Tara: România; Judet: VÂLCEA; -;   -; Nr: -;"/>
    <n v="1980"/>
    <n v="2177"/>
    <n v="38"/>
    <s v="in administrare"/>
    <s v="HG 982/1998;HG 1344/2011; HG 478/ 24-IUN-15;HG.478/24-IUN-15;OUG.1 din 04/01/2017;OUG.68 din 06/11/2019"/>
    <s v="imobil"/>
    <s v="Lungime= Km;Suprafeţe= ha;CF= ;"/>
  </r>
  <r>
    <x v="8652"/>
    <s v="8.04.04"/>
    <m/>
    <m/>
    <s v="DAF ROSTEA V"/>
    <s v="conform amenajamentelor silvice"/>
    <s v="VÂLCEA"/>
    <s v="-"/>
    <s v="Tara: România; Judet: VÂLCEA; -;   -; Nr: -;"/>
    <n v="1986"/>
    <n v="109608"/>
    <n v="38"/>
    <s v="in administrare"/>
    <s v="HG 982/1998;HG 1344/2011; HG 478/ 24-IUN-15;HG.478/24-IUN-15;OUG.1 din 04/01/2017;HG.354/18.05.2017;OUG.68 din 06/11/2019"/>
    <s v="imobil"/>
    <s v="Lungime=2,0 Km;Suprafeţe= ha;CF= ;"/>
  </r>
  <r>
    <x v="8653"/>
    <s v="8.04.04"/>
    <m/>
    <m/>
    <s v="DRUM FORESTIER SCAUIANCA II 3.2K"/>
    <s v="conform amenajamentelor silvice"/>
    <s v="VÂLCEA"/>
    <s v="-"/>
    <s v="Tara: România; Judet: VÂLCEA; -;   -; Nr: -;"/>
    <n v="1986"/>
    <n v="240164"/>
    <n v="38"/>
    <s v="in administrare"/>
    <s v="HG 982/1998;HG 1344/2011;OUG.1 din 04/01/2017;HG.354/18.05.2017;OUG.68 din 06/11/2019"/>
    <s v="imobil"/>
    <s v="Lungime= Km;Suprafeţe= ha;CF= ;"/>
  </r>
  <r>
    <x v="8654"/>
    <s v="8.04.04"/>
    <m/>
    <m/>
    <s v="DAF SNAMANA"/>
    <s v="conform amenajamentelor silvice"/>
    <s v="VÂLCEA"/>
    <s v="-"/>
    <s v="Tara: România; Judet: VÂLCEA; -;   -; Nr: -;"/>
    <n v="1969"/>
    <n v="11198"/>
    <n v="38"/>
    <s v="in administrare"/>
    <s v="HG 982/1998;HG 1344/2011; HG 478/ 24-IUN-15;HG.478/24-IUN-15;OUG.1 din 04/01/2017;OUG.68 din 06/11/2019"/>
    <s v="imobil"/>
    <s v="Lungime=2,4 Km;Suprafeţe= ha;CF= ;"/>
  </r>
  <r>
    <x v="8655"/>
    <s v="8.04.04"/>
    <m/>
    <m/>
    <s v="DAF SCORTARU"/>
    <s v="conform amenajamentelor silvice"/>
    <s v="VÂLCEA"/>
    <s v="-"/>
    <s v="Tara: România; Judet: VÂLCEA; -;   -; Nr: -;"/>
    <n v="1967"/>
    <n v="12556"/>
    <n v="38"/>
    <s v="in administrare"/>
    <s v="HG 982/1998;HG 1344/2011; HG 478/ 24-IUN-15;HG.478/24-IUN-15;OUG.1 din 04/01/2017;HG.354/18.05.2017;OUG.68 din 06/11/2019"/>
    <s v="imobil"/>
    <s v="Lungime=1,0 Km;Suprafeţe= ha;CF= ;"/>
  </r>
  <r>
    <x v="8656"/>
    <s v="8.04.04"/>
    <m/>
    <m/>
    <s v="DAF CALUGAREASA"/>
    <s v="conform amenajamentelor silvice"/>
    <s v="VÂLCEA"/>
    <s v="-"/>
    <s v="Tara: România; Judet: VÂLCEA; -;   -; Nr: -;"/>
    <n v="1965"/>
    <n v="7489"/>
    <n v="38"/>
    <s v="in administrare"/>
    <s v="HG 982/1998;HG 1344/2011; HG 478/ 24-IUN-15;HG.478/24-IUN-15;OUG.1 din 04/01/2017;OUG.68 din 06/11/2019"/>
    <s v="imobil"/>
    <s v="Lungime= Km;Suprafeţe= ha;CF= ;"/>
  </r>
  <r>
    <x v="8657"/>
    <s v="8.04.04"/>
    <m/>
    <m/>
    <s v="DAF ROSTEA"/>
    <s v="conform amenajamentelor silvice"/>
    <s v="VÂLCEA"/>
    <s v="-"/>
    <s v="Tara: România; Judet: VÂLCEA; -;   -; Nr: -;"/>
    <n v="1967"/>
    <n v="72026"/>
    <n v="38"/>
    <s v="in administrare"/>
    <s v="HG 982/1998;HG 1344/2011; HG 478/ 24-IUN-15;HG.478/24-IUN-15;OUG.1 din 04/01/2017;OUG.68 din 06/11/2019"/>
    <s v="imobil"/>
    <s v="Lungime=1,0 Km;Suprafeţe= ha;CF= ;"/>
  </r>
  <r>
    <x v="8658"/>
    <s v="8.04.04"/>
    <m/>
    <m/>
    <s v="DRUM FORESTIER PALTINU-PAUSA1.6K"/>
    <s v="conform amenajamentelor silvice"/>
    <s v="VÂLCEA"/>
    <s v="-"/>
    <s v="Tara: România; Judet: VÂLCEA; -;   -; Nr: -;"/>
    <n v="1967"/>
    <n v="2583"/>
    <n v="38"/>
    <s v="in administrare"/>
    <s v="HG 982/1998;HG 1344/2011;OUG.1 din 04/01/2017;OUG.68 din 06/11/2019"/>
    <s v="imobil"/>
    <s v="drum forestier"/>
  </r>
  <r>
    <x v="8659"/>
    <s v="8.04.04"/>
    <m/>
    <m/>
    <s v="DAF TRANT"/>
    <s v="conform amenajamentelor silvice"/>
    <s v="VÂLCEA"/>
    <s v="-"/>
    <s v="Tara: România; Judet: VÂLCEA; -;   -; Nr: -;"/>
    <n v="1966"/>
    <n v="29590"/>
    <n v="38"/>
    <s v="in administrare"/>
    <s v="HG 982/1998;HG 1344/2011; HG 478/ 24-IUN-15;HG.478/24-IUN-15;OUG.1 din 04/01/2017;OUG.68 din 06/11/2019"/>
    <s v="imobil"/>
    <s v="Lungime=8,8 Km;Suprafeţe= ha;CF= ;"/>
  </r>
  <r>
    <x v="8660"/>
    <s v="8.30.01"/>
    <m/>
    <m/>
    <s v="CT MUIEREASCA"/>
    <s v="conform amenajamentelor silvice"/>
    <s v="VÂLCEA"/>
    <s v="-"/>
    <s v="Tara: România; Judet: VÂLCEA; -;   -; Nr: -;"/>
    <n v="1980"/>
    <n v="11606"/>
    <n v="38"/>
    <s v="in administrare"/>
    <s v="HG 982/1998;HG 1344/2011; HG 478/ 24-IUN-15;HG.478/24-IUN-15;OUG.1 din 04/01/2017;HG.354/18.05.2017;OUG.68 din 06/11/2019;HG.846/08.10.2020"/>
    <s v="imobil"/>
    <s v="Lungime albie corectată/consolidată=15 km;"/>
  </r>
  <r>
    <x v="8661"/>
    <s v="8.30.01"/>
    <m/>
    <m/>
    <s v="CT POVERNEI"/>
    <s v="conform amenajamentelor silvice"/>
    <s v="VÂLCEA"/>
    <s v="-"/>
    <s v="Tara: România; Judet: VÂLCEA; -;   -; Nr: -;"/>
    <n v="1976"/>
    <n v="677"/>
    <n v="38"/>
    <s v="in administrare"/>
    <s v="HG 982/1998;HG 1344/2011; HG 478/ 24-IUN-15;HG.478/24-IUN-15;OUG.1 din 04/01/2017;HG.354/18.05.2017;OUG.68 din 06/11/2019;HG.846/08.10.2020"/>
    <s v="imobil"/>
    <s v="Lungime albie corectată/consolidată=1 km;"/>
  </r>
  <r>
    <x v="8662"/>
    <s v="8.30.01"/>
    <m/>
    <m/>
    <s v="CT PLAVAIA"/>
    <s v="conform amenajamentelor silvice"/>
    <s v="VÂLCEA"/>
    <s v="-"/>
    <s v="Tara: România; Judet: VÂLCEA; -;   -; Nr: -;"/>
    <n v="1980"/>
    <n v="947"/>
    <n v="38"/>
    <s v="in administrare"/>
    <s v="HG 982/1998;HG 1344/2011; HG 478/ 24-IUN-15;HG.478/24-IUN-15;OUG.1 din 04/01/2017;HG.354/18.05.2017;OUG.68 din 06/11/2019;HG.846/08.10.2020"/>
    <s v="imobil"/>
    <s v="Lungime albie corectată/consolidată=7 km;"/>
  </r>
  <r>
    <x v="8663"/>
    <s v="8.30.01"/>
    <m/>
    <m/>
    <s v="CT PASCOAIA SECT.C"/>
    <s v="conform amenajamentelor silvice"/>
    <s v="VÂLCEA"/>
    <s v="-"/>
    <s v="Tara: România; Judet: VÂLCEA; -;   -; Nr: -;"/>
    <n v="1994"/>
    <n v="429945"/>
    <n v="38"/>
    <s v="in administrare"/>
    <s v="HG 982/1998;HG 1344/2011; HG 478/ 24-IUN-15;HG.478/24-IUN-15;OUG.1 din 04/01/2017;HG.354/18.05.2017;OUG.68 din 06/11/2019;HG.846/08.10.2020"/>
    <s v="imobil"/>
    <s v="Lungime albie corectată/consolidată=3 km;"/>
  </r>
  <r>
    <x v="8664"/>
    <s v="8.30.01"/>
    <m/>
    <m/>
    <s v="CT PR.TEIULUI"/>
    <s v="conform amenajamentelor silvice"/>
    <s v="VÂLCEA"/>
    <s v="-"/>
    <s v="Tara: România; Judet: VÂLCEA; -;   -; Nr: -;"/>
    <n v="1989"/>
    <n v="20025"/>
    <n v="38"/>
    <s v="in administrare"/>
    <s v="HG 982/1998;HG 1344/2011; HG 478/ 24-IUN-15;HG.478/24-IUN-15;OUG.1 din 04/01/2017;HG.354/18.05.2017;OUG.68 din 06/11/2019;HG.846/08.10.2020"/>
    <s v="imobil"/>
    <s v="Lungime albie corectată/consolidată=1 km;"/>
  </r>
  <r>
    <x v="8665"/>
    <s v="8.30.01"/>
    <m/>
    <m/>
    <s v="CT PASCOAIA"/>
    <s v="conform amenajamentelor silvice"/>
    <s v="VÂLCEA"/>
    <s v="-"/>
    <s v="Tara: România; Judet: VÂLCEA; -;   -; Nr: -;"/>
    <n v="1989"/>
    <n v="19467"/>
    <n v="38"/>
    <s v="in administrare"/>
    <s v="HG 982/1998;HG 1344/2011; HG 478/ 24-IUN-15;HG.478/24-IUN-15;OUG.1 din 04/01/2017;HG.354/18.05.2017;OUG.68 din 06/11/2019;HG.846/08.10.2020"/>
    <s v="imobil"/>
    <s v="Lungime albie corectată/consolidată=1,3 km;"/>
  </r>
  <r>
    <x v="8666"/>
    <s v="8.04.04"/>
    <m/>
    <m/>
    <s v="DAF RUDARELU"/>
    <s v="conform amenajamentelor silvice"/>
    <s v="VÂLCEA"/>
    <s v="-"/>
    <s v="Tara: România; Judet: VÂLCEA; -;   -; Nr: -;"/>
    <n v="1935"/>
    <n v="430"/>
    <n v="38"/>
    <s v="in administrare"/>
    <s v="HG 982/1998;HG 1344/2011; HG 478/ 24-IUN-15;HG.478/24-IUN-15;OUG.1 din 04/01/2017;OUG.68 din 06/11/2019"/>
    <s v="imobil"/>
    <s v="Lungime= Km;Suprafeţe= ha;CF= ;"/>
  </r>
  <r>
    <x v="8667"/>
    <s v="8.04.04"/>
    <m/>
    <m/>
    <s v="DAF PR.CALULUI"/>
    <s v="conform amenajamentelor silvice"/>
    <s v="VÂLCEA"/>
    <s v="-"/>
    <s v="Tara: România; Judet: VÂLCEA; -;   -; Nr: -;"/>
    <n v="1994"/>
    <n v="47485"/>
    <n v="38"/>
    <s v="in administrare"/>
    <s v="HG 982/1998;HG 1344/2011; HG 478/ 24-IUN-15;HG.478/24-IUN-15;OUG.1 din 04/01/2017;HG.354/18.05.2017;OUG.68 din 06/11/2019"/>
    <s v="imobil"/>
    <s v="Lungime= Km;Suprafeţe= ha;CF= ;"/>
  </r>
  <r>
    <x v="8668"/>
    <s v="8.04.04"/>
    <m/>
    <m/>
    <s v="DAF VASILATU"/>
    <s v="conform amenajamentelor silvice"/>
    <s v="VÂLCEA"/>
    <s v="-"/>
    <s v="Tara: România; Judet: VÂLCEA; -;   -; Nr: -;"/>
    <n v="1967"/>
    <n v="58692"/>
    <n v="38"/>
    <s v="in administrare"/>
    <s v="HG 982/1998;HG 1344/2011; HG 478/ 24-IUN-15;HG.478/24-IUN-15;OUG.1 din 04/01/2017;OUG.68 din 06/11/2019"/>
    <s v="imobil"/>
    <s v="Lungime= Km;Suprafeţe= ha;CF= ;"/>
  </r>
  <r>
    <x v="8669"/>
    <s v="8.04.04"/>
    <m/>
    <m/>
    <s v="DAF PRIBOIASA"/>
    <s v="conform amenajamentelor silvice"/>
    <s v="VÂLCEA"/>
    <s v="-"/>
    <s v="Tara: România; Judet: VÂLCEA; -;   -; Nr: -;"/>
    <n v="1968"/>
    <n v="64662"/>
    <n v="38"/>
    <s v="in administrare"/>
    <s v="HG 982/1998;HG 1344/2011; HG 478/ 24-IUN-15;HG.478/24-IUN-15;OUG.1 din 04/01/2017;OUG.68 din 06/11/2019"/>
    <s v="imobil"/>
    <s v="Lungime= Km;Suprafeţe= ha;CF= ;"/>
  </r>
  <r>
    <x v="8670"/>
    <s v="8.04.04"/>
    <m/>
    <m/>
    <s v="DRUM FORESTIER VALEA PORCULUI"/>
    <s v="conform amenajamentelor silvice"/>
    <s v="OLT"/>
    <s v="-"/>
    <s v="Tara: România; Judet: OLT; -;   -; Nr: -;"/>
    <n v="1977"/>
    <n v="58907"/>
    <n v="28"/>
    <s v="in administrare"/>
    <s v="HG 982/1998;HG 1344/2011; HG 478/ 24-IUN-15;HG.478/24-IUN-15;OUG.1 din 04/01/2017;HG.354/18.05.2017;OUG.68 din 06/11/2019"/>
    <s v="imobil"/>
    <s v="Lungime= Km;Suprafeţe= ha;CF= ;"/>
  </r>
  <r>
    <x v="8671"/>
    <s v="8.04.04"/>
    <m/>
    <m/>
    <s v="DRUM FORESTIER FRATILA"/>
    <s v="conform amenajamentelor silvice"/>
    <s v="OLT"/>
    <s v="-"/>
    <s v="Tara: România; Judet: OLT; -;   -; Nr: -;"/>
    <n v="1984"/>
    <n v="187018"/>
    <n v="28"/>
    <s v="in administrare"/>
    <s v="HG 982/1998;HG 1344/2011; HG 478/ 24-IUN-15;HG.478/24-IUN-15;OUG.1 din 04/01/2017;HG.354/18.05.2017;OUG.68 din 06/11/2019"/>
    <s v="imobil"/>
    <s v="Lungime= Km;Suprafeţe= ha;CF= ;"/>
  </r>
  <r>
    <x v="8672"/>
    <s v="8.04.04"/>
    <m/>
    <m/>
    <s v="DAF VALEA LUI FILIP"/>
    <s v="conform amenajamentelor silvice"/>
    <s v="VÂLCEA"/>
    <s v="-"/>
    <s v="Tara: România; Judet: VÂLCEA; -;   -; Nr: -;"/>
    <n v="1970"/>
    <n v="2751"/>
    <n v="38"/>
    <s v="in administrare"/>
    <s v="HG 982/1998;HG 1344/2011; HG 478/ 24-IUN-15;HG.478/24-IUN-15;OUG.1 din 04/01/2017;OUG.68 din 06/11/2019"/>
    <s v="imobil"/>
    <s v="Lungime=1,2 Km;Suprafeţe= ha;CF= ;"/>
  </r>
  <r>
    <x v="8673"/>
    <s v="8.04.04"/>
    <m/>
    <m/>
    <s v="DAF GHERMANSA"/>
    <s v="conform amenajamentelor silvice"/>
    <s v="VÂLCEA"/>
    <s v="-"/>
    <s v="Tara: România; Judet: VÂLCEA; -;   -; Nr: -;"/>
    <n v="1958"/>
    <n v="113"/>
    <n v="38"/>
    <s v="in administrare"/>
    <s v="HG 982/1998;HG 1344/2011; HG 478/ 24-IUN-15;HG.478/24-IUN-15;OUG.1 din 04/01/2017;OUG.68 din 06/11/2019"/>
    <s v="imobil"/>
    <s v="Lungime=1,6 Km;Suprafeţe= ha;CF= ;"/>
  </r>
  <r>
    <x v="8674"/>
    <s v="8.04.04"/>
    <m/>
    <m/>
    <s v="DAF VALEA LUI FILIP"/>
    <s v="conform amenajamentelor silvice"/>
    <s v="VÂLCEA"/>
    <s v="-"/>
    <s v="Tara: România; Judet: VÂLCEA; -;   -; Nr: -;"/>
    <n v="1970"/>
    <n v="361"/>
    <n v="38"/>
    <s v="in administrare"/>
    <s v="HG 982/1998;HG 1344/2011; HG 478/ 24-IUN-15;HG.478/24-IUN-15;OUG.1 din 04/01/2017;OUG.68 din 06/11/2019"/>
    <s v="imobil"/>
    <s v="Lungime=0,1 Km;Suprafeţe= ha;CF= ;"/>
  </r>
  <r>
    <x v="8675"/>
    <s v="8.04.04"/>
    <m/>
    <m/>
    <s v="DAF TINGIRI"/>
    <s v="conform amenajamentelor silvice"/>
    <s v="VÂLCEA"/>
    <s v="-"/>
    <s v="Tara: România; Judet: VÂLCEA; -;   -; Nr: -;"/>
    <n v="1959"/>
    <n v="132"/>
    <n v="38"/>
    <s v="in administrare"/>
    <s v="HG 982/1998;HG 1344/2011; HG 478/ 24-IUN-15;HG.478/24-IUN-15;OUG.1 din 04/01/2017;OUG.68 din 06/11/2019"/>
    <s v="imobil"/>
    <s v="Lungime=1,1 Km;Suprafeţe= ha;CF= ;"/>
  </r>
  <r>
    <x v="8676"/>
    <s v="8.04.04"/>
    <m/>
    <m/>
    <s v="DAF BULETA"/>
    <s v="conform amenajamentelor silvice"/>
    <s v="VÂLCEA"/>
    <s v="-"/>
    <s v="Tara: România; Judet: VÂLCEA; -;   -; Nr: -;"/>
    <n v="1959"/>
    <n v="232"/>
    <n v="38"/>
    <s v="in administrare"/>
    <s v="HG 982/1998;HG 1344/2011; HG 478/ 24-IUN-15;HG.478/24-IUN-15;OUG.1 din 04/01/2017;OUG.68 din 06/11/2019"/>
    <s v="imobil"/>
    <s v="Lungime=1,9 Km;Suprafeţe= ha;CF= ;"/>
  </r>
  <r>
    <x v="8677"/>
    <s v="8.04.04"/>
    <m/>
    <m/>
    <s v="DAF ARICIOAIA II"/>
    <s v="conform amenajamentelor silvice"/>
    <s v="VÂLCEA"/>
    <s v="-"/>
    <s v="Tara: România; Judet: VÂLCEA; -;   -; Nr: -;"/>
    <n v="1961"/>
    <n v="185"/>
    <n v="38"/>
    <s v="in administrare"/>
    <s v="HG 982/1998;HG 1344/2011; HG 478/ 24-IUN-15;HG.478/24-IUN-15;OUG.1 din 04/01/2017;OUG.68 din 06/11/2019"/>
    <s v="imobil"/>
    <s v="Lungime=1,5 Km;Suprafeţe= ha;CF= ;"/>
  </r>
  <r>
    <x v="8678"/>
    <s v="8.04.04"/>
    <m/>
    <m/>
    <s v="DAF MELCEREA"/>
    <s v="conform amenajamentelor silvice"/>
    <s v="VÂLCEA"/>
    <s v="-"/>
    <s v="Tara: România; Judet: VÂLCEA; -;   -; Nr: -;"/>
    <n v="1953"/>
    <n v="371"/>
    <n v="38"/>
    <s v="in administrare"/>
    <s v="HG 982/1998;HG 1344/2011; HG 478/ 24-IUN-15;HG.478/24-IUN-15;OUG.1 din 04/01/2017;OUG.68 din 06/11/2019"/>
    <s v="imobil"/>
    <s v="Lungime=3,5 Km;Suprafeţe= ha;CF= ;"/>
  </r>
  <r>
    <x v="8679"/>
    <s v="8.04.04"/>
    <m/>
    <m/>
    <s v="DAF VALEA IMPARATULUI"/>
    <s v="conform amenajamentelor silvice"/>
    <s v="VÂLCEA"/>
    <s v="-"/>
    <s v="Tara: România; Judet: VÂLCEA; -;   -; Nr: -;"/>
    <n v="1956"/>
    <n v="209"/>
    <n v="38"/>
    <s v="in administrare"/>
    <s v="HG 982/1998;HG 1344/2011; HG 478/ 24-IUN-15;HG.478/24-IUN-15;OUG.1 din 04/01/2017;OUG.68 din 06/11/2019"/>
    <s v="imobil"/>
    <s v="Lungime=1,7 Km;Suprafeţe= ha;CF= ;"/>
  </r>
  <r>
    <x v="8680"/>
    <s v="8.04.04"/>
    <m/>
    <m/>
    <s v="DAF SMEOAICA"/>
    <s v="conform amenajamentelor silvice"/>
    <s v="VÂLCEA"/>
    <s v="-"/>
    <s v="Tara: România; Judet: VÂLCEA; -;   -; Nr: -;"/>
    <n v="1958"/>
    <n v="303"/>
    <n v="38"/>
    <s v="in administrare"/>
    <s v="HG 982/1998;HG 1344/2011; HG 478/ 24-IUN-15;HG.478/24-IUN-15;OUG.1 din 04/01/2017;OUG.68 din 06/11/2019"/>
    <s v="imobil"/>
    <s v="Lungime=2,6 Km;Suprafeţe= ha;CF= ;"/>
  </r>
  <r>
    <x v="8681"/>
    <s v="8.30.01"/>
    <m/>
    <m/>
    <s v="CT STĂNEASCA III"/>
    <s v="conform amenajamentelor silvice"/>
    <s v="VÂLCEA"/>
    <s v="-"/>
    <s v="Tara: România; Judet: VÂLCEA; -;   -; Nr: -;"/>
    <n v="1997"/>
    <n v="87482"/>
    <n v="38"/>
    <s v="in administrare"/>
    <s v="HG 982/1998;HG 1344/2011; HG 478/ 24-IUN-15;HG.478/24-IUN-15;OUG.1 din 04/01/2017;HG.354/18.05.2017;OUG.68 din 06/11/2019;HG.846/08.10.2020"/>
    <s v="imobil"/>
    <s v="Lungime albie corectată/consolidată=2,4 km;"/>
  </r>
  <r>
    <x v="8682"/>
    <s v="8.30.01"/>
    <m/>
    <m/>
    <s v="CT ANINOASA"/>
    <s v="conform amenajamentelor silvice"/>
    <s v="VÂLCEA"/>
    <s v="-"/>
    <s v="Tara: România; Judet: VÂLCEA; -;   -; Nr: -;"/>
    <n v="1987"/>
    <n v="18040"/>
    <n v="38"/>
    <s v="in administrare"/>
    <s v="HG 982/1998;HG 1344/2011; HG 478/ 24-IUN-15;HG.478/24-IUN-15;OUG.1 din 04/01/2017;HG.354/18.05.2017;OUG.68 din 06/11/2019;HG.846/08.10.2020"/>
    <s v="imobil"/>
    <s v="Lungime albie corectată/consolidată=6,5 km;"/>
  </r>
  <r>
    <x v="8683"/>
    <s v="8.30.01"/>
    <m/>
    <m/>
    <s v="CT VALEA BUNĂ BETON"/>
    <s v="conform amenajamentelor silvice"/>
    <s v="VÂLCEA"/>
    <s v="-"/>
    <s v="Tara: România; Judet: VÂLCEA; -;   -; Nr: -;"/>
    <n v="1982"/>
    <n v="6711"/>
    <n v="38"/>
    <s v="in administrare"/>
    <s v="HG 982/1998;HG 1344/2011; HG 478/ 24-IUN-15;HG.478/24-IUN-15;OUG.1 din 04/01/2017;HG.354/18.05.2017;OUG.68 din 06/11/2019;HG.846/08.10.2020"/>
    <s v="imobil"/>
    <s v="Lungime albie corectată/consolidată=3 km;"/>
  </r>
  <r>
    <x v="8684"/>
    <s v="8.30.01"/>
    <m/>
    <m/>
    <s v="CT VALEA RUZII"/>
    <s v="conform amenajamentelor silvice"/>
    <s v="VÂLCEA"/>
    <s v="-"/>
    <s v="Tara: România; Judet: VÂLCEA; -;   -; Nr: -;"/>
    <n v="1981"/>
    <n v="4619"/>
    <n v="38"/>
    <s v="in administrare"/>
    <s v="HG 982/1998;HG 1344/2011; HG 478/ 24-IUN-15;HG.478/24-IUN-15;OUG.1 din 04/01/2017;HG.354/18.05.2017;OUG.68 din 06/11/2019;HG.846/08.10.2020"/>
    <s v="imobil"/>
    <s v="Lungime albie corectată/consolidată=5,2 km;"/>
  </r>
  <r>
    <x v="8685"/>
    <s v="8.30.01"/>
    <m/>
    <m/>
    <s v="CT VALEA POPII"/>
    <s v="conform amenajamentelor silvice"/>
    <s v="VÂLCEA"/>
    <s v="-"/>
    <s v="Tara: România; Judet: VÂLCEA; -;   -; Nr: -;"/>
    <n v="1982"/>
    <n v="1846"/>
    <n v="38"/>
    <s v="in administrare"/>
    <s v="HG 982/1998;HG 1344/2011; HG 478/ 24-IUN-15;HG.478/24-IUN-15;OUG.1 din 04/01/2017;HG.354/18.05.2017;OUG.68 din 06/11/2019;HG.846/08.10.2020"/>
    <s v="imobil"/>
    <s v="Lungime albie corectată/consolidată=1,5 km;"/>
  </r>
  <r>
    <x v="8686"/>
    <s v="8.30.01"/>
    <m/>
    <m/>
    <s v="CT CÂRPA"/>
    <s v="conform amenajamentelor silvice"/>
    <s v="VÂLCEA"/>
    <s v="-"/>
    <s v="Tara: România; Judet: VÂLCEA; -;   -; Nr: -;"/>
    <n v="1982"/>
    <n v="1156"/>
    <n v="38"/>
    <s v="in administrare"/>
    <s v="HG 982/1998;HG 1344/2011; HG 478/ 24-IUN-15;HG.478/24-IUN-15;OUG.1 din 04/01/2017;HG.354/18.05.2017;OUG.68 din 06/11/2019;HG.846/08.10.2020"/>
    <s v="imobil"/>
    <s v="Lungime albie corectată/consolidată=1 km;"/>
  </r>
  <r>
    <x v="8687"/>
    <s v="8.30.01"/>
    <m/>
    <m/>
    <s v="CT PÂRÂUL ŢAPULUI"/>
    <s v="conform amenajamentelor silvice"/>
    <s v="VÂLCEA"/>
    <s v="-"/>
    <s v="Tara: România; Judet: VÂLCEA; -;   -; Nr: -;"/>
    <n v="1983"/>
    <n v="11946"/>
    <n v="38"/>
    <s v="in administrare"/>
    <s v="HG 982/1998;HG 1344/2011; HG 478/ 24-IUN-15;HG.478/24-IUN-15;OUG.1 din 04/01/2017;HG.354/18.05.2017;OUG.68 din 06/11/2019;HG.846/08.10.2020"/>
    <s v="imobil"/>
    <s v="Lungime albie corectată/consolidată=1,9 km;"/>
  </r>
  <r>
    <x v="8688"/>
    <s v="8.30.01"/>
    <m/>
    <m/>
    <s v="CT TREPTEANCA I"/>
    <s v="conform amenajamentelor silvice"/>
    <s v="VÂLCEA"/>
    <s v="-"/>
    <s v="Tara: România; Judet: VÂLCEA; -;   -; Nr: -;"/>
    <n v="1986"/>
    <n v="49975"/>
    <n v="38"/>
    <s v="in administrare"/>
    <s v="HG 982/1998;HG 1344/2011; HG 478/ 24-IUN-15;HG.478/24-IUN-15;OUG.1 din 04/01/2017;HG.354/18.05.2017;OUG.68 din 06/11/2019;HG.846/08.10.2020"/>
    <s v="imobil"/>
    <s v="Lungime albie corectată/consolidată=2,5 km;"/>
  </r>
  <r>
    <x v="8689"/>
    <s v="8.30.01"/>
    <m/>
    <m/>
    <s v="CASCADE PODITE"/>
    <s v="conform amenajamentelor silvice"/>
    <s v="CARAŞ-SEVERIN"/>
    <s v="-"/>
    <s v="Tara: România; Judet: CARAŞ-SEVERIN; -;   -; Nr: -;"/>
    <n v="187"/>
    <n v="5612"/>
    <n v="11"/>
    <s v="in administrare"/>
    <s v="HG 982/1998;;OUG.1 din 04/01/2017;OUG.68 din 06/11/2019;HG.846/08.10.2020"/>
    <s v="imobil"/>
    <s v="Lungime albie corectată/consolidată=0,3 km;"/>
  </r>
  <r>
    <x v="8690"/>
    <s v="8.30.01"/>
    <m/>
    <m/>
    <s v="CASCADE PODITE"/>
    <s v="conform amenajamentelor silvice"/>
    <s v="CARAŞ-SEVERIN"/>
    <s v="-"/>
    <s v="Tara: România; Judet: CARAŞ-SEVERIN; -;   -; Nr: -;"/>
    <n v="587"/>
    <n v="14409"/>
    <n v="11"/>
    <s v="in administrare"/>
    <s v="HG 982/1998;HG 1344/2011;OUG.1 din 04/01/2017;HG.354/18.05.2017;OUG.68 din 06/11/2019;HG.846/08.10.2020"/>
    <s v="imobil"/>
    <s v="Lungime albie corectată/consolidată=0,04 km;"/>
  </r>
  <r>
    <x v="8691"/>
    <s v="8.04.04"/>
    <m/>
    <m/>
    <s v="DRUMURI ACCES TEROVA"/>
    <s v="conform amenajamentelor silvice"/>
    <s v="CARAŞ-SEVERIN"/>
    <s v="-"/>
    <s v="Tara: România; Judet: CARAŞ-SEVERIN; -;   -; Nr: -;"/>
    <n v="1284"/>
    <n v="325"/>
    <n v="11"/>
    <s v="in administrare"/>
    <s v="HG 982/1998;HG 1344/2011;OUG.1 din 04/01/2017;OUG.68 din 06/11/2019"/>
    <s v="imobil"/>
    <s v="OCOL SILVIC RESITA"/>
  </r>
  <r>
    <x v="8692"/>
    <s v="8.04.04"/>
    <m/>
    <m/>
    <s v="GRINDESTI"/>
    <s v="conform amenajamentelor silvice"/>
    <s v="CARAŞ-SEVERIN"/>
    <s v="-"/>
    <s v="Tara: România; Judet: CARAŞ-SEVERIN; -;   -; Nr: -;"/>
    <n v="1262"/>
    <n v="90959"/>
    <n v="11"/>
    <s v="in administrare"/>
    <s v="HG 982/1998;HG 1344/2011;OUG.1 din 04/01/2017;HG.354/18.05.2017;OUG.68 din 06/11/2019"/>
    <s v="imobil"/>
    <s v="Lungime= Km;Suprafeţe= ha;CF= ;"/>
  </r>
  <r>
    <x v="8693"/>
    <s v="8.04.04"/>
    <m/>
    <m/>
    <s v="GRUNIL BUN"/>
    <s v="conform amenajamentelor silvice"/>
    <s v="CARAŞ-SEVERIN"/>
    <s v="-"/>
    <s v="Tara: România; Judet: CARAŞ-SEVERIN; -;   -; Nr: -;"/>
    <n v="1270"/>
    <n v="9979"/>
    <n v="11"/>
    <s v="in administrare"/>
    <s v="HG 982/1998;HG 1344/2011;OUG.1 din 04/01/2017;HG.354/18.05.2017;OUG.68 din 06/11/2019"/>
    <s v="imobil"/>
    <s v="Lungime= Km;Suprafeţe= ha;CF= ;"/>
  </r>
  <r>
    <x v="8694"/>
    <s v="8.04.04"/>
    <m/>
    <m/>
    <s v="ALIBEG VULTUR"/>
    <s v="conform amenajamentelor silvice"/>
    <s v="CARAŞ-SEVERIN"/>
    <s v="-"/>
    <s v="Tara: România; Judet: CARAŞ-SEVERIN; -;   -; Nr: -;"/>
    <n v="1279"/>
    <n v="4630"/>
    <n v="11"/>
    <s v="in administrare"/>
    <s v="HG 982/1998;HG 1344/2011;OUG.1 din 04/01/2017;HG.354/18.05.2017;OUG.68 din 06/11/2019"/>
    <s v="imobil"/>
    <s v="Lungime= Km;Suprafeţe= ha;CF= ;"/>
  </r>
  <r>
    <x v="8695"/>
    <s v="8.04.04"/>
    <m/>
    <m/>
    <s v="DRUM LACU MARE"/>
    <s v="conform amenajamentelor silvice"/>
    <s v="CARAŞ-SEVERIN"/>
    <s v="-"/>
    <s v="Tara: România; Judet: CARAŞ-SEVERIN; -;   -; Nr: -;"/>
    <n v="1273"/>
    <n v="603"/>
    <n v="11"/>
    <s v="in administrare"/>
    <s v="HG 982/1998;HG 1344/2011;OUG.1 din 04/01/2017;HG.354/18.05.2017;OUG.68 din 06/11/2019"/>
    <s v="imobil"/>
    <s v="Lungime= Km;Suprafeţe= ha;CF= ;"/>
  </r>
  <r>
    <x v="8696"/>
    <s v="8.04.04"/>
    <m/>
    <m/>
    <s v="DRUM FERDINAND"/>
    <s v="conform amenajamentelor silvice"/>
    <s v="CARAŞ-SEVERIN"/>
    <s v="-"/>
    <s v="Tara: România; Judet: CARAŞ-SEVERIN; -;   -; Nr: -;"/>
    <n v="1259"/>
    <n v="36666"/>
    <n v="11"/>
    <s v="in administrare"/>
    <s v="HG 982/1998;HG 1344/2011;OUG.1 din 04/01/2017;HG.354/18.05.2017;OUG.68 din 06/11/2019"/>
    <s v="imobil"/>
    <s v="Lungime= Km;Suprafeţe= ha;CF= ;"/>
  </r>
  <r>
    <x v="8697"/>
    <s v="8.04.04"/>
    <m/>
    <m/>
    <s v="DREAPTA MURGILA"/>
    <s v="conform amenajamentelor silvice"/>
    <s v="CARAŞ-SEVERIN"/>
    <s v="-"/>
    <s v="Tara: România; Judet: CARAŞ-SEVERIN; -;   -; Nr: -;"/>
    <n v="1283"/>
    <n v="52950"/>
    <n v="11"/>
    <s v="in administrare"/>
    <s v="HG 982/1998;HG 1344/2011;OUG.1 din 04/01/2017;HG.354/18.05.2017;OUG.68 din 06/11/2019"/>
    <s v="imobil"/>
    <s v="Lungime= Km;Suprafeţe= ha;CF= ;"/>
  </r>
  <r>
    <x v="8698"/>
    <s v="8.04.04"/>
    <m/>
    <m/>
    <s v="DRUM VIDRASLAU 3"/>
    <s v="conform amenajamentelor silvice"/>
    <s v="CARAŞ-SEVERIN"/>
    <s v="-"/>
    <s v="Tara: România; Judet: CARAŞ-SEVERIN; -;   -; Nr: -;"/>
    <n v="1280"/>
    <n v="4920"/>
    <n v="11"/>
    <s v="in administrare"/>
    <s v="HG 982/1998;HG 1344/2011;OUG.1 din 04/01/2017;HG.354/18.05.2017;OUG.68 din 06/11/2019"/>
    <s v="imobil"/>
    <s v="Lungime= Km;Suprafeţe= ha;CF= ;"/>
  </r>
  <r>
    <x v="8699"/>
    <s v="8.04.04"/>
    <m/>
    <m/>
    <s v="DRUM LUPACUL MARE"/>
    <s v="conform amenajamentelor silvice"/>
    <s v="CARAŞ-SEVERIN"/>
    <s v="-"/>
    <s v="Tara: România; Judet: CARAŞ-SEVERIN; -;   -; Nr: -;"/>
    <n v="1279"/>
    <n v="3833"/>
    <n v="11"/>
    <s v="in administrare"/>
    <s v="HG 982/1998;HG 1344/2011;OUG.1 din 04/01/2017;HG.354/18.05.2017;OUG.68 din 06/11/2019"/>
    <s v="imobil"/>
    <s v="Lungime= Km;Suprafeţe= ha;CF= ;"/>
  </r>
  <r>
    <x v="8700"/>
    <s v="8.04.04"/>
    <m/>
    <m/>
    <s v="DRUM STIRNICUL DE SUS"/>
    <s v="conform amenajamentelor silvice"/>
    <s v="CARAŞ-SEVERIN"/>
    <s v="-"/>
    <s v="Tara: România; Judet: CARAŞ-SEVERIN; -;   -; Nr: -;"/>
    <n v="1268"/>
    <n v="72886"/>
    <n v="11"/>
    <s v="in administrare"/>
    <s v="HG 982/1998;HG 1344/2011;OUG.1 din 04/01/2017;HG.354/18.05.2017;OUG.68 din 06/11/2019"/>
    <s v="imobil"/>
    <s v="Lungime= Km;Suprafeţe= ha;CF= ;"/>
  </r>
  <r>
    <x v="8701"/>
    <s v="8.04.04"/>
    <m/>
    <m/>
    <s v="DRUM RIUL ALB"/>
    <s v="conform amenajamentelor silvice"/>
    <s v="CARAŞ-SEVERIN"/>
    <s v="-"/>
    <s v="Tara: România; Judet: CARAŞ-SEVERIN; -;   -; Nr: -;"/>
    <n v="1267"/>
    <n v="186724"/>
    <n v="11"/>
    <s v="in administrare"/>
    <s v="HG 982/1998;HG 1344/2011;OUG.1 din 04/01/2017;HG.354/18.05.2017;OUG.68 din 06/11/2019"/>
    <s v="imobil"/>
    <s v="Lungime= Km;Suprafeţe= ha;CF= ;"/>
  </r>
  <r>
    <x v="8702"/>
    <s v="8.04.04"/>
    <m/>
    <m/>
    <s v="DRUM IZVORUL IANCULUI"/>
    <s v="conform amenajamentelor silvice"/>
    <s v="CARAŞ-SEVERIN"/>
    <s v="-"/>
    <s v="Tara: România; Judet: CARAŞ-SEVERIN; -;   -; Nr: -;"/>
    <n v="1270"/>
    <n v="85"/>
    <n v="11"/>
    <s v="in administrare"/>
    <s v="HG 982/1998;HG 1344/2011;OUG.1 din 04/01/2017;HG.354/18.05.2017;OUG.68 din 06/11/2019"/>
    <s v="imobil"/>
    <s v="Lungime= Km;Suprafeţe= ha;CF= ;"/>
  </r>
  <r>
    <x v="8703"/>
    <s v="8.04.04"/>
    <m/>
    <m/>
    <s v="DAF OGASUL RUGI"/>
    <s v="conform amenajamentelor silvice"/>
    <s v="CARAŞ-SEVERIN"/>
    <s v="-"/>
    <s v="Tara: România; Judet: CARAŞ-SEVERIN; -;   -; Nr: -;"/>
    <n v="1986"/>
    <n v="83941"/>
    <n v="11"/>
    <s v="in administrare"/>
    <s v="HG 982/1998;HG 1344/2011; HG 478/ 24-IUN-15;HG.478/24-IUN-15;OUG.1 din 04/01/2017;HG.354/18.05.2017;OUG.68 din 06/11/2019"/>
    <s v="imobil"/>
    <s v="Lungime= Km;Suprafeţe= ha;CF= ;"/>
  </r>
  <r>
    <x v="8704"/>
    <s v="8.04.04"/>
    <m/>
    <m/>
    <s v="DAF BREZOVITA"/>
    <s v="conform amenajamentelor silvice"/>
    <s v="CARAŞ-SEVERIN"/>
    <s v="-"/>
    <s v="Tara: România; Judet: CARAŞ-SEVERIN; -;   -; Nr: -;"/>
    <n v="1965"/>
    <n v="196391"/>
    <n v="11"/>
    <s v="in administrare"/>
    <s v="HG 982/1998;HG 1344/2011; HG 478/ 24-IUN-15;HG.478/24-IUN-15;OUG.1 din 04/01/2017;HG.354/18.05.2017;OUG.68 din 06/11/2019"/>
    <s v="imobil"/>
    <s v="Lungime= Km;Suprafeţe= ha;CF= ;"/>
  </r>
  <r>
    <x v="8705"/>
    <s v="8.04.04"/>
    <m/>
    <m/>
    <s v="DAF HOTU-OMU MORT PADINA URS."/>
    <s v="conform amenajamentelor silvice"/>
    <s v="CARAŞ-SEVERIN"/>
    <s v="Anina"/>
    <s v="Tara: România; Judet: CARAŞ-SEVERIN;Orş Anina;   -; Nr: -;"/>
    <n v="1975"/>
    <n v="10265"/>
    <n v="11"/>
    <s v="in administrare"/>
    <s v="HG 982/1998;HG 1344/2011; HG 478/ 24-IUN-15;HG.478/24-IUN-15;OUG.1 din 04/01/2017;HG.354/18.05.2017;OUG.68 din 06/11/2019"/>
    <s v="imobil"/>
    <s v="Lungime=11,3 Km;Suprafeţe= ha;CF= ;"/>
  </r>
  <r>
    <x v="8706"/>
    <s v="8.04.04"/>
    <m/>
    <m/>
    <s v="DRUM CIRNECEA I SI II"/>
    <s v="conform amenajamentelor silvice"/>
    <s v="CARAŞ-SEVERIN"/>
    <s v="-"/>
    <s v="Tara: România; Judet: CARAŞ-SEVERIN; -;   -; Nr: -;"/>
    <n v="1273"/>
    <n v="39564"/>
    <n v="11"/>
    <s v="in administrare"/>
    <s v="HG 982/1998;HG 1344/2011;OUG.1 din 04/01/2017;HG.354/18.05.2017;OUG.68 din 06/11/2019"/>
    <s v="imobil"/>
    <s v="Lungime= Km;Suprafeţe= ha;CF= ;"/>
  </r>
  <r>
    <x v="8707"/>
    <s v="8.04.04"/>
    <m/>
    <m/>
    <s v="DRUM BEIUL SEC"/>
    <s v="conform amenajamentelor silvice"/>
    <s v="CARAŞ-SEVERIN"/>
    <s v="-"/>
    <s v="Tara: România; Judet: CARAŞ-SEVERIN; -;   -; Nr: -;"/>
    <n v="1256"/>
    <n v="28237"/>
    <n v="11"/>
    <s v="in administrare"/>
    <s v="HG 982/1998;HG 1344/2011;OUG.1 din 04/01/2017;HG.354/18.05.2017;OUG.68 din 06/11/2019"/>
    <s v="imobil"/>
    <s v="Lungime= Km;Suprafeţe= ha;CF= ;"/>
  </r>
  <r>
    <x v="8708"/>
    <s v="8.04.04"/>
    <m/>
    <m/>
    <s v="DRUM PISCOANEA"/>
    <s v="conform amenajamentelor silvice"/>
    <s v="CARAŞ-SEVERIN"/>
    <s v="-"/>
    <s v="Tara: România; Judet: CARAŞ-SEVERIN; -;   -; Nr: -;"/>
    <n v="1268"/>
    <n v="2240"/>
    <n v="11"/>
    <s v="in administrare"/>
    <s v="HG 982/1998;HG 1344/2011;OUG.1 din 04/01/2017;HG.354/18.05.2017;OUG.68 din 06/11/2019"/>
    <s v="imobil"/>
    <s v="Lungime= Km;Suprafeţe= ha;CF= ;"/>
  </r>
  <r>
    <x v="8709"/>
    <s v="8.04.04"/>
    <m/>
    <m/>
    <s v="DRUM OGASUL IZVOR"/>
    <s v="conform amenajamentelor silvice"/>
    <s v="CARAŞ-SEVERIN"/>
    <s v="-"/>
    <s v="Tara: România; Judet: CARAŞ-SEVERIN; -;   -; Nr: -;"/>
    <n v="1283"/>
    <n v="9516"/>
    <n v="11"/>
    <s v="in administrare"/>
    <s v="HG 982/1998;HG 1344/2011;OUG.1 din 04/01/2017;HG.354/18.05.2017;OUG.68 din 06/11/2019"/>
    <s v="imobil"/>
    <s v="Lungime= Km;Suprafeţe= ha;CF= ;"/>
  </r>
  <r>
    <x v="8710"/>
    <s v="8.04.04"/>
    <m/>
    <m/>
    <s v="DRUM POD CALUGARA"/>
    <s v="conform amenajamentelor silvice"/>
    <s v="CARAŞ-SEVERIN"/>
    <s v="-"/>
    <s v="Tara: România; Judet: CARAŞ-SEVERIN; -;   -; Nr: -;"/>
    <n v="1273"/>
    <n v="92"/>
    <n v="11"/>
    <s v="in administrare"/>
    <s v="HG 982/1998;HG 1344/2011;OUG.1 din 04/01/2017;OUG.68 din 06/11/2019"/>
    <s v="imobil"/>
    <s v="OCOL SILVIC M.NOUA"/>
  </r>
  <r>
    <x v="8711"/>
    <s v="8.04.04"/>
    <m/>
    <m/>
    <s v="DRUM CALUGARA"/>
    <s v="conform amenajamentelor silvice"/>
    <s v="CARAŞ-SEVERIN"/>
    <s v="-"/>
    <s v="Tara: România; Judet: CARAŞ-SEVERIN; -;   -; Nr: -;"/>
    <n v="1273"/>
    <n v="10271"/>
    <n v="11"/>
    <s v="in administrare"/>
    <s v="HG 982/1998;HG 1344/2011;OUG.1 din 04/01/2017;HG.354/18.05.2017;OUG.68 din 06/11/2019"/>
    <s v="imobil"/>
    <s v="Lungime= Km;Suprafeţe= ha;CF= ;"/>
  </r>
  <r>
    <x v="8712"/>
    <s v="8.04.04"/>
    <m/>
    <m/>
    <s v="DRUM OGASU IGNI 1 2 3"/>
    <s v="conform amenajamentelor silvice"/>
    <s v="CARAŞ-SEVERIN"/>
    <s v="-"/>
    <s v="Tara: România; Judet: CARAŞ-SEVERIN; -;   -; Nr: -;"/>
    <n v="1269"/>
    <n v="1408"/>
    <n v="11"/>
    <s v="in administrare"/>
    <s v="HG 982/1998;HG 1344/2011;OUG.1 din 04/01/2017;HG.354/18.05.2017;OUG.68 din 06/11/2019"/>
    <s v="imobil"/>
    <s v="Lungime= Km;Suprafeţe= ha;CF= ;"/>
  </r>
  <r>
    <x v="8713"/>
    <s v="8.04.04"/>
    <m/>
    <m/>
    <s v="DRUM RADIMNA 1-5"/>
    <s v="conform amenajamentelor silvice"/>
    <s v="CARAŞ-SEVERIN"/>
    <s v="-"/>
    <s v="Tara: România; Judet: CARAŞ-SEVERIN; -;   -; Nr: -;"/>
    <n v="1269"/>
    <n v="748665"/>
    <n v="11"/>
    <s v="in administrare"/>
    <s v="HG 982/1998;HG 1344/2011;OUG.1 din 04/01/2017;HG.354/18.05.2017;OUG.68 din 06/11/2019"/>
    <s v="imobil"/>
    <s v="Lungime= Km;Suprafeţe= ha;CF= ;"/>
  </r>
  <r>
    <x v="8714"/>
    <s v="8.04.04"/>
    <m/>
    <m/>
    <s v="DRUM RADIMNITA"/>
    <s v="conform amenajamentelor silvice"/>
    <s v="CARAŞ-SEVERIN"/>
    <s v="-"/>
    <s v="Tara: România; Judet: CARAŞ-SEVERIN; -;   -; Nr: -;"/>
    <n v="1267"/>
    <n v="1467"/>
    <n v="11"/>
    <s v="in administrare"/>
    <s v="HG 982/1998;HG 1344/2011;OUG.1 din 04/01/2017;HG.354/18.05.2017;OUG.68 din 06/11/2019"/>
    <s v="imobil"/>
    <s v="Lungime= Km;Suprafeţe= ha;CF= ;"/>
  </r>
  <r>
    <x v="8715"/>
    <s v="8.04.04"/>
    <m/>
    <m/>
    <s v="DRUM OGASU COMAN"/>
    <s v="conform amenajamentelor silvice"/>
    <s v="CARAŞ-SEVERIN"/>
    <s v="-"/>
    <s v="Tara: România; Judet: CARAŞ-SEVERIN; -;   -; Nr: -;"/>
    <n v="1269"/>
    <n v="154654"/>
    <n v="11"/>
    <s v="in administrare"/>
    <s v="HG 982/1998;HG 1344/2011;OUG.1 din 04/01/2017;HG.354/18.05.2017;OUG.68 din 06/11/2019"/>
    <s v="imobil"/>
    <s v="Lungime= Km;Suprafeţe= ha;CF= ;"/>
  </r>
  <r>
    <x v="8716"/>
    <s v="8.04.04"/>
    <m/>
    <m/>
    <s v="DRUM FRASIN IAUNA"/>
    <s v="conform amenajamentelor silvice"/>
    <s v="CARAŞ-SEVERIN"/>
    <s v="-"/>
    <s v="Tara: România; Judet: CARAŞ-SEVERIN; -;   -; Nr: -;"/>
    <n v="1292"/>
    <n v="3272"/>
    <n v="11"/>
    <s v="in administrare"/>
    <s v="HG 982/1998;HG 1344/2011;OUG.1 din 04/01/2017;HG.354/18.05.2017;OUG.68 din 06/11/2019"/>
    <s v="imobil"/>
    <s v="Lungime= Km;Suprafeţe= ha;CF= ;"/>
  </r>
  <r>
    <x v="8717"/>
    <s v="8.04.04"/>
    <m/>
    <m/>
    <s v="DRUM OGASUL LUI DALACHE"/>
    <s v="conform amenajamentelor silvice"/>
    <s v="CARAŞ-SEVERIN"/>
    <s v="-"/>
    <s v="Tara: România; Judet: CARAŞ-SEVERIN; -;   -; Nr: -;"/>
    <n v="1272"/>
    <n v="90568"/>
    <n v="11"/>
    <s v="in administrare"/>
    <s v="HG 982/1998;HG 1344/2011;OUG.1 din 04/01/2017;HG.354/18.05.2017;OUG.68 din 06/11/2019"/>
    <s v="imobil"/>
    <s v="Lungime= Km;Suprafeţe= ha;CF= ;"/>
  </r>
  <r>
    <x v="8718"/>
    <s v="8.04.04"/>
    <m/>
    <m/>
    <s v="DRUM IAUNA DREAPTA"/>
    <s v="conform amenajamentelor silvice"/>
    <s v="CARAŞ-SEVERIN"/>
    <s v="-"/>
    <s v="Tara: România; Judet: CARAŞ-SEVERIN; -;   -; Nr: -;"/>
    <n v="1272"/>
    <n v="20799"/>
    <n v="11"/>
    <s v="in administrare"/>
    <s v="HG 982/1998;HG 1344/2011;OUG.1 din 04/01/2017;HG.354/18.05.2017;OUG.68 din 06/11/2019"/>
    <s v="imobil"/>
    <s v="Lungime= Km;Suprafeţe= ha;CF= ;"/>
  </r>
  <r>
    <x v="8719"/>
    <s v="8.04.04"/>
    <m/>
    <m/>
    <s v="IZVORUL RAU"/>
    <s v="conform amenajamentelor silvice"/>
    <s v="CARAŞ-SEVERIN"/>
    <s v="-"/>
    <s v="Tara: România; Judet: CARAŞ-SEVERIN; -;   -; Nr: -;"/>
    <n v="177"/>
    <n v="1920"/>
    <n v="11"/>
    <s v="in administrare"/>
    <s v="HG 982/1998;HG 1344/2011;OUG.1 din 04/01/2017;HG.354/18.05.2017;OUG.68 din 06/11/2019"/>
    <s v="imobil"/>
    <s v="Lungime= Km;Suprafeţe= ha;CF= ;"/>
  </r>
  <r>
    <x v="8720"/>
    <s v="8.04.04"/>
    <m/>
    <m/>
    <s v="PLESOANEA"/>
    <s v="conform amenajamentelor silvice"/>
    <s v="CARAŞ-SEVERIN"/>
    <s v="-"/>
    <s v="Tara: România; Judet: CARAŞ-SEVERIN; -;   -; Nr: -;"/>
    <n v="163"/>
    <n v="96328"/>
    <n v="11"/>
    <s v="in administrare"/>
    <s v="HG 982/1998;HG 1344/2011;OUG.1 din 04/01/2017;HG.354/18.05.2017;OUG.68 din 06/11/2019"/>
    <s v="imobil"/>
    <s v="Lungime= Km;Suprafeţe= ha;CF= ;"/>
  </r>
  <r>
    <x v="8721"/>
    <s v="8.04.04"/>
    <m/>
    <m/>
    <s v="SFIRDINUL INFERIOR"/>
    <s v="conform amenajamentelor silvice"/>
    <s v="CARAŞ-SEVERIN"/>
    <s v="-"/>
    <s v="Tara: România; Judet: CARAŞ-SEVERIN; -;   -; Nr: -;"/>
    <n v="167"/>
    <n v="775018"/>
    <n v="11"/>
    <s v="in administrare"/>
    <s v="HG 982/1998;HG 1344/2011;OUG.1 din 04/01/2017;HG.354/18.05.2017;OUG.68 din 06/11/2019"/>
    <s v="imobil"/>
    <s v="Lungime= Km;Suprafeţe= ha;CF= ;"/>
  </r>
  <r>
    <x v="8722"/>
    <s v="8.04.04"/>
    <m/>
    <m/>
    <s v="DRUM DOBROVIL"/>
    <s v="conform amenajamentelor silvice"/>
    <s v="CARAŞ-SEVERIN"/>
    <s v="-"/>
    <s v="Tara: România; Judet: CARAŞ-SEVERIN; -;   -; Nr: -;"/>
    <n v="1282"/>
    <n v="770"/>
    <n v="11"/>
    <s v="in administrare"/>
    <s v="HG 982/1998;HG 1344/2011;OUG.1 din 04/01/2017;HG.354/18.05.2017;OUG.68 din 06/11/2019"/>
    <s v="imobil"/>
    <s v="Lungime= Km;Suprafeţe= ha;CF= ;"/>
  </r>
  <r>
    <x v="8723"/>
    <s v="8.04.04"/>
    <m/>
    <m/>
    <s v="DRUM DOSUL TIMIS 1,2"/>
    <s v="conform amenajamentelor silvice"/>
    <s v="CARAŞ-SEVERIN"/>
    <s v="-"/>
    <s v="Tara: România; Judet: CARAŞ-SEVERIN; -;   -; Nr: -;"/>
    <n v="1271"/>
    <n v="84603"/>
    <n v="11"/>
    <s v="in administrare"/>
    <s v="HG 982/1998;HG 1344/2011;OUG.1 din 04/01/2017;HG.354/18.05.2017;OUG.68 din 06/11/2019"/>
    <s v="imobil"/>
    <s v="Lungime= Km;Suprafeţe= ha;CF= ;"/>
  </r>
  <r>
    <x v="8724"/>
    <s v="8.04.04"/>
    <m/>
    <m/>
    <s v="DRUM TAMAS 1,2"/>
    <s v="conform amenajamentelor silvice"/>
    <s v="CARAŞ-SEVERIN"/>
    <s v="-"/>
    <s v="Tara: România; Judet: CARAŞ-SEVERIN; -;   -; Nr: -;"/>
    <n v="1283"/>
    <n v="248980"/>
    <n v="11"/>
    <s v="in administrare"/>
    <s v="HG 982/1998;HG 1344/2011;OUG.1 din 04/01/2017;HG.354/18.05.2017;OUG.68 din 06/11/2019"/>
    <s v="imobil"/>
    <s v="Lungime= Km;Suprafeţe= ha;CF= ;"/>
  </r>
  <r>
    <x v="8725"/>
    <s v="8.04.04"/>
    <m/>
    <m/>
    <s v="DRUM ROSIA"/>
    <s v="conform amenajamentelor silvice"/>
    <s v="CARAŞ-SEVERIN"/>
    <s v="-"/>
    <s v="Tara: România; Judet: CARAŞ-SEVERIN; -;   -; Nr: -;"/>
    <n v="1269"/>
    <n v="165"/>
    <n v="11"/>
    <s v="in administrare"/>
    <s v="HG 982/1998;HG 1344/2011;OUG.1 din 04/01/2017;HG.354/18.05.2017;OUG.68 din 06/11/2019"/>
    <s v="imobil"/>
    <s v="Lungime= Km;Suprafeţe= ha;CF= ;"/>
  </r>
  <r>
    <x v="8726"/>
    <s v="8.04.04"/>
    <m/>
    <m/>
    <s v="DRUM OGASUL DE MAR"/>
    <s v="conform amenajamentelor silvice"/>
    <s v="CARAŞ-SEVERIN"/>
    <s v="-"/>
    <s v="Tara: România; Judet: CARAŞ-SEVERIN; -;   -; Nr: -;"/>
    <n v="1283"/>
    <n v="185313"/>
    <n v="11"/>
    <s v="in administrare"/>
    <s v="HG 982/1998;HG 1344/2011;OUG.1 din 04/01/2017;HG.354/18.05.2017;OUG.68 din 06/11/2019"/>
    <s v="imobil"/>
    <s v="Lungime= Km;Suprafeţe= ha;CF= ;"/>
  </r>
  <r>
    <x v="8727"/>
    <s v="8.04.04"/>
    <m/>
    <m/>
    <s v="DRUM LARGA MARE"/>
    <s v="conform amenajamentelor silvice"/>
    <s v="CARAŞ-SEVERIN"/>
    <s v="-"/>
    <s v="Tara: România; Judet: CARAŞ-SEVERIN; -;   -; Nr: -;"/>
    <n v="1271"/>
    <n v="1114"/>
    <n v="11"/>
    <s v="in administrare"/>
    <s v="HG 982/1998;HG 1344/2011;OUG.1 din 04/01/2017;HG.354/18.05.2017;OUG.68 din 06/11/2019"/>
    <s v="imobil"/>
    <s v="Lungime= Km;Suprafeţe= ha;CF= ;"/>
  </r>
  <r>
    <x v="8728"/>
    <s v="8.04.04"/>
    <m/>
    <m/>
    <s v="DRUM STRIMBA 2"/>
    <s v="conform amenajamentelor silvice"/>
    <s v="CARAŞ-SEVERIN"/>
    <s v="-"/>
    <s v="Tara: România; Judet: CARAŞ-SEVERIN; -;   -; Nr: -;"/>
    <n v="1271"/>
    <n v="70689"/>
    <n v="11"/>
    <s v="in administrare"/>
    <s v="HG 982/1998;;OUG.1 din 04/01/2017;HG.354/18.05.2017;OUG.68 din 06/11/2019"/>
    <s v="imobil"/>
    <s v="Lungime= Km;Suprafeţe= ha;CF= ;"/>
  </r>
  <r>
    <x v="8729"/>
    <s v="8.04.04"/>
    <m/>
    <m/>
    <s v="DRUM ICLEAN"/>
    <s v="conform amenajamentelor silvice"/>
    <s v="CARAŞ-SEVERIN"/>
    <s v="-"/>
    <s v="Tara: România; Judet: CARAŞ-SEVERIN; -;   -; Nr: -;"/>
    <n v="1274"/>
    <n v="36"/>
    <n v="11"/>
    <s v="in administrare"/>
    <s v="HG 982/1998;;OUG.1 din 04/01/2017;HG.354/18.05.2017;OUG.68 din 06/11/2019"/>
    <s v="imobil"/>
    <s v="Lungime= Km;Suprafeţe= ha;CF= ;"/>
  </r>
  <r>
    <x v="8730"/>
    <s v="8.04.04"/>
    <m/>
    <m/>
    <s v="DRUM PIRIU LUPULUI"/>
    <s v="conform amenajamentelor silvice"/>
    <s v="CARAŞ-SEVERIN"/>
    <s v="-"/>
    <s v="Tara: România; Judet: CARAŞ-SEVERIN; -;   -; Nr: -;"/>
    <n v="1278"/>
    <n v="487"/>
    <n v="11"/>
    <s v="in administrare"/>
    <s v="HG 982/1998;;OUG.1 din 04/01/2017;HG.354/18.05.2017;OUG.68 din 06/11/2019"/>
    <s v="imobil"/>
    <s v="Lungime= Km;Suprafeţe= ha;CF= ;"/>
  </r>
  <r>
    <x v="8731"/>
    <s v="8.04.04"/>
    <m/>
    <m/>
    <s v="DRUM BISTRA CORCIOVA"/>
    <s v="conform amenajamentelor silvice"/>
    <s v="CARAŞ-SEVERIN"/>
    <s v="-"/>
    <s v="Tara: România; Judet: CARAŞ-SEVERIN; -;   -; Nr: -;"/>
    <n v="1271"/>
    <n v="4272230"/>
    <n v="11"/>
    <s v="in administrare"/>
    <s v="HG 982/1998;HG 1344/2011;OUG.1 din 04/01/2017;HG.354/18.05.2017;OUG.68 din 06/11/2019"/>
    <s v="imobil"/>
    <s v="Lungime= Km;Suprafeţe= ha;CF= ;"/>
  </r>
  <r>
    <x v="8732"/>
    <s v="8.04.04"/>
    <m/>
    <m/>
    <s v="DRUM VALEA SAECA AZ"/>
    <s v="conform amenajamentelor silvice"/>
    <s v="CARAŞ-SEVERIN"/>
    <s v="-"/>
    <s v="Tara: România; Judet: CARAŞ-SEVERIN; -;   -; Nr: -;"/>
    <n v="1281"/>
    <n v="4225"/>
    <n v="11"/>
    <s v="in administrare"/>
    <s v="HG 982/1998;HG 1344/2011;OUG.1 din 04/01/2017;HG.354/18.05.2017;OUG.68 din 06/11/2019"/>
    <s v="imobil"/>
    <s v="Lungime= Km;Suprafeţe= ha;CF= ;"/>
  </r>
  <r>
    <x v="8733"/>
    <s v="8.04.04"/>
    <m/>
    <m/>
    <s v="DAF SALATRUC"/>
    <s v="conform amenajamentelor silvice"/>
    <s v="CARAŞ-SEVERIN"/>
    <s v="Oţelu Roşu"/>
    <s v="Tara: România; Judet: CARAŞ-SEVERIN;Orş Oţelu Roşu;   -; Nr: -;"/>
    <n v="1971"/>
    <n v="2030"/>
    <n v="11"/>
    <s v="in administrare"/>
    <s v="HG 982/1998;HG 1344/2011; HG 478/ 24-IUN-15;HG.478/24-IUN-15;OUG.1 din 04/01/2017;HG.354/18.05.2017;OUG.68 din 06/11/2019"/>
    <s v="imobil"/>
    <s v="Lungime=2,3 Km;Suprafeţe=0,8 ha;CF= ;"/>
  </r>
  <r>
    <x v="8734"/>
    <s v="8.04.04"/>
    <m/>
    <m/>
    <s v="DAF DRAXINI"/>
    <s v="conform amenajamentelor silvice"/>
    <s v="CARAŞ-SEVERIN"/>
    <s v="Oţelu Roşu"/>
    <s v="Tara: România; Judet: CARAŞ-SEVERIN;Orş Oţelu Roşu;   -; Nr: -;"/>
    <n v="1971"/>
    <n v="670"/>
    <n v="11"/>
    <s v="in administrare"/>
    <s v="HG 982/1998;HG 1344/2011; HG 478/ 24-IUN-15;HG.478/24-IUN-15;OUG.1 din 04/01/2017;HG.354/18.05.2017;OUG.68 din 06/11/2019"/>
    <s v="imobil"/>
    <s v="Lungime=1,4 Km;Suprafeţe=0,7 ha;CF= ;"/>
  </r>
  <r>
    <x v="8735"/>
    <s v="8.04.04"/>
    <m/>
    <m/>
    <s v="DAF SCOARTA"/>
    <s v="conform amenajamentelor silvice"/>
    <s v="CARAŞ-SEVERIN"/>
    <s v="Oţelu Roşu"/>
    <s v="Tara: România; Judet: CARAŞ-SEVERIN;Orş Oţelu Roşu;   -; Nr: -;"/>
    <n v="1972"/>
    <n v="343188"/>
    <n v="11"/>
    <s v="in administrare"/>
    <s v="HG 982/1998;HG 1344/2011; HG 478/ 24-IUN-15;HG.478/24-IUN-15;OUG.1 din 04/01/2017;HG.354/18.05.2017;OUG.68 din 06/11/2019"/>
    <s v="imobil"/>
    <s v="Lungime=1,9 Km;Suprafeţe=0,85 ha;CF= ;"/>
  </r>
  <r>
    <x v="8736"/>
    <s v="8.04.04"/>
    <m/>
    <m/>
    <s v="DRUM MACICAS 2-3"/>
    <s v="conform amenajamentelor silvice"/>
    <s v="CARAŞ-SEVERIN"/>
    <s v="-"/>
    <s v="Tara: România; Judet: CARAŞ-SEVERIN; -;   -; Nr: -;"/>
    <n v="1277"/>
    <n v="36600"/>
    <n v="11"/>
    <s v="in administrare"/>
    <s v="HG 982/1998;HG 1344/2011;OUG.1 din 04/01/2017;HG.354/18.05.2017;OUG.68 din 06/11/2019"/>
    <s v="imobil"/>
    <s v="Lungime= Km;Suprafeţe= ha;CF= ;"/>
  </r>
  <r>
    <x v="8737"/>
    <s v="8.04.04"/>
    <m/>
    <m/>
    <s v="DRUM JUPA TOPLITA"/>
    <s v="conform amenajamentelor silvice"/>
    <s v="CARAŞ-SEVERIN"/>
    <s v="-"/>
    <s v="Tara: România; Judet: CARAŞ-SEVERIN; -;   -; Nr: -;"/>
    <n v="1281"/>
    <n v="19212"/>
    <n v="11"/>
    <s v="in administrare"/>
    <s v="HG 982/1998;HG 1344/2011;OUG.1 din 04/01/2017;HG.354/18.05.2017;OUG.68 din 06/11/2019"/>
    <s v="imobil"/>
    <s v="Lungime= Km;Suprafeţe= ha;CF= ;"/>
  </r>
  <r>
    <x v="8738"/>
    <s v="8.04.04"/>
    <m/>
    <m/>
    <s v="DRUM MITNIC"/>
    <s v="conform amenajamentelor silvice"/>
    <s v="CARAŞ-SEVERIN"/>
    <s v="-"/>
    <s v="Tara: România; Judet: CARAŞ-SEVERIN; -;   -; Nr: -;"/>
    <n v="1282"/>
    <n v="101944"/>
    <n v="11"/>
    <s v="in administrare"/>
    <s v="HG 982/1998;HG 1344/2011;OUG.1 din 04/01/2017;HG.354/18.05.2017;OUG.68 din 06/11/2019"/>
    <s v="imobil"/>
    <s v="Lungime= Km;Suprafeţe= ha;CF= ;"/>
  </r>
  <r>
    <x v="8739"/>
    <s v="8.04.04"/>
    <m/>
    <m/>
    <s v="DRUM VALEA LUNGA"/>
    <s v="conform amenajamentelor silvice"/>
    <s v="CARAŞ-SEVERIN"/>
    <s v="-"/>
    <s v="Tara: România; Judet: CARAŞ-SEVERIN; -;   -; Nr: -;"/>
    <n v="1286"/>
    <n v="17714"/>
    <n v="11"/>
    <s v="in administrare"/>
    <s v="HG 982/1998;HG 1344/2011;OUG.1 din 04/01/2017;HG.354/18.05.2017;OUG.68 din 06/11/2019"/>
    <s v="imobil"/>
    <s v="Lungime= Km;Suprafeţe= ha;CF= ;"/>
  </r>
  <r>
    <x v="8740"/>
    <s v="8.04.04"/>
    <m/>
    <m/>
    <s v="DAF IZVORU DULCE"/>
    <s v="conform amenajamentelor silvice"/>
    <s v="BUZĂU"/>
    <s v="-"/>
    <s v="Tara: România; Judet: BUZĂU; -;   -; Nr: -;"/>
    <n v="1988"/>
    <n v="28074"/>
    <n v="10"/>
    <s v="in administrare"/>
    <s v="HG 982/1998;HG 1344/2011;OUG.1 din 04/01/2017;HG.354/18.05.2017;OUG.68 din 06/11/2019"/>
    <s v="imobil"/>
    <s v="Lungime= Km;Suprafeţe= ha;CF= ;"/>
  </r>
  <r>
    <x v="8741"/>
    <s v="8.04.04"/>
    <m/>
    <m/>
    <s v="DAF TISA"/>
    <s v="conform amenajamentelor silvice"/>
    <s v="BUZĂU"/>
    <s v="-"/>
    <s v="Tara: România; Judet: BUZĂU; -;   -; Nr: -;"/>
    <n v="1982"/>
    <n v="25012"/>
    <n v="10"/>
    <s v="in administrare"/>
    <s v="HG 982/1998;HG 1344/2011;OUG.1 din 04/01/2017;HG.354/18.05.2017;OUG.68 din 06/11/2019"/>
    <s v="imobil"/>
    <s v="Lungime= Km;Suprafeţe= ha;CF= ;"/>
  </r>
  <r>
    <x v="8742"/>
    <s v="8.04.04"/>
    <m/>
    <m/>
    <s v="DAF PRELUNGIRE RUGINOASA"/>
    <s v="conform amenajamentelor silvice"/>
    <s v="BUZĂU"/>
    <s v="-"/>
    <s v="Tara: România; Judet: BUZĂU; -;   -; Nr: -;"/>
    <n v="1982"/>
    <n v="73961"/>
    <n v="10"/>
    <s v="in administrare"/>
    <s v="HG 982/1998;;OUG.1 din 04/01/2017;HG.354/18.05.2017;OUG.68 din 06/11/2019"/>
    <s v="imobil"/>
    <s v="Lungime= Km;Suprafeţe= ha;CF= ;"/>
  </r>
  <r>
    <x v="8743"/>
    <s v="8.04.04"/>
    <m/>
    <m/>
    <s v="DAF NEGOSHINA C"/>
    <s v="conform amenajamentelor silvice"/>
    <s v="BUZĂU"/>
    <s v="-"/>
    <s v="Tara: România; Judet: BUZĂU; -;   -; Nr: -;"/>
    <n v="1983"/>
    <n v="47240"/>
    <n v="10"/>
    <s v="in administrare"/>
    <s v="HG 982/1998;;OUG.1 din 04/01/2017;HG.354/18.05.2017;OUG.68 din 06/11/2019"/>
    <s v="imobil"/>
    <s v="Lungime= Km;Suprafeţe= ha;CF= ;"/>
  </r>
  <r>
    <x v="8744"/>
    <s v="8.04.04"/>
    <m/>
    <m/>
    <s v="DAF STIRCU"/>
    <s v="conform amenajamentelor silvice"/>
    <s v="BUZĂU"/>
    <s v="-"/>
    <s v="Tara: România; Judet: BUZĂU; -;   -; Nr: -;"/>
    <n v="1993"/>
    <n v="21230"/>
    <n v="10"/>
    <s v="in administrare"/>
    <s v="HG 982/1998;HG 1344/2011;OUG.1 din 04/01/2017;HG.354/18.05.2017;OUG.68 din 06/11/2019"/>
    <s v="imobil"/>
    <s v="Lungime= Km;Suprafeţe= ha;CF= ;"/>
  </r>
  <r>
    <x v="8745"/>
    <s v="8.04.04"/>
    <m/>
    <m/>
    <s v="DAF BABA LESI"/>
    <s v="conform amenajamentelor silvice"/>
    <s v="BUZĂU"/>
    <s v="-"/>
    <s v="Tara: România; Judet: BUZĂU; -;   -; Nr: -;"/>
    <n v="1983"/>
    <n v="47215"/>
    <n v="10"/>
    <s v="in administrare"/>
    <s v="HG 982/1998;;OUG.1 din 04/01/2017;HG.354/18.05.2017;OUG.68 din 06/11/2019"/>
    <s v="imobil"/>
    <s v="Lungime= Km;Suprafeţe= ha;CF= ;"/>
  </r>
  <r>
    <x v="8746"/>
    <s v="8.04.04"/>
    <m/>
    <m/>
    <s v="DAF JARISTEA PADURE"/>
    <s v="conform amenajamentelor silvice"/>
    <s v="BUZĂU"/>
    <s v="-"/>
    <s v="Tara: România; Judet: BUZĂU; -;   -; Nr: -;"/>
    <n v="1986"/>
    <n v="183722"/>
    <n v="10"/>
    <s v="in administrare"/>
    <s v="HG 982/1998;;OUG.1 din 04/01/2017;HG.354/18.05.2017;OUG.68 din 06/11/2019"/>
    <s v="imobil"/>
    <s v="Lungime= Km;Suprafeţe= ha;CF= ;"/>
  </r>
  <r>
    <x v="8747"/>
    <s v="8.04.04"/>
    <m/>
    <m/>
    <s v="DAF V.REA TISAU"/>
    <s v="conform amenajamentelor silvice"/>
    <s v="BUZĂU"/>
    <s v="-"/>
    <s v="Tara: România; Judet: BUZĂU; -;   -; Nr: -;"/>
    <n v="1993"/>
    <n v="19821"/>
    <n v="10"/>
    <s v="in administrare"/>
    <s v="HG 982/1998;HG 1344/2011;OUG.1 din 04/01/2017;HG.354/18.05.2017;OUG.68 din 06/11/2019"/>
    <s v="imobil"/>
    <s v="Lungime= Km;Suprafeţe= ha;CF= ;"/>
  </r>
  <r>
    <x v="8748"/>
    <s v="8.04.04"/>
    <m/>
    <m/>
    <s v="DAF V.CURATURII"/>
    <s v="conform amenajamentelor silvice"/>
    <s v="BUZĂU"/>
    <s v="-"/>
    <s v="Tara: România; Judet: BUZĂU; -;   -; Nr: -;"/>
    <n v="1993"/>
    <n v="14490"/>
    <n v="10"/>
    <s v="in administrare"/>
    <s v="HG 982/1998;HG 1344/2011;OUG.1 din 04/01/2017;HG.354/18.05.2017;OUG.68 din 06/11/2019"/>
    <s v="imobil"/>
    <s v="Lungime= Km;Suprafeţe= ha;CF= ;"/>
  </r>
  <r>
    <x v="8749"/>
    <s v="8.04.04"/>
    <m/>
    <m/>
    <s v="DAF SF.GHE.DOS"/>
    <s v="conform amenajamentelor silvice"/>
    <s v="BUZĂU"/>
    <s v="-"/>
    <s v="Tara: România; Judet: BUZĂU; -;   -; Nr: -;"/>
    <n v="1983"/>
    <n v="168708"/>
    <n v="10"/>
    <s v="in administrare"/>
    <s v="HG 982/1998;HG 1344/2011;OUG.1 din 04/01/2017;HG.354/18.05.2017;OUG.68 din 06/11/2019"/>
    <s v="imobil"/>
    <s v="Lungime= Km;Suprafeţe= ha;CF= ;"/>
  </r>
  <r>
    <x v="8750"/>
    <s v="8.04.04"/>
    <m/>
    <m/>
    <s v="DAF PUTINEIU"/>
    <s v="conform amenajamentelor silvice"/>
    <s v="BUZĂU"/>
    <s v="-"/>
    <s v="Tara: România; Judet: BUZĂU; -;   -; Nr: -;"/>
    <n v="1993"/>
    <n v="159970"/>
    <n v="10"/>
    <s v="in administrare"/>
    <s v="HG 982/1998;HG 1344/2011;OUG.1 din 04/01/2017;OUG.68 din 06/11/2019"/>
    <s v="imobil"/>
    <s v="drum forestier"/>
  </r>
  <r>
    <x v="8751"/>
    <s v="8.04.04"/>
    <m/>
    <m/>
    <s v="DRUM AUTO FORESTIER-BONTU MARE"/>
    <s v="conform amenajamentelor silvice"/>
    <s v="BUZĂU"/>
    <s v="-"/>
    <s v="Tara: România; Judet: BUZĂU; -;   -; Nr: -;"/>
    <n v="1985"/>
    <n v="151397"/>
    <n v="10"/>
    <s v="in administrare"/>
    <s v="HG 982/1998;;OUG.1 din 04/01/2017;HG.354/18.05.2017;OUG.68 din 06/11/2019"/>
    <s v="imobil"/>
    <s v="Lungime= Km;Suprafeţe= ha;CF= ;"/>
  </r>
  <r>
    <x v="8752"/>
    <s v="8.04.04"/>
    <m/>
    <m/>
    <s v="DRUM AUTO FORESTIER-IZVORUL FARA NUME"/>
    <s v="conform amenajamentelor silvice"/>
    <s v="BUZĂU"/>
    <s v="-"/>
    <s v="Tara: România; Judet: BUZĂU; -;   -; Nr: -;"/>
    <n v="1987"/>
    <n v="262440"/>
    <n v="10"/>
    <s v="in administrare"/>
    <s v="HG 982/1998;;OUG.1 din 04/01/2017;HG.354/18.05.2017;OUG.68 din 06/11/2019"/>
    <s v="imobil"/>
    <s v="Lungime= Km;Suprafeţe= ha;CF= ;"/>
  </r>
  <r>
    <x v="8753"/>
    <s v="8.04.04"/>
    <m/>
    <m/>
    <s v="DRUM AUTO FORESTIER-CONDREA"/>
    <s v="conform amenajamentelor silvice"/>
    <s v="BUZĂU"/>
    <s v="-"/>
    <s v="Tara: România; Judet: BUZĂU; -;   -; Nr: -;"/>
    <n v="1993"/>
    <n v="182550"/>
    <n v="10"/>
    <s v="in administrare"/>
    <s v="HG 982/1998;;OUG.1 din 04/01/2017;HG.354/18.05.2017;OUG.68 din 06/11/2019"/>
    <s v="imobil"/>
    <s v="Lungime= Km;Suprafeţe= ha;CF= ;"/>
  </r>
  <r>
    <x v="8754"/>
    <s v="8.04.04"/>
    <m/>
    <m/>
    <s v="DRUM AUTO FORESTIER-GRAMATICU"/>
    <s v="conform amenajamentelor silvice"/>
    <s v="BUZĂU"/>
    <s v="-"/>
    <s v="Tara: România; Judet: BUZĂU; -;   -; Nr: -;"/>
    <n v="1962"/>
    <n v="86326"/>
    <n v="10"/>
    <s v="in administrare"/>
    <s v="HG 982/1998;HG 1344/2011;OUG.1 din 04/01/2017;HG.354/18.05.2017;OUG.68 din 06/11/2019"/>
    <s v="imobil"/>
    <s v="Lungime= Km;Suprafeţe= ha;CF= ;"/>
  </r>
  <r>
    <x v="8755"/>
    <s v="8.04.04"/>
    <m/>
    <m/>
    <s v="DRUM AUTO FORESTIER-ACCES CORONAMENT"/>
    <s v="conform amenajamentelor silvice"/>
    <s v="BUZĂU"/>
    <s v="-"/>
    <s v="Tara: România; Judet: BUZĂU; -;   -; Nr: -;"/>
    <n v="1979"/>
    <n v="626546"/>
    <n v="10"/>
    <s v="in administrare"/>
    <s v="HG 982/1998;HG 1344/2011;OUG.1 din 04/01/2017;HG.354/18.05.2017;OUG.68 din 06/11/2019"/>
    <s v="imobil"/>
    <s v="Lungime= Km;Suprafeţe= ha;CF= ;"/>
  </r>
  <r>
    <x v="8756"/>
    <s v="8.04.04"/>
    <m/>
    <m/>
    <s v="DRUM AUTO FORESTIER- CONTUR LAC DREAPTA RIU BUZAU"/>
    <s v="conform amenajamentelor silvice"/>
    <s v="BUZĂU"/>
    <s v="-"/>
    <s v="Tara: România; Judet: BUZĂU; -;   -; Nr: -;"/>
    <n v="1982"/>
    <n v="405765"/>
    <n v="10"/>
    <s v="in administrare"/>
    <s v="HG 982/1998;;OUG.1 din 04/01/2017;HG.354/18.05.2017;OUG.68 din 06/11/2019"/>
    <s v="imobil"/>
    <s v="Lungime= Km;Suprafeţe= ha;CF= ;"/>
  </r>
  <r>
    <x v="8757"/>
    <s v="8.04.04"/>
    <m/>
    <m/>
    <s v="DRUM AUTO FORESTIER-OBIRSIA SIRIU"/>
    <s v="conform amenajamentelor silvice"/>
    <s v="BUZĂU"/>
    <s v="-"/>
    <s v="Tara: România; Judet: BUZĂU; -;   -; Nr: -;"/>
    <n v="1970"/>
    <n v="37127"/>
    <n v="10"/>
    <s v="in administrare"/>
    <s v="HG 982/1998;;OUG.1 din 04/01/2017;HG.354/18.05.2017;OUG.68 din 06/11/2019"/>
    <s v="imobil"/>
    <s v="Lungime= Km;Suprafeţe= ha;CF= ;"/>
  </r>
  <r>
    <x v="8758"/>
    <s v="8.04.04"/>
    <m/>
    <m/>
    <s v="DRUM AUTO FORESTIER-VINA MALII"/>
    <s v="conform amenajamentelor silvice"/>
    <s v="BUZĂU"/>
    <s v="-"/>
    <s v="Tara: România; Judet: BUZĂU; -;   -; Nr: -;"/>
    <n v="1969"/>
    <n v="99421"/>
    <n v="10"/>
    <s v="in administrare"/>
    <s v="HG 982/1998;;OUG.1 din 04/01/2017;HG.354/18.05.2017;OUG.68 din 06/11/2019"/>
    <s v="imobil"/>
    <s v="Lungime= Km;Suprafeţe= ha;CF= ;"/>
  </r>
  <r>
    <x v="8759"/>
    <s v="8.04.04"/>
    <m/>
    <m/>
    <s v="DRUM AUTO FORESTIER-COADA LAC SIRIU TR.1"/>
    <s v="conform amenajamentelor silvice"/>
    <s v="BUZĂU"/>
    <s v="-"/>
    <s v="Tara: România; Judet: BUZĂU; -;   -; Nr: -;"/>
    <n v="1981"/>
    <n v="966575"/>
    <n v="10"/>
    <s v="in administrare"/>
    <s v="HG 982/1998;;OUG.1 din 04/01/2017;HG.354/18.05.2017;OUG.68 din 06/11/2019"/>
    <s v="imobil"/>
    <s v="Lungime= Km;Suprafeţe= ha;CF= ;"/>
  </r>
  <r>
    <x v="8760"/>
    <s v="8.30.01"/>
    <m/>
    <m/>
    <s v="BARAJE FIXE - MILEA, PIATRA BISERICII"/>
    <s v="conform amenajamentelor silvice"/>
    <s v="BUZĂU"/>
    <s v="-"/>
    <s v="Tara: România; Judet: BUZĂU; -;   -; Nr: -;"/>
    <n v="1988"/>
    <n v="4091"/>
    <n v="10"/>
    <s v="in administrare"/>
    <s v="HG 982/1998;;OUG.1 din 04/01/2017;HG.354/18.05.2017;OUG.68 din 06/11/2019;HG.846/08.10.2020"/>
    <s v="imobil"/>
    <s v="Lungime albie corectată/consolidată=0,7 km;"/>
  </r>
  <r>
    <x v="8761"/>
    <s v="8.30.01"/>
    <m/>
    <m/>
    <s v="BARAJE FIXE - PASĂREA"/>
    <s v="conform amenajamentelor silvice"/>
    <s v="BUZĂU"/>
    <s v="-"/>
    <s v="Tara: România; Judet: BUZĂU; -;   -; Nr: -;"/>
    <n v="1988"/>
    <n v="398"/>
    <n v="10"/>
    <s v="in administrare"/>
    <s v="HG 982/1998;;OUG.1 din 04/01/2017;HG.354/18.05.2017;OUG.68 din 06/11/2019;HG.846/08.10.2020"/>
    <s v="imobil"/>
    <s v="Lungime albie corectată/consolidată=0,2 km;"/>
  </r>
  <r>
    <x v="8762"/>
    <s v="8.30.01"/>
    <m/>
    <m/>
    <s v="BARAJE FIXE HARTAGELU"/>
    <s v="conform amenajamentelor silvice"/>
    <s v="BUZĂU"/>
    <s v="-"/>
    <s v="Tara: România; Judet: BUZĂU; -;   -; Nr: -;"/>
    <n v="1988"/>
    <n v="72614"/>
    <n v="10"/>
    <s v="in administrare"/>
    <s v="HG 982/1998;;OUG.1 din 04/01/2017;HG.354/18.05.2017;OUG.68 din 06/11/2019;HG.846/08.10.2020"/>
    <s v="imobil"/>
    <s v="Lungime albie corectată/consolidată=1,2 km;"/>
  </r>
  <r>
    <x v="8763"/>
    <s v="8.30.01"/>
    <m/>
    <m/>
    <s v="BARAJE FIXE SIRIU INFERIOR"/>
    <s v="conform amenajamentelor silvice"/>
    <s v="BUZĂU"/>
    <s v="-"/>
    <s v="Tara: România; Judet: BUZĂU; -;   -; Nr: -;"/>
    <n v="1964"/>
    <n v="605"/>
    <n v="10"/>
    <s v="in administrare"/>
    <s v="HG 982/1998;;OUG.1 din 04/01/2017;HG.354/18.05.2017;OUG.68 din 06/11/2019;HG.846/08.10.2020"/>
    <s v="imobil"/>
    <s v="Lungime albie corectată/consolidată=2 km;"/>
  </r>
  <r>
    <x v="8764"/>
    <s v="8.30.01"/>
    <m/>
    <m/>
    <s v="BARAJE FIXE - PÂRÂUL BĂII"/>
    <s v="conform amenajamentelor silvice"/>
    <s v="BUZĂU"/>
    <s v="-"/>
    <s v="Tara: România; Judet: BUZĂU; -;   -; Nr: -;"/>
    <n v="1986"/>
    <n v="4370"/>
    <n v="10"/>
    <s v="in administrare"/>
    <s v="HG 982/1998;;OUG.1 din 04/01/2017;HG.354/18.05.2017;OUG.68 din 06/11/2019;HG.846/08.10.2020"/>
    <s v="imobil"/>
    <s v="Lungime albie corectată/consolidată=0,5 km;"/>
  </r>
  <r>
    <x v="8765"/>
    <s v="8.04.04"/>
    <m/>
    <m/>
    <s v="POD PESTE BISCA MARE LA BISCULITA"/>
    <s v="conform amenajamentelor silvice"/>
    <s v="BUZĂU"/>
    <s v="-"/>
    <s v="Tara: România; Judet: BUZĂU; -;   -; Nr: -;"/>
    <n v="1970"/>
    <n v="253698"/>
    <n v="10"/>
    <s v="in administrare"/>
    <s v="HG 982/1998;HG 1344/2011;OUG.1 din 04/01/2017;HG.354/18.05.2017;OUG.68 din 06/11/2019"/>
    <s v="imobil"/>
    <s v="Lungime= Km;Suprafeţe= ha;CF= ;"/>
  </r>
  <r>
    <x v="8766"/>
    <s v="8.04.04"/>
    <m/>
    <m/>
    <s v="POD PESTE BISCA MARE LA VARLAMU"/>
    <s v="conform amenajamentelor silvice"/>
    <s v="BUZĂU"/>
    <s v="-"/>
    <s v="Tara: România; Judet: BUZĂU; -;   -; Nr: -;"/>
    <n v="1978"/>
    <n v="951104"/>
    <n v="10"/>
    <s v="in administrare"/>
    <s v="HG 982/1998;HG 1344/2011;OUG.1 din 04/01/2017;HG.354/18.05.2017;OUG.68 din 06/11/2019"/>
    <s v="imobil"/>
    <s v="Lungime= Km;Suprafeţe= ha;CF= ;"/>
  </r>
  <r>
    <x v="8767"/>
    <s v="8.04.04"/>
    <m/>
    <m/>
    <s v="POD PESTE BISCA MARE LA CERNATU"/>
    <s v="conform amenajamentelor silvice"/>
    <s v="BUZĂU"/>
    <s v="-"/>
    <s v="Tara: România; Judet: BUZĂU; -;   -; Nr: -;"/>
    <n v="1978"/>
    <n v="793246"/>
    <n v="10"/>
    <s v="in administrare"/>
    <s v="HG 982/1998;HG 1344/2011;OUG.1 din 04/01/2017;HG.354/18.05.2017;OUG.68 din 06/11/2019"/>
    <s v="imobil"/>
    <s v="Lungime= Km;Suprafeţe= ha;CF= ;"/>
  </r>
  <r>
    <x v="8768"/>
    <s v="8.04.04"/>
    <m/>
    <m/>
    <s v="DAF BARAJ CASOCA"/>
    <s v="conform amenajamentelor silvice"/>
    <s v="BUZĂU"/>
    <s v="-"/>
    <s v="Tara: România; Judet: BUZĂU; -;   -; Nr: -;"/>
    <n v="1977"/>
    <n v="885655"/>
    <n v="10"/>
    <s v="in administrare"/>
    <s v="HG 982/1998;HG 1344/2011;OUG.1 din 04/01/2017;HG.354/18.05.2017;OUG.68 din 06/11/2019"/>
    <s v="imobil"/>
    <s v="Lungime= Km;Suprafeţe= ha;CF= ;"/>
  </r>
  <r>
    <x v="8769"/>
    <s v="8.04.04"/>
    <m/>
    <m/>
    <s v="DAF COCEANU"/>
    <s v="conform amenajamentelor silvice"/>
    <s v="BUZĂU"/>
    <s v="-"/>
    <s v="Tara: România; Judet: BUZĂU; -;   -; Nr: -;"/>
    <n v="1974"/>
    <n v="2271981"/>
    <n v="10"/>
    <s v="in administrare"/>
    <s v="HG 982/1998;HG 1344/2011;OUG.1 din 04/01/2017;HG.354/18.05.2017;OUG.68 din 06/11/2019"/>
    <s v="imobil"/>
    <s v="Lungime= Km;Suprafeţe= ha;CF= ;"/>
  </r>
  <r>
    <x v="8770"/>
    <s v="8.04.04"/>
    <m/>
    <m/>
    <s v="DAF CIULEANOS"/>
    <s v="conform amenajamentelor silvice"/>
    <s v="BUZĂU"/>
    <s v="-"/>
    <s v="Tara: România; Judet: BUZĂU; -;   -; Nr: -;"/>
    <n v="1966"/>
    <n v="225016"/>
    <n v="10"/>
    <s v="in administrare"/>
    <s v="HG 982/1998;HG 1344/2011;OUG.1 din 04/01/2017;HG.354/18.05.2017;OUG.68 din 06/11/2019"/>
    <s v="imobil"/>
    <s v="Lungime= Km;Suprafeţe= ha;CF= ;"/>
  </r>
  <r>
    <x v="8771"/>
    <s v="8.04.04"/>
    <m/>
    <m/>
    <s v="DAF IZVORUL BOULUI"/>
    <s v="conform amenajamentelor silvice"/>
    <s v="BUZĂU"/>
    <s v="-"/>
    <s v="Tara: România; Judet: BUZĂU; -;   -; Nr: -;"/>
    <n v="1972"/>
    <n v="17571"/>
    <n v="10"/>
    <s v="in administrare"/>
    <s v="HG 982/1998;HG 1344/2011;OUG.1 din 04/01/2017;HG.354/18.05.2017;OUG.68 din 06/11/2019"/>
    <s v="imobil"/>
    <s v="Lungime= Km;Suprafeţe= ha;CF= ;"/>
  </r>
  <r>
    <x v="8772"/>
    <s v="8.04.04"/>
    <m/>
    <m/>
    <s v="DAF GORUNEASA"/>
    <s v="conform amenajamentelor silvice"/>
    <s v="BUZĂU"/>
    <s v="-"/>
    <s v="Tara: România; Judet: BUZĂU; -;   -; Nr: -;"/>
    <n v="1987"/>
    <n v="538659"/>
    <n v="10"/>
    <s v="in administrare"/>
    <s v="HG 982/1998;HG 1344/2011;OUG.1 din 04/01/2017;HG.354/18.05.2017;OUG.68 din 06/11/2019"/>
    <s v="imobil"/>
    <s v="Lungime= Km;Suprafeţe= ha;CF= ;"/>
  </r>
  <r>
    <x v="8773"/>
    <s v="8.04.04"/>
    <m/>
    <m/>
    <s v="DAF CHEIA"/>
    <s v="conform amenajamentelor silvice"/>
    <s v="BUZĂU"/>
    <s v="-"/>
    <s v="Tara: România; Judet: BUZĂU; -;   -; Nr: -;"/>
    <n v="1993"/>
    <n v="515975"/>
    <n v="10"/>
    <s v="in administrare"/>
    <s v="HG 982/1998;HG 1344/2011;OUG.1 din 04/01/2017;HG.354/18.05.2017;OUG.68 din 06/11/2019"/>
    <s v="imobil"/>
    <s v="Lungime= Km;Suprafeţe= ha;CF= ;"/>
  </r>
  <r>
    <x v="8774"/>
    <s v="8.04.04"/>
    <m/>
    <m/>
    <s v="DAF PRISEACA MARE V.NEH."/>
    <s v="conform amenajamentelor silvice"/>
    <s v="BUZĂU"/>
    <s v="-"/>
    <s v="Tara: România; Judet: BUZĂU; -;   -; Nr: -;"/>
    <n v="1995"/>
    <n v="75768"/>
    <n v="10"/>
    <s v="in administrare"/>
    <s v="HG 982/1998;HG 1344/2011;OUG.1 din 04/01/2017;HG.354/18.05.2017;OUG.68 din 06/11/2019"/>
    <s v="imobil"/>
    <s v="Lungime= Km;Suprafeţe= ha;CF= ;"/>
  </r>
  <r>
    <x v="8775"/>
    <s v="8.30.01"/>
    <m/>
    <m/>
    <s v="DIG PĂSTRĂVĂRIA MUSA"/>
    <s v="conform amenajamentelor silvice"/>
    <s v="BUZĂU"/>
    <s v="-"/>
    <s v="Tara: România; Judet: BUZĂU; -;   -; Nr: -;"/>
    <n v="1976"/>
    <n v="1549"/>
    <n v="10"/>
    <s v="in administrare"/>
    <s v="HG 982/1998;HG 1344/2011;OUG.1 din 04/01/2017;HG.354/18.05.2017;OUG.68 din 06/11/2019;HG.846/08.10.2020"/>
    <s v="imobil"/>
    <s v="Lungime albie corectată/consolidată=0,035 km;"/>
  </r>
  <r>
    <x v="8776"/>
    <s v="8.04.04"/>
    <m/>
    <m/>
    <s v="DAF CEPTURASU"/>
    <s v="conform amenajamentelor silvice"/>
    <s v="BUZĂU"/>
    <s v="-"/>
    <s v="Tara: România; Judet: BUZĂU; -;   -; Nr: -;"/>
    <n v="1976"/>
    <n v="50551"/>
    <n v="10"/>
    <s v="in administrare"/>
    <s v="HG 982/1998;HG 1344/2011;OUG.1 din 04/01/2017;HG.354/18.05.2017;OUG.68 din 06/11/2019"/>
    <s v="imobil"/>
    <s v="Lungime= Km;Suprafeţe= ha;CF= ;"/>
  </r>
  <r>
    <x v="8777"/>
    <s v="8.04.04"/>
    <m/>
    <m/>
    <s v="DAF BUDA CUSLAU"/>
    <s v="conform amenajamentelor silvice"/>
    <s v="BUZĂU"/>
    <s v="-"/>
    <s v="Tara: România; Judet: BUZĂU; -;   -; Nr: -;"/>
    <n v="1961"/>
    <n v="337214"/>
    <n v="10"/>
    <s v="in administrare"/>
    <s v="HG 982/1998;HG 1344/2011;OUG.1 din 04/01/2017;HG.354/18.05.2017;OUG.68 din 06/11/2019"/>
    <s v="imobil"/>
    <s v="Lungime= Km;Suprafeţe= ha;CF= ;"/>
  </r>
  <r>
    <x v="8778"/>
    <s v="8.04.04"/>
    <m/>
    <m/>
    <s v="DAF PLOPILOR"/>
    <s v="conform amenajamentelor silvice"/>
    <s v="BUZĂU"/>
    <s v="-"/>
    <s v="Tara: România; Judet: BUZĂU; -;   -; Nr: -;"/>
    <n v="1982"/>
    <n v="156301"/>
    <n v="10"/>
    <s v="in administrare"/>
    <s v="HG 982/1998;HG 1344/2011;OUG.1 din 04/01/2017;HG.354/18.05.2017;OUG.68 din 06/11/2019"/>
    <s v="imobil"/>
    <s v="Lungime= Km;Suprafeţe= ha;CF= ;"/>
  </r>
  <r>
    <x v="8779"/>
    <s v="8.04.04"/>
    <m/>
    <m/>
    <s v="DAF CATINA PRELUNGIRE"/>
    <s v="conform amenajamentelor silvice"/>
    <s v="BUZĂU"/>
    <s v="-"/>
    <s v="Tara: România; Judet: BUZĂU; -;   -; Nr: -;"/>
    <n v="1984"/>
    <n v="228934"/>
    <n v="10"/>
    <s v="in administrare"/>
    <s v="HG 982/1998;HG 1344/2011;OUG.1 din 04/01/2017;HG.354/18.05.2017;OUG.68 din 06/11/2019"/>
    <s v="imobil"/>
    <s v="Lungime= Km;Suprafeţe= ha;CF= ;"/>
  </r>
  <r>
    <x v="8780"/>
    <s v="8.04.04"/>
    <m/>
    <m/>
    <s v="DAF VALEA ZIDULUI"/>
    <s v="conform amenajamentelor silvice"/>
    <s v="BUZĂU"/>
    <s v="-"/>
    <s v="Tara: România; Judet: BUZĂU; -;   -; Nr: -;"/>
    <n v="1986"/>
    <n v="118647"/>
    <n v="10"/>
    <s v="in administrare"/>
    <s v="HG 982/1998;HG 1344/2011;OUG.1 din 04/01/2017;HG.354/18.05.2017;OUG.68 din 06/11/2019"/>
    <s v="imobil"/>
    <s v="Lungime= Km;Suprafeţe= ha;CF= ;"/>
  </r>
  <r>
    <x v="8781"/>
    <s v="8.04.04"/>
    <m/>
    <m/>
    <s v="DAF DALCIA"/>
    <s v="conform amenajamentelor silvice"/>
    <s v="PRAHOVA"/>
    <s v="Vărbila"/>
    <s v="Tara: România; Judet: PRAHOVA;Sat Vărbila;   -; Nr: -;"/>
    <n v="1969"/>
    <n v="21375"/>
    <n v="29"/>
    <s v="in administrare"/>
    <s v="HG 982/1998;HG 1344/2011; HG 478/ 24-IUN-15;HG.478/24-IUN-15;OUG.1 din 04/01/2017;OUG.68 din 06/11/2019"/>
    <s v="imobil"/>
    <s v="Lungime= Km;Suprafeţe= ha;CF= ;"/>
  </r>
  <r>
    <x v="8782"/>
    <s v="8.30.01"/>
    <m/>
    <m/>
    <s v="C.T.MONTEORU"/>
    <s v="conform amenajamentelor silvice"/>
    <s v="BUZĂU"/>
    <s v="-"/>
    <s v="Tara: România; Judet: BUZĂU; -;   -; Nr: -;"/>
    <n v="1974"/>
    <n v="1358"/>
    <n v="10"/>
    <s v="in administrare"/>
    <s v="HG 982/1998;HG 1344/2011;OUG.1 din 04/01/2017;HG.354/18.05.2017;OUG.68 din 06/11/2019;HG.846/08.10.2020"/>
    <s v="imobil"/>
    <s v="Lungime albie corectată/consolidată=0,7 km;"/>
  </r>
  <r>
    <x v="8783"/>
    <s v="8.04.04"/>
    <m/>
    <m/>
    <s v="DAF CRETU TULBUREA"/>
    <s v="conform amenajamentelor silvice"/>
    <s v="BUZĂU"/>
    <s v="-"/>
    <s v="Tara: România; Judet: BUZĂU; -;   -; Nr: -;"/>
    <n v="1982"/>
    <n v="96739"/>
    <n v="10"/>
    <s v="in administrare"/>
    <s v="HG 982/1998;HG 1344/2011;OUG.1 din 04/01/2017;HG.354/18.05.2017;OUG.68 din 06/11/2019"/>
    <s v="imobil"/>
    <s v="Lungime= Km;Suprafeţe= ha;CF= ;"/>
  </r>
  <r>
    <x v="8784"/>
    <s v="8.04.04"/>
    <m/>
    <m/>
    <s v="DRUM AUTO PINEANCA"/>
    <s v="conform amenajamentelor silvice"/>
    <s v="PRAHOVA"/>
    <s v="-"/>
    <s v="Tara: România; Judet: PRAHOVA; -;   -; Nr: -;"/>
    <n v="1963"/>
    <n v="2200"/>
    <n v="29"/>
    <s v="in administrare"/>
    <s v="HG 982/1998;HG 1344/2011;OUG.1 din 04/01/2017;OUG.68 din 06/11/2019"/>
    <s v="imobil"/>
    <s v="VALENI"/>
  </r>
  <r>
    <x v="8785"/>
    <s v="8.04.04"/>
    <m/>
    <m/>
    <s v="DRUM AUTO BILBIITOAREA"/>
    <s v="conform amenajamentelor silvice"/>
    <s v="PRAHOVA"/>
    <s v="-"/>
    <s v="Tara: România; Judet: PRAHOVA; -;   -; Nr: -;"/>
    <n v="1967"/>
    <n v="26000"/>
    <n v="29"/>
    <s v="in administrare"/>
    <s v="HG 982/1998;HG 1344/2011;OUG.1 din 04/01/2017;OUG.68 din 06/11/2019"/>
    <s v="imobil"/>
    <s v="VALENI"/>
  </r>
  <r>
    <x v="8786"/>
    <s v="8.04.04"/>
    <m/>
    <m/>
    <s v="DAF VALEA ARTARULUI"/>
    <s v="conform amenajamentelor silvice"/>
    <s v="PRAHOVA"/>
    <s v="Vălenii de Munte"/>
    <s v="Tara: România; Judet: PRAHOVA;Orş Vălenii de Munte;   -; Nr: -;"/>
    <n v="1974"/>
    <n v="124235"/>
    <n v="29"/>
    <s v="in administrare"/>
    <s v="HG 982/1998;HG 1344/2011; HG 478/ 24-IUN-15;HG.478/24-IUN-15;OUG.1 din 04/01/2017;HG.354/18.05.2017;OUG.68 din 06/11/2019"/>
    <s v="imobil"/>
    <s v="Lungime= Km;Suprafeţe= ha;CF= ;"/>
  </r>
  <r>
    <x v="8787"/>
    <s v="8.30.01"/>
    <m/>
    <m/>
    <s v="CT URLĂTOAREA"/>
    <s v="conform amenajamentelor silvice"/>
    <s v="PRAHOVA"/>
    <s v="-"/>
    <s v="Tara: România; Judet: PRAHOVA; -;   -; Nr: -;"/>
    <n v="1992"/>
    <n v="43256"/>
    <n v="29"/>
    <s v="in administrare"/>
    <s v="HG 982/1998;HG 1344/2011; HG 478/ 24-IUN-15;HG.478/24-IUN-15;OUG.1 din 04/01/2017;HG.354/18.05.2017;OUG.68 din 06/11/2019;HG.846/08.10.2020"/>
    <s v="imobil"/>
    <s v="Lungime albie corectată/consolidată=0,1 km;"/>
  </r>
  <r>
    <x v="8788"/>
    <s v="8.30.01"/>
    <m/>
    <m/>
    <s v="CT PELEŞ"/>
    <s v="conform amenajamentelor silvice"/>
    <s v="PRAHOVA"/>
    <s v="-"/>
    <s v="Tara: România; Judet: PRAHOVA; -;   -; Nr: -;"/>
    <n v="1993"/>
    <n v="45691"/>
    <n v="29"/>
    <s v="in administrare"/>
    <s v="HG 982/1998;HG 1344/2011; HG 478/ 24-IUN-15;HG.478/24-IUN-15;OUG.1 din 04/01/2017;HG.354/18.05.2017;OUG.68 din 06/11/2019;HG.846/08.10.2020"/>
    <s v="imobil"/>
    <s v="Lungime albie corectată/consolidată=1,5 km;"/>
  </r>
  <r>
    <x v="8789"/>
    <s v="8.30.01"/>
    <m/>
    <m/>
    <s v="CT CONCIU"/>
    <s v="conform amenajamentelor silvice"/>
    <s v="PRAHOVA"/>
    <s v="-"/>
    <s v="Tara: România; Judet: PRAHOVA; -;   -; Nr: -;"/>
    <n v="1995"/>
    <n v="91362"/>
    <n v="29"/>
    <s v="in administrare"/>
    <s v="HG 982/1998;HG 1344/2011; HG 478/ 24-IUN-15;HG.478/24-IUN-15;OUG.1 din 04/01/2017;HG.354/18.05.2017;OUG.68 din 06/11/2019;HG.846/08.10.2020"/>
    <s v="imobil"/>
    <s v="Lungime albie corectată/consolidată=1,5 km;"/>
  </r>
  <r>
    <x v="8790"/>
    <s v="8.30.01"/>
    <m/>
    <m/>
    <s v="CT BRĂTRĂIOARA"/>
    <s v="conform amenajamentelor silvice"/>
    <s v="PRAHOVA"/>
    <s v="-"/>
    <s v="Tara: România; Judet: PRAHOVA; -;   -; Nr: -;"/>
    <n v="1998"/>
    <n v="66949"/>
    <n v="29"/>
    <s v="in administrare"/>
    <s v="HG 982/1998;HG 1344/2011; HG 478/ 24-IUN-15;HG.478/24-IUN-15;OUG.1 din 04/01/2017;HG.354/18.05.2017;OUG.68 din 06/11/2019;HG.846/08.10.2020"/>
    <s v="imobil"/>
    <s v="Lungime albie corectată/consolidată=1,5 km;"/>
  </r>
  <r>
    <x v="8791"/>
    <s v="8.04.04"/>
    <m/>
    <m/>
    <s v="DRUM CLABUCET"/>
    <s v="conform amenajamentelor silvice"/>
    <s v="PRAHOVA"/>
    <s v="-"/>
    <s v="Tara: România; Judet: PRAHOVA; -;   -; Nr: -;"/>
    <n v="1987"/>
    <n v="1617052"/>
    <n v="29"/>
    <s v="in administrare"/>
    <s v="HG 982/1998;HG 1344/2011;OUG.1 din 04/01/2017;HG.354/18.05.2017;OUG.68 din 06/11/2019"/>
    <s v="imobil"/>
    <s v="Lungime= Km;Suprafeţe= ha;CF= ;"/>
  </r>
  <r>
    <x v="8792"/>
    <s v="8.04.04"/>
    <m/>
    <m/>
    <s v="DRUM VALEA PIETRII"/>
    <s v="conform amenajamentelor silvice"/>
    <s v="PRAHOVA"/>
    <s v="-"/>
    <s v="Tara: România; Judet: PRAHOVA; -;   -; Nr: -;"/>
    <n v="1987"/>
    <n v="1405375"/>
    <n v="29"/>
    <s v="in administrare"/>
    <s v="HG 982/1998;HG 1344/2011;OUG.1 din 04/01/2017;HG.354/18.05.2017;OUG.68 din 06/11/2019"/>
    <s v="imobil"/>
    <s v="Lungime= Km;Suprafeţe= ha;CF= ;"/>
  </r>
  <r>
    <x v="8793"/>
    <s v="8.30.01"/>
    <m/>
    <m/>
    <s v="CT VALEA PELEŞULUI"/>
    <s v="conform amenajamentelor silvice"/>
    <s v="PRAHOVA"/>
    <s v="-"/>
    <s v="Tara: România; Judet: PRAHOVA; -;   -; Nr: -;"/>
    <n v="1988"/>
    <n v="36977"/>
    <n v="29"/>
    <s v="in administrare"/>
    <s v="HG 982/1998;HG 1344/2011; HG 478/ 24-IUN-15;HG.478/24-IUN-15;OUG.1 din 04/01/2017;HG.354/18.05.2017;OUG.68 din 06/11/2019;HG.846/08.10.2020"/>
    <s v="imobil"/>
    <s v="Lungime albie corectată/consolidată=1,5 km;"/>
  </r>
  <r>
    <x v="8794"/>
    <s v="8.30.01"/>
    <m/>
    <m/>
    <s v="CT VALEA BABEI"/>
    <s v="conform amenajamentelor silvice"/>
    <s v="PRAHOVA"/>
    <s v="-"/>
    <s v="Tara: România; Judet: PRAHOVA; -;   -; Nr: -;"/>
    <n v="1988"/>
    <n v="87527"/>
    <n v="29"/>
    <s v="in administrare"/>
    <s v="HG 982/1998;HG 1344/2011; HG 478/ 24-IUN-15;HG.478/24-IUN-15;OUG.1 din 04/01/2017;HG.354/18.05.2017;OUG.68 din 06/11/2019;HG.846/08.10.2020"/>
    <s v="imobil"/>
    <s v="Lungime albie corectată/consolidată=0,3 km;"/>
  </r>
  <r>
    <x v="8795"/>
    <s v="8.30._"/>
    <m/>
    <m/>
    <s v="CT VL.MESTEACANULUI"/>
    <s v="conform amenajamentelor silvice"/>
    <s v="PRAHOVA"/>
    <s v="-"/>
    <s v="Tara: România; Judet: PRAHOVA; -;   -; Nr: -;"/>
    <n v="1971"/>
    <n v="1400"/>
    <n v="29"/>
    <s v="in administrare"/>
    <s v="HG 982/1998;HG 1344/2011; HG 478/ 24-IUN-15;HG.478/24-IUN-15;OUG.1 din 04/01/2017;OUG.68 din 06/11/2019"/>
    <s v="imobil"/>
    <s v="Denumire=lucrare corectare torenti ;"/>
  </r>
  <r>
    <x v="8796"/>
    <s v="8.30._"/>
    <m/>
    <m/>
    <s v="CT CUMPATU"/>
    <s v="conform amenajamentelor silvice"/>
    <s v="PRAHOVA"/>
    <s v="-"/>
    <s v="Tara: România; Judet: PRAHOVA; -;   -; Nr: -;"/>
    <n v="1967"/>
    <n v="12200"/>
    <n v="29"/>
    <s v="in administrare"/>
    <s v="HG 982/1998;HG 1344/2011; HG 478/ 24-IUN-15;HG.478/24-IUN-15;OUG.1 din 04/01/2017;OUG.68 din 06/11/2019"/>
    <s v="imobil"/>
    <s v="Denumire=lucrare corectare torenti ;"/>
  </r>
  <r>
    <x v="8797"/>
    <s v="8.30._"/>
    <m/>
    <m/>
    <s v="CT OBIECT II PELES"/>
    <s v="conform amenajamentelor silvice"/>
    <s v="PRAHOVA"/>
    <s v="-"/>
    <s v="Tara: România; Judet: PRAHOVA; -;   -; Nr: -;"/>
    <n v="1980"/>
    <n v="556700"/>
    <n v="29"/>
    <s v="in administrare"/>
    <s v="HG 982/1998;HG 1344/2011; HG 478/ 24-IUN-15;HG.478/24-IUN-15;OUG.1 din 04/01/2017;OUG.68 din 06/11/2019"/>
    <s v="imobil"/>
    <s v="Denumire=lucrare corectare torenti ;"/>
  </r>
  <r>
    <x v="8798"/>
    <s v="8.30._"/>
    <m/>
    <m/>
    <s v="CT VL.FLOREI-PER.POSADA"/>
    <s v="conform amenajamentelor silvice"/>
    <s v="PRAHOVA"/>
    <s v="-"/>
    <s v="Tara: România; Judet: PRAHOVA; -;   -; Nr: -;"/>
    <n v="1969"/>
    <n v="1400"/>
    <n v="29"/>
    <s v="in administrare"/>
    <s v="HG 982/1998;HG 1344/2011; HG 478/ 24-IUN-15;HG.478/24-IUN-15;OUG.1 din 04/01/2017;OUG.68 din 06/11/2019"/>
    <s v="imobil"/>
    <s v="Denumire=lucrare corectare torenti ;"/>
  </r>
  <r>
    <x v="8799"/>
    <s v="8.30._"/>
    <m/>
    <m/>
    <s v="CANAL PER.CUMPATU"/>
    <s v="conform amenajamentelor silvice"/>
    <s v="PRAHOVA"/>
    <s v="-"/>
    <s v="Tara: România; Judet: PRAHOVA; -;   -; Nr: -;"/>
    <n v="1967"/>
    <n v="1400"/>
    <n v="29"/>
    <s v="in administrare"/>
    <s v="HG 982/1998;HG 1344/2011; HG 478/ 24-IUN-15;HG.478/24-IUN-15;OUG.1 din 04/01/2017;OUG.68 din 06/11/2019"/>
    <s v="imobil"/>
    <s v="Denumire=lucrare corectare torenti ;"/>
  </r>
  <r>
    <x v="8800"/>
    <s v="8.30._"/>
    <m/>
    <m/>
    <s v="CANAL VL. COMARNIC"/>
    <s v="conform amenajamentelor silvice"/>
    <s v="PRAHOVA"/>
    <s v="-"/>
    <s v="Tara: România; Judet: PRAHOVA; -;   -; Nr: -;"/>
    <n v="1963"/>
    <n v="1400"/>
    <n v="29"/>
    <s v="in administrare"/>
    <s v="HG 982/1998;HG 1344/2011; HG 478/ 24-IUN-15;HG.478/24-IUN-15;OUG.1 din 04/01/2017;OUG.68 din 06/11/2019"/>
    <s v="imobil"/>
    <s v="Denumire=lucrare corectare torenti ;"/>
  </r>
  <r>
    <x v="8801"/>
    <s v="8.04.04"/>
    <m/>
    <m/>
    <s v=" POD DAF STANII"/>
    <s v="conform amenajamentelor silvice"/>
    <s v="PRAHOVA"/>
    <s v="-"/>
    <s v="Tara: România; Judet: PRAHOVA; -;   -; Nr: -;"/>
    <n v="1974"/>
    <n v="443700"/>
    <n v="29"/>
    <s v="in administrare"/>
    <s v="HG 982/1998;HG 1344/2011; HG 478/ 24-IUN-15;HG.478/24-IUN-15;OUG.1 din 04/01/2017;OUG.68 din 06/11/2019"/>
    <s v="imobil"/>
    <s v="Lungime= Km;Suprafeţe= ha;CF= ;"/>
  </r>
  <r>
    <x v="8802"/>
    <s v="8.04.04"/>
    <m/>
    <m/>
    <s v="DAF GHERGHITA"/>
    <s v="conform amenajamentelor silvice"/>
    <s v="PRAHOVA"/>
    <s v="-"/>
    <s v="Tara: România; Judet: PRAHOVA; -;   -; Nr: -;"/>
    <n v="1952"/>
    <n v="3000"/>
    <n v="29"/>
    <s v="in administrare"/>
    <s v="HG 982/1998;HG 1344/2011; HG 478/ 24-IUN-15;HG.478/24-IUN-15;OUG.1 din 04/01/2017;OUG.68 din 06/11/2019"/>
    <s v="imobil"/>
    <s v="Lungime= Km;Suprafeţe= ha;CF= ;"/>
  </r>
  <r>
    <x v="8803"/>
    <s v="8.04.04"/>
    <m/>
    <m/>
    <s v="DAF DRAGANEASA"/>
    <s v="conform amenajamentelor silvice"/>
    <s v="PRAHOVA"/>
    <s v="-"/>
    <s v="Tara: România; Judet: PRAHOVA; -;   -; Nr: -;"/>
    <n v="1965"/>
    <n v="150900"/>
    <n v="29"/>
    <s v="in administrare"/>
    <s v="HG 982/1998;HG 1344/2011; HG 478/ 24-IUN-15;HG.478/24-IUN-15;OUG.1 din 04/01/2017;OUG.68 din 06/11/2019"/>
    <s v="imobil"/>
    <s v="Lungime= Km;Suprafeţe= ha;CF= ;"/>
  </r>
  <r>
    <x v="8804"/>
    <s v="8.04.04"/>
    <m/>
    <m/>
    <s v="DAF CRASNA"/>
    <s v="conform amenajamentelor silvice"/>
    <s v="PRAHOVA"/>
    <s v="Măneciu"/>
    <s v="Tara: România; Judet: PRAHOVA;Com Măneciu;   -; Nr: -;"/>
    <n v="1993"/>
    <n v="4226068"/>
    <n v="29"/>
    <s v="in administrare"/>
    <s v="HG 982/1998;HG 1344/2011; HG 478/ 24-IUN-15;HG.478/24-IUN-15;OUG.1 din 04/01/2017;HG.354/18.05.2017;OUG.68 din 06/11/2019"/>
    <s v="imobil"/>
    <s v="Lungime= Km;Suprafeţe= ha;CF= ;"/>
  </r>
  <r>
    <x v="8805"/>
    <s v="8.04.04"/>
    <m/>
    <m/>
    <s v="DAF Bogdana"/>
    <s v="Cf. amenajamentelor silvice"/>
    <s v="PRAHOVA"/>
    <s v="Măneciu"/>
    <s v="Tara: România; Judet: PRAHOVA;Com Măneciu;   -; Nr: -;"/>
    <n v="1977"/>
    <n v="64490"/>
    <n v="29"/>
    <s v="in administrare"/>
    <s v="HG 982/1998;HG 1344/2011; HG 478/ 24-IUN-15;HG.478/24-IUN-15;OUG.1 din 04/01/2017;OUG.68 din 06/11/2019"/>
    <s v="imobil"/>
    <s v="Lungime= Km;Suprafeţe= ha;CF= ;"/>
  </r>
  <r>
    <x v="8806"/>
    <s v="8.04.04"/>
    <m/>
    <m/>
    <s v="DAF VALEA POPII - VECHI"/>
    <s v="conform amenajamentelor silvice"/>
    <s v="PRAHOVA"/>
    <s v="Măneciu"/>
    <s v="Tara: România; Judet: PRAHOVA;Com Măneciu;   -; Nr: -;"/>
    <n v="1993"/>
    <n v="364899"/>
    <n v="29"/>
    <s v="in administrare"/>
    <s v="HG 982/1998;HG 1344/2011; HG 478/ 24-IUN-15;HG.478/24-IUN-15;OUG.1 din 04/01/2017;OUG.68 din 06/11/2019"/>
    <s v="imobil"/>
    <s v="Lungime= Km;Suprafeţe= ha;CF= ;"/>
  </r>
  <r>
    <x v="8807"/>
    <s v="8.04.04"/>
    <m/>
    <m/>
    <s v="DAF ALUNIS"/>
    <s v="conform amenajamentelor silvice"/>
    <s v="PRAHOVA"/>
    <s v="Măneciu"/>
    <s v="Tara: România; Judet: PRAHOVA;Com Măneciu;   -; Nr: -;"/>
    <n v="1993"/>
    <n v="141377"/>
    <n v="29"/>
    <s v="in administrare"/>
    <s v="HG 982/1998;HG 1344/2011; HG 478/ 24-IUN-15;HG.478/24-IUN-15;OUG.1 din 04/01/2017;OUG.68 din 06/11/2019"/>
    <s v="imobil"/>
    <s v="Lungime= Km;Suprafeţe= ha;CF= ;"/>
  </r>
  <r>
    <x v="8808"/>
    <s v="8.04.04"/>
    <m/>
    <m/>
    <s v="DAF PIRIUL ROSU"/>
    <s v="conform amenajamentelor silvice"/>
    <s v="PRAHOVA"/>
    <s v="Măneciu"/>
    <s v="Tara: România; Judet: PRAHOVA;Com Măneciu;   -; Nr: -;"/>
    <n v="1993"/>
    <n v="45297"/>
    <n v="29"/>
    <s v="in administrare"/>
    <s v="HG 982/1998;HG 1344/2011; HG 478/ 24-IUN-15;HG.478/24-IUN-15;OUG.1 din 04/01/2017;OUG.68 din 06/11/2019"/>
    <s v="imobil"/>
    <s v="Lungime= Km;Suprafeţe= ha;CF= ;"/>
  </r>
  <r>
    <x v="8809"/>
    <s v="8.30.01"/>
    <m/>
    <m/>
    <s v="CT CRASNA IV"/>
    <s v="conform amenajamentelor silvice"/>
    <s v="PRAHOVA"/>
    <s v="Măneciu"/>
    <s v="Tara: România; Judet: PRAHOVA;Com Măneciu;   -; Nr: -;"/>
    <n v="1994"/>
    <n v="202739"/>
    <n v="29"/>
    <s v="in administrare"/>
    <s v="HG 982/1998;HG 1344/2011; HG 478/ 24-IUN-15;HG.478/24-IUN-15;OUG.1 din 04/01/2017;HG.354/18.05.2017;OUG.68 din 06/11/2019;HG.846/08.10.2020"/>
    <s v="imobil"/>
    <s v="Lungime albie corectată/consolidată=1,5 km;"/>
  </r>
  <r>
    <x v="8810"/>
    <s v="8.04.04"/>
    <m/>
    <m/>
    <s v="DAF CIUMERNIC"/>
    <s v="conform amenajamentelor silvice"/>
    <s v="PRAHOVA"/>
    <s v="Măneciu"/>
    <s v="Tara: România; Judet: PRAHOVA;Com Măneciu;   -; Nr: -;"/>
    <n v="1993"/>
    <n v="18211"/>
    <n v="29"/>
    <s v="in administrare"/>
    <s v="HG 982/1998;HG 1344/2011; HG 478/ 24-IUN-15;HG.478/24-IUN-15;OUG.1 din 04/01/2017;OUG.68 din 06/11/2019"/>
    <s v="imobil"/>
    <s v="Lungime= Km;Suprafeţe= ha;CF= ;"/>
  </r>
  <r>
    <x v="8811"/>
    <s v="8.04.04"/>
    <m/>
    <m/>
    <s v="DAF SCHINDA"/>
    <s v="conform amenajamentelor silvice"/>
    <s v="PRAHOVA"/>
    <s v="Măneciu"/>
    <s v="Tara: România; Judet: PRAHOVA;Com Măneciu;   -; Nr: -;"/>
    <n v="1993"/>
    <n v="15027"/>
    <n v="29"/>
    <s v="in administrare"/>
    <s v="HG 982/1998;HG 1344/2011; HG 478/ 24-IUN-15;HG.478/24-IUN-15;OUG.1 din 04/01/2017;OUG.68 din 06/11/2019"/>
    <s v="imobil"/>
    <s v="Lungime= Km;Suprafeţe= ha;CF= ;"/>
  </r>
  <r>
    <x v="8812"/>
    <s v="8.30.01"/>
    <m/>
    <m/>
    <s v="CT CRASNA III"/>
    <s v="conform amenajamentelor silvice"/>
    <s v="PRAHOVA"/>
    <s v="Măneciu"/>
    <s v="Tara: România; Judet: PRAHOVA;Com Măneciu;   -; Nr: -;"/>
    <n v="1993"/>
    <n v="63369"/>
    <n v="29"/>
    <s v="in administrare"/>
    <s v="HG 982/1998;HG 1344/2011; HG 478/ 24-IUN-15;HG.478/24-IUN-15;OUG.1 din 04/01/2017;HG.354/18.05.2017;OUG.68 din 06/11/2019;HG.846/08.10.2020"/>
    <s v="imobil"/>
    <s v="Lungime albie corectată/consolidată=1 km;"/>
  </r>
  <r>
    <x v="8813"/>
    <s v="8.30._"/>
    <m/>
    <m/>
    <s v="CT FLOREI"/>
    <s v="conform amenajamentelor silvice"/>
    <s v="PRAHOVA"/>
    <s v="-"/>
    <s v="Tara: România; Judet: PRAHOVA; -;   -; Nr: -;"/>
    <n v="1982"/>
    <n v="75000"/>
    <n v="29"/>
    <s v="in administrare"/>
    <s v="HG 982/1998;HG 1344/2011; HG 478/ 24-IUN-15;HG.478/24-IUN-15;OUG.1 din 04/01/2017;OUG.68 din 06/11/2019"/>
    <s v="imobil"/>
    <s v="Denumire=lucrare corectare torenti ;"/>
  </r>
  <r>
    <x v="8814"/>
    <s v="8.04.04"/>
    <m/>
    <m/>
    <s v="DAF PURCAREATA"/>
    <s v="conform amenajamentelor silvice"/>
    <s v="PRAHOVA"/>
    <s v="-"/>
    <s v="Tara: România; Judet: PRAHOVA; -;   -; Nr: -;"/>
    <n v="1982"/>
    <n v="474477"/>
    <n v="29"/>
    <s v="in administrare"/>
    <s v="HG 982/1998;HG 1344/2011; HG 478/ 24-IUN-15;HG.478/24-IUN-15;OUG.1 din 04/01/2017;HG.354/18.05.2017;OUG.68 din 06/11/2019"/>
    <s v="imobil"/>
    <s v="Lungime= Km;Suprafeţe= ha;CF= ;"/>
  </r>
  <r>
    <x v="8815"/>
    <s v="8.04.04"/>
    <m/>
    <m/>
    <s v="DAF MUSITA"/>
    <s v="conform amenajamentelor silvice"/>
    <s v="PRAHOVA"/>
    <s v="-"/>
    <s v="Tara: România; Judet: PRAHOVA; -;   -; Nr: -;"/>
    <n v="1971"/>
    <n v="292000"/>
    <n v="29"/>
    <s v="in administrare"/>
    <s v="HG 982/1998;HG 1344/2011; HG 478/ 24-IUN-15;HG.478/24-IUN-15;OUG.1 din 04/01/2017;OUG.68 din 06/11/2019"/>
    <s v="imobil"/>
    <s v="Lungime= Km;Suprafeţe= ha;CF= ;"/>
  </r>
  <r>
    <x v="8816"/>
    <s v="8.04.04"/>
    <m/>
    <m/>
    <s v="DAF PIETRICICA"/>
    <s v="conform amenajamentelor silvice"/>
    <s v="PRAHOVA"/>
    <s v="Azuga"/>
    <s v="Tara: România; Judet: PRAHOVA;Orş Azuga;   -; Nr: -;"/>
    <n v="1983"/>
    <n v="280000"/>
    <n v="29"/>
    <s v="in administrare"/>
    <s v="HG 982/1998;HG 1344/2011; HG 478/ 24-IUN-15;HG.478/24-IUN-15;OUG.1 din 04/01/2017;OUG.68 din 06/11/2019"/>
    <s v="imobil"/>
    <s v="Lungime= Km;Suprafeţe= ha;CF= ;"/>
  </r>
  <r>
    <x v="8817"/>
    <s v="8.30.01"/>
    <m/>
    <m/>
    <s v="CT AZUGA 1"/>
    <s v="conform amenajamentelor silvice"/>
    <s v="PRAHOVA"/>
    <s v="-"/>
    <s v="Tara: România; Judet: PRAHOVA; -;   -; Nr: -; Vl Azugii"/>
    <n v="1985"/>
    <n v="2154"/>
    <n v="29"/>
    <s v="in administrare"/>
    <s v="HG 982/1998;HG 1344/2011; HG 478/ 24-IUN-15;HG.478/24-IUN-15;OUG.1 din 04/01/2017;HG.354/18.05.2017;OUG.68 din 06/11/2019;HG.846/08.10.2020"/>
    <s v="imobil"/>
    <s v="Lungime albie corectată/consolidată=0,55 km;"/>
  </r>
  <r>
    <x v="8818"/>
    <s v="8.04.04"/>
    <m/>
    <m/>
    <s v="DAF CANTON CIOLANESTI"/>
    <s v="conform amenajamentelor silvice"/>
    <s v="TELEORMAN"/>
    <s v="-"/>
    <s v="Tara: România; Judet: TELEORMAN; -;   -; Nr: -;"/>
    <n v="1994"/>
    <n v="180613"/>
    <n v="34"/>
    <s v="in administrare"/>
    <s v="HG 982/1998;HG 1344/2011; HG 478/ 24-IUN-15;HG.478/24-IUN-15;OUG.1 din 04/01/2017;HG.354/18.05.2017;OUG.68 din 06/11/2019"/>
    <s v="imobil"/>
    <s v="Lungime= Km;Suprafeţe= ha;CF= ;"/>
  </r>
  <r>
    <x v="8819"/>
    <s v="8.04.04"/>
    <m/>
    <m/>
    <s v="DRUM AUTOFORESTIER-PLOPII SLAVIT"/>
    <s v="conform amenajamentelor silvice"/>
    <s v="TELEORMAN"/>
    <s v="-"/>
    <s v="Tara: România; Judet: TELEORMAN; -;   -; Nr: -;"/>
    <n v="1966"/>
    <n v="8040"/>
    <n v="34"/>
    <s v="in administrare"/>
    <s v="HG 982/1998;;OUG.1 din 04/01/2017;HG.354/18.05.2017;OUG.68 din 06/11/2019"/>
    <s v="imobil"/>
    <s v="Lungime= Km;Suprafeţe= ha;CF= ;"/>
  </r>
  <r>
    <x v="8820"/>
    <s v="8.04.04"/>
    <m/>
    <m/>
    <s v="DAF BISERICEAUA 1,6 KM"/>
    <s v="conform amenajamentelor silvice"/>
    <s v="ARGEŞ"/>
    <s v="-"/>
    <s v="Tara: România; Judet: ARGEŞ; -;   -; Nr: -;"/>
    <n v="1980"/>
    <n v="10398"/>
    <n v="3"/>
    <s v="in administrare"/>
    <s v="HG 982/1998;HG 1344/2011;OUG.1 din 04/01/2017;HG.354/18.05.2017;OUG.68 din 06/11/2019"/>
    <s v="imobil"/>
    <s v="Lungime= Km;Suprafeţe= ha;CF= ;"/>
  </r>
  <r>
    <x v="8821"/>
    <s v="8.04.04"/>
    <m/>
    <m/>
    <s v="DAF VALEA CATII 5 KM"/>
    <s v="conform amenajamentelor silvice"/>
    <s v="ARGEŞ"/>
    <s v="-"/>
    <s v="Tara: România; Judet: ARGEŞ; -;   -; Nr: -;"/>
    <n v="1983"/>
    <n v="144704"/>
    <n v="3"/>
    <s v="in administrare"/>
    <s v="HG 982/1998;HG 1344/2011;OUG.1 din 04/01/2017;HG.354/18.05.2017;OUG.68 din 06/11/2019"/>
    <s v="imobil"/>
    <s v="Lungime= Km;Suprafeţe= ha;CF= ;"/>
  </r>
  <r>
    <x v="8822"/>
    <s v="8.04.04"/>
    <m/>
    <m/>
    <s v="DAF DIDESTI I"/>
    <s v="conform amenajamentelor silvice"/>
    <s v="TELEORMAN"/>
    <s v="-"/>
    <s v="Tara: România; Judet: TELEORMAN; -;   -; Nr: -;"/>
    <n v="1961"/>
    <n v="75251"/>
    <n v="34"/>
    <s v="in administrare"/>
    <s v="HG 982/1998;HG 1344/2011; HG 478/ 24-IUN-15;HG.478/24-IUN-15;OUG.1 din 04/01/2017;HG.354/18.05.2017;OUG.68 din 06/11/2019"/>
    <s v="imobil"/>
    <s v="Lungime= Km;Suprafeţe= ha;CF= ;"/>
  </r>
  <r>
    <x v="8823"/>
    <s v="8.30.01"/>
    <m/>
    <m/>
    <s v="BARAJE TORENŢI-TRIVALE"/>
    <s v="conform amenajamentelor silvice"/>
    <s v="ARGEŞ"/>
    <s v="-"/>
    <s v="Tara: România; Judet: ARGEŞ; -;   -; Nr: -;"/>
    <n v="1987"/>
    <n v="1639"/>
    <n v="3"/>
    <s v="in administrare"/>
    <s v="HG 982/1998;HG 1344/2011;OUG.1 din 04/01/2017;HG.354/18.05.2017;OUG.68 din 06/11/2019;HG.846/08.10.2020"/>
    <s v="imobil"/>
    <s v="Lungime albie corectată/consolidată=3,13 km;"/>
  </r>
  <r>
    <x v="8824"/>
    <s v="8.04.04"/>
    <m/>
    <m/>
    <s v="DAF BUDEASA OBIARSIE 2 KM"/>
    <s v="conform amenajamentelor silvice"/>
    <s v="ARGEŞ"/>
    <s v="-"/>
    <s v="Tara: România; Judet: ARGEŞ; -;   -; Nr: -;"/>
    <n v="1978"/>
    <n v="23490"/>
    <n v="3"/>
    <s v="in administrare"/>
    <s v="HG 982/1998;HG 1344/2011;OUG.1 din 04/01/2017;HG.354/18.05.2017;OUG.68 din 06/11/2019"/>
    <s v="imobil"/>
    <s v="Lungime= Km;Suprafeţe= ha;CF= ;"/>
  </r>
  <r>
    <x v="8825"/>
    <s v="8.04.04"/>
    <m/>
    <m/>
    <s v="DAF VALAEA MARE 7,6 KM"/>
    <s v="conform amenajamentelor silvice"/>
    <s v="ARGEŞ"/>
    <s v="-"/>
    <s v="Tara: România; Judet: ARGEŞ; -;   -; Nr: -;"/>
    <n v="1963"/>
    <n v="13396"/>
    <n v="3"/>
    <s v="in administrare"/>
    <s v="HG 982/1998;;OUG.1 din 04/01/2017;OUG.68 din 06/11/2019"/>
    <s v="imobil"/>
    <s v="drum auto forestier"/>
  </r>
  <r>
    <x v="8826"/>
    <s v="8.04.04"/>
    <m/>
    <m/>
    <s v="DAF SCARLATOAIA 4,2 KM"/>
    <s v="conform amenajamentelor silvice"/>
    <s v="ARGEŞ"/>
    <s v="-"/>
    <s v="Tara: România; Judet: ARGEŞ; -;   -; Nr: -;"/>
    <n v="1968"/>
    <n v="65899"/>
    <n v="3"/>
    <s v="in administrare"/>
    <s v="HG 982/1998;;OUG.1 din 04/01/2017;OUG.68 din 06/11/2019"/>
    <s v="imobil"/>
    <s v="drum auto forestier"/>
  </r>
  <r>
    <x v="8827"/>
    <s v="8.04.04"/>
    <m/>
    <m/>
    <s v="DAF TAL.EDU"/>
    <s v="conform amenajamentelor silvice"/>
    <s v="ARGEŞ"/>
    <s v="-"/>
    <s v="Tara: România; Judet: ARGEŞ; -;   -; Nr: -;"/>
    <n v="1973"/>
    <n v="459455"/>
    <n v="3"/>
    <s v="in administrare"/>
    <s v="HG 982/1998;HG 1344/2011; HG 478/ 24-IUN-15;HG.478/24-IUN-15;OUG.1 din 04/01/2017;HG.354/18.05.2017;OUG.68 din 06/11/2019"/>
    <s v="imobil"/>
    <s v="Lungime=1,4 KM Km;Suprafeţe= ha;CF= ;"/>
  </r>
  <r>
    <x v="8828"/>
    <s v="8.04.04"/>
    <m/>
    <m/>
    <s v="DRUM AUTO CALUGARUL"/>
    <s v="conform amenajamentelor silvice"/>
    <s v="ARGEŞ"/>
    <s v="-"/>
    <s v="Tara: România; Judet: ARGEŞ; -;   -; Nr: -;"/>
    <n v="1967"/>
    <n v="257295"/>
    <n v="3"/>
    <s v="in administrare"/>
    <s v="HG.982/1998;HG.1344/23.12.2010;OUG.1/04.01.2017;;OUG.68 din 06/11/2019"/>
    <s v="imobil"/>
    <s v="Lungime=5,00 Km;Suprafeţe= ha;CF= ;"/>
  </r>
  <r>
    <x v="8829"/>
    <s v="8.04.04"/>
    <m/>
    <m/>
    <s v="DRUM AUTO VASALATUL 4,7 K"/>
    <s v="conform amenajamentelor silvice"/>
    <s v="ARGEŞ"/>
    <s v="-"/>
    <s v="Tara: România; Judet: ARGEŞ; -;   -; Nr: -;"/>
    <n v="1965"/>
    <n v="42934"/>
    <n v="3"/>
    <s v="in administrare"/>
    <s v="HG 982/1998;HG 1344/2011;OUG.1 din 04/01/2017;HG.354/18.05.2017;OUG.68 din 06/11/2019"/>
    <s v="imobil"/>
    <s v="Lungime= Km;Suprafeţe= ha;CF= ;"/>
  </r>
  <r>
    <x v="8830"/>
    <s v="8.04.04"/>
    <m/>
    <m/>
    <s v="DRUM AUTO BRATILA"/>
    <s v="conform amenajamentelor silvice"/>
    <s v="ARGEŞ"/>
    <s v="-"/>
    <s v="Tara: România; Judet: ARGEŞ; -;   -; Nr: -;"/>
    <n v="1962"/>
    <n v="2876"/>
    <n v="3"/>
    <s v="in administrare"/>
    <s v="HG.982/1998;HG.1344/23.12.2010;OUG.1/04.01.2017;;OUG.68 din 06/11/2019"/>
    <s v="imobil"/>
    <s v="Lungime=0,4 Km;Suprafeţe= ha;CF= ;"/>
  </r>
  <r>
    <x v="8831"/>
    <s v="8.04.04"/>
    <m/>
    <m/>
    <s v="DRUM AUTO ZANULITA"/>
    <s v="conform amenajamentelor silvice"/>
    <s v="ARGEŞ"/>
    <s v="-"/>
    <s v="Tara: România; Judet: ARGEŞ; -;   -; Nr: -;"/>
    <n v="1964"/>
    <n v="224537"/>
    <n v="3"/>
    <s v="in administrare"/>
    <s v="HG.982/1998;HG.1344/23.12.2010;OUG.1/04.01.2017;;OUG.68 din 06/11/2019"/>
    <s v="imobil"/>
    <s v="Lungime=3,2 Km;Suprafeţe= ha;CF= ;"/>
  </r>
  <r>
    <x v="8832"/>
    <s v="8.30.01"/>
    <m/>
    <m/>
    <s v="BARAJ V ŢIGANILOR"/>
    <s v="conform amenajamentelor silvice"/>
    <s v="ARGEŞ"/>
    <s v="-"/>
    <s v="Tara: România; Judet: ARGEŞ; -;   -; Nr: -;"/>
    <n v="1981"/>
    <n v="3559"/>
    <n v="3"/>
    <s v="in administrare"/>
    <s v="HG 982/1998;HG 1344/2011;OUG.1 din 04/01/2017;HG.354/18.05.2017;OUG.68 din 06/11/2019;HG.846/08.10.2020"/>
    <s v="imobil"/>
    <s v="Lungime albie corectată/consolidată=3,1 km;"/>
  </r>
  <r>
    <x v="8833"/>
    <s v="8.30.01"/>
    <m/>
    <m/>
    <s v="BARAJ V LUPULUI CT"/>
    <s v="conform amenajamentelor silvice"/>
    <s v="ARGEŞ"/>
    <s v="-"/>
    <s v="Tara: România; Judet: ARGEŞ; -;   -; Nr: -;"/>
    <n v="1984"/>
    <n v="3875"/>
    <n v="3"/>
    <s v="in administrare"/>
    <s v="HG 982/1998;HG 1344/2011;OUG.1 din 04/01/2017;HG.354/18.05.2017;OUG.68 din 06/11/2019;HG.846/08.10.2020"/>
    <s v="imobil"/>
    <s v="Lungime albie corectată/consolidată=4,1 km;"/>
  </r>
  <r>
    <x v="8834"/>
    <s v="8.30.01"/>
    <m/>
    <m/>
    <s v="BARAJE V BORETU"/>
    <s v="conform amenajamentelor silvice"/>
    <s v="ARGEŞ"/>
    <s v="-"/>
    <s v="Tara: România; Judet: ARGEŞ; -;   -; Nr: -;"/>
    <n v="1986"/>
    <n v="1866"/>
    <n v="3"/>
    <s v="in administrare"/>
    <s v="HG 982/1998;HG 1344/2011;OUG.1 din 04/01/2017;HG.354/18.05.2017;OUG.68 din 06/11/2019;HG.846/08.10.2020"/>
    <s v="imobil"/>
    <s v="Lungime albie corectată/consolidată=6,8 km;"/>
  </r>
  <r>
    <x v="8835"/>
    <s v="8.30.01"/>
    <m/>
    <m/>
    <s v="BARAJ PÂRÂUL JGHIABULUI"/>
    <s v="conform amenajamentelor silvice"/>
    <s v="ARGEŞ"/>
    <s v="-"/>
    <s v="Tara: România; Judet: ARGEŞ; -;   -; Nr: -;"/>
    <n v="1987"/>
    <n v="5620"/>
    <n v="3"/>
    <s v="in administrare"/>
    <s v="HG 982/1998;HG 1344/2011;OUG.1 din 04/01/2017;HG.354/18.05.2017;OUG.68 din 06/11/2019;HG.846/08.10.2020"/>
    <s v="imobil"/>
    <s v="Lungime albie corectată/consolidată=6,3 km;"/>
  </r>
  <r>
    <x v="8836"/>
    <s v="8.04.04"/>
    <m/>
    <m/>
    <s v="DAF BRATEASCA 2 KM"/>
    <s v="conform amenajamentelor silvice"/>
    <s v="ARGEŞ"/>
    <s v="-"/>
    <s v="Tara: România; Judet: ARGEŞ; -;   -; Nr: -;"/>
    <n v="1991"/>
    <n v="68152"/>
    <n v="3"/>
    <s v="in administrare"/>
    <s v="HG 982/1998;HG 1344/2011;OUG.1 din 04/01/2017;HG.354/18.05.2017;OUG.68 din 06/11/2019"/>
    <s v="imobil"/>
    <s v="Lungime= Km;Suprafeţe= ha;CF= ;"/>
  </r>
  <r>
    <x v="8837"/>
    <s v="8.30.01"/>
    <m/>
    <m/>
    <s v="BARAJ DRAGHINA"/>
    <s v="conform amenajamentelor silvice"/>
    <s v="ARGEŞ"/>
    <s v="-"/>
    <s v="Tara: România; Judet: ARGEŞ; -;   -; Nr: -;"/>
    <n v="1975"/>
    <n v="7160"/>
    <n v="3"/>
    <s v="in administrare"/>
    <s v="HG 982/1998;HG 1344/2011;OUG.1 din 04/01/2017;HG.354/18.05.2017;OUG.68 din 06/11/2019;HG.846/08.10.2020"/>
    <s v="imobil"/>
    <s v="Lungime albie corectată/consolidată=8 km;"/>
  </r>
  <r>
    <x v="8838"/>
    <s v="8.30.01"/>
    <m/>
    <m/>
    <s v="CT VALEA DANULUI"/>
    <s v="conform amenajamentelor silvice"/>
    <s v="ARGEŞ"/>
    <s v="-"/>
    <s v="Tara: România; Judet: ARGEŞ; -;   -; Nr: -;"/>
    <n v="1990"/>
    <n v="1620"/>
    <n v="3"/>
    <s v="in administrare"/>
    <s v="HG 982/1998;HG 1344/2011;OUG.1 din 04/01/2017;HG.354/18.05.2017;OUG.68 din 06/11/2019;HG.846/08.10.2020"/>
    <s v="imobil"/>
    <s v="Lungime albie corectată/consolidată=1,2 km;"/>
  </r>
  <r>
    <x v="8839"/>
    <s v="8.04.04"/>
    <m/>
    <m/>
    <s v="DAF BRATEASCA 2 KM"/>
    <s v="conform amenajamentelor silvice"/>
    <s v="ARGEŞ"/>
    <s v="-"/>
    <s v="Tara: România; Judet: ARGEŞ; -;   -; Nr: -;"/>
    <n v="1991"/>
    <n v="360603"/>
    <n v="3"/>
    <s v="in administrare"/>
    <s v="HG 982/1998;HG 1344/2011;OUG.1 din 04/01/2017;HG.354/18.05.2017;OUG.68 din 06/11/2019"/>
    <s v="imobil"/>
    <s v="Lungime= Km;Suprafeţe= ha;CF= ;"/>
  </r>
  <r>
    <x v="8840"/>
    <s v="8.04.04"/>
    <m/>
    <m/>
    <s v="DAF OEASCA DUMIREASCA"/>
    <s v="conform amenajamentelor silvice"/>
    <s v="ARGEŞ"/>
    <s v="-"/>
    <s v="Tara: România; Judet: ARGEŞ; -;   -; Nr: -;"/>
    <n v="1972"/>
    <n v="259217"/>
    <n v="3"/>
    <s v="in administrare"/>
    <s v="HG.982/1998;HG.1344/23.12.2010;OUG.1/04.01.2017;;OUG.68 din 06/11/2019"/>
    <s v="imobil"/>
    <s v="Lungime=6,1 Km;Suprafeţe= ha;CF= ;"/>
  </r>
  <r>
    <x v="8841"/>
    <s v="8.04.04"/>
    <m/>
    <m/>
    <s v="DAF ZIGONENI"/>
    <s v="conform amenajamentelor silvice"/>
    <s v="ARGEŞ"/>
    <s v="-"/>
    <s v="Tara: România; Judet: ARGEŞ; -;   -; Nr: -;"/>
    <n v="1979"/>
    <n v="673424"/>
    <n v="3"/>
    <s v="in administrare"/>
    <s v="HG 982/1998;HG 1344/2011; HG 478/ 24-IUN-15;HG.478/24-IUN-15;OUG.1 din 04/01/2017;HG.354/18.05.2017;OUG.68 din 06/11/2019"/>
    <s v="imobil"/>
    <s v="Lungime=8,0 KM Km;Suprafeţe= ha;CF= ;"/>
  </r>
  <r>
    <x v="8842"/>
    <s v="8.30.01"/>
    <m/>
    <m/>
    <s v="BARAJE FĂRĂ ACUMUL FIXE"/>
    <s v="conform amenajamentelor silvice"/>
    <s v="ARGEŞ"/>
    <s v="-"/>
    <s v="Tara: România; Judet: ARGEŞ; -;   -; Nr: -;"/>
    <n v="1985"/>
    <n v="1204"/>
    <n v="3"/>
    <s v="in administrare"/>
    <s v="HG 982/1998;HG 1344/2011;OUG.1 din 04/01/2017;HG.354/18.05.2017;OUG.68 din 06/11/2019;HG.846/08.10.2020"/>
    <s v="imobil"/>
    <s v="Lungime albie corectată/consolidată=2 km;"/>
  </r>
  <r>
    <x v="8843"/>
    <s v="8.30.01"/>
    <m/>
    <m/>
    <s v="BARAJE FĂRĂ ACUMUL FIXE"/>
    <s v="conform amenajamentelor silvice"/>
    <s v="ARGEŞ"/>
    <s v="-"/>
    <s v="Tara: România; Judet: ARGEŞ; -;   -; Nr: -;"/>
    <n v="1977"/>
    <n v="111"/>
    <n v="3"/>
    <s v="in administrare"/>
    <s v="HG 982/1998;HG 1344/2011;OUG.1 din 04/01/2017;HG.354/18.05.2017;OUG.68 din 06/11/2019;HG.846/08.10.2020"/>
    <s v="imobil"/>
    <s v="Lungime albie corectată/consolidată=0,8 km;"/>
  </r>
  <r>
    <x v="8844"/>
    <s v="8.30.01"/>
    <m/>
    <m/>
    <s v="BARAJE FĂRĂ ACUMUL FIXE"/>
    <s v="conform amenajamentelor silvice"/>
    <s v="ARGEŞ"/>
    <s v="-"/>
    <s v="Tara: România; Judet: ARGEŞ; -;   -; Nr: -;"/>
    <n v="1980"/>
    <n v="1132"/>
    <n v="3"/>
    <s v="in administrare"/>
    <s v="HG 982/1998;HG 1344/2011;OUG.1 din 04/01/2017;HG.354/18.05.2017;OUG.68 din 06/11/2019;HG.846/08.10.2020"/>
    <s v="imobil"/>
    <s v="Lungime albie corectată/consolidată=0,4 km;"/>
  </r>
  <r>
    <x v="8845"/>
    <s v="8.30.01"/>
    <m/>
    <m/>
    <s v="BARAJE FĂRĂ ACUMUL FIXE"/>
    <s v="conform amenajamentelor silvice"/>
    <s v="ARGEŞ"/>
    <s v="-"/>
    <s v="Tara: România; Judet: ARGEŞ; -;   -; Nr: -;"/>
    <n v="1983"/>
    <n v="2702"/>
    <n v="3"/>
    <s v="in administrare"/>
    <s v="HG 982/1998;HG 1344/2011;OUG.1 din 04/01/2017;HG.354/18.05.2017;OUG.68 din 06/11/2019;HG.846/08.10.2020"/>
    <s v="imobil"/>
    <s v="Lungime albie corectată/consolidată=0,1 km;"/>
  </r>
  <r>
    <x v="8846"/>
    <s v="8.04.04"/>
    <m/>
    <m/>
    <s v="DAF V.AMSARULUI"/>
    <s v="conform amenajamentelor silvice"/>
    <s v="ARGEŞ"/>
    <s v="-"/>
    <s v="Tara: România; Judet: ARGEŞ; -;   -; Nr: -;"/>
    <n v="1961"/>
    <n v="15728"/>
    <n v="3"/>
    <s v="in administrare"/>
    <s v="HG.982/1998;HG.1344/23.12.2010;OUG.1/04.01.2017;;OUG.68 din 06/11/2019"/>
    <s v="imobil"/>
    <s v="Lungime=5,0 Km;Suprafeţe= ha;CF= ;"/>
  </r>
  <r>
    <x v="8847"/>
    <s v="8.04.04"/>
    <m/>
    <m/>
    <s v="DAF PURCAREATA"/>
    <s v="conform amenajamentelor silvice"/>
    <s v="ARGEŞ"/>
    <s v="-"/>
    <s v="Tara: România; Judet: ARGEŞ; -;   -; Nr: -;"/>
    <n v="1964"/>
    <n v="741"/>
    <n v="3"/>
    <s v="in administrare"/>
    <s v="HG 982/1998;HG 1344/2011; HG 478/ 24-IUN-15;HG.478/24-IUN-15;OUG.1 din 04/01/2017;OUG.68 din 06/11/2019"/>
    <s v="imobil"/>
    <s v="Lungime=2,8 KM Km;Suprafeţe= ha;CF= ;"/>
  </r>
  <r>
    <x v="8848"/>
    <s v="8.04.04"/>
    <m/>
    <m/>
    <s v="DAF GANGU"/>
    <s v="conform amenajamentelor silvice"/>
    <s v="ARGEŞ"/>
    <s v="-"/>
    <s v="Tara: România; Judet: ARGEŞ; -;   -; Nr: -;"/>
    <n v="1965"/>
    <n v="1158"/>
    <n v="3"/>
    <s v="in administrare"/>
    <s v="HG 982/1998;HG 1344/2011; HG 478/ 24-IUN-15;HG.478/24-IUN-15;OUG.1 din 04/01/2017;OUG.68 din 06/11/2019"/>
    <s v="imobil"/>
    <s v="Lungime=0,5 KM Km;Suprafeţe= ha;CF= ;"/>
  </r>
  <r>
    <x v="8849"/>
    <s v="8.30.01"/>
    <m/>
    <m/>
    <s v="CT BĂTRÂNA"/>
    <s v="conform amenajamentelor silvice"/>
    <s v="ARGEŞ"/>
    <s v="-"/>
    <s v="Tara: România; Judet: ARGEŞ; -;   -; Nr: -;"/>
    <n v="1988"/>
    <n v="2444"/>
    <n v="3"/>
    <s v="in administrare"/>
    <s v="HG 982/1998;HG 1344/2011; HG 478/ 24-IUN-15;HG.478/24-IUN-15;OUG.1 din 04/01/2017;HG.354/18.05.2017;OUG.68 din 06/11/2019;HG.846/08.10.2020"/>
    <s v="imobil"/>
    <s v="Lungime albie corectată/consolidată=2,7 km;"/>
  </r>
  <r>
    <x v="8850"/>
    <s v="8.30.01"/>
    <m/>
    <m/>
    <s v="BARAJE RĂUŞOR"/>
    <s v="conform amenajamentelor silvice"/>
    <s v="ARGEŞ"/>
    <s v="-"/>
    <s v="Tara: România; Judet: ARGEŞ; -;   -; Nr: -;"/>
    <n v="1983"/>
    <n v="367"/>
    <n v="3"/>
    <s v="in administrare"/>
    <s v="HG 982/1998;HG 1344/2011; HG 478/ 24-IUN-15;HG.478/24-IUN-15;OUG.1 din 04/01/2017;HG.354/18.05.2017;OUG.68 din 06/11/2019;HG.846/08.10.2020"/>
    <s v="imobil"/>
    <s v="Lungime albie corectată/consolidată=0,8 km;"/>
  </r>
  <r>
    <x v="8851"/>
    <s v="8.04.04"/>
    <m/>
    <m/>
    <s v="DAF VALEA LUPULUI"/>
    <s v="conform amenajamentelor silvice"/>
    <s v="ARGEŞ"/>
    <s v="-"/>
    <s v="Tara: România; Judet: ARGEŞ; -;   -; Nr: -;"/>
    <n v="1981"/>
    <n v="10127"/>
    <n v="3"/>
    <s v="in administrare"/>
    <s v="HG 982/1998;HG 1344/2011; HG 478/ 24-IUN-15;HG.478/24-IUN-15;OUG.1 din 04/01/2017;HG.354/18.05.2017;OUG.68 din 06/11/2019"/>
    <s v="imobil"/>
    <s v="Lungime=1,5 KM Km;Suprafeţe= ha;CF= ;"/>
  </r>
  <r>
    <x v="8852"/>
    <s v="8.04.04"/>
    <m/>
    <m/>
    <s v="DAF V LUPULUI-COASTA"/>
    <s v="conform amenajamentelor silvice"/>
    <s v="ARGEŞ"/>
    <s v="-"/>
    <s v="Tara: România; Judet: ARGEŞ; -;   -; Nr: -;"/>
    <n v="1967"/>
    <n v="139595"/>
    <n v="3"/>
    <s v="in administrare"/>
    <s v="HG 982/1998;; HG 478/ 24-IUN-15;HG.478/24-IUN-15;OUG.1 din 04/01/2017;OUG.68 din 06/11/2019"/>
    <s v="imobil"/>
    <s v="Lungime=7,0 KM Km;Suprafeţe= ha;CF= ;"/>
  </r>
  <r>
    <x v="8853"/>
    <s v="8.04.04"/>
    <m/>
    <m/>
    <s v="DAF LIMPEDEA"/>
    <s v="conform amenajamentelor silvice"/>
    <s v="ARGEŞ"/>
    <s v="-"/>
    <s v="Tara: România; Judet: ARGEŞ; -;   -; Nr: -;"/>
    <n v="1979"/>
    <n v="6054"/>
    <n v="3"/>
    <s v="in administrare"/>
    <s v="HG 982/1998;HG 1344/2011; HG 478/ 24-IUN-15;HG.478/24-IUN-15;OUG.1 din 04/01/2017;HG.354/18.05.2017;OUG.68 din 06/11/2019"/>
    <s v="imobil"/>
    <s v="Lungime=2,2 KM Km;Suprafeţe= ha;CF= ;"/>
  </r>
  <r>
    <x v="8854"/>
    <s v="8.04.04"/>
    <m/>
    <m/>
    <s v="DAF BUDA DEAL"/>
    <s v="conform amenajamentelor silvice"/>
    <s v="ARGEŞ"/>
    <s v="-"/>
    <s v="Tara: România; Judet: ARGEŞ; -;   -; Nr: -;"/>
    <n v="1987"/>
    <n v="839466"/>
    <n v="3"/>
    <s v="in administrare"/>
    <s v="HG 982/1998;HG 1344/2011; HG 478/ 24-IUN-15;HG.478/24-IUN-15;OUG.1 din 04/01/2017;HG.354/18.05.2017;OUG.68 din 06/11/2019"/>
    <s v="imobil"/>
    <s v="Lungime=7,0 KM Km;Suprafeţe= ha;CF= ;"/>
  </r>
  <r>
    <x v="8855"/>
    <s v="8.04.04"/>
    <m/>
    <m/>
    <s v="DAF CUMPANA-CLABUCET"/>
    <s v="conform amenajamentelor silvice"/>
    <s v="ARGEŞ"/>
    <s v="-"/>
    <s v="Tara: România; Judet: ARGEŞ; -;   -; Nr: -;"/>
    <n v="1982"/>
    <n v="102540"/>
    <n v="3"/>
    <s v="in administrare"/>
    <s v="HG 982/1998;HG 1344/2011; HG 478/ 24-IUN-15;HG.478/24-IUN-15;OUG.1 din 04/01/2017;HG.354/18.05.2017;OUG.68 din 06/11/2019"/>
    <s v="imobil"/>
    <s v="Lungime=8,0 KM Km;Suprafeţe= ha;CF= ;"/>
  </r>
  <r>
    <x v="8856"/>
    <s v="8.30.01"/>
    <m/>
    <m/>
    <s v="CORECTARE TORENŢI CORBEN"/>
    <s v="conform amenajamentelor silvice"/>
    <s v="ARGEŞ"/>
    <s v="-"/>
    <s v="Tara: România; Judet: ARGEŞ; -;   -; Nr: -;"/>
    <n v="1982"/>
    <n v="3244"/>
    <n v="3"/>
    <s v="in administrare"/>
    <s v="HG 982/1998;HG 1344/2011;OUG.1 din 04/01/2017;HG.354/18.05.2017;OUG.68 din 06/11/2019;HG.846/08.10.2020"/>
    <s v="imobil"/>
    <s v="Lungime albie corectată/consolidată=0,2 km;"/>
  </r>
  <r>
    <x v="8857"/>
    <s v="8.30.01"/>
    <m/>
    <m/>
    <s v="CORECTARE TORENŢI OESTI"/>
    <s v="conform amenajamentelor silvice"/>
    <s v="ARGEŞ"/>
    <s v="-"/>
    <s v="Tara: România; Judet: ARGEŞ; -;   -; Nr: -;"/>
    <n v="1979"/>
    <n v="129"/>
    <n v="3"/>
    <s v="in administrare"/>
    <s v="HG 982/1998;HG 1344/2011;OUG.1 din 04/01/2017;HG.354/18.05.2017;OUG.68 din 06/11/2019;HG.846/08.10.2020"/>
    <s v="imobil"/>
    <s v="Lungime albie corectată/consolidată=0,4 km;"/>
  </r>
  <r>
    <x v="8858"/>
    <s v="8.04.04"/>
    <m/>
    <m/>
    <s v="DAF V.SEACA 1.5 KM"/>
    <s v="conform amenajamentelor silvice"/>
    <s v="ARGEŞ"/>
    <s v="-"/>
    <s v="Tara: România; Judet: ARGEŞ; -;   -; Nr: -;"/>
    <n v="1975"/>
    <n v="10222"/>
    <n v="3"/>
    <s v="in administrare"/>
    <s v="HG 982/1998;HG 1344/2011;OUG.1 din 04/01/2017;HG.354/18.05.2017;OUG.68 din 06/11/2019"/>
    <s v="imobil"/>
    <s v="Lungime= Km;Suprafeţe= ha;CF= ;"/>
  </r>
  <r>
    <x v="8859"/>
    <s v="8.04.04"/>
    <m/>
    <m/>
    <s v="DAF V.VACII 4.2 KM"/>
    <s v="conform amenajamentelor silvice"/>
    <s v="ARGEŞ"/>
    <s v="-"/>
    <s v="Tara: România; Judet: ARGEŞ; -;   -; Nr: -;"/>
    <n v="1978"/>
    <n v="13724"/>
    <n v="3"/>
    <s v="in administrare"/>
    <s v="HG 982/1998;HG 1344/2011;OUG.1 din 04/01/2017;HG.354/18.05.2017;OUG.68 din 06/11/2019"/>
    <s v="imobil"/>
    <s v="Lungime= Km;Suprafeţe= ha;CF= ;"/>
  </r>
  <r>
    <x v="8860"/>
    <s v="8.30.01"/>
    <m/>
    <m/>
    <s v="CORECT TORENŢI V OLTEAN"/>
    <s v="conform amenajamentelor silvice"/>
    <s v="ARGEŞ"/>
    <s v="-"/>
    <s v="Tara: România; Judet: ARGEŞ; -;   -; Nr: -;"/>
    <n v="1986"/>
    <n v="509"/>
    <n v="3"/>
    <s v="in administrare"/>
    <s v="HG 982/1998;HG 1344/2011;OUG.1 din 04/01/2017;HG.354/18.05.2017;OUG.68 din 06/11/2019;HG.846/08.10.2020"/>
    <s v="imobil"/>
    <s v="Lungime albie corectată/consolidată=0,5 km;"/>
  </r>
  <r>
    <x v="8861"/>
    <s v="8.30.01"/>
    <m/>
    <m/>
    <s v="CORECT TORENŢI PELERCIO"/>
    <s v="conform amenajamentelor silvice"/>
    <s v="ARGEŞ"/>
    <s v="-"/>
    <s v="Tara: România; Judet: ARGEŞ; -;   -; Nr: -;"/>
    <n v="1986"/>
    <n v="1913"/>
    <n v="3"/>
    <s v="in administrare"/>
    <s v="HG 982/1998;HG 1344/2011;OUG.1 din 04/01/2017;HG.354/18.05.2017;OUG.68 din 06/11/2019;HG.846/08.10.2020"/>
    <s v="imobil"/>
    <s v="Lungime albie corectată/consolidată=1,2 km;"/>
  </r>
  <r>
    <x v="8862"/>
    <s v="8.04.04"/>
    <m/>
    <m/>
    <s v="DAF V.MANASTIRII I -1.8KM"/>
    <s v="conform amenajamentelor silvice"/>
    <s v="ARGEŞ"/>
    <s v="-"/>
    <s v="Tara: România; Judet: ARGEŞ; -;   -; Nr: -;"/>
    <n v="1991"/>
    <n v="409"/>
    <n v="3"/>
    <s v="in administrare"/>
    <s v="HG 982/1998;HG 1344/2011;OUG.1 din 04/01/2017;HG.354/18.05.2017;OUG.68 din 06/11/2019"/>
    <s v="imobil"/>
    <s v="Lungime= Km;Suprafeţe= ha;CF= ;"/>
  </r>
  <r>
    <x v="8863"/>
    <s v="8.04.04"/>
    <m/>
    <m/>
    <s v="DAF V.CARCINOV 8.0 KM"/>
    <s v="conform amenajamentelor silvice"/>
    <s v="ARGEŞ"/>
    <s v="-"/>
    <s v="Tara: România; Judet: ARGEŞ; -;   -; Nr: -;"/>
    <n v="1974"/>
    <n v="49837"/>
    <n v="3"/>
    <s v="in administrare"/>
    <s v="HG 982/1998;HG 1344/2011;OUG.1 din 04/01/2017;HG.354/18.05.2017;OUG.68 din 06/11/2019"/>
    <s v="imobil"/>
    <s v="Lungime= Km;Suprafeţe= ha;CF= ;"/>
  </r>
  <r>
    <x v="8864"/>
    <s v="8.30.01"/>
    <m/>
    <m/>
    <s v="CORECŢIE TORENŢI V MALAI"/>
    <s v="conform amenajamentelor silvice"/>
    <s v="ARGEŞ"/>
    <s v="-"/>
    <s v="Tara: România; Judet: ARGEŞ; -;   -; Nr: -;"/>
    <n v="1983"/>
    <n v="314"/>
    <n v="3"/>
    <s v="in administrare"/>
    <s v="HG 982/1998;HG 1344/2011;OUG.1 din 04/01/2017;HG.354/18.05.2017;OUG.68 din 06/11/2019;HG.846/08.10.2020"/>
    <s v="imobil"/>
    <s v="Lungime albie corectată/consolidată=3,94 km;"/>
  </r>
  <r>
    <x v="8865"/>
    <s v="8.04.04"/>
    <m/>
    <m/>
    <s v="DAF SALATRUCU"/>
    <s v="conform amenajamentelor silvice"/>
    <s v="ARGEŞ"/>
    <s v="-"/>
    <s v="Tara: România; Judet: ARGEŞ; -;   -; Nr: -;"/>
    <n v="1965"/>
    <n v="19497"/>
    <n v="3"/>
    <s v="in administrare"/>
    <s v="HG 982/1998;HG 1344/2011; HG 478/ 24-IUN-15;HG.478/24-IUN-15;OUG.1 din 04/01/2017;OUG.68 din 06/11/2019"/>
    <s v="imobil"/>
    <s v="Lungime= Km;Suprafeţe= ha;CF= ;"/>
  </r>
  <r>
    <x v="8866"/>
    <s v="8.04.04"/>
    <m/>
    <m/>
    <s v="DAF BRUSTUROASA I"/>
    <s v="conform amenajamentelor silvice"/>
    <s v="ARGEŞ"/>
    <s v="-"/>
    <s v="Tara: România; Judet: ARGEŞ; -;   -; Nr: -;"/>
    <n v="1981"/>
    <n v="13256"/>
    <n v="3"/>
    <s v="in administrare"/>
    <s v="HG 982/1998;HG 1344/2011; HG 478/ 24-IUN-15;HG.478/24-IUN-15;OUG.1 din 04/01/2017;HG.354/18.05.2017;OUG.68 din 06/11/2019"/>
    <s v="imobil"/>
    <s v="Lungime= Km;Suprafeţe= ha;CF= ;"/>
  </r>
  <r>
    <x v="8867"/>
    <s v="8.04.04"/>
    <m/>
    <m/>
    <s v="DAF VALEA STINII"/>
    <s v="conform amenajamentelor silvice"/>
    <s v="ARGEŞ"/>
    <s v="-"/>
    <s v="Tara: România; Judet: ARGEŞ; -;   -; Nr: -;"/>
    <n v="1984"/>
    <n v="8249"/>
    <n v="3"/>
    <s v="in administrare"/>
    <s v="HG 982/1998;HG 1344/2011; HG 478/ 24-IUN-15;HG.478/24-IUN-15;OUG.1 din 04/01/2017;HG.354/18.05.2017;OUG.68 din 06/11/2019"/>
    <s v="imobil"/>
    <s v="Lungime= Km;Suprafeţe= ha;CF= ;"/>
  </r>
  <r>
    <x v="8868"/>
    <s v="8.30.01"/>
    <m/>
    <m/>
    <s v="CT BRUSTUROASA"/>
    <s v="conform amenajamentelor silvice"/>
    <s v="ARGEŞ"/>
    <s v="-"/>
    <s v="Tara: România; Judet: ARGEŞ; -;   -; Nr: -;"/>
    <n v="1988"/>
    <n v="6154"/>
    <n v="3"/>
    <s v="in administrare"/>
    <s v="HG 982/1998;HG 1344/2011; HG 478/ 24-IUN-15;HG.478/24-IUN-15;OUG.1 din 04/01/2017;HG.354/18.05.2017;OUG.68 din 06/11/2019;HG.846/08.10.2020"/>
    <s v="imobil"/>
    <s v="Lungime albie corectată/consolidată=1,5 km;"/>
  </r>
  <r>
    <x v="8869"/>
    <s v="8.30.01"/>
    <m/>
    <m/>
    <s v="CT BRUSTUROASA"/>
    <s v="conform amenajamentelor silvice"/>
    <s v="ARGEŞ"/>
    <s v="-"/>
    <s v="Tara: România; Judet: ARGEŞ; -;   -; Nr: -;"/>
    <n v="1989"/>
    <n v="2780"/>
    <n v="3"/>
    <s v="in administrare"/>
    <s v="HG 982/1998;HG 1344/2011; HG 478/ 24-IUN-15;HG.478/24-IUN-15;OUG.1 din 04/01/2017;HG.354/18.05.2017;OUG.68 din 06/11/2019;HG.846/08.10.2020"/>
    <s v="imobil"/>
    <s v="Lungime albie corectată/consolidată=1,5 km;"/>
  </r>
  <r>
    <x v="8870"/>
    <s v="8.30.01"/>
    <m/>
    <m/>
    <s v="C.T. VALEA ROSULUI"/>
    <s v="conform amenajamentelor silvice"/>
    <s v="ARGEŞ"/>
    <s v="-"/>
    <s v="Tara: România; Judet: ARGEŞ; -;   -; Nr: -;"/>
    <n v="1995"/>
    <n v="115701"/>
    <n v="3"/>
    <s v="in administrare"/>
    <s v="HG 982/1998;HG 1344/2011; HG 478/ 24-IUN-15;HG.478/24-IUN-15;OUG.1 din 04/01/2017;HG.354/18.05.2017;OUG.68 din 06/11/2019;HG.846/08.10.2020"/>
    <s v="imobil"/>
    <s v="Lungime albie corectată/consolidată=0,8 km;"/>
  </r>
  <r>
    <x v="8871"/>
    <s v="8.04.04"/>
    <m/>
    <m/>
    <s v="DAF LUTELE-OTIC"/>
    <s v="conform amenajamentelor silvice"/>
    <s v="ARGEŞ"/>
    <s v="-"/>
    <s v="Tara: România; Judet: ARGEŞ; -;   -; Nr: -;"/>
    <n v="1964"/>
    <n v="6347"/>
    <n v="3"/>
    <s v="in administrare"/>
    <s v="HG 982/1998;HG 1344/2011; HG 478/ 24-IUN-15;HG.478/24-IUN-15;OUG.1 din 04/01/2017;OUG.68 din 06/11/2019"/>
    <s v="imobil"/>
    <s v="Lungime= Km;Suprafeţe= ha;CF= ;"/>
  </r>
  <r>
    <x v="8872"/>
    <s v="8.04.04"/>
    <m/>
    <m/>
    <s v="DAF MARA"/>
    <s v="conform amenajamentelor silvice"/>
    <s v="ARGEŞ"/>
    <s v="-"/>
    <s v="Tara: România; Judet: ARGEŞ; -;   -; Nr: -;"/>
    <n v="1965"/>
    <n v="3890238"/>
    <n v="3"/>
    <s v="in administrare"/>
    <s v="HG 982/1998;HG 1344/2011; HG 478/ 24-IUN-15;HG.478/24-IUN-15;OUG.1 din 04/01/2017;HG.354/18.05.2017;OUG.68 din 06/11/2019"/>
    <s v="imobil"/>
    <s v="Lungime= Km;Suprafeţe= ha;CF= ;"/>
  </r>
  <r>
    <x v="8873"/>
    <s v="8.04.04"/>
    <m/>
    <m/>
    <s v="DAF GHIMBAVU"/>
    <s v="conform amenajamentelor silvice"/>
    <s v="ARGEŞ"/>
    <s v="-"/>
    <s v="Tara: România; Judet: ARGEŞ; -;   -; Nr: -;"/>
    <n v="1963"/>
    <n v="31599"/>
    <n v="3"/>
    <s v="in administrare"/>
    <s v="HG 982/1998;HG 1344/2011; HG 478/ 24-IUN-15;HG.478/24-IUN-15;OUG.1 din 04/01/2017;OUG.68 din 06/11/2019"/>
    <s v="imobil"/>
    <s v="Lungime= Km;Suprafeţe= ha;CF= ;"/>
  </r>
  <r>
    <x v="8874"/>
    <s v="8.04.04"/>
    <m/>
    <m/>
    <s v="DAF LEOTA-CUMPARATA"/>
    <s v="conform amenajamentelor silvice"/>
    <s v="ARGEŞ"/>
    <s v="-"/>
    <s v="Tara: România; Judet: ARGEŞ; -;   -; Nr: -;"/>
    <n v="1978"/>
    <n v="72255"/>
    <n v="3"/>
    <s v="in administrare"/>
    <s v="HG 982/1998;HG 1344/2011; HG 478/ 24-IUN-15;HG.478/24-IUN-15;OUG.1 din 04/01/2017;OUG.68 din 06/11/2019"/>
    <s v="imobil"/>
    <s v="Lungime= Km;Suprafeţe= ha;CF= ;"/>
  </r>
  <r>
    <x v="8875"/>
    <s v="8.04.04"/>
    <m/>
    <m/>
    <s v="DAF V.LUNCII-PEPINIERA"/>
    <s v="conform amenajamentelor silvice"/>
    <s v="ARGEŞ"/>
    <s v="-"/>
    <s v="Tara: România; Judet: ARGEŞ; -;   -; Nr: -;"/>
    <n v="1967"/>
    <n v="1671"/>
    <n v="3"/>
    <s v="in administrare"/>
    <s v="HG 982/1998;HG 1344/2011; HG 478/ 24-IUN-15;HG.478/24-IUN-15;OUG.1 din 04/01/2017;OUG.68 din 06/11/2019"/>
    <s v="imobil"/>
    <s v="Lungime= Km;Suprafeţe= ha;CF= ;"/>
  </r>
  <r>
    <x v="8876"/>
    <s v="8.04.04"/>
    <m/>
    <m/>
    <s v="DAF V. CURII"/>
    <s v="conform amenajamentelor silvice"/>
    <s v="ARGEŞ"/>
    <s v="-"/>
    <s v="Tara: România; Judet: ARGEŞ; -;   -; Nr: -;"/>
    <n v="1970"/>
    <n v="1105"/>
    <n v="3"/>
    <s v="in administrare"/>
    <s v="HG 982/1998;HG 1344/2011; HG 478/ 24-IUN-15;HG.478/24-IUN-15;OUG.1 din 04/01/2017;OUG.68 din 06/11/2019"/>
    <s v="imobil"/>
    <s v="Lungime= Km;Suprafeţe= ha;CF= ;"/>
  </r>
  <r>
    <x v="8877"/>
    <s v="8.30.01"/>
    <m/>
    <m/>
    <s v="C T  V CASELOR"/>
    <s v="conform amenajamentelor silvice"/>
    <s v="ARGEŞ"/>
    <s v="-"/>
    <s v="Tara: România; Judet: ARGEŞ; -;   -; Nr: -;"/>
    <n v="1989"/>
    <n v="6518"/>
    <n v="3"/>
    <s v="in administrare"/>
    <s v="HG 982/1998;HG 1344/2011; HG 478/ 24-IUN-15;HG.478/24-IUN-15;OUG.1 din 04/01/2017;HG.354/18.05.2017;OUG.68 din 06/11/2019;HG.846/08.10.2020"/>
    <s v="imobil"/>
    <s v="Lungime albie corectată/consolidată=2,2 km;"/>
  </r>
  <r>
    <x v="8878"/>
    <s v="8.30.01"/>
    <m/>
    <m/>
    <s v="CT SATIC DAMBOVITA"/>
    <s v="conform amenajamentelor silvice"/>
    <s v="ARGEŞ"/>
    <s v="-"/>
    <s v="Tara: România; Judet: ARGEŞ; -;   -; Nr: -;"/>
    <n v="1989"/>
    <n v="5863"/>
    <n v="3"/>
    <s v="in administrare"/>
    <s v="HG 982/1998;HG 1344/2011; HG 478/ 24-IUN-15;HG.478/24-IUN-15;OUG.1 din 04/01/2017;HG.354/18.05.2017;OUG.68 din 06/11/2019;HG.846/08.10.2020"/>
    <s v="imobil"/>
    <s v="Lungime albie corectată/consolidată=0,3 km;"/>
  </r>
  <r>
    <x v="8879"/>
    <s v="8.30.01"/>
    <m/>
    <m/>
    <s v="CT RUCAR-II"/>
    <s v="conform amenajamentelor silvice"/>
    <s v="ARGEŞ"/>
    <s v="-"/>
    <s v="Tara: România; Judet: ARGEŞ; -;   -; Nr: -;"/>
    <n v="1991"/>
    <n v="3780"/>
    <n v="3"/>
    <s v="in administrare"/>
    <s v="HG 982/1998;HG 1344/2011; HG 478/ 24-IUN-15;HG.478/24-IUN-15;OUG.1 din 04/01/2017;HG.354/18.05.2017;OUG.68 din 06/11/2019;HG.846/08.10.2020"/>
    <s v="imobil"/>
    <s v="Lungime albie corectată/consolidată=0,1 km;"/>
  </r>
  <r>
    <x v="8880"/>
    <s v="8.30.01"/>
    <m/>
    <m/>
    <s v="CT DAMBOVICIOARA 20 RATIA"/>
    <s v="conform amenajamentelor silvice"/>
    <s v="ARGEŞ"/>
    <s v="-"/>
    <s v="Tara: România; Judet: ARGEŞ; -;   -; Nr: -;"/>
    <n v="1991"/>
    <n v="4947"/>
    <n v="3"/>
    <s v="in administrare"/>
    <s v="HG 982/1998;HG 1344/2011; HG 478/ 24-IUN-15;HG.478/24-IUN-15;OUG.1 din 04/01/2017;HG.354/18.05.2017;OUG.68 din 06/11/2019;HG.846/08.10.2020"/>
    <s v="imobil"/>
    <s v="Lungime albie corectată/consolidată=1,2 km;"/>
  </r>
  <r>
    <x v="8881"/>
    <s v="8.04.04"/>
    <m/>
    <m/>
    <s v="DR.FR.BRATIA-CERNAT 2,2KM"/>
    <s v="conform amenajamentelor silvice"/>
    <s v="ARGEŞ"/>
    <s v="-"/>
    <s v="Tara: România; Judet: ARGEŞ; -;   -; Nr: -;"/>
    <n v="1986"/>
    <n v="279975"/>
    <n v="3"/>
    <s v="in administrare"/>
    <s v="HG 982/1998;HG 1344/2011;OUG.1 din 04/01/2017;HG.354/18.05.2017;OUG.68 din 06/11/2019"/>
    <s v="imobil"/>
    <s v="Lungime= Km;Suprafeţe= ha;CF= ;"/>
  </r>
  <r>
    <x v="8882"/>
    <s v="8.04.04"/>
    <m/>
    <m/>
    <s v="DRUM TELORMAN OBIR.2 KM"/>
    <s v="conform amenajamentelor silvice"/>
    <s v="ARGEŞ"/>
    <s v="-"/>
    <s v="Tara: România; Judet: ARGEŞ; -;   -; Nr: -;"/>
    <n v="1980"/>
    <n v="4082"/>
    <n v="3"/>
    <s v="in administrare"/>
    <s v="HG 982/1998;HG 1344/2011;OUG.1 din 04/01/2017;HG.354/18.05.2017;OUG.68 din 06/11/2019"/>
    <s v="imobil"/>
    <s v="Lungime= Km;Suprafeţe= ha;CF= ;"/>
  </r>
  <r>
    <x v="8883"/>
    <s v="8.04.04"/>
    <m/>
    <m/>
    <s v="DRUM TELORMAN 3 DE 1.2KM"/>
    <s v="conform amenajamentelor silvice"/>
    <s v="ARGEŞ"/>
    <s v="-"/>
    <s v="Tara: România; Judet: ARGEŞ; -;   -; Nr: -;"/>
    <n v="1981"/>
    <n v="25997"/>
    <n v="3"/>
    <s v="in administrare"/>
    <s v="HG 982/1998;HG 1344/2011;OUG.1 din 04/01/2017;HG.354/18.05.2017;OUG.68 din 06/11/2019"/>
    <s v="imobil"/>
    <s v="Lungime= Km;Suprafeţe= ha;CF= ;"/>
  </r>
  <r>
    <x v="8884"/>
    <s v="8.04.04"/>
    <m/>
    <m/>
    <s v="DRUM FATA CRETESTI 2.7KM"/>
    <s v="conform amenajamentelor silvice"/>
    <s v="ARGEŞ"/>
    <s v="-"/>
    <s v="Tara: România; Judet: ARGEŞ; -;   -; Nr: -;"/>
    <n v="1977"/>
    <n v="3309"/>
    <n v="3"/>
    <s v="in administrare"/>
    <s v="HG 982/1998;HG 1344/2011;OUG.1 din 04/01/2017;HG.354/18.05.2017;OUG.68 din 06/11/2019"/>
    <s v="imobil"/>
    <s v="Lungime= Km;Suprafeţe= ha;CF= ;"/>
  </r>
  <r>
    <x v="8885"/>
    <s v="8.04.04"/>
    <m/>
    <m/>
    <s v="DAF FINATU"/>
    <s v="conform amenajamentelor silvice"/>
    <s v="ARGEŞ"/>
    <s v="-"/>
    <s v="Tara: România; Judet: ARGEŞ; -;   -; Nr: -;"/>
    <n v="1960"/>
    <n v="17152"/>
    <n v="3"/>
    <s v="in administrare"/>
    <s v="HG 982/1998;HG 1344/2011; HG 478/ 24-IUN-15;HG.478/24-IUN-15;OUG.1 din 04/01/2017;OUG.68 din 06/11/2019"/>
    <s v="imobil"/>
    <s v="Lungime= Km;Suprafeţe= ha;CF= ;"/>
  </r>
  <r>
    <x v="8886"/>
    <s v="8.30.01"/>
    <m/>
    <m/>
    <s v="BARAJE CORECTARE TORENTI"/>
    <s v="conform amenajamentelor silvice"/>
    <s v="ARGEŞ"/>
    <s v="-"/>
    <s v="Tara: România; Judet: ARGEŞ; -;   -; Nr: -;"/>
    <n v="1984"/>
    <n v="3420"/>
    <n v="3"/>
    <s v="in administrare"/>
    <s v="HG 982/1998;HG 1344/2011; HG 478/ 24-IUN-15;HG.478/24-IUN-15;OUG.1 din 04/01/2017;HG.354/18.05.2017;OUG.68 din 06/11/2019;HG.846/08.10.2020"/>
    <s v="imobil"/>
    <s v="Lungime albie corectată/consolidată=10,9 km;"/>
  </r>
  <r>
    <x v="8887"/>
    <s v="8.04.04"/>
    <m/>
    <m/>
    <s v="D.F.BATRANEASA PRELUNGIRE"/>
    <s v="conform amenajamentelor silvice"/>
    <s v="IAŞI"/>
    <s v="-"/>
    <s v="Tara: România; Judet: IAŞI; -;   -; Nr: -;"/>
    <n v="1982"/>
    <n v="4672"/>
    <n v="22"/>
    <s v="in administrare"/>
    <s v="HG 982/1998;;OUG.1 din 04/01/2017;HG.354/18.05.2017;OUG.68 din 06/11/2019"/>
    <s v="imobil"/>
    <s v="Lungime= Km;Suprafeţe= ha;CF= ;"/>
  </r>
  <r>
    <x v="8888"/>
    <s v="8.04.04"/>
    <m/>
    <m/>
    <s v="DAF SASCA PRELUNGIT"/>
    <s v="conform amenajamentelor silvice"/>
    <s v="NEAMŢ"/>
    <s v="-"/>
    <s v="Tara: România; Judet: NEAMŢ; -;   -; Nr: -;"/>
    <n v="1999"/>
    <n v="47019"/>
    <n v="27"/>
    <s v="in administrare"/>
    <s v="HG 982/1998;HG 1344/2011; HG 478/ 24-IUN-15;HG.478/24-IUN-15;OUG.1 din 04/01/2017;OUG.68 din 06/11/2019"/>
    <s v="imobil"/>
    <s v="Lungime= Km;Suprafeţe= ha;CF= ;"/>
  </r>
  <r>
    <x v="8889"/>
    <s v="8.04.04"/>
    <m/>
    <m/>
    <s v="DAF LOPATA"/>
    <s v="conform amenajamentelor silvice"/>
    <s v="NEAMŢ"/>
    <s v="-"/>
    <s v="Tara: România; Judet: NEAMŢ; -;   -; Nr: -;"/>
    <n v="1984"/>
    <n v="90203"/>
    <n v="27"/>
    <s v="in administrare"/>
    <s v="HG 982/1998;HG 1344/2011; HG 478/ 24-IUN-15;HG.478/24-IUN-15;OUG.1 din 04/01/2017;HG.354/18.05.2017;OUG.68 din 06/11/2019"/>
    <s v="imobil"/>
    <s v="Lungime= Km;Suprafeţe= ha;CF= ;"/>
  </r>
  <r>
    <x v="8890"/>
    <s v="8.04.04"/>
    <m/>
    <m/>
    <s v="DAF HUMARIA"/>
    <s v="conform amenajamentelor silvice"/>
    <s v="NEAMŢ"/>
    <s v="-"/>
    <s v="Tara: România; Judet: NEAMŢ; -;   -; Nr: -;"/>
    <n v="1985"/>
    <n v="168531"/>
    <n v="27"/>
    <s v="in administrare"/>
    <s v="HG 982/1998;HG 1344/2011; HG 478/ 24-IUN-15;HG.478/24-IUN-15;OUG.1 din 04/01/2017;HG.354/18.05.2017;OUG.68 din 06/11/2019"/>
    <s v="imobil"/>
    <s v="Lungime= Km;Suprafeţe= ha;CF= ;"/>
  </r>
  <r>
    <x v="8891"/>
    <s v="8.04.04"/>
    <m/>
    <m/>
    <s v="PLATFORMA DIN BETON ARMAT"/>
    <s v="conform amenajamentelor silvice"/>
    <s v="NEAMŢ"/>
    <s v="-"/>
    <s v="Tara: România; Judet: NEAMŢ; -;   -; Nr: -;"/>
    <n v="1982"/>
    <n v="30"/>
    <n v="27"/>
    <s v="in administrare"/>
    <s v="HG 982/1998;;OUG.1 din 04/01/2017;OUG.68 din 06/11/2019"/>
    <s v="imobil"/>
    <s v="drum auto forestier"/>
  </r>
  <r>
    <x v="8892"/>
    <s v="8.04.04"/>
    <m/>
    <m/>
    <s v="D.F.CORHANA"/>
    <s v="conform amenajamentelor silvice"/>
    <s v="NEAMŢ"/>
    <s v="-"/>
    <s v="Tara: România; Judet: NEAMŢ; -;   -; Nr: -;"/>
    <n v="1986"/>
    <n v="93029"/>
    <n v="27"/>
    <s v="in administrare"/>
    <s v="HG 982/1998;HG 1344/2011;OUG.1 din 04/01/2017;HG.354/18.05.2017;OUG.68 din 06/11/2019"/>
    <s v="imobil"/>
    <s v="Lungime= Km;Suprafeţe= ha;CF= ;"/>
  </r>
  <r>
    <x v="8893"/>
    <s v="8.04.04"/>
    <m/>
    <m/>
    <s v="D.F.PIETROSU"/>
    <s v="conform amenajamentelor silvice"/>
    <s v="NEAMŢ"/>
    <s v="-"/>
    <s v="Tara: România; Judet: NEAMŢ; -;   -; Nr: -;"/>
    <n v="1964"/>
    <n v="57818"/>
    <n v="27"/>
    <s v="in administrare"/>
    <s v="HG 982/1998;HG 1344/2011;OUG.1 din 04/01/2017;HG.354/18.05.2017;OUG.68 din 06/11/2019"/>
    <s v="imobil"/>
    <s v="Lungime= Km;Suprafeţe= ha;CF= ;"/>
  </r>
  <r>
    <x v="8894"/>
    <s v="8.04.04"/>
    <m/>
    <m/>
    <s v="DRUM AUTO PIATRA PASCALOAIA"/>
    <s v="conform amenajamentelor silvice"/>
    <s v="IAŞI"/>
    <s v="-"/>
    <s v="Tara: România; Judet: IAŞI; -;   -; Nr: -;"/>
    <n v="1974"/>
    <n v="4235"/>
    <n v="22"/>
    <s v="in administrare"/>
    <s v="HG 982/1998;;OUG.1 din 04/01/2017;HG.354/18.05.2017;OUG.68 din 06/11/2019"/>
    <s v="imobil"/>
    <s v="Lungime= Km;Suprafeţe= ha;CF= ;"/>
  </r>
  <r>
    <x v="8895"/>
    <s v="8.04.04"/>
    <m/>
    <m/>
    <s v="DAF VLADNICUT"/>
    <s v="conform amenajamentelor silvice"/>
    <s v="NEAMŢ"/>
    <s v="-"/>
    <s v="Tara: România; Judet: NEAMŢ; -;   -; Nr: -;"/>
    <n v="1967"/>
    <n v="28014"/>
    <n v="27"/>
    <s v="in administrare"/>
    <s v="HG 982/1998;HG 1344/2011; HG 478/ 24-IUN-15;HG.478/24-IUN-15;OUG.1 din 04/01/2017;OUG.68 din 06/11/2019"/>
    <s v="imobil"/>
    <s v="Lungime= Km;Suprafeţe= ha;CF= ;"/>
  </r>
  <r>
    <x v="8896"/>
    <s v="8.04.04"/>
    <m/>
    <m/>
    <s v="DAF STIUBEI"/>
    <s v="conform amenajamentelor silvice"/>
    <s v="NEAMŢ"/>
    <s v="-"/>
    <s v="Tara: România; Judet: NEAMŢ; -;   -; Nr: -;"/>
    <n v="1968"/>
    <n v="17825"/>
    <n v="27"/>
    <s v="in administrare"/>
    <s v="HG 982/1998;HG 1344/2011; HG 478/ 24-IUN-15;HG.478/24-IUN-15;OUG.1 din 04/01/2017;OUG.68 din 06/11/2019"/>
    <s v="imobil"/>
    <s v="Lungime= Km;Suprafeţe= ha;CF= ;"/>
  </r>
  <r>
    <x v="8897"/>
    <s v="8.04.04"/>
    <m/>
    <m/>
    <s v="DRUM AUTO MAZARAR I"/>
    <s v="conform amenajamentelor silvice"/>
    <s v="IAŞI"/>
    <s v="-"/>
    <s v="Tara: România; Judet: IAŞI; -;   -; Nr: -;"/>
    <n v="1968"/>
    <n v="261524"/>
    <n v="22"/>
    <s v="in administrare"/>
    <s v="HG 982/1998;;OUG.1 din 04/01/2017;HG.354/18.05.2017;OUG.68 din 06/11/2019"/>
    <s v="imobil"/>
    <s v="Lungime= Km;Suprafeţe= ha;CF= ;"/>
  </r>
  <r>
    <x v="8898"/>
    <s v="8.04.04"/>
    <m/>
    <m/>
    <s v="DRUM AUTO CIURDEA I"/>
    <s v="conform amenajamentelor silvice"/>
    <s v="IAŞI"/>
    <s v="-"/>
    <s v="Tara: România; Judet: IAŞI; -;   -; Nr: -;"/>
    <n v="1965"/>
    <n v="62882"/>
    <n v="22"/>
    <s v="in administrare"/>
    <s v="HG 982/1998;;OUG.1 din 04/01/2017;HG.354/18.05.2017;OUG.68 din 06/11/2019"/>
    <s v="imobil"/>
    <s v="Lungime= Km;Suprafeţe= ha;CF= ;"/>
  </r>
  <r>
    <x v="8899"/>
    <s v="8.04.04"/>
    <m/>
    <m/>
    <s v="DAF BISR.-UNGURENI"/>
    <s v="conform amenajamentelor silvice"/>
    <s v="NEAMŢ"/>
    <s v="-"/>
    <s v="Tara: România; Judet: NEAMŢ; -;   -; Nr: -;"/>
    <n v="1982"/>
    <n v="364589"/>
    <n v="27"/>
    <s v="in administrare"/>
    <s v="HG 982/1998;HG 1344/2011; HG 478/ 24-IUN-15;HG.478/24-IUN-15;OUG.1 din 04/01/2017;HG.354/18.05.2017;OUG.68 din 06/11/2019"/>
    <s v="imobil"/>
    <s v="Lungime=4,3 KM Km;Suprafeţe= ha;CF= ;"/>
  </r>
  <r>
    <x v="8900"/>
    <s v="8.04.04"/>
    <m/>
    <m/>
    <s v="DAF PALTINIS"/>
    <s v="conform amenajamentelor silvice"/>
    <s v="NEAMŢ"/>
    <s v="-"/>
    <s v="Tara: România; Judet: NEAMŢ; -;   -; Nr: -;"/>
    <n v="1975"/>
    <n v="40751"/>
    <n v="27"/>
    <s v="in administrare"/>
    <s v="HG 982/1998;HG 1344/2011; HG 478/ 24-IUN-15;HG.478/24-IUN-15;OUG.1 din 04/01/2017;HG.354/18.05.2017;OUG.68 din 06/11/2019"/>
    <s v="imobil"/>
    <s v="Lungime=2,3 KM Km;Suprafeţe= ha;CF= ;"/>
  </r>
  <r>
    <x v="8901"/>
    <s v="8.04.04"/>
    <m/>
    <m/>
    <s v="DAF SECU"/>
    <s v="conform amenajamentelor silvice"/>
    <s v="NEAMŢ"/>
    <s v="-"/>
    <s v="Tara: România; Judet: NEAMŢ; -;   -; Nr: -;"/>
    <n v="1982"/>
    <n v="383935"/>
    <n v="27"/>
    <s v="in administrare"/>
    <s v="HG 982/1998;HG 1344/2011; HG 478/ 24-IUN-15;HG.478/24-IUN-15;OUG.1 din 04/01/2017;HG.354/18.05.2017;OUG.68 din 06/11/2019"/>
    <s v="imobil"/>
    <s v="Lungime=9,9 KM Km;Suprafeţe= ha;CF= ;"/>
  </r>
  <r>
    <x v="8902"/>
    <s v="8.30.01"/>
    <m/>
    <m/>
    <s v="BARAJ PR.SASCA"/>
    <s v="conform amenajamentelor silvice"/>
    <s v="NEAMŢ"/>
    <s v="-"/>
    <s v="Tara: România; Judet: NEAMŢ; -;   -; Nr: -;"/>
    <n v="1978"/>
    <n v="122124"/>
    <n v="27"/>
    <s v="in administrare"/>
    <s v="HG 982/1998;HG 1344/2011; HG 478/ 24-IUN-15;HG.478/24-IUN-15;OUG.1 din 04/01/2017;HG.354/18.05.2017;OUG.68 din 06/11/2019;HG.846/08.10.2020"/>
    <s v="imobil"/>
    <s v="Lungime albie corectată/consolidată=0,004 km;"/>
  </r>
  <r>
    <x v="8903"/>
    <s v="8.30.01"/>
    <m/>
    <m/>
    <s v="BARAJ PR. ADANC"/>
    <s v="conform amenajamentelor silvice"/>
    <s v="NEAMŢ"/>
    <s v="-"/>
    <s v="Tara: România; Judet: NEAMŢ; -;   -; Nr: -;"/>
    <n v="1978"/>
    <n v="38150"/>
    <n v="27"/>
    <s v="in administrare"/>
    <s v="HG 982/1998;HG 1344/2011; HG 478/ 24-IUN-15;HG.478/24-IUN-15;OUG.1 din 04/01/2017;HG.354/18.05.2017;OUG.68 din 06/11/2019;HG.846/08.10.2020"/>
    <s v="imobil"/>
    <s v="Lungime albie corectată/consolidată=0,002 km;"/>
  </r>
  <r>
    <x v="8904"/>
    <s v="8.30.01"/>
    <m/>
    <m/>
    <s v="BARAJ PR. JGHEABURI"/>
    <s v="conform amenajamentelor silvice"/>
    <s v="NEAMŢ"/>
    <s v="-"/>
    <s v="Tara: România; Judet: NEAMŢ; -;   -; Nr: -;"/>
    <n v="1978"/>
    <n v="55334"/>
    <n v="27"/>
    <s v="in administrare"/>
    <s v="HG 982/1998;HG 1344/2011; HG 478/ 24-IUN-15;HG.478/24-IUN-15;OUG.1 din 04/01/2017;HG.354/18.05.2017;OUG.68 din 06/11/2019;HG.846/08.10.2020"/>
    <s v="imobil"/>
    <s v="Lungime albie corectată/consolidată=0,0025 km;"/>
  </r>
  <r>
    <x v="8905"/>
    <s v="8.30.01"/>
    <m/>
    <m/>
    <s v="BARAJ PR. DURUITORII"/>
    <s v="conform amenajamentelor silvice"/>
    <s v="NEAMŢ"/>
    <s v="-"/>
    <s v="Tara: România; Judet: NEAMŢ; -;   -; Nr: -;"/>
    <n v="1958"/>
    <n v="34693"/>
    <n v="27"/>
    <s v="in administrare"/>
    <s v="HG 982/1998;HG 1344/2011; HG 478/ 24-IUN-15;HG.478/24-IUN-15;OUG.1 din 04/01/2017;HG.354/18.05.2017;OUG.68 din 06/11/2019;HG.846/08.10.2020"/>
    <s v="imobil"/>
    <s v="Lungime albie corectată/consolidată=0,0025 km;"/>
  </r>
  <r>
    <x v="8906"/>
    <s v="8.30._"/>
    <m/>
    <m/>
    <s v="BARAJ PR. CETATII HANGU"/>
    <s v="conform amenajamentelor silvice"/>
    <s v="NEAMŢ"/>
    <s v="-"/>
    <s v="Tara: România; Judet: NEAMŢ; -;   -; Nr: -;"/>
    <n v="1960"/>
    <n v="0"/>
    <n v="27"/>
    <s v="in administrare"/>
    <s v="HG 982/1998;;OUG.1 din 04/01/2017;OUG.68 din 06/11/2019"/>
    <s v="imobil"/>
    <s v="lucrari de corectarea torentilor"/>
  </r>
  <r>
    <x v="8907"/>
    <s v="8.30._"/>
    <m/>
    <m/>
    <s v="BARAJ PR.AVDIA"/>
    <s v="conform amenajamentelor silvice"/>
    <s v="NEAMŢ"/>
    <s v="-"/>
    <s v="Tara: România; Judet: NEAMŢ; -;   -; Nr: -;"/>
    <n v="1975"/>
    <n v="0"/>
    <n v="27"/>
    <s v="in administrare"/>
    <s v="HG 982/1998;;OUG.1 din 04/01/2017;OUG.68 din 06/11/2019"/>
    <s v="imobil"/>
    <s v="lucrari de corectarea torentilor"/>
  </r>
  <r>
    <x v="8908"/>
    <s v="8.04.04"/>
    <m/>
    <m/>
    <s v="DAF PINGARACIOR OBIRSIE"/>
    <s v="conform amenajamentelor silvice"/>
    <s v="NEAMŢ"/>
    <s v="-"/>
    <s v="Tara: România; Judet: NEAMŢ; -;   -; Nr: -;"/>
    <n v="1986"/>
    <n v="118015"/>
    <n v="27"/>
    <s v="in administrare"/>
    <s v="HG 982/1998;HG 1344/2011; HG 478/ 24-IUN-15;HG.478/24-IUN-15;OUG.1 din 04/01/2017;HG.354/18.05.2017;OUG.68 din 06/11/2019"/>
    <s v="imobil"/>
    <s v="Lungime= Km;Suprafeţe= ha;CF= ;"/>
  </r>
  <r>
    <x v="8909"/>
    <s v="8.04.04"/>
    <m/>
    <m/>
    <s v="D.A.ARINIS"/>
    <s v="conform amenajamentelor silvice"/>
    <s v="NEAMŢ"/>
    <s v="-"/>
    <s v="Tara: România; Judet: NEAMŢ; -;   -; Nr: -;"/>
    <n v="1966"/>
    <n v="37713"/>
    <n v="27"/>
    <s v="in administrare"/>
    <s v="HG 982/1998;HG 1344/2011;OUG.1 din 04/01/2017;OUG.68 din 06/11/2019"/>
    <s v="imobil"/>
    <s v="drum auto forestier"/>
  </r>
  <r>
    <x v="8910"/>
    <s v="8.04.04"/>
    <m/>
    <m/>
    <s v="D.A.SECU CASITI"/>
    <s v="conform amenajamentelor silvice"/>
    <s v="NEAMŢ"/>
    <s v="-"/>
    <s v="Tara: România; Judet: NEAMŢ; -;   -; Nr: -;"/>
    <n v="1980"/>
    <n v="45075"/>
    <n v="27"/>
    <s v="in administrare"/>
    <s v="HG 982/1998;HG 1344/2011;OUG.1 din 04/01/2017;OUG.68 din 06/11/2019"/>
    <s v="imobil"/>
    <s v="drum auto forestier"/>
  </r>
  <r>
    <x v="8911"/>
    <s v="8.04.04"/>
    <m/>
    <m/>
    <s v="DAF PLOPI LESPEZI"/>
    <s v="conform amenajamentelor silvice"/>
    <s v="NEAMŢ"/>
    <s v="-"/>
    <s v="Tara: România; Judet: NEAMŢ; -;   -; Nr: -;"/>
    <n v="1982"/>
    <n v="12841"/>
    <n v="27"/>
    <s v="in administrare"/>
    <s v="HG 982/1998;HG 1344/2011; HG 478/ 24-IUN-15;HG.478/24-IUN-15;OUG.1 din 04/01/2017;HG.354/18.05.2017;OUG.68 din 06/11/2019"/>
    <s v="imobil"/>
    <s v="Lungime= Km;Suprafeţe= ha;CF= ;"/>
  </r>
  <r>
    <x v="8912"/>
    <s v="8.04.04"/>
    <m/>
    <m/>
    <s v="DAF IVAN PALADIA"/>
    <s v="conform amenajamentelor silvice"/>
    <s v="NEAMŢ"/>
    <s v="-"/>
    <s v="Tara: România; Judet: NEAMŢ; -;   -; Nr: -;"/>
    <n v="1982"/>
    <n v="7443"/>
    <n v="27"/>
    <s v="in administrare"/>
    <s v="HG 982/1998;HG 1344/2011; HG 478/ 24-IUN-15;HG.478/24-IUN-15;OUG.1 din 04/01/2017;HG.354/18.05.2017;OUG.68 din 06/11/2019"/>
    <s v="imobil"/>
    <s v="Lungime= Km;Suprafeţe= ha;CF= ;"/>
  </r>
  <r>
    <x v="8913"/>
    <s v="8.04.04"/>
    <m/>
    <m/>
    <s v="D.A.HERMAN"/>
    <s v="conform amenajamentelor silvice"/>
    <s v="NEAMŢ"/>
    <s v="-"/>
    <s v="Tara: România; Judet: NEAMŢ; -;   -; Nr: -;"/>
    <n v="1973"/>
    <n v="101181"/>
    <n v="27"/>
    <s v="in administrare"/>
    <s v="HG 982/1998;HG 1344/2011;OUG.1 din 04/01/2017;OUG.68 din 06/11/2019"/>
    <s v="imobil"/>
    <s v="drum auto forestier"/>
  </r>
  <r>
    <x v="8914"/>
    <s v="8.04.04"/>
    <m/>
    <m/>
    <s v="D.A.CONSOLIDARE SECU VADURI"/>
    <s v="conform amenajamentelor silvice"/>
    <s v="NEAMŢ"/>
    <s v="-"/>
    <s v="Tara: România; Judet: NEAMŢ; -;   -; Nr: -;"/>
    <n v="1976"/>
    <n v="11828"/>
    <n v="27"/>
    <s v="in administrare"/>
    <s v="HG 982/1998;HG 1344/2011 692/2011;OUG.1 din 04/01/2017;OUG.68 din 06/11/2019"/>
    <s v="imobil"/>
    <s v="drum auto forestier"/>
  </r>
  <r>
    <x v="8915"/>
    <s v="8.04.04"/>
    <m/>
    <m/>
    <s v="D.A.MALICI"/>
    <s v="conform amenajamentelor silvice"/>
    <s v="NEAMŢ"/>
    <s v="-"/>
    <s v="Tara: România; Judet: NEAMŢ; -;   -; Nr: -;"/>
    <n v="1967"/>
    <n v="20987"/>
    <n v="27"/>
    <s v="in administrare"/>
    <s v="HG 982/1998;HG 1344/2011;OUG.1 din 04/01/2017;OUG.68 din 06/11/2019"/>
    <s v="imobil"/>
    <s v="drum auto forestier"/>
  </r>
  <r>
    <x v="8916"/>
    <s v="8.04.04"/>
    <m/>
    <m/>
    <s v="D.A.BISERICANI"/>
    <s v="conform amenajamentelor silvice"/>
    <s v="NEAMŢ"/>
    <s v="-"/>
    <s v="Tara: România; Judet: NEAMŢ; -;   -; Nr: -;"/>
    <n v="1979"/>
    <n v="49860"/>
    <n v="27"/>
    <s v="in administrare"/>
    <s v="HG 982/1998;HG 1344/2011;OUG.1 din 04/01/2017;OUG.68 din 06/11/2019"/>
    <s v="imobil"/>
    <s v="drum auto forestier"/>
  </r>
  <r>
    <x v="8917"/>
    <s v="8.04.04"/>
    <m/>
    <m/>
    <s v="DAF PIETRARULUI"/>
    <s v="conform amenajamentelor silvice"/>
    <s v="NEAMŢ"/>
    <s v="-"/>
    <s v="Tara: România; Judet: NEAMŢ; -;   -; Nr: -;"/>
    <n v="1992"/>
    <n v="133694"/>
    <n v="27"/>
    <s v="in administrare"/>
    <s v="HG 982/1998;HG 1344/2011; HG 478/ 24-IUN-15;HG.478/24-IUN-15;OUG.1 din 04/01/2017;HG.354/18.05.2017;OUG.68 din 06/11/2019"/>
    <s v="imobil"/>
    <s v="Lungime= Km;Suprafeţe= ha;CF= ;"/>
  </r>
  <r>
    <x v="8918"/>
    <s v="8.04.04"/>
    <m/>
    <m/>
    <s v="DAF ANTAL PRELUNGIRE"/>
    <s v="conform amenajamentelor silvice"/>
    <s v="NEAMŢ"/>
    <s v="-"/>
    <s v="Tara: România; Judet: NEAMŢ; -;   -; Nr: -;"/>
    <n v="1977"/>
    <n v="32410"/>
    <n v="27"/>
    <s v="in administrare"/>
    <s v="HG 982/1998;HG 1344/2011; HG 478/ 24-IUN-15;HG.478/24-IUN-15;OUG.1 din 04/01/2017;HG.354/18.05.2017;OUG.68 din 06/11/2019"/>
    <s v="imobil"/>
    <s v="Lungime= Km;Suprafeţe= ha;CF= ;"/>
  </r>
  <r>
    <x v="8919"/>
    <s v="8.04.04"/>
    <m/>
    <m/>
    <s v="DAF PIRIUL PICIORULUI"/>
    <s v="conform amenajamentelor silvice"/>
    <s v="NEAMŢ"/>
    <s v="-"/>
    <s v="Tara: România; Judet: NEAMŢ; -;   -; Nr: -;"/>
    <n v="1979"/>
    <n v="31208"/>
    <n v="27"/>
    <s v="in administrare"/>
    <s v="HG 982/1998;HG 1344/2011; HG 478/ 24-IUN-15;HG.478/24-IUN-15;OUG.1 din 04/01/2017;HG.354/18.05.2017;OUG.68 din 06/11/2019"/>
    <s v="imobil"/>
    <s v="Lungime= Km;Suprafeţe= ha;CF= ;"/>
  </r>
  <r>
    <x v="8920"/>
    <s v="8.30.01"/>
    <m/>
    <m/>
    <s v="TRAVERSA 1 M 0/1, PIR.VARNITA"/>
    <s v="conform amenajamentelor silvice"/>
    <s v="NEAMŢ"/>
    <s v="-"/>
    <s v="Tara: România; Judet: NEAMŢ; -;   -; Nr: -;"/>
    <n v="1981"/>
    <n v="70"/>
    <n v="27"/>
    <s v="in administrare"/>
    <s v="HG 982/1998;HG 1344/2011; HG 478/ 24-IUN-15;HG.478/24-IUN-15;OUG.1 din 04/01/2017;HG.354/18.05.2017;OUG.68 din 06/11/2019;HG.846/08.10.2020"/>
    <s v="imobil"/>
    <s v="Lungime albie corectată/consolidată=0,0005 km;"/>
  </r>
  <r>
    <x v="8921"/>
    <s v="8.30.01"/>
    <m/>
    <m/>
    <s v="PRAG 2 M 2.0, PIR.VARNITA"/>
    <s v="conform amenajamentelor silvice"/>
    <s v="NEAMŢ"/>
    <s v="-"/>
    <s v="Tara: România; Judet: NEAMŢ; -;   -; Nr: -;"/>
    <n v="1981"/>
    <n v="144"/>
    <n v="27"/>
    <s v="in administrare"/>
    <s v="HG 982/1998;HG 1344/2011; HG 478/ 24-IUN-15;HG.478/24-IUN-15;OUG.1 din 04/01/2017;HG.354/18.05.2017;OUG.68 din 06/11/2019;HG.846/08.10.2020"/>
    <s v="imobil"/>
    <s v="Lungime albie corectată/consolidată=0,002 km;"/>
  </r>
  <r>
    <x v="8922"/>
    <s v="8.30.01"/>
    <m/>
    <m/>
    <s v="TRAVERSA 4 M 1, PARAUL VACARIA"/>
    <s v="conform amenajamentelor silvice"/>
    <s v="NEAMŢ"/>
    <s v="-"/>
    <s v="Tara: România; Judet: NEAMŢ; -;   -; Nr: -;"/>
    <n v="1981"/>
    <n v="135"/>
    <n v="27"/>
    <s v="in administrare"/>
    <s v="HG 982/1998;HG 1344/2011; HG 478/ 24-IUN-15;HG.478/24-IUN-15;OUG.1 din 04/01/2017;HG.354/18.05.2017;OUG.68 din 06/11/2019;HG.846/08.10.2020"/>
    <s v="imobil"/>
    <s v="Lungime albie corectată/consolidată=0,012 km;"/>
  </r>
  <r>
    <x v="8923"/>
    <s v="8.30.01"/>
    <m/>
    <m/>
    <s v="BARAJ  3 P.MAICELOR RAMIF."/>
    <s v="conform amenajamentelor silvice"/>
    <s v="NEAMŢ"/>
    <s v="-"/>
    <s v="Tara: România; Judet: NEAMŢ; -;   -; Nr: -;"/>
    <n v="1981"/>
    <n v="1134"/>
    <n v="27"/>
    <s v="in administrare"/>
    <s v="HG 982/1998;HG 1344/2011; HG 478/ 24-IUN-15;HG.478/24-IUN-15;OUG.1 din 04/01/2017;HG.354/18.05.2017;OUG.68 din 06/11/2019;HG.846/08.10.2020"/>
    <s v="imobil"/>
    <s v="Lungime albie corectată/consolidată=0,007 km;"/>
  </r>
  <r>
    <x v="8924"/>
    <s v="8.04.04"/>
    <m/>
    <m/>
    <s v="DAF SECU MIHLIT PRELUNGIRE"/>
    <s v="conform amenajamentelor silvice"/>
    <s v="NEAMŢ"/>
    <s v="-"/>
    <s v="Tara: România; Judet: NEAMŢ; -;   -; Nr: -;"/>
    <n v="1989"/>
    <n v="140286"/>
    <n v="27"/>
    <s v="in administrare"/>
    <s v="HG 982/1998;HG 1344/2011; HG 478/ 24-IUN-15;HG.478/24-IUN-15;OUG.1 din 04/01/2017;HG.354/18.05.2017;OUG.68 din 06/11/2019"/>
    <s v="imobil"/>
    <s v="Lungime= Km;Suprafeţe= ha;CF= ;"/>
  </r>
  <r>
    <x v="8925"/>
    <s v="8.04.04"/>
    <m/>
    <m/>
    <s v="DAF PIRIUL LUI NITA"/>
    <s v="conform amenajamentelor silvice"/>
    <s v="NEAMŢ"/>
    <s v="-"/>
    <s v="Tara: România; Judet: NEAMŢ; -;   -; Nr: -;"/>
    <n v="1973"/>
    <n v="17091"/>
    <n v="27"/>
    <s v="in administrare"/>
    <s v="HG 982/1998;HG 1344/2011; HG 478/ 24-IUN-15;HG.478/24-IUN-15;OUG.1 din 04/01/2017;HG.354/18.05.2017;OUG.68 din 06/11/2019"/>
    <s v="imobil"/>
    <s v="Lungime= Km;Suprafeţe= ha;CF= ;"/>
  </r>
  <r>
    <x v="8926"/>
    <s v="8.04.04"/>
    <m/>
    <m/>
    <s v="DAF BISTRA CHILII"/>
    <s v="conform amenajamentelor silvice"/>
    <s v="NEAMŢ"/>
    <s v="-"/>
    <s v="Tara: România; Judet: NEAMŢ; -;   -; Nr: -;"/>
    <n v="1981"/>
    <n v="110068"/>
    <n v="27"/>
    <s v="in administrare"/>
    <s v="HG 982/1998;HG 1344/2011; HG 478/ 24-IUN-15;HG.478/24-IUN-15;OUG.1 din 04/01/2017;HG.354/18.05.2017;OUG.68 din 06/11/2019"/>
    <s v="imobil"/>
    <s v="Lungime= Km;Suprafeţe= ha;CF= ;"/>
  </r>
  <r>
    <x v="8927"/>
    <s v="8.04.04"/>
    <m/>
    <m/>
    <s v="DRUM FORESTIER PIRIUL BORVIZ"/>
    <s v="conform amenajamentelor silvice"/>
    <s v="NEAMŢ"/>
    <s v="-"/>
    <s v="Tara: România; Judet: NEAMŢ; -;   -; Nr: -;"/>
    <n v="1970"/>
    <n v="46367"/>
    <n v="27"/>
    <s v="in administrare"/>
    <s v="HG 982/1998;HG 1344/2011;OUG.1 din 04/01/2017;OUG.68 din 06/11/2019"/>
    <s v="imobil"/>
    <s v="drum auto forestier"/>
  </r>
  <r>
    <x v="8928"/>
    <s v="8.04.04"/>
    <m/>
    <m/>
    <s v="DAF TICOS"/>
    <s v="conform amenajamentelor silvice"/>
    <s v="NEAMŢ"/>
    <s v="-"/>
    <s v="Tara: România; Judet: NEAMŢ; -;   -; Nr: -;"/>
    <n v="1970"/>
    <n v="40339"/>
    <n v="27"/>
    <s v="in administrare"/>
    <s v="HG 982/1998;HG 1344/2011; HG 478/ 24-IUN-15;HG.478/24-IUN-15;OUG.1 din 04/01/2017;HG.354/18.05.2017;OUG.68 din 06/11/2019"/>
    <s v="imobil"/>
    <s v="Lungime= Km;Suprafeţe= ha;CF= ;"/>
  </r>
  <r>
    <x v="8929"/>
    <s v="8.04.04"/>
    <m/>
    <m/>
    <s v="DAF PRISLOP-RAMIFICATIE"/>
    <s v="conform amenajamentelor silvice"/>
    <s v="NEAMŢ"/>
    <s v="-"/>
    <s v="Tara: România; Judet: NEAMŢ; -;   -; Nr: -;"/>
    <n v="1991"/>
    <n v="58945"/>
    <n v="27"/>
    <s v="in administrare"/>
    <s v="HG 982/1998;HG 1344/2011; HG 478/ 24-IUN-15;HG.478/24-IUN-15;OUG.1 din 04/01/2017;HG.354/18.05.2017;OUG.68 din 06/11/2019"/>
    <s v="imobil"/>
    <s v="Lungime=0,5 KM Km;Suprafeţe= ha;CF= ;"/>
  </r>
  <r>
    <x v="8930"/>
    <s v="8.04.04"/>
    <m/>
    <m/>
    <s v="DRUM TARNITA 1,7 KM"/>
    <s v="conform amenajamentelor silvice"/>
    <s v="NEAMŢ"/>
    <s v="-"/>
    <s v="Tara: România; Judet: NEAMŢ; -;   -; Nr: -;"/>
    <n v="1984"/>
    <n v="44602"/>
    <n v="27"/>
    <s v="in administrare"/>
    <s v="HG 982/1998;;OUG.1 din 04/01/2017;OUG.68 din 06/11/2019"/>
    <s v="imobil"/>
    <s v="drum auto forestier"/>
  </r>
  <r>
    <x v="8931"/>
    <s v="8.04.04"/>
    <m/>
    <m/>
    <s v="DRUM SEACA AXIAL 1,3 KM"/>
    <s v="conform amenajamentelor silvice"/>
    <s v="NEAMŢ"/>
    <s v="-"/>
    <s v="Tara: România; Judet: NEAMŢ; -;   -; Nr: -;"/>
    <n v="1984"/>
    <n v="92719"/>
    <n v="27"/>
    <s v="in administrare"/>
    <s v="HG 982/1998;;OUG.1 din 04/01/2017;OUG.68 din 06/11/2019"/>
    <s v="imobil"/>
    <s v="drum auto forestier"/>
  </r>
  <r>
    <x v="8932"/>
    <s v="8.04.04"/>
    <m/>
    <m/>
    <s v="DRUM CUEDI-FUNDURI 3,4 KM"/>
    <s v="conform amenajamentelor silvice"/>
    <s v="NEAMŢ"/>
    <s v="-"/>
    <s v="Tara: România; Judet: NEAMŢ; -;   -; Nr: -;"/>
    <n v="1984"/>
    <n v="164102"/>
    <n v="27"/>
    <s v="in administrare"/>
    <s v="HG 982/1998;;OUG.1 din 04/01/2017;OUG.68 din 06/11/2019"/>
    <s v="imobil"/>
    <s v="drum auto forestier"/>
  </r>
  <r>
    <x v="8933"/>
    <s v="8.04.04"/>
    <m/>
    <m/>
    <s v="DAF CUEJDI AXIAL"/>
    <s v="conform amenajamentelor silvice"/>
    <s v="NEAMŢ"/>
    <s v="-"/>
    <s v="Tara: România; Judet: NEAMŢ; -;   -; Nr: -;"/>
    <n v="1984"/>
    <n v="3857"/>
    <n v="27"/>
    <s v="in administrare"/>
    <s v="HG 982/1998;HG 1344/2011; HG 478/ 24-IUN-15;HG.478/24-IUN-15;OUG.1 din 04/01/2017;HG.354/18.05.2017;OUG.68 din 06/11/2019"/>
    <s v="imobil"/>
    <s v="Lungime=9,5 KM Km;Suprafeţe= ha;CF= ;"/>
  </r>
  <r>
    <x v="8934"/>
    <s v="8.04.04"/>
    <m/>
    <m/>
    <s v="DRUM FOREST.PR.CARJEI"/>
    <s v="conform amenajamentelor silvice"/>
    <s v="NEAMŢ"/>
    <s v="-"/>
    <s v="Tara: România; Judet: NEAMŢ; -;   -; Nr: -;"/>
    <n v="1975"/>
    <n v="88000"/>
    <n v="27"/>
    <s v="in administrare"/>
    <s v="HG 982/1998;HG 1344/2011;OUG.1 din 04/01/2017;OUG.68 din 06/11/2019"/>
    <s v="imobil"/>
    <s v="drum auto forestier"/>
  </r>
  <r>
    <x v="8935"/>
    <s v="8.30.01"/>
    <m/>
    <m/>
    <s v="BARAJ STEJARU"/>
    <s v="conform amenajamentelor silvice"/>
    <s v="NEAMŢ"/>
    <s v="-"/>
    <s v="Tara: România; Judet: NEAMŢ; -;   -; Nr: -;"/>
    <n v="1984"/>
    <n v="47874"/>
    <n v="27"/>
    <s v="in administrare"/>
    <s v="HG 982/1998;HG 1344/2011; HG 478/ 24-IUN-15;HG.478/24-IUN-15;OUG.1 din 04/01/2017;HG.354/18.05.2017;OUG.68 din 06/11/2019;HG.846/08.10.2020"/>
    <s v="imobil"/>
    <s v="Lungime albie corectată/consolidată=0,176 km;"/>
  </r>
  <r>
    <x v="8936"/>
    <s v="8.04.04"/>
    <m/>
    <m/>
    <s v="DAF STRAJA"/>
    <s v="conform amenajamentelor silvice"/>
    <s v="NEAMŢ"/>
    <s v="-"/>
    <s v="Tara: România; Judet: NEAMŢ; -;   -; Nr: -;"/>
    <n v="1983"/>
    <n v="325059"/>
    <n v="27"/>
    <s v="in administrare"/>
    <s v="HG 982/1998;HG 1344/2011; HG 478/ 24-IUN-15;HG.478/24-IUN-15;OUG.1 din 04/01/2017;HG.354/18.05.2017;OUG.68 din 06/11/2019"/>
    <s v="imobil"/>
    <s v="Lungime=2,4 KM Km;Suprafeţe= ha;CF= ;"/>
  </r>
  <r>
    <x v="8937"/>
    <s v="8.04.04"/>
    <m/>
    <m/>
    <s v="DAF TARCUTA SIMION"/>
    <s v="conform amenajamentelor silvice"/>
    <s v="NEAMŢ"/>
    <s v="-"/>
    <s v="Tara: România; Judet: NEAMŢ; -;   -; Nr: -;"/>
    <n v="1982"/>
    <n v="321840"/>
    <n v="27"/>
    <s v="in administrare"/>
    <s v="HG 982/1998;HG 1344/2011; HG 478/ 24-IUN-15;HG.478/24-IUN-15;OUG.1 din 04/01/2017;HG.354/18.05.2017;OUG.68 din 06/11/2019"/>
    <s v="imobil"/>
    <s v="Lungime=1,7 KM Km;Suprafeţe= ha;CF= ;"/>
  </r>
  <r>
    <x v="8938"/>
    <s v="8.04.04"/>
    <m/>
    <m/>
    <s v="DAF HANU MARE"/>
    <s v="conform amenajamentelor silvice"/>
    <s v="NEAMŢ"/>
    <s v="-"/>
    <s v="Tara: România; Judet: NEAMŢ; -;   -; Nr: -;"/>
    <n v="1969"/>
    <n v="386929"/>
    <n v="27"/>
    <s v="in administrare"/>
    <s v="HG 982/1998;HG 1344/2011; HG 478/ 24-IUN-15;HG.478/24-IUN-15;OUG.1 din 04/01/2017;HG.354/18.05.2017;OUG.68 din 06/11/2019"/>
    <s v="imobil"/>
    <s v="Lungime=4,1 KM Km;Suprafeţe= ha;CF= ;"/>
  </r>
  <r>
    <x v="8939"/>
    <s v="8.04.04"/>
    <m/>
    <m/>
    <s v="DAF RACHITIS"/>
    <s v="conform amenajamentelor silvice"/>
    <s v="NEAMŢ"/>
    <s v="-"/>
    <s v="Tara: România; Judet: NEAMŢ; -;   -; Nr: -;"/>
    <n v="1968"/>
    <n v="2888387"/>
    <n v="27"/>
    <s v="in administrare"/>
    <s v="HG 982/1998;HG 1344/2011; HG 478/ 24-IUN-15;HG.478/24-IUN-15;OUG.1 din 04/01/2017;HG.354/18.05.2017;OUG.68 din 06/11/2019"/>
    <s v="imobil"/>
    <s v="Lungime=4,2 KM Km;Suprafeţe= ha;CF= ;"/>
  </r>
  <r>
    <x v="8940"/>
    <s v="8.30.01"/>
    <m/>
    <m/>
    <s v="BARAJ PR.BARBATENI HANGU"/>
    <s v="conform amenajamentelor silvice"/>
    <s v="NEAMŢ"/>
    <s v="-"/>
    <s v="Tara: România; Judet: NEAMŢ; -;   -; Nr: -;"/>
    <n v="1968"/>
    <n v="157"/>
    <n v="27"/>
    <s v="in administrare"/>
    <s v="HG 982/1998;HG 1344/2011; HG 478/ 24-IUN-15;HG.478/24-IUN-15;OUG.1 din 04/01/2017;HG.354/18.05.2017;OUG.68 din 06/11/2019;HG.846/08.10.2020"/>
    <s v="imobil"/>
    <s v="Lungime albie corectată/consolidată=0,006 km;"/>
  </r>
  <r>
    <x v="8941"/>
    <s v="8.04.04"/>
    <m/>
    <m/>
    <s v="DAF CAPRA"/>
    <s v="conform amenajamentelor silvice"/>
    <s v="NEAMŢ"/>
    <s v="-"/>
    <s v="Tara: România; Judet: NEAMŢ; -;   -; Nr: -;"/>
    <n v="1982"/>
    <n v="624652"/>
    <n v="27"/>
    <s v="in administrare"/>
    <s v="HG 982/1998;HG 1344/2011; HG 478/ 24-IUN-15;HG.478/24-IUN-15;OUG.1 din 04/01/2017;HG.354/18.05.2017;OUG.68 din 06/11/2019"/>
    <s v="imobil"/>
    <s v="Lungime=3,4 KM Km;Suprafeţe= ha;CF= ;"/>
  </r>
  <r>
    <x v="8942"/>
    <s v="8.30.01"/>
    <m/>
    <m/>
    <s v="BARAJ PR.ADANC HANGU"/>
    <s v="conform amenajamentelor silvice"/>
    <s v="NEAMŢ"/>
    <s v="-"/>
    <s v="Tara: România; Judet: NEAMŢ; -;   -; Nr: -;"/>
    <n v="1961"/>
    <n v="56"/>
    <n v="27"/>
    <s v="in administrare"/>
    <s v="HG 982/1998;HG 1344/2011; HG 478/ 24-IUN-15;HG.478/24-IUN-15;OUG.1 din 04/01/2017;HG.354/18.05.2017;OUG.68 din 06/11/2019;HG.846/08.10.2020"/>
    <s v="imobil"/>
    <s v="Lungime albie corectată/consolidată=0,004 km;"/>
  </r>
  <r>
    <x v="8943"/>
    <s v="8.30.01"/>
    <m/>
    <m/>
    <s v="BARAJ GREUT.BRANZA LARGU"/>
    <s v="conform amenajamentelor silvice"/>
    <s v="NEAMŢ"/>
    <s v="-"/>
    <s v="Tara: România; Judet: NEAMŢ; -;   -; Nr: -;"/>
    <n v="1954"/>
    <n v="5"/>
    <n v="27"/>
    <s v="in administrare"/>
    <s v="HG 982/1998;HG 1344/2011; HG 478/ 24-IUN-15;HG.478/24-IUN-15;OUG.1 din 04/01/2017;OUG.68 din 06/11/2019;HG.846/08.10.2020"/>
    <s v="imobil"/>
    <s v="Lungime albie corectată/consolidată=0,004 km;"/>
  </r>
  <r>
    <x v="8944"/>
    <s v="8.30.01"/>
    <m/>
    <m/>
    <s v="BARAJ PR.CETATII HANGU"/>
    <s v="conform amenajamentelor silvice"/>
    <s v="NEAMŢ"/>
    <s v="-"/>
    <s v="Tara: România; Judet: NEAMŢ; -;   -; Nr: -;"/>
    <n v="1960"/>
    <n v="55"/>
    <n v="27"/>
    <s v="in administrare"/>
    <s v="HG 982/1998;HG 1344/2011; HG 478/ 24-IUN-15;HG.478/24-IUN-15;OUG.1 din 04/01/2017;HG.354/18.05.2017;OUG.68 din 06/11/2019;HG.846/08.10.2020"/>
    <s v="imobil"/>
    <s v="Lungime albie corectată/consolidată=0,002 km;"/>
  </r>
  <r>
    <x v="8945"/>
    <s v="8.30.01"/>
    <m/>
    <m/>
    <s v="CANAL PAR.SURDUC CALUGARENI"/>
    <s v="conform amenajamentelor silvice"/>
    <s v="NEAMŢ"/>
    <s v="-"/>
    <s v="Tara: România; Judet: NEAMŢ; -;   -; Nr: -;"/>
    <n v="1953"/>
    <n v="22"/>
    <n v="27"/>
    <s v="in administrare"/>
    <s v="HG 982/1998;HG 1344/2011; HG 478/ 24-IUN-15;HG.478/24-IUN-15;OUG.1 din 04/01/2017;OUG.68 din 06/11/2019;HG.846/08.10.2020"/>
    <s v="imobil"/>
    <s v="Lungime albie corectată/consolidată=0,3 km;"/>
  </r>
  <r>
    <x v="8946"/>
    <s v="8.30.01"/>
    <m/>
    <m/>
    <s v="CANAL PAR.GALU"/>
    <s v="conform amenajamentelor silvice"/>
    <s v="NEAMŢ"/>
    <s v="-"/>
    <s v="Tara: România; Judet: NEAMŢ; -;   -; Nr: -;"/>
    <n v="1958"/>
    <n v="51"/>
    <n v="27"/>
    <s v="in administrare"/>
    <s v="HG 982/1998;HG 1344/2011; HG 478/ 24-IUN-15;HG.478/24-IUN-15;OUG.1 din 04/01/2017;HG.354/18.05.2017;OUG.68 din 06/11/2019;HG.846/08.10.2020"/>
    <s v="imobil"/>
    <s v="Lungime albie corectată/consolidată=0,05 km;"/>
  </r>
  <r>
    <x v="8947"/>
    <s v="8.30.01"/>
    <m/>
    <m/>
    <s v=" BARAJ GREUT. ROSENI I"/>
    <s v="conform amenajamentelor silvice"/>
    <s v="NEAMŢ"/>
    <s v="-"/>
    <s v="Tara: România; Judet: NEAMŢ; -;   -; Nr: -;"/>
    <n v="1958"/>
    <n v="1108"/>
    <n v="27"/>
    <s v="in administrare"/>
    <s v="HG 982/1998;HG 1344/2011; HG 478/ 24-IUN-15;HG.478/24-IUN-15;OUG.1 din 04/01/2017;HG.354/18.05.2017;OUG.68 din 06/11/2019;HG.846/08.10.2020"/>
    <s v="imobil"/>
    <s v="Lungime albie corectată/consolidată=0,005 km;"/>
  </r>
  <r>
    <x v="8948"/>
    <s v="8.30.01"/>
    <m/>
    <m/>
    <s v="BARAJ GREUT.SLATINA 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8949"/>
    <s v="8.04.04"/>
    <m/>
    <m/>
    <s v="DAF SLATIORU"/>
    <s v="conform amenajamentelor silvice"/>
    <s v="NEAMŢ"/>
    <s v="-"/>
    <s v="Tara: România; Judet: NEAMŢ; -;   -; Nr: -;"/>
    <n v="1981"/>
    <n v="11767"/>
    <n v="27"/>
    <s v="in administrare"/>
    <s v="HG 982/1998;HG 1344/2011; HG 478/ 24-IUN-15;HG.478/24-IUN-15;OUG.1 din 04/01/2017;HG.354/18.05.2017;OUG.68 din 06/11/2019"/>
    <s v="imobil"/>
    <s v="Lungime= Km;Suprafeţe= ha;CF= ;"/>
  </r>
  <r>
    <x v="8950"/>
    <s v="8.04.04"/>
    <m/>
    <m/>
    <s v="DAF PALTIN ULUCI"/>
    <s v="conform amenajamentelor silvice"/>
    <s v="NEAMŢ"/>
    <s v="-"/>
    <s v="Tara: România; Judet: NEAMŢ; -;   -; Nr: -;"/>
    <n v="1977"/>
    <n v="24147"/>
    <n v="27"/>
    <s v="in administrare"/>
    <s v="HG 982/1998;HG 1344/2011; HG 478/ 24-IUN-15;HG.478/24-IUN-15;OUG.1 din 04/01/2017;HG.354/18.05.2017;OUG.68 din 06/11/2019"/>
    <s v="imobil"/>
    <s v="Lungime= Km;Suprafeţe= ha;CF= ;"/>
  </r>
  <r>
    <x v="8951"/>
    <s v="8.04.04"/>
    <m/>
    <m/>
    <s v="DAF PR.NRGRU"/>
    <s v="conform amenajamentelor silvice"/>
    <s v="NEAMŢ"/>
    <s v="-"/>
    <s v="Tara: România; Judet: NEAMŢ; -;   -; Nr: -;"/>
    <n v="1963"/>
    <n v="20318"/>
    <n v="27"/>
    <s v="in administrare"/>
    <s v="HG 982/1998;HG 1344/2011; HG 478/ 24-IUN-15;HG.478/24-IUN-15;OUG.1 din 04/01/2017;OUG.68 din 06/11/2019"/>
    <s v="imobil"/>
    <s v="Lungime= Km;Suprafeţe= ha;CF= ;"/>
  </r>
  <r>
    <x v="8952"/>
    <s v="8.04.04"/>
    <m/>
    <m/>
    <s v="DAF CRACUL MIC"/>
    <s v="conform amenajamentelor silvice"/>
    <s v="NEAMŢ"/>
    <s v="-"/>
    <s v="Tara: România; Judet: NEAMŢ; -;   -; Nr: -;"/>
    <n v="1971"/>
    <n v="132031"/>
    <n v="27"/>
    <s v="in administrare"/>
    <s v="HG 982/1998;HG 1344/2011; HG 478/ 24-IUN-15;HG.478/24-IUN-15;OUG.1 din 04/01/2017;OUG.68 din 06/11/2019"/>
    <s v="imobil"/>
    <s v="Lungime= Km;Suprafeţe= ha;CF= ;"/>
  </r>
  <r>
    <x v="8953"/>
    <s v="8.04.04"/>
    <m/>
    <m/>
    <s v="DAF PR.RACHITII"/>
    <s v="conform amenajamentelor silvice"/>
    <s v="NEAMŢ"/>
    <s v="-"/>
    <s v="Tara: România; Judet: NEAMŢ; -;   -; Nr: -;"/>
    <n v="1967"/>
    <n v="293635"/>
    <n v="27"/>
    <s v="in administrare"/>
    <s v="HG 982/1998;HG 1344/2011; HG 478/ 24-IUN-15;HG.478/24-IUN-15;OUG.1 din 04/01/2017;OUG.68 din 06/11/2019"/>
    <s v="imobil"/>
    <s v="Lungime= Km;Suprafeţe= ha;CF= ;"/>
  </r>
  <r>
    <x v="8954"/>
    <s v="8.04.04"/>
    <m/>
    <m/>
    <s v="DAF URSOAIA"/>
    <s v="conform amenajamentelor silvice"/>
    <s v="NEAMŢ"/>
    <s v="-"/>
    <s v="Tara: România; Judet: NEAMŢ; -;   -; Nr: -;"/>
    <n v="1969"/>
    <n v="127061"/>
    <n v="27"/>
    <s v="in administrare"/>
    <s v="HG 982/1998;HG 1344/2011; HG 478/ 24-IUN-15;HG.478/24-IUN-15;OUG.1 din 04/01/2017;OUG.68 din 06/11/2019"/>
    <s v="imobil"/>
    <s v="Lungime= Km;Suprafeţe= ha;CF= ;"/>
  </r>
  <r>
    <x v="8955"/>
    <s v="8.04.04"/>
    <m/>
    <m/>
    <s v="DAF MIHAIETI AX"/>
    <s v="conform amenajamentelor silvice"/>
    <s v="NEAMŢ"/>
    <s v="-"/>
    <s v="Tara: România; Judet: NEAMŢ; -;   -; Nr: -;"/>
    <n v="1966"/>
    <n v="550874"/>
    <n v="27"/>
    <s v="in administrare"/>
    <s v="HG 982/1998;HG 1344/2011; HG 478/ 24-IUN-15;HG.478/24-IUN-15;OUG.1 din 04/01/2017;OUG.68 din 06/11/2019"/>
    <s v="imobil"/>
    <s v="Lungime= Km;Suprafeţe= ha;CF= ;"/>
  </r>
  <r>
    <x v="8956"/>
    <s v="8.04.04"/>
    <m/>
    <m/>
    <s v="DAF SGHEABUL LARG"/>
    <s v="conform amenajamentelor silvice"/>
    <s v="NEAMŢ"/>
    <s v="-"/>
    <s v="Tara: România; Judet: NEAMŢ; -;   -; Nr: -;"/>
    <n v="1975"/>
    <n v="39616"/>
    <n v="27"/>
    <s v="in administrare"/>
    <s v="HG 982/1998;HG 1344/2011; HG 478/ 24-IUN-15;HG.478/24-IUN-15;OUG.1 din 04/01/2017;HG.354/18.05.2017;OUG.68 din 06/11/2019"/>
    <s v="imobil"/>
    <s v="Lungime=1,0 KM Km;Suprafeţe= ha;CF= ;"/>
  </r>
  <r>
    <x v="8957"/>
    <s v="8.04.04"/>
    <m/>
    <m/>
    <s v="DAF SUCIU"/>
    <s v="conform amenajamentelor silvice"/>
    <s v="NEAMŢ"/>
    <s v="-"/>
    <s v="Tara: România; Judet: NEAMŢ; -;   -; Nr: -;"/>
    <n v="1980"/>
    <n v="20762"/>
    <n v="27"/>
    <s v="in administrare"/>
    <s v="HG 982/1998;HG 1344/2011; HG 478/ 24-IUN-15;HG.478/24-IUN-15;OUG.1 din 04/01/2017;HG.354/18.05.2017;OUG.68 din 06/11/2019"/>
    <s v="imobil"/>
    <s v="Lungime=1,0 KM Km;Suprafeţe= ha;CF= ;"/>
  </r>
  <r>
    <x v="8958"/>
    <s v="8.04.04"/>
    <m/>
    <m/>
    <s v="DAF FUNDURII"/>
    <s v="conform amenajamentelor silvice"/>
    <s v="NEAMŢ"/>
    <s v="-"/>
    <s v="Tara: România; Judet: NEAMŢ; -;   -; Nr: -;"/>
    <n v="1986"/>
    <n v="125835"/>
    <n v="27"/>
    <s v="in administrare"/>
    <s v="HG 982/1998;HG 1344/2011; HG 478/ 24-IUN-15;HG.478/24-IUN-15;OUG.1 din 04/01/2017;HG.354/18.05.2017;OUG.68 din 06/11/2019"/>
    <s v="imobil"/>
    <s v="Lungime=1,4 KM Km;Suprafeţe= ha;CF= ;"/>
  </r>
  <r>
    <x v="8959"/>
    <s v="8.04.04"/>
    <m/>
    <m/>
    <s v="DAF SLOPU"/>
    <s v="conform amenajamentelor silvice"/>
    <s v="NEAMŢ"/>
    <s v="-"/>
    <s v="Tara: România; Judet: NEAMŢ; -;   -; Nr: -;"/>
    <n v="1972"/>
    <n v="62888"/>
    <n v="27"/>
    <s v="in administrare"/>
    <s v="HG 982/1998;HG 1344/2011; HG 478/ 24-IUN-15;HG.478/24-IUN-15;OUG.1 din 04/01/2017;HG.354/18.05.2017;OUG.68 din 06/11/2019"/>
    <s v="imobil"/>
    <s v="Lungime=2,0 KM Km;Suprafeţe= ha;CF= ;"/>
  </r>
  <r>
    <x v="8960"/>
    <s v="8.04.04"/>
    <m/>
    <m/>
    <s v="DAF BOBEICA"/>
    <s v="conform amenajamentelor silvice"/>
    <s v="NEAMŢ"/>
    <s v="-"/>
    <s v="Tara: România; Judet: NEAMŢ; -;   -; Nr: -;"/>
    <n v="1972"/>
    <n v="27538"/>
    <n v="27"/>
    <s v="in administrare"/>
    <s v="HG 982/1998;HG 1344/2011; HG 478/ 24-IUN-15;HG.478/24-IUN-15;OUG.1 din 04/01/2017;HG.354/18.05.2017;OUG.68 din 06/11/2019"/>
    <s v="imobil"/>
    <s v="Lungime=1,3 KM Km;Suprafeţe= ha;CF= ;"/>
  </r>
  <r>
    <x v="8961"/>
    <s v="8.04.04"/>
    <m/>
    <m/>
    <s v="DAF PR.LINIEI"/>
    <s v="conform amenajamentelor silvice"/>
    <s v="NEAMŢ"/>
    <s v="-"/>
    <s v="Tara: România; Judet: NEAMŢ; -;   -; Nr: -;"/>
    <n v="1969"/>
    <n v="54437"/>
    <n v="27"/>
    <s v="in administrare"/>
    <s v="HG 982/1998;HG 1344/2011; HG 478/ 24-IUN-15;HG.478/24-IUN-15;OUG.1 din 04/01/2017;HG.354/18.05.2017;OUG.68 din 06/11/2019"/>
    <s v="imobil"/>
    <s v="Lungime=1,9 KM Km;Suprafeţe= ha;CF= ;"/>
  </r>
  <r>
    <x v="8962"/>
    <s v="8.04.04"/>
    <m/>
    <m/>
    <s v="DAF MAIERUS BRATES"/>
    <s v="conform amenajamentelor silvice"/>
    <s v="NEAMŢ"/>
    <s v="-"/>
    <s v="Tara: România; Judet: NEAMŢ; -;   -; Nr: -;"/>
    <n v="1965"/>
    <n v="74179"/>
    <n v="27"/>
    <s v="in administrare"/>
    <s v="HG 982/1998;HG 1344/2011; HG 478/ 24-IUN-15;HG.478/24-IUN-15;OUG.1 din 04/01/2017;HG.354/18.05.2017;OUG.68 din 06/11/2019"/>
    <s v="imobil"/>
    <s v="Lungime=2,1 KM Km;Suprafeţe= ha;CF= ;"/>
  </r>
  <r>
    <x v="8963"/>
    <s v="8.30._"/>
    <m/>
    <m/>
    <s v="POTECA VANAT.4 KM."/>
    <s v="conform amenajamentelor silvice"/>
    <s v="NEAMŢ"/>
    <s v="-"/>
    <s v="Tara: România; Judet: NEAMŢ; -;   -; Nr: -;"/>
    <n v="1987"/>
    <n v="4"/>
    <n v="27"/>
    <s v="in administrare"/>
    <s v="HG 982/1998;;OUG.1 din 04/01/2017;OUG.68 din 06/11/2019"/>
    <s v="imobil"/>
    <s v="poteci de vanatoare"/>
  </r>
  <r>
    <x v="8964"/>
    <s v="8.30._"/>
    <m/>
    <m/>
    <s v="BARAJ STEJARU"/>
    <s v="conform amenajamentelor silvice"/>
    <s v="NEAMŢ"/>
    <s v="-"/>
    <s v="Tara: România; Judet: NEAMŢ; -;   -; Nr: -;"/>
    <n v="1984"/>
    <n v="0"/>
    <n v="27"/>
    <s v="in administrare"/>
    <s v="HG 982/1998;;OUG.1 din 04/01/2017;OUG.68 din 06/11/2019"/>
    <s v="imobil"/>
    <s v="lucrari de corectarea torentilor"/>
  </r>
  <r>
    <x v="8965"/>
    <s v="8.30._"/>
    <m/>
    <m/>
    <s v="POTECA VANAT.BRATES 0,8KM."/>
    <s v="conform amenajamentelor silvice"/>
    <s v="NEAMŢ"/>
    <s v="-"/>
    <s v="Tara: România; Judet: NEAMŢ; -;   -; Nr: -;"/>
    <n v="1988"/>
    <n v="5"/>
    <n v="27"/>
    <s v="in administrare"/>
    <s v="HG 982/1998;;OUG.1 din 04/01/2017;OUG.68 din 06/11/2019"/>
    <s v="imobil"/>
    <s v="poteci de vanatoare"/>
  </r>
  <r>
    <x v="8966"/>
    <s v="8.04.04"/>
    <m/>
    <m/>
    <s v="DAF CARBUNA"/>
    <s v="conform amenajamentelor silvice"/>
    <s v="NEAMŢ"/>
    <s v="-"/>
    <s v="Tara: România; Judet: NEAMŢ; -;   -; Nr: -;"/>
    <n v="1963"/>
    <n v="7834"/>
    <n v="27"/>
    <s v="in administrare"/>
    <s v="HG 982/1998;HG 1344/2011; HG 478/ 24-IUN-15;HG.478/24-IUN-15; HG 478/ 24-IUN-15;HG.478/24-IUN-15;OUG.1 din 04/01/2017;OUG.68 din 06/11/2019"/>
    <s v="imobil"/>
    <s v="Lungime=2,4 Km;Suprafeţe= ha;CF= ;"/>
  </r>
  <r>
    <x v="8967"/>
    <s v="8.04.04"/>
    <m/>
    <m/>
    <s v="DAF PR.CARBUNA-PR.NITA"/>
    <s v="conform amenajamentelor silvice"/>
    <s v="NEAMŢ"/>
    <s v="-"/>
    <s v="Tara: România; Judet: NEAMŢ; -;   -; Nr: -;"/>
    <n v="1970"/>
    <n v="99143"/>
    <n v="27"/>
    <s v="in administrare"/>
    <s v="HG 982/1998;HG 1344/2011; HG 478/ 24-IUN-15;HG.478/24-IUN-15; HG 478/ 24-IUN-15;HG.478/24-IUN-15;OUG.1 din 04/01/2017;OUG.68 din 06/11/2019"/>
    <s v="imobil"/>
    <s v="Lungime=1,8 Km;Suprafeţe= ha;CF= ;"/>
  </r>
  <r>
    <x v="8968"/>
    <s v="8.04.04"/>
    <m/>
    <m/>
    <s v="DAF NEMTISOR"/>
    <s v="conform amenajamentelor silvice"/>
    <s v="NEAMŢ"/>
    <s v="-"/>
    <s v="Tara: România; Judet: NEAMŢ; -;   -; Nr: -;"/>
    <n v="1981"/>
    <n v="378730"/>
    <n v="27"/>
    <s v="in administrare"/>
    <s v="HG 982/1998;HG 1344/2011; HG 478/ 24-IUN-15;HG.478/24-IUN-15; HG 478/ 24-IUN-15;HG.478/24-IUN-15;OUG.1 din 04/01/2017;HG.354/18.05.2017;OUG.68 din 06/11/2019"/>
    <s v="imobil"/>
    <s v="Lungime=2,1 Km;Suprafeţe= ha;CF= ;"/>
  </r>
  <r>
    <x v="8969"/>
    <s v="8.04.04"/>
    <m/>
    <m/>
    <s v="DAF VALENI-NEMTISOR"/>
    <s v="conform amenajamentelor silvice"/>
    <s v="NEAMŢ"/>
    <s v="-"/>
    <s v="Tara: România; Judet: NEAMŢ; -;   -; Nr: -;"/>
    <n v="1982"/>
    <n v="128238"/>
    <n v="27"/>
    <s v="in administrare"/>
    <s v="HG 982/1998;HG 1344/2011; HG 478/ 24-IUN-15;HG.478/24-IUN-15; HG 478/ 24-IUN-15;HG.478/24-IUN-15;OUG.1 din 04/01/2017;OUG.68 din 06/11/2019"/>
    <s v="imobil"/>
    <s v="Lungime=1,4 Km;Suprafeţe= ha;CF= ;"/>
  </r>
  <r>
    <x v="8970"/>
    <s v="8.04.04"/>
    <m/>
    <m/>
    <s v="DAF PR.RUGINEI"/>
    <s v="conform amenajamentelor silvice"/>
    <s v="NEAMŢ"/>
    <s v="-"/>
    <s v="Tara: România; Judet: NEAMŢ; -;   -; Nr: -;"/>
    <n v="1970"/>
    <n v="5921"/>
    <n v="27"/>
    <s v="in administrare"/>
    <s v="HG 982/1998;HG 1344/2011; HG 478/ 24-IUN-15;HG.478/24-IUN-15; HG 478/ 24-IUN-15;HG.478/24-IUN-15;OUG.1 din 04/01/2017;OUG.68 din 06/11/2019"/>
    <s v="imobil"/>
    <s v="Lungime=0,4 Km;Suprafeţe= ha;CF= ;"/>
  </r>
  <r>
    <x v="8971"/>
    <s v="8.04.04"/>
    <m/>
    <m/>
    <s v="DAF IFTIMIA PRELUNGIRE"/>
    <s v="conform amenajamentelor silvice"/>
    <s v="NEAMŢ"/>
    <s v="-"/>
    <s v="Tara: România; Judet: NEAMŢ; -;   -; Nr: -;"/>
    <n v="1963"/>
    <n v="6665"/>
    <n v="27"/>
    <s v="in administrare"/>
    <s v="HG 982/1998;HG 1344/2011; HG 478/ 24-IUN-15;HG.478/24-IUN-15; HG 478/ 24-IUN-15;HG.478/24-IUN-15;OUG.1 din 04/01/2017;OUG.68 din 06/11/2019"/>
    <s v="imobil"/>
    <s v="Lungime=2,1 Km;Suprafeţe= ha;CF= ;"/>
  </r>
  <r>
    <x v="8972"/>
    <s v="8.04.04"/>
    <m/>
    <m/>
    <s v="DAF NICOARA"/>
    <s v="conform amenajamentelor silvice"/>
    <s v="NEAMŢ"/>
    <s v="-"/>
    <s v="Tara: România; Judet: NEAMŢ; -;   -; Nr: -;"/>
    <n v="1964"/>
    <n v="54077"/>
    <n v="27"/>
    <s v="in administrare"/>
    <s v="HG 982/1998;HG 1344/2011; HG 478/ 24-IUN-15;HG.478/24-IUN-15; HG 478/ 24-IUN-15;HG.478/24-IUN-15;OUG.1 din 04/01/2017;OUG.68 din 06/11/2019"/>
    <s v="imobil"/>
    <s v="Lungime=0,6 KM Km;Suprafeţe= ha;CF= ;"/>
  </r>
  <r>
    <x v="8973"/>
    <s v="8.04.04"/>
    <m/>
    <m/>
    <s v="DAF BOURUL"/>
    <s v="conform amenajamentelor silvice"/>
    <s v="NEAMŢ"/>
    <s v="-"/>
    <s v="Tara: România; Judet: NEAMŢ; -;   -; Nr: -;"/>
    <n v="1976"/>
    <n v="31277"/>
    <n v="27"/>
    <s v="in administrare"/>
    <s v="HG 982/1998;HG 1344/2011; HG 478/ 24-IUN-15;HG.478/24-IUN-15; HG 478/ 24-IUN-15;HG.478/24-IUN-15;OUG.1 din 04/01/2017;HG.354/18.05.2017;OUG.68 din 06/11/2019"/>
    <s v="imobil"/>
    <s v="Lungime=2,0 Km;Suprafeţe= ha;CF= ;"/>
  </r>
  <r>
    <x v="8974"/>
    <s v="8.04.04"/>
    <m/>
    <m/>
    <s v="DAF ALUNUL"/>
    <s v="conform amenajamentelor silvice"/>
    <s v="NEAMŢ"/>
    <s v="-"/>
    <s v="Tara: România; Judet: NEAMŢ; -;   -; Nr: -;"/>
    <n v="1963"/>
    <n v="15410"/>
    <n v="27"/>
    <s v="in administrare"/>
    <s v="HG 982/1998;HG 1344/2011; HG 478/ 24-IUN-15;HG.478/24-IUN-15; HG 478/ 24-IUN-15;HG.478/24-IUN-15;OUG.1 din 04/01/2017;OUG.68 din 06/11/2019"/>
    <s v="imobil"/>
    <s v="Lungime=1,4 Km;Suprafeţe= ha;CF= ;"/>
  </r>
  <r>
    <x v="8975"/>
    <s v="8.04.04"/>
    <m/>
    <m/>
    <s v="DAF IFTIMIA"/>
    <s v="conform amenajamentelor silvice"/>
    <s v="NEAMŢ"/>
    <s v="-"/>
    <s v="Tara: România; Judet: NEAMŢ; -;   -; Nr: -;"/>
    <n v="1962"/>
    <n v="9066"/>
    <n v="27"/>
    <s v="in administrare"/>
    <s v="HG 982/1998;HG 1344/2011; HG 478/ 24-IUN-15;HG.478/24-IUN-15; HG 478/ 24-IUN-15;HG.478/24-IUN-15;OUG.1 din 04/01/2017;OUG.68 din 06/11/2019"/>
    <s v="imobil"/>
    <s v="Lungime=0,9 Km;Suprafeţe= ha;CF= ;"/>
  </r>
  <r>
    <x v="8976"/>
    <s v="8.04.04"/>
    <m/>
    <m/>
    <s v="DAF VALEA REA"/>
    <s v="conform amenajamentelor silvice"/>
    <s v="NEAMŢ"/>
    <s v="-"/>
    <s v="Tara: România; Judet: NEAMŢ; -;   -; Nr: -;"/>
    <n v="1967"/>
    <n v="328757"/>
    <n v="27"/>
    <s v="in administrare"/>
    <s v="HG 982/1998;HG 1344/2011; HG 478/ 24-IUN-15;HG.478/24-IUN-15;OUG.1 din 04/01/2017;OUG.68 din 06/11/2019"/>
    <s v="imobil"/>
    <s v="Lungime=5,3 KM Km;Suprafeţe= ha;CF= ;"/>
  </r>
  <r>
    <x v="8977"/>
    <s v="8.04.04"/>
    <m/>
    <m/>
    <s v="DAF DOMESNIC"/>
    <s v="conform amenajamentelor silvice"/>
    <s v="NEAMŢ"/>
    <s v="-"/>
    <s v="Tara: România; Judet: NEAMŢ; -;   -; Nr: -;"/>
    <n v="1983"/>
    <n v="925073"/>
    <n v="27"/>
    <s v="in administrare"/>
    <s v="HG 982/1998;HG 1344/2011; HG 478/ 24-IUN-15;HG.478/24-IUN-15;OUG.1 din 04/01/2017;OUG.68 din 06/11/2019"/>
    <s v="imobil"/>
    <s v="Lungime=2,0 KM Km;Suprafeţe= ha;CF= ;"/>
  </r>
  <r>
    <x v="8978"/>
    <s v="8.04.04"/>
    <m/>
    <m/>
    <s v="DAF FRASIN"/>
    <s v="conform amenajamentelor silvice"/>
    <s v="NEAMŢ"/>
    <s v="-"/>
    <s v="Tara: România; Judet: NEAMŢ; -;   -; Nr: -;"/>
    <n v="1965"/>
    <n v="18768"/>
    <n v="27"/>
    <s v="in administrare"/>
    <s v="HG 982/1998;HG 1344/2011; HG 478/ 24-IUN-15;HG.478/24-IUN-15;OUG.1 din 04/01/2017;HG.354/18.05.2017;OUG.68 din 06/11/2019"/>
    <s v="imobil"/>
    <s v="Lungime= Km;Suprafeţe= ha;CF= ;"/>
  </r>
  <r>
    <x v="8979"/>
    <s v="8.04.04"/>
    <m/>
    <m/>
    <s v="DAF BOULETUL MARE"/>
    <s v="conform amenajamentelor silvice"/>
    <s v="NEAMŢ"/>
    <s v="-"/>
    <s v="Tara: România; Judet: NEAMŢ; -;   -; Nr: -;"/>
    <n v="1964"/>
    <n v="11796"/>
    <n v="27"/>
    <s v="in administrare"/>
    <s v="HG 982/1998;HG 1344/2011; HG 478/ 24-IUN-15;HG.478/24-IUN-15;OUG.1 din 04/01/2017;HG.354/18.05.2017;OUG.68 din 06/11/2019"/>
    <s v="imobil"/>
    <s v="Lungime=1,1 KM Km;Suprafeţe= ha;CF= ;"/>
  </r>
  <r>
    <x v="8980"/>
    <s v="8.04.04"/>
    <m/>
    <m/>
    <s v="DAF ANTALENI"/>
    <s v="conform amenajamentelor silvice"/>
    <s v="NEAMŢ"/>
    <s v="-"/>
    <s v="Tara: România; Judet: NEAMŢ; -;   -; Nr: -;"/>
    <n v="1981"/>
    <n v="39785"/>
    <n v="27"/>
    <s v="in administrare"/>
    <s v="HG 982/1998;HG 1344/2011; HG 478/ 24-IUN-15;HG.478/24-IUN-15;OUG.1 din 04/01/2017;HG.354/18.05.2017;OUG.68 din 06/11/2019"/>
    <s v="imobil"/>
    <s v="Lungime=0,7 KM Km;Suprafeţe= ha;CF= ;"/>
  </r>
  <r>
    <x v="8981"/>
    <s v="8.04.04"/>
    <m/>
    <m/>
    <s v="DAF NEGRU OBARSIE"/>
    <s v="conform amenajamentelor silvice"/>
    <s v="NEAMŢ"/>
    <s v="-"/>
    <s v="Tara: România; Judet: NEAMŢ; -;   -; Nr: -;"/>
    <n v="1972"/>
    <n v="116921"/>
    <n v="27"/>
    <s v="in administrare"/>
    <s v="HG 982/1998;HG 1344/2011; HG 478/ 24-IUN-15;HG.478/24-IUN-15;OUG.1 din 04/01/2017;HG.354/18.05.2017;OUG.68 din 06/11/2019"/>
    <s v="imobil"/>
    <s v="Lungime= Km;Suprafeţe= ha;CF= ;"/>
  </r>
  <r>
    <x v="8982"/>
    <s v="8.04.04"/>
    <m/>
    <m/>
    <s v="DAF PINTEN"/>
    <s v="conform amenajamentelor silvice"/>
    <s v="NEAMŢ"/>
    <s v="-"/>
    <s v="Tara: România; Judet: NEAMŢ; -;   -; Nr: -;"/>
    <n v="1969"/>
    <n v="80796"/>
    <n v="27"/>
    <s v="in administrare"/>
    <s v="HG 982/1998;HG 1344/2011; HG 478/ 24-IUN-15;HG.478/24-IUN-15;OUG.1 din 04/01/2017;HG.354/18.05.2017;OUG.68 din 06/11/2019"/>
    <s v="imobil"/>
    <s v="Lungime= Km;Suprafeţe= ha;CF= ;"/>
  </r>
  <r>
    <x v="8983"/>
    <s v="8.30._"/>
    <m/>
    <m/>
    <s v="POTECA VANATOARE"/>
    <s v="conform amenajamentelor silvice"/>
    <s v="NEAMŢ"/>
    <s v="-"/>
    <s v="Tara: România; Judet: NEAMŢ; -;   -; Nr: -;"/>
    <n v="1977"/>
    <n v="24"/>
    <n v="27"/>
    <s v="in administrare"/>
    <s v="HG 982/1998;;OUG.1 din 04/01/2017;OUG.68 din 06/11/2019"/>
    <s v="imobil"/>
    <s v="lucrari de corectarea torentilor"/>
  </r>
  <r>
    <x v="8984"/>
    <s v="8.04.04"/>
    <m/>
    <m/>
    <s v="DAF BRUSTURATU 1"/>
    <s v="conform amenajamentelor silvice"/>
    <s v="NEAMŢ"/>
    <s v="-"/>
    <s v="Tara: România; Judet: NEAMŢ; -;   -; Nr: -;"/>
    <n v="1963"/>
    <n v="36618"/>
    <n v="27"/>
    <s v="in administrare"/>
    <s v="HG 982/1998;HG 1344/2011; HG 478/ 24-IUN-15;HG.478/24-IUN-15;OUG.1 din 04/01/2017;HG.354/18.05.2017;OUG.68 din 06/11/2019"/>
    <s v="imobil"/>
    <s v="Lungime= Km;Suprafeţe= ha;CF= ;"/>
  </r>
  <r>
    <x v="8985"/>
    <s v="8.04.04"/>
    <m/>
    <m/>
    <s v="DAF BRUSTURATU 3"/>
    <s v="conform amenajamentelor silvice"/>
    <s v="NEAMŢ"/>
    <s v="-"/>
    <s v="Tara: România; Judet: NEAMŢ; -;   -; Nr: -;"/>
    <n v="1971"/>
    <n v="78429"/>
    <n v="27"/>
    <s v="in administrare"/>
    <s v="HG 982/1998;HG 1344/2011; HG 478/ 24-IUN-15;HG.478/24-IUN-15;OUG.1 din 04/01/2017;HG.354/18.05.2017;OUG.68 din 06/11/2019"/>
    <s v="imobil"/>
    <s v="Lungime= Km;Suprafeţe= ha;CF= ;"/>
  </r>
  <r>
    <x v="8986"/>
    <s v="8.04.04"/>
    <m/>
    <m/>
    <s v="DAF ROTARIA"/>
    <s v="conform amenajamentelor silvice"/>
    <s v="NEAMŢ"/>
    <s v="-"/>
    <s v="Tara: România; Judet: NEAMŢ; -;   -; Nr: -;"/>
    <n v="1987"/>
    <n v="344956"/>
    <n v="27"/>
    <s v="in administrare"/>
    <s v="HG 982/1998;HG 1344/2011; HG 478/ 24-IUN-15;HG.478/24-IUN-15;OUG.1 din 04/01/2017;HG.354/18.05.2017;OUG.68 din 06/11/2019"/>
    <s v="imobil"/>
    <s v="Lungime= Km;Suprafeţe= ha;CF= ;"/>
  </r>
  <r>
    <x v="8987"/>
    <s v="8.04.04"/>
    <m/>
    <m/>
    <s v="DAF FRASINIS"/>
    <s v="conform amenajamentelor silvice"/>
    <s v="NEAMŢ"/>
    <s v="-"/>
    <s v="Tara: România; Judet: NEAMŢ; -;   -; Nr: -;"/>
    <n v="1980"/>
    <n v="64756"/>
    <n v="27"/>
    <s v="in administrare"/>
    <s v="HG 982/1998;HG 1344/2011; HG 478/ 24-IUN-15;HG.478/24-IUN-15;OUG.1 din 04/01/2017;HG.354/18.05.2017;OUG.68 din 06/11/2019"/>
    <s v="imobil"/>
    <s v="Lungime= Km;Suprafeţe= ha;CF= ;"/>
  </r>
  <r>
    <x v="8988"/>
    <s v="8.30.01"/>
    <m/>
    <m/>
    <s v="CT.IZBUC CANAL BETON"/>
    <s v="conform amenajamentelor silvice"/>
    <s v="BIHOR"/>
    <s v="-"/>
    <s v="Tara: România; Judet: BIHOR; -;   -; Nr: -;"/>
    <n v="1981"/>
    <n v="60712"/>
    <n v="5"/>
    <s v="in administrare"/>
    <s v="HG 982/1998;HG 1344/2011;OUG.1 din 04/01/2017;HG.354/18.05.2017;OUG.68 din 06/11/2019;HG.846/08.10.2020"/>
    <s v="imobil"/>
    <s v="Lungime albie corectată/consolidată=0,01 km;"/>
  </r>
  <r>
    <x v="8989"/>
    <s v="8.04.04"/>
    <m/>
    <m/>
    <s v="DAF CLOPOTELUL"/>
    <s v="conform amenajamentelor silvice"/>
    <s v="NEAMŢ"/>
    <s v="-"/>
    <s v="Tara: România; Judet: NEAMŢ; -;   -; Nr: -;"/>
    <n v="1982"/>
    <n v="209292"/>
    <n v="27"/>
    <s v="in administrare"/>
    <s v="HG 982/1998;HG 1344/2011; HG 478/ 24-IUN-15;HG.478/24-IUN-15;OUG.1 din 04/01/2017;HG.354/18.05.2017;OUG.68 din 06/11/2019"/>
    <s v="imobil"/>
    <s v="Lungime= Km;Suprafeţe= ha;CF= ;"/>
  </r>
  <r>
    <x v="8990"/>
    <s v="8.04.04"/>
    <m/>
    <m/>
    <s v="DAF 2,5 VL.MARE POIANA"/>
    <s v="conform amenajamentelor silvice"/>
    <s v="BIHOR"/>
    <s v="-"/>
    <s v="Tara: România; Judet: BIHOR; -;   -; Nr: -;"/>
    <n v="1974"/>
    <n v="107425"/>
    <n v="5"/>
    <s v="in administrare"/>
    <s v="HG 982/1998;HG 1344/2011;OUG.1 din 04/01/2017;HG.354/18.05.2017;OUG.68 din 06/11/2019"/>
    <s v="imobil"/>
    <s v="Lungime= Km;Suprafeţe= ha;CF= ;"/>
  </r>
  <r>
    <x v="8991"/>
    <s v="8.04.04"/>
    <m/>
    <m/>
    <s v="DAF 1,8 VL.BOULUI"/>
    <s v="conform amenajamentelor silvice"/>
    <s v="BIHOR"/>
    <s v="-"/>
    <s v="Tara: România; Judet: BIHOR; -;   -; Nr: -;"/>
    <n v="1976"/>
    <n v="88609"/>
    <n v="5"/>
    <s v="in administrare"/>
    <s v="HG 982/1998;HG 1344/2011;OUG.1 din 04/01/2017;HG.354/18.05.2017;OUG.68 din 06/11/2019"/>
    <s v="imobil"/>
    <s v="Lungime= Km;Suprafeţe= ha;CF= ;"/>
  </r>
  <r>
    <x v="8992"/>
    <s v="8.04.04"/>
    <m/>
    <m/>
    <s v="DAF  VARATEC"/>
    <s v="conform amenajamentelor silvice"/>
    <s v="BIHOR"/>
    <s v="-"/>
    <s v="Tara: România; Judet: BIHOR; -;   -; Nr: -;"/>
    <n v="1965"/>
    <n v="341562"/>
    <n v="5"/>
    <s v="in administrare"/>
    <s v="HG 982/1998;H 491/2011; HG 478/ 24-IUN-15;HG.478/24-IUN-15;OUG.1 din 04/01/2017;HG.354/18.05.2017;OUG.68 din 06/11/2019"/>
    <s v="imobil"/>
    <s v="Lungime=10,9 km Km;Suprafeţe= ha;CF= ;"/>
  </r>
  <r>
    <x v="8993"/>
    <s v="8.04.04"/>
    <m/>
    <m/>
    <s v="DAF 1,8 VL.LIMBII"/>
    <s v="conform amenajamentelor silvice"/>
    <s v="BIHOR"/>
    <s v="-"/>
    <s v="Tara: România; Judet: BIHOR; -;   -; Nr: -;"/>
    <n v="1968"/>
    <n v="31825"/>
    <n v="5"/>
    <s v="in administrare"/>
    <s v="HG 982/1998;;OUG.1 din 04/01/2017;HG.354/18.05.2017;OUG.68 din 06/11/2019"/>
    <s v="imobil"/>
    <s v="Lungime= Km;Suprafeţe= ha;CF= ;"/>
  </r>
  <r>
    <x v="8994"/>
    <s v="8.30.01"/>
    <m/>
    <m/>
    <s v="CT.IZBUC CANALE PODETE BA"/>
    <s v="conform amenajamentelor silvice"/>
    <s v="BIHOR"/>
    <s v="-"/>
    <s v="Tara: România; Judet: BIHOR; -;   -; Nr: -;"/>
    <n v="1983"/>
    <n v="80523"/>
    <n v="5"/>
    <s v="in administrare"/>
    <s v="HG 982/1998;HG 1344/2011;OUG.1 din 04/01/2017;HG.354/18.05.2017;OUG.68 din 06/11/2019;HG.846/08.10.2020"/>
    <s v="imobil"/>
    <s v="Lungime albie corectată/consolidată=0,2 km;"/>
  </r>
  <r>
    <x v="8995"/>
    <s v="8.30.01"/>
    <m/>
    <m/>
    <s v="PRAGURI DIN BETON"/>
    <s v="conform amenajamentelor silvice"/>
    <s v="BIHOR"/>
    <s v="-"/>
    <s v="Tara: România; Judet: BIHOR; -;   -; Nr: -;"/>
    <n v="1993"/>
    <n v="22250"/>
    <n v="5"/>
    <s v="in administrare"/>
    <s v="HG 982/1998;HG 1344/2011;OUG.1 din 04/01/2017;HG.354/18.05.2017;OUG.68 din 06/11/2019;HG.846/08.10.2020"/>
    <s v="imobil"/>
    <s v="Lungime albie corectată/consolidată=1,5 km;"/>
  </r>
  <r>
    <x v="8996"/>
    <s v="8.30.01"/>
    <m/>
    <m/>
    <s v="TRAVERSE DE ALIMENTARE"/>
    <s v="conform amenajamentelor silvice"/>
    <s v="BIHOR"/>
    <s v="-"/>
    <s v="Tara: România; Judet: BIHOR; -;   -; Nr: -;"/>
    <n v="1993"/>
    <n v="11264"/>
    <n v="5"/>
    <s v="in administrare"/>
    <s v="HG 982/1998;HG 1344/2011;OUG.1 din 04/01/2017;HG.354/18.05.2017;OUG.68 din 06/11/2019;HG.846/08.10.2020"/>
    <s v="imobil"/>
    <s v="Lungime albie corectată/consolidată=0,2 km;"/>
  </r>
  <r>
    <x v="8997"/>
    <s v="8.30.01"/>
    <m/>
    <m/>
    <s v="BARAJE CU PRAG DEVERSOR"/>
    <s v="conform amenajamentelor silvice"/>
    <s v="BIHOR"/>
    <s v="-"/>
    <s v="Tara: România; Judet: BIHOR; -;   -; Nr: -;"/>
    <n v="1993"/>
    <n v="26601"/>
    <n v="5"/>
    <s v="in administrare"/>
    <s v="HG 982/1998;HG 1344/2011;OUG.1 din 04/01/2017;HG.354/18.05.2017;OUG.68 din 06/11/2019;HG.846/08.10.2020"/>
    <s v="imobil"/>
    <s v="Lungime albie corectată/consolidată=0,9 km;"/>
  </r>
  <r>
    <x v="8998"/>
    <s v="8.30.01"/>
    <m/>
    <m/>
    <s v="LUCRARI CT VALEA RACHITII"/>
    <s v="conform amenajamentelor silvice"/>
    <s v="BIHOR"/>
    <s v="-"/>
    <s v="Tara: România; Judet: BIHOR; -;   -; Nr: -;"/>
    <n v="1993"/>
    <n v="13992"/>
    <n v="5"/>
    <s v="in administrare"/>
    <s v="HG 982/1998;HG 1344/2011;OUG.1 din 04/01/2017;HG.354/18.05.2017;OUG.68 din 06/11/2019;HG.846/08.10.2020"/>
    <s v="imobil"/>
    <s v="Lungime albie corectată/consolidată=1 km;"/>
  </r>
  <r>
    <x v="8999"/>
    <s v="8.04.04"/>
    <m/>
    <m/>
    <s v="DAF 6,8 ADAPATOR PORCARET"/>
    <s v="conform amenajamentelor silvice"/>
    <s v="BIHOR"/>
    <s v="-"/>
    <s v="Tara: România; Judet: BIHOR; -;   -; Nr: -;"/>
    <n v="1969"/>
    <n v="310753"/>
    <n v="5"/>
    <s v="in administrare"/>
    <s v="HG 982/1998;;OUG.1 din 04/01/2017;HG.354/18.05.2017;OUG.68 din 06/11/2019"/>
    <s v="imobil"/>
    <s v="Lungime= Km;Suprafeţe= ha;CF= ;"/>
  </r>
  <r>
    <x v="9000"/>
    <s v="8.04.04"/>
    <m/>
    <m/>
    <s v="DAF 3,1 VL. STAVILEI"/>
    <s v="conform amenajamentelor silvice"/>
    <s v="BIHOR"/>
    <s v="-"/>
    <s v="Tara: România; Judet: BIHOR; -;   -; Nr: -;"/>
    <n v="1973"/>
    <n v="65116"/>
    <n v="5"/>
    <s v="in administrare"/>
    <s v="HG 982/1998;;OUG.1 din 04/01/2017;HG.354/18.05.2017;OUG.68 din 06/11/2019"/>
    <s v="imobil"/>
    <s v="Lungime= Km;Suprafeţe= ha;CF= ;"/>
  </r>
  <r>
    <x v="9001"/>
    <s v="8.04.04"/>
    <m/>
    <m/>
    <s v="DAF 1,8 MIHAI BOLUNDU"/>
    <s v="conform amenajamentelor silvice"/>
    <s v="BIHOR"/>
    <s v="-"/>
    <s v="Tara: România; Judet: BIHOR; -;   -; Nr: -;"/>
    <n v="1973"/>
    <n v="44175"/>
    <n v="5"/>
    <s v="in administrare"/>
    <s v="HG 982/1998;;OUG.1 din 04/01/2017;HG.354/18.05.2017;OUG.68 din 06/11/2019"/>
    <s v="imobil"/>
    <s v="Lungime= Km;Suprafeţe= ha;CF= ;"/>
  </r>
  <r>
    <x v="9002"/>
    <s v="8.30.01"/>
    <m/>
    <m/>
    <s v="SANT DRENAJ"/>
    <s v="conform amenajamentelor silvice"/>
    <s v="BIHOR"/>
    <s v="-"/>
    <s v="Tara: România; Judet: BIHOR; -;   -; Nr: -;"/>
    <n v="1983"/>
    <n v="934"/>
    <n v="5"/>
    <s v="in administrare"/>
    <s v="HG 982/1998;;OUG.1 din 04/01/2017;HG.354/18.05.2017;OUG.68 din 06/11/2019;HG.846/08.10.2020"/>
    <s v="imobil"/>
    <s v="Lungime albie corectată/consolidată=0,2 km;"/>
  </r>
  <r>
    <x v="9003"/>
    <s v="8.04.04"/>
    <m/>
    <m/>
    <s v="DAF 7,5 VL. PLOPULUI"/>
    <s v="conform amenajamentelor silvice"/>
    <s v="BIHOR"/>
    <s v="-"/>
    <s v="Tara: România; Judet: BIHOR; -;   -; Nr: -;"/>
    <n v="1961"/>
    <n v="34950"/>
    <n v="5"/>
    <s v="in administrare"/>
    <s v="HG 982/1998;HG 1344/2011;OUG.1 din 04/01/2017;HG.354/18.05.2017;OUG.68 din 06/11/2019"/>
    <s v="imobil"/>
    <s v="Lungime= Km;Suprafeţe= ha;CF= ;"/>
  </r>
  <r>
    <x v="9004"/>
    <s v="8.30.01"/>
    <m/>
    <m/>
    <s v="PRAG ATD"/>
    <s v="conform amenajamentelor silvice"/>
    <s v="BIHOR"/>
    <s v="-"/>
    <s v="Tara: România; Judet: BIHOR; -;   -; Nr: -;"/>
    <n v="1980"/>
    <n v="610"/>
    <n v="5"/>
    <s v="in administrare"/>
    <s v="HG 982/1998;;OUG.1 din 04/01/2017;HG.354/18.05.2017;OUG.68 din 06/11/2019;HG.846/08.10.2020"/>
    <s v="imobil"/>
    <s v="Lungime albie corectată/consolidată=0,4 km;"/>
  </r>
  <r>
    <x v="9005"/>
    <s v="8.30.01"/>
    <m/>
    <m/>
    <s v="PRAG ATD"/>
    <s v="conform amenajamentelor silvice"/>
    <s v="BIHOR"/>
    <s v="-"/>
    <s v="Tara: România; Judet: BIHOR; -;   -; Nr: -;"/>
    <n v="1980"/>
    <n v="1373"/>
    <n v="5"/>
    <s v="in administrare"/>
    <s v="HG 982/1998;;OUG.1 din 04/01/2017;HG.354/18.05.2017;OUG.68 din 06/11/2019;HG.846/08.10.2020"/>
    <s v="imobil"/>
    <s v="Lungime albie corectată/consolidată=0,3 km;"/>
  </r>
  <r>
    <x v="9006"/>
    <s v="8.30.01"/>
    <m/>
    <m/>
    <s v="PRAG ATD"/>
    <s v="conform amenajamentelor silvice"/>
    <s v="BIHOR"/>
    <s v="-"/>
    <s v="Tara: România; Judet: BIHOR; -;   -; Nr: -;"/>
    <n v="1980"/>
    <n v="265"/>
    <n v="5"/>
    <s v="in administrare"/>
    <s v="HG 982/1998;;OUG.1 din 04/01/2017;HG.354/18.05.2017;OUG.68 din 06/11/2019;HG.846/08.10.2020"/>
    <s v="imobil"/>
    <s v="Lungime albie corectată/consolidată=0,5 km;"/>
  </r>
  <r>
    <x v="9007"/>
    <s v="8.04.04"/>
    <m/>
    <m/>
    <s v="DRUM ACCES BARAJ"/>
    <s v="conform amenajamentelor silvice"/>
    <s v="BIHOR"/>
    <s v="-"/>
    <s v="Tara: România; Judet: BIHOR; -;   -; Nr: -;"/>
    <n v="1982"/>
    <n v="10030"/>
    <n v="5"/>
    <s v="in administrare"/>
    <s v="HG 982/1998;HG 1344/2011;OUG.1 din 04/01/2017;HG.354/18.05.2017;OUG.68 din 06/11/2019"/>
    <s v="imobil"/>
    <s v="Lungime= Km;Suprafeţe= ha;CF= ;"/>
  </r>
  <r>
    <x v="9008"/>
    <s v="8.30.01"/>
    <m/>
    <m/>
    <s v="PRAG ATD"/>
    <s v="conform amenajamentelor silvice"/>
    <s v="BIHOR"/>
    <s v="-"/>
    <s v="Tara: România; Judet: BIHOR; -;   -; Nr: -;"/>
    <n v="1980"/>
    <n v="800"/>
    <n v="5"/>
    <s v="in administrare"/>
    <s v="HG 982/1998;;OUG.1 din 04/01/2017;HG.354/18.05.2017;OUG.68 din 06/11/2019;HG.846/08.10.2020"/>
    <s v="imobil"/>
    <s v="Lungime albie corectată/consolidată=0,5 km;"/>
  </r>
  <r>
    <x v="9009"/>
    <s v="8.04.04"/>
    <m/>
    <m/>
    <s v="DAF 5,0 BINSEL"/>
    <s v="conform amenajamentelor silvice"/>
    <s v="BIHOR"/>
    <s v="-"/>
    <s v="Tara: România; Judet: BIHOR; -;   -; Nr: -;"/>
    <n v="1956"/>
    <n v="656"/>
    <n v="5"/>
    <s v="in administrare"/>
    <s v="HG 982/1998;;OUG.1 din 04/01/2017;HG.354/18.05.2017;OUG.68 din 06/11/2019"/>
    <s v="imobil"/>
    <s v="Lungime= Km;Suprafeţe= ha;CF= ;"/>
  </r>
  <r>
    <x v="9010"/>
    <s v="8.04.04"/>
    <m/>
    <m/>
    <s v="DAF 7,0 VL. HIJULUI"/>
    <s v="conform amenajamentelor silvice"/>
    <s v="BIHOR"/>
    <s v="-"/>
    <s v="Tara: România; Judet: BIHOR; -;   -; Nr: -;"/>
    <n v="1968"/>
    <n v="249012"/>
    <n v="5"/>
    <s v="in administrare"/>
    <s v="HG 982/1998;;OUG.1 din 04/01/2017;HG.354/18.05.2017;OUG.68 din 06/11/2019"/>
    <s v="imobil"/>
    <s v="Lungime= Km;Suprafeţe= ha;CF= ;"/>
  </r>
  <r>
    <x v="9011"/>
    <s v="8.30.01"/>
    <m/>
    <m/>
    <s v="GARDULET DE COASTA TRANSV"/>
    <s v="conform amenajamentelor silvice"/>
    <s v="BIHOR"/>
    <s v="-"/>
    <s v="Tara: România; Judet: BIHOR; -;   -; Nr: -;"/>
    <n v="1977"/>
    <n v="55"/>
    <n v="5"/>
    <s v="in administrare"/>
    <s v="HG 982/1998;;OUG.1 din 04/01/2017;HG.354/18.05.2017;OUG.68 din 06/11/2019;HG.846/08.10.2020"/>
    <s v="imobil"/>
    <s v="Lungime albie corectată/consolidată=0,1 km;"/>
  </r>
  <r>
    <x v="9012"/>
    <s v="8.30.01"/>
    <m/>
    <m/>
    <s v="CT SI ATD BARAJ"/>
    <s v="conform amenajamentelor silvice"/>
    <s v="BIHOR"/>
    <s v="-"/>
    <s v="Tara: România; Judet: BIHOR; -;   -; Nr: -;"/>
    <n v="1980"/>
    <n v="699"/>
    <n v="5"/>
    <s v="in administrare"/>
    <s v="HG 982/1998;;OUG.1 din 04/01/2017;HG.354/18.05.2017;OUG.68 din 06/11/2019;HG.846/08.10.2020"/>
    <s v="imobil"/>
    <s v="Lungime albie corectată/consolidată=0,4 km;"/>
  </r>
  <r>
    <x v="9013"/>
    <s v="8.30.01"/>
    <m/>
    <m/>
    <s v="PRAG ATD"/>
    <s v="conform amenajamentelor silvice"/>
    <s v="BIHOR"/>
    <s v="-"/>
    <s v="Tara: România; Judet: BIHOR; -;   -; Nr: -;"/>
    <n v="1980"/>
    <n v="1567"/>
    <n v="5"/>
    <s v="in administrare"/>
    <s v="HG 982/1998;;OUG.1 din 04/01/2017;HG.354/18.05.2017;OUG.68 din 06/11/2019;HG.846/08.10.2020"/>
    <s v="imobil"/>
    <s v="Lungime albie corectată/consolidată=0,3 km;"/>
  </r>
  <r>
    <x v="9014"/>
    <s v="8.04.04"/>
    <m/>
    <m/>
    <s v="DAF 2,5 PIRIU ILIESULUI"/>
    <s v="conform amenajamentelor silvice"/>
    <s v="BIHOR"/>
    <s v="-"/>
    <s v="Tara: România; Judet: BIHOR; -;   -; Nr: -;"/>
    <n v="1973"/>
    <n v="186418"/>
    <n v="5"/>
    <s v="in administrare"/>
    <s v="HG 982/1998;HG 1344/2011;OUG.1 din 04/01/2017;HG.354/18.05.2017;OUG.68 din 06/11/2019"/>
    <s v="imobil"/>
    <s v="Lungime= Km;Suprafeţe= ha;CF= ;"/>
  </r>
  <r>
    <x v="9015"/>
    <s v="8.04.04"/>
    <m/>
    <m/>
    <s v="DAF 3,4 FINATELOR"/>
    <s v="conform amenajamentelor silvice"/>
    <s v="BIHOR"/>
    <s v="-"/>
    <s v="Tara: România; Judet: BIHOR; -;   -; Nr: -;"/>
    <n v="1982"/>
    <n v="249001"/>
    <n v="5"/>
    <s v="in administrare"/>
    <s v="HG 982/1998;HG 1344/2011;OUG.1 din 04/01/2017;HG.354/18.05.2017;OUG.68 din 06/11/2019"/>
    <s v="imobil"/>
    <s v="Lungime= Km;Suprafeţe= ha;CF= ;"/>
  </r>
  <r>
    <x v="9016"/>
    <s v="8.04.04"/>
    <m/>
    <m/>
    <s v="DAF 4,0 RUNCSOR"/>
    <s v="conform amenajamentelor silvice"/>
    <s v="BIHOR"/>
    <s v="-"/>
    <s v="Tara: România; Judet: BIHOR; -;   -; Nr: -;"/>
    <n v="1961"/>
    <n v="11368"/>
    <n v="5"/>
    <s v="in administrare"/>
    <s v="HG 982/1998;;OUG.1 din 04/01/2017;HG.354/18.05.2017;OUG.68 din 06/11/2019"/>
    <s v="imobil"/>
    <s v="Lungime= Km;Suprafeţe= ha;CF= ;"/>
  </r>
  <r>
    <x v="9017"/>
    <s v="8.04.04"/>
    <m/>
    <m/>
    <s v="DAF 8,0 VL. SEACA-MEZIAD"/>
    <s v="conform amenajamentelor silvice"/>
    <s v="BIHOR"/>
    <s v="-"/>
    <s v="Tara: România; Judet: BIHOR; -;   -; Nr: -;"/>
    <n v="1979"/>
    <n v="340914"/>
    <n v="5"/>
    <s v="in administrare"/>
    <s v="HG 982/1998;HG 1344/2011;OUG.1 din 04/01/2017;HG.354/18.05.2017;OUG.68 din 06/11/2019"/>
    <s v="imobil"/>
    <s v="Lungime= Km;Suprafeţe= ha;CF= ;"/>
  </r>
  <r>
    <x v="9018"/>
    <s v="8.04.04"/>
    <m/>
    <m/>
    <s v="DAF 12,6 SOIMI"/>
    <s v="conform amenajamentelor silvice"/>
    <s v="BIHOR"/>
    <s v="-"/>
    <s v="Tara: România; Judet: BIHOR; -;   -; Nr: -;"/>
    <n v="1967"/>
    <n v="348627"/>
    <n v="5"/>
    <s v="in administrare"/>
    <s v="HG 982/1998;;OUG.1 din 04/01/2017;HG.354/18.05.2017;OUG.68 din 06/11/2019"/>
    <s v="imobil"/>
    <s v="Lungime= Km;Suprafeţe= ha;CF= ;"/>
  </r>
  <r>
    <x v="9019"/>
    <s v="8.30.01"/>
    <m/>
    <m/>
    <s v="CASCADA PODITA DIN LEMN"/>
    <s v="conform amenajamentelor silvice"/>
    <s v="BIHOR"/>
    <s v="-"/>
    <s v="Tara: România; Judet: BIHOR; -;   -; Nr: -;"/>
    <n v="1984"/>
    <n v="54"/>
    <n v="5"/>
    <s v="in administrare"/>
    <s v="HG 982/1998;;OUG.1 din 04/01/2017;HG.354/18.05.2017;OUG.68 din 06/11/2019;HG.846/08.10.2020"/>
    <s v="imobil"/>
    <s v="Lungime albie corectată/consolidată=0,1 km;"/>
  </r>
  <r>
    <x v="9020"/>
    <s v="8.04.04"/>
    <m/>
    <m/>
    <s v="DAF 6,2 BISTRA FRAPTIN"/>
    <s v="conform amenajamentelor silvice"/>
    <s v="BIHOR"/>
    <s v="-"/>
    <s v="Tara: România; Judet: BIHOR; -;   -; Nr: -;"/>
    <n v="1978"/>
    <n v="629505"/>
    <n v="5"/>
    <s v="in administrare"/>
    <s v="HG 982/1998;HG 1344/2011;OUG.1 din 04/01/2017;HG.354/18.05.2017;OUG.68 din 06/11/2019"/>
    <s v="imobil"/>
    <s v="Lungime= Km;Suprafeţe= ha;CF= ;"/>
  </r>
  <r>
    <x v="9021"/>
    <s v="8.30.01"/>
    <m/>
    <m/>
    <s v="CT LESU"/>
    <s v="conform amenajamentelor silvice"/>
    <s v="BIHOR"/>
    <s v="-"/>
    <s v="Tara: România; Judet: BIHOR; -;   -; Nr: -;"/>
    <n v="1996"/>
    <n v="38890"/>
    <n v="5"/>
    <s v="in administrare"/>
    <s v="HG 982/1998;;OUG.1 din 04/01/2017;HG.354/18.05.2017;OUG.68 din 06/11/2019;HG.846/08.10.2020"/>
    <s v="imobil"/>
    <s v="Lungime albie corectată/consolidată=0,3 km;"/>
  </r>
  <r>
    <x v="9022"/>
    <s v="8.04.04"/>
    <m/>
    <m/>
    <s v="DAF 10,0 SUSTUROGI DUMBRA"/>
    <s v="conform amenajamentelor silvice"/>
    <s v="BIHOR"/>
    <s v="-"/>
    <s v="Tara: România; Judet: BIHOR; -;   -; Nr: -;"/>
    <n v="1968"/>
    <n v="237556"/>
    <n v="5"/>
    <s v="in administrare"/>
    <s v="HG 982/1998;;OUG.1 din 04/01/2017;HG.354/18.05.2017;OUG.68 din 06/11/2019"/>
    <s v="imobil"/>
    <s v="Lungime= Km;Suprafeţe= ha;CF= ;"/>
  </r>
  <r>
    <x v="9023"/>
    <s v="8.04.04"/>
    <m/>
    <m/>
    <s v="DAF 3,8 BUTELIEI"/>
    <s v="conform amenajamentelor silvice"/>
    <s v="BIHOR"/>
    <s v="-"/>
    <s v="Tara: România; Judet: BIHOR; -;   -; Nr: -;"/>
    <n v="1967"/>
    <n v="101302"/>
    <n v="5"/>
    <s v="in administrare"/>
    <s v="HG 982/1998;;OUG.1 din 04/01/2017;HG.354/18.05.2017;OUG.68 din 06/11/2019"/>
    <s v="imobil"/>
    <s v="Lungime= Km;Suprafeţe= ha;CF= ;"/>
  </r>
  <r>
    <x v="9024"/>
    <s v="8.04.04"/>
    <m/>
    <m/>
    <s v="DAF 4,6 TR.1 MAI"/>
    <s v="conform amenajamentelor silvice"/>
    <s v="BIHOR"/>
    <s v="-"/>
    <s v="Tara: România; Judet: BIHOR; -;   -; Nr: -;"/>
    <n v="1986"/>
    <n v="267248"/>
    <n v="5"/>
    <s v="in administrare"/>
    <s v="HG 982/1998;;OUG.1 din 04/01/2017;HG.354/18.05.2017;OUG.68 din 06/11/2019"/>
    <s v="imobil"/>
    <s v="Lungime= Km;Suprafeţe= ha;CF= ;"/>
  </r>
  <r>
    <x v="9025"/>
    <s v="8.04.04"/>
    <m/>
    <m/>
    <s v="DAF POD VOIOSU"/>
    <s v="conform amenajamentelor silvice"/>
    <s v="BIHOR"/>
    <s v="-"/>
    <s v="Tara: România; Judet: BIHOR; -;   -; Nr: -;"/>
    <n v="1976"/>
    <n v="3006"/>
    <n v="5"/>
    <s v="in administrare"/>
    <s v="HG 982/1998;HG 1344/2011;OUG.1 din 04/01/2017;HG.354/18.05.2017;OUG.68 din 06/11/2019"/>
    <s v="imobil"/>
    <s v="Lungime= Km;Suprafeţe= ha;CF= ;"/>
  </r>
  <r>
    <x v="9026"/>
    <s v="8.04.04"/>
    <m/>
    <m/>
    <s v="DAF 1,7 SUB VIRFURAS II"/>
    <s v="conform amenajamentelor silvice"/>
    <s v="BIHOR"/>
    <s v="-"/>
    <s v="Tara: România; Judet: BIHOR; -;   -; Nr: -;"/>
    <n v="1992"/>
    <n v="92331"/>
    <n v="5"/>
    <s v="in administrare"/>
    <s v="HG 982/1998;;OUG.1 din 04/01/2017;HG.354/18.05.2017;OUG.68 din 06/11/2019"/>
    <s v="imobil"/>
    <s v="Lungime= Km;Suprafeţe= ha;CF= ;"/>
  </r>
  <r>
    <x v="9027"/>
    <s v="8.30.01"/>
    <m/>
    <m/>
    <s v="BARAJ CORECT.TOR.V.GUGII"/>
    <s v="conform amenajamentelor silvice"/>
    <s v="BIHOR"/>
    <s v="-"/>
    <s v="Tara: România; Judet: BIHOR; -;   -; Nr: -;"/>
    <n v="1972"/>
    <n v="5570"/>
    <n v="5"/>
    <s v="in administrare"/>
    <s v="HG 982/1998;HG 1344/2011;OUG.1 din 04/01/2017;HG.354/18.05.2017;OUG.68 din 06/11/2019;HG.846/08.10.2020"/>
    <s v="imobil"/>
    <s v="Lungime albie corectată/consolidată=0,3 km;"/>
  </r>
  <r>
    <x v="9028"/>
    <s v="8.04.04"/>
    <m/>
    <m/>
    <s v="DAF 2,7 MAGURI"/>
    <s v="conform amenajamentelor silvice"/>
    <s v="BIHOR"/>
    <s v="-"/>
    <s v="Tara: România; Judet: BIHOR; -;   -; Nr: -;"/>
    <n v="1977"/>
    <n v="81674"/>
    <n v="5"/>
    <s v="in administrare"/>
    <s v="HG 982/1998;HG 1344/2011;OUG.1 din 04/01/2017;HG.354/18.05.2017;OUG.68 din 06/11/2019"/>
    <s v="imobil"/>
    <s v="Lungime= Km;Suprafeţe= ha;CF= ;"/>
  </r>
  <r>
    <x v="9029"/>
    <s v="8.04.04"/>
    <m/>
    <m/>
    <s v="DAF 3,0 MOARA DRACULUI I"/>
    <s v="conform amenajamentelor silvice"/>
    <s v="BIHOR"/>
    <s v="-"/>
    <s v="Tara: România; Judet: BIHOR; -;   -; Nr: -;"/>
    <n v="1981"/>
    <n v="64034"/>
    <n v="5"/>
    <s v="in administrare"/>
    <s v="HG 982/1998;;OUG.1 din 04/01/2017;HG.354/18.05.2017;OUG.68 din 06/11/2019"/>
    <s v="imobil"/>
    <s v="Lungime= Km;Suprafeţe= ha;CF= ;"/>
  </r>
  <r>
    <x v="9030"/>
    <s v="8.04.04"/>
    <m/>
    <m/>
    <s v="DAF 1,3 SCARITA ZAPODIE"/>
    <s v="conform amenajamentelor silvice"/>
    <s v="BIHOR"/>
    <s v="-"/>
    <s v="Tara: România; Judet: BIHOR; -;   -; Nr: -;"/>
    <n v="1981"/>
    <n v="144540"/>
    <n v="5"/>
    <s v="in administrare"/>
    <s v="HG 982/1998;HG 1344/2011;OUG.1 din 04/01/2017;HG.354/18.05.2017;OUG.68 din 06/11/2019"/>
    <s v="imobil"/>
    <s v="Lungime= Km;Suprafeţe= ha;CF= ;"/>
  </r>
  <r>
    <x v="9031"/>
    <s v="8.04.04"/>
    <m/>
    <m/>
    <s v="DAF 4,6 GALBENA FAGU"/>
    <s v="conform amenajamentelor silvice"/>
    <s v="BIHOR"/>
    <s v="-"/>
    <s v="Tara: România; Judet: BIHOR; -;   -; Nr: -;"/>
    <n v="1982"/>
    <n v="892596"/>
    <n v="5"/>
    <s v="in administrare"/>
    <s v="HG 982/1998;HG 1344/2011;OUG.1 din 04/01/2017;HG.354/18.05.2017;OUG.68 din 06/11/2019"/>
    <s v="imobil"/>
    <s v="Lungime= Km;Suprafeţe= ha;CF= ;"/>
  </r>
  <r>
    <x v="9032"/>
    <s v="8.30._"/>
    <m/>
    <m/>
    <s v="SANT RACHITARIE"/>
    <s v="conform amenajamentelor silvice"/>
    <s v="BIHOR"/>
    <s v="-"/>
    <s v="Tara: România; Judet: BIHOR; -;   -; Nr: -;"/>
    <n v="1993"/>
    <n v="1"/>
    <n v="5"/>
    <s v="in administrare"/>
    <s v="HG 982/1998;; HG 478/ 24-IUN-15;HG.478/24-IUN-15;OUG.1 din 04/01/2017;OUG.68 din 06/11/2019"/>
    <s v="imobil"/>
    <s v="Denumire=lucrare corectare torenti ;"/>
  </r>
  <r>
    <x v="9033"/>
    <s v="8.04.04"/>
    <m/>
    <m/>
    <s v="DAF 3,6 BOHODEI ALEU"/>
    <s v="conform amenajamentelor silvice"/>
    <s v="BIHOR"/>
    <s v="-"/>
    <s v="Tara: România; Judet: BIHOR; -;   -; Nr: -;"/>
    <n v="1964"/>
    <n v="102134"/>
    <n v="5"/>
    <s v="in administrare"/>
    <s v="HG 982/1998;H;HG nr.256 din:17/03/2011;OUG.1 din 04/01/2017;HG.354/18.05.2017;OUG.68 din 06/11/2019"/>
    <s v="imobil"/>
    <s v="Lungime= Km;Suprafeţe= ha;CF= ;"/>
  </r>
  <r>
    <x v="9034"/>
    <s v="8.04.04"/>
    <m/>
    <m/>
    <s v="DAF 2,0 VL.MARULUI"/>
    <s v="conform amenajamentelor silvice"/>
    <s v="BIHOR"/>
    <s v="-"/>
    <s v="Tara: România; Judet: BIHOR; -;   -; Nr: -;"/>
    <n v="1967"/>
    <n v="84355"/>
    <n v="5"/>
    <s v="in administrare"/>
    <s v="HG 982/1998;;OUG.1 din 04/01/2017;HG.354/18.05.2017;OUG.68 din 06/11/2019"/>
    <s v="imobil"/>
    <s v="Lungime= Km;Suprafeţe= ha;CF= ;"/>
  </r>
  <r>
    <x v="9035"/>
    <s v="8.04.04"/>
    <m/>
    <m/>
    <s v="DAF 4,6 BALILEASA"/>
    <s v="conform amenajamentelor silvice"/>
    <s v="BIHOR"/>
    <s v="-"/>
    <s v="Tara: România; Judet: BIHOR; -;   -; Nr: -;"/>
    <n v="1969"/>
    <n v="179607"/>
    <n v="5"/>
    <s v="in administrare"/>
    <s v="HG 982/1998;;OUG.1 din 04/01/2017;HG.354/18.05.2017;OUG.68 din 06/11/2019"/>
    <s v="imobil"/>
    <s v="Lungime= Km;Suprafeţe= ha;CF= ;"/>
  </r>
  <r>
    <x v="9036"/>
    <s v="8.04.04"/>
    <m/>
    <m/>
    <s v="DRUM FORESTIER FRASINEL"/>
    <s v="conform amenajamentelor silvice"/>
    <s v="SATU MARE"/>
    <s v="-"/>
    <s v="Tara: România; Judet: SATU MARE; -;   -; Nr: -;"/>
    <n v="1970"/>
    <n v="649926"/>
    <n v="30"/>
    <s v="in administrare"/>
    <s v="HG 982/1998;HG 1344/2011; HG 478/ 24-IUN-15;HG.478/24-IUN-15;OUG.1 din 04/01/2017;HG.354/18.05.2017;OUG.68 din 06/11/2019"/>
    <s v="imobil"/>
    <s v="Lungime= Km;Suprafeţe= ha;CF= ;"/>
  </r>
  <r>
    <x v="9037"/>
    <s v="8.04.04"/>
    <m/>
    <m/>
    <s v="DRUM FORESTIER VALEA LUPULUI"/>
    <s v="conform amenajamentelor silvice"/>
    <s v="SATU MARE"/>
    <s v="-"/>
    <s v="Tara: România; Judet: SATU MARE; -;   -; Nr: -;"/>
    <n v="1965"/>
    <n v="846705"/>
    <n v="30"/>
    <s v="in administrare"/>
    <s v="HG 982/1998;HG 1344/2011; HG 478/ 24-IUN-15;HG.478/24-IUN-15;OUG.1 din 04/01/2017;HG.354/18.05.2017;OUG.68 din 06/11/2019"/>
    <s v="imobil"/>
    <s v="Lungime= Km;Suprafeţe= ha;CF= ;"/>
  </r>
  <r>
    <x v="9038"/>
    <s v="8.30.01"/>
    <m/>
    <m/>
    <s v="CT VIRCIOROG"/>
    <s v="conform amenajamentelor silvice"/>
    <s v="BIHOR"/>
    <s v="-"/>
    <s v="Tara: România; Judet: BIHOR; -;   -; Nr: -;"/>
    <n v="1976"/>
    <n v="121"/>
    <n v="5"/>
    <s v="in administrare"/>
    <s v="HG 982/1998;;OUG.1 din 04/01/2017;HG.354/18.05.2017;OUG.68 din 06/11/2019;HG.846/08.10.2020"/>
    <s v="imobil"/>
    <s v="Lungime albie corectată/consolidată=0,1 km;"/>
  </r>
  <r>
    <x v="9039"/>
    <s v="8.04.04"/>
    <m/>
    <m/>
    <s v="DRUM FORESTIER CARBUNISTE"/>
    <s v="conform amenajamentelor silvice"/>
    <s v="SATU MARE"/>
    <s v="-"/>
    <s v="Tara: România; Judet: SATU MARE; -;   -; Nr: -;"/>
    <n v="1962"/>
    <n v="27571"/>
    <n v="30"/>
    <s v="in administrare"/>
    <s v="HG 982/1998;HG 1344/2011; HG 478/ 24-IUN-15;HG.478/24-IUN-15;OUG.1 din 04/01/2017;OUG.68 din 06/11/2019"/>
    <s v="imobil"/>
    <s v="Lungime= Km;Suprafeţe= ha;CF= ;"/>
  </r>
  <r>
    <x v="9040"/>
    <s v="8.04.04"/>
    <m/>
    <m/>
    <s v="DRUM FORESTIER V.RUNCULUI PRELUN"/>
    <s v="conform amenajamentelor silvice"/>
    <s v="SATU MARE"/>
    <s v="-"/>
    <s v="Tara: România; Judet: SATU MARE; -;   -; Nr: -;"/>
    <n v="1982"/>
    <n v="11934"/>
    <n v="30"/>
    <s v="in administrare"/>
    <s v="HG 982/1998;HG 1344/2011; HG 478/ 24-IUN-15;HG.478/24-IUN-15;OUG.1 din 04/01/2017;OUG.68 din 06/11/2019"/>
    <s v="imobil"/>
    <s v="Lungime= Km;Suprafeţe= ha;CF= ;"/>
  </r>
  <r>
    <x v="9041"/>
    <s v="8.04.04"/>
    <m/>
    <m/>
    <s v="DRUM FORESTIER MARIUS"/>
    <s v="conform amenajamentelor silvice"/>
    <s v="SATU MARE"/>
    <s v="-"/>
    <s v="Tara: România; Judet: SATU MARE; -;   -; Nr: -;"/>
    <n v="1964"/>
    <n v="20157"/>
    <n v="30"/>
    <s v="in administrare"/>
    <s v="HG 982/1998;HG 1344/2011; HG 478/ 24-IUN-15;HG.478/24-IUN-15;OUG.1 din 04/01/2017;OUG.68 din 06/11/2019"/>
    <s v="imobil"/>
    <s v="Lungime= Km;Suprafeţe= ha;CF= ;"/>
  </r>
  <r>
    <x v="9042"/>
    <s v="8.04.04"/>
    <m/>
    <m/>
    <s v="DRUM FORESTIER VALEA GLODULUI"/>
    <s v="conform amenajamentelor silvice"/>
    <s v="SATU MARE"/>
    <s v="-"/>
    <s v="Tara: România; Judet: SATU MARE; -;   -; Nr: -;"/>
    <n v="1973"/>
    <n v="38967"/>
    <n v="30"/>
    <s v="in administrare"/>
    <s v="HG 982/1998;HG 1344/2011; HG 478/ 24-IUN-15;HG.478/24-IUN-15;OUG.1 din 04/01/2017;OUG.68 din 06/11/2019"/>
    <s v="imobil"/>
    <s v="Lungime= Km;Suprafeţe= ha;CF= ;"/>
  </r>
  <r>
    <x v="9043"/>
    <s v="8.04.04"/>
    <m/>
    <m/>
    <s v="DAF 2,5 VL.MAGURII DOBRES"/>
    <s v="conform amenajamentelor silvice"/>
    <s v="BIHOR"/>
    <s v="-"/>
    <s v="Tara: România; Judet: BIHOR; -;   -; Nr: -;"/>
    <n v="1970"/>
    <n v="73345"/>
    <n v="5"/>
    <s v="in administrare"/>
    <s v="HG 982/1998;;OUG.1 din 04/01/2017;HG.354/18.05.2017;OUG.68 din 06/11/2019"/>
    <s v="imobil"/>
    <s v="Lungime= Km;Suprafeţe= ha;CF= ;"/>
  </r>
  <r>
    <x v="9044"/>
    <s v="8.04.04"/>
    <m/>
    <m/>
    <s v="DAF 13,0 VIDA"/>
    <s v="conform amenajamentelor silvice"/>
    <s v="BIHOR"/>
    <s v="-"/>
    <s v="Tara: România; Judet: BIHOR; -;   -; Nr: -;"/>
    <n v="1965"/>
    <n v="1653170"/>
    <n v="5"/>
    <s v="in administrare"/>
    <s v="HG 982/1998;HG 1344/2011;OUG.1 din 04/01/2017;HG.354/18.05.2017;OUG.68 din 06/11/2019"/>
    <s v="imobil"/>
    <s v="Lungime= Km;Suprafeţe= ha;CF= ;"/>
  </r>
  <r>
    <x v="9045"/>
    <s v="8.04.04"/>
    <m/>
    <m/>
    <s v="DAF 3,5 PR.TIGANULUI RECE"/>
    <s v="conform amenajamentelor silvice"/>
    <s v="BIHOR"/>
    <s v="-"/>
    <s v="Tara: România; Judet: BIHOR; -;   -; Nr: -;"/>
    <n v="1991"/>
    <n v="230565"/>
    <n v="5"/>
    <s v="in administrare"/>
    <s v="HG 982/1998;HG 1344/2011;OUG.1 din 04/01/2017;HG.354/18.05.2017;OUG.68 din 06/11/2019"/>
    <s v="imobil"/>
    <s v="Lungime= Km;Suprafeţe= ha;CF= ;"/>
  </r>
  <r>
    <x v="9046"/>
    <s v="8.30._"/>
    <m/>
    <m/>
    <s v="SANT DESECARI ARDUD"/>
    <s v="conform amenajamentelor silvice"/>
    <s v="SATU MARE"/>
    <s v="-"/>
    <s v="Tara: România; Judet: SATU MARE; -;   -; Nr: -;"/>
    <n v="1971"/>
    <n v="166"/>
    <n v="30"/>
    <s v="in administrare"/>
    <s v="HG 982/1998;; HG 478/ 24-IUN-15;HG.478/24-IUN-15;OUG.1 din 04/01/2017;OUG.68 din 06/11/2019"/>
    <s v="imobil"/>
    <s v="Denumire= ;"/>
  </r>
  <r>
    <x v="9047"/>
    <s v="8.04.04"/>
    <m/>
    <m/>
    <s v="DRUM FORESTIER BULZ TR.II-3"/>
    <s v="conform amenajamentelor silvice"/>
    <s v="SATU MARE"/>
    <s v="-"/>
    <s v="Tara: România; Judet: SATU MARE; -;   -; Nr: -;"/>
    <n v="1994"/>
    <n v="1055652"/>
    <n v="30"/>
    <s v="in administrare"/>
    <s v="HG 982/1998;HG 1344/2011; HG 478/ 24-IUN-15;HG.478/24-IUN-15;OUG.1 din 04/01/2017;HG.354/18.05.2017;OUG.68 din 06/11/2019"/>
    <s v="imobil"/>
    <s v="Lungime= Km;Suprafeţe= ha;CF= ;"/>
  </r>
  <r>
    <x v="9048"/>
    <s v="8.04.04"/>
    <m/>
    <m/>
    <s v="DRUM ACCES GATER MICULA"/>
    <s v="conform amenajamentelor silvice"/>
    <s v="SATU MARE"/>
    <s v="-"/>
    <s v="Tara: România; Judet: SATU MARE; -;   -; Nr: -;"/>
    <n v="1995"/>
    <n v="14719"/>
    <n v="30"/>
    <s v="in administrare"/>
    <s v="HG 982/1998;HG 1344/2011; HG 478/ 24-IUN-15;HG.478/24-IUN-15;OUG.1 din 04/01/2017;HG.354/18.05.2017;OUG.68 din 06/11/2019"/>
    <s v="imobil"/>
    <s v="Lungime= Km;Suprafeţe= ha;CF= ;"/>
  </r>
  <r>
    <x v="9049"/>
    <s v="8.04.04"/>
    <m/>
    <m/>
    <s v="DRUM FORESTIER CERHAT,CRAIDOROLT"/>
    <s v="conform amenajamentelor silvice"/>
    <s v="SATU MARE"/>
    <s v="-"/>
    <s v="Tara: România; Judet: SATU MARE; -;   -; Nr: -;"/>
    <n v="1966"/>
    <n v="29628"/>
    <n v="30"/>
    <s v="in administrare"/>
    <s v="HG 982/1998;HG 1344/2011; HG 478/ 24-IUN-15;HG.478/24-IUN-15;OUG.1 din 04/01/2017;OUG.68 din 06/11/2019"/>
    <s v="imobil"/>
    <s v="Lungime= Km;Suprafeţe= ha;CF= ;"/>
  </r>
  <r>
    <x v="9050"/>
    <s v="8.30._"/>
    <m/>
    <m/>
    <s v="SANT DESECARI GELU"/>
    <s v="conform amenajamentelor silvice"/>
    <s v="SATU MARE"/>
    <s v="-"/>
    <s v="Tara: România; Judet: SATU MARE; -;   -; Nr: -;"/>
    <n v="1970"/>
    <n v="592"/>
    <n v="30"/>
    <s v="in administrare"/>
    <s v="HG 982/1998;; HG 478/ 24-IUN-15;HG.478/24-IUN-15;OUG.1 din 04/01/2017;OUG.68 din 06/11/2019"/>
    <s v="imobil"/>
    <s v="Denumire= ;"/>
  </r>
  <r>
    <x v="9051"/>
    <s v="8.04.04"/>
    <m/>
    <m/>
    <s v="DRUM AUTO"/>
    <s v="conform amenajamentelor silvice"/>
    <s v="SATU MARE"/>
    <s v="-"/>
    <s v="Tara: România; Judet: SATU MARE; -;   -; Nr: -;"/>
    <n v="1965"/>
    <n v="64116"/>
    <n v="30"/>
    <s v="in administrare"/>
    <s v="HG 982/1998;HG 1344/2011; HG 478/ 24-IUN-15;HG.478/24-IUN-15;OUG.1 din 04/01/2017;OUG.68 din 06/11/2019"/>
    <s v="imobil"/>
    <s v="Lungime= Km;Suprafeţe= ha;CF= ;"/>
  </r>
  <r>
    <x v="9052"/>
    <s v="8.04.04"/>
    <m/>
    <m/>
    <s v="DR.F.ALICENI BIXAD"/>
    <s v="conform amenajamentelor silvice"/>
    <s v="SATU MARE"/>
    <s v="-"/>
    <s v="Tara: România; Judet: SATU MARE; -;   -; Nr: -;"/>
    <n v="1994"/>
    <n v="1389"/>
    <n v="30"/>
    <s v="in administrare"/>
    <s v="HG 982/1998;HG 1344/2011; HG 478/ 24-IUN-15;HG.478/24-IUN-15;OUG.1 din 04/01/2017;HG.354/18.05.2017;OUG.68 din 06/11/2019"/>
    <s v="imobil"/>
    <s v="Lungime= Km;Suprafeţe= ha;CF= ;"/>
  </r>
  <r>
    <x v="9053"/>
    <s v="8.04.04"/>
    <m/>
    <m/>
    <s v="DR.F.V.TRESTIEI POIANA NEGRESTI"/>
    <s v="conform amenajamentelor silvice"/>
    <s v="SATU MARE"/>
    <s v="-"/>
    <s v="Tara: România; Judet: SATU MARE; -;   -; Nr: -;"/>
    <n v="1994"/>
    <n v="587"/>
    <n v="30"/>
    <s v="in administrare"/>
    <s v="HG 982/1998;HG 1344/2011; HG 478/ 24-IUN-15;HG.478/24-IUN-15;OUG.1 din 04/01/2017;HG.354/18.05.2017;OUG.68 din 06/11/2019"/>
    <s v="imobil"/>
    <s v="Lungime= Km;Suprafeţe= ha;CF= ;"/>
  </r>
  <r>
    <x v="9054"/>
    <s v="8.04.04"/>
    <m/>
    <m/>
    <s v="DR.F.VALEA TRESTIEI NEGRESTI"/>
    <s v="conform amenajamentelor silvice"/>
    <s v="SATU MARE"/>
    <s v="-"/>
    <s v="Tara: România; Judet: SATU MARE; -;   -; Nr: -;"/>
    <n v="1994"/>
    <n v="198831"/>
    <n v="30"/>
    <s v="in administrare"/>
    <s v="HG 982/1998;HG 1344/2011; HG 478/ 24-IUN-15;HG.478/24-IUN-15;OUG.1 din 04/01/2017;HG.354/18.05.2017;OUG.68 din 06/11/2019"/>
    <s v="imobil"/>
    <s v="Lungime= Km;Suprafeţe= ha;CF= ;"/>
  </r>
  <r>
    <x v="9055"/>
    <s v="8.04.04"/>
    <m/>
    <m/>
    <s v="DR.F.PRELUNGIRE STINCA NEGR."/>
    <s v="conform amenajamentelor silvice"/>
    <s v="SATU MARE"/>
    <s v="-"/>
    <s v="Tara: România; Judet: SATU MARE; -;   -; Nr: -;"/>
    <n v="1994"/>
    <n v="293081"/>
    <n v="30"/>
    <s v="in administrare"/>
    <s v="HG 982/1998;HG 1344/2011; HG 478/ 24-IUN-15;HG.478/24-IUN-15;OUG.1 din 04/01/2017;HG.354/18.05.2017;OUG.68 din 06/11/2019"/>
    <s v="imobil"/>
    <s v="Lungime= Km;Suprafeţe= ha;CF= ;"/>
  </r>
  <r>
    <x v="9056"/>
    <s v="8.04.04"/>
    <m/>
    <m/>
    <s v="DR.F.V.TRESTIEI OBIRSIA NEGR."/>
    <s v="conform amenajamentelor silvice"/>
    <s v="SATU MARE"/>
    <s v="-"/>
    <s v="Tara: România; Judet: SATU MARE; -;   -; Nr: -;"/>
    <n v="1994"/>
    <n v="470187"/>
    <n v="30"/>
    <s v="in administrare"/>
    <s v="HG 982/1998;HG 1344/2011; HG 478/ 24-IUN-15;HG.478/24-IUN-15;OUG.1 din 04/01/2017;HG.354/18.05.2017;OUG.68 din 06/11/2019"/>
    <s v="imobil"/>
    <s v="Lungime= Km;Suprafeţe= ha;CF= ;"/>
  </r>
  <r>
    <x v="9057"/>
    <s v="8.04.04"/>
    <m/>
    <m/>
    <s v="DR.F.CARPINIS VAMA"/>
    <s v="conform amenajamentelor silvice"/>
    <s v="SATU MARE"/>
    <s v="-"/>
    <s v="Tara: România; Judet: SATU MARE; -;   -; Nr: -;"/>
    <n v="1994"/>
    <n v="520"/>
    <n v="30"/>
    <s v="in administrare"/>
    <s v="HG 982/1998;HG 1344/2011; HG 478/ 24-IUN-15;HG.478/24-IUN-15;OUG.1 din 04/01/2017;HG.354/18.05.2017;OUG.68 din 06/11/2019"/>
    <s v="imobil"/>
    <s v="Lungime= Km;Suprafeţe= ha;CF= ;"/>
  </r>
  <r>
    <x v="9058"/>
    <s v="8.04.04"/>
    <m/>
    <m/>
    <s v="DR.F.CASELE DE PIATRA"/>
    <s v="conform amenajamentelor silvice"/>
    <s v="SATU MARE"/>
    <s v="-"/>
    <s v="Tara: România; Judet: SATU MARE; -;   -; Nr: -;"/>
    <n v="1994"/>
    <n v="812"/>
    <n v="30"/>
    <s v="in administrare"/>
    <s v="HG 982/1998;HG 1344/2011; HG 478/ 24-IUN-15;HG.478/24-IUN-15;OUG.1 din 04/01/2017;HG.354/18.05.2017;OUG.68 din 06/11/2019"/>
    <s v="imobil"/>
    <s v="Lungime= Km;Suprafeţe= ha;CF= ;"/>
  </r>
  <r>
    <x v="9059"/>
    <s v="8.04.04"/>
    <m/>
    <m/>
    <s v="DR.F.V.REA PRELUNGIRE"/>
    <s v="conform amenajamentelor silvice"/>
    <s v="SATU MARE"/>
    <s v="-"/>
    <s v="Tara: România; Judet: SATU MARE; -;   -; Nr: -;"/>
    <n v="1994"/>
    <n v="989"/>
    <n v="30"/>
    <s v="in administrare"/>
    <s v="HG 982/1998;HG 1344/2011; HG 478/ 24-IUN-15;HG.478/24-IUN-15;OUG.1 din 04/01/2017;HG.354/18.05.2017;OUG.68 din 06/11/2019"/>
    <s v="imobil"/>
    <s v="Lungime= Km;Suprafeţe= ha;CF= ;"/>
  </r>
  <r>
    <x v="9060"/>
    <s v="8.04.04"/>
    <m/>
    <m/>
    <s v="DR.F.VALEA TURULUI"/>
    <s v="conform amenajamentelor silvice"/>
    <s v="SATU MARE"/>
    <s v="-"/>
    <s v="Tara: România; Judet: SATU MARE; -;   -; Nr: -;"/>
    <n v="1994"/>
    <n v="1195"/>
    <n v="30"/>
    <s v="in administrare"/>
    <s v="HG 982/1998;HG 1344/2011; HG 478/ 24-IUN-15;HG.478/24-IUN-15;OUG.1 din 04/01/2017;HG.354/18.05.2017;OUG.68 din 06/11/2019"/>
    <s v="imobil"/>
    <s v="Lungime= Km;Suprafeţe= ha;CF= ;"/>
  </r>
  <r>
    <x v="9061"/>
    <s v="8.04.04"/>
    <m/>
    <m/>
    <s v="DR.F.VALEA VACARULUI"/>
    <s v="conform amenajamentelor silvice"/>
    <s v="SATU MARE"/>
    <s v="-"/>
    <s v="Tara: România; Judet: SATU MARE; -;   -; Nr: -;"/>
    <n v="1994"/>
    <n v="870"/>
    <n v="30"/>
    <s v="in administrare"/>
    <s v="HG 982/1998;HG 1344/2011; HG 478/ 24-IUN-15;HG.478/24-IUN-15;OUG.1 din 04/01/2017;HG.354/18.05.2017;OUG.68 din 06/11/2019"/>
    <s v="imobil"/>
    <s v="Lungime= Km;Suprafeţe= ha;CF= ;"/>
  </r>
  <r>
    <x v="9062"/>
    <s v="8.04.04"/>
    <m/>
    <m/>
    <s v="DR.F.GUGONEASCA"/>
    <s v="conform amenajamentelor silvice"/>
    <s v="SATU MARE"/>
    <s v="-"/>
    <s v="Tara: România; Judet: SATU MARE; -;   -; Nr: -;"/>
    <n v="1994"/>
    <n v="1296"/>
    <n v="30"/>
    <s v="in administrare"/>
    <s v="HG 982/1998;HG 1344/2011; HG 478/ 24-IUN-15;HG.478/24-IUN-15;OUG.1 din 04/01/2017;HG.354/18.05.2017;OUG.68 din 06/11/2019"/>
    <s v="imobil"/>
    <s v="Lungime= Km;Suprafeţe= ha;CF= ;"/>
  </r>
  <r>
    <x v="9063"/>
    <s v="8.04.04"/>
    <m/>
    <m/>
    <s v="DAF TARTOD II."/>
    <s v="conform amenajamentelor silvice"/>
    <s v="HARGHITA"/>
    <s v="-"/>
    <s v="Tara: România; Judet: HARGHITA; -;   -; Nr: -;"/>
    <n v="1963"/>
    <n v="9798"/>
    <n v="19"/>
    <s v="in administrare"/>
    <s v="HG 982/1998;HG 1344/2011; HG 478/ 24-IUN-15;HG.478/24-IUN-15;OUG.1 din 04/01/2017;OUG.68 din 06/11/2019"/>
    <s v="imobil"/>
    <s v="Lungime=2,1 km Km;Suprafeţe= ha;CF= ;"/>
  </r>
  <r>
    <x v="9064"/>
    <s v="8.04.04"/>
    <m/>
    <m/>
    <s v="DAF MIHAILENI I."/>
    <s v="conform amenajamentelor silvice"/>
    <s v="HARGHITA"/>
    <s v="-"/>
    <s v="Tara: România; Judet: HARGHITA; -;   -; Nr: -;"/>
    <n v="1975"/>
    <n v="5981"/>
    <n v="19"/>
    <s v="in administrare"/>
    <s v="HG 982/1998,HG 1473/2006;HG 1344/2011; HG 478/ 24-IUN-15;HG.478/24-IUN-15;OUG.1 din 04/01/2017;OUG.68 din 06/11/2019"/>
    <s v="imobil"/>
    <s v="Lungime= Km;Suprafeţe= ha;CF= ;"/>
  </r>
  <r>
    <x v="9065"/>
    <s v="8.04.04"/>
    <m/>
    <m/>
    <s v="DAF GIDICZ"/>
    <s v="conform amenajamentelor silvice"/>
    <s v="HARGHITA"/>
    <s v="-"/>
    <s v="Tara: România; Judet: HARGHITA; -;   -; Nr: -;"/>
    <n v="1966"/>
    <n v="42552"/>
    <n v="19"/>
    <s v="in administrare"/>
    <s v="HG 982/1998;HG 1344/2011; HG 478/ 24-IUN-15;HG.478/24-IUN-15;OUG.1 din 04/01/2017;OUG.68 din 06/11/2019"/>
    <s v="imobil"/>
    <s v="Lungime=4,5 KM Km;Suprafeţe= ha;CF= ;"/>
  </r>
  <r>
    <x v="9066"/>
    <s v="8.04.04"/>
    <m/>
    <m/>
    <s v="DAF PIRIUL SEC 4.9 KM"/>
    <s v="conform amenajamentelor silvice"/>
    <s v="HARGHITA"/>
    <s v="-"/>
    <s v="Tara: România; Judet: HARGHITA; -;   -; Nr: -;"/>
    <n v="1962"/>
    <n v="14209"/>
    <n v="19"/>
    <s v="in administrare"/>
    <s v="HG 982/1998;HG 1344/2011;OUG.1 din 04/01/2017;OUG.68 din 06/11/2019"/>
    <s v="imobil"/>
    <s v="drum auto forestier"/>
  </r>
  <r>
    <x v="9067"/>
    <s v="8.04.04"/>
    <m/>
    <m/>
    <s v="DAF ZENCANI 2.4 KM"/>
    <s v="conform amenajamentelor silvice"/>
    <s v="HARGHITA"/>
    <s v="-"/>
    <s v="Tara: România; Judet: HARGHITA; -;   -; Nr: -;"/>
    <n v="1973"/>
    <n v="22558"/>
    <n v="19"/>
    <s v="in administrare"/>
    <s v="HG 982/1998;HG 1344/2011;OUG.1 din 04/01/2017;OUG.68 din 06/11/2019"/>
    <s v="imobil"/>
    <s v="drum auto forestier"/>
  </r>
  <r>
    <x v="9068"/>
    <s v="8.04.04"/>
    <m/>
    <m/>
    <s v="DAF VOIVODEASA-PRELUNGIRE 3.2 KM"/>
    <s v="conform amenajamentelor silvice"/>
    <s v="HARGHITA"/>
    <s v="-"/>
    <s v="Tara: România; Judet: HARGHITA; -;   -; Nr: -;"/>
    <n v="1981"/>
    <n v="18282"/>
    <n v="19"/>
    <s v="in administrare"/>
    <s v="HG 982/1998;HG 1344/2011;OUG.1 din 04/01/2017;OUG.68 din 06/11/2019"/>
    <s v="imobil"/>
    <s v="drum auto forestier"/>
  </r>
  <r>
    <x v="9069"/>
    <s v="8.04.04"/>
    <m/>
    <m/>
    <s v="DAF SECU MIC"/>
    <s v="conform amenajamentelor silvice"/>
    <s v="HARGHITA"/>
    <s v="-"/>
    <s v="Tara: România; Judet: HARGHITA; -;   -; Nr: -;"/>
    <n v="1969"/>
    <n v="12777"/>
    <n v="19"/>
    <s v="in administrare"/>
    <s v="HG 982/1998;HG 1344/2011; HG 478/ 24-IUN-15;HG.478/24-IUN-15;OUG.1 din 04/01/2017;OUG.68 din 06/11/2019"/>
    <s v="imobil"/>
    <s v="Lungime=3,0 KM Km;Suprafeţe= ha;CF= ;"/>
  </r>
  <r>
    <x v="9070"/>
    <s v="8.04.04"/>
    <m/>
    <m/>
    <s v="DAF CALIMANEL OBIRSIE"/>
    <s v="conform amenajamentelor silvice"/>
    <s v="HARGHITA"/>
    <s v="-"/>
    <s v="Tara: România; Judet: HARGHITA; -;   -; Nr: -;"/>
    <n v="1974"/>
    <n v="24891"/>
    <n v="19"/>
    <s v="in administrare"/>
    <s v="HG 982/1998;HG 1344/2011; HG 478/ 24-IUN-15;HG.478/24-IUN-15;OUG.1 din 04/01/2017;OUG.68 din 06/11/2019"/>
    <s v="imobil"/>
    <s v="Lungime=2,7 KM Km;Suprafeţe= ha;CF= ;"/>
  </r>
  <r>
    <x v="9071"/>
    <s v="8.04.04"/>
    <m/>
    <m/>
    <s v="DAF PRELUCA-PRELUNG.HURUBA"/>
    <s v="conform amenajamentelor silvice"/>
    <s v="HARGHITA"/>
    <s v="-"/>
    <s v="Tara: România; Judet: HARGHITA; -;   -; Nr: -;"/>
    <n v="1980"/>
    <n v="17862"/>
    <n v="19"/>
    <s v="in administrare"/>
    <s v="HG 982/1998;HG 1344/2011; HG 478/ 24-IUN-15;HG.478/24-IUN-15;OUG.1 din 04/01/2017;OUG.68 din 06/11/2019"/>
    <s v="imobil"/>
    <s v="Lungime=1,4 km Km;Suprafeţe= ha;CF= ;"/>
  </r>
  <r>
    <x v="9072"/>
    <s v="8.04.04"/>
    <m/>
    <m/>
    <s v="DAF VALEA CORBULUI-BALCA"/>
    <s v="conform amenajamentelor silvice"/>
    <s v="HARGHITA"/>
    <s v="-"/>
    <s v="Tara: România; Judet: HARGHITA; -;   -; Nr: -;"/>
    <n v="1960"/>
    <n v="40962"/>
    <n v="19"/>
    <s v="in administrare"/>
    <s v="HG 982/1998;HG 1344/2011; HG 478/ 24-IUN-15;HG.478/24-IUN-15;OUG.1 din 04/01/2017;OUG.68 din 06/11/2019"/>
    <s v="imobil"/>
    <s v="Lungime=12,2 km Km;Suprafeţe= ha;CF= ;"/>
  </r>
  <r>
    <x v="9073"/>
    <s v="8.04.04"/>
    <m/>
    <m/>
    <s v="DRUM FORESTIER VL. VIILOR"/>
    <s v="conform amenajamentelor silvice"/>
    <s v="MUNICIPIUL BUCUREŞTI"/>
    <s v="-"/>
    <s v="Tara: România; Judet: MUNICIPIUL BUCUREŞTI; -;   -; Nr: -;"/>
    <n v="1980"/>
    <n v="360"/>
    <n v="40"/>
    <s v="in administrare"/>
    <s v="HG 982/1998;HG 1344/2011;OUG.1 din 04/01/2017;HG.354/18.05.2017;OUG.68 din 06/11/2019"/>
    <s v="imobil"/>
    <s v="Lungime= Km;Suprafeţe= ha;CF= ;"/>
  </r>
  <r>
    <x v="9074"/>
    <s v="8.04.04"/>
    <m/>
    <m/>
    <s v="DRUM FORESTIER VALCAN PRELUNGIRE 1.5 KM"/>
    <s v="conform amenajamentelor silvice"/>
    <s v="SUCEAVA"/>
    <s v="-"/>
    <s v="Tara: România; Judet: SUCEAVA; -;   -; Nr: -;"/>
    <n v="1991"/>
    <n v="577000"/>
    <n v="33"/>
    <s v="in administrare"/>
    <s v="HG 982/1998;;OUG.1 din 04/01/2017;HG.354/18.05.2017;OUG.68 din 06/11/2019"/>
    <s v="imobil"/>
    <s v="Lungime= Km;Suprafeţe= ha;CF= ;"/>
  </r>
  <r>
    <x v="9075"/>
    <s v="8.04.04"/>
    <m/>
    <m/>
    <s v="DRUM FORESTIER SENATOR 1.6 KM"/>
    <s v="conform amenajamentelor silvice"/>
    <s v="SUCEAVA"/>
    <s v="-"/>
    <s v="Tara: România; Judet: SUCEAVA; -;   -; Nr: -;"/>
    <n v="1971"/>
    <n v="252000"/>
    <n v="33"/>
    <s v="in administrare"/>
    <s v="HG 982/1998;;OUG.1 din 04/01/2017;HG.354/18.05.2017;OUG.68 din 06/11/2019"/>
    <s v="imobil"/>
    <s v="Lungime= Km;Suprafeţe= ha;CF= ;"/>
  </r>
  <r>
    <x v="9076"/>
    <s v="8.30.01"/>
    <m/>
    <m/>
    <s v="BARAJ MONTEORU NEREJU"/>
    <s v="conform amenajamentelor silvice"/>
    <s v="VRANCEA"/>
    <s v="-"/>
    <s v="Tara: România; Judet: VRANCEA; -;   -; Nr: -;"/>
    <n v="1983"/>
    <n v="742388"/>
    <n v="39"/>
    <s v="in administrare"/>
    <s v="HG 982/1998;HG 1344/2011; HG 478/ 24-IUN-15;HG.478/24-IUN-15;OUG.1 din 04/01/2017;HG.354/18.05.2017;OUG.68 din 06/11/2019;HG.846/08.10.2020"/>
    <s v="imobil"/>
    <s v="Lungime albie corectată/consolidată=0,9 km;"/>
  </r>
  <r>
    <x v="9077"/>
    <s v="8.30._"/>
    <m/>
    <m/>
    <s v="CANAL CENARU ROTARU"/>
    <s v="conform amenajamentelor silvice"/>
    <s v="VRANCEA"/>
    <s v="-"/>
    <s v="Tara: România; Judet: VRANCEA; -;   -; Nr: -;"/>
    <n v="1969"/>
    <n v="15348"/>
    <n v="39"/>
    <s v="in administrare"/>
    <s v="HG 982/1998;;OUG.1 din 04/01/2017;OUG.68 din 06/11/2019"/>
    <s v="imobil"/>
    <s v="lucrari de corectarea torentilor"/>
  </r>
  <r>
    <x v="9078"/>
    <s v="8.30.01"/>
    <m/>
    <m/>
    <s v="C.T SPULBER 2"/>
    <s v="conform amenajamentelor silvice"/>
    <s v="VRANCEA"/>
    <s v="-"/>
    <s v="Tara: România; Judet: VRANCEA; -;   -; Nr: -;"/>
    <n v="1974"/>
    <n v="18729"/>
    <n v="39"/>
    <s v="in administrare"/>
    <s v="HG 982/1998;HG 1344/2011; HG 478/ 24-IUN-15;HG.478/24-IUN-15;OUG.1 din 04/01/2017;HG.354/18.05.2017;OUG.68 din 06/11/2019;HG.846/08.10.2020"/>
    <s v="imobil"/>
    <s v="Lungime albie corectată/consolidată=0,4 km;"/>
  </r>
  <r>
    <x v="9079"/>
    <s v="8.30.01"/>
    <m/>
    <m/>
    <s v="BARAJE ZABALA I  NEREJU"/>
    <s v="conform amenajamentelor silvice"/>
    <s v="VRANCEA"/>
    <s v="-"/>
    <s v="Tara: România; Judet: VRANCEA; -;   -; Nr: -;"/>
    <n v="1970"/>
    <n v="43080"/>
    <n v="39"/>
    <s v="in administrare"/>
    <s v="HG 982/1998;HG 1344/2011; HG 478/ 24-IUN-15;HG.478/24-IUN-15;OUG.1 din 04/01/2017;HG.354/18.05.2017;OUG.68 din 06/11/2019;HG.846/08.10.2020"/>
    <s v="imobil"/>
    <s v="Lungime albie corectată/consolidată=0,6 km;"/>
  </r>
  <r>
    <x v="9080"/>
    <s v="8.30._"/>
    <m/>
    <m/>
    <s v="POTECA"/>
    <s v="conform amenajamentelor silvice"/>
    <s v="VRANCEA"/>
    <s v="-"/>
    <s v="Tara: România; Judet: VRANCEA; -;   -; Nr: -;"/>
    <n v="1986"/>
    <n v="147"/>
    <n v="39"/>
    <s v="in administrare"/>
    <s v="HG 982/1998;HG 1344/2011;OUG.1 din 04/01/2017;OUG.68 din 06/11/2019"/>
    <s v="imobil"/>
    <s v="poteca vanatoare"/>
  </r>
  <r>
    <x v="9081"/>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9082"/>
    <s v="8.30.01"/>
    <m/>
    <m/>
    <s v="PRAGURI"/>
    <s v="conform amenajamentelor silvice"/>
    <s v="VRANCEA"/>
    <s v="-"/>
    <s v="Tara: România; Judet: VRANCEA; -;   -; Nr: -;"/>
    <n v="1979"/>
    <n v="14297"/>
    <n v="39"/>
    <s v="in administrare"/>
    <s v="HG 982/1998;HG 1344/2011; HG 478/ 24-IUN-15;HG.478/24-IUN-15;OUG.1 din 04/01/2017;HG.354/18.05.2017;OUG.68 din 06/11/2019;HG.846/08.10.2020"/>
    <s v="imobil"/>
    <s v="Lungime albie corectată/consolidată=0,25 km;"/>
  </r>
  <r>
    <x v="9083"/>
    <s v="8.30._"/>
    <m/>
    <m/>
    <s v="GABION"/>
    <s v="conform amenajamentelor silvice"/>
    <s v="VRANCEA"/>
    <s v="-"/>
    <s v="Tara: România; Judet: VRANCEA; -;   -; Nr: -;"/>
    <n v="1979"/>
    <n v="4141"/>
    <n v="39"/>
    <s v="in administrare"/>
    <s v="HG 982/1998;;OUG.1 din 04/01/2017;OUG.68 din 06/11/2019"/>
    <s v="imobil"/>
    <s v="lucrari de corectarea torentilor"/>
  </r>
  <r>
    <x v="9084"/>
    <s v="8.30._"/>
    <m/>
    <m/>
    <s v="PRAG 1 B 1 RAMNA VALEA NEAGRA"/>
    <s v="conform amenajamentelor silvice"/>
    <s v="VRANCEA"/>
    <s v="-"/>
    <s v="Tara: România; Judet: VRANCEA; -;   -; Nr: -;"/>
    <n v="1985"/>
    <n v="22308"/>
    <n v="39"/>
    <s v="in administrare"/>
    <s v="HG 982/1998;HG 1344/2011; HG 478/ 24-IUN-15;HG.478/24-IUN-15;OUG.1 din 04/01/2017;HG.354/18.05.2017;OUG.68 din 06/11/2019"/>
    <s v="imobil"/>
    <s v="Denumire=lucrare corectare torenti ;"/>
  </r>
  <r>
    <x v="9085"/>
    <s v="8.04.04"/>
    <m/>
    <m/>
    <s v="DAF BIRCU NETEDA"/>
    <s v="conform amenajamentelor silvice"/>
    <s v="VRANCEA"/>
    <s v="Poiana Cristei"/>
    <s v="Tara: România; Judet: VRANCEA;Com Poiana Cristei;   -; Nr: -;"/>
    <n v="1978"/>
    <n v="65461"/>
    <n v="39"/>
    <s v="in administrare"/>
    <s v="HG 982/1998;HG 1344/2011; HG 478/ 24-IUN-15;HG.478/24-IUN-15;OUG.1 din 04/01/2017;HG.354/18.05.2017;OUG.68 din 06/11/2019"/>
    <s v="imobil"/>
    <s v="Lungime= Km;Suprafeţe= ha;CF= ;"/>
  </r>
  <r>
    <x v="9086"/>
    <s v="8.30._"/>
    <m/>
    <m/>
    <s v="PRAG LONGITUDINAL"/>
    <s v="conform amenajamentelor silvice"/>
    <s v="GALAŢI"/>
    <s v="-"/>
    <s v="Tara: România; Judet: GALAŢI; -;   -; Nr: -;"/>
    <n v="1979"/>
    <n v="309"/>
    <n v="17"/>
    <s v="in administrare"/>
    <s v="HG 982/1998;;OUG.1 din 04/01/2017;OUG.68 din 06/11/2019"/>
    <s v="imobil"/>
    <s v="BERESTI"/>
  </r>
  <r>
    <x v="9087"/>
    <s v="8.04.04"/>
    <m/>
    <m/>
    <s v="DRUM FORESTIER HOBANA"/>
    <s v="conform amenajamentelor silvice"/>
    <s v="GALAŢI"/>
    <s v="-"/>
    <s v="Tara: România; Judet: GALAŢI; -;   -; Nr: -;"/>
    <n v="1982"/>
    <n v="27792"/>
    <n v="17"/>
    <s v="in administrare"/>
    <s v="HG 982/1998;;OUG.1 din 04/01/2017;OUG.68 din 06/11/2019"/>
    <s v="imobil"/>
    <s v="HOBANA"/>
  </r>
  <r>
    <x v="9088"/>
    <s v="8.30.01"/>
    <m/>
    <m/>
    <s v="PRAG 3/33 MC PR MILCOV"/>
    <s v="conform amenajamentelor silvice"/>
    <s v="VRANCEA"/>
    <s v="Andreiaşu de Jos"/>
    <s v="Tara: România; Judet: VRANCEA;Com Andreiaşu de Jos;   -; Nr: -;"/>
    <n v="1999"/>
    <n v="17693"/>
    <n v="39"/>
    <s v="in administrare"/>
    <s v="HG 982/1998;HG 1344/2011; HG 478/ 24-IUN-15;HG.478/24-IUN-15;OUG.1 din 04/01/2017;HG.354/18.05.2017;OUG.68 din 06/11/2019;HG.846/08.10.2020"/>
    <s v="imobil"/>
    <s v="Lungime albie corectată/consolidată=0,066 km;"/>
  </r>
  <r>
    <x v="9089"/>
    <s v="8.30._"/>
    <m/>
    <m/>
    <s v="CANAL REGULARIZARE"/>
    <s v="conform amenajamentelor silvice"/>
    <s v="GALAŢI"/>
    <s v="-"/>
    <s v="Tara: România; Judet: GALAŢI; -;   -; Nr: -;"/>
    <n v="1950"/>
    <n v="1"/>
    <n v="17"/>
    <s v="in administrare"/>
    <s v="HG 982/1998;;OUG.1 din 04/01/2017;OUG.68 din 06/11/2019"/>
    <s v="imobil"/>
    <s v="UP IV SUCEVENI,UA 60,JUD GALATI"/>
  </r>
  <r>
    <x v="9090"/>
    <s v="8.30._"/>
    <m/>
    <m/>
    <s v="BARAJ FARA ACUMULARE"/>
    <s v="conform amenajamentelor silvice"/>
    <s v="GALAŢI"/>
    <s v="-"/>
    <s v="Tara: România; Judet: GALAŢI; -;   -; Nr: -;"/>
    <n v="1951"/>
    <n v="56"/>
    <n v="17"/>
    <s v="in administrare"/>
    <s v="HG 982/1998;;OUG.1 din 04/01/2017;OUG.68 din 06/11/2019"/>
    <s v="imobil"/>
    <s v="UP IV SUCEVENI,UA 61 ,JUD GALATI"/>
  </r>
  <r>
    <x v="9091"/>
    <s v="8.04.04"/>
    <m/>
    <m/>
    <s v="DAF CIOCANELE"/>
    <s v="conform amenajamentelor silvice"/>
    <s v="VRANCEA"/>
    <s v="Mera"/>
    <s v="Tara: România; Judet: VRANCEA;Com Mera;   -; Nr: -;"/>
    <n v="1983"/>
    <n v="54358"/>
    <n v="39"/>
    <s v="in administrare"/>
    <s v="HG 982/1998;HG 1344/2011; HG 478/ 24-IUN-15;HG.478/24-IUN-15;OUG.1 din 04/01/2017;OUG.68 din 06/11/2019"/>
    <s v="imobil"/>
    <s v="Lungime= Km;Suprafeţe= ha;CF= ;"/>
  </r>
  <r>
    <x v="9092"/>
    <s v="8.30.01"/>
    <m/>
    <m/>
    <s v="PRAG 15/110 MC PR MILCOV"/>
    <s v="conform amenajamentelor silvice"/>
    <s v="VRANCEA"/>
    <s v="Andreiaşu de Jos"/>
    <s v="Tara: România; Judet: VRANCEA;Com Andreiaşu de Jos;   -; Nr: -;"/>
    <n v="1999"/>
    <n v="58975"/>
    <n v="39"/>
    <s v="in administrare"/>
    <s v="HG 982/1998;HG 1344/2011; HG 478/ 24-IUN-15;HG.478/24-IUN-15;OUG.1 din 04/01/2017;HG.354/18.05.2017;OUG.68 din 06/11/2019;HG.846/08.10.2020"/>
    <s v="imobil"/>
    <s v="Lungime albie corectată/consolidată=0,22 km;"/>
  </r>
  <r>
    <x v="9093"/>
    <s v="8.30.01"/>
    <m/>
    <m/>
    <s v="C T BUTUCOASA"/>
    <s v="conform amenajamentelor silvice"/>
    <s v="VRANCEA"/>
    <s v="Andreiaşu de Jos"/>
    <s v="Tara: România; Judet: VRANCEA;Com Andreiaşu de Jos;   -; Nr: -; sat Butucoasa"/>
    <n v="1989"/>
    <n v="310295"/>
    <n v="39"/>
    <s v="in administrare"/>
    <s v="HG 982/1998;HG 1344/2011; HG 478/ 24-IUN-15;HG.478/24-IUN-15;OUG.1 din 04/01/2017;HG.354/18.05.2017;OUG.68 din 06/11/2019;HG.846/08.10.2020"/>
    <s v="imobil"/>
    <s v="Lungime albie corectată/consolidată=1,2 km;"/>
  </r>
  <r>
    <x v="9094"/>
    <s v="8.04.04"/>
    <m/>
    <m/>
    <s v="DAF BECIU"/>
    <s v="conform amenajamentelor silvice"/>
    <s v="VRANCEA"/>
    <s v="Vârteşcoiu"/>
    <s v="Tara: România; Judet: VRANCEA;Com Vârteşcoiu;   -; Nr: -; sat Beciu"/>
    <n v="1969"/>
    <n v="39071"/>
    <n v="39"/>
    <s v="in administrare"/>
    <s v="HG 982/1998;HG 1344/2011; HG 478/ 24-IUN-15;HG.478/24-IUN-15;OUG.1 din 04/01/2017;OUG.68 din 06/11/2019"/>
    <s v="imobil"/>
    <s v="Lungime= Km;Suprafeţe= ha;CF= ;"/>
  </r>
  <r>
    <x v="9095"/>
    <s v="8.04.04"/>
    <m/>
    <m/>
    <s v="DAF ARVA SEACA"/>
    <s v="conform amenajamentelor silvice"/>
    <s v="VRANCEA"/>
    <s v="Broşteni"/>
    <s v="Tara: România; Judet: VRANCEA;Com Broşteni;   -; Nr: -;"/>
    <n v="1966"/>
    <n v="1654020"/>
    <n v="39"/>
    <s v="in administrare"/>
    <s v="HG 982/1998;HG 1344/2011; HG 478/ 24-IUN-15;HG.478/24-IUN-15;OUG.1 din 04/01/2017;HG.354/18.05.2017;OUG.68 din 06/11/2019"/>
    <s v="imobil"/>
    <s v="Lungime=DJ 204 Km;Suprafeţe= ha;CF= ;"/>
  </r>
  <r>
    <x v="9096"/>
    <s v="8.30.01"/>
    <m/>
    <m/>
    <s v="BARAJ 9 B 1,5 PR ARVA SEACA"/>
    <s v="conform amenajamentelor silvice"/>
    <s v="VRANCEA"/>
    <s v="Broşteni"/>
    <s v="Tara: România; Judet: VRANCEA;Com Broşteni;   -; Nr: -; sat Arva"/>
    <n v="1990"/>
    <n v="1809"/>
    <n v="39"/>
    <s v="in administrare"/>
    <s v="HG 982/1998;HG 1344/2011; HG 478/ 24-IUN-15;HG.478/24-IUN-15;OUG.1 din 04/01/2017;HG.354/18.05.2017;OUG.68 din 06/11/2019;HG.846/08.10.2020"/>
    <s v="imobil"/>
    <s v="Lungime albie corectată/consolidată=0,16 km;"/>
  </r>
  <r>
    <x v="9097"/>
    <s v="8.30.01"/>
    <m/>
    <m/>
    <s v="PRAG 17 B 0.5 PR ARVA SEACA"/>
    <s v="conform amenajamentelor silvice"/>
    <s v="VRANCEA"/>
    <s v="Broşteni"/>
    <s v="Tara: România; Judet: VRANCEA;Com Broşteni;   -; Nr: -; sat Arva"/>
    <n v="1990"/>
    <n v="642"/>
    <n v="39"/>
    <s v="in administrare"/>
    <s v="HG 982/1998;HG 1344/2011; HG 478/ 24-IUN-15;HG.478/24-IUN-15;OUG.1 din 04/01/2017;HG.354/18.05.2017;OUG.68 din 06/11/2019;HG.846/08.10.2020"/>
    <s v="imobil"/>
    <s v="Lungime albie corectată/consolidată=0,09 km;"/>
  </r>
  <r>
    <x v="9098"/>
    <s v="8.30.01"/>
    <m/>
    <m/>
    <s v="PRAG 18 B 0.5 PR ARVA SEACA"/>
    <s v="conform amenajamentelor silvice"/>
    <s v="VRANCEA"/>
    <s v="Broşteni"/>
    <s v="Tara: România; Judet: VRANCEA;Com Broşteni;   -; Nr: -; sat Arva"/>
    <n v="1990"/>
    <n v="633"/>
    <n v="39"/>
    <s v="in administrare"/>
    <s v="HG 982/1998;HG 1344/2011; HG 478/ 24-IUN-15;HG.478/24-IUN-15;OUG.1 din 04/01/2017;HG.354/18.05.2017;OUG.68 din 06/11/2019;HG.846/08.10.2020"/>
    <s v="imobil"/>
    <s v="Lungime albie corectată/consolidată=0,09 km;"/>
  </r>
  <r>
    <x v="9099"/>
    <s v="8.30.01"/>
    <m/>
    <m/>
    <s v="BARAJ 21 B 2 PR ARVA SEACA"/>
    <s v="conform amenajamentelor silvice"/>
    <s v="VRANCEA"/>
    <s v="Broşteni"/>
    <s v="Tara: România; Judet: VRANCEA;Com Broşteni;   -; Nr: -; sat Arva"/>
    <n v="1990"/>
    <n v="1713"/>
    <n v="39"/>
    <s v="in administrare"/>
    <s v="HG 982/1998;HG 1344/2011; HG 478/ 24-IUN-15;HG.478/24-IUN-15;OUG.1 din 04/01/2017;HG.354/18.05.2017;OUG.68 din 06/11/2019;HG.846/08.10.2020"/>
    <s v="imobil"/>
    <s v="Lungime albie corectată/consolidată=0,2 km;"/>
  </r>
  <r>
    <x v="9100"/>
    <s v="8.30._"/>
    <m/>
    <m/>
    <s v="TRAVERSA 4 BTO 1.5"/>
    <s v="conform amenajamentelor silvice"/>
    <s v="VRANCEA"/>
    <s v="Broşteni"/>
    <s v="Tara: România; Judet: VRANCEA;Com Broşteni;   -; Nr: -; sat Arva"/>
    <n v="1990"/>
    <n v="716"/>
    <n v="39"/>
    <s v="in administrare"/>
    <s v="HG 982/1998;HG 1344/2011; HG 478/ 24-IUN-15;HG.478/24-IUN-15;OUG.1 din 04/01/2017;OUG.68 din 06/11/2019"/>
    <s v="imobil"/>
    <s v="Denumire=DJ 204 ;"/>
  </r>
  <r>
    <x v="9101"/>
    <s v="8.30._"/>
    <m/>
    <m/>
    <s v="TRAVERSE 2 BO PR REGHIU"/>
    <s v="conform amenajamentelor silvice"/>
    <s v="VRANCEA"/>
    <s v="Reghiu"/>
    <s v="Tara: România; Judet: VRANCEA;Com Reghiu;   -; Nr: -; sat Valea Reghiului"/>
    <n v="1990"/>
    <n v="693"/>
    <n v="39"/>
    <s v="in administrare"/>
    <s v="HG 982/1998;HG 1344/2011; HG 478/ 24-IUN-15;HG.478/24-IUN-15;OUG.1 din 04/01/2017;OUG.68 din 06/11/2019"/>
    <s v="imobil"/>
    <s v="Denumire= ;"/>
  </r>
  <r>
    <x v="9102"/>
    <s v="8.30._"/>
    <m/>
    <m/>
    <s v="TRAVERSE 6BO PR REGHIU"/>
    <s v="conform amenajamentelor silvice"/>
    <s v="VRANCEA"/>
    <s v="Reghiu"/>
    <s v="Tara: România; Judet: VRANCEA;Com Reghiu;   -; Nr: -; sat Valea Reghiului"/>
    <n v="1990"/>
    <n v="648"/>
    <n v="39"/>
    <s v="in administrare"/>
    <s v="HG 982/1998;HG 1344/2011; HG 478/ 24-IUN-15;HG.478/24-IUN-15;OUG.1 din 04/01/2017;OUG.68 din 06/11/2019"/>
    <s v="imobil"/>
    <s v="Denumire= ;"/>
  </r>
  <r>
    <x v="9103"/>
    <s v="8.30._"/>
    <m/>
    <m/>
    <s v="TRAVERSE 9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9104"/>
    <s v="8.30._"/>
    <m/>
    <m/>
    <s v="TRAVERSE 14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9105"/>
    <s v="8.30._"/>
    <m/>
    <m/>
    <s v="PRAG 1 M 1 PR PAPALUGA"/>
    <s v="conform amenajamentelor silvice"/>
    <s v="VRANCEA"/>
    <s v="Andreiaşu de Jos"/>
    <s v="Tara: România; Judet: VRANCEA;Com Andreiaşu de Jos;   -; Nr: -;"/>
    <n v="1988"/>
    <n v="5877"/>
    <n v="39"/>
    <s v="in administrare"/>
    <s v="HG 982/1998;HG 1344/2011; HG 478/ 24-IUN-15;HG.478/24-IUN-15;OUG.1 din 04/01/2017;HG.354/18.05.2017;OUG.68 din 06/11/2019"/>
    <s v="imobil"/>
    <s v="Denumire=DJ 204 ;"/>
  </r>
  <r>
    <x v="9106"/>
    <s v="8.30.01"/>
    <m/>
    <m/>
    <s v="PRAG 21M1 100MC STOICHITA"/>
    <s v="conform amenajamentelor silvice"/>
    <s v="VRANCEA"/>
    <s v="Andreiaşu de Jos"/>
    <s v="Tara: România; Judet: VRANCEA;Com Andreiaşu de Jos;   -; Nr: -;"/>
    <n v="1987"/>
    <n v="7909"/>
    <n v="39"/>
    <s v="in administrare"/>
    <s v="HG 982/1998;HG 1344/2011; HG 478/ 24-IUN-15;HG.478/24-IUN-15;OUG.1 din 04/01/2017;HG.354/18.05.2017;OUG.68 din 06/11/2019;HG.846/08.10.2020"/>
    <s v="imobil"/>
    <s v="Lungime albie corectată/consolidată=0,074 km;"/>
  </r>
  <r>
    <x v="9107"/>
    <s v="8.30._"/>
    <m/>
    <m/>
    <s v="PRAG 2M1 6O MC STOICHITA"/>
    <s v="conform amenajamentelor silvice"/>
    <s v="VRANCEA"/>
    <s v="Andreiaşu de Jos"/>
    <s v="Tara: România; Judet: VRANCEA;Com Andreiaşu de Jos;   -; Nr: -;"/>
    <n v="1987"/>
    <n v="4922"/>
    <n v="39"/>
    <s v="in administrare"/>
    <s v="HG 982/1998;HG 1344/2011; HG 478/ 24-IUN-15;HG.478/24-IUN-15;OUG.1 din 04/01/2017;HG.354/18.05.2017;OUG.68 din 06/11/2019"/>
    <s v="imobil"/>
    <s v="Denumire=DJ 204 ;"/>
  </r>
  <r>
    <x v="9108"/>
    <s v="8.30._"/>
    <m/>
    <m/>
    <s v="PINTEN TERMINAL ARSITA MICA 96 M"/>
    <s v="conform amenajamentelor silvice"/>
    <s v="VRANCEA"/>
    <s v="Andreiaşu de Jos"/>
    <s v="Tara: România; Judet: VRANCEA;Com Andreiaşu de Jos;   -; Nr: -;"/>
    <n v="1978"/>
    <n v="3900"/>
    <n v="39"/>
    <s v="in administrare"/>
    <s v="HG 982/1998;HG 1344/2011; HG 478/ 24-IUN-15;HG.478/24-IUN-15;OUG.1 din 04/01/2017;HG.354/18.05.2017;OUG.68 din 06/11/2019"/>
    <s v="imobil"/>
    <s v="Denumire=DJ 205 A ;"/>
  </r>
  <r>
    <x v="9109"/>
    <s v="8.30._"/>
    <m/>
    <m/>
    <s v="C.T. REGHIU"/>
    <s v="conform amenajamentelor silvice"/>
    <s v="VRANCEA"/>
    <s v="Reghiu"/>
    <s v="Tara: România; Judet: VRANCEA;Com Reghiu;   -; Nr: -; sat Valea Reghiului"/>
    <n v="1964"/>
    <n v="17753"/>
    <n v="39"/>
    <s v="in administrare"/>
    <s v="HG 982/1998;HG 1344/2011; HG 478/ 24-IUN-15;HG.478/24-IUN-15;OUG.1 din 04/01/2017;HG.354/18.05.2017;OUG.68 din 06/11/2019"/>
    <s v="imobil"/>
    <s v="Denumire= ;"/>
  </r>
  <r>
    <x v="9110"/>
    <s v="8.30.01"/>
    <m/>
    <m/>
    <s v="BARAJ RAVENA RAMIFICATII 96.3"/>
    <s v="conform amenajamentelor silvice"/>
    <s v="VRANCEA"/>
    <s v="Jariştea"/>
    <s v="Tara: România; Judet: VRANCEA;Com Jariştea;   -; Nr: -; sat Jaristea"/>
    <n v="1970"/>
    <n v="1495"/>
    <n v="39"/>
    <s v="in administrare"/>
    <s v="HG 982/1998;HG 1344/2011; HG 478/ 24-IUN-15;HG.478/24-IUN-15;OUG.1 din 04/01/2017;HG.354/18.05.2017;OUG.68 din 06/11/2019;HG.846/08.10.2020"/>
    <s v="imobil"/>
    <s v="Lungime albie corectată/consolidată=0,083 km;"/>
  </r>
  <r>
    <x v="9111"/>
    <s v="8.30.01"/>
    <m/>
    <m/>
    <s v="BARAJ RAVENA JARISTEA"/>
    <s v="conform amenajamentelor silvice"/>
    <s v="VRANCEA"/>
    <s v="Jariştea"/>
    <s v="Tara: România; Judet: VRANCEA;Com Jariştea;   -; Nr: -; sat Jaristea"/>
    <n v="1970"/>
    <n v="6528"/>
    <n v="39"/>
    <s v="in administrare"/>
    <s v="HG 982/1998;HG 1344/2011; HG 478/ 24-IUN-15;HG.478/24-IUN-15;OUG.1 din 04/01/2017;HG.354/18.05.2017;OUG.68 din 06/11/2019;HG.846/08.10.2020"/>
    <s v="imobil"/>
    <s v="Lungime albie corectată/consolidată=0,211 km;"/>
  </r>
  <r>
    <x v="9112"/>
    <s v="8.30.01"/>
    <m/>
    <m/>
    <s v="BARAJ RAVENA 296"/>
    <s v="conform amenajamentelor silvice"/>
    <s v="VRANCEA"/>
    <s v="Jariştea"/>
    <s v="Tara: România; Judet: VRANCEA;Com Jariştea;   -; Nr: -; sat Varsatura"/>
    <n v="1970"/>
    <n v="619"/>
    <n v="39"/>
    <s v="in administrare"/>
    <s v="HG 982/1998;HG 1344/2011; HG 478/ 24-IUN-15;HG.478/24-IUN-15;OUG.1 din 04/01/2017;HG.354/18.05.2017;OUG.68 din 06/11/2019;HG.846/08.10.2020"/>
    <s v="imobil"/>
    <s v="Lungime albie corectată/consolidată=0,691 km;"/>
  </r>
  <r>
    <x v="9113"/>
    <s v="8.30.01"/>
    <m/>
    <m/>
    <s v="BARAJ RAVENA 159.9"/>
    <s v="conform amenajamentelor silvice"/>
    <s v="VRANCEA"/>
    <s v="Jariştea"/>
    <s v="Tara: România; Judet: VRANCEA;Com Jariştea;   -; Nr: -; sat Varsatura"/>
    <n v="1970"/>
    <n v="4639"/>
    <n v="39"/>
    <s v="in administrare"/>
    <s v="HG 982/1998;HG 1344/2011; HG 478/ 24-IUN-15;HG.478/24-IUN-15;OUG.1 din 04/01/2017;HG.354/18.05.2017;OUG.68 din 06/11/2019;HG.846/08.10.2020"/>
    <s v="imobil"/>
    <s v="Lungime albie corectată/consolidată=0,09 km;"/>
  </r>
  <r>
    <x v="9114"/>
    <s v="8.30.01"/>
    <m/>
    <m/>
    <s v="BARAJ RAVENA 23.9"/>
    <s v="conform amenajamentelor silvice"/>
    <s v="VRANCEA"/>
    <s v="Jariştea"/>
    <s v="Tara: România; Judet: VRANCEA;Com Jariştea;   -; Nr: -; sat Varsatura"/>
    <n v="1970"/>
    <n v="708"/>
    <n v="39"/>
    <s v="in administrare"/>
    <s v="HG 982/1998;HG 1344/2011; HG 478/ 24-IUN-15;HG.478/24-IUN-15;OUG.1 din 04/01/2017;HG.354/18.05.2017;OUG.68 din 06/11/2019;HG.846/08.10.2020"/>
    <s v="imobil"/>
    <s v="Lungime albie corectată/consolidată=0,056 km;"/>
  </r>
  <r>
    <x v="9115"/>
    <s v="8.30.01"/>
    <m/>
    <m/>
    <s v="BARAJ RAVENA 90.1"/>
    <s v="conform amenajamentelor silvice"/>
    <s v="VRANCEA"/>
    <s v="Jariştea"/>
    <s v="Tara: România; Judet: VRANCEA;Com Jariştea;   -; Nr: -; sat Varsatura"/>
    <n v="1970"/>
    <n v="2669"/>
    <n v="39"/>
    <s v="in administrare"/>
    <s v="HG 982/1998;HG 1344/2011; HG 478/ 24-IUN-15;HG.478/24-IUN-15;OUG.1 din 04/01/2017;HG.354/18.05.2017;OUG.68 din 06/11/2019;HG.846/08.10.2020"/>
    <s v="imobil"/>
    <s v="Lungime albie corectată/consolidată=0,051 km;"/>
  </r>
  <r>
    <x v="9116"/>
    <s v="8.30.01"/>
    <m/>
    <m/>
    <s v="BARAJ VARSATURA 113"/>
    <s v="conform amenajamentelor silvice"/>
    <s v="VRANCEA"/>
    <s v="Jariştea"/>
    <s v="Tara: România; Judet: VRANCEA;Com Jariştea;   -; Nr: -; sat Varsatura"/>
    <n v="1971"/>
    <n v="3605"/>
    <n v="39"/>
    <s v="in administrare"/>
    <s v="HG 982/1998;HG 1344/2011; HG 478/ 24-IUN-15;HG.478/24-IUN-15;OUG.1 din 04/01/2017;HG.354/18.05.2017;OUG.68 din 06/11/2019;HG.846/08.10.2020"/>
    <s v="imobil"/>
    <s v="Lungime albie corectată/consolidată=0,064 km;"/>
  </r>
  <r>
    <x v="9117"/>
    <s v="8.30.01"/>
    <m/>
    <m/>
    <s v="BARAJ VARSATURA 39.5"/>
    <s v="conform amenajamentelor silvice"/>
    <s v="VRANCEA"/>
    <s v="Jariştea"/>
    <s v="Tara: România; Judet: VRANCEA;Com Jariştea;   -; Nr: -; sat Varsatura"/>
    <n v="1971"/>
    <n v="1284"/>
    <n v="39"/>
    <s v="in administrare"/>
    <s v="HG 982/1998;HG 1344/2011; HG 478/ 24-IUN-15;HG.478/24-IUN-15;OUG.1 din 04/01/2017;HG.354/18.05.2017;OUG.68 din 06/11/2019;HG.846/08.10.2020"/>
    <s v="imobil"/>
    <s v="Lungime albie corectată/consolidată=0,022 km;"/>
  </r>
  <r>
    <x v="9118"/>
    <s v="8.30.01"/>
    <m/>
    <m/>
    <s v="BARAJ RAVENA 72.7"/>
    <s v="conform amenajamentelor silvice"/>
    <s v="VRANCEA"/>
    <s v="Jariştea"/>
    <s v="Tara: România; Judet: VRANCEA;Com Jariştea;   -; Nr: -; sat Varsatura"/>
    <n v="1971"/>
    <n v="2319"/>
    <n v="39"/>
    <s v="in administrare"/>
    <s v="HG 982/1998;HG 1344/2011; HG 478/ 24-IUN-15;HG.478/24-IUN-15;OUG.1 din 04/01/2017;HG.354/18.05.2017;OUG.68 din 06/11/2019;HG.846/08.10.2020"/>
    <s v="imobil"/>
    <s v="Lungime albie corectată/consolidată=0,044 km;"/>
  </r>
  <r>
    <x v="9119"/>
    <s v="8.30._"/>
    <m/>
    <m/>
    <s v="CANAL BETON 18"/>
    <s v="conform amenajamentelor silvice"/>
    <s v="VRANCEA"/>
    <s v="Broşteni"/>
    <s v="Tara: România; Judet: VRANCEA;Com Broşteni;   -; Nr: -; sat Capatanu"/>
    <n v="1962"/>
    <n v="1176"/>
    <n v="39"/>
    <s v="in administrare"/>
    <s v="HG 982/1998;HG 1344/2011; HG 478/ 24-IUN-15;HG.478/24-IUN-15;OUG.1 din 04/01/2017;OUG.68 din 06/11/2019"/>
    <s v="imobil"/>
    <s v="Denumire=DJ 205 A ;"/>
  </r>
  <r>
    <x v="9120"/>
    <s v="8.30.01"/>
    <m/>
    <m/>
    <s v="BARAJ VARSATURA 68"/>
    <s v="conform amenajamentelor silvice"/>
    <s v="VRANCEA"/>
    <s v="Jariştea"/>
    <s v="Tara: România; Judet: VRANCEA;Com Jariştea;   -; Nr: -; sat Varsatura"/>
    <n v="1971"/>
    <n v="919"/>
    <n v="39"/>
    <s v="in administrare"/>
    <s v="HG 982/1998;HG 1344/2011; HG 478/ 24-IUN-15;HG.478/24-IUN-15;OUG.1 din 04/01/2017;HG.354/18.05.2017;OUG.68 din 06/11/2019;HG.846/08.10.2020"/>
    <s v="imobil"/>
    <s v="Lungime albie corectată/consolidată=0,038 km;"/>
  </r>
  <r>
    <x v="9121"/>
    <s v="8.30._"/>
    <m/>
    <m/>
    <s v="PRAG ACUMULARE 71.7"/>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9122"/>
    <s v="8.30._"/>
    <m/>
    <m/>
    <s v="CANAL BETON 3.5"/>
    <s v="conform amenajamentelor silvice"/>
    <s v="VRANCEA"/>
    <s v="Broşteni"/>
    <s v="Tara: România; Judet: VRANCEA;Com Broşteni;   -; Nr: -; sat Capatanu"/>
    <n v="1960"/>
    <n v="207"/>
    <n v="39"/>
    <s v="in administrare"/>
    <s v="HG 982/1998;HG 1344/2011; HG 478/ 24-IUN-15;HG.478/24-IUN-15;OUG.1 din 04/01/2017;OUG.68 din 06/11/2019"/>
    <s v="imobil"/>
    <s v="Denumire=DJ 205 A ;"/>
  </r>
  <r>
    <x v="9123"/>
    <s v="8.30._"/>
    <m/>
    <m/>
    <s v="CANAL BETON 28"/>
    <s v="conform amenajamentelor silvice"/>
    <s v="VRANCEA"/>
    <s v="Broşteni"/>
    <s v="Tara: România; Judet: VRANCEA;Com Broşteni;   -; Nr: -; sat Capatanu"/>
    <n v="1960"/>
    <n v="2475"/>
    <n v="39"/>
    <s v="in administrare"/>
    <s v="HG 982/1998;HG 1344/2011; HG 478/ 24-IUN-15;HG.478/24-IUN-15;OUG.1 din 04/01/2017;OUG.68 din 06/11/2019"/>
    <s v="imobil"/>
    <s v="Denumire=DJ 205 A ;"/>
  </r>
  <r>
    <x v="9124"/>
    <s v="8.30._"/>
    <m/>
    <m/>
    <s v="CANAL BETON 56"/>
    <s v="conform amenajamentelor silvice"/>
    <s v="VRANCEA"/>
    <s v="Broşteni"/>
    <s v="Tara: România; Judet: VRANCEA;Com Broşteni;   -; Nr: -; sat Capatanu"/>
    <n v="1962"/>
    <n v="1869"/>
    <n v="39"/>
    <s v="in administrare"/>
    <s v="HG 982/1998;HG 1344/2011; HG 478/ 24-IUN-15;HG.478/24-IUN-15;OUG.1 din 04/01/2017;HG.354/18.05.2017;OUG.68 din 06/11/2019"/>
    <s v="imobil"/>
    <s v="Denumire=DJ 205 A ;"/>
  </r>
  <r>
    <x v="9125"/>
    <s v="8.30._"/>
    <m/>
    <m/>
    <s v="TRAVERSE DE BETON 15.29"/>
    <s v="conform amenajamentelor silvice"/>
    <s v="VRANCEA"/>
    <s v="Jariştea"/>
    <s v="Tara: România; Judet: VRANCEA;Com Jariştea;   -; Nr: -; sat Varsatura"/>
    <n v="1956"/>
    <n v="29"/>
    <n v="39"/>
    <s v="in administrare"/>
    <s v="HG 982/1998;HG 1344/2011; HG 478/ 24-IUN-15;HG.478/24-IUN-15;OUG.1 din 04/01/2017;OUG.68 din 06/11/2019"/>
    <s v="imobil"/>
    <s v="Denumire= ;"/>
  </r>
  <r>
    <x v="9126"/>
    <s v="8.30._"/>
    <m/>
    <m/>
    <s v="TRAVERSE DE BETON 12.64"/>
    <s v="conform amenajamentelor silvice"/>
    <s v="VRANCEA"/>
    <s v="Jariştea"/>
    <s v="Tara: România; Judet: VRANCEA;Com Jariştea;   -; Nr: -; sat Padureni"/>
    <n v="1956"/>
    <n v="25"/>
    <n v="39"/>
    <s v="in administrare"/>
    <s v="HG 982/1998;HG 1344/2011; HG 478/ 24-IUN-15;HG.478/24-IUN-15;OUG.1 din 04/01/2017;OUG.68 din 06/11/2019"/>
    <s v="imobil"/>
    <s v="Denumire= ;"/>
  </r>
  <r>
    <x v="9127"/>
    <s v="8.30._"/>
    <m/>
    <m/>
    <s v="BARAJ ZID PIATRA 196"/>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9128"/>
    <s v="8.30._"/>
    <m/>
    <m/>
    <s v="BARAJ ACUMULARE 23"/>
    <s v="conform amenajamentelor silvice"/>
    <s v="VRANCEA"/>
    <s v="Andreiaşu de Jos"/>
    <s v="Tara: România; Judet: VRANCEA;Com Andreiaşu de Jos;   -; Nr: -; sat Andreiasu"/>
    <n v="1962"/>
    <n v="717"/>
    <n v="39"/>
    <s v="in administrare"/>
    <s v="HG 982/1998;HG 1344/2011; HG 478/ 24-IUN-15;HG.478/24-IUN-15;OUG.1 din 04/01/2017;HG.354/18.05.2017;OUG.68 din 06/11/2019"/>
    <s v="imobil"/>
    <s v="Denumire=DJ 205 A ;"/>
  </r>
  <r>
    <x v="9129"/>
    <s v="8.30._"/>
    <m/>
    <m/>
    <s v="BARAJ ACUMULARE 43"/>
    <s v="conform amenajamentelor silvice"/>
    <s v="VRANCEA"/>
    <s v="Andreiaşu de Jos"/>
    <s v="Tara: România; Judet: VRANCEA;Com Andreiaşu de Jos;   -; Nr: -; sat Andreiasu"/>
    <n v="1962"/>
    <n v="1436"/>
    <n v="39"/>
    <s v="in administrare"/>
    <s v="HG 982/1998;HG 1344/2011; HG 478/ 24-IUN-15;HG.478/24-IUN-15;OUG.1 din 04/01/2017;HG.354/18.05.2017;OUG.68 din 06/11/2019"/>
    <s v="imobil"/>
    <s v="Denumire=DJ 205 A ;"/>
  </r>
  <r>
    <x v="9130"/>
    <s v="8.30._"/>
    <m/>
    <m/>
    <s v="BARAJ ZID PIATRA 124"/>
    <s v="conform amenajamentelor silvice"/>
    <s v="VRANCEA"/>
    <s v="Andreiaşu de Jos"/>
    <s v="Tara: România; Judet: VRANCEA;Com Andreiaşu de Jos;   -; Nr: -; sat Andreiasu"/>
    <n v="1962"/>
    <n v="5035"/>
    <n v="39"/>
    <s v="in administrare"/>
    <s v="HG 982/1998;HG 1344/2011; HG 478/ 24-IUN-15;HG.478/24-IUN-15;OUG.1 din 04/01/2017;HG.354/18.05.2017;OUG.68 din 06/11/2019"/>
    <s v="imobil"/>
    <s v="Denumire=DJ 205 A ;"/>
  </r>
  <r>
    <x v="9131"/>
    <s v="8.30._"/>
    <m/>
    <m/>
    <s v="BARAJ ZID PIATRA 540"/>
    <s v="conform amenajamentelor silvice"/>
    <s v="VRANCEA"/>
    <s v="Andreiaşu de Jos"/>
    <s v="Tara: România; Judet: VRANCEA;Com Andreiaşu de Jos;   -; Nr: -; sat Andreiasu"/>
    <n v="1962"/>
    <n v="17597"/>
    <n v="39"/>
    <s v="in administrare"/>
    <s v="HG 982/1998;HG 1344/2011; HG 478/ 24-IUN-15;HG.478/24-IUN-15;OUG.1 din 04/01/2017;HG.354/18.05.2017;OUG.68 din 06/11/2019"/>
    <s v="imobil"/>
    <s v="Denumire=DJ 205 A ;"/>
  </r>
  <r>
    <x v="9132"/>
    <s v="8.30._"/>
    <m/>
    <m/>
    <s v="BARAJ ZID PIATRA 69"/>
    <s v="conform amenajamentelor silvice"/>
    <s v="VRANCEA"/>
    <s v="Andreiaşu de Jos"/>
    <s v="Tara: România; Judet: VRANCEA;Com Andreiaşu de Jos;   -; Nr: -; sat Rachitasu"/>
    <n v="1962"/>
    <n v="4184"/>
    <n v="39"/>
    <s v="in administrare"/>
    <s v="HG 982/1998;HG 1344/2011; HG 478/ 24-IUN-15;HG.478/24-IUN-15;OUG.1 din 04/01/2017;HG.354/18.05.2017;OUG.68 din 06/11/2019"/>
    <s v="imobil"/>
    <s v="Denumire=DJ 205 A ;"/>
  </r>
  <r>
    <x v="9133"/>
    <s v="8.30._"/>
    <m/>
    <m/>
    <s v="BARAJ ZID PIATRA 182"/>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9134"/>
    <s v="8.30._"/>
    <m/>
    <m/>
    <s v="BARAJ ACUMULARE 75"/>
    <s v="conform amenajamentelor silvice"/>
    <s v="VRANCEA"/>
    <s v="Broşteni"/>
    <s v="Tara: România; Judet: VRANCEA;Com Broşteni;   -; Nr: -; sat pitulusa"/>
    <n v="1960"/>
    <n v="2174"/>
    <n v="39"/>
    <s v="in administrare"/>
    <s v="HG 982/1998;HG 1344/2011; HG 478/ 24-IUN-15;HG.478/24-IUN-15;OUG.1 din 04/01/2017;HG.354/18.05.2017;OUG.68 din 06/11/2019"/>
    <s v="imobil"/>
    <s v="Denumire=DJ 204 A ;"/>
  </r>
  <r>
    <x v="9135"/>
    <s v="8.30._"/>
    <m/>
    <m/>
    <s v="BARAJ ACUMULARE 314.5"/>
    <s v="conform amenajamentelor silvice"/>
    <s v="VRANCEA"/>
    <s v="Jariştea"/>
    <s v="Tara: România; Judet: VRANCEA;Com Jariştea;   -; Nr: -; sat Padureni"/>
    <n v="1961"/>
    <n v="9784"/>
    <n v="39"/>
    <s v="in administrare"/>
    <s v="HG 982/1998;HG 1344/2011; HG 478/ 24-IUN-15;HG.478/24-IUN-15;OUG.1 din 04/01/2017;HG.354/18.05.2017;OUG.68 din 06/11/2019"/>
    <s v="imobil"/>
    <s v="Denumire= ;"/>
  </r>
  <r>
    <x v="9136"/>
    <s v="8.30._"/>
    <m/>
    <m/>
    <s v="BARAJ ACUMULARE 33"/>
    <s v="conform amenajamentelor silvice"/>
    <s v="VRANCEA"/>
    <s v="Andreiaşu de Jos"/>
    <s v="Tara: România; Judet: VRANCEA;Com Andreiaşu de Jos;   -; Nr: -; sat Andreiasu"/>
    <n v="1962"/>
    <n v="1088"/>
    <n v="39"/>
    <s v="in administrare"/>
    <s v="HG 982/1998;HG 1344/2011; HG 478/ 24-IUN-15;HG.478/24-IUN-15;OUG.1 din 04/01/2017;HG.354/18.05.2017;OUG.68 din 06/11/2019"/>
    <s v="imobil"/>
    <s v="Denumire=DJ 205 A ;"/>
  </r>
  <r>
    <x v="9137"/>
    <s v="8.30._"/>
    <m/>
    <m/>
    <s v="BARAJ ACUMULARE 26"/>
    <s v="conform amenajamentelor silvice"/>
    <s v="VRANCEA"/>
    <s v="Andreiaşu de Jos"/>
    <s v="Tara: România; Judet: VRANCEA;Com Andreiaşu de Jos;   -; Nr: -; sat Andreiasu"/>
    <n v="1962"/>
    <n v="869"/>
    <n v="39"/>
    <s v="in administrare"/>
    <s v="HG 982/1998;HG 1344/2011; HG 478/ 24-IUN-15;HG.478/24-IUN-15;OUG.1 din 04/01/2017;HG.354/18.05.2017;OUG.68 din 06/11/2019"/>
    <s v="imobil"/>
    <s v="Denumire=DJ 205 A ;"/>
  </r>
  <r>
    <x v="9138"/>
    <s v="8.04.04"/>
    <m/>
    <m/>
    <s v="DRUM AUTO FORESTIER =2.3 KM"/>
    <s v="conform amenajamentelor silvice"/>
    <s v="VRANCEA"/>
    <s v="-"/>
    <s v="Tara: România; Judet: VRANCEA; -;   -; Nr: -;"/>
    <n v="1974"/>
    <n v="35435"/>
    <n v="39"/>
    <s v="in administrare"/>
    <s v="HG 982/1998;HG 1344/2011;OUG.1 din 04/01/2017;HG.354/18.05.2017;OUG.68 din 06/11/2019"/>
    <s v="imobil"/>
    <s v="Lungime= Km;Suprafeţe= ha;CF= ;"/>
  </r>
  <r>
    <x v="9139"/>
    <s v="8.04.04"/>
    <m/>
    <m/>
    <s v="DAF ANGHELESTI-PR.NEGRU"/>
    <s v="conform amenajamentelor silvice"/>
    <s v="VRANCEA"/>
    <s v="-"/>
    <s v="Tara: România; Judet: VRANCEA; -;   -; Nr: -;"/>
    <n v="1964"/>
    <n v="42763"/>
    <n v="39"/>
    <s v="in administrare"/>
    <s v="HG 982/1998;HG 1344/2011; HG 478/ 24-IUN-15;HG.478/24-IUN-15;OUG.1 din 04/01/2017;HG.354/18.05.2017;OUG.68 din 06/11/2019"/>
    <s v="imobil"/>
    <s v="Lungime= Km;Suprafeţe= ha;CF= ;"/>
  </r>
  <r>
    <x v="9140"/>
    <s v="8.30._"/>
    <m/>
    <m/>
    <s v="BARAJE"/>
    <s v="conform amenajamentelor silvice"/>
    <s v="VRANCEA"/>
    <s v="-"/>
    <s v="Tara: România; Judet: VRANCEA; -;   -; Nr: -;"/>
    <n v="1968"/>
    <n v="15632"/>
    <n v="39"/>
    <s v="in administrare"/>
    <s v="HG 982/1998;HG 1344/2011; HG 478/ 24-IUN-15;HG.478/24-IUN-15;OUG.1 din 04/01/2017;HG.354/18.05.2017;OUG.68 din 06/11/2019"/>
    <s v="imobil"/>
    <s v="Denumire= ;"/>
  </r>
  <r>
    <x v="9141"/>
    <s v="8.30._"/>
    <m/>
    <m/>
    <s v="CANALE ZIDARIE"/>
    <s v="conform amenajamentelor silvice"/>
    <s v="VRANCEA"/>
    <s v="-"/>
    <s v="Tara: România; Judet: VRANCEA; -;   -; Nr: -;"/>
    <n v="1968"/>
    <n v="7852"/>
    <n v="39"/>
    <s v="in administrare"/>
    <s v="HG 982/1998;HG 1344/2011; HG 478/ 24-IUN-15;HG.478/24-IUN-15;OUG.1 din 04/01/2017;HG.354/18.05.2017;OUG.68 din 06/11/2019"/>
    <s v="imobil"/>
    <s v="Denumire= ;"/>
  </r>
  <r>
    <x v="9142"/>
    <s v="8.04.04"/>
    <m/>
    <m/>
    <s v="DRUM MILARU"/>
    <s v="conform amenajamentelor silvice"/>
    <s v="MEHEDINŢI"/>
    <s v="-"/>
    <s v="Tara: România; Judet: MEHEDINŢI; -;   -; Nr: -;"/>
    <n v="1971"/>
    <n v="34148"/>
    <n v="25"/>
    <s v="in administrare"/>
    <s v="HG 982/1998;;OUG.1 din 04/01/2017;HG.354/18.05.2017;OUG.68 din 06/11/2019"/>
    <s v="imobil"/>
    <s v="Lungime= Km;Suprafeţe= ha;CF= ;"/>
  </r>
  <r>
    <x v="9143"/>
    <s v="8.04.04"/>
    <m/>
    <m/>
    <s v="DR.FOREST.PRIBOI 1"/>
    <s v="conform amenajamentelor silvice"/>
    <s v="MEHEDINŢI"/>
    <s v="-"/>
    <s v="Tara: România; Judet: MEHEDINŢI; -;   -; Nr: -;"/>
    <n v="1976"/>
    <n v="7598"/>
    <n v="25"/>
    <s v="in administrare"/>
    <s v="HG 982/1998;;OUG.1 din 04/01/2017;HG.354/18.05.2017;OUG.68 din 06/11/2019"/>
    <s v="imobil"/>
    <s v="Lungime= Km;Suprafeţe= ha;CF= ;"/>
  </r>
  <r>
    <x v="9144"/>
    <s v="8.04.04"/>
    <m/>
    <m/>
    <s v="DR.FOREST.SERACOVA"/>
    <s v="conform amenajamentelor silvice"/>
    <s v="MEHEDINŢI"/>
    <s v="-"/>
    <s v="Tara: România; Judet: MEHEDINŢI; -;   -; Nr: -;"/>
    <n v="1984"/>
    <n v="175612"/>
    <n v="25"/>
    <s v="in administrare"/>
    <s v="HG 982/1998;;OUG.1 din 04/01/2017;HG.354/18.05.2017;OUG.68 din 06/11/2019"/>
    <s v="imobil"/>
    <s v="Lungime= Km;Suprafeţe= ha;CF= ;"/>
  </r>
  <r>
    <x v="9145"/>
    <s v="8.04.04"/>
    <m/>
    <m/>
    <s v="DR.FOREST.PRUNES"/>
    <s v="conform amenajamentelor silvice"/>
    <s v="MEHEDINŢI"/>
    <s v="-"/>
    <s v="Tara: România; Judet: MEHEDINŢI; -;   -; Nr: -;"/>
    <n v="1969"/>
    <n v="11139"/>
    <n v="25"/>
    <s v="in administrare"/>
    <s v="HG 982/1998;;OUG.1 din 04/01/2017;HG.354/18.05.2017;OUG.68 din 06/11/2019"/>
    <s v="imobil"/>
    <s v="Lungime= Km;Suprafeţe= ha;CF= ;"/>
  </r>
  <r>
    <x v="9146"/>
    <s v="8.04.04"/>
    <m/>
    <m/>
    <s v="DR.FOREST.IESELNITA AXIAL"/>
    <s v="conform amenajamentelor silvice"/>
    <s v="MEHEDINŢI"/>
    <s v="-"/>
    <s v="Tara: România; Judet: MEHEDINŢI; -;   -; Nr: -;"/>
    <n v="1969"/>
    <n v="662156"/>
    <n v="25"/>
    <s v="in administrare"/>
    <s v="HG 982/1998;;OUG.1 din 04/01/2017;HG.354/18.05.2017;OUG.68 din 06/11/2019"/>
    <s v="imobil"/>
    <s v="Lungime= Km;Suprafeţe= ha;CF= ;"/>
  </r>
  <r>
    <x v="9147"/>
    <s v="8.04.04"/>
    <m/>
    <m/>
    <s v="DR.FOREST.PRELUNGIRE IESELNITA 1"/>
    <s v="conform amenajamentelor silvice"/>
    <s v="MEHEDINŢI"/>
    <s v="-"/>
    <s v="Tara: România; Judet: MEHEDINŢI; -;   -; Nr: -;"/>
    <n v="1968"/>
    <n v="37761"/>
    <n v="25"/>
    <s v="in administrare"/>
    <s v="HG 982/1998;;OUG.1 din 04/01/2017;HG.354/18.05.2017;OUG.68 din 06/11/2019"/>
    <s v="imobil"/>
    <s v="Lungime= Km;Suprafeţe= ha;CF= ;"/>
  </r>
  <r>
    <x v="9148"/>
    <s v="8.04.04"/>
    <m/>
    <m/>
    <s v="DR.FOREST.PONICOVA"/>
    <s v="conform amenajamentelor silvice"/>
    <s v="MEHEDINŢI"/>
    <s v="-"/>
    <s v="Tara: România; Judet: MEHEDINŢI; -;   -; Nr: -;"/>
    <n v="1977"/>
    <n v="193571"/>
    <n v="25"/>
    <s v="in administrare"/>
    <s v="HG 982/1998;;OUG.1 din 04/01/2017;HG.354/18.05.2017;OUG.68 din 06/11/2019"/>
    <s v="imobil"/>
    <s v="Lungime= Km;Suprafeţe= ha;CF= ;"/>
  </r>
  <r>
    <x v="9149"/>
    <s v="8.04.04"/>
    <m/>
    <m/>
    <s v="DR.FOREST.CIRNINA"/>
    <s v="conform amenajamentelor silvice"/>
    <s v="MEHEDINŢI"/>
    <s v="-"/>
    <s v="Tara: România; Judet: MEHEDINŢI; -;   -; Nr: -;"/>
    <n v="1974"/>
    <n v="250874"/>
    <n v="25"/>
    <s v="in administrare"/>
    <s v="HG 982/1998;;OUG.1 din 04/01/2017;HG.354/18.05.2017;OUG.68 din 06/11/2019"/>
    <s v="imobil"/>
    <s v="Lungime= Km;Suprafeţe= ha;CF= ;"/>
  </r>
  <r>
    <x v="9150"/>
    <s v="8.04.04"/>
    <m/>
    <m/>
    <s v="DR.FOREST.OG.CIOCILOR"/>
    <s v="conform amenajamentelor silvice"/>
    <s v="MEHEDINŢI"/>
    <s v="-"/>
    <s v="Tara: România; Judet: MEHEDINŢI; -;   -; Nr: -;"/>
    <n v="1981"/>
    <n v="1534"/>
    <n v="25"/>
    <s v="in administrare"/>
    <s v="HG 982/1998;;OUG.1 din 04/01/2017;HG.354/18.05.2017;OUG.68 din 06/11/2019"/>
    <s v="imobil"/>
    <s v="Lungime= Km;Suprafeţe= ha;CF= ;"/>
  </r>
  <r>
    <x v="9151"/>
    <s v="8.04.04"/>
    <m/>
    <m/>
    <s v="DRUM FOREST TARNITA"/>
    <s v="conform amenajamentelor silvice"/>
    <s v="MEHEDINŢI"/>
    <s v="-"/>
    <s v="Tara: România; Judet: MEHEDINŢI; -;   -; Nr: -;"/>
    <n v="1975"/>
    <n v="25283"/>
    <n v="25"/>
    <s v="in administrare"/>
    <s v="HG 982/1998;;OUG.1 din 04/01/2017;HG.354/18.05.2017;OUG.68 din 06/11/2019"/>
    <s v="imobil"/>
    <s v="Lungime= Km;Suprafeţe= ha;CF= ;"/>
  </r>
  <r>
    <x v="9152"/>
    <s v="8.04.04"/>
    <m/>
    <m/>
    <s v="DRUM FOREST VALEA DILMEI"/>
    <s v="conform amenajamentelor silvice"/>
    <s v="MEHEDINŢI"/>
    <s v="-"/>
    <s v="Tara: România; Judet: MEHEDINŢI; -;   -; Nr: -;"/>
    <n v="1975"/>
    <n v="6981"/>
    <n v="25"/>
    <s v="in administrare"/>
    <s v="HG 982/1998;;OUG.1 din 04/01/2017;HG.354/18.05.2017;OUG.68 din 06/11/2019"/>
    <s v="imobil"/>
    <s v="Lungime= Km;Suprafeţe= ha;CF= ;"/>
  </r>
  <r>
    <x v="9153"/>
    <s v="8.04.04"/>
    <m/>
    <m/>
    <s v="DRUM FOREST VALEA MARE"/>
    <s v="conform amenajamentelor silvice"/>
    <s v="MEHEDINŢI"/>
    <s v="-"/>
    <s v="Tara: România; Judet: MEHEDINŢI; -;   -; Nr: -;"/>
    <n v="1965"/>
    <n v="815354"/>
    <n v="25"/>
    <s v="in administrare"/>
    <s v="HG 982/1998;;OUG.1 din 04/01/2017;HG.354/18.05.2017;OUG.68 din 06/11/2019"/>
    <s v="imobil"/>
    <s v="Lungime= Km;Suprafeţe= ha;CF= ;"/>
  </r>
  <r>
    <x v="9154"/>
    <s v="8.04.04"/>
    <m/>
    <m/>
    <s v="DRUM FOREST VALEA RIIENI"/>
    <s v="conform amenajamentelor silvice"/>
    <s v="MEHEDINŢI"/>
    <s v="-"/>
    <s v="Tara: România; Judet: MEHEDINŢI; -;   -; Nr: -;"/>
    <n v="1967"/>
    <n v="58272"/>
    <n v="25"/>
    <s v="in administrare"/>
    <s v="HG 982/1998;;OUG.1 din 04/01/2017;HG.354/18.05.2017;OUG.68 din 06/11/2019"/>
    <s v="imobil"/>
    <s v="Lungime= Km;Suprafeţe= ha;CF= ;"/>
  </r>
  <r>
    <x v="9155"/>
    <s v="8.04.04"/>
    <m/>
    <m/>
    <s v="DRUM FORESTIER VALEA ORASULUI I,"/>
    <s v="conform amenajamentelor silvice"/>
    <s v="MEHEDINŢI"/>
    <s v="-"/>
    <s v="Tara: România; Judet: MEHEDINŢI; -;   -; Nr: -;"/>
    <n v="1976"/>
    <n v="1"/>
    <n v="25"/>
    <s v="in administrare"/>
    <s v="HG 982/1998;;OUG.1 din 04/01/2017;OUG.68 din 06/11/2019"/>
    <s v="imobil"/>
    <s v="drum auto forestier"/>
  </r>
  <r>
    <x v="9156"/>
    <s v="8.04.04"/>
    <m/>
    <m/>
    <s v="DRUM FORESTIER TAROVAT II"/>
    <s v="conform amenajamentelor silvice"/>
    <s v="MEHEDINŢI"/>
    <s v="-"/>
    <s v="Tara: România; Judet: MEHEDINŢI; -;   -; Nr: -;"/>
    <n v="1971"/>
    <n v="108287"/>
    <n v="25"/>
    <s v="in administrare"/>
    <s v="HG 982/1998;HG 1344/2011;OUG.1 din 04/01/2017;HG.354/18.05.2017;OUG.68 din 06/11/2019"/>
    <s v="imobil"/>
    <s v="Lungime= Km;Suprafeţe= ha;CF= ;"/>
  </r>
  <r>
    <x v="9157"/>
    <s v="8.04.04"/>
    <m/>
    <m/>
    <s v="DRUM FORESTIER LIPER"/>
    <s v="conform amenajamentelor silvice"/>
    <s v="MEHEDINŢI"/>
    <s v="-"/>
    <s v="Tara: România; Judet: MEHEDINŢI; -;   -; Nr: -;"/>
    <n v="1966"/>
    <n v="9535"/>
    <n v="25"/>
    <s v="in administrare"/>
    <s v="HG 982/1998;HG 1344/2011;OUG.1 din 04/01/2017;HG.354/18.05.2017;OUG.68 din 06/11/2019"/>
    <s v="imobil"/>
    <s v="Lungime= Km;Suprafeţe= ha;CF= ;"/>
  </r>
  <r>
    <x v="9158"/>
    <s v="8.04.04"/>
    <m/>
    <m/>
    <s v="DRUM FORESTIER LUTITA MICA"/>
    <s v="conform amenajamentelor silvice"/>
    <s v="MEHEDINŢI"/>
    <s v="-"/>
    <s v="Tara: România; Judet: MEHEDINŢI; -;   -; Nr: -;"/>
    <n v="1987"/>
    <n v="286507"/>
    <n v="25"/>
    <s v="in administrare"/>
    <s v="HG 982/1998;HG 1344/2011;OUG.1 din 04/01/2017;HG.354/18.05.2017;OUG.68 din 06/11/2019"/>
    <s v="imobil"/>
    <s v="Lungime= Km;Suprafeţe= ha;CF= ;"/>
  </r>
  <r>
    <x v="9159"/>
    <s v="8.04.04"/>
    <m/>
    <m/>
    <s v="DRUM FORESTIER RACOVAT II"/>
    <s v="conform amenajamentelor silvice"/>
    <s v="MEHEDINŢI"/>
    <s v="-"/>
    <s v="Tara: România; Judet: MEHEDINŢI; -;   -; Nr: -;"/>
    <n v="1983"/>
    <n v="264737"/>
    <n v="25"/>
    <s v="in administrare"/>
    <s v="HG 982/1998;HG 1344/2011;OUG.1 din 04/01/2017;HG.354/18.05.2017;OUG.68 din 06/11/2019"/>
    <s v="imobil"/>
    <s v="Lungime= Km;Suprafeţe= ha;CF= ;"/>
  </r>
  <r>
    <x v="9160"/>
    <s v="8.04.04"/>
    <m/>
    <m/>
    <s v="DRUM FORESTIER BAHNA PODENI I"/>
    <s v="conform amenajamentelor silvice"/>
    <s v="MEHEDINŢI"/>
    <s v="-"/>
    <s v="Tara: România; Judet: MEHEDINŢI; -;   -; Nr: -;"/>
    <n v="1975"/>
    <n v="28954"/>
    <n v="25"/>
    <s v="in administrare"/>
    <s v="HG 982/1998;HG 1344/2011;OUG.1 din 04/01/2017;HG.354/18.05.2017;OUG.68 din 06/11/2019"/>
    <s v="imobil"/>
    <s v="Lungime= Km;Suprafeţe= ha;CF= ;"/>
  </r>
  <r>
    <x v="9161"/>
    <s v="8.04.04"/>
    <m/>
    <m/>
    <s v="DRUM AUTO PR.FRUNTII 1,8 KM"/>
    <s v="conform amenajamentelor silvice"/>
    <s v="HUNEDOARA"/>
    <s v="-"/>
    <s v="Tara: România; Judet: HUNEDOARA; -;   -; Nr: -;"/>
    <n v="1978"/>
    <n v="36537"/>
    <n v="20"/>
    <s v="in administrare"/>
    <s v="HG 982/1998;;OUG.1 din 04/01/2017;HG.354/18.05.2017;OUG.68 din 06/11/2019"/>
    <s v="imobil"/>
    <s v="Lungime= Km;Suprafeţe= ha;CF= ;"/>
  </r>
  <r>
    <x v="9162"/>
    <s v="8.04.04"/>
    <m/>
    <m/>
    <s v="DRUM AE"/>
    <s v="conform amenajamentelor silvice"/>
    <s v="HUNEDOARA"/>
    <s v="-"/>
    <s v="Tara: România; Judet: HUNEDOARA; -;   -; Nr: -;"/>
    <n v="1977"/>
    <n v="7662"/>
    <n v="20"/>
    <s v="in administrare"/>
    <s v="HG 982/1998;; HG 478/ 24-IUN-15;HG.478/24-IUN-15;OUG.1 din 04/01/2017;HG.354/18.05.2017;OUG.68 din 06/11/2019"/>
    <s v="imobil"/>
    <s v="Lungime= Km;Suprafeţe= ha;CF= ;"/>
  </r>
  <r>
    <x v="9163"/>
    <s v="8.04.04"/>
    <m/>
    <m/>
    <s v="DRUM AUTO MALAIESTI 5,9 KM"/>
    <s v="conform amenajamentelor silvice"/>
    <s v="HUNEDOARA"/>
    <s v="-"/>
    <s v="Tara: România; Judet: HUNEDOARA; -;   -; Nr: -;"/>
    <n v="1973"/>
    <n v="19392"/>
    <n v="20"/>
    <s v="in administrare"/>
    <s v="HG 982/1998;; HG 478/ 24-IUN-15;HG.478/24-IUN-15;OUG.1 din 04/01/2017;HG.354/18.05.2017;OUG.68 din 06/11/2019"/>
    <s v="imobil"/>
    <s v="Lungime=5,9 Km;Suprafeţe= ha;CF= ;"/>
  </r>
  <r>
    <x v="9164"/>
    <s v="8.30.01"/>
    <m/>
    <m/>
    <s v="CORECTIE TORENTI UP II TAIA"/>
    <s v="conform amenajamentelor silvice"/>
    <s v="HUNEDOARA"/>
    <s v="-"/>
    <s v="Tara: România; Judet: HUNEDOARA; -;   -; Nr: -;"/>
    <n v="1978"/>
    <n v="572"/>
    <n v="20"/>
    <s v="in administrare"/>
    <s v="HG 982/1998;;OUG.1 din 04/01/2017;HG.354/18.05.2017;OUG.68 din 06/11/2019;HG.846/08.10.2020"/>
    <s v="imobil"/>
    <s v="Lungime albie corectată/consolidată=1,02 km;"/>
  </r>
  <r>
    <x v="9165"/>
    <s v="8.04.04"/>
    <m/>
    <m/>
    <s v="DRUM AUTO RASCOALA 2,0 KM"/>
    <s v="conform amenajamentelor silvice"/>
    <s v="HUNEDOARA"/>
    <s v="-"/>
    <s v="Tara: România; Judet: HUNEDOARA; -;   -; Nr: -;"/>
    <n v="1989"/>
    <n v="101560"/>
    <n v="20"/>
    <s v="in administrare"/>
    <s v="HG 982/1998;;OUG.1 din 04/01/2017;HG.354/18.05.2017;OUG.68 din 06/11/2019"/>
    <s v="imobil"/>
    <s v="Lungime= Km;Suprafeţe= ha;CF= ;"/>
  </r>
  <r>
    <x v="9166"/>
    <s v="8.04.04"/>
    <m/>
    <m/>
    <s v="DRUM AUTO GLIVA AXIAL POSADA 12,"/>
    <s v="conform amenajamentelor silvice"/>
    <s v="HUNEDOARA"/>
    <s v="-"/>
    <s v="Tara: România; Judet: HUNEDOARA; -;   -; Nr: -;"/>
    <n v="1963"/>
    <n v="6118"/>
    <n v="20"/>
    <s v="in administrare"/>
    <s v="HG 982/1998;;OUG.1 din 04/01/2017;OUG.68 din 06/11/2019"/>
    <s v="imobil"/>
    <s v="drum auto forestier"/>
  </r>
  <r>
    <x v="9167"/>
    <s v="8.04.04"/>
    <m/>
    <m/>
    <s v="DRUM AUTO DEAL-DELUT 7,7 KM"/>
    <s v="conform amenajamentelor silvice"/>
    <s v="HUNEDOARA"/>
    <s v="-"/>
    <s v="Tara: România; Judet: HUNEDOARA; -;   -; Nr: -;"/>
    <n v="1984"/>
    <n v="11705"/>
    <n v="20"/>
    <s v="in administrare"/>
    <s v="HG 982/1998;;OUG.1 din 04/01/2017;HG.354/18.05.2017;OUG.68 din 06/11/2019"/>
    <s v="imobil"/>
    <s v="Lungime= Km;Suprafeţe= ha;CF= ;"/>
  </r>
  <r>
    <x v="9168"/>
    <s v="8.04.04"/>
    <m/>
    <m/>
    <s v="DRUM AUTO PARAUL STRUNGURULUI 4,"/>
    <s v="conform amenajamentelor silvice"/>
    <s v="HUNEDOARA"/>
    <s v="-"/>
    <s v="Tara: România; Judet: HUNEDOARA; -;   -; Nr: -;"/>
    <n v="1982"/>
    <n v="302167"/>
    <n v="20"/>
    <s v="in administrare"/>
    <s v="HG 982/1998;;OUG.1 din 04/01/2017;HG.354/18.05.2017;OUG.68 din 06/11/2019"/>
    <s v="imobil"/>
    <s v="Lungime= Km;Suprafeţe= ha;CF= ;"/>
  </r>
  <r>
    <x v="9169"/>
    <s v="8.04.04"/>
    <m/>
    <m/>
    <s v="DRUM AUTO DUMESTI PARAUL SASA 0,"/>
    <s v="conform amenajamentelor silvice"/>
    <s v="HUNEDOARA"/>
    <s v="-"/>
    <s v="Tara: România; Judet: HUNEDOARA; -;   -; Nr: -;"/>
    <n v="1982"/>
    <n v="7619"/>
    <n v="20"/>
    <s v="in administrare"/>
    <s v="HG 982/1998;;OUG.1 din 04/01/2017;HG.354/18.05.2017;OUG.68 din 06/11/2019"/>
    <s v="imobil"/>
    <s v="Lungime= Km;Suprafeţe= ha;CF= ;"/>
  </r>
  <r>
    <x v="9170"/>
    <s v="8.04.04"/>
    <m/>
    <m/>
    <s v="DRUM AUTO VALOMIR 4,0 KM"/>
    <s v="conform amenajamentelor silvice"/>
    <s v="HUNEDOARA"/>
    <s v="-"/>
    <s v="Tara: România; Judet: HUNEDOARA; -;   -; Nr: -;"/>
    <n v="1980"/>
    <n v="267868"/>
    <n v="20"/>
    <s v="in administrare"/>
    <s v="HG 982/1998;HG 1344/2011;OUG.1 din 04/01/2017;HG.354/18.05.2017;OUG.68 din 06/11/2019"/>
    <s v="imobil"/>
    <s v="Lungime= Km;Suprafeţe= ha;CF= ;"/>
  </r>
  <r>
    <x v="9171"/>
    <s v="8.04.04"/>
    <m/>
    <m/>
    <s v="DRUM AUTO MIERLASU 4,2 KM"/>
    <s v="conform amenajamentelor silvice"/>
    <s v="HUNEDOARA"/>
    <s v="-"/>
    <s v="Tara: România; Judet: HUNEDOARA; -;   -; Nr: -;"/>
    <n v="1971"/>
    <n v="89165"/>
    <n v="20"/>
    <s v="in administrare"/>
    <s v="HG 982/1998;;OUG.1 din 04/01/2017;HG.354/18.05.2017;OUG.68 din 06/11/2019"/>
    <s v="imobil"/>
    <s v="Lungime= Km;Suprafeţe= ha;CF= ;"/>
  </r>
  <r>
    <x v="9172"/>
    <s v="8.04.04"/>
    <m/>
    <m/>
    <s v="DRUM AUTO VALEA PIETRELOR 1,9 KM"/>
    <s v="conform amenajamentelor silvice"/>
    <s v="HUNEDOARA"/>
    <s v="-"/>
    <s v="Tara: România; Judet: HUNEDOARA; -;   -; Nr: -;"/>
    <n v="1985"/>
    <n v="21752"/>
    <n v="20"/>
    <s v="in administrare"/>
    <s v="HG 982/1998;;OUG.1 din 04/01/2017;HG.354/18.05.2017;OUG.68 din 06/11/2019"/>
    <s v="imobil"/>
    <s v="Lungime= Km;Suprafeţe= ha;CF= ;"/>
  </r>
  <r>
    <x v="9173"/>
    <s v="8.30.01"/>
    <m/>
    <m/>
    <s v="BARAJE CORECTIE TORENTI TOPLITA"/>
    <s v="conform amenajamentelor silvice"/>
    <s v="HUNEDOARA"/>
    <s v="-"/>
    <s v="Tara: România; Judet: HUNEDOARA; -;   -; Nr: -;"/>
    <n v="1987"/>
    <n v="455"/>
    <n v="20"/>
    <s v="in administrare"/>
    <s v="HG 982/1998;HG 1344/2011;OUG.1 din 04/01/2017;HG.354/18.05.2017;OUG.68 din 06/11/2019;HG.846/08.10.2020"/>
    <s v="imobil"/>
    <s v="Lungime albie corectată/consolidată=0,81 km;"/>
  </r>
  <r>
    <x v="9174"/>
    <s v="8.30.01"/>
    <m/>
    <m/>
    <s v="BARAJE CORECTIA TORENTI PR.IZVOA"/>
    <s v="conform amenajamentelor silvice"/>
    <s v="HUNEDOARA"/>
    <s v="-"/>
    <s v="Tara: România; Judet: HUNEDOARA; -;   -; Nr: -;"/>
    <n v="1984"/>
    <n v="649"/>
    <n v="20"/>
    <s v="in administrare"/>
    <s v="HG 982/1998;HG 1344/2011;OUG.1 din 04/01/2017;HG.354/18.05.2017;OUG.68 din 06/11/2019;HG.846/08.10.2020"/>
    <s v="imobil"/>
    <s v="Lungime albie corectată/consolidată=1,16 km;"/>
  </r>
  <r>
    <x v="9175"/>
    <s v="8.04.04"/>
    <m/>
    <m/>
    <s v="DRUM AUTO VL.PREJBEI 6,0 KM"/>
    <s v="conform amenajamentelor silvice"/>
    <s v="HUNEDOARA"/>
    <s v="-"/>
    <s v="Tara: România; Judet: HUNEDOARA; -;   -; Nr: -;"/>
    <n v="1987"/>
    <n v="30871"/>
    <n v="20"/>
    <s v="in administrare"/>
    <s v="HG 982/1998;HG 1344/2011;OUG.1 din 04/01/2017;HG.354/18.05.2017;OUG.68 din 06/11/2019"/>
    <s v="imobil"/>
    <s v="Lungime= Km;Suprafeţe= ha;CF= ;"/>
  </r>
  <r>
    <x v="9176"/>
    <s v="8.04.04"/>
    <m/>
    <m/>
    <s v="DRUM AUTO PRISLOAPE 8,9 KM"/>
    <s v="conform amenajamentelor silvice"/>
    <s v="HUNEDOARA"/>
    <s v="-"/>
    <s v="Tara: România; Judet: HUNEDOARA; -;   -; Nr: -;"/>
    <n v="1965"/>
    <n v="3974"/>
    <n v="20"/>
    <s v="in administrare"/>
    <s v="HG 982/1998;HG 1344/2011;OUG.1 din 04/01/2017;HG.354/18.05.2017;OUG.68 din 06/11/2019"/>
    <s v="imobil"/>
    <s v="Lungime= Km;Suprafeţe= ha;CF= ;"/>
  </r>
  <r>
    <x v="9177"/>
    <s v="8.30.01"/>
    <m/>
    <m/>
    <s v="BARAJ 7 M1,0 PR.BUDURONI,FAR ACU"/>
    <s v="conform amenajamentelor silvice"/>
    <s v="HUNEDOARA"/>
    <s v="-"/>
    <s v="Tara: România; Judet: HUNEDOARA; -;   -; Nr: -;"/>
    <n v="1989"/>
    <n v="195"/>
    <n v="20"/>
    <s v="in administrare"/>
    <s v="HG 982/1998;HG 1344/2011;OUG.1 din 04/01/2017;HG.354/18.05.2017;OUG.68 din 06/11/2019;HG.846/08.10.2020"/>
    <s v="imobil"/>
    <s v="Lungime albie corectată/consolidată=0,35 km;"/>
  </r>
  <r>
    <x v="9178"/>
    <s v="8.04.04"/>
    <m/>
    <m/>
    <s v="DRUM AUTO VALEA ROATEI 5,0 KM"/>
    <s v="conform amenajamentelor silvice"/>
    <s v="HUNEDOARA"/>
    <s v="-"/>
    <s v="Tara: România; Judet: HUNEDOARA; -;   -; Nr: -;"/>
    <n v="1964"/>
    <n v="2965"/>
    <n v="20"/>
    <s v="in administrare"/>
    <s v="HG 982/1998;HG 1344/2011;OUG.1 din 04/01/2017;HG.354/18.05.2017;OUG.68 din 06/11/2019"/>
    <s v="imobil"/>
    <s v="Lungime= Km;Suprafeţe= ha;CF= ;"/>
  </r>
  <r>
    <x v="9179"/>
    <s v="8.04.04"/>
    <m/>
    <m/>
    <s v="DRUM AUTO PURCARETEA 3,5 KM"/>
    <s v="conform amenajamentelor silvice"/>
    <s v="HUNEDOARA"/>
    <s v="-"/>
    <s v="Tara: România; Judet: HUNEDOARA; -;   -; Nr: -;"/>
    <n v="1991"/>
    <n v="165622"/>
    <n v="20"/>
    <s v="in administrare"/>
    <s v="HG 982/1998;;OUG.1 din 04/01/2017;HG.354/18.05.2017;OUG.68 din 06/11/2019"/>
    <s v="imobil"/>
    <s v="Lungime= Km;Suprafeţe= ha;CF= ;"/>
  </r>
  <r>
    <x v="9180"/>
    <s v="8.30._"/>
    <m/>
    <m/>
    <s v="POTECI VINATOARE UPIII POIENI"/>
    <s v="conform amenajamentelor silvice"/>
    <s v="HUNEDOARA"/>
    <s v="-"/>
    <s v="Tara: România; Judet: HUNEDOARA; -;   -; Nr: -;"/>
    <n v="1989"/>
    <n v="13"/>
    <n v="20"/>
    <s v="in administrare"/>
    <s v="HG 982/1998;;OUG.1 din 04/01/2017;OUG.68 din 06/11/2019"/>
    <s v="imobil"/>
    <s v="lucrari de corectarea torentilor"/>
  </r>
  <r>
    <x v="9181"/>
    <s v="8.30.01"/>
    <m/>
    <m/>
    <s v="BARAJ FIX SI PRAG P.SECIU 3 M"/>
    <s v="conform amenajamentelor silvice"/>
    <s v="HUNEDOARA"/>
    <s v="-"/>
    <s v="Tara: România; Judet: HUNEDOARA; -;   -; Nr: -;"/>
    <n v="1970"/>
    <n v="979"/>
    <n v="20"/>
    <s v="in administrare"/>
    <s v="HG 982/1998;HG 1344/2011;OUG.1 din 04/01/2017;HG.354/18.05.2017;OUG.68 din 06/11/2019;HG.846/08.10.2020"/>
    <s v="imobil"/>
    <s v="Lungime albie corectată/consolidată=1,75 km;"/>
  </r>
  <r>
    <x v="9182"/>
    <s v="8.04.04"/>
    <m/>
    <m/>
    <s v="DRUM AUTO VANATORUL 6.9 KM"/>
    <s v="conform amenajamentelor silvice"/>
    <s v="HUNEDOARA"/>
    <s v="-"/>
    <s v="Tara: România; Judet: HUNEDOARA; -;   -; Nr: -;"/>
    <n v="1965"/>
    <n v="8774"/>
    <n v="20"/>
    <s v="in administrare"/>
    <s v="HG 982/1998;;OUG.1 din 04/01/2017;HG.354/18.05.2017;OUG.68 din 06/11/2019"/>
    <s v="imobil"/>
    <s v="Lungime= Km;Suprafeţe= ha;CF= ;"/>
  </r>
  <r>
    <x v="9183"/>
    <s v="8.04.04"/>
    <m/>
    <m/>
    <s v="DRUM AUTO GANTAGA 6.2 KM"/>
    <s v="conform amenajamentelor silvice"/>
    <s v="HUNEDOARA"/>
    <s v="-"/>
    <s v="Tara: România; Judet: HUNEDOARA; -;   -; Nr: -;"/>
    <n v="1968"/>
    <n v="1259"/>
    <n v="20"/>
    <s v="in administrare"/>
    <s v="HG 982/1998;;OUG.1 din 04/01/2017;HG.354/18.05.2017;OUG.68 din 06/11/2019"/>
    <s v="imobil"/>
    <s v="Lungime= Km;Suprafeţe= ha;CF= ;"/>
  </r>
  <r>
    <x v="9184"/>
    <s v="8.04.04"/>
    <m/>
    <m/>
    <s v="DRUM AUTO FLORUS 4,8 KM"/>
    <s v="conform amenajamentelor silvice"/>
    <s v="HUNEDOARA"/>
    <s v="-"/>
    <s v="Tara: România; Judet: HUNEDOARA; -;   -; Nr: -;"/>
    <n v="1969"/>
    <n v="8085"/>
    <n v="20"/>
    <s v="in administrare"/>
    <s v="HG 982/1998;;OUG.1 din 04/01/2017;HG.354/18.05.2017;OUG.68 din 06/11/2019"/>
    <s v="imobil"/>
    <s v="Lungime= Km;Suprafeţe= ha;CF= ;"/>
  </r>
  <r>
    <x v="9185"/>
    <s v="8.30.01"/>
    <m/>
    <m/>
    <s v="CORECTIE TORENTI RAPOLT-BOBALNA"/>
    <s v="conform amenajamentelor silvice"/>
    <s v="HUNEDOARA"/>
    <s v="-"/>
    <s v="Tara: România; Judet: HUNEDOARA; -;   -; Nr: -;"/>
    <n v="1985"/>
    <n v="2834"/>
    <n v="20"/>
    <s v="in administrare"/>
    <s v="HG 982/1998;;OUG.1 din 04/01/2017;HG.354/18.05.2017;OUG.68 din 06/11/2019;HG.846/08.10.2020"/>
    <s v="imobil"/>
    <s v="Lungime albie corectată/consolidată=5,06 km;"/>
  </r>
  <r>
    <x v="9186"/>
    <s v="8.30.01"/>
    <m/>
    <m/>
    <s v="CORECTIA TORENTILOR RAPOLT-BOBAL"/>
    <s v="conform amenajamentelor silvice"/>
    <s v="HUNEDOARA"/>
    <s v="-"/>
    <s v="Tara: România; Judet: HUNEDOARA; -;   -; Nr: -;"/>
    <n v="1985"/>
    <n v="1964"/>
    <n v="20"/>
    <s v="in administrare"/>
    <s v="HG 982/1998;;OUG.1 din 04/01/2017;HG.354/18.05.2017;OUG.68 din 06/11/2019;HG.846/08.10.2020"/>
    <s v="imobil"/>
    <s v="Lungime albie corectată/consolidată=3,51 km;"/>
  </r>
  <r>
    <x v="9187"/>
    <s v="8.04.04"/>
    <m/>
    <m/>
    <s v="DRUM AUTO VL.ALBA -ZACATORII II"/>
    <s v="conform amenajamentelor silvice"/>
    <s v="HUNEDOARA"/>
    <s v="-"/>
    <s v="Tara: România; Judet: HUNEDOARA; -;   -; Nr: -;"/>
    <n v="1992"/>
    <n v="92652"/>
    <n v="20"/>
    <s v="in administrare"/>
    <s v="HG 982/1998;;OUG.1 din 04/01/2017;HG.354/18.05.2017;OUG.68 din 06/11/2019"/>
    <s v="imobil"/>
    <s v="Lungime= Km;Suprafeţe= ha;CF= ;"/>
  </r>
  <r>
    <x v="9188"/>
    <s v="8.30.01"/>
    <m/>
    <m/>
    <s v="CONSTR.REGUL.CONSOLR.DOBRA PCT.B"/>
    <s v="conform amenajamentelor silvice"/>
    <s v="HUNEDOARA"/>
    <s v="-"/>
    <s v="Tara: România; Judet: HUNEDOARA; -;   -; Nr: -;"/>
    <n v="1992"/>
    <n v="3009"/>
    <n v="20"/>
    <s v="in administrare"/>
    <s v="HG 982/1998;;OUG.1 din 04/01/2017;HG.354/18.05.2017;OUG.68 din 06/11/2019;HG.846/08.10.2020"/>
    <s v="imobil"/>
    <s v="Lungime albie corectată/consolidată=0,4 km;"/>
  </r>
  <r>
    <x v="9189"/>
    <s v="8.30._"/>
    <m/>
    <m/>
    <s v="CORECTIE TORENTI FAERAG"/>
    <s v="conform amenajamentelor silvice"/>
    <s v="HUNEDOARA"/>
    <s v="-"/>
    <s v="Tara: România; Judet: HUNEDOARA; -;   -; Nr: -;"/>
    <n v="1985"/>
    <n v="17"/>
    <n v="20"/>
    <s v="in administrare"/>
    <s v="HG 982/1998;HG 1344/2011;OUG.1 din 04/01/2017;OUG.68 din 06/11/2019"/>
    <s v="imobil"/>
    <s v="lucrari de corectarea torentilor"/>
  </r>
  <r>
    <x v="9190"/>
    <s v="8.04.04"/>
    <m/>
    <m/>
    <s v="DRUM AUTO DINIS 4,8KM"/>
    <s v="conform amenajamentelor silvice"/>
    <s v="HUNEDOARA"/>
    <s v="-"/>
    <s v="Tara: România; Judet: HUNEDOARA; -;   -; Nr: -;"/>
    <n v="1958"/>
    <n v="6097"/>
    <n v="20"/>
    <s v="in administrare"/>
    <s v="HG 982/1998;;OUG.1 din 04/01/2017;HG.354/18.05.2017;OUG.68 din 06/11/2019"/>
    <s v="imobil"/>
    <s v="Lungime= Km;Suprafeţe= ha;CF= ;"/>
  </r>
  <r>
    <x v="9191"/>
    <s v="8.04.04"/>
    <m/>
    <m/>
    <s v="DRUM AUTO SACARAMB 1,3 KM"/>
    <s v="conform amenajamentelor silvice"/>
    <s v="HUNEDOARA"/>
    <s v="-"/>
    <s v="Tara: România; Judet: HUNEDOARA; -;   -; Nr: -;"/>
    <n v="1978"/>
    <n v="113304"/>
    <n v="20"/>
    <s v="in administrare"/>
    <s v="HG 982/1998;HG 1344/2011;OUG.1 din 04/01/2017;HG.354/18.05.2017;OUG.68 din 06/11/2019"/>
    <s v="imobil"/>
    <s v="Lungime= Km;Suprafeţe= ha;CF= ;"/>
  </r>
  <r>
    <x v="9192"/>
    <s v="8.04.04"/>
    <m/>
    <m/>
    <s v="DRUM AUTO COCOSUL 6,5 KM"/>
    <s v="conform amenajamentelor silvice"/>
    <s v="HUNEDOARA"/>
    <s v="-"/>
    <s v="Tara: România; Judet: HUNEDOARA; -;   -; Nr: -;"/>
    <n v="1960"/>
    <n v="827"/>
    <n v="20"/>
    <s v="in administrare"/>
    <s v="HG 982/1998;HG 1344/2011;OUG.1 din 04/01/2017;HG.354/18.05.2017;OUG.68 din 06/11/2019"/>
    <s v="imobil"/>
    <s v="Lungime= Km;Suprafeţe= ha;CF= ;"/>
  </r>
  <r>
    <x v="9193"/>
    <s v="8.26.10"/>
    <m/>
    <m/>
    <s v="DRUM AUTO PARAUL FAGETELULUI 2,3"/>
    <s v="conform amenajamentelor silvice"/>
    <s v="HUNEDOARA"/>
    <s v="-"/>
    <s v="Tara: România; Judet: HUNEDOARA; -;   -; Nr: -;"/>
    <n v="1980"/>
    <n v="507"/>
    <n v="20"/>
    <s v="in administrare"/>
    <s v="HG 982/1998;HG 1344/2011;OUG.1 din 04/01/2017;HG.354/18.05.2017;OUG.68 din 06/11/2019"/>
    <s v="imobil"/>
    <s v="Suprafaţă construită= mp;Suprafaţă desfăşurată= mp;Regimul de înălţime= ;Suprafaţă teren= mp;CF= ;Suprafata utila= mp;"/>
  </r>
  <r>
    <x v="9194"/>
    <s v="8.04.04"/>
    <m/>
    <m/>
    <s v="DRUM AUTO VALEA MARE-BRAD 4,3 KM"/>
    <s v="conform amenajamentelor silvice"/>
    <s v="HUNEDOARA"/>
    <s v="-"/>
    <s v="Tara: România; Judet: HUNEDOARA; -;   -; Nr: -;"/>
    <n v="1985"/>
    <n v="507"/>
    <n v="20"/>
    <s v="in administrare"/>
    <s v="HG 982/1998;HG 1344/2011;OUG.1 din 04/01/2017;HG.354/18.05.2017;OUG.68 din 06/11/2019"/>
    <s v="imobil"/>
    <s v="Lungime= Km;Suprafeţe= ha;CF= ;"/>
  </r>
  <r>
    <x v="9195"/>
    <s v="8.04.04"/>
    <m/>
    <m/>
    <s v="DRUM AUTO BLIDARU FUNCEU 4,8 KM"/>
    <s v="conform amenajamentelor silvice"/>
    <s v="HUNEDOARA"/>
    <s v="-"/>
    <s v="Tara: România; Judet: HUNEDOARA; -;   -; Nr: -;"/>
    <n v="1982"/>
    <n v="864"/>
    <n v="20"/>
    <s v="in administrare"/>
    <s v="HG 982/1998;HG 1344/2011;OUG.1 din 04/01/2017;HG.354/18.05.2017;OUG.68 din 06/11/2019"/>
    <s v="imobil"/>
    <s v="Lungime= Km;Suprafeţe= ha;CF= ;"/>
  </r>
  <r>
    <x v="9196"/>
    <s v="8.04.04"/>
    <m/>
    <m/>
    <s v="DRUM AUTO JIGOREASA 5,8 KM"/>
    <s v="conform amenajamentelor silvice"/>
    <s v="HUNEDOARA"/>
    <s v="-"/>
    <s v="Tara: România; Judet: HUNEDOARA; -;   -; Nr: -;"/>
    <n v="1977"/>
    <n v="32464"/>
    <n v="20"/>
    <s v="in administrare"/>
    <s v="HG 982/1998;; HG 478/ 24-IUN-15;HG.478/24-IUN-15;OUG.1 din 04/01/2017;HG.354/18.05.2017;OUG.68 din 06/11/2019"/>
    <s v="imobil"/>
    <s v="Lungime=5,8 Km;Suprafeţe= ha;CF= ;"/>
  </r>
  <r>
    <x v="9197"/>
    <s v="8.04.04"/>
    <m/>
    <m/>
    <s v="DRUM AUTO STANCULESTI 2,3 KM"/>
    <s v="conform amenajamentelor silvice"/>
    <s v="HUNEDOARA"/>
    <s v="-"/>
    <s v="Tara: România; Judet: HUNEDOARA; -;   -; Nr: -;"/>
    <n v="1980"/>
    <n v="10023"/>
    <n v="20"/>
    <s v="in administrare"/>
    <s v="HG 982/1998;HG 1344/2011;OUG.1 din 04/01/2017;HG.354/18.05.2017;OUG.68 din 06/11/2019"/>
    <s v="imobil"/>
    <s v="Lungime= Km;Suprafeţe= ha;CF= ;"/>
  </r>
  <r>
    <x v="9198"/>
    <s v="8.30._"/>
    <m/>
    <m/>
    <s v="PORTECA VINATOARE UP IV UA 243"/>
    <s v="conform amenajamentelor silvice"/>
    <s v="HUNEDOARA"/>
    <s v="-"/>
    <s v="Tara: România; Judet: HUNEDOARA; -;   -; Nr: -;"/>
    <n v="1988"/>
    <n v="0"/>
    <n v="20"/>
    <s v="in administrare"/>
    <s v="HG 982/1998;;OUG.1 din 04/01/2017;OUG.68 din 06/11/2019"/>
    <s v="imobil"/>
    <s v="lucrari de corectarea torentilor"/>
  </r>
  <r>
    <x v="9199"/>
    <s v="8.04.04"/>
    <m/>
    <m/>
    <s v="DAF ALUNU MARE I"/>
    <s v="conform amenajamentelor silvice"/>
    <s v="CLUJ"/>
    <s v="-"/>
    <s v="Tara: România; Judet: CLUJ; -;   -; Nr: -;"/>
    <n v="1968"/>
    <n v="5679"/>
    <n v="12"/>
    <s v="in administrare"/>
    <s v="HG 982/1998;;OUG.1 din 04/01/2017;OUG.68 din 06/11/2019"/>
    <s v="imobil"/>
    <s v="drum auto forestier"/>
  </r>
  <r>
    <x v="9200"/>
    <s v="8.04.04"/>
    <m/>
    <m/>
    <s v="DAF PR.NEGRU"/>
    <s v="conform amenajamentelor silvice"/>
    <s v="CLUJ"/>
    <s v="-"/>
    <s v="Tara: România; Judet: CLUJ; -;   -; Nr: -;"/>
    <n v="1977"/>
    <n v="10462"/>
    <n v="12"/>
    <s v="in administrare"/>
    <s v="HG 982/1998;;OUG.1 din 04/01/2017;HG.354/18.05.2017;OUG.68 din 06/11/2019"/>
    <s v="imobil"/>
    <s v="Lungime= Km;Suprafeţe= ha;CF= ;"/>
  </r>
  <r>
    <x v="9201"/>
    <s v="8.04.04"/>
    <m/>
    <m/>
    <s v="DAF PODINA"/>
    <s v="conform amenajamentelor silvice"/>
    <s v="CLUJ"/>
    <s v="-"/>
    <s v="Tara: România; Judet: CLUJ; -;   -; Nr: -;"/>
    <n v="1977"/>
    <n v="4788"/>
    <n v="12"/>
    <s v="in administrare"/>
    <s v="HG 982/1998;;OUG.1 din 04/01/2017;HG.354/18.05.2017;OUG.68 din 06/11/2019"/>
    <s v="imobil"/>
    <s v="Lungime= Km;Suprafeţe= ha;CF= ;"/>
  </r>
  <r>
    <x v="9202"/>
    <s v="8.04.04"/>
    <m/>
    <m/>
    <s v="DAF ORDINCUSA II"/>
    <s v="conform amenajamentelor silvice"/>
    <s v="CLUJ"/>
    <s v="-"/>
    <s v="Tara: România; Judet: CLUJ; -;   -; Nr: -;"/>
    <n v="1981"/>
    <n v="30555"/>
    <n v="12"/>
    <s v="in administrare"/>
    <s v="HG 982/1998;;OUG.1 din 04/01/2017;HG.354/18.05.2017;OUG.68 din 06/11/2019"/>
    <s v="imobil"/>
    <s v="Lungime= Km;Suprafeţe= ha;CF= ;"/>
  </r>
  <r>
    <x v="9203"/>
    <s v="8.04.04"/>
    <m/>
    <m/>
    <s v="DAF ORDINCUSA II"/>
    <s v="conform amenajamentelor silvice"/>
    <s v="CLUJ"/>
    <s v="-"/>
    <s v="Tara: România; Judet: CLUJ; -;   -; Nr: -;"/>
    <n v="1983"/>
    <n v="22121"/>
    <n v="12"/>
    <s v="in administrare"/>
    <s v="HG 982/1998;;OUG.1 din 04/01/2017;HG.354/18.05.2017;OUG.68 din 06/11/2019"/>
    <s v="imobil"/>
    <s v="Lungime= Km;Suprafeţe= ha;CF= ;"/>
  </r>
  <r>
    <x v="9204"/>
    <s v="8.30.01"/>
    <m/>
    <m/>
    <s v="BARAJ SCURTA NEGRENI"/>
    <s v="conform amenajamentelor silvice"/>
    <s v="CLUJ"/>
    <s v="-"/>
    <s v="Tara: România; Judet: CLUJ; -;   -; Nr: -;"/>
    <n v="1976"/>
    <n v="383"/>
    <n v="12"/>
    <s v="in administrare"/>
    <s v="HG 982/1998;;OUG.1 din 04/01/2017;HG.354/18.05.2017;OUG.68 din 06/11/2019;HG.846/08.10.2020"/>
    <s v="imobil"/>
    <s v="Lungime albie corectată/consolidată=1 km;"/>
  </r>
  <r>
    <x v="9205"/>
    <s v="8.30._"/>
    <m/>
    <m/>
    <s v="PRAG ZIDARIE CALATELE"/>
    <s v="conform amenajamentelor silvice"/>
    <s v="CLUJ"/>
    <s v="-"/>
    <s v="Tara: România; Judet: CLUJ; -;   -; Nr: -;"/>
    <n v="1966"/>
    <n v="75"/>
    <n v="12"/>
    <s v="in administrare"/>
    <s v="HG 982/1998;;OUG.1 din 04/01/2017;OUG.68 din 06/11/2019"/>
    <s v="imobil"/>
    <s v="lucrari de corectarea torentilor"/>
  </r>
  <r>
    <x v="9206"/>
    <s v="8.30._"/>
    <m/>
    <m/>
    <s v="SUPRAINALTATOARE BOLOGA"/>
    <s v="conform amenajamentelor silvice"/>
    <s v="CLUJ"/>
    <s v="-"/>
    <s v="Tara: România; Judet: CLUJ; -;   -; Nr: -;"/>
    <n v="1970"/>
    <n v="191"/>
    <n v="12"/>
    <s v="in administrare"/>
    <s v="HG 982/1998;;OUG.1 din 04/01/2017;OUG.68 din 06/11/2019"/>
    <s v="imobil"/>
    <s v="lucrari de corectarea torentilor"/>
  </r>
  <r>
    <x v="9207"/>
    <s v="8.04.04"/>
    <m/>
    <m/>
    <s v="DAF IRISOARA LETOASE"/>
    <s v="conform amenajamentelor silvice"/>
    <s v="CLUJ"/>
    <s v="-"/>
    <s v="Tara: România; Judet: CLUJ; -;   -; Nr: -;"/>
    <n v="1971"/>
    <n v="30684"/>
    <n v="12"/>
    <s v="in administrare"/>
    <s v="HG 982/1998;;OUG.1 din 04/01/2017;OUG.68 din 06/11/2019"/>
    <s v="imobil"/>
    <s v="drum auto forestier"/>
  </r>
  <r>
    <x v="9208"/>
    <s v="8.04.04"/>
    <m/>
    <m/>
    <s v="DAF LETOASE"/>
    <s v="conform amenajamentelor silvice"/>
    <s v="CLUJ"/>
    <s v="-"/>
    <s v="Tara: România; Judet: CLUJ; -;   -; Nr: -;"/>
    <n v="1965"/>
    <n v="20820"/>
    <n v="12"/>
    <s v="in administrare"/>
    <s v="HG 982/1998;;OUG.1 din 04/01/2017;OUG.68 din 06/11/2019"/>
    <s v="imobil"/>
    <s v="drum auto forestier"/>
  </r>
  <r>
    <x v="9209"/>
    <s v="8.04.04"/>
    <m/>
    <m/>
    <s v="DAF IRISOARA RACORD"/>
    <s v="conform amenajamentelor silvice"/>
    <s v="CLUJ"/>
    <s v="-"/>
    <s v="Tara: România; Judet: CLUJ; -;   -; Nr: -;"/>
    <n v="1971"/>
    <n v="28190"/>
    <n v="12"/>
    <s v="in administrare"/>
    <s v="HG 982/1998;;OUG.1 din 04/01/2017;OUG.68 din 06/11/2019"/>
    <s v="imobil"/>
    <s v="drum auto forestier"/>
  </r>
  <r>
    <x v="9210"/>
    <s v="8.04.04"/>
    <m/>
    <m/>
    <s v="DAF IRISOARA RACORD"/>
    <s v="conform amenajamentelor silvice"/>
    <s v="CLUJ"/>
    <s v="-"/>
    <s v="Tara: România; Judet: CLUJ; -;   -; Nr: -;"/>
    <n v="1971"/>
    <n v="35238"/>
    <n v="12"/>
    <s v="in administrare"/>
    <s v="HG 982/1998;;OUG.1 din 04/01/2017;OUG.68 din 06/11/2019"/>
    <s v="imobil"/>
    <s v="drum auto forestier"/>
  </r>
  <r>
    <x v="9211"/>
    <s v="8.04.04"/>
    <m/>
    <m/>
    <s v="DAF SOMESUL RECE"/>
    <s v="conform amenajamentelor silvice"/>
    <s v="CLUJ"/>
    <s v="-"/>
    <s v="Tara: România; Judet: CLUJ; -;   -; Nr: -;"/>
    <n v="1965"/>
    <n v="19246"/>
    <n v="12"/>
    <s v="in administrare"/>
    <s v="HG 982/1998;;OUG.1 din 04/01/2017;OUG.68 din 06/11/2019"/>
    <s v="imobil"/>
    <s v="drum auto forestier"/>
  </r>
  <r>
    <x v="9212"/>
    <s v="8.04.04"/>
    <m/>
    <m/>
    <s v="DAF SOMESUL RECE"/>
    <s v="conform amenajamentelor silvice"/>
    <s v="CLUJ"/>
    <s v="-"/>
    <s v="Tara: România; Judet: CLUJ; -;   -; Nr: -;"/>
    <n v="1965"/>
    <n v="71209"/>
    <n v="12"/>
    <s v="in administrare"/>
    <s v="HG 982/1998;;OUG.1 din 04/01/2017;OUG.68 din 06/11/2019"/>
    <s v="imobil"/>
    <s v="drum auto forestier"/>
  </r>
  <r>
    <x v="9213"/>
    <s v="8.04.04"/>
    <m/>
    <m/>
    <s v="DAF TOMNATEC"/>
    <s v="conform amenajamentelor silvice"/>
    <s v="CLUJ"/>
    <s v="-"/>
    <s v="Tara: România; Judet: CLUJ; -;   -; Nr: -;"/>
    <n v="1969"/>
    <n v="38446"/>
    <n v="12"/>
    <s v="in administrare"/>
    <s v="HG 982/1998;;OUG.1 din 04/01/2017;OUG.68 din 06/11/2019"/>
    <s v="imobil"/>
    <s v="drum auto forestier"/>
  </r>
  <r>
    <x v="9214"/>
    <s v="8.30.01"/>
    <m/>
    <m/>
    <s v="CT CIURNUC"/>
    <s v="conform amenajamentelor silvice"/>
    <s v="CLUJ"/>
    <s v="-"/>
    <s v="Tara: România; Judet: CLUJ; -;   -; Nr: -;"/>
    <n v="1975"/>
    <n v="14"/>
    <n v="12"/>
    <s v="in administrare"/>
    <s v="HG 982/1998;HG 1344/2011;OUG.1 din 04/01/2017;OUG.68 din 06/11/2019;HG.846/08.10.2020"/>
    <s v="imobil"/>
    <s v="Lungime albie corectată/consolidată=1,1 km;"/>
  </r>
  <r>
    <x v="9215"/>
    <s v="8.30.01"/>
    <m/>
    <m/>
    <s v="CT V.BRADET"/>
    <s v="conform amenajamentelor silvice"/>
    <s v="CLUJ"/>
    <s v="-"/>
    <s v="Tara: România; Judet: CLUJ; -;   -; Nr: -;"/>
    <n v="1980"/>
    <n v="12667"/>
    <n v="12"/>
    <s v="in administrare"/>
    <s v="HG 982/1998;;OUG.1 din 04/01/2017;HG.354/18.05.2017;OUG.68 din 06/11/2019;HG.846/08.10.2020"/>
    <s v="imobil"/>
    <s v="Lungime albie corectată/consolidată=1,1 km;"/>
  </r>
  <r>
    <x v="9216"/>
    <s v="8.04.04"/>
    <m/>
    <m/>
    <s v="DAF C.FARCAS"/>
    <s v="conform amenajamentelor silvice"/>
    <s v="CLUJ"/>
    <s v="-"/>
    <s v="Tara: România; Judet: CLUJ; -;   -; Nr: -;"/>
    <n v="1980"/>
    <n v="33614"/>
    <n v="12"/>
    <s v="in administrare"/>
    <s v="HG 982/1998;;OUG.1 din 04/01/2017;HG.354/18.05.2017;OUG.68 din 06/11/2019"/>
    <s v="imobil"/>
    <s v="Lungime= Km;Suprafeţe= ha;CF= ;"/>
  </r>
  <r>
    <x v="9217"/>
    <s v="8.04.04"/>
    <m/>
    <m/>
    <s v="DAF SUB IJAR"/>
    <s v="conform amenajamentelor silvice"/>
    <s v="CLUJ"/>
    <s v="-"/>
    <s v="Tara: România; Judet: CLUJ; -;   -; Nr: -;"/>
    <n v="1982"/>
    <n v="33352"/>
    <n v="12"/>
    <s v="in administrare"/>
    <s v="HG 982/1998;;OUG.1 din 04/01/2017;HG.354/18.05.2017;OUG.68 din 06/11/2019"/>
    <s v="imobil"/>
    <s v="Lungime= Km;Suprafeţe= ha;CF= ;"/>
  </r>
  <r>
    <x v="9218"/>
    <s v="8.30.01"/>
    <m/>
    <m/>
    <s v="CT AGIRBICIU"/>
    <s v="conform amenajamentelor silvice"/>
    <s v="CLUJ"/>
    <s v="-"/>
    <s v="Tara: România; Judet: CLUJ; -;   -; Nr: -;"/>
    <n v="1980"/>
    <n v="11875"/>
    <n v="12"/>
    <s v="in administrare"/>
    <s v="HG 982/1998;;OUG.1 din 04/01/2017;HG.354/18.05.2017;OUG.68 din 06/11/2019;HG.846/08.10.2020"/>
    <s v="imobil"/>
    <s v="Lungime albie corectată/consolidată=1 km;"/>
  </r>
  <r>
    <x v="9219"/>
    <s v="8.30.01"/>
    <m/>
    <m/>
    <s v="CT V.SOPONII"/>
    <s v="conform amenajamentelor silvice"/>
    <s v="CLUJ"/>
    <s v="-"/>
    <s v="Tara: România; Judet: CLUJ; -;   -; Nr: -;"/>
    <n v="1978"/>
    <n v="237825"/>
    <n v="12"/>
    <s v="in administrare"/>
    <s v="HG 982/1998;;OUG.1 din 04/01/2017;HG.354/18.05.2017;OUG.68 din 06/11/2019;HG.846/08.10.2020"/>
    <s v="imobil"/>
    <s v="Lungime albie corectată/consolidată=0,75 km;"/>
  </r>
  <r>
    <x v="9220"/>
    <s v="8.04.04"/>
    <m/>
    <m/>
    <s v="DAF REMETI CHIEJD"/>
    <s v="conform amenajamentelor silvice"/>
    <s v="SĂLAJ"/>
    <s v="-"/>
    <s v="Tara: România; Judet: SĂLAJ; -;   -; Nr: -;"/>
    <n v="1971"/>
    <n v="24879"/>
    <n v="31"/>
    <s v="in administrare"/>
    <s v="HG 982/1998;;OUG.1 din 04/01/2017;OUG.68 din 06/11/2019"/>
    <s v="imobil"/>
    <s v="drum auto forestier"/>
  </r>
  <r>
    <x v="9221"/>
    <s v="8.04.04"/>
    <m/>
    <m/>
    <s v="DAF ULIULUI"/>
    <s v="conform amenajamentelor silvice"/>
    <s v="SĂLAJ"/>
    <s v="-"/>
    <s v="Tara: România; Judet: SĂLAJ; -;   -; Nr: -;"/>
    <n v="1981"/>
    <n v="48883"/>
    <n v="31"/>
    <s v="in administrare"/>
    <s v="HG 982/1998;HG 1344/2011;OUG.1 din 04/01/2017;OUG.68 din 06/11/2019"/>
    <s v="imobil"/>
    <s v="drum auto forestier"/>
  </r>
  <r>
    <x v="9222"/>
    <s v="8.04.04"/>
    <m/>
    <m/>
    <s v="DAF CORTA II"/>
    <s v="conform amenajamentelor silvice"/>
    <s v="SĂLAJ"/>
    <s v="-"/>
    <s v="Tara: România; Judet: SĂLAJ; -;   -; Nr: -;"/>
    <n v="1972"/>
    <n v="5930"/>
    <n v="31"/>
    <s v="in administrare"/>
    <s v="HG 982/1998;;OUG.1 din 04/01/2017;OUG.68 din 06/11/2019"/>
    <s v="imobil"/>
    <s v="drum auto forestier"/>
  </r>
  <r>
    <x v="9223"/>
    <s v="8.04.04"/>
    <m/>
    <m/>
    <s v="DAF LAPIS"/>
    <s v="conform amenajamentelor silvice"/>
    <s v="SĂLAJ"/>
    <s v="-"/>
    <s v="Tara: România; Judet: SĂLAJ; -;   -; Nr: -;"/>
    <n v="1975"/>
    <n v="35119"/>
    <n v="31"/>
    <s v="in administrare"/>
    <s v="HG 982/1998;HG 1344/2011;OUG.1 din 04/01/2017;OUG.68 din 06/11/2019"/>
    <s v="imobil"/>
    <s v="drum auto forestier"/>
  </r>
  <r>
    <x v="9224"/>
    <s v="8.04.04"/>
    <m/>
    <m/>
    <s v="DAF PIRIUL MARE AMENAJARE"/>
    <s v="conform amenajamentelor silvice"/>
    <s v="SĂLAJ"/>
    <s v="-"/>
    <s v="Tara: România; Judet: SĂLAJ; -;   -; Nr: -;"/>
    <n v="1984"/>
    <n v="32364"/>
    <n v="31"/>
    <s v="in administrare"/>
    <s v="HG 982/1998;HG 1344/2011;OUG.1 din 04/01/2017;OUG.68 din 06/11/2019"/>
    <s v="imobil"/>
    <s v="drum auto forestier"/>
  </r>
  <r>
    <x v="9225"/>
    <s v="8.04.04"/>
    <m/>
    <m/>
    <s v="DAF PRISACA BIRSANITA 3.6 KM"/>
    <s v="conform amenajamentelor silvice"/>
    <s v="SĂLAJ"/>
    <s v="-"/>
    <s v="Tara: România; Judet: SĂLAJ; -;   -; Nr: -;"/>
    <n v="1978"/>
    <n v="22107"/>
    <n v="31"/>
    <s v="in administrare"/>
    <s v="HG 982/1998;;OUG.1 din 04/01/2017;OUG.68 din 06/11/2019"/>
    <s v="imobil"/>
    <s v="drum auto forestier"/>
  </r>
  <r>
    <x v="9226"/>
    <s v="8.04.04"/>
    <m/>
    <m/>
    <s v="DAF TUSA"/>
    <s v="conform amenajamentelor silvice"/>
    <s v="SĂLAJ"/>
    <s v="-"/>
    <s v="Tara: România; Judet: SĂLAJ; -;   -; Nr: -;"/>
    <n v="1967"/>
    <n v="122485"/>
    <n v="31"/>
    <s v="in administrare"/>
    <s v="HG 982/1998;HG 1344/2011;OUG.1 din 04/01/2017;OUG.68 din 06/11/2019"/>
    <s v="imobil"/>
    <s v="drum auto forestier"/>
  </r>
  <r>
    <x v="9227"/>
    <s v="8.04.04"/>
    <m/>
    <m/>
    <s v="D.A.F VALEA MUNTELUI-PODINA KM 1"/>
    <s v="conform amenajamentelor silvice"/>
    <s v="ALBA"/>
    <s v="-"/>
    <s v="Tara: România; Judet: ALBA; -;   -; Nr: -;"/>
    <n v="1982"/>
    <n v="9721"/>
    <n v="1"/>
    <s v="in administrare"/>
    <s v="HG 982/1998;HG 1344/2011;OUG.1 din 04/01/2017;HG.354/18.05.2017;OUG.68 din 06/11/2019"/>
    <s v="imobil"/>
    <s v="Lungime= Km;Suprafeţe= ha;CF= ;"/>
  </r>
  <r>
    <x v="9228"/>
    <s v="8.04.04"/>
    <m/>
    <m/>
    <s v="DAF PIETRICELELE 5.2 KM"/>
    <s v="conform amenajamentelor silvice"/>
    <s v="SĂLAJ"/>
    <s v="-"/>
    <s v="Tara: România; Judet: SĂLAJ; -;   -; Nr: -;"/>
    <n v="1975"/>
    <n v="63476"/>
    <n v="31"/>
    <s v="in administrare"/>
    <s v="HG 982/1998;;OUG.1 din 04/01/2017;OUG.68 din 06/11/2019"/>
    <s v="imobil"/>
    <s v="drum auto forestier"/>
  </r>
  <r>
    <x v="9229"/>
    <s v="8.04.04"/>
    <m/>
    <m/>
    <s v="DAF ROSIA GIUNESTI 3.8 KM"/>
    <s v="conform amenajamentelor silvice"/>
    <s v="SĂLAJ"/>
    <s v="-"/>
    <s v="Tara: România; Judet: SĂLAJ; -;   -; Nr: -;"/>
    <n v="1982"/>
    <n v="51798"/>
    <n v="31"/>
    <s v="in administrare"/>
    <s v="HG 982/1998;HG 1344/2011;OUG.1 din 04/01/2017;OUG.68 din 06/11/2019"/>
    <s v="imobil"/>
    <s v="drum auto forestier"/>
  </r>
  <r>
    <x v="9230"/>
    <s v="8.30._"/>
    <m/>
    <m/>
    <s v="BARAJ MERA"/>
    <s v="conform amenajamentelor silvice"/>
    <s v="CLUJ"/>
    <s v="-"/>
    <s v="Tara: România; Judet: CLUJ; -;   -; Nr: -;"/>
    <n v="1958"/>
    <n v="9"/>
    <n v="12"/>
    <s v="in administrare"/>
    <s v="HG 982/1998;;OUG.1 din 04/01/2017;OUG.68 din 06/11/2019"/>
    <s v="imobil"/>
    <s v="lucrari de corectarea torentilor"/>
  </r>
  <r>
    <x v="9231"/>
    <s v="8.30._"/>
    <m/>
    <m/>
    <s v="BARAJ MERA"/>
    <s v="conform amenajamentelor silvice"/>
    <s v="CLUJ"/>
    <s v="-"/>
    <s v="Tara: România; Judet: CLUJ; -;   -; Nr: -;"/>
    <n v="1958"/>
    <n v="4"/>
    <n v="12"/>
    <s v="in administrare"/>
    <s v="HG 982/1998;;OUG.1 din 04/01/2017;OUG.68 din 06/11/2019"/>
    <s v="imobil"/>
    <s v="lucrari de corectarea torentilor"/>
  </r>
  <r>
    <x v="9232"/>
    <s v="8.30._"/>
    <m/>
    <m/>
    <s v="BARAJ MERA"/>
    <s v="conform amenajamentelor silvice"/>
    <s v="CLUJ"/>
    <s v="-"/>
    <s v="Tara: România; Judet: CLUJ; -;   -; Nr: -;"/>
    <n v="1958"/>
    <n v="7"/>
    <n v="12"/>
    <s v="in administrare"/>
    <s v="HG 982/1998;;OUG.1 din 04/01/2017;OUG.68 din 06/11/2019"/>
    <s v="imobil"/>
    <s v="lucrari de corectarea torentilor"/>
  </r>
  <r>
    <x v="9233"/>
    <s v="8.30._"/>
    <m/>
    <m/>
    <s v="BARAJ MERA"/>
    <s v="conform amenajamentelor silvice"/>
    <s v="CLUJ"/>
    <s v="-"/>
    <s v="Tara: România; Judet: CLUJ; -;   -; Nr: -;"/>
    <n v="1958"/>
    <n v="12"/>
    <n v="12"/>
    <s v="in administrare"/>
    <s v="HG 982/1998;;OUG.1 din 04/01/2017;OUG.68 din 06/11/2019"/>
    <s v="imobil"/>
    <s v="lucrari de corectarea torentilor"/>
  </r>
  <r>
    <x v="9234"/>
    <s v="8.30._"/>
    <m/>
    <m/>
    <s v="BARAJ MERA"/>
    <s v="conform amenajamentelor silvice"/>
    <s v="CLUJ"/>
    <s v="-"/>
    <s v="Tara: România; Judet: CLUJ; -;   -; Nr: -;"/>
    <n v="1958"/>
    <n v="6"/>
    <n v="12"/>
    <s v="in administrare"/>
    <s v="HG 982/1998;;OUG.1 din 04/01/2017;OUG.68 din 06/11/2019"/>
    <s v="imobil"/>
    <s v="lucrari de corectarea torentilor"/>
  </r>
  <r>
    <x v="9235"/>
    <s v="8.30._"/>
    <m/>
    <m/>
    <s v="BARAJ MERA"/>
    <s v="conform amenajamentelor silvice"/>
    <s v="CLUJ"/>
    <s v="-"/>
    <s v="Tara: România; Judet: CLUJ; -;   -; Nr: -;"/>
    <n v="1958"/>
    <n v="7"/>
    <n v="12"/>
    <s v="in administrare"/>
    <s v="HG 982/1998;;OUG.1 din 04/01/2017;OUG.68 din 06/11/2019"/>
    <s v="imobil"/>
    <s v="lucrari de corectarea torentilor"/>
  </r>
  <r>
    <x v="9236"/>
    <s v="8.30._"/>
    <m/>
    <m/>
    <s v="BARAJ MERA"/>
    <s v="conform amenajamentelor silvice"/>
    <s v="CLUJ"/>
    <s v="-"/>
    <s v="Tara: România; Judet: CLUJ; -;   -; Nr: -;"/>
    <n v="1958"/>
    <n v="5"/>
    <n v="12"/>
    <s v="in administrare"/>
    <s v="HG 982/1998;;OUG.1 din 04/01/2017;OUG.68 din 06/11/2019"/>
    <s v="imobil"/>
    <s v="lucrari de corectarea torentilor"/>
  </r>
  <r>
    <x v="9237"/>
    <s v="8.30.01"/>
    <m/>
    <m/>
    <s v="CASCADA DEJANI"/>
    <s v="conform amenajamentelor silvice"/>
    <s v="BRAŞOV"/>
    <s v="-"/>
    <s v="Tara: România; Judet: BRAŞOV; -;   -; Nr: -;"/>
    <n v="1981"/>
    <n v="71"/>
    <n v="8"/>
    <s v="in administrare"/>
    <s v="HG 982/1998;;OUG.1 din 04/01/2017;HG.354/18.05.2017;OUG.68 din 06/11/2019;HG.846/08.10.2020"/>
    <s v="imobil"/>
    <s v="Lungime albie corectată/consolidată=0,09 km;"/>
  </r>
  <r>
    <x v="9238"/>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9239"/>
    <s v="8.30.01"/>
    <m/>
    <m/>
    <s v="CASCADE PRAG BETON DEJANI"/>
    <s v="conform amenajamentelor silvice"/>
    <s v="BRAŞOV"/>
    <s v="-"/>
    <s v="Tara: România; Judet: BRAŞOV; -;   -; Nr: -;"/>
    <n v="1981"/>
    <n v="40"/>
    <n v="8"/>
    <s v="in administrare"/>
    <s v="HG 982/1998;;OUG.1 din 04/01/2017;HG.354/18.05.2017;OUG.68 din 06/11/2019;HG.846/08.10.2020"/>
    <s v="imobil"/>
    <s v="Lungime albie corectată/consolidată=0,04 km;"/>
  </r>
  <r>
    <x v="9240"/>
    <s v="8.30.01"/>
    <m/>
    <m/>
    <s v="CASCADE PRAG BETON DEJANI"/>
    <s v="conform amenajamentelor silvice"/>
    <s v="BRAŞOV"/>
    <s v="-"/>
    <s v="Tara: România; Judet: BRAŞOV; -;   -; Nr: -;"/>
    <n v="1981"/>
    <n v="42"/>
    <n v="8"/>
    <s v="in administrare"/>
    <s v="HG 982/1998;;OUG.1 din 04/01/2017;HG.354/18.05.2017;OUG.68 din 06/11/2019;HG.846/08.10.2020"/>
    <s v="imobil"/>
    <s v="Lungime albie corectată/consolidată=0,03 km;"/>
  </r>
  <r>
    <x v="9241"/>
    <s v="8.04.04"/>
    <m/>
    <m/>
    <s v="DRUM FORESTIER BERIVOI"/>
    <s v="conform amenajamentelor silvice"/>
    <s v="BRAŞOV"/>
    <s v="-"/>
    <s v="Tara: România; Judet: BRAŞOV; -;   -; Nr: -;"/>
    <n v="1966"/>
    <n v="18944"/>
    <n v="8"/>
    <s v="in administrare"/>
    <s v="HG 982/1998;;OUG.1 din 04/01/2017;OUG.68 din 06/11/2019"/>
    <s v="imobil"/>
    <s v="drum auto forestier"/>
  </r>
  <r>
    <x v="9242"/>
    <s v="8.04.04"/>
    <m/>
    <m/>
    <s v="DRUM FORESTIER COBOR ZAGAZ"/>
    <s v="conform amenajamentelor silvice"/>
    <s v="BRAŞOV"/>
    <s v="-"/>
    <s v="Tara: România; Judet: BRAŞOV; -;   -; Nr: -;"/>
    <n v="1984"/>
    <n v="35488"/>
    <n v="8"/>
    <s v="in administrare"/>
    <s v="HG 982/1998;;OUG.1 din 04/01/2017;OUG.68 din 06/11/2019"/>
    <s v="imobil"/>
    <s v="drum auto forestier"/>
  </r>
  <r>
    <x v="9243"/>
    <s v="8.04.04"/>
    <m/>
    <m/>
    <s v="DRUM FORESTIER TUFA ROSIE"/>
    <s v="conform amenajamentelor silvice"/>
    <s v="BRAŞOV"/>
    <s v="-"/>
    <s v="Tara: România; Judet: BRAŞOV; -;   -; Nr: -;"/>
    <n v="1972"/>
    <n v="12546"/>
    <n v="8"/>
    <s v="in administrare"/>
    <s v="HG 982/1998;HG 1344/2011;OUG.1 din 04/01/2017;HG.354/18.05.2017;OUG.68 din 06/11/2019"/>
    <s v="imobil"/>
    <s v="Lungime= Km;Suprafeţe= ha;CF= ;"/>
  </r>
  <r>
    <x v="9244"/>
    <s v="8.04.04"/>
    <m/>
    <m/>
    <s v="DRUM FORESTIER PIRIUL LUI DUMITRU"/>
    <s v="conform amenajamentelor silvice"/>
    <s v="BRAŞOV"/>
    <s v="-"/>
    <s v="Tara: România; Judet: BRAŞOV; -;   -; Nr: -;"/>
    <n v="1979"/>
    <n v="11544"/>
    <n v="8"/>
    <s v="in administrare"/>
    <s v="HG 982/1998;;OUG.1 din 04/01/2017;OUG.68 din 06/11/2019"/>
    <s v="imobil"/>
    <s v="drum auto forestier"/>
  </r>
  <r>
    <x v="9245"/>
    <s v="8.04.04"/>
    <m/>
    <m/>
    <s v="DRUM FORESTIER RASINARI"/>
    <s v="conform amenajamentelor silvice"/>
    <s v="BRAŞOV"/>
    <s v="-"/>
    <s v="Tara: România; Judet: BRAŞOV; -;   -; Nr: -;"/>
    <n v="1973"/>
    <n v="13079"/>
    <n v="8"/>
    <s v="in administrare"/>
    <s v="HG 982/1998;;OUG.1 din 04/01/2017;OUG.68 din 06/11/2019"/>
    <s v="imobil"/>
    <s v="drum auto forestier"/>
  </r>
  <r>
    <x v="9246"/>
    <s v="8.04.04"/>
    <m/>
    <m/>
    <s v="DRUM FORESTIER HARSANU"/>
    <s v="conform amenajamentelor silvice"/>
    <s v="BRAŞOV"/>
    <s v="-"/>
    <s v="Tara: România; Judet: BRAŞOV; -;   -; Nr: -;"/>
    <n v="1967"/>
    <n v="19298"/>
    <n v="8"/>
    <s v="in administrare"/>
    <s v="HG 982/1998;;OUG.1 din 04/01/2017;OUG.68 din 06/11/2019"/>
    <s v="imobil"/>
    <s v="drum auto forestier"/>
  </r>
  <r>
    <x v="9247"/>
    <s v="8.04.04"/>
    <m/>
    <m/>
    <s v="DRUM FORESTIER VALEA PLESII"/>
    <s v="conform amenajamentelor silvice"/>
    <s v="BRAŞOV"/>
    <s v="-"/>
    <s v="Tara: România; Judet: BRAŞOV; -;   -; Nr: -;"/>
    <n v="1971"/>
    <n v="7259"/>
    <n v="8"/>
    <s v="in administrare"/>
    <s v="HG 982/1998;;OUG.1 din 04/01/2017;OUG.68 din 06/11/2019"/>
    <s v="imobil"/>
    <s v="drum auto forestier"/>
  </r>
  <r>
    <x v="9248"/>
    <s v="8.04.04"/>
    <m/>
    <m/>
    <s v="DRUM FORESTIER PLAIULUI PRELUNG"/>
    <s v="conform amenajamentelor silvice"/>
    <s v="BRAŞOV"/>
    <s v="-"/>
    <s v="Tara: România; Judet: BRAŞOV; -;   -; Nr: -;"/>
    <n v="1972"/>
    <n v="56245"/>
    <n v="8"/>
    <s v="in administrare"/>
    <s v="HG 982/1998;;OUG.1 din 04/01/2017;OUG.68 din 06/11/2019"/>
    <s v="imobil"/>
    <s v="drum auto forestier"/>
  </r>
  <r>
    <x v="9249"/>
    <s v="8.04.04"/>
    <m/>
    <m/>
    <s v="DRUM FORESTIER VALEA SUTILEI PRELUNGIRE"/>
    <s v="conform amenajamentelor silvice"/>
    <s v="BRAŞOV"/>
    <s v="-"/>
    <s v="Tara: România; Judet: BRAŞOV; -;   -; Nr: -;"/>
    <n v="1977"/>
    <n v="38931"/>
    <n v="8"/>
    <s v="in administrare"/>
    <s v="HG 982/1998;;OUG.1 din 04/01/2017;OUG.68 din 06/11/2019"/>
    <s v="imobil"/>
    <s v="drum auto forestier"/>
  </r>
  <r>
    <x v="9250"/>
    <s v="8.04.04"/>
    <m/>
    <m/>
    <s v="DRUM FORESTIER BARC BARSA FIERULUI"/>
    <s v="conform amenajamentelor silvice"/>
    <s v="BRAŞOV"/>
    <s v="-"/>
    <s v="Tara: România; Judet: BRAŞOV; -;   -; Nr: -;"/>
    <n v="1970"/>
    <n v="7897"/>
    <n v="8"/>
    <s v="in administrare"/>
    <s v="HG 982/1998;;OUG.1 din 04/01/2017;OUG.68 din 06/11/2019"/>
    <s v="imobil"/>
    <s v="drum auto forestier"/>
  </r>
  <r>
    <x v="9251"/>
    <s v="8.04.04"/>
    <m/>
    <m/>
    <s v="DRUM FORESTIER PIRIUL CALDARII"/>
    <s v="conform amenajamentelor silvice"/>
    <s v="BRAŞOV"/>
    <s v="-"/>
    <s v="Tara: România; Judet: BRAŞOV; -;   -; Nr: -;"/>
    <n v="1982"/>
    <n v="18722"/>
    <n v="8"/>
    <s v="in administrare"/>
    <s v="HG 982/1998;HG 1344/2011;OUG.1 din 04/01/2017;OUG.68 din 06/11/2019"/>
    <s v="imobil"/>
    <s v="drum auto forestier"/>
  </r>
  <r>
    <x v="9252"/>
    <s v="8.04.04"/>
    <m/>
    <m/>
    <s v="DRUM FORESTIER PIATRA LAPTELUI"/>
    <s v="conform amenajamentelor silvice"/>
    <s v="BRAŞOV"/>
    <s v="-"/>
    <s v="Tara: România; Judet: BRAŞOV; -;   -; Nr: -;"/>
    <n v="1963"/>
    <n v="939"/>
    <n v="8"/>
    <s v="in administrare"/>
    <s v="HG 982/1998;HG 1344/2011;OUG.1 din 04/01/2017;OUG.68 din 06/11/2019"/>
    <s v="imobil"/>
    <s v="drum auto forestier"/>
  </r>
  <r>
    <x v="9253"/>
    <s v="8.04.04"/>
    <m/>
    <m/>
    <s v="DRUM FORESTIER SAROSAG"/>
    <s v="conform amenajamentelor silvice"/>
    <s v="BRAŞOV"/>
    <s v="-"/>
    <s v="Tara: România; Judet: BRAŞOV; -;   -; Nr: -;"/>
    <n v="1977"/>
    <n v="24803"/>
    <n v="8"/>
    <s v="in administrare"/>
    <s v="HG 982/1998;HG 1344/2011;OUG.1 din 04/01/2017;OUG.68 din 06/11/2019"/>
    <s v="imobil"/>
    <s v="drum auto forestier"/>
  </r>
  <r>
    <x v="9254"/>
    <s v="8.04.04"/>
    <m/>
    <m/>
    <s v="DRUM FORESTIER MORISOARA MARE"/>
    <s v="conform amenajamentelor silvice"/>
    <s v="BRAŞOV"/>
    <s v="-"/>
    <s v="Tara: România; Judet: BRAŞOV; -;   -; Nr: -;"/>
    <n v="1960"/>
    <n v="16831"/>
    <n v="8"/>
    <s v="in administrare"/>
    <s v="HG 982/1998;;OUG.1 din 04/01/2017;OUG.68 din 06/11/2019"/>
    <s v="imobil"/>
    <s v="drum auto forestier"/>
  </r>
  <r>
    <x v="9255"/>
    <s v="8.04.04"/>
    <m/>
    <m/>
    <s v="DRUM FORESTIER VALEA PRUNDULUI"/>
    <s v="conform amenajamentelor silvice"/>
    <s v="BRAŞOV"/>
    <s v="-"/>
    <s v="Tara: România; Judet: BRAŞOV; -;   -; Nr: -;"/>
    <n v="1963"/>
    <n v="8012"/>
    <n v="8"/>
    <s v="in administrare"/>
    <s v="HG 982/1998;HG 1344/2011;OUG.1 din 04/01/2017;OUG.68 din 06/11/2019"/>
    <s v="imobil"/>
    <s v="drum auto forestier"/>
  </r>
  <r>
    <x v="9256"/>
    <s v="8.04.04"/>
    <m/>
    <m/>
    <s v="DRUM FORESTIER TRIFANGA HOISURI"/>
    <s v="conform amenajamentelor silvice"/>
    <s v="BRAŞOV"/>
    <s v="-"/>
    <s v="Tara: România; Judet: BRAŞOV; -;   -; Nr: -;"/>
    <n v="1980"/>
    <n v="18155"/>
    <n v="8"/>
    <s v="in administrare"/>
    <s v="HG 982/1998;HG 1344/2011;OUG.1 din 04/01/2017;HG.354/18.05.2017;OUG.68 din 06/11/2019"/>
    <s v="imobil"/>
    <s v="Lungime= Km;Suprafeţe= ha;CF= ;"/>
  </r>
  <r>
    <x v="9257"/>
    <s v="8.04.04"/>
    <m/>
    <m/>
    <s v="DRUM FORESTIER OABANUL DREPT"/>
    <s v="conform amenajamentelor silvice"/>
    <s v="BRAŞOV"/>
    <s v="-"/>
    <s v="Tara: România; Judet: BRAŞOV; -;   -; Nr: -;"/>
    <n v="1979"/>
    <n v="12765"/>
    <n v="8"/>
    <s v="in administrare"/>
    <s v="HG 982/1998;;OUG.1 din 04/01/2017;OUG.68 din 06/11/2019"/>
    <s v="imobil"/>
    <s v="drum auto forestier"/>
  </r>
  <r>
    <x v="9258"/>
    <s v="8.04.04"/>
    <m/>
    <m/>
    <s v="DRUM FORESTIER VALEA HOTARULUI"/>
    <s v="conform amenajamentelor silvice"/>
    <s v="BRAŞOV"/>
    <s v="-"/>
    <s v="Tara: România; Judet: BRAŞOV; -;   -; Nr: -;"/>
    <n v="1972"/>
    <n v="13259"/>
    <n v="8"/>
    <s v="in administrare"/>
    <s v="HG 982/1998;;OUG.1 din 04/01/2017;OUG.68 din 06/11/2019"/>
    <s v="imobil"/>
    <s v="drum auto forestier"/>
  </r>
  <r>
    <x v="9259"/>
    <s v="8.04.04"/>
    <m/>
    <m/>
    <s v="DRUM FORESTIER VALEA DRACULUI"/>
    <s v="conform amenajamentelor silvice"/>
    <s v="BRAŞOV"/>
    <s v="-"/>
    <s v="Tara: România; Judet: BRAŞOV; -;   -; Nr: -;"/>
    <n v="1977"/>
    <n v="923"/>
    <n v="8"/>
    <s v="in administrare"/>
    <s v="HG 982/1998;;OUG.1 din 04/01/2017;OUG.68 din 06/11/2019"/>
    <s v="imobil"/>
    <s v="drum auto forestier"/>
  </r>
  <r>
    <x v="9260"/>
    <s v="8.04.04"/>
    <m/>
    <m/>
    <s v="DRUM FORESTIER TAMINA I"/>
    <s v="conform amenajamentelor silvice"/>
    <s v="BRAŞOV"/>
    <s v="-"/>
    <s v="Tara: România; Judet: BRAŞOV; -;   -; Nr: -;"/>
    <n v="1976"/>
    <n v="11529"/>
    <n v="8"/>
    <s v="in administrare"/>
    <s v="HG 982/1998;;OUG.1 din 04/01/2017;OUG.68 din 06/11/2019"/>
    <s v="imobil"/>
    <s v="drum auto forestier"/>
  </r>
  <r>
    <x v="9261"/>
    <s v="8.04.04"/>
    <m/>
    <m/>
    <s v="DRUM FORESTIER VAMA MARE"/>
    <s v="conform amenajamentelor silvice"/>
    <s v="BRAŞOV"/>
    <s v="-"/>
    <s v="Tara: România; Judet: BRAŞOV; -;   -; Nr: -;"/>
    <n v="1971"/>
    <n v="10202"/>
    <n v="8"/>
    <s v="in administrare"/>
    <s v="HG 982/1998;;OUG.1 din 04/01/2017;OUG.68 din 06/11/2019"/>
    <s v="imobil"/>
    <s v="drum auto forestier"/>
  </r>
  <r>
    <x v="9262"/>
    <s v="8.04.04"/>
    <m/>
    <m/>
    <s v="DRUM FORESTIER SUSAI"/>
    <s v="conform amenajamentelor silvice"/>
    <s v="BRAŞOV"/>
    <s v="-"/>
    <s v="Tara: România; Judet: BRAŞOV; -;   -; Nr: -;"/>
    <n v="1978"/>
    <n v="3797"/>
    <n v="8"/>
    <s v="in administrare"/>
    <s v="HG 982/1998;;OUG.1 din 04/01/2017;OUG.68 din 06/11/2019"/>
    <s v="imobil"/>
    <s v="drum auto forestier"/>
  </r>
  <r>
    <x v="9263"/>
    <s v="8.04.04"/>
    <m/>
    <m/>
    <s v="DRUM FORESTIER GHERCOVACI"/>
    <s v="conform amenajamentelor silvice"/>
    <s v="BRAŞOV"/>
    <s v="-"/>
    <s v="Tara: România; Judet: BRAŞOV; -;   -; Nr: -;"/>
    <n v="1968"/>
    <n v="2671"/>
    <n v="8"/>
    <s v="in administrare"/>
    <s v="HG 982/1998;;OUG.1 din 04/01/2017;OUG.68 din 06/11/2019"/>
    <s v="imobil"/>
    <s v="drum auto forestier"/>
  </r>
  <r>
    <x v="9264"/>
    <s v="8.04.04"/>
    <m/>
    <m/>
    <s v="DRUM FORESTIER GLIMBOC RAMIFIC."/>
    <s v="conform amenajamentelor silvice"/>
    <s v="BRAŞOV"/>
    <s v="-"/>
    <s v="Tara: România; Judet: BRAŞOV; -;   -; Nr: -;"/>
    <n v="1981"/>
    <n v="8801"/>
    <n v="8"/>
    <s v="in administrare"/>
    <s v="HG 982/1998;;OUG.1 din 04/01/2017;OUG.68 din 06/11/2019"/>
    <s v="imobil"/>
    <s v="drum auto forestier"/>
  </r>
  <r>
    <x v="9265"/>
    <s v="8.04.04"/>
    <m/>
    <m/>
    <s v="DRUM FORESTIER PANICER"/>
    <s v="conform amenajamentelor silvice"/>
    <s v="BRAŞOV"/>
    <s v="-"/>
    <s v="Tara: România; Judet: BRAŞOV; -;   -; Nr: -;"/>
    <n v="1984"/>
    <n v="50567"/>
    <n v="8"/>
    <s v="in administrare"/>
    <s v="HG 982/1998;;OUG.1 din 04/01/2017;OUG.68 din 06/11/2019"/>
    <s v="imobil"/>
    <s v="drum auto forestier"/>
  </r>
  <r>
    <x v="9266"/>
    <s v="8.04.04"/>
    <m/>
    <m/>
    <s v="DRUM FORESTIER BUCSA"/>
    <s v="conform amenajamentelor silvice"/>
    <s v="BRAŞOV"/>
    <s v="-"/>
    <s v="Tara: România; Judet: BRAŞOV; -;   -; Nr: -;"/>
    <n v="1961"/>
    <n v="621"/>
    <n v="8"/>
    <s v="in administrare"/>
    <s v="HG 982/1998;;OUG.1 din 04/01/2017;HG.354/18.05.2017;OUG.68 din 06/11/2019"/>
    <s v="imobil"/>
    <s v="Lungime= Km;Suprafeţe= ha;CF= ;"/>
  </r>
  <r>
    <x v="9267"/>
    <s v="8.04.04"/>
    <m/>
    <m/>
    <s v="DRUM FORESTIER MOECELUL RECE"/>
    <s v="conform amenajamentelor silvice"/>
    <s v="BRAŞOV"/>
    <s v="-"/>
    <s v="Tara: România; Judet: BRAŞOV; -;   -; Nr: -;"/>
    <n v="1963"/>
    <n v="1662"/>
    <n v="8"/>
    <s v="in administrare"/>
    <s v="HG 982/1998;;OUG.1 din 04/01/2017;HG.354/18.05.2017;OUG.68 din 06/11/2019"/>
    <s v="imobil"/>
    <s v="Lungime= Km;Suprafeţe= ha;CF= ;"/>
  </r>
  <r>
    <x v="9268"/>
    <s v="8.04.04"/>
    <m/>
    <m/>
    <s v="DRUM FORESTIER PIRIUL CU NOROI"/>
    <s v="conform amenajamentelor silvice"/>
    <s v="BRAŞOV"/>
    <s v="-"/>
    <s v="Tara: România; Judet: BRAŞOV; -;   -; Nr: -;"/>
    <n v="1964"/>
    <n v="8764"/>
    <n v="8"/>
    <s v="in administrare"/>
    <s v="HG 982/1998;;OUG.1 din 04/01/2017;OUG.68 din 06/11/2019"/>
    <s v="imobil"/>
    <s v="drum auto forestier"/>
  </r>
  <r>
    <x v="9269"/>
    <s v="8.04.04"/>
    <m/>
    <m/>
    <s v="DRUM FORESTIER TIGANESTI"/>
    <s v="conform amenajamentelor silvice"/>
    <s v="BRAŞOV"/>
    <s v="-"/>
    <s v="Tara: România; Judet: BRAŞOV; -;   -; Nr: -;"/>
    <n v="1961"/>
    <n v="3044"/>
    <n v="8"/>
    <s v="in administrare"/>
    <s v="HG 982/1998;;OUG.1 din 04/01/2017;OUG.68 din 06/11/2019"/>
    <s v="imobil"/>
    <s v="drum auto forestier"/>
  </r>
  <r>
    <x v="9270"/>
    <s v="8.04.04"/>
    <m/>
    <m/>
    <s v="DRUM FORESTIER PIRIUL URSULUI"/>
    <s v="conform amenajamentelor silvice"/>
    <s v="BRAŞOV"/>
    <s v="-"/>
    <s v="Tara: România; Judet: BRAŞOV; -;   -; Nr: -;"/>
    <n v="1969"/>
    <n v="2614"/>
    <n v="8"/>
    <s v="in administrare"/>
    <s v="HG 982/1998;;OUG.1 din 04/01/2017;OUG.68 din 06/11/2019"/>
    <s v="imobil"/>
    <s v="drum auto forestier"/>
  </r>
  <r>
    <x v="9271"/>
    <s v="8.04.04"/>
    <m/>
    <m/>
    <s v="DRUM FORESTIER GLIMBOC"/>
    <s v="conform amenajamentelor silvice"/>
    <s v="BRAŞOV"/>
    <s v="-"/>
    <s v="Tara: România; Judet: BRAŞOV; -;   -; Nr: -;"/>
    <n v="1970"/>
    <n v="6451"/>
    <n v="8"/>
    <s v="in administrare"/>
    <s v="HG 982/1998;;OUG.1 din 04/01/2017;OUG.68 din 06/11/2019"/>
    <s v="imobil"/>
    <s v="drum auto forestier"/>
  </r>
  <r>
    <x v="9272"/>
    <s v="8.04.04"/>
    <m/>
    <m/>
    <s v="DRUM FORESTIER OLT RACOS"/>
    <s v="conform amenajamentelor silvice"/>
    <s v="BRAŞOV"/>
    <s v="-"/>
    <s v="Tara: România; Judet: BRAŞOV; -;   -; Nr: -;"/>
    <n v="1978"/>
    <n v="73106"/>
    <n v="8"/>
    <s v="in administrare"/>
    <s v="HG 982/1998;;OUG.1 din 04/01/2017;OUG.68 din 06/11/2019"/>
    <s v="imobil"/>
    <s v="drum auto forestier"/>
  </r>
  <r>
    <x v="9273"/>
    <s v="8.04.04"/>
    <m/>
    <m/>
    <s v="DRUM FORESTIER ZMEU STING"/>
    <s v="conform amenajamentelor silvice"/>
    <s v="BRAŞOV"/>
    <s v="-"/>
    <s v="Tara: România; Judet: BRAŞOV; -;   -; Nr: -;"/>
    <n v="1979"/>
    <n v="11621"/>
    <n v="8"/>
    <s v="in administrare"/>
    <s v="HG 982/1998;;OUG.1 din 04/01/2017;OUG.68 din 06/11/2019"/>
    <s v="imobil"/>
    <s v="drum auto forestier"/>
  </r>
  <r>
    <x v="9274"/>
    <s v="8.04.04"/>
    <m/>
    <m/>
    <s v="DRUM FORESTIER ROADES II"/>
    <s v="conform amenajamentelor silvice"/>
    <s v="BRAŞOV"/>
    <s v="-"/>
    <s v="Tara: România; Judet: BRAŞOV; -;   -; Nr: -;"/>
    <n v="1983"/>
    <n v="1246"/>
    <n v="8"/>
    <s v="in administrare"/>
    <s v="HG 982/1998;;OUG.1 din 04/01/2017;OUG.68 din 06/11/2019"/>
    <s v="imobil"/>
    <s v="drum auto forestier"/>
  </r>
  <r>
    <x v="9275"/>
    <s v="8.04.04"/>
    <m/>
    <m/>
    <s v="DRUM FORESTIER GLAJARIE"/>
    <s v="conform amenajamentelor silvice"/>
    <s v="BRAŞOV"/>
    <s v="-"/>
    <s v="Tara: România; Judet: BRAŞOV; -;   -; Nr: -;"/>
    <n v="1957"/>
    <n v="2773"/>
    <n v="8"/>
    <s v="in administrare"/>
    <s v="HG 982/1998;;OUG.1 din 04/01/2017;OUG.68 din 06/11/2019"/>
    <s v="imobil"/>
    <s v="drum auto forestier"/>
  </r>
  <r>
    <x v="9276"/>
    <s v="8.04.04"/>
    <m/>
    <m/>
    <s v="DRUM FORESTIER CARHAGO"/>
    <s v="conform amenajamentelor silvice"/>
    <s v="BRAŞOV"/>
    <s v="-"/>
    <s v="Tara: România; Judet: BRAŞOV; -;   -; Nr: -;"/>
    <n v="1973"/>
    <n v="14663"/>
    <n v="8"/>
    <s v="in administrare"/>
    <s v="HG 982/1998;;OUG.1 din 04/01/2017;OUG.68 din 06/11/2019"/>
    <s v="imobil"/>
    <s v="drum auto forestier"/>
  </r>
  <r>
    <x v="9277"/>
    <s v="8.04.04"/>
    <m/>
    <m/>
    <s v="DRUM FORESTIER VALEA FRUMOASA"/>
    <s v="conform amenajamentelor silvice"/>
    <s v="BRAŞOV"/>
    <s v="-"/>
    <s v="Tara: România; Judet: BRAŞOV; -;   -; Nr: -;"/>
    <n v="1977"/>
    <n v="913"/>
    <n v="8"/>
    <s v="in administrare"/>
    <s v="HG 982/1998;;OUG.1 din 04/01/2017;HG.354/18.05.2017;OUG.68 din 06/11/2019"/>
    <s v="imobil"/>
    <s v="Lungime= Km;Suprafeţe= ha;CF= ;"/>
  </r>
  <r>
    <x v="9278"/>
    <s v="8.04.04"/>
    <m/>
    <m/>
    <s v="DRUM FORESTIER PIRIUL CALD 1"/>
    <s v="conform amenajamentelor silvice"/>
    <s v="BRAŞOV"/>
    <s v="-"/>
    <s v="Tara: România; Judet: BRAŞOV; -;   -; Nr: -;"/>
    <n v="1981"/>
    <n v="20091"/>
    <n v="8"/>
    <s v="in administrare"/>
    <s v="HG 982/1998;;OUG.1 din 04/01/2017;OUG.68 din 06/11/2019"/>
    <s v="imobil"/>
    <s v="drum auto forestier"/>
  </r>
  <r>
    <x v="9279"/>
    <s v="8.04.04"/>
    <m/>
    <m/>
    <s v="DRUM FORESTIER PALOS"/>
    <s v="conform amenajamentelor silvice"/>
    <s v="BRAŞOV"/>
    <s v="-"/>
    <s v="Tara: România; Judet: BRAŞOV; -;   -; Nr: -;"/>
    <n v="1980"/>
    <n v="29891"/>
    <n v="8"/>
    <s v="in administrare"/>
    <s v="HG 982/1998;;OUG.1 din 04/01/2017;OUG.68 din 06/11/2019"/>
    <s v="imobil"/>
    <s v="drum auto forestier"/>
  </r>
  <r>
    <x v="9280"/>
    <s v="8.04.04"/>
    <m/>
    <m/>
    <s v="DRUM FORESTIER BLESERANA I"/>
    <s v="conform amenajamentelor silvice"/>
    <s v="BRAŞOV"/>
    <s v="-"/>
    <s v="Tara: România; Judet: BRAŞOV; -;   -; Nr: -;"/>
    <n v="1983"/>
    <n v="2798"/>
    <n v="8"/>
    <s v="in administrare"/>
    <s v="HG 982/1998;;OUG.1 din 04/01/2017;OUG.68 din 06/11/2019"/>
    <s v="imobil"/>
    <s v="drum auto forestier"/>
  </r>
  <r>
    <x v="9281"/>
    <s v="8.04.04"/>
    <m/>
    <m/>
    <s v="DRUM FORESTIER VALEA BOULUI"/>
    <s v="conform amenajamentelor silvice"/>
    <s v="BRAŞOV"/>
    <s v="-"/>
    <s v="Tara: România; Judet: BRAŞOV; -;   -; Nr: -;"/>
    <n v="1969"/>
    <n v="13854"/>
    <n v="8"/>
    <s v="in administrare"/>
    <s v="HG 982/1998;;OUG.1 din 04/01/2017;OUG.68 din 06/11/2019"/>
    <s v="imobil"/>
    <s v="drum auto forestier"/>
  </r>
  <r>
    <x v="9282"/>
    <s v="8.04.04"/>
    <m/>
    <m/>
    <s v="DRUM FORESTIER CUMATRA"/>
    <s v="conform amenajamentelor silvice"/>
    <s v="BRAŞOV"/>
    <s v="-"/>
    <s v="Tara: România; Judet: BRAŞOV; -;   -; Nr: -;"/>
    <n v="1974"/>
    <n v="22682"/>
    <n v="8"/>
    <s v="in administrare"/>
    <s v="HG 982/1998;;OUG.1 din 04/01/2017;OUG.68 din 06/11/2019"/>
    <s v="imobil"/>
    <s v="drum auto forestier"/>
  </r>
  <r>
    <x v="9283"/>
    <s v="8.04.04"/>
    <m/>
    <m/>
    <s v="DRUM FORESTIER HAMARADEA"/>
    <s v="conform amenajamentelor silvice"/>
    <s v="BRAŞOV"/>
    <s v="-"/>
    <s v="Tara: România; Judet: BRAŞOV; -;   -; Nr: -;"/>
    <n v="1957"/>
    <n v="3921"/>
    <n v="8"/>
    <s v="in administrare"/>
    <s v="HG 982/1998;;OUG.1 din 04/01/2017;OUG.68 din 06/11/2019"/>
    <s v="imobil"/>
    <s v="drum auto forestier"/>
  </r>
  <r>
    <x v="9284"/>
    <s v="8.04.04"/>
    <m/>
    <m/>
    <s v="DRUM FORESTIER GEAMANA"/>
    <s v="conform amenajamentelor silvice"/>
    <s v="BRAŞOV"/>
    <s v="-"/>
    <s v="Tara: România; Judet: BRAŞOV; -;   -; Nr: -;"/>
    <n v="1957"/>
    <n v="3395"/>
    <n v="8"/>
    <s v="in administrare"/>
    <s v="HG 982/1998;;OUG.1 din 04/01/2017;OUG.68 din 06/11/2019"/>
    <s v="imobil"/>
    <s v="drum auto forestier"/>
  </r>
  <r>
    <x v="9285"/>
    <s v="8.04.04"/>
    <m/>
    <m/>
    <s v="DR FOREST CHINCES 1.6 KM"/>
    <s v="conform amenajamentelor silvice"/>
    <s v="BRAŞOV"/>
    <s v="-"/>
    <s v="Tara: România; Judet: BRAŞOV; -;   -; Nr: -;"/>
    <n v="1980"/>
    <n v="24825"/>
    <n v="8"/>
    <s v="in administrare"/>
    <s v="HG 982/1998;;OUG.1 din 04/01/2017;OUG.68 din 06/11/2019"/>
    <s v="imobil"/>
    <s v="drum auto forestier"/>
  </r>
  <r>
    <x v="9286"/>
    <s v="8.04.04"/>
    <m/>
    <m/>
    <s v="DR FOREST TIPIA RACOS 2.4 KM"/>
    <s v="conform amenajamentelor silvice"/>
    <s v="BRAŞOV"/>
    <s v="-"/>
    <s v="Tara: România; Judet: BRAŞOV; -;   -; Nr: -;"/>
    <n v="1985"/>
    <n v="3420"/>
    <n v="8"/>
    <s v="in administrare"/>
    <s v="HG 982/1998;;OUG.1 din 04/01/2017;HG.354/18.05.2017;OUG.68 din 06/11/2019"/>
    <s v="imobil"/>
    <s v="Lungime= Km;Suprafeţe= ha;CF= ;"/>
  </r>
  <r>
    <x v="9287"/>
    <s v="8.04.04"/>
    <m/>
    <m/>
    <s v="DR FOREST CETATELE II 1.5 KM"/>
    <s v="conform amenajamentelor silvice"/>
    <s v="BRAŞOV"/>
    <s v="-"/>
    <s v="Tara: România; Judet: BRAŞOV; -;   -; Nr: -;"/>
    <n v="1982"/>
    <n v="8119"/>
    <n v="8"/>
    <s v="in administrare"/>
    <s v="HG 982/1998;;OUG.1 din 04/01/2017;OUG.68 din 06/11/2019"/>
    <s v="imobil"/>
    <s v="drum auto forestier"/>
  </r>
  <r>
    <x v="9288"/>
    <s v="8.04.04"/>
    <m/>
    <m/>
    <s v="DR FOREST VL BARAULUI 1.4 KM"/>
    <s v="conform amenajamentelor silvice"/>
    <s v="BRAŞOV"/>
    <s v="-"/>
    <s v="Tara: România; Judet: BRAŞOV; -;   -; Nr: -;"/>
    <n v="1973"/>
    <n v="10901"/>
    <n v="8"/>
    <s v="in administrare"/>
    <s v="HG 982/1998;HG 1344/2011;OUG.1 din 04/01/2017;OUG.68 din 06/11/2019"/>
    <s v="imobil"/>
    <s v="drum auto forestier"/>
  </r>
  <r>
    <x v="9289"/>
    <s v="8.30._"/>
    <m/>
    <m/>
    <s v="ILIUTA BOZGHII"/>
    <s v="conform amenajamentelor silvice"/>
    <s v="BISTRIŢA-NĂSĂUD"/>
    <s v="-"/>
    <s v="Tara: România; Judet: BISTRIŢA-NĂSĂUD; -;   -; Nr: -;"/>
    <n v="1972"/>
    <n v="20599"/>
    <n v="6"/>
    <s v="in administrare"/>
    <s v="HG 982/1998;;OUG.1 din 04/01/2017;HG.354/18.05.2017;OUG.68 din 06/11/2019"/>
    <s v="imobil"/>
    <s v="Denumire= ;"/>
  </r>
  <r>
    <x v="9290"/>
    <s v="8.30._"/>
    <m/>
    <m/>
    <s v="ROGOJOASA"/>
    <s v="conform amenajamentelor silvice"/>
    <s v="BISTRIŢA-NĂSĂUD"/>
    <s v="-"/>
    <s v="Tara: România; Judet: BISTRIŢA-NĂSĂUD; -;   -; Nr: -;"/>
    <n v="1977"/>
    <n v="2780"/>
    <n v="6"/>
    <s v="in administrare"/>
    <s v="HG 982/1998;;OUG.1 din 04/01/2017;HG.354/18.05.2017;OUG.68 din 06/11/2019"/>
    <s v="imobil"/>
    <s v="Denumire= ;"/>
  </r>
  <r>
    <x v="9291"/>
    <s v="8.30._"/>
    <m/>
    <m/>
    <s v="LESU - ILIUTA"/>
    <s v="conform amenajamentelor silvice"/>
    <s v="BISTRIŢA-NĂSĂUD"/>
    <s v="-"/>
    <s v="Tara: România; Judet: BISTRIŢA-NĂSĂUD; -;   -; Nr: -;"/>
    <n v="1979"/>
    <n v="40931"/>
    <n v="6"/>
    <s v="in administrare"/>
    <s v="HG 982/1998;;OUG.1 din 04/01/2017;HG.354/18.05.2017;OUG.68 din 06/11/2019"/>
    <s v="imobil"/>
    <s v="Denumire= ;"/>
  </r>
  <r>
    <x v="9292"/>
    <s v="8.30._"/>
    <m/>
    <m/>
    <s v="IVANEASA - CIUC"/>
    <s v="conform amenajamentelor silvice"/>
    <s v="BISTRIŢA-NĂSĂUD"/>
    <s v="-"/>
    <s v="Tara: România; Judet: BISTRIŢA-NĂSĂUD; -;   -; Nr: -;"/>
    <n v="1982"/>
    <n v="6369"/>
    <n v="6"/>
    <s v="in administrare"/>
    <s v="HG 982/1998;;OUG.1 din 04/01/2017;HG.354/18.05.2017;OUG.68 din 06/11/2019"/>
    <s v="imobil"/>
    <s v="Denumire= ;"/>
  </r>
  <r>
    <x v="9293"/>
    <s v="8.30._"/>
    <m/>
    <m/>
    <s v="VINOASA"/>
    <s v="conform amenajamentelor silvice"/>
    <s v="BISTRIŢA-NĂSĂUD"/>
    <s v="-"/>
    <s v="Tara: România; Judet: BISTRIŢA-NĂSĂUD; -;   -; Nr: -;"/>
    <n v="1971"/>
    <n v="1785"/>
    <n v="6"/>
    <s v="in administrare"/>
    <s v="HG 982/1998;;OUG.1 din 04/01/2017;HG.354/18.05.2017;OUG.68 din 06/11/2019"/>
    <s v="imobil"/>
    <s v="Denumire= ;"/>
  </r>
  <r>
    <x v="9294"/>
    <s v="8.30._"/>
    <m/>
    <m/>
    <s v="STEGEA"/>
    <s v="conform amenajamentelor silvice"/>
    <s v="BISTRIŢA-NĂSĂUD"/>
    <s v="-"/>
    <s v="Tara: România; Judet: BISTRIŢA-NĂSĂUD; -;   -; Nr: -;"/>
    <n v="1966"/>
    <n v="1478"/>
    <n v="6"/>
    <s v="in administrare"/>
    <s v="HG 982/1998;;OUG.1 din 04/01/2017;HG.354/18.05.2017;OUG.68 din 06/11/2019"/>
    <s v="imobil"/>
    <s v="Denumire= ;"/>
  </r>
  <r>
    <x v="9295"/>
    <s v="8.30._"/>
    <m/>
    <m/>
    <s v="IZVORUL URSULUI"/>
    <s v="conform amenajamentelor silvice"/>
    <s v="BISTRIŢA-NĂSĂUD"/>
    <s v="-"/>
    <s v="Tara: România; Judet: BISTRIŢA-NĂSĂUD; -;   -; Nr: -;"/>
    <n v="1961"/>
    <n v="419"/>
    <n v="6"/>
    <s v="in administrare"/>
    <s v="HG 982/1998;;OUG.1 din 04/01/2017;OUG.68 din 06/11/2019"/>
    <s v="imobil"/>
    <s v="lucrari de corectarea torentilor"/>
  </r>
  <r>
    <x v="9296"/>
    <s v="8.30._"/>
    <m/>
    <m/>
    <s v="VALEA VINULUI"/>
    <s v="conform amenajamentelor silvice"/>
    <s v="BISTRIŢA-NĂSĂUD"/>
    <s v="-"/>
    <s v="Tara: România; Judet: BISTRIŢA-NĂSĂUD; -;   -; Nr: -;"/>
    <n v="1991"/>
    <n v="73447"/>
    <n v="6"/>
    <s v="in administrare"/>
    <s v="HG 982/1998;;OUG.1 din 04/01/2017;HG.354/18.05.2017;OUG.68 din 06/11/2019"/>
    <s v="imobil"/>
    <s v="Denumire= ;"/>
  </r>
  <r>
    <x v="9297"/>
    <s v="8.30._"/>
    <m/>
    <m/>
    <s v="STEGEA JIREZILE"/>
    <s v="conform amenajamentelor silvice"/>
    <s v="BISTRIŢA-NĂSĂUD"/>
    <s v="-"/>
    <s v="Tara: România; Judet: BISTRIŢA-NĂSĂUD; -;   -; Nr: -;"/>
    <n v="1973"/>
    <n v="16271"/>
    <n v="6"/>
    <s v="in administrare"/>
    <s v="HG 982/1998;;OUG.1 din 04/01/2017;HG.354/18.05.2017;OUG.68 din 06/11/2019"/>
    <s v="imobil"/>
    <s v="Denumire= ;"/>
  </r>
  <r>
    <x v="9298"/>
    <s v="8.30._"/>
    <m/>
    <m/>
    <s v="MUNCEILOR"/>
    <s v="conform amenajamentelor silvice"/>
    <s v="BISTRIŢA-NĂSĂUD"/>
    <s v="-"/>
    <s v="Tara: România; Judet: BISTRIŢA-NĂSĂUD; -;   -; Nr: -;"/>
    <n v="1983"/>
    <n v="24358"/>
    <n v="6"/>
    <s v="in administrare"/>
    <s v="HG 982/1998;;OUG.1 din 04/01/2017;HG.354/18.05.2017;OUG.68 din 06/11/2019"/>
    <s v="imobil"/>
    <s v="Denumire= ;"/>
  </r>
  <r>
    <x v="9299"/>
    <s v="8.04.04"/>
    <m/>
    <m/>
    <s v="DRUM AUTO SENDROAIA"/>
    <s v="conform amenajamentelor silvice"/>
    <s v="BISTRIŢA-NĂSĂUD"/>
    <s v="-"/>
    <s v="Tara: România; Judet: BISTRIŢA-NĂSĂUD; -;   -; Nr: -;"/>
    <n v="1968"/>
    <n v="3331"/>
    <n v="6"/>
    <s v="in administrare"/>
    <s v="HG 982/1998;;OUG.1 din 04/01/2017;HG.354/18.05.2017;OUG.68 din 06/11/2019"/>
    <s v="imobil"/>
    <s v="Lungime= Km;Suprafeţe= ha;CF= ;"/>
  </r>
  <r>
    <x v="9300"/>
    <s v="8.30._"/>
    <m/>
    <m/>
    <s v="NEAGRA SCORISET"/>
    <s v="conform amenajamentelor silvice"/>
    <s v="BISTRIŢA-NĂSĂUD"/>
    <s v="-"/>
    <s v="Tara: România; Judet: BISTRIŢA-NĂSĂUD; -;   -; Nr: -;"/>
    <n v="1965"/>
    <n v="431"/>
    <n v="6"/>
    <s v="in administrare"/>
    <s v="HG 982/1998;;OUG.1 din 04/01/2017;OUG.68 din 06/11/2019"/>
    <s v="imobil"/>
    <s v="lucrari de corectarea torentilor"/>
  </r>
  <r>
    <x v="9301"/>
    <s v="8.30._"/>
    <m/>
    <m/>
    <s v="SURUPATURA I"/>
    <s v="conform amenajamentelor silvice"/>
    <s v="BISTRIŢA-NĂSĂUD"/>
    <s v="-"/>
    <s v="Tara: România; Judet: BISTRIŢA-NĂSĂUD; -;   -; Nr: -;"/>
    <n v="1971"/>
    <n v="6407"/>
    <n v="6"/>
    <s v="in administrare"/>
    <s v="HG 982/1998;;OUG.1 din 04/01/2017;HG.354/18.05.2017;OUG.68 din 06/11/2019"/>
    <s v="imobil"/>
    <s v="Denumire= ;"/>
  </r>
  <r>
    <x v="9302"/>
    <s v="8.30._"/>
    <m/>
    <m/>
    <s v="PANGANETA"/>
    <s v="conform amenajamentelor silvice"/>
    <s v="BISTRIŢA-NĂSĂUD"/>
    <s v="-"/>
    <s v="Tara: România; Judet: BISTRIŢA-NĂSĂUD; -;   -; Nr: -;"/>
    <n v="1967"/>
    <n v="1550"/>
    <n v="6"/>
    <s v="in administrare"/>
    <s v="HG 982/1998;;OUG.1 din 04/01/2017;HG.354/18.05.2017;OUG.68 din 06/11/2019"/>
    <s v="imobil"/>
    <s v="Denumire= ;"/>
  </r>
  <r>
    <x v="9303"/>
    <s v="8.30._"/>
    <m/>
    <m/>
    <s v="ZMEUL"/>
    <s v="conform amenajamentelor silvice"/>
    <s v="BISTRIŢA-NĂSĂUD"/>
    <s v="-"/>
    <s v="Tara: România; Judet: BISTRIŢA-NĂSĂUD; -;   -; Nr: -;"/>
    <n v="1975"/>
    <n v="5942"/>
    <n v="6"/>
    <s v="in administrare"/>
    <s v="HG 982/1998;;OUG.1 din 04/01/2017;HG.354/18.05.2017;OUG.68 din 06/11/2019"/>
    <s v="imobil"/>
    <s v="Denumire= ;"/>
  </r>
  <r>
    <x v="9304"/>
    <s v="8.30._"/>
    <m/>
    <m/>
    <s v="DRUM AUTO ROTUNDA"/>
    <s v="conform amenajamentelor silvice"/>
    <s v="BISTRIŢA-NĂSĂUD"/>
    <s v="-"/>
    <s v="Tara: România; Judet: BISTRIŢA-NĂSĂUD; -;   -; Nr: -;"/>
    <n v="1971"/>
    <n v="5666"/>
    <n v="6"/>
    <s v="in administrare"/>
    <s v="HG 982/1998;;OUG.1 din 04/01/2017;HG.354/18.05.2017;OUG.68 din 06/11/2019"/>
    <s v="imobil"/>
    <s v="Denumire= ;"/>
  </r>
  <r>
    <x v="9305"/>
    <s v="8.30._"/>
    <m/>
    <m/>
    <s v="COBASEL"/>
    <s v="conform amenajamentelor silvice"/>
    <s v="BISTRIŢA-NĂSĂUD"/>
    <s v="-"/>
    <s v="Tara: România; Judet: BISTRIŢA-NĂSĂUD; -;   -; Nr: -;"/>
    <n v="1960"/>
    <n v="4900"/>
    <n v="6"/>
    <s v="in administrare"/>
    <s v="HG 982/1998;;OUG.1 din 04/01/2017;HG.354/18.05.2017;OUG.68 din 06/11/2019"/>
    <s v="imobil"/>
    <s v="Denumire= ;"/>
  </r>
  <r>
    <x v="9306"/>
    <s v="8.04.04"/>
    <m/>
    <m/>
    <s v="REPEDEA"/>
    <s v="conform amenajamentelor silvice"/>
    <s v="BISTRIŢA-NĂSĂUD"/>
    <s v="-"/>
    <s v="Tara: România; Judet: BISTRIŢA-NĂSĂUD; -;   -; Nr: -;"/>
    <n v="1968"/>
    <n v="3103"/>
    <n v="6"/>
    <s v="in administrare"/>
    <s v="HG 982/1998;;OUG.1 din 04/01/2017;HG.354/18.05.2017;OUG.68 din 06/11/2019"/>
    <s v="imobil"/>
    <s v="Lungime= Km;Suprafeţe= ha;CF= ;"/>
  </r>
  <r>
    <x v="9307"/>
    <s v="8.30._"/>
    <m/>
    <m/>
    <s v="TAUL MUCED"/>
    <s v="conform amenajamentelor silvice"/>
    <s v="BISTRIŢA-NĂSĂUD"/>
    <s v="-"/>
    <s v="Tara: România; Judet: BISTRIŢA-NĂSĂUD; -;   -; Nr: -;"/>
    <n v="1983"/>
    <n v="9388"/>
    <n v="6"/>
    <s v="in administrare"/>
    <s v="HG 982/1998;;OUG.1 din 04/01/2017;HG.354/18.05.2017;OUG.68 din 06/11/2019"/>
    <s v="imobil"/>
    <s v="Denumire= ;"/>
  </r>
  <r>
    <x v="9308"/>
    <s v="8.30._"/>
    <m/>
    <m/>
    <s v="VALEA SALAUTEI"/>
    <s v="conform amenajamentelor silvice"/>
    <s v="BISTRIŢA-NĂSĂUD"/>
    <s v="-"/>
    <s v="Tara: România; Judet: BISTRIŢA-NĂSĂUD; -;   -; Nr: -;"/>
    <n v="1965"/>
    <n v="293"/>
    <n v="6"/>
    <s v="in administrare"/>
    <s v="HG 982/1998;;OUG.1 din 04/01/2017;HG.354/18.05.2017;OUG.68 din 06/11/2019"/>
    <s v="imobil"/>
    <s v="Denumire= ;"/>
  </r>
  <r>
    <x v="9309"/>
    <s v="8.30._"/>
    <m/>
    <m/>
    <s v="CORMAITA"/>
    <s v="conform amenajamentelor silvice"/>
    <s v="BISTRIŢA-NĂSĂUD"/>
    <s v="-"/>
    <s v="Tara: România; Judet: BISTRIŢA-NĂSĂUD; -;   -; Nr: -;"/>
    <n v="1954"/>
    <n v="330"/>
    <n v="6"/>
    <s v="in administrare"/>
    <s v="HG 982/1998;;OUG.1 din 04/01/2017;OUG.68 din 06/11/2019"/>
    <s v="imobil"/>
    <s v="lucrari de corectarea torentilor"/>
  </r>
  <r>
    <x v="9310"/>
    <s v="8.04.04"/>
    <m/>
    <m/>
    <s v="TCFF BOTIZU II"/>
    <s v="conform amenajamentelor silvice"/>
    <s v="MARAMUREŞ"/>
    <s v="-"/>
    <s v="Tara: România; Judet: MARAMUREŞ; -;   -; Nr: -;"/>
    <n v="1933"/>
    <n v="50000"/>
    <n v="24"/>
    <s v="in administrare"/>
    <s v="HG 982/1998;;OUG.1 din 04/01/2017;OUG.68 din 06/11/2019"/>
    <s v="imobil"/>
    <s v="cai ferate forestiere"/>
  </r>
  <r>
    <x v="9311"/>
    <s v="8.04.04"/>
    <m/>
    <m/>
    <s v="DRUM FORESTIER VALEA REA II"/>
    <s v="conform amenajamentelor silvice"/>
    <s v="MARAMUREŞ"/>
    <s v="-"/>
    <s v="Tara: România; Judet: MARAMUREŞ; -;   -; Nr: -;"/>
    <n v="1992"/>
    <n v="161873"/>
    <n v="24"/>
    <s v="in administrare"/>
    <s v="HG 982/1998;;OUG.1 din 04/01/2017;HG.354/18.05.2017;OUG.68 din 06/11/2019"/>
    <s v="imobil"/>
    <s v="Lungime= Km;Suprafeţe= ha;CF= ;"/>
  </r>
  <r>
    <x v="9312"/>
    <s v="8.04.04"/>
    <m/>
    <m/>
    <s v="DRUM FORESTIER SULIGU DE JOS"/>
    <s v="conform amenajamentelor silvice"/>
    <s v="MARAMUREŞ"/>
    <s v="-"/>
    <s v="Tara: România; Judet: MARAMUREŞ; -;   -; Nr: -;"/>
    <n v="1980"/>
    <n v="100000"/>
    <n v="24"/>
    <s v="in administrare"/>
    <s v="HG 982/1998;;OUG.1 din 04/01/2017;OUG.68 din 06/11/2019"/>
    <s v="imobil"/>
    <s v="drum auto forestier"/>
  </r>
  <r>
    <x v="9313"/>
    <s v="8.04.04"/>
    <m/>
    <m/>
    <s v="PR BOULUI"/>
    <s v="conform amenajamentelor silvice"/>
    <s v="MARAMUREŞ"/>
    <s v="-"/>
    <s v="Tara: România; Judet: MARAMUREŞ; -;   -; Nr: -;"/>
    <n v="1982"/>
    <n v="50000"/>
    <n v="24"/>
    <s v="in administrare"/>
    <s v="HG 982/1998;;OUG.1 din 04/01/2017;OUG.68 din 06/11/2019"/>
    <s v="imobil"/>
    <s v="DAF"/>
  </r>
  <r>
    <x v="9314"/>
    <s v="8.04.04"/>
    <m/>
    <m/>
    <s v="DRUM FORESTIER LOSTUN I"/>
    <s v="conform amenajamentelor silvice"/>
    <s v="MARAMUREŞ"/>
    <s v="-"/>
    <s v="Tara: România; Judet: MARAMUREŞ; -;   -; Nr: -;"/>
    <n v="1962"/>
    <n v="300000"/>
    <n v="24"/>
    <s v="in administrare"/>
    <s v="HG 982/1998;;OUG.1 din 04/01/2017;OUG.68 din 06/11/2019"/>
    <s v="imobil"/>
    <s v="drum auto forestier"/>
  </r>
  <r>
    <x v="9315"/>
    <s v="8.04.04"/>
    <m/>
    <m/>
    <s v="DRUM FORESTIER MIHOAIA MIRAJ"/>
    <s v="conform amenajamentelor silvice"/>
    <s v="MARAMUREŞ"/>
    <s v="-"/>
    <s v="Tara: România; Judet: MARAMUREŞ; -;   -; Nr: -;"/>
    <n v="1986"/>
    <n v="89767"/>
    <n v="24"/>
    <s v="in administrare"/>
    <s v="HG 982/1998;;OUG.1 din 04/01/2017;HG.354/18.05.2017;OUG.68 din 06/11/2019"/>
    <s v="imobil"/>
    <s v="Lungime= Km;Suprafeţe= ha;CF= ;"/>
  </r>
  <r>
    <x v="9316"/>
    <s v="8.04.04"/>
    <m/>
    <m/>
    <s v="PCTF IZVORUL CAILOR"/>
    <s v="conform amenajamentelor silvice"/>
    <s v="MARAMUREŞ"/>
    <s v="-"/>
    <s v="Tara: România; Judet: MARAMUREŞ; -;   -; Nr: -;"/>
    <n v="1960"/>
    <n v="50000"/>
    <n v="24"/>
    <s v="in administrare"/>
    <s v="HG 982/1998;;OUG.1 din 04/01/2017;OUG.68 din 06/11/2019"/>
    <s v="imobil"/>
    <s v="CAI FERATE FORESTIERE"/>
  </r>
  <r>
    <x v="9317"/>
    <s v="8.04.04"/>
    <m/>
    <m/>
    <s v="DRUM FORESTIER BARDAU III"/>
    <s v="conform amenajamentelor silvice"/>
    <s v="MARAMUREŞ"/>
    <s v="-"/>
    <s v="Tara: România; Judet: MARAMUREŞ; -;   -; Nr: -;"/>
    <n v="1980"/>
    <n v="90000"/>
    <n v="24"/>
    <s v="in administrare"/>
    <s v="HG 982/1998;;OUG.1 din 04/01/2017;OUG.68 din 06/11/2019"/>
    <s v="imobil"/>
    <s v="drum auto forestier"/>
  </r>
  <r>
    <x v="9318"/>
    <s v="8.04.04"/>
    <m/>
    <m/>
    <s v="VL. PIETRII BLOAJA"/>
    <s v="conform amenajamentelor silvice"/>
    <s v="MARAMUREŞ"/>
    <s v="-"/>
    <s v="Tara: România; Judet: MARAMUREŞ; -;   -; Nr: -;"/>
    <n v="1969"/>
    <n v="5000"/>
    <n v="24"/>
    <s v="in administrare"/>
    <s v="HG 982/1998;;OUG.1 din 04/01/2017;OUG.68 din 06/11/2019"/>
    <s v="imobil"/>
    <s v="DAF"/>
  </r>
  <r>
    <x v="9319"/>
    <s v="8.04.04"/>
    <m/>
    <m/>
    <s v="FISCOS CAP"/>
    <s v="conform amenajamentelor silvice"/>
    <s v="MARAMUREŞ"/>
    <s v="-"/>
    <s v="Tara: România; Judet: MARAMUREŞ; -;   -; Nr: -;"/>
    <n v="1971"/>
    <n v="15000"/>
    <n v="24"/>
    <s v="in administrare"/>
    <s v="HG 982/1998;;OUG.1 din 04/01/2017;OUG.68 din 06/11/2019"/>
    <s v="imobil"/>
    <s v="DAF"/>
  </r>
  <r>
    <x v="9320"/>
    <s v="8.04.04"/>
    <m/>
    <m/>
    <s v="PR. ZAPODILOR DOSULUI"/>
    <s v="conform amenajamentelor silvice"/>
    <s v="MARAMUREŞ"/>
    <s v="-"/>
    <s v="Tara: România; Judet: MARAMUREŞ; -;   -; Nr: -;"/>
    <n v="1984"/>
    <n v="15000"/>
    <n v="24"/>
    <s v="in administrare"/>
    <s v="HG 982/1998;;OUG.1 din 04/01/2017;OUG.68 din 06/11/2019"/>
    <s v="imobil"/>
    <s v="DAF"/>
  </r>
  <r>
    <x v="9321"/>
    <s v="8.04.04"/>
    <m/>
    <m/>
    <s v="DRUM LOMAS"/>
    <s v="conform amenajamentelor silvice"/>
    <s v="MARAMUREŞ"/>
    <s v="-"/>
    <s v="Tara: România; Judet: MARAMUREŞ; -;   -; Nr: -;"/>
    <n v="1965"/>
    <n v="157789"/>
    <n v="24"/>
    <s v="in administrare"/>
    <s v="HG 982/1998;;OUG.1 din 04/01/2017;OUG.68 din 06/11/2019"/>
    <s v="imobil"/>
    <s v="drum auto forestier"/>
  </r>
  <r>
    <x v="9322"/>
    <s v="8.04.04"/>
    <m/>
    <m/>
    <s v="VL.ARDELEAN"/>
    <s v="conform amenajamentelor silvice"/>
    <s v="MARAMUREŞ"/>
    <s v="-"/>
    <s v="Tara: România; Judet: MARAMUREŞ; -;   -; Nr: -;"/>
    <n v="1971"/>
    <n v="125197"/>
    <n v="24"/>
    <s v="in administrare"/>
    <s v="HG 982/1998;;OUG.1 din 04/01/2017;OUG.68 din 06/11/2019"/>
    <s v="imobil"/>
    <s v="DAF"/>
  </r>
  <r>
    <x v="9323"/>
    <s v="8.04.04"/>
    <m/>
    <m/>
    <s v="DR FOR VL LUI MATEI"/>
    <s v="conform amenajamentelor silvice"/>
    <s v="MARAMUREŞ"/>
    <s v="-"/>
    <s v="Tara: România; Judet: MARAMUREŞ; -;   -; Nr: -;"/>
    <n v="1967"/>
    <n v="5000"/>
    <n v="24"/>
    <s v="in administrare"/>
    <s v="HG 982/1998;;OUG.1 din 04/01/2017;OUG.68 din 06/11/2019"/>
    <s v="imobil"/>
    <s v="drum auto forestier"/>
  </r>
  <r>
    <x v="9324"/>
    <s v="8.30._"/>
    <m/>
    <m/>
    <s v="CORECTARE TORENTI SABISA"/>
    <s v="conform amenajamentelor silvice"/>
    <s v="MARAMUREŞ"/>
    <s v="-"/>
    <s v="Tara: România; Judet: MARAMUREŞ; -;   -; Nr: -;"/>
    <n v="1989"/>
    <n v="788"/>
    <n v="24"/>
    <s v="in administrare"/>
    <s v="HG 982/1998;;OUG.1 din 04/01/2017;HG.354/18.05.2017;OUG.68 din 06/11/2019"/>
    <s v="imobil"/>
    <s v="Denumire= ;"/>
  </r>
  <r>
    <x v="9325"/>
    <s v="8.30._"/>
    <m/>
    <m/>
    <s v="CORECTARE TORENTI SABISA"/>
    <s v="conform amenajamentelor silvice"/>
    <s v="MARAMUREŞ"/>
    <s v="-"/>
    <s v="Tara: România; Judet: MARAMUREŞ; -;   -; Nr: -;"/>
    <n v="1989"/>
    <n v="595"/>
    <n v="24"/>
    <s v="in administrare"/>
    <s v="HG 982/1998;;OUG.1 din 04/01/2017;HG.354/18.05.2017;OUG.68 din 06/11/2019"/>
    <s v="imobil"/>
    <s v="Denumire= ;"/>
  </r>
  <r>
    <x v="9326"/>
    <s v="8.04.04"/>
    <m/>
    <m/>
    <s v="DR FOR SIBILA"/>
    <s v="conform amenajamentelor silvice"/>
    <s v="MARAMUREŞ"/>
    <s v="-"/>
    <s v="Tara: România; Judet: MARAMUREŞ; -;   -; Nr: -;"/>
    <n v="1963"/>
    <n v="178000"/>
    <n v="24"/>
    <s v="in administrare"/>
    <s v="HG 982/1998;;OUG.1 din 04/01/2017;OUG.68 din 06/11/2019"/>
    <s v="imobil"/>
    <s v="drum auto forestier"/>
  </r>
  <r>
    <x v="9327"/>
    <s v="8.04.04"/>
    <m/>
    <m/>
    <s v="DR FOR PALTIN"/>
    <s v="conform amenajamentelor silvice"/>
    <s v="MARAMUREŞ"/>
    <s v="-"/>
    <s v="Tara: România; Judet: MARAMUREŞ; -;   -; Nr: -;"/>
    <n v="1969"/>
    <n v="110000"/>
    <n v="24"/>
    <s v="in administrare"/>
    <s v="HG 982/1998;;OUG.1 din 04/01/2017;OUG.68 din 06/11/2019"/>
    <s v="imobil"/>
    <s v="drum auto forestier"/>
  </r>
  <r>
    <x v="9328"/>
    <s v="8.04.04"/>
    <m/>
    <m/>
    <s v="DR FOR IZV ALB"/>
    <s v="conform amenajamentelor silvice"/>
    <s v="MARAMUREŞ"/>
    <s v="-"/>
    <s v="Tara: România; Judet: MARAMUREŞ; -;   -; Nr: -;"/>
    <n v="1972"/>
    <n v="200000"/>
    <n v="24"/>
    <s v="in administrare"/>
    <s v="HG 982/1998;;OUG.1 din 04/01/2017;OUG.68 din 06/11/2019"/>
    <s v="imobil"/>
    <s v="drum auto forestier"/>
  </r>
  <r>
    <x v="9329"/>
    <s v="8.04.04"/>
    <m/>
    <m/>
    <s v="DRUM FORESTIER FERSIG"/>
    <s v="conform amenajamentelor silvice"/>
    <s v="MARAMUREŞ"/>
    <s v="-"/>
    <s v="Tara: România; Judet: MARAMUREŞ; -;   -; Nr: -;"/>
    <n v="1988"/>
    <n v="147817"/>
    <n v="24"/>
    <s v="in administrare"/>
    <s v="HG 982/1998;;OUG.1 din 04/01/2017;HG.354/18.05.2017;OUG.68 din 06/11/2019"/>
    <s v="imobil"/>
    <s v="Lungime= Km;Suprafeţe= ha;CF= ;"/>
  </r>
  <r>
    <x v="9330"/>
    <s v="8.04.04"/>
    <m/>
    <m/>
    <s v="DRUM FORESTIER IADARA"/>
    <s v="conform amenajamentelor silvice"/>
    <s v="MARAMUREŞ"/>
    <s v="-"/>
    <s v="Tara: România; Judet: MARAMUREŞ; -;   -; Nr: -;"/>
    <n v="1966"/>
    <n v="87500"/>
    <n v="24"/>
    <s v="in administrare"/>
    <s v="HG 982/1998;;OUG.1 din 04/01/2017;OUG.68 din 06/11/2019"/>
    <s v="imobil"/>
    <s v="drum auto forestier"/>
  </r>
  <r>
    <x v="9331"/>
    <s v="8.04.04"/>
    <m/>
    <m/>
    <s v="DRUM FORESTIER LITARD"/>
    <s v="conform amenajamentelor silvice"/>
    <s v="MARAMUREŞ"/>
    <s v="-"/>
    <s v="Tara: România; Judet: MARAMUREŞ; -;   -; Nr: -;"/>
    <n v="1981"/>
    <n v="39000"/>
    <n v="24"/>
    <s v="in administrare"/>
    <s v="HG 982/1998;;OUG.1 din 04/01/2017;OUG.68 din 06/11/2019"/>
    <s v="imobil"/>
    <s v="drum auto forestier"/>
  </r>
  <r>
    <x v="9332"/>
    <s v="8.04.04"/>
    <m/>
    <m/>
    <s v="DR FOR CIORMOLINA"/>
    <s v="conform amenajamentelor silvice"/>
    <s v="MARAMUREŞ"/>
    <s v="-"/>
    <s v="Tara: România; Judet: MARAMUREŞ; -;   -; Nr: -;"/>
    <n v="1967"/>
    <n v="85000"/>
    <n v="24"/>
    <s v="in administrare"/>
    <s v="HG 982/1998;;OUG.1 din 04/01/2017;OUG.68 din 06/11/2019"/>
    <s v="imobil"/>
    <s v="drum auto forestier"/>
  </r>
  <r>
    <x v="9333"/>
    <s v="8.30.01"/>
    <m/>
    <m/>
    <s v="CORECTIE TORENTI VINDEREL"/>
    <s v="conform amenajamentelor silvice"/>
    <s v="MARAMUREŞ"/>
    <s v="-"/>
    <s v="Tara: România; Judet: MARAMUREŞ; -;   -; Nr: -;"/>
    <n v="1992"/>
    <n v="39977"/>
    <n v="24"/>
    <s v="in administrare"/>
    <s v="HG 982/1998;;OUG.1 din 04/01/2017;HG.354/18.05.2017;OUG.68 din 06/11/2019;HG.846/08.10.2020"/>
    <s v="imobil"/>
    <s v="Lungime albie corectată/consolidată=0,434 km;"/>
  </r>
  <r>
    <x v="9334"/>
    <s v="8.04.04"/>
    <m/>
    <m/>
    <s v="DRUM HUTIUTEANCA"/>
    <s v="conform amenajamentelor silvice"/>
    <s v="MARAMUREŞ"/>
    <s v="-"/>
    <s v="Tara: România; Judet: MARAMUREŞ; -;   -; Nr: -;"/>
    <n v="1995"/>
    <n v="359004"/>
    <n v="24"/>
    <s v="in administrare"/>
    <s v="HG 982/1998;;OUG.1 din 04/01/2017;HG.354/18.05.2017;OUG.68 din 06/11/2019"/>
    <s v="imobil"/>
    <s v="Lungime= Km;Suprafeţe= ha;CF= ;"/>
  </r>
  <r>
    <x v="9335"/>
    <s v="8.04.04"/>
    <m/>
    <m/>
    <s v="DRUM FORESTIER FETESCU"/>
    <s v="conform amenajamentelor silvice"/>
    <s v="MARAMUREŞ"/>
    <s v="-"/>
    <s v="Tara: România; Judet: MARAMUREŞ; -;   -; Nr: -;"/>
    <n v="1975"/>
    <n v="57747"/>
    <n v="24"/>
    <s v="in administrare"/>
    <s v="HG 982/1998;;OUG.1 din 04/01/2017;OUG.68 din 06/11/2019"/>
    <s v="imobil"/>
    <s v="drum auto forestier"/>
  </r>
  <r>
    <x v="9336"/>
    <s v="8.04.04"/>
    <m/>
    <m/>
    <s v="DRUM FORESTIER COPILAS"/>
    <s v="conform amenajamentelor silvice"/>
    <s v="MARAMUREŞ"/>
    <s v="-"/>
    <s v="Tara: România; Judet: MARAMUREŞ; -;   -; Nr: -;"/>
    <n v="1963"/>
    <n v="129863"/>
    <n v="24"/>
    <s v="in administrare"/>
    <s v="HG 982/1998;;OUG.1 din 04/01/2017;OUG.68 din 06/11/2019"/>
    <s v="imobil"/>
    <s v="drum auto forestier"/>
  </r>
  <r>
    <x v="9337"/>
    <s v="8.04.04"/>
    <m/>
    <m/>
    <s v="DRUM FORESTIER CVASNITA II"/>
    <s v="conform amenajamentelor silvice"/>
    <s v="MARAMUREŞ"/>
    <s v="-"/>
    <s v="Tara: România; Judet: MARAMUREŞ; -;   -; Nr: -;"/>
    <n v="1975"/>
    <n v="71593"/>
    <n v="24"/>
    <s v="in administrare"/>
    <s v="HG 982/1998;;OUG.1 din 04/01/2017;OUG.68 din 06/11/2019"/>
    <s v="imobil"/>
    <s v="drum auto forestier"/>
  </r>
  <r>
    <x v="9338"/>
    <s v="8.04.04"/>
    <m/>
    <m/>
    <s v="PRELUCI BAILOR"/>
    <s v="conform amenajamentelor silvice"/>
    <s v="MARAMUREŞ"/>
    <s v="-"/>
    <s v="Tara: România; Judet: MARAMUREŞ; -;   -; Nr: -;"/>
    <n v="1983"/>
    <n v="76000"/>
    <n v="24"/>
    <s v="in administrare"/>
    <s v="HG 982/1998;;OUG.1 din 04/01/2017;OUG.68 din 06/11/2019"/>
    <s v="imobil"/>
    <s v="DAF"/>
  </r>
  <r>
    <x v="9339"/>
    <s v="8.04.04"/>
    <m/>
    <m/>
    <s v="SERPOITA"/>
    <s v="conform amenajamentelor silvice"/>
    <s v="MARAMUREŞ"/>
    <s v="-"/>
    <s v="Tara: România; Judet: MARAMUREŞ; -;   -; Nr: -;"/>
    <n v="1962"/>
    <n v="55000"/>
    <n v="24"/>
    <s v="in administrare"/>
    <s v="HG 982/1998;;OUG.1 din 04/01/2017;OUG.68 din 06/11/2019"/>
    <s v="imobil"/>
    <s v="DAF"/>
  </r>
  <r>
    <x v="9340"/>
    <s v="8.04.04"/>
    <m/>
    <m/>
    <s v="VL.MARE IEDERUICA"/>
    <s v="conform amenajamentelor silvice"/>
    <s v="MARAMUREŞ"/>
    <s v="-"/>
    <s v="Tara: România; Judet: MARAMUREŞ; -;   -; Nr: -;"/>
    <n v="1962"/>
    <n v="1119119"/>
    <n v="24"/>
    <s v="in administrare"/>
    <s v="HG 982/1998;HG 1344/2011;OUG.1 din 04/01/2017;OUG.68 din 06/11/2019"/>
    <s v="imobil"/>
    <s v="DAF"/>
  </r>
  <r>
    <x v="9341"/>
    <s v="8.04.04"/>
    <m/>
    <m/>
    <s v="ZBURATURA"/>
    <s v="conform amenajamentelor silvice"/>
    <s v="MARAMUREŞ"/>
    <s v="-"/>
    <s v="Tara: România; Judet: MARAMUREŞ; -;   -; Nr: -;"/>
    <n v="1971"/>
    <n v="145000"/>
    <n v="24"/>
    <s v="in administrare"/>
    <s v="HG 982/1998;;OUG.1 din 04/01/2017;OUG.68 din 06/11/2019"/>
    <s v="imobil"/>
    <s v="DAF"/>
  </r>
  <r>
    <x v="9342"/>
    <s v="8.04.04"/>
    <m/>
    <m/>
    <s v="DOBRA VID.II."/>
    <s v="conform amenajamentelor silvice"/>
    <s v="MARAMUREŞ"/>
    <s v="-"/>
    <s v="Tara: România; Judet: MARAMUREŞ; -;   -; Nr: -;"/>
    <n v="1984"/>
    <n v="100000"/>
    <n v="24"/>
    <s v="in administrare"/>
    <s v="HG 982/1998;;OUG.1 din 04/01/2017;OUG.68 din 06/11/2019"/>
    <s v="imobil"/>
    <s v="DAF"/>
  </r>
  <r>
    <x v="9343"/>
    <s v="8.04.04"/>
    <m/>
    <m/>
    <s v="HUDINULUI"/>
    <s v="conform amenajamentelor silvice"/>
    <s v="MARAMUREŞ"/>
    <s v="-"/>
    <s v="Tara: România; Judet: MARAMUREŞ; -;   -; Nr: -;"/>
    <n v="1982"/>
    <n v="1014467"/>
    <n v="24"/>
    <s v="in administrare"/>
    <s v="HG 982/1998;HG 1344/2011;OUG.1 din 04/01/2017;OUG.68 din 06/11/2019"/>
    <s v="imobil"/>
    <s v="DAF"/>
  </r>
  <r>
    <x v="9344"/>
    <s v="8.04.04"/>
    <m/>
    <m/>
    <s v="PRESTINCI JUPANIA"/>
    <s v="conform amenajamentelor silvice"/>
    <s v="MARAMUREŞ"/>
    <s v="-"/>
    <s v="Tara: România; Judet: MARAMUREŞ; -;   -; Nr: -;"/>
    <n v="1985"/>
    <n v="800840"/>
    <n v="24"/>
    <s v="in administrare"/>
    <s v="HG 982/1998;;OUG.1 din 04/01/2017;HG.354/18.05.2017;OUG.68 din 06/11/2019"/>
    <s v="imobil"/>
    <s v="Lungime= Km;Suprafeţe= ha;CF= ;"/>
  </r>
  <r>
    <x v="9345"/>
    <s v="8.04.04"/>
    <m/>
    <m/>
    <s v="SFORAC"/>
    <s v="conform amenajamentelor silvice"/>
    <s v="MARAMUREŞ"/>
    <s v="-"/>
    <s v="Tara: România; Judet: MARAMUREŞ; -;   -; Nr: -;"/>
    <n v="1968"/>
    <n v="100000"/>
    <n v="24"/>
    <s v="in administrare"/>
    <s v="HG 982/1998;;OUG.1 din 04/01/2017;OUG.68 din 06/11/2019"/>
    <s v="imobil"/>
    <s v="DAF"/>
  </r>
  <r>
    <x v="9346"/>
    <s v="8.04.04"/>
    <m/>
    <m/>
    <s v="VINISORU"/>
    <s v="conform amenajamentelor silvice"/>
    <s v="MARAMUREŞ"/>
    <s v="-"/>
    <s v="Tara: România; Judet: MARAMUREŞ; -;   -; Nr: -;"/>
    <n v="1966"/>
    <n v="175000"/>
    <n v="24"/>
    <s v="in administrare"/>
    <s v="HG 982/1998;;OUG.1 din 04/01/2017;OUG.68 din 06/11/2019"/>
    <s v="imobil"/>
    <s v="DAF"/>
  </r>
  <r>
    <x v="9347"/>
    <s v="8.04.04"/>
    <m/>
    <m/>
    <s v="BALASINA"/>
    <s v="conform amenajamentelor silvice"/>
    <s v="MARAMUREŞ"/>
    <s v="-"/>
    <s v="Tara: România; Judet: MARAMUREŞ; -;   -; Nr: -;"/>
    <n v="1961"/>
    <n v="335000"/>
    <n v="24"/>
    <s v="in administrare"/>
    <s v="HG 982/1998;;OUG.1 din 04/01/2017;OUG.68 din 06/11/2019"/>
    <s v="imobil"/>
    <s v="DAF"/>
  </r>
  <r>
    <x v="9348"/>
    <s v="8.04.04"/>
    <m/>
    <m/>
    <s v="BIRJAVA"/>
    <s v="conform amenajamentelor silvice"/>
    <s v="MARAMUREŞ"/>
    <s v="-"/>
    <s v="Tara: România; Judet: MARAMUREŞ; -;   -; Nr: -;"/>
    <n v="1982"/>
    <n v="64500"/>
    <n v="24"/>
    <s v="in administrare"/>
    <s v="HG 982/1998;;OUG.1 din 04/01/2017;OUG.68 din 06/11/2019"/>
    <s v="imobil"/>
    <s v="DAF"/>
  </r>
  <r>
    <x v="9349"/>
    <s v="8.04.04"/>
    <m/>
    <m/>
    <s v="IZV.DRAGOS"/>
    <s v="conform amenajamentelor silvice"/>
    <s v="MARAMUREŞ"/>
    <s v="-"/>
    <s v="Tara: România; Judet: MARAMUREŞ; -;   -; Nr: -;"/>
    <n v="1977"/>
    <n v="135000"/>
    <n v="24"/>
    <s v="in administrare"/>
    <s v="HG 982/1998;;OUG.1 din 04/01/2017;OUG.68 din 06/11/2019"/>
    <s v="imobil"/>
    <s v="DAF"/>
  </r>
  <r>
    <x v="9350"/>
    <s v="8.30._"/>
    <m/>
    <m/>
    <s v="CLEIONAJE"/>
    <s v="conform amenajamentelor silvice"/>
    <s v="MARAMUREŞ"/>
    <s v="-"/>
    <s v="Tara: România; Judet: MARAMUREŞ; -;   -; Nr: -;"/>
    <n v="1994"/>
    <n v="2388"/>
    <n v="24"/>
    <s v="in administrare"/>
    <s v="HG 982/1998;;OUG.1 din 04/01/2017;HG.354/18.05.2017;OUG.68 din 06/11/2019"/>
    <s v="imobil"/>
    <s v="Denumire= ;"/>
  </r>
  <r>
    <x v="9351"/>
    <s v="8.04.04"/>
    <m/>
    <m/>
    <s v="DRUM BOLDUT"/>
    <s v="conform amenajamentelor silvice"/>
    <s v="MARAMUREŞ"/>
    <s v="-"/>
    <s v="Tara: România; Judet: MARAMUREŞ; -;   -; Nr: -;"/>
    <n v="1964"/>
    <n v="117403"/>
    <n v="24"/>
    <s v="in administrare"/>
    <s v="HG 982/1998;;OUG.1 din 04/01/2017;OUG.68 din 06/11/2019"/>
    <s v="imobil"/>
    <s v="DAF"/>
  </r>
  <r>
    <x v="9352"/>
    <s v="8.04.04"/>
    <m/>
    <m/>
    <s v="MOGOSA"/>
    <s v="conform amenajamentelor silvice"/>
    <s v="MARAMUREŞ"/>
    <s v="-"/>
    <s v="Tara: România; Judet: MARAMUREŞ; -;   -; Nr: -;"/>
    <n v="1960"/>
    <n v="128285"/>
    <n v="24"/>
    <s v="in administrare"/>
    <s v="HG 982/1998;;OUG.1 din 04/01/2017;OUG.68 din 06/11/2019"/>
    <s v="imobil"/>
    <s v="DAF"/>
  </r>
  <r>
    <x v="9353"/>
    <s v="8.04.04"/>
    <m/>
    <m/>
    <s v="STINISOARA"/>
    <s v="conform amenajamentelor silvice"/>
    <s v="MARAMUREŞ"/>
    <s v="-"/>
    <s v="Tara: România; Judet: MARAMUREŞ; -;   -; Nr: -;"/>
    <n v="1978"/>
    <n v="32042"/>
    <n v="24"/>
    <s v="in administrare"/>
    <s v="HG 982/1998;;OUG.1 din 04/01/2017;OUG.68 din 06/11/2019"/>
    <s v="imobil"/>
    <s v="DAF"/>
  </r>
  <r>
    <x v="9354"/>
    <s v="8.04.04"/>
    <m/>
    <m/>
    <s v="SUB IGNIS I"/>
    <s v="conform amenajamentelor silvice"/>
    <s v="MARAMUREŞ"/>
    <s v="-"/>
    <s v="Tara: România; Judet: MARAMUREŞ; -;   -; Nr: -;"/>
    <n v="1982"/>
    <n v="25926"/>
    <n v="24"/>
    <s v="in administrare"/>
    <s v="HG 982/1998;;OUG.1 din 04/01/2017;OUG.68 din 06/11/2019"/>
    <s v="imobil"/>
    <s v="DAF"/>
  </r>
  <r>
    <x v="9355"/>
    <s v="8.04.04"/>
    <m/>
    <m/>
    <s v="DRUM FORESTIER ROASA"/>
    <s v="conform amenajamentelor silvice"/>
    <s v="MARAMUREŞ"/>
    <s v="-"/>
    <s v="Tara: România; Judet: MARAMUREŞ; -;   -; Nr: -;"/>
    <n v="1974"/>
    <n v="62500"/>
    <n v="24"/>
    <s v="in administrare"/>
    <s v="HG 982/1998;;OUG.1 din 04/01/2017;OUG.68 din 06/11/2019"/>
    <s v="imobil"/>
    <s v="drum auto forestier"/>
  </r>
  <r>
    <x v="9356"/>
    <s v="8.04.04"/>
    <m/>
    <m/>
    <s v="DRUM FORESTIER SUBIG"/>
    <s v="conform amenajamentelor silvice"/>
    <s v="MARAMUREŞ"/>
    <s v="-"/>
    <s v="Tara: România; Judet: MARAMUREŞ; -;   -; Nr: -;"/>
    <n v="1979"/>
    <n v="85000"/>
    <n v="24"/>
    <s v="in administrare"/>
    <s v="HG 982/1998;;OUG.1 din 04/01/2017;OUG.68 din 06/11/2019"/>
    <s v="imobil"/>
    <s v="drum auto forestier"/>
  </r>
  <r>
    <x v="9357"/>
    <s v="8.04.04"/>
    <m/>
    <m/>
    <s v="DR.F.LUNCII-FLORESTI"/>
    <s v="conform amenajamentelor silvice"/>
    <s v="VASLUI"/>
    <s v="-"/>
    <s v="Tara: România; Judet: VASLUI; -;   -; Nr: -;"/>
    <n v="1982"/>
    <n v="109693"/>
    <n v="37"/>
    <s v="in administrare"/>
    <s v="HG 982/1998;HG 1344/2011;OUG.1 din 04/01/2017;OUG.68 din 06/11/2019"/>
    <s v="imobil"/>
    <s v="drum auto forestier"/>
  </r>
  <r>
    <x v="9358"/>
    <s v="8.04.04"/>
    <m/>
    <m/>
    <s v="DRUM FORESTIER BLIDA"/>
    <s v="conform amenajamentelor silvice"/>
    <s v="MARAMUREŞ"/>
    <s v="-"/>
    <s v="Tara: România; Judet: MARAMUREŞ; -;   -; Nr: -;"/>
    <n v="1965"/>
    <n v="225000"/>
    <n v="24"/>
    <s v="in administrare"/>
    <s v="HG 982/1998;;OUG.1 din 04/01/2017;OUG.68 din 06/11/2019"/>
    <s v="imobil"/>
    <s v="drum auto forestier"/>
  </r>
  <r>
    <x v="9359"/>
    <s v="8.04.04"/>
    <m/>
    <m/>
    <s v="DRUM FORESTIER BULZ"/>
    <s v="conform amenajamentelor silvice"/>
    <s v="MARAMUREŞ"/>
    <s v="-"/>
    <s v="Tara: România; Judet: MARAMUREŞ; -;   -; Nr: -;"/>
    <n v="1976"/>
    <n v="150000"/>
    <n v="24"/>
    <s v="in administrare"/>
    <s v="HG 982/1998;;OUG.1 din 04/01/2017;OUG.68 din 06/11/2019"/>
    <s v="imobil"/>
    <s v="drum auto forestier"/>
  </r>
  <r>
    <x v="9360"/>
    <s v="8.04.04"/>
    <m/>
    <m/>
    <s v="DR.STEJAREILOR"/>
    <s v="conform amenajamentelor silvice"/>
    <s v="VASLUI"/>
    <s v="-"/>
    <s v="Tara: România; Judet: VASLUI; -;   -; Nr: -;"/>
    <n v="1979"/>
    <n v="3172"/>
    <n v="37"/>
    <s v="in administrare"/>
    <s v="HG 982/1998;HG 1344/2011;OUG.1 din 04/01/2017;OUG.68 din 06/11/2019"/>
    <s v="imobil"/>
    <s v="drum auto forestier"/>
  </r>
  <r>
    <x v="9361"/>
    <s v="8.04.04"/>
    <m/>
    <m/>
    <s v="DR.CAMBUR"/>
    <s v="conform amenajamentelor silvice"/>
    <s v="BACĂU"/>
    <s v="-"/>
    <s v="Tara: România; Judet: BACĂU; -;   -; Nr: -;"/>
    <n v="1963"/>
    <n v="3748"/>
    <n v="4"/>
    <s v="in administrare"/>
    <s v="HG 982/1998;;OUG.1 din 04/01/2017;OUG.68 din 06/11/2019"/>
    <s v="imobil"/>
    <s v="drum auto forestier"/>
  </r>
  <r>
    <x v="9362"/>
    <s v="8.04.04"/>
    <m/>
    <m/>
    <s v="DR.BARCANA"/>
    <s v="conform amenajamentelor silvice"/>
    <s v="BACĂU"/>
    <s v="-"/>
    <s v="Tara: România; Judet: BACĂU; -;   -; Nr: -;"/>
    <n v="1971"/>
    <n v="6808"/>
    <n v="4"/>
    <s v="in administrare"/>
    <s v="HG 982/1998;HG 1344/2011;OUG.1 din 04/01/2017;HG.354/18.05.2017;OUG.68 din 06/11/2019"/>
    <s v="imobil"/>
    <s v="Lungime= Km;Suprafeţe= ha;CF= ;"/>
  </r>
  <r>
    <x v="9363"/>
    <s v="8.04.04"/>
    <m/>
    <m/>
    <s v="DR.RACOVA TAMASI"/>
    <s v="conform amenajamentelor silvice"/>
    <s v="BACĂU"/>
    <s v="-"/>
    <s v="Tara: România; Judet: BACĂU; -;   -; Nr: -;"/>
    <n v="1980"/>
    <n v="204884"/>
    <n v="4"/>
    <s v="in administrare"/>
    <s v="HG 982/1998;HG 1344/2011; HG 478/ 24-IUN-15;HG.478/24-IUN-15;OUG.1 din 04/01/2017;HG.354/18.05.2017;OUG.68 din 06/11/2019"/>
    <s v="imobil"/>
    <s v="Lungime= Km;Suprafeţe= ha;CF= ;"/>
  </r>
  <r>
    <x v="9364"/>
    <s v="8.04.04"/>
    <m/>
    <m/>
    <s v="DR.VALEA MICA"/>
    <s v="conform amenajamentelor silvice"/>
    <s v="BACĂU"/>
    <s v="-"/>
    <s v="Tara: România; Judet: BACĂU; -;   -; Nr: -;"/>
    <n v="1976"/>
    <n v="34249"/>
    <n v="4"/>
    <s v="in administrare"/>
    <s v="HG 982/1998;HG 1344/2011;OUG.1 din 04/01/2017;HG.354/18.05.2017;OUG.68 din 06/11/2019"/>
    <s v="imobil"/>
    <s v="Lungime= Km;Suprafeţe= ha;CF= ;"/>
  </r>
  <r>
    <x v="9365"/>
    <s v="8.04.04"/>
    <m/>
    <m/>
    <s v="DR.PR.NEGRU"/>
    <s v="conform amenajamentelor silvice"/>
    <s v="BACĂU"/>
    <s v="-"/>
    <s v="Tara: România; Judet: BACĂU; -;   -; Nr: -;"/>
    <n v="1966"/>
    <n v="16230"/>
    <n v="4"/>
    <s v="in administrare"/>
    <s v="HG 982/1998;HG 1344/2011;OUG.1 din 04/01/2017;HG.354/18.05.2017;OUG.68 din 06/11/2019"/>
    <s v="imobil"/>
    <s v="Lungime= Km;Suprafeţe= ha;CF= ;"/>
  </r>
  <r>
    <x v="9366"/>
    <s v="8.30.01"/>
    <m/>
    <m/>
    <s v="TR.BARAJ BETON MALVAS"/>
    <s v="conform amenajamentelor silvice"/>
    <s v="BACĂU"/>
    <s v="-"/>
    <s v="Tara: România; Judet: BACĂU; -;   -; Nr: -;"/>
    <n v="1977"/>
    <n v="2198"/>
    <n v="4"/>
    <s v="in administrare"/>
    <s v="HG 982/1998;HG 1344/2011;OUG.1 din 04/01/2017;HG.354/18.05.2017;OUG.68 din 06/11/2019;HG.846/08.10.2020"/>
    <s v="imobil"/>
    <s v="Lungime albie corectată/consolidată=0,1 km;"/>
  </r>
  <r>
    <x v="9367"/>
    <s v="8.30.01"/>
    <m/>
    <m/>
    <s v="TR.BARAJ BETON MAGURA"/>
    <s v="conform amenajamentelor silvice"/>
    <s v="BACĂU"/>
    <s v="-"/>
    <s v="Tara: România; Judet: BACĂU; -;   -; Nr: -;"/>
    <n v="1977"/>
    <n v="4586"/>
    <n v="4"/>
    <s v="in administrare"/>
    <s v="HG 982/1998;HG 1344/2011;OUG.1 din 04/01/2017;HG.354/18.05.2017;OUG.68 din 06/11/2019;HG.846/08.10.2020"/>
    <s v="imobil"/>
    <s v="Lungime albie corectată/consolidată=0,5 km;"/>
  </r>
  <r>
    <x v="9368"/>
    <s v="8.30.01"/>
    <m/>
    <m/>
    <s v="TR.BARAJ PASTRAV.SLANIC"/>
    <s v="conform amenajamentelor silvice"/>
    <s v="BACĂU"/>
    <s v="-"/>
    <s v="Tara: România; Judet: BACĂU; -;   -; Nr: -;"/>
    <n v="1977"/>
    <n v="5236"/>
    <n v="4"/>
    <s v="in administrare"/>
    <s v="HG 982/1998;HG 1344/2011;OUG.1 din 04/01/2017;HG.354/18.05.2017;OUG.68 din 06/11/2019;HG.846/08.10.2020"/>
    <s v="imobil"/>
    <s v="Lungime albie corectată/consolidată=0,2 km;"/>
  </r>
  <r>
    <x v="9369"/>
    <s v="8.04.04"/>
    <m/>
    <m/>
    <s v="DR.RUNCU LARGA"/>
    <s v="conform amenajamentelor silvice"/>
    <s v="BACĂU"/>
    <s v="-"/>
    <s v="Tara: România; Judet: BACĂU; -;   -; Nr: -;"/>
    <n v="1973"/>
    <n v="14202"/>
    <n v="4"/>
    <s v="in administrare"/>
    <s v="HG 982/1998;HG 1344/2011;OUG.1 din 04/01/2017;HG.354/18.05.2017;OUG.68 din 06/11/2019"/>
    <s v="imobil"/>
    <s v="Lungime= Km;Suprafeţe= ha;CF= ;"/>
  </r>
  <r>
    <x v="9370"/>
    <s v="8.04.04"/>
    <m/>
    <m/>
    <s v="DR.STICLARU"/>
    <s v="conform amenajamentelor silvice"/>
    <s v="BACĂU"/>
    <s v="-"/>
    <s v="Tara: România; Judet: BACĂU; -;   -; Nr: -;"/>
    <n v="1962"/>
    <n v="40576"/>
    <n v="4"/>
    <s v="in administrare"/>
    <s v="HG 982/1998;HG 1344/2011;OUG.1 din 04/01/2017;HG.354/18.05.2017;OUG.68 din 06/11/2019"/>
    <s v="imobil"/>
    <s v="Lungime= Km;Suprafeţe= ha;CF= ;"/>
  </r>
  <r>
    <x v="9371"/>
    <s v="8.04.04"/>
    <m/>
    <m/>
    <s v="DR.PUFU DOBRU"/>
    <s v="conform amenajamentelor silvice"/>
    <s v="BACĂU"/>
    <s v="-"/>
    <s v="Tara: România; Judet: BACĂU; -;   -; Nr: -;"/>
    <n v="1964"/>
    <n v="119948"/>
    <n v="4"/>
    <s v="in administrare"/>
    <s v="HG 982/1998;HG 1344/2011; HG 478/ 24-IUN-15;HG.478/24-IUN-15;OUG.1 din 04/01/2017;HG.354/18.05.2017;OUG.68 din 06/11/2019"/>
    <s v="imobil"/>
    <s v="Lungime= Km;Suprafeţe= ha;CF= ;"/>
  </r>
  <r>
    <x v="9372"/>
    <s v="8.04.04"/>
    <m/>
    <m/>
    <s v="DR.VALEA MANGALARIEI"/>
    <s v="conform amenajamentelor silvice"/>
    <s v="BACĂU"/>
    <s v="-"/>
    <s v="Tara: România; Judet: BACĂU; -;   -; Nr: -;"/>
    <n v="1982"/>
    <n v="39592"/>
    <n v="4"/>
    <s v="in administrare"/>
    <s v="HG 982/1998;HG 1344/2011; HG 478/ 24-IUN-15;HG.478/24-IUN-15;OUG.1 din 04/01/2017;HG.354/18.05.2017;OUG.68 din 06/11/2019"/>
    <s v="imobil"/>
    <s v="Lungime= Km;Suprafeţe= ha;CF= ;"/>
  </r>
  <r>
    <x v="9373"/>
    <s v="8.04.04"/>
    <m/>
    <m/>
    <s v="DR.NISTOROAIA-POD"/>
    <s v="conform amenajamentelor silvice"/>
    <s v="BACĂU"/>
    <s v="-"/>
    <s v="Tara: România; Judet: BACĂU; -;   -; Nr: -;"/>
    <n v="1964"/>
    <n v="109992"/>
    <n v="4"/>
    <s v="in administrare"/>
    <s v="HG 982/1998;HG 1344/2011; HG 478/ 24-IUN-15;HG.478/24-IUN-15;OUG.1 din 04/01/2017;HG.354/18.05.2017;OUG.68 din 06/11/2019"/>
    <s v="imobil"/>
    <s v="Lungime= Km;Suprafeţe= ha;CF= ;"/>
  </r>
  <r>
    <x v="9374"/>
    <s v="8.04.04"/>
    <m/>
    <m/>
    <s v="DR.SCOCURI"/>
    <s v="conform amenajamentelor silvice"/>
    <s v="BACĂU"/>
    <s v="-"/>
    <s v="Tara: România; Judet: BACĂU; -;   -; Nr: -;"/>
    <n v="1979"/>
    <n v="13339"/>
    <n v="4"/>
    <s v="in administrare"/>
    <s v="HG 982/1998;HG 1344/2011; HG 478/ 24-IUN-15;HG.478/24-IUN-15;OUG.1 din 04/01/2017;HG.354/18.05.2017;OUG.68 din 06/11/2019"/>
    <s v="imobil"/>
    <s v="Lungime= Km;Suprafeţe= ha;CF= ;"/>
  </r>
  <r>
    <x v="9375"/>
    <s v="8.04.04"/>
    <m/>
    <m/>
    <s v="DR.HALOS-OITUZ"/>
    <s v="conform amenajamentelor silvice"/>
    <s v="BACĂU"/>
    <s v="-"/>
    <s v="Tara: România; Judet: BACĂU; -;   -; Nr: -;"/>
    <n v="1979"/>
    <n v="74892"/>
    <n v="4"/>
    <s v="in administrare"/>
    <s v="HG 982/1998;; HG 478/ 24-IUN-15;HG.478/24-IUN-15;OUG.1 din 04/01/2017;HG.354/18.05.2017;OUG.68 din 06/11/2019"/>
    <s v="imobil"/>
    <s v="Lungime= Km;Suprafeţe= ha;CF= ;"/>
  </r>
  <r>
    <x v="9376"/>
    <s v="8.04.04"/>
    <m/>
    <m/>
    <s v="DR.LUPCHEANU MIC"/>
    <s v="conform amenajamentelor silvice"/>
    <s v="BACĂU"/>
    <s v="-"/>
    <s v="Tara: România; Judet: BACĂU; -;   -; Nr: -;"/>
    <n v="1982"/>
    <n v="164474"/>
    <n v="4"/>
    <s v="in administrare"/>
    <s v="HG 982/1998;; HG 478/ 24-IUN-15;HG.478/24-IUN-15;OUG.1 din 04/01/2017;HG.354/18.05.2017;OUG.68 din 06/11/2019"/>
    <s v="imobil"/>
    <s v="Lungime= Km;Suprafeţe= ha;CF= ;"/>
  </r>
  <r>
    <x v="9377"/>
    <s v="8.04.04"/>
    <m/>
    <m/>
    <s v="DR.LEONORA"/>
    <s v="conform amenajamentelor silvice"/>
    <s v="BACĂU"/>
    <s v="-"/>
    <s v="Tara: România; Judet: BACĂU; -;   -; Nr: -;"/>
    <n v="1968"/>
    <n v="30288"/>
    <n v="4"/>
    <s v="in administrare"/>
    <s v="HG 982/1998;HG 1344/2011; HG 478/ 24-IUN-15;HG.478/24-IUN-15;OUG.1 din 04/01/2017;HG.354/18.05.2017;OUG.68 din 06/11/2019"/>
    <s v="imobil"/>
    <s v="Lungime= Km;Suprafeţe= ha;CF= ;"/>
  </r>
  <r>
    <x v="9378"/>
    <s v="8.04.04"/>
    <m/>
    <m/>
    <s v="DR.COVATA"/>
    <s v="conform amenajamentelor silvice"/>
    <s v="BACĂU"/>
    <s v="-"/>
    <s v="Tara: România; Judet: BACĂU; -;   -; Nr: -;"/>
    <n v="1977"/>
    <n v="152160"/>
    <n v="4"/>
    <s v="in administrare"/>
    <s v="HG 982/1998;HG 1344/2011;OUG.1 din 04/01/2017;HG.354/18.05.2017;OUG.68 din 06/11/2019"/>
    <s v="imobil"/>
    <s v="Lungime= Km;Suprafeţe= ha;CF= ;"/>
  </r>
  <r>
    <x v="9379"/>
    <s v="8.04.04"/>
    <m/>
    <m/>
    <s v="DR.SOLONET-CUCUIETI"/>
    <s v="conform amenajamentelor silvice"/>
    <s v="BACĂU"/>
    <s v="-"/>
    <s v="Tara: România; Judet: BACĂU; -;   -; Nr: -;"/>
    <n v="1975"/>
    <n v="48871"/>
    <n v="4"/>
    <s v="in administrare"/>
    <s v="HG 982/1998;HG 1344/2011; HG 478/ 24-IUN-15;HG.478/24-IUN-15;OUG.1 din 04/01/2017;HG.354/18.05.2017;OUG.68 din 06/11/2019"/>
    <s v="imobil"/>
    <s v="Lungime= Km;Suprafeţe= ha;CF= ;"/>
  </r>
  <r>
    <x v="9380"/>
    <s v="8.04.04"/>
    <m/>
    <m/>
    <s v="DR.CORBU"/>
    <s v="conform amenajamentelor silvice"/>
    <s v="BACĂU"/>
    <s v="-"/>
    <s v="Tara: România; Judet: BACĂU; -;   -; Nr: -;"/>
    <n v="1966"/>
    <n v="2641"/>
    <n v="4"/>
    <s v="in administrare"/>
    <s v="HG 982/1998;HG 1344/2011; HG 478/ 24-IUN-15;HG.478/24-IUN-15;OUG.1 din 04/01/2017;HG.354/18.05.2017;OUG.68 din 06/11/2019"/>
    <s v="imobil"/>
    <s v="Lungime= Km;Suprafeţe= ha;CF= ;"/>
  </r>
  <r>
    <x v="9381"/>
    <s v="8.04.04"/>
    <m/>
    <m/>
    <s v="DR.CLIPA"/>
    <s v="conform amenajamentelor silvice"/>
    <s v="BACĂU"/>
    <s v="-"/>
    <s v="Tara: România; Judet: BACĂU; -;   -; Nr: -;"/>
    <n v="1968"/>
    <n v="1614"/>
    <n v="4"/>
    <s v="in administrare"/>
    <s v="HG 982/1998;HG 1344/2011; HG 478/ 24-IUN-15;HG.478/24-IUN-15;OUG.1 din 04/01/2017;HG.354/18.05.2017;OUG.68 din 06/11/2019"/>
    <s v="imobil"/>
    <s v="Lungime= Km;Suprafeţe= ha;CF= ;"/>
  </r>
  <r>
    <x v="9382"/>
    <s v="8.04.04"/>
    <m/>
    <m/>
    <s v="DR.PR.URSULUI"/>
    <s v="conform amenajamentelor silvice"/>
    <s v="BACĂU"/>
    <s v="-"/>
    <s v="Tara: România; Judet: BACĂU; -;   -; Nr: -;"/>
    <n v="1981"/>
    <n v="7003"/>
    <n v="4"/>
    <s v="in administrare"/>
    <s v="HG 982/1998;HG 1344/2011; HG 478/ 24-IUN-15;HG.478/24-IUN-15;OUG.1 din 04/01/2017;HG.354/18.05.2017;OUG.68 din 06/11/2019"/>
    <s v="imobil"/>
    <s v="Lungime= Km;Suprafeţe= ha;CF= ;"/>
  </r>
  <r>
    <x v="9383"/>
    <s v="8.04.04"/>
    <m/>
    <m/>
    <s v="DR.COMAN NEGRU"/>
    <s v="conform amenajamentelor silvice"/>
    <s v="BACĂU"/>
    <s v="-"/>
    <s v="Tara: România; Judet: BACĂU; -;   -; Nr: -;"/>
    <n v="1964"/>
    <n v="187508"/>
    <n v="4"/>
    <s v="in administrare"/>
    <s v="HG 982/1998;HG 1344/2011; HG 478/ 24-IUN-15;HG.478/24-IUN-15;OUG.1 din 04/01/2017;HG.354/18.05.2017;OUG.68 din 06/11/2019"/>
    <s v="imobil"/>
    <s v="Lungime= Km;Suprafeţe= ha;CF= ;"/>
  </r>
  <r>
    <x v="9384"/>
    <s v="8.04.04"/>
    <m/>
    <m/>
    <s v="DR.PIETROASA SCUTARU"/>
    <s v="conform amenajamentelor silvice"/>
    <s v="BACĂU"/>
    <s v="-"/>
    <s v="Tara: România; Judet: BACĂU; -;   -; Nr: -;"/>
    <n v="1986"/>
    <n v="184398"/>
    <n v="4"/>
    <s v="in administrare"/>
    <s v="HG 982/1998;HG 1344/2011;OUG.1 din 04/01/2017;HG.354/18.05.2017;OUG.68 din 06/11/2019"/>
    <s v="imobil"/>
    <s v="Lungime= Km;Suprafeţe= ha;CF= ;"/>
  </r>
  <r>
    <x v="9385"/>
    <s v="8.04.04"/>
    <m/>
    <m/>
    <s v="DR.BRANISTEANU"/>
    <s v="conform amenajamentelor silvice"/>
    <s v="BACĂU"/>
    <s v="-"/>
    <s v="Tara: România; Judet: BACĂU; -;   -; Nr: -;"/>
    <n v="1970"/>
    <n v="992227"/>
    <n v="4"/>
    <s v="in administrare"/>
    <s v="HG 982/1998;HG 1344/2011; HG 478/ 24-IUN-15;HG.478/24-IUN-15;OUG.1 din 04/01/2017;HG.354/18.05.2017;OUG.68 din 06/11/2019"/>
    <s v="imobil"/>
    <s v="Lungime= Km;Suprafeţe= ha;CF= ;"/>
  </r>
  <r>
    <x v="9386"/>
    <s v="8.04.04"/>
    <m/>
    <m/>
    <s v="DR.ZAGLOV-PETROASA"/>
    <s v="conform amenajamentelor silvice"/>
    <s v="BACĂU"/>
    <s v="-"/>
    <s v="Tara: România; Judet: BACĂU; -;   -; Nr: -;"/>
    <n v="1966"/>
    <n v="481"/>
    <n v="4"/>
    <s v="in administrare"/>
    <s v="HG 982/1998;; HG 478/ 24-IUN-15;HG.478/24-IUN-15;OUG.1 din 04/01/2017;HG.354/18.05.2017;OUG.68 din 06/11/2019"/>
    <s v="imobil"/>
    <s v="Lungime= Km;Suprafeţe= ha;CF= ;"/>
  </r>
  <r>
    <x v="9387"/>
    <s v="8.04.04"/>
    <m/>
    <m/>
    <s v="DR.GHIONA SARATA"/>
    <s v="conform amenajamentelor silvice"/>
    <s v="BACĂU"/>
    <s v="-"/>
    <s v="Tara: România; Judet: BACĂU; -;   -; Nr: -;"/>
    <n v="1973"/>
    <n v="47474"/>
    <n v="4"/>
    <s v="in administrare"/>
    <s v="HG 982/1998;HG 1344/2011;OUG.1 din 04/01/2017;HG.354/18.05.2017;OUG.68 din 06/11/2019"/>
    <s v="imobil"/>
    <s v="Lungime= Km;Suprafeţe= ha;CF= ;"/>
  </r>
  <r>
    <x v="9388"/>
    <s v="8.04.04"/>
    <m/>
    <m/>
    <s v="DR.CALASAU"/>
    <s v="conform amenajamentelor silvice"/>
    <s v="BACĂU"/>
    <s v="-"/>
    <s v="Tara: România; Judet: BACĂU; -;   -; Nr: -;"/>
    <n v="1974"/>
    <n v="1610217"/>
    <n v="4"/>
    <s v="in administrare"/>
    <s v="HG 982/1998;HG 1344/2011;OUG.1 din 04/01/2017;HG.354/18.05.2017;OUG.68 din 06/11/2019"/>
    <s v="imobil"/>
    <s v="Lungime= Km;Suprafeţe= ha;CF= ;"/>
  </r>
  <r>
    <x v="9389"/>
    <s v="8.04.04"/>
    <m/>
    <m/>
    <s v="DR.MERISA POIANA"/>
    <s v="conform amenajamentelor silvice"/>
    <s v="BACĂU"/>
    <s v="-"/>
    <s v="Tara: România; Judet: BACĂU; -;   -; Nr: -;"/>
    <n v="1981"/>
    <n v="108211"/>
    <n v="4"/>
    <s v="in administrare"/>
    <s v="HG 982/1998;HG 1344/2011; HG 478/ 24-IUN-15;HG.478/24-IUN-15;OUG.1 din 04/01/2017;OUG.68 din 06/11/2019"/>
    <s v="imobil"/>
    <s v="Lungime= Km;Suprafeţe= ha;CF= ;"/>
  </r>
  <r>
    <x v="9390"/>
    <s v="8.04.04"/>
    <m/>
    <m/>
    <s v="DR.DRACOAIA"/>
    <s v="conform amenajamentelor silvice"/>
    <s v="BACĂU"/>
    <s v="-"/>
    <s v="Tara: România; Judet: BACĂU; -;   -; Nr: -;"/>
    <n v="1985"/>
    <n v="119947"/>
    <n v="4"/>
    <s v="in administrare"/>
    <s v="HG 982/1998;HG 1344/2011; HG 478/ 24-IUN-15;HG.478/24-IUN-15;OUG.1 din 04/01/2017;HG.354/18.05.2017;OUG.68 din 06/11/2019"/>
    <s v="imobil"/>
    <s v="Lungime= Km;Suprafeţe= ha;CF= ;"/>
  </r>
  <r>
    <x v="9391"/>
    <s v="8.04.04"/>
    <m/>
    <m/>
    <s v="DR.ALBELE"/>
    <s v="conform amenajamentelor silvice"/>
    <s v="BACĂU"/>
    <s v="-"/>
    <s v="Tara: România; Judet: BACĂU; -;   -; Nr: -;"/>
    <n v="1968"/>
    <n v="59974"/>
    <n v="4"/>
    <s v="in administrare"/>
    <s v="HG 982/1998;HG 1344/2011; HG 478/ 24-IUN-15;HG.478/24-IUN-15;OUG.1 din 04/01/2017;HG.354/18.05.2017;OUG.68 din 06/11/2019"/>
    <s v="imobil"/>
    <s v="Lungime= Km;Suprafeţe= ha;CF= ;"/>
  </r>
  <r>
    <x v="9392"/>
    <s v="8.04.04"/>
    <m/>
    <m/>
    <s v="DR.ALBELE-POD"/>
    <s v="conform amenajamentelor silvice"/>
    <s v="BACĂU"/>
    <s v="-"/>
    <s v="Tara: România; Judet: BACĂU; -;   -; Nr: -;"/>
    <n v="1968"/>
    <n v="5997"/>
    <n v="4"/>
    <s v="in administrare"/>
    <s v="HG 982/1998;HG 1344/2011; HG 478/ 24-IUN-15;HG.478/24-IUN-15;OUG.1 din 04/01/2017;HG.354/18.05.2017;OUG.68 din 06/11/2019"/>
    <s v="imobil"/>
    <s v="Lungime= Km;Suprafeţe= ha;CF= ;"/>
  </r>
  <r>
    <x v="9393"/>
    <s v="8.04.04"/>
    <m/>
    <m/>
    <s v="DR.BRATILA-BELCIU"/>
    <s v="conform amenajamentelor silvice"/>
    <s v="BACĂU"/>
    <s v="-"/>
    <s v="Tara: România; Judet: BACĂU; -;   -; Nr: -;"/>
    <n v="1992"/>
    <n v="5997"/>
    <n v="4"/>
    <s v="in administrare"/>
    <s v="HG 982/1998;HG 1344/2011; HG 478/ 24-IUN-15;HG.478/24-IUN-15;OUG.1 din 04/01/2017;HG.354/18.05.2017;OUG.68 din 06/11/2019"/>
    <s v="imobil"/>
    <s v="Lungime= Km;Suprafeţe= ha;CF= ;"/>
  </r>
  <r>
    <x v="9394"/>
    <s v="8.04.04"/>
    <m/>
    <m/>
    <s v="DR.COVATA CALDARI"/>
    <s v="conform amenajamentelor silvice"/>
    <s v="BACĂU"/>
    <s v="-"/>
    <s v="Tara: România; Judet: BACĂU; -;   -; Nr: -;"/>
    <n v="1969"/>
    <n v="95958"/>
    <n v="4"/>
    <s v="in administrare"/>
    <s v="HG 982/1998;HG 1344/2011; HG 478/ 24-IUN-15;HG.478/24-IUN-15;OUG.1 din 04/01/2017;HG.354/18.05.2017;OUG.68 din 06/11/2019"/>
    <s v="imobil"/>
    <s v="Lungime= Km;Suprafeţe= ha;CF= ;"/>
  </r>
  <r>
    <x v="9395"/>
    <s v="8.04.04"/>
    <m/>
    <m/>
    <s v="DR. URSU MARE"/>
    <s v="conform amenajamentelor silvice"/>
    <s v="BACĂU"/>
    <s v="-"/>
    <s v="Tara: România; Judet: BACĂU; -;   -; Nr: -;"/>
    <n v="1981"/>
    <n v="38626"/>
    <n v="4"/>
    <s v="in administrare"/>
    <s v="HG 982/1998;HG 1344/2011; HG 478/ 24-IUN-15;HG.478/24-IUN-15;OUG.1 din 04/01/2017;HG.354/18.05.2017;OUG.68 din 06/11/2019"/>
    <s v="imobil"/>
    <s v="Lungime= Km;Suprafeţe= ha;CF= ;"/>
  </r>
  <r>
    <x v="9396"/>
    <s v="8.04.04"/>
    <m/>
    <m/>
    <s v="DR. VALEA REA-BLAGESTI"/>
    <s v="conform amenajamentelor silvice"/>
    <s v="BACĂU"/>
    <s v="-"/>
    <s v="Tara: România; Judet: BACĂU; -;   -; Nr: -;"/>
    <n v="1981"/>
    <n v="70775"/>
    <n v="4"/>
    <s v="in administrare"/>
    <s v="HG 982/1998;HG 1344/2011; HG 478/ 24-IUN-15;HG.478/24-IUN-15;OUG.1 din 04/01/2017;HG.354/18.05.2017;OUG.68 din 06/11/2019"/>
    <s v="imobil"/>
    <s v="Lungime= Km;Suprafeţe= ha;CF= ;"/>
  </r>
  <r>
    <x v="9397"/>
    <s v="8.04.04"/>
    <m/>
    <m/>
    <s v="DR. TOCILA"/>
    <s v="conform amenajamentelor silvice"/>
    <s v="BACĂU"/>
    <s v="-"/>
    <s v="Tara: România; Judet: BACĂU; -;   -; Nr: -;"/>
    <n v="1966"/>
    <n v="43409"/>
    <n v="4"/>
    <s v="in administrare"/>
    <s v="HG 982/1998;HG 1344/2011; HG 478/ 24-IUN-15;HG.478/24-IUN-15;OUG.1 din 04/01/2017;HG.354/18.05.2017;OUG.68 din 06/11/2019"/>
    <s v="imobil"/>
    <s v="Lungime= Km;Suprafeţe= ha;CF= ;"/>
  </r>
  <r>
    <x v="9398"/>
    <s v="8.04.04"/>
    <m/>
    <m/>
    <s v="DR MARILOR II"/>
    <s v="conform amenajamentelor silvice"/>
    <s v="BACĂU"/>
    <s v="-"/>
    <s v="Tara: România; Judet: BACĂU; -;   -; Nr: -;"/>
    <n v="1986"/>
    <n v="91509"/>
    <n v="4"/>
    <s v="in administrare"/>
    <s v="HG 982/1998;HG 1344/2011; HG 478/ 24-IUN-15;HG.478/24-IUN-15;OUG.1 din 04/01/2017;HG.354/18.05.2017;OUG.68 din 06/11/2019"/>
    <s v="imobil"/>
    <s v="Lungime= Km;Suprafeţe= ha;CF= ;"/>
  </r>
  <r>
    <x v="9399"/>
    <s v="8.04.04"/>
    <m/>
    <m/>
    <s v="DR.LAPOS"/>
    <s v="conform amenajamentelor silvice"/>
    <s v="BACĂU"/>
    <s v="-"/>
    <s v="Tara: România; Judet: BACĂU; -;   -; Nr: -;"/>
    <n v="1978"/>
    <n v="8967"/>
    <n v="4"/>
    <s v="in administrare"/>
    <s v="HG 982/1998;HG 1344/2011; HG 478/ 24-IUN-15;HG.478/24-IUN-15;OUG.1 din 04/01/2017;HG.354/18.05.2017;OUG.68 din 06/11/2019"/>
    <s v="imobil"/>
    <s v="Lungime= Km;Suprafeţe= ha;CF= ;"/>
  </r>
  <r>
    <x v="9400"/>
    <s v="8.30.01"/>
    <m/>
    <m/>
    <s v="CANAL PARAU"/>
    <s v="conform amenajamentelor silvice"/>
    <s v="BACĂU"/>
    <s v="-"/>
    <s v="Tara: România; Judet: BACĂU; -;   -; Nr: -;"/>
    <n v="1981"/>
    <n v="2503"/>
    <n v="4"/>
    <s v="in administrare"/>
    <s v="HG 982/1998;HG 1344/2011; HG 478/ 24-IUN-15;HG.478/24-IUN-15;OUG.1 din 04/01/2017;HG.354/18.05.2017;OUG.68 din 06/11/2019;HG.846/08.10.2020"/>
    <s v="imobil"/>
    <s v="Lungime albie corectată/consolidată=1 km;"/>
  </r>
  <r>
    <x v="9401"/>
    <s v="8.04.04"/>
    <m/>
    <m/>
    <s v="DR.CONTUR LAC"/>
    <s v="conform amenajamentelor silvice"/>
    <s v="BACĂU"/>
    <s v="-"/>
    <s v="Tara: România; Judet: BACĂU; -;   -; Nr: -;"/>
    <n v="1972"/>
    <n v="105323"/>
    <n v="4"/>
    <s v="in administrare"/>
    <s v="HG 982/1998;HG 1344/2011; HG 478/ 24-IUN-15;HG.478/24-IUN-15;OUG.1 din 04/01/2017;HG.354/18.05.2017;OUG.68 din 06/11/2019"/>
    <s v="imobil"/>
    <s v="Lungime= Km;Suprafeţe= ha;CF= ;"/>
  </r>
  <r>
    <x v="9402"/>
    <s v="8.04.04"/>
    <m/>
    <m/>
    <s v="DR.CULMEA OUSORU"/>
    <s v="conform amenajamentelor silvice"/>
    <s v="BACĂU"/>
    <s v="-"/>
    <s v="Tara: România; Judet: BACĂU; -;   -; Nr: -;"/>
    <n v="1983"/>
    <n v="14703"/>
    <n v="4"/>
    <s v="in administrare"/>
    <s v="HG 982/1998;;OUG.1 din 04/01/2017;HG.354/18.05.2017;OUG.68 din 06/11/2019"/>
    <s v="imobil"/>
    <s v="Lungime= Km;Suprafeţe= ha;CF= ;"/>
  </r>
  <r>
    <x v="9403"/>
    <s v="8.04.04"/>
    <m/>
    <m/>
    <s v="DR.CORBU PRELUNGIRE"/>
    <s v="conform amenajamentelor silvice"/>
    <s v="BACĂU"/>
    <s v="-"/>
    <s v="Tara: România; Judet: BACĂU; -;   -; Nr: -;"/>
    <n v="1992"/>
    <n v="30432"/>
    <n v="4"/>
    <s v="in administrare"/>
    <s v="HG 982/1998;HG 1344/2011;OUG.1 din 04/01/2017;HG.354/18.05.2017;OUG.68 din 06/11/2019"/>
    <s v="imobil"/>
    <s v="Lungime= Km;Suprafeţe= ha;CF= ;"/>
  </r>
  <r>
    <x v="9404"/>
    <s v="8.04.04"/>
    <m/>
    <m/>
    <s v="DR.MAHARCA"/>
    <s v="conform amenajamentelor silvice"/>
    <s v="BACĂU"/>
    <s v="-"/>
    <s v="Tara: România; Judet: BACĂU; -;   -; Nr: -;"/>
    <n v="1993"/>
    <n v="85210"/>
    <n v="4"/>
    <s v="in administrare"/>
    <s v="HG 982/1998;HG 1344/2011;OUG.1 din 04/01/2017;HG.354/18.05.2017;OUG.68 din 06/11/2019"/>
    <s v="imobil"/>
    <s v="Lungime= Km;Suprafeţe= ha;CF= ;"/>
  </r>
  <r>
    <x v="9405"/>
    <s v="8.30.01"/>
    <m/>
    <m/>
    <s v="BARAJ AMELIORARE PRALEA"/>
    <s v="conform amenajamentelor silvice"/>
    <s v="BACĂU"/>
    <s v="-"/>
    <s v="Tara: România; Judet: BACĂU; -;   -; Nr: -;"/>
    <n v="1980"/>
    <n v="3296"/>
    <n v="4"/>
    <s v="in administrare"/>
    <s v="HG 982/1998;;OUG.1 din 04/01/2017;HG.354/18.05.2017;OUG.68 din 06/11/2019;HG.846/08.10.2020"/>
    <s v="imobil"/>
    <s v="Lungime albie corectată/consolidată=0,1 km;"/>
  </r>
  <r>
    <x v="9406"/>
    <s v="8.04.04"/>
    <m/>
    <m/>
    <s v="DR.IACOB"/>
    <s v="conform amenajamentelor silvice"/>
    <s v="BACĂU"/>
    <s v="-"/>
    <s v="Tara: România; Judet: BACĂU; -;   -; Nr: -;"/>
    <n v="1978"/>
    <n v="1296642"/>
    <n v="4"/>
    <s v="in administrare"/>
    <s v="HG 982/1998;; HG 478/ 24-IUN-15;HG.478/24-IUN-15;OUG.1 din 04/01/2017;HG.354/18.05.2017;OUG.68 din 06/11/2019"/>
    <s v="imobil"/>
    <s v="Lungime= Km;Suprafeţe= ha;CF= ;"/>
  </r>
  <r>
    <x v="9407"/>
    <s v="8.04.04"/>
    <m/>
    <m/>
    <s v="DR.NOGEA"/>
    <s v="conform amenajamentelor silvice"/>
    <s v="BACĂU"/>
    <s v="-"/>
    <s v="Tara: România; Judet: BACĂU; -;   -; Nr: -;"/>
    <n v="1966"/>
    <n v="147"/>
    <n v="4"/>
    <s v="in administrare"/>
    <s v="HG 982/1998;;OUG.1 din 04/01/2017;HG.354/18.05.2017;OUG.68 din 06/11/2019"/>
    <s v="imobil"/>
    <s v="Lungime= Km;Suprafeţe= ha;CF= ;"/>
  </r>
  <r>
    <x v="9408"/>
    <s v="8.04.04"/>
    <m/>
    <m/>
    <s v="DR.BALASTIERA-VARZARIE"/>
    <s v="conform amenajamentelor silvice"/>
    <s v="BACĂU"/>
    <s v="-"/>
    <s v="Tara: România; Judet: BACĂU; -;   -; Nr: -;"/>
    <n v="1980"/>
    <n v="63907"/>
    <n v="4"/>
    <s v="in administrare"/>
    <s v="HG 982/1998;HG 1344/2011;OUG.1 din 04/01/2017;HG.354/18.05.2017;OUG.68 din 06/11/2019"/>
    <s v="imobil"/>
    <s v="Lungime= Km;Suprafeţe= ha;CF= ;"/>
  </r>
  <r>
    <x v="9409"/>
    <s v="8.04.04"/>
    <m/>
    <m/>
    <s v="DR.BELICIUNII"/>
    <s v="conform amenajamentelor silvice"/>
    <s v="BACĂU"/>
    <s v="-"/>
    <s v="Tara: România; Judet: BACĂU; -;   -; Nr: -;"/>
    <n v="1981"/>
    <n v="22317"/>
    <n v="4"/>
    <s v="in administrare"/>
    <s v="HG 982/1998;HG 1344/2011;OUG.1 din 04/01/2017;HG.354/18.05.2017;OUG.68 din 06/11/2019"/>
    <s v="imobil"/>
    <s v="Lungime= Km;Suprafeţe= ha;CF= ;"/>
  </r>
  <r>
    <x v="9410"/>
    <s v="8.04.04"/>
    <m/>
    <m/>
    <s v="DR.GOSPEI"/>
    <s v="conform amenajamentelor silvice"/>
    <s v="BACĂU"/>
    <s v="-"/>
    <s v="Tara: România; Judet: BACĂU; -;   -; Nr: -;"/>
    <n v="1968"/>
    <n v="615457"/>
    <n v="4"/>
    <s v="in administrare"/>
    <s v="HG 982/1998;HG 1344/2011; HG 478/ 24-IUN-15;HG.478/24-IUN-15;OUG.1 din 04/01/2017;HG.354/18.05.2017;OUG.68 din 06/11/2019"/>
    <s v="imobil"/>
    <s v="Lungime= Km;Suprafeţe= ha;CF= ;"/>
  </r>
  <r>
    <x v="9411"/>
    <s v="8.04.04"/>
    <m/>
    <m/>
    <s v="DR.ZAHARIA-OGLAN"/>
    <s v="conform amenajamentelor silvice"/>
    <s v="BACĂU"/>
    <s v="-"/>
    <s v="Tara: România; Judet: BACĂU; -;   -; Nr: -;"/>
    <n v="1975"/>
    <n v="74558"/>
    <n v="4"/>
    <s v="in administrare"/>
    <s v="HG 982/1998;HG 1344/2011;OUG.1 din 04/01/2017;HG.354/18.05.2017;OUG.68 din 06/11/2019"/>
    <s v="imobil"/>
    <s v="Lungime= Km;Suprafeţe= ha;CF= ;"/>
  </r>
  <r>
    <x v="9412"/>
    <s v="8.04.04"/>
    <m/>
    <m/>
    <s v="DR.PR.LUI MOISA"/>
    <s v="conform amenajamentelor silvice"/>
    <s v="BACĂU"/>
    <s v="-"/>
    <s v="Tara: România; Judet: BACĂU; -;   -; Nr: -;"/>
    <n v="1977"/>
    <n v="88760"/>
    <n v="4"/>
    <s v="in administrare"/>
    <s v="HG 982/1998;HG 1344/2011;OUG.1 din 04/01/2017;HG.354/18.05.2017;OUG.68 din 06/11/2019"/>
    <s v="imobil"/>
    <s v="Lungime= Km;Suprafeţe= ha;CF= ;"/>
  </r>
  <r>
    <x v="9413"/>
    <s v="8.04.04"/>
    <m/>
    <m/>
    <s v="DR.V. LUI MERICICA"/>
    <s v="conform amenajamentelor silvice"/>
    <s v="BACĂU"/>
    <s v="-"/>
    <s v="Tara: România; Judet: BACĂU; -;   -; Nr: -;"/>
    <n v="1965"/>
    <n v="7127"/>
    <n v="4"/>
    <s v="in administrare"/>
    <s v="HG 982/1998;HG 1344/2011; HG 478/ 24-IUN-15;HG.478/24-IUN-15;OUG.1 din 04/01/2017;HG.354/18.05.2017;OUG.68 din 06/11/2019"/>
    <s v="imobil"/>
    <s v="Lungime= Km;Suprafeţe= ha;CF= ;"/>
  </r>
  <r>
    <x v="9414"/>
    <s v="8.04.04"/>
    <m/>
    <m/>
    <s v="DR.V.MARE"/>
    <s v="conform amenajamentelor silvice"/>
    <s v="BACĂU"/>
    <s v="-"/>
    <s v="Tara: România; Judet: BACĂU; -;   -; Nr: -;"/>
    <n v="1970"/>
    <n v="13286"/>
    <n v="4"/>
    <s v="in administrare"/>
    <s v="HG 982/1998;; HG 478/ 24-IUN-15;HG.478/24-IUN-15;OUG.1 din 04/01/2017;OUG.68 din 06/11/2019"/>
    <s v="imobil"/>
    <s v="Lungime= Km;Suprafeţe= ha;CF= ;"/>
  </r>
  <r>
    <x v="9415"/>
    <s v="8.30._"/>
    <m/>
    <m/>
    <s v="BARAJ M.CU ARCE -CLEJA"/>
    <s v="conform amenajamentelor silvice"/>
    <s v="BACĂU"/>
    <s v="-"/>
    <s v="Tara: România; Judet: BACĂU; -;   -; Nr: -;"/>
    <n v="1986"/>
    <n v="101061"/>
    <n v="4"/>
    <s v="in administrare"/>
    <s v="HG 982/1998;; HG 478/ 24-IUN-15;HG.478/24-IUN-15;OUG.1 din 04/01/2017;HG.354/18.05.2017;OUG.68 din 06/11/2019"/>
    <s v="imobil"/>
    <s v="Denumire= ;"/>
  </r>
  <r>
    <x v="9416"/>
    <s v="8.04.04"/>
    <m/>
    <m/>
    <s v="DR.PR.ADANC"/>
    <s v="conform amenajamentelor silvice"/>
    <s v="BACĂU"/>
    <s v="-"/>
    <s v="Tara: România; Judet: BACĂU; -;   -; Nr: -;"/>
    <n v="1981"/>
    <n v="10122"/>
    <n v="4"/>
    <s v="in administrare"/>
    <s v="HG 982/1998;HG 1344/2011;OUG.1 din 04/01/2017;HG.354/18.05.2017;OUG.68 din 06/11/2019"/>
    <s v="imobil"/>
    <s v="Lungime= Km;Suprafeţe= ha;CF= ;"/>
  </r>
  <r>
    <x v="9417"/>
    <s v="8.04.04"/>
    <m/>
    <m/>
    <s v="DR.RACHITIS SMIDA"/>
    <s v="conform amenajamentelor silvice"/>
    <s v="BACĂU"/>
    <s v="-"/>
    <s v="Tara: România; Judet: BACĂU; -;   -; Nr: -;"/>
    <n v="1963"/>
    <n v="1785"/>
    <n v="4"/>
    <s v="in administrare"/>
    <s v="HG 982/1998;HG 1344/2011; HG 478/ 24-IUN-15;HG.478/24-IUN-15;OUG.1 din 04/01/2017;HG.354/18.05.2017;OUG.68 din 06/11/2019"/>
    <s v="imobil"/>
    <s v="Lungime= Km;Suprafeţe= ha;CF= ;"/>
  </r>
  <r>
    <x v="9418"/>
    <s v="8.04.04"/>
    <m/>
    <m/>
    <s v="DR.CLEJA"/>
    <s v="conform amenajamentelor silvice"/>
    <s v="BACĂU"/>
    <s v="-"/>
    <s v="Tara: România; Judet: BACĂU; -;   -; Nr: -;"/>
    <n v="1975"/>
    <n v="101440"/>
    <n v="4"/>
    <s v="in administrare"/>
    <s v="HG 982/1998;HG 1344/2011; HG 478/ 24-IUN-15;HG.478/24-IUN-15;OUG.1 din 04/01/2017;HG.354/18.05.2017;OUG.68 din 06/11/2019"/>
    <s v="imobil"/>
    <s v="Lungime= Km;Suprafeţe= ha;CF= ;"/>
  </r>
  <r>
    <x v="9419"/>
    <s v="8.04.04"/>
    <m/>
    <m/>
    <s v="DR.SOLINTAR"/>
    <s v="conform amenajamentelor silvice"/>
    <s v="BACĂU"/>
    <s v="-"/>
    <s v="Tara: România; Judet: BACĂU; -;   -; Nr: -;"/>
    <n v="1969"/>
    <n v="68655"/>
    <n v="4"/>
    <s v="in administrare"/>
    <s v="HG 982/1998;HG 1344/2011;OUG.1 din 04/01/2017;HG.354/18.05.2017;OUG.68 din 06/11/2019"/>
    <s v="imobil"/>
    <s v="Lungime= Km;Suprafeţe= ha;CF= ;"/>
  </r>
  <r>
    <x v="9420"/>
    <s v="8.04.04"/>
    <m/>
    <m/>
    <s v="DR.CAMENCA RADVANEL"/>
    <s v="conform amenajamentelor silvice"/>
    <s v="BACĂU"/>
    <s v="-"/>
    <s v="Tara: România; Judet: BACĂU; -;   -; Nr: -;"/>
    <n v="1968"/>
    <n v="26574"/>
    <n v="4"/>
    <s v="in administrare"/>
    <s v="HG 982/1998;; HG 478/ 24-IUN-15;HG.478/24-IUN-15;OUG.1 din 04/01/2017;HG.354/18.05.2017;OUG.68 din 06/11/2019"/>
    <s v="imobil"/>
    <s v="Lungime= Km;Suprafeţe= ha;CF= ;"/>
  </r>
  <r>
    <x v="9421"/>
    <s v="8.04.04"/>
    <m/>
    <m/>
    <s v="DR.ALDAMAS POD"/>
    <s v="conform amenajamentelor silvice"/>
    <s v="BACĂU"/>
    <s v="-"/>
    <s v="Tara: România; Judet: BACĂU; -;   -; Nr: -;"/>
    <n v="1969"/>
    <n v="7380"/>
    <n v="4"/>
    <s v="in administrare"/>
    <s v="HG 982/1998;HG 1344/2011;OUG.1 din 04/01/2017;HG.354/18.05.2017;OUG.68 din 06/11/2019"/>
    <s v="imobil"/>
    <s v="Lungime= Km;Suprafeţe= ha;CF= ;"/>
  </r>
  <r>
    <x v="9422"/>
    <s v="8.04.04"/>
    <m/>
    <m/>
    <s v="DRUM ERUGA"/>
    <s v="conform amenajamentelor silvice"/>
    <s v="ARAD"/>
    <s v="-"/>
    <s v="Tara: România; Judet: ARAD; -;   -; Nr: -;"/>
    <n v="1985"/>
    <n v="15201"/>
    <n v="2"/>
    <s v="in administrare"/>
    <s v="HG 982/1998;HG 1344/2011; HG 478/ 24-IUN-15;HG.478/24-IUN-15;OUG.1 din 04/01/2017;HG.354/18.05.2017;OUG.68 din 06/11/2019"/>
    <s v="imobil"/>
    <s v="Lungime= Km;Suprafeţe= ha;CF= ;"/>
  </r>
  <r>
    <x v="9423"/>
    <s v="8.04.04"/>
    <m/>
    <m/>
    <s v="DR.COTUMBA"/>
    <s v="conform amenajamentelor silvice"/>
    <s v="BACĂU"/>
    <s v="-"/>
    <s v="Tara: România; Judet: BACĂU; -;   -; Nr: -;"/>
    <n v="1966"/>
    <n v="31097"/>
    <n v="4"/>
    <s v="in administrare"/>
    <s v="HG 982/1998;HG 1344/2011; HG 478/ 24-IUN-15;HG.478/24-IUN-15;OUG.1 din 04/01/2017;HG.354/18.05.2017;OUG.68 din 06/11/2019"/>
    <s v="imobil"/>
    <s v="Lungime= Km;Suprafeţe= ha;CF= ;"/>
  </r>
  <r>
    <x v="9424"/>
    <s v="8.04.04"/>
    <m/>
    <m/>
    <s v="DRUM URSOANEA"/>
    <s v="conform amenajamentelor silvice"/>
    <s v="ARAD"/>
    <s v="-"/>
    <s v="Tara: România; Judet: ARAD; -;   -; Nr: -;"/>
    <n v="1991"/>
    <n v="46994"/>
    <n v="2"/>
    <s v="in administrare"/>
    <s v="HG 982/1998;HG 1344/2011; HG 478/ 24-IUN-15;HG.478/24-IUN-15;OUG.1 din 04/01/2017;HG.354/18.05.2017;OUG.68 din 06/11/2019"/>
    <s v="imobil"/>
    <s v="Lungime= Km;Suprafeţe= ha;CF= ;"/>
  </r>
  <r>
    <x v="9425"/>
    <s v="8.04.04"/>
    <m/>
    <m/>
    <s v="DRUM CORDAU"/>
    <s v="conform amenajamentelor silvice"/>
    <s v="ARAD"/>
    <s v="-"/>
    <s v="Tara: România; Judet: ARAD; -;   -; Nr: -;"/>
    <n v="1969"/>
    <n v="53891"/>
    <n v="2"/>
    <s v="in administrare"/>
    <s v="HG 982/1998;HG 1344/2011; HG 478/ 24-IUN-15;HG.478/24-IUN-15;OUG.1 din 04/01/2017;OUG.68 din 06/11/2019"/>
    <s v="imobil"/>
    <s v="Lungime= Km;Suprafeţe= ha;CF= ;"/>
  </r>
  <r>
    <x v="9426"/>
    <s v="8.04.04"/>
    <m/>
    <m/>
    <s v="DRUM VALCUTA-BALCESCU"/>
    <s v="conform amenajamentelor silvice"/>
    <s v="ARAD"/>
    <s v="-"/>
    <s v="Tara: România; Judet: ARAD; -;   -; Nr: -;"/>
    <n v="1991"/>
    <n v="54256"/>
    <n v="2"/>
    <s v="in administrare"/>
    <s v="HG 982/1998;HG 1344/2011; HG 478/ 24-IUN-15;HG.478/24-IUN-15;OUG.1 din 04/01/2017;HG.354/18.05.2017;OUG.68 din 06/11/2019"/>
    <s v="imobil"/>
    <s v="Lungime= Km;Suprafeţe= ha;CF= ;"/>
  </r>
  <r>
    <x v="9427"/>
    <s v="8.04.04"/>
    <m/>
    <m/>
    <s v="DRUM TILODIA"/>
    <s v="conform amenajamentelor silvice"/>
    <s v="ARAD"/>
    <s v="-"/>
    <s v="Tara: România; Judet: ARAD; -;   -; Nr: -;"/>
    <n v="1970"/>
    <n v="19122"/>
    <n v="2"/>
    <s v="in administrare"/>
    <s v="HG 982/1998;;OUG.1 din 04/01/2017;OUG.68 din 06/11/2019"/>
    <s v="imobil"/>
    <s v="drum auto forestier"/>
  </r>
  <r>
    <x v="9428"/>
    <s v="8.04.04"/>
    <m/>
    <m/>
    <s v="DRUM BALTA"/>
    <s v="conform amenajamentelor silvice"/>
    <s v="ARAD"/>
    <s v="-"/>
    <s v="Tara: România; Judet: ARAD; -;   -; Nr: -;"/>
    <n v="1970"/>
    <n v="727883"/>
    <n v="2"/>
    <s v="in administrare"/>
    <s v="HG 982/1998;HG 1344/2011; HG 478/ 24-IUN-15;HG.478/24-IUN-15;OUG.1 din 04/01/2017;HG.354/18.05.2017;OUG.68 din 06/11/2019"/>
    <s v="imobil"/>
    <s v="Lungime= Km;Suprafeţe= ha;CF= ;"/>
  </r>
  <r>
    <x v="9429"/>
    <s v="8.04.04"/>
    <m/>
    <m/>
    <s v="DRUM ROVINA"/>
    <s v="conform amenajamentelor silvice"/>
    <s v="ARAD"/>
    <s v="-"/>
    <s v="Tara: România; Judet: ARAD; -;   -; Nr: -;"/>
    <n v="1986"/>
    <n v="29245"/>
    <n v="2"/>
    <s v="in administrare"/>
    <s v="HG 982/1998;HG 1344/2011; HG 478/ 24-IUN-15;HG.478/24-IUN-15;OUG.1 din 04/01/2017;HG.354/18.05.2017;OUG.68 din 06/11/2019"/>
    <s v="imobil"/>
    <s v="Lungime= Km;Suprafeţe= ha;CF= ;"/>
  </r>
  <r>
    <x v="9430"/>
    <s v="8.04.04"/>
    <m/>
    <m/>
    <s v="DRUM IAZOCA"/>
    <s v="conform amenajamentelor silvice"/>
    <s v="ARAD"/>
    <s v="-"/>
    <s v="Tara: România; Judet: ARAD; -;   -; Nr: -;"/>
    <n v="1971"/>
    <n v="420"/>
    <n v="2"/>
    <s v="in administrare"/>
    <s v="HG 982/1998;HG 1344/2011; HG 478/ 24-IUN-15;HG.478/24-IUN-15;OUG.1 din 04/01/2017;OUG.68 din 06/11/2019"/>
    <s v="imobil"/>
    <s v="Lungime= Km;Suprafeţe= ha;CF= ;"/>
  </r>
  <r>
    <x v="9431"/>
    <s v="8.04.04"/>
    <m/>
    <m/>
    <s v="DRUM BANISOARA"/>
    <s v="conform amenajamentelor silvice"/>
    <s v="ARAD"/>
    <s v="-"/>
    <s v="Tara: România; Judet: ARAD; -;   -; Nr: -;"/>
    <n v="1972"/>
    <n v="441"/>
    <n v="2"/>
    <s v="in administrare"/>
    <s v="HG 982/1998;; HG 478/ 24-IUN-15;HG.478/24-IUN-15;OUG.1 din 04/01/2017;HG.354/18.05.2017;OUG.68 din 06/11/2019"/>
    <s v="imobil"/>
    <s v="Lungime= Km;Suprafeţe= ha;CF= ;"/>
  </r>
  <r>
    <x v="9432"/>
    <s v="8.04.04"/>
    <m/>
    <m/>
    <s v="DRUM IZBUC"/>
    <s v="conform amenajamentelor silvice"/>
    <s v="ARAD"/>
    <s v="-"/>
    <s v="Tara: România; Judet: ARAD; -;   -; Nr: -;"/>
    <n v="1962"/>
    <n v="7249"/>
    <n v="2"/>
    <s v="in administrare"/>
    <s v="HG 982/1998;; HG 478/ 24-IUN-15;HG.478/24-IUN-15;OUG.1 din 04/01/2017;OUG.68 din 06/11/2019"/>
    <s v="imobil"/>
    <s v="Lungime= Km;Suprafeţe= ha;CF= ;"/>
  </r>
  <r>
    <x v="9433"/>
    <s v="8.04.04"/>
    <m/>
    <m/>
    <s v="DRUM VALEA DOSULUI"/>
    <s v="conform amenajamentelor silvice"/>
    <s v="ARAD"/>
    <s v="-"/>
    <s v="Tara: România; Judet: ARAD; -;   -; Nr: -;"/>
    <n v="1967"/>
    <n v="4919"/>
    <n v="2"/>
    <s v="in administrare"/>
    <s v="HG 982/1998;;OUG.1 din 04/01/2017;OUG.68 din 06/11/2019"/>
    <s v="imobil"/>
    <s v="drum auto forestier"/>
  </r>
  <r>
    <x v="9434"/>
    <s v="8.04.04"/>
    <m/>
    <m/>
    <s v="DRUM VALEA GAINII"/>
    <s v="conform amenajamentelor silvice"/>
    <s v="ARAD"/>
    <s v="-"/>
    <s v="Tara: România; Judet: ARAD; -;   -; Nr: -;"/>
    <n v="1960"/>
    <n v="77127"/>
    <n v="2"/>
    <s v="in administrare"/>
    <s v="HG 982/1998;;OUG.1 din 04/01/2017;OUG.68 din 06/11/2019"/>
    <s v="imobil"/>
    <s v="drum auto forestier"/>
  </r>
  <r>
    <x v="9435"/>
    <s v="8.04.04"/>
    <m/>
    <m/>
    <s v="DRUM VALEA BABII"/>
    <s v="conform amenajamentelor silvice"/>
    <s v="ARAD"/>
    <s v="-"/>
    <s v="Tara: România; Judet: ARAD; -;   -; Nr: -;"/>
    <n v="1975"/>
    <n v="1840"/>
    <n v="2"/>
    <s v="in administrare"/>
    <s v="HG 982/1998;HG 1344/2011; HG 478/ 24-IUN-15;HG.478/24-IUN-15;OUG.1 din 04/01/2017;HG.354/18.05.2017;OUG.68 din 06/11/2019"/>
    <s v="imobil"/>
    <s v="Lungime= Km;Suprafeţe= ha;CF= ;"/>
  </r>
  <r>
    <x v="9436"/>
    <s v="8.04.04"/>
    <m/>
    <m/>
    <s v="DRUM VALEA CRACIUNEASA"/>
    <s v="conform amenajamentelor silvice"/>
    <s v="ARAD"/>
    <s v="-"/>
    <s v="Tara: România; Judet: ARAD; -;   -; Nr: -;"/>
    <n v="1968"/>
    <n v="215268"/>
    <n v="2"/>
    <s v="in administrare"/>
    <s v="HG 982/1998;; HG 478/ 24-IUN-15;HG.478/24-IUN-15;OUG.1 din 04/01/2017;OUG.68 din 06/11/2019"/>
    <s v="imobil"/>
    <s v="Lungime= Km;Suprafeţe= ha;CF= ;"/>
  </r>
  <r>
    <x v="9437"/>
    <s v="8.04.04"/>
    <m/>
    <m/>
    <s v="DRUM GLASA"/>
    <s v="conform amenajamentelor silvice"/>
    <s v="ARAD"/>
    <s v="-"/>
    <s v="Tara: România; Judet: ARAD; -;   -; Nr: -;"/>
    <n v="1969"/>
    <n v="39559"/>
    <n v="2"/>
    <s v="in administrare"/>
    <s v="HG 982/1998;; HG 478/ 24-IUN-15;HG.478/24-IUN-15;OUG.1 din 04/01/2017;OUG.68 din 06/11/2019"/>
    <s v="imobil"/>
    <s v="Lungime= Km;Suprafeţe= ha;CF= ;"/>
  </r>
  <r>
    <x v="9438"/>
    <s v="8.04.04"/>
    <m/>
    <m/>
    <s v="DRUM VUCOVITA"/>
    <s v="conform amenajamentelor silvice"/>
    <s v="ARAD"/>
    <s v="-"/>
    <s v="Tara: România; Judet: ARAD; -;   -; Nr: -;"/>
    <n v="1981"/>
    <n v="3310"/>
    <n v="2"/>
    <s v="in administrare"/>
    <s v="HG 982/1998;HG 1344/2011; HG 478/ 24-IUN-15;HG.478/24-IUN-15;OUG.1 din 04/01/2017;HG.354/18.05.2017;OUG.68 din 06/11/2019"/>
    <s v="imobil"/>
    <s v="Lungime= Km;Suprafeţe= ha;CF= ;"/>
  </r>
  <r>
    <x v="9439"/>
    <s v="8.04.04"/>
    <m/>
    <m/>
    <s v="DRUM STARZII"/>
    <s v="conform amenajamentelor silvice"/>
    <s v="TIMIŞ"/>
    <s v="-"/>
    <s v="Tara: România; Judet: TIMIŞ; -;   -; Nr: -;"/>
    <n v="1979"/>
    <n v="47155"/>
    <n v="35"/>
    <s v="in administrare"/>
    <s v="HG 982/1998;HG 1344/2011;OUG.1 din 04/01/2017;HG.354/18.05.2017;OUG.68 din 06/11/2019"/>
    <s v="imobil"/>
    <s v="Lungime= Km;Suprafeţe= ha;CF= ;"/>
  </r>
  <r>
    <x v="9440"/>
    <s v="8.04.04"/>
    <m/>
    <m/>
    <s v="DRUM CARPINOASA"/>
    <s v="conform amenajamentelor silvice"/>
    <s v="TIMIŞ"/>
    <s v="-"/>
    <s v="Tara: România; Judet: TIMIŞ; -;   -; Nr: -;"/>
    <n v="1977"/>
    <n v="8780"/>
    <n v="35"/>
    <s v="in administrare"/>
    <s v="HG 982/1998;HG 1344/2011;OUG.1 din 04/01/2017;HG.354/18.05.2017;OUG.68 din 06/11/2019"/>
    <s v="imobil"/>
    <s v="Lungime= Km;Suprafeţe= ha;CF= ;"/>
  </r>
  <r>
    <x v="9441"/>
    <s v="8.04.04"/>
    <m/>
    <m/>
    <s v="DRUM SCAIOASA"/>
    <s v="conform amenajamentelor silvice"/>
    <s v="TIMIŞ"/>
    <s v="-"/>
    <s v="Tara: România; Judet: TIMIŞ; -;   -; Nr: -;"/>
    <n v="1977"/>
    <n v="28602"/>
    <n v="35"/>
    <s v="in administrare"/>
    <s v="HG 982/1998;HG 1344/2011;OUG.1 din 04/01/2017;HG.354/18.05.2017;OUG.68 din 06/11/2019"/>
    <s v="imobil"/>
    <s v="Lungime= Km;Suprafeţe= ha;CF= ;"/>
  </r>
  <r>
    <x v="9442"/>
    <s v="8.04.04"/>
    <m/>
    <m/>
    <s v="DRUM FENODIA MICA"/>
    <s v="conform amenajamentelor silvice"/>
    <s v="TIMIŞ"/>
    <s v="-"/>
    <s v="Tara: România; Judet: TIMIŞ; -;   -; Nr: -;"/>
    <n v="1979"/>
    <n v="24264"/>
    <n v="35"/>
    <s v="in administrare"/>
    <s v="HG 982/1998;HG 1344/2011;OUG.1 din 04/01/2017;HG.354/18.05.2017;OUG.68 din 06/11/2019"/>
    <s v="imobil"/>
    <s v="Lungime= Km;Suprafeţe= ha;CF= ;"/>
  </r>
  <r>
    <x v="9443"/>
    <s v="8.04.04"/>
    <m/>
    <m/>
    <s v="DRUM LABASINT"/>
    <s v="conform amenajamentelor silvice"/>
    <s v="ARAD"/>
    <s v="-"/>
    <s v="Tara: România; Judet: ARAD; -;   -; Nr: -;"/>
    <n v="1969"/>
    <n v="147397"/>
    <n v="2"/>
    <s v="in administrare"/>
    <s v="HG 982/1998;HG 1344/2011; HG 478/ 24-IUN-15;HG.478/24-IUN-15;OUG.1 din 04/01/2017;OUG.68 din 06/11/2019"/>
    <s v="imobil"/>
    <s v="Lungime= Km;Suprafeţe= ha;CF= ;"/>
  </r>
  <r>
    <x v="9444"/>
    <s v="8.04.04"/>
    <m/>
    <m/>
    <s v="DRUM TEPENIS"/>
    <s v="conform amenajamentelor silvice"/>
    <s v="ARAD"/>
    <s v="-"/>
    <s v="Tara: România; Judet: ARAD; -;   -; Nr: -;"/>
    <n v="1980"/>
    <n v="9943"/>
    <n v="2"/>
    <s v="in administrare"/>
    <s v="HG 982/1998;HG 1344/2011; HG 478/ 24-IUN-15;HG.478/24-IUN-15;OUG.1 din 04/01/2017;HG.354/18.05.2017;OUG.68 din 06/11/2019"/>
    <s v="imobil"/>
    <s v="Lungime= Km;Suprafeţe= ha;CF= ;"/>
  </r>
  <r>
    <x v="9445"/>
    <s v="8.04.04"/>
    <m/>
    <m/>
    <s v="DRUM TOPLA"/>
    <s v="conform amenajamentelor silvice"/>
    <s v="TIMIŞ"/>
    <s v="-"/>
    <s v="Tara: România; Judet: TIMIŞ; -;   -; Nr: -;"/>
    <n v="1969"/>
    <n v="22616"/>
    <n v="35"/>
    <s v="in administrare"/>
    <s v="HG 982/1998;;OUG.1 din 04/01/2017;OUG.68 din 06/11/2019"/>
    <s v="imobil"/>
    <s v="drum auto forestier"/>
  </r>
  <r>
    <x v="9446"/>
    <s v="8.04.04"/>
    <m/>
    <m/>
    <s v="DRUM CERNOBARA"/>
    <s v="conform amenajamentelor silvice"/>
    <s v="ARAD"/>
    <s v="-"/>
    <s v="Tara: România; Judet: ARAD; -;   -; Nr: -;"/>
    <n v="1984"/>
    <n v="18764"/>
    <n v="2"/>
    <s v="in administrare"/>
    <s v="HG 982/1998;HG 1344/2011; HG 478/ 24-IUN-15;HG.478/24-IUN-15;OUG.1 din 04/01/2017;HG.354/18.05.2017;OUG.68 din 06/11/2019"/>
    <s v="imobil"/>
    <s v="Lungime= Km;Suprafeţe= ha;CF= ;"/>
  </r>
  <r>
    <x v="9447"/>
    <s v="8.04.04"/>
    <m/>
    <m/>
    <s v="DRUM VALEA MOICA 1"/>
    <s v="conform amenajamentelor silvice"/>
    <s v="TIMIŞ"/>
    <s v="-"/>
    <s v="Tara: România; Judet: TIMIŞ; -;   -; Nr: -;"/>
    <n v="1971"/>
    <n v="9359"/>
    <n v="35"/>
    <s v="in administrare"/>
    <s v="HG 982/1998;;OUG.1 din 04/01/2017;OUG.68 din 06/11/2019"/>
    <s v="imobil"/>
    <s v="drum auto forestier"/>
  </r>
  <r>
    <x v="9448"/>
    <s v="8.04.04"/>
    <m/>
    <m/>
    <s v="DRUM VALEA MOICA 2"/>
    <s v="conform amenajamentelor silvice"/>
    <s v="TIMIŞ"/>
    <s v="-"/>
    <s v="Tara: România; Judet: TIMIŞ; -;   -; Nr: -;"/>
    <n v="1972"/>
    <n v="521509"/>
    <n v="35"/>
    <s v="in administrare"/>
    <s v="HG 982/1998;HG 1344/2011;OUG.1 din 04/01/2017;HG.354/18.05.2017;OUG.68 din 06/11/2019"/>
    <s v="imobil"/>
    <s v="Lungime= Km;Suprafeţe= ha;CF= ;"/>
  </r>
  <r>
    <x v="9449"/>
    <s v="8.04.04"/>
    <m/>
    <m/>
    <s v="DRUM CORNU HOLOMOGI"/>
    <s v="conform amenajamentelor silvice"/>
    <s v="ARAD"/>
    <s v="-"/>
    <s v="Tara: România; Judet: ARAD; -;   -; Nr: -;"/>
    <n v="1975"/>
    <n v="22231"/>
    <n v="2"/>
    <s v="in administrare"/>
    <s v="HG 982/1998;;OUG.1 din 04/01/2017;OUG.68 din 06/11/2019"/>
    <s v="imobil"/>
    <s v="drum auto forestier"/>
  </r>
  <r>
    <x v="9450"/>
    <s v="8.04.04"/>
    <m/>
    <m/>
    <s v="DRUM RADESTI 2"/>
    <s v="conform amenajamentelor silvice"/>
    <s v="ARAD"/>
    <s v="-"/>
    <s v="Tara: România; Judet: ARAD; -;   -; Nr: -;"/>
    <n v="1974"/>
    <n v="1578"/>
    <n v="2"/>
    <s v="in administrare"/>
    <s v="HG 982/1998;; HG 478/ 24-IUN-15;HG.478/24-IUN-15;OUG.1 din 04/01/2017;HG.354/18.05.2017;OUG.68 din 06/11/2019"/>
    <s v="imobil"/>
    <s v="Lungime= Km;Suprafeţe= ha;CF= ;"/>
  </r>
  <r>
    <x v="9451"/>
    <s v="8.04.04"/>
    <m/>
    <m/>
    <s v="DRUM HUREZ"/>
    <s v="conform amenajamentelor silvice"/>
    <s v="ARAD"/>
    <s v="-"/>
    <s v="Tara: România; Judet: ARAD; -;   -; Nr: -;"/>
    <n v="1968"/>
    <n v="33850"/>
    <n v="2"/>
    <s v="in administrare"/>
    <s v="HG 982/1998;;OUG.1 din 04/01/2017;OUG.68 din 06/11/2019"/>
    <s v="imobil"/>
    <s v="drum auto forestier"/>
  </r>
  <r>
    <x v="9452"/>
    <s v="8.04.04"/>
    <m/>
    <m/>
    <s v="DRUM PAIUSENI 3"/>
    <s v="conform amenajamentelor silvice"/>
    <s v="ARAD"/>
    <s v="-"/>
    <s v="Tara: România; Judet: ARAD; -;   -; Nr: -;"/>
    <n v="1974"/>
    <n v="888"/>
    <n v="2"/>
    <s v="in administrare"/>
    <s v="HG 982/1998;HG 1344/2011; HG 478/ 24-IUN-15;HG.478/24-IUN-15;OUG.1 din 04/01/2017;HG.354/18.05.2017;OUG.68 din 06/11/2019"/>
    <s v="imobil"/>
    <s v="Lungime= Km;Suprafeţe= ha;CF= ;"/>
  </r>
  <r>
    <x v="9453"/>
    <s v="8.04.04"/>
    <m/>
    <m/>
    <s v="DRUM HONTISOR"/>
    <s v="conform amenajamentelor silvice"/>
    <s v="ARAD"/>
    <s v="-"/>
    <s v="Tara: România; Judet: ARAD; -;   -; Nr: -;"/>
    <n v="1967"/>
    <n v="162148"/>
    <n v="2"/>
    <s v="in administrare"/>
    <s v="HG 982/1998;; HG 478/ 24-IUN-15;HG.478/24-IUN-15;OUG.1 din 04/01/2017;OUG.68 din 06/11/2019"/>
    <s v="imobil"/>
    <s v="Lungime= Km;Suprafeţe= ha;CF= ;"/>
  </r>
  <r>
    <x v="9454"/>
    <s v="8.04.04"/>
    <m/>
    <m/>
    <s v="DRUM CARABITA"/>
    <s v="conform amenajamentelor silvice"/>
    <s v="ARAD"/>
    <s v="-"/>
    <s v="Tara: România; Judet: ARAD; -;   -; Nr: -;"/>
    <n v="1970"/>
    <n v="5714"/>
    <n v="2"/>
    <s v="in administrare"/>
    <s v="HG 982/1998;; HG 478/ 24-IUN-15;HG.478/24-IUN-15;OUG.1 din 04/01/2017;OUG.68 din 06/11/2019"/>
    <s v="imobil"/>
    <s v="Lungime= Km;Suprafeţe= ha;CF= ;"/>
  </r>
  <r>
    <x v="9455"/>
    <s v="8.04.04"/>
    <m/>
    <m/>
    <s v="DRUM ORBILOR"/>
    <s v="conform amenajamentelor silvice"/>
    <s v="ARAD"/>
    <s v="-"/>
    <s v="Tara: România; Judet: ARAD; -;   -; Nr: -;"/>
    <n v="1983"/>
    <n v="21180"/>
    <n v="2"/>
    <s v="in administrare"/>
    <s v="HG 982/1998;;OUG.1 din 04/01/2017;HG.354/18.05.2017;OUG.68 din 06/11/2019"/>
    <s v="imobil"/>
    <s v="Lungime= Km;Suprafeţe= ha;CF= ;"/>
  </r>
  <r>
    <x v="9456"/>
    <s v="8.04.04"/>
    <m/>
    <m/>
    <s v="DRUM NEAMTULUI 2"/>
    <s v="conform amenajamentelor silvice"/>
    <s v="ARAD"/>
    <s v="-"/>
    <s v="Tara: România; Judet: ARAD; -;   -; Nr: -;"/>
    <n v="1996"/>
    <n v="119053"/>
    <n v="2"/>
    <s v="in administrare"/>
    <s v="HG 982/1998;HG 1344/2011; HG 478/ 24-IUN-15;HG.478/24-IUN-15;OUG.1 din 04/01/2017;HG.354/18.05.2017;OUG.68 din 06/11/2019"/>
    <s v="imobil"/>
    <s v="Lungime= Km;Suprafeţe= ha;CF= ;"/>
  </r>
  <r>
    <x v="9457"/>
    <s v="8.04.04"/>
    <m/>
    <m/>
    <s v="DRUM LUSTI"/>
    <s v="conform amenajamentelor silvice"/>
    <s v="ARAD"/>
    <s v="-"/>
    <s v="Tara: România; Judet: ARAD; -;   -; Nr: -;"/>
    <n v="1970"/>
    <n v="38993"/>
    <n v="2"/>
    <s v="in administrare"/>
    <s v="HG 982/1998;; HG 478/ 24-IUN-15;HG.478/24-IUN-15;OUG.1 din 04/01/2017;OUG.68 din 06/11/2019"/>
    <s v="imobil"/>
    <s v="Lungime= Km;Suprafeţe= ha;CF= ;"/>
  </r>
  <r>
    <x v="9458"/>
    <s v="8.04.04"/>
    <m/>
    <m/>
    <s v="DRUM CHERSCA"/>
    <s v="conform amenajamentelor silvice"/>
    <s v="ARAD"/>
    <s v="-"/>
    <s v="Tara: România; Judet: ARAD; -;   -; Nr: -;"/>
    <n v="1967"/>
    <n v="52054"/>
    <n v="2"/>
    <s v="in administrare"/>
    <s v="HG 982/1998;HG 1344/2011; HG 478/ 24-IUN-15;HG.478/24-IUN-15;OUG.1 din 04/01/2017;OUG.68 din 06/11/2019"/>
    <s v="imobil"/>
    <s v="Lungime= Km;Suprafeţe= ha;CF= ;"/>
  </r>
  <r>
    <x v="9459"/>
    <s v="8.04.04"/>
    <m/>
    <m/>
    <s v="DRUM MONUMENT"/>
    <s v="conform amenajamentelor silvice"/>
    <s v="ARAD"/>
    <s v="-"/>
    <s v="Tara: România; Judet: ARAD; -;   -; Nr: -;"/>
    <n v="1961"/>
    <n v="15054"/>
    <n v="2"/>
    <s v="in administrare"/>
    <s v="HG 982/1998;HG 1344/2011; HG 478/ 24-IUN-15;HG.478/24-IUN-15;OUG.1 din 04/01/2017;OUG.68 din 06/11/2019"/>
    <s v="imobil"/>
    <s v="Lungime= Km;Suprafeţe= ha;CF= ;"/>
  </r>
  <r>
    <x v="9460"/>
    <s v="8.04.04"/>
    <m/>
    <m/>
    <s v="DRUM JERNOVITA"/>
    <s v="conform amenajamentelor silvice"/>
    <s v="ARAD"/>
    <s v="-"/>
    <s v="Tara: România; Judet: ARAD; -;   -; Nr: -;"/>
    <n v="1960"/>
    <n v="429"/>
    <n v="2"/>
    <s v="in administrare"/>
    <s v="HG 982/1998;HG 1344/2011; HG 478/ 24-IUN-15;HG.478/24-IUN-15;OUG.1 din 04/01/2017;HG.354/18.05.2017;OUG.68 din 06/11/2019"/>
    <s v="imobil"/>
    <s v="Lungime= Km;Suprafeţe= ha;CF= ;"/>
  </r>
  <r>
    <x v="9461"/>
    <s v="8.04.04"/>
    <m/>
    <m/>
    <s v="DRUM COSTANIC"/>
    <s v="conform amenajamentelor silvice"/>
    <s v="TIMIŞ"/>
    <s v="-"/>
    <s v="Tara: România; Judet: TIMIŞ; -;   -; Nr: -;"/>
    <n v="1979"/>
    <n v="213296"/>
    <n v="35"/>
    <s v="in administrare"/>
    <s v="HG 982/1998;HG 1344/2011;OUG.1 din 04/01/2017;HG.354/18.05.2017;OUG.68 din 06/11/2019"/>
    <s v="imobil"/>
    <s v="Lungime= Km;Suprafeţe= ha;CF= ;"/>
  </r>
  <r>
    <x v="9462"/>
    <s v="8.04.04"/>
    <m/>
    <m/>
    <s v="DRUM GOSTA VECHE"/>
    <s v="conform amenajamentelor silvice"/>
    <s v="TIMIŞ"/>
    <s v="-"/>
    <s v="Tara: România; Judet: TIMIŞ; -;   -; Nr: -;"/>
    <n v="1963"/>
    <n v="183360"/>
    <n v="35"/>
    <s v="in administrare"/>
    <s v="HG 982/1998;HG 1344/2011;OUG.1 din 04/01/2017;OUG.68 din 06/11/2019"/>
    <s v="imobil"/>
    <s v="drum auto forestier"/>
  </r>
  <r>
    <x v="9463"/>
    <s v="8.04.04"/>
    <m/>
    <m/>
    <s v="DRUM FORESTIER ARCHISEL 2"/>
    <s v="conform amenajamentelor silvice"/>
    <s v="ARAD"/>
    <s v="-"/>
    <s v="Tara: România; Judet: ARAD; -;   -; Nr: -;"/>
    <n v="1984"/>
    <n v="40352"/>
    <n v="2"/>
    <s v="in administrare"/>
    <s v="HG 982/1998;HG 1344/2011; HG 478/ 24-IUN-15;HG.478/24-IUN-15;OUG.1 din 04/01/2017;HG.354/18.05.2017;OUG.68 din 06/11/2019"/>
    <s v="imobil"/>
    <s v="Lungime= Km;Suprafeţe= ha;CF= ;"/>
  </r>
  <r>
    <x v="9464"/>
    <s v="8.04.04"/>
    <m/>
    <m/>
    <s v="DRUM FORESTIER BLIDARITA"/>
    <s v="conform amenajamentelor silvice"/>
    <s v="ARAD"/>
    <s v="-"/>
    <s v="Tara: România; Judet: ARAD; -;   -; Nr: -;"/>
    <n v="1983"/>
    <n v="15994"/>
    <n v="2"/>
    <s v="in administrare"/>
    <s v="HG 982/1998;HG 1344/2011; HG 478/ 24-IUN-15;HG.478/24-IUN-15;OUG.1 din 04/01/2017;HG.354/18.05.2017;OUG.68 din 06/11/2019"/>
    <s v="imobil"/>
    <s v="Lungime= Km;Suprafeţe= ha;CF= ;"/>
  </r>
  <r>
    <x v="9465"/>
    <s v="8.04.04"/>
    <m/>
    <m/>
    <s v="DRUM FORESTIER PLESA 2"/>
    <s v="conform amenajamentelor silvice"/>
    <s v="ARAD"/>
    <s v="-"/>
    <s v="Tara: România; Judet: ARAD; -;   -; Nr: -;"/>
    <n v="1991"/>
    <n v="30235"/>
    <n v="2"/>
    <s v="in administrare"/>
    <s v="HG 982/1998;;OUG.1 din 04/01/2017;OUG.68 din 06/11/2019"/>
    <s v="imobil"/>
    <s v="drum auto forestier"/>
  </r>
  <r>
    <x v="9466"/>
    <s v="8.04.04"/>
    <m/>
    <m/>
    <s v="DRUM FORESTIER VALEA LUNGA"/>
    <s v="conform amenajamentelor silvice"/>
    <s v="ARAD"/>
    <s v="-"/>
    <s v="Tara: România; Judet: ARAD; -;   -; Nr: -;"/>
    <n v="1978"/>
    <n v="6492"/>
    <n v="2"/>
    <s v="in administrare"/>
    <s v="HG 982/1998;HG 1344/2011; HG 478/ 24-IUN-15;HG.478/24-IUN-15;OUG.1 din 04/01/2017;HG.354/18.05.2017;OUG.68 din 06/11/2019"/>
    <s v="imobil"/>
    <s v="Lungime= Km;Suprafeţe= ha;CF= ;"/>
  </r>
  <r>
    <x v="9467"/>
    <s v="8.04.04"/>
    <m/>
    <m/>
    <s v="DRUM FORESTIER LUGOTULUI 3"/>
    <s v="conform amenajamentelor silvice"/>
    <s v="ARAD"/>
    <s v="-"/>
    <s v="Tara: România; Judet: ARAD; -;   -; Nr: -;"/>
    <n v="1983"/>
    <n v="13472"/>
    <n v="2"/>
    <s v="in administrare"/>
    <s v="HG 982/1998;HG 1344/2011; HG 478/ 24-IUN-15:478/24-IUN-15;OUG.1 din 04/01/2017;HG.354/18.05.2017;OUG.68 din 06/11/2019"/>
    <s v="imobil"/>
    <s v="Lungime= Km;Suprafeţe= ha;CF= ;"/>
  </r>
  <r>
    <x v="9468"/>
    <s v="8.04.04"/>
    <m/>
    <m/>
    <s v="DRUM AUTO PLOPI"/>
    <s v="conform amenajamentelor silvice"/>
    <s v="TIMIŞ"/>
    <s v="-"/>
    <s v="Tara: România; Judet: TIMIŞ; -;   -; Nr: -;"/>
    <n v="1981"/>
    <n v="57834"/>
    <n v="35"/>
    <s v="in administrare"/>
    <s v="HG 982/1998;HG 1344/2011;OUG.1 din 04/01/2017;HG.354/18.05.2017;OUG.68 din 06/11/2019"/>
    <s v="imobil"/>
    <s v="Lungime= Km;Suprafeţe= ha;CF= ;"/>
  </r>
  <r>
    <x v="9469"/>
    <s v="8.04.04"/>
    <m/>
    <m/>
    <s v="DRUM FORESTIER BACOVA-SANTANA"/>
    <s v="conform amenajamentelor silvice"/>
    <s v="TIMIŞ"/>
    <s v="-"/>
    <s v="Tara: România; Judet: TIMIŞ; -;   -; Nr: -;"/>
    <n v="1981"/>
    <n v="89192"/>
    <n v="35"/>
    <s v="in administrare"/>
    <s v="HG 982/1998;HG 1344/2011;OUG.1 din 04/01/2017;HG.354/18.05.2017;OUG.68 din 06/11/2019"/>
    <s v="imobil"/>
    <s v="Lungime= Km;Suprafeţe= ha;CF= ;"/>
  </r>
  <r>
    <x v="9470"/>
    <s v="8.04.04"/>
    <m/>
    <m/>
    <s v="DRUM FORESTIER DRACSINA"/>
    <s v="conform amenajamentelor silvice"/>
    <s v="TIMIŞ"/>
    <s v="-"/>
    <s v="Tara: România; Judet: TIMIŞ; -;   -; Nr: -;"/>
    <n v="1971"/>
    <n v="100574"/>
    <n v="35"/>
    <s v="in administrare"/>
    <s v="HG 982/1998;HG 1344/2011;OUG.1 din 04/01/2017;HG.354/18.05.2017;OUG.68 din 06/11/2019"/>
    <s v="imobil"/>
    <s v="Lungime= Km;Suprafeţe= ha;CF= ;"/>
  </r>
  <r>
    <x v="9471"/>
    <s v="8.04.04"/>
    <m/>
    <m/>
    <s v="DRUM FORESTIER HAUZESTI"/>
    <s v="conform amenajamentelor silvice"/>
    <s v="TIMIŞ"/>
    <s v="-"/>
    <s v="Tara: România; Judet: TIMIŞ; -;   -; Nr: -;"/>
    <n v="1975"/>
    <n v="1801"/>
    <n v="35"/>
    <s v="in administrare"/>
    <s v="HG 982/1998;HG 1344/2011;OUG.1 din 04/01/2017;HG.354/18.05.2017;OUG.68 din 06/11/2019"/>
    <s v="imobil"/>
    <s v="Lungime= Km;Suprafeţe= ha;CF= ;"/>
  </r>
  <r>
    <x v="9472"/>
    <s v="8.04.04"/>
    <m/>
    <m/>
    <s v="DRUM FORESTIER SOMOS"/>
    <s v="conform amenajamentelor silvice"/>
    <s v="ARAD"/>
    <s v="-"/>
    <s v="Tara: România; Judet: ARAD; -;   -; Nr: -;"/>
    <n v="1967"/>
    <n v="8058"/>
    <n v="2"/>
    <s v="in administrare"/>
    <s v="HG 982/1998;HG 1344/2011; HG 478/ 24-IUN-15:478/24-IUN-15;OUG.1 din 04/01/2017;HG.354/18.05.2017;OUG.68 din 06/11/2019"/>
    <s v="imobil"/>
    <s v="Lungime= Km;Suprafeţe= ha;CF= ;"/>
  </r>
  <r>
    <x v="9473"/>
    <s v="8.04.04"/>
    <m/>
    <m/>
    <s v="DRUM FORESTIER FAGETEL"/>
    <s v="conform amenajamentelor silvice"/>
    <s v="TIMIŞ"/>
    <s v="-"/>
    <s v="Tara: România; Judet: TIMIŞ; -;   -; Nr: -;"/>
    <n v="1970"/>
    <n v="107728"/>
    <n v="35"/>
    <s v="in administrare"/>
    <s v="HG 982/1998;;OUG.1 din 04/01/2017;OUG.68 din 06/11/2019"/>
    <s v="imobil"/>
    <s v="drum auto forestier"/>
  </r>
  <r>
    <x v="9474"/>
    <s v="8.04.04"/>
    <m/>
    <m/>
    <s v="DRUM FORESTIER PIRIUL CU SOVAR"/>
    <s v="conform amenajamentelor silvice"/>
    <s v="ARAD"/>
    <s v="-"/>
    <s v="Tara: România; Judet: ARAD; -;   -; Nr: -;"/>
    <n v="1982"/>
    <n v="28774"/>
    <n v="2"/>
    <s v="in administrare"/>
    <s v="HG 982/1998;HG 1344/2011;OUG.1 din 04/01/2017;HG.354/18.05.2017;OUG.68 din 06/11/2019"/>
    <s v="imobil"/>
    <s v="Lungime= Km;Suprafeţe= ha;CF= ;"/>
  </r>
  <r>
    <x v="9475"/>
    <s v="8.04.04"/>
    <m/>
    <m/>
    <s v="DRUM FORESTIER FIAC"/>
    <s v="conform amenajamentelor silvice"/>
    <s v="ARAD"/>
    <s v="-"/>
    <s v="Tara: România; Judet: ARAD; -;   -; Nr: -;"/>
    <n v="1988"/>
    <n v="62596"/>
    <n v="2"/>
    <s v="in administrare"/>
    <s v="HG 982/1998;;OUG.1 din 04/01/2017;OUG.68 din 06/11/2019"/>
    <s v="imobil"/>
    <s v="drum auto forestier"/>
  </r>
  <r>
    <x v="9476"/>
    <s v="8.04.04"/>
    <m/>
    <m/>
    <s v="DRUM FORESTIER FIZES"/>
    <s v="conform amenajamentelor silvice"/>
    <s v="ARAD"/>
    <s v="-"/>
    <s v="Tara: România; Judet: ARAD; -;   -; Nr: -;"/>
    <n v="1984"/>
    <n v="48654"/>
    <n v="2"/>
    <s v="in administrare"/>
    <s v="HG 982/1998;;OUG.1 din 04/01/2017;OUG.68 din 06/11/2019"/>
    <s v="imobil"/>
    <s v="drum auto forestier"/>
  </r>
  <r>
    <x v="9477"/>
    <s v="8.04.04"/>
    <m/>
    <m/>
    <s v="DRUM FORESTIER TAMAS-IOSIA"/>
    <s v="conform amenajamentelor silvice"/>
    <s v="ARAD"/>
    <s v="-"/>
    <s v="Tara: România; Judet: ARAD; -;   -; Nr: -;"/>
    <n v="1983"/>
    <n v="8467"/>
    <n v="2"/>
    <s v="in administrare"/>
    <s v="HG 982/1998;HG 1344/2011; HG 478/ 24-IUN-15:478/24-IUN-15;OUG.1 din 04/01/2017;HG.354/18.05.2017;OUG.68 din 06/11/2019"/>
    <s v="imobil"/>
    <s v="Lungime= Km;Suprafeţe= ha;CF= ;"/>
  </r>
  <r>
    <x v="9478"/>
    <s v="8.30._"/>
    <m/>
    <m/>
    <s v="PODETE TRANS.RUTIER"/>
    <s v="conform amenajamentelor silvice"/>
    <s v="ALBA"/>
    <s v="-"/>
    <s v="Tara: România; Judet: ALBA; -;   -; Nr: -;"/>
    <n v="1994"/>
    <n v="7"/>
    <n v="1"/>
    <s v="in administrare"/>
    <s v="HG 982/1998;;OUG.1 din 04/01/2017;OUG.68 din 06/11/2019"/>
    <s v="imobil"/>
    <s v="lucrari de amenajarea torentilor"/>
  </r>
  <r>
    <x v="9479"/>
    <s v="8.04.04"/>
    <m/>
    <m/>
    <s v="DRUM FORESTIER PESTIS"/>
    <s v="conform amenajamentelor silvice"/>
    <s v="ARAD"/>
    <s v="-"/>
    <s v="Tara: România; Judet: ARAD; -;   -; Nr: -;"/>
    <n v="1970"/>
    <n v="18010"/>
    <n v="2"/>
    <s v="in administrare"/>
    <s v="HG 982/1998;HG 1344/2011;OUG.1 din 04/01/2017;HG.354/18.05.2017;OUG.68 din 06/11/2019"/>
    <s v="imobil"/>
    <s v="Lungime= Km;Suprafeţe= ha;CF= ;"/>
  </r>
  <r>
    <x v="9480"/>
    <s v="8.04.04"/>
    <m/>
    <m/>
    <s v="DRUM FORESTIER URSOANE"/>
    <s v="conform amenajamentelor silvice"/>
    <s v="ARAD"/>
    <s v="-"/>
    <s v="Tara: România; Judet: ARAD; -;   -; Nr: -;"/>
    <n v="1968"/>
    <n v="10788"/>
    <n v="2"/>
    <s v="in administrare"/>
    <s v="HG 982/1998;;OUG.1 din 04/01/2017;OUG.68 din 06/11/2019"/>
    <s v="imobil"/>
    <s v="drum auto forestier"/>
  </r>
  <r>
    <x v="9481"/>
    <s v="8.04.04"/>
    <m/>
    <m/>
    <s v="DRUM FORESTIER BALTA NEAGRA"/>
    <s v="conform amenajamentelor silvice"/>
    <s v="ARAD"/>
    <s v="-"/>
    <s v="Tara: România; Judet: ARAD; -;   -; Nr: -;"/>
    <n v="1968"/>
    <n v="10128"/>
    <n v="2"/>
    <s v="in administrare"/>
    <s v="HG 982/1998;;OUG.1 din 04/01/2017;OUG.68 din 06/11/2019"/>
    <s v="imobil"/>
    <s v="drum auto forestier"/>
  </r>
  <r>
    <x v="9482"/>
    <s v="8.04.04"/>
    <m/>
    <m/>
    <s v="DRUM FORESTIER 1KM"/>
    <s v="conform amenajamentelor silvice"/>
    <s v="ALBA"/>
    <s v="-"/>
    <s v="Tara: România; Judet: ALBA; -;   -; Nr: -;"/>
    <n v="1994"/>
    <n v="40308"/>
    <n v="1"/>
    <s v="in administrare"/>
    <s v="HG 982/1998;HG 1344/2011;OUG.1 din 04/01/2017;HG.354/18.05.2017;OUG.68 din 06/11/2019"/>
    <s v="imobil"/>
    <s v="Lungime= Km;Suprafeţe= ha;CF= ;"/>
  </r>
  <r>
    <x v="9483"/>
    <s v="8.30.01"/>
    <m/>
    <m/>
    <s v="TRAVERSE CU GARDULETE"/>
    <s v="conform amenajamentelor silvice"/>
    <s v="SIBIU"/>
    <s v="-"/>
    <s v="Tara: România; Judet: SIBIU; -;   -; Nr: -;"/>
    <n v="1994"/>
    <n v="385"/>
    <n v="32"/>
    <s v="in administrare"/>
    <s v="HG 860/2001;HG 1344/2011;OUG.1 din 04/01/2017;HG.354/18.05.2017;OUG.68 din 06/11/2019;HG.846/08.10.2020"/>
    <s v="imobil"/>
    <s v="Lungime albie corectată/consolidată=3,1 km;"/>
  </r>
  <r>
    <x v="9484"/>
    <s v="8.30.01"/>
    <m/>
    <m/>
    <s v="PERIMETRU AMELIORARE CUNTA"/>
    <s v="conform amenajamentelor silvice"/>
    <s v="ALBA"/>
    <s v="-"/>
    <s v="Tara: România; Judet: ALBA; -;   -; Nr: -;"/>
    <n v="1994"/>
    <n v="62"/>
    <n v="1"/>
    <s v="in administrare"/>
    <s v="HG 982/1998;; HG 478/ 24-IUN-15;HG.478/24-IUN-15;OUG.1 din 04/01/2017;HG.354/18.05.2017;OUG.68 din 06/11/2019;HG.846/08.10.2020"/>
    <s v="imobil"/>
    <s v="Lungime albie corectată/consolidată=0,3 km;"/>
  </r>
  <r>
    <x v="9485"/>
    <s v="8.30.01"/>
    <m/>
    <m/>
    <s v="BARAJE DOBRA"/>
    <s v="conform amenajamentelor silvice"/>
    <s v="SIBIU"/>
    <s v="-"/>
    <s v="Tara: România; Judet: SIBIU; -;   -; Nr: -;"/>
    <n v="1994"/>
    <n v="5968"/>
    <n v="32"/>
    <s v="in administrare"/>
    <s v="HG 860/2001;HG 1344/2011;OUG.1 din 04/01/2017;HG.354/18.05.2017;OUG.68 din 06/11/2019;HG.846/08.10.2020"/>
    <s v="imobil"/>
    <s v="Lungime albie corectată/consolidată=3,83 km;"/>
  </r>
  <r>
    <x v="9486"/>
    <s v="8.04.04"/>
    <m/>
    <m/>
    <s v="DRUM FORESTIER HUNCI"/>
    <s v="conform amenajamentelor silvice"/>
    <s v="ALBA"/>
    <s v="-"/>
    <s v="Tara: România; Judet: ALBA; -;   -; Nr: -;"/>
    <n v="1994"/>
    <n v="6017"/>
    <n v="1"/>
    <s v="in administrare"/>
    <s v="HG 982/1998;HG 1344/2011;OUG.1 din 04/01/2017;HG.354/18.05.2017;OUG.68 din 06/11/2019"/>
    <s v="imobil"/>
    <s v="Lungime= Km;Suprafeţe= ha;CF= ;"/>
  </r>
  <r>
    <x v="9487"/>
    <s v="8.04.04"/>
    <m/>
    <m/>
    <s v="DRUM FORESTIER PONORAS"/>
    <s v="conform amenajamentelor silvice"/>
    <s v="ALBA"/>
    <s v="-"/>
    <s v="Tara: România; Judet: ALBA; -;   -; Nr: -;"/>
    <n v="1994"/>
    <n v="348"/>
    <n v="1"/>
    <s v="in administrare"/>
    <s v="HG 982/1998;HG 1344/2011;OUG.1 din 04/01/2017;HG.354/18.05.2017;OUG.68 din 06/11/2019"/>
    <s v="imobil"/>
    <s v="Lungime= Km;Suprafeţe= ha;CF= ;"/>
  </r>
  <r>
    <x v="9488"/>
    <s v="8.04.04"/>
    <m/>
    <m/>
    <s v="DF NEGRASA"/>
    <s v="conform amenajamentelor silvice"/>
    <s v="ALBA"/>
    <s v="-"/>
    <s v="Tara: România; Judet: ALBA; -;   -; Nr: -;"/>
    <n v="1994"/>
    <n v="187926"/>
    <n v="1"/>
    <s v="in administrare"/>
    <s v="HG 982/1998;HG 1344/2011;OUG.1 din 04/01/2017;HG.354/18.05.2017;OUG.68 din 06/11/2019"/>
    <s v="imobil"/>
    <s v="Lungime= Km;Suprafeţe= ha;CF= ;"/>
  </r>
  <r>
    <x v="9489"/>
    <s v="8.30._"/>
    <m/>
    <m/>
    <s v="CORECTIE TORENTILOR"/>
    <s v="conform amenajamentelor silvice"/>
    <s v="ALBA"/>
    <s v="-"/>
    <s v="Tara: România; Judet: ALBA; -;   -; Nr: -;"/>
    <n v="1994"/>
    <n v="1231"/>
    <n v="1"/>
    <s v="in administrare"/>
    <s v="HG 982/1998;HG 1344/2011;OUG.1 din 04/01/2017;HG.354/18.05.2017;OUG.68 din 06/11/2019"/>
    <s v="imobil"/>
    <s v="Denumire= ;"/>
  </r>
  <r>
    <x v="9490"/>
    <s v="8.04.04"/>
    <m/>
    <m/>
    <s v="DF CANCIU MIRAJ"/>
    <s v="conform amenajamentelor silvice"/>
    <s v="ALBA"/>
    <s v="-"/>
    <s v="Tara: România; Judet: ALBA; -;   -; Nr: -;"/>
    <n v="1994"/>
    <n v="69159"/>
    <n v="1"/>
    <s v="in administrare"/>
    <s v="HG 982/1998;HG 1344/2011;OUG.1 din 04/01/2017;HG.354/18.05.2017;OUG.68 din 06/11/2019"/>
    <s v="imobil"/>
    <s v="Lungime= Km;Suprafeţe= ha;CF= ;"/>
  </r>
  <r>
    <x v="9491"/>
    <s v="8.30._"/>
    <m/>
    <m/>
    <s v="TRAVERSE GALIOANE"/>
    <s v="conform amenajamentelor silvice"/>
    <s v="SIBIU"/>
    <s v="-"/>
    <s v="Tara: România; Judet: SIBIU; -;   -; Nr: -;"/>
    <n v="1994"/>
    <n v="2"/>
    <n v="32"/>
    <s v="in administrare"/>
    <s v="HG 860/2001;;OUG.1 din 04/01/2017;OUG.68 din 06/11/2019"/>
    <s v="imobil"/>
    <s v="lucrari de amenajarea torentilor"/>
  </r>
  <r>
    <x v="9492"/>
    <s v="8.30.01"/>
    <m/>
    <m/>
    <s v="GABIOANE"/>
    <s v="conform amenajamentelor silvice"/>
    <s v="ALBA"/>
    <s v="-"/>
    <s v="Tara: România; Judet: ALBA; -;   -; Nr: -;"/>
    <n v="1994"/>
    <n v="3526"/>
    <n v="1"/>
    <s v="in administrare"/>
    <s v="HG 982/1998;HG 1344/2011;OUG.1 din 04/01/2017;HG.354/18.05.2017;OUG.68 din 06/11/2019;HG.846/08.10.2020"/>
    <s v="imobil"/>
    <s v="Lungime albie corectată/consolidată=0,3 km;"/>
  </r>
  <r>
    <x v="9493"/>
    <s v="8.30.01"/>
    <m/>
    <m/>
    <s v="BARAJE PERIM.BISTRA"/>
    <s v="conform amenajamentelor silvice"/>
    <s v="SIBIU"/>
    <s v="-"/>
    <s v="Tara: România; Judet: SIBIU; -;   -; Nr: -;"/>
    <n v="1994"/>
    <n v="1599"/>
    <n v="32"/>
    <s v="in administrare"/>
    <s v="HG 860/2001;HG 1344/2011;OUG.1 din 04/01/2017;HG.354/18.05.2017;OUG.68 din 06/11/2019;HG.846/08.10.2020"/>
    <s v="imobil"/>
    <s v="Lungime albie corectată/consolidată=20,9 km;"/>
  </r>
  <r>
    <x v="9494"/>
    <s v="8.30.01"/>
    <m/>
    <m/>
    <s v="PRAGURI TRAVERSE BISTRA"/>
    <s v="conform amenajamentelor silvice"/>
    <s v="SIBIU"/>
    <s v="-"/>
    <s v="Tara: România; Judet: SIBIU; -;   -; Nr: -;"/>
    <n v="1994"/>
    <n v="9905"/>
    <n v="32"/>
    <s v="in administrare"/>
    <s v="HG 860/2001;HG 1344/2011;OUG.1 din 04/01/2017;HG.354/18.05.2017;OUG.68 din 06/11/2019;HG.846/08.10.2020"/>
    <s v="imobil"/>
    <s v="Lungime albie corectată/consolidată=3,3 km;"/>
  </r>
  <r>
    <x v="9495"/>
    <s v="8.30.01"/>
    <m/>
    <m/>
    <s v="CT VL BUDILOR"/>
    <s v="conform amenajamentelor silvice"/>
    <s v="ALBA"/>
    <s v="-"/>
    <s v="Tara: România; Judet: ALBA; -;   -; Nr: -;"/>
    <n v="1995"/>
    <n v="85547"/>
    <n v="1"/>
    <s v="in administrare"/>
    <s v="HG 982/1998;HG 1344/2011;OUG.1 din 04/01/2017;HG.354/18.05.2017;OUG.68 din 06/11/2019;HG.846/08.10.2020"/>
    <s v="imobil"/>
    <s v="Lungime albie corectată/consolidată=0,27 km;"/>
  </r>
  <r>
    <x v="9496"/>
    <s v="8.04.04"/>
    <m/>
    <m/>
    <s v="DRUM VL MAGURII"/>
    <s v="conform amenajamentelor silvice"/>
    <s v="ALBA"/>
    <s v="-"/>
    <s v="Tara: România; Judet: ALBA; -;   -; Nr: -;"/>
    <n v="1994"/>
    <n v="766"/>
    <n v="1"/>
    <s v="in administrare"/>
    <s v="HG 982/1998;HG 1344/2011;OUG.1 din 04/01/2017;HG.354/18.05.2017;OUG.68 din 06/11/2019"/>
    <s v="imobil"/>
    <s v="Lungime= Km;Suprafeţe= ha;CF= ;"/>
  </r>
  <r>
    <x v="9497"/>
    <s v="8.04.04"/>
    <m/>
    <m/>
    <s v="DRUM BRAICU FRASIN"/>
    <s v="conform amenajamentelor silvice"/>
    <s v="ALBA"/>
    <s v="-"/>
    <s v="Tara: România; Judet: ALBA; -;   -; Nr: -;"/>
    <n v="1994"/>
    <n v="3183"/>
    <n v="1"/>
    <s v="in administrare"/>
    <s v="HG 982/1998;HG 1344/2011;OUG.1 din 04/01/2017;HG.354/18.05.2017;OUG.68 din 06/11/2019"/>
    <s v="imobil"/>
    <s v="Lungime= Km;Suprafeţe= ha;CF= ;"/>
  </r>
  <r>
    <x v="9498"/>
    <s v="8.04.04"/>
    <m/>
    <m/>
    <s v="DRUM FORESTIER HOSU"/>
    <s v="conform amenajamentelor silvice"/>
    <s v="ALBA"/>
    <s v="-"/>
    <s v="Tara: România; Judet: ALBA; -;   -; Nr: -;"/>
    <n v="1994"/>
    <n v="1556"/>
    <n v="1"/>
    <s v="in administrare"/>
    <s v="HG 982/1998;HG 1344/2011;OUG.1 din 04/01/2017;HG.354/18.05.2017;OUG.68 din 06/11/2019"/>
    <s v="imobil"/>
    <s v="Lungime= Km;Suprafeţe= ha;CF= ;"/>
  </r>
  <r>
    <x v="9499"/>
    <s v="8.27.07"/>
    <m/>
    <m/>
    <s v="Grajd cabaline"/>
    <m/>
    <s v="MUREŞ"/>
    <s v="Dumbrava"/>
    <s v="Tara: România; Judet: MUREŞ;Sat Dumbrava;   -; Nr: -;"/>
    <n v="1984"/>
    <n v="119937"/>
    <n v="26"/>
    <s v="in administrare"/>
    <s v="HG 637/98,HG 15/1994;HG 1344/2011; HG 478/ 24-IUN-15;HG.478/24-IUN-15;OUG.1 din 04/01/2017;HG.354/18.05.2017;OUG.68 din 06/11/2019"/>
    <s v="imobil"/>
    <s v="Suprafaţă construită=660 mp, caramida mp;Suprafaţă desfăşurată= mp;Regimul de înălţime=P ;Suprafaţă teren= mp;CF= ;Suprafaţă utilă= mp;"/>
  </r>
  <r>
    <x v="9500"/>
    <s v="8.05.01"/>
    <m/>
    <m/>
    <s v="Depozit armasari Dumbrava_x000a_- Terenuri agricole si neagricole"/>
    <m/>
    <s v="NEAMŢ"/>
    <s v="Timişeşti"/>
    <s v="Tara: România; Judet: NEAMŢ;Com Timişeşti;   -; Nr: -; sat Dumbrava"/>
    <n v="1904"/>
    <n v="1"/>
    <n v="27"/>
    <s v="in administrare"/>
    <s v="HG 637/98 OG 996/99;;OUG.1 din 04/01/2017;OUG.68 din 06/11/2019"/>
    <s v="imobil"/>
    <s v="Teren 32ha"/>
  </r>
  <r>
    <x v="9501"/>
    <s v="8.27.07"/>
    <m/>
    <m/>
    <s v="Grajd cabaline"/>
    <m/>
    <s v="BISTRIŢA-NĂSĂUD"/>
    <s v="-"/>
    <s v="Tara: România; Judet: BISTRIŢA-NĂSĂUD; -;   -; Nr: -;"/>
    <n v="1981"/>
    <n v="8846"/>
    <n v="6"/>
    <s v="in administrare"/>
    <s v="HG 637/98;;OUG.1 din 04/01/2017;OUG.68 din 06/11/2019"/>
    <s v="imobil"/>
    <s v="Sc-605mp; p; caramida;"/>
  </r>
  <r>
    <x v="9502"/>
    <s v="8.05.01"/>
    <m/>
    <m/>
    <s v="Herghelia Cislau_x000a_- Teren agricol si neagricol"/>
    <m/>
    <s v="BUZĂU"/>
    <s v="Cislău"/>
    <s v="Tara: România; Judet: BUZĂU;Com Cislău;   -; Nr: -;"/>
    <n v="1929"/>
    <n v="1"/>
    <n v="10"/>
    <s v="in administrare"/>
    <s v="HG 637/98 OG 996/99;;OUG.1 din 04/01/2017;OUG.68 din 06/11/2019"/>
    <s v="imobil"/>
    <s v="Teren 493 ha"/>
  </r>
  <r>
    <x v="9503"/>
    <s v="8.04.04"/>
    <m/>
    <m/>
    <s v="DAF Ramificatie Manisca Mare"/>
    <s v="fond forestier"/>
    <s v="COVASNA"/>
    <s v="-"/>
    <s v="Tara: România; Judet: COVASNA; -;   -; Nr: -;"/>
    <n v="2000"/>
    <n v="824579"/>
    <n v="14"/>
    <s v="in administrare"/>
    <s v="HG 982/1998;HG 1344/2011;OUG.1 din 04/01/2017;HG.354/18.05.2017;OUG.68 din 06/11/2019"/>
    <s v="imobil"/>
    <s v="Lungime=3,7 Km;Suprafeţe= ha;CF= ;"/>
  </r>
  <r>
    <x v="9504"/>
    <s v="8.27.02"/>
    <m/>
    <m/>
    <s v="Constructie administrativa"/>
    <s v="In incinta statiunii"/>
    <s v="VRANCEA"/>
    <s v="Vizantea-Livezi"/>
    <s v="Tara: România; Judet: VRANCEA;Com Vizantea-Livezi;   -; Nr: -;"/>
    <n v="1983"/>
    <n v="81152"/>
    <n v="39"/>
    <s v="in administrare"/>
    <s v="Decret 38/1977/PV;HG 1344/2011; HG 478/ 24-IUN-15;HG.478/24-IUN-15;OUG.1 din 04/01/2017;HG.354/18.05.2017;OUG.68 din 06/11/2019"/>
    <s v="imobil"/>
    <s v="Suprafaţă construită=120 mp;Suprafaţă desfăşurată= mp;Regimul de înălţime=P+1 ;Suprafaţă teren= mp;CF= ;Suprafaţă utilă= mp;"/>
  </r>
  <r>
    <x v="9505"/>
    <s v="8.27.07"/>
    <m/>
    <m/>
    <s v="Grajd cabaline"/>
    <m/>
    <s v="TIMIŞ"/>
    <s v="-"/>
    <s v="Tara: România; Judet: TIMIŞ; -;   -; Nr: -;"/>
    <n v="1959"/>
    <n v="7226"/>
    <n v="35"/>
    <s v="in administrare"/>
    <s v="HG 637/98,OUG 139/2002;HG 1344/2011;OUG.1 din 04/01/2017;HG.354/18.05.2017;OUG.68 din 06/11/2019"/>
    <s v="imobil"/>
    <s v="Suprafaţă construită=400 mp;Suprafaţă desfăşurată= mp;Regimul de înălţime=P ;Suprafaţă teren= mp;CF= ;Suprafaţă utilă= mp;"/>
  </r>
  <r>
    <x v="9506"/>
    <s v="8.23.07"/>
    <m/>
    <m/>
    <s v="Calul SC XIV-100"/>
    <m/>
    <s v="MUREŞ"/>
    <s v="-"/>
    <s v="Tara: România; Judet: MUREŞ; -;   -; Nr: -;"/>
    <n v="2001"/>
    <n v="3000"/>
    <n v="26"/>
    <s v="in administrare"/>
    <s v="OUG 139/2002;;OUG.1 din 04/01/2017;OUG.68 din 06/11/2019"/>
    <s v="mobil"/>
    <m/>
  </r>
  <r>
    <x v="9507"/>
    <s v="8.23.10"/>
    <m/>
    <m/>
    <s v="Calul PLUS"/>
    <m/>
    <s v="BISTRIŢA-NĂSĂUD"/>
    <s v="-"/>
    <s v="Tara: România; Judet: BISTRIŢA-NĂSĂUD; -;   -; Nr: -;"/>
    <n v="2000"/>
    <n v="1410"/>
    <n v="6"/>
    <s v="in administrare"/>
    <s v="OUG 139/2002;;OUG.1 din 04/01/2017;OUG.68 din 06/11/2019"/>
    <s v="mobil"/>
    <m/>
  </r>
  <r>
    <x v="9508"/>
    <s v="8.23.07"/>
    <m/>
    <m/>
    <s v="Calul SC XIV-6"/>
    <m/>
    <s v="BISTRIŢA-NĂSĂUD"/>
    <s v="-"/>
    <s v="Tara: România; Judet: BISTRIŢA-NĂSĂUD; -;   -; Nr: -;"/>
    <n v="1996"/>
    <n v="2800"/>
    <n v="6"/>
    <s v="in administrare"/>
    <s v="OUG 139/2002;;OUG.1 din 04/01/2017;OUG.68 din 06/11/2019"/>
    <s v="mobil"/>
    <m/>
  </r>
  <r>
    <x v="9509"/>
    <s v="8.23.09"/>
    <m/>
    <m/>
    <s v="Calul CYGAY"/>
    <m/>
    <s v="CONSTANŢA"/>
    <s v="-"/>
    <s v="Tara: România; Judet: CONSTANŢA; -;   -; Nr: -;"/>
    <n v="1996"/>
    <n v="9956"/>
    <n v="13"/>
    <s v="in administrare"/>
    <s v="OUG 139/2002;;OUG.1 din 04/01/2017;OUG.68 din 06/11/2019"/>
    <s v="mobil"/>
    <m/>
  </r>
  <r>
    <x v="9510"/>
    <s v="8.23.10"/>
    <m/>
    <m/>
    <s v="Calul AMP VINSDOR 39BFN/1992"/>
    <m/>
    <s v="MUREŞ"/>
    <s v="-"/>
    <s v="Tara: România; Judet: MUREŞ; -;   -; Nr: -;"/>
    <n v="1995"/>
    <n v="5861"/>
    <n v="26"/>
    <s v="in administrare"/>
    <s v="OUG 139/2002;;OUG.1 din 04/01/2017;OUG.68 din 06/11/2019"/>
    <s v="mobil"/>
    <m/>
  </r>
  <r>
    <x v="9511"/>
    <s v="8.23.08"/>
    <m/>
    <m/>
    <s v="Calul N 33- 19I"/>
    <m/>
    <s v="TIMIŞ"/>
    <s v="-"/>
    <s v="Tara: România; Judet: TIMIŞ; -;   -; Nr: -;"/>
    <n v="2002"/>
    <n v="4000"/>
    <n v="35"/>
    <s v="in administrare"/>
    <s v="OUG 139/2002;;OUG.1 din 04/01/2017;OUG.68 din 06/11/2019"/>
    <s v="mobil"/>
    <m/>
  </r>
  <r>
    <x v="9512"/>
    <s v="8.23.12"/>
    <m/>
    <m/>
    <s v="Calul HADBAN XXVIII-9"/>
    <m/>
    <s v="OLT"/>
    <s v="-"/>
    <s v="Tara: România; Judet: OLT; -;   -; Nr: -;"/>
    <n v="2002"/>
    <n v="12449"/>
    <n v="28"/>
    <s v="in administrare"/>
    <s v="OUG 139/2002;;OUG.1 din 04/01/2017;OUG.68 din 06/11/2019"/>
    <s v="mobil"/>
    <m/>
  </r>
  <r>
    <x v="9513"/>
    <s v="8.23.13"/>
    <m/>
    <m/>
    <s v="Calul SENZATIONAL"/>
    <m/>
    <s v="OLT"/>
    <s v="-"/>
    <s v="Tara: România; Judet: OLT; -;   -; Nr: -;"/>
    <n v="2002"/>
    <n v="6625"/>
    <n v="28"/>
    <s v="in administrare"/>
    <s v="OUG 139/2002;;OUG.1 din 04/01/2017;OUG.68 din 06/11/2019"/>
    <s v="mobil"/>
    <m/>
  </r>
  <r>
    <x v="9514"/>
    <s v="8.23.08"/>
    <m/>
    <m/>
    <s v="Calul NONIUS XXI-9"/>
    <m/>
    <s v="OLT"/>
    <s v="-"/>
    <s v="Tara: România; Judet: OLT; -;   -; Nr: -;"/>
    <n v="2002"/>
    <n v="4732"/>
    <n v="28"/>
    <s v="in administrare"/>
    <s v="OUG 139/2002;;OUG.1 din 04/01/2017;OUG.68 din 06/11/2019"/>
    <s v="mobil"/>
    <m/>
  </r>
  <r>
    <x v="9515"/>
    <s v="8.23.11"/>
    <m/>
    <m/>
    <s v="Calul HABAR 43"/>
    <m/>
    <s v="OLT"/>
    <s v="-"/>
    <s v="Tara: România; Judet: OLT; -;   -; Nr: -;"/>
    <n v="2002"/>
    <n v="11240"/>
    <n v="28"/>
    <s v="in administrare"/>
    <s v="OUG 139/2002;;OUG.1 din 04/01/2017;OUG.68 din 06/11/2019"/>
    <s v="mobil"/>
    <m/>
  </r>
  <r>
    <x v="9516"/>
    <s v="8.23.05"/>
    <m/>
    <m/>
    <s v="Calul GRUIA -3"/>
    <m/>
    <s v="GALAŢI"/>
    <s v="-"/>
    <s v="Tara: România; Judet: GALAŢI; -;   -; Nr: -;"/>
    <n v="1996"/>
    <n v="11122"/>
    <n v="17"/>
    <s v="in administrare"/>
    <s v="OUG 139/2002;;OUG.1 din 04/01/2017;OUG.68 din 06/11/2019"/>
    <s v="mobil"/>
    <m/>
  </r>
  <r>
    <x v="9517"/>
    <s v="8.23.06"/>
    <m/>
    <m/>
    <s v="Calul 752 O IX - 10"/>
    <m/>
    <s v="SUCEAVA"/>
    <s v="-"/>
    <s v="Tara: România; Judet: SUCEAVA; -;   -; Nr: -;"/>
    <n v="1997"/>
    <n v="2375"/>
    <n v="33"/>
    <s v="in administrare"/>
    <s v="OUG 139/2002;;OUG.1 din 04/01/2017;OUG.68 din 06/11/2019"/>
    <s v="mobil"/>
    <m/>
  </r>
  <r>
    <x v="9518"/>
    <s v="8.23.05"/>
    <m/>
    <m/>
    <s v="Calul MERSUCH GIDRAN -49 /1996"/>
    <m/>
    <s v="BRĂILA"/>
    <s v="-"/>
    <s v="Tara: România; Judet: BRĂILA; -;   -; Nr: -;"/>
    <n v="2002"/>
    <n v="3092"/>
    <n v="9"/>
    <s v="in administrare"/>
    <s v="OUG 139/2002;;OUG.1 din 04/01/2017;OUG.68 din 06/11/2019"/>
    <s v="mobil"/>
    <m/>
  </r>
  <r>
    <x v="9519"/>
    <s v="8.23.04"/>
    <m/>
    <m/>
    <s v="Calul FURIOSO XLII-1"/>
    <m/>
    <s v="IALOMIŢA"/>
    <s v="-"/>
    <s v="Tara: România; Judet: IALOMIŢA; -;   -; Nr: -;"/>
    <n v="2002"/>
    <n v="2902"/>
    <n v="21"/>
    <s v="in administrare"/>
    <s v="OUG 139/2002;;OUG.1 din 04/01/2017;OUG.68 din 06/11/2019"/>
    <s v="mobil"/>
    <m/>
  </r>
  <r>
    <x v="9520"/>
    <s v="8.23.03"/>
    <m/>
    <m/>
    <s v="Calul INSOLIT"/>
    <m/>
    <s v="IALOMIŢA"/>
    <s v="-"/>
    <s v="Tara: România; Judet: IALOMIŢA; -;   -; Nr: -;"/>
    <n v="2002"/>
    <n v="3500"/>
    <n v="21"/>
    <s v="in administrare"/>
    <s v="OUG 139/2002;;OUG.1 din 04/01/2017;OUG.68 din 06/11/2019"/>
    <s v="mobil"/>
    <m/>
  </r>
  <r>
    <x v="9521"/>
    <s v="8.23.03"/>
    <m/>
    <m/>
    <s v="Calul DANTE"/>
    <m/>
    <s v="IALOMIŢA"/>
    <s v="-"/>
    <s v="Tara: România; Judet: IALOMIŢA; -;   -; Nr: -;"/>
    <n v="2002"/>
    <n v="500"/>
    <n v="21"/>
    <s v="in administrare"/>
    <s v="OUG 139/2002;;OUG.1 din 04/01/2017;OUG.68 din 06/11/2019"/>
    <s v="mobil"/>
    <m/>
  </r>
  <r>
    <x v="9522"/>
    <s v="8.23.03"/>
    <m/>
    <m/>
    <s v="Calul EDMOND"/>
    <m/>
    <s v="IALOMIŢA"/>
    <s v="-"/>
    <s v="Tara: România; Judet: IALOMIŢA; -;   -; Nr: -;"/>
    <n v="2002"/>
    <n v="500"/>
    <n v="21"/>
    <s v="in administrare"/>
    <s v="OUG 139/2002;;OUG.1 din 04/01/2017;OUG.68 din 06/11/2019"/>
    <s v="mobil"/>
    <m/>
  </r>
  <r>
    <x v="9523"/>
    <s v="8.23.11"/>
    <m/>
    <m/>
    <s v="Calul EVANTAI"/>
    <m/>
    <s v="CĂLĂRAŞI"/>
    <s v="-"/>
    <s v="Tara: România; Judet: CĂLĂRAŞI; -;   -; Nr: -;"/>
    <n v="2002"/>
    <n v="2500"/>
    <n v="51"/>
    <s v="in administrare"/>
    <s v="OUG 139/2002;;OUG.1 din 04/01/2017;OUG.68 din 06/11/2019"/>
    <s v="mobil"/>
    <m/>
  </r>
  <r>
    <x v="9524"/>
    <s v="8.23.04"/>
    <m/>
    <m/>
    <s v="Calul 478 Z XLI - 46"/>
    <m/>
    <s v="IALOMIŢA"/>
    <s v="-"/>
    <s v="Tara: România; Judet: IALOMIŢA; -;   -; Nr: -;"/>
    <n v="2002"/>
    <n v="332"/>
    <n v="21"/>
    <s v="in administrare"/>
    <s v="OUG 139/2002;;OUG.1 din 04/01/2017;OUG.68 din 06/11/2019"/>
    <s v="mobil"/>
    <m/>
  </r>
  <r>
    <x v="9525"/>
    <s v="8.23.04"/>
    <m/>
    <m/>
    <s v="Calul 492 F XL - 95"/>
    <m/>
    <s v="IALOMIŢA"/>
    <s v="-"/>
    <s v="Tara: România; Judet: IALOMIŢA; -;   -; Nr: -;"/>
    <n v="2002"/>
    <n v="475"/>
    <n v="21"/>
    <s v="in administrare"/>
    <s v="OUG 139/2002;;OUG.1 din 04/01/2017;OUG.68 din 06/11/2019"/>
    <s v="mobil"/>
    <m/>
  </r>
  <r>
    <x v="9526"/>
    <s v="8.23.04"/>
    <m/>
    <m/>
    <s v="Calul 496 F LXI - 43"/>
    <m/>
    <s v="IALOMIŢA"/>
    <s v="-"/>
    <s v="Tara: România; Judet: IALOMIŢA; -;   -; Nr: -;"/>
    <n v="2002"/>
    <n v="475"/>
    <n v="21"/>
    <s v="in administrare"/>
    <s v="OUG 139/2002;;OUG.1 din 04/01/2017;OUG.68 din 06/11/2019"/>
    <s v="mobil"/>
    <m/>
  </r>
  <r>
    <x v="9527"/>
    <s v="8.23.04"/>
    <m/>
    <m/>
    <s v="Calul Z XLIII - 5"/>
    <m/>
    <s v="BUZĂU"/>
    <s v="-"/>
    <s v="Tara: România; Judet: BUZĂU; -;   -; Nr: -;"/>
    <n v="2002"/>
    <n v="2500"/>
    <n v="10"/>
    <s v="in administrare"/>
    <s v="OUG 139/2002;; HG 598/ 14-AUG-13:598/14-AUG-13;OUG.1 din 04/01/2017;OUG.68 din 06/11/2019"/>
    <s v="mobil"/>
    <s v="Subrasa= ;Anul naşterii= ;Sexul= ;Locaţia de bază= ;"/>
  </r>
  <r>
    <x v="9528"/>
    <s v="8.23.13"/>
    <m/>
    <m/>
    <s v="Calul RECEPTIV"/>
    <m/>
    <s v="BRĂILA"/>
    <s v="Râmnicelu"/>
    <s v="Tara: România; Judet: BRĂILA;Com Râmnicelu;   -; Nr: -;"/>
    <n v="2002"/>
    <n v="3000"/>
    <n v="9"/>
    <s v="in administrare"/>
    <s v="OUG 139/2002;;OUG.1 din 04/01/2017;OUG.68 din 06/11/2019"/>
    <s v="mobil"/>
    <m/>
  </r>
  <r>
    <x v="9529"/>
    <s v="8.23.11"/>
    <m/>
    <m/>
    <s v="Calul FRAM"/>
    <m/>
    <s v="CĂLĂRAŞI"/>
    <s v="-"/>
    <s v="Tara: România; Judet: CĂLĂRAŞI; -;   -; Nr: -;"/>
    <n v="2002"/>
    <n v="2800"/>
    <n v="51"/>
    <s v="in administrare"/>
    <s v="OUG 139/2002;;OUG.1 din 04/01/2017;OUG.68 din 06/11/2019"/>
    <s v="mobil"/>
    <m/>
  </r>
  <r>
    <x v="9530"/>
    <s v="8.23.09"/>
    <m/>
    <m/>
    <s v="Calul HADBAN XXXIV-14"/>
    <m/>
    <s v="CONSTANŢA"/>
    <s v="-"/>
    <s v="Tara: România; Judet: CONSTANŢA; -;   -; Nr: -;"/>
    <n v="1999"/>
    <n v="8000"/>
    <n v="13"/>
    <s v="in administrare"/>
    <s v="OUG 139/2002;;OUG.1 din 04/01/2017;OUG.68 din 06/11/2019"/>
    <s v="mobil"/>
    <m/>
  </r>
  <r>
    <x v="9531"/>
    <s v="8.30.01"/>
    <m/>
    <m/>
    <s v="CORECTAREA TORENTILOR PR.URSOI"/>
    <m/>
    <s v="HUNEDOARA"/>
    <s v="-"/>
    <s v="Tara: România; Judet: HUNEDOARA; -;   -; Nr: -;"/>
    <n v="2000"/>
    <n v="159230"/>
    <n v="20"/>
    <s v="in administrare"/>
    <s v="HG 982/1998;;OUG.1 din 04/01/2017;HG.354/18.05.2017;OUG.68 din 06/11/2019;HG.846/08.10.2020"/>
    <s v="imobil"/>
    <s v="Lungime albie corectată/consolidată=0,22 km;"/>
  </r>
  <r>
    <x v="9532"/>
    <s v="8.04.04"/>
    <m/>
    <m/>
    <s v="MAGURA LOCURELE"/>
    <m/>
    <s v="BISTRIŢA-NĂSĂUD"/>
    <s v="-"/>
    <s v="Tara: România; Judet: BISTRIŢA-NĂSĂUD; -;   -; Nr: -;"/>
    <n v="2000"/>
    <n v="361988"/>
    <n v="6"/>
    <s v="in administrare"/>
    <s v="HG 982/1998;;OUG.1 din 04/01/2017;HG.354/18.05.2017;OUG.68 din 06/11/2019"/>
    <s v="imobil"/>
    <s v="Lungime= Km;Suprafeţe= ha;CF= ;"/>
  </r>
  <r>
    <x v="9533"/>
    <s v="8.23.07"/>
    <m/>
    <m/>
    <s v="I II-9/99"/>
    <m/>
    <s v="BISTRIŢA-NĂSĂUD"/>
    <s v="-"/>
    <s v="Tara: România; Judet: BISTRIŢA-NĂSĂUD; -;   -; Nr: -;"/>
    <n v="2002"/>
    <n v="2633"/>
    <n v="6"/>
    <s v="in administrare"/>
    <s v="OUG 139/2002;;OUG.1 din 04/01/2017;OUG.68 din 06/11/2019"/>
    <s v="mobil"/>
    <s v="CAL"/>
  </r>
  <r>
    <x v="9534"/>
    <s v="8.04.04"/>
    <m/>
    <m/>
    <s v="DAF V.FRASINULUI"/>
    <m/>
    <s v="SATU MARE"/>
    <s v="-"/>
    <s v="Tara: România; Judet: SATU MARE; -;   -; Nr: -;"/>
    <n v="1995"/>
    <n v="617437"/>
    <n v="30"/>
    <s v="in administrare"/>
    <s v="HG 982/1998;HG 1344/2011; HG 478/ 24-IUN-15;HG.478/24-IUN-15;OUG.1 din 04/01/2017;HG.354/18.05.2017;OUG.68 din 06/11/2019"/>
    <s v="imobil"/>
    <s v="Lungime= Km;Suprafeţe= ha;CF= ;"/>
  </r>
  <r>
    <x v="9535"/>
    <s v="8.04.04"/>
    <m/>
    <m/>
    <s v="DAF V.LUI DAN"/>
    <m/>
    <s v="SATU MARE"/>
    <s v="-"/>
    <s v="Tara: România; Judet: SATU MARE; -;   -; Nr: -;"/>
    <n v="1991"/>
    <n v="737897"/>
    <n v="30"/>
    <s v="in administrare"/>
    <s v="HG 982/1998;HG 1344/2011; HG 478/ 24-IUN-15;HG.478/24-IUN-15;OUG.1 din 04/01/2017;HG.354/18.05.2017;OUG.68 din 06/11/2019"/>
    <s v="imobil"/>
    <s v="Lungime= Km;Suprafeţe= ha;CF= ;"/>
  </r>
  <r>
    <x v="9536"/>
    <s v="8.04.04"/>
    <m/>
    <m/>
    <s v="DAF CIORGAU-CIZER"/>
    <m/>
    <s v="SATU MARE"/>
    <s v="-"/>
    <s v="Tara: România; Judet: SATU MARE; -;   -; Nr: -;"/>
    <n v="1984"/>
    <n v="98080"/>
    <n v="30"/>
    <s v="in administrare"/>
    <s v="HG 982/1998;HG 1344/2011; HG 478/ 24-IUN-15;HG.478/24-IUN-15;OUG.1 din 04/01/2017;HG.354/18.05.2017;OUG.68 din 06/11/2019"/>
    <s v="imobil"/>
    <s v="Lungime= Km;Suprafeţe= ha;CF= ;"/>
  </r>
  <r>
    <x v="9537"/>
    <s v="8.30.01"/>
    <m/>
    <m/>
    <s v="CT BELIA"/>
    <m/>
    <s v="PRAHOVA"/>
    <s v="Sinaia"/>
    <s v="Tara: România; Judet: PRAHOVA;Orş Sinaia;   -; Nr: -;"/>
    <n v="1989"/>
    <n v="144181"/>
    <n v="29"/>
    <s v="in administrare"/>
    <s v="HG 982/1998;HG 1344/2011; HG 478/ 24-IUN-15;HG.478/24-IUN-15;OUG.1 din 04/01/2017;HG.354/18.05.2017;OUG.68 din 06/11/2019;HG.846/08.10.2020"/>
    <s v="imobil"/>
    <s v="Lungime albie corectată/consolidată=2 km;"/>
  </r>
  <r>
    <x v="9538"/>
    <s v="8.04.04"/>
    <m/>
    <m/>
    <s v="DAF FLOREI"/>
    <m/>
    <s v="PRAHOVA"/>
    <s v="Câmpina"/>
    <s v="Tara: România; Judet: PRAHOVA;Mun Câmpina;   -; Nr: -;"/>
    <n v="1982"/>
    <n v="177271"/>
    <n v="29"/>
    <s v="in administrare"/>
    <s v="HG 982/1998;HG 1344/2011;OUG.1 din 04/01/2017;OUG.68 din 06/11/2019"/>
    <s v="imobil"/>
    <s v="DRUM AUTO FOR"/>
  </r>
  <r>
    <x v="9539"/>
    <s v="8.04.04"/>
    <m/>
    <m/>
    <s v="DAF VALEA PACURII"/>
    <m/>
    <s v="PRAHOVA"/>
    <s v="Vărbila"/>
    <s v="Tara: România; Judet: PRAHOVA;Sat Vărbila;   -; Nr: -;"/>
    <n v="1983"/>
    <n v="8015"/>
    <n v="29"/>
    <s v="in administrare"/>
    <s v="HG 982/1998;HG 1344/2011; HG 478/ 24-IUN-15;HG.478/24-IUN-15;OUG.1 din 04/01/2017;OUG.68 din 06/11/2019"/>
    <s v="imobil"/>
    <s v="Lungime= Km;Suprafeţe= ha;CF= ;"/>
  </r>
  <r>
    <x v="9540"/>
    <s v="8.23.09"/>
    <m/>
    <m/>
    <s v="CAL CYGAY 15(HITA)"/>
    <m/>
    <s v="CONSTANŢA"/>
    <s v="-"/>
    <s v="Tara: România; Judet: CONSTANŢA; -;   -; Nr: -;"/>
    <n v="2003"/>
    <n v="7600"/>
    <n v="13"/>
    <s v="in administrare"/>
    <s v="OUG 139/2002;;OUG.1 din 04/01/2017;OUG.68 din 06/11/2019"/>
    <s v="mobil"/>
    <s v="CAL"/>
  </r>
  <r>
    <x v="9541"/>
    <s v="8.04.04"/>
    <m/>
    <m/>
    <s v="DAF ARSURA"/>
    <m/>
    <s v="BACĂU"/>
    <s v="-"/>
    <s v="Tara: România; Judet: BACĂU; -;   -; Nr: -;"/>
    <n v="2003"/>
    <n v="607288"/>
    <n v="4"/>
    <s v="in administrare"/>
    <s v="OG 70/1999;HG 1344/2011; HG 478/ 24-IUN-15;HG.478/24-IUN-15;OUG.1 din 04/01/2017;HG.354/18.05.2017;OUG.68 din 06/11/2019"/>
    <s v="imobil"/>
    <s v="Lungime= Km;Suprafeţe= ha;CF= ;"/>
  </r>
  <r>
    <x v="9542"/>
    <s v="8.04.04"/>
    <m/>
    <m/>
    <s v="DAF ARGINTARIE"/>
    <m/>
    <s v="BACĂU"/>
    <s v="-"/>
    <s v="Tara: România; Judet: BACĂU; -;   -; Nr: -;"/>
    <n v="2003"/>
    <n v="916362"/>
    <n v="4"/>
    <s v="in administrare"/>
    <s v="OG 70/1999;HG 1344/2011; HG 478/ 24-IUN-15;HG.478/24-IUN-15;OUG.1 din 04/01/2017;HG.354/18.05.2017;OUG.68 din 06/11/2019"/>
    <s v="imobil"/>
    <s v="Lungime= Km;Suprafeţe= ha;CF= ;"/>
  </r>
  <r>
    <x v="9543"/>
    <s v="8.04.04"/>
    <m/>
    <m/>
    <s v="DAF V.MORCOTET UP II ORBENI"/>
    <m/>
    <s v="BACĂU"/>
    <s v="-"/>
    <s v="Tara: România; Judet: BACĂU; -;   -; Nr: -;"/>
    <n v="1986"/>
    <n v="107429"/>
    <n v="4"/>
    <s v="in administrare"/>
    <s v="HG 1105/2003;HG 1344/2011;OUG.1 din 04/01/2017;HG.354/18.05.2017;OUG.68 din 06/11/2019"/>
    <s v="imobil"/>
    <s v="Lungime= Km;Suprafeţe= ha;CF= ;"/>
  </r>
  <r>
    <x v="9544"/>
    <s v="8.04.04"/>
    <m/>
    <m/>
    <s v="DAF SCARISOARA"/>
    <m/>
    <s v="BACĂU"/>
    <s v="-"/>
    <s v="Tara: România; Judet: BACĂU; -;   -; Nr: -;"/>
    <n v="1964"/>
    <n v="53491"/>
    <n v="4"/>
    <s v="in administrare"/>
    <s v="HG 1105/2003;HG 1344/2011; HG 478/ 24-IUN-15;HG.478/24-IUN-15;OUG.1 din 04/01/2017;HG.354/18.05.2017;OUG.68 din 06/11/2019"/>
    <s v="imobil"/>
    <s v="Lungime= Km;Suprafeţe= ha;CF= ;"/>
  </r>
  <r>
    <x v="9545"/>
    <s v="8.23.12"/>
    <m/>
    <m/>
    <s v="CAL ELSBA 14-5"/>
    <m/>
    <s v="OLT"/>
    <s v="-"/>
    <s v="Tara: România; Judet: OLT; -;   -; Nr: -;"/>
    <n v="2003"/>
    <n v="7800"/>
    <n v="28"/>
    <s v="in administrare"/>
    <s v="OMAAP 171/2003;;OUG.1 din 04/01/2017;OUG.68 din 06/11/2019"/>
    <s v="imobil"/>
    <s v="CAL"/>
  </r>
  <r>
    <x v="9546"/>
    <s v="8.04.04"/>
    <m/>
    <m/>
    <s v="DAF FRUNZARU I"/>
    <m/>
    <s v="OLT"/>
    <s v="-"/>
    <s v="Tara: România; Judet: OLT; -;   -; Nr: -;"/>
    <n v="2003"/>
    <n v="11776"/>
    <n v="28"/>
    <s v="in administrare"/>
    <s v="HG 982/1998;;OUG.1 din 04/01/2017;OUG.68 din 06/11/2019"/>
    <s v="imobil"/>
    <s v="DRUM AUTO FOR"/>
  </r>
  <r>
    <x v="9547"/>
    <s v="8.04.04"/>
    <m/>
    <m/>
    <s v="DAF EHRISTE"/>
    <m/>
    <s v="SUCEAVA"/>
    <s v="Brodina"/>
    <s v="Tara: România; Judet: SUCEAVA;Com Brodina;   -; Nr: -;"/>
    <n v="2003"/>
    <n v="720000"/>
    <n v="33"/>
    <s v="in administrare"/>
    <s v="OG 70/1999; L.653/2001;HG 1344/2011;OUG.1 din 04/01/2017;HG.354/18.05.2017;OUG.68 din 06/11/2019"/>
    <s v="imobil"/>
    <s v="Lungime= Km;Suprafeţe= ha;CF= ;"/>
  </r>
  <r>
    <x v="9548"/>
    <s v="8.04.04"/>
    <m/>
    <m/>
    <s v="DAF BARNOVA DOBROVAT"/>
    <m/>
    <s v="IAŞI"/>
    <s v="Dobrovăţ"/>
    <s v="Tara: România; Judet: IAŞI;Com Dobrovăţ;   -; Nr: -;"/>
    <n v="2003"/>
    <n v="83045"/>
    <n v="22"/>
    <s v="in administrare"/>
    <s v="HG 1105/2003;;OUG.1 din 04/01/2017;HG.354/18.05.2017;OUG.68 din 06/11/2019"/>
    <s v="imobil"/>
    <s v="Lungime= Km;Suprafeţe= ha;CF= ;"/>
  </r>
  <r>
    <x v="9549"/>
    <s v="8.04.04"/>
    <m/>
    <m/>
    <s v="DAF V.CRACIUN"/>
    <m/>
    <s v="COVASNA"/>
    <s v="-"/>
    <s v="Tara: România; Judet: COVASNA; -;   -; Nr: -;"/>
    <n v="1972"/>
    <n v="23193"/>
    <n v="14"/>
    <s v="in administrare"/>
    <s v="HG 1105/2003;HG 1344/2011;OUG.1 din 04/01/2017;HG.354/18.05.2017;OUG.68 din 06/11/2019"/>
    <s v="imobil"/>
    <s v="Lungime= Km;Suprafeţe= ha;CF= ;"/>
  </r>
  <r>
    <x v="9550"/>
    <s v="8.04.04"/>
    <m/>
    <m/>
    <s v="DAF BOTA"/>
    <m/>
    <s v="COVASNA"/>
    <s v="-"/>
    <s v="Tara: România; Judet: COVASNA; -;   -; Nr: -;"/>
    <n v="1962"/>
    <n v="16133"/>
    <n v="14"/>
    <s v="in administrare"/>
    <s v="HG 1105/2003;HG 1344/2011;OUG.1 din 04/01/2017;HG.354/18.05.2017;OUG.68 din 06/11/2019"/>
    <s v="imobil"/>
    <s v="Lungime= Km;Suprafeţe= ha;CF= ;"/>
  </r>
  <r>
    <x v="9551"/>
    <s v="8.04.04"/>
    <m/>
    <m/>
    <s v="DAF KETAG"/>
    <m/>
    <s v="COVASNA"/>
    <s v="-"/>
    <s v="Tara: România; Judet: COVASNA; -;   -; Nr: -;"/>
    <n v="1966"/>
    <n v="13474"/>
    <n v="14"/>
    <s v="in administrare"/>
    <s v="HG 1105/2003;HG 1344/2011;OUG.1 din 04/01/2017;HG.354/18.05.2017;OUG.68 din 06/11/2019"/>
    <s v="imobil"/>
    <s v="Lungime= Km;Suprafeţe= ha;CF= ;"/>
  </r>
  <r>
    <x v="9552"/>
    <s v="8.30.01"/>
    <m/>
    <m/>
    <s v="CANAL EVACUARE CRASNUTA"/>
    <m/>
    <s v="COVASNA"/>
    <s v="-"/>
    <s v="Tara: România; Judet: COVASNA; -;   -; Nr: -;"/>
    <n v="1994"/>
    <n v="257985"/>
    <n v="14"/>
    <s v="in administrare"/>
    <s v="HG 1105/2003;HG 1344/2011;OUG.1 din 04/01/2017;HG.354/18.05.2017;OUG.68 din 06/11/2019;HG.846/08.10.2020"/>
    <s v="imobil"/>
    <s v="Lungime albie corectată/consolidată=0,27 km;"/>
  </r>
  <r>
    <x v="9553"/>
    <s v="8.04.04"/>
    <m/>
    <m/>
    <s v="DAF PALTINU"/>
    <m/>
    <s v="COVASNA"/>
    <s v="Comandău"/>
    <s v="Tara: România; Judet: COVASNA;Com Comandău;   -; Nr: -;"/>
    <n v="2002"/>
    <n v="1607967"/>
    <n v="14"/>
    <s v="in administrare"/>
    <s v="HG 1105/2003;HG 1344/2011;OUG.1 din 04/01/2017;HG.354/18.05.2017;OUG.68 din 06/11/2019"/>
    <s v="imobil"/>
    <s v="Lungime= Km;Suprafeţe= ha;CF= ;"/>
  </r>
  <r>
    <x v="9554"/>
    <s v="8.30.01"/>
    <m/>
    <m/>
    <s v="CT BASCA M-PR.TIGAN.BARAJ"/>
    <m/>
    <s v="COVASNA"/>
    <s v="Comandău"/>
    <s v="Tara: România; Judet: COVASNA;Com Comandău;   -; Nr: -;"/>
    <n v="2003"/>
    <n v="67675"/>
    <n v="14"/>
    <s v="in administrare"/>
    <s v="OG 97/2000;HG 1344/2011;OUG.1 din 04/01/2017;HG.354/18.05.2017;OUG.68 din 06/11/2019;HG.846/08.10.2020"/>
    <s v="imobil"/>
    <s v="Lungime albie corectată/consolidată=0,06 km;"/>
  </r>
  <r>
    <x v="9555"/>
    <s v="8.30.01"/>
    <m/>
    <m/>
    <s v="CT BASCA M-PR.TIGAN.BARAJ"/>
    <m/>
    <s v="COVASNA"/>
    <s v="Comandău"/>
    <s v="Tara: România; Judet: COVASNA;Com Comandău;   -; Nr: -;"/>
    <n v="2003"/>
    <n v="90821"/>
    <n v="14"/>
    <s v="in administrare"/>
    <s v="OG 97/2000_x000a_;HG 1344/2011;OUG.1 din 04/01/2017;HG.354/18.05.2017;OUG.68 din 06/11/2019;HG.846/08.10.2020"/>
    <s v="imobil"/>
    <s v="Lungime albie corectată/consolidată=0,06 km;"/>
  </r>
  <r>
    <x v="9556"/>
    <s v="8.30.01"/>
    <m/>
    <m/>
    <s v="CT BASCA M-ZID SPRIJIN PR.TIGAN"/>
    <m/>
    <s v="COVASNA"/>
    <s v="Comandău"/>
    <s v="Tara: România; Judet: COVASNA;Com Comandău;   -; Nr: -;"/>
    <n v="2003"/>
    <n v="94157"/>
    <n v="14"/>
    <s v="in administrare"/>
    <s v="OG 97/2000;HG 1344/2011;OUG.1 din 04/01/2017;HG.354/18.05.2017;OUG.68 din 06/11/2019;HG.846/08.10.2020"/>
    <s v="imobil"/>
    <s v="Lungime albie corectată/consolidată=0,06 km;"/>
  </r>
  <r>
    <x v="9557"/>
    <s v="8.30.01"/>
    <m/>
    <m/>
    <s v="CT BASCA M-PR VARGAT TRAVERSA BETON"/>
    <m/>
    <s v="COVASNA"/>
    <s v="Comandău"/>
    <s v="Tara: România; Judet: COVASNA;Com Comandău;   -; Nr: -;"/>
    <n v="2003"/>
    <n v="17399"/>
    <n v="14"/>
    <s v="in administrare"/>
    <s v="OG 97/2000;HG 1344/2011;OUG.1 din 04/01/2017;HG.354/18.05.2017;OUG.68 din 06/11/2019;HG.846/08.10.2020"/>
    <s v="imobil"/>
    <s v="Lungime albie corectată/consolidată=0,09 km;"/>
  </r>
  <r>
    <x v="9558"/>
    <s v="8.30.01"/>
    <m/>
    <m/>
    <s v="CT BASCA M-PR.VARGAT PRAG BETON"/>
    <m/>
    <s v="COVASNA"/>
    <s v="Comandău"/>
    <s v="Tara: România; Judet: COVASNA;Com Comandău;   -; Nr: -;"/>
    <n v="2003"/>
    <n v="45246"/>
    <n v="14"/>
    <s v="in administrare"/>
    <s v="OG 97/2000;HG 1344/2011;OUG.1 din 04/01/2017;HG.354/18.05.2017;OUG.68 din 06/11/2019;HG.846/08.10.2020"/>
    <s v="imobil"/>
    <s v="Lungime albie corectată/consolidată=0,025 km;"/>
  </r>
  <r>
    <x v="9559"/>
    <s v="8.30.01"/>
    <m/>
    <m/>
    <s v="CT BASCA M-PR.HAGHIMAS BARAJ PRIZA APA BETON"/>
    <m/>
    <s v="COVASNA"/>
    <s v="Comandău"/>
    <s v="Tara: România; Judet: COVASNA;Com Comandău;   -; Nr: -;"/>
    <n v="2003"/>
    <n v="278528"/>
    <n v="14"/>
    <s v="in administrare"/>
    <s v="OG 97/2000;HG 1344/2011;OUG.1 din 04/01/2017;HG.354/18.05.2017;OUG.68 din 06/11/2019;HG.846/08.10.2020"/>
    <s v="imobil"/>
    <s v="Lungime albie corectată/consolidată=0,035 km;"/>
  </r>
  <r>
    <x v="9560"/>
    <s v="8.30.01"/>
    <m/>
    <m/>
    <s v="CT BASCA M-PR.HAGHIMAS PRAG BETON"/>
    <m/>
    <s v="COVASNA"/>
    <s v="Comandău"/>
    <s v="Tara: România; Judet: COVASNA;Com Comandău;   -; Nr: -;"/>
    <n v="2003"/>
    <n v="21635"/>
    <n v="14"/>
    <s v="in administrare"/>
    <s v="OG 97/2000;HG 1344/2011;OUG.1 din 04/01/2017;HG.354/18.05.2017;OUG.68 din 06/11/2019;HG.846/08.10.2020"/>
    <s v="imobil"/>
    <s v="Lungime albie corectată/consolidată=0,015 km;"/>
  </r>
  <r>
    <x v="9561"/>
    <s v="8.04.04"/>
    <m/>
    <m/>
    <s v="DAF HODOS II"/>
    <m/>
    <s v="TIMIŞ"/>
    <s v="-"/>
    <s v="Tara: România; Judet: TIMIŞ; -;   -; Nr: -;"/>
    <n v="2003"/>
    <n v="241739"/>
    <n v="35"/>
    <s v="in administrare"/>
    <s v="OG 70/1999;HG 1344/2011;OUG.1 din 04/01/2017;HG.354/18.05.2017;OUG.68 din 06/11/2019"/>
    <s v="imobil"/>
    <s v="Lungime= Km;Suprafeţe= ha;CF= ;"/>
  </r>
  <r>
    <x v="9562"/>
    <s v="8.04.04"/>
    <m/>
    <m/>
    <s v="DAF V.MARE"/>
    <m/>
    <s v="TIMIŞ"/>
    <s v="-"/>
    <s v="Tara: România; Judet: TIMIŞ; -;   -; Nr: -;"/>
    <n v="2003"/>
    <n v="295992"/>
    <n v="35"/>
    <s v="in administrare"/>
    <s v="OG 70/1999;HG 1344/2011;OUG.1 din 04/01/2017;HG.354/18.05.2017;OUG.68 din 06/11/2019"/>
    <s v="imobil"/>
    <s v="Lungime= Km;Suprafeţe= ha;CF= ;"/>
  </r>
  <r>
    <x v="9563"/>
    <s v="8.30._"/>
    <m/>
    <m/>
    <s v="GARDULETE CORNEDEI"/>
    <m/>
    <s v="MARAMUREŞ"/>
    <s v="-"/>
    <s v="Tara: România; Judet: MARAMUREŞ; -;   -; Nr: -;"/>
    <n v="1991"/>
    <n v="26"/>
    <n v="24"/>
    <s v="in administrare"/>
    <s v="HG 1105/2003;;OUG.1 din 04/01/2017;OUG.68 din 06/11/2019"/>
    <s v="imobil"/>
    <s v="CORECTAREA TORENTILOR"/>
  </r>
  <r>
    <x v="9564"/>
    <s v="8.04.04"/>
    <m/>
    <m/>
    <s v="DAF PRISACELE"/>
    <m/>
    <s v="MARAMUREŞ"/>
    <s v="-"/>
    <s v="Tara: România; Judet: MARAMUREŞ; -;   -; Nr: -;"/>
    <n v="1974"/>
    <n v="41000"/>
    <n v="24"/>
    <s v="in administrare"/>
    <s v="HG 1105/2003;;OUG.1 din 04/01/2017;OUG.68 din 06/11/2019"/>
    <s v="imobil"/>
    <s v="DRUM AUTO FOR"/>
  </r>
  <r>
    <x v="9565"/>
    <s v="8.04.04"/>
    <m/>
    <m/>
    <s v="DAF V.URSOII"/>
    <m/>
    <s v="MARAMUREŞ"/>
    <s v="-"/>
    <s v="Tara: România; Judet: MARAMUREŞ; -;   -; Nr: -;"/>
    <n v="1984"/>
    <n v="102500"/>
    <n v="24"/>
    <s v="in administrare"/>
    <s v="HG 1105/2003;;OUG.1 din 04/01/2017;OUG.68 din 06/11/2019"/>
    <s v="imobil"/>
    <s v="DRUM AUTO FOR"/>
  </r>
  <r>
    <x v="9566"/>
    <s v="8.04.04"/>
    <m/>
    <m/>
    <s v="DAF IZV.RUCAR- BRAZI"/>
    <m/>
    <s v="MARAMUREŞ"/>
    <s v="-"/>
    <s v="Tara: România; Judet: MARAMUREŞ; -;   -; Nr: -;"/>
    <n v="1972"/>
    <n v="101089"/>
    <n v="24"/>
    <s v="in administrare"/>
    <s v="HG 1105/2003;;OUG.1 din 04/01/2017;OUG.68 din 06/11/2019"/>
    <s v="imobil"/>
    <s v="DRUM AUTO FOR"/>
  </r>
  <r>
    <x v="9567"/>
    <s v="8.04.04"/>
    <m/>
    <m/>
    <s v="DAF SALAS SUGAU II"/>
    <m/>
    <s v="MARAMUREŞ"/>
    <s v="-"/>
    <s v="Tara: România; Judet: MARAMUREŞ; -;   -; Nr: -;"/>
    <n v="1985"/>
    <n v="84825"/>
    <n v="24"/>
    <s v="in administrare"/>
    <s v="HG 1105/2003;;OUG.1 din 04/01/2017;OUG.68 din 06/11/2019"/>
    <s v="imobil"/>
    <s v="DRUM AUTO FOR"/>
  </r>
  <r>
    <x v="9568"/>
    <s v="8.04.04"/>
    <m/>
    <m/>
    <s v="DAF LUNCA-NACLADOV 3"/>
    <m/>
    <s v="MARAMUREŞ"/>
    <s v="-"/>
    <s v="Tara: România; Judet: MARAMUREŞ; -;   -; Nr: -;"/>
    <n v="1986"/>
    <n v="6713"/>
    <n v="24"/>
    <s v="in administrare"/>
    <s v="HG 1105/2003;;OUG.1 din 04/01/2017;HG.354/18.05.2017;OUG.68 din 06/11/2019"/>
    <s v="imobil"/>
    <s v="Lungime= Km;Suprafeţe= ha;CF= ;"/>
  </r>
  <r>
    <x v="9569"/>
    <s v="8.04.04"/>
    <m/>
    <m/>
    <s v="DAF BONCATEI PRELUNGIRE"/>
    <m/>
    <s v="MARAMUREŞ"/>
    <s v="-"/>
    <s v="Tara: România; Judet: MARAMUREŞ; -;   -; Nr: -;"/>
    <n v="1987"/>
    <n v="63400"/>
    <n v="24"/>
    <s v="in administrare"/>
    <s v="HG 1105/2003;;OUG.1 din 04/01/2017;HG.354/18.05.2017;OUG.68 din 06/11/2019"/>
    <s v="imobil"/>
    <s v="Lungime= Km;Suprafeţe= ha;CF= ;"/>
  </r>
  <r>
    <x v="9570"/>
    <s v="8.04.04"/>
    <m/>
    <m/>
    <s v="DAF BONCATEI 2"/>
    <m/>
    <s v="MARAMUREŞ"/>
    <s v="-"/>
    <s v="Tara: România; Judet: MARAMUREŞ; -;   -; Nr: -;"/>
    <n v="1970"/>
    <n v="93902"/>
    <n v="24"/>
    <s v="in administrare"/>
    <s v="HG 1105/2003;;OUG.1 din 04/01/2017;OUG.68 din 06/11/2019"/>
    <s v="imobil"/>
    <s v="DRUM AUTO FOR"/>
  </r>
  <r>
    <x v="9571"/>
    <s v="8.04.04"/>
    <m/>
    <m/>
    <s v="DAF POD BETON ARMAT  BLOAJA"/>
    <m/>
    <s v="MARAMUREŞ"/>
    <s v="-"/>
    <s v="Tara: România; Judet: MARAMUREŞ; -;   -; Nr: -;"/>
    <n v="1999"/>
    <n v="3025"/>
    <n v="24"/>
    <s v="in administrare"/>
    <s v="HG 1105/2003;;OUG.1 din 04/01/2017;OUG.68 din 06/11/2019"/>
    <s v="imobil"/>
    <s v="DRUM AUTO FOR"/>
  </r>
  <r>
    <x v="9572"/>
    <s v="8.04.04"/>
    <m/>
    <m/>
    <s v="DAF IHOASA"/>
    <m/>
    <s v="MARAMUREŞ"/>
    <s v="-"/>
    <s v="Tara: România; Judet: MARAMUREŞ; -;   -; Nr: -;"/>
    <n v="1969"/>
    <n v="2119"/>
    <n v="24"/>
    <s v="in administrare"/>
    <s v="HG 1105/2003;;OUG.1 din 04/01/2017;OUG.68 din 06/11/2019"/>
    <s v="imobil"/>
    <s v="DRUM AUTO FOR"/>
  </r>
  <r>
    <x v="9573"/>
    <s v="8.04.04"/>
    <m/>
    <m/>
    <s v="DAF SPAIMA"/>
    <m/>
    <s v="MARAMUREŞ"/>
    <s v="-"/>
    <s v="Tara: România; Judet: MARAMUREŞ; -;   -; Nr: -;"/>
    <n v="1971"/>
    <n v="2064"/>
    <n v="24"/>
    <s v="in administrare"/>
    <s v="HG 1105/2003;;OUG.1 din 04/01/2017;OUG.68 din 06/11/2019"/>
    <s v="imobil"/>
    <s v="DRUM AUTO FOR"/>
  </r>
  <r>
    <x v="9574"/>
    <s v="8.30.01"/>
    <m/>
    <m/>
    <s v="CT BORCA"/>
    <m/>
    <s v="MARAMUREŞ"/>
    <s v="-"/>
    <s v="Tara: România; Judet: MARAMUREŞ; -;   -; Nr: -;"/>
    <n v="1975"/>
    <n v="1009"/>
    <n v="24"/>
    <s v="in administrare"/>
    <s v="HG 1105/2003_x000a_;;OUG.1 din 04/01/2017;OUG.68 din 06/11/2019;HG.846/08.10.2020"/>
    <s v="imobil"/>
    <s v="Lungime albie corectată/consolidată=0,12 km;"/>
  </r>
  <r>
    <x v="9575"/>
    <s v="8.04.04"/>
    <m/>
    <m/>
    <s v="DAF DOSULIGU"/>
    <m/>
    <s v="MARAMUREŞ"/>
    <s v="-"/>
    <s v="Tara: România; Judet: MARAMUREŞ; -;   -; Nr: -;"/>
    <n v="2002"/>
    <n v="616461"/>
    <n v="24"/>
    <s v="in administrare"/>
    <s v="HG 1105/2003;;OUG.1 din 04/01/2017;OUG.68 din 06/11/2019"/>
    <s v="imobil"/>
    <s v="DRUM AUTO FOR"/>
  </r>
  <r>
    <x v="9576"/>
    <s v="8.30.01"/>
    <m/>
    <m/>
    <s v="BARAJ FIX BREMENA REFACERI CALAMITATI"/>
    <m/>
    <s v="MEHEDINŢI"/>
    <s v="-"/>
    <s v="Tara: România; Judet: MEHEDINŢI; -;   -; Nr: -;"/>
    <n v="2002"/>
    <n v="1612322"/>
    <n v="25"/>
    <s v="in administrare"/>
    <s v="HG 982/1998;;OUG.1 din 04/01/2017;HG.354/18.05.2017;OUG.68 din 06/11/2019;HG.846/08.10.2020"/>
    <s v="imobil"/>
    <s v="Lungime albie corectată/consolidată=2,2 km;"/>
  </r>
  <r>
    <x v="9577"/>
    <s v="8.04.04"/>
    <m/>
    <m/>
    <s v="DAF CAMENA"/>
    <m/>
    <s v="MEHEDINŢI"/>
    <s v="-"/>
    <s v="Tara: România; Judet: MEHEDINŢI; -;   -; Nr: -;"/>
    <n v="2003"/>
    <n v="434447"/>
    <n v="25"/>
    <s v="in administrare"/>
    <s v="HG 982/1998;HG 1344/2011;OUG.1 din 04/01/2017;HG.354/18.05.2017;OUG.68 din 06/11/2019"/>
    <s v="imobil"/>
    <s v="Lungime= Km;Suprafeţe= ha;CF= ;"/>
  </r>
  <r>
    <x v="9578"/>
    <s v="8.04.04"/>
    <m/>
    <m/>
    <s v="DAF URSU MIC"/>
    <m/>
    <s v="MUREŞ"/>
    <s v="-"/>
    <s v="Tara: România; Judet: MUREŞ; -;   -; Nr: -;"/>
    <n v="2002"/>
    <n v="825245"/>
    <n v="26"/>
    <s v="in administrare"/>
    <s v="HG 15/1994;HG 1344/2011;OUG.1 din 04/01/2017;HG.354/18.05.2017;OUG.68 din 06/11/2019"/>
    <s v="imobil"/>
    <s v="Lungime= Km;Suprafeţe= ha;CF= ;"/>
  </r>
  <r>
    <x v="9579"/>
    <s v="8.04.04"/>
    <m/>
    <m/>
    <s v="DAF GAINEASA"/>
    <m/>
    <s v="MUREŞ"/>
    <s v="-"/>
    <s v="Tara: România; Judet: MUREŞ; -;   -; Nr: -;"/>
    <n v="2003"/>
    <n v="461592"/>
    <n v="26"/>
    <s v="in administrare"/>
    <s v="HG 15/1994;HG 1344/2011;OUG.1 din 04/01/2017;HG.354/18.05.2017;OUG.68 din 06/11/2019"/>
    <s v="imobil"/>
    <s v="Lungime= Km;Suprafeţe= ha;CF= ;"/>
  </r>
  <r>
    <x v="9580"/>
    <s v="8.27.07"/>
    <m/>
    <m/>
    <s v="GRAJD  I.M."/>
    <m/>
    <s v="BUZĂU"/>
    <s v="-"/>
    <s v="Tara: România; Judet: BUZĂU; -;   -; Nr: -;"/>
    <n v="1904"/>
    <n v="1078"/>
    <n v="10"/>
    <s v="in administrare"/>
    <s v="OUG 139/2002;HG 1344/2011;OUG.1 din 04/01/2017;OUG.68 din 06/11/2019"/>
    <s v="imobil"/>
    <s v="GRAJD"/>
  </r>
  <r>
    <x v="9581"/>
    <s v="8.23.11"/>
    <m/>
    <m/>
    <s v="IAPA MAMA SG.UB.1 EBENINA"/>
    <m/>
    <s v="BUZĂU"/>
    <s v="-"/>
    <s v="Tara: România; Judet: BUZĂU; -;   -; Nr: -;"/>
    <n v="1994"/>
    <n v="1648"/>
    <n v="10"/>
    <s v="in administrare"/>
    <s v="OUG 139/2002;;OUG.1 din 04/01/2017;OUG.68 din 06/11/2019"/>
    <s v="mobil"/>
    <s v="CAL"/>
  </r>
  <r>
    <x v="9582"/>
    <s v="8.23.11"/>
    <m/>
    <m/>
    <s v="ARMASAR MONTA PUBLICA ST.RC.15 LASTUN"/>
    <m/>
    <s v="BUZĂU"/>
    <s v="-"/>
    <s v="Tara: România; Judet: BUZĂU; -;   -; Nr: -;"/>
    <n v="1998"/>
    <n v="1547"/>
    <n v="10"/>
    <s v="in administrare"/>
    <s v="OUG 139/2002_x000a_;;OUG.1 din 04/01/2017;OUG.68 din 06/11/2019"/>
    <s v="mobil"/>
    <s v="CAL"/>
  </r>
  <r>
    <x v="9583"/>
    <s v="8.23.11"/>
    <m/>
    <m/>
    <s v="ARMASAR MONTA PUBLICA ST.JP.26 LITERAT"/>
    <m/>
    <s v="BUZĂU"/>
    <s v="-"/>
    <s v="Tara: România; Judet: BUZĂU; -;   -; Nr: -;"/>
    <n v="2002"/>
    <n v="2045"/>
    <n v="10"/>
    <s v="in administrare"/>
    <s v="OUG 139/2002;;OUG.1 din 04/01/2017;OUG.68 din 06/11/2019"/>
    <s v="mobil"/>
    <s v="CAL"/>
  </r>
  <r>
    <x v="9584"/>
    <s v="8.23.11"/>
    <m/>
    <m/>
    <s v="IAPA MAMA SG.JP.33 IULIA"/>
    <m/>
    <s v="BUZĂU"/>
    <s v="-"/>
    <s v="Tara: România; Judet: BUZĂU; -;   -; Nr: -;"/>
    <n v="2003"/>
    <n v="7020"/>
    <n v="10"/>
    <s v="in administrare"/>
    <s v="OUG 139/2002;;OUG.1 din 04/01/2017;OUG.68 din 06/11/2019"/>
    <s v="mobil"/>
    <s v="CAL"/>
  </r>
  <r>
    <x v="9585"/>
    <s v="8.23.11"/>
    <m/>
    <m/>
    <s v="IAPA MAMA SG.IN.28 URSULINA"/>
    <m/>
    <s v="BUZĂU"/>
    <s v="-"/>
    <s v="Tara: România; Judet: BUZĂU; -;   -; Nr: -;"/>
    <n v="2003"/>
    <n v="863"/>
    <n v="10"/>
    <s v="in administrare"/>
    <s v="OUG 139/2002;;OUG.1 din 04/01/2017;OUG.68 din 06/11/2019"/>
    <s v="mobil"/>
    <s v="CAL"/>
  </r>
  <r>
    <x v="9586"/>
    <s v="8.04.04"/>
    <m/>
    <m/>
    <s v="DAF IADOLINA"/>
    <m/>
    <s v="BIHOR"/>
    <s v="-"/>
    <s v="Tara: România; Judet: BIHOR; -;   -; Nr: -;"/>
    <n v="2003"/>
    <n v="819065"/>
    <n v="5"/>
    <s v="in administrare"/>
    <s v="OUG 70/1999;HG 1344/2011;OUG.1 din 04/01/2017;HG.354/18.05.2017;OUG.68 din 06/11/2019"/>
    <s v="imobil"/>
    <s v="Lungime= Km;Suprafeţe= ha;CF= ;"/>
  </r>
  <r>
    <x v="9587"/>
    <s v="8.04.04"/>
    <m/>
    <m/>
    <s v="V. CIOLT"/>
    <m/>
    <s v="ARAD"/>
    <s v="-"/>
    <s v="Tara: România; Judet: ARAD; -;   -; Nr: -;"/>
    <n v="2003"/>
    <n v="533574"/>
    <n v="2"/>
    <s v="in administrare"/>
    <s v="LEGEA 653/2001;HG 1344/2011; HG 478/ 24-IUN-15;HG.478/24-IUN-15;OUG.1 din 04/01/2017;HG.354/18.05.2017;OUG.68 din 06/11/2019"/>
    <s v="imobil"/>
    <s v="Lungime= Km;Suprafeţe= ha;CF= ;"/>
  </r>
  <r>
    <x v="9588"/>
    <s v="8.04.04"/>
    <m/>
    <m/>
    <s v="PIRIUL DRAGANULUI"/>
    <m/>
    <s v="ARAD"/>
    <s v="-"/>
    <s v="Tara: România; Judet: ARAD; -;   -; Nr: -;"/>
    <n v="2003"/>
    <n v="781014"/>
    <n v="2"/>
    <s v="in administrare"/>
    <s v="LEGEA 653/2001;HG 1344/2011; HG 478/ 24-IUN-15;HG.478/24-IUN-15;OUG.1 din 04/01/2017;HG.354/18.05.2017;OUG.68 din 06/11/2019"/>
    <s v="imobil"/>
    <s v="Lungime= Km;Suprafeţe= ha;CF= ;"/>
  </r>
  <r>
    <x v="9589"/>
    <s v="8.04.04"/>
    <m/>
    <m/>
    <s v="RUNCU"/>
    <m/>
    <s v="ARAD"/>
    <s v="-"/>
    <s v="Tara: România; Judet: ARAD; -;   -; Nr: -;"/>
    <n v="1986"/>
    <n v="32847"/>
    <n v="2"/>
    <s v="in administrare"/>
    <s v="HG 982/1998;;OUG.1 din 04/01/2017;OUG.68 din 06/11/2019"/>
    <s v="imobil"/>
    <s v="DRUM FOR"/>
  </r>
  <r>
    <x v="9590"/>
    <s v="8.23.11"/>
    <m/>
    <m/>
    <s v="PEDRA"/>
    <m/>
    <s v="CĂLĂRAŞI"/>
    <s v="-"/>
    <s v="Tara: România; Judet: CĂLĂRAŞI; -;   -; Nr: -;"/>
    <n v="2003"/>
    <n v="7200"/>
    <n v="51"/>
    <s v="in administrare"/>
    <s v="OUG 139/2002;;OUG.1 din 04/01/2017;OUG.68 din 06/11/2019"/>
    <s v="mobil"/>
    <s v="CAL"/>
  </r>
  <r>
    <x v="9591"/>
    <s v="8.23.11"/>
    <m/>
    <m/>
    <s v="PINU"/>
    <m/>
    <s v="CĂLĂRAŞI"/>
    <s v="-"/>
    <s v="Tara: România; Judet: CĂLĂRAŞI; -;   -; Nr: -;"/>
    <n v="2003"/>
    <n v="7600"/>
    <n v="51"/>
    <s v="in administrare"/>
    <s v="OUG 139/2002;;OUG.1 din 04/01/2017;OUG.68 din 06/11/2019"/>
    <s v="mobil"/>
    <s v="CAL"/>
  </r>
  <r>
    <x v="9592"/>
    <s v="8.04.04"/>
    <m/>
    <m/>
    <s v="DAF MARGINENI"/>
    <m/>
    <s v="NEAMŢ"/>
    <s v="-"/>
    <s v="Tara: România; Judet: NEAMŢ; -;   -; Nr: -;"/>
    <n v="1988"/>
    <n v="18759"/>
    <n v="27"/>
    <s v="in administrare"/>
    <s v="HG 982/1998;;OUG.1 din 04/01/2017;OUG.68 din 06/11/2019"/>
    <s v="imobil"/>
    <s v="DRUM AUTO FOR"/>
  </r>
  <r>
    <x v="9593"/>
    <s v="8.04.04"/>
    <m/>
    <m/>
    <s v="DAF TRANSF CFF BRATU"/>
    <m/>
    <s v="NEAMŢ"/>
    <s v="Tazlău"/>
    <s v="Tara: România; Judet: NEAMŢ;Com Tazlău;   -; Nr: -;"/>
    <n v="2002"/>
    <n v="678054"/>
    <n v="27"/>
    <s v="in administrare"/>
    <s v="HG 982/1998;HG 1344/2011; HG 478/ 24-IUN-15;HG.478/24-IUN-15;OUG.1 din 04/01/2017;HG.354/18.05.2017;OUG.68 din 06/11/2019"/>
    <s v="imobil"/>
    <s v="Lungime= Km;Suprafeţe= ha;CF= ;"/>
  </r>
  <r>
    <x v="9594"/>
    <s v="8.30.01"/>
    <m/>
    <m/>
    <s v="BARAJ 4 M 6.0 PR RANDASENI"/>
    <m/>
    <s v="NEAMŢ"/>
    <s v="Vaduri"/>
    <s v="Tara: România; Judet: NEAMŢ;Sat Vaduri;   -; Nr: -;"/>
    <n v="1979"/>
    <n v="671"/>
    <n v="27"/>
    <s v="in administrare"/>
    <s v="HG 982/1998;HG 1344/2011; HG 478/ 24-IUN-15;HG.478/24-IUN-15;OUG.1 din 04/01/2017;HG.354/18.05.2017;OUG.68 din 06/11/2019;HG.846/08.10.2020"/>
    <s v="imobil"/>
    <s v="Lungime albie corectată/consolidată=0,25 km;"/>
  </r>
  <r>
    <x v="9595"/>
    <s v="8.30.01"/>
    <m/>
    <m/>
    <s v="BARAJ 5 M 6.0 PONORULUI"/>
    <m/>
    <s v="NEAMŢ"/>
    <s v="Vaduri"/>
    <s v="Tara: România; Judet: NEAMŢ;Sat Vaduri;   -; Nr: -;"/>
    <n v="1979"/>
    <n v="741"/>
    <n v="27"/>
    <s v="in administrare"/>
    <s v="HG 982/1998;HG 1344/2011; HG 478/ 24-IUN-15;HG.478/24-IUN-15;OUG.1 din 04/01/2017;HG.354/18.05.2017;OUG.68 din 06/11/2019;HG.846/08.10.2020"/>
    <s v="imobil"/>
    <s v="Lungime albie corectată/consolidată=0,2 km;"/>
  </r>
  <r>
    <x v="9596"/>
    <s v="8.30.01"/>
    <m/>
    <m/>
    <s v="BARAJ 13 M 6.0"/>
    <m/>
    <s v="NEAMŢ"/>
    <s v="Vaduri"/>
    <s v="Tara: România; Judet: NEAMŢ;Sat Vaduri;   -; Nr: -;"/>
    <n v="1980"/>
    <n v="1921"/>
    <n v="27"/>
    <s v="in administrare"/>
    <s v="HG 982/1998;HG 1344/2011; HG 478/ 24-IUN-15;HG.478/24-IUN-15;OUG.1 din 04/01/2017;HG.354/18.05.2017;OUG.68 din 06/11/2019;HG.846/08.10.2020"/>
    <s v="imobil"/>
    <s v="Lungime albie corectată/consolidată=0,3 km;"/>
  </r>
  <r>
    <x v="9597"/>
    <s v="8.30.01"/>
    <m/>
    <m/>
    <s v="BARAJ 11 M 1.0"/>
    <m/>
    <s v="NEAMŢ"/>
    <s v="Vaduri"/>
    <s v="Tara: România; Judet: NEAMŢ;Sat Vaduri;   -; Nr: -;"/>
    <n v="1981"/>
    <n v="655"/>
    <n v="27"/>
    <s v="in administrare"/>
    <s v="HG 982/1998;HG 1344/2011; HG 478/ 24-IUN-15;HG.478/24-IUN-15;OUG.1 din 04/01/2017;HG.354/18.05.2017;OUG.68 din 06/11/2019;HG.846/08.10.2020"/>
    <s v="imobil"/>
    <s v="Lungime albie corectată/consolidată=0,28 km;"/>
  </r>
  <r>
    <x v="9598"/>
    <s v="8.30.01"/>
    <m/>
    <m/>
    <s v="BARAJ 5 M 6.0 PR GAVRILA"/>
    <m/>
    <s v="NEAMŢ"/>
    <s v="Vaduri"/>
    <s v="Tara: România; Judet: NEAMŢ;Sat Vaduri;   -; Nr: -;"/>
    <n v="1986"/>
    <n v="1241"/>
    <n v="27"/>
    <s v="in administrare"/>
    <s v="HG 982/1998;HG 1344/2011; HG 478/ 24-IUN-15;HG.478/24-IUN-15;OUG.1 din 04/01/2017;HG.354/18.05.2017;OUG.68 din 06/11/2019;HG.846/08.10.2020"/>
    <s v="imobil"/>
    <s v="Lungime albie corectată/consolidată=0,19 km;"/>
  </r>
  <r>
    <x v="9599"/>
    <s v="8.30.01"/>
    <m/>
    <m/>
    <s v="BARAJ 4 M PR ICOANEI"/>
    <m/>
    <s v="NEAMŢ"/>
    <s v="Vaduri"/>
    <s v="Tara: România; Judet: NEAMŢ;Sat Vaduri;   -; Nr: -;"/>
    <n v="1986"/>
    <n v="619"/>
    <n v="27"/>
    <s v="in administrare"/>
    <s v="HG 982/1998;HG 1344/2011; HG 478/ 24-IUN-15;HG.478/24-IUN-15;OUG.1 din 04/01/2017;HG.354/18.05.2017;OUG.68 din 06/11/2019;HG.846/08.10.2020"/>
    <s v="imobil"/>
    <s v="Lungime albie corectată/consolidată=0,08 km;"/>
  </r>
  <r>
    <x v="9600"/>
    <s v="8.30.01"/>
    <m/>
    <m/>
    <s v="BARAJ 4 M 4.5"/>
    <m/>
    <s v="NEAMŢ"/>
    <s v="Vaduri"/>
    <s v="Tara: România; Judet: NEAMŢ;Sat Vaduri;   -; Nr: -;"/>
    <n v="1987"/>
    <n v="916"/>
    <n v="27"/>
    <s v="in administrare"/>
    <s v="HG 982/1998;HG 1344/2011; HG 478/ 24-IUN-15;HG.478/24-IUN-15;OUG.1 din 04/01/2017;HG.354/18.05.2017;OUG.68 din 06/11/2019;HG.846/08.10.2020"/>
    <s v="imobil"/>
    <s v="Lungime albie corectată/consolidată=0,1 km;"/>
  </r>
  <r>
    <x v="9601"/>
    <s v="8.30.01"/>
    <m/>
    <m/>
    <s v="BARAJ 3 M PR STROE"/>
    <m/>
    <s v="NEAMŢ"/>
    <s v="Vaduri"/>
    <s v="Tara: România; Judet: NEAMŢ;Sat Vaduri;   -; Nr: -;"/>
    <n v="1988"/>
    <n v="724"/>
    <n v="27"/>
    <s v="in administrare"/>
    <s v="HG 982/1998;HG 1344/2011; HG 478/ 24-IUN-15;HG.478/24-IUN-15;OUG.1 din 04/01/2017;HG.354/18.05.2017;OUG.68 din 06/11/2019;HG.846/08.10.2020"/>
    <s v="imobil"/>
    <s v="Lungime albie corectată/consolidată=0,19 km;"/>
  </r>
  <r>
    <x v="9602"/>
    <s v="8.30._"/>
    <m/>
    <m/>
    <s v="TRAVERSA 3-2M PR SECU"/>
    <m/>
    <s v="NEAMŢ"/>
    <s v="Vaduri"/>
    <s v="Tara: România; Judet: NEAMŢ;Sat Vaduri;   -; Nr: -;"/>
    <n v="1989"/>
    <n v="431"/>
    <n v="27"/>
    <s v="in administrare"/>
    <s v="HG 982/1998;HG 1344/2011;OUG.1 din 04/01/2017;OUG.68 din 06/11/2019"/>
    <s v="imobil"/>
    <s v="CORECTIE TORENTI"/>
  </r>
  <r>
    <x v="9603"/>
    <s v="8.30.01"/>
    <m/>
    <m/>
    <s v="BARAJ 3 M 2.5 PR GLODURI"/>
    <m/>
    <s v="NEAMŢ"/>
    <s v="Vaduri"/>
    <s v="Tara: România; Judet: NEAMŢ;Sat Vaduri;   -; Nr: -;"/>
    <n v="1989"/>
    <n v="1105"/>
    <n v="27"/>
    <s v="in administrare"/>
    <s v="HG 982/1998;HG 1344/2011; HG 478/ 24-IUN-15;HG.478/24-IUN-15;OUG.1 din 04/01/2017;HG.354/18.05.2017;OUG.68 din 06/11/2019;HG.846/08.10.2020"/>
    <s v="imobil"/>
    <s v="Lungime albie corectată/consolidată=0,12 km;"/>
  </r>
  <r>
    <x v="9604"/>
    <s v="8.30._"/>
    <m/>
    <m/>
    <s v="BARAJE"/>
    <m/>
    <s v="NEAMŢ"/>
    <s v="Vaduri"/>
    <s v="Tara: România; Judet: NEAMŢ;Sat Vaduri;   -; Nr: -;"/>
    <n v="1990"/>
    <n v="0"/>
    <n v="27"/>
    <s v="in administrare"/>
    <s v="HG 982/1998;;OUG.1 din 04/01/2017;OUG.68 din 06/11/2019"/>
    <s v="imobil"/>
    <s v="CORECTIE TORENTI"/>
  </r>
  <r>
    <x v="9605"/>
    <s v="8.30._"/>
    <m/>
    <m/>
    <s v="CANAL 1 KM OANTU"/>
    <m/>
    <s v="NEAMŢ"/>
    <s v="Vaduri"/>
    <s v="Tara: România; Judet: NEAMŢ;Sat Vaduri;   -; Nr: -;"/>
    <n v="1962"/>
    <n v="243"/>
    <n v="27"/>
    <s v="in administrare"/>
    <s v="HG 982/1998;HG 1344/2011;OUG.1 din 04/01/2017;OUG.68 din 06/11/2019"/>
    <s v="imobil"/>
    <s v="CORECTIE TORENTI"/>
  </r>
  <r>
    <x v="9606"/>
    <s v="8.30.01"/>
    <m/>
    <m/>
    <s v="CANAL 1 KM CT FLUTURE"/>
    <m/>
    <s v="NEAMŢ"/>
    <s v="Vaduri"/>
    <s v="Tara: România; Judet: NEAMŢ;Sat Vaduri;   -; Nr: -;"/>
    <n v="1982"/>
    <n v="708"/>
    <n v="27"/>
    <s v="in administrare"/>
    <s v="HG 982/1998;HG 1344/2011; HG 478/ 24-IUN-15;HG.478/24-IUN-15;OUG.1 din 04/01/2017;HG.354/18.05.2017;OUG.68 din 06/11/2019;HG.846/08.10.2020"/>
    <s v="imobil"/>
    <s v="Lungime albie corectată/consolidată=0,0222 km;"/>
  </r>
  <r>
    <x v="9607"/>
    <s v="8.30.01"/>
    <m/>
    <m/>
    <s v="CANAL 1 KM PR OGASU"/>
    <m/>
    <s v="NEAMŢ"/>
    <s v="Vaduri"/>
    <s v="Tara: România; Judet: NEAMŢ;Sat Vaduri;   -; Nr: -;"/>
    <n v="1986"/>
    <n v="637"/>
    <n v="27"/>
    <s v="in administrare"/>
    <s v="HG 982/1998;HG 1344/2011; HG 478/ 24-IUN-15;HG.478/24-IUN-15;OUG.1 din 04/01/2017;HG.354/18.05.2017;OUG.68 din 06/11/2019;HG.846/08.10.2020"/>
    <s v="imobil"/>
    <s v="Lungime albie corectată/consolidată=0,039 km;"/>
  </r>
  <r>
    <x v="9608"/>
    <s v="8.30.01"/>
    <m/>
    <m/>
    <s v="CANAL 1 KM PR GLODURI"/>
    <m/>
    <s v="NEAMŢ"/>
    <s v="Vaduri"/>
    <s v="Tara: România; Judet: NEAMŢ;Sat Vaduri;   -; Nr: -;"/>
    <n v="1989"/>
    <n v="527"/>
    <n v="27"/>
    <s v="in administrare"/>
    <s v="HG 982/1998_x000a_;HG 1344/2011; HG 478/ 24-IUN-15;HG.478/24-IUN-15;OUG.1 din 04/01/2017;HG.354/18.05.2017;OUG.68 din 06/11/2019;HG.846/08.10.2020"/>
    <s v="imobil"/>
    <s v="Lungime albie corectată/consolidată=0,048 km;"/>
  </r>
  <r>
    <x v="9609"/>
    <s v="8.23.11"/>
    <m/>
    <m/>
    <s v="INEL R-53/90"/>
    <m/>
    <s v="BISTRIŢA-NĂSĂUD"/>
    <s v="-"/>
    <s v="Tara: România; Judet: BISTRIŢA-NĂSĂUD; -;   -; Nr: -;"/>
    <n v="1993"/>
    <n v="406"/>
    <n v="6"/>
    <s v="in administrare"/>
    <s v="OUG 139/2002;;OUG.1 din 04/01/2017;OUG.68 din 06/11/2019"/>
    <s v="mobil"/>
    <s v="CAL"/>
  </r>
  <r>
    <x v="9610"/>
    <s v="8.23.07"/>
    <m/>
    <m/>
    <s v="F XXXI-81/90"/>
    <m/>
    <s v="BISTRIŢA-NĂSĂUD"/>
    <s v="-"/>
    <s v="Tara: România; Judet: BISTRIŢA-NĂSĂUD; -;   -; Nr: -;"/>
    <n v="1995"/>
    <n v="475"/>
    <n v="6"/>
    <s v="in administrare"/>
    <s v="OUG 139/2002;;OUG.1 din 04/01/2017;OUG.68 din 06/11/2019"/>
    <s v="mobil"/>
    <s v="CAL"/>
  </r>
  <r>
    <x v="9611"/>
    <s v="8.04.01"/>
    <m/>
    <m/>
    <s v="CURPATUL MIC"/>
    <m/>
    <s v="SIBIU"/>
    <s v="-"/>
    <s v="Tara: România; Judet: SIBIU; -;   -; Nr: -;"/>
    <n v="1966"/>
    <n v="423"/>
    <n v="32"/>
    <s v="in administrare"/>
    <s v="HG 982/1998_x000a_;HG 1344/2011;OUG.1 din 04/01/2017;HG.354/18.05.2017;OUG.68 din 06/11/2019"/>
    <s v="imobil"/>
    <s v="Suprafeţe= mp;CF= ;Date cadastrale= ;"/>
  </r>
  <r>
    <x v="9612"/>
    <s v="8.04.01"/>
    <m/>
    <m/>
    <s v="PR LUI BLAGA"/>
    <m/>
    <s v="SIBIU"/>
    <s v="-"/>
    <s v="Tara: România; Judet: SIBIU; -;   -; Nr: -;"/>
    <n v="1970"/>
    <n v="208"/>
    <n v="32"/>
    <s v="in administrare"/>
    <s v="HG 982/1998;HG 1344/2011;OUG.1 din 04/01/2017;HG.354/18.05.2017;OUG.68 din 06/11/2019"/>
    <s v="imobil"/>
    <s v="Suprafeţe= mp;CF= ;Date cadastrale= ;"/>
  </r>
  <r>
    <x v="9613"/>
    <s v="8.04.01"/>
    <m/>
    <m/>
    <s v="BUCURICI"/>
    <m/>
    <s v="SIBIU"/>
    <s v="-"/>
    <s v="Tara: România; Judet: SIBIU; -;   -; Nr: -;"/>
    <n v="1980"/>
    <n v="39"/>
    <n v="32"/>
    <s v="in administrare"/>
    <s v="HG 982/1998;HG 1344/2011;OUG.1 din 04/01/2017;HG.354/18.05.2017;OUG.68 din 06/11/2019"/>
    <s v="imobil"/>
    <s v="Suprafeţe= mp;CF= ;Date cadastrale= ;"/>
  </r>
  <r>
    <x v="9614"/>
    <s v="8.27.07"/>
    <m/>
    <m/>
    <s v="GRAJD CABALINE"/>
    <m/>
    <s v="SUCEAVA"/>
    <s v="Marginea"/>
    <s v="Tara: România; Judet: SUCEAVA;Com Marginea;   -; Nr: -;"/>
    <n v="1933"/>
    <n v="134259"/>
    <n v="33"/>
    <s v="in administrare"/>
    <s v="OUG 139/2002;HG 1344/2011; HG 478/ 24-IUN-15;HG.478/24-IUN-15;OUG.1 din 04/01/2017;OUG.68 din 06/11/2019"/>
    <s v="imobil"/>
    <s v="Suprafaţă construită= mp;Suprafaţă desfăşurată= mp;Regimul de înălţime= ;Suprafaţă teren= mp;CF= ;Suprafaţă utilă= mp;"/>
  </r>
  <r>
    <x v="9615"/>
    <s v="8.27.07"/>
    <m/>
    <m/>
    <s v="GRAJD PT AP"/>
    <m/>
    <s v="IALOMIŢA"/>
    <s v="-"/>
    <s v="Tara: România; Judet: IALOMIŢA; -;   -; Nr: -;"/>
    <n v="2002"/>
    <n v="3201"/>
    <n v="21"/>
    <s v="in administrare"/>
    <s v="HG 982/1998;HG 1344/2011; HG 478/ 24-IUN-15;HG.478/24-IUN-15;OUG.1 din 04/01/2017;HG.354/18.05.2017;OUG.68 din 06/11/2019"/>
    <s v="imobil"/>
    <s v="Suprafaţă construită= mp;Suprafaţă desfăşurată= mp;Regimul de înălţime= ;Suprafaţă teren= mp;CF= ;Suprafaţă utilă= mp;"/>
  </r>
  <r>
    <x v="9616"/>
    <s v="8.27.07"/>
    <m/>
    <m/>
    <s v="GRAJD NR.1 PEPINIERI"/>
    <m/>
    <s v="IALOMIŢA"/>
    <s v="-"/>
    <s v="Tara: România; Judet: IALOMIŢA; -;   -; Nr: -;"/>
    <n v="2002"/>
    <n v="220332"/>
    <n v="21"/>
    <s v="in administrare"/>
    <s v="HG 982/1998;HG 1344/2011; HG 478/ 24-IUN-15;HG.478/24-IUN-15;OUG.1 din 04/01/2017;OUG.68 din 06/11/2019"/>
    <s v="imobil"/>
    <s v="Suprafaţă construită= mp;Suprafaţă desfăşurată= mp;Regimul de înălţime= ;Suprafaţă teren= mp;CF= ;Suprafaţă utilă= mp;"/>
  </r>
  <r>
    <x v="9617"/>
    <s v="8.27.07"/>
    <m/>
    <m/>
    <s v="GRAJD NR.2 ARMASARI MONTA PUBLICA"/>
    <m/>
    <s v="IALOMIŢA"/>
    <s v="-"/>
    <s v="Tara: România; Judet: IALOMIŢA; -;   -; Nr: -;"/>
    <n v="2002"/>
    <n v="26"/>
    <n v="21"/>
    <s v="in administrare"/>
    <s v="HG 982/1998;;OUG.1 din 04/01/2017;OUG.68 din 06/11/2019"/>
    <s v="imobil"/>
    <s v="GRAJD"/>
  </r>
  <r>
    <x v="9618"/>
    <s v="8.04.04"/>
    <m/>
    <m/>
    <s v="DF SEREMETUL MIC 2KM"/>
    <m/>
    <s v="TULCEA"/>
    <s v="-"/>
    <s v="Tara: România; Judet: TULCEA; -;   -; Nr: -;"/>
    <n v="1994"/>
    <n v="50331"/>
    <n v="36"/>
    <s v="in administrare"/>
    <s v="HG 982/1998;;OUG.1 din 04/01/2017;OUG.68 din 06/11/2019"/>
    <s v="imobil"/>
    <s v="MACADAM"/>
  </r>
  <r>
    <x v="9619"/>
    <s v="8.04.04"/>
    <m/>
    <m/>
    <s v="DF LIZIERA 4.2KM"/>
    <m/>
    <s v="TULCEA"/>
    <s v="-"/>
    <s v="Tara: România; Judet: TULCEA; -;   -; Nr: -;"/>
    <n v="1994"/>
    <n v="175056"/>
    <n v="36"/>
    <s v="in administrare"/>
    <s v="HG 982/1998;;OUG.1 din 04/01/2017;OUG.68 din 06/11/2019"/>
    <s v="imobil"/>
    <s v="MACADAM"/>
  </r>
  <r>
    <x v="9620"/>
    <s v="8.04.04"/>
    <m/>
    <m/>
    <s v="DF VALEA CARTOAFELOR 4.3KM"/>
    <m/>
    <s v="TULCEA"/>
    <s v="-"/>
    <s v="Tara: România; Judet: TULCEA; -;   -; Nr: -;"/>
    <n v="1994"/>
    <n v="17301"/>
    <n v="36"/>
    <s v="in administrare"/>
    <s v="HG 982/1998;;OUG.1 din 04/01/2017;OUG.68 din 06/11/2019"/>
    <s v="imobil"/>
    <s v="MACADAM"/>
  </r>
  <r>
    <x v="9621"/>
    <s v="8.04.04"/>
    <m/>
    <m/>
    <s v="DF BOCLOGEA 4KM"/>
    <m/>
    <s v="TULCEA"/>
    <s v="-"/>
    <s v="Tara: România; Judet: TULCEA; -;   -; Nr: -;"/>
    <n v="1994"/>
    <n v="151987"/>
    <n v="36"/>
    <s v="in administrare"/>
    <s v="HG 982/1998;;OUG.1 din 04/01/2017;OUG.68 din 06/11/2019"/>
    <s v="imobil"/>
    <s v="MACADAM"/>
  </r>
  <r>
    <x v="9622"/>
    <s v="8.04.04"/>
    <m/>
    <m/>
    <s v="DF TELITA 1.3KM"/>
    <m/>
    <s v="TULCEA"/>
    <s v="-"/>
    <s v="Tara: România; Judet: TULCEA; -;   -; Nr: -;"/>
    <n v="1994"/>
    <n v="55219"/>
    <n v="36"/>
    <s v="in administrare"/>
    <s v="HG 982/1998;;OUG.1 din 04/01/2017;OUG.68 din 06/11/2019"/>
    <s v="imobil"/>
    <s v="MACADAM"/>
  </r>
  <r>
    <x v="9623"/>
    <s v="8.30._"/>
    <m/>
    <m/>
    <s v="IMPREJ TD MILCOVELUL"/>
    <s v="CF.AMENAJAM.SILVICE"/>
    <s v="VRANCEA"/>
    <s v="Reghiu"/>
    <s v="Tara: România; Judet: VRANCEA;Com Reghiu;   -; Nr: -;"/>
    <n v="1988"/>
    <n v="220"/>
    <n v="39"/>
    <s v="in administrare"/>
    <s v="HG 982/1998;;OUG.1 din 04/01/2017;OUG.68 din 06/11/2019"/>
    <s v="imobil"/>
    <s v="IMPREJMUIRI TD_x000a_"/>
  </r>
  <r>
    <x v="9624"/>
    <s v="8.30.01"/>
    <m/>
    <m/>
    <s v="BARAJE BETON NARUJA"/>
    <s v="FOND FORESTIER"/>
    <s v="VRANCEA"/>
    <s v="-"/>
    <s v="Tara: România; Judet: VRANCEA; -;   -; Nr: -;"/>
    <n v="1973"/>
    <n v="126778"/>
    <n v="39"/>
    <s v="in administrare"/>
    <s v="HG 982/1998;HG 1344/2011; HG 478/ 24-IUN-15;HG.478/24-IUN-15;OUG.1 din 04/01/2017;HG.354/18.05.2017;OUG.68 din 06/11/2019;HG.846/08.10.2020"/>
    <s v="imobil"/>
    <s v="Lungime albie corectată/consolidată=1,5 km;"/>
  </r>
  <r>
    <x v="9625"/>
    <s v="8.30.01"/>
    <m/>
    <m/>
    <s v="BARAJ 1864"/>
    <s v="FOND FORESTIER"/>
    <s v="VRANCEA"/>
    <s v="-"/>
    <s v="Tara: România; Judet: VRANCEA; -;   -; Nr: -;"/>
    <n v="1973"/>
    <n v="49798"/>
    <n v="39"/>
    <s v="in administrare"/>
    <s v="HG 982/1998;HG 1344/2011; HG 478/ 24-IUN-15;HG.478/24-IUN-15;OUG.1 din 04/01/2017;HG.354/18.05.2017;OUG.68 din 06/11/2019;HG.846/08.10.2020"/>
    <s v="imobil"/>
    <s v="Lungime albie corectată/consolidată=0,06 km;"/>
  </r>
  <r>
    <x v="9626"/>
    <s v="8.30.01"/>
    <m/>
    <m/>
    <s v="BARAJ 1684"/>
    <s v="FOND FORESTIER"/>
    <s v="VRANCEA"/>
    <s v="-"/>
    <s v="Tara: România; Judet: VRANCEA; -;   -; Nr: -;"/>
    <n v="1973"/>
    <n v="31721"/>
    <n v="39"/>
    <s v="in administrare"/>
    <s v="HG 982/1998;HG 1344/2011; HG 478/ 24-IUN-15;HG.478/24-IUN-15;OUG.1 din 04/01/2017;HG.354/18.05.2017;OUG.68 din 06/11/2019;HG.846/08.10.2020"/>
    <s v="imobil"/>
    <s v="Lungime albie corectată/consolidată=0,07 km;"/>
  </r>
  <r>
    <x v="9627"/>
    <s v="8.30._"/>
    <m/>
    <m/>
    <s v="CANALE 38"/>
    <s v="FOND FORESTIER"/>
    <s v="VRANCEA"/>
    <s v="-"/>
    <s v="Tara: România; Judet: VRANCEA; -;   -; Nr: -;"/>
    <n v="1970"/>
    <n v="14964"/>
    <n v="39"/>
    <s v="in administrare"/>
    <s v="HG 982/1998;HG 1344/2011; HG 478/ 24-IUN-15;HG.478/24-IUN-15;OUG.1 din 04/01/2017;HG.354/18.05.2017;OUG.68 din 06/11/2019"/>
    <s v="imobil"/>
    <s v="Denumire=lucrare corectare torenti ;"/>
  </r>
  <r>
    <x v="9628"/>
    <s v="8.30._"/>
    <m/>
    <m/>
    <s v="PRAG 2 B"/>
    <s v="FOND FORESTIER"/>
    <s v="VRANCEA"/>
    <s v="-"/>
    <s v="Tara: România; Judet: VRANCEA; -;   -; Nr: -;"/>
    <n v="1972"/>
    <n v="23267"/>
    <n v="39"/>
    <s v="in administrare"/>
    <s v="HG 982/1998;HG 1344/2011; HG 478/ 24-IUN-15;HG.478/24-IUN-15;OUG.1 din 04/01/2017;HG.354/18.05.2017;OUG.68 din 06/11/2019"/>
    <s v="imobil"/>
    <s v="Denumire=lucrare corectare torenti ;"/>
  </r>
  <r>
    <x v="9629"/>
    <s v="8.04.04"/>
    <m/>
    <m/>
    <s v="DF 7.3KM"/>
    <s v="DRAGUSENI"/>
    <s v="VRANCEA"/>
    <s v="-"/>
    <s v="Tara: România; Judet: VRANCEA; -;   -; Nr: -;"/>
    <n v="1998"/>
    <n v="8654"/>
    <n v="39"/>
    <s v="in administrare"/>
    <s v="HG 982/1998;;OUG.1 din 04/01/2017;OUG.68 din 06/11/2019"/>
    <s v="imobil"/>
    <s v="DRUM AUTO FOR"/>
  </r>
  <r>
    <x v="9630"/>
    <s v="8.04.04"/>
    <m/>
    <m/>
    <s v="RACATES"/>
    <m/>
    <s v="BISTRIŢA-NĂSĂUD"/>
    <s v="-"/>
    <s v="Tara: România; Judet: BISTRIŢA-NĂSĂUD; -;   -; Nr: -;"/>
    <n v="1966"/>
    <n v="528151"/>
    <n v="6"/>
    <s v="in administrare"/>
    <s v="HG 982/1998;;OUG.1 din 04/01/2017;HG.354/18.05.2017;OUG.68 din 06/11/2019"/>
    <s v="imobil"/>
    <s v="Lungime= Km;Suprafeţe= ha;CF= ;"/>
  </r>
  <r>
    <x v="9631"/>
    <s v="8.04.04"/>
    <m/>
    <m/>
    <s v="DAF TARNA/HUTA_x000a_"/>
    <m/>
    <s v="SATU MARE"/>
    <s v="-"/>
    <s v="Tara: România; Judet: SATU MARE; -;   -; Nr: -;"/>
    <n v="1995"/>
    <n v="168795"/>
    <n v="30"/>
    <s v="in administrare"/>
    <s v="HG 982/1998;HG 1344/2011; HG 478/ 24-IUN-15;HG.478/24-IUN-15;OUG.1 din 04/01/2017;HG.354/18.05.2017;OUG.68 din 06/11/2019"/>
    <s v="imobil"/>
    <s v="Lungime= Km;Suprafeţe= ha;CF= ;"/>
  </r>
  <r>
    <x v="9632"/>
    <s v="8.04.04"/>
    <m/>
    <m/>
    <s v="DAF HUMARIE CASARIE"/>
    <m/>
    <s v="BACĂU"/>
    <s v="-"/>
    <s v="Tara: România; Judet: BACĂU; -;   -; Nr: -;"/>
    <n v="2002"/>
    <n v="1685705"/>
    <n v="4"/>
    <s v="in administrare"/>
    <s v="HG 1105/2003;HG 1344/2011;OUG.1 din 04/01/2017;HG.354/18.05.2017;OUG.68 din 06/11/2019"/>
    <s v="imobil"/>
    <s v="Lungime= Km;Suprafeţe= ha;CF= ;"/>
  </r>
  <r>
    <x v="9633"/>
    <s v="8.04.04"/>
    <m/>
    <m/>
    <s v="DAF BALTA LACULUI PRELUNGIRE"/>
    <m/>
    <s v="BACĂU"/>
    <s v="-"/>
    <s v="Tara: România; Judet: BACĂU; -;   -; Nr: -;"/>
    <n v="2003"/>
    <n v="478198"/>
    <n v="4"/>
    <s v="in administrare"/>
    <s v="OG 70/1999;HG 1344/2011; HG 478/ 24-IUN-15;HG.478/24-IUN-15;OUG.1 din 04/01/2017;HG.354/18.05.2017;OUG.68 din 06/11/2019"/>
    <s v="imobil"/>
    <s v="Lungime= Km;Suprafeţe= ha;CF= ;"/>
  </r>
  <r>
    <x v="9634"/>
    <s v="8.04.04"/>
    <m/>
    <m/>
    <s v="DAF CARBUNAR"/>
    <m/>
    <s v="MARAMUREŞ"/>
    <s v="-"/>
    <s v="Tara: România; Judet: MARAMUREŞ; -;   -; Nr: -;"/>
    <n v="1965"/>
    <n v="341123"/>
    <n v="24"/>
    <s v="in administrare"/>
    <s v="HG 1105/2003;;OUG.1 din 04/01/2017;OUG.68 din 06/11/2019"/>
    <s v="imobil"/>
    <s v="DRUM AUTO FOR"/>
  </r>
  <r>
    <x v="9635"/>
    <s v="8.30.01"/>
    <m/>
    <m/>
    <s v="BARAJ 2 M PR LUI ION"/>
    <m/>
    <s v="NEAMŢ"/>
    <s v="Vaduri"/>
    <s v="Tara: România; Judet: NEAMŢ;Sat Vaduri;   -; Nr: -;"/>
    <n v="1989"/>
    <n v="1287"/>
    <n v="27"/>
    <s v="in administrare"/>
    <s v="HG 982/1998;HG 1344/2011; HG 478/ 24-IUN-15;HG.478/24-IUN-15;OUG.1 din 04/01/2017;HG.354/18.05.2017;OUG.68 din 06/11/2019;HG.846/08.10.2020"/>
    <s v="imobil"/>
    <s v="Lungime albie corectată/consolidată=0,16 km;"/>
  </r>
  <r>
    <x v="9636"/>
    <s v="8.04.04"/>
    <m/>
    <m/>
    <s v="DF VALEA PLOPILOR 1.8KM"/>
    <m/>
    <s v="TULCEA"/>
    <s v="-"/>
    <s v="Tara: România; Judet: TULCEA; -;   -; Nr: -;"/>
    <n v="1994"/>
    <n v="72163"/>
    <n v="36"/>
    <s v="in administrare"/>
    <s v="HG 982/1998;;OUG.1 din 04/01/2017;OUG.68 din 06/11/2019"/>
    <s v="imobil"/>
    <s v="MACADAM"/>
  </r>
  <r>
    <x v="9637"/>
    <s v="8.04.04"/>
    <m/>
    <m/>
    <s v="DRUM FORESTIER MUERESTITA"/>
    <s v="cf.amen.si"/>
    <s v="VÂLCEA"/>
    <s v="-"/>
    <s v="Tara: România; Judet: VÂLCEA; -;   -; Nr: 0; 0"/>
    <n v="2004"/>
    <n v="698570"/>
    <n v="38"/>
    <s v="in administrare"/>
    <s v="HG.982/29.12.1998;OUG.1/04.01.2017;;OUG.68 din 06/11/2019"/>
    <s v="imobil"/>
    <s v="Lungime= Km;Suprafeţe= ha;CF= ;"/>
  </r>
  <r>
    <x v="9638"/>
    <s v="8.04.04"/>
    <m/>
    <m/>
    <s v="DAF VALEA ULMETULUI"/>
    <s v="cf.amen.si"/>
    <s v="VÂLCEA"/>
    <s v="-"/>
    <s v="Tara: România; Judet: VÂLCEA; -;   -; Nr: 0; 0"/>
    <n v="2004"/>
    <n v="919324"/>
    <n v="38"/>
    <s v="in administrare"/>
    <s v="HG.982/29.12.1998;HG.1344/23.12.2010;HG.478/24.06.2015;OUG.1/04.01.2017;HG.354/18.05.2017;;OUG.68 din 06/11/2019"/>
    <s v="imobil"/>
    <s v="Lungime= Km;Suprafeţe= ha;CF= ;"/>
  </r>
  <r>
    <x v="9639"/>
    <s v="8.30.01"/>
    <m/>
    <m/>
    <s v="C.T. SAPTE IZVOARE"/>
    <s v="Fond forestier"/>
    <s v="BUZĂU"/>
    <s v="-"/>
    <s v="Tara: România; Judet: BUZĂU; -;   -; Nr: 0; 0"/>
    <n v="2004"/>
    <n v="1337026"/>
    <n v="10"/>
    <s v="in administrare"/>
    <s v="HG.173/2002;HG.1344/23.12.2010;OUG.1/04.01.2017;HG.354/18.05.2017;;OUG.68 din 06/11/2019;HG.846/08.10.2020"/>
    <s v="imobil"/>
    <s v="Lungime albie corectată/consolidată=0,8 km;"/>
  </r>
  <r>
    <x v="9640"/>
    <s v="8.23.11"/>
    <m/>
    <s v="0"/>
    <s v="Armasar monta publica Ai- 28 Iosiv"/>
    <m/>
    <s v="BUZĂU"/>
    <s v="-"/>
    <s v="Tara: România; Judet: BUZĂU; -;   -; Nr: 0; 0"/>
    <n v="2004"/>
    <n v="6240"/>
    <n v="10"/>
    <s v="in administrare"/>
    <s v="OUG 139/2016;;OUG.1 din 04/01/2017;OUG.68 din 06/11/2019"/>
    <s v="imobil"/>
    <m/>
  </r>
  <r>
    <x v="9641"/>
    <s v="8.30.01"/>
    <m/>
    <m/>
    <s v="C TORENTI TRANSFAGARASAN"/>
    <s v="cf. amenaj.si"/>
    <s v="ARGEŞ"/>
    <s v="-"/>
    <s v="Tara: România; Judet: ARGEŞ; -;   -; Nr: 0; 0"/>
    <n v="2004"/>
    <n v="1154497"/>
    <n v="3"/>
    <s v="in administrare"/>
    <s v="HG.982/1998;HG.1344/23.12.2010;OUG.1/04.01.2017;HG.354/18.05.2017;;OUG.68 din 06/11/2019;HG.846/08.10.2020"/>
    <s v="imobil"/>
    <s v="Lungime albie corectată/consolidată=0,6 km;"/>
  </r>
  <r>
    <x v="9642"/>
    <s v="8.23.08"/>
    <m/>
    <s v="0"/>
    <s v="NONIUS 34-20"/>
    <m/>
    <s v="CĂLĂRAŞI"/>
    <s v="-"/>
    <s v="Tara: România; Judet: CĂLĂRAŞI; -;   -; Nr: 0; 0"/>
    <n v="2004"/>
    <n v="8000"/>
    <n v="51"/>
    <s v="in administrare"/>
    <s v="OMAPAM 171/2006;; HG 598/ 14-APR-13:598/14-APR-13;OUG.1 din 04/01/2017;OUG.68 din 06/11/2019"/>
    <s v="imobil"/>
    <s v="Subrasa= ;Anul naşterii= ;Sexul= ;Locaţia de bază= ;"/>
  </r>
  <r>
    <x v="9643"/>
    <s v="8.23.01"/>
    <m/>
    <s v="0"/>
    <s v="OMIDA"/>
    <m/>
    <s v="TIMIŞ"/>
    <s v="-"/>
    <s v="Tara: România; Judet: TIMIŞ; -;   -; Nr: 0; 0"/>
    <n v="2004"/>
    <n v="7200"/>
    <n v="35"/>
    <s v="in administrare"/>
    <s v="OMAPAM 171/2008;;OUG.1 din 04/01/2017;OUG.68 din 06/11/2019"/>
    <s v="imobil"/>
    <m/>
  </r>
  <r>
    <x v="9644"/>
    <s v="8.04.04"/>
    <m/>
    <m/>
    <s v="DAF CUIEJDEL"/>
    <s v="conform amenajamentelor silv"/>
    <s v="NEAMŢ"/>
    <s v="-"/>
    <s v="Tara: România; Judet: NEAMŢ; -;   -; Nr: 0; 0"/>
    <n v="2004"/>
    <n v="1364412"/>
    <n v="27"/>
    <s v="in administrare"/>
    <s v="HG.982/1998;HG.1344/23.12.2010;HG.478/24.06.2015;OUG.1/04.01.2017;HG.354/18.05.2017;;OUG.68 din 06/11/2019"/>
    <s v="imobil"/>
    <s v="Lungime= Km;Suprafeţe= ha;CF= ;"/>
  </r>
  <r>
    <x v="9645"/>
    <s v="8.04.04"/>
    <m/>
    <m/>
    <s v="DAF TOROGLEJ"/>
    <s v="conform amenajamentelor silv"/>
    <s v="NEAMŢ"/>
    <s v="-"/>
    <s v="Tara: România; Judet: NEAMŢ; -;   -; Nr: 0; 0"/>
    <n v="2004"/>
    <n v="1005320"/>
    <n v="27"/>
    <s v="in administrare"/>
    <s v="HG.982/1999;HG.1344/23.12.2010;HG.478/24.06.2015;OUG.1/04.01.2017;HG.354/18.05.2017;;OUG.68 din 06/11/2019"/>
    <s v="imobil"/>
    <s v="Lungime= Km;Suprafeţe= ha;CF= ;"/>
  </r>
  <r>
    <x v="9646"/>
    <s v="8.30.01"/>
    <m/>
    <m/>
    <s v="TRAVERSA 1 BO/2,0"/>
    <s v="conform amenajamentelor silv"/>
    <s v="NEAMŢ"/>
    <s v="-"/>
    <s v="Tara: România; Judet: NEAMŢ; -;   -; Nr: 0; 0"/>
    <n v="2004"/>
    <n v="38596"/>
    <n v="27"/>
    <s v="in administrare"/>
    <s v="HG982/1998;HG 1344/2011; HG 478/ 24-IUN-15;HG.478/24-IUN-15;OUG.1 din 04/01/2017;HG.354/18.05.2017;OUG.68 din 06/11/2019;HG.846/08.10.2020"/>
    <s v="imobil"/>
    <s v="Lungime albie corectată/consolidată=0,002 km;"/>
  </r>
  <r>
    <x v="9647"/>
    <s v="8.30.01"/>
    <m/>
    <m/>
    <s v="TRAVERSA 2 BO/2,0"/>
    <s v="conform amenajamentelor silv"/>
    <s v="NEAMŢ"/>
    <s v="-"/>
    <s v="Tara: România; Judet: NEAMŢ; -;   -; Nr: 0; 0"/>
    <n v="2004"/>
    <n v="38030"/>
    <n v="27"/>
    <s v="in administrare"/>
    <s v="HG982/1998;HG 1344/2011; HG 478/ 24-IUN-15;HG.478/24-IUN-15;OUG.1 din 04/01/2017;HG.354/18.05.2017;OUG.68 din 06/11/2019;HG.846/08.10.2020"/>
    <s v="imobil"/>
    <s v="Lungime albie corectată/consolidată=0,002 km;"/>
  </r>
  <r>
    <x v="9648"/>
    <s v="8.30.01"/>
    <m/>
    <m/>
    <s v="TRAVERSA 3 BO/2,0"/>
    <s v="conform amenajamentelor silv"/>
    <s v="NEAMŢ"/>
    <s v="-"/>
    <s v="Tara: România; Judet: NEAMŢ; -;   -; Nr: 0; 0"/>
    <n v="2004"/>
    <n v="30893"/>
    <n v="27"/>
    <s v="in administrare"/>
    <s v="HG982/1998;HG 1344/2011; HG 478/ 24-IUN-15;HG.478/24-IUN-15;OUG.1 din 04/01/2017;HG.354/18.05.2017;OUG.68 din 06/11/2019;HG.846/08.10.2020"/>
    <s v="imobil"/>
    <s v="Lungime albie corectată/consolidată=0,002 km;"/>
  </r>
  <r>
    <x v="9649"/>
    <s v="8.30.01"/>
    <m/>
    <m/>
    <s v="BARAJ 11 EM 2,3"/>
    <s v="conform amenajamentelor silv"/>
    <s v="NEAMŢ"/>
    <s v="-"/>
    <s v="Tara: România; Judet: NEAMŢ; -;   -; Nr: 0; 0"/>
    <n v="2004"/>
    <n v="5188"/>
    <n v="27"/>
    <s v="in administrare"/>
    <s v="HG982/1998;HG 1344/2011; HG 478/ 24-IUN-15;HG.478/24-IUN-15;OUG.1 din 04/01/2017;HG.354/18.05.2017;OUG.68 din 06/11/2019;HG.846/08.10.2020"/>
    <s v="imobil"/>
    <s v="Lungime albie corectată/consolidată=0,0015 km;"/>
  </r>
  <r>
    <x v="9650"/>
    <s v="8.30.01"/>
    <m/>
    <m/>
    <s v="BARAJ 20 EM 2,0"/>
    <s v="conform amenajamentelor silv"/>
    <s v="NEAMŢ"/>
    <s v="-"/>
    <s v="Tara: România; Judet: NEAMŢ; -;   -; Nr: 0; 0"/>
    <n v="2004"/>
    <n v="3243"/>
    <n v="27"/>
    <s v="in administrare"/>
    <s v="HG982/1998;HG 1344/2011; HG 478/ 24-IUN-15;HG.478/24-IUN-15;OUG.1 din 04/01/2017;HG.354/18.05.2017;OUG.68 din 06/11/2019;HG.846/08.10.2020"/>
    <s v="imobil"/>
    <s v="Lungime albie corectată/consolidată=0,002 km;"/>
  </r>
  <r>
    <x v="9651"/>
    <s v="8.30.01"/>
    <m/>
    <m/>
    <s v="PRAG 26 EM 1,5"/>
    <s v="conform amenajamentelor silv"/>
    <s v="NEAMŢ"/>
    <s v="-"/>
    <s v="Tara: România; Judet: NEAMŢ; -;   -; Nr: 0; 0"/>
    <n v="2004"/>
    <n v="1621"/>
    <n v="27"/>
    <s v="in administrare"/>
    <s v="HG982/1998;HG 1344/2011; HG 478/ 24-IUN-15;HG.478/24-IUN-15;OUG.1 din 04/01/2017;HG.354/18.05.2017;OUG.68 din 06/11/2019;HG.846/08.10.2020"/>
    <s v="imobil"/>
    <s v="Lungime albie corectată/consolidată=0,0015 km;"/>
  </r>
  <r>
    <x v="9652"/>
    <s v="8.30.01"/>
    <m/>
    <m/>
    <s v="PRAG 27 EM 1,0"/>
    <s v="conform amenajamentelor silv"/>
    <s v="NEAMŢ"/>
    <s v="-"/>
    <s v="Tara: România; Judet: NEAMŢ; -;   -; Nr: 0; 0"/>
    <n v="2004"/>
    <n v="7379"/>
    <n v="27"/>
    <s v="in administrare"/>
    <s v="HG982/1998;HG 1344/2011; HG 478/ 24-IUN-15;HG.478/24-IUN-15;OUG.1 din 04/01/2017;HG.354/18.05.2017;OUG.68 din 06/11/2019;HG.846/08.10.2020"/>
    <s v="imobil"/>
    <s v="Lungime albie corectată/consolidată=0,001 km;"/>
  </r>
  <r>
    <x v="9653"/>
    <s v="8.30.01"/>
    <m/>
    <m/>
    <s v="PRAG 30 EM 1,0"/>
    <s v="conform amenajamentelor silv"/>
    <s v="NEAMŢ"/>
    <s v="-"/>
    <s v="Tara: România; Judet: NEAMŢ; -;   -; Nr: 0; 0"/>
    <n v="2004"/>
    <n v="12730"/>
    <n v="27"/>
    <s v="in administrare"/>
    <s v="HG982/1998;HG 1344/2011; HG 478/ 24-IUN-15;HG.478/24-IUN-15;OUG.1 din 04/01/2017;HG.354/18.05.2017;OUG.68 din 06/11/2019;HG.846/08.10.2020"/>
    <s v="imobil"/>
    <s v="Lungime albie corectată/consolidată=0,001 km;"/>
  </r>
  <r>
    <x v="9654"/>
    <s v="8.30.01"/>
    <m/>
    <m/>
    <s v="PRAG"/>
    <s v="conform amenajamentelor silv"/>
    <s v="NEAMŢ"/>
    <s v="-"/>
    <s v="Tara: România; Judet: NEAMŢ; -;   -; Nr: 0; 0"/>
    <n v="2004"/>
    <n v="7703"/>
    <n v="27"/>
    <s v="in administrare"/>
    <s v="HG982/1998;HG 1344/2011; HG 478/ 24-IUN-15;HG.478/24-IUN-15;OUG.1 din 04/01/2017;HG.354/18.05.2017;OUG.68 din 06/11/2019;HG.846/08.10.2020"/>
    <s v="imobil"/>
    <s v="Lungime albie corectată/consolidată=0,001 km;"/>
  </r>
  <r>
    <x v="9655"/>
    <s v="8.04.04"/>
    <m/>
    <m/>
    <s v="DR VACOTA"/>
    <s v="Conform amenajamentului sil"/>
    <s v="BACĂU"/>
    <s v="-"/>
    <s v="Tara: România; Judet: BACĂU; -;   -; Nr: 0; 0"/>
    <n v="2004"/>
    <n v="313495"/>
    <n v="4"/>
    <s v="in administrare"/>
    <s v="OG.70/1999;HG.1344/23.12.2010;OUG.1/04.01.2017;HG.354/18.05.2017;;OUG.68 din 06/11/2019"/>
    <s v="imobil"/>
    <s v="Lungime= Km;Suprafeţe= ha;CF= ;"/>
  </r>
  <r>
    <x v="9656"/>
    <s v="8.04.04"/>
    <m/>
    <m/>
    <s v="DAF COARNELE DOBRE"/>
    <s v="Conform amenajamentului sil"/>
    <s v="BACĂU"/>
    <s v="-"/>
    <s v="Tara: România; Judet: BACĂU; -;   -; Nr: 0; 0"/>
    <n v="2004"/>
    <n v="1392258"/>
    <n v="4"/>
    <s v="in administrare"/>
    <s v="OG.70/1999;HG.1344/23.12.2010;HG.478/24.06.2015;OUG.1/04.01.2017;HG.354/18.05.2017;;OUG.68 din 06/11/2019"/>
    <s v="imobil"/>
    <s v="Lungime= Km;Suprafeţe= ha;CF= ;"/>
  </r>
  <r>
    <x v="9657"/>
    <s v="8.30.01"/>
    <m/>
    <m/>
    <s v="CT IZVORUL NEGRU"/>
    <s v="Conform amenajamentului sil"/>
    <s v="BACĂU"/>
    <s v="-"/>
    <s v="Tara: România; Judet: BACĂU; -;   -; Nr: 0; 0"/>
    <n v="2004"/>
    <n v="2786535"/>
    <n v="4"/>
    <s v="in administrare"/>
    <s v="Lg.500/2002;HG.1344/23.12.2010;HG.478/24.06.2015;OUG.1/04.01.2017;HG.354/18.05.2017;;OUG.68 din 06/11/2019;HG.846/08.10.2020"/>
    <s v="imobil"/>
    <s v="Lungime albie corectată/consolidată=1,2 km;"/>
  </r>
  <r>
    <x v="9658"/>
    <s v="8.30.01"/>
    <m/>
    <m/>
    <s v="CT BOGDANA"/>
    <s v="Conform amenajamentului sil"/>
    <s v="BACĂU"/>
    <s v="-"/>
    <s v="Tara: România; Judet: BACĂU; -;   -; Nr: 0; 0"/>
    <n v="2004"/>
    <n v="1592473"/>
    <n v="4"/>
    <s v="in administrare"/>
    <s v="Lg.500/2002;HG.1344/23.12.2010;HG.478/24.06.2015;OUG.1/04.01.2017;HG.354/18.05.2017;;OUG.68 din 06/11/2019;HG.846/08.10.2020"/>
    <s v="imobil"/>
    <s v="Lungime albie corectată/consolidată=0,4 km;"/>
  </r>
  <r>
    <x v="9659"/>
    <s v="8.04.04"/>
    <m/>
    <m/>
    <s v="Drum forestier Cheia"/>
    <s v="RNP ROMSILVA"/>
    <s v="BUZĂU"/>
    <s v="-"/>
    <s v="Tara: România; Judet: BUZĂU; -;   -; Nr: -;"/>
    <n v="2004"/>
    <n v="405030"/>
    <n v="10"/>
    <s v="in administrare"/>
    <s v="OG.82/2004,HG 1105/2;;OUG.1 din 04/01/2017;OUG.68 din 06/11/2019"/>
    <s v="imobil"/>
    <s v="5,0 km"/>
  </r>
  <r>
    <x v="9660"/>
    <s v="8.04.04"/>
    <m/>
    <m/>
    <s v="DAF  VAMES  2.66 KM"/>
    <s v="cf amen silvice"/>
    <s v="GALAŢI"/>
    <s v="-"/>
    <s v="Tara: România; Judet: GALAŢI; -;   -; Nr: -;"/>
    <n v="1986"/>
    <n v="218687"/>
    <n v="17"/>
    <s v="in administrare"/>
    <s v="OG.82/2004,HG 1105/2;;OUG.1 din 04/01/2017;HG.354/18.05.2017;OUG.68 din 06/11/2019"/>
    <s v="imobil"/>
    <s v="Lungime= Km;Suprafeţe= ha;CF= ;"/>
  </r>
  <r>
    <x v="9661"/>
    <s v="8.04.04"/>
    <m/>
    <m/>
    <s v="DAF PRELUNGIRE VALEA CIMPII"/>
    <s v="RO:HD"/>
    <s v="HUNEDOARA"/>
    <s v="-"/>
    <s v="Tara: România; Judet: HUNEDOARA; -;   -; Nr: -;"/>
    <n v="2005"/>
    <n v="477707"/>
    <n v="20"/>
    <s v="in administrare"/>
    <s v="OG.82/2004,HG 1105/2;; HG 478/ 24-IUN-15;HG.478/24-IUN-15;OUG.1 din 04/01/2017;HG.354/18.05.2017;OUG.68 din 06/11/2019"/>
    <s v="imobil"/>
    <s v="Lungime=1,33 Km;Suprafeţe= ha;CF= ;"/>
  </r>
  <r>
    <x v="9662"/>
    <s v="8.04.04"/>
    <m/>
    <m/>
    <s v="DAF SOCOLAU"/>
    <s v="Fond forestier"/>
    <s v="MARAMUREŞ"/>
    <s v="-"/>
    <s v="Tara: România; Judet: MARAMUREŞ; -;   -; Nr: -;"/>
    <n v="2005"/>
    <n v="2510337"/>
    <n v="24"/>
    <s v="in administrare"/>
    <s v="OG.82/2004,HG 1105/2;;OUG.1 din 04/01/2017;HG.354/18.05.2017;OUG.68 din 06/11/2019"/>
    <s v="imobil"/>
    <s v="Lungime=5,3 Km;Suprafeţe= ha;CF= ;"/>
  </r>
  <r>
    <x v="9663"/>
    <s v="8.04.04"/>
    <m/>
    <m/>
    <s v="DAF Stoicanelu Vechi"/>
    <s v="cf amen silvice"/>
    <s v="MEHEDINŢI"/>
    <s v="-"/>
    <s v="Tara: România; Judet: MEHEDINŢI; -;   -; Nr: -;"/>
    <n v="1981"/>
    <n v="1408395"/>
    <n v="25"/>
    <s v="in administrare"/>
    <s v="OG.82/2004,HG 1105/2;; HG 478/ 24-IUN-15;HG.478/24-IUN-15;OUG.1 din 04/01/2017;HG.354/18.05.2017;OUG.68 din 06/11/2019"/>
    <s v="imobil"/>
    <s v="Lungime= Km;Suprafeţe= ha;CF= ;"/>
  </r>
  <r>
    <x v="9664"/>
    <s v="8.04.04"/>
    <m/>
    <m/>
    <s v="DAF CINTA 5,0 KM"/>
    <s v="cf amen silvice"/>
    <s v="MUREŞ"/>
    <s v="-"/>
    <s v="Tara: România; Judet: MUREŞ; -;   -; Nr: -;"/>
    <n v="2005"/>
    <n v="110387"/>
    <n v="26"/>
    <s v="in administrare"/>
    <s v="OG.82/2004,HG 1105/2;HG 1344/2011; HG 478/ 24-IUN-15;HG.478/24-IUN-15;OUG.1 din 04/01/2017;OUG.68 din 06/11/2019"/>
    <s v="imobil"/>
    <s v="Lungime= Km;Suprafeţe= ha;CF= ;"/>
  </r>
  <r>
    <x v="9665"/>
    <s v="8.04.04"/>
    <m/>
    <m/>
    <s v="DAF BEDENI 1,2 KM"/>
    <s v="cf amen silvice"/>
    <s v="MUREŞ"/>
    <s v="-"/>
    <s v="Tara: România; Judet: MUREŞ; -;   -; Nr: -;"/>
    <n v="2005"/>
    <n v="27101"/>
    <n v="26"/>
    <s v="in administrare"/>
    <s v="OG.82/2004,HG 1105/2;HG 1344/2011; HG 478/ 24-IUN-15;HG.478/24-IUN-15;OUG.1 din 04/01/2017;HG.354/18.05.2017;OUG.68 din 06/11/2019"/>
    <s v="imobil"/>
    <s v="Lungime= Km;Suprafeţe= ha;CF= ;"/>
  </r>
  <r>
    <x v="9666"/>
    <s v="8.04.04"/>
    <m/>
    <m/>
    <s v="DAF GALATENI 2,0 KM"/>
    <s v="cf amen silvice"/>
    <s v="MUREŞ"/>
    <s v="-"/>
    <s v="Tara: România; Judet: MUREŞ; -;   -; Nr: -;"/>
    <n v="2005"/>
    <n v="44999"/>
    <n v="26"/>
    <s v="in administrare"/>
    <s v="OG.82/2004,HG 1105/2;HG 1344/2011; HG 478/ 24-IUN-15;HG.478/24-IUN-15;OUG.1 din 04/01/2017;HG.354/18.05.2017;OUG.68 din 06/11/2019"/>
    <s v="imobil"/>
    <s v="Lungime= Km;Suprafeţe= ha;CF= ;"/>
  </r>
  <r>
    <x v="9667"/>
    <s v="8.04.04"/>
    <m/>
    <m/>
    <s v="DAF RAMIF ANDREI1,0 KM"/>
    <s v="cf amen silvice"/>
    <s v="MUREŞ"/>
    <s v="-"/>
    <s v="Tara: România; Judet: MUREŞ; -;   -; Nr: -;"/>
    <n v="2005"/>
    <n v="50000"/>
    <n v="26"/>
    <s v="in administrare"/>
    <s v="OG.82/2004,HG 1105/2;HG 1344/2011;OUG.1 din 04/01/2017;OUG.68 din 06/11/2019"/>
    <s v="imobil"/>
    <s v="drum forestier"/>
  </r>
  <r>
    <x v="9668"/>
    <s v="8.04.04"/>
    <m/>
    <m/>
    <s v="DAF RAMIF LISTES0,9 KM"/>
    <s v="cf amen silvice"/>
    <s v="MUREŞ"/>
    <s v="-"/>
    <s v="Tara: România; Judet: MUREŞ; -;   -; Nr: -;"/>
    <n v="2005"/>
    <n v="80000"/>
    <n v="26"/>
    <s v="in administrare"/>
    <s v="OG.82/2004,HG 1105/2;HG 1344/2011;OUG.1 din 04/01/2017;OUG.68 din 06/11/2019"/>
    <s v="imobil"/>
    <s v="drum forestier"/>
  </r>
  <r>
    <x v="9669"/>
    <s v="8.04.04"/>
    <m/>
    <m/>
    <s v="DAF VALCATA 1,2 KM"/>
    <s v="cf amen silvice"/>
    <s v="MUREŞ"/>
    <s v="-"/>
    <s v="Tara: România; Judet: MUREŞ; -;   -; Nr: -;"/>
    <n v="2005"/>
    <n v="60864"/>
    <n v="26"/>
    <s v="in administrare"/>
    <s v="OG.82/2004,HG 1105/2;HG 1344/2011;OUG.1 din 04/01/2017;HG.354/18.05.2017;OUG.68 din 06/11/2019"/>
    <s v="imobil"/>
    <s v="Lungime= Km;Suprafeţe= ha;CF= ;"/>
  </r>
  <r>
    <x v="9670"/>
    <s v="8.04.04"/>
    <m/>
    <m/>
    <s v="DAF COMPE 1,3 KM"/>
    <s v="cf amen silvice"/>
    <s v="MUREŞ"/>
    <s v="-"/>
    <s v="Tara: România; Judet: MUREŞ; -;   -; Nr: -;"/>
    <n v="2005"/>
    <n v="170000"/>
    <n v="26"/>
    <s v="in administrare"/>
    <s v="OG.82/2004,HG 1105/2;HG 1344/2011;OUG.1 din 04/01/2017;OUG.68 din 06/11/2019"/>
    <s v="imobil"/>
    <s v="drum forestier"/>
  </r>
  <r>
    <x v="9671"/>
    <s v="8.04.04"/>
    <m/>
    <m/>
    <s v="DAF PIRIUL PETI 0,9 KM"/>
    <s v="cf amen silvice"/>
    <s v="MUREŞ"/>
    <s v="-"/>
    <s v="Tara: România; Judet: MUREŞ; -;   -; Nr: -;"/>
    <n v="2005"/>
    <n v="130000"/>
    <n v="26"/>
    <s v="in administrare"/>
    <s v="OG.82/2004,HG 1105/2;HG 1344/2011;OUG.1 din 04/01/2017;OUG.68 din 06/11/2019"/>
    <s v="imobil"/>
    <s v="drum forestier"/>
  </r>
  <r>
    <x v="9672"/>
    <s v="8.04.04"/>
    <m/>
    <m/>
    <s v="DAF VIRFUL MARE 1,9 KM"/>
    <s v="cf amen silvice"/>
    <s v="MUREŞ"/>
    <s v="-"/>
    <s v="Tara: România; Judet: MUREŞ; -;   -; Nr: -;"/>
    <n v="2005"/>
    <n v="210000"/>
    <n v="26"/>
    <s v="in administrare"/>
    <s v="OG.82/2004,HG 1105/2;HG 1344/2011;OUG.1 din 04/01/2017;OUG.68 din 06/11/2019"/>
    <s v="imobil"/>
    <s v="drum forestier"/>
  </r>
  <r>
    <x v="9673"/>
    <s v="8.04.04"/>
    <m/>
    <m/>
    <s v="DAF  LOT MARE RAM 0,5 KM"/>
    <s v="cf amen silvice"/>
    <s v="MUREŞ"/>
    <s v="-"/>
    <s v="Tara: România; Judet: MUREŞ; -;   -; Nr: -;"/>
    <n v="2005"/>
    <n v="20000"/>
    <n v="26"/>
    <s v="in administrare"/>
    <s v="OG.82/2004,HG 1105/2;HG 1344/2011;OUG.1 din 04/01/2017;OUG.68 din 06/11/2019"/>
    <s v="imobil"/>
    <s v="drum forestier"/>
  </r>
  <r>
    <x v="9674"/>
    <s v="8.04.04"/>
    <m/>
    <m/>
    <s v="POTECA VANATOARE"/>
    <s v="cf amen silvice"/>
    <s v="NEAMŢ"/>
    <s v="-"/>
    <s v="Tara: România; Judet: NEAMŢ; -;   -; Nr: -;"/>
    <n v="1998"/>
    <n v="2911"/>
    <n v="27"/>
    <s v="in administrare"/>
    <s v="OG.82/2004,HG 1105/2;HG 1344/2011; HG 478/ 24-IUN-15;HG.478/24-IUN-15;OUG.1 din 04/01/2017;HG.354/18.05.2017;OUG.68 din 06/11/2019"/>
    <s v="imobil"/>
    <s v="Lungime=3,0 Km;Suprafeţe= ha;CF= ;"/>
  </r>
  <r>
    <x v="9675"/>
    <s v="8.04.04"/>
    <m/>
    <m/>
    <s v="DAFSOFRONARI 1,4 KM"/>
    <s v="cf amen silvice"/>
    <s v="SUCEAVA"/>
    <s v="-"/>
    <s v="Tara: România; Judet: SUCEAVA; -;   -; Nr: -;"/>
    <n v="2005"/>
    <n v="691000"/>
    <n v="33"/>
    <s v="in administrare"/>
    <s v="OG.82/2004,HG 1105/2;HG 1344/2011;OUG.1 din 04/01/2017;HG.354/18.05.2017;OUG.68 din 06/11/2019"/>
    <s v="imobil"/>
    <s v="Lungime= Km;Suprafeţe= ha;CF= ;"/>
  </r>
  <r>
    <x v="9676"/>
    <s v="8.04.04"/>
    <m/>
    <m/>
    <s v="DAF DRAGOSA PRELUNGIRE"/>
    <s v="cf amen silvice"/>
    <s v="SUCEAVA"/>
    <s v="-"/>
    <s v="Tara: România; Judet: SUCEAVA; -;   -; Nr: -;"/>
    <n v="2005"/>
    <n v="447000"/>
    <n v="33"/>
    <s v="in administrare"/>
    <s v="OG.82/2004,HG 1105/2;HG 1344/2011;OUG.1 din 04/01/2017;HG.354/18.05.2017;OUG.68 din 06/11/2019"/>
    <s v="imobil"/>
    <s v="Lungime= Km;Suprafeţe= ha;CF= ;"/>
  </r>
  <r>
    <x v="9677"/>
    <s v="8.04.01"/>
    <m/>
    <m/>
    <s v="Teren forestier Racad-Protopopiat Huedin"/>
    <s v="conf am. silv."/>
    <s v="CLUJ"/>
    <s v="-"/>
    <s v="Tara: România; Judet: CLUJ; -;   -; Nr: -;"/>
    <n v="2005"/>
    <n v="139394"/>
    <n v="12"/>
    <s v="in administrare"/>
    <s v="HG 796/2002;;OUG.1 din 04/01/2017;HG.354/18.05.2017;OUG.68 din 06/11/2019"/>
    <s v="imobil"/>
    <s v="Suprafeţe= mp;CF= ;Date cadastrale= ;"/>
  </r>
  <r>
    <x v="9678"/>
    <s v="8.04.01"/>
    <m/>
    <m/>
    <s v="TEREN FORESTIER 2,0 HA"/>
    <s v="conf am. silv."/>
    <s v="SATU MARE"/>
    <s v="-"/>
    <s v="Tara: România; Judet: SATU MARE; -;   -; Nr: -;"/>
    <n v="2003"/>
    <n v="9135"/>
    <n v="30"/>
    <s v="in administrare"/>
    <s v="HG 796/2002;; HG 478/ 24-IUN-15;HG.478/24-IUN-15;OUG.1 din 04/01/2017;HG.354/18.05.2017;OUG.68 din 06/11/2019"/>
    <s v="imobil"/>
    <s v="Suprafeţe= mp;CF= ;Date cadastrale= ;"/>
  </r>
  <r>
    <x v="9679"/>
    <s v="8.04.01"/>
    <m/>
    <m/>
    <s v="Teren forestier"/>
    <s v="fond forestier"/>
    <s v="BUZĂU"/>
    <s v="-"/>
    <s v="Tara: România; Judet: BUZĂU; -;   -; Nr: -;"/>
    <n v="2004"/>
    <n v="40278"/>
    <n v="10"/>
    <s v="in administrare"/>
    <s v="HG 796/2002;; HG 478/ 24-IUN-15;HG.478/24-IUN-15;OUG.1 din 04/01/2017;HG.354/18.05.2017;OUG.68 din 06/11/2019"/>
    <s v="imobil"/>
    <s v="Suprafeţe=6,64 ha mp;CF= ;Date cadastrale= ;"/>
  </r>
  <r>
    <x v="9680"/>
    <s v="8.04.01"/>
    <m/>
    <m/>
    <s v="Teren forestier"/>
    <s v="cf amenajament silvic"/>
    <s v="BUZĂU"/>
    <s v="-"/>
    <s v="Tara: România; Judet: BUZĂU; -;   -; Nr: -;"/>
    <n v="2004"/>
    <n v="16039"/>
    <n v="10"/>
    <s v="in administrare"/>
    <s v="HG 796/2002;; HG 478/ 24-IUN-15;HG.478/24-IUN-15;OUG.1 din 04/01/2017;HG.354/18.05.2017;OUG.68 din 06/11/2019"/>
    <s v="imobil"/>
    <s v="Suprafeţe=4,0 ha mp;CF= ;Date cadastrale= ;"/>
  </r>
  <r>
    <x v="9681"/>
    <s v="8.04.01"/>
    <m/>
    <m/>
    <s v="Teren forestier"/>
    <s v="cf amenajament silvic"/>
    <s v="BUZĂU"/>
    <s v="-"/>
    <s v="Tara: România; Judet: BUZĂU; -;   -; Nr: -;"/>
    <n v="2003"/>
    <n v="7102"/>
    <n v="10"/>
    <s v="in administrare"/>
    <s v="HG 796/2002;; HG 478/ 24-IUN-15;HG.478/24-IUN-15;OUG.1 din 04/01/2017;HG.354/18.05.2017;OUG.68 din 06/11/2019"/>
    <s v="imobil"/>
    <s v="Suprafeţe=2,4892 ha mp;CF= ;Date cadastrale= ;"/>
  </r>
  <r>
    <x v="9682"/>
    <s v="8.04.01"/>
    <m/>
    <m/>
    <s v="Teren forestier"/>
    <s v="cf amenajament silvic"/>
    <s v="BUZĂU"/>
    <s v="-"/>
    <s v="Tara: România; Judet: BUZĂU; -;   -; Nr: -;"/>
    <n v="2003"/>
    <n v="17826"/>
    <n v="10"/>
    <s v="in administrare"/>
    <s v="HG 796/2002;; HG 478/ 24-IUN-15;HG.478/24-IUN-15;OUG.1 din 04/01/2017;HG.354/18.05.2017;OUG.68 din 06/11/2019"/>
    <s v="imobil"/>
    <s v="Suprafeţe=9,0 ha mp;CF= ;Date cadastrale= ;"/>
  </r>
  <r>
    <x v="9683"/>
    <s v="8.04.01"/>
    <m/>
    <m/>
    <s v="Teren"/>
    <s v="conf am. silv."/>
    <s v="VÂLCEA"/>
    <s v="-"/>
    <s v="Tara: România; Judet: VÂLCEA; -;   -; Nr: -;"/>
    <n v="2004"/>
    <n v="626281"/>
    <n v="38"/>
    <s v="in administrare"/>
    <s v="HG 796/2002;; HG 478/ 24-IUN-15;HG.478/24-IUN-15;OUG.1 din 04/01/2017;HG.354/18.05.2017;OUG.68 din 06/11/2019"/>
    <s v="imobil"/>
    <s v="Suprafeţe= mp;CF= ;Date cadastrale= ;"/>
  </r>
  <r>
    <x v="9684"/>
    <s v="8.04.01"/>
    <m/>
    <m/>
    <s v="Padure UP II, ua 31B,32B OS Ruscova"/>
    <s v="Fond forestier"/>
    <s v="MARAMUREŞ"/>
    <s v="-"/>
    <s v="Tara: România; Judet: MARAMUREŞ; -;   -; Nr: -;"/>
    <n v="2004"/>
    <n v="90000"/>
    <n v="24"/>
    <s v="in administrare"/>
    <s v="HG 796/2002;;OUG.1 din 04/01/2017;OUG.68 din 06/11/2019"/>
    <s v="imobil"/>
    <s v="10 ha"/>
  </r>
  <r>
    <x v="9685"/>
    <s v="8.04.01"/>
    <m/>
    <m/>
    <s v="TEREN CU PADURI"/>
    <s v="RO:HD"/>
    <s v="HUNEDOARA"/>
    <s v="-"/>
    <s v="Tara: România; Judet: HUNEDOARA; -;   -; Nr: -;"/>
    <n v="2005"/>
    <n v="54057"/>
    <n v="20"/>
    <s v="in administrare"/>
    <s v="HG 796/2002;;OUG.1 din 04/01/2017;HG.354/18.05.2017;OUG.68 din 06/11/2019"/>
    <s v="imobil"/>
    <s v="Suprafeţe=7,73 ha, mp;CF= ;Date cadastrale= ;"/>
  </r>
  <r>
    <x v="9686"/>
    <s v="8.04.01"/>
    <m/>
    <m/>
    <s v="fond forestier PUSCAS"/>
    <s v="Agricol Cehal ,parcela 49,UP.V Cuzap OS Marghita"/>
    <s v="BIHOR"/>
    <s v="-"/>
    <s v="Tara: România; Judet: BIHOR; -;   -; Nr: -;"/>
    <n v="2004"/>
    <n v="96294"/>
    <n v="5"/>
    <s v="in administrare"/>
    <s v="HG 796/2002;; HG 478/ 24-IUN-15;HG.478/24-IUN-15;OUG.1 din 04/01/2017;HG.354/18.05.2017;OUG.68 din 06/11/2019"/>
    <s v="imobil"/>
    <s v="Suprafeţe= mp;CF= ;Date cadastrale= ;"/>
  </r>
  <r>
    <x v="9687"/>
    <s v="8.04.01"/>
    <m/>
    <m/>
    <s v="fond forestier composesorat Varzari"/>
    <s v="Parcele UP.V, Cuzap OS Marghita"/>
    <s v="BIHOR"/>
    <s v="-"/>
    <s v="Tara: România; Judet: BIHOR; -;   -; Nr: -;"/>
    <n v="2005"/>
    <n v="601844"/>
    <n v="5"/>
    <s v="in administrare"/>
    <s v="HG 796/2002;; HG 478/ 24-IUN-15;HG.478/24-IUN-15;OUG.1 din 04/01/2017;HG.354/18.05.2017;OUG.68 din 06/11/2019"/>
    <s v="imobil"/>
    <s v="Suprafeţe= mp;CF= ;Date cadastrale= ;"/>
  </r>
  <r>
    <x v="9688"/>
    <s v="8.04.01"/>
    <m/>
    <m/>
    <s v="TEREN 10000 MP"/>
    <s v="TEREN AGR;OS"/>
    <s v="MEHEDINŢI"/>
    <s v="-"/>
    <s v="Tara: România; Judet: MEHEDINŢI; -;   -; Nr: -;"/>
    <n v="2003"/>
    <n v="8124"/>
    <n v="25"/>
    <s v="in administrare"/>
    <s v="HG 796/2002;;OUG.1 din 04/01/2017;HG.354/18.05.2017;OUG.68 din 06/11/2019"/>
    <s v="imobil"/>
    <s v="Suprafeţe= mp;CF= ;Date cadastrale= ;"/>
  </r>
  <r>
    <x v="9689"/>
    <s v="8.04.01"/>
    <m/>
    <m/>
    <s v="teren forestier"/>
    <m/>
    <s v="ARAD"/>
    <s v="-"/>
    <s v="Tara: România; Judet: ARAD; -;   -; Nr: -;"/>
    <n v="2004"/>
    <n v="16624"/>
    <n v="2"/>
    <s v="in administrare"/>
    <s v="HG 796/2002;; HG 478/ 24-IUN-15;HG.478/24-IUN-15;OUG.1 din 04/01/2017;HG.354/18.05.2017;OUG.68 din 06/11/2019"/>
    <s v="imobil"/>
    <s v="Suprafeţe=1,1 ha mp;CF= ;Date cadastrale= ;"/>
  </r>
  <r>
    <x v="9690"/>
    <s v="8.04.01"/>
    <m/>
    <m/>
    <s v="teren forestier"/>
    <s v="Birchis"/>
    <s v="ARAD"/>
    <s v="-"/>
    <s v="Tara: România; Judet: ARAD; -;   -; Nr: -;"/>
    <n v="2003"/>
    <n v="9157"/>
    <n v="2"/>
    <s v="in administrare"/>
    <s v="HG 796/2002;;OUG.1 din 04/01/2017;HG.354/18.05.2017;OUG.68 din 06/11/2019"/>
    <s v="imobil"/>
    <s v="Suprafeţe=1,16 ha, mp;CF= ;Date cadastrale= ;"/>
  </r>
  <r>
    <x v="9691"/>
    <s v="8.04.01"/>
    <m/>
    <m/>
    <s v="teren forestier"/>
    <s v="Bulza"/>
    <s v="ARAD"/>
    <s v="-"/>
    <s v="Tara: România; Judet: ARAD; -;   -; Nr: -;"/>
    <n v="2003"/>
    <n v="1984"/>
    <n v="2"/>
    <s v="in administrare"/>
    <s v="HG 796/2002;;OUG.1 din 04/01/2017;HG.354/18.05.2017;OUG.68 din 06/11/2019"/>
    <s v="imobil"/>
    <s v="Suprafeţe=0,29 ha, mp;CF= ;Date cadastrale= ;"/>
  </r>
  <r>
    <x v="9692"/>
    <s v="8.04.01"/>
    <m/>
    <m/>
    <s v="teren forestier"/>
    <s v="Birchis"/>
    <s v="ARAD"/>
    <s v="-"/>
    <s v="Tara: România; Judet: ARAD; -;   -; Nr: -;"/>
    <n v="2004"/>
    <n v="11841"/>
    <n v="2"/>
    <s v="in administrare"/>
    <s v="HG 796/2002;;OUG.1 din 04/01/2017;HG.354/18.05.2017;OUG.68 din 06/11/2019"/>
    <s v="imobil"/>
    <s v="Suprafeţe=2,83 ha, mp;CF= ;Date cadastrale= ;"/>
  </r>
  <r>
    <x v="9693"/>
    <s v="8.04.01"/>
    <m/>
    <m/>
    <s v="Suprafata impadurita"/>
    <s v="OS Lugoj"/>
    <s v="TIMIŞ"/>
    <s v="-"/>
    <s v="Tara: România; Judet: TIMIŞ; -;   -; Nr: -;"/>
    <n v="2004"/>
    <n v="30061"/>
    <n v="35"/>
    <s v="in administrare"/>
    <s v="HG 796/2002;;OUG.1 din 04/01/2017;HG.354/18.05.2017;OUG.68 din 06/11/2019"/>
    <s v="imobil"/>
    <s v="Suprafeţe=4,04 ha, mp;CF= ;Date cadastrale= ;"/>
  </r>
  <r>
    <x v="9694"/>
    <s v="8.27.07"/>
    <m/>
    <m/>
    <s v="Grajd armasari monta publica"/>
    <m/>
    <s v="BRĂILA"/>
    <s v="-"/>
    <s v="Tara: România; Judet: BRĂILA; -;   -; Nr: -;"/>
    <n v="2002"/>
    <n v="78"/>
    <n v="9"/>
    <s v="in administrare"/>
    <s v="OUG 139/2002;;OUG.1 din 04/01/2017;OUG.68 din 06/11/2019"/>
    <s v="imobil"/>
    <s v="caramida 50 boxe"/>
  </r>
  <r>
    <x v="9695"/>
    <s v="8.04.04"/>
    <m/>
    <m/>
    <s v="DRUM FORESTIER BALILA"/>
    <m/>
    <s v="DÂMBOVIŢA"/>
    <s v="-"/>
    <s v="Tara: România; Judet: DÂMBOVIŢA; -;   -; Nr: -;"/>
    <n v="1993"/>
    <n v="36286"/>
    <n v="15"/>
    <s v="in administrare"/>
    <s v="HG 1105/2003;; HG 478/ 24-IUN-15;HG.478/24-IUN-15;OUG.1 din 04/01/2017;OUG.68 din 06/11/2019"/>
    <s v="imobil"/>
    <s v="Lungime= Km;Suprafeţe= ha;CF= ;"/>
  </r>
  <r>
    <x v="9696"/>
    <s v="8.04.04"/>
    <m/>
    <m/>
    <s v="DAF RANCACIOV"/>
    <m/>
    <s v="DÂMBOVIŢA"/>
    <s v="-"/>
    <s v="Tara: România; Judet: DÂMBOVIŢA; -;   -; Nr: -;"/>
    <n v="2006"/>
    <n v="340890"/>
    <n v="15"/>
    <s v="in administrare"/>
    <s v="OG 82/2004 si HG 1105/2004;; HG 478/ 24-IUN-15;HG.478/24-IUN-15;OUG.1 din 04/01/2017;HG.354/18.05.2017;OUG.68 din 06/11/2019"/>
    <s v="imobil"/>
    <s v="Lungime=1,18 Km;Suprafeţe= ha;CF= ;"/>
  </r>
  <r>
    <x v="9697"/>
    <s v="8.04.04"/>
    <m/>
    <m/>
    <s v="POD GLAVA"/>
    <s v="UA 34 si UP 3"/>
    <s v="DÂMBOVIŢA"/>
    <s v="-"/>
    <s v="Tara: România; Judet: DÂMBOVIŢA; -;   -; Nr: -;"/>
    <n v="2006"/>
    <n v="826334"/>
    <n v="15"/>
    <s v="in administrare"/>
    <s v="HG 1105/2004;HG 1344/2011; HG 478/ 24-IUN-15;HG.478/24-IUN-15;OUG.1 din 04/01/2017;HG.354/18.05.2017;OUG.68 din 06/11/2019"/>
    <s v="imobil"/>
    <s v="Lungime=20,7 m, constructie lemn Km;Suprafeţe= ha;CF= ;"/>
  </r>
  <r>
    <x v="9698"/>
    <s v="8.04.04"/>
    <m/>
    <m/>
    <s v="D.F.VALEA PLOPILOR 1.8KM"/>
    <s v="conform amenajamentelor silvice"/>
    <s v="TULCEA"/>
    <s v="-"/>
    <s v="Tara: România; Judet: TULCEA; -;   -; Nr: -;"/>
    <n v="1971"/>
    <n v="103634"/>
    <n v="36"/>
    <s v="in administrare"/>
    <s v="HG 982/1998;HG 1344/2011;OUG.1 din 04/01/2017;HG.354/18.05.2017;OUG.68 din 06/11/2019"/>
    <s v="imobil"/>
    <s v="Lungime= Km;Suprafeţe= ha;CF= ;"/>
  </r>
  <r>
    <x v="9699"/>
    <s v="8.04.04"/>
    <m/>
    <m/>
    <s v="POD BORTORUS"/>
    <s v="conform amenajamentelor silvice"/>
    <s v="BUZĂU"/>
    <s v="-"/>
    <s v="Tara: România; Judet: BUZĂU; -;   -; Nr: -;"/>
    <n v="1964"/>
    <n v="58496"/>
    <n v="10"/>
    <s v="in administrare"/>
    <s v="HG 982/1998;HG 1344/2011;OUG.1 din 04/01/2017;HG.354/18.05.2017;OUG.68 din 06/11/2019"/>
    <s v="imobil"/>
    <s v="Lungime= Km;Suprafeţe= ha;CF= ;"/>
  </r>
  <r>
    <x v="9700"/>
    <s v="8.04.04"/>
    <m/>
    <m/>
    <s v="DAF STRIMBU MARE"/>
    <s v="conform amenajamentelor silvice"/>
    <s v="BUZĂU"/>
    <s v="-"/>
    <s v="Tara: România; Judet: BUZĂU; -;   -; Nr: -;"/>
    <n v="1982"/>
    <n v="370602"/>
    <n v="10"/>
    <s v="in administrare"/>
    <s v="HG 982/1998;HG 1344/2011;OUG.1 din 04/01/2017;HG.354/18.05.2017;OUG.68 din 06/11/2019"/>
    <s v="imobil"/>
    <s v="Lungime= Km;Suprafeţe= ha;CF= ;"/>
  </r>
  <r>
    <x v="9701"/>
    <s v="8.04.04"/>
    <m/>
    <m/>
    <s v="DAF BUZOIANU"/>
    <s v="conform amenajamentelor silvice"/>
    <s v="PRAHOVA"/>
    <s v="Măneciu"/>
    <s v="Tara: România; Judet: PRAHOVA;Com Măneciu;   -; Nr: -;"/>
    <n v="1993"/>
    <n v="53848"/>
    <n v="29"/>
    <s v="in administrare"/>
    <s v="HG 982/1998;HG 1344/2011; HG 478/ 24-IUN-15;HG.478/24-IUN-15;OUG.1 din 04/01/2017;OUG.68 din 06/11/2019"/>
    <s v="imobil"/>
    <s v="Lungime= Km;Suprafeţe= ha;CF= ;"/>
  </r>
  <r>
    <x v="9702"/>
    <s v="8.04.04"/>
    <m/>
    <m/>
    <s v="DAF ZAMORA"/>
    <s v="conform amenajamentelor silvice"/>
    <s v="PRAHOVA"/>
    <s v="Buşteni"/>
    <s v="Tara: România; Judet: PRAHOVA;Orş Buşteni;   -; Nr: -;"/>
    <n v="1965"/>
    <n v="500000"/>
    <n v="29"/>
    <s v="in administrare"/>
    <s v="HG 982/1998;HG 1344/2011; HG 478/ 24-IUN-15;HG.478/24-IUN-15;OUG.1 din 04/01/2017;OUG.68 din 06/11/2019"/>
    <s v="imobil"/>
    <s v="Lungime= Km;Suprafeţe= ha;CF= ;"/>
  </r>
  <r>
    <x v="9703"/>
    <s v="8.04.04"/>
    <m/>
    <m/>
    <s v="DRUMURI PEP. LUNCA"/>
    <s v="conform amenajamentelor silvice"/>
    <s v="BIHOR"/>
    <s v="-"/>
    <s v="Tara: România; Judet: BIHOR; -;   -; Nr: -;"/>
    <n v="1991"/>
    <n v="10095"/>
    <n v="5"/>
    <s v="in administrare"/>
    <s v="HG 982/1998;HG 1344/2011;OUG.1 din 04/01/2017;HG.354/18.05.2017;OUG.68 din 06/11/2019"/>
    <s v="imobil"/>
    <s v="Lungime= Km;Suprafeţe= ha;CF= ;"/>
  </r>
  <r>
    <x v="9704"/>
    <s v="8.04.04"/>
    <m/>
    <m/>
    <s v="DRUM FORESTIER FUNDATURA-LESPEZI"/>
    <s v="conform amenajamentelor silvice"/>
    <s v="SATU MARE"/>
    <s v="-"/>
    <s v="Tara: România; Judet: SATU MARE; -;   -; Nr: -;"/>
    <n v="1994"/>
    <n v="1081800"/>
    <n v="30"/>
    <s v="in administrare"/>
    <s v="HG 982/1998;HG 1344/2011; HG 478/ 24-IUN-15;HG.478/24-IUN-15;OUG.1 din 04/01/2017;HG.354/18.05.2017;OUG.68 din 06/11/2019"/>
    <s v="imobil"/>
    <s v="Lungime= Km;Suprafeţe= ha;CF= ;"/>
  </r>
  <r>
    <x v="9705"/>
    <s v="8.04.04"/>
    <m/>
    <m/>
    <s v="DR.F.VALEA ROSIE"/>
    <s v="conform amenajamentelor silvice"/>
    <s v="SATU MARE"/>
    <s v="-"/>
    <s v="Tara: România; Judet: SATU MARE; -;   -; Nr: -;"/>
    <n v="1994"/>
    <n v="278"/>
    <n v="30"/>
    <s v="in administrare"/>
    <s v="HG 982/1998;HG 1344/2011; HG 478/ 24-IUN-15;HG.478/24-IUN-15;OUG.1 din 04/01/2017;HG.354/18.05.2017;OUG.68 din 06/11/2019"/>
    <s v="imobil"/>
    <s v="Lungime= Km;Suprafeţe= ha;CF= ;"/>
  </r>
  <r>
    <x v="9706"/>
    <s v="8.04.04"/>
    <m/>
    <m/>
    <s v="DRUM FORESTIER GIRBOVA"/>
    <s v="conform amenajamentelor silvice"/>
    <s v="ALBA"/>
    <s v="-"/>
    <s v="Tara: România; Judet: ALBA; -;   -; Nr: -;"/>
    <n v="1994"/>
    <n v="1390"/>
    <n v="1"/>
    <s v="in administrare"/>
    <s v="HG 982/1998;HG 1344/2011;OUG.1 din 04/01/2017;HG.354/18.05.2017;OUG.68 din 06/11/2019"/>
    <s v="imobil"/>
    <s v="Lungime= Km;Suprafeţe= ha;CF= ;"/>
  </r>
  <r>
    <x v="9707"/>
    <s v="8.23.06"/>
    <m/>
    <m/>
    <s v="Calul PIETROSO IX-78"/>
    <m/>
    <s v="ARAD"/>
    <s v="-"/>
    <s v="Tara: România; Judet: ARAD; -;   -; Nr: -;"/>
    <n v="1991"/>
    <n v="2000"/>
    <n v="2"/>
    <s v="in administrare"/>
    <s v="OUG 139/2002;;OUG.1 din 04/01/2017;OUG.68 din 06/11/2019"/>
    <s v="mobil"/>
    <m/>
  </r>
  <r>
    <x v="9708"/>
    <s v="8.23.07"/>
    <m/>
    <m/>
    <s v="Calul M XXXIX-70"/>
    <m/>
    <s v="BRAŞOV"/>
    <s v="-"/>
    <s v="Tara: România; Judet: BRAŞOV; -;   -; Nr: -;"/>
    <n v="2002"/>
    <n v="2700"/>
    <n v="8"/>
    <s v="in administrare"/>
    <s v="OUG 139/2002;;OUG.1 din 04/01/2017;OUG.68 din 06/11/2019"/>
    <s v="mobil"/>
    <m/>
  </r>
  <r>
    <x v="9709"/>
    <s v="8.23.08"/>
    <m/>
    <m/>
    <s v="Calul N 32 - 13I"/>
    <m/>
    <s v="TIMIŞ"/>
    <s v="-"/>
    <s v="Tara: România; Judet: TIMIŞ; -;   -; Nr: -;"/>
    <n v="2002"/>
    <n v="4000"/>
    <n v="35"/>
    <s v="in administrare"/>
    <s v="OUG 139/2002;;OUG.1 din 04/01/2017;OUG.68 din 06/11/2019"/>
    <s v="mobil"/>
    <m/>
  </r>
  <r>
    <x v="9710"/>
    <s v="8.23.08"/>
    <m/>
    <m/>
    <s v="Calul NONIUS 25*12"/>
    <m/>
    <s v="TIMIŞ"/>
    <s v="-"/>
    <s v="Tara: România; Judet: TIMIŞ; -;   -; Nr: -;"/>
    <n v="2002"/>
    <n v="2800"/>
    <n v="35"/>
    <s v="in administrare"/>
    <s v="OUG 139/2002;;OUG.1 din 04/01/2017;OUG.68 din 06/11/2019"/>
    <s v="mobil"/>
    <m/>
  </r>
  <r>
    <x v="9711"/>
    <s v="8.23.06"/>
    <m/>
    <m/>
    <s v="Calul O VIII - 54"/>
    <m/>
    <s v="SUCEAVA"/>
    <s v="-"/>
    <s v="Tara: România; Judet: SUCEAVA; -;   -; Nr: -;"/>
    <n v="1997"/>
    <n v="2500"/>
    <n v="33"/>
    <s v="in administrare"/>
    <s v="OUG 139/2002;;OUG.1 din 04/01/2017;OUG.68 din 06/11/2019"/>
    <s v="mobil"/>
    <m/>
  </r>
  <r>
    <x v="9712"/>
    <s v="8.23.12"/>
    <m/>
    <m/>
    <s v="Calul HADBAN XXXVII"/>
    <m/>
    <s v="SUCEAVA"/>
    <s v="-"/>
    <s v="Tara: România; Judet: SUCEAVA; -;   -; Nr: -;"/>
    <n v="2001"/>
    <n v="3402"/>
    <n v="33"/>
    <s v="in administrare"/>
    <s v="OUG 139/2002;;OUG.1 din 04/01/2017;OUG.68 din 06/11/2019"/>
    <s v="mobil"/>
    <m/>
  </r>
  <r>
    <x v="9713"/>
    <s v="8.23.03"/>
    <m/>
    <m/>
    <s v="Calul GIGI"/>
    <m/>
    <s v="CĂLĂRAŞI"/>
    <s v="-"/>
    <s v="Tara: România; Judet: CĂLĂRAŞI; -;   -; Nr: -;"/>
    <n v="2002"/>
    <n v="3000"/>
    <n v="51"/>
    <s v="in administrare"/>
    <s v="OUG 139/2002;;OUG.1 din 04/01/2017;OUG.68 din 06/11/2019"/>
    <s v="mobil"/>
    <m/>
  </r>
  <r>
    <x v="9714"/>
    <s v="8.23.04"/>
    <m/>
    <m/>
    <s v="Calul 504F LXI - 53"/>
    <m/>
    <s v="IALOMIŢA"/>
    <s v="-"/>
    <s v="Tara: România; Judet: IALOMIŢA; -;   -; Nr: -;"/>
    <n v="2002"/>
    <n v="3000"/>
    <n v="21"/>
    <s v="in administrare"/>
    <s v="OUG 139/2002;;OUG.1 din 04/01/2017;OUG.68 din 06/11/2019"/>
    <s v="mobil"/>
    <m/>
  </r>
  <r>
    <x v="9715"/>
    <s v="8.23.04"/>
    <m/>
    <m/>
    <s v="Calul 488 F LXI - 26"/>
    <m/>
    <s v="IALOMIŢA"/>
    <s v="-"/>
    <s v="Tara: România; Judet: IALOMIŢA; -;   -; Nr: -;"/>
    <n v="2002"/>
    <n v="475"/>
    <n v="21"/>
    <s v="in administrare"/>
    <s v="OUG 139/2002;;OUG.1 din 04/01/2017;OUG.68 din 06/11/2019"/>
    <s v="mobil"/>
    <m/>
  </r>
  <r>
    <x v="9716"/>
    <s v="8.23.11"/>
    <m/>
    <m/>
    <s v="Calul FILON"/>
    <m/>
    <s v="CĂLĂRAŞI"/>
    <s v="-"/>
    <s v="Tara: România; Judet: CĂLĂRAŞI; -;   -; Nr: -;"/>
    <n v="2002"/>
    <n v="2800"/>
    <n v="51"/>
    <s v="in administrare"/>
    <s v="OUG 139/2002;;OUG.1 din 04/01/2017;OUG.68 din 06/11/2019"/>
    <s v="mobil"/>
    <m/>
  </r>
  <r>
    <x v="9717"/>
    <s v="8.23.11"/>
    <m/>
    <m/>
    <s v="GINERE T-3/88"/>
    <m/>
    <s v="BISTRIŢA-NĂSĂUD"/>
    <s v="-"/>
    <s v="Tara: România; Judet: BISTRIŢA-NĂSĂUD; -;   -; Nr: -;"/>
    <n v="1997"/>
    <n v="405"/>
    <n v="6"/>
    <s v="in administrare"/>
    <s v="OUG 139/2002;;OUG.1 din 04/01/2017;OUG.68 din 06/11/2019"/>
    <s v="mobil"/>
    <s v="CAL"/>
  </r>
  <r>
    <x v="9718"/>
    <s v="8.04.04"/>
    <m/>
    <m/>
    <s v="DRUM ACCES PEPINIERA"/>
    <m/>
    <s v="MUNICIPIUL BUCUREŞTI"/>
    <s v="2"/>
    <s v="Tara: România; Judet: MUNICIPIUL BUCUREŞTI;Sec 2;   -; Nr: -;"/>
    <n v="1960"/>
    <n v="982"/>
    <n v="40"/>
    <s v="in administrare"/>
    <s v="HG 1105/2003_x000a_;HG 1344/2011;OUG.1 din 04/01/2017;OUG.68 din 06/11/2019"/>
    <s v="imobil"/>
    <s v="DRUM AUTO FOR"/>
  </r>
  <r>
    <x v="9719"/>
    <s v="8.04.04"/>
    <m/>
    <m/>
    <s v="DAF CIRLANU"/>
    <m/>
    <s v="COVASNA"/>
    <s v="-"/>
    <s v="Tara: România; Judet: COVASNA; -;   -; Nr: -;"/>
    <n v="1981"/>
    <n v="59733"/>
    <n v="14"/>
    <s v="in administrare"/>
    <s v="HG 1105/2003;HG 1344/2011;OUG.1 din 04/01/2017;HG.354/18.05.2017;OUG.68 din 06/11/2019"/>
    <s v="imobil"/>
    <s v="Lungime= Km;Suprafeţe= ha;CF= ;"/>
  </r>
  <r>
    <x v="9720"/>
    <s v="8.04.04"/>
    <m/>
    <m/>
    <s v="DAF URZICAR"/>
    <m/>
    <s v="MARAMUREŞ"/>
    <s v="-"/>
    <s v="Tara: România; Judet: MARAMUREŞ; -;   -; Nr: -;"/>
    <n v="1980"/>
    <n v="97500"/>
    <n v="24"/>
    <s v="in administrare"/>
    <s v="HG 1105/2003;;OUG.1 din 04/01/2017;OUG.68 din 06/11/2019"/>
    <s v="imobil"/>
    <s v="DRUM AUTO FOR"/>
  </r>
  <r>
    <x v="9721"/>
    <s v="8.23.11"/>
    <m/>
    <m/>
    <s v="ARMASAR MONTA PUBLICA ST.JP.22 EBILIAN"/>
    <m/>
    <s v="BUZĂU"/>
    <s v="-"/>
    <s v="Tara: România; Judet: BUZĂU; -;   -; Nr: -;"/>
    <n v="2002"/>
    <n v="2500"/>
    <n v="10"/>
    <s v="in administrare"/>
    <s v="OUG 139/2002_x000a_;;OUG.1 din 04/01/2017;OUG.68 din 06/11/2019"/>
    <s v="mobil"/>
    <s v="CAL"/>
  </r>
  <r>
    <x v="9722"/>
    <s v="8.23.10"/>
    <m/>
    <m/>
    <s v="ODISEU"/>
    <m/>
    <s v="BUZĂU"/>
    <s v="-"/>
    <s v="Tara: România; Judet: BUZĂU; -;   -; Nr: -;"/>
    <n v="2002"/>
    <n v="2775"/>
    <n v="10"/>
    <s v="in administrare"/>
    <s v="OUG 139/2002;;OUG.1 din 04/01/2017;OUG.68 din 06/11/2019"/>
    <s v="mobil"/>
    <s v="CAL"/>
  </r>
  <r>
    <x v="9723"/>
    <s v="8.04.04"/>
    <m/>
    <m/>
    <s v="DAF SECRIES 14.41 KM"/>
    <m/>
    <s v="SUCEAVA"/>
    <s v="Moldoviţa"/>
    <s v="Tara: România; Judet: SUCEAVA;Com Moldoviţa;   -; Nr: -;"/>
    <n v="2002"/>
    <n v="3494000"/>
    <n v="33"/>
    <s v="in administrare"/>
    <s v="OG 70/1999;HG 1344/2011;OUG.1 din 04/01/2017;HG.354/18.05.2017;OUG.68 din 06/11/2019"/>
    <s v="imobil"/>
    <s v="Lungime= Km;Suprafeţe= ha;CF= ;"/>
  </r>
  <r>
    <x v="9724"/>
    <s v="8.30._"/>
    <m/>
    <m/>
    <s v="PRAG RAVENA ACHEANA"/>
    <s v="FOND FORESTIER_x000a_"/>
    <s v="VRANCEA"/>
    <s v="-"/>
    <s v="Tara: România; Judet: VRANCEA; -;   -; Nr: -;"/>
    <n v="1970"/>
    <n v="14842"/>
    <n v="39"/>
    <s v="in administrare"/>
    <s v="HG 982/1998;HG 1344/2011; HG 478/ 24-IUN-15;HG.478/24-IUN-15;OUG.1 din 04/01/2017;HG.354/18.05.2017;OUG.68 din 06/11/2019"/>
    <s v="imobil"/>
    <s v="Denumire=lucrare corectare torenti ;"/>
  </r>
  <r>
    <x v="9725"/>
    <s v="8.04.04"/>
    <m/>
    <m/>
    <s v="DAF Selatruc"/>
    <s v="cf amen silvice"/>
    <s v="SATU MARE"/>
    <s v="-"/>
    <s v="Tara: România; Judet: SATU MARE; -;   -; Nr: -;"/>
    <n v="2005"/>
    <n v="1176976"/>
    <n v="30"/>
    <s v="in administrare"/>
    <s v="OG.82/2004,HG 1105/2;HG 1344/2011; HG 478/ 24-IUN-15;HG.478/24-IUN-15;OUG.1 din 04/01/2017;HG.354/18.05.2017;OUG.68 din 06/11/2019"/>
    <s v="imobil"/>
    <s v="Lungime= Km;Suprafeţe= ha;CF= ;"/>
  </r>
  <r>
    <x v="9726"/>
    <s v="8.04.01"/>
    <m/>
    <m/>
    <s v="TEREN FORESTIER"/>
    <s v="conf am. silv."/>
    <s v="DOLJ"/>
    <s v="-"/>
    <s v="Tara: România; Judet: DOLJ; -;   -; Nr: -;"/>
    <n v="2003"/>
    <n v="52769"/>
    <n v="16"/>
    <s v="in administrare"/>
    <s v="HG 796/2002;HG nr. 771/2009;;;OUG.1 din 04/01/2017;HG.354/18.05.2017;OUG.68 din 06/11/2019"/>
    <s v="imobil"/>
    <s v="Suprafeţe= mp;CF= ;Date cadastrale= ;"/>
  </r>
  <r>
    <x v="9727"/>
    <s v="8.04.01"/>
    <m/>
    <m/>
    <s v="TEREN FORESTIER 8,63 HA"/>
    <s v="conf am. silv."/>
    <s v="SATU MARE"/>
    <s v="-"/>
    <s v="Tara: România; Judet: SATU MARE; -;   -; Nr: -;"/>
    <n v="2003"/>
    <n v="56562"/>
    <n v="30"/>
    <s v="in administrare"/>
    <s v="HG 796/2002;; HG 478/ 24-IUN-15;HG.478/24-IUN-15;OUG.1 din 04/01/2017;HG.354/18.05.2017;OUG.68 din 06/11/2019"/>
    <s v="imobil"/>
    <s v="Suprafeţe= mp;CF= ;Date cadastrale= ;"/>
  </r>
  <r>
    <x v="9728"/>
    <s v="8.04.01"/>
    <m/>
    <m/>
    <s v="Padure UP III, ua 58C,65A,UPIV ua 40B OS Somcuta"/>
    <s v="Fond forestier"/>
    <s v="MARAMUREŞ"/>
    <s v="-"/>
    <s v="Tara: România; Judet: MARAMUREŞ; -;   -; Nr: -;"/>
    <n v="2004"/>
    <n v="37035"/>
    <n v="24"/>
    <s v="in administrare"/>
    <s v="HG 796/2002;;OUG.1 din 04/01/2017;OUG.68 din 06/11/2019"/>
    <s v="imobil"/>
    <s v="8.23 ha"/>
  </r>
  <r>
    <x v="9729"/>
    <s v="8.04.01"/>
    <m/>
    <m/>
    <s v="TEREN FORESTIER"/>
    <s v="cf amen silvice"/>
    <s v="MUREŞ"/>
    <s v="Luduş"/>
    <s v="Tara: România; Judet: MUREŞ;Orş Luduş;   -; Nr: -;"/>
    <n v="2004"/>
    <n v="8530"/>
    <n v="26"/>
    <s v="in administrare"/>
    <s v="HG 796/2002;;OUG.1 din 04/01/2017;HG.354/18.05.2017;OUG.68 din 06/11/2019"/>
    <s v="imobil"/>
    <s v="Suprafeţe=93800 mp;CF= ;Date cadastrale= ;"/>
  </r>
  <r>
    <x v="9730"/>
    <s v="8.04.01"/>
    <m/>
    <m/>
    <s v="teren forestier"/>
    <s v="Bulza"/>
    <s v="ARAD"/>
    <s v="-"/>
    <s v="Tara: România; Judet: ARAD; -;   -; Nr: -;"/>
    <n v="2004"/>
    <n v="17101"/>
    <n v="2"/>
    <s v="in administrare"/>
    <s v="HG 796/2002;;OUG.1 din 04/01/2017;HG.354/18.05.2017;OUG.68 din 06/11/2019"/>
    <s v="imobil"/>
    <s v="Suprafeţe=2,32 ha, mp;CF= ;Date cadastrale= ;"/>
  </r>
  <r>
    <x v="9731"/>
    <s v="8.04.04"/>
    <m/>
    <m/>
    <s v="DRUMURI FORESTIERE"/>
    <s v="conform amenajamentelor silvice"/>
    <s v="ALBA"/>
    <s v="-"/>
    <s v="Tara: România; Judet: ALBA; -;   -; Nr: -;"/>
    <n v="1994"/>
    <n v="10130"/>
    <n v="1"/>
    <s v="in administrare"/>
    <s v="HG 982/1998;HG 1344/2011 516/2011;HG nr.507 din:18/05/2011; HG 507/ 18-MAI-11:507/18-MAI-11;OUG.1 din 04/01/2017;OUG.68 din 06/11/2019"/>
    <s v="imobil"/>
    <s v="Lungime= Km;Suprafeţe= ha;CF= ;"/>
  </r>
  <r>
    <x v="9732"/>
    <s v="8.04.04"/>
    <m/>
    <m/>
    <s v="DRUM FORESTIER"/>
    <s v="conform amenajamentelor silvice"/>
    <s v="ALBA"/>
    <s v="-"/>
    <s v="Tara: România; Judet: ALBA; -;   -; Nr: -;"/>
    <n v="1994"/>
    <n v="68591"/>
    <n v="1"/>
    <s v="in administrare"/>
    <s v="HG 982/1998;HG 1344/2011;OUG.1 din 04/01/2017;HG.354/17.05.2017;HG.354/18.05.2017;OUG.68 din 06/11/2019"/>
    <s v="imobil"/>
    <s v="Lungime=6,5 Km;Suprafeţe= ha;CF= ;"/>
  </r>
  <r>
    <x v="9733"/>
    <s v="8.04.04"/>
    <m/>
    <m/>
    <s v="DRUM FORESTIER VALEA SEAACA"/>
    <s v="conform amenajamentelor silvice"/>
    <s v="TIMIŞ"/>
    <s v="-"/>
    <s v="Tara: România; Judet: TIMIŞ; -;   -; Nr: -;"/>
    <n v="1981"/>
    <n v="43534"/>
    <n v="35"/>
    <s v="in administrare"/>
    <s v="HG 982/1998;HG 1344/2011;OUG.1 din 04/01/2017;HG.354/18.05.2017;OUG.68 din 06/11/2019"/>
    <s v="imobil"/>
    <s v="Lungime= Km;Suprafeţe= ha;CF= ;"/>
  </r>
  <r>
    <x v="9734"/>
    <s v="8.04.04"/>
    <m/>
    <m/>
    <s v="DRUM FORESTIER VALEA RADULUI"/>
    <s v="conform amenajamentelor silvice"/>
    <s v="ARAD"/>
    <s v="-"/>
    <s v="Tara: România; Judet: ARAD; -;   -; Nr: -;"/>
    <n v="1976"/>
    <n v="2435"/>
    <n v="2"/>
    <s v="in administrare"/>
    <s v="HG 982/1998;HG 1344/2011; HG 478/ 24-IUN-15;HG.478/24-IUN-15;OUG.1 din 04/01/2017;HG.354/18.05.2017;OUG.68 din 06/11/2019"/>
    <s v="imobil"/>
    <s v="Lungime= Km;Suprafeţe= ha;CF= ;"/>
  </r>
  <r>
    <x v="9735"/>
    <s v="8.04.04"/>
    <m/>
    <m/>
    <s v="DRUM CORNET"/>
    <s v="conform amenajamentelor silvice"/>
    <s v="TIMIŞ"/>
    <s v="-"/>
    <s v="Tara: România; Judet: TIMIŞ; -;   -; Nr: -;"/>
    <n v="1966"/>
    <n v="133221"/>
    <n v="35"/>
    <s v="in administrare"/>
    <s v="HG 982/1998;HG 1344/2011;OUG.1 din 04/01/2017;OUG.68 din 06/11/2019"/>
    <s v="imobil"/>
    <s v="drum auto forestier"/>
  </r>
  <r>
    <x v="9736"/>
    <s v="8.04.04"/>
    <m/>
    <m/>
    <s v="DRUM MILOVA PRELUNGIRE"/>
    <s v="conform amenajamentelor silvice"/>
    <s v="ARAD"/>
    <s v="-"/>
    <s v="Tara: România; Judet: ARAD; -;   -; Nr: -;"/>
    <n v="1982"/>
    <n v="38288"/>
    <n v="2"/>
    <s v="in administrare"/>
    <s v="HG 982/1998;HG 1344/2011; HG 478/ 24-IUN-15;HG.478/24-IUN-15;OUG.1 din 04/01/2017;HG.354/18.05.2017;OUG.68 din 06/11/2019"/>
    <s v="imobil"/>
    <s v="Lungime= Km;Suprafeţe= ha;CF= ;"/>
  </r>
  <r>
    <x v="9737"/>
    <s v="8.04.04"/>
    <m/>
    <m/>
    <s v="DRUM EXPLOAT.FOREST.VARVATA"/>
    <s v="conform amenajamentelor silvice"/>
    <s v="SUCEAVA"/>
    <s v="-"/>
    <s v="Tara: România; Judet: SUCEAVA; -;   -; Nr: -;"/>
    <n v="1962"/>
    <n v="74680"/>
    <n v="33"/>
    <s v="in administrare"/>
    <s v="HG 982/1998;HG 1344/2011;OUG.1 din 04/01/2017;OUG.68 din 06/11/2019"/>
    <s v="imobil"/>
    <s v="VARVATA"/>
  </r>
  <r>
    <x v="9738"/>
    <s v="8.04.04"/>
    <m/>
    <m/>
    <s v="DRUM AUTO FORES. VLEJU 1KM"/>
    <s v="conform amenajamentelor silvice"/>
    <s v="SUCEAVA"/>
    <s v="-"/>
    <s v="Tara: România; Judet: SUCEAVA; -;   -; Nr: -;"/>
    <n v="1980"/>
    <n v="4000"/>
    <n v="33"/>
    <s v="in administrare"/>
    <s v="HG 982/1998;HG 1344/2011;OUG.1 din 04/01/2017;HG.354/18.05.2017;OUG.68 din 06/11/2019"/>
    <s v="imobil"/>
    <s v="Lungime= Km;Suprafeţe= ha;CF= ;"/>
  </r>
  <r>
    <x v="9739"/>
    <s v="8.30.01"/>
    <m/>
    <m/>
    <s v="CT BASCA M-PR.VARGAT TRAVERSA BETON"/>
    <m/>
    <s v="COVASNA"/>
    <s v="Comandău"/>
    <s v="Tara: România; Judet: COVASNA;Com Comandău;   -; Nr: -;"/>
    <n v="2003"/>
    <n v="29877"/>
    <n v="14"/>
    <s v="in administrare"/>
    <s v="OG 97/2000;HG 1344/2011;OUG.1 din 04/01/2017;HG.354/18.05.2017;OUG.68 din 06/11/2019;HG.846/08.10.2020"/>
    <s v="imobil"/>
    <s v="Lungime albie corectată/consolidată=0,09 km;"/>
  </r>
  <r>
    <x v="9740"/>
    <s v="8.04.04"/>
    <m/>
    <m/>
    <s v="DAF ANINOASA"/>
    <s v="conform amenajamentelor silvice"/>
    <s v="BUZĂU"/>
    <s v="-"/>
    <s v="Tara: România; Judet: BUZĂU; -;   -; Nr: -;"/>
    <n v="1958"/>
    <n v="303491"/>
    <n v="10"/>
    <s v="in administrare"/>
    <s v="HG 982/1998;HG 1344/2011;OUG.1 din 04/01/2017;HG.354/18.05.2017;OUG.68 din 06/11/2019"/>
    <s v="imobil"/>
    <s v="Lungime= Km;Suprafeţe= ha;CF= ;"/>
  </r>
  <r>
    <x v="9741"/>
    <s v="8.23.08"/>
    <m/>
    <m/>
    <s v=" NONIUS XXVII-49 / 00065D7507"/>
    <m/>
    <s v="MUREŞ"/>
    <s v="-"/>
    <s v="Tara: România; Judet: MUREŞ; -;   -; Nr: -;"/>
    <n v="2005"/>
    <n v="8000"/>
    <n v="26"/>
    <s v="in administrare"/>
    <s v="Hg 127/03.04.2012; HG 598/ 14-AUG-13:598/14-AUG-13;OUG.1 din 04/01/2017;OUG.68 din 06/11/2019"/>
    <s v="mobil"/>
    <s v="Subrasa= ;Anul naşterii= ;Sexul= ;Locaţia de bază= ;"/>
  </r>
  <r>
    <x v="9742"/>
    <s v="8.23.07"/>
    <m/>
    <m/>
    <s v=" Siglavy Capriola XXII-10  / SC 22 - 10 F"/>
    <m/>
    <s v="OLT"/>
    <s v="-"/>
    <s v="Tara: România; Judet: OLT; -;   -; Nr: -;"/>
    <n v="2008"/>
    <n v="10000"/>
    <n v="28"/>
    <s v="in administrare"/>
    <s v="Hg 127/03.04.2012; HG 598/ 14-AUG-13:598/14-AUG-13;OUG.1 din 04/01/2017;OUG.68 din 06/11/2019"/>
    <s v="mobil"/>
    <s v="Subrasa= ;Anul naşterii= ;Sexul= ;Locaţia de bază= ;"/>
  </r>
  <r>
    <x v="9743"/>
    <s v="8.23.11"/>
    <m/>
    <m/>
    <s v=" Urlet / At 8"/>
    <m/>
    <s v="ARAD"/>
    <s v="-"/>
    <s v="Tara: România; Judet: ARAD; -;   -; Nr: -;"/>
    <n v="2008"/>
    <n v="9400"/>
    <n v="2"/>
    <s v="in administrare"/>
    <s v="Hg 127/03.04.2012;OUG.1 din 04/01/2017;OUG.68 din 06/11/2019"/>
    <s v="mobil"/>
    <s v="Sex:A.M.P; anul nasterii:2004; locatia de baza:D arad"/>
  </r>
  <r>
    <x v="9744"/>
    <s v="8.23.11"/>
    <m/>
    <m/>
    <s v=" Escalop / Jp 59"/>
    <m/>
    <s v="ARAD"/>
    <s v="-"/>
    <s v="Tara: România; Judet: ARAD; -;   -; Nr: -;"/>
    <n v="2008"/>
    <n v="9400"/>
    <n v="2"/>
    <s v="in administrare"/>
    <s v="Hg 127/03.04.2012;OUG.1 din 04/01/2017;OUG.68 din 06/11/2019"/>
    <s v="mobil"/>
    <s v="Sex:A.M.P; anul nasterii:2004; locatia de baza:D arad"/>
  </r>
  <r>
    <x v="9745"/>
    <s v="8.23.07"/>
    <m/>
    <m/>
    <s v=" Maestoso XLIX-14 / M 49 -14"/>
    <m/>
    <s v="BRAŞOV"/>
    <s v="Voila"/>
    <s v="Tara: România; Judet: BRAŞOV;Com Voila;   -; Nr: -; str. 1 Decembrie 1918; Sâmbăta de Jos"/>
    <n v="2010"/>
    <n v="10000"/>
    <n v="8"/>
    <s v="in administrare"/>
    <s v="Hg 127/03.04.2012;OUG.1 din 04/01/2017;HG.118/27.02.2019;OUG.68 din 06/11/2019"/>
    <s v="mobil"/>
    <s v="Anul naşterii=2006 ;Sexul=armăsar montă publică ;Dangale=M 49 - 14 ;Microcip=00065EB178 ;Locaţia de bază=H.Sambata de Jos ;"/>
  </r>
  <r>
    <x v="9746"/>
    <s v="8.23.07"/>
    <m/>
    <m/>
    <s v=" Maestoso XLIX-21 / M 49 -21"/>
    <m/>
    <s v="ARAD"/>
    <s v="-"/>
    <s v="Tara: România; Judet: ARAD; -;   -; Nr: -;"/>
    <n v="2010"/>
    <n v="10000"/>
    <n v="2"/>
    <s v="in administrare"/>
    <s v="Hg 127/03.04.2012;OUG.1 din 04/01/2017;OUG.68 din 06/11/2019"/>
    <s v="mobil"/>
    <s v="Sex:A.M.P; anul nasterii:2007; locatia de baza:D arad"/>
  </r>
  <r>
    <x v="9747"/>
    <s v="8.23.11"/>
    <m/>
    <m/>
    <s v=" TEUTON / HD-5 HB"/>
    <m/>
    <s v="BISTRIŢA-NĂSĂUD"/>
    <s v="-"/>
    <s v="Tara: România; Judet: BISTRIŢA-NĂSĂUD; -;   -; Nr: -;"/>
    <n v="2004"/>
    <n v="7600"/>
    <n v="6"/>
    <s v="in administrare"/>
    <s v="Hg 127/03.04.2012;OUG.1 din 04/01/2017;OUG.68 din 06/11/2019"/>
    <s v="mobil"/>
    <s v="Sex:A.M.P; anul nasterii:2001; locatia de baza:H beclean"/>
  </r>
  <r>
    <x v="9748"/>
    <s v="8.23.11"/>
    <m/>
    <m/>
    <s v=" TAMBAL / JB-8 HB"/>
    <m/>
    <s v="BISTRIŢA-NĂSĂUD"/>
    <s v="-"/>
    <s v="Tara: România; Judet: BISTRIŢA-NĂSĂUD; -;   -; Nr: -;"/>
    <n v="2005"/>
    <n v="7600"/>
    <n v="6"/>
    <s v="in administrare"/>
    <s v="Hg 127/03.04.2012;OUG.1 din 04/01/2017;OUG.68 din 06/11/2019"/>
    <s v="mobil"/>
    <s v="Sex:A.M.P; anul nasterii:2001; locatia de baza:H beclean"/>
  </r>
  <r>
    <x v="9749"/>
    <s v="8.23.07"/>
    <m/>
    <m/>
    <s v=" Maestoso XLVII -1 / M 47 - 1HB"/>
    <m/>
    <s v="BISTRIŢA-NĂSĂUD"/>
    <s v="-"/>
    <s v="Tara: România; Judet: BISTRIŢA-NĂSĂUD; -;   -; Nr: -;"/>
    <n v="2005"/>
    <n v="7400"/>
    <n v="6"/>
    <s v="in administrare"/>
    <s v="Hg 127/03.04.2012;OUG.1 din 04/01/2017;OUG.68 din 06/11/2019"/>
    <s v="mobil"/>
    <s v="Sex:A.M.P; anul nasterii:2002; locatia de baza:H beclean"/>
  </r>
  <r>
    <x v="9750"/>
    <s v="8.23.07"/>
    <m/>
    <m/>
    <s v=" Maestoso XLVII -4 / M 47 - 4 HB"/>
    <m/>
    <s v="BISTRIŢA-NĂSĂUD"/>
    <s v="-"/>
    <s v="Tara: România; Judet: BISTRIŢA-NĂSĂUD; -;   -; Nr: -;"/>
    <n v="2005"/>
    <n v="7200"/>
    <n v="6"/>
    <s v="in administrare"/>
    <s v="Hg 127/03.04.2012;OUG.1 din 04/01/2017;OUG.68 din 06/11/2019"/>
    <s v="mobil"/>
    <s v="Sex:A.M.P; anul nasterii:2002; locatia de baza:H beclean"/>
  </r>
  <r>
    <x v="9751"/>
    <s v="8.23.07"/>
    <m/>
    <m/>
    <s v=" Siglavy Capriola XX-2 / SC 20 - 2 HB"/>
    <m/>
    <s v="BISTRIŢA-NĂSĂUD"/>
    <s v="-"/>
    <s v="Tara: România; Judet: BISTRIŢA-NĂSĂUD; -;   -; Nr: -;"/>
    <n v="2005"/>
    <n v="6840"/>
    <n v="6"/>
    <s v="in administrare"/>
    <s v="Hg 127/03.04.2012;OUG.1 din 04/01/2017;OUG.68 din 06/11/2019"/>
    <s v="mobil"/>
    <s v="Sex: I.M; anul nasterii:2002; locatia de baza:H beclean"/>
  </r>
  <r>
    <x v="9752"/>
    <s v="8.23.11"/>
    <m/>
    <m/>
    <s v=" VIN / HB-12HB"/>
    <m/>
    <s v="BISTRIŢA-NĂSĂUD"/>
    <s v="-"/>
    <s v="Tara: România; Judet: BISTRIŢA-NĂSĂUD; -;   -; Nr: -;"/>
    <n v="2007"/>
    <n v="9400"/>
    <n v="6"/>
    <s v="in administrare"/>
    <s v="Hg 127/03.04.2012;OUG.1 din 04/01/2017;OUG.68 din 06/11/2019"/>
    <s v="mobil"/>
    <s v="Sex: A.M.P; anul nasterii:2004; locatia de baza:H beclean"/>
  </r>
  <r>
    <x v="9753"/>
    <s v="8.23.11"/>
    <m/>
    <m/>
    <s v=" VAMA / JB-28HB"/>
    <m/>
    <s v="BISTRIŢA-NĂSĂUD"/>
    <s v="-"/>
    <s v="Tara: România; Judet: BISTRIŢA-NĂSĂUD; -;   -; Nr: -;"/>
    <n v="2007"/>
    <n v="8900"/>
    <n v="6"/>
    <s v="in administrare"/>
    <s v="Hg 127/03.04.2012;OUG.1 din 04/01/2017;OUG.68 din 06/11/2019"/>
    <s v="mobil"/>
    <s v="Sex: I.M; anul nasterii:2004; locatia de baza:H beclean"/>
  </r>
  <r>
    <x v="9754"/>
    <s v="8.23.07"/>
    <m/>
    <m/>
    <s v=" Maestoso XLVII - 21 / M 47 -21HB"/>
    <m/>
    <s v="BISTRIŢA-NĂSĂUD"/>
    <s v="-"/>
    <s v="Tara: România; Judet: BISTRIŢA-NĂSĂUD; -;   -; Nr: -;"/>
    <n v="2008"/>
    <n v="9400"/>
    <n v="6"/>
    <s v="in administrare"/>
    <s v="Hg 127/03.04.2012;OUG.1 din 04/01/2017;OUG.68 din 06/11/2019"/>
    <s v="mobil"/>
    <s v="Sex: I.M; anul nasterii:2005; locatia de baza:H beclean"/>
  </r>
  <r>
    <x v="9755"/>
    <s v="8.23.07"/>
    <m/>
    <m/>
    <s v=" Siglavy Capriola XX-23 / SC 20 -23HB"/>
    <m/>
    <s v="BISTRIŢA-NĂSĂUD"/>
    <s v="-"/>
    <s v="Tara: România; Judet: BISTRIŢA-NĂSĂUD; -;   -; Nr: -;"/>
    <n v="2010"/>
    <n v="10000"/>
    <n v="6"/>
    <s v="in administrare"/>
    <s v="Hg 127/03.04.2012;OUG.1 din 04/01/2017;OUG.68 din 06/11/2019"/>
    <s v="mobil"/>
    <s v="Sex: A.M.P; anul nasterii:2007; locatia de baza:H beclean"/>
  </r>
  <r>
    <x v="9756"/>
    <s v="8.23.07"/>
    <m/>
    <m/>
    <s v=" SIGLAVY - CAPRIOLA XV-16 /  SC 15-16"/>
    <m/>
    <s v="BRĂILA"/>
    <s v="-"/>
    <s v="Tara: România; Judet: BRĂILA; -;   -; Nr: -;"/>
    <n v="2005"/>
    <n v="11402"/>
    <n v="9"/>
    <s v="in administrare"/>
    <s v="Hg 127/03.04.2012;OUG.1 din 04/01/2017;OUG.68 din 06/11/2019"/>
    <s v="mobil"/>
    <s v="Sex: A.M.P; anul nasterii:1992; locatia de baza:D ramnicelu"/>
  </r>
  <r>
    <x v="9757"/>
    <s v="8.23.07"/>
    <m/>
    <m/>
    <s v=" Neapolitano XXX - 24 / N 30 -24 F"/>
    <m/>
    <s v="BRAŞOV"/>
    <s v="-"/>
    <s v="Tara: România; Judet: BRAŞOV; -;   -; Nr: -;"/>
    <n v="2005"/>
    <n v="8000"/>
    <n v="8"/>
    <s v="in administrare"/>
    <s v="Hg 127/03.04.2012;OUG.1 din 04/01/2017;OUG.68 din 06/11/2019"/>
    <s v="mobil"/>
    <s v="Sex: A.M.P; anul nasterii:2001; locatia de baza:H Sambata de Jos"/>
  </r>
  <r>
    <x v="9758"/>
    <s v="8.23.07"/>
    <m/>
    <m/>
    <s v=" 764 Neapolitano XXIX - 63 / N 29 - 63 F"/>
    <m/>
    <s v="BRAŞOV"/>
    <s v="-"/>
    <s v="Tara: România; Judet: BRAŞOV; -;   -; Nr: -;"/>
    <n v="2005"/>
    <n v="7220"/>
    <n v="8"/>
    <s v="in administrare"/>
    <s v="Hg 127/03.04.2012;OUG.1 din 04/01/2017;OUG.68 din 06/11/2019"/>
    <s v="mobil"/>
    <s v="Sex: I. M; anul nasterii:2002; locatia de baza:H Sambata de Jos"/>
  </r>
  <r>
    <x v="9759"/>
    <s v="8.23.07"/>
    <m/>
    <m/>
    <s v=" Tulipan XVIII - 4 / T 18 - 4 F"/>
    <m/>
    <s v="BRAŞOV"/>
    <s v="-"/>
    <s v="Tara: România; Judet: BRAŞOV; -;   -; Nr: -;"/>
    <n v="2006"/>
    <n v="7030"/>
    <n v="8"/>
    <s v="in administrare"/>
    <s v="Hg 127/03.04.2012;OUG.1 din 04/01/2017;OUG.68 din 06/11/2019"/>
    <s v="mobil"/>
    <s v="Sex: A.M.P; anul nasterii:2003; locatia de baza:H Sambata de Jos"/>
  </r>
  <r>
    <x v="9760"/>
    <s v="8.23.07"/>
    <m/>
    <m/>
    <s v=" Neapolitano XXIX-100 / N 29-100F"/>
    <m/>
    <s v="BRAŞOV"/>
    <s v="-"/>
    <s v="Tara: România; Judet: BRAŞOV; -;   -; Nr: -;"/>
    <n v="2009"/>
    <n v="10300"/>
    <n v="8"/>
    <s v="in administrare"/>
    <s v="Hg 127/03.04.2012;OUG.1 din 04/01/2017;OUG.68 din 06/11/2019"/>
    <s v="mobil"/>
    <s v="Sex: I. M; anul nasterii:2006; locatia de baza:H Sambata de Jos"/>
  </r>
  <r>
    <x v="9761"/>
    <s v="8.23.07"/>
    <m/>
    <m/>
    <s v=" Siglavy Capriola XVII-55 / SC 17-55F"/>
    <m/>
    <s v="BRAŞOV"/>
    <s v="-"/>
    <s v="Tara: România; Judet: BRAŞOV; -;   -; Nr: -;"/>
    <n v="2009"/>
    <n v="9400"/>
    <n v="8"/>
    <s v="in administrare"/>
    <s v="Hg 127/03.04.2012;OUG.1 din 04/01/2017;OUG.68 din 06/11/2019"/>
    <s v="mobil"/>
    <s v="Sex: I. M; anul nasterii:2006; locatia de baza:H Sambata de Jos"/>
  </r>
  <r>
    <x v="9762"/>
    <s v="8.23.07"/>
    <m/>
    <m/>
    <s v=" Tulipan XIX-12/T 19-12F"/>
    <m/>
    <s v="BRAŞOV"/>
    <s v="-"/>
    <s v="Tara: România; Judet: BRAŞOV; -;   -; Nr: -;"/>
    <n v="2010"/>
    <n v="10000"/>
    <n v="8"/>
    <s v="in administrare"/>
    <s v="Hg 127/03.04.2012;OUG.1 din 04/01/2017;OUG.68 din 06/11/2019"/>
    <s v="mobil"/>
    <s v="Sex:A.M.P; anul nasterii:2007; locatia de baza:H Sambata de Jos"/>
  </r>
  <r>
    <x v="9763"/>
    <s v="8.23.07"/>
    <m/>
    <m/>
    <s v=" Neapolitano XXXII-4/N 32-4F"/>
    <m/>
    <s v="BRAŞOV"/>
    <s v="-"/>
    <s v="Tara: România; Judet: BRAŞOV; -;   -; Nr: -;"/>
    <n v="2010"/>
    <n v="9400"/>
    <n v="8"/>
    <s v="in administrare"/>
    <s v="Hg 127/03.04.2012;OUG.1 din 04/01/2017;OUG.68 din 06/11/2019"/>
    <s v="mobil"/>
    <s v="Sex:I.M.; anul nasterii:2007; locatia de baza:H Sambata de Jos"/>
  </r>
  <r>
    <x v="9764"/>
    <s v="8.23.07"/>
    <m/>
    <m/>
    <s v=" Pluto XIX-90/P 19-90F"/>
    <m/>
    <s v="BRAŞOV"/>
    <s v="-"/>
    <s v="Tara: România; Judet: BRAŞOV; -;   -; Nr: -;"/>
    <n v="2011"/>
    <n v="10000"/>
    <n v="8"/>
    <s v="in administrare"/>
    <s v="Hg 127/03.04.2012;OUG.1 din 04/01/2017;OUG.68 din 06/11/2019"/>
    <s v="mobil"/>
    <s v="Sex:A.M.P.; anul nasterii:2007; locatia de baza:H Sambata de Jos"/>
  </r>
  <r>
    <x v="9765"/>
    <s v="8.23.11"/>
    <m/>
    <m/>
    <s v=" Liciu/El-2 R 642019820225265"/>
    <m/>
    <s v="BUZĂU"/>
    <s v="-"/>
    <s v="Tara: România; Judet: BUZĂU; -;   -; Nr: -;"/>
    <n v="2010"/>
    <n v="9400"/>
    <n v="10"/>
    <s v="in administrare"/>
    <s v="Hg 127/03.04.2012;OUG.1 din 04/01/2017;OUG.68 din 06/11/2019"/>
    <s v="mobil"/>
    <s v="Sex:A.M.P.; anul nasterii:2007; locatia de baza:H Rusetu"/>
  </r>
  <r>
    <x v="9766"/>
    <s v="8.23.11"/>
    <m/>
    <m/>
    <s v=" Epica/Us-14 R"/>
    <m/>
    <s v="BUZĂU"/>
    <s v="-"/>
    <s v="Tara: România; Judet: BUZĂU; -;   -; Nr: -;"/>
    <n v="2010"/>
    <n v="8900"/>
    <n v="10"/>
    <s v="in administrare"/>
    <s v="Hg 127/03.04.2012;OUG.1 din 04/01/2017;OUG.68 din 06/11/2019"/>
    <s v="mobil"/>
    <s v="Sex:I.M.; anul nasterii:2007; locatia de baza:H Rusetu"/>
  </r>
  <r>
    <x v="9767"/>
    <s v="8.23.10"/>
    <m/>
    <m/>
    <s v=" Lisa/9 C-Tz"/>
    <m/>
    <s v="BUZĂU"/>
    <s v="-"/>
    <s v="Tara: România; Judet: BUZĂU; -;   -; Nr: -;"/>
    <n v="2010"/>
    <n v="9400"/>
    <n v="10"/>
    <s v="in administrare"/>
    <s v="Hg 127/03.04.2012;OUG.1 din 04/01/2017;OUG.68 din 06/11/2019"/>
    <s v="mobil"/>
    <s v="Sex:I.M.; anul nasterii:2007; locatia de baza:H Cislau"/>
  </r>
  <r>
    <x v="9768"/>
    <s v="8.23.10"/>
    <m/>
    <m/>
    <s v=" Troia/6 C-Va"/>
    <m/>
    <s v="BUZĂU"/>
    <s v="-"/>
    <s v="Tara: România; Judet: BUZĂU; -;   -; Nr: -;"/>
    <n v="2010"/>
    <n v="9400"/>
    <n v="10"/>
    <s v="in administrare"/>
    <s v="Hg 127/03.04.2012;OUG.1 din 04/01/2017;OUG.68 din 06/11/2019"/>
    <s v="mobil"/>
    <s v="Sex:I.M.; anul nasterii:2007; locatia de baza:H Cislau"/>
  </r>
  <r>
    <x v="9769"/>
    <s v="8.23.13"/>
    <m/>
    <m/>
    <s v=" Fred/F 21 D"/>
    <m/>
    <s v="CĂLĂRAŞI"/>
    <s v="-"/>
    <s v="Tara: România; Judet: CĂLĂRAŞI; -;   -; Nr: -;"/>
    <n v="2006"/>
    <n v="7000"/>
    <n v="51"/>
    <s v="in administrare"/>
    <s v="Hg 127/03.04.2012;OUG.1 din 04/01/2017;OUG.68 din 06/11/2019"/>
    <s v="mobil"/>
    <s v="Sex:A.M.P..; anul nasterii:2003; locatia de baza:H Jegalia"/>
  </r>
  <r>
    <x v="9770"/>
    <s v="8.23.03"/>
    <m/>
    <m/>
    <s v=" Sofia/Jv-3 J"/>
    <m/>
    <s v="CĂLĂRAŞI"/>
    <s v="-"/>
    <s v="Tara: România; Judet: CĂLĂRAŞI; -;   -; Nr: -;"/>
    <n v="2008"/>
    <n v="9400"/>
    <n v="51"/>
    <s v="in administrare"/>
    <s v="Hg 127/03.04.2012;OUG.1 din 04/01/2017;OUG.68 din 06/11/2019"/>
    <s v="mobil"/>
    <s v="Sex:I.M.; anul nasterii:2005; locatia de baza:H Jegalia"/>
  </r>
  <r>
    <x v="9771"/>
    <s v="8.23.03"/>
    <m/>
    <m/>
    <s v=" Simpatic/Tv-51 J"/>
    <m/>
    <s v="CĂLĂRAŞI"/>
    <s v="-"/>
    <s v="Tara: România; Judet: CĂLĂRAŞI; -;   -; Nr: -;"/>
    <n v="2008"/>
    <n v="10000"/>
    <n v="51"/>
    <s v="in administrare"/>
    <s v="Hg 127/03.04.2012;OUG.1 din 04/01/2017;OUG.68 din 06/11/2019"/>
    <s v="mobil"/>
    <s v="Sex:A.M.P.; anul nasterii:2005; locatia de baza:H Dor Marunt"/>
  </r>
  <r>
    <x v="9772"/>
    <s v="8.23.13"/>
    <m/>
    <m/>
    <s v=" Romanita/D-Sf 19"/>
    <m/>
    <s v="CĂLĂRAŞI"/>
    <s v="-"/>
    <s v="Tara: România; Judet: CĂLĂRAŞI; -;   -; Nr: -;"/>
    <n v="2008"/>
    <n v="9400"/>
    <n v="51"/>
    <s v="in administrare"/>
    <s v="Hg 127/03.04.2012;OUG.1 din 04/01/2017;OUG.68 din 06/11/2019"/>
    <s v="mobil"/>
    <s v="Sex:I.M.; anul nasterii:2004; locatia de baza:H Dor Marunt"/>
  </r>
  <r>
    <x v="9773"/>
    <s v="8.23.03"/>
    <m/>
    <m/>
    <s v=" Telma/Gi-26 J"/>
    <m/>
    <s v="CĂLĂRAŞI"/>
    <s v="-"/>
    <s v="Tara: România; Judet: CĂLĂRAŞI; -;   -; Nr: -;"/>
    <n v="2010"/>
    <n v="10300"/>
    <n v="51"/>
    <s v="in administrare"/>
    <s v="Hg 127/03.04.2012;OUG.1 din 04/01/2017;OUG.68 din 06/11/2019"/>
    <s v="mobil"/>
    <s v="Sex:I.M.; anul nasterii:2006; locatia de baza:H Jegalia"/>
  </r>
  <r>
    <x v="9774"/>
    <s v="8.23.11"/>
    <m/>
    <m/>
    <s v=" Gipsi/I-26D"/>
    <m/>
    <s v="CĂLĂRAŞI"/>
    <s v="-"/>
    <s v="Tara: România; Judet: CĂLĂRAŞI; -;   -; Nr: -;"/>
    <n v="2010"/>
    <n v="9400"/>
    <n v="51"/>
    <s v="in administrare"/>
    <s v="Hg 127/03.04.2012;OUG.1 din 04/01/2017;OUG.68 din 06/11/2019"/>
    <s v="mobil"/>
    <s v="Sex:A.M.P.; anul nasterii:2007; locatia de baza:H Dor Marunt"/>
  </r>
  <r>
    <x v="9775"/>
    <s v="8.23.07"/>
    <m/>
    <m/>
    <s v=" Favory XXXV - 53 / F 35 - 53 F"/>
    <m/>
    <s v="BRAŞOV"/>
    <s v="-"/>
    <s v="Tara: România; Judet: BRAŞOV; -;   -; Nr: -;"/>
    <n v="2008"/>
    <n v="10000"/>
    <n v="8"/>
    <s v="in administrare"/>
    <s v="Hg 127/03.04.2012;OUG.1 din 04/01/2017;OUG.68 din 06/11/2019"/>
    <s v="mobil"/>
    <s v="Sex:A.M.P.; anul nasterii:2004; locatia de baza:H Sambata de Jos"/>
  </r>
  <r>
    <x v="9776"/>
    <s v="8.23.07"/>
    <m/>
    <m/>
    <s v=" Siglavy Capriola XXII-11/SC 22-11F"/>
    <m/>
    <s v="BRAŞOV"/>
    <s v="-"/>
    <s v="Tara: România; Judet: BRAŞOV; -;   -; Nr: -;"/>
    <n v="2008"/>
    <n v="10800"/>
    <n v="8"/>
    <s v="in administrare"/>
    <s v="Hg 127/03.04.2012;OUG.1 din 04/01/2017;OUG.68 din 06/11/2019"/>
    <s v="mobil"/>
    <s v="Sex:A.M.P.; anul nasterii:2004; locatia de baza:H Sambata de Jos"/>
  </r>
  <r>
    <x v="9777"/>
    <s v="8.23.07"/>
    <m/>
    <m/>
    <s v=" Pluto XXII - 5 / P 22 - 5 F"/>
    <m/>
    <s v="BRAŞOV"/>
    <s v="-"/>
    <s v="Tara: România; Judet: BRAŞOV; -;   -; Nr: -;"/>
    <n v="2008"/>
    <n v="9400"/>
    <n v="8"/>
    <s v="in administrare"/>
    <s v="Hg 127/03.04.2012;OUG.1 din 04/01/2017;OUG.68 din 06/11/2019"/>
    <s v="mobil"/>
    <s v="Sex:I.M.; anul nasterii:2005; locatia de baza:H Sambata de Jos"/>
  </r>
  <r>
    <x v="9778"/>
    <s v="8.23.11"/>
    <m/>
    <m/>
    <s v=" Ocean/O-6J"/>
    <m/>
    <s v="CĂLĂRAŞI"/>
    <s v="-"/>
    <s v="Tara: România; Judet: CĂLĂRAŞI; -;   -; Nr: -;"/>
    <n v="2010"/>
    <n v="10300"/>
    <n v="51"/>
    <s v="in administrare"/>
    <s v="Hg 127/03.04.2012;OUG.1 din 04/01/2017;OUG.68 din 06/11/2019"/>
    <s v="mobil"/>
    <s v="Sex:A.M.P.; anul nasterii:2007; locatia de baza:H Jegalia"/>
  </r>
  <r>
    <x v="9779"/>
    <s v="8.23.09"/>
    <m/>
    <m/>
    <s v=" SIGLAVY BAGDADY XIV 54/SB 14-54M"/>
    <m/>
    <s v="CONSTANŢA"/>
    <s v="-"/>
    <s v="Tara: România; Judet: CONSTANŢA; -;   -; Nr: -;"/>
    <n v="2004"/>
    <n v="7600"/>
    <n v="13"/>
    <s v="in administrare"/>
    <s v="Hg 127/03.04.2012;OUG.1 din 04/01/2017;OUG.68 din 06/11/2019"/>
    <s v="mobil"/>
    <s v="Sex:I.M.; anul nasterii:2000; locatia de baza:H Mangalia"/>
  </r>
  <r>
    <x v="9780"/>
    <s v="8.23.09"/>
    <m/>
    <m/>
    <s v=" IBN GALAL I-19/I 1-19 M"/>
    <m/>
    <s v="CONSTANŢA"/>
    <s v="-"/>
    <s v="Tara: România; Judet: CONSTANŢA; -;   -; Nr: -;"/>
    <n v="2005"/>
    <n v="7400"/>
    <n v="13"/>
    <s v="in administrare"/>
    <s v="Hg 127/03.04.2012;OUG.1 din 04/01/2017;OUG.68 din 06/11/2019"/>
    <s v="mobil"/>
    <s v="Sex:A.M.P.; anul nasterii:2001; locatia de baza:H Mangalia"/>
  </r>
  <r>
    <x v="9781"/>
    <s v="8.23.09"/>
    <m/>
    <m/>
    <s v=" IBN GALAL I-17/I 1-17 M"/>
    <m/>
    <s v="CONSTANŢA"/>
    <s v="-"/>
    <s v="Tara: România; Judet: CONSTANŢA; -;   -; Nr: -;"/>
    <n v="2005"/>
    <n v="7400"/>
    <n v="13"/>
    <s v="in administrare"/>
    <s v="Hg 127/03.04.2012;OUG.1 din 04/01/2017;OUG.68 din 06/11/2019"/>
    <s v="mobil"/>
    <s v="Sex:A.M.P.; anul nasterii:2000; locatia de baza:H Mangalia"/>
  </r>
  <r>
    <x v="9782"/>
    <s v="8.23.09"/>
    <m/>
    <m/>
    <s v=" EL IMAN 49/EI-49 M"/>
    <m/>
    <s v="CONSTANŢA"/>
    <s v="-"/>
    <s v="Tara: România; Judet: CONSTANŢA; -;   -; Nr: -;"/>
    <n v="2005"/>
    <n v="7400"/>
    <n v="13"/>
    <s v="in administrare"/>
    <s v="Hg 127/03.04.2012;OUG.1 din 04/01/2017;OUG.68 din 06/11/2019"/>
    <s v="mobil"/>
    <s v="Sex:A.M.P.; anul nasterii:2000; locatia de baza:H Mangalia"/>
  </r>
  <r>
    <x v="9783"/>
    <s v="8.23.09"/>
    <m/>
    <m/>
    <s v=" Mersuch XXIII-58/M 23-58 M"/>
    <m/>
    <s v="CONSTANŢA"/>
    <s v="-"/>
    <s v="Tara: România; Judet: CONSTANŢA; -;   -; Nr: -;"/>
    <n v="2008"/>
    <n v="9400"/>
    <n v="13"/>
    <s v="in administrare"/>
    <s v="Hg 127/03.04.2012;OUG.1 din 04/01/2017;OUG.68 din 06/11/2019"/>
    <s v="mobil"/>
    <s v="Sex:I.M.; anul nasterii:2004; locatia de baza:H Mangalia"/>
  </r>
  <r>
    <x v="9784"/>
    <s v="8.23.09"/>
    <m/>
    <m/>
    <s v=" Nedjari XII-12/Nj 12-12 M"/>
    <m/>
    <s v="CONSTANŢA"/>
    <s v="-"/>
    <s v="Tara: România; Judet: CONSTANŢA; -;   -; Nr: -;"/>
    <n v="2008"/>
    <n v="9400"/>
    <n v="13"/>
    <s v="in administrare"/>
    <s v="Hg 127/03.04.2012;OUG.1 din 04/01/2017;OUG.68 din 06/11/2019"/>
    <s v="mobil"/>
    <s v="Sex:I.M.; anul nasterii:2004; locatia de baza:H Mangalia"/>
  </r>
  <r>
    <x v="9785"/>
    <s v="8.23.09"/>
    <m/>
    <m/>
    <s v=" Gazal XIX-8/G 19-8 M"/>
    <m/>
    <s v="NEAMŢ"/>
    <s v="-"/>
    <s v="Tara: România; Judet: NEAMŢ; -;   -; Nr: -;"/>
    <n v="2010"/>
    <n v="10000"/>
    <n v="27"/>
    <s v="in administrare"/>
    <s v="Hg 127/03.04.2012;OUG.1 din 04/01/2017;HG.118/27.02.2019;OUG.68 din 06/11/2019"/>
    <s v="mobil"/>
    <s v="Anul naşterii=2007 ;Sexul=armăsar montă publică ;Dangale=G 19-8 M ;Microcip=642019920188265 ;Locaţia de bază=D.A. Dumbrava ;"/>
  </r>
  <r>
    <x v="9786"/>
    <s v="8.23.09"/>
    <m/>
    <m/>
    <s v=" Syglavy Bagdady XVIII-2/SB 18-2M"/>
    <m/>
    <s v="CONSTANŢA"/>
    <s v="-"/>
    <s v="Tara: România; Judet: CONSTANŢA; -;   -; Nr: -;"/>
    <n v="2010"/>
    <n v="10000"/>
    <n v="13"/>
    <s v="in administrare"/>
    <s v="Hg 127/03.04.2012;OUG.1 din 04/01/2017;OUG.68 din 06/11/2019"/>
    <s v="mobil"/>
    <s v="Sex:A.M.P.; anul nasterii:2007; locatia de baza:H Mangalia"/>
  </r>
  <r>
    <x v="9787"/>
    <s v="8.23.04"/>
    <m/>
    <m/>
    <s v=" FURIOSO LXII-18/F 42-18 S"/>
    <m/>
    <s v="OLT"/>
    <s v="-"/>
    <s v="Tara: România; Judet: OLT; -;   -; Nr: -;"/>
    <n v="2005"/>
    <n v="7400"/>
    <n v="28"/>
    <s v="in administrare"/>
    <s v=" Hg 127/03.04.2012;OUG.1 din 04/01/2017;OUG.68 din 06/11/2019"/>
    <s v="mobil"/>
    <s v="Sex:A.M.P.; anul nasterii:2002; locatia de baza:H Slatina"/>
  </r>
  <r>
    <x v="9788"/>
    <s v="8.23.04"/>
    <m/>
    <m/>
    <s v=" Furioso LXVII-28/F 47-28 S"/>
    <m/>
    <s v="BUZĂU"/>
    <s v="-"/>
    <s v="Tara: România; Judet: BUZĂU; -;   -; Nr: -;"/>
    <n v="2009"/>
    <n v="9400"/>
    <n v="10"/>
    <s v="in administrare"/>
    <s v=" Hg 127/03.04.2012; HG 598/ 14-AUG-13:598/14-AUG-13;OUG.1 din 04/01/2017;OUG.68 din 06/11/2019"/>
    <s v="mobil"/>
    <s v="Subrasa= ;Anul naşterii= ;Sexul= ;Locaţia de bază= ;"/>
  </r>
  <r>
    <x v="9789"/>
    <s v="8.23.04"/>
    <m/>
    <m/>
    <s v=" Furioso LXVII-33/F 67-33 S"/>
    <m/>
    <s v="OLT"/>
    <s v="-"/>
    <s v="Tara: România; Judet: OLT; -;   -; Nr: -;"/>
    <n v="2010"/>
    <n v="10000"/>
    <n v="28"/>
    <s v="in administrare"/>
    <s v=" Hg 127/03.04.2012;OUG.1 din 04/01/2017;OUG.68 din 06/11/2019"/>
    <s v="mobil"/>
    <s v="Sex:A.M.P.; anul nasterii:2006; locatia de baza:H Slatina"/>
  </r>
  <r>
    <x v="9790"/>
    <s v="8.23.05"/>
    <m/>
    <m/>
    <s v=" Mersuch Gidran 68/M 68 T"/>
    <m/>
    <s v="MUREŞ"/>
    <s v="-"/>
    <s v="Tara: România; Judet: MUREŞ; -;   -; Nr: -;"/>
    <n v="2006"/>
    <n v="8000"/>
    <n v="26"/>
    <s v="in administrare"/>
    <s v=" Hg 127/03.04.2012;OUG.1 din 04/01/2017;OUG.68 din 06/11/2019"/>
    <s v="mobil"/>
    <s v="Sex:A.M.P.; anul nasterii:2000; locatia de baza:D Targu Mures"/>
  </r>
  <r>
    <x v="9791"/>
    <s v="8.23.05"/>
    <m/>
    <m/>
    <s v=" Gidran XLIV-35/G 44-35 T"/>
    <m/>
    <s v="MUREŞ"/>
    <s v="-"/>
    <s v="Tara: România; Judet: MUREŞ; -;   -; Nr: -;"/>
    <n v="2008"/>
    <n v="10000"/>
    <n v="26"/>
    <s v="in administrare"/>
    <s v=" Hg 127/03.04.2012;OUG.1 din 04/01/2017;OUG.68 din 06/11/2019"/>
    <s v="mobil"/>
    <s v="Sex:A.M.P.; anul nasterii:2005; locatia de baza:D Targu Mures"/>
  </r>
  <r>
    <x v="9792"/>
    <s v="8.23.12"/>
    <m/>
    <m/>
    <s v=" EL-SBAA XII-15/00064D04BB"/>
    <m/>
    <s v="NEAMŢ"/>
    <s v="-"/>
    <s v="Tara: România; Judet: NEAMŢ; -;   -; Nr: -;"/>
    <n v="2003"/>
    <n v="5005"/>
    <n v="27"/>
    <s v="in administrare"/>
    <s v=" Hg 127/03.04.2012;OUG.1 din 04/01/2017;OUG.68 din 06/11/2019"/>
    <s v="mobil"/>
    <s v="Sex:A.M.P.; anul nasterii:1995; locatia de baza:D Dumbrava"/>
  </r>
  <r>
    <x v="9793"/>
    <s v="8.23.05"/>
    <m/>
    <m/>
    <s v=" GIDRAN XXXVIII-20/00064E0907"/>
    <m/>
    <s v="NEAMŢ"/>
    <s v="-"/>
    <s v="Tara: România; Judet: NEAMŢ; -;   -; Nr: -;"/>
    <n v="1998"/>
    <n v="1000"/>
    <n v="27"/>
    <s v="in administrare"/>
    <s v=" Hg 127/03.04.2012;OUG.1 din 04/01/2017;OUG.68 din 06/11/2019"/>
    <s v="mobil"/>
    <s v="Sex:A.M.P.; anul nasterii:1991; locatia de baza:D Dumbrava"/>
  </r>
  <r>
    <x v="9794"/>
    <s v="8.23.11"/>
    <m/>
    <m/>
    <s v=" IZVIN/00065EA073"/>
    <m/>
    <s v="NEAMŢ"/>
    <s v="-"/>
    <s v="Tara: România; Judet: NEAMŢ; -;   -; Nr: -;"/>
    <n v="2005"/>
    <n v="2811"/>
    <n v="27"/>
    <s v="in administrare"/>
    <s v=" Hg 127/03.04.2012;OUG.1 din 04/01/2017;OUG.68 din 06/11/2019"/>
    <s v="mobil"/>
    <s v="Sex:A.M.P.; anul nasterii:1997; locatia de baza:D Dumbrava"/>
  </r>
  <r>
    <x v="9795"/>
    <s v="8.23.03"/>
    <m/>
    <m/>
    <s v=" JUPINU/000647E0CB"/>
    <m/>
    <s v="NEAMŢ"/>
    <s v="-"/>
    <s v="Tara: România; Judet: NEAMŢ; -;   -; Nr: -;"/>
    <n v="2004"/>
    <n v="2700"/>
    <n v="27"/>
    <s v="in administrare"/>
    <s v=" Hg 127/03.04.2012;OUG.1 din 04/01/2017;OUG.68 din 06/11/2019"/>
    <s v="mobil"/>
    <s v="Sex:A.M.P.; anul nasterii:1997; locatia de baza:D Dumbrava"/>
  </r>
  <r>
    <x v="9796"/>
    <s v="8.23.12"/>
    <m/>
    <m/>
    <s v=" MERSUCH XIX-66/00064CC3B"/>
    <m/>
    <s v="NEAMŢ"/>
    <s v="-"/>
    <s v="Tara: România; Judet: NEAMŢ; -;   -; Nr: -;"/>
    <n v="1996"/>
    <n v="1000"/>
    <n v="27"/>
    <s v="in administrare"/>
    <s v=" Hg 127/03.04.2012;OUG.1 din 04/01/2017;OUG.68 din 06/11/2019"/>
    <s v="mobil"/>
    <s v="Sex:A.M.P.; anul nasterii:1991; locatia de baza:D Dumbrava"/>
  </r>
  <r>
    <x v="9797"/>
    <s v="8.23.07"/>
    <m/>
    <m/>
    <s v=" NAPOLITANO XXIX-55/000658D5AF"/>
    <m/>
    <s v="NEAMŢ"/>
    <s v="-"/>
    <s v="Tara: România; Judet: NEAMŢ; -;   -; Nr: -;"/>
    <n v="2005"/>
    <n v="7600"/>
    <n v="27"/>
    <s v="in administrare"/>
    <s v=" Hg 127/03.04.2012;OUG.1 din 04/01/2017;OUG.68 din 06/11/2019"/>
    <s v="mobil"/>
    <s v="Sex:A.M.P.; anul nasterii:2001; locatia de baza:D Dumbrava"/>
  </r>
  <r>
    <x v="9798"/>
    <s v="8.23.07"/>
    <m/>
    <m/>
    <s v=" Neapolitano XXXI-2/000658D728"/>
    <m/>
    <s v="NEAMŢ"/>
    <s v="-"/>
    <s v="Tara: România; Judet: NEAMŢ; -;   -; Nr: -;"/>
    <n v="2005"/>
    <n v="7400"/>
    <n v="27"/>
    <s v="in administrare"/>
    <s v=" Hg 127/03.04.2012;OUG.1 din 04/01/2017;OUG.68 din 06/11/2019"/>
    <s v="mobil"/>
    <s v="Sex:A.M.P.; anul nasterii:2001; locatia de baza:D Dumbrava"/>
  </r>
  <r>
    <x v="9799"/>
    <s v="8.23.03"/>
    <m/>
    <m/>
    <s v=" PILOT I-18/00065DB965"/>
    <m/>
    <s v="NEAMŢ"/>
    <s v="-"/>
    <s v="Tara: România; Judet: NEAMŢ; -;   -; Nr: -;"/>
    <n v="2005"/>
    <n v="7600"/>
    <n v="27"/>
    <s v="in administrare"/>
    <s v=" Hg 127/03.04.2012;OUG.1 din 04/01/2017;OUG.68 din 06/11/2019"/>
    <s v="mobil"/>
    <s v="Sex:A.M.P.; anul nasterii:2001; locatia de baza:D Dumbrava"/>
  </r>
  <r>
    <x v="9800"/>
    <s v="8.23.07"/>
    <m/>
    <m/>
    <s v=" SYGLAVY-CAPRIOLA XIV-77/00064DDB75"/>
    <m/>
    <s v="NEAMŢ"/>
    <s v="-"/>
    <s v="Tara: România; Judet: NEAMŢ; -;   -; Nr: -;"/>
    <n v="2000"/>
    <n v="3000"/>
    <n v="27"/>
    <s v="in administrare"/>
    <s v=" Hg 127/03.04.2012;OUG.1 din 04/01/2017;OUG.68 din 06/11/2019"/>
    <s v="mobil"/>
    <s v="Sex:A.M.P.; anul nasterii:1993; locatia de baza:D Dumbrava"/>
  </r>
  <r>
    <x v="9801"/>
    <s v="8.23.07"/>
    <m/>
    <m/>
    <s v=" SYGLAVY-CAPRIOLA XVII-45/000658C9C1"/>
    <m/>
    <s v="NEAMŢ"/>
    <s v="-"/>
    <s v="Tara: România; Judet: NEAMŢ; -;   -; Nr: -;"/>
    <n v="2006"/>
    <n v="10000"/>
    <n v="27"/>
    <s v="in administrare"/>
    <s v=" Hg 127/03.04.2012;OUG.1 din 04/01/2017;OUG.68 din 06/11/2019"/>
    <s v="mobil"/>
    <s v="Sex:A.M.P.; anul nasterii:2003; locatia de baza:D Dumbrava"/>
  </r>
  <r>
    <x v="9802"/>
    <s v="8.23.11"/>
    <m/>
    <m/>
    <s v=" TABAC/HD-10 00065DDB12"/>
    <m/>
    <s v="NEAMŢ"/>
    <s v="-"/>
    <s v="Tara: România; Judet: NEAMŢ; -;   -; Nr: -;"/>
    <n v="2005"/>
    <n v="7600"/>
    <n v="27"/>
    <s v="in administrare"/>
    <s v=" Hg 127/03.04.2012;OUG.1 din 04/01/2017;OUG.68 din 06/11/2019"/>
    <s v="mobil"/>
    <s v="Sex:A.M.P.; anul nasterii:2001; locatia de baza:D Dumbrava"/>
  </r>
  <r>
    <x v="9803"/>
    <s v="8.23.05"/>
    <m/>
    <m/>
    <s v=" Gidran XLIV-18/G 44-18 T"/>
    <m/>
    <s v="NEAMŢ"/>
    <s v="-"/>
    <s v="Tara: România; Judet: NEAMŢ; -;   -; Nr: -;"/>
    <n v="2008"/>
    <n v="7400"/>
    <n v="27"/>
    <s v="in administrare"/>
    <s v=" Hg 127/03.04.2012;OUG.1 din 04/01/2017;OUG.68 din 06/11/2019"/>
    <s v="mobil"/>
    <s v="Sex:A.M.P.; anul nasterii:2001; locatia de baza:D Dumbrava"/>
  </r>
  <r>
    <x v="9804"/>
    <s v="8.23.06"/>
    <m/>
    <m/>
    <s v=" OUSOR IX-61/O 9-61 L"/>
    <m/>
    <s v="SUCEAVA"/>
    <s v="-"/>
    <s v="Tara: România; Judet: SUCEAVA; -;   -; Nr: -;"/>
    <n v="2005"/>
    <n v="7000"/>
    <n v="33"/>
    <s v="in administrare"/>
    <s v=" Hg 127/03.04.2012;OUG.1 din 04/01/2017;OUG.68 din 06/11/2019"/>
    <s v="mobil"/>
    <s v="Sex:I.M.; anul nasterii:2001; locatia de baza:H Lucina"/>
  </r>
  <r>
    <x v="9805"/>
    <s v="8.23.06"/>
    <m/>
    <m/>
    <s v=" OUSOR X-16/O 10-16 L"/>
    <m/>
    <s v="SUCEAVA"/>
    <s v="-"/>
    <s v="Tara: România; Judet: SUCEAVA; -;   -; Nr: -;"/>
    <n v="2005"/>
    <n v="6825"/>
    <n v="33"/>
    <s v="in administrare"/>
    <s v=" Hg 127/03.04.2012;OUG.1 din 04/01/2017;OUG.68 din 06/11/2019"/>
    <s v="mobil"/>
    <s v="Sex:I.M.; anul nasterii:2002; locatia de baza:H Lucina"/>
  </r>
  <r>
    <x v="9806"/>
    <s v="8.23.11"/>
    <m/>
    <m/>
    <s v=" AMAZON 1-23/Am 1 - 23 R"/>
    <m/>
    <s v="SUCEAVA"/>
    <s v="-"/>
    <s v="Tara: România; Judet: SUCEAVA; -;   -; Nr: -;"/>
    <n v="2005"/>
    <n v="7000"/>
    <n v="33"/>
    <s v="in administrare"/>
    <s v=" Hg 127/03.04.2012;OUG.1 din 04/01/2017;OUG.68 din 06/11/2019"/>
    <s v="mobil"/>
    <s v="Sex:A.M.P.; anul nasterii:2002; locatia de baza:H Radauti"/>
  </r>
  <r>
    <x v="9807"/>
    <s v="8.23.12"/>
    <m/>
    <m/>
    <s v="KOHEILAN XL-2/K 40 - 2 R"/>
    <m/>
    <s v="SUCEAVA"/>
    <s v="-"/>
    <s v="Tara: România; Judet: SUCEAVA; -;   -; Nr: -;"/>
    <n v="2006"/>
    <n v="7800"/>
    <n v="33"/>
    <s v="in administrare"/>
    <s v=" Hg 127/03.04.2012;OUG.1 din 04/01/2017;OUG.68 din 06/11/2019"/>
    <s v="mobil"/>
    <s v="Sex:A.M.P.; anul nasterii:2003; locatia de baza:H Radauti"/>
  </r>
  <r>
    <x v="9808"/>
    <s v="8.23.06"/>
    <m/>
    <m/>
    <s v="OUSOR IX-70/O 9 - 70 L"/>
    <m/>
    <s v="SUCEAVA"/>
    <s v="-"/>
    <s v="Tara: România; Judet: SUCEAVA; -;   -; Nr: -;"/>
    <n v="2007"/>
    <n v="8000"/>
    <n v="33"/>
    <s v="in administrare"/>
    <s v=" Hg 127/03.04.2012;OUG.1 din 04/01/2017;OUG.68 din 06/11/2019"/>
    <s v="mobil"/>
    <s v="Sex:I.M.; anul nasterii:2003; locatia de baza:H Lucina"/>
  </r>
  <r>
    <x v="9809"/>
    <s v="8.23.06"/>
    <m/>
    <m/>
    <s v="OUSOR IX-72/O 9 - 72 L"/>
    <m/>
    <s v="SUCEAVA"/>
    <s v="-"/>
    <s v="Tara: România; Judet: SUCEAVA; -;   -; Nr: -;"/>
    <n v="2007"/>
    <n v="8000"/>
    <n v="33"/>
    <s v="in administrare"/>
    <s v=" Hg 127/03.04.2012;OUG.1 din 04/01/2017;OUG.68 din 06/11/2019"/>
    <s v="mobil"/>
    <s v="Sex:I.M.; anul nasterii:2003; locatia de baza:H Lucina"/>
  </r>
  <r>
    <x v="9810"/>
    <s v="8.23.12"/>
    <m/>
    <m/>
    <s v="El Sbaa XV - 15/ES 15 - 15 R"/>
    <m/>
    <s v="SUCEAVA"/>
    <s v="-"/>
    <s v="Tara: România; Judet: SUCEAVA; -;   -; Nr: -;"/>
    <n v="2008"/>
    <n v="10300"/>
    <n v="33"/>
    <s v="in administrare"/>
    <s v=" Hg 127/03.04.2012;OUG.1 din 04/01/2017;OUG.68 din 06/11/2019"/>
    <s v="mobil"/>
    <s v="Sex:I.M.; anul nasterii:2004; locatia de baza:H Radauti"/>
  </r>
  <r>
    <x v="9811"/>
    <s v="8.23.12"/>
    <m/>
    <m/>
    <s v="Gazal XVII - 16/G 17 - 16 R"/>
    <m/>
    <s v="SUCEAVA"/>
    <s v="-"/>
    <s v="Tara: România; Judet: SUCEAVA; -;   -; Nr: -;"/>
    <n v="2008"/>
    <n v="10000"/>
    <n v="33"/>
    <s v="in administrare"/>
    <s v=" Hg 127/03.04.2012;OUG.1 din 04/01/2017;OUG.68 din 06/11/2019"/>
    <s v="mobil"/>
    <s v="Sex:A.M.P.; anul nasterii:2004; locatia de baza:H Radauti"/>
  </r>
  <r>
    <x v="9812"/>
    <s v="8.23.06"/>
    <m/>
    <m/>
    <s v="Ousor IX-89/O 9 - 89 L"/>
    <m/>
    <s v="SUCEAVA"/>
    <s v="-"/>
    <s v="Tara: România; Judet: SUCEAVA; -;   -; Nr: -;"/>
    <n v="2010"/>
    <n v="8600"/>
    <n v="33"/>
    <s v="in administrare"/>
    <s v=" Hg 127/03.04.2012;OUG.1 din 04/01/2017;OUG.68 din 06/11/2019"/>
    <s v="mobil"/>
    <s v="Sex:A.M.P.; anul nasterii:2006; locatia de baza:H Lucina"/>
  </r>
  <r>
    <x v="9813"/>
    <s v="8.23.06"/>
    <m/>
    <m/>
    <s v="Ousor X-33/10 - 33 L"/>
    <m/>
    <s v="SUCEAVA"/>
    <s v="-"/>
    <s v="Tara: România; Judet: SUCEAVA; -;   -; Nr: -;"/>
    <n v="2010"/>
    <n v="9400"/>
    <n v="33"/>
    <s v="in administrare"/>
    <s v=" Hg 127/03.04.2012;OUG.1 din 04/01/2017;OUG.68 din 06/11/2019"/>
    <s v="mobil"/>
    <s v="Sex:I.M.; anul nasterii:2006; locatia de baza:H Lucina"/>
  </r>
  <r>
    <x v="9814"/>
    <s v="8.23.12"/>
    <m/>
    <m/>
    <s v="El Sbaa XV-20/ES 15 - 20 R"/>
    <m/>
    <s v="SUCEAVA"/>
    <s v="-"/>
    <s v="Tara: România; Judet: SUCEAVA; -;   -; Nr: -;"/>
    <n v="2010"/>
    <n v="9400"/>
    <n v="33"/>
    <s v="in administrare"/>
    <s v=" Hg 127/03.04.2012;OUG.1 din 04/01/2017;OUG.68 din 06/11/2019"/>
    <s v="mobil"/>
    <s v="Sex:I.M.; anul nasterii:2006; locatia de baza:H Radauti"/>
  </r>
  <r>
    <x v="9815"/>
    <s v="8.23.06"/>
    <m/>
    <m/>
    <s v="Pietrosu XI-20/P 11 - 20 L"/>
    <m/>
    <s v="SUCEAVA"/>
    <s v="-"/>
    <s v="Tara: România; Judet: SUCEAVA; -;   -; Nr: -;"/>
    <n v="2010"/>
    <n v="9400"/>
    <n v="33"/>
    <s v="in administrare"/>
    <s v=" Hg 127/03.04.2012;OUG.1 din 04/01/2017;OUG.68 din 06/11/2019"/>
    <s v="mobil"/>
    <s v="Sex:I.M.; anul nasterii:2007; locatia de baza:H Lucina"/>
  </r>
  <r>
    <x v="9816"/>
    <s v="8.23.06"/>
    <m/>
    <m/>
    <s v="Hroby XXIV-3/H 24 - 3 L"/>
    <m/>
    <s v="SUCEAVA"/>
    <s v="-"/>
    <s v="Tara: România; Judet: SUCEAVA; -;   -; Nr: -;"/>
    <n v="2010"/>
    <n v="9400"/>
    <n v="33"/>
    <s v="in administrare"/>
    <s v=" Hg 127/03.04.2012;OUG.1 din 04/01/2017;OUG.68 din 06/11/2019"/>
    <s v="mobil"/>
    <s v="Sex:I.M.; anul nasterii:2007; locatia de baza:H Lucina"/>
  </r>
  <r>
    <x v="9817"/>
    <s v="8.23.12"/>
    <m/>
    <m/>
    <s v="Shagya LXII-36/S 62 - 36 R"/>
    <m/>
    <s v="SUCEAVA"/>
    <s v="-"/>
    <s v="Tara: România; Judet: SUCEAVA; -;   -; Nr: -;"/>
    <n v="2010"/>
    <n v="10000"/>
    <n v="33"/>
    <s v="in administrare"/>
    <s v=" Hg 127/03.04.2012;OUG.1 din 04/01/2017;OUG.68 din 06/11/2019"/>
    <s v="mobil"/>
    <s v="Sex:A.M.P.; anul nasterii:2007; locatia de baza:H Radauti"/>
  </r>
  <r>
    <x v="9818"/>
    <s v="8.23.01"/>
    <m/>
    <m/>
    <s v="PERUZEA/Ib-3"/>
    <m/>
    <s v="TIMIŞ"/>
    <s v="-"/>
    <s v="Tara: România; Judet: TIMIŞ; -;   -; Nr: -;"/>
    <n v="2005"/>
    <n v="7200"/>
    <n v="35"/>
    <s v="in administrare"/>
    <s v=" Hg 127/03.04.2012;OUG.1 din 04/01/2017;OUG.68 din 06/11/2019"/>
    <s v="mobil"/>
    <s v="Sex:I.M.; anul nasterii:2002; locatia de baza:H Izvin"/>
  </r>
  <r>
    <x v="9819"/>
    <s v="8.23.08"/>
    <m/>
    <m/>
    <s v="Nonius 35 - 16/N 35 - 16 I"/>
    <m/>
    <s v="TIMIŞ"/>
    <s v="-"/>
    <s v="Tara: România; Judet: TIMIŞ; -;   -; Nr: -;"/>
    <n v="2010"/>
    <n v="10300"/>
    <n v="35"/>
    <s v="in administrare"/>
    <s v=" Hg 127/03.04.2012;OUG.1 din 04/01/2017;OUG.68 din 06/11/2019"/>
    <s v="mobil"/>
    <s v="Sex:I.M.; anul nasterii:2006; locatia de baza:H Izvin"/>
  </r>
  <r>
    <x v="9820"/>
    <s v="8.23.08"/>
    <m/>
    <m/>
    <s v="Nonius 35 - 15/N 35 - 15 I"/>
    <m/>
    <s v="TIMIŞ"/>
    <s v="-"/>
    <s v="Tara: România; Judet: TIMIŞ; -;   -; Nr: -;"/>
    <n v="2010"/>
    <n v="9400"/>
    <n v="35"/>
    <s v="in administrare"/>
    <s v=" Hg 127/03.04.2012;OUG.1 din 04/01/2017;OUG.68 din 06/11/2019"/>
    <s v="mobil"/>
    <s v="Sex:I.M.; anul nasterii:2006; locatia de baza:H Izvin"/>
  </r>
  <r>
    <x v="9821"/>
    <s v="8.23.08"/>
    <m/>
    <m/>
    <s v="Nonius 35 -20/N 35 - 29 I"/>
    <m/>
    <s v="TIMIŞ"/>
    <s v="-"/>
    <s v="Tara: România; Judet: TIMIŞ; -;   -; Nr: -;"/>
    <n v="2010"/>
    <n v="10000"/>
    <n v="35"/>
    <s v="in administrare"/>
    <s v=" Hg 127/03.04.2012;OUG.1 din 04/01/2017;OUG.68 din 06/11/2019"/>
    <s v="mobil"/>
    <s v="Sex:A.M.P.; anul nasterii:2007; locatia de baza:H Izvin"/>
  </r>
  <r>
    <x v="9822"/>
    <s v="8.23.07"/>
    <m/>
    <m/>
    <s v=" Neapolitano XXXI-31 (N31/31HB)"/>
    <m/>
    <s v="BISTRIŢA-NĂSĂUD"/>
    <s v="-"/>
    <s v="Tara: România; Judet: BISTRIŢA-NĂSĂUD; -;   -; Nr: -;"/>
    <n v="2011"/>
    <n v="10000"/>
    <n v="6"/>
    <s v="in administrare"/>
    <s v="Hg 803/31.07.2012;OUG.1 din 04/01/2017;OUG.68 din 06/11/2019"/>
    <s v="mobil"/>
    <s v="Sex:A.M.P.; anul nasterii:2008; locatia de baza:H Beclean"/>
  </r>
  <r>
    <x v="9823"/>
    <s v="8.23.11"/>
    <m/>
    <m/>
    <s v=" CABRAL (NU3/HB)"/>
    <m/>
    <s v="BISTRIŢA-NĂSĂUD"/>
    <s v="-"/>
    <s v="Tara: România; Judet: BISTRIŢA-NĂSĂUD; -;   -; Nr: -;"/>
    <n v="2011"/>
    <n v="9400"/>
    <n v="6"/>
    <s v="in administrare"/>
    <s v="Hg 803/31.07.2012;OUG.1 din 04/01/2017;OUG.68 din 06/11/2019"/>
    <s v="mobil"/>
    <s v="Sex: A.M.P.; anul nasterii:2008; locatia de baza:H Beclean"/>
  </r>
  <r>
    <x v="9824"/>
    <s v="8.23.11"/>
    <m/>
    <m/>
    <s v=" CEGA (NT 5/HB)"/>
    <m/>
    <s v="BISTRIŢA-NĂSĂUD"/>
    <s v="-"/>
    <s v="Tara: România; Judet: BISTRIŢA-NĂSĂUD; -;   -; Nr: -;"/>
    <n v="2011"/>
    <n v="9700"/>
    <n v="6"/>
    <s v="in administrare"/>
    <s v="Hg 803/31.07.2012;OUG.1 din 04/01/2017;OUG.68 din 06/11/2019"/>
    <s v="mobil"/>
    <s v="Sex: I.M.; anul nasterii:2008; locatia de baza:H Beclean"/>
  </r>
  <r>
    <x v="9825"/>
    <s v="8.23.10"/>
    <m/>
    <m/>
    <s v=" Ol?ni?a (18 C-Tz)"/>
    <m/>
    <s v="BUZĂU"/>
    <s v="-"/>
    <s v="Tara: România; Judet: BUZĂU; -;   -; Nr: -;"/>
    <n v="2011"/>
    <n v="9400"/>
    <n v="10"/>
    <s v="in administrare"/>
    <s v="Hg 803/31.07.2012;OUG.1 din 04/01/2017;OUG.68 din 06/11/2019"/>
    <s v="mobil"/>
    <s v="Sex: I.M.; anul nasterii:2008; locatia de baza:H Cislau"/>
  </r>
  <r>
    <x v="9826"/>
    <s v="8.23.03"/>
    <m/>
    <m/>
    <s v=" VINO DRAGA (Cv-4 J)"/>
    <m/>
    <s v="CĂLĂRAŞI"/>
    <s v="-"/>
    <s v="Tara: România; Judet: CĂLĂRAŞI; -;   -; Nr: -;"/>
    <n v="2011"/>
    <n v="10300"/>
    <n v="51"/>
    <s v="in administrare"/>
    <s v="Hg 803/31.07.2012;OUG.1 din 04/01/2017;OUG.68 din 06/11/2019"/>
    <s v="mobil"/>
    <s v="Sex:I.M.;  anul nasterii:2008; locatia de baza:H Jegalia"/>
  </r>
  <r>
    <x v="9827"/>
    <s v="8.23.03"/>
    <m/>
    <m/>
    <s v=" VADIM (Mp - 6 J)"/>
    <m/>
    <s v="CĂLĂRAŞI"/>
    <s v="-"/>
    <s v="Tara: România; Judet: CĂLĂRAŞI; -;   -; Nr: -;"/>
    <n v="2011"/>
    <n v="10000"/>
    <n v="51"/>
    <s v="in administrare"/>
    <s v="Hg 803/31.07.2012;OUG.1 din 04/01/2017;OUG.68 din 06/11/2019"/>
    <s v="mobil"/>
    <s v="Sex:A.M.P.;  anul nasterii:2008; locatia de baza:H Jegalia"/>
  </r>
  <r>
    <x v="9828"/>
    <s v="8.23.06"/>
    <m/>
    <m/>
    <s v=" Hroby XXIV-8 ( H 24 / 8 L )"/>
    <m/>
    <s v="SUCEAVA"/>
    <s v="-"/>
    <s v="Tara: România; Judet: SUCEAVA; -;   -; Nr: -;"/>
    <n v="2011"/>
    <n v="9400"/>
    <n v="33"/>
    <s v="in administrare"/>
    <s v="Hg 803/31.07.2012;OUG.1 din 04/01/2017;OUG.68 din 06/11/2019"/>
    <s v="mobil"/>
    <s v="Sex:I.M.;  anul nasterii:2008; locatia de baza:H Lucina"/>
  </r>
  <r>
    <x v="9829"/>
    <s v="8.23.06"/>
    <m/>
    <m/>
    <s v=" Pietrosu X-74   (Pi 10 - 74 L)"/>
    <m/>
    <s v="SUCEAVA"/>
    <s v="-"/>
    <s v="Tara: România; Judet: SUCEAVA; -;   -; Nr: -;"/>
    <n v="2011"/>
    <n v="8600"/>
    <n v="33"/>
    <s v="in administrare"/>
    <s v="Hg 803/31.07.2012;OUG.1 din 04/01/2017;OUG.68 din 06/11/2019"/>
    <s v="mobil"/>
    <s v="Sex:A.M.P.;  anul nasterii:2008; locatia de baza:H Lucina"/>
  </r>
  <r>
    <x v="9830"/>
    <s v="8.23.06"/>
    <m/>
    <m/>
    <s v=" Hroby XXIV-5   (H 24 - 5 L)"/>
    <m/>
    <s v="SUCEAVA"/>
    <s v="-"/>
    <s v="Tara: România; Judet: SUCEAVA; -;   -; Nr: -;"/>
    <n v="2011"/>
    <n v="8600"/>
    <n v="33"/>
    <s v="in administrare"/>
    <s v="Hg 803/31.07.2012;OUG.1 din 04/01/2017;OUG.68 din 06/11/2019"/>
    <s v="mobil"/>
    <s v="Sex:A.M.P.;  anul nasterii:2008; locatia de baza:H Lucina"/>
  </r>
  <r>
    <x v="9831"/>
    <s v="8.23.09"/>
    <m/>
    <m/>
    <s v=" Ibn Galal II - 36 ( G 2 / 36 M)"/>
    <m/>
    <s v="CONSTANŢA"/>
    <s v="-"/>
    <s v="Tara: România; Judet: CONSTANŢA; -;   -; Nr: -;"/>
    <n v="2011"/>
    <n v="9400"/>
    <n v="13"/>
    <s v="in administrare"/>
    <s v="Hg 803/31.07.2012;OUG.1 din 04/01/2017;OUG.68 din 06/11/2019"/>
    <s v="mobil"/>
    <s v="Sex:I.M.;  anul nasterii:2006; locatia de baza:H Mangalia"/>
  </r>
  <r>
    <x v="9832"/>
    <s v="8.23.09"/>
    <m/>
    <m/>
    <s v=" Nedjari XIII-3 ( Nj 13 / 3 M )"/>
    <m/>
    <s v="CONSTANŢA"/>
    <s v="-"/>
    <s v="Tara: România; Judet: CONSTANŢA; -;   -; Nr: -;"/>
    <n v="2011"/>
    <n v="10000"/>
    <n v="13"/>
    <s v="in administrare"/>
    <s v="Hg 803/31.07.2012;OUG.1 din 04/01/2017;OUG.68 din 06/11/2019"/>
    <s v="mobil"/>
    <s v="Sex:A.M.P.;  anul nasterii:2006; locatia de baza:H Mangalia"/>
  </r>
  <r>
    <x v="9833"/>
    <s v="8.23.07"/>
    <m/>
    <m/>
    <s v=" Siglavy Capriola XXII - 26 (SC 22 / 26 F )"/>
    <m/>
    <s v="BRAŞOV"/>
    <s v="-"/>
    <s v="Tara: România; Judet: BRAŞOV; -;   -; Nr: -;"/>
    <n v="2011"/>
    <n v="9400"/>
    <n v="8"/>
    <s v="in administrare"/>
    <s v="Hg 803/31.07.2012;OUG.1 din 04/01/2017;OUG.68 din 06/11/2019"/>
    <s v="mobil"/>
    <s v="Sex:I.M.;  anul nasterii:2007; locatia de baza:H Sambata de Jos"/>
  </r>
  <r>
    <x v="9834"/>
    <s v="8.23.07"/>
    <m/>
    <m/>
    <s v=" Pluto XIX - 97 ( P 19 / 97 F )"/>
    <m/>
    <s v="BRAŞOV"/>
    <s v="-"/>
    <s v="Tara: România; Judet: BRAŞOV; -;   -; Nr: -;"/>
    <n v="2011"/>
    <n v="10000"/>
    <n v="8"/>
    <s v="in administrare"/>
    <s v="Hg 803/31.07.2012;OUG.1 din 04/01/2017;OUG.68 din 06/11/2019"/>
    <s v="mobil"/>
    <s v="Sex:A.M.P.;  anul nasterii:2008; locatia de baza:H Sambata de Jos"/>
  </r>
  <r>
    <x v="9835"/>
    <s v="8.04.01"/>
    <m/>
    <m/>
    <s v=" Teren destinat impaduririi"/>
    <s v="conform amenajamentelor silvice"/>
    <s v="TELEORMAN"/>
    <s v="-"/>
    <s v="Tara: România; Judet: TELEORMAN; -;   -; Nr: -;"/>
    <n v="2006"/>
    <n v="1416945"/>
    <n v="34"/>
    <s v="in administrare"/>
    <s v="Hg 825/07.08.2012; HG 478/ 24-IUN-15;HG.478/24-IUN-15;OUG.1 din 04/01/2017;HG.354/18.05.2017;OUG.68 din 06/11/2019"/>
    <s v="imobil"/>
    <s v="Suprafeţe=48,0376 ha mp;CF=20094,20092 ;Date cadastrale=238,239 ;"/>
  </r>
  <r>
    <x v="9836"/>
    <s v="8.04.01"/>
    <m/>
    <m/>
    <s v=" Padure"/>
    <s v="conform amenajamentelor silvice"/>
    <s v="VASLUI"/>
    <s v="-"/>
    <s v="Tara: România; Judet: VASLUI; -;   -; Nr: -;"/>
    <n v="2003"/>
    <n v="42830"/>
    <n v="37"/>
    <s v="in administrare"/>
    <s v="Hg 825/07.08.2012;OUG.1 din 04/01/2017;HG.354/18.05.2017;OUG.68 din 06/11/2019"/>
    <s v="imobil"/>
    <s v="Suprafeţe=10,0063 ha, mp;CF=70578 ;Date cadastrale=576 ;"/>
  </r>
  <r>
    <x v="9837"/>
    <s v="8.04.01"/>
    <m/>
    <m/>
    <s v=" Padure"/>
    <s v="conform amenajamentelor silvice"/>
    <s v="BACĂU"/>
    <s v="-"/>
    <s v="Tara: România; Judet: BACĂU; -;   -; Nr: -;"/>
    <n v="2004"/>
    <n v="8095"/>
    <n v="4"/>
    <s v="in administrare"/>
    <s v="Hg 825/07.08.2012;OUG.1 din 04/01/2017;HG.354/18.05.2017;OUG.68 din 06/11/2019"/>
    <s v="imobil"/>
    <s v="Suprafeţe=1 ha, mp;CF=60298 ;Date cadastrale=484 ;"/>
  </r>
  <r>
    <x v="9838"/>
    <s v="8.04.01"/>
    <m/>
    <m/>
    <s v=" Padure"/>
    <s v="conform amenajamentelor silvice"/>
    <s v="BACĂU"/>
    <s v="-"/>
    <s v="Tara: România; Judet: BACĂU; -;   -; Nr: -;"/>
    <n v="2004"/>
    <n v="17015"/>
    <n v="4"/>
    <s v="in administrare"/>
    <s v="Hg 825/07.08.2012;OUG.1 din 04/01/2017;HG.354/18.05.2017;OUG.68 din 06/11/2019"/>
    <s v="imobil"/>
    <s v="Suprafeţe=2 ha, mp;CF=60320 ;Date cadastrale=512 ;"/>
  </r>
  <r>
    <x v="9839"/>
    <s v="8.04.01"/>
    <m/>
    <m/>
    <s v=" Padure"/>
    <s v="conform amenajamentelor silvice"/>
    <s v="BACĂU"/>
    <s v="-"/>
    <s v="Tara: România; Judet: BACĂU; -;   -; Nr: -;"/>
    <n v="2004"/>
    <n v="15980"/>
    <n v="4"/>
    <s v="in administrare"/>
    <s v="Hg 825/07.08.2012;OUG.1 din 04/01/2017;HG.354/18.05.2017;OUG.68 din 06/11/2019"/>
    <s v="imobil"/>
    <s v="Suprafeţe=2 ha, mp;CF=60318 ;Date cadastrale=502 ;"/>
  </r>
  <r>
    <x v="9840"/>
    <s v="8.04.01"/>
    <m/>
    <m/>
    <s v=" Padure"/>
    <s v="conform amenajamentelor silvice"/>
    <s v="BACĂU"/>
    <s v="-"/>
    <s v="Tara: România; Judet: BACĂU; -;   -; Nr: -;"/>
    <n v="2004"/>
    <n v="72218"/>
    <n v="4"/>
    <s v="in administrare"/>
    <s v="Hg 825/07.08.2012;OUG.1 din 04/01/2017;HG.354/18.05.2017;OUG.68 din 06/11/2019"/>
    <s v="imobil"/>
    <s v="Suprafeţe=10 ha, mp;CF=60513 ;Date cadastrale=779 ;"/>
  </r>
  <r>
    <x v="9841"/>
    <s v="8.04.01"/>
    <m/>
    <m/>
    <s v=" Padure"/>
    <s v="conform amenajamentelor silvice"/>
    <s v="BACĂU"/>
    <s v="-"/>
    <s v="Tara: România; Judet: BACĂU; -;   -; Nr: -;"/>
    <n v="2007"/>
    <n v="1440985"/>
    <n v="4"/>
    <s v="in administrare"/>
    <s v="Hg 825/07.08.2012;OUG.1 din 04/01/2017;HG.354/18.05.2017;OUG.68 din 06/11/2019"/>
    <s v="imobil"/>
    <s v="Suprafeţe=185,6092 ha mp;CF=61150 ;Date cadastrale=2677 ;"/>
  </r>
  <r>
    <x v="9842"/>
    <s v="8.04.01"/>
    <m/>
    <m/>
    <s v=" Teren destinat impaduririi"/>
    <s v="conform amenajamentelor silvice"/>
    <s v="BACĂU"/>
    <s v="-"/>
    <s v="Tara: România; Judet: BACĂU; -;   -; Nr: -;"/>
    <n v="2007"/>
    <n v="55121"/>
    <n v="4"/>
    <s v="in administrare"/>
    <s v="Hg 825/07.08.2012;OUG.1 din 04/01/2017;HG.354/18.05.2017;OUG.68 din 06/11/2019"/>
    <s v="imobil"/>
    <s v="Suprafeţe=7,1 ha, mp;CF=61150 ;Date cadastrale=2677 ;"/>
  </r>
  <r>
    <x v="9843"/>
    <s v="8.04.01"/>
    <m/>
    <m/>
    <s v=" Padure"/>
    <s v="conform amenajamentelor silvice"/>
    <s v="BACĂU"/>
    <s v="-"/>
    <s v="Tara: România; Judet: BACĂU; -;   -; Nr: -;"/>
    <n v="2004"/>
    <n v="35405"/>
    <n v="4"/>
    <s v="in administrare"/>
    <s v="Hg 825/07.08.2012;OUG.1 din 04/01/2017;HG.354/18.05.2017;OUG.68 din 06/11/2019"/>
    <s v="imobil"/>
    <s v="Suprafeţe=4,19 ha mp;CF=60339 ;Date cadastrale=701 ;"/>
  </r>
  <r>
    <x v="9844"/>
    <s v="8.04.01"/>
    <m/>
    <m/>
    <s v=" Padure"/>
    <s v="conform amenajamentelor silvice"/>
    <s v="BACĂU"/>
    <s v="-"/>
    <s v="Tara: România; Judet: BACĂU; -;   -; Nr: -;"/>
    <n v="2003"/>
    <n v="6099"/>
    <n v="4"/>
    <s v="in administrare"/>
    <s v="Hg 825/07.08.2012;OUG.1 din 04/01/2017;HG.354/18.05.2017;OUG.68 din 06/11/2019"/>
    <s v="imobil"/>
    <s v="Suprafeţe=2,0001 ha, mp;CF=60209 ;Date cadastrale=309 ;"/>
  </r>
  <r>
    <x v="9845"/>
    <s v="8.04.01"/>
    <m/>
    <m/>
    <s v=" Padure"/>
    <s v="conform amenajamentelor silvice"/>
    <s v="BACĂU"/>
    <s v="-"/>
    <s v="Tara: România; Judet: BACĂU; -;   -; Nr: -;"/>
    <n v="2004"/>
    <n v="6048"/>
    <n v="4"/>
    <s v="in administrare"/>
    <s v="Hg 825/07.08.2012;OUG.1 din 04/01/2017;HG.354/18.05.2017;OUG.68 din 06/11/2019"/>
    <s v="imobil"/>
    <s v="Suprafeţe=2 ha, mp;CF=60217 ;Date cadastrale=314 ;"/>
  </r>
  <r>
    <x v="9846"/>
    <s v="8.04.01"/>
    <m/>
    <m/>
    <s v=" Padure"/>
    <s v="conform amenajamentelor silvice"/>
    <s v="BACĂU"/>
    <s v="-"/>
    <s v="Tara: România; Judet: BACĂU; -;   -; Nr: -;"/>
    <n v="2003"/>
    <n v="4042"/>
    <n v="4"/>
    <s v="in administrare"/>
    <s v="Hg 825/07.08.2012;OUG.1 din 04/01/2017;HG.354/18.05.2017;OUG.68 din 06/11/2019"/>
    <s v="imobil"/>
    <s v="Suprafeţe=1,36 ha, mp;CF=60333 ;Date cadastrale=583 ;"/>
  </r>
  <r>
    <x v="9847"/>
    <s v="8.04.01"/>
    <m/>
    <m/>
    <s v=" Padure"/>
    <s v="conform amenajamentelor silvice"/>
    <s v="BACĂU"/>
    <s v="-"/>
    <s v="Tara: România; Judet: BACĂU; -;   -; Nr: -;"/>
    <n v="2004"/>
    <n v="10809"/>
    <n v="4"/>
    <s v="in administrare"/>
    <s v="Hg 825/07.08.2012;OUG.1 din 04/01/2017;HG.354/18.05.2017;OUG.68 din 06/11/2019"/>
    <s v="imobil"/>
    <s v="Suprafeţe=1,53 ha, mp;CF=60278 ;Date cadastrale=498 ;"/>
  </r>
  <r>
    <x v="9848"/>
    <s v="8.04.01"/>
    <m/>
    <m/>
    <s v=" Padure"/>
    <s v="conform amenajamentelor silvice"/>
    <s v="BACĂU"/>
    <s v="-"/>
    <s v="Tara: România; Judet: BACĂU; -;   -; Nr: -;"/>
    <n v="2003"/>
    <n v="4222"/>
    <n v="4"/>
    <s v="in administrare"/>
    <s v="Hg 825/07.08.2012;OUG.1 din 04/01/2017;HG.354/18.05.2017;OUG.68 din 06/11/2019"/>
    <s v="imobil"/>
    <s v="Suprafeţe=1,0001 ha, mp;CF=60272 ;Date cadastrale=376 ;"/>
  </r>
  <r>
    <x v="9849"/>
    <s v="8.04.01"/>
    <m/>
    <m/>
    <s v=" Padure"/>
    <s v="conform amenajamentelor silvice"/>
    <s v="BACĂU"/>
    <s v="-"/>
    <s v="Tara: România; Judet: BACĂU; -;   -; Nr: -;"/>
    <n v="2004"/>
    <n v="83509"/>
    <n v="4"/>
    <s v="in administrare"/>
    <s v="Hg 825/07.08.2012;OUG.1 din 04/01/2017;HG.354/18.05.2017;OUG.68 din 06/11/2019"/>
    <s v="imobil"/>
    <s v="Suprafeţe=10 ha mp;CF=60343 ;Date cadastrale=591 ;"/>
  </r>
  <r>
    <x v="9850"/>
    <s v="8.04.01"/>
    <m/>
    <m/>
    <s v=" Padure"/>
    <s v="conform amenajamentelor silvice"/>
    <s v="BACĂU"/>
    <s v="-"/>
    <s v="Tara: România; Judet: BACĂU; -;   -; Nr: -;"/>
    <n v="2004"/>
    <n v="75211"/>
    <n v="4"/>
    <s v="in administrare"/>
    <s v="Hg 825/07.08.2012;OUG.1 din 04/01/2017;HG.354/18.05.2017;OUG.68 din 06/11/2019"/>
    <s v="imobil"/>
    <s v="Suprafeţe=9 ha, mp;CF=60344 ;Date cadastrale=592 ;"/>
  </r>
  <r>
    <x v="9851"/>
    <s v="8.04.01"/>
    <m/>
    <m/>
    <s v=" Padure"/>
    <s v="conform amenajamentelor silvice"/>
    <s v="BACĂU"/>
    <s v="-"/>
    <s v="Tara: România; Judet: BACĂU; -;   -; Nr: -;"/>
    <n v="2003"/>
    <n v="24833"/>
    <n v="4"/>
    <s v="in administrare"/>
    <s v="Hg 825/07.08.2012;OUG.1 din 04/01/2017;HG.354/18.05.2017;OUG.68 din 06/11/2019"/>
    <s v="imobil"/>
    <s v="Suprafeţe=5,6 ha, mp;CF=60263 ;Date cadastrale=472 ;"/>
  </r>
  <r>
    <x v="9852"/>
    <s v="8.04.01"/>
    <m/>
    <m/>
    <s v=" Padure"/>
    <s v="conform amenajamentelor silvice"/>
    <s v="BACĂU"/>
    <s v="-"/>
    <s v="Tara: România; Judet: BACĂU; -;   -; Nr: -;"/>
    <n v="2004"/>
    <n v="12797"/>
    <n v="4"/>
    <s v="in administrare"/>
    <s v="Hg 825/07.08.2012;OUG.1 din 04/01/2017;HG.354/18.05.2017;OUG.68 din 06/11/2019"/>
    <s v="imobil"/>
    <s v="Suprafeţe=3 ha, mp;CF=60285 ;Date cadastrale=617 ;"/>
  </r>
  <r>
    <x v="9853"/>
    <s v="8.04.01"/>
    <m/>
    <m/>
    <s v=" Padure"/>
    <s v="conform amenajamentelor silvice"/>
    <s v="BACĂU"/>
    <s v="-"/>
    <s v="Tara: România; Judet: BACĂU; -;   -; Nr: -;"/>
    <n v="2004"/>
    <n v="2737"/>
    <n v="4"/>
    <s v="in administrare"/>
    <s v="Hg 825/07.08.2012;OUG.1 din 04/01/2017;HG.354/18.05.2017;OUG.68 din 06/11/2019"/>
    <s v="imobil"/>
    <s v="Suprafeţe=1,3907 ha, mp;CF=60300 ;Date cadastrale=232 ;"/>
  </r>
  <r>
    <x v="9854"/>
    <s v="8.04.01"/>
    <m/>
    <m/>
    <s v=" Teren destinat impaduririi"/>
    <s v="conform amenajamentelor silvice"/>
    <s v="BACĂU"/>
    <s v="-"/>
    <s v="Tara: România; Judet: BACĂU; -;   -; Nr: -;"/>
    <n v="2004"/>
    <n v="13017"/>
    <n v="4"/>
    <s v="in administrare"/>
    <s v="Hg 825/07.08.2012;OUG.1 din 04/01/2017;HG.354/18.05.2017;OUG.68 din 06/11/2019"/>
    <s v="imobil"/>
    <s v="Suprafeţe=6,6133 ha, mp;CF=60300 ;Date cadastrale=232 ;"/>
  </r>
  <r>
    <x v="9855"/>
    <s v="8.04.01"/>
    <m/>
    <m/>
    <s v=" Padure"/>
    <s v="conform amenajamentelor silvice"/>
    <s v="BACĂU"/>
    <s v="-"/>
    <s v="Tara: România; Judet: BACĂU; -;   -; Nr: -;"/>
    <n v="2003"/>
    <n v="31299"/>
    <n v="4"/>
    <s v="in administrare"/>
    <s v="Hg 825/07.08.2012;OUG.1 din 04/01/2017;HG.354/18.05.2017;OUG.68 din 06/11/2019"/>
    <s v="imobil"/>
    <s v="Suprafeţe=10,0108 ha mp;CF=60095,60096 ;Date cadastrale=117,118 ;"/>
  </r>
  <r>
    <x v="9856"/>
    <s v="8.04.01"/>
    <m/>
    <m/>
    <s v=" Teren destinat impaduririi"/>
    <s v="conform amenajamentelor silvice"/>
    <s v="BISTRIŢA-NĂSĂUD"/>
    <s v="-"/>
    <s v="Tara: România; Judet: BISTRIŢA-NĂSĂUD; -;   -; Nr: -;"/>
    <n v="2006"/>
    <n v="10225"/>
    <n v="6"/>
    <s v="in administrare"/>
    <s v="Hg 825/07.08.2012;OUG.1 din 04/01/2017;HG.354/18.05.2017;OUG.68 din 06/11/2019"/>
    <s v="imobil"/>
    <s v="Suprafeţe=4,5 ha, mp;CF=25073 ;Date cadastrale=68 ;"/>
  </r>
  <r>
    <x v="9857"/>
    <s v="8.04.01"/>
    <m/>
    <m/>
    <s v=" Padure"/>
    <s v="conform amenajamentelor silvice"/>
    <s v="BOTOŞANI"/>
    <s v="-"/>
    <s v="Tara: România; Judet: BOTOŞANI; -;   -; Nr: -;"/>
    <n v="2004"/>
    <n v="22723"/>
    <n v="7"/>
    <s v="in administrare"/>
    <s v="Hg 825/07.08.2012;OUG.1 din 04/01/2017;HG.354/18.05.2017;OUG.68 din 06/11/2019"/>
    <s v="imobil"/>
    <s v="Suprafeţe=3,4988 ha, mp;CF=50207 ;Date cadastrale=273 ;"/>
  </r>
  <r>
    <x v="9858"/>
    <s v="8.04.01"/>
    <m/>
    <m/>
    <s v=" Padure"/>
    <s v="conform amenajamentelor silvice"/>
    <s v="BOTOŞANI"/>
    <s v="-"/>
    <s v="Tara: România; Judet: BOTOŞANI; -;   -; Nr: -;"/>
    <n v="2004"/>
    <n v="6400"/>
    <n v="7"/>
    <s v="in administrare"/>
    <s v="Hg 825/07.08.2012;OUG.1 din 04/01/2017;OUG.68 din 06/11/2019"/>
    <s v="imobil"/>
    <s v="S=0.9997 ha;Nr.cadastral:475, 474;Nr. Carte funciara:50296, 50297"/>
  </r>
  <r>
    <x v="9859"/>
    <s v="8.04.01"/>
    <m/>
    <m/>
    <s v=" Teren destinat impaduririi"/>
    <s v="conform amenajamentelor silvice"/>
    <s v="GIURGIU"/>
    <s v="-"/>
    <s v="Tara: România; Judet: GIURGIU; -;   -; Nr: -;"/>
    <n v="2007"/>
    <n v="43315"/>
    <n v="52"/>
    <s v="in administrare"/>
    <s v="Hg 825/07.08.2012;OUG.1 din 04/01/2017;HG.354/18.05.2017;OUG.68 din 06/11/2019"/>
    <s v="imobil"/>
    <s v="Suprafeţe=7 ha, mp;CF=30501 ;Date cadastrale=345 ;"/>
  </r>
  <r>
    <x v="9860"/>
    <s v="8.04.01"/>
    <m/>
    <m/>
    <s v=" Padure"/>
    <s v="conform amenajamentelor silvice"/>
    <s v="HARGHITA"/>
    <s v="-"/>
    <s v="Tara: România; Judet: HARGHITA; -;   -; Nr: -;"/>
    <n v="2003"/>
    <n v="129998"/>
    <n v="19"/>
    <s v="in administrare"/>
    <s v="Hg 825/07.08.2012; HG 478/ 24-IUN-15;HG.478/24-IUN-15;OUG.1 din 04/01/2017;HG.354/18.05.2017;OUG.68 din 06/11/2019"/>
    <s v="imobil"/>
    <s v="Suprafeţe=9 ha mp;CF=50437,50438 ;Date cadastrale=212,213 ;"/>
  </r>
  <r>
    <x v="9861"/>
    <s v="8.04.01"/>
    <m/>
    <m/>
    <s v=" Padure"/>
    <s v="conform amenajamentelor silvice"/>
    <s v="IAŞI"/>
    <s v="-"/>
    <s v="Tara: România; Judet: IAŞI; -;   -; Nr: -;"/>
    <n v="2004"/>
    <n v="15998"/>
    <n v="22"/>
    <s v="in administrare"/>
    <s v="Hg 825/07.08.2012;OUG.1 din 04/01/2017;HG.354/18.05.2017;OUG.68 din 06/11/2019"/>
    <s v="imobil"/>
    <s v="Suprafeţe=4 ha, mp;CF=60176 ;Date cadastrale=60176 ;"/>
  </r>
  <r>
    <x v="9862"/>
    <s v="8.04.01"/>
    <m/>
    <m/>
    <s v=" Padure"/>
    <s v="conform amenajamentelor silvice"/>
    <s v="IAŞI"/>
    <s v="-"/>
    <s v="Tara: România; Judet: IAŞI; -;   -; Nr: -;"/>
    <n v="2004"/>
    <n v="70499"/>
    <n v="22"/>
    <s v="in administrare"/>
    <s v="Hg 825/07.08.2012;OUG.1 din 04/01/2017;HG.354/18.05.2017;OUG.68 din 06/11/2019"/>
    <s v="imobil"/>
    <s v="Suprafeţe=9 ha, mp;CF=60338 ;Date cadastrale=60338 ;"/>
  </r>
  <r>
    <x v="9863"/>
    <s v="8.04.01"/>
    <m/>
    <m/>
    <s v=" Padure"/>
    <s v="conform amenajamentelor silvice"/>
    <s v="IAŞI"/>
    <s v="-"/>
    <s v="Tara: România; Judet: IAŞI; -;   -; Nr: -;"/>
    <n v="2007"/>
    <n v="50070"/>
    <n v="22"/>
    <s v="in administrare"/>
    <s v="Hg 825/07.08.2012;OUG.1 din 04/01/2017;HG.354/18.05.2017;OUG.68 din 06/11/2019"/>
    <s v="imobil"/>
    <s v="Suprafeţe=10 ha, mp;CF=60287 ;Date cadastrale=389 ;"/>
  </r>
  <r>
    <x v="9864"/>
    <s v="8.23.11"/>
    <m/>
    <m/>
    <s v=" IACOVIN (Ep 16/R)"/>
    <m/>
    <s v="BUZĂU"/>
    <s v="-"/>
    <s v="Tara: România; Judet: BUZĂU; -;   -; Nr: -;"/>
    <n v="2011"/>
    <n v="9400"/>
    <n v="10"/>
    <s v="in administrare"/>
    <s v="Hg 803/31.07.2012;OUG.1 din 04/01/2017;OUG.68 din 06/11/2019"/>
    <s v="mobil"/>
    <s v="Sex:A.M.P.;  anul nasterii:2008; locatia de baza:H Rusetu"/>
  </r>
  <r>
    <x v="9865"/>
    <s v="8.23.11"/>
    <m/>
    <m/>
    <s v=" ILBANA (Ep 14/R)"/>
    <m/>
    <s v="BUZĂU"/>
    <s v="-"/>
    <s v="Tara: România; Judet: BUZĂU; -;   -; Nr: -;"/>
    <n v="2011"/>
    <n v="8900"/>
    <n v="10"/>
    <s v="in administrare"/>
    <s v="Hg 803/31.07.2012;OUG.1 din 04/01/2017;OUG.68 din 06/11/2019"/>
    <s v="mobil"/>
    <s v="Sex:I.M.;  anul nasterii:2008; locatia de baza:H Rusetu"/>
  </r>
  <r>
    <x v="9866"/>
    <s v="8.23.12"/>
    <m/>
    <m/>
    <s v=" Shagya LXII-37 ( Sh 62 / 37 R )"/>
    <m/>
    <s v="SUCEAVA"/>
    <s v="-"/>
    <s v="Tara: România; Judet: SUCEAVA; -;   -; Nr: -;"/>
    <n v="2011"/>
    <n v="9400"/>
    <n v="33"/>
    <s v="in administrare"/>
    <s v="Hg 803/31.07.2012;OUG.1 din 04/01/2017;OUG.68 din 06/11/2019"/>
    <s v="mobil"/>
    <s v="Sex:I.M.;  anul nasterii:2008; locatia de baza:H Radauti"/>
  </r>
  <r>
    <x v="9867"/>
    <s v="8.04.01"/>
    <m/>
    <m/>
    <s v=" Padure"/>
    <s v="conform amenajamentelor silvice"/>
    <s v="VASLUI"/>
    <s v="-"/>
    <s v="Tara: România; Judet: VASLUI; -;   -; Nr: -;"/>
    <n v="2003"/>
    <n v="44321"/>
    <n v="37"/>
    <s v="in administrare"/>
    <s v="Hg 825/07.08.2012;OUG.1 din 04/01/2017;HG.354/18.05.2017;OUG.68 din 06/11/2019"/>
    <s v="imobil"/>
    <s v="Suprafeţe=9,0096 ha, mp;CF=70413 ;Date cadastrale=209 ;"/>
  </r>
  <r>
    <x v="9868"/>
    <s v="8.04.01"/>
    <m/>
    <m/>
    <s v=" Padure"/>
    <s v="conform amenajamentelor silvice"/>
    <s v="VASLUI"/>
    <s v="-"/>
    <s v="Tara: România; Judet: VASLUI; -;   -; Nr: -;"/>
    <n v="2004"/>
    <n v="38399"/>
    <n v="37"/>
    <s v="in administrare"/>
    <s v="Hg 825/07.08.2012;OUG.1 din 04/01/2017;HG.354/18.05.2017;OUG.68 din 06/11/2019"/>
    <s v="imobil"/>
    <s v="Suprafeţe=5,7819 ha, mp;CF=73371 ;Date cadastrale=176 ;"/>
  </r>
  <r>
    <x v="9869"/>
    <s v="8.04.01"/>
    <m/>
    <m/>
    <s v=" Teren destinat impaduririi"/>
    <s v="conform amenajamentelor silvice"/>
    <s v="VASLUI"/>
    <s v="-"/>
    <s v="Tara: România; Judet: VASLUI; -;   -; Nr: -;"/>
    <n v="2004"/>
    <n v="23142"/>
    <n v="37"/>
    <s v="in administrare"/>
    <s v="Hg 825/07.08.2012;OUG.1 din 04/01/2017;HG.354/18.05.2017;OUG.68 din 06/11/2019"/>
    <s v="imobil"/>
    <s v="Suprafeţe=61,9778 ha, mp;CF=70135,70130 ;Date cadastrale=112,111 ;"/>
  </r>
  <r>
    <x v="9870"/>
    <s v="8.04.01"/>
    <m/>
    <m/>
    <s v=" Teren destinat impaduririi"/>
    <s v="conform amenajamentelor silvice"/>
    <s v="VASLUI"/>
    <s v="-"/>
    <s v="Tara: România; Judet: VASLUI; -;   -; Nr: -;"/>
    <n v="2007"/>
    <n v="7740"/>
    <n v="37"/>
    <s v="in administrare"/>
    <s v="Hg 825/07.08.2012;OUG.1 din 04/01/2017;HG.354/18.05.2017;OUG.68 din 06/11/2019"/>
    <s v="imobil"/>
    <s v="Suprafeţe=3,0089 ha, mp;CF=70400,70401 ;Date cadastrale=263,262 ;"/>
  </r>
  <r>
    <x v="9871"/>
    <s v="8.04.01"/>
    <m/>
    <m/>
    <s v=" Teren destinat impaduririi"/>
    <s v="conform amenajamentelor silvice"/>
    <s v="VASLUI"/>
    <s v="-"/>
    <s v="Tara: România; Judet: VASLUI; -;   -; Nr: -;"/>
    <n v="2007"/>
    <n v="1319"/>
    <n v="37"/>
    <s v="in administrare"/>
    <s v="Hg 825/07.08.2012;OUG.1 din 04/01/2017;HG.354/18.05.2017;OUG.68 din 06/11/2019"/>
    <s v="imobil"/>
    <s v="Suprafeţe=1,0008 ha, mp;CF=72372 ;Date cadastrale=2764 ;"/>
  </r>
  <r>
    <x v="9872"/>
    <s v="8.30.01"/>
    <m/>
    <m/>
    <s v="CT Grohot"/>
    <m/>
    <s v="BACĂU"/>
    <s v="-"/>
    <s v="Tara: România; Judet: BACĂU; -;   -; Nr: -;"/>
    <n v="2007"/>
    <n v="1250659"/>
    <n v="4"/>
    <s v="in administrare"/>
    <s v="HG 987/2012; HG 478/ 24-IUN-15;HG.478/24-IUN-15;OUG.1 din 04/01/2017;HG.354/18.05.2017;OUG.68 din 06/11/2019;HG.846/08.10.2020"/>
    <s v="imobil"/>
    <s v="Lungime albie corectată/consolidată=1,52 km;"/>
  </r>
  <r>
    <x v="9873"/>
    <s v="8.30.01"/>
    <m/>
    <m/>
    <s v="Corectare torenti din Bazinul hidrografic Taia"/>
    <m/>
    <s v="HUNEDOARA"/>
    <s v="-"/>
    <s v="Tara: România; Judet: HUNEDOARA; -;   -; Nr: -;"/>
    <n v="2008"/>
    <n v="2149000"/>
    <n v="20"/>
    <s v="in administrare"/>
    <s v="HG 987/2012;OUG.1 din 04/01/2017;HG.354/18.05.2017;OUG.68 din 06/11/2019;HG.846/08.10.2020"/>
    <s v="imobil"/>
    <s v="Lungime albie corectată/consolidată=2,5 km;"/>
  </r>
  <r>
    <x v="9874"/>
    <s v="8.30.01"/>
    <m/>
    <m/>
    <s v="Corectare torenti  Bazinul hidrografic Ilva Mare"/>
    <m/>
    <s v="MUREŞ"/>
    <s v="-"/>
    <s v="Tara: România; Judet: MUREŞ; -;   -; Nr: -;"/>
    <n v="2008"/>
    <n v="2560282"/>
    <n v="26"/>
    <s v="in administrare"/>
    <s v="HG 987/2012;OUG.1 din 04/01/2017;HG.354/18.05.2017;OUG.68 din 06/11/2019;HG.846/08.10.2020"/>
    <s v="imobil"/>
    <s v="Lungime albie corectată/consolidată=3,8 km;"/>
  </r>
  <r>
    <x v="9875"/>
    <s v="8.30.01"/>
    <m/>
    <m/>
    <s v="CT Batraioara aval de barajul 14 B 4"/>
    <m/>
    <s v="PRAHOVA"/>
    <s v="-"/>
    <s v="Tara: România; Judet: PRAHOVA; -;   -; Nr: -;"/>
    <n v="2007"/>
    <n v="408486"/>
    <n v="29"/>
    <s v="in administrare"/>
    <s v="HG 987/2012; HG 478/ 24-IUN-15;HG.478/24-IUN-15;OUG.1 din 04/01/2017;HG.354/18.05.2017;OUG.68 din 06/11/2019;HG.846/08.10.2020"/>
    <s v="imobil"/>
    <s v="Lungime albie corectată/consolidată=1,1 km;"/>
  </r>
  <r>
    <x v="9876"/>
    <s v="8.30.01"/>
    <m/>
    <m/>
    <s v="CT Bazinul hidrografic  Purcelu"/>
    <m/>
    <s v="VRANCEA"/>
    <s v="-"/>
    <s v="Tara: România; Judet: VRANCEA; -;   -; Nr: -;"/>
    <n v="2006"/>
    <n v="2971430"/>
    <n v="39"/>
    <s v="in administrare"/>
    <s v="HG 987/2012; HG 478/ 24-IUN-15;HG.478/24-IUN-15;OUG.1 din 04/01/2017;HG.354/18.05.2017;OUG.68 din 06/11/2019;HG.846/08.10.2020"/>
    <s v="imobil"/>
    <s v="Lungime albie corectată/consolidată=1,9 km;"/>
  </r>
  <r>
    <x v="9877"/>
    <s v="8.30.01"/>
    <m/>
    <m/>
    <s v="CT Bazinul hidrografic Paraul Motnau"/>
    <m/>
    <s v="VRANCEA"/>
    <s v="-"/>
    <s v="Tara: România; Judet: VRANCEA; -;   -; Nr: -;"/>
    <n v="2007"/>
    <n v="891801"/>
    <n v="39"/>
    <s v="in administrare"/>
    <s v="HG 987/2012; HG 478/ 24-IUN-15;HG.478/24-IUN-15;OUG.1 din 04/01/2017;HG.354/18.05.2017;OUG.68 din 06/11/2019;HG.846/08.10.2020"/>
    <s v="imobil"/>
    <s v="Lungime albie corectată/consolidată=0,7 km;"/>
  </r>
  <r>
    <x v="9878"/>
    <s v="8.04.01"/>
    <m/>
    <m/>
    <s v="Teren destinat impaduririi"/>
    <m/>
    <s v="ARGEŞ"/>
    <s v="Negraşi"/>
    <s v="Tara: România; Judet: ARGEŞ;Com Negraşi;   -; Nr: -;"/>
    <n v="2004"/>
    <n v="1335"/>
    <n v="3"/>
    <s v="in administrare"/>
    <s v="HG 460/10-IUL-13;OUG.1 din 04/01/2017;HG.354/18.05.2017;OUG.68 din 06/11/2019"/>
    <s v="imobil"/>
    <s v="Suprafeţe=10300 mp;CF=80089 ;Date cadastrale=83 ;"/>
  </r>
  <r>
    <x v="9879"/>
    <s v="8.30.01"/>
    <m/>
    <m/>
    <s v="Corectare torenti din bazinul hidrografic Reghiu etapa II"/>
    <s v="conform amenajamentului silvic"/>
    <s v="VRANCEA"/>
    <s v="-"/>
    <s v="Tara: România; Judet: VRANCEA; -;   -; Nr: -;"/>
    <n v="2011"/>
    <n v="1977855"/>
    <n v="39"/>
    <s v="in administrare"/>
    <s v="HG 783/09-OCT-13;OUG.1 din 04/01/2017;HG.354/18.05.2017;OUG.68 din 06/11/2019;HG.846/08.10.2020"/>
    <s v="imobil"/>
    <s v="Lungime albie corectată/consolidată=3 km;"/>
  </r>
  <r>
    <x v="9880"/>
    <s v="8.04.01"/>
    <m/>
    <m/>
    <s v="Padure"/>
    <s v="conform amenajamentului silvic"/>
    <s v="BACĂU"/>
    <s v="Slănic Moldova"/>
    <s v="Tara: România; Judet: BACĂU;Orş Slănic Moldova;   -; Nr: -;"/>
    <n v="2004"/>
    <n v="8140"/>
    <n v="4"/>
    <s v="in administrare"/>
    <s v="HG 460/10-IUL-13;OUG.1 din 04/01/2017;HG.354/18.05.2017;OUG.68 din 06/11/2019"/>
    <s v="imobil"/>
    <s v="Suprafeţe=8874 mp;CF=60600 ;Date cadastrale=822 ;"/>
  </r>
  <r>
    <x v="9881"/>
    <s v="8.04.01"/>
    <m/>
    <m/>
    <s v="Padure"/>
    <s v="conform amenajamentului silvic"/>
    <s v="BACĂU"/>
    <s v="Târgu Ocna"/>
    <s v="Tara: România; Judet: BACĂU;Orş Târgu Ocna;   -; Nr: -;"/>
    <n v="2004"/>
    <n v="12283"/>
    <n v="4"/>
    <s v="in administrare"/>
    <s v="HG 460/10-IUL-13;OUG.1 din 04/01/2017;HG.354/18.05.2017;OUG.68 din 06/11/2019"/>
    <s v="imobil"/>
    <s v="Suprafeţe=14400 mp;CF=60828 ;Date cadastrale=1302 ;"/>
  </r>
  <r>
    <x v="9882"/>
    <s v="8.04.01"/>
    <m/>
    <m/>
    <s v="Padure"/>
    <s v="conform amenajamentului silvic"/>
    <s v="DÂMBOVIŢA"/>
    <s v="Bărbuleţu"/>
    <s v="Tara: România; Judet: DÂMBOVIŢA;Com Bărbuleţu;   -; Nr: -;"/>
    <n v="2004"/>
    <n v="27976"/>
    <n v="15"/>
    <s v="in administrare"/>
    <s v="HG 460/10-IUL-13;OUG.1 din 04/01/2017;HG.354/18.05.2017;OUG.68 din 06/11/2019"/>
    <s v="imobil"/>
    <s v="Suprafeţe=40000 mp;CF=70154 ;Date cadastrale=495 ;"/>
  </r>
  <r>
    <x v="9883"/>
    <s v="8.04.01"/>
    <m/>
    <m/>
    <s v="Padure"/>
    <s v="conform amenajamentului silvic"/>
    <s v="DÂMBOVIŢA"/>
    <s v="Bezdead"/>
    <s v="Tara: România; Judet: DÂMBOVIŢA;Com Bezdead;   -; Nr: -;"/>
    <n v="2004"/>
    <n v="16663"/>
    <n v="15"/>
    <s v="in administrare"/>
    <s v="HG 460/10-IUL-13;OUG.1 din 04/01/2017;HG.354/18.05.2017;OUG.68 din 06/11/2019"/>
    <s v="imobil"/>
    <s v="Suprafeţe=8400 mp;CF=70360 ;Date cadastrale=683 ;"/>
  </r>
  <r>
    <x v="9884"/>
    <s v="8.04.01"/>
    <m/>
    <m/>
    <s v="Padure"/>
    <s v="conform amenajamentului silvic"/>
    <s v="DÂMBOVIŢA"/>
    <s v="Şotânga"/>
    <s v="Tara: România; Judet: DÂMBOVIŢA;Com Şotânga;   -; Nr: -;"/>
    <n v="2004"/>
    <n v="18726"/>
    <n v="15"/>
    <s v="in administrare"/>
    <s v="HG 460/10-IUL-13;OUG.1 din 04/01/2017;HG.354/18.05.2017;OUG.68 din 06/11/2019"/>
    <s v="imobil"/>
    <s v="Suprafeţe=27349 mp;CF=70596, 70597 ;Date cadastrale=763, 767 ;"/>
  </r>
  <r>
    <x v="9885"/>
    <s v="8.04.01"/>
    <m/>
    <m/>
    <s v="Padure"/>
    <s v="conform amenajamentului silvic"/>
    <s v="DÂMBOVIŢA"/>
    <s v="Târgovişte"/>
    <s v="Tara: România; Judet: DÂMBOVIŢA;MRJ Târgovişte;   -; Nr: -;"/>
    <n v="2004"/>
    <n v="68571"/>
    <n v="15"/>
    <s v="in administrare"/>
    <s v="HG 460/10-IUL-13;OUG.1 din 04/01/2017;HG.354/18.05.2017;OUG.68 din 06/11/2019"/>
    <s v="imobil"/>
    <s v="Suprafeţe=100000 mp;CF=77665, 77668 ;Date cadastrale=5335, 5336 ;"/>
  </r>
  <r>
    <x v="9886"/>
    <s v="8.04.01"/>
    <m/>
    <m/>
    <s v="Padure"/>
    <s v="conform amenajamentului silvic"/>
    <s v="DÂMBOVIŢA"/>
    <s v="Ludeşti"/>
    <s v="Tara: România; Judet: DÂMBOVIŢA;Com Ludeşti;   -; Nr: -;"/>
    <n v="2003"/>
    <n v="27156"/>
    <n v="15"/>
    <s v="in administrare"/>
    <s v="HG 460/10-IUL-13;OUG.1 din 04/01/2017;HG.354/18.05.2017;OUG.68 din 06/11/2019"/>
    <s v="imobil"/>
    <s v="Suprafeţe=115800 mp;CF=70106, 70104, 70105 ;Date cadastrale=182, 183, 190 ;"/>
  </r>
  <r>
    <x v="9887"/>
    <s v="8.04.01"/>
    <m/>
    <m/>
    <s v="Padure"/>
    <s v="conform amenajamentului silvic"/>
    <s v="DÂMBOVIŢA"/>
    <s v="Vişineşti"/>
    <s v="Tara: România; Judet: DÂMBOVIŢA;Com Vişineşti;   -; Nr: -;"/>
    <n v="2004"/>
    <n v="67024"/>
    <n v="15"/>
    <s v="in administrare"/>
    <s v="HG 460/10-IUL-13;OUG.1 din 04/01/2017;HG.354/18.05.2017;OUG.68 din 06/11/2019"/>
    <s v="imobil"/>
    <s v="Suprafeţe=54171 mp;CF=70175, 70176, 70177 ;Date cadastrale=484, 485, 486 ;"/>
  </r>
  <r>
    <x v="9888"/>
    <s v="8.04.01"/>
    <m/>
    <m/>
    <s v="Padure"/>
    <s v="conform amenajamentului silvic"/>
    <s v="GORJ"/>
    <s v="Bâlteni"/>
    <s v="Tara: România; Judet: GORJ;Com Bâlteni;   -; Nr: -;"/>
    <n v="2004"/>
    <n v="12781"/>
    <n v="18"/>
    <s v="in administrare"/>
    <s v="HG 460/10-IUL-13;OUG.1 din 04/01/2017;HG.354/18.05.2017;OUG.68 din 06/11/2019"/>
    <s v="imobil"/>
    <s v="Suprafeţe=15000 mp;CF=35924 ;Date cadastrale=584 ;"/>
  </r>
  <r>
    <x v="9889"/>
    <s v="8.04.01"/>
    <m/>
    <m/>
    <s v="Padure"/>
    <s v="conform amenajamentului silvic"/>
    <s v="GORJ"/>
    <s v="Samarineşti"/>
    <s v="Tara: România; Judet: GORJ;Com Samarineşti;   -; Nr: -;"/>
    <n v="2004"/>
    <n v="39452"/>
    <n v="18"/>
    <s v="in administrare"/>
    <s v="HG 460/10-IUL-13;OUG.1 din 04/01/2017;HG.354/18.05.2017;OUG.68 din 06/11/2019"/>
    <s v="imobil"/>
    <s v="Suprafeţe=46401 mp;CF=35328 ;Date cadastrale=151 ;"/>
  </r>
  <r>
    <x v="9890"/>
    <s v="8.04.01"/>
    <m/>
    <m/>
    <s v="Padure"/>
    <s v="conform amenajamentului silvic"/>
    <s v="GORJ"/>
    <s v="Scoarţa"/>
    <s v="Tara: România; Judet: GORJ;Com Scoarţa;   -; Nr: -;"/>
    <n v="2004"/>
    <n v="44309"/>
    <n v="18"/>
    <s v="in administrare"/>
    <s v="HG 460/10-IUL-13;OUG.1 din 04/01/2017;HG.354/18.05.2017;OUG.68 din 06/11/2019"/>
    <s v="imobil"/>
    <s v="Suprafeţe=52000 mp;CF=35653 ;Date cadastrale=269 ;"/>
  </r>
  <r>
    <x v="9891"/>
    <s v="8.04.01"/>
    <m/>
    <m/>
    <s v="Padure"/>
    <s v="conform amenajamentului silvic"/>
    <s v="GORJ"/>
    <s v="Runcu"/>
    <s v="Tara: România; Judet: GORJ;Com Runcu;   -; Nr: -;"/>
    <n v="2003"/>
    <n v="11077"/>
    <n v="18"/>
    <s v="in administrare"/>
    <s v="HG 460/10-IUL-13;OUG.1 din 04/01/2017;HG.354/18.05.2017;OUG.68 din 06/11/2019"/>
    <s v="imobil"/>
    <s v="Suprafeţe=13029 mp;CF=35990 ;Date cadastrale=453 ;"/>
  </r>
  <r>
    <x v="9892"/>
    <s v="8.04.01"/>
    <m/>
    <m/>
    <s v="Padure"/>
    <s v="conform amenajamentului silvic"/>
    <s v="GORJ"/>
    <s v="Padeş"/>
    <s v="Tara: România; Judet: GORJ;Com Padeş;   -; Nr: -;"/>
    <n v="2003"/>
    <n v="69872"/>
    <n v="18"/>
    <s v="in administrare"/>
    <s v="HG 460/10-IUL-13;OUG.1 din 04/01/2017;HG.354/18.05.2017;OUG.68 din 06/11/2019"/>
    <s v="imobil"/>
    <s v="Suprafeţe=82000 mp;CF=35997 ;Date cadastrale=422 ;"/>
  </r>
  <r>
    <x v="9893"/>
    <s v="8.04.01"/>
    <m/>
    <m/>
    <s v="Padure"/>
    <s v="conform amenajamentului silvic"/>
    <s v="GORJ"/>
    <s v="Plopşoru"/>
    <s v="Tara: România; Judet: GORJ;Com Plopşoru;   -; Nr: -;"/>
    <n v="2004"/>
    <n v="5624"/>
    <n v="18"/>
    <s v="in administrare"/>
    <s v="HG 460/10-IUL-13;OUG.1 din 04/01/2017;HG.354/18.05.2017;OUG.68 din 06/11/2019"/>
    <s v="imobil"/>
    <s v="Suprafeţe=6600 mp;CF=35465 ;Date cadastrale=344 ;"/>
  </r>
  <r>
    <x v="9894"/>
    <s v="8.23.11"/>
    <m/>
    <m/>
    <s v="Lizica (Ep 20/R)"/>
    <m/>
    <s v="BUZĂU"/>
    <s v="Ruşeţu"/>
    <s v="Tara: România; Judet: BUZĂU;Com Ruşeţu;   -; Nr: -;"/>
    <n v="2012"/>
    <n v="8900"/>
    <n v="10"/>
    <s v="in administrare"/>
    <s v="HG 598/14-AUG-13;OUG.1 din 04/01/2017;OUG.68 din 06/11/2019"/>
    <s v="mobil"/>
    <s v=" Subrasa= ;Anul naşterii=2009 ;Sexul=iapa mama ;Locaţia de bază=H Rusetu ;"/>
  </r>
  <r>
    <x v="9895"/>
    <s v="8.23.11"/>
    <m/>
    <m/>
    <s v="Iuve (Us 29/R)"/>
    <m/>
    <s v="BUZĂU"/>
    <s v="Ruşeţu"/>
    <s v="Tara: România; Judet: BUZĂU;Com Ruşeţu;   -; Nr: -;"/>
    <n v="2012"/>
    <n v="9400"/>
    <n v="10"/>
    <s v="in administrare"/>
    <s v="HG 598/14-AUG-13;OUG.1 din 04/01/2017;OUG.68 din 06/11/2019"/>
    <s v="mobil"/>
    <s v=" Subrasa= ;Anul naşterii=2009 ;Sexul=armasar monta publica ;Locaţia de bază=H Rusetu ;"/>
  </r>
  <r>
    <x v="9896"/>
    <s v="8.23.03"/>
    <m/>
    <m/>
    <s v="Zelia (Jv/25 J)"/>
    <m/>
    <s v="CĂLĂRAŞI"/>
    <s v="Perişoru"/>
    <s v="Tara: România; Judet: CĂLĂRAŞI;Com Perişoru;   -; Nr: -;"/>
    <n v="2012"/>
    <n v="9400"/>
    <n v="51"/>
    <s v="in administrare"/>
    <s v="HG 598/14-AUG-13;OUG.1 din 04/01/2017;OUG.68 din 06/11/2019"/>
    <s v="mobil"/>
    <s v=" Subrasa= ;Anul naşterii=2009 ;Sexul=iapa mama ;Locaţia de bază=H Jegalia ;"/>
  </r>
  <r>
    <x v="9897"/>
    <s v="8.23.03"/>
    <m/>
    <m/>
    <s v="Zoltan (Gi/35 J)"/>
    <m/>
    <s v="CĂLĂRAŞI"/>
    <s v="Perişoru"/>
    <s v="Tara: România; Judet: CĂLĂRAŞI;Com Perişoru;   -; Nr: -;"/>
    <n v="2012"/>
    <n v="10800"/>
    <n v="51"/>
    <s v="in administrare"/>
    <s v="HG 598/14-AUG-13;OUG.1 din 04/01/2017;OUG.68 din 06/11/2019"/>
    <s v="mobil"/>
    <s v=" Subrasa= ;Anul naşterii=2009 ;Sexul=armasar monta publica ;Locaţia de bază=H Jegalia ;"/>
  </r>
  <r>
    <x v="9898"/>
    <s v="8.23.03"/>
    <m/>
    <m/>
    <s v="Zburator (Jr/24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9899"/>
    <s v="8.23.11"/>
    <m/>
    <m/>
    <s v="Ozonela (Ip/4J)"/>
    <m/>
    <s v="CĂLĂRAŞI"/>
    <s v="Perişoru"/>
    <s v="Tara: România; Judet: CĂLĂRAŞI;Com Perişoru;   -; Nr: -;"/>
    <n v="2012"/>
    <n v="8900"/>
    <n v="51"/>
    <s v="in administrare"/>
    <s v="HG 598/14-AUG-13;OUG.1 din 04/01/2017;OUG.68 din 06/11/2019"/>
    <s v="mobil"/>
    <s v=" Subrasa= ;Anul naşterii=2009 ;Sexul=iapa mama ;Locaţia de bază=H Jegalia ;"/>
  </r>
  <r>
    <x v="9900"/>
    <s v="8.23.12"/>
    <m/>
    <m/>
    <s v="Dahoman XXXIX-91 (D 39/91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9901"/>
    <s v="8.23.12"/>
    <m/>
    <m/>
    <s v="El Sbaa XV-30 (ES 15/30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9902"/>
    <s v="8.23.12"/>
    <m/>
    <m/>
    <s v="Gazal XVIII-14 ( G 18/14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9903"/>
    <s v="8.23.04"/>
    <m/>
    <m/>
    <s v="Furioso LXIX-3 (F 69/3 S)"/>
    <m/>
    <s v="OLT"/>
    <s v="Slatina"/>
    <s v="Tara: România; Judet: OLT;MRJ Slatina; Str  Recea; Nr: 24;"/>
    <n v="2012"/>
    <n v="10300"/>
    <n v="28"/>
    <s v="in administrare"/>
    <s v="HG 598/14-AUG-13;OUG.1 din 04/01/2017;OUG.68 din 06/11/2019"/>
    <s v="mobil"/>
    <s v=" Subrasa= ;Anul naşterii=2009 ;Sexul=iapa mama ;Locaţia de bază=H. Slatina ;"/>
  </r>
  <r>
    <x v="9904"/>
    <s v="8.23.04"/>
    <m/>
    <m/>
    <s v="North Star XLIII-68 (Z 43/68 S)"/>
    <m/>
    <s v="OLT"/>
    <s v="Slatina"/>
    <s v="Tara: România; Judet: OLT;MRJ Slatina; Str  Recea; Nr: 24;"/>
    <n v="2012"/>
    <n v="10000"/>
    <n v="28"/>
    <s v="in administrare"/>
    <s v="HG 598/14-AUG-13;OUG.1 din 04/01/2017;OUG.68 din 06/11/2019"/>
    <s v="mobil"/>
    <s v=" Subrasa= ;Anul naşterii=2009 ;Sexul=armasar monta publica ;Locaţia de bază=H. Slatina ;"/>
  </r>
  <r>
    <x v="9905"/>
    <s v="8.23.07"/>
    <m/>
    <m/>
    <s v="Siglavy Capriola XX-28 (SC 20/28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9906"/>
    <s v="8.23.11"/>
    <m/>
    <m/>
    <s v="Delfin (NU8/HB)"/>
    <m/>
    <s v="BISTRIŢA-NĂSĂUD"/>
    <s v="-"/>
    <s v="Tara: România; Judet: BISTRIŢA-NĂSĂUD; -;   -; Nr: 45; Beclean pe Somes"/>
    <n v="2012"/>
    <n v="9400"/>
    <n v="6"/>
    <s v="in administrare"/>
    <s v="HG 598/14-AUG-13;OUG.1 din 04/01/2017;OUG.68 din 06/11/2019"/>
    <s v="mobil"/>
    <s v=" Subrasa= ;Anul naşterii=2009 ;Sexul=armasar monta publica ;Locaţia de bază=H Beclean ;"/>
  </r>
  <r>
    <x v="9907"/>
    <s v="8.23.11"/>
    <m/>
    <m/>
    <s v="Didina (KC 5/HB)"/>
    <m/>
    <s v="BISTRIŢA-NĂSĂUD"/>
    <s v="-"/>
    <s v="Tara: România; Judet: BISTRIŢA-NĂSĂUD; -;   -; Nr: 45; Beclean pe Somes"/>
    <n v="2012"/>
    <n v="8900"/>
    <n v="6"/>
    <s v="in administrare"/>
    <s v="HG 598/14-AUG-13;OUG.1 din 04/01/2017;OUG.68 din 06/11/2019"/>
    <s v="mobil"/>
    <s v=" Subrasa= ;Anul naşterii=2009 ;Sexul=iapa mama ;Locaţia de bază=H Beclean ;"/>
  </r>
  <r>
    <x v="9908"/>
    <s v="8.23.07"/>
    <m/>
    <m/>
    <s v="Pluto XIX-101 (P 19/10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9909"/>
    <s v="8.23.07"/>
    <m/>
    <m/>
    <s v="Tulipan XX-9 (T 20/9 F)"/>
    <m/>
    <s v="BRAŞOV"/>
    <s v="Voila"/>
    <s v="Tara: România; Judet: BRAŞOV;Com Voila;   -; Nr: -; Sat Sambata de Jos"/>
    <n v="2012"/>
    <n v="9400"/>
    <n v="8"/>
    <s v="in administrare"/>
    <s v="HG 598/14-AUG-13;OUG.1 din 04/01/2017;OUG.68 din 06/11/2019"/>
    <s v="mobil"/>
    <s v=" Subrasa= ;Anul naşterii=2009 ;Sexul=armasar monta publica ;Locaţia de bază=H Sambata de Jos ;"/>
  </r>
  <r>
    <x v="9910"/>
    <s v="8.23.07"/>
    <m/>
    <m/>
    <s v="Siglavy Capriola XVII-65 (SC 17/65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9911"/>
    <s v="8.23.07"/>
    <m/>
    <m/>
    <s v="Maestoso XLVII-36 (M47/36HB)"/>
    <m/>
    <s v="BISTRIŢA-NĂSĂUD"/>
    <s v="-"/>
    <s v="Tara: România; Judet: BISTRIŢA-NĂSĂUD; -;   -; Nr: -; Beclean pe Somes"/>
    <n v="2012"/>
    <n v="10000"/>
    <n v="6"/>
    <s v="in administrare"/>
    <s v="HG 598/14-AUG-13;OUG.1 din 04/01/2017;OUG.68 din 06/11/2019"/>
    <s v="mobil"/>
    <s v=" Subrasa= ;Anul naşterii=2009 ;Sexul=armasar monta publica ;Locaţia de bază=H Beclean ;"/>
  </r>
  <r>
    <x v="9912"/>
    <s v="8.23.11"/>
    <m/>
    <m/>
    <s v="Efix (P 2-HB)/642019820377314"/>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9913"/>
    <s v="8.23.11"/>
    <m/>
    <m/>
    <s v="Giacomo (I42-R)/6420198220059666"/>
    <m/>
    <s v="BUZĂU"/>
    <s v="Ruşeţu"/>
    <s v="Tara: România; Judet: BUZĂU;Com Ruşeţu;   -; Nr: -;"/>
    <n v="2013"/>
    <n v="9400"/>
    <n v="10"/>
    <s v="in administrare"/>
    <s v="HG 240/02-APR-14;OUG.1 din 04/01/2017;OUG.68 din 06/11/2019"/>
    <s v="mobil"/>
    <s v=" Subrasa= ;Anul naşterii=2010 ;Sexul=armasar monta publica ;Locaţia de bază=H. Rusetu ;"/>
  </r>
  <r>
    <x v="9914"/>
    <s v="8.23.11"/>
    <m/>
    <m/>
    <s v="Onita (Ep 35-R)/642019820224781"/>
    <m/>
    <s v="BUZĂU"/>
    <s v="Ruşeţu"/>
    <s v="Tara: România; Judet: BUZĂU;Com Ruşeţu;   -; Nr: -;"/>
    <n v="2013"/>
    <n v="9700"/>
    <n v="10"/>
    <s v="in administrare"/>
    <s v="HG 240/02-APR-14;OUG.1 din 04/01/2017;OUG.68 din 06/11/2019"/>
    <s v="mobil"/>
    <s v=" Subrasa= ;Anul naşterii=2010 ;Sexul=iapa mama ;Locaţia de bază=H. Rusetu ;"/>
  </r>
  <r>
    <x v="9915"/>
    <s v="8.23.09"/>
    <m/>
    <m/>
    <s v="Raisa/Ibn Galal II-51 (51 M-I 2)/642019820021168"/>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9916"/>
    <s v="8.23.09"/>
    <m/>
    <m/>
    <s v="Saga/Gazal XIX-19 (19 M-G 19)/642019820020254"/>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9917"/>
    <s v="8.23.09"/>
    <m/>
    <m/>
    <s v="Sasha/Cygal I-4 94 M-Cy 1)/642019820198570"/>
    <m/>
    <s v="CONSTANŢA"/>
    <s v="Mangalia"/>
    <s v="Tara: România; Judet: CONSTANŢA;Mun Mangalia; Şos  Constanţei; Nr: 52;"/>
    <n v="2013"/>
    <n v="10000"/>
    <n v="13"/>
    <s v="in administrare"/>
    <s v="HG 240/02-APR-14;OUG.1 din 04/01/2017;OUG.68 din 06/11/2019"/>
    <s v="mobil"/>
    <s v=" Subrasa= ;Anul naşterii=2010 ;Sexul=armasar monta publica ;Locaţia de bază=H. Mangalia ;"/>
  </r>
  <r>
    <x v="9918"/>
    <s v="8.23.07"/>
    <m/>
    <m/>
    <s v="Tulipan XX-15 (T 20-15 F)/642019820571547"/>
    <m/>
    <s v="BRAŞOV"/>
    <s v="Voila"/>
    <s v="Tara: România; Judet: BRAŞOV;Com Voila;   -; Nr: -; str 1 Decembrie 1918"/>
    <n v="2013"/>
    <n v="10000"/>
    <n v="8"/>
    <s v="in administrare"/>
    <s v="HG 240/02-APR-14;OUG.1 din 04/01/2017;OUG.68 din 06/11/2019"/>
    <s v="mobil"/>
    <s v=" Subrasa= ;Anul naşterii=2010 ;Sexul=armasar monta publica ;Locaţia de bază=H Sambata de Jos ;"/>
  </r>
  <r>
    <x v="9919"/>
    <s v="8.23.07"/>
    <m/>
    <m/>
    <s v="Neapolitano XXIX-131 (N 29-131 F)/642019820515593"/>
    <m/>
    <s v="BRAŞOV"/>
    <s v="Voila"/>
    <s v="Tara: România; Judet: BRAŞOV;Com Voila;   -; Nr: -; str 1 Decembrie 1918"/>
    <n v="2013"/>
    <n v="10800"/>
    <n v="8"/>
    <s v="in administrare"/>
    <s v="HG 240/02-APR-14;OUG.1 din 04/01/2017;OUG.68 din 06/11/2019"/>
    <s v="mobil"/>
    <s v=" Subrasa= ;Anul naşterii=2010 ;Sexul=armasar monta publica ;Locaţia de bază=H Sambata de Jos ;"/>
  </r>
  <r>
    <x v="9920"/>
    <s v="8.04.01"/>
    <m/>
    <m/>
    <s v="padure"/>
    <m/>
    <s v="BOTOŞANI"/>
    <s v="Truşeşti"/>
    <s v="Tara: România; Judet: BOTOŞANI;Com Truşeşti;   -; Nr: -;"/>
    <n v="2003"/>
    <n v="31569"/>
    <n v="7"/>
    <s v="in administrare"/>
    <s v="HG 323/23-APR-14;OUG.1 din 04/01/2017;HG.354/18.05.2017;OUG.68 din 06/11/2019"/>
    <s v="imobil"/>
    <s v="Suprafeţe=53702 mp;CF=50331 ;Date cadastrale=147 ;"/>
  </r>
  <r>
    <x v="9921"/>
    <s v="8.04.01"/>
    <m/>
    <m/>
    <s v="padure"/>
    <m/>
    <s v="BOTOŞANI"/>
    <s v="Albeşti"/>
    <s v="Tara: România; Judet: BOTOŞANI;Com Albeşti;   -; Nr: -;"/>
    <n v="2003"/>
    <n v="32259"/>
    <n v="7"/>
    <s v="in administrare"/>
    <s v="HG 323/23-APR-14;OUG.1 din 04/01/2017;HG.354/18.05.2017;OUG.68 din 06/11/2019"/>
    <s v="imobil"/>
    <s v="Suprafeţe=72000 mp;CF=50403 ;Date cadastrale=50403 ;"/>
  </r>
  <r>
    <x v="9922"/>
    <s v="8.04.01"/>
    <m/>
    <m/>
    <s v="padure"/>
    <m/>
    <s v="BOTOŞANI"/>
    <s v="Blândeşti"/>
    <s v="Tara: România; Judet: BOTOŞANI;Com Blândeşti;   -; Nr: -;"/>
    <n v="2003"/>
    <n v="4719"/>
    <n v="7"/>
    <s v="in administrare"/>
    <s v="HG 323/23-APR-14;OUG.1 din 04/01/2017;HG.354/18.05.2017;OUG.68 din 06/11/2019"/>
    <s v="imobil"/>
    <s v="Suprafeţe=10106 mp;CF=50120 ;Date cadastrale=50120 ;"/>
  </r>
  <r>
    <x v="9923"/>
    <s v="8.04.01"/>
    <m/>
    <m/>
    <s v="padure"/>
    <m/>
    <s v="BOTOŞANI"/>
    <s v="Dobârceni"/>
    <s v="Tara: România; Judet: BOTOŞANI;Com Dobârceni;   -; Nr: -;"/>
    <n v="2007"/>
    <n v="3403150"/>
    <n v="7"/>
    <s v="in administrare"/>
    <s v="HG 323/23-APR-14;OUG.1 din 04/01/2017;HG.354/18.05.2017;OUG.68 din 06/11/2019"/>
    <s v="imobil"/>
    <s v="Suprafeţe=3430000 mp;CF=50103,50104,50105 ;Date cadastrale=182,181,183 ;"/>
  </r>
  <r>
    <x v="9924"/>
    <s v="8.04.01"/>
    <m/>
    <m/>
    <s v="terenuri care servesc nevoilor de cultura,productie si administratie silvica"/>
    <m/>
    <s v="BOTOŞANI"/>
    <s v="Dobârceni"/>
    <s v="Tara: România; Judet: BOTOŞANI;Com Dobârceni;   -; Nr: -;"/>
    <n v="2007"/>
    <n v="59530"/>
    <n v="7"/>
    <s v="in administrare"/>
    <s v="HG 323/23-APR-14;OUG.1 din 04/01/2017;HG.354/18.05.2017;OUG.68 din 06/11/2019"/>
    <s v="imobil"/>
    <s v="Suprafeţe=60000 mp;CF=50104,50105 ;Date cadastrale=181,183 ;"/>
  </r>
  <r>
    <x v="9925"/>
    <s v="8.04.01"/>
    <m/>
    <m/>
    <s v="padure"/>
    <m/>
    <s v="GALAŢI"/>
    <s v="Galaţi"/>
    <s v="Tara: România; Judet: GALAŢI;MRJ Galaţi;   -; Nr: -;"/>
    <n v="2004"/>
    <n v="162"/>
    <n v="17"/>
    <s v="in administrare"/>
    <s v="HG 323/23-APR-14;OUG.1 din 04/01/2017;HG.354/18.05.2017;OUG.68 din 06/11/2019"/>
    <s v="imobil"/>
    <s v="Suprafeţe=1592 mp;CF=106990 ;Date cadastrale=22930 ;"/>
  </r>
  <r>
    <x v="9926"/>
    <s v="8.04.01"/>
    <m/>
    <m/>
    <s v="teren destinat impaduririi"/>
    <m/>
    <s v="GALAŢI"/>
    <s v="Jorăşti"/>
    <s v="Tara: România; Judet: GALAŢI;Com Jorăşti;   -; Nr: -;"/>
    <n v="2010"/>
    <n v="3605"/>
    <n v="17"/>
    <s v="in administrare"/>
    <s v="HG 323/23-APR-14;OUG.1 din 04/01/2017;HG.589/18.08.2017;OUG.68 din 06/11/2019"/>
    <s v="imobil"/>
    <s v="Suprafeţe=2000 mp;CF=100089 ;Date cadastrale=358 ;"/>
  </r>
  <r>
    <x v="9927"/>
    <s v="8.04.02"/>
    <m/>
    <m/>
    <s v="terenuri care servesc nevoilor de cultura,de productie si administratie publica"/>
    <m/>
    <s v="GALAŢI"/>
    <s v="-"/>
    <s v="Tara: România; Judet: GALAŢI; -;   -; Nr: -; municipiul Galati"/>
    <n v="2010"/>
    <n v="43400"/>
    <n v="17"/>
    <s v="in administrare"/>
    <s v="HG 323/23-APR-14;OUG.1 din 04/01/2017;HG.589/18.08.2017;OUG.68 din 06/11/2019"/>
    <s v="imobil"/>
    <s v="Suprafeţe=0,0357 ha;CF=106721 ;Date cadastrale=106721 ;"/>
  </r>
  <r>
    <x v="9928"/>
    <s v="8.23.13"/>
    <m/>
    <m/>
    <s v="Amedeu ( D-Vi 7 ) / 642019820058955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9929"/>
    <s v="8.23.03"/>
    <m/>
    <m/>
    <s v="Amant ( Cv-16J ) / 642019820056705_x000a_"/>
    <m/>
    <s v="TIMIŞ"/>
    <s v="-"/>
    <s v="Tara: România; Judet: TIMIŞ; -;   -; Nr: -;"/>
    <n v="2013"/>
    <n v="10000"/>
    <n v="35"/>
    <s v="in administrare"/>
    <s v="HG 1098/10-DEC-14;OUG.1 din 04/01/2017;HG.118/27.02.2019;OUG.68 din 06/11/2019"/>
    <s v="mobil"/>
    <s v="Anul naşterii=2010 ;Sexul=armăsar montă publică ;Dangale=Cv-16J ;Microcip=642019820056705 ;Locaţia de bază=H.Izvin ;"/>
  </r>
  <r>
    <x v="9930"/>
    <s v="8.23.03"/>
    <m/>
    <m/>
    <s v="Alun ( Cv-17J) / 642019820059636_x000a_"/>
    <m/>
    <s v="CĂLĂRAŞI"/>
    <s v="Perişoru"/>
    <s v="Tara: România; Judet: CĂLĂRAŞI;Com Perişoru;   -; Nr: -;"/>
    <n v="2013"/>
    <n v="10000"/>
    <n v="51"/>
    <s v="in administrare"/>
    <s v="HG 1098/10-DEC-14;OUG.1 din 04/01/2017;OUG.68 din 06/11/2019"/>
    <s v="mobil"/>
    <s v=" Subrasa= ;Anul naşterii=2010 ;Sexul=armasar monta publica ;Locaţia de bază=H Jegalia ;"/>
  </r>
  <r>
    <x v="9931"/>
    <s v="8.23.09"/>
    <m/>
    <m/>
    <s v="Samson / Siglavy Bagdady XVIII -17M ( 17M-SB18) / 642019820200890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9932"/>
    <s v="8.23.05"/>
    <m/>
    <m/>
    <s v="Gidran XLII-43 ( G 42 - 43T) / 642019820009017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9933"/>
    <s v="8.23.06"/>
    <m/>
    <m/>
    <s v="Hroby XXIV-23 ( H 24-23 L) / 986000003703047_x000a_"/>
    <m/>
    <s v="SUCEAVA"/>
    <s v="Moldova-Suliţa"/>
    <s v="Tara: România; Judet: SUCEAVA;Com Moldova-Suliţa;   -; Nr: -;"/>
    <n v="2013"/>
    <n v="8000"/>
    <n v="33"/>
    <s v="in administrare"/>
    <s v="HG 1098/10-DEC-14;OUG.1 din 04/01/2017;OUG.68 din 06/11/2019"/>
    <s v="mobil"/>
    <s v=" Subrasa= ;Anul naşterii=2010 ;Sexul=iapa mama ;Locaţia de bază=H Lucina ;"/>
  </r>
  <r>
    <x v="9934"/>
    <s v="8.23.06"/>
    <m/>
    <m/>
    <s v="Prislop XI-3 ( P 11-3 L) / 986000003680637_x000a_"/>
    <m/>
    <s v="SUCEAVA"/>
    <s v="Moldova-Suliţa"/>
    <s v="Tara: România; Judet: SUCEAVA;Com Moldova-Suliţa;   -; Nr: -;"/>
    <n v="2013"/>
    <n v="8000"/>
    <n v="33"/>
    <s v="in administrare"/>
    <s v="HG 1098/10-DEC-14;OUG.1 din 04/01/2017;OUG.68 din 06/11/2019"/>
    <s v="mobil"/>
    <s v=" Subrasa= ;Anul naşterii=2010 ;Sexul=iapa mama ;Locaţia de bază=H Lucina ;"/>
  </r>
  <r>
    <x v="9935"/>
    <s v="8.23.06"/>
    <m/>
    <m/>
    <s v="Hroby XXIV-20 ( H 24-20 L) / 98600000353651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6"/>
    <s v="8.23.06"/>
    <m/>
    <m/>
    <s v="Prislop XI-6 ( P 11-6 L) / 986000003679037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7"/>
    <s v="8.23.06"/>
    <m/>
    <m/>
    <s v="Pietrosu XI-43 ( P 11 - 43 L ) / 98600000367963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8"/>
    <s v="8.23.06"/>
    <m/>
    <m/>
    <s v="Prislop XI - 5 ( P 11-5 L) / 986000003682127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9"/>
    <s v="8.23.02"/>
    <m/>
    <m/>
    <s v="Pilot I-36 ( P 1 - 36 L ) / 982000101674317_x000a_"/>
    <m/>
    <s v="SUCEAVA"/>
    <s v="Moldova-Suliţa"/>
    <s v="Tara: România; Judet: SUCEAVA;Com Moldova-Suliţa;   -; Nr: -;"/>
    <n v="2013"/>
    <n v="8900"/>
    <n v="33"/>
    <s v="in administrare"/>
    <s v="HG 1098/10-DEC-14;OUG.1 din 04/01/2017;OUG.68 din 06/11/2019"/>
    <s v="mobil"/>
    <s v=" Subrasa= ;Anul naşterii=2007 ;Sexul=iapa mama ;Locaţia de bază=H Lucina ;"/>
  </r>
  <r>
    <x v="9940"/>
    <s v="8.23.12"/>
    <m/>
    <m/>
    <s v="Siglavy Bagdady XVII-28 ( SB 17 - 28 R ) / 642019820348972_x000a_"/>
    <m/>
    <s v="SUCEAVA"/>
    <s v="Rădăuţi"/>
    <s v="Tara: România; Judet: SUCEAVA;Mun Rădăuţi; Str  Bogdan Vodă; Nr: 114;"/>
    <n v="2013"/>
    <n v="9400"/>
    <n v="33"/>
    <s v="in administrare"/>
    <s v="HG 1098/10-DEC-14;OUG.1 din 04/01/2017;OUG.68 din 06/11/2019"/>
    <s v="mobil"/>
    <s v=" Subrasa= ;Anul naşterii=2010 ;Sexul=iapa mama ;Locaţia de bază=H Radauti ;"/>
  </r>
  <r>
    <x v="9941"/>
    <s v="8.23.12"/>
    <m/>
    <m/>
    <s v="El Sbaa XIV-29 ( ES 14 - 29 R ) / 64201982034821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9942"/>
    <s v="8.23.07"/>
    <m/>
    <m/>
    <s v="Neapolitano XXXII-31 (N32 - 31F) / 642019820482787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_x000a_ ;Locaţia de bază=H. Sambata de Jos_x000a_ ;"/>
  </r>
  <r>
    <x v="9943"/>
    <s v="8.23.07"/>
    <m/>
    <m/>
    <s v="Siglavy Capriola XVII-68 ( SC 17 - 68F) / 642019820482407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 ;Locaţia de bază=H. Sambata de Jos_x000a_ ;"/>
  </r>
  <r>
    <x v="9944"/>
    <s v="8.23.11"/>
    <m/>
    <m/>
    <s v="Fachir (S 2 - HB) / 642019820279987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9945"/>
    <s v="8.23.11"/>
    <m/>
    <m/>
    <s v="Gicu ( Fd 5 - R ) / 642019820610254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9946"/>
    <s v="8.23.11"/>
    <m/>
    <m/>
    <s v="Lucina ( Sg 21 - R ) / 642019820610275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9947"/>
    <s v="8.23.11"/>
    <m/>
    <m/>
    <s v="Linodora ( Ep 38 - R ) / 642019820608210_x000a_"/>
    <m/>
    <s v="BUZĂU"/>
    <s v="Ruşeţu"/>
    <s v="Tara: România; Judet: BUZĂU;Com Ruşeţu;   -; Nr: -;"/>
    <n v="2014"/>
    <n v="8900"/>
    <n v="10"/>
    <s v="in administrare"/>
    <s v="HG. 543/08-IUL-15;OUG.1 din 04/01/2017;OUG.68 din 06/11/2019"/>
    <s v="mobil"/>
    <s v=" Subrasa= ;Anul naşterii=2011 ;Sexul=iapă mamă_x000a_ ;Locaţia de bază=H. Rusetu_x000a_ ;"/>
  </r>
  <r>
    <x v="9948"/>
    <s v="8.23.11"/>
    <m/>
    <m/>
    <s v="Fresca ( I 50 - R ) / 642019820613255_x000a_"/>
    <m/>
    <s v="BUZĂU"/>
    <s v="Ruşeţu"/>
    <s v="Tara: România; Judet: BUZĂU;Com Ruşeţu;   -; Nr: -;"/>
    <n v="2014"/>
    <n v="9700"/>
    <n v="10"/>
    <s v="in administrare"/>
    <s v="HG. 543/08-IUL-15;OUG.1 din 04/01/2017;OUG.68 din 06/11/2019"/>
    <s v="mobil"/>
    <s v=" Subrasa= ;Anul naşterii=2011 ;Sexul=iapă mamă_x000a_ ;Locaţia de bază=H. Rusetu_x000a_ ;"/>
  </r>
  <r>
    <x v="9949"/>
    <s v="8.23.03"/>
    <m/>
    <m/>
    <s v="Bonita ( Gi - 46 J ) / 642019820042764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9950"/>
    <s v="8.23.11"/>
    <m/>
    <m/>
    <s v="Oliviu ( Ip - 9 J ) / 642019820060041_x000a_"/>
    <m/>
    <s v="CĂLĂRAŞI"/>
    <s v="Perişoru"/>
    <s v="Tara: România; Judet: CĂLĂRAŞI;Com Perişoru;   -; Nr: -;"/>
    <n v="2014"/>
    <n v="9400"/>
    <n v="51"/>
    <s v="in administrare"/>
    <s v="HG. 543/08-IUL-15;OUG.1 din 04/01/2017;OUG.68 din 06/11/2019"/>
    <s v="mobil"/>
    <s v=" Subrasa= ;Anul naşterii=2011 ;Sexul=armăsar montă publică_x000a_ ;Locaţia de bază=H. Jegălia_x000a_ ;"/>
  </r>
  <r>
    <x v="9951"/>
    <s v="8.23.09"/>
    <m/>
    <m/>
    <s v="Troya / Hadban XXXVIII-21 ( 21 M - H 38 ) / 642019820427427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9952"/>
    <s v="8.23.05"/>
    <m/>
    <m/>
    <s v="Gidran XLII-45 ( G 42 - 44 T ) / 642019820186752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9953"/>
    <s v="8.23.05"/>
    <m/>
    <m/>
    <s v="Gidran XLIII-46 ( G 43 - 46 T ) / 642019820135973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9954"/>
    <s v="8.23.06"/>
    <m/>
    <m/>
    <s v="Pietrosu XI-48 ( P 11 - 48 L ) / 968000003702651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9955"/>
    <s v="8.23.12"/>
    <m/>
    <m/>
    <s v="Siglavy Bagdady XVII-32 ( SB 17 - 32 R ) / 642019820200905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9956"/>
    <s v="8.23.08"/>
    <m/>
    <m/>
    <s v="Nonius 35-26 ( N 35 - 26 I ) / 642019820644345_x000a_"/>
    <m/>
    <s v="TIMIŞ"/>
    <s v="Izvin"/>
    <s v="Tara: România; Judet: TIMIŞ;Sat Izvin;   -; Nr: -;"/>
    <n v="2014"/>
    <n v="9400"/>
    <n v="35"/>
    <s v="in administrare"/>
    <s v="HG. 543/08-IUL-15;OUG.1 din 04/01/2017;OUG.68 din 06/11/2019"/>
    <s v="mobil"/>
    <s v=" Subrasa= ;Anul naşterii=2011 ;Sexul=iapa mama ;Locaţia de bază=H.Izvin_x000a_ ;"/>
  </r>
  <r>
    <x v="9957"/>
    <s v="8.23.08"/>
    <m/>
    <m/>
    <s v="Nonius 37-12 ( N37 - 12 I ) / 642019820578472 _x000a_"/>
    <m/>
    <s v="TIMIŞ"/>
    <s v="Izvin"/>
    <s v="Tara: România; Judet: TIMIŞ;Sat Izvin;   -; Nr: -;"/>
    <n v="2014"/>
    <n v="9400"/>
    <n v="35"/>
    <s v="in administrare"/>
    <s v="HG. 543/08-IUL-15;OUG.1 din 04/01/2017;OUG.68 din 06/11/2019"/>
    <s v="mobil"/>
    <s v=" Subrasa= ;Anul naşterii=2011 ;Sexul=iapă mamă_x000a_ ;Locaţia de bază=H.Izvin_x000a_ ;"/>
  </r>
  <r>
    <x v="9958"/>
    <s v="8.23.08"/>
    <m/>
    <m/>
    <s v="Nonius 36 - 25 ( N 32 - 35 I ) / 642019820647255_x000a_"/>
    <m/>
    <s v="TIMIŞ"/>
    <s v="Izvin"/>
    <s v="Tara: România; Judet: TIMIŞ;Sat Izvin;   -; Nr: -;"/>
    <n v="2014"/>
    <n v="9400"/>
    <n v="35"/>
    <s v="in administrare"/>
    <s v="HG. 543/08-IUL-15;OUG.1 din 04/01/2017;OUG.68 din 06/11/2019"/>
    <s v="mobil"/>
    <s v=" Subrasa= ;Anul naşterii=2011 ;Sexul=iapă mamă_x000a_ ;Locaţia de bază=H.Izvin_x000a_ ;"/>
  </r>
  <r>
    <x v="9959"/>
    <s v="8.23.01"/>
    <m/>
    <m/>
    <s v="Comod ( Fc - 2 I ) / 642019820595224_x000a_"/>
    <m/>
    <s v="TIMIŞ"/>
    <s v="Izvin"/>
    <s v="Tara: România; Judet: TIMIŞ;Sat Izvin;   -; Nr: -;"/>
    <n v="2014"/>
    <n v="9400"/>
    <n v="35"/>
    <s v="in administrare"/>
    <s v="HG. 543/08-IUL-15;OUG.1 din 04/01/2017;OUG.68 din 06/11/2019"/>
    <s v="mobil"/>
    <s v=" Subrasa= ;Anul naşterii=2011 ;Sexul=armăsar montă publică_x000a_ ;Locaţia de bază=H.Izvin_x000a_ ;"/>
  </r>
  <r>
    <x v="9960"/>
    <s v="8.30.01"/>
    <m/>
    <m/>
    <s v="Corectare torenţi Topolog Obârşie_x000a_"/>
    <m/>
    <s v="ARGEŞ"/>
    <s v="-"/>
    <s v="Tara: România; Judet: ARGEŞ; -;   -; Nr: -;"/>
    <n v="2013"/>
    <n v="2947994"/>
    <n v="3"/>
    <s v="in administrare"/>
    <s v="HG. 859/14.10.2015;OUG.1 din 04/01/2017;HG.354/18.05.2017;OUG.68 din 06/11/2019;HG.846/08.10.2020"/>
    <s v="imobil"/>
    <s v="Lungime albie corectată/consolidată=1,83 km;"/>
  </r>
  <r>
    <x v="9961"/>
    <s v="8.30.01"/>
    <m/>
    <m/>
    <s v="Corectare torenţi Bratia obiectiv II_x000a_"/>
    <m/>
    <s v="ARGEŞ"/>
    <s v="-"/>
    <s v="Tara: România; Judet: ARGEŞ; -;   -; Nr: -;"/>
    <n v="2012"/>
    <n v="1109799"/>
    <n v="3"/>
    <s v="in administrare"/>
    <s v="HG. 859/14.10.2015;OUG.1 din 04/01/2017;HG.354/18.05.2017;OUG.68 din 06/11/2019;HG.846/08.10.2020"/>
    <s v="imobil"/>
    <s v="Lungime albie corectată/consolidată=2,3 km;"/>
  </r>
  <r>
    <x v="9962"/>
    <s v="8.30.01"/>
    <m/>
    <m/>
    <s v="Corectare torenţi din Bazinul Hidrografic Gurghiu_x000a_"/>
    <m/>
    <s v="MUREŞ"/>
    <s v="-"/>
    <s v="Tara: România; Judet: MUREŞ; -;   -; Nr: -;"/>
    <n v="2012"/>
    <n v="2626928"/>
    <n v="26"/>
    <s v="in administrare"/>
    <s v="HG. 859/14.10.2015;OUG.1 din 04/01/2017;HG.354/18.05.2017;OUG.68 din 06/11/2019;HG.846/08.10.2020"/>
    <s v="imobil"/>
    <s v="Lungime albie corectată/consolidată=3,44 km;"/>
  </r>
  <r>
    <x v="9963"/>
    <s v="8.30.01"/>
    <m/>
    <m/>
    <s v="Corectare torenţi  Repedea ob.2_x000a_"/>
    <m/>
    <s v="MARAMUREŞ"/>
    <s v="-"/>
    <s v="Tara: România; Judet: MARAMUREŞ; -;   -; Nr: -;"/>
    <n v="2010"/>
    <n v="3337701"/>
    <n v="24"/>
    <s v="in administrare"/>
    <s v="HG. 859/14.10.2015;OUG.1 din 04/01/2017;OUG.68 din 06/11/2019;HG.846/08.10.2020"/>
    <s v="imobil"/>
    <s v="Lungime albie corectată/consolidată=2,2 km;"/>
  </r>
  <r>
    <x v="9964"/>
    <s v="8.04.01"/>
    <m/>
    <m/>
    <s v="Padure"/>
    <m/>
    <s v="MEHEDINŢI"/>
    <s v="Corcova"/>
    <s v="Tara: România; Judet: MEHEDINŢI;Com Corcova;   -; Nr: -;"/>
    <n v="2013"/>
    <n v="28613"/>
    <n v="25"/>
    <s v="in administrare"/>
    <s v="HG. 859/14.10.2015;OUG.1 din 04/01/2017;HG.354/18.05.2017;OUG.68 din 06/11/2019"/>
    <s v="imobil"/>
    <s v="Suprafeţe=3,5 ha mp;CF=50536 ;Date cadastrale=50536 ;"/>
  </r>
  <r>
    <x v="9965"/>
    <s v="8.04.01"/>
    <m/>
    <m/>
    <s v="Padure"/>
    <m/>
    <s v="MEHEDINŢI"/>
    <s v="Prunişor"/>
    <s v="Tara: România; Judet: MEHEDINŢI;Com Prunişor;   -; Nr: -;"/>
    <n v="2013"/>
    <n v="33379"/>
    <n v="25"/>
    <s v="in administrare"/>
    <s v="HG. 859/14.10.2015;OUG.1 din 04/01/2017;HG.354/18.05.2017;OUG.68 din 06/11/2019"/>
    <s v="imobil"/>
    <s v="Suprafeţe=4,0 ha mp;CF=50103,50102 ;Date cadastrale=50103,50102 ;"/>
  </r>
  <r>
    <x v="9966"/>
    <s v="8.04.01"/>
    <m/>
    <m/>
    <s v="Teren destinat împăduririi"/>
    <m/>
    <s v="MEHEDINŢI"/>
    <s v="Livezile"/>
    <s v="Tara: România; Judet: MEHEDINŢI;Com Livezile;   -; Nr: -;"/>
    <n v="2006"/>
    <n v="10721"/>
    <n v="25"/>
    <s v="in administrare"/>
    <s v="HG. 859/14.10.2015;OUG.1 din 04/01/2017;HG.354/18.05.2017;OUG.68 din 06/11/2019"/>
    <s v="imobil"/>
    <s v="Suprafeţe=7,0933 ha mp;CF=50447 ;Date cadastrale=50447 ;"/>
  </r>
  <r>
    <x v="9967"/>
    <s v="8.30.01"/>
    <m/>
    <m/>
    <s v="Corectarea torenţilor din bazinul hidrografic Jiul de Est, obiectiv I"/>
    <m/>
    <s v="HUNEDOARA"/>
    <s v="-"/>
    <s v="Tara: România; Judet: HUNEDOARA; -;   -; Nr: -;"/>
    <n v="2017"/>
    <n v="8959600"/>
    <n v="20"/>
    <s v="in administrare"/>
    <s v="HG. 787/04.10.2018;OUG.68 din 06/11/2019;HG.846/08.10.2020"/>
    <s v="imobil"/>
    <s v="Lungime albie corectată/consolidată=4,0 km;"/>
  </r>
  <r>
    <x v="9968"/>
    <s v="8.30.01"/>
    <m/>
    <m/>
    <s v="Corectarea torenţilor din bazinul hidrografic Streiul Superior, obiectiv II"/>
    <m/>
    <s v="HUNEDOARA"/>
    <s v="-"/>
    <s v="Tara: România; Judet: HUNEDOARA; -;   -; Nr: -;"/>
    <n v="2014"/>
    <n v="8215786"/>
    <n v="20"/>
    <s v="in administrare"/>
    <s v="HG. 787/04.10.2018;OUG.68 din 06/11/2019;HG.846/08.10.2020"/>
    <s v="imobil"/>
    <s v="Lungime albie corectată/consolidată=4,0 km;"/>
  </r>
  <r>
    <x v="9969"/>
    <s v="8.30.01"/>
    <m/>
    <m/>
    <s v="Corectarea torenţilor Vaser -Vişeu, obiectiv I"/>
    <m/>
    <s v="MARAMUREŞ"/>
    <s v="-"/>
    <s v="Tara: România; Judet: MARAMUREŞ; -;   -; Nr: -;"/>
    <n v="2004"/>
    <n v="5776316"/>
    <n v="24"/>
    <s v="in administrare"/>
    <s v="HG. 787/04.10.2018;OUG.68 din 06/11/2019;HG.846/08.10.2020"/>
    <s v="imobil"/>
    <s v="Lungime albie corectată/consolidată=3,63 km;"/>
  </r>
  <r>
    <x v="9970"/>
    <s v="8.30.01"/>
    <m/>
    <m/>
    <s v="Corectarea torenţilor din bazinul hidrografic Valea lui Piele Rea-Negraşu"/>
    <m/>
    <s v="PRAHOVA"/>
    <s v="-"/>
    <s v="Tara: România; Judet: PRAHOVA; -;   -; Nr: -;"/>
    <n v="2014"/>
    <n v="3433134"/>
    <n v="29"/>
    <s v="in administrare"/>
    <s v="HG. 787/04.10.2018;OUG.68 din 06/11/2019;HG.846/08.10.2020"/>
    <s v="imobil"/>
    <s v="Lungime albie corectată/consolidată=3,3 km;"/>
  </r>
  <r>
    <x v="9971"/>
    <s v="8.30.01"/>
    <m/>
    <m/>
    <s v="Corectarea torenţilor Lotrişor"/>
    <m/>
    <s v="VÂLCEA"/>
    <s v="-"/>
    <s v="Tara: România; Judet: VÂLCEA; -;   -; Nr: -;"/>
    <n v="2012"/>
    <n v="929990"/>
    <n v="38"/>
    <s v="in administrare"/>
    <s v="HG. 787/04.10.2018;OUG.68 din 06/11/2019;HG.846/08.10.2020"/>
    <s v="imobil"/>
    <s v="Lungime albie corectată/consolidată=2,75 km;"/>
  </r>
  <r>
    <x v="9972"/>
    <s v="8.23.11"/>
    <m/>
    <m/>
    <s v="Falia ( S 3 / HB ) 642019820326168"/>
    <m/>
    <s v="BISTRIŢA-NĂSĂUD"/>
    <s v="-"/>
    <s v="Tara: România; Judet: BISTRIŢA-NĂSĂUD; -;   -; Nr: 45; Beclean pe Someş, str. Bistriţei,"/>
    <n v="2015"/>
    <n v="9700"/>
    <n v="6"/>
    <s v="in administrare"/>
    <s v="HG. 118/27.02.2019;OUG.68 din 06/11/2019"/>
    <s v="mobil"/>
    <s v=" Anul naşterii=2011 ;Sexul=iapă mamă ;Dangale= S 3 / HB ;Microcip=642019820326168 ;Locaţia de bază=H.Beclean ;"/>
  </r>
  <r>
    <x v="9973"/>
    <s v="8.23.11"/>
    <m/>
    <m/>
    <s v="Gazela   (S 7 / HB) 642019820600322"/>
    <m/>
    <s v="BISTRIŢA-NĂSĂUD"/>
    <s v="-"/>
    <s v="Tara: România; Judet: BISTRIŢA-NĂSĂUD; -;   -; Nr: 45; Beclean pe Someş, str. Bistriţei"/>
    <n v="2015"/>
    <n v="8900"/>
    <n v="6"/>
    <s v="in administrare"/>
    <s v="HG. 118/27.02.2019;OUG.68 din 06/11/2019"/>
    <s v="mobil"/>
    <s v=" Anul naşterii=2012 ;Sexul=armăsar montă publică ;Dangale=S 7 / HB ;Microcip=642019820600322 ;Locaţia de bază=H.Beclean ;"/>
  </r>
  <r>
    <x v="9974"/>
    <s v="8.23.07"/>
    <m/>
    <m/>
    <s v="Maestoso XLVII-49   (M 47 / 49 HB) 642019820606233"/>
    <m/>
    <s v="BISTRIŢA-NĂSĂUD"/>
    <s v="-"/>
    <s v="Tara: România; Judet: BISTRIŢA-NĂSĂUD; -;   -; Nr: 45; Beclean pe Someş, str. Bistriţei"/>
    <n v="2015"/>
    <n v="10000"/>
    <n v="6"/>
    <s v="in administrare"/>
    <s v="HG. 118/27.02.2019;OUG.68 din 06/11/2019"/>
    <s v="mobil"/>
    <s v=" Anul naşterii=2012 ;Sexul=armăsar montă publică ;Dangale=M 47 / 49 HB ;Microcip=642019820606233 ;Locaţia de bază=H.Beclean ;"/>
  </r>
  <r>
    <x v="9975"/>
    <s v="8.23.10"/>
    <m/>
    <m/>
    <s v="Ostia   (54 C / Va ) 642019820048993"/>
    <m/>
    <s v="BUZĂU"/>
    <s v="Cislău"/>
    <s v="Tara: România; Judet: BUZĂU;Com Cislău;   -; Nr: 2; Aleea Armatei"/>
    <n v="2015"/>
    <n v="9400"/>
    <n v="10"/>
    <s v="in administrare"/>
    <s v="HG. 118/27.02.2019;OUG.68 din 06/11/2019"/>
    <s v="mobil"/>
    <s v=" Anul naşterii=2012 ;Sexul=iapă mamă ;Dangale=54 C / Va ;Microcip=642019820048993 ;Locaţia de bază=H.Cislău ;"/>
  </r>
  <r>
    <x v="9976"/>
    <s v="8.23.10"/>
    <m/>
    <m/>
    <s v="Dragalina  (53 C / Tz) 642019820089074"/>
    <m/>
    <s v="BUZĂU"/>
    <s v="Cislău"/>
    <s v="Tara: România; Judet: BUZĂU;Com Cislău;   -; Nr: 2; Aleea Armatei"/>
    <n v="2015"/>
    <n v="9400"/>
    <n v="10"/>
    <s v="in administrare"/>
    <s v="HG. 118/27.02.2019;OUG.68 din 06/11/2019"/>
    <s v="mobil"/>
    <s v=" Anul naşterii=2012 ;Sexul=iapă mamă ;Dangale=53 C / Tz ;Microcip= 642019820089074 ;Locaţia de bază=H.Cislău ;"/>
  </r>
  <r>
    <x v="9977"/>
    <s v="8.23.07"/>
    <m/>
    <m/>
    <s v="Siglavy Capriola XXII-44 (SC 22 / 44 F) 642019820584071"/>
    <m/>
    <s v="BRAŞOV"/>
    <s v="Voila"/>
    <s v="Tara: România; Judet: BRAŞOV;Com Voila;   -; Nr: -; sat Sâmbăta de Jos, str. 1 Decembrie 1918"/>
    <n v="2015"/>
    <n v="10300"/>
    <n v="8"/>
    <s v="in administrare"/>
    <s v="HG. 118/27.02.2019;HG.118/27.02.2019;OUG.68 din 06/11/2019"/>
    <s v="mobil"/>
    <s v="Anul naşterii=2012 ;Sexul=iapă mamă ;Dangale=SC 22 / 44 F ;Microcip=642019820584071 ;Locaţia de bază=H. Sambata de Jos ;"/>
  </r>
  <r>
    <x v="9978"/>
    <s v="8.23.07"/>
    <m/>
    <m/>
    <s v="Favory XXXVI-12  (F 36 / 12 F) 642019820591758"/>
    <m/>
    <s v="BRAŞOV"/>
    <s v="Voila"/>
    <s v="Tara: România; Judet: BRAŞOV;Com Voila;   -; Nr: -; sat Sâmbăta de Jos, str. 1 Decembrie 1918"/>
    <n v="2015"/>
    <n v="10000"/>
    <n v="8"/>
    <s v="in administrare"/>
    <s v="HG. 118/27.02.2019;OUG.68 din 06/11/2019"/>
    <s v="mobil"/>
    <s v=" Anul naşterii=2012 ;Sexul=armăsar montă publică ;Dangale=F 36 / 12 F ;Microcip= 642019820591758 ;Locaţia de bază=H. Sambata de Jos ;"/>
  </r>
  <r>
    <x v="9979"/>
    <s v="8.23.07"/>
    <m/>
    <m/>
    <s v="Maestoso L – 14  (M 50 / 14 F) 642019820390920_x000a_"/>
    <m/>
    <s v="BRAŞOV"/>
    <s v="Voila"/>
    <s v="Tara: România; Judet: BRAŞOV;Com Voila;   -; Nr: -;  sat Sâmbăta de Jos, str. 1 Decembrie 1918"/>
    <n v="2015"/>
    <n v="10000"/>
    <n v="8"/>
    <s v="in administrare"/>
    <s v="HG. 118/27.02.2019;OUG.68 din 06/11/2019"/>
    <s v="mobil"/>
    <s v=" Anul naşterii=2012 ;Sexul=armăsar montă publică ;Dangale=M 50 / 14 F ;Microcip=642019820390920 ;Locaţia de bază=H. Sambata de Jos ;"/>
  </r>
  <r>
    <x v="9980"/>
    <s v="8.04.01"/>
    <m/>
    <m/>
    <s v="Pădure"/>
    <m/>
    <s v="BOTOŞANI"/>
    <s v="Brăeşti"/>
    <s v="Tara: România; Judet: BOTOŞANI;Com Brăeşti;   -; Nr: -;"/>
    <n v="2004"/>
    <n v="38953"/>
    <n v="7"/>
    <s v="in administrare"/>
    <s v="HG. 87/15.02.2019;OUG.68 din 06/11/2019"/>
    <s v="imobil"/>
    <s v=" Suprafeţe=60082 mp;CF=50196 ;Date cadastrale=304/1 ;"/>
  </r>
  <r>
    <x v="9981"/>
    <s v="8.04.01"/>
    <m/>
    <m/>
    <s v="Pădure"/>
    <m/>
    <s v="DÂMBOVIŢA"/>
    <s v="Nucet"/>
    <s v="Tara: România; Judet: DÂMBOVIŢA;Com Nucet;   -; Nr: -;"/>
    <n v="2017"/>
    <n v="252151"/>
    <n v="15"/>
    <s v="in administrare"/>
    <s v="HG. 87/15.02.2019;OUG.68 din 06/11/2019"/>
    <s v="imobil"/>
    <s v=" Suprafeţe=445000 mp;CF=70251,70234 ;Date cadastrale=70251,70233 ;"/>
  </r>
  <r>
    <x v="9982"/>
    <s v="8.23.11"/>
    <m/>
    <m/>
    <s v="Faleza  (Us 44 / R) 642019820000876"/>
    <m/>
    <s v="BUZĂU"/>
    <s v="Ruşeţu"/>
    <s v="Tara: România; Judet: BUZĂU;Com Ruşeţu;   -; Nr: -;"/>
    <n v="2015"/>
    <n v="8900"/>
    <n v="10"/>
    <s v="in administrare"/>
    <s v="HG. 118/27.02.2019;OUG.68 din 06/11/2019"/>
    <s v="mobil"/>
    <s v=" Anul naşterii=2012 ;Sexul=iapă mamă ;Dangale=Us 44 / R ;Microcip= 642019820000876 ;Locaţia de bază=H. Rusetu ;"/>
  </r>
  <r>
    <x v="9983"/>
    <s v="8.23.04"/>
    <m/>
    <m/>
    <s v="North Star XLIII-73   (Z 43 / 73 HB) 642019820003640"/>
    <m/>
    <s v="BUZĂU"/>
    <s v="Ruşeţu"/>
    <s v="Tara: România; Judet: BUZĂU;Com Ruşeţu;   -; Nr: -;"/>
    <n v="2015"/>
    <n v="10000"/>
    <n v="10"/>
    <s v="in administrare"/>
    <s v="HG. 118/27.02.2019;OUG.68 din 06/11/2019"/>
    <s v="mobil"/>
    <s v=" Anul naşterii=2012 ;Sexul=armăsar montă publică ;Dangale=Z 43 / 73 HB ;Microcip=642019820003640 ;Locaţia de bază=H. Rusetu ;"/>
  </r>
  <r>
    <x v="9984"/>
    <s v="8.23.04"/>
    <m/>
    <m/>
    <s v="Furioso LXIX-9   (F 69 / 9 HB) 642019820023367"/>
    <m/>
    <s v="BUZĂU"/>
    <s v="Ruşeţu"/>
    <s v="Tara: România; Judet: BUZĂU;Com Ruşeţu;   -; Nr: -;"/>
    <n v="2015"/>
    <n v="10300"/>
    <n v="10"/>
    <s v="in administrare"/>
    <s v="HG. 118/27.02.2019;OUG.68 din 06/11/2019"/>
    <s v="mobil"/>
    <s v=" Anul naşterii=2012 ;Sexul=iapă mamă ;Dangale=F 69 / 9 HB ;Microcip=642019820023367 ;Locaţia de bază=H. Rusetu ;"/>
  </r>
  <r>
    <x v="9985"/>
    <s v="8.23.04"/>
    <m/>
    <m/>
    <s v="North Star XLIV-12  (Z 44 / 12 R) 642019820011207"/>
    <m/>
    <s v="BUZĂU"/>
    <s v="Ruşeţu"/>
    <s v="Tara: România; Judet: BUZĂU;Com Ruşeţu;   -; Nr: -;"/>
    <n v="2015"/>
    <n v="10300"/>
    <n v="10"/>
    <s v="in administrare"/>
    <s v="HG. 118/27.02.2019;OUG.68 din 06/11/2019"/>
    <s v="mobil"/>
    <s v=" Anul naşterii=2012 ;Sexul=iapă mamă ;Dangale=Z 44 / 12 R ;Microcip=642019820011207 ;Locaţia de bază=H. Rusetu ;"/>
  </r>
  <r>
    <x v="9986"/>
    <s v="8.23.04"/>
    <m/>
    <m/>
    <s v="North Star XLIV-14  (Z 44 / 14 R) 642019820012751"/>
    <m/>
    <s v="BUZĂU"/>
    <s v="Ruşeţu"/>
    <s v="Tara: România; Judet: BUZĂU;Com Ruşeţu;   -; Nr: -;"/>
    <n v="2015"/>
    <n v="10300"/>
    <n v="10"/>
    <s v="in administrare"/>
    <s v="HG. 118/27.02.2019;OUG.68 din 06/11/2019"/>
    <s v="mobil"/>
    <s v=" Anul naşterii=2012 ;Sexul=iapă mamă ;Dangale=Z 44 / 14 R ;Microcip=642019820012751 ;Locaţia de bază=H. Rusetu ;"/>
  </r>
  <r>
    <x v="9987"/>
    <s v="8.23.09"/>
    <m/>
    <m/>
    <s v="Gazal XIX-24 / Ulthooma ( 24 M / G 19) 642019820555169"/>
    <m/>
    <s v="CONSTANŢA"/>
    <s v="Mangalia"/>
    <s v="Tara: România; Judet: CONSTANŢA;Mun Mangalia; Şos  Constanţei; Nr: 52;"/>
    <n v="2015"/>
    <n v="9400"/>
    <n v="13"/>
    <s v="in administrare"/>
    <s v="HG. 118/27.02.2019;OUG.68 din 06/11/2019"/>
    <s v="mobil"/>
    <s v=" Anul naşterii=2012 ;Sexul=iapă mamă ;Dangale= 24 M / G 19 ;Microcip=642019820555169 ;Locaţia de bază=H. Mangalia ;"/>
  </r>
  <r>
    <x v="9988"/>
    <s v="8.23.09"/>
    <m/>
    <m/>
    <s v="El Iman I-33 / Ulzubra (33 M / El 1) 642019820585149"/>
    <m/>
    <s v="CONSTANŢA"/>
    <s v="Mangalia"/>
    <s v="Tara: România; Judet: CONSTANŢA;Mun Mangalia; Şos  Constanţei; Nr: 52;"/>
    <n v="2015"/>
    <n v="9400"/>
    <n v="13"/>
    <s v="in administrare"/>
    <s v="HG. 118/27.02.2019;OUG.68 din 06/11/2019"/>
    <s v="mobil"/>
    <s v=" Anul naşterii=2012 ;Sexul=iapă mamă ;Dangale=33 M / El 1 ;Microcip=642019820585149 ;Locaţia de bază=H. Mangalia ;"/>
  </r>
  <r>
    <x v="9989"/>
    <s v="8.23.12"/>
    <m/>
    <m/>
    <s v="Hadban XXXVII-29  ( H 37 / 29 R)_x000a_642019820325253"/>
    <m/>
    <s v="SUCEAVA"/>
    <s v="Rădăuţi"/>
    <s v="Tara: România; Judet: SUCEAVA;Mun Rădăuţi; Str  Bogdan Vodă; Nr: 114;"/>
    <n v="2015"/>
    <n v="9400"/>
    <n v="33"/>
    <s v="in administrare"/>
    <s v="HG. 118/27.02.2019;OUG.68 din 06/11/2019"/>
    <s v="mobil"/>
    <s v=" Anul naşterii=2012 ;Sexul=iapă mamă ;Dangale=H 37 / 29 R ;Microcip=642019820325253 ;Locaţia de bază=H.Radauti ;"/>
  </r>
  <r>
    <x v="9990"/>
    <s v="8.23.12"/>
    <m/>
    <m/>
    <s v="Dahoman XXXIX-101 (D 39 / 101 R) 642019820441833"/>
    <m/>
    <s v="SUCEAVA"/>
    <s v="Rădăuţi"/>
    <s v="Tara: România; Judet: SUCEAVA;Mun Rădăuţi; Str  Bogdan Vodă; Nr: 114;"/>
    <n v="2015"/>
    <n v="10000"/>
    <n v="33"/>
    <s v="in administrare"/>
    <s v="HG. 118/27.02.2019;OUG.68 din 06/11/2019"/>
    <s v="mobil"/>
    <s v=" Anul naşterii=2012 ;Sexul=armăsar montă publică ;Dangale=D 39 / 101 R ;Microcip=642019820441833 ;Locaţia de bază=H.Radauti ;"/>
  </r>
  <r>
    <x v="9991"/>
    <s v="8.23.06"/>
    <m/>
    <m/>
    <s v="Hroby XXIV-29 (H 24 / 29 L) 642019820440939"/>
    <m/>
    <s v="SUCEAVA"/>
    <s v="Moldova-Suliţa"/>
    <s v="Tara: România; Judet: SUCEAVA;Com Moldova-Suliţa;   -; Nr: -;"/>
    <n v="2015"/>
    <n v="8600"/>
    <n v="33"/>
    <s v="in administrare"/>
    <s v="HG. 118/27.02.2019;OUG.68 din 06/11/2019"/>
    <s v="mobil"/>
    <s v=" Anul naşterii=2012 ;Sexul=armăsar montă publică ;Dangale=H 24 / 29 L ;Microcip=642019820440939 ;Locaţia de bază=H. Lucina ;"/>
  </r>
  <r>
    <x v="9992"/>
    <s v="8.23.06"/>
    <m/>
    <m/>
    <s v="Goral XX-21 (G 20 / 21 L) 642019820441301"/>
    <m/>
    <s v="SUCEAVA"/>
    <s v="Moldova-Suliţa"/>
    <s v="Tara: România; Judet: SUCEAVA;Com Moldova-Suliţa;   -; Nr: -;"/>
    <n v="2015"/>
    <n v="8600"/>
    <n v="33"/>
    <s v="in administrare"/>
    <s v="HG. 118/27.02.2019;OUG.68 din 06/11/2019"/>
    <s v="mobil"/>
    <s v=" Anul naşterii=2012 ;Sexul=armăsar montă publică ;Dangale=G 20 / 21 L ;Microcip=642019820441301 ;Locaţia de bază=H. Lucina ;"/>
  </r>
  <r>
    <x v="9993"/>
    <s v="8.23.06"/>
    <m/>
    <m/>
    <s v="Hroby XXIV-30 (H 24 / 30 L) 642019601001300"/>
    <m/>
    <s v="SUCEAVA"/>
    <s v="Moldova-Suliţa"/>
    <s v="Tara: România; Judet: SUCEAVA;Com Moldova-Suliţa;   -; Nr: -;"/>
    <n v="2015"/>
    <n v="10000"/>
    <n v="33"/>
    <s v="in administrare"/>
    <s v="HG. 118/27.02.2019;OUG.68 din 06/11/2019"/>
    <s v="mobil"/>
    <s v=" Anul naşterii=2012 ;Sexul=armăsar montă publică ;Dangale=H 24 / 30 L ;Microcip=642019601001300 ;Locaţia de bază=H. Lucina ;"/>
  </r>
  <r>
    <x v="9994"/>
    <s v="8.23.11"/>
    <m/>
    <m/>
    <s v="Hazlia  (OC 4 / HB) 6420198205251187"/>
    <m/>
    <s v="BISTRIŢA-NĂSĂUD"/>
    <s v="-"/>
    <s v="Tara: România; Judet: BISTRIŢA-NĂSĂUD; -;   -; Nr: 45; Beclean pe Someş, str. Bistriţei"/>
    <n v="2016"/>
    <n v="9700"/>
    <n v="6"/>
    <s v="in administrare"/>
    <s v="HG. 118/27.02.2019;OUG.68 din 06/11/2019"/>
    <s v="mobil"/>
    <s v=" Anul naşterii=2013 ;Sexul=iapă mamă ;Dangale=OC 4 / HB ;Microcip=6420198205251187 ;Locaţia de bază=H.Beclean ;"/>
  </r>
  <r>
    <x v="9995"/>
    <s v="8.23.07"/>
    <m/>
    <m/>
    <s v="Conversano XXXV-6 (C 35 / 6 F) 642019820191771"/>
    <m/>
    <s v="BISTRIŢA-NĂSĂUD"/>
    <s v="-"/>
    <s v="Tara: România; Judet: BISTRIŢA-NĂSĂUD; -;   -; Nr: 45; Beclean pe Someş, str. Bistriţei"/>
    <n v="2016"/>
    <n v="10300"/>
    <n v="6"/>
    <s v="in administrare"/>
    <s v="HG. 118/27.02.2019;OUG.68 din 06/11/2019"/>
    <s v="mobil"/>
    <s v=" Anul naşterii=2007 ;Sexul=iapă mamă ;Dangale=C 35 / 6 F ;Microcip=642019820191771 ;Locaţia de bază=H.Beclean ;"/>
  </r>
  <r>
    <x v="9996"/>
    <s v="8.23.11"/>
    <m/>
    <m/>
    <s v="Glanda (Us 48 / R) 642019820549759"/>
    <m/>
    <s v="BUZĂU"/>
    <s v="Ruşeţu"/>
    <s v="Tara: România; Judet: BUZĂU;Com Ruşeţu;   -; Nr: -;"/>
    <n v="2016"/>
    <n v="9700"/>
    <n v="10"/>
    <s v="in administrare"/>
    <s v="HG. 118/27.02.2019;OUG.68 din 06/11/2019"/>
    <s v="mobil"/>
    <s v=" Anul naşterii=2013 ;Sexul=iapă mamă ;Dangale=Us 48 / R ;Microcip=642019820549759 ;Locaţia de bază=H. Rusetu ;"/>
  </r>
  <r>
    <x v="9997"/>
    <s v="8.23.09"/>
    <m/>
    <m/>
    <s v="Gazal XX-24 / Vaminaha (24M/G20) 642019820554664"/>
    <m/>
    <s v="CONSTANŢA"/>
    <s v="Mangalia"/>
    <s v="Tara: România; Judet: CONSTANŢA;Mun Mangalia; Şos  Constanţei; Nr: 52;"/>
    <n v="2016"/>
    <n v="9400"/>
    <n v="13"/>
    <s v="in administrare"/>
    <s v="HG. 118/27.02.2019;OUG.68 din 06/11/2019"/>
    <s v="mobil"/>
    <s v=" Anul naşterii=2013 ;Sexul=iapă mamă ;Dangale=24M/G20 ;Microcip=642019820554664 ;Locaţia de bază=H. Mangalia ;"/>
  </r>
  <r>
    <x v="9998"/>
    <s v="8.23.09"/>
    <m/>
    <m/>
    <s v="Siglavy Bagdady XVIII-27 / Vhuraia ( 27M/Sb18) 642019820554964"/>
    <m/>
    <s v="CONSTANŢA"/>
    <s v="Mangalia"/>
    <s v="Tara: România; Judet: CONSTANŢA;Mun Mangalia; Şos  Constanţei; Nr: 52;"/>
    <n v="2016"/>
    <n v="9400"/>
    <n v="13"/>
    <s v="in administrare"/>
    <s v="HG. 118/27.02.2019;OUG.68 din 06/11/2019"/>
    <s v="mobil"/>
    <s v=" Anul naşterii=2013 ;Sexul=iapă mamă ;Dangale=27M/Sb18 ;Microcip=642019820554964 ;Locaţia de bază=H. Mangalia ;"/>
  </r>
  <r>
    <x v="9999"/>
    <s v="8.23.12"/>
    <m/>
    <m/>
    <s v="Dahoman XXXIX-104 (D 39 / 104 R)_x000a_6420198220561642"/>
    <m/>
    <s v="SUCEAVA"/>
    <s v="Rădăuţi"/>
    <s v="Tara: România; Judet: SUCEAVA;Mun Rădăuţi; Str  Bogdan Vodă; Nr: 114;"/>
    <n v="2016"/>
    <n v="10000"/>
    <n v="33"/>
    <s v="in administrare"/>
    <s v="HG. 118/27.02.2019;OUG.68 din 06/11/2019"/>
    <s v="mobil"/>
    <s v=" Anul naşterii=2013 ;Sexul=armăsar montă publică ;Dangale=D 39 / 104 R ;Microcip=6420198220561642 ;Locaţia de bază=H.Radauti ;"/>
  </r>
  <r>
    <x v="10000"/>
    <s v="8.23.07"/>
    <m/>
    <m/>
    <s v="Siglavy Cariola XX – 40  SC 20 / 40 HB_x000a_64201982050105"/>
    <m/>
    <s v="BISTRIŢA-NĂSĂUD"/>
    <s v="-"/>
    <s v="Tara: România; Judet: BISTRIŢA-NĂSĂUD; -;   -; Nr: 45; Beclean pe Someş, str. Bistriţei"/>
    <n v="2016"/>
    <n v="10300"/>
    <n v="6"/>
    <s v="in administrare"/>
    <s v="HG. 118/27.02.2019;OUG.68 din 06/11/2019"/>
    <s v="mobil"/>
    <s v=" Anul naşterii=2013 ;Sexul=iapă mamă ;Dangale=SC 20 / 40 HB ;Microcip=64201982050105 ;Locaţia de bază=H.Beclean ;"/>
  </r>
  <r>
    <x v="10001"/>
    <s v="8.23.05"/>
    <m/>
    <m/>
    <s v="Bizant Gidran 9  (Bz / 9 C) 642019820545483"/>
    <m/>
    <s v="BUZĂU"/>
    <s v="Cislău"/>
    <s v="Tara: România; Judet: BUZĂU;Com Cislău;   -; Nr: 2;  Aleea Armatei"/>
    <n v="2016"/>
    <n v="9400"/>
    <n v="10"/>
    <s v="in administrare"/>
    <s v="HG. 118/27.02.2019;OUG.68 din 06/11/2019"/>
    <s v="mobil"/>
    <s v=" Anul naşterii=2013 ;Sexul=iapă mamă ;Dangale=Bz / 9 C ;Microcip=642019820545483 ;Locaţia de bază=H.Cislău ;"/>
  </r>
  <r>
    <x v="10002"/>
    <s v="8.23.08"/>
    <m/>
    <m/>
    <s v="Nonius 37 - 18 (N 37 / 18 I) 642019820518765"/>
    <m/>
    <s v="TIMIŞ"/>
    <s v="Izvin"/>
    <s v="Tara: România; Judet: TIMIŞ;Sat Izvin;   -; Nr: -;"/>
    <n v="2016"/>
    <n v="10300"/>
    <n v="35"/>
    <s v="in administrare"/>
    <s v="HG. 118/27.02.2019;OUG.68 din 06/11/2019"/>
    <s v="mobil"/>
    <s v=" Anul naşterii=2013 ;Sexul=iapă mamă ;Dangale=N 37 / 18 I ;Microcip=642019820518765 ;Locaţia de bază=H.Izvin ;"/>
  </r>
  <r>
    <x v="10003"/>
    <s v="8.23.08"/>
    <m/>
    <m/>
    <s v="Nonius 41- 9 (N 41 / 9 I) 642019820531147"/>
    <m/>
    <s v="TIMIŞ"/>
    <s v="Izvin"/>
    <s v="Tara: România; Judet: TIMIŞ;Sat Izvin;   -; Nr: -;"/>
    <n v="2016"/>
    <n v="10000"/>
    <n v="35"/>
    <s v="in administrare"/>
    <s v="HG. 118/27.02.2019;OUG.68 din 06/11/2019"/>
    <s v="mobil"/>
    <s v=" Anul naşterii=2013 ;Sexul=armăsar montă publică ;Dangale=N 41 / 9 I ;Microcip=642019820531147 ;Locaţia de bază=H.Izvin ;"/>
  </r>
  <r>
    <x v="10004"/>
    <s v="8.23.03"/>
    <m/>
    <m/>
    <s v="Demona  (Mp / 22 J) 642019820562587"/>
    <m/>
    <s v="CĂLĂRAŞI"/>
    <s v="Perişoru"/>
    <s v="Tara: România; Judet: CĂLĂRAŞI;Com Perişoru;   -; Nr: -;"/>
    <n v="2016"/>
    <n v="10300"/>
    <n v="51"/>
    <s v="in administrare"/>
    <s v="HG. 118/27.02.2019;OUG.68 din 06/11/2019"/>
    <s v="mobil"/>
    <s v=" Anul naşterii=2013 ;Sexul=iapă mamă ;Dangale=Mp / 22 J ;Microcip=642019820562587 ;Locaţia de bază=H. Jegălia ;"/>
  </r>
  <r>
    <x v="10005"/>
    <s v="8.23.03"/>
    <m/>
    <m/>
    <s v="Denia  (Mr / 4 J) 642019820562264"/>
    <m/>
    <s v="CĂLĂRAŞI"/>
    <s v="Perişoru"/>
    <s v="Tara: România; Judet: CĂLĂRAŞI;Com Perişoru;   -; Nr: -;"/>
    <n v="2016"/>
    <n v="9400"/>
    <n v="51"/>
    <s v="in administrare"/>
    <s v="HG. 118/27.02.2019;OUG.68 din 06/11/2019"/>
    <s v="mobil"/>
    <s v=" Anul naşterii=2013 ;Sexul=iapă mamă ;Dangale=Mr / 4 J ;Microcip=642019820562264 ;Locaţia de bază=H. Jegălia ;"/>
  </r>
  <r>
    <x v="10006"/>
    <s v="8.23.03"/>
    <m/>
    <m/>
    <s v="Deliciu (Cn / 11 J) 642019820562735"/>
    <m/>
    <s v="CĂLĂRAŞI"/>
    <s v="Perişoru"/>
    <s v="Tara: România; Judet: CĂLĂRAŞI;Com Perişoru;   -; Nr: -;"/>
    <n v="2016"/>
    <n v="10000"/>
    <n v="51"/>
    <s v="in administrare"/>
    <s v="HG. 118/27.02.2019;OUG.68 din 06/11/2019"/>
    <s v="mobil"/>
    <s v=" Anul naşterii=2013 ;Sexul=armăsar montă publică ;Dangale=Cn / 11 J ;Microcip=642019820562735 ;Locaţia de bază=H. Jegălia ;"/>
  </r>
  <r>
    <x v="10007"/>
    <s v="8.23.11"/>
    <m/>
    <m/>
    <s v="Olivia  (Ip / 19 J) 642019820563753"/>
    <m/>
    <s v="CĂLĂRAŞI"/>
    <s v="Perişoru"/>
    <s v="Tara: România; Judet: CĂLĂRAŞI;Com Perişoru;   -; Nr: -;"/>
    <n v="2016"/>
    <n v="8900"/>
    <n v="51"/>
    <s v="in administrare"/>
    <s v="HG. 118/27.02.2019;OUG.68 din 06/11/2019"/>
    <s v="mobil"/>
    <s v=" Anul naşterii=2013 ;Sexul=iapă mamă ;Dangale=Ip / 19 J ;Microcip=642019820563753 ;Locaţia de bază=H. Jegălia ;"/>
  </r>
  <r>
    <x v="10008"/>
    <s v="8.23.06"/>
    <m/>
    <m/>
    <s v="Hroby XXV-2 ( H 25 / 2 L) 642019820551107"/>
    <m/>
    <s v="SUCEAVA"/>
    <s v="Moldova-Suliţa"/>
    <s v="Tara: România; Judet: SUCEAVA;Com Moldova-Suliţa;   -; Nr: -;"/>
    <n v="2016"/>
    <n v="8600"/>
    <n v="33"/>
    <s v="in administrare"/>
    <s v="HG. 118/27.02.2019;OUG.68 din 06/11/2019"/>
    <s v="mobil"/>
    <s v=" Anul naşterii=2013 ;Sexul=armăsar montă publică ;Dangale=H 25 / 2 L ;Microcip=642019820551107 ;Locaţia de bază=H. Lucina ;"/>
  </r>
  <r>
    <x v="10009"/>
    <s v="8.23.04"/>
    <m/>
    <m/>
    <s v="North Star XLIII-74  (Z 43 / 74 R)_x000a_642019820547311"/>
    <m/>
    <s v="BUZĂU"/>
    <s v="Ruşeţu"/>
    <s v="Tara: România; Judet: BUZĂU;Com Ruşeţu;   -; Nr: -;"/>
    <n v="2016"/>
    <n v="9400"/>
    <n v="10"/>
    <s v="in administrare"/>
    <s v="HG. 118/27.02.2019;OUG.68 din 06/11/2019"/>
    <s v="mobil"/>
    <s v=" Anul naşterii=2013 ;Sexul=iapă mamă ;Dangale=Z 43 / 74 R ;Microcip=642019820547311 ;Locaţia de bază=H. Rusetu ;"/>
  </r>
  <r>
    <x v="10010"/>
    <s v="8.23.04"/>
    <m/>
    <m/>
    <s v="North Star XLIV-16  (Z 44 / 16 R)_x000a_642019820491913"/>
    <m/>
    <s v="BUZĂU"/>
    <s v="Ruşeţu"/>
    <s v="Tara: România; Judet: BUZĂU;Com Ruşeţu;   -; Nr: -;"/>
    <n v="2016"/>
    <n v="9400"/>
    <n v="10"/>
    <s v="in administrare"/>
    <s v="HG. 118/27.02.2019;OUG.68 din 06/11/2019"/>
    <s v="mobil"/>
    <s v=" Anul naşterii=2013 ;Sexul=iapă mamă ;Dangale=Z 44 / 16 R ;Microcip=642019820491913 ;Locaţia de bază=H. Rusetu ;"/>
  </r>
  <r>
    <x v="10011"/>
    <s v="8.23.07"/>
    <m/>
    <m/>
    <s v="Tulipan XX-31  (T 20 / 31 F)_x000a_642019820345063"/>
    <m/>
    <s v="BRAŞOV"/>
    <s v="Voila"/>
    <s v="Tara: România; Judet: BRAŞOV;Com Voila;   -; Nr: -; sat Sâmbăta de Jos, str. 1 Decembrie 1918"/>
    <n v="2016"/>
    <n v="10800"/>
    <n v="8"/>
    <s v="in administrare"/>
    <s v="HG. 118/27.02.2019;OUG.68 din 06/11/2019"/>
    <s v="mobil"/>
    <s v=" Anul naşterii=2013 ;Sexul=armăsar montă publică ;Dangale=T 20 / 31 F ;Microcip=642019820345063 ;Locaţia de bază=H. Sambta de Jos ;"/>
  </r>
  <r>
    <x v="10012"/>
    <s v="8.04.04"/>
    <m/>
    <m/>
    <s v="DAF TRESTIOARA"/>
    <m/>
    <s v="SUCEAVA"/>
    <s v="Râşca"/>
    <s v="Tara: România; Judet: SUCEAVA;Com Râşca;   -; Nr: -;"/>
    <n v="2011"/>
    <n v="389424"/>
    <n v="33"/>
    <s v="in administrare"/>
    <s v="HG. 773/10.09.2020"/>
    <s v="imobil"/>
    <s v=" Lungime=1.554 Km;Suprafeţe=1.2907 ha;CF=32575 ;"/>
  </r>
  <r>
    <x v="10013"/>
    <s v="8.04.04"/>
    <m/>
    <m/>
    <s v="DAF SACUTA CANTON"/>
    <m/>
    <s v="SUCEAVA"/>
    <s v="Boroaia"/>
    <s v="Tara: România; Judet: SUCEAVA;Com Boroaia;   -; Nr: -;"/>
    <n v="2011"/>
    <n v="49872"/>
    <n v="33"/>
    <s v="in administrare"/>
    <s v="HG. 773/10.09.2020"/>
    <s v="imobil"/>
    <s v=" Lungime=0.838 Km;Suprafeţe=0.8286 ha;CF=33841 ;"/>
  </r>
  <r>
    <x v="10014"/>
    <s v="8.04.04"/>
    <m/>
    <m/>
    <s v="DAF BRODIOARA II"/>
    <m/>
    <s v="SUCEAVA"/>
    <s v="Brodina"/>
    <s v="Tara: România; Judet: SUCEAVA;Com Brodina;   -; Nr: -;"/>
    <n v="2007"/>
    <n v="355469"/>
    <n v="33"/>
    <s v="in administrare"/>
    <s v="HG. 773/10.09.2020"/>
    <s v="imobil"/>
    <s v=" Lungime=1.462 Km;Suprafeţe=1.4985 ha;CF=32307,32308,30309,32291,32296,32292 ;"/>
  </r>
  <r>
    <x v="10015"/>
    <s v="8.04.04"/>
    <m/>
    <m/>
    <s v="Drum forestier Prelungire Braesti"/>
    <m/>
    <s v="IAŞI"/>
    <s v="Brăeşti"/>
    <s v="Tara: România; Judet: IAŞI;Com Brăeşti;   -; Nr: -;"/>
    <n v="2017"/>
    <n v="677875"/>
    <n v="22"/>
    <s v="in administrare"/>
    <s v="HG. 773/10.09.2020"/>
    <s v="imobil"/>
    <s v=" Lungime=2.100 Km;Suprafeţe=1.6200 ha;CF=60495 ;"/>
  </r>
  <r>
    <x v="10016"/>
    <s v="8.04.02"/>
    <m/>
    <m/>
    <s v="Fond Forestier"/>
    <m/>
    <s v="DOLJ"/>
    <s v="Craiova"/>
    <s v="Tara: România; Judet: DOLJ;MRJ Craiova;   -; Nr: -;"/>
    <n v="1991"/>
    <n v="0"/>
    <n v="16"/>
    <s v="in administrare"/>
    <s v="HG. 220/18.03.2020;HG.220/18.03.2020"/>
    <s v="imobil"/>
    <s v=" Suprafeţe=0,4077 ha;CF=236001 ;Date cadastrale=236001 ;"/>
  </r>
  <r>
    <x v="10017"/>
    <s v="8.04.04"/>
    <m/>
    <m/>
    <s v="D.F. PRELUNGIRE CELIC 2,7 KM"/>
    <s v="conform amenajamentelor silvice"/>
    <s v="TULCEA"/>
    <s v="-"/>
    <s v="Tara: România; Judet: TULCEA; -;   -; Nr: -;"/>
    <n v="1979"/>
    <n v="159593"/>
    <n v="36"/>
    <s v="in administrare"/>
    <s v="HG 982/1998;HG 1344/2011;OUG.1 din 04/01/2017;HG.354/18.05.2017;OUG.68 din 06/11/2019"/>
    <s v="imobil"/>
    <s v="Lungime= Km;Suprafeţe= ha;CF= ;"/>
  </r>
  <r>
    <x v="10018"/>
    <s v="8.04.04"/>
    <m/>
    <m/>
    <s v="D.F.SUHATU 2,5 KM"/>
    <s v="conform amenajamentelor silvice"/>
    <s v="TULCEA"/>
    <s v="-"/>
    <s v="Tara: România; Judet: TULCEA; -;   -; Nr: -;"/>
    <n v="1981"/>
    <n v="146757"/>
    <n v="36"/>
    <s v="in administrare"/>
    <s v="HG 982/1998;HG 1344/2011;OUG.1 din 04/01/2017;HG.354/18.05.2017;OUG.68 din 06/11/2019"/>
    <s v="imobil"/>
    <s v="Lungime= Km;Suprafeţe= ha;CF= ;"/>
  </r>
  <r>
    <x v="10019"/>
    <s v="8.04.04"/>
    <m/>
    <m/>
    <s v="D.F.VALEA BOCLOGEA"/>
    <s v="conform amenajamentelor silvice"/>
    <s v="TULCEA"/>
    <s v="-"/>
    <s v="Tara: România; Judet: TULCEA; -;   -; Nr: -;"/>
    <n v="1961"/>
    <n v="128278"/>
    <n v="36"/>
    <s v="in administrare"/>
    <s v="HG 982/1998;HG 1344/2011;OUG.1 din 04/01/2017;HG.354/18.05.2017;OUG.68 din 06/11/2019"/>
    <s v="imobil"/>
    <s v="Lungime= Km;Suprafeţe= ha;CF= ;"/>
  </r>
  <r>
    <x v="10020"/>
    <s v="8.04.04"/>
    <m/>
    <m/>
    <s v="D.F VALEA CISMELEI 2,1 KM"/>
    <s v="conform amenajamentelor silvice"/>
    <s v="TULCEA"/>
    <s v="-"/>
    <s v="Tara: România; Judet: TULCEA; -;   -; Nr: -;"/>
    <n v="1969"/>
    <n v="82843"/>
    <n v="36"/>
    <s v="in administrare"/>
    <s v="HG 982/1998;;OUG.1 din 04/01/2017;HG.354/18.05.2017;OUG.68 din 06/11/2019"/>
    <s v="imobil"/>
    <s v="Lungime= Km;Suprafeţe= ha;CF= ;"/>
  </r>
  <r>
    <x v="10021"/>
    <s v="8.04.04"/>
    <m/>
    <m/>
    <s v="D.F.TREI IZVOARE 3,8 KM"/>
    <s v="conform amenajamentelor silvice"/>
    <s v="TULCEA"/>
    <s v="-"/>
    <s v="Tara: România; Judet: TULCEA; -;   -; Nr: -;"/>
    <n v="1969"/>
    <n v="148036"/>
    <n v="36"/>
    <s v="in administrare"/>
    <s v="HG 982/1998;;OUG.1 din 04/01/2017;HG.354/18.05.2017;OUG.68 din 06/11/2019"/>
    <s v="imobil"/>
    <s v="Lungime= Km;Suprafeţe= ha;CF= ;"/>
  </r>
  <r>
    <x v="10022"/>
    <s v="8.04.04"/>
    <m/>
    <m/>
    <s v="D.F.VALEA MITROFAN 2 KM"/>
    <s v="conform amenajamentelor silvice"/>
    <s v="TULCEA"/>
    <s v="-"/>
    <s v="Tara: România; Judet: TULCEA; -;   -; Nr: -;"/>
    <n v="1962"/>
    <n v="65347"/>
    <n v="36"/>
    <s v="in administrare"/>
    <s v="HG 982/1998;;OUG.1 din 04/01/2017;HG.354/18.05.2017;OUG.68 din 06/11/2019"/>
    <s v="imobil"/>
    <s v="Lungime= Km;Suprafeţe= ha;CF= ;"/>
  </r>
  <r>
    <x v="10023"/>
    <s v="8.04.04"/>
    <m/>
    <m/>
    <s v="D.F.VALEA FRANTUZU"/>
    <s v="conform amenajamentelor silvice"/>
    <s v="TULCEA"/>
    <s v="-"/>
    <s v="Tara: România; Judet: TULCEA; -;   -; Nr: -;"/>
    <n v="1968"/>
    <n v="69658"/>
    <n v="36"/>
    <s v="in administrare"/>
    <s v="HG 982/1998;;OUG.1 din 04/01/2017;HG.354/18.05.2017;OUG.68 din 06/11/2019"/>
    <s v="imobil"/>
    <s v="Lungime= Km;Suprafeţe= ha;CF= ;"/>
  </r>
  <r>
    <x v="10024"/>
    <s v="8.04.04"/>
    <m/>
    <m/>
    <s v="D.F. PLPILOR PIRLITA"/>
    <s v="conform amenajamentelor silvice"/>
    <s v="TULCEA"/>
    <s v="-"/>
    <s v="Tara: România; Judet: TULCEA; -;   -; Nr: -;"/>
    <n v="1968"/>
    <n v="89937"/>
    <n v="36"/>
    <s v="in administrare"/>
    <s v="HG 982/1998;;OUG.1 din 04/01/2017;HG.354/18.05.2017;OUG.68 din 06/11/2019"/>
    <s v="imobil"/>
    <s v="Lungime= Km;Suprafeţe= ha;CF= ;"/>
  </r>
  <r>
    <x v="10025"/>
    <s v="8.04.04"/>
    <m/>
    <m/>
    <s v="D.F.NIFON 2,3 KM"/>
    <s v="conform amenajamentelor silvice"/>
    <s v="TULCEA"/>
    <s v="-"/>
    <s v="Tara: România; Judet: TULCEA; -;   -; Nr: -;"/>
    <n v="1982"/>
    <n v="99253"/>
    <n v="36"/>
    <s v="in administrare"/>
    <s v="HG 982/1998;;OUG.1 din 04/01/2017;HG.354/18.05.2017;OUG.68 din 06/11/2019"/>
    <s v="imobil"/>
    <s v="Lungime= Km;Suprafeţe= ha;CF= ;"/>
  </r>
  <r>
    <x v="10026"/>
    <s v="8.04.04"/>
    <m/>
    <m/>
    <s v="DRUM VALEA LUI IVAN"/>
    <s v="conform amenajamentelor silvice"/>
    <s v="MUNICIPIUL BUCUREŞTI"/>
    <s v="-"/>
    <s v="Tara: România; Judet: MUNICIPIUL BUCUREŞTI; -;   -; Nr: -;"/>
    <n v="1983"/>
    <n v="131861"/>
    <n v="40"/>
    <s v="in administrare"/>
    <s v="HG 982/1998;HG 1344/2011;OUG.1 din 04/01/2017;HG.354/18.05.2017;OUG.68 din 06/11/2019"/>
    <s v="imobil"/>
    <s v="Lungime= Km;Suprafeţe= ha;CF= ;"/>
  </r>
  <r>
    <x v="10027"/>
    <s v="8.04.04"/>
    <m/>
    <m/>
    <s v="D.F. FINTINA MARE 2,7 KM"/>
    <s v="conform amenajamentelor silvice"/>
    <s v="TULCEA"/>
    <s v="-"/>
    <s v="Tara: România; Judet: TULCEA; -;   -; Nr: -;"/>
    <n v="1980"/>
    <n v="250191"/>
    <n v="36"/>
    <s v="in administrare"/>
    <s v="HG 982/1998;HG 1344/2011;OUG.1 din 04/01/2017;HG.354/18.05.2017;OUG.68 din 06/11/2019"/>
    <s v="imobil"/>
    <s v="Lungime= Km;Suprafeţe= ha;CF= ;"/>
  </r>
  <r>
    <x v="10028"/>
    <s v="8.04.04"/>
    <m/>
    <m/>
    <s v="D.F. MOS NISTOR 3,5 KM"/>
    <s v="conform amenajamentelor silvice"/>
    <s v="TULCEA"/>
    <s v="-"/>
    <s v="Tara: România; Judet: TULCEA; -;   -; Nr: -;"/>
    <n v="1982"/>
    <n v="188686"/>
    <n v="36"/>
    <s v="in administrare"/>
    <s v="HG 982/1998;HG 1344/2011;OUG.1 din 04/01/2017;HG.354/18.05.2017;OUG.68 din 06/11/2019"/>
    <s v="imobil"/>
    <s v="Lungime= Km;Suprafeţe= ha;CF= ;"/>
  </r>
  <r>
    <x v="10029"/>
    <s v="8.04.04"/>
    <m/>
    <m/>
    <s v="DRUM FORESTIER AUTO TURBATU"/>
    <s v="conform amenajamentelor silvice"/>
    <s v="MUNICIPIUL BUCUREŞTI"/>
    <s v="-"/>
    <s v="Tara: România; Judet: MUNICIPIUL BUCUREŞTI; -;   -; Nr: -;"/>
    <n v="1994"/>
    <n v="2029"/>
    <n v="40"/>
    <s v="in administrare"/>
    <s v="HG 982/1998;;OUG.1 din 04/01/2017;HG.354/18.05.2017;OUG.68 din 06/11/2019"/>
    <s v="imobil"/>
    <s v="Lungime= Km;Suprafeţe= ha;CF= ;"/>
  </r>
  <r>
    <x v="10030"/>
    <s v="8.04.04"/>
    <m/>
    <m/>
    <s v="DRUM PIETRUIT NR.3 ICAS"/>
    <s v="conform amenajamentelor silvice"/>
    <s v="MUNICIPIUL BUCUREŞTI"/>
    <s v="-"/>
    <s v="Tara: România; Judet: MUNICIPIUL BUCUREŞTI; -;   -; Nr: -;"/>
    <n v="1968"/>
    <n v="3951"/>
    <n v="40"/>
    <s v="in administrare"/>
    <s v="HG 982/1998;HG 1344/2011;OUG.1 din 04/01/2017;OUG.68 din 06/11/2019"/>
    <s v="imobil"/>
    <s v="SNAGOV PARC"/>
  </r>
  <r>
    <x v="10031"/>
    <s v="8.04.04"/>
    <m/>
    <m/>
    <s v="DAF MIHAI BRAVU"/>
    <s v="conform amenajamentelor silvice"/>
    <s v="MUNICIPIUL BUCUREŞTI"/>
    <s v="-"/>
    <s v="Tara: România; Judet: MUNICIPIUL BUCUREŞTI; -;   -; Nr: -;"/>
    <n v="1980"/>
    <n v="49158"/>
    <n v="40"/>
    <s v="in administrare"/>
    <s v="HG 982/1998;;OUG.1 din 04/01/2017;HG.354/18.05.2017;OUG.68 din 06/11/2019"/>
    <s v="imobil"/>
    <s v="Lungime= Km;Suprafeţe= ha;CF= ;"/>
  </r>
  <r>
    <x v="10032"/>
    <s v="8.04.04"/>
    <m/>
    <m/>
    <s v="DAF CRINGU LUI PIELE"/>
    <s v="conform amenajamentelor silvice"/>
    <s v="MUNICIPIUL BUCUREŞTI"/>
    <s v="-"/>
    <s v="Tara: România; Judet: MUNICIPIUL BUCUREŞTI; -;   -; Nr: -;"/>
    <n v="1994"/>
    <n v="27565"/>
    <n v="40"/>
    <s v="in administrare"/>
    <s v="HG 982/1998;;OUG.1 din 04/01/2017;HG.354/18.05.2017;OUG.68 din 06/11/2019"/>
    <s v="imobil"/>
    <s v="Lungime= Km;Suprafeţe= ha;CF= ;"/>
  </r>
  <r>
    <x v="10033"/>
    <s v="8.04.04"/>
    <m/>
    <m/>
    <s v="DAF GRADINARI"/>
    <s v="conform amenajamentelor silvice"/>
    <s v="MUNICIPIUL BUCUREŞTI"/>
    <s v="-"/>
    <s v="Tara: România; Judet: MUNICIPIUL BUCUREŞTI; -;   -; Nr: -;"/>
    <n v="1981"/>
    <n v="51058"/>
    <n v="40"/>
    <s v="in administrare"/>
    <s v="HG 982/1998;;OUG.1 din 04/01/2017;HG.354/18.05.2017;OUG.68 din 06/11/2019"/>
    <s v="imobil"/>
    <s v="Lungime= Km;Suprafeţe= ha;CF= ;"/>
  </r>
  <r>
    <x v="10034"/>
    <s v="8.04.04"/>
    <m/>
    <m/>
    <s v="DRUM FOREST.LINIA 5 M"/>
    <s v="conform amenajamentelor silvice"/>
    <s v="MUNICIPIUL BUCUREŞTI"/>
    <s v="-"/>
    <s v="Tara: România; Judet: MUNICIPIUL BUCUREŞTI; -;   -; Nr: -;"/>
    <n v="1964"/>
    <n v="5681"/>
    <n v="40"/>
    <s v="in administrare"/>
    <s v="HG 982/1998;; HG 478/ 24-IUN-15;HG.478/24-IUN-15;OUG.1 din 04/01/2017;HG.354/18.05.2017;OUG.68 din 06/11/2019"/>
    <s v="imobil"/>
    <s v="Lungime= Km;Suprafeţe= ha;CF= ;"/>
  </r>
  <r>
    <x v="10035"/>
    <s v="8.04.04"/>
    <m/>
    <m/>
    <s v="DRUM FOREST.BANAII"/>
    <s v="conform amenajamentelor silvice"/>
    <s v="MUNICIPIUL BUCUREŞTI"/>
    <s v="-"/>
    <s v="Tara: România; Judet: MUNICIPIUL BUCUREŞTI; -;   -; Nr: -;"/>
    <n v="1963"/>
    <n v="8891"/>
    <n v="40"/>
    <s v="in administrare"/>
    <s v="HG 982/1998;; HG 478/ 24-IUN-15;HG.478/24-IUN-15;OUG.1 din 04/01/2017;HG.354/18.05.2017;OUG.68 din 06/11/2019"/>
    <s v="imobil"/>
    <s v="Lungime= Km;Suprafeţe= ha;CF= ;"/>
  </r>
  <r>
    <x v="10036"/>
    <s v="8.04.04"/>
    <m/>
    <m/>
    <s v="DRUM FOREST.VL.PIETRII-CARNARU P"/>
    <s v="conform amenajamentelor silvice"/>
    <s v="DÂMBOVIŢA"/>
    <s v="-"/>
    <s v="Tara: România; Judet: DÂMBOVIŢA; -;   -; Nr: -;"/>
    <n v="1977"/>
    <n v="122105"/>
    <n v="15"/>
    <s v="in administrare"/>
    <s v="HG 982/1998;HG 1344/2011; HG 478/ 24-IUN-15;HG.478/24-IUN-15;OUG.1 din 04/01/2017;HG.354/18.05.2017;OUG.68 din 06/11/2019"/>
    <s v="imobil"/>
    <s v="Lungime= Km;Suprafeţe= ha;CF= ;"/>
  </r>
  <r>
    <x v="10037"/>
    <s v="8.04.04"/>
    <m/>
    <m/>
    <s v="DRUM FOREST NEGRITA-OANCEA M."/>
    <s v="conform amenajamentelor silvice"/>
    <s v="DÂMBOVIŢA"/>
    <s v="-"/>
    <s v="Tara: România; Judet: DÂMBOVIŢA; -;   -; Nr: -;"/>
    <n v="1980"/>
    <n v="110678"/>
    <n v="15"/>
    <s v="in administrare"/>
    <s v="HG 982/1998;HG 1344/2011 529/2011; HG 478/ 24-IUN-15;HG.478/24-IUN-15;OUG.1 din 04/01/2017;HG.354/18.05.2017;OUG.68 din 06/11/2019"/>
    <s v="imobil"/>
    <s v="Lungime= Km;Suprafeţe= ha;CF= ;"/>
  </r>
  <r>
    <x v="10038"/>
    <s v="8.04.04"/>
    <m/>
    <m/>
    <s v="DRUM FORESTIER RAUL SEC - ORZEA"/>
    <s v="conform amenajamentelor silvice"/>
    <s v="DÂMBOVIŢA"/>
    <s v="-"/>
    <s v="Tara: România; Judet: DÂMBOVIŢA; -;   -; Nr: -;"/>
    <n v="1994"/>
    <n v="3830"/>
    <n v="15"/>
    <s v="in administrare"/>
    <s v="HG 982/1998;HG 1344/2011; HG 478/ 24-IUN-15;HG.478/24-IUN-15;OUG.1 din 04/01/2017;HG.354/18.05.2017;OUG.68 din 06/11/2019"/>
    <s v="imobil"/>
    <s v="Lungime= Km;Suprafeţe= ha;CF= ;"/>
  </r>
  <r>
    <x v="10039"/>
    <s v="8.04.04"/>
    <m/>
    <m/>
    <s v="DRUM FORESTIER VALEA GLODULUI"/>
    <s v="conform amenajamentelor silvice"/>
    <s v="DÂMBOVIŢA"/>
    <s v="-"/>
    <s v="Tara: România; Judet: DÂMBOVIŢA; -;   -; Nr: -;"/>
    <n v="1994"/>
    <n v="26455"/>
    <n v="15"/>
    <s v="in administrare"/>
    <s v="HG 982/1998;HG 1344/2011; HG 478/ 24-IUN-15;HG.478/24-IUN-15;OUG.1 din 04/01/2017;HG.354/18.05.2017;OUG.68 din 06/11/2019"/>
    <s v="imobil"/>
    <s v="Lungime= Km;Suprafeţe= ha;CF= ;"/>
  </r>
  <r>
    <x v="10040"/>
    <s v="8.04.04"/>
    <m/>
    <m/>
    <s v="DRUM FORESTIER MUSCHIU-JGHEBOASA"/>
    <s v="conform amenajamentelor silvice"/>
    <s v="DÂMBOVIŢA"/>
    <s v="-"/>
    <s v="Tara: România; Judet: DÂMBOVIŢA; -;   -; Nr: -;"/>
    <n v="1994"/>
    <n v="128932"/>
    <n v="15"/>
    <s v="in administrare"/>
    <s v="HG 982/1998;HG 1344/2011; HG 478/ 24-IUN-15;HG.478/24-IUN-15;OUG.1 din 04/01/2017;OUG.68 din 06/11/2019"/>
    <s v="imobil"/>
    <s v="Lungime= Km;Suprafeţe= ha;CF= ;"/>
  </r>
  <r>
    <x v="10041"/>
    <s v="8.04.04"/>
    <m/>
    <m/>
    <s v="DRUM FOREST. PRIBOIU 4 KM"/>
    <s v="conform amenajamentelor silvice"/>
    <s v="DÂMBOVIŢA"/>
    <s v="Iedera"/>
    <s v="Tara: România; Judet: DÂMBOVIŢA;Com Iedera;   -; Nr: -;"/>
    <n v="1978"/>
    <n v="1384627"/>
    <n v="15"/>
    <s v="in administrare"/>
    <s v="HG 982/1998;HG 1344/2011; HG 478/ 24-IUN-15;HG.478/24-IUN-15;OUG.1 din 04/01/2017;HG.354/18.05.2017;OUG.68 din 06/11/2019"/>
    <s v="imobil"/>
    <s v="Lungime= Km;Suprafeţe= ha;CF= ;"/>
  </r>
  <r>
    <x v="10042"/>
    <s v="8.04.04"/>
    <m/>
    <m/>
    <s v="DRUM FOREST. BAICOI-MORENI 2 KM"/>
    <s v="conform amenajamentelor silvice"/>
    <s v="DÂMBOVIŢA"/>
    <s v="-"/>
    <s v="Tara: România; Judet: DÂMBOVIŢA; -;   -; Nr: -;"/>
    <n v="1978"/>
    <n v="105845"/>
    <n v="15"/>
    <s v="in administrare"/>
    <s v="HG 982/1998;HG 1344/2011; HG 478/ 24-IUN-15;HG.478/24-IUN-15;OUG.1 din 04/01/2017;HG.354/18.05.2017;OUG.68 din 06/11/2019"/>
    <s v="imobil"/>
    <s v="Lungime= Km;Suprafeţe= ha;CF= ;"/>
  </r>
  <r>
    <x v="10043"/>
    <s v="8.04.04"/>
    <m/>
    <m/>
    <s v="DRUM FORESTIER VALEA PACURII 0.8"/>
    <s v="conform amenajamentelor silvice"/>
    <s v="DÂMBOVIŢA"/>
    <s v="Moreni"/>
    <s v="Tara: România; Judet: DÂMBOVIŢA;Mun Moreni;   -; Nr: -;"/>
    <n v="1978"/>
    <n v="67580"/>
    <n v="15"/>
    <s v="in administrare"/>
    <s v="HG 982/1998;HG 1344/2011; HG 478/ 24-IUN-15;HG.478/24-IUN-15;OUG.1 din 04/01/2017;HG.354/18.05.2017;OUG.68 din 06/11/2019"/>
    <s v="imobil"/>
    <s v="Lungime= Km;Suprafeţe= ha;CF= ;"/>
  </r>
  <r>
    <x v="10044"/>
    <s v="8.04.04"/>
    <m/>
    <m/>
    <s v="DRUM FORESTIER CALDARUSANI"/>
    <s v="conform amenajamentelor silvice"/>
    <s v="DÂMBOVIŢA"/>
    <s v="-"/>
    <s v="Tara: România; Judet: DÂMBOVIŢA; -;   -; Nr: -; Buturoia"/>
    <n v="1967"/>
    <n v="57954"/>
    <n v="15"/>
    <s v="in administrare"/>
    <s v="HG 982/1998;HG 1344/2011; HG 478/ 24-IUN-15;HG.478/24-IUN-15;OUG.1 din 04/01/2017;HG.354/18.05.2017;OUG.68 din 06/11/2019"/>
    <s v="imobil"/>
    <s v="Lungime= Km;Suprafeţe= ha;CF= ;"/>
  </r>
  <r>
    <x v="10045"/>
    <s v="8.04.04"/>
    <m/>
    <m/>
    <s v="DRUM FORESTIER VALEA FINTINII"/>
    <s v="conform amenajamentelor silvice"/>
    <s v="DÂMBOVIŢA"/>
    <s v="-"/>
    <s v="Tara: România; Judet: DÂMBOVIŢA; -;   -; Nr: -;"/>
    <n v="1961"/>
    <n v="14908"/>
    <n v="15"/>
    <s v="in administrare"/>
    <s v="HG 982/1998;HG 1344/2011; HG 478/ 24-IUN-15;HG.478/24-IUN-15;OUG.1 din 04/01/2017;OUG.68 din 06/11/2019"/>
    <s v="imobil"/>
    <s v="Lungime= Km;Suprafeţe= ha;CF= ;"/>
  </r>
  <r>
    <x v="10046"/>
    <s v="8.04.04"/>
    <m/>
    <m/>
    <s v="DRUM FORESTIER SECIU SCURSURI"/>
    <s v="conform amenajamentelor silvice"/>
    <s v="DÂMBOVIŢA"/>
    <s v="Gemenea Brătuleşti"/>
    <s v="Tara: România; Judet: DÂMBOVIŢA;Sat Gemenea Brătuleşti;   -; Nr: -;"/>
    <n v="1977"/>
    <n v="184409"/>
    <n v="15"/>
    <s v="in administrare"/>
    <s v="HG 982/1998;HG 1344/2011; HG 478/ 24-IUN-15;HG.478/24-IUN-15;OUG.1 din 04/01/2017;HG.354/18.05.2017;OUG.68 din 06/11/2019"/>
    <s v="imobil"/>
    <s v="Lungime= Km;Suprafeţe= ha;CF= ;"/>
  </r>
  <r>
    <x v="10047"/>
    <s v="8.04.04"/>
    <m/>
    <m/>
    <s v="DAF VALEA IARASULUI"/>
    <s v="conform amenajamentelor silvice"/>
    <s v="MUREŞ"/>
    <s v="-"/>
    <s v="Tara: România; Judet: MUREŞ; -;   -; Nr: -;"/>
    <n v="1975"/>
    <n v="2638117"/>
    <n v="26"/>
    <s v="in administrare"/>
    <s v="HG 982/1998;HG 1344/2011;OUG.1 din 04/01/2017;HG.354/18.05.2017;OUG.68 din 06/11/2019"/>
    <s v="imobil"/>
    <s v="Lungime= Km;Suprafeţe= ha;CF= ;"/>
  </r>
  <r>
    <x v="10048"/>
    <s v="8.04.04"/>
    <m/>
    <m/>
    <s v="DAF VALEA IODULUI"/>
    <s v="conform amenajamentelor silvice"/>
    <s v="MUREŞ"/>
    <s v="-"/>
    <s v="Tara: România; Judet: MUREŞ; -;   -; Nr: -;"/>
    <n v="1982"/>
    <n v="214756"/>
    <n v="26"/>
    <s v="in administrare"/>
    <s v="HG 982/1998;;OUG.1 din 04/01/2017;OUG.68 din 06/11/2019"/>
    <s v="imobil"/>
    <s v="drum forestier"/>
  </r>
  <r>
    <x v="10049"/>
    <s v="8.04.04"/>
    <m/>
    <m/>
    <s v="DAF UNGURASUL"/>
    <s v="conform amenajamentelor silvice"/>
    <s v="MUREŞ"/>
    <s v="-"/>
    <s v="Tara: România; Judet: MUREŞ; -;   -; Nr: -;"/>
    <n v="1971"/>
    <n v="1261826"/>
    <n v="26"/>
    <s v="in administrare"/>
    <s v="HG 982/1998;HG 1344/2011;OUG.1 din 04/01/2017;OUG.68 din 06/11/2019"/>
    <s v="imobil"/>
    <s v="drum forestier"/>
  </r>
  <r>
    <x v="10050"/>
    <s v="8.04.04"/>
    <m/>
    <m/>
    <s v="DAF SOLOVASTRU SPL"/>
    <s v="conform amenajamentelor silvice"/>
    <s v="MUREŞ"/>
    <s v="-"/>
    <s v="Tara: România; Judet: MUREŞ; -;   -; Nr: -;"/>
    <n v="1971"/>
    <n v="124185"/>
    <n v="26"/>
    <s v="in administrare"/>
    <s v="HG 982/1998;HG 1344/2011;OUG.1 din 04/01/2017;OUG.68 din 06/11/2019"/>
    <s v="imobil"/>
    <s v="drum forestier"/>
  </r>
  <r>
    <x v="10051"/>
    <s v="8.04.04"/>
    <m/>
    <m/>
    <s v="DAF TISIEU"/>
    <s v="conform amenajamentelor silvice"/>
    <s v="MUREŞ"/>
    <s v="-"/>
    <s v="Tara: România; Judet: MUREŞ; -;   -; Nr: -;"/>
    <n v="1971"/>
    <n v="325620"/>
    <n v="26"/>
    <s v="in administrare"/>
    <s v="HG 982/1998;HG 1344/2011;OUG.1 din 04/01/2017;OUG.68 din 06/11/2019"/>
    <s v="imobil"/>
    <s v="drum forestier"/>
  </r>
  <r>
    <x v="10052"/>
    <s v="8.04.04"/>
    <m/>
    <m/>
    <s v="DAF NIRAJUL MIC"/>
    <s v="conform amenajamentelor silvice"/>
    <s v="MUREŞ"/>
    <s v="-"/>
    <s v="Tara: România; Judet: MUREŞ; -;   -; Nr: -;"/>
    <n v="1975"/>
    <n v="828701"/>
    <n v="26"/>
    <s v="in administrare"/>
    <s v="HG 982/1998;HG 1344/2011;OUG.1 din 04/01/2017;OUG.68 din 06/11/2019"/>
    <s v="imobil"/>
    <s v="drum forestier"/>
  </r>
  <r>
    <x v="10053"/>
    <s v="8.04.04"/>
    <m/>
    <m/>
    <s v="DAF PALTIN"/>
    <s v="conform amenajamentelor silvice"/>
    <s v="MUREŞ"/>
    <s v="-"/>
    <s v="Tara: România; Judet: MUREŞ; -;   -; Nr: -;"/>
    <n v="1971"/>
    <n v="78688"/>
    <n v="26"/>
    <s v="in administrare"/>
    <s v="HG 982/1998;;OUG.1 din 04/01/2017;OUG.68 din 06/11/2019"/>
    <s v="imobil"/>
    <s v="drum forestier"/>
  </r>
  <r>
    <x v="10054"/>
    <s v="8.04.04"/>
    <m/>
    <m/>
    <s v="DAF PARAUL LITU"/>
    <s v="conform amenajamentelor silvice"/>
    <s v="MUREŞ"/>
    <s v="-"/>
    <s v="Tara: România; Judet: MUREŞ; -;   -; Nr: -;"/>
    <n v="1971"/>
    <n v="159527"/>
    <n v="26"/>
    <s v="in administrare"/>
    <s v="HG 982/1998;HG 1344/2011;OUG.1 din 04/01/2017;OUG.68 din 06/11/2019"/>
    <s v="imobil"/>
    <s v="drum forestier"/>
  </r>
  <r>
    <x v="10055"/>
    <s v="8.04.04"/>
    <m/>
    <m/>
    <s v="DAF PIATRA DE JOS"/>
    <s v="conform amenajamentelor silvice"/>
    <s v="MUREŞ"/>
    <s v="-"/>
    <s v="Tara: România; Judet: MUREŞ; -;   -; Nr: -;"/>
    <n v="1968"/>
    <n v="4219"/>
    <n v="26"/>
    <s v="in administrare"/>
    <s v="HG 982/1998;;OUG.1 din 04/01/2017;OUG.68 din 06/11/2019"/>
    <s v="imobil"/>
    <s v="drum forestier"/>
  </r>
  <r>
    <x v="10056"/>
    <s v="8.04.04"/>
    <m/>
    <m/>
    <s v="DAF GROPSOARA"/>
    <s v="conform amenajamentelor silvice"/>
    <s v="MUREŞ"/>
    <s v="-"/>
    <s v="Tara: România; Judet: MUREŞ; -;   -; Nr: -;"/>
    <n v="1971"/>
    <n v="757875"/>
    <n v="26"/>
    <s v="in administrare"/>
    <s v="HG 982/1998;HG 1344/2011;OUG.1 din 04/01/2017;OUG.68 din 06/11/2019"/>
    <s v="imobil"/>
    <s v="drum forestier"/>
  </r>
  <r>
    <x v="10057"/>
    <s v="8.04.04"/>
    <m/>
    <m/>
    <s v="DAF ISOPUL DE JOS"/>
    <s v="conform amenajamentelor silvice"/>
    <s v="MUREŞ"/>
    <s v="-"/>
    <s v="Tara: România; Judet: MUREŞ; -;   -; Nr: -;"/>
    <n v="1969"/>
    <n v="33213"/>
    <n v="26"/>
    <s v="in administrare"/>
    <s v="HG 982/1998;HG 1344/2011;OUG.1 din 04/01/2017;OUG.68 din 06/11/2019"/>
    <s v="imobil"/>
    <s v="drum forestier"/>
  </r>
  <r>
    <x v="10058"/>
    <s v="8.04.04"/>
    <m/>
    <m/>
    <s v="DAF IZARET"/>
    <s v="conform amenajamentelor silvice"/>
    <s v="MUREŞ"/>
    <s v="-"/>
    <s v="Tara: România; Judet: MUREŞ; -;   -; Nr: -;"/>
    <n v="1971"/>
    <n v="75625"/>
    <n v="26"/>
    <s v="in administrare"/>
    <s v="HG 982/1998;;OUG.1 din 04/01/2017;OUG.68 din 06/11/2019"/>
    <s v="imobil"/>
    <s v="drum forestier"/>
  </r>
  <r>
    <x v="10059"/>
    <s v="8.04.04"/>
    <m/>
    <m/>
    <s v="DAF DRAGUSA"/>
    <s v="conform amenajamentelor silvice"/>
    <s v="MUREŞ"/>
    <s v="-"/>
    <s v="Tara: România; Judet: MUREŞ; -;   -; Nr: -;"/>
    <n v="1972"/>
    <n v="31542"/>
    <n v="26"/>
    <s v="in administrare"/>
    <s v="HG 982/1998;;OUG.1 din 04/01/2017;OUG.68 din 06/11/2019"/>
    <s v="imobil"/>
    <s v="drum forestier"/>
  </r>
  <r>
    <x v="10060"/>
    <s v="8.04.04"/>
    <m/>
    <m/>
    <s v="DAF FINCEL GUDEA MARE"/>
    <s v="conform amenajamentelor silvice"/>
    <s v="MUREŞ"/>
    <s v="-"/>
    <s v="Tara: România; Judet: MUREŞ; -;   -; Nr: -;"/>
    <n v="1971"/>
    <n v="30054"/>
    <n v="26"/>
    <s v="in administrare"/>
    <s v="HG 982/1998;;OUG.1 din 04/01/2017;OUG.68 din 06/11/2019"/>
    <s v="imobil"/>
    <s v="drum forestier"/>
  </r>
  <r>
    <x v="10061"/>
    <s v="8.04.04"/>
    <m/>
    <m/>
    <s v="DAF CREANGA ALBA"/>
    <s v="conform amenajamentelor silvice"/>
    <s v="MUREŞ"/>
    <s v="-"/>
    <s v="Tara: România; Judet: MUREŞ; -;   -; Nr: -;"/>
    <n v="1981"/>
    <n v="911918"/>
    <n v="26"/>
    <s v="in administrare"/>
    <s v="HG 982/1998;HG 1344/2011;OUG.1 din 04/01/2017;HG.354/18.05.2017;OUG.68 din 06/11/2019"/>
    <s v="imobil"/>
    <s v="Lungime= Km;Suprafeţe= ha;CF= ;"/>
  </r>
  <r>
    <x v="10062"/>
    <s v="8.04.04"/>
    <m/>
    <m/>
    <s v="DAF CREANGA BAFTA"/>
    <s v="conform amenajamentelor silvice"/>
    <s v="MUREŞ"/>
    <s v="-"/>
    <s v="Tara: România; Judet: MUREŞ; -;   -; Nr: -;"/>
    <n v="1972"/>
    <n v="295775"/>
    <n v="26"/>
    <s v="in administrare"/>
    <s v="HG 982/1998;HG 1344/2011;OUG.1 din 04/01/2017;OUG.68 din 06/11/2019"/>
    <s v="imobil"/>
    <s v="drum forestier"/>
  </r>
  <r>
    <x v="10063"/>
    <s v="8.04.04"/>
    <m/>
    <m/>
    <s v="DAF DEALUL NIRAJULUI"/>
    <s v="conform amenajamentelor silvice"/>
    <s v="MUREŞ"/>
    <s v="-"/>
    <s v="Tara: România; Judet: MUREŞ; -;   -; Nr: -;"/>
    <n v="1986"/>
    <n v="26911"/>
    <n v="26"/>
    <s v="in administrare"/>
    <s v="HG 982/1998;HG 1344/2011;OUG.1 din 04/01/2017;HG.354/18.05.2017;OUG.68 din 06/11/2019"/>
    <s v="imobil"/>
    <s v="Lungime= Km;Suprafeţe= ha;CF= ;"/>
  </r>
  <r>
    <x v="10064"/>
    <s v="8.04.04"/>
    <m/>
    <m/>
    <s v="DAF BILDAREASA I"/>
    <s v="conform amenajamentelor silvice"/>
    <s v="MUREŞ"/>
    <s v="-"/>
    <s v="Tara: România; Judet: MUREŞ; -;   -; Nr: -;"/>
    <n v="1973"/>
    <n v="463763"/>
    <n v="26"/>
    <s v="in administrare"/>
    <s v="HG 982/1998;HG 1344/2011;OUG.1 din 04/01/2017;OUG.68 din 06/11/2019"/>
    <s v="imobil"/>
    <s v="drum forestier"/>
  </r>
  <r>
    <x v="10065"/>
    <s v="8.04.04"/>
    <m/>
    <m/>
    <s v="DAF BUCIN"/>
    <s v="conform amenajamentelor silvice"/>
    <s v="MUREŞ"/>
    <s v="-"/>
    <s v="Tara: România; Judet: MUREŞ; -;   -; Nr: -;"/>
    <n v="1971"/>
    <n v="22070"/>
    <n v="26"/>
    <s v="in administrare"/>
    <s v="HG 982/1998;;OUG.1 din 04/01/2017;OUG.68 din 06/11/2019"/>
    <s v="imobil"/>
    <s v="drum forestier"/>
  </r>
  <r>
    <x v="10066"/>
    <s v="8.04.04"/>
    <m/>
    <m/>
    <s v="DAF SUSITA VERDE"/>
    <s v="conform amenajamentelor silvice"/>
    <s v="GORJ"/>
    <s v="-"/>
    <s v="Tara: România; Judet: GORJ; -;   -; Nr: -;"/>
    <n v="1971"/>
    <n v="8010"/>
    <n v="18"/>
    <s v="in administrare"/>
    <s v="HG 982/1998;HG 1344/2011; HG 478/ 24-IUN-15;HG.478/24-IUN-15;OUG.1 din 04/01/2017;HG.354/18.05.2017;OUG.68 din 06/11/2019"/>
    <s v="imobil"/>
    <s v="Lungime= Km;Suprafeţe= ha;CF= ;"/>
  </r>
  <r>
    <x v="10067"/>
    <s v="8.04.04"/>
    <m/>
    <m/>
    <s v="DAF SUSITA VERDE"/>
    <s v="conform amenajamentelor silvice"/>
    <s v="GORJ"/>
    <s v="-"/>
    <s v="Tara: România; Judet: GORJ; -;   -; Nr: -;"/>
    <n v="1971"/>
    <n v="12817"/>
    <n v="18"/>
    <s v="in administrare"/>
    <s v="HG 982/1998;HG 1344/2011; HG 478/ 24-IUN-15;HG.478/24-IUN-15;OUG.1 din 04/01/2017;HG.354/18.05.2017;OUG.68 din 06/11/2019"/>
    <s v="imobil"/>
    <s v="Lungime= Km;Suprafeţe= ha;CF= ;"/>
  </r>
  <r>
    <x v="10068"/>
    <s v="8.30._"/>
    <m/>
    <m/>
    <s v="PRAGURI PENTRU CORECTIA TORENTILIOR"/>
    <s v="conform amenajamentelor silvice"/>
    <s v="MUREŞ"/>
    <s v="-"/>
    <s v="Tara: România; Judet: MUREŞ; -;   -; Nr: -;"/>
    <n v="1987"/>
    <n v="50000"/>
    <n v="26"/>
    <s v="in administrare"/>
    <s v="HG 982/1998;;OUG.1 din 04/01/2017;OUG.68 din 06/11/2019"/>
    <s v="imobil"/>
    <s v="lucrari de corectarea torentilor"/>
  </r>
  <r>
    <x v="10069"/>
    <s v="8.04.04"/>
    <m/>
    <m/>
    <s v="DAF MACRISU I SI II"/>
    <s v="conform amenajamentelor silvice"/>
    <s v="GORJ"/>
    <s v="-"/>
    <s v="Tara: România; Judet: GORJ; -;   -; Nr: -;"/>
    <n v="1980"/>
    <n v="18074"/>
    <n v="18"/>
    <s v="in administrare"/>
    <s v="HG 982/1998;HG 1344/2011; HG 478/ 24-IUN-15;HG.478/24-IUN-15;OUG.1 din 04/01/2017;HG.354/18.05.2017;OUG.68 din 06/11/2019"/>
    <s v="imobil"/>
    <s v="Lungime= Km;Suprafeţe= ha;CF= ;"/>
  </r>
  <r>
    <x v="10070"/>
    <s v="8.04.04"/>
    <m/>
    <m/>
    <s v="DAF PIRIUL VODULUI"/>
    <s v="conform amenajamentelor silvice"/>
    <s v="GORJ"/>
    <s v="-"/>
    <s v="Tara: România; Judet: GORJ; -;   -; Nr: -;"/>
    <n v="1964"/>
    <n v="2403"/>
    <n v="18"/>
    <s v="in administrare"/>
    <s v="HG 982/1998;HG 1344/2011; HG 478/ 24-IUN-15;HG.478/24-IUN-15;OUG.1 din 04/01/2017;HG.354/18.05.2017;OUG.68 din 06/11/2019"/>
    <s v="imobil"/>
    <s v="Lungime= Km;Suprafeţe= ha;CF= ;"/>
  </r>
  <r>
    <x v="10071"/>
    <s v="8.04.04"/>
    <m/>
    <m/>
    <s v="DAF VERSANT MUNCELU"/>
    <s v="conform amenajamentelor silvice"/>
    <s v="GORJ"/>
    <s v="-"/>
    <s v="Tara: România; Judet: GORJ; -;   -; Nr: -;"/>
    <n v="1993"/>
    <n v="13312"/>
    <n v="18"/>
    <s v="in administrare"/>
    <s v="HG 982/1998;HG 1344/2011; HG 478/ 24-IUN-15;HG.478/24-IUN-15;OUG.1 din 04/01/2017;HG.354/18.05.2017;OUG.68 din 06/11/2019"/>
    <s v="imobil"/>
    <s v="Lungime= Km;Suprafeţe= ha;CF= ;"/>
  </r>
  <r>
    <x v="10072"/>
    <s v="8.04.04"/>
    <m/>
    <m/>
    <s v="DAF SCURTA"/>
    <s v="conform amenajamentelor silvice"/>
    <s v="GORJ"/>
    <s v="-"/>
    <s v="Tara: România; Judet: GORJ; -;   -; Nr: -;"/>
    <n v="1982"/>
    <n v="4270"/>
    <n v="18"/>
    <s v="in administrare"/>
    <s v="HG 982/1998;HG 1344/2011; HG 478/ 24-IUN-15;HG.478/24-IUN-15;OUG.1 din 04/01/2017;HG.354/18.05.2017;OUG.68 din 06/11/2019"/>
    <s v="imobil"/>
    <s v="Lungime= Km;Suprafeţe= ha;CF= ;"/>
  </r>
  <r>
    <x v="10073"/>
    <s v="8.04.04"/>
    <m/>
    <m/>
    <s v="DAF OBIRSIA BILTA"/>
    <s v="conform amenajamentelor silvice"/>
    <s v="GORJ"/>
    <s v="-"/>
    <s v="Tara: România; Judet: GORJ; -;   -; Nr: -;"/>
    <n v="1962"/>
    <n v="267"/>
    <n v="18"/>
    <s v="in administrare"/>
    <s v="HG 982/1998;HG 1344/2011; HG 478/ 24-IUN-15;HG.478/24-IUN-15;OUG.1 din 04/01/2017;HG.354/18.05.2017;OUG.68 din 06/11/2019"/>
    <s v="imobil"/>
    <s v="Lungime= Km;Suprafeţe= ha;CF= ;"/>
  </r>
  <r>
    <x v="10074"/>
    <s v="8.04.04"/>
    <m/>
    <m/>
    <s v="DAF FRUMOSUL IV"/>
    <s v="conform amenajamentelor silvice"/>
    <s v="GORJ"/>
    <s v="-"/>
    <s v="Tara: România; Judet: GORJ; -;   -; Nr: -;"/>
    <n v="1983"/>
    <n v="27811"/>
    <n v="18"/>
    <s v="in administrare"/>
    <s v="HG 982/1998;HG 1344/2011; HG 478/ 24-IUN-15;HG.478/24-IUN-15;OUG.1 din 04/01/2017;HG.354/18.05.2017;OUG.68 din 06/11/2019"/>
    <s v="imobil"/>
    <s v="Lungime= Km;Suprafeţe= ha;CF= ;"/>
  </r>
  <r>
    <x v="10075"/>
    <s v="8.04.04"/>
    <m/>
    <m/>
    <s v="DAF PALTINEI SCARISOARA"/>
    <s v="conform amenajamentelor silvice"/>
    <s v="GORJ"/>
    <s v="-"/>
    <s v="Tara: România; Judet: GORJ; -;   -; Nr: -;"/>
    <n v="1971"/>
    <n v="157932"/>
    <n v="18"/>
    <s v="in administrare"/>
    <s v="HG 982/1998;; HG 478/ 24-IUN-15;HG.478/24-IUN-15;OUG.1 din 04/01/2017;OUG.68 din 06/11/2019"/>
    <s v="imobil"/>
    <s v="Lungime= Km;Suprafeţe= ha;CF= ;"/>
  </r>
  <r>
    <x v="10076"/>
    <s v="8.04.04"/>
    <m/>
    <m/>
    <s v="DAF DUMBRAVA LATES"/>
    <s v="conform amenajamentelor silvice"/>
    <s v="GORJ"/>
    <s v="-"/>
    <s v="Tara: România; Judet: GORJ; -;   -; Nr: -;"/>
    <n v="1969"/>
    <n v="11666"/>
    <n v="18"/>
    <s v="in administrare"/>
    <s v="HG 982/1998;HG 1344/2011; HG 478/ 24-IUN-15;HG.478/24-IUN-15;OUG.1 din 04/01/2017;HG.354/18.05.2017;OUG.68 din 06/11/2019"/>
    <s v="imobil"/>
    <s v="Lungime= Km;Suprafeţe= ha;CF= ;"/>
  </r>
  <r>
    <x v="10077"/>
    <s v="8.04.04"/>
    <m/>
    <m/>
    <s v="DRUM FOREST  BALACI SCANDURA"/>
    <s v="conform amenajamentelor silvice"/>
    <s v="DOLJ"/>
    <s v="-"/>
    <s v="Tara: România; Judet: DOLJ; -;   -; Nr: -;"/>
    <n v="1971"/>
    <n v="638"/>
    <n v="16"/>
    <s v="in administrare"/>
    <s v="HG 982/1998;;OUG.1 din 04/01/2017;HG.354/18.05.2017;OUG.68 din 06/11/2019"/>
    <s v="imobil"/>
    <s v="Lungime= Km;Suprafeţe= ha;CF= ;"/>
  </r>
  <r>
    <x v="10078"/>
    <s v="8.04.04"/>
    <m/>
    <m/>
    <s v="DRUM FOREST VALEA HOTULUI"/>
    <s v="conform amenajamentelor silvice"/>
    <s v="DOLJ"/>
    <s v="-"/>
    <s v="Tara: România; Judet: DOLJ; -;   -; Nr: -;"/>
    <n v="1977"/>
    <n v="5284"/>
    <n v="16"/>
    <s v="in administrare"/>
    <s v="HG 982/1998;HG nr. 771/2009;HG 1344/2011;OUG.1 din 04/01/2017;HG.354/18.05.2017;OUG.68 din 06/11/2019"/>
    <s v="imobil"/>
    <s v="Lungime= Km;Suprafeţe= ha;CF= ;"/>
  </r>
  <r>
    <x v="10079"/>
    <s v="8.04.04"/>
    <m/>
    <m/>
    <s v="DRUM FOREST VALEA HOTULUI"/>
    <s v="conform amenajamentelor silvice"/>
    <s v="DOLJ"/>
    <s v="-"/>
    <s v="Tara: România; Judet: DOLJ; -;   -; Nr: -;"/>
    <n v="1973"/>
    <n v="7751"/>
    <n v="16"/>
    <s v="in administrare"/>
    <s v="HG 982/1998;HG nr. 771/2009;;HG 1344/2011;OUG.1 din 04/01/2017;HG.354/18.05.2017;OUG.68 din 06/11/2019"/>
    <s v="imobil"/>
    <s v="Lungime= Km;Suprafeţe= ha;CF= ;"/>
  </r>
  <r>
    <x v="10080"/>
    <s v="8.04.04"/>
    <m/>
    <m/>
    <s v="DRUM FOREST URSOAIA I"/>
    <s v="conform amenajamentelor silvice"/>
    <s v="DOLJ"/>
    <s v="-"/>
    <s v="Tara: România; Judet: DOLJ; -;   -; Nr: -;"/>
    <n v="1970"/>
    <n v="683"/>
    <n v="16"/>
    <s v="in administrare"/>
    <s v="HG 982/1998;HG nr. 771/2009;;HG 1344/2011;OUG.1 din 04/01/2017;HG.354/18.05.2017;OUG.68 din 06/11/2019"/>
    <s v="imobil"/>
    <s v="Lungime= Km;Suprafeţe= ha;CF= ;"/>
  </r>
  <r>
    <x v="10081"/>
    <s v="8.04.04"/>
    <m/>
    <m/>
    <s v="DAF PISCURI TOPESTI"/>
    <s v="conform amenajamentelor silvice"/>
    <s v="GORJ"/>
    <s v="-"/>
    <s v="Tara: România; Judet: GORJ; -;   -; Nr: -;"/>
    <n v="1965"/>
    <n v="30319"/>
    <n v="18"/>
    <s v="in administrare"/>
    <s v="HG 982/1998;HG 1344/2011; HG 478/ 24-IUN-15;HG.478/24-IUN-15;OUG.1 din 04/01/2017;HG.354/18.05.2017;OUG.68 din 06/11/2019"/>
    <s v="imobil"/>
    <s v="Lungime= Km;Suprafeţe= ha;CF= ;"/>
  </r>
  <r>
    <x v="10082"/>
    <s v="8.04.04"/>
    <m/>
    <m/>
    <s v="DAF POIANA CU IZVOR"/>
    <s v="conform amenajamentelor silvice"/>
    <s v="GORJ"/>
    <s v="-"/>
    <s v="Tara: România; Judet: GORJ; -;   -; Nr: -;"/>
    <n v="1983"/>
    <n v="23318"/>
    <n v="18"/>
    <s v="in administrare"/>
    <s v="HG 982/1998;HG 1344/2011; HG 478/ 24-IUN-15;HG.478/24-IUN-15;OUG.1 din 04/01/2017;HG.354/18.05.2017;OUG.68 din 06/11/2019"/>
    <s v="imobil"/>
    <s v="Lungime= Km;Suprafeţe= ha;CF= ;"/>
  </r>
  <r>
    <x v="10083"/>
    <s v="8.04.04"/>
    <m/>
    <m/>
    <s v="DAF PARAUL RAU"/>
    <s v="conform amenajamentelor silvice"/>
    <s v="GORJ"/>
    <s v="-"/>
    <s v="Tara: România; Judet: GORJ; -;   -; Nr: -;"/>
    <n v="1992"/>
    <n v="58408"/>
    <n v="18"/>
    <s v="in administrare"/>
    <s v="HG 982/1998;HG 1344/2011; HG 478/ 24-IUN-15;HG.478/24-IUN-15;OUG.1 din 04/01/2017;HG.354/18.05.2017;OUG.68 din 06/11/2019"/>
    <s v="imobil"/>
    <s v="Lungime= Km;Suprafeţe= ha;CF= ;"/>
  </r>
  <r>
    <x v="10084"/>
    <s v="8.04.04"/>
    <m/>
    <m/>
    <s v="DAF SODOIESTI"/>
    <s v="conform amenajamentelor silvice"/>
    <s v="GORJ"/>
    <s v="-"/>
    <s v="Tara: România; Judet: GORJ; -;   -; Nr: -;"/>
    <n v="1973"/>
    <n v="85284"/>
    <n v="18"/>
    <s v="in administrare"/>
    <s v="HG 982/1998;HG 1344/2011; HG 478/ 24-IUN-15;HG.478/24-IUN-15;OUG.1 din 04/01/2017;OUG.68 din 06/11/2019"/>
    <s v="imobil"/>
    <s v="Lungime= Km;Suprafeţe= ha;CF= ;"/>
  </r>
  <r>
    <x v="10085"/>
    <s v="8.04.04"/>
    <m/>
    <m/>
    <s v="DAF PARAUL ADINC"/>
    <s v="conform amenajamentelor silvice"/>
    <s v="GORJ"/>
    <s v="-"/>
    <s v="Tara: România; Judet: GORJ; -;   -; Nr: -;"/>
    <n v="1963"/>
    <n v="13174"/>
    <n v="18"/>
    <s v="in administrare"/>
    <s v="HG 982/1998;HG 1344/2011; HG 478/ 24-IUN-15;HG.478/24-IUN-15;OUG.1 din 04/01/2017;OUG.68 din 06/11/2019"/>
    <s v="imobil"/>
    <s v="Lungime= Km;Suprafeţe= ha;CF= ;"/>
  </r>
  <r>
    <x v="10086"/>
    <s v="8.04.04"/>
    <m/>
    <m/>
    <s v="DAF POIANA CU FRAGI"/>
    <s v="conform amenajamentelor silvice"/>
    <s v="GORJ"/>
    <s v="-"/>
    <s v="Tara: România; Judet: GORJ; -;   -; Nr: -;"/>
    <n v="1963"/>
    <n v="23690"/>
    <n v="18"/>
    <s v="in administrare"/>
    <s v="HG 982/1998;HG 1344/2011; HG 478/ 24-IUN-15;HG.478/24-IUN-15;OUG.1 din 04/01/2017;OUG.68 din 06/11/2019"/>
    <s v="imobil"/>
    <s v="Lungime= Km;Suprafeţe= ha;CF= ;"/>
  </r>
  <r>
    <x v="10087"/>
    <s v="8.04.04"/>
    <m/>
    <m/>
    <s v="DAF TISMANITA VALE"/>
    <s v="conform amenajamentelor silvice"/>
    <s v="GORJ"/>
    <s v="-"/>
    <s v="Tara: România; Judet: GORJ; -;   -; Nr: -;"/>
    <n v="1970"/>
    <n v="6690"/>
    <n v="18"/>
    <s v="in administrare"/>
    <s v="HG 982/1998;HG 1344/2011; HG 478/ 24-IUN-15;HG.478/24-IUN-15;OUG.1 din 04/01/2017;HG.354/18.05.2017;OUG.68 din 06/11/2019"/>
    <s v="imobil"/>
    <s v="Lungime= Km;Suprafeţe= ha;CF= ;"/>
  </r>
  <r>
    <x v="10088"/>
    <s v="8.04.04"/>
    <m/>
    <m/>
    <s v="DAF DIDILESTI"/>
    <s v="conform amenajamentelor silvice"/>
    <s v="GORJ"/>
    <s v="-"/>
    <s v="Tara: România; Judet: GORJ; -;   -; Nr: -;"/>
    <n v="1985"/>
    <n v="1390"/>
    <n v="18"/>
    <s v="in administrare"/>
    <s v="HG 982/1998;; HG 478/ 24-IUN-15;HG.478/24-IUN-15;OUG.1 din 04/01/2017;HG.354/18.05.2017;OUG.68 din 06/11/2019"/>
    <s v="imobil"/>
    <s v="Lungime= Km;Suprafeţe= ha;CF= ;"/>
  </r>
  <r>
    <x v="10089"/>
    <s v="8.04.04"/>
    <m/>
    <m/>
    <s v="DAF OSLITA NEDEUTA"/>
    <s v="conform amenajamentelor silvice"/>
    <s v="GORJ"/>
    <s v="-"/>
    <s v="Tara: România; Judet: GORJ; -;   -; Nr: -;"/>
    <n v="1983"/>
    <n v="461538"/>
    <n v="18"/>
    <s v="in administrare"/>
    <s v="HG 982/1998;HG 1344/2011; HG 478/ 24-IUN-15;HG.478/24-IUN-15;OUG.1 din 04/01/2017;HG.354/18.05.2017;OUG.68 din 06/11/2019"/>
    <s v="imobil"/>
    <s v="Lungime= Km;Suprafeţe= ha;CF= ;"/>
  </r>
  <r>
    <x v="10090"/>
    <s v="8.04.04"/>
    <m/>
    <m/>
    <s v="DRUM FOREST VALEA PIETRELOR"/>
    <s v="conform amenajamentelor silvice"/>
    <s v="GORJ"/>
    <s v="-"/>
    <s v="Tara: România; Judet: GORJ; -;   -; Nr: -;"/>
    <n v="1962"/>
    <n v="22530"/>
    <n v="18"/>
    <s v="in administrare"/>
    <s v="HG 982/1998;HG 1344/2011;OUG.1 din 04/01/2017;OUG.68 din 06/11/2019"/>
    <s v="imobil"/>
    <s v="drum forestier"/>
  </r>
  <r>
    <x v="10091"/>
    <s v="8.04.04"/>
    <m/>
    <m/>
    <s v="DAF VALEA PARAULUI"/>
    <s v="conform amenajamentelor silvice"/>
    <s v="GORJ"/>
    <s v="-"/>
    <s v="Tara: România; Judet: GORJ; -;   -; Nr: -;"/>
    <n v="1974"/>
    <n v="4276"/>
    <n v="18"/>
    <s v="in administrare"/>
    <s v="HG 982/1998;HG 1344/2011; HG 478/ 24-IUN-15;HG.478/24-IUN-15;OUG.1 din 04/01/2017;HG.354/18.05.2017;OUG.68 din 06/11/2019"/>
    <s v="imobil"/>
    <s v="Lungime= Km;Suprafeţe= ha;CF= ;"/>
  </r>
  <r>
    <x v="10092"/>
    <s v="8.04.04"/>
    <m/>
    <m/>
    <s v="DAF VALEA RUGILOR I+II"/>
    <s v="conform amenajamentelor silvice"/>
    <s v="GORJ"/>
    <s v="-"/>
    <s v="Tara: România; Judet: GORJ; -;   -; Nr: -;"/>
    <n v="1983"/>
    <n v="44911"/>
    <n v="18"/>
    <s v="in administrare"/>
    <s v="HG 982/1998;HG 1344/2011; HG 478/ 24-IUN-15;HG.478/24-IUN-15;OUG.1 din 04/01/2017;HG.354/18.05.2017;OUG.68 din 06/11/2019"/>
    <s v="imobil"/>
    <s v="Lungime= Km;Suprafeţe= ha;CF= ;"/>
  </r>
  <r>
    <x v="10093"/>
    <s v="8.04.04"/>
    <m/>
    <m/>
    <s v="DAF VALEA MARE SALCIILE"/>
    <s v="conform amenajamentelor silvice"/>
    <s v="GORJ"/>
    <s v="-"/>
    <s v="Tara: România; Judet: GORJ; -;   -; Nr: -;"/>
    <n v="1978"/>
    <n v="1823"/>
    <n v="18"/>
    <s v="in administrare"/>
    <s v="HG 982/1998;HG 1344/2011; HG 478/ 24-IUN-15;HG.478/24-IUN-15;OUG.1 din 04/01/2017;HG.354/18.05.2017;OUG.68 din 06/11/2019"/>
    <s v="imobil"/>
    <s v="Lungime= Km;Suprafeţe= ha;CF= ;"/>
  </r>
  <r>
    <x v="10094"/>
    <s v="8.04.04"/>
    <m/>
    <m/>
    <s v="DAF VALEA BALUSULUI"/>
    <s v="conform amenajamentelor silvice"/>
    <s v="GORJ"/>
    <s v="-"/>
    <s v="Tara: România; Judet: GORJ; -;   -; Nr: -;"/>
    <n v="1970"/>
    <n v="9383"/>
    <n v="18"/>
    <s v="in administrare"/>
    <s v="HG 982/1998;HG 1344/2011; HG 478/ 24-IUN-15;HG.478/24-IUN-15;OUG.1 din 04/01/2017;HG.354/18.05.2017;OUG.68 din 06/11/2019"/>
    <s v="imobil"/>
    <s v="Lungime= Km;Suprafeţe= ha;CF= ;"/>
  </r>
  <r>
    <x v="10095"/>
    <s v="8.04.04"/>
    <m/>
    <m/>
    <s v="DAF MACESUL"/>
    <s v="conform amenajamentelor silvice"/>
    <s v="GORJ"/>
    <s v="-"/>
    <s v="Tara: România; Judet: GORJ; -;   -; Nr: -;"/>
    <n v="1970"/>
    <n v="21362"/>
    <n v="18"/>
    <s v="in administrare"/>
    <s v="HG 982/1998;HG 1344/2011; HG 478/ 24-IUN-15;HG.478/24-IUN-15;OUG.1 din 04/01/2017;HG.354/18.05.2017;OUG.68 din 06/11/2019"/>
    <s v="imobil"/>
    <s v="Lungime= Km;Suprafeţe= ha;CF= ;"/>
  </r>
  <r>
    <x v="10096"/>
    <s v="8.04.04"/>
    <m/>
    <m/>
    <s v="DAF GILORT"/>
    <s v="conform amenajamentelor silvice"/>
    <s v="GORJ"/>
    <s v="-"/>
    <s v="Tara: România; Judet: GORJ; -;   -; Nr: -;"/>
    <n v="1965"/>
    <n v="448579"/>
    <n v="18"/>
    <s v="in administrare"/>
    <s v="HG 982/1998;HG 1344/2011; HG 478/ 24-IUN-15;HG.478/24-IUN-15;OUG.1 din 04/01/2017;HG.354/18.05.2017;OUG.68 din 06/11/2019"/>
    <s v="imobil"/>
    <s v="Lungime= Km;Suprafeţe= ha;CF= ;"/>
  </r>
  <r>
    <x v="10097"/>
    <s v="8.04.04"/>
    <m/>
    <m/>
    <s v="DAF DILBANU III"/>
    <s v="conform amenajamentelor silvice"/>
    <s v="GORJ"/>
    <s v="-"/>
    <s v="Tara: România; Judet: GORJ; -;   -; Nr: -;"/>
    <n v="1970"/>
    <n v="80103"/>
    <n v="18"/>
    <s v="in administrare"/>
    <s v="HG 982/1998;HG 1344/2011; HG 478/ 24-IUN-15;HG.478/24-IUN-15;OUG.1 din 04/01/2017;HG.354/18.05.2017;OUG.68 din 06/11/2019"/>
    <s v="imobil"/>
    <s v="Lungime= Km;Suprafeţe= ha;CF= ;"/>
  </r>
  <r>
    <x v="10098"/>
    <s v="8.04.04"/>
    <m/>
    <m/>
    <s v="DAF MIOARELE"/>
    <s v="conform amenajamentelor silvice"/>
    <s v="GORJ"/>
    <s v="-"/>
    <s v="Tara: România; Judet: GORJ; -;   -; Nr: -;"/>
    <n v="1969"/>
    <n v="5125"/>
    <n v="18"/>
    <s v="in administrare"/>
    <s v="HG 982/1998;HG 1344/2011; HG 478/ 24-IUN-15;HG.478/24-IUN-15;OUG.1 din 04/01/2017;HG.354/18.05.2017;OUG.68 din 06/11/2019"/>
    <s v="imobil"/>
    <s v="Lungime= Km;Suprafeţe= ha;CF= ;"/>
  </r>
  <r>
    <x v="10099"/>
    <s v="8.04.04"/>
    <m/>
    <m/>
    <s v="DAF VALEA MARE"/>
    <s v="conform amenajamentelor silvice"/>
    <s v="GORJ"/>
    <s v="-"/>
    <s v="Tara: România; Judet: GORJ; -;   -; Nr: -;"/>
    <n v="1980"/>
    <n v="15810"/>
    <n v="18"/>
    <s v="in administrare"/>
    <s v="HG 982/1998;; HG 478/ 24-IUN-15;HG.478/24-IUN-15;OUG.1 din 04/01/2017;HG.354/18.05.2017;OUG.68 din 06/11/2019"/>
    <s v="imobil"/>
    <s v="Lungime= Km;Suprafeţe= ha;CF= ;"/>
  </r>
  <r>
    <x v="10100"/>
    <s v="8.04.04"/>
    <m/>
    <m/>
    <s v="DRUM FOREST URLIESU"/>
    <s v="conform amenajamentelor silvice"/>
    <s v="GORJ"/>
    <s v="-"/>
    <s v="Tara: România; Judet: GORJ; -;   -; Nr: -;"/>
    <n v="1963"/>
    <n v="360"/>
    <n v="18"/>
    <s v="in administrare"/>
    <s v="HG 982/1998;;OUG.1 din 04/01/2017;OUG.68 din 06/11/2019"/>
    <s v="imobil"/>
    <s v="drum forestier"/>
  </r>
  <r>
    <x v="10101"/>
    <s v="8.04.04"/>
    <m/>
    <m/>
    <s v="DAF SCRADITA"/>
    <s v="conform amenajamentelor silvice"/>
    <s v="GORJ"/>
    <s v="-"/>
    <s v="Tara: România; Judet: GORJ; -;   -; Nr: -;"/>
    <n v="1981"/>
    <n v="85621"/>
    <n v="18"/>
    <s v="in administrare"/>
    <s v="HG 982/1998;HG 1344/2011; HG 478/ 24-IUN-15;HG.478/24-IUN-15;OUG.1 din 04/01/2017;HG.354/18.05.2017;OUG.68 din 06/11/2019"/>
    <s v="imobil"/>
    <s v="Lungime= Km;Suprafeţe= ha;CF= ;"/>
  </r>
  <r>
    <x v="10102"/>
    <s v="8.04.04"/>
    <m/>
    <m/>
    <s v="DAF IAPA"/>
    <s v="conform amenajamentelor silvice"/>
    <s v="GORJ"/>
    <s v="-"/>
    <s v="Tara: România; Judet: GORJ; -;   -; Nr: -;"/>
    <n v="1978"/>
    <n v="13489"/>
    <n v="18"/>
    <s v="in administrare"/>
    <s v="HG 982/1998;HG 1344/2011; HG 478/ 24-IUN-15;HG.478/24-IUN-15;OUG.1 din 04/01/2017;HG.354/18.05.2017;OUG.68 din 06/11/2019"/>
    <s v="imobil"/>
    <s v="Lungime= Km;Suprafeţe= ha;CF= ;"/>
  </r>
  <r>
    <x v="10103"/>
    <s v="8.04.04"/>
    <m/>
    <m/>
    <s v="DAF VIEZUROIU MARE"/>
    <s v="conform amenajamentelor silvice"/>
    <s v="GORJ"/>
    <s v="-"/>
    <s v="Tara: România; Judet: GORJ; -;   -; Nr: -;"/>
    <n v="1985"/>
    <n v="301743"/>
    <n v="18"/>
    <s v="in administrare"/>
    <s v="HG 982/1998;HG 1344/2011; HG 478/ 24-IUN-15;HG.478/24-IUN-15;OUG.1 din 04/01/2017;HG.354/18.05.2017;OUG.68 din 06/11/2019"/>
    <s v="imobil"/>
    <s v="Lungime= Km;Suprafeţe= ha;CF= ;"/>
  </r>
  <r>
    <x v="10104"/>
    <s v="8.04.04"/>
    <m/>
    <m/>
    <s v="DAF SADU"/>
    <s v="conform amenajamentelor silvice"/>
    <s v="GORJ"/>
    <s v="-"/>
    <s v="Tara: România; Judet: GORJ; -;   -; Nr: -;"/>
    <n v="1992"/>
    <n v="157932"/>
    <n v="18"/>
    <s v="in administrare"/>
    <s v="HG 982/1998;HG 1344/2011; HG 478/ 24-IUN-15;HG.478/24-IUN-15;OUG.1 din 04/01/2017;OUG.68 din 06/11/2019"/>
    <s v="imobil"/>
    <s v="Lungime= Km;Suprafeţe= ha;CF= ;"/>
  </r>
  <r>
    <x v="10105"/>
    <s v="8.04.04"/>
    <m/>
    <m/>
    <s v="DAF BRATCU"/>
    <s v="conform amenajamentelor silvice"/>
    <s v="GORJ"/>
    <s v="-"/>
    <s v="Tara: România; Judet: GORJ; -;   -; Nr: -;"/>
    <n v="1990"/>
    <n v="22350"/>
    <n v="18"/>
    <s v="in administrare"/>
    <s v="HG 982/1998;HG 1344/2011; HG 478/ 24-IUN-15;HG.478/24-IUN-15;OUG.1 din 04/01/2017;HG.354/18.05.2017;OUG.68 din 06/11/2019"/>
    <s v="imobil"/>
    <s v="Lungime= Km;Suprafeţe= ha;CF= ;"/>
  </r>
  <r>
    <x v="10106"/>
    <s v="8.04.04"/>
    <m/>
    <m/>
    <s v="POD DAF BRATCU"/>
    <s v="conform amenajamentelor silvice"/>
    <s v="GORJ"/>
    <s v="-"/>
    <s v="Tara: România; Judet: GORJ; -;   -; Nr: -;"/>
    <n v="1980"/>
    <n v="11933"/>
    <n v="18"/>
    <s v="in administrare"/>
    <s v="HG 982/1998;HG 1344/2011; HG 478/ 24-IUN-15;HG.478/24-IUN-15;OUG.1 din 04/01/2017;HG.354/18.05.2017;OUG.68 din 06/11/2019"/>
    <s v="imobil"/>
    <s v="Lungime= Km;Suprafeţe= ha;CF= ;"/>
  </r>
  <r>
    <x v="10107"/>
    <s v="8.04.04"/>
    <m/>
    <m/>
    <s v="DAF SCHITU LAINICI"/>
    <s v="conform amenajamentelor silvice"/>
    <s v="GORJ"/>
    <s v="-"/>
    <s v="Tara: România; Judet: GORJ; -;   -; Nr: -;"/>
    <n v="1971"/>
    <n v="126346"/>
    <n v="18"/>
    <s v="in administrare"/>
    <s v="HG 982/1998;; HG 478/ 24-IUN-15;HG.478/24-IUN-15;OUG.1 din 04/01/2017;OUG.68 din 06/11/2019"/>
    <s v="imobil"/>
    <s v="Lungime= Km;Suprafeţe= ha;CF= ;"/>
  </r>
  <r>
    <x v="10108"/>
    <s v="8.30.01"/>
    <m/>
    <m/>
    <s v="CANAL ZIDĂRIE (COR. TOR.)"/>
    <s v="conform amenajamentelor silvice"/>
    <s v="SUCEAVA"/>
    <s v="-"/>
    <s v="Tara: România; Judet: SUCEAVA; -;   -; Nr: -;"/>
    <n v="1989"/>
    <n v="23806"/>
    <n v="33"/>
    <s v="in administrare"/>
    <s v="HG 982/1998;HG 1344/2011;OUG.1 din 04/01/2017;HG.354/18.05.2017;OUG.68 din 06/11/2019;HG.846/08.10.2020"/>
    <s v="imobil"/>
    <s v="Lungime albie corectată/consolidată=0,2 km;"/>
  </r>
  <r>
    <x v="10109"/>
    <s v="8.30._"/>
    <m/>
    <m/>
    <s v="PRAG ZID PIATRA CU MORTAR CIMENT C.T."/>
    <s v="conform amenajamentelor silvice"/>
    <s v="SUCEAVA"/>
    <s v="-"/>
    <s v="Tara: România; Judet: SUCEAVA; -;   -; Nr: -;"/>
    <n v="1989"/>
    <n v="273"/>
    <n v="33"/>
    <s v="in administrare"/>
    <s v="HG 982/1998;HG 1344/2011;OUG.1 din 04/01/2017;OUG.68 din 06/11/2019"/>
    <s v="imobil"/>
    <s v="CORECTIE TORENTI"/>
  </r>
  <r>
    <x v="10110"/>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1"/>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2"/>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4"/>
    <s v="8.30.01"/>
    <m/>
    <m/>
    <s v="CANAL BETON-KBA-GLODURI (CORECT.TORENŢI)"/>
    <s v="conform amenajamentelor silvice"/>
    <s v="SUCEAVA"/>
    <s v="-"/>
    <s v="Tara: România; Judet: SUCEAVA; -;   -; Nr: -;"/>
    <n v="1994"/>
    <n v="6065"/>
    <n v="33"/>
    <s v="in administrare"/>
    <s v="HG 982/1998;HG 1344/2011;OUG.1 din 04/01/2017;HG.354/18.05.2017;OUG.68 din 06/11/2019;HG.846/08.10.2020"/>
    <s v="imobil"/>
    <s v="Lungime albie corectată/consolidată=0,2 km;"/>
  </r>
  <r>
    <x v="1011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6"/>
    <s v="8.30.01"/>
    <m/>
    <m/>
    <s v="BARAJ ŞI PRAGURI COR.TOR.CIOCIRLAN"/>
    <s v="conform amenajamentelor silvice"/>
    <s v="SUCEAVA"/>
    <s v="-"/>
    <s v="Tara: România; Judet: SUCEAVA; -;   -; Nr: -;"/>
    <n v="1991"/>
    <n v="35948"/>
    <n v="33"/>
    <s v="in administrare"/>
    <s v="HG 982/1998;HG 1344/2011;OUG.1 din 04/01/2017;HG.354/18.05.2017;OUG.68 din 06/11/2019;HG.846/08.10.2020"/>
    <s v="imobil"/>
    <s v="Lungime albie corectată/consolidată=1,4 km;"/>
  </r>
  <r>
    <x v="10117"/>
    <s v="8.30.01"/>
    <m/>
    <m/>
    <s v="PRAG ŞI BARAJE (CORECŢIA TORENŢILOR)"/>
    <s v="conform amenajamentelor silvice"/>
    <s v="SUCEAVA"/>
    <s v="-"/>
    <s v="Tara: România; Judet: SUCEAVA; -;   -; Nr: -;"/>
    <n v="1987"/>
    <n v="47730"/>
    <n v="33"/>
    <s v="in administrare"/>
    <s v="HG 982/1998;HG 1344/2011;OUG.1 din 04/01/2017;HG.354/18.05.2017;OUG.68 din 06/11/2019;HG.846/08.10.2020"/>
    <s v="imobil"/>
    <s v="Lungime albie corectată/consolidată=0,7 km;"/>
  </r>
  <r>
    <x v="10118"/>
    <s v="8.04.04"/>
    <m/>
    <m/>
    <s v="DRUM AUTO FORES.ZIMBRISOR-PREL. 1,4KM"/>
    <s v="conform amenajamentelor silvice"/>
    <s v="SUCEAVA"/>
    <s v="-"/>
    <s v="Tara: România; Judet: SUCEAVA; -;   -; Nr: -;"/>
    <n v="1992"/>
    <n v="245000"/>
    <n v="33"/>
    <s v="in administrare"/>
    <s v="HG 982/1998;HG 1344/2011;OUG.1 din 04/01/2017;HG.354/18.05.2017;OUG.68 din 06/11/2019"/>
    <s v="imobil"/>
    <s v="Lungime= Km;Suprafeţe= ha;CF= ;"/>
  </r>
  <r>
    <x v="10119"/>
    <s v="8.04.04"/>
    <m/>
    <m/>
    <s v="DRUM AUTO FORES. VOIVODEASA I 1,7 KM"/>
    <s v="conform amenajamentelor silvice"/>
    <s v="SUCEAVA"/>
    <s v="-"/>
    <s v="Tara: România; Judet: SUCEAVA; -;   -; Nr: -;"/>
    <n v="1991"/>
    <n v="32000"/>
    <n v="33"/>
    <s v="in administrare"/>
    <s v="HG 982/1998;HG 1344/2011;OUG.1 din 04/01/2017;HG.354/18.05.2017;OUG.68 din 06/11/2019"/>
    <s v="imobil"/>
    <s v="Lungime= Km;Suprafeţe= ha;CF= ;"/>
  </r>
  <r>
    <x v="10120"/>
    <s v="8.04.04"/>
    <m/>
    <m/>
    <s v="DRUM AUTO FORES.VOROAVA 1,7KM"/>
    <s v="conform amenajamentelor silvice"/>
    <s v="SUCEAVA"/>
    <s v="-"/>
    <s v="Tara: România; Judet: SUCEAVA; -;   -; Nr: -;"/>
    <n v="1965"/>
    <n v="291000"/>
    <n v="33"/>
    <s v="in administrare"/>
    <s v="HG 982/1998;HG 1344/2011;OUG.1 din 04/01/2017;HG.354/18.05.2017;OUG.68 din 06/11/2019"/>
    <s v="imobil"/>
    <s v="Lungime= Km;Suprafeţe= ha;CF= ;"/>
  </r>
  <r>
    <x v="10121"/>
    <s v="8.04.04"/>
    <m/>
    <m/>
    <s v="DRUM VORONA TEIS 2.1KM"/>
    <s v="conform amenajamentelor silvice"/>
    <s v="BOTOŞANI"/>
    <s v="-"/>
    <s v="Tara: România; Judet: BOTOŞANI; -;   -; Nr: -;"/>
    <n v="1968"/>
    <n v="52500"/>
    <n v="7"/>
    <s v="in administrare"/>
    <s v="HG 982/1998;HG 1344/2011;OUG.1 din 04/01/2017;OUG.68 din 06/11/2019"/>
    <s v="imobil"/>
    <s v="VORONA TEIS 2.1KM"/>
  </r>
  <r>
    <x v="10122"/>
    <s v="8.04.04"/>
    <m/>
    <m/>
    <s v="DRUM AUTO FORES. VULTURESTI 1,3KM"/>
    <s v="conform amenajamentelor silvice"/>
    <s v="SUCEAVA"/>
    <s v="-"/>
    <s v="Tara: România; Judet: SUCEAVA; -;   -; Nr: -;"/>
    <n v="1976"/>
    <n v="74000"/>
    <n v="33"/>
    <s v="in administrare"/>
    <s v="HG 982/1998;HG 1344/2011;OUG.1 din 04/01/2017;HG.354/18.05.2017;OUG.68 din 06/11/2019"/>
    <s v="imobil"/>
    <s v="Lungime= Km;Suprafeţe= ha;CF= ;"/>
  </r>
  <r>
    <x v="10123"/>
    <s v="8.04.04"/>
    <m/>
    <m/>
    <s v="DRUM AUTO FORES.VACARIE 1,5 KM"/>
    <s v="conform amenajamentelor silvice"/>
    <s v="SUCEAVA"/>
    <s v="-"/>
    <s v="Tara: România; Judet: SUCEAVA; -;   -; Nr: -;"/>
    <n v="1970"/>
    <n v="211000"/>
    <n v="33"/>
    <s v="in administrare"/>
    <s v="HG 982/1998;HG 1344/2011;OUG.1 din 04/01/2017;HG.354/18.05.2017;OUG.68 din 06/11/2019"/>
    <s v="imobil"/>
    <s v="Lungime= Km;Suprafeţe= ha;CF= ;"/>
  </r>
  <r>
    <x v="10124"/>
    <s v="8.04.04"/>
    <m/>
    <m/>
    <s v="DRUM AUTO FORES.TONCHEI-GAINA 1,3KM"/>
    <s v="conform amenajamentelor silvice"/>
    <s v="SUCEAVA"/>
    <s v="-"/>
    <s v="Tara: România; Judet: SUCEAVA; -;   -; Nr: -;"/>
    <n v="1971"/>
    <n v="239000"/>
    <n v="33"/>
    <s v="in administrare"/>
    <s v="HG 982/1998;HG 1344/2011;OUG.1 din 04/01/2017;HG.354/18.05.2017;OUG.68 din 06/11/2019"/>
    <s v="imobil"/>
    <s v="Lungime= Km;Suprafeţe= ha;CF= ;"/>
  </r>
  <r>
    <x v="10125"/>
    <s v="8.04.04"/>
    <m/>
    <m/>
    <s v="DRUM TURBATICA 1.7KM"/>
    <s v="conform amenajamentelor silvice"/>
    <s v="BOTOŞANI"/>
    <s v="-"/>
    <s v="Tara: România; Judet: BOTOŞANI; -;   -; Nr: -;"/>
    <n v="1974"/>
    <n v="85000"/>
    <n v="7"/>
    <s v="in administrare"/>
    <s v="HG 982/1998;HG 1344/2011;OUG.1 din 04/01/2017;OUG.68 din 06/11/2019"/>
    <s v="imobil"/>
    <s v="TURBATICA 1.7KM"/>
  </r>
  <r>
    <x v="10126"/>
    <s v="8.04.04"/>
    <m/>
    <m/>
    <s v="DRUM AUTO FORES.TESNITA 6,1KM"/>
    <s v="conform amenajamentelor silvice"/>
    <s v="SUCEAVA"/>
    <s v="-"/>
    <s v="Tara: România; Judet: SUCEAVA; -;   -; Nr: -;"/>
    <n v="1968"/>
    <n v="632000"/>
    <n v="33"/>
    <s v="in administrare"/>
    <s v="HG 982/1998;HG 1344/2011;OUG.1 din 04/01/2017;HG.354/18.05.2017;OUG.68 din 06/11/2019"/>
    <s v="imobil"/>
    <s v="Lungime= Km;Suprafeţe= ha;CF= ;"/>
  </r>
  <r>
    <x v="10127"/>
    <s v="8.04.04"/>
    <m/>
    <m/>
    <s v="DRUM AUTO FORES. SUHA MICA 7,8KM"/>
    <s v="conform amenajamentelor silvice"/>
    <s v="SUCEAVA"/>
    <s v="-"/>
    <s v="Tara: România; Judet: SUCEAVA; -;   -; Nr: -;"/>
    <n v="1963"/>
    <n v="1388000"/>
    <n v="33"/>
    <s v="in administrare"/>
    <s v="HG 982/1998;HG 1344/2011;OUG.1 din 04/01/2017;HG.354/18.05.2017;OUG.68 din 06/11/2019"/>
    <s v="imobil"/>
    <s v="Lungime= Km;Suprafeţe= ha;CF= ;"/>
  </r>
  <r>
    <x v="10128"/>
    <s v="8.04.04"/>
    <m/>
    <m/>
    <s v="DRUM SUHARAU 5.05KM"/>
    <s v="conform amenajamentelor silvice"/>
    <s v="BOTOŞANI"/>
    <s v="-"/>
    <s v="Tara: România; Judet: BOTOŞANI; -;   -; Nr: -;"/>
    <n v="1975"/>
    <n v="130000"/>
    <n v="7"/>
    <s v="in administrare"/>
    <s v="HG 982/1998;HG 1344/2011;OUG.1 din 04/01/2017;OUG.68 din 06/11/2019"/>
    <s v="imobil"/>
    <s v="SUHARAU 5.05KM"/>
  </r>
  <r>
    <x v="10129"/>
    <s v="8.04.04"/>
    <m/>
    <m/>
    <s v="DRUM AUTO FORES.TAIETURI 4,6KM"/>
    <s v="conform amenajamentelor silvice"/>
    <s v="SUCEAVA"/>
    <s v="-"/>
    <s v="Tara: România; Judet: SUCEAVA; -;   -; Nr: -;"/>
    <n v="1978"/>
    <n v="322000"/>
    <n v="33"/>
    <s v="in administrare"/>
    <s v="HG 982/1998;HG 1344/2011;OUG.1 din 04/01/2017;HG.354/18.05.2017;OUG.68 din 06/11/2019"/>
    <s v="imobil"/>
    <s v="Lungime= Km;Suprafeţe= ha;CF= ;"/>
  </r>
  <r>
    <x v="10130"/>
    <s v="8.04.04"/>
    <m/>
    <m/>
    <s v="DRUM AUTO FORES. TAMAU 2,5KM"/>
    <s v="conform amenajamentelor silvice"/>
    <s v="SUCEAVA"/>
    <s v="-"/>
    <s v="Tara: România; Judet: SUCEAVA; -;   -; Nr: -;"/>
    <n v="1969"/>
    <n v="266000"/>
    <n v="33"/>
    <s v="in administrare"/>
    <s v="HG 982/1998;HG 1344/2011;OUG.1 din 04/01/2017;HG.354/18.05.2017;OUG.68 din 06/11/2019"/>
    <s v="imobil"/>
    <s v="Lungime= Km;Suprafeţe= ha;CF= ;"/>
  </r>
  <r>
    <x v="10131"/>
    <s v="8.04.04"/>
    <m/>
    <m/>
    <s v="DRUM AUTO FORES. TATARCUTA 2,9KM"/>
    <s v="conform amenajamentelor silvice"/>
    <s v="SUCEAVA"/>
    <s v="-"/>
    <s v="Tara: România; Judet: SUCEAVA; -;   -; Nr: -;"/>
    <n v="1981"/>
    <n v="39000"/>
    <n v="33"/>
    <s v="in administrare"/>
    <s v="HG 982/1998;HG 1344/2011;OUG.1 din 04/01/2017;HG.354/18.05.2017;OUG.68 din 06/11/2019"/>
    <s v="imobil"/>
    <s v="Lungime= Km;Suprafeţe= ha;CF= ;"/>
  </r>
  <r>
    <x v="10132"/>
    <s v="8.04.04"/>
    <m/>
    <m/>
    <s v="DRUM AUTO FORES.STRUJINOASA 2,5KM"/>
    <s v="conform amenajamentelor silvice"/>
    <s v="SUCEAVA"/>
    <s v="-"/>
    <s v="Tara: România; Judet: SUCEAVA; -;   -; Nr: -;"/>
    <n v="1974"/>
    <n v="62300"/>
    <n v="33"/>
    <s v="in administrare"/>
    <s v="HG 982/1998;HG 1344/2011;OUG.1 din 04/01/2017;OUG.68 din 06/11/2019"/>
    <s v="imobil"/>
    <s v="STRUJINOASA 2,5KM"/>
  </r>
  <r>
    <x v="10133"/>
    <s v="8.04.04"/>
    <m/>
    <m/>
    <s v="DRUM AUTO FORES. SLATIOARA VORON. 2KM"/>
    <s v="conform amenajamentelor silvice"/>
    <s v="SUCEAVA"/>
    <s v="-"/>
    <s v="Tara: România; Judet: SUCEAVA; -;   -; Nr: -;"/>
    <n v="1953"/>
    <n v="51000"/>
    <n v="33"/>
    <s v="in administrare"/>
    <s v="HG 982/1998;HG 1344/2011;OUG.1 din 04/01/2017;HG.354/18.05.2017;OUG.68 din 06/11/2019"/>
    <s v="imobil"/>
    <s v="Lungime= Km;Suprafeţe= ha;CF= ;"/>
  </r>
  <r>
    <x v="10134"/>
    <s v="8.04.04"/>
    <m/>
    <m/>
    <s v="DRUM AUTO FORES.SMIDA 1,5 KM"/>
    <s v="conform amenajamentelor silvice"/>
    <s v="SUCEAVA"/>
    <s v="-"/>
    <s v="Tara: România; Judet: SUCEAVA; -;   -; Nr: -;"/>
    <n v="1976"/>
    <n v="123000"/>
    <n v="33"/>
    <s v="in administrare"/>
    <s v="HG 982/1998;HG 1344/2011;OUG.1 din 04/01/2017;HG.354/18.05.2017;OUG.68 din 06/11/2019"/>
    <s v="imobil"/>
    <s v="Lungime= Km;Suprafeţe= ha;CF= ;"/>
  </r>
  <r>
    <x v="10135"/>
    <s v="8.04.04"/>
    <m/>
    <m/>
    <s v="DRUM AUTO FORES. SCURTU 1,8 KM"/>
    <s v="conform amenajamentelor silvice"/>
    <s v="SUCEAVA"/>
    <s v="-"/>
    <s v="Tara: România; Judet: SUCEAVA; -;   -; Nr: -;"/>
    <n v="1975"/>
    <n v="89712"/>
    <n v="33"/>
    <s v="in administrare"/>
    <s v="HG 982/1998;HG 1344/2011;OUG.1 din 04/01/2017;OUG.68 din 06/11/2019"/>
    <s v="imobil"/>
    <s v="SCURTU 1,8 KM"/>
  </r>
  <r>
    <x v="10136"/>
    <s v="8.04.04"/>
    <m/>
    <m/>
    <s v="DRUM AUTO FORES.SCURUSNEI 2KM"/>
    <s v="conform amenajamentelor silvice"/>
    <s v="SUCEAVA"/>
    <s v="-"/>
    <s v="Tara: România; Judet: SUCEAVA; -;   -; Nr: -;"/>
    <n v="1981"/>
    <n v="160000"/>
    <n v="33"/>
    <s v="in administrare"/>
    <s v="HG 982/1998;HG 1344/2011;OUG.1 din 04/01/2017;HG.354/18.05.2017;OUG.68 din 06/11/2019"/>
    <s v="imobil"/>
    <s v="Lungime= Km;Suprafeţe= ha;CF= ;"/>
  </r>
  <r>
    <x v="10137"/>
    <s v="8.04.04"/>
    <m/>
    <m/>
    <s v="DRUM AUTO FORES.SEREDNA 1,8KM"/>
    <s v="conform amenajamentelor silvice"/>
    <s v="SUCEAVA"/>
    <s v="-"/>
    <s v="Tara: România; Judet: SUCEAVA; -;   -; Nr: -;"/>
    <n v="1982"/>
    <n v="21000"/>
    <n v="33"/>
    <s v="in administrare"/>
    <s v="HG 982/1998;HG 1344/2011;OUG.1 din 04/01/2017;HG.354/18.05.2017;OUG.68 din 06/11/2019"/>
    <s v="imobil"/>
    <s v="Lungime= Km;Suprafeţe= ha;CF= ;"/>
  </r>
  <r>
    <x v="10138"/>
    <s v="8.04.04"/>
    <m/>
    <m/>
    <s v="DRUM FORESTIER SFATULUI"/>
    <s v="conform amenajamentelor silvice"/>
    <s v="BOTOŞANI"/>
    <s v="-"/>
    <s v="Tara: România; Judet: BOTOŞANI; -;   -; Nr: -;"/>
    <n v="1981"/>
    <n v="69932"/>
    <n v="7"/>
    <s v="in administrare"/>
    <s v="HG 982/1998;HG 1344/2011; HG 478/ 24-IUN-15;HG.478/24-IUN-15;OUG.1 din 04/01/2017;HG.354/18.05.2017;OUG.68 din 06/11/2019"/>
    <s v="imobil"/>
    <s v="Lungime= Km;Suprafeţe= ha;CF= ;"/>
  </r>
  <r>
    <x v="10139"/>
    <s v="8.04.04"/>
    <m/>
    <m/>
    <s v="DRUM AUTO FORES. RUNC 4,1KM"/>
    <s v="conform amenajamentelor silvice"/>
    <s v="SUCEAVA"/>
    <s v="-"/>
    <s v="Tara: România; Judet: SUCEAVA; -;   -; Nr: -;"/>
    <n v="1970"/>
    <n v="12000"/>
    <n v="33"/>
    <s v="in administrare"/>
    <s v="HG 982/1998;HG 1344/2011;OUG.1 din 04/01/2017;HG.354/18.05.2017;OUG.68 din 06/11/2019"/>
    <s v="imobil"/>
    <s v="Lungime= Km;Suprafeţe= ha;CF= ;"/>
  </r>
  <r>
    <x v="10140"/>
    <s v="8.04.04"/>
    <m/>
    <m/>
    <s v="DRUM AUTO FORES.RUNC 2,4KM"/>
    <s v="conform amenajamentelor silvice"/>
    <s v="SUCEAVA"/>
    <s v="-"/>
    <s v="Tara: România; Judet: SUCEAVA; -;   -; Nr: -;"/>
    <n v="1963"/>
    <n v="271000"/>
    <n v="33"/>
    <s v="in administrare"/>
    <s v="HG 982/1998;HG 1344/2011;OUG.1 din 04/01/2017;HG.354/18.05.2017;OUG.68 din 06/11/2019"/>
    <s v="imobil"/>
    <s v="Lungime= Km;Suprafeţe= ha;CF= ;"/>
  </r>
  <r>
    <x v="10141"/>
    <s v="8.04.04"/>
    <m/>
    <m/>
    <s v="DRUM AUTO FORES.PRISLOP 1,3KM"/>
    <s v="conform amenajamentelor silvice"/>
    <s v="SUCEAVA"/>
    <s v="-"/>
    <s v="Tara: România; Judet: SUCEAVA; -;   -; Nr: -;"/>
    <n v="1984"/>
    <n v="13000"/>
    <n v="33"/>
    <s v="in administrare"/>
    <s v="HG 982/1998;;OUG.1 din 04/01/2017;HG.354/18.05.2017;OUG.68 din 06/11/2019"/>
    <s v="imobil"/>
    <s v="Lungime= Km;Suprafeţe= ha;CF= ;"/>
  </r>
  <r>
    <x v="10142"/>
    <s v="8.04.04"/>
    <m/>
    <m/>
    <s v="DRUM AUTO FORES. PR. CU PESTI 2KM"/>
    <s v="conform amenajamentelor silvice"/>
    <s v="SUCEAVA"/>
    <s v="-"/>
    <s v="Tara: România; Judet: SUCEAVA; -;   -; Nr: -;"/>
    <n v="1969"/>
    <n v="13000"/>
    <n v="33"/>
    <s v="in administrare"/>
    <s v="HG 982/1998;HG 1344/2011;OUG.1 din 04/01/2017;HG.354/18.05.2017;OUG.68 din 06/11/2019"/>
    <s v="imobil"/>
    <s v="Lungime= Km;Suprafeţe= ha;CF= ;"/>
  </r>
  <r>
    <x v="10143"/>
    <s v="8.04.04"/>
    <m/>
    <m/>
    <s v="DRUM AUTO FORES. PR.CALULUI 2KM"/>
    <s v="conform amenajamentelor silvice"/>
    <s v="SUCEAVA"/>
    <s v="-"/>
    <s v="Tara: România; Judet: SUCEAVA; -;   -; Nr: -;"/>
    <n v="1986"/>
    <n v="34000"/>
    <n v="33"/>
    <s v="in administrare"/>
    <s v="HG 982/1998;HG 1344/2011;OUG.1 din 04/01/2017;HG.354/18.05.2017;OUG.68 din 06/11/2019"/>
    <s v="imobil"/>
    <s v="Lungime= Km;Suprafeţe= ha;CF= ;"/>
  </r>
  <r>
    <x v="10144"/>
    <s v="8.04.04"/>
    <m/>
    <m/>
    <s v="DRUM AUTO FORES. PIRLEA 1,4KM"/>
    <s v="conform amenajamentelor silvice"/>
    <s v="SUCEAVA"/>
    <s v="-"/>
    <s v="Tara: România; Judet: SUCEAVA; -;   -; Nr: -;"/>
    <n v="1963"/>
    <n v="132000"/>
    <n v="33"/>
    <s v="in administrare"/>
    <s v="HG 982/1998;HG 1344/2011;OUG.1 din 04/01/2017;HG.354/18.05.2017;OUG.68 din 06/11/2019"/>
    <s v="imobil"/>
    <s v="Lungime= Km;Suprafeţe= ha;CF= ;"/>
  </r>
  <r>
    <x v="10145"/>
    <s v="8.04.04"/>
    <m/>
    <m/>
    <s v="DRUM AUTO FORES.PLESCUTA II 1,8 KM"/>
    <s v="conform amenajamentelor silvice"/>
    <s v="SUCEAVA"/>
    <s v="-"/>
    <s v="Tara: România; Judet: SUCEAVA; -;   -; Nr: -;"/>
    <n v="1983"/>
    <n v="345000"/>
    <n v="33"/>
    <s v="in administrare"/>
    <s v="HG 982/1998;HG 1344/2011;OUG.1 din 04/01/2017;HG.354/18.05.2017;OUG.68 din 06/11/2019"/>
    <s v="imobil"/>
    <s v="Lungime= Km;Suprafeţe= ha;CF= ;"/>
  </r>
  <r>
    <x v="10146"/>
    <s v="8.04.04"/>
    <m/>
    <m/>
    <s v="DRUM AUTO FORES. PLOTUNU-AXIAL 2KM"/>
    <s v="conform amenajamentelor silvice"/>
    <s v="SUCEAVA"/>
    <s v="-"/>
    <s v="Tara: România; Judet: SUCEAVA; -;   -; Nr: -;"/>
    <n v="1974"/>
    <n v="233000"/>
    <n v="33"/>
    <s v="in administrare"/>
    <s v="HG 982/1998;HG 1344/2011;OUG.1 din 04/01/2017;HG.354/18.05.2017;OUG.68 din 06/11/2019"/>
    <s v="imobil"/>
    <s v="Lungime= Km;Suprafeţe= ha;CF= ;"/>
  </r>
  <r>
    <x v="10147"/>
    <s v="8.04.04"/>
    <m/>
    <m/>
    <s v="DRUM AUTO FORES.PIRIUL RACHITII 2,1KM"/>
    <s v="conform amenajamentelor silvice"/>
    <s v="SUCEAVA"/>
    <s v="-"/>
    <s v="Tara: România; Judet: SUCEAVA; -;   -; Nr: -;"/>
    <n v="1980"/>
    <n v="261000"/>
    <n v="33"/>
    <s v="in administrare"/>
    <s v="HG 982/1998;HG 1344/2011;OUG.1 din 04/01/2017;HG.354/18.05.2017;OUG.68 din 06/11/2019"/>
    <s v="imobil"/>
    <s v="Lungime= Km;Suprafeţe= ha;CF= ;"/>
  </r>
  <r>
    <x v="10148"/>
    <s v="8.04.04"/>
    <m/>
    <m/>
    <s v="DRUM AUTO FORESTIER PIRIUL RUSULUI 2KM"/>
    <s v="conform amenajamentelor silvice"/>
    <s v="SUCEAVA"/>
    <s v="-"/>
    <s v="Tara: România; Judet: SUCEAVA; -;   -; Nr: -;"/>
    <n v="1996"/>
    <n v="418000"/>
    <n v="33"/>
    <s v="in administrare"/>
    <s v="HG 982/1998;HG 1344/2011;OUG.1 din 04/01/2017;HG.354/18.05.2017;OUG.68 din 06/11/2019"/>
    <s v="imobil"/>
    <s v="Lungime= Km;Suprafeţe= ha;CF= ;"/>
  </r>
  <r>
    <x v="10149"/>
    <s v="8.04.04"/>
    <m/>
    <m/>
    <s v="DRUM AUTO FORES.PIRIUL SIMINIC 1,5KM"/>
    <s v="conform amenajamentelor silvice"/>
    <s v="SUCEAVA"/>
    <s v="-"/>
    <s v="Tara: România; Judet: SUCEAVA; -;   -; Nr: -;"/>
    <n v="1971"/>
    <n v="487000"/>
    <n v="33"/>
    <s v="in administrare"/>
    <s v="HG 982/1998;HG 1344/2011;OUG.1 din 04/01/2017;HG.354/18.05.2017;OUG.68 din 06/11/2019"/>
    <s v="imobil"/>
    <s v="Lungime= Km;Suprafeţe= ha;CF= ;"/>
  </r>
  <r>
    <x v="10150"/>
    <s v="8.04.04"/>
    <m/>
    <m/>
    <s v="DRUM AUTO FORES.PIRIUL GALETII 3,2KM"/>
    <s v="conform amenajamentelor silvice"/>
    <s v="SUCEAVA"/>
    <s v="-"/>
    <s v="Tara: România; Judet: SUCEAVA; -;   -; Nr: -;"/>
    <n v="1980"/>
    <n v="627000"/>
    <n v="33"/>
    <s v="in administrare"/>
    <s v="HG 982/1998;HG 1344/2011;OUG.1 din 04/01/2017;HG.354/18.05.2017;OUG.68 din 06/11/2019"/>
    <s v="imobil"/>
    <s v="Lungime= Km;Suprafeţe= ha;CF= ;"/>
  </r>
  <r>
    <x v="10151"/>
    <s v="8.04.04"/>
    <m/>
    <m/>
    <s v="DRUM AUTO FORES. PIRIUL ADINC 6,9KM"/>
    <s v="conform amenajamentelor silvice"/>
    <s v="SUCEAVA"/>
    <s v="-"/>
    <s v="Tara: România; Judet: SUCEAVA; -;   -; Nr: -;"/>
    <n v="1971"/>
    <n v="132000"/>
    <n v="33"/>
    <s v="in administrare"/>
    <s v="HG 982/1998;HG 1344/2011;OUG.1 din 04/01/2017;HG.354/18.05.2017;OUG.68 din 06/11/2019"/>
    <s v="imobil"/>
    <s v="Lungime= Km;Suprafeţe= ha;CF= ;"/>
  </r>
  <r>
    <x v="10152"/>
    <s v="8.04.04"/>
    <m/>
    <m/>
    <s v="DRUM AUTO FORES. PIRIUL ASCUNS 2,3 KM"/>
    <s v="conform amenajamentelor silvice"/>
    <s v="SUCEAVA"/>
    <s v="-"/>
    <s v="Tara: România; Judet: SUCEAVA; -;   -; Nr: -;"/>
    <n v="1976"/>
    <n v="24000"/>
    <n v="33"/>
    <s v="in administrare"/>
    <s v="HG 982/1998;HG 1344/2011;OUG.1 din 04/01/2017;HG.354/18.05.2017;OUG.68 din 06/11/2019"/>
    <s v="imobil"/>
    <s v="Lungime= Km;Suprafeţe= ha;CF= ;"/>
  </r>
  <r>
    <x v="10153"/>
    <s v="8.04.04"/>
    <m/>
    <m/>
    <s v="DRUM AUTO FORES.PIETROSU 1KM"/>
    <s v="conform amenajamentelor silvice"/>
    <s v="SUCEAVA"/>
    <s v="-"/>
    <s v="Tara: România; Judet: SUCEAVA; -;   -; Nr: -;"/>
    <n v="1970"/>
    <n v="95000"/>
    <n v="33"/>
    <s v="in administrare"/>
    <s v="HG 982/1998;HG 1344/2011;OUG.1 din 04/01/2017;HG.354/18.05.2017;OUG.68 din 06/11/2019"/>
    <s v="imobil"/>
    <s v="Lungime= Km;Suprafeţe= ha;CF= ;"/>
  </r>
  <r>
    <x v="10154"/>
    <s v="8.04.04"/>
    <m/>
    <m/>
    <s v="DRUM AUTO FORES.PALTINU 1 KM"/>
    <s v="conform amenajamentelor silvice"/>
    <s v="SUCEAVA"/>
    <s v="-"/>
    <s v="Tara: România; Judet: SUCEAVA; -;   -; Nr: -;"/>
    <n v="1983"/>
    <n v="199000"/>
    <n v="33"/>
    <s v="in administrare"/>
    <s v="HG 982/1998;HG 1344/2011;OUG.1 din 04/01/2017;HG.354/18.05.2017;OUG.68 din 06/11/2019"/>
    <s v="imobil"/>
    <s v="Lungime= Km;Suprafeţe= ha;CF= ;"/>
  </r>
  <r>
    <x v="10155"/>
    <s v="8.04.04"/>
    <m/>
    <m/>
    <s v="DRUM AUTO FORES.PIETRARIE(GULIA II)3,9K"/>
    <s v="conform amenajamentelor silvice"/>
    <s v="SUCEAVA"/>
    <s v="-"/>
    <s v="Tara: România; Judet: SUCEAVA; -;   -; Nr: -;"/>
    <n v="1963"/>
    <n v="202000"/>
    <n v="33"/>
    <s v="in administrare"/>
    <s v="HG 982/1998;HG 1344/2011;OUG.1 din 04/01/2017;HG.354/18.05.2017;OUG.68 din 06/11/2019"/>
    <s v="imobil"/>
    <s v="Lungime= Km;Suprafeţe= ha;CF= ;"/>
  </r>
  <r>
    <x v="10156"/>
    <s v="8.04.04"/>
    <m/>
    <m/>
    <s v="DRUM AUTO FORES. PALTINIS 6,6 KM"/>
    <s v="conform amenajamentelor silvice"/>
    <s v="SUCEAVA"/>
    <s v="-"/>
    <s v="Tara: România; Judet: SUCEAVA; -;   -; Nr: -;"/>
    <n v="1964"/>
    <n v="827000"/>
    <n v="33"/>
    <s v="in administrare"/>
    <s v="HG 982/1998;HG 1344/2011;OUG.1 din 04/01/2017;HG.354/18.05.2017;OUG.68 din 06/11/2019"/>
    <s v="imobil"/>
    <s v="Lungime= Km;Suprafeţe= ha;CF= ;"/>
  </r>
  <r>
    <x v="10157"/>
    <s v="8.04.04"/>
    <m/>
    <m/>
    <s v="DRUM ONEAGA, 2.5KM"/>
    <s v="conform amenajamentelor silvice"/>
    <s v="BOTOŞANI"/>
    <s v="-"/>
    <s v="Tara: România; Judet: BOTOŞANI; -;   -; Nr: -;"/>
    <n v="1994"/>
    <n v="27686"/>
    <n v="7"/>
    <s v="in administrare"/>
    <s v="HG 982/1998;HG 1344/2011;OUG.1 din 04/01/2017;HG.354/18.05.2017;OUG.68 din 06/11/2019"/>
    <s v="imobil"/>
    <s v="Lungime= Km;Suprafeţe= ha;CF= ;"/>
  </r>
  <r>
    <x v="10158"/>
    <s v="8.04.04"/>
    <m/>
    <m/>
    <s v="DRUM AUTO FORES. ORTOAIA 4 KM"/>
    <s v="conform amenajamentelor silvice"/>
    <s v="SUCEAVA"/>
    <s v="-"/>
    <s v="Tara: România; Judet: SUCEAVA; -;   -; Nr: -;"/>
    <n v="1958"/>
    <n v="384000"/>
    <n v="33"/>
    <s v="in administrare"/>
    <s v="HG 982/1998;HG 1344/2011;OUG.1 din 04/01/2017;HG.354/18.05.2017;OUG.68 din 06/11/2019"/>
    <s v="imobil"/>
    <s v="Lungime= Km;Suprafeţe= ha;CF= ;"/>
  </r>
  <r>
    <x v="10159"/>
    <s v="8.04.04"/>
    <m/>
    <m/>
    <s v="DRUM AUTO FORES. ORTOITA 4,2KM"/>
    <s v="conform amenajamentelor silvice"/>
    <s v="SUCEAVA"/>
    <s v="-"/>
    <s v="Tara: România; Judet: SUCEAVA; -;   -; Nr: -;"/>
    <n v="1973"/>
    <n v="545000"/>
    <n v="33"/>
    <s v="in administrare"/>
    <s v="HG 982/1998;HG 1344/2011;OUG.1 din 04/01/2017;HG.354/18.05.2017;OUG.68 din 06/11/2019"/>
    <s v="imobil"/>
    <s v="Lungime= Km;Suprafeţe= ha;CF= ;"/>
  </r>
  <r>
    <x v="10160"/>
    <s v="8.04.04"/>
    <m/>
    <m/>
    <s v="DRUM AUTO FORES. OVASU 1,8KM"/>
    <s v="conform amenajamentelor silvice"/>
    <s v="SUCEAVA"/>
    <s v="-"/>
    <s v="Tara: România; Judet: SUCEAVA; -;   -; Nr: -;"/>
    <n v="1918"/>
    <n v="138000"/>
    <n v="33"/>
    <s v="in administrare"/>
    <s v="HG 982/1998;HG 1344/2011;OUG.1 din 04/01/2017;HG.354/18.05.2017;OUG.68 din 06/11/2019"/>
    <s v="imobil"/>
    <s v="Lungime= Km;Suprafeţe= ha;CF= ;"/>
  </r>
  <r>
    <x v="10161"/>
    <s v="8.04.04"/>
    <m/>
    <m/>
    <s v="DRUM AUTO FORES. NEAGU II 2 KM"/>
    <s v="conform amenajamentelor silvice"/>
    <s v="SUCEAVA"/>
    <s v="-"/>
    <s v="Tara: România; Judet: SUCEAVA; -;   -; Nr: -;"/>
    <n v="1991"/>
    <n v="124600"/>
    <n v="33"/>
    <s v="in administrare"/>
    <s v="HG 982/1998;HG 1344/2011;OUG.1 din 04/01/2017;HG.354/18.05.2017;OUG.68 din 06/11/2019"/>
    <s v="imobil"/>
    <s v="Lungime= Km;Suprafeţe= ha;CF= ;"/>
  </r>
  <r>
    <x v="10162"/>
    <s v="8.04.04"/>
    <m/>
    <m/>
    <s v="DRUM AUTO FORES. MIRONU BALCOAIA 4,5KM"/>
    <s v="conform amenajamentelor silvice"/>
    <s v="SUCEAVA"/>
    <s v="-"/>
    <s v="Tara: România; Judet: SUCEAVA; -;   -; Nr: -;"/>
    <n v="1962"/>
    <n v="114000"/>
    <n v="33"/>
    <s v="in administrare"/>
    <s v="HG 982/1998;HG 1344/2011;OUG.1 din 04/01/2017;HG.354/18.05.2017;OUG.68 din 06/11/2019"/>
    <s v="imobil"/>
    <s v="Lungime= Km;Suprafeţe= ha;CF= ;"/>
  </r>
  <r>
    <x v="10163"/>
    <s v="8.04.04"/>
    <m/>
    <m/>
    <s v="DRUM AUTO FORES. MITOCAS II 2KM"/>
    <s v="conform amenajamentelor silvice"/>
    <s v="SUCEAVA"/>
    <s v="-"/>
    <s v="Tara: România; Judet: SUCEAVA; -;   -; Nr: -;"/>
    <n v="1966"/>
    <n v="194000"/>
    <n v="33"/>
    <s v="in administrare"/>
    <s v="HG 982/1998;HG 1344/2011;OUG.1 din 04/01/2017;HG.354/18.05.2017;OUG.68 din 06/11/2019"/>
    <s v="imobil"/>
    <s v="Lungime= Km;Suprafeţe= ha;CF= ;"/>
  </r>
  <r>
    <x v="10164"/>
    <s v="8.04.04"/>
    <m/>
    <m/>
    <s v="DRUM AUTO FORES. MAIDAN 10,5KM"/>
    <s v="conform amenajamentelor silvice"/>
    <s v="SUCEAVA"/>
    <s v="-"/>
    <s v="Tara: România; Judet: SUCEAVA; -;   -; Nr: -;"/>
    <n v="1934"/>
    <n v="277000"/>
    <n v="33"/>
    <s v="in administrare"/>
    <s v="HG 982/1998;HG 1344/2011;OUG.1 din 04/01/2017;HG.354/18.05.2017;OUG.68 din 06/11/2019"/>
    <s v="imobil"/>
    <s v="Lungime= Km;Suprafeţe= ha;CF= ;"/>
  </r>
  <r>
    <x v="10165"/>
    <s v="8.04.04"/>
    <m/>
    <m/>
    <s v="DRUM AUTO FORES. MAMUCA 13,9KM"/>
    <s v="conform amenajamentelor silvice"/>
    <s v="SUCEAVA"/>
    <s v="-"/>
    <s v="Tara: România; Judet: SUCEAVA; -;   -; Nr: -;"/>
    <n v="1959"/>
    <n v="352000"/>
    <n v="33"/>
    <s v="in administrare"/>
    <s v="HG 982/1998;HG 1344/2011;OUG.1 din 04/01/2017;HG.354/18.05.2017;OUG.68 din 06/11/2019"/>
    <s v="imobil"/>
    <s v="Lungime= Km;Suprafeţe= ha;CF= ;"/>
  </r>
  <r>
    <x v="10166"/>
    <s v="8.04.04"/>
    <m/>
    <m/>
    <s v="DRUM LOZIA 2.67KM"/>
    <s v="conform amenajamentelor silvice"/>
    <s v="BOTOŞANI"/>
    <s v="-"/>
    <s v="Tara: România; Judet: BOTOŞANI; -;   -; Nr: -;"/>
    <n v="1982"/>
    <n v="147241"/>
    <n v="7"/>
    <s v="in administrare"/>
    <s v="HG 982/1998;HG 1344/2011;OUG.1 din 04/01/2017;HG.354/18.05.2017;OUG.68 din 06/11/2019"/>
    <s v="imobil"/>
    <s v="Lungime= Km;Suprafeţe= ha;CF= ;"/>
  </r>
  <r>
    <x v="10167"/>
    <s v="8.04.04"/>
    <m/>
    <m/>
    <s v="DRUM AUTO FORES. LUCAVA DE SUS 4KM"/>
    <s v="conform amenajamentelor silvice"/>
    <s v="SUCEAVA"/>
    <s v="-"/>
    <s v="Tara: România; Judet: SUCEAVA; -;   -; Nr: -;"/>
    <n v="1970"/>
    <n v="69000"/>
    <n v="33"/>
    <s v="in administrare"/>
    <s v="HG 982/1998;HG 1344/2011;OUG.1 din 04/01/2017;HG.354/18.05.2017;OUG.68 din 06/11/2019"/>
    <s v="imobil"/>
    <s v="Lungime= Km;Suprafeţe= ha;CF= ;"/>
  </r>
  <r>
    <x v="10168"/>
    <s v="8.04.04"/>
    <m/>
    <m/>
    <s v="DRUM AUTO FORES.IUGANI VACARIILOR 1,5KM"/>
    <s v="conform amenajamentelor silvice"/>
    <s v="SUCEAVA"/>
    <s v="-"/>
    <s v="Tara: România; Judet: SUCEAVA; -;   -; Nr: -;"/>
    <n v="1976"/>
    <n v="188000"/>
    <n v="33"/>
    <s v="in administrare"/>
    <s v="HG 982/1998;HG 1344/2011;OUG.1 din 04/01/2017;HG.354/18.05.2017;OUG.68 din 06/11/2019"/>
    <s v="imobil"/>
    <s v="Lungime= Km;Suprafeţe= ha;CF= ;"/>
  </r>
  <r>
    <x v="10169"/>
    <s v="8.04.04"/>
    <m/>
    <m/>
    <s v="DRUM AUTO FORES. IZVORUL 3,5KM"/>
    <s v="conform amenajamentelor silvice"/>
    <s v="SUCEAVA"/>
    <s v="-"/>
    <s v="Tara: România; Judet: SUCEAVA; -;   -; Nr: -;"/>
    <n v="1946"/>
    <n v="289000"/>
    <n v="33"/>
    <s v="in administrare"/>
    <s v="HG 982/1998;HG 1344/2011;OUG.1 din 04/01/2017;HG.354/18.05.2017;OUG.68 din 06/11/2019"/>
    <s v="imobil"/>
    <s v="Lungime= Km;Suprafeţe= ha;CF= ;"/>
  </r>
  <r>
    <x v="10170"/>
    <s v="8.04.04"/>
    <m/>
    <m/>
    <s v="DRUM AUTO FORES. HOLDITA 3,5KM"/>
    <s v="conform amenajamentelor silvice"/>
    <s v="SUCEAVA"/>
    <s v="-"/>
    <s v="Tara: România; Judet: SUCEAVA; -;   -; Nr: -;"/>
    <n v="1975"/>
    <n v="254000"/>
    <n v="33"/>
    <s v="in administrare"/>
    <s v="HG 982/1998;HG 1344/2011;OUG.1 din 04/01/2017;HG.354/18.05.2017;OUG.68 din 06/11/2019"/>
    <s v="imobil"/>
    <s v="Lungime= Km;Suprafeţe= ha;CF= ;"/>
  </r>
  <r>
    <x v="10171"/>
    <s v="8.04.04"/>
    <m/>
    <m/>
    <s v="DRUM AUTO FORES. GOIA 2,2KM"/>
    <s v="conform amenajamentelor silvice"/>
    <s v="SUCEAVA"/>
    <s v="-"/>
    <s v="Tara: România; Judet: SUCEAVA; -;   -; Nr: -;"/>
    <n v="1969"/>
    <n v="136000"/>
    <n v="33"/>
    <s v="in administrare"/>
    <s v="HG 982/1998;HG 1344/2011;OUG.1 din 04/01/2017;HG.354/18.05.2017;OUG.68 din 06/11/2019"/>
    <s v="imobil"/>
    <s v="Lungime= Km;Suprafeţe= ha;CF= ;"/>
  </r>
  <r>
    <x v="10172"/>
    <s v="8.04.04"/>
    <m/>
    <m/>
    <s v="DRUM AUTO FORES. GRANITEI 1,9KM"/>
    <s v="conform amenajamentelor silvice"/>
    <s v="SUCEAVA"/>
    <s v="-"/>
    <s v="Tara: România; Judet: SUCEAVA; -;   -; Nr: -;"/>
    <n v="1979"/>
    <n v="117000"/>
    <n v="33"/>
    <s v="in administrare"/>
    <s v="HG 982/1998;HG 1344/2011;OUG.1 din 04/01/2017;HG.354/18.05.2017;OUG.68 din 06/11/2019"/>
    <s v="imobil"/>
    <s v="Lungime= Km;Suprafeţe= ha;CF= ;"/>
  </r>
  <r>
    <x v="10173"/>
    <s v="8.04.04"/>
    <m/>
    <m/>
    <s v="DRUM AUTO FORES. HASCA 1,5KM"/>
    <s v="conform amenajamentelor silvice"/>
    <s v="SUCEAVA"/>
    <s v="-"/>
    <s v="Tara: România; Judet: SUCEAVA; -;   -; Nr: -;"/>
    <n v="1968"/>
    <n v="38000"/>
    <n v="33"/>
    <s v="in administrare"/>
    <s v="HG 982/1998;HG 1344/2011;OUG.1 din 04/01/2017;HG.354/18.05.2017;OUG.68 din 06/11/2019"/>
    <s v="imobil"/>
    <s v="Lungime= Km;Suprafeţe= ha;CF= ;"/>
  </r>
  <r>
    <x v="10174"/>
    <s v="8.04.04"/>
    <m/>
    <m/>
    <s v="DRUM AUTO FORES.GAINA 4KM"/>
    <s v="conform amenajamentelor silvice"/>
    <s v="SUCEAVA"/>
    <s v="-"/>
    <s v="Tara: România; Judet: SUCEAVA; -;   -; Nr: -;"/>
    <n v="1968"/>
    <n v="669000"/>
    <n v="33"/>
    <s v="in administrare"/>
    <s v="HG 982/1998;HG 1344/2011;OUG.1 din 04/01/2017;HG.354/18.05.2017;OUG.68 din 06/11/2019"/>
    <s v="imobil"/>
    <s v="Lungime= Km;Suprafeţe= ha;CF= ;"/>
  </r>
  <r>
    <x v="10175"/>
    <s v="8.04.04"/>
    <m/>
    <m/>
    <s v="DRUM GHIORTENI 1.9KM"/>
    <s v="conform amenajamentelor silvice"/>
    <s v="BOTOŞANI"/>
    <s v="-"/>
    <s v="Tara: România; Judet: BOTOŞANI; -;   -; Nr: -;"/>
    <n v="1986"/>
    <n v="119793"/>
    <n v="7"/>
    <s v="in administrare"/>
    <s v="HG 982/1998;HG 1344/2011;OUG.1 din 04/01/2017;HG.354/18.05.2017;OUG.68 din 06/11/2019"/>
    <s v="imobil"/>
    <s v="Lungime= Km;Suprafeţe= ha;CF= ;"/>
  </r>
  <r>
    <x v="10176"/>
    <s v="8.04.04"/>
    <m/>
    <m/>
    <s v="DRUM AUTO FORES. GIRBE 4,3KM"/>
    <s v="conform amenajamentelor silvice"/>
    <s v="SUCEAVA"/>
    <s v="-"/>
    <s v="Tara: România; Judet: SUCEAVA; -;   -; Nr: -;"/>
    <n v="1981"/>
    <n v="375000"/>
    <n v="33"/>
    <s v="in administrare"/>
    <s v="HG 982/1998;HG 1344/2011;OUG.1 din 04/01/2017;HG.354/18.05.2017;OUG.68 din 06/11/2019"/>
    <s v="imobil"/>
    <s v="Lungime= Km;Suprafeţe= ha;CF= ;"/>
  </r>
  <r>
    <x v="10177"/>
    <s v="8.04.04"/>
    <m/>
    <m/>
    <s v="DRUM AUTO FORES.GLIGU OBIRSIE 1,2KM"/>
    <s v="conform amenajamentelor silvice"/>
    <s v="SUCEAVA"/>
    <s v="-"/>
    <s v="Tara: România; Judet: SUCEAVA; -;   -; Nr: -;"/>
    <n v="1974"/>
    <n v="189000"/>
    <n v="33"/>
    <s v="in administrare"/>
    <s v="HG 982/1998;HG 1344/2011;OUG.1 din 04/01/2017;HG.354/18.05.2017;OUG.68 din 06/11/2019"/>
    <s v="imobil"/>
    <s v="Lungime= Km;Suprafeţe= ha;CF= ;"/>
  </r>
  <r>
    <x v="10178"/>
    <s v="8.04.04"/>
    <m/>
    <m/>
    <s v="DRUM AUTO FORES.FAGETEL 2KM"/>
    <s v="conform amenajamentelor silvice"/>
    <s v="SUCEAVA"/>
    <s v="-"/>
    <s v="Tara: România; Judet: SUCEAVA; -;   -; Nr: -;"/>
    <n v="1985"/>
    <n v="6000"/>
    <n v="33"/>
    <s v="in administrare"/>
    <s v="HG 982/1998;HG 1344/2011;OUG.1 din 04/01/2017;HG.354/18.05.2017;OUG.68 din 06/11/2019"/>
    <s v="imobil"/>
    <s v="Lungime= Km;Suprafeţe= ha;CF= ;"/>
  </r>
  <r>
    <x v="10179"/>
    <s v="8.04.04"/>
    <m/>
    <m/>
    <s v="DRUM AUTO FORES. FLOCA 2 KM"/>
    <s v="conform amenajamentelor silvice"/>
    <s v="SUCEAVA"/>
    <s v="-"/>
    <s v="Tara: România; Judet: SUCEAVA; -;   -; Nr: -;"/>
    <n v="1975"/>
    <n v="102000"/>
    <n v="33"/>
    <s v="in administrare"/>
    <s v="HG 982/1998;HG 1344/2011;OUG.1 din 04/01/2017;HG.354/18.05.2017;OUG.68 din 06/11/2019"/>
    <s v="imobil"/>
    <s v="Lungime= Km;Suprafeţe= ha;CF= ;"/>
  </r>
  <r>
    <x v="10180"/>
    <s v="8.04.04"/>
    <m/>
    <m/>
    <s v="DRUM DRAGOMIRNA I 1KM"/>
    <s v="conform amenajamentelor silvice"/>
    <s v="SUCEAVA"/>
    <s v="-"/>
    <s v="Tara: România; Judet: SUCEAVA; -;   -; Nr: -;"/>
    <n v="1971"/>
    <n v="119000"/>
    <n v="33"/>
    <s v="in administrare"/>
    <s v="HG 982/1998;HG 1344/2011;OUG.1 din 04/01/2017;HG.354/18.05.2017;OUG.68 din 06/11/2019"/>
    <s v="imobil"/>
    <s v="Lungime= Km;Suprafeţe= ha;CF= ;"/>
  </r>
  <r>
    <x v="10181"/>
    <s v="8.04.04"/>
    <m/>
    <m/>
    <s v="DRUM AUTO FORESTIER DRAGOSA 300 ML"/>
    <s v="conform amenajamentelor silvice"/>
    <s v="SUCEAVA"/>
    <s v="-"/>
    <s v="Tara: România; Judet: SUCEAVA; -;   -; Nr: -;"/>
    <n v="1996"/>
    <n v="522"/>
    <n v="33"/>
    <s v="in administrare"/>
    <s v="HG 982/1998;HG 1344/2011;OUG.1 din 04/01/2017;OUG.68 din 06/11/2019"/>
    <s v="imobil"/>
    <s v="DRAGOSA 300 ML"/>
  </r>
  <r>
    <x v="10182"/>
    <s v="8.04.04"/>
    <m/>
    <m/>
    <s v="DRUM AUTO FORES.DIRMOXA 1,8KM, 6POD"/>
    <s v="conform amenajamentelor silvice"/>
    <s v="SUCEAVA"/>
    <s v="-"/>
    <s v="Tara: România; Judet: SUCEAVA; -;   -; Nr: -;"/>
    <n v="1972"/>
    <n v="17000"/>
    <n v="33"/>
    <s v="in administrare"/>
    <s v="HG 982/1998;HG 1344/2011;OUG.1 din 04/01/2017;HG.354/18.05.2017;OUG.68 din 06/11/2019"/>
    <s v="imobil"/>
    <s v="Lungime= Km;Suprafeţe= ha;CF= ;"/>
  </r>
  <r>
    <x v="10183"/>
    <s v="8.04.04"/>
    <m/>
    <m/>
    <s v="DRUM AUTO FORES.DOBRITA 2,1KM"/>
    <s v="conform amenajamentelor silvice"/>
    <s v="SUCEAVA"/>
    <s v="-"/>
    <s v="Tara: România; Judet: SUCEAVA; -;   -; Nr: -;"/>
    <n v="1968"/>
    <n v="94000"/>
    <n v="33"/>
    <s v="in administrare"/>
    <s v="HG 982/1998;HG 1344/2011;OUG.1 din 04/01/2017;HG.354/18.05.2017;OUG.68 din 06/11/2019"/>
    <s v="imobil"/>
    <s v="Lungime= Km;Suprafeţe= ha;CF= ;"/>
  </r>
  <r>
    <x v="10184"/>
    <s v="8.04.04"/>
    <m/>
    <m/>
    <s v="DRUM AUTO FORES.DOSUL COSNEI 1,7KM"/>
    <s v="conform amenajamentelor silvice"/>
    <s v="SUCEAVA"/>
    <s v="-"/>
    <s v="Tara: România; Judet: SUCEAVA; -;   -; Nr: -;"/>
    <n v="1965"/>
    <n v="272000"/>
    <n v="33"/>
    <s v="in administrare"/>
    <s v="HG 982/1998;HG 1344/2011;OUG.1 din 04/01/2017;HG.354/18.05.2017;OUG.68 din 06/11/2019"/>
    <s v="imobil"/>
    <s v="Lungime= Km;Suprafeţe= ha;CF= ;"/>
  </r>
  <r>
    <x v="10185"/>
    <s v="8.04.04"/>
    <m/>
    <m/>
    <s v="DRUM AUTO FORES. DARICIUC 3,2KM"/>
    <s v="conform amenajamentelor silvice"/>
    <s v="SUCEAVA"/>
    <s v="-"/>
    <s v="Tara: România; Judet: SUCEAVA; -;   -; Nr: -;"/>
    <n v="1970"/>
    <n v="35000"/>
    <n v="33"/>
    <s v="in administrare"/>
    <s v="HG 982/1998;HG 1344/2011;OUG.1 din 04/01/2017;HG.354/18.05.2017;OUG.68 din 06/11/2019"/>
    <s v="imobil"/>
    <s v="Lungime= Km;Suprafeţe= ha;CF= ;"/>
  </r>
  <r>
    <x v="10186"/>
    <s v="8.04.04"/>
    <m/>
    <m/>
    <s v="DRUM AUTO FORES. CORNU LINIEI 2 KM"/>
    <s v="conform amenajamentelor silvice"/>
    <s v="SUCEAVA"/>
    <s v="-"/>
    <s v="Tara: România; Judet: SUCEAVA; -;   -; Nr: -;"/>
    <n v="1966"/>
    <n v="102000"/>
    <n v="33"/>
    <s v="in administrare"/>
    <s v="HG 982/1998;HG 1344/2011;OUG.1 din 04/01/2017;HG.354/18.05.2017;OUG.68 din 06/11/2019"/>
    <s v="imobil"/>
    <s v="Lungime= Km;Suprafeţe= ha;CF= ;"/>
  </r>
  <r>
    <x v="10187"/>
    <s v="8.04.04"/>
    <m/>
    <m/>
    <s v="DRUM AUTO FORES.COSTILEVA 1,4KM"/>
    <s v="conform amenajamentelor silvice"/>
    <s v="SUCEAVA"/>
    <s v="-"/>
    <s v="Tara: România; Judet: SUCEAVA; -;   -; Nr: -;"/>
    <n v="1980"/>
    <n v="50000"/>
    <n v="33"/>
    <s v="in administrare"/>
    <s v="HG 982/1998;HG 1344/2011;OUG.1 din 04/01/2017;HG.354/18.05.2017;OUG.68 din 06/11/2019"/>
    <s v="imobil"/>
    <s v="Lungime= Km;Suprafeţe= ha;CF= ;"/>
  </r>
  <r>
    <x v="10188"/>
    <s v="8.04.04"/>
    <m/>
    <m/>
    <s v="DRUM AUTO FORESTIER COASTA MORII"/>
    <s v="conform amenajamentelor silvice"/>
    <s v="SUCEAVA"/>
    <s v="-"/>
    <s v="Tara: România; Judet: SUCEAVA; -;   -; Nr: -;"/>
    <n v="1901"/>
    <n v="10"/>
    <n v="33"/>
    <s v="in administrare"/>
    <s v="HG 982/1998;HG 1344/2011;OUG.1 din 04/01/2017;OUG.68 din 06/11/2019"/>
    <s v="imobil"/>
    <s v="COASTA MORII"/>
  </r>
  <r>
    <x v="10189"/>
    <s v="8.04.04"/>
    <m/>
    <m/>
    <s v="DRUM AUTO FORES.COASTA PUICII 1,4KM"/>
    <s v="conform amenajamentelor silvice"/>
    <s v="SUCEAVA"/>
    <s v="-"/>
    <s v="Tara: România; Judet: SUCEAVA; -;   -; Nr: -;"/>
    <n v="1965"/>
    <n v="241000"/>
    <n v="33"/>
    <s v="in administrare"/>
    <s v="HG 982/1998;HG 1344/2011;OUG.1 din 04/01/2017;HG.354/18.05.2017;OUG.68 din 06/11/2019"/>
    <s v="imobil"/>
    <s v="Lungime= Km;Suprafeţe= ha;CF= ;"/>
  </r>
  <r>
    <x v="10190"/>
    <s v="8.04.04"/>
    <m/>
    <m/>
    <s v="DRUM AUTO FORES. CHINEJI 1,3KM"/>
    <s v="conform amenajamentelor silvice"/>
    <s v="SUCEAVA"/>
    <s v="-"/>
    <s v="Tara: România; Judet: SUCEAVA; -;   -; Nr: -;"/>
    <n v="1961"/>
    <n v="33000"/>
    <n v="33"/>
    <s v="in administrare"/>
    <s v="HG 982/1998;HG 1344/2011;OUG.1 din 04/01/2017;HG.354/18.05.2017;OUG.68 din 06/11/2019"/>
    <s v="imobil"/>
    <s v="Lungime= Km;Suprafeţe= ha;CF= ;"/>
  </r>
  <r>
    <x v="10191"/>
    <s v="8.04.04"/>
    <m/>
    <m/>
    <s v="DRUM CIOFU 5KM"/>
    <s v="conform amenajamentelor silvice"/>
    <s v="BOTOŞANI"/>
    <s v="Dorohoi"/>
    <s v="Tara: România; Judet: BOTOŞANI;Mun Dorohoi;   -; Nr: -;"/>
    <n v="1978"/>
    <n v="230000"/>
    <n v="7"/>
    <s v="in administrare"/>
    <s v="HG 982/1998;HG 1344/2011;OUG.1 din 04/01/2017;OUG.68 din 06/11/2019"/>
    <s v="imobil"/>
    <s v="CIOFU 5KM"/>
  </r>
  <r>
    <x v="10192"/>
    <s v="8.04.04"/>
    <m/>
    <m/>
    <s v="DRUM CALUGARA MARE"/>
    <s v="conform amenajamentelor silvice"/>
    <s v="BOTOŞANI"/>
    <s v="-"/>
    <s v="Tara: România; Judet: BOTOŞANI; -;   -; Nr: -;"/>
    <n v="1987"/>
    <n v="37776"/>
    <n v="7"/>
    <s v="in administrare"/>
    <s v="HG 982/1998;HG 1344/2011;OUG.1 din 04/01/2017;HG.354/18.05.2017;OUG.68 din 06/11/2019"/>
    <s v="imobil"/>
    <s v="Lungime= Km;Suprafeţe= ha;CF= ;"/>
  </r>
  <r>
    <x v="10193"/>
    <s v="8.04.04"/>
    <m/>
    <m/>
    <s v="DRUM AUTO FORES.BUDACELU SLATIOARA 8 KM"/>
    <s v="conform amenajamentelor silvice"/>
    <s v="SUCEAVA"/>
    <s v="-"/>
    <s v="Tara: România; Judet: SUCEAVA; -;   -; Nr: -;"/>
    <n v="1991"/>
    <n v="471000"/>
    <n v="33"/>
    <s v="in administrare"/>
    <s v="HG 982/1998;HG 1344/2011;OUG.1 din 04/01/2017;HG.354/18.05.2017;OUG.68 din 06/11/2019"/>
    <s v="imobil"/>
    <s v="Lungime= Km;Suprafeţe= ha;CF= ;"/>
  </r>
  <r>
    <x v="10194"/>
    <s v="8.04.04"/>
    <m/>
    <m/>
    <s v="DRUM AUTO FORES.BOUL-CIOLOTEI 3,5KM"/>
    <s v="conform amenajamentelor silvice"/>
    <s v="SUCEAVA"/>
    <s v="-"/>
    <s v="Tara: România; Judet: SUCEAVA; -;   -; Nr: -;"/>
    <n v="1973"/>
    <n v="199000"/>
    <n v="33"/>
    <s v="in administrare"/>
    <s v="HG 982/1998;HG 1344/2011;OUG.1 din 04/01/2017;HG.354/18.05.2017;OUG.68 din 06/11/2019"/>
    <s v="imobil"/>
    <s v="Lungime= Km;Suprafeţe= ha;CF= ;"/>
  </r>
  <r>
    <x v="10195"/>
    <s v="8.04.04"/>
    <m/>
    <m/>
    <s v="DRUM AUTO FORES.BRODINA DREAPTA 2KM"/>
    <s v="conform amenajamentelor silvice"/>
    <s v="SUCEAVA"/>
    <s v="-"/>
    <s v="Tara: România; Judet: SUCEAVA; -;   -; Nr: -;"/>
    <n v="1992"/>
    <n v="81000"/>
    <n v="33"/>
    <s v="in administrare"/>
    <s v="HG 982/1998;HG 1344/2011;OUG.1 din 04/01/2017;HG.354/18.05.2017;OUG.68 din 06/11/2019"/>
    <s v="imobil"/>
    <s v="Lungime= Km;Suprafeţe= ha;CF= ;"/>
  </r>
  <r>
    <x v="10196"/>
    <s v="8.04.04"/>
    <m/>
    <m/>
    <s v="DRUM AUTO FORES.BRODIOARA 5KM"/>
    <s v="conform amenajamentelor silvice"/>
    <s v="SUCEAVA"/>
    <s v="-"/>
    <s v="Tara: România; Judet: SUCEAVA; -;   -; Nr: -;"/>
    <n v="1977"/>
    <n v="530000"/>
    <n v="33"/>
    <s v="in administrare"/>
    <s v="HG 982/1998;HG 1344/2011;OUG.1 din 04/01/2017;HG.354/18.05.2017;OUG.68 din 06/11/2019"/>
    <s v="imobil"/>
    <s v="Lungime= Km;Suprafeţe= ha;CF= ;"/>
  </r>
  <r>
    <x v="10197"/>
    <s v="8.04.04"/>
    <m/>
    <m/>
    <s v="DRUM AUTO FORES.BOGATICA 1,2KM"/>
    <s v="conform amenajamentelor silvice"/>
    <s v="SUCEAVA"/>
    <s v="-"/>
    <s v="Tara: România; Judet: SUCEAVA; -;   -; Nr: -;"/>
    <n v="1984"/>
    <n v="184000"/>
    <n v="33"/>
    <s v="in administrare"/>
    <s v="HG 982/1998;HG 1344/2011;OUG.1 din 04/01/2017;HG.354/18.05.2017;OUG.68 din 06/11/2019"/>
    <s v="imobil"/>
    <s v="Lungime= Km;Suprafeţe= ha;CF= ;"/>
  </r>
  <r>
    <x v="10198"/>
    <s v="8.04.04"/>
    <m/>
    <m/>
    <s v="DRUM AUTO FORES.BOLOVANIS 5,5KM, 14POD"/>
    <s v="conform amenajamentelor silvice"/>
    <s v="SUCEAVA"/>
    <s v="-"/>
    <s v="Tara: România; Judet: SUCEAVA; -;   -; Nr: -;"/>
    <n v="1966"/>
    <n v="1047000"/>
    <n v="33"/>
    <s v="in administrare"/>
    <s v="HG 982/1998;HG 1344/2011;OUG.1 din 04/01/2017;HG.354/18.05.2017;OUG.68 din 06/11/2019"/>
    <s v="imobil"/>
    <s v="Lungime= Km;Suprafeţe= ha;CF= ;"/>
  </r>
  <r>
    <x v="10199"/>
    <s v="8.04.04"/>
    <m/>
    <m/>
    <s v="DRUM AUTO FORES. BARNAR-AXIAL 5,3KM"/>
    <s v="conform amenajamentelor silvice"/>
    <s v="SUCEAVA"/>
    <s v="-"/>
    <s v="Tara: România; Judet: SUCEAVA; -;   -; Nr: -;"/>
    <n v="1974"/>
    <n v="2711000"/>
    <n v="33"/>
    <s v="in administrare"/>
    <s v="HG 982/1998;HG 1344/2011;OUG.1 din 04/01/2017;HG.354/18.05.2017;OUG.68 din 06/11/2019"/>
    <s v="imobil"/>
    <s v="Lungime= Km;Suprafeţe= ha;CF= ;"/>
  </r>
  <r>
    <x v="10200"/>
    <s v="8.04.04"/>
    <m/>
    <m/>
    <s v="DRUM AUTO FORES.BAUCA 3KM,11 POD"/>
    <s v="conform amenajamentelor silvice"/>
    <s v="SUCEAVA"/>
    <s v="-"/>
    <s v="Tara: România; Judet: SUCEAVA; -;   -; Nr: -;"/>
    <n v="1969"/>
    <n v="298000"/>
    <n v="33"/>
    <s v="in administrare"/>
    <s v="HG 982/1998;HG 1344/2011;OUG.1 din 04/01/2017;HG.354/18.05.2017;OUG.68 din 06/11/2019"/>
    <s v="imobil"/>
    <s v="Lungime= Km;Suprafeţe= ha;CF= ;"/>
  </r>
  <r>
    <x v="10201"/>
    <s v="8.04.04"/>
    <m/>
    <m/>
    <s v="DRUM AUTO FORES.AXIAL COSNA 15,109"/>
    <s v="conform amenajamentelor silvice"/>
    <s v="SUCEAVA"/>
    <s v="-"/>
    <s v="Tara: România; Judet: SUCEAVA; -;   -; Nr: -;"/>
    <n v="1959"/>
    <n v="1928000"/>
    <n v="33"/>
    <s v="in administrare"/>
    <s v="HG 982/1998;HG 1344/2011 509/2011;OUG.1 din 04/01/2017;HG.354/18.05.2017;OUG.68 din 06/11/2019"/>
    <s v="imobil"/>
    <s v="Lungime= Km;Suprafeţe= ha;CF= ;"/>
  </r>
  <r>
    <x v="10202"/>
    <s v="8.04.04"/>
    <m/>
    <m/>
    <s v="DRUM AUTO BAHLUI"/>
    <s v="conform amenajamentelor silvice"/>
    <s v="BOTOŞANI"/>
    <s v="-"/>
    <s v="Tara: România; Judet: BOTOŞANI; -;   -; Nr: -;"/>
    <n v="1988"/>
    <n v="63035"/>
    <n v="7"/>
    <s v="in administrare"/>
    <s v="HG 982/1998;HG 1344/2011;OUG.1 din 04/01/2017;HG.354/18.05.2017;OUG.68 din 06/11/2019"/>
    <s v="imobil"/>
    <s v="Lungime= Km;Suprafeţe= ha;CF= ;"/>
  </r>
  <r>
    <x v="10203"/>
    <s v="8.04.04"/>
    <m/>
    <m/>
    <s v="DRUM AUTO FORES. BAISESCU I (AXIAL) 4,07 Km"/>
    <s v="conform amenajamentelor silvice"/>
    <s v="SUCEAVA"/>
    <s v="-"/>
    <s v="Tara: România; Judet: SUCEAVA; -;   -; Nr: -;"/>
    <n v="1964"/>
    <n v="457000"/>
    <n v="33"/>
    <s v="in administrare"/>
    <s v="HG 982/1998,HG 949/2006;HG 1344/2011;OUG.1 din 04/01/2017;HG.354/18.05.2017;OUG.68 din 06/11/2019"/>
    <s v="imobil"/>
    <s v="Lungime= Km;Suprafeţe= ha;CF= ;"/>
  </r>
  <r>
    <x v="10204"/>
    <s v="8.04.04"/>
    <m/>
    <m/>
    <s v="LINIE CFF RISCUTA 0.35 KM"/>
    <s v="conform amenajamentelor silvice"/>
    <s v="SUCEAVA"/>
    <s v="-"/>
    <s v="Tara: România; Judet: SUCEAVA; -;   -; Nr: -;"/>
    <n v="1988"/>
    <n v="16372"/>
    <n v="33"/>
    <s v="in administrare"/>
    <s v="HG 982/1998;;OUG.1 din 04/01/2017;OUG.68 din 06/11/2019"/>
    <s v="imobil"/>
    <s v="RISCUTA 0.35 KM"/>
  </r>
  <r>
    <x v="10205"/>
    <s v="8.04.04"/>
    <m/>
    <m/>
    <s v="LINIE CFF SACRIES 11,52KM"/>
    <s v="conform amenajamentelor silvice"/>
    <s v="SUCEAVA"/>
    <s v="-"/>
    <s v="Tara: România; Judet: SUCEAVA; -;   -; Nr: -;"/>
    <n v="1924"/>
    <n v="691"/>
    <n v="33"/>
    <s v="in administrare"/>
    <s v="HG 982/1998;;OUG.1 din 04/01/2017;OUG.68 din 06/11/2019"/>
    <s v="imobil"/>
    <s v="SACRIES 11,52KM"/>
  </r>
  <r>
    <x v="10206"/>
    <s v="8.04.04"/>
    <m/>
    <m/>
    <s v="DRUM FORESTIER 5.5KM"/>
    <s v="conform amenajamentelor silvice"/>
    <s v="BOTOŞANI"/>
    <s v="-"/>
    <s v="Tara: România; Judet: BOTOŞANI; -;   -; Nr: -;"/>
    <n v="1974"/>
    <n v="275000"/>
    <n v="7"/>
    <s v="in administrare"/>
    <s v="HG 982/1998;HG 1344/2011;OUG.1 din 04/01/2017;OUG.68 din 06/11/2019"/>
    <s v="imobil"/>
    <s v="drum forestier"/>
  </r>
  <r>
    <x v="10207"/>
    <s v="8.04.04"/>
    <m/>
    <m/>
    <s v="POD SECU, BETON"/>
    <s v="conform amenajamentelor silvice"/>
    <s v="SUCEAVA"/>
    <s v="-"/>
    <s v="Tara: România; Judet: SUCEAVA; -;   -; Nr: -;"/>
    <n v="1968"/>
    <n v="206000"/>
    <n v="33"/>
    <s v="in administrare"/>
    <s v="HG 982/1998;HG 1344/2011;OUG.1 din 04/01/2017;HG.354/18.05.2017;OUG.68 din 06/11/2019"/>
    <s v="imobil"/>
    <s v="Lungime= Km;Suprafeţe= ha;CF= ;"/>
  </r>
  <r>
    <x v="10208"/>
    <s v="8.04.04"/>
    <m/>
    <m/>
    <s v="POD STEFU, PIATRA, 8/3"/>
    <s v="conform amenajamentelor silvice"/>
    <s v="SUCEAVA"/>
    <s v="-"/>
    <s v="Tara: România; Judet: SUCEAVA; -;   -; Nr: -;"/>
    <n v="1917"/>
    <n v="1250"/>
    <n v="33"/>
    <s v="in administrare"/>
    <s v="HG 982/1998;HG 1344/2011;OUG.1 din 04/01/2017;OUG.68 din 06/11/2019"/>
    <s v="imobil"/>
    <s v="STEFU, PIATRA, 8/3"/>
  </r>
  <r>
    <x v="10209"/>
    <s v="8.04.04"/>
    <m/>
    <m/>
    <s v="POD VALEA BRODINEI KM21"/>
    <s v="conform amenajamentelor silvice"/>
    <s v="SUCEAVA"/>
    <s v="-"/>
    <s v="Tara: România; Judet: SUCEAVA; -;   -; Nr: -;"/>
    <n v="1978"/>
    <n v="15229"/>
    <n v="33"/>
    <s v="in administrare"/>
    <s v="HG 982/1998;HG 1344/2011;OUG.1 din 04/01/2017;OUG.68 din 06/11/2019"/>
    <s v="imobil"/>
    <s v="VALEA BRODINEI KM21"/>
  </r>
  <r>
    <x v="10210"/>
    <s v="8.04.04"/>
    <m/>
    <m/>
    <s v="LINIE CFF DUBUL 4,39KM"/>
    <s v="conform amenajamentelor silvice"/>
    <s v="SUCEAVA"/>
    <s v="-"/>
    <s v="Tara: România; Judet: SUCEAVA; -;   -; Nr: -;"/>
    <n v="1924"/>
    <n v="239"/>
    <n v="33"/>
    <s v="in administrare"/>
    <s v="HG 982/1998;;OUG.1 din 04/01/2017;OUG.68 din 06/11/2019"/>
    <s v="imobil"/>
    <s v="DUBUL 4,39KM"/>
  </r>
  <r>
    <x v="10211"/>
    <s v="8.04.04"/>
    <m/>
    <m/>
    <s v="LINIE CFF MAGURA DELELEU 0,2 KM"/>
    <s v="conform amenajamentelor silvice"/>
    <s v="SUCEAVA"/>
    <s v="-"/>
    <s v="Tara: România; Judet: SUCEAVA; -;   -; Nr: -;"/>
    <n v="1958"/>
    <n v="423"/>
    <n v="33"/>
    <s v="in administrare"/>
    <s v="HG 982/1998;;OUG.1 din 04/01/2017;OUG.68 din 06/11/2019"/>
    <s v="imobil"/>
    <s v="MAGURA DELELEU 0,2 KM"/>
  </r>
  <r>
    <x v="10212"/>
    <s v="8.04.04"/>
    <m/>
    <m/>
    <s v="POD MIXT BRODINA"/>
    <s v="conform amenajamentelor silvice"/>
    <s v="SUCEAVA"/>
    <s v="-"/>
    <s v="Tara: România; Judet: SUCEAVA; -;   -; Nr: -;"/>
    <n v="1974"/>
    <n v="31977"/>
    <n v="33"/>
    <s v="in administrare"/>
    <s v="HG 982/1998;HG 1344/2011;OUG.1 din 04/01/2017;OUG.68 din 06/11/2019"/>
    <s v="imobil"/>
    <s v="MIXT BRODINA"/>
  </r>
  <r>
    <x v="10213"/>
    <s v="8.04.04"/>
    <m/>
    <m/>
    <s v="POD NEGIRNEASA II 0,036 KM"/>
    <s v="conform amenajamentelor silvice"/>
    <s v="SUCEAVA"/>
    <s v="-"/>
    <s v="Tara: România; Judet: SUCEAVA; -;   -; Nr: -;"/>
    <n v="1981"/>
    <n v="465000"/>
    <n v="33"/>
    <s v="in administrare"/>
    <s v="HG 982/1998;HG 1344/2011;OUG.1 din 04/01/2017;HG.354/18.05.2017;OUG.68 din 06/11/2019"/>
    <s v="imobil"/>
    <s v="Lungime= Km;Suprafeţe= ha;CF= ;"/>
  </r>
  <r>
    <x v="10214"/>
    <s v="8.04.04"/>
    <m/>
    <m/>
    <s v="POD CFF ROSOSA KM 14 0,014KM"/>
    <s v="conform amenajamentelor silvice"/>
    <s v="SUCEAVA"/>
    <s v="-"/>
    <s v="Tara: România; Judet: SUCEAVA; -;   -; Nr: -;"/>
    <n v="1914"/>
    <n v="320"/>
    <n v="33"/>
    <s v="in administrare"/>
    <s v="HG 982/1998;;OUG.1 din 04/01/2017;OUG.68 din 06/11/2019"/>
    <s v="imobil"/>
    <s v="ROSOSA KM 14 0,014KM"/>
  </r>
  <r>
    <x v="10215"/>
    <s v="8.04.04"/>
    <m/>
    <m/>
    <s v="POD CFF KM 2 0,021KM"/>
    <s v="conform amenajamentelor silvice"/>
    <s v="SUCEAVA"/>
    <s v="-"/>
    <s v="Tara: România; Judet: SUCEAVA; -;   -; Nr: -;"/>
    <n v="1924"/>
    <n v="3035"/>
    <n v="33"/>
    <s v="in administrare"/>
    <s v="HG 982/1998;;OUG.1 din 04/01/2017;OUG.68 din 06/11/2019"/>
    <s v="imobil"/>
    <s v="cai ferate forestiere"/>
  </r>
  <r>
    <x v="10216"/>
    <s v="8.04.04"/>
    <m/>
    <m/>
    <s v="DRUM FORESTIER VALEA LUNGA 3 KM"/>
    <s v="conform amenajamentelor silvice"/>
    <s v="SIBIU"/>
    <s v="-"/>
    <s v="Tara: România; Judet: SIBIU; -;   -; Nr: -;"/>
    <n v="1993"/>
    <n v="3273"/>
    <n v="32"/>
    <s v="in administrare"/>
    <s v="HG 982/1998;HG 1344/2011;OUG.1 din 04/01/2017;HG.354/18.05.2017;OUG.68 din 06/11/2019"/>
    <s v="imobil"/>
    <s v="Lungime= Km;Suprafeţe= ha;CF= ;"/>
  </r>
  <r>
    <x v="10217"/>
    <s v="8.04.04"/>
    <m/>
    <m/>
    <s v="DRUM FORESTIER VALEA HULII 4 KM"/>
    <s v="conform amenajamentelor silvice"/>
    <s v="SIBIU"/>
    <s v="-"/>
    <s v="Tara: România; Judet: SIBIU; -;   -; Nr: -;"/>
    <n v="1993"/>
    <n v="5651"/>
    <n v="32"/>
    <s v="in administrare"/>
    <s v="HG 982/1998;HG 1344/2011;OUG.1 din 04/01/2017;HG.354/18.05.2017;OUG.68 din 06/11/2019"/>
    <s v="imobil"/>
    <s v="Lungime= Km;Suprafeţe= ha;CF= ;"/>
  </r>
  <r>
    <x v="10218"/>
    <s v="8.04.04"/>
    <m/>
    <m/>
    <s v="DRUM FORESTIER CALEA ALBA 2.3 KM"/>
    <s v="conform amenajamentelor silvice"/>
    <s v="SIBIU"/>
    <s v="-"/>
    <s v="Tara: România; Judet: SIBIU; -;   -; Nr: -;"/>
    <n v="1991"/>
    <n v="4721"/>
    <n v="32"/>
    <s v="in administrare"/>
    <s v="HG 982/1998;HG 1344/2011;OUG.1 din 04/01/2017;HG.354/18.05.2017;OUG.68 din 06/11/2019"/>
    <s v="imobil"/>
    <s v="Lungime= Km;Suprafeţe= ha;CF= ;"/>
  </r>
  <r>
    <x v="10219"/>
    <s v="8.04.04"/>
    <m/>
    <m/>
    <s v="DRUM FORESTIER SARATURI 1.4KM"/>
    <s v="conform amenajamentelor silvice"/>
    <s v="SIBIU"/>
    <s v="-"/>
    <s v="Tara: România; Judet: SIBIU; -;   -; Nr: -;"/>
    <n v="1993"/>
    <n v="3095"/>
    <n v="32"/>
    <s v="in administrare"/>
    <s v="HG 982/1998;HG 1344/2011;OUG.1 din 04/01/2017;HG.354/18.05.2017;OUG.68 din 06/11/2019"/>
    <s v="imobil"/>
    <s v="Lungime= Km;Suprafeţe= ha;CF= ;"/>
  </r>
  <r>
    <x v="10220"/>
    <s v="8.04.04"/>
    <m/>
    <m/>
    <s v="DRUM FORESTIER TELINE 1.2 4.2"/>
    <s v="conform amenajamentelor silvice"/>
    <s v="SIBIU"/>
    <s v="-"/>
    <s v="Tara: România; Judet: SIBIU; -;   -; Nr: -;"/>
    <n v="1993"/>
    <n v="4645"/>
    <n v="32"/>
    <s v="in administrare"/>
    <s v="HG 982/1998;HG 1344/2011;OUG.1 din 04/01/2017;HG.354/18.05.2017;OUG.68 din 06/11/2019"/>
    <s v="imobil"/>
    <s v="Lungime= Km;Suprafeţe= ha;CF= ;"/>
  </r>
  <r>
    <x v="10221"/>
    <s v="8.04.04"/>
    <m/>
    <m/>
    <s v="DRUM FORESTIER NANULUI 1.7 KM"/>
    <s v="conform amenajamentelor silvice"/>
    <s v="SIBIU"/>
    <s v="-"/>
    <s v="Tara: România; Judet: SIBIU; -;   -; Nr: -;"/>
    <n v="1993"/>
    <n v="841"/>
    <n v="32"/>
    <s v="in administrare"/>
    <s v="HG 982/1998;;OUG.1 din 04/01/2017;OUG.68 din 06/11/2019"/>
    <s v="imobil"/>
    <s v="drum forestier"/>
  </r>
  <r>
    <x v="10222"/>
    <s v="8.04.04"/>
    <m/>
    <m/>
    <s v="DRUM FORESTIER VALEA DE AUR 2.3"/>
    <s v="conform amenajamentelor silvice"/>
    <s v="SIBIU"/>
    <s v="-"/>
    <s v="Tara: România; Judet: SIBIU; -;   -; Nr: -;"/>
    <n v="1993"/>
    <n v="958"/>
    <n v="32"/>
    <s v="in administrare"/>
    <s v="HG 982/1998;HG 1344/2011;OUG.1 din 04/01/2017;HG.354/18.05.2017;OUG.68 din 06/11/2019"/>
    <s v="imobil"/>
    <s v="Lungime= Km;Suprafeţe= ha;CF= ;"/>
  </r>
  <r>
    <x v="10223"/>
    <s v="8.04.04"/>
    <m/>
    <m/>
    <s v="DRUM FORESTIER ZLAGNA 2.0 KM"/>
    <s v="conform amenajamentelor silvice"/>
    <s v="SIBIU"/>
    <s v="-"/>
    <s v="Tara: România; Judet: SIBIU; -;   -; Nr: -;"/>
    <n v="1993"/>
    <n v="5041"/>
    <n v="32"/>
    <s v="in administrare"/>
    <s v="HG 982/1998;HG 1344/2011;OUG.1 din 04/01/2017;HG.354/18.05.2017;OUG.68 din 06/11/2019"/>
    <s v="imobil"/>
    <s v="Lungime= Km;Suprafeţe= ha;CF= ;"/>
  </r>
  <r>
    <x v="10224"/>
    <s v="8.04.04"/>
    <m/>
    <m/>
    <s v="DRUM FORESTIER TICULUI 2.8 KM"/>
    <s v="conform amenajamentelor silvice"/>
    <s v="SIBIU"/>
    <s v="-"/>
    <s v="Tara: România; Judet: SIBIU; -;   -; Nr: -;"/>
    <n v="1993"/>
    <n v="1893"/>
    <n v="32"/>
    <s v="in administrare"/>
    <s v="HG 982/1998;HG 1344/2011;OUG.1 din 04/01/2017;HG.354/18.05.2017;OUG.68 din 06/11/2019"/>
    <s v="imobil"/>
    <s v="Lungime= Km;Suprafeţe= ha;CF= ;"/>
  </r>
  <r>
    <x v="10225"/>
    <s v="8.04.04"/>
    <m/>
    <m/>
    <s v="DF GHIJASA RAVASEL 0.4 KM"/>
    <s v="conform amenajamentelor silvice"/>
    <s v="SIBIU"/>
    <s v="-"/>
    <s v="Tara: România; Judet: SIBIU; -;   -; Nr: -;"/>
    <n v="1993"/>
    <n v="830"/>
    <n v="32"/>
    <s v="in administrare"/>
    <s v="HG 982/1998;HG 1344/2011;OUG.1 din 04/01/2017;HG.354/18.05.2017;OUG.68 din 06/11/2019"/>
    <s v="imobil"/>
    <s v="Lungime= Km;Suprafeţe= ha;CF= ;"/>
  </r>
  <r>
    <x v="10226"/>
    <s v="8.04.04"/>
    <m/>
    <m/>
    <s v="D.FORESTIER POD DE PIATRA 3.5 KM"/>
    <s v="conform amenajamentelor silvice"/>
    <s v="SIBIU"/>
    <s v="-"/>
    <s v="Tara: România; Judet: SIBIU; -;   -; Nr: -;"/>
    <n v="1993"/>
    <n v="1216"/>
    <n v="32"/>
    <s v="in administrare"/>
    <s v="HG 982/1998;HG 1344/2011;OUG.1 din 04/01/2017;HG.354/18.05.2017;OUG.68 din 06/11/2019"/>
    <s v="imobil"/>
    <s v="Lungime= Km;Suprafeţe= ha;CF= ;"/>
  </r>
  <r>
    <x v="10227"/>
    <s v="8.04.04"/>
    <m/>
    <m/>
    <s v="DRUM FORESTIER ALBOAIA 7.7 KM"/>
    <s v="conform amenajamentelor silvice"/>
    <s v="SIBIU"/>
    <s v="-"/>
    <s v="Tara: România; Judet: SIBIU; -;   -; Nr: -;"/>
    <n v="1993"/>
    <n v="2489"/>
    <n v="32"/>
    <s v="in administrare"/>
    <s v="HG 982/1998;HG 1344/2011;OUG.1 din 04/01/2017;OUG.68 din 06/11/2019"/>
    <s v="imobil"/>
    <s v="drum forestier"/>
  </r>
  <r>
    <x v="10228"/>
    <s v="8.04.04"/>
    <m/>
    <m/>
    <s v="DRUM FORESTIER CALBA ALMA VII 2."/>
    <s v="conform amenajamentelor silvice"/>
    <s v="SIBIU"/>
    <s v="-"/>
    <s v="Tara: România; Judet: SIBIU; -;   -; Nr: -;"/>
    <n v="1993"/>
    <n v="1220"/>
    <n v="32"/>
    <s v="in administrare"/>
    <s v="HG 982/1998;HG 1344/2011;OUG.1 din 04/01/2017;HG.354/18.05.2017;OUG.68 din 06/11/2019"/>
    <s v="imobil"/>
    <s v="Lungime= Km;Suprafeţe= ha;CF= ;"/>
  </r>
  <r>
    <x v="10229"/>
    <s v="8.04.04"/>
    <m/>
    <m/>
    <s v="DRUM FORESTIER IZVORU FLORII 5.8"/>
    <s v="conform amenajamentelor silvice"/>
    <s v="SIBIU"/>
    <s v="-"/>
    <s v="Tara: România; Judet: SIBIU; -;   -; Nr: -;"/>
    <n v="1960"/>
    <n v="6041"/>
    <n v="32"/>
    <s v="in administrare"/>
    <s v="HG 982/1998;HG 1344/2011;OUG.1 din 04/01/2017;HG.354/18.05.2017;OUG.68 din 06/11/2019"/>
    <s v="imobil"/>
    <s v="Lungime= Km;Suprafeţe= ha;CF= ;"/>
  </r>
  <r>
    <x v="10230"/>
    <s v="8.04.04"/>
    <m/>
    <m/>
    <s v="DRUM FORESTIER SUTU HEVES 2.7 KM"/>
    <s v="conform amenajamentelor silvice"/>
    <s v="SIBIU"/>
    <s v="-"/>
    <s v="Tara: România; Judet: SIBIU; -;   -; Nr: -;"/>
    <n v="1993"/>
    <n v="872"/>
    <n v="32"/>
    <s v="in administrare"/>
    <s v="HG 982/1998;HG 1344/2011;OUG.1 din 04/01/2017;HG.354/18.05.2017;OUG.68 din 06/11/2019"/>
    <s v="imobil"/>
    <s v="Lungime= Km;Suprafeţe= ha;CF= ;"/>
  </r>
  <r>
    <x v="10231"/>
    <s v="8.04.04"/>
    <m/>
    <m/>
    <s v="DRUM FORESTIER BRADULUI 2.8 KM"/>
    <s v="conform amenajamentelor silvice"/>
    <s v="SIBIU"/>
    <s v="-"/>
    <s v="Tara: România; Judet: SIBIU; -;   -; Nr: -;"/>
    <n v="1970"/>
    <n v="959"/>
    <n v="32"/>
    <s v="in administrare"/>
    <s v="HG 982/1998;;OUG.1 din 04/01/2017;OUG.68 din 06/11/2019"/>
    <s v="imobil"/>
    <s v="drum forestier"/>
  </r>
  <r>
    <x v="10232"/>
    <s v="8.04.04"/>
    <m/>
    <m/>
    <s v="DRUM FORESTIER JARISTE 0.9 KM"/>
    <s v="conform amenajamentelor silvice"/>
    <s v="SIBIU"/>
    <s v="-"/>
    <s v="Tara: România; Judet: SIBIU; -;   -; Nr: -;"/>
    <n v="1970"/>
    <n v="27"/>
    <n v="32"/>
    <s v="in administrare"/>
    <s v="HG 982/1998;;OUG.1 din 04/01/2017;OUG.68 din 06/11/2019"/>
    <s v="imobil"/>
    <s v="drum forestier"/>
  </r>
  <r>
    <x v="10233"/>
    <s v="8.04.04"/>
    <m/>
    <m/>
    <s v="DRUM FORESTIER PR MOASEI 4.9 KM"/>
    <s v="conform amenajamentelor silvice"/>
    <s v="SIBIU"/>
    <s v="-"/>
    <s v="Tara: România; Judet: SIBIU; -;   -; Nr: -;"/>
    <n v="1965"/>
    <n v="1561"/>
    <n v="32"/>
    <s v="in administrare"/>
    <s v="HG 982/1998;;OUG.1 din 04/01/2017;OUG.68 din 06/11/2019"/>
    <s v="imobil"/>
    <s v="drum forestier"/>
  </r>
  <r>
    <x v="10234"/>
    <s v="8.04.04"/>
    <m/>
    <m/>
    <s v="DRUM FORESTIER TEIS 1.7 KM"/>
    <s v="conform amenajamentelor silvice"/>
    <s v="SIBIU"/>
    <s v="-"/>
    <s v="Tara: România; Judet: SIBIU; -;   -; Nr: -;"/>
    <n v="1983"/>
    <n v="809"/>
    <n v="32"/>
    <s v="in administrare"/>
    <s v="HG 982/1998;HG 1344/2011;OUG.1 din 04/01/2017;HG.354/18.05.2017;OUG.68 din 06/11/2019"/>
    <s v="imobil"/>
    <s v="Lungime= Km;Suprafeţe= ha;CF= ;"/>
  </r>
  <r>
    <x v="10235"/>
    <s v="8.04.04"/>
    <m/>
    <m/>
    <s v="DRUM FORESTIER BUIA 6.3 KM"/>
    <s v="conform amenajamentelor silvice"/>
    <s v="SIBIU"/>
    <s v="-"/>
    <s v="Tara: România; Judet: SIBIU; -;   -; Nr: -;"/>
    <n v="1976"/>
    <n v="954"/>
    <n v="32"/>
    <s v="in administrare"/>
    <s v="HG 982/1998;HG 1344/2011;OUG.1 din 04/01/2017;HG.354/18.05.2017;OUG.68 din 06/11/2019"/>
    <s v="imobil"/>
    <s v="Lungime= Km;Suprafeţe= ha;CF= ;"/>
  </r>
  <r>
    <x v="10236"/>
    <s v="8.04.04"/>
    <m/>
    <m/>
    <s v="DRUM FORESTIER DUMBRAVA OBREJA 2"/>
    <s v="conform amenajamentelor silvice"/>
    <s v="SIBIU"/>
    <s v="-"/>
    <s v="Tara: România; Judet: SIBIU; -;   -; Nr: -;"/>
    <n v="1979"/>
    <n v="481"/>
    <n v="32"/>
    <s v="in administrare"/>
    <s v="HG 982/1998;HG 1344/2011;OUG.1 din 04/01/2017;HG.354/18.05.2017;OUG.68 din 06/11/2019"/>
    <s v="imobil"/>
    <s v="Lungime= Km;Suprafeţe= ha;CF= ;"/>
  </r>
  <r>
    <x v="10237"/>
    <s v="8.04.04"/>
    <m/>
    <m/>
    <s v="DRUM FORESTIER GHIJASA II 0.6 KM"/>
    <s v="conform amenajamentelor silvice"/>
    <s v="SIBIU"/>
    <s v="-"/>
    <s v="Tara: România; Judet: SIBIU; -;   -; Nr: -;"/>
    <n v="1978"/>
    <n v="118"/>
    <n v="32"/>
    <s v="in administrare"/>
    <s v="HG 982/1998;HG 1344/2011;OUG.1 din 04/01/2017;HG.354/18.05.2017;OUG.68 din 06/11/2019"/>
    <s v="imobil"/>
    <s v="Lungime= Km;Suprafeţe= ha;CF= ;"/>
  </r>
  <r>
    <x v="10238"/>
    <s v="8.04.04"/>
    <m/>
    <m/>
    <s v="DRUM FORESTIER CETATII II 3.9 KM"/>
    <s v="conform amenajamentelor silvice"/>
    <s v="SIBIU"/>
    <s v="-"/>
    <s v="Tara: România; Judet: SIBIU; -;   -; Nr: -;"/>
    <n v="1987"/>
    <n v="8485"/>
    <n v="32"/>
    <s v="in administrare"/>
    <s v="HG 982/1998;HG 1344/2011;OUG.1 din 04/01/2017;HG.354/18.05.2017;OUG.68 din 06/11/2019"/>
    <s v="imobil"/>
    <s v="Lungime= Km;Suprafeţe= ha;CF= ;"/>
  </r>
  <r>
    <x v="10239"/>
    <s v="8.04.04"/>
    <m/>
    <m/>
    <s v="DRUM FORESTIER IZVORU FLORII 2.3"/>
    <s v="conform amenajamentelor silvice"/>
    <s v="SIBIU"/>
    <s v="-"/>
    <s v="Tara: România; Judet: SIBIU; -;   -; Nr: -;"/>
    <n v="1986"/>
    <n v="5885"/>
    <n v="32"/>
    <s v="in administrare"/>
    <s v="HG 982/1998;HG 1344/2011;OUG.1 din 04/01/2017;HG.354/18.05.2017;OUG.68 din 06/11/2019"/>
    <s v="imobil"/>
    <s v="Lungime= Km;Suprafeţe= ha;CF= ;"/>
  </r>
  <r>
    <x v="10240"/>
    <s v="8.04.04"/>
    <m/>
    <m/>
    <s v="DRUM FORESTIER CAPRELOR II 2.6 K"/>
    <s v="conform amenajamentelor silvice"/>
    <s v="SIBIU"/>
    <s v="-"/>
    <s v="Tara: România; Judet: SIBIU; -;   -; Nr: -;"/>
    <n v="1987"/>
    <n v="7286"/>
    <n v="32"/>
    <s v="in administrare"/>
    <s v="HG 982/1998;HG 1344/2011;OUG.1 din 04/01/2017;HG.354/18.05.2017;OUG.68 din 06/11/2019"/>
    <s v="imobil"/>
    <s v="Lungime= Km;Suprafeţe= ha;CF= ;"/>
  </r>
  <r>
    <x v="10241"/>
    <s v="8.04.04"/>
    <m/>
    <m/>
    <s v="DRUM FORESTIER VALEA CAPRELOR 5."/>
    <s v="conform amenajamentelor silvice"/>
    <s v="SIBIU"/>
    <s v="-"/>
    <s v="Tara: România; Judet: SIBIU; -;   -; Nr: -;"/>
    <n v="1975"/>
    <n v="1038"/>
    <n v="32"/>
    <s v="in administrare"/>
    <s v="HG 982/1998;HG 1344/2011;OUG.1 din 04/01/2017;HG.354/18.05.2017;OUG.68 din 06/11/2019"/>
    <s v="imobil"/>
    <s v="Lungime= Km;Suprafeţe= ha;CF= ;"/>
  </r>
  <r>
    <x v="10242"/>
    <s v="8.04.04"/>
    <m/>
    <m/>
    <s v="DRUM FORESTIER CIOARA HAMBA 3.4"/>
    <s v="conform amenajamentelor silvice"/>
    <s v="SIBIU"/>
    <s v="-"/>
    <s v="Tara: România; Judet: SIBIU; -;   -; Nr: -;"/>
    <n v="1973"/>
    <n v="134"/>
    <n v="32"/>
    <s v="in administrare"/>
    <s v="HG 982/1998;HG 1344/2011;OUG.1 din 04/01/2017;HG.354/18.05.2017;OUG.68 din 06/11/2019"/>
    <s v="imobil"/>
    <s v="Lungime= Km;Suprafeţe= ha;CF= ;"/>
  </r>
  <r>
    <x v="10243"/>
    <s v="8.04.04"/>
    <m/>
    <m/>
    <s v="DRUM FORESTIER MOGOS 9.5 KM"/>
    <s v="conform amenajamentelor silvice"/>
    <s v="SIBIU"/>
    <s v="-"/>
    <s v="Tara: România; Judet: SIBIU; -;   -; Nr: -;"/>
    <n v="1993"/>
    <n v="12030"/>
    <n v="32"/>
    <s v="in administrare"/>
    <s v="HG 982/1998;HG 1344/2011;OUG.1 din 04/01/2017;HG.354/18.05.2017;OUG.68 din 06/11/2019"/>
    <s v="imobil"/>
    <s v="Lungime= Km;Suprafeţe= ha;CF= ;"/>
  </r>
  <r>
    <x v="10244"/>
    <s v="8.04.04"/>
    <m/>
    <m/>
    <s v="DRUM FORESTIER FARCAS 2.0 KM"/>
    <s v="conform amenajamentelor silvice"/>
    <s v="SIBIU"/>
    <s v="-"/>
    <s v="Tara: România; Judet: SIBIU; -;   -; Nr: -;"/>
    <n v="1993"/>
    <n v="1911"/>
    <n v="32"/>
    <s v="in administrare"/>
    <s v="HG 982/1998;HG 1344/2011;OUG.1 din 04/01/2017;HG.354/18.05.2017;OUG.68 din 06/11/2019"/>
    <s v="imobil"/>
    <s v="Lungime= Km;Suprafeţe= ha;CF= ;"/>
  </r>
  <r>
    <x v="10245"/>
    <s v="8.04.04"/>
    <m/>
    <m/>
    <s v="DRUM FORESTIER"/>
    <s v="conform amenajamentelor silvice"/>
    <s v="SIBIU"/>
    <s v="-"/>
    <s v="Tara: România; Judet: SIBIU; -;   -; Nr: -;"/>
    <n v="1993"/>
    <n v="5991"/>
    <n v="32"/>
    <s v="in administrare"/>
    <s v="HG 982/1998;HG 1344/2011;OUG.1 din 04/01/2017;HG.354/18.05.2017;OUG.68 din 06/11/2019"/>
    <s v="imobil"/>
    <s v="Lungime= Km;Suprafeţe= ha;CF= ;"/>
  </r>
  <r>
    <x v="10246"/>
    <s v="8.04.04"/>
    <m/>
    <m/>
    <s v="DRUM FORESTIER RIUSOR 3.1 KM"/>
    <s v="conform amenajamentelor silvice"/>
    <s v="SIBIU"/>
    <s v="-"/>
    <s v="Tara: România; Judet: SIBIU; -;   -; Nr: -;"/>
    <n v="1993"/>
    <n v="2023"/>
    <n v="32"/>
    <s v="in administrare"/>
    <s v="HG 982/1998;HG 1344/2011;OUG.1 din 04/01/2017;HG.354/18.05.2017;OUG.68 din 06/11/2019"/>
    <s v="imobil"/>
    <s v="Lungime= Km;Suprafeţe= ha;CF= ;"/>
  </r>
  <r>
    <x v="10247"/>
    <s v="8.04.04"/>
    <m/>
    <m/>
    <s v="DRUM FORESTIER VIRJOGHII 2.5 KM"/>
    <s v="conform amenajamentelor silvice"/>
    <s v="SIBIU"/>
    <s v="-"/>
    <s v="Tara: România; Judet: SIBIU; -;   -; Nr: -;"/>
    <n v="1993"/>
    <n v="1415"/>
    <n v="32"/>
    <s v="in administrare"/>
    <s v="HG 982/1998;;OUG.1 din 04/01/2017;OUG.68 din 06/11/2019"/>
    <s v="imobil"/>
    <s v="drum forestier"/>
  </r>
  <r>
    <x v="10248"/>
    <s v="8.04.04"/>
    <m/>
    <m/>
    <s v="DF VALEA MARE PLESCIOARA 1.7 KM"/>
    <s v="conform amenajamentelor silvice"/>
    <s v="SIBIU"/>
    <s v="-"/>
    <s v="Tara: România; Judet: SIBIU; -;   -; Nr: -;"/>
    <n v="1993"/>
    <n v="1095"/>
    <n v="32"/>
    <s v="in administrare"/>
    <s v="HG 982/1998;;OUG.1 din 04/01/2017;OUG.68 din 06/11/2019"/>
    <s v="imobil"/>
    <s v="drum forestier"/>
  </r>
  <r>
    <x v="10249"/>
    <s v="8.04.04"/>
    <m/>
    <m/>
    <s v="DRUM FORESTIER VALEA DUSII 1.0 K"/>
    <s v="conform amenajamentelor silvice"/>
    <s v="SIBIU"/>
    <s v="-"/>
    <s v="Tara: România; Judet: SIBIU; -;   -; Nr: -;"/>
    <n v="1993"/>
    <n v="257"/>
    <n v="32"/>
    <s v="in administrare"/>
    <s v="HG 982/1998;;OUG.1 din 04/01/2017;OUG.68 din 06/11/2019"/>
    <s v="imobil"/>
    <s v="drum forestier"/>
  </r>
  <r>
    <x v="10250"/>
    <s v="8.04.04"/>
    <m/>
    <m/>
    <s v="DRUM FORESTIER VL LUI IVAN 2.2 K"/>
    <s v="conform amenajamentelor silvice"/>
    <s v="SIBIU"/>
    <s v="-"/>
    <s v="Tara: România; Judet: SIBIU; -;   -; Nr: -;"/>
    <n v="1993"/>
    <n v="2906"/>
    <n v="32"/>
    <s v="in administrare"/>
    <s v="HG 982/1998;;OUG.1 din 04/01/2017;OUG.68 din 06/11/2019"/>
    <s v="imobil"/>
    <s v="drum forestier"/>
  </r>
  <r>
    <x v="10251"/>
    <s v="8.04.04"/>
    <m/>
    <m/>
    <s v="DRUM FORESTIER"/>
    <s v="conform amenajamentelor silvice"/>
    <s v="SIBIU"/>
    <s v="-"/>
    <s v="Tara: România; Judet: SIBIU; -;   -; Nr: -;"/>
    <n v="1993"/>
    <n v="15"/>
    <n v="32"/>
    <s v="in administrare"/>
    <s v="HG 982/1998;;OUG.1 din 04/01/2017;OUG.68 din 06/11/2019"/>
    <s v="imobil"/>
    <s v="drum forestier"/>
  </r>
  <r>
    <x v="10252"/>
    <s v="8.04.04"/>
    <m/>
    <m/>
    <s v="DF BATRINA 2.5 KM"/>
    <s v="conform amenajamentelor silvice"/>
    <s v="SIBIU"/>
    <s v="-"/>
    <s v="Tara: România; Judet: SIBIU; -;   -; Nr: -;"/>
    <n v="1993"/>
    <n v="692"/>
    <n v="32"/>
    <s v="in administrare"/>
    <s v="HG 982/1998;;OUG.1 din 04/01/2017;OUG.68 din 06/11/2019"/>
    <s v="imobil"/>
    <s v="drum forestier"/>
  </r>
  <r>
    <x v="10253"/>
    <s v="8.04.04"/>
    <m/>
    <m/>
    <s v="DF PALTINIS MUNCEL 3.5 KM"/>
    <s v="conform amenajamentelor silvice"/>
    <s v="SIBIU"/>
    <s v="-"/>
    <s v="Tara: România; Judet: SIBIU; -;   -; Nr: -;"/>
    <n v="1973"/>
    <n v="125"/>
    <n v="32"/>
    <s v="in administrare"/>
    <s v="HG 982/1998;HG 1344/2011;OUG.1 din 04/01/2017;HG.354/18.05.2017;OUG.68 din 06/11/2019"/>
    <s v="imobil"/>
    <s v="Lungime= Km;Suprafeţe= ha;CF= ;"/>
  </r>
  <r>
    <x v="10254"/>
    <s v="8.04.04"/>
    <m/>
    <m/>
    <s v="DF IEZERUL MIC 0.9 KM"/>
    <s v="conform amenajamentelor silvice"/>
    <s v="SIBIU"/>
    <s v="-"/>
    <s v="Tara: România; Judet: SIBIU; -;   -; Nr: -;"/>
    <n v="1971"/>
    <n v="407"/>
    <n v="32"/>
    <s v="in administrare"/>
    <s v="HG 982/1998;;OUG.1 din 04/01/2017;OUG.68 din 06/11/2019"/>
    <s v="imobil"/>
    <s v="drum forestier"/>
  </r>
  <r>
    <x v="10255"/>
    <s v="8.04.04"/>
    <m/>
    <m/>
    <s v="DF FOLTEA 6.8 KM"/>
    <s v="conform amenajamentelor silvice"/>
    <s v="SIBIU"/>
    <s v="-"/>
    <s v="Tara: România; Judet: SIBIU; -;   -; Nr: -;"/>
    <n v="1977"/>
    <n v="8870"/>
    <n v="32"/>
    <s v="in administrare"/>
    <s v="HG 982/1998;;OUG.1 din 04/01/2017;OUG.68 din 06/11/2019"/>
    <s v="imobil"/>
    <s v="drum forestier"/>
  </r>
  <r>
    <x v="10256"/>
    <s v="8.04.04"/>
    <m/>
    <m/>
    <s v="DF ARDEU 1.7 KM"/>
    <s v="conform amenajamentelor silvice"/>
    <s v="SIBIU"/>
    <s v="-"/>
    <s v="Tara: România; Judet: SIBIU; -;   -; Nr: -;"/>
    <n v="1979"/>
    <n v="1538"/>
    <n v="32"/>
    <s v="in administrare"/>
    <s v="HG 982/1998;;OUG.1 din 04/01/2017;OUG.68 din 06/11/2019"/>
    <s v="imobil"/>
    <s v="drum forestier"/>
  </r>
  <r>
    <x v="10257"/>
    <s v="8.04.04"/>
    <m/>
    <m/>
    <s v="DF CHIPULUI 2.1 KM"/>
    <s v="conform amenajamentelor silvice"/>
    <s v="SIBIU"/>
    <s v="-"/>
    <s v="Tara: România; Judet: SIBIU; -;   -; Nr: -;"/>
    <n v="1993"/>
    <n v="1207"/>
    <n v="32"/>
    <s v="in administrare"/>
    <s v="HG 982/1998;HG 1344/2011;OUG.1 din 04/01/2017;HG.354/18.05.2017;OUG.68 din 06/11/2019"/>
    <s v="imobil"/>
    <s v="Lungime= Km;Suprafeţe= ha;CF= ;"/>
  </r>
  <r>
    <x v="10258"/>
    <s v="8.04.04"/>
    <m/>
    <m/>
    <s v="DF PR URSULUI 4.2 KM"/>
    <s v="conform amenajamentelor silvice"/>
    <s v="SIBIU"/>
    <s v="-"/>
    <s v="Tara: România; Judet: SIBIU; -;   -; Nr: -;"/>
    <n v="1969"/>
    <n v="107"/>
    <n v="32"/>
    <s v="in administrare"/>
    <s v="HG 982/1998;HG 1344/2011;OUG.1 din 04/01/2017;HG.354/18.05.2017;OUG.68 din 06/11/2019"/>
    <s v="imobil"/>
    <s v="Lungime= Km;Suprafeţe= ha;CF= ;"/>
  </r>
  <r>
    <x v="10259"/>
    <s v="8.04.04"/>
    <m/>
    <m/>
    <s v="DF PR PARILOR 4.8KM"/>
    <s v="conform amenajamentelor silvice"/>
    <s v="SIBIU"/>
    <s v="-"/>
    <s v="Tara: România; Judet: SIBIU; -;   -; Nr: -;"/>
    <n v="1993"/>
    <n v="1427"/>
    <n v="32"/>
    <s v="in administrare"/>
    <s v="HG 982/1998;HG 1344/2011;OUG.1 din 04/01/2017;HG.354/18.05.2017;OUG.68 din 06/11/2019"/>
    <s v="imobil"/>
    <s v="Lungime= Km;Suprafeţe= ha;CF= ;"/>
  </r>
  <r>
    <x v="10260"/>
    <s v="8.04.04"/>
    <m/>
    <m/>
    <s v="DF DUMBRAVITA II 3.4 KM"/>
    <s v="conform amenajamentelor silvice"/>
    <s v="SIBIU"/>
    <s v="-"/>
    <s v="Tara: România; Judet: SIBIU; -;   -; Nr: -;"/>
    <n v="1994"/>
    <n v="4408"/>
    <n v="32"/>
    <s v="in administrare"/>
    <s v="HG 982/1998;HG 1344/2011;OUG.1 din 04/01/2017;HG.354/18.05.2017;OUG.68 din 06/11/2019"/>
    <s v="imobil"/>
    <s v="Lungime= Km;Suprafeţe= ha;CF= ;"/>
  </r>
  <r>
    <x v="10261"/>
    <s v="8.04.04"/>
    <m/>
    <m/>
    <s v="DRUMURI RIKA 3,8"/>
    <s v="conform amenajamentelor silvice"/>
    <s v="COVASNA"/>
    <s v="-"/>
    <s v="Tara: România; Judet: COVASNA; -;   -; Nr: -;"/>
    <n v="1975"/>
    <n v="19392"/>
    <n v="14"/>
    <s v="in administrare"/>
    <s v="HG 982/1998;HG 1344/2011 506/2011;OUG.1 din 04/01/2017;HG.354/18.05.2017;OUG.68 din 06/11/2019"/>
    <s v="imobil"/>
    <s v="Lungime= Km;Suprafeţe= ha;CF= ;"/>
  </r>
  <r>
    <x v="10262"/>
    <s v="8.04.04"/>
    <m/>
    <m/>
    <s v="ICA"/>
    <s v="conform amenajamentelor silvice"/>
    <s v="COVASNA"/>
    <s v="-"/>
    <s v="Tara: România; Judet: COVASNA; -;   -; Nr: -;"/>
    <n v="1994"/>
    <n v="59795"/>
    <n v="14"/>
    <s v="in administrare"/>
    <s v="HG 982/1998;HG 1344/2011;OUG.1 din 04/01/2017;HG.354/18.05.2017;OUG.68 din 06/11/2019"/>
    <s v="imobil"/>
    <s v="Lungime= Km;Suprafeţe= ha;CF= ;"/>
  </r>
  <r>
    <x v="10263"/>
    <s v="8.04.04"/>
    <m/>
    <m/>
    <s v="DRUMURI SZILAS 3,8 KM"/>
    <s v="conform amenajamentelor silvice"/>
    <s v="COVASNA"/>
    <s v="-"/>
    <s v="Tara: România; Judet: COVASNA; -;   -; Nr: -;"/>
    <n v="1984"/>
    <n v="57016"/>
    <n v="14"/>
    <s v="in administrare"/>
    <s v="HG 982/1998;HG 1344/2011;OUG.1 din 04/01/2017;HG.354/18.05.2017;OUG.68 din 06/11/2019"/>
    <s v="imobil"/>
    <s v="Lungime= Km;Suprafeţe= ha;CF= ;"/>
  </r>
  <r>
    <x v="10264"/>
    <s v="8.04.04"/>
    <m/>
    <m/>
    <s v="DRUMURI HALASAG 2,6 KM"/>
    <s v="conform amenajamentelor silvice"/>
    <s v="COVASNA"/>
    <s v="-"/>
    <s v="Tara: România; Judet: COVASNA; -;   -; Nr: -;"/>
    <n v="1975"/>
    <n v="13453"/>
    <n v="14"/>
    <s v="in administrare"/>
    <s v="HG 982/1998;HG 1344/2011;OUG.1 din 04/01/2017;HG.354/18.05.2017;OUG.68 din 06/11/2019"/>
    <s v="imobil"/>
    <s v="Lungime= Km;Suprafeţe= ha;CF= ;"/>
  </r>
  <r>
    <x v="10265"/>
    <s v="8.04.04"/>
    <m/>
    <m/>
    <s v="DRUM FORESTIER BURDEI 6,9 KM"/>
    <s v="conform amenajamentelor silvice"/>
    <s v="COVASNA"/>
    <s v="-"/>
    <s v="Tara: România; Judet: COVASNA; -;   -; Nr: -;"/>
    <n v="1976"/>
    <n v="89910"/>
    <n v="14"/>
    <s v="in administrare"/>
    <s v="HG 982/1998;HG 1344/2011;OUG.1 din 04/01/2017;HG.354/18.05.2017;OUG.68 din 06/11/2019"/>
    <s v="imobil"/>
    <s v="Lungime= Km;Suprafeţe= ha;CF= ;"/>
  </r>
  <r>
    <x v="10266"/>
    <s v="8.04.04"/>
    <m/>
    <m/>
    <s v="DRUM FORESTIER GERO 4,1 KM"/>
    <s v="conform amenajamentelor silvice"/>
    <s v="COVASNA"/>
    <s v="-"/>
    <s v="Tara: România; Judet: COVASNA; -;   -; Nr: -;"/>
    <n v="1970"/>
    <n v="8412"/>
    <n v="14"/>
    <s v="in administrare"/>
    <s v="HG 982/1998;HG 1344/2011;OUG.1 din 04/01/2017;HG.354/18.05.2017;OUG.68 din 06/11/2019"/>
    <s v="imobil"/>
    <s v="Lungime= Km;Suprafeţe= ha;CF= ;"/>
  </r>
  <r>
    <x v="10267"/>
    <s v="8.04.04"/>
    <m/>
    <m/>
    <s v="DRUM AUTO BAJTA"/>
    <s v="conform amenajamentelor silvice"/>
    <s v="COVASNA"/>
    <s v="-"/>
    <s v="Tara: România; Judet: COVASNA; -;   -; Nr: -;"/>
    <n v="1977"/>
    <n v="54261"/>
    <n v="14"/>
    <s v="in administrare"/>
    <s v="HG 982/1998;HG 1344/2011;OUG.1 din 04/01/2017;HG.354/18.05.2017;OUG.68 din 06/11/2019"/>
    <s v="imobil"/>
    <s v="Lungime= Km;Suprafeţe= ha;CF= ;"/>
  </r>
  <r>
    <x v="10268"/>
    <s v="8.04.04"/>
    <m/>
    <m/>
    <s v="DRUM AUTO MELYPATAK"/>
    <s v="conform amenajamentelor silvice"/>
    <s v="COVASNA"/>
    <s v="-"/>
    <s v="Tara: România; Judet: COVASNA; -;   -; Nr: -;"/>
    <n v="1980"/>
    <n v="32408"/>
    <n v="14"/>
    <s v="in administrare"/>
    <s v="HG 982/1998;HG 1344/2011;OUG.1 din 04/01/2017;HG.354/18.05.2017;OUG.68 din 06/11/2019"/>
    <s v="imobil"/>
    <s v="Lungime= Km;Suprafeţe= ha;CF= ;"/>
  </r>
  <r>
    <x v="10269"/>
    <s v="8.04.04"/>
    <m/>
    <m/>
    <s v="DRUM AUTO NAGYMELY (BELLO)"/>
    <s v="conform amenajamentelor silvice"/>
    <s v="COVASNA"/>
    <s v="-"/>
    <s v="Tara: România; Judet: COVASNA; -;   -; Nr: -;"/>
    <n v="1990"/>
    <n v="285385"/>
    <n v="14"/>
    <s v="in administrare"/>
    <s v="HG 982/1998;HG 1344/2011;OUG.1 din 04/01/2017;HG.354/18.05.2017;OUG.68 din 06/11/2019"/>
    <s v="imobil"/>
    <s v="Lungime= Km;Suprafeţe= ha;CF= ;"/>
  </r>
  <r>
    <x v="10270"/>
    <s v="8.04.04"/>
    <m/>
    <m/>
    <s v="DRUM AUTO VESES"/>
    <s v="conform amenajamentelor silvice"/>
    <s v="COVASNA"/>
    <s v="-"/>
    <s v="Tara: România; Judet: COVASNA; -;   -; Nr: -;"/>
    <n v="1981"/>
    <n v="27303"/>
    <n v="14"/>
    <s v="in administrare"/>
    <s v="HG 982/1998;HG 1344/2011;OUG.1 din 04/01/2017;HG.354/18.05.2017;OUG.68 din 06/11/2019"/>
    <s v="imobil"/>
    <s v="Lungime= Km;Suprafeţe= ha;CF= ;"/>
  </r>
  <r>
    <x v="10271"/>
    <s v="8.04.04"/>
    <m/>
    <m/>
    <s v="DRUM AUTO VARPATAK"/>
    <s v="conform amenajamentelor silvice"/>
    <s v="COVASNA"/>
    <s v="-"/>
    <s v="Tara: România; Judet: COVASNA; -;   -; Nr: -;"/>
    <n v="1979"/>
    <n v="168900"/>
    <n v="14"/>
    <s v="in administrare"/>
    <s v="HG 982/1998;HG 1344/2011;OUG.1 din 04/01/2017;HG.354/18.05.2017;OUG.68 din 06/11/2019"/>
    <s v="imobil"/>
    <s v="Lungime= Km;Suprafeţe= ha;CF= ;"/>
  </r>
  <r>
    <x v="10272"/>
    <s v="8.04.04"/>
    <m/>
    <m/>
    <s v="DRUM FORESTIER VALEA MARE"/>
    <s v="conform amenajamentelor silvice"/>
    <s v="COVASNA"/>
    <s v="-"/>
    <s v="Tara: România; Judet: COVASNA; -;   -; Nr: -;"/>
    <n v="1980"/>
    <n v="7293"/>
    <n v="14"/>
    <s v="in administrare"/>
    <s v="HG 982/1998;HG 1344/2011;OUG.1 din 04/01/2017;HG.354/18.05.2017;OUG.68 din 06/11/2019"/>
    <s v="imobil"/>
    <s v="Lungime= Km;Suprafeţe= ha;CF= ;"/>
  </r>
  <r>
    <x v="10273"/>
    <s v="8.04.04"/>
    <m/>
    <m/>
    <s v="DRUM FOREST.TRANSF.CFF BASCA MIC"/>
    <s v="conform amenajamentelor silvice"/>
    <s v="COVASNA"/>
    <s v="-"/>
    <s v="Tara: România; Judet: COVASNA; -;   -; Nr: -;"/>
    <n v="1999"/>
    <n v="4997146"/>
    <n v="14"/>
    <s v="in administrare"/>
    <s v="HG 982/1998;HG 1344/2011;OUG.1 din 04/01/2017;HG.354/18.05.2017;OUG.68 din 06/11/2019"/>
    <s v="imobil"/>
    <s v="Lungime= Km;Suprafeţe= ha;CF= ;"/>
  </r>
  <r>
    <x v="10274"/>
    <s v="8.04.04"/>
    <m/>
    <m/>
    <s v="DRUM DEALUL BATRAN 6 KM"/>
    <s v="conform amenajamentelor silvice"/>
    <s v="COVASNA"/>
    <s v="-"/>
    <s v="Tara: România; Judet: COVASNA; -;   -; Nr: -;"/>
    <n v="1983"/>
    <n v="311830"/>
    <n v="14"/>
    <s v="in administrare"/>
    <s v="HG 982/1998;HG 1344/2011;OUG.1 din 04/01/2017;HG.354/18.05.2017;OUG.68 din 06/11/2019"/>
    <s v="imobil"/>
    <s v="Lungime= Km;Suprafeţe= ha;CF= ;"/>
  </r>
  <r>
    <x v="10275"/>
    <s v="8.04.04"/>
    <m/>
    <m/>
    <s v="POD BETON DAF COMANDAU 27 M.L."/>
    <s v="conform amenajamentelor silvice"/>
    <s v="COVASNA"/>
    <s v="-"/>
    <s v="Tara: România; Judet: COVASNA; -;   -; Nr: -;"/>
    <n v="1946"/>
    <n v="3118"/>
    <n v="14"/>
    <s v="in administrare"/>
    <s v="HG 982/1998;HG 1344/2011; HG 478/ 24-IUN-15;HG.478/24-IUN-15;OUG.1 din 04/01/2017;OUG.68 din 06/11/2019"/>
    <s v="imobil"/>
    <s v="Lungime= Km;Suprafeţe= ha;CF= ;"/>
  </r>
  <r>
    <x v="10276"/>
    <s v="8.04.04"/>
    <m/>
    <m/>
    <s v="DRUMURI-PR NOROIOS"/>
    <s v="conform amenajamentelor silvice"/>
    <s v="COVASNA"/>
    <s v="-"/>
    <s v="Tara: România; Judet: COVASNA; -;   -; Nr: -;"/>
    <n v="1978"/>
    <n v="10906"/>
    <n v="14"/>
    <s v="in administrare"/>
    <s v="HG 982/1998;HG 1344/2011;OUG.1 din 04/01/2017;HG.354/18.05.2017;OUG.68 din 06/11/2019"/>
    <s v="imobil"/>
    <s v="Lungime= Km;Suprafeţe= ha;CF= ;"/>
  </r>
  <r>
    <x v="10277"/>
    <s v="8.04.04"/>
    <m/>
    <m/>
    <s v="DRUMURI-RAMIFIC PR NOROIOS"/>
    <s v="conform amenajamentelor silvice"/>
    <s v="COVASNA"/>
    <s v="-"/>
    <s v="Tara: România; Judet: COVASNA; -;   -; Nr: -;"/>
    <n v="1978"/>
    <n v="5885"/>
    <n v="14"/>
    <s v="in administrare"/>
    <s v="HG 982/1998;HG 1344/2011;OUG.1 din 04/01/2017;HG.354/18.05.2017;OUG.68 din 06/11/2019"/>
    <s v="imobil"/>
    <s v="Lungime= Km;Suprafeţe= ha;CF= ;"/>
  </r>
  <r>
    <x v="10278"/>
    <s v="8.04.04"/>
    <m/>
    <m/>
    <s v="DRUM FORESTIER CORNATEL"/>
    <s v="conform amenajamentelor silvice"/>
    <s v="OLT"/>
    <s v="-"/>
    <s v="Tara: România; Judet: OLT; -;   -; Nr: -;"/>
    <n v="1991"/>
    <n v="25612"/>
    <n v="28"/>
    <s v="in administrare"/>
    <s v="HG 982/1998;HG 1344/2011; HG 478/ 24-IUN-15;HG.478/24-IUN-15;OUG.1 din 04/01/2017;HG.354/18.05.2017;OUG.68 din 06/11/2019"/>
    <s v="imobil"/>
    <s v="Lungime= Km;Suprafeţe= ha;CF= ;"/>
  </r>
  <r>
    <x v="10279"/>
    <s v="8.04.04"/>
    <m/>
    <m/>
    <s v="DRUM FORESTIER SEACA TIGANI"/>
    <s v="conform amenajamentelor silvice"/>
    <s v="OLT"/>
    <s v="-"/>
    <s v="Tara: România; Judet: OLT; -;   -; Nr: -;"/>
    <n v="1977"/>
    <n v="53857"/>
    <n v="28"/>
    <s v="in administrare"/>
    <s v="HG 982/1998;HG 1344/2011; HG 478/ 24-IUN-15;HG.478/24-IUN-15;OUG.1 din 04/01/2017;HG.354/18.05.2017;OUG.68 din 06/11/2019"/>
    <s v="imobil"/>
    <s v="Lungime= Km;Suprafeţe= ha;CF= ;"/>
  </r>
  <r>
    <x v="10280"/>
    <s v="8.04.04"/>
    <m/>
    <m/>
    <s v="DAF HOTEAGU"/>
    <s v="conform amenajamentelor silvice"/>
    <s v="VÂLCEA"/>
    <s v="-"/>
    <s v="Tara: România; Judet: VÂLCEA; -;   -; Nr: -;"/>
    <n v="1977"/>
    <n v="257985"/>
    <n v="38"/>
    <s v="in administrare"/>
    <s v="HG 982/1998;HG 1344/2011; HG 478/ 24-IUN-15;HG.478/24-IUN-15;OUG.1 din 04/01/2017;OUG.68 din 06/11/2019"/>
    <s v="imobil"/>
    <s v="Lungime=5,0 Km;Suprafeţe= ha;CF= ;"/>
  </r>
  <r>
    <x v="10281"/>
    <s v="8.04.04"/>
    <m/>
    <m/>
    <s v="DAF JIDOAIA II"/>
    <s v="conform amenajamentelor silvice"/>
    <s v="VÂLCEA"/>
    <s v="-"/>
    <s v="Tara: România; Judet: VÂLCEA; -;   -; Nr: -;"/>
    <n v="1986"/>
    <n v="2316"/>
    <n v="38"/>
    <s v="in administrare"/>
    <s v="HG 982/1998;HG 1344/2011; HG 478/ 24-IUN-15;HG.478/24-IUN-15;OUG.1 din 04/01/2017;HG.354/18.05.2017;OUG.68 din 06/11/2019"/>
    <s v="imobil"/>
    <s v="Lungime=0,2 Km;Suprafeţe= ha;CF= ;"/>
  </r>
  <r>
    <x v="10282"/>
    <s v="8.04.04"/>
    <m/>
    <m/>
    <s v="DAF GOATA MARE"/>
    <s v="conform amenajamentelor silvice"/>
    <s v="VÂLCEA"/>
    <s v="-"/>
    <s v="Tara: România; Judet: VÂLCEA; -;   -; Nr: -;"/>
    <n v="1962"/>
    <n v="1447"/>
    <n v="38"/>
    <s v="in administrare"/>
    <s v="HG 982/1998;HG 1344/2011; HG 478/ 24-IUN-15;HG.478/24-IUN-15;OUG.1 din 04/01/2017;OUG.68 din 06/11/2019"/>
    <s v="imobil"/>
    <s v="Lungime=4,4 Km;Suprafeţe= ha;CF= ;"/>
  </r>
  <r>
    <x v="10283"/>
    <s v="8.04.04"/>
    <m/>
    <m/>
    <s v="DAF SARACINU MARE"/>
    <s v="conform amenajamentelor silvice"/>
    <s v="VÂLCEA"/>
    <s v="-"/>
    <s v="Tara: România; Judet: VÂLCEA; -;   -; Nr: -;"/>
    <n v="1931"/>
    <n v="102"/>
    <n v="38"/>
    <s v="in administrare"/>
    <s v="HG 982/1998;HG 1344/2011; HG 478/ 24-IUN-15;HG.478/24-IUN-15;OUG.1 din 04/01/2017;OUG.68 din 06/11/2019"/>
    <s v="imobil"/>
    <s v="Lungime=1,2 Km;Suprafeţe= ha;CF= ;"/>
  </r>
  <r>
    <x v="10284"/>
    <s v="8.04.04"/>
    <m/>
    <m/>
    <s v="DRUM FORESTIER MARGHENI"/>
    <s v="conform amenajamentelor silvice"/>
    <s v="OLT"/>
    <s v="-"/>
    <s v="Tara: România; Judet: OLT; -;   -; Nr: -;"/>
    <n v="1977"/>
    <n v="32579"/>
    <n v="28"/>
    <s v="in administrare"/>
    <s v="HG 982/1998;HG 1344/2011; HG 478/ 24-IUN-15;HG.478/24-IUN-15;OUG.1 din 04/01/2017;HG.354/18.05.2017;OUG.68 din 06/11/2019"/>
    <s v="imobil"/>
    <s v="Lungime= Km;Suprafeţe= ha;CF= ;"/>
  </r>
  <r>
    <x v="10285"/>
    <s v="8.04.04"/>
    <m/>
    <m/>
    <s v="DAF MOLIFTU"/>
    <s v="conform amenajamentelor silvice"/>
    <s v="VÂLCEA"/>
    <s v="-"/>
    <s v="Tara: România; Judet: VÂLCEA; -;   -; Nr: -;"/>
    <n v="1983"/>
    <n v="38319"/>
    <n v="38"/>
    <s v="in administrare"/>
    <s v="HG 982/1998;HG 1344/2011; HG 478/ 24-IUN-15;HG.478/24-IUN-15;OUG.1 din 04/01/2017;OUG.68 din 06/11/2019"/>
    <s v="imobil"/>
    <s v="Lungime= Km;Suprafeţe= ha;CF= ;"/>
  </r>
  <r>
    <x v="10286"/>
    <s v="8.04.04"/>
    <m/>
    <m/>
    <s v="DRUM AUTO PIRIUL PISCULUI"/>
    <s v="conform amenajamentelor silvice"/>
    <s v="VÂLCEA"/>
    <s v="-"/>
    <s v="Tara: România; Judet: VÂLCEA; -;   -; Nr: -;"/>
    <n v="1967"/>
    <n v="15342"/>
    <n v="38"/>
    <s v="in administrare"/>
    <s v="HG 982/1998;HG 1344/2011;OUG.1 din 04/01/2017;OUG.68 din 06/11/2019"/>
    <s v="imobil"/>
    <s v="drum forestier"/>
  </r>
  <r>
    <x v="10287"/>
    <s v="8.04.04"/>
    <m/>
    <m/>
    <s v="DRUM FORESTIER CALUGAREASCA III"/>
    <s v="conform amenajamentelor silvice"/>
    <s v="OLT"/>
    <s v="-"/>
    <s v="Tara: România; Judet: OLT; -;   -; Nr: -;"/>
    <n v="1979"/>
    <n v="83589"/>
    <n v="28"/>
    <s v="in administrare"/>
    <s v="HG 982/1998;HG 1344/2011; HG 478/ 24-IUN-15;HG.478/24-IUN-15;OUG.1 din 04/01/2017;HG.354/18.05.2017;OUG.68 din 06/11/2019"/>
    <s v="imobil"/>
    <s v="Lungime= Km;Suprafeţe= ha;CF= ;"/>
  </r>
  <r>
    <x v="10288"/>
    <s v="8.04.04"/>
    <m/>
    <m/>
    <s v="DAF ROMANI"/>
    <s v="conform amenajamentelor silvice"/>
    <s v="VÂLCEA"/>
    <s v="-"/>
    <s v="Tara: România; Judet: VÂLCEA; -;   -; Nr: -;"/>
    <n v="1959"/>
    <n v="43275"/>
    <n v="38"/>
    <s v="in administrare"/>
    <s v="HG 982/1998;HG 1344/2011; HG 478/ 24-IUN-15;HG.478/24-IUN-15;OUG.1 din 04/01/2017;HG.354/18.05.2017;OUG.68 din 06/11/2019"/>
    <s v="imobil"/>
    <s v="Lungime= Km;Suprafeţe= ha;CF= ;"/>
  </r>
  <r>
    <x v="10289"/>
    <s v="8.04.04"/>
    <m/>
    <m/>
    <s v="DAF BISTRICIOARA"/>
    <s v="conform amenajamentelor silvice"/>
    <s v="VÂLCEA"/>
    <s v="-"/>
    <s v="Tara: România; Judet: VÂLCEA; -;   -; Nr: -;"/>
    <n v="1966"/>
    <n v="512923"/>
    <n v="38"/>
    <s v="in administrare"/>
    <s v="HG 982/1998;HG 1344/2011; HG 478/ 24-IUN-15;HG.478/24-IUN-15;OUG.1 din 04/01/2017;HG.354/18.05.2017;OUG.68 din 06/11/2019"/>
    <s v="imobil"/>
    <s v="Lungime= Km;Suprafeţe= ha;CF= ;"/>
  </r>
  <r>
    <x v="10290"/>
    <s v="8.04.04"/>
    <m/>
    <m/>
    <s v="DAF VALEA MORII"/>
    <s v="conform amenajamentelor silvice"/>
    <s v="VÂLCEA"/>
    <s v="-"/>
    <s v="Tara: România; Judet: VÂLCEA; -;   -; Nr: -;"/>
    <n v="1975"/>
    <n v="8833"/>
    <n v="38"/>
    <s v="in administrare"/>
    <s v="HG 982/1998;HG 1344/2011; HG 478/ 24-IUN-15;HG.478/24-IUN-15;OUG.1 din 04/01/2017;OUG.68 din 06/11/2019"/>
    <s v="imobil"/>
    <s v="Lungime= Km;Suprafeţe= ha;CF= ;"/>
  </r>
  <r>
    <x v="10291"/>
    <s v="8.04.04"/>
    <m/>
    <m/>
    <s v="DAF PIRIUL PISCULUI"/>
    <s v="conform amenajamentelor silvice"/>
    <s v="VÂLCEA"/>
    <s v="-"/>
    <s v="Tara: România; Judet: VÂLCEA; -;   -; Nr: -;"/>
    <n v="1967"/>
    <n v="165923"/>
    <n v="38"/>
    <s v="in administrare"/>
    <s v="HG 982/1998;HG 1344/2011; HG 478/ 24-IUN-15;HG.478/24-IUN-15;OUG.1 din 04/01/2017;HG.354/18.05.2017;OUG.68 din 06/11/2019"/>
    <s v="imobil"/>
    <s v="Lungime= Km;Suprafeţe= ha;CF= ;"/>
  </r>
  <r>
    <x v="10292"/>
    <s v="8.04.04"/>
    <m/>
    <m/>
    <s v="DAF IZVORUL FRUMOS 2"/>
    <s v="conform amenajamentelor silvice"/>
    <s v="VÂLCEA"/>
    <s v="-"/>
    <s v="Tara: România; Judet: VÂLCEA; -;   -; Nr: -;"/>
    <n v="1983"/>
    <n v="71252"/>
    <n v="38"/>
    <s v="in administrare"/>
    <s v="HG 982/1998;HG 1344/2011; HG 478/ 24-IUN-15;HG.478/24-IUN-15;OUG.1 din 04/01/2017;OUG.68 din 06/11/2019"/>
    <s v="imobil"/>
    <s v="Lungime= Km;Suprafeţe= ha;CF= ;"/>
  </r>
  <r>
    <x v="10293"/>
    <s v="8.30.01"/>
    <m/>
    <m/>
    <s v="CT BUJORENI"/>
    <s v="conform amenajamentelor silvice"/>
    <s v="VÂLCEA"/>
    <s v="-"/>
    <s v="Tara: România; Judet: VÂLCEA; -;   -; Nr: -;"/>
    <n v="1981"/>
    <n v="13844"/>
    <n v="38"/>
    <s v="in administrare"/>
    <s v="HG 982/1998;HG 1344/2011; HG 478/ 24-IUN-15;HG.478/24-IUN-15;OUG.1 din 04/01/2017;HG.354/18.05.2017;OUG.68 din 06/11/2019;HG.846/08.10.2020"/>
    <s v="imobil"/>
    <s v="Lungime albie corectată/consolidată=0,5 km;"/>
  </r>
  <r>
    <x v="10294"/>
    <s v="8.04.04"/>
    <m/>
    <m/>
    <s v="DAF MALAELE PIRIUL STANI 2"/>
    <s v="conform amenajamentelor silvice"/>
    <s v="VÂLCEA"/>
    <s v="-"/>
    <s v="Tara: România; Judet: VÂLCEA; -;   -; Nr: -;"/>
    <n v="1995"/>
    <n v="4314"/>
    <n v="38"/>
    <s v="in administrare"/>
    <s v="HG 982/1998;HG 1344/2011; HG 478/ 24-IUN-15;HG.478/24-IUN-15;OUG.1 din 04/01/2017;HG.354/18.05.2017;OUG.68 din 06/11/2019"/>
    <s v="imobil"/>
    <s v="Lungime= Km;Suprafeţe= ha;CF= ;"/>
  </r>
  <r>
    <x v="10295"/>
    <s v="8.30.01"/>
    <m/>
    <m/>
    <s v="CT ANTREPRIZA"/>
    <s v="conform amenajamentelor silvice"/>
    <s v="VÂLCEA"/>
    <s v="-"/>
    <s v="Tara: România; Judet: VÂLCEA; -;   -; Nr: -;"/>
    <n v="1978"/>
    <n v="16153"/>
    <n v="38"/>
    <s v="in administrare"/>
    <s v="HG 982/1998;HG 1344/2011; HG 478/ 24-IUN-15;HG.478/24-IUN-15;OUG.1 din 04/01/2017;HG.354/18.05.2017;OUG.68 din 06/11/2019;HG.846/08.10.2020"/>
    <s v="imobil"/>
    <s v="Lungime albie corectată/consolidată=1 km;"/>
  </r>
  <r>
    <x v="10296"/>
    <s v="8.30.01"/>
    <m/>
    <m/>
    <s v="CT OLĂNEŞTI"/>
    <s v="conform amenajamentelor silvice"/>
    <s v="VÂLCEA"/>
    <s v="-"/>
    <s v="Tara: România; Judet: VÂLCEA; -;   -; Nr: -;"/>
    <n v="1980"/>
    <n v="19206"/>
    <n v="38"/>
    <s v="in administrare"/>
    <s v="HG 982/1998;HG 1344/2011; HG 478/ 24-IUN-15;HG.478/24-IUN-15;OUG.1 din 04/01/2017;HG.354/18.05.2017;OUG.68 din 06/11/2019;HG.846/08.10.2020"/>
    <s v="imobil"/>
    <s v="Lungime albie corectată/consolidată=7,05 km;"/>
  </r>
  <r>
    <x v="10297"/>
    <s v="8.30.01"/>
    <m/>
    <m/>
    <s v="CT OLĂNEŞTI"/>
    <s v="conform amenajamentelor silvice"/>
    <s v="VÂLCEA"/>
    <s v="-"/>
    <s v="Tara: România; Judet: VÂLCEA; -;   -; Nr: -;"/>
    <n v="1983"/>
    <n v="6760"/>
    <n v="38"/>
    <s v="in administrare"/>
    <s v="HG 982/1998;HG 1344/2011; HG 478/ 24-IUN-15;HG.478/24-IUN-15;OUG.1 din 04/01/2017;HG.354/18.05.2017;OUG.68 din 06/11/2019;HG.846/08.10.2020"/>
    <s v="imobil"/>
    <s v="Lungime albie corectată/consolidată=0,1 km;"/>
  </r>
  <r>
    <x v="10298"/>
    <s v="8.04.04"/>
    <m/>
    <m/>
    <s v="DAF  BOLOVANU"/>
    <s v="conform amenajamentelor silvice"/>
    <s v="VÂLCEA"/>
    <s v="-"/>
    <s v="Tara: România; Judet: VÂLCEA; -;   -; Nr: -;"/>
    <n v="1981"/>
    <n v="26306"/>
    <n v="38"/>
    <s v="in administrare"/>
    <s v="HG 982/1998;HG 1344/2011; HG 478/ 24-IUN-15;HG.478/24-IUN-15;OUG.1 din 04/01/2017;OUG.68 din 06/11/2019"/>
    <s v="imobil"/>
    <s v="Lungime= Km;Suprafeţe= ha;CF= ;"/>
  </r>
  <r>
    <x v="10299"/>
    <s v="8.30.01"/>
    <m/>
    <m/>
    <s v="CT VOINEASA 1"/>
    <s v="conform amenajamentelor silvice"/>
    <s v="VÂLCEA"/>
    <s v="-"/>
    <s v="Tara: România; Judet: VÂLCEA; -;   -; Nr: -;"/>
    <n v="1978"/>
    <n v="3883"/>
    <n v="38"/>
    <s v="in administrare"/>
    <s v="HG 982/1998;HG 1344/2011; HG 478/ 24-IUN-15;HG.478/24-IUN-15;OUG.1 din 04/01/2017;HG.354/18.05.2017;OUG.68 din 06/11/2019;HG.846/08.10.2020"/>
    <s v="imobil"/>
    <s v="Lungime albie corectată/consolidată=0,5 km;"/>
  </r>
  <r>
    <x v="10300"/>
    <s v="8.04.04"/>
    <m/>
    <m/>
    <s v="DAF LATORITA"/>
    <s v="conform amenajamentelor silvice"/>
    <s v="VÂLCEA"/>
    <s v="-"/>
    <s v="Tara: România; Judet: VÂLCEA; -;   -; Nr: -;"/>
    <n v="1969"/>
    <n v="5069"/>
    <n v="38"/>
    <s v="in administrare"/>
    <s v="HG 982/1998;HG 1344/2011; HG 478/ 24-IUN-15;HG.478/24-IUN-15;OUG.1 din 04/01/2017;OUG.68 din 06/11/2019"/>
    <s v="imobil"/>
    <s v="Lungime= Km;Suprafeţe= ha;CF= ;"/>
  </r>
  <r>
    <x v="10301"/>
    <s v="8.04.04"/>
    <m/>
    <m/>
    <s v="DAF NOPTEASA OB."/>
    <s v="conform amenajamentelor silvice"/>
    <s v="VÂLCEA"/>
    <s v="-"/>
    <s v="Tara: România; Judet: VÂLCEA; -;   -; Nr: -;"/>
    <n v="1983"/>
    <n v="28330"/>
    <n v="38"/>
    <s v="in administrare"/>
    <s v="HG 982/1998;HG 1344/2011; HG 478/ 24-IUN-15;HG.478/24-IUN-15;OUG.1 din 04/01/2017;OUG.68 din 06/11/2019"/>
    <s v="imobil"/>
    <s v="Lungime= Km;Suprafeţe= ha;CF= ;"/>
  </r>
  <r>
    <x v="10302"/>
    <s v="8.30.01"/>
    <m/>
    <m/>
    <s v="CT CURSUL LATORIŢEI"/>
    <s v="conform amenajamentelor silvice"/>
    <s v="VÂLCEA"/>
    <s v="-"/>
    <s v="Tara: România; Judet: VÂLCEA; -;   -; Nr: -;"/>
    <n v="1964"/>
    <n v="1087"/>
    <n v="38"/>
    <s v="in administrare"/>
    <s v="HG 982/1998;HG 1344/2011; HG 478/ 24-IUN-15;HG.478/24-IUN-15;OUG.1 din 04/01/2017;HG.354/18.05.2017;OUG.68 din 06/11/2019;HG.846/08.10.2020"/>
    <s v="imobil"/>
    <s v="Lungime albie corectată/consolidată=1 km;"/>
  </r>
  <r>
    <x v="10303"/>
    <s v="8.30.01"/>
    <m/>
    <m/>
    <s v="CT INTREPREJBII 2"/>
    <s v="conform amenajamentelor silvice"/>
    <s v="VÂLCEA"/>
    <s v="-"/>
    <s v="Tara: România; Judet: VÂLCEA; -;   -; Nr: -;"/>
    <n v="1976"/>
    <n v="1468"/>
    <n v="38"/>
    <s v="in administrare"/>
    <s v="HG 982/1998;HG 1344/2011; HG 478/ 24-IUN-15;HG.478/24-IUN-15;OUG.1 din 04/01/2017;HG.354/18.05.2017;OUG.68 din 06/11/2019;HG.846/08.10.2020"/>
    <s v="imobil"/>
    <s v="Lungime albie corectată/consolidată=0,3 km;"/>
  </r>
  <r>
    <x v="10304"/>
    <s v="8.04.04"/>
    <m/>
    <m/>
    <s v="DAF BUCUREASA MICA"/>
    <s v="conform amenajamentelor silvice"/>
    <s v="VÂLCEA"/>
    <s v="-"/>
    <s v="Tara: România; Judet: VÂLCEA; -;   -; Nr: -;"/>
    <n v="1934"/>
    <n v="460"/>
    <n v="38"/>
    <s v="in administrare"/>
    <s v="HG 982/1998;HG 1344/2011; HG 478/ 24-IUN-15;HG.478/24-IUN-15;OUG.1 din 04/01/2017;OUG.68 din 06/11/2019"/>
    <s v="imobil"/>
    <s v="Lungime= Km;Suprafeţe= ha;CF= ;"/>
  </r>
  <r>
    <x v="10305"/>
    <s v="8.04.04"/>
    <m/>
    <m/>
    <s v="DAF BARCU"/>
    <s v="conform amenajamentelor silvice"/>
    <s v="VÂLCEA"/>
    <s v="-"/>
    <s v="Tara: România; Judet: VÂLCEA; -;   -; Nr: -;"/>
    <n v="1961"/>
    <n v="252"/>
    <n v="38"/>
    <s v="in administrare"/>
    <s v="HG 982/1998;HG 1344/2011; HG 478/ 24-IUN-15;HG.478/24-IUN-15;OUG.1 din 04/01/2017;OUG.68 din 06/11/2019"/>
    <s v="imobil"/>
    <s v="Lungime= Km;Suprafeţe= ha;CF= ;"/>
  </r>
  <r>
    <x v="10306"/>
    <s v="8.04.04"/>
    <m/>
    <m/>
    <s v="DAF MILOVANU"/>
    <s v="conform amenajamentelor silvice"/>
    <s v="VÂLCEA"/>
    <s v="-"/>
    <s v="Tara: România; Judet: VÂLCEA; -;   -; Nr: -;"/>
    <n v="1978"/>
    <n v="7326"/>
    <n v="38"/>
    <s v="in administrare"/>
    <s v="HG 982/1998;HG 1344/2011; HG 478/ 24-IUN-15;HG.478/24-IUN-15;OUG.1 din 04/01/2017;OUG.68 din 06/11/2019"/>
    <s v="imobil"/>
    <s v="Lungime= Km;Suprafeţe= ha;CF= ;"/>
  </r>
  <r>
    <x v="10307"/>
    <s v="8.04.04"/>
    <m/>
    <m/>
    <s v="DAF GUGUIANCA"/>
    <s v="conform amenajamentelor silvice"/>
    <s v="VÂLCEA"/>
    <s v="-"/>
    <s v="Tara: România; Judet: VÂLCEA; -;   -; Nr: -;"/>
    <n v="1994"/>
    <n v="404878"/>
    <n v="38"/>
    <s v="in administrare"/>
    <s v="HG 982/1998;HG 1344/2011; HG 478/ 24-IUN-15;HG.478/24-IUN-15;OUG.1 din 04/01/2017;HG.354/18.05.2017;OUG.68 din 06/11/2019"/>
    <s v="imobil"/>
    <s v="Lungime= Km;Suprafeţe= ha;CF= ;"/>
  </r>
  <r>
    <x v="10308"/>
    <s v="8.30._"/>
    <m/>
    <m/>
    <s v="CORECTIE TORENTI BOISOARA"/>
    <s v="conform amenajamentelor silvice"/>
    <s v="VÂLCEA"/>
    <s v="-"/>
    <s v="Tara: România; Judet: VÂLCEA; -;   -; Nr: -;"/>
    <n v="1950"/>
    <n v="268"/>
    <n v="38"/>
    <s v="in administrare"/>
    <s v="HG 982/1998;HG 1344/2011;OUG.1 din 04/01/2017;OUG.68 din 06/11/2019"/>
    <s v="imobil"/>
    <s v="lucrari de corectarea torentilor"/>
  </r>
  <r>
    <x v="10309"/>
    <s v="8.04.04"/>
    <m/>
    <m/>
    <s v="DAF VALEA REA"/>
    <s v="conform amenajamentelor silvice"/>
    <s v="VÂLCEA"/>
    <s v="-"/>
    <s v="Tara: România; Judet: VÂLCEA; -;   -; Nr: -;"/>
    <n v="1966"/>
    <n v="3379"/>
    <n v="38"/>
    <s v="in administrare"/>
    <s v="HG 982/1998;HG 1344/2011; HG 478/ 24-IUN-15;HG.478/24-IUN-15;OUG.1 din 04/01/2017;HG.354/18.05.2017;OUG.68 din 06/11/2019"/>
    <s v="imobil"/>
    <s v="Lungime= Km;Suprafeţe= ha;CF= ;"/>
  </r>
  <r>
    <x v="10310"/>
    <s v="8.04.04"/>
    <m/>
    <m/>
    <s v="DAF SILEA"/>
    <s v="conform amenajamentelor silvice"/>
    <s v="VÂLCEA"/>
    <s v="-"/>
    <s v="Tara: România; Judet: VÂLCEA; -;   -; Nr: -;"/>
    <n v="1980"/>
    <n v="13982"/>
    <n v="38"/>
    <s v="in administrare"/>
    <s v="HG 982/1998;HG 1344/2011; HG 478/ 24-IUN-15;HG.478/24-IUN-15;OUG.1 din 04/01/2017;OUG.68 din 06/11/2019"/>
    <s v="imobil"/>
    <s v="Lungime= Km;Suprafeţe= ha;CF= ;"/>
  </r>
  <r>
    <x v="10311"/>
    <s v="8.30.01"/>
    <m/>
    <m/>
    <s v="CT SARACINEŞTI"/>
    <s v="conform amenajamentelor silvice"/>
    <s v="VÂLCEA"/>
    <s v="-"/>
    <s v="Tara: România; Judet: VÂLCEA; -;   -; Nr: -;"/>
    <n v="1965"/>
    <n v="9837"/>
    <n v="38"/>
    <s v="in administrare"/>
    <s v="HG 982/1998;HG 1344/2011; HG 478/ 24-IUN-15;HG.478/24-IUN-15;OUG.1 din 04/01/2017;HG.354/18.05.2017;OUG.68 din 06/11/2019;HG.846/08.10.2020"/>
    <s v="imobil"/>
    <s v="Lungime albie corectată/consolidată=1 km;"/>
  </r>
  <r>
    <x v="10312"/>
    <s v="8.30.01"/>
    <m/>
    <m/>
    <s v="CORECŢIE TORENŢI VALEA LUI NAN"/>
    <s v="conform amenajamentelor silvice"/>
    <s v="VÂLCEA"/>
    <s v="-"/>
    <s v="Tara: România; Judet: VÂLCEA; -;   -; Nr: -;"/>
    <n v="1993"/>
    <n v="4504"/>
    <n v="38"/>
    <s v="in administrare"/>
    <s v="HG 982/1998;HG 1344/2011;OUG.1 din 04/01/2017;HG.354/18.05.2017;OUG.68 din 06/11/2019;HG.846/08.10.2020"/>
    <s v="imobil"/>
    <s v="Lungime albie corectată/consolidată=0,5 km;"/>
  </r>
  <r>
    <x v="10313"/>
    <s v="8.04.04"/>
    <m/>
    <m/>
    <s v="DAF LOTRISOR CALINESTI"/>
    <s v="conform amenajamentelor silvice"/>
    <s v="VÂLCEA"/>
    <s v="-"/>
    <s v="Tara: România; Judet: VÂLCEA; -;   -; Nr: -;"/>
    <n v="1986"/>
    <n v="14121"/>
    <n v="38"/>
    <s v="in administrare"/>
    <s v="HG 982/1998;HG 1344/2011; HG 478/ 24-IUN-15;HG.478/24-IUN-15;OUG.1 din 04/01/2017;HG.354/18.05.2017;OUG.68 din 06/11/2019"/>
    <s v="imobil"/>
    <s v="Lungime= Km;Suprafeţe= ha;CF= ;"/>
  </r>
  <r>
    <x v="10314"/>
    <s v="8.04.04"/>
    <m/>
    <m/>
    <s v="DAF BETELU II"/>
    <s v="conform amenajamentelor silvice"/>
    <s v="VÂLCEA"/>
    <s v="-"/>
    <s v="Tara: România; Judet: VÂLCEA; -;   -; Nr: -;"/>
    <n v="1986"/>
    <n v="16412"/>
    <n v="38"/>
    <s v="in administrare"/>
    <s v="HG 982/1998;HG 1344/2011; HG 478/ 24-IUN-15;HG.478/24-IUN-15;OUG.1 din 04/01/2017;HG.354/18.05.2017;OUG.68 din 06/11/2019"/>
    <s v="imobil"/>
    <s v="Lungime= Km;Suprafeţe= ha;CF= ;"/>
  </r>
  <r>
    <x v="10315"/>
    <s v="8.04.04"/>
    <m/>
    <m/>
    <s v="DRUM AUTO BILCERU II"/>
    <s v="conform amenajamentelor silvice"/>
    <s v="VÂLCEA"/>
    <s v="-"/>
    <s v="Tara: România; Judet: VÂLCEA; -;   -; Nr: -;"/>
    <n v="1986"/>
    <n v="24298"/>
    <n v="38"/>
    <s v="in administrare"/>
    <s v="HG 982/1998;HG 1344/2011;OUG.1 din 04/01/2017;HG.354/18.05.2017;OUG.68 din 06/11/2019"/>
    <s v="imobil"/>
    <s v="Lungime= Km;Suprafeţe= ha;CF= ;"/>
  </r>
  <r>
    <x v="10316"/>
    <s v="8.04.04"/>
    <m/>
    <m/>
    <s v="DAF VALEA BETEL I"/>
    <s v="conform amenajamentelor silvice"/>
    <s v="VÂLCEA"/>
    <s v="-"/>
    <s v="Tara: România; Judet: VÂLCEA; -;   -; Nr: -;"/>
    <n v="1986"/>
    <n v="63733"/>
    <n v="38"/>
    <s v="in administrare"/>
    <s v="HG 982/1998;HG 1344/2011; HG 478/ 24-IUN-15;HG.478/24-IUN-15;OUG.1 din 04/01/2017;HG.354/18.05.2017;OUG.68 din 06/11/2019"/>
    <s v="imobil"/>
    <s v="Lungime= Km;Suprafeţe= ha;CF= ;"/>
  </r>
  <r>
    <x v="10317"/>
    <s v="8.04.04"/>
    <m/>
    <m/>
    <s v="DAF RADACINESTI"/>
    <s v="conform amenajamentelor silvice"/>
    <s v="VÂLCEA"/>
    <s v="-"/>
    <s v="Tara: România; Judet: VÂLCEA; -;   -; Nr: -;"/>
    <n v="1995"/>
    <n v="489"/>
    <n v="38"/>
    <s v="in administrare"/>
    <s v="HG 982/1998;HG 1344/2011; HG 478/ 24-IUN-15;HG.478/24-IUN-15;OUG.1 din 04/01/2017;HG.354/18.05.2017;OUG.68 din 06/11/2019"/>
    <s v="imobil"/>
    <s v="Lungime=5,2 Km;Suprafeţe= ha;CF= ;"/>
  </r>
  <r>
    <x v="10318"/>
    <s v="8.04.04"/>
    <m/>
    <m/>
    <s v="DAF VALEA REA"/>
    <s v="conform amenajamentelor silvice"/>
    <s v="VÂLCEA"/>
    <s v="-"/>
    <s v="Tara: România; Judet: VÂLCEA; -;   -; Nr: -;"/>
    <n v="1980"/>
    <n v="25298"/>
    <n v="38"/>
    <s v="in administrare"/>
    <s v="HG 982/1998;HG 1344/2011; HG 478/ 24-IUN-15;HG.478/24-IUN-15;OUG.1 din 04/01/2017;OUG.68 din 06/11/2019"/>
    <s v="imobil"/>
    <s v="Lungime=2,6 Km;Suprafeţe= ha;CF= ;"/>
  </r>
  <r>
    <x v="10319"/>
    <s v="8.04.04"/>
    <m/>
    <m/>
    <s v="CONSOLIDARE VATUIU"/>
    <s v="conform amenajamentelor silvice"/>
    <s v="VÂLCEA"/>
    <s v="-"/>
    <s v="Tara: România; Judet: VÂLCEA; -;   -; Nr: -;"/>
    <n v="1978"/>
    <n v="9254"/>
    <n v="38"/>
    <s v="in administrare"/>
    <s v="HG 982/1998;HG 1344/2011;OUG.1 din 04/01/2017;OUG.68 din 06/11/2019"/>
    <s v="imobil"/>
    <s v="drum forestier"/>
  </r>
  <r>
    <x v="10320"/>
    <s v="8.04.04"/>
    <m/>
    <m/>
    <s v="DAF MUIERESTITA"/>
    <s v="conform amenajamentelor silvice"/>
    <s v="VÂLCEA"/>
    <s v="-"/>
    <s v="Tara: România; Judet: VÂLCEA; -;   -; Nr: -;"/>
    <n v="1974"/>
    <n v="64231"/>
    <n v="38"/>
    <s v="in administrare"/>
    <s v="HG 982/1998;HG 1344/2011; HG 478/ 24-IUN-15;HG.478/24-IUN-15;OUG.1 din 04/01/2017;HG.354/18.05.2017;OUG.68 din 06/11/2019"/>
    <s v="imobil"/>
    <s v="Lungime=3,7 Km;Suprafeţe= ha;CF= ;"/>
  </r>
  <r>
    <x v="10321"/>
    <s v="8.04.04"/>
    <m/>
    <m/>
    <s v="DAF VALEA BRADULUI"/>
    <s v="conform amenajamentelor silvice"/>
    <s v="VÂLCEA"/>
    <s v="-"/>
    <s v="Tara: România; Judet: VÂLCEA; -;   -; Nr: -;"/>
    <n v="1975"/>
    <n v="15561"/>
    <n v="38"/>
    <s v="in administrare"/>
    <s v="HG 982/1998;HG 1344/2011; HG 478/ 24-IUN-15;HG.478/24-IUN-15;OUG.1 din 04/01/2017;OUG.68 din 06/11/2019"/>
    <s v="imobil"/>
    <s v="Lungime= Km;Suprafeţe= ha;CF= ;"/>
  </r>
  <r>
    <x v="10322"/>
    <s v="8.04.04"/>
    <m/>
    <m/>
    <s v="DRUM FORESTIER LIMPEDEA 2.4KM"/>
    <s v="conform amenajamentelor silvice"/>
    <s v="VÂLCEA"/>
    <s v="-"/>
    <s v="Tara: România; Judet: VÂLCEA; -;   -; Nr: -;"/>
    <n v="1977"/>
    <n v="13737"/>
    <n v="38"/>
    <s v="in administrare"/>
    <s v="HG 982/1998;HG 1344/2011;OUG.1 din 04/01/2017;OUG.68 din 06/11/2019"/>
    <s v="imobil"/>
    <s v="drum forestier"/>
  </r>
  <r>
    <x v="10323"/>
    <s v="8.04.04"/>
    <m/>
    <m/>
    <s v="DRUM FORESTIER LOTRISOR COZIA 5."/>
    <s v="conform amenajamentelor silvice"/>
    <s v="VÂLCEA"/>
    <s v="-"/>
    <s v="Tara: România; Judet: VÂLCEA; -;   -; Nr: -;"/>
    <n v="1979"/>
    <n v="38900"/>
    <n v="38"/>
    <s v="in administrare"/>
    <s v="HG 982/1998;HG 1344/2011;OUG.1 din 04/01/2017;OUG.68 din 06/11/2019"/>
    <s v="imobil"/>
    <s v="drum forestier"/>
  </r>
  <r>
    <x v="10324"/>
    <s v="8.04.04"/>
    <m/>
    <m/>
    <s v="DRUM FORESTIER PIETRELE LACULUI"/>
    <s v="conform amenajamentelor silvice"/>
    <s v="VÂLCEA"/>
    <s v="-"/>
    <s v="Tara: România; Judet: VÂLCEA; -;   -; Nr: -;"/>
    <n v="1979"/>
    <n v="10313"/>
    <n v="38"/>
    <s v="in administrare"/>
    <s v="HG 982/1998;HG 1344/2011;OUG.1 din 04/01/2017;OUG.68 din 06/11/2019"/>
    <s v="imobil"/>
    <s v="drum forestier"/>
  </r>
  <r>
    <x v="10325"/>
    <s v="8.04.04"/>
    <m/>
    <m/>
    <s v="DAF LOTRISOR GALBENU"/>
    <s v="conform amenajamentelor silvice"/>
    <s v="VÂLCEA"/>
    <s v="-"/>
    <s v="Tara: România; Judet: VÂLCEA; -;   -; Nr: -;"/>
    <n v="1979"/>
    <n v="192881"/>
    <n v="38"/>
    <s v="in administrare"/>
    <s v="HG 982/1998;HG 1344/2011; HG 478/ 24-IUN-15;HG.478/24-IUN-15;OUG.1 din 04/01/2017;HG.354/18.05.2017;OUG.68 din 06/11/2019"/>
    <s v="imobil"/>
    <s v="Lungime= Km;Suprafeţe= ha;CF= ;"/>
  </r>
  <r>
    <x v="10326"/>
    <s v="8.04.04"/>
    <m/>
    <m/>
    <s v="DAF CACIULATA"/>
    <s v="conform amenajamentelor silvice"/>
    <s v="VÂLCEA"/>
    <s v="-"/>
    <s v="Tara: România; Judet: VÂLCEA; -;   -; Nr: -;"/>
    <n v="1965"/>
    <n v="990022"/>
    <n v="38"/>
    <s v="in administrare"/>
    <s v="HG 982/1998;HG 1344/2011; HG 478/ 24-IUN-15;HG.478/24-IUN-15;OUG.1 din 04/01/2017;HG.354/18.05.2017;OUG.68 din 06/11/2019"/>
    <s v="imobil"/>
    <s v="Lungime=5,7 Km;Suprafeţe= ha;CF= ;"/>
  </r>
  <r>
    <x v="10327"/>
    <s v="8.30.01"/>
    <m/>
    <m/>
    <s v="CT BRĂDIŞOR"/>
    <s v="conform amenajamentelor silvice"/>
    <s v="VÂLCEA"/>
    <s v="-"/>
    <s v="Tara: România; Judet: VÂLCEA; -;   -; Nr: -;"/>
    <n v="1988"/>
    <n v="14608"/>
    <n v="38"/>
    <s v="in administrare"/>
    <s v="HG 982/1998;HG 1344/2011; HG 478/ 24-IUN-15;HG.478/24-IUN-15;OUG.1 din 04/01/2017;HG.354/18.05.2017;OUG.68 din 06/11/2019;HG.846/08.10.2020"/>
    <s v="imobil"/>
    <s v="Lungime albie corectată/consolidată=0,8 km;"/>
  </r>
  <r>
    <x v="10328"/>
    <s v="8.30.01"/>
    <m/>
    <m/>
    <s v="CT PASCOAIA SECT.A+B"/>
    <s v="conform amenajamentelor silvice"/>
    <s v="VÂLCEA"/>
    <s v="-"/>
    <s v="Tara: România; Judet: VÂLCEA; -;   -; Nr: -;"/>
    <n v="1993"/>
    <n v="490723"/>
    <n v="38"/>
    <s v="in administrare"/>
    <s v="HG 982/1998;HG 1344/2011; HG 478/ 24-IUN-15;HG.478/24-IUN-15;OUG.1 din 04/01/2017;HG.354/18.05.2017;OUG.68 din 06/11/2019;HG.846/08.10.2020"/>
    <s v="imobil"/>
    <s v="Lungime albie corectată/consolidată=4 km;"/>
  </r>
  <r>
    <x v="10329"/>
    <s v="8.04.04"/>
    <m/>
    <m/>
    <s v="DAF MOVILISI-FETE CU BRAZI"/>
    <s v="conform amenajamentelor silvice"/>
    <s v="VÂLCEA"/>
    <s v="-"/>
    <s v="Tara: România; Judet: VÂLCEA; -;   -; Nr: -;"/>
    <n v="1986"/>
    <n v="20115"/>
    <n v="38"/>
    <s v="in administrare"/>
    <s v="HG 982/1998;HG 1344/2011; HG 478/ 24-IUN-15;HG.478/24-IUN-15;OUG.1 din 04/01/2017;HG.354/18.05.2017;OUG.68 din 06/11/2019"/>
    <s v="imobil"/>
    <s v="Lungime= Km;Suprafeţe= ha;CF= ;"/>
  </r>
  <r>
    <x v="10330"/>
    <s v="8.04.04"/>
    <m/>
    <m/>
    <s v="DRUM AUTO VALEA ULII"/>
    <s v="conform amenajamentelor silvice"/>
    <s v="VÂLCEA"/>
    <s v="-"/>
    <s v="Tara: România; Judet: VÂLCEA; -;   -; Nr: -;"/>
    <n v="1984"/>
    <n v="1574"/>
    <n v="38"/>
    <s v="in administrare"/>
    <s v="HG 982/1998;;OUG.1 din 04/01/2017;OUG.68 din 06/11/2019"/>
    <s v="imobil"/>
    <s v="drum forestier"/>
  </r>
  <r>
    <x v="10331"/>
    <s v="8.04.04"/>
    <m/>
    <m/>
    <s v="DAF BAGAU II"/>
    <s v="conform amenajamentelor silvice"/>
    <s v="VÂLCEA"/>
    <s v="-"/>
    <s v="Tara: România; Judet: VÂLCEA; -;   -; Nr: -;"/>
    <n v="1986"/>
    <n v="25007"/>
    <n v="38"/>
    <s v="in administrare"/>
    <s v="HG 982/1998;HG 1344/2011; HG 478/ 24-IUN-15;HG.478/24-IUN-15;OUG.1 din 04/01/2017;HG.354/18.05.2017;OUG.68 din 06/11/2019"/>
    <s v="imobil"/>
    <s v="Lungime= Km;Suprafeţe= ha;CF= ;"/>
  </r>
  <r>
    <x v="10332"/>
    <s v="8.04.04"/>
    <m/>
    <m/>
    <s v="DRUM FORESTIER SARU-IZVORU"/>
    <s v="conform amenajamentelor silvice"/>
    <s v="OLT"/>
    <s v="-"/>
    <s v="Tara: România; Judet: OLT; -;   -; Nr: -;"/>
    <n v="1974"/>
    <n v="129881"/>
    <n v="28"/>
    <s v="in administrare"/>
    <s v="HG 982/1998;HG 1344/2011; HG 478/ 24-IUN-15;HG.478/24-IUN-15;OUG.1 din 04/01/2017;HG.354/18.05.2017;OUG.68 din 06/11/2019"/>
    <s v="imobil"/>
    <s v="Lungime= Km;Suprafeţe= ha;CF= ;"/>
  </r>
  <r>
    <x v="10333"/>
    <s v="8.04.04"/>
    <m/>
    <m/>
    <s v="DAF VALEA IMPARATULUI"/>
    <s v="conform amenajamentelor silvice"/>
    <s v="VÂLCEA"/>
    <s v="-"/>
    <s v="Tara: România; Judet: VÂLCEA; -;   -; Nr: -;"/>
    <n v="1956"/>
    <n v="178"/>
    <n v="38"/>
    <s v="in administrare"/>
    <s v="HG 982/1998;HG 1344/2011; HG 478/ 24-IUN-15;HG.478/24-IUN-15;OUG.1 din 04/01/2017;OUG.68 din 06/11/2019"/>
    <s v="imobil"/>
    <s v="Lungime=1,8 Km;Suprafeţe= ha;CF= ;"/>
  </r>
  <r>
    <x v="10334"/>
    <s v="8.04.04"/>
    <m/>
    <m/>
    <s v="DAF V.NISIP 1"/>
    <s v="conform amenajamentelor silvice"/>
    <s v="VÂLCEA"/>
    <s v="-"/>
    <s v="Tara: România; Judet: VÂLCEA; -;   -; Nr: -;"/>
    <n v="1960"/>
    <n v="162"/>
    <n v="38"/>
    <s v="in administrare"/>
    <s v="HG 982/1998;HG 1344/2011; HG 478/ 24-IUN-15;HG.478/24-IUN-15;OUG.1 din 04/01/2017;OUG.68 din 06/11/2019"/>
    <s v="imobil"/>
    <s v="Lungime=1,1 Km;Suprafeţe= ha;CF= ;"/>
  </r>
  <r>
    <x v="10335"/>
    <s v="8.04.04"/>
    <m/>
    <m/>
    <s v="DAF TINGIRI"/>
    <s v="conform amenajamentelor silvice"/>
    <s v="VÂLCEA"/>
    <s v="-"/>
    <s v="Tara: România; Judet: VÂLCEA; -;   -; Nr: -;"/>
    <n v="1955"/>
    <n v="171"/>
    <n v="38"/>
    <s v="in administrare"/>
    <s v="HG 982/1998;HG 1344/2011; HG 478/ 24-IUN-15;HG.478/24-IUN-15;OUG.1 din 04/01/2017;OUG.68 din 06/11/2019"/>
    <s v="imobil"/>
    <s v="Lungime=1,0 Km;Suprafeţe= ha;CF= ;"/>
  </r>
  <r>
    <x v="10336"/>
    <s v="8.04.04"/>
    <m/>
    <m/>
    <s v="DAF VALEA CASELOR"/>
    <s v="conform amenajamentelor silvice"/>
    <s v="VÂLCEA"/>
    <s v="-"/>
    <s v="Tara: România; Judet: VÂLCEA; -;   -; Nr: -;"/>
    <n v="1958"/>
    <n v="291"/>
    <n v="38"/>
    <s v="in administrare"/>
    <s v="HG 982/1998;HG 1344/2011; HG 478/ 24-IUN-15;HG.478/24-IUN-15;OUG.1 din 04/01/2017;OUG.68 din 06/11/2019"/>
    <s v="imobil"/>
    <s v="Lungime=1,7 Km;Suprafeţe= ha;CF= ;"/>
  </r>
  <r>
    <x v="10337"/>
    <s v="8.30.01"/>
    <m/>
    <m/>
    <s v="CT CORBEANCA BETON"/>
    <s v="conform amenajamentelor silvice"/>
    <s v="VÂLCEA"/>
    <s v="-"/>
    <s v="Tara: România; Judet: VÂLCEA; -;   -; Nr: -;"/>
    <n v="1984"/>
    <n v="5843"/>
    <n v="38"/>
    <s v="in administrare"/>
    <s v="HG 982/1998;HG 1344/2011; HG 478/ 24-IUN-15;HG.478/24-IUN-15;OUG.1 din 04/01/2017;HG.354/18.05.2017;OUG.68 din 06/11/2019;HG.846/08.10.2020"/>
    <s v="imobil"/>
    <s v="Lungime albie corectată/consolidată=1,7 km;"/>
  </r>
  <r>
    <x v="10338"/>
    <s v="8.30.01"/>
    <m/>
    <m/>
    <s v="CT STĂNEASCA I"/>
    <s v="conform amenajamentelor silvice"/>
    <s v="VÂLCEA"/>
    <s v="-"/>
    <s v="Tara: România; Judet: VÂLCEA; -;   -; Nr: -;"/>
    <n v="1982"/>
    <n v="44522"/>
    <n v="38"/>
    <s v="in administrare"/>
    <s v="HG 982/1998;HG 1344/2011; HG 478/ 24-IUN-15;HG.478/24-IUN-15;OUG.1 din 04/01/2017;HG.354/18.05.2017;OUG.68 din 06/11/2019;HG.846/08.10.2020"/>
    <s v="imobil"/>
    <s v="Lungime albie corectată/consolidată=22 km;"/>
  </r>
  <r>
    <x v="10339"/>
    <s v="8.04.04"/>
    <m/>
    <m/>
    <s v="DAF OGASUL CORNII"/>
    <s v="conform amenajamentelor silvice"/>
    <s v="CARAŞ-SEVERIN"/>
    <s v="Berzasca"/>
    <s v="Tara: România; Judet: CARAŞ-SEVERIN;Com Berzasca;   -; Nr: -;"/>
    <n v="1982"/>
    <n v="868"/>
    <n v="11"/>
    <s v="in administrare"/>
    <s v="HG 982/1998;HG 1344/2011; HG 478/ 24-IUN-15;HG.478/24-IUN-15;OUG.1 din 04/01/2017;HG.354/18.05.2017;OUG.68 din 06/11/2019"/>
    <s v="imobil"/>
    <s v="Lungime=0,8 Km;Suprafeţe=0.05 ha;CF= ;"/>
  </r>
  <r>
    <x v="10340"/>
    <s v="8.30.01"/>
    <m/>
    <m/>
    <s v="CASCADE PODITE"/>
    <s v="conform amenajamentelor silvice"/>
    <s v="CARAŞ-SEVERIN"/>
    <s v="-"/>
    <s v="Tara: România; Judet: CARAŞ-SEVERIN; -;   -; Nr: -;"/>
    <n v="1182"/>
    <n v="10626"/>
    <n v="11"/>
    <s v="in administrare"/>
    <s v="HG 982/1998;HG 1344/2011;OUG.1 din 04/01/2017;HG.354/18.05.2017;OUG.68 din 06/11/2019;HG.846/08.10.2020"/>
    <s v="imobil"/>
    <s v="Lungime albie corectată/consolidată=0,15 km;"/>
  </r>
  <r>
    <x v="10341"/>
    <s v="8.30.01"/>
    <m/>
    <m/>
    <s v="CASCADE PODITE"/>
    <s v="conform amenajamentelor silvice"/>
    <s v="CARAŞ-SEVERIN"/>
    <s v="-"/>
    <s v="Tara: România; Judet: CARAŞ-SEVERIN; -;   -; Nr: -;"/>
    <n v="389"/>
    <n v="508"/>
    <n v="11"/>
    <s v="in administrare"/>
    <s v="HG 982/1998;;OUG.1 din 04/01/2017;OUG.68 din 06/11/2019;HG.846/08.10.2020"/>
    <s v="imobil"/>
    <s v="Lungime albie corectată/consolidată=0,1 km;"/>
  </r>
  <r>
    <x v="10342"/>
    <s v="8.04.04"/>
    <m/>
    <m/>
    <s v="OGASUL BETII"/>
    <s v="conform amenajamentelor silvice"/>
    <s v="CARAŞ-SEVERIN"/>
    <s v="-"/>
    <s v="Tara: România; Judet: CARAŞ-SEVERIN; -;   -; Nr: -;"/>
    <n v="1271"/>
    <n v="1314"/>
    <n v="11"/>
    <s v="in administrare"/>
    <s v="HG 982/1998;HG 1344/2011;OUG.1 din 04/01/2017;HG.354/18.05.2017;OUG.68 din 06/11/2019"/>
    <s v="imobil"/>
    <s v="Lungime= Km;Suprafeţe= ha;CF= ;"/>
  </r>
  <r>
    <x v="10343"/>
    <s v="8.04.04"/>
    <m/>
    <m/>
    <s v="POD LISCOV"/>
    <s v="conform amenajamentelor silvice"/>
    <s v="CARAŞ-SEVERIN"/>
    <s v="-"/>
    <s v="Tara: România; Judet: CARAŞ-SEVERIN; -;   -; Nr: -;"/>
    <n v="1273"/>
    <n v="16337"/>
    <n v="11"/>
    <s v="in administrare"/>
    <s v="HG 982/1998;HG 1344/2011;OUG.1 din 04/01/2017;HG.354/18.05.2017;OUG.68 din 06/11/2019"/>
    <s v="imobil"/>
    <s v="Lungime= Km;Suprafeţe= ha;CF= ;"/>
  </r>
  <r>
    <x v="10344"/>
    <s v="8.04.04"/>
    <m/>
    <m/>
    <s v="DAF OGASUL PIRII"/>
    <s v="conform amenajamentelor silvice"/>
    <s v="CARAŞ-SEVERIN"/>
    <s v="Berzasca"/>
    <s v="Tara: România; Judet: CARAŞ-SEVERIN;Com Berzasca;   -; Nr: -;"/>
    <n v="1982"/>
    <n v="578"/>
    <n v="11"/>
    <s v="in administrare"/>
    <s v="HG 982/1998;HG 1344/2011; HG 478/ 24-IUN-15;HG.478/24-IUN-15;OUG.1 din 04/01/2017;HG.354/18.05.2017;OUG.68 din 06/11/2019"/>
    <s v="imobil"/>
    <s v="Lungime=0,8 Km;Suprafeţe=0,05 ha;CF= ;"/>
  </r>
  <r>
    <x v="10345"/>
    <s v="8.04.04"/>
    <m/>
    <m/>
    <s v="DRUM GRAMENSCA"/>
    <s v="conform amenajamentelor silvice"/>
    <s v="CARAŞ-SEVERIN"/>
    <s v="-"/>
    <s v="Tara: România; Judet: CARAŞ-SEVERIN; -;   -; Nr: -;"/>
    <n v="1275"/>
    <n v="4383"/>
    <n v="11"/>
    <s v="in administrare"/>
    <s v="HG 982/1998;HG 1344/2011;OUG.1 din 04/01/2017;HG.354/18.05.2017;OUG.68 din 06/11/2019"/>
    <s v="imobil"/>
    <s v="Lungime= Km;Suprafeţe= ha;CF= ;"/>
  </r>
  <r>
    <x v="10346"/>
    <s v="8.04.04"/>
    <m/>
    <m/>
    <s v="GRUNI BUN"/>
    <s v="conform amenajamentelor silvice"/>
    <s v="CARAŞ-SEVERIN"/>
    <s v="-"/>
    <s v="Tara: România; Judet: CARAŞ-SEVERIN; -;   -; Nr: -;"/>
    <n v="1270"/>
    <n v="5437"/>
    <n v="11"/>
    <s v="in administrare"/>
    <s v="HG 982/1998;HG 1344/2011;OUG.1 din 04/01/2017;HG.354/18.05.2017;OUG.68 din 06/11/2019"/>
    <s v="imobil"/>
    <s v="Lungime= Km;Suprafeţe= ha;CF= ;"/>
  </r>
  <r>
    <x v="10347"/>
    <s v="8.04.04"/>
    <m/>
    <m/>
    <s v="BOLNOVAT CRUMPIRI"/>
    <s v="conform amenajamentelor silvice"/>
    <s v="CARAŞ-SEVERIN"/>
    <s v="-"/>
    <s v="Tara: România; Judet: CARAŞ-SEVERIN; -;   -; Nr: -;"/>
    <n v="1271"/>
    <n v="14555"/>
    <n v="11"/>
    <s v="in administrare"/>
    <s v="HG 982/1998;HG 1344/2011;OUG.1 din 04/01/2017;HG.354/18.05.2017;OUG.68 din 06/11/2019"/>
    <s v="imobil"/>
    <s v="Lungime= Km;Suprafeţe= ha;CF= ;"/>
  </r>
  <r>
    <x v="10348"/>
    <s v="8.04.04"/>
    <m/>
    <m/>
    <s v="CRIVAIA MICA"/>
    <s v="conform amenajamentelor silvice"/>
    <s v="CARAŞ-SEVERIN"/>
    <s v="-"/>
    <s v="Tara: România; Judet: CARAŞ-SEVERIN; -;   -; Nr: -;"/>
    <n v="1271"/>
    <n v="2876"/>
    <n v="11"/>
    <s v="in administrare"/>
    <s v="HG 982/1998;HG 1344/2011;OUG.1 din 04/01/2017;HG.354/18.05.2017;OUG.68 din 06/11/2019"/>
    <s v="imobil"/>
    <s v="Lungime= Km;Suprafeţe= ha;CF= ;"/>
  </r>
  <r>
    <x v="10349"/>
    <s v="8.04.04"/>
    <m/>
    <m/>
    <s v="CUCA GOZNA"/>
    <s v="conform amenajamentelor silvice"/>
    <s v="CARAŞ-SEVERIN"/>
    <s v="-"/>
    <s v="Tara: România; Judet: CARAŞ-SEVERIN; -;   -; Nr: -;"/>
    <n v="1274"/>
    <n v="7399"/>
    <n v="11"/>
    <s v="in administrare"/>
    <s v="HG 982/1998;HG 1344/2011;OUG.1 din 04/01/2017;HG.354/18.05.2017;OUG.68 din 06/11/2019"/>
    <s v="imobil"/>
    <s v="Lungime= Km;Suprafeţe= ha;CF= ;"/>
  </r>
  <r>
    <x v="10350"/>
    <s v="8.04.04"/>
    <m/>
    <m/>
    <s v="BREAZOVA 3"/>
    <s v="conform amenajamentelor silvice"/>
    <s v="CARAŞ-SEVERIN"/>
    <s v="-"/>
    <s v="Tara: România; Judet: CARAŞ-SEVERIN; -;   -; Nr: -;"/>
    <n v="1271"/>
    <n v="909"/>
    <n v="11"/>
    <s v="in administrare"/>
    <s v="HG 982/1998;HG 1344/2011;OUG.1 din 04/01/2017;HG.354/18.05.2017;OUG.68 din 06/11/2019"/>
    <s v="imobil"/>
    <s v="Lungime= Km;Suprafeţe= ha;CF= ;"/>
  </r>
  <r>
    <x v="10351"/>
    <s v="8.04.04"/>
    <m/>
    <m/>
    <s v="VULTUR BAILE"/>
    <s v="conform amenajamentelor silvice"/>
    <s v="CARAŞ-SEVERIN"/>
    <s v="-"/>
    <s v="Tara: România; Judet: CARAŞ-SEVERIN; -;   -; Nr: -;"/>
    <n v="1282"/>
    <n v="26589"/>
    <n v="11"/>
    <s v="in administrare"/>
    <s v="HG 982/1998;HG 1344/2011;OUG.1 din 04/01/2017;HG.354/18.05.2017;OUG.68 din 06/11/2019"/>
    <s v="imobil"/>
    <s v="Lungime= Km;Suprafeţe= ha;CF= ;"/>
  </r>
  <r>
    <x v="10352"/>
    <s v="8.04.04"/>
    <m/>
    <m/>
    <s v="LISCOVUL MARE"/>
    <s v="conform amenajamentelor silvice"/>
    <s v="CARAŞ-SEVERIN"/>
    <s v="-"/>
    <s v="Tara: România; Judet: CARAŞ-SEVERIN; -;   -; Nr: -;"/>
    <n v="1271"/>
    <n v="5093"/>
    <n v="11"/>
    <s v="in administrare"/>
    <s v="HG 982/1998;HG 1344/2011;OUG.1 din 04/01/2017;HG.354/18.05.2017;OUG.68 din 06/11/2019"/>
    <s v="imobil"/>
    <s v="Lungime= Km;Suprafeţe= ha;CF= ;"/>
  </r>
  <r>
    <x v="10353"/>
    <s v="8.04.04"/>
    <m/>
    <m/>
    <s v="LISCOVUL MIC"/>
    <s v="conform amenajamentelor silvice"/>
    <s v="CARAŞ-SEVERIN"/>
    <s v="-"/>
    <s v="Tara: România; Judet: CARAŞ-SEVERIN; -;   -; Nr: -;"/>
    <n v="1272"/>
    <n v="9827"/>
    <n v="11"/>
    <s v="in administrare"/>
    <s v="HG 982/1998;HG 1344/2011;OUG.1 din 04/01/2017;HG.354/18.05.2017;OUG.68 din 06/11/2019"/>
    <s v="imobil"/>
    <s v="Lungime= Km;Suprafeţe= ha;CF= ;"/>
  </r>
  <r>
    <x v="10354"/>
    <s v="8.04.04"/>
    <m/>
    <m/>
    <s v="CRAINIC"/>
    <s v="conform amenajamentelor silvice"/>
    <s v="CARAŞ-SEVERIN"/>
    <s v="-"/>
    <s v="Tara: România; Judet: CARAŞ-SEVERIN; -;   -; Nr: -;"/>
    <n v="1264"/>
    <n v="42444"/>
    <n v="11"/>
    <s v="in administrare"/>
    <s v="HG 982/1998;HG 1344/2011;OUG.1 din 04/01/2017;HG.354/18.05.2017;OUG.68 din 06/11/2019"/>
    <s v="imobil"/>
    <s v="Lungime= Km;Suprafeţe= ha;CF= ;"/>
  </r>
  <r>
    <x v="10355"/>
    <s v="8.04.04"/>
    <m/>
    <m/>
    <s v="JUDECATORUL"/>
    <s v="conform amenajamentelor silvice"/>
    <s v="CARAŞ-SEVERIN"/>
    <s v="-"/>
    <s v="Tara: România; Judet: CARAŞ-SEVERIN; -;   -; Nr: -;"/>
    <n v="1274"/>
    <n v="19698"/>
    <n v="11"/>
    <s v="in administrare"/>
    <s v="HG 982/1998;HG 1344/2011;OUG.1 din 04/01/2017;HG.354/18.05.2017;OUG.68 din 06/11/2019"/>
    <s v="imobil"/>
    <s v="Lungime= Km;Suprafeţe= ha;CF= ;"/>
  </r>
  <r>
    <x v="10356"/>
    <s v="8.04.04"/>
    <m/>
    <m/>
    <s v="ROSET"/>
    <s v="conform amenajamentelor silvice"/>
    <s v="CARAŞ-SEVERIN"/>
    <s v="-"/>
    <s v="Tara: România; Judet: CARAŞ-SEVERIN; -;   -; Nr: -;"/>
    <n v="1278"/>
    <n v="26946"/>
    <n v="11"/>
    <s v="in administrare"/>
    <s v="HG 982/1998;HG 1344/2011;OUG.1 din 04/01/2017;HG.354/18.05.2017;OUG.68 din 06/11/2019"/>
    <s v="imobil"/>
    <s v="Lungime= Km;Suprafeţe= ha;CF= ;"/>
  </r>
  <r>
    <x v="10357"/>
    <s v="8.04.04"/>
    <m/>
    <m/>
    <s v="IZVOARELE BIRZAVEI"/>
    <s v="conform amenajamentelor silvice"/>
    <s v="CARAŞ-SEVERIN"/>
    <s v="-"/>
    <s v="Tara: România; Judet: CARAŞ-SEVERIN; -;   -; Nr: -;"/>
    <n v="1271"/>
    <n v="642"/>
    <n v="11"/>
    <s v="in administrare"/>
    <s v="HG 982/1998;HG 1344/2011;OUG.1 din 04/01/2017;HG.354/18.05.2017;OUG.68 din 06/11/2019"/>
    <s v="imobil"/>
    <s v="Lungime= Km;Suprafeţe= ha;CF= ;"/>
  </r>
  <r>
    <x v="10358"/>
    <s v="8.04.04"/>
    <m/>
    <m/>
    <s v="DRUM MAGURA"/>
    <s v="conform amenajamentelor silvice"/>
    <s v="CARAŞ-SEVERIN"/>
    <s v="-"/>
    <s v="Tara: România; Judet: CARAŞ-SEVERIN; -;   -; Nr: -;"/>
    <n v="1267"/>
    <n v="236405"/>
    <n v="11"/>
    <s v="in administrare"/>
    <s v="HG 982/1998;HG 1344/2011;OUG.1 din 04/01/2017;HG.354/18.05.2017;OUG.68 din 06/11/2019"/>
    <s v="imobil"/>
    <s v="Lungime= Km;Suprafeţe= ha;CF= ;"/>
  </r>
  <r>
    <x v="10359"/>
    <s v="8.04.04"/>
    <m/>
    <m/>
    <s v="DRUM TIMNIC 1+2"/>
    <s v="conform amenajamentelor silvice"/>
    <s v="CARAŞ-SEVERIN"/>
    <s v="-"/>
    <s v="Tara: România; Judet: CARAŞ-SEVERIN; -;   -; Nr: -;"/>
    <n v="1269"/>
    <n v="3731"/>
    <n v="11"/>
    <s v="in administrare"/>
    <s v="HG 982/1998;HG 1344/2011;OUG.1 din 04/01/2017;HG.354/18.05.2017;OUG.68 din 06/11/2019"/>
    <s v="imobil"/>
    <s v="Lungime= Km;Suprafeţe= ha;CF= ;"/>
  </r>
  <r>
    <x v="10360"/>
    <s v="8.04.04"/>
    <m/>
    <m/>
    <s v="DRUM BLASCOANEA"/>
    <s v="conform amenajamentelor silvice"/>
    <s v="CARAŞ-SEVERIN"/>
    <s v="-"/>
    <s v="Tara: România; Judet: CARAŞ-SEVERIN; -;   -; Nr: -;"/>
    <n v="1269"/>
    <n v="1407"/>
    <n v="11"/>
    <s v="in administrare"/>
    <s v="HG 982/1998;HG 1344/2011;OUG.1 din 04/01/2017;HG.354/18.05.2017;OUG.68 din 06/11/2019"/>
    <s v="imobil"/>
    <s v="Lungime= Km;Suprafeţe= ha;CF= ;"/>
  </r>
  <r>
    <x v="10361"/>
    <s v="8.04.04"/>
    <m/>
    <m/>
    <s v="DRUM OGASUL SPINZULUI"/>
    <s v="conform amenajamentelor silvice"/>
    <s v="CARAŞ-SEVERIN"/>
    <s v="-"/>
    <s v="Tara: România; Judet: CARAŞ-SEVERIN; -;   -; Nr: -;"/>
    <n v="1266"/>
    <n v="1740"/>
    <n v="11"/>
    <s v="in administrare"/>
    <s v="HG 982/1998;HG 1344/2011;OUG.1 din 04/01/2017;HG.354/18.05.2017;OUG.68 din 06/11/2019"/>
    <s v="imobil"/>
    <s v="Lungime= Km;Suprafeţe= ha;CF= ;"/>
  </r>
  <r>
    <x v="10362"/>
    <s v="8.04.04"/>
    <m/>
    <m/>
    <s v="DRUM CERBICEA"/>
    <s v="conform amenajamentelor silvice"/>
    <s v="CARAŞ-SEVERIN"/>
    <s v="-"/>
    <s v="Tara: România; Judet: CARAŞ-SEVERIN; -;   -; Nr: -;"/>
    <n v="1270"/>
    <n v="111391"/>
    <n v="11"/>
    <s v="in administrare"/>
    <s v="HG 982/1998;HG 1344/2011;OUG.1 din 04/01/2017;HG.354/18.05.2017;OUG.68 din 06/11/2019"/>
    <s v="imobil"/>
    <s v="Lungime= Km;Suprafeţe= ha;CF= ;"/>
  </r>
  <r>
    <x v="10363"/>
    <s v="8.04.04"/>
    <m/>
    <m/>
    <s v="DRUM PUSTNICUL"/>
    <s v="conform amenajamentelor silvice"/>
    <s v="CARAŞ-SEVERIN"/>
    <s v="-"/>
    <s v="Tara: România; Judet: CARAŞ-SEVERIN; -;   -; Nr: -;"/>
    <n v="1278"/>
    <n v="30505"/>
    <n v="11"/>
    <s v="in administrare"/>
    <s v="HG 982/1998;HG 1344/2011;OUG.1 din 04/01/2017;HG.354/18.05.2017;OUG.68 din 06/11/2019"/>
    <s v="imobil"/>
    <s v="Lungime= Km;Suprafeţe= ha;CF= ;"/>
  </r>
  <r>
    <x v="10364"/>
    <s v="8.04.04"/>
    <m/>
    <m/>
    <s v="DRUM GROPOSUL"/>
    <s v="conform amenajamentelor silvice"/>
    <s v="CARAŞ-SEVERIN"/>
    <s v="-"/>
    <s v="Tara: România; Judet: CARAŞ-SEVERIN; -;   -; Nr: -;"/>
    <n v="1266"/>
    <n v="394751"/>
    <n v="11"/>
    <s v="in administrare"/>
    <s v="HG 982/1998;HG 1344/2011;OUG.1 din 04/01/2017;HG.354/18.05.2017;OUG.68 din 06/11/2019"/>
    <s v="imobil"/>
    <s v="Lungime= Km;Suprafeţe= ha;CF= ;"/>
  </r>
  <r>
    <x v="10365"/>
    <s v="8.04.04"/>
    <m/>
    <m/>
    <s v="DRUM SEREDNEAC"/>
    <s v="conform amenajamentelor silvice"/>
    <s v="CARAŞ-SEVERIN"/>
    <s v="-"/>
    <s v="Tara: România; Judet: CARAŞ-SEVERIN; -;   -; Nr: -;"/>
    <n v="1267"/>
    <n v="3805"/>
    <n v="11"/>
    <s v="in administrare"/>
    <s v="HG 982/1998;HG 1344/2011;OUG.1 din 04/01/2017;HG.354/18.05.2017;OUG.68 din 06/11/2019"/>
    <s v="imobil"/>
    <s v="Lungime= Km;Suprafeţe= ha;CF= ;"/>
  </r>
  <r>
    <x v="10366"/>
    <s v="8.04.04"/>
    <m/>
    <m/>
    <s v="DAF OGASUL SERPILOR"/>
    <s v="conform amenajamentelor silvice"/>
    <s v="CARAŞ-SEVERIN"/>
    <s v="-"/>
    <s v="Tara: România; Judet: CARAŞ-SEVERIN; -;   -; Nr: -;"/>
    <n v="1986"/>
    <n v="195917"/>
    <n v="11"/>
    <s v="in administrare"/>
    <s v="HG 982/1998;HG 1344/2011; HG 478/ 24-IUN-15;HG.478/24-IUN-15;OUG.1 din 04/01/2017;HG.354/18.05.2017;OUG.68 din 06/11/2019"/>
    <s v="imobil"/>
    <s v="Lungime= Km;Suprafeţe= ha;CF= ;"/>
  </r>
  <r>
    <x v="10367"/>
    <s v="8.04.04"/>
    <m/>
    <m/>
    <s v="DRUM JERVAN"/>
    <s v="conform amenajamentelor silvice"/>
    <s v="CARAŞ-SEVERIN"/>
    <s v="-"/>
    <s v="Tara: România; Judet: CARAŞ-SEVERIN; -;   -; Nr: -;"/>
    <n v="1263"/>
    <n v="1561"/>
    <n v="11"/>
    <s v="in administrare"/>
    <s v="HG 982/1998;HG 1344/2011;OUG.1 din 04/01/2017;HG.354/18.05.2017;OUG.68 din 06/11/2019"/>
    <s v="imobil"/>
    <s v="Lungime= Km;Suprafeţe= ha;CF= ;"/>
  </r>
  <r>
    <x v="10368"/>
    <s v="8.04.04"/>
    <m/>
    <m/>
    <s v="DAF PRIGOR"/>
    <s v="conform amenajamentelor silvice"/>
    <s v="CARAŞ-SEVERIN"/>
    <s v="-"/>
    <s v="Tara: România; Judet: CARAŞ-SEVERIN; -;   -; Nr: -;"/>
    <n v="1957"/>
    <n v="515236"/>
    <n v="11"/>
    <s v="in administrare"/>
    <s v="HG 982/1998;HG 1344/2011; HG 478/ 24-IUN-15;HG.478/24-IUN-15;OUG.1 din 04/01/2017;HG.354/18.05.2017;OUG.68 din 06/11/2019"/>
    <s v="imobil"/>
    <s v="Lungime= Km;Suprafeţe= ha;CF= ;"/>
  </r>
  <r>
    <x v="10369"/>
    <s v="8.04.04"/>
    <m/>
    <m/>
    <s v="DRUM PIETROSU"/>
    <s v="conform amenajamentelor silvice"/>
    <s v="CARAŞ-SEVERIN"/>
    <s v="-"/>
    <s v="Tara: România; Judet: CARAŞ-SEVERIN; -;   -; Nr: -;"/>
    <n v="1272"/>
    <n v="148535"/>
    <n v="11"/>
    <s v="in administrare"/>
    <s v="HG 982/1998;HG 1344/2011;OUG.1 din 04/01/2017;HG.354/18.05.2017;OUG.68 din 06/11/2019"/>
    <s v="imobil"/>
    <s v="Lungime= Km;Suprafeţe= ha;CF= ;"/>
  </r>
  <r>
    <x v="10370"/>
    <s v="8.04.04"/>
    <m/>
    <m/>
    <s v="DRUM FORESTIER SAUCEA"/>
    <s v="conform amenajamentelor silvice"/>
    <s v="CARAŞ-SEVERIN"/>
    <s v="-"/>
    <s v="Tara: România; Judet: CARAŞ-SEVERIN; -;   -; Nr: -;"/>
    <n v="1285"/>
    <n v="929"/>
    <n v="11"/>
    <s v="in administrare"/>
    <s v="HG 982/1998;HG 1344/2011;OUG.1 din 04/01/2017;HG.354/18.05.2017;OUG.68 din 06/11/2019"/>
    <s v="imobil"/>
    <s v="Lungime= Km;Suprafeţe= ha;CF= ;"/>
  </r>
  <r>
    <x v="10371"/>
    <s v="8.04.04"/>
    <m/>
    <m/>
    <s v="DRUM FOREST.PADINA PLESTICI"/>
    <s v="conform amenajamentelor silvice"/>
    <s v="CARAŞ-SEVERIN"/>
    <s v="-"/>
    <s v="Tara: România; Judet: CARAŞ-SEVERIN; -;   -; Nr: -;"/>
    <n v="1282"/>
    <n v="458"/>
    <n v="11"/>
    <s v="in administrare"/>
    <s v="HG 982/1998;HG 1344/2011;OUG.1 din 04/01/2017;HG.354/18.05.2017;OUG.68 din 06/11/2019"/>
    <s v="imobil"/>
    <s v="Lungime= Km;Suprafeţe= ha;CF= ;"/>
  </r>
  <r>
    <x v="10372"/>
    <s v="8.04.04"/>
    <m/>
    <m/>
    <s v="DRUM FORESTIER VALEA MARE"/>
    <s v="conform amenajamentelor silvice"/>
    <s v="CARAŞ-SEVERIN"/>
    <s v="-"/>
    <s v="Tara: România; Judet: CARAŞ-SEVERIN; -;   -; Nr: -;"/>
    <n v="1285"/>
    <n v="251415"/>
    <n v="11"/>
    <s v="in administrare"/>
    <s v="HG 982/1998;HG 1344/2011;OUG.1 din 04/01/2017;HG.354/18.05.2017;OUG.68 din 06/11/2019"/>
    <s v="imobil"/>
    <s v="Lungime= Km;Suprafeţe= ha;CF= ;"/>
  </r>
  <r>
    <x v="10373"/>
    <s v="8.04.04"/>
    <m/>
    <m/>
    <s v="DAF NERA AXIAL"/>
    <s v="conform amenajamentelor silvice"/>
    <s v="CARAŞ-SEVERIN"/>
    <s v="-"/>
    <s v="Tara: România; Judet: CARAŞ-SEVERIN; -;   -; Nr: -;"/>
    <n v="1958"/>
    <n v="6254052"/>
    <n v="11"/>
    <s v="in administrare"/>
    <s v="HG 982/1998;HG 1344/2011; HG 478/ 24-IUN-15;HG.478/24-IUN-15;OUG.1 din 04/01/2017;HG.354/18.05.2017;OUG.68 din 06/11/2019"/>
    <s v="imobil"/>
    <s v="Lungime= Km;Suprafeţe= ha;CF= ;"/>
  </r>
  <r>
    <x v="10374"/>
    <s v="8.04.04"/>
    <m/>
    <m/>
    <s v="DAF OGASUL ROSU CIRNEALA"/>
    <s v="conform amenajamentelor silvice"/>
    <s v="CARAŞ-SEVERIN"/>
    <s v="Anina"/>
    <s v="Tara: România; Judet: CARAŞ-SEVERIN;Orş Anina;   -; Nr: -;"/>
    <n v="1968"/>
    <n v="54224"/>
    <n v="11"/>
    <s v="in administrare"/>
    <s v="HG 982/1998;HG 1344/2011; HG 478/ 24-IUN-15;HG.478/24-IUN-15;OUG.1 din 04/01/2017;HG.354/18.05.2017;OUG.68 din 06/11/2019"/>
    <s v="imobil"/>
    <s v="Lungime=6,7 Km;Suprafeţe= ha;CF= ;"/>
  </r>
  <r>
    <x v="10375"/>
    <s v="8.04.04"/>
    <m/>
    <m/>
    <s v="DRUM PREDILCOVA"/>
    <s v="conform amenajamentelor silvice"/>
    <s v="CARAŞ-SEVERIN"/>
    <s v="-"/>
    <s v="Tara: România; Judet: CARAŞ-SEVERIN; -;   -; Nr: -;"/>
    <n v="180"/>
    <n v="2695349"/>
    <n v="11"/>
    <s v="in administrare"/>
    <s v="HG 982/1998;HG 1344/2011;OUG.1 din 04/01/2017;HG.354/18.05.2017;OUG.68 din 06/11/2019"/>
    <s v="imobil"/>
    <s v="Lungime= Km;Suprafeţe= ha;CF= ;"/>
  </r>
  <r>
    <x v="10376"/>
    <s v="8.04.04"/>
    <m/>
    <m/>
    <s v="DAF BUHUI GLAVAN CLOCITOAREA"/>
    <s v="conform amenajamentelor silvice"/>
    <s v="CARAŞ-SEVERIN"/>
    <s v="Anina"/>
    <s v="Tara: România; Judet: CARAŞ-SEVERIN;Orş Anina;   -; Nr: -;"/>
    <n v="1968"/>
    <n v="36429"/>
    <n v="11"/>
    <s v="in administrare"/>
    <s v="HG 982/1998;HG 1344/2011; HG 478/ 24-IUN-15;HG.478/24-IUN-15;OUG.1 din 04/01/2017;HG.354/18.05.2017;OUG.68 din 06/11/2019"/>
    <s v="imobil"/>
    <s v="Lungime=9,2 Km;Suprafeţe= ha;CF= ;"/>
  </r>
  <r>
    <x v="10377"/>
    <s v="8.04.04"/>
    <m/>
    <m/>
    <s v="DAF IZVOR CARAS"/>
    <s v="conform amenajamentelor silvice"/>
    <s v="CARAŞ-SEVERIN"/>
    <s v="Anina"/>
    <s v="Tara: România; Judet: CARAŞ-SEVERIN;Orş Anina;   -; Nr: -;"/>
    <n v="1981"/>
    <n v="34229"/>
    <n v="11"/>
    <s v="in administrare"/>
    <s v="HG 982/1998;HG 1344/2011; HG 478/ 24-IUN-15;HG.478/24-IUN-15;OUG.1 din 04/01/2017;HG.354/18.05.2017;OUG.68 din 06/11/2019"/>
    <s v="imobil"/>
    <s v="Lungime=10,2 Km;Suprafeţe= ha;CF= ;"/>
  </r>
  <r>
    <x v="10378"/>
    <s v="8.04.04"/>
    <m/>
    <m/>
    <s v="DRUM FORESTIER PONEASCA"/>
    <s v="conform amenajamentelor silvice"/>
    <s v="CARAŞ-SEVERIN"/>
    <s v="-"/>
    <s v="Tara: România; Judet: CARAŞ-SEVERIN; -;   -; Nr: -;"/>
    <n v="1269"/>
    <n v="873970"/>
    <n v="11"/>
    <s v="in administrare"/>
    <s v="HG 982/1998;HG 1344/2011;OUG.1 din 04/01/2017;HG.354/18.05.2017;OUG.68 din 06/11/2019"/>
    <s v="imobil"/>
    <s v="Lungime= Km;Suprafeţe= ha;CF= ;"/>
  </r>
  <r>
    <x v="10379"/>
    <s v="8.04.04"/>
    <m/>
    <m/>
    <s v="DRUM NARASTIE FOROTIC"/>
    <s v="conform amenajamentelor silvice"/>
    <s v="CARAŞ-SEVERIN"/>
    <s v="-"/>
    <s v="Tara: România; Judet: CARAŞ-SEVERIN; -;   -; Nr: -;"/>
    <n v="1272"/>
    <n v="3327501"/>
    <n v="11"/>
    <s v="in administrare"/>
    <s v="HG 982/1998;HG 1344/2011;OUG.1 din 04/01/2017;HG.354/18.05.2017;OUG.68 din 06/11/2019"/>
    <s v="imobil"/>
    <s v="Lungime= Km;Suprafeţe= ha;CF= ;"/>
  </r>
  <r>
    <x v="10380"/>
    <s v="8.04.04"/>
    <m/>
    <m/>
    <s v="DRUM BLIDARU"/>
    <s v="conform amenajamentelor silvice"/>
    <s v="CARAŞ-SEVERIN"/>
    <s v="-"/>
    <s v="Tara: România; Judet: CARAŞ-SEVERIN; -;   -; Nr: -;"/>
    <n v="1277"/>
    <n v="18836"/>
    <n v="11"/>
    <s v="in administrare"/>
    <s v="HG 982/1998;HG 1344/2011;OUG.1 din 04/01/2017;HG.354/18.05.2017;OUG.68 din 06/11/2019"/>
    <s v="imobil"/>
    <s v="Lungime= Km;Suprafeţe= ha;CF= ;"/>
  </r>
  <r>
    <x v="10381"/>
    <s v="8.04.04"/>
    <m/>
    <m/>
    <s v="DAF DILBOCA"/>
    <s v="conform amenajamentelor silvice"/>
    <s v="CARAŞ-SEVERIN"/>
    <s v="Oraviţa"/>
    <s v="Tara: România; Judet: CARAŞ-SEVERIN;Orş Oraviţa;   -; Nr: -;"/>
    <n v="1964"/>
    <n v="3931"/>
    <n v="11"/>
    <s v="in administrare"/>
    <s v="HG 982/1998;HG 1344/2011; HG 478/ 24-IUN-15;HG.478/24-IUN-15;OUG.1 din 04/01/2017;HG.354/18.05.2017;OUG.68 din 06/11/2019"/>
    <s v="imobil"/>
    <s v="Lungime=1,2 Km;Suprafeţe=0,7 ha;CF= ;"/>
  </r>
  <r>
    <x v="10382"/>
    <s v="8.04.04"/>
    <m/>
    <m/>
    <s v="DRUM VACARET"/>
    <s v="conform amenajamentelor silvice"/>
    <s v="CARAŞ-SEVERIN"/>
    <s v="-"/>
    <s v="Tara: România; Judet: CARAŞ-SEVERIN; -;   -; Nr: -;"/>
    <n v="1282"/>
    <n v="6713"/>
    <n v="11"/>
    <s v="in administrare"/>
    <s v="HG 982/1998;HG 1344/2011;OUG.1 din 04/01/2017;HG.354/18.05.2017;OUG.68 din 06/11/2019"/>
    <s v="imobil"/>
    <s v="Lungime= Km;Suprafeţe= ha;CF= ;"/>
  </r>
  <r>
    <x v="10383"/>
    <s v="8.04.04"/>
    <m/>
    <m/>
    <s v="DAF SIRINEA"/>
    <s v="conform amenajamentelor silvice"/>
    <s v="CARAŞ-SEVERIN"/>
    <s v="Berzasca"/>
    <s v="Tara: România; Judet: CARAŞ-SEVERIN;Com Berzasca;   -; Nr: -;"/>
    <n v="1974"/>
    <n v="48"/>
    <n v="11"/>
    <s v="in administrare"/>
    <s v="HG 982/1998;HG 1344/2011; HG 478/ 24-IUN-15;HG.478/24-IUN-15;OUG.1 din 04/01/2017;HG.354/18.05.2017;OUG.68 din 06/11/2019"/>
    <s v="imobil"/>
    <s v="Lungime= Km;Suprafeţe= ha;CF= ;"/>
  </r>
  <r>
    <x v="10384"/>
    <s v="8.04.04"/>
    <m/>
    <m/>
    <s v="DAF DRAGOSELCA"/>
    <s v="conform amenajamentelor silvice"/>
    <s v="CARAŞ-SEVERIN"/>
    <s v="Berzasca"/>
    <s v="Tara: România; Judet: CARAŞ-SEVERIN;Com Berzasca;   -; Nr: -;"/>
    <n v="1983"/>
    <n v="404065"/>
    <n v="11"/>
    <s v="in administrare"/>
    <s v="HG 982/1998;HG 1344/2011; HG 478/ 24-IUN-15;HG.478/24-IUN-15;OUG.1 din 04/01/2017;HG.354/18.05.2017;OUG.68 din 06/11/2019"/>
    <s v="imobil"/>
    <s v="Lungime= Km;Suprafeţe= ha;CF= ;"/>
  </r>
  <r>
    <x v="10385"/>
    <s v="8.04.04"/>
    <m/>
    <m/>
    <s v="DRUM MOARA GRECULUI"/>
    <s v="conform amenajamentelor silvice"/>
    <s v="CARAŞ-SEVERIN"/>
    <s v="-"/>
    <s v="Tara: România; Judet: CARAŞ-SEVERIN; -;   -; Nr: -;"/>
    <n v="1264"/>
    <n v="151929"/>
    <n v="11"/>
    <s v="in administrare"/>
    <s v="HG 982/1998;HG 1344/2011;OUG.1 din 04/01/2017;HG.354/18.05.2017;OUG.68 din 06/11/2019"/>
    <s v="imobil"/>
    <s v="Lungime= Km;Suprafeţe= ha;CF= ;"/>
  </r>
  <r>
    <x v="10386"/>
    <s v="8.04.04"/>
    <m/>
    <m/>
    <s v="DRUM CRUSOVANUL"/>
    <s v="conform amenajamentelor silvice"/>
    <s v="CARAŞ-SEVERIN"/>
    <s v="-"/>
    <s v="Tara: România; Judet: CARAŞ-SEVERIN; -;   -; Nr: -;"/>
    <n v="1274"/>
    <n v="279206"/>
    <n v="11"/>
    <s v="in administrare"/>
    <s v="HG 982/1998;HG 1344/2011;OUG.1 din 04/01/2017;HG.354/18.05.2017;OUG.68 din 06/11/2019"/>
    <s v="imobil"/>
    <s v="Lungime= Km;Suprafeţe= ha;CF= ;"/>
  </r>
  <r>
    <x v="10387"/>
    <s v="8.04.04"/>
    <m/>
    <m/>
    <s v="DRUM DREAPTA IAUNA"/>
    <s v="conform amenajamentelor silvice"/>
    <s v="CARAŞ-SEVERIN"/>
    <s v="-"/>
    <s v="Tara: România; Judet: CARAŞ-SEVERIN; -;   -; Nr: -;"/>
    <n v="1272"/>
    <n v="64423"/>
    <n v="11"/>
    <s v="in administrare"/>
    <s v="HG 982/1998;HG 1344/2011;OUG.1 din 04/01/2017;HG.354/18.05.2017;OUG.68 din 06/11/2019"/>
    <s v="imobil"/>
    <s v="Lungime= Km;Suprafeţe= ha;CF= ;"/>
  </r>
  <r>
    <x v="10388"/>
    <s v="8.04.04"/>
    <m/>
    <m/>
    <s v="RAMNIFICATIA ELOCA"/>
    <s v="conform amenajamentelor silvice"/>
    <s v="CARAŞ-SEVERIN"/>
    <s v="-"/>
    <s v="Tara: România; Judet: CARAŞ-SEVERIN; -;   -; Nr: -;"/>
    <n v="179"/>
    <n v="103892"/>
    <n v="11"/>
    <s v="in administrare"/>
    <s v="HG 982/1998;HG 1344/2011;OUG.1 din 04/01/2017;HG.354/18.05.2017;OUG.68 din 06/11/2019"/>
    <s v="imobil"/>
    <s v="Lungime= Km;Suprafeţe= ha;CF= ;"/>
  </r>
  <r>
    <x v="10389"/>
    <s v="8.04.04"/>
    <m/>
    <m/>
    <s v="DRUM RACHITI"/>
    <s v="conform amenajamentelor silvice"/>
    <s v="CARAŞ-SEVERIN"/>
    <s v="-"/>
    <s v="Tara: România; Judet: CARAŞ-SEVERIN; -;   -; Nr: -;"/>
    <n v="1267"/>
    <n v="602972"/>
    <n v="11"/>
    <s v="in administrare"/>
    <s v="HG 982/1998;HG 1344/2011;OUG.1 din 04/01/2017;HG.354/18.05.2017;OUG.68 din 06/11/2019"/>
    <s v="imobil"/>
    <s v="Lungime= Km;Suprafeţe= ha;CF= ;"/>
  </r>
  <r>
    <x v="10390"/>
    <s v="8.04.04"/>
    <m/>
    <m/>
    <s v="SMOGOTIN"/>
    <s v="conform amenajamentelor silvice"/>
    <s v="CARAŞ-SEVERIN"/>
    <s v="-"/>
    <s v="Tara: România; Judet: CARAŞ-SEVERIN; -;   -; Nr: -;"/>
    <n v="164"/>
    <n v="57814"/>
    <n v="11"/>
    <s v="in administrare"/>
    <s v="HG 982/1998;HG 1344/2011;OUG.1 din 04/01/2017;HG.354/18.05.2017;OUG.68 din 06/11/2019"/>
    <s v="imobil"/>
    <s v="Lungime= Km;Suprafeţe= ha;CF= ;"/>
  </r>
  <r>
    <x v="10391"/>
    <s v="8.04.04"/>
    <m/>
    <m/>
    <s v="SFIRDIN"/>
    <s v="conform amenajamentelor silvice"/>
    <s v="CARAŞ-SEVERIN"/>
    <s v="-"/>
    <s v="Tara: România; Judet: CARAŞ-SEVERIN; -;   -; Nr: -;"/>
    <n v="160"/>
    <n v="1076004"/>
    <n v="11"/>
    <s v="in administrare"/>
    <s v="HG 982/1998;HG 1344/2011;OUG.1 din 04/01/2017;HG.354/18.05.2017;OUG.68 din 06/11/2019"/>
    <s v="imobil"/>
    <s v="Lungime= Km;Suprafeţe= ha;CF= ;"/>
  </r>
  <r>
    <x v="10392"/>
    <s v="8.04.04"/>
    <m/>
    <m/>
    <s v="SUIAC SFIRDIN"/>
    <s v="conform amenajamentelor silvice"/>
    <s v="CARAŞ-SEVERIN"/>
    <s v="-"/>
    <s v="Tara: România; Judet: CARAŞ-SEVERIN; -;   -; Nr: -;"/>
    <n v="167"/>
    <n v="2086410"/>
    <n v="11"/>
    <s v="in administrare"/>
    <s v="HG 982/1998;HG 1344/2011;OUG.1 din 04/01/2017;HG.354/18.05.2017;OUG.68 din 06/11/2019"/>
    <s v="imobil"/>
    <s v="Lungime= Km;Suprafeţe= ha;CF= ;"/>
  </r>
  <r>
    <x v="10393"/>
    <s v="8.04.04"/>
    <m/>
    <m/>
    <s v="DRUM IZVORUL ROSU"/>
    <s v="conform amenajamentelor silvice"/>
    <s v="CARAŞ-SEVERIN"/>
    <s v="-"/>
    <s v="Tara: România; Judet: CARAŞ-SEVERIN; -;   -; Nr: -;"/>
    <n v="1268"/>
    <n v="3109"/>
    <n v="11"/>
    <s v="in administrare"/>
    <s v="HG 982/1998;HG 1344/2011;OUG.1 din 04/01/2017;HG.354/18.05.2017;OUG.68 din 06/11/2019"/>
    <s v="imobil"/>
    <s v="Lungime= Km;Suprafeţe= ha;CF= ;"/>
  </r>
  <r>
    <x v="10394"/>
    <s v="8.04.04"/>
    <m/>
    <m/>
    <s v="DRUM HIGEG"/>
    <s v="conform amenajamentelor silvice"/>
    <s v="CARAŞ-SEVERIN"/>
    <s v="-"/>
    <s v="Tara: România; Judet: CARAŞ-SEVERIN; -;   -; Nr: -;"/>
    <n v="1284"/>
    <n v="58871"/>
    <n v="11"/>
    <s v="in administrare"/>
    <s v="HG 982/1998;HG 1344/2011;OUG.1 din 04/01/2017;HG.354/18.05.2017;OUG.68 din 06/11/2019"/>
    <s v="imobil"/>
    <s v="Lungime= Km;Suprafeţe= ha;CF= ;"/>
  </r>
  <r>
    <x v="10395"/>
    <s v="8.04.04"/>
    <m/>
    <m/>
    <s v="DRUM VALEA DE PESTI"/>
    <s v="conform amenajamentelor silvice"/>
    <s v="CARAŞ-SEVERIN"/>
    <s v="-"/>
    <s v="Tara: România; Judet: CARAŞ-SEVERIN; -;   -; Nr: -;"/>
    <n v="1271"/>
    <n v="489"/>
    <n v="11"/>
    <s v="in administrare"/>
    <s v="HG 982/1998;HG 1344/2011;OUG.1 din 04/01/2017;HG.354/18.05.2017;OUG.68 din 06/11/2019"/>
    <s v="imobil"/>
    <s v="Lungime= Km;Suprafeţe= ha;CF= ;"/>
  </r>
  <r>
    <x v="10396"/>
    <s v="8.04.04"/>
    <m/>
    <m/>
    <s v="DRUM ALUNU"/>
    <s v="conform amenajamentelor silvice"/>
    <s v="CARAŞ-SEVERIN"/>
    <s v="-"/>
    <s v="Tara: România; Judet: CARAŞ-SEVERIN; -;   -; Nr: -;"/>
    <n v="1278"/>
    <n v="37462"/>
    <n v="11"/>
    <s v="in administrare"/>
    <s v="HG 982/1998;HG 1344/2011;OUG.1 din 04/01/2017;HG.354/18.05.2017;OUG.68 din 06/11/2019"/>
    <s v="imobil"/>
    <s v="Lungime= Km;Suprafeţe= ha;CF= ;"/>
  </r>
  <r>
    <x v="10397"/>
    <s v="8.04.04"/>
    <m/>
    <m/>
    <s v="DRUM PIRIUL RAU"/>
    <s v="conform amenajamentelor silvice"/>
    <s v="CARAŞ-SEVERIN"/>
    <s v="-"/>
    <s v="Tara: România; Judet: CARAŞ-SEVERIN; -;   -; Nr: -;"/>
    <n v="1268"/>
    <n v="118"/>
    <n v="11"/>
    <s v="in administrare"/>
    <s v="HG 982/1998;HG 1344/2011;OUG.1 din 04/01/2017;HG.354/18.05.2017;OUG.68 din 06/11/2019"/>
    <s v="imobil"/>
    <s v="Lungime= Km;Suprafeţe= ha;CF= ;"/>
  </r>
  <r>
    <x v="10398"/>
    <s v="8.04.04"/>
    <m/>
    <m/>
    <s v="DRUM POROSITA"/>
    <s v="conform amenajamentelor silvice"/>
    <s v="CARAŞ-SEVERIN"/>
    <s v="-"/>
    <s v="Tara: România; Judet: CARAŞ-SEVERIN; -;   -; Nr: -;"/>
    <n v="1274"/>
    <n v="17172"/>
    <n v="11"/>
    <s v="in administrare"/>
    <s v="HG 982/1998;HG 1344/2011;OUG.1 din 04/01/2017;HG.354/18.05.2017;OUG.68 din 06/11/2019"/>
    <s v="imobil"/>
    <s v="Lungime= Km;Suprafeţe= ha;CF= ;"/>
  </r>
  <r>
    <x v="10399"/>
    <s v="8.04.04"/>
    <m/>
    <m/>
    <s v="DAF PECENEAGA"/>
    <s v="conform amenajamentelor silvice"/>
    <s v="CARAŞ-SEVERIN"/>
    <s v="Oţelu Roşu"/>
    <s v="Tara: România; Judet: CARAŞ-SEVERIN;Orş Oţelu Roşu;   -; Nr: -;"/>
    <n v="1975"/>
    <n v="2340"/>
    <n v="11"/>
    <s v="in administrare"/>
    <s v="HG 982/1998;HG 1344/2011; HG 478/ 24-IUN-15;HG.478/24-IUN-15;OUG.1 din 04/01/2017;HG.354/18.05.2017;OUG.68 din 06/11/2019"/>
    <s v="imobil"/>
    <s v="Lungime=0,7 Km;Suprafeţe=0,24 ha;CF= ;"/>
  </r>
  <r>
    <x v="10400"/>
    <s v="8.04.04"/>
    <m/>
    <m/>
    <s v="DAF VALEA MARE"/>
    <s v="conform amenajamentelor silvice"/>
    <s v="CARAŞ-SEVERIN"/>
    <s v="Oţelu Roşu"/>
    <s v="Tara: România; Judet: CARAŞ-SEVERIN;Orş Oţelu Roşu;   -; Nr: -;"/>
    <n v="1971"/>
    <n v="33270"/>
    <n v="11"/>
    <s v="in administrare"/>
    <s v="HG 982/1998;HG 1344/2011; HG 478/ 24-IUN-15;HG.478/24-IUN-15;OUG.1 din 04/01/2017;HG.354/18.05.2017;OUG.68 din 06/11/2019"/>
    <s v="imobil"/>
    <s v="Lungime=4,0 Km;Suprafeţe=1,62 ha;CF= ;"/>
  </r>
  <r>
    <x v="10401"/>
    <s v="8.04.04"/>
    <m/>
    <m/>
    <s v="DAF RAMNUTA RUNCU"/>
    <s v="conform amenajamentelor silvice"/>
    <s v="CARAŞ-SEVERIN"/>
    <s v="Oţelu Roşu"/>
    <s v="Tara: România; Judet: CARAŞ-SEVERIN;Orş Oţelu Roşu;   -; Nr: -;"/>
    <n v="1971"/>
    <n v="50450"/>
    <n v="11"/>
    <s v="in administrare"/>
    <s v="HG 982/1998;HG 1344/2011; HG 478/ 24-IUN-15;HG.478/24-IUN-15;OUG.1 din 04/01/2017;HG.354/18.05.2017;OUG.68 din 06/11/2019"/>
    <s v="imobil"/>
    <s v="Lungime=3,9 Km;Suprafeţe=1,2 ha;CF= ;"/>
  </r>
  <r>
    <x v="10402"/>
    <s v="8.04.04"/>
    <m/>
    <m/>
    <s v="DAF GLIMBOCA"/>
    <s v="conform amenajamentelor silvice"/>
    <s v="CARAŞ-SEVERIN"/>
    <s v="Oţelu Roşu"/>
    <s v="Tara: România; Judet: CARAŞ-SEVERIN;Orş Oţelu Roşu;   -; Nr: -;"/>
    <n v="1971"/>
    <n v="70549"/>
    <n v="11"/>
    <s v="in administrare"/>
    <s v="HG 982/1998;HG 1344/2011; HG 478/ 24-IUN-15;HG.478/24-IUN-15;OUG.1 din 04/01/2017;HG.354/18.05.2017;OUG.68 din 06/11/2019"/>
    <s v="imobil"/>
    <s v="Lungime=4,4 Km;Suprafeţe=2,42 ha;CF= ;"/>
  </r>
  <r>
    <x v="10403"/>
    <s v="8.04.04"/>
    <m/>
    <m/>
    <s v="DAF BLOJU"/>
    <s v="conform amenajamentelor silvice"/>
    <s v="CARAŞ-SEVERIN"/>
    <s v="Oţelu Roşu"/>
    <s v="Tara: România; Judet: CARAŞ-SEVERIN;Orş Oţelu Roşu;   -; Nr: -;"/>
    <n v="1973"/>
    <n v="871"/>
    <n v="11"/>
    <s v="in administrare"/>
    <s v="HG 982/1998;HG 1344/2011; HG 478/ 24-IUN-15;HG.478/24-IUN-15;OUG.1 din 04/01/2017;HG.354/18.05.2017;OUG.68 din 06/11/2019"/>
    <s v="imobil"/>
    <s v="Lungime=1,9 Km;Suprafeţe=0,67 ha;CF= ;"/>
  </r>
  <r>
    <x v="10404"/>
    <s v="8.04.04"/>
    <m/>
    <m/>
    <s v="DRUM BUCHINIUL DREPT"/>
    <s v="conform amenajamentelor silvice"/>
    <s v="CARAŞ-SEVERIN"/>
    <s v="-"/>
    <s v="Tara: România; Judet: CARAŞ-SEVERIN; -;   -; Nr: -;"/>
    <n v="1271"/>
    <n v="20517"/>
    <n v="11"/>
    <s v="in administrare"/>
    <s v="HG 982/1998;HG 1344/2011;OUG.1 din 04/01/2017;HG.354/18.05.2017;OUG.68 din 06/11/2019"/>
    <s v="imobil"/>
    <s v="Lungime= Km;Suprafeţe= ha;CF= ;"/>
  </r>
  <r>
    <x v="10405"/>
    <s v="8.04.04"/>
    <m/>
    <m/>
    <s v="DRUM STRUGUL"/>
    <s v="conform amenajamentelor silvice"/>
    <s v="CARAŞ-SEVERIN"/>
    <s v="-"/>
    <s v="Tara: România; Judet: CARAŞ-SEVERIN; -;   -; Nr: -;"/>
    <n v="1271"/>
    <n v="11066"/>
    <n v="11"/>
    <s v="in administrare"/>
    <s v="HG 982/1998;HG 1344/2011;OUG.1 din 04/01/2017;HG.354/18.05.2017;OUG.68 din 06/11/2019"/>
    <s v="imobil"/>
    <s v="Lungime= Km;Suprafeţe= ha;CF= ;"/>
  </r>
  <r>
    <x v="10406"/>
    <s v="8.04.04"/>
    <m/>
    <m/>
    <s v="DAF JGHEAB BRAGA"/>
    <s v="conform amenajamentelor silvice"/>
    <s v="BUZĂU"/>
    <s v="-"/>
    <s v="Tara: România; Judet: BUZĂU; -;   -; Nr: -;"/>
    <n v="1986"/>
    <n v="126022"/>
    <n v="10"/>
    <s v="in administrare"/>
    <s v="HG 982/1998;HG 1344/2011;OUG.1 din 04/01/2017;HG.354/18.05.2017;OUG.68 din 06/11/2019"/>
    <s v="imobil"/>
    <s v="Lungime= Km;Suprafeţe= ha;CF= ;"/>
  </r>
  <r>
    <x v="10407"/>
    <s v="8.04.04"/>
    <m/>
    <m/>
    <s v="DAF FURU VINA GROASA"/>
    <s v="conform amenajamentelor silvice"/>
    <s v="BUZĂU"/>
    <s v="-"/>
    <s v="Tara: România; Judet: BUZĂU; -;   -; Nr: -;"/>
    <n v="1974"/>
    <n v="90098"/>
    <n v="10"/>
    <s v="in administrare"/>
    <s v="HG 982/1998;HG 1344/2011;OUG.1 din 04/01/2017;OUG.68 din 06/11/2019"/>
    <s v="imobil"/>
    <s v="drum forestier"/>
  </r>
  <r>
    <x v="10408"/>
    <s v="8.30.01"/>
    <m/>
    <m/>
    <s v="BARAJE FIXE"/>
    <s v="conform amenajamentelor silvice"/>
    <s v="BUZĂU"/>
    <s v="-"/>
    <s v="Tara: România; Judet: BUZĂU; -;   -; Nr: -;"/>
    <n v="1971"/>
    <n v="5075"/>
    <n v="10"/>
    <s v="in administrare"/>
    <s v="HG 982/1998;HG 1344/2011;OUG.1 din 04/01/2017;HG.354/18.05.2017;OUG.68 din 06/11/2019;HG.846/08.10.2020"/>
    <s v="imobil"/>
    <s v="Lungime albie corectată/consolidată=0,4 km;"/>
  </r>
  <r>
    <x v="10409"/>
    <s v="8.04.04"/>
    <m/>
    <m/>
    <s v="DAF MACESU"/>
    <s v="conform amenajamentelor silvice"/>
    <s v="BUZĂU"/>
    <s v="-"/>
    <s v="Tara: România; Judet: BUZĂU; -;   -; Nr: -;"/>
    <n v="1967"/>
    <n v="638263"/>
    <n v="10"/>
    <s v="in administrare"/>
    <s v="HG 982/1998;HG 1344/2011;OUG.1 din 04/01/2017;HG.354/18.05.2017;OUG.68 din 06/11/2019"/>
    <s v="imobil"/>
    <s v="Lungime= Km;Suprafeţe= ha;CF= ;"/>
  </r>
  <r>
    <x v="10410"/>
    <s v="8.04.04"/>
    <m/>
    <m/>
    <s v="DAF PEPINIERA MARTINU"/>
    <s v="conform amenajamentelor silvice"/>
    <s v="BUZĂU"/>
    <s v="-"/>
    <s v="Tara: România; Judet: BUZĂU; -;   -; Nr: -;"/>
    <n v="1970"/>
    <n v="110170"/>
    <n v="10"/>
    <s v="in administrare"/>
    <s v="HG 982/1998;HG 1344/2011;OUG.1 din 04/01/2017;OUG.68 din 06/11/2019"/>
    <s v="imobil"/>
    <s v="drum forestier"/>
  </r>
  <r>
    <x v="10411"/>
    <s v="8.04.04"/>
    <m/>
    <m/>
    <s v="DAF COITA MARTINU"/>
    <s v="conform amenajamentelor silvice"/>
    <s v="BUZĂU"/>
    <s v="-"/>
    <s v="Tara: România; Judet: BUZĂU; -;   -; Nr: -;"/>
    <n v="1981"/>
    <n v="40603"/>
    <n v="10"/>
    <s v="in administrare"/>
    <s v="HG 982/1998;HG 1344/2011;OUG.1 din 04/01/2017;HG.354/18.05.2017;OUG.68 din 06/11/2019"/>
    <s v="imobil"/>
    <s v="Lungime= Km;Suprafeţe= ha;CF= ;"/>
  </r>
  <r>
    <x v="10412"/>
    <s v="8.04.04"/>
    <m/>
    <m/>
    <s v="DAF URSOAIA"/>
    <s v="conform amenajamentelor silvice"/>
    <s v="BUZĂU"/>
    <s v="-"/>
    <s v="Tara: România; Judet: BUZĂU; -;   -; Nr: -;"/>
    <n v="1946"/>
    <n v="28411"/>
    <n v="10"/>
    <s v="in administrare"/>
    <s v="HG 982/1998;;OUG.1 din 04/01/2017;OUG.68 din 06/11/2019"/>
    <s v="imobil"/>
    <s v="drum forestier"/>
  </r>
  <r>
    <x v="10413"/>
    <s v="8.04.04"/>
    <m/>
    <m/>
    <s v="DAF RECEA"/>
    <s v="conform amenajamentelor silvice"/>
    <s v="BUZĂU"/>
    <s v="-"/>
    <s v="Tara: România; Judet: BUZĂU; -;   -; Nr: -;"/>
    <n v="1993"/>
    <n v="91982"/>
    <n v="10"/>
    <s v="in administrare"/>
    <s v="HG 982/1998;HG 1344/2011;OUG.1 din 04/01/2017;OUG.68 din 06/11/2019"/>
    <s v="imobil"/>
    <s v="drum forestier"/>
  </r>
  <r>
    <x v="10414"/>
    <s v="8.04.04"/>
    <m/>
    <m/>
    <s v="DAF CATAUTI"/>
    <s v="conform amenajamentelor silvice"/>
    <s v="BUZĂU"/>
    <s v="-"/>
    <s v="Tara: România; Judet: BUZĂU; -;   -; Nr: -;"/>
    <n v="1982"/>
    <n v="358419"/>
    <n v="10"/>
    <s v="in administrare"/>
    <s v="HG 982/1998;;OUG.1 din 04/01/2017;HG.354/18.05.2017;OUG.68 din 06/11/2019"/>
    <s v="imobil"/>
    <s v="Lungime= Km;Suprafeţe= ha;CF= ;"/>
  </r>
  <r>
    <x v="10415"/>
    <s v="8.04.04"/>
    <m/>
    <m/>
    <s v="DAF BUDE S"/>
    <s v="conform amenajamentelor silvice"/>
    <s v="BUZĂU"/>
    <s v="-"/>
    <s v="Tara: România; Judet: BUZĂU; -;   -; Nr: -;"/>
    <n v="1983"/>
    <n v="199587"/>
    <n v="10"/>
    <s v="in administrare"/>
    <s v="HG 982/1998;;OUG.1 din 04/01/2017;HG.354/18.05.2017;OUG.68 din 06/11/2019"/>
    <s v="imobil"/>
    <s v="Lungime= Km;Suprafeţe= ha;CF= ;"/>
  </r>
  <r>
    <x v="10416"/>
    <s v="8.04.04"/>
    <m/>
    <m/>
    <s v="DAF V.POPII"/>
    <s v="conform amenajamentelor silvice"/>
    <s v="BUZĂU"/>
    <s v="-"/>
    <s v="Tara: România; Judet: BUZĂU; -;   -; Nr: -;"/>
    <n v="1993"/>
    <n v="2341"/>
    <n v="10"/>
    <s v="in administrare"/>
    <s v="HG 982/1998;HG 1344/2011;OUG.1 din 04/01/2017;HG.354/18.05.2017;OUG.68 din 06/11/2019"/>
    <s v="imobil"/>
    <s v="Lungime= Km;Suprafeţe= ha;CF= ;"/>
  </r>
  <r>
    <x v="10417"/>
    <s v="8.04.04"/>
    <m/>
    <m/>
    <s v="DAF PIRIUL LUI ANDREI"/>
    <s v="conform amenajamentelor silvice"/>
    <s v="BUZĂU"/>
    <s v="-"/>
    <s v="Tara: România; Judet: BUZĂU; -;   -; Nr: -;"/>
    <n v="1993"/>
    <n v="100932"/>
    <n v="10"/>
    <s v="in administrare"/>
    <s v="HG 982/1998;HG 1344/2011;OUG.1 din 04/01/2017;HG.354/18.05.2017;OUG.68 din 06/11/2019"/>
    <s v="imobil"/>
    <s v="Lungime= Km;Suprafeţe= ha;CF= ;"/>
  </r>
  <r>
    <x v="10418"/>
    <s v="8.04.04"/>
    <m/>
    <m/>
    <s v="DAF CHEIA PRELUNGIRE"/>
    <s v="conform amenajamentelor silvice"/>
    <s v="BUZĂU"/>
    <s v="-"/>
    <s v="Tara: România; Judet: BUZĂU; -;   -; Nr: -;"/>
    <n v="1993"/>
    <n v="76382"/>
    <n v="10"/>
    <s v="in administrare"/>
    <s v="HG 982/1998;HG 1344/2011;OUG.1 din 04/01/2017;HG.354/18.05.2017;OUG.68 din 06/11/2019"/>
    <s v="imobil"/>
    <s v="Lungime= Km;Suprafeţe= ha;CF= ;"/>
  </r>
  <r>
    <x v="10419"/>
    <s v="8.04.04"/>
    <m/>
    <m/>
    <s v="DAF V.PIETROSULUI"/>
    <s v="conform amenajamentelor silvice"/>
    <s v="BUZĂU"/>
    <s v="-"/>
    <s v="Tara: România; Judet: BUZĂU; -;   -; Nr: -;"/>
    <n v="1993"/>
    <n v="7336"/>
    <n v="10"/>
    <s v="in administrare"/>
    <s v="HG 982/1998;HG 1344/2011;OUG.1 din 04/01/2017;HG.354/18.05.2017;OUG.68 din 06/11/2019"/>
    <s v="imobil"/>
    <s v="Lungime= Km;Suprafeţe= ha;CF= ;"/>
  </r>
  <r>
    <x v="10420"/>
    <s v="8.04.04"/>
    <m/>
    <m/>
    <s v="DRUM AUTO FORESTIER-MONTEORU PRELUNGIRE"/>
    <s v="conform amenajamentelor silvice"/>
    <s v="BUZĂU"/>
    <s v="-"/>
    <s v="Tara: România; Judet: BUZĂU; -;   -; Nr: -;"/>
    <n v="1985"/>
    <n v="180483"/>
    <n v="10"/>
    <s v="in administrare"/>
    <s v="HG 982/1998;;OUG.1 din 04/01/2017;HG.354/18.05.2017;OUG.68 din 06/11/2019"/>
    <s v="imobil"/>
    <s v="Lungime= Km;Suprafeţe= ha;CF= ;"/>
  </r>
  <r>
    <x v="10421"/>
    <s v="8.04.04"/>
    <m/>
    <m/>
    <s v="DRUM AUTO FORESTIER-HARTAGU MIC"/>
    <s v="conform amenajamentelor silvice"/>
    <s v="BUZĂU"/>
    <s v="-"/>
    <s v="Tara: România; Judet: BUZĂU; -;   -; Nr: -;"/>
    <n v="1987"/>
    <n v="311876"/>
    <n v="10"/>
    <s v="in administrare"/>
    <s v="HG 982/1998;;OUG.1 din 04/01/2017;HG.354/18.05.2017;OUG.68 din 06/11/2019"/>
    <s v="imobil"/>
    <s v="Lungime= Km;Suprafeţe= ha;CF= ;"/>
  </r>
  <r>
    <x v="10422"/>
    <s v="8.04.04"/>
    <m/>
    <m/>
    <s v="POD IZVORUL POPII"/>
    <s v="conform amenajamentelor silvice"/>
    <s v="BUZĂU"/>
    <s v="-"/>
    <s v="Tara: România; Judet: BUZĂU; -;   -; Nr: -;"/>
    <n v="1981"/>
    <n v="51339"/>
    <n v="10"/>
    <s v="in administrare"/>
    <s v="HG 982/1998;;OUG.1 din 04/01/2017;HG.354/18.05.2017;OUG.68 din 06/11/2019"/>
    <s v="imobil"/>
    <s v="Lungime= Km;Suprafeţe= ha;CF= ;"/>
  </r>
  <r>
    <x v="10423"/>
    <s v="8.04.04"/>
    <m/>
    <m/>
    <s v="DAF-RACORD COADA LAC"/>
    <s v="conform amenajamentelor silvice"/>
    <s v="BUZĂU"/>
    <s v="-"/>
    <s v="Tara: România; Judet: BUZĂU; -;   -; Nr: -;"/>
    <n v="1980"/>
    <n v="75167"/>
    <n v="10"/>
    <s v="in administrare"/>
    <s v="HG 982/1998;; HG 478/ 24-IUN-15;HG.478/24-IUN-15;OUG.1 din 04/01/2017;HG.354/18.05.2017;OUG.68 din 06/11/2019"/>
    <s v="imobil"/>
    <s v="Lungime= Km;Suprafeţe= ha;CF= ;"/>
  </r>
  <r>
    <x v="10424"/>
    <s v="8.04.04"/>
    <m/>
    <m/>
    <s v="DRUM AUTO FORESTIER-VALEA NEHOIULUI"/>
    <s v="conform amenajamentelor silvice"/>
    <s v="BUZĂU"/>
    <s v="-"/>
    <s v="Tara: România; Judet: BUZĂU; -;   -; Nr: -;"/>
    <n v="1970"/>
    <n v="456855"/>
    <n v="10"/>
    <s v="in administrare"/>
    <s v="HG 982/1998;HG 1344/2011;OUG.1 din 04/01/2017;HG.354/18.05.2017;OUG.68 din 06/11/2019"/>
    <s v="imobil"/>
    <s v="Lungime= Km;Suprafeţe= ha;CF= ;"/>
  </r>
  <r>
    <x v="10425"/>
    <s v="8.04.04"/>
    <m/>
    <m/>
    <s v="DRUM AUTO FORESTIER-MOLIDU"/>
    <s v="conform amenajamentelor silvice"/>
    <s v="BUZĂU"/>
    <s v="-"/>
    <s v="Tara: România; Judet: BUZĂU; -;   -; Nr: -;"/>
    <n v="1982"/>
    <n v="213587"/>
    <n v="10"/>
    <s v="in administrare"/>
    <s v="HG 982/1998;;OUG.1 din 04/01/2017;HG.354/18.05.2017;OUG.68 din 06/11/2019"/>
    <s v="imobil"/>
    <s v="Lungime= Km;Suprafeţe= ha;CF= ;"/>
  </r>
  <r>
    <x v="10426"/>
    <s v="8.04.04"/>
    <m/>
    <m/>
    <s v="DRUM AUTO FORESTIER-NEHOIANU"/>
    <s v="conform amenajamentelor silvice"/>
    <s v="BUZĂU"/>
    <s v="-"/>
    <s v="Tara: România; Judet: BUZĂU; -;   -; Nr: -;"/>
    <n v="1970"/>
    <n v="136802"/>
    <n v="10"/>
    <s v="in administrare"/>
    <s v="HG 982/1998;;OUG.1 din 04/01/2017;HG.354/18.05.2017;OUG.68 din 06/11/2019"/>
    <s v="imobil"/>
    <s v="Lungime= Km;Suprafeţe= ha;CF= ;"/>
  </r>
  <r>
    <x v="10427"/>
    <s v="8.04.04"/>
    <m/>
    <m/>
    <s v="DRUM AUTO FORESTIER- HARTAGU LUNG"/>
    <s v="conform amenajamentelor silvice"/>
    <s v="BUZĂU"/>
    <s v="-"/>
    <s v="Tara: România; Judet: BUZĂU; -;   -; Nr: -;"/>
    <n v="1973"/>
    <n v="1092952"/>
    <n v="10"/>
    <s v="in administrare"/>
    <s v="HG 982/1998;;OUG.1 din 04/01/2017;HG.354/18.05.2017;OUG.68 din 06/11/2019"/>
    <s v="imobil"/>
    <s v="Lungime= Km;Suprafeţe= ha;CF= ;"/>
  </r>
  <r>
    <x v="10428"/>
    <s v="8.04.04"/>
    <m/>
    <m/>
    <s v="DRUM AUTO FORESTIER-BONTU MARE"/>
    <s v="conform amenajamentelor silvice"/>
    <s v="BUZĂU"/>
    <s v="-"/>
    <s v="Tara: România; Judet: BUZĂU; -;   -; Nr: -;"/>
    <n v="1979"/>
    <n v="146074"/>
    <n v="10"/>
    <s v="in administrare"/>
    <s v="HG 982/1998;;OUG.1 din 04/01/2017;HG.354/18.05.2017;OUG.68 din 06/11/2019"/>
    <s v="imobil"/>
    <s v="Lungime= Km;Suprafeţe= ha;CF= ;"/>
  </r>
  <r>
    <x v="10429"/>
    <s v="8.30.01"/>
    <m/>
    <m/>
    <s v="BARAJE FIXE - PASCU"/>
    <s v="conform amenajamentelor silvice"/>
    <s v="BUZĂU"/>
    <s v="-"/>
    <s v="Tara: România; Judet: BUZĂU; -;   -; Nr: -;"/>
    <n v="1988"/>
    <n v="2788"/>
    <n v="10"/>
    <s v="in administrare"/>
    <s v="HG 982/1998;;OUG.1 din 04/01/2017;HG.354/18.05.2017;OUG.68 din 06/11/2019;HG.846/08.10.2020"/>
    <s v="imobil"/>
    <s v="Lungime albie corectată/consolidată=1,1 km;"/>
  </r>
  <r>
    <x v="10430"/>
    <s v="8.30.01"/>
    <m/>
    <m/>
    <s v="CT LUNCA NEHOIULUI"/>
    <s v="conform amenajamentelor silvice"/>
    <s v="BUZĂU"/>
    <s v="-"/>
    <s v="Tara: România; Judet: BUZĂU; -;   -; Nr: -;"/>
    <n v="1964"/>
    <n v="7265"/>
    <n v="10"/>
    <s v="in administrare"/>
    <s v="HG 982/1998;HG 1344/2011;OUG.1 din 04/01/2017;HG.354/18.05.2017;OUG.68 din 06/11/2019;HG.846/08.10.2020"/>
    <s v="imobil"/>
    <s v="Lungime albie corectată/consolidată=0,9 km;"/>
  </r>
  <r>
    <x v="10431"/>
    <s v="8.04.04"/>
    <m/>
    <m/>
    <s v="DAF PIRIUL GROPII"/>
    <s v="conform amenajamentelor silvice"/>
    <s v="BUZĂU"/>
    <s v="-"/>
    <s v="Tara: România; Judet: BUZĂU; -;   -; Nr: -;"/>
    <n v="1983"/>
    <n v="468140"/>
    <n v="10"/>
    <s v="in administrare"/>
    <s v="HG 982/1998;HG 1344/2011;OUG.1 din 04/01/2017;HG.354/18.05.2017;OUG.68 din 06/11/2019"/>
    <s v="imobil"/>
    <s v="Lungime= Km;Suprafeţe= ha;CF= ;"/>
  </r>
  <r>
    <x v="10432"/>
    <s v="8.04.04"/>
    <m/>
    <m/>
    <s v="DAF PATACU"/>
    <s v="conform amenajamentelor silvice"/>
    <s v="BUZĂU"/>
    <s v="-"/>
    <s v="Tara: România; Judet: BUZĂU; -;   -; Nr: -;"/>
    <n v="1977"/>
    <n v="2908877"/>
    <n v="10"/>
    <s v="in administrare"/>
    <s v="HG 982/1998;HG 1344/2011;OUG.1 din 04/01/2017;HG.354/18.05.2017;OUG.68 din 06/11/2019"/>
    <s v="imobil"/>
    <s v="Lungime= Km;Suprafeţe= ha;CF= ;"/>
  </r>
  <r>
    <x v="10433"/>
    <s v="8.04.04"/>
    <m/>
    <m/>
    <s v="DAF ZANOAGA 2"/>
    <s v="conform amenajamentelor silvice"/>
    <s v="BUZĂU"/>
    <s v="-"/>
    <s v="Tara: România; Judet: BUZĂU; -;   -; Nr: -;"/>
    <n v="1987"/>
    <n v="546775"/>
    <n v="10"/>
    <s v="in administrare"/>
    <s v="HG 982/1998;HG 1344/2011;OUG.1 din 04/01/2017;HG.354/18.05.2017;OUG.68 din 06/11/2019"/>
    <s v="imobil"/>
    <s v="Lungime= Km;Suprafeţe= ha;CF= ;"/>
  </r>
  <r>
    <x v="10434"/>
    <s v="8.04.04"/>
    <m/>
    <m/>
    <s v="DAF HIRBOCA"/>
    <s v="conform amenajamentelor silvice"/>
    <s v="BUZĂU"/>
    <s v="-"/>
    <s v="Tara: România; Judet: BUZĂU; -;   -; Nr: -;"/>
    <n v="1970"/>
    <n v="1330646"/>
    <n v="10"/>
    <s v="in administrare"/>
    <s v="HG 982/1998;HG 1344/2011;OUG.1 din 04/01/2017;HG.354/18.05.2017;OUG.68 din 06/11/2019"/>
    <s v="imobil"/>
    <s v="Lungime= Km;Suprafeţe= ha;CF= ;"/>
  </r>
  <r>
    <x v="10435"/>
    <s v="8.04.04"/>
    <m/>
    <m/>
    <s v="DAF FAGU ALB"/>
    <s v="conform amenajamentelor silvice"/>
    <s v="BUZĂU"/>
    <s v="-"/>
    <s v="Tara: România; Judet: BUZĂU; -;   -; Nr: -;"/>
    <n v="1987"/>
    <n v="101853"/>
    <n v="10"/>
    <s v="in administrare"/>
    <s v="HG 982/1998;HG 1344/2011;OUG.1 din 04/01/2017;HG.354/18.05.2017;OUG.68 din 06/11/2019"/>
    <s v="imobil"/>
    <s v="Lungime= Km;Suprafeţe= ha;CF= ;"/>
  </r>
  <r>
    <x v="10436"/>
    <s v="8.04.04"/>
    <m/>
    <m/>
    <s v="DAF BORTORUS"/>
    <s v="conform amenajamentelor silvice"/>
    <s v="BUZĂU"/>
    <s v="-"/>
    <s v="Tara: România; Judet: BUZĂU; -;   -; Nr: -;"/>
    <n v="1966"/>
    <n v="335731"/>
    <n v="10"/>
    <s v="in administrare"/>
    <s v="HG 982/1998;HG 1344/2011;OUG.1 din 04/01/2017;HG.354/18.05.2017;OUG.68 din 06/11/2019"/>
    <s v="imobil"/>
    <s v="Lungime= Km;Suprafeţe= ha;CF= ;"/>
  </r>
  <r>
    <x v="10437"/>
    <s v="8.04.04"/>
    <m/>
    <m/>
    <s v="DAF MUSICA"/>
    <s v="conform amenajamentelor silvice"/>
    <s v="BUZĂU"/>
    <s v="-"/>
    <s v="Tara: România; Judet: BUZĂU; -;   -; Nr: -;"/>
    <n v="1993"/>
    <n v="3005"/>
    <n v="10"/>
    <s v="in administrare"/>
    <s v="HG 982/1998;HG 1344/2011;OUG.1 din 04/01/2017;HG.354/18.05.2017;OUG.68 din 06/11/2019"/>
    <s v="imobil"/>
    <s v="Lungime= Km;Suprafeţe= ha;CF= ;"/>
  </r>
  <r>
    <x v="10438"/>
    <s v="8.04.04"/>
    <m/>
    <m/>
    <s v="DAF GURA TEGHII PLOSTINA"/>
    <s v="conform amenajamentelor silvice"/>
    <s v="BUZĂU"/>
    <s v="-"/>
    <s v="Tara: România; Judet: BUZĂU; -;   -; Nr: -;"/>
    <n v="1982"/>
    <n v="330187"/>
    <n v="10"/>
    <s v="in administrare"/>
    <s v="HG 982/1998;HG 1344/2011;OUG.1 din 04/01/2017;HG.354/18.05.2017;OUG.68 din 06/11/2019"/>
    <s v="imobil"/>
    <s v="Lungime= Km;Suprafeţe= ha;CF= ;"/>
  </r>
  <r>
    <x v="10439"/>
    <s v="8.04.04"/>
    <m/>
    <m/>
    <s v="DAF BISCA MICA TR.2A"/>
    <s v="conform amenajamentelor silvice"/>
    <s v="BUZĂU"/>
    <s v="-"/>
    <s v="Tara: România; Judet: BUZĂU; -;   -; Nr: -;"/>
    <n v="1973"/>
    <n v="3608616"/>
    <n v="10"/>
    <s v="in administrare"/>
    <s v="HG 982/1998;HG 1344/2011;OUG.1 din 04/01/2017;HG.354/18.05.2017;OUG.68 din 06/11/2019"/>
    <s v="imobil"/>
    <s v="Lungime= Km;Suprafeţe= ha;CF= ;"/>
  </r>
  <r>
    <x v="10440"/>
    <s v="8.04.04"/>
    <m/>
    <m/>
    <s v="DAF BREBU TR.2"/>
    <s v="conform amenajamentelor silvice"/>
    <s v="BUZĂU"/>
    <s v="-"/>
    <s v="Tara: România; Judet: BUZĂU; -;   -; Nr: -;"/>
    <n v="1982"/>
    <n v="111806"/>
    <n v="10"/>
    <s v="in administrare"/>
    <s v="HG 982/1998;HG 1344/2011;OUG.1 din 04/01/2017;HG.354/18.05.2017;OUG.68 din 06/11/2019"/>
    <s v="imobil"/>
    <s v="Lungime= Km;Suprafeţe= ha;CF= ;"/>
  </r>
  <r>
    <x v="10441"/>
    <s v="8.04.04"/>
    <m/>
    <m/>
    <s v="DAF SAPTE IZVOARE 2"/>
    <s v="conform amenajamentelor silvice"/>
    <s v="BUZĂU"/>
    <s v="-"/>
    <s v="Tara: România; Judet: BUZĂU; -;   -; Nr: -;"/>
    <n v="1971"/>
    <n v="139369"/>
    <n v="10"/>
    <s v="in administrare"/>
    <s v="HG 982/1998;;OUG.1 din 04/01/2017;OUG.68 din 06/11/2019"/>
    <s v="imobil"/>
    <s v="GURA TEGHII"/>
  </r>
  <r>
    <x v="10442"/>
    <s v="8.30.01"/>
    <m/>
    <m/>
    <s v="CT ŞAPTE IZVOARE"/>
    <s v="conform amenajamentelor silvice"/>
    <s v="BUZĂU"/>
    <s v="-"/>
    <s v="Tara: România; Judet: BUZĂU; -;   -; Nr: -;"/>
    <n v="1984"/>
    <n v="1968"/>
    <n v="10"/>
    <s v="in administrare"/>
    <s v="HG 982/1998;HG 1344/2011;OUG.1 din 04/01/2017;HG.354/18.05.2017;OUG.68 din 06/11/2019;HG.846/08.10.2020"/>
    <s v="imobil"/>
    <s v="Lungime albie corectată/consolidată=1,3 km;"/>
  </r>
  <r>
    <x v="10443"/>
    <s v="8.04.04"/>
    <m/>
    <m/>
    <s v="DAF BISCULITA"/>
    <s v="conform amenajamentelor silvice"/>
    <s v="BUZĂU"/>
    <s v="-"/>
    <s v="Tara: România; Judet: BUZĂU; -;   -; Nr: -;"/>
    <n v="1983"/>
    <n v="20448"/>
    <n v="10"/>
    <s v="in administrare"/>
    <s v="HG 982/1998;HG 1344/2011;OUG.1 din 04/01/2017;HG.354/18.05.2017;OUG.68 din 06/11/2019"/>
    <s v="imobil"/>
    <s v="Lungime= Km;Suprafeţe= ha;CF= ;"/>
  </r>
  <r>
    <x v="10444"/>
    <s v="8.30.01"/>
    <m/>
    <m/>
    <s v="CT CHICHILA"/>
    <s v="conform amenajamentelor silvice"/>
    <s v="BUZĂU"/>
    <s v="-"/>
    <s v="Tara: România; Judet: BUZĂU; -;   -; Nr: -;"/>
    <n v="1986"/>
    <n v="4920"/>
    <n v="10"/>
    <s v="in administrare"/>
    <s v="HG 982/1998;HG 1344/2011;OUG.1 din 04/01/2017;HG.354/18.05.2017;OUG.68 din 06/11/2019;HG.846/08.10.2020"/>
    <s v="imobil"/>
    <s v="Lungime albie corectată/consolidată=0,59 km;"/>
  </r>
  <r>
    <x v="10445"/>
    <s v="8.04.04"/>
    <m/>
    <m/>
    <s v="DAF PUNTEA VADU OII"/>
    <s v="conform amenajamentelor silvice"/>
    <s v="BUZĂU"/>
    <s v="Gura Teghii"/>
    <s v="Tara: România; Judet: BUZĂU;Com Gura Teghii;   -; Nr: -;"/>
    <n v="1976"/>
    <n v="300"/>
    <n v="10"/>
    <s v="in administrare"/>
    <s v="HG 982/1998;HG 1344/2011; HG 478/ 24-IUN-15;HG.478/24-IUN-15;OUG.1 din 04/01/2017;OUG.68 din 06/11/2019"/>
    <s v="imobil"/>
    <s v="Lungime= Km;Suprafeţe= ha;CF= ;"/>
  </r>
  <r>
    <x v="10446"/>
    <s v="8.30.01"/>
    <m/>
    <m/>
    <s v="BARAJ BETON"/>
    <s v="conform amenajamentelor silvice"/>
    <s v="BUZĂU"/>
    <s v="-"/>
    <s v="Tara: România; Judet: BUZĂU; -;   -; Nr: -;"/>
    <n v="1986"/>
    <n v="204"/>
    <n v="10"/>
    <s v="in administrare"/>
    <s v="HG 982/1998;HG 1344/2011;OUG.1 din 04/01/2017;HG.354/18.05.2017;OUG.68 din 06/11/2019;HG.846/08.10.2020"/>
    <s v="imobil"/>
    <s v="Lungime albie corectată/consolidată=0,2 km;"/>
  </r>
  <r>
    <x v="10447"/>
    <s v="8.04.04"/>
    <m/>
    <m/>
    <s v="DAF CATIASU"/>
    <s v="conform amenajamentelor silvice"/>
    <s v="BUZĂU"/>
    <s v="-"/>
    <s v="Tara: România; Judet: BUZĂU; -;   -; Nr: -;"/>
    <n v="1969"/>
    <n v="140350"/>
    <n v="10"/>
    <s v="in administrare"/>
    <s v="HG 982/1998;HG 1344/2011;OUG.1 din 04/01/2017;HG.354/18.05.2017;OUG.68 din 06/11/2019"/>
    <s v="imobil"/>
    <s v="Lungime= Km;Suprafeţe= ha;CF= ;"/>
  </r>
  <r>
    <x v="10448"/>
    <s v="8.04.04"/>
    <m/>
    <m/>
    <s v="DAF BUCOVEL"/>
    <s v="conform amenajamentelor silvice"/>
    <s v="PRAHOVA"/>
    <s v="Vărbila"/>
    <s v="Tara: România; Judet: PRAHOVA;Sat Vărbila;   -; Nr: -;"/>
    <n v="1978"/>
    <n v="99645"/>
    <n v="29"/>
    <s v="in administrare"/>
    <s v="HG 982/1998;HG 1344/2011; HG 478/ 24-IUN-15;HG.478/24-IUN-15;OUG.1 din 04/01/2017;OUG.68 din 06/11/2019"/>
    <s v="imobil"/>
    <s v="Lungime= Km;Suprafeţe= ha;CF= ;"/>
  </r>
  <r>
    <x v="10449"/>
    <s v="8.04.04"/>
    <m/>
    <m/>
    <s v="DAF LAPOS GLOD"/>
    <s v="conform amenajamentelor silvice"/>
    <s v="PRAHOVA"/>
    <s v="Vărbila"/>
    <s v="Tara: România; Judet: PRAHOVA;Sat Vărbila;   -; Nr: -;"/>
    <n v="1971"/>
    <n v="38259"/>
    <n v="29"/>
    <s v="in administrare"/>
    <s v="HG 982/1998;HG 1344/2011; HG 478/ 24-IUN-15;HG.478/24-IUN-15;OUG.1 din 04/01/2017;OUG.68 din 06/11/2019"/>
    <s v="imobil"/>
    <s v="Lungime= Km;Suprafeţe= ha;CF= ;"/>
  </r>
  <r>
    <x v="10450"/>
    <s v="8.04.04"/>
    <m/>
    <m/>
    <s v="DAF. MONTEORU"/>
    <s v="conform amenajamentelor silvice"/>
    <s v="BUZĂU"/>
    <s v="-"/>
    <s v="Tara: România; Judet: BUZĂU; -;   -; Nr: -;"/>
    <n v="1993"/>
    <n v="41216"/>
    <n v="10"/>
    <s v="in administrare"/>
    <s v="HG 982/1998;HG 1344/2011;OUG.1 din 04/01/2017;HG.354/18.05.2017;OUG.68 din 06/11/2019"/>
    <s v="imobil"/>
    <s v="Lungime= Km;Suprafeţe= ha;CF= ;"/>
  </r>
  <r>
    <x v="10451"/>
    <s v="8.04.04"/>
    <m/>
    <m/>
    <s v="DAF BALOSINU BRADET"/>
    <s v="conform amenajamentelor silvice"/>
    <s v="BUZĂU"/>
    <s v="-"/>
    <s v="Tara: România; Judet: BUZĂU; -;   -; Nr: -;"/>
    <n v="1983"/>
    <n v="503032"/>
    <n v="10"/>
    <s v="in administrare"/>
    <s v="HG 982/1998;HG 1344/2011;OUG.1 din 04/01/2017;HG.354/18.05.2017;OUG.68 din 06/11/2019"/>
    <s v="imobil"/>
    <s v="Lungime= Km;Suprafeţe= ha;CF= ;"/>
  </r>
  <r>
    <x v="10452"/>
    <s v="8.30.01"/>
    <m/>
    <m/>
    <s v="BARAJ VĂRBILĂU STEFESTI"/>
    <s v="conform amenajamentelor silvice"/>
    <s v="PRAHOVA"/>
    <s v="Ştefeşti"/>
    <s v="Tara: România; Judet: PRAHOVA;Com Ştefeşti;   -; Nr: -;"/>
    <n v="1971"/>
    <n v="1382"/>
    <n v="29"/>
    <s v="in administrare"/>
    <s v="HG 982/1998;HG 1344/2011; HG 478/ 24-IUN-15;HG.478/24-IUN-15;OUG.1 din 04/01/2017;HG.354/18.05.2017;OUG.68 din 06/11/2019;HG.846/08.10.2020"/>
    <s v="imobil"/>
    <s v="Lungime albie corectată/consolidată=0,1 km;"/>
  </r>
  <r>
    <x v="10453"/>
    <s v="8.04.04"/>
    <m/>
    <m/>
    <s v="DAF AUTO CALDARUSANCA"/>
    <s v="conform amenajamentelor silvice"/>
    <s v="PRAHOVA"/>
    <s v="Vălenii de Munte"/>
    <s v="Tara: România; Judet: PRAHOVA;Orş Vălenii de Munte;   -; Nr: -;"/>
    <n v="1966"/>
    <n v="20500"/>
    <n v="29"/>
    <s v="in administrare"/>
    <s v="HG 982/1998;HG 1344/2011; HG 478/ 24-IUN-15;HG.478/24-IUN-15;OUG.1 din 04/01/2017;OUG.68 din 06/11/2019"/>
    <s v="imobil"/>
    <s v="Lungime= Km;Suprafeţe= ha;CF= ;"/>
  </r>
  <r>
    <x v="10454"/>
    <s v="8.30.01"/>
    <m/>
    <m/>
    <s v="CLEONAJE SIMPLE"/>
    <s v="conform amenajamentelor silvice"/>
    <s v="PRAHOVA"/>
    <s v="Ştefeşti"/>
    <s v="Tara: România; Judet: PRAHOVA;Com Ştefeşti;   -; Nr: -;"/>
    <n v="1990"/>
    <n v="1083"/>
    <n v="29"/>
    <s v="in administrare"/>
    <s v="HG 982/1998;HG 1344/2011; HG 478/ 24-IUN-15;HG.478/24-IUN-15;OUG.1 din 04/01/2017;HG.354/18.05.2017;OUG.68 din 06/11/2019;HG.846/08.10.2020"/>
    <s v="imobil"/>
    <s v="Lungime albie corectată/consolidată=1 km;"/>
  </r>
  <r>
    <x v="10455"/>
    <s v="8.04.04"/>
    <m/>
    <m/>
    <s v="DAF VALEA SCINDURII"/>
    <s v="conform amenajamentelor silvice"/>
    <s v="PRAHOVA"/>
    <s v="-"/>
    <s v="Tara: România; Judet: PRAHOVA; -;   -; Nr: -;"/>
    <n v="1987"/>
    <n v="58995"/>
    <n v="29"/>
    <s v="in administrare"/>
    <s v="HG 982/1998;HG 1344/2011; HG 478/ 24-IUN-15;HG.478/24-IUN-15;OUG.1 din 04/01/2017;HG.354/18.05.2017;OUG.68 din 06/11/2019"/>
    <s v="imobil"/>
    <s v="Lungime= Km;Suprafeţe= ha;CF= ;"/>
  </r>
  <r>
    <x v="10456"/>
    <s v="8.04.04"/>
    <m/>
    <m/>
    <s v="DAF COSMINELE"/>
    <s v="conform amenajamentelor silvice"/>
    <s v="PRAHOVA"/>
    <s v="-"/>
    <s v="Tara: România; Judet: PRAHOVA; -;   -; Nr: -;"/>
    <n v="1987"/>
    <n v="59087"/>
    <n v="29"/>
    <s v="in administrare"/>
    <s v="HG 982/1998;HG 1344/2011; HG 478/ 24-IUN-15;HG.478/24-IUN-15;OUG.1 din 04/01/2017;HG.354/18.05.2017;OUG.68 din 06/11/2019"/>
    <s v="imobil"/>
    <s v="Lungime= Km;Suprafeţe= ha;CF= ;"/>
  </r>
  <r>
    <x v="10457"/>
    <s v="8.04.04"/>
    <m/>
    <m/>
    <s v="DAF TRESTIOARA"/>
    <s v="conform amenajamentelor silvice"/>
    <s v="PRAHOVA"/>
    <s v="-"/>
    <s v="Tara: România; Judet: PRAHOVA; -;   -; Nr: -;"/>
    <n v="1987"/>
    <n v="27812"/>
    <n v="29"/>
    <s v="in administrare"/>
    <s v="HG 982/1998;HG 1344/2011; HG 478/ 24-IUN-15;HG.478/24-IUN-15;OUG.1 din 04/01/2017;HG.354/18.05.2017;OUG.68 din 06/11/2019"/>
    <s v="imobil"/>
    <s v="Lungime= Km;Suprafeţe= ha;CF= ;"/>
  </r>
  <r>
    <x v="10458"/>
    <s v="8.30._"/>
    <m/>
    <m/>
    <s v="CT ZGARBURA"/>
    <s v="conform amenajamentelor silvice"/>
    <s v="PRAHOVA"/>
    <s v="-"/>
    <s v="Tara: România; Judet: PRAHOVA; -;   -; Nr: -;"/>
    <n v="1983"/>
    <n v="14400"/>
    <n v="29"/>
    <s v="in administrare"/>
    <s v="HG 982/1998;HG 1344/2011; HG 478/ 24-IUN-15;HG.478/24-IUN-15;OUG.1 din 04/01/2017;OUG.68 din 06/11/2019"/>
    <s v="imobil"/>
    <s v="Denumire=lucrare corectare torenti ;"/>
  </r>
  <r>
    <x v="10459"/>
    <s v="8.30.01"/>
    <m/>
    <m/>
    <s v="CT ZGARBURA"/>
    <s v="conform amenajamentelor silvice"/>
    <s v="PRAHOVA"/>
    <s v="-"/>
    <s v="Tara: România; Judet: PRAHOVA; -;   -; Nr: -;"/>
    <n v="1983"/>
    <n v="1517480"/>
    <n v="29"/>
    <s v="in administrare"/>
    <s v="HG 982/1998;HG 1344/2011; HG 478/ 24-IUN-15;HG.478/24-IUN-15;OUG.1 din 04/01/2017;OUG.68 din 06/11/2019;HG.846/08.10.2020"/>
    <s v="imobil"/>
    <s v="Lungime albie corectată/consolidată=1,8 km;"/>
  </r>
  <r>
    <x v="10460"/>
    <s v="8.30._"/>
    <m/>
    <m/>
    <s v="CT URLATOAREA I"/>
    <s v="conform amenajamentelor silvice"/>
    <s v="PRAHOVA"/>
    <s v="-"/>
    <s v="Tara: România; Judet: PRAHOVA; -;   -; Nr: -;"/>
    <n v="1984"/>
    <n v="102800"/>
    <n v="29"/>
    <s v="in administrare"/>
    <s v="HG 982/1998;HG 1344/2011; HG 478/ 24-IUN-15;HG.478/24-IUN-15;OUG.1 din 04/01/2017;OUG.68 din 06/11/2019"/>
    <s v="imobil"/>
    <s v="Denumire=lucrare corectare torenti ;"/>
  </r>
  <r>
    <x v="10461"/>
    <s v="8.30._"/>
    <m/>
    <m/>
    <s v="CT VALEA BABEI"/>
    <s v="conform amenajamentelor silvice"/>
    <s v="PRAHOVA"/>
    <s v="-"/>
    <s v="Tara: România; Judet: PRAHOVA; -;   -; Nr: -;"/>
    <n v="1985"/>
    <n v="221000"/>
    <n v="29"/>
    <s v="in administrare"/>
    <s v="HG 982/1998;HG 1344/2011; HG 478/ 24-IUN-15;HG.478/24-IUN-15;OUG.1 din 04/01/2017;OUG.68 din 06/11/2019"/>
    <s v="imobil"/>
    <s v="Denumire=lucrare corectare torenti ;"/>
  </r>
  <r>
    <x v="10462"/>
    <s v="8.30._"/>
    <m/>
    <m/>
    <s v="CANAL URLATOAREA"/>
    <s v="conform amenajamentelor silvice"/>
    <s v="PRAHOVA"/>
    <s v="-"/>
    <s v="Tara: România; Judet: PRAHOVA; -;   -; Nr: -;"/>
    <n v="1985"/>
    <n v="54800"/>
    <n v="29"/>
    <s v="in administrare"/>
    <s v="HG 982/1998;HG 1344/2011; HG 478/ 24-IUN-15;HG.478/24-IUN-15;OUG.1 din 04/01/2017;OUG.68 din 06/11/2019"/>
    <s v="imobil"/>
    <s v="Denumire=lucrare corectare torenti ;"/>
  </r>
  <r>
    <x v="10463"/>
    <s v="8.30._"/>
    <m/>
    <m/>
    <s v="DEVERSOR VL.FLOREI"/>
    <s v="conform amenajamentelor silvice"/>
    <s v="PRAHOVA"/>
    <s v="-"/>
    <s v="Tara: România; Judet: PRAHOVA; -;   -; Nr: -;"/>
    <n v="1960"/>
    <n v="11500"/>
    <n v="29"/>
    <s v="in administrare"/>
    <s v="HG 982/1998;HG 1344/2011; HG 478/ 24-IUN-15;HG.478/24-IUN-15;OUG.1 din 04/01/2017;OUG.68 din 06/11/2019"/>
    <s v="imobil"/>
    <s v="Denumire=lucrare corectare torenti ;"/>
  </r>
  <r>
    <x v="10464"/>
    <s v="8.30._"/>
    <m/>
    <m/>
    <s v="CT GURGUIATA"/>
    <s v="conform amenajamentelor silvice"/>
    <s v="PRAHOVA"/>
    <s v="-"/>
    <s v="Tara: România; Judet: PRAHOVA; -;   -; Nr: -;"/>
    <n v="1964"/>
    <n v="15900"/>
    <n v="29"/>
    <s v="in administrare"/>
    <s v="HG 982/1998;HG 1344/2011; HG 478/ 24-IUN-15;HG.478/24-IUN-15;OUG.1 din 04/01/2017;OUG.68 din 06/11/2019"/>
    <s v="imobil"/>
    <s v="Denumire=lucrare corectare torenti ;"/>
  </r>
  <r>
    <x v="10465"/>
    <s v="8.30._"/>
    <m/>
    <m/>
    <s v="CANAL URLATOARE"/>
    <s v="conform amenajamentelor silvice"/>
    <s v="PRAHOVA"/>
    <s v="-"/>
    <s v="Tara: România; Judet: PRAHOVA; -;   -; Nr: -;"/>
    <n v="1961"/>
    <n v="3900"/>
    <n v="29"/>
    <s v="in administrare"/>
    <s v="HG 982/1998;HG 1344/2011; HG 478/ 24-IUN-15;HG.478/24-IUN-15;OUG.1 din 04/01/2017;OUG.68 din 06/11/2019"/>
    <s v="imobil"/>
    <s v="Denumire=lucrare corectare torenti ;"/>
  </r>
  <r>
    <x v="10466"/>
    <s v="8.30._"/>
    <m/>
    <m/>
    <s v="CT VL.COMARNIC"/>
    <s v="conform amenajamentelor silvice"/>
    <s v="PRAHOVA"/>
    <s v="-"/>
    <s v="Tara: România; Judet: PRAHOVA; -;   -; Nr: -;"/>
    <n v="1963"/>
    <n v="33600"/>
    <n v="29"/>
    <s v="in administrare"/>
    <s v="HG 982/1998;HG 1344/2011; HG 478/ 24-IUN-15;HG.478/24-IUN-15;OUG.1 din 04/01/2017;OUG.68 din 06/11/2019"/>
    <s v="imobil"/>
    <s v="Denumire=lucrare corectare torenti ;"/>
  </r>
  <r>
    <x v="10467"/>
    <s v="8.04.04"/>
    <m/>
    <m/>
    <s v="DAF ZGARBURA"/>
    <s v="conform amenajamentelor silvice"/>
    <s v="PRAHOVA"/>
    <s v="-"/>
    <s v="Tara: România; Judet: PRAHOVA; -;   -; Nr: -;"/>
    <n v="1976"/>
    <n v="58900"/>
    <n v="29"/>
    <s v="in administrare"/>
    <s v="HG 982/1998;HG 1344/2011; HG 478/ 24-IUN-15;HG.478/24-IUN-15;OUG.1 din 04/01/2017;OUG.68 din 06/11/2019"/>
    <s v="imobil"/>
    <s v="Lungime= Km;Suprafeţe= ha;CF= ;"/>
  </r>
  <r>
    <x v="10468"/>
    <s v="8.04.04"/>
    <m/>
    <m/>
    <s v="DAF VALEA OBIELII"/>
    <s v="conform amenajamentelor silvice"/>
    <s v="PRAHOVA"/>
    <s v="-"/>
    <s v="Tara: România; Judet: PRAHOVA; -;   -; Nr: -;"/>
    <n v="1973"/>
    <n v="499200"/>
    <n v="29"/>
    <s v="in administrare"/>
    <s v="HG 982/1998;HG 1344/2011; HG 478/ 24-IUN-15;HG.478/24-IUN-15;OUG.1 din 04/01/2017;OUG.68 din 06/11/2019"/>
    <s v="imobil"/>
    <s v="Lungime= Km;Suprafeţe= ha;CF= ;"/>
  </r>
  <r>
    <x v="10469"/>
    <s v="8.04.04"/>
    <m/>
    <m/>
    <s v="DAF VALEA DOGARIEI"/>
    <s v="conform amenajamentelor silvice"/>
    <s v="PRAHOVA"/>
    <s v="-"/>
    <s v="Tara: România; Judet: PRAHOVA; -;   -; Nr: -;"/>
    <n v="1971"/>
    <n v="443700"/>
    <n v="29"/>
    <s v="in administrare"/>
    <s v="HG 982/1998;HG 1344/2011; HG 478/ 24-IUN-15;HG.478/24-IUN-15;OUG.1 din 04/01/2017;OUG.68 din 06/11/2019"/>
    <s v="imobil"/>
    <s v="Lungime= Km;Suprafeţe= ha;CF= ;"/>
  </r>
  <r>
    <x v="10470"/>
    <s v="8.04.04"/>
    <m/>
    <m/>
    <s v="DAF BELIA MICA"/>
    <s v="conform amenajamentelor silvice"/>
    <s v="PRAHOVA"/>
    <s v="-"/>
    <s v="Tara: România; Judet: PRAHOVA; -;   -; Nr: -;"/>
    <n v="1965"/>
    <n v="332800"/>
    <n v="29"/>
    <s v="in administrare"/>
    <s v="HG 982/1998;HG 1344/2011; HG 478/ 24-IUN-15;HG.478/24-IUN-15;OUG.1 din 04/01/2017;OUG.68 din 06/11/2019"/>
    <s v="imobil"/>
    <s v="Lungime= Km;Suprafeţe= ha;CF= ;"/>
  </r>
  <r>
    <x v="10471"/>
    <s v="8.04.04"/>
    <m/>
    <m/>
    <s v="DAF VALEA TALII"/>
    <s v="conform amenajamentelor silvice"/>
    <s v="PRAHOVA"/>
    <s v="-"/>
    <s v="Tara: România; Judet: PRAHOVA; -;   -; Nr: -;"/>
    <n v="1965"/>
    <n v="900"/>
    <n v="29"/>
    <s v="in administrare"/>
    <s v="HG 982/1998;HG 1344/2011; HG 478/ 24-IUN-15;HG.478/24-IUN-15;OUG.1 din 04/01/2017;OUG.68 din 06/11/2019"/>
    <s v="imobil"/>
    <s v="Lungime= Km;Suprafeţe= ha;CF= ;"/>
  </r>
  <r>
    <x v="10472"/>
    <s v="8.04.04"/>
    <m/>
    <m/>
    <s v="DAF VANTURIS I, II"/>
    <s v="conform amenajamentelor silvice"/>
    <s v="PRAHOVA"/>
    <s v="-"/>
    <s v="Tara: România; Judet: PRAHOVA; -;   -; Nr: -;"/>
    <n v="1961"/>
    <n v="26300"/>
    <n v="29"/>
    <s v="in administrare"/>
    <s v="HG 982/1998;HG 1344/2011; HG 478/ 24-IUN-15;HG.478/24-IUN-15;OUG.1 din 04/01/2017;OUG.68 din 06/11/2019"/>
    <s v="imobil"/>
    <s v="Lungime= Km;Suprafeţe= ha;CF= ;"/>
  </r>
  <r>
    <x v="10473"/>
    <s v="8.04.04"/>
    <m/>
    <m/>
    <s v="DAF POIANA TAPULUI"/>
    <s v="conform amenajamentelor silvice"/>
    <s v="PRAHOVA"/>
    <s v="-"/>
    <s v="Tara: România; Judet: PRAHOVA; -;   -; Nr: -;"/>
    <n v="1976"/>
    <n v="1608600"/>
    <n v="29"/>
    <s v="in administrare"/>
    <s v="HG 982/1998;HG 1344/2011; HG 478/ 24-IUN-15;HG.478/24-IUN-15;OUG.1 din 04/01/2017;OUG.68 din 06/11/2019"/>
    <s v="imobil"/>
    <s v="Lungime= Km;Suprafeţe= ha;CF= ;"/>
  </r>
  <r>
    <x v="10474"/>
    <s v="8.30.01"/>
    <m/>
    <m/>
    <s v="CT SECUIANCA"/>
    <s v="conform amenajamentelor silvice"/>
    <s v="PRAHOVA"/>
    <s v="Măneciu"/>
    <s v="Tara: România; Judet: PRAHOVA;Com Măneciu;   -; Nr: -;"/>
    <n v="1993"/>
    <n v="21362"/>
    <n v="29"/>
    <s v="in administrare"/>
    <s v="HG 982/1998;HG 1344/2011; HG 478/ 24-IUN-15;HG.478/24-IUN-15;OUG.1 din 04/01/2017;HG.354/18.05.2017;OUG.68 din 06/11/2019;HG.846/08.10.2020"/>
    <s v="imobil"/>
    <s v="Lungime albie corectată/consolidată=1 km;"/>
  </r>
  <r>
    <x v="10475"/>
    <s v="8.04.04"/>
    <m/>
    <m/>
    <s v="DAF OLOGENI"/>
    <s v="conform amenajamentelor silvice"/>
    <s v="PRAHOVA"/>
    <s v="-"/>
    <s v="Tara: România; Judet: PRAHOVA; -;   -; Nr: -;"/>
    <n v="1960"/>
    <n v="3000"/>
    <n v="29"/>
    <s v="in administrare"/>
    <s v="HG 982/1998;HG 1344/2011; HG 478/ 24-IUN-15;HG.478/24-IUN-15;OUG.1 din 04/01/2017;OUG.68 din 06/11/2019"/>
    <s v="imobil"/>
    <s v="Lungime= Km;Suprafeţe= ha;CF= ;"/>
  </r>
  <r>
    <x v="10476"/>
    <s v="8.04.04"/>
    <m/>
    <m/>
    <s v="POD DAF PELES"/>
    <s v="conform amenajamentelor silvice"/>
    <s v="PRAHOVA"/>
    <s v="-"/>
    <s v="Tara: România; Judet: PRAHOVA; -;   -; Nr: -;"/>
    <n v="1964"/>
    <n v="78600"/>
    <n v="29"/>
    <s v="in administrare"/>
    <s v="HG 982/1998;HG 1344/2011; HG 478/ 24-IUN-15;HG.478/24-IUN-15;OUG.1 din 04/01/2017;OUG.68 din 06/11/2019"/>
    <s v="imobil"/>
    <s v="Lungime= Km;Suprafeţe= ha;CF= ;"/>
  </r>
  <r>
    <x v="10477"/>
    <s v="8.04.04"/>
    <m/>
    <m/>
    <s v="DAF FURNICA"/>
    <s v="conform amenajamentelor silvice"/>
    <s v="PRAHOVA"/>
    <s v="-"/>
    <s v="Tara: România; Judet: PRAHOVA; -;   -; Nr: -;"/>
    <n v="1985"/>
    <n v="1133900"/>
    <n v="29"/>
    <s v="in administrare"/>
    <s v="HG 982/1998;HG 1344/2011; HG 478/ 24-IUN-15;HG.478/24-IUN-15;OUG.1 din 04/01/2017;OUG.68 din 06/11/2019"/>
    <s v="imobil"/>
    <s v="Lungime= Km;Suprafeţe= ha;CF= ;"/>
  </r>
  <r>
    <x v="10478"/>
    <s v="8.04.04"/>
    <m/>
    <m/>
    <s v="DAF ARMASU"/>
    <s v="conform amenajamentelor silvice"/>
    <s v="PRAHOVA"/>
    <s v="Măneciu"/>
    <s v="Tara: România; Judet: PRAHOVA;Com Măneciu;   -; Nr: -;"/>
    <n v="1993"/>
    <n v="54925"/>
    <n v="29"/>
    <s v="in administrare"/>
    <s v="HG 982/1998;HG 1344/2011; HG 478/ 24-IUN-15;HG.478/24-IUN-15;OUG.1 din 04/01/2017;OUG.68 din 06/11/2019"/>
    <s v="imobil"/>
    <s v="Lungime= Km;Suprafeţe= ha;CF= ;"/>
  </r>
  <r>
    <x v="10479"/>
    <s v="8.04.04"/>
    <m/>
    <m/>
    <s v="DAF NEBUNASU"/>
    <s v="conform amenajamentelor silvice"/>
    <s v="PRAHOVA"/>
    <s v="Măneciu"/>
    <s v="Tara: România; Judet: PRAHOVA;Com Măneciu;   -; Nr: -;"/>
    <n v="1993"/>
    <n v="24588"/>
    <n v="29"/>
    <s v="in administrare"/>
    <s v="HG 982/1998;HG 1344/2011; HG 478/ 24-IUN-15;HG.478/24-IUN-15;OUG.1 din 04/01/2017;OUG.68 din 06/11/2019"/>
    <s v="imobil"/>
    <s v="Lungime= Km;Suprafeţe= ha;CF= ;"/>
  </r>
  <r>
    <x v="10480"/>
    <s v="8.04.04"/>
    <m/>
    <m/>
    <s v="DAF JARISTEA"/>
    <s v="conform amenajamentelor silvice"/>
    <s v="PRAHOVA"/>
    <s v="Măneciu"/>
    <s v="Tara: România; Judet: PRAHOVA;Com Măneciu;   -; Nr: -;"/>
    <n v="1993"/>
    <n v="10021"/>
    <n v="29"/>
    <s v="in administrare"/>
    <s v="HG 982/1998;HG 1344/2011; HG 478/ 24-IUN-15;HG.478/24-IUN-15;OUG.1 din 04/01/2017;HG.354/18.05.2017;OUG.68 din 06/11/2019"/>
    <s v="imobil"/>
    <s v="Lungime= Km;Suprafeţe= ha;CF= ;"/>
  </r>
  <r>
    <x v="10481"/>
    <s v="8.04.04"/>
    <m/>
    <m/>
    <s v="DAF TELEAJEN - AXIAL"/>
    <s v="conform amenajamentelor silvice"/>
    <s v="PRAHOVA"/>
    <s v="Măneciu"/>
    <s v="Tara: România; Judet: PRAHOVA;Com Măneciu;   -; Nr: -;"/>
    <n v="1993"/>
    <n v="753686"/>
    <n v="29"/>
    <s v="in administrare"/>
    <s v="HG 982/1998;HG 1344/2011; HG 478/ 24-IUN-15;HG.478/24-IUN-15;OUG.1 din 04/01/2017;OUG.68 din 06/11/2019"/>
    <s v="imobil"/>
    <s v="Lungime= Km;Suprafeţe= ha;CF= ;"/>
  </r>
  <r>
    <x v="10482"/>
    <s v="8.04.04"/>
    <m/>
    <m/>
    <s v="DAF CIUCURESCU"/>
    <s v="conform amenajamentelor silvice"/>
    <s v="PRAHOVA"/>
    <s v="Măneciu"/>
    <s v="Tara: România; Judet: PRAHOVA;Com Măneciu;   -; Nr: -;"/>
    <n v="1993"/>
    <n v="35520"/>
    <n v="29"/>
    <s v="in administrare"/>
    <s v="HG 982/1998;HG 1344/2011; HG 478/ 24-IUN-15;HG.478/24-IUN-15;OUG.1 din 04/01/2017;OUG.68 din 06/11/2019"/>
    <s v="imobil"/>
    <s v="Lungime= Km;Suprafeţe= ha;CF= ;"/>
  </r>
  <r>
    <x v="10483"/>
    <s v="8.04.04"/>
    <m/>
    <m/>
    <s v="DAF BAICU"/>
    <s v="conform amenajamentelor silvice"/>
    <s v="PRAHOVA"/>
    <s v="Măneciu"/>
    <s v="Tara: România; Judet: PRAHOVA;Com Măneciu;   -; Nr: -;"/>
    <n v="1993"/>
    <n v="40339"/>
    <n v="29"/>
    <s v="in administrare"/>
    <s v="HG 982/1998;HG 1344/2011; HG 478/ 24-IUN-15;HG.478/24-IUN-15;OUG.1 din 04/01/2017;OUG.68 din 06/11/2019"/>
    <s v="imobil"/>
    <s v="Lungime= Km;Suprafeţe= ha;CF= ;"/>
  </r>
  <r>
    <x v="10484"/>
    <s v="8.04.04"/>
    <m/>
    <m/>
    <s v="DAF CARPENUL AXIAL"/>
    <s v="conform amenajamentelor silvice"/>
    <s v="PRAHOVA"/>
    <s v="Măneciu"/>
    <s v="Tara: România; Judet: PRAHOVA;Com Măneciu;   -; Nr: -;"/>
    <n v="1993"/>
    <n v="106757"/>
    <n v="29"/>
    <s v="in administrare"/>
    <s v="HG 982/1998;HG 1344/2011; HG 478/ 24-IUN-15;HG.478/24-IUN-15;OUG.1 din 04/01/2017;OUG.68 din 06/11/2019"/>
    <s v="imobil"/>
    <s v="Lungime= Km;Suprafeţe= ha;CF= ;"/>
  </r>
  <r>
    <x v="10485"/>
    <s v="8.04.04"/>
    <m/>
    <m/>
    <s v="DAF CHEIA"/>
    <s v="conform amenajamentelor silvice"/>
    <s v="PRAHOVA"/>
    <s v="Măneciu"/>
    <s v="Tara: România; Judet: PRAHOVA;Com Măneciu;   -; Nr: -;"/>
    <n v="1993"/>
    <n v="191948"/>
    <n v="29"/>
    <s v="in administrare"/>
    <s v="HG 982/1998;HG 1344/2011; HG 478/ 24-IUN-15;HG.478/24-IUN-15;OUG.1 din 04/01/2017;OUG.68 din 06/11/2019"/>
    <s v="imobil"/>
    <s v="Lungime= Km;Suprafeţe= ha;CF= ;"/>
  </r>
  <r>
    <x v="10486"/>
    <s v="8.04.04"/>
    <m/>
    <m/>
    <s v="DAF BABESU"/>
    <s v="conform amenajamentelor silvice"/>
    <s v="PRAHOVA"/>
    <s v="Măneciu"/>
    <s v="Tara: România; Judet: PRAHOVA;Com Măneciu;   -; Nr: -;"/>
    <n v="1993"/>
    <n v="74293"/>
    <n v="29"/>
    <s v="in administrare"/>
    <s v="HG 982/1998;HG 1344/2011; HG 478/ 24-IUN-15;HG.478/24-IUN-15;OUG.1 din 04/01/2017;OUG.68 din 06/11/2019"/>
    <s v="imobil"/>
    <s v="Lungime= Km;Suprafeţe= ha;CF= ;"/>
  </r>
  <r>
    <x v="10487"/>
    <s v="8.04.04"/>
    <m/>
    <m/>
    <s v="DAF PIETRELE STANCEI"/>
    <s v="conform amenajamentelor silvice"/>
    <s v="PRAHOVA"/>
    <s v="Măneciu"/>
    <s v="Tara: România; Judet: PRAHOVA;Com Măneciu;   -; Nr: -;"/>
    <n v="1992"/>
    <n v="63647"/>
    <n v="29"/>
    <s v="in administrare"/>
    <s v="HG 982/1998;HG 1344/2011; HG 478/ 24-IUN-15;HG.478/24-IUN-15;OUG.1 din 04/01/2017;OUG.68 din 06/11/2019"/>
    <s v="imobil"/>
    <s v="Lungime= Km;Suprafeţe= ha;CF= ;"/>
  </r>
  <r>
    <x v="10488"/>
    <s v="8.04.04"/>
    <m/>
    <m/>
    <s v="DRUM FORESTIER BRADEASA"/>
    <s v="conform amenajamentelor silvice"/>
    <s v="PRAHOVA"/>
    <s v="-"/>
    <s v="Tara: România; Judet: PRAHOVA; -;   -; Nr: -;"/>
    <n v="1982"/>
    <n v="380682"/>
    <n v="29"/>
    <s v="in administrare"/>
    <s v="HG 982/1998;HG 1344/2011;OUG.1 din 04/01/2017;OUG.68 din 06/11/2019"/>
    <s v="imobil"/>
    <s v="drum forestier"/>
  </r>
  <r>
    <x v="10489"/>
    <s v="8.04.04"/>
    <m/>
    <m/>
    <s v="DAF CIMPINITA"/>
    <s v="conform amenajamentelor silvice"/>
    <s v="PRAHOVA"/>
    <s v="-"/>
    <s v="Tara: România; Judet: PRAHOVA; -;   -; Nr: -;"/>
    <n v="1986"/>
    <n v="9018"/>
    <n v="29"/>
    <s v="in administrare"/>
    <s v="HG 982/1998;HG 1344/2011; HG 478/ 24-IUN-15;HG.478/24-IUN-15;OUG.1 din 04/01/2017;HG.354/18.05.2017;OUG.68 din 06/11/2019"/>
    <s v="imobil"/>
    <s v="Lungime= Km;Suprafeţe= ha;CF= ;"/>
  </r>
  <r>
    <x v="10490"/>
    <s v="8.30.01"/>
    <m/>
    <m/>
    <s v="CT MANECIU II SCHINDA VALEA POPII"/>
    <s v="conform amenajamentelor silvice"/>
    <s v="PRAHOVA"/>
    <s v="Măneciu"/>
    <s v="Tara: România; Judet: PRAHOVA;Com Măneciu;   -; Nr: -;"/>
    <n v="1990"/>
    <n v="28466"/>
    <n v="29"/>
    <s v="in administrare"/>
    <s v="HG 982/1998;HG 1344/2011; HG 478/ 24-IUN-15;HG.478/24-IUN-15;OUG.1 din 04/01/2017;HG.354/18.05.2017;OUG.68 din 06/11/2019;HG.846/08.10.2020"/>
    <s v="imobil"/>
    <s v="Lungime albie corectată/consolidată=4,1 km;"/>
  </r>
  <r>
    <x v="10491"/>
    <s v="8.04.04"/>
    <m/>
    <m/>
    <s v="DRUM FORESTIER RADILA 1"/>
    <s v="conform amenajamentelor silvice"/>
    <s v="PRAHOVA"/>
    <s v="-"/>
    <s v="Tara: România; Judet: PRAHOVA; -;   -; Nr: -;"/>
    <n v="1971"/>
    <n v="108249"/>
    <n v="29"/>
    <s v="in administrare"/>
    <s v="HG 982/1998;HG 1344/2011;OUG.1 din 04/01/2017;OUG.68 din 06/11/2019"/>
    <s v="imobil"/>
    <s v="drum forestier"/>
  </r>
  <r>
    <x v="10492"/>
    <s v="8.04.04"/>
    <m/>
    <m/>
    <s v="DRUM FORESTIER DEINTEASA"/>
    <s v="conform amenajamentelor silvice"/>
    <s v="PRAHOVA"/>
    <s v="-"/>
    <s v="Tara: România; Judet: PRAHOVA; -;   -; Nr: -;"/>
    <n v="1971"/>
    <n v="315974"/>
    <n v="29"/>
    <s v="in administrare"/>
    <s v="HG 982/1998;HG 1344/2011;OUG.1 din 04/01/2017;HG.354/18.05.2017;OUG.68 din 06/11/2019"/>
    <s v="imobil"/>
    <s v="Lungime= Km;Suprafeţe= ha;CF= ;"/>
  </r>
  <r>
    <x v="10493"/>
    <s v="8.04.04"/>
    <m/>
    <m/>
    <s v="DRUM FORESTIER VALEA SEACA"/>
    <s v="conform amenajamentelor silvice"/>
    <s v="PRAHOVA"/>
    <s v="-"/>
    <s v="Tara: România; Judet: PRAHOVA; -;   -; Nr: -;"/>
    <n v="1969"/>
    <n v="200000"/>
    <n v="29"/>
    <s v="in administrare"/>
    <s v="HG 982/1998;HG 1344/2011;OUG.1 din 04/01/2017;OUG.68 din 06/11/2019"/>
    <s v="imobil"/>
    <s v="AZUGA"/>
  </r>
  <r>
    <x v="10494"/>
    <s v="8.04.04"/>
    <m/>
    <m/>
    <s v="DAF VALEA ROSIE"/>
    <s v="conform amenajamentelor silvice"/>
    <s v="PRAHOVA"/>
    <s v="Azuga"/>
    <s v="Tara: România; Judet: PRAHOVA;Orş Azuga;   -; Nr: -;"/>
    <n v="1975"/>
    <n v="550000"/>
    <n v="29"/>
    <s v="in administrare"/>
    <s v="HG 982/1998;HG 1344/2011; HG 478/ 24-IUN-15;HG.478/24-IUN-15;OUG.1 din 04/01/2017;OUG.68 din 06/11/2019"/>
    <s v="imobil"/>
    <s v="Lungime= Km;Suprafeţe= ha;CF= ;"/>
  </r>
  <r>
    <x v="10495"/>
    <s v="8.04.04"/>
    <m/>
    <m/>
    <s v="DAF STEVIA"/>
    <s v="conform amenajamentelor silvice"/>
    <s v="PRAHOVA"/>
    <s v="Azuga"/>
    <s v="Tara: România; Judet: PRAHOVA;Orş Azuga;   -; Nr: -;"/>
    <n v="1950"/>
    <n v="200000"/>
    <n v="29"/>
    <s v="in administrare"/>
    <s v="HG 982/1998;HG 1344/2011; HG 478/ 24-IUN-15;HG.478/24-IUN-15;OUG.1 din 04/01/2017;OUG.68 din 06/11/2019"/>
    <s v="imobil"/>
    <s v="Lungime= Km;Suprafeţe= ha;CF= ;"/>
  </r>
  <r>
    <x v="10496"/>
    <s v="8.04.04"/>
    <m/>
    <m/>
    <s v="DRUM FORESTIER VALEA MARULUI COASTA"/>
    <s v="conform amenajamentelor silvice"/>
    <s v="PRAHOVA"/>
    <s v="-"/>
    <s v="Tara: România; Judet: PRAHOVA; -;   -; Nr: -;"/>
    <n v="1971"/>
    <n v="150000"/>
    <n v="29"/>
    <s v="in administrare"/>
    <s v="HG 982/1998;HG 1344/2011;OUG.1 din 04/01/2017;OUG.68 din 06/11/2019"/>
    <s v="imobil"/>
    <s v="BUSTENI"/>
  </r>
  <r>
    <x v="10497"/>
    <s v="8.04.04"/>
    <m/>
    <m/>
    <s v="DAF AZUGA AXIAL"/>
    <s v="conform amenajamentelor silvice"/>
    <s v="PRAHOVA"/>
    <s v="Azuga"/>
    <s v="Tara: România; Judet: PRAHOVA;Orş Azuga;   -; Nr: -;"/>
    <n v="1975"/>
    <n v="5949953"/>
    <n v="29"/>
    <s v="in administrare"/>
    <s v="HG 982/1998;HG 1344/2011; HG 478/ 24-IUN-15;HG.478/24-IUN-15;OUG.1 din 04/01/2017;HG.354/18.05.2017;OUG.68 din 06/11/2019"/>
    <s v="imobil"/>
    <s v="Lungime= Km;Suprafeţe= ha;CF= ;"/>
  </r>
  <r>
    <x v="10498"/>
    <s v="8.30.01"/>
    <m/>
    <m/>
    <s v="CT AZUGA 2"/>
    <s v="conform amenajamentelor silvice"/>
    <s v="PRAHOVA"/>
    <s v="-"/>
    <s v="Tara: România; Judet: PRAHOVA; -;   -; Nr: -; Vl Azugii"/>
    <n v="1985"/>
    <n v="4029"/>
    <n v="29"/>
    <s v="in administrare"/>
    <s v="HG 982/1998;HG 1344/2011; HG 478/ 24-IUN-15;HG.478/24-IUN-15;OUG.1 din 04/01/2017;HG.354/18.05.2017;OUG.68 din 06/11/2019;HG.846/08.10.2020"/>
    <s v="imobil"/>
    <s v="Lungime albie corectată/consolidată=1,2 km;"/>
  </r>
  <r>
    <x v="10499"/>
    <s v="8.04.04"/>
    <m/>
    <m/>
    <s v="DRUM FORESTIER URSUL MARE"/>
    <s v="conform amenajamentelor silvice"/>
    <s v="PRAHOVA"/>
    <s v="-"/>
    <s v="Tara: România; Judet: PRAHOVA; -;   -; Nr: -;"/>
    <n v="1964"/>
    <n v="500000"/>
    <n v="29"/>
    <s v="in administrare"/>
    <s v="HG 982/1998;HG 1344/2011;OUG.1 din 04/01/2017;OUG.68 din 06/11/2019"/>
    <s v="imobil"/>
    <s v="PREDEAL"/>
  </r>
  <r>
    <x v="10500"/>
    <s v="8.04.04"/>
    <m/>
    <m/>
    <s v="DAF POJORATELE II"/>
    <s v="conform amenajamentelor silvice"/>
    <s v="TELEORMAN"/>
    <s v="-"/>
    <s v="Tara: România; Judet: TELEORMAN; -;   -; Nr: -;"/>
    <n v="1985"/>
    <n v="68399"/>
    <n v="34"/>
    <s v="in administrare"/>
    <s v="HG 982/1998;HG 1344/2011;OUG.1 din 04/01/2017;HG.354/18.05.2017;OUG.68 din 06/11/2019"/>
    <s v="imobil"/>
    <s v="Lungime= Km;Suprafeţe= ha;CF= ;"/>
  </r>
  <r>
    <x v="10501"/>
    <s v="8.04.04"/>
    <m/>
    <m/>
    <s v="DRUM AOTOFORESIER BECIU"/>
    <s v="conform amenajamentelor silvice"/>
    <s v="TELEORMAN"/>
    <s v="-"/>
    <s v="Tara: România; Judet: TELEORMAN; -;   -; Nr: -;"/>
    <n v="1966"/>
    <n v="1131687"/>
    <n v="34"/>
    <s v="in administrare"/>
    <s v="HG 982/1998;;OUG.1 din 04/01/2017;HG.354/18.05.2017;OUG.68 din 06/11/2019"/>
    <s v="imobil"/>
    <s v="Lungime= Km;Suprafeţe= ha;CF= ;"/>
  </r>
  <r>
    <x v="10502"/>
    <s v="8.04.04"/>
    <m/>
    <m/>
    <s v="DAF VALEA IEDULUI 1,5 KM"/>
    <s v="conform amenajamentelor silvice"/>
    <s v="ARGEŞ"/>
    <s v="-"/>
    <s v="Tara: România; Judet: ARGEŞ; -;   -; Nr: -;"/>
    <n v="1961"/>
    <n v="3"/>
    <n v="3"/>
    <s v="in administrare"/>
    <s v="HG 982/1998;HG 1344/2011;OUG.1 din 04/01/2017;OUG.68 din 06/11/2019"/>
    <s v="imobil"/>
    <s v="drum auto forestier"/>
  </r>
  <r>
    <x v="10503"/>
    <s v="8.04.04"/>
    <m/>
    <m/>
    <s v="DAF URSEANCA VV1 4,7KM"/>
    <s v="conform amenajamentelor silvice"/>
    <s v="ARGEŞ"/>
    <s v="-"/>
    <s v="Tara: România; Judet: ARGEŞ; -;   -; Nr: -;"/>
    <n v="1983"/>
    <n v="96866"/>
    <n v="3"/>
    <s v="in administrare"/>
    <s v="HG 982/1998;HG 1344/2011;OUG.1 din 04/01/2017;HG.354/18.05.2017;OUG.68 din 06/11/2019"/>
    <s v="imobil"/>
    <s v="Lungime= Km;Suprafeţe= ha;CF= ;"/>
  </r>
  <r>
    <x v="10504"/>
    <s v="8.04.04"/>
    <m/>
    <m/>
    <s v="DAF GRESIA"/>
    <s v="conform amenajamentelor silvice"/>
    <s v="TELEORMAN"/>
    <s v="-"/>
    <s v="Tara: România; Judet: TELEORMAN; -;   -; Nr: -;"/>
    <n v="1964"/>
    <n v="3638"/>
    <n v="34"/>
    <s v="in administrare"/>
    <s v="HG 982/1998;HG 1344/2011;OUG.1 din 04/01/2017;HG.354/18.05.2017;OUG.68 din 06/11/2019"/>
    <s v="imobil"/>
    <s v="Lungime= Km;Suprafeţe= ha;CF= ;"/>
  </r>
  <r>
    <x v="10505"/>
    <s v="8.04.04"/>
    <m/>
    <m/>
    <s v="DAF VULPEASCA"/>
    <s v="conform amenajamentelor silvice"/>
    <s v="TELEORMAN"/>
    <s v="-"/>
    <s v="Tara: România; Judet: TELEORMAN; -;   -; Nr: -;"/>
    <n v="1966"/>
    <n v="3775"/>
    <n v="34"/>
    <s v="in administrare"/>
    <s v="HG 982/1998;HG 1344/2011;OUG.1 din 04/01/2017;HG.354/18.05.2017;OUG.68 din 06/11/2019"/>
    <s v="imobil"/>
    <s v="Lungime= Km;Suprafeţe= ha;CF= ;"/>
  </r>
  <r>
    <x v="10506"/>
    <s v="8.04.04"/>
    <m/>
    <m/>
    <s v="DAF BUDA AXIAL 16,9 KM"/>
    <s v="conform amenajamentelor silvice"/>
    <s v="ARGEŞ"/>
    <s v="-"/>
    <s v="Tara: România; Judet: ARGEŞ; -;   -; Nr: -;"/>
    <n v="1976"/>
    <n v="776707"/>
    <n v="3"/>
    <s v="in administrare"/>
    <s v="HG 982/1998;HG 1344/2011;OUG.1 din 04/01/2017;OUG.68 din 06/11/2019"/>
    <s v="imobil"/>
    <s v="drum auto forestier"/>
  </r>
  <r>
    <x v="10507"/>
    <s v="8.04.04"/>
    <m/>
    <m/>
    <s v="DAF VALEA SUHARI 2,4 KM."/>
    <s v="conform amenajamentelor silvice"/>
    <s v="ARGEŞ"/>
    <s v="-"/>
    <s v="Tara: România; Judet: ARGEŞ; -;   -; Nr: -;"/>
    <n v="1971"/>
    <n v="120196"/>
    <n v="3"/>
    <s v="in administrare"/>
    <s v="HG 982/1998;HG 1344/2011;OUG.1 din 04/01/2017;OUG.68 din 06/11/2019"/>
    <s v="imobil"/>
    <s v="drum auto forestier"/>
  </r>
  <r>
    <x v="10508"/>
    <s v="8.04.04"/>
    <m/>
    <m/>
    <s v="DAF VALE POPII-BUN. 4,5 K"/>
    <s v="conform amenajamentelor silvice"/>
    <s v="ARGEŞ"/>
    <s v="-"/>
    <s v="Tara: România; Judet: ARGEŞ; -;   -; Nr: -;"/>
    <n v="1983"/>
    <n v="191599"/>
    <n v="3"/>
    <s v="in administrare"/>
    <s v="HG 982/1998;HG 1344/2011;OUG.1 din 04/01/2017;HG.354/18.05.2017;OUG.68 din 06/11/2019"/>
    <s v="imobil"/>
    <s v="Lungime= Km;Suprafeţe= ha;CF= ;"/>
  </r>
  <r>
    <x v="10509"/>
    <s v="8.30.01"/>
    <m/>
    <m/>
    <s v="BARAJ PERIM BRĂDET"/>
    <s v="conform amenajamentelor silvice"/>
    <s v="ARGEŞ"/>
    <s v="-"/>
    <s v="Tara: România; Judet: ARGEŞ; -;   -; Nr: -;"/>
    <n v="1956"/>
    <n v="380"/>
    <n v="3"/>
    <s v="in administrare"/>
    <s v="HG 982/1998;HG 1344/2011;OUG.1 din 04/01/2017;HG.354/18.05.2017;OUG.68 din 06/11/2019;HG.846/08.10.2020"/>
    <s v="imobil"/>
    <s v="Lungime albie corectată/consolidată=0,1 km;"/>
  </r>
  <r>
    <x v="10510"/>
    <s v="8.30.01"/>
    <m/>
    <m/>
    <s v="C-TOR-4 BARAJE PRISEACA"/>
    <s v="conform amenajamentelor silvice"/>
    <s v="ARGEŞ"/>
    <s v="-"/>
    <s v="Tara: România; Judet: ARGEŞ; -;   -; Nr: -;"/>
    <n v="1990"/>
    <n v="1786"/>
    <n v="3"/>
    <s v="in administrare"/>
    <s v="HG 982/1998;HG 1344/2011;OUG.1 din 04/01/2017;HG.354/18.05.2017;OUG.68 din 06/11/2019;HG.846/08.10.2020"/>
    <s v="imobil"/>
    <s v="Lungime albie corectată/consolidată=0,8 km;"/>
  </r>
  <r>
    <x v="10511"/>
    <s v="8.04.04"/>
    <m/>
    <m/>
    <s v="DAF SECATURI-RAMIF.2,5 KM"/>
    <s v="conform amenajamentelor silvice"/>
    <s v="ARGEŞ"/>
    <s v="-"/>
    <s v="Tara: România; Judet: ARGEŞ; -;   -; Nr: -;"/>
    <n v="1973"/>
    <n v="146014"/>
    <n v="3"/>
    <s v="in administrare"/>
    <s v="HG 982/1998;HG 1344/2011;OUG.1 din 04/01/2017;OUG.68 din 06/11/2019"/>
    <s v="imobil"/>
    <s v="drum auto forestier"/>
  </r>
  <r>
    <x v="10512"/>
    <s v="8.04.04"/>
    <m/>
    <m/>
    <s v="DAF V.TIGANULUI L.3 KM"/>
    <s v="conform amenajamentelor silvice"/>
    <s v="ARGEŞ"/>
    <s v="-"/>
    <s v="Tara: România; Judet: ARGEŞ; -;   -; Nr: -;"/>
    <n v="1970"/>
    <n v="62781"/>
    <n v="3"/>
    <s v="in administrare"/>
    <s v="HG 982/1998;HG 1344/2011;OUG.1 din 04/01/2017;OUG.68 din 06/11/2019"/>
    <s v="imobil"/>
    <s v="drum auto forestier"/>
  </r>
  <r>
    <x v="10513"/>
    <s v="8.04.04"/>
    <m/>
    <m/>
    <s v="DAF MOLIDU 2,4 KM"/>
    <s v="conform amenajamentelor silvice"/>
    <s v="ARGEŞ"/>
    <s v="-"/>
    <s v="Tara: România; Judet: ARGEŞ; -;   -; Nr: -;"/>
    <n v="1977"/>
    <n v="9186"/>
    <n v="3"/>
    <s v="in administrare"/>
    <s v="HG 982/1998;HG 1344/2011;OUG.1 din 04/01/2017;HG.354/18.05.2017;OUG.68 din 06/11/2019"/>
    <s v="imobil"/>
    <s v="Lungime= Km;Suprafeţe= ha;CF= ;"/>
  </r>
  <r>
    <x v="10514"/>
    <s v="8.04.04"/>
    <m/>
    <m/>
    <s v="DRUM AUTO V.BRADULUI 4,5K"/>
    <s v="conform amenajamentelor silvice"/>
    <s v="ARGEŞ"/>
    <s v="-"/>
    <s v="Tara: România; Judet: ARGEŞ; -;   -; Nr: -;"/>
    <n v="1964"/>
    <n v="239421"/>
    <n v="3"/>
    <s v="in administrare"/>
    <s v="HG 982/1998;HG 1344/2011;OUG.1 din 04/01/2017;OUG.68 din 06/11/2019"/>
    <s v="imobil"/>
    <s v="drum auto forestier"/>
  </r>
  <r>
    <x v="10515"/>
    <s v="8.04.04"/>
    <m/>
    <m/>
    <s v="DRUM AUTO VOICILE"/>
    <s v="conform amenajamentelor silvice"/>
    <s v="ARGEŞ"/>
    <s v="-"/>
    <s v="Tara: România; Judet: ARGEŞ; -;   -; Nr: -;"/>
    <n v="1962"/>
    <n v="18860"/>
    <n v="3"/>
    <s v="in administrare"/>
    <s v="HG.982/1998;HG.1344/23.12.2010;OUG.1/04.01.2017;;OUG.68 din 06/11/2019"/>
    <s v="imobil"/>
    <s v="Lungime=3,5 Km;Suprafeţe= ha;CF= ;"/>
  </r>
  <r>
    <x v="10516"/>
    <s v="8.04.04"/>
    <m/>
    <m/>
    <s v="DRUM AUTO TOACA"/>
    <s v="conform amenajamentelor silvice"/>
    <s v="ARGEŞ"/>
    <s v="-"/>
    <s v="Tara: România; Judet: ARGEŞ; -;   -; Nr: -;"/>
    <n v="1962"/>
    <n v="7171"/>
    <n v="3"/>
    <s v="in administrare"/>
    <s v="HG.982/1998;HG.1344/23.12.2010;OUG.1/04.01.2017;;OUG.68 din 06/11/2019"/>
    <s v="imobil"/>
    <s v="Lungime=2,6 Km;Suprafeţe= ha;CF= ;"/>
  </r>
  <r>
    <x v="10517"/>
    <s v="8.04.04"/>
    <m/>
    <m/>
    <s v="DRUM AUTO GROSU"/>
    <s v="conform amenajamentelor silvice"/>
    <s v="ARGEŞ"/>
    <s v="-"/>
    <s v="Tara: România; Judet: ARGEŞ; -;   -; Nr: -;"/>
    <n v="1966"/>
    <n v="384343"/>
    <n v="3"/>
    <s v="in administrare"/>
    <s v="HG.982/1998;HG.1344/23.12.2010;OUG.1/04.01.2017;;OUG.68 din 06/11/2019"/>
    <s v="imobil"/>
    <s v="Lungime=4,8 Km;Suprafeţe= ha;CF= ;"/>
  </r>
  <r>
    <x v="10518"/>
    <s v="8.30.01"/>
    <m/>
    <m/>
    <s v="BARAJ VALEA BRADULUI CT"/>
    <s v="conform amenajamentelor silvice"/>
    <s v="ARGEŞ"/>
    <s v="-"/>
    <s v="Tara: România; Judet: ARGEŞ; -;   -; Nr: -;"/>
    <n v="1988"/>
    <n v="2901"/>
    <n v="3"/>
    <s v="in administrare"/>
    <s v="HG 982/1998;HG 1344/2011;OUG.1 din 04/01/2017;HG.354/18.05.2017;OUG.68 din 06/11/2019;HG.846/08.10.2020"/>
    <s v="imobil"/>
    <s v="Lungime albie corectată/consolidată=3,6 km;"/>
  </r>
  <r>
    <x v="10519"/>
    <s v="8.04.04"/>
    <m/>
    <m/>
    <s v="DRUM AUTO HATISUL"/>
    <s v="conform amenajamentelor silvice"/>
    <s v="ARGEŞ"/>
    <s v="-"/>
    <s v="Tara: România; Judet: ARGEŞ; -;   -; Nr: -;"/>
    <n v="1967"/>
    <n v="112591"/>
    <n v="3"/>
    <s v="in administrare"/>
    <s v="HG.982/1998;HG.1344/23.12.2010;OUG.1/04.01.2017;;OUG.68 din 06/11/2019"/>
    <s v="imobil"/>
    <s v="Lungime=2,1 Km;Suprafeţe= ha;CF= ;"/>
  </r>
  <r>
    <x v="10520"/>
    <s v="8.30.01"/>
    <m/>
    <m/>
    <s v="BARAJ V RUZII (C TOREBT"/>
    <s v="conform amenajamentelor silvice"/>
    <s v="ARGEŞ"/>
    <s v="-"/>
    <s v="Tara: România; Judet: ARGEŞ; -;   -; Nr: -;"/>
    <n v="1982"/>
    <n v="11504"/>
    <n v="3"/>
    <s v="in administrare"/>
    <s v="HG 982/1998;HG 1344/2011;OUG.1 din 04/01/2017;HG.354/18.05.2017;OUG.68 din 06/11/2019;HG.846/08.10.2020"/>
    <s v="imobil"/>
    <s v="Lungime albie corectată/consolidată=2,5 km;"/>
  </r>
  <r>
    <x v="10521"/>
    <s v="8.04.04"/>
    <m/>
    <m/>
    <s v="DAF VL SASULUI 1.4 KM"/>
    <s v="conform amenajamentelor silvice"/>
    <s v="ARGEŞ"/>
    <s v="-"/>
    <s v="Tara: România; Judet: ARGEŞ; -;   -; Nr: -;"/>
    <n v="1980"/>
    <n v="23618"/>
    <n v="3"/>
    <s v="in administrare"/>
    <s v="HG 982/1998;HG 1344/2011;OUG.1 din 04/01/2017;HG.354/18.05.2017;OUG.68 din 06/11/2019"/>
    <s v="imobil"/>
    <s v="Lungime= Km;Suprafeţe= ha;CF= ;"/>
  </r>
  <r>
    <x v="10522"/>
    <s v="8.30.01"/>
    <m/>
    <m/>
    <s v="BARAJE FĂRĂ ACUMUL FIXE"/>
    <s v="conform amenajamentelor silvice"/>
    <s v="ARGEŞ"/>
    <s v="-"/>
    <s v="Tara: România; Judet: ARGEŞ; -;   -; Nr: -;"/>
    <n v="1977"/>
    <n v="483"/>
    <n v="3"/>
    <s v="in administrare"/>
    <s v="HG 982/1998;HG 1344/2011;OUG.1 din 04/01/2017;HG.354/18.05.2017;OUG.68 din 06/11/2019;HG.846/08.10.2020"/>
    <s v="imobil"/>
    <s v="Lungime albie corectată/consolidată=1,5 km;"/>
  </r>
  <r>
    <x v="10523"/>
    <s v="8.30.01"/>
    <m/>
    <m/>
    <s v="BARAJE FĂRĂ ACUMUL FIXE"/>
    <s v="conform amenajamentelor silvice"/>
    <s v="ARGEŞ"/>
    <s v="-"/>
    <s v="Tara: România; Judet: ARGEŞ; -;   -; Nr: -;"/>
    <n v="1985"/>
    <n v="4044"/>
    <n v="3"/>
    <s v="in administrare"/>
    <s v="HG 982/1998;HG 1344/2011;OUG.1 din 04/01/2017;HG.354/18.05.2017;OUG.68 din 06/11/2019;HG.846/08.10.2020"/>
    <s v="imobil"/>
    <s v="Lungime albie corectată/consolidată=1 km;"/>
  </r>
  <r>
    <x v="10524"/>
    <s v="8.04.04"/>
    <m/>
    <m/>
    <s v="DAF URSOAIA P.HOTAR"/>
    <s v="conform amenajamentelor silvice"/>
    <s v="ARGEŞ"/>
    <s v="-"/>
    <s v="Tara: România; Judet: ARGEŞ; -;   -; Nr: -;"/>
    <n v="1973"/>
    <n v="8591"/>
    <n v="3"/>
    <s v="in administrare"/>
    <s v="HG 982/1998;HG 1344/2011; HG 478/ 24-IUN-15;HG.478/24-IUN-15;OUG.1 din 04/01/2017;HG.354/18.05.2017;OUG.68 din 06/11/2019"/>
    <s v="imobil"/>
    <s v="Lungime=1,3 KM Km;Suprafeţe= ha;CF= ;"/>
  </r>
  <r>
    <x v="10525"/>
    <s v="8.04.04"/>
    <m/>
    <m/>
    <s v="DAF BLIDAREA-4,0 KM"/>
    <s v="conform amenajamentelor silvice"/>
    <s v="ARGEŞ"/>
    <s v="-"/>
    <s v="Tara: România; Judet: ARGEŞ; -;   -; Nr: -;"/>
    <n v="1980"/>
    <n v="4722"/>
    <n v="3"/>
    <s v="in administrare"/>
    <s v="HG 982/1998;HG 1344/2011;OUG.1 din 04/01/2017;HG.354/18.05.2017;OUG.68 din 06/11/2019"/>
    <s v="imobil"/>
    <s v="Lungime= Km;Suprafeţe= ha;CF= ;"/>
  </r>
  <r>
    <x v="10526"/>
    <s v="8.04.04"/>
    <m/>
    <m/>
    <s v="DAF TINISOARELE"/>
    <s v="conform amenajamentelor silvice"/>
    <s v="ARGEŞ"/>
    <s v="-"/>
    <s v="Tara: România; Judet: ARGEŞ; -;   -; Nr: -;"/>
    <n v="1962"/>
    <n v="132"/>
    <n v="3"/>
    <s v="in administrare"/>
    <s v="HG 982/1998;HG 1344/2011; HG 478/ 24-IUN-15;HG.478/24-IUN-15;OUG.1 din 04/01/2017;OUG.68 din 06/11/2019"/>
    <s v="imobil"/>
    <s v="Lungime=0,6 KM Km;Suprafeţe= ha;CF= ;"/>
  </r>
  <r>
    <x v="10527"/>
    <s v="8.04.04"/>
    <m/>
    <m/>
    <s v="DAF V.URS-OVREIU"/>
    <s v="conform amenajamentelor silvice"/>
    <s v="ARGEŞ"/>
    <s v="-"/>
    <s v="Tara: România; Judet: ARGEŞ; -;   -; Nr: -;"/>
    <n v="1986"/>
    <n v="5708"/>
    <n v="3"/>
    <s v="in administrare"/>
    <s v="HG 982/1998;HG 1344/2011; HG 478/ 24-IUN-15;HG.478/24-IUN-15;OUG.1 din 04/01/2017;HG.354/18.05.2017;OUG.68 din 06/11/2019"/>
    <s v="imobil"/>
    <s v="Lungime=2,5 KM Km;Suprafeţe= ha;CF= ;"/>
  </r>
  <r>
    <x v="10528"/>
    <s v="8.04.04"/>
    <m/>
    <m/>
    <s v="DAF LALU DRAGOSUL"/>
    <s v="conform amenajamentelor silvice"/>
    <s v="ARGEŞ"/>
    <s v="-"/>
    <s v="Tara: România; Judet: ARGEŞ; -;   -; Nr: -;"/>
    <n v="1987"/>
    <n v="5709"/>
    <n v="3"/>
    <s v="in administrare"/>
    <s v="HG 982/1998;HG 1344/2011; HG 478/ 24-IUN-15;HG.478/24-IUN-15;OUG.1 din 04/01/2017;HG.354/18.05.2017;OUG.68 din 06/11/2019"/>
    <s v="imobil"/>
    <s v="Lungime=2,3 KM Km;Suprafeţe= ha;CF= ;"/>
  </r>
  <r>
    <x v="10529"/>
    <s v="8.04.04"/>
    <m/>
    <m/>
    <s v="DAF VALEA LARGA-VOINA"/>
    <s v="conform amenajamentelor silvice"/>
    <s v="ARGEŞ"/>
    <s v="-"/>
    <s v="Tara: România; Judet: ARGEŞ; -;   -; Nr: -;"/>
    <n v="1974"/>
    <n v="8894"/>
    <n v="3"/>
    <s v="in administrare"/>
    <s v="HG 982/1998;HG 1344/2011; HG 478/ 24-IUN-15;HG.478/24-IUN-15;OUG.1 din 04/01/2017;OUG.68 din 06/11/2019"/>
    <s v="imobil"/>
    <s v="Lungime=3,5 KM Km;Suprafeţe= ha;CF= ;"/>
  </r>
  <r>
    <x v="10530"/>
    <s v="8.04.04"/>
    <m/>
    <m/>
    <s v="DAF STRAMBA"/>
    <s v="conform amenajamentelor silvice"/>
    <s v="ARGEŞ"/>
    <s v="-"/>
    <s v="Tara: România; Judet: ARGEŞ; -;   -; Nr: -;"/>
    <n v="1970"/>
    <n v="82160"/>
    <n v="3"/>
    <s v="in administrare"/>
    <s v="HG 982/1998;HG 1344/2011; HG 478/ 24-IUN-15;HG.478/24-IUN-15;OUG.1 din 04/01/2017;OUG.68 din 06/11/2019"/>
    <s v="imobil"/>
    <s v="Lungime=1,9 KM Km;Suprafeţe= ha;CF= ;"/>
  </r>
  <r>
    <x v="10531"/>
    <s v="8.04.04"/>
    <m/>
    <m/>
    <s v="DAF CIOCANU"/>
    <s v="conform amenajamentelor silvice"/>
    <s v="ARGEŞ"/>
    <s v="-"/>
    <s v="Tara: România; Judet: ARGEŞ; -;   -; Nr: -;"/>
    <n v="1984"/>
    <n v="1180"/>
    <n v="3"/>
    <s v="in administrare"/>
    <s v="HG 982/1998;HG 1344/2011; HG 478/ 24-IUN-15;HG.478/24-IUN-15;OUG.1 din 04/01/2017;HG.354/18.05.2017;OUG.68 din 06/11/2019"/>
    <s v="imobil"/>
    <s v="Lungime=1,6 KM Km;Suprafeţe= ha;CF= ;"/>
  </r>
  <r>
    <x v="10532"/>
    <s v="8.30._"/>
    <m/>
    <m/>
    <s v="BARAJE CETATENI V.GRECII"/>
    <s v="conform amenajamentelor silvice"/>
    <s v="ARGEŞ"/>
    <s v="-"/>
    <s v="Tara: România; Judet: ARGEŞ; -;   -; Nr: -;"/>
    <n v="1980"/>
    <n v="9935"/>
    <n v="3"/>
    <s v="in administrare"/>
    <s v="HG 982/1998;HG 1344/2011; HG 478/ 24-IUN-15;HG.478/24-IUN-15;OUG.1 din 04/01/2017;OUG.68 din 06/11/2019"/>
    <s v="imobil"/>
    <s v="Denumire=lucrare corectare torenti ;"/>
  </r>
  <r>
    <x v="10533"/>
    <s v="8.30._"/>
    <m/>
    <m/>
    <s v="BARAJE"/>
    <s v="conform amenajamentelor silvice"/>
    <s v="ARGEŞ"/>
    <s v="-"/>
    <s v="Tara: România; Judet: ARGEŞ; -;   -; Nr: -;"/>
    <n v="1982"/>
    <n v="15920"/>
    <n v="3"/>
    <s v="in administrare"/>
    <s v="HG 982/1998;HG 1344/2011; HG 478/ 24-IUN-15;HG.478/24-IUN-15;OUG.1 din 04/01/2017;OUG.68 din 06/11/2019"/>
    <s v="imobil"/>
    <s v="Denumire=lucrare corectare torenti ;"/>
  </r>
  <r>
    <x v="10534"/>
    <s v="8.04.04"/>
    <m/>
    <m/>
    <s v="DAF PIRIUL CORB"/>
    <s v="conform amenajamentelor silvice"/>
    <s v="ARGEŞ"/>
    <s v="-"/>
    <s v="Tara: România; Judet: ARGEŞ; -;   -; Nr: -;"/>
    <n v="1968"/>
    <n v="75538"/>
    <n v="3"/>
    <s v="in administrare"/>
    <s v="HG 982/1998;; HG 478/ 24-IUN-15;HG.478/24-IUN-15;OUG.1 din 04/01/2017;OUG.68 din 06/11/2019"/>
    <s v="imobil"/>
    <s v="Lungime=2,4 KM Km;Suprafeţe= ha;CF= ;"/>
  </r>
  <r>
    <x v="10535"/>
    <s v="8.04.04"/>
    <m/>
    <m/>
    <s v="DAF MODROGAZU"/>
    <s v="conform amenajamentelor silvice"/>
    <s v="ARGEŞ"/>
    <s v="-"/>
    <s v="Tara: România; Judet: ARGEŞ; -;   -; Nr: -;"/>
    <n v="1975"/>
    <n v="439934"/>
    <n v="3"/>
    <s v="in administrare"/>
    <s v="HG 982/1998;; HG 478/ 24-IUN-15;HG.478/24-IUN-15;OUG.1 din 04/01/2017;HG.354/18.05.2017;OUG.68 din 06/11/2019"/>
    <s v="imobil"/>
    <s v="Lungime=2,8 KM Km;Suprafeţe= ha;CF= ;"/>
  </r>
  <r>
    <x v="10536"/>
    <s v="8.04.04"/>
    <m/>
    <m/>
    <s v="DAF VALEA LUPULUI"/>
    <s v="conform amenajamentelor silvice"/>
    <s v="ARGEŞ"/>
    <s v="-"/>
    <s v="Tara: România; Judet: ARGEŞ; -;   -; Nr: -;"/>
    <n v="1981"/>
    <n v="50668"/>
    <n v="3"/>
    <s v="in administrare"/>
    <s v="HG 982/1998;HG 1344/2011; HG 478/ 24-IUN-15;HG.478/24-IUN-15;OUG.1 din 04/01/2017;HG.354/18.05.2017;OUG.68 din 06/11/2019"/>
    <s v="imobil"/>
    <s v="Lungime=3,3 KM Km;Suprafeţe= ha;CF= ;"/>
  </r>
  <r>
    <x v="10537"/>
    <s v="8.04.04"/>
    <m/>
    <m/>
    <s v="DAF LIMPEDEA-TULB"/>
    <s v="conform amenajamentelor silvice"/>
    <s v="ARGEŞ"/>
    <s v="-"/>
    <s v="Tara: România; Judet: ARGEŞ; -;   -; Nr: -;"/>
    <n v="1965"/>
    <n v="379995"/>
    <n v="3"/>
    <s v="in administrare"/>
    <s v="HG 982/1998;; HG 478/ 24-IUN-15;HG.478/24-IUN-15;OUG.1 din 04/01/2017;OUG.68 din 06/11/2019"/>
    <s v="imobil"/>
    <s v="Lungime=12,8 KM Km;Suprafeţe= ha;CF= ;"/>
  </r>
  <r>
    <x v="10538"/>
    <s v="8.30.01"/>
    <m/>
    <m/>
    <s v="CORECT TORENŢI TRANSF"/>
    <s v="conform amenajamentelor silvice"/>
    <s v="ARGEŞ"/>
    <s v="-"/>
    <s v="Tara: România; Judet: ARGEŞ; -;   -; Nr: -;"/>
    <n v="1985"/>
    <n v="776"/>
    <n v="3"/>
    <s v="in administrare"/>
    <s v="HG 982/1998;HG 1344/2011;OUG.1 din 04/01/2017;HG.354/18.05.2017;OUG.68 din 06/11/2019;HG.846/08.10.2020"/>
    <s v="imobil"/>
    <s v="Lungime albie corectată/consolidată=1,2 km;"/>
  </r>
  <r>
    <x v="10539"/>
    <s v="8.30.01"/>
    <m/>
    <m/>
    <s v="CT VALEA LUI STAN"/>
    <s v="conform amenajamentelor silvice"/>
    <s v="ARGEŞ"/>
    <s v="-"/>
    <s v="Tara: România; Judet: ARGEŞ; -;   -; Nr: -;"/>
    <n v="1989"/>
    <n v="3236"/>
    <n v="3"/>
    <s v="in administrare"/>
    <s v="HG 982/1998;HG 1344/2011;OUG.1 din 04/01/2017;HG.354/18.05.2017;OUG.68 din 06/11/2019;HG.846/08.10.2020"/>
    <s v="imobil"/>
    <s v="Lungime albie corectată/consolidată=0,2 km;"/>
  </r>
  <r>
    <x v="10540"/>
    <s v="8.04.04"/>
    <m/>
    <m/>
    <s v="DAF PASTRAVARIE"/>
    <s v="conform amenajamentelor silvice"/>
    <s v="ARGEŞ"/>
    <s v="-"/>
    <s v="Tara: România; Judet: ARGEŞ; -;   -; Nr: -;"/>
    <n v="1975"/>
    <n v="30191"/>
    <n v="3"/>
    <s v="in administrare"/>
    <s v="HG 982/1998;;OUG.1 din 04/01/2017;OUG.68 din 06/11/2019"/>
    <s v="imobil"/>
    <s v="lucrari de corectarea torentilor"/>
  </r>
  <r>
    <x v="10541"/>
    <s v="8.30.01"/>
    <m/>
    <m/>
    <s v="CORECŢIE TORENŢI"/>
    <s v="conform amenajamentelor silvice"/>
    <s v="ARGEŞ"/>
    <s v="-"/>
    <s v="Tara: România; Judet: ARGEŞ; -;   -; Nr: -;"/>
    <n v="1978"/>
    <n v="53"/>
    <n v="3"/>
    <s v="in administrare"/>
    <s v="HG 982/1998;HG 1344/2011;OUG.1 din 04/01/2017;HG.354/18.05.2017;OUG.68 din 06/11/2019;HG.846/08.10.2020"/>
    <s v="imobil"/>
    <s v="Lungime albie corectată/consolidată=0,2 km;"/>
  </r>
  <r>
    <x v="10542"/>
    <s v="8.04.04"/>
    <m/>
    <m/>
    <s v="DAF NEGRESTI 2.0 KM"/>
    <s v="conform amenajamentelor silvice"/>
    <s v="ARGEŞ"/>
    <s v="-"/>
    <s v="Tara: România; Judet: ARGEŞ; -;   -; Nr: -;"/>
    <n v="1973"/>
    <n v="3051"/>
    <n v="3"/>
    <s v="in administrare"/>
    <s v="HG 982/1998;HG 1344/2011;OUG.1 din 04/01/2017;HG.354/18.05.2017;OUG.68 din 06/11/2019"/>
    <s v="imobil"/>
    <s v="Lungime= Km;Suprafeţe= ha;CF= ;"/>
  </r>
  <r>
    <x v="10543"/>
    <s v="8.04.04"/>
    <m/>
    <m/>
    <s v="DAF RUGINOASA 3.8 KM"/>
    <s v="conform amenajamentelor silvice"/>
    <s v="ARGEŞ"/>
    <s v="-"/>
    <s v="Tara: România; Judet: ARGEŞ; -;   -; Nr: -;"/>
    <n v="1976"/>
    <n v="38478"/>
    <n v="3"/>
    <s v="in administrare"/>
    <s v="HG 982/1998;HG 1344/2011;OUG.1 din 04/01/2017;HG.354/18.05.2017;OUG.68 din 06/11/2019"/>
    <s v="imobil"/>
    <s v="Lungime= Km;Suprafeţe= ha;CF= ;"/>
  </r>
  <r>
    <x v="10544"/>
    <s v="8.04.04"/>
    <m/>
    <m/>
    <s v="DAF USTUBEI"/>
    <s v="conform amenajamentelor silvice"/>
    <s v="ARGEŞ"/>
    <s v="-"/>
    <s v="Tara: România; Judet: ARGEŞ; -;   -; Nr: -;"/>
    <n v="1972"/>
    <n v="44528"/>
    <n v="3"/>
    <s v="in administrare"/>
    <s v="HG.982/1998;HG.1344/23.12.2010;OUG.1/04.01.2017;;OUG.68 din 06/11/2019"/>
    <s v="imobil"/>
    <s v="Lungime=2,5 Km;Suprafeţe= ha;CF= ;"/>
  </r>
  <r>
    <x v="10545"/>
    <s v="8.04.04"/>
    <m/>
    <m/>
    <s v="DAF V.MARE BRANESTI 2.5 K"/>
    <s v="conform amenajamentelor silvice"/>
    <s v="ARGEŞ"/>
    <s v="-"/>
    <s v="Tara: România; Judet: ARGEŞ; -;   -; Nr: -;"/>
    <n v="1977"/>
    <n v="6317"/>
    <n v="3"/>
    <s v="in administrare"/>
    <s v="HG 982/1998;HG 1344/2011;OUG.1 din 04/01/2017;HG.354/18.05.2017;OUG.68 din 06/11/2019"/>
    <s v="imobil"/>
    <s v="Lungime= Km;Suprafeţe= ha;CF= ;"/>
  </r>
  <r>
    <x v="10546"/>
    <s v="8.04.04"/>
    <m/>
    <m/>
    <s v="DAF MANGA 2.6 KM"/>
    <s v="conform amenajamentelor silvice"/>
    <s v="ARGEŞ"/>
    <s v="-"/>
    <s v="Tara: România; Judet: ARGEŞ; -;   -; Nr: -;"/>
    <n v="1975"/>
    <n v="14379"/>
    <n v="3"/>
    <s v="in administrare"/>
    <s v="HG 982/1998;HG 1344/2011;OUG.1 din 04/01/2017;HG.354/18.05.2017;OUG.68 din 06/11/2019"/>
    <s v="imobil"/>
    <s v="Lungime= Km;Suprafeţe= ha;CF= ;"/>
  </r>
  <r>
    <x v="10547"/>
    <s v="8.30.01"/>
    <m/>
    <m/>
    <s v="C.T. CIRCINOV"/>
    <s v="conform amenajamentelor silvice"/>
    <s v="ARGEŞ"/>
    <s v="-"/>
    <s v="Tara: România; Judet: ARGEŞ; -;   -; Nr: -;"/>
    <n v="1994"/>
    <n v="99566"/>
    <n v="3"/>
    <s v="in administrare"/>
    <s v="HG 982/1998;HG 1344/2011;OUG.1 din 04/01/2017;HG.354/18.05.2017;OUG.68 din 06/11/2019;HG.846/08.10.2020"/>
    <s v="imobil"/>
    <s v="Lungime albie corectată/consolidată=1,4 km;"/>
  </r>
  <r>
    <x v="10548"/>
    <s v="8.04.04"/>
    <m/>
    <m/>
    <s v="DAF OBARSIE"/>
    <s v="conform amenajamentelor silvice"/>
    <s v="ARGEŞ"/>
    <s v="-"/>
    <s v="Tara: România; Judet: ARGEŞ; -;   -; Nr: -;"/>
    <n v="1972"/>
    <n v="49912"/>
    <n v="3"/>
    <s v="in administrare"/>
    <s v="HG.982/1998;HG.1344/23.12.2010;OUG.1/04.01.2017;;OUG.68 din 06/11/2019"/>
    <s v="imobil"/>
    <s v="Lungime=1,0 Km;Suprafeţe= ha;CF= ;"/>
  </r>
  <r>
    <x v="10549"/>
    <s v="8.04.04"/>
    <m/>
    <m/>
    <s v="DAF V.GRECILOR 3.7 KM"/>
    <s v="conform amenajamentelor silvice"/>
    <s v="ARGEŞ"/>
    <s v="-"/>
    <s v="Tara: România; Judet: ARGEŞ; -;   -; Nr: -;"/>
    <n v="1974"/>
    <n v="18946"/>
    <n v="3"/>
    <s v="in administrare"/>
    <s v="HG 982/1998;HG 1344/2011;OUG.1 din 04/01/2017;HG.354/18.05.2017;OUG.68 din 06/11/2019"/>
    <s v="imobil"/>
    <s v="Lungime= Km;Suprafeţe= ha;CF= ;"/>
  </r>
  <r>
    <x v="10550"/>
    <s v="8.04.04"/>
    <m/>
    <m/>
    <s v="DAF BUSAGA CIOFRINGENI"/>
    <s v="conform amenajamentelor silvice"/>
    <s v="ARGEŞ"/>
    <s v="-"/>
    <s v="Tara: România; Judet: ARGEŞ; -;   -; Nr: -;"/>
    <n v="1975"/>
    <n v="82549"/>
    <n v="3"/>
    <s v="in administrare"/>
    <s v="HG 982/1998;HG 1344/2011; HG 478/ 24-IUN-15;HG.478/24-IUN-15;OUG.1 din 04/01/2017;OUG.68 din 06/11/2019"/>
    <s v="imobil"/>
    <s v="Lungime= Km;Suprafeţe= ha;CF= ;"/>
  </r>
  <r>
    <x v="10551"/>
    <s v="8.04.04"/>
    <m/>
    <m/>
    <s v="DAF ALIMANESTI"/>
    <s v="conform amenajamentelor silvice"/>
    <s v="ARGEŞ"/>
    <s v="-"/>
    <s v="Tara: România; Judet: ARGEŞ; -;   -; Nr: -;"/>
    <n v="1961"/>
    <n v="13"/>
    <n v="3"/>
    <s v="in administrare"/>
    <s v="HG 982/1998;HG 1344/2011; HG 478/ 24-IUN-15;HG.478/24-IUN-15;OUG.1 din 04/01/2017;OUG.68 din 06/11/2019"/>
    <s v="imobil"/>
    <s v="Lungime= Km;Suprafeţe= ha;CF= ;"/>
  </r>
  <r>
    <x v="10552"/>
    <s v="8.30.01"/>
    <m/>
    <m/>
    <s v="CORECŢII TORENŢI V TEISU"/>
    <s v="conform amenajamentelor silvice"/>
    <s v="ARGEŞ"/>
    <s v="-"/>
    <s v="Tara: România; Judet: ARGEŞ; -;   -; Nr: -;"/>
    <n v="1983"/>
    <n v="691"/>
    <n v="3"/>
    <s v="in administrare"/>
    <s v="HG 982/1998;HG 1344/2011;OUG.1 din 04/01/2017;HG.354/18.05.2017;OUG.68 din 06/11/2019;HG.846/08.10.2020"/>
    <s v="imobil"/>
    <s v="Lungime albie corectată/consolidată=5,3 km;"/>
  </r>
  <r>
    <x v="10553"/>
    <s v="8.30.01"/>
    <m/>
    <m/>
    <s v="CORECT TORENŢI P CLAILO"/>
    <s v="conform amenajamentelor silvice"/>
    <s v="ARGEŞ"/>
    <s v="-"/>
    <s v="Tara: România; Judet: ARGEŞ; -;   -; Nr: -;"/>
    <n v="1986"/>
    <n v="822"/>
    <n v="3"/>
    <s v="in administrare"/>
    <s v="HG 982/1998;HG 1344/2011;OUG.1 din 04/01/2017;HG.354/18.05.2017;OUG.68 din 06/11/2019;HG.846/08.10.2020"/>
    <s v="imobil"/>
    <s v="Lungime albie corectată/consolidată=0,82 km;"/>
  </r>
  <r>
    <x v="10554"/>
    <s v="8.04.04"/>
    <m/>
    <m/>
    <s v="DAF PENES"/>
    <s v="conform amenajamentelor silvice"/>
    <s v="ARGEŞ"/>
    <s v="-"/>
    <s v="Tara: România; Judet: ARGEŞ; -;   -; Nr: -;"/>
    <n v="1975"/>
    <n v="123494"/>
    <n v="3"/>
    <s v="in administrare"/>
    <s v="HG 982/1998;HG 1344/2011; HG 478/ 24-IUN-15;HG.478/24-IUN-15;OUG.1 din 04/01/2017;OUG.68 din 06/11/2019"/>
    <s v="imobil"/>
    <s v="Lungime= Km;Suprafeţe= ha;CF= ;"/>
  </r>
  <r>
    <x v="10555"/>
    <s v="8.04.04"/>
    <m/>
    <m/>
    <s v="DAF IZVORUL RUZII"/>
    <s v="conform amenajamentelor silvice"/>
    <s v="ARGEŞ"/>
    <s v="-"/>
    <s v="Tara: România; Judet: ARGEŞ; -;   -; Nr: -;"/>
    <n v="1964"/>
    <n v="2801"/>
    <n v="3"/>
    <s v="in administrare"/>
    <s v="HG 982/1998;HG 1344/2011; HG 478/ 24-IUN-15;HG.478/24-IUN-15;OUG.1 din 04/01/2017;OUG.68 din 06/11/2019"/>
    <s v="imobil"/>
    <s v="Lungime= Km;Suprafeţe= ha;CF= ;"/>
  </r>
  <r>
    <x v="10556"/>
    <s v="8.04.04"/>
    <m/>
    <m/>
    <s v="DAF TOPOLOG AXIAL"/>
    <s v="conform amenajamentelor silvice"/>
    <s v="ARGEŞ"/>
    <s v="-"/>
    <s v="Tara: România; Judet: ARGEŞ; -;   -; Nr: -;"/>
    <n v="1959"/>
    <n v="513968"/>
    <n v="3"/>
    <s v="in administrare"/>
    <s v="HG 982/1998;HG 1344/2011; HG 478/ 24-IUN-15;HG.478/24-IUN-15;OUG.1 din 04/01/2017;HG.354/18.05.2017;OUG.68 din 06/11/2019"/>
    <s v="imobil"/>
    <s v="Lungime= Km;Suprafeţe= ha;CF= ;"/>
  </r>
  <r>
    <x v="10557"/>
    <s v="8.04.04"/>
    <m/>
    <m/>
    <s v="DAF PR.RUZII"/>
    <s v="conform amenajamentelor silvice"/>
    <s v="ARGEŞ"/>
    <s v="-"/>
    <s v="Tara: România; Judet: ARGEŞ; -;   -; Nr: -;"/>
    <n v="1982"/>
    <n v="13456"/>
    <n v="3"/>
    <s v="in administrare"/>
    <s v="HG 982/1998;HG 1344/2011; HG 478/ 24-IUN-15;HG.478/24-IUN-15;OUG.1 din 04/01/2017;HG.354/18.05.2017;OUG.68 din 06/11/2019"/>
    <s v="imobil"/>
    <s v="Lungime= Km;Suprafeţe= ha;CF= ;"/>
  </r>
  <r>
    <x v="10558"/>
    <s v="8.30.01"/>
    <m/>
    <m/>
    <s v="CT V. URSU"/>
    <s v="conform amenajamentelor silvice"/>
    <s v="ARGEŞ"/>
    <s v="-"/>
    <s v="Tara: România; Judet: ARGEŞ; -;   -; Nr: -;"/>
    <n v="1984"/>
    <n v="7986"/>
    <n v="3"/>
    <s v="in administrare"/>
    <s v="HG 982/1998;HG 1344/2011; HG 478/ 24-IUN-15;HG.478/24-IUN-15;OUG.1 din 04/01/2017;HG.354/18.05.2017;OUG.68 din 06/11/2019;HG.846/08.10.2020"/>
    <s v="imobil"/>
    <s v="Lungime albie corectată/consolidată=1 km;"/>
  </r>
  <r>
    <x v="10559"/>
    <s v="8.04.04"/>
    <m/>
    <m/>
    <s v="DAF CAPRA-BALTATU"/>
    <s v="conform amenajamentelor silvice"/>
    <s v="ARGEŞ"/>
    <s v="-"/>
    <s v="Tara: România; Judet: ARGEŞ; -;   -; Nr: -;"/>
    <n v="1980"/>
    <n v="263296"/>
    <n v="3"/>
    <s v="in administrare"/>
    <s v="HG 982/1998;HG 1344/2011; HG 478/ 24-IUN-15;HG.478/24-IUN-15;OUG.1 din 04/01/2017;OUG.68 din 06/11/2019"/>
    <s v="imobil"/>
    <s v="Lungime= Km;Suprafeţe= ha;CF= ;"/>
  </r>
  <r>
    <x v="10560"/>
    <s v="8.04.04"/>
    <m/>
    <m/>
    <s v="DAF PIETRICICA"/>
    <s v="conform amenajamentelor silvice"/>
    <s v="ARGEŞ"/>
    <s v="-"/>
    <s v="Tara: România; Judet: ARGEŞ; -;   -; Nr: -;"/>
    <n v="1963"/>
    <n v="753"/>
    <n v="3"/>
    <s v="in administrare"/>
    <s v="HG 982/1998;HG 1344/2011; HG 478/ 24-IUN-15;HG.478/24-IUN-15;OUG.1 din 04/01/2017;OUG.68 din 06/11/2019"/>
    <s v="imobil"/>
    <s v="Lungime= Km;Suprafeţe= ha;CF= ;"/>
  </r>
  <r>
    <x v="10561"/>
    <s v="8.04.04"/>
    <m/>
    <m/>
    <s v="DAF VL.SEACA"/>
    <s v="conform amenajamentelor silvice"/>
    <s v="ARGEŞ"/>
    <s v="-"/>
    <s v="Tara: România; Judet: ARGEŞ; -;   -; Nr: -;"/>
    <n v="1974"/>
    <n v="6368"/>
    <n v="3"/>
    <s v="in administrare"/>
    <s v="HG 982/1998;; HG 478/ 24-IUN-15;HG.478/24-IUN-15;OUG.1 din 04/01/2017;OUG.68 din 06/11/2019"/>
    <s v="imobil"/>
    <s v="Lungime= Km;Suprafeţe= ha;CF= ;"/>
  </r>
  <r>
    <x v="10562"/>
    <s v="8.04.04"/>
    <m/>
    <m/>
    <s v="DAF VL.TURCILOR"/>
    <s v="conform amenajamentelor silvice"/>
    <s v="ARGEŞ"/>
    <s v="-"/>
    <s v="Tara: România; Judet: ARGEŞ; -;   -; Nr: -;"/>
    <n v="1982"/>
    <n v="235556"/>
    <n v="3"/>
    <s v="in administrare"/>
    <s v="HG 982/1998;HG 1344/2011; HG 478/ 24-IUN-15;HG.478/24-IUN-15;OUG.1 din 04/01/2017;OUG.68 din 06/11/2019"/>
    <s v="imobil"/>
    <s v="Lungime= Km;Suprafeţe= ha;CF= ;"/>
  </r>
  <r>
    <x v="10563"/>
    <s v="8.30.01"/>
    <m/>
    <m/>
    <s v="CORECTARE TORENTI"/>
    <s v="conform amenajamentelor silvice"/>
    <s v="ARGEŞ"/>
    <s v="-"/>
    <s v="Tara: România; Judet: ARGEŞ; -;   -; Nr: -;"/>
    <n v="1986"/>
    <n v="1165"/>
    <n v="3"/>
    <s v="in administrare"/>
    <s v="HG 982/1998;HG 1344/2011; HG 478/ 24-IUN-15;HG.478/24-IUN-15;OUG.1 din 04/01/2017;HG.354/18.05.2017;OUG.68 din 06/11/2019;HG.846/08.10.2020"/>
    <s v="imobil"/>
    <s v="Lungime albie corectată/consolidată=0,3 km;"/>
  </r>
  <r>
    <x v="10564"/>
    <s v="8.30.01"/>
    <m/>
    <m/>
    <s v="CT DAMBOVICIOARA V CASELOR"/>
    <s v="conform amenajamentelor silvice"/>
    <s v="ARGEŞ"/>
    <s v="-"/>
    <s v="Tara: România; Judet: ARGEŞ; -;   -; Nr: -;"/>
    <n v="1991"/>
    <n v="3018"/>
    <n v="3"/>
    <s v="in administrare"/>
    <s v="HG 982/1998;HG 1344/2011; HG 478/ 24-IUN-15;HG.478/24-IUN-15;OUG.1 din 04/01/2017;HG.354/18.05.2017;OUG.68 din 06/11/2019;HG.846/08.10.2020"/>
    <s v="imobil"/>
    <s v="Lungime albie corectată/consolidată=1 km;"/>
  </r>
  <r>
    <x v="10565"/>
    <s v="8.04.04"/>
    <m/>
    <m/>
    <s v="DR.RIUSOR-SETU"/>
    <s v="conform amenajamentelor silvice"/>
    <s v="ARGEŞ"/>
    <s v="-"/>
    <s v="Tara: România; Judet: ARGEŞ; -;   -; Nr: -;"/>
    <n v="1997"/>
    <n v="141192"/>
    <n v="3"/>
    <s v="in administrare"/>
    <s v="HG 982/1998;HG 1344/2011;OUG.1 din 04/01/2017;HG.354/18.05.2017;OUG.68 din 06/11/2019"/>
    <s v="imobil"/>
    <s v="Lungime= Km;Suprafeţe= ha;CF= ;"/>
  </r>
  <r>
    <x v="10566"/>
    <s v="8.04.04"/>
    <m/>
    <m/>
    <s v="DRUM TELORMAN 2 DE O.8KM"/>
    <s v="conform amenajamentelor silvice"/>
    <s v="ARGEŞ"/>
    <s v="-"/>
    <s v="Tara: România; Judet: ARGEŞ; -;   -; Nr: -;"/>
    <n v="1981"/>
    <n v="19480"/>
    <n v="3"/>
    <s v="in administrare"/>
    <s v="HG 982/1998;HG 1344/2011;OUG.1 din 04/01/2017;HG.354/18.05.2017;OUG.68 din 06/11/2019"/>
    <s v="imobil"/>
    <s v="Lungime= Km;Suprafeţe= ha;CF= ;"/>
  </r>
  <r>
    <x v="10567"/>
    <s v="8.30._"/>
    <m/>
    <m/>
    <s v="CORECTIE TORENTI"/>
    <s v="conform amenajamentelor silvice"/>
    <s v="ARGEŞ"/>
    <s v="-"/>
    <s v="Tara: România; Judet: ARGEŞ; -;   -; Nr: -;"/>
    <n v="1975"/>
    <n v="40037"/>
    <n v="3"/>
    <s v="in administrare"/>
    <s v="HG 982/1998;HG 1344/2011; HG 478/ 24-IUN-15;HG.478/24-IUN-15;OUG.1 din 04/01/2017;OUG.68 din 06/11/2019"/>
    <s v="imobil"/>
    <s v="Denumire=lucrare corectare torenti ;"/>
  </r>
  <r>
    <x v="10568"/>
    <s v="8.30._"/>
    <m/>
    <m/>
    <s v="CORECTARE TORENTI"/>
    <s v="conform amenajamentelor silvice"/>
    <s v="ARGEŞ"/>
    <s v="-"/>
    <s v="Tara: România; Judet: ARGEŞ; -;   -; Nr: -;"/>
    <n v="1982"/>
    <n v="9670"/>
    <n v="3"/>
    <s v="in administrare"/>
    <s v="HG 982/1998;HG 1344/2011; HG 478/ 24-IUN-15;HG.478/24-IUN-15;OUG.1 din 04/01/2017;OUG.68 din 06/11/2019"/>
    <s v="imobil"/>
    <s v="Denumire=lucrare corectare torenti ;"/>
  </r>
  <r>
    <x v="10569"/>
    <s v="8.04.04"/>
    <m/>
    <m/>
    <s v="DAF SLANICU SEC"/>
    <s v="conform amenajamentelor silvice"/>
    <s v="ARGEŞ"/>
    <s v="-"/>
    <s v="Tara: România; Judet: ARGEŞ; -;   -; Nr: -;"/>
    <n v="1948"/>
    <n v="2023247"/>
    <n v="3"/>
    <s v="in administrare"/>
    <s v="HG 982/1998;HG 1344/2011; HG 478/ 24-IUN-15;HG.478/24-IUN-15;OUG.1 din 04/01/2017;OUG.68 din 06/11/2019"/>
    <s v="imobil"/>
    <s v="Lungime= Km;Suprafeţe= ha;CF= ;"/>
  </r>
  <r>
    <x v="10570"/>
    <s v="8.04.04"/>
    <m/>
    <m/>
    <s v="DAF STRIMBA II"/>
    <s v="conform amenajamentelor silvice"/>
    <s v="ARGEŞ"/>
    <s v="-"/>
    <s v="Tara: România; Judet: ARGEŞ; -;   -; Nr: -;"/>
    <n v="1980"/>
    <n v="16566"/>
    <n v="3"/>
    <s v="in administrare"/>
    <s v="HG 982/1998;HG 1344/2011; HG 478/ 24-IUN-15;HG.478/24-IUN-15;OUG.1 din 04/01/2017;HG.354/18.05.2017;OUG.68 din 06/11/2019"/>
    <s v="imobil"/>
    <s v="Lungime= Km;Suprafeţe= ha;CF= ;"/>
  </r>
  <r>
    <x v="10571"/>
    <s v="8.30.01"/>
    <m/>
    <m/>
    <s v="BARAJE CORECTARE TORENTI"/>
    <s v="conform amenajamentelor silvice"/>
    <s v="ARGEŞ"/>
    <s v="-"/>
    <s v="Tara: România; Judet: ARGEŞ; -;   -; Nr: -;"/>
    <n v="1983"/>
    <n v="1354"/>
    <n v="3"/>
    <s v="in administrare"/>
    <s v="HG 982/1998;HG 1344/2011; HG 478/ 24-IUN-15;HG.478/24-IUN-15;OUG.1 din 04/01/2017;HG.354/18.05.2017;OUG.68 din 06/11/2019;HG.846/08.10.2020"/>
    <s v="imobil"/>
    <s v="Lungime albie corectată/consolidată=10 km;"/>
  </r>
  <r>
    <x v="10572"/>
    <s v="8.04.04"/>
    <m/>
    <m/>
    <s v="D.F FINATU MARE PRELUNGIRE II"/>
    <s v="conform amenajamentelor silvice"/>
    <s v="IAŞI"/>
    <s v="-"/>
    <s v="Tara: România; Judet: IAŞI; -;   -; Nr: -;"/>
    <n v="1983"/>
    <n v="44461"/>
    <n v="22"/>
    <s v="in administrare"/>
    <s v="HG 982/1998;;OUG.1 din 04/01/2017;HG.354/18.05.2017;OUG.68 din 06/11/2019"/>
    <s v="imobil"/>
    <s v="Lungime= Km;Suprafeţe= ha;CF= ;"/>
  </r>
  <r>
    <x v="10573"/>
    <s v="8.04.04"/>
    <m/>
    <m/>
    <s v="DAF SASCA CUT"/>
    <s v="conform amenajamentelor silvice"/>
    <s v="NEAMŢ"/>
    <s v="-"/>
    <s v="Tara: România; Judet: NEAMŢ; -;   -; Nr: -;"/>
    <n v="1999"/>
    <n v="116019"/>
    <n v="27"/>
    <s v="in administrare"/>
    <s v="HG 982/1998;HG 1344/2011; HG 478/ 24-IUN-15;HG.478/24-IUN-15;OUG.1 din 04/01/2017;OUG.68 din 06/11/2019"/>
    <s v="imobil"/>
    <s v="Lungime= Km;Suprafeţe= ha;CF= ;"/>
  </r>
  <r>
    <x v="10574"/>
    <s v="8.04.04"/>
    <m/>
    <m/>
    <s v="D.F.CARBUNARIE-COTOFANA"/>
    <s v="conform amenajamentelor silvice"/>
    <s v="IAŞI"/>
    <s v="-"/>
    <s v="Tara: România; Judet: IAŞI; -;   -; Nr: -;"/>
    <n v="1981"/>
    <n v="241466"/>
    <n v="22"/>
    <s v="in administrare"/>
    <s v="HG 982/1998;;OUG.1 din 04/01/2017;HG.354/18.05.2017;OUG.68 din 06/11/2019"/>
    <s v="imobil"/>
    <s v="Lungime= Km;Suprafeţe= ha;CF= ;"/>
  </r>
  <r>
    <x v="10575"/>
    <s v="8.04.04"/>
    <m/>
    <m/>
    <s v="D.F.PIRIUL HADIMBU"/>
    <s v="conform amenajamentelor silvice"/>
    <s v="IAŞI"/>
    <s v="-"/>
    <s v="Tara: România; Judet: IAŞI; -;   -; Nr: -;"/>
    <n v="1968"/>
    <n v="1630460"/>
    <n v="22"/>
    <s v="in administrare"/>
    <s v="HG 982/1998;;OUG.1 din 04/01/2017;HG.354/18.05.2017;OUG.68 din 06/11/2019"/>
    <s v="imobil"/>
    <s v="Lungime= Km;Suprafeţe= ha;CF= ;"/>
  </r>
  <r>
    <x v="10576"/>
    <s v="8.04.04"/>
    <m/>
    <m/>
    <s v="DAF LUMINIS"/>
    <s v="conform amenajamentelor silvice"/>
    <s v="NEAMŢ"/>
    <s v="-"/>
    <s v="Tara: România; Judet: NEAMŢ; -;   -; Nr: -;"/>
    <n v="1970"/>
    <n v="1610417"/>
    <n v="27"/>
    <s v="in administrare"/>
    <s v="HG 982/1998;HG 1344/2011; HG 478/ 24-IUN-15;HG.478/24-IUN-15;OUG.1 din 04/01/2017;HG.354/18.05.2017;OUG.68 din 06/11/2019"/>
    <s v="imobil"/>
    <s v="Lungime= Km;Suprafeţe= ha;CF= ;"/>
  </r>
  <r>
    <x v="10577"/>
    <s v="8.04.04"/>
    <m/>
    <m/>
    <s v="DAF MARGINENI"/>
    <s v="conform amenajamentelor silvice"/>
    <s v="NEAMŢ"/>
    <s v="-"/>
    <s v="Tara: România; Judet: NEAMŢ; -;   -; Nr: -;"/>
    <n v="1999"/>
    <n v="38477"/>
    <n v="27"/>
    <s v="in administrare"/>
    <s v="HG 982/1998;HG 1344/2011; HG 478/ 24-IUN-15;HG.478/24-IUN-15;OUG.1 din 04/01/2017;HG.354/18.05.2017;OUG.68 din 06/11/2019"/>
    <s v="imobil"/>
    <s v="Lungime= Km;Suprafeţe= ha;CF= ;"/>
  </r>
  <r>
    <x v="10578"/>
    <s v="8.04.04"/>
    <m/>
    <m/>
    <s v="DAF COJOC"/>
    <s v="conform amenajamentelor silvice"/>
    <s v="NEAMŢ"/>
    <s v="-"/>
    <s v="Tara: România; Judet: NEAMŢ; -;   -; Nr: -;"/>
    <n v="1999"/>
    <n v="472849"/>
    <n v="27"/>
    <s v="in administrare"/>
    <s v="HG 982/1998;HG 1344/2011; HG 478/ 24-IUN-15;HG.478/24-IUN-15;OUG.1 din 04/01/2017;OUG.68 din 06/11/2019"/>
    <s v="imobil"/>
    <s v="Lungime= Km;Suprafeţe= ha;CF= ;"/>
  </r>
  <r>
    <x v="10579"/>
    <s v="8.04.04"/>
    <m/>
    <m/>
    <s v="DAF RUNC"/>
    <s v="conform amenajamentelor silvice"/>
    <s v="NEAMŢ"/>
    <s v="-"/>
    <s v="Tara: România; Judet: NEAMŢ; -;   -; Nr: -;"/>
    <n v="1999"/>
    <n v="19709"/>
    <n v="27"/>
    <s v="in administrare"/>
    <s v="HG 982/1998;HG 1344/2011; HG 478/ 24-IUN-15;HG.478/24-IUN-15;OUG.1 din 04/01/2017;HG.354/18.05.2017;OUG.68 din 06/11/2019"/>
    <s v="imobil"/>
    <s v="Lungime= Km;Suprafeţe= ha;CF= ;"/>
  </r>
  <r>
    <x v="10580"/>
    <s v="8.04.04"/>
    <m/>
    <m/>
    <s v="DAF HASCHITA"/>
    <s v="conform amenajamentelor silvice"/>
    <s v="NEAMŢ"/>
    <s v="-"/>
    <s v="Tara: România; Judet: NEAMŢ; -;   -; Nr: -;"/>
    <n v="1999"/>
    <n v="22525"/>
    <n v="27"/>
    <s v="in administrare"/>
    <s v="HG 982/1998;HG 1344/2011; HG 478/ 24-IUN-15;HG.478/24-IUN-15;OUG.1 din 04/01/2017;HG.354/18.05.2017;OUG.68 din 06/11/2019"/>
    <s v="imobil"/>
    <s v="Lungime= Km;Suprafeţe= ha;CF= ;"/>
  </r>
  <r>
    <x v="10581"/>
    <s v="8.04.04"/>
    <m/>
    <m/>
    <s v="DAF VADU VEJA"/>
    <s v="conform amenajamentelor silvice"/>
    <s v="NEAMŢ"/>
    <s v="-"/>
    <s v="Tara: România; Judet: NEAMŢ; -;   -; Nr: -;"/>
    <n v="1962"/>
    <n v="20720"/>
    <n v="27"/>
    <s v="in administrare"/>
    <s v="HG 982/1998;HG 1344/2011; HG 478/ 24-IUN-15;HG.478/24-IUN-15;OUG.1 din 04/01/2017;OUG.68 din 06/11/2019"/>
    <s v="imobil"/>
    <s v="Lungime= Km;Suprafeţe= ha;CF= ;"/>
  </r>
  <r>
    <x v="10582"/>
    <s v="8.04.04"/>
    <m/>
    <m/>
    <s v="DAF FLORIAN-FLORIAN"/>
    <s v="conform amenajamentelor silvice"/>
    <s v="NEAMŢ"/>
    <s v="-"/>
    <s v="Tara: România; Judet: NEAMŢ; -;   -; Nr: -;"/>
    <n v="1982"/>
    <n v="152170"/>
    <n v="27"/>
    <s v="in administrare"/>
    <s v="HG 982/1998;HG 1344/2011; HG 478/ 24-IUN-15;HG.478/24-IUN-15;OUG.1 din 04/01/2017;HG.354/18.05.2017;OUG.68 din 06/11/2019"/>
    <s v="imobil"/>
    <s v="Lungime= Km;Suprafeţe= ha;CF= ;"/>
  </r>
  <r>
    <x v="10583"/>
    <s v="8.04.04"/>
    <m/>
    <m/>
    <s v="DRUM AUTO RAMIFIC.NISIPARIE"/>
    <s v="conform amenajamentelor silvice"/>
    <s v="IAŞI"/>
    <s v="-"/>
    <s v="Tara: România; Judet: IAŞI; -;   -; Nr: -;"/>
    <n v="1977"/>
    <n v="850"/>
    <n v="22"/>
    <s v="in administrare"/>
    <s v="HG 982/1998;;OUG.1 din 04/01/2017;HG.354/18.05.2017;OUG.68 din 06/11/2019"/>
    <s v="imobil"/>
    <s v="Lungime= Km;Suprafeţe= ha;CF= ;"/>
  </r>
  <r>
    <x v="10584"/>
    <s v="8.04.04"/>
    <m/>
    <m/>
    <s v="DAF EPISCOPIE"/>
    <s v="conform amenajamentelor silvice"/>
    <s v="NEAMŢ"/>
    <s v="-"/>
    <s v="Tara: România; Judet: NEAMŢ; -;   -; Nr: -;"/>
    <n v="1969"/>
    <n v="30759"/>
    <n v="27"/>
    <s v="in administrare"/>
    <s v="HG 982/1998;HG 1344/2011; HG 478/ 24-IUN-15;HG.478/24-IUN-15;OUG.1 din 04/01/2017;OUG.68 din 06/11/2019"/>
    <s v="imobil"/>
    <s v="Lungime= Km;Suprafeţe= ha;CF= ;"/>
  </r>
  <r>
    <x v="10585"/>
    <s v="8.04.04"/>
    <m/>
    <m/>
    <s v="DAF RACHITIS PRELUN."/>
    <s v="conform amenajamentelor silvice"/>
    <s v="NEAMŢ"/>
    <s v="-"/>
    <s v="Tara: România; Judet: NEAMŢ; -;   -; Nr: -;"/>
    <n v="1975"/>
    <n v="52399"/>
    <n v="27"/>
    <s v="in administrare"/>
    <s v="HG 982/1998;HG 1344/2011; HG 478/ 24-IUN-15;HG.478/24-IUN-15;OUG.1 din 04/01/2017;HG.354/18.05.2017;OUG.68 din 06/11/2019"/>
    <s v="imobil"/>
    <s v="Lungime=3,0 KM Km;Suprafeţe= ha;CF= ;"/>
  </r>
  <r>
    <x v="10586"/>
    <s v="8.04.04"/>
    <m/>
    <m/>
    <s v="DRUM FOREST.MACIESU 4,0 KM."/>
    <s v="conform amenajamentelor silvice"/>
    <s v="NEAMŢ"/>
    <s v="-"/>
    <s v="Tara: România; Judet: NEAMŢ; -;   -; Nr: -;"/>
    <n v="1968"/>
    <n v="0"/>
    <n v="27"/>
    <s v="in administrare"/>
    <s v="HG 982/1998;;OUG.1 din 04/01/2017;OUG.68 din 06/11/2019"/>
    <s v="imobil"/>
    <s v="drum auto forestier"/>
  </r>
  <r>
    <x v="10587"/>
    <s v="8.30._"/>
    <m/>
    <m/>
    <s v="CONSTRUCTII AMENAJARI HIDRO"/>
    <s v="conform amenajamentelor silvice"/>
    <s v="NEAMŢ"/>
    <s v="-"/>
    <s v="Tara: România; Judet: NEAMŢ; -;   -; Nr: -;"/>
    <n v="1981"/>
    <n v="35491"/>
    <n v="27"/>
    <s v="in administrare"/>
    <s v="HG 982/1998;;OUG.1 din 04/01/2017;OUG.68 din 06/11/2019"/>
    <s v="imobil"/>
    <s v="lucrari de corectarea torentilor"/>
  </r>
  <r>
    <x v="10588"/>
    <s v="8.04.04"/>
    <m/>
    <m/>
    <s v="DAF SLATINA"/>
    <s v="conform amenajamentelor silvice"/>
    <s v="NEAMŢ"/>
    <s v="-"/>
    <s v="Tara: România; Judet: NEAMŢ; -;   -; Nr: -;"/>
    <n v="1963"/>
    <n v="65312"/>
    <n v="27"/>
    <s v="in administrare"/>
    <s v="HG 982/1998;HG 1344/2011; HG 478/ 24-IUN-15;HG.478/24-IUN-15;OUG.1 din 04/01/2017;HG.354/18.05.2017;OUG.68 din 06/11/2019"/>
    <s v="imobil"/>
    <s v="Lungime=6,8 KM Km;Suprafeţe= ha;CF= ;"/>
  </r>
  <r>
    <x v="10589"/>
    <s v="8.30.01"/>
    <m/>
    <m/>
    <s v="BARAJ (RAVENA) PR. IZV.ALB"/>
    <s v="conform amenajamentelor silvice"/>
    <s v="NEAMŢ"/>
    <s v="-"/>
    <s v="Tara: România; Judet: NEAMŢ; -;   -; Nr: -;"/>
    <n v="1978"/>
    <n v="256051"/>
    <n v="27"/>
    <s v="in administrare"/>
    <s v="HG 982/1998;HG 1344/2011; HG 478/ 24-IUN-15;HG.478/24-IUN-15;OUG.1 din 04/01/2017;HG.354/18.05.2017;OUG.68 din 06/11/2019;HG.846/08.10.2020"/>
    <s v="imobil"/>
    <s v="Lungime albie corectată/consolidată=0,002 km;"/>
  </r>
  <r>
    <x v="10590"/>
    <s v="8.04.04"/>
    <m/>
    <m/>
    <s v="DAF IZVORUL ALB"/>
    <s v="conform amenajamentelor silvice"/>
    <s v="NEAMŢ"/>
    <s v="-"/>
    <s v="Tara: România; Judet: NEAMŢ; -;   -; Nr: -;"/>
    <n v="1973"/>
    <n v="2039116"/>
    <n v="27"/>
    <s v="in administrare"/>
    <s v="HG 982/1998;HG 1344/2011; HG 478/ 24-IUN-15;HG.478/24-IUN-15;OUG.1 din 04/01/2017;HG.354/18.05.2017;OUG.68 din 06/11/2019"/>
    <s v="imobil"/>
    <s v="Lungime=14,3 KM Km;Suprafeţe= ha;CF= ;"/>
  </r>
  <r>
    <x v="10591"/>
    <s v="8.04.04"/>
    <m/>
    <m/>
    <s v="DAF SASCA"/>
    <s v="conform amenajamentelor silvice"/>
    <s v="NEAMŢ"/>
    <s v="-"/>
    <s v="Tara: România; Judet: NEAMŢ; -;   -; Nr: -;"/>
    <n v="1979"/>
    <n v="22256"/>
    <n v="27"/>
    <s v="in administrare"/>
    <s v="HG 982/1998;HG 1344/2011; HG 478/ 24-IUN-15;HG.478/24-IUN-15;OUG.1 din 04/01/2017;HG.354/18.05.2017;OUG.68 din 06/11/2019"/>
    <s v="imobil"/>
    <s v="Lungime=3,4 KM Km;Suprafeţe= ha;CF= ;"/>
  </r>
  <r>
    <x v="10592"/>
    <s v="8.30.01"/>
    <m/>
    <m/>
    <s v="CANAL PR. DURAUAS"/>
    <s v="conform amenajamentelor silvice"/>
    <s v="NEAMŢ"/>
    <s v="-"/>
    <s v="Tara: România; Judet: NEAMŢ; -;   -; Nr: -;"/>
    <n v="1977"/>
    <n v="16027"/>
    <n v="27"/>
    <s v="in administrare"/>
    <s v="HG 982/1998;HG 1344/2011; HG 478/ 24-IUN-15;HG.478/24-IUN-15;OUG.1 din 04/01/2017;HG.354/18.05.2017;OUG.68 din 06/11/2019;HG.846/08.10.2020"/>
    <s v="imobil"/>
    <s v="Lungime albie corectată/consolidată=0,12 km;"/>
  </r>
  <r>
    <x v="10593"/>
    <s v="8.30.01"/>
    <m/>
    <m/>
    <s v="BARAJ PR. DODU HANGU"/>
    <s v="conform amenajamentelor silvice"/>
    <s v="NEAMŢ"/>
    <s v="-"/>
    <s v="Tara: România; Judet: NEAMŢ; -;   -; Nr: -;"/>
    <n v="1961"/>
    <n v="125"/>
    <n v="27"/>
    <s v="in administrare"/>
    <s v="HG 982/1998;HG 1344/2011; HG 478/ 24-IUN-15;HG.478/24-IUN-15;OUG.1 din 04/01/2017;HG.354/18.05.2017;OUG.68 din 06/11/2019;HG.846/08.10.2020"/>
    <s v="imobil"/>
    <s v="Lungime albie corectată/consolidată=0,002 km;"/>
  </r>
  <r>
    <x v="10594"/>
    <s v="8.04.04"/>
    <m/>
    <m/>
    <s v="D.A AGIRCIA MALICI"/>
    <s v="conform amenajamentelor silvice"/>
    <s v="NEAMŢ"/>
    <s v="-"/>
    <s v="Tara: România; Judet: NEAMŢ; -;   -; Nr: -;"/>
    <n v="1981"/>
    <n v="39946"/>
    <n v="27"/>
    <s v="in administrare"/>
    <s v="HG 982/1998;HG 1344/2011;OUG.1 din 04/01/2017;OUG.68 din 06/11/2019"/>
    <s v="imobil"/>
    <s v="drum auto forestier"/>
  </r>
  <r>
    <x v="10595"/>
    <s v="8.30._"/>
    <m/>
    <m/>
    <s v="BARAJ PR.JGHEAB HANGU"/>
    <s v="conform amenajamentelor silvice"/>
    <s v="NEAMŢ"/>
    <s v="-"/>
    <s v="Tara: România; Judet: NEAMŢ; -;   -; Nr: -;"/>
    <n v="1961"/>
    <n v="0"/>
    <n v="27"/>
    <s v="in administrare"/>
    <s v="HG 982/1998;;OUG.1 din 04/01/2017;OUG.68 din 06/11/2019"/>
    <s v="imobil"/>
    <s v="lucrari de corectarea torentilor"/>
  </r>
  <r>
    <x v="10596"/>
    <s v="8.30._"/>
    <m/>
    <m/>
    <s v="ZIDURI APARARE PR. AVDIA"/>
    <s v="conform amenajamentelor silvice"/>
    <s v="NEAMŢ"/>
    <s v="-"/>
    <s v="Tara: România; Judet: NEAMŢ; -;   -; Nr: -;"/>
    <n v="1975"/>
    <n v="0"/>
    <n v="27"/>
    <s v="in administrare"/>
    <s v="HG 982/1998;;OUG.1 din 04/01/2017;OUG.68 din 06/11/2019"/>
    <s v="imobil"/>
    <s v="lucrari de corectarea torentilor"/>
  </r>
  <r>
    <x v="10597"/>
    <s v="8.30._"/>
    <m/>
    <m/>
    <s v="BARAJ PR. BACALARAM"/>
    <s v="conform amenajamentelor silvice"/>
    <s v="NEAMŢ"/>
    <s v="-"/>
    <s v="Tara: România; Judet: NEAMŢ; -;   -; Nr: -;"/>
    <n v="1977"/>
    <n v="0"/>
    <n v="27"/>
    <s v="in administrare"/>
    <s v="HG 982/1998;;OUG.1 din 04/01/2017;OUG.68 din 06/11/2019"/>
    <s v="imobil"/>
    <s v="lucrari de corectarea torentilor"/>
  </r>
  <r>
    <x v="10598"/>
    <s v="8.04.04"/>
    <m/>
    <m/>
    <s v="D.A SCHITU STRACHINOSU"/>
    <s v="conform amenajamentelor silvice"/>
    <s v="NEAMŢ"/>
    <s v="-"/>
    <s v="Tara: România; Judet: NEAMŢ; -;   -; Nr: -;"/>
    <n v="1979"/>
    <n v="117847"/>
    <n v="27"/>
    <s v="in administrare"/>
    <s v="HG 982/1998;HG 1344/2011;OUG.1 din 04/01/2017;OUG.68 din 06/11/2019"/>
    <s v="imobil"/>
    <s v="drum auto forestier"/>
  </r>
  <r>
    <x v="10599"/>
    <s v="8.04.04"/>
    <m/>
    <m/>
    <s v="D.A.ZAVOARE COJOC"/>
    <s v="conform amenajamentelor silvice"/>
    <s v="NEAMŢ"/>
    <s v="-"/>
    <s v="Tara: România; Judet: NEAMŢ; -;   -; Nr: -;"/>
    <n v="1981"/>
    <n v="203109"/>
    <n v="27"/>
    <s v="in administrare"/>
    <s v="HG 982/1998;HG 1344/2011;OUG.1 din 04/01/2017;OUG.68 din 06/11/2019"/>
    <s v="imobil"/>
    <s v="drum auto forestier"/>
  </r>
  <r>
    <x v="10600"/>
    <s v="8.04.04"/>
    <m/>
    <m/>
    <s v="D.A.PLOPI LESPEZI"/>
    <s v="conform amenajamentelor silvice"/>
    <s v="NEAMŢ"/>
    <s v="-"/>
    <s v="Tara: România; Judet: NEAMŢ; -;   -; Nr: -;"/>
    <n v="1981"/>
    <n v="112932"/>
    <n v="27"/>
    <s v="in administrare"/>
    <s v="HG 982/1998;HG 1344/2011;OUG.1 din 04/01/2017;OUG.68 din 06/11/2019"/>
    <s v="imobil"/>
    <s v="drum auto forestier"/>
  </r>
  <r>
    <x v="10601"/>
    <s v="8.04.04"/>
    <m/>
    <m/>
    <s v="D.A.PLUTONAS"/>
    <s v="conform amenajamentelor silvice"/>
    <s v="NEAMŢ"/>
    <s v="-"/>
    <s v="Tara: România; Judet: NEAMŢ; -;   -; Nr: -;"/>
    <n v="1968"/>
    <n v="164871"/>
    <n v="27"/>
    <s v="in administrare"/>
    <s v="HG 982/1998;HG 1344/2011;OUG.1 din 04/01/2017;OUG.68 din 06/11/2019"/>
    <s v="imobil"/>
    <s v="drum auto forestier"/>
  </r>
  <r>
    <x v="10602"/>
    <s v="8.04.04"/>
    <m/>
    <m/>
    <s v="D.A.BISTRITA VALEA MICA"/>
    <s v="conform amenajamentelor silvice"/>
    <s v="NEAMŢ"/>
    <s v="-"/>
    <s v="Tara: România; Judet: NEAMŢ; -;   -; Nr: -;"/>
    <n v="1966"/>
    <n v="127438"/>
    <n v="27"/>
    <s v="in administrare"/>
    <s v="HG 982/1998;HG 1344/2011 692/2011;OUG.1 din 04/01/2017;OUG.68 din 06/11/2019"/>
    <s v="imobil"/>
    <s v="drum auto forestier"/>
  </r>
  <r>
    <x v="10603"/>
    <s v="8.04.04"/>
    <m/>
    <m/>
    <s v="D.A.SECU CASITELOR"/>
    <s v="conform amenajamentelor silvice"/>
    <s v="NEAMŢ"/>
    <s v="-"/>
    <s v="Tara: România; Judet: NEAMŢ; -;   -; Nr: -;"/>
    <n v="1971"/>
    <n v="119978"/>
    <n v="27"/>
    <s v="in administrare"/>
    <s v="HG 982/1998;HG 1344/2011 692/2011;OUG.1 din 04/01/2017;OUG.68 din 06/11/2019"/>
    <s v="imobil"/>
    <s v="drum auto forestier"/>
  </r>
  <r>
    <x v="10604"/>
    <s v="8.04.04"/>
    <m/>
    <m/>
    <s v="DAF 2 CAPOTESTI 8.9 KM"/>
    <s v="conform amenajamentelor silvice"/>
    <s v="IAŞI"/>
    <s v="-"/>
    <s v="Tara: România; Judet: IAŞI; -;   -; Nr: -;"/>
    <n v="1966"/>
    <n v="1560155"/>
    <n v="22"/>
    <s v="in administrare"/>
    <s v="HG 982/1998;HG 1344/2011;OUG.1 din 04/01/2017;HG.354/18.05.2017;OUG.68 din 06/11/2019"/>
    <s v="imobil"/>
    <s v="Lungime= Km;Suprafeţe= ha;CF= ;"/>
  </r>
  <r>
    <x v="10605"/>
    <s v="8.04.04"/>
    <m/>
    <m/>
    <s v="DAF HUISUREZ"/>
    <s v="conform amenajamentelor silvice"/>
    <s v="NEAMŢ"/>
    <s v="-"/>
    <s v="Tara: România; Judet: NEAMŢ; -;   -; Nr: -;"/>
    <n v="1986"/>
    <n v="1070862"/>
    <n v="27"/>
    <s v="in administrare"/>
    <s v="HG 982/1998;HG 1344/2011; HG 478/ 24-IUN-15;HG.478/24-IUN-15;OUG.1 din 04/01/2017;HG.354/18.05.2017;OUG.68 din 06/11/2019"/>
    <s v="imobil"/>
    <s v="Lungime= Km;Suprafeţe= ha;CF= ;"/>
  </r>
  <r>
    <x v="10606"/>
    <s v="8.04.04"/>
    <m/>
    <m/>
    <s v="VAMA HUMARIA"/>
    <s v="conform amenajamentelor silvice"/>
    <s v="IAŞI"/>
    <s v="-"/>
    <s v="Tara: România; Judet: IAŞI; -;   -; Nr: -;"/>
    <n v="1967"/>
    <n v="54906"/>
    <n v="22"/>
    <s v="in administrare"/>
    <s v="HG 982/1998;;OUG.1 din 04/01/2017;HG.354/18.05.2017;OUG.68 din 06/11/2019"/>
    <s v="imobil"/>
    <s v="Lungime= Km;Suprafeţe= ha;CF= ;"/>
  </r>
  <r>
    <x v="10607"/>
    <s v="8.04.04"/>
    <m/>
    <m/>
    <s v="DAF SUGAU"/>
    <s v="conform amenajamentelor silvice"/>
    <s v="NEAMŢ"/>
    <s v="-"/>
    <s v="Tara: România; Judet: NEAMŢ; -;   -; Nr: -;"/>
    <n v="1980"/>
    <n v="117073"/>
    <n v="27"/>
    <s v="in administrare"/>
    <s v="HG 982/1998;HG 1344/2011; HG 478/ 24-IUN-15;HG.478/24-IUN-15;OUG.1 din 04/01/2017;HG.354/18.05.2017;OUG.68 din 06/11/2019"/>
    <s v="imobil"/>
    <s v="Lungime= Km;Suprafeţe= ha;CF= ;"/>
  </r>
  <r>
    <x v="10608"/>
    <s v="8.04.04"/>
    <m/>
    <m/>
    <s v="DRUM FORESTIER SUGAU"/>
    <s v="conform amenajamentelor silvice"/>
    <s v="NEAMŢ"/>
    <s v="-"/>
    <s v="Tara: România; Judet: NEAMŢ; -;   -; Nr: -;"/>
    <n v="1964"/>
    <n v="17459"/>
    <n v="27"/>
    <s v="in administrare"/>
    <s v="HG 982/1998;HG 1344/2011;OUG.1 din 04/01/2017;OUG.68 din 06/11/2019"/>
    <s v="imobil"/>
    <s v="drum auto forestier"/>
  </r>
  <r>
    <x v="10609"/>
    <s v="8.04.04"/>
    <m/>
    <m/>
    <s v="DRUM FORESTIER SEACA AXIAL"/>
    <s v="conform amenajamentelor silvice"/>
    <s v="NEAMŢ"/>
    <s v="-"/>
    <s v="Tara: România; Judet: NEAMŢ; -;   -; Nr: -;"/>
    <n v="1970"/>
    <n v="116920"/>
    <n v="27"/>
    <s v="in administrare"/>
    <s v="HG 982/1998;HG 1344/2011;OUG.1 din 04/01/2017;OUG.68 din 06/11/2019"/>
    <s v="imobil"/>
    <s v="drum auto forestier"/>
  </r>
  <r>
    <x v="10610"/>
    <s v="8.30.01"/>
    <m/>
    <m/>
    <s v=" BARAJ 4 M 3.0, PIR.VARNITA"/>
    <s v="conform amenajamentelor silvice"/>
    <s v="NEAMŢ"/>
    <s v="-"/>
    <s v="Tara: România; Judet: NEAMŢ; -;   -; Nr: -;"/>
    <n v="1981"/>
    <n v="1465"/>
    <n v="27"/>
    <s v="in administrare"/>
    <s v="HG 982/1998;HG 1344/2011; HG 478/ 24-IUN-15;HG.478/24-IUN-15;OUG.1 din 04/01/2017;HG.354/18.05.2017;OUG.68 din 06/11/2019;HG.846/08.10.2020"/>
    <s v="imobil"/>
    <s v="Lungime albie corectată/consolidată=0,003 km;"/>
  </r>
  <r>
    <x v="10611"/>
    <s v="8.30.01"/>
    <m/>
    <m/>
    <s v="CANAL PIR.PLAIULUi"/>
    <s v="conform amenajamentelor silvice"/>
    <s v="NEAMŢ"/>
    <s v="-"/>
    <s v="Tara: România; Judet: NEAMŢ; -;   -; Nr: -;"/>
    <n v="1981"/>
    <n v="647"/>
    <n v="27"/>
    <s v="in administrare"/>
    <s v="HG 982/1998;HG 1344/2011; HG 478/ 24-IUN-15;HG.478/24-IUN-15;OUG.1 din 04/01/2017;HG.354/18.05.2017;OUG.68 din 06/11/2019;HG.846/08.10.2020"/>
    <s v="imobil"/>
    <s v="Lungime albie corectată/consolidată=1 km;"/>
  </r>
  <r>
    <x v="10612"/>
    <s v="8.30.01"/>
    <m/>
    <m/>
    <s v="BARAJ 1 M 3,0, PIR.POTOCI"/>
    <s v="conform amenajamentelor silvice"/>
    <s v="NEAMŢ"/>
    <s v="-"/>
    <s v="Tara: România; Judet: NEAMŢ; -;   -; Nr: -;"/>
    <n v="1981"/>
    <n v="288"/>
    <n v="27"/>
    <s v="in administrare"/>
    <s v="HG 982/1998;HG 1344/2011; HG 478/ 24-IUN-15;HG.478/24-IUN-15;OUG.1 din 04/01/2017;HG.354/18.05.2017;OUG.68 din 06/11/2019;HG.846/08.10.2020"/>
    <s v="imobil"/>
    <s v="Lungime albie corectată/consolidată=0,0025 km;"/>
  </r>
  <r>
    <x v="10613"/>
    <s v="8.30.01"/>
    <m/>
    <m/>
    <s v="TRAVERSA 1M 0/2 PARAUL IZV.M."/>
    <s v="conform amenajamentelor silvice"/>
    <s v="NEAMŢ"/>
    <s v="-"/>
    <s v="Tara: România; Judet: NEAMŢ; -;   -; Nr: -;"/>
    <n v="1981"/>
    <n v="195"/>
    <n v="27"/>
    <s v="in administrare"/>
    <s v="HG 982/1998;HG 1344/2011; HG 478/ 24-IUN-15;HG.478/24-IUN-15;OUG.1 din 04/01/2017;HG.354/18.05.2017;OUG.68 din 06/11/2019;HG.846/08.10.2020"/>
    <s v="imobil"/>
    <s v="Lungime albie corectată/consolidată=0,01 km;"/>
  </r>
  <r>
    <x v="10614"/>
    <s v="8.04.04"/>
    <m/>
    <m/>
    <s v="DRUM FORESTIER SARARIE"/>
    <s v="conform amenajamentelor silvice"/>
    <s v="NEAMŢ"/>
    <s v="-"/>
    <s v="Tara: România; Judet: NEAMŢ; -;   -; Nr: -;"/>
    <n v="1968"/>
    <n v="89804"/>
    <n v="27"/>
    <s v="in administrare"/>
    <s v="HG 982/1998;HG 1344/2011;OUG.1 din 04/01/2017;OUG.68 din 06/11/2019"/>
    <s v="imobil"/>
    <s v="drum auto forestier"/>
  </r>
  <r>
    <x v="10615"/>
    <s v="8.04.04"/>
    <m/>
    <m/>
    <s v="DAF SASULUI"/>
    <s v="conform amenajamentelor silvice"/>
    <s v="NEAMŢ"/>
    <s v="-"/>
    <s v="Tara: România; Judet: NEAMŢ; -;   -; Nr: -;"/>
    <n v="1986"/>
    <n v="558777"/>
    <n v="27"/>
    <s v="in administrare"/>
    <s v="HG 982/1998;HG 1344/2011; HG 478/ 24-IUN-15;HG.478/24-IUN-15;OUG.1 din 04/01/2017;HG.354/18.05.2017;OUG.68 din 06/11/2019"/>
    <s v="imobil"/>
    <s v="Lungime= Km;Suprafeţe= ha;CF= ;"/>
  </r>
  <r>
    <x v="10616"/>
    <s v="8.04.04"/>
    <m/>
    <m/>
    <s v="DAF VARNITA"/>
    <s v="conform amenajamentelor silvice"/>
    <s v="NEAMŢ"/>
    <s v="-"/>
    <s v="Tara: România; Judet: NEAMŢ; -;   -; Nr: -;"/>
    <n v="1976"/>
    <n v="62739"/>
    <n v="27"/>
    <s v="in administrare"/>
    <s v="HG 982/1998;HG 1344/2011; HG 478/ 24-IUN-15;HG.478/24-IUN-15;OUG.1 din 04/01/2017;HG.354/18.05.2017;OUG.68 din 06/11/2019"/>
    <s v="imobil"/>
    <s v="Lungime=1,9 KM Km;Suprafeţe= ha;CF= ;"/>
  </r>
  <r>
    <x v="10617"/>
    <s v="8.04.04"/>
    <m/>
    <m/>
    <s v="DAF BUHALNITA I"/>
    <s v="conform amenajamentelor silvice"/>
    <s v="NEAMŢ"/>
    <s v="-"/>
    <s v="Tara: România; Judet: NEAMŢ; -;   -; Nr: -;"/>
    <n v="1972"/>
    <n v="33432"/>
    <n v="27"/>
    <s v="in administrare"/>
    <s v="HG 982/1998;HG 1344/2011; HG 478/ 24-IUN-15;HG.478/24-IUN-15;OUG.1 din 04/01/2017;HG.354/18.05.2017;OUG.68 din 06/11/2019"/>
    <s v="imobil"/>
    <s v="Lungime=1,8 KM Km;Suprafeţe= ha;CF= ;"/>
  </r>
  <r>
    <x v="10618"/>
    <s v="8.04.04"/>
    <m/>
    <m/>
    <s v="DRUM FORESTIER BISTRA +MICA"/>
    <s v="conform amenajamentelor silvice"/>
    <s v="NEAMŢ"/>
    <s v="-"/>
    <s v="Tara: România; Judet: NEAMŢ; -;   -; Nr: -;"/>
    <n v="1963"/>
    <n v="26573"/>
    <n v="27"/>
    <s v="in administrare"/>
    <s v="HG 982/1998;HG 1344/2011;OUG.1 din 04/01/2017;OUG.68 din 06/11/2019"/>
    <s v="imobil"/>
    <s v="drum auto forestier"/>
  </r>
  <r>
    <x v="10619"/>
    <s v="8.04.04"/>
    <m/>
    <m/>
    <s v="DRUM FORESTIER BIRUINTEI"/>
    <s v="conform amenajamentelor silvice"/>
    <s v="NEAMŢ"/>
    <s v="-"/>
    <s v="Tara: România; Judet: NEAMŢ; -;   -; Nr: -;"/>
    <n v="1970"/>
    <n v="65067"/>
    <n v="27"/>
    <s v="in administrare"/>
    <s v="HG 982/1998;HG 1344/2011;OUG.1 din 04/01/2017;OUG.68 din 06/11/2019"/>
    <s v="imobil"/>
    <s v="drum auto forestier"/>
  </r>
  <r>
    <x v="10620"/>
    <s v="8.04.04"/>
    <m/>
    <m/>
    <s v="DRUM FORESTIER NEAGRA MARE"/>
    <s v="conform amenajamentelor silvice"/>
    <s v="NEAMŢ"/>
    <s v="-"/>
    <s v="Tara: România; Judet: NEAMŢ; -;   -; Nr: -;"/>
    <n v="1963"/>
    <n v="28572"/>
    <n v="27"/>
    <s v="in administrare"/>
    <s v="HG 982/1998;HG 1344/2011;OUG.1 din 04/01/2017;OUG.68 din 06/11/2019"/>
    <s v="imobil"/>
    <s v="drum auto forestier"/>
  </r>
  <r>
    <x v="10621"/>
    <s v="8.04.04"/>
    <m/>
    <m/>
    <s v="DAF  BALTA NEAGRA"/>
    <s v="conform amenajamentelor silvice"/>
    <s v="NEAMŢ"/>
    <s v="-"/>
    <s v="Tara: România; Judet: NEAMŢ; -;   -; Nr: -;"/>
    <n v="1988"/>
    <n v="77645"/>
    <n v="27"/>
    <s v="in administrare"/>
    <s v="HG 982/1998;HG 1344/2011; HG 478/ 24-IUN-15;HG.478/24-IUN-15;OUG.1 din 04/01/2017;HG.354/18.05.2017;OUG.68 din 06/11/2019"/>
    <s v="imobil"/>
    <s v="Lungime=0,7 KM Km;Suprafeţe= ha;CF= ;"/>
  </r>
  <r>
    <x v="10622"/>
    <s v="8.30.01"/>
    <m/>
    <m/>
    <s v="BARAJ BOLOVANU"/>
    <s v="conform amenajamentelor silvice"/>
    <s v="NEAMŢ"/>
    <s v="-"/>
    <s v="Tara: România; Judet: NEAMŢ; -;   -; Nr: -;"/>
    <n v="1979"/>
    <n v="291"/>
    <n v="27"/>
    <s v="in administrare"/>
    <s v="HG 982/1998;HG 1344/2011; HG 478/ 24-IUN-15;HG.478/24-IUN-15;OUG.1 din 04/01/2017;HG.354/18.05.2017;OUG.68 din 06/11/2019;HG.846/08.10.2020"/>
    <s v="imobil"/>
    <s v="Lungime albie corectată/consolidată=0,055 km;"/>
  </r>
  <r>
    <x v="10623"/>
    <s v="8.30.01"/>
    <m/>
    <m/>
    <s v="CORECTIE TORENTI CUEJDIU"/>
    <s v="conform amenajamentelor silvice"/>
    <s v="NEAMŢ"/>
    <s v="-"/>
    <s v="Tara: România; Judet: NEAMŢ; -;   -; Nr: -;"/>
    <n v="1988"/>
    <n v="9501"/>
    <n v="27"/>
    <s v="in administrare"/>
    <s v="HG 982/1998;HG 1344/2011; HG 478/ 24-IUN-15;HG.478/24-IUN-15;OUG.1 din 04/01/2017;HG.354/18.05.2017;OUG.68 din 06/11/2019;HG.846/08.10.2020"/>
    <s v="imobil"/>
    <s v="Lungime albie corectată/consolidată=0,022 km;"/>
  </r>
  <r>
    <x v="10624"/>
    <s v="8.04.04"/>
    <m/>
    <m/>
    <s v="DRUM TIGANCA POIENI 2,7 KM"/>
    <s v="conform amenajamentelor silvice"/>
    <s v="NEAMŢ"/>
    <s v="-"/>
    <s v="Tara: România; Judet: NEAMŢ; -;   -; Nr: -;"/>
    <n v="1984"/>
    <n v="97927"/>
    <n v="27"/>
    <s v="in administrare"/>
    <s v="HG 982/1998;;OUG.1 din 04/01/2017;OUG.68 din 06/11/2019"/>
    <s v="imobil"/>
    <s v="drum auto forestier"/>
  </r>
  <r>
    <x v="10625"/>
    <s v="8.04.04"/>
    <m/>
    <m/>
    <s v="DRUM BURLOAIA 3,0 KM"/>
    <s v="conform amenajamentelor silvice"/>
    <s v="NEAMŢ"/>
    <s v="-"/>
    <s v="Tara: România; Judet: NEAMŢ; -;   -; Nr: -;"/>
    <n v="1984"/>
    <n v="83538"/>
    <n v="27"/>
    <s v="in administrare"/>
    <s v="HG 982/1998;;OUG.1 din 04/01/2017;OUG.68 din 06/11/2019"/>
    <s v="imobil"/>
    <s v="drum auto forestier"/>
  </r>
  <r>
    <x v="10626"/>
    <s v="8.04.04"/>
    <m/>
    <m/>
    <s v="DRUM HORAITA-PRELUCI 0,3 KM"/>
    <s v="conform amenajamentelor silvice"/>
    <s v="NEAMŢ"/>
    <s v="-"/>
    <s v="Tara: România; Judet: NEAMŢ; -;   -; Nr: -;"/>
    <n v="1984"/>
    <n v="12792"/>
    <n v="27"/>
    <s v="in administrare"/>
    <s v="HG 982/1998;;OUG.1 din 04/01/2017;OUG.68 din 06/11/2019"/>
    <s v="imobil"/>
    <s v="drum auto forestier"/>
  </r>
  <r>
    <x v="10627"/>
    <s v="8.04.04"/>
    <m/>
    <m/>
    <s v="DAF COLIBI"/>
    <s v="conform amenajamentelor silvice"/>
    <s v="NEAMŢ"/>
    <s v="-"/>
    <s v="Tara: România; Judet: NEAMŢ; -;   -; Nr: -;"/>
    <n v="1980"/>
    <n v="88862"/>
    <n v="27"/>
    <s v="in administrare"/>
    <s v="HG 982/1998;HG 1344/2011; HG 478/ 24-IUN-15;HG.478/24-IUN-15;OUG.1 din 04/01/2017;HG.354/18.05.2017;OUG.68 din 06/11/2019"/>
    <s v="imobil"/>
    <s v="Lungime= Km;Suprafeţe= ha;CF= ;"/>
  </r>
  <r>
    <x v="10628"/>
    <s v="8.04.04"/>
    <m/>
    <m/>
    <s v="DRUM FOREST.PR.PLAIULUI"/>
    <s v="conform amenajamentelor silvice"/>
    <s v="NEAMŢ"/>
    <s v="-"/>
    <s v="Tara: România; Judet: NEAMŢ; -;   -; Nr: -;"/>
    <n v="1972"/>
    <n v="300000"/>
    <n v="27"/>
    <s v="in administrare"/>
    <s v="HG 982/1998;HG 1344/2011;OUG.1 din 04/01/2017;OUG.68 din 06/11/2019"/>
    <s v="imobil"/>
    <s v="drum auto forestier"/>
  </r>
  <r>
    <x v="10629"/>
    <s v="8.04.04"/>
    <m/>
    <m/>
    <s v="DAF SCARUS"/>
    <s v="conform amenajamentelor silvice"/>
    <s v="NEAMŢ"/>
    <s v="-"/>
    <s v="Tara: România; Judet: NEAMŢ; -;   -; Nr: -;"/>
    <n v="1967"/>
    <n v="35006"/>
    <n v="27"/>
    <s v="in administrare"/>
    <s v="HG 982/1998;HG 1344/2011; HG; HG 478/ 24-IUN-15;HG.478/24-IUN-15;OUG.1 din 04/01/2017;HG.354/18.05.2017;OUG.68 din 06/11/2019"/>
    <s v="imobil"/>
    <s v="Lungime= Km;Suprafeţe= ha;CF= ;"/>
  </r>
  <r>
    <x v="10630"/>
    <s v="8.30.01"/>
    <m/>
    <m/>
    <s v="BARAJ STEJARU"/>
    <s v="conform amenajamentelor silvice"/>
    <s v="NEAMŢ"/>
    <s v="-"/>
    <s v="Tara: România; Judet: NEAMŢ; -;   -; Nr: -;"/>
    <n v="1994"/>
    <n v="448760"/>
    <n v="27"/>
    <s v="in administrare"/>
    <s v="HG 982/1998;HG 1344/2011; HG 478/ 24-IUN-15;HG.478/24-IUN-15;OUG.1 din 04/01/2017;HG.354/18.05.2017;OUG.68 din 06/11/2019;HG.846/08.10.2020"/>
    <s v="imobil"/>
    <s v="Lungime albie corectată/consolidată=0,183 km;"/>
  </r>
  <r>
    <x v="10631"/>
    <s v="8.30.01"/>
    <m/>
    <m/>
    <s v="BARAJ STEJARU"/>
    <s v="conform amenajamentelor silvice"/>
    <s v="NEAMŢ"/>
    <s v="-"/>
    <s v="Tara: România; Judet: NEAMŢ; -;   -; Nr: -;"/>
    <n v="1996"/>
    <n v="46918"/>
    <n v="27"/>
    <s v="in administrare"/>
    <s v="HG 982/1998;HG 1344/2011; HG 478/ 24-IUN-15;HG.478/24-IUN-15;OUG.1 din 04/01/2017;HG.354/18.05.2017;OUG.68 din 06/11/2019;HG.846/08.10.2020"/>
    <s v="imobil"/>
    <s v="Lungime albie corectată/consolidată=0,132 km;"/>
  </r>
  <r>
    <x v="10632"/>
    <s v="8.30.01"/>
    <m/>
    <m/>
    <s v="DIG SPRIJIN BORCUT"/>
    <s v="conform amenajamentelor silvice"/>
    <s v="NEAMŢ"/>
    <s v="-"/>
    <s v="Tara: România; Judet: NEAMŢ; -;   -; Nr: -;"/>
    <n v="1960"/>
    <n v="2655"/>
    <n v="27"/>
    <s v="in administrare"/>
    <s v="HG 982/1998;HG 1344/2011; HG 478/ 24-IUN-15;HG.478/24-IUN-15;OUG.1 din 04/01/2017;HG.354/18.05.2017;OUG.68 din 06/11/2019;HG.846/08.10.2020"/>
    <s v="imobil"/>
    <s v="Lungime albie corectată/consolidată=0,02 km;"/>
  </r>
  <r>
    <x v="10633"/>
    <s v="8.04.04"/>
    <m/>
    <m/>
    <s v="DAF RADVAN"/>
    <s v="conform amenajamentelor silvice"/>
    <s v="NEAMŢ"/>
    <s v="-"/>
    <s v="Tara: România; Judet: NEAMŢ; -;   -; Nr: -;"/>
    <n v="1975"/>
    <n v="162669"/>
    <n v="27"/>
    <s v="in administrare"/>
    <s v="HG 982/1998;HG 1344/2011; HG 478/ 24-IUN-15;HG.478/24-IUN-15;OUG.1 din 04/01/2017;HG.354/18.05.2017;OUG.68 din 06/11/2019"/>
    <s v="imobil"/>
    <s v="Lungime=3,1 KM Km;Suprafeţe= ha;CF= ;"/>
  </r>
  <r>
    <x v="10634"/>
    <s v="8.04.04"/>
    <m/>
    <m/>
    <s v="DAF ARDELE"/>
    <s v="conform amenajamentelor silvice"/>
    <s v="NEAMŢ"/>
    <s v="-"/>
    <s v="Tara: România; Judet: NEAMŢ; -;   -; Nr: -;"/>
    <n v="1967"/>
    <n v="4794"/>
    <n v="27"/>
    <s v="in administrare"/>
    <s v="HG 982/1998;HG 1344/2011; HG 478/ 24-IUN-15;HG.478/24-IUN-15;OUG.1 din 04/01/2017;HG.354/18.05.2017;OUG.68 din 06/11/2019"/>
    <s v="imobil"/>
    <s v="Lungime=1,0 KM Km;Suprafeţe= ha;CF= ;"/>
  </r>
  <r>
    <x v="10635"/>
    <s v="8.30._"/>
    <m/>
    <m/>
    <s v="BARAJ GREUT.ROSENI II"/>
    <s v="conform amenajamentelor silvice"/>
    <s v="NEAMŢ"/>
    <s v="-"/>
    <s v="Tara: România; Judet: NEAMŢ; -;   -; Nr: -;"/>
    <n v="1958"/>
    <n v="12"/>
    <n v="27"/>
    <s v="in administrare"/>
    <s v="HG 982/1998;HG 1344/2011; HG 478/ 24-IUN-15;HG.478/24-IUN-15;OUG.1 din 04/01/2017;OUG.68 din 06/11/2019"/>
    <s v="imobil"/>
    <s v="Denumire=lucrare corectare torenti ;"/>
  </r>
  <r>
    <x v="10636"/>
    <s v="8.30.01"/>
    <m/>
    <m/>
    <s v="BARAJ GREUT.ZAHORNA GALU"/>
    <s v="conform amenajamentelor silvice"/>
    <s v="NEAMŢ"/>
    <s v="-"/>
    <s v="Tara: România; Judet: NEAMŢ; -;   -; Nr: -;"/>
    <n v="1961"/>
    <n v="57"/>
    <n v="27"/>
    <s v="in administrare"/>
    <s v="HG 982/1998;HG 1344/2011; HG 478/ 24-IUN-15;HG.478/24-IUN-15;OUG.1 din 04/01/2017;HG.354/18.05.2017;OUG.68 din 06/11/2019;HG.846/08.10.2020"/>
    <s v="imobil"/>
    <s v="Lungime albie corectată/consolidată=0,005 km;"/>
  </r>
  <r>
    <x v="10637"/>
    <s v="8.30.01"/>
    <m/>
    <m/>
    <s v="BARAJ GREUT.INTRE PARAIE GAL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3 km;"/>
  </r>
  <r>
    <x v="10638"/>
    <s v="8.30.01"/>
    <m/>
    <m/>
    <s v="CANAL PAR.RACHITEI GALU"/>
    <s v="conform amenajamentelor silvice"/>
    <s v="NEAMŢ"/>
    <s v="-"/>
    <s v="Tara: România; Judet: NEAMŢ; -;   -; Nr: -;"/>
    <n v="1961"/>
    <n v="65"/>
    <n v="27"/>
    <s v="in administrare"/>
    <s v="HG 982/1998;HG 1344/2011; HG 478/ 24-IUN-15;HG.478/24-IUN-15;OUG.1 din 04/01/2017;HG.354/18.05.2017;OUG.68 din 06/11/2019;HG.846/08.10.2020"/>
    <s v="imobil"/>
    <s v="Lungime albie corectată/consolidată=0,07 km;"/>
  </r>
  <r>
    <x v="10639"/>
    <s v="8.30.01"/>
    <m/>
    <m/>
    <s v="CANAL VREMENITA GALU"/>
    <s v="conform amenajamentelor silvice"/>
    <s v="NEAMŢ"/>
    <s v="-"/>
    <s v="Tara: România; Judet: NEAMŢ; -;   -; Nr: -;"/>
    <n v="1958"/>
    <n v="50"/>
    <n v="27"/>
    <s v="in administrare"/>
    <s v="HG 982/1998;HG 1344/2011; HG 478/ 24-IUN-15;HG.478/24-IUN-15;OUG.1 din 04/01/2017;HG.354/18.05.2017;OUG.68 din 06/11/2019;HG.846/08.10.2020"/>
    <s v="imobil"/>
    <s v="Lungime albie corectată/consolidată=0,2 km;"/>
  </r>
  <r>
    <x v="10640"/>
    <s v="8.30.01"/>
    <m/>
    <m/>
    <s v="BARAJ GREUT.VARLANU DREPTU"/>
    <s v="conform amenajamentelor silvice"/>
    <s v="NEAMŢ"/>
    <s v="-"/>
    <s v="Tara: România; Judet: NEAMŢ; -;   -; Nr: -;"/>
    <n v="1958"/>
    <n v="267289"/>
    <n v="27"/>
    <s v="in administrare"/>
    <s v="HG 982/1998;HG 1344/2011; HG 478/ 24-IUN-15;HG.478/24-IUN-15;OUG.1 din 04/01/2017;HG.354/18.05.2017;OUG.68 din 06/11/2019;HG.846/08.10.2020"/>
    <s v="imobil"/>
    <s v="Lungime albie corectată/consolidată=0,006 km;"/>
  </r>
  <r>
    <x v="10641"/>
    <s v="8.04.04"/>
    <m/>
    <m/>
    <s v="DAF STANII FARCASA"/>
    <s v="conform amenajamentelor silvice"/>
    <s v="NEAMŢ"/>
    <s v="-"/>
    <s v="Tara: România; Judet: NEAMŢ; -;   -; Nr: -;"/>
    <n v="1983"/>
    <n v="51212"/>
    <n v="27"/>
    <s v="in administrare"/>
    <s v="HG 982/1998;HG 1344/2011; HG 478/ 24-IUN-15;HG.478/24-IUN-15;OUG.1 din 04/01/2017;HG.354/18.05.2017;OUG.68 din 06/11/2019"/>
    <s v="imobil"/>
    <s v="Lungime= Km;Suprafeţe= ha;CF= ;"/>
  </r>
  <r>
    <x v="10642"/>
    <s v="8.30._"/>
    <m/>
    <m/>
    <s v="CANAL ROSENI II"/>
    <s v="conform amenajamentelor silvice"/>
    <s v="NEAMŢ"/>
    <s v="-"/>
    <s v="Tara: România; Judet: NEAMŢ; -;   -; Nr: -;"/>
    <n v="1960"/>
    <n v="69"/>
    <n v="27"/>
    <s v="in administrare"/>
    <s v="HG 982/1998;HG 1344/2011; HG 478/ 24-IUN-15;HG.478/24-IUN-15;OUG.1 din 04/01/2017;OUG.68 din 06/11/2019"/>
    <s v="imobil"/>
    <s v="Denumire=lucrare corectare torenti ;"/>
  </r>
  <r>
    <x v="10643"/>
    <s v="8.04.04"/>
    <m/>
    <m/>
    <s v="DAF IZVORUL ALB PIPIRIG"/>
    <s v="conform amenajamentelor silvice"/>
    <s v="NEAMŢ"/>
    <s v="-"/>
    <s v="Tara: România; Judet: NEAMŢ; -;   -; Nr: -;"/>
    <n v="1983"/>
    <n v="276272"/>
    <n v="27"/>
    <s v="in administrare"/>
    <s v="HG 982/1998;HG 1344/2011; HG 478/ 24-IUN-15;HG.478/24-IUN-15;OUG.1 din 04/01/2017;HG.354/18.05.2017;OUG.68 din 06/11/2019"/>
    <s v="imobil"/>
    <s v="Lungime= Km;Suprafeţe= ha;CF= ;"/>
  </r>
  <r>
    <x v="10644"/>
    <s v="8.04.04"/>
    <m/>
    <m/>
    <s v="DAF COTNARU"/>
    <s v="conform amenajamentelor silvice"/>
    <s v="NEAMŢ"/>
    <s v="-"/>
    <s v="Tara: România; Judet: NEAMŢ; -;   -; Nr: -;"/>
    <n v="1971"/>
    <n v="276148"/>
    <n v="27"/>
    <s v="in administrare"/>
    <s v="HG 982/1998;HG 1344/2011; HG 478/ 24-IUN-15;HG.478/24-IUN-15;OUG.1 din 04/01/2017;OUG.68 din 06/11/2019"/>
    <s v="imobil"/>
    <s v="Lungime= Km;Suprafeţe= ha;CF= ;"/>
  </r>
  <r>
    <x v="10645"/>
    <s v="8.04.04"/>
    <m/>
    <m/>
    <s v="DAF JGHEABUL LARG"/>
    <s v="conform amenajamentelor silvice"/>
    <s v="NEAMŢ"/>
    <s v="-"/>
    <s v="Tara: România; Judet: NEAMŢ; -;   -; Nr: -;"/>
    <n v="1975"/>
    <n v="92136"/>
    <n v="27"/>
    <s v="in administrare"/>
    <s v="HG 982/1998;HG 1344/2011; HG 478/ 24-IUN-15;HG.478/24-IUN-15;OUG.1 din 04/01/2017;HG.354/18.05.2017;OUG.68 din 06/11/2019"/>
    <s v="imobil"/>
    <s v="Lungime=2,0 KM Km;Suprafeţe= ha;CF= ;"/>
  </r>
  <r>
    <x v="10646"/>
    <s v="8.04.04"/>
    <m/>
    <m/>
    <s v="DAF DOMESNIC SECU"/>
    <s v="conform amenajamentelor silvice"/>
    <s v="NEAMŢ"/>
    <s v="-"/>
    <s v="Tara: România; Judet: NEAMŢ; -;   -; Nr: -;"/>
    <n v="1983"/>
    <n v="112637"/>
    <n v="27"/>
    <s v="in administrare"/>
    <s v="HG 982/1998;HG 1344/2011; HG 478/ 24-IUN-15;HG.478/24-IUN-15;OUG.1 din 04/01/2017;HG.354/18.05.2017;OUG.68 din 06/11/2019"/>
    <s v="imobil"/>
    <s v="Lungime= Km;Suprafeţe= ha;CF= ;"/>
  </r>
  <r>
    <x v="10647"/>
    <s v="8.04.04"/>
    <m/>
    <m/>
    <s v="DAF RACHITII"/>
    <s v="conform amenajamentelor silvice"/>
    <s v="NEAMŢ"/>
    <s v="-"/>
    <s v="Tara: România; Judet: NEAMŢ; -;   -; Nr: -;"/>
    <n v="1970"/>
    <n v="42310"/>
    <n v="27"/>
    <s v="in administrare"/>
    <s v="HG 982/1998;HG 1344/2011; HG 478/ 24-IUN-15;HG.478/24-IUN-15;OUG.1 din 04/01/2017;HG.354/18.05.2017;OUG.68 din 06/11/2019"/>
    <s v="imobil"/>
    <s v="Lungime=2,4 KM Km;Suprafeţe= ha;CF= ;"/>
  </r>
  <r>
    <x v="10648"/>
    <s v="8.04.04"/>
    <m/>
    <m/>
    <s v="DAF FANTANA DE PIATRA"/>
    <s v="conform amenajamentelor silvice"/>
    <s v="NEAMŢ"/>
    <s v="-"/>
    <s v="Tara: România; Judet: NEAMŢ; -;   -; Nr: -;"/>
    <n v="1973"/>
    <n v="31105"/>
    <n v="27"/>
    <s v="in administrare"/>
    <s v="HG 982/1998;HG 1344/2011; HG 478/ 24-IUN-15;HG.478/24-IUN-15;OUG.1 din 04/01/2017;HG.354/18.05.2017;OUG.68 din 06/11/2019"/>
    <s v="imobil"/>
    <s v="Lungime=1,6 KM Km;Suprafeţe= ha;CF= ;"/>
  </r>
  <r>
    <x v="10649"/>
    <s v="8.04.04"/>
    <m/>
    <m/>
    <s v="DAF MELETHAUS II"/>
    <s v="conform amenajamentelor silvice"/>
    <s v="NEAMŢ"/>
    <s v="-"/>
    <s v="Tara: România; Judet: NEAMŢ; -;   -; Nr: -;"/>
    <n v="1970"/>
    <n v="46124"/>
    <n v="27"/>
    <s v="in administrare"/>
    <s v="HG 982/1998;HG 1344/2011; HG 478/ 24-IUN-15;HG.478/24-IUN-15;OUG.1 din 04/01/2017;HG.354/18.05.2017;OUG.68 din 06/11/2019"/>
    <s v="imobil"/>
    <s v="Lungime=2,6 KM Km;Suprafeţe= ha;CF= ;"/>
  </r>
  <r>
    <x v="10650"/>
    <s v="8.04.04"/>
    <m/>
    <m/>
    <s v="DAF LAZAROAIA"/>
    <s v="conform amenajamentelor silvice"/>
    <s v="NEAMŢ"/>
    <s v="-"/>
    <s v="Tara: România; Judet: NEAMŢ; -;   -; Nr: -;"/>
    <n v="1977"/>
    <n v="8958"/>
    <n v="27"/>
    <s v="in administrare"/>
    <s v="HG 982/1998;HG 1344/2011; HG 478/ 24-IUN-15;HG.478/24-IUN-15;OUG.1 din 04/01/2017;HG.354/18.05.2017;OUG.68 din 06/11/2019"/>
    <s v="imobil"/>
    <s v="Lungime=0,7 KM Km;Suprafeţe= ha;CF= ;"/>
  </r>
  <r>
    <x v="10651"/>
    <s v="8.04.04"/>
    <m/>
    <m/>
    <s v="DRUM FORESTIER HRUSCA BUR"/>
    <s v="conform amenajamentelor silvice"/>
    <s v="NEAMŢ"/>
    <s v="-"/>
    <s v="Tara: România; Judet: NEAMŢ; -;   -; Nr: -;"/>
    <n v="1982"/>
    <n v="15186"/>
    <n v="27"/>
    <s v="in administrare"/>
    <s v="HG 982/1998;;OUG.1 din 04/01/2017;OUG.68 din 06/11/2019"/>
    <s v="imobil"/>
    <s v="drum auto forestier"/>
  </r>
  <r>
    <x v="10652"/>
    <s v="8.30.01"/>
    <m/>
    <m/>
    <s v="CANAL TEIUS"/>
    <s v="conform amenajamentelor silvice"/>
    <s v="NEAMŢ"/>
    <s v="-"/>
    <s v="Tara: România; Judet: NEAMŢ; -;   -; Nr: -;"/>
    <n v="1985"/>
    <n v="3614"/>
    <n v="27"/>
    <s v="in administrare"/>
    <s v="HG 982/1998;; HG 478/ 24-IUN-15;HG.478/24-IUN-15;OUG.1 din 04/01/2017;HG.354/18.05.2017;OUG.68 din 06/11/2019;HG.846/08.10.2020"/>
    <s v="imobil"/>
    <s v="Lungime albie corectată/consolidată=0,087 km;"/>
  </r>
  <r>
    <x v="10653"/>
    <s v="8.30._"/>
    <m/>
    <m/>
    <s v="CANAL STEJARU"/>
    <s v="conform amenajamentelor silvice"/>
    <s v="NEAMŢ"/>
    <s v="-"/>
    <s v="Tara: România; Judet: NEAMŢ; -;   -; Nr: -;"/>
    <n v="1993"/>
    <n v="0"/>
    <n v="27"/>
    <s v="in administrare"/>
    <s v="HG 982/1998;;OUG.1 din 04/01/2017;OUG.68 din 06/11/2019"/>
    <s v="imobil"/>
    <s v="lucrari de corectarea torentilor"/>
  </r>
  <r>
    <x v="10654"/>
    <s v="8.30._"/>
    <m/>
    <m/>
    <s v="POTECA VANAT.0,5KM."/>
    <s v="conform amenajamentelor silvice"/>
    <s v="NEAMŢ"/>
    <s v="-"/>
    <s v="Tara: România; Judet: NEAMŢ; -;   -; Nr: -;"/>
    <n v="1983"/>
    <n v="1"/>
    <n v="27"/>
    <s v="in administrare"/>
    <s v="HG 982/1998;;OUG.1 din 04/01/2017;OUG.68 din 06/11/2019"/>
    <s v="imobil"/>
    <s v="poteci de vanatoare"/>
  </r>
  <r>
    <x v="10655"/>
    <s v="8.04.04"/>
    <m/>
    <m/>
    <s v="DAF NEMTISOR"/>
    <s v="conform amenajamentelor silvice"/>
    <s v="NEAMŢ"/>
    <s v="-"/>
    <s v="Tara: România; Judet: NEAMŢ; -;   -; Nr: -;"/>
    <n v="1975"/>
    <n v="46775"/>
    <n v="27"/>
    <s v="in administrare"/>
    <s v="HG 982/1998;HG 1344/2011; HG 478/ 24-IUN-15;HG.478/24-IUN-15; HG 478/ 24-IUN-15;HG.478/24-IUN-15;OUG.1 din 04/01/2017;HG.354/18.05.2017;OUG.68 din 06/11/2019"/>
    <s v="imobil"/>
    <s v="Lungime=0,7 Km;Suprafeţe= ha;CF= ;"/>
  </r>
  <r>
    <x v="10656"/>
    <s v="8.04.04"/>
    <m/>
    <m/>
    <s v="DAF VALENI"/>
    <s v="conform amenajamentelor silvice"/>
    <s v="NEAMŢ"/>
    <s v="-"/>
    <s v="Tara: România; Judet: NEAMŢ; -;   -; Nr: -;"/>
    <n v="1965"/>
    <n v="161781"/>
    <n v="27"/>
    <s v="in administrare"/>
    <s v="HG 982/1998;HG 1344/2011; HG 478/ 24-IUN-15;HG.478/24-IUN-15; HG 478/ 24-IUN-15;HG.478/24-IUN-15;OUG.1 din 04/01/2017;OUG.68 din 06/11/2019"/>
    <s v="imobil"/>
    <s v="Lungime=5,5 Km;Suprafeţe= ha;CF= ;"/>
  </r>
  <r>
    <x v="10657"/>
    <s v="8.04.04"/>
    <m/>
    <m/>
    <s v="DRUM FORESTIER MOSNA"/>
    <s v="conform amenajamentelor silvice"/>
    <s v="NEAMŢ"/>
    <s v="-"/>
    <s v="Tara: România; Judet: NEAMŢ; -;   -; Nr: -;"/>
    <n v="1975"/>
    <n v="20644"/>
    <n v="27"/>
    <s v="in administrare"/>
    <s v="HG 982/1998;;OUG.1 din 04/01/2017;OUG.68 din 06/11/2019"/>
    <s v="imobil"/>
    <s v="drum auto forestier"/>
  </r>
  <r>
    <x v="10658"/>
    <s v="8.04.04"/>
    <m/>
    <m/>
    <s v="DAF AFINIS"/>
    <s v="conform amenajamentelor silvice"/>
    <s v="NEAMŢ"/>
    <s v="-"/>
    <s v="Tara: România; Judet: NEAMŢ; -;   -; Nr: -;"/>
    <n v="1976"/>
    <n v="87241"/>
    <n v="27"/>
    <s v="in administrare"/>
    <s v="HG 982/1998;HG 1344/2011; HG 478/ 24-IUN-15;HG.478/24-IUN-15; HG 478/ 24-IUN-15;HG.478/24-IUN-15;OUG.1 din 04/01/2017;HG.354/18.05.2017;OUG.68 din 06/11/2019"/>
    <s v="imobil"/>
    <s v="Lungime=1.8 Km;Suprafeţe= ha;CF= ;"/>
  </r>
  <r>
    <x v="10659"/>
    <s v="8.04.04"/>
    <m/>
    <m/>
    <s v="DAF CARPEN"/>
    <s v="conform amenajamentelor silvice"/>
    <s v="NEAMŢ"/>
    <s v="-"/>
    <s v="Tara: România; Judet: NEAMŢ; -;   -; Nr: -;"/>
    <n v="1967"/>
    <n v="198424"/>
    <n v="27"/>
    <s v="in administrare"/>
    <s v="HG 982/1998;HG 1344/2011; HG 478/ 24-IUN-15;HG.478/24-IUN-15;OUG.1 din 04/01/2017;OUG.68 din 06/11/2019"/>
    <s v="imobil"/>
    <s v="Lungime=1.6 KM Km;Suprafeţe= ha;CF= ;"/>
  </r>
  <r>
    <x v="10660"/>
    <s v="8.30._"/>
    <m/>
    <m/>
    <s v="POTECI DE VANATOARE = 2900 ML"/>
    <s v="conform amenajamentelor silvice"/>
    <s v="NEAMŢ"/>
    <s v="-"/>
    <s v="Tara: România; Judet: NEAMŢ; -;   -; Nr: -;"/>
    <n v="1986"/>
    <n v="106"/>
    <n v="27"/>
    <s v="in administrare"/>
    <s v="HG 982/1998;;OUG.1 din 04/01/2017;OUG.68 din 06/11/2019"/>
    <s v="imobil"/>
    <s v="poteci de vanatoare"/>
  </r>
  <r>
    <x v="10661"/>
    <s v="8.30._"/>
    <m/>
    <m/>
    <s v="ALIMENTARE CU APA = 930 MP"/>
    <s v="conform amenajamentelor silvice"/>
    <s v="NEAMŢ"/>
    <s v="-"/>
    <s v="Tara: România; Judet: NEAMŢ; -;   -; Nr: -;"/>
    <n v="1994"/>
    <n v="5210"/>
    <n v="27"/>
    <s v="in administrare"/>
    <s v="HG 982/1998;;OUG.1 din 04/01/2017;OUG.68 din 06/11/2019"/>
    <s v="imobil"/>
    <s v="lucrari de corectarea torentilor"/>
  </r>
  <r>
    <x v="10662"/>
    <s v="8.04.04"/>
    <m/>
    <m/>
    <s v="DAF SASCUTA"/>
    <s v="conform amenajamentelor silvice"/>
    <s v="NEAMŢ"/>
    <s v="-"/>
    <s v="Tara: România; Judet: NEAMŢ; -;   -; Nr: -;"/>
    <n v="1990"/>
    <n v="36404"/>
    <n v="27"/>
    <s v="in administrare"/>
    <s v="HG 982/1998;HG 1344/2011; HG 478/ 24-IUN-15;HG.478/24-IUN-15;OUG.1 din 04/01/2017;HG.354/18.05.2017;OUG.68 din 06/11/2019"/>
    <s v="imobil"/>
    <s v="Lungime=2,0 KM Km;Suprafeţe= ha;CF= ;"/>
  </r>
  <r>
    <x v="10663"/>
    <s v="8.04.04"/>
    <m/>
    <m/>
    <s v="DAF UMBRARI"/>
    <s v="conform amenajamentelor silvice"/>
    <s v="NEAMŢ"/>
    <s v="-"/>
    <s v="Tara: România; Judet: NEAMŢ; -;   -; Nr: -;"/>
    <n v="1986"/>
    <n v="305721"/>
    <n v="27"/>
    <s v="in administrare"/>
    <s v="HG 982/1998;HG 1344/2011; HG 478/ 24-IUN-15;HG.478/24-IUN-15;OUG.1 din 04/01/2017;HG.354/18.05.2017;OUG.68 din 06/11/2019"/>
    <s v="imobil"/>
    <s v="Lungime= Km;Suprafeţe= ha;CF= ;"/>
  </r>
  <r>
    <x v="10664"/>
    <s v="8.30._"/>
    <m/>
    <m/>
    <s v="POTECI DE VINATOARE U.A.113-124"/>
    <s v="conform amenajamentelor silvice"/>
    <s v="NEAMŢ"/>
    <s v="-"/>
    <s v="Tara: România; Judet: NEAMŢ; -;   -; Nr: -;"/>
    <n v="1983"/>
    <n v="26"/>
    <n v="27"/>
    <s v="in administrare"/>
    <s v="HG 982/1998;;OUG.1 din 04/01/2017;OUG.68 din 06/11/2019"/>
    <s v="imobil"/>
    <s v="poteci de vanatoare"/>
  </r>
  <r>
    <x v="10665"/>
    <s v="8.04.04"/>
    <m/>
    <m/>
    <s v="DAF NEGRU OBR.AGAPIA"/>
    <s v="conform amenajamentelor silvice"/>
    <s v="NEAMŢ"/>
    <s v="-"/>
    <s v="Tara: România; Judet: NEAMŢ; -;   -; Nr: -;"/>
    <n v="1979"/>
    <n v="105275"/>
    <n v="27"/>
    <s v="in administrare"/>
    <s v="HG 982/1998;HG 1344/2011; HG 478/ 24-IUN-15;HG.478/24-IUN-15;OUG.1 din 04/01/2017;HG.354/18.05.2017;OUG.68 din 06/11/2019"/>
    <s v="imobil"/>
    <s v="Lungime= Km;Suprafeţe= ha;CF= ;"/>
  </r>
  <r>
    <x v="10666"/>
    <s v="8.04.04"/>
    <m/>
    <m/>
    <s v="DAF HUMAR PANUSITA"/>
    <s v="conform amenajamentelor silvice"/>
    <s v="NEAMŢ"/>
    <s v="-"/>
    <s v="Tara: România; Judet: NEAMŢ; -;   -; Nr: -;"/>
    <n v="1981"/>
    <n v="194690"/>
    <n v="27"/>
    <s v="in administrare"/>
    <s v="HG 982/1998;HG 1344/2011; HG 478/ 24-IUN-15;HG.478/24-IUN-15;OUG.1 din 04/01/2017;HG.354/18.05.2017;OUG.68 din 06/11/2019"/>
    <s v="imobil"/>
    <s v="Lungime= Km;Suprafeţe= ha;CF= ;"/>
  </r>
  <r>
    <x v="10667"/>
    <s v="8.04.04"/>
    <m/>
    <m/>
    <s v="DAF PURCAROAIA"/>
    <s v="conform amenajamentelor silvice"/>
    <s v="NEAMŢ"/>
    <s v="-"/>
    <s v="Tara: România; Judet: NEAMŢ; -;   -; Nr: -;"/>
    <n v="1970"/>
    <n v="300032"/>
    <n v="27"/>
    <s v="in administrare"/>
    <s v="HG 982/1998;HG 1344/2011; HG 478/ 24-IUN-15;HG.478/24-IUN-15;OUG.1 din 04/01/2017;HG.354/18.05.2017;OUG.68 din 06/11/2019"/>
    <s v="imobil"/>
    <s v="Lungime=3,4 KM Km;Suprafeţe= ha;CF= ;"/>
  </r>
  <r>
    <x v="10668"/>
    <s v="8.04.04"/>
    <m/>
    <m/>
    <s v="DAF SOIMU"/>
    <s v="conform amenajamentelor silvice"/>
    <s v="NEAMŢ"/>
    <s v="-"/>
    <s v="Tara: România; Judet: NEAMŢ; -;   -; Nr: -;"/>
    <n v="1971"/>
    <n v="80887"/>
    <n v="27"/>
    <s v="in administrare"/>
    <s v="HG 982/1998;HG 1344/2011; HG 478/ 24-IUN-15;HG.478/24-IUN-15;OUG.1 din 04/01/2017;HG.354/18.05.2017;OUG.68 din 06/11/2019"/>
    <s v="imobil"/>
    <s v="Lungime=2,9 KM Km;Suprafeţe= ha;CF= ;"/>
  </r>
  <r>
    <x v="10669"/>
    <s v="8.04.04"/>
    <m/>
    <m/>
    <s v="DAF BOULETUL MIC"/>
    <s v="conform amenajamentelor silvice"/>
    <s v="NEAMŢ"/>
    <s v="-"/>
    <s v="Tara: România; Judet: NEAMŢ; -;   -; Nr: -;"/>
    <n v="1964"/>
    <n v="844492"/>
    <n v="27"/>
    <s v="in administrare"/>
    <s v="HG 982/1998;HG 1344/2011; HG 478/ 24-IUN-15;HG.478/24-IUN-15;OUG.1 din 04/01/2017;HG.354/18.05.2017;OUG.68 din 06/11/2019"/>
    <s v="imobil"/>
    <s v="Lungime=7,3 KM Km;Suprafeţe= ha;CF= ;"/>
  </r>
  <r>
    <x v="10670"/>
    <s v="8.04.04"/>
    <m/>
    <m/>
    <s v="DAF VULPEA"/>
    <s v="conform amenajamentelor silvice"/>
    <s v="NEAMŢ"/>
    <s v="-"/>
    <s v="Tara: România; Judet: NEAMŢ; -;   -; Nr: -;"/>
    <n v="1977"/>
    <n v="59997"/>
    <n v="27"/>
    <s v="in administrare"/>
    <s v="HG 982/1998;HG 1344/2011; HG 478/ 24-IUN-15;HG.478/24-IUN-15;OUG.1 din 04/01/2017;HG.354/18.05.2017;OUG.68 din 06/11/2019"/>
    <s v="imobil"/>
    <s v="Lungime= Km;Suprafeţe= ha;CF= ;"/>
  </r>
  <r>
    <x v="10671"/>
    <s v="8.04.04"/>
    <m/>
    <m/>
    <s v="DAF STRAJA"/>
    <s v="conform amenajamentelor silvice"/>
    <s v="NEAMŢ"/>
    <s v="-"/>
    <s v="Tara: România; Judet: NEAMŢ; -;   -; Nr: -;"/>
    <n v="1986"/>
    <n v="93394"/>
    <n v="27"/>
    <s v="in administrare"/>
    <s v="HG 982/1998;HG 1344/2011; HG 478/ 24-IUN-15;HG.478/24-IUN-15;OUG.1 din 04/01/2017;HG.354/18.05.2017;OUG.68 din 06/11/2019"/>
    <s v="imobil"/>
    <s v="Lungime= Km;Suprafeţe= ha;CF= ;"/>
  </r>
  <r>
    <x v="10672"/>
    <s v="8.04.04"/>
    <m/>
    <m/>
    <s v="DAF TAZLAU 1"/>
    <s v="conform amenajamentelor silvice"/>
    <s v="NEAMŢ"/>
    <s v="-"/>
    <s v="Tara: România; Judet: NEAMŢ; -;   -; Nr: -;"/>
    <n v="1970"/>
    <n v="417350"/>
    <n v="27"/>
    <s v="in administrare"/>
    <s v="HG 982/1998;HG 1344/2011; HG 478/ 24-IUN-15;HG.478/24-IUN-15;OUG.1 din 04/01/2017;HG.354/18.05.2017;OUG.68 din 06/11/2019"/>
    <s v="imobil"/>
    <s v="Lungime= Km;Suprafeţe= ha;CF= ;"/>
  </r>
  <r>
    <x v="10673"/>
    <s v="8.04.04"/>
    <m/>
    <m/>
    <s v="DAF TAZLAU 2"/>
    <s v="conform amenajamentelor silvice"/>
    <s v="NEAMŢ"/>
    <s v="-"/>
    <s v="Tara: România; Judet: NEAMŢ; -;   -; Nr: -;"/>
    <n v="1972"/>
    <n v="112827"/>
    <n v="27"/>
    <s v="in administrare"/>
    <s v="HG 982/1998;HG 1344/2011; HG 478/ 24-IUN-15;HG.478/24-IUN-15;OUG.1 din 04/01/2017;HG.354/18.05.2017;OUG.68 din 06/11/2019"/>
    <s v="imobil"/>
    <s v="Lungime= Km;Suprafeţe= ha;CF= ;"/>
  </r>
  <r>
    <x v="10674"/>
    <s v="8.04.04"/>
    <m/>
    <m/>
    <s v="DAF TAZLAU OBARSIE COMAR"/>
    <s v="conform amenajamentelor silvice"/>
    <s v="NEAMŢ"/>
    <s v="-"/>
    <s v="Tara: România; Judet: NEAMŢ; -;   -; Nr: -;"/>
    <n v="1968"/>
    <n v="287481"/>
    <n v="27"/>
    <s v="in administrare"/>
    <s v="HG 982/1998;HG 1344/2011; HG 478/ 24-IUN-15;HG.478/24-IUN-15;OUG.1 din 04/01/2017;HG.354/18.05.2017;OUG.68 din 06/11/2019"/>
    <s v="imobil"/>
    <s v="Lungime= Km;Suprafeţe= ha;CF= ;"/>
  </r>
  <r>
    <x v="10675"/>
    <s v="8.30.01"/>
    <m/>
    <m/>
    <s v="CT.IZBUC PODETE, CANALE"/>
    <s v="conform amenajamentelor silvice"/>
    <s v="BIHOR"/>
    <s v="-"/>
    <s v="Tara: România; Judet: BIHOR; -;   -; Nr: -;"/>
    <n v="1985"/>
    <n v="58554"/>
    <n v="5"/>
    <s v="in administrare"/>
    <s v="HG 982/1998;HG 1344/2011;OUG.1 din 04/01/2017;HG.354/18.05.2017;OUG.68 din 06/11/2019;HG.846/08.10.2020"/>
    <s v="imobil"/>
    <s v="Lungime albie corectată/consolidată=0,1 km;"/>
  </r>
  <r>
    <x v="10676"/>
    <s v="8.04.04"/>
    <m/>
    <m/>
    <s v="DAF COCIORVEI (CIRESU)"/>
    <s v="conform amenajamentelor silvice"/>
    <s v="NEAMŢ"/>
    <s v="-"/>
    <s v="Tara: România; Judet: NEAMŢ; -;   -; Nr: -;"/>
    <n v="1971"/>
    <n v="15049"/>
    <n v="27"/>
    <s v="in administrare"/>
    <s v="HG 982/1998;HG 1344/2011; HG 478/ 24-IUN-15;HG.478/24-IUN-15;OUG.1 din 04/01/2017;HG.354/18.05.2017;OUG.68 din 06/11/2019"/>
    <s v="imobil"/>
    <s v="Lungime= Km;Suprafeţe= ha;CF= ;"/>
  </r>
  <r>
    <x v="10677"/>
    <s v="8.04.04"/>
    <m/>
    <m/>
    <s v="DAF GEAMANA 2"/>
    <s v="conform amenajamentelor silvice"/>
    <s v="NEAMŢ"/>
    <s v="-"/>
    <s v="Tara: România; Judet: NEAMŢ; -;   -; Nr: -;"/>
    <n v="1971"/>
    <n v="726302"/>
    <n v="27"/>
    <s v="in administrare"/>
    <s v="HG 982/1998;HG 1344/2011; HG 478/ 24-IUN-15;HG.478/24-IUN-15;OUG.1 din 04/01/2017;HG.354/18.05.2017;OUG.68 din 06/11/2019"/>
    <s v="imobil"/>
    <s v="Lungime= Km;Suprafeţe= ha;CF= ;"/>
  </r>
  <r>
    <x v="10678"/>
    <s v="8.04.04"/>
    <m/>
    <m/>
    <s v="DAF 1,9 VL.LUI MIC"/>
    <s v="conform amenajamentelor silvice"/>
    <s v="BIHOR"/>
    <s v="-"/>
    <s v="Tara: România; Judet: BIHOR; -;   -; Nr: -;"/>
    <n v="1973"/>
    <n v="64925"/>
    <n v="5"/>
    <s v="in administrare"/>
    <s v="HG 982/1998;HG 1344/2011;OUG.1 din 04/01/2017;HG.354/18.05.2017;OUG.68 din 06/11/2019"/>
    <s v="imobil"/>
    <s v="Lungime= Km;Suprafeţe= ha;CF= ;"/>
  </r>
  <r>
    <x v="10679"/>
    <s v="8.04.04"/>
    <m/>
    <m/>
    <s v="DAF 4,4 SIGHISTEL"/>
    <s v="conform amenajamentelor silvice"/>
    <s v="BIHOR"/>
    <s v="-"/>
    <s v="Tara: România; Judet: BIHOR; -;   -; Nr: -;"/>
    <n v="1987"/>
    <n v="454506"/>
    <n v="5"/>
    <s v="in administrare"/>
    <s v="HG 982/1998;HG 1344/2011;OUG.1 din 04/01/2017;HG.354/18.05.2017;OUG.68 din 06/11/2019"/>
    <s v="imobil"/>
    <s v="Lungime= Km;Suprafeţe= ha;CF= ;"/>
  </r>
  <r>
    <x v="10680"/>
    <s v="8.04.04"/>
    <m/>
    <m/>
    <s v="DAF 2,5 VL.CALULUI BAITA"/>
    <s v="conform amenajamentelor silvice"/>
    <s v="BIHOR"/>
    <s v="-"/>
    <s v="Tara: România; Judet: BIHOR; -;   -; Nr: -;"/>
    <n v="1966"/>
    <n v="58219"/>
    <n v="5"/>
    <s v="in administrare"/>
    <s v="HG 982/1998;;OUG.1 din 04/01/2017;HG.354/18.05.2017;OUG.68 din 06/11/2019"/>
    <s v="imobil"/>
    <s v="Lungime= Km;Suprafeţe= ha;CF= ;"/>
  </r>
  <r>
    <x v="10681"/>
    <s v="8.04.04"/>
    <m/>
    <m/>
    <s v="DAF 1,5 FINATE HOLTA"/>
    <s v="conform amenajamentelor silvice"/>
    <s v="BIHOR"/>
    <s v="-"/>
    <s v="Tara: România; Judet: BIHOR; -;   -; Nr: -;"/>
    <n v="1983"/>
    <n v="220733"/>
    <n v="5"/>
    <s v="in administrare"/>
    <s v="HG 982/1998;HG 1344/2011;OUG.1 din 04/01/2017;HG.354/18.05.2017;OUG.68 din 06/11/2019"/>
    <s v="imobil"/>
    <s v="Lungime= Km;Suprafeţe= ha;CF= ;"/>
  </r>
  <r>
    <x v="10682"/>
    <s v="8.30.01"/>
    <m/>
    <m/>
    <s v="TRAVERSE"/>
    <s v="conform amenajamentelor silvice"/>
    <s v="BIHOR"/>
    <s v="-"/>
    <s v="Tara: România; Judet: BIHOR; -;   -; Nr: -;"/>
    <n v="1989"/>
    <n v="11873"/>
    <n v="5"/>
    <s v="in administrare"/>
    <s v="HG 982/1998;HG 1344/2011;OUG.1 din 04/01/2017;HG.354/18.05.2017;OUG.68 din 06/11/2019;HG.846/08.10.2020"/>
    <s v="imobil"/>
    <s v="Lungime albie corectată/consolidată=0,2 km;"/>
  </r>
  <r>
    <x v="10683"/>
    <s v="8.30.01"/>
    <m/>
    <m/>
    <s v="BARAJ FIX PRAG DEVERSOR"/>
    <s v="conform amenajamentelor silvice"/>
    <s v="BIHOR"/>
    <s v="-"/>
    <s v="Tara: România; Judet: BIHOR; -;   -; Nr: -;"/>
    <n v="1993"/>
    <n v="1134"/>
    <n v="5"/>
    <s v="in administrare"/>
    <s v="HG 982/1998;HG 1344/2011;OUG.1 din 04/01/2017;HG.354/18.05.2017;OUG.68 din 06/11/2019;HG.846/08.10.2020"/>
    <s v="imobil"/>
    <s v="Lungime albie corectată/consolidată=0,2 km;"/>
  </r>
  <r>
    <x v="10684"/>
    <s v="8.04.04"/>
    <m/>
    <m/>
    <s v="DAF 2,5 MIRU"/>
    <s v="conform amenajamentelor silvice"/>
    <s v="BIHOR"/>
    <s v="-"/>
    <s v="Tara: România; Judet: BIHOR; -;   -; Nr: -;"/>
    <n v="1980"/>
    <n v="136069"/>
    <n v="5"/>
    <s v="in administrare"/>
    <s v="HG 982/1998;;OUG.1 din 04/01/2017;HG.354/18.05.2017;OUG.68 din 06/11/2019"/>
    <s v="imobil"/>
    <s v="Lungime= Km;Suprafeţe= ha;CF= ;"/>
  </r>
  <r>
    <x v="10685"/>
    <s v="8.04.04"/>
    <m/>
    <m/>
    <s v="DAF 4,5 VL. FERCHII"/>
    <s v="conform amenajamentelor silvice"/>
    <s v="BIHOR"/>
    <s v="-"/>
    <s v="Tara: România; Judet: BIHOR; -;   -; Nr: -;"/>
    <n v="1967"/>
    <n v="165339"/>
    <n v="5"/>
    <s v="in administrare"/>
    <s v="HG 982/1998;;OUG.1 din 04/01/2017;HG.354/18.05.2017;OUG.68 din 06/11/2019"/>
    <s v="imobil"/>
    <s v="Lungime= Km;Suprafeţe= ha;CF= ;"/>
  </r>
  <r>
    <x v="10686"/>
    <s v="8.30.01"/>
    <m/>
    <m/>
    <s v="ZID DE PROTECTIE"/>
    <s v="conform amenajamentelor silvice"/>
    <s v="BIHOR"/>
    <s v="-"/>
    <s v="Tara: România; Judet: BIHOR; -;   -; Nr: -;"/>
    <n v="1981"/>
    <n v="16927"/>
    <n v="5"/>
    <s v="in administrare"/>
    <s v="HG 982/1998;;OUG.1 din 04/01/2017;HG.354/18.05.2017;OUG.68 din 06/11/2019;HG.846/08.10.2020"/>
    <s v="imobil"/>
    <s v="Lungime albie corectată/consolidată=0,1 km;"/>
  </r>
  <r>
    <x v="10687"/>
    <s v="8.04.04"/>
    <m/>
    <m/>
    <s v="DAF 8,1 VL. SINTEULUI"/>
    <s v="conform amenajamentelor silvice"/>
    <s v="BIHOR"/>
    <s v="-"/>
    <s v="Tara: România; Judet: BIHOR; -;   -; Nr: -;"/>
    <n v="1971"/>
    <n v="248490"/>
    <n v="5"/>
    <s v="in administrare"/>
    <s v="HG 982/1998;;OUG.1 din 04/01/2017;HG.354/18.05.2017;OUG.68 din 06/11/2019"/>
    <s v="imobil"/>
    <s v="Lungime= Km;Suprafeţe= ha;CF= ;"/>
  </r>
  <r>
    <x v="10688"/>
    <s v="8.04.04"/>
    <m/>
    <m/>
    <s v="DAF 2,0 PESTISEL"/>
    <s v="conform amenajamentelor silvice"/>
    <s v="BIHOR"/>
    <s v="-"/>
    <s v="Tara: România; Judet: BIHOR; -;   -; Nr: -;"/>
    <n v="1970"/>
    <n v="60355"/>
    <n v="5"/>
    <s v="in administrare"/>
    <s v="HG 982/1998;;OUG.1 din 04/01/2017;HG.354/18.05.2017;OUG.68 din 06/11/2019"/>
    <s v="imobil"/>
    <s v="Lungime= Km;Suprafeţe= ha;CF= ;"/>
  </r>
  <r>
    <x v="10689"/>
    <s v="8.30.01"/>
    <m/>
    <m/>
    <s v="BARAJ"/>
    <s v="conform amenajamentelor silvice"/>
    <s v="BIHOR"/>
    <s v="-"/>
    <s v="Tara: România; Judet: BIHOR; -;   -; Nr: -;"/>
    <n v="1981"/>
    <n v="1107"/>
    <n v="5"/>
    <s v="in administrare"/>
    <s v="HG 982/1998;;OUG.1 din 04/01/2017;HG.354/18.05.2017;OUG.68 din 06/11/2019;HG.846/08.10.2020"/>
    <s v="imobil"/>
    <s v="Lungime albie corectată/consolidată=0,5 km;"/>
  </r>
  <r>
    <x v="10690"/>
    <s v="8.04.04"/>
    <m/>
    <m/>
    <s v="DAF 5,4 VL. LUNCII"/>
    <s v="conform amenajamentelor silvice"/>
    <s v="BIHOR"/>
    <s v="-"/>
    <s v="Tara: România; Judet: BIHOR; -;   -; Nr: -;"/>
    <n v="1965"/>
    <n v="119833"/>
    <n v="5"/>
    <s v="in administrare"/>
    <s v="HG 982/1998;;OUG.1 din 04/01/2017;HG.354/18.05.2017;OUG.68 din 06/11/2019"/>
    <s v="imobil"/>
    <s v="Lungime= Km;Suprafeţe= ha;CF= ;"/>
  </r>
  <r>
    <x v="10691"/>
    <s v="8.30.01"/>
    <m/>
    <m/>
    <s v="PRAG ATD"/>
    <s v="conform amenajamentelor silvice"/>
    <s v="BIHOR"/>
    <s v="-"/>
    <s v="Tara: România; Judet: BIHOR; -;   -; Nr: -;"/>
    <n v="1980"/>
    <n v="312"/>
    <n v="5"/>
    <s v="in administrare"/>
    <s v="HG 982/1998;;OUG.1 din 04/01/2017;HG.354/18.05.2017;OUG.68 din 06/11/2019;HG.846/08.10.2020"/>
    <s v="imobil"/>
    <s v="Lungime albie corectată/consolidată=0,3 km;"/>
  </r>
  <r>
    <x v="10692"/>
    <s v="8.04.04"/>
    <m/>
    <m/>
    <s v="DAF 8,0 SOHODOL"/>
    <s v="conform amenajamentelor silvice"/>
    <s v="BIHOR"/>
    <s v="-"/>
    <s v="Tara: România; Judet: BIHOR; -;   -; Nr: -;"/>
    <n v="1964"/>
    <n v="529907"/>
    <n v="5"/>
    <s v="in administrare"/>
    <s v="HG 982/1998;;OUG.1 din 04/01/2017;HG.354/18.05.2017;OUG.68 din 06/11/2019"/>
    <s v="imobil"/>
    <s v="Lungime= Km;Suprafeţe= ha;CF= ;"/>
  </r>
  <r>
    <x v="10693"/>
    <s v="8.04.04"/>
    <m/>
    <m/>
    <s v="DAF 0,8 CHINCIU"/>
    <s v="conform amenajamentelor silvice"/>
    <s v="BIHOR"/>
    <s v="-"/>
    <s v="Tara: România; Judet: BIHOR; -;   -; Nr: -;"/>
    <n v="1975"/>
    <n v="30787"/>
    <n v="5"/>
    <s v="in administrare"/>
    <s v="HG 982/1998;HG 1344/2011;OUG.1 din 04/01/2017;HG.354/18.05.2017;OUG.68 din 06/11/2019"/>
    <s v="imobil"/>
    <s v="Lungime= Km;Suprafeţe= ha;CF= ;"/>
  </r>
  <r>
    <x v="10694"/>
    <s v="8.04.04"/>
    <m/>
    <m/>
    <s v="DAF 1,0 DUMBRAVITASOHOD0L"/>
    <s v="conform amenajamentelor silvice"/>
    <s v="BIHOR"/>
    <s v="-"/>
    <s v="Tara: România; Judet: BIHOR; -;   -; Nr: -;"/>
    <n v="1984"/>
    <n v="128536"/>
    <n v="5"/>
    <s v="in administrare"/>
    <s v="HG 982/1998;HG 1344/2011;OUG.1 din 04/01/2017;HG.354/18.05.2017;OUG.68 din 06/11/2019"/>
    <s v="imobil"/>
    <s v="Lungime= Km;Suprafeţe= ha;CF= ;"/>
  </r>
  <r>
    <x v="10695"/>
    <s v="8.04.04"/>
    <m/>
    <m/>
    <s v="DAF 9,3 MEZIAD"/>
    <s v="conform amenajamentelor silvice"/>
    <s v="BIHOR"/>
    <s v="-"/>
    <s v="Tara: România; Judet: BIHOR; -;   -; Nr: -;"/>
    <n v="1968"/>
    <n v="251739"/>
    <n v="5"/>
    <s v="in administrare"/>
    <s v="HG 982/1998;;OUG.1 din 04/01/2017;HG.354/18.05.2017;OUG.68 din 06/11/2019"/>
    <s v="imobil"/>
    <s v="Lungime= Km;Suprafeţe= ha;CF= ;"/>
  </r>
  <r>
    <x v="10696"/>
    <s v="8.04.04"/>
    <m/>
    <m/>
    <s v="DAF 8,5 VL.ORMANULUI"/>
    <s v="conform amenajamentelor silvice"/>
    <s v="BIHOR"/>
    <s v="-"/>
    <s v="Tara: România; Judet: BIHOR; -;   -; Nr: -;"/>
    <n v="1973"/>
    <n v="304450"/>
    <n v="5"/>
    <s v="in administrare"/>
    <s v="HG 982/1998;;OUG.1 din 04/01/2017;HG.354/18.05.2017;OUG.68 din 06/11/2019"/>
    <s v="imobil"/>
    <s v="Lungime= Km;Suprafeţe= ha;CF= ;"/>
  </r>
  <r>
    <x v="10697"/>
    <s v="8.04.04"/>
    <m/>
    <m/>
    <s v="DAF 2,0 VL.ZARZAGULUI"/>
    <s v="conform amenajamentelor silvice"/>
    <s v="BIHOR"/>
    <s v="-"/>
    <s v="Tara: România; Judet: BIHOR; -;   -; Nr: -;"/>
    <n v="1983"/>
    <n v="247814"/>
    <n v="5"/>
    <s v="in administrare"/>
    <s v="HG 982/1998;HG 1344/2011;OUG.1 din 04/01/2017;HG.354/18.05.2017;OUG.68 din 06/11/2019"/>
    <s v="imobil"/>
    <s v="Lungime= Km;Suprafeţe= ha;CF= ;"/>
  </r>
  <r>
    <x v="10698"/>
    <s v="8.30.01"/>
    <m/>
    <m/>
    <s v="BARAJ MIERAG"/>
    <s v="conform amenajamentelor silvice"/>
    <s v="BIHOR"/>
    <s v="-"/>
    <s v="Tara: România; Judet: BIHOR; -;   -; Nr: -;"/>
    <n v="1971"/>
    <n v="18665"/>
    <n v="5"/>
    <s v="in administrare"/>
    <s v="HG 982/1998;;OUG.1 din 04/01/2017;HG.354/18.05.2017;OUG.68 din 06/11/2019;HG.846/08.10.2020"/>
    <s v="imobil"/>
    <s v="Lungime albie corectată/consolidată=0,6 km;"/>
  </r>
  <r>
    <x v="10699"/>
    <s v="8.30.01"/>
    <m/>
    <m/>
    <s v="CLEIONAJE DUBLE"/>
    <s v="conform amenajamentelor silvice"/>
    <s v="BIHOR"/>
    <s v="-"/>
    <s v="Tara: România; Judet: BIHOR; -;   -; Nr: -;"/>
    <n v="1982"/>
    <n v="334"/>
    <n v="5"/>
    <s v="in administrare"/>
    <s v="HG 982/1998;; HG 478/ 24-IUN-15;HG.478/24-IUN-15;OUG.1 din 04/01/2017;HG.354/18.05.2017;OUG.68 din 06/11/2019;HG.846/08.10.2020"/>
    <s v="imobil"/>
    <s v="Lungime albie corectată/consolidată=0,1 km;"/>
  </r>
  <r>
    <x v="10700"/>
    <s v="8.04.04"/>
    <m/>
    <m/>
    <s v="DAF 9,0 TARCAITA"/>
    <s v="conform amenajamentelor silvice"/>
    <s v="BIHOR"/>
    <s v="-"/>
    <s v="Tara: România; Judet: BIHOR; -;   -; Nr: -;"/>
    <n v="1954"/>
    <n v="15732"/>
    <n v="5"/>
    <s v="in administrare"/>
    <s v="HG 982/1998;HG 1344/2011;OUG.1 din 04/01/2017;HG.354/18.05.2017;OUG.68 din 06/11/2019"/>
    <s v="imobil"/>
    <s v="Lungime= Km;Suprafeţe= ha;CF= ;"/>
  </r>
  <r>
    <x v="10701"/>
    <s v="8.04.04"/>
    <m/>
    <m/>
    <s v="DAF 1,2 CHICERA"/>
    <s v="conform amenajamentelor silvice"/>
    <s v="BIHOR"/>
    <s v="-"/>
    <s v="Tara: România; Judet: BIHOR; -;   -; Nr: -;"/>
    <n v="1961"/>
    <n v="4595"/>
    <n v="5"/>
    <s v="in administrare"/>
    <s v="HG 982/1998;;OUG.1 din 04/01/2017;HG.354/18.05.2017;OUG.68 din 06/11/2019"/>
    <s v="imobil"/>
    <s v="Lungime= Km;Suprafeţe= ha;CF= ;"/>
  </r>
  <r>
    <x v="10702"/>
    <s v="8.04.04"/>
    <m/>
    <m/>
    <s v="DAF 4,0 JIGAU"/>
    <s v="conform amenajamentelor silvice"/>
    <s v="BIHOR"/>
    <s v="-"/>
    <s v="Tara: România; Judet: BIHOR; -;   -; Nr: -;"/>
    <n v="1981"/>
    <n v="599393"/>
    <n v="5"/>
    <s v="in administrare"/>
    <s v="HG 982/1998;HG 1344/2011;OUG.1 din 04/01/2017;HG.354/18.05.2017;OUG.68 din 06/11/2019"/>
    <s v="imobil"/>
    <s v="Lungime= Km;Suprafeţe= ha;CF= ;"/>
  </r>
  <r>
    <x v="10703"/>
    <s v="8.04.04"/>
    <m/>
    <m/>
    <s v="DAF 1,2 MERETEU"/>
    <s v="conform amenajamentelor silvice"/>
    <s v="BIHOR"/>
    <s v="-"/>
    <s v="Tara: România; Judet: BIHOR; -;   -; Nr: -;"/>
    <n v="1993"/>
    <n v="1728"/>
    <n v="5"/>
    <s v="in administrare"/>
    <s v="HG 982/1998;HG 1344/2011;OUG.1 din 04/01/2017;HG.354/18.05.2017;OUG.68 din 06/11/2019"/>
    <s v="imobil"/>
    <s v="Lungime= Km;Suprafeţe= ha;CF= ;"/>
  </r>
  <r>
    <x v="10704"/>
    <s v="8.04.04"/>
    <m/>
    <m/>
    <s v="DAF 2,4 BALC RAMIF STINGA"/>
    <s v="conform amenajamentelor silvice"/>
    <s v="BIHOR"/>
    <s v="-"/>
    <s v="Tara: România; Judet: BIHOR; -;   -; Nr: -;"/>
    <n v="1975"/>
    <n v="147023"/>
    <n v="5"/>
    <s v="in administrare"/>
    <s v="HG 982/1998;HG 1344/2011;OUG.1 din 04/01/2017;HG.354/18.05.2017;OUG.68 din 06/11/2019"/>
    <s v="imobil"/>
    <s v="Lungime= Km;Suprafeţe= ha;CF= ;"/>
  </r>
  <r>
    <x v="10705"/>
    <s v="8.04.04"/>
    <m/>
    <m/>
    <s v="DAF 1,2 VL.MAGURII"/>
    <s v="conform amenajamentelor silvice"/>
    <s v="BIHOR"/>
    <s v="-"/>
    <s v="Tara: România; Judet: BIHOR; -;   -; Nr: -;"/>
    <n v="1982"/>
    <n v="239536"/>
    <n v="5"/>
    <s v="in administrare"/>
    <s v="HG 982/1998;HG 1344/2011;OUG.1 din 04/01/2017;HG.354/18.05.2017;OUG.68 din 06/11/2019"/>
    <s v="imobil"/>
    <s v="Lungime= Km;Suprafeţe= ha;CF= ;"/>
  </r>
  <r>
    <x v="10706"/>
    <s v="8.04.04"/>
    <m/>
    <m/>
    <s v="DAF 2,4 PR.TIGANU"/>
    <s v="conform amenajamentelor silvice"/>
    <s v="BIHOR"/>
    <s v="-"/>
    <s v="Tara: România; Judet: BIHOR; -;   -; Nr: -;"/>
    <n v="1971"/>
    <n v="61048"/>
    <n v="5"/>
    <s v="in administrare"/>
    <s v="HG 982/1998;;OUG.1 din 04/01/2017;HG.354/18.05.2017;OUG.68 din 06/11/2019"/>
    <s v="imobil"/>
    <s v="Lungime= Km;Suprafeţe= ha;CF= ;"/>
  </r>
  <r>
    <x v="10707"/>
    <s v="8.04.04"/>
    <m/>
    <m/>
    <s v="DAF CONTUR MAL STG. SEBISEL 5,08"/>
    <s v="conform amenajamentelor silvice"/>
    <s v="BIHOR"/>
    <s v="-"/>
    <s v="Tara: România; Judet: BIHOR; -;   -; Nr: -;"/>
    <n v="1996"/>
    <n v="27998"/>
    <n v="5"/>
    <s v="in administrare"/>
    <s v="HG 982/1998;HG 1344/2011;OUG.1 din 04/01/2017;HG.354/18.05.2017;OUG.68 din 06/11/2019"/>
    <s v="imobil"/>
    <s v="Lungime= Km;Suprafeţe= ha;CF= ;"/>
  </r>
  <r>
    <x v="10708"/>
    <s v="8.04.04"/>
    <m/>
    <m/>
    <s v="DRUM CONTUR MAL DREPT"/>
    <s v="conform amenajamentelor silvice"/>
    <s v="BIHOR"/>
    <s v="-"/>
    <s v="Tara: România; Judet: BIHOR; -;   -; Nr: -;"/>
    <n v="1991"/>
    <n v="20897"/>
    <n v="5"/>
    <s v="in administrare"/>
    <s v="HG 982/1998;;OUG.1 din 04/01/2017;HG.354/18.05.2017;OUG.68 din 06/11/2019"/>
    <s v="imobil"/>
    <s v="Lungime= Km;Suprafeţe= ha;CF= ;"/>
  </r>
  <r>
    <x v="10709"/>
    <s v="8.04.04"/>
    <m/>
    <m/>
    <s v="\DAF 3,2 VL.FLORILOR"/>
    <s v="conform amenajamentelor silvice"/>
    <s v="BIHOR"/>
    <s v="-"/>
    <s v="Tara: România; Judet: BIHOR; -;   -; Nr: -;"/>
    <n v="1967"/>
    <n v="85611"/>
    <n v="5"/>
    <s v="in administrare"/>
    <s v="HG 982/1998;;OUG.1 din 04/01/2017;HG.354/18.05.2017;OUG.68 din 06/11/2019"/>
    <s v="imobil"/>
    <s v="Lungime= Km;Suprafeţe= ha;CF= ;"/>
  </r>
  <r>
    <x v="10710"/>
    <s v="8.04.04"/>
    <m/>
    <m/>
    <s v="DAF 7,5 VL.DE RUGI"/>
    <s v="conform amenajamentelor silvice"/>
    <s v="BIHOR"/>
    <s v="-"/>
    <s v="Tara: România; Judet: BIHOR; -;   -; Nr: -;"/>
    <n v="1993"/>
    <n v="18257"/>
    <n v="5"/>
    <s v="in administrare"/>
    <s v="HG 982/1998;;OUG.1 din 04/01/2017;HG.354/18.05.2017;OUG.68 din 06/11/2019"/>
    <s v="imobil"/>
    <s v="Lungime= Km;Suprafeţe= ha;CF= ;"/>
  </r>
  <r>
    <x v="10711"/>
    <s v="8.30.01"/>
    <m/>
    <m/>
    <s v="C.T. LESU"/>
    <s v="conform amenajamentelor silvice"/>
    <s v="BIHOR"/>
    <s v="-"/>
    <s v="Tara: România; Judet: BIHOR; -;   -; Nr: -;"/>
    <n v="1993"/>
    <n v="1710"/>
    <n v="5"/>
    <s v="in administrare"/>
    <s v="HG 982/1998;HG 1344/2011;OUG.1 din 04/01/2017;HG.354/18.05.2017;OUG.68 din 06/11/2019;HG.846/08.10.2020"/>
    <s v="imobil"/>
    <s v="Lungime albie corectată/consolidată=0,1 km;"/>
  </r>
  <r>
    <x v="10712"/>
    <s v="8.30.01"/>
    <m/>
    <m/>
    <s v="C.T. VALEA DE RUNC"/>
    <s v="conform amenajamentelor silvice"/>
    <s v="BIHOR"/>
    <s v="-"/>
    <s v="Tara: România; Judet: BIHOR; -;   -; Nr: -;"/>
    <n v="1994"/>
    <n v="75224"/>
    <n v="5"/>
    <s v="in administrare"/>
    <s v="HG 982/1998;;OUG.1 din 04/01/2017;HG.354/18.05.2017;OUG.68 din 06/11/2019;HG.846/08.10.2020"/>
    <s v="imobil"/>
    <s v="Lungime albie corectată/consolidată=0,2 km;"/>
  </r>
  <r>
    <x v="10713"/>
    <s v="8.04.04"/>
    <m/>
    <m/>
    <s v="DAF 3,6 PR. CRACIUNU"/>
    <s v="conform amenajamentelor silvice"/>
    <s v="BIHOR"/>
    <s v="-"/>
    <s v="Tara: România; Judet: BIHOR; -;   -; Nr: -;"/>
    <n v="1972"/>
    <n v="119760"/>
    <n v="5"/>
    <s v="in administrare"/>
    <s v="HG 982/1998;;OUG.1 din 04/01/2017;HG.354/18.05.2017;OUG.68 din 06/11/2019"/>
    <s v="imobil"/>
    <s v="Lungime= Km;Suprafeţe= ha;CF= ;"/>
  </r>
  <r>
    <x v="10714"/>
    <s v="8.04.04"/>
    <m/>
    <m/>
    <s v="DAF 0,9 DRAGAN II"/>
    <s v="conform amenajamentelor silvice"/>
    <s v="BIHOR"/>
    <s v="-"/>
    <s v="Tara: România; Judet: BIHOR; -;   -; Nr: -;"/>
    <n v="1981"/>
    <n v="60233"/>
    <n v="5"/>
    <s v="in administrare"/>
    <s v="HG 982/1998;;OUG.1 din 04/01/2017;HG.354/18.05.2017;OUG.68 din 06/11/2019"/>
    <s v="imobil"/>
    <s v="Lungime= Km;Suprafeţe= ha;CF= ;"/>
  </r>
  <r>
    <x v="10715"/>
    <s v="8.04.04"/>
    <m/>
    <m/>
    <s v="DAF 1,5 MOARA DR. PR.ANDR"/>
    <s v="conform amenajamentelor silvice"/>
    <s v="BIHOR"/>
    <s v="-"/>
    <s v="Tara: România; Judet: BIHOR; -;   -; Nr: -;"/>
    <n v="1982"/>
    <n v="20241"/>
    <n v="5"/>
    <s v="in administrare"/>
    <s v="HG 982/1998;HG 1344/2011;OUG.1 din 04/01/2017;HG.354/18.05.2017;OUG.68 din 06/11/2019"/>
    <s v="imobil"/>
    <s v="Lungime= Km;Suprafeţe= ha;CF= ;"/>
  </r>
  <r>
    <x v="10716"/>
    <s v="8.04.04"/>
    <m/>
    <m/>
    <s v="DAF 5,6 VL.LUPULUI"/>
    <s v="conform amenajamentelor silvice"/>
    <s v="BIHOR"/>
    <s v="-"/>
    <s v="Tara: România; Judet: BIHOR; -;   -; Nr: -;"/>
    <n v="1965"/>
    <n v="211830"/>
    <n v="5"/>
    <s v="in administrare"/>
    <s v="HG 982/1998;HG 1344/2011;OUG.1 din 04/01/2017;HG.354/18.05.2017;OUG.68 din 06/11/2019"/>
    <s v="imobil"/>
    <s v="Lungime= Km;Suprafeţe= ha;CF= ;"/>
  </r>
  <r>
    <x v="10717"/>
    <s v="8.04.04"/>
    <m/>
    <m/>
    <s v="DAF 4,6 VL.RUNCULUI"/>
    <s v="conform amenajamentelor silvice"/>
    <s v="BIHOR"/>
    <s v="-"/>
    <s v="Tara: România; Judet: BIHOR; -;   -; Nr: -;"/>
    <n v="1966"/>
    <n v="236279"/>
    <n v="5"/>
    <s v="in administrare"/>
    <s v="HG 982/1998;HG 1344/2011;OUG.1 din 04/01/2017;HG.354/18.05.2017;OUG.68 din 06/11/2019"/>
    <s v="imobil"/>
    <s v="Lungime= Km;Suprafeţe= ha;CF= ;"/>
  </r>
  <r>
    <x v="10718"/>
    <s v="8.04.04"/>
    <m/>
    <m/>
    <s v="DAF 3,7 CIRLIGATE"/>
    <s v="conform amenajamentelor silvice"/>
    <s v="BIHOR"/>
    <s v="-"/>
    <s v="Tara: România; Judet: BIHOR; -;   -; Nr: -;"/>
    <n v="1965"/>
    <n v="203679"/>
    <n v="5"/>
    <s v="in administrare"/>
    <s v="HG 982/1998;HG 1344/2011;OUG.1 din 04/01/2017;HG.354/18.05.2017;OUG.68 din 06/11/2019"/>
    <s v="imobil"/>
    <s v="Lungime= Km;Suprafeţe= ha;CF= ;"/>
  </r>
  <r>
    <x v="10719"/>
    <s v="8.04.04"/>
    <m/>
    <m/>
    <s v="DAF 2,7 VILCEI"/>
    <s v="conform amenajamentelor silvice"/>
    <s v="BIHOR"/>
    <s v="-"/>
    <s v="Tara: România; Judet: BIHOR; -;   -; Nr: -;"/>
    <n v="1972"/>
    <n v="133433"/>
    <n v="5"/>
    <s v="in administrare"/>
    <s v="HG 982/1998;;OUG.1 din 04/01/2017;HG.354/18.05.2017;OUG.68 din 06/11/2019"/>
    <s v="imobil"/>
    <s v="Lungime= Km;Suprafeţe= ha;CF= ;"/>
  </r>
  <r>
    <x v="10720"/>
    <s v="8.04.04"/>
    <m/>
    <m/>
    <s v="DAF 3,5 EPURISTE"/>
    <s v="conform amenajamentelor silvice"/>
    <s v="BIHOR"/>
    <s v="-"/>
    <s v="Tara: România; Judet: BIHOR; -;   -; Nr: -;"/>
    <n v="1973"/>
    <n v="163762"/>
    <n v="5"/>
    <s v="in administrare"/>
    <s v="HG 982/1998;;OUG.1 din 04/01/2017;HG.354/18.05.2017;OUG.68 din 06/11/2019"/>
    <s v="imobil"/>
    <s v="Lungime= Km;Suprafeţe= ha;CF= ;"/>
  </r>
  <r>
    <x v="10721"/>
    <s v="8.04.04"/>
    <m/>
    <m/>
    <s v="DAF 3,2 CETARIU"/>
    <s v="conform amenajamentelor silvice"/>
    <s v="BIHOR"/>
    <s v="-"/>
    <s v="Tara: România; Judet: BIHOR; -;   -; Nr: -;"/>
    <n v="1971"/>
    <n v="132034"/>
    <n v="5"/>
    <s v="in administrare"/>
    <s v="HG 982/1998;;OUG.1 din 04/01/2017;HG.354/18.05.2017;OUG.68 din 06/11/2019"/>
    <s v="imobil"/>
    <s v="Lungime= Km;Suprafeţe= ha;CF= ;"/>
  </r>
  <r>
    <x v="10722"/>
    <s v="8.30.01"/>
    <m/>
    <m/>
    <s v="CT HINCHIRIS"/>
    <s v="conform amenajamentelor silvice"/>
    <s v="BIHOR"/>
    <s v="-"/>
    <s v="Tara: România; Judet: BIHOR; -;   -; Nr: -;"/>
    <n v="1977"/>
    <n v="37022"/>
    <n v="5"/>
    <s v="in administrare"/>
    <s v="HG 982/1998;HG 1344/2011;OUG.1 din 04/01/2017;HG.354/18.05.2017;OUG.68 din 06/11/2019;HG.846/08.10.2020"/>
    <s v="imobil"/>
    <s v="Lungime albie corectată/consolidată=0,2 km;"/>
  </r>
  <r>
    <x v="10723"/>
    <s v="8.30.01"/>
    <m/>
    <m/>
    <s v="GARDULETE DE COASTA"/>
    <s v="conform amenajamentelor silvice"/>
    <s v="BIHOR"/>
    <s v="-"/>
    <s v="Tara: România; Judet: BIHOR; -;   -; Nr: -;"/>
    <n v="1981"/>
    <n v="35"/>
    <n v="5"/>
    <s v="in administrare"/>
    <s v="HG 982/1998;;OUG.1 din 04/01/2017;OUG.68 din 06/11/2019;HG.846/08.10.2020"/>
    <s v="imobil"/>
    <s v="Lungime albie corectată/consolidată=0,01 km;"/>
  </r>
  <r>
    <x v="10724"/>
    <s v="8.30._"/>
    <m/>
    <m/>
    <s v="CANAL TALPOS-GORONISTE-"/>
    <s v="conform amenajamentelor silvice"/>
    <s v="BIHOR"/>
    <s v="-"/>
    <s v="Tara: România; Judet: BIHOR; -;   -; Nr: -;"/>
    <n v="1977"/>
    <n v="1"/>
    <n v="5"/>
    <s v="in administrare"/>
    <s v="HG 982/1998;; HG 478/ 24-IUN-15;HG.478/24-IUN-15;OUG.1 din 04/01/2017;OUG.68 din 06/11/2019"/>
    <s v="imobil"/>
    <s v="Denumire=lucrare corectare torenti ;"/>
  </r>
  <r>
    <x v="10725"/>
    <s v="8.04.04"/>
    <m/>
    <m/>
    <s v="DAF 5,0 VL.BULZULUI"/>
    <s v="conform amenajamentelor silvice"/>
    <s v="BIHOR"/>
    <s v="-"/>
    <s v="Tara: România; Judet: BIHOR; -;   -; Nr: -;"/>
    <n v="1968"/>
    <n v="1010729"/>
    <n v="5"/>
    <s v="in administrare"/>
    <s v="HG 982/1998;HG 1344/2011;OUG.1 din 04/01/2017;HG.354/18.05.2017;OUG.68 din 06/11/2019"/>
    <s v="imobil"/>
    <s v="Lungime= Km;Suprafeţe= ha;CF= ;"/>
  </r>
  <r>
    <x v="10726"/>
    <s v="8.30.01"/>
    <m/>
    <m/>
    <s v="BARAJ BARCOLTA"/>
    <s v="conform amenajamentelor silvice"/>
    <s v="MARAMUREŞ"/>
    <s v="-"/>
    <s v="Tara: România; Judet: MARAMUREŞ; -;   -; Nr: -;"/>
    <n v="1971"/>
    <n v="2809"/>
    <n v="24"/>
    <s v="in administrare"/>
    <s v="HG 982/1998;; HG 478/ 24-IUN-15;HG.478/24-IUN-15;OUG.1 din 04/01/2017;HG.354/18.05.2017;OUG.68 din 06/11/2019;HG.846/08.10.2020"/>
    <s v="imobil"/>
    <s v="Lungime albie corectată/consolidată=0,32 km;"/>
  </r>
  <r>
    <x v="10727"/>
    <s v="8.04.04"/>
    <m/>
    <m/>
    <s v="DAF 10,6 MADARASAU"/>
    <s v="conform amenajamentelor silvice"/>
    <s v="BIHOR"/>
    <s v="-"/>
    <s v="Tara: România; Judet: BIHOR; -;   -; Nr: -;"/>
    <n v="1970"/>
    <n v="125637"/>
    <n v="5"/>
    <s v="in administrare"/>
    <s v="HG 982/1998;;OUG.1 din 04/01/2017;OUG.68 din 06/11/2019"/>
    <s v="imobil"/>
    <s v="drum auto forestier"/>
  </r>
  <r>
    <x v="10728"/>
    <s v="8.04.04"/>
    <m/>
    <m/>
    <s v="DR.FOREST.IZV.MARIUSULUI TR.1"/>
    <s v="conform amenajamentelor silvice"/>
    <s v="SATU MARE"/>
    <s v="-"/>
    <s v="Tara: România; Judet: SATU MARE; -;   -; Nr: -;"/>
    <n v="1984"/>
    <n v="66984"/>
    <n v="30"/>
    <s v="in administrare"/>
    <s v="HG 982/1998;HG 1344/2011; HG 478/ 24-IUN-15;HG.478/24-IUN-15;OUG.1 din 04/01/2017;OUG.68 din 06/11/2019"/>
    <s v="imobil"/>
    <s v="Lungime= Km;Suprafeţe= ha;CF= ;"/>
  </r>
  <r>
    <x v="10729"/>
    <s v="8.30.01"/>
    <m/>
    <m/>
    <s v="BARAJ RADURI"/>
    <s v="conform amenajamentelor silvice"/>
    <s v="SATU MARE"/>
    <s v="-"/>
    <s v="Tara: România; Judet: SATU MARE; -;   -; Nr: -;"/>
    <n v="1977"/>
    <n v="51407"/>
    <n v="30"/>
    <s v="in administrare"/>
    <s v="HG 982/1998;; HG 478/ 24-IUN-15;HG.478/24-IUN-15;OUG.1 din 04/01/2017;HG.354/18.05.2017;OUG.68 din 06/11/2019;HG.846/08.10.2020"/>
    <s v="imobil"/>
    <s v="Lungime albie corectată/consolidată=0,3 km;"/>
  </r>
  <r>
    <x v="10730"/>
    <s v="8.04.04"/>
    <m/>
    <m/>
    <s v="DRUM FORESTIER CHILIA"/>
    <s v="conform amenajamentelor silvice"/>
    <s v="SATU MARE"/>
    <s v="-"/>
    <s v="Tara: România; Judet: SATU MARE; -;   -; Nr: -;"/>
    <n v="1962"/>
    <n v="26308"/>
    <n v="30"/>
    <s v="in administrare"/>
    <s v="HG 982/1998;HG 1344/2011; HG 478/ 24-IUN-15;HG.478/24-IUN-15;OUG.1 din 04/01/2017;OUG.68 din 06/11/2019"/>
    <s v="imobil"/>
    <s v="Lungime= Km;Suprafeţe= ha;CF= ;"/>
  </r>
  <r>
    <x v="10731"/>
    <s v="8.30.01"/>
    <m/>
    <m/>
    <s v="CASCADA"/>
    <s v="conform amenajamentelor silvice"/>
    <s v="BIHOR"/>
    <s v="-"/>
    <s v="Tara: România; Judet: BIHOR; -;   -; Nr: -;"/>
    <n v="1993"/>
    <n v="136"/>
    <n v="5"/>
    <s v="in administrare"/>
    <s v="HG 982/1998;;OUG.1 din 04/01/2017;HG.354/18.05.2017;OUG.68 din 06/11/2019;HG.846/08.10.2020"/>
    <s v="imobil"/>
    <s v="Lungime albie corectată/consolidată=0,01 km;"/>
  </r>
  <r>
    <x v="10732"/>
    <s v="8.04.04"/>
    <m/>
    <m/>
    <s v="DAF 2,4 VL.NULII"/>
    <s v="conform amenajamentelor silvice"/>
    <s v="BIHOR"/>
    <s v="-"/>
    <s v="Tara: România; Judet: BIHOR; -;   -; Nr: -;"/>
    <n v="1992"/>
    <n v="25616"/>
    <n v="5"/>
    <s v="in administrare"/>
    <s v="HG 982/1998;HG 1344/2011;OUG.1 din 04/01/2017;HG.354/18.05.2017;OUG.68 din 06/11/2019"/>
    <s v="imobil"/>
    <s v="Lungime= Km;Suprafeţe= ha;CF= ;"/>
  </r>
  <r>
    <x v="10733"/>
    <s v="8.04.04"/>
    <m/>
    <m/>
    <s v="DRUM FORESTIER"/>
    <s v="conform amenajamentelor silvice"/>
    <s v="MARAMUREŞ"/>
    <s v="-"/>
    <s v="Tara: România; Judet: MARAMUREŞ; -;   -; Nr: -;"/>
    <n v="1991"/>
    <n v="151848"/>
    <n v="24"/>
    <s v="in administrare"/>
    <s v="HG 982/1998;;OUG.1 din 04/01/2017;OUG.68 din 06/11/2019"/>
    <s v="imobil"/>
    <s v="drum auto forestier"/>
  </r>
  <r>
    <x v="10734"/>
    <s v="8.04.04"/>
    <m/>
    <m/>
    <s v="DAF 2,6 TR.IZVOR"/>
    <s v="conform amenajamentelor silvice"/>
    <s v="BIHOR"/>
    <s v="-"/>
    <s v="Tara: România; Judet: BIHOR; -;   -; Nr: -;"/>
    <n v="1977"/>
    <n v="49749"/>
    <n v="5"/>
    <s v="in administrare"/>
    <s v="HG 982/1998;HG 1344/2011;OUG.1 din 04/01/2017;HG.354/18.05.2017;OUG.68 din 06/11/2019"/>
    <s v="imobil"/>
    <s v="Lungime= Km;Suprafeţe= ha;CF= ;"/>
  </r>
  <r>
    <x v="10735"/>
    <s v="8.04.04"/>
    <m/>
    <m/>
    <s v="DAF 6,3 SURDUCEL"/>
    <s v="conform amenajamentelor silvice"/>
    <s v="BIHOR"/>
    <s v="-"/>
    <s v="Tara: România; Judet: BIHOR; -;   -; Nr: -;"/>
    <n v="1975"/>
    <n v="365603"/>
    <n v="5"/>
    <s v="in administrare"/>
    <s v="HG 982/1998;HG 1344/2011;OUG.1 din 04/01/2017;HG.354/18.05.2017;OUG.68 din 06/11/2019"/>
    <s v="imobil"/>
    <s v="Lungime= Km;Suprafeţe= ha;CF= ;"/>
  </r>
  <r>
    <x v="10736"/>
    <s v="8.30.01"/>
    <m/>
    <m/>
    <s v="SANT DESECARI SANISLAU"/>
    <s v="conform amenajamentelor silvice"/>
    <s v="SATU MARE"/>
    <s v="-"/>
    <s v="Tara: România; Judet: SATU MARE; -;   -; Nr: -;"/>
    <n v="1986"/>
    <n v="509"/>
    <n v="30"/>
    <s v="in administrare"/>
    <s v="HG 982/1998;; HG 478/ 24-IUN-15;HG.478/24-IUN-15;OUG.1 din 04/01/2017;HG.354/18.05.2017;OUG.68 din 06/11/2019;HG.846/08.10.2020"/>
    <s v="imobil"/>
    <s v="Lungime albie corectată/consolidată=8 km;"/>
  </r>
  <r>
    <x v="10737"/>
    <s v="8.04.04"/>
    <m/>
    <m/>
    <s v="DRUM FORESTIER STINA TR.I 2.1"/>
    <s v="conform amenajamentelor silvice"/>
    <s v="SATU MARE"/>
    <s v="-"/>
    <s v="Tara: România; Judet: SATU MARE; -;   -; Nr: -;"/>
    <n v="1994"/>
    <n v="13040"/>
    <n v="30"/>
    <s v="in administrare"/>
    <s v="HG 982/1998;HG 1344/2011; HG 478/ 24-IUN-15;HG.478/24-IUN-15;OUG.1 din 04/01/2017;OUG.68 din 06/11/2019"/>
    <s v="imobil"/>
    <s v="Lungime= Km;Suprafeţe= ha;CF= ;"/>
  </r>
  <r>
    <x v="10738"/>
    <s v="8.30._"/>
    <m/>
    <m/>
    <s v="SANT DESECARI GELU"/>
    <s v="conform amenajamentelor silvice"/>
    <s v="SATU MARE"/>
    <s v="-"/>
    <s v="Tara: România; Judet: SATU MARE; -;   -; Nr: -;"/>
    <n v="1969"/>
    <n v="490"/>
    <n v="30"/>
    <s v="in administrare"/>
    <s v="HG 982/1998;; HG 478/ 24-IUN-15;HG.478/24-IUN-15;OUG.1 din 04/01/2017;OUG.68 din 06/11/2019"/>
    <s v="imobil"/>
    <s v="Denumire= ;"/>
  </r>
  <r>
    <x v="10739"/>
    <s v="8.04.04"/>
    <m/>
    <m/>
    <s v="DR.AUTOF.BUIANUL"/>
    <s v="conform amenajamentelor silvice"/>
    <s v="SATU MARE"/>
    <s v="-"/>
    <s v="Tara: România; Judet: SATU MARE; -;   -; Nr: -;"/>
    <n v="1996"/>
    <n v="141918"/>
    <n v="30"/>
    <s v="in administrare"/>
    <s v="HG 982/1998;HG 1344/2011; HG 478/ 24-IUN-15;HG.478/24-IUN-15;OUG.1 din 04/01/2017;HG.354/18.05.2017;OUG.68 din 06/11/2019"/>
    <s v="imobil"/>
    <s v="Lungime= Km;Suprafeţe= ha;CF= ;"/>
  </r>
  <r>
    <x v="10740"/>
    <s v="8.04.04"/>
    <m/>
    <m/>
    <s v="DRUM FORESTIER NOROIENI"/>
    <s v="conform amenajamentelor silvice"/>
    <s v="SATU MARE"/>
    <s v="-"/>
    <s v="Tara: România; Judet: SATU MARE; -;   -; Nr: -;"/>
    <n v="1967"/>
    <n v="112015"/>
    <n v="30"/>
    <s v="in administrare"/>
    <s v="HG 982/1998;HG 1344/2011; HG 478/ 24-IUN-15;HG.478/24-IUN-15;OUG.1 din 04/01/2017;OUG.68 din 06/11/2019"/>
    <s v="imobil"/>
    <s v="Lungime= Km;Suprafeţe= ha;CF= ;"/>
  </r>
  <r>
    <x v="10741"/>
    <s v="8.04.04"/>
    <m/>
    <m/>
    <s v="DR.FOR.PALTIN"/>
    <s v="conform amenajamentelor silvice"/>
    <s v="SATU MARE"/>
    <s v="-"/>
    <s v="Tara: România; Judet: SATU MARE; -;   -; Nr: -;"/>
    <n v="1994"/>
    <n v="584"/>
    <n v="30"/>
    <s v="in administrare"/>
    <s v="HG 982/1998;HG 1344/2011; HG 478/ 24-IUN-15;HG.478/24-IUN-15;OUG.1 din 04/01/2017;HG.354/18.05.2017;OUG.68 din 06/11/2019"/>
    <s v="imobil"/>
    <s v="Lungime= Km;Suprafeţe= ha;CF= ;"/>
  </r>
  <r>
    <x v="10742"/>
    <s v="8.04.04"/>
    <m/>
    <m/>
    <s v="DR.F.TURISOR NEGRESTI"/>
    <s v="conform amenajamentelor silvice"/>
    <s v="SATU MARE"/>
    <s v="-"/>
    <s v="Tara: România; Judet: SATU MARE; -;   -; Nr: -;"/>
    <n v="1994"/>
    <n v="1041"/>
    <n v="30"/>
    <s v="in administrare"/>
    <s v="HG 982/1998;HG 1344/2011; HG 478/ 24-IUN-15;HG.478/24-IUN-15;OUG.1 din 04/01/2017;HG.354/18.05.2017;OUG.68 din 06/11/2019"/>
    <s v="imobil"/>
    <s v="Lungime= Km;Suprafeţe= ha;CF= ;"/>
  </r>
  <r>
    <x v="10743"/>
    <s v="8.04.04"/>
    <m/>
    <m/>
    <s v="DAF TOADER IV."/>
    <s v="conform amenajamentelor silvice"/>
    <s v="HARGHITA"/>
    <s v="-"/>
    <s v="Tara: România; Judet: HARGHITA; -;   -; Nr: -;"/>
    <n v="1982"/>
    <n v="11759"/>
    <n v="19"/>
    <s v="in administrare"/>
    <s v="HG 982/1998;HG 1344/2011; HG 478/ 24-IUN-15;HG.478/24-IUN-15;OUG.1 din 04/01/2017;OUG.68 din 06/11/2019"/>
    <s v="imobil"/>
    <s v="Lungime=1,0 km Km;Suprafeţe= ha;CF= ;"/>
  </r>
  <r>
    <x v="10744"/>
    <s v="8.04.04"/>
    <m/>
    <m/>
    <s v="D.A.F. LUTITA - MUJNA 0.972 KM"/>
    <s v="conform amenajamentelor silvice"/>
    <s v="HARGHITA"/>
    <s v="-"/>
    <s v="Tara: România; Judet: HARGHITA; -;   -; Nr: -;"/>
    <n v="1996"/>
    <n v="0"/>
    <n v="19"/>
    <s v="in administrare"/>
    <s v="HG 982/1998,HG 1473/2006;;OUG.1 din 04/01/2017;OUG.68 din 06/11/2019"/>
    <s v="imobil"/>
    <s v="drum auto forestier"/>
  </r>
  <r>
    <x v="10745"/>
    <s v="8.04.04"/>
    <m/>
    <m/>
    <s v="DAF KEREKBUKK 3.5 KM"/>
    <s v="conform amenajamentelor silvice"/>
    <s v="HARGHITA"/>
    <s v="-"/>
    <s v="Tara: România; Judet: HARGHITA; -;   -; Nr: -;"/>
    <n v="1963"/>
    <n v="11491"/>
    <n v="19"/>
    <s v="in administrare"/>
    <s v="HG 982/1998;HG 1344/2011;OUG.1 din 04/01/2017;OUG.68 din 06/11/2019"/>
    <s v="imobil"/>
    <s v="drum auto forestier"/>
  </r>
  <r>
    <x v="10746"/>
    <s v="8.04.04"/>
    <m/>
    <m/>
    <s v="DAF PIRIUL ARS"/>
    <s v="conform amenajamentelor silvice"/>
    <s v="HARGHITA"/>
    <s v="-"/>
    <s v="Tara: România; Judet: HARGHITA; -;   -; Nr: -;"/>
    <n v="1981"/>
    <n v="26603"/>
    <n v="19"/>
    <s v="in administrare"/>
    <s v="HG 982/1998;HG 1344/2011; HG 478/ 24-IUN-15;HG.478/24-IUN-15;OUG.1 din 04/01/2017;OUG.68 din 06/11/2019"/>
    <s v="imobil"/>
    <s v="Lungime=1,6 KM Km;Suprafeţe= ha;CF= ;"/>
  </r>
  <r>
    <x v="10747"/>
    <s v="8.04.04"/>
    <m/>
    <m/>
    <s v="DAF PIRIUL MORILOR"/>
    <s v="conform amenajamentelor silvice"/>
    <s v="HARGHITA"/>
    <s v="-"/>
    <s v="Tara: România; Judet: HARGHITA; -;   -; Nr: -;"/>
    <n v="1986"/>
    <n v="13816"/>
    <n v="19"/>
    <s v="in administrare"/>
    <s v="HG 982/1998;HG 1344/2011; HG 478/ 24-IUN-15;HG.478/24-IUN-15;OUG.1 din 04/01/2017;OUG.68 din 06/11/2019"/>
    <s v="imobil"/>
    <s v="Lungime=0,9 KM Km;Suprafeţe= ha;CF= ;"/>
  </r>
  <r>
    <x v="10748"/>
    <s v="8.04.04"/>
    <m/>
    <m/>
    <s v="DAF ILENEI"/>
    <s v="conform amenajamentelor silvice"/>
    <s v="HARGHITA"/>
    <s v="-"/>
    <s v="Tara: România; Judet: HARGHITA; -;   -; Nr: -;"/>
    <n v="1980"/>
    <n v="2192"/>
    <n v="19"/>
    <s v="in administrare"/>
    <s v="HG 982/1998;HG 1344/2011; HG 478/ 24-IUN-15;HG.478/24-IUN-15;OUG.1 din 04/01/2017;OUG.68 din 06/11/2019"/>
    <s v="imobil"/>
    <s v="Lungime=0,9 KM Km;Suprafeţe= ha;CF= ;"/>
  </r>
  <r>
    <x v="10749"/>
    <s v="8.04.04"/>
    <m/>
    <m/>
    <s v="DAF ST.MURES-CRACUL NOU"/>
    <s v="conform amenajamentelor silvice"/>
    <s v="HARGHITA"/>
    <s v="-"/>
    <s v="Tara: România; Judet: HARGHITA; -;   -; Nr: -;"/>
    <n v="1979"/>
    <n v="32626"/>
    <n v="19"/>
    <s v="in administrare"/>
    <s v="HG 982/1998;HG 1344/2011; HG 478/ 24-IUN-15;HG.478/24-IUN-15;OUG.1 din 04/01/2017;OUG.68 din 06/11/2019"/>
    <s v="imobil"/>
    <s v="Lungime=3,6 KM Km;Suprafeţe= ha;CF= ;"/>
  </r>
  <r>
    <x v="10750"/>
    <s v="8.04.04"/>
    <m/>
    <m/>
    <s v="DAF PIRIUL NEGRU"/>
    <s v="conform amenajamentelor silvice"/>
    <s v="HARGHITA"/>
    <s v="-"/>
    <s v="Tara: România; Judet: HARGHITA; -;   -; Nr: -;"/>
    <n v="1991"/>
    <n v="111984"/>
    <n v="19"/>
    <s v="in administrare"/>
    <s v="HG 982/1998;HG 1344/2011; HG 478/ 24-IUN-15;HG.478/24-IUN-15;OUG.1 din 04/01/2017;OUG.68 din 06/11/2019"/>
    <s v="imobil"/>
    <s v="Lungime=1,2 KM Km;Suprafeţe= ha;CF= ;"/>
  </r>
  <r>
    <x v="10751"/>
    <s v="8.04.04"/>
    <m/>
    <m/>
    <s v="DAF DELUT IZVOR"/>
    <s v="conform amenajamentelor silvice"/>
    <s v="HARGHITA"/>
    <s v="-"/>
    <s v="Tara: România; Judet: HARGHITA; -;   -; Nr: -;"/>
    <n v="1984"/>
    <n v="50989"/>
    <n v="19"/>
    <s v="in administrare"/>
    <s v="HG 982/1998;HG 1344/2011; HG 478/ 24-IUN-15;HG.478/24-IUN-15;OUG.1 din 04/01/2017;OUG.68 din 06/11/2019"/>
    <s v="imobil"/>
    <s v="Lungime=3,0 KM Km;Suprafeţe= ha;CF= ;"/>
  </r>
  <r>
    <x v="10752"/>
    <s v="8.04.04"/>
    <m/>
    <m/>
    <s v="DAF CALIMANEL TULBURE"/>
    <s v="conform amenajamentelor silvice"/>
    <s v="HARGHITA"/>
    <s v="-"/>
    <s v="Tara: România; Judet: HARGHITA; -;   -; Nr: -;"/>
    <n v="1968"/>
    <n v="32419"/>
    <n v="19"/>
    <s v="in administrare"/>
    <s v="HG 982/1998;HG 1344/2011; HG 478/ 24-IUN-15;HG.478/24-IUN-15;OUG.1 din 04/01/2017;OUG.68 din 06/11/2019"/>
    <s v="imobil"/>
    <s v="Lungime=8,7 KM Km;Suprafeţe= ha;CF= ;"/>
  </r>
  <r>
    <x v="10753"/>
    <s v="8.04.04"/>
    <m/>
    <m/>
    <s v="DAF CALIMANEL DELUT"/>
    <s v="conform amenajamentelor silvice"/>
    <s v="HARGHITA"/>
    <s v="-"/>
    <s v="Tara: România; Judet: HARGHITA; -;   -; Nr: -;"/>
    <n v="1974"/>
    <n v="21817"/>
    <n v="19"/>
    <s v="in administrare"/>
    <s v="HG 982/1998;HG 1344/2011; HG 478/ 24-IUN-15;HG.478/24-IUN-15;OUG.1 din 04/01/2017;OUG.68 din 06/11/2019"/>
    <s v="imobil"/>
    <s v="Lungime=2,7 KM Km;Suprafeţe= ha;CF= ;"/>
  </r>
  <r>
    <x v="10754"/>
    <s v="8.04.04"/>
    <m/>
    <m/>
    <s v="DAF CETATUIA"/>
    <s v="conform amenajamentelor silvice"/>
    <s v="HARGHITA"/>
    <s v="-"/>
    <s v="Tara: România; Judet: HARGHITA; -;   -; Nr: -;"/>
    <n v="1981"/>
    <n v="43595"/>
    <n v="19"/>
    <s v="in administrare"/>
    <s v="HG 982/1998;HG 1344/2011; HG 478/ 24-IUN-15;HG.478/24-IUN-15;OUG.1 din 04/01/2017;OUG.68 din 06/11/2019"/>
    <s v="imobil"/>
    <s v="Lungime=3,1 km Km;Suprafeţe= ha;CF= ;"/>
  </r>
  <r>
    <x v="10755"/>
    <s v="8.04.04"/>
    <m/>
    <m/>
    <s v="DAF TIBLES-POIANA OBSERVATOR"/>
    <s v="conform amenajamentelor silvice"/>
    <s v="HARGHITA"/>
    <s v="-"/>
    <s v="Tara: România; Judet: HARGHITA; -;   -; Nr: -;"/>
    <n v="1984"/>
    <n v="41737"/>
    <n v="19"/>
    <s v="in administrare"/>
    <s v="HG 982/1998;HG 1344/2011; HG 478/ 24-IUN-15;HG.478/24-IUN-15;OUG.1 din 04/01/2017;OUG.68 din 06/11/2019"/>
    <s v="imobil"/>
    <s v="Lungime=0,9 km Km;Suprafeţe= ha;CF= ;"/>
  </r>
  <r>
    <x v="10756"/>
    <s v="8.04.04"/>
    <m/>
    <m/>
    <s v="DAF SESTINA"/>
    <s v="conform amenajamentelor silvice"/>
    <s v="HARGHITA"/>
    <s v="-"/>
    <s v="Tara: România; Judet: HARGHITA; -;   -; Nr: -;"/>
    <n v="1968"/>
    <n v="16100"/>
    <n v="19"/>
    <s v="in administrare"/>
    <s v="HG 982/1998;HG 1344/2011; HG 478/ 24-IUN-15;HG.478/24-IUN-15;OUG.1 din 04/01/2017;OUG.68 din 06/11/2019"/>
    <s v="imobil"/>
    <s v="Lungime=5,7 km Km;Suprafeţe= ha;CF= ;"/>
  </r>
  <r>
    <x v="10757"/>
    <s v="8.04.04"/>
    <m/>
    <m/>
    <s v="DAF MAGURA"/>
    <s v="conform amenajamentelor silvice"/>
    <s v="HARGHITA"/>
    <s v="-"/>
    <s v="Tara: România; Judet: HARGHITA; -;   -; Nr: -;"/>
    <n v="1975"/>
    <n v="13816"/>
    <n v="19"/>
    <s v="in administrare"/>
    <s v="HG 982/1998;HG 1344/2011; HG 478/ 24-IUN-15;HG.478/24-IUN-15;OUG.1 din 04/01/2017;OUG.68 din 06/11/2019"/>
    <s v="imobil"/>
    <s v="Lungime=1,3 km Km;Suprafeţe= ha;CF= ;"/>
  </r>
  <r>
    <x v="10758"/>
    <s v="8.04.04"/>
    <m/>
    <m/>
    <s v="DAF PIRIUL CIFREA"/>
    <s v="conform amenajamentelor silvice"/>
    <s v="HARGHITA"/>
    <s v="-"/>
    <s v="Tara: România; Judet: HARGHITA; -;   -; Nr: -;"/>
    <n v="1980"/>
    <n v="20065"/>
    <n v="19"/>
    <s v="in administrare"/>
    <s v="HG 982/1998;HG 1344/2011; HG 478/ 24-IUN-15;HG.478/24-IUN-15;OUG.1 din 04/01/2017;OUG.68 din 06/11/2019"/>
    <s v="imobil"/>
    <s v="Lungime=2,1 km Km;Suprafeţe= ha;CF= ;"/>
  </r>
  <r>
    <x v="10759"/>
    <s v="8.04.04"/>
    <m/>
    <m/>
    <s v="DAF PRISECANI"/>
    <s v="conform amenajamentelor silvice"/>
    <s v="HARGHITA"/>
    <s v="-"/>
    <s v="Tara: România; Judet: HARGHITA; -;   -; Nr: -;"/>
    <n v="1963"/>
    <n v="6610"/>
    <n v="19"/>
    <s v="in administrare"/>
    <s v="HG 982/1998;HG 1344/2011; HG 478/ 24-IUN-15;HG.478/24-IUN-15;OUG.1 din 04/01/2017;OUG.68 din 06/11/2019"/>
    <s v="imobil"/>
    <s v="Lungime=4,7 km Km;Suprafeţe= ha;CF= ;"/>
  </r>
  <r>
    <x v="10760"/>
    <s v="8.30.01"/>
    <m/>
    <m/>
    <s v="DIGURI DE DIRIJARE A CURENTILOR APEI IVO"/>
    <s v="conform amenajamentelor silvice"/>
    <s v="HARGHITA"/>
    <s v="-"/>
    <s v="Tara: România; Judet: HARGHITA; -;   -; Nr: -;"/>
    <n v="1976"/>
    <n v="51840"/>
    <n v="19"/>
    <s v="in administrare"/>
    <s v="HG 982/1998;HG 1344/2011; HG 478/ 24-IUN-15;HG.478/24-IUN-15;OUG.1 din 04/01/2017;HG.354/18.05.2017;OUG.68 din 06/11/2019;HG.846/08.10.2020"/>
    <s v="imobil"/>
    <s v="Lungime albie corectată/consolidată=1 km;"/>
  </r>
  <r>
    <x v="10761"/>
    <s v="8.04.04"/>
    <m/>
    <m/>
    <s v="DRUM FORESTIER IONU 11.7 KM"/>
    <s v="conform amenajamentelor silvice"/>
    <s v="SUCEAVA"/>
    <s v="-"/>
    <s v="Tara: România; Judet: SUCEAVA; -;   -; Nr: -;"/>
    <n v="1918"/>
    <n v="1095000"/>
    <n v="33"/>
    <s v="in administrare"/>
    <s v="HG 982/1998;;OUG.1 din 04/01/2017;HG.354/18.05.2017;OUG.68 din 06/11/2019"/>
    <s v="imobil"/>
    <s v="Lungime= Km;Suprafeţe= ha;CF= ;"/>
  </r>
  <r>
    <x v="10762"/>
    <s v="8.04.04"/>
    <m/>
    <m/>
    <s v="DRUM FORESTIER CRUCEA"/>
    <s v="conform amenajamentelor silvice"/>
    <s v="MUNICIPIUL BUCUREŞTI"/>
    <s v="-"/>
    <s v="Tara: România; Judet: MUNICIPIUL BUCUREŞTI; -;   -; Nr: -;"/>
    <n v="1961"/>
    <n v="7389"/>
    <n v="40"/>
    <s v="in administrare"/>
    <s v="HG 982/1998;;OUG.1 din 04/01/2017;OUG.68 din 06/11/2019"/>
    <s v="imobil"/>
    <s v="drum auto forestier"/>
  </r>
  <r>
    <x v="10763"/>
    <s v="8.04.04"/>
    <m/>
    <m/>
    <s v="DRUM FORESTIER TREISTIOARA"/>
    <s v="conform amenajamentelor silvice"/>
    <s v="VRANCEA"/>
    <s v="-"/>
    <s v="Tara: România; Judet: VRANCEA; -;   -; Nr: -;"/>
    <n v="1968"/>
    <n v="7772"/>
    <n v="39"/>
    <s v="in administrare"/>
    <s v="HG 982/1998;HG 1344/2011; HG 478/ 24-IUN-15;HG.478/24-IUN-15;OUG.1 din 04/01/2017;HG.354/18.05.2017;OUG.68 din 06/11/2019"/>
    <s v="imobil"/>
    <s v="Lungime= Km;Suprafeţe= ha;CF= ;"/>
  </r>
  <r>
    <x v="10764"/>
    <s v="8.04.04"/>
    <m/>
    <m/>
    <s v="DRUM FORESTIER DRAGOMIRA"/>
    <s v="conform amenajamentelor silvice"/>
    <s v="VRANCEA"/>
    <s v="-"/>
    <s v="Tara: România; Judet: VRANCEA; -;   -; Nr: -;"/>
    <n v="1961"/>
    <n v="3891"/>
    <n v="39"/>
    <s v="in administrare"/>
    <s v="HG 982/1998;HG 1344/2011; HG 478/ 24-IUN-15;HG.478/24-IUN-15;OUG.1 din 04/01/2017;HG.354/18.05.2017;OUG.68 din 06/11/2019"/>
    <s v="imobil"/>
    <s v="Lungime= Km;Suprafeţe= ha;CF= ;"/>
  </r>
  <r>
    <x v="10765"/>
    <s v="8.30.01"/>
    <m/>
    <m/>
    <s v="C.T. HURJUI BARAJ RAVENA 2"/>
    <s v="conform amenajamentelor silvice"/>
    <s v="VRANCEA"/>
    <s v="-"/>
    <s v="Tara: România; Judet: VRANCEA; -;   -; Nr: -;"/>
    <n v="1982"/>
    <n v="97269"/>
    <n v="39"/>
    <s v="in administrare"/>
    <s v="HG 982/1998;HG 1344/2011; HG 478/ 24-IUN-15;HG.478/24-IUN-15;OUG.1 din 04/01/2017;HG.354/18.05.2017;OUG.68 din 06/11/2019;HG.846/08.10.2020"/>
    <s v="imobil"/>
    <s v="Lungime albie corectată/consolidată=0,3 km;"/>
  </r>
  <r>
    <x v="10766"/>
    <s v="8.30._"/>
    <m/>
    <m/>
    <s v="PODET BETON TUBULAR PR.BURLACU"/>
    <s v="conform amenajamentelor silvice"/>
    <s v="VRANCEA"/>
    <s v="-"/>
    <s v="Tara: România; Judet: VRANCEA; -;   -; Nr: -;"/>
    <n v="1983"/>
    <n v="1330"/>
    <n v="39"/>
    <s v="in administrare"/>
    <s v="HG 982/1998;HG 1344/2011; HG 478/ 24-IUN-15;HG.478/24-IUN-15;OUG.1 din 04/01/2017;HG.354/18.05.2017;OUG.68 din 06/11/2019"/>
    <s v="imobil"/>
    <s v="Denumire=lucrare corectare torenti ;"/>
  </r>
  <r>
    <x v="10767"/>
    <s v="8.30._"/>
    <m/>
    <m/>
    <s v="CANALE DIN PAMANT NEREJU"/>
    <s v="conform amenajamentelor silvice"/>
    <s v="VRANCEA"/>
    <s v="-"/>
    <s v="Tara: România; Judet: VRANCEA; -;   -; Nr: -;"/>
    <n v="1967"/>
    <n v="7846"/>
    <n v="39"/>
    <s v="in administrare"/>
    <s v="HG 982/1998;;OUG.1 din 04/01/2017;OUG.68 din 06/11/2019"/>
    <s v="imobil"/>
    <s v="lucrari de corectarea torentilor"/>
  </r>
  <r>
    <x v="1076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0769"/>
    <s v="8.30._"/>
    <m/>
    <m/>
    <s v="PRAG"/>
    <s v="conform amenajamentelor silvice"/>
    <s v="VRANCEA"/>
    <s v="-"/>
    <s v="Tara: România; Judet: VRANCEA; -;   -; Nr: -;"/>
    <n v="1982"/>
    <n v="8164"/>
    <n v="39"/>
    <s v="in administrare"/>
    <s v="HG 982/1998;HG 1344/2011; HG 478/ 24-IUN-15;HG.478/24-IUN-15;OUG.1 din 04/01/2017;HG.354/18.05.2017;OUG.68 din 06/11/2019"/>
    <s v="imobil"/>
    <s v="Denumire=lucrare corectare torenti ;"/>
  </r>
  <r>
    <x v="10770"/>
    <s v="8.30.01"/>
    <m/>
    <m/>
    <s v="TRAVERSA"/>
    <s v="conform amenajamentelor silvice"/>
    <s v="VRANCEA"/>
    <s v="-"/>
    <s v="Tara: România; Judet: VRANCEA; -;   -; Nr: -;"/>
    <n v="1991"/>
    <n v="76"/>
    <n v="39"/>
    <s v="in administrare"/>
    <s v="HG 982/1998;HG 1344/2011; HG 478/ 24-IUN-15;HG.478/24-IUN-15;OUG.1 din 04/01/2017;HG.354/18.05.2017;OUG.68 din 06/11/2019;HG.846/08.10.2020"/>
    <s v="imobil"/>
    <s v="Lungime albie corectată/consolidată=0,05 km;"/>
  </r>
  <r>
    <x v="10771"/>
    <s v="8.30.01"/>
    <m/>
    <m/>
    <s v="TRAVERSA"/>
    <s v="conform amenajamentelor silvice"/>
    <s v="VRANCEA"/>
    <s v="-"/>
    <s v="Tara: România; Judet: VRANCEA; -;   -; Nr: -;"/>
    <n v="1991"/>
    <n v="699"/>
    <n v="39"/>
    <s v="in administrare"/>
    <s v="HG 982/1998;HG 1344/2011; HG 478/ 24-IUN-15;HG.478/24-IUN-15;OUG.1 din 04/01/2017;HG.354/18.05.2017;OUG.68 din 06/11/2019;HG.846/08.10.2020"/>
    <s v="imobil"/>
    <s v="Lungime albie corectată/consolidată=0,015 km;"/>
  </r>
  <r>
    <x v="10772"/>
    <s v="8.30.01"/>
    <m/>
    <m/>
    <s v="PRAG"/>
    <s v="conform amenajamentelor silvice"/>
    <s v="VRANCEA"/>
    <s v="-"/>
    <s v="Tara: România; Judet: VRANCEA; -;   -; Nr: -;"/>
    <n v="1991"/>
    <n v="872"/>
    <n v="39"/>
    <s v="in administrare"/>
    <s v="HG 982/1998;HG 1344/2011; HG 478/ 24-IUN-15;HG.478/24-IUN-15;OUG.1 din 04/01/2017;HG.354/18.05.2017;OUG.68 din 06/11/2019;HG.846/08.10.2020"/>
    <s v="imobil"/>
    <s v="Lungime albie corectată/consolidată=0,4 km;"/>
  </r>
  <r>
    <x v="10773"/>
    <s v="8.30.01"/>
    <m/>
    <m/>
    <s v="PRAGURI"/>
    <s v="conform amenajamentelor silvice"/>
    <s v="VRANCEA"/>
    <s v="-"/>
    <s v="Tara: România; Judet: VRANCEA; -;   -; Nr: -;"/>
    <n v="1991"/>
    <n v="2073"/>
    <n v="39"/>
    <s v="in administrare"/>
    <s v="HG 982/1998;HG 1344/2011; HG 478/ 24-IUN-15;HG.478/24-IUN-15;OUG.1 din 04/01/2017;HG.354/18.05.2017;OUG.68 din 06/11/2019;HG.846/08.10.2020"/>
    <s v="imobil"/>
    <s v="Lungime albie corectată/consolidată=0,1 km;"/>
  </r>
  <r>
    <x v="10774"/>
    <s v="8.30.01"/>
    <m/>
    <m/>
    <s v="ZID"/>
    <s v="conform amenajamentelor silvice"/>
    <s v="VRANCEA"/>
    <s v="-"/>
    <s v="Tara: România; Judet: VRANCEA; -;   -; Nr: -;"/>
    <n v="1982"/>
    <n v="23927"/>
    <n v="39"/>
    <s v="in administrare"/>
    <s v="HG 982/1998;HG 1344/2011; HG 478/ 24-IUN-15;HG.478/24-IUN-15;OUG.1 din 04/01/2017;HG.354/18.05.2017;OUG.68 din 06/11/2019;HG.846/08.10.2020"/>
    <s v="imobil"/>
    <s v="Lungime albie corectată/consolidată=0,35 km;"/>
  </r>
  <r>
    <x v="10775"/>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0776"/>
    <s v="8.30.01"/>
    <m/>
    <m/>
    <s v="BARAJ 2"/>
    <s v="conform amenajamentelor silvice"/>
    <s v="VRANCEA"/>
    <s v="-"/>
    <s v="Tara: România; Judet: VRANCEA; -;   -; Nr: -;"/>
    <n v="1984"/>
    <n v="12101"/>
    <n v="39"/>
    <s v="in administrare"/>
    <s v="HG 982/1998;HG 1344/2011; HG 478/ 24-IUN-15;HG.478/24-IUN-15;OUG.1 din 04/01/2017;HG.354/18.05.2017;OUG.68 din 06/11/2019;HG.846/08.10.2020"/>
    <s v="imobil"/>
    <s v="Lungime albie corectată/consolidată=0,526 km;"/>
  </r>
  <r>
    <x v="10777"/>
    <s v="8.30.01"/>
    <m/>
    <m/>
    <s v="BARAJ LEPSULET"/>
    <s v="conform amenajamentelor silvice"/>
    <s v="VRANCEA"/>
    <s v="-"/>
    <s v="Tara: România; Judet: VRANCEA; -;   -; Nr: -;"/>
    <n v="1979"/>
    <n v="36689"/>
    <n v="39"/>
    <s v="in administrare"/>
    <s v="HG 982/1998;HG 1344/2011; HG 478/ 24-IUN-15;HG.478/24-IUN-15;OUG.1 din 04/01/2017;OUG.68 din 06/11/2019;HG.846/08.10.2020"/>
    <s v="imobil"/>
    <s v="Lungime albie corectată/consolidată=0,2 km;"/>
  </r>
  <r>
    <x v="10778"/>
    <s v="8.04.04"/>
    <m/>
    <m/>
    <s v="DAF DEPOZIT FINAL"/>
    <s v="conform amenajamentelor silvice"/>
    <s v="VRANCEA"/>
    <s v="Gugeşti"/>
    <s v="Tara: România; Judet: VRANCEA;Com Gugeşti;   -; Nr: -;"/>
    <n v="1971"/>
    <n v="248"/>
    <n v="39"/>
    <s v="in administrare"/>
    <s v="HG 982/1998;HG 1344/2011; HG 478/ 24-IUN-15;HG.478/24-IUN-15;OUG.1 din 04/01/2017;OUG.68 din 06/11/2019"/>
    <s v="imobil"/>
    <s v="Lungime= Km;Suprafeţe= ha;CF= ;"/>
  </r>
  <r>
    <x v="10779"/>
    <s v="8.04.04"/>
    <m/>
    <m/>
    <s v="DAF MEDREA DALHAUTI"/>
    <s v="conform amenajamentelor silvice"/>
    <s v="VRANCEA"/>
    <s v="Cârligele"/>
    <s v="Tara: România; Judet: VRANCEA;Com Cârligele;   -; Nr: -;"/>
    <n v="1983"/>
    <n v="59271"/>
    <n v="39"/>
    <s v="in administrare"/>
    <s v="HG 982/1998;HG 1344/2011; HG 478/ 24-IUN-15;HG.478/24-IUN-15;OUG.1 din 04/01/2017;HG.354/18.05.2017;OUG.68 din 06/11/2019"/>
    <s v="imobil"/>
    <s v="Lungime= Km;Suprafeţe= ha;CF= ;"/>
  </r>
  <r>
    <x v="10780"/>
    <s v="8.04.04"/>
    <m/>
    <m/>
    <s v="DAF HARABAGIU HUZUNARI"/>
    <s v="conform amenajamentelor silvice"/>
    <s v="VRANCEA"/>
    <s v="-"/>
    <s v="Tara: România; Judet: VRANCEA; -;   -; Nr: -;"/>
    <n v="1977"/>
    <n v="54662"/>
    <n v="39"/>
    <s v="in administrare"/>
    <s v="HG 982/1998;HG 1344/2011; HG 478/ 24-IUN-15;HG.478/24-IUN-15;OUG.1 din 04/01/2017;HG.354/18.05.2017;OUG.68 din 06/11/2019"/>
    <s v="imobil"/>
    <s v="Lungime= Km;Suprafeţe= ha;CF= ;"/>
  </r>
  <r>
    <x v="10781"/>
    <s v="8.30.01"/>
    <m/>
    <m/>
    <s v="BARAJ 2 BT 6 M VALEA BIRCU"/>
    <s v="conform amenajamentelor silvice"/>
    <s v="VRANCEA"/>
    <s v="-"/>
    <s v="Tara: România; Judet: VRANCEA; -;   -; Nr: -;"/>
    <n v="1982"/>
    <n v="45373"/>
    <n v="39"/>
    <s v="in administrare"/>
    <s v="HG 982/1998;HG 1344/2011; HG 478/ 24-IUN-15;HG.478/24-IUN-15;OUG.1 din 04/01/2017;HG.354/18.05.2017;OUG.68 din 06/11/2019;HG.846/08.10.2020"/>
    <s v="imobil"/>
    <s v="Lungime albie corectată/consolidată=0,986 km;"/>
  </r>
  <r>
    <x v="10782"/>
    <s v="8.30.01"/>
    <m/>
    <m/>
    <s v="BARAJ 3 BO 2 M VALEA BIRCU"/>
    <s v="conform amenajamentelor silvice"/>
    <s v="VRANCEA"/>
    <s v="-"/>
    <s v="Tara: România; Judet: VRANCEA; -;   -; Nr: -;"/>
    <n v="1984"/>
    <n v="8066"/>
    <n v="39"/>
    <s v="in administrare"/>
    <s v="HG 982/1998;HG 1344/2011; HG 478/ 24-IUN-15/ 24-IUN-15;HG.478/24-IUN-15;OUG.1 din 04/01/2017;HG.354/18.05.2017;OUG.68 din 06/11/2019;HG.846/08.10.2020"/>
    <s v="imobil"/>
    <s v="Lungime albie corectată/consolidată=0,564 km;"/>
  </r>
  <r>
    <x v="10783"/>
    <s v="8.30.01"/>
    <m/>
    <m/>
    <s v="BARAJ 4 B 4 M VALEA BIRCU"/>
    <s v="conform amenajamentelor silvice"/>
    <s v="VRANCEA"/>
    <s v="-"/>
    <s v="Tara: România; Judet: VRANCEA; -;   -; Nr: -;"/>
    <n v="1984"/>
    <n v="35295"/>
    <n v="39"/>
    <s v="in administrare"/>
    <s v="HG 982/1998;HG 1344/2011; HG 478/ 24-IUN-15;HG.478/24-IUN-15;OUG.1 din 04/01/2017;HG.354/18.05.2017;OUG.68 din 06/11/2019;HG.846/08.10.2020"/>
    <s v="imobil"/>
    <s v="Lungime albie corectată/consolidată=0,684 km;"/>
  </r>
  <r>
    <x v="10784"/>
    <s v="8.30.01"/>
    <m/>
    <m/>
    <s v="BARAJ FARA ACUMULARE"/>
    <s v="conform amenajamentelor silvice"/>
    <s v="GALAŢI"/>
    <s v="-"/>
    <s v="Tara: România; Judet: GALAŢI; -;   -; Nr: -;"/>
    <n v="1979"/>
    <n v="1721"/>
    <n v="17"/>
    <s v="in administrare"/>
    <s v="HG 982/1998;;OUG.1 din 04/01/2017;OUG.68 din 06/11/2019;HG.846/08.10.2020"/>
    <s v="imobil"/>
    <s v="Lungime albie corectată/consolidată=0,6 km;"/>
  </r>
  <r>
    <x v="10785"/>
    <s v="8.30._"/>
    <m/>
    <m/>
    <s v="PRAG LONGITUDINAL"/>
    <s v="conform amenajamentelor silvice"/>
    <s v="GALAŢI"/>
    <s v="-"/>
    <s v="Tara: România; Judet: GALAŢI; -;   -; Nr: -;"/>
    <n v="1979"/>
    <n v="309"/>
    <n v="17"/>
    <s v="in administrare"/>
    <s v="HG 982/1998;;OUG.1 din 04/01/2017;OUG.68 din 06/11/2019"/>
    <s v="imobil"/>
    <s v="BERESTI"/>
  </r>
  <r>
    <x v="10786"/>
    <s v="8.30._"/>
    <m/>
    <m/>
    <s v="PRAG LONGITUDINAL"/>
    <s v="conform amenajamentelor silvice"/>
    <s v="GALAŢI"/>
    <s v="-"/>
    <s v="Tara: România; Judet: GALAŢI; -;   -; Nr: -;"/>
    <n v="1979"/>
    <n v="309"/>
    <n v="17"/>
    <s v="in administrare"/>
    <s v="HG 982/1998;;OUG.1 din 04/01/2017;OUG.68 din 06/11/2019"/>
    <s v="imobil"/>
    <s v="BERESTI"/>
  </r>
  <r>
    <x v="10787"/>
    <s v="8.30._"/>
    <m/>
    <m/>
    <s v="IMPREJMUIRE"/>
    <s v="conform amenajamentelor silvice"/>
    <s v="VRANCEA"/>
    <s v="-"/>
    <s v="Tara: România; Judet: VRANCEA; -;   -; Nr: -;"/>
    <n v="1980"/>
    <n v="4131"/>
    <n v="39"/>
    <s v="in administrare"/>
    <s v="HG 982/1998;;OUG.1 din 04/01/2017;OUG.68 din 06/11/2019"/>
    <s v="imobil"/>
    <s v="ADAM"/>
  </r>
  <r>
    <x v="10788"/>
    <s v="8.30._"/>
    <m/>
    <m/>
    <s v="IMPREJMUIRE"/>
    <s v="conform amenajamentelor silvice"/>
    <s v="VRANCEA"/>
    <s v="-"/>
    <s v="Tara: România; Judet: VRANCEA; -;   -; Nr: -;"/>
    <n v="1984"/>
    <n v="1243"/>
    <n v="39"/>
    <s v="in administrare"/>
    <s v="HG 982/1998;;OUG.1 din 04/01/2017;OUG.68 din 06/11/2019"/>
    <s v="imobil"/>
    <s v="HOBANA"/>
  </r>
  <r>
    <x v="10789"/>
    <s v="8.30.01"/>
    <m/>
    <m/>
    <s v="BARAJ FARA ACUMULARE"/>
    <s v="conform amenajamentelor silvice"/>
    <s v="GALAŢI"/>
    <s v="-"/>
    <s v="Tara: România; Judet: GALAŢI; -;   -; Nr: -;"/>
    <n v="1960"/>
    <n v="1508"/>
    <n v="17"/>
    <s v="in administrare"/>
    <s v="HG 982/1998;;OUG.1 din 04/01/2017;HG.354/18.05.2017;OUG.68 din 06/11/2019;HG.846/08.10.2020"/>
    <s v="imobil"/>
    <s v="Lungime albie corectată/consolidată=0,4 km;"/>
  </r>
  <r>
    <x v="10790"/>
    <s v="8.30._"/>
    <m/>
    <m/>
    <s v="CANAL REGULARIZARE"/>
    <s v="conform amenajamentelor silvice"/>
    <s v="GALAŢI"/>
    <s v="-"/>
    <s v="Tara: România; Judet: GALAŢI; -;   -; Nr: -;"/>
    <n v="1950"/>
    <n v="1"/>
    <n v="17"/>
    <s v="in administrare"/>
    <s v="HG 982/1998;;OUG.1 din 04/01/2017;OUG.68 din 06/11/2019"/>
    <s v="imobil"/>
    <s v="UP.IV SUCEVENI,UA 58,JUD. GALATI"/>
  </r>
  <r>
    <x v="10791"/>
    <s v="8.30._"/>
    <m/>
    <m/>
    <s v="BARAJ FARA ACUMULARE"/>
    <s v="conform amenajamentelor silvice"/>
    <s v="GALAŢI"/>
    <s v="-"/>
    <s v="Tara: România; Judet: GALAŢI; -;   -; Nr: -;"/>
    <n v="1951"/>
    <n v="42"/>
    <n v="17"/>
    <s v="in administrare"/>
    <s v="HG 982/1998;;OUG.1 din 04/01/2017;OUG.68 din 06/11/2019"/>
    <s v="imobil"/>
    <s v="UP IV SUCEVENI ,UA 63 ,JUD GALATI"/>
  </r>
  <r>
    <x v="10792"/>
    <s v="8.04.04"/>
    <m/>
    <m/>
    <s v="DAF PR PACURII"/>
    <s v="conform amenajamentelor silvice"/>
    <s v="VRANCEA"/>
    <s v="Mera"/>
    <s v="Tara: România; Judet: VRANCEA;Com Mera;   -; Nr: -;"/>
    <n v="1981"/>
    <n v="50352"/>
    <n v="39"/>
    <s v="in administrare"/>
    <s v="HG 982/1998;HG 1344/2011; HG 478/ 24-IUN-15;HG.478/24-IUN-15;OUG.1 din 04/01/2017;OUG.68 din 06/11/2019"/>
    <s v="imobil"/>
    <s v="Lungime= Km;Suprafeţe= ha;CF= ;"/>
  </r>
  <r>
    <x v="10793"/>
    <s v="8.30.01"/>
    <m/>
    <m/>
    <s v="PRAG 26 B 1.0 PR REGHIU"/>
    <s v="conform amenajamentelor silvice"/>
    <s v="VRANCEA"/>
    <s v="Reghiu"/>
    <s v="Tara: România; Judet: VRANCEA;Com Reghiu;   -; Nr: -; sat Valea Reghiului"/>
    <n v="1990"/>
    <n v="1982"/>
    <n v="39"/>
    <s v="in administrare"/>
    <s v="HG 982/1998;HG 1344/2011; HG 478/ 24-IUN-15;HG.478/24-IUN-15;OUG.1 din 04/01/2017;HG.354/18.05.2017;OUG.68 din 06/11/2019;HG.846/08.10.2020"/>
    <s v="imobil"/>
    <s v="Lungime albie corectată/consolidată=0,057 km;"/>
  </r>
  <r>
    <x v="10794"/>
    <s v="8.30._"/>
    <m/>
    <m/>
    <s v="ACCESE"/>
    <s v="conform amenajamentelor silvice"/>
    <s v="VRANCEA"/>
    <s v="-"/>
    <s v="Tara: România; Judet: VRANCEA; -;   -; Nr: -;"/>
    <n v="1993"/>
    <n v="76"/>
    <n v="39"/>
    <s v="in administrare"/>
    <s v="HG 982/1998;;OUG.1 din 04/01/2017;OUG.68 din 06/11/2019"/>
    <s v="imobil"/>
    <s v="lucrari de corectarea torentilor"/>
  </r>
  <r>
    <x v="10795"/>
    <s v="8.04.04"/>
    <m/>
    <m/>
    <s v="DAF MILCOV"/>
    <s v="conform amenajamentelor silvice"/>
    <s v="VRANCEA"/>
    <s v="Mera"/>
    <s v="Tara: România; Judet: VRANCEA;Com Mera;   -; Nr: -; sat Larga"/>
    <n v="1969"/>
    <n v="76079"/>
    <n v="39"/>
    <s v="in administrare"/>
    <s v="HG 982/1998;HG 1344/2011 530/2011; HG 478/ 24-IUN-15;HG.478/24-IUN-15;OUG.1 din 04/01/2017;OUG.68 din 06/11/2019"/>
    <s v="imobil"/>
    <s v="Lungime= Km;Suprafeţe= ha;CF= ;"/>
  </r>
  <r>
    <x v="10796"/>
    <s v="8.30._"/>
    <m/>
    <m/>
    <s v="TRAVERSE 3 BO PR REGHIU"/>
    <s v="conform amenajamentelor silvice"/>
    <s v="VRANCEA"/>
    <s v="Reghiu"/>
    <s v="Tara: România; Judet: VRANCEA;Com Reghiu;   -; Nr: -; sat Valea Reghiului"/>
    <n v="1990"/>
    <n v="574"/>
    <n v="39"/>
    <s v="in administrare"/>
    <s v="HG 982/1998;HG 1344/2011; HG 478/ 24-IUN-15;HG.478/24-IUN-15;OUG.1 din 04/01/2017;OUG.68 din 06/11/2019"/>
    <s v="imobil"/>
    <s v="Denumire= ;"/>
  </r>
  <r>
    <x v="10797"/>
    <s v="8.30.01"/>
    <m/>
    <m/>
    <s v="BARAJ 13 M 5 PR SARII"/>
    <s v="conform amenajamentelor silvice"/>
    <s v="VRANCEA"/>
    <s v="Andreiaşu de Jos"/>
    <s v="Tara: România; Judet: VRANCEA;Com Andreiaşu de Jos;   -; Nr: -;"/>
    <n v="1988"/>
    <n v="43109"/>
    <n v="39"/>
    <s v="in administrare"/>
    <s v="HG 982/1998;HG 1344/2011; HG 478/ 24-IUN-15;HG.478/24-IUN-15;OUG.1 din 04/01/2017;HG.354/18.05.2017;OUG.68 din 06/11/2019;HG.846/08.10.2020"/>
    <s v="imobil"/>
    <s v="Lungime albie corectată/consolidată=0,526 km;"/>
  </r>
  <r>
    <x v="10798"/>
    <s v="8.30.01"/>
    <m/>
    <m/>
    <s v="BARAJ 2 M 2 PR NOU"/>
    <s v="conform amenajamentelor silvice"/>
    <s v="VRANCEA"/>
    <s v="Andreiaşu de Jos"/>
    <s v="Tara: România; Judet: VRANCEA;Com Andreiaşu de Jos;   -; Nr: -;"/>
    <n v="1988"/>
    <n v="5937"/>
    <n v="39"/>
    <s v="in administrare"/>
    <s v="HG 982/1998;HG 1344/2011; HG 478/ 24-IUN-15;HG.478/24-IUN-15;OUG.1 din 04/01/2017;HG.354/18.05.2017;OUG.68 din 06/11/2019;HG.846/08.10.2020"/>
    <s v="imobil"/>
    <s v="Lungime albie corectată/consolidată=0,2 km;"/>
  </r>
  <r>
    <x v="10799"/>
    <s v="8.30._"/>
    <m/>
    <m/>
    <s v="CANAL PR ARSITA"/>
    <s v="conform amenajamentelor silvice"/>
    <s v="VRANCEA"/>
    <s v="Andreiaşu de Jos"/>
    <s v="Tara: România; Judet: VRANCEA;Com Andreiaşu de Jos;   -; Nr: -;"/>
    <n v="1988"/>
    <n v="7785"/>
    <n v="39"/>
    <s v="in administrare"/>
    <s v="HG 982/1998;HG 1344/2011; HG 478/ 24-IUN-15;HG.478/24-IUN-15;OUG.1 din 04/01/2017;HG.354/18.05.2017;OUG.68 din 06/11/2019"/>
    <s v="imobil"/>
    <s v="Denumire=DJ 204 ;"/>
  </r>
  <r>
    <x v="10800"/>
    <s v="8.30.01"/>
    <m/>
    <m/>
    <s v="CANAL 7 M 4 PR ARSITA"/>
    <s v="conform amenajamentelor silvice"/>
    <s v="VRANCEA"/>
    <s v="Andreiaşu de Jos"/>
    <s v="Tara: România; Judet: VRANCEA;Com Andreiaşu de Jos;   -; Nr: -;"/>
    <n v="1988"/>
    <n v="13447"/>
    <n v="39"/>
    <s v="in administrare"/>
    <s v="HG 982/1998;HG 1344/2011; HG 478/ 24-IUN-15;HG.478/24-IUN-15;OUG.1 din 04/01/2017;HG.354/18.05.2017;OUG.68 din 06/11/2019;HG.846/08.10.2020"/>
    <s v="imobil"/>
    <s v="Lungime albie corectată/consolidată=0,2 km;"/>
  </r>
  <r>
    <x v="10801"/>
    <s v="8.30._"/>
    <m/>
    <m/>
    <s v="TRAVERSA 7 M O PR PORCULUI"/>
    <s v="conform amenajamentelor silvice"/>
    <s v="VRANCEA"/>
    <s v="Andreiaşu de Jos"/>
    <s v="Tara: România; Judet: VRANCEA;Com Andreiaşu de Jos;   -; Nr: -;"/>
    <n v="1988"/>
    <n v="249"/>
    <n v="39"/>
    <s v="in administrare"/>
    <s v="HG 982/1998;HG 1344/2011; HG 478/ 24-IUN-15;Lg.478/24-IUN-15;OUG.1 din 04/01/2017;OUG.68 din 06/11/2019"/>
    <s v="imobil"/>
    <s v="Denumire=DJ 204 ;"/>
  </r>
  <r>
    <x v="10802"/>
    <s v="8.30._"/>
    <m/>
    <m/>
    <s v="TRAVERSA 10M O PR PORCULUI"/>
    <s v="conform amenajamentelor silvice"/>
    <s v="VRANCEA"/>
    <s v="Andreiaşu de Jos"/>
    <s v="Tara: România; Judet: VRANCEA;Com Andreiaşu de Jos;   -; Nr: -;"/>
    <n v="1988"/>
    <n v="249"/>
    <n v="39"/>
    <s v="in administrare"/>
    <s v="HG 982/1998;HG 1344/2011; HG 478/ 24-IUN-15;HG.478/24-IUN-15;OUG.1 din 04/01/2017;OUG.68 din 06/11/2019"/>
    <s v="imobil"/>
    <s v="Denumire=DJ 204 ;"/>
  </r>
  <r>
    <x v="10803"/>
    <s v="8.30.01"/>
    <m/>
    <m/>
    <s v="BARAJ 13M3,5 PR PORCULUI"/>
    <s v="conform amenajamentelor silvice"/>
    <s v="VRANCEA"/>
    <s v="Andreiaşu de Jos"/>
    <s v="Tara: România; Judet: VRANCEA;Com Andreiaşu de Jos;   -; Nr: -;"/>
    <n v="1988"/>
    <n v="10969"/>
    <n v="39"/>
    <s v="in administrare"/>
    <s v="HG 982/1998;HG 1344/2011; HG 478/ 24-IUN-15;HG.478/24-IUN-15;OUG.1 din 04/01/2017;HG.354/18.05.2017;OUG.68 din 06/11/2019;HG.846/08.10.2020"/>
    <s v="imobil"/>
    <s v="Lungime albie corectată/consolidată=0,42 km;"/>
  </r>
  <r>
    <x v="10804"/>
    <s v="8.30.01"/>
    <m/>
    <m/>
    <s v="BARAJ 15G3 PR PORCULUI"/>
    <s v="conform amenajamentelor silvice"/>
    <s v="VRANCEA"/>
    <s v="Andreiaşu de Jos"/>
    <s v="Tara: România; Judet: VRANCEA;Com Andreiaşu de Jos;   -; Nr: -;"/>
    <n v="1988"/>
    <n v="20478"/>
    <n v="39"/>
    <s v="in administrare"/>
    <s v="HG 982/1998;HG 1344/2011; HG 478/ 24-IUN-15;HG.478/24-IUN-15;OUG.1 din 04/01/2017;HG.354/18.05.2017;OUG.68 din 06/11/2019;HG.846/08.10.2020"/>
    <s v="imobil"/>
    <s v="Lungime albie corectată/consolidată=0,44 km;"/>
  </r>
  <r>
    <x v="10805"/>
    <s v="8.30._"/>
    <m/>
    <m/>
    <s v="PRAG 2M0,5 PR SARII"/>
    <s v="conform amenajamentelor silvice"/>
    <s v="VRANCEA"/>
    <s v="Andreiaşu de Jos"/>
    <s v="Tara: România; Judet: VRANCEA;Com Andreiaşu de Jos;   -; Nr: -;"/>
    <n v="1988"/>
    <n v="8028"/>
    <n v="39"/>
    <s v="in administrare"/>
    <s v="HG 982/1998;HG 1344/2011; HG 478/ 24-IUN-15;HG.478/24-IUN-15;OUG.1 din 04/01/2017;HG.354/18.05.2017;OUG.68 din 06/11/2019"/>
    <s v="imobil"/>
    <s v="Denumire=DJ 204 ;"/>
  </r>
  <r>
    <x v="10806"/>
    <s v="8.30.01"/>
    <m/>
    <m/>
    <s v="BARAJ 14M2.5 150MC STOICHITA"/>
    <s v="conform amenajamentelor silvice"/>
    <s v="VRANCEA"/>
    <s v="Andreiaşu de Jos"/>
    <s v="Tara: România; Judet: VRANCEA;Com Andreiaşu de Jos;   -; Nr: -;"/>
    <n v="1987"/>
    <n v="12245"/>
    <n v="39"/>
    <s v="in administrare"/>
    <s v="HG 982/1998;HG 1344/2011; HG 478/ 24-IUN-15;HG.478/24-IUN-15;OUG.1 din 04/01/2017;HG.354/18.05.2017;OUG.68 din 06/11/2019;HG.846/08.10.2020"/>
    <s v="imobil"/>
    <s v="Lungime albie corectată/consolidată=0,111 km;"/>
  </r>
  <r>
    <x v="10807"/>
    <s v="8.30._"/>
    <m/>
    <m/>
    <s v="PRAG 5 M 1.0"/>
    <s v="conform amenajamentelor silvice"/>
    <s v="VRANCEA"/>
    <s v="Reghiu"/>
    <s v="Tara: România; Judet: VRANCEA;Com Reghiu;   -; Nr: -; sat Valea Reghiului"/>
    <n v="1977"/>
    <n v="3507"/>
    <n v="39"/>
    <s v="in administrare"/>
    <s v="HG 982/1998;HG 1344/2011; HG 478/ 24-IUN-15;HG.478/24-IUN-15;OUG.1 din 04/01/2017;HG.354/18.05.2017;OUG.68 din 06/11/2019"/>
    <s v="imobil"/>
    <s v="Denumire= ;"/>
  </r>
  <r>
    <x v="10808"/>
    <s v="8.30._"/>
    <m/>
    <m/>
    <s v="PINTEN TERMINAL PIRIUL SARAT"/>
    <s v="conform amenajamentelor silvice"/>
    <s v="VRANCEA"/>
    <s v="Andreiaşu de Jos"/>
    <s v="Tara: România; Judet: VRANCEA;Com Andreiaşu de Jos;   -; Nr: -;"/>
    <n v="1977"/>
    <n v="336"/>
    <n v="39"/>
    <s v="in administrare"/>
    <s v="HG 982/1998;HG 1344/2011; HG 478/ 24-IUN-15;HG.478/24-IUN-15;OUG.1 din 04/01/2017;HG.354/18.05.2017;OUG.68 din 06/11/2019"/>
    <s v="imobil"/>
    <s v="Denumire=DJ 205 A ;"/>
  </r>
  <r>
    <x v="10809"/>
    <s v="8.30.01"/>
    <m/>
    <m/>
    <s v="BARAJ RAVENA 69.6"/>
    <s v="conform amenajamentelor silvice"/>
    <s v="VRANCEA"/>
    <s v="Jariştea"/>
    <s v="Tara: România; Judet: VRANCEA;Com Jariştea;   -; Nr: -; sat Varsatura"/>
    <n v="1970"/>
    <n v="2245"/>
    <n v="39"/>
    <s v="in administrare"/>
    <s v="HG 982/1998;HG 1344/2011; HG 478/ 24-IUN-15;HG.478/24-IUN-15;OUG.1 din 04/01/2017;HG.354/18.05.2017;OUG.68 din 06/11/2019;HG.846/08.10.2020"/>
    <s v="imobil"/>
    <s v="Lungime albie corectată/consolidată=0,039 km;"/>
  </r>
  <r>
    <x v="10810"/>
    <s v="8.30.01"/>
    <m/>
    <m/>
    <s v="BARAJ RAVENA JARISTEA"/>
    <s v="conform amenajamentelor silvice"/>
    <s v="VRANCEA"/>
    <s v="Jariştea"/>
    <s v="Tara: România; Judet: VRANCEA;Com Jariştea;   -; Nr: -; sat Jaristea"/>
    <n v="1970"/>
    <n v="11654"/>
    <n v="39"/>
    <s v="in administrare"/>
    <s v="HG 982/1998;HG 1344/2011; HG 478/ 24-IUN-15;HG.478/24-IUN-15;OUG.1 din 04/01/2017;HG.354/18.05.2017;OUG.68 din 06/11/2019;HG.846/08.10.2020"/>
    <s v="imobil"/>
    <s v="Lungime albie corectată/consolidată=0,259 km;"/>
  </r>
  <r>
    <x v="10811"/>
    <s v="8.30.01"/>
    <m/>
    <m/>
    <s v="BARAJ RAVENA JARISTEA"/>
    <s v="conform amenajamentelor silvice"/>
    <s v="VRANCEA"/>
    <s v="Jariştea"/>
    <s v="Tara: România; Judet: VRANCEA;Com Jariştea;   -; Nr: -; sat Jaristea"/>
    <n v="1970"/>
    <n v="843"/>
    <n v="39"/>
    <s v="in administrare"/>
    <s v="HG 982/1998;HG 1344/2011; HG 478/ 24-IUN-15;HG.478/24-IUN-15;OUG.1 din 04/01/2017;HG.354/18.05.2017;OUG.68 din 06/11/2019;HG.846/08.10.2020"/>
    <s v="imobil"/>
    <s v="Lungime albie corectată/consolidată=0,01 km;"/>
  </r>
  <r>
    <x v="10812"/>
    <s v="8.30.01"/>
    <m/>
    <m/>
    <s v="BARAJ RAVENA 510.6"/>
    <s v="conform amenajamentelor silvice"/>
    <s v="VRANCEA"/>
    <s v="Jariştea"/>
    <s v="Tara: România; Judet: VRANCEA;Com Jariştea;   -; Nr: -; sat Varsatura"/>
    <n v="1970"/>
    <n v="15112"/>
    <n v="39"/>
    <s v="in administrare"/>
    <s v="HG 982/1998;HG 1344/2011; HG 478/ 24-IUN-15;HG.478/24-IUN-15;OUG.1 din 04/01/2017;HG.354/18.05.2017;OUG.68 din 06/11/2019;HG.846/08.10.2020"/>
    <s v="imobil"/>
    <s v="Lungime albie corectată/consolidată=0,287 km;"/>
  </r>
  <r>
    <x v="10813"/>
    <s v="8.30.01"/>
    <m/>
    <m/>
    <s v="BARAJ RAVENA 535.8"/>
    <s v="conform amenajamentelor silvice"/>
    <s v="VRANCEA"/>
    <s v="Jariştea"/>
    <s v="Tara: România; Judet: VRANCEA;Com Jariştea;   -; Nr: -; sat Varsatura"/>
    <n v="1970"/>
    <n v="15858"/>
    <n v="39"/>
    <s v="in administrare"/>
    <s v="HG 982/1998;HG 1344/2011; HG 478/ 24-IUN-15;HG.478/24-IUN-15;OUG.1 din 04/01/2017;HG.354/18.05.2017;OUG.68 din 06/11/2019;HG.846/08.10.2020"/>
    <s v="imobil"/>
    <s v="Lungime albie corectată/consolidată=0,301 km;"/>
  </r>
  <r>
    <x v="10814"/>
    <s v="8.30.01"/>
    <m/>
    <m/>
    <s v="BARAJ RAVENA 138"/>
    <s v="conform amenajamentelor silvice"/>
    <s v="VRANCEA"/>
    <s v="Jariştea"/>
    <s v="Tara: România; Judet: VRANCEA;Com Jariştea;   -; Nr: -; sat Varsatura"/>
    <n v="1970"/>
    <n v="4131"/>
    <n v="39"/>
    <s v="in administrare"/>
    <s v="HG 982/1998;HG 1344/2011; HG 478/ 24-IUN-15;HG.478/24-IUN-15;OUG.1 din 04/01/2017;HG.354/18.05.2017;OUG.68 din 06/11/2019;HG.846/08.10.2020"/>
    <s v="imobil"/>
    <s v="Lungime albie corectată/consolidată=0,078 km;"/>
  </r>
  <r>
    <x v="10815"/>
    <s v="8.30.01"/>
    <m/>
    <m/>
    <s v="BARAJ VARSATURA 69.2"/>
    <s v="conform amenajamentelor silvice"/>
    <s v="VRANCEA"/>
    <s v="Jariştea"/>
    <s v="Tara: România; Judet: VRANCEA;Com Jariştea;   -; Nr: -; sat Varsatura"/>
    <n v="1971"/>
    <n v="2206"/>
    <n v="39"/>
    <s v="in administrare"/>
    <s v="HG 982/1998;HG 1344/2011; HG 478/ 24-IUN-15;HG.478/24-IUN-15;OUG.1 din 04/01/2017;HG.354/18.05.2017;OUG.68 din 06/11/2019;HG.846/08.10.2020"/>
    <s v="imobil"/>
    <s v="Lungime albie corectată/consolidată=0,039 km;"/>
  </r>
  <r>
    <x v="10816"/>
    <s v="8.30.01"/>
    <m/>
    <m/>
    <s v="BARAJ VARSATURA 29.1"/>
    <s v="conform amenajamentelor silvice"/>
    <s v="VRANCEA"/>
    <s v="Jariştea"/>
    <s v="Tara: România; Judet: VRANCEA;Com Jariştea;   -; Nr: -; sat Varsatura"/>
    <n v="1971"/>
    <n v="943"/>
    <n v="39"/>
    <s v="in administrare"/>
    <s v="HG 982/1998;HG 1344/2011; HG 478/ 24-IUN-15;HG.478/24-IUN-15;OUG.1 din 04/01/2017;HG.354/18.05.2017;OUG.68 din 06/11/2019;HG.846/08.10.2020"/>
    <s v="imobil"/>
    <s v="Lungime albie corectată/consolidată=0,016 km;"/>
  </r>
  <r>
    <x v="10817"/>
    <s v="8.30.01"/>
    <m/>
    <m/>
    <s v="BARAJ VARSATURA 73.5"/>
    <s v="conform amenajamentelor silvice"/>
    <s v="VRANCEA"/>
    <s v="Jariştea"/>
    <s v="Tara: România; Judet: VRANCEA;Com Jariştea;   -; Nr: -; sat Varsatura"/>
    <n v="1971"/>
    <n v="2394"/>
    <n v="39"/>
    <s v="in administrare"/>
    <s v="HG 982/1998;HG 1344/2011; HG 478/ 24-IUN-15;HG.478/24-IUN-15;OUG.1 din 04/01/2017;HG.354/18.05.2017;OUG.68 din 06/11/2019;HG.846/08.10.2020"/>
    <s v="imobil"/>
    <s v="Lungime albie corectată/consolidată=0,041 km;"/>
  </r>
  <r>
    <x v="10818"/>
    <s v="8.30.01"/>
    <m/>
    <m/>
    <s v="BARAJ RAVENA 30.3"/>
    <s v="conform amenajamentelor silvice"/>
    <s v="VRANCEA"/>
    <s v="Jariştea"/>
    <s v="Tara: România; Judet: VRANCEA;Com Jariştea;   -; Nr: -; sat Varsatura"/>
    <n v="1971"/>
    <n v="966"/>
    <n v="39"/>
    <s v="in administrare"/>
    <s v="HG 982/1998;HG 1344/2011; HG 478/ 24-IUN-15;HG.478/24-IUN-15;OUG.1 din 04/01/2017;HG.354/18.05.2017;OUG.68 din 06/11/2019;HG.846/08.10.2020"/>
    <s v="imobil"/>
    <s v="Lungime albie corectată/consolidată=0,071 km;"/>
  </r>
  <r>
    <x v="10819"/>
    <s v="8.30.01"/>
    <m/>
    <m/>
    <s v="BARAJ RAVENA RAMIFICATIE 244.1"/>
    <s v="conform amenajamentelor silvice"/>
    <s v="VRANCEA"/>
    <s v="Jariştea"/>
    <s v="Tara: România; Judet: VRANCEA;Com Jariştea;   -; Nr: -; sat Varsatura"/>
    <n v="1970"/>
    <n v="2716"/>
    <n v="39"/>
    <s v="in administrare"/>
    <s v="HG 982/1998;HG 1344/2011; HG 478/ 24-IUN-15;HG.478/24-IUN-15;OUG.1 din 04/01/2017;HG.354/18.05.2017;OUG.68 din 06/11/2019;HG.846/08.10.2020"/>
    <s v="imobil"/>
    <s v="Lungime albie corectată/consolidată=0,137 km;"/>
  </r>
  <r>
    <x v="10820"/>
    <s v="8.30._"/>
    <m/>
    <m/>
    <s v="CANAL FUGA 175"/>
    <s v="conform amenajamentelor silvice"/>
    <s v="VRANCEA"/>
    <s v="Broşteni"/>
    <s v="Tara: România; Judet: VRANCEA;Com Broşteni;   -; Nr: -; sat Capatanu"/>
    <n v="1960"/>
    <n v="5156"/>
    <n v="39"/>
    <s v="in administrare"/>
    <s v="HG 982/1998;HG 1344/2011; HG 478/ 24-IUN-15;HG.478/24-IUN-15;OUG.1 din 04/01/2017;OUG.68 din 06/11/2019"/>
    <s v="imobil"/>
    <s v="Denumire=DJ 205 A ;"/>
  </r>
  <r>
    <x v="10821"/>
    <s v="8.30._"/>
    <m/>
    <m/>
    <s v="CANAL BETON 32"/>
    <s v="conform amenajamentelor silvice"/>
    <s v="VRANCEA"/>
    <s v="Broşteni"/>
    <s v="Tara: România; Judet: VRANCEA;Com Broşteni;   -; Nr: -; sat Capatanu"/>
    <n v="1961"/>
    <n v="1649"/>
    <n v="39"/>
    <s v="in administrare"/>
    <s v="HG 982/1998;HG 1344/2011; HG 478/ 24-IUN-15;HG.478/24-IUN-15;OUG.1 din 04/01/2017;OUG.68 din 06/11/2019"/>
    <s v="imobil"/>
    <s v="Denumire=DJ 205 A ;"/>
  </r>
  <r>
    <x v="10822"/>
    <s v="8.30._"/>
    <m/>
    <m/>
    <s v="TRAVERSE DE BETON 9.8"/>
    <s v="conform amenajamentelor silvice"/>
    <s v="VRANCEA"/>
    <s v="Jariştea"/>
    <s v="Tara: România; Judet: VRANCEA;Com Jariştea;   -; Nr: -; sat Padureni"/>
    <n v="1956"/>
    <n v="14"/>
    <n v="39"/>
    <s v="in administrare"/>
    <s v="HG 982/1998;HG 1344/2011; HG 478/ 24-IUN-15;HG.478/24-IUN-15;OUG.1 din 04/01/2017;OUG.68 din 06/11/2019"/>
    <s v="imobil"/>
    <s v="Denumire= ;"/>
  </r>
  <r>
    <x v="10823"/>
    <s v="8.30._"/>
    <m/>
    <m/>
    <s v="BARAJ ZID PIATRA 602"/>
    <s v="conform amenajamentelor silvice"/>
    <s v="VRANCEA"/>
    <s v="Andreiaşu de Jos"/>
    <s v="Tara: România; Judet: VRANCEA;Com Andreiaşu de Jos;   -; Nr: -; sat Rachitasu"/>
    <n v="1962"/>
    <n v="21009"/>
    <n v="39"/>
    <s v="in administrare"/>
    <s v="HG 982/1998;HG 1344/2011; HG 478/ 24-IUN-15;HG.478/24-IUN-15;OUG.1 din 04/01/2017;HG.354/18.05.2017;OUG.68 din 06/11/2019"/>
    <s v="imobil"/>
    <s v="Denumire=DJ 205 A ;"/>
  </r>
  <r>
    <x v="10824"/>
    <s v="8.30._"/>
    <m/>
    <m/>
    <s v="BARAJ ACUMULARE 24"/>
    <s v="conform amenajamentelor silvice"/>
    <s v="VRANCEA"/>
    <s v="Andreiaşu de Jos"/>
    <s v="Tara: România; Judet: VRANCEA;Com Andreiaşu de Jos;   -; Nr: -; sat Andreiasu"/>
    <n v="1962"/>
    <n v="700"/>
    <n v="39"/>
    <s v="in administrare"/>
    <s v="HG 982/1998;HG 1344/2011; HG 478/ 24-IUN-15;HG.478/24-IUN-15;OUG.1 din 04/01/2017;HG.354/18.05.2017;OUG.68 din 06/11/2019"/>
    <s v="imobil"/>
    <s v="Denumire=DJ 205 A ;"/>
  </r>
  <r>
    <x v="10825"/>
    <s v="8.30._"/>
    <m/>
    <m/>
    <s v="BARAJ ACUMULARE 141.7"/>
    <s v="conform amenajamentelor silvice"/>
    <s v="VRANCEA"/>
    <s v="Broşteni"/>
    <s v="Tara: România; Judet: VRANCEA;Com Broşteni;   -; Nr: -; sat Pitulusa"/>
    <n v="1960"/>
    <n v="6088"/>
    <n v="39"/>
    <s v="in administrare"/>
    <s v="HG 982/1998;HG 1344/2011; HG 478/ 24-IUN-15;HG.478/24-IUN-15;OUG.1 din 04/01/2017;HG.354/18.05.2017;OUG.68 din 06/11/2019"/>
    <s v="imobil"/>
    <s v="Denumire=DJ 204 A ;"/>
  </r>
  <r>
    <x v="10826"/>
    <s v="8.30._"/>
    <m/>
    <m/>
    <s v="BARAJ ACUMULARE 141.5"/>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10827"/>
    <s v="8.30._"/>
    <m/>
    <m/>
    <s v="BARAJ ACUMULARE 43.9"/>
    <s v="conform amenajamentelor silvice"/>
    <s v="VRANCEA"/>
    <s v="Reghiu"/>
    <s v="Tara: România; Judet: VRANCEA;Com Reghiu;   -; Nr: -; sat Farcas"/>
    <n v="1960"/>
    <n v="1522"/>
    <n v="39"/>
    <s v="in administrare"/>
    <s v="HG 982/1998;HG 1344/2011; HG 478/ 24-IUN-15;HG.478/24-IUN-15;OUG.1 din 04/01/2017;HG.354/18.05.2017;OUG.68 din 06/11/2019"/>
    <s v="imobil"/>
    <s v="Denumire= ;"/>
  </r>
  <r>
    <x v="10828"/>
    <s v="8.30._"/>
    <m/>
    <m/>
    <s v="BARAJ ACUMULARE 47.9"/>
    <s v="conform amenajamentelor silvice"/>
    <s v="VRANCEA"/>
    <s v="Reghiu"/>
    <s v="Tara: România; Judet: VRANCEA;Com Reghiu;   -; Nr: -; sat Farcas"/>
    <n v="1960"/>
    <n v="1305"/>
    <n v="39"/>
    <s v="in administrare"/>
    <s v="HG 982/1998;HG 1344/2011; HG 478/ 24-IUN-15;HG.478/24-IUN-15;OUG.1 din 04/01/2017;HG.354/18.05.2017;OUG.68 din 06/11/2019"/>
    <s v="imobil"/>
    <s v="Denumire= ;"/>
  </r>
  <r>
    <x v="10829"/>
    <s v="8.30._"/>
    <m/>
    <m/>
    <s v="BARAJ ACUMULARE 487.3"/>
    <s v="conform amenajamentelor silvice"/>
    <s v="VRANCEA"/>
    <s v="Broşteni"/>
    <s v="Tara: România; Judet: VRANCEA;Com Broşteni;   -; Nr: -; sat Pitulusa"/>
    <n v="1960"/>
    <n v="14785"/>
    <n v="39"/>
    <s v="in administrare"/>
    <s v="HG 982/1998;HG 1344/2011; HG 478/ 24-IUN-15;HG.478/24-IUN-15;OUG.1 din 04/01/2017;HG.354/18.05.2017;OUG.68 din 06/11/2019"/>
    <s v="imobil"/>
    <s v="Denumire=DJ 204 A ;"/>
  </r>
  <r>
    <x v="10830"/>
    <s v="8.04.04"/>
    <m/>
    <m/>
    <s v="DAF PLAI-PR.NEGRU"/>
    <s v="conform amenajamentelor silvice"/>
    <s v="VRANCEA"/>
    <s v="-"/>
    <s v="Tara: România; Judet: VRANCEA; -;   -; Nr: -;"/>
    <n v="1965"/>
    <n v="6904"/>
    <n v="39"/>
    <s v="in administrare"/>
    <s v="HG 982/1998;HG 1344/2011; HG 478/ 24-IUN-15;HG.478/24-IUN-15;OUG.1 din 04/01/2017;HG.354/18.05.2017;OUG.68 din 06/11/2019"/>
    <s v="imobil"/>
    <s v="Lungime= Km;Suprafeţe= ha;CF= ;"/>
  </r>
  <r>
    <x v="10831"/>
    <s v="8.04.04"/>
    <m/>
    <m/>
    <s v="DRUM FORESTIER VIRTOP"/>
    <s v="conform amenajamentelor silvice"/>
    <s v="MEHEDINŢI"/>
    <s v="-"/>
    <s v="Tara: România; Judet: MEHEDINŢI; -;   -; Nr: -;"/>
    <n v="1983"/>
    <n v="24169"/>
    <n v="25"/>
    <s v="in administrare"/>
    <s v="HG 982/1998;;OUG.1 din 04/01/2017;HG.354/18.05.2017;OUG.68 din 06/11/2019"/>
    <s v="imobil"/>
    <s v="Lungime= Km;Suprafeţe= ha;CF= ;"/>
  </r>
  <r>
    <x v="10832"/>
    <s v="8.04.04"/>
    <m/>
    <m/>
    <s v="DRUM VRATA 2,8 KM"/>
    <s v="conform amenajamentelor silvice"/>
    <s v="MEHEDINŢI"/>
    <s v="-"/>
    <s v="Tara: România; Judet: MEHEDINŢI; -;   -; Nr: -;"/>
    <n v="1981"/>
    <n v="41047"/>
    <n v="25"/>
    <s v="in administrare"/>
    <s v="HG 982/1998;;OUG.1 din 04/01/2017;OUG.68 din 06/11/2019"/>
    <s v="imobil"/>
    <s v="drum auto forestier"/>
  </r>
  <r>
    <x v="10833"/>
    <s v="8.04.04"/>
    <m/>
    <m/>
    <s v="DR.FOREST.PALTINUL"/>
    <s v="conform amenajamentelor silvice"/>
    <s v="MEHEDINŢI"/>
    <s v="-"/>
    <s v="Tara: România; Judet: MEHEDINŢI; -;   -; Nr: -;"/>
    <n v="1968"/>
    <n v="5863"/>
    <n v="25"/>
    <s v="in administrare"/>
    <s v="HG 982/1998;;OUG.1 din 04/01/2017;HG.354/18.05.2017;OUG.68 din 06/11/2019"/>
    <s v="imobil"/>
    <s v="Lungime= Km;Suprafeţe= ha;CF= ;"/>
  </r>
  <r>
    <x v="10834"/>
    <s v="8.04.04"/>
    <m/>
    <m/>
    <s v="DR.FOREST.VULPEA MARE 1"/>
    <s v="conform amenajamentelor silvice"/>
    <s v="MEHEDINŢI"/>
    <s v="-"/>
    <s v="Tara: România; Judet: MEHEDINŢI; -;   -; Nr: -;"/>
    <n v="1972"/>
    <n v="79252"/>
    <n v="25"/>
    <s v="in administrare"/>
    <s v="HG 982/1998;;OUG.1 din 04/01/2017;HG.354/18.05.2017;OUG.68 din 06/11/2019"/>
    <s v="imobil"/>
    <s v="Lungime= Km;Suprafeţe= ha;CF= ;"/>
  </r>
  <r>
    <x v="10835"/>
    <s v="8.04.04"/>
    <m/>
    <m/>
    <s v="DR.FOREST.VULPEA MARE 2"/>
    <s v="conform amenajamentelor silvice"/>
    <s v="MEHEDINŢI"/>
    <s v="-"/>
    <s v="Tara: România; Judet: MEHEDINŢI; -;   -; Nr: -;"/>
    <n v="1985"/>
    <n v="24924"/>
    <n v="25"/>
    <s v="in administrare"/>
    <s v="HG 982/1998;;OUG.1 din 04/01/2017;HG.354/18.05.2017;OUG.68 din 06/11/2019"/>
    <s v="imobil"/>
    <s v="Lungime= Km;Suprafeţe= ha;CF= ;"/>
  </r>
  <r>
    <x v="10836"/>
    <s v="8.04.04"/>
    <m/>
    <m/>
    <s v="DR.FOREST.CIRESUL DREAPTA"/>
    <s v="conform amenajamentelor silvice"/>
    <s v="MEHEDINŢI"/>
    <s v="-"/>
    <s v="Tara: România; Judet: MEHEDINŢI; -;   -; Nr: -;"/>
    <n v="1991"/>
    <n v="19122"/>
    <n v="25"/>
    <s v="in administrare"/>
    <s v="HG 982/1998;;OUG.1 din 04/01/2017;HG.354/18.05.2017;OUG.68 din 06/11/2019"/>
    <s v="imobil"/>
    <s v="Lungime= Km;Suprafeţe= ha;CF= ;"/>
  </r>
  <r>
    <x v="10837"/>
    <s v="8.04.04"/>
    <m/>
    <m/>
    <s v="DR.FOREST.ZALISTE"/>
    <s v="conform amenajamentelor silvice"/>
    <s v="MEHEDINŢI"/>
    <s v="-"/>
    <s v="Tara: România; Judet: MEHEDINŢI; -;   -; Nr: -;"/>
    <n v="1979"/>
    <n v="183925"/>
    <n v="25"/>
    <s v="in administrare"/>
    <s v="HG 982/1998;;OUG.1 din 04/01/2017;HG.354/18.05.2017;OUG.68 din 06/11/2019"/>
    <s v="imobil"/>
    <s v="Lungime= Km;Suprafeţe= ha;CF= ;"/>
  </r>
  <r>
    <x v="10838"/>
    <s v="8.04.04"/>
    <m/>
    <m/>
    <s v="DR.FOREST.CRIVITA"/>
    <s v="conform amenajamentelor silvice"/>
    <s v="MEHEDINŢI"/>
    <s v="-"/>
    <s v="Tara: România; Judet: MEHEDINŢI; -;   -; Nr: -;"/>
    <n v="1984"/>
    <n v="1718525"/>
    <n v="25"/>
    <s v="in administrare"/>
    <s v="HG 982/1998;;OUG.1 din 04/01/2017;HG.354/18.05.2017;OUG.68 din 06/11/2019"/>
    <s v="imobil"/>
    <s v="Lungime= Km;Suprafeţe= ha;CF= ;"/>
  </r>
  <r>
    <x v="10839"/>
    <s v="8.04.04"/>
    <m/>
    <m/>
    <s v="DR.FOREST.MRACONIA AXIAL"/>
    <s v="conform amenajamentelor silvice"/>
    <s v="MEHEDINŢI"/>
    <s v="-"/>
    <s v="Tara: România; Judet: MEHEDINŢI; -;   -; Nr: -;"/>
    <n v="1975"/>
    <n v="3220857"/>
    <n v="25"/>
    <s v="in administrare"/>
    <s v="HG 982/1998;;OUG.1 din 04/01/2017;HG.354/18.05.2017;OUG.68 din 06/11/2019"/>
    <s v="imobil"/>
    <s v="Lungime= Km;Suprafeţe= ha;CF= ;"/>
  </r>
  <r>
    <x v="10840"/>
    <s v="8.04.04"/>
    <m/>
    <m/>
    <s v="DR.FOREST.PIRIUL MITICA"/>
    <s v="conform amenajamentelor silvice"/>
    <s v="MEHEDINŢI"/>
    <s v="-"/>
    <s v="Tara: România; Judet: MEHEDINŢI; -;   -; Nr: -;"/>
    <n v="1966"/>
    <n v="10760"/>
    <n v="25"/>
    <s v="in administrare"/>
    <s v="HG 982/1998;;OUG.1 din 04/01/2017;HG.354/18.05.2017;OUG.68 din 06/11/2019"/>
    <s v="imobil"/>
    <s v="Lungime= Km;Suprafeţe= ha;CF= ;"/>
  </r>
  <r>
    <x v="10841"/>
    <s v="8.04.04"/>
    <m/>
    <m/>
    <s v="DR.FOREST.MUSCHIOSUL"/>
    <s v="conform amenajamentelor silvice"/>
    <s v="MEHEDINŢI"/>
    <s v="-"/>
    <s v="Tara: România; Judet: MEHEDINŢI; -;   -; Nr: -;"/>
    <n v="1972"/>
    <n v="64699"/>
    <n v="25"/>
    <s v="in administrare"/>
    <s v="HG 982/1998;;OUG.1 din 04/01/2017;HG.354/18.05.2017;OUG.68 din 06/11/2019"/>
    <s v="imobil"/>
    <s v="Lungime= Km;Suprafeţe= ha;CF= ;"/>
  </r>
  <r>
    <x v="10842"/>
    <s v="8.04.04"/>
    <m/>
    <m/>
    <s v="DR.FOREST.DREAPTA TEIUL"/>
    <s v="conform amenajamentelor silvice"/>
    <s v="MEHEDINŢI"/>
    <s v="-"/>
    <s v="Tara: România; Judet: MEHEDINŢI; -;   -; Nr: -;"/>
    <n v="1975"/>
    <n v="54177"/>
    <n v="25"/>
    <s v="in administrare"/>
    <s v="HG 982/1998;;OUG.1 din 04/01/2017;HG.354/18.05.2017;OUG.68 din 06/11/2019"/>
    <s v="imobil"/>
    <s v="Lungime= Km;Suprafeţe= ha;CF= ;"/>
  </r>
  <r>
    <x v="10843"/>
    <s v="8.04.04"/>
    <m/>
    <m/>
    <s v="DR.FOREST.VALEA RADULUI 1"/>
    <s v="conform amenajamentelor silvice"/>
    <s v="MEHEDINŢI"/>
    <s v="-"/>
    <s v="Tara: România; Judet: MEHEDINŢI; -;   -; Nr: -;"/>
    <n v="1968"/>
    <n v="99412"/>
    <n v="25"/>
    <s v="in administrare"/>
    <s v="HG 982/1998;;OUG.1 din 04/01/2017;HG.354/18.05.2017;OUG.68 din 06/11/2019"/>
    <s v="imobil"/>
    <s v="Lungime= Km;Suprafeţe= ha;CF= ;"/>
  </r>
  <r>
    <x v="10844"/>
    <s v="8.04.04"/>
    <m/>
    <m/>
    <s v="DR.FOREST. URZICA"/>
    <s v="conform amenajamentelor silvice"/>
    <s v="MEHEDINŢI"/>
    <s v="-"/>
    <s v="Tara: România; Judet: MEHEDINŢI; -;   -; Nr: -;"/>
    <n v="1964"/>
    <n v="6125"/>
    <n v="25"/>
    <s v="in administrare"/>
    <s v="HG 982/1998;;OUG.1 din 04/01/2017;HG.354/18.05.2017;OUG.68 din 06/11/2019"/>
    <s v="imobil"/>
    <s v="Lungime= Km;Suprafeţe= ha;CF= ;"/>
  </r>
  <r>
    <x v="10845"/>
    <s v="8.04.04"/>
    <m/>
    <m/>
    <s v="DRUM FOREST POLOMUL"/>
    <s v="conform amenajamentelor silvice"/>
    <s v="MEHEDINŢI"/>
    <s v="-"/>
    <s v="Tara: România; Judet: MEHEDINŢI; -;   -; Nr: -;"/>
    <n v="1980"/>
    <n v="101532"/>
    <n v="25"/>
    <s v="in administrare"/>
    <s v="HG 982/1998;;OUG.1 din 04/01/2017;HG.354/18.05.2017;OUG.68 din 06/11/2019"/>
    <s v="imobil"/>
    <s v="Lungime= Km;Suprafeţe= ha;CF= ;"/>
  </r>
  <r>
    <x v="10846"/>
    <s v="8.04.04"/>
    <m/>
    <m/>
    <s v="DRUM FOREST TARNITA PRELUNGIRE"/>
    <s v="conform amenajamentelor silvice"/>
    <s v="MEHEDINŢI"/>
    <s v="-"/>
    <s v="Tara: România; Judet: MEHEDINŢI; -;   -; Nr: -;"/>
    <n v="1968"/>
    <n v="38109"/>
    <n v="25"/>
    <s v="in administrare"/>
    <s v="HG 982/1998;;OUG.1 din 04/01/2017;HG.354/18.05.2017;OUG.68 din 06/11/2019"/>
    <s v="imobil"/>
    <s v="Lungime= Km;Suprafeţe= ha;CF= ;"/>
  </r>
  <r>
    <x v="10847"/>
    <s v="8.04.04"/>
    <m/>
    <m/>
    <s v="DRUM FORESTIER CRAINICI VALEA MARE"/>
    <s v="conform amenajamentelor silvice"/>
    <s v="MEHEDINŢI"/>
    <s v="-"/>
    <s v="Tara: România; Judet: MEHEDINŢI; -;   -; Nr: -;"/>
    <n v="1968"/>
    <n v="12704"/>
    <n v="25"/>
    <s v="in administrare"/>
    <s v="HG 982/1998;;OUG.1 din 04/01/2017;HG.354/18.05.2017;OUG.68 din 06/11/2019"/>
    <s v="imobil"/>
    <s v="Lungime= Km;Suprafeţe= ha;CF= ;"/>
  </r>
  <r>
    <x v="10848"/>
    <s v="8.04.04"/>
    <m/>
    <m/>
    <s v="DRUM FOREST VALEA PORCULUI"/>
    <s v="conform amenajamentelor silvice"/>
    <s v="MEHEDINŢI"/>
    <s v="-"/>
    <s v="Tara: România; Judet: MEHEDINŢI; -;   -; Nr: -;"/>
    <n v="1971"/>
    <n v="20362"/>
    <n v="25"/>
    <s v="in administrare"/>
    <s v="HG 982/1998;;OUG.1 din 04/01/2017;HG.354/18.05.2017;OUG.68 din 06/11/2019"/>
    <s v="imobil"/>
    <s v="Lungime= Km;Suprafeţe= ha;CF= ;"/>
  </r>
  <r>
    <x v="10849"/>
    <s v="8.04.04"/>
    <m/>
    <m/>
    <s v="DRUM FOREST VALEA VERDE"/>
    <s v="conform amenajamentelor silvice"/>
    <s v="MEHEDINŢI"/>
    <s v="-"/>
    <s v="Tara: România; Judet: MEHEDINŢI; -;   -; Nr: -;"/>
    <n v="1971"/>
    <n v="48333"/>
    <n v="25"/>
    <s v="in administrare"/>
    <s v="HG 982/1998;;OUG.1 din 04/01/2017;HG.354/18.05.2017;OUG.68 din 06/11/2019"/>
    <s v="imobil"/>
    <s v="Lungime= Km;Suprafeţe= ha;CF= ;"/>
  </r>
  <r>
    <x v="10850"/>
    <s v="8.04.04"/>
    <m/>
    <m/>
    <s v="DRUM FORESTIER DOSUL CERNII 4,O"/>
    <s v="conform amenajamentelor silvice"/>
    <s v="MEHEDINŢI"/>
    <s v="-"/>
    <s v="Tara: România; Judet: MEHEDINŢI; -;   -; Nr: -;"/>
    <n v="1978"/>
    <n v="29670"/>
    <n v="25"/>
    <s v="in administrare"/>
    <s v="HG 982/1998;;OUG.1 din 04/01/2017;HG.354/18.05.2017;OUG.68 din 06/11/2019"/>
    <s v="imobil"/>
    <s v="Lungime= Km;Suprafeţe= ha;CF= ;"/>
  </r>
  <r>
    <x v="10851"/>
    <s v="8.04.04"/>
    <m/>
    <m/>
    <s v="DRUM FORESTIER STIRMINOSUL 2,6 K"/>
    <s v="conform amenajamentelor silvice"/>
    <s v="MEHEDINŢI"/>
    <s v="-"/>
    <s v="Tara: România; Judet: MEHEDINŢI; -;   -; Nr: -;"/>
    <n v="1973"/>
    <n v="2970"/>
    <n v="25"/>
    <s v="in administrare"/>
    <s v="HG 982/1998;;OUG.1 din 04/01/2017;HG.354/18.05.2017;OUG.68 din 06/11/2019"/>
    <s v="imobil"/>
    <s v="Lungime= Km;Suprafeţe= ha;CF= ;"/>
  </r>
  <r>
    <x v="10852"/>
    <s v="8.04.04"/>
    <m/>
    <m/>
    <s v="DRUM FORESTIER SLATINIC"/>
    <s v="conform amenajamentelor silvice"/>
    <s v="MEHEDINŢI"/>
    <s v="-"/>
    <s v="Tara: România; Judet: MEHEDINŢI; -;   -; Nr: -;"/>
    <n v="1971"/>
    <n v="8788"/>
    <n v="25"/>
    <s v="in administrare"/>
    <s v="HG 982/1998;HG 1344/2011;OUG.1 din 04/01/2017;HG.354/18.05.2017;OUG.68 din 06/11/2019"/>
    <s v="imobil"/>
    <s v="Lungime= Km;Suprafeţe= ha;CF= ;"/>
  </r>
  <r>
    <x v="10853"/>
    <s v="8.04.04"/>
    <m/>
    <m/>
    <s v="DRUM FORESTIER VODITA II PRELUNG"/>
    <s v="conform amenajamentelor silvice"/>
    <s v="MEHEDINŢI"/>
    <s v="-"/>
    <s v="Tara: România; Judet: MEHEDINŢI; -;   -; Nr: -;"/>
    <n v="1985"/>
    <n v="119201"/>
    <n v="25"/>
    <s v="in administrare"/>
    <s v="HG 982/1998;HG 1344/2011;OUG.1 din 04/01/2017;HG.354/18.05.2017;OUG.68 din 06/11/2019"/>
    <s v="imobil"/>
    <s v="Lungime= Km;Suprafeţe= ha;CF= ;"/>
  </r>
  <r>
    <x v="10854"/>
    <s v="8.04.04"/>
    <m/>
    <m/>
    <s v="DRUM FORESTIER CALINOVAT II"/>
    <s v="conform amenajamentelor silvice"/>
    <s v="MEHEDINŢI"/>
    <s v="-"/>
    <s v="Tara: România; Judet: MEHEDINŢI; -;   -; Nr: -;"/>
    <n v="1977"/>
    <n v="22201"/>
    <n v="25"/>
    <s v="in administrare"/>
    <s v="HG 982/1998;HG 1344/2011;OUG.1 din 04/01/2017;HG.354/18.05.2017;OUG.68 din 06/11/2019"/>
    <s v="imobil"/>
    <s v="Lungime= Km;Suprafeţe= ha;CF= ;"/>
  </r>
  <r>
    <x v="10855"/>
    <s v="8.04.04"/>
    <m/>
    <m/>
    <s v="DUM AUTO BOIA BARZII 1,1 KM"/>
    <s v="conform amenajamentelor silvice"/>
    <s v="HUNEDOARA"/>
    <s v="-"/>
    <s v="Tara: România; Judet: HUNEDOARA; -;   -; Nr: -;"/>
    <n v="1992"/>
    <n v="82275"/>
    <n v="20"/>
    <s v="in administrare"/>
    <s v="HG 982/1998;HG 1344/2011;OUG.1 din 04/01/2017;HG.354/18.05.2017;OUG.68 din 06/11/2019"/>
    <s v="imobil"/>
    <s v="Lungime= Km;Suprafeţe= ha;CF= ;"/>
  </r>
  <r>
    <x v="10856"/>
    <s v="8.04.04"/>
    <m/>
    <m/>
    <s v="DRUM FORESTIER PIETRELE ALBE"/>
    <s v="conform amenajamentelor silvice"/>
    <s v="MEHEDINŢI"/>
    <s v="-"/>
    <s v="Tara: România; Judet: MEHEDINŢI; -;   -; Nr: -;"/>
    <n v="1985"/>
    <n v="3200"/>
    <n v="25"/>
    <s v="in administrare"/>
    <s v="HG 982/1998;HG 1344/2011;OUG.1 din 04/01/2017;HG.354/18.05.2017;OUG.68 din 06/11/2019"/>
    <s v="imobil"/>
    <s v="Lungime= Km;Suprafeţe= ha;CF= ;"/>
  </r>
  <r>
    <x v="10857"/>
    <s v="8.04.04"/>
    <m/>
    <m/>
    <s v="DRUM FORESTIER RAMIFICATIE TOPOL"/>
    <s v="conform amenajamentelor silvice"/>
    <s v="MEHEDINŢI"/>
    <s v="-"/>
    <s v="Tara: România; Judet: MEHEDINŢI; -;   -; Nr: -;"/>
    <n v="1978"/>
    <n v="752"/>
    <n v="25"/>
    <s v="in administrare"/>
    <s v="HG 982/1998;HG 1344/2011;OUG.1 din 04/01/2017;HG.354/18.05.2017;OUG.68 din 06/11/2019"/>
    <s v="imobil"/>
    <s v="Lungime= Km;Suprafeţe= ha;CF= ;"/>
  </r>
  <r>
    <x v="10858"/>
    <s v="8.04.04"/>
    <m/>
    <m/>
    <s v="DRUM AUTO NISIPOASA 1,3 KM"/>
    <s v="conform amenajamentelor silvice"/>
    <s v="HUNEDOARA"/>
    <s v="-"/>
    <s v="Tara: România; Judet: HUNEDOARA; -;   -; Nr: -;"/>
    <n v="1957"/>
    <n v="47"/>
    <n v="20"/>
    <s v="in administrare"/>
    <s v="HG 982/1998;;OUG.1 din 04/01/2017;HG.354/18.05.2017;OUG.68 din 06/11/2019"/>
    <s v="imobil"/>
    <s v="Lungime= Km;Suprafeţe= ha;CF= ;"/>
  </r>
  <r>
    <x v="10859"/>
    <s v="8.04.04"/>
    <m/>
    <m/>
    <s v="DRUM AUTO OHABA PONOR-PONORICI 1"/>
    <s v="conform amenajamentelor silvice"/>
    <s v="HUNEDOARA"/>
    <s v="-"/>
    <s v="Tara: România; Judet: HUNEDOARA; -;   -; Nr: -;"/>
    <n v="1971"/>
    <n v="47766"/>
    <n v="20"/>
    <s v="in administrare"/>
    <s v="HG 982/1998;; HG 478/ 24-IUN-15;HG.478/24-IUN-15;OUG.1 din 04/01/2017;HG.354/18.05.2017;OUG.68 din 06/11/2019"/>
    <s v="imobil"/>
    <s v="Lungime= Km;Suprafeţe= ha;CF= ;"/>
  </r>
  <r>
    <x v="10860"/>
    <s v="8.04.04"/>
    <m/>
    <m/>
    <s v="DRUM AUTO BALEIA 0,6 KM"/>
    <s v="conform amenajamentelor silvice"/>
    <s v="HUNEDOARA"/>
    <s v="-"/>
    <s v="Tara: România; Judet: HUNEDOARA; -;   -; Nr: -;"/>
    <n v="1970"/>
    <n v="47414"/>
    <n v="20"/>
    <s v="in administrare"/>
    <s v="HG 982/1998;;OUG.1 din 04/01/2017;HG.354/18.05.2017;OUG.68 din 06/11/2019"/>
    <s v="imobil"/>
    <s v="Lungime= Km;Suprafeţe= ha;CF= ;"/>
  </r>
  <r>
    <x v="10861"/>
    <s v="8.04.04"/>
    <m/>
    <m/>
    <s v="DRUM AUTO PR CORBU+HERTA 6,9 KM"/>
    <s v="conform amenajamentelor silvice"/>
    <s v="HUNEDOARA"/>
    <s v="-"/>
    <s v="Tara: România; Judet: HUNEDOARA; -;   -; Nr: -;"/>
    <n v="1974"/>
    <n v="268997"/>
    <n v="20"/>
    <s v="in administrare"/>
    <s v="HG 982/1998;;OUG.1 din 04/01/2017;HG.354/18.05.2017;OUG.68 din 06/11/2019"/>
    <s v="imobil"/>
    <s v="Lungime= Km;Suprafeţe= ha;CF= ;"/>
  </r>
  <r>
    <x v="10862"/>
    <s v="8.04.04"/>
    <m/>
    <m/>
    <s v="DRUM AUTO POD JIET"/>
    <s v="conform amenajamentelor silvice"/>
    <s v="HUNEDOARA"/>
    <s v="-"/>
    <s v="Tara: România; Judet: HUNEDOARA; -;   -; Nr: -;"/>
    <n v="1987"/>
    <n v="62282"/>
    <n v="20"/>
    <s v="in administrare"/>
    <s v="HG 982/1998;;OUG.1 din 04/01/2017;HG.354/18.05.2017;OUG.68 din 06/11/2019"/>
    <s v="imobil"/>
    <s v="Lungime= Km;Suprafeţe= ha;CF= ;"/>
  </r>
  <r>
    <x v="10863"/>
    <s v="8.04.04"/>
    <m/>
    <m/>
    <s v="DRUM AUTO PREOTEASA 2,7 KM"/>
    <s v="conform amenajamentelor silvice"/>
    <s v="HUNEDOARA"/>
    <s v="-"/>
    <s v="Tara: România; Judet: HUNEDOARA; -;   -; Nr: -;"/>
    <n v="1960"/>
    <n v="235394"/>
    <n v="20"/>
    <s v="in administrare"/>
    <s v="HG 982/1998;HG 1344/2011;OUG.1 din 04/01/2017;HG.354/18.05.2017;OUG.68 din 06/11/2019"/>
    <s v="imobil"/>
    <s v="Lungime= Km;Suprafeţe= ha;CF= ;"/>
  </r>
  <r>
    <x v="10864"/>
    <s v="8.04.04"/>
    <m/>
    <m/>
    <s v="DRUM AUTO AXIAL SIBISEL 19,0 KM"/>
    <s v="conform amenajamentelor silvice"/>
    <s v="HUNEDOARA"/>
    <s v="-"/>
    <s v="Tara: România; Judet: HUNEDOARA; -;   -; Nr: -;"/>
    <n v="1960"/>
    <n v="150552"/>
    <n v="20"/>
    <s v="in administrare"/>
    <s v="HG 982/1998;;OUG.1 din 04/01/2017;OUG.68 din 06/11/2019"/>
    <s v="imobil"/>
    <s v="drum auto forestier"/>
  </r>
  <r>
    <x v="10865"/>
    <s v="8.04.04"/>
    <m/>
    <m/>
    <s v="DRUM AUTOFRASIN PRELUNGIRE TR.1"/>
    <s v="conform amenajamentelor silvice"/>
    <s v="HUNEDOARA"/>
    <s v="-"/>
    <s v="Tara: România; Judet: HUNEDOARA; -;   -; Nr: -;"/>
    <n v="1990"/>
    <n v="55259"/>
    <n v="20"/>
    <s v="in administrare"/>
    <s v="HG 982/1998;;OUG.1 din 04/01/2017;HG.354/18.05.2017;OUG.68 din 06/11/2019"/>
    <s v="imobil"/>
    <s v="Lungime= Km;Suprafeţe= ha;CF= ;"/>
  </r>
  <r>
    <x v="10866"/>
    <s v="8.04.04"/>
    <m/>
    <m/>
    <s v="DRUM AUTO VALEA DE PESTI 7,5 KM"/>
    <s v="conform amenajamentelor silvice"/>
    <s v="HUNEDOARA"/>
    <s v="-"/>
    <s v="Tara: România; Judet: HUNEDOARA; -;   -; Nr: -;"/>
    <n v="1968"/>
    <n v="83646"/>
    <n v="20"/>
    <s v="in administrare"/>
    <s v="HG 982/1998;;OUG.1 din 04/01/2017;HG.354/18.05.2017;OUG.68 din 06/11/2019"/>
    <s v="imobil"/>
    <s v="Lungime= Km;Suprafeţe= ha;CF= ;"/>
  </r>
  <r>
    <x v="10867"/>
    <s v="8.04.04"/>
    <m/>
    <m/>
    <s v="DRUM AUTO PARAUL CU ALUNI 3,0 KM"/>
    <s v="conform amenajamentelor silvice"/>
    <s v="HUNEDOARA"/>
    <s v="-"/>
    <s v="Tara: România; Judet: HUNEDOARA; -;   -; Nr: -;"/>
    <n v="1975"/>
    <n v="30106"/>
    <n v="20"/>
    <s v="in administrare"/>
    <s v="HG 982/1998;;OUG.1 din 04/01/2017;HG.354/18.05.2017;OUG.68 din 06/11/2019"/>
    <s v="imobil"/>
    <s v="Lungime= Km;Suprafeţe= ha;CF= ;"/>
  </r>
  <r>
    <x v="10868"/>
    <s v="8.04.04"/>
    <m/>
    <m/>
    <s v="DRUM AUTO LIZIERA RECA 2,7 KM"/>
    <s v="conform amenajamentelor silvice"/>
    <s v="HUNEDOARA"/>
    <s v="-"/>
    <s v="Tara: România; Judet: HUNEDOARA; -;   -; Nr: -;"/>
    <n v="1987"/>
    <n v="482095"/>
    <n v="20"/>
    <s v="in administrare"/>
    <s v="HG 982/1998;;OUG.1 din 04/01/2017;HG.354/18.05.2017;OUG.68 din 06/11/2019"/>
    <s v="imobil"/>
    <s v="Lungime= Km;Suprafeţe= ha;CF= ;"/>
  </r>
  <r>
    <x v="10869"/>
    <s v="8.30._"/>
    <m/>
    <m/>
    <s v="POTECA VINATOARE 0.5KM"/>
    <s v="conform amenajamentelor silvice"/>
    <s v="HUNEDOARA"/>
    <s v="-"/>
    <s v="Tara: România; Judet: HUNEDOARA; -;   -; Nr: -;"/>
    <n v="1987"/>
    <n v="0"/>
    <n v="20"/>
    <s v="in administrare"/>
    <s v="HG 982/1998;;OUG.1 din 04/01/2017;OUG.68 din 06/11/2019"/>
    <s v="imobil"/>
    <s v="poteca vinatoare 0.5km"/>
  </r>
  <r>
    <x v="10870"/>
    <s v="8.30._"/>
    <m/>
    <m/>
    <s v="CANAL DESCHIS EVACUARE APA"/>
    <s v="conform amenajamentelor silvice"/>
    <s v="HUNEDOARA"/>
    <s v="-"/>
    <s v="Tara: România; Judet: HUNEDOARA; -;   -; Nr: -;"/>
    <n v="1979"/>
    <n v="0"/>
    <n v="20"/>
    <s v="in administrare"/>
    <s v="HG 982/1998;;OUG.1 din 04/01/2017;OUG.68 din 06/11/2019"/>
    <s v="imobil"/>
    <s v="lucrari de corectarea torentilor"/>
  </r>
  <r>
    <x v="10871"/>
    <s v="8.04.04"/>
    <m/>
    <m/>
    <s v="DRUM AUTO VALOMIR 1,4 KM"/>
    <s v="conform amenajamentelor silvice"/>
    <s v="HUNEDOARA"/>
    <s v="-"/>
    <s v="Tara: România; Judet: HUNEDOARA; -;   -; Nr: -;"/>
    <n v="1985"/>
    <n v="61376"/>
    <n v="20"/>
    <s v="in administrare"/>
    <s v="HG 982/1998;;OUG.1 din 04/01/2017;HG.354/18.05.2017;OUG.68 din 06/11/2019"/>
    <s v="imobil"/>
    <s v="Lungime= Km;Suprafeţe= ha;CF= ;"/>
  </r>
  <r>
    <x v="10872"/>
    <s v="8.04.04"/>
    <m/>
    <m/>
    <s v="DRUM AUTO CRINT 1,2 KM"/>
    <s v="conform amenajamentelor silvice"/>
    <s v="HUNEDOARA"/>
    <s v="-"/>
    <s v="Tara: România; Judet: HUNEDOARA; -;   -; Nr: -;"/>
    <n v="1986"/>
    <n v="22251"/>
    <n v="20"/>
    <s v="in administrare"/>
    <s v="HG 982/1998;;OUG.1 din 04/01/2017;HG.354/18.05.2017;OUG.68 din 06/11/2019"/>
    <s v="imobil"/>
    <s v="Lungime= Km;Suprafeţe= ha;CF= ;"/>
  </r>
  <r>
    <x v="10873"/>
    <s v="8.30.01"/>
    <m/>
    <m/>
    <s v="BARAJE CORECTIE TORENTI VL.HIDRA"/>
    <s v="conform amenajamentelor silvice"/>
    <s v="HUNEDOARA"/>
    <s v="-"/>
    <s v="Tara: România; Judet: HUNEDOARA; -;   -; Nr: -;"/>
    <n v="1968"/>
    <n v="535"/>
    <n v="20"/>
    <s v="in administrare"/>
    <s v="HG 982/1998;HG 1344/2011;OUG.1 din 04/01/2017;HG.354/18.05.2017;OUG.68 din 06/11/2019;HG.846/08.10.2020"/>
    <s v="imobil"/>
    <s v="Lungime albie corectată/consolidată=0,96 km;"/>
  </r>
  <r>
    <x v="10874"/>
    <s v="8.30.01"/>
    <m/>
    <m/>
    <s v="BARAJE CORECTIE TORENTI VL.MAGUR"/>
    <s v="conform amenajamentelor silvice"/>
    <s v="HUNEDOARA"/>
    <s v="-"/>
    <s v="Tara: România; Judet: HUNEDOARA; -;   -; Nr: -;"/>
    <n v="1968"/>
    <n v="208"/>
    <n v="20"/>
    <s v="in administrare"/>
    <s v="HG 982/1998;HG 1344/2011;OUG.1 din 04/01/2017;HG.354/18.05.2017;OUG.68 din 06/11/2019;HG.846/08.10.2020"/>
    <s v="imobil"/>
    <s v="Lungime albie corectată/consolidată=0,37 km;"/>
  </r>
  <r>
    <x v="10875"/>
    <s v="8.04.04"/>
    <m/>
    <m/>
    <s v="DRUM AUTO BICAU 3,9 KM"/>
    <s v="conform amenajamentelor silvice"/>
    <s v="HUNEDOARA"/>
    <s v="-"/>
    <s v="Tara: România; Judet: HUNEDOARA; -;   -; Nr: -;"/>
    <n v="1979"/>
    <n v="9287"/>
    <n v="20"/>
    <s v="in administrare"/>
    <s v="HG 982/1998;;OUG.1 din 04/01/2017;HG.354/18.05.2017;OUG.68 din 06/11/2019"/>
    <s v="imobil"/>
    <s v="Lungime= Km;Suprafeţe= ha;CF= ;"/>
  </r>
  <r>
    <x v="10876"/>
    <s v="8.04.04"/>
    <m/>
    <m/>
    <s v="DRUM AUTO VL.BESICULUI 1,5 KM"/>
    <s v="conform amenajamentelor silvice"/>
    <s v="HUNEDOARA"/>
    <s v="-"/>
    <s v="Tara: România; Judet: HUNEDOARA; -;   -; Nr: -;"/>
    <n v="1983"/>
    <n v="21009"/>
    <n v="20"/>
    <s v="in administrare"/>
    <s v="HG 982/1998;;OUG.1 din 04/01/2017;HG.354/18.05.2017;OUG.68 din 06/11/2019"/>
    <s v="imobil"/>
    <s v="Lungime= Km;Suprafeţe= ha;CF= ;"/>
  </r>
  <r>
    <x v="10877"/>
    <s v="8.04.04"/>
    <m/>
    <m/>
    <s v="DRUM AUTO VL.ZAPAZULUI 1,2 KM"/>
    <s v="conform amenajamentelor silvice"/>
    <s v="HUNEDOARA"/>
    <s v="-"/>
    <s v="Tara: România; Judet: HUNEDOARA; -;   -; Nr: -;"/>
    <n v="1984"/>
    <n v="13197"/>
    <n v="20"/>
    <s v="in administrare"/>
    <s v="HG 982/1998;;OUG.1 din 04/01/2017;HG.354/18.05.2017;OUG.68 din 06/11/2019"/>
    <s v="imobil"/>
    <s v="Lungime= Km;Suprafeţe= ha;CF= ;"/>
  </r>
  <r>
    <x v="10878"/>
    <s v="8.30.01"/>
    <m/>
    <m/>
    <s v="BARAJ 3M 3,0 U.A. 240 FARA ACUL"/>
    <s v="conform amenajamentelor silvice"/>
    <s v="HUNEDOARA"/>
    <s v="-"/>
    <s v="Tara: România; Judet: HUNEDOARA; -;   -; Nr: -;"/>
    <n v="1989"/>
    <n v="95"/>
    <n v="20"/>
    <s v="in administrare"/>
    <s v="HG 982/1998;HG 1344/2011;OUG.1 din 04/01/2017;HG.354/18.05.2017;OUG.68 din 06/11/2019;HG.846/08.10.2020"/>
    <s v="imobil"/>
    <s v="Lungime albie corectată/consolidată=0,17 km;"/>
  </r>
  <r>
    <x v="10879"/>
    <s v="8.30._"/>
    <m/>
    <m/>
    <s v="DRUM ACCES PR PIETRELE DINPAMANT"/>
    <s v="conform amenajamentelor silvice"/>
    <s v="HUNEDOARA"/>
    <s v="-"/>
    <s v="Tara: România; Judet: HUNEDOARA; -;   -; Nr: -;"/>
    <n v="1983"/>
    <n v="29"/>
    <n v="20"/>
    <s v="in administrare"/>
    <s v="HG 982/1998;HG 1344/2011;OUG.1 din 04/01/2017;OUG.68 din 06/11/2019"/>
    <s v="imobil"/>
    <s v="lucrari de corectarea torentilor"/>
  </r>
  <r>
    <x v="10880"/>
    <s v="8.04.04"/>
    <m/>
    <m/>
    <s v="DRUM AUTO PAPANARU 3,0 KM"/>
    <s v="conform amenajamentelor silvice"/>
    <s v="HUNEDOARA"/>
    <s v="-"/>
    <s v="Tara: România; Judet: HUNEDOARA; -;   -; Nr: -;"/>
    <n v="1981"/>
    <n v="14024"/>
    <n v="20"/>
    <s v="in administrare"/>
    <s v="HG 982/1998;HG 1344/2011;OUG.1 din 04/01/2017;HG.354/18.05.2017;OUG.68 din 06/11/2019"/>
    <s v="imobil"/>
    <s v="Lungime= Km;Suprafeţe= ha;CF= ;"/>
  </r>
  <r>
    <x v="10881"/>
    <s v="8.04.04"/>
    <m/>
    <m/>
    <s v="DRUM AUTO VL.MAGURII 3,0 KM"/>
    <s v="conform amenajamentelor silvice"/>
    <s v="HUNEDOARA"/>
    <s v="-"/>
    <s v="Tara: România; Judet: HUNEDOARA; -;   -; Nr: -;"/>
    <n v="1987"/>
    <n v="2203"/>
    <n v="20"/>
    <s v="in administrare"/>
    <s v="HG 982/1998;HG 1344/2011;OUG.1 din 04/01/2017;HG.354/18.05.2017;OUG.68 din 06/11/2019"/>
    <s v="imobil"/>
    <s v="Lungime= Km;Suprafeţe= ha;CF= ;"/>
  </r>
  <r>
    <x v="10882"/>
    <s v="8.04.04"/>
    <m/>
    <m/>
    <s v="DRUM AUTO MIHUT-VALEA DE PESTE 2"/>
    <s v="conform amenajamentelor silvice"/>
    <s v="HUNEDOARA"/>
    <s v="-"/>
    <s v="Tara: România; Judet: HUNEDOARA; -;   -; Nr: -;"/>
    <n v="1984"/>
    <n v="29227"/>
    <n v="20"/>
    <s v="in administrare"/>
    <s v="HG 982/1998;HG 1344/2011;OUG.1 din 04/01/2017;HG.354/18.05.2017;OUG.68 din 06/11/2019"/>
    <s v="imobil"/>
    <s v="Lungime= Km;Suprafeţe= ha;CF= ;"/>
  </r>
  <r>
    <x v="10883"/>
    <s v="8.04.04"/>
    <m/>
    <m/>
    <s v="DRUM AUTO MIHUT-DOBRA 2,0 KM"/>
    <s v="conform amenajamentelor silvice"/>
    <s v="HUNEDOARA"/>
    <s v="-"/>
    <s v="Tara: România; Judet: HUNEDOARA; -;   -; Nr: -;"/>
    <n v="1992"/>
    <n v="197956"/>
    <n v="20"/>
    <s v="in administrare"/>
    <s v="HG 982/1998;HG 1344/2011;OUG.1 din 04/01/2017;HG.354/18.05.2017;OUG.68 din 06/11/2019"/>
    <s v="imobil"/>
    <s v="Lungime= Km;Suprafeţe= ha;CF= ;"/>
  </r>
  <r>
    <x v="10884"/>
    <s v="8.04.04"/>
    <m/>
    <m/>
    <s v="DRUM AUTO CALEA LATA 1,5 KM"/>
    <s v="conform amenajamentelor silvice"/>
    <s v="HUNEDOARA"/>
    <s v="-"/>
    <s v="Tara: România; Judet: HUNEDOARA; -;   -; Nr: -;"/>
    <n v="1968"/>
    <n v="3133"/>
    <n v="20"/>
    <s v="in administrare"/>
    <s v="HG 982/1998;HG 1344/2011;OUG.1 din 04/01/2017;HG.354/18.05.2017;OUG.68 din 06/11/2019"/>
    <s v="imobil"/>
    <s v="Lungime= Km;Suprafeţe= ha;CF= ;"/>
  </r>
  <r>
    <x v="10885"/>
    <s v="8.04.04"/>
    <m/>
    <m/>
    <s v="DRUM AUTO VL.ABLEULUI 4,9 KM"/>
    <s v="conform amenajamentelor silvice"/>
    <s v="HUNEDOARA"/>
    <s v="-"/>
    <s v="Tara: România; Judet: HUNEDOARA; -;   -; Nr: -;"/>
    <n v="1970"/>
    <n v="5613"/>
    <n v="20"/>
    <s v="in administrare"/>
    <s v="HG 982/1998;HG 1344/2011;OUG.1 din 04/01/2017;HG.354/18.05.2017;OUG.68 din 06/11/2019"/>
    <s v="imobil"/>
    <s v="Lungime= Km;Suprafeţe= ha;CF= ;"/>
  </r>
  <r>
    <x v="10886"/>
    <s v="8.04.04"/>
    <m/>
    <m/>
    <s v="DRUM AUTO STERMINOSU 3,3 KM"/>
    <s v="conform amenajamentelor silvice"/>
    <s v="HUNEDOARA"/>
    <s v="-"/>
    <s v="Tara: România; Judet: HUNEDOARA; -;   -; Nr: -;"/>
    <n v="1970"/>
    <n v="8829"/>
    <n v="20"/>
    <s v="in administrare"/>
    <s v="HG 982/1998;HG 1344/2011;OUG.1 din 04/01/2017;HG.354/18.05.2017;OUG.68 din 06/11/2019"/>
    <s v="imobil"/>
    <s v="Lungime= Km;Suprafeţe= ha;CF= ;"/>
  </r>
  <r>
    <x v="10887"/>
    <s v="8.30.01"/>
    <m/>
    <m/>
    <s v="BARAJ FIX SI PRAG P.SECIU 2 M"/>
    <s v="conform amenajamentelor silvice"/>
    <s v="HUNEDOARA"/>
    <s v="-"/>
    <s v="Tara: România; Judet: HUNEDOARA; -;   -; Nr: -;"/>
    <n v="1970"/>
    <n v="972"/>
    <n v="20"/>
    <s v="in administrare"/>
    <s v="HG 982/1998;HG 1344/2011;OUG.1 din 04/01/2017;HG.354/18.05.2017;OUG.68 din 06/11/2019;HG.846/08.10.2020"/>
    <s v="imobil"/>
    <s v="Lungime albie corectată/consolidată=1,74 km;"/>
  </r>
  <r>
    <x v="10888"/>
    <s v="8.04.04"/>
    <m/>
    <m/>
    <s v="DRUM AUTO IUBAIA 1,1 KM"/>
    <s v="conform amenajamentelor silvice"/>
    <s v="HUNEDOARA"/>
    <s v="-"/>
    <s v="Tara: România; Judet: HUNEDOARA; -;   -; Nr: -;"/>
    <n v="1968"/>
    <n v="1771"/>
    <n v="20"/>
    <s v="in administrare"/>
    <s v="HG 982/1998;;OUG.1 din 04/01/2017;HG.354/18.05.2017;OUG.68 din 06/11/2019"/>
    <s v="imobil"/>
    <s v="Lungime= Km;Suprafeţe= ha;CF= ;"/>
  </r>
  <r>
    <x v="10889"/>
    <s v="8.04.04"/>
    <m/>
    <m/>
    <s v="DRUM AUTO CORNI-ALMAS 1,7KM"/>
    <s v="conform amenajamentelor silvice"/>
    <s v="HUNEDOARA"/>
    <s v="-"/>
    <s v="Tara: România; Judet: HUNEDOARA; -;   -; Nr: -;"/>
    <n v="1986"/>
    <n v="11571"/>
    <n v="20"/>
    <s v="in administrare"/>
    <s v="HG 982/1998;;OUG.1 din 04/01/2017;HG.354/18.05.2017;OUG.68 din 06/11/2019"/>
    <s v="imobil"/>
    <s v="Lungime= Km;Suprafeţe= ha;CF= ;"/>
  </r>
  <r>
    <x v="10890"/>
    <s v="8.04.04"/>
    <m/>
    <m/>
    <s v="DRUM AUTO POIENITA 5.0 KM"/>
    <s v="conform amenajamentelor silvice"/>
    <s v="HUNEDOARA"/>
    <s v="-"/>
    <s v="Tara: România; Judet: HUNEDOARA; -;   -; Nr: -;"/>
    <n v="1984"/>
    <n v="37136"/>
    <n v="20"/>
    <s v="in administrare"/>
    <s v="HG 982/1998;;OUG.1 din 04/01/2017;HG.354/18.05.2017;OUG.68 din 06/11/2019"/>
    <s v="imobil"/>
    <s v="Lungime= Km;Suprafeţe= ha;CF= ;"/>
  </r>
  <r>
    <x v="10891"/>
    <s v="8.04.04"/>
    <m/>
    <m/>
    <s v="DRUM AUTO FAIERAGU 4,2 KM"/>
    <s v="conform amenajamentelor silvice"/>
    <s v="HUNEDOARA"/>
    <s v="-"/>
    <s v="Tara: România; Judet: HUNEDOARA; -;   -; Nr: -;"/>
    <n v="1978"/>
    <n v="56759"/>
    <n v="20"/>
    <s v="in administrare"/>
    <s v="HG 982/1998;;OUG.1 din 04/01/2017;HG.354/18.05.2017;OUG.68 din 06/11/2019"/>
    <s v="imobil"/>
    <s v="Lungime= Km;Suprafeţe= ha;CF= ;"/>
  </r>
  <r>
    <x v="10892"/>
    <s v="8.30.01"/>
    <m/>
    <m/>
    <s v="CORECTIE TORENTI RAU DOBRA"/>
    <s v="conform amenajamentelor silvice"/>
    <s v="HUNEDOARA"/>
    <s v="-"/>
    <s v="Tara: România; Judet: HUNEDOARA; -;   -; Nr: -;"/>
    <n v="1989"/>
    <n v="871"/>
    <n v="20"/>
    <s v="in administrare"/>
    <s v="HG 982/1998;;OUG.1 din 04/01/2017;HG.354/18.05.2017;OUG.68 din 06/11/2019;HG.846/08.10.2020"/>
    <s v="imobil"/>
    <s v="Lungime albie corectată/consolidată=1,55 km;"/>
  </r>
  <r>
    <x v="10893"/>
    <s v="8.04.04"/>
    <m/>
    <m/>
    <s v="DRUM AUTO DALUL LUNG 5,3 KM"/>
    <s v="conform amenajamentelor silvice"/>
    <s v="HUNEDOARA"/>
    <s v="-"/>
    <s v="Tara: România; Judet: HUNEDOARA; -;   -; Nr: -;"/>
    <n v="1963"/>
    <n v="10639"/>
    <n v="20"/>
    <s v="in administrare"/>
    <s v="HG 982/1998;;OUG.1 din 04/01/2017;HG.354/18.05.2017;OUG.68 din 06/11/2019"/>
    <s v="imobil"/>
    <s v="Lungime= Km;Suprafeţe= ha;CF= ;"/>
  </r>
  <r>
    <x v="10894"/>
    <s v="8.04.04"/>
    <m/>
    <m/>
    <s v="DRUM AUTO CORDUREA 4,5 KM"/>
    <s v="conform amenajamentelor silvice"/>
    <s v="HUNEDOARA"/>
    <s v="-"/>
    <s v="Tara: România; Judet: HUNEDOARA; -;   -; Nr: -;"/>
    <n v="1982"/>
    <n v="135392"/>
    <n v="20"/>
    <s v="in administrare"/>
    <s v="HG 982/1998;HG 1344/2011;OUG.1 din 04/01/2017;HG.354/18.05.2017;OUG.68 din 06/11/2019"/>
    <s v="imobil"/>
    <s v="Lungime= Km;Suprafeţe= ha;CF= ;"/>
  </r>
  <r>
    <x v="10895"/>
    <s v="8.04.04"/>
    <m/>
    <m/>
    <s v="DRUM AUTO HUDA BOLUNDULUI 5,3 KM"/>
    <s v="conform amenajamentelor silvice"/>
    <s v="HUNEDOARA"/>
    <s v="-"/>
    <s v="Tara: România; Judet: HUNEDOARA; -;   -; Nr: -;"/>
    <n v="1962"/>
    <n v="434"/>
    <n v="20"/>
    <s v="in administrare"/>
    <s v="HG 982/1998;HG 1344/2011;OUG.1 din 04/01/2017;HG.354/18.05.2017;OUG.68 din 06/11/2019"/>
    <s v="imobil"/>
    <s v="Lungime= Km;Suprafeţe= ha;CF= ;"/>
  </r>
  <r>
    <x v="10896"/>
    <s v="8.04.04"/>
    <m/>
    <m/>
    <s v="DRUM AUTO VALEA CARELOR 2,3 KM"/>
    <s v="conform amenajamentelor silvice"/>
    <s v="HUNEDOARA"/>
    <s v="-"/>
    <s v="Tara: România; Judet: HUNEDOARA; -;   -; Nr: -;"/>
    <n v="1980"/>
    <n v="2000"/>
    <n v="20"/>
    <s v="in administrare"/>
    <s v="HG 982/1998;;OUG.1 din 04/01/2017;OUG.68 din 06/11/2019"/>
    <s v="imobil"/>
    <s v="drum auto forestier"/>
  </r>
  <r>
    <x v="10897"/>
    <s v="8.04.04"/>
    <m/>
    <m/>
    <s v="DRUM AUTO ORZESTI-ZNIL V,CIORII"/>
    <s v="conform amenajamentelor silvice"/>
    <s v="HUNEDOARA"/>
    <s v="-"/>
    <s v="Tara: România; Judet: HUNEDOARA; -;   -; Nr: -;"/>
    <n v="1983"/>
    <n v="63955"/>
    <n v="20"/>
    <s v="in administrare"/>
    <s v="HG 982/1998;HG 1344/2011;OUG.1 din 04/01/2017;HG.354/18.05.2017;OUG.68 din 06/11/2019"/>
    <s v="imobil"/>
    <s v="Lungime= Km;Suprafeţe= ha;CF= ;"/>
  </r>
  <r>
    <x v="10898"/>
    <s v="8.04.04"/>
    <m/>
    <m/>
    <s v="DRUM AUTO FORESTIER ZNIL-V.CIORI"/>
    <s v="conform amenajamentelor silvice"/>
    <s v="HUNEDOARA"/>
    <s v="-"/>
    <s v="Tara: România; Judet: HUNEDOARA; -;   -; Nr: -;"/>
    <n v="1991"/>
    <n v="65405"/>
    <n v="20"/>
    <s v="in administrare"/>
    <s v="HG 982/1998;HG 1344/2011;OUG.1 din 04/01/2017;HG.354/18.05.2017;OUG.68 din 06/11/2019"/>
    <s v="imobil"/>
    <s v="Lungime= Km;Suprafeţe= ha;CF= ;"/>
  </r>
  <r>
    <x v="10899"/>
    <s v="8.04.04"/>
    <m/>
    <m/>
    <s v="DRUM AUTO VASCA PRELUNGIRE 3,0 K"/>
    <s v="conform amenajamentelor silvice"/>
    <s v="HUNEDOARA"/>
    <s v="-"/>
    <s v="Tara: România; Judet: HUNEDOARA; -;   -; Nr: -;"/>
    <n v="1984"/>
    <n v="759"/>
    <n v="20"/>
    <s v="in administrare"/>
    <s v="HG 982/1998;HG 1344/2011;OUG.1 din 04/01/2017;HG.354/18.05.2017;OUG.68 din 06/11/2019"/>
    <s v="imobil"/>
    <s v="Lungime= Km;Suprafeţe= ha;CF= ;"/>
  </r>
  <r>
    <x v="10900"/>
    <s v="8.04.04"/>
    <m/>
    <m/>
    <s v="DAF TOMNATEC VARASOAIA"/>
    <s v="conform amenajamentelor silvice"/>
    <s v="CLUJ"/>
    <s v="-"/>
    <s v="Tara: România; Judet: CLUJ; -;   -; Nr: -;"/>
    <n v="1983"/>
    <n v="27356"/>
    <n v="12"/>
    <s v="in administrare"/>
    <s v="HG 982/1998;;OUG.1 din 04/01/2017;HG.354/18.05.2017;OUG.68 din 06/11/2019"/>
    <s v="imobil"/>
    <s v="Lungime= Km;Suprafeţe= ha;CF= ;"/>
  </r>
  <r>
    <x v="10901"/>
    <s v="8.04.04"/>
    <m/>
    <m/>
    <s v="DRUM AUTO CAZANESTI 7,1 KM"/>
    <s v="conform amenajamentelor silvice"/>
    <s v="HUNEDOARA"/>
    <s v="-"/>
    <s v="Tara: România; Judet: HUNEDOARA; -;   -; Nr: -;"/>
    <n v="1957"/>
    <n v="298"/>
    <n v="20"/>
    <s v="in administrare"/>
    <s v="HG 982/1998;HG 1344/2011;OUG.1 din 04/01/2017;HG.354/18.05.2017;OUG.68 din 06/11/2019"/>
    <s v="imobil"/>
    <s v="Lungime= Km;Suprafeţe= ha;CF= ;"/>
  </r>
  <r>
    <x v="10902"/>
    <s v="8.04.04"/>
    <m/>
    <m/>
    <s v="DRUM AUTO POJORATA 1,2 KM"/>
    <s v="conform amenajamentelor silvice"/>
    <s v="HUNEDOARA"/>
    <s v="-"/>
    <s v="Tara: România; Judet: HUNEDOARA; -;   -; Nr: -;"/>
    <n v="1963"/>
    <n v="727"/>
    <n v="20"/>
    <s v="in administrare"/>
    <s v="HG 982/1998;HG 1344/2011;OUG.1 din 04/01/2017;HG.354/18.05.2017;OUG.68 din 06/11/2019"/>
    <s v="imobil"/>
    <s v="Lungime= Km;Suprafeţe= ha;CF= ;"/>
  </r>
  <r>
    <x v="10903"/>
    <s v="8.04.04"/>
    <m/>
    <m/>
    <s v="DAF OBIRSIE SOMES"/>
    <s v="conform amenajamentelor silvice"/>
    <s v="CLUJ"/>
    <s v="-"/>
    <s v="Tara: România; Judet: CLUJ; -;   -; Nr: -;"/>
    <n v="1963"/>
    <n v="17596"/>
    <n v="12"/>
    <s v="in administrare"/>
    <s v="HG 982/1998;;OUG.1 din 04/01/2017;OUG.68 din 06/11/2019"/>
    <s v="imobil"/>
    <s v="drum auto forestier"/>
  </r>
  <r>
    <x v="10904"/>
    <s v="8.04.04"/>
    <m/>
    <m/>
    <s v="DAF VARASOAIA"/>
    <s v="conform amenajamentelor silvice"/>
    <s v="CLUJ"/>
    <s v="-"/>
    <s v="Tara: România; Judet: CLUJ; -;   -; Nr: -;"/>
    <n v="1972"/>
    <n v="21892"/>
    <n v="12"/>
    <s v="in administrare"/>
    <s v="HG 982/1998;;OUG.1 din 04/01/2017;OUG.68 din 06/11/2019"/>
    <s v="imobil"/>
    <s v="drum auto forestier"/>
  </r>
  <r>
    <x v="10905"/>
    <s v="8.30._"/>
    <m/>
    <m/>
    <s v="PODETE DOLATE BOLOGA"/>
    <s v="conform amenajamentelor silvice"/>
    <s v="CLUJ"/>
    <s v="-"/>
    <s v="Tara: România; Judet: CLUJ; -;   -; Nr: -;"/>
    <n v="1970"/>
    <n v="242"/>
    <n v="12"/>
    <s v="in administrare"/>
    <s v="HG 982/1998;;OUG.1 din 04/01/2017;OUG.68 din 06/11/2019"/>
    <s v="imobil"/>
    <s v="lucrari de corectarea torentilor"/>
  </r>
  <r>
    <x v="10906"/>
    <s v="8.30.01"/>
    <m/>
    <m/>
    <s v="BARAJE ZIDARIE BOLOGA"/>
    <s v="conform amenajamentelor silvice"/>
    <s v="CLUJ"/>
    <s v="-"/>
    <s v="Tara: România; Judet: CLUJ; -;   -; Nr: -;"/>
    <n v="1974"/>
    <n v="1156"/>
    <n v="12"/>
    <s v="in administrare"/>
    <s v="HG 982/1998;;OUG.1 din 04/01/2017;HG.354/18.05.2017;OUG.68 din 06/11/2019;HG.846/08.10.2020"/>
    <s v="imobil"/>
    <s v="Lungime albie corectată/consolidată=0,5 km;"/>
  </r>
  <r>
    <x v="10907"/>
    <s v="8.30.01"/>
    <m/>
    <m/>
    <s v="CT MARGAUTA"/>
    <s v="conform amenajamentelor silvice"/>
    <s v="CLUJ"/>
    <s v="-"/>
    <s v="Tara: România; Judet: CLUJ; -;   -; Nr: -;"/>
    <n v="1989"/>
    <n v="6849"/>
    <n v="12"/>
    <s v="in administrare"/>
    <s v="HG 982/1998;;OUG.1 din 04/01/2017;HG.354/18.05.2017;OUG.68 din 06/11/2019;HG.846/08.10.2020"/>
    <s v="imobil"/>
    <s v="Lungime albie corectată/consolidată=2,1 km;"/>
  </r>
  <r>
    <x v="10908"/>
    <s v="8.04.04"/>
    <m/>
    <m/>
    <s v="DAF PR.STROIERU"/>
    <s v="conform amenajamentelor silvice"/>
    <s v="CLUJ"/>
    <s v="-"/>
    <s v="Tara: România; Judet: CLUJ; -;   -; Nr: -;"/>
    <n v="1983"/>
    <n v="26925"/>
    <n v="12"/>
    <s v="in administrare"/>
    <s v="HG 982/1998;HG 1344/2011;OUG.1 din 04/01/2017;HG.354/18.05.2017;OUG.68 din 06/11/2019"/>
    <s v="imobil"/>
    <s v="Lungime= Km;Suprafeţe= ha;CF= ;"/>
  </r>
  <r>
    <x v="10909"/>
    <s v="8.04.04"/>
    <m/>
    <m/>
    <s v="DAF CIUNGET"/>
    <s v="conform amenajamentelor silvice"/>
    <s v="CLUJ"/>
    <s v="-"/>
    <s v="Tara: România; Judet: CLUJ; -;   -; Nr: -;"/>
    <n v="1983"/>
    <n v="11871"/>
    <n v="12"/>
    <s v="in administrare"/>
    <s v="HG 982/1998;HG 1344/2011;OUG.1 din 04/01/2017;HG.354/18.05.2017;OUG.68 din 06/11/2019"/>
    <s v="imobil"/>
    <s v="Lungime= Km;Suprafeţe= ha;CF= ;"/>
  </r>
  <r>
    <x v="10910"/>
    <s v="8.04.04"/>
    <m/>
    <m/>
    <s v="DAF HUJAUA"/>
    <s v="conform amenajamentelor silvice"/>
    <s v="CLUJ"/>
    <s v="-"/>
    <s v="Tara: România; Judet: CLUJ; -;   -; Nr: -;"/>
    <n v="1976"/>
    <n v="5697"/>
    <n v="12"/>
    <s v="in administrare"/>
    <s v="HG 982/1998;HG 1344/2011;OUG.1 din 04/01/2017;HG.354/18.05.2017;OUG.68 din 06/11/2019"/>
    <s v="imobil"/>
    <s v="Lungime= Km;Suprafeţe= ha;CF= ;"/>
  </r>
  <r>
    <x v="10911"/>
    <s v="8.30._"/>
    <m/>
    <m/>
    <s v="BARAJE BETON BOLOGA"/>
    <s v="conform amenajamentelor silvice"/>
    <s v="CLUJ"/>
    <s v="-"/>
    <s v="Tara: România; Judet: CLUJ; -;   -; Nr: -;"/>
    <n v="1969"/>
    <n v="1772"/>
    <n v="12"/>
    <s v="in administrare"/>
    <s v="HG 982/1998;;OUG.1 din 04/01/2017;OUG.68 din 06/11/2019"/>
    <s v="imobil"/>
    <s v="lucrari de corectarea torentilor"/>
  </r>
  <r>
    <x v="10912"/>
    <s v="8.04.04"/>
    <m/>
    <m/>
    <s v="DAF LETOASE RAMIFIC"/>
    <s v="conform amenajamentelor silvice"/>
    <s v="CLUJ"/>
    <s v="-"/>
    <s v="Tara: România; Judet: CLUJ; -;   -; Nr: -;"/>
    <n v="1965"/>
    <n v="5800"/>
    <n v="12"/>
    <s v="in administrare"/>
    <s v="HG 982/1998;;OUG.1 din 04/01/2017;OUG.68 din 06/11/2019"/>
    <s v="imobil"/>
    <s v="drum auto forestier"/>
  </r>
  <r>
    <x v="10913"/>
    <s v="8.04.04"/>
    <m/>
    <m/>
    <s v="DAF DUMITREASA"/>
    <s v="conform amenajamentelor silvice"/>
    <s v="CLUJ"/>
    <s v="-"/>
    <s v="Tara: România; Judet: CLUJ; -;   -; Nr: -;"/>
    <n v="1968"/>
    <n v="75918"/>
    <n v="12"/>
    <s v="in administrare"/>
    <s v="HG 982/1998;;OUG.1 din 04/01/2017;OUG.68 din 06/11/2019"/>
    <s v="imobil"/>
    <s v="drum auto forestier"/>
  </r>
  <r>
    <x v="10914"/>
    <s v="8.04.04"/>
    <m/>
    <m/>
    <s v="DAF IRISOARA"/>
    <s v="conform amenajamentelor silvice"/>
    <s v="CLUJ"/>
    <s v="-"/>
    <s v="Tara: România; Judet: CLUJ; -;   -; Nr: -;"/>
    <n v="1966"/>
    <n v="44747"/>
    <n v="12"/>
    <s v="in administrare"/>
    <s v="HG 982/1998;;OUG.1 din 04/01/2017;OUG.68 din 06/11/2019"/>
    <s v="imobil"/>
    <s v="drum auto forestier"/>
  </r>
  <r>
    <x v="10915"/>
    <s v="8.04.04"/>
    <m/>
    <m/>
    <s v="DAF STEAUA DOBRUS"/>
    <s v="conform amenajamentelor silvice"/>
    <s v="CLUJ"/>
    <s v="-"/>
    <s v="Tara: România; Judet: CLUJ; -;   -; Nr: -;"/>
    <n v="1968"/>
    <n v="94599"/>
    <n v="12"/>
    <s v="in administrare"/>
    <s v="HG 982/1998;;OUG.1 din 04/01/2017;OUG.68 din 06/11/2019"/>
    <s v="imobil"/>
    <s v="drum auto forestier"/>
  </r>
  <r>
    <x v="10916"/>
    <s v="8.04.04"/>
    <m/>
    <m/>
    <s v="DAF DOBRUS"/>
    <s v="conform amenajamentelor silvice"/>
    <s v="CLUJ"/>
    <s v="-"/>
    <s v="Tara: România; Judet: CLUJ; -;   -; Nr: -;"/>
    <n v="1969"/>
    <n v="29063"/>
    <n v="12"/>
    <s v="in administrare"/>
    <s v="HG 982/1998;;OUG.1 din 04/01/2017;OUG.68 din 06/11/2019"/>
    <s v="imobil"/>
    <s v="drum auto forestier"/>
  </r>
  <r>
    <x v="10917"/>
    <s v="8.04.04"/>
    <m/>
    <m/>
    <s v="DAF TOMNATEC"/>
    <s v="conform amenajamentelor silvice"/>
    <s v="CLUJ"/>
    <s v="-"/>
    <s v="Tara: România; Judet: CLUJ; -;   -; Nr: -;"/>
    <n v="1969"/>
    <n v="28835"/>
    <n v="12"/>
    <s v="in administrare"/>
    <s v="HG 982/1998;;OUG.1 din 04/01/2017;OUG.68 din 06/11/2019"/>
    <s v="imobil"/>
    <s v="drum auto forestier"/>
  </r>
  <r>
    <x v="10918"/>
    <s v="8.04.04"/>
    <m/>
    <m/>
    <s v="DAF PR. DOBRU"/>
    <s v="conform amenajamentelor silvice"/>
    <s v="CLUJ"/>
    <s v="-"/>
    <s v="Tara: România; Judet: CLUJ; -;   -; Nr: -;"/>
    <n v="1969"/>
    <n v="30376"/>
    <n v="12"/>
    <s v="in administrare"/>
    <s v="HG 982/1998;;OUG.1 din 04/01/2017;OUG.68 din 06/11/2019"/>
    <s v="imobil"/>
    <s v="drum auto forestier"/>
  </r>
  <r>
    <x v="10919"/>
    <s v="8.04.04"/>
    <m/>
    <m/>
    <s v="DAF C.FARCAS"/>
    <s v="conform amenajamentelor silvice"/>
    <s v="CLUJ"/>
    <s v="-"/>
    <s v="Tara: România; Judet: CLUJ; -;   -; Nr: -;"/>
    <n v="1975"/>
    <n v="6246"/>
    <n v="12"/>
    <s v="in administrare"/>
    <s v="HG 982/1998;;OUG.1 din 04/01/2017;HG.354/18.05.2017;OUG.68 din 06/11/2019"/>
    <s v="imobil"/>
    <s v="Lungime= Km;Suprafeţe= ha;CF= ;"/>
  </r>
  <r>
    <x v="10920"/>
    <s v="8.04.04"/>
    <m/>
    <m/>
    <s v="DAF FRASIN I"/>
    <s v="conform amenajamentelor silvice"/>
    <s v="SĂLAJ"/>
    <s v="-"/>
    <s v="Tara: România; Judet: SĂLAJ; -;   -; Nr: -;"/>
    <n v="1977"/>
    <n v="39448"/>
    <n v="31"/>
    <s v="in administrare"/>
    <s v="HG 982/1998;HG 1344/2011;OUG.1 din 04/01/2017;OUG.68 din 06/11/2019"/>
    <s v="imobil"/>
    <s v="drum auto forestier"/>
  </r>
  <r>
    <x v="10921"/>
    <s v="8.04.04"/>
    <m/>
    <m/>
    <s v="DAF VALEA GRINDULUI CONSOLIDARE"/>
    <s v="conform amenajamentelor silvice"/>
    <s v="SĂLAJ"/>
    <s v="-"/>
    <s v="Tara: România; Judet: SĂLAJ; -;   -; Nr: -;"/>
    <n v="1986"/>
    <n v="11113"/>
    <n v="31"/>
    <s v="in administrare"/>
    <s v="HG 982/1998;;OUG.1 din 04/01/2017;HG.354/18.05.2017;OUG.68 din 06/11/2019"/>
    <s v="imobil"/>
    <s v="Lungime= Km;Suprafeţe= ha;CF= ;"/>
  </r>
  <r>
    <x v="10922"/>
    <s v="8.04.04"/>
    <m/>
    <m/>
    <s v="DAF SUB GREABAN"/>
    <s v="conform amenajamentelor silvice"/>
    <s v="SĂLAJ"/>
    <s v="-"/>
    <s v="Tara: România; Judet: SĂLAJ; -;   -; Nr: -;"/>
    <n v="1981"/>
    <n v="44497"/>
    <n v="31"/>
    <s v="in administrare"/>
    <s v="HG 982/1998;;OUG.1 din 04/01/2017;OUG.68 din 06/11/2019"/>
    <s v="imobil"/>
    <s v="drum auto forestier"/>
  </r>
  <r>
    <x v="10923"/>
    <s v="8.04.04"/>
    <m/>
    <m/>
    <s v="DAF HORHAJE"/>
    <s v="conform amenajamentelor silvice"/>
    <s v="SĂLAJ"/>
    <s v="-"/>
    <s v="Tara: România; Judet: SĂLAJ; -;   -; Nr: -;"/>
    <n v="1972"/>
    <n v="16401"/>
    <n v="31"/>
    <s v="in administrare"/>
    <s v="HG 982/1998;;OUG.1 din 04/01/2017;OUG.68 din 06/11/2019"/>
    <s v="imobil"/>
    <s v="drum auto forestier"/>
  </r>
  <r>
    <x v="10924"/>
    <s v="8.04.04"/>
    <m/>
    <m/>
    <s v="DAF VALEA FRINCENI 3.6 KM"/>
    <s v="conform amenajamentelor silvice"/>
    <s v="SĂLAJ"/>
    <s v="-"/>
    <s v="Tara: România; Judet: SĂLAJ; -;   -; Nr: -;"/>
    <n v="1979"/>
    <n v="22518"/>
    <n v="31"/>
    <s v="in administrare"/>
    <s v="HG 982/1998;;OUG.1 din 04/01/2017;OUG.68 din 06/11/2019"/>
    <s v="imobil"/>
    <s v="drum auto forestier"/>
  </r>
  <r>
    <x v="10925"/>
    <s v="8.04.04"/>
    <m/>
    <m/>
    <s v="DAF VALEA TOMNUTEI 1.1 KM"/>
    <s v="conform amenajamentelor silvice"/>
    <s v="SĂLAJ"/>
    <s v="-"/>
    <s v="Tara: România; Judet: SĂLAJ; -;   -; Nr: -;"/>
    <n v="1974"/>
    <n v="20610"/>
    <n v="31"/>
    <s v="in administrare"/>
    <s v="HG 982/1998;;OUG.1 din 04/01/2017;OUG.68 din 06/11/2019"/>
    <s v="imobil"/>
    <s v="drum auto forestier"/>
  </r>
  <r>
    <x v="10926"/>
    <s v="8.04.04"/>
    <m/>
    <m/>
    <s v="DAF VALEA VARULUI 1.5 KM"/>
    <s v="conform amenajamentelor silvice"/>
    <s v="SĂLAJ"/>
    <s v="-"/>
    <s v="Tara: România; Judet: SĂLAJ; -;   -; Nr: -;"/>
    <n v="1980"/>
    <n v="23399"/>
    <n v="31"/>
    <s v="in administrare"/>
    <s v="HG 982/1998;HG 1344/2011;OUG.1 din 04/01/2017;OUG.68 din 06/11/2019"/>
    <s v="imobil"/>
    <s v="drum auto forestier"/>
  </r>
  <r>
    <x v="10927"/>
    <s v="8.30._"/>
    <m/>
    <m/>
    <s v="BARAJ MERA"/>
    <s v="conform amenajamentelor silvice"/>
    <s v="CLUJ"/>
    <s v="-"/>
    <s v="Tara: România; Judet: CLUJ; -;   -; Nr: -;"/>
    <n v="1958"/>
    <n v="12"/>
    <n v="12"/>
    <s v="in administrare"/>
    <s v="HG 982/1998;;OUG.1 din 04/01/2017;OUG.68 din 06/11/2019"/>
    <s v="imobil"/>
    <s v="lucrari de corectarea torentilor"/>
  </r>
  <r>
    <x v="10928"/>
    <s v="8.30._"/>
    <m/>
    <m/>
    <s v="BARAJ MERA"/>
    <s v="conform amenajamentelor silvice"/>
    <s v="CLUJ"/>
    <s v="-"/>
    <s v="Tara: România; Judet: CLUJ; -;   -; Nr: -;"/>
    <n v="1958"/>
    <n v="8"/>
    <n v="12"/>
    <s v="in administrare"/>
    <s v="HG 982/1998;;OUG.1 din 04/01/2017;OUG.68 din 06/11/2019"/>
    <s v="imobil"/>
    <s v="lucrari de corectarea torentilor"/>
  </r>
  <r>
    <x v="10929"/>
    <s v="8.30._"/>
    <m/>
    <m/>
    <s v="BARAJ MERA"/>
    <s v="conform amenajamentelor silvice"/>
    <s v="CLUJ"/>
    <s v="-"/>
    <s v="Tara: România; Judet: CLUJ; -;   -; Nr: -;"/>
    <n v="1958"/>
    <n v="5"/>
    <n v="12"/>
    <s v="in administrare"/>
    <s v="HG 982/1998;;OUG.1 din 04/01/2017;OUG.68 din 06/11/2019"/>
    <s v="imobil"/>
    <s v="lucrari de corectarea torentilor"/>
  </r>
  <r>
    <x v="10930"/>
    <s v="8.30._"/>
    <m/>
    <m/>
    <s v="BARAJ MERA"/>
    <s v="conform amenajamentelor silvice"/>
    <s v="CLUJ"/>
    <s v="-"/>
    <s v="Tara: România; Judet: CLUJ; -;   -; Nr: -;"/>
    <n v="1958"/>
    <n v="11"/>
    <n v="12"/>
    <s v="in administrare"/>
    <s v="HG 982/1998;;OUG.1 din 04/01/2017;OUG.68 din 06/11/2019"/>
    <s v="imobil"/>
    <s v="lucrari de corectarea torentilor"/>
  </r>
  <r>
    <x v="10931"/>
    <s v="8.30._"/>
    <m/>
    <m/>
    <s v="BARAJ MERA"/>
    <s v="conform amenajamentelor silvice"/>
    <s v="CLUJ"/>
    <s v="-"/>
    <s v="Tara: România; Judet: CLUJ; -;   -; Nr: -;"/>
    <n v="1958"/>
    <n v="7"/>
    <n v="12"/>
    <s v="in administrare"/>
    <s v="HG 982/1998;;OUG.1 din 04/01/2017;OUG.68 din 06/11/2019"/>
    <s v="imobil"/>
    <s v="lucrari de corectarea torentilor"/>
  </r>
  <r>
    <x v="10932"/>
    <s v="8.30._"/>
    <m/>
    <m/>
    <s v="BARAJ MERA"/>
    <s v="conform amenajamentelor silvice"/>
    <s v="CLUJ"/>
    <s v="-"/>
    <s v="Tara: România; Judet: CLUJ; -;   -; Nr: -;"/>
    <n v="1958"/>
    <n v="7"/>
    <n v="12"/>
    <s v="in administrare"/>
    <s v="HG 982/1998;;OUG.1 din 04/01/2017;OUG.68 din 06/11/2019"/>
    <s v="imobil"/>
    <s v="lucrari de corectarea torentilor"/>
  </r>
  <r>
    <x v="10933"/>
    <s v="8.30._"/>
    <m/>
    <m/>
    <s v="BARAJ MERA"/>
    <s v="conform amenajamentelor silvice"/>
    <s v="CLUJ"/>
    <s v="-"/>
    <s v="Tara: România; Judet: CLUJ; -;   -; Nr: -;"/>
    <n v="1958"/>
    <n v="5"/>
    <n v="12"/>
    <s v="in administrare"/>
    <s v="HG 982/1998;;OUG.1 din 04/01/2017;OUG.68 din 06/11/2019"/>
    <s v="imobil"/>
    <s v="lucrari de corectarea torentilor"/>
  </r>
  <r>
    <x v="10934"/>
    <s v="8.30._"/>
    <m/>
    <m/>
    <s v="BARAJ MERA"/>
    <s v="conform amenajamentelor silvice"/>
    <s v="CLUJ"/>
    <s v="-"/>
    <s v="Tara: România; Judet: CLUJ; -;   -; Nr: -;"/>
    <n v="1958"/>
    <n v="8"/>
    <n v="12"/>
    <s v="in administrare"/>
    <s v="HG 982/1998;;OUG.1 din 04/01/2017;OUG.68 din 06/11/2019"/>
    <s v="imobil"/>
    <s v="lucrari de corectarea torentilor"/>
  </r>
  <r>
    <x v="10935"/>
    <s v="8.30._"/>
    <m/>
    <m/>
    <s v="BARAJ MERA"/>
    <s v="conform amenajamentelor silvice"/>
    <s v="CLUJ"/>
    <s v="-"/>
    <s v="Tara: România; Judet: CLUJ; -;   -; Nr: -;"/>
    <n v="1958"/>
    <n v="6"/>
    <n v="12"/>
    <s v="in administrare"/>
    <s v="HG 982/1998;;OUG.1 din 04/01/2017;OUG.68 din 06/11/2019"/>
    <s v="imobil"/>
    <s v="lucrari de corectarea torentilor"/>
  </r>
  <r>
    <x v="10936"/>
    <s v="8.04.04"/>
    <m/>
    <m/>
    <s v="DRUM FORESTIER BURCERCEA"/>
    <s v="conform amenajamentelor silvice"/>
    <s v="BRAŞOV"/>
    <s v="-"/>
    <s v="Tara: România; Judet: BRAŞOV; -;   -; Nr: -;"/>
    <n v="1977"/>
    <n v="3729"/>
    <n v="8"/>
    <s v="in administrare"/>
    <s v="HG 982/1998;;OUG.1 din 04/01/2017;OUG.68 din 06/11/2019"/>
    <s v="imobil"/>
    <s v="drum auto forestier"/>
  </r>
  <r>
    <x v="10937"/>
    <s v="8.04.04"/>
    <m/>
    <m/>
    <s v="DRUM FORESTIER PLASA"/>
    <s v="conform amenajamentelor silvice"/>
    <s v="BRAŞOV"/>
    <s v="-"/>
    <s v="Tara: România; Judet: BRAŞOV; -;   -; Nr: -;"/>
    <n v="1982"/>
    <n v="34067"/>
    <n v="8"/>
    <s v="in administrare"/>
    <s v="HG 982/1998;;OUG.1 din 04/01/2017;OUG.68 din 06/11/2019"/>
    <s v="imobil"/>
    <s v="drum auto forestier"/>
  </r>
  <r>
    <x v="10938"/>
    <s v="8.04.04"/>
    <m/>
    <m/>
    <s v="DAF VALEA GIRBAULUI 3,3"/>
    <s v="conform amenajamentelor silvice"/>
    <s v="CLUJ"/>
    <s v="-"/>
    <s v="Tara: România; Judet: CLUJ; -;   -; Nr: -;"/>
    <n v="1990"/>
    <n v="289558"/>
    <n v="12"/>
    <s v="in administrare"/>
    <s v="HG 982/1998;;OUG.1 din 04/01/2017;HG.354/18.05.2017;OUG.68 din 06/11/2019"/>
    <s v="imobil"/>
    <s v="Lungime= Km;Suprafeţe= ha;CF= ;"/>
  </r>
  <r>
    <x v="10939"/>
    <s v="8.30.01"/>
    <m/>
    <m/>
    <s v="CASCADA DEJANI"/>
    <s v="conform amenajamentelor silvice"/>
    <s v="BRAŞOV"/>
    <s v="-"/>
    <s v="Tara: România; Judet: BRAŞOV; -;   -; Nr: -;"/>
    <n v="1981"/>
    <n v="81"/>
    <n v="8"/>
    <s v="in administrare"/>
    <s v="HG 982/1998;;OUG.1 din 04/01/2017;HG.354/18.05.2017;OUG.68 din 06/11/2019;HG.846/08.10.2020"/>
    <s v="imobil"/>
    <s v="Lungime albie corectată/consolidată=0,09 km;"/>
  </r>
  <r>
    <x v="10940"/>
    <s v="8.30._"/>
    <m/>
    <m/>
    <s v="TRAVERSE ZIDARIE MORTAR"/>
    <s v="conform amenajamentelor silvice"/>
    <s v="BRAŞOV"/>
    <s v="-"/>
    <s v="Tara: România; Judet: BRAŞOV; -;   -; Nr: -;"/>
    <n v="1981"/>
    <n v="130"/>
    <n v="8"/>
    <s v="in administrare"/>
    <s v="HG 982/1998;;OUG.1 din 04/01/2017;OUG.68 din 06/11/2019"/>
    <s v="imobil"/>
    <s v="lucrari de corectarea torentilor"/>
  </r>
  <r>
    <x v="10941"/>
    <s v="8.30._"/>
    <m/>
    <m/>
    <s v="CASCADE PRAG BETON DEJANI"/>
    <s v="conform amenajamentelor silvice"/>
    <s v="BRAŞOV"/>
    <s v="-"/>
    <s v="Tara: România; Judet: BRAŞOV; -;   -; Nr: -;"/>
    <n v="1981"/>
    <n v="88"/>
    <n v="8"/>
    <s v="in administrare"/>
    <s v="HG 982/1998;;OUG.1 din 04/01/2017;OUG.68 din 06/11/2019"/>
    <s v="imobil"/>
    <s v="lucrari de corectarea torentilor"/>
  </r>
  <r>
    <x v="10942"/>
    <s v="8.30.01"/>
    <m/>
    <m/>
    <s v="CASCADE PRAG BETON DEJANI"/>
    <s v="conform amenajamentelor silvice"/>
    <s v="BRAŞOV"/>
    <s v="-"/>
    <s v="Tara: România; Judet: BRAŞOV; -;   -; Nr: -;"/>
    <n v="1981"/>
    <n v="66"/>
    <n v="8"/>
    <s v="in administrare"/>
    <s v="HG 982/1998;;OUG.1 din 04/01/2017;HG.354/18.05.2017;OUG.68 din 06/11/2019;HG.846/08.10.2020"/>
    <s v="imobil"/>
    <s v="Lungime albie corectată/consolidată=0,07 km;"/>
  </r>
  <r>
    <x v="10943"/>
    <s v="8.04.04"/>
    <m/>
    <m/>
    <s v="DRUM FORESTIER VALEA CRETULUI"/>
    <s v="conform amenajamentelor silvice"/>
    <s v="BRAŞOV"/>
    <s v="-"/>
    <s v="Tara: România; Judet: BRAŞOV; -;   -; Nr: -;"/>
    <n v="1968"/>
    <n v="133790"/>
    <n v="8"/>
    <s v="in administrare"/>
    <s v="HG 982/1998;;OUG.1 din 04/01/2017;OUG.68 din 06/11/2019"/>
    <s v="imobil"/>
    <s v="drum auto forestier"/>
  </r>
  <r>
    <x v="10944"/>
    <s v="8.04.04"/>
    <m/>
    <m/>
    <s v="DRUM FORESTIER HOMORICIU"/>
    <s v="conform amenajamentelor silvice"/>
    <s v="BRAŞOV"/>
    <s v="-"/>
    <s v="Tara: România; Judet: BRAŞOV; -;   -; Nr: -;"/>
    <n v="1980"/>
    <n v="12411"/>
    <n v="8"/>
    <s v="in administrare"/>
    <s v="HG 982/1998;;OUG.1 din 04/01/2017;HG.354/18.05.2017;OUG.68 din 06/11/2019"/>
    <s v="imobil"/>
    <s v="Lungime= Km;Suprafeţe= ha;CF= ;"/>
  </r>
  <r>
    <x v="10945"/>
    <s v="8.04.04"/>
    <m/>
    <m/>
    <s v="DRUM FORESTIER VALEA POPII"/>
    <s v="conform amenajamentelor silvice"/>
    <s v="BRAŞOV"/>
    <s v="-"/>
    <s v="Tara: România; Judet: BRAŞOV; -;   -; Nr: -;"/>
    <n v="1984"/>
    <n v="8289"/>
    <n v="8"/>
    <s v="in administrare"/>
    <s v="HG 982/1998;;OUG.1 din 04/01/2017;HG.354/18.05.2017;OUG.68 din 06/11/2019"/>
    <s v="imobil"/>
    <s v="Lungime= Km;Suprafeţe= ha;CF= ;"/>
  </r>
  <r>
    <x v="10946"/>
    <s v="8.04.04"/>
    <m/>
    <m/>
    <s v="DRUM FORESTIER CURMATURA"/>
    <s v="conform amenajamentelor silvice"/>
    <s v="BRAŞOV"/>
    <s v="-"/>
    <s v="Tara: România; Judet: BRAŞOV; -;   -; Nr: -;"/>
    <n v="1965"/>
    <n v="35152"/>
    <n v="8"/>
    <s v="in administrare"/>
    <s v="HG 982/1998;;OUG.1 din 04/01/2017;OUG.68 din 06/11/2019"/>
    <s v="imobil"/>
    <s v="drum auto forestier"/>
  </r>
  <r>
    <x v="10947"/>
    <s v="8.04.04"/>
    <m/>
    <m/>
    <s v=" DRUM FORESTIER ANINOASA I"/>
    <s v="conform amenajamentelor silvice"/>
    <s v="BRAŞOV"/>
    <s v="-"/>
    <s v="Tara: România; Judet: BRAŞOV; -;   -; Nr: -;"/>
    <n v="1974"/>
    <n v="21123"/>
    <n v="8"/>
    <s v="in administrare"/>
    <s v="HG 982/1998;;OUG.1 din 04/01/2017;OUG.68 din 06/11/2019"/>
    <s v="imobil"/>
    <s v="drum auto forestier"/>
  </r>
  <r>
    <x v="10948"/>
    <s v="8.04.04"/>
    <m/>
    <m/>
    <s v="DRUM FORESTIER RUDARITA"/>
    <s v="conform amenajamentelor silvice"/>
    <s v="BRAŞOV"/>
    <s v="-"/>
    <s v="Tara: România; Judet: BRAŞOV; -;   -; Nr: -;"/>
    <n v="1979"/>
    <n v="19306"/>
    <n v="8"/>
    <s v="in administrare"/>
    <s v="HG 982/1998;;OUG.1 din 04/01/2017;OUG.68 din 06/11/2019"/>
    <s v="imobil"/>
    <s v="drum auto forestier"/>
  </r>
  <r>
    <x v="10949"/>
    <s v="8.04.04"/>
    <m/>
    <m/>
    <s v="DRUM FORESTIER VALEA CENUSII II"/>
    <s v="conform amenajamentelor silvice"/>
    <s v="BRAŞOV"/>
    <s v="-"/>
    <s v="Tara: România; Judet: BRAŞOV; -;   -; Nr: -;"/>
    <n v="1972"/>
    <n v="16368"/>
    <n v="8"/>
    <s v="in administrare"/>
    <s v="HG 982/1998;;OUG.1 din 04/01/2017;OUG.68 din 06/11/2019"/>
    <s v="imobil"/>
    <s v="drum auto forestier"/>
  </r>
  <r>
    <x v="10950"/>
    <s v="8.04.04"/>
    <m/>
    <m/>
    <s v="DRUM FORESTIER RUSEASCA"/>
    <s v="conform amenajamentelor silvice"/>
    <s v="BRAŞOV"/>
    <s v="-"/>
    <s v="Tara: România; Judet: BRAŞOV; -;   -; Nr: -;"/>
    <n v="1963"/>
    <n v="13113"/>
    <n v="8"/>
    <s v="in administrare"/>
    <s v="HG 982/1998;;OUG.1 din 04/01/2017;OUG.68 din 06/11/2019"/>
    <s v="imobil"/>
    <s v="drum auto forestier"/>
  </r>
  <r>
    <x v="10951"/>
    <s v="8.04.04"/>
    <m/>
    <m/>
    <s v="DRUM FORESTIER BARSA FIERULUI II"/>
    <s v="conform amenajamentelor silvice"/>
    <s v="BRAŞOV"/>
    <s v="-"/>
    <s v="Tara: România; Judet: BRAŞOV; -;   -; Nr: -;"/>
    <n v="1972"/>
    <n v="38881"/>
    <n v="8"/>
    <s v="in administrare"/>
    <s v="HG 982/1998;;OUG.1 din 04/01/2017;OUG.68 din 06/11/2019"/>
    <s v="imobil"/>
    <s v="drum auto forestier"/>
  </r>
  <r>
    <x v="10952"/>
    <s v="8.04.04"/>
    <m/>
    <m/>
    <s v="DRUM FORESTIER VALEA SUTILEI"/>
    <s v="conform amenajamentelor silvice"/>
    <s v="BRAŞOV"/>
    <s v="-"/>
    <s v="Tara: România; Judet: BRAŞOV; -;   -; Nr: -;"/>
    <n v="1972"/>
    <n v="5885"/>
    <n v="8"/>
    <s v="in administrare"/>
    <s v="HG 982/1998;;OUG.1 din 04/01/2017;OUG.68 din 06/11/2019"/>
    <s v="imobil"/>
    <s v="drum auto forestier"/>
  </r>
  <r>
    <x v="10953"/>
    <s v="8.04.04"/>
    <m/>
    <m/>
    <s v="DRUM FORESTIER DALGHIU"/>
    <s v="conform amenajamentelor silvice"/>
    <s v="BRAŞOV"/>
    <s v="-"/>
    <s v="Tara: România; Judet: BRAŞOV; -;   -; Nr: -;"/>
    <n v="1970"/>
    <n v="31849"/>
    <n v="8"/>
    <s v="in administrare"/>
    <s v="HG 982/1998;HG 1344/2011;OUG.1 din 04/01/2017;OUG.68 din 06/11/2019"/>
    <s v="imobil"/>
    <s v="drum auto forestier"/>
  </r>
  <r>
    <x v="10954"/>
    <s v="8.04.04"/>
    <m/>
    <m/>
    <s v="DRUM FORESTIER DALGHIAS"/>
    <s v="conform amenajamentelor silvice"/>
    <s v="BRAŞOV"/>
    <s v="-"/>
    <s v="Tara: România; Judet: BRAŞOV; -;   -; Nr: -;"/>
    <n v="1967"/>
    <n v="884"/>
    <n v="8"/>
    <s v="in administrare"/>
    <s v="HG 982/1998;HG 1344/2011;OUG.1 din 04/01/2017;OUG.68 din 06/11/2019"/>
    <s v="imobil"/>
    <s v="drum auto forestier"/>
  </r>
  <r>
    <x v="10955"/>
    <s v="8.04.04"/>
    <m/>
    <m/>
    <s v="DRUM FORESTIER DALGHIU"/>
    <s v="conform amenajamentelor silvice"/>
    <s v="BRAŞOV"/>
    <s v="-"/>
    <s v="Tara: România; Judet: BRAŞOV; -;   -; Nr: -;"/>
    <n v="1970"/>
    <n v="37341"/>
    <n v="8"/>
    <s v="in administrare"/>
    <s v="HG 982/1998;HG 1344/2011;OUG.1 din 04/01/2017;OUG.68 din 06/11/2019"/>
    <s v="imobil"/>
    <s v="drum auto forestier"/>
  </r>
  <r>
    <x v="10956"/>
    <s v="8.04.04"/>
    <m/>
    <m/>
    <s v="DRUM FORESTIER PITPA"/>
    <s v="conform amenajamentelor silvice"/>
    <s v="BRAŞOV"/>
    <s v="-"/>
    <s v="Tara: România; Judet: BRAŞOV; -;   -; Nr: -;"/>
    <n v="1983"/>
    <n v="20000"/>
    <n v="8"/>
    <s v="in administrare"/>
    <s v="HG 982/1998;;OUG.1 din 04/01/2017;OUG.68 din 06/11/2019"/>
    <s v="imobil"/>
    <s v="drum auto forestier"/>
  </r>
  <r>
    <x v="10957"/>
    <s v="8.04.04"/>
    <m/>
    <m/>
    <s v="DRUM FORESTIER TRIFANGA"/>
    <s v="conform amenajamentelor silvice"/>
    <s v="BRAŞOV"/>
    <s v="-"/>
    <s v="Tara: România; Judet: BRAŞOV; -;   -; Nr: -;"/>
    <n v="1973"/>
    <n v="1503"/>
    <n v="8"/>
    <s v="in administrare"/>
    <s v="HG 982/1998;HG 1344/2011;OUG.1 din 04/01/2017;HG.354/18.05.2017;OUG.68 din 06/11/2019"/>
    <s v="imobil"/>
    <s v="Lungime= Km;Suprafeţe= ha;CF= ;"/>
  </r>
  <r>
    <x v="10958"/>
    <s v="8.04.04"/>
    <m/>
    <m/>
    <s v="DRUM FORESTIER CARBUNAREA MICA"/>
    <s v="conform amenajamentelor silvice"/>
    <s v="BRAŞOV"/>
    <s v="-"/>
    <s v="Tara: România; Judet: BRAŞOV; -;   -; Nr: -;"/>
    <n v="1981"/>
    <n v="8044"/>
    <n v="8"/>
    <s v="in administrare"/>
    <s v="HG 982/1998;HG 1344/2011;OUG.1 din 04/01/2017;HG.354/18.05.2017;OUG.68 din 06/11/2019"/>
    <s v="imobil"/>
    <s v="Lungime= Km;Suprafeţe= ha;CF= ;"/>
  </r>
  <r>
    <x v="10959"/>
    <s v="8.04.04"/>
    <m/>
    <m/>
    <s v="DRUM FORESTIER PUTREDA VALEA APA"/>
    <s v="conform amenajamentelor silvice"/>
    <s v="BRAŞOV"/>
    <s v="-"/>
    <s v="Tara: România; Judet: BRAŞOV; -;   -; Nr: -;"/>
    <n v="1975"/>
    <n v="7016"/>
    <n v="8"/>
    <s v="in administrare"/>
    <s v="HG 982/1998;;OUG.1 din 04/01/2017;OUG.68 din 06/11/2019"/>
    <s v="imobil"/>
    <s v="drum auto forestier"/>
  </r>
  <r>
    <x v="10960"/>
    <s v="8.04.04"/>
    <m/>
    <m/>
    <s v="DRUM FORESTIER VALEA CU APA-OABAN"/>
    <s v="conform amenajamentelor silvice"/>
    <s v="BRAŞOV"/>
    <s v="-"/>
    <s v="Tara: România; Judet: BRAŞOV; -;   -; Nr: -;"/>
    <n v="1976"/>
    <n v="8712"/>
    <n v="8"/>
    <s v="in administrare"/>
    <s v="HG 982/1998;;OUG.1 din 04/01/2017;OUG.68 din 06/11/2019"/>
    <s v="imobil"/>
    <s v="drum auto forestier"/>
  </r>
  <r>
    <x v="10961"/>
    <s v="8.04.04"/>
    <m/>
    <m/>
    <s v="DRUM FORESTIER JOADER"/>
    <s v="conform amenajamentelor silvice"/>
    <s v="BRAŞOV"/>
    <s v="-"/>
    <s v="Tara: România; Judet: BRAŞOV; -;   -; Nr: -;"/>
    <n v="1975"/>
    <n v="3201"/>
    <n v="8"/>
    <s v="in administrare"/>
    <s v="HG 982/1998;;OUG.1 din 04/01/2017;OUG.68 din 06/11/2019"/>
    <s v="imobil"/>
    <s v="drum auto forestier"/>
  </r>
  <r>
    <x v="10962"/>
    <s v="8.04.04"/>
    <m/>
    <m/>
    <s v="DRUM FORESTIER VALEA TEASCULUI"/>
    <s v="conform amenajamentelor silvice"/>
    <s v="BRAŞOV"/>
    <s v="-"/>
    <s v="Tara: România; Judet: BRAŞOV; -;   -; Nr: -;"/>
    <n v="1964"/>
    <n v="1981"/>
    <n v="8"/>
    <s v="in administrare"/>
    <s v="HG 982/1998;;OUG.1 din 04/01/2017;OUG.68 din 06/11/2019"/>
    <s v="imobil"/>
    <s v="drum auto forestier"/>
  </r>
  <r>
    <x v="10963"/>
    <s v="8.04.04"/>
    <m/>
    <m/>
    <s v="DRUM FORESTIER CHIBA"/>
    <s v="conform amenajamentelor silvice"/>
    <s v="BRAŞOV"/>
    <s v="-"/>
    <s v="Tara: România; Judet: BRAŞOV; -;   -; Nr: -;"/>
    <n v="1969"/>
    <n v="5858"/>
    <n v="8"/>
    <s v="in administrare"/>
    <s v="HG 982/1998;;OUG.1 din 04/01/2017;OUG.68 din 06/11/2019"/>
    <s v="imobil"/>
    <s v="drum auto forestier"/>
  </r>
  <r>
    <x v="10964"/>
    <s v="8.04.04"/>
    <m/>
    <m/>
    <s v="DRUM FORESTIER GOLOMOS"/>
    <s v="conform amenajamentelor silvice"/>
    <s v="BRAŞOV"/>
    <s v="-"/>
    <s v="Tara: România; Judet: BRAŞOV; -;   -; Nr: -;"/>
    <n v="1982"/>
    <n v="60095"/>
    <n v="8"/>
    <s v="in administrare"/>
    <s v="HG 982/1998;;OUG.1 din 04/01/2017;OUG.68 din 06/11/2019"/>
    <s v="imobil"/>
    <s v="drum auto forestier"/>
  </r>
  <r>
    <x v="10965"/>
    <s v="8.04.04"/>
    <m/>
    <m/>
    <s v="DRUM FORESTIER MALAIESTI II"/>
    <s v="conform amenajamentelor silvice"/>
    <s v="BRAŞOV"/>
    <s v="-"/>
    <s v="Tara: România; Judet: BRAŞOV; -;   -; Nr: -;"/>
    <n v="1984"/>
    <n v="813"/>
    <n v="8"/>
    <s v="in administrare"/>
    <s v="HG 982/1998;;OUG.1 din 04/01/2017;OUG.68 din 06/11/2019"/>
    <s v="imobil"/>
    <s v="drum auto forestier"/>
  </r>
  <r>
    <x v="10966"/>
    <s v="8.04.04"/>
    <m/>
    <m/>
    <s v="DRUM FORESTIER NAJILA"/>
    <s v="conform amenajamentelor silvice"/>
    <s v="BRAŞOV"/>
    <s v="-"/>
    <s v="Tara: România; Judet: BRAŞOV; -;   -; Nr: -;"/>
    <n v="1973"/>
    <n v="35481"/>
    <n v="8"/>
    <s v="in administrare"/>
    <s v="HG 982/1998;;OUG.1 din 04/01/2017;OUG.68 din 06/11/2019"/>
    <s v="imobil"/>
    <s v="drum auto forestier"/>
  </r>
  <r>
    <x v="10967"/>
    <s v="8.04.04"/>
    <m/>
    <m/>
    <s v="DRUM FORESTIER VALEA CARBUNARII"/>
    <s v="conform amenajamentelor silvice"/>
    <s v="BRAŞOV"/>
    <s v="-"/>
    <s v="Tara: România; Judet: BRAŞOV; -;   -; Nr: -;"/>
    <n v="1972"/>
    <n v="13229"/>
    <n v="8"/>
    <s v="in administrare"/>
    <s v="HG 982/1998;;OUG.1 din 04/01/2017;OUG.68 din 06/11/2019"/>
    <s v="imobil"/>
    <s v="drum auto forestier"/>
  </r>
  <r>
    <x v="10968"/>
    <s v="8.04.04"/>
    <m/>
    <m/>
    <s v="DRUM FORESTIER VALEA CALDA"/>
    <s v="conform amenajamentelor silvice"/>
    <s v="BRAŞOV"/>
    <s v="-"/>
    <s v="Tara: România; Judet: BRAŞOV; -;   -; Nr: -;"/>
    <n v="1987"/>
    <n v="16960"/>
    <n v="8"/>
    <s v="in administrare"/>
    <s v="HG 982/1998;;OUG.1 din 04/01/2017;OUG.68 din 06/11/2019"/>
    <s v="imobil"/>
    <s v="drum auto forestier"/>
  </r>
  <r>
    <x v="10969"/>
    <s v="8.04.04"/>
    <m/>
    <m/>
    <s v="DRUM FORESTIER MESENDORF"/>
    <s v="conform amenajamentelor silvice"/>
    <s v="BRAŞOV"/>
    <s v="-"/>
    <s v="Tara: România; Judet: BRAŞOV; -;   -; Nr: -;"/>
    <n v="1987"/>
    <n v="31860"/>
    <n v="8"/>
    <s v="in administrare"/>
    <s v="HG 982/1998;;OUG.1 din 04/01/2017;OUG.68 din 06/11/2019"/>
    <s v="imobil"/>
    <s v="drum auto forestier"/>
  </r>
  <r>
    <x v="10970"/>
    <s v="8.04.04"/>
    <m/>
    <m/>
    <s v="DRUM FORESTIER VANGA"/>
    <s v="conform amenajamentelor silvice"/>
    <s v="BRAŞOV"/>
    <s v="-"/>
    <s v="Tara: România; Judet: BRAŞOV; -;   -; Nr: -;"/>
    <n v="1956"/>
    <n v="1957"/>
    <n v="8"/>
    <s v="in administrare"/>
    <s v="HG 982/1998;;OUG.1 din 04/01/2017;OUG.68 din 06/11/2019"/>
    <s v="imobil"/>
    <s v="drum auto forestier"/>
  </r>
  <r>
    <x v="10971"/>
    <s v="8.04.04"/>
    <m/>
    <m/>
    <s v="DRUM FORESTIER VISTISOARA"/>
    <s v="conform amenajamentelor silvice"/>
    <s v="BRAŞOV"/>
    <s v="-"/>
    <s v="Tara: România; Judet: BRAŞOV; -;   -; Nr: -;"/>
    <n v="1967"/>
    <n v="13423"/>
    <n v="8"/>
    <s v="in administrare"/>
    <s v="HG 982/1998;;OUG.1 din 04/01/2017;OUG.68 din 06/11/2019"/>
    <s v="imobil"/>
    <s v="drum auto forestier"/>
  </r>
  <r>
    <x v="10972"/>
    <s v="8.04.04"/>
    <m/>
    <m/>
    <s v="DRUM FORESTIER UCEA MARE"/>
    <s v="conform amenajamentelor silvice"/>
    <s v="BRAŞOV"/>
    <s v="-"/>
    <s v="Tara: România; Judet: BRAŞOV; -;   -; Nr: -;"/>
    <n v="1981"/>
    <n v="18045"/>
    <n v="8"/>
    <s v="in administrare"/>
    <s v="HG 982/1998;;OUG.1 din 04/01/2017;OUG.68 din 06/11/2019"/>
    <s v="imobil"/>
    <s v="drum auto forestier"/>
  </r>
  <r>
    <x v="10973"/>
    <s v="8.04.04"/>
    <m/>
    <m/>
    <s v="DRUM FORESTIER VISTEA MARE"/>
    <s v="conform amenajamentelor silvice"/>
    <s v="BRAŞOV"/>
    <s v="-"/>
    <s v="Tara: România; Judet: BRAŞOV; -;   -; Nr: -;"/>
    <n v="1984"/>
    <n v="2998"/>
    <n v="8"/>
    <s v="in administrare"/>
    <s v="HG 982/1998;;OUG.1 din 04/01/2017;OUG.68 din 06/11/2019"/>
    <s v="imobil"/>
    <s v="drum auto forestier"/>
  </r>
  <r>
    <x v="10974"/>
    <s v="8.04.04"/>
    <m/>
    <m/>
    <s v="DRUM FORESTIER VICTORIA SIMBATA"/>
    <s v="conform amenajamentelor silvice"/>
    <s v="BRAŞOV"/>
    <s v="-"/>
    <s v="Tara: România; Judet: BRAŞOV; -;   -; Nr: -;"/>
    <n v="1965"/>
    <n v="23391"/>
    <n v="8"/>
    <s v="in administrare"/>
    <s v="HG 982/1998;;OUG.1 din 04/01/2017;OUG.68 din 06/11/2019"/>
    <s v="imobil"/>
    <s v="drum auto forestier"/>
  </r>
  <r>
    <x v="10975"/>
    <s v="8.04.04"/>
    <m/>
    <m/>
    <s v="DRUM FORESTIER BLESERANA II"/>
    <s v="conform amenajamentelor silvice"/>
    <s v="BRAŞOV"/>
    <s v="-"/>
    <s v="Tara: România; Judet: BRAŞOV; -;   -; Nr: -;"/>
    <n v="1984"/>
    <n v="1233"/>
    <n v="8"/>
    <s v="in administrare"/>
    <s v="HG 982/1998;;OUG.1 din 04/01/2017;OUG.68 din 06/11/2019"/>
    <s v="imobil"/>
    <s v="drum auto forestier"/>
  </r>
  <r>
    <x v="10976"/>
    <s v="8.04.04"/>
    <m/>
    <m/>
    <s v="DRUM FORESTIER PIRIUL LUI BAILA II"/>
    <s v="conform amenajamentelor silvice"/>
    <s v="BRAŞOV"/>
    <s v="-"/>
    <s v="Tara: România; Judet: BRAŞOV; -;   -; Nr: -;"/>
    <n v="1987"/>
    <n v="5524"/>
    <n v="8"/>
    <s v="in administrare"/>
    <s v="HG 982/1998;;OUG.1 din 04/01/2017;OUG.68 din 06/11/2019"/>
    <s v="imobil"/>
    <s v="drum auto forestier"/>
  </r>
  <r>
    <x v="10977"/>
    <s v="8.04.04"/>
    <m/>
    <m/>
    <s v="DRUM FORESTIER DUMBRAVA"/>
    <s v="conform amenajamentelor silvice"/>
    <s v="BRAŞOV"/>
    <s v="-"/>
    <s v="Tara: România; Judet: BRAŞOV; -;   -; Nr: -;"/>
    <n v="1975"/>
    <n v="4998"/>
    <n v="8"/>
    <s v="in administrare"/>
    <s v="HG 982/1998;;OUG.1 din 04/01/2017;OUG.68 din 06/11/2019"/>
    <s v="imobil"/>
    <s v="drum auto forestier"/>
  </r>
  <r>
    <x v="10978"/>
    <s v="8.04.04"/>
    <m/>
    <m/>
    <s v="DRUM FORESTIER HODOVINA II"/>
    <s v="conform amenajamentelor silvice"/>
    <s v="BRAŞOV"/>
    <s v="-"/>
    <s v="Tara: România; Judet: BRAŞOV; -;   -; Nr: -;"/>
    <n v="1987"/>
    <n v="1901"/>
    <n v="8"/>
    <s v="in administrare"/>
    <s v="HG 982/1998;;OUG.1 din 04/01/2017;OUG.68 din 06/11/2019"/>
    <s v="imobil"/>
    <s v="drum auto forestier"/>
  </r>
  <r>
    <x v="10979"/>
    <s v="8.04.04"/>
    <m/>
    <m/>
    <s v="DRUM FORESTIER POJORTA II LISA"/>
    <s v="conform amenajamentelor silvice"/>
    <s v="BRAŞOV"/>
    <s v="-"/>
    <s v="Tara: România; Judet: BRAŞOV; -;   -; Nr: -;"/>
    <n v="1983"/>
    <n v="7196"/>
    <n v="8"/>
    <s v="in administrare"/>
    <s v="HG 982/1998;;OUG.1 din 04/01/2017;OUG.68 din 06/11/2019"/>
    <s v="imobil"/>
    <s v="drum auto forestier"/>
  </r>
  <r>
    <x v="10980"/>
    <s v="8.04.04"/>
    <m/>
    <m/>
    <s v="DRUM FORESTIER RACILOR LARG"/>
    <s v="conform amenajamentelor silvice"/>
    <s v="BRAŞOV"/>
    <s v="-"/>
    <s v="Tara: România; Judet: BRAŞOV; -;   -; Nr: -;"/>
    <n v="1979"/>
    <n v="2091"/>
    <n v="8"/>
    <s v="in administrare"/>
    <s v="HG 982/1998;;OUG.1 din 04/01/2017;OUG.68 din 06/11/2019"/>
    <s v="imobil"/>
    <s v="drum auto forestier"/>
  </r>
  <r>
    <x v="10981"/>
    <s v="8.04.04"/>
    <m/>
    <m/>
    <s v="DRUM FORESTIER VADUL ROSU"/>
    <s v="conform amenajamentelor silvice"/>
    <s v="BRAŞOV"/>
    <s v="-"/>
    <s v="Tara: România; Judet: BRAŞOV; -;   -; Nr: -;"/>
    <n v="1969"/>
    <n v="9199"/>
    <n v="8"/>
    <s v="in administrare"/>
    <s v="HG 982/1998;;OUG.1 din 04/01/2017;OUG.68 din 06/11/2019"/>
    <s v="imobil"/>
    <s v="drum auto forestier"/>
  </r>
  <r>
    <x v="10982"/>
    <s v="8.04.04"/>
    <m/>
    <m/>
    <s v="DRUM FORESTIER VALEA SASULUI"/>
    <s v="conform amenajamentelor silvice"/>
    <s v="BRAŞOV"/>
    <s v="-"/>
    <s v="Tara: România; Judet: BRAŞOV; -;   -; Nr: -;"/>
    <n v="1959"/>
    <n v="920"/>
    <n v="8"/>
    <s v="in administrare"/>
    <s v="HG 982/1998;;OUG.1 din 04/01/2017;OUG.68 din 06/11/2019"/>
    <s v="imobil"/>
    <s v="drum auto forestier"/>
  </r>
  <r>
    <x v="10983"/>
    <s v="8.04.04"/>
    <m/>
    <m/>
    <s v="DRUM FORESTIER PIRIUL LUI FLORIN"/>
    <s v="conform amenajamentelor silvice"/>
    <s v="BRAŞOV"/>
    <s v="-"/>
    <s v="Tara: România; Judet: BRAŞOV; -;   -; Nr: -;"/>
    <n v="1973"/>
    <n v="8237"/>
    <n v="8"/>
    <s v="in administrare"/>
    <s v="HG 982/1998;;OUG.1 din 04/01/2017;OUG.68 din 06/11/2019"/>
    <s v="imobil"/>
    <s v="drum auto forestier"/>
  </r>
  <r>
    <x v="10984"/>
    <s v="8.04.04"/>
    <m/>
    <m/>
    <s v="DRUM FORESTIER VALEA LATA MINA 1MAI"/>
    <s v="conform amenajamentelor silvice"/>
    <s v="BRAŞOV"/>
    <s v="-"/>
    <s v="Tara: România; Judet: BRAŞOV; -;   -; Nr: -;"/>
    <n v="1965"/>
    <n v="19153"/>
    <n v="8"/>
    <s v="in administrare"/>
    <s v="HG 982/1998;;OUG.1 din 04/01/2017;OUG.68 din 06/11/2019"/>
    <s v="imobil"/>
    <s v="drum auto forestier"/>
  </r>
  <r>
    <x v="10985"/>
    <s v="8.04.04"/>
    <m/>
    <m/>
    <s v="DR FOREST VL CU STEJARI 1.8 KM"/>
    <s v="conform amenajamentelor silvice"/>
    <s v="BRAŞOV"/>
    <s v="-"/>
    <s v="Tara: România; Judet: BRAŞOV; -;   -; Nr: -;"/>
    <n v="1969"/>
    <n v="16478"/>
    <n v="8"/>
    <s v="in administrare"/>
    <s v="HG 982/1998;;OUG.1 din 04/01/2017;OUG.68 din 06/11/2019"/>
    <s v="imobil"/>
    <s v="drum auto forestier"/>
  </r>
  <r>
    <x v="10986"/>
    <s v="8.04.04"/>
    <m/>
    <m/>
    <s v="DR FOREST VL CETATII MAIERUS 1KM"/>
    <s v="conform amenajamentelor silvice"/>
    <s v="BRAŞOV"/>
    <s v="-"/>
    <s v="Tara: România; Judet: BRAŞOV; -;   -; Nr: -;"/>
    <n v="1959"/>
    <n v="2074"/>
    <n v="8"/>
    <s v="in administrare"/>
    <s v="HG 982/1998;;OUG.1 din 04/01/2017;OUG.68 din 06/11/2019"/>
    <s v="imobil"/>
    <s v="drum auto forestier"/>
  </r>
  <r>
    <x v="10987"/>
    <s v="8.04.04"/>
    <m/>
    <m/>
    <s v="DR FOREST VALEA LUNGA APATA 1.8"/>
    <s v="conform amenajamentelor silvice"/>
    <s v="BRAŞOV"/>
    <s v="-"/>
    <s v="Tara: România; Judet: BRAŞOV; -;   -; Nr: -;"/>
    <n v="1967"/>
    <n v="6565"/>
    <n v="8"/>
    <s v="in administrare"/>
    <s v="HG 982/1998;;OUG.1 din 04/01/2017;OUG.68 din 06/11/2019"/>
    <s v="imobil"/>
    <s v="drum auto forestier"/>
  </r>
  <r>
    <x v="10988"/>
    <s v="8.04.04"/>
    <m/>
    <m/>
    <s v="DR FOREST PARAUL LUI PAVEL 1.8 K"/>
    <s v="conform amenajamentelor silvice"/>
    <s v="BRAŞOV"/>
    <s v="-"/>
    <s v="Tara: România; Judet: BRAŞOV; -;   -; Nr: -;"/>
    <n v="1977"/>
    <n v="8663"/>
    <n v="8"/>
    <s v="in administrare"/>
    <s v="HG 982/1998;;OUG.1 din 04/01/2017;OUG.68 din 06/11/2019"/>
    <s v="imobil"/>
    <s v="drum auto forestier"/>
  </r>
  <r>
    <x v="10989"/>
    <s v="8.04.04"/>
    <m/>
    <m/>
    <s v="DR FOREST GLAJERIE DOPCA 2.3 KM"/>
    <s v="conform amenajamentelor silvice"/>
    <s v="BRAŞOV"/>
    <s v="-"/>
    <s v="Tara: România; Judet: BRAŞOV; -;   -; Nr: -;"/>
    <n v="1980"/>
    <n v="26061"/>
    <n v="8"/>
    <s v="in administrare"/>
    <s v="HG 982/1998;;OUG.1 din 04/01/2017;OUG.68 din 06/11/2019"/>
    <s v="imobil"/>
    <s v="drum auto forestier"/>
  </r>
  <r>
    <x v="10990"/>
    <s v="8.04.04"/>
    <m/>
    <m/>
    <s v="DR FOREST TIPIA I 3.0 KM"/>
    <s v="conform amenajamentelor silvice"/>
    <s v="BRAŞOV"/>
    <s v="-"/>
    <s v="Tara: România; Judet: BRAŞOV; -;   -; Nr: -;"/>
    <n v="1982"/>
    <n v="1417"/>
    <n v="8"/>
    <s v="in administrare"/>
    <s v="HG 982/1998;HG 1344/2011;OUG.1 din 04/01/2017;HG.354/18.05.2017;OUG.68 din 06/11/2019"/>
    <s v="imobil"/>
    <s v="Lungime= Km;Suprafeţe= ha;CF= ;"/>
  </r>
  <r>
    <x v="10991"/>
    <s v="8.04.04"/>
    <m/>
    <m/>
    <s v="DR FOREST TIPIA II PREL 0.1 KM"/>
    <s v="conform amenajamentelor silvice"/>
    <s v="BRAŞOV"/>
    <s v="-"/>
    <s v="Tara: România; Judet: BRAŞOV; -;   -; Nr: -;"/>
    <n v="1983"/>
    <n v="1843"/>
    <n v="8"/>
    <s v="in administrare"/>
    <s v="HG 982/1998;HG 1344/2011;OUG.1 din 04/01/2017;HG.354/18.05.2017;OUG.68 din 06/11/2019"/>
    <s v="imobil"/>
    <s v="Lungime= Km;Suprafeţe= ha;CF= ;"/>
  </r>
  <r>
    <x v="10992"/>
    <s v="8.04.04"/>
    <m/>
    <m/>
    <s v="DR FOREST RADACINII VALEA PLOPIL"/>
    <s v="conform amenajamentelor silvice"/>
    <s v="BRAŞOV"/>
    <s v="-"/>
    <s v="Tara: România; Judet: BRAŞOV; -;   -; Nr: -;"/>
    <n v="1968"/>
    <n v="8719"/>
    <n v="8"/>
    <s v="in administrare"/>
    <s v="HG 982/1998;;OUG.1 din 04/01/2017;OUG.68 din 06/11/2019"/>
    <s v="imobil"/>
    <s v="drum auto forestier"/>
  </r>
  <r>
    <x v="10993"/>
    <s v="8.30._"/>
    <m/>
    <m/>
    <s v="BONDAR"/>
    <s v="conform amenajamentelor silvice"/>
    <s v="BISTRIŢA-NĂSĂUD"/>
    <s v="-"/>
    <s v="Tara: România; Judet: BISTRIŢA-NĂSĂUD; -;   -; Nr: -;"/>
    <n v="1980"/>
    <n v="4470"/>
    <n v="6"/>
    <s v="in administrare"/>
    <s v="HG 982/1998;;OUG.1 din 04/01/2017;HG.354/18.05.2017;OUG.68 din 06/11/2019"/>
    <s v="imobil"/>
    <s v="Denumire= ;"/>
  </r>
  <r>
    <x v="10994"/>
    <s v="8.30._"/>
    <m/>
    <m/>
    <s v="VALEA LUPULUI - STRAMBA"/>
    <s v="conform amenajamentelor silvice"/>
    <s v="BISTRIŢA-NĂSĂUD"/>
    <s v="-"/>
    <s v="Tara: România; Judet: BISTRIŢA-NĂSĂUD; -;   -; Nr: -;"/>
    <n v="1978"/>
    <n v="9174"/>
    <n v="6"/>
    <s v="in administrare"/>
    <s v="HG 982/1998;;OUG.1 din 04/01/2017;HG.354/18.05.2017;OUG.68 din 06/11/2019"/>
    <s v="imobil"/>
    <s v="Denumire= ;"/>
  </r>
  <r>
    <x v="10995"/>
    <s v="8.30._"/>
    <m/>
    <m/>
    <s v="CUCUREASA - BRASOVEANCA"/>
    <s v="conform amenajamentelor silvice"/>
    <s v="BISTRIŢA-NĂSĂUD"/>
    <s v="-"/>
    <s v="Tara: România; Judet: BISTRIŢA-NĂSĂUD; -;   -; Nr: -;"/>
    <n v="1972"/>
    <n v="453"/>
    <n v="6"/>
    <s v="in administrare"/>
    <s v="HG 982/1998;;OUG.1 din 04/01/2017;HG.354/18.05.2017;OUG.68 din 06/11/2019"/>
    <s v="imobil"/>
    <s v="Denumire= ;"/>
  </r>
  <r>
    <x v="10996"/>
    <s v="8.30._"/>
    <m/>
    <m/>
    <s v="BOLOVANUL"/>
    <s v="conform amenajamentelor silvice"/>
    <s v="BISTRIŢA-NĂSĂUD"/>
    <s v="-"/>
    <s v="Tara: România; Judet: BISTRIŢA-NĂSĂUD; -;   -; Nr: -;"/>
    <n v="1971"/>
    <n v="2413"/>
    <n v="6"/>
    <s v="in administrare"/>
    <s v="HG 982/1998;;OUG.1 din 04/01/2017;HG.354/18.05.2017;OUG.68 din 06/11/2019"/>
    <s v="imobil"/>
    <s v="Denumire= ;"/>
  </r>
  <r>
    <x v="10997"/>
    <s v="8.30._"/>
    <m/>
    <m/>
    <s v="VALEA TAULUI"/>
    <s v="conform amenajamentelor silvice"/>
    <s v="BISTRIŢA-NĂSĂUD"/>
    <s v="-"/>
    <s v="Tara: România; Judet: BISTRIŢA-NĂSĂUD; -;   -; Nr: -;"/>
    <n v="1972"/>
    <n v="982"/>
    <n v="6"/>
    <s v="in administrare"/>
    <s v="HG 982/1998;;OUG.1 din 04/01/2017;HG.354/18.05.2017;OUG.68 din 06/11/2019"/>
    <s v="imobil"/>
    <s v="Denumire= ;"/>
  </r>
  <r>
    <x v="10998"/>
    <s v="8.30._"/>
    <m/>
    <m/>
    <s v="TARNITA -PRELUNGIRE-"/>
    <s v="conform amenajamentelor silvice"/>
    <s v="BISTRIŢA-NĂSĂUD"/>
    <s v="-"/>
    <s v="Tara: România; Judet: BISTRIŢA-NĂSĂUD; -;   -; Nr: -;"/>
    <n v="1981"/>
    <n v="5755"/>
    <n v="6"/>
    <s v="in administrare"/>
    <s v="HG 982/1998;;OUG.1 din 04/01/2017;HG.354/18.05.2017;OUG.68 din 06/11/2019"/>
    <s v="imobil"/>
    <s v="Denumire= ;"/>
  </r>
  <r>
    <x v="10999"/>
    <s v="8.30._"/>
    <m/>
    <m/>
    <s v="TAUSOARE"/>
    <s v="conform amenajamentelor silvice"/>
    <s v="BISTRIŢA-NĂSĂUD"/>
    <s v="-"/>
    <s v="Tara: România; Judet: BISTRIŢA-NĂSĂUD; -;   -; Nr: -;"/>
    <n v="1984"/>
    <n v="7622"/>
    <n v="6"/>
    <s v="in administrare"/>
    <s v="HG 982/1998;;OUG.1 din 04/01/2017;HG.354/18.05.2017;OUG.68 din 06/11/2019"/>
    <s v="imobil"/>
    <s v="Denumire= ;"/>
  </r>
  <r>
    <x v="11000"/>
    <s v="8.30._"/>
    <m/>
    <m/>
    <s v="PIETROASA"/>
    <s v="conform amenajamentelor silvice"/>
    <s v="BISTRIŢA-NĂSĂUD"/>
    <s v="-"/>
    <s v="Tara: România; Judet: BISTRIŢA-NĂSĂUD; -;   -; Nr: -;"/>
    <n v="1959"/>
    <n v="3593"/>
    <n v="6"/>
    <s v="in administrare"/>
    <s v="HG 982/1998;;OUG.1 din 04/01/2017;HG.354/18.05.2017;OUG.68 din 06/11/2019"/>
    <s v="imobil"/>
    <s v="Denumire= ;"/>
  </r>
  <r>
    <x v="11001"/>
    <s v="8.30._"/>
    <m/>
    <m/>
    <s v="PARAUL LUI MOISE"/>
    <s v="conform amenajamentelor silvice"/>
    <s v="BISTRIŢA-NĂSĂUD"/>
    <s v="-"/>
    <s v="Tara: România; Judet: BISTRIŢA-NĂSĂUD; -;   -; Nr: -;"/>
    <n v="1982"/>
    <n v="7312"/>
    <n v="6"/>
    <s v="in administrare"/>
    <s v="HG 982/1998;;OUG.1 din 04/01/2017;HG.354/18.05.2017;OUG.68 din 06/11/2019"/>
    <s v="imobil"/>
    <s v="Denumire= ;"/>
  </r>
  <r>
    <x v="11002"/>
    <s v="8.30._"/>
    <m/>
    <m/>
    <s v="DRUM ACCES PEPINIERA HENIU"/>
    <s v="conform amenajamentelor silvice"/>
    <s v="BISTRIŢA-NĂSĂUD"/>
    <s v="-"/>
    <s v="Tara: România; Judet: BISTRIŢA-NĂSĂUD; -;   -; Nr: -;"/>
    <n v="1975"/>
    <n v="3111"/>
    <n v="6"/>
    <s v="in administrare"/>
    <s v="HG 982/1998;;OUG.1 din 04/01/2017;HG.354/18.05.2017;OUG.68 din 06/11/2019"/>
    <s v="imobil"/>
    <s v="Denumire= ;"/>
  </r>
  <r>
    <x v="11003"/>
    <s v="8.30._"/>
    <m/>
    <m/>
    <s v="LAZAROAIA"/>
    <s v="conform amenajamentelor silvice"/>
    <s v="BISTRIŢA-NĂSĂUD"/>
    <s v="-"/>
    <s v="Tara: România; Judet: BISTRIŢA-NĂSĂUD; -;   -; Nr: -;"/>
    <n v="1980"/>
    <n v="27950"/>
    <n v="6"/>
    <s v="in administrare"/>
    <s v="HG 982/1998;;OUG.1 din 04/01/2017;HG.354/18.05.2017;OUG.68 din 06/11/2019"/>
    <s v="imobil"/>
    <s v="Denumire= ;"/>
  </r>
  <r>
    <x v="11004"/>
    <s v="8.30._"/>
    <m/>
    <m/>
    <s v="SURUPATURA II"/>
    <s v="conform amenajamentelor silvice"/>
    <s v="BISTRIŢA-NĂSĂUD"/>
    <s v="-"/>
    <s v="Tara: România; Judet: BISTRIŢA-NĂSĂUD; -;   -; Nr: -;"/>
    <n v="1969"/>
    <n v="1711"/>
    <n v="6"/>
    <s v="in administrare"/>
    <s v="HG 982/1998;;OUG.1 din 04/01/2017;HG.354/18.05.2017;OUG.68 din 06/11/2019"/>
    <s v="imobil"/>
    <s v="Denumire= ;"/>
  </r>
  <r>
    <x v="11005"/>
    <s v="8.30.01"/>
    <m/>
    <m/>
    <s v="CORECTARE TORENTI PR.HANGANI"/>
    <s v="conform amenajamentelor silvice"/>
    <s v="BISTRIŢA-NĂSĂUD"/>
    <s v="-"/>
    <s v="Tara: România; Judet: BISTRIŢA-NĂSĂUD; -;   -; Nr: -;"/>
    <n v="1991"/>
    <n v="4064"/>
    <n v="6"/>
    <s v="in administrare"/>
    <s v="HG 982/1998;;OUG.1 din 04/01/2017;HG.354/18.05.2017;OUG.68 din 06/11/2019;HG.846/08.10.2020"/>
    <s v="imobil"/>
    <s v="Lungime albie corectată/consolidată=0,5 km;"/>
  </r>
  <r>
    <x v="11006"/>
    <s v="8.30._"/>
    <m/>
    <m/>
    <s v="ZINU I"/>
    <s v="conform amenajamentelor silvice"/>
    <s v="BISTRIŢA-NĂSĂUD"/>
    <s v="-"/>
    <s v="Tara: România; Judet: BISTRIŢA-NĂSĂUD; -;   -; Nr: -;"/>
    <n v="1980"/>
    <n v="32924"/>
    <n v="6"/>
    <s v="in administrare"/>
    <s v="HG 982/1998;;OUG.1 din 04/01/2017;HG.354/18.05.2017;OUG.68 din 06/11/2019"/>
    <s v="imobil"/>
    <s v="Denumire= ;"/>
  </r>
  <r>
    <x v="11007"/>
    <s v="8.30._"/>
    <m/>
    <m/>
    <s v="ZINU II"/>
    <s v="conform amenajamentelor silvice"/>
    <s v="BISTRIŢA-NĂSĂUD"/>
    <s v="-"/>
    <s v="Tara: România; Judet: BISTRIŢA-NĂSĂUD; -;   -; Nr: -;"/>
    <n v="1982"/>
    <n v="4836"/>
    <n v="6"/>
    <s v="in administrare"/>
    <s v="HG 982/1998;;OUG.1 din 04/01/2017;HG.354/18.05.2017;OUG.68 din 06/11/2019"/>
    <s v="imobil"/>
    <s v="Denumire= ;"/>
  </r>
  <r>
    <x v="11008"/>
    <s v="8.30.01"/>
    <m/>
    <m/>
    <s v="CORECTARE TORENTI VALEA BLAGII"/>
    <s v="conform amenajamentelor silvice"/>
    <s v="BISTRIŢA-NĂSĂUD"/>
    <s v="-"/>
    <s v="Tara: România; Judet: BISTRIŢA-NĂSĂUD; -;   -; Nr: -;"/>
    <n v="1991"/>
    <n v="1461"/>
    <n v="6"/>
    <s v="in administrare"/>
    <s v="HG 982/1998;;OUG.1 din 04/01/2017;HG.354/18.05.2017;OUG.68 din 06/11/2019;HG.846/08.10.2020"/>
    <s v="imobil"/>
    <s v="Lungime albie corectată/consolidată=0,7 km;"/>
  </r>
  <r>
    <x v="11009"/>
    <s v="8.30._"/>
    <m/>
    <m/>
    <s v="NEAGRA"/>
    <s v="conform amenajamentelor silvice"/>
    <s v="BISTRIŢA-NĂSĂUD"/>
    <s v="-"/>
    <s v="Tara: România; Judet: BISTRIŢA-NĂSĂUD; -;   -; Nr: -;"/>
    <n v="1966"/>
    <n v="1288"/>
    <n v="6"/>
    <s v="in administrare"/>
    <s v="HG 982/1998;;OUG.1 din 04/01/2017;HG.354/18.05.2017;OUG.68 din 06/11/2019"/>
    <s v="imobil"/>
    <s v="Denumire= ;"/>
  </r>
  <r>
    <x v="11010"/>
    <s v="8.30._"/>
    <m/>
    <m/>
    <s v="NICHITAS"/>
    <s v="conform amenajamentelor silvice"/>
    <s v="BISTRIŢA-NĂSĂUD"/>
    <s v="-"/>
    <s v="Tara: România; Judet: BISTRIŢA-NĂSĂUD; -;   -; Nr: -;"/>
    <n v="1969"/>
    <n v="3176"/>
    <n v="6"/>
    <s v="in administrare"/>
    <s v="HG 982/1998;;OUG.1 din 04/01/2017;HG.354/18.05.2017;OUG.68 din 06/11/2019"/>
    <s v="imobil"/>
    <s v="Denumire= ;"/>
  </r>
  <r>
    <x v="11011"/>
    <s v="8.04.04"/>
    <m/>
    <m/>
    <s v="FRASINU"/>
    <s v="conform amenajamentelor silvice"/>
    <s v="BISTRIŢA-NĂSĂUD"/>
    <s v="-"/>
    <s v="Tara: România; Judet: BISTRIŢA-NĂSĂUD; -;   -; Nr: -;"/>
    <n v="1975"/>
    <n v="4609"/>
    <n v="6"/>
    <s v="in administrare"/>
    <s v="HG 982/1998;;OUG.1 din 04/01/2017;HG.354/18.05.2017;OUG.68 din 06/11/2019"/>
    <s v="imobil"/>
    <s v="Lungime= Km;Suprafeţe= ha;CF= ;"/>
  </r>
  <r>
    <x v="11012"/>
    <s v="8.04.04"/>
    <m/>
    <m/>
    <s v="DRUM FORESTIER VALEA GLODULUI"/>
    <s v="conform amenajamentelor silvice"/>
    <s v="BISTRIŢA-NĂSĂUD"/>
    <s v="-"/>
    <s v="Tara: România; Judet: BISTRIŢA-NĂSĂUD; -;   -; Nr: -;"/>
    <n v="1965"/>
    <n v="1545"/>
    <n v="6"/>
    <s v="in administrare"/>
    <s v="HG 982/1998;;OUG.1 din 04/01/2017;HG.354/18.05.2017;OUG.68 din 06/11/2019"/>
    <s v="imobil"/>
    <s v="Lungime= Km;Suprafeţe= ha;CF= ;"/>
  </r>
  <r>
    <x v="11013"/>
    <s v="8.30._"/>
    <m/>
    <m/>
    <s v="BLIDIREASA"/>
    <s v="conform amenajamentelor silvice"/>
    <s v="BISTRIŢA-NĂSĂUD"/>
    <s v="-"/>
    <s v="Tara: România; Judet: BISTRIŢA-NĂSĂUD; -;   -; Nr: -;"/>
    <n v="1971"/>
    <n v="856"/>
    <n v="6"/>
    <s v="in administrare"/>
    <s v="HG 982/1998;;OUG.1 din 04/01/2017;HG.354/18.05.2017;OUG.68 din 06/11/2019"/>
    <s v="imobil"/>
    <s v="Denumire= ;"/>
  </r>
  <r>
    <x v="11014"/>
    <s v="8.30._"/>
    <m/>
    <m/>
    <s v="VALEA CASELOR"/>
    <s v="conform amenajamentelor silvice"/>
    <s v="BISTRIŢA-NĂSĂUD"/>
    <s v="-"/>
    <s v="Tara: România; Judet: BISTRIŢA-NĂSĂUD; -;   -; Nr: -;"/>
    <n v="1982"/>
    <n v="17487"/>
    <n v="6"/>
    <s v="in administrare"/>
    <s v="HG 982/1998;;OUG.1 din 04/01/2017;HG.354/18.05.2017;OUG.68 din 06/11/2019"/>
    <s v="imobil"/>
    <s v="Denumire= ;"/>
  </r>
  <r>
    <x v="11015"/>
    <s v="8.30._"/>
    <m/>
    <m/>
    <s v="MOLIDIS"/>
    <s v="conform amenajamentelor silvice"/>
    <s v="BISTRIŢA-NĂSĂUD"/>
    <s v="-"/>
    <s v="Tara: România; Judet: BISTRIŢA-NĂSĂUD; -;   -; Nr: -;"/>
    <n v="1960"/>
    <n v="125"/>
    <n v="6"/>
    <s v="in administrare"/>
    <s v="HG 982/1998;;OUG.1 din 04/01/2017;OUG.68 din 06/11/2019"/>
    <s v="imobil"/>
    <s v="lucrari de corectarea torentilor"/>
  </r>
  <r>
    <x v="11016"/>
    <s v="8.04.04"/>
    <m/>
    <m/>
    <s v="DRUM FORESTIER PALTIN"/>
    <s v="conform amenajamentelor silvice"/>
    <s v="MARAMUREŞ"/>
    <s v="-"/>
    <s v="Tara: România; Judet: MARAMUREŞ; -;   -; Nr: -;"/>
    <n v="1964"/>
    <n v="175000"/>
    <n v="24"/>
    <s v="in administrare"/>
    <s v="HG 982/1998;;OUG.1 din 04/01/2017;OUG.68 din 06/11/2019"/>
    <s v="imobil"/>
    <s v="drum auto forestier"/>
  </r>
  <r>
    <x v="11017"/>
    <s v="8.04.04"/>
    <m/>
    <m/>
    <s v="DRUM FORESTIER STEVIOARA MICA"/>
    <s v="conform amenajamentelor silvice"/>
    <s v="MARAMUREŞ"/>
    <s v="-"/>
    <s v="Tara: România; Judet: MARAMUREŞ; -;   -; Nr: -;"/>
    <n v="1984"/>
    <n v="50000"/>
    <n v="24"/>
    <s v="in administrare"/>
    <s v="HG 982/1998;;OUG.1 din 04/01/2017;OUG.68 din 06/11/2019"/>
    <s v="imobil"/>
    <s v="drum auto forestier"/>
  </r>
  <r>
    <x v="11018"/>
    <s v="8.04.04"/>
    <m/>
    <m/>
    <s v="LINIE CFF VALEA BOULUI"/>
    <s v="conform amenajamentelor silvice"/>
    <s v="MARAMUREŞ"/>
    <s v="-"/>
    <s v="Tara: România; Judet: MARAMUREŞ; -;   -; Nr: -;"/>
    <n v="1948"/>
    <n v="147000"/>
    <n v="24"/>
    <s v="in administrare"/>
    <s v="HG 982/1998;;OUG.1 din 04/01/2017;OUG.68 din 06/11/2019"/>
    <s v="imobil"/>
    <s v="cai ferate forestiere"/>
  </r>
  <r>
    <x v="11019"/>
    <s v="8.04.04"/>
    <m/>
    <m/>
    <s v="DRUM FORESTIER MIRAJUL MIC"/>
    <s v="conform amenajamentelor silvice"/>
    <s v="MARAMUREŞ"/>
    <s v="-"/>
    <s v="Tara: România; Judet: MARAMUREŞ; -;   -; Nr: -;"/>
    <n v="1975"/>
    <n v="50000"/>
    <n v="24"/>
    <s v="in administrare"/>
    <s v="HG 982/1998;;OUG.1 din 04/01/2017;OUG.68 din 06/11/2019"/>
    <s v="imobil"/>
    <s v="drum auto forestier"/>
  </r>
  <r>
    <x v="11020"/>
    <s v="8.04.04"/>
    <m/>
    <m/>
    <s v="LINIE CFF RAMIFICATIE SULIGU DE"/>
    <s v="conform amenajamentelor silvice"/>
    <s v="MARAMUREŞ"/>
    <s v="-"/>
    <s v="Tara: România; Judet: MARAMUREŞ; -;   -; Nr: -;"/>
    <n v="1930"/>
    <n v="50000"/>
    <n v="24"/>
    <s v="in administrare"/>
    <s v="HG 982/1998;;OUG.1 din 04/01/2017;OUG.68 din 06/11/2019"/>
    <s v="imobil"/>
    <s v="cai ferate forestiere"/>
  </r>
  <r>
    <x v="11021"/>
    <s v="8.04.04"/>
    <m/>
    <m/>
    <s v="LINIE CFF COMANU MARE"/>
    <s v="conform amenajamentelor silvice"/>
    <s v="MARAMUREŞ"/>
    <s v="-"/>
    <s v="Tara: România; Judet: MARAMUREŞ; -;   -; Nr: -;"/>
    <n v="1947"/>
    <n v="5500"/>
    <n v="24"/>
    <s v="in administrare"/>
    <s v="HG 982/1998;;OUG.1 din 04/01/2017;OUG.68 din 06/11/2019"/>
    <s v="imobil"/>
    <s v="cai ferate forestiere"/>
  </r>
  <r>
    <x v="11022"/>
    <s v="8.04.04"/>
    <m/>
    <m/>
    <s v="LINIE CFF GREBAN"/>
    <s v="conform amenajamentelor silvice"/>
    <s v="MARAMUREŞ"/>
    <s v="-"/>
    <s v="Tara: România; Judet: MARAMUREŞ; -;   -; Nr: -;"/>
    <n v="1952"/>
    <n v="174500"/>
    <n v="24"/>
    <s v="in administrare"/>
    <s v="HG 982/1998;;OUG.1 din 04/01/2017;OUG.68 din 06/11/2019"/>
    <s v="imobil"/>
    <s v="cai ferate forestiere"/>
  </r>
  <r>
    <x v="11023"/>
    <s v="8.04.04"/>
    <m/>
    <m/>
    <s v="DRUM CALEA GARDULUI"/>
    <s v="conform amenajamentelor silvice"/>
    <s v="MARAMUREŞ"/>
    <s v="-"/>
    <s v="Tara: România; Judet: MARAMUREŞ; -;   -; Nr: -;"/>
    <n v="1969"/>
    <n v="44429"/>
    <n v="24"/>
    <s v="in administrare"/>
    <s v="HG 982/1998;;OUG.1 din 04/01/2017;OUG.68 din 06/11/2019"/>
    <s v="imobil"/>
    <s v="drum auto forestier"/>
  </r>
  <r>
    <x v="11024"/>
    <s v="8.04.04"/>
    <m/>
    <m/>
    <s v="BLOAJA CIOCOTIS"/>
    <s v="conform amenajamentelor silvice"/>
    <s v="MARAMUREŞ"/>
    <s v="-"/>
    <s v="Tara: România; Judet: MARAMUREŞ; -;   -; Nr: -;"/>
    <n v="1964"/>
    <n v="100000"/>
    <n v="24"/>
    <s v="in administrare"/>
    <s v="HG 982/1998;;OUG.1 din 04/01/2017;OUG.68 din 06/11/2019"/>
    <s v="imobil"/>
    <s v="DAF"/>
  </r>
  <r>
    <x v="11025"/>
    <s v="8.04.04"/>
    <m/>
    <m/>
    <s v="POD BETON BLOAJA"/>
    <s v="conform amenajamentelor silvice"/>
    <s v="MARAMUREŞ"/>
    <s v="-"/>
    <s v="Tara: România; Judet: MARAMUREŞ; -;   -; Nr: -;"/>
    <n v="1964"/>
    <n v="3643"/>
    <n v="24"/>
    <s v="in administrare"/>
    <s v="HG 982/1998;;OUG.1 din 04/01/2017;OUG.68 din 06/11/2019"/>
    <s v="imobil"/>
    <s v="DAF"/>
  </r>
  <r>
    <x v="11026"/>
    <s v="8.04.04"/>
    <m/>
    <m/>
    <s v="PR. ROSU RACHITELE"/>
    <s v="conform amenajamentelor silvice"/>
    <s v="MARAMUREŞ"/>
    <s v="-"/>
    <s v="Tara: România; Judet: MARAMUREŞ; -;   -; Nr: -;"/>
    <n v="1978"/>
    <n v="5000"/>
    <n v="24"/>
    <s v="in administrare"/>
    <s v="HG 982/1998;;OUG.1 din 04/01/2017;OUG.68 din 06/11/2019"/>
    <s v="imobil"/>
    <s v="DAF"/>
  </r>
  <r>
    <x v="11027"/>
    <s v="8.04.04"/>
    <m/>
    <m/>
    <s v="PR.CIRES"/>
    <s v="conform amenajamentelor silvice"/>
    <s v="MARAMUREŞ"/>
    <s v="-"/>
    <s v="Tara: România; Judet: MARAMUREŞ; -;   -; Nr: -;"/>
    <n v="1980"/>
    <n v="87392"/>
    <n v="24"/>
    <s v="in administrare"/>
    <s v="HG 982/1998;;OUG.1 din 04/01/2017;OUG.68 din 06/11/2019"/>
    <s v="imobil"/>
    <s v="DAF"/>
  </r>
  <r>
    <x v="11028"/>
    <s v="8.30._"/>
    <m/>
    <m/>
    <s v="CORECTARE TORENTI SABISA"/>
    <s v="conform amenajamentelor silvice"/>
    <s v="MARAMUREŞ"/>
    <s v="-"/>
    <s v="Tara: România; Judet: MARAMUREŞ; -;   -; Nr: -;"/>
    <n v="1989"/>
    <n v="499"/>
    <n v="24"/>
    <s v="in administrare"/>
    <s v="HG 982/1998;;OUG.1 din 04/01/2017;HG.354/18.05.2017;OUG.68 din 06/11/2019"/>
    <s v="imobil"/>
    <s v="Denumire= ;"/>
  </r>
  <r>
    <x v="11029"/>
    <s v="8.04.04"/>
    <m/>
    <m/>
    <s v="DR FOR VL TOCILEI"/>
    <s v="conform amenajamentelor silvice"/>
    <s v="MARAMUREŞ"/>
    <s v="-"/>
    <s v="Tara: România; Judet: MARAMUREŞ; -;   -; Nr: -;"/>
    <n v="1967"/>
    <n v="200000"/>
    <n v="24"/>
    <s v="in administrare"/>
    <s v="HG 982/1998;;OUG.1 din 04/01/2017;OUG.68 din 06/11/2019"/>
    <s v="imobil"/>
    <s v="drum auto forestier"/>
  </r>
  <r>
    <x v="11030"/>
    <s v="8.04.04"/>
    <m/>
    <m/>
    <s v="DR FOR RIOAIA"/>
    <s v="conform amenajamentelor silvice"/>
    <s v="MARAMUREŞ"/>
    <s v="-"/>
    <s v="Tara: România; Judet: MARAMUREŞ; -;   -; Nr: -;"/>
    <n v="1983"/>
    <n v="192500"/>
    <n v="24"/>
    <s v="in administrare"/>
    <s v="HG 982/1998;;OUG.1 din 04/01/2017;OUG.68 din 06/11/2019"/>
    <s v="imobil"/>
    <s v="drum auto forestier"/>
  </r>
  <r>
    <x v="11031"/>
    <s v="8.04.04"/>
    <m/>
    <m/>
    <s v="DR FOR VEZUINA"/>
    <s v="conform amenajamentelor silvice"/>
    <s v="MARAMUREŞ"/>
    <s v="-"/>
    <s v="Tara: România; Judet: MARAMUREŞ; -;   -; Nr: -;"/>
    <n v="1962"/>
    <n v="50000"/>
    <n v="24"/>
    <s v="in administrare"/>
    <s v="HG 982/1998;;OUG.1 din 04/01/2017;OUG.68 din 06/11/2019"/>
    <s v="imobil"/>
    <s v="drum auto forestier"/>
  </r>
  <r>
    <x v="11032"/>
    <s v="8.04.04"/>
    <m/>
    <m/>
    <s v="DR FOR VL MINELOR"/>
    <s v="conform amenajamentelor silvice"/>
    <s v="MARAMUREŞ"/>
    <s v="-"/>
    <s v="Tara: România; Judet: MARAMUREŞ; -;   -; Nr: -;"/>
    <n v="1969"/>
    <n v="65000"/>
    <n v="24"/>
    <s v="in administrare"/>
    <s v="HG 982/1998;;OUG.1 din 04/01/2017;OUG.68 din 06/11/2019"/>
    <s v="imobil"/>
    <s v="drum auto forestier"/>
  </r>
  <r>
    <x v="11033"/>
    <s v="8.04.04"/>
    <m/>
    <m/>
    <s v="DR FOR LEORDA"/>
    <s v="conform amenajamentelor silvice"/>
    <s v="MARAMUREŞ"/>
    <s v="-"/>
    <s v="Tara: România; Judet: MARAMUREŞ; -;   -; Nr: -;"/>
    <n v="1983"/>
    <n v="135000"/>
    <n v="24"/>
    <s v="in administrare"/>
    <s v="HG 982/1998;;OUG.1 din 04/01/2017;OUG.68 din 06/11/2019"/>
    <s v="imobil"/>
    <s v="drum auto forestier"/>
  </r>
  <r>
    <x v="11034"/>
    <s v="8.04.04"/>
    <m/>
    <m/>
    <s v="DR FOR RIOAIA"/>
    <s v="conform amenajamentelor silvice"/>
    <s v="MARAMUREŞ"/>
    <s v="-"/>
    <s v="Tara: România; Judet: MARAMUREŞ; -;   -; Nr: -;"/>
    <n v="1962"/>
    <n v="515000"/>
    <n v="24"/>
    <s v="in administrare"/>
    <s v="HG 982/1998;;OUG.1 din 04/01/2017;OUG.68 din 06/11/2019"/>
    <s v="imobil"/>
    <s v="drum auto forestier"/>
  </r>
  <r>
    <x v="11035"/>
    <s v="8.04.04"/>
    <m/>
    <m/>
    <s v="DRUM FORESTIER PRISLOP"/>
    <s v="conform amenajamentelor silvice"/>
    <s v="MARAMUREŞ"/>
    <s v="-"/>
    <s v="Tara: România; Judet: MARAMUREŞ; -;   -; Nr: -;"/>
    <n v="1970"/>
    <n v="130600"/>
    <n v="24"/>
    <s v="in administrare"/>
    <s v="HG 982/1998;;OUG.1 din 04/01/2017;OUG.68 din 06/11/2019"/>
    <s v="imobil"/>
    <s v="drum auto forestier"/>
  </r>
  <r>
    <x v="11036"/>
    <s v="8.04.04"/>
    <m/>
    <m/>
    <s v="DR FOR DELUT"/>
    <s v="conform amenajamentelor silvice"/>
    <s v="MARAMUREŞ"/>
    <s v="-"/>
    <s v="Tara: România; Judet: MARAMUREŞ; -;   -; Nr: -;"/>
    <n v="1982"/>
    <n v="20000"/>
    <n v="24"/>
    <s v="in administrare"/>
    <s v="HG 982/1998;;OUG.1 din 04/01/2017;OUG.68 din 06/11/2019"/>
    <s v="imobil"/>
    <s v="drum auto forestier"/>
  </r>
  <r>
    <x v="11037"/>
    <s v="8.04.04"/>
    <m/>
    <m/>
    <s v="SAPINTA-PALTIN"/>
    <s v="conform amenajamentelor silvice"/>
    <s v="MARAMUREŞ"/>
    <s v="-"/>
    <s v="Tara: România; Judet: MARAMUREŞ; -;   -; Nr: -;"/>
    <n v="1969"/>
    <n v="36634"/>
    <n v="24"/>
    <s v="in administrare"/>
    <s v="HG 982/1998;;OUG.1 din 04/01/2017;OUG.68 din 06/11/2019"/>
    <s v="imobil"/>
    <s v="DAF"/>
  </r>
  <r>
    <x v="11038"/>
    <s v="8.04.04"/>
    <m/>
    <m/>
    <s v="SUGATAGU MARE"/>
    <s v="conform amenajamentelor silvice"/>
    <s v="MARAMUREŞ"/>
    <s v="-"/>
    <s v="Tara: România; Judet: MARAMUREŞ; -;   -; Nr: -;"/>
    <n v="1969"/>
    <n v="179729"/>
    <n v="24"/>
    <s v="in administrare"/>
    <s v="HG 982/1998;;OUG.1 din 04/01/2017;OUG.68 din 06/11/2019"/>
    <s v="imobil"/>
    <s v="DAF"/>
  </r>
  <r>
    <x v="11039"/>
    <s v="8.04.04"/>
    <m/>
    <m/>
    <s v="VL.JOTI"/>
    <s v="conform amenajamentelor silvice"/>
    <s v="MARAMUREŞ"/>
    <s v="-"/>
    <s v="Tara: România; Judet: MARAMUREŞ; -;   -; Nr: -;"/>
    <n v="1962"/>
    <n v="84138"/>
    <n v="24"/>
    <s v="in administrare"/>
    <s v="HG 982/1998;;OUG.1 din 04/01/2017;OUG.68 din 06/11/2019"/>
    <s v="imobil"/>
    <s v="DAF"/>
  </r>
  <r>
    <x v="11040"/>
    <s v="8.04.04"/>
    <m/>
    <m/>
    <s v="VL.SAPINTEI II"/>
    <s v="conform amenajamentelor silvice"/>
    <s v="MARAMUREŞ"/>
    <s v="-"/>
    <s v="Tara: România; Judet: MARAMUREŞ; -;   -; Nr: -;"/>
    <n v="1978"/>
    <n v="125846"/>
    <n v="24"/>
    <s v="in administrare"/>
    <s v="HG 982/1998;;OUG.1 din 04/01/2017;OUG.68 din 06/11/2019"/>
    <s v="imobil"/>
    <s v="DAF"/>
  </r>
  <r>
    <x v="11041"/>
    <s v="8.04.04"/>
    <m/>
    <m/>
    <s v="CORNETU MIC"/>
    <s v="conform amenajamentelor silvice"/>
    <s v="MARAMUREŞ"/>
    <s v="-"/>
    <s v="Tara: România; Judet: MARAMUREŞ; -;   -; Nr: -;"/>
    <n v="1970"/>
    <n v="139913"/>
    <n v="24"/>
    <s v="in administrare"/>
    <s v="HG 982/1998;;OUG.1 din 04/01/2017;OUG.68 din 06/11/2019"/>
    <s v="imobil"/>
    <s v="DAF"/>
  </r>
  <r>
    <x v="11042"/>
    <s v="8.04.04"/>
    <m/>
    <m/>
    <s v="COVATAR I"/>
    <s v="conform amenajamentelor silvice"/>
    <s v="MARAMUREŞ"/>
    <s v="-"/>
    <s v="Tara: România; Judet: MARAMUREŞ; -;   -; Nr: -;"/>
    <n v="1985"/>
    <n v="167913"/>
    <n v="24"/>
    <s v="in administrare"/>
    <s v="HG 982/1998;;OUG.1 din 04/01/2017;OUG.68 din 06/11/2019"/>
    <s v="imobil"/>
    <s v="DAF"/>
  </r>
  <r>
    <x v="11043"/>
    <s v="8.04.04"/>
    <m/>
    <m/>
    <s v="CROSNITA"/>
    <s v="conform amenajamentelor silvice"/>
    <s v="MARAMUREŞ"/>
    <s v="-"/>
    <s v="Tara: România; Judet: MARAMUREŞ; -;   -; Nr: -;"/>
    <n v="1987"/>
    <n v="65123"/>
    <n v="24"/>
    <s v="in administrare"/>
    <s v="HG 982/1998;;OUG.1 din 04/01/2017;OUG.68 din 06/11/2019"/>
    <s v="imobil"/>
    <s v="DAF"/>
  </r>
  <r>
    <x v="11044"/>
    <s v="8.04.04"/>
    <m/>
    <m/>
    <s v="IZV.TIGANULUI"/>
    <s v="conform amenajamentelor silvice"/>
    <s v="MARAMUREŞ"/>
    <s v="-"/>
    <s v="Tara: România; Judet: MARAMUREŞ; -;   -; Nr: -;"/>
    <n v="1973"/>
    <n v="77392"/>
    <n v="24"/>
    <s v="in administrare"/>
    <s v="HG 982/1998;;OUG.1 din 04/01/2017;OUG.68 din 06/11/2019"/>
    <s v="imobil"/>
    <s v="DAF"/>
  </r>
  <r>
    <x v="11045"/>
    <s v="8.04.04"/>
    <m/>
    <m/>
    <s v="DRUM FORESTIER POD COPILAS"/>
    <s v="conform amenajamentelor silvice"/>
    <s v="MARAMUREŞ"/>
    <s v="-"/>
    <s v="Tara: România; Judet: MARAMUREŞ; -;   -; Nr: -;"/>
    <n v="1962"/>
    <n v="35365"/>
    <n v="24"/>
    <s v="in administrare"/>
    <s v="HG 982/1998;;OUG.1 din 04/01/2017;OUG.68 din 06/11/2019"/>
    <s v="imobil"/>
    <s v="drum auto forestier"/>
  </r>
  <r>
    <x v="11046"/>
    <s v="8.26.10"/>
    <m/>
    <m/>
    <s v="DRUM FORESTIER PARAU COROVLI"/>
    <s v="conform amenajamentelor silvice"/>
    <s v="MARAMUREŞ"/>
    <s v="-"/>
    <s v="Tara: România; Judet: MARAMUREŞ; -;   -; Nr: -;"/>
    <n v="1976"/>
    <n v="57766"/>
    <n v="24"/>
    <s v="in administrare"/>
    <s v="HG 982/1998;;OUG.1 din 04/01/2017;OUG.68 din 06/11/2019"/>
    <s v="imobil"/>
    <s v="drum auto forestier"/>
  </r>
  <r>
    <x v="11047"/>
    <s v="8.04.04"/>
    <m/>
    <m/>
    <s v="DRUM FORESTIER BOSOTIN"/>
    <s v="conform amenajamentelor silvice"/>
    <s v="MARAMUREŞ"/>
    <s v="-"/>
    <s v="Tara: România; Judet: MARAMUREŞ; -;   -; Nr: -;"/>
    <n v="1966"/>
    <n v="224209"/>
    <n v="24"/>
    <s v="in administrare"/>
    <s v="HG 982/1998;;OUG.1 din 04/01/2017;OUG.68 din 06/11/2019"/>
    <s v="imobil"/>
    <s v="drum auto forestier"/>
  </r>
  <r>
    <x v="11048"/>
    <s v="8.04.04"/>
    <m/>
    <m/>
    <s v="PRIHODISTE"/>
    <s v="conform amenajamentelor silvice"/>
    <s v="MARAMUREŞ"/>
    <s v="-"/>
    <s v="Tara: România; Judet: MARAMUREŞ; -;   -; Nr: -;"/>
    <n v="1974"/>
    <n v="300000"/>
    <n v="24"/>
    <s v="in administrare"/>
    <s v="HG 982/1998;;OUG.1 din 04/01/2017;OUG.68 din 06/11/2019"/>
    <s v="imobil"/>
    <s v="DAF"/>
  </r>
  <r>
    <x v="11049"/>
    <s v="8.04.04"/>
    <m/>
    <m/>
    <s v="PR.URSULUI"/>
    <s v="conform amenajamentelor silvice"/>
    <s v="MARAMUREŞ"/>
    <s v="-"/>
    <s v="Tara: România; Judet: MARAMUREŞ; -;   -; Nr: -;"/>
    <n v="1966"/>
    <n v="135000"/>
    <n v="24"/>
    <s v="in administrare"/>
    <s v="HG 982/1998;;OUG.1 din 04/01/2017;OUG.68 din 06/11/2019"/>
    <s v="imobil"/>
    <s v="DAF"/>
  </r>
  <r>
    <x v="11050"/>
    <s v="8.04.04"/>
    <m/>
    <m/>
    <s v="POD TIBLES"/>
    <s v="conform amenajamentelor silvice"/>
    <s v="MARAMUREŞ"/>
    <s v="-"/>
    <s v="Tara: România; Judet: MARAMUREŞ; -;   -; Nr: -;"/>
    <n v="1962"/>
    <n v="454188"/>
    <n v="24"/>
    <s v="in administrare"/>
    <s v="HG 982/1998;;OUG.1 din 04/01/2017;OUG.68 din 06/11/2019"/>
    <s v="imobil"/>
    <s v="DAF"/>
  </r>
  <r>
    <x v="11051"/>
    <s v="8.04.04"/>
    <m/>
    <m/>
    <s v="REPEDEA BORSA"/>
    <s v="conform amenajamentelor silvice"/>
    <s v="MARAMUREŞ"/>
    <s v="-"/>
    <s v="Tara: România; Judet: MARAMUREŞ; -;   -; Nr: -;"/>
    <n v="1977"/>
    <n v="300000"/>
    <n v="24"/>
    <s v="in administrare"/>
    <s v="HG 982/1998;;OUG.1 din 04/01/2017;OUG.68 din 06/11/2019"/>
    <s v="imobil"/>
    <s v="DAF"/>
  </r>
  <r>
    <x v="11052"/>
    <s v="8.04.04"/>
    <m/>
    <m/>
    <s v="BIRLOAIA PREL.II"/>
    <s v="conform amenajamentelor silvice"/>
    <s v="MARAMUREŞ"/>
    <s v="-"/>
    <s v="Tara: România; Judet: MARAMUREŞ; -;   -; Nr: -;"/>
    <n v="1986"/>
    <n v="100000"/>
    <n v="24"/>
    <s v="in administrare"/>
    <s v="HG 982/1998;;OUG.1 din 04/01/2017;OUG.68 din 06/11/2019"/>
    <s v="imobil"/>
    <s v="DAF"/>
  </r>
  <r>
    <x v="11053"/>
    <s v="8.04.04"/>
    <m/>
    <m/>
    <s v="VL. SUIORULUI(RACOSI)"/>
    <s v="conform amenajamentelor silvice"/>
    <s v="MARAMUREŞ"/>
    <s v="-"/>
    <s v="Tara: România; Judet: MARAMUREŞ; -;   -; Nr: -;"/>
    <n v="1966"/>
    <n v="118056"/>
    <n v="24"/>
    <s v="in administrare"/>
    <s v="HG 982/1998;;OUG.1 din 04/01/2017;OUG.68 din 06/11/2019"/>
    <s v="imobil"/>
    <s v="DAF"/>
  </r>
  <r>
    <x v="11054"/>
    <s v="8.04.04"/>
    <m/>
    <m/>
    <s v="ARINIES"/>
    <s v="conform amenajamentelor silvice"/>
    <s v="MARAMUREŞ"/>
    <s v="-"/>
    <s v="Tara: România; Judet: MARAMUREŞ; -;   -; Nr: -;"/>
    <n v="1978"/>
    <n v="75000"/>
    <n v="24"/>
    <s v="in administrare"/>
    <s v="HG 982/1998;;OUG.1 din 04/01/2017;OUG.68 din 06/11/2019"/>
    <s v="imobil"/>
    <s v="DAF"/>
  </r>
  <r>
    <x v="11055"/>
    <s v="8.04.04"/>
    <m/>
    <m/>
    <s v="BISTRICIOARA"/>
    <s v="conform amenajamentelor silvice"/>
    <s v="MARAMUREŞ"/>
    <s v="-"/>
    <s v="Tara: România; Judet: MARAMUREŞ; -;   -; Nr: -;"/>
    <n v="1975"/>
    <n v="125000"/>
    <n v="24"/>
    <s v="in administrare"/>
    <s v="HG 982/1998;;OUG.1 din 04/01/2017;OUG.68 din 06/11/2019"/>
    <s v="imobil"/>
    <s v="DAF"/>
  </r>
  <r>
    <x v="11056"/>
    <s v="8.04.04"/>
    <m/>
    <m/>
    <s v="VL. BORCUTULUI"/>
    <s v="conform amenajamentelor silvice"/>
    <s v="MARAMUREŞ"/>
    <s v="-"/>
    <s v="Tara: România; Judet: MARAMUREŞ; -;   -; Nr: -;"/>
    <n v="1970"/>
    <n v="105186"/>
    <n v="24"/>
    <s v="in administrare"/>
    <s v="HG 982/1998;;OUG.1 din 04/01/2017;OUG.68 din 06/11/2019"/>
    <s v="imobil"/>
    <s v="DAF"/>
  </r>
  <r>
    <x v="11057"/>
    <s v="8.04.04"/>
    <m/>
    <m/>
    <s v="DRUM FORESTIER SF.IO"/>
    <s v="conform amenajamentelor silvice"/>
    <s v="MARAMUREŞ"/>
    <s v="-"/>
    <s v="Tara: România; Judet: MARAMUREŞ; -;   -; Nr: -;"/>
    <n v="1962"/>
    <n v="69000"/>
    <n v="24"/>
    <s v="in administrare"/>
    <s v="HG 982/1998;;OUG.1 din 04/01/2017;OUG.68 din 06/11/2019"/>
    <s v="imobil"/>
    <s v="drum auto forestier"/>
  </r>
  <r>
    <x v="11058"/>
    <s v="8.04.04"/>
    <m/>
    <m/>
    <s v="DRUM FORESTIER USTUR"/>
    <s v="conform amenajamentelor silvice"/>
    <s v="MARAMUREŞ"/>
    <s v="-"/>
    <s v="Tara: România; Judet: MARAMUREŞ; -;   -; Nr: -;"/>
    <n v="1970"/>
    <n v="38000"/>
    <n v="24"/>
    <s v="in administrare"/>
    <s v="HG 982/1998;;OUG.1 din 04/01/2017;OUG.68 din 06/11/2019"/>
    <s v="imobil"/>
    <s v="drum auto forestier"/>
  </r>
  <r>
    <x v="11059"/>
    <s v="8.04.04"/>
    <m/>
    <m/>
    <s v="DRUM FORESTIER VL.JI"/>
    <s v="conform amenajamentelor silvice"/>
    <s v="MARAMUREŞ"/>
    <s v="-"/>
    <s v="Tara: România; Judet: MARAMUREŞ; -;   -; Nr: -;"/>
    <n v="1971"/>
    <n v="120000"/>
    <n v="24"/>
    <s v="in administrare"/>
    <s v="HG 982/1998;;OUG.1 din 04/01/2017;OUG.68 din 06/11/2019"/>
    <s v="imobil"/>
    <s v="drum auto forestier"/>
  </r>
  <r>
    <x v="11060"/>
    <s v="8.04.04"/>
    <m/>
    <m/>
    <s v="DRUM FORESTIER VL.RO"/>
    <s v="conform amenajamentelor silvice"/>
    <s v="MARAMUREŞ"/>
    <s v="-"/>
    <s v="Tara: România; Judet: MARAMUREŞ; -;   -; Nr: -;"/>
    <n v="1965"/>
    <n v="75000"/>
    <n v="24"/>
    <s v="in administrare"/>
    <s v="HG 982/1998;;OUG.1 din 04/01/2017;OUG.68 din 06/11/2019"/>
    <s v="imobil"/>
    <s v="drum auto forestier"/>
  </r>
  <r>
    <x v="11061"/>
    <s v="8.04.04"/>
    <m/>
    <m/>
    <s v="DRUM FORESTIER PR.VI"/>
    <s v="conform amenajamentelor silvice"/>
    <s v="MARAMUREŞ"/>
    <s v="-"/>
    <s v="Tara: România; Judet: MARAMUREŞ; -;   -; Nr: -;"/>
    <n v="1972"/>
    <n v="70000"/>
    <n v="24"/>
    <s v="in administrare"/>
    <s v="HG 982/1998;;OUG.1 din 04/01/2017;OUG.68 din 06/11/2019"/>
    <s v="imobil"/>
    <s v="drum auto forestier"/>
  </r>
  <r>
    <x v="11062"/>
    <s v="8.04.04"/>
    <m/>
    <m/>
    <s v="DRUM FORESTIER OSTRE"/>
    <s v="conform amenajamentelor silvice"/>
    <s v="MARAMUREŞ"/>
    <s v="-"/>
    <s v="Tara: România; Judet: MARAMUREŞ; -;   -; Nr: -;"/>
    <n v="1976"/>
    <n v="115000"/>
    <n v="24"/>
    <s v="in administrare"/>
    <s v="HG 982/1998;;OUG.1 din 04/01/2017;OUG.68 din 06/11/2019"/>
    <s v="imobil"/>
    <s v="drum auto forestier"/>
  </r>
  <r>
    <x v="11063"/>
    <s v="8.04.04"/>
    <m/>
    <m/>
    <s v="DRUM FORESTIER PR.NU"/>
    <s v="conform amenajamentelor silvice"/>
    <s v="MARAMUREŞ"/>
    <s v="-"/>
    <s v="Tara: România; Judet: MARAMUREŞ; -;   -; Nr: -;"/>
    <n v="1980"/>
    <n v="5500"/>
    <n v="24"/>
    <s v="in administrare"/>
    <s v="HG 982/1998;;OUG.1 din 04/01/2017;OUG.68 din 06/11/2019"/>
    <s v="imobil"/>
    <s v="drum auto forestier"/>
  </r>
  <r>
    <x v="11064"/>
    <s v="8.04.04"/>
    <m/>
    <m/>
    <s v="DRUM FORESTIER PR.VI"/>
    <s v="conform amenajamentelor silvice"/>
    <s v="MARAMUREŞ"/>
    <s v="-"/>
    <s v="Tara: România; Judet: MARAMUREŞ; -;   -; Nr: -;"/>
    <n v="1981"/>
    <n v="65000"/>
    <n v="24"/>
    <s v="in administrare"/>
    <s v="HG 982/1998;;OUG.1 din 04/01/2017;OUG.68 din 06/11/2019"/>
    <s v="imobil"/>
    <s v="drum auto forestier"/>
  </r>
  <r>
    <x v="11065"/>
    <s v="8.04.04"/>
    <m/>
    <m/>
    <s v="DR.VLASCINEASA"/>
    <s v="conform amenajamentelor silvice"/>
    <s v="VASLUI"/>
    <s v="-"/>
    <s v="Tara: România; Judet: VASLUI; -;   -; Nr: -;"/>
    <n v="1971"/>
    <n v="5535"/>
    <n v="37"/>
    <s v="in administrare"/>
    <s v="HG 982/1998;;OUG.1 din 04/01/2017;HG.354/18.05.2017;OUG.68 din 06/11/2019"/>
    <s v="imobil"/>
    <s v="Lungime= Km;Suprafeţe= ha;CF= ;"/>
  </r>
  <r>
    <x v="11066"/>
    <s v="8.04.04"/>
    <m/>
    <m/>
    <s v="DR.FLORESTI-HUMARIA"/>
    <s v="conform amenajamentelor silvice"/>
    <s v="VASLUI"/>
    <s v="-"/>
    <s v="Tara: România; Judet: VASLUI; -;   -; Nr: -;"/>
    <n v="1968"/>
    <n v="57752"/>
    <n v="37"/>
    <s v="in administrare"/>
    <s v="HG 982/1998;HG 1344/2011;OUG.1 din 04/01/2017;OUG.68 din 06/11/2019"/>
    <s v="imobil"/>
    <s v="drum auto forestier"/>
  </r>
  <r>
    <x v="11067"/>
    <s v="8.04.04"/>
    <m/>
    <m/>
    <s v="DR.DOAGELE"/>
    <s v="conform amenajamentelor silvice"/>
    <s v="VASLUI"/>
    <s v="-"/>
    <s v="Tara: România; Judet: VASLUI; -;   -; Nr: -;"/>
    <n v="1967"/>
    <n v="39251"/>
    <n v="37"/>
    <s v="in administrare"/>
    <s v="HG 982/1998;HG 1344/2011;OUG.1 din 04/01/2017;OUG.68 din 06/11/2019"/>
    <s v="imobil"/>
    <s v="drum auto forestier"/>
  </r>
  <r>
    <x v="11068"/>
    <s v="8.04.04"/>
    <m/>
    <m/>
    <s v="DR.CORBU"/>
    <s v="conform amenajamentelor silvice"/>
    <s v="VASLUI"/>
    <s v="-"/>
    <s v="Tara: România; Judet: VASLUI; -;   -; Nr: -;"/>
    <n v="1983"/>
    <n v="7648"/>
    <n v="37"/>
    <s v="in administrare"/>
    <s v="HG 982/1998;HG 1344/2011;OUG.1 din 04/01/2017;OUG.68 din 06/11/2019"/>
    <s v="imobil"/>
    <s v="drum auto forestier"/>
  </r>
  <r>
    <x v="11069"/>
    <s v="8.04.04"/>
    <m/>
    <m/>
    <s v="DR.ZGURA"/>
    <s v="conform amenajamentelor silvice"/>
    <s v="VASLUI"/>
    <s v="-"/>
    <s v="Tara: România; Judet: VASLUI; -;   -; Nr: -;"/>
    <n v="1978"/>
    <n v="18169"/>
    <n v="37"/>
    <s v="in administrare"/>
    <s v="HG 982/1998;;OUG.1 din 04/01/2017;HG.354/18.05.2017;OUG.68 din 06/11/2019"/>
    <s v="imobil"/>
    <s v="Lungime= Km;Suprafeţe= ha;CF= ;"/>
  </r>
  <r>
    <x v="11070"/>
    <s v="8.04.04"/>
    <m/>
    <m/>
    <s v="DRUM FORESTIER BULZ"/>
    <s v="conform amenajamentelor silvice"/>
    <s v="MARAMUREŞ"/>
    <s v="-"/>
    <s v="Tara: România; Judet: MARAMUREŞ; -;   -; Nr: -;"/>
    <n v="1975"/>
    <n v="175000"/>
    <n v="24"/>
    <s v="in administrare"/>
    <s v="HG 982/1998;;OUG.1 din 04/01/2017;OUG.68 din 06/11/2019"/>
    <s v="imobil"/>
    <s v="drum auto forestier"/>
  </r>
  <r>
    <x v="11071"/>
    <s v="8.04.04"/>
    <m/>
    <m/>
    <s v="DR.STEMNIC II"/>
    <s v="conform amenajamentelor silvice"/>
    <s v="VASLUI"/>
    <s v="-"/>
    <s v="Tara: România; Judet: VASLUI; -;   -; Nr: -;"/>
    <n v="1979"/>
    <n v="412"/>
    <n v="37"/>
    <s v="in administrare"/>
    <s v="HG 982/1998;HG 1344/2011;OUG.1 din 04/01/2017;OUG.68 din 06/11/2019"/>
    <s v="imobil"/>
    <s v="drum auto forestier"/>
  </r>
  <r>
    <x v="11072"/>
    <s v="8.04.04"/>
    <m/>
    <m/>
    <s v="DR.VALEA MARULUI"/>
    <s v="conform amenajamentelor silvice"/>
    <s v="BACĂU"/>
    <s v="-"/>
    <s v="Tara: România; Judet: BACĂU; -;   -; Nr: -;"/>
    <n v="1983"/>
    <n v="93761"/>
    <n v="4"/>
    <s v="in administrare"/>
    <s v="HG 982/1998;HG 1344/2011;OUG.1 din 04/01/2017;HG.354/18.05.2017;OUG.68 din 06/11/2019"/>
    <s v="imobil"/>
    <s v="Lungime= Km;Suprafeţe= ha;CF= ;"/>
  </r>
  <r>
    <x v="11073"/>
    <s v="8.04.04"/>
    <m/>
    <m/>
    <s v="DR.SATUNOU-RAMIFICATIE"/>
    <s v="conform amenajamentelor silvice"/>
    <s v="BACĂU"/>
    <s v="-"/>
    <s v="Tara: România; Judet: BACĂU; -;   -; Nr: -;"/>
    <n v="1973"/>
    <n v="32460"/>
    <n v="4"/>
    <s v="in administrare"/>
    <s v="HG 982/1998;HG 1344/2011;OUG.1 din 04/01/2017;HG.354/18.05.2017;OUG.68 din 06/11/2019"/>
    <s v="imobil"/>
    <s v="Lungime= Km;Suprafeţe= ha;CF= ;"/>
  </r>
  <r>
    <x v="11074"/>
    <s v="8.04.04"/>
    <m/>
    <m/>
    <s v="DR.RAZESU"/>
    <s v="conform amenajamentelor silvice"/>
    <s v="BACĂU"/>
    <s v="-"/>
    <s v="Tara: România; Judet: BACĂU; -;   -; Nr: -;"/>
    <n v="1982"/>
    <n v="18234"/>
    <n v="4"/>
    <s v="in administrare"/>
    <s v="HG 982/1998;HG 1344/2011;OUG.1 din 04/01/2017;HG.354/18.05.2017;OUG.68 din 06/11/2019"/>
    <s v="imobil"/>
    <s v="Lungime= Km;Suprafeţe= ha;CF= ;"/>
  </r>
  <r>
    <x v="11075"/>
    <s v="8.30.01"/>
    <m/>
    <m/>
    <s v="TR.BARAJ CASCADA"/>
    <s v="conform amenajamentelor silvice"/>
    <s v="BACĂU"/>
    <s v="-"/>
    <s v="Tara: România; Judet: BACĂU; -;   -; Nr: -;"/>
    <n v="1985"/>
    <n v="2379"/>
    <n v="4"/>
    <s v="in administrare"/>
    <s v="HG 982/1998;HG 1344/2011;OUG.1 din 04/01/2017;HG.354/18.05.2017;OUG.68 din 06/11/2019;HG.846/08.10.2020"/>
    <s v="imobil"/>
    <s v="Lungime albie corectată/consolidată=1,1 km;"/>
  </r>
  <r>
    <x v="11076"/>
    <s v="8.04.04"/>
    <m/>
    <m/>
    <s v="DR.MISIHANESTI"/>
    <s v="conform amenajamentelor silvice"/>
    <s v="BACĂU"/>
    <s v="-"/>
    <s v="Tara: România; Judet: BACĂU; -;   -; Nr: -;"/>
    <n v="1976"/>
    <n v="172720"/>
    <n v="4"/>
    <s v="in administrare"/>
    <s v="HG 982/1998;HG 1344/2011; HG 478/ 24-IUN-15;HG.478/24-IUN-15;OUG.1 din 04/01/2017;HG.354/18.05.2017;OUG.68 din 06/11/2019"/>
    <s v="imobil"/>
    <s v="Lungime= Km;Suprafeţe= ha;CF= ;"/>
  </r>
  <r>
    <x v="11077"/>
    <s v="8.04.04"/>
    <m/>
    <m/>
    <s v="DR.POD CHESCHES SLANIC"/>
    <s v="conform amenajamentelor silvice"/>
    <s v="BACĂU"/>
    <s v="-"/>
    <s v="Tara: România; Judet: BACĂU; -;   -; Nr: -;"/>
    <n v="1972"/>
    <n v="71008"/>
    <n v="4"/>
    <s v="in administrare"/>
    <s v="HG 982/1998;HG 1344/2011;OUG.1 din 04/01/2017;HG.354/18.05.2017;OUG.68 din 06/11/2019"/>
    <s v="imobil"/>
    <s v="Lungime= Km;Suprafeţe= ha;CF= ;"/>
  </r>
  <r>
    <x v="11078"/>
    <s v="8.04.04"/>
    <m/>
    <m/>
    <s v="DR.BOGATA"/>
    <s v="conform amenajamentelor silvice"/>
    <s v="BACĂU"/>
    <s v="-"/>
    <s v="Tara: România; Judet: BACĂU; -;   -; Nr: -;"/>
    <n v="1968"/>
    <n v="769771"/>
    <n v="4"/>
    <s v="in administrare"/>
    <s v="HG 982/1998;HG 1344/2011;OUG.1 din 04/01/2017;HG.354/18.05.2017;OUG.68 din 06/11/2019"/>
    <s v="imobil"/>
    <s v="Lungime= Km;Suprafeţe= ha;CF= ;"/>
  </r>
  <r>
    <x v="11079"/>
    <s v="8.04.04"/>
    <m/>
    <m/>
    <s v="DR.FRASIN DOFTEANA"/>
    <s v="conform amenajamentelor silvice"/>
    <s v="BACĂU"/>
    <s v="-"/>
    <s v="Tara: România; Judet: BACĂU; -;   -; Nr: -;"/>
    <n v="1974"/>
    <n v="133901"/>
    <n v="4"/>
    <s v="in administrare"/>
    <s v="HG 982/1998;HG 1344/2011;OUG.1 din 04/01/2017;HG.354/18.05.2017;OUG.68 din 06/11/2019"/>
    <s v="imobil"/>
    <s v="Lungime= Km;Suprafeţe= ha;CF= ;"/>
  </r>
  <r>
    <x v="11080"/>
    <s v="8.04.04"/>
    <m/>
    <m/>
    <s v="DR.PUFU SANDRU"/>
    <s v="conform amenajamentelor silvice"/>
    <s v="BACĂU"/>
    <s v="-"/>
    <s v="Tara: România; Judet: BACĂU; -;   -; Nr: -;"/>
    <n v="1981"/>
    <n v="111209"/>
    <n v="4"/>
    <s v="in administrare"/>
    <s v="HG 982/1998;HG 1344/2011; HG 478/ 24-IUN-15;HG.478/24-IUN-15;OUG.1 din 04/01/2017;HG.354/18.05.2017;OUG.68 din 06/11/2019"/>
    <s v="imobil"/>
    <s v="Lungime= Km;Suprafeţe= ha;CF= ;"/>
  </r>
  <r>
    <x v="11081"/>
    <s v="8.04.04"/>
    <m/>
    <m/>
    <s v="DR.BATCA PUFU SARARIE"/>
    <s v="conform amenajamentelor silvice"/>
    <s v="BACĂU"/>
    <s v="-"/>
    <s v="Tara: România; Judet: BACĂU; -;   -; Nr: -;"/>
    <n v="1979"/>
    <n v="1640834"/>
    <n v="4"/>
    <s v="in administrare"/>
    <s v="HG 982/1998;HG 1344/2011;OUG.1 din 04/01/2017;HG.354/18.05.2017;OUG.68 din 06/11/2019"/>
    <s v="imobil"/>
    <s v="Lungime= Km;Suprafeţe= ha;CF= ;"/>
  </r>
  <r>
    <x v="11082"/>
    <s v="8.04.04"/>
    <m/>
    <m/>
    <s v="DR.SARARIE"/>
    <s v="conform amenajamentelor silvice"/>
    <s v="BACĂU"/>
    <s v="-"/>
    <s v="Tara: România; Judet: BACĂU; -;   -; Nr: -;"/>
    <n v="1966"/>
    <n v="877456"/>
    <n v="4"/>
    <s v="in administrare"/>
    <s v="HG 982/1998;HG 1344/2011;OUG.1 din 04/01/2017;HG.354/18.05.2017;OUG.68 din 06/11/2019"/>
    <s v="imobil"/>
    <s v="Lungime= Km;Suprafeţe= ha;CF= ;"/>
  </r>
  <r>
    <x v="11083"/>
    <s v="8.04.04"/>
    <m/>
    <m/>
    <s v="DR.IGNAT"/>
    <s v="conform amenajamentelor silvice"/>
    <s v="BACĂU"/>
    <s v="-"/>
    <s v="Tara: România; Judet: BACĂU; -;   -; Nr: -;"/>
    <n v="1969"/>
    <n v="29987"/>
    <n v="4"/>
    <s v="in administrare"/>
    <s v="HG 982/1998;HG 1344/2011; HG 478/ 24-IUN-15;HG.478/24-IUN-15;OUG.1 din 04/01/2017;HG.354/18.05.2017;OUG.68 din 06/11/2019"/>
    <s v="imobil"/>
    <s v="Lungime= Km;Suprafeţe= ha;CF= ;"/>
  </r>
  <r>
    <x v="11084"/>
    <s v="8.04.04"/>
    <m/>
    <m/>
    <s v="DR.FANTANELE UP I SASCUT 3 KM"/>
    <s v="conform amenajamentelor silvice"/>
    <s v="BACĂU"/>
    <s v="-"/>
    <s v="Tara: România; Judet: BACĂU; -;   -; Nr: -;"/>
    <n v="1983"/>
    <n v="25376"/>
    <n v="4"/>
    <s v="in administrare"/>
    <s v="HG 982/1998;HG 1344/2011; HG 478/ 24-IUN-15;HG.478/24-IUN-15;OUG.1 din 04/01/2017;HG.354/18.05.2017;OUG.68 din 06/11/2019"/>
    <s v="imobil"/>
    <s v="Lungime= Km;Suprafeţe= ha;CF= ;"/>
  </r>
  <r>
    <x v="11085"/>
    <s v="8.04.04"/>
    <m/>
    <m/>
    <s v="DR.FESCA DE JOS"/>
    <s v="conform amenajamentelor silvice"/>
    <s v="BACĂU"/>
    <s v="-"/>
    <s v="Tara: România; Judet: BACĂU; -;   -; Nr: -;"/>
    <n v="1965"/>
    <n v="6357"/>
    <n v="4"/>
    <s v="in administrare"/>
    <s v="HG 982/1998;HG 1344/2011; HG 478/ 24-IUN-15;HG.478/24-IUN-15;OUG.1 din 04/01/2017;HG.354/18.05.2017;OUG.68 din 06/11/2019"/>
    <s v="imobil"/>
    <s v="Lungime= Km;Suprafeţe= ha;CF= ;"/>
  </r>
  <r>
    <x v="11086"/>
    <s v="8.04.04"/>
    <m/>
    <m/>
    <s v="DR.NESTIUTUL"/>
    <s v="conform amenajamentelor silvice"/>
    <s v="BACĂU"/>
    <s v="-"/>
    <s v="Tara: România; Judet: BACĂU; -;   -; Nr: -;"/>
    <n v="1964"/>
    <n v="9683"/>
    <n v="4"/>
    <s v="in administrare"/>
    <s v="HG 982/1998;HG 1344/2011; HG 478/ 24-IUN-15;HG.478/24-IUN-15;OUG.1 din 04/01/2017;HG.354/18.05.2017;OUG.68 din 06/11/2019"/>
    <s v="imobil"/>
    <s v="Lungime= Km;Suprafeţe= ha;CF= ;"/>
  </r>
  <r>
    <x v="11087"/>
    <s v="8.04.04"/>
    <m/>
    <m/>
    <s v="DR.CERNICA"/>
    <s v="conform amenajamentelor silvice"/>
    <s v="BACĂU"/>
    <s v="-"/>
    <s v="Tara: România; Judet: BACĂU; -;   -; Nr: -;"/>
    <n v="1970"/>
    <n v="4263"/>
    <n v="4"/>
    <s v="in administrare"/>
    <s v="HG 982/1998;; HG 478/ 24-IUN-15;HG.478/24-IUN-15;OUG.1 din 04/01/2017;HG.354/18.05.2017;OUG.68 din 06/11/2019"/>
    <s v="imobil"/>
    <s v="Lungime= Km;Suprafeţe= ha;CF= ;"/>
  </r>
  <r>
    <x v="11088"/>
    <s v="8.04.04"/>
    <m/>
    <m/>
    <s v="DR. LESUNTU MIC"/>
    <s v="conform amenajamentelor silvice"/>
    <s v="BACĂU"/>
    <s v="-"/>
    <s v="Tara: România; Judet: BACĂU; -;   -; Nr: -;"/>
    <n v="1966"/>
    <n v="42458"/>
    <n v="4"/>
    <s v="in administrare"/>
    <s v="HG 982/1998;; HG 478/ 24-IUN-15;HG.478/24-IUN-15;OUG.1 din 04/01/2017;HG.354/18.05.2017;OUG.68 din 06/11/2019"/>
    <s v="imobil"/>
    <s v="Lungime= Km;Suprafeţe= ha;CF= ;"/>
  </r>
  <r>
    <x v="11089"/>
    <s v="8.04.04"/>
    <m/>
    <m/>
    <s v="DR.BORSICA"/>
    <s v="conform amenajamentelor silvice"/>
    <s v="BACĂU"/>
    <s v="-"/>
    <s v="Tara: România; Judet: BACĂU; -;   -; Nr: -;"/>
    <n v="1965"/>
    <n v="18519"/>
    <n v="4"/>
    <s v="in administrare"/>
    <s v="HG 982/1998;HG 1344/2011; HG 478/ 24-IUN-15;HG.478/24-IUN-15;OUG.1 din 04/01/2017;HG.354/18.05.2017;OUG.68 din 06/11/2019"/>
    <s v="imobil"/>
    <s v="Lungime= Km;Suprafeţe= ha;CF= ;"/>
  </r>
  <r>
    <x v="11090"/>
    <s v="8.04.04"/>
    <m/>
    <m/>
    <s v="DR.VARNITA"/>
    <s v="conform amenajamentelor silvice"/>
    <s v="BACĂU"/>
    <s v="-"/>
    <s v="Tara: România; Judet: BACĂU; -;   -; Nr: -;"/>
    <n v="1968"/>
    <n v="1811"/>
    <n v="4"/>
    <s v="in administrare"/>
    <s v="HG 982/1998;HG 1344/2011; HG 478/ 24-IUN-15;HG.478/24-IUN-15;OUG.1 din 04/01/2017;HG.354/18.05.2017;OUG.68 din 06/11/2019"/>
    <s v="imobil"/>
    <s v="Lungime= Km;Suprafeţe= ha;CF= ;"/>
  </r>
  <r>
    <x v="11091"/>
    <s v="8.04.04"/>
    <m/>
    <m/>
    <s v="DR.COSNEA MERISOR"/>
    <s v="conform amenajamentelor silvice"/>
    <s v="BACĂU"/>
    <s v="-"/>
    <s v="Tara: România; Judet: BACĂU; -;   -; Nr: -;"/>
    <n v="1968"/>
    <n v="4111"/>
    <n v="4"/>
    <s v="in administrare"/>
    <s v="HG 982/1998;HG 1344/2011; HG 478/ 24-IUN-15;HG.478/24-IUN-15;OUG.1 din 04/01/2017;HG.354/18.05.2017;OUG.68 din 06/11/2019"/>
    <s v="imobil"/>
    <s v="Lungime= Km;Suprafeţe= ha;CF= ;"/>
  </r>
  <r>
    <x v="11092"/>
    <s v="8.04.04"/>
    <m/>
    <m/>
    <s v="DR.SARATEAUA"/>
    <s v="conform amenajamentelor silvice"/>
    <s v="BACĂU"/>
    <s v="-"/>
    <s v="Tara: România; Judet: BACĂU; -;   -; Nr: -;"/>
    <n v="1962"/>
    <n v="18131"/>
    <n v="4"/>
    <s v="in administrare"/>
    <s v="HG 982/1998;HG 1344/2011; HG 478/ 24-IUN-15;HG.478/24-IUN-15;OUG.1 din 04/01/2017;HG.354/18.05.2017;OUG.68 din 06/11/2019"/>
    <s v="imobil"/>
    <s v="Lungime= Km;Suprafeţe= ha;CF= ;"/>
  </r>
  <r>
    <x v="11093"/>
    <s v="8.04.04"/>
    <m/>
    <m/>
    <s v="DR.CURITA PRELUNGIRE"/>
    <s v="conform amenajamentelor silvice"/>
    <s v="BACĂU"/>
    <s v="-"/>
    <s v="Tara: România; Judet: BACĂU; -;   -; Nr: -;"/>
    <n v="1979"/>
    <n v="3876"/>
    <n v="4"/>
    <s v="in administrare"/>
    <s v="HG 982/1998;;OUG.1 din 04/01/2017;HG.354/18.05.2017;OUG.68 din 06/11/2019"/>
    <s v="imobil"/>
    <s v="Lungime= Km;Suprafeţe= ha;CF= ;"/>
  </r>
  <r>
    <x v="11094"/>
    <s v="8.04.04"/>
    <m/>
    <m/>
    <s v="DR.CINEI"/>
    <s v="conform amenajamentelor silvice"/>
    <s v="BACĂU"/>
    <s v="-"/>
    <s v="Tara: România; Judet: BACĂU; -;   -; Nr: -;"/>
    <n v="1993"/>
    <n v="262711"/>
    <n v="4"/>
    <s v="in administrare"/>
    <s v="HG 982/1998;HG 1344/2011;OUG.1 din 04/01/2017;HG.354/18.05.2017;OUG.68 din 06/11/2019"/>
    <s v="imobil"/>
    <s v="Lungime= Km;Suprafeţe= ha;CF= ;"/>
  </r>
  <r>
    <x v="11095"/>
    <s v="8.04.04"/>
    <m/>
    <m/>
    <s v="DR.SBOINA VERDE RAMIFICATIE"/>
    <s v="conform amenajamentelor silvice"/>
    <s v="BACĂU"/>
    <s v="-"/>
    <s v="Tara: România; Judet: BACĂU; -;   -; Nr: -;"/>
    <n v="1981"/>
    <n v="7706"/>
    <n v="4"/>
    <s v="in administrare"/>
    <s v="HG 982/1998;HG 1344/2011;OUG.1 din 04/01/2017;HG.354/18.05.2017;OUG.68 din 06/11/2019"/>
    <s v="imobil"/>
    <s v="Lungime= Km;Suprafeţe= ha;CF= ;"/>
  </r>
  <r>
    <x v="11096"/>
    <s v="8.04.04"/>
    <m/>
    <m/>
    <s v="DR.BABA MARIUTA"/>
    <s v="conform amenajamentelor silvice"/>
    <s v="BACĂU"/>
    <s v="-"/>
    <s v="Tara: România; Judet: BACĂU; -;   -; Nr: -;"/>
    <n v="1974"/>
    <n v="824"/>
    <n v="4"/>
    <s v="in administrare"/>
    <s v="HG 982/1998;HG 1344/2011; HG 478/ 24-IUN-15;HG.478/24-IUN-15;OUG.1 din 04/01/2017;HG.354/18.05.2017;OUG.68 din 06/11/2019"/>
    <s v="imobil"/>
    <s v="Lungime= Km;Suprafeţe= ha;CF= ;"/>
  </r>
  <r>
    <x v="11097"/>
    <s v="8.04.04"/>
    <m/>
    <m/>
    <s v="DR.VALEA REA RAMIFICATIE"/>
    <s v="conform amenajamentelor silvice"/>
    <s v="BACĂU"/>
    <s v="-"/>
    <s v="Tara: România; Judet: BACĂU; -;   -; Nr: -;"/>
    <n v="1981"/>
    <n v="23990"/>
    <n v="4"/>
    <s v="in administrare"/>
    <s v="HG 982/1998;HG 1344/2011; HG 478/ 24-IUN-15;HG.478/24-IUN-15;OUG.1 din 04/01/2017;HG.354/18.05.2017;OUG.68 din 06/11/2019"/>
    <s v="imobil"/>
    <s v="Lungime= Km;Suprafeţe= ha;CF= ;"/>
  </r>
  <r>
    <x v="11098"/>
    <s v="8.04.04"/>
    <m/>
    <m/>
    <s v="DR.CLABUC"/>
    <s v="conform amenajamentelor silvice"/>
    <s v="BACĂU"/>
    <s v="-"/>
    <s v="Tara: România; Judet: BACĂU; -;   -; Nr: -;"/>
    <n v="1968"/>
    <n v="1169609"/>
    <n v="4"/>
    <s v="in administrare"/>
    <s v="HG 982/1998;HG 1344/2011; HG 478/ 24-IUN-15;HG.478/24-IUN-15;OUG.1 din 04/01/2017;HG.354/18.05.2017;OUG.68 din 06/11/2019"/>
    <s v="imobil"/>
    <s v="Lungime= Km;Suprafeţe= ha;CF= ;"/>
  </r>
  <r>
    <x v="11099"/>
    <s v="8.04.04"/>
    <m/>
    <m/>
    <s v="DR. TULBUREA"/>
    <s v="conform amenajamentelor silvice"/>
    <s v="BACĂU"/>
    <s v="-"/>
    <s v="Tara: România; Judet: BACĂU; -;   -; Nr: -;"/>
    <n v="1986"/>
    <n v="51894"/>
    <n v="4"/>
    <s v="in administrare"/>
    <s v="HG 982/1998;HG 1344/2011; HG 478/ 24-IUN-15;HG.478/24-IUN-15;OUG.1 din 04/01/2017;HG.354/18.05.2017;OUG.68 din 06/11/2019"/>
    <s v="imobil"/>
    <s v="Lungime= Km;Suprafeţe= ha;CF= ;"/>
  </r>
  <r>
    <x v="11100"/>
    <s v="8.04.04"/>
    <m/>
    <m/>
    <s v="DR.FILIPEA"/>
    <s v="conform amenajamentelor silvice"/>
    <s v="BACĂU"/>
    <s v="-"/>
    <s v="Tara: România; Judet: BACĂU; -;   -; Nr: -;"/>
    <n v="1961"/>
    <n v="479792"/>
    <n v="4"/>
    <s v="in administrare"/>
    <s v="HG 982/1998;HG 1344/2011; HG 478/ 24-IUN-15;HG.478/24-IUN-15;OUG.1 din 04/01/2017;HG.354/18.05.2017;OUG.68 din 06/11/2019"/>
    <s v="imobil"/>
    <s v="Lungime= Km;Suprafeţe= ha;CF= ;"/>
  </r>
  <r>
    <x v="11101"/>
    <s v="8.04.04"/>
    <m/>
    <m/>
    <s v="DR.TISA"/>
    <s v="conform amenajamentelor silvice"/>
    <s v="BACĂU"/>
    <s v="-"/>
    <s v="Tara: România; Judet: BACĂU; -;   -; Nr: -;"/>
    <n v="1970"/>
    <n v="23990"/>
    <n v="4"/>
    <s v="in administrare"/>
    <s v="HG 982/1998;HG 1344/2011; HG 478/ 24-IUN-15;HG.478/24-IUN-15;OUG.1 din 04/01/2017;HG.354/18.05.2017;OUG.68 din 06/11/2019"/>
    <s v="imobil"/>
    <s v="Lungime= Km;Suprafeţe= ha;CF= ;"/>
  </r>
  <r>
    <x v="11102"/>
    <s v="8.04.04"/>
    <m/>
    <m/>
    <s v="DR. CRISTOIU"/>
    <s v="conform amenajamentelor silvice"/>
    <s v="BACĂU"/>
    <s v="-"/>
    <s v="Tara: România; Judet: BACĂU; -;   -; Nr: -;"/>
    <n v="1975"/>
    <n v="46935"/>
    <n v="4"/>
    <s v="in administrare"/>
    <s v="HG 982/1998;HG 1344/2011; HG 478/ 24-IUN-15;HG.478/24-IUN-15;OUG.1 din 04/01/2017;HG.354/18.05.2017;OUG.68 din 06/11/2019"/>
    <s v="imobil"/>
    <s v="Lungime= Km;Suprafeţe= ha;CF= ;"/>
  </r>
  <r>
    <x v="11103"/>
    <s v="8.04.04"/>
    <m/>
    <m/>
    <s v="DR. TREBES-BALTA URSULUI"/>
    <s v="conform amenajamentelor silvice"/>
    <s v="BACĂU"/>
    <s v="-"/>
    <s v="Tara: România; Judet: BACĂU; -;   -; Nr: -;"/>
    <n v="1964"/>
    <n v="75715"/>
    <n v="4"/>
    <s v="in administrare"/>
    <s v="HG 982/1998;HG 1344/2011; HG 478/ 24-IUN-15;HG.478/24-IUN-15;OUG.1 din 04/01/2017;HG.354/18.05.2017;OUG.68 din 06/11/2019"/>
    <s v="imobil"/>
    <s v="Lungime= Km;Suprafeţe= ha;CF= ;"/>
  </r>
  <r>
    <x v="11104"/>
    <s v="8.04.04"/>
    <m/>
    <m/>
    <s v="DR.CHITICII MARI"/>
    <s v="conform amenajamentelor silvice"/>
    <s v="BACĂU"/>
    <s v="-"/>
    <s v="Tara: România; Judet: BACĂU; -;   -; Nr: -;"/>
    <n v="1975"/>
    <n v="26298"/>
    <n v="4"/>
    <s v="in administrare"/>
    <s v="HG 982/1998;HG 1344/2011; HG 478/ 24-IUN-15;HG.478/24-IUN-15;OUG.1 din 04/01/2017;HG.354/18.05.2017;OUG.68 din 06/11/2019"/>
    <s v="imobil"/>
    <s v="Lungime= Km;Suprafeţe= ha;CF= ;"/>
  </r>
  <r>
    <x v="11105"/>
    <s v="8.04.04"/>
    <m/>
    <m/>
    <s v="DR.HEMEIUSI"/>
    <s v="conform amenajamentelor silvice"/>
    <s v="BACĂU"/>
    <s v="-"/>
    <s v="Tara: România; Judet: BACĂU; -;   -; Nr: -;"/>
    <n v="1981"/>
    <n v="16251"/>
    <n v="4"/>
    <s v="in administrare"/>
    <s v="HG 982/1998;HG 1344/2011; HG 478/ 24-IUN-15;HG.478/24-IUN-15;OUG.1 din 04/01/2017;HG.354/18.05.2017;OUG.68 din 06/11/2019"/>
    <s v="imobil"/>
    <s v="Lungime= Km;Suprafeţe= ha;CF= ;"/>
  </r>
  <r>
    <x v="11106"/>
    <s v="8.04.04"/>
    <m/>
    <m/>
    <s v="DR.GROZA VIADUCT"/>
    <s v="conform amenajamentelor silvice"/>
    <s v="BACĂU"/>
    <s v="-"/>
    <s v="Tara: România; Judet: BACĂU; -;   -; Nr: -;"/>
    <n v="1960"/>
    <n v="98890"/>
    <n v="4"/>
    <s v="in administrare"/>
    <s v="HG 982/1998;HG 1344/2011; HG 478/ 24-IUN-15;HG.478/24-IUN-15;OUG.1 din 04/01/2017;HG.354/18.05.2017;OUG.68 din 06/11/2019"/>
    <s v="imobil"/>
    <s v="Lungime= Km;Suprafeţe= ha;CF= ;"/>
  </r>
  <r>
    <x v="11107"/>
    <s v="8.04.04"/>
    <m/>
    <m/>
    <s v="DR.TIGANCA"/>
    <s v="conform amenajamentelor silvice"/>
    <s v="BACĂU"/>
    <s v="-"/>
    <s v="Tara: România; Judet: BACĂU; -;   -; Nr: -;"/>
    <n v="1975"/>
    <n v="114521"/>
    <n v="4"/>
    <s v="in administrare"/>
    <s v="HG 982/1998;HG 1344/2011; HG 478/ 24-IUN-15;HG.478/24-IUN-15;OUG.1 din 04/01/2017;HG.354/18.05.2017;OUG.68 din 06/11/2019"/>
    <s v="imobil"/>
    <s v="Lungime= Km;Suprafeţe= ha;CF= ;"/>
  </r>
  <r>
    <x v="11108"/>
    <s v="8.04.04"/>
    <m/>
    <m/>
    <s v="DR.SOVETE"/>
    <s v="conform amenajamentelor silvice"/>
    <s v="BACĂU"/>
    <s v="-"/>
    <s v="Tara: România; Judet: BACĂU; -;   -; Nr: -;"/>
    <n v="1963"/>
    <n v="34852"/>
    <n v="4"/>
    <s v="in administrare"/>
    <s v="HG 982/1998;HG 1344/2011; HG 478/ 24-IUN-15;HG.478/24-IUN-15;OUG.1 din 04/01/2017;HG.354/18.05.2017;OUG.68 din 06/11/2019"/>
    <s v="imobil"/>
    <s v="Lungime= Km;Suprafeţe= ha;CF= ;"/>
  </r>
  <r>
    <x v="11109"/>
    <s v="8.04.04"/>
    <m/>
    <m/>
    <s v="DR.PLOPU POIANA"/>
    <s v="conform amenajamentelor silvice"/>
    <s v="BACĂU"/>
    <s v="-"/>
    <s v="Tara: România; Judet: BACĂU; -;   -; Nr: -;"/>
    <n v="1960"/>
    <n v="1800"/>
    <n v="4"/>
    <s v="in administrare"/>
    <s v="HG 982/1998;HG 1344/2011; HG 478/ 24-IUN-15;HG.478/24-IUN-15;OUG.1 din 04/01/2017;HG.354/18.05.2017;OUG.68 din 06/11/2019"/>
    <s v="imobil"/>
    <s v="Lungime= Km;Suprafeţe= ha;CF= ;"/>
  </r>
  <r>
    <x v="11110"/>
    <s v="8.04.04"/>
    <m/>
    <m/>
    <s v="DR.ARGINTARU RAMIFICATIE"/>
    <s v="conform amenajamentelor silvice"/>
    <s v="BACĂU"/>
    <s v="-"/>
    <s v="Tara: România; Judet: BACĂU; -;   -; Nr: -;"/>
    <n v="1977"/>
    <n v="21392"/>
    <n v="4"/>
    <s v="in administrare"/>
    <s v="HG 982/1998;HG 1344/2011; HG 478/ 24-IUN-15;HG.478/24-IUN-15;OUG.1 din 04/01/2017;HG.354/18.05.2017;OUG.68 din 06/11/2019"/>
    <s v="imobil"/>
    <s v="Lungime= Km;Suprafeţe= ha;CF= ;"/>
  </r>
  <r>
    <x v="11111"/>
    <s v="8.04.04"/>
    <m/>
    <m/>
    <s v="DR.LILION"/>
    <s v="conform amenajamentelor silvice"/>
    <s v="BACĂU"/>
    <s v="-"/>
    <s v="Tara: România; Judet: BACĂU; -;   -; Nr: -;"/>
    <n v="1982"/>
    <n v="54438"/>
    <n v="4"/>
    <s v="in administrare"/>
    <s v="HG 982/1998;HG 1344/2011;OUG.1 din 04/01/2017;HG.354/18.05.2017;OUG.68 din 06/11/2019"/>
    <s v="imobil"/>
    <s v="Lungime= Km;Suprafeţe= ha;CF= ;"/>
  </r>
  <r>
    <x v="11112"/>
    <s v="8.04.04"/>
    <m/>
    <m/>
    <s v="DR.BOLUNDUS"/>
    <s v="conform amenajamentelor silvice"/>
    <s v="BACĂU"/>
    <s v="-"/>
    <s v="Tara: România; Judet: BACĂU; -;   -; Nr: -;"/>
    <n v="1983"/>
    <n v="62869"/>
    <n v="4"/>
    <s v="in administrare"/>
    <s v="HG 982/1998;HG 1344/2011;OUG.1 din 04/01/2017;HG.354/18.05.2017;OUG.68 din 06/11/2019"/>
    <s v="imobil"/>
    <s v="Lungime= Km;Suprafeţe= ha;CF= ;"/>
  </r>
  <r>
    <x v="11113"/>
    <s v="8.04.04"/>
    <m/>
    <m/>
    <s v="DR.PR.RECE RAPA ROSIE"/>
    <s v="conform amenajamentelor silvice"/>
    <s v="BACĂU"/>
    <s v="-"/>
    <s v="Tara: România; Judet: BACĂU; -;   -; Nr: -;"/>
    <n v="1983"/>
    <n v="103469"/>
    <n v="4"/>
    <s v="in administrare"/>
    <s v="HG 982/1998;HG 1344/2011;OUG.1 din 04/01/2017;HG.354/18.05.2017;OUG.68 din 06/11/2019"/>
    <s v="imobil"/>
    <s v="Lungime= Km;Suprafeţe= ha;CF= ;"/>
  </r>
  <r>
    <x v="11114"/>
    <s v="8.04.04"/>
    <m/>
    <m/>
    <s v="DR.SMIDELE"/>
    <s v="conform amenajamentelor silvice"/>
    <s v="BACĂU"/>
    <s v="-"/>
    <s v="Tara: România; Judet: BACĂU; -;   -; Nr: -;"/>
    <n v="1992"/>
    <n v="48691"/>
    <n v="4"/>
    <s v="in administrare"/>
    <s v="HG 982/1998;HG 1344/2011;OUG.1 din 04/01/2017;HG.354/18.05.2017;OUG.68 din 06/11/2019"/>
    <s v="imobil"/>
    <s v="Lungime= Km;Suprafeţe= ha;CF= ;"/>
  </r>
  <r>
    <x v="11115"/>
    <s v="8.30.01"/>
    <m/>
    <m/>
    <s v="BARAJ AMELIORARE URECHESTI"/>
    <s v="conform amenajamentelor silvice"/>
    <s v="BACĂU"/>
    <s v="-"/>
    <s v="Tara: România; Judet: BACĂU; -;   -; Nr: -;"/>
    <n v="1980"/>
    <n v="2105"/>
    <n v="4"/>
    <s v="in administrare"/>
    <s v="HG 982/1998;; HG 478/ 24-IUN-15;HG.478/24-IUN-15;OUG.1 din 04/01/2017;HG.354/18.05.2017;OUG.68 din 06/11/2019;HG.846/08.10.2020"/>
    <s v="imobil"/>
    <s v="Lungime albie corectată/consolidată=0,2 km;"/>
  </r>
  <r>
    <x v="11116"/>
    <s v="8.04.04"/>
    <m/>
    <m/>
    <s v="DR.PALTINIS"/>
    <s v="conform amenajamentelor silvice"/>
    <s v="BACĂU"/>
    <s v="-"/>
    <s v="Tara: România; Judet: BACĂU; -;   -; Nr: -;"/>
    <n v="1984"/>
    <n v="804421"/>
    <n v="4"/>
    <s v="in administrare"/>
    <s v="HG 982/1998;; HG 478/ 24-IUN-15;HG.478/24-IUN-15;OUG.1 din 04/01/2017;HG.354/18.05.2017;OUG.68 din 06/11/2019"/>
    <s v="imobil"/>
    <s v="Lungime= Km;Suprafeţe= ha;CF= ;"/>
  </r>
  <r>
    <x v="11117"/>
    <s v="8.04.04"/>
    <m/>
    <m/>
    <s v="DR.CURSA"/>
    <s v="conform amenajamentelor silvice"/>
    <s v="BACĂU"/>
    <s v="-"/>
    <s v="Tara: România; Judet: BACĂU; -;   -; Nr: -;"/>
    <n v="1979"/>
    <n v="42605"/>
    <n v="4"/>
    <s v="in administrare"/>
    <s v="HG 982/1998;HG 1344/2011;OUG.1 din 04/01/2017;HG.354/18.05.2017;OUG.68 din 06/11/2019"/>
    <s v="imobil"/>
    <s v="Lungime= Km;Suprafeţe= ha;CF= ;"/>
  </r>
  <r>
    <x v="11118"/>
    <s v="8.04.04"/>
    <m/>
    <m/>
    <s v="DR.ALUNU-LA CIRES"/>
    <s v="conform amenajamentelor silvice"/>
    <s v="BACĂU"/>
    <s v="-"/>
    <s v="Tara: România; Judet: BACĂU; -;   -; Nr: -;"/>
    <n v="1980"/>
    <n v="33475"/>
    <n v="4"/>
    <s v="in administrare"/>
    <s v="HG 982/1998;HG 1344/2011; HG 478/ 24-IUN-15;HG.478/24-IUN-15;OUG.1 din 04/01/2017;HG.354/18.05.2017;OUG.68 din 06/11/2019"/>
    <s v="imobil"/>
    <s v="Lungime= Km;Suprafeţe= ha;CF= ;"/>
  </r>
  <r>
    <x v="11119"/>
    <s v="8.04.04"/>
    <m/>
    <m/>
    <s v="DR.VODA-SECU-CARLANU"/>
    <s v="conform amenajamentelor silvice"/>
    <s v="BACĂU"/>
    <s v="-"/>
    <s v="Tara: România; Judet: BACĂU; -;   -; Nr: -;"/>
    <n v="1981"/>
    <n v="691660"/>
    <n v="4"/>
    <s v="in administrare"/>
    <s v="HG 982/1998;HG 1344/2011;OUG.1 din 04/01/2017;HG.354/18.05.2017;OUG.68 din 06/11/2019"/>
    <s v="imobil"/>
    <s v="Lungime= Km;Suprafeţe= ha;CF= ;"/>
  </r>
  <r>
    <x v="11120"/>
    <s v="8.04.04"/>
    <m/>
    <m/>
    <s v="DR.VOITOIANU"/>
    <s v="conform amenajamentelor silvice"/>
    <s v="BACĂU"/>
    <s v="-"/>
    <s v="Tara: România; Judet: BACĂU; -;   -; Nr: -;"/>
    <n v="1966"/>
    <n v="373673"/>
    <n v="4"/>
    <s v="in administrare"/>
    <s v="HG 982/1998;HG 1344/2011;OUG.1 din 04/01/2017;HG.354/18.05.2017;OUG.68 din 06/11/2019"/>
    <s v="imobil"/>
    <s v="Lungime= Km;Suprafeţe= ha;CF= ;"/>
  </r>
  <r>
    <x v="11121"/>
    <s v="8.04.04"/>
    <m/>
    <m/>
    <s v="DR.PRALEA PALTIN"/>
    <s v="conform amenajamentelor silvice"/>
    <s v="BACĂU"/>
    <s v="-"/>
    <s v="Tara: România; Judet: BACĂU; -;   -; Nr: -;"/>
    <n v="1969"/>
    <n v="16793"/>
    <n v="4"/>
    <s v="in administrare"/>
    <s v="HG 982/1998;HG 1344/2011; HG 478/ 24-IUN-15;HG.478/24-IUN-15;OUG.1 din 04/01/2017;HG.354/18.05.2017;OUG.68 din 06/11/2019"/>
    <s v="imobil"/>
    <s v="Lungime= Km;Suprafeţe= ha;CF= ;"/>
  </r>
  <r>
    <x v="11122"/>
    <s v="8.04.04"/>
    <m/>
    <m/>
    <s v="DR.PR.TEIULUI"/>
    <s v="conform amenajamentelor silvice"/>
    <s v="BACĂU"/>
    <s v="-"/>
    <s v="Tara: România; Judet: BACĂU; -;   -; Nr: -;"/>
    <n v="1974"/>
    <n v="117549"/>
    <n v="4"/>
    <s v="in administrare"/>
    <s v="HG 982/1998;HG 1344/2011; HG 478/ 24-IUN-15;HG.478/24-IUN-15;OUG.1 din 04/01/2017;HG.354/18.05.2017;OUG.68 din 06/11/2019"/>
    <s v="imobil"/>
    <s v="Lungime= Km;Suprafeţe= ha;CF= ;"/>
  </r>
  <r>
    <x v="11123"/>
    <s v="8.04.04"/>
    <m/>
    <m/>
    <s v="DR.V.DRAGA"/>
    <s v="conform amenajamentelor silvice"/>
    <s v="BACĂU"/>
    <s v="-"/>
    <s v="Tara: România; Judet: BACĂU; -;   -; Nr: -;"/>
    <n v="1984"/>
    <n v="69360"/>
    <n v="4"/>
    <s v="in administrare"/>
    <s v="HG 982/1998;HG 1344/2011; HG 478/ 24-IUN-15;HG.478/24-IUN-15;OUG.1 din 04/01/2017;HG.354/18.05.2017;OUG.68 din 06/11/2019"/>
    <s v="imobil"/>
    <s v="Lungime= Km;Suprafeţe= ha;CF= ;"/>
  </r>
  <r>
    <x v="11124"/>
    <s v="8.04.04"/>
    <m/>
    <m/>
    <s v="DR.VRANCEANU MOLIDU"/>
    <s v="conform amenajamentelor silvice"/>
    <s v="BACĂU"/>
    <s v="-"/>
    <s v="Tara: România; Judet: BACĂU; -;   -; Nr: -;"/>
    <n v="1980"/>
    <n v="19603"/>
    <n v="4"/>
    <s v="in administrare"/>
    <s v="HG 982/1998;HG 1344/2011;OUG.1 din 04/01/2017;HG.354/18.05.2017;OUG.68 din 06/11/2019"/>
    <s v="imobil"/>
    <s v="Lungime= Km;Suprafeţe= ha;CF= ;"/>
  </r>
  <r>
    <x v="11125"/>
    <s v="8.04.04"/>
    <m/>
    <m/>
    <s v="DR.CRACIUNDAIA"/>
    <s v="conform amenajamentelor silvice"/>
    <s v="BACĂU"/>
    <s v="-"/>
    <s v="Tara: România; Judet: BACĂU; -;   -; Nr: -;"/>
    <n v="1982"/>
    <n v="12221"/>
    <n v="4"/>
    <s v="in administrare"/>
    <s v="HG 982/1998;HG 1344/2011; HG 478/ 24-IUN-15;HG.478/24-IUN-15;OUG.1 din 04/01/2017;HG.354/18.05.2017;OUG.68 din 06/11/2019"/>
    <s v="imobil"/>
    <s v="Lungime= Km;Suprafeţe= ha;CF= ;"/>
  </r>
  <r>
    <x v="11126"/>
    <s v="8.04.04"/>
    <m/>
    <m/>
    <s v="DR.FUNDU RACACIUNI"/>
    <s v="conform amenajamentelor silvice"/>
    <s v="BACĂU"/>
    <s v="-"/>
    <s v="Tara: România; Judet: BACĂU; -;   -; Nr: -;"/>
    <n v="1960"/>
    <n v="6042"/>
    <n v="4"/>
    <s v="in administrare"/>
    <s v="HG 982/1998;HG 1344/2011; HG 478/ 24-IUN-15;HG.478/24-IUN-15;OUG.1 din 04/01/2017;HG.354/18.05.2017;OUG.68 din 06/11/2019"/>
    <s v="imobil"/>
    <s v="Lungime= Km;Suprafeţe= ha;CF= ;"/>
  </r>
  <r>
    <x v="11127"/>
    <s v="8.04.04"/>
    <m/>
    <m/>
    <s v="DR.BERHUCI TARHAUAS"/>
    <s v="conform amenajamentelor silvice"/>
    <s v="BACĂU"/>
    <s v="-"/>
    <s v="Tara: România; Judet: BACĂU; -;   -; Nr: -;"/>
    <n v="1980"/>
    <n v="9632"/>
    <n v="4"/>
    <s v="in administrare"/>
    <s v="HG 982/1998;;OUG.1 din 04/01/2017;HG.354/18.05.2017;OUG.68 din 06/11/2019"/>
    <s v="imobil"/>
    <s v="Lungime= Km;Suprafeţe= ha;CF= ;"/>
  </r>
  <r>
    <x v="11128"/>
    <s v="8.04.04"/>
    <m/>
    <m/>
    <s v="DR.PR.AGAS"/>
    <s v="conform amenajamentelor silvice"/>
    <s v="BACĂU"/>
    <s v="-"/>
    <s v="Tara: România; Judet: BACĂU; -;   -; Nr: -;"/>
    <n v="1959"/>
    <n v="1719"/>
    <n v="4"/>
    <s v="in administrare"/>
    <s v="HG 982/1998;;OUG.1 din 04/01/2017;OUG.68 din 06/11/2019"/>
    <s v="imobil"/>
    <s v="drum auto forestier"/>
  </r>
  <r>
    <x v="11129"/>
    <s v="8.04.04"/>
    <m/>
    <m/>
    <s v="DRUM OMORNI"/>
    <s v="conform amenajamentelor silvice"/>
    <s v="ARAD"/>
    <s v="-"/>
    <s v="Tara: România; Judet: ARAD; -;   -; Nr: -;"/>
    <n v="1962"/>
    <n v="50402"/>
    <n v="2"/>
    <s v="in administrare"/>
    <s v="HG 982/1998;HG 1344/2011; HG 478/ 24-IUN-15;HG.478/24-IUN-15;OUG.1 din 04/01/2017;OUG.68 din 06/11/2019"/>
    <s v="imobil"/>
    <s v="Lungime= Km;Suprafeţe= ha;CF= ;"/>
  </r>
  <r>
    <x v="11130"/>
    <s v="8.04.04"/>
    <m/>
    <m/>
    <s v="DRUM BALCESCU"/>
    <s v="conform amenajamentelor silvice"/>
    <s v="ARAD"/>
    <s v="-"/>
    <s v="Tara: România; Judet: ARAD; -;   -; Nr: -;"/>
    <n v="1964"/>
    <n v="340"/>
    <n v="2"/>
    <s v="in administrare"/>
    <s v="HG 982/1998;HG 1344/2011; HG 478/ 24-IUN-15;HG.478/24-IUN-15;OUG.1 din 04/01/2017;OUG.68 din 06/11/2019"/>
    <s v="imobil"/>
    <s v="Lungime= Km;Suprafeţe= ha;CF= ;"/>
  </r>
  <r>
    <x v="11131"/>
    <s v="8.04.04"/>
    <m/>
    <m/>
    <s v="DRUM BALCESCU"/>
    <s v="conform amenajamentelor silvice"/>
    <s v="ARAD"/>
    <s v="-"/>
    <s v="Tara: România; Judet: ARAD; -;   -; Nr: -;"/>
    <n v="1969"/>
    <n v="172"/>
    <n v="2"/>
    <s v="in administrare"/>
    <s v="HG 982/1998;; HG 478/ 24-IUN-15;HG.478/24-IUN-15;OUG.1 din 04/01/2017;OUG.68 din 06/11/2019"/>
    <s v="imobil"/>
    <s v="Lungime= Km;Suprafeţe= ha;CF= ;"/>
  </r>
  <r>
    <x v="11132"/>
    <s v="8.04.04"/>
    <m/>
    <m/>
    <s v="DRUM MONOROSTIA"/>
    <s v="conform amenajamentelor silvice"/>
    <s v="ARAD"/>
    <s v="-"/>
    <s v="Tara: România; Judet: ARAD; -;   -; Nr: -;"/>
    <n v="1966"/>
    <n v="190520"/>
    <n v="2"/>
    <s v="in administrare"/>
    <s v="HG 982/1998;HG 1344/2011; HG 478/ 24-IUN-15;HG.478/24-IUN-15;OUG.1 din 04/01/2017;OUG.68 din 06/11/2019"/>
    <s v="imobil"/>
    <s v="Lungime= Km;Suprafeţe= ha;CF= ;"/>
  </r>
  <r>
    <x v="11133"/>
    <s v="8.04.04"/>
    <m/>
    <m/>
    <s v="DRUM VALEA BIRZAVII"/>
    <s v="conform amenajamentelor silvice"/>
    <s v="ARAD"/>
    <s v="-"/>
    <s v="Tara: România; Judet: ARAD; -;   -; Nr: -;"/>
    <n v="1966"/>
    <n v="120752"/>
    <n v="2"/>
    <s v="in administrare"/>
    <s v="HG 982/1998;HG 1344/2011; HG 478/ 24-IUN-15;HG.478/24-IUN-15;OUG.1 din 04/01/2017;HG.354/18.05.2017;OUG.68 din 06/11/2019"/>
    <s v="imobil"/>
    <s v="Lungime= Km;Suprafeţe= ha;CF= ;"/>
  </r>
  <r>
    <x v="11134"/>
    <s v="8.04.04"/>
    <m/>
    <m/>
    <s v="DRUM PLISCA"/>
    <s v="conform amenajamentelor silvice"/>
    <s v="ARAD"/>
    <s v="-"/>
    <s v="Tara: România; Judet: ARAD; -;   -; Nr: -;"/>
    <n v="1965"/>
    <n v="181475"/>
    <n v="2"/>
    <s v="in administrare"/>
    <s v="HG 982/1998;HG 1344/2011; HG 478/ 24-IUN-15;HG.478/24-IUN-15;OUG.1 din 04/01/2017;HG.354/18.05.2017;OUG.68 din 06/11/2019"/>
    <s v="imobil"/>
    <s v="Lungime= Km;Suprafeţe= ha;CF= ;"/>
  </r>
  <r>
    <x v="11135"/>
    <s v="8.04.04"/>
    <m/>
    <m/>
    <s v="DRUM VARAN"/>
    <s v="conform amenajamentelor silvice"/>
    <s v="ARAD"/>
    <s v="-"/>
    <s v="Tara: România; Judet: ARAD; -;   -; Nr: -;"/>
    <n v="1975"/>
    <n v="186"/>
    <n v="2"/>
    <s v="in administrare"/>
    <s v="HG 982/1998;HG 1344/2011; HG 478/ 24-IUN-15;HG.478/24-IUN-15;OUG.1 din 04/01/2017;HG.354/18.05.2017;OUG.68 din 06/11/2019"/>
    <s v="imobil"/>
    <s v="Lungime= Km;Suprafeţe= ha;CF= ;"/>
  </r>
  <r>
    <x v="11136"/>
    <s v="8.04.04"/>
    <m/>
    <m/>
    <s v="DRUM ROGOZ"/>
    <s v="conform amenajamentelor silvice"/>
    <s v="ARAD"/>
    <s v="-"/>
    <s v="Tara: România; Judet: ARAD; -;   -; Nr: -;"/>
    <n v="1965"/>
    <n v="4755"/>
    <n v="2"/>
    <s v="in administrare"/>
    <s v="HG 982/1998;;OUG.1 din 04/01/2017;OUG.68 din 06/11/2019"/>
    <s v="imobil"/>
    <s v="drum auto forestier"/>
  </r>
  <r>
    <x v="11137"/>
    <s v="8.04.04"/>
    <m/>
    <m/>
    <s v="DRUM VALEA BLEJOAIA"/>
    <s v="conform amenajamentelor silvice"/>
    <s v="ARAD"/>
    <s v="-"/>
    <s v="Tara: România; Judet: ARAD; -;   -; Nr: -;"/>
    <n v="1981"/>
    <n v="5946"/>
    <n v="2"/>
    <s v="in administrare"/>
    <s v="HG 982/1998;;OUG.1 din 04/01/2017;HG.354/18.05.2017;OUG.68 din 06/11/2019"/>
    <s v="imobil"/>
    <s v="Lungime= Km;Suprafeţe= ha;CF= ;"/>
  </r>
  <r>
    <x v="11138"/>
    <s v="8.04.04"/>
    <m/>
    <m/>
    <s v="DRUM VALEA JGHEABULUI-POIANA"/>
    <s v="conform amenajamentelor silvice"/>
    <s v="ARAD"/>
    <s v="-"/>
    <s v="Tara: România; Judet: ARAD; -;   -; Nr: -;"/>
    <n v="1994"/>
    <n v="1036"/>
    <n v="2"/>
    <s v="in administrare"/>
    <s v="HG 982/1998;; HG 478/ 24-IUN-15;HG.478/24-IUN-15;OUG.1 din 04/01/2017;HG.354/18.05.2017;OUG.68 din 06/11/2019"/>
    <s v="imobil"/>
    <s v="Lungime= Km;Suprafeţe= ha;CF= ;"/>
  </r>
  <r>
    <x v="11139"/>
    <s v="8.04.04"/>
    <m/>
    <m/>
    <s v="DRUM VALEA REA"/>
    <s v="conform amenajamentelor silvice"/>
    <s v="ARAD"/>
    <s v="-"/>
    <s v="Tara: România; Judet: ARAD; -;   -; Nr: -;"/>
    <n v="1965"/>
    <n v="17128"/>
    <n v="2"/>
    <s v="in administrare"/>
    <s v="HG 982/1998;; HG 478/ 24-IUN-15;HG.478/24-IUN-15;OUG.1 din 04/01/2017;OUG.68 din 06/11/2019"/>
    <s v="imobil"/>
    <s v="Lungime= Km;Suprafeţe= ha;CF= ;"/>
  </r>
  <r>
    <x v="11140"/>
    <s v="8.04.04"/>
    <m/>
    <m/>
    <s v="DRUM VALEA LUNTRASEASCA"/>
    <s v="conform amenajamentelor silvice"/>
    <s v="ARAD"/>
    <s v="-"/>
    <s v="Tara: România; Judet: ARAD; -;   -; Nr: -;"/>
    <n v="1965"/>
    <n v="23596"/>
    <n v="2"/>
    <s v="in administrare"/>
    <s v="HG 982/1998;HG 1344/2011; HG 478/ 24-IUN-15;HG.478/24-IUN-15;OUG.1 din 04/01/2017;HG.354/18.05.2017;OUG.68 din 06/11/2019"/>
    <s v="imobil"/>
    <s v="Lungime= Km;Suprafeţe= ha;CF= ;"/>
  </r>
  <r>
    <x v="11141"/>
    <s v="8.04.04"/>
    <m/>
    <m/>
    <s v="DRUM VALEA UNGURULUI"/>
    <s v="conform amenajamentelor silvice"/>
    <s v="ARAD"/>
    <s v="-"/>
    <s v="Tara: România; Judet: ARAD; -;   -; Nr: -;"/>
    <n v="1982"/>
    <n v="27291"/>
    <n v="2"/>
    <s v="in administrare"/>
    <s v="HG 982/1998;HG 1344/2011; HG 478/ 24-IUN-15;HG.478/24-IUN-15;OUG.1 din 04/01/2017;HG.354/18.05.2017;OUG.68 din 06/11/2019"/>
    <s v="imobil"/>
    <s v="Lungime= Km;Suprafeţe= ha;CF= ;"/>
  </r>
  <r>
    <x v="11142"/>
    <s v="8.04.04"/>
    <m/>
    <m/>
    <s v="DRUM SARAZ"/>
    <s v="conform amenajamentelor silvice"/>
    <s v="TIMIŞ"/>
    <s v="-"/>
    <s v="Tara: România; Judet: TIMIŞ; -;   -; Nr: -;"/>
    <n v="1960"/>
    <n v="1213268"/>
    <n v="35"/>
    <s v="in administrare"/>
    <s v="HG 982/1998;;OUG.1 din 04/01/2017;HG.354/18.05.2017;OUG.68 din 06/11/2019"/>
    <s v="imobil"/>
    <s v="Lungime= Km;Suprafeţe= ha;CF= ;"/>
  </r>
  <r>
    <x v="11143"/>
    <s v="8.04.04"/>
    <m/>
    <m/>
    <s v="DRUM TURCESTI"/>
    <s v="conform amenajamentelor silvice"/>
    <s v="TIMIŞ"/>
    <s v="-"/>
    <s v="Tara: România; Judet: TIMIŞ; -;   -; Nr: -;"/>
    <n v="1969"/>
    <n v="28523"/>
    <n v="35"/>
    <s v="in administrare"/>
    <s v="HG 982/1998;HG 1344/2011;OUG.1 din 04/01/2017;OUG.68 din 06/11/2019"/>
    <s v="imobil"/>
    <s v="drum auto forestier"/>
  </r>
  <r>
    <x v="11144"/>
    <s v="8.04.04"/>
    <m/>
    <m/>
    <s v="DRUM CRUCEA CU PERI"/>
    <s v="conform amenajamentelor silvice"/>
    <s v="TIMIŞ"/>
    <s v="-"/>
    <s v="Tara: România; Judet: TIMIŞ; -;   -; Nr: -;"/>
    <n v="1975"/>
    <n v="10950"/>
    <n v="35"/>
    <s v="in administrare"/>
    <s v="HG 982/1998;HG 1344/2011;OUG.1 din 04/01/2017;HG.354/18.05.2017;OUG.68 din 06/11/2019"/>
    <s v="imobil"/>
    <s v="Lungime= Km;Suprafeţe= ha;CF= ;"/>
  </r>
  <r>
    <x v="11145"/>
    <s v="8.04.04"/>
    <m/>
    <m/>
    <s v="DRUM DEALUL POPII"/>
    <s v="conform amenajamentelor silvice"/>
    <s v="ARAD"/>
    <s v="-"/>
    <s v="Tara: România; Judet: ARAD; -;   -; Nr: -;"/>
    <n v="1979"/>
    <n v="32310"/>
    <n v="2"/>
    <s v="in administrare"/>
    <s v="HG 982/1998;HG 1344/2011; HG 478/ 24-IUN-15;HG.478/24-IUN-15;OUG.1 din 04/01/2017;HG.354/18.05.2017;OUG.68 din 06/11/2019"/>
    <s v="imobil"/>
    <s v="Lungime= Km;Suprafeţe= ha;CF= ;"/>
  </r>
  <r>
    <x v="11146"/>
    <s v="8.04.04"/>
    <m/>
    <m/>
    <s v="DRUM BELEACOVA"/>
    <s v="conform amenajamentelor silvice"/>
    <s v="ARAD"/>
    <s v="-"/>
    <s v="Tara: România; Judet: ARAD; -;   -; Nr: -;"/>
    <n v="1970"/>
    <n v="3722"/>
    <n v="2"/>
    <s v="in administrare"/>
    <s v="HG 982/1998;HG 1344/2011; HG 478/ 24-IUN-15;HG.478/24-IUN-15;OUG.1 din 04/01/2017;HG.354/18.05.2017;OUG.68 din 06/11/2019"/>
    <s v="imobil"/>
    <s v="Lungime= Km;Suprafeţe= ha;CF= ;"/>
  </r>
  <r>
    <x v="11147"/>
    <s v="8.04.04"/>
    <m/>
    <m/>
    <s v="DRUM CROATI"/>
    <s v="conform amenajamentelor silvice"/>
    <s v="TIMIŞ"/>
    <s v="-"/>
    <s v="Tara: România; Judet: TIMIŞ; -;   -; Nr: -;"/>
    <n v="1985"/>
    <n v="1545"/>
    <n v="35"/>
    <s v="in administrare"/>
    <s v="HG 982/1998;HG 1344/2011;OUG.1 din 04/01/2017;HG.354/18.05.2017;OUG.68 din 06/11/2019"/>
    <s v="imobil"/>
    <s v="Lungime= Km;Suprafeţe= ha;CF= ;"/>
  </r>
  <r>
    <x v="11148"/>
    <s v="8.04.04"/>
    <m/>
    <m/>
    <s v="DRUM PARAUL SEC"/>
    <s v="conform amenajamentelor silvice"/>
    <s v="TIMIŞ"/>
    <s v="-"/>
    <s v="Tara: România; Judet: TIMIŞ; -;   -; Nr: -;"/>
    <n v="1982"/>
    <n v="5643"/>
    <n v="35"/>
    <s v="in administrare"/>
    <s v="HG 982/1998;HG 1344/2011;OUG.1 din 04/01/2017;HG.354/18.05.2017;OUG.68 din 06/11/2019"/>
    <s v="imobil"/>
    <s v="Lungime= Km;Suprafeţe= ha;CF= ;"/>
  </r>
  <r>
    <x v="11149"/>
    <s v="8.04.04"/>
    <m/>
    <m/>
    <s v="DRUM STANJENI"/>
    <s v="conform amenajamentelor silvice"/>
    <s v="TIMIŞ"/>
    <s v="-"/>
    <s v="Tara: România; Judet: TIMIŞ; -;   -; Nr: -;"/>
    <n v="1968"/>
    <n v="19716"/>
    <n v="35"/>
    <s v="in administrare"/>
    <s v="HG 982/1998;;OUG.1 din 04/01/2017;OUG.68 din 06/11/2019"/>
    <s v="imobil"/>
    <s v="drum auto forestier"/>
  </r>
  <r>
    <x v="11150"/>
    <s v="8.04.04"/>
    <m/>
    <m/>
    <s v="DRUM BRETEA"/>
    <s v="conform amenajamentelor silvice"/>
    <s v="TIMIŞ"/>
    <s v="-"/>
    <s v="Tara: România; Judet: TIMIŞ; -;   -; Nr: -;"/>
    <n v="1973"/>
    <n v="14011"/>
    <n v="35"/>
    <s v="in administrare"/>
    <s v="HG 982/1998;;OUG.1 din 04/01/2017;OUG.68 din 06/11/2019"/>
    <s v="imobil"/>
    <s v="drum auto forestier"/>
  </r>
  <r>
    <x v="11151"/>
    <s v="8.04.04"/>
    <m/>
    <m/>
    <s v="DRUM GUGILOR"/>
    <s v="conform amenajamentelor silvice"/>
    <s v="ARAD"/>
    <s v="-"/>
    <s v="Tara: România; Judet: ARAD; -;   -; Nr: -;"/>
    <n v="1974"/>
    <n v="9505"/>
    <n v="2"/>
    <s v="in administrare"/>
    <s v="HG 982/1998;HG 1344/2011; HG 478/ 24-IUN-15;HG.478/24-IUN-15;OUG.1 din 04/01/2017;HG.354/18.05.2017;OUG.68 din 06/11/2019"/>
    <s v="imobil"/>
    <s v="Lungime= Km;Suprafeţe= ha;CF= ;"/>
  </r>
  <r>
    <x v="11152"/>
    <s v="8.04.04"/>
    <m/>
    <m/>
    <s v="DRUM NEDELNIC"/>
    <s v="conform amenajamentelor silvice"/>
    <s v="ARAD"/>
    <s v="-"/>
    <s v="Tara: România; Judet: ARAD; -;   -; Nr: -;"/>
    <n v="1970"/>
    <n v="73672"/>
    <n v="2"/>
    <s v="in administrare"/>
    <s v="HG 982/1998;HG 1344/2011; HG 478/ 24-IUN-15;HG.478/24-IUN-15;OUG.1 din 04/01/2017;OUG.68 din 06/11/2019"/>
    <s v="imobil"/>
    <s v="Lungime= Km;Suprafeţe= ha;CF= ;"/>
  </r>
  <r>
    <x v="11153"/>
    <s v="8.04.04"/>
    <m/>
    <m/>
    <s v="DRUM VALEA SASA MARE"/>
    <s v="conform amenajamentelor silvice"/>
    <s v="TIMIŞ"/>
    <s v="-"/>
    <s v="Tara: România; Judet: TIMIŞ; -;   -; Nr: -;"/>
    <n v="1970"/>
    <n v="17338"/>
    <n v="35"/>
    <s v="in administrare"/>
    <s v="HG 982/1998;;OUG.1 din 04/01/2017;OUG.68 din 06/11/2019"/>
    <s v="imobil"/>
    <s v="drum auto forestier"/>
  </r>
  <r>
    <x v="11154"/>
    <s v="8.04.04"/>
    <m/>
    <m/>
    <s v="DRUM BUSTENI 1+2"/>
    <s v="conform amenajamentelor silvice"/>
    <s v="TIMIŞ"/>
    <s v="-"/>
    <s v="Tara: România; Judet: TIMIŞ; -;   -; Nr: -;"/>
    <n v="1984"/>
    <n v="4569"/>
    <n v="35"/>
    <s v="in administrare"/>
    <s v="HG 982/1998;HG 1344/2011;OUG.1 din 04/01/2017;HG.354/18.05.2017;OUG.68 din 06/11/2019"/>
    <s v="imobil"/>
    <s v="Lungime= Km;Suprafeţe= ha;CF= ;"/>
  </r>
  <r>
    <x v="11155"/>
    <s v="8.04.04"/>
    <m/>
    <m/>
    <s v="DRUM VALEA BUJORII"/>
    <s v="conform amenajamentelor silvice"/>
    <s v="TIMIŞ"/>
    <s v="-"/>
    <s v="Tara: România; Judet: TIMIŞ; -;   -; Nr: -;"/>
    <n v="1967"/>
    <n v="13587"/>
    <n v="35"/>
    <s v="in administrare"/>
    <s v="HG 860/2001;;OUG.1 din 04/01/2017;OUG.68 din 06/11/2019"/>
    <s v="imobil"/>
    <s v="drum auto forestier"/>
  </r>
  <r>
    <x v="11156"/>
    <s v="8.04.04"/>
    <m/>
    <m/>
    <s v="DRUM LUGOJANA"/>
    <s v="conform amenajamentelor silvice"/>
    <s v="TIMIŞ"/>
    <s v="-"/>
    <s v="Tara: România; Judet: TIMIŞ; -;   -; Nr: -;"/>
    <n v="1967"/>
    <n v="14589"/>
    <n v="35"/>
    <s v="in administrare"/>
    <s v="HG 982/1998;;OUG.1 din 04/01/2017;OUG.68 din 06/11/2019"/>
    <s v="imobil"/>
    <s v="drum auto forestier"/>
  </r>
  <r>
    <x v="11157"/>
    <s v="8.04.04"/>
    <m/>
    <m/>
    <s v="DRUM HUREZ 2"/>
    <s v="conform amenajamentelor silvice"/>
    <s v="ARAD"/>
    <s v="-"/>
    <s v="Tara: România; Judet: ARAD; -;   -; Nr: -;"/>
    <n v="1968"/>
    <n v="10521"/>
    <n v="2"/>
    <s v="in administrare"/>
    <s v="HG 982/1998;;OUG.1 din 04/01/2017;OUG.68 din 06/11/2019"/>
    <s v="imobil"/>
    <s v="drum auto forestier"/>
  </r>
  <r>
    <x v="11158"/>
    <s v="8.04.04"/>
    <m/>
    <m/>
    <s v="DRUM HUREZ 3"/>
    <s v="conform amenajamentelor silvice"/>
    <s v="ARAD"/>
    <s v="-"/>
    <s v="Tara: România; Judet: ARAD; -;   -; Nr: -;"/>
    <n v="1968"/>
    <n v="145000"/>
    <n v="2"/>
    <s v="in administrare"/>
    <s v="HG 982/1998;HG 1344/2011; HG 478/ 24-IUN-15;HG.478/24-IUN-15;OUG.1 din 04/01/2017;OUG.68 din 06/11/2019"/>
    <s v="imobil"/>
    <s v="Lungime= Km;Suprafeţe= ha;CF= ;"/>
  </r>
  <r>
    <x v="11159"/>
    <s v="8.04.04"/>
    <m/>
    <m/>
    <s v="DRUM RADESTI 1"/>
    <s v="conform amenajamentelor silvice"/>
    <s v="ARAD"/>
    <s v="-"/>
    <s v="Tara: România; Judet: ARAD; -;   -; Nr: -;"/>
    <n v="1974"/>
    <n v="6199"/>
    <n v="2"/>
    <s v="in administrare"/>
    <s v="HG 982/1998;HG 1344/2011; HG 478/ 24-IUN-15;HG.478/24-IUN-15;OUG.1 din 04/01/2017;HG.354/18.05.2017;OUG.68 din 06/11/2019"/>
    <s v="imobil"/>
    <s v="Lungime= Km;Suprafeţe= ha;CF= ;"/>
  </r>
  <r>
    <x v="11160"/>
    <s v="8.04.04"/>
    <m/>
    <m/>
    <s v="DRUM PLESCUTA"/>
    <s v="conform amenajamentelor silvice"/>
    <s v="ARAD"/>
    <s v="-"/>
    <s v="Tara: România; Judet: ARAD; -;   -; Nr: -;"/>
    <n v="1964"/>
    <n v="10144"/>
    <n v="2"/>
    <s v="in administrare"/>
    <s v="HG 982/1998;;OUG.1 din 04/01/2017;HG.354/18.05.2017;OUG.68 din 06/11/2019"/>
    <s v="imobil"/>
    <s v="Lungime= Km;Suprafeţe= ha;CF= ;"/>
  </r>
  <r>
    <x v="11161"/>
    <s v="8.04.04"/>
    <m/>
    <m/>
    <s v="DRUM ASCUTITU"/>
    <s v="conform amenajamentelor silvice"/>
    <s v="ARAD"/>
    <s v="-"/>
    <s v="Tara: România; Judet: ARAD; -;   -; Nr: -;"/>
    <n v="1973"/>
    <n v="1937"/>
    <n v="2"/>
    <s v="in administrare"/>
    <s v="HG 982/1998;; HG 478/ 24-IUN-15;HG.478/24-IUN-15;OUG.1 din 04/01/2017;HG.354/18.05.2017;OUG.68 din 06/11/2019"/>
    <s v="imobil"/>
    <s v="Lungime= Km;Suprafeţe= ha;CF= ;"/>
  </r>
  <r>
    <x v="11162"/>
    <s v="8.04.04"/>
    <m/>
    <m/>
    <s v="DRUM STIRVINOSA"/>
    <s v="conform amenajamentelor silvice"/>
    <s v="ARAD"/>
    <s v="-"/>
    <s v="Tara: România; Judet: ARAD; -;   -; Nr: -;"/>
    <n v="1973"/>
    <n v="187"/>
    <n v="2"/>
    <s v="in administrare"/>
    <s v="HG 982/1998;HG 1344/2011; HG 478/ 24-IUN-15;HG.478/24-IUN-15;OUG.1 din 04/01/2017;HG.354/18.05.2017;OUG.68 din 06/11/2019"/>
    <s v="imobil"/>
    <s v="Lungime= Km;Suprafeţe= ha;CF= ;"/>
  </r>
  <r>
    <x v="11163"/>
    <s v="8.04.04"/>
    <m/>
    <m/>
    <s v="DRUM DUMBRAVITA"/>
    <s v="conform amenajamentelor silvice"/>
    <s v="ARAD"/>
    <s v="-"/>
    <s v="Tara: România; Judet: ARAD; -;   -; Nr: -;"/>
    <n v="1967"/>
    <n v="53000"/>
    <n v="2"/>
    <s v="in administrare"/>
    <s v="HG 982/1998;HG 1344/2011; HG 478/ 24-IUN-15;HG.478/24-IUN-15;OUG.1 din 04/01/2017;OUG.68 din 06/11/2019"/>
    <s v="imobil"/>
    <s v="Lungime= Km;Suprafeţe= ha;CF= ;"/>
  </r>
  <r>
    <x v="11164"/>
    <s v="8.04.04"/>
    <m/>
    <m/>
    <s v="DRUM PIHODA"/>
    <s v="conform amenajamentelor silvice"/>
    <s v="ARAD"/>
    <s v="-"/>
    <s v="Tara: România; Judet: ARAD; -;   -; Nr: -;"/>
    <n v="1982"/>
    <n v="10755"/>
    <n v="2"/>
    <s v="in administrare"/>
    <s v="HG 982/1998;;OUG.1 din 04/01/2017;HG.354/18.05.2017;OUG.68 din 06/11/2019"/>
    <s v="imobil"/>
    <s v="Lungime= Km;Suprafeţe= ha;CF= ;"/>
  </r>
  <r>
    <x v="11165"/>
    <s v="8.04.04"/>
    <m/>
    <m/>
    <s v="DRUM FORESTIER GROHOT"/>
    <s v="conform amenajamentelor silvice"/>
    <s v="ARAD"/>
    <s v="-"/>
    <s v="Tara: România; Judet: ARAD; -;   -; Nr: -;"/>
    <n v="1974"/>
    <n v="1082"/>
    <n v="2"/>
    <s v="in administrare"/>
    <s v="HG 982/1998;HG 1344/2011; HG 478/ 24-IUN-15;HG.478/24-IUN-15;OUG.1 din 04/01/2017;HG.354/18.05.2017;OUG.68 din 06/11/2019"/>
    <s v="imobil"/>
    <s v="Lungime= Km;Suprafeţe= ha;CF= ;"/>
  </r>
  <r>
    <x v="11166"/>
    <s v="8.04.04"/>
    <m/>
    <m/>
    <s v="DRUM FORESTIER PARAUL-TOMII"/>
    <s v="conform amenajamentelor silvice"/>
    <s v="ARAD"/>
    <s v="-"/>
    <s v="Tara: România; Judet: ARAD; -;   -; Nr: -;"/>
    <n v="1979"/>
    <n v="10414"/>
    <n v="2"/>
    <s v="in administrare"/>
    <s v="HG 982/1998;HG 1344/2011; HG 478/ 24-IUN-15;HG.478/24-IUN-15;OUG.1 din 04/01/2017;HG.354/18.05.2017;OUG.68 din 06/11/2019"/>
    <s v="imobil"/>
    <s v="Lungime= Km;Suprafeţe= ha;CF= ;"/>
  </r>
  <r>
    <x v="11167"/>
    <s v="8.04.04"/>
    <m/>
    <m/>
    <s v="DRUM FORESTIER CASOAIA"/>
    <s v="conform amenajamentelor silvice"/>
    <s v="ARAD"/>
    <s v="-"/>
    <s v="Tara: România; Judet: ARAD; -;   -; Nr: -;"/>
    <n v="1965"/>
    <n v="124394"/>
    <n v="2"/>
    <s v="in administrare"/>
    <s v="HG 982/1998;HG 1344/2011; HG 478/ 24-IUN-15:478/24-IUN-15;OUG.1 din 04/01/2017;OUG.68 din 06/11/2019"/>
    <s v="imobil"/>
    <s v="Lungime= Km;Suprafeţe= ha;CF= ;"/>
  </r>
  <r>
    <x v="11168"/>
    <s v="8.04.04"/>
    <m/>
    <m/>
    <s v="DRUM FORESTIER BOLINDU"/>
    <s v="conform amenajamentelor silvice"/>
    <s v="ARAD"/>
    <s v="-"/>
    <s v="Tara: România; Judet: ARAD; -;   -; Nr: -;"/>
    <n v="1974"/>
    <n v="3863"/>
    <n v="2"/>
    <s v="in administrare"/>
    <s v="HG 982/1998;HG 1344/2011; HG 478/ 24-IUN-15;HG.478/24-IUN-15;OUG.1 din 04/01/2017;HG.354/18.05.2017;OUG.68 din 06/11/2019"/>
    <s v="imobil"/>
    <s v="Lungime= Km;Suprafeţe= ha;CF= ;"/>
  </r>
  <r>
    <x v="11169"/>
    <s v="8.04.04"/>
    <m/>
    <m/>
    <s v="DRUM AUTO FORADEA 1"/>
    <s v="conform amenajamentelor silvice"/>
    <s v="TIMIŞ"/>
    <s v="-"/>
    <s v="Tara: România; Judet: TIMIŞ; -;   -; Nr: -;"/>
    <n v="1984"/>
    <n v="698076"/>
    <n v="35"/>
    <s v="in administrare"/>
    <s v="HG 982/1998;HG 1344/2011;OUG.1 din 04/01/2017;HG.354/18.05.2017;OUG.68 din 06/11/2019"/>
    <s v="imobil"/>
    <s v="Lungime= Km;Suprafeţe= ha;CF= ;"/>
  </r>
  <r>
    <x v="11170"/>
    <s v="8.04.04"/>
    <m/>
    <m/>
    <s v="DRUM FORESTIER BRANESTI"/>
    <s v="conform amenajamentelor silvice"/>
    <s v="TIMIŞ"/>
    <s v="-"/>
    <s v="Tara: România; Judet: TIMIŞ; -;   -; Nr: -;"/>
    <n v="1974"/>
    <n v="7897"/>
    <n v="35"/>
    <s v="in administrare"/>
    <s v="HG 982/1998;HG 1344/2011;OUG.1 din 04/01/2017;HG.354/18.05.2017;OUG.68 din 06/11/2019"/>
    <s v="imobil"/>
    <s v="Lungime= Km;Suprafeţe= ha;CF= ;"/>
  </r>
  <r>
    <x v="11171"/>
    <s v="8.04.04"/>
    <m/>
    <m/>
    <s v="DRUM FORESTIER SODOL"/>
    <s v="conform amenajamentelor silvice"/>
    <s v="TIMIŞ"/>
    <s v="-"/>
    <s v="Tara: România; Judet: TIMIŞ; -;   -; Nr: -;"/>
    <n v="1962"/>
    <n v="23030"/>
    <n v="35"/>
    <s v="in administrare"/>
    <s v="HG 982/1998;;OUG.1 din 04/01/2017;OUG.68 din 06/11/2019"/>
    <s v="imobil"/>
    <s v="drum auto forestier"/>
  </r>
  <r>
    <x v="11172"/>
    <s v="8.04.04"/>
    <m/>
    <m/>
    <s v="DRUM FORESTIER CIUMERNIC"/>
    <s v="conform amenajamentelor silvice"/>
    <s v="ARAD"/>
    <s v="-"/>
    <s v="Tara: România; Judet: ARAD; -;   -; Nr: -;"/>
    <n v="1985"/>
    <n v="34570"/>
    <n v="2"/>
    <s v="in administrare"/>
    <s v="HG 982/1998;;OUG.1 din 04/01/2017;OUG.68 din 06/11/2019"/>
    <s v="imobil"/>
    <s v="drum auto forestier"/>
  </r>
  <r>
    <x v="11173"/>
    <s v="8.04.04"/>
    <m/>
    <m/>
    <s v="DRUM FORESTIER DRAGANUTUL MIC"/>
    <s v="conform amenajamentelor silvice"/>
    <s v="ARAD"/>
    <s v="-"/>
    <s v="Tara: România; Judet: ARAD; -;   -; Nr: -;"/>
    <n v="1983"/>
    <n v="32958"/>
    <n v="2"/>
    <s v="in administrare"/>
    <s v="HG 982/1998;;OUG.1 din 04/01/2017;OUG.68 din 06/11/2019"/>
    <s v="imobil"/>
    <s v="drum auto forestier"/>
  </r>
  <r>
    <x v="11174"/>
    <s v="8.30._"/>
    <m/>
    <m/>
    <s v="BARAJE CORECTII TORENTI"/>
    <s v="conform amenajamentelor silvice"/>
    <s v="ALBA"/>
    <s v="-"/>
    <s v="Tara: România; Judet: ALBA; -;   -; Nr: -;"/>
    <n v="1994"/>
    <n v="59"/>
    <n v="1"/>
    <s v="in administrare"/>
    <s v="HG 982/1998;;OUG.1 din 04/01/2017;OUG.68 din 06/11/2019"/>
    <s v="imobil"/>
    <s v="lucrari de amenajarea torentilor"/>
  </r>
  <r>
    <x v="11175"/>
    <s v="8.04.04"/>
    <m/>
    <m/>
    <s v="DRUM FORESTIER 5.9KM"/>
    <s v="conform amenajamentelor silvice"/>
    <s v="ALBA"/>
    <s v="-"/>
    <s v="Tara: România; Judet: ALBA; -;   -; Nr: -;"/>
    <n v="1994"/>
    <n v="8335"/>
    <n v="1"/>
    <s v="in administrare"/>
    <s v="HG 982/1998;HG 1344/2011;OUG.1 din 04/01/2017;OUG.68 din 06/11/2019"/>
    <s v="imobil"/>
    <s v="drum auto forestier"/>
  </r>
  <r>
    <x v="11176"/>
    <s v="8.04.04"/>
    <m/>
    <m/>
    <s v="DF DUSILA"/>
    <s v="conform amenajamentelor silvice"/>
    <s v="SIBIU"/>
    <s v="-"/>
    <s v="Tara: România; Judet: SIBIU; -;   -; Nr: -;"/>
    <n v="1994"/>
    <n v="876"/>
    <n v="32"/>
    <s v="in administrare"/>
    <s v="HG 860/2001;HG 1344/2011;OUG.1 din 04/01/2017;HG.354/18.05.2017;OUG.68 din 06/11/2019"/>
    <s v="imobil"/>
    <s v="Lungime= Km;Suprafeţe= ha;CF= ;"/>
  </r>
  <r>
    <x v="11177"/>
    <s v="8.04.04"/>
    <m/>
    <m/>
    <s v="DRUM FORESTIER POGONICEA"/>
    <s v="conform amenajamentelor silvice"/>
    <s v="SIBIU"/>
    <s v="-"/>
    <s v="Tara: România; Judet: SIBIU; -;   -; Nr: -;"/>
    <n v="1994"/>
    <n v="889"/>
    <n v="32"/>
    <s v="in administrare"/>
    <s v="HG 860/2001;HG 1344/2011;OUG.1 din 04/01/2017;HG.354/18.05.2017;OUG.68 din 06/11/2019"/>
    <s v="imobil"/>
    <s v="Lungime= Km;Suprafeţe= ha;CF= ;"/>
  </r>
  <r>
    <x v="11178"/>
    <s v="8.04.04"/>
    <m/>
    <m/>
    <s v="DAF PIRIUL BORDULUI"/>
    <s v="conform amenajamentelor silvice"/>
    <s v="ALBA"/>
    <s v="-"/>
    <s v="Tara: România; Judet: ALBA; -;   -; Nr: -;"/>
    <n v="1994"/>
    <n v="29683"/>
    <n v="1"/>
    <s v="in administrare"/>
    <s v="HG 982/1998;HG 1344/2011;OUG.1 din 04/01/2017;HG.354/18.05.2017;OUG.68 din 06/11/2019"/>
    <s v="imobil"/>
    <s v="Lungime= Km;Suprafeţe= ha;CF= ;"/>
  </r>
  <r>
    <x v="11179"/>
    <s v="8.04.04"/>
    <m/>
    <m/>
    <s v="DF NEGRASA"/>
    <s v="conform amenajamentelor silvice"/>
    <s v="ALBA"/>
    <s v="-"/>
    <s v="Tara: România; Judet: ALBA; -;   -; Nr: -;"/>
    <n v="1994"/>
    <n v="66079"/>
    <n v="1"/>
    <s v="in administrare"/>
    <s v="HG 982/1998;HG 1344/2011;OUG.1 din 04/01/2017;HG.354/18.05.2017;OUG.68 din 06/11/2019"/>
    <s v="imobil"/>
    <s v="Lungime= Km;Suprafeţe= ha;CF= ;"/>
  </r>
  <r>
    <x v="11180"/>
    <s v="8.04.04"/>
    <m/>
    <m/>
    <s v="DAF RIUL MIC"/>
    <s v="conform amenajamentelor silvice"/>
    <s v="ALBA"/>
    <s v="-"/>
    <s v="Tara: România; Judet: ALBA; -;   -; Nr: -;"/>
    <n v="1994"/>
    <n v="5554215"/>
    <n v="1"/>
    <s v="in administrare"/>
    <s v="HG 982/1998;HG 1344/2011;OUG.1 din 04/01/2017;HG.354/18.05.2017;OUG.68 din 06/11/2019"/>
    <s v="imobil"/>
    <s v="Lungime= Km;Suprafeţe= ha;CF= ;"/>
  </r>
  <r>
    <x v="11181"/>
    <s v="8.04.04"/>
    <m/>
    <m/>
    <s v="DF VL.RACHITII"/>
    <s v="conform amenajamentelor silvice"/>
    <s v="ALBA"/>
    <s v="-"/>
    <s v="Tara: România; Judet: ALBA; -;   -; Nr: -;"/>
    <n v="1994"/>
    <n v="19695"/>
    <n v="1"/>
    <s v="in administrare"/>
    <s v="HG 982/1998;HG 1344/2011;OUG.1 din 04/01/2017;HG.354/18.05.2017;OUG.68 din 06/11/2019"/>
    <s v="imobil"/>
    <s v="Lungime= Km;Suprafeţe= ha;CF= ;"/>
  </r>
  <r>
    <x v="11182"/>
    <s v="8.04.04"/>
    <m/>
    <m/>
    <s v="DF PR.CUTULUI"/>
    <s v="conform amenajamentelor silvice"/>
    <s v="ALBA"/>
    <s v="-"/>
    <s v="Tara: România; Judet: ALBA; -;   -; Nr: -;"/>
    <n v="1994"/>
    <n v="54701"/>
    <n v="1"/>
    <s v="in administrare"/>
    <s v="HG 982/1998;HG 1344/2011;OUG.1 din 04/01/2017;OUG.68 din 06/11/2019"/>
    <s v="imobil"/>
    <s v="drum auto forestier"/>
  </r>
  <r>
    <x v="11183"/>
    <s v="8.30.01"/>
    <m/>
    <m/>
    <s v="BARAJE PERIM.BISTRA"/>
    <s v="conform amenajamentelor silvice"/>
    <s v="SIBIU"/>
    <s v="-"/>
    <s v="Tara: România; Judet: SIBIU; -;   -; Nr: -;"/>
    <n v="1994"/>
    <n v="49996"/>
    <n v="32"/>
    <s v="in administrare"/>
    <s v="HG 860/2001;HG 1344/2011;OUG.1 din 04/01/2017;HG.354/18.05.2017;OUG.68 din 06/11/2019;HG.846/08.10.2020"/>
    <s v="imobil"/>
    <s v="Lungime albie corectată/consolidată=20,9 km;"/>
  </r>
  <r>
    <x v="11184"/>
    <s v="8.04.04"/>
    <m/>
    <m/>
    <s v="DRUM VL SLATINII"/>
    <s v="conform amenajamentelor silvice"/>
    <s v="ALBA"/>
    <s v="-"/>
    <s v="Tara: România; Judet: ALBA; -;   -; Nr: -;"/>
    <n v="1994"/>
    <n v="1686"/>
    <n v="1"/>
    <s v="in administrare"/>
    <s v="HG 982/1998;HG 1344/2011;OUG.1 din 04/01/2017;HG.354/18.05.2017;OUG.68 din 06/11/2019"/>
    <s v="imobil"/>
    <s v="Lungime= Km;Suprafeţe= ha;CF= ;"/>
  </r>
  <r>
    <x v="11185"/>
    <s v="8.04.01"/>
    <m/>
    <m/>
    <s v="FOND FORESTIER"/>
    <s v="conform amenajamentelor silvice"/>
    <s v="-"/>
    <s v="-"/>
    <s v="Tara: România; Judet: -; -;   -; Nr: -;"/>
    <n v="1991"/>
    <n v="0"/>
    <m/>
    <s v="in administrare"/>
    <s v="HG 982/1998,HG 1158/2002,HG 498/2008;HG nr.1480 din:06/12/2007;HG nr.1911 din:10/11/2004:HG 382/2008;HG 1004/2009;HG 1005/2009;HG.318/06.05.2015;OUG.1 din 04/01/2017;OUG.68 din 06/11/2019;HG.220/18.03.2020;HG.220/18.03.2020;HG.220/18.03.2020;HG.772/10.09.2020;HG.790/24.09.2020"/>
    <s v="imobil"/>
    <s v="Suprafeţe=43956324694 mp;CF= ;Date cadastrale= ;"/>
  </r>
  <r>
    <x v="11186"/>
    <s v="8.05.01"/>
    <m/>
    <m/>
    <s v="Depozit de armasari Tg. Mures_x000a_-Teren agricol si neagricol"/>
    <m/>
    <s v="MUREŞ"/>
    <s v="Târgu Mureş"/>
    <s v="Tara: România; Judet: MUREŞ;MRJ Târgu Mureş; Prc  Sportiv Municipal; Nr: -;"/>
    <n v="1985"/>
    <n v="9735863"/>
    <n v="26"/>
    <s v="in administrare"/>
    <s v="HG 637;OG 996/1999;OG 65/2004; HG 478/ 24-IUN-15;HG.478/24-IUN-15;OUG.1 din 04/01/2017;HG.354/18.05.2017;OUG.68 din 06/11/2019"/>
    <s v="imobil"/>
    <s v="Suprafeţe=18,78 ha mp;CF= ;Date cadastrale= ;"/>
  </r>
  <r>
    <x v="11187"/>
    <s v="8.27.07"/>
    <m/>
    <m/>
    <s v="Grajd cabaline"/>
    <m/>
    <s v="BRAŞOV"/>
    <s v="-"/>
    <s v="Tara: România; Judet: BRAŞOV; -;   -; Nr: -;"/>
    <n v="1948"/>
    <n v="25000"/>
    <n v="8"/>
    <s v="in administrare"/>
    <s v="HG 637/98,OUG 139/2002;HG 1344/2011; HG 478/ 24-IUN-15;HG.478/24-IUN-15;OUG.1 din 04/01/2017;OUG.68 din 06/11/2019"/>
    <s v="imobil"/>
    <s v="Suprafaţă construită=966 mp caramida mp;Suprafaţă desfăşurată= mp;Regimul de înălţime=P ;Suprafaţă teren=320000 mp mp;CF= ;Suprafaţă utilă= mp;"/>
  </r>
  <r>
    <x v="11188"/>
    <s v="8.27.07"/>
    <m/>
    <m/>
    <s v="Grajd cabaline"/>
    <m/>
    <s v="BRAŞOV"/>
    <s v="-"/>
    <s v="Tara: România; Judet: BRAŞOV; -;   -; Nr: -;"/>
    <n v="1848"/>
    <n v="9348"/>
    <n v="8"/>
    <s v="in administrare"/>
    <s v="HG 637/98,OUG 139/2002;HG 1344/2011; HG 478/ 24-IUN-15;HG.478/24-IUN-15;OUG.1 din 04/01/2017;OUG.68 din 06/11/2019"/>
    <s v="imobil"/>
    <s v="Suprafaţă construită=1119 mp caramida mp;Suprafaţă desfăşurată= mp;Regimul de înălţime=P ;Suprafaţă teren= mp;CF= ;Suprafaţă utilă= mp;"/>
  </r>
  <r>
    <x v="11189"/>
    <s v="8.27.07"/>
    <m/>
    <m/>
    <s v="Grajd cabaline"/>
    <m/>
    <s v="BRAŞOV"/>
    <s v="-"/>
    <s v="Tara: România; Judet: BRAŞOV; -;   -; Nr: -;"/>
    <n v="1848"/>
    <n v="14023"/>
    <n v="8"/>
    <s v="in administrare"/>
    <s v="HG 637/98,oug 139/2002;HG 1344/2011; HG 478/ 24-IUN-15;HG.478/24-IUN-15;OUG.1 din 04/01/2017;OUG.68 din 06/11/2019"/>
    <s v="imobil"/>
    <s v="Suprafaţă construită=915 mp caramida mp;Suprafaţă desfăşurată= mp;Regimul de înălţime=P ;Suprafaţă teren= mp;CF= ;Suprafaţă utilă= mp;"/>
  </r>
  <r>
    <x v="11190"/>
    <s v="8.05.01"/>
    <m/>
    <m/>
    <s v="Herghelia Radauti_x000a_-Teren agricol si neagricol"/>
    <m/>
    <s v="SUCEAVA"/>
    <s v="Frătăuţii Noi"/>
    <s v="Tara: România; Judet: SUCEAVA;Com Frătăuţii Noi;   -; Nr: -;"/>
    <n v="1981"/>
    <n v="806776"/>
    <n v="33"/>
    <s v="in administrare"/>
    <s v="HG 637/98 OG 996/99;; HG 478/ 24-IUN-15;HG.478/24-IUN-15;OUG.1 din 04/01/2017;HG.354/18.05.2017;OUG.68 din 06/11/2019"/>
    <s v="imobil"/>
    <s v="Suprafeţe=609,9 ha mp;CF= ;Date cadastrale= ;"/>
  </r>
  <r>
    <x v="11191"/>
    <s v="8.27.07"/>
    <m/>
    <m/>
    <s v="Grajd cabaline CAMIONCA"/>
    <m/>
    <s v="SUCEAVA"/>
    <s v="-"/>
    <s v="Tara: România; Judet: SUCEAVA; -;   -; Nr: -;"/>
    <n v="1947"/>
    <n v="123641"/>
    <n v="33"/>
    <s v="in administrare"/>
    <s v="HG 637/98;HG 1344/2011; HG 478/ 24-IUN-15;HG.478/24-IUN-15;OUG.1 din 04/01/2017;OUG.68 din 06/11/2019"/>
    <s v="imobil"/>
    <s v="Suprafaţă construită=540 mp constructie lemn mp;Suprafaţă desfăşurată= mp;Regimul de înălţime=P ;Suprafaţă teren= mp;CF= ;Suprafaţă utilă= mp;"/>
  </r>
  <r>
    <x v="11192"/>
    <s v="8.27.08"/>
    <m/>
    <m/>
    <s v="Manej, grajd acoperit"/>
    <m/>
    <s v="TIMIŞ"/>
    <s v="-"/>
    <s v="Tara: România; Judet: TIMIŞ; -;   -; Nr: -;"/>
    <n v="1987"/>
    <n v="30777"/>
    <n v="35"/>
    <s v="in administrare"/>
    <s v="HG 637/98,OUG 139/2002;HG 1344/2011;OUG.1 din 04/01/2017;HG.354/18.05.2017;OUG.68 din 06/11/2019"/>
    <s v="imobil"/>
    <s v="Suprafaţă construită=1760 mp;Suprafaţă desfăşurată= mp;Regimul de înălţime= ;Suprafaţă teren= mp;CF= ;Suprafaţă utilă= mp;"/>
  </r>
  <r>
    <x v="11193"/>
    <s v="8.27.07"/>
    <m/>
    <m/>
    <s v="Grajd cabaline"/>
    <m/>
    <s v="BIHOR"/>
    <s v="-"/>
    <s v="Tara: România; Judet: BIHOR; -;   -; Nr: -;"/>
    <n v="1981"/>
    <n v="10641"/>
    <n v="5"/>
    <s v="in administrare"/>
    <s v="HG 637/98;HG 1344/2011;OUG.1 din 04/01/2017;HG.354/18.05.2017;OUG.68 din 06/11/2019"/>
    <s v="imobil"/>
    <s v="Suprafaţă construită=680 mp;Suprafaţă desfăşurată= mp;Regimul de înălţime=P ;Suprafaţă teren=46300 mp;CF= ;Suprafaţă utilă= mp;"/>
  </r>
  <r>
    <x v="11194"/>
    <s v="8.04.04"/>
    <m/>
    <m/>
    <s v="DAF Calinesti Obirsie"/>
    <s v="fond forestier"/>
    <s v="VÂLCEA"/>
    <s v="-"/>
    <s v="Tara: România; Judet: VÂLCEA; -;   -; Nr: -;"/>
    <n v="2000"/>
    <n v="755690"/>
    <n v="38"/>
    <s v="in administrare"/>
    <s v="HG 982/1998;HG 1344/2011; HG 478/ 24-IUN-15;HG.478/24-IUN-15;OUG.1 din 04/01/2017;HG.354/18.05.2017;OUG.68 din 06/11/2019"/>
    <s v="imobil"/>
    <s v="Lungime= Km;Suprafeţe= ha;CF= ;"/>
  </r>
  <r>
    <x v="11195"/>
    <s v="8.04.01"/>
    <m/>
    <m/>
    <s v="Ape , stuf"/>
    <m/>
    <s v="TULCEA"/>
    <s v="C. A. Rosetti"/>
    <s v="Tara: România; Judet: TULCEA;Com C. A. Rosetti;   -; Nr: -;"/>
    <n v="1993"/>
    <n v="1"/>
    <n v="36"/>
    <s v="in administrare"/>
    <s v="Legea 82/1993,HG 248/1994;;OUG.1 din 04/01/2017;OUG.68 din 06/11/2019"/>
    <s v="imobil"/>
    <s v="Supr=2574ha"/>
  </r>
  <r>
    <x v="11196"/>
    <s v="8.04.01"/>
    <m/>
    <m/>
    <s v="AS Pardina"/>
    <m/>
    <s v="TULCEA"/>
    <s v="Pardina"/>
    <s v="Tara: România; Judet: TULCEA;Com Pardina;   -; Nr: -;"/>
    <n v="2000"/>
    <n v="1"/>
    <n v="36"/>
    <s v="in administrare"/>
    <s v="decizie civila nr1986/02.06.2000_x000a__x000a_ 739/09-JUL-03;;OUG.1 din 04/01/2017;OUG.68 din 06/11/2019"/>
    <s v="imobil"/>
    <s v="supr=425ha"/>
  </r>
  <r>
    <x v="11197"/>
    <s v="8.23.08"/>
    <m/>
    <m/>
    <s v="Calul NONIUS 34-14"/>
    <m/>
    <s v="TIMIŞ"/>
    <s v="-"/>
    <s v="Tara: România; Judet: TIMIŞ; -;   -; Nr: -;"/>
    <n v="2002"/>
    <n v="2800"/>
    <n v="35"/>
    <s v="in administrare"/>
    <s v="OUG 139/2002;;OUG.1 din 04/01/2017;OUG.68 din 06/11/2019"/>
    <s v="mobil"/>
    <m/>
  </r>
  <r>
    <x v="11198"/>
    <s v="8.23.03"/>
    <m/>
    <m/>
    <s v="Calul RUG 27"/>
    <m/>
    <s v="OLT"/>
    <s v="-"/>
    <s v="Tara: România; Judet: OLT; -;   -; Nr: -;"/>
    <n v="2002"/>
    <n v="13452"/>
    <n v="28"/>
    <s v="in administrare"/>
    <s v="OUG 139/2002;;OUG.1 din 04/01/2017;OUG.68 din 06/11/2019"/>
    <s v="mobil"/>
    <m/>
  </r>
  <r>
    <x v="11199"/>
    <s v="8.23.03"/>
    <m/>
    <m/>
    <s v="Calul RUG 28"/>
    <m/>
    <s v="OLT"/>
    <s v="-"/>
    <s v="Tara: România; Judet: OLT; -;   -; Nr: -;"/>
    <n v="2002"/>
    <n v="13452"/>
    <n v="28"/>
    <s v="in administrare"/>
    <s v="OUG 139/2002;;OUG.1 din 04/01/2017;OUG.68 din 06/11/2019"/>
    <s v="mobil"/>
    <m/>
  </r>
  <r>
    <x v="11200"/>
    <s v="8.23.11"/>
    <m/>
    <m/>
    <s v="Calul BARNEO 21"/>
    <m/>
    <s v="OLT"/>
    <s v="-"/>
    <s v="Tara: România; Judet: OLT; -;   -; Nr: -;"/>
    <n v="2002"/>
    <n v="4957"/>
    <n v="28"/>
    <s v="in administrare"/>
    <s v="OUG 139/2002;;OUG.1 din 04/01/2017;OUG.68 din 06/11/2019"/>
    <s v="mobil"/>
    <m/>
  </r>
  <r>
    <x v="11201"/>
    <s v="8.23.11"/>
    <m/>
    <m/>
    <s v="Calul BAGDAD 4"/>
    <m/>
    <s v="OLT"/>
    <s v="-"/>
    <s v="Tara: România; Judet: OLT; -;   -; Nr: -;"/>
    <n v="2002"/>
    <n v="425"/>
    <n v="28"/>
    <s v="in administrare"/>
    <s v="OUG 139/2002;;OUG.1 din 04/01/2017;OUG.68 din 06/11/2019"/>
    <s v="mobil"/>
    <m/>
  </r>
  <r>
    <x v="11202"/>
    <s v="8.23.12"/>
    <m/>
    <m/>
    <s v="Calul DAHOMAN 3417"/>
    <m/>
    <s v="OLT"/>
    <s v="-"/>
    <s v="Tara: România; Judet: OLT; -;   -; Nr: -;"/>
    <n v="2002"/>
    <n v="2925"/>
    <n v="28"/>
    <s v="in administrare"/>
    <s v="OUG 139/2002;;OUG.1 din 04/01/2017;OUG.68 din 06/11/2019"/>
    <s v="mobil"/>
    <m/>
  </r>
  <r>
    <x v="11203"/>
    <s v="8.23.05"/>
    <m/>
    <m/>
    <s v="Calul GXXXIX"/>
    <m/>
    <s v="GALAŢI"/>
    <s v="-"/>
    <s v="Tara: România; Judet: GALAŢI; -;   -; Nr: -;"/>
    <n v="2000"/>
    <n v="3736"/>
    <n v="17"/>
    <s v="in administrare"/>
    <s v="OUG 139/2002;;OUG.1 din 04/01/2017;OUG.68 din 06/11/2019"/>
    <s v="mobil"/>
    <m/>
  </r>
  <r>
    <x v="11204"/>
    <s v="8.23.07"/>
    <m/>
    <m/>
    <s v="Calul NEAPOLITANO XXVIII - 3"/>
    <m/>
    <s v="GALAŢI"/>
    <s v="-"/>
    <s v="Tara: România; Judet: GALAŢI; -;   -; Nr: -;"/>
    <n v="1999"/>
    <n v="6641"/>
    <n v="17"/>
    <s v="in administrare"/>
    <s v="OUG 139/2002;;OUG.1 din 04/01/2017;OUG.68 din 06/11/2019"/>
    <s v="mobil"/>
    <m/>
  </r>
  <r>
    <x v="11205"/>
    <s v="8.23.05"/>
    <m/>
    <m/>
    <s v="Calul G45 - 9"/>
    <m/>
    <s v="GALAŢI"/>
    <s v="-"/>
    <s v="Tara: România; Judet: GALAŢI; -;   -; Nr: -;"/>
    <n v="2002"/>
    <n v="3000"/>
    <n v="17"/>
    <s v="in administrare"/>
    <s v="OUG 139/2002;;OUG.1 din 04/01/2017;OUG.68 din 06/11/2019"/>
    <s v="mobil"/>
    <m/>
  </r>
  <r>
    <x v="11206"/>
    <s v="8.23.06"/>
    <m/>
    <m/>
    <s v="Calul O IX - 25"/>
    <m/>
    <s v="SUCEAVA"/>
    <s v="-"/>
    <s v="Tara: România; Judet: SUCEAVA; -;   -; Nr: -;"/>
    <n v="1999"/>
    <n v="2875"/>
    <n v="33"/>
    <s v="in administrare"/>
    <s v="OUG 139/2002;;OUG.1 din 04/01/2017;OUG.68 din 06/11/2019"/>
    <s v="mobil"/>
    <m/>
  </r>
  <r>
    <x v="11207"/>
    <s v="8.23.02"/>
    <m/>
    <m/>
    <s v="Calul MOLID I - 32"/>
    <m/>
    <s v="SUCEAVA"/>
    <s v="-"/>
    <s v="Tara: România; Judet: SUCEAVA; -;   -; Nr: -;"/>
    <n v="1999"/>
    <n v="1300"/>
    <n v="33"/>
    <s v="in administrare"/>
    <s v="OUG 139/2002;;OUG.1 din 04/01/2017;OUG.68 din 06/11/2019"/>
    <s v="mobil"/>
    <m/>
  </r>
  <r>
    <x v="11208"/>
    <s v="8.23.12"/>
    <m/>
    <m/>
    <s v="Calul 358 DAHOMAN XXXI-134"/>
    <m/>
    <s v="SUCEAVA"/>
    <s v="-"/>
    <s v="Tara: România; Judet: SUCEAVA; -;   -; Nr: -;"/>
    <n v="1991"/>
    <n v="4000"/>
    <n v="33"/>
    <s v="in administrare"/>
    <s v="OUG 139/2002;;OUG.1 din 04/01/2017;OUG.68 din 06/11/2019"/>
    <s v="mobil"/>
    <m/>
  </r>
  <r>
    <x v="11209"/>
    <s v="8.23.12"/>
    <m/>
    <m/>
    <s v="Calul 414 SIGL - BAGDADY XV-16"/>
    <m/>
    <s v="SUCEAVA"/>
    <s v="-"/>
    <s v="Tara: România; Judet: SUCEAVA; -;   -; Nr: -;"/>
    <n v="1997"/>
    <n v="6961"/>
    <n v="33"/>
    <s v="in administrare"/>
    <s v="OUG 139/2002;;OUG.1 din 04/01/2017;OUG.68 din 06/11/2019"/>
    <s v="mobil"/>
    <m/>
  </r>
  <r>
    <x v="11210"/>
    <s v="8.23.12"/>
    <m/>
    <m/>
    <s v="Calul 424 MERSUCH XXV-9"/>
    <m/>
    <s v="SUCEAVA"/>
    <s v="-"/>
    <s v="Tara: România; Judet: SUCEAVA; -;   -; Nr: -;"/>
    <n v="2001"/>
    <n v="3175"/>
    <n v="33"/>
    <s v="in administrare"/>
    <s v="OUG 139/2002;;OUG.1 din 04/01/2017;OUG.68 din 06/11/2019"/>
    <s v="mobil"/>
    <m/>
  </r>
  <r>
    <x v="11211"/>
    <s v="8.23.01"/>
    <m/>
    <m/>
    <s v="Calul HOP UT -59"/>
    <m/>
    <s v="TIMIŞ"/>
    <s v="-"/>
    <s v="Tara: România; Judet: TIMIŞ; -;   -; Nr: -;"/>
    <n v="1999"/>
    <n v="5838"/>
    <n v="35"/>
    <s v="in administrare"/>
    <s v="OUG 139/2002;;OUG.1 din 04/01/2017;HG.118/27.02.2019;OUG.68 din 06/11/2019"/>
    <s v="mobil"/>
    <s v="Anul naşterii=1995 ;Sexul=armasar de monta publica ;Dangale=UT-59 ;Microcip=00065D7871 ;Locaţia de bază=H. Izvin ;"/>
  </r>
  <r>
    <x v="11212"/>
    <s v="8.23.13"/>
    <m/>
    <m/>
    <s v="Calul  CINEL /1991"/>
    <m/>
    <s v="BRĂILA"/>
    <s v="-"/>
    <s v="Tara: România; Judet: BRĂILA; -;   -; Nr: -;"/>
    <n v="2002"/>
    <n v="2332"/>
    <n v="9"/>
    <s v="in administrare"/>
    <s v="OUG 139/2002;;OUG.1 din 04/01/2017;OUG.68 din 06/11/2019"/>
    <s v="mobil"/>
    <m/>
  </r>
  <r>
    <x v="11213"/>
    <s v="8.23.06"/>
    <m/>
    <m/>
    <s v="Calul PIETROSU X-24/1996"/>
    <m/>
    <s v="BRĂILA"/>
    <s v="-"/>
    <s v="Tara: România; Judet: BRĂILA; -;   -; Nr: -;"/>
    <n v="2002"/>
    <n v="3595"/>
    <n v="9"/>
    <s v="in administrare"/>
    <s v="OUG 139/2002;;OUG.1 din 04/01/2017;OUG.68 din 06/11/2019"/>
    <s v="mobil"/>
    <m/>
  </r>
  <r>
    <x v="11214"/>
    <s v="8.23.03"/>
    <m/>
    <m/>
    <s v="Calul ELEGANTA"/>
    <m/>
    <s v="CĂLĂRAŞI"/>
    <s v="-"/>
    <s v="Tara: România; Judet: CĂLĂRAŞI; -;   -; Nr: -;"/>
    <n v="2002"/>
    <n v="3000"/>
    <n v="51"/>
    <s v="in administrare"/>
    <s v="OUG 139/2002;;OUG.1 din 04/01/2017;OUG.68 din 06/11/2019"/>
    <s v="mobil"/>
    <m/>
  </r>
  <r>
    <x v="11215"/>
    <s v="8.23.13"/>
    <m/>
    <m/>
    <s v="Calul Fascinatia"/>
    <m/>
    <s v="CĂLĂRAŞI"/>
    <s v="-"/>
    <s v="Tara: România; Judet: CĂLĂRAŞI; -;   -; Nr: -;"/>
    <n v="2002"/>
    <n v="2875"/>
    <n v="51"/>
    <s v="in administrare"/>
    <s v="OUG 139/2002;;OUG.1 din 04/01/2017;OUG.68 din 06/11/2019"/>
    <s v="mobil"/>
    <m/>
  </r>
  <r>
    <x v="11216"/>
    <s v="8.23.13"/>
    <m/>
    <m/>
    <s v="Calul JERE"/>
    <m/>
    <s v="BRĂILA"/>
    <s v="Râmnicelu"/>
    <s v="Tara: România; Judet: BRĂILA;Com Râmnicelu;   -; Nr: -;"/>
    <n v="2002"/>
    <n v="3000"/>
    <n v="9"/>
    <s v="in administrare"/>
    <s v="OUG 139/2002;;OUG.1 din 04/01/2017;OUG.68 din 06/11/2019"/>
    <s v="mobil"/>
    <m/>
  </r>
  <r>
    <x v="11217"/>
    <s v="8.23.11"/>
    <m/>
    <m/>
    <s v="Calul RAPSOD"/>
    <m/>
    <s v="BISTRIŢA-NĂSĂUD"/>
    <s v="-"/>
    <s v="Tara: România; Judet: BISTRIŢA-NĂSĂUD; -;   -; Nr: -;"/>
    <n v="2001"/>
    <n v="2800"/>
    <n v="6"/>
    <s v="in administrare"/>
    <s v="OUG 139/2002;;OUG.1 din 04/01/2017;OUG.68 din 06/11/2019"/>
    <s v="mobil"/>
    <m/>
  </r>
  <r>
    <x v="11218"/>
    <s v="8.04.04"/>
    <m/>
    <m/>
    <s v="DAF Fincelu mic"/>
    <s v="cj.amenajamentului silvic"/>
    <s v="MUREŞ"/>
    <s v="-"/>
    <s v="Tara: România; Judet: MUREŞ; -;   -; Nr: -;"/>
    <n v="2004"/>
    <n v="457294"/>
    <n v="26"/>
    <s v="in administrare"/>
    <s v="HG982/1998;HG 1344/2011;OUG.1 din 04/01/2017;HG.354/18.05.2017;OUG.68 din 06/11/2019"/>
    <s v="imobil"/>
    <s v="Lungime= Km;Suprafeţe= ha;CF= ;"/>
  </r>
  <r>
    <x v="11219"/>
    <s v="8.04.04"/>
    <m/>
    <m/>
    <s v="DRUM AUTO PARAUL NEGRU"/>
    <m/>
    <s v="HUNEDOARA"/>
    <s v="-"/>
    <s v="Tara: România; Judet: HUNEDOARA; -;   -; Nr: -;"/>
    <n v="2002"/>
    <n v="952041"/>
    <n v="20"/>
    <s v="in administrare"/>
    <s v="HG 982/1998;;OUG.1 din 04/01/2017;HG.354/18.05.2017;OUG.68 din 06/11/2019"/>
    <s v="imobil"/>
    <s v="Lungime= Km;Suprafeţe= ha;CF= ;"/>
  </r>
  <r>
    <x v="11220"/>
    <s v="8.30._"/>
    <m/>
    <m/>
    <s v="CONSTRUCTII BARAJE"/>
    <m/>
    <s v="BISTRIŢA-NĂSĂUD"/>
    <s v="-"/>
    <s v="Tara: România; Judet: BISTRIŢA-NĂSĂUD; -;   -; Nr: -;"/>
    <n v="1938"/>
    <n v="8160"/>
    <n v="6"/>
    <s v="in administrare"/>
    <s v="HG 982/1998;;OUG.1 din 04/01/2017;HG.354/18.05.2017;OUG.68 din 06/11/2019"/>
    <s v="imobil"/>
    <s v="Denumire= ;"/>
  </r>
  <r>
    <x v="11221"/>
    <s v="8.30._"/>
    <m/>
    <m/>
    <s v="BARAJE V.CIRLIGELOR"/>
    <m/>
    <s v="BISTRIŢA-NĂSĂUD"/>
    <s v="-"/>
    <s v="Tara: România; Judet: BISTRIŢA-NĂSĂUD; -;   -; Nr: -;"/>
    <n v="1933"/>
    <n v="1255"/>
    <n v="6"/>
    <s v="in administrare"/>
    <s v="HG 982/1998;;OUG.1 din 04/01/2017;HG.354/18.05.2017;OUG.68 din 06/11/2019"/>
    <s v="imobil"/>
    <s v="Denumire= ;"/>
  </r>
  <r>
    <x v="11222"/>
    <s v="8.23.07"/>
    <m/>
    <m/>
    <s v="N XXVIII-25/99"/>
    <m/>
    <s v="MUREŞ"/>
    <s v="-"/>
    <s v="Tara: România; Judet: MUREŞ; -;   -; Nr: -;"/>
    <n v="2002"/>
    <n v="2633"/>
    <n v="26"/>
    <s v="in administrare"/>
    <s v="OUG 139/2002;;OUG.1 din 04/01/2017;OUG.68 din 06/11/2019"/>
    <s v="mobil"/>
    <s v="CAL"/>
  </r>
  <r>
    <x v="11223"/>
    <s v="8.23.11"/>
    <m/>
    <m/>
    <s v="SCUFITA FA-8/99"/>
    <m/>
    <s v="BISTRIŢA-NĂSĂUD"/>
    <s v="-"/>
    <s v="Tara: România; Judet: BISTRIŢA-NĂSĂUD; -;   -; Nr: -;"/>
    <n v="2002"/>
    <n v="2300"/>
    <n v="6"/>
    <s v="in administrare"/>
    <s v="OUG 139/2002;;OUG.1 din 04/01/2017;OUG.68 din 06/11/2019"/>
    <s v="mobil"/>
    <s v="CAL"/>
  </r>
  <r>
    <x v="11224"/>
    <s v="8.23.11"/>
    <m/>
    <m/>
    <s v="HOHOT F-37/89"/>
    <m/>
    <s v="BISTRIŢA-NĂSĂUD"/>
    <s v="-"/>
    <s v="Tara: România; Judet: BISTRIŢA-NĂSĂUD; -;   -; Nr: -;"/>
    <n v="1992"/>
    <n v="444"/>
    <n v="6"/>
    <s v="in administrare"/>
    <s v="OUG 139/2002;;OUG.1 din 04/01/2017;OUG.68 din 06/11/2019"/>
    <s v="mobil"/>
    <s v="CAL"/>
  </r>
  <r>
    <x v="11225"/>
    <s v="8.23.07"/>
    <m/>
    <m/>
    <s v="N XXVIII-31/2000_x000a_"/>
    <m/>
    <s v="MUREŞ"/>
    <s v="-"/>
    <s v="Tara: România; Judet: MUREŞ; -;   -; Nr: -;"/>
    <n v="2000"/>
    <n v="7030"/>
    <n v="26"/>
    <s v="in administrare"/>
    <s v="OUG 139/2002;;OUG.1 din 04/01/2017;OUG.68 din 06/11/2019"/>
    <s v="mobil"/>
    <s v="CAL"/>
  </r>
  <r>
    <x v="11226"/>
    <s v="8.04.04"/>
    <m/>
    <m/>
    <s v="DAF NADOS"/>
    <m/>
    <s v="SATU MARE"/>
    <s v="Oraşu Nou"/>
    <s v="Tara: România; Judet: SATU MARE;Com Oraşu Nou;   -; Nr: -;"/>
    <n v="1995"/>
    <n v="246160"/>
    <n v="30"/>
    <s v="in administrare"/>
    <s v="HG 982/1998;HG 1344/2011; HG 478/ 24-IUN-15;HG.478/24-IUN-15;OUG.1 din 04/01/2017;HG.354/18.05.2017;OUG.68 din 06/11/2019"/>
    <s v="imobil"/>
    <s v="Lungime= Km;Suprafeţe= ha;CF= ;"/>
  </r>
  <r>
    <x v="11227"/>
    <s v="8.04.04"/>
    <m/>
    <m/>
    <s v="DAF V.IEDULUI"/>
    <m/>
    <s v="SATU MARE"/>
    <s v="-"/>
    <s v="Tara: România; Judet: SATU MARE; -;   -; Nr: -;"/>
    <n v="1964"/>
    <n v="300189"/>
    <n v="30"/>
    <s v="in administrare"/>
    <s v="HG 982/1990;HG 1344/2011; HG 478/ 24-IUN-15;HG.478/24-IUN-15;OUG.1 din 04/01/2017;HG.354/18.05.2017;OUG.68 din 06/11/2019"/>
    <s v="imobil"/>
    <s v="Lungime= Km;Suprafeţe= ha;CF= ;"/>
  </r>
  <r>
    <x v="11228"/>
    <s v="8.04.04"/>
    <m/>
    <m/>
    <s v="DAF CREANGA LUNGA"/>
    <m/>
    <s v="SATU MARE"/>
    <s v="-"/>
    <s v="Tara: România; Judet: SATU MARE; -;   -; Nr: -;"/>
    <n v="1976"/>
    <n v="33270"/>
    <n v="30"/>
    <s v="in administrare"/>
    <s v="HG 982/1998;HG 1344/2011; HG 478/ 24-IUN-15;HG.478/24-IUN-15;OUG.1 din 04/01/2017;HG.354/18.05.2017;OUG.68 din 06/11/2019"/>
    <s v="imobil"/>
    <s v="Lungime= Km;Suprafeţe= ha;CF= ;"/>
  </r>
  <r>
    <x v="11229"/>
    <s v="8.04.04"/>
    <m/>
    <m/>
    <s v="DAF SARAUAD"/>
    <m/>
    <s v="SATU MARE"/>
    <s v="-"/>
    <s v="Tara: România; Judet: SATU MARE; -;   -; Nr: -;"/>
    <n v="1978"/>
    <n v="178309"/>
    <n v="30"/>
    <s v="in administrare"/>
    <s v="HG 982/1998;HG 1344/2011; HG 478/ 24-IUN-15;HG.478/24-IUN-15;OUG.1 din 04/01/2017;HG.354/18.05.2017;OUG.68 din 06/11/2019"/>
    <s v="imobil"/>
    <s v="Lungime= Km;Suprafeţe= ha;CF= ;"/>
  </r>
  <r>
    <x v="11230"/>
    <s v="8.04.04"/>
    <m/>
    <m/>
    <s v="DAF BOGDAND-SER"/>
    <m/>
    <s v="SATU MARE"/>
    <s v="-"/>
    <s v="Tara: România; Judet: SATU MARE; -;   -; Nr: -;"/>
    <n v="1983"/>
    <n v="598670"/>
    <n v="30"/>
    <s v="in administrare"/>
    <s v="HG 982/1998;HG 1344/2011; HG 478/ 24-IUN-15;HG.478/24-IUN-15;OUG.1 din 04/01/2017;HG.354/18.05.2017;OUG.68 din 06/11/2019"/>
    <s v="imobil"/>
    <s v="Lungime= Km;Suprafeţe= ha;CF= ;"/>
  </r>
  <r>
    <x v="11231"/>
    <s v="8.04.04"/>
    <m/>
    <m/>
    <s v="DAF LESPEZI"/>
    <m/>
    <s v="PRAHOVA"/>
    <s v="Slănic"/>
    <s v="Tara: România; Judet: PRAHOVA;Orş Slănic;   -; Nr: -;"/>
    <n v="2003"/>
    <n v="57729"/>
    <n v="29"/>
    <s v="in administrare"/>
    <s v="ORD.2388/1995;HG 1344/2011; HG 478/ 24-IUN-15;HG.478/24-IUN-15;OUG.1 din 04/01/2017;HG.354/18.05.2017;OUG.68 din 06/11/2019"/>
    <s v="imobil"/>
    <s v="Lungime= Km;Suprafeţe= ha;CF= ;"/>
  </r>
  <r>
    <x v="11232"/>
    <s v="8.30.01"/>
    <m/>
    <m/>
    <s v="CT PR.ROSESTI"/>
    <m/>
    <s v="CLUJ"/>
    <s v="-"/>
    <s v="Tara: România; Judet: CLUJ; -;   -; Nr: -;"/>
    <n v="2001"/>
    <n v="190908"/>
    <n v="12"/>
    <s v="in administrare"/>
    <s v="HG 1105/2003;;OUG.1 din 04/01/2017;HG.354/18.05.2017;OUG.68 din 06/11/2019;HG.846/08.10.2020"/>
    <s v="imobil"/>
    <s v="Lungime albie corectată/consolidată=0,9 km;"/>
  </r>
  <r>
    <x v="11233"/>
    <s v="8.30.01"/>
    <m/>
    <m/>
    <s v="CT V RECII"/>
    <m/>
    <s v="ALBA"/>
    <s v="Şugag"/>
    <s v="Tara: România; Judet: ALBA;Com Şugag;   -; Nr: -;"/>
    <n v="2001"/>
    <n v="527913"/>
    <n v="1"/>
    <s v="in administrare"/>
    <s v="HG 1105/2003;;OUG.1 din 04/01/2017;HG.354/18.05.2017;OUG.68 din 06/11/2019;HG.846/08.10.2020"/>
    <s v="imobil"/>
    <s v="Lungime albie corectată/consolidată=5.65 km;"/>
  </r>
  <r>
    <x v="11234"/>
    <s v="8.30.01"/>
    <m/>
    <m/>
    <s v="CT PIANU RECEA"/>
    <m/>
    <s v="ALBA"/>
    <s v="Sebeş"/>
    <s v="Tara: România; Judet: ALBA;Mun Sebeş;   -; Nr: -;"/>
    <n v="2003"/>
    <n v="649027"/>
    <n v="1"/>
    <s v="in administrare"/>
    <s v="HG 1105/2003;;OUG.1 din 04/01/2017;HG.354/18.05.2017;OUG.68 din 06/11/2019;HG.846/08.10.2020"/>
    <s v="imobil"/>
    <s v="Lungime albie corectată/consolidată=3.1 km;"/>
  </r>
  <r>
    <x v="11235"/>
    <s v="8.04.04"/>
    <m/>
    <m/>
    <s v="DAF SCURTURI"/>
    <m/>
    <s v="GORJ"/>
    <s v="Runcu"/>
    <s v="Tara: România; Judet: GORJ;Com Runcu;   -; Nr: -;"/>
    <n v="2001"/>
    <n v="240309"/>
    <n v="18"/>
    <s v="in administrare"/>
    <s v="HG 1105/2003_x000a_;HG 1344/2011; HG 478/ 24-IUN-15;HG.478/24-IUN-15;OUG.1 din 04/01/2017;HG.354/18.05.2017;OUG.68 din 06/11/2019"/>
    <s v="imobil"/>
    <s v="Lungime= Km;Suprafeţe= ha;CF= ;"/>
  </r>
  <r>
    <x v="11236"/>
    <s v="8.30.01"/>
    <m/>
    <m/>
    <s v="CT CUNGREA"/>
    <m/>
    <s v="ARGEŞ"/>
    <s v="Cotmeana"/>
    <s v="Tara: România; Judet: ARGEŞ;Com Cotmeana;   -; Nr: -;"/>
    <n v="1989"/>
    <n v="5469"/>
    <n v="3"/>
    <s v="in administrare"/>
    <s v="HG 982/1998;HG 1344/2011;OUG.1 din 04/01/2017;HG.354/18.05.2017;OUG.68 din 06/11/2019;HG.846/08.10.2020"/>
    <s v="imobil"/>
    <s v="Lungime albie corectată/consolidată=1.8 km;"/>
  </r>
  <r>
    <x v="11237"/>
    <s v="8.04.04"/>
    <m/>
    <m/>
    <s v="DAF HALOSUL MIC"/>
    <m/>
    <s v="BACĂU"/>
    <s v="-"/>
    <s v="Tara: România; Judet: BACĂU; -;   -; Nr: -;"/>
    <n v="2003"/>
    <n v="334344"/>
    <n v="4"/>
    <s v="in administrare"/>
    <s v="OG 70/1999;HG 1344/2011;OUG.1 din 04/01/2017;HG.354/18.05.2017;OUG.68 din 06/11/2019"/>
    <s v="imobil"/>
    <s v="Lungime= Km;Suprafeţe= ha;CF= ;"/>
  </r>
  <r>
    <x v="11238"/>
    <s v="8.23.12"/>
    <m/>
    <m/>
    <s v="CAL ELSBA 14-7"/>
    <m/>
    <s v="OLT"/>
    <s v="-"/>
    <s v="Tara: România; Judet: OLT; -;   -; Nr: -;"/>
    <n v="2003"/>
    <n v="7600"/>
    <n v="28"/>
    <s v="in administrare"/>
    <s v="OMAAP 171/2003;;OUG.1 din 04/01/2017;OUG.68 din 06/11/2019"/>
    <s v="mobil"/>
    <s v="CAL"/>
  </r>
  <r>
    <x v="11239"/>
    <s v="8.04.01"/>
    <m/>
    <m/>
    <s v="TEREN FORESTIER 59,27 HA"/>
    <m/>
    <s v="OLT"/>
    <s v="-"/>
    <s v="Tara: România; Judet: OLT; -;   -; Nr: -;"/>
    <n v="2003"/>
    <n v="142321"/>
    <n v="28"/>
    <s v="in administrare"/>
    <s v="HG 796/2002;; HG 478/ 24-IUN-15;HG.478/24-IUN-15;OUG.1 din 04/01/2017;HG.354/18.05.2017;OUG.68 din 06/11/2019"/>
    <s v="imobil"/>
    <s v="Suprafeţe= mp;CF= ;Date cadastrale= ;"/>
  </r>
  <r>
    <x v="11240"/>
    <s v="8.23.06"/>
    <m/>
    <m/>
    <s v="CAL PIETROSU XI-1"/>
    <m/>
    <s v="SUCEAVA"/>
    <s v="Breaza"/>
    <s v="Tara: România; Judet: SUCEAVA;Com Breaza;   -; Nr: -;"/>
    <n v="2003"/>
    <n v="7215"/>
    <n v="33"/>
    <s v="in administrare"/>
    <s v="OMA 173/2003;;OUG.1 din 04/01/2017;OUG.68 din 06/11/2019"/>
    <s v="mobil"/>
    <s v="CAL"/>
  </r>
  <r>
    <x v="11241"/>
    <s v="8.23.12"/>
    <m/>
    <m/>
    <s v="CAL SHAGYA LXII-2"/>
    <m/>
    <s v="SUCEAVA"/>
    <s v="Marginea"/>
    <s v="Tara: România; Judet: SUCEAVA;Com Marginea;   -; Nr: -;"/>
    <n v="2003"/>
    <n v="7400"/>
    <n v="33"/>
    <s v="in administrare"/>
    <s v="OMA 173/2003;;OUG.1 din 04/01/2017;OUG.68 din 06/11/2019"/>
    <s v="mobil"/>
    <s v="CAL"/>
  </r>
  <r>
    <x v="11242"/>
    <s v="8.23.12"/>
    <m/>
    <m/>
    <s v="CAL SIGLAVY BAGDADY XV-58"/>
    <m/>
    <s v="SUCEAVA"/>
    <s v="Marginea"/>
    <s v="Tara: România; Judet: SUCEAVA;Com Marginea;   -; Nr: -;"/>
    <n v="2003"/>
    <n v="6840"/>
    <n v="33"/>
    <s v="in administrare"/>
    <s v="OMA 173/2003_x000a_;;OUG.1 din 04/01/2017;OUG.68 din 06/11/2019"/>
    <s v="mobil"/>
    <s v="CAL"/>
  </r>
  <r>
    <x v="11243"/>
    <s v="8.23.06"/>
    <m/>
    <m/>
    <s v="CAL PRISLOP X-11"/>
    <m/>
    <s v="SUCEAVA"/>
    <s v="Breaza"/>
    <s v="Tara: România; Judet: SUCEAVA;Com Breaza;   -; Nr: -;"/>
    <n v="2002"/>
    <n v="2100"/>
    <n v="33"/>
    <s v="in administrare"/>
    <s v="OMA 173/2003;;OUG.1 din 04/01/2017;OUG.68 din 06/11/2019"/>
    <s v="mobil"/>
    <s v="CAL"/>
  </r>
  <r>
    <x v="11244"/>
    <s v="8.04.04"/>
    <m/>
    <m/>
    <s v="DAF PR MORII"/>
    <m/>
    <s v="SIBIU"/>
    <s v="-"/>
    <s v="Tara: România; Judet: SIBIU; -;   -; Nr: -;"/>
    <n v="2003"/>
    <n v="612916"/>
    <n v="32"/>
    <s v="in administrare"/>
    <s v="OG 70/1999;HG 1344/2011;OUG.1 din 04/01/2017;HG.354/18.05.2017;OUG.68 din 06/11/2019"/>
    <s v="imobil"/>
    <s v="Lungime= Km;Suprafeţe= ha;CF= ;"/>
  </r>
  <r>
    <x v="11245"/>
    <s v="8.30.01"/>
    <m/>
    <m/>
    <s v="BARAJ BAHLUI"/>
    <m/>
    <s v="IAŞI"/>
    <s v="Pârcovaci"/>
    <s v="Tara: România; Judet: IAŞI;Sat Pârcovaci;   -; Nr: -;"/>
    <n v="1981"/>
    <n v="9148"/>
    <n v="22"/>
    <s v="in administrare"/>
    <s v="HG 982/1998;;OUG.1 din 04/01/2017;HG.354/18.05.2017;OUG.68 din 06/11/2019;HG.846/08.10.2020"/>
    <s v="imobil"/>
    <s v="Lungime albie corectată/consolidată=0,024 km;"/>
  </r>
  <r>
    <x v="11246"/>
    <s v="8.30.01"/>
    <m/>
    <m/>
    <s v="BARAJ HUMOSU"/>
    <m/>
    <s v="IAŞI"/>
    <s v="Pârcovaci"/>
    <s v="Tara: România; Judet: IAŞI;Sat Pârcovaci;   -; Nr: -;"/>
    <n v="1981"/>
    <n v="1341"/>
    <n v="22"/>
    <s v="in administrare"/>
    <s v="HG 982/1998;HG 1344/2011;OUG.1 din 04/01/2017;HG.354/18.05.2017;OUG.68 din 06/11/2019;HG.846/08.10.2020"/>
    <s v="imobil"/>
    <s v="Lungime albie corectată/consolidată=0,361 km;"/>
  </r>
  <r>
    <x v="11247"/>
    <s v="8.04.04"/>
    <m/>
    <m/>
    <s v="DAF TREI PIETRE"/>
    <m/>
    <s v="IAŞI"/>
    <s v="Sireţel"/>
    <s v="Tara: România; Judet: IAŞI;Com Sireţel;   -; Nr: -;"/>
    <n v="1970"/>
    <n v="191000"/>
    <n v="22"/>
    <s v="in administrare"/>
    <s v="HG 982/1998;;OUG.1 din 04/01/2017;HG.354/18.05.2017;OUG.68 din 06/11/2019"/>
    <s v="imobil"/>
    <s v="Lungime= Km;Suprafeţe= ha;CF= ;"/>
  </r>
  <r>
    <x v="11248"/>
    <s v="8.04.04"/>
    <m/>
    <m/>
    <s v="DAF IORCANI"/>
    <m/>
    <s v="IAŞI"/>
    <s v="Iorcani"/>
    <s v="Tara: România; Judet: IAŞI;Sat Iorcani;   -; Nr: -;"/>
    <n v="1964"/>
    <n v="89390"/>
    <n v="22"/>
    <s v="in administrare"/>
    <s v="HG 982/1998;;OUG.1 din 04/01/2017;HG.354/18.05.2017;OUG.68 din 06/11/2019"/>
    <s v="imobil"/>
    <s v="Lungime= Km;Suprafeţe= ha;CF= ;"/>
  </r>
  <r>
    <x v="11249"/>
    <s v="8.04.04"/>
    <m/>
    <m/>
    <s v="DAF IIRUSI IORCANI"/>
    <m/>
    <s v="IAŞI"/>
    <s v="Tătăruşi"/>
    <s v="Tara: România; Judet: IAŞI;Com Tătăruşi;   -; Nr: -;"/>
    <n v="1994"/>
    <n v="21791"/>
    <n v="22"/>
    <s v="in administrare"/>
    <s v="HG 982/1998;;OUG.1 din 04/01/2017;HG.354/18.05.2017;OUG.68 din 06/11/2019"/>
    <s v="imobil"/>
    <s v="Lungime= Km;Suprafeţe= ha;CF= ;"/>
  </r>
  <r>
    <x v="11250"/>
    <s v="8.04.04"/>
    <m/>
    <m/>
    <s v="DAF HOMITA CODRII"/>
    <m/>
    <s v="IAŞI"/>
    <s v="Moţca"/>
    <s v="Tara: România; Judet: IAŞI;Com Moţca;   -; Nr: -;"/>
    <n v="1994"/>
    <n v="10000"/>
    <n v="22"/>
    <s v="in administrare"/>
    <s v="HG 982/1998;;OUG.1 din 04/01/2017;OUG.68 din 06/11/2019"/>
    <s v="imobil"/>
    <s v="DRUM AUTO FOR"/>
  </r>
  <r>
    <x v="11251"/>
    <s v="8.04.04"/>
    <m/>
    <m/>
    <s v="DAF ARSURA"/>
    <m/>
    <s v="IAŞI"/>
    <s v="-"/>
    <s v="Tara: România; Judet: IAŞI; -;   -; Nr: -;"/>
    <n v="1968"/>
    <n v="15300"/>
    <n v="22"/>
    <s v="in administrare"/>
    <s v="HG 982/1998;;OUG.1 din 04/01/2017;HG.354/18.05.2017;OUG.68 din 06/11/2019"/>
    <s v="imobil"/>
    <s v="Lungime= Km;Suprafeţe= ha;CF= ;"/>
  </r>
  <r>
    <x v="11252"/>
    <s v="8.04.04"/>
    <m/>
    <m/>
    <s v="DAF SOIMU OUSOR"/>
    <m/>
    <s v="NEAMŢ"/>
    <s v="Tazlău"/>
    <s v="Tara: România; Judet: NEAMŢ;Com Tazlău;   -; Nr: -;"/>
    <n v="2003"/>
    <n v="3274319"/>
    <n v="27"/>
    <s v="in administrare"/>
    <s v="HG 982/1998;HG 1344/2011; HG 478/ 24-IUN-15;HG.478/24-IUN-15;OUG.1 din 04/01/2017;HG.354/18.05.2017;OUG.68 din 06/11/2019"/>
    <s v="imobil"/>
    <s v="Lungime= Km;Suprafeţe= ha;CF= ;"/>
  </r>
  <r>
    <x v="11253"/>
    <s v="8.30.01"/>
    <m/>
    <m/>
    <s v="CT VALEA COMORII"/>
    <m/>
    <s v="NEAMŢ"/>
    <s v="Pipirig"/>
    <s v="Tara: România; Judet: NEAMŢ;Com Pipirig;   -; Nr: -;"/>
    <n v="2003"/>
    <n v="816893"/>
    <n v="27"/>
    <s v="in administrare"/>
    <s v="HG 982/1998;HG 1344/2011; HG 478/ 24-IUN-15;HG.478/24-IUN-15;OUG.1 din 04/01/2017;HG.354/18.05.2017;OUG.68 din 06/11/2019;HG.846/08.10.2020"/>
    <s v="imobil"/>
    <s v="Lungime albie corectată/consolidată=0,42 km;"/>
  </r>
  <r>
    <x v="11254"/>
    <s v="8.04.04"/>
    <m/>
    <m/>
    <s v="DAF PR.PEPINIERE"/>
    <m/>
    <s v="COVASNA"/>
    <s v="-"/>
    <s v="Tara: România; Judet: COVASNA; -;   -; Nr: -;"/>
    <n v="1966"/>
    <n v="6428"/>
    <n v="14"/>
    <s v="in administrare"/>
    <s v="HG 1105/2003;HG 1344/2011;OUG.1 din 04/01/2017;HG.354/18.05.2017;OUG.68 din 06/11/2019"/>
    <s v="imobil"/>
    <s v="Lungime= Km;Suprafeţe= ha;CF= ;"/>
  </r>
  <r>
    <x v="11255"/>
    <s v="8.04.04"/>
    <m/>
    <m/>
    <s v="DAF ZABRATAU"/>
    <m/>
    <s v="COVASNA"/>
    <s v="-"/>
    <s v="Tara: România; Judet: COVASNA; -;   -; Nr: -;"/>
    <n v="1966"/>
    <n v="259617"/>
    <n v="14"/>
    <s v="in administrare"/>
    <s v="HG 1105/2003;HG 1344/2011;OUG.1 din 04/01/2017;HG.354/18.05.2017;OUG.68 din 06/11/2019"/>
    <s v="imobil"/>
    <s v="Lungime= Km;Suprafeţe= ha;CF= ;"/>
  </r>
  <r>
    <x v="11256"/>
    <s v="8.04.04"/>
    <m/>
    <m/>
    <s v="DAF BOTA"/>
    <m/>
    <s v="COVASNA"/>
    <s v="-"/>
    <s v="Tara: România; Judet: COVASNA; -;   -; Nr: -;"/>
    <n v="1976"/>
    <n v="67403"/>
    <n v="14"/>
    <s v="in administrare"/>
    <s v="HG 1105/2003;HG 1344/2011;OUG.1 din 04/01/2017;HG.354/18.05.2017;OUG.68 din 06/11/2019"/>
    <s v="imobil"/>
    <s v="Lungime= Km;Suprafeţe= ha;CF= ;"/>
  </r>
  <r>
    <x v="11257"/>
    <s v="8.30.01"/>
    <m/>
    <m/>
    <s v="BARAJ TEPELUS"/>
    <m/>
    <s v="COVASNA"/>
    <s v="-"/>
    <s v="Tara: România; Judet: COVASNA; -;   -; Nr: -;"/>
    <n v="1993"/>
    <n v="30050"/>
    <n v="14"/>
    <s v="in administrare"/>
    <s v="HG 1105/2003;HG 1344/2011;OUG.1 din 04/01/2017;HG.354/18.05.2017;OUG.68 din 06/11/2019;HG.846/08.10.2020"/>
    <s v="imobil"/>
    <s v="Lungime albie corectată/consolidată=0,1 km;"/>
  </r>
  <r>
    <x v="11258"/>
    <s v="8.30.01"/>
    <m/>
    <m/>
    <s v="BARAJ TEPELUS"/>
    <m/>
    <s v="COVASNA"/>
    <s v="-"/>
    <s v="Tara: România; Judet: COVASNA; -;   -; Nr: -;"/>
    <n v="1993"/>
    <n v="19747"/>
    <n v="14"/>
    <s v="in administrare"/>
    <s v="HG 1105/2003;HG 1344/2011;OUG.1 din 04/01/2017;HG.354/18.05.2017;OUG.68 din 06/11/2019;HG.846/08.10.2020"/>
    <s v="imobil"/>
    <s v="Lungime albie corectată/consolidată=0.1 km;"/>
  </r>
  <r>
    <x v="11259"/>
    <s v="8.30.01"/>
    <m/>
    <m/>
    <s v="BARAJ CT CRASNUTA"/>
    <m/>
    <s v="COVASNA"/>
    <s v="-"/>
    <s v="Tara: România; Judet: COVASNA; -;   -; Nr: -;"/>
    <n v="1999"/>
    <n v="90283"/>
    <n v="14"/>
    <s v="in administrare"/>
    <s v="HG 1105/2003;HG 1344/2011;OUG.1 din 04/01/2017;HG.354/18.05.2017;OUG.68 din 06/11/2019;HG.846/08.10.2020"/>
    <s v="imobil"/>
    <s v="Lungime albie corectată/consolidată=0,06 km;"/>
  </r>
  <r>
    <x v="11260"/>
    <s v="8.30.01"/>
    <m/>
    <m/>
    <s v="BARAJ CT CRASNUTA"/>
    <m/>
    <s v="COVASNA"/>
    <s v="-"/>
    <s v="Tara: România; Judet: COVASNA; -;   -; Nr: -;"/>
    <n v="1999"/>
    <n v="94070"/>
    <n v="14"/>
    <s v="in administrare"/>
    <s v="HG 1105/2003;HG 1344/2011;OUG.1 din 04/01/2017;HG.354/18.05.2017;OUG.68 din 06/11/2019;HG.846/08.10.2020"/>
    <s v="imobil"/>
    <s v="Lungime albie corectată/consolidată=0,05 km;"/>
  </r>
  <r>
    <x v="11261"/>
    <s v="8.30.01"/>
    <m/>
    <m/>
    <s v="CT BASCA M-PR.TIGAN.AMENAJ.ALBIE"/>
    <m/>
    <s v="COVASNA"/>
    <s v="Comandău"/>
    <s v="Tara: România; Judet: COVASNA;Com Comandău;   -; Nr: -;"/>
    <n v="2003"/>
    <n v="3662"/>
    <n v="14"/>
    <s v="in administrare"/>
    <s v="OG 97/2000_x000a_;HG 1344/2011;OUG.1 din 04/01/2017;HG.354/18.05.2017;OUG.68 din 06/11/2019;HG.846/08.10.2020"/>
    <s v="imobil"/>
    <s v="Lungime albie corectată/consolidată=0,08 km;"/>
  </r>
  <r>
    <x v="11262"/>
    <s v="8.30.01"/>
    <m/>
    <m/>
    <s v="CT BASCA M-PR.TIGAN.PODET 3 M"/>
    <m/>
    <s v="COVASNA"/>
    <s v="Comandău"/>
    <s v="Tara: România; Judet: COVASNA;Com Comandău;   -; Nr: -;"/>
    <n v="2003"/>
    <n v="53895"/>
    <n v="14"/>
    <s v="in administrare"/>
    <s v="OG 97/2000;HG 1344/2011;OUG.1 din 04/01/2017;HG.354/18.05.2017;OUG.68 din 06/11/2019;HG.846/08.10.2020"/>
    <s v="imobil"/>
    <s v="Lungime albie corectată/consolidată=0,005 km;"/>
  </r>
  <r>
    <x v="11263"/>
    <s v="8.30.01"/>
    <m/>
    <m/>
    <s v="CT BASCA M-PR HAGHIMAS PRAG BETON"/>
    <m/>
    <s v="COVASNA"/>
    <s v="Comandău"/>
    <s v="Tara: România; Judet: COVASNA;Com Comandău;   -; Nr: -;"/>
    <n v="2003"/>
    <n v="113409"/>
    <n v="14"/>
    <s v="in administrare"/>
    <s v="OG 97/2000;HG 1344/2011;OUG.1 din 04/01/2017;HG.354/18.05.2017;OUG.68 din 06/11/2019;HG.846/08.10.2020"/>
    <s v="imobil"/>
    <s v="Lungime albie corectată/consolidată=0,14 km;"/>
  </r>
  <r>
    <x v="11264"/>
    <s v="8.04.04"/>
    <m/>
    <m/>
    <s v="DAF CALITES"/>
    <m/>
    <s v="TIMIŞ"/>
    <s v="-"/>
    <s v="Tara: România; Judet: TIMIŞ; -;   -; Nr: -;"/>
    <n v="2003"/>
    <n v="325293"/>
    <n v="35"/>
    <s v="in administrare"/>
    <s v="OG 70/1999;HG 1344/2011;OUG.1 din 04/01/2017;HG.354/18.05.2017;OUG.68 din 06/11/2019"/>
    <s v="imobil"/>
    <s v="Lungime= Km;Suprafeţe= ha;CF= ;"/>
  </r>
  <r>
    <x v="11265"/>
    <s v="8.23.08"/>
    <m/>
    <m/>
    <s v="NONIUS 27-42"/>
    <m/>
    <s v="ARAD"/>
    <s v="-"/>
    <s v="Tara: România; Judet: ARAD; -;   -; Nr: -;"/>
    <n v="2003"/>
    <n v="7800"/>
    <n v="2"/>
    <s v="in administrare"/>
    <s v="OUG 139/2002;;OUG.1 din 04/01/2017;OUG.68 din 06/11/2019"/>
    <s v="mobil"/>
    <s v="CAL"/>
  </r>
  <r>
    <x v="11266"/>
    <s v="8.30.01"/>
    <m/>
    <m/>
    <s v="CT FIRIZA"/>
    <m/>
    <s v="MARAMUREŞ"/>
    <s v="-"/>
    <s v="Tara: România; Judet: MARAMUREŞ; -;   -; Nr: -;"/>
    <n v="2000"/>
    <n v="1704065"/>
    <n v="24"/>
    <s v="in administrare"/>
    <s v="HG 1105/2003;;OUG.1 din 04/01/2017;HG.354/18.05.2017;OUG.68 din 06/11/2019;HG.846/08.10.2020"/>
    <s v="imobil"/>
    <s v="Lungime albie corectată/consolidată=0,3 km;"/>
  </r>
  <r>
    <x v="11267"/>
    <s v="8.04.04"/>
    <m/>
    <m/>
    <s v="DAF SECU"/>
    <m/>
    <s v="MARAMUREŞ"/>
    <s v="-"/>
    <s v="Tara: România; Judet: MARAMUREŞ; -;   -; Nr: -;"/>
    <n v="1959"/>
    <n v="205000"/>
    <n v="24"/>
    <s v="in administrare"/>
    <s v="HG 1105/2003;;OUG.1 din 04/01/2017;OUG.68 din 06/11/2019"/>
    <s v="imobil"/>
    <s v="DRUM AUTO FOR"/>
  </r>
  <r>
    <x v="11268"/>
    <s v="8.04.04"/>
    <m/>
    <m/>
    <s v="DAF SECU"/>
    <m/>
    <s v="MARAMUREŞ"/>
    <s v="-"/>
    <s v="Tara: România; Judet: MARAMUREŞ; -;   -; Nr: -;"/>
    <n v="1959"/>
    <n v="47500"/>
    <n v="24"/>
    <s v="in administrare"/>
    <s v="HG 1105/2003_x000a_;;OUG.1 din 04/01/2017;OUG.68 din 06/11/2019"/>
    <s v="imobil"/>
    <s v="DRUM AUTO FOR"/>
  </r>
  <r>
    <x v="11269"/>
    <s v="8.04.04"/>
    <m/>
    <m/>
    <s v="DAF VARATEC-BAILOR"/>
    <m/>
    <s v="MARAMUREŞ"/>
    <s v="-"/>
    <s v="Tara: România; Judet: MARAMUREŞ; -;   -; Nr: -;"/>
    <n v="1984"/>
    <n v="160000"/>
    <n v="24"/>
    <s v="in administrare"/>
    <s v="HG 1105/2003;;OUG.1 din 04/01/2017;OUG.68 din 06/11/2019"/>
    <s v="imobil"/>
    <s v="DRUM AUTO FOR"/>
  </r>
  <r>
    <x v="11270"/>
    <s v="8.04.04"/>
    <m/>
    <m/>
    <s v="DAF AGRIS"/>
    <m/>
    <s v="MARAMUREŞ"/>
    <s v="-"/>
    <s v="Tara: România; Judet: MARAMUREŞ; -;   -; Nr: -;"/>
    <n v="1968"/>
    <n v="619302"/>
    <n v="24"/>
    <s v="in administrare"/>
    <s v="HG 1105/2003;;OUG.1 din 04/01/2017;OUG.68 din 06/11/2019"/>
    <s v="imobil"/>
    <s v="DRUM AUTO FOR"/>
  </r>
  <r>
    <x v="11271"/>
    <s v="8.04.04"/>
    <m/>
    <m/>
    <s v="DAF CARBUNAR II"/>
    <m/>
    <s v="MARAMUREŞ"/>
    <s v="-"/>
    <s v="Tara: România; Judet: MARAMUREŞ; -;   -; Nr: -;"/>
    <n v="1967"/>
    <n v="299434"/>
    <n v="24"/>
    <s v="in administrare"/>
    <s v="HG 1105/2003;;OUG.1 din 04/01/2017;OUG.68 din 06/11/2019"/>
    <s v="imobil"/>
    <s v="DRUM AUTO FOR"/>
  </r>
  <r>
    <x v="11272"/>
    <s v="8.04.04"/>
    <m/>
    <m/>
    <s v="DAF GUTIN-IZVOARE"/>
    <m/>
    <s v="MARAMUREŞ"/>
    <s v="-"/>
    <s v="Tara: România; Judet: MARAMUREŞ; -;   -; Nr: -;"/>
    <n v="1965"/>
    <n v="122324"/>
    <n v="24"/>
    <s v="in administrare"/>
    <s v="HG 1105/2003;;OUG.1 din 04/01/2017;OUG.68 din 06/11/2019"/>
    <s v="imobil"/>
    <s v="DRUM AUTO FOR"/>
  </r>
  <r>
    <x v="11273"/>
    <s v="8.04.04"/>
    <m/>
    <m/>
    <s v="DAF HOPSA III"/>
    <m/>
    <s v="MARAMUREŞ"/>
    <s v="-"/>
    <s v="Tara: România; Judet: MARAMUREŞ; -;   -; Nr: -;"/>
    <n v="1985"/>
    <n v="139538"/>
    <n v="24"/>
    <s v="in administrare"/>
    <s v="HG 1105/2003;;OUG.1 din 04/01/2017;OUG.68 din 06/11/2019"/>
    <s v="imobil"/>
    <s v="DRUM AUTO FOR"/>
  </r>
  <r>
    <x v="11274"/>
    <s v="8.04.04"/>
    <m/>
    <m/>
    <s v="DAF PR.VILI"/>
    <m/>
    <s v="MARAMUREŞ"/>
    <s v="-"/>
    <s v="Tara: România; Judet: MARAMUREŞ; -;   -; Nr: -;"/>
    <n v="1975"/>
    <n v="130168"/>
    <n v="24"/>
    <s v="in administrare"/>
    <s v="HG 1105/2003;;OUG.1 din 04/01/2017;OUG.68 din 06/11/2019"/>
    <s v="imobil"/>
    <s v="DRUM AUTO FOR"/>
  </r>
  <r>
    <x v="11275"/>
    <s v="8.04.04"/>
    <m/>
    <m/>
    <s v="DAF RUGINOASA"/>
    <m/>
    <s v="MARAMUREŞ"/>
    <s v="-"/>
    <s v="Tara: România; Judet: MARAMUREŞ; -;   -; Nr: -;"/>
    <n v="1965"/>
    <n v="33809"/>
    <n v="24"/>
    <s v="in administrare"/>
    <s v="HG 1105/2003;;OUG.1 din 04/01/2017;OUG.68 din 06/11/2019"/>
    <s v="imobil"/>
    <s v="DRUM AUTO FOR"/>
  </r>
  <r>
    <x v="11276"/>
    <s v="8.04.04"/>
    <m/>
    <m/>
    <s v="DAF V.ALBA"/>
    <m/>
    <s v="MARAMUREŞ"/>
    <s v="-"/>
    <s v="Tara: România; Judet: MARAMUREŞ; -;   -; Nr: -;"/>
    <n v="1960"/>
    <n v="154023"/>
    <n v="24"/>
    <s v="in administrare"/>
    <s v="HG 1105/2003;;OUG.1 din 04/01/2017;OUG.68 din 06/11/2019"/>
    <s v="imobil"/>
    <s v="DRUM AUTO FOR"/>
  </r>
  <r>
    <x v="11277"/>
    <s v="8.04.04"/>
    <m/>
    <m/>
    <s v="DAF LESPEDEA 2"/>
    <m/>
    <s v="MARAMUREŞ"/>
    <s v="-"/>
    <s v="Tara: România; Judet: MARAMUREŞ; -;   -; Nr: -;"/>
    <n v="1985"/>
    <n v="91474"/>
    <n v="24"/>
    <s v="in administrare"/>
    <s v="HG 1105/2003;;OUG.1 din 04/01/2017;HG.354/18.05.2017;OUG.68 din 06/11/2019"/>
    <s v="imobil"/>
    <s v="Lungime= Km;Suprafeţe= ha;CF= ;"/>
  </r>
  <r>
    <x v="11278"/>
    <s v="8.04.04"/>
    <m/>
    <m/>
    <s v="DAF SMERECIN 1"/>
    <m/>
    <s v="MARAMUREŞ"/>
    <s v="-"/>
    <s v="Tara: România; Judet: MARAMUREŞ; -;   -; Nr: -;"/>
    <n v="1974"/>
    <n v="117499"/>
    <n v="24"/>
    <s v="in administrare"/>
    <s v="HG 1105/2003_x000a_;;OUG.1 din 04/01/2017;HG.354/18.05.2017;OUG.68 din 06/11/2019"/>
    <s v="imobil"/>
    <s v="Lungime= Km;Suprafeţe= ha;CF= ;"/>
  </r>
  <r>
    <x v="11279"/>
    <s v="8.04.04"/>
    <m/>
    <m/>
    <s v="DAF V.CORBULUI 2"/>
    <m/>
    <s v="MARAMUREŞ"/>
    <s v="-"/>
    <s v="Tara: România; Judet: MARAMUREŞ; -;   -; Nr: -;"/>
    <n v="1985"/>
    <n v="108946"/>
    <n v="24"/>
    <s v="in administrare"/>
    <s v="HG 1105/2003_x000a_;;OUG.1 din 04/01/2017;HG.354/18.05.2017;OUG.68 din 06/11/2019"/>
    <s v="imobil"/>
    <s v="Lungime= Km;Suprafeţe= ha;CF= ;"/>
  </r>
  <r>
    <x v="11280"/>
    <s v="8.04.04"/>
    <m/>
    <m/>
    <s v="DAF BUNEASA FINCEL"/>
    <m/>
    <s v="MUREŞ"/>
    <s v="-"/>
    <s v="Tara: România; Judet: MUREŞ; -;   -; Nr: -;"/>
    <n v="2003"/>
    <n v="703310"/>
    <n v="26"/>
    <s v="in administrare"/>
    <s v="HG 15/1994;HG 1344/2011;OUG.1 din 04/01/2017;HG.354/18.05.2017;OUG.68 din 06/11/2019"/>
    <s v="imobil"/>
    <s v="Lungime= Km;Suprafeţe= ha;CF= ;"/>
  </r>
  <r>
    <x v="11281"/>
    <s v="8.23.13"/>
    <m/>
    <m/>
    <s v="IAPA MAMA TR.IF.10 &quot;SARICA II&quot;"/>
    <m/>
    <s v="BUZĂU"/>
    <s v="-"/>
    <s v="Tara: România; Judet: BUZĂU; -;   -; Nr: -;"/>
    <n v="1997"/>
    <n v="2877"/>
    <n v="10"/>
    <s v="in administrare"/>
    <s v="OUG 139/2002;;OUG.1 din 04/01/2017;OUG.68 din 06/11/2019"/>
    <s v="mobil"/>
    <s v="CAL"/>
  </r>
  <r>
    <x v="11282"/>
    <s v="8.23.11"/>
    <m/>
    <m/>
    <s v="IAPA MAMA SG.AL.11&quot;URETA&quot;"/>
    <m/>
    <s v="BUZĂU"/>
    <s v="-"/>
    <s v="Tara: România; Judet: BUZĂU; -;   -; Nr: -;"/>
    <n v="1996"/>
    <n v="1449"/>
    <n v="10"/>
    <s v="in administrare"/>
    <s v="OUG 139/2002;;OUG.1 din 04/01/2017;OUG.68 din 06/11/2019"/>
    <s v="mobil"/>
    <s v="CAL"/>
  </r>
  <r>
    <x v="11283"/>
    <s v="8.23.12"/>
    <m/>
    <m/>
    <s v="ARMASAR MONTA PUBLICA ST.XXV-VII-6 COHEILAN"/>
    <m/>
    <s v="BUZĂU"/>
    <s v="-"/>
    <s v="Tara: România; Judet: BUZĂU; -;   -; Nr: -;"/>
    <n v="1998"/>
    <n v="2754"/>
    <n v="10"/>
    <s v="in administrare"/>
    <s v="OUG 139/2002;;OUG.1 din 04/01/2017;OUG.68 din 06/11/2019"/>
    <s v="mobil"/>
    <s v="CAL"/>
  </r>
  <r>
    <x v="11284"/>
    <s v="8.23.11"/>
    <m/>
    <m/>
    <s v="IAPA MAMA SG.AL.26 IOANA"/>
    <m/>
    <s v="BUZĂU"/>
    <s v="-"/>
    <s v="Tara: România; Judet: BUZĂU; -;   -; Nr: -;"/>
    <n v="1999"/>
    <n v="2387"/>
    <n v="10"/>
    <s v="in administrare"/>
    <s v="OUG 139/2002;;OUG.1 din 04/01/2017;OUG.68 din 06/11/2019"/>
    <s v="mobil"/>
    <s v="CAL"/>
  </r>
  <r>
    <x v="11285"/>
    <s v="8.23.11"/>
    <m/>
    <m/>
    <s v="IAPA MAMA SG.AL.37 LISTA"/>
    <m/>
    <s v="BUZĂU"/>
    <s v="-"/>
    <s v="Tara: România; Judet: BUZĂU; -;   -; Nr: -;"/>
    <n v="2001"/>
    <n v="2649"/>
    <n v="10"/>
    <s v="in administrare"/>
    <s v="OUG 139/2002;;OUG.1 din 04/01/2017;OUG.68 din 06/11/2019"/>
    <s v="mobil"/>
    <s v="CAL"/>
  </r>
  <r>
    <x v="11286"/>
    <s v="8.23.11"/>
    <m/>
    <m/>
    <s v="ARMASAR MONTA PUBLICA DEP.AL.42 IEBE"/>
    <m/>
    <s v="BUZĂU"/>
    <s v="-"/>
    <s v="Tara: România; Judet: BUZĂU; -;   -; Nr: -;"/>
    <n v="2002"/>
    <n v="2800"/>
    <n v="10"/>
    <s v="in administrare"/>
    <s v="OUG 139/2002;;OUG.1 din 04/01/2017;OUG.68 din 06/11/2019"/>
    <s v="mobil"/>
    <s v="CAL"/>
  </r>
  <r>
    <x v="11287"/>
    <s v="8.23.13"/>
    <m/>
    <m/>
    <s v="IAPA MAMA TR.RV.74 SPIRALA"/>
    <m/>
    <s v="BUZĂU"/>
    <s v="-"/>
    <s v="Tara: România; Judet: BUZĂU; -;   -; Nr: -;"/>
    <n v="2002"/>
    <n v="2800"/>
    <n v="10"/>
    <s v="in administrare"/>
    <s v="OUG 139/2002;;OUG.1 din 04/01/2017;OUG.68 din 06/11/2019"/>
    <s v="mobil"/>
    <s v="CAL"/>
  </r>
  <r>
    <x v="11288"/>
    <s v="8.23.11"/>
    <m/>
    <m/>
    <s v="IAPA MAMA SG.AL.46 IMELDA"/>
    <m/>
    <s v="BUZĂU"/>
    <s v="-"/>
    <s v="Tara: România; Judet: BUZĂU; -;   -; Nr: -;"/>
    <n v="2003"/>
    <n v="5800"/>
    <n v="10"/>
    <s v="in administrare"/>
    <s v="OUG 139/2002;;OUG.1 din 04/01/2017;OUG.68 din 06/11/2019"/>
    <s v="mobil"/>
    <s v="CAL"/>
  </r>
  <r>
    <x v="11289"/>
    <s v="8.23.10"/>
    <m/>
    <m/>
    <s v="IZVIN"/>
    <m/>
    <s v="BUZĂU"/>
    <s v="-"/>
    <s v="Tara: România; Judet: BUZĂU; -;   -; Nr: -;"/>
    <n v="2000"/>
    <n v="2800"/>
    <n v="10"/>
    <s v="in administrare"/>
    <s v="OUG 139/2002;;OUG.1 din 04/01/2017;OUG.68 din 06/11/2019"/>
    <s v="mobil"/>
    <s v="CAL"/>
  </r>
  <r>
    <x v="11290"/>
    <s v="8.23.13"/>
    <m/>
    <m/>
    <s v="VACANT"/>
    <m/>
    <s v="BUZĂU"/>
    <s v="-"/>
    <s v="Tara: România; Judet: BUZĂU; -;   -; Nr: -;"/>
    <n v="2001"/>
    <n v="2400"/>
    <n v="10"/>
    <s v="in administrare"/>
    <s v="OUG 139/2002;;OUG.1 din 04/01/2017;OUG.68 din 06/11/2019"/>
    <s v="mobil"/>
    <s v="CAL"/>
  </r>
  <r>
    <x v="11291"/>
    <s v="8.04.04"/>
    <m/>
    <m/>
    <s v="PRELUNGIRE MILOVITA"/>
    <m/>
    <s v="ARAD"/>
    <s v="-"/>
    <s v="Tara: România; Judet: ARAD; -;   -; Nr: -;"/>
    <n v="2002"/>
    <n v="181875"/>
    <n v="2"/>
    <s v="in administrare"/>
    <s v="LEGEA 653/2001;HG 1344/2011; HG 478/ 24-IUN-15;HG.478/24-IUN-15;OUG.1 din 04/01/2017;HG.354/18.05.2017;OUG.68 din 06/11/2019"/>
    <s v="imobil"/>
    <s v="Lungime= Km;Suprafeţe= ha;CF= ;"/>
  </r>
  <r>
    <x v="11292"/>
    <s v="8.04.04"/>
    <m/>
    <m/>
    <s v="V. OII"/>
    <m/>
    <s v="ARAD"/>
    <s v="-"/>
    <s v="Tara: România; Judet: ARAD; -;   -; Nr: -;"/>
    <n v="2002"/>
    <n v="705969"/>
    <n v="2"/>
    <s v="in administrare"/>
    <s v="LEGEA 653/2001;HG 1344/2011; HG 478/ 24-IUN-15;HG.478/24-IUN-15;OUG.1 din 04/01/2017;HG.354/18.05.2017;OUG.68 din 06/11/2019"/>
    <s v="imobil"/>
    <s v="Lungime= Km;Suprafeţe= ha;CF= ;"/>
  </r>
  <r>
    <x v="11293"/>
    <s v="8.23.07"/>
    <m/>
    <m/>
    <s v="N XXX-19"/>
    <m/>
    <s v="BRAŞOV"/>
    <s v="-"/>
    <s v="Tara: România; Judet: BRAŞOV; -;   -; Nr: -;"/>
    <n v="2003"/>
    <n v="8000"/>
    <n v="8"/>
    <s v="in administrare"/>
    <s v="HG 982/1998;;OUG.1 din 04/01/2017;OUG.68 din 06/11/2019"/>
    <s v="mobil"/>
    <s v="CAL"/>
  </r>
  <r>
    <x v="11294"/>
    <s v="8.23.11"/>
    <m/>
    <m/>
    <s v="FUMAR"/>
    <m/>
    <s v="BRĂILA"/>
    <s v="-"/>
    <s v="Tara: România; Judet: BRĂILA; -;   -; Nr: -;"/>
    <n v="2003"/>
    <n v="7600"/>
    <n v="9"/>
    <s v="in administrare"/>
    <s v="OUG 139/2002;;OUG.1 din 04/01/2017;OUG.68 din 06/11/2019"/>
    <s v="mobil"/>
    <s v="CAL"/>
  </r>
  <r>
    <x v="11295"/>
    <s v="8.23.03"/>
    <m/>
    <m/>
    <s v="AMP ELEGANT F2J/1992"/>
    <m/>
    <s v="MUREŞ"/>
    <s v="-"/>
    <s v="Tara: România; Judet: MUREŞ; -;   -; Nr: -;"/>
    <n v="2002"/>
    <n v="4725"/>
    <n v="26"/>
    <s v="in administrare"/>
    <s v="OUG 139/2002;;OUG.1 din 04/01/2017;OUG.68 din 06/11/2019"/>
    <s v="mobil"/>
    <s v="CAL"/>
  </r>
  <r>
    <x v="11296"/>
    <s v="8.30._"/>
    <m/>
    <m/>
    <s v="BARAJ 58 MC"/>
    <m/>
    <s v="NEAMŢ"/>
    <s v="-"/>
    <s v="Tara: România; Judet: NEAMŢ; -;   -; Nr: -;"/>
    <n v="1960"/>
    <n v="40"/>
    <n v="27"/>
    <s v="in administrare"/>
    <s v="HG 982/1998;;OUG.1 din 04/01/2017;OUG.68 din 06/11/2019"/>
    <s v="imobil"/>
    <s v="CORECTIE TORENTI"/>
  </r>
  <r>
    <x v="11297"/>
    <s v="8.04.04"/>
    <m/>
    <m/>
    <s v="POD DIN BETON ARMAT MANIS"/>
    <m/>
    <s v="NEAMŢ"/>
    <s v="Roznov"/>
    <s v="Tara: România; Judet: NEAMŢ;Orş Roznov;   -; Nr: -;"/>
    <n v="1999"/>
    <n v="282353"/>
    <n v="27"/>
    <s v="in administrare"/>
    <s v="HG 982/1998;HG 1344/2011; HG 478/ 24-IUN-15;HG.478/24-IUN-15;OUG.1 din 04/01/2017;HG.354/18.05.2017;OUG.68 din 06/11/2019"/>
    <s v="imobil"/>
    <s v="Lungime= Km;Suprafeţe= ha;CF= ;"/>
  </r>
  <r>
    <x v="11298"/>
    <s v="8.04.04"/>
    <m/>
    <m/>
    <s v="DAF PANGARATI-CSPL 0.8 KM"/>
    <m/>
    <s v="NEAMŢ"/>
    <s v="Tarcău"/>
    <s v="Tara: România; Judet: NEAMŢ;Com Tarcău;   -; Nr: -;"/>
    <n v="1972"/>
    <n v="0"/>
    <n v="27"/>
    <s v="in administrare"/>
    <s v="HG 982/1998;;OUG.1 din 04/01/2017;OUG.68 din 06/11/2019"/>
    <s v="imobil"/>
    <s v="DRUM AUTO FOR"/>
  </r>
  <r>
    <x v="11299"/>
    <s v="8.30.01"/>
    <m/>
    <m/>
    <s v="BARAJE DIN PIATRA"/>
    <m/>
    <s v="NEAMŢ"/>
    <s v="Târgu Neamţ"/>
    <s v="Tara: România; Judet: NEAMŢ;Orş Târgu Neamţ;   -; Nr: -;"/>
    <n v="1973"/>
    <n v="1090"/>
    <n v="27"/>
    <s v="in administrare"/>
    <s v="HG 982/1998;HG 1344/2011; HG 478/ 24-IUN-15;HG.478/24-IUN-15;OUG.1 din 04/01/2017;HG.354/18.05.2017;OUG.68 din 06/11/2019;HG.846/08.10.2020"/>
    <s v="imobil"/>
    <s v="Lungime albie corectată/consolidată=0,028 km;"/>
  </r>
  <r>
    <x v="11300"/>
    <s v="8.30.01"/>
    <m/>
    <m/>
    <s v="BARAJ 5 M 6.0"/>
    <m/>
    <s v="NEAMŢ"/>
    <s v="Vaduri"/>
    <s v="Tara: România; Judet: NEAMŢ;Sat Vaduri;   -; Nr: -;"/>
    <n v="1976"/>
    <n v="732"/>
    <n v="27"/>
    <s v="in administrare"/>
    <s v="HG 982/1998;HG 1344/2011; HG 478/ 24-IUN-15;HG.478/24-IUN-15;OUG.1 din 04/01/2017;HG.354/18.05.2017;OUG.68 din 06/11/2019;HG.846/08.10.2020"/>
    <s v="imobil"/>
    <s v="Lungime albie corectată/consolidată=0,2 km;"/>
  </r>
  <r>
    <x v="11301"/>
    <s v="8.30.01"/>
    <m/>
    <m/>
    <s v="BARAJ 9 M 4.5 PARAUL PANGARATI"/>
    <m/>
    <s v="NEAMŢ"/>
    <s v="Vaduri"/>
    <s v="Tara: România; Judet: NEAMŢ;Sat Vaduri;   -; Nr: -;"/>
    <n v="1976"/>
    <n v="1094"/>
    <n v="27"/>
    <s v="in administrare"/>
    <s v="HG 982/1998_x000a_;HG 1344/2011; HG 478/ 24-IUN-15;HG.478/24-IUN-15;OUG.1 din 04/01/2017;HG.354/18.05.2017;OUG.68 din 06/11/2019;HG.846/08.10.2020"/>
    <s v="imobil"/>
    <s v="Lungime albie corectată/consolidată=0,17 km;"/>
  </r>
  <r>
    <x v="11302"/>
    <s v="8.30._"/>
    <m/>
    <m/>
    <s v="BARAJ 3M PIRIU SECU"/>
    <m/>
    <s v="NEAMŢ"/>
    <s v="Vaduri"/>
    <s v="Tara: România; Judet: NEAMŢ;Sat Vaduri;   -; Nr: -;"/>
    <n v="1977"/>
    <n v="74180"/>
    <n v="27"/>
    <s v="in administrare"/>
    <s v="HG 982/1998;HG 1344/2011;OUG.1 din 04/01/2017;OUG.68 din 06/11/2019"/>
    <s v="imobil"/>
    <s v="CORECTIE TORENTI"/>
  </r>
  <r>
    <x v="11303"/>
    <s v="8.30.01"/>
    <m/>
    <m/>
    <s v="BARAJ 16 M 6.0"/>
    <m/>
    <s v="NEAMŢ"/>
    <s v="Vaduri"/>
    <s v="Tara: România; Judet: NEAMŢ;Sat Vaduri;   -; Nr: -;"/>
    <n v="1980"/>
    <n v="1030"/>
    <n v="27"/>
    <s v="in administrare"/>
    <s v="HG 982/1998;HG 1344/2011; HG 478/ 24-IUN-15;HG.478/24-IUN-15;OUG.1 din 04/01/2017;HG.354/18.05.2017;OUG.68 din 06/11/2019;HG.846/08.10.2020"/>
    <s v="imobil"/>
    <s v="Lungime albie corectată/consolidată=0,3 km;"/>
  </r>
  <r>
    <x v="11304"/>
    <s v="8.30._"/>
    <m/>
    <m/>
    <s v="PRAG 8M1.0 423 ML"/>
    <m/>
    <s v="NEAMŢ"/>
    <s v="Vaduri"/>
    <s v="Tara: România; Judet: NEAMŢ;Sat Vaduri;   -; Nr: -;"/>
    <n v="1981"/>
    <n v="291"/>
    <n v="27"/>
    <s v="in administrare"/>
    <s v="HG 982/1998;HG 1344/2011;OUG.1 din 04/01/2017;OUG.68 din 06/11/2019"/>
    <s v="imobil"/>
    <s v="CORECTIE TORENTI"/>
  </r>
  <r>
    <x v="11305"/>
    <s v="8.30.01"/>
    <m/>
    <m/>
    <s v="BARAJ 2 M 3.5 PR GAVRIL"/>
    <m/>
    <s v="NEAMŢ"/>
    <s v="Vaduri"/>
    <s v="Tara: România; Judet: NEAMŢ;Sat Vaduri;   -; Nr: -;"/>
    <n v="1986"/>
    <n v="991"/>
    <n v="27"/>
    <s v="in administrare"/>
    <s v="HG 982/1998;HG 1344/2011; HG 478/ 24-IUN-15;HG.478/24-IUN-15;OUG.1 din 04/01/2017;HG.354/18.05.2017;OUG.68 din 06/11/2019;HG.846/08.10.2020"/>
    <s v="imobil"/>
    <s v="Lungime albie corectată/consolidată=0,14 km;"/>
  </r>
  <r>
    <x v="11306"/>
    <s v="8.30._"/>
    <m/>
    <m/>
    <s v="BARAJ PR AGIRCIA"/>
    <m/>
    <s v="NEAMŢ"/>
    <s v="Vaduri"/>
    <s v="Tara: România; Judet: NEAMŢ;Sat Vaduri;   -; Nr: -;"/>
    <n v="1987"/>
    <n v="2578"/>
    <n v="27"/>
    <s v="in administrare"/>
    <s v="HG 982/1998;HG 1344/2011;OUG.1 din 04/01/2017;OUG.68 din 06/11/2019"/>
    <s v="imobil"/>
    <s v="CORECTIE TORENTI"/>
  </r>
  <r>
    <x v="11307"/>
    <s v="8.30.01"/>
    <m/>
    <m/>
    <s v="PRAG 39 EM 1.5 PR SECU VADURI"/>
    <m/>
    <s v="NEAMŢ"/>
    <s v="Vaduri"/>
    <s v="Tara: România; Judet: NEAMŢ;Sat Vaduri;   -; Nr: -;"/>
    <n v="1995"/>
    <n v="12002"/>
    <n v="27"/>
    <s v="in administrare"/>
    <s v="HG 982/1998;HG 1344/2011; HG 478/ 24-IUN-15;HG.478/24-IUN-15;OUG.1 din 04/01/2017;HG.354/18.05.2017;OUG.68 din 06/11/2019;HG.846/08.10.2020"/>
    <s v="imobil"/>
    <s v="Lungime albie corectată/consolidată=0,06 km;"/>
  </r>
  <r>
    <x v="11308"/>
    <s v="8.30.01"/>
    <m/>
    <m/>
    <s v="PRAG 33 EM 1.5 PR SECU VADURI"/>
    <m/>
    <s v="NEAMŢ"/>
    <s v="Vaduri"/>
    <s v="Tara: România; Judet: NEAMŢ;Sat Vaduri;   -; Nr: -;"/>
    <n v="1995"/>
    <n v="16366"/>
    <n v="27"/>
    <s v="in administrare"/>
    <s v="HG 982/1998;HG 1344/2011; HG 478/ 24-IUN-15;HG.478/24-IUN-15;OUG.1 din 04/01/2017;HG.354/18.05.2017;OUG.68 din 06/11/2019;HG.846/08.10.2020"/>
    <s v="imobil"/>
    <s v="Lungime albie corectată/consolidată=0,08 km;"/>
  </r>
  <r>
    <x v="11309"/>
    <s v="8.30._"/>
    <m/>
    <m/>
    <s v="CANAL 1 KM PR PREUTESEI"/>
    <m/>
    <s v="NEAMŢ"/>
    <s v="Vaduri"/>
    <s v="Tara: România; Judet: NEAMŢ;Sat Vaduri;   -; Nr: -;"/>
    <n v="1972"/>
    <n v="440"/>
    <n v="27"/>
    <s v="in administrare"/>
    <s v="HG 982/1998_x000a_;HG 1344/2011;OUG.1 din 04/01/2017;OUG.68 din 06/11/2019"/>
    <s v="imobil"/>
    <s v="CORECTIE TORENTI"/>
  </r>
  <r>
    <x v="11310"/>
    <s v="8.30._"/>
    <m/>
    <m/>
    <s v="CANAL 1 KM PR SCOLII"/>
    <m/>
    <s v="NEAMŢ"/>
    <s v="Vaduri"/>
    <s v="Tara: România; Judet: NEAMŢ;Sat Vaduri;   -; Nr: -;"/>
    <n v="1972"/>
    <n v="529"/>
    <n v="27"/>
    <s v="in administrare"/>
    <s v="HG 982/1998;HG 1344/2011;OUG.1 din 04/01/2017;OUG.68 din 06/11/2019"/>
    <s v="imobil"/>
    <s v="CORECTIE TORENTI"/>
  </r>
  <r>
    <x v="11311"/>
    <s v="8.30.01"/>
    <m/>
    <m/>
    <s v="CANAL 12 M 210 PINGARACIOR"/>
    <m/>
    <s v="NEAMŢ"/>
    <s v="Vaduri"/>
    <s v="Tara: România; Judet: NEAMŢ;Sat Vaduri;   -; Nr: -;"/>
    <n v="1980"/>
    <n v="457"/>
    <n v="27"/>
    <s v="in administrare"/>
    <s v="HG 982/1998;HG 1344/2011; HG 478/ 24-IUN-15;HG.478/24-IUN-15;OUG.1 din 04/01/2017;HG.354/18.05.2017;OUG.68 din 06/11/2019;HG.846/08.10.2020"/>
    <s v="imobil"/>
    <s v="Lungime albie corectată/consolidată=0,21 km;"/>
  </r>
  <r>
    <x v="11312"/>
    <s v="8.30.01"/>
    <m/>
    <m/>
    <s v="CANAL 2 RB PR PANGARATI"/>
    <m/>
    <s v="NEAMŢ"/>
    <s v="Vaduri"/>
    <s v="Tara: România; Judet: NEAMŢ;Sat Vaduri;   -; Nr: -;"/>
    <n v="1982"/>
    <n v="24206"/>
    <n v="27"/>
    <s v="in administrare"/>
    <s v="HG 982/1998_x000a_;HG 1344/2011; HG 478/ 24-IUN-15;HG.478/24-IUN-15;OUG.1 din 04/01/2017;HG.354/18.05.2017;OUG.68 din 06/11/2019;HG.846/08.10.2020"/>
    <s v="imobil"/>
    <s v="Lungime albie corectată/consolidată=1.261 km;"/>
  </r>
  <r>
    <x v="11313"/>
    <s v="8.30.01"/>
    <m/>
    <m/>
    <s v="CANAL ZID PR OANTU"/>
    <m/>
    <s v="NEAMŢ"/>
    <s v="Vaduri"/>
    <s v="Tara: România; Judet: NEAMŢ;Sat Vaduri;   -; Nr: -;"/>
    <n v="1989"/>
    <n v="1212"/>
    <n v="27"/>
    <s v="in administrare"/>
    <s v="HG 982/1998;HG 1344/2011; HG 478/ 24-IUN-15;HG.478/24-IUN-15;OUG.1 din 04/01/2017;HG.354/18.05.2017;OUG.68 din 06/11/2019;HG.846/08.10.2020"/>
    <s v="imobil"/>
    <s v="Lungime albie corectată/consolidată=0,134 km;"/>
  </r>
  <r>
    <x v="11314"/>
    <s v="8.30.01"/>
    <m/>
    <m/>
    <s v="CANAL 1 KM PR LUI ION"/>
    <m/>
    <s v="NEAMŢ"/>
    <s v="Vaduri"/>
    <s v="Tara: România; Judet: NEAMŢ;Sat Vaduri;   -; Nr: -;"/>
    <n v="1989"/>
    <n v="1008"/>
    <n v="27"/>
    <s v="in administrare"/>
    <s v="HG 982/1998;HG 1344/2011; HG 478/ 24-IUN-15;HG.478/24-IUN-15;OUG.1 din 04/01/2017;HG.354/18.05.2017;OUG.68 din 06/11/2019;HG.846/08.10.2020"/>
    <s v="imobil"/>
    <s v="Lungime albie corectată/consolidată=0,6 km;"/>
  </r>
  <r>
    <x v="11315"/>
    <s v="8.30._"/>
    <m/>
    <m/>
    <s v="DIGURI ZONA MANASTIRII AGAPIA"/>
    <m/>
    <s v="NEAMŢ"/>
    <s v="Văratec"/>
    <s v="Tara: România; Judet: NEAMŢ;Sat Văratec;   -; Nr: -;"/>
    <n v="2000"/>
    <n v="564134"/>
    <n v="27"/>
    <s v="in administrare"/>
    <s v="HG 982/1998;;OUG.1 din 04/01/2017;OUG.68 din 06/11/2019"/>
    <s v="imobil"/>
    <s v="CORECTIE TORENTI"/>
  </r>
  <r>
    <x v="11316"/>
    <s v="8.23.11"/>
    <m/>
    <m/>
    <s v="KANSAS U-45/92"/>
    <m/>
    <s v="BISTRIŢA-NĂSĂUD"/>
    <s v="-"/>
    <s v="Tara: România; Judet: BISTRIŢA-NĂSĂUD; -;   -; Nr: -;"/>
    <n v="1995"/>
    <n v="475"/>
    <n v="6"/>
    <s v="in administrare"/>
    <s v="OUG 139/2002;;OUG.1 din 04/01/2017;OUG.68 din 06/11/2019"/>
    <s v="mobil"/>
    <s v="CAL"/>
  </r>
  <r>
    <x v="11317"/>
    <s v="8.04.01"/>
    <m/>
    <m/>
    <s v="PR MORII"/>
    <m/>
    <s v="SIBIU"/>
    <s v="-"/>
    <s v="Tara: România; Judet: SIBIU; -;   -; Nr: -;"/>
    <n v="1972"/>
    <n v="254"/>
    <n v="32"/>
    <s v="in administrare"/>
    <s v="HG 982/1998;HG 1344/2011;OUG.1 din 04/01/2017;HG.354/18.05.2017;OUG.68 din 06/11/2019"/>
    <s v="imobil"/>
    <s v="Suprafeţe= mp;CF= ;Date cadastrale= ;"/>
  </r>
  <r>
    <x v="11318"/>
    <s v="8.04.01"/>
    <m/>
    <m/>
    <s v="PR MARGHILELOR"/>
    <m/>
    <s v="SIBIU"/>
    <s v="-"/>
    <s v="Tara: România; Judet: SIBIU; -;   -; Nr: -;"/>
    <n v="1971"/>
    <n v="376"/>
    <n v="32"/>
    <s v="in administrare"/>
    <s v="HG 982/1998;HG 1344/2011;OUG.1 din 04/01/2017;HG.354/18.05.2017;OUG.68 din 06/11/2019"/>
    <s v="imobil"/>
    <s v="Suprafeţe= mp;CF= ;Date cadastrale= ;"/>
  </r>
  <r>
    <x v="11319"/>
    <s v="8.04.01"/>
    <m/>
    <m/>
    <s v="PR OASEI"/>
    <m/>
    <s v="SIBIU"/>
    <s v="-"/>
    <s v="Tara: România; Judet: SIBIU; -;   -; Nr: -;"/>
    <n v="1976"/>
    <n v="254"/>
    <n v="32"/>
    <s v="in administrare"/>
    <s v="HG 982/1998;HG 1344/2011;OUG.1 din 04/01/2017;HG.354/18.05.2017;OUG.68 din 06/11/2019"/>
    <s v="imobil"/>
    <s v="Suprafeţe= mp;CF= ;Date cadastrale= ;"/>
  </r>
  <r>
    <x v="11320"/>
    <s v="8.04.01"/>
    <m/>
    <m/>
    <s v="PR GRANITEI"/>
    <m/>
    <s v="SIBIU"/>
    <s v="-"/>
    <s v="Tara: România; Judet: SIBIU; -;   -; Nr: -;"/>
    <n v="1983"/>
    <n v="179"/>
    <n v="32"/>
    <s v="in administrare"/>
    <s v="HG 982/1998;HG 1344/2011;OUG.1 din 04/01/2017;HG.354/18.05.2017;OUG.68 din 06/11/2019"/>
    <s v="imobil"/>
    <s v="Suprafeţe= mp;CF= ;Date cadastrale= ;"/>
  </r>
  <r>
    <x v="11321"/>
    <s v="8.04.01"/>
    <m/>
    <m/>
    <s v="PARAUL HASULUI"/>
    <m/>
    <s v="SIBIU"/>
    <s v="-"/>
    <s v="Tara: România; Judet: SIBIU; -;   -; Nr: -;"/>
    <n v="1980"/>
    <n v="504"/>
    <n v="32"/>
    <s v="in administrare"/>
    <s v="HG 982/1998;HG 1344/2011;OUG.1 din 04/01/2017;HG.354/18.05.2017;OUG.68 din 06/11/2019"/>
    <s v="imobil"/>
    <s v="Suprafeţe= mp;CF= ;Date cadastrale= ;"/>
  </r>
  <r>
    <x v="11322"/>
    <s v="8.30._"/>
    <m/>
    <m/>
    <s v="GRUP SANITAR TRIBUNA"/>
    <m/>
    <s v="SUCEAVA"/>
    <s v="Marginea"/>
    <s v="Tara: România; Judet: SUCEAVA;Com Marginea;   -; Nr: -;"/>
    <n v="1981"/>
    <n v="4546"/>
    <n v="33"/>
    <s v="in administrare"/>
    <s v="OUG 139/2002;HG 1344/2011; HG 478/ 24-IUN-15;HG.478/24-IUN-15;OUG.1 din 04/01/2017;OUG.68 din 06/11/2019"/>
    <s v="imobil"/>
    <s v="Denumire= ;"/>
  </r>
  <r>
    <x v="11323"/>
    <s v="8.30._"/>
    <m/>
    <m/>
    <s v="DELIMITARE TEREN ANTRENAMENT"/>
    <m/>
    <s v="SUCEAVA"/>
    <s v="Marginea"/>
    <s v="Tara: România; Judet: SUCEAVA;Com Marginea;   -; Nr: -;"/>
    <n v="1981"/>
    <n v="24184"/>
    <n v="33"/>
    <s v="in administrare"/>
    <s v="OUG 139/2002;HG 1344/2011; HG 478/ 24-IUN-15;HG.478/24-IUN-15;OUG.1 din 04/01/2017;OUG.68 din 06/11/2019"/>
    <s v="imobil"/>
    <s v="Denumire= ;"/>
  </r>
  <r>
    <x v="11324"/>
    <s v="8.04.04"/>
    <m/>
    <m/>
    <s v="PIRIUL ROTII"/>
    <m/>
    <s v="SUCEAVA"/>
    <s v="Marginea"/>
    <s v="Tara: România; Judet: SUCEAVA;Com Marginea;   -; Nr: -;"/>
    <n v="2002"/>
    <n v="303000"/>
    <n v="33"/>
    <s v="in administrare"/>
    <s v="OG 70/1999;HG 1344/2011;OUG.1 din 04/01/2017;HG.354/18.05.2017;OUG.68 din 06/11/2019"/>
    <s v="imobil"/>
    <s v="Lungime= Km;Suprafeţe= ha;CF= ;"/>
  </r>
  <r>
    <x v="11325"/>
    <s v="8.04.04"/>
    <m/>
    <m/>
    <s v="DAF RASCOVEI 8.06 KM"/>
    <m/>
    <s v="SUCEAVA"/>
    <s v="Moldoviţa"/>
    <s v="Tara: România; Judet: SUCEAVA;Com Moldoviţa;   -; Nr: -;"/>
    <n v="2002"/>
    <n v="2948000"/>
    <n v="33"/>
    <s v="in administrare"/>
    <s v="OG 70/1999;HG 1344/2011;OUG.1 din 04/01/2017;HG.354/18.05.2017;OUG.68 din 06/11/2019"/>
    <s v="imobil"/>
    <s v="Lungime= Km;Suprafeţe= ha;CF= ;"/>
  </r>
  <r>
    <x v="11326"/>
    <s v="8.04.01"/>
    <m/>
    <m/>
    <s v="TEREN IMPADURIT"/>
    <m/>
    <s v="SUCEAVA"/>
    <s v="Siminicea"/>
    <s v="Tara: România; Judet: SUCEAVA;Com Siminicea;   -; Nr: -;"/>
    <n v="2003"/>
    <n v="822955"/>
    <n v="33"/>
    <s v="in administrare"/>
    <s v="LG 26/1996;; HG 478/ 24-IUN-15;HG.478/24-IUN-15;OUG.1 din 04/01/2017;OUG.68 din 06/11/2019"/>
    <s v="imobil"/>
    <s v="Suprafeţe=30,00 HA mp;CF= ;Date cadastrale= ;"/>
  </r>
  <r>
    <x v="11327"/>
    <s v="8.30.01"/>
    <m/>
    <m/>
    <s v="SISTEM IRIGATII LARGU BOLATAU"/>
    <s v="CONFRM AMENAJAMENTELOR SILVICE"/>
    <s v="NEAMŢ"/>
    <s v="Galu"/>
    <s v="Tara: România; Judet: NEAMŢ;Sat Galu;   -; Nr: -;"/>
    <n v="2003"/>
    <n v="5517"/>
    <n v="27"/>
    <s v="in administrare"/>
    <s v="HG 982/1998;HG 1344/2011; HG 478/ 24-IUN-15;HG.478/24-IUN-15;OUG.1 din 04/01/2017;HG.354/18.05.2017;OUG.68 din 06/11/2019;HG.846/08.10.2020"/>
    <s v="imobil"/>
    <s v="Lungime albie corectată/consolidată=1 km;"/>
  </r>
  <r>
    <x v="11328"/>
    <s v="8.04.04"/>
    <m/>
    <m/>
    <s v="DF VALEA GILMELOR 5KM"/>
    <m/>
    <s v="TULCEA"/>
    <s v="-"/>
    <s v="Tara: România; Judet: TULCEA; -;   -; Nr: -;"/>
    <n v="1994"/>
    <n v="195606"/>
    <n v="36"/>
    <s v="in administrare"/>
    <s v="HG 982/1998_x000a_;;OUG.1 din 04/01/2017;OUG.68 din 06/11/2019"/>
    <s v="imobil"/>
    <s v="MACADAM"/>
  </r>
  <r>
    <x v="11329"/>
    <s v="8.04.04"/>
    <m/>
    <m/>
    <s v="DF VALEA LUI PINTILIE 2KM"/>
    <m/>
    <s v="TULCEA"/>
    <s v="-"/>
    <s v="Tara: România; Judet: TULCEA; -;   -; Nr: -;"/>
    <n v="1994"/>
    <n v="82610"/>
    <n v="36"/>
    <s v="in administrare"/>
    <s v="HG 982/1998;;OUG.1 din 04/01/2017;OUG.68 din 06/11/2019"/>
    <s v="imobil"/>
    <s v="MACADAM"/>
  </r>
  <r>
    <x v="11330"/>
    <s v="8.04.04"/>
    <m/>
    <m/>
    <s v="DF ACIK-TP 2.3KM"/>
    <m/>
    <s v="TULCEA"/>
    <s v="-"/>
    <s v="Tara: România; Judet: TULCEA; -;   -; Nr: -;"/>
    <n v="1994"/>
    <n v="89153"/>
    <n v="36"/>
    <s v="in administrare"/>
    <s v="HG 982/1998;;OUG.1 din 04/01/2017;OUG.68 din 06/11/2019"/>
    <s v="imobil"/>
    <s v="MACADAM"/>
  </r>
  <r>
    <x v="11331"/>
    <s v="8.04.04"/>
    <m/>
    <m/>
    <s v="DF CELIC 4KM"/>
    <m/>
    <s v="TULCEA"/>
    <s v="-"/>
    <s v="Tara: România; Judet: TULCEA; -;   -; Nr: -;"/>
    <n v="1994"/>
    <n v="61672"/>
    <n v="36"/>
    <s v="in administrare"/>
    <s v="HG 982/1998;;OUG.1 din 04/01/2017;OUG.68 din 06/11/2019"/>
    <s v="imobil"/>
    <s v="MACADAM"/>
  </r>
  <r>
    <x v="11332"/>
    <s v="8.04.04"/>
    <m/>
    <m/>
    <s v="DF CELIC"/>
    <m/>
    <s v="TULCEA"/>
    <s v="-"/>
    <s v="Tara: România; Judet: TULCEA; -;   -; Nr: -;"/>
    <n v="1994"/>
    <n v="59672"/>
    <n v="36"/>
    <s v="in administrare"/>
    <s v="HG 982/1998;;OUG.1 din 04/01/2017;OUG.68 din 06/11/2019"/>
    <s v="imobil"/>
    <s v="MACADAM"/>
  </r>
  <r>
    <x v="11333"/>
    <s v="8.30._"/>
    <m/>
    <m/>
    <s v="IMPREJ TD REGHIU"/>
    <s v="CF AMENAJAM.SILVICE"/>
    <s v="VRANCEA"/>
    <s v="Reghiu"/>
    <s v="Tara: România; Judet: VRANCEA;Com Reghiu;   -; Nr: -;"/>
    <n v="1988"/>
    <n v="574"/>
    <n v="39"/>
    <s v="in administrare"/>
    <s v="HG 982/1998;;OUG.1 din 04/01/2017;OUG.68 din 06/11/2019"/>
    <s v="imobil"/>
    <s v="IMPREJMUIRI TD"/>
  </r>
  <r>
    <x v="11334"/>
    <s v="8.30.01"/>
    <m/>
    <m/>
    <s v="BARAJ PARAUL SARAT"/>
    <s v="FOND FORESTIER"/>
    <s v="VRANCEA"/>
    <s v="-"/>
    <s v="Tara: România; Judet: VRANCEA; -;   -; Nr: -;"/>
    <n v="1973"/>
    <n v="33795"/>
    <n v="39"/>
    <s v="in administrare"/>
    <s v="HG 982/1998;HG 1344/2011; HG 478/ 24-IUN-15;HG.478/24-IUN-15;OUG.1 din 04/01/2017;HG.354/18.05.2017;OUG.68 din 06/11/2019;HG.846/08.10.2020"/>
    <s v="imobil"/>
    <s v="Lungime albie corectată/consolidată=0,06 km;"/>
  </r>
  <r>
    <x v="11335"/>
    <s v="8.30.01"/>
    <m/>
    <m/>
    <s v="BARAJ APARARE"/>
    <s v="FOND FORESTIER"/>
    <s v="VRANCEA"/>
    <s v="-"/>
    <s v="Tara: România; Judet: VRANCEA; -;   -; Nr: -;"/>
    <n v="1973"/>
    <n v="31123"/>
    <n v="39"/>
    <s v="in administrare"/>
    <s v="HG 982/1998;HG 1344/2011; HG 478/ 24-IUN-15;HG.478/24-IUN-15;OUG.1 din 04/01/2017;HG.354/18.05.2017;OUG.68 din 06/11/2019;HG.846/08.10.2020"/>
    <s v="imobil"/>
    <s v="Lungime albie corectată/consolidată=0,08 km;"/>
  </r>
  <r>
    <x v="11336"/>
    <s v="8.30._"/>
    <m/>
    <m/>
    <s v="PRAG 6"/>
    <s v="FOND FORESTIER"/>
    <s v="VRANCEA"/>
    <s v="-"/>
    <s v="Tara: România; Judet: VRANCEA; -;   -; Nr: -;"/>
    <n v="1971"/>
    <n v="7693"/>
    <n v="39"/>
    <s v="in administrare"/>
    <s v="HG 982/1998;HG 1344/2011; HG 478/ 24-IUN-15;HG.478/24-IUN-15;OUG.1 din 04/01/2017;HG.354/18.05.2017;OUG.68 din 06/11/2019"/>
    <s v="imobil"/>
    <s v="Denumire=lucrare corectare torenti ;"/>
  </r>
  <r>
    <x v="11337"/>
    <s v="8.30.01"/>
    <m/>
    <m/>
    <s v="BARAJ 5030"/>
    <s v="FOND FORESTIER"/>
    <s v="VRANCEA"/>
    <s v="-"/>
    <s v="Tara: România; Judet: VRANCEA; -;   -; Nr: -;"/>
    <n v="1968"/>
    <n v="12006"/>
    <n v="39"/>
    <s v="in administrare"/>
    <s v="HG 982/1998;HG 1344/2011; HG 478/ 24-IUN-15;HG.478/24-IUN-15;OUG.1 din 04/01/2017;HG.354/18.05.2017;OUG.68 din 06/11/2019;HG.846/08.10.2020"/>
    <s v="imobil"/>
    <s v="Lungime albie corectată/consolidată=0,1 km;"/>
  </r>
  <r>
    <x v="11338"/>
    <s v="8.30.01"/>
    <m/>
    <m/>
    <s v="BARAJ 6 M-64"/>
    <s v="FOND FORESTIER"/>
    <s v="VRANCEA"/>
    <s v="-"/>
    <s v="Tara: România; Judet: VRANCEA; -;   -; Nr: -;"/>
    <n v="1968"/>
    <n v="15502"/>
    <n v="39"/>
    <s v="in administrare"/>
    <s v="HG 982/1998;HG 1344/2011; HG 478/ 24-IUN-15;HG.478/24-IUN-15;OUG.1 din 04/01/2017;HG.354/18.05.2017;OUG.68 din 06/11/2019;HG.846/08.10.2020"/>
    <s v="imobil"/>
    <s v="Lungime albie corectată/consolidată=0,07 km;"/>
  </r>
  <r>
    <x v="11339"/>
    <s v="8.30._"/>
    <m/>
    <m/>
    <s v="PRAG 3 B"/>
    <s v="FOND FORESTIER"/>
    <s v="VRANCEA"/>
    <s v="-"/>
    <s v="Tara: România; Judet: VRANCEA; -;   -; Nr: -;"/>
    <n v="1970"/>
    <n v="20850"/>
    <n v="39"/>
    <s v="in administrare"/>
    <s v="HG 982/1998;HG 1344/2011; HG 478/ 24-IUN-15;HG.478/24-IUN-15;OUG.1 din 04/01/2017;HG.354/18.05.2017;OUG.68 din 06/11/2019"/>
    <s v="imobil"/>
    <s v="Denumire=lucrare corectare torenti ;"/>
  </r>
  <r>
    <x v="11340"/>
    <s v="8.30._"/>
    <m/>
    <m/>
    <s v="PRAG 4 B"/>
    <s v="FOND FORESTIER"/>
    <s v="VRANCEA"/>
    <s v="-"/>
    <s v="Tara: România; Judet: VRANCEA; -;   -; Nr: -;"/>
    <n v="1970"/>
    <n v="28328"/>
    <n v="39"/>
    <s v="in administrare"/>
    <s v="HG 982/1998;HG 1344/2011; HG 478/ 24-IUN-15;HG.478/24-IUN-15;OUG.1 din 04/01/2017;HG.354/18.05.2017;OUG.68 din 06/11/2019"/>
    <s v="imobil"/>
    <s v="Denumire=lucrare corectare torenti ;"/>
  </r>
  <r>
    <x v="11341"/>
    <s v="8.30._"/>
    <m/>
    <m/>
    <s v="TRAVERSA"/>
    <s v="FOND FORESTIER"/>
    <s v="VRANCEA"/>
    <s v="-"/>
    <s v="Tara: România; Judet: VRANCEA; -;   -; Nr: -;"/>
    <n v="1970"/>
    <n v="13599"/>
    <n v="39"/>
    <s v="in administrare"/>
    <s v="HG 982/1998;HG 1344/2011; HG 478/ 24-IUN-15;HG.478/24-IUN-15;OUG.1 din 04/01/2017;HG.354/18.05.2017;OUG.68 din 06/11/2019"/>
    <s v="imobil"/>
    <s v="Denumire=lucrare corectare torenti ;"/>
  </r>
  <r>
    <x v="11342"/>
    <s v="8.30._"/>
    <m/>
    <m/>
    <s v="PRAG 9 B"/>
    <s v="FOND FORESTIER"/>
    <s v="VRANCEA"/>
    <s v="-"/>
    <s v="Tara: România; Judet: VRANCEA; -;   -; Nr: -;"/>
    <n v="1971"/>
    <n v="14050"/>
    <n v="39"/>
    <s v="in administrare"/>
    <s v="HG 982/1998;HG 1344/2011; HG; HG 478/ 24-IUN-15;HG.478/24-IUN-15;OUG.1 din 04/01/2017;HG.354/18.05.2017;OUG.68 din 06/11/2019"/>
    <s v="imobil"/>
    <s v="Denumire=lucrare corectare torenti ;"/>
  </r>
  <r>
    <x v="11343"/>
    <s v="8.30._"/>
    <m/>
    <m/>
    <s v="PRAG 1 B 1"/>
    <s v="FOND FORESTIER"/>
    <s v="VRANCEA"/>
    <s v="-"/>
    <s v="Tara: România; Judet: VRANCEA; -;   -; Nr: -;"/>
    <n v="1972"/>
    <n v="24933"/>
    <n v="39"/>
    <s v="in administrare"/>
    <s v="HG 982/1998;HG 1344/2011; HG 478/ 24-IUN-15;HG.478/24-IUN-15;OUG.1 din 04/01/2017;HG.354/18.05.2017;OUG.68 din 06/11/2019"/>
    <s v="imobil"/>
    <s v="Denumire=lucrare corectare torenti ;"/>
  </r>
  <r>
    <x v="11344"/>
    <s v="8.30.01"/>
    <m/>
    <m/>
    <s v="BARAJ 7.6"/>
    <s v="FOND FORESTIER"/>
    <s v="VRANCEA"/>
    <s v="-"/>
    <s v="Tara: România; Judet: VRANCEA; -;   -; Nr: -;"/>
    <n v="1972"/>
    <n v="15705"/>
    <n v="39"/>
    <s v="in administrare"/>
    <s v="HG 982/1998_x000a_;HG 1344/2011; HG 478/ 24-IUN-15;HG.478/24-IUN-15;OUG.1 din 04/01/2017;HG.354/18.05.2017;OUG.68 din 06/11/2019;HG.846/08.10.2020"/>
    <s v="imobil"/>
    <s v="Lungime albie corectată/consolidată=0,05 km;"/>
  </r>
  <r>
    <x v="11345"/>
    <s v="8.30._"/>
    <m/>
    <m/>
    <s v="CANAL CT CREMENEA"/>
    <s v="FOND FORESTIER"/>
    <s v="VRANCEA"/>
    <s v="-"/>
    <s v="Tara: România; Judet: VRANCEA; -;   -; Nr: -;"/>
    <n v="1969"/>
    <n v="14165"/>
    <n v="39"/>
    <s v="in administrare"/>
    <s v="HG 982/1998;HG 1344/2011; HG 478/ 24-IUN-15;HG.478/24-IUN-15;OUG.1 din 04/01/2017;HG.354/18.05.2017;OUG.68 din 06/11/2019"/>
    <s v="imobil"/>
    <s v="Denumire=lucrare corectare torenti ;"/>
  </r>
  <r>
    <x v="11346"/>
    <s v="8.04.04"/>
    <m/>
    <m/>
    <s v="DRUM FORESTIER 1.5KM"/>
    <s v="TEREN AGRICOL"/>
    <s v="VRANCEA"/>
    <s v="-"/>
    <s v="Tara: România; Judet: VRANCEA; -;   -; Nr: -;"/>
    <n v="1986"/>
    <n v="11346"/>
    <n v="39"/>
    <s v="in administrare"/>
    <s v="HG 982/1998;;OUG.1 din 04/01/2017;OUG.68 din 06/11/2019"/>
    <s v="imobil"/>
    <s v="DRUM AUTO FOR"/>
  </r>
  <r>
    <x v="11347"/>
    <s v="8.04.04"/>
    <m/>
    <m/>
    <s v="DF 4.0KM"/>
    <s v="IVESTI"/>
    <s v="VRANCEA"/>
    <s v="-"/>
    <s v="Tara: România; Judet: VRANCEA; -;   -; Nr: -;"/>
    <n v="1998"/>
    <n v="4742"/>
    <n v="39"/>
    <s v="in administrare"/>
    <s v="HG 982/1998;;OUG.1 din 04/01/2017;OUG.68 din 06/11/2019"/>
    <s v="imobil"/>
    <s v="DRUM AUTO FOR"/>
  </r>
  <r>
    <x v="11348"/>
    <s v="8.04.04"/>
    <m/>
    <m/>
    <s v="BECLENUT"/>
    <m/>
    <s v="BISTRIŢA-NĂSĂUD"/>
    <s v="-"/>
    <s v="Tara: România; Judet: BISTRIŢA-NĂSĂUD; -;   -; Nr: -;"/>
    <n v="2003"/>
    <n v="434897"/>
    <n v="6"/>
    <s v="in administrare"/>
    <s v="HG 982/1998;;OUG.1 din 04/01/2017;HG.354/18.05.2017;OUG.68 din 06/11/2019"/>
    <s v="imobil"/>
    <s v="Lungime= Km;Suprafeţe= ha;CF= ;"/>
  </r>
  <r>
    <x v="11349"/>
    <s v="8.04.04"/>
    <m/>
    <m/>
    <s v="DAF AGRIES"/>
    <m/>
    <s v="MARAMUREŞ"/>
    <s v="-"/>
    <s v="Tara: România; Judet: MARAMUREŞ; -;   -; Nr: -;"/>
    <n v="1999"/>
    <n v="576491"/>
    <n v="24"/>
    <s v="in administrare"/>
    <s v="HG 1105/2003;;OUG.1 din 04/01/2017;OUG.68 din 06/11/2019"/>
    <s v="imobil"/>
    <s v="DRUM AUTO FOR"/>
  </r>
  <r>
    <x v="11350"/>
    <s v="8.30.01"/>
    <m/>
    <m/>
    <s v="CASOAIE"/>
    <m/>
    <s v="MARAMUREŞ"/>
    <s v="-"/>
    <s v="Tara: România; Judet: MARAMUREŞ; -;   -; Nr: -;"/>
    <n v="2003"/>
    <n v="24059"/>
    <n v="24"/>
    <s v="in administrare"/>
    <s v="HG 1105/2003_x000a_;;OUG.1 din 04/01/2017;HG.354/18.05.2017;OUG.68 din 06/11/2019;HG.846/08.10.2020"/>
    <s v="imobil"/>
    <s v="Lungime albie corectată/consolidată=0,012 km;"/>
  </r>
  <r>
    <x v="11351"/>
    <s v="8.04.04"/>
    <m/>
    <m/>
    <s v="DAF TATARCA MARE"/>
    <s v="cf.amen.silv"/>
    <s v="MUREŞ"/>
    <s v="-"/>
    <s v="Tara: România; Judet: MUREŞ; -;   -; Nr: -;"/>
    <n v="2004"/>
    <n v="653996"/>
    <n v="26"/>
    <s v="in administrare"/>
    <s v="HG 15/94;HG 1344/2011;OUG.1 din 04/01/2017;HG.354/18.05.2017;OUG.68 din 06/11/2019"/>
    <s v="imobil"/>
    <s v="Lungime= Km;Suprafeţe= ha;CF= ;"/>
  </r>
  <r>
    <x v="11352"/>
    <s v="8.23.11"/>
    <m/>
    <s v="0"/>
    <s v="Iapa mama Jp-11 Serpentina"/>
    <m/>
    <s v="BUZĂU"/>
    <s v="-"/>
    <s v="Tara: România; Judet: BUZĂU; -;   -; Nr: 0; 0"/>
    <n v="2004"/>
    <n v="7450"/>
    <n v="10"/>
    <s v="in administrare"/>
    <s v="OUG 139/2008;;OUG.1 din 04/01/2017;OUG.68 din 06/11/2019"/>
    <s v="imobil"/>
    <m/>
  </r>
  <r>
    <x v="11353"/>
    <s v="8.23.11"/>
    <m/>
    <s v="0"/>
    <s v="Armasar monta publica Nc-4 Ilie"/>
    <m/>
    <s v="BUZĂU"/>
    <s v="-"/>
    <s v="Tara: România; Judet: BUZĂU; -;   -; Nr: 0; 0"/>
    <n v="2004"/>
    <n v="6240"/>
    <n v="10"/>
    <s v="in administrare"/>
    <s v="OUG 139/2017;;OUG.1 din 04/01/2017;OUG.68 din 06/11/2019"/>
    <s v="imobil"/>
    <m/>
  </r>
  <r>
    <x v="11354"/>
    <s v="8.04.04"/>
    <m/>
    <m/>
    <s v="DAF PARAUL DRACULUI"/>
    <s v="conform amenajamentelor sil"/>
    <s v="SĂLAJ"/>
    <s v="-"/>
    <s v="Tara: România; Judet: SĂLAJ; -;   -; Nr: 0; 0"/>
    <n v="2004"/>
    <n v="219455"/>
    <n v="31"/>
    <s v="in administrare"/>
    <s v="HG.982/1998;HG.1344/23.12.2010;OUG.1/04.01.2017;HG.354/18.05.2017;;OUG.68 din 06/11/2019"/>
    <s v="imobil"/>
    <s v="Lungime= Km;Suprafeţe= ha;CF= ;"/>
  </r>
  <r>
    <x v="11355"/>
    <s v="8.04.04"/>
    <m/>
    <m/>
    <s v="DAF RAMIFICATIE PARAUL DRACULUI"/>
    <s v="conform amenajamentelor sil"/>
    <s v="SĂLAJ"/>
    <s v="-"/>
    <s v="Tara: România; Judet: SĂLAJ; -;   -; Nr: 0; 0"/>
    <n v="2004"/>
    <n v="156699"/>
    <n v="31"/>
    <s v="in administrare"/>
    <s v="HG.982/1998;HG.1344/23.12.2010;OUG.1/04.01.2017;HG.354/18.05.2017;;OUG.68 din 06/11/2019"/>
    <s v="imobil"/>
    <s v="Lungime= Km;Suprafeţe= ha;CF= ;"/>
  </r>
  <r>
    <x v="11356"/>
    <s v="8.23.04"/>
    <m/>
    <s v="0"/>
    <s v="FURIOSO LXV-18"/>
    <m/>
    <s v="ARAD"/>
    <s v="-"/>
    <s v="Tara: România; Judet: ARAD; -;   -; Nr: 0; 0"/>
    <n v="2004"/>
    <n v="7400"/>
    <n v="2"/>
    <s v="in administrare"/>
    <s v=";;OUG.1 din 04/01/2017;OUG.68 din 06/11/2019"/>
    <s v="imobil"/>
    <m/>
  </r>
  <r>
    <x v="11357"/>
    <s v="8.23.08"/>
    <m/>
    <s v="0"/>
    <s v="NONIUS 25-21"/>
    <m/>
    <s v="TIMIŞ"/>
    <s v="-"/>
    <s v="Tara: România; Judet: TIMIŞ; -;   -; Nr: 0; 0"/>
    <n v="2004"/>
    <n v="7030"/>
    <n v="35"/>
    <s v="in administrare"/>
    <s v="OMAPAM 171/2005;;OUG.1 din 04/01/2017;OUG.68 din 06/11/2019"/>
    <s v="imobil"/>
    <m/>
  </r>
  <r>
    <x v="11358"/>
    <s v="8.23.01"/>
    <m/>
    <s v="0"/>
    <s v="OLTENITA"/>
    <m/>
    <s v="TIMIŞ"/>
    <s v="-"/>
    <s v="Tara: România; Judet: TIMIŞ; -;   -; Nr: 0; 0"/>
    <n v="2004"/>
    <n v="7200"/>
    <n v="35"/>
    <s v="in administrare"/>
    <s v="OMAPAM 171/2007;;OUG.1 din 04/01/2017;OUG.68 din 06/11/2019"/>
    <s v="imobil"/>
    <m/>
  </r>
  <r>
    <x v="11359"/>
    <s v="8.30.01"/>
    <m/>
    <m/>
    <s v="PRAG 12 EM 1,5"/>
    <s v="conform amenajamentelor silv"/>
    <s v="NEAMŢ"/>
    <s v="-"/>
    <s v="Tara: România; Judet: NEAMŢ; -;   -; Nr: 0; 0"/>
    <n v="2004"/>
    <n v="9650"/>
    <n v="27"/>
    <s v="in administrare"/>
    <s v="HG982/1998;HG 1344/2011; HG 478/ 24-IUN-15;HG.478/24-IUN-15;OUG.1 din 04/01/2017;HG.354/18.05.2017;OUG.68 din 06/11/2019;HG.846/08.10.2020"/>
    <s v="imobil"/>
    <s v="Lungime albie corectată/consolidată=0,0015 km;"/>
  </r>
  <r>
    <x v="11360"/>
    <s v="8.30.01"/>
    <m/>
    <m/>
    <s v="CANAL 1 KBL"/>
    <s v="conform amenajamentelor silv"/>
    <s v="NEAMŢ"/>
    <s v="-"/>
    <s v="Tara: România; Judet: NEAMŢ; -;   -; Nr: 0; 0"/>
    <n v="2004"/>
    <n v="101845"/>
    <n v="27"/>
    <s v="in administrare"/>
    <s v="HG982/1998;HG 1344/2011; HG 478/ 24-IUN-15;HG.478/24-IUN-15;OUG.1 din 04/01/2017;HG.354/18.05.2017;OUG.68 din 06/11/2019;HG.846/08.10.2020"/>
    <s v="imobil"/>
    <s v="Lungime albie corectată/consolidată=0,02 km;"/>
  </r>
  <r>
    <x v="11361"/>
    <s v="8.30.01"/>
    <m/>
    <m/>
    <s v="ZID"/>
    <s v="conform amenajamentelor silv"/>
    <s v="NEAMŢ"/>
    <s v="-"/>
    <s v="Tara: România; Judet: NEAMŢ; -;   -; Nr: 0; 0"/>
    <n v="2004"/>
    <n v="77841"/>
    <n v="27"/>
    <s v="in administrare"/>
    <s v="HG982/1998;HG 1344/2011; HG 478/ 24-IUN-15;HG.478/24-IUN-15;OUG.1 din 04/01/2017;HG.354/18.05.2017;OUG.68 din 06/11/2019;HG.846/08.10.2020"/>
    <s v="imobil"/>
    <s v="Lungime albie corectată/consolidată=0,0015 km;"/>
  </r>
  <r>
    <x v="11362"/>
    <s v="8.04.04"/>
    <m/>
    <m/>
    <s v="Drum Paraul Muscalu"/>
    <m/>
    <s v="BOTOŞANI"/>
    <s v="-"/>
    <s v="Tara: România; Judet: BOTOŞANI; -;   -; Nr: 0; 0"/>
    <n v="2004"/>
    <n v="472457"/>
    <n v="7"/>
    <s v="in administrare"/>
    <s v="HG.1105/2003;HG.1344/23.12.2010;OUG.1/04.01.2017;HG.354/18.05.2017;;OUG.68 din 06/11/2019"/>
    <s v="imobil"/>
    <s v="Lungime= Km;Suprafeţe= ha;CF= ;"/>
  </r>
  <r>
    <x v="11363"/>
    <s v="8.04.04"/>
    <m/>
    <m/>
    <s v="DAF IZVOARE SECATURA"/>
    <s v="Conform amenajamentului sil"/>
    <s v="BACĂU"/>
    <s v="-"/>
    <s v="Tara: România; Judet: BACĂU; -;   -; Nr: 0; 0"/>
    <n v="2004"/>
    <n v="1741147"/>
    <n v="4"/>
    <s v="in administrare"/>
    <s v="OG.70/1999;HG.1344/23.12.2010;HG.478/24.06.2015;OUG.1/04.01.2017;HG.354/18.05.2017;;OUG.68 din 06/11/2019"/>
    <s v="imobil"/>
    <s v="Lungime= Km;Suprafeţe= ha;CF= ;"/>
  </r>
  <r>
    <x v="11364"/>
    <s v="8.04.04"/>
    <m/>
    <m/>
    <s v="DR PIRIUL PREOTESEI"/>
    <s v="Conform amenajamentului sil"/>
    <s v="BACĂU"/>
    <s v="-"/>
    <s v="Tara: România; Judet: BACĂU; -;   -; Nr: 0; 0"/>
    <n v="2004"/>
    <n v="1083707"/>
    <n v="4"/>
    <s v="in administrare"/>
    <s v="OG.70/1999;HG.1344/23.12.2010;OUG.1/04.01.2017;HG.354/18.05.2017;;OUG.68 din 06/11/2019"/>
    <s v="imobil"/>
    <s v="Lungime= Km;Suprafeţe= ha;CF= ;"/>
  </r>
  <r>
    <x v="11365"/>
    <s v="8.04.04"/>
    <m/>
    <m/>
    <s v="DAF MENGHEA PRELUNGIRE"/>
    <s v="FOND FOR."/>
    <s v="ARGEŞ"/>
    <s v="-"/>
    <s v="Tara: România; Judet: ARGEŞ; -;   -; Nr: -;"/>
    <n v="2005"/>
    <n v="633663"/>
    <n v="3"/>
    <s v="in administrare"/>
    <s v="OG.82/2004,HG 1105/2;HG 1344/2011;OUG.1 din 04/01/2017;HG.354/18.05.2017;OUG.68 din 06/11/2019"/>
    <s v="imobil"/>
    <s v="Lungime= Km;Suprafeţe= ha;CF= ;"/>
  </r>
  <r>
    <x v="11366"/>
    <s v="8.04.04"/>
    <m/>
    <m/>
    <s v="Drum fores OGASUL CU FRASINI"/>
    <s v="OS BAILE HERCULANE"/>
    <s v="CARAŞ-SEVERIN"/>
    <s v="-"/>
    <s v="Tara: România; Judet: CARAŞ-SEVERIN; -;   -; Nr: -;"/>
    <n v="2005"/>
    <n v="590834"/>
    <n v="11"/>
    <s v="in administrare"/>
    <s v="OG.82/2004,HG 1105/2;HG 1344/2011;OUG.1 din 04/01/2017;HG.354/18.05.2017;OUG.68 din 06/11/2019"/>
    <s v="imobil"/>
    <s v="Lungime= Km;Suprafeţe= ha;CF= ;"/>
  </r>
  <r>
    <x v="11367"/>
    <s v="8.04.04"/>
    <m/>
    <m/>
    <s v="DAF Vl.Ursului"/>
    <s v="cf amen silvice"/>
    <s v="CLUJ"/>
    <s v="-"/>
    <s v="Tara: România; Judet: CLUJ; -;   -; Nr: -;"/>
    <n v="2005"/>
    <n v="325977"/>
    <n v="12"/>
    <s v="in administrare"/>
    <s v="OG.82/2004,HG 1105/2;HG 1344/2011;OUG.1 din 04/01/2017;HG.354/18.05.2017;OUG.68 din 06/11/2019"/>
    <s v="imobil"/>
    <s v="Lungime= Km;Suprafeţe= ha;CF= ;"/>
  </r>
  <r>
    <x v="11368"/>
    <s v="8.04.04"/>
    <m/>
    <m/>
    <s v="DF VACARIA L 3.19 KM"/>
    <s v="RO:HD"/>
    <s v="HUNEDOARA"/>
    <s v="-"/>
    <s v="Tara: România; Judet: HUNEDOARA; -;   -; Nr: -;"/>
    <n v="2005"/>
    <n v="1077163"/>
    <n v="20"/>
    <s v="in administrare"/>
    <s v="OG.82/2004,HG 1105/2;;OUG.1 din 04/01/2017;HG.354/18.05.2017;OUG.68 din 06/11/2019"/>
    <s v="imobil"/>
    <s v="Lungime= Km;Suprafeţe= ha;CF= ;"/>
  </r>
  <r>
    <x v="11369"/>
    <s v="8.04.04"/>
    <m/>
    <m/>
    <s v="DAF PRISACA ROASA"/>
    <s v="Fond forestier"/>
    <s v="MARAMUREŞ"/>
    <s v="-"/>
    <s v="Tara: România; Judet: MARAMUREŞ; -;   -; Nr: -;"/>
    <n v="2003"/>
    <n v="1586047"/>
    <n v="24"/>
    <s v="in administrare"/>
    <s v="OG.82/2004,HG 1105/2;;OUG.1 din 04/01/2017;HG.354/18.05.2017;OUG.68 din 06/11/2019"/>
    <s v="imobil"/>
    <s v="Lungime= Km;Suprafeţe= ha;CF= ;"/>
  </r>
  <r>
    <x v="11370"/>
    <s v="8.04.04"/>
    <m/>
    <m/>
    <s v="Drum forestier Staminosu prel."/>
    <s v="cf amen silvice"/>
    <s v="MEHEDINŢI"/>
    <s v="-"/>
    <s v="Tara: România; Judet: MEHEDINŢI; -;   -; Nr: -;"/>
    <n v="2005"/>
    <n v="239337"/>
    <n v="25"/>
    <s v="in administrare"/>
    <s v="OG.82/2004,HG 1105/2;;OUG.1 din 04/01/2017;HG.354/18.05.2017;OUG.68 din 06/11/2019"/>
    <s v="imobil"/>
    <s v="Lungime= Km;Suprafeţe= ha;CF= ;"/>
  </r>
  <r>
    <x v="11371"/>
    <s v="8.04.04"/>
    <m/>
    <m/>
    <s v="DAF GLODENI 1,8 KM"/>
    <s v="cf amen silvice"/>
    <s v="MUREŞ"/>
    <s v="-"/>
    <s v="Tara: România; Judet: MUREŞ; -;   -; Nr: -;"/>
    <n v="2005"/>
    <n v="40157"/>
    <n v="26"/>
    <s v="in administrare"/>
    <s v="OG.82/2004,HG 1105/2;HG 1344/2011; HG 478/ 24-IUN-15;HG.478/24-IUN-15;OUG.1 din 04/01/2017;HG.354/18.05.2017;OUG.68 din 06/11/2019"/>
    <s v="imobil"/>
    <s v="Lungime= Km;Suprafeţe= ha;CF= ;"/>
  </r>
  <r>
    <x v="11372"/>
    <s v="8.04.04"/>
    <m/>
    <m/>
    <s v="DAF ROSCUTUI 2,0 KM"/>
    <s v="cf amen silvice"/>
    <s v="MUREŞ"/>
    <s v="-"/>
    <s v="Tara: România; Judet: MUREŞ; -;   -; Nr: -;"/>
    <n v="2005"/>
    <n v="150000"/>
    <n v="26"/>
    <s v="in administrare"/>
    <s v="OG.82/2004,HG 1105/2;HG 1344/2011;OUG.1 din 04/01/2017;OUG.68 din 06/11/2019"/>
    <s v="imobil"/>
    <s v="drum forestier"/>
  </r>
  <r>
    <x v="11373"/>
    <s v="8.04.04"/>
    <m/>
    <m/>
    <s v="DAF P.CRUCII 0,85 KM"/>
    <s v="cf amen silvice"/>
    <s v="SUCEAVA"/>
    <s v="-"/>
    <s v="Tara: România; Judet: SUCEAVA; -;   -; Nr: -;"/>
    <n v="2005"/>
    <n v="171000"/>
    <n v="33"/>
    <s v="in administrare"/>
    <s v="OG.82/2004,HG 1105/2;HG 1344/2011;OUG.1 din 04/01/2017;HG.354/18.05.2017;OUG.68 din 06/11/2019"/>
    <s v="imobil"/>
    <s v="Lungime= Km;Suprafeţe= ha;CF= ;"/>
  </r>
  <r>
    <x v="11374"/>
    <s v="8.04.04"/>
    <m/>
    <m/>
    <s v="DAF Sarica"/>
    <s v="cf amen silvice"/>
    <s v="TIMIŞ"/>
    <s v="-"/>
    <s v="Tara: România; Judet: TIMIŞ; -;   -; Nr: -;"/>
    <n v="2005"/>
    <n v="456032"/>
    <n v="35"/>
    <s v="in administrare"/>
    <s v="OG.82/2004,HG 1105/2;HG 1344/2011;OUG.1 din 04/01/2017;OUG.68 din 06/11/2019"/>
    <s v="imobil"/>
    <s v="DRUM FORESTIER"/>
  </r>
  <r>
    <x v="11375"/>
    <s v="8.04.01"/>
    <m/>
    <m/>
    <s v="TEREN FORESTIER"/>
    <s v="conf am. silv."/>
    <s v="DOLJ"/>
    <s v="-"/>
    <s v="Tara: România; Judet: DOLJ; -;   -; Nr: -;"/>
    <n v="2003"/>
    <n v="57922"/>
    <n v="16"/>
    <s v="in administrare"/>
    <s v="HG 796/2002;HG nr. 771/2009;;;OUG.1 din 04/01/2017;HG.354/18.05.2017;OUG.68 din 06/11/2019"/>
    <s v="imobil"/>
    <s v="Suprafeţe= mp;CF= ;Date cadastrale= ;"/>
  </r>
  <r>
    <x v="11376"/>
    <s v="8.04.01"/>
    <m/>
    <m/>
    <s v="TEREN FORESTIER"/>
    <s v="conf am. silv."/>
    <s v="DOLJ"/>
    <s v="-"/>
    <s v="Tara: România; Judet: DOLJ; -;   -; Nr: -;"/>
    <n v="2004"/>
    <n v="46288"/>
    <n v="16"/>
    <s v="in administrare"/>
    <s v="HG 796/2002;HG nr. 771/2009;;; HG 478/ 24-IUN-15;HG.478/24-IUN-15;OUG.1 din 04/01/2017;HG.354/18.05.2017;OUG.68 din 06/11/2019"/>
    <s v="imobil"/>
    <s v="Suprafeţe= mp;CF= ;Date cadastrale= ;"/>
  </r>
  <r>
    <x v="11377"/>
    <s v="8.04.01"/>
    <m/>
    <m/>
    <s v="TEREN FORESTIER 2,82 HA"/>
    <s v="conf am. silv."/>
    <s v="SATU MARE"/>
    <s v="-"/>
    <s v="Tara: România; Judet: SATU MARE; -;   -; Nr: -;"/>
    <n v="2003"/>
    <n v="20216"/>
    <n v="30"/>
    <s v="in administrare"/>
    <s v="HG 796/2002;; HG 478/ 24-IUN-15;HG.478/24-IUN-15;OUG.1 din 04/01/2017;HG.354/18.05.2017;OUG.68 din 06/11/2019"/>
    <s v="imobil"/>
    <s v="Suprafeţe= mp;CF= ;Date cadastrale= ;"/>
  </r>
  <r>
    <x v="11378"/>
    <s v="8.04.01"/>
    <m/>
    <m/>
    <s v="TEREN FORESTIER 1,28 HA"/>
    <s v="conf am. silv."/>
    <s v="SATU MARE"/>
    <s v="-"/>
    <s v="Tara: România; Judet: SATU MARE; -;   -; Nr: -;"/>
    <n v="2004"/>
    <n v="7201"/>
    <n v="30"/>
    <s v="in administrare"/>
    <s v="HG 796/2002;; HG 478/ 24-IUN-15;HG.478/24-IUN-15;OUG.1 din 04/01/2017;HG.354/18.05.2017;OUG.68 din 06/11/2019"/>
    <s v="imobil"/>
    <s v="Suprafeţe= mp;CF= ;Date cadastrale= ;"/>
  </r>
  <r>
    <x v="11379"/>
    <s v="8.04.01"/>
    <m/>
    <m/>
    <s v="Teren forestier"/>
    <s v="cf amenajament silvic"/>
    <s v="BUZĂU"/>
    <s v="-"/>
    <s v="Tara: România; Judet: BUZĂU; -;   -; Nr: -;"/>
    <n v="2004"/>
    <n v="27122"/>
    <n v="10"/>
    <s v="in administrare"/>
    <s v="HG 796/2002;; HG 478/ 24-IUN-15;HG.478/24-IUN-15;OUG.1 din 04/01/2017;HG.354/18.05.2017;OUG.68 din 06/11/2019"/>
    <s v="imobil"/>
    <s v="Suprafeţe=6,1 ha mp;CF= ;Date cadastrale= ;"/>
  </r>
  <r>
    <x v="11380"/>
    <s v="8.04.01"/>
    <m/>
    <m/>
    <s v="Teren forestier"/>
    <s v="cf amenajament silvic"/>
    <s v="BUZĂU"/>
    <s v="-"/>
    <s v="Tara: România; Judet: BUZĂU; -;   -; Nr: -;"/>
    <n v="2004"/>
    <n v="34640"/>
    <n v="10"/>
    <s v="in administrare"/>
    <s v="HG 796/2002;; HG 478/ 24-IUN-15;HG.478/24-IUN-15;OUG.1 din 04/01/2017;HG.354/18.05.2017;OUG.68 din 06/11/2019"/>
    <s v="imobil"/>
    <s v="Suprafeţe=9,0 ha mp;CF= ;Date cadastrale= ;"/>
  </r>
  <r>
    <x v="11381"/>
    <s v="8.04.01"/>
    <m/>
    <m/>
    <s v="Teren forestier"/>
    <s v="cf amenajament silvic"/>
    <s v="BUZĂU"/>
    <s v="-"/>
    <s v="Tara: România; Judet: BUZĂU; -;   -; Nr: -;"/>
    <n v="2003"/>
    <n v="17814"/>
    <n v="10"/>
    <s v="in administrare"/>
    <s v="HG 796/2002;; HG 478/ 24-IUN-15;HG.478/24-IUN-15;OUG.1 din 04/01/2017;HG.354/18.05.2017;OUG.68 din 06/11/2019"/>
    <s v="imobil"/>
    <s v="Suprafeţe=9,0 ha mp;CF= ;Date cadastrale= ;"/>
  </r>
  <r>
    <x v="11382"/>
    <s v="8.04.01"/>
    <m/>
    <m/>
    <s v="Teren forestier"/>
    <s v="cf amenajament silvic"/>
    <s v="BUZĂU"/>
    <s v="-"/>
    <s v="Tara: România; Judet: BUZĂU; -;   -; Nr: -;"/>
    <n v="2003"/>
    <n v="5023"/>
    <n v="10"/>
    <s v="in administrare"/>
    <s v="HG 796/2002;; HG 478/ 24-IUN-15;HG.478/24-IUN-15;OUG.1 din 04/01/2017;HG.354/18.05.2017;OUG.68 din 06/11/2019"/>
    <s v="imobil"/>
    <s v="Suprafeţe=2,25 ha mp;CF= ;Date cadastrale= ;"/>
  </r>
  <r>
    <x v="11383"/>
    <s v="8.04.01"/>
    <m/>
    <m/>
    <s v="TEREN FOREST 39000MP  LUDUS"/>
    <s v="cf amen silvice"/>
    <s v="MUREŞ"/>
    <s v="-"/>
    <s v="Tara: România; Judet: MUREŞ; -;   -; Nr: -;"/>
    <n v="2003"/>
    <n v="7121"/>
    <n v="26"/>
    <s v="in administrare"/>
    <s v="HG 796/2002;;OUG.1 din 04/01/2017;HG.354/18.05.2017;OUG.68 din 06/11/2019"/>
    <s v="imobil"/>
    <s v="Suprafeţe= mp;CF= ;Date cadastrale= ;"/>
  </r>
  <r>
    <x v="11384"/>
    <s v="8.04.01"/>
    <m/>
    <m/>
    <s v="TEREN FOREST 92400 MP TG M"/>
    <s v="cf amen silvice"/>
    <s v="MUREŞ"/>
    <s v="-"/>
    <s v="Tara: România; Judet: MUREŞ; -;   -; Nr: -;"/>
    <n v="2003"/>
    <n v="381535"/>
    <n v="26"/>
    <s v="in administrare"/>
    <s v="HG 796/2002;; HG 478/ 24-IUN-15;HG.478/24-IUN-15;OUG.1 din 04/01/2017;HG.354/18.05.2017;OUG.68 din 06/11/2019"/>
    <s v="imobil"/>
    <s v="Suprafeţe= mp;CF= ;Date cadastrale= ;"/>
  </r>
  <r>
    <x v="11385"/>
    <s v="8.04.01"/>
    <m/>
    <m/>
    <s v="TEREN cu vegetatie forestiera"/>
    <s v="OPRITA D.;ANDREI A;PIETROI E."/>
    <s v="MEHEDINŢI"/>
    <s v="-"/>
    <s v="Tara: România; Judet: MEHEDINŢI; -;   -; Nr: -;"/>
    <n v="2003"/>
    <n v="10478"/>
    <n v="25"/>
    <s v="in administrare"/>
    <s v="HG 796/2002;; HG 478/ 24-IUN-15;HG.478/24-IUN-15;OUG.1 din 04/01/2017;HG.354/18.05.2017;OUG.68 din 06/11/2019"/>
    <s v="imobil"/>
    <s v="Suprafeţe=60000 mp;CF= ;Date cadastrale= ;"/>
  </r>
  <r>
    <x v="11386"/>
    <s v="8.04.01"/>
    <m/>
    <m/>
    <s v="TEREN 90722 MP"/>
    <s v="OS;PAUNESCU N;VAL.SCHIT."/>
    <s v="MEHEDINŢI"/>
    <s v="-"/>
    <s v="Tara: România; Judet: MEHEDINŢI; -;   -; Nr: -;"/>
    <n v="2003"/>
    <n v="57119"/>
    <n v="25"/>
    <s v="in administrare"/>
    <s v="HG 796/2002;;OUG.1 din 04/01/2017;HG.354/18.05.2017;OUG.68 din 06/11/2019"/>
    <s v="imobil"/>
    <s v="Suprafeţe= mp;CF= ;Date cadastrale= ;"/>
  </r>
  <r>
    <x v="11387"/>
    <s v="8.04.01"/>
    <m/>
    <m/>
    <s v="teren forestier"/>
    <s v="Taut"/>
    <s v="ARAD"/>
    <s v="-"/>
    <s v="Tara: România; Judet: ARAD; -;   -; Nr: -;"/>
    <n v="2003"/>
    <n v="96368"/>
    <n v="2"/>
    <s v="in administrare"/>
    <s v="HG 796/2002;; HG 478/ 24-IUN-15;HG.478/24-IUN-15;OUG.1 din 04/01/2017;HG.354/18.05.2017;OUG.68 din 06/11/2019"/>
    <s v="imobil"/>
    <s v="Suprafeţe=10 ha mp;CF= ;Date cadastrale= ;"/>
  </r>
  <r>
    <x v="11388"/>
    <s v="8.04.01"/>
    <m/>
    <m/>
    <s v="teren forestier"/>
    <m/>
    <s v="ARAD"/>
    <s v="-"/>
    <s v="Tara: România; Judet: ARAD; -;   -; Nr: -;"/>
    <n v="2004"/>
    <n v="33582"/>
    <n v="2"/>
    <s v="in administrare"/>
    <s v="HG 796/2002;; HG 478/ 24-IUN-15;HG.478/24-IUN-15;OUG.1 din 04/01/2017;HG.354/18.05.2017;OUG.68 din 06/11/2019"/>
    <s v="imobil"/>
    <s v="Suprafeţe=6,39 ha mp;CF= ;Date cadastrale= ;"/>
  </r>
  <r>
    <x v="11389"/>
    <s v="8.04.01"/>
    <m/>
    <m/>
    <s v="teren forestier"/>
    <s v="Bulza"/>
    <s v="ARAD"/>
    <s v="-"/>
    <s v="Tara: România; Judet: ARAD; -;   -; Nr: -;"/>
    <n v="2003"/>
    <n v="3968"/>
    <n v="2"/>
    <s v="in administrare"/>
    <s v="HG 796/2002;;OUG.1 din 04/01/2017;HG.354/18.05.2017;OUG.68 din 06/11/2019"/>
    <s v="imobil"/>
    <s v="Suprafeţe=0,58 ha, mp;CF= ;Date cadastrale= ;"/>
  </r>
  <r>
    <x v="11390"/>
    <s v="8.04.01"/>
    <m/>
    <m/>
    <s v="teren forestier"/>
    <s v="Bulza"/>
    <s v="ARAD"/>
    <s v="-"/>
    <s v="Tara: România; Judet: ARAD; -;   -; Nr: -;"/>
    <n v="2004"/>
    <n v="3684"/>
    <n v="2"/>
    <s v="in administrare"/>
    <s v="HG 796/2002;;OUG.1 din 04/01/2017;HG.354/18.05.2017;OUG.68 din 06/11/2019"/>
    <s v="imobil"/>
    <s v="Suprafeţe=0,29 ha, mp;CF= ;Date cadastrale= ;"/>
  </r>
  <r>
    <x v="11391"/>
    <s v="8.04.01"/>
    <m/>
    <m/>
    <s v="teren forestier"/>
    <s v="Bulza"/>
    <s v="ARAD"/>
    <s v="-"/>
    <s v="Tara: România; Judet: ARAD; -;   -; Nr: -;"/>
    <n v="2004"/>
    <n v="4353"/>
    <n v="2"/>
    <s v="in administrare"/>
    <s v="HG 796/2002;;OUG.1 din 04/01/2017;HG.354/18.05.2017;OUG.68 din 06/11/2019"/>
    <s v="imobil"/>
    <s v="Suprafeţe=0,29 ha, mp;CF= ;Date cadastrale= ;"/>
  </r>
  <r>
    <x v="11392"/>
    <s v="8.04.01"/>
    <m/>
    <m/>
    <s v="Teren  7ha"/>
    <s v="sat Gen.Praporgescu-com Cerna"/>
    <s v="TULCEA"/>
    <s v="-"/>
    <s v="Tara: România; Judet: TULCEA; -;   -; Nr: -;"/>
    <n v="2003"/>
    <n v="5711"/>
    <n v="36"/>
    <s v="in administrare"/>
    <s v="HG 796/2002;; HG 478/ 24-IUN-15;HG.478/24-IUN-15;OUG.1 din 04/01/2017;HG.354/18.05.2017;OUG.68 din 06/11/2019"/>
    <s v="imobil"/>
    <s v="Suprafeţe= mp;CF= ;Date cadastrale= ;"/>
  </r>
  <r>
    <x v="11393"/>
    <s v="8.04.04"/>
    <m/>
    <m/>
    <s v="DRUM FORESTIER  CERNATA"/>
    <m/>
    <s v="DÂMBOVIŢA"/>
    <s v="-"/>
    <s v="Tara: România; Judet: DÂMBOVIŢA; -;   -; Nr: -;"/>
    <n v="1993"/>
    <n v="129588"/>
    <n v="15"/>
    <s v="in administrare"/>
    <s v="HG 1105/2003;; HG 478/ 24-IUN-15;HG.478/24-IUN-15;OUG.1 din 04/01/2017;OUG.68 din 06/11/2019"/>
    <s v="imobil"/>
    <s v="Lungime= Km;Suprafeţe= ha;CF= ;"/>
  </r>
  <r>
    <x v="11394"/>
    <s v="8.04.04"/>
    <m/>
    <m/>
    <s v="DRUM FORESTIER TALMAS"/>
    <m/>
    <s v="DÂMBOVIŢA"/>
    <s v="-"/>
    <s v="Tara: România; Judet: DÂMBOVIŢA; -;   -; Nr: -;"/>
    <n v="1993"/>
    <n v="111446"/>
    <n v="15"/>
    <s v="in administrare"/>
    <s v="HG 1105/2003;; HG 478/ 24-IUN-15;HG.478/24-IUN-15;OUG.1 din 04/01/2017;OUG.68 din 06/11/2019"/>
    <s v="imobil"/>
    <s v="Lungime= Km;Suprafeţe= ha;CF= ;"/>
  </r>
  <r>
    <x v="11395"/>
    <s v="8.04.04"/>
    <m/>
    <m/>
    <s v="DAF PETROVA 1"/>
    <m/>
    <s v="MARAMUREŞ"/>
    <s v="-"/>
    <s v="Tara: România; Judet: MARAMUREŞ; -;   -; Nr: -;"/>
    <n v="1971"/>
    <n v="136456"/>
    <n v="24"/>
    <s v="in administrare"/>
    <s v="HG 1105/2003;HG nr.1030 din:09/08/2006;;OUG.1 din 04/01/2017;OUG.68 din 06/11/2019"/>
    <s v="imobil"/>
    <s v="DRUM AUTO FOR"/>
  </r>
  <r>
    <x v="11396"/>
    <s v="8.04.04"/>
    <m/>
    <m/>
    <s v="DAF PIRAIE 1, 2"/>
    <s v="conform amenajamentelor silvice"/>
    <s v="PRAHOVA"/>
    <s v="-"/>
    <s v="Tara: România; Judet: PRAHOVA; -;   -; Nr: -;"/>
    <n v="1971"/>
    <n v="1149679"/>
    <n v="29"/>
    <s v="in administrare"/>
    <s v="HG 982/1998;HG 1344/2011; HG 478/ 24-IUN-15;HG.478/24-IUN-15;OUG.1 din 04/01/2017;HG.354/18.05.2017;OUG.68 din 06/11/2019"/>
    <s v="imobil"/>
    <s v="Lungime= Km;Suprafeţe= ha;CF= ;"/>
  </r>
  <r>
    <x v="11397"/>
    <s v="8.30.01"/>
    <m/>
    <m/>
    <s v="BARAJE CĂMPULUNG"/>
    <s v="conform amenajamentelor silvice"/>
    <s v="ARGEŞ"/>
    <s v="-"/>
    <s v="Tara: România; Judet: ARGEŞ; -;   -; Nr: -;"/>
    <n v="1986"/>
    <n v="643"/>
    <n v="3"/>
    <s v="in administrare"/>
    <s v="HG 982/1998;HG 1344/2011; HG 478/ 24-IUN-15;HG.478/24-IUN-15;OUG.1 din 04/01/2017;HG.354/18.05.2017;OUG.68 din 06/11/2019;HG.846/08.10.2020"/>
    <s v="imobil"/>
    <s v="Lungime albie corectată/consolidată=0,4 km;"/>
  </r>
  <r>
    <x v="11398"/>
    <s v="8.30.01"/>
    <m/>
    <m/>
    <s v="BARAJE CORECTARE TORENTI"/>
    <s v="conform amenajamentelor silvice"/>
    <s v="ARGEŞ"/>
    <s v="-"/>
    <s v="Tara: România; Judet: ARGEŞ; -;   -; Nr: -;"/>
    <n v="1981"/>
    <n v="2343"/>
    <n v="3"/>
    <s v="in administrare"/>
    <s v="HG 982/1998;HG 1344/2011; HG 478/ 24-IUN-15;HG.478/24-IUN-15;OUG.1 din 04/01/2017;HG.354/18.05.2017;OUG.68 din 06/11/2019;HG.846/08.10.2020"/>
    <s v="imobil"/>
    <s v="Lungime albie corectată/consolidată=6 km;"/>
  </r>
  <r>
    <x v="11399"/>
    <s v="8.23.07"/>
    <m/>
    <m/>
    <s v="Calul SC XIV-94"/>
    <m/>
    <s v="BISTRIŢA-NĂSĂUD"/>
    <s v="-"/>
    <s v="Tara: România; Judet: BISTRIŢA-NĂSĂUD; -;   -; Nr: -;"/>
    <n v="1999"/>
    <n v="3000"/>
    <n v="6"/>
    <s v="in administrare"/>
    <s v="OUG 139/2002;;OUG.1 din 04/01/2017;OUG.68 din 06/11/2019"/>
    <s v="mobil"/>
    <m/>
  </r>
  <r>
    <x v="11400"/>
    <s v="8.23.07"/>
    <m/>
    <m/>
    <s v="Calul SIGLAVY C XX"/>
    <m/>
    <s v="BISTRIŢA-NĂSĂUD"/>
    <s v="-"/>
    <s v="Tara: România; Judet: BISTRIŢA-NĂSĂUD; -;   -; Nr: -;"/>
    <n v="1999"/>
    <n v="3000"/>
    <n v="6"/>
    <s v="in administrare"/>
    <s v="OUG 139/2002;;OUG.1 din 04/01/2017;OUG.68 din 06/11/2019"/>
    <s v="mobil"/>
    <m/>
  </r>
  <r>
    <x v="11401"/>
    <s v="8.23.03"/>
    <m/>
    <m/>
    <s v="Calul BENGAL 35"/>
    <m/>
    <s v="OLT"/>
    <s v="-"/>
    <s v="Tara: România; Judet: OLT; -;   -; Nr: -;"/>
    <n v="2002"/>
    <n v="2775"/>
    <n v="28"/>
    <s v="in administrare"/>
    <s v="OUG 139/2002;;OUG.1 din 04/01/2017;OUG.68 din 06/11/2019"/>
    <s v="mobil"/>
    <m/>
  </r>
  <r>
    <x v="11402"/>
    <s v="8.23.02"/>
    <m/>
    <m/>
    <s v="Calul P - 35"/>
    <m/>
    <s v="BISTRIŢA-NĂSĂUD"/>
    <s v="-"/>
    <s v="Tara: România; Judet: BISTRIŢA-NĂSĂUD; -;   -; Nr: -;"/>
    <n v="1995"/>
    <n v="438"/>
    <n v="6"/>
    <s v="in administrare"/>
    <s v="OUG 139/2002;;OUG.1 din 04/01/2017;OUG.68 din 06/11/2019"/>
    <s v="mobil"/>
    <m/>
  </r>
  <r>
    <x v="11403"/>
    <s v="8.23.04"/>
    <m/>
    <m/>
    <s v="Calul 479 Z xl - 80"/>
    <m/>
    <s v="IALOMIŢA"/>
    <s v="-"/>
    <s v="Tara: România; Judet: IALOMIŢA; -;   -; Nr: -;"/>
    <n v="2002"/>
    <n v="475"/>
    <n v="21"/>
    <s v="in administrare"/>
    <s v="OUG 139/2002;;OUG.1 din 04/01/2017;OUG.68 din 06/11/2019"/>
    <s v="mobil"/>
    <m/>
  </r>
  <r>
    <x v="11404"/>
    <s v="8.23.07"/>
    <m/>
    <m/>
    <s v="INCITATO II-15/2000"/>
    <m/>
    <s v="BISTRIŢA-NĂSĂUD"/>
    <s v="-"/>
    <s v="Tara: România; Judet: BISTRIŢA-NĂSĂUD; -;   -; Nr: -;"/>
    <n v="2000"/>
    <n v="7600"/>
    <n v="6"/>
    <s v="in administrare"/>
    <s v="OUG 139/2002;;OUG.1 din 04/01/2017;OUG.68 din 06/11/2019"/>
    <s v="mobil"/>
    <s v="CAL"/>
  </r>
  <r>
    <x v="11405"/>
    <s v="8.04.04"/>
    <m/>
    <m/>
    <s v="DAF SARAUAD II"/>
    <m/>
    <s v="SATU MARE"/>
    <s v="-"/>
    <s v="Tara: România; Judet: SATU MARE; -;   -; Nr: -;"/>
    <n v="1983"/>
    <n v="81553"/>
    <n v="30"/>
    <s v="in administrare"/>
    <s v="HG 982/1998;HG 1344/2011; HG 478/ 24-IUN-15;HG.478/24-IUN-15;OUG.1 din 04/01/2017;HG.354/18.05.2017;OUG.68 din 06/11/2019"/>
    <s v="imobil"/>
    <s v="Lungime= Km;Suprafeţe= ha;CF= ;"/>
  </r>
  <r>
    <x v="11406"/>
    <s v="8.04.04"/>
    <m/>
    <m/>
    <s v="DAF ZGROASA"/>
    <m/>
    <s v="PRAHOVA"/>
    <s v="Slănic"/>
    <s v="Tara: România; Judet: PRAHOVA;Orş Slănic;   -; Nr: -;"/>
    <n v="2003"/>
    <n v="59641"/>
    <n v="29"/>
    <s v="in administrare"/>
    <s v="ORD 2388/1995;HG 1344/2011; HG 478/ 24-IUN-15;HG.478/24-IUN-15;OUG.1 din 04/01/2017;HG.354/18.05.2017;OUG.68 din 06/11/2019"/>
    <s v="imobil"/>
    <s v="Lungime= Km;Suprafeţe= ha;CF= ;"/>
  </r>
  <r>
    <x v="11407"/>
    <s v="8.30.01"/>
    <m/>
    <m/>
    <s v="CT ARGESEL OBARSIA"/>
    <m/>
    <s v="ARGEŞ"/>
    <s v="Câmpulung"/>
    <s v="Tara: România; Judet: ARGEŞ;Mun Câmpulung;   -; Nr: -;"/>
    <n v="2000"/>
    <n v="392679"/>
    <n v="3"/>
    <s v="in administrare"/>
    <s v="HG 1105/2003;HG 1344/2011; HG 478/ 24-IUN-15;HG.478/24-IUN-15;OUG.1 din 04/01/2017;HG.354/18.05.2017;OUG.68 din 06/11/2019;HG.846/08.10.2020"/>
    <s v="imobil"/>
    <s v="Lungime albie corectată/consolidată=2,5 km;"/>
  </r>
  <r>
    <x v="11408"/>
    <s v="8.04.04"/>
    <m/>
    <m/>
    <s v="DAF STALPENI"/>
    <m/>
    <s v="ARGEŞ"/>
    <s v="Stâlpeni"/>
    <s v="Tara: România; Judet: ARGEŞ;Com Stâlpeni;   -; Nr: -;"/>
    <n v="1979"/>
    <n v="7197"/>
    <n v="3"/>
    <s v="in administrare"/>
    <s v="HG 982/1998;HG 1344/2011;OUG.1 din 04/01/2017;OUG.68 din 06/11/2019"/>
    <s v="imobil"/>
    <s v="DRUM AUTO FOR"/>
  </r>
  <r>
    <x v="11409"/>
    <s v="8.23.12"/>
    <m/>
    <m/>
    <s v="CAL KOHEILAN 37-53"/>
    <m/>
    <s v="OLT"/>
    <s v="-"/>
    <s v="Tara: România; Judet: OLT; -;   -; Nr: -;"/>
    <n v="2003"/>
    <n v="7600"/>
    <n v="28"/>
    <s v="in administrare"/>
    <s v="OMAAP 171/2003;;OUG.1 din 04/01/2017;OUG.68 din 06/11/2019"/>
    <s v="mobil"/>
    <s v="CAL"/>
  </r>
  <r>
    <x v="11410"/>
    <s v="8.04.04"/>
    <m/>
    <m/>
    <s v="DAF V.POPI"/>
    <m/>
    <s v="COVASNA"/>
    <s v="-"/>
    <s v="Tara: România; Judet: COVASNA; -;   -; Nr: -;"/>
    <n v="1970"/>
    <n v="17023"/>
    <n v="14"/>
    <s v="in administrare"/>
    <s v="HG 1105/2003;HG 1344/2011;OUG.1 din 04/01/2017;HG.354/18.05.2017;OUG.68 din 06/11/2019"/>
    <s v="imobil"/>
    <s v="Lungime= Km;Suprafeţe= ha;CF= ;"/>
  </r>
  <r>
    <x v="11411"/>
    <s v="8.04.04"/>
    <m/>
    <m/>
    <s v="DRUM KM 5"/>
    <m/>
    <s v="COVASNA"/>
    <s v="Comandău"/>
    <s v="Tara: România; Judet: COVASNA;Com Comandău;   -; Nr: -;"/>
    <n v="2000"/>
    <n v="281719"/>
    <n v="14"/>
    <s v="in administrare"/>
    <s v="HG 1105/2003;HG 1344/2011;OUG.1 din 04/01/2017;HG.354/18.05.2017;OUG.68 din 06/11/2019"/>
    <s v="imobil"/>
    <s v="Lungime= Km;Suprafeţe= ha;CF= ;"/>
  </r>
  <r>
    <x v="11412"/>
    <s v="8.04.04"/>
    <m/>
    <m/>
    <s v="DAF TOMNATIC"/>
    <m/>
    <s v="MARAMUREŞ"/>
    <s v="-"/>
    <s v="Tara: România; Judet: MARAMUREŞ; -;   -; Nr: -;"/>
    <n v="1986"/>
    <n v="11576"/>
    <n v="24"/>
    <s v="in administrare"/>
    <s v="HG 1105/2003;;OUG.1 din 04/01/2017;HG.354/18.05.2017;OUG.68 din 06/11/2019"/>
    <s v="imobil"/>
    <s v="Lungime= Km;Suprafeţe= ha;CF= ;"/>
  </r>
  <r>
    <x v="11413"/>
    <s v="8.30.01"/>
    <m/>
    <m/>
    <s v="CT PIATRA BUHII"/>
    <m/>
    <s v="MARAMUREŞ"/>
    <s v="-"/>
    <s v="Tara: România; Judet: MARAMUREŞ; -;   -; Nr: -;"/>
    <n v="1975"/>
    <n v="854"/>
    <n v="24"/>
    <s v="in administrare"/>
    <s v="HG 1105/2003;;OUG.1 din 04/01/2017;OUG.68 din 06/11/2019;HG.846/08.10.2020"/>
    <s v="imobil"/>
    <s v="Lungime albie corectată/consolidată=0,17 km;"/>
  </r>
  <r>
    <x v="11414"/>
    <s v="8.23.11"/>
    <m/>
    <m/>
    <s v="ARMASAR MONTA PUBLICA DEP.MD.64 AGRESIV"/>
    <m/>
    <s v="BUZĂU"/>
    <s v="-"/>
    <s v="Tara: România; Judet: BUZĂU; -;   -; Nr: -;"/>
    <n v="2000"/>
    <n v="2811"/>
    <n v="10"/>
    <s v="in administrare"/>
    <s v="OUG 139/2002;;OUG.1 din 04/01/2017;OUG.68 din 06/11/2019"/>
    <s v="mobil"/>
    <s v="CAL"/>
  </r>
  <r>
    <x v="11415"/>
    <s v="8.23.11"/>
    <m/>
    <m/>
    <s v="ARMASAR MONTA PUBLICA DEP.PG.7 LIZADON"/>
    <m/>
    <s v="MUREŞ"/>
    <s v="-"/>
    <s v="Tara: România; Judet: MUREŞ; -;   -; Nr: -;"/>
    <n v="2003"/>
    <n v="7600"/>
    <n v="26"/>
    <s v="in administrare"/>
    <s v="OUG 139/2002;;OUG.1 din 04/01/2017;OUG.68 din 06/11/2019"/>
    <s v="mobil"/>
    <s v="CAL"/>
  </r>
  <r>
    <x v="11416"/>
    <s v="8.30.01"/>
    <m/>
    <m/>
    <s v="CT VALEA LUNGOTULUI"/>
    <m/>
    <s v="VÂLCEA"/>
    <s v="-"/>
    <s v="Tara: România; Judet: VÂLCEA; -;   -; Nr: -;"/>
    <n v="2003"/>
    <n v="1067131"/>
    <n v="38"/>
    <s v="in administrare"/>
    <s v="HG 1105/2003;HG 1344/2011; HG 478/ 24-IUN-15;HG.478/24-IUN-15;OUG.1 din 04/01/2017;HG.354/18.05.2017;OUG.68 din 06/11/2019;HG.846/08.10.2020"/>
    <s v="imobil"/>
    <s v="Lungime albie corectată/consolidată=3,7 km;"/>
  </r>
  <r>
    <x v="11417"/>
    <s v="8.30.01"/>
    <m/>
    <m/>
    <s v="BARAJ 15 M 4.0"/>
    <m/>
    <s v="NEAMŢ"/>
    <s v="Vaduri"/>
    <s v="Tara: România; Judet: NEAMŢ;Sat Vaduri;   -; Nr: -;"/>
    <n v="1980"/>
    <n v="785"/>
    <n v="27"/>
    <s v="in administrare"/>
    <s v="HG 982/1998;HG 1344/2011; HG 478/ 24-IUN-15;HG.478/24-IUN-15;OUG.1 din 04/01/2017;HG.354/18.05.2017;OUG.68 din 06/11/2019;HG.846/08.10.2020"/>
    <s v="imobil"/>
    <s v="Lungime albie corectată/consolidată=0,3 km;"/>
  </r>
  <r>
    <x v="11418"/>
    <s v="8.30.01"/>
    <m/>
    <m/>
    <s v="CANAL 1 KM PARAUL SECU"/>
    <m/>
    <s v="NEAMŢ"/>
    <s v="Vaduri"/>
    <s v="Tara: România; Judet: NEAMŢ;Sat Vaduri;   -; Nr: -;"/>
    <n v="1977"/>
    <n v="680"/>
    <n v="27"/>
    <s v="in administrare"/>
    <s v="HG 982/1998;HG 1344/2011; HG 478/ 24-IUN-15;HG.478/24-IUN-15;OUG.1 din 04/01/2017;HG.354/18.05.2017;OUG.68 din 06/11/2019;HG.846/08.10.2020"/>
    <s v="imobil"/>
    <s v="Lungime albie corectată/consolidată=0,783 km;"/>
  </r>
  <r>
    <x v="11419"/>
    <s v="8.30.01"/>
    <m/>
    <m/>
    <s v="CANAL PR DAIA"/>
    <m/>
    <s v="NEAMŢ"/>
    <s v="Vaduri"/>
    <s v="Tara: România; Judet: NEAMŢ;Sat Vaduri;   -; Nr: -;"/>
    <n v="1981"/>
    <n v="569"/>
    <n v="27"/>
    <s v="in administrare"/>
    <s v="HG 982/1998;HG 1344/2011; HG 478/ 24-IUN-15;HG.478/24-IUN-15;OUG.1 din 04/01/2017;HG.354/18.05.2017;OUG.68 din 06/11/2019;HG.846/08.10.2020"/>
    <s v="imobil"/>
    <s v="Lungime albie corectată/consolidată=0,3 km;"/>
  </r>
  <r>
    <x v="11420"/>
    <s v="8.23.11"/>
    <m/>
    <m/>
    <s v="PARC G-19 HB"/>
    <m/>
    <s v="BISTRIŢA-NĂSĂUD"/>
    <s v="-"/>
    <s v="Tara: România; Judet: BISTRIŢA-NĂSĂUD; -;   -; Nr: -;"/>
    <n v="2000"/>
    <n v="2800"/>
    <n v="6"/>
    <s v="in administrare"/>
    <s v="OUG 139/2002;;OUG.1 din 04/01/2017;OUG.68 din 06/11/2019"/>
    <s v="mobil"/>
    <s v="CAL"/>
  </r>
  <r>
    <x v="11421"/>
    <s v="8.04.01"/>
    <m/>
    <m/>
    <s v="PR TORTURII"/>
    <m/>
    <s v="SIBIU"/>
    <s v="-"/>
    <s v="Tara: România; Judet: SIBIU; -;   -; Nr: -;"/>
    <n v="1964"/>
    <n v="744"/>
    <n v="32"/>
    <s v="in administrare"/>
    <s v="HG 982/1998;HG 1344/2011;OUG.1 din 04/01/2017;HG.354/18.05.2017;OUG.68 din 06/11/2019"/>
    <s v="imobil"/>
    <s v="Suprafeţe= mp;CF= ;Date cadastrale= ;"/>
  </r>
  <r>
    <x v="11422"/>
    <s v="8.04.04"/>
    <m/>
    <m/>
    <s v="DAF VALEA BUDAILOR"/>
    <s v="cf amen silvice"/>
    <s v="IAŞI"/>
    <s v="-"/>
    <s v="Tara: România; Judet: IAŞI; -;   -; Nr: -;"/>
    <n v="2005"/>
    <n v="961446"/>
    <n v="22"/>
    <s v="in administrare"/>
    <s v="OG.82/2004,HG 1105/2;;OUG.1 din 04/01/2017;HG.354/18.05.2017;OUG.68 din 06/11/2019"/>
    <s v="imobil"/>
    <s v="Lungime= Km;Suprafeţe= ha;CF= ;"/>
  </r>
  <r>
    <x v="11423"/>
    <s v="8.04.04"/>
    <m/>
    <m/>
    <s v="DAF SECU SCURTU 4,4 KM"/>
    <s v="cf amen silvice"/>
    <s v="MUREŞ"/>
    <s v="-"/>
    <s v="Tara: România; Judet: MUREŞ; -;   -; Nr: -;"/>
    <n v="2005"/>
    <n v="380400"/>
    <n v="26"/>
    <s v="in administrare"/>
    <s v="OG.82/2004,HG 1105/2;HG 1344/2011;OUG.1 din 04/01/2017;HG.354/18.05.2017;OUG.68 din 06/11/2019"/>
    <s v="imobil"/>
    <s v="Lungime= Km;Suprafeţe= ha;CF= ;"/>
  </r>
  <r>
    <x v="11424"/>
    <s v="8.04.04"/>
    <m/>
    <m/>
    <s v="DAF PIUA"/>
    <s v="cf amen silvice"/>
    <s v="SUCEAVA"/>
    <s v="-"/>
    <s v="Tara: România; Judet: SUCEAVA; -;   -; Nr: -;"/>
    <n v="2005"/>
    <n v="474000"/>
    <n v="33"/>
    <s v="in administrare"/>
    <s v="OG.82/2004,HG 1105/2;HG 1344/2011;OUG.1 din 04/01/2017;HG.354/18.05.2017;OUG.68 din 06/11/2019"/>
    <s v="imobil"/>
    <s v="Lungime= Km;Suprafeţe= ha;CF= ;"/>
  </r>
  <r>
    <x v="11425"/>
    <s v="8.04.01"/>
    <m/>
    <m/>
    <s v="TEREN FORESTIER 7,04 HA"/>
    <s v="conf am. silv."/>
    <s v="SATU MARE"/>
    <s v="-"/>
    <s v="Tara: România; Judet: SATU MARE; -;   -; Nr: -;"/>
    <n v="2004"/>
    <n v="62162"/>
    <n v="30"/>
    <s v="in administrare"/>
    <s v="HG 796/2002;; HG 478/ 24-IUN-15;HG.478/24-IUN-15;OUG.1 din 04/01/2017;HG.354/18.05.2017;OUG.68 din 06/11/2019"/>
    <s v="imobil"/>
    <s v="Suprafeţe= mp;CF= ;Date cadastrale= ;"/>
  </r>
  <r>
    <x v="11426"/>
    <s v="8.04.01"/>
    <m/>
    <m/>
    <s v="Teren forestier"/>
    <s v="cf amenajament silvic"/>
    <s v="BUZĂU"/>
    <s v="-"/>
    <s v="Tara: România; Judet: BUZĂU; -;   -; Nr: -;"/>
    <n v="2004"/>
    <n v="63907"/>
    <n v="10"/>
    <s v="in administrare"/>
    <s v="HG 796/2002;; HG 478/ 24-IUN-15;HG.478/24-IUN-15;OUG.1 din 04/01/2017;HG.354/18.05.2017;OUG.68 din 06/11/2019"/>
    <s v="imobil"/>
    <s v="Suprafeţe=10,0 ha mp;CF= ;Date cadastrale= ;"/>
  </r>
  <r>
    <x v="11427"/>
    <s v="8.30.01"/>
    <m/>
    <m/>
    <s v="PODETE"/>
    <s v="conform amenajamentelor silvice"/>
    <s v="ALBA"/>
    <s v="-"/>
    <s v="Tara: România; Judet: ALBA; -;   -; Nr: -;"/>
    <n v="1994"/>
    <n v="219"/>
    <n v="1"/>
    <s v="in administrare"/>
    <s v="HG 982/1998;HG 1344/2011;OUG.1 din 04/01/2017;HG.354/18.05.2017;OUG.68 din 06/11/2019;HG.846/08.10.2020"/>
    <s v="imobil"/>
    <s v="Lungime albie corectată/consolidată=3,6 km;"/>
  </r>
  <r>
    <x v="11428"/>
    <s v="8.04.04"/>
    <m/>
    <m/>
    <s v="DF IARBA REA"/>
    <s v="conform amenajamentelor silvice"/>
    <s v="ALBA"/>
    <s v="-"/>
    <s v="Tara: România; Judet: ALBA; -;   -; Nr: -;"/>
    <n v="1994"/>
    <n v="17025"/>
    <n v="1"/>
    <s v="in administrare"/>
    <s v="HG 982/1998;HG 1344/2011;OUG.1 din 04/01/2017;HG.354/18.05.2017;OUG.68 din 06/11/2019"/>
    <s v="imobil"/>
    <s v="Lungime= Km;Suprafeţe= ha;CF= ;"/>
  </r>
  <r>
    <x v="11429"/>
    <s v="8.30.01"/>
    <m/>
    <m/>
    <s v="TR CANAL BETON GROZA"/>
    <s v="conform amenajamentelor silvice"/>
    <s v="BACĂU"/>
    <s v="-"/>
    <s v="Tara: România; Judet: BACĂU; -;   -; Nr: -;"/>
    <n v="1981"/>
    <n v="3597"/>
    <n v="4"/>
    <s v="in administrare"/>
    <s v="HG 982/1998;HG 1344/2011; HG 478/ 24-IUN-15;HG.478/24-IUN-15;OUG.1 din 04/01/2017;HG.354/18.05.2017;OUG.68 din 06/11/2019;HG.846/08.10.2020"/>
    <s v="imobil"/>
    <s v="Lungime albie corectată/consolidată=1,2 km;"/>
  </r>
  <r>
    <x v="11430"/>
    <s v="8.04.04"/>
    <m/>
    <m/>
    <s v="DR.STUFU ORISCVA"/>
    <s v="conform amenajamentelor silvice"/>
    <s v="BACĂU"/>
    <s v="-"/>
    <s v="Tara: România; Judet: BACĂU; -;   -; Nr: -;"/>
    <n v="1980"/>
    <n v="59974"/>
    <n v="4"/>
    <s v="in administrare"/>
    <s v="HG 982/1998;HG 1344/2011; HG 478/ 24-IUN-15;HG.478/24-IUN-15;OUG.1 din 04/01/2017;HG.354/18.05.2017;OUG.68 din 06/11/2019"/>
    <s v="imobil"/>
    <s v="Lungime= Km;Suprafeţe= ha;CF= ;"/>
  </r>
  <r>
    <x v="11431"/>
    <s v="8.04.04"/>
    <m/>
    <m/>
    <s v="DAF GIUVALA"/>
    <s v="conform amenajamentelor silvice"/>
    <s v="ARGEŞ"/>
    <s v="-"/>
    <s v="Tara: România; Judet: ARGEŞ; -;   -; Nr: -;"/>
    <n v="1976"/>
    <n v="410"/>
    <n v="3"/>
    <s v="in administrare"/>
    <s v="HG 982/1998;HG 1344/2011; HG 478/ 24-IUN-15;HG.478/24-IUN-15;OUG.1 din 04/01/2017;HG.354/18.05.2017;OUG.68 din 06/11/2019"/>
    <s v="imobil"/>
    <s v="Lungime= Km;Suprafeţe= ha;CF= ;"/>
  </r>
  <r>
    <x v="11432"/>
    <s v="8.04.04"/>
    <m/>
    <m/>
    <s v="DRUM CHERBELEZ"/>
    <s v="conform amenajamentelor silvice"/>
    <s v="CARAŞ-SEVERIN"/>
    <s v="-"/>
    <s v="Tara: România; Judet: CARAŞ-SEVERIN; -;   -; Nr: -;"/>
    <n v="1267"/>
    <n v="30600"/>
    <n v="11"/>
    <s v="in administrare"/>
    <s v="HG 982/1998;HG 1344/2011;OUG.1 din 04/01/2017;HG.354/18.05.2017;OUG.68 din 06/11/2019"/>
    <s v="imobil"/>
    <s v="Lungime= Km;Suprafeţe= ha;CF= ;"/>
  </r>
  <r>
    <x v="11433"/>
    <s v="8.04.04"/>
    <m/>
    <m/>
    <s v="D.A. HABUC"/>
    <s v="conform amenajamentelor silvice"/>
    <s v="NEAMŢ"/>
    <s v="-"/>
    <s v="Tara: România; Judet: NEAMŢ; -;   -; Nr: -;"/>
    <n v="1981"/>
    <n v="67709"/>
    <n v="27"/>
    <s v="in administrare"/>
    <s v="HG 982/1998;HG 1344/2011;OUG.1 din 04/01/2017;OUG.68 din 06/11/2019"/>
    <s v="imobil"/>
    <s v="drum auto forestier"/>
  </r>
  <r>
    <x v="11434"/>
    <s v="8.23.08"/>
    <m/>
    <m/>
    <s v=" NONIUS XXXI-42 /  00065D990F"/>
    <m/>
    <s v="ARAD"/>
    <s v="-"/>
    <s v="Tara: România; Judet: ARAD; -;   -; Nr: -;"/>
    <n v="2007"/>
    <n v="7800"/>
    <n v="2"/>
    <s v="in administrare"/>
    <s v="Hg 127/03.04.2012;OUG.1 din 04/01/2017;OUG.68 din 06/11/2019"/>
    <s v="mobil"/>
    <s v="Sex:A.M.P; anul nasterii:2002; locatia de baza:D arad"/>
  </r>
  <r>
    <x v="11435"/>
    <s v="8.23.07"/>
    <m/>
    <m/>
    <s v=" Siglavy Capriola XVII-56 / SC 17 - 56"/>
    <m/>
    <s v="ARAD"/>
    <s v="-"/>
    <s v="Tara: România; Judet: ARAD; -;   -; Nr: -;"/>
    <n v="2009"/>
    <n v="10000"/>
    <n v="2"/>
    <s v="in administrare"/>
    <s v="Hg 127/03.04.2012; HG; HG 598/ 14-AUG-13:598/14-AUG-13;OUG.1 din 04/01/2017;HG.118/27.02.2019;OUG.68 din 06/11/2019"/>
    <s v="mobil"/>
    <s v="Anul naşterii=2006 ;Sexul=armăsar montă publică_x000a_armăsar montă publică_x000a_ ;Dangale=SC 17 - 56 ;Microcip=642019820183324 ;Locaţia de bază=D.A.Arad ;"/>
  </r>
  <r>
    <x v="11436"/>
    <s v="8.23.07"/>
    <m/>
    <m/>
    <s v=" Conversano XXXIV-7 / C 34 -7"/>
    <m/>
    <s v="ARAD"/>
    <s v="-"/>
    <s v="Tara: România; Judet: ARAD; -;   -; Nr: -;"/>
    <n v="2010"/>
    <n v="10000"/>
    <n v="2"/>
    <s v="in administrare"/>
    <s v="Hg 127/03.04.2012;OUG.1 din 04/01/2017;OUG.68 din 06/11/2019"/>
    <s v="mobil"/>
    <s v="Sex:A.M.P; anul nasterii:2006; locatia de baza:D arad"/>
  </r>
  <r>
    <x v="11437"/>
    <s v="8.23.11"/>
    <m/>
    <m/>
    <s v=" TARA / JB-9 HB"/>
    <m/>
    <s v="BISTRIŢA-NĂSĂUD"/>
    <s v="-"/>
    <s v="Tara: România; Judet: BISTRIŢA-NĂSĂUD; -;   -; Nr: -;"/>
    <n v="2005"/>
    <n v="7200"/>
    <n v="6"/>
    <s v="in administrare"/>
    <s v="Hg 127/03.04.2012;OUG.1 din 04/01/2017;OUG.68 din 06/11/2019"/>
    <s v="mobil"/>
    <s v="Sex: I.M; anul nasterii:2002; locatia de baza:H beclean"/>
  </r>
  <r>
    <x v="11438"/>
    <s v="8.23.11"/>
    <m/>
    <m/>
    <s v=" TANITA / JB-3 HB"/>
    <m/>
    <s v="BISTRIŢA-NĂSĂUD"/>
    <s v="-"/>
    <s v="Tara: România; Judet: BISTRIŢA-NĂSĂUD; -;   -; Nr: -;"/>
    <n v="2005"/>
    <n v="7200"/>
    <n v="6"/>
    <s v="in administrare"/>
    <s v="Hg 127/03.04.2012;OUG.1 din 04/01/2017;OUG.68 din 06/11/2019"/>
    <s v="mobil"/>
    <s v="Sex: I.M; anul nasterii:2001; locatia de baza:H beclean"/>
  </r>
  <r>
    <x v="11439"/>
    <s v="8.23.07"/>
    <m/>
    <m/>
    <s v=" Siglavy Capriola XX-21 / SC 20 - 21HB"/>
    <m/>
    <s v="BISTRIŢA-NĂSĂUD"/>
    <s v="-"/>
    <s v="Tara: România; Judet: BISTRIŢA-NĂSĂUD; -;   -; Nr: -;"/>
    <n v="2009"/>
    <n v="10000"/>
    <n v="6"/>
    <s v="in administrare"/>
    <s v="Hg 127/03.04.2012;OUG.1 din 04/01/2017;OUG.68 din 06/11/2019"/>
    <s v="mobil"/>
    <s v="Sex: A.M.P; anul nasterii:2005; locatia de baza:H beclean"/>
  </r>
  <r>
    <x v="11440"/>
    <s v="8.23.11"/>
    <m/>
    <m/>
    <s v=" Balc / NT-1"/>
    <m/>
    <s v="BISTRIŢA-NĂSĂUD"/>
    <s v="-"/>
    <s v="Tara: România; Judet: BISTRIŢA-NĂSĂUD; -;   -; Nr: -;"/>
    <n v="2010"/>
    <n v="9400"/>
    <n v="6"/>
    <s v="in administrare"/>
    <s v="Hg 127/03.04.2012;OUG.1 din 04/01/2017;OUG.68 din 06/11/2019"/>
    <s v="mobil"/>
    <s v="Sex: A.M.P; anul nasterii:2007; locatia de baza:H beclean"/>
  </r>
  <r>
    <x v="11441"/>
    <s v="8.23.11"/>
    <m/>
    <m/>
    <s v=" LIMAN / R ?Ai31"/>
    <m/>
    <s v="BRĂILA"/>
    <s v="-"/>
    <s v="Tara: România; Judet: BRĂILA; -;   -; Nr: -;"/>
    <n v="2005"/>
    <n v="7000"/>
    <n v="9"/>
    <s v="in administrare"/>
    <s v="Hg 127/03.04.2012;OUG.1 din 04/01/2017;OUG.68 din 06/11/2019"/>
    <s v="mobil"/>
    <s v="Sex: A.M.P; anul nasterii:2002; locatia de baza:D ramnicelu"/>
  </r>
  <r>
    <x v="11442"/>
    <s v="8.23.04"/>
    <m/>
    <m/>
    <s v=" FURIOSO LXVII-5 / F 67-5"/>
    <m/>
    <s v="BUZĂU"/>
    <s v="-"/>
    <s v="Tara: România; Judet: BUZĂU; -;   -; Nr: -;"/>
    <n v="2005"/>
    <n v="7400"/>
    <n v="10"/>
    <s v="in administrare"/>
    <s v="Hg 127/03.04.2012; HG 598/ 14-AUG-13:598/14-AUG-13;OUG.1 din 04/01/2017;OUG.68 din 06/11/2019"/>
    <s v="mobil"/>
    <s v="Subrasa= ;Anul naşterii= ;Sexul= ;Locaţia de bază= ;"/>
  </r>
  <r>
    <x v="11443"/>
    <s v="8.23.07"/>
    <m/>
    <m/>
    <s v=" Neapolitano XXIX - 62 / N 29 -62 F"/>
    <m/>
    <s v="BRAŞOV"/>
    <s v="-"/>
    <s v="Tara: România; Judet: BRAŞOV; -;   -; Nr: -;"/>
    <n v="2005"/>
    <n v="7800"/>
    <n v="8"/>
    <s v="in administrare"/>
    <s v="Hg 127/03.04.2012;OUG.1 din 04/01/2017;OUG.68 din 06/11/2019"/>
    <s v="mobil"/>
    <s v="Sex: A.M.P; anul nasterii:2002; locatia de baza:H Sambata de Jos"/>
  </r>
  <r>
    <x v="11444"/>
    <s v="8.23.07"/>
    <m/>
    <m/>
    <s v=" 777 Neapolitano XXIX - 70 / N 29 - 70 F"/>
    <m/>
    <s v="BRAŞOV"/>
    <s v="-"/>
    <s v="Tara: România; Judet: BRAŞOV; -;   -; Nr: -;"/>
    <n v="2006"/>
    <n v="7600"/>
    <n v="8"/>
    <s v="in administrare"/>
    <s v="Hg 127/03.04.2012;OUG.1 din 04/01/2017;OUG.68 din 06/11/2019"/>
    <s v="mobil"/>
    <s v="Sex: I. M; anul nasterii:2002; locatia de baza:H Sambata de Jos"/>
  </r>
  <r>
    <x v="11445"/>
    <s v="8.23.07"/>
    <m/>
    <m/>
    <s v=" Incitato IV-4 / I 4 - 4 HB"/>
    <m/>
    <s v="BISTRIŢA-NĂSĂUD"/>
    <s v="-"/>
    <s v="Tara: România; Judet: BISTRIŢA-NĂSĂUD; -;   -; Nr: -;"/>
    <n v="2009"/>
    <n v="10000"/>
    <n v="6"/>
    <s v="in administrare"/>
    <s v="Hg 127/03.04.2012; HG 598/ 14-AUG-13:598/14-AUG-13;OUG.1 din 04/01/2017;OUG.68 din 06/11/2019"/>
    <s v="mobil"/>
    <s v="Subrasa= ;Anul naşterii= ;Sexul= ;Locaţia de bază= ;"/>
  </r>
  <r>
    <x v="11446"/>
    <s v="8.23.07"/>
    <m/>
    <m/>
    <s v=" Conversano XXXV-2/C 35-2F"/>
    <m/>
    <s v="BRAŞOV"/>
    <s v="-"/>
    <s v="Tara: România; Judet: BRAŞOV; -;   -; Nr: -;"/>
    <n v="2010"/>
    <n v="10300"/>
    <n v="8"/>
    <s v="in administrare"/>
    <s v="Hg 127/03.04.2012;OUG.1 din 04/01/2017;OUG.68 din 06/11/2019"/>
    <s v="mobil"/>
    <s v="Sex:I.M; anul nasterii:2006; locatia de baza:H Sambata de Jos"/>
  </r>
  <r>
    <x v="11447"/>
    <s v="8.23.07"/>
    <m/>
    <m/>
    <s v=" Favory XXXV-64/F 35-64F"/>
    <m/>
    <s v="BRAŞOV"/>
    <s v="-"/>
    <s v="Tara: România; Judet: BRAŞOV; -;   -; Nr: -;"/>
    <n v="2010"/>
    <n v="10000"/>
    <n v="8"/>
    <s v="in administrare"/>
    <s v="Hg 127/03.04.2012;OUG.1 din 04/01/2017;OUG.68 din 06/11/2019"/>
    <s v="mobil"/>
    <s v="Sex:A.M.P; anul nasterii:2007; locatia de baza:H Sambata de Jos"/>
  </r>
  <r>
    <x v="11448"/>
    <s v="8.23.07"/>
    <m/>
    <m/>
    <s v=" Siglavy Capriola XVII-62/SC 17-62F"/>
    <m/>
    <s v="BRAŞOV"/>
    <s v="-"/>
    <s v="Tara: România; Judet: BRAŞOV; -;   -; Nr: -;"/>
    <n v="2010"/>
    <n v="10000"/>
    <n v="8"/>
    <s v="in administrare"/>
    <s v="Hg 127/03.04.2012;OUG.1 din 04/01/2017;OUG.68 din 06/11/2019"/>
    <s v="mobil"/>
    <s v="Sex:A.M.P.; anul nasterii:2007; locatia de baza:H Sambata de Jos"/>
  </r>
  <r>
    <x v="11449"/>
    <s v="8.23.07"/>
    <m/>
    <m/>
    <s v=" Tulipan XIX-13/T 19-13F"/>
    <m/>
    <s v="BRAŞOV"/>
    <s v="-"/>
    <s v="Tara: România; Judet: BRAŞOV; -;   -; Nr: -;"/>
    <n v="2010"/>
    <n v="10000"/>
    <n v="8"/>
    <s v="in administrare"/>
    <s v="Hg 127/03.04.2012;OUG.1 din 04/01/2017;OUG.68 din 06/11/2019"/>
    <s v="mobil"/>
    <s v="Sex:A.M.P.; anul nasterii:2007; locatia de baza:H Sambata de Jos"/>
  </r>
  <r>
    <x v="11450"/>
    <s v="8.23.07"/>
    <m/>
    <m/>
    <s v=" Siglavy Capriola XVII-61/SC 17-61F"/>
    <m/>
    <s v="BRAŞOV"/>
    <s v="-"/>
    <s v="Tara: România; Judet: BRAŞOV; -;   -; Nr: -;"/>
    <n v="2010"/>
    <n v="9400"/>
    <n v="8"/>
    <s v="in administrare"/>
    <s v="Hg 127/03.04.2012;OUG.1 din 04/01/2017;OUG.68 din 06/11/2019"/>
    <s v="mobil"/>
    <s v="Sex:I.M.; anul nasterii:2007; locatia de baza:H Sambata de Jos"/>
  </r>
  <r>
    <x v="11451"/>
    <s v="8.23.11"/>
    <m/>
    <m/>
    <s v=" Eleonora/Td-2"/>
    <m/>
    <s v="BUZĂU"/>
    <s v="-"/>
    <s v="Tara: România; Judet: BUZĂU; -;   -; Nr: -;"/>
    <n v="2004"/>
    <n v="7020"/>
    <n v="10"/>
    <s v="in administrare"/>
    <s v="Hg 127/03.04.2012;OUG.1 din 04/01/2017;OUG.68 din 06/11/2019"/>
    <s v="mobil"/>
    <s v="Sex:I.M.; anul nasterii:2001; locatia de baza:H Rusetu"/>
  </r>
  <r>
    <x v="11452"/>
    <s v="8.23.10"/>
    <m/>
    <m/>
    <s v=" Petruta/2C-BA"/>
    <m/>
    <s v="BUZĂU"/>
    <s v="-"/>
    <s v="Tara: România; Judet: BUZĂU; -;   -; Nr: -;"/>
    <n v="2004"/>
    <n v="7600"/>
    <n v="10"/>
    <s v="in administrare"/>
    <s v="Hg 127/03.04.2012;OUG.1 din 04/01/2017;OUG.68 din 06/11/2019"/>
    <s v="mobil"/>
    <s v="Sex:I.M.; anul nasterii:2001; locatia de baza:H Cislau"/>
  </r>
  <r>
    <x v="11453"/>
    <s v="8.23.11"/>
    <m/>
    <m/>
    <s v=" Licoarea/Ai-34 R"/>
    <m/>
    <s v="BUZĂU"/>
    <s v="-"/>
    <s v="Tara: România; Judet: BUZĂU; -;   -; Nr: -;"/>
    <n v="2006"/>
    <n v="7200"/>
    <n v="10"/>
    <s v="in administrare"/>
    <s v="Hg 127/03.04.2012;OUG.1 din 04/01/2017;OUG.68 din 06/11/2019"/>
    <s v="mobil"/>
    <s v="Sex:I.M.; anul nasterii:2003; locatia de baza:H Rusetu"/>
  </r>
  <r>
    <x v="11454"/>
    <s v="8.23.11"/>
    <m/>
    <m/>
    <s v=" Ila/At 22"/>
    <m/>
    <s v="BUZĂU"/>
    <s v="-"/>
    <s v="Tara: România; Judet: BUZĂU; -;   -; Nr: -;"/>
    <n v="2008"/>
    <n v="8900"/>
    <n v="10"/>
    <s v="in administrare"/>
    <s v="Hg 127/03.04.2012;OUG.1 din 04/01/2017;OUG.68 din 06/11/2019"/>
    <s v="mobil"/>
    <s v="Sex:I.M.; anul nasterii:2005; locatia de baza:H Rusetu"/>
  </r>
  <r>
    <x v="11455"/>
    <s v="8.23.11"/>
    <m/>
    <m/>
    <s v=" Imens/Sr 3-R"/>
    <m/>
    <s v="BUZĂU"/>
    <s v="-"/>
    <s v="Tara: România; Judet: BUZĂU; -;   -; Nr: -;"/>
    <n v="2008"/>
    <n v="9400"/>
    <n v="10"/>
    <s v="in administrare"/>
    <s v="Hg 127/03.04.2012;OUG.1 din 04/01/2017;OUG.68 din 06/11/2019"/>
    <s v="mobil"/>
    <s v="Sex:A.M.P.; anul nasterii:2005; locatia de baza:H Rusetu"/>
  </r>
  <r>
    <x v="11456"/>
    <s v="8.23.11"/>
    <m/>
    <m/>
    <s v=" Ideal/Us-6R"/>
    <m/>
    <s v="BUZĂU"/>
    <s v="-"/>
    <s v="Tara: România; Judet: BUZĂU; -;   -; Nr: -;"/>
    <n v="2009"/>
    <n v="9400"/>
    <n v="10"/>
    <s v="in administrare"/>
    <s v="Hg 127/03.04.2012;OUG.1 din 04/01/2017;OUG.68 din 06/11/2019"/>
    <s v="mobil"/>
    <s v="Sex:A.M.P.; anul nasterii:2006; locatia de baza:H Rusetu"/>
  </r>
  <r>
    <x v="11457"/>
    <s v="8.23.10"/>
    <m/>
    <m/>
    <s v=" Dilema/59 C-SG"/>
    <m/>
    <s v="BUZĂU"/>
    <s v="-"/>
    <s v="Tara: România; Judet: BUZĂU; -;   -; Nr: -;"/>
    <n v="2010"/>
    <n v="9400"/>
    <n v="10"/>
    <s v="in administrare"/>
    <s v="Hg 127/03.04.2012;OUG.1 din 04/01/2017;OUG.68 din 06/11/2019"/>
    <s v="mobil"/>
    <s v="Sex:I.M.; anul nasterii:2006; locatia de baza:H Cislau"/>
  </r>
  <r>
    <x v="11458"/>
    <s v="8.23.10"/>
    <m/>
    <m/>
    <s v=" Adorata/10 C-Tz"/>
    <m/>
    <s v="BUZĂU"/>
    <s v="-"/>
    <s v="Tara: România; Judet: BUZĂU; -;   -; Nr: -;"/>
    <n v="2010"/>
    <n v="10300"/>
    <n v="10"/>
    <s v="in administrare"/>
    <s v="Hg 127/03.04.2012;OUG.1 din 04/01/2017;OUG.68 din 06/11/2019"/>
    <s v="mobil"/>
    <s v="Sex:I.M.; anul nasterii:2007; locatia de baza:H Cislau"/>
  </r>
  <r>
    <x v="11459"/>
    <s v="8.23.03"/>
    <m/>
    <m/>
    <s v=" Mercur/Tv-11 J"/>
    <m/>
    <s v="CĂLĂRAŞI"/>
    <s v="-"/>
    <s v="Tara: România; Judet: CĂLĂRAŞI; -;   -; Nr: -;"/>
    <n v="2003"/>
    <n v="7400"/>
    <n v="51"/>
    <s v="in administrare"/>
    <s v="Hg 127/03.04.2012;OUG.1 din 04/01/2017;OUG.68 din 06/11/2019"/>
    <s v="mobil"/>
    <s v="Sex:A.M.P.; anul nasterii:2000; locatia de baza:H Jegalia"/>
  </r>
  <r>
    <x v="11460"/>
    <s v="8.23.04"/>
    <m/>
    <m/>
    <s v=" NORTH STAR XLIII-15/Z 43-15"/>
    <m/>
    <s v="CĂLĂRAŞI"/>
    <s v="-"/>
    <s v="Tara: România; Judet: CĂLĂRAŞI; -;   -; Nr: -;"/>
    <n v="2003"/>
    <n v="7400"/>
    <n v="51"/>
    <s v="in administrare"/>
    <s v="Hg 127/03.04.2012;OUG.1 din 04/01/2017;OUG.68 din 06/11/2019"/>
    <s v="mobil"/>
    <s v="Sex:A.M.P.; anul nasterii:2000; locatia de baza:H Jegalia"/>
  </r>
  <r>
    <x v="11461"/>
    <s v="8.23.03"/>
    <m/>
    <m/>
    <s v=" NAVARO/E-14"/>
    <m/>
    <s v="CĂLĂRAŞI"/>
    <s v="-"/>
    <s v="Tara: România; Judet: CĂLĂRAŞI; -;   -; Nr: -;"/>
    <n v="2005"/>
    <n v="7400"/>
    <n v="51"/>
    <s v="in administrare"/>
    <s v="Hg 127/03.04.2012;OUG.1 din 04/01/2017;OUG.68 din 06/11/2019"/>
    <s v="mobil"/>
    <s v="Sex:A.M.P.; anul nasterii:2001; locatia de baza:H Jegalia"/>
  </r>
  <r>
    <x v="11462"/>
    <s v="8.23.07"/>
    <m/>
    <m/>
    <s v=" Conversano XXIX-66/00065ECD9C"/>
    <m/>
    <s v="CĂLĂRAŞI"/>
    <s v="-"/>
    <s v="Tara: România; Judet: CĂLĂRAŞI; -;   -; Nr: -;"/>
    <n v="2005"/>
    <n v="8000"/>
    <n v="51"/>
    <s v="in administrare"/>
    <s v="Hg 127/03.04.2012;OUG.1 din 04/01/2017;OUG.68 din 06/11/2019"/>
    <s v="mobil"/>
    <s v="Sex:A.M.P.; anul nasterii:2002; locatia de baza:H Jegalia"/>
  </r>
  <r>
    <x v="11463"/>
    <s v="8.23.07"/>
    <m/>
    <m/>
    <s v=" Siglavy Capriola XXII-3/SC 22-3"/>
    <m/>
    <s v="CĂLĂRAŞI"/>
    <s v="-"/>
    <s v="Tara: România; Judet: CĂLĂRAŞI; -;   -; Nr: -;"/>
    <n v="2007"/>
    <n v="8000"/>
    <n v="51"/>
    <s v="in administrare"/>
    <s v="Hg 127/03.04.2012;OUG.1 din 04/01/2017;OUG.68 din 06/11/2019"/>
    <s v="mobil"/>
    <s v="Sex:A.M.P.; anul nasterii:2002; locatia de baza:H Jegalia"/>
  </r>
  <r>
    <x v="11464"/>
    <s v="8.23.13"/>
    <m/>
    <m/>
    <s v=" Regina Ana/K-52"/>
    <m/>
    <s v="CĂLĂRAŞI"/>
    <s v="-"/>
    <s v="Tara: România; Judet: CĂLĂRAŞI; -;   -; Nr: -;"/>
    <n v="2008"/>
    <n v="9400"/>
    <n v="51"/>
    <s v="in administrare"/>
    <s v="Hg 127/03.04.2012;OUG.1 din 04/01/2017;OUG.68 din 06/11/2019"/>
    <s v="mobil"/>
    <s v="Sex:I.M.; anul nasterii:2003; locatia de baza:H Dor Marunt"/>
  </r>
  <r>
    <x v="11465"/>
    <s v="8.23.03"/>
    <m/>
    <m/>
    <s v=" Robinia/Ba-51 J"/>
    <m/>
    <s v="CĂLĂRAŞI"/>
    <s v="-"/>
    <s v="Tara: România; Judet: CĂLĂRAŞI; -;   -; Nr: -;"/>
    <n v="2008"/>
    <n v="9400"/>
    <n v="51"/>
    <s v="in administrare"/>
    <s v="Hg 127/03.04.2012;OUG.1 din 04/01/2017;OUG.68 din 06/11/2019"/>
    <s v="mobil"/>
    <s v="Sex:I.M.; anul nasterii:2004; locatia de baza:H Jegalia"/>
  </r>
  <r>
    <x v="11466"/>
    <s v="8.23.11"/>
    <m/>
    <m/>
    <s v=" Ofelia/B-3J"/>
    <m/>
    <s v="CĂLĂRAŞI"/>
    <s v="-"/>
    <s v="Tara: România; Judet: CĂLĂRAŞI; -;   -; Nr: -;"/>
    <n v="2008"/>
    <n v="9700"/>
    <n v="51"/>
    <s v="in administrare"/>
    <s v="Hg 127/03.04.2012;OUG.1 din 04/01/2017;OUG.68 din 06/11/2019"/>
    <s v="mobil"/>
    <s v="Sex:I.M.; anul nasterii:2004; locatia de baza:H Jegalia"/>
  </r>
  <r>
    <x v="11467"/>
    <s v="8.23.11"/>
    <m/>
    <m/>
    <s v=" Mia/Fu-6D"/>
    <m/>
    <s v="CĂLĂRAŞI"/>
    <s v="-"/>
    <s v="Tara: România; Judet: CĂLĂRAŞI; -;   -; Nr: -;"/>
    <n v="2010"/>
    <n v="8900"/>
    <n v="51"/>
    <s v="in administrare"/>
    <s v="Hg 127/03.04.2012;OUG.1 din 04/01/2017;OUG.68 din 06/11/2019"/>
    <s v="mobil"/>
    <s v="Sex:I.M.; anul nasterii:2007; locatia de baza:H Dor Marunt"/>
  </r>
  <r>
    <x v="11468"/>
    <s v="8.23.03"/>
    <m/>
    <m/>
    <s v=" Usuratica/Jv-17J"/>
    <m/>
    <s v="CĂLĂRAŞI"/>
    <s v="-"/>
    <s v="Tara: România; Judet: CĂLĂRAŞI; -;   -; Nr: -;"/>
    <n v="2010"/>
    <n v="9400"/>
    <n v="51"/>
    <s v="in administrare"/>
    <s v="Hg 127/03.04.2012;OUG.1 din 04/01/2017;OUG.68 din 06/11/2019"/>
    <s v="mobil"/>
    <s v="Sex:I.M.; anul nasterii:2007; locatia de baza:H Jegalia"/>
  </r>
  <r>
    <x v="11469"/>
    <s v="8.23.07"/>
    <m/>
    <m/>
    <s v=" Tulipan XVIII - 10/T 18 - 10 F"/>
    <m/>
    <s v="BRAŞOV"/>
    <s v="-"/>
    <s v="Tara: România; Judet: BRAŞOV; -;   -; Nr: -;"/>
    <n v="2008"/>
    <n v="9400"/>
    <n v="8"/>
    <s v="in administrare"/>
    <s v="Hg 127/03.04.2012;OUG.1 din 04/01/2017;OUG.68 din 06/11/2019"/>
    <s v="mobil"/>
    <s v="Sex:I.M.; anul nasterii:2004; locatia de baza:H Sambata de Jos"/>
  </r>
  <r>
    <x v="11470"/>
    <s v="8.23.07"/>
    <m/>
    <m/>
    <s v=" Neapolitano  XXIX - 96 / N 29 - 96 F"/>
    <m/>
    <s v="BRAŞOV"/>
    <s v="-"/>
    <s v="Tara: România; Judet: BRAŞOV; -;   -; Nr: -;"/>
    <n v="2008"/>
    <n v="9400"/>
    <n v="8"/>
    <s v="in administrare"/>
    <s v="Hg 127/03.04.2012;OUG.1 din 04/01/2017;OUG.68 din 06/11/2019"/>
    <s v="mobil"/>
    <s v="Sex:I.M.; anul nasterii:2005; locatia de baza:H Sambata de Jos"/>
  </r>
  <r>
    <x v="11471"/>
    <s v="8.23.07"/>
    <m/>
    <m/>
    <s v=" Pluto XIX - 77 / P 19 - 77F"/>
    <m/>
    <s v="BRAŞOV"/>
    <s v="-"/>
    <s v="Tara: România; Judet: BRAŞOV; -;   -; Nr: -;"/>
    <n v="2008"/>
    <n v="9400"/>
    <n v="8"/>
    <s v="in administrare"/>
    <s v="Hg 127/03.04.2012;OUG.1 din 04/01/2017;OUG.68 din 06/11/2019"/>
    <s v="mobil"/>
    <s v="Sex:I.M.; anul nasterii:2004; locatia de baza:H Sambata de Jos"/>
  </r>
  <r>
    <x v="11472"/>
    <s v="8.23.07"/>
    <m/>
    <m/>
    <s v="Pluto XXII -1 / P 22-1F"/>
    <m/>
    <s v="BRAŞOV"/>
    <s v="-"/>
    <s v="Tara: România; Judet: BRAŞOV; -;   -; Nr: -;"/>
    <n v="2008"/>
    <n v="10000"/>
    <n v="8"/>
    <s v="in administrare"/>
    <s v="Hg 127/03.04.2012;OUG.1 din 04/01/2017;OUG.68 din 06/11/2019"/>
    <s v="mobil"/>
    <s v="Sex:A.M.P.; anul nasterii:2005 locatia de baza:H Sambata de Jos"/>
  </r>
  <r>
    <x v="11473"/>
    <s v="8.23.03"/>
    <m/>
    <m/>
    <s v=" Ursulina/Mp-4J"/>
    <m/>
    <s v="CĂLĂRAŞI"/>
    <s v="-"/>
    <s v="Tara: România; Judet: CĂLĂRAŞI; -;   -; Nr: -;"/>
    <n v="2010"/>
    <n v="9400"/>
    <n v="51"/>
    <s v="in administrare"/>
    <s v="Hg 127/03.04.2012;OUG.1 din 04/01/2017;OUG.68 din 06/11/2019"/>
    <s v="mobil"/>
    <s v="Sex:I.M.; anul nasterii:2007; locatia de baza:H Jegalia"/>
  </r>
  <r>
    <x v="11474"/>
    <s v="8.23.11"/>
    <m/>
    <m/>
    <s v=" Eclipsa/Ip-1J"/>
    <m/>
    <s v="CĂLĂRAŞI"/>
    <s v="-"/>
    <s v="Tara: România; Judet: CĂLĂRAŞI; -;   -; Nr: -;"/>
    <n v="2010"/>
    <n v="8900"/>
    <n v="51"/>
    <s v="in administrare"/>
    <s v="Hg 127/03.04.2012;OUG.1 din 04/01/2017;OUG.68 din 06/11/2019"/>
    <s v="mobil"/>
    <s v="Sex:I.M.; anul nasterii:2007; locatia de baza:H Jegalia"/>
  </r>
  <r>
    <x v="11475"/>
    <s v="8.23.09"/>
    <m/>
    <m/>
    <s v=" MERSUCH XXIII-51 (M XXVI)/M 23-51M"/>
    <m/>
    <s v="CONSTANŢA"/>
    <s v="-"/>
    <s v="Tara: România; Judet: CONSTANŢA; -;   -; Nr: -;"/>
    <n v="2005"/>
    <n v="7600"/>
    <n v="13"/>
    <s v="in administrare"/>
    <s v="Hg 127/03.04.2012;OUG.1 din 04/01/2017;OUG.68 din 06/11/2019"/>
    <s v="mobil"/>
    <s v="Sex:A.P.; anul nasterii:2002; locatia de baza:H Mangalia"/>
  </r>
  <r>
    <x v="11476"/>
    <s v="8.23.09"/>
    <m/>
    <m/>
    <s v=" IBN GALAL II 3/I 2-3M"/>
    <m/>
    <s v="CONSTANŢA"/>
    <s v="-"/>
    <s v="Tara: România; Judet: CONSTANŢA; -;   -; Nr: -;"/>
    <n v="2005"/>
    <n v="7030"/>
    <n v="13"/>
    <s v="in administrare"/>
    <s v="Hg 127/03.04.2012;OUG.1 din 04/01/2017;OUG.68 din 06/11/2019"/>
    <s v="mobil"/>
    <s v="Sex:I.M.; anul nasterii:2002; locatia de baza:H Mangalia"/>
  </r>
  <r>
    <x v="11477"/>
    <s v="8.23.09"/>
    <m/>
    <m/>
    <s v=" NEDJARI IX 87 (JURASIC)Nj 9-87 M"/>
    <m/>
    <s v="CONSTANŢA"/>
    <s v="-"/>
    <s v="Tara: România; Judet: CONSTANŢA; -;   -; Nr: -;"/>
    <n v="2005"/>
    <n v="7400"/>
    <n v="13"/>
    <s v="in administrare"/>
    <s v="Hg 127/03.04.2012;OUG.1 din 04/01/2017;OUG.68 din 06/11/2019"/>
    <s v="mobil"/>
    <s v="Sex:A.M.P.; anul nasterii:2002; locatia de baza:H Mangalia"/>
  </r>
  <r>
    <x v="11478"/>
    <s v="8.23.09"/>
    <m/>
    <m/>
    <s v=" NEDJARI XII-8/Nj 12-8 M"/>
    <m/>
    <s v="OLT"/>
    <s v="-"/>
    <s v="Tara: România; Judet: OLT; -;   -; Nr: -;"/>
    <n v="2007"/>
    <n v="10000"/>
    <n v="28"/>
    <s v="in administrare"/>
    <s v="Hg 127/03.04.2012; HG 598/ 14-AUG-13:598/14-AUG-13;OUG.1 din 04/01/2017;OUG.68 din 06/11/2019"/>
    <s v="mobil"/>
    <s v="Subrasa= ;Anul naşterii= ;Sexul= ;Locaţia de bază= ;"/>
  </r>
  <r>
    <x v="11479"/>
    <s v="8.23.09"/>
    <m/>
    <m/>
    <s v=" Nedjari XII-13/Nj 12-13 M"/>
    <m/>
    <s v="CONSTANŢA"/>
    <s v="-"/>
    <s v="Tara: România; Judet: CONSTANŢA; -;   -; Nr: -;"/>
    <n v="2008"/>
    <n v="9400"/>
    <n v="13"/>
    <s v="in administrare"/>
    <s v="Hg 127/03.04.2012;OUG.1 din 04/01/2017;OUG.68 din 06/11/2019"/>
    <s v="mobil"/>
    <s v="Sex:I.M.; anul nasterii:2004; locatia de baza:H Mangalia"/>
  </r>
  <r>
    <x v="11480"/>
    <s v="8.23.09"/>
    <m/>
    <m/>
    <s v=" Nedjari XII-11/Nj 12-11M"/>
    <m/>
    <s v="CONSTANŢA"/>
    <s v="-"/>
    <s v="Tara: România; Judet: CONSTANŢA; -;   -; Nr: -;"/>
    <n v="2008"/>
    <n v="10000"/>
    <n v="13"/>
    <s v="in administrare"/>
    <s v="Hg 127/03.04.2012;OUG.1 din 04/01/2017;OUG.68 din 06/11/2019"/>
    <s v="mobil"/>
    <s v="Sex:A.M.P.; anul nasterii:2003; locatia de baza:H Mangalia"/>
  </r>
  <r>
    <x v="11481"/>
    <s v="8.23.09"/>
    <m/>
    <m/>
    <s v=" Cygaj 43/Cy 43 M"/>
    <m/>
    <s v="CONSTANŢA"/>
    <s v="-"/>
    <s v="Tara: România; Judet: CONSTANŢA; -;   -; Nr: -;"/>
    <n v="2009"/>
    <n v="10000"/>
    <n v="13"/>
    <s v="in administrare"/>
    <s v="Hg 127/03.04.2012;OUG.1 din 04/01/2017;OUG.68 din 06/11/2019"/>
    <s v="mobil"/>
    <s v="Sex:A.M.P.; anul nasterii:2004; locatia de baza:H Mangalia"/>
  </r>
  <r>
    <x v="11482"/>
    <s v="8.23.09"/>
    <m/>
    <m/>
    <s v=" Nedjari XII-17/Nj 12-17 M"/>
    <m/>
    <s v="CONSTANŢA"/>
    <s v="-"/>
    <s v="Tara: România; Judet: CONSTANŢA; -;   -; Nr: -;"/>
    <n v="2010"/>
    <n v="10000"/>
    <n v="13"/>
    <s v="in administrare"/>
    <s v="Hg 127/03.04.2012;OUG.1 din 04/01/2017;OUG.68 din 06/11/2019"/>
    <s v="mobil"/>
    <s v="Sex:A.M.P.; anul nasterii:2005; locatia de baza:H Mangalia"/>
  </r>
  <r>
    <x v="11483"/>
    <s v="8.23.04"/>
    <m/>
    <m/>
    <s v=" NORTH STAR XLIII-27/Z 43-27 S"/>
    <m/>
    <s v="OLT"/>
    <s v="-"/>
    <s v="Tara: România; Judet: OLT; -;   -; Nr: -;"/>
    <n v="2005"/>
    <n v="7800"/>
    <n v="28"/>
    <s v="in administrare"/>
    <s v=" Hg 127/03.04.2012;OUG.1 din 04/01/2017;OUG.68 din 06/11/2019"/>
    <s v="mobil"/>
    <s v="Sex:A.M.P.; anul nasterii:2002; locatia de baza:H Slatina"/>
  </r>
  <r>
    <x v="11484"/>
    <s v="8.23.04"/>
    <m/>
    <m/>
    <s v=" FURIOSO LXVI 25/F 46-25 S"/>
    <m/>
    <s v="OLT"/>
    <s v="-"/>
    <s v="Tara: România; Judet: OLT; -;   -; Nr: -;"/>
    <n v="2005"/>
    <n v="7600"/>
    <n v="28"/>
    <s v="in administrare"/>
    <s v=" Hg 127/03.04.2012;OUG.1 din 04/01/2017;OUG.68 din 06/11/2019"/>
    <s v="mobil"/>
    <s v="Sex:A.M.P.; anul nasterii:2002; locatia de baza:H Slatina"/>
  </r>
  <r>
    <x v="11485"/>
    <s v="8.23.12"/>
    <m/>
    <m/>
    <s v=" Kohelian XXXVII-57/K 37-57 S"/>
    <m/>
    <s v="OLT"/>
    <s v="-"/>
    <s v="Tara: România; Judet: OLT; -;   -; Nr: -;"/>
    <n v="2005"/>
    <n v="8000"/>
    <n v="28"/>
    <s v="in administrare"/>
    <s v=" Hg 127/03.04.2012;OUG.1 din 04/01/2017;OUG.68 din 06/11/2019"/>
    <s v="mobil"/>
    <s v="Sex:A.M.P.; anul nasterii:2002; locatia de baza:H Slatina"/>
  </r>
  <r>
    <x v="11486"/>
    <s v="8.23.04"/>
    <m/>
    <m/>
    <s v=" Furioso LXVI-31/F 46-31 S"/>
    <m/>
    <s v="OLT"/>
    <s v="-"/>
    <s v="Tara: România; Judet: OLT; -;   -; Nr: -;"/>
    <n v="2007"/>
    <n v="10000"/>
    <n v="28"/>
    <s v="in administrare"/>
    <s v=" Hg 127/03.04.2012;OUG.1 din 04/01/2017;OUG.68 din 06/11/2019"/>
    <s v="mobil"/>
    <s v="Sex:A.M.P.; anul nasterii:2004; locatia de baza:H Slatina"/>
  </r>
  <r>
    <x v="11487"/>
    <s v="8.23.04"/>
    <m/>
    <m/>
    <s v=" North Star XLIII-53/Z 43-53 S"/>
    <m/>
    <s v="BUZĂU"/>
    <s v="-"/>
    <s v="Tara: România; Judet: BUZĂU; -;   -; Nr: -;"/>
    <n v="2010"/>
    <n v="9400"/>
    <n v="10"/>
    <s v="in administrare"/>
    <s v=" Hg 127/03.04.2012; HG 598/ 14-AUG-13:598/14-AUG-13;OUG.1 din 04/01/2017;OUG.68 din 06/11/2019"/>
    <s v="mobil"/>
    <s v="Subrasa= ;Anul naşterii= ;Sexul= ;Locaţia de bază= ;"/>
  </r>
  <r>
    <x v="11488"/>
    <s v="8.23.07"/>
    <m/>
    <m/>
    <s v=" Conversano XXIX-52/00065E66B3"/>
    <m/>
    <s v="MUREŞ"/>
    <s v="-"/>
    <s v="Tara: România; Judet: MUREŞ; -;   -; Nr: -;"/>
    <n v="2005"/>
    <n v="7600"/>
    <n v="26"/>
    <s v="in administrare"/>
    <s v=" Hg 127/03.04.2012;OUG.1 din 04/01/2017;OUG.68 din 06/11/2019"/>
    <s v="mobil"/>
    <s v="Sex:A.M.P.; anul nasterii:2001; locatia de baza:D Targu Mures"/>
  </r>
  <r>
    <x v="11489"/>
    <s v="8.23.08"/>
    <m/>
    <m/>
    <s v=" NONIUS 25-30/N 25-30 I"/>
    <m/>
    <s v="TIMIŞ"/>
    <s v="-"/>
    <s v="Tara: România; Judet: TIMIŞ; -;   -; Nr: -;"/>
    <n v="2006"/>
    <n v="10000"/>
    <n v="35"/>
    <s v="in administrare"/>
    <s v=" Hg 127/03.04.2012;OUG.1 din 04/01/2017;HG.118/27.02.2019;OUG.68 din 06/11/2019"/>
    <s v="mobil"/>
    <s v="Anul naşterii=2003 ;Sexul=armăsar montă publică ;Dangale=N 25-30 I ;Microcip=00065D95D5 ;Locaţia de bază=H.Izvin ;"/>
  </r>
  <r>
    <x v="11490"/>
    <s v="8.23.03"/>
    <m/>
    <m/>
    <s v=" Rasputin/Ba-52 J"/>
    <m/>
    <s v="MUREŞ"/>
    <s v="-"/>
    <s v="Tara: România; Judet: MUREŞ; -;   -; Nr: -;"/>
    <n v="2008"/>
    <n v="10000"/>
    <n v="26"/>
    <s v="in administrare"/>
    <s v=" Hg 127/03.04.2012;OUG.1 din 04/01/2017;OUG.68 din 06/11/2019"/>
    <s v="mobil"/>
    <s v="Sex:A.M.P.; anul nasterii:2004; locatia de baza:D Targu Mures"/>
  </r>
  <r>
    <x v="11491"/>
    <s v="8.23.03"/>
    <m/>
    <m/>
    <s v=" DIODOR/00064DDA01"/>
    <m/>
    <s v="NEAMŢ"/>
    <s v="-"/>
    <s v="Tara: România; Judet: NEAMŢ; -;   -; Nr: -;"/>
    <n v="1998"/>
    <n v="1000"/>
    <n v="27"/>
    <s v="in administrare"/>
    <s v=" Hg 127/03.04.2012;OUG.1 din 04/01/2017;OUG.68 din 06/11/2019"/>
    <s v="mobil"/>
    <s v="Sex:A.M.P.; anul nasterii:1991; locatia de baza:D Dumbrava"/>
  </r>
  <r>
    <x v="11492"/>
    <s v="8.23.05"/>
    <m/>
    <m/>
    <s v=" MERSUCH GIDRAN 43/00064DF34B"/>
    <m/>
    <s v="NEAMŢ"/>
    <s v="-"/>
    <s v="Tara: România; Judet: NEAMŢ; -;   -; Nr: -;"/>
    <n v="2002"/>
    <n v="2700"/>
    <n v="27"/>
    <s v="in administrare"/>
    <s v=" Hg 127/03.04.2012;OUG.1 din 04/01/2017;OUG.68 din 06/11/2019"/>
    <s v="mobil"/>
    <s v="Sex:A.M.P.; anul nasterii:1996; locatia de baza:D Dumbrava"/>
  </r>
  <r>
    <x v="11493"/>
    <s v="8.23.06"/>
    <m/>
    <m/>
    <s v=" PIETROSU X-58/00065DD222"/>
    <m/>
    <s v="NEAMŢ"/>
    <s v="-"/>
    <s v="Tara: România; Judet: NEAMŢ; -;   -; Nr: -;"/>
    <n v="2005"/>
    <n v="6845"/>
    <n v="27"/>
    <s v="in administrare"/>
    <s v=" Hg 127/03.04.2012;OUG.1 din 04/01/2017;OUG.68 din 06/11/2019"/>
    <s v="mobil"/>
    <s v="Sex:A.M.P.; anul nasterii:2000; locatia de baza:D Dumbrava"/>
  </r>
  <r>
    <x v="11494"/>
    <s v="8.23.11"/>
    <m/>
    <m/>
    <s v=" FIRICA/F 16"/>
    <m/>
    <s v="NEAMŢ"/>
    <s v="-"/>
    <s v="Tara: România; Judet: NEAMŢ; -;   -; Nr: -;"/>
    <n v="2007"/>
    <n v="7600"/>
    <n v="27"/>
    <s v="in administrare"/>
    <s v=" Hg 127/03.04.2012;OUG.1 din 04/01/2017;OUG.68 din 06/11/2019"/>
    <s v="mobil"/>
    <s v="Sex:A.M.P.; anul nasterii:2002; locatia de baza:D Dumbrava"/>
  </r>
  <r>
    <x v="11495"/>
    <s v="8.23.12"/>
    <m/>
    <m/>
    <s v=" Siglavy Bagdady XV-10/SB 15-10 R"/>
    <m/>
    <s v="NEAMŢ"/>
    <s v="-"/>
    <s v="Tara: România; Judet: NEAMŢ; -;   -; Nr: -;"/>
    <n v="2007"/>
    <n v="6959"/>
    <n v="27"/>
    <s v="in administrare"/>
    <s v=" Hg 127/03.04.2012;OUG.1 din 04/01/2017;OUG.68 din 06/11/2019"/>
    <s v="mobil"/>
    <s v="Sex:A.M.P.; anul nasterii:1993; locatia de baza:D Dumbrava"/>
  </r>
  <r>
    <x v="11496"/>
    <s v="8.23.12"/>
    <m/>
    <m/>
    <s v=" SHAGYA LVI-25/00064DD225"/>
    <m/>
    <s v="NEAMŢ"/>
    <s v="-"/>
    <s v="Tara: România; Judet: NEAMŢ; -;   -; Nr: -;"/>
    <n v="2001"/>
    <n v="8949"/>
    <n v="27"/>
    <s v="in administrare"/>
    <s v=" Hg 127/03.04.2012;OUG.1 din 04/01/2017;OUG.68 din 06/11/2019"/>
    <s v="mobil"/>
    <s v="Sex:A.M.P.; anul nasterii:1994; locatia de baza:D Dumbrava"/>
  </r>
  <r>
    <x v="11497"/>
    <s v="8.23.07"/>
    <m/>
    <m/>
    <s v=" TULIPAN XIV-30/000658C88C"/>
    <m/>
    <s v="NEAMŢ"/>
    <s v="-"/>
    <s v="Tara: România; Judet: NEAMŢ; -;   -; Nr: -;"/>
    <n v="2006"/>
    <n v="2565"/>
    <n v="27"/>
    <s v="in administrare"/>
    <s v=" Hg 127/03.04.2012;OUG.1 din 04/01/2017;OUG.68 din 06/11/2019"/>
    <s v="mobil"/>
    <s v="Sex:A.M.P.; anul nasterii:1999; locatia de baza:D Dumbrava"/>
  </r>
  <r>
    <x v="11498"/>
    <s v="8.23.05"/>
    <m/>
    <m/>
    <s v=" Gidran XLVI-16/G 46-16 T"/>
    <m/>
    <s v="NEAMŢ"/>
    <s v="-"/>
    <s v="Tara: România; Judet: NEAMŢ; -;   -; Nr: -;"/>
    <n v="2008"/>
    <n v="7400"/>
    <n v="27"/>
    <s v="in administrare"/>
    <s v=" Hg 127/03.04.2012;OUG.1 din 04/01/2017;OUG.68 din 06/11/2019"/>
    <s v="mobil"/>
    <s v="Sex:A.M.P.; anul nasterii:2003; locatia de baza:D Dumbrava"/>
  </r>
  <r>
    <x v="11499"/>
    <s v="8.23.05"/>
    <m/>
    <m/>
    <s v=" Gidran XLIV-15/G 44-15 T"/>
    <m/>
    <s v="NEAMŢ"/>
    <s v="-"/>
    <s v="Tara: România; Judet: NEAMŢ; -;   -; Nr: -;"/>
    <n v="2008"/>
    <n v="7400"/>
    <n v="27"/>
    <s v="in administrare"/>
    <s v=" Hg 127/03.04.2012;OUG.1 din 04/01/2017;OUG.68 din 06/11/2019"/>
    <s v="mobil"/>
    <s v="Sex:A.M.P.; anul nasterii:2000; locatia de baza:D Dumbrava"/>
  </r>
  <r>
    <x v="11500"/>
    <s v="8.23.03"/>
    <m/>
    <m/>
    <s v=" Trevis/Jv-10 J"/>
    <m/>
    <s v="NEAMŢ"/>
    <s v="-"/>
    <s v="Tara: România; Judet: NEAMŢ; -;   -; Nr: -;"/>
    <n v="2010"/>
    <n v="10000"/>
    <n v="27"/>
    <s v="in administrare"/>
    <s v=" Hg 127/03.04.2012;OUG.1 din 04/01/2017;OUG.68 din 06/11/2019"/>
    <s v="mobil"/>
    <s v="Sex:A.M.P.; anul nasterii:2006; locatia de baza:D Dumbrava"/>
  </r>
  <r>
    <x v="11501"/>
    <s v="8.23.12"/>
    <m/>
    <m/>
    <s v=" SHAGYA LXII-8/S 62-8 R"/>
    <m/>
    <s v="SUCEAVA"/>
    <s v="-"/>
    <s v="Tara: România; Judet: SUCEAVA; -;   -; Nr: -;"/>
    <n v="2004"/>
    <n v="7600"/>
    <n v="33"/>
    <s v="in administrare"/>
    <s v=" Hg 127/03.04.2012;OUG.1 din 04/01/2017;OUG.68 din 06/11/2019"/>
    <s v="mobil"/>
    <s v="Sex:I.M.; anul nasterii:2000; locatia de baza:H Radauti"/>
  </r>
  <r>
    <x v="11502"/>
    <s v="8.23.11"/>
    <m/>
    <m/>
    <s v=" AMAZON I-21/Am-21 R"/>
    <m/>
    <s v="SUCEAVA"/>
    <s v="-"/>
    <s v="Tara: România; Judet: SUCEAVA; -;   -; Nr: -;"/>
    <n v="2004"/>
    <n v="7600"/>
    <n v="33"/>
    <s v="in administrare"/>
    <s v=" Hg 127/03.04.2012;OUG.1 din 04/01/2017;OUG.68 din 06/11/2019"/>
    <s v="mobil"/>
    <s v="Sex:A.M.P.; anul nasterii:2001; locatia de baza:H Radauti"/>
  </r>
  <r>
    <x v="11503"/>
    <s v="8.23.12"/>
    <m/>
    <m/>
    <s v=" KOHEILAN XLII (K XXXIX-25)/K 39-25 R"/>
    <m/>
    <s v="SUCEAVA"/>
    <s v="-"/>
    <s v="Tara: România; Judet: SUCEAVA; -;   -; Nr: -;"/>
    <n v="2004"/>
    <n v="8000"/>
    <n v="33"/>
    <s v="in administrare"/>
    <s v=" Hg 127/03.04.2012;OUG.1 din 04/01/2017;OUG.68 din 06/11/2019"/>
    <s v="mobil"/>
    <s v="Sex:A.P.; anul nasterii:2001; locatia de baza:H Radauti"/>
  </r>
  <r>
    <x v="11504"/>
    <s v="8.23.06"/>
    <m/>
    <m/>
    <s v=" OUSOR X-4/O 10-4 L"/>
    <m/>
    <s v="BRĂILA"/>
    <s v="-"/>
    <s v="Tara: România; Judet: BRĂILA; -;   -; Nr: -;"/>
    <n v="2005"/>
    <n v="6800"/>
    <n v="9"/>
    <s v="in administrare"/>
    <s v=" Hg 127/03.04.2012; HG 598/ 14-AUG-13:598/14-AUG-13;OUG.1 din 04/01/2017;OUG.68 din 06/11/2019"/>
    <s v="mobil"/>
    <s v="Subrasa= ;Anul naşterii= ;Sexul= ;Locaţia de bază= ;"/>
  </r>
  <r>
    <x v="11505"/>
    <s v="8.23.12"/>
    <m/>
    <m/>
    <s v=" GAZAL XVII-3/G 17 - 3 R"/>
    <m/>
    <s v="SUCEAVA"/>
    <s v="-"/>
    <s v="Tara: România; Judet: SUCEAVA; -;   -; Nr: -;"/>
    <n v="2005"/>
    <n v="8000"/>
    <n v="33"/>
    <s v="in administrare"/>
    <s v=" Hg 127/03.04.2012;OUG.1 din 04/01/2017;OUG.68 din 06/11/2019"/>
    <s v="mobil"/>
    <s v="Sex:A.M.P.; anul nasterii:2001; locatia de baza:H Radauti"/>
  </r>
  <r>
    <x v="11506"/>
    <s v="8.23.12"/>
    <m/>
    <m/>
    <s v="Hadban XXXVII - 6/H 37 - 6 R"/>
    <m/>
    <s v="SUCEAVA"/>
    <s v="-"/>
    <s v="Tara: România; Judet: SUCEAVA; -;   -; Nr: -;"/>
    <n v="2008"/>
    <n v="10000"/>
    <n v="33"/>
    <s v="in administrare"/>
    <s v=" Hg 127/03.04.2012;OUG.1 din 04/01/2017;OUG.68 din 06/11/2019"/>
    <s v="mobil"/>
    <s v="Sex:A.M.P.; anul nasterii:2005; locatia de baza:H Radauti"/>
  </r>
  <r>
    <x v="11507"/>
    <s v="8.23.06"/>
    <m/>
    <m/>
    <s v="Pietrosu XI-16 / P 11- 16 L"/>
    <m/>
    <s v="SUCEAVA"/>
    <s v="-"/>
    <s v="Tara: România; Judet: SUCEAVA; -;   -; Nr: -;"/>
    <n v="2010"/>
    <n v="8600"/>
    <n v="33"/>
    <s v="in administrare"/>
    <s v=" Hg 127/03.04.2012;OUG.1 din 04/01/2017;OUG.68 din 06/11/2019"/>
    <s v="mobil"/>
    <s v="Sex:A.M.P.; anul nasterii:2006; locatia de baza:H Lucina"/>
  </r>
  <r>
    <x v="11508"/>
    <s v="8.23.06"/>
    <m/>
    <m/>
    <s v="Hroby XXIII-32/H 23 - 32 L"/>
    <m/>
    <s v="SUCEAVA"/>
    <s v="-"/>
    <s v="Tara: România; Judet: SUCEAVA; -;   -; Nr: -;"/>
    <n v="2010"/>
    <n v="8000"/>
    <n v="33"/>
    <s v="in administrare"/>
    <s v=" Hg 127/03.04.2012;OUG.1 din 04/01/2017;OUG.68 din 06/11/2019"/>
    <s v="mobil"/>
    <s v="Sex:I.M.; anul nasterii:2006; locatia de baza:H Lucina"/>
  </r>
  <r>
    <x v="11509"/>
    <s v="8.23.06"/>
    <m/>
    <m/>
    <s v="Prislop X-56/P 10 - 56 L"/>
    <m/>
    <s v="SUCEAVA"/>
    <s v="-"/>
    <s v="Tara: România; Judet: SUCEAVA; -;   -; Nr: -;"/>
    <n v="2010"/>
    <n v="8000"/>
    <n v="33"/>
    <s v="in administrare"/>
    <s v=" Hg 127/03.04.2012;OUG.1 din 04/01/2017;OUG.68 din 06/11/2019"/>
    <s v="mobil"/>
    <s v="Sex:I.M.; anul nasterii:2006; locatia de baza:H Lucina"/>
  </r>
  <r>
    <x v="11510"/>
    <s v="8.23.02"/>
    <m/>
    <m/>
    <s v="Hroby XXIII-38 / H 23 - 38 L"/>
    <m/>
    <s v="SUCEAVA"/>
    <s v="-"/>
    <s v="Tara: România; Judet: SUCEAVA; -;   -; Nr: -;"/>
    <n v="2010"/>
    <n v="8600"/>
    <n v="33"/>
    <s v="in administrare"/>
    <s v=" Hg 127/03.04.2012;OUG.1 din 04/01/2017;OUG.68 din 06/11/2019"/>
    <s v="mobil"/>
    <s v="Sex:A.M.P.; anul nasterii:2007; locatia de baza:H Lucina"/>
  </r>
  <r>
    <x v="11511"/>
    <s v="8.23.06"/>
    <m/>
    <m/>
    <s v="Hroby XXIV-2/H 24 - 2 L"/>
    <m/>
    <s v="SUCEAVA"/>
    <s v="-"/>
    <s v="Tara: România; Judet: SUCEAVA; -;   -; Nr: -;"/>
    <n v="2010"/>
    <n v="9400"/>
    <n v="33"/>
    <s v="in administrare"/>
    <s v=" Hg 127/03.04.2012;OUG.1 din 04/01/2017;OUG.68 din 06/11/2019"/>
    <s v="mobil"/>
    <s v="Sex:I.M.; anul nasterii:2007; locatia de baza:H Lucina"/>
  </r>
  <r>
    <x v="11512"/>
    <s v="8.23.01"/>
    <m/>
    <m/>
    <s v="RIGA/Ib-8"/>
    <m/>
    <s v="TIMIŞ"/>
    <s v="-"/>
    <s v="Tara: România; Judet: TIMIŞ; -;   -; Nr: -;"/>
    <n v="2006"/>
    <n v="7200"/>
    <n v="35"/>
    <s v="in administrare"/>
    <s v=" Hg 127/03.04.2012;OUG.1 din 04/01/2017;OUG.68 din 06/11/2019"/>
    <s v="mobil"/>
    <s v="Sex:I.M.; anul nasterii:2003; locatia de baza:H Izvin"/>
  </r>
  <r>
    <x v="11513"/>
    <s v="8.23.01"/>
    <m/>
    <m/>
    <s v="BILL/Fn-6"/>
    <m/>
    <s v="TIMIŞ"/>
    <s v="-"/>
    <s v="Tara: România; Judet: TIMIŞ; -;   -; Nr: -;"/>
    <n v="2006"/>
    <n v="8000"/>
    <n v="35"/>
    <s v="in administrare"/>
    <s v=" Hg 127/03.04.2012;OUG.1 din 04/01/2017;OUG.68 din 06/11/2019"/>
    <s v="mobil"/>
    <s v="Sex:A.M.P.; anul nasterii:2002; locatia de baza:H Izvin"/>
  </r>
  <r>
    <x v="11514"/>
    <s v="8.23.08"/>
    <m/>
    <m/>
    <s v="NONIUS 27-63 / N 27 - 63 I"/>
    <m/>
    <s v="MUREŞ"/>
    <s v="-"/>
    <s v="Tara: România; Judet: MUREŞ; -;   -; Nr: -;"/>
    <n v="2006"/>
    <n v="10000"/>
    <n v="26"/>
    <s v="in administrare"/>
    <s v=" Hg 127/03.04.2012;OUG.1 din 04/01/2017;HG.118/27.02.2019;OUG.68 din 06/11/2019"/>
    <s v="mobil"/>
    <s v="Anul naşterii=2003 ;Sexul=armăsar montă publică ;Dangale=N 27 - 63 I ;Microcip=00065DD076 ;Locaţia de bază=D.A.Tg.Mures ;"/>
  </r>
  <r>
    <x v="11515"/>
    <s v="8.23.08"/>
    <m/>
    <m/>
    <s v="NONIUS 25-37/N 25 - 37 I"/>
    <m/>
    <s v="TIMIŞ"/>
    <s v="-"/>
    <s v="Tara: România; Judet: TIMIŞ; -;   -; Nr: -;"/>
    <n v="2007"/>
    <n v="9400"/>
    <n v="35"/>
    <s v="in administrare"/>
    <s v=" Hg 127/03.04.2012;OUG.1 din 04/01/2017;OUG.68 din 06/11/2019"/>
    <s v="mobil"/>
    <s v="Sex:I.M.; anul nasterii:2004; locatia de baza:H Izvin"/>
  </r>
  <r>
    <x v="11516"/>
    <s v="8.23.08"/>
    <m/>
    <m/>
    <s v="SIRENA/Vi-20"/>
    <m/>
    <s v="TIMIŞ"/>
    <s v="-"/>
    <s v="Tara: România; Judet: TIMIŞ; -;   -; Nr: -;"/>
    <n v="2007"/>
    <n v="7479"/>
    <n v="35"/>
    <s v="in administrare"/>
    <s v=" Hg 127/03.04.2012;OUG.1 din 04/01/2017;OUG.68 din 06/11/2019"/>
    <s v="mobil"/>
    <s v="Sex:I.M.; anul nasterii:2004; locatia de baza:H Izvin"/>
  </r>
  <r>
    <x v="11517"/>
    <s v="8.23.03"/>
    <m/>
    <m/>
    <s v="San Remo/G - 13 J"/>
    <m/>
    <s v="TIMIŞ"/>
    <s v="-"/>
    <s v="Tara: România; Judet: TIMIŞ; -;   -; Nr: -;"/>
    <n v="2008"/>
    <n v="10000"/>
    <n v="35"/>
    <s v="in administrare"/>
    <s v=" Hg 127/03.04.2012;OUG.1 din 04/01/2017;OUG.68 din 06/11/2019"/>
    <s v="mobil"/>
    <s v="Sex:A.M.P.; anul nasterii:2005; locatia de baza:H Izvin"/>
  </r>
  <r>
    <x v="11518"/>
    <s v="8.23.08"/>
    <m/>
    <m/>
    <s v="Nonius 35 - 17/N 35 - 17 I"/>
    <m/>
    <s v="TIMIŞ"/>
    <s v="-"/>
    <s v="Tara: România; Judet: TIMIŞ; -;   -; Nr: -;"/>
    <n v="2010"/>
    <n v="10000"/>
    <n v="35"/>
    <s v="in administrare"/>
    <s v=" Hg 127/03.04.2012;OUG.1 din 04/01/2017;OUG.68 din 06/11/2019"/>
    <s v="mobil"/>
    <s v="Sex:A.M.P.; anul nasterii:2006; locatia de baza:H Izvin"/>
  </r>
  <r>
    <x v="11519"/>
    <s v="8.23.08"/>
    <m/>
    <m/>
    <s v="Nonius 31 - 70/N 31 - 70 I"/>
    <m/>
    <s v="ARAD"/>
    <s v="-"/>
    <s v="Tara: România; Judet: ARAD; -;   -; Nr: -;"/>
    <n v="2010"/>
    <n v="10000"/>
    <n v="2"/>
    <s v="in administrare"/>
    <s v=" Hg 127/03.04.2012; HG 598/ 14-AUG-13:598/14-AUG-13;OUG.1 din 04/01/2017;OUG.68 din 06/11/2019"/>
    <s v="mobil"/>
    <s v="Subrasa= ;Anul naşterii= ;Sexul= ;Locaţia de bază= ;"/>
  </r>
  <r>
    <x v="11520"/>
    <s v="8.23.07"/>
    <m/>
    <m/>
    <s v=" Neapolitano XXXI-32 (N31/31HB)"/>
    <m/>
    <s v="BISTRIŢA-NĂSĂUD"/>
    <s v="-"/>
    <s v="Tara: România; Judet: BISTRIŢA-NĂSĂUD; -;   -; Nr: -;"/>
    <n v="2011"/>
    <n v="10000"/>
    <n v="6"/>
    <s v="in administrare"/>
    <s v="Hg 803/31.07.2012;OUG.1 din 04/01/2017;OUG.68 din 06/11/2019"/>
    <s v="mobil"/>
    <s v="Sex:A.M.P.; anul nasterii:2008; locatia de baza:H Beclean"/>
  </r>
  <r>
    <x v="11521"/>
    <s v="8.23.10"/>
    <m/>
    <m/>
    <s v=" PISC (17 C/O )"/>
    <m/>
    <s v="NEAMŢ"/>
    <s v="-"/>
    <s v="Tara: România; Judet: NEAMŢ; -;   -; Nr: -;"/>
    <n v="2011"/>
    <n v="10000"/>
    <n v="27"/>
    <s v="in administrare"/>
    <s v="Hg 803/31.07.2012; HG 598/ 14-AUG-13:598/14-AUG-13;OUG.1 din 04/01/2017;OUG.68 din 06/11/2019"/>
    <s v="mobil"/>
    <s v="Subrasa= ;Anul naşterii= ;Sexul= ;Locaţia de bază= ;"/>
  </r>
  <r>
    <x v="11522"/>
    <s v="8.23.13"/>
    <m/>
    <m/>
    <s v=" NEDORA ( R / Lt 63 )"/>
    <m/>
    <s v="CĂLĂRAŞI"/>
    <s v="-"/>
    <s v="Tara: România; Judet: CĂLĂRAŞI; -;   -; Nr: -;"/>
    <n v="2011"/>
    <n v="9400"/>
    <n v="51"/>
    <s v="in administrare"/>
    <s v="Hg 803/31.07.2012;OUG.1 din 04/01/2017;OUG.68 din 06/11/2019"/>
    <s v="mobil"/>
    <s v="Sex: I.M.;  anul nasterii:2007; locatia de baza:H Dor Marunt"/>
  </r>
  <r>
    <x v="11523"/>
    <s v="8.23.08"/>
    <m/>
    <m/>
    <s v=" Nonius 36-11 ( N36 / 11 I)"/>
    <m/>
    <s v="TIMIŞ"/>
    <s v="-"/>
    <s v="Tara: România; Judet: TIMIŞ; -;   -; Nr: -;"/>
    <n v="2011"/>
    <n v="10300"/>
    <n v="35"/>
    <s v="in administrare"/>
    <s v="Hg 803/31.07.2012;OUG.1 din 04/01/2017;OUG.68 din 06/11/2019"/>
    <s v="mobil"/>
    <s v="Sex: I.M.;  anul nasterii:2008; locatia de baza:H Izvin"/>
  </r>
  <r>
    <x v="11524"/>
    <s v="8.23.08"/>
    <m/>
    <m/>
    <s v=" Nonius 35-20 ( N35 / 20 I)"/>
    <m/>
    <s v="ARAD"/>
    <s v="-"/>
    <s v="Tara: România; Judet: ARAD; -;   -; Nr: -;"/>
    <n v="2011"/>
    <n v="10300"/>
    <n v="2"/>
    <s v="in administrare"/>
    <s v="Hg 803/31.07.2012;OUG.1 din 04/01/2017;HG.118/27.02.2019;OUG.68 din 06/11/2019"/>
    <s v="mobil"/>
    <s v="Anul naşterii=2007 ;Sexul=armăsar montă publică ;Dangale=N35 / 20 I ;Microcip=00065D9387 ;Locaţia de bază=D.A.Arad ;"/>
  </r>
  <r>
    <x v="11525"/>
    <s v="8.23.01"/>
    <m/>
    <m/>
    <s v=" Zara ( Vi / 28 I )"/>
    <m/>
    <s v="TIMIŞ"/>
    <s v="-"/>
    <s v="Tara: România; Judet: TIMIŞ; -;   -; Nr: -;"/>
    <n v="2011"/>
    <n v="8900"/>
    <n v="35"/>
    <s v="in administrare"/>
    <s v="Hg 803/31.07.2012;OUG.1 din 04/01/2017;OUG.68 din 06/11/2019"/>
    <s v="mobil"/>
    <s v="Sex: I.M.;  anul nasterii:2008; locatia de baza:H Izvin"/>
  </r>
  <r>
    <x v="11526"/>
    <s v="8.23.01"/>
    <m/>
    <m/>
    <s v=" Zira ( Vi / 32 I )"/>
    <m/>
    <s v="TIMIŞ"/>
    <s v="-"/>
    <s v="Tara: România; Judet: TIMIŞ; -;   -; Nr: -;"/>
    <n v="2011"/>
    <n v="8900"/>
    <n v="35"/>
    <s v="in administrare"/>
    <s v="Hg 803/31.07.2012;OUG.1 din 04/01/2017;OUG.68 din 06/11/2019"/>
    <s v="mobil"/>
    <s v="Sex: I.M.;  anul nasterii:2008; locatia de baza:H Izvin"/>
  </r>
  <r>
    <x v="11527"/>
    <s v="8.23.03"/>
    <m/>
    <m/>
    <s v=" UIMIREA (Fd- 22 J)"/>
    <m/>
    <s v="CĂLĂRAŞI"/>
    <s v="-"/>
    <s v="Tara: România; Judet: CĂLĂRAŞI; -;   -; Nr: -;"/>
    <n v="2011"/>
    <n v="9400"/>
    <n v="51"/>
    <s v="in administrare"/>
    <s v="Hg 803/31.07.2012;OUG.1 din 04/01/2017;OUG.68 din 06/11/2019"/>
    <s v="mobil"/>
    <s v="Sex:I.M.;  anul nasterii:2007; locatia de baza:H Jegalia"/>
  </r>
  <r>
    <x v="11528"/>
    <s v="8.23.06"/>
    <m/>
    <m/>
    <s v=" Ousor IX-101 ( O 9 / 101 L)"/>
    <m/>
    <s v="BRĂILA"/>
    <s v="-"/>
    <s v="Tara: România; Judet: BRĂILA; -;   -; Nr: -;"/>
    <n v="2011"/>
    <n v="8600"/>
    <n v="9"/>
    <s v="in administrare"/>
    <s v="Hg 803/31.07.2012; HG 598/ 14-AUG-13:598/14-AUG-13;OUG.1 din 04/01/2017;OUG.68 din 06/11/2019"/>
    <s v="mobil"/>
    <s v="Subrasa= ;Anul naşterii= ;Sexul= ;Locaţia de bază= ;"/>
  </r>
  <r>
    <x v="11529"/>
    <s v="8.23.06"/>
    <m/>
    <m/>
    <s v=" Hroby XXIV-11 (H 24 - 11L)"/>
    <m/>
    <s v="SUCEAVA"/>
    <s v="-"/>
    <s v="Tara: România; Judet: SUCEAVA; -;   -; Nr: -;"/>
    <n v="2011"/>
    <n v="9400"/>
    <n v="33"/>
    <s v="in administrare"/>
    <s v="Hg 803/31.07.2012;OUG.1 din 04/01/2017;OUG.68 din 06/11/2019"/>
    <s v="mobil"/>
    <s v="Sex:I.M.;  anul nasterii:2008; locatia de baza:H Lucina"/>
  </r>
  <r>
    <x v="11530"/>
    <s v="8.23.09"/>
    <m/>
    <m/>
    <s v=" Hadban XXXVIII - 4 (H 38 / 4 M)"/>
    <m/>
    <s v="BRĂILA"/>
    <s v="-"/>
    <s v="Tara: România; Judet: BRĂILA; -;   -; Nr: -;"/>
    <n v="2011"/>
    <n v="10000"/>
    <n v="9"/>
    <s v="in administrare"/>
    <s v="Hg 803/31.07.2012; HG 598/ 14-AUG-13:598/14-AUG-13;OUG.1 din 04/01/2017;OUG.68 din 06/11/2019"/>
    <s v="mobil"/>
    <s v="Subrasa= ;Anul naşterii= ;Sexul= ;Locaţia de bază= ;"/>
  </r>
  <r>
    <x v="11531"/>
    <s v="8.23.07"/>
    <m/>
    <m/>
    <s v=" Conversano XXXV - 11( C 35 / 11 F )"/>
    <m/>
    <s v="ARAD"/>
    <s v="-"/>
    <s v="Tara: România; Judet: ARAD; -;   -; Nr: -;"/>
    <n v="2011"/>
    <n v="10000"/>
    <n v="2"/>
    <s v="in administrare"/>
    <s v="Hg 803/31.07.2012; HG 598/ 14-AUG-13:598/14-AUG-13;OUG.1 din 04/01/2017;OUG.68 din 06/11/2019"/>
    <s v="mobil"/>
    <s v="Subrasa= ;Anul naşterii= ;Sexul= ;Locaţia de bază= ;"/>
  </r>
  <r>
    <x v="11532"/>
    <s v="8.23.07"/>
    <m/>
    <m/>
    <s v=" Conversano XXXV - 4( C 35 / 4 F )"/>
    <m/>
    <s v="BRAŞOV"/>
    <s v="-"/>
    <s v="Tara: România; Judet: BRAŞOV; -;   -; Nr: -;"/>
    <n v="2011"/>
    <n v="9400"/>
    <n v="8"/>
    <s v="in administrare"/>
    <s v="Hg 803/31.07.2012;OUG.1 din 04/01/2017;OUG.68 din 06/11/2019"/>
    <s v="mobil"/>
    <s v="Sex:I.M.;  anul nasterii:2007; locatia de baza:H Sambata de Jos"/>
  </r>
  <r>
    <x v="11533"/>
    <s v="8.23.07"/>
    <m/>
    <m/>
    <s v=" Tulipan XIX - 23 ( T 19 / 23 F )"/>
    <m/>
    <s v="BRAŞOV"/>
    <s v="-"/>
    <s v="Tara: România; Judet: BRAŞOV; -;   -; Nr: -;"/>
    <n v="2011"/>
    <n v="9400"/>
    <n v="8"/>
    <s v="in administrare"/>
    <s v="Hg 803/31.07.2012;OUG.1 din 04/01/2017;OUG.68 din 06/11/2019"/>
    <s v="mobil"/>
    <s v="Sex:I.M.;  anul nasterii:2008; locatia de baza:H Sambata de Jos"/>
  </r>
  <r>
    <x v="11534"/>
    <s v="8.23.07"/>
    <m/>
    <m/>
    <s v=" Conversano XXXV - 9 ( C 35 / 9 F )"/>
    <m/>
    <s v="BRAŞOV"/>
    <s v="-"/>
    <s v="Tara: România; Judet: BRAŞOV; -;   -; Nr: -;"/>
    <n v="2011"/>
    <n v="10000"/>
    <n v="8"/>
    <s v="in administrare"/>
    <s v="Hg 803/31.07.2012;OUG.1 din 04/01/2017;OUG.68 din 06/11/2019"/>
    <s v="mobil"/>
    <s v="Sex:A.M.P.;  anul nasterii:2008; locatia de baza:H Sambata de Jos"/>
  </r>
  <r>
    <x v="11535"/>
    <s v="8.23.07"/>
    <m/>
    <m/>
    <s v=" Neapolitano XXXII -  13 ( N 32 / 13 F )"/>
    <m/>
    <s v="BRAŞOV"/>
    <s v="-"/>
    <s v="Tara: România; Judet: BRAŞOV; -;   -; Nr: -;"/>
    <n v="2011"/>
    <n v="10000"/>
    <n v="8"/>
    <s v="in administrare"/>
    <s v="Hg 803/31.07.2012;OUG.1 din 04/01/2017;OUG.68 din 06/11/2019"/>
    <s v="mobil"/>
    <s v="Sex:A.M.P.;  anul nasterii:2008; locatia de baza:H Sambata de Jos"/>
  </r>
  <r>
    <x v="11536"/>
    <s v="8.23.07"/>
    <m/>
    <m/>
    <s v=" Pluto XIX - 58 ( P 19 / 58 F )"/>
    <m/>
    <s v="BRAŞOV"/>
    <s v="-"/>
    <s v="Tara: România; Judet: BRAŞOV; -;   -; Nr: -;"/>
    <n v="2011"/>
    <n v="9400"/>
    <n v="8"/>
    <s v="in administrare"/>
    <s v="Hg 803/31.07.2012;OUG.1 din 04/01/2017;OUG.68 din 06/11/2019"/>
    <s v="mobil"/>
    <s v="Sex:I.M.;  anul nasterii:2002; locatia de baza:H Sambata de Jos"/>
  </r>
  <r>
    <x v="11537"/>
    <s v="8.04.01"/>
    <m/>
    <m/>
    <s v=" Teren destinat impaduririi"/>
    <s v="conform amenajamentelor silvice"/>
    <s v="SIBIU"/>
    <s v="-"/>
    <s v="Tara: România; Judet: SIBIU; -;   -; Nr: -;"/>
    <n v="2007"/>
    <n v="269348"/>
    <n v="32"/>
    <s v="in administrare"/>
    <s v="Hg 825/07.08.2012; HG 478/ 24-IUN-15;HG.478/24-IUN-15;OUG.1 din 04/01/2017;HG.354/18.05.2017;OUG.68 din 06/11/2019"/>
    <s v="imobil"/>
    <s v="Suprafeţe=98,1 ha mp;CF=100087,100086 ;Date cadastrale=161,162 ;"/>
  </r>
  <r>
    <x v="11538"/>
    <s v="8.04.01"/>
    <m/>
    <m/>
    <s v=" Teren destinat impaduririi"/>
    <s v="conform amenajamentelor silvice"/>
    <s v="TELEORMAN"/>
    <s v="-"/>
    <s v="Tara: România; Judet: TELEORMAN; -;   -; Nr: -;"/>
    <n v="2006"/>
    <n v="525740"/>
    <n v="34"/>
    <s v="in administrare"/>
    <s v="Hg 825/07.08.2012; HG 478/ 24-IUN-15;HG.478/24-IUN-15;OUG.1 din 04/01/2017;HG.354/18.05.2017;OUG.68 din 06/11/2019"/>
    <s v="imobil"/>
    <s v="Suprafeţe=60,7402 mp;CF=20276,20277,20288,20275,20282,20283,20280,20286,20274,20279,20285,20278,20289,20273,20281,20284 ;Date cadastrale=613/4,255,686,685,614/1,613/3,852,853,851,850,614/2,614/3,614/4,614/5,613/2,613/1 ;"/>
  </r>
  <r>
    <x v="11539"/>
    <s v="8.04.01"/>
    <m/>
    <m/>
    <s v=" Padure"/>
    <s v="conform amenajamentelor silvice"/>
    <s v="BACĂU"/>
    <s v="-"/>
    <s v="Tara: România; Judet: BACĂU; -;   -; Nr: -;"/>
    <n v="2004"/>
    <n v="14359"/>
    <n v="4"/>
    <s v="in administrare"/>
    <s v="Hg 825/07.08.2012;OUG.1 din 04/01/2017;HG.354/18.05.2017;OUG.68 din 06/11/2019"/>
    <s v="imobil"/>
    <s v="Suprafeţe=3 ha, mp;CF=60180 ;Date cadastrale=188 ;"/>
  </r>
  <r>
    <x v="11540"/>
    <s v="8.04.01"/>
    <m/>
    <m/>
    <s v=" Padure"/>
    <s v="conform amenajamentelor silvice"/>
    <s v="BACĂU"/>
    <s v="-"/>
    <s v="Tara: România; Judet: BACĂU; -;   -; Nr: -;"/>
    <n v="2004"/>
    <n v="14357"/>
    <n v="4"/>
    <s v="in administrare"/>
    <s v="Hg 825/07.08.2012;OUG.1 din 04/01/2017;HG.354/18.05.2017;OUG.68 din 06/11/2019"/>
    <s v="imobil"/>
    <s v="Suprafeţe=3 ha, mp;CF=60181 ;Date cadastrale=186 ;"/>
  </r>
  <r>
    <x v="11541"/>
    <s v="8.04.01"/>
    <m/>
    <m/>
    <s v=" Padure"/>
    <s v="conform amenajamentelor silvice"/>
    <s v="BACĂU"/>
    <s v="-"/>
    <s v="Tara: România; Judet: BACĂU; -;   -; Nr: -;"/>
    <n v="2004"/>
    <n v="4951"/>
    <n v="4"/>
    <s v="in administrare"/>
    <s v="Hg 825/07.08.2012;OUG.1 din 04/01/2017;HG.354/18.05.2017;OUG.68 din 06/11/2019"/>
    <s v="imobil"/>
    <s v="Suprafeţe=1,5334 ha mp;CF=60295 ;Date cadastrale=471 ;"/>
  </r>
  <r>
    <x v="11542"/>
    <s v="8.04.01"/>
    <m/>
    <m/>
    <s v=" Padure"/>
    <s v="conform amenajamentelor silvice"/>
    <s v="BACĂU"/>
    <s v="-"/>
    <s v="Tara: România; Judet: BACĂU; -;   -; Nr: -;"/>
    <n v="2004"/>
    <n v="4074"/>
    <n v="4"/>
    <s v="in administrare"/>
    <s v="Hg 825/07.08.2012;OUG.1 din 04/01/2017;HG.354/18.05.2017;OUG.68 din 06/11/2019"/>
    <s v="imobil"/>
    <s v="Suprafeţe=0,5 ha, mp;CF=60304 ;Date cadastrale=503 ;"/>
  </r>
  <r>
    <x v="11543"/>
    <s v="8.04.01"/>
    <m/>
    <m/>
    <s v=" Padure"/>
    <s v="conform amenajamentelor silvice"/>
    <s v="BACĂU"/>
    <s v="-"/>
    <s v="Tara: România; Judet: BACĂU; -;   -; Nr: -;"/>
    <n v="2004"/>
    <n v="5440"/>
    <n v="4"/>
    <s v="in administrare"/>
    <s v="Hg 825/07.08.2012;OUG.1 din 04/01/2017;HG.354/18.05.2017;OUG.68 din 06/11/2019"/>
    <s v="imobil"/>
    <s v="Suprafeţe=2 ha, mp;CF=60218 ;Date cadastrale=368 ;"/>
  </r>
  <r>
    <x v="11544"/>
    <s v="8.04.01"/>
    <m/>
    <m/>
    <s v=" Padure"/>
    <s v="conform amenajamentelor silvice"/>
    <s v="BACĂU"/>
    <s v="-"/>
    <s v="Tara: România; Judet: BACĂU; -;   -; Nr: -;"/>
    <n v="2003"/>
    <n v="38256"/>
    <n v="4"/>
    <s v="in administrare"/>
    <s v="Hg 825/07.08.2012;OUG.1 din 04/01/2017;HG.354/18.05.2017;OUG.68 din 06/11/2019"/>
    <s v="imobil"/>
    <s v="Suprafeţe=10 ha, mp;CF=60332 ;Date cadastrale=589 ;"/>
  </r>
  <r>
    <x v="11545"/>
    <s v="8.04.01"/>
    <m/>
    <m/>
    <s v=" Padure"/>
    <s v="conform amenajamentelor silvice"/>
    <s v="BACĂU"/>
    <s v="-"/>
    <s v="Tara: România; Judet: BACĂU; -;   -; Nr: -;"/>
    <n v="2004"/>
    <n v="19064"/>
    <n v="4"/>
    <s v="in administrare"/>
    <s v="Hg 825/07.08.2012;OUG.1 din 04/01/2017;HG.354/18.05.2017;OUG.68 din 06/11/2019"/>
    <s v="imobil"/>
    <s v="Suprafeţe=2,2523 mp;CF=60337 ;Date cadastrale=700 ;"/>
  </r>
  <r>
    <x v="11546"/>
    <s v="8.04.01"/>
    <m/>
    <m/>
    <s v=" Padure"/>
    <s v="conform amenajamentelor silvice"/>
    <s v="BACĂU"/>
    <s v="-"/>
    <s v="Tara: România; Judet: BACĂU; -;   -; Nr: -;"/>
    <n v="2004"/>
    <n v="17139"/>
    <n v="4"/>
    <s v="in administrare"/>
    <s v="Hg 825/07.08.2012;OUG.1 din 04/01/2017;HG.354/18.05.2017;OUG.68 din 06/11/2019"/>
    <s v="imobil"/>
    <s v="Suprafeţe=4 ha, mp;CF=60073 ;Date cadastrale=323 ;"/>
  </r>
  <r>
    <x v="11547"/>
    <s v="8.04.01"/>
    <m/>
    <m/>
    <s v=" Padure"/>
    <s v="conform amenajamentelor silvice"/>
    <s v="BACĂU"/>
    <s v="-"/>
    <s v="Tara: România; Judet: BACĂU; -;   -; Nr: -;"/>
    <n v="2003"/>
    <n v="12630"/>
    <n v="4"/>
    <s v="in administrare"/>
    <s v="Hg 825/07.08.2012;OUG.1 din 04/01/2017;HG.354/18.05.2017;OUG.68 din 06/11/2019"/>
    <s v="imobil"/>
    <s v="Suprafeţe=3,6820 ha, mp;CF=60262 ;Date cadastrale=473 ;"/>
  </r>
  <r>
    <x v="11548"/>
    <s v="8.04.01"/>
    <m/>
    <m/>
    <s v=" Teren destinat impaduririi"/>
    <s v="conform amenajamentelor silvice"/>
    <s v="BOTOŞANI"/>
    <s v="-"/>
    <s v="Tara: România; Judet: BOTOŞANI; -;   -; Nr: -;"/>
    <n v="2006"/>
    <n v="7608"/>
    <n v="7"/>
    <s v="in administrare"/>
    <s v="Hg 825/07.08.2012; HG 478/ 24-IUN-15;HG.478/24-IUN-15;OUG.1 din 04/01/2017;HG.354/18.05.2017;OUG.68 din 06/11/2019"/>
    <s v="imobil"/>
    <s v="Suprafeţe=1,0023 ha mp;CF=50167 ;Date cadastrale=120 ;"/>
  </r>
  <r>
    <x v="11549"/>
    <s v="8.04.01"/>
    <m/>
    <m/>
    <s v=" Teren destinat impaduririi"/>
    <s v="conform amenajamentelor silvice"/>
    <s v="BOTOŞANI"/>
    <s v="-"/>
    <s v="Tara: România; Judet: BOTOŞANI; -;   -; Nr: -;"/>
    <n v="2007"/>
    <n v="77819"/>
    <n v="7"/>
    <s v="in administrare"/>
    <s v="Hg 825/07.08.2012;OUG.1 din 04/01/2017;HG.354/18.05.2017;OUG.68 din 06/11/2019"/>
    <s v="imobil"/>
    <s v="Suprafeţe=47,8111 ha, mp;CF=50221,50222,50223 ;Date cadastrale=461,463,462 ;"/>
  </r>
  <r>
    <x v="11550"/>
    <s v="8.04.01"/>
    <m/>
    <m/>
    <s v=" Teren destinat impaduririi"/>
    <s v="conform amenajamentelor silvice"/>
    <s v="BOTOŞANI"/>
    <s v="-"/>
    <s v="Tara: România; Judet: BOTOŞANI; -;   -; Nr: -;"/>
    <n v="2006"/>
    <n v="19071"/>
    <n v="7"/>
    <s v="in administrare"/>
    <s v="Hg 825/07.08.2012; HG 478/ 24-IUN-15;HG.478/24-IUN-15;OUG.1 din 04/01/2017;HG.354/18.05.2017;OUG.68 din 06/11/2019"/>
    <s v="imobil"/>
    <s v="Suprafeţe=2,5136 ha mp;CF=50165,50166 ;Date cadastrale=101,102 ;"/>
  </r>
  <r>
    <x v="11551"/>
    <s v="8.04.01"/>
    <m/>
    <m/>
    <s v=" Teren destinat impaduririi"/>
    <s v="conform amenajamentelor silvice"/>
    <s v="GIURGIU"/>
    <s v="-"/>
    <s v="Tara: România; Judet: GIURGIU; -;   -; Nr: -;"/>
    <n v="2007"/>
    <n v="18564"/>
    <n v="52"/>
    <s v="in administrare"/>
    <s v="Hg 825/07.08.2012;OUG.1 din 04/01/2017;HG.354/18.05.2017;OUG.68 din 06/11/2019"/>
    <s v="imobil"/>
    <s v="Suprafeţe=3 ha, mp;CF=30498 ;Date cadastrale=338 ;"/>
  </r>
  <r>
    <x v="11552"/>
    <s v="8.04.01"/>
    <m/>
    <m/>
    <s v=" Padure"/>
    <s v="conform amenajamentelor silvice"/>
    <s v="HARGHITA"/>
    <s v="-"/>
    <s v="Tara: România; Judet: HARGHITA; -;   -; Nr: -;"/>
    <n v="2003"/>
    <n v="129998"/>
    <n v="19"/>
    <s v="in administrare"/>
    <s v="Hg 825/07.08.2012; HG 478/ 24-IUN-15;HG.478/24-IUN-15;OUG.1 din 04/01/2017;HG.354/18.05.2017;OUG.68 din 06/11/2019"/>
    <s v="imobil"/>
    <s v="Suprafeţe=9 ha mp;CF=50439 ;Date cadastrale=166 ;"/>
  </r>
  <r>
    <x v="11553"/>
    <s v="8.23.04"/>
    <m/>
    <m/>
    <s v=" Furioso LXVII - 42  ( F 67 / 42 S )"/>
    <m/>
    <s v="BUZĂU"/>
    <s v="-"/>
    <s v="Tara: România; Judet: BUZĂU; -;   -; Nr: -;"/>
    <n v="2011"/>
    <n v="9400"/>
    <n v="10"/>
    <s v="in administrare"/>
    <s v="Hg 803/31.07.2012; HG 598/ 14-AUG-13:598/14-AUG-13;OUG.1 din 04/01/2017;OUG.68 din 06/11/2019"/>
    <s v="mobil"/>
    <s v="Subrasa= ;Anul naşterii= ;Sexul= ;Locaţia de bază= ;"/>
  </r>
  <r>
    <x v="11554"/>
    <s v="8.23.11"/>
    <m/>
    <m/>
    <s v=" ELODIA (Ep 12/R)"/>
    <m/>
    <s v="BUZĂU"/>
    <s v="-"/>
    <s v="Tara: România; Judet: BUZĂU; -;   -; Nr: -;"/>
    <n v="2011"/>
    <n v="8900"/>
    <n v="10"/>
    <s v="in administrare"/>
    <s v="Hg 803/31.07.2012;OUG.1 din 04/01/2017;OUG.68 din 06/11/2019"/>
    <s v="mobil"/>
    <s v="Sex:I.M.;  anul nasterii:2008; locatia de baza:H Rusetu"/>
  </r>
  <r>
    <x v="11555"/>
    <s v="8.23.12"/>
    <m/>
    <m/>
    <s v=" Hadban XXXVII-11 ( H 37 / 11 R )"/>
    <m/>
    <s v="SUCEAVA"/>
    <s v="-"/>
    <s v="Tara: România; Judet: SUCEAVA; -;   -; Nr: -;"/>
    <n v="2011"/>
    <n v="9400"/>
    <n v="33"/>
    <s v="in administrare"/>
    <s v="Hg 803/31.07.2012;OUG.1 din 04/01/2017;OUG.68 din 06/11/2019"/>
    <s v="mobil"/>
    <s v="Sex:I.M.;  anul nasterii:2006; locatia de baza:H Radauti"/>
  </r>
  <r>
    <x v="11556"/>
    <s v="8.23.12"/>
    <m/>
    <m/>
    <s v=" Gazal XVIII-12 ( G 18 / 12 R ) "/>
    <m/>
    <s v="SUCEAVA"/>
    <s v="-"/>
    <s v="Tara: România; Judet: SUCEAVA; -;   -; Nr: -;"/>
    <n v="2011"/>
    <n v="9400"/>
    <n v="33"/>
    <s v="in administrare"/>
    <s v="Hg 803/31.07.2012;OUG.1 din 04/01/2017;OUG.68 din 06/11/2019"/>
    <s v="mobil"/>
    <s v="Sex:I.M.;  anul nasterii:2008; locatia de baza:H Radauti"/>
  </r>
  <r>
    <x v="11557"/>
    <s v="8.23.05"/>
    <m/>
    <m/>
    <s v=" Gidran XLIV - 54 ( G 44 / 53 T )"/>
    <m/>
    <s v="BUZĂU"/>
    <s v="-"/>
    <s v="Tara: România; Judet: BUZĂU; -;   -; Nr: -;"/>
    <n v="2011"/>
    <n v="9400"/>
    <n v="10"/>
    <s v="in administrare"/>
    <s v="Hg 803/31.07.2012; HG 598/ 14-AUG-13:598/14-AUG-13;OUG.1 din 04/01/2017;OUG.68 din 06/11/2019"/>
    <s v="mobil"/>
    <s v="Subrasa= ;Anul naşterii= ;Sexul= ;Locaţia de bază= ;"/>
  </r>
  <r>
    <x v="11558"/>
    <s v="8.04.01"/>
    <m/>
    <m/>
    <s v=" Padure"/>
    <s v="conform amenajamentelor silvice"/>
    <s v="VASLUI"/>
    <s v="-"/>
    <s v="Tara: România; Judet: VASLUI; -;   -; Nr: -;"/>
    <n v="2004"/>
    <n v="34206"/>
    <n v="37"/>
    <s v="in administrare"/>
    <s v="Hg 825/07.08.2012;OUG.1 din 04/01/2017;HG.354/18.05.2017;OUG.68 din 06/11/2019"/>
    <s v="imobil"/>
    <s v="Suprafeţe=10,0175 ha, mp;CF=70081 ;Date cadastrale=137 ;"/>
  </r>
  <r>
    <x v="11559"/>
    <s v="8.04.01"/>
    <m/>
    <m/>
    <s v=" Padure"/>
    <s v="conform amenajamentelor silvice"/>
    <s v="VASLUI"/>
    <s v="-"/>
    <s v="Tara: România; Judet: VASLUI; -;   -; Nr: -;"/>
    <n v="2004"/>
    <n v="4173"/>
    <n v="37"/>
    <s v="in administrare"/>
    <s v="Hg 825/07.08.2012;OUG.1 din 04/01/2017;HG.354/18.05.2017;OUG.68 din 06/11/2019"/>
    <s v="imobil"/>
    <s v="Suprafeţe=2,0068 ha, mp;CF=73929 ;Date cadastrale=3255 ;"/>
  </r>
  <r>
    <x v="11560"/>
    <s v="8.04.01"/>
    <m/>
    <m/>
    <s v=" Teren destinat impaduririi"/>
    <s v="conform amenajamentelor silvice"/>
    <s v="VASLUI"/>
    <s v="-"/>
    <s v="Tara: România; Judet: VASLUI; -;   -; Nr: -;"/>
    <n v="2007"/>
    <n v="3459"/>
    <n v="37"/>
    <s v="in administrare"/>
    <s v="Hg 825/07.08.2012;OUG.1 din 04/01/2017;HG.354/18.05.2017;OUG.68 din 06/11/2019"/>
    <s v="imobil"/>
    <s v="Suprafeţe=2,2001 ha, mp;CF=72752,72753 ;Date cadastrale=960,961 ;"/>
  </r>
  <r>
    <x v="11561"/>
    <s v="8.04.01"/>
    <m/>
    <m/>
    <s v=" Teren destinat impaduririi"/>
    <s v="conform amenajamentelor silvice"/>
    <s v="VASLUI"/>
    <s v="-"/>
    <s v="Tara: România; Judet: VASLUI; -;   -; Nr: -;"/>
    <n v="2007"/>
    <n v="14623"/>
    <n v="37"/>
    <s v="in administrare"/>
    <s v="Hg 825/07.08.2012;OUG.1 din 04/01/2017;HG.354/18.05.2017;OUG.68 din 06/11/2019"/>
    <s v="imobil"/>
    <s v="Suprafeţe=9,3014 ha, mp;CF=72750 ;Date cadastrale=963 ;"/>
  </r>
  <r>
    <x v="11562"/>
    <s v="8.30.01"/>
    <m/>
    <m/>
    <s v="Corectare torenti Luncsoara"/>
    <m/>
    <s v="ARAD"/>
    <s v="-"/>
    <s v="Tara: România; Judet: ARAD; -;   -; Nr: -;"/>
    <n v="2007"/>
    <n v="1270316"/>
    <n v="2"/>
    <s v="in administrare"/>
    <s v="HG 987/2012;OUG.1 din 04/01/2017;HG.354/18.05.2017;OUG.68 din 06/11/2019;HG.846/08.10.2020"/>
    <s v="imobil"/>
    <s v="Lungime albie corectată/consolidată=2,2 km;"/>
  </r>
  <r>
    <x v="11563"/>
    <s v="8.30.01"/>
    <m/>
    <m/>
    <s v="CT Valsan (Valea Robaia)"/>
    <m/>
    <s v="ARGEŞ"/>
    <s v="-"/>
    <s v="Tara: România; Judet: ARGEŞ; -;   -; Nr: -;"/>
    <n v="2006"/>
    <n v="1496078"/>
    <n v="3"/>
    <s v="in administrare"/>
    <s v="HG 987/2012; HG 478/ 24-IUN-15;HG.478/24-IUN-15;OUG.1 din 04/01/2017;HG.354/18.05.2017;OUG.68 din 06/11/2019;HG.846/08.10.2020"/>
    <s v="imobil"/>
    <s v="Lungime albie corectată/consolidată=1,52 km;"/>
  </r>
  <r>
    <x v="11564"/>
    <s v="8.30.01"/>
    <m/>
    <m/>
    <s v="Corectare torenti Halosul Mare"/>
    <m/>
    <s v="BACĂU"/>
    <s v="-"/>
    <s v="Tara: România; Judet: BACĂU; -;   -; Nr: -;"/>
    <n v="2006"/>
    <n v="1782175"/>
    <n v="4"/>
    <s v="in administrare"/>
    <s v="HG 987/2012;OUG.1 din 04/01/2017;HG.354/18.05.2017;OUG.68 din 06/11/2019;HG.846/08.10.2020"/>
    <s v="imobil"/>
    <s v="Lungime albie corectată/consolidată=3,46 km;"/>
  </r>
  <r>
    <x v="11565"/>
    <s v="8.30.01"/>
    <m/>
    <m/>
    <s v="CT Mihaileasa"/>
    <m/>
    <s v="BACĂU"/>
    <s v="-"/>
    <s v="Tara: România; Judet: BACĂU; -;   -; Nr: -;"/>
    <n v="2010"/>
    <n v="917669"/>
    <n v="4"/>
    <s v="in administrare"/>
    <s v="HG 987/2012; HG 478/ 24-IUN-15;HG.478/24-IUN-15;OUG.1 din 04/01/2017;HG.354/18.05.2017;OUG.68 din 06/11/2019;HG.846/08.10.2020"/>
    <s v="imobil"/>
    <s v="Lungime albie corectată/consolidată=1,12 km;"/>
  </r>
  <r>
    <x v="11566"/>
    <s v="8.30.01"/>
    <m/>
    <m/>
    <s v="Corectare torenti Asaul Mic"/>
    <m/>
    <s v="BACĂU"/>
    <s v="-"/>
    <s v="Tara: România; Judet: BACĂU; -;   -; Nr: -;"/>
    <n v="2010"/>
    <n v="1055672"/>
    <n v="4"/>
    <s v="in administrare"/>
    <s v="HG 987/2012;OUG.1 din 04/01/2017;HG.354/18.05.2017;OUG.68 din 06/11/2019;HG.846/08.10.2020"/>
    <s v="imobil"/>
    <s v="Lungime albie corectată/consolidată=3,1 km;"/>
  </r>
  <r>
    <x v="11567"/>
    <s v="8.30.01"/>
    <m/>
    <m/>
    <s v="Corectare torenti Bazin Covata"/>
    <m/>
    <s v="BACĂU"/>
    <s v="-"/>
    <s v="Tara: România; Judet: BACĂU; -;   -; Nr: -;"/>
    <n v="2010"/>
    <n v="3092678"/>
    <n v="4"/>
    <s v="in administrare"/>
    <s v="HG 987/2012;OUG.1 din 04/01/2017;HG.354/18.05.2017;OUG.68 din 06/11/2019;HG.846/08.10.2020"/>
    <s v="imobil"/>
    <s v="Lungime albie corectată/consolidată=3 km;"/>
  </r>
  <r>
    <x v="11568"/>
    <s v="8.30.01"/>
    <m/>
    <m/>
    <s v="Corectare torenti Paraul Brebu"/>
    <m/>
    <s v="BUZĂU"/>
    <s v="-"/>
    <s v="Tara: România; Judet: BUZĂU; -;   -; Nr: -;"/>
    <n v="2008"/>
    <n v="295996"/>
    <n v="10"/>
    <s v="in administrare"/>
    <s v="HG 987/2012;OUG.1 din 04/01/2017;HG.354/18.05.2017;OUG.68 din 06/11/2019;HG.846/08.10.2020"/>
    <s v="imobil"/>
    <s v="Lungime albie corectată/consolidată=0,4 km;"/>
  </r>
  <r>
    <x v="11569"/>
    <s v="8.30.01"/>
    <m/>
    <m/>
    <s v="Corectare torenti Secu"/>
    <m/>
    <s v="CARAŞ-SEVERIN"/>
    <s v="-"/>
    <s v="Tara: România; Judet: CARAŞ-SEVERIN; -;   -; Nr: -;"/>
    <n v="2005"/>
    <n v="1268247"/>
    <n v="11"/>
    <s v="in administrare"/>
    <s v="HG 987/2012;OUG.1 din 04/01/2017;HG.354/18.05.2017;OUG.68 din 06/11/2019;HG.846/08.10.2020"/>
    <s v="imobil"/>
    <s v="Lungime albie corectată/consolidată=0,8 km;"/>
  </r>
  <r>
    <x v="11570"/>
    <s v="8.30.01"/>
    <m/>
    <m/>
    <s v="Corectare torenti Paraul Cetatele"/>
    <m/>
    <s v="CLUJ"/>
    <s v="-"/>
    <s v="Tara: România; Judet: CLUJ; -;   -; Nr: -;"/>
    <n v="2010"/>
    <n v="2410700"/>
    <n v="12"/>
    <s v="in administrare"/>
    <s v="HG 987/2012;OUG.1 din 04/01/2017;HG.354/18.05.2017;OUG.68 din 06/11/2019;HG.846/08.10.2020"/>
    <s v="imobil"/>
    <s v="Lungime albie corectată/consolidată=1,8 km;"/>
  </r>
  <r>
    <x v="11571"/>
    <s v="8.30.01"/>
    <m/>
    <m/>
    <s v="Corectare torenti Valea Rachitele"/>
    <m/>
    <s v="CLUJ"/>
    <s v="-"/>
    <s v="Tara: România; Judet: CLUJ; -;   -; Nr: -;"/>
    <n v="2011"/>
    <n v="2196363"/>
    <n v="12"/>
    <s v="in administrare"/>
    <s v="HG 987/2012;OUG.1 din 04/01/2017;HG.354/18.05.2017;OUG.68 din 06/11/2019;HG.846/08.10.2020"/>
    <s v="imobil"/>
    <s v="Lungime albie corectată/consolidată=1,6 km;"/>
  </r>
  <r>
    <x v="11572"/>
    <s v="8.30.01"/>
    <m/>
    <m/>
    <s v="CT Paraul Huruba, Pritulelor, Rugacinii"/>
    <m/>
    <s v="HARGHITA"/>
    <s v="-"/>
    <s v="Tara: România; Judet: HARGHITA; -;   -; Nr: -;"/>
    <n v="2005"/>
    <n v="2245013"/>
    <n v="19"/>
    <s v="in administrare"/>
    <s v="HG 987/2012; HG 478/ 24-IUN-15;HG.478/24-IUN-15;OUG.1 din 04/01/2017;HG.354/18.05.2017;OUG.68 din 06/11/2019;HG.846/08.10.2020"/>
    <s v="imobil"/>
    <s v="Lungime albie corectată/consolidată=0,84 km;"/>
  </r>
  <r>
    <x v="11573"/>
    <s v="8.30.01"/>
    <m/>
    <m/>
    <s v="CT din Bazinul hidrografic Dobra, obiect II"/>
    <m/>
    <s v="HUNEDOARA"/>
    <s v="-"/>
    <s v="Tara: România; Judet: HUNEDOARA; -;   -; Nr: -;"/>
    <n v="2008"/>
    <n v="1805089"/>
    <n v="20"/>
    <s v="in administrare"/>
    <s v="HG 987/2012; HG 478/ 24-IUN-15;HG.478/24-IUN-15;OUG.1 din 04/01/2017;HG.354/18.05.2017;OUG.68 din 06/11/2019;HG.846/08.10.2020"/>
    <s v="imobil"/>
    <s v="Lungime albie corectată/consolidată=1,4 km;"/>
  </r>
  <r>
    <x v="11574"/>
    <s v="8.30.01"/>
    <m/>
    <m/>
    <s v="Corectare torenti Berdu, obiect II"/>
    <m/>
    <s v="MARAMUREŞ"/>
    <s v="-"/>
    <s v="Tara: România; Judet: MARAMUREŞ; -;   -; Nr: -;"/>
    <n v="2009"/>
    <n v="947947"/>
    <n v="24"/>
    <s v="in administrare"/>
    <s v="HG 987/2012;OUG.1 din 04/01/2017;OUG.68 din 06/11/2019;HG.846/08.10.2020"/>
    <s v="imobil"/>
    <s v="Lungime albie corectată/consolidată=0,9 km;"/>
  </r>
  <r>
    <x v="11575"/>
    <s v="8.30.01"/>
    <m/>
    <m/>
    <s v="CT Bazinul hidrografic  Limbasel"/>
    <m/>
    <s v="PRAHOVA"/>
    <s v="-"/>
    <s v="Tara: România; Judet: PRAHOVA; -;   -; Nr: -;"/>
    <n v="2007"/>
    <n v="1356239"/>
    <n v="29"/>
    <s v="in administrare"/>
    <s v="HG 987/2012; HG 478/ 24-IUN-15;HG.478/24-IUN-15;OUG.1 din 04/01/2017;HG.354/18.05.2017;OUG.68 din 06/11/2019;HG.846/08.10.2020"/>
    <s v="imobil"/>
    <s v="Lungime albie corectată/consolidată=4,3 km;"/>
  </r>
  <r>
    <x v="11576"/>
    <s v="8.30.01"/>
    <m/>
    <m/>
    <s v="CT Valea Lupului, Calauzu Mare_x000a_"/>
    <m/>
    <s v="VÂLCEA"/>
    <s v="-"/>
    <s v="Tara: România; Judet: VÂLCEA; -;   -; Nr: -;"/>
    <n v="2006"/>
    <n v="1713089"/>
    <n v="38"/>
    <s v="in administrare"/>
    <s v="HG 987/2012; HG 478/ 24-IUN-15;HG.478/24-IUN-15;OUG.1 din 04/01/2017;HG.354/18.05.2017;OUG.68 din 06/11/2019;HG.846/08.10.2020"/>
    <s v="imobil"/>
    <s v="Lungime albie corectată/consolidată=2,29 km;"/>
  </r>
  <r>
    <x v="11577"/>
    <s v="8.04.01"/>
    <m/>
    <m/>
    <s v="Teren destinat impaduririi"/>
    <m/>
    <s v="ARGEŞ"/>
    <s v="Lereşti"/>
    <s v="Tara: România; Judet: ARGEŞ;Com Lereşti;   -; Nr: -;"/>
    <n v="2004"/>
    <n v="63476"/>
    <n v="3"/>
    <s v="in administrare"/>
    <s v="HG 460/10-IUL-13;OUG.1 din 04/01/2017;HG.354/18.05.2017;OUG.68 din 06/11/2019"/>
    <s v="imobil"/>
    <s v="Suprafeţe=90000 mp;CF=80716 ;Date cadastrale=644 ;"/>
  </r>
  <r>
    <x v="11578"/>
    <s v="8.04.01"/>
    <m/>
    <m/>
    <s v="Teren destinat impaduririi"/>
    <m/>
    <s v="ARGEŞ"/>
    <s v="Negraşi"/>
    <s v="Tara: România; Judet: ARGEŞ;Com Negraşi;   -; Nr: -;"/>
    <n v="2004"/>
    <n v="2897"/>
    <n v="3"/>
    <s v="in administrare"/>
    <s v="HG 460/10-IUL-13;OUG.1 din 04/01/2017;HG.354/18.05.2017;OUG.68 din 06/11/2019"/>
    <s v="imobil"/>
    <s v="Suprafeţe=22349 mp;CF=80089 ;Date cadastrale=83 ;"/>
  </r>
  <r>
    <x v="11579"/>
    <s v="8.30.01"/>
    <m/>
    <m/>
    <s v="Corectare torenti din bazinul hidrografic Ghideon"/>
    <s v="conform amenajamentului silvic"/>
    <s v="BACĂU"/>
    <s v="-"/>
    <s v="Tara: România; Judet: BACĂU; -;   -; Nr: -;"/>
    <n v="2012"/>
    <n v="2618322"/>
    <n v="4"/>
    <s v="in administrare"/>
    <s v="HG 783/09-OCT-13;OUG.1 din 04/01/2017;HG.354/18.05.2017;OUG.68 din 06/11/2019;HG.846/08.10.2020"/>
    <s v="imobil"/>
    <s v="Lungime albie corectată/consolidată=2,81 km;"/>
  </r>
  <r>
    <x v="11580"/>
    <s v="8.04.01"/>
    <m/>
    <m/>
    <s v="Teren destinat impaduririi"/>
    <s v="conform amenajamentului silvic"/>
    <s v="ARGEŞ"/>
    <s v="Negraşi"/>
    <s v="Tara: România; Judet: ARGEŞ;Com Negraşi;   -; Nr: -;"/>
    <n v="2004"/>
    <n v="2722"/>
    <n v="3"/>
    <s v="in administrare"/>
    <s v="HG 460/10-IUL-13;OUG.1 din 04/01/2017;HG.354/18.05.2017;OUG.68 din 06/11/2019"/>
    <s v="imobil"/>
    <s v="Suprafeţe=21000 mp;CF=80089 ;Date cadastrale=83 ;"/>
  </r>
  <r>
    <x v="11581"/>
    <s v="8.04.01"/>
    <m/>
    <m/>
    <s v="Teren destinat impaduririi"/>
    <s v="conform amenajamentului silvic"/>
    <s v="ARGEŞ"/>
    <s v="Negraşi"/>
    <s v="Tara: România; Judet: ARGEŞ;Com Negraşi;   -; Nr: -;"/>
    <n v="2004"/>
    <n v="648"/>
    <n v="3"/>
    <s v="in administrare"/>
    <s v="HG 460/10-IUL-13;OUG.1 din 04/01/2017;HG.354/18.05.2017;OUG.68 din 06/11/2019"/>
    <s v="imobil"/>
    <s v="Suprafeţe=5000 mp;CF=80089 ;Date cadastrale=83 ;"/>
  </r>
  <r>
    <x v="11582"/>
    <s v="8.04.01"/>
    <m/>
    <m/>
    <s v="Padure"/>
    <s v="conform amenajamentului silvic"/>
    <s v="ARGEŞ"/>
    <s v="Mălureni"/>
    <s v="Tara: România; Judet: ARGEŞ;Com Mălureni;   -; Nr: -;"/>
    <n v="2003"/>
    <n v="66171"/>
    <n v="3"/>
    <s v="in administrare"/>
    <s v="HG 460/10-IUL-13;OUG.1 din 04/01/2017;HG.354/18.05.2017;OUG.68 din 06/11/2019"/>
    <s v="imobil"/>
    <s v="Suprafeţe=90020 mp;CF=80311 ;Date cadastrale=234 ;"/>
  </r>
  <r>
    <x v="11583"/>
    <s v="8.04.01"/>
    <m/>
    <m/>
    <s v="Padure"/>
    <s v="conform amenajamentului silvic"/>
    <s v="ARGEŞ"/>
    <s v="Miceşti"/>
    <s v="Tara: România; Judet: ARGEŞ;Com Miceşti;   -; Nr: -;"/>
    <n v="2004"/>
    <n v="17466"/>
    <n v="3"/>
    <s v="in administrare"/>
    <s v="HG 460/10-IUL-13;OUG.1 din 04/01/2017;HG.354/18.05.2017;OUG.68 din 06/11/2019"/>
    <s v="imobil"/>
    <s v="Suprafeţe=22500 mp;CF=80375 ;Date cadastrale=489 ;"/>
  </r>
  <r>
    <x v="11584"/>
    <s v="8.04.01"/>
    <m/>
    <m/>
    <s v="Padure"/>
    <s v="conform amenajamentului silvic"/>
    <s v="ARGEŞ"/>
    <s v="Albota"/>
    <s v="Tara: România; Judet: ARGEŞ;Com Albota;   -; Nr: -;"/>
    <n v="2004"/>
    <n v="11130"/>
    <n v="3"/>
    <s v="in administrare"/>
    <s v="HG 460/10-IUL-13;OUG.1 din 04/01/2017;HG.354/18.05.2017;OUG.68 din 06/11/2019"/>
    <s v="imobil"/>
    <s v="Suprafeţe=23702 mp;CF=82407 ;Date cadastrale=480 ;"/>
  </r>
  <r>
    <x v="11585"/>
    <s v="8.04.01"/>
    <m/>
    <m/>
    <s v="Padure"/>
    <s v="conform amenajamentului silvic"/>
    <s v="ARGEŞ"/>
    <s v="Leordeni"/>
    <s v="Tara: România; Judet: ARGEŞ;Com Leordeni;   -; Nr: -;"/>
    <n v="2004"/>
    <n v="20556"/>
    <n v="3"/>
    <s v="in administrare"/>
    <s v="HG 460/10-IUL-13;OUG.1 din 04/01/2017;HG.354/18.05.2017;OUG.68 din 06/11/2019"/>
    <s v="imobil"/>
    <s v="Suprafeţe=22010 mp;CF=80741 ;Date cadastrale=532 ;"/>
  </r>
  <r>
    <x v="11586"/>
    <s v="8.04.01"/>
    <m/>
    <m/>
    <s v="Padure"/>
    <s v="conform amenajamentului silvic"/>
    <s v="ARGEŞ"/>
    <s v="Vlădeşti"/>
    <s v="Tara: România; Judet: ARGEŞ;Com Vlădeşti;   -; Nr: -;"/>
    <n v="2004"/>
    <n v="18154"/>
    <n v="3"/>
    <s v="in administrare"/>
    <s v="HG 460/10-IUL-13;OUG.1 din 04/01/2017;HG.354/18.05.2017;OUG.68 din 06/11/2019"/>
    <s v="imobil"/>
    <s v="Suprafeţe=19998 mp;CF=80236 ;Date cadastrale=80236 ;"/>
  </r>
  <r>
    <x v="11587"/>
    <s v="8.04.01"/>
    <m/>
    <m/>
    <s v="Padure"/>
    <s v="conform amenajamentului silvic"/>
    <s v="BACĂU"/>
    <s v="Buhoci"/>
    <s v="Tara: România; Judet: BACĂU;Com Buhoci;   -; Nr: -;"/>
    <n v="2003"/>
    <n v="7304"/>
    <n v="4"/>
    <s v="in administrare"/>
    <s v="HG 460/10-IUL-13;OUG.1 din 04/01/2017;HG.354/18.05.2017;OUG.68 din 06/11/2019"/>
    <s v="imobil"/>
    <s v="Suprafeţe=20000 mp;CF=60530 ;Date cadastrale=460 ;"/>
  </r>
  <r>
    <x v="11588"/>
    <s v="8.04.01"/>
    <m/>
    <m/>
    <s v="Padure"/>
    <s v="conform amenajamentului silvic"/>
    <s v="BACĂU"/>
    <s v="Buhoci"/>
    <s v="Tara: România; Judet: BACĂU;Com Buhoci;   -; Nr: -;"/>
    <n v="2004"/>
    <n v="6475"/>
    <n v="4"/>
    <s v="in administrare"/>
    <s v="HG 460/10-IUL-13;OUG.1 din 04/01/2017;HG.354/18.05.2017;OUG.68 din 06/11/2019"/>
    <s v="imobil"/>
    <s v="Suprafeţe=15000 mp;CF=60527 ;Date cadastrale=597 ;"/>
  </r>
  <r>
    <x v="11589"/>
    <s v="8.04.01"/>
    <m/>
    <m/>
    <s v="Teren destinat impaduririi"/>
    <s v="conform amenajamentului silvic"/>
    <s v="BISTRIŢA-NĂSĂUD"/>
    <s v="Galaţii Bistriţei"/>
    <s v="Tara: România; Judet: BISTRIŢA-NĂSĂUD;Com Galaţii Bistriţei;   -; Nr: -;"/>
    <n v="2006"/>
    <n v="30571"/>
    <n v="6"/>
    <s v="in administrare"/>
    <s v="HG 460/10-IUL-13;OUG.1 din 04/01/2017;HG.354/18.05.2017;OUG.68 din 06/11/2019"/>
    <s v="imobil"/>
    <s v="Suprafeţe=162900 mp;CF=25405, 25496, 25497 ;Date cadastrale=239, 230, 237 ;"/>
  </r>
  <r>
    <x v="11590"/>
    <s v="8.04.01"/>
    <m/>
    <m/>
    <s v="Padure"/>
    <s v="conform amenajamentului silvic"/>
    <s v="DÂMBOVIŢA"/>
    <s v="Măneşti"/>
    <s v="Tara: România; Judet: DÂMBOVIŢA;Com Măneşti;   -; Nr: -;"/>
    <n v="2003"/>
    <n v="59573"/>
    <n v="15"/>
    <s v="in administrare"/>
    <s v="HG 460/10-IUL-13;OUG.1 din 04/01/2017;HG.354/18.05.2017;OUG.68 din 06/11/2019"/>
    <s v="imobil"/>
    <s v="Suprafeţe=90000 mp;CF=70222 ;Date cadastrale=687 ;"/>
  </r>
  <r>
    <x v="11591"/>
    <s v="8.04.01"/>
    <m/>
    <m/>
    <s v="Padure"/>
    <s v="conform amenajamentului silvic"/>
    <s v="DÂMBOVIŢA"/>
    <s v="Bezdead"/>
    <s v="Tara: România; Judet: DÂMBOVIŢA;Com Bezdead;   -; Nr: -;"/>
    <n v="2004"/>
    <n v="7747"/>
    <n v="15"/>
    <s v="in administrare"/>
    <s v="HG 460/10-IUL-13;OUG.1 din 04/01/2017;HG.354/18.05.2017;OUG.68 din 06/11/2019"/>
    <s v="imobil"/>
    <s v="Suprafeţe=11008 mp;CF=70354 ;Date cadastrale=657 ;"/>
  </r>
  <r>
    <x v="11592"/>
    <s v="8.04.01"/>
    <m/>
    <m/>
    <s v="Padure"/>
    <s v="conform amenajamentului silvic"/>
    <s v="DÂMBOVIŢA"/>
    <s v="Şotânga"/>
    <s v="Tara: România; Judet: DÂMBOVIŢA;Com Şotânga;   -; Nr: -;"/>
    <n v="2004"/>
    <n v="4490"/>
    <n v="15"/>
    <s v="in administrare"/>
    <s v="HG 460/10-IUL-13;OUG.1 din 04/01/2017;HG.354/18.05.2017;OUG.68 din 06/11/2019"/>
    <s v="imobil"/>
    <s v="Suprafeţe=6957 mp;CF=70594 ;Date cadastrale=757 ;"/>
  </r>
  <r>
    <x v="11593"/>
    <s v="8.04.01"/>
    <m/>
    <m/>
    <s v="Padure"/>
    <s v="conform amenajamentului silvic"/>
    <s v="DÂMBOVIŢA"/>
    <s v="Tătărani"/>
    <s v="Tara: România; Judet: DÂMBOVIŢA;Com Tătărani;   -; Nr: -;"/>
    <n v="2004"/>
    <n v="6792"/>
    <n v="15"/>
    <s v="in administrare"/>
    <s v="HG 460/10-IUL-13;OUG.1 din 04/01/2017;HG.354/18.05.2017;OUG.68 din 06/11/2019"/>
    <s v="imobil"/>
    <s v="Suprafeţe=9800 mp;CF=70376 ;Date cadastrale=710 ;"/>
  </r>
  <r>
    <x v="11594"/>
    <s v="8.04.01"/>
    <m/>
    <m/>
    <s v="Padure"/>
    <s v="conform amenajamentului silvic"/>
    <s v="DÂMBOVIŢA"/>
    <s v="Tătărani"/>
    <s v="Tara: România; Judet: DÂMBOVIŢA;Com Tătărani;   -; Nr: -;"/>
    <n v="2004"/>
    <n v="5842"/>
    <n v="15"/>
    <s v="in administrare"/>
    <s v="HG 460/10-IUL-13;OUG.1 din 04/01/2017;HG.354/18.05.2017;OUG.68 din 06/11/2019"/>
    <s v="imobil"/>
    <s v="Suprafeţe=8396 mp;CF=70375 ;Date cadastrale=730 ;"/>
  </r>
  <r>
    <x v="11595"/>
    <s v="8.04.01"/>
    <m/>
    <m/>
    <s v="Padure"/>
    <s v="conform amenajamentului silvic"/>
    <s v="DÂMBOVIŢA"/>
    <s v="Ludeşti"/>
    <s v="Tara: România; Judet: DÂMBOVIŢA;Com Ludeşti;   -; Nr: -;"/>
    <n v="2004"/>
    <n v="61516"/>
    <n v="15"/>
    <s v="in administrare"/>
    <s v="HG 460/10-IUL-13;OUG.1 din 04/01/2017;HG.354/18.05.2017;OUG.68 din 06/11/2019"/>
    <s v="imobil"/>
    <s v="Suprafeţe=86000 mp;CF=70103 ;Date cadastrale=252 ;"/>
  </r>
  <r>
    <x v="11596"/>
    <s v="8.04.01"/>
    <m/>
    <m/>
    <s v="Teren destinat impaduririi"/>
    <s v="conform amenajamentului silvic"/>
    <s v="DÂMBOVIŢA"/>
    <s v="Ludeşti"/>
    <s v="Tara: România; Judet: DÂMBOVIŢA;Com Ludeşti;   -; Nr: -;"/>
    <n v="2004"/>
    <n v="37749"/>
    <n v="15"/>
    <s v="in administrare"/>
    <s v="HG 460/10-IUL-13;OUG.1 din 04/01/2017;HG.354/18.05.2017;OUG.68 din 06/11/2019"/>
    <s v="imobil"/>
    <s v="Suprafeţe=59999 mp;CF=70107 ;Date cadastrale=235 ;"/>
  </r>
  <r>
    <x v="11597"/>
    <s v="8.04.01"/>
    <m/>
    <m/>
    <s v="Padure"/>
    <s v="conform amenajamentului silvic"/>
    <s v="DÂMBOVIŢA"/>
    <s v="Cobia"/>
    <s v="Tara: România; Judet: DÂMBOVIŢA;Com Cobia;   -; Nr: -;"/>
    <n v="2003"/>
    <n v="13834"/>
    <n v="15"/>
    <s v="in administrare"/>
    <s v="HG 460/10-IUL-13;OUG.1 din 04/01/2017;HG.354/18.05.2017;OUG.68 din 06/11/2019"/>
    <s v="imobil"/>
    <s v="Suprafeţe=22400 mp;CF=70133 ;Date cadastrale=298 ;"/>
  </r>
  <r>
    <x v="11598"/>
    <s v="8.04.01"/>
    <m/>
    <m/>
    <s v="Padure"/>
    <s v="conform amenajamentului silvic"/>
    <s v="GORJ"/>
    <s v="Aninoasa"/>
    <s v="Tara: România; Judet: GORJ;Com Aninoasa;   -; Nr: -;"/>
    <n v="2003"/>
    <n v="46865"/>
    <n v="18"/>
    <s v="in administrare"/>
    <s v="HG 460/10-IUL-13;OUG.1 din 04/01/2017;HG.354/18.05.2017;OUG.68 din 06/11/2019"/>
    <s v="imobil"/>
    <s v="Suprafeţe=80000 mp;CF=35670 ;Date cadastrale=310 ;"/>
  </r>
  <r>
    <x v="11599"/>
    <s v="8.04.01"/>
    <m/>
    <m/>
    <s v="Padure"/>
    <s v="conform amenajamentului silvic"/>
    <s v="GORJ"/>
    <s v="Turburea"/>
    <s v="Tara: România; Judet: GORJ;Com Turburea;   -; Nr: -;"/>
    <n v="2003"/>
    <n v="85210"/>
    <n v="18"/>
    <s v="in administrare"/>
    <s v="HG 460/10-IUL-13;OUG.1 din 04/01/2017;HG.354/18.05.2017;OUG.68 din 06/11/2019"/>
    <s v="imobil"/>
    <s v="Suprafeţe=100964 mp;CF=35341 ;Date cadastrale=179 ;"/>
  </r>
  <r>
    <x v="11600"/>
    <s v="8.04.01"/>
    <m/>
    <m/>
    <s v="Padure"/>
    <s v="conform amenajamentului silvic"/>
    <s v="GORJ"/>
    <s v="Cătunele"/>
    <s v="Tara: România; Judet: GORJ;Com Cătunele;   -; Nr: -;"/>
    <n v="2003"/>
    <n v="45587"/>
    <n v="18"/>
    <s v="in administrare"/>
    <s v="HG 460/10-IUL-13;OUG.1 din 04/01/2017;HG.354/18.05.2017;OUG.68 din 06/11/2019"/>
    <s v="imobil"/>
    <s v="Suprafeţe=53606 mp;CF=35641 ;Date cadastrale=251 ;"/>
  </r>
  <r>
    <x v="11601"/>
    <s v="8.04.01"/>
    <m/>
    <m/>
    <s v="Padure"/>
    <s v="conform amenajamentului silvic"/>
    <s v="OLT"/>
    <s v="Brebeni"/>
    <s v="Tara: România; Judet: OLT;Com Brebeni;   -; Nr: -;"/>
    <n v="2008"/>
    <n v="1733"/>
    <n v="28"/>
    <s v="in administrare"/>
    <s v="HG 460/10-IUL-13;OUG.1 din 04/01/2017;HG.354/18.05.2017;OUG.68 din 06/11/2019"/>
    <s v="imobil"/>
    <s v="Suprafeţe=2500 mp;CF=50701 ;Date cadastrale=74 ;"/>
  </r>
  <r>
    <x v="11602"/>
    <s v="8.04.01"/>
    <m/>
    <m/>
    <s v="Teren destinat impaduririi"/>
    <s v="conform amenajamentului silvic"/>
    <s v="VASLUI"/>
    <s v="Alexandru Vlahuţă"/>
    <s v="Tara: România; Judet: VASLUI;Com Alexandru Vlahuţă;   -; Nr: -;"/>
    <n v="2004"/>
    <n v="16538"/>
    <n v="37"/>
    <s v="in administrare"/>
    <s v="HG 460/10-IUL-13;OUG.1 din 04/01/2017;HG.354/18.05.2017;OUG.68 din 06/11/2019"/>
    <s v="imobil"/>
    <s v="Suprafeţe=39919 mp;CF=70136 ;Date cadastrale=228 ;"/>
  </r>
  <r>
    <x v="11603"/>
    <s v="8.23.11"/>
    <m/>
    <m/>
    <s v="Ilinica (Ep 23/R)"/>
    <m/>
    <s v="BUZĂU"/>
    <s v="Ruşeţu"/>
    <s v="Tara: România; Judet: BUZĂU;Com Ruşeţu;   -; Nr: -;"/>
    <n v="2012"/>
    <n v="8900"/>
    <n v="10"/>
    <s v="in administrare"/>
    <s v="HG 598/14-AUG-13;OUG.1 din 04/01/2017;OUG.68 din 06/11/2019"/>
    <s v="mobil"/>
    <s v=" Subrasa= ;Anul naşterii=2009 ;Sexul=iapa mama ;Locaţia de bază=H Rusetu ;"/>
  </r>
  <r>
    <x v="11604"/>
    <s v="8.23.13"/>
    <m/>
    <m/>
    <s v="Sultana (D/Rj 24)"/>
    <m/>
    <s v="CĂLĂRAŞI"/>
    <s v="Dor Mărunt"/>
    <s v="Tara: România; Judet: CĂLĂRAŞI;Com Dor Mărunt;   -; Nr: -;"/>
    <n v="2012"/>
    <n v="9400"/>
    <n v="51"/>
    <s v="in administrare"/>
    <s v="HG 598/14-AUG-13;OUG.1 din 04/01/2017;OUG.68 din 06/11/2019"/>
    <s v="mobil"/>
    <s v=" Subrasa= ;Anul naşterii=2009 ;Sexul=iapa mama ;Locaţia de bază=H Dor Marunt ;"/>
  </r>
  <r>
    <x v="11605"/>
    <s v="8.23.03"/>
    <m/>
    <m/>
    <s v="Zoe (Jv/28 J)"/>
    <m/>
    <s v="CĂLĂRAŞI"/>
    <s v="Perişoru"/>
    <s v="Tara: România; Judet: CĂLĂRAŞI;Com Perişoru;   -; Nr: -;"/>
    <n v="2012"/>
    <n v="9400"/>
    <n v="51"/>
    <s v="in administrare"/>
    <s v="HG 598/14-AUG-13;OUG.1 din 04/01/2017;OUG.68 din 06/11/2019"/>
    <s v="mobil"/>
    <s v=" Subrasa= ;Anul naşterii=2009 ;Sexul=iapa mama ;Locaţia de bază=H Jegalia ;"/>
  </r>
  <r>
    <x v="11606"/>
    <s v="8.23.09"/>
    <m/>
    <m/>
    <s v="Rasul/Cygaj 72 (72M/Cy)"/>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11607"/>
    <s v="8.23.09"/>
    <m/>
    <m/>
    <s v="Polac/Nedjari XIII-12 (12M/Nj 13)"/>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1608"/>
    <s v="8.23.09"/>
    <m/>
    <m/>
    <s v="Orsola/Hadban XXXVIII-6 (6 M/H 38)"/>
    <m/>
    <s v="CONSTANŢA"/>
    <s v="Mangalia"/>
    <s v="Tara: România; Judet: CONSTANŢA;Mun Mangalia; Şos  Constanţei; Nr: 52;"/>
    <n v="2012"/>
    <n v="9400"/>
    <n v="13"/>
    <s v="in administrare"/>
    <s v="HG 598/14-AUG-13;OUG.1 din 04/01/2017;OUG.68 din 06/11/2019"/>
    <s v="mobil"/>
    <s v=" Subrasa= ;Anul naşterii=2007 ;Sexul=iapa mama ;Locaţia de bază=H Mangalia ;"/>
  </r>
  <r>
    <x v="11609"/>
    <s v="8.23.06"/>
    <m/>
    <m/>
    <s v="Pietrosu XI-32 (P 11/32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11610"/>
    <s v="8.23.12"/>
    <m/>
    <m/>
    <s v="Shagya LXII-44 (Sh 62/44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11611"/>
    <s v="8.23.04"/>
    <m/>
    <m/>
    <s v="Furioso LXVII-49 (F 67/49 S)"/>
    <m/>
    <s v="OLT"/>
    <s v="Slatina"/>
    <s v="Tara: România; Judet: OLT;MRJ Slatina; Str  Recea; Nr: 24;"/>
    <n v="2012"/>
    <n v="10000"/>
    <n v="28"/>
    <s v="in administrare"/>
    <s v="HG 598/14-AUG-13;OUG.1 din 04/01/2017;OUG.68 din 06/11/2019"/>
    <s v="mobil"/>
    <s v=" Subrasa= ;Anul naşterii=2009 ;Sexul=armasar monta publica ;Locaţia de bază=H. Slatina ;"/>
  </r>
  <r>
    <x v="11612"/>
    <s v="8.23.05"/>
    <m/>
    <m/>
    <s v="Gidran XLVIII-41 (G 43/41 T)"/>
    <m/>
    <s v="BUZĂU"/>
    <s v="Cislău"/>
    <s v="Tara: România; Judet: BUZĂU;Com Cislău;   -; Nr: 2; Aleea Armatei"/>
    <n v="2012"/>
    <n v="9400"/>
    <n v="10"/>
    <s v="in administrare"/>
    <s v="HG 598/14-AUG-13;OUG.1 din 04/01/2017;OUG.68 din 06/11/2019"/>
    <s v="mobil"/>
    <s v=" Subrasa= ;Anul naşterii=2009 ;Sexul=iapa mama ;Locaţia de bază=H Cislau ;"/>
  </r>
  <r>
    <x v="11613"/>
    <s v="8.23.05"/>
    <m/>
    <m/>
    <s v="Gidran XLIV-56 (G 44/56 T)"/>
    <m/>
    <s v="BUZĂU"/>
    <s v="Cislău"/>
    <s v="Tara: România; Judet: BUZĂU;Com Cislău;   -; Nr: 2; Aleea Armatei"/>
    <n v="2012"/>
    <n v="9400"/>
    <n v="10"/>
    <s v="in administrare"/>
    <s v="HG 598/14-AUG-13;OUG.1 din 04/01/2017;OUG.68 din 06/11/2019"/>
    <s v="mobil"/>
    <s v=" Subrasa= ;Anul naşterii=2009 ;Sexul=iapa mama ;Locaţia de bază=H Cislau ;"/>
  </r>
  <r>
    <x v="11614"/>
    <s v="8.23.05"/>
    <m/>
    <m/>
    <s v="Gidran XLVII-1 (G 47/1 T)"/>
    <m/>
    <s v="BUZĂU"/>
    <s v="Cislău"/>
    <s v="Tara: România; Judet: BUZĂU;Com Cislău;   -; Nr: 2; Aeea Armatei"/>
    <n v="2012"/>
    <n v="9400"/>
    <n v="10"/>
    <s v="in administrare"/>
    <s v="HG 598/14-AUG-13;OUG.1 din 04/01/2017;OUG.68 din 06/11/2019"/>
    <s v="mobil"/>
    <s v=" Subrasa= ;Anul naşterii=2009 ;Sexul=iapa mama ;Locaţia de bază=H Cislau ;"/>
  </r>
  <r>
    <x v="11615"/>
    <s v="8.23.07"/>
    <m/>
    <m/>
    <s v="Conversano XXXV-17 (C 35/17 F)"/>
    <m/>
    <s v="BRAŞOV"/>
    <s v="Voila"/>
    <s v="Tara: România; Judet: BRAŞOV;Com Voila;   -; Nr: -; Sat Sambata de Jos"/>
    <n v="2012"/>
    <n v="10300"/>
    <n v="8"/>
    <s v="in administrare"/>
    <s v="HG 598/14-AUG-13;OUG.1 din 04/01/2017;OUG.68 din 06/11/2019"/>
    <s v="mobil"/>
    <s v=" Subrasa= ;Anul naşterii=2009 ;Sexul=iapa mama ;Locaţia de bază=H Sambata de Jos ;"/>
  </r>
  <r>
    <x v="11616"/>
    <s v="8.23.11"/>
    <m/>
    <m/>
    <s v="Decada (NT 7/HB)"/>
    <m/>
    <s v="BISTRIŢA-NĂSĂUD"/>
    <s v="-"/>
    <s v="Tara: România; Judet: BISTRIŢA-NĂSĂUD; -;   -; Nr: 45; Beclean pe Somes"/>
    <n v="2012"/>
    <n v="8900"/>
    <n v="6"/>
    <s v="in administrare"/>
    <s v="HG 598/14-AUG-13;OUG.1 din 04/01/2017;OUG.68 din 06/11/2019"/>
    <s v="mobil"/>
    <s v=" Subrasa= ;Anul naşterii=2009 ;Sexul=iapa mama ;Locaţia de bază=H Beclean ;"/>
  </r>
  <r>
    <x v="11617"/>
    <s v="8.23.07"/>
    <m/>
    <m/>
    <s v="Maestoso L-8 (M 50/8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1618"/>
    <s v="8.27.07"/>
    <m/>
    <m/>
    <s v="Grajd cabaline 5"/>
    <m/>
    <s v="NEAMŢ"/>
    <s v="Timişeşti"/>
    <s v="Tara: România; Judet: NEAMŢ;Com Timişeşti;   -; Nr: -; sat Dumbrava"/>
    <n v="1908"/>
    <n v="18629"/>
    <n v="27"/>
    <s v="in administrare"/>
    <s v="HG OUG 139/17-OCT-02;OUG.1 din 04/01/2017;OUG.68 din 06/11/2019"/>
    <s v="imobil"/>
    <s v=" Suprafaţă construită=355 mp;Suprafaţă desfăşurată=355 mp;Regimul de înălţime= ;Suprafaţă teren= mp;CF= ;Suprafaţă utilă= mp;"/>
  </r>
  <r>
    <x v="11619"/>
    <s v="8.23.07"/>
    <m/>
    <m/>
    <s v="Maestoso XLVII-37 (M47-37HB)/642001982044319"/>
    <m/>
    <s v="BISTRIŢA-NĂSĂUD"/>
    <s v="Beclean"/>
    <s v="Tara: România; Judet: BISTRIŢA-NĂSĂUD;Orş Beclean;   -; Nr: 45; Str. Bistritei"/>
    <n v="2013"/>
    <n v="10000"/>
    <n v="6"/>
    <s v="in administrare"/>
    <s v="HG 240/02-APR-14;OUG.1 din 04/01/2017;OUG.68 din 06/11/2019"/>
    <s v="mobil"/>
    <s v=" Subrasa= ;Anul naşterii=2010 ;Sexul=armasar monta publica ;Locaţia de bază=H Beclean ;"/>
  </r>
  <r>
    <x v="11620"/>
    <s v="8.23.11"/>
    <m/>
    <m/>
    <s v="Elba (NU 11-HB)/642019820376932"/>
    <m/>
    <s v="BISTRIŢA-NĂSĂUD"/>
    <s v="Beclean"/>
    <s v="Tara: România; Judet: BISTRIŢA-NĂSĂUD;Orş Beclean;   -; Nr: 45; Str. Bistritei"/>
    <n v="2013"/>
    <n v="8900"/>
    <n v="6"/>
    <s v="in administrare"/>
    <s v="HG 240/02-APR-14;OUG.1 din 04/01/2017;OUG.68 din 06/11/2019"/>
    <s v="mobil"/>
    <s v=" Subrasa= ;Anul naşterii=2010 ;Sexul=iapa mama ;Locaţia de bază=H. Beclean ;"/>
  </r>
  <r>
    <x v="11621"/>
    <s v="8.23.10"/>
    <m/>
    <m/>
    <s v="Bertina (22 C-O)/642019820054115"/>
    <m/>
    <s v="BUZĂU"/>
    <s v="Cislău"/>
    <s v="Tara: România; Judet: BUZĂU;Com Cislău;   -; Nr: 2; Aleea Armatei"/>
    <n v="2013"/>
    <n v="9400"/>
    <n v="10"/>
    <s v="in administrare"/>
    <s v="HG 240/02-APR-14;OUG.1 din 04/01/2017;OUG.68 din 06/11/2019"/>
    <s v="mobil"/>
    <s v=" Subrasa= ;Anul naşterii=2010 ;Sexul=iapa mama ;Locaţia de bază=H. Cislau ;"/>
  </r>
  <r>
    <x v="11622"/>
    <s v="8.23.11"/>
    <m/>
    <m/>
    <s v="Fabia (I 43-R)/642019820057794"/>
    <m/>
    <s v="BUZĂU"/>
    <s v="Ruşeţu"/>
    <s v="Tara: România; Judet: BUZĂU;Com Ruşeţu;   -; Nr: -;"/>
    <n v="2013"/>
    <n v="9700"/>
    <n v="10"/>
    <s v="in administrare"/>
    <s v="HG 240/02-APR-14;OUG.1 din 04/01/2017;OUG.68 din 06/11/2019"/>
    <s v="mobil"/>
    <s v=" Subrasa= ;Anul naşterii=2010 ;Sexul=iapa mama ;Locaţia de bază=H. Rusetu ;"/>
  </r>
  <r>
    <x v="11623"/>
    <s v="8.23.09"/>
    <m/>
    <m/>
    <s v="Sara/Gazal XX-1 (11M-G 20)/642019820013974"/>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1624"/>
    <s v="8.23.09"/>
    <m/>
    <m/>
    <s v="Semida/Cygaj I-6 (6 M-Cy 1)/642019820202083"/>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1625"/>
    <s v="8.23.12"/>
    <m/>
    <m/>
    <s v="Kohelian XL-18 (K 40-18 R)/642019820469590"/>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11626"/>
    <s v="8.23.04"/>
    <m/>
    <m/>
    <s v="Furioso LXVII-50 (F67-50S)/642019820275520"/>
    <m/>
    <s v="OLT"/>
    <s v="Slatina"/>
    <s v="Tara: România; Judet: OLT;MRJ Slatina; Str  Recea; Nr: 24;"/>
    <n v="2013"/>
    <n v="10000"/>
    <n v="28"/>
    <s v="in administrare"/>
    <s v="HG 240/02-APR-14;OUG.1 din 04/01/2017;OUG.68 din 06/11/2019"/>
    <s v="mobil"/>
    <s v=" Subrasa= ;Anul naşterii=2009 ;Sexul=armasar monta publica ;Locaţia de bază=H. Slatina ;"/>
  </r>
  <r>
    <x v="11627"/>
    <s v="8.23.04"/>
    <m/>
    <m/>
    <s v="North Star XLIV-3 (Z 44-3S)/642019820276503"/>
    <m/>
    <s v="OLT"/>
    <s v="Slatina"/>
    <s v="Tara: România; Judet: OLT;MRJ Slatina; Str  Recea; Nr: 24;"/>
    <n v="2013"/>
    <n v="10000"/>
    <n v="28"/>
    <s v="in administrare"/>
    <s v="HG 240/02-APR-14;OUG.1 din 04/01/2017;OUG.68 din 06/11/2019"/>
    <s v="mobil"/>
    <s v=" Subrasa= ;Anul naşterii=2009 ;Sexul=armasar monta publica ;Locaţia de bază=H. Slatina ;"/>
  </r>
  <r>
    <x v="11628"/>
    <s v="8.23.07"/>
    <m/>
    <m/>
    <s v="Neapolitano XXIX-128 (N 29-128 F)/642019820514372"/>
    <m/>
    <s v="BRĂILA"/>
    <s v="-"/>
    <s v="Tara: România; Judet: BRĂILA; -;   -; Nr: -;"/>
    <n v="2013"/>
    <n v="10800"/>
    <n v="9"/>
    <s v="in administrare"/>
    <s v="HG 240/02-APR-14;OUG.1 din 04/01/2017;HG.118/27.02.2019;OUG.68 din 06/11/2019"/>
    <s v="mobil"/>
    <s v="Anul naşterii=2009 ;Sexul=armăsar montă publică ;Dangale=N 29-128 F ;Microcip=642019820514372 ;Locaţia de bază=D.A.Ramnicelu ;"/>
  </r>
  <r>
    <x v="11629"/>
    <s v="8.04.01"/>
    <m/>
    <m/>
    <s v="padure"/>
    <m/>
    <s v="BACĂU"/>
    <s v="Pânceşti"/>
    <s v="Tara: România; Judet: BACĂU;Com Pânceşti;   -; Nr: -;"/>
    <n v="2003"/>
    <n v="35200"/>
    <n v="4"/>
    <s v="in administrare"/>
    <s v="HG 323/23-APR-14;OUG.1 din 04/01/2017;HG.354/18.05.2017;OUG.68 din 06/11/2019"/>
    <s v="imobil"/>
    <s v="Suprafeţe=90688 mp;CF=60314,60315,60318,60319 ;Date cadastrale=392,390,389,391 ;"/>
  </r>
  <r>
    <x v="11630"/>
    <s v="8.04.01"/>
    <m/>
    <m/>
    <s v="teren destinat impaduririi"/>
    <m/>
    <s v="BOTOŞANI"/>
    <s v="Coţuşca"/>
    <s v="Tara: România; Judet: BOTOŞANI;Com Coţuşca;   -; Nr: -;"/>
    <n v="2007"/>
    <n v="34581"/>
    <n v="7"/>
    <s v="in administrare"/>
    <s v="HG 323/23-MAR-14;OUG.1 din 04/01/2017;HG.354/18.05.2017;OUG.68 din 06/11/2019"/>
    <s v="imobil"/>
    <s v="Suprafeţe=139516 mp;CF=50369,50371 ;Date cadastrale=468,469 ;"/>
  </r>
  <r>
    <x v="11631"/>
    <s v="8.04.01"/>
    <m/>
    <m/>
    <s v="padure"/>
    <m/>
    <s v="BOTOŞANI"/>
    <s v="Frumuşica"/>
    <s v="Tara: România; Judet: BOTOŞANI;Com Frumuşica;   -; Nr: -;"/>
    <n v="2004"/>
    <n v="5478"/>
    <n v="7"/>
    <s v="in administrare"/>
    <s v="HG 323/23-APR-14;OUG.1 din 04/01/2017;HG.354/18.05.2017;OUG.68 din 06/11/2019"/>
    <s v="imobil"/>
    <s v="Suprafeţe=10000 mp;CF=50238 ;Date cadastrale=117 ;"/>
  </r>
  <r>
    <x v="11632"/>
    <s v="8.04.01"/>
    <m/>
    <m/>
    <s v="padure"/>
    <m/>
    <s v="BOTOŞANI"/>
    <s v="Gorbăneşti"/>
    <s v="Tara: România; Judet: BOTOŞANI;Com Gorbăneşti;   -; Nr: -;"/>
    <n v="2003"/>
    <n v="19708"/>
    <n v="7"/>
    <s v="in administrare"/>
    <s v="HG 323/23-APR-14;OUG.1 din 04/01/2017;HG.354/18.05.2017;OUG.68 din 06/11/2019"/>
    <s v="imobil"/>
    <s v="Suprafeţe=50075 mp;CF=50517 ;Date cadastrale=50517 ;"/>
  </r>
  <r>
    <x v="11633"/>
    <s v="8.04.01"/>
    <m/>
    <m/>
    <s v="teren destinat impaduriri"/>
    <m/>
    <s v="BOTOŞANI"/>
    <s v="Bucecea"/>
    <s v="Tara: România; Judet: BOTOŞANI;Loc Bucecea;   -; Nr: -;"/>
    <n v="2006"/>
    <n v="233312"/>
    <n v="7"/>
    <s v="in administrare"/>
    <s v="HG 323/23-APR-14;OUG.1 din 04/01/2017;HG.354/18.05.2017;OUG.68 din 06/11/2019"/>
    <s v="imobil"/>
    <s v="Suprafeţe=258947 mp;CF=50374,50375,50376,50377 ;Date cadastrale=464,465,463,462 ;"/>
  </r>
  <r>
    <x v="11634"/>
    <s v="8.04.01"/>
    <m/>
    <m/>
    <s v="padure"/>
    <m/>
    <s v="NEAMŢ"/>
    <s v="Ştefan cel Mare"/>
    <s v="Tara: România; Judet: NEAMŢ;Com Ştefan cel Mare;   -; Nr: -;"/>
    <n v="2003"/>
    <n v="17052"/>
    <n v="27"/>
    <s v="in administrare"/>
    <s v="HG 323/23-APR-14;OUG.1 din 04/01/2017;HG.354/18.05.2017;OUG.68 din 06/11/2019"/>
    <s v="imobil"/>
    <s v="Suprafeţe=10000 mp;CF=50373 ;Date cadastrale=197 ;"/>
  </r>
  <r>
    <x v="11635"/>
    <s v="8.04.01"/>
    <m/>
    <m/>
    <s v="teren destinat impaduririi"/>
    <m/>
    <s v="TELEORMAN"/>
    <s v="Săceni"/>
    <s v="Tara: România; Judet: TELEORMAN;Com Săceni;   -; Nr: -;"/>
    <n v="2006"/>
    <n v="374562"/>
    <n v="34"/>
    <s v="in administrare"/>
    <s v="HG 323/23-APR-14;OUG.1 din 04/01/2017;HG.354/18.05.2017;OUG.68 din 06/11/2019"/>
    <s v="imobil"/>
    <s v="Suprafeţe=452520 mp;CF=20138,20141,20139,20136 ;Date cadastrale=419,437,420,464 ;"/>
  </r>
  <r>
    <x v="11636"/>
    <s v="8.23.07"/>
    <m/>
    <m/>
    <s v="Neapolitano XXXII-27(N 32- 27 F) 642019820573803"/>
    <m/>
    <s v="BRĂILA"/>
    <s v="-"/>
    <s v="Tara: România; Judet: BRĂILA; -;   -; Nr: -;"/>
    <n v="2013"/>
    <n v="10000"/>
    <n v="9"/>
    <s v="in administrare"/>
    <s v="HG 1098/10-DEC-14;OUG.1 din 04/01/2017;HG.118/27.02.2019;OUG.68 din 06/11/2019"/>
    <s v="mobil"/>
    <s v="Anul naşterii=2010 ;Sexul=armasar monta publica ;Dangale=N 32 - 27 F ;Microcip=642019820573803 ;Locaţia de bază=D.A.Ramnicelu ;"/>
  </r>
  <r>
    <x v="11637"/>
    <s v="8.23.07"/>
    <m/>
    <m/>
    <s v="Favory XXXVI-8 (T 36-8 F) 642019820514677"/>
    <m/>
    <s v="GALAŢI"/>
    <s v="Tuluceşti"/>
    <s v="Tara: România; Judet: GALAŢI;Com Tuluceşti;   -; Nr: -;"/>
    <n v="2013"/>
    <n v="10000"/>
    <n v="17"/>
    <s v="in administrare"/>
    <s v="HG 1098/10-DEC-14;OUG.1 din 04/01/2017;HG.118/27.02.2019;OUG.68 din 06/11/2019"/>
    <s v="mobil"/>
    <s v="Anul naşterii=2010 ;Sexul=armasar monta publica ;Dangale=T 36-8 F ;Microcip=642019820514677 ;Locaţia de bază=H.Tulucesti ;"/>
  </r>
  <r>
    <x v="11638"/>
    <s v="8.23.13"/>
    <m/>
    <m/>
    <s v="Carlita ( D-Fg 21) / 642019820059305_x000a_"/>
    <m/>
    <s v="CĂLĂRAŞI"/>
    <s v="Dor Mărunt"/>
    <s v="Tara: România; Judet: CĂLĂRAŞI;Com Dor Mărunt;   -; Nr: -;"/>
    <n v="2013"/>
    <n v="9400"/>
    <n v="51"/>
    <s v="in administrare"/>
    <s v="HG 1098/10-DEC-14;OUG.1 din 04/01/2017;OUG.68 din 06/11/2019"/>
    <s v="mobil"/>
    <s v=" Subrasa= ;Anul naşterii=2010 ;Sexul=iapa mama ;Locaţia de bază=H Dor Marunt ;"/>
  </r>
  <r>
    <x v="11639"/>
    <s v="8.23.03"/>
    <m/>
    <m/>
    <s v="Alunita ( Cv-14J) / 642019820057188_x000a_"/>
    <m/>
    <s v="CĂLĂRAŞI"/>
    <s v="Perişoru"/>
    <s v="Tara: România; Judet: CĂLĂRAŞI;Com Perişoru;   -; Nr: -;"/>
    <n v="2013"/>
    <n v="9400"/>
    <n v="51"/>
    <s v="in administrare"/>
    <s v="HG 1098/10-DEC-14;OUG.1 din 04/01/2017;OUG.68 din 06/11/2019"/>
    <s v="mobil"/>
    <s v=" Subrasa= ;Anul naşterii=2010 ;Sexul=iapa mama ;Locaţia de bază=H Jegalia ;"/>
  </r>
  <r>
    <x v="11640"/>
    <s v="8.23.09"/>
    <m/>
    <m/>
    <s v="Saveli / Cygaj I-5 ( 5M - Cy 1) / 642019820200833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11641"/>
    <s v="8.23.09"/>
    <m/>
    <m/>
    <s v="Safira/Mersuch XXVI-11M (11M-M26)/642019820201645"/>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1642"/>
    <s v="8.23.09"/>
    <m/>
    <m/>
    <s v="Sindy / Cygaj I-8 M ( 8 M - Cy 1) / 642019820200552_x000a_"/>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1643"/>
    <s v="8.23.05"/>
    <m/>
    <m/>
    <s v="Gidran XLIV-60 ( G 44 - 60T) / 642019820008089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4"/>
    <s v="8.23.05"/>
    <m/>
    <m/>
    <s v="Gidran XLVII - 3 ( G 47 - 3T) / 642019820010995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5"/>
    <s v="8.23.05"/>
    <m/>
    <m/>
    <s v="Gidran XLVII-4 ( G 47 - 4T) / 642019820013983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6"/>
    <s v="8.23.05"/>
    <m/>
    <m/>
    <s v="Gidran XLIV-59 (G 44 - 59 T) / 642019820001684_x000a_"/>
    <m/>
    <s v="BUZĂU"/>
    <s v="-"/>
    <s v="Tara: România; Judet: BUZĂU; -;   -; Nr: -;"/>
    <n v="2013"/>
    <n v="10300"/>
    <n v="10"/>
    <s v="in administrare"/>
    <s v="HG 1098/10-DEC-14;OUG.1 din 04/01/2017;HG.118/27.02.2019;OUG.68 din 06/11/2019"/>
    <s v="mobil"/>
    <s v="Anul naşterii=2010 ;Sexul=iapa mama ;Dangale= G 44 - 59 T ;Microcip= 642019820001684 ;Locaţia de bază=H.Cislau ;"/>
  </r>
  <r>
    <x v="11647"/>
    <s v="8.23.05"/>
    <m/>
    <m/>
    <s v="Gidran XLII-42 ( G 42 - 42T ) / 642019820035670_x000a_"/>
    <m/>
    <s v="BUZĂU"/>
    <s v="-"/>
    <s v="Tara: România; Judet: BUZĂU; -;   -; Nr: -;"/>
    <n v="2013"/>
    <n v="10300"/>
    <n v="10"/>
    <s v="in administrare"/>
    <s v="HG 1098/10-DEC-14;OUG.1 din 04/01/2017;HG.118/27.02.2019;OUG.68 din 06/11/2019"/>
    <s v="mobil"/>
    <s v="Anul naşterii=2010 ;Sexul=iapa mama ;Dangale= G 42 - 42T ;Microcip= 642019820035670 ;Locaţia de bază=H.Cislau ;"/>
  </r>
  <r>
    <x v="11648"/>
    <s v="8.23.12"/>
    <m/>
    <m/>
    <s v="Siglavy Bagdady XVII-31 ( SB 17-31 R ) / 642019820468476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11649"/>
    <s v="8.23.04"/>
    <m/>
    <m/>
    <s v="North Star XLIV-2 (Z 44-2S) / 642019820448547_x000a_"/>
    <m/>
    <s v="OLT"/>
    <s v="Slatina"/>
    <s v="Tara: România; Judet: OLT;MRJ Slatina; Str  Recea; Nr: 24;"/>
    <n v="2013"/>
    <n v="9400"/>
    <n v="28"/>
    <s v="in administrare"/>
    <s v="HG 1098/10-DEC-14;OUG.1 din 04/01/2017;OUG.68 din 06/11/2019"/>
    <s v="mobil"/>
    <s v=" Subrasa= ;Anul naşterii=2010 ;Sexul=iapa mama ;Locaţia de bază=H Slatina ;"/>
  </r>
  <r>
    <x v="11650"/>
    <s v="8.23.08"/>
    <m/>
    <m/>
    <s v="Nonius 36-20 (N 36-20 I) / 642019820335030_x000a_"/>
    <m/>
    <s v="TIMIŞ"/>
    <s v="Recaş"/>
    <s v="Tara: România; Judet: TIMIŞ;Orş Recaş;   -; Nr: -; Izvin"/>
    <n v="2013"/>
    <n v="10300"/>
    <n v="35"/>
    <s v="in administrare"/>
    <s v="HG 1098/10-DEC-14;OUG.1 din 04/01/2017;OUG.68 din 06/11/2019"/>
    <s v="mobil"/>
    <s v=" Subrasa= ;Anul naşterii=2010 ;Sexul=iapa mama ;Locaţia de bază=H Izvin ;"/>
  </r>
  <r>
    <x v="11651"/>
    <s v="8.23.07"/>
    <m/>
    <m/>
    <s v="Neapolitano XXXI-38 (N 31 - 38 HB) / 642019820321711_x000a_"/>
    <m/>
    <s v="BISTRIŢA-NĂSĂUD"/>
    <s v="Bistriţa"/>
    <s v="Tara: România; Judet: BISTRIŢA-NĂSĂUD;MRJ Bistriţa; G  Bistriţa; Nr: 45;"/>
    <n v="2014"/>
    <n v="10000"/>
    <n v="6"/>
    <s v="in administrare"/>
    <s v="HG. 543/08-IUL-15;OUG.1 din 04/01/2017;OUG.68 din 06/11/2019"/>
    <s v="mobil"/>
    <s v=" Subrasa= ;Anul naşterii=2011 ;Sexul=armasar monta publica ;Locaţia de bază=H Beclean ;"/>
  </r>
  <r>
    <x v="11652"/>
    <s v="8.23.07"/>
    <m/>
    <m/>
    <s v="Incitato IV-27 ( I 4 - 27 HB) / 642019820376538_x000a_"/>
    <m/>
    <s v="BISTRIŢA-NĂSĂUD"/>
    <s v="Bistriţa"/>
    <s v="Tara: România; Judet: BISTRIŢA-NĂSĂUD;MRJ Bistriţa; G  Bistriţa; Nr: 45;"/>
    <n v="2014"/>
    <n v="9400"/>
    <n v="6"/>
    <s v="in administrare"/>
    <s v="HG. 543/08-IUL-15;OUG.1 din 04/01/2017;OUG.68 din 06/11/2019"/>
    <s v="mobil"/>
    <s v=" Subrasa= ;Anul naşterii=2011 ;Sexul=iapa mama ;Locaţia de bază=H Beclean ;"/>
  </r>
  <r>
    <x v="11653"/>
    <s v="8.23.11"/>
    <m/>
    <m/>
    <s v="Faza (Of 1 - HB) / 642019820325775_x000a_"/>
    <m/>
    <s v="BISTRIŢA-NĂSĂUD"/>
    <s v="Bistriţa"/>
    <s v="Tara: România; Judet: BISTRIŢA-NĂSĂUD;MRJ Bistriţa; G  Bistriţa; Nr: 45;"/>
    <n v="2014"/>
    <n v="8900"/>
    <n v="6"/>
    <s v="in administrare"/>
    <s v="HG. 543/08-IUL-15;OUG.1 din 04/01/2017;OUG.68 din 06/11/2019"/>
    <s v="mobil"/>
    <s v=" Subrasa= ;Anul naşterii=2011 ;Sexul=iapa mama ;Locaţia de bază=H Beclean ;"/>
  </r>
  <r>
    <x v="11654"/>
    <s v="8.23.07"/>
    <m/>
    <m/>
    <s v="Tulipan XX-22 ( T 20 - 22F) / 642019820573717_x000a_"/>
    <m/>
    <s v="BRAŞOV"/>
    <s v="Voila"/>
    <s v="Tara: România; Judet: BRAŞOV;Com Voila;   -; Nr: -; satul Sâmbăta de Jos, str. 1 Decembrie 1918"/>
    <n v="2014"/>
    <n v="10300"/>
    <n v="8"/>
    <s v="in administrare"/>
    <s v="HG. 543/08-IUL-15;OUG.1 din 04/01/2017;OUG.68 din 06/11/2019"/>
    <s v="mobil"/>
    <s v=" Subrasa= ;Anul naşterii=2010 ;Sexul=iapă mamă_x000a_ ;Locaţia de bază=H. Sambata de Jos_x000a_ ;"/>
  </r>
  <r>
    <x v="11655"/>
    <s v="8.23.07"/>
    <m/>
    <m/>
    <s v="Maestoso XLIX-46 ( M 49 - 46F) / 642019820491752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1656"/>
    <s v="8.23.11"/>
    <m/>
    <m/>
    <s v="Orica ( Ag 20 - R ) / 642019820609181_x000a_"/>
    <m/>
    <s v="BUZĂU"/>
    <s v="Ruşeţu"/>
    <s v="Tara: România; Judet: BUZĂU;Com Ruşeţu;   -; Nr: -;"/>
    <n v="2014"/>
    <n v="9700"/>
    <n v="10"/>
    <s v="in administrare"/>
    <s v="HG. 543/08-IUL-15;OUG.1 din 04/01/2017;OUG.68 din 06/11/2019"/>
    <s v="mobil"/>
    <s v=" Subrasa= ;Anul naşterii=2011 ;Sexul=iapă mamă_x000a_ ;Locaţia de bază=H. Rusetu_x000a_ ;"/>
  </r>
  <r>
    <x v="11657"/>
    <s v="8.23.13"/>
    <m/>
    <m/>
    <s v="Rashid ( D - Vi 11) / 642019820064470_x000a_"/>
    <m/>
    <s v="CĂLĂRAŞI"/>
    <s v="Dor Mărunt"/>
    <s v="Tara: România; Judet: CĂLĂRAŞI;Com Dor Mărunt;   -; Nr: -;"/>
    <n v="2014"/>
    <n v="10000"/>
    <n v="51"/>
    <s v="in administrare"/>
    <s v="HG. 543/08-IUL-15;OUG.1 din 04/01/2017;OUG.68 din 06/11/2019"/>
    <s v="mobil"/>
    <s v=" Subrasa= ;Anul naşterii=2011 ;Sexul=armăsar montă publică_x000a_ ;Locaţia de bază=H. Dor Mărunt_x000a_ ;"/>
  </r>
  <r>
    <x v="11658"/>
    <s v="8.23.13"/>
    <m/>
    <m/>
    <s v="Kiss Me ( D - Vi 12 ) / 642019820065094_x000a_"/>
    <m/>
    <s v="CĂLĂRAŞI"/>
    <s v="Dor Mărunt"/>
    <s v="Tara: România; Judet: CĂLĂRAŞI;Com Dor Mărunt;   -; Nr: -;"/>
    <n v="2014"/>
    <n v="10300"/>
    <n v="51"/>
    <s v="in administrare"/>
    <s v="HG. 543/08-IUL-15;OUG.1 din 04/01/2017;OUG.68 din 06/11/2019"/>
    <s v="mobil"/>
    <s v=" Subrasa= ;Anul naşterii=2011 ;Sexul=iapa mama ;Locaţia de bază=H. Dor Mărunt_x000a_ ;"/>
  </r>
  <r>
    <x v="11659"/>
    <s v="8.23.03"/>
    <m/>
    <m/>
    <s v="Bibic ( cv - 22 J ) / 642019820065644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1660"/>
    <s v="8.23.03"/>
    <m/>
    <m/>
    <s v="Bura ( Mp - 19 J ) / 642019820364495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11661"/>
    <s v="8.23.09"/>
    <m/>
    <m/>
    <s v="Tarun / Gazal XX-17 (17 M - G 20) / 642019820426793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11662"/>
    <s v="8.23.05"/>
    <m/>
    <m/>
    <s v="Gidran XLIII-52 ( G 43 - 52 T ) / 6420198134342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1663"/>
    <s v="8.23.06"/>
    <m/>
    <m/>
    <s v="Prislop XI-10 ( P 11 - 10 L ) / 968000003704823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1664"/>
    <s v="8.23.06"/>
    <m/>
    <m/>
    <s v="Prislop XI-11 ( P 11 - 11 L ) / 968000003704992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1665"/>
    <s v="8.23.12"/>
    <m/>
    <m/>
    <s v="Koheilan XLII -19 ( K 42 - 19 R ) / 642019820468148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6"/>
    <s v="8.23.12"/>
    <m/>
    <m/>
    <s v="Dahoman XXXIX-96 ( D 39 - 96 R ) / 642019820626532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7"/>
    <s v="8.23.12"/>
    <m/>
    <m/>
    <s v="Koheilan XL-19 ( K 40 - 19 L ) / 642019820626381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8"/>
    <s v="8.23.07"/>
    <m/>
    <m/>
    <s v="Siglavy Capriola XXII-42 ( SC 22 - 42F) / 64201982048215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1669"/>
    <s v="8.30.01"/>
    <m/>
    <m/>
    <s v="Corectare torenţi Geamăna-Valea Zâmbocata _x000a_"/>
    <m/>
    <s v="OLT"/>
    <s v="-"/>
    <s v="Tara: România; Judet: OLT; -;   -; Nr: -;"/>
    <n v="2007"/>
    <n v="1714021"/>
    <n v="28"/>
    <s v="in administrare"/>
    <s v="HG. 859/14.10.2015;OUG.1 din 04/01/2017;HG.354/18.05.2017;OUG.68 din 06/11/2019;HG.846/08.10.2020"/>
    <s v="imobil"/>
    <s v="Lungime albie corectată/consolidată=6,1 km;"/>
  </r>
  <r>
    <x v="11670"/>
    <s v="8.30.01"/>
    <m/>
    <m/>
    <s v="Corectare torenţi Valea Satului_x000a_"/>
    <m/>
    <s v="VÂLCEA"/>
    <s v="-"/>
    <s v="Tara: România; Judet: VÂLCEA; -;   -; Nr: -;"/>
    <n v="2011"/>
    <n v="1435247"/>
    <n v="38"/>
    <s v="in administrare"/>
    <s v="HG. 859/14.10.2015;OUG.1 din 04/01/2017;HG.354/18.05.2017;OUG.68 din 06/11/2019;HG.846/08.10.2020"/>
    <s v="imobil"/>
    <s v="Lungime albie corectată/consolidată=2,55 km;"/>
  </r>
  <r>
    <x v="11671"/>
    <s v="8.30.01"/>
    <m/>
    <m/>
    <s v="Corectare torenţi Caşin Inţărcătoarea_x000a_"/>
    <m/>
    <s v="BACĂU"/>
    <s v="-"/>
    <s v="Tara: România; Judet: BACĂU; -;   -; Nr: -;"/>
    <n v="2014"/>
    <n v="6634039"/>
    <n v="4"/>
    <s v="in administrare"/>
    <s v="HG. 859/14.10.2015;OUG.1 din 04/01/2017;HG.354/18.05.2017;OUG.68 din 06/11/2019;HG.846/08.10.2020"/>
    <s v="imobil"/>
    <s v="Lungime albie corectată/consolidată=2,72 km;"/>
  </r>
  <r>
    <x v="11672"/>
    <s v="8.30.01"/>
    <m/>
    <m/>
    <s v="Corectare torenţi din Bazinul Hidrografic Higeg_x000a_"/>
    <m/>
    <s v="CARAŞ-SEVERIN"/>
    <s v="-"/>
    <s v="Tara: România; Judet: CARAŞ-SEVERIN; -;   -; Nr: -;"/>
    <n v="2013"/>
    <n v="2272304"/>
    <n v="11"/>
    <s v="in administrare"/>
    <s v="HG. 859/14.10.2015;OUG.1 din 04/01/2017;HG.354/18.05.2017;OUG.68 din 06/11/2019;HG.846/08.10.2020"/>
    <s v="imobil"/>
    <s v="Lungime albie corectată/consolidată=2,2 km;"/>
  </r>
  <r>
    <x v="11673"/>
    <s v="8.30.01"/>
    <m/>
    <m/>
    <s v="Corectare torenţi Arva_x000a_"/>
    <m/>
    <s v="VRANCEA"/>
    <s v="-"/>
    <s v="Tara: România; Judet: VRANCEA; -;   -; Nr: -;"/>
    <n v="2013"/>
    <n v="1650851"/>
    <n v="39"/>
    <s v="in administrare"/>
    <s v="HG. 859/14.10.2015;OUG.1 din 04/01/2017;HG.354/18.05.2017;OUG.68 din 06/11/2019;HG.846/08.10.2020"/>
    <s v="imobil"/>
    <s v="Lungime albie corectată/consolidată=2,8 km;"/>
  </r>
  <r>
    <x v="11674"/>
    <s v="8.04.01"/>
    <m/>
    <m/>
    <s v="Padure"/>
    <m/>
    <s v="BOTOŞANI"/>
    <s v="Durneşti"/>
    <s v="Tara: România; Judet: BOTOŞANI;Com Durneşti;   -; Nr: -;"/>
    <n v="2014"/>
    <n v="129783"/>
    <n v="7"/>
    <s v="in administrare"/>
    <s v="HG. 859/14.10.2015;OUG.1 din 04/01/2017;OUG.68 din 06/11/2019"/>
    <s v="imobil"/>
    <s v=" Suprafeţe=15 ha mp;CF=50211 ;Date cadastrale=50211 ;"/>
  </r>
  <r>
    <x v="11675"/>
    <s v="8.04.01"/>
    <m/>
    <m/>
    <s v="Padure"/>
    <m/>
    <s v="BISTRIŢA-NĂSĂUD"/>
    <s v="Chiochiş"/>
    <s v="Tara: România; Judet: BISTRIŢA-NĂSĂUD;Com Chiochiş;   -; Nr: -; Nuseni"/>
    <n v="2014"/>
    <n v="428586"/>
    <n v="6"/>
    <s v="in administrare"/>
    <s v="HG. 859/14.10.2015;OUG.1 din 04/01/2017;HG.354/18.05.2017;OUG.68 din 06/11/2019"/>
    <s v="imobil"/>
    <s v="Suprafeţe=43,5733 mp;CF=25237,25219,25478,25455 ;Date cadastrale=25237,25219,25478,25455 ;"/>
  </r>
  <r>
    <x v="11676"/>
    <s v="8.04.01"/>
    <m/>
    <m/>
    <s v="Padure"/>
    <m/>
    <s v="DÂMBOVIŢA"/>
    <s v="Cornăţelu"/>
    <s v="Tara: România; Judet: DÂMBOVIŢA;Com Cornăţelu;   -; Nr: -;"/>
    <n v="2013"/>
    <n v="1029060"/>
    <n v="15"/>
    <s v="in administrare"/>
    <s v="HG. 859/14.10.2015;OUG.1 din 04/01/2017;HG.354/18.05.2017;OUG.68 din 06/11/2019"/>
    <s v="imobil"/>
    <s v="Suprafeţe=92,7102 ha mp;CF=70458,70459,70456,70039 ;Date cadastrale=699,702,700,703 ;"/>
  </r>
  <r>
    <x v="11677"/>
    <s v="8.30.01"/>
    <m/>
    <m/>
    <s v="Corectarea torenţilor Buturoaia obiectiv II"/>
    <m/>
    <s v="DÂMBOVIŢA"/>
    <s v="-"/>
    <s v="Tara: România; Judet: DÂMBOVIŢA; -;   -; Nr: -;"/>
    <n v="2016"/>
    <n v="1342568"/>
    <n v="15"/>
    <s v="in administrare"/>
    <s v="HG. 787/04.10.2018;OUG.68 din 06/11/2019;HG.846/08.10.2020"/>
    <s v="imobil"/>
    <s v="Lungime albie corectată/consolidată=1,5 km;"/>
  </r>
  <r>
    <x v="11678"/>
    <s v="8.23.07"/>
    <m/>
    <m/>
    <s v="Tulipan XXII-3  (T 22 / 3 F) 642019820607499"/>
    <m/>
    <s v="BISTRIŢA-NĂSĂUD"/>
    <s v="-"/>
    <s v="Tara: România; Judet: BISTRIŢA-NĂSĂUD; -;   -; Nr: 45; Beclean pe Someş, str. Bistriţei"/>
    <n v="2015"/>
    <n v="10000"/>
    <n v="6"/>
    <s v="in administrare"/>
    <s v="HG. 118/27.02.2019;OUG.68 din 06/11/2019"/>
    <s v="mobil"/>
    <s v=" Anul naşterii=2012 ;Sexul=armăsar montă publică ;Dangale=T 22 / 3 F ;Microcip=642019820607499 ;Locaţia de bază=H.Beclean ;"/>
  </r>
  <r>
    <x v="11679"/>
    <s v="8.23.07"/>
    <m/>
    <m/>
    <s v="Neapolitano XXXI-40  (N 31 / 40 F) 642019820606031"/>
    <m/>
    <s v="BISTRIŢA-NĂSĂUD"/>
    <s v="-"/>
    <s v="Tara: România; Judet: BISTRIŢA-NĂSĂUD; -;   -; Nr: 45;  Beclean pe Someş, str. Bistriţei"/>
    <n v="2015"/>
    <n v="10000"/>
    <n v="6"/>
    <s v="in administrare"/>
    <s v="HG. 118/27.02.2019;OUG.68 din 06/11/2019"/>
    <s v="mobil"/>
    <s v=" Anul naşterii=2012 ;Sexul=armăsar montă publică ;Dangale=N 31 / 40 F ;Microcip=642019820606031 ;Locaţia de bază=H.Beclean ;"/>
  </r>
  <r>
    <x v="11680"/>
    <s v="8.23.07"/>
    <m/>
    <m/>
    <s v="Incitato IV-30  ( I 4 / 30F) 642019820601704"/>
    <m/>
    <s v="BISTRIŢA-NĂSĂUD"/>
    <s v="-"/>
    <s v="Tara: România; Judet: BISTRIŢA-NĂSĂUD; -;   -; Nr: 45; Beclean pe Someş, str. Bistriţei"/>
    <n v="2015"/>
    <n v="9400"/>
    <n v="6"/>
    <s v="in administrare"/>
    <s v="HG. 118/27.02.2019;OUG.68 din 06/11/2019"/>
    <s v="mobil"/>
    <s v=" Anul naşterii=2012 ;Sexul=iapă mamă ;Dangale= I 4 / 30F ;Microcip= 642019820601704 ;Locaţia de bază=H.Beclean ;"/>
  </r>
  <r>
    <x v="11681"/>
    <s v="8.23.07"/>
    <m/>
    <m/>
    <s v="Tulipan XXIII-4  (T 23 / 4 F) 642019820391157"/>
    <m/>
    <s v="BRAŞOV"/>
    <s v="Voila"/>
    <s v="Tara: România; Judet: BRAŞOV;Com Voila;   -; Nr: -; sat Sâmbăta de Jos, str. 1 Decembrie 1918"/>
    <n v="2015"/>
    <n v="10800"/>
    <n v="8"/>
    <s v="in administrare"/>
    <s v="HG. 118/27.02.2019;OUG.68 din 06/11/2019"/>
    <s v="mobil"/>
    <s v=" Anul naşterii=2011 ;Sexul=armăsar montă publică ;Dangale=T 23 / 4 F ;Microcip=642019820391157 ;Locaţia de bază=H. Sambata de Jos ;"/>
  </r>
  <r>
    <x v="11682"/>
    <s v="8.23.07"/>
    <m/>
    <m/>
    <s v="Pluto XXI-14   (P 12 / 14 F) 642019820624058"/>
    <m/>
    <s v="BRAŞOV"/>
    <s v="Voila"/>
    <s v="Tara: România; Judet: BRAŞOV;Com Voila;   -; Nr: -;  sat Sâmbăta de Jos, str. 1 Decembrie 1918"/>
    <n v="2015"/>
    <n v="10000"/>
    <n v="8"/>
    <s v="in administrare"/>
    <s v="HG. 118/27.02.2019;OUG.68 din 06/11/2019"/>
    <s v="mobil"/>
    <s v=" Anul naşterii=2012 ;Sexul=armăsar montă publică ;Dangale=P 12 / 14 F ;Microcip=642019820624058 ;Locaţia de bază=H. Sambata de Jos ;"/>
  </r>
  <r>
    <x v="11683"/>
    <s v="8.23.07"/>
    <m/>
    <m/>
    <s v="Neapolitano XXXII-41   (N 32 / 41 F) 642019820390386"/>
    <m/>
    <s v="BRAŞOV"/>
    <s v="Voila"/>
    <s v="Tara: România; Judet: BRAŞOV;Com Voila;   -; Nr: -; sat Sâmbăta de Jos, str. 1 Decembrie 1918"/>
    <n v="2015"/>
    <n v="10000"/>
    <n v="8"/>
    <s v="in administrare"/>
    <s v="HG. 118/27.02.2019;OUG.68 din 06/11/2019"/>
    <s v="mobil"/>
    <s v=" Anul naşterii=2012 ;Sexul=armăsar montă publică ;Dangale=N 32 / 41 F ;Microcip=642019820390386 ;Locaţia de bază=H. Sambata de Jos ;"/>
  </r>
  <r>
    <x v="11684"/>
    <s v="8.04.01"/>
    <m/>
    <m/>
    <s v="Pădure"/>
    <m/>
    <s v="SĂLAJ"/>
    <s v="-"/>
    <s v="Tara: România; Judet: SĂLAJ; -;   -; Nr: -; Localitatea Hodod"/>
    <n v="2004"/>
    <n v="2443"/>
    <n v="31"/>
    <s v="in administrare"/>
    <s v="HG. 87/15.02.2019;OUG.68 din 06/11/2019"/>
    <s v="imobil"/>
    <s v=" Suprafeţe=10400 mp;CF=100169, 100168 ;Date cadastrale=1142/3, 1142/2/b ;"/>
  </r>
  <r>
    <x v="11685"/>
    <s v="8.04.01"/>
    <m/>
    <m/>
    <s v="Pădure"/>
    <m/>
    <s v="TIMIŞ"/>
    <s v="Ohaba Lungă"/>
    <s v="Tara: România; Judet: TIMIŞ;Com Ohaba Lungă;   -; Nr: -;"/>
    <n v="2018"/>
    <n v="801580"/>
    <n v="35"/>
    <s v="in administrare"/>
    <s v="HG. 87/15.02.2019;OUG.68 din 06/11/2019"/>
    <s v="imobil"/>
    <s v=" Suprafeţe=427200 mp;CF=400474 ;Date cadastrale=400474 ;"/>
  </r>
  <r>
    <x v="11686"/>
    <s v="8.23.04"/>
    <m/>
    <m/>
    <s v="Furioso LXX-21  (F 70 / 21 R) 642019820000915"/>
    <m/>
    <s v="BUZĂU"/>
    <s v="Ruşeţu"/>
    <s v="Tara: România; Judet: BUZĂU;Com Ruşeţu;   -; Nr: -;"/>
    <n v="2015"/>
    <n v="10000"/>
    <n v="10"/>
    <s v="in administrare"/>
    <s v="HG. 118/27.02.2019;OUG.68 din 06/11/2019"/>
    <s v="mobil"/>
    <s v=" Anul naşterii=2012 ;Sexul=armăsar montă publică ;Dangale=F 70 / 21 R ;Microcip=642019820000915 ;Locaţia de bază=H. Rusetu ;"/>
  </r>
  <r>
    <x v="11687"/>
    <s v="8.23.04"/>
    <m/>
    <m/>
    <s v="North Star XLIV-11  (Z 44 / 11 HB) 642019820010052"/>
    <m/>
    <s v="BUZĂU"/>
    <s v="Ruşeţu"/>
    <s v="Tara: România; Judet: BUZĂU;Com Ruşeţu;   -; Nr: -;"/>
    <n v="2015"/>
    <n v="10300"/>
    <n v="10"/>
    <s v="in administrare"/>
    <s v="HG. 118/27.02.2019;OUG.68 din 06/11/2019"/>
    <s v="mobil"/>
    <s v=" Anul naşterii=2012 ;Sexul=iapă mamă ;Dangale=Z 44 / 11 HB ;Microcip=642019820010052 ;Locaţia de bază=H. Rusetu ;"/>
  </r>
  <r>
    <x v="11688"/>
    <s v="8.23.03"/>
    <m/>
    <m/>
    <s v="Carmen  (Gi / 49 J) 642019820190539"/>
    <m/>
    <s v="CĂLĂRAŞI"/>
    <s v="Perişoru"/>
    <s v="Tara: România; Judet: CĂLĂRAŞI;Com Perişoru;   -; Nr: -;"/>
    <n v="2015"/>
    <n v="10300"/>
    <n v="51"/>
    <s v="in administrare"/>
    <s v="HG. 118/27.02.2019;OUG.68 din 06/11/2019"/>
    <s v="mobil"/>
    <s v=" Anul naşterii=2012 ;Sexul=iapă mamă ;Dangale=Gi / 49 J ;Microcip=642019820190539 ;Locaţia de bază=H. Jegălia ;"/>
  </r>
  <r>
    <x v="11689"/>
    <s v="8.23.09"/>
    <m/>
    <m/>
    <s v="Hadban XXXVIII-29 / Ursa (29 M / H 38) 642019820578717"/>
    <m/>
    <s v="CONSTANŢA"/>
    <s v="Mangalia"/>
    <s v="Tara: România; Judet: CONSTANŢA;Mun Mangalia; Şos  Constanţei; Nr: 52;"/>
    <n v="2015"/>
    <n v="9400"/>
    <n v="13"/>
    <s v="in administrare"/>
    <s v="HG. 118/27.02.2019;OUG.68 din 06/11/2019"/>
    <s v="mobil"/>
    <s v=" Anul naşterii=2012 ;Sexul=iapă mamă ;Dangale=29 M / H 38 ;Microcip=642019820578717 ;Locaţia de bază=H. Mangalia ;"/>
  </r>
  <r>
    <x v="11690"/>
    <s v="8.23.11"/>
    <m/>
    <m/>
    <s v="Garou  (S 5 / HB) 642019820601577"/>
    <m/>
    <s v="BISTRIŢA-NĂSĂUD"/>
    <s v="-"/>
    <s v="Tara: România; Judet: BISTRIŢA-NĂSĂUD; -;   -; Nr: 45;  Beclean pe Someş, str. Bistriţei"/>
    <n v="2015"/>
    <n v="9400"/>
    <n v="6"/>
    <s v="in administrare"/>
    <s v="HG. 118/27.02.2019;OUG.68 din 06/11/2019"/>
    <s v="mobil"/>
    <s v=" Anul naşterii=2012 ;Sexul=armăsar montă publică ;Dangale=S 5 / HB ;Microcip=642019820601577 ;Locaţia de bază=H.Beclean ;"/>
  </r>
  <r>
    <x v="11691"/>
    <s v="8.23.05"/>
    <m/>
    <m/>
    <s v="Gidran XLIII-57  (G 43 / 57 C) 642019820012013"/>
    <m/>
    <s v="BUZĂU"/>
    <s v="Cislău"/>
    <s v="Tara: România; Judet: BUZĂU;Com Cislău;   -; Nr: 2;  Aleea Armatei"/>
    <n v="2015"/>
    <n v="9400"/>
    <n v="10"/>
    <s v="in administrare"/>
    <s v="HG. 118/27.02.2019;OUG.68 din 06/11/2019"/>
    <s v="mobil"/>
    <s v=" Anul naşterii=2012 ;Sexul=iapă mamă ;Dangale=G 43 / 57 C ;Microcip=642019820012013 ;Locaţia de bază=H.Cislău ;"/>
  </r>
  <r>
    <x v="11692"/>
    <s v="8.23.12"/>
    <m/>
    <m/>
    <s v="El Sbaa XV-38  (ES 15 / 38 R) 642019820326048"/>
    <m/>
    <s v="SUCEAVA"/>
    <s v="Rădăuţi"/>
    <s v="Tara: România; Judet: SUCEAVA;Mun Rădăuţi; Str  Bogdan Vodă; Nr: 114;"/>
    <n v="2015"/>
    <n v="10000"/>
    <n v="33"/>
    <s v="in administrare"/>
    <s v="HG. 118/27.02.2019;OUG.68 din 06/11/2019"/>
    <s v="mobil"/>
    <s v=" Anul naşterii=2012 ;Sexul=armăsar montă publică ;Dangale=ES 15 / 38 R ;Microcip=642019820326048 ;Locaţia de bază=H.Radauti ;"/>
  </r>
  <r>
    <x v="11693"/>
    <s v="8.23.06"/>
    <m/>
    <m/>
    <s v="Goral XX-19  (G 20 / 19 L) 642019820376410"/>
    <m/>
    <s v="SUCEAVA"/>
    <s v="Moldova-Suliţa"/>
    <s v="Tara: România; Judet: SUCEAVA;Com Moldova-Suliţa;   -; Nr: -;"/>
    <n v="2015"/>
    <n v="8600"/>
    <n v="33"/>
    <s v="in administrare"/>
    <s v="HG. 118/27.02.2019;OUG.68 din 06/11/2019"/>
    <s v="mobil"/>
    <s v=" Anul naşterii=2012 ;Sexul=armăsar montă publică ;Dangale=G 20 / 19 L ;Microcip=642019820376410 ;Locaţia de bază=H. Lucina ;"/>
  </r>
  <r>
    <x v="11694"/>
    <s v="8.23.06"/>
    <m/>
    <m/>
    <s v="Pietrosu XI-52  (Pi 11 / 52 L) 642019820377607"/>
    <m/>
    <s v="SUCEAVA"/>
    <s v="Moldova-Suliţa"/>
    <s v="Tara: România; Judet: SUCEAVA;Com Moldova-Suliţa;   -; Nr: -;"/>
    <n v="2015"/>
    <n v="8600"/>
    <n v="33"/>
    <s v="in administrare"/>
    <s v="HG. 118/27.02.2019;OUG.68 din 06/11/2019"/>
    <s v="mobil"/>
    <s v=" Anul naşterii=2012 ;Sexul=armăsar montă publică ;Dangale=Pi 11 / 52 L ;Microcip=642019820377607 ;Locaţia de bază=H. Lucina ;"/>
  </r>
  <r>
    <x v="11695"/>
    <s v="8.23.06"/>
    <m/>
    <m/>
    <s v="Pietrosu XI-51 (Pi 11 / 51 L) 742019820325101"/>
    <m/>
    <s v="SUCEAVA"/>
    <s v="Moldova-Suliţa"/>
    <s v="Tara: România; Judet: SUCEAVA;Com Moldova-Suliţa;   -; Nr: -;"/>
    <n v="2015"/>
    <n v="8000"/>
    <n v="33"/>
    <s v="in administrare"/>
    <s v="HG. 118/27.02.2019;OUG.68 din 06/11/2019"/>
    <s v="mobil"/>
    <s v=" Anul naşterii=2012 ;Sexul=iapă mamă ;Dangale=Pi 11 / 51 L ;Microcip=742019820325101 ;Locaţia de bază=H. Lucina ;"/>
  </r>
  <r>
    <x v="11696"/>
    <s v="8.23.07"/>
    <m/>
    <m/>
    <s v="Favory XXXVI-13  ( F 36 / 13 F) 642019820372181"/>
    <m/>
    <s v="BRAŞOV"/>
    <s v="Voila"/>
    <s v="Tara: România; Judet: BRAŞOV;Com Voila;   -; Nr: -; sat Sâmbăta de Jos, str. 1 Decembrie 1918"/>
    <n v="2016"/>
    <n v="9400"/>
    <n v="8"/>
    <s v="in administrare"/>
    <s v="HG. 118/27.02.2019;OUG.68 din 06/11/2019"/>
    <s v="mobil"/>
    <s v=" Anul naşterii=2013 ;Sexul=iapă mamă ;Dangale=F 36 / 13 F ;Microcip=642019820372181 ;Locaţia de bază=H. Sambata de Jos ;"/>
  </r>
  <r>
    <x v="11697"/>
    <s v="8.23.11"/>
    <m/>
    <m/>
    <s v="Elegant ( I 66 / R) 642019820544723"/>
    <m/>
    <s v="BUZĂU"/>
    <s v="Ruşeţu"/>
    <s v="Tara: România; Judet: BUZĂU;Com Ruşeţu;   -; Nr: -;"/>
    <n v="2016"/>
    <n v="9400"/>
    <n v="10"/>
    <s v="in administrare"/>
    <s v="HG. 118/27.02.2019;OUG.68 din 06/11/2019"/>
    <s v="mobil"/>
    <s v=" Anul naşterii=2013 ;Sexul=armăsar montă publică ;Dangale= I 66 / R ;Microcip=642019820544723 ;Locaţia de bază=H. Rusetu ;"/>
  </r>
  <r>
    <x v="11698"/>
    <s v="8.23.12"/>
    <m/>
    <m/>
    <s v="Hadban XXXVII-32 (H 37 / 32 R) 642019820556861"/>
    <m/>
    <s v="SUCEAVA"/>
    <s v="Rădăuţi"/>
    <s v="Tara: România; Judet: SUCEAVA;Mun Rădăuţi; Str  Bogdan Vodă; Nr: 114;"/>
    <n v="2016"/>
    <n v="9400"/>
    <n v="33"/>
    <s v="in administrare"/>
    <s v="HG. 118/27.02.2019;OUG.68 din 06/11/2019"/>
    <s v="mobil"/>
    <s v=" Anul naşterii=2013 ;Sexul=iapă mamă ;Dangale=H 37 / 32 R ;Microcip=642019820556861 ;Locaţia de bază=H.Radauti ;"/>
  </r>
  <r>
    <x v="11699"/>
    <s v="8.23.07"/>
    <m/>
    <m/>
    <s v="Neapolitano XXIX-140  N 29 / 140 HB_x000a_642019820500575"/>
    <m/>
    <s v="BISTRIŢA-NĂSĂUD"/>
    <s v="-"/>
    <s v="Tara: România; Judet: BISTRIŢA-NĂSĂUD; -;   -; Nr: 45;  Beclean pe Someş, str. Bistriţei"/>
    <n v="2016"/>
    <n v="10800"/>
    <n v="6"/>
    <s v="in administrare"/>
    <s v="HG. 118/27.02.2019;OUG.68 din 06/11/2019"/>
    <s v="mobil"/>
    <s v=" Anul naşterii=2013 ;Sexul=armăsar montă publică ;Dangale= N 29 / 140 HB ;Microcip=642019820500575 ;Locaţia de bază=H.Beclean ;"/>
  </r>
  <r>
    <x v="11700"/>
    <s v="8.23.07"/>
    <m/>
    <m/>
    <s v="Siglavy Capriola XVII-72  SC 17 / 72 HB_x000a_642019820501584"/>
    <m/>
    <s v="BISTRIŢA-NĂSĂUD"/>
    <s v="-"/>
    <s v="Tara: România; Judet: BISTRIŢA-NĂSĂUD; -;   -; Nr: 45; Beclean pe Someş, str. Bistriţei"/>
    <n v="2016"/>
    <n v="9400"/>
    <n v="6"/>
    <s v="in administrare"/>
    <s v="HG. 118/27.02.2019;OUG.68 din 06/11/2019"/>
    <s v="mobil"/>
    <s v=" Anul naşterii=2013 ;Sexul=iapă mamă ;Dangale=SC 17 / 72 HB ;Microcip=642019820501584 ;Locaţia de bază=H.Beclean ;"/>
  </r>
  <r>
    <x v="11701"/>
    <s v="8.23.10"/>
    <m/>
    <m/>
    <s v="Dorca  (58 C / Tz) 642019820611578_x000a_"/>
    <m/>
    <s v="BUZĂU"/>
    <s v="Cislău"/>
    <s v="Tara: România; Judet: BUZĂU;Com Cislău;   -; Nr: 2; Aleea Armatei"/>
    <n v="2016"/>
    <n v="9400"/>
    <n v="10"/>
    <s v="in administrare"/>
    <s v="HG. 118/27.02.2019;OUG.68 din 06/11/2019"/>
    <s v="mobil"/>
    <s v=" Anul naşterii=2013 ;Sexul=iapă mamă ;Dangale=58 C / Tz ;Microcip=642019820611578 ;Locaţia de bază=H.Cislău ;"/>
  </r>
  <r>
    <x v="11702"/>
    <s v="8.23.08"/>
    <m/>
    <m/>
    <s v="Nonius 37-15 ( N 37 / 15 I) 642019820519212"/>
    <m/>
    <s v="TIMIŞ"/>
    <s v="Izvin"/>
    <s v="Tara: România; Judet: TIMIŞ;Sat Izvin;   -; Nr: -;"/>
    <n v="2016"/>
    <n v="10300"/>
    <n v="35"/>
    <s v="in administrare"/>
    <s v="HG. 118/27.02.2019;OUG.68 din 06/11/2019"/>
    <s v="mobil"/>
    <s v=" Anul naşterii=2013 ;Sexul=iapă mamă ;Dangale=N 37 / 15 I ;Microcip=642019820519212 ;Locaţia de bază=H.Izvin ;"/>
  </r>
  <r>
    <x v="11703"/>
    <s v="8.23.03"/>
    <m/>
    <m/>
    <s v="Ducesa  (Gi / 54 J) 642019820565277"/>
    <m/>
    <s v="CĂLĂRAŞI"/>
    <s v="Perişoru"/>
    <s v="Tara: România; Judet: CĂLĂRAŞI;Com Perişoru;   -; Nr: -;"/>
    <n v="2016"/>
    <n v="10300"/>
    <n v="51"/>
    <s v="in administrare"/>
    <s v="HG. 118/27.02.2019;OUG.68 din 06/11/2019"/>
    <s v="mobil"/>
    <s v=" Anul naşterii=2013 ;Sexul=iapă mamă ;Dangale=Gi / 54 J ;Microcip=642019820565277 ;Locaţia de bază=H. Jegălia ;"/>
  </r>
  <r>
    <x v="11704"/>
    <s v="8.23.06"/>
    <m/>
    <m/>
    <s v="Ousor X-59  (O 10 / 59 L) 642019820557308"/>
    <m/>
    <s v="SUCEAVA"/>
    <s v="Moldova-Suliţa"/>
    <s v="Tara: România; Judet: SUCEAVA;Com Moldova-Suliţa;   -; Nr: -;"/>
    <n v="2016"/>
    <n v="8600"/>
    <n v="33"/>
    <s v="in administrare"/>
    <s v="HG. 118/27.02.2019;OUG.68 din 06/11/2019"/>
    <s v="mobil"/>
    <s v=" Anul naşterii=2013 ;Sexul=armăsar montă publică ;Dangale=O 10 / 59 L ;Microcip=642019820557308 ;Locaţia de bază=H. Lucina ;"/>
  </r>
  <r>
    <x v="11705"/>
    <s v="8.23.06"/>
    <m/>
    <m/>
    <s v="Ousor X – 61 (O 10 / 61 L) 642019820550298"/>
    <m/>
    <s v="SUCEAVA"/>
    <s v="Moldova-Suliţa"/>
    <s v="Tara: România; Judet: SUCEAVA;Com Moldova-Suliţa;   -; Nr: -;"/>
    <n v="2016"/>
    <n v="8000"/>
    <n v="33"/>
    <s v="in administrare"/>
    <s v="HG. 118/27.02.2019;OUG.68 din 06/11/2019"/>
    <s v="mobil"/>
    <s v=" Anul naşterii=2013 ;Sexul=iapă mamă ;Dangale=O 10 / 61 L ;Microcip=642019820550298 ;Locaţia de bază=H. Lucina ;"/>
  </r>
  <r>
    <x v="11706"/>
    <s v="8.23.06"/>
    <m/>
    <m/>
    <s v="Goral XXI-27  (G 21 / 27 L) 642019820559292"/>
    <m/>
    <s v="SUCEAVA"/>
    <s v="Moldova-Suliţa"/>
    <s v="Tara: România; Judet: SUCEAVA;Com Moldova-Suliţa;   -; Nr: -;"/>
    <n v="2016"/>
    <n v="8000"/>
    <n v="33"/>
    <s v="in administrare"/>
    <s v="HG. 118/27.02.2019;OUG.68 din 06/11/2019"/>
    <s v="mobil"/>
    <s v=" Anul naşterii=2013 ;Sexul=iapă mamă ;Dangale=G 21 / 27 L ;Microcip=642019820559292 ;Locaţia de bază=H. Lucina ;"/>
  </r>
  <r>
    <x v="11707"/>
    <s v="8.23.09"/>
    <m/>
    <m/>
    <s v="Cygaj I-15 / Vidada (15 M /Cy 1)_x000a_642019820554704"/>
    <m/>
    <s v="CONSTANŢA"/>
    <s v="Mangalia"/>
    <s v="Tara: România; Judet: CONSTANŢA;Mun Mangalia; Şos  Constanţei; Nr: 52;"/>
    <n v="2016"/>
    <n v="9400"/>
    <n v="13"/>
    <s v="in administrare"/>
    <s v="HG. 118/27.02.2019;OUG.68 din 06/11/2019"/>
    <s v="mobil"/>
    <s v=" Anul naşterii=2013 ;Sexul=iapă mamă ;Dangale=15 M /Cy 1 ;Microcip=642019820554704 ;Locaţia de bază=H. Mangalia ;"/>
  </r>
  <r>
    <x v="11708"/>
    <s v="8.23.07"/>
    <m/>
    <m/>
    <s v="Pluto XXV-2  (P 25 / 2 F) 642019820372582_x000a_"/>
    <m/>
    <s v="BRAŞOV"/>
    <s v="Voila"/>
    <s v="Tara: România; Judet: BRAŞOV;Com Voila;   -; Nr: -; sat Sâmbăta de Jos, str. 1 Decembrie 1918"/>
    <n v="2016"/>
    <n v="10000"/>
    <n v="8"/>
    <s v="in administrare"/>
    <s v="HG. 118/27.02.2019;OUG.68 din 06/11/2019"/>
    <s v="mobil"/>
    <s v=" Anul naşterii=2013 ;Sexul=armăsar montă publică ;Dangale=P 25 / 2 F ;Microcip=642019820372582 ;Locaţia de bază=H. Sambta de Jos ;"/>
  </r>
  <r>
    <x v="11709"/>
    <s v="8.23.07"/>
    <m/>
    <m/>
    <s v="Neapolitano XXXII-46   (N 32/46 F)_x000a_642019820373413"/>
    <m/>
    <s v="BRAŞOV"/>
    <s v="Voila"/>
    <s v="Tara: România; Judet: BRAŞOV;Com Voila;   -; Nr: -; sat Sâmbăta de Jos, str. 1 Decembrie 1918"/>
    <n v="2016"/>
    <n v="10300"/>
    <n v="8"/>
    <s v="in administrare"/>
    <s v="HG. 118/27.02.2019;OUG.68 din 06/11/2019"/>
    <s v="mobil"/>
    <s v=" Anul naşterii=2013 ;Sexul=iapă mamă ;Dangale=N 32/46 F ;Microcip=642019820373413 ;Locaţia de bază=H. Sambta de Jos ;"/>
  </r>
  <r>
    <x v="11710"/>
    <s v="8.04.04"/>
    <m/>
    <m/>
    <s v="DAF PR RASCUTA PRELUNGIRE(MUNTEANU)"/>
    <m/>
    <s v="SUCEAVA"/>
    <s v="Râşca"/>
    <s v="Tara: România; Judet: SUCEAVA;Com Râşca;   -; Nr: -;"/>
    <n v="2011"/>
    <n v="307719"/>
    <n v="33"/>
    <s v="in administrare"/>
    <s v="HG. 773/10.09.2020"/>
    <s v="imobil"/>
    <s v=" Lungime=0.896 Km;Suprafeţe=0.8172 ha;CF=32581 ;"/>
  </r>
  <r>
    <x v="11711"/>
    <s v="8.04.04"/>
    <m/>
    <m/>
    <s v="DAF BOBOC CRETU"/>
    <m/>
    <s v="SUCEAVA"/>
    <s v="Boroaia"/>
    <s v="Tara: România; Judet: SUCEAVA;Com Boroaia;   -; Nr: -;"/>
    <n v="2011"/>
    <n v="74277"/>
    <n v="33"/>
    <s v="in administrare"/>
    <s v="HG. 773/10.09.2020"/>
    <s v="imobil"/>
    <s v=" Lungime=1.177 Km;Suprafeţe=1.0895 ha;CF=33838 ;"/>
  </r>
  <r>
    <x v="11712"/>
    <s v="8.04.04"/>
    <m/>
    <m/>
    <s v="DAF MLACA PRELUNGIRE"/>
    <m/>
    <s v="SUCEAVA"/>
    <s v="Brodina"/>
    <s v="Tara: România; Judet: SUCEAVA;Com Brodina;   -; Nr: -;"/>
    <n v="2012"/>
    <n v="743831"/>
    <n v="33"/>
    <s v="in administrare"/>
    <s v="HG. 773/10.09.2020"/>
    <s v="imobil"/>
    <s v=" Lungime=1.258 Km;Suprafeţe=0.9860 ha;CF=32289,32290 ;"/>
  </r>
  <r>
    <x v="11713"/>
    <s v="8.04.04"/>
    <m/>
    <m/>
    <s v="DAF PR.STANISOARA"/>
    <m/>
    <s v="SUCEAVA"/>
    <s v="Vicovu de Jos"/>
    <s v="Tara: România; Judet: SUCEAVA;Com Vicovu de Jos;   -; Nr: -;"/>
    <n v="2012"/>
    <n v="202670"/>
    <n v="33"/>
    <s v="in administrare"/>
    <s v="HG. 773/10.09.2020"/>
    <s v="imobil"/>
    <s v=" Lungime=0.831 Km;Suprafeţe=0.7689 ha;CF=40067 ;"/>
  </r>
  <r>
    <x v="11714"/>
    <s v="8.04.04"/>
    <m/>
    <m/>
    <s v="DAF TRANSFORMARE CFF ROSOSA"/>
    <m/>
    <s v="SUCEAVA"/>
    <s v="Moldoviţa"/>
    <s v="Tara: România; Judet: SUCEAVA;Com Moldoviţa;   -; Nr: -;"/>
    <n v="2013"/>
    <n v="2577412"/>
    <n v="33"/>
    <s v="in administrare"/>
    <s v="HG. 773/10.09.2020"/>
    <s v="imobil"/>
    <s v=" Lungime=7.848 Km;Suprafeţe=8.4792 ha;CF=33905,33907,33908,33911,33910,33906,33909 ;"/>
  </r>
  <r>
    <x v="11715"/>
    <s v="8.04.04"/>
    <m/>
    <m/>
    <s v="Drum forestier Vama Rosu"/>
    <m/>
    <s v="IAŞI"/>
    <s v="Dobrovăţ"/>
    <s v="Tara: România; Judet: IAŞI;Com Dobrovăţ;   -; Nr: -;"/>
    <n v="2008"/>
    <n v="1397563"/>
    <n v="22"/>
    <s v="in administrare"/>
    <s v="HG. 773/10.09.2020"/>
    <s v="imobil"/>
    <s v=" Lungime=5.063 Km;Suprafeţe=3.0500 ha;CF=63305 ;"/>
  </r>
  <r>
    <x v="11716"/>
    <s v="8.04.04"/>
    <m/>
    <m/>
    <s v="Drum forest.FE003-1,782km,Trup pad.Baneasa,borna 22-40 (67D)"/>
    <m/>
    <s v="MUNICIPIUL BUCUREŞTI"/>
    <s v="1"/>
    <s v="Tara: România; Judet: MUNICIPIUL BUCUREŞTI;Sec 1;   -; Nr: -;"/>
    <n v="2018"/>
    <n v="1467949"/>
    <n v="40"/>
    <s v="in administrare"/>
    <s v="HG. 773/10.09.2020"/>
    <s v="imobil"/>
    <s v=" Lungime=1.782 Km;Suprafeţe=1.0697 ha;CF=276706 ;"/>
  </r>
  <r>
    <x v="11717"/>
    <s v="8.04.04"/>
    <m/>
    <m/>
    <s v="Drum forest.FE006-1,8 km,Trup pad.Baneasa,borna 19-37 (70D)"/>
    <m/>
    <s v="MUNICIPIUL BUCUREŞTI"/>
    <s v="1"/>
    <s v="Tara: România; Judet: MUNICIPIUL BUCUREŞTI;Sec 1;   -; Nr: -;"/>
    <n v="2018"/>
    <n v="1521881"/>
    <n v="40"/>
    <s v="in administrare"/>
    <s v="HG. 773/10.09.2020"/>
    <s v="imobil"/>
    <s v=" Lungime=1.848 Km;Suprafeţe=1.1090 ha;CF=276684 ;"/>
  </r>
  <r>
    <x v="11718"/>
    <s v="8.04.04"/>
    <m/>
    <m/>
    <s v="D.F.CELIC 4 KM"/>
    <s v="conform amenajamentelor silvice"/>
    <s v="TULCEA"/>
    <s v="-"/>
    <s v="Tara: România; Judet: TULCEA; -;   -; Nr: -;"/>
    <n v="1977"/>
    <n v="72704"/>
    <n v="36"/>
    <s v="in administrare"/>
    <s v="HG 982/1998;HG 1344/2011;OUG.1 din 04/01/2017;HG.354/18.05.2017;OUG.68 din 06/11/2019"/>
    <s v="imobil"/>
    <s v="Lungime= Km;Suprafeţe= ha;CF= ;"/>
  </r>
  <r>
    <x v="11719"/>
    <s v="8.04.04"/>
    <m/>
    <m/>
    <s v="D.F.VALEA MORILOR 4.1 KM"/>
    <s v="conform amenajamentelor silvice"/>
    <s v="TULCEA"/>
    <s v="-"/>
    <s v="Tara: România; Judet: TULCEA; -;   -; Nr: -;"/>
    <n v="1966"/>
    <n v="191173"/>
    <n v="36"/>
    <s v="in administrare"/>
    <s v="HG 982/1998;;OUG.1 din 04/01/2017;HG.354/18.05.2017;OUG.68 din 06/11/2019"/>
    <s v="imobil"/>
    <s v="Lungime= Km;Suprafeţe= ha;CF= ;"/>
  </r>
  <r>
    <x v="11720"/>
    <s v="8.04.04"/>
    <m/>
    <m/>
    <s v="D.F.VALEA LUI PINTILIE 2 KM"/>
    <s v="conform amenajamentelor silvice"/>
    <s v="TULCEA"/>
    <s v="-"/>
    <s v="Tara: România; Judet: TULCEA; -;   -; Nr: -;"/>
    <n v="1969"/>
    <n v="110174"/>
    <n v="36"/>
    <s v="in administrare"/>
    <s v="HG 982/1998;HG 1344/2011;OUG.1 din 04/01/2017;HG.354/18.05.2017;OUG.68 din 06/11/2019"/>
    <s v="imobil"/>
    <s v="Lungime= Km;Suprafeţe= ha;CF= ;"/>
  </r>
  <r>
    <x v="11721"/>
    <s v="8.04.04"/>
    <m/>
    <m/>
    <s v="D.F.VALEA CAMILELOR 2.8 KM"/>
    <s v="conform amenajamentelor silvice"/>
    <s v="TULCEA"/>
    <s v="-"/>
    <s v="Tara: România; Judet: TULCEA; -;   -; Nr: -;"/>
    <n v="1969"/>
    <n v="150987"/>
    <n v="36"/>
    <s v="in administrare"/>
    <s v="HG 982/1998;HG 1344/2011;OUG.1 din 04/01/2017;HG.354/18.05.2017;OUG.68 din 06/11/2019"/>
    <s v="imobil"/>
    <s v="Lungime= Km;Suprafeţe= ha;CF= ;"/>
  </r>
  <r>
    <x v="11722"/>
    <s v="8.04.04"/>
    <m/>
    <m/>
    <s v="D.F VALEA LUI MOLDOVEANU 2 1,6"/>
    <s v="conform amenajamentelor silvice"/>
    <s v="TULCEA"/>
    <s v="-"/>
    <s v="Tara: România; Judet: TULCEA; -;   -; Nr: -;"/>
    <n v="1991"/>
    <n v="99206"/>
    <n v="36"/>
    <s v="in administrare"/>
    <s v="HG 982/1998;;OUG.1 din 04/01/2017;HG.354/18.05.2017;OUG.68 din 06/11/2019"/>
    <s v="imobil"/>
    <s v="Lungime= Km;Suprafeţe= ha;CF= ;"/>
  </r>
  <r>
    <x v="11723"/>
    <s v="8.04.04"/>
    <m/>
    <m/>
    <s v="D.F.PIETROSU 6,2 KM."/>
    <s v="conform amenajamentelor silvice"/>
    <s v="TULCEA"/>
    <s v="-"/>
    <s v="Tara: România; Judet: TULCEA; -;   -; Nr: -;"/>
    <n v="1970"/>
    <n v="236195"/>
    <n v="36"/>
    <s v="in administrare"/>
    <s v="HG 982/1998;;OUG.1 din 04/01/2017;HG.354/18.05.2017;OUG.68 din 06/11/2019"/>
    <s v="imobil"/>
    <s v="Lungime= Km;Suprafeţe= ha;CF= ;"/>
  </r>
  <r>
    <x v="11724"/>
    <s v="8.04.04"/>
    <m/>
    <m/>
    <s v="D.F VALEA CU SOCI 1,3 KM"/>
    <s v="conform amenajamentelor silvice"/>
    <s v="TULCEA"/>
    <s v="-"/>
    <s v="Tara: România; Judet: TULCEA; -;   -; Nr: -;"/>
    <n v="1979"/>
    <n v="55737"/>
    <n v="36"/>
    <s v="in administrare"/>
    <s v="HG 982/1998;;OUG.1 din 04/01/2017;HG.354/18.05.2017;OUG.68 din 06/11/2019"/>
    <s v="imobil"/>
    <s v="Lungime= Km;Suprafeţe= ha;CF= ;"/>
  </r>
  <r>
    <x v="11725"/>
    <s v="8.04.04"/>
    <m/>
    <m/>
    <s v="D.F JIDINEI 4,1KM"/>
    <s v="conform amenajamentelor silvice"/>
    <s v="TULCEA"/>
    <s v="-"/>
    <s v="Tara: România; Judet: TULCEA; -;   -; Nr: -;"/>
    <n v="1967"/>
    <n v="148059"/>
    <n v="36"/>
    <s v="in administrare"/>
    <s v="HG 982/1998;;OUG.1 din 04/01/2017;HG.354/18.05.2017;OUG.68 din 06/11/2019"/>
    <s v="imobil"/>
    <s v="Lungime= Km;Suprafeţe= ha;CF= ;"/>
  </r>
  <r>
    <x v="11726"/>
    <s v="8.04.04"/>
    <m/>
    <m/>
    <s v="D.F.CERNA NIFON 2,3 KM"/>
    <s v="conform amenajamentelor silvice"/>
    <s v="TULCEA"/>
    <s v="-"/>
    <s v="Tara: România; Judet: TULCEA; -;   -; Nr: -;"/>
    <n v="1984"/>
    <n v="149947"/>
    <n v="36"/>
    <s v="in administrare"/>
    <s v="HG 982/1998;;OUG.1 din 04/01/2017;HG.354/18.05.2017;OUG.68 din 06/11/2019"/>
    <s v="imobil"/>
    <s v="Lungime= Km;Suprafeţe= ha;CF= ;"/>
  </r>
  <r>
    <x v="11727"/>
    <s v="8.04.04"/>
    <m/>
    <m/>
    <s v="D.F TREI DERELE 4,1KM"/>
    <s v="conform amenajamentelor silvice"/>
    <s v="TULCEA"/>
    <s v="-"/>
    <s v="Tara: România; Judet: TULCEA; -;   -; Nr: -;"/>
    <n v="1964"/>
    <n v="140103"/>
    <n v="36"/>
    <s v="in administrare"/>
    <s v="HG 982/1998;;OUG.1 din 04/01/2017;HG.354/18.05.2017;OUG.68 din 06/11/2019"/>
    <s v="imobil"/>
    <s v="Lungime= Km;Suprafeţe= ha;CF= ;"/>
  </r>
  <r>
    <x v="11728"/>
    <s v="8.04.04"/>
    <m/>
    <m/>
    <s v="DRUM PASAREA"/>
    <s v="conform amenajamentelor silvice"/>
    <s v="MUNICIPIUL BUCUREŞTI"/>
    <s v="-"/>
    <s v="Tara: România; Judet: MUNICIPIUL BUCUREŞTI; -;   -; Nr: -;"/>
    <n v="1963"/>
    <n v="45601"/>
    <n v="40"/>
    <s v="in administrare"/>
    <s v="HG 982/1998;HG 1344/2011;OUG.1 din 04/01/2017;HG.354/18.05.2017;OUG.68 din 06/11/2019"/>
    <s v="imobil"/>
    <s v="Lungime= Km;Suprafeţe= ha;CF= ;"/>
  </r>
  <r>
    <x v="11729"/>
    <s v="8.04.04"/>
    <m/>
    <m/>
    <s v="D.A.F. SINGURENI DEAL"/>
    <s v="conform amenajamentelor silvice"/>
    <s v="MUNICIPIUL BUCUREŞTI"/>
    <s v="-"/>
    <s v="Tara: România; Judet: MUNICIPIUL BUCUREŞTI; -;   -; Nr: -;"/>
    <n v="1982"/>
    <n v="73201"/>
    <n v="40"/>
    <s v="in administrare"/>
    <s v="HG 982/1998;;OUG.1 din 04/01/2017;HG.354/18.05.2017;OUG.68 din 06/11/2019"/>
    <s v="imobil"/>
    <s v="Lungime= Km;Suprafeţe= ha;CF= ;"/>
  </r>
  <r>
    <x v="11730"/>
    <s v="8.04.04"/>
    <m/>
    <m/>
    <s v="DRUM FORESTIER"/>
    <s v="conform amenajamentelor silvice"/>
    <s v="MUNICIPIUL BUCUREŞTI"/>
    <s v="-"/>
    <s v="Tara: România; Judet: MUNICIPIUL BUCUREŞTI; -;   -; Nr: -;"/>
    <n v="1971"/>
    <n v="4363"/>
    <n v="40"/>
    <s v="in administrare"/>
    <s v="HG 982/1998;HG 1344/2011;OUG.1 din 04/01/2017;HG.354/18.05.2017;OUG.68 din 06/11/2019"/>
    <s v="imobil"/>
    <s v="Lungime= Km;Suprafeţe= ha;CF= ;"/>
  </r>
  <r>
    <x v="11731"/>
    <s v="8.04.04"/>
    <m/>
    <m/>
    <s v="DRUM FORESTIER"/>
    <s v="conform amenajamentelor silvice"/>
    <s v="MUNICIPIUL BUCUREŞTI"/>
    <s v="-"/>
    <s v="Tara: România; Judet: MUNICIPIUL BUCUREŞTI; -;   -; Nr: -;"/>
    <n v="1960"/>
    <n v="17475"/>
    <n v="40"/>
    <s v="in administrare"/>
    <s v="HG 982/1998;HG 1344/2011;OUG.1 din 04/01/2017;OUG.68 din 06/11/2019"/>
    <s v="imobil"/>
    <s v="SURLARI"/>
  </r>
  <r>
    <x v="11732"/>
    <s v="8.04.04"/>
    <m/>
    <m/>
    <s v="D.A.F. LETCA II"/>
    <s v="conform amenajamentelor silvice"/>
    <s v="MUNICIPIUL BUCUREŞTI"/>
    <s v="-"/>
    <s v="Tara: România; Judet: MUNICIPIUL BUCUREŞTI; -;   -; Nr: -;"/>
    <n v="1981"/>
    <n v="149382"/>
    <n v="40"/>
    <s v="in administrare"/>
    <s v="HG 982/1998;;OUG.1 din 04/01/2017;HG.354/18.05.2017;OUG.68 din 06/11/2019"/>
    <s v="imobil"/>
    <s v="Lungime= Km;Suprafeţe= ha;CF= ;"/>
  </r>
  <r>
    <x v="11733"/>
    <s v="8.04.04"/>
    <m/>
    <m/>
    <s v="DRUM FOREST.SADINA I"/>
    <s v="conform amenajamentelor silvice"/>
    <s v="MUNICIPIUL BUCUREŞTI"/>
    <s v="-"/>
    <s v="Tara: România; Judet: MUNICIPIUL BUCUREŞTI; -;   -; Nr: -;"/>
    <n v="1969"/>
    <n v="7993"/>
    <n v="40"/>
    <s v="in administrare"/>
    <s v="HG 982/1998;; HG 478/ 24-IUN-15;HG.478/24-IUN-15;OUG.1 din 04/01/2017;HG.354/18.05.2017;OUG.68 din 06/11/2019"/>
    <s v="imobil"/>
    <s v="Lungime= Km;Suprafeţe= ha;CF= ;"/>
  </r>
  <r>
    <x v="11734"/>
    <s v="8.04.04"/>
    <m/>
    <m/>
    <s v="DRUM VALEA OCNEI"/>
    <s v="conform amenajamentelor silvice"/>
    <s v="DÂMBOVIŢA"/>
    <s v="-"/>
    <s v="Tara: România; Judet: DÂMBOVIŢA; -;   -; Nr: -;"/>
    <n v="1980"/>
    <n v="595400"/>
    <n v="15"/>
    <s v="in administrare"/>
    <s v="HG 982/1998;HG 1344/2011; HG 478/ 24-IUN-15;HG.478/24-IUN-15;OUG.1 din 04/01/2017;HG.354/18.05.2017;OUG.68 din 06/11/2019"/>
    <s v="imobil"/>
    <s v="Lungime= Km;Suprafeţe= ha;CF= ;"/>
  </r>
  <r>
    <x v="11735"/>
    <s v="8.04.04"/>
    <m/>
    <m/>
    <s v="DRUM FOREST.LINIA INFUNDATA"/>
    <s v="conform amenajamentelor silvice"/>
    <s v="MUNICIPIUL BUCUREŞTI"/>
    <s v="-"/>
    <s v="Tara: România; Judet: MUNICIPIUL BUCUREŞTI; -;   -; Nr: -;"/>
    <n v="1965"/>
    <n v="3896"/>
    <n v="40"/>
    <s v="in administrare"/>
    <s v="HG 982/1998;; HG 478/ 24-IUN-15;HG.478/24-IUN-15;OUG.1 din 04/01/2017;HG.354/18.05.2017;OUG.68 din 06/11/2019"/>
    <s v="imobil"/>
    <s v="Lungime= Km;Suprafeţe= ha;CF= ;"/>
  </r>
  <r>
    <x v="11736"/>
    <s v="8.04.04"/>
    <m/>
    <m/>
    <s v="DRUM FOREST.VL.POPII-MILEA GHEOR"/>
    <s v="conform amenajamentelor silvice"/>
    <s v="DÂMBOVIŢA"/>
    <s v="-"/>
    <s v="Tara: România; Judet: DÂMBOVIŢA; -;   -; Nr: -;"/>
    <n v="1970"/>
    <n v="376903"/>
    <n v="15"/>
    <s v="in administrare"/>
    <s v="HG 982/1998;HG 1344/2011; HG 478/ 24-IUN-15;HG.478/24-IUN-15;OUG.1 din 04/01/2017;HG.354/18.05.2017;OUG.68 din 06/11/2019"/>
    <s v="imobil"/>
    <s v="Lungime= Km;Suprafeţe= ha;CF= ;"/>
  </r>
  <r>
    <x v="11737"/>
    <s v="8.04.04"/>
    <m/>
    <m/>
    <s v="DRUM FOREST.VL RUZII-CARNARU PAU"/>
    <s v="conform amenajamentelor silvice"/>
    <s v="DÂMBOVIŢA"/>
    <s v="-"/>
    <s v="Tara: România; Judet: DÂMBOVIŢA; -;   -; Nr: -;"/>
    <n v="1960"/>
    <n v="545177"/>
    <n v="15"/>
    <s v="in administrare"/>
    <s v="HG 982/1998;HG 1344/2011; HG 478/ 24-IUN-15;HG.478/24-IUN-15;OUG.1 din 04/01/2017;HG.354/18.05.2017;OUG.68 din 06/11/2019"/>
    <s v="imobil"/>
    <s v="Lungime= Km;Suprafeţe= ha;CF= ;"/>
  </r>
  <r>
    <x v="11738"/>
    <s v="8.30.01"/>
    <m/>
    <m/>
    <s v="TORENTI BAZIN HIDR.IALOMITA"/>
    <s v="conform amenajamentelor silvice"/>
    <s v="DÂMBOVIŢA"/>
    <s v="-"/>
    <s v="Tara: România; Judet: DÂMBOVIŢA; -;   -; Nr: -;"/>
    <n v="1999"/>
    <n v="843929"/>
    <n v="15"/>
    <s v="in administrare"/>
    <s v="HG 982/1998;HG 1344/2011; HG 478/ 24-IUN-15;HG.478/24-IUN-15;OUG.1 din 04/01/2017;HG.354/18.05.2017;OUG.68 din 06/11/2019;HG.846/08.10.2020"/>
    <s v="imobil"/>
    <s v="Lungime albie corectată/consolidată=1,1 km;"/>
  </r>
  <r>
    <x v="11739"/>
    <s v="8.04.04"/>
    <m/>
    <m/>
    <s v="DRUM FORESTIER TAMAIA - RAMIFICA"/>
    <s v="conform amenajamentelor silvice"/>
    <s v="DÂMBOVIŢA"/>
    <s v="-"/>
    <s v="Tara: România; Judet: DÂMBOVIŢA; -;   -; Nr: -;"/>
    <n v="1994"/>
    <n v="25256"/>
    <n v="15"/>
    <s v="in administrare"/>
    <s v="HG 982/1998;HG 1344/2011; HG 478/ 24-IUN-15;HG.478/24-IUN-15;OUG.1 din 04/01/2017;OUG.68 din 06/11/2019"/>
    <s v="imobil"/>
    <s v="Lungime= Km;Suprafeţe= ha;CF= ;"/>
  </r>
  <r>
    <x v="11740"/>
    <s v="8.04.04"/>
    <m/>
    <m/>
    <s v="DRUM FORESTIER VALEA LARGA"/>
    <s v="conform amenajamentelor silvice"/>
    <s v="DÂMBOVIŢA"/>
    <s v="-"/>
    <s v="Tara: România; Judet: DÂMBOVIŢA; -;   -; Nr: -;"/>
    <n v="1994"/>
    <n v="8663"/>
    <n v="15"/>
    <s v="in administrare"/>
    <s v="HG 982/1998;HG 1344/2011; HG 478/ 24-IUN-15;HG.478/24-IUN-15;OUG.1 din 04/01/2017;OUG.68 din 06/11/2019"/>
    <s v="imobil"/>
    <s v="Lungime= Km;Suprafeţe= ha;CF= ;"/>
  </r>
  <r>
    <x v="11741"/>
    <s v="8.04.04"/>
    <m/>
    <m/>
    <s v="DRUM FOREST. TRESTIA 3.530 KM"/>
    <s v="conform amenajamentelor silvice"/>
    <s v="DÂMBOVIŢA"/>
    <s v="-"/>
    <s v="Tara: România; Judet: DÂMBOVIŢA; -;   -; Nr: -;"/>
    <n v="1978"/>
    <n v="203874"/>
    <n v="15"/>
    <s v="in administrare"/>
    <s v="HG 982/1998;HG 1344/2011; HG 478/ 24-IUN-15;HG.478/24-IUN-15;OUG.1 din 04/01/2017;HG.354/18.05.2017;OUG.68 din 06/11/2019"/>
    <s v="imobil"/>
    <s v="Lungime= Km;Suprafeţe= ha;CF= ;"/>
  </r>
  <r>
    <x v="11742"/>
    <s v="8.04.04"/>
    <m/>
    <m/>
    <s v="DRUM FOREST. SULTANU 7.270 KM"/>
    <s v="conform amenajamentelor silvice"/>
    <s v="DÂMBOVIŢA"/>
    <s v="Vişineşti"/>
    <s v="Tara: România; Judet: DÂMBOVIŢA;Com Vişineşti;   -; Nr: -;"/>
    <n v="1978"/>
    <n v="232751"/>
    <n v="15"/>
    <s v="in administrare"/>
    <s v="HG 982/1998;HG 1344/2011; HG 478/ 24-IUN-15;HG.478/24-IUN-15;OUG.1 din 04/01/2017;HG.354/18.05.2017;OUG.68 din 06/11/2019"/>
    <s v="imobil"/>
    <s v="Lungime= Km;Suprafeţe= ha;CF= ;"/>
  </r>
  <r>
    <x v="11743"/>
    <s v="8.04.04"/>
    <m/>
    <m/>
    <s v="DRUM FOREST.VALEA LARGA BOLOVANI"/>
    <s v="conform amenajamentelor silvice"/>
    <s v="DÂMBOVIŢA"/>
    <s v="Valea Lungă"/>
    <s v="Tara: România; Judet: DÂMBOVIŢA;Com Valea Lungă;   -; Nr: -;"/>
    <n v="1978"/>
    <n v="81080"/>
    <n v="15"/>
    <s v="in administrare"/>
    <s v="HG 982/1998;HG 1344/2011; HG 478/ 24-IUN-15;HG.478/24-IUN-15;OUG.1 din 04/01/2017;HG.354/18.05.2017;OUG.68 din 06/11/2019"/>
    <s v="imobil"/>
    <s v="Lungime= Km;Suprafeţe= ha;CF= ;"/>
  </r>
  <r>
    <x v="11744"/>
    <s v="8.04.04"/>
    <m/>
    <m/>
    <s v="DRUM FORESTIER VALEA HOTARULUI"/>
    <s v="conform amenajamentelor silvice"/>
    <s v="DÂMBOVIŢA"/>
    <s v="-"/>
    <s v="Tara: România; Judet: DÂMBOVIŢA; -;   -; Nr: -;"/>
    <n v="1967"/>
    <n v="276241"/>
    <n v="15"/>
    <s v="in administrare"/>
    <s v="HG 982/1998;HG 1344/2011; HG 478/ 24-IUN-15;HG.478/24-IUN-15;OUG.1 din 04/01/2017;OUG.68 din 06/11/2019"/>
    <s v="imobil"/>
    <s v="Lungime= Km;Suprafeţe= ha;CF= ;"/>
  </r>
  <r>
    <x v="11745"/>
    <s v="8.04.04"/>
    <m/>
    <m/>
    <s v="DRUM FORESTIER VILCEI"/>
    <s v="conform amenajamentelor silvice"/>
    <s v="DÂMBOVIŢA"/>
    <s v="Ludeşti"/>
    <s v="Tara: România; Judet: DÂMBOVIŢA;Com Ludeşti;   -; Nr: -;"/>
    <n v="1965"/>
    <n v="316072"/>
    <n v="15"/>
    <s v="in administrare"/>
    <s v="HG 982/1998;HG 1344/2011; HG 478/ 24-IUN-15;HG.478/24-IUN-15;OUG.1 din 04/01/2017;OUG.68 din 06/11/2019"/>
    <s v="imobil"/>
    <s v="Lungime= Km;Suprafeţe= ha;CF= ;"/>
  </r>
  <r>
    <x v="11746"/>
    <s v="8.04.04"/>
    <m/>
    <m/>
    <s v="DRUM FORESTIER FLOREA"/>
    <s v="conform amenajamentelor silvice"/>
    <s v="DÂMBOVIŢA"/>
    <s v="-"/>
    <s v="Tara: România; Judet: DÂMBOVIŢA; -;   -; Nr: -;"/>
    <n v="1961"/>
    <n v="581397"/>
    <n v="15"/>
    <s v="in administrare"/>
    <s v="HG 982/1998;HG 1344/2011; HG 478/ 24-IUN-15;HG.478/24-IUN-15;OUG.1 din 04/01/2017;OUG.68 din 06/11/2019"/>
    <s v="imobil"/>
    <s v="Lungime=B 135 Km;Suprafeţe= ha;CF= ;"/>
  </r>
  <r>
    <x v="11747"/>
    <s v="8.04.04"/>
    <m/>
    <m/>
    <s v="DAF VISA"/>
    <s v="conform amenajamentelor silvice"/>
    <s v="MUREŞ"/>
    <s v="-"/>
    <s v="Tara: România; Judet: MUREŞ; -;   -; Nr: -;"/>
    <n v="1971"/>
    <n v="171368"/>
    <n v="26"/>
    <s v="in administrare"/>
    <s v="HG 982/1998;HG 1344/2011;OUG.1 din 04/01/2017;OUG.68 din 06/11/2019"/>
    <s v="imobil"/>
    <s v="drum forestier"/>
  </r>
  <r>
    <x v="11748"/>
    <s v="8.04.04"/>
    <m/>
    <m/>
    <s v="DAF SALARD HIDEGAG"/>
    <s v="conform amenajamentelor silvice"/>
    <s v="MUREŞ"/>
    <s v="-"/>
    <s v="Tara: România; Judet: MUREŞ; -;   -; Nr: -;"/>
    <n v="1971"/>
    <n v="4414019"/>
    <n v="26"/>
    <s v="in administrare"/>
    <s v="HG 982/1998;HG 1344/2011;OUG.1 din 04/01/2017;OUG.68 din 06/11/2019"/>
    <s v="imobil"/>
    <s v="drum forestier"/>
  </r>
  <r>
    <x v="11749"/>
    <s v="8.04.04"/>
    <m/>
    <m/>
    <s v="DAF SESTINA"/>
    <s v="conform amenajamentelor silvice"/>
    <s v="MUREŞ"/>
    <s v="-"/>
    <s v="Tara: România; Judet: MUREŞ; -;   -; Nr: -;"/>
    <n v="1971"/>
    <n v="13108"/>
    <n v="26"/>
    <s v="in administrare"/>
    <s v="HG 982/1998;;OUG.1 din 04/01/2017;OUG.68 din 06/11/2019"/>
    <s v="imobil"/>
    <s v="drum forestier"/>
  </r>
  <r>
    <x v="11750"/>
    <s v="8.04.04"/>
    <m/>
    <m/>
    <s v="DAF PIRIUL SIK"/>
    <s v="conform amenajamentelor silvice"/>
    <s v="MUREŞ"/>
    <s v="-"/>
    <s v="Tara: România; Judet: MUREŞ; -;   -; Nr: -;"/>
    <n v="1969"/>
    <n v="7932"/>
    <n v="26"/>
    <s v="in administrare"/>
    <s v="HG 982/1998;;OUG.1 din 04/01/2017;OUG.68 din 06/11/2019"/>
    <s v="imobil"/>
    <s v="drum forestier"/>
  </r>
  <r>
    <x v="11751"/>
    <s v="8.04.04"/>
    <m/>
    <m/>
    <s v="DAF NIRAJUL MARE"/>
    <s v="conform amenajamentelor silvice"/>
    <s v="MUREŞ"/>
    <s v="-"/>
    <s v="Tara: România; Judet: MUREŞ; -;   -; Nr: -;"/>
    <n v="1975"/>
    <n v="1269017"/>
    <n v="26"/>
    <s v="in administrare"/>
    <s v="HG 982/1998;HG 1344/2011;OUG.1 din 04/01/2017;OUG.68 din 06/11/2019"/>
    <s v="imobil"/>
    <s v="drum forestier"/>
  </r>
  <r>
    <x v="11752"/>
    <s v="8.04.04"/>
    <m/>
    <m/>
    <s v="DAF PARAUL PORCULUI"/>
    <s v="conform amenajamentelor silvice"/>
    <s v="MUREŞ"/>
    <s v="-"/>
    <s v="Tara: România; Judet: MUREŞ; -;   -; Nr: -;"/>
    <n v="1980"/>
    <n v="84128"/>
    <n v="26"/>
    <s v="in administrare"/>
    <s v="HG 982/1998;HG 1344/2011;OUG.1 din 04/01/2017;OUG.68 din 06/11/2019"/>
    <s v="imobil"/>
    <s v="drum forestier"/>
  </r>
  <r>
    <x v="11753"/>
    <s v="8.04.04"/>
    <m/>
    <m/>
    <s v="DAF MIJLOC I"/>
    <s v="conform amenajamentelor silvice"/>
    <s v="MUREŞ"/>
    <s v="-"/>
    <s v="Tara: România; Judet: MUREŞ; -;   -; Nr: -;"/>
    <n v="1992"/>
    <n v="143094"/>
    <n v="26"/>
    <s v="in administrare"/>
    <s v="HG 982/1998;HG 1344/2011;OUG.1 din 04/01/2017;HG.354/18.05.2017;OUG.68 din 06/11/2019"/>
    <s v="imobil"/>
    <s v="Lungime= Km;Suprafeţe= ha;CF= ;"/>
  </r>
  <r>
    <x v="11754"/>
    <s v="8.04.04"/>
    <m/>
    <m/>
    <s v="DAF HIA SAES"/>
    <s v="conform amenajamentelor silvice"/>
    <s v="MUREŞ"/>
    <s v="-"/>
    <s v="Tara: România; Judet: MUREŞ; -;   -; Nr: -;"/>
    <n v="1974"/>
    <n v="464"/>
    <n v="26"/>
    <s v="in administrare"/>
    <s v="HG 982/1998;; HG 478/ 24-IUN-15;HG.478/24-IUN-15;OUG.1 din 04/01/2017;OUG.68 din 06/11/2019"/>
    <s v="imobil"/>
    <s v="Lungime= Km;Suprafeţe= ha;CF= ;"/>
  </r>
  <r>
    <x v="11755"/>
    <s v="8.04.04"/>
    <m/>
    <m/>
    <s v="DAF ILISOARA PR. OPRIT"/>
    <s v="conform amenajamentelor silvice"/>
    <s v="MUREŞ"/>
    <s v="-"/>
    <s v="Tara: România; Judet: MUREŞ; -;   -; Nr: -;"/>
    <n v="1971"/>
    <n v="1723736"/>
    <n v="26"/>
    <s v="in administrare"/>
    <s v="HG 982/1998;;OUG.1 din 04/01/2017;OUG.68 din 06/11/2019"/>
    <s v="imobil"/>
    <s v="drum forestier"/>
  </r>
  <r>
    <x v="11756"/>
    <s v="8.04.04"/>
    <m/>
    <m/>
    <s v="DAF FRASINEL"/>
    <s v="conform amenajamentelor silvice"/>
    <s v="MUREŞ"/>
    <s v="-"/>
    <s v="Tara: România; Judet: MUREŞ; -;   -; Nr: -;"/>
    <n v="1971"/>
    <n v="27365"/>
    <n v="26"/>
    <s v="in administrare"/>
    <s v="HG 982/1998;HG 1344/2011;OUG.1 din 04/01/2017;OUG.68 din 06/11/2019"/>
    <s v="imobil"/>
    <s v="drum forestier"/>
  </r>
  <r>
    <x v="11757"/>
    <s v="8.04.04"/>
    <m/>
    <m/>
    <s v="DAF GAURII SAIES"/>
    <s v="conform amenajamentelor silvice"/>
    <s v="MUREŞ"/>
    <s v="-"/>
    <s v="Tara: România; Judet: MUREŞ; -;   -; Nr: -;"/>
    <n v="1974"/>
    <n v="83778"/>
    <n v="26"/>
    <s v="in administrare"/>
    <s v="HG 982/1998;HG 1344/2011; HG 478/ 24-IUN-15;HG.478/24-IUN-15;OUG.1 din 04/01/2017;OUG.68 din 06/11/2019"/>
    <s v="imobil"/>
    <s v="Lungime= Km;Suprafeţe= ha;CF= ;"/>
  </r>
  <r>
    <x v="11758"/>
    <s v="8.04.04"/>
    <m/>
    <m/>
    <s v="DAF COSTEASA"/>
    <s v="conform amenajamentelor silvice"/>
    <s v="MUREŞ"/>
    <s v="-"/>
    <s v="Tara: România; Judet: MUREŞ; -;   -; Nr: -;"/>
    <n v="1971"/>
    <n v="55407"/>
    <n v="26"/>
    <s v="in administrare"/>
    <s v="HG 982/1998;HG 1344/2011 514/2011;OUG.1 din 04/01/2017;OUG.68 din 06/11/2019"/>
    <s v="imobil"/>
    <s v="drum forestier"/>
  </r>
  <r>
    <x v="11759"/>
    <s v="8.04.04"/>
    <m/>
    <m/>
    <s v="DAF BATRINA"/>
    <s v="conform amenajamentelor silvice"/>
    <s v="MUREŞ"/>
    <s v="-"/>
    <s v="Tara: România; Judet: MUREŞ; -;   -; Nr: -;"/>
    <n v="1971"/>
    <n v="2330462"/>
    <n v="26"/>
    <s v="in administrare"/>
    <s v="HG 982/1998;HG 1344/2011;OUG.1 din 04/01/2017;HG.354/18.05.2017;OUG.68 din 06/11/2019"/>
    <s v="imobil"/>
    <s v="Lungime= Km;Suprafeţe= ha;CF= ;"/>
  </r>
  <r>
    <x v="11760"/>
    <s v="8.04.04"/>
    <m/>
    <m/>
    <s v="DAF BRADETEL"/>
    <s v="conform amenajamentelor silvice"/>
    <s v="MUREŞ"/>
    <s v="-"/>
    <s v="Tara: România; Judet: MUREŞ; -;   -; Nr: -;"/>
    <n v="1968"/>
    <n v="5612"/>
    <n v="26"/>
    <s v="in administrare"/>
    <s v="HG 982/1998;;OUG.1 din 04/01/2017;OUG.68 din 06/11/2019"/>
    <s v="imobil"/>
    <s v="drum forestier"/>
  </r>
  <r>
    <x v="11761"/>
    <s v="8.04.04"/>
    <m/>
    <m/>
    <s v="DAF STRAJA"/>
    <s v="conform amenajamentelor silvice"/>
    <s v="GORJ"/>
    <s v="-"/>
    <s v="Tara: România; Judet: GORJ; -;   -; Nr: -;"/>
    <n v="1993"/>
    <n v="17089"/>
    <n v="18"/>
    <s v="in administrare"/>
    <s v="HG 982/1998;HG 1344/2011; HG 478/ 24-IUN-15;HG.478/24-IUN-15;OUG.1 din 04/01/2017;HG.354/18.05.2017;OUG.68 din 06/11/2019"/>
    <s v="imobil"/>
    <s v="Lungime= Km;Suprafeţe= ha;CF= ;"/>
  </r>
  <r>
    <x v="11762"/>
    <s v="8.04.04"/>
    <m/>
    <m/>
    <s v="DAF SUSITA SEACA"/>
    <s v="conform amenajamentelor silvice"/>
    <s v="GORJ"/>
    <s v="-"/>
    <s v="Tara: România; Judet: GORJ; -;   -; Nr: -;"/>
    <n v="1982"/>
    <n v="16020"/>
    <n v="18"/>
    <s v="in administrare"/>
    <s v="HG 982/1998;HG 1344/2011; HG 478/ 24-IUN-15;HG.478/24-IUN-15;OUG.1 din 04/01/2017;HG.354/18.05.2017;OUG.68 din 06/11/2019"/>
    <s v="imobil"/>
    <s v="Lungime= Km;Suprafeţe= ha;CF= ;"/>
  </r>
  <r>
    <x v="11763"/>
    <s v="8.04.04"/>
    <m/>
    <m/>
    <s v="DAF CIOCLOVINA"/>
    <s v="conform amenajamentelor silvice"/>
    <s v="GORJ"/>
    <s v="-"/>
    <s v="Tara: România; Judet: GORJ; -;   -; Nr: -;"/>
    <n v="1982"/>
    <n v="21488"/>
    <n v="18"/>
    <s v="in administrare"/>
    <s v="HG 982/1998;HG 1344/2011; HG 478/ 24-IUN-15;HG.478/24-IUN-15;OUG.1 din 04/01/2017;HG.354/18.05.2017;OUG.68 din 06/11/2019"/>
    <s v="imobil"/>
    <s v="Lungime= Km;Suprafeţe= ha;CF= ;"/>
  </r>
  <r>
    <x v="11764"/>
    <s v="8.04.04"/>
    <m/>
    <m/>
    <s v="DAF GROPU SEC"/>
    <s v="conform amenajamentelor silvice"/>
    <s v="GORJ"/>
    <s v="-"/>
    <s v="Tara: România; Judet: GORJ; -;   -; Nr: -;"/>
    <n v="1981"/>
    <n v="34376"/>
    <n v="18"/>
    <s v="in administrare"/>
    <s v="HG 982/1998;HG 1344/2011; HG 478/ 24-IUN-15;HG.478/24-IUN-15;OUG.1 din 04/01/2017;HG.354/18.05.2017;OUG.68 din 06/11/2019"/>
    <s v="imobil"/>
    <s v="Lungime= Km;Suprafeţe= ha;CF= ;"/>
  </r>
  <r>
    <x v="11765"/>
    <s v="8.04.04"/>
    <m/>
    <m/>
    <s v="DAF VERSANT SIPOT"/>
    <s v="conform amenajamentelor silvice"/>
    <s v="GORJ"/>
    <s v="-"/>
    <s v="Tara: România; Judet: GORJ; -;   -; Nr: -;"/>
    <n v="1972"/>
    <n v="12562"/>
    <n v="18"/>
    <s v="in administrare"/>
    <s v="HG 982/1998;HG 1344/2011; HG 478/ 24-IUN-15;HG.478/24-IUN-15;OUG.1 din 04/01/2017;HG.354/18.05.2017;OUG.68 din 06/11/2019"/>
    <s v="imobil"/>
    <s v="Lungime= Km;Suprafeţe= ha;CF= ;"/>
  </r>
  <r>
    <x v="11766"/>
    <s v="8.04.04"/>
    <m/>
    <m/>
    <s v="DAF BILTA II"/>
    <s v="conform amenajamentelor silvice"/>
    <s v="GORJ"/>
    <s v="-"/>
    <s v="Tara: România; Judet: GORJ; -;   -; Nr: -;"/>
    <n v="1963"/>
    <n v="148"/>
    <n v="18"/>
    <s v="in administrare"/>
    <s v="HG 982/1998;HG 1344/2011; HG 478/ 24-IUN-15;HG.478/24-IUN-15;OUG.1 din 04/01/2017;HG.354/18.05.2017;OUG.68 din 06/11/2019"/>
    <s v="imobil"/>
    <s v="Lungime= Km;Suprafeţe= ha;CF= ;"/>
  </r>
  <r>
    <x v="11767"/>
    <s v="8.04.04"/>
    <m/>
    <m/>
    <s v="DAF FRUMOSUL III"/>
    <s v="conform amenajamentelor silvice"/>
    <s v="GORJ"/>
    <s v="-"/>
    <s v="Tara: România; Judet: GORJ; -;   -; Nr: -;"/>
    <n v="1983"/>
    <n v="27383"/>
    <n v="18"/>
    <s v="in administrare"/>
    <s v="HG 982/1998;HG 1344/2011; HG 478/ 24-IUN-15;HG.478/24-IUN-15;OUG.1 din 04/01/2017;HG.354/18.05.2017;OUG.68 din 06/11/2019"/>
    <s v="imobil"/>
    <s v="Lungime= Km;Suprafeţe= ha;CF= ;"/>
  </r>
  <r>
    <x v="11768"/>
    <s v="8.04.04"/>
    <m/>
    <m/>
    <s v="DAF RASUL"/>
    <s v="conform amenajamentelor silvice"/>
    <s v="GORJ"/>
    <s v="-"/>
    <s v="Tara: România; Judet: GORJ; -;   -; Nr: -;"/>
    <n v="1970"/>
    <n v="22110"/>
    <n v="18"/>
    <s v="in administrare"/>
    <s v="HG 982/1998;; HG 478/ 24-IUN-15;HG.478/24-IUN-15;OUG.1 din 04/01/2017;OUG.68 din 06/11/2019"/>
    <s v="imobil"/>
    <s v="Lungime= Km;Suprafeţe= ha;CF= ;"/>
  </r>
  <r>
    <x v="11769"/>
    <s v="8.04.04"/>
    <m/>
    <m/>
    <s v="DAF VALEA MARE SOHODOL"/>
    <s v="conform amenajamentelor silvice"/>
    <s v="GORJ"/>
    <s v="-"/>
    <s v="Tara: România; Judet: GORJ; -;   -; Nr: -;"/>
    <n v="1986"/>
    <n v="26727"/>
    <n v="18"/>
    <s v="in administrare"/>
    <s v="HG 982/1998;HG 1344/2011; HG 478/ 24-IUN-15;HG.478/24-IUN-15;OUG.1 din 04/01/2017;HG.354/18.05.2017;OUG.68 din 06/11/2019"/>
    <s v="imobil"/>
    <s v="Lungime= Km;Suprafeţe= ha;CF= ;"/>
  </r>
  <r>
    <x v="11770"/>
    <s v="8.04.04"/>
    <m/>
    <m/>
    <s v="DAF GORGANUL"/>
    <s v="conform amenajamentelor silvice"/>
    <s v="GORJ"/>
    <s v="-"/>
    <s v="Tara: România; Judet: GORJ; -;   -; Nr: -;"/>
    <n v="1987"/>
    <n v="110881"/>
    <n v="18"/>
    <s v="in administrare"/>
    <s v="HG 982/1998;HG 1344/2011; HG 478/ 24-IUN-15;HG.478/24-IUN-15;OUG.1 din 04/01/2017;HG.354/18.05.2017;OUG.68 din 06/11/2019"/>
    <s v="imobil"/>
    <s v="Lungime= Km;Suprafeţe= ha;CF= ;"/>
  </r>
  <r>
    <x v="11771"/>
    <s v="8.04.04"/>
    <m/>
    <m/>
    <s v="DAF MOTRU SEC RACORDARE CU DRUM COMUNAL"/>
    <s v="conform amenajamentelor silvice"/>
    <s v="GORJ"/>
    <s v="-"/>
    <s v="Tara: România; Judet: GORJ; -;   -; Nr: -;"/>
    <n v="1974"/>
    <n v="61278"/>
    <n v="18"/>
    <s v="in administrare"/>
    <s v="HG 982/1998;HG 1344/2011; HG 478/ 24-IUN-15;HG.478/24-IUN-15;OUG.1 din 04/01/2017;HG.354/18.05.2017;OUG.68 din 06/11/2019"/>
    <s v="imobil"/>
    <s v="Lungime= Km;Suprafeţe= ha;CF= ;"/>
  </r>
  <r>
    <x v="11772"/>
    <s v="8.04.04"/>
    <m/>
    <m/>
    <s v="DAF VARATEC DOBROTA"/>
    <s v="conform amenajamentelor silvice"/>
    <s v="GORJ"/>
    <s v="-"/>
    <s v="Tara: România; Judet: GORJ; -;   -; Nr: -;"/>
    <n v="1964"/>
    <n v="36851"/>
    <n v="18"/>
    <s v="in administrare"/>
    <s v="HG 982/1998;; HG 478/ 24-IUN-15;HG.478/24-IUN-15;OUG.1 din 04/01/2017;OUG.68 din 06/11/2019"/>
    <s v="imobil"/>
    <s v="Lungime= Km;Suprafeţe= ha;CF= ;"/>
  </r>
  <r>
    <x v="11773"/>
    <s v="8.04.04"/>
    <m/>
    <m/>
    <s v="DRUM FOREST VIISOARA"/>
    <s v="conform amenajamentelor silvice"/>
    <s v="DOLJ"/>
    <s v="-"/>
    <s v="Tara: România; Judet: DOLJ; -;   -; Nr: -;"/>
    <n v="1971"/>
    <n v="1666"/>
    <n v="16"/>
    <s v="in administrare"/>
    <s v="HG 982/1998;;OUG.1 din 04/01/2017;HG.354/18.05.2017;OUG.68 din 06/11/2019"/>
    <s v="imobil"/>
    <s v="Lungime= Km;Suprafeţe= ha;CF= ;"/>
  </r>
  <r>
    <x v="11774"/>
    <s v="8.04.04"/>
    <m/>
    <m/>
    <s v="DRUM FOREST RACOVITA I"/>
    <s v="conform amenajamentelor silvice"/>
    <s v="DOLJ"/>
    <s v="-"/>
    <s v="Tara: România; Judet: DOLJ; -;   -; Nr: -;"/>
    <n v="1967"/>
    <n v="313"/>
    <n v="16"/>
    <s v="in administrare"/>
    <s v="HG 982/1998;;OUG.1 din 04/01/2017;HG.354/18.05.2017;OUG.68 din 06/11/2019"/>
    <s v="imobil"/>
    <s v="Lungime= Km;Suprafeţe= ha;CF= ;"/>
  </r>
  <r>
    <x v="11775"/>
    <s v="8.04.04"/>
    <m/>
    <m/>
    <s v="DAF CURTISOARA"/>
    <s v="conform amenajamentelor silvice"/>
    <s v="GORJ"/>
    <s v="-"/>
    <s v="Tara: România; Judet: GORJ; -;   -; Nr: -;"/>
    <n v="1983"/>
    <n v="3073"/>
    <n v="18"/>
    <s v="in administrare"/>
    <s v="HG 982/1998;; HG 478/ 24-IUN-15;HG.478/24-IUN-15;OUG.1 din 04/01/2017;HG.354/18.05.2017;OUG.68 din 06/11/2019"/>
    <s v="imobil"/>
    <s v="Lungime= Km;Suprafeţe= ha;CF= ;"/>
  </r>
  <r>
    <x v="11776"/>
    <s v="8.04.04"/>
    <m/>
    <m/>
    <s v="DAF LEORDELE"/>
    <s v="conform amenajamentelor silvice"/>
    <s v="GORJ"/>
    <s v="-"/>
    <s v="Tara: România; Judet: GORJ; -;   -; Nr: -;"/>
    <n v="1970"/>
    <n v="53219"/>
    <n v="18"/>
    <s v="in administrare"/>
    <s v="HG 982/1998;HG 1344/2011; HG 478/ 24-IUN-15;HG.478/24-IUN-15;OUG.1 din 04/01/2017;HG.354/18.05.2017;OUG.68 din 06/11/2019"/>
    <s v="imobil"/>
    <s v="Lungime= Km;Suprafeţe= ha;CF= ;"/>
  </r>
  <r>
    <x v="11777"/>
    <s v="8.04.04"/>
    <m/>
    <m/>
    <s v="DAF GIGIU MARE"/>
    <s v="conform amenajamentelor silvice"/>
    <s v="GORJ"/>
    <s v="-"/>
    <s v="Tara: România; Judet: GORJ; -;   -; Nr: -;"/>
    <n v="1984"/>
    <n v="45173"/>
    <n v="18"/>
    <s v="in administrare"/>
    <s v="HG 982/1998;HG 1344/2011; HG 478/ 24-IUN-15;HG.478/24-IUN-15;OUG.1 din 04/01/2017;HG.354/18.05.2017;OUG.68 din 06/11/2019"/>
    <s v="imobil"/>
    <s v="Lungime= Km;Suprafeţe= ha;CF= ;"/>
  </r>
  <r>
    <x v="11778"/>
    <s v="8.04.04"/>
    <m/>
    <m/>
    <s v="DAF ANINOASA"/>
    <s v="conform amenajamentelor silvice"/>
    <s v="GORJ"/>
    <s v="-"/>
    <s v="Tara: România; Judet: GORJ; -;   -; Nr: -;"/>
    <n v="1966"/>
    <n v="11988"/>
    <n v="18"/>
    <s v="in administrare"/>
    <s v="HG 982/1998;HG 1344/2011; HG 478/ 24-IUN-15;HG.478/24-IUN-15;OUG.1 din 04/01/2017;HG.354/18.05.2017;OUG.68 din 06/11/2019"/>
    <s v="imobil"/>
    <s v="Lungime= Km;Suprafeţe= ha;CF= ;"/>
  </r>
  <r>
    <x v="11779"/>
    <s v="8.04.04"/>
    <m/>
    <m/>
    <s v="DAF VALEA TUNSULUI"/>
    <s v="conform amenajamentelor silvice"/>
    <s v="GORJ"/>
    <s v="-"/>
    <s v="Tara: România; Judet: GORJ; -;   -; Nr: -;"/>
    <n v="1987"/>
    <n v="14210"/>
    <n v="18"/>
    <s v="in administrare"/>
    <s v="HG 982/1998;HG 1344/2011; HG 478/ 24-IUN-15;HG.478/24-IUN-15;OUG.1 din 04/01/2017;HG.354/18.05.2017;OUG.68 din 06/11/2019"/>
    <s v="imobil"/>
    <s v="Lungime= Km;Suprafeţe= ha;CF= ;"/>
  </r>
  <r>
    <x v="11780"/>
    <s v="8.04.04"/>
    <m/>
    <m/>
    <s v="DAF VALEA LUI DAN"/>
    <s v="conform amenajamentelor silvice"/>
    <s v="GORJ"/>
    <s v="-"/>
    <s v="Tara: România; Judet: GORJ; -;   -; Nr: -;"/>
    <n v="1983"/>
    <n v="7640"/>
    <n v="18"/>
    <s v="in administrare"/>
    <s v="HG 982/1998;HG 1344/2011; HG 478/ 24-IUN-15;HG.478/24-IUN-15;OUG.1 din 04/01/2017;HG.354/18.05.2017;OUG.68 din 06/11/2019"/>
    <s v="imobil"/>
    <s v="Lungime= Km;Suprafeţe= ha;CF= ;"/>
  </r>
  <r>
    <x v="11781"/>
    <s v="8.04.04"/>
    <m/>
    <m/>
    <s v="DRUM FOREST VALEA PARAULUI"/>
    <s v="conform amenajamentelor silvice"/>
    <s v="GORJ"/>
    <s v="-"/>
    <s v="Tara: România; Judet: GORJ; -;   -; Nr: -;"/>
    <n v="1971"/>
    <n v="2923"/>
    <n v="18"/>
    <s v="in administrare"/>
    <s v="HG 982/1998;HG 1344/2011;OUG.1 din 04/01/2017;OUG.68 din 06/11/2019"/>
    <s v="imobil"/>
    <s v="drum forestier"/>
  </r>
  <r>
    <x v="11782"/>
    <s v="8.04.04"/>
    <m/>
    <m/>
    <s v="DAF VALEA RACILOR"/>
    <s v="conform amenajamentelor silvice"/>
    <s v="GORJ"/>
    <s v="-"/>
    <s v="Tara: România; Judet: GORJ; -;   -; Nr: -;"/>
    <n v="1975"/>
    <n v="3563"/>
    <n v="18"/>
    <s v="in administrare"/>
    <s v="HG 982/1998;HG 1344/2011; HG 478/ 24-IUN-15;HG.478/24-IUN-15;OUG.1 din 04/01/2017;HG.354/18.05.2017;OUG.68 din 06/11/2019"/>
    <s v="imobil"/>
    <s v="Lungime= Km;Suprafeţe= ha;CF= ;"/>
  </r>
  <r>
    <x v="11783"/>
    <s v="8.04.04"/>
    <m/>
    <m/>
    <s v="DAF VLADULENI"/>
    <s v="conform amenajamentelor silvice"/>
    <s v="GORJ"/>
    <s v="-"/>
    <s v="Tara: România; Judet: GORJ; -;   -; Nr: -;"/>
    <n v="1987"/>
    <n v="12765"/>
    <n v="18"/>
    <s v="in administrare"/>
    <s v="HG 982/1998;HG 1344/2011; HG 478/ 24-IUN-15;HG.478/24-IUN-15;OUG.1 din 04/01/2017;HG.354/18.05.2017;OUG.68 din 06/11/2019"/>
    <s v="imobil"/>
    <s v="Lungime= Km;Suprafeţe= ha;CF= ;"/>
  </r>
  <r>
    <x v="11784"/>
    <s v="8.04.04"/>
    <m/>
    <m/>
    <s v="DAF RASINUTA"/>
    <s v="conform amenajamentelor silvice"/>
    <s v="GORJ"/>
    <s v="-"/>
    <s v="Tara: România; Judet: GORJ; -;   -; Nr: -;"/>
    <n v="1976"/>
    <n v="14647"/>
    <n v="18"/>
    <s v="in administrare"/>
    <s v="HG 982/1998;HG 1344/2011; HG 478/ 24-IUN-15;HG.478/24-IUN-15;OUG.1 din 04/01/2017;HG.354/18.05.2017;OUG.68 din 06/11/2019"/>
    <s v="imobil"/>
    <s v="Lungime= Km;Suprafeţe= ha;CF= ;"/>
  </r>
  <r>
    <x v="11785"/>
    <s v="8.04.04"/>
    <m/>
    <m/>
    <s v="DAF TEIUSU MARE"/>
    <s v="conform amenajamentelor silvice"/>
    <s v="GORJ"/>
    <s v="-"/>
    <s v="Tara: România; Judet: GORJ; -;   -; Nr: -;"/>
    <n v="1984"/>
    <n v="40052"/>
    <n v="18"/>
    <s v="in administrare"/>
    <s v="HG 982/1998;; HG 478/ 24-IUN-15;HG.478/24-IUN-15;OUG.1 din 04/01/2017;HG.354/18.05.2017;OUG.68 din 06/11/2019"/>
    <s v="imobil"/>
    <s v="Lungime= Km;Suprafeţe= ha;CF= ;"/>
  </r>
  <r>
    <x v="11786"/>
    <s v="8.04.04"/>
    <m/>
    <m/>
    <s v="DAF SNAGOV"/>
    <s v="conform amenajamentelor silvice"/>
    <s v="GORJ"/>
    <s v="-"/>
    <s v="Tara: România; Judet: GORJ; -;   -; Nr: -;"/>
    <n v="1982"/>
    <n v="7282"/>
    <n v="18"/>
    <s v="in administrare"/>
    <s v="HG 982/1998;HG 1344/2011; HG 478/ 24-IUN-15;HG.478/24-IUN-15;OUG.1 din 04/01/2017;HG.354/18.05.2017;OUG.68 din 06/11/2019"/>
    <s v="imobil"/>
    <s v="Lungime= Km;Suprafeţe= ha;CF= ;"/>
  </r>
  <r>
    <x v="11787"/>
    <s v="8.04.04"/>
    <m/>
    <m/>
    <s v="DAF TARTARAUL"/>
    <s v="conform amenajamentelor silvice"/>
    <s v="GORJ"/>
    <s v="-"/>
    <s v="Tara: România; Judet: GORJ; -;   -; Nr: -;"/>
    <n v="1981"/>
    <n v="150035"/>
    <n v="18"/>
    <s v="in administrare"/>
    <s v="HG 982/1998;HG 1344/2011; HG 478/ 24-IUN-15;HG.478/24-IUN-15;OUG.1 din 04/01/2017;OUG.68 din 06/11/2019"/>
    <s v="imobil"/>
    <s v="Lungime= Km;Suprafeţe= ha;CF= ;"/>
  </r>
  <r>
    <x v="11788"/>
    <s v="8.04.04"/>
    <m/>
    <m/>
    <s v="DAF ROMANU PRELUNGIRE"/>
    <s v="conform amenajamentelor silvice"/>
    <s v="GORJ"/>
    <s v="-"/>
    <s v="Tara: România; Judet: GORJ; -;   -; Nr: -;"/>
    <n v="1980"/>
    <n v="10030"/>
    <n v="18"/>
    <s v="in administrare"/>
    <s v="HG 982/1998;HG 1344/2011; HG 478/ 24-IUN-15;HG.478/24-IUN-15;OUG.1 din 04/01/2017;HG.354/18.05.2017;OUG.68 din 06/11/2019"/>
    <s v="imobil"/>
    <s v="Lungime= Km;Suprafeţe= ha;CF= ;"/>
  </r>
  <r>
    <x v="11789"/>
    <s v="8.04.04"/>
    <m/>
    <m/>
    <s v="DAF TIGANICA II"/>
    <s v="conform amenajamentelor silvice"/>
    <s v="GORJ"/>
    <s v="-"/>
    <s v="Tara: România; Judet: GORJ; -;   -; Nr: -;"/>
    <n v="1990"/>
    <n v="39972"/>
    <n v="18"/>
    <s v="in administrare"/>
    <s v="HG 982/1998;; HG 478/ 24-IUN-15;HG.478/24-IUN-15;OUG.1 din 04/01/2017;HG.354/18.05.2017;OUG.68 din 06/11/2019"/>
    <s v="imobil"/>
    <s v="Lungime= Km;Suprafeţe= ha;CF= ;"/>
  </r>
  <r>
    <x v="11790"/>
    <s v="8.04.04"/>
    <m/>
    <m/>
    <s v="DAF PRIBA MARE"/>
    <s v="conform amenajamentelor silvice"/>
    <s v="GORJ"/>
    <s v="-"/>
    <s v="Tara: România; Judet: GORJ; -;   -; Nr: -;"/>
    <n v="1973"/>
    <n v="27838"/>
    <n v="18"/>
    <s v="in administrare"/>
    <s v="HG 982/1998;; HG 478/ 24-IUN-15;HG.478/24-IUN-15;OUG.1 din 04/01/2017;HG.354/18.05.2017;OUG.68 din 06/11/2019"/>
    <s v="imobil"/>
    <s v="Lungime= Km;Suprafeţe= ha;CF= ;"/>
  </r>
  <r>
    <x v="11791"/>
    <s v="8.04.04"/>
    <m/>
    <m/>
    <s v="DRUM FOREST ULCIOARE ZANOAGA"/>
    <s v="conform amenajamentelor silvice"/>
    <s v="GORJ"/>
    <s v="-"/>
    <s v="Tara: România; Judet: GORJ; -;   -; Nr: -;"/>
    <n v="1971"/>
    <n v="11750"/>
    <n v="18"/>
    <s v="in administrare"/>
    <s v="HG 982/1998;;OUG.1 din 04/01/2017;OUG.68 din 06/11/2019"/>
    <s v="imobil"/>
    <s v="drum forestier"/>
  </r>
  <r>
    <x v="11792"/>
    <s v="8.04.04"/>
    <m/>
    <m/>
    <s v="DAF RACHITA"/>
    <s v="conform amenajamentelor silvice"/>
    <s v="GORJ"/>
    <s v="-"/>
    <s v="Tara: România; Judet: GORJ; -;   -; Nr: -;"/>
    <n v="1987"/>
    <n v="53313"/>
    <n v="18"/>
    <s v="in administrare"/>
    <s v="HG 982/1998;HG 1344/2011; HG 478/ 24-IUN-15;HG.478/24-IUN-15;OUG.1 din 04/01/2017;HG.354/18.05.2017;OUG.68 din 06/11/2019"/>
    <s v="imobil"/>
    <s v="Lungime= Km;Suprafeţe= ha;CF= ;"/>
  </r>
  <r>
    <x v="11793"/>
    <s v="8.04.04"/>
    <m/>
    <m/>
    <s v="DAF PIRIUL SOIMULUI"/>
    <s v="conform amenajamentelor silvice"/>
    <s v="GORJ"/>
    <s v="-"/>
    <s v="Tara: România; Judet: GORJ; -;   -; Nr: -;"/>
    <n v="1977"/>
    <n v="20312"/>
    <n v="18"/>
    <s v="in administrare"/>
    <s v="HG 982/1998;HG 1344/2011; HG 478/ 24-IUN-15;HG.478/24-IUN-15;OUG.1 din 04/01/2017;HG.354/18.05.2017;OUG.68 din 06/11/2019"/>
    <s v="imobil"/>
    <s v="Lungime= Km;Suprafeţe= ha;CF= ;"/>
  </r>
  <r>
    <x v="11794"/>
    <s v="8.04.04"/>
    <m/>
    <m/>
    <s v="DAF GALBENU I"/>
    <s v="conform amenajamentelor silvice"/>
    <s v="GORJ"/>
    <s v="-"/>
    <s v="Tara: România; Judet: GORJ; -;   -; Nr: -;"/>
    <n v="1961"/>
    <n v="27352"/>
    <n v="18"/>
    <s v="in administrare"/>
    <s v="HG 982/1998;HG 1344/2011; HG 478/ 24-IUN-15;HG.478/24-IUN-15;OUG.1 din 04/01/2017;HG.354/18.05.2017;OUG.68 din 06/11/2019"/>
    <s v="imobil"/>
    <s v="Lungime= Km;Suprafeţe= ha;CF= ;"/>
  </r>
  <r>
    <x v="11795"/>
    <s v="8.04.04"/>
    <m/>
    <m/>
    <s v="DRUM FOREST GALBENU II"/>
    <s v="conform amenajamentelor silvice"/>
    <s v="GORJ"/>
    <s v="-"/>
    <s v="Tara: România; Judet: GORJ; -;   -; Nr: -;"/>
    <n v="1969"/>
    <n v="17698"/>
    <n v="18"/>
    <s v="in administrare"/>
    <s v="HG 982/1998;;OUG.1 din 04/01/2017;OUG.68 din 06/11/2019"/>
    <s v="imobil"/>
    <s v="drum forestier"/>
  </r>
  <r>
    <x v="11796"/>
    <s v="8.04.04"/>
    <m/>
    <m/>
    <s v="DAF GALBENU III"/>
    <s v="conform amenajamentelor silvice"/>
    <s v="GORJ"/>
    <s v="-"/>
    <s v="Tara: România; Judet: GORJ; -;   -; Nr: -;"/>
    <n v="1983"/>
    <n v="13329"/>
    <n v="18"/>
    <s v="in administrare"/>
    <s v="HG 982/1998;HG 1344/2011; HG 478/ 24-IUN-15;HG.478/24-IUN-15;OUG.1 din 04/01/2017;HG.354/18.05.2017;OUG.68 din 06/11/2019"/>
    <s v="imobil"/>
    <s v="Lungime= Km;Suprafeţe= ha;CF= ;"/>
  </r>
  <r>
    <x v="11797"/>
    <s v="8.04.04"/>
    <m/>
    <m/>
    <s v="DRUM FOREST ULCIOARE"/>
    <s v="conform amenajamentelor silvice"/>
    <s v="GORJ"/>
    <s v="-"/>
    <s v="Tara: România; Judet: GORJ; -;   -; Nr: -;"/>
    <n v="1971"/>
    <n v="12055"/>
    <n v="18"/>
    <s v="in administrare"/>
    <s v="HG 982/1998;;OUG.1 din 04/01/2017;OUG.68 din 06/11/2019"/>
    <s v="imobil"/>
    <s v="drum forestier"/>
  </r>
  <r>
    <x v="11798"/>
    <s v="8.04.04"/>
    <m/>
    <m/>
    <s v="DAF PIRIUL COMENZII"/>
    <s v="conform amenajamentelor silvice"/>
    <s v="GORJ"/>
    <s v="-"/>
    <s v="Tara: România; Judet: GORJ; -;   -; Nr: -;"/>
    <n v="1992"/>
    <n v="44679"/>
    <n v="18"/>
    <s v="in administrare"/>
    <s v="HG 982/1998;HG 1344/2011; HG 478/ 24-IUN-15;HG.478/24-IUN-15;OUG.1 din 04/01/2017;HG.354/18.05.2017;OUG.68 din 06/11/2019"/>
    <s v="imobil"/>
    <s v="Lungime= Km;Suprafeţe= ha;CF= ;"/>
  </r>
  <r>
    <x v="11799"/>
    <s v="8.04.04"/>
    <m/>
    <m/>
    <s v="POD DAF VATUIU"/>
    <s v="conform amenajamentelor silvice"/>
    <s v="GORJ"/>
    <s v="-"/>
    <s v="Tara: România; Judet: GORJ; -;   -; Nr: -;"/>
    <n v="1990"/>
    <n v="11866"/>
    <n v="18"/>
    <s v="in administrare"/>
    <s v="HG 982/1998;HG 1344/2011; HG 478/ 24-IUN-15;HG.478/24-IUN-15;OUG.1 din 04/01/2017;HG.354/18.05.2017;OUG.68 din 06/11/2019"/>
    <s v="imobil"/>
    <s v="Lungime= Km;Suprafeţe= ha;CF= ;"/>
  </r>
  <r>
    <x v="11800"/>
    <s v="8.04.04"/>
    <m/>
    <m/>
    <s v="DAF VALEA PORCULUI"/>
    <s v="conform amenajamentelor silvice"/>
    <s v="GORJ"/>
    <s v="-"/>
    <s v="Tara: România; Judet: GORJ; -;   -; Nr: -;"/>
    <n v="1971"/>
    <n v="776502"/>
    <n v="18"/>
    <s v="in administrare"/>
    <s v="HG 982/1998;; HG 478/ 24-IUN-15;HG.478/24-IUN-15;OUG.1 din 04/01/2017;OUG.68 din 06/11/2019"/>
    <s v="imobil"/>
    <s v="Lungime= Km;Suprafeţe= ha;CF= ;"/>
  </r>
  <r>
    <x v="11801"/>
    <s v="8.04.04"/>
    <m/>
    <m/>
    <s v="DAF BRATCU"/>
    <s v="conform amenajamentelor silvice"/>
    <s v="GORJ"/>
    <s v="-"/>
    <s v="Tara: România; Judet: GORJ; -;   -; Nr: -;"/>
    <n v="1980"/>
    <n v="5358"/>
    <n v="18"/>
    <s v="in administrare"/>
    <s v="HG 982/1998;HG 1344/2011; HG 478/ 24-IUN-15;HG.478/24-IUN-15;OUG.1 din 04/01/2017;HG.354/18.05.2017;OUG.68 din 06/11/2019"/>
    <s v="imobil"/>
    <s v="Lungime= Km;Suprafeţe= ha;CF= ;"/>
  </r>
  <r>
    <x v="11802"/>
    <s v="8.30._"/>
    <m/>
    <m/>
    <s v="CANAL DESCHIS EVAC.APELOR"/>
    <s v="conform amenajamentelor silvice"/>
    <s v="SUCEAVA"/>
    <s v="-"/>
    <s v="Tara: România; Judet: SUCEAVA; -;   -; Nr: -;"/>
    <n v="1981"/>
    <n v="249"/>
    <n v="33"/>
    <s v="in administrare"/>
    <s v="HG 982/1998;HG 1344/2011;OUG.1 din 04/01/2017;OUG.68 din 06/11/2019"/>
    <s v="imobil"/>
    <s v="CORECTIE TORENTI"/>
  </r>
  <r>
    <x v="11803"/>
    <s v="8.30._"/>
    <m/>
    <m/>
    <s v="PRAG ZID PIATRA CU MORTAR CIMENT C.T."/>
    <s v="conform amenajamentelor silvice"/>
    <s v="SUCEAVA"/>
    <s v="-"/>
    <s v="Tara: România; Judet: SUCEAVA; -;   -; Nr: -;"/>
    <n v="1989"/>
    <n v="273"/>
    <n v="33"/>
    <s v="in administrare"/>
    <s v="HG 982/1998;HG 1344/2011;OUG.1 din 04/01/2017;OUG.68 din 06/11/2019"/>
    <s v="imobil"/>
    <s v="CORECTIE TORENTI"/>
  </r>
  <r>
    <x v="11804"/>
    <s v="8.30._"/>
    <m/>
    <m/>
    <s v="CANAL PAMINT"/>
    <s v="conform amenajamentelor silvice"/>
    <s v="SUCEAVA"/>
    <s v="-"/>
    <s v="Tara: România; Judet: SUCEAVA; -;   -; Nr: -;"/>
    <n v="1981"/>
    <n v="181"/>
    <n v="33"/>
    <s v="in administrare"/>
    <s v="HG 982/1998;HG 1344/2011;OUG.1 din 04/01/2017;OUG.68 din 06/11/2019"/>
    <s v="imobil"/>
    <s v="CORECTIE TORENTI"/>
  </r>
  <r>
    <x v="1180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1806"/>
    <s v="8.30._"/>
    <m/>
    <m/>
    <s v="BARAJ FIX SI PRAGURI"/>
    <s v="conform amenajamentelor silvice"/>
    <s v="SUCEAVA"/>
    <s v="-"/>
    <s v="Tara: România; Judet: SUCEAVA; -;   -; Nr: -;"/>
    <n v="1980"/>
    <n v="1675"/>
    <n v="33"/>
    <s v="in administrare"/>
    <s v="HG 982/1998;HG 1344/2011;OUG.1 din 04/01/2017;OUG.68 din 06/11/2019"/>
    <s v="imobil"/>
    <s v="CORECTIE TORENTI"/>
  </r>
  <r>
    <x v="11807"/>
    <s v="8.30.01"/>
    <m/>
    <m/>
    <s v="BARAJ FIX ŞI PRAGURI"/>
    <s v="conform amenajamentelor silvice"/>
    <s v="SUCEAVA"/>
    <s v="-"/>
    <s v="Tara: România; Judet: SUCEAVA; -;   -; Nr: -;"/>
    <n v="1981"/>
    <n v="3751"/>
    <n v="33"/>
    <s v="in administrare"/>
    <s v="HG 982/1998;HG 1344/2011;OUG.1 din 04/01/2017;HG.354/18.05.2017;OUG.68 din 06/11/2019;HG.846/08.10.2020"/>
    <s v="imobil"/>
    <s v="Lungime albie corectată/consolidată=0,7 km;"/>
  </r>
  <r>
    <x v="11808"/>
    <s v="8.30.01"/>
    <m/>
    <m/>
    <s v="BARAJ ZID PIATRĂ MORTAR CIMENT (C.T)"/>
    <s v="conform amenajamentelor silvice"/>
    <s v="SUCEAVA"/>
    <s v="-"/>
    <s v="Tara: România; Judet: SUCEAVA; -;   -; Nr: -;"/>
    <n v="1989"/>
    <n v="6649"/>
    <n v="33"/>
    <s v="in administrare"/>
    <s v="HG 982/1998;HG 1344/2011;OUG.1 din 04/01/2017;HG.354/18.05.2017;OUG.68 din 06/11/2019;HG.846/08.10.2020"/>
    <s v="imobil"/>
    <s v="Lungime albie corectată/consolidată=0,04 km;"/>
  </r>
  <r>
    <x v="11809"/>
    <s v="8.30.01"/>
    <m/>
    <m/>
    <s v="CORECTII TORENŢI PALTINOASA II"/>
    <s v="conform amenajamentelor silvice"/>
    <s v="SUCEAVA"/>
    <s v="-"/>
    <s v="Tara: România; Judet: SUCEAVA; -;   -; Nr: -;"/>
    <n v="1998"/>
    <n v="59531"/>
    <n v="33"/>
    <s v="in administrare"/>
    <s v="HG 982/1998;HG 1344/2011;OUG.1 din 04/01/2017;HG.354/18.05.2017;OUG.68 din 06/11/2019;HG.846/08.10.2020"/>
    <s v="imobil"/>
    <s v="Lungime albie corectată/consolidată=0,22 km;"/>
  </r>
  <r>
    <x v="11810"/>
    <s v="8.04.04"/>
    <m/>
    <m/>
    <s v="DRUM AUTO FORES.ZAMBROSLAV 1,3KM"/>
    <s v="conform amenajamentelor silvice"/>
    <s v="SUCEAVA"/>
    <s v="-"/>
    <s v="Tara: România; Judet: SUCEAVA; -;   -; Nr: -;"/>
    <n v="1971"/>
    <n v="165000"/>
    <n v="33"/>
    <s v="in administrare"/>
    <s v="HG 982/1998;;OUG.1 din 04/01/2017;HG.354/18.05.2017;OUG.68 din 06/11/2019"/>
    <s v="imobil"/>
    <s v="Lungime= Km;Suprafeţe= ha;CF= ;"/>
  </r>
  <r>
    <x v="11811"/>
    <s v="8.04.04"/>
    <m/>
    <m/>
    <s v="DRUM AUTO FORES.VALEA SEACA 3KM"/>
    <s v="conform amenajamentelor silvice"/>
    <s v="SUCEAVA"/>
    <s v="-"/>
    <s v="Tara: România; Judet: SUCEAVA; -;   -; Nr: -;"/>
    <n v="1960"/>
    <n v="267000"/>
    <n v="33"/>
    <s v="in administrare"/>
    <s v="HG 982/1998;HG 1344/2011;OUG.1 din 04/01/2017;HG.354/18.05.2017;OUG.68 din 06/11/2019"/>
    <s v="imobil"/>
    <s v="Lungime= Km;Suprafeţe= ha;CF= ;"/>
  </r>
  <r>
    <x v="11812"/>
    <s v="8.04.04"/>
    <m/>
    <m/>
    <s v="DRUM AUTO FORES. VALEA SEACA 3KM"/>
    <s v="conform amenajamentelor silvice"/>
    <s v="SUCEAVA"/>
    <s v="-"/>
    <s v="Tara: România; Judet: SUCEAVA; -;   -; Nr: -;"/>
    <n v="1964"/>
    <n v="76000"/>
    <n v="33"/>
    <s v="in administrare"/>
    <s v="HG 982/1998;HG 1344/2011;OUG.1 din 04/01/2017;HG.354/18.05.2017;OUG.68 din 06/11/2019"/>
    <s v="imobil"/>
    <s v="Lungime= Km;Suprafeţe= ha;CF= ;"/>
  </r>
  <r>
    <x v="11813"/>
    <s v="8.04.04"/>
    <m/>
    <m/>
    <s v="DRUM VALEA STUHOASEI 0.9KM"/>
    <s v="conform amenajamentelor silvice"/>
    <s v="BOTOŞANI"/>
    <s v="-"/>
    <s v="Tara: România; Judet: BOTOŞANI; -;   -; Nr: -;"/>
    <n v="1983"/>
    <n v="6135"/>
    <n v="7"/>
    <s v="in administrare"/>
    <s v="HG 982/1998;HG 1344/2011;OUG.1 din 04/01/2017;HG.354/18.05.2017;OUG.68 din 06/11/2019"/>
    <s v="imobil"/>
    <s v="Lungime= Km;Suprafeţe= ha;CF= ;"/>
  </r>
  <r>
    <x v="11814"/>
    <s v="8.04.04"/>
    <m/>
    <m/>
    <s v="DRUM AUTO VARNITA"/>
    <s v="conform amenajamentelor silvice"/>
    <s v="BOTOŞANI"/>
    <s v="-"/>
    <s v="Tara: România; Judet: BOTOŞANI; -;   -; Nr: -;"/>
    <n v="1967"/>
    <n v="45000"/>
    <n v="7"/>
    <s v="in administrare"/>
    <s v="HG 982/1998;HG 1344/2011;OUG.1 din 04/01/2017;OUG.68 din 06/11/2019"/>
    <s v="imobil"/>
    <s v="VARNITA"/>
  </r>
  <r>
    <x v="11815"/>
    <s v="8.04.04"/>
    <m/>
    <m/>
    <s v="DRUM AUTO VARNITA"/>
    <s v="conform amenajamentelor silvice"/>
    <s v="BOTOŞANI"/>
    <s v="-"/>
    <s v="Tara: România; Judet: BOTOŞANI; -;   -; Nr: -;"/>
    <n v="1967"/>
    <n v="280000"/>
    <n v="7"/>
    <s v="in administrare"/>
    <s v="HG 982/1998;HG 1344/2011; HG 478/ 24-IUN-15;HG.478/24-IUN-15;OUG.1 din 04/01/2017;OUG.68 din 06/11/2019"/>
    <s v="imobil"/>
    <s v="Lungime= Km;Suprafeţe= ha;CF= ;"/>
  </r>
  <r>
    <x v="11816"/>
    <s v="8.04.04"/>
    <m/>
    <m/>
    <s v="DRUM VARNITA"/>
    <s v="conform amenajamentelor silvice"/>
    <s v="BOTOŞANI"/>
    <s v="-"/>
    <s v="Tara: România; Judet: BOTOŞANI; -;   -; Nr: -;"/>
    <n v="1971"/>
    <n v="250000"/>
    <n v="7"/>
    <s v="in administrare"/>
    <s v="HG 982/1998;HG 1344/2011;OUG.1 din 04/01/2017;OUG.68 din 06/11/2019"/>
    <s v="imobil"/>
    <s v="VARNITA"/>
  </r>
  <r>
    <x v="11817"/>
    <s v="8.04.04"/>
    <m/>
    <m/>
    <s v="DRUM VARNITA PRELUNGIRE"/>
    <s v="conform amenajamentelor silvice"/>
    <s v="BOTOŞANI"/>
    <s v="-"/>
    <s v="Tara: România; Judet: BOTOŞANI; -;   -; Nr: -;"/>
    <n v="1982"/>
    <n v="112897"/>
    <n v="7"/>
    <s v="in administrare"/>
    <s v="HG 982/1998;HG 1344/2011; HG 478/ 24-IUN-15;HG.478/24-IUN-15;OUG.1 din 04/01/2017;HG.354/18.05.2017;OUG.68 din 06/11/2019"/>
    <s v="imobil"/>
    <s v="Lungime= Km;Suprafeţe= ha;CF= ;"/>
  </r>
  <r>
    <x v="11818"/>
    <s v="8.04.04"/>
    <m/>
    <m/>
    <s v="DRUM AUTO FORES.VILFA 1 KM"/>
    <s v="conform amenajamentelor silvice"/>
    <s v="SUCEAVA"/>
    <s v="-"/>
    <s v="Tara: România; Judet: SUCEAVA; -;   -; Nr: -;"/>
    <n v="1987"/>
    <n v="156000"/>
    <n v="33"/>
    <s v="in administrare"/>
    <s v="HG 982/1998;HG 1344/2011;OUG.1 din 04/01/2017;HG.354/18.05.2017;OUG.68 din 06/11/2019"/>
    <s v="imobil"/>
    <s v="Lungime= Km;Suprafeţe= ha;CF= ;"/>
  </r>
  <r>
    <x v="11819"/>
    <s v="8.04.04"/>
    <m/>
    <m/>
    <s v="DRUM AUTO FORES. VOIVODEASA 4,4 KM"/>
    <s v="conform amenajamentelor silvice"/>
    <s v="SUCEAVA"/>
    <s v="-"/>
    <s v="Tara: România; Judet: SUCEAVA; -;   -; Nr: -;"/>
    <n v="1958"/>
    <n v="408000"/>
    <n v="33"/>
    <s v="in administrare"/>
    <s v="HG 982/1998,HG 949/2006;HG 1344/2011;OUG.1 din 04/01/2017;HG.354/18.05.2017;OUG.68 din 06/11/2019"/>
    <s v="imobil"/>
    <s v="Lungime= Km;Suprafeţe= ha;CF= ;"/>
  </r>
  <r>
    <x v="11820"/>
    <s v="8.04.04"/>
    <m/>
    <m/>
    <s v="DRUM AUTO FORES.URSOAIA 4,1KM"/>
    <s v="conform amenajamentelor silvice"/>
    <s v="SUCEAVA"/>
    <s v="-"/>
    <s v="Tara: România; Judet: SUCEAVA; -;   -; Nr: -;"/>
    <n v="1963"/>
    <n v="799000"/>
    <n v="33"/>
    <s v="in administrare"/>
    <s v="HG 982/1998;HG 1344/2011;OUG.1 din 04/01/2017;HG.354/18.05.2017;OUG.68 din 06/11/2019"/>
    <s v="imobil"/>
    <s v="Lungime= Km;Suprafeţe= ha;CF= ;"/>
  </r>
  <r>
    <x v="11821"/>
    <s v="8.04.04"/>
    <m/>
    <m/>
    <s v="DRUM AUTO FORES.TONCHEI 14,6KM"/>
    <s v="conform amenajamentelor silvice"/>
    <s v="SUCEAVA"/>
    <s v="-"/>
    <s v="Tara: România; Judet: SUCEAVA; -;   -; Nr: -;"/>
    <n v="1968"/>
    <n v="3191000"/>
    <n v="33"/>
    <s v="in administrare"/>
    <s v="HG 982/1998;HG 1344/2011;OUG.1 din 04/01/2017;HG.354/18.05.2017;OUG.68 din 06/11/2019"/>
    <s v="imobil"/>
    <s v="Lungime= Km;Suprafeţe= ha;CF= ;"/>
  </r>
  <r>
    <x v="11822"/>
    <s v="8.04.04"/>
    <m/>
    <m/>
    <s v="DRUM AUTO TURCULET 13KM"/>
    <s v="conform amenajamentelor silvice"/>
    <s v="SUCEAVA"/>
    <s v="-"/>
    <s v="Tara: România; Judet: SUCEAVA; -;   -; Nr: -;"/>
    <n v="1970"/>
    <n v="950000"/>
    <n v="33"/>
    <s v="in administrare"/>
    <s v="HG 982/1998;HG 1344/2011;OUG.1 din 04/01/2017;HG.354/18.05.2017;OUG.68 din 06/11/2019"/>
    <s v="imobil"/>
    <s v="Lungime= Km;Suprafeţe= ha;CF= ;"/>
  </r>
  <r>
    <x v="11823"/>
    <s v="8.04.04"/>
    <m/>
    <m/>
    <s v="DRUM AUTO FORES. TINISEL FRUMOSU 2KM"/>
    <s v="conform amenajamentelor silvice"/>
    <s v="SUCEAVA"/>
    <s v="-"/>
    <s v="Tara: România; Judet: SUCEAVA; -;   -; Nr: -;"/>
    <n v="1980"/>
    <n v="145000"/>
    <n v="33"/>
    <s v="in administrare"/>
    <s v="HG 982/1998;HG 1344/2011;OUG.1 din 04/01/2017;HG.354/18.05.2017;OUG.68 din 06/11/2019"/>
    <s v="imobil"/>
    <s v="Lungime= Km;Suprafeţe= ha;CF= ;"/>
  </r>
  <r>
    <x v="11824"/>
    <s v="8.04.04"/>
    <m/>
    <m/>
    <s v="DRUM AUTO FORES. SUVORITICA 1,7KM"/>
    <s v="conform amenajamentelor silvice"/>
    <s v="SUCEAVA"/>
    <s v="-"/>
    <s v="Tara: România; Judet: SUCEAVA; -;   -; Nr: -;"/>
    <n v="1970"/>
    <n v="856000"/>
    <n v="33"/>
    <s v="in administrare"/>
    <s v="HG 982/1998;HG 1344/2011;OUG.1 din 04/01/2017;HG.354/18.05.2017;OUG.68 din 06/11/2019"/>
    <s v="imobil"/>
    <s v="Lungime= Km;Suprafeţe= ha;CF= ;"/>
  </r>
  <r>
    <x v="11825"/>
    <s v="8.04.04"/>
    <m/>
    <m/>
    <s v="DRUM AUTO FORES.TAMAS 1,2KM"/>
    <s v="conform amenajamentelor silvice"/>
    <s v="SUCEAVA"/>
    <s v="-"/>
    <s v="Tara: România; Judet: SUCEAVA; -;   -; Nr: -;"/>
    <n v="1972"/>
    <n v="131000"/>
    <n v="33"/>
    <s v="in administrare"/>
    <s v="HG 982/1998;HG 1344/2011;OUG.1 din 04/01/2017;HG.354/18.05.2017;OUG.68 din 06/11/2019"/>
    <s v="imobil"/>
    <s v="Lungime= Km;Suprafeţe= ha;CF= ;"/>
  </r>
  <r>
    <x v="11826"/>
    <s v="8.04.04"/>
    <m/>
    <m/>
    <s v="DRUM AUTO FORES. STEGI 2,6KM"/>
    <s v="conform amenajamentelor silvice"/>
    <s v="SUCEAVA"/>
    <s v="-"/>
    <s v="Tara: România; Judet: SUCEAVA; -;   -; Nr: -;"/>
    <n v="1965"/>
    <n v="161000"/>
    <n v="33"/>
    <s v="in administrare"/>
    <s v="HG 982/1998;HG 1344/2011;OUG.1 din 04/01/2017;HG.354/18.05.2017;OUG.68 din 06/11/2019"/>
    <s v="imobil"/>
    <s v="Lungime= Km;Suprafeţe= ha;CF= ;"/>
  </r>
  <r>
    <x v="11827"/>
    <s v="8.04.04"/>
    <m/>
    <m/>
    <s v="DRUM AUTO FORES.STINISOARA FUNDOAIA 1,6"/>
    <s v="conform amenajamentelor silvice"/>
    <s v="SUCEAVA"/>
    <s v="-"/>
    <s v="Tara: România; Judet: SUCEAVA; -;   -; Nr: -;"/>
    <n v="1973"/>
    <n v="178000"/>
    <n v="33"/>
    <s v="in administrare"/>
    <s v="HG 982/1998;HG 1344/2011;OUG.1 din 04/01/2017;HG.354/18.05.2017;OUG.68 din 06/11/2019"/>
    <s v="imobil"/>
    <s v="Lungime= Km;Suprafeţe= ha;CF= ;"/>
  </r>
  <r>
    <x v="11828"/>
    <s v="8.04.04"/>
    <m/>
    <m/>
    <s v="DRUM STRACHINARUL 2.3KM"/>
    <s v="conform amenajamentelor silvice"/>
    <s v="BOTOŞANI"/>
    <s v="-"/>
    <s v="Tara: România; Judet: BOTOŞANI; -;   -; Nr: -;"/>
    <n v="1987"/>
    <n v="57555"/>
    <n v="7"/>
    <s v="in administrare"/>
    <s v="HG 982/1998;HG 1344/2011;OUG.1 din 04/01/2017;HG.354/18.05.2017;OUG.68 din 06/11/2019"/>
    <s v="imobil"/>
    <s v="Lungime= Km;Suprafeţe= ha;CF= ;"/>
  </r>
  <r>
    <x v="11829"/>
    <s v="8.04.04"/>
    <m/>
    <m/>
    <s v="DRUM AUTO FORES.SLATINA 7KM"/>
    <s v="conform amenajamentelor silvice"/>
    <s v="SUCEAVA"/>
    <s v="-"/>
    <s v="Tara: România; Judet: SUCEAVA; -;   -; Nr: -;"/>
    <n v="1970"/>
    <n v="2952000"/>
    <n v="33"/>
    <s v="in administrare"/>
    <s v="HG 982/1998;HG 1344/2011;OUG.1 din 04/01/2017;HG.354/18.05.2017;OUG.68 din 06/11/2019"/>
    <s v="imobil"/>
    <s v="Lungime= Km;Suprafeţe= ha;CF= ;"/>
  </r>
  <r>
    <x v="11830"/>
    <s v="8.04.04"/>
    <m/>
    <m/>
    <s v="DRUM AUTO FORES. SLATINA PORCARET 2,2KM"/>
    <s v="conform amenajamentelor silvice"/>
    <s v="SUCEAVA"/>
    <s v="-"/>
    <s v="Tara: România; Judet: SUCEAVA; -;   -; Nr: -;"/>
    <n v="1983"/>
    <n v="48000"/>
    <n v="33"/>
    <s v="in administrare"/>
    <s v="HG 982/1998;HG 1344/2011;OUG.1 din 04/01/2017;HG.354/18.05.2017;OUG.68 din 06/11/2019"/>
    <s v="imobil"/>
    <s v="Lungime= Km;Suprafeţe= ha;CF= ;"/>
  </r>
  <r>
    <x v="11831"/>
    <s v="8.04.04"/>
    <m/>
    <m/>
    <s v="DRUM AUTO FORES.SLATIOARA  4,4KM"/>
    <s v="conform amenajamentelor silvice"/>
    <s v="SUCEAVA"/>
    <s v="-"/>
    <s v="Tara: România; Judet: SUCEAVA; -;   -; Nr: -;"/>
    <n v="1958"/>
    <n v="85000"/>
    <n v="33"/>
    <s v="in administrare"/>
    <s v="HG 982/1998,HG 949/2006;HG 1344/2011;OUG.1 din 04/01/2017;HG.354/18.05.2017;OUG.68 din 06/11/2019"/>
    <s v="imobil"/>
    <s v="Lungime= Km;Suprafeţe= ha;CF= ;"/>
  </r>
  <r>
    <x v="11832"/>
    <s v="8.04.04"/>
    <m/>
    <m/>
    <s v="DRUM AUTO FORES.SLATIOARA BOGATICA 1,3 KM"/>
    <s v="conform amenajamentelor silvice"/>
    <s v="SUCEAVA"/>
    <s v="-"/>
    <s v="Tara: România; Judet: SUCEAVA; -;   -; Nr: -;"/>
    <n v="1982"/>
    <n v="305000"/>
    <n v="33"/>
    <s v="in administrare"/>
    <s v="HG 982/1998;HG 1344/2011;OUG.1 din 04/01/2017;HG.354/18.05.2017;OUG.68 din 06/11/2019"/>
    <s v="imobil"/>
    <s v="Lungime= Km;Suprafeţe= ha;CF= ;"/>
  </r>
  <r>
    <x v="11833"/>
    <s v="8.04.04"/>
    <m/>
    <m/>
    <s v="DRUM AUTO FORES. SCORUSET 2,5KM"/>
    <s v="conform amenajamentelor silvice"/>
    <s v="SUCEAVA"/>
    <s v="-"/>
    <s v="Tara: România; Judet: SUCEAVA; -;   -; Nr: -;"/>
    <n v="1958"/>
    <n v="64000"/>
    <n v="33"/>
    <s v="in administrare"/>
    <s v="HG 982/1998;HG 1344/2011;OUG.1 din 04/01/2017;HG.354/18.05.2017;OUG.68 din 06/11/2019"/>
    <s v="imobil"/>
    <s v="Lungime= Km;Suprafeţe= ha;CF= ;"/>
  </r>
  <r>
    <x v="11834"/>
    <s v="8.04.04"/>
    <m/>
    <m/>
    <s v="DRUM AUTO FORES.SARATA 5,3KM"/>
    <s v="conform amenajamentelor silvice"/>
    <s v="SUCEAVA"/>
    <s v="-"/>
    <s v="Tara: România; Judet: SUCEAVA; -;   -; Nr: -;"/>
    <n v="1969"/>
    <n v="681000"/>
    <n v="33"/>
    <s v="in administrare"/>
    <s v="HG 982/1998;HG 1344/2011;OUG.1 din 04/01/2017;HG.354/18.05.2017;OUG.68 din 06/11/2019"/>
    <s v="imobil"/>
    <s v="Lungime= Km;Suprafeţe= ha;CF= ;"/>
  </r>
  <r>
    <x v="11835"/>
    <s v="8.04.04"/>
    <m/>
    <m/>
    <s v="DRUM AUTO FORES. RUSCA 2 KM"/>
    <s v="conform amenajamentelor silvice"/>
    <s v="SUCEAVA"/>
    <s v="-"/>
    <s v="Tara: România; Judet: SUCEAVA; -;   -; Nr: -;"/>
    <n v="1971"/>
    <n v="199360"/>
    <n v="33"/>
    <s v="in administrare"/>
    <s v="HG 982/1998;HG 1344/2011;OUG.1 din 04/01/2017;OUG.68 din 06/11/2019"/>
    <s v="imobil"/>
    <s v="RUSCA 2 KM"/>
  </r>
  <r>
    <x v="11836"/>
    <s v="8.04.04"/>
    <m/>
    <m/>
    <s v="DRUM AUTO FORES. SAPELE 0,7KM"/>
    <s v="conform amenajamentelor silvice"/>
    <s v="SUCEAVA"/>
    <s v="-"/>
    <s v="Tara: România; Judet: SUCEAVA; -;   -; Nr: -;"/>
    <n v="1971"/>
    <n v="21000"/>
    <n v="33"/>
    <s v="in administrare"/>
    <s v="HG 982/1998;HG 1344/2011;OUG.1 din 04/01/2017;HG.354/18.05.2017;OUG.68 din 06/11/2019"/>
    <s v="imobil"/>
    <s v="Lungime= Km;Suprafeţe= ha;CF= ;"/>
  </r>
  <r>
    <x v="11837"/>
    <s v="8.04.04"/>
    <m/>
    <m/>
    <s v="DRUM AUTO FORES. PUTNISOARA 2KM"/>
    <s v="conform amenajamentelor silvice"/>
    <s v="SUCEAVA"/>
    <s v="-"/>
    <s v="Tara: România; Judet: SUCEAVA; -;   -; Nr: -;"/>
    <n v="1965"/>
    <n v="236000"/>
    <n v="33"/>
    <s v="in administrare"/>
    <s v="HG 982/1998;HG 1344/2011;OUG.1 din 04/01/2017;HG.354/18.05.2017;OUG.68 din 06/11/2019"/>
    <s v="imobil"/>
    <s v="Lungime= Km;Suprafeţe= ha;CF= ;"/>
  </r>
  <r>
    <x v="11838"/>
    <s v="8.04.04"/>
    <m/>
    <m/>
    <s v="DRUM AUTO FORES. RIMNIC I 5,3KM"/>
    <s v="conform amenajamentelor silvice"/>
    <s v="SUCEAVA"/>
    <s v="-"/>
    <s v="Tara: România; Judet: SUCEAVA; -;   -; Nr: -;"/>
    <n v="1963"/>
    <n v="210000"/>
    <n v="33"/>
    <s v="in administrare"/>
    <s v="HG 982/1998;HG 1344/2011;OUG.1 din 04/01/2017;HG.354/18.05.2017;OUG.68 din 06/11/2019"/>
    <s v="imobil"/>
    <s v="Lungime= Km;Suprafeţe= ha;CF= ;"/>
  </r>
  <r>
    <x v="11839"/>
    <s v="8.04.04"/>
    <m/>
    <m/>
    <s v="DRUM AUTO FORES. RIMNIC II 5,1KM"/>
    <s v="conform amenajamentelor silvice"/>
    <s v="SUCEAVA"/>
    <s v="-"/>
    <s v="Tara: România; Judet: SUCEAVA; -;   -; Nr: -;"/>
    <n v="1973"/>
    <n v="529000"/>
    <n v="33"/>
    <s v="in administrare"/>
    <s v="HG 982/1998;HG 1344/2011;OUG.1 din 04/01/2017;HG.354/18.05.2017;OUG.68 din 06/11/2019"/>
    <s v="imobil"/>
    <s v="Lungime= Km;Suprafeţe= ha;CF= ;"/>
  </r>
  <r>
    <x v="11840"/>
    <s v="8.04.04"/>
    <m/>
    <m/>
    <s v="DRUM AUTO FORES.ROSIA 4,8KM"/>
    <s v="conform amenajamentelor silvice"/>
    <s v="SUCEAVA"/>
    <s v="-"/>
    <s v="Tara: România; Judet: SUCEAVA; -;   -; Nr: -;"/>
    <n v="1968"/>
    <n v="1012000"/>
    <n v="33"/>
    <s v="in administrare"/>
    <s v="HG 982/1998;HG 1344/2011;OUG.1 din 04/01/2017;HG.354/18.05.2017;OUG.68 din 06/11/2019"/>
    <s v="imobil"/>
    <s v="Lungime= Km;Suprafeţe= ha;CF= ;"/>
  </r>
  <r>
    <x v="11841"/>
    <s v="8.04.04"/>
    <m/>
    <m/>
    <s v="DRUM AUTO FORES.PRELUCA CRAILOR 7KM"/>
    <s v="conform amenajamentelor silvice"/>
    <s v="SUCEAVA"/>
    <s v="-"/>
    <s v="Tara: România; Judet: SUCEAVA; -;   -; Nr: -;"/>
    <n v="1983"/>
    <n v="212000"/>
    <n v="33"/>
    <s v="in administrare"/>
    <s v="HG 982/1998;HG 1344/2011;OUG.1 din 04/01/2017;HG.354/18.05.2017;OUG.68 din 06/11/2019"/>
    <s v="imobil"/>
    <s v="Lungime= Km;Suprafeţe= ha;CF= ;"/>
  </r>
  <r>
    <x v="11842"/>
    <s v="8.04.04"/>
    <m/>
    <m/>
    <s v="DRUM PUIU 1,7KM"/>
    <s v="conform amenajamentelor silvice"/>
    <s v="SUCEAVA"/>
    <s v="-"/>
    <s v="Tara: România; Judet: SUCEAVA; -;   -; Nr: -;"/>
    <n v="1968"/>
    <n v="256000"/>
    <n v="33"/>
    <s v="in administrare"/>
    <s v="HG 982/1998;HG 1344/2011;OUG.1 din 04/01/2017;HG.354/18.05.2017;OUG.68 din 06/11/2019"/>
    <s v="imobil"/>
    <s v="Lungime= Km;Suprafeţe= ha;CF= ;"/>
  </r>
  <r>
    <x v="11843"/>
    <s v="8.04.04"/>
    <m/>
    <m/>
    <s v="DRUM AUTO FORES. PR.MALULUI 1,5KM"/>
    <s v="conform amenajamentelor silvice"/>
    <s v="SUCEAVA"/>
    <s v="-"/>
    <s v="Tara: România; Judet: SUCEAVA; -;   -; Nr: -;"/>
    <n v="1975"/>
    <n v="106000"/>
    <n v="33"/>
    <s v="in administrare"/>
    <s v="HG 982/1998;HG 1344/2011;OUG.1 din 04/01/2017;HG.354/18.05.2017;OUG.68 din 06/11/2019"/>
    <s v="imobil"/>
    <s v="Lungime= Km;Suprafeţe= ha;CF= ;"/>
  </r>
  <r>
    <x v="11844"/>
    <s v="8.04.04"/>
    <m/>
    <m/>
    <s v="DRUM AUTO FORES.PLESCUTA I 1,6 KM"/>
    <s v="conform amenajamentelor silvice"/>
    <s v="SUCEAVA"/>
    <s v="-"/>
    <s v="Tara: România; Judet: SUCEAVA; -;   -; Nr: -;"/>
    <n v="1983"/>
    <n v="372000"/>
    <n v="33"/>
    <s v="in administrare"/>
    <s v="HG 982/1998;HG 1344/2011;OUG.1 din 04/01/2017;HG.354/18.05.2017;OUG.68 din 06/11/2019"/>
    <s v="imobil"/>
    <s v="Lungime= Km;Suprafeţe= ha;CF= ;"/>
  </r>
  <r>
    <x v="11845"/>
    <s v="8.04.04"/>
    <m/>
    <m/>
    <s v="DRUM PLOPU 4.3KM"/>
    <s v="conform amenajamentelor silvice"/>
    <s v="BOTOŞANI"/>
    <s v="-"/>
    <s v="Tara: România; Judet: BOTOŞANI; -;   -; Nr: -;"/>
    <n v="1979"/>
    <n v="229646"/>
    <n v="7"/>
    <s v="in administrare"/>
    <s v="HG 982/1998;HG 1344/2011; HG 478/ 24-IUN-15;HG.478/24-IUN-15;OUG.1 din 04/01/2017;HG.354/18.05.2017;OUG.68 din 06/11/2019"/>
    <s v="imobil"/>
    <s v="Lungime= Km;Suprafeţe= ha;CF= ;"/>
  </r>
  <r>
    <x v="11846"/>
    <s v="8.04.04"/>
    <m/>
    <m/>
    <s v="DRUM AUTO FORES.PIRIUL POIENII 1,4KM"/>
    <s v="conform amenajamentelor silvice"/>
    <s v="SUCEAVA"/>
    <s v="-"/>
    <s v="Tara: România; Judet: SUCEAVA; -;   -; Nr: -;"/>
    <n v="1968"/>
    <n v="253000"/>
    <n v="33"/>
    <s v="in administrare"/>
    <s v="HG 982/1998;HG 1344/2011;OUG.1 din 04/01/2017;HG.354/18.05.2017;OUG.68 din 06/11/2019"/>
    <s v="imobil"/>
    <s v="Lungime= Km;Suprafeţe= ha;CF= ;"/>
  </r>
  <r>
    <x v="11847"/>
    <s v="8.04.04"/>
    <m/>
    <m/>
    <s v="DRUM AUTO FORES.PIR.CU PESTI 2,9KM"/>
    <s v="conform amenajamentelor silvice"/>
    <s v="SUCEAVA"/>
    <s v="-"/>
    <s v="Tara: România; Judet: SUCEAVA; -;   -; Nr: -;"/>
    <n v="1968"/>
    <n v="443000"/>
    <n v="33"/>
    <s v="in administrare"/>
    <s v="HG 982/1998;HG 1344/2011;OUG.1 din 04/01/2017;HG.354/18.05.2017;OUG.68 din 06/11/2019"/>
    <s v="imobil"/>
    <s v="Lungime= Km;Suprafeţe= ha;CF= ;"/>
  </r>
  <r>
    <x v="11848"/>
    <s v="8.04.04"/>
    <m/>
    <m/>
    <s v="DRUM PANCU VORONA 3.5KM"/>
    <s v="conform amenajamentelor silvice"/>
    <s v="BOTOŞANI"/>
    <s v="-"/>
    <s v="Tara: România; Judet: BOTOŞANI; -;   -; Nr: -;"/>
    <n v="1963"/>
    <n v="87500"/>
    <n v="7"/>
    <s v="in administrare"/>
    <s v="HG 982/1998;HG 1344/2011;OUG.1 din 04/01/2017;OUG.68 din 06/11/2019"/>
    <s v="imobil"/>
    <s v="PANCU VORONA 3.5KM"/>
  </r>
  <r>
    <x v="11849"/>
    <s v="8.04.04"/>
    <m/>
    <m/>
    <s v="DRUM AUTO FORES. PARAUL AXIAL 3KM"/>
    <s v="conform amenajamentelor silvice"/>
    <s v="SUCEAVA"/>
    <s v="-"/>
    <s v="Tara: România; Judet: SUCEAVA; -;   -; Nr: -;"/>
    <n v="1958"/>
    <n v="158000"/>
    <n v="33"/>
    <s v="in administrare"/>
    <s v="HG 982/1998;HG 1344/2011;OUG.1 din 04/01/2017;HG.354/18.05.2017;OUG.68 din 06/11/2019"/>
    <s v="imobil"/>
    <s v="Lungime= Km;Suprafeţe= ha;CF= ;"/>
  </r>
  <r>
    <x v="11850"/>
    <s v="8.04.04"/>
    <m/>
    <m/>
    <s v="DRUM AUTO FORES. PIETRIS 1,5KM"/>
    <s v="conform amenajamentelor silvice"/>
    <s v="SUCEAVA"/>
    <s v="-"/>
    <s v="Tara: România; Judet: SUCEAVA; -;   -; Nr: -;"/>
    <n v="1970"/>
    <n v="82000"/>
    <n v="33"/>
    <s v="in administrare"/>
    <s v="HG 982/1998;HG 1344/2011;OUG.1 din 04/01/2017;HG.354/18.05.2017;OUG.68 din 06/11/2019"/>
    <s v="imobil"/>
    <s v="Lungime= Km;Suprafeţe= ha;CF= ;"/>
  </r>
  <r>
    <x v="11851"/>
    <s v="8.04.04"/>
    <m/>
    <m/>
    <s v="DRUM AUTO FORES. PALAMANIA 2,5KM"/>
    <s v="conform amenajamentelor silvice"/>
    <s v="SUCEAVA"/>
    <s v="-"/>
    <s v="Tara: România; Judet: SUCEAVA; -;   -; Nr: -;"/>
    <n v="1978"/>
    <n v="245000"/>
    <n v="33"/>
    <s v="in administrare"/>
    <s v="HG 982/1998;HG 1344/2011;OUG.1 din 04/01/2017;HG.354/18.05.2017;OUG.68 din 06/11/2019"/>
    <s v="imobil"/>
    <s v="Lungime= Km;Suprafeţe= ha;CF= ;"/>
  </r>
  <r>
    <x v="11852"/>
    <s v="8.04.04"/>
    <m/>
    <m/>
    <s v="DRUM AUTO FORES. PALTINIS 2KM"/>
    <s v="conform amenajamentelor silvice"/>
    <s v="SUCEAVA"/>
    <s v="-"/>
    <s v="Tara: România; Judet: SUCEAVA; -;   -; Nr: -;"/>
    <n v="1968"/>
    <n v="124000"/>
    <n v="33"/>
    <s v="in administrare"/>
    <s v="HG 982/1998;HG 1344/2011;OUG.1 din 04/01/2017;HG.354/18.05.2017;OUG.68 din 06/11/2019"/>
    <s v="imobil"/>
    <s v="Lungime= Km;Suprafeţe= ha;CF= ;"/>
  </r>
  <r>
    <x v="11853"/>
    <s v="8.04.04"/>
    <m/>
    <m/>
    <s v="DRUM AUTO FORES. OBCIOARA 1,1KM"/>
    <s v="conform amenajamentelor silvice"/>
    <s v="SUCEAVA"/>
    <s v="-"/>
    <s v="Tara: România; Judet: SUCEAVA; -;   -; Nr: -;"/>
    <n v="1981"/>
    <n v="794000"/>
    <n v="33"/>
    <s v="in administrare"/>
    <s v="HG 982/1998;HG 1344/2011;OUG.1 din 04/01/2017;HG.354/18.05.2017;OUG.68 din 06/11/2019"/>
    <s v="imobil"/>
    <s v="Lungime= Km;Suprafeţe= ha;CF= ;"/>
  </r>
  <r>
    <x v="11854"/>
    <s v="8.04.04"/>
    <m/>
    <m/>
    <s v="DRUM AUTO FORES. OBCIOARA-PINTECARU 6,4"/>
    <s v="conform amenajamentelor silvice"/>
    <s v="SUCEAVA"/>
    <s v="-"/>
    <s v="Tara: România; Judet: SUCEAVA; -;   -; Nr: -;"/>
    <n v="1977"/>
    <n v="1043000"/>
    <n v="33"/>
    <s v="in administrare"/>
    <s v="HG 982/1998;HG 1344/2011;OUG.1 din 04/01/2017;HG.354/18.05.2017;OUG.68 din 06/11/2019"/>
    <s v="imobil"/>
    <s v="Lungime= Km;Suprafeţe= ha;CF= ;"/>
  </r>
  <r>
    <x v="11855"/>
    <s v="8.04.04"/>
    <m/>
    <m/>
    <s v="DRUM AUTO FORES.OGLINDA II 3,5KM"/>
    <s v="conform amenajamentelor silvice"/>
    <s v="SUCEAVA"/>
    <s v="-"/>
    <s v="Tara: România; Judet: SUCEAVA; -;   -; Nr: -;"/>
    <n v="1982"/>
    <n v="10000"/>
    <n v="33"/>
    <s v="in administrare"/>
    <s v="HG 982/1998;HG 1344/2011;OUG.1 din 04/01/2017;HG.354/18.05.2017;OUG.68 din 06/11/2019"/>
    <s v="imobil"/>
    <s v="Lungime= Km;Suprafeţe= ha;CF= ;"/>
  </r>
  <r>
    <x v="11856"/>
    <s v="8.04.04"/>
    <m/>
    <m/>
    <s v="DRUM AUTO FORES.MEJUSCHI MARE 1,7KM"/>
    <s v="conform amenajamentelor silvice"/>
    <s v="SUCEAVA"/>
    <s v="-"/>
    <s v="Tara: România; Judet: SUCEAVA; -;   -; Nr: -;"/>
    <n v="1979"/>
    <n v="243000"/>
    <n v="33"/>
    <s v="in administrare"/>
    <s v="HG 982/1998;HG 1344/2011;OUG.1 din 04/01/2017;HG.354/18.05.2017;OUG.68 din 06/11/2019"/>
    <s v="imobil"/>
    <s v="Lungime= Km;Suprafeţe= ha;CF= ;"/>
  </r>
  <r>
    <x v="11857"/>
    <s v="8.04.04"/>
    <m/>
    <m/>
    <s v="DRUM AUTO FORES.MITEI 1,6KM"/>
    <s v="conform amenajamentelor silvice"/>
    <s v="SUCEAVA"/>
    <s v="-"/>
    <s v="Tara: România; Judet: SUCEAVA; -;   -; Nr: -;"/>
    <n v="1968"/>
    <n v="241000"/>
    <n v="33"/>
    <s v="in administrare"/>
    <s v="HG 982/1998;HG 1344/2011;OUG.1 din 04/01/2017;HG.354/18.05.2017;OUG.68 din 06/11/2019"/>
    <s v="imobil"/>
    <s v="Lungime= Km;Suprafeţe= ha;CF= ;"/>
  </r>
  <r>
    <x v="11858"/>
    <s v="8.04.04"/>
    <m/>
    <m/>
    <s v="DRUM AUTO MOCIRLEI"/>
    <s v="conform amenajamentelor silvice"/>
    <s v="BOTOŞANI"/>
    <s v="-"/>
    <s v="Tara: România; Judet: BOTOŞANI; -;   -; Nr: -;"/>
    <n v="1988"/>
    <n v="45374"/>
    <n v="7"/>
    <s v="in administrare"/>
    <s v="HG 982/1998;HG 1344/2011;OUG.1 din 04/01/2017;HG.354/18.05.2017;OUG.68 din 06/11/2019"/>
    <s v="imobil"/>
    <s v="Lungime= Km;Suprafeţe= ha;CF= ;"/>
  </r>
  <r>
    <x v="11859"/>
    <s v="8.04.04"/>
    <m/>
    <m/>
    <s v="DRUM AUTO MARGINEA RIPEI 1,8KM"/>
    <s v="conform amenajamentelor silvice"/>
    <s v="SUCEAVA"/>
    <s v="-"/>
    <s v="Tara: România; Judet: SUCEAVA; -;   -; Nr: -;"/>
    <n v="1982"/>
    <n v="18000"/>
    <n v="33"/>
    <s v="in administrare"/>
    <s v="HG 982/1998;HG 1344/2011;OUG.1 din 04/01/2017;HG.354/18.05.2017;OUG.68 din 06/11/2019"/>
    <s v="imobil"/>
    <s v="Lungime= Km;Suprafeţe= ha;CF= ;"/>
  </r>
  <r>
    <x v="11860"/>
    <s v="8.04.04"/>
    <m/>
    <m/>
    <s v="DRUM AUTO FORES.MAGURA 3 KM"/>
    <s v="conform amenajamentelor silvice"/>
    <s v="SUCEAVA"/>
    <s v="-"/>
    <s v="Tara: România; Judet: SUCEAVA; -;   -; Nr: -;"/>
    <n v="1971"/>
    <n v="429000"/>
    <n v="33"/>
    <s v="in administrare"/>
    <s v="HG 982/1998;HG 1344/2011;OUG.1 din 04/01/2017;HG.354/18.05.2017;OUG.68 din 06/11/2019"/>
    <s v="imobil"/>
    <s v="Lungime= Km;Suprafeţe= ha;CF= ;"/>
  </r>
  <r>
    <x v="11861"/>
    <s v="8.04.04"/>
    <m/>
    <m/>
    <s v="DRUM AUTO FORES. MANASTIRII 2,8KM"/>
    <s v="conform amenajamentelor silvice"/>
    <s v="SUCEAVA"/>
    <s v="-"/>
    <s v="Tara: România; Judet: SUCEAVA; -;   -; Nr: -;"/>
    <n v="1967"/>
    <n v="329000"/>
    <n v="33"/>
    <s v="in administrare"/>
    <s v="HG 982/1998;HG 1344/2011;OUG.1 din 04/01/2017;HG.354/18.05.2017;OUG.68 din 06/11/2019"/>
    <s v="imobil"/>
    <s v="Lungime= Km;Suprafeţe= ha;CF= ;"/>
  </r>
  <r>
    <x v="11862"/>
    <s v="8.04.04"/>
    <m/>
    <m/>
    <s v="DRUM AUTO FORES. LUPOAIA 4,5KM"/>
    <s v="conform amenajamentelor silvice"/>
    <s v="SUCEAVA"/>
    <s v="-"/>
    <s v="Tara: România; Judet: SUCEAVA; -;   -; Nr: -;"/>
    <n v="1966"/>
    <n v="593000"/>
    <n v="33"/>
    <s v="in administrare"/>
    <s v="HG 982/1998;HG 1344/2011;OUG.1 din 04/01/2017;HG.354/18.05.2017;OUG.68 din 06/11/2019"/>
    <s v="imobil"/>
    <s v="Lungime= Km;Suprafeţe= ha;CF= ;"/>
  </r>
  <r>
    <x v="11863"/>
    <s v="8.04.04"/>
    <m/>
    <m/>
    <s v="DRUM AUTO LAURENSEIN 2KM"/>
    <s v="conform amenajamentelor silvice"/>
    <s v="SUCEAVA"/>
    <s v="-"/>
    <s v="Tara: România; Judet: SUCEAVA; -;   -; Nr: -;"/>
    <n v="1971"/>
    <n v="4000"/>
    <n v="33"/>
    <s v="in administrare"/>
    <s v="HG 982/1998;HG 1344/2011;OUG.1 din 04/01/2017;HG.354/18.05.2017;OUG.68 din 06/11/2019"/>
    <s v="imobil"/>
    <s v="Lungime= Km;Suprafeţe= ha;CF= ;"/>
  </r>
  <r>
    <x v="11864"/>
    <s v="8.04.04"/>
    <m/>
    <m/>
    <s v="DRUM AUTO FORES.IZVOARE FRONT 1,7KM"/>
    <s v="conform amenajamentelor silvice"/>
    <s v="SUCEAVA"/>
    <s v="-"/>
    <s v="Tara: România; Judet: SUCEAVA; -;   -; Nr: -;"/>
    <n v="1980"/>
    <n v="29000"/>
    <n v="33"/>
    <s v="in administrare"/>
    <s v="HG 982/1998;HG 1344/2011;OUG.1 din 04/01/2017;HG.354/18.05.2017;OUG.68 din 06/11/2019"/>
    <s v="imobil"/>
    <s v="Lungime= Km;Suprafeţe= ha;CF= ;"/>
  </r>
  <r>
    <x v="11865"/>
    <s v="8.04.04"/>
    <m/>
    <m/>
    <s v="DRUM AUTO FORES.JIJI-RAMIFIC. 1,2KM"/>
    <s v="conform amenajamentelor silvice"/>
    <s v="SUCEAVA"/>
    <s v="-"/>
    <s v="Tara: România; Judet: SUCEAVA; -;   -; Nr: -;"/>
    <n v="1979"/>
    <n v="7000"/>
    <n v="33"/>
    <s v="in administrare"/>
    <s v="HG 982/1998;HG 1344/2011;OUG.1 din 04/01/2017;HG.354/18.05.2017;OUG.68 din 06/11/2019"/>
    <s v="imobil"/>
    <s v="Lungime= Km;Suprafeţe= ha;CF= ;"/>
  </r>
  <r>
    <x v="11866"/>
    <s v="8.04.04"/>
    <m/>
    <m/>
    <s v="DRUM AUTO FORES.JURAVLEA 1,7KM"/>
    <s v="conform amenajamentelor silvice"/>
    <s v="SUCEAVA"/>
    <s v="-"/>
    <s v="Tara: România; Judet: SUCEAVA; -;   -; Nr: -;"/>
    <n v="1964"/>
    <n v="123000"/>
    <n v="33"/>
    <s v="in administrare"/>
    <s v="HG 982/1998;;OUG.1 din 04/01/2017;HG.354/18.05.2017;OUG.68 din 06/11/2019"/>
    <s v="imobil"/>
    <s v="Lungime= Km;Suprafeţe= ha;CF= ;"/>
  </r>
  <r>
    <x v="11867"/>
    <s v="8.04.04"/>
    <m/>
    <m/>
    <s v="DRUM AUTO FORES.IEVEN 2,2KM"/>
    <s v="conform amenajamentelor silvice"/>
    <s v="SUCEAVA"/>
    <s v="-"/>
    <s v="Tara: România; Judet: SUCEAVA; -;   -; Nr: -;"/>
    <n v="1987"/>
    <n v="477000"/>
    <n v="33"/>
    <s v="in administrare"/>
    <s v="HG 982/1998;HG 1344/2011;OUG.1 din 04/01/2017;HG.354/18.05.2017;OUG.68 din 06/11/2019"/>
    <s v="imobil"/>
    <s v="Lungime= Km;Suprafeţe= ha;CF= ;"/>
  </r>
  <r>
    <x v="11868"/>
    <s v="8.04.04"/>
    <m/>
    <m/>
    <s v="DRUM AUTO FORES. IEZERUL 1,7KM"/>
    <s v="conform amenajamentelor silvice"/>
    <s v="SUCEAVA"/>
    <s v="-"/>
    <s v="Tara: România; Judet: SUCEAVA; -;   -; Nr: -;"/>
    <n v="1968"/>
    <n v="337000"/>
    <n v="33"/>
    <s v="in administrare"/>
    <s v="HG 982/1998,HG 949/2006;HG 1344/2011;OUG.1 din 04/01/2017;HG.354/18.05.2017;OUG.68 din 06/11/2019"/>
    <s v="imobil"/>
    <s v="Lungime= Km;Suprafeţe= ha;CF= ;"/>
  </r>
  <r>
    <x v="11869"/>
    <s v="8.04.04"/>
    <m/>
    <m/>
    <s v="DRUM AUTO FORES. HIGA MARE 3KM"/>
    <s v="conform amenajamentelor silvice"/>
    <s v="SUCEAVA"/>
    <s v="-"/>
    <s v="Tara: România; Judet: SUCEAVA; -;   -; Nr: -;"/>
    <n v="1975"/>
    <n v="522000"/>
    <n v="33"/>
    <s v="in administrare"/>
    <s v="HG 982/1998;HG 1344/2011;OUG.1 din 04/01/2017;HG.354/18.05.2017;OUG.68 din 06/11/2019"/>
    <s v="imobil"/>
    <s v="Lungime= Km;Suprafeţe= ha;CF= ;"/>
  </r>
  <r>
    <x v="11870"/>
    <s v="8.04.04"/>
    <m/>
    <m/>
    <s v="DRUM AUTO FORES.GRUIU 0,8KM"/>
    <s v="conform amenajamentelor silvice"/>
    <s v="SUCEAVA"/>
    <s v="-"/>
    <s v="Tara: România; Judet: SUCEAVA; -;   -; Nr: -;"/>
    <n v="1965"/>
    <n v="81000"/>
    <n v="33"/>
    <s v="in administrare"/>
    <s v="HG 982/1998;HG 1344/2011;OUG.1 din 04/01/2017;HG.354/18.05.2017;OUG.68 din 06/11/2019"/>
    <s v="imobil"/>
    <s v="Lungime= Km;Suprafeţe= ha;CF= ;"/>
  </r>
  <r>
    <x v="11871"/>
    <s v="8.04.04"/>
    <m/>
    <m/>
    <s v="DRUM AUTO FORES.FUNDOI 1,5KM, 8POD"/>
    <s v="conform amenajamentelor silvice"/>
    <s v="SUCEAVA"/>
    <s v="-"/>
    <s v="Tara: România; Judet: SUCEAVA; -;   -; Nr: -;"/>
    <n v="1966"/>
    <n v="174000"/>
    <n v="33"/>
    <s v="in administrare"/>
    <s v="HG 982/1998;HG 1344/2011;OUG.1 din 04/01/2017;HG.354/18.05.2017;OUG.68 din 06/11/2019"/>
    <s v="imobil"/>
    <s v="Lungime= Km;Suprafeţe= ha;CF= ;"/>
  </r>
  <r>
    <x v="11872"/>
    <s v="8.04.04"/>
    <m/>
    <m/>
    <s v="DRUM AUTO FORES.GIGOLEA 2KM"/>
    <s v="conform amenajamentelor silvice"/>
    <s v="SUCEAVA"/>
    <s v="-"/>
    <s v="Tara: România; Judet: SUCEAVA; -;   -; Nr: -;"/>
    <n v="1961"/>
    <n v="6279"/>
    <n v="33"/>
    <s v="in administrare"/>
    <s v="HG 982/1998;HG 1344/2011;OUG.1 din 04/01/2017;OUG.68 din 06/11/2019"/>
    <s v="imobil"/>
    <s v="GIGOLEA 2KM"/>
  </r>
  <r>
    <x v="11873"/>
    <s v="8.04.04"/>
    <m/>
    <m/>
    <s v="DRUM AUTO FOREST.CUCUREASA OBIRSIA 3,3K"/>
    <s v="conform amenajamentelor silvice"/>
    <s v="SUCEAVA"/>
    <s v="-"/>
    <s v="Tara: România; Judet: SUCEAVA; -;   -; Nr: -;"/>
    <n v="1974"/>
    <n v="444000"/>
    <n v="33"/>
    <s v="in administrare"/>
    <s v="HG 982/1998;HG 1344/2011;OUG.1 din 04/01/2017;HG.354/18.05.2017;OUG.68 din 06/11/2019"/>
    <s v="imobil"/>
    <s v="Lungime= Km;Suprafeţe= ha;CF= ;"/>
  </r>
  <r>
    <x v="11874"/>
    <s v="8.04.04"/>
    <m/>
    <m/>
    <s v="DRUM EXPLOAT.FOREST.HASCA"/>
    <s v="conform amenajamentelor silvice"/>
    <s v="SUCEAVA"/>
    <s v="-"/>
    <s v="Tara: România; Judet: SUCEAVA; -;   -; Nr: -;"/>
    <n v="1962"/>
    <n v="1000"/>
    <n v="33"/>
    <s v="in administrare"/>
    <s v="HG 982/1998;HG 1344/2011;OUG.1 din 04/01/2017;HG.354/18.05.2017;OUG.68 din 06/11/2019"/>
    <s v="imobil"/>
    <s v="Lungime= Km;Suprafeţe= ha;CF= ;"/>
  </r>
  <r>
    <x v="11875"/>
    <s v="8.04.04"/>
    <m/>
    <m/>
    <s v="DRUM EXPLOAT.FOREST.IZVOR"/>
    <s v="conform amenajamentelor silvice"/>
    <s v="SUCEAVA"/>
    <s v="-"/>
    <s v="Tara: România; Judet: SUCEAVA; -;   -; Nr: -;"/>
    <n v="1962"/>
    <n v="67"/>
    <n v="33"/>
    <s v="in administrare"/>
    <s v="HG 982/1998;HG 1344/2011;OUG.1 din 04/01/2017;OUG.68 din 06/11/2019"/>
    <s v="imobil"/>
    <s v="IZVOR"/>
  </r>
  <r>
    <x v="11876"/>
    <s v="8.04.04"/>
    <m/>
    <m/>
    <s v="DRUM AUTO FORES. DELNITA 8,32KM"/>
    <s v="conform amenajamentelor silvice"/>
    <s v="SUCEAVA"/>
    <s v="-"/>
    <s v="Tara: România; Judet: SUCEAVA; -;   -; Nr: -;"/>
    <n v="1965"/>
    <n v="928000"/>
    <n v="33"/>
    <s v="in administrare"/>
    <s v="HG 982/1998;HG 1344/2011;OUG.1 din 04/01/2017;HG.354/18.05.2017;OUG.68 din 06/11/2019"/>
    <s v="imobil"/>
    <s v="Lungime= Km;Suprafeţe= ha;CF= ;"/>
  </r>
  <r>
    <x v="11877"/>
    <s v="8.04.04"/>
    <m/>
    <m/>
    <s v="DRUM DRACSANI I, 5,4 KM"/>
    <s v="conform amenajamentelor silvice"/>
    <s v="BOTOŞANI"/>
    <s v="-"/>
    <s v="Tara: România; Judet: BOTOŞANI; -;   -; Nr: -;"/>
    <n v="1994"/>
    <n v="80484"/>
    <n v="7"/>
    <s v="in administrare"/>
    <s v="HG 982/1998;HG 1344/2011;OUG.1 din 04/01/2017;HG.354/18.05.2017;OUG.68 din 06/11/2019"/>
    <s v="imobil"/>
    <s v="Lungime= Km;Suprafeţe= ha;CF= ;"/>
  </r>
  <r>
    <x v="11878"/>
    <s v="8.04.04"/>
    <m/>
    <m/>
    <s v="DRUM AUTO FORES.CREMENEA 1,5KM, 8POD"/>
    <s v="conform amenajamentelor silvice"/>
    <s v="SUCEAVA"/>
    <s v="-"/>
    <s v="Tara: România; Judet: SUCEAVA; -;   -; Nr: -;"/>
    <n v="1966"/>
    <n v="292000"/>
    <n v="33"/>
    <s v="in administrare"/>
    <s v="HG 982/1998;HG 1344/2011;OUG.1 din 04/01/2017;HG.354/18.05.2017;OUG.68 din 06/11/2019"/>
    <s v="imobil"/>
    <s v="Lungime= Km;Suprafeţe= ha;CF= ;"/>
  </r>
  <r>
    <x v="11879"/>
    <s v="8.04.04"/>
    <m/>
    <m/>
    <s v="DRUM AUTO FORES.CUNUNSCBI 3,85KM"/>
    <s v="conform amenajamentelor silvice"/>
    <s v="SUCEAVA"/>
    <s v="-"/>
    <s v="Tara: România; Judet: SUCEAVA; -;   -; Nr: -;"/>
    <n v="1959"/>
    <n v="178858"/>
    <n v="33"/>
    <s v="in administrare"/>
    <s v="HG 982/1998;HG 1344/2011;OUG.1 din 04/01/2017;OUG.68 din 06/11/2019"/>
    <s v="imobil"/>
    <s v="CUNUNSCBI 3,85KM"/>
  </r>
  <r>
    <x v="11880"/>
    <s v="8.04.04"/>
    <m/>
    <m/>
    <s v="DRUM AUTO FORES.DEACA COSNA 4,1KM"/>
    <s v="conform amenajamentelor silvice"/>
    <s v="SUCEAVA"/>
    <s v="-"/>
    <s v="Tara: România; Judet: SUCEAVA; -;   -; Nr: -;"/>
    <n v="1957"/>
    <n v="590000"/>
    <n v="33"/>
    <s v="in administrare"/>
    <s v="HG 982/1998;HG 1344/2011;OUG.1 din 04/01/2017;HG.354/18.05.2017;OUG.68 din 06/11/2019"/>
    <s v="imobil"/>
    <s v="Lungime= Km;Suprafeţe= ha;CF= ;"/>
  </r>
  <r>
    <x v="11881"/>
    <s v="8.04.04"/>
    <m/>
    <m/>
    <s v="DRUM AUTO FORES. CORNIS-CAPRARIE 2,3KM"/>
    <s v="conform amenajamentelor silvice"/>
    <s v="SUCEAVA"/>
    <s v="-"/>
    <s v="Tara: România; Judet: SUCEAVA; -;   -; Nr: -;"/>
    <n v="1970"/>
    <n v="194000"/>
    <n v="33"/>
    <s v="in administrare"/>
    <s v="HG 982/1998;HG 1344/2011;OUG.1 din 04/01/2017;HG.354/18.05.2017;OUG.68 din 06/11/2019"/>
    <s v="imobil"/>
    <s v="Lungime= Km;Suprafeţe= ha;CF= ;"/>
  </r>
  <r>
    <x v="11882"/>
    <s v="8.04.04"/>
    <m/>
    <m/>
    <s v="DRUM AUTO FORES. CIRSTEA 0,2KM"/>
    <s v="conform amenajamentelor silvice"/>
    <s v="SUCEAVA"/>
    <s v="-"/>
    <s v="Tara: România; Judet: SUCEAVA; -;   -; Nr: -;"/>
    <n v="1982"/>
    <n v="57000"/>
    <n v="33"/>
    <s v="in administrare"/>
    <s v="HG 982/1998;HG 1344/2011;OUG.1 din 04/01/2017;HG.354/18.05.2017;OUG.68 din 06/11/2019"/>
    <s v="imobil"/>
    <s v="Lungime= Km;Suprafeţe= ha;CF= ;"/>
  </r>
  <r>
    <x v="11883"/>
    <s v="8.04.04"/>
    <m/>
    <m/>
    <s v="DRUM AUTO FORES. BURCEA 1KM"/>
    <s v="conform amenajamentelor silvice"/>
    <s v="SUCEAVA"/>
    <s v="-"/>
    <s v="Tara: România; Judet: SUCEAVA; -;   -; Nr: -;"/>
    <n v="1980"/>
    <n v="11000"/>
    <n v="33"/>
    <s v="in administrare"/>
    <s v="HG 982/1998;HG 1344/2011;OUG.1 din 04/01/2017;HG.354/18.05.2017;OUG.68 din 06/11/2019"/>
    <s v="imobil"/>
    <s v="Lungime= Km;Suprafeţe= ha;CF= ;"/>
  </r>
  <r>
    <x v="11884"/>
    <s v="8.04.04"/>
    <m/>
    <m/>
    <s v="DRUM AUTO FORES.BOUL-SCORBURA 4KM"/>
    <s v="conform amenajamentelor silvice"/>
    <s v="SUCEAVA"/>
    <s v="-"/>
    <s v="Tara: România; Judet: SUCEAVA; -;   -; Nr: -;"/>
    <n v="1979"/>
    <n v="35000"/>
    <n v="33"/>
    <s v="in administrare"/>
    <s v="HG 982/1998;HG 1344/2011;OUG.1 din 04/01/2017;HG.354/18.05.2017;OUG.68 din 06/11/2019"/>
    <s v="imobil"/>
    <s v="Lungime= Km;Suprafeţe= ha;CF= ;"/>
  </r>
  <r>
    <x v="11885"/>
    <s v="8.04.04"/>
    <m/>
    <m/>
    <s v="DRUM AUTO FORES.BUCINIS (FRUMUSICA) 5KM"/>
    <s v="conform amenajamentelor silvice"/>
    <s v="SUCEAVA"/>
    <s v="-"/>
    <s v="Tara: România; Judet: SUCEAVA; -;   -; Nr: -;"/>
    <n v="1966"/>
    <n v="1031000"/>
    <n v="33"/>
    <s v="in administrare"/>
    <s v="HG 982/1998;HG 1344/2011;OUG.1 din 04/01/2017;HG.354/18.05.2017;OUG.68 din 06/11/2019"/>
    <s v="imobil"/>
    <s v="Lungime= Km;Suprafeţe= ha;CF= ;"/>
  </r>
  <r>
    <x v="11886"/>
    <s v="8.04.04"/>
    <m/>
    <m/>
    <s v="DRUM AUTO FORES.BORCUT-GHIORGHITENI 1,4"/>
    <s v="conform amenajamentelor silvice"/>
    <s v="SUCEAVA"/>
    <s v="-"/>
    <s v="Tara: România; Judet: SUCEAVA; -;   -; Nr: -;"/>
    <n v="1971"/>
    <n v="6000"/>
    <n v="33"/>
    <s v="in administrare"/>
    <s v="HG 982/1998;HG 1344/2011;OUG.1 din 04/01/2017;HG.354/18.05.2017;OUG.68 din 06/11/2019"/>
    <s v="imobil"/>
    <s v="Lungime= Km;Suprafeţe= ha;CF= ;"/>
  </r>
  <r>
    <x v="11887"/>
    <s v="8.04.04"/>
    <m/>
    <m/>
    <s v="DRUM AUTO FORES.BORCUT-MUNCELU 3KM"/>
    <s v="conform amenajamentelor silvice"/>
    <s v="SUCEAVA"/>
    <s v="-"/>
    <s v="Tara: România; Judet: SUCEAVA; -;   -; Nr: -;"/>
    <n v="1968"/>
    <n v="595000"/>
    <n v="33"/>
    <s v="in administrare"/>
    <s v="HG 982/1998;HG 1344/2011;OUG.1 din 04/01/2017;HG.354/18.05.2017;OUG.68 din 06/11/2019"/>
    <s v="imobil"/>
    <s v="Lungime= Km;Suprafeţe= ha;CF= ;"/>
  </r>
  <r>
    <x v="11888"/>
    <s v="8.04.04"/>
    <m/>
    <m/>
    <s v="DRUM AUTO FORES. BOTOSEL 9,88KM"/>
    <s v="conform amenajamentelor silvice"/>
    <s v="SUCEAVA"/>
    <s v="-"/>
    <s v="Tara: România; Judet: SUCEAVA; -;   -; Nr: -;"/>
    <n v="1965"/>
    <n v="848000"/>
    <n v="33"/>
    <s v="in administrare"/>
    <s v="HG 982/1998;HG 1344/2011;OUG.1 din 04/01/2017;HG.354/18.05.2017;OUG.68 din 06/11/2019"/>
    <s v="imobil"/>
    <s v="Lungime= Km;Suprafeţe= ha;CF= ;"/>
  </r>
  <r>
    <x v="11889"/>
    <s v="8.04.04"/>
    <m/>
    <m/>
    <s v="DRUM AUTO FORES.BARACII 0,7KM"/>
    <s v="conform amenajamentelor silvice"/>
    <s v="SUCEAVA"/>
    <s v="-"/>
    <s v="Tara: România; Judet: SUCEAVA; -;   -; Nr: -;"/>
    <n v="1973"/>
    <n v="3000"/>
    <n v="33"/>
    <s v="in administrare"/>
    <s v="HG 982/1998;HG 1344/2011;OUG.1 din 04/01/2017;HG.354/18.05.2017;OUG.68 din 06/11/2019"/>
    <s v="imobil"/>
    <s v="Lungime= Km;Suprafeţe= ha;CF= ;"/>
  </r>
  <r>
    <x v="11890"/>
    <s v="8.04.04"/>
    <m/>
    <m/>
    <s v="DRUM AUTO FORES. BERCHEZA 5,5 KM"/>
    <s v="conform amenajamentelor silvice"/>
    <s v="SUCEAVA"/>
    <s v="-"/>
    <s v="Tara: România; Judet: SUCEAVA; -;   -; Nr: -;"/>
    <n v="1961"/>
    <n v="274120"/>
    <n v="33"/>
    <s v="in administrare"/>
    <s v="HG 982/1998;HG 1344/2011;OUG.1 din 04/01/2017;OUG.68 din 06/11/2019"/>
    <s v="imobil"/>
    <s v="BERCHEZA 5,5 KM"/>
  </r>
  <r>
    <x v="11891"/>
    <s v="8.04.04"/>
    <m/>
    <m/>
    <s v="DRUM AUTO FORES.AXIAL TIBAU 23,1KM"/>
    <s v="conform amenajamentelor silvice"/>
    <s v="SUCEAVA"/>
    <s v="-"/>
    <s v="Tara: România; Judet: SUCEAVA; -;   -; Nr: -;"/>
    <n v="1965"/>
    <n v="1801000"/>
    <n v="33"/>
    <s v="in administrare"/>
    <s v="HG 982/1998;HG 1344/2011;OUG.1 din 04/01/2017;HG.354/18.05.2017;OUG.68 din 06/11/2019"/>
    <s v="imobil"/>
    <s v="Lungime= Km;Suprafeţe= ha;CF= ;"/>
  </r>
  <r>
    <x v="11892"/>
    <s v="8.04.04"/>
    <m/>
    <m/>
    <s v="DAF AXIAL VALEA DORNELOR"/>
    <s v="conform amenajamentelor silvice"/>
    <s v="SUCEAVA"/>
    <s v="-"/>
    <s v="Tara: România; Judet: SUCEAVA; -;   -; Nr: -;"/>
    <n v="1965"/>
    <n v="2526120"/>
    <n v="33"/>
    <s v="in administrare"/>
    <s v="HG 982/1998;HG 1344/2011;OUG.1 din 04/01/2017;HG.354/18.05.2017;HG.787/26.10.2017;HG.787/26.10.2017;OUG.68 din 06/11/2019"/>
    <s v="imobil"/>
    <s v="Lungime=13,44 Km;Suprafeţe= ha;CF= ;"/>
  </r>
  <r>
    <x v="11893"/>
    <s v="8.04.04"/>
    <m/>
    <m/>
    <s v="DRUM AUTO FORES. ADINCATA 3KM"/>
    <s v="conform amenajamentelor silvice"/>
    <s v="SUCEAVA"/>
    <s v="-"/>
    <s v="Tara: România; Judet: SUCEAVA; -;   -; Nr: -;"/>
    <n v="1986"/>
    <n v="447000"/>
    <n v="33"/>
    <s v="in administrare"/>
    <s v="HG 982/1998;HG 1344/2011;OUG.1 din 04/01/2017;HG.354/18.05.2017;OUG.68 din 06/11/2019"/>
    <s v="imobil"/>
    <s v="Lungime= Km;Suprafeţe= ha;CF= ;"/>
  </r>
  <r>
    <x v="11894"/>
    <s v="8.04.04"/>
    <m/>
    <m/>
    <s v="DRUM FORESTIER ARSITA"/>
    <s v="conform amenajamentelor silvice"/>
    <s v="SUCEAVA"/>
    <s v="-"/>
    <s v="Tara: România; Judet: SUCEAVA; -;   -; Nr: -;"/>
    <n v="1960"/>
    <n v="413000"/>
    <n v="33"/>
    <s v="in administrare"/>
    <s v="HG 982/1998;HG 1344/2011;OUG.1 din 04/01/2017;HG.354/18.05.2017;OUG.68 din 06/11/2019"/>
    <s v="imobil"/>
    <s v="Lungime= Km;Suprafeţe= ha;CF= ;"/>
  </r>
  <r>
    <x v="11895"/>
    <s v="8.04.04"/>
    <m/>
    <m/>
    <s v="LINIE CFF RISCA MARE 3,5 KM"/>
    <s v="conform amenajamentelor silvice"/>
    <s v="SUCEAVA"/>
    <s v="-"/>
    <s v="Tara: România; Judet: SUCEAVA; -;   -; Nr: -;"/>
    <n v="1988"/>
    <n v="53287"/>
    <n v="33"/>
    <s v="in administrare"/>
    <s v="HG 982/1998;;OUG.1 din 04/01/2017;OUG.68 din 06/11/2019"/>
    <s v="imobil"/>
    <s v="RISCA MARE 3,5 KM"/>
  </r>
  <r>
    <x v="11896"/>
    <s v="8.04.04"/>
    <m/>
    <m/>
    <s v="DRUM FORESTIER 1.8KM"/>
    <s v="conform amenajamentelor silvice"/>
    <s v="BOTOŞANI"/>
    <s v="-"/>
    <s v="Tara: România; Judet: BOTOŞANI; -;   -; Nr: -;"/>
    <n v="1980"/>
    <n v="44915"/>
    <n v="7"/>
    <s v="in administrare"/>
    <s v="HG 982/1998;HG 1344/2011;OUG.1 din 04/01/2017;HG.354/18.05.2017;OUG.68 din 06/11/2019"/>
    <s v="imobil"/>
    <s v="Lungime= Km;Suprafeţe= ha;CF= ;"/>
  </r>
  <r>
    <x v="11897"/>
    <s v="8.04.04"/>
    <m/>
    <m/>
    <s v="DRUM FORESTIER 1KM"/>
    <s v="conform amenajamentelor silvice"/>
    <s v="BOTOŞANI"/>
    <s v="-"/>
    <s v="Tara: România; Judet: BOTOŞANI; -;   -; Nr: -;"/>
    <n v="1984"/>
    <n v="299740"/>
    <n v="7"/>
    <s v="in administrare"/>
    <s v="HG 982/1998;HG 1344/2011;OUG.1 din 04/01/2017;HG.354/18.05.2017;OUG.68 din 06/11/2019"/>
    <s v="imobil"/>
    <s v="Lungime= Km;Suprafeţe= ha;CF= ;"/>
  </r>
  <r>
    <x v="11898"/>
    <s v="8.04.04"/>
    <m/>
    <m/>
    <s v="POD STEFU, PIATRA, 8/3"/>
    <s v="conform amenajamentelor silvice"/>
    <s v="SUCEAVA"/>
    <s v="-"/>
    <s v="Tara: România; Judet: SUCEAVA; -;   -; Nr: -;"/>
    <n v="1917"/>
    <n v="1250"/>
    <n v="33"/>
    <s v="in administrare"/>
    <s v="HG 982/1998;HG 1344/2011;OUG.1 din 04/01/2017;OUG.68 din 06/11/2019"/>
    <s v="imobil"/>
    <s v="STEFU, PIATRA, 8/3"/>
  </r>
  <r>
    <x v="11899"/>
    <s v="8.04.04"/>
    <m/>
    <m/>
    <s v="POD VETAU, LEMN, 40/4"/>
    <s v="conform amenajamentelor silvice"/>
    <s v="SUCEAVA"/>
    <s v="-"/>
    <s v="Tara: România; Judet: SUCEAVA; -;   -; Nr: -;"/>
    <n v="1956"/>
    <n v="1651000"/>
    <n v="33"/>
    <s v="in administrare"/>
    <s v="HG 982/1998;HG 1344/2011;OUG.1 din 04/01/2017;HG.354/18.05.2017;OUG.68 din 06/11/2019"/>
    <s v="imobil"/>
    <s v="Lungime= Km;Suprafeţe= ha;CF= ;"/>
  </r>
  <r>
    <x v="11900"/>
    <s v="8.04.04"/>
    <m/>
    <m/>
    <s v="LINIE CFF GHIZINOAIA 2,5 KM"/>
    <s v="conform amenajamentelor silvice"/>
    <s v="SUCEAVA"/>
    <s v="-"/>
    <s v="Tara: România; Judet: SUCEAVA; -;   -; Nr: -;"/>
    <n v="1988"/>
    <n v="22826"/>
    <n v="33"/>
    <s v="in administrare"/>
    <s v="HG 982/1998;;OUG.1 din 04/01/2017;OUG.68 din 06/11/2019"/>
    <s v="imobil"/>
    <s v="GHIZINOAIA 2,5 KM"/>
  </r>
  <r>
    <x v="11901"/>
    <s v="8.04.04"/>
    <m/>
    <m/>
    <s v="POD LOBEN 0,026KM"/>
    <s v="conform amenajamentelor silvice"/>
    <s v="SUCEAVA"/>
    <s v="-"/>
    <s v="Tara: România; Judet: SUCEAVA; -;   -; Nr: -;"/>
    <n v="1967"/>
    <n v="32522"/>
    <n v="33"/>
    <s v="in administrare"/>
    <s v="HG 982/1998;HG 1344/2011;OUG.1 din 04/01/2017;OUG.68 din 06/11/2019"/>
    <s v="imobil"/>
    <s v="LOBEN 0,026KM"/>
  </r>
  <r>
    <x v="11902"/>
    <s v="8.04.04"/>
    <m/>
    <m/>
    <s v="POD CFF RASCOVEI 0,018KM"/>
    <s v="conform amenajamentelor silvice"/>
    <s v="SUCEAVA"/>
    <s v="-"/>
    <s v="Tara: România; Judet: SUCEAVA; -;   -; Nr: -;"/>
    <n v="1994"/>
    <n v="21"/>
    <n v="33"/>
    <s v="in administrare"/>
    <s v="HG 982/1998;;OUG.1 din 04/01/2017;OUG.68 din 06/11/2019"/>
    <s v="imobil"/>
    <s v="RASCOVEI 0,018KM"/>
  </r>
  <r>
    <x v="11903"/>
    <s v="8.04.04"/>
    <m/>
    <m/>
    <s v="POD CFF KM 10 0,027KM"/>
    <s v="conform amenajamentelor silvice"/>
    <s v="SUCEAVA"/>
    <s v="-"/>
    <s v="Tara: România; Judet: SUCEAVA; -;   -; Nr: -;"/>
    <n v="1901"/>
    <n v="1038"/>
    <n v="33"/>
    <s v="in administrare"/>
    <s v="HG 982/1998;;OUG.1 din 04/01/2017;OUG.68 din 06/11/2019"/>
    <s v="imobil"/>
    <s v="cai ferate forestiere"/>
  </r>
  <r>
    <x v="11904"/>
    <s v="8.04.04"/>
    <m/>
    <m/>
    <s v="DF STRICATII OBARSIE 3.3 KM"/>
    <s v="conform amenajamentelor silvice"/>
    <s v="SIBIU"/>
    <s v="-"/>
    <s v="Tara: România; Judet: SIBIU; -;   -; Nr: -;"/>
    <n v="1993"/>
    <n v="1253"/>
    <n v="32"/>
    <s v="in administrare"/>
    <s v="HG 982/1998;HG 1344/2011;OUG.1 din 04/01/2017;HG.354/18.05.2017;OUG.68 din 06/11/2019"/>
    <s v="imobil"/>
    <s v="Lungime= Km;Suprafeţe= ha;CF= ;"/>
  </r>
  <r>
    <x v="11905"/>
    <s v="8.04.04"/>
    <m/>
    <m/>
    <s v="DRUM FORESTIER COVES AVAL 2.3 KM"/>
    <s v="conform amenajamentelor silvice"/>
    <s v="SIBIU"/>
    <s v="-"/>
    <s v="Tara: România; Judet: SIBIU; -;   -; Nr: -;"/>
    <n v="1991"/>
    <n v="429"/>
    <n v="32"/>
    <s v="in administrare"/>
    <s v="HG 982/1998;HG 1344/2011;OUG.1 din 04/01/2017;HG.354/18.05.2017;OUG.68 din 06/11/2019"/>
    <s v="imobil"/>
    <s v="Lungime= Km;Suprafeţe= ha;CF= ;"/>
  </r>
  <r>
    <x v="11906"/>
    <s v="8.04.04"/>
    <m/>
    <m/>
    <s v="DF GHIJASA RAVASEL 3 KM"/>
    <s v="conform amenajamentelor silvice"/>
    <s v="SIBIU"/>
    <s v="-"/>
    <s v="Tara: România; Judet: SIBIU; -;   -; Nr: -;"/>
    <n v="1993"/>
    <n v="3304"/>
    <n v="32"/>
    <s v="in administrare"/>
    <s v="HG 982/1998;HG 1344/2011;OUG.1 din 04/01/2017;HG.354/18.05.2017;OUG.68 din 06/11/2019"/>
    <s v="imobil"/>
    <s v="Lungime= Km;Suprafeţe= ha;CF= ;"/>
  </r>
  <r>
    <x v="11907"/>
    <s v="8.04.04"/>
    <m/>
    <m/>
    <s v="DRUM FORESTIER ARPASEL 8.7 KM"/>
    <s v="conform amenajamentelor silvice"/>
    <s v="SIBIU"/>
    <s v="-"/>
    <s v="Tara: România; Judet: SIBIU; -;   -; Nr: -;"/>
    <n v="1993"/>
    <n v="2983"/>
    <n v="32"/>
    <s v="in administrare"/>
    <s v="HG 982/1998;;OUG.1 din 04/01/2017;OUG.68 din 06/11/2019"/>
    <s v="imobil"/>
    <s v="drum forestier"/>
  </r>
  <r>
    <x v="11908"/>
    <s v="8.04.04"/>
    <m/>
    <m/>
    <s v="DRUM FORESTIER LUPOAIA 1.2 KM"/>
    <s v="conform amenajamentelor silvice"/>
    <s v="SIBIU"/>
    <s v="-"/>
    <s v="Tara: România; Judet: SIBIU; -;   -; Nr: -;"/>
    <n v="1993"/>
    <n v="177"/>
    <n v="32"/>
    <s v="in administrare"/>
    <s v="HG 982/1998;HG 1344/2011;OUG.1 din 04/01/2017;HG.354/18.05.2017;OUG.68 din 06/11/2019"/>
    <s v="imobil"/>
    <s v="Lungime= Km;Suprafeţe= ha;CF= ;"/>
  </r>
  <r>
    <x v="11909"/>
    <s v="8.04.04"/>
    <m/>
    <m/>
    <s v="D.FORESTIER IACOBOAIA 1.7 KM"/>
    <s v="conform amenajamentelor silvice"/>
    <s v="SIBIU"/>
    <s v="-"/>
    <s v="Tara: România; Judet: SIBIU; -;   -; Nr: -;"/>
    <n v="1993"/>
    <n v="1256"/>
    <n v="32"/>
    <s v="in administrare"/>
    <s v="HG 982/1998;HG 1344/2011;OUG.1 din 04/01/2017;HG.354/18.05.2017;OUG.68 din 06/11/2019"/>
    <s v="imobil"/>
    <s v="Lungime= Km;Suprafeţe= ha;CF= ;"/>
  </r>
  <r>
    <x v="11910"/>
    <s v="8.04.04"/>
    <m/>
    <m/>
    <s v="D.FORESTIER BRUIU I-II-III 6.0 K"/>
    <s v="conform amenajamentelor silvice"/>
    <s v="SIBIU"/>
    <s v="-"/>
    <s v="Tara: România; Judet: SIBIU; -;   -; Nr: -;"/>
    <n v="1993"/>
    <n v="2113"/>
    <n v="32"/>
    <s v="in administrare"/>
    <s v="HG 982/1998;;OUG.1 din 04/01/2017;OUG.68 din 06/11/2019"/>
    <s v="imobil"/>
    <s v="drum forestier"/>
  </r>
  <r>
    <x v="11911"/>
    <s v="8.04.04"/>
    <m/>
    <m/>
    <s v="DRUM FORESTIER PETIS ALMA 3.5 KM"/>
    <s v="conform amenajamentelor silvice"/>
    <s v="SIBIU"/>
    <s v="-"/>
    <s v="Tara: România; Judet: SIBIU; -;   -; Nr: -;"/>
    <n v="1993"/>
    <n v="2767"/>
    <n v="32"/>
    <s v="in administrare"/>
    <s v="HG 982/1998;HG 1344/2011;OUG.1 din 04/01/2017;HG.354/18.05.2017;OUG.68 din 06/11/2019"/>
    <s v="imobil"/>
    <s v="Lungime= Km;Suprafeţe= ha;CF= ;"/>
  </r>
  <r>
    <x v="11912"/>
    <s v="8.04.04"/>
    <m/>
    <m/>
    <s v="DRUM FORESTIER SEICA PETIS 5.7KM"/>
    <s v="conform amenajamentelor silvice"/>
    <s v="SIBIU"/>
    <s v="-"/>
    <s v="Tara: România; Judet: SIBIU; -;   -; Nr: -;"/>
    <n v="1993"/>
    <n v="1132"/>
    <n v="32"/>
    <s v="in administrare"/>
    <s v="HG 982/1998;HG 1344/2011;OUG.1 din 04/01/2017;HG.354/18.05.2017;OUG.68 din 06/11/2019"/>
    <s v="imobil"/>
    <s v="Lungime= Km;Suprafeţe= ha;CF= ;"/>
  </r>
  <r>
    <x v="11913"/>
    <s v="8.04.04"/>
    <m/>
    <m/>
    <s v="DRUM FORESTIER SUTII BOIAN 2.2"/>
    <s v="conform amenajamentelor silvice"/>
    <s v="SIBIU"/>
    <s v="-"/>
    <s v="Tara: România; Judet: SIBIU; -;   -; Nr: -;"/>
    <n v="1993"/>
    <n v="384"/>
    <n v="32"/>
    <s v="in administrare"/>
    <s v="HG 982/1998;HG 1344/2011;OUG.1 din 04/01/2017;HG.354/18.05.2017;OUG.68 din 06/11/2019"/>
    <s v="imobil"/>
    <s v="Lungime= Km;Suprafeţe= ha;CF= ;"/>
  </r>
  <r>
    <x v="11914"/>
    <s v="8.04.04"/>
    <m/>
    <m/>
    <s v="DRUM FORESTIER PORUMBACEL 7.6 LM"/>
    <s v="conform amenajamentelor silvice"/>
    <s v="SIBIU"/>
    <s v="-"/>
    <s v="Tara: România; Judet: SIBIU; -;   -; Nr: -;"/>
    <n v="1965"/>
    <n v="239"/>
    <n v="32"/>
    <s v="in administrare"/>
    <s v="HG 982/1998;;OUG.1 din 04/01/2017;OUG.68 din 06/11/2019"/>
    <s v="imobil"/>
    <s v="drum forestier"/>
  </r>
  <r>
    <x v="11915"/>
    <s v="8.04.04"/>
    <m/>
    <m/>
    <s v="DRUM FORESTIER PR BLEJENI 0.5 KM"/>
    <s v="conform amenajamentelor silvice"/>
    <s v="SIBIU"/>
    <s v="-"/>
    <s v="Tara: România; Judet: SIBIU; -;   -; Nr: -;"/>
    <n v="1966"/>
    <n v="28"/>
    <n v="32"/>
    <s v="in administrare"/>
    <s v="HG 982/1998;;OUG.1 din 04/01/2017;OUG.68 din 06/11/2019"/>
    <s v="imobil"/>
    <s v="drum forestier"/>
  </r>
  <r>
    <x v="11916"/>
    <s v="8.04.04"/>
    <m/>
    <m/>
    <s v="DRUM FORESTIER TUNSU 4.9 KM"/>
    <s v="conform amenajamentelor silvice"/>
    <s v="SIBIU"/>
    <s v="-"/>
    <s v="Tara: România; Judet: SIBIU; -;   -; Nr: -;"/>
    <n v="1965"/>
    <n v="135"/>
    <n v="32"/>
    <s v="in administrare"/>
    <s v="HG 982/1998;;OUG.1 din 04/01/2017;OUG.68 din 06/11/2019"/>
    <s v="imobil"/>
    <s v="drum forestier"/>
  </r>
  <r>
    <x v="11917"/>
    <s v="8.04.04"/>
    <m/>
    <m/>
    <s v="DRUM FORESTIER MURSEI 1.3 KM"/>
    <s v="conform amenajamentelor silvice"/>
    <s v="SIBIU"/>
    <s v="-"/>
    <s v="Tara: România; Judet: SIBIU; -;   -; Nr: -;"/>
    <n v="1971"/>
    <n v="278"/>
    <n v="32"/>
    <s v="in administrare"/>
    <s v="HG 982/1998;;OUG.1 din 04/01/2017;OUG.68 din 06/11/2019"/>
    <s v="imobil"/>
    <s v="drum forestier"/>
  </r>
  <r>
    <x v="11918"/>
    <s v="8.04.04"/>
    <m/>
    <m/>
    <s v="DRUM FORESTIER GHIJASA 3.9 KM"/>
    <s v="conform amenajamentelor silvice"/>
    <s v="SIBIU"/>
    <s v="-"/>
    <s v="Tara: România; Judet: SIBIU; -;   -; Nr: -;"/>
    <n v="1978"/>
    <n v="1565"/>
    <n v="32"/>
    <s v="in administrare"/>
    <s v="HG 982/1998;HG 1344/2011;OUG.1 din 04/01/2017;HG.354/18.05.2017;OUG.68 din 06/11/2019"/>
    <s v="imobil"/>
    <s v="Lungime= Km;Suprafeţe= ha;CF= ;"/>
  </r>
  <r>
    <x v="11919"/>
    <s v="8.04.04"/>
    <m/>
    <m/>
    <s v="DRUM FORESTIER DAIA 5.2 KM"/>
    <s v="conform amenajamentelor silvice"/>
    <s v="SIBIU"/>
    <s v="-"/>
    <s v="Tara: România; Judet: SIBIU; -;   -; Nr: -;"/>
    <n v="1976"/>
    <n v="646"/>
    <n v="32"/>
    <s v="in administrare"/>
    <s v="HG 982/1998;HG 1344/2011;OUG.1 din 04/01/2017;HG.354/18.05.2017;OUG.68 din 06/11/2019"/>
    <s v="imobil"/>
    <s v="Lungime= Km;Suprafeţe= ha;CF= ;"/>
  </r>
  <r>
    <x v="11920"/>
    <s v="8.04.04"/>
    <m/>
    <m/>
    <s v="DRUM FORESTIER STERPU 2.5 KM"/>
    <s v="conform amenajamentelor silvice"/>
    <s v="SIBIU"/>
    <s v="-"/>
    <s v="Tara: România; Judet: SIBIU; -;   -; Nr: -;"/>
    <n v="1993"/>
    <n v="1360"/>
    <n v="32"/>
    <s v="in administrare"/>
    <s v="HG 982/1998;HG 1344/2011;OUG.1 din 04/01/2017;HG.354/18.05.2017;OUG.68 din 06/11/2019"/>
    <s v="imobil"/>
    <s v="Lungime= Km;Suprafeţe= ha;CF= ;"/>
  </r>
  <r>
    <x v="11921"/>
    <s v="8.04.04"/>
    <m/>
    <m/>
    <s v="DRUM FORESTIER TURNU ROSU 4.2 KM"/>
    <s v="conform amenajamentelor silvice"/>
    <s v="SIBIU"/>
    <s v="-"/>
    <s v="Tara: România; Judet: SIBIU; -;   -; Nr: -;"/>
    <n v="1992"/>
    <n v="3732"/>
    <n v="32"/>
    <s v="in administrare"/>
    <s v="HG 982/1998;HG 1344/2011;OUG.1 din 04/01/2017;HG.354/18.05.2017;OUG.68 din 06/11/2019"/>
    <s v="imobil"/>
    <s v="Lungime= Km;Suprafeţe= ha;CF= ;"/>
  </r>
  <r>
    <x v="11922"/>
    <s v="8.04.04"/>
    <m/>
    <m/>
    <s v="D.FORESTIER TOMNATEC FARCASU 2.6"/>
    <s v="conform amenajamentelor silvice"/>
    <s v="SIBIU"/>
    <s v="-"/>
    <s v="Tara: România; Judet: SIBIU; -;   -; Nr: -;"/>
    <n v="1994"/>
    <n v="5995"/>
    <n v="32"/>
    <s v="in administrare"/>
    <s v="HG 982/1998;HG 1344/2011;OUG.1 din 04/01/2017;HG.354/18.05.2017;OUG.68 din 06/11/2019"/>
    <s v="imobil"/>
    <s v="Lungime= Km;Suprafeţe= ha;CF= ;"/>
  </r>
  <r>
    <x v="11923"/>
    <s v="8.04.04"/>
    <m/>
    <m/>
    <s v="DRUM FORESTIER CAPRARET 12.8 KM"/>
    <s v="conform amenajamentelor silvice"/>
    <s v="SIBIU"/>
    <s v="-"/>
    <s v="Tara: România; Judet: SIBIU; -;   -; Nr: -;"/>
    <n v="1992"/>
    <n v="10401"/>
    <n v="32"/>
    <s v="in administrare"/>
    <s v="HG 982/1998;HG 1344/2011;OUG.1 din 04/01/2017;HG.354/18.05.2017;OUG.68 din 06/11/2019"/>
    <s v="imobil"/>
    <s v="Lungime= Km;Suprafeţe= ha;CF= ;"/>
  </r>
  <r>
    <x v="11924"/>
    <s v="8.04.04"/>
    <m/>
    <m/>
    <s v="DRUM FORESTIER PREJBA 2.9 KM"/>
    <s v="conform amenajamentelor silvice"/>
    <s v="SIBIU"/>
    <s v="-"/>
    <s v="Tara: România; Judet: SIBIU; -;   -; Nr: -;"/>
    <n v="1993"/>
    <n v="1511"/>
    <n v="32"/>
    <s v="in administrare"/>
    <s v="HG 982/1998;;OUG.1 din 04/01/2017;OUG.68 din 06/11/2019"/>
    <s v="imobil"/>
    <s v="drum forestier"/>
  </r>
  <r>
    <x v="11925"/>
    <s v="8.04.04"/>
    <m/>
    <m/>
    <s v="DRUM FORESTIER SULITA 0.9 KM"/>
    <s v="conform amenajamentelor silvice"/>
    <s v="SIBIU"/>
    <s v="-"/>
    <s v="Tara: România; Judet: SIBIU; -;   -; Nr: -;"/>
    <n v="1993"/>
    <n v="232"/>
    <n v="32"/>
    <s v="in administrare"/>
    <s v="HG 982/1998;;OUG.1 din 04/01/2017;OUG.68 din 06/11/2019"/>
    <s v="imobil"/>
    <s v="drum forestier"/>
  </r>
  <r>
    <x v="11926"/>
    <s v="8.04.04"/>
    <m/>
    <m/>
    <s v="DF IACOB 3.1 KM"/>
    <s v="conform amenajamentelor silvice"/>
    <s v="SIBIU"/>
    <s v="-"/>
    <s v="Tara: România; Judet: SIBIU; -;   -; Nr: -;"/>
    <n v="1992"/>
    <n v="3084"/>
    <n v="32"/>
    <s v="in administrare"/>
    <s v="HG 982/1998;HG 1344/2011;OUG.1 din 04/01/2017;HG.354/18.05.2017;OUG.68 din 06/11/2019"/>
    <s v="imobil"/>
    <s v="Lungime= Km;Suprafeţe= ha;CF= ;"/>
  </r>
  <r>
    <x v="11927"/>
    <s v="8.04.04"/>
    <m/>
    <m/>
    <s v="DRUM FORESTIER PR COMENZII 0.8 K"/>
    <s v="conform amenajamentelor silvice"/>
    <s v="SIBIU"/>
    <s v="-"/>
    <s v="Tara: România; Judet: SIBIU; -;   -; Nr: -;"/>
    <n v="1993"/>
    <n v="295"/>
    <n v="32"/>
    <s v="in administrare"/>
    <s v="HG 982/1998;;OUG.1 din 04/01/2017;OUG.68 din 06/11/2019"/>
    <s v="imobil"/>
    <s v="drum forestier"/>
  </r>
  <r>
    <x v="11928"/>
    <s v="8.04.04"/>
    <m/>
    <m/>
    <s v="DF PORCOVITA 1.0 KM"/>
    <s v="conform amenajamentelor silvice"/>
    <s v="SIBIU"/>
    <s v="-"/>
    <s v="Tara: România; Judet: SIBIU; -;   -; Nr: -;"/>
    <n v="1993"/>
    <n v="1646"/>
    <n v="32"/>
    <s v="in administrare"/>
    <s v="HG 982/1998;;OUG.1 din 04/01/2017;OUG.68 din 06/11/2019"/>
    <s v="imobil"/>
    <s v="drum forestier"/>
  </r>
  <r>
    <x v="11929"/>
    <s v="8.04.04"/>
    <m/>
    <m/>
    <s v="DRUM FORESTIER CONTU MARE 5.6 KM"/>
    <s v="conform amenajamentelor silvice"/>
    <s v="SIBIU"/>
    <s v="-"/>
    <s v="Tara: România; Judet: SIBIU; -;   -; Nr: -;"/>
    <n v="1993"/>
    <n v="2714"/>
    <n v="32"/>
    <s v="in administrare"/>
    <s v="HG 982/1998;;OUG.1 din 04/01/2017;OUG.68 din 06/11/2019"/>
    <s v="imobil"/>
    <s v="drum forestier"/>
  </r>
  <r>
    <x v="11930"/>
    <s v="8.04.04"/>
    <m/>
    <m/>
    <s v="DRUM FORESTIER SADU PRIBOI 2.5 K"/>
    <s v="conform amenajamentelor silvice"/>
    <s v="SIBIU"/>
    <s v="-"/>
    <s v="Tara: România; Judet: SIBIU; -;   -; Nr: -;"/>
    <n v="1993"/>
    <n v="1605"/>
    <n v="32"/>
    <s v="in administrare"/>
    <s v="HG 982/1998;;OUG.1 din 04/01/2017;OUG.68 din 06/11/2019"/>
    <s v="imobil"/>
    <s v="drum forestier"/>
  </r>
  <r>
    <x v="11931"/>
    <s v="8.04.04"/>
    <m/>
    <m/>
    <s v="DF PUCIOSU 1.6 KM"/>
    <s v="conform amenajamentelor silvice"/>
    <s v="SIBIU"/>
    <s v="-"/>
    <s v="Tara: România; Judet: SIBIU; -;   -; Nr: -;"/>
    <n v="1985"/>
    <n v="10804"/>
    <n v="32"/>
    <s v="in administrare"/>
    <s v="HG 982/1998;;OUG.1 din 04/01/2017;OUG.68 din 06/11/2019"/>
    <s v="imobil"/>
    <s v="drum forestier"/>
  </r>
  <r>
    <x v="11932"/>
    <s v="8.04.04"/>
    <m/>
    <m/>
    <s v="DF MARAJDIE 0.6 KM"/>
    <s v="conform amenajamentelor silvice"/>
    <s v="SIBIU"/>
    <s v="-"/>
    <s v="Tara: România; Judet: SIBIU; -;   -; Nr: -;"/>
    <n v="1981"/>
    <n v="1132"/>
    <n v="32"/>
    <s v="in administrare"/>
    <s v="HG 982/1998;;OUG.1 din 04/01/2017;OUG.68 din 06/11/2019"/>
    <s v="imobil"/>
    <s v="drum forestier"/>
  </r>
  <r>
    <x v="11933"/>
    <s v="8.04.04"/>
    <m/>
    <m/>
    <s v="DF STRAMBA 2.5 KM"/>
    <s v="conform amenajamentelor silvice"/>
    <s v="SIBIU"/>
    <s v="-"/>
    <s v="Tara: România; Judet: SIBIU; -;   -; Nr: -;"/>
    <n v="1980"/>
    <n v="4972"/>
    <n v="32"/>
    <s v="in administrare"/>
    <s v="HG 982/1998;;OUG.1 din 04/01/2017;OUG.68 din 06/11/2019"/>
    <s v="imobil"/>
    <s v="drum forestier"/>
  </r>
  <r>
    <x v="11934"/>
    <s v="8.04.04"/>
    <m/>
    <m/>
    <s v="DF IZVORUL COMENZI 1 KM"/>
    <s v="conform amenajamentelor silvice"/>
    <s v="SIBIU"/>
    <s v="-"/>
    <s v="Tara: România; Judet: SIBIU; -;   -; Nr: -;"/>
    <n v="1959"/>
    <n v="48"/>
    <n v="32"/>
    <s v="in administrare"/>
    <s v="HG 982/1998;;OUG.1 din 04/01/2017;OUG.68 din 06/11/2019"/>
    <s v="imobil"/>
    <s v="drum forestier"/>
  </r>
  <r>
    <x v="11935"/>
    <s v="8.04.04"/>
    <m/>
    <m/>
    <s v="DF VALEA CASELOR 6.7 KM"/>
    <s v="conform amenajamentelor silvice"/>
    <s v="SIBIU"/>
    <s v="-"/>
    <s v="Tara: România; Judet: SIBIU; -;   -; Nr: -;"/>
    <n v="1966"/>
    <n v="198"/>
    <n v="32"/>
    <s v="in administrare"/>
    <s v="HG 982/1998;;OUG.1 din 04/01/2017;OUG.68 din 06/11/2019"/>
    <s v="imobil"/>
    <s v="drum forestier"/>
  </r>
  <r>
    <x v="11936"/>
    <s v="8.04.04"/>
    <m/>
    <m/>
    <s v="DF BLIDELE 1.7 KM"/>
    <s v="conform amenajamentelor silvice"/>
    <s v="SIBIU"/>
    <s v="-"/>
    <s v="Tara: România; Judet: SIBIU; -;   -; Nr: -;"/>
    <n v="1975"/>
    <n v="157"/>
    <n v="32"/>
    <s v="in administrare"/>
    <s v="HG 982/1998;HG 1344/2011;OUG.1 din 04/01/2017;HG.354/18.05.2017;OUG.68 din 06/11/2019"/>
    <s v="imobil"/>
    <s v="Lungime= Km;Suprafeţe= ha;CF= ;"/>
  </r>
  <r>
    <x v="11937"/>
    <s v="8.04.04"/>
    <m/>
    <m/>
    <s v="DF N SASESC 3.7 KM"/>
    <s v="conform amenajamentelor silvice"/>
    <s v="SIBIU"/>
    <s v="-"/>
    <s v="Tara: România; Judet: SIBIU; -;   -; Nr: -;"/>
    <n v="1993"/>
    <n v="1531"/>
    <n v="32"/>
    <s v="in administrare"/>
    <s v="HG 982/1998;HG 1344/2011;OUG.1 din 04/01/2017;HG.354/18.05.2017;OUG.68 din 06/11/2019"/>
    <s v="imobil"/>
    <s v="Lungime= Km;Suprafeţe= ha;CF= ;"/>
  </r>
  <r>
    <x v="11938"/>
    <s v="8.04.04"/>
    <m/>
    <m/>
    <s v="DF PARILOR 0.9 KM"/>
    <s v="conform amenajamentelor silvice"/>
    <s v="SIBIU"/>
    <s v="-"/>
    <s v="Tara: România; Judet: SIBIU; -;   -; Nr: -;"/>
    <n v="1993"/>
    <n v="630"/>
    <n v="32"/>
    <s v="in administrare"/>
    <s v="HG 982/1998;HG 1344/2011;OUG.1 din 04/01/2017;HG.354/18.05.2017;OUG.68 din 06/11/2019"/>
    <s v="imobil"/>
    <s v="Lungime= Km;Suprafeţe= ha;CF= ;"/>
  </r>
  <r>
    <x v="11939"/>
    <s v="8.04.04"/>
    <m/>
    <m/>
    <s v="DF SACEL 2.2 KM"/>
    <s v="conform amenajamentelor silvice"/>
    <s v="SIBIU"/>
    <s v="-"/>
    <s v="Tara: România; Judet: SIBIU; -;   -; Nr: -;"/>
    <n v="1993"/>
    <n v="1803"/>
    <n v="32"/>
    <s v="in administrare"/>
    <s v="HG 982/1998;HG 1344/2011;OUG.1 din 04/01/2017;HG.354/18.05.2017;OUG.68 din 06/11/2019"/>
    <s v="imobil"/>
    <s v="Lungime= Km;Suprafeţe= ha;CF= ;"/>
  </r>
  <r>
    <x v="11940"/>
    <s v="8.04.04"/>
    <m/>
    <m/>
    <s v="DF DUMBRAVITA I 3 KM"/>
    <s v="conform amenajamentelor silvice"/>
    <s v="SIBIU"/>
    <s v="-"/>
    <s v="Tara: România; Judet: SIBIU; -;   -; Nr: -;"/>
    <n v="1994"/>
    <n v="4303"/>
    <n v="32"/>
    <s v="in administrare"/>
    <s v="HG 982/1998;HG 1344/2011;OUG.1 din 04/01/2017;HG.354/18.05.2017;OUG.68 din 06/11/2019"/>
    <s v="imobil"/>
    <s v="Lungime= Km;Suprafeţe= ha;CF= ;"/>
  </r>
  <r>
    <x v="11941"/>
    <s v="8.04.04"/>
    <m/>
    <m/>
    <s v="TOR"/>
    <s v="conform amenajamentelor silvice"/>
    <s v="COVASNA"/>
    <s v="-"/>
    <s v="Tara: România; Judet: COVASNA; -;   -; Nr: -;"/>
    <n v="1994"/>
    <n v="144464"/>
    <n v="14"/>
    <s v="in administrare"/>
    <s v="HG 982/1998;HG 1344/2011;OUG.1 din 04/01/2017;HG.354/18.05.2017;OUG.68 din 06/11/2019"/>
    <s v="imobil"/>
    <s v="Lungime= Km;Suprafeţe= ha;CF= ;"/>
  </r>
  <r>
    <x v="11942"/>
    <s v="8.04.04"/>
    <m/>
    <m/>
    <s v="DRUM FORESTIER FAGUL CURAT"/>
    <s v="conform amenajamentelor silvice"/>
    <s v="COVASNA"/>
    <s v="-"/>
    <s v="Tara: România; Judet: COVASNA; -;   -; Nr: -;"/>
    <n v="1997"/>
    <n v="460007"/>
    <n v="14"/>
    <s v="in administrare"/>
    <s v="HG 982/1998;HG 1344/2011;OUG.1 din 04/01/2017;HG.354/18.05.2017;OUG.68 din 06/11/2019"/>
    <s v="imobil"/>
    <s v="Lungime= Km;Suprafeţe= ha;CF= ;"/>
  </r>
  <r>
    <x v="11943"/>
    <s v="8.04.04"/>
    <m/>
    <m/>
    <s v="DRUM AUTO 100 M.L.CHICHIRAU"/>
    <s v="conform amenajamentelor silvice"/>
    <s v="COVASNA"/>
    <s v="-"/>
    <s v="Tara: România; Judet: COVASNA; -;   -; Nr: -;"/>
    <n v="1964"/>
    <n v="6295"/>
    <n v="14"/>
    <s v="in administrare"/>
    <s v="HG 982/1998;HG 1344/2011;OUG.1 din 04/01/2017;HG.354/18.05.2017;OUG.68 din 06/11/2019"/>
    <s v="imobil"/>
    <s v="Lungime= Km;Suprafeţe= ha;CF= ;"/>
  </r>
  <r>
    <x v="11944"/>
    <s v="8.04.04"/>
    <m/>
    <m/>
    <s v="DRUM AUTO 1350 M.L. V.BRADULUI"/>
    <s v="conform amenajamentelor silvice"/>
    <s v="COVASNA"/>
    <s v="-"/>
    <s v="Tara: România; Judet: COVASNA; -;   -; Nr: -;"/>
    <n v="1966"/>
    <n v="385109"/>
    <n v="14"/>
    <s v="in administrare"/>
    <s v="HG 982/1998;HG 1344/2011;OUG.1 din 04/01/2017;HG.354/18.05.2017;OUG.68 din 06/11/2019"/>
    <s v="imobil"/>
    <s v="Lungime= Km;Suprafeţe= ha;CF= ;"/>
  </r>
  <r>
    <x v="11945"/>
    <s v="8.04.04"/>
    <m/>
    <m/>
    <s v="DRUM AUTO 2500 M.L.UTUREA"/>
    <s v="conform amenajamentelor silvice"/>
    <s v="COVASNA"/>
    <s v="-"/>
    <s v="Tara: România; Judet: COVASNA; -;   -; Nr: -;"/>
    <n v="1968"/>
    <n v="14090"/>
    <n v="14"/>
    <s v="in administrare"/>
    <s v="HG 982/1998;HG 1344/2011;OUG.1 din 04/01/2017;HG.354/18.05.2017;OUG.68 din 06/11/2019"/>
    <s v="imobil"/>
    <s v="Lungime= Km;Suprafeţe= ha;CF= ;"/>
  </r>
  <r>
    <x v="11946"/>
    <s v="8.04.04"/>
    <m/>
    <m/>
    <s v="DRUM FORESTIER PAVA"/>
    <s v="conform amenajamentelor silvice"/>
    <s v="COVASNA"/>
    <s v="-"/>
    <s v="Tara: România; Judet: COVASNA; -;   -; Nr: -;"/>
    <n v="1980"/>
    <n v="14130"/>
    <n v="14"/>
    <s v="in administrare"/>
    <s v="HG 982/1998;HG 1344/2011;OUG.1 din 04/01/2017;HG.354/18.05.2017;OUG.68 din 06/11/2019"/>
    <s v="imobil"/>
    <s v="Lungime= Km;Suprafeţe= ha;CF= ;"/>
  </r>
  <r>
    <x v="11947"/>
    <s v="8.04.04"/>
    <m/>
    <m/>
    <s v="DRUM FORESTIER KERGHES"/>
    <s v="conform amenajamentelor silvice"/>
    <s v="COVASNA"/>
    <s v="-"/>
    <s v="Tara: România; Judet: COVASNA; -;   -; Nr: -;"/>
    <n v="1972"/>
    <n v="34713"/>
    <n v="14"/>
    <s v="in administrare"/>
    <s v="HG 982/1998;HG 1344/2011;OUG.1 din 04/01/2017;HG.354/18.05.2017;OUG.68 din 06/11/2019"/>
    <s v="imobil"/>
    <s v="Lungime= Km;Suprafeţe= ha;CF= ;"/>
  </r>
  <r>
    <x v="11948"/>
    <s v="8.04.04"/>
    <m/>
    <m/>
    <s v="DRUM FORESTIER ZERNEA"/>
    <s v="conform amenajamentelor silvice"/>
    <s v="COVASNA"/>
    <s v="-"/>
    <s v="Tara: România; Judet: COVASNA; -;   -; Nr: -;"/>
    <n v="1980"/>
    <n v="26595"/>
    <n v="14"/>
    <s v="in administrare"/>
    <s v="HG 982/1998;HG 1344/2011;OUG.1 din 04/01/2017;HG.354/18.05.2017;OUG.68 din 06/11/2019"/>
    <s v="imobil"/>
    <s v="Lungime= Km;Suprafeţe= ha;CF= ;"/>
  </r>
  <r>
    <x v="11949"/>
    <s v="8.04.04"/>
    <m/>
    <m/>
    <s v="DRUM FORESTIER KOROBERT LL"/>
    <s v="conform amenajamentelor silvice"/>
    <s v="COVASNA"/>
    <s v="-"/>
    <s v="Tara: România; Judet: COVASNA; -;   -; Nr: -;"/>
    <n v="1980"/>
    <n v="55333"/>
    <n v="14"/>
    <s v="in administrare"/>
    <s v="HG 982/1998;HG 1344/2011;OUG.1 din 04/01/2017;HG.354/18.05.2017;OUG.68 din 06/11/2019"/>
    <s v="imobil"/>
    <s v="Lungime= Km;Suprafeţe= ha;CF= ;"/>
  </r>
  <r>
    <x v="11950"/>
    <s v="8.30.01"/>
    <m/>
    <m/>
    <s v="TRAVERSE OIRIULK CUOANU 16 BUC"/>
    <s v="conform amenajamentelor silvice"/>
    <s v="COVASNA"/>
    <s v="-"/>
    <s v="Tara: România; Judet: COVASNA; -;   -; Nr: -;"/>
    <n v="1994"/>
    <n v="501708"/>
    <n v="14"/>
    <s v="in administrare"/>
    <s v="HG 982/1998;HG 1344/2011;OUG.1 din 04/01/2017;HG.354/18.05.2017;OUG.68 din 06/11/2019;HG.846/08.10.2020"/>
    <s v="imobil"/>
    <s v="Lungime albie corectată/consolidată=0,67 km;"/>
  </r>
  <r>
    <x v="11951"/>
    <s v="8.30.01"/>
    <m/>
    <m/>
    <s v="BARAJ 3B/5-33 PÂRÂUL CUPANU"/>
    <s v="conform amenajamentelor silvice"/>
    <s v="COVASNA"/>
    <s v="-"/>
    <s v="Tara: România; Judet: COVASNA; -;   -; Nr: -;"/>
    <n v="1994"/>
    <n v="65572"/>
    <n v="14"/>
    <s v="in administrare"/>
    <s v="HG 982/1998;HG 1344/2011;OUG.1 din 04/01/2017;HG.354/18.05.2017;OUG.68 din 06/11/2019;HG.846/08.10.2020"/>
    <s v="imobil"/>
    <s v="Lungime albie corectată/consolidată=0,08 km;"/>
  </r>
  <r>
    <x v="11952"/>
    <s v="8.30.01"/>
    <m/>
    <m/>
    <s v="BARAJ 4B/5-35/A PÂRÂUL CUPANU"/>
    <s v="conform amenajamentelor silvice"/>
    <s v="COVASNA"/>
    <s v="-"/>
    <s v="Tara: România; Judet: COVASNA; -;   -; Nr: -;"/>
    <n v="1994"/>
    <n v="46797"/>
    <n v="14"/>
    <s v="in administrare"/>
    <s v="HG 982/1998;HG 1344/2011;OUG.1 din 04/01/2017;HG.354/18.05.2017;OUG.68 din 06/11/2019;HG.846/08.10.2020"/>
    <s v="imobil"/>
    <s v="Lungime albie corectată/consolidată=0,08 km;"/>
  </r>
  <r>
    <x v="11953"/>
    <s v="8.30.01"/>
    <m/>
    <m/>
    <s v="BARAJ 4B/4-42-PÂRÂUL CUPANU"/>
    <s v="conform amenajamentelor silvice"/>
    <s v="COVASNA"/>
    <s v="-"/>
    <s v="Tara: România; Judet: COVASNA; -;   -; Nr: -;"/>
    <n v="1994"/>
    <n v="62259"/>
    <n v="14"/>
    <s v="in administrare"/>
    <s v="HG 982/1998;HG 1344/2011;OUG.1 din 04/01/2017;HG.354/18.05.2017;OUG.68 din 06/11/2019;HG.846/08.10.2020"/>
    <s v="imobil"/>
    <s v="Lungime albie corectată/consolidată=0,08 km;"/>
  </r>
  <r>
    <x v="11954"/>
    <s v="8.04.04"/>
    <m/>
    <m/>
    <s v="DRUM PIRIUL LUNG 2 KM"/>
    <s v="conform amenajamentelor silvice"/>
    <s v="COVASNA"/>
    <s v="-"/>
    <s v="Tara: România; Judet: COVASNA; -;   -; Nr: -;"/>
    <n v="1986"/>
    <n v="154029"/>
    <n v="14"/>
    <s v="in administrare"/>
    <s v="HG 982/1998;HG 1344/2011;OUG.1 din 04/01/2017;HG.354/18.05.2017;OUG.68 din 06/11/2019"/>
    <s v="imobil"/>
    <s v="Lungime= Km;Suprafeţe= ha;CF= ;"/>
  </r>
  <r>
    <x v="11955"/>
    <s v="8.04.04"/>
    <m/>
    <m/>
    <s v="DRUM KM.4- LUNGH.0,5 KM"/>
    <s v="conform amenajamentelor silvice"/>
    <s v="COVASNA"/>
    <s v="-"/>
    <s v="Tara: România; Judet: COVASNA; -;   -; Nr: -;"/>
    <n v="1992"/>
    <n v="111242"/>
    <n v="14"/>
    <s v="in administrare"/>
    <s v="HG 982/1998;HG 1344/2011;OUG.1 din 04/01/2017;HG.354/18.05.2017;OUG.68 din 06/11/2019"/>
    <s v="imobil"/>
    <s v="Lungime= Km;Suprafeţe= ha;CF= ;"/>
  </r>
  <r>
    <x v="11956"/>
    <s v="8.04.04"/>
    <m/>
    <m/>
    <s v="DRUM BASCA MARE 0,8 KM"/>
    <s v="conform amenajamentelor silvice"/>
    <s v="COVASNA"/>
    <s v="-"/>
    <s v="Tara: România; Judet: COVASNA; -;   -; Nr: -;"/>
    <n v="1992"/>
    <n v="168717"/>
    <n v="14"/>
    <s v="in administrare"/>
    <s v="HG 982/1998;HG 1344/2011;OUG.1 din 04/01/2017;HG.354/18.05.2017;OUG.68 din 06/11/2019"/>
    <s v="imobil"/>
    <s v="Lungime= Km;Suprafeţe= ha;CF= ;"/>
  </r>
  <r>
    <x v="11957"/>
    <s v="8.04.04"/>
    <m/>
    <m/>
    <s v="DRUM CIRESU 13,7 KM"/>
    <s v="conform amenajamentelor silvice"/>
    <s v="COVASNA"/>
    <s v="-"/>
    <s v="Tara: România; Judet: COVASNA; -;   -; Nr: -;"/>
    <n v="1967"/>
    <n v="35065"/>
    <n v="14"/>
    <s v="in administrare"/>
    <s v="HG 982/1998;HG 1344/2011;OUG.1 din 04/01/2017;HG.354/18.05.2017;OUG.68 din 06/11/2019"/>
    <s v="imobil"/>
    <s v="Lungime= Km;Suprafeţe= ha;CF= ;"/>
  </r>
  <r>
    <x v="11958"/>
    <s v="8.04.04"/>
    <m/>
    <m/>
    <s v="DRUM GHELESTASU 6,2 KM"/>
    <s v="conform amenajamentelor silvice"/>
    <s v="COVASNA"/>
    <s v="-"/>
    <s v="Tara: România; Judet: COVASNA; -;   -; Nr: -;"/>
    <n v="1975"/>
    <n v="70961"/>
    <n v="14"/>
    <s v="in administrare"/>
    <s v="HG 982/1998;HG 1344/2011;OUG.1 din 04/01/2017;HG.354/18.05.2017;OUG.68 din 06/11/2019"/>
    <s v="imobil"/>
    <s v="Lungime= Km;Suprafeţe= ha;CF= ;"/>
  </r>
  <r>
    <x v="11959"/>
    <s v="8.04.04"/>
    <m/>
    <m/>
    <s v="DRUM AUTO FABRICA OITUZ"/>
    <s v="conform amenajamentelor silvice"/>
    <s v="COVASNA"/>
    <s v="-"/>
    <s v="Tara: România; Judet: COVASNA; -;   -; Nr: -;"/>
    <n v="1957"/>
    <n v="838"/>
    <n v="14"/>
    <s v="in administrare"/>
    <s v="HG 982/1998;HG 1344/2011;OUG.1 din 04/01/2017;OUG.68 din 06/11/2019"/>
    <s v="imobil"/>
    <s v="drum forestier"/>
  </r>
  <r>
    <x v="11960"/>
    <s v="8.04.04"/>
    <m/>
    <m/>
    <s v="DRUM BARTA 1,4 KM"/>
    <s v="conform amenajamentelor silvice"/>
    <s v="COVASNA"/>
    <s v="-"/>
    <s v="Tara: România; Judet: COVASNA; -;   -; Nr: -;"/>
    <n v="1979"/>
    <n v="13671"/>
    <n v="14"/>
    <s v="in administrare"/>
    <s v="HG 982/1998;HG 1344/2011;OUG.1 din 04/01/2017;HG.354/18.05.2017;OUG.68 din 06/11/2019"/>
    <s v="imobil"/>
    <s v="Lungime= Km;Suprafeţe= ha;CF= ;"/>
  </r>
  <r>
    <x v="11961"/>
    <s v="8.04.04"/>
    <m/>
    <m/>
    <s v="DRUMURI-MICLOSOARA LEGATURA"/>
    <s v="conform amenajamentelor silvice"/>
    <s v="COVASNA"/>
    <s v="-"/>
    <s v="Tara: România; Judet: COVASNA; -;   -; Nr: -;"/>
    <n v="1978"/>
    <n v="14926"/>
    <n v="14"/>
    <s v="in administrare"/>
    <s v="HG 982/1998;HG 1344/2011;OUG.1 din 04/01/2017;HG.354/18.05.2017;OUG.68 din 06/11/2019"/>
    <s v="imobil"/>
    <s v="Lungime= Km;Suprafeţe= ha;CF= ;"/>
  </r>
  <r>
    <x v="11962"/>
    <s v="8.04.04"/>
    <m/>
    <m/>
    <s v="DRUM FORESTIER SEACA"/>
    <s v="conform amenajamentelor silvice"/>
    <s v="OLT"/>
    <s v="-"/>
    <s v="Tara: România; Judet: OLT; -;   -; Nr: -;"/>
    <n v="1991"/>
    <n v="24145"/>
    <n v="28"/>
    <s v="in administrare"/>
    <s v="HG 982/1998;HG 1344/2011; HG 478/ 24-IUN-15;HG.478/24-IUN-15;OUG.1 din 04/01/2017;HG.354/18.05.2017;OUG.68 din 06/11/2019"/>
    <s v="imobil"/>
    <s v="Lungime= Km;Suprafeţe= ha;CF= ;"/>
  </r>
  <r>
    <x v="11963"/>
    <s v="8.30.01"/>
    <m/>
    <m/>
    <s v="CORECTARE TORENŢI 69,9 KM"/>
    <s v="conform amenajamentelor silvice"/>
    <s v="OLT"/>
    <s v="-"/>
    <s v="Tara: România; Judet: OLT; -;   -; Nr: -;"/>
    <n v="1985"/>
    <n v="1225139"/>
    <n v="28"/>
    <s v="in administrare"/>
    <s v="HG 982/1998;HG 1344/2011; HG 478// 24-IUN-15;HG.478/24-IUN-15;OUG.1 din 04/01/2017;HG.354/18.05.2017;OUG.68 din 06/11/2019;HG.846/08.10.2020"/>
    <s v="imobil"/>
    <s v="Lungime albie corectată/consolidată=63,97 km;"/>
  </r>
  <r>
    <x v="11964"/>
    <s v="8.04.04"/>
    <m/>
    <m/>
    <s v="DAF BUTA"/>
    <s v="conform amenajamentelor silvice"/>
    <s v="VÂLCEA"/>
    <s v="-"/>
    <s v="Tara: România; Judet: VÂLCEA; -;   -; Nr: -;"/>
    <n v="1995"/>
    <n v="33363"/>
    <n v="38"/>
    <s v="in administrare"/>
    <s v="HG 982/1998;HG 1344/2011; HG 478/ 24-IUN-15;HG.478/24-IUN-15;OUG.1 din 04/01/2017;HG.354/18.05.2017;OUG.68 din 06/11/2019"/>
    <s v="imobil"/>
    <s v="Lungime=3,6 Km;Suprafeţe= ha;CF= ;"/>
  </r>
  <r>
    <x v="11965"/>
    <s v="8.30.01"/>
    <m/>
    <m/>
    <s v="BAZIN CT VOINEASA I"/>
    <s v="conform amenajamentelor silvice"/>
    <s v="VÂLCEA"/>
    <s v="-"/>
    <s v="Tara: România; Judet: VÂLCEA; -;   -; Nr: -;"/>
    <n v="1970"/>
    <n v="4321"/>
    <n v="38"/>
    <s v="in administrare"/>
    <s v="HG 982/1998;HG 1344/2011; HG 478/ 24-IUN-15;HG.478/24-IUN-15;OUG.1 din 04/01/2017;HG.354/18.05.2017;OUG.68 din 06/11/2019;HG.846/08.10.2020"/>
    <s v="imobil"/>
    <s v="Lungime albie corectată/consolidată=0,25 km;"/>
  </r>
  <r>
    <x v="11966"/>
    <s v="8.04.04"/>
    <m/>
    <m/>
    <s v="DAF BUTA II"/>
    <s v="conform amenajamentelor silvice"/>
    <s v="VÂLCEA"/>
    <s v="-"/>
    <s v="Tara: România; Judet: VÂLCEA; -;   -; Nr: -;"/>
    <n v="1986"/>
    <n v="26849"/>
    <n v="38"/>
    <s v="in administrare"/>
    <s v="HG 982/1998;HG 1344/2011; HG 478/ 24-IUN-15;HG.478/24-IUN-15;OUG.1 din 04/01/2017;HG.354/18.05.2017;OUG.68 din 06/11/2019"/>
    <s v="imobil"/>
    <s v="Lungime=2,2 Km;Suprafeţe= ha;CF= ;"/>
  </r>
  <r>
    <x v="11967"/>
    <s v="8.04.04"/>
    <m/>
    <m/>
    <s v="DAF SARACINU MIC"/>
    <s v="conform amenajamentelor silvice"/>
    <s v="VÂLCEA"/>
    <s v="-"/>
    <s v="Tara: România; Judet: VÂLCEA; -;   -; Nr: -;"/>
    <n v="1942"/>
    <n v="182"/>
    <n v="38"/>
    <s v="in administrare"/>
    <s v="HG 982/1998;HG 1344/2011; HG 478/ 24-IUN-15;HG.478/24-IUN-15;OUG.1 din 04/01/2017;OUG.68 din 06/11/2019"/>
    <s v="imobil"/>
    <s v="Lungime=0,7 Km;Suprafeţe= ha;CF= ;"/>
  </r>
  <r>
    <x v="11968"/>
    <s v="8.04.04"/>
    <m/>
    <m/>
    <s v="DAF PR.STEFLII"/>
    <s v="conform amenajamentelor silvice"/>
    <s v="VÂLCEA"/>
    <s v="-"/>
    <s v="Tara: România; Judet: VÂLCEA; -;   -; Nr: -;"/>
    <n v="1983"/>
    <n v="143508"/>
    <n v="38"/>
    <s v="in administrare"/>
    <s v="HG 982/1998;HG 1344/2011; HG 478/ 24-IUN-15;HG.478/24-IUN-15;OUG.1 din 04/01/2017;OUG.68 din 06/11/2019"/>
    <s v="imobil"/>
    <s v="Lungime=3,8 Km;Suprafeţe= ha;CF= ;"/>
  </r>
  <r>
    <x v="11969"/>
    <s v="8.04.04"/>
    <m/>
    <m/>
    <s v="DRUM FORESTIER OPORELU"/>
    <s v="conform amenajamentelor silvice"/>
    <s v="OLT"/>
    <s v="-"/>
    <s v="Tara: România; Judet: OLT; -;   -; Nr: -;"/>
    <n v="1975"/>
    <n v="38871"/>
    <n v="28"/>
    <s v="in administrare"/>
    <s v="HG 982/1998;HG 1344/2011; HG 478/ 24-IUN-15;HG.478/24-IUN-15;OUG.1 din 04/01/2017;HG.354/18.05.2017;OUG.68 din 06/11/2019"/>
    <s v="imobil"/>
    <s v="Lungime= Km;Suprafeţe= ha;CF= ;"/>
  </r>
  <r>
    <x v="11970"/>
    <s v="8.04.04"/>
    <m/>
    <m/>
    <s v="DAF DELUSELU I"/>
    <s v="conform amenajamentelor silvice"/>
    <s v="VÂLCEA"/>
    <s v="-"/>
    <s v="Tara: România; Judet: VÂLCEA; -;   -; Nr: -;"/>
    <n v="1942"/>
    <n v="573"/>
    <n v="38"/>
    <s v="in administrare"/>
    <s v="HG 982/1998;HG 1344/2011; HG 478/ 24-IUN-15;HG.478/24-IUN-15;OUG.1 din 04/01/2017;OUG.68 din 06/11/2019"/>
    <s v="imobil"/>
    <s v="Lungime=1,0 Km;Suprafeţe= ha;CF= ;"/>
  </r>
  <r>
    <x v="11971"/>
    <s v="8.04.04"/>
    <m/>
    <m/>
    <s v="DAF JIDOAIA"/>
    <s v="conform amenajamentelor silvice"/>
    <s v="VÂLCEA"/>
    <s v="-"/>
    <s v="Tara: România; Judet: VÂLCEA; -;   -; Nr: -;"/>
    <n v="1971"/>
    <n v="112245"/>
    <n v="38"/>
    <s v="in administrare"/>
    <s v="HG 982/1998;HG 1344/2011; HG 478/ 24-IUN-15;HG.478/24-IUN-15;OUG.1 din 04/01/2017;OUG.68 din 06/11/2019"/>
    <s v="imobil"/>
    <s v="Lungime=11,0 Km;Suprafeţe= ha;CF= ;"/>
  </r>
  <r>
    <x v="11972"/>
    <s v="8.04.04"/>
    <m/>
    <m/>
    <s v="DAF PRISLOP"/>
    <s v="conform amenajamentelor silvice"/>
    <s v="VÂLCEA"/>
    <s v="-"/>
    <s v="Tara: România; Judet: VÂLCEA; -;   -; Nr: -;"/>
    <n v="1966"/>
    <n v="1251923"/>
    <n v="38"/>
    <s v="in administrare"/>
    <s v="HG 982/1998;HG 1344/2011; HG 478/ 24-IUN-15;HG.478/24-IUN-15;OUG.1 din 04/01/2017;HG.354/18.05.2017;OUG.68 din 06/11/2019"/>
    <s v="imobil"/>
    <s v="Lungime= Km;Suprafeţe= ha;CF= ;"/>
  </r>
  <r>
    <x v="11973"/>
    <s v="8.04.04"/>
    <m/>
    <m/>
    <s v="DRUM FORESTIER GHIMPETENI II"/>
    <s v="conform amenajamentelor silvice"/>
    <s v="OLT"/>
    <s v="-"/>
    <s v="Tara: România; Judet: OLT; -;   -; Nr: -;"/>
    <n v="1984"/>
    <n v="100447"/>
    <n v="28"/>
    <s v="in administrare"/>
    <s v="HG 982/1998;HG 1344/2011; HG 478/ 24-IUN-15;HG.478/24-IUN-15;OUG.1 din 04/01/2017;HG.354/18.05.2017;OUG.68 din 06/11/2019"/>
    <s v="imobil"/>
    <s v="Lungime= Km;Suprafeţe= ha;CF= ;"/>
  </r>
  <r>
    <x v="11974"/>
    <s v="8.04.04"/>
    <m/>
    <m/>
    <s v="DAF CERNA I+II+III"/>
    <s v="conform amenajamentelor silvice"/>
    <s v="VÂLCEA"/>
    <s v="-"/>
    <s v="Tara: România; Judet: VÂLCEA; -;   -; Nr: -;"/>
    <n v="1981"/>
    <n v="3184165"/>
    <n v="38"/>
    <s v="in administrare"/>
    <s v="HG 982/1998;HG 1344/2011; HG 478/ 24-IUN-15;HG.478/24-IUN-15;OUG.1 din 04/01/2017;OUG.68 din 06/11/2019"/>
    <s v="imobil"/>
    <s v="Lungime= Km;Suprafeţe= ha;CF= ;"/>
  </r>
  <r>
    <x v="11975"/>
    <s v="8.30.01"/>
    <m/>
    <m/>
    <s v="CT LUNCAVĂŢ"/>
    <s v="conform amenajamentelor silvice"/>
    <s v="VÂLCEA"/>
    <s v="-"/>
    <s v="Tara: România; Judet: VÂLCEA; -;   -; Nr: -;"/>
    <n v="1975"/>
    <n v="20194"/>
    <n v="38"/>
    <s v="in administrare"/>
    <s v="HG 982/1998;HG 1344/2011; HG 478/ 24-IUN-15;HG.478/24-IUN-15;OUG.1 din 04/01/2017;HG.354/18.05.2017;OUG.68 din 06/11/2019;HG.846/08.10.2020"/>
    <s v="imobil"/>
    <s v="Lungime albie corectată/consolidată=13,6 km;"/>
  </r>
  <r>
    <x v="11976"/>
    <s v="8.04.04"/>
    <m/>
    <m/>
    <s v="DAF GRIMBOACA"/>
    <s v="conform amenajamentelor silvice"/>
    <s v="VÂLCEA"/>
    <s v="-"/>
    <s v="Tara: România; Judet: VÂLCEA; -;   -; Nr: -;"/>
    <n v="1995"/>
    <n v="49883"/>
    <n v="38"/>
    <s v="in administrare"/>
    <s v="HG 982/1998;HG 1344/2011; HG 478/ 24-IUN-15;HG.478/24-IUN-15;OUG.1 din 04/01/2017;HG.354/18.05.2017;OUG.68 din 06/11/2019"/>
    <s v="imobil"/>
    <s v="Lungime=4,0 Km;Suprafeţe= ha;CF= ;"/>
  </r>
  <r>
    <x v="11977"/>
    <s v="8.04.04"/>
    <m/>
    <m/>
    <s v="DAF STANCIOIU FETENI"/>
    <s v="conform amenajamentelor silvice"/>
    <s v="VÂLCEA"/>
    <s v="-"/>
    <s v="Tara: România; Judet: VÂLCEA; -;   -; Nr: -;"/>
    <n v="1995"/>
    <n v="36488"/>
    <n v="38"/>
    <s v="in administrare"/>
    <s v="HG 982/1998;HG 1344/2011; HG 478/ 24-IUN-15;HG.478/24-IUN-15;OUG.1 din 04/01/2017;HG.354/18.05.2017;OUG.68 din 06/11/2019"/>
    <s v="imobil"/>
    <s v="Lungime=3,5 Km;Suprafeţe= ha;CF= ;"/>
  </r>
  <r>
    <x v="11978"/>
    <s v="8.30.01"/>
    <m/>
    <m/>
    <s v="CT OLĂNEŞTI"/>
    <s v="conform amenajamentelor silvice"/>
    <s v="VÂLCEA"/>
    <s v="-"/>
    <s v="Tara: România; Judet: VÂLCEA; -;   -; Nr: -;"/>
    <n v="1973"/>
    <n v="1358"/>
    <n v="38"/>
    <s v="in administrare"/>
    <s v="HG 982/1998;HG 1344/2011; HG 478/ 24-IUN-15;HG.478/24-IUN-15;OUG.1 din 04/01/2017;HG.354/18.05.2017;OUG.68 din 06/11/2019;HG.846/08.10.2020"/>
    <s v="imobil"/>
    <s v="Lungime albie corectată/consolidată=2,5 km;"/>
  </r>
  <r>
    <x v="11979"/>
    <s v="8.30.01"/>
    <m/>
    <m/>
    <s v="CT VALEA CASELOR"/>
    <s v="conform amenajamentelor silvice"/>
    <s v="VÂLCEA"/>
    <s v="-"/>
    <s v="Tara: România; Judet: VÂLCEA; -;   -; Nr: -;"/>
    <n v="1988"/>
    <n v="17905"/>
    <n v="38"/>
    <s v="in administrare"/>
    <s v="HG 982/1998;HG 1344/2011; HG 478/ 24-IUN-15;HG.478/24-IUN-15;OUG.1 din 04/01/2017;HG.354/18.05.2017;OUG.68 din 06/11/2019;HG.846/08.10.2020"/>
    <s v="imobil"/>
    <s v="Lungime albie corectată/consolidată=3,5 km;"/>
  </r>
  <r>
    <x v="11980"/>
    <s v="8.04.04"/>
    <m/>
    <m/>
    <s v="DAF V.ULMULUI"/>
    <s v="conform amenajamentelor silvice"/>
    <s v="VÂLCEA"/>
    <s v="-"/>
    <s v="Tara: România; Judet: VÂLCEA; -;   -; Nr: -;"/>
    <n v="1970"/>
    <n v="11694"/>
    <n v="38"/>
    <s v="in administrare"/>
    <s v="HG 982/1998;HG 1344/2011; HG 478/ 24-IUN-15;HG.478/24-IUN-15;OUG.1 din 04/01/2017;OUG.68 din 06/11/2019"/>
    <s v="imobil"/>
    <s v="Lungime=1,8 Km;Suprafeţe= ha;CF= ;"/>
  </r>
  <r>
    <x v="11981"/>
    <s v="8.04.04"/>
    <m/>
    <m/>
    <s v="DAF CAPRAREATA"/>
    <s v="conform amenajamentelor silvice"/>
    <s v="VÂLCEA"/>
    <s v="-"/>
    <s v="Tara: România; Judet: VÂLCEA; -;   -; Nr: -;"/>
    <n v="1970"/>
    <n v="421846"/>
    <n v="38"/>
    <s v="in administrare"/>
    <s v="HG 982/1998;HG 1344/2011; HG 478/ 24-IUN-15;HG.478/24-IUN-15;OUG.1 din 04/01/2017;HG.354/18.05.2017;OUG.68 din 06/11/2019"/>
    <s v="imobil"/>
    <s v="Lungime=12,0 Km;Suprafeţe= ha;CF= ;"/>
  </r>
  <r>
    <x v="11982"/>
    <s v="8.04.04"/>
    <m/>
    <m/>
    <s v="DAF RADITA"/>
    <s v="conform amenajamentelor silvice"/>
    <s v="VÂLCEA"/>
    <s v="-"/>
    <s v="Tara: România; Judet: VÂLCEA; -;   -; Nr: -;"/>
    <n v="1964"/>
    <n v="18130"/>
    <n v="38"/>
    <s v="in administrare"/>
    <s v="HG 982/1998;HG 1344/2011; HG 478/ 24-IUN-15;HG.478/24-IUN-15;OUG.1 din 04/01/2017;OUG.68 din 06/11/2019"/>
    <s v="imobil"/>
    <s v="Lungime= Km;Suprafeţe= ha;CF= ;"/>
  </r>
  <r>
    <x v="11983"/>
    <s v="8.04.04"/>
    <m/>
    <m/>
    <s v="DAF IZVORUL LUNG"/>
    <s v="conform amenajamentelor silvice"/>
    <s v="VÂLCEA"/>
    <s v="-"/>
    <s v="Tara: România; Judet: VÂLCEA; -;   -; Nr: -;"/>
    <n v="1995"/>
    <n v="2004"/>
    <n v="38"/>
    <s v="in administrare"/>
    <s v="HG 982/1998;HG 1344/2011; HG 478/ 24-IUN-15;HG.478/24-IUN-15;OUG.1 din 04/01/2017;HG.354/18.05.2017;OUG.68 din 06/11/2019"/>
    <s v="imobil"/>
    <s v="Lungime=1,0 Km;Suprafeţe= ha;CF= ;"/>
  </r>
  <r>
    <x v="11984"/>
    <s v="8.04.04"/>
    <m/>
    <m/>
    <s v="DAF PIRIUL LUI TOCAN"/>
    <s v="conform amenajamentelor silvice"/>
    <s v="VÂLCEA"/>
    <s v="-"/>
    <s v="Tara: România; Judet: VÂLCEA; -;   -; Nr: -;"/>
    <n v="1983"/>
    <n v="45569"/>
    <n v="38"/>
    <s v="in administrare"/>
    <s v="HG 982/1998;HG 1344/2011; HG 478/ 24-IUN-15;HG.478/24-IUN-15;OUG.1 din 04/01/2017;OUG.68 din 06/11/2019"/>
    <s v="imobil"/>
    <s v="Lungime= Km;Suprafeţe= ha;CF= ;"/>
  </r>
  <r>
    <x v="11985"/>
    <s v="8.30.01"/>
    <m/>
    <m/>
    <s v="CT ZĂVOI 1"/>
    <s v="conform amenajamentelor silvice"/>
    <s v="VÂLCEA"/>
    <s v="-"/>
    <s v="Tara: România; Judet: VÂLCEA; -;   -; Nr: -;"/>
    <n v="1968"/>
    <n v="4288"/>
    <n v="38"/>
    <s v="in administrare"/>
    <s v="HG 982/1998;HG 1344/2011; HG 478/ 24-IUN-15;HG.478/24-IUN-15;OUG.1 din 04/01/2017;HG.354/18.05.2017;OUG.68 din 06/11/2019;HG.846/08.10.2020"/>
    <s v="imobil"/>
    <s v="Lungime albie corectată/consolidată=0,24 km;"/>
  </r>
  <r>
    <x v="11986"/>
    <s v="8.30.01"/>
    <m/>
    <m/>
    <s v="CT VOINEASA 2"/>
    <s v="conform amenajamentelor silvice"/>
    <s v="VÂLCEA"/>
    <s v="-"/>
    <s v="Tara: România; Judet: VÂLCEA; -;   -; Nr: -;"/>
    <n v="1968"/>
    <n v="25987"/>
    <n v="38"/>
    <s v="in administrare"/>
    <s v="HG 982/1998;HG 1344/2011; HG 478/ 24-IUN-15;HG.478/24-IUN-15;OUG.1 din 04/01/2017;HG.354/18.05.2017;OUG.68 din 06/11/2019;HG.846/08.10.2020"/>
    <s v="imobil"/>
    <s v="Lungime albie corectată/consolidată=5,9 km;"/>
  </r>
  <r>
    <x v="11987"/>
    <s v="8.04.04"/>
    <m/>
    <m/>
    <s v="DAF CARPANOASA"/>
    <s v="conform amenajamentelor silvice"/>
    <s v="VÂLCEA"/>
    <s v="-"/>
    <s v="Tara: România; Judet: VÂLCEA; -;   -; Nr: -;"/>
    <n v="1940"/>
    <n v="2131"/>
    <n v="38"/>
    <s v="in administrare"/>
    <s v="HG 982/1998;HG 1344/2011; HG 478/ 24-IUN-15;HG.478/24-IUN-15;OUG.1 din 04/01/2017;OUG.68 din 06/11/2019"/>
    <s v="imobil"/>
    <s v="Lungime= Km;Suprafeţe= ha;CF= ;"/>
  </r>
  <r>
    <x v="11988"/>
    <s v="8.30.01"/>
    <m/>
    <m/>
    <s v="CT INTREPREJBI 1"/>
    <s v="conform amenajamentelor silvice"/>
    <s v="VÂLCEA"/>
    <s v="-"/>
    <s v="Tara: România; Judet: VÂLCEA; -;   -; Nr: -;"/>
    <n v="1970"/>
    <n v="461"/>
    <n v="38"/>
    <s v="in administrare"/>
    <s v="HG 982/1998;HG 1344/2011; HG 478/ 24-IUN-15;HG.478/24-IUN-15;OUG.1 din 04/01/2017;HG.354/18.05.2017;OUG.68 din 06/11/2019;HG.846/08.10.2020"/>
    <s v="imobil"/>
    <s v="Lungime albie corectată/consolidată=2 km;"/>
  </r>
  <r>
    <x v="11989"/>
    <s v="8.04.04"/>
    <m/>
    <m/>
    <s v="DAF AGLASAU"/>
    <s v="conform amenajamentelor silvice"/>
    <s v="VÂLCEA"/>
    <s v="-"/>
    <s v="Tara: România; Judet: VÂLCEA; -;   -; Nr: -;"/>
    <n v="1962"/>
    <n v="496"/>
    <n v="38"/>
    <s v="in administrare"/>
    <s v="HG 982/1998;HG 1344/2011; HG 478/ 24-IUN-15;HG.478/24-IUN-15;OUG.1 din 04/01/2017;OUG.68 din 06/11/2019"/>
    <s v="imobil"/>
    <s v="Lungime= Km;Suprafeţe= ha;CF= ;"/>
  </r>
  <r>
    <x v="11990"/>
    <s v="8.04.04"/>
    <m/>
    <m/>
    <s v="DAF TRESTIA II"/>
    <s v="conform amenajamentelor silvice"/>
    <s v="VÂLCEA"/>
    <s v="-"/>
    <s v="Tara: România; Judet: VÂLCEA; -;   -; Nr: -;"/>
    <n v="1960"/>
    <n v="106"/>
    <n v="38"/>
    <s v="in administrare"/>
    <s v="HG 982/1998;HG 1344/2011; HG 478/ 24-IUN-15;HG.478/24-IUN-15;OUG.1 din 04/01/2017;OUG.68 din 06/11/2019"/>
    <s v="imobil"/>
    <s v="Lungime= Km;Suprafeţe= ha;CF= ;"/>
  </r>
  <r>
    <x v="11991"/>
    <s v="8.04.04"/>
    <m/>
    <m/>
    <s v="DAF MAMU"/>
    <s v="conform amenajamentelor silvice"/>
    <s v="VÂLCEA"/>
    <s v="-"/>
    <s v="Tara: România; Judet: VÂLCEA; -;   -; Nr: -;"/>
    <n v="1978"/>
    <n v="9017"/>
    <n v="38"/>
    <s v="in administrare"/>
    <s v="HG 982/1998;HG 1344/2011; HG 478/ 24-IUN-15;HG.478/24-IUN-15;OUG.1 din 04/01/2017;OUG.68 din 06/11/2019"/>
    <s v="imobil"/>
    <s v="Lungime= Km;Suprafeţe= ha;CF= ;"/>
  </r>
  <r>
    <x v="11992"/>
    <s v="8.04.04"/>
    <m/>
    <m/>
    <s v="DAF EPISCOPIA"/>
    <s v="conform amenajamentelor silvice"/>
    <s v="VÂLCEA"/>
    <s v="-"/>
    <s v="Tara: România; Judet: VÂLCEA; -;   -; Nr: -;"/>
    <n v="1994"/>
    <n v="7652"/>
    <n v="38"/>
    <s v="in administrare"/>
    <s v="HG 982/1998;HG 1344/2011; HG 478/ 24-IUN-15;HG.478/24-IUN-15;OUG.1 din 04/01/2017;OUG.68 din 06/11/2019"/>
    <s v="imobil"/>
    <s v="Lungime= Km;Suprafeţe= ha;CF= ;"/>
  </r>
  <r>
    <x v="11993"/>
    <s v="8.04.04"/>
    <m/>
    <m/>
    <s v="DAF CIOCALTEA"/>
    <s v="conform amenajamentelor silvice"/>
    <s v="VÂLCEA"/>
    <s v="-"/>
    <s v="Tara: România; Judet: VÂLCEA; -;   -; Nr: -;"/>
    <n v="1984"/>
    <n v="89878"/>
    <n v="38"/>
    <s v="in administrare"/>
    <s v="HG 982/1998;HG 1344/2011; HG 478/ 24-IUN-15;HG.478/24-IUN-15;OUG.1 din 04/01/2017;OUG.68 din 06/11/2019"/>
    <s v="imobil"/>
    <s v="Lungime= Km;Suprafeţe= ha;CF= ;"/>
  </r>
  <r>
    <x v="11994"/>
    <s v="8.30._"/>
    <m/>
    <m/>
    <s v="CT COPACENI"/>
    <s v="conform amenajamentelor silvice"/>
    <s v="VÂLCEA"/>
    <s v="-"/>
    <s v="Tara: România; Judet: VÂLCEA; -;   -; Nr: -;"/>
    <n v="1958"/>
    <n v="39"/>
    <n v="38"/>
    <s v="in administrare"/>
    <s v="HG 982/1998;HG 1344/2011; HG 478/ 24-IUN-15;HG.478/24-IUN-15;OUG.1 din 04/01/2017;OUG.68 din 06/11/2019"/>
    <s v="imobil"/>
    <s v="Denumire=lucrare corectare torenti ;"/>
  </r>
  <r>
    <x v="11995"/>
    <s v="8.04.04"/>
    <m/>
    <m/>
    <s v="DAF VALEA SILEI"/>
    <s v="conform amenajamentelor silvice"/>
    <s v="VÂLCEA"/>
    <s v="-"/>
    <s v="Tara: România; Judet: VÂLCEA; -;   -; Nr: -;"/>
    <n v="1967"/>
    <n v="6256"/>
    <n v="38"/>
    <s v="in administrare"/>
    <s v="HG 982/1998;HG 1344/2011; HG 478/ 24-IUN-15;HG.478/24-IUN-15;OUG.1 din 04/01/2017;OUG.68 din 06/11/2019"/>
    <s v="imobil"/>
    <s v="Lungime= Km;Suprafeţe= ha;CF= ;"/>
  </r>
  <r>
    <x v="11996"/>
    <s v="8.04.04"/>
    <m/>
    <m/>
    <s v="DAF CAPRIOARA II"/>
    <s v="conform amenajamentelor silvice"/>
    <s v="VÂLCEA"/>
    <s v="-"/>
    <s v="Tara: România; Judet: VÂLCEA; -;   -; Nr: -;"/>
    <n v="1970"/>
    <n v="2384"/>
    <n v="38"/>
    <s v="in administrare"/>
    <s v="HG 982/1998;HG 1344/2011; HG 478/ 24-IUN-15;HG.478/24-IUN-15;OUG.1 din 04/01/2017;OUG.68 din 06/11/2019"/>
    <s v="imobil"/>
    <s v="Lungime= Km;Suprafeţe= ha;CF= ;"/>
  </r>
  <r>
    <x v="11997"/>
    <s v="8.04.04"/>
    <m/>
    <m/>
    <s v="DAF CALINESTI"/>
    <s v="conform amenajamentelor silvice"/>
    <s v="VÂLCEA"/>
    <s v="-"/>
    <s v="Tara: România; Judet: VÂLCEA; -;   -; Nr: -;"/>
    <n v="1986"/>
    <n v="50901"/>
    <n v="38"/>
    <s v="in administrare"/>
    <s v="HG 982/1998;HG 1344/2011; HG 478/ 24-IUN-15;HG.478/24-IUN-15;OUG.1 din 04/01/2017;HG.354/18.05.2017;OUG.68 din 06/11/2019"/>
    <s v="imobil"/>
    <s v="Lungime= Km;Suprafeţe= ha;CF= ;"/>
  </r>
  <r>
    <x v="11998"/>
    <s v="8.04.04"/>
    <m/>
    <m/>
    <s v="DAF LOTRISOR CALINESTI"/>
    <s v="conform amenajamentelor silvice"/>
    <s v="VÂLCEA"/>
    <s v="-"/>
    <s v="Tara: România; Judet: VÂLCEA; -;   -; Nr: -;"/>
    <n v="1993"/>
    <n v="132616"/>
    <n v="38"/>
    <s v="in administrare"/>
    <s v="HG 982/1998;HG 1344/2011; HG 478/ 24-IUN-15;HG.478/24-IUN-15;OUG.1 din 04/01/2017;HG.354/18.05.2017;OUG.68 din 06/11/2019"/>
    <s v="imobil"/>
    <s v="Lungime= Km;Suprafeţe= ha;CF= ;"/>
  </r>
  <r>
    <x v="11999"/>
    <s v="8.04.04"/>
    <m/>
    <m/>
    <s v="DRUM AUTO CORDOAIA"/>
    <s v="conform amenajamentelor silvice"/>
    <s v="VÂLCEA"/>
    <s v="-"/>
    <s v="Tara: România; Judet: VÂLCEA; -;   -; Nr: -;"/>
    <n v="1986"/>
    <n v="36522"/>
    <n v="38"/>
    <s v="in administrare"/>
    <s v="HG 982/1998;HG 1344/2011;OUG.1 din 04/01/2017;HG.354/18.05.2017;OUG.68 din 06/11/2019"/>
    <s v="imobil"/>
    <s v="Lungime= Km;Suprafeţe= ha;CF= ;"/>
  </r>
  <r>
    <x v="12000"/>
    <s v="8.04.04"/>
    <m/>
    <m/>
    <s v="DRUM AUTO LOTRISOR OBIRSIE"/>
    <s v="conform amenajamentelor silvice"/>
    <s v="VÂLCEA"/>
    <s v="-"/>
    <s v="Tara: România; Judet: VÂLCEA; -;   -; Nr: -;"/>
    <n v="1971"/>
    <n v="26888"/>
    <n v="38"/>
    <s v="in administrare"/>
    <s v="HG 982/1998;HG 1344/2011;OUG.1 din 04/01/2017;OUG.68 din 06/11/2019"/>
    <s v="imobil"/>
    <s v="drum forestier"/>
  </r>
  <r>
    <x v="12001"/>
    <s v="8.04.04"/>
    <m/>
    <m/>
    <s v="DAF CALINESTI"/>
    <s v="conform amenajamentelor silvice"/>
    <s v="VÂLCEA"/>
    <s v="-"/>
    <s v="Tara: România; Judet: VÂLCEA; -;   -; Nr: -;"/>
    <n v="1966"/>
    <n v="40525"/>
    <n v="38"/>
    <s v="in administrare"/>
    <s v="HG 982/1998;HG 1344/2011; HG 478/ 24-IUN-15;HG.478/24-IUN-15;OUG.1 din 04/01/2017;OUG.68 din 06/11/2019"/>
    <s v="imobil"/>
    <s v="Lungime= Km;Suprafeţe= ha;CF= ;"/>
  </r>
  <r>
    <x v="12002"/>
    <s v="8.04.04"/>
    <m/>
    <m/>
    <s v="DAF VALEA SULITEI"/>
    <s v="conform amenajamentelor silvice"/>
    <s v="VÂLCEA"/>
    <s v="-"/>
    <s v="Tara: România; Judet: VÂLCEA; -;   -; Nr: -;"/>
    <n v="1983"/>
    <n v="24573"/>
    <n v="38"/>
    <s v="in administrare"/>
    <s v="HG 982/1998;HG 1344/2011; HG 478/ 24-IUN-15;HG.478/24-IUN-15;OUG.1 din 04/01/2017;OUG.68 din 06/11/2019"/>
    <s v="imobil"/>
    <s v="Lungime= Km;Suprafeţe= ha;CF= ;"/>
  </r>
  <r>
    <x v="12003"/>
    <s v="8.04.04"/>
    <m/>
    <m/>
    <s v="DAF VALEA SULITEI"/>
    <s v="conform amenajamentelor silvice"/>
    <s v="VÂLCEA"/>
    <s v="-"/>
    <s v="Tara: România; Judet: VÂLCEA; -;   -; Nr: -;"/>
    <n v="1985"/>
    <n v="13487"/>
    <n v="38"/>
    <s v="in administrare"/>
    <s v="HG 982/1998;HG 1344/2011; HG 478/ 24-IUN-15;HG.478/24-IUN-15;OUG.1 din 04/01/2017;OUG.68 din 06/11/2019"/>
    <s v="imobil"/>
    <s v="Lungime= Km;Suprafeţe= ha;CF= ;"/>
  </r>
  <r>
    <x v="12004"/>
    <s v="8.04.04"/>
    <m/>
    <m/>
    <s v="D.A.F.RESCA-HOTARANI 5 KM"/>
    <s v="conform amenajamentelor silvice"/>
    <s v="OLT"/>
    <s v="-"/>
    <s v="Tara: România; Judet: OLT; -;   -; Nr: -;"/>
    <n v="1971"/>
    <n v="1100425"/>
    <n v="28"/>
    <s v="in administrare"/>
    <s v="HG 982/1998;HG 1344/2011;OUG.1 din 04/01/2017;HG.354/18.05.2017;OUG.68 din 06/11/2019"/>
    <s v="imobil"/>
    <s v="Lungime= Km;Suprafeţe= ha;CF= ;"/>
  </r>
  <r>
    <x v="12005"/>
    <s v="8.04.04"/>
    <m/>
    <m/>
    <s v="DAF TIGANIE CODREA"/>
    <s v="conform amenajamentelor silvice"/>
    <s v="VÂLCEA"/>
    <s v="-"/>
    <s v="Tara: România; Judet: VÂLCEA; -;   -; Nr: -;"/>
    <n v="1966"/>
    <n v="7673"/>
    <n v="38"/>
    <s v="in administrare"/>
    <s v="HG 982/1998;HG 1344/2011; HG 478/ 24-IUN-15;HG.478/24-IUN-15;OUG.1 din 04/01/2017;OUG.68 din 06/11/2019"/>
    <s v="imobil"/>
    <s v="Lungime=4,0 Km;Suprafeţe= ha;CF= ;"/>
  </r>
  <r>
    <x v="12006"/>
    <s v="8.04.04"/>
    <m/>
    <m/>
    <s v="DAF BABUIESTI-SNAMANA"/>
    <s v="conform amenajamentelor silvice"/>
    <s v="VÂLCEA"/>
    <s v="-"/>
    <s v="Tara: România; Judet: VÂLCEA; -;   -; Nr: -;"/>
    <n v="1968"/>
    <n v="11083"/>
    <n v="38"/>
    <s v="in administrare"/>
    <s v="HG 982/1998;HG 1344/2011; HG 478/ 24-IUN-15;HG.478/24-IUN-15;OUG.1 din 04/01/2017;OUG.68 din 06/11/2019"/>
    <s v="imobil"/>
    <s v="Lungime= Km;Suprafeţe= ha;CF= ;"/>
  </r>
  <r>
    <x v="12007"/>
    <s v="8.04.04"/>
    <m/>
    <m/>
    <s v="DAF LOTRISORU I"/>
    <s v="conform amenajamentelor silvice"/>
    <s v="VÂLCEA"/>
    <s v="-"/>
    <s v="Tara: România; Judet: VÂLCEA; -;   -; Nr: -;"/>
    <n v="1968"/>
    <n v="260465"/>
    <n v="38"/>
    <s v="in administrare"/>
    <s v="HG 982/1998;HG 1344/2011; HG 478/ 24-IUN-15;HG.478/24-IUN-15;OUG.1 din 04/01/2017;HG.354/18.05.2017;OUG.68 din 06/11/2019"/>
    <s v="imobil"/>
    <s v="Lungime=5,7 Km;Suprafeţe= ha;CF= ;"/>
  </r>
  <r>
    <x v="12008"/>
    <s v="8.04.04"/>
    <m/>
    <m/>
    <s v="DRUM FORESTIER SCAUIANCA 4.3KM"/>
    <s v="conform amenajamentelor silvice"/>
    <s v="VÂLCEA"/>
    <s v="-"/>
    <s v="Tara: România; Judet: VÂLCEA; -;   -; Nr: -;"/>
    <n v="1975"/>
    <n v="548840"/>
    <n v="38"/>
    <s v="in administrare"/>
    <s v="HG 982/1998;HG 1344/2011;OUG.1 din 04/01/2017;HG.354/18.05.2017;OUG.68 din 06/11/2019"/>
    <s v="imobil"/>
    <s v="Lungime= Km;Suprafeţe= ha;CF= ;"/>
  </r>
  <r>
    <x v="12009"/>
    <s v="8.04.04"/>
    <m/>
    <m/>
    <s v="DRUM FORESTIER ROSTEA PRELUNGIRE"/>
    <s v="conform amenajamentelor silvice"/>
    <s v="VÂLCEA"/>
    <s v="-"/>
    <s v="Tara: România; Judet: VÂLCEA; -;   -; Nr: -;"/>
    <n v="1975"/>
    <n v="1010916"/>
    <n v="38"/>
    <s v="in administrare"/>
    <s v="HG 982/1998;HG 1344/2011;OUG.1 din 04/01/2017;HG.354/18.05.2017;OUG.68 din 06/11/2019"/>
    <s v="imobil"/>
    <s v="Lungime= Km;Suprafeţe= ha;CF= ;"/>
  </r>
  <r>
    <x v="12010"/>
    <s v="8.04.04"/>
    <m/>
    <m/>
    <s v="DAF VALEA URSULUI"/>
    <s v="conform amenajamentelor silvice"/>
    <s v="VÂLCEA"/>
    <s v="-"/>
    <s v="Tara: România; Judet: VÂLCEA; -;   -; Nr: -;"/>
    <n v="1978"/>
    <n v="20534"/>
    <n v="38"/>
    <s v="in administrare"/>
    <s v="HG 982/1998;HG 1344/2011; HG 478/ 24-IUN-15;HG.478/24-IUN-15;OUG.1 din 04/01/2017;OUG.68 din 06/11/2019"/>
    <s v="imobil"/>
    <s v="Lungime=2,5 Km;Suprafeţe= ha;CF= ;"/>
  </r>
  <r>
    <x v="12011"/>
    <s v="8.30.01"/>
    <m/>
    <m/>
    <s v="CT VARATECA"/>
    <s v="conform amenajamentelor silvice"/>
    <s v="VÂLCEA"/>
    <s v="-"/>
    <s v="Tara: România; Judet: VÂLCEA; -;   -; Nr: -;"/>
    <n v="1987"/>
    <n v="1297"/>
    <n v="38"/>
    <s v="in administrare"/>
    <s v="HG 982/1998;HG 1344/2011; HG 478/ 24-IUN-15;HG.478/24-IUN-15;OUG.1 din 04/01/2017;HG.354/18.05.2017;OUG.68 din 06/11/2019;HG.846/08.10.2020"/>
    <s v="imobil"/>
    <s v="Lungime albie corectată/consolidată=3 km;"/>
  </r>
  <r>
    <x v="12012"/>
    <s v="8.30.01"/>
    <m/>
    <m/>
    <s v="C.T.CĂCIULATA"/>
    <s v="conform amenajamentelor silvice"/>
    <s v="VÂLCEA"/>
    <s v="-"/>
    <s v="Tara: România; Judet: VÂLCEA; -;   -; Nr: -;"/>
    <n v="1999"/>
    <n v="686623"/>
    <n v="38"/>
    <s v="in administrare"/>
    <s v="HG 982/1998;HG 1344/2011;OUG.1 din 04/01/2017;HG.354/18.05.2017;OUG.68 din 06/11/2019;HG.846/08.10.2020"/>
    <s v="imobil"/>
    <s v="Lungime albie corectată/consolidată=5,3 km;"/>
  </r>
  <r>
    <x v="12013"/>
    <s v="8.30.01"/>
    <m/>
    <m/>
    <s v="CT VĂTAFU"/>
    <s v="conform amenajamentelor silvice"/>
    <s v="VÂLCEA"/>
    <s v="-"/>
    <s v="Tara: România; Judet: VÂLCEA; -;   -; Nr: -;"/>
    <n v="1979"/>
    <n v="6769"/>
    <n v="38"/>
    <s v="in administrare"/>
    <s v="HG 982/1998;HG 1344/2011; HG 478/ 24-IUN-15;HG.478/24-IUN-15;OUG.1 din 04/01/2017;HG.354/18.05.2017;OUG.68 din 06/11/2019;HG.846/08.10.2020"/>
    <s v="imobil"/>
    <s v="Lungime albie corectată/consolidată=1,2 km;"/>
  </r>
  <r>
    <x v="12014"/>
    <s v="8.30.01"/>
    <m/>
    <m/>
    <s v="CT SASA"/>
    <s v="conform amenajamentelor silvice"/>
    <s v="VÂLCEA"/>
    <s v="-"/>
    <s v="Tara: România; Judet: VÂLCEA; -;   -; Nr: -;"/>
    <n v="1990"/>
    <n v="8503"/>
    <n v="38"/>
    <s v="in administrare"/>
    <s v="HG 982/1998;HG 1344/2011; HG 478/ 24-IUN-15;HG.478/24-IUN-15;OUG.1 din 04/01/2017;HG.354/18.05.2017;OUG.68 din 06/11/2019;HG.846/08.10.2020"/>
    <s v="imobil"/>
    <s v="Lungime albie corectată/consolidată=0,4 km;"/>
  </r>
  <r>
    <x v="12015"/>
    <s v="8.04.04"/>
    <m/>
    <m/>
    <s v="DRUM FORESTIER JUGASTRA"/>
    <s v="conform amenajamentelor silvice"/>
    <s v="OLT"/>
    <s v="-"/>
    <s v="Tara: România; Judet: OLT; -;   -; Nr: -;"/>
    <n v="1974"/>
    <n v="18941"/>
    <n v="28"/>
    <s v="in administrare"/>
    <s v="HG 982/1998;HG 1344/2011; HG 478/ 24-IUN-15;HG.478/24-IUN-15;OUG.1 din 04/01/2017;HG.354/18.05.2017;OUG.68 din 06/11/2019"/>
    <s v="imobil"/>
    <s v="Lungime= Km;Suprafeţe= ha;CF= ;"/>
  </r>
  <r>
    <x v="12016"/>
    <s v="8.04.04"/>
    <m/>
    <m/>
    <s v="DAF PARUL TRANDAFIRULUI"/>
    <s v="conform amenajamentelor silvice"/>
    <s v="VÂLCEA"/>
    <s v="-"/>
    <s v="Tara: România; Judet: VÂLCEA; -;   -; Nr: -;"/>
    <n v="1987"/>
    <n v="72247"/>
    <n v="38"/>
    <s v="in administrare"/>
    <s v="HG 982/1998;HG 1344/2011; HG 478/ 24-IUN-15;HG.478/24-IUN-15;OUG.1 din 04/01/2017;HG.354/18.05.2017;OUG.68 din 06/11/2019"/>
    <s v="imobil"/>
    <s v="Lungime= Km;Suprafeţe= ha;CF= ;"/>
  </r>
  <r>
    <x v="12017"/>
    <s v="8.04.04"/>
    <m/>
    <m/>
    <s v="DAF BAGAU III"/>
    <s v="conform amenajamentelor silvice"/>
    <s v="VÂLCEA"/>
    <s v="-"/>
    <s v="Tara: România; Judet: VÂLCEA; -;   -; Nr: -;"/>
    <n v="1986"/>
    <n v="17736"/>
    <n v="38"/>
    <s v="in administrare"/>
    <s v="HG 982/1998;HG 1344/2011; HG 478/ 24-IUN-15;HG.478/24-IUN-15;OUG.1 din 04/01/2017;HG.354/18.05.2017;OUG.68 din 06/11/2019"/>
    <s v="imobil"/>
    <s v="Lungime= Km;Suprafeţe= ha;CF= ;"/>
  </r>
  <r>
    <x v="12018"/>
    <s v="8.04.04"/>
    <m/>
    <m/>
    <s v="DRUM FORESTIER FUSENDREA"/>
    <s v="conform amenajamentelor silvice"/>
    <s v="OLT"/>
    <s v="-"/>
    <s v="Tara: România; Judet: OLT; -;   -; Nr: -;"/>
    <n v="1972"/>
    <n v="4151"/>
    <n v="28"/>
    <s v="in administrare"/>
    <s v="HG 982/1998;HG 1344/2011; HG 478/ 24-IUN-15;HG.478/24-IUN-15;OUG.1 din 04/01/2017;HG.354/18.05.2017;OUG.68 din 06/11/2019"/>
    <s v="imobil"/>
    <s v="Lungime= Km;Suprafeţe= ha;CF= ;"/>
  </r>
  <r>
    <x v="12019"/>
    <s v="8.04.04"/>
    <m/>
    <m/>
    <s v="DAF ARSANCA I"/>
    <s v="conform amenajamentelor silvice"/>
    <s v="VÂLCEA"/>
    <s v="-"/>
    <s v="Tara: România; Judet: VÂLCEA; -;   -; Nr: -;"/>
    <n v="1963"/>
    <n v="396488"/>
    <n v="38"/>
    <s v="in administrare"/>
    <s v="HG 982/1998;HG 1344/2011; HG 478/ 24-IUN-15;HG.478/24-IUN-15;OUG.1 din 04/01/2017;HG.354/18.05.2017;OUG.68 din 06/11/2019"/>
    <s v="imobil"/>
    <s v="Lungime=2,4 Km;Suprafeţe= ha;CF= ;"/>
  </r>
  <r>
    <x v="12020"/>
    <s v="8.04.04"/>
    <m/>
    <m/>
    <s v="DAF ARSANCA"/>
    <s v="conform amenajamentelor silvice"/>
    <s v="VÂLCEA"/>
    <s v="-"/>
    <s v="Tara: România; Judet: VÂLCEA; -;   -; Nr: -;"/>
    <n v="1963"/>
    <n v="62"/>
    <n v="38"/>
    <s v="in administrare"/>
    <s v="HG 982/1998;HG 1344/2011; HG 478/ 24-IUN-15;HG.478/24-IUN-15;OUG.1 din 04/01/2017;OUG.68 din 06/11/2019"/>
    <s v="imobil"/>
    <s v="Lungime=0,4 Km;Suprafeţe= ha;CF= ;"/>
  </r>
  <r>
    <x v="12021"/>
    <s v="8.04.04"/>
    <m/>
    <m/>
    <s v="DAF VALEA LUI FILIP"/>
    <s v="conform amenajamentelor silvice"/>
    <s v="VÂLCEA"/>
    <s v="-"/>
    <s v="Tara: România; Judet: VÂLCEA; -;   -; Nr: -;"/>
    <n v="1964"/>
    <n v="2749"/>
    <n v="38"/>
    <s v="in administrare"/>
    <s v="HG 982/1998;HG 1344/2011; HG 478/ 24-IUN-15;HG.478/24-IUN-15;OUG.1 din 04/01/2017;OUG.68 din 06/11/2019"/>
    <s v="imobil"/>
    <s v="Lungime=2,8 Km;Suprafeţe= ha;CF= ;"/>
  </r>
  <r>
    <x v="12022"/>
    <s v="8.30.01"/>
    <m/>
    <m/>
    <s v="CT HINTA N I BETON"/>
    <s v="conform amenajamentelor silvice"/>
    <s v="VÂLCEA"/>
    <s v="-"/>
    <s v="Tara: România; Judet: VÂLCEA; -;   -; Nr: -;"/>
    <n v="1984"/>
    <n v="4794"/>
    <n v="38"/>
    <s v="in administrare"/>
    <s v="HG 982/1998;HG 1344/2011; HG 478/ 24-IUN-15;HG.478/24-IUN-15;OUG.1 din 04/01/2017;HG.354/18.05.2017;OUG.68 din 06/11/2019;HG.846/08.10.2020"/>
    <s v="imobil"/>
    <s v="Lungime albie corectată/consolidată=1,5 km;"/>
  </r>
  <r>
    <x v="12023"/>
    <s v="8.04.04"/>
    <m/>
    <m/>
    <s v="DAF VIISOARA"/>
    <s v="conform amenajamentelor silvice"/>
    <s v="VÂLCEA"/>
    <s v="-"/>
    <s v="Tara: România; Judet: VÂLCEA; -;   -; Nr: -;"/>
    <n v="1958"/>
    <n v="458"/>
    <n v="38"/>
    <s v="in administrare"/>
    <s v="HG 982/1998;HG 1344/2011; HG 478/ 24-IUN-15;HG.478/24-IUN-15;OUG.1 din 04/01/2017;OUG.68 din 06/11/2019"/>
    <s v="imobil"/>
    <s v="Lungime=3,9 Km;Suprafeţe= ha;CF= ;"/>
  </r>
  <r>
    <x v="12024"/>
    <s v="8.04.04"/>
    <m/>
    <m/>
    <s v="DAF PURCARETU"/>
    <s v="conform amenajamentelor silvice"/>
    <s v="VÂLCEA"/>
    <s v="-"/>
    <s v="Tara: România; Judet: VÂLCEA; -;   -; Nr: -;"/>
    <n v="1958"/>
    <n v="297"/>
    <n v="38"/>
    <s v="in administrare"/>
    <s v="HG 982/1998;HG 1344/2011; HG 478/ 24-IUN-15;HG.478/24-IUN-15;OUG.1 din 04/01/2017;OUG.68 din 06/11/2019"/>
    <s v="imobil"/>
    <s v="Lungime=2,0 Km;Suprafeţe= ha;CF= ;"/>
  </r>
  <r>
    <x v="12025"/>
    <s v="8.04.04"/>
    <m/>
    <m/>
    <s v="DAF BISTRITA OTASAU"/>
    <s v="conform amenajamentelor silvice"/>
    <s v="VÂLCEA"/>
    <s v="-"/>
    <s v="Tara: România; Judet: VÂLCEA; -;   -; Nr: -;"/>
    <n v="1958"/>
    <n v="174"/>
    <n v="38"/>
    <s v="in administrare"/>
    <s v="HG 982/1998;HG 1344/2011; HG 478/ 24-IUN-15;HG.478/24-IUN-15;OUG.1 din 04/01/2017;OUG.68 din 06/11/2019"/>
    <s v="imobil"/>
    <s v="Lungime=0,7 Km;Suprafeţe= ha;CF= ;"/>
  </r>
  <r>
    <x v="12026"/>
    <s v="8.30.01"/>
    <m/>
    <m/>
    <s v="CT BARZA-RENTESTI"/>
    <s v="conform amenajamentelor silvice"/>
    <s v="VÂLCEA"/>
    <s v="-"/>
    <s v="Tara: România; Judet: VÂLCEA; -;   -; Nr: -;"/>
    <n v="1987"/>
    <n v="13014"/>
    <n v="38"/>
    <s v="in administrare"/>
    <s v="HG 982/1998;HG 1344/2011; HG 478/ 24-IUN-15;HG.478/24-IUN-15;OUG.1 din 04/01/2017;HG.354/18.05.2017;OUG.68 din 06/11/2019;HG.846/08.10.2020"/>
    <s v="imobil"/>
    <s v="Lungime albie corectată/consolidată=1,5 km;"/>
  </r>
  <r>
    <x v="12027"/>
    <s v="8.30.01"/>
    <m/>
    <m/>
    <s v="CT VALEA FÂNTÂNII"/>
    <s v="conform amenajamentelor silvice"/>
    <s v="VÂLCEA"/>
    <s v="-"/>
    <s v="Tara: România; Judet: VÂLCEA; -;   -; Nr: -;"/>
    <n v="1987"/>
    <n v="8106"/>
    <n v="38"/>
    <s v="in administrare"/>
    <s v="HG 982/1998;HG 1344/2011; HG 478/ 24-IUN-15;HG.478/24-IUN-15;OUG.1 din 04/01/2017;HG.354/18.05.2017;OUG.68 din 06/11/2019;HG.846/08.10.2020"/>
    <s v="imobil"/>
    <s v="Lungime albie corectată/consolidată=0,7 km;"/>
  </r>
  <r>
    <x v="12028"/>
    <s v="8.30.01"/>
    <m/>
    <m/>
    <s v="CT HINTA VI BETON"/>
    <s v="conform amenajamentelor silvice"/>
    <s v="VÂLCEA"/>
    <s v="-"/>
    <s v="Tara: România; Judet: VÂLCEA; -;   -; Nr: -;"/>
    <n v="1978"/>
    <n v="6312"/>
    <n v="38"/>
    <s v="in administrare"/>
    <s v="HG 982/1998;HG 1344/2011; HG 478/ 24-IUN-15;HG.478/24-IUN-15;OUG.1 din 04/01/2017;HG.354/18.05.2017;OUG.68 din 06/11/2019;HG.846/08.10.2020"/>
    <s v="imobil"/>
    <s v="Lungime albie corectată/consolidată=0,5 km;"/>
  </r>
  <r>
    <x v="12029"/>
    <s v="8.04.04"/>
    <m/>
    <m/>
    <s v="CONSOLIDARE BIRZAVA"/>
    <s v="conform amenajamentelor silvice"/>
    <s v="CARAŞ-SEVERIN"/>
    <s v="-"/>
    <s v="Tara: România; Judet: CARAŞ-SEVERIN; -;   -; Nr: -;"/>
    <n v="1276"/>
    <n v="9110"/>
    <n v="11"/>
    <s v="in administrare"/>
    <s v="HG 982/1998;HG 1344/2011;OUG.1 din 04/01/2017;HG.354/18.05.2017;OUG.68 din 06/11/2019"/>
    <s v="imobil"/>
    <s v="Lungime= Km;Suprafeţe= ha;CF= ;"/>
  </r>
  <r>
    <x v="12030"/>
    <s v="8.04.04"/>
    <m/>
    <m/>
    <s v="DAF OGASUL NEAMT"/>
    <s v="conform amenajamentelor silvice"/>
    <s v="CARAŞ-SEVERIN"/>
    <s v="Berzasca"/>
    <s v="Tara: România; Judet: CARAŞ-SEVERIN;Com Berzasca;   -; Nr: -;"/>
    <n v="1965"/>
    <n v="469"/>
    <n v="11"/>
    <s v="in administrare"/>
    <s v="HG 982/1998;HG 1344/2011; HG 478/ 24-IUN-15;HG.478/24-IUN-15;OUG.1 din 04/01/2017;OUG.68 din 06/11/2019"/>
    <s v="imobil"/>
    <s v="Lungime=0,7 Km;Suprafeţe=0,04 ha;CF= ;"/>
  </r>
  <r>
    <x v="12031"/>
    <s v="8.04.04"/>
    <m/>
    <m/>
    <s v="CRAINIC 2"/>
    <s v="conform amenajamentelor silvice"/>
    <s v="CARAŞ-SEVERIN"/>
    <s v="-"/>
    <s v="Tara: România; Judet: CARAŞ-SEVERIN; -;   -; Nr: -;"/>
    <n v="1264"/>
    <n v="17392"/>
    <n v="11"/>
    <s v="in administrare"/>
    <s v="HG 982/1998;HG 1344/2011;OUG.1 din 04/01/2017;HG.354/18.05.2017;OUG.68 din 06/11/2019"/>
    <s v="imobil"/>
    <s v="Lungime= Km;Suprafeţe= ha;CF= ;"/>
  </r>
  <r>
    <x v="12032"/>
    <s v="8.04.04"/>
    <m/>
    <m/>
    <s v="IZVORUL MIC"/>
    <s v="conform amenajamentelor silvice"/>
    <s v="CARAŞ-SEVERIN"/>
    <s v="-"/>
    <s v="Tara: România; Judet: CARAŞ-SEVERIN; -;   -; Nr: -;"/>
    <n v="1280"/>
    <n v="11412"/>
    <n v="11"/>
    <s v="in administrare"/>
    <s v="HG 982/1998;HG 1344/2011;OUG.1 din 04/01/2017;HG.354/18.05.2017;OUG.68 din 06/11/2019"/>
    <s v="imobil"/>
    <s v="Lungime= Km;Suprafeţe= ha;CF= ;"/>
  </r>
  <r>
    <x v="12033"/>
    <s v="8.04.04"/>
    <m/>
    <m/>
    <s v="BREAZOVA 4"/>
    <s v="conform amenajamentelor silvice"/>
    <s v="CARAŞ-SEVERIN"/>
    <s v="-"/>
    <s v="Tara: România; Judet: CARAŞ-SEVERIN; -;   -; Nr: -;"/>
    <n v="1271"/>
    <n v="897"/>
    <n v="11"/>
    <s v="in administrare"/>
    <s v="HG 982/1998;HG 1344/2011;OUG.1 din 04/01/2017;HG.354/18.05.2017;OUG.68 din 06/11/2019"/>
    <s v="imobil"/>
    <s v="Lungime= Km;Suprafeţe= ha;CF= ;"/>
  </r>
  <r>
    <x v="12034"/>
    <s v="8.04.04"/>
    <m/>
    <m/>
    <s v="TRAVERSA MOLIDU"/>
    <s v="conform amenajamentelor silvice"/>
    <s v="CARAŞ-SEVERIN"/>
    <s v="-"/>
    <s v="Tara: România; Judet: CARAŞ-SEVERIN; -;   -; Nr: -;"/>
    <n v="1278"/>
    <n v="31629"/>
    <n v="11"/>
    <s v="in administrare"/>
    <s v="HG 982/1998;HG 1344/2011;OUG.1 din 04/01/2017;HG.354/18.05.2017;OUG.68 din 06/11/2019"/>
    <s v="imobil"/>
    <s v="Lungime= Km;Suprafeţe= ha;CF= ;"/>
  </r>
  <r>
    <x v="12035"/>
    <s v="8.04.04"/>
    <m/>
    <m/>
    <s v="BREAZOVA 1"/>
    <s v="conform amenajamentelor silvice"/>
    <s v="CARAŞ-SEVERIN"/>
    <s v="-"/>
    <s v="Tara: România; Judet: CARAŞ-SEVERIN; -;   -; Nr: -;"/>
    <n v="1271"/>
    <n v="242316"/>
    <n v="11"/>
    <s v="in administrare"/>
    <s v="HG 982/1998;HG 1344/2011;OUG.1 din 04/01/2017;HG.354/18.05.2017;OUG.68 din 06/11/2019"/>
    <s v="imobil"/>
    <s v="Lungime= Km;Suprafeţe= ha;CF= ;"/>
  </r>
  <r>
    <x v="12036"/>
    <s v="8.04.04"/>
    <m/>
    <m/>
    <s v="GRUNIUL BUN"/>
    <s v="conform amenajamentelor silvice"/>
    <s v="CARAŞ-SEVERIN"/>
    <s v="-"/>
    <s v="Tara: România; Judet: CARAŞ-SEVERIN; -;   -; Nr: -;"/>
    <n v="1270"/>
    <n v="11761"/>
    <n v="11"/>
    <s v="in administrare"/>
    <s v="HG 982/1998;HG 1344/2011;OUG.1 din 04/01/2017;HG.354/18.05.2017;OUG.68 din 06/11/2019"/>
    <s v="imobil"/>
    <s v="Lungime= Km;Suprafeţe= ha;CF= ;"/>
  </r>
  <r>
    <x v="12037"/>
    <s v="8.04.04"/>
    <m/>
    <m/>
    <s v="CRUCEA NEAMT"/>
    <s v="conform amenajamentelor silvice"/>
    <s v="CARAŞ-SEVERIN"/>
    <s v="-"/>
    <s v="Tara: România; Judet: CARAŞ-SEVERIN; -;   -; Nr: -;"/>
    <n v="1271"/>
    <n v="12184"/>
    <n v="11"/>
    <s v="in administrare"/>
    <s v="HG 982/1998;HG 1344/2011;OUG.1 din 04/01/2017;HG.354/18.05.2017;OUG.68 din 06/11/2019"/>
    <s v="imobil"/>
    <s v="Lungime= Km;Suprafeţe= ha;CF= ;"/>
  </r>
  <r>
    <x v="12038"/>
    <s v="8.04.04"/>
    <m/>
    <m/>
    <s v="PAROASA"/>
    <s v="conform amenajamentelor silvice"/>
    <s v="CARAŞ-SEVERIN"/>
    <s v="-"/>
    <s v="Tara: România; Judet: CARAŞ-SEVERIN; -;   -; Nr: -;"/>
    <n v="1269"/>
    <n v="24001"/>
    <n v="11"/>
    <s v="in administrare"/>
    <s v="HG 982/1998;HG 1344/2011;OUG.1 din 04/01/2017;HG.354/18.05.2017;OUG.68 din 06/11/2019"/>
    <s v="imobil"/>
    <s v="Lungime= Km;Suprafeţe= ha;CF= ;"/>
  </r>
  <r>
    <x v="12039"/>
    <s v="8.04.04"/>
    <m/>
    <m/>
    <s v="PIRIUL CLAUS"/>
    <s v="conform amenajamentelor silvice"/>
    <s v="CARAŞ-SEVERIN"/>
    <s v="-"/>
    <s v="Tara: România; Judet: CARAŞ-SEVERIN; -;   -; Nr: -;"/>
    <n v="1273"/>
    <n v="1161"/>
    <n v="11"/>
    <s v="in administrare"/>
    <s v="HG 982/1998;HG 1344/2011;OUG.1 din 04/01/2017;HG.354/18.05.2017;OUG.68 din 06/11/2019"/>
    <s v="imobil"/>
    <s v="Lungime= Km;Suprafeţe= ha;CF= ;"/>
  </r>
  <r>
    <x v="12040"/>
    <s v="8.04.04"/>
    <m/>
    <m/>
    <s v="FATA BETII"/>
    <s v="conform amenajamentelor silvice"/>
    <s v="CARAŞ-SEVERIN"/>
    <s v="-"/>
    <s v="Tara: România; Judet: CARAŞ-SEVERIN; -;   -; Nr: -;"/>
    <n v="1271"/>
    <n v="115"/>
    <n v="11"/>
    <s v="in administrare"/>
    <s v="HG 982/1998;HG 1344/2011;OUG.1 din 04/01/2017;HG.354/18.05.2017;OUG.68 din 06/11/2019"/>
    <s v="imobil"/>
    <s v="Lungime= Km;Suprafeţe= ha;CF= ;"/>
  </r>
  <r>
    <x v="12041"/>
    <s v="8.04.04"/>
    <m/>
    <m/>
    <s v="DRUM OGASUL BALEANU"/>
    <s v="conform amenajamentelor silvice"/>
    <s v="CARAŞ-SEVERIN"/>
    <s v="-"/>
    <s v="Tara: România; Judet: CARAŞ-SEVERIN; -;   -; Nr: -;"/>
    <n v="1272"/>
    <n v="29151"/>
    <n v="11"/>
    <s v="in administrare"/>
    <s v="HG 982/1998;HG 1344/2011;OUG.1 din 04/01/2017;HG.354/18.05.2017;OUG.68 din 06/11/2019"/>
    <s v="imobil"/>
    <s v="Lungime= Km;Suprafeţe= ha;CF= ;"/>
  </r>
  <r>
    <x v="12042"/>
    <s v="8.04.04"/>
    <m/>
    <m/>
    <s v="SEMENIC MURGILA"/>
    <s v="conform amenajamentelor silvice"/>
    <s v="CARAŞ-SEVERIN"/>
    <s v="-"/>
    <s v="Tara: România; Judet: CARAŞ-SEVERIN; -;   -; Nr: -;"/>
    <n v="1278"/>
    <n v="58245"/>
    <n v="11"/>
    <s v="in administrare"/>
    <s v="HG 982/1998;HG 1344/2011;OUG.1 din 04/01/2017;HG.354/18.05.2017;OUG.68 din 06/11/2019"/>
    <s v="imobil"/>
    <s v="Lungime= Km;Suprafeţe= ha;CF= ;"/>
  </r>
  <r>
    <x v="12043"/>
    <s v="8.04.04"/>
    <m/>
    <m/>
    <s v="DRUM FOATAR 1+2"/>
    <s v="conform amenajamentelor silvice"/>
    <s v="CARAŞ-SEVERIN"/>
    <s v="-"/>
    <s v="Tara: România; Judet: CARAŞ-SEVERIN; -;   -; Nr: -;"/>
    <n v="1265"/>
    <n v="163711"/>
    <n v="11"/>
    <s v="in administrare"/>
    <s v="HG 982/1998;HG 1344/2011;OUG.1 din 04/01/2017;HG.354/18.05.2017;OUG.68 din 06/11/2019"/>
    <s v="imobil"/>
    <s v="Lungime= Km;Suprafeţe= ha;CF= ;"/>
  </r>
  <r>
    <x v="12044"/>
    <s v="8.04.04"/>
    <m/>
    <m/>
    <s v="DRUM TEIUS 2"/>
    <s v="conform amenajamentelor silvice"/>
    <s v="CARAŞ-SEVERIN"/>
    <s v="-"/>
    <s v="Tara: România; Judet: CARAŞ-SEVERIN; -;   -; Nr: -;"/>
    <n v="1265"/>
    <n v="40951"/>
    <n v="11"/>
    <s v="in administrare"/>
    <s v="HG 982/1998;HG 1344/2011;OUG.1 din 04/01/2017;HG.354/18.05.2017;OUG.68 din 06/11/2019"/>
    <s v="imobil"/>
    <s v="Lungime= Km;Suprafeţe= ha;CF= ;"/>
  </r>
  <r>
    <x v="12045"/>
    <s v="8.04.04"/>
    <m/>
    <m/>
    <s v="DRUM VALEA MONIOM"/>
    <s v="conform amenajamentelor silvice"/>
    <s v="CARAŞ-SEVERIN"/>
    <s v="-"/>
    <s v="Tara: România; Judet: CARAŞ-SEVERIN; -;   -; Nr: -;"/>
    <n v="1275"/>
    <n v="92216"/>
    <n v="11"/>
    <s v="in administrare"/>
    <s v="HG 982/1998;HG 1344/2011;OUG.1 din 04/01/2017;HG.354/18.05.2017;OUG.68 din 06/11/2019"/>
    <s v="imobil"/>
    <s v="Lungime= Km;Suprafeţe= ha;CF= ;"/>
  </r>
  <r>
    <x v="12046"/>
    <s v="8.04.04"/>
    <m/>
    <m/>
    <s v="DRUM OGASUL FRASIN"/>
    <s v="conform amenajamentelor silvice"/>
    <s v="CARAŞ-SEVERIN"/>
    <s v="-"/>
    <s v="Tara: România; Judet: CARAŞ-SEVERIN; -;   -; Nr: -;"/>
    <n v="1274"/>
    <n v="27282"/>
    <n v="11"/>
    <s v="in administrare"/>
    <s v="HG 982/1998;HG 1344/2011;OUG.1 din 04/01/2017;HG.354/18.05.2017;OUG.68 din 06/11/2019"/>
    <s v="imobil"/>
    <s v="Lungime= Km;Suprafeţe= ha;CF= ;"/>
  </r>
  <r>
    <x v="12047"/>
    <s v="8.04.04"/>
    <m/>
    <m/>
    <s v="DRUM ARINESTI 2+3"/>
    <s v="conform amenajamentelor silvice"/>
    <s v="CARAŞ-SEVERIN"/>
    <s v="-"/>
    <s v="Tara: România; Judet: CARAŞ-SEVERIN; -;   -; Nr: -;"/>
    <n v="1285"/>
    <n v="84993"/>
    <n v="11"/>
    <s v="in administrare"/>
    <s v="HG 982/1998;HG 1344/2011;OUG.1 din 04/01/2017;HG.354/18.05.2017;OUG.68 din 06/11/2019"/>
    <s v="imobil"/>
    <s v="Lungime= Km;Suprafeţe= ha;CF= ;"/>
  </r>
  <r>
    <x v="12048"/>
    <s v="8.04.04"/>
    <m/>
    <m/>
    <s v="DRUM CIRESNA"/>
    <s v="conform amenajamentelor silvice"/>
    <s v="CARAŞ-SEVERIN"/>
    <s v="-"/>
    <s v="Tara: România; Judet: CARAŞ-SEVERIN; -;   -; Nr: -;"/>
    <n v="1275"/>
    <n v="22578"/>
    <n v="11"/>
    <s v="in administrare"/>
    <s v="HG 982/1998;HG 1344/2011;OUG.1 din 04/01/2017;HG.354/18.05.2017;OUG.68 din 06/11/2019"/>
    <s v="imobil"/>
    <s v="Lungime= Km;Suprafeţe= ha;CF= ;"/>
  </r>
  <r>
    <x v="12049"/>
    <s v="8.04.04"/>
    <m/>
    <m/>
    <s v="DRUM SODOL 1"/>
    <s v="conform amenajamentelor silvice"/>
    <s v="CARAŞ-SEVERIN"/>
    <s v="-"/>
    <s v="Tara: România; Judet: CARAŞ-SEVERIN; -;   -; Nr: -;"/>
    <n v="1266"/>
    <n v="743"/>
    <n v="11"/>
    <s v="in administrare"/>
    <s v="HG 982/1998;HG 1344/2011;OUG.1 din 04/01/2017;HG.354/18.05.2017;OUG.68 din 06/11/2019"/>
    <s v="imobil"/>
    <s v="Lungime= Km;Suprafeţe= ha;CF= ;"/>
  </r>
  <r>
    <x v="12050"/>
    <s v="8.04.04"/>
    <m/>
    <m/>
    <s v="DRUM SODOL 1+2"/>
    <s v="conform amenajamentelor silvice"/>
    <s v="CARAŞ-SEVERIN"/>
    <s v="-"/>
    <s v="Tara: România; Judet: CARAŞ-SEVERIN; -;   -; Nr: -;"/>
    <n v="1266"/>
    <n v="2871"/>
    <n v="11"/>
    <s v="in administrare"/>
    <s v="HG 982/1998;HG 1344/2011;OUG.1 din 04/01/2017;HG.354/18.05.2017;OUG.68 din 06/11/2019"/>
    <s v="imobil"/>
    <s v="Lungime= Km;Suprafeţe= ha;CF= ;"/>
  </r>
  <r>
    <x v="12051"/>
    <s v="8.04.04"/>
    <m/>
    <m/>
    <s v="DRUM OGASUL FRASIN"/>
    <s v="conform amenajamentelor silvice"/>
    <s v="CARAŞ-SEVERIN"/>
    <s v="-"/>
    <s v="Tara: România; Judet: CARAŞ-SEVERIN; -;   -; Nr: -;"/>
    <n v="1272"/>
    <n v="221647"/>
    <n v="11"/>
    <s v="in administrare"/>
    <s v="HG 982/1998;HG 1344/2011;OUG.1 din 04/01/2017;HG.354/18.05.2017;OUG.68 din 06/11/2019"/>
    <s v="imobil"/>
    <s v="Lungime= Km;Suprafeţe= ha;CF= ;"/>
  </r>
  <r>
    <x v="12052"/>
    <s v="8.04.04"/>
    <m/>
    <m/>
    <s v="DAF COSAVA"/>
    <s v="conform amenajamentelor silvice"/>
    <s v="CARAŞ-SEVERIN"/>
    <s v="-"/>
    <s v="Tara: România; Judet: CARAŞ-SEVERIN; -;   -; Nr: -;"/>
    <n v="1973"/>
    <n v="494441"/>
    <n v="11"/>
    <s v="in administrare"/>
    <s v="HG 982/1998;HG 1344/2011; HG 478/ 24-IUN-15;HG.478/24-IUN-15;OUG.1 din 04/01/2017;HG.354/18.05.2017;OUG.68 din 06/11/2019"/>
    <s v="imobil"/>
    <s v="Lungime= Km;Suprafeţe= ha;CF= ;"/>
  </r>
  <r>
    <x v="12053"/>
    <s v="8.04.04"/>
    <m/>
    <m/>
    <s v="DAF TEROVA"/>
    <s v="conform amenajamentelor silvice"/>
    <s v="CARAŞ-SEVERIN"/>
    <s v="-"/>
    <s v="Tara: România; Judet: CARAŞ-SEVERIN; -;   -; Nr: -;"/>
    <n v="1967"/>
    <n v="292423"/>
    <n v="11"/>
    <s v="in administrare"/>
    <s v="HG 982/1998;HG 1344/2011; HG 478/ 24-IUN-15;HG.478/24-IUN-15;OUG.1 din 04/01/2017;HG.354/18.05.2017;OUG.68 din 06/11/2019"/>
    <s v="imobil"/>
    <s v="Lungime= Km;Suprafeţe= ha;CF= ;"/>
  </r>
  <r>
    <x v="12054"/>
    <s v="8.04.04"/>
    <m/>
    <m/>
    <s v="DAF BARCHIN"/>
    <s v="conform amenajamentelor silvice"/>
    <s v="CARAŞ-SEVERIN"/>
    <s v="-"/>
    <s v="Tara: România; Judet: CARAŞ-SEVERIN; -;   -; Nr: -;"/>
    <n v="1982"/>
    <n v="82805"/>
    <n v="11"/>
    <s v="in administrare"/>
    <s v="HG 982/1998;HG 1344/2011; HG 478/ 24-IUN-15;HG.478/24-IUN-15;OUG.1 din 04/01/2017;HG.354/18.05.2017;OUG.68 din 06/11/2019"/>
    <s v="imobil"/>
    <s v="Lungime= Km;Suprafeţe= ha;CF= ;"/>
  </r>
  <r>
    <x v="12055"/>
    <s v="8.04.04"/>
    <m/>
    <m/>
    <s v="DAF COAMA PARULUI"/>
    <s v="conform amenajamentelor silvice"/>
    <s v="CARAŞ-SEVERIN"/>
    <s v="Anina"/>
    <s v="Tara: România; Judet: CARAŞ-SEVERIN;Orş Anina;   -; Nr: -;"/>
    <n v="1981"/>
    <n v="50074"/>
    <n v="11"/>
    <s v="in administrare"/>
    <s v="HG 982/1998;HG 1344/2011; HG 478/ 24-IUN-15;HG.478/24-IUN-15;OUG.1 din 04/01/2017;HG.354/18.05.2017;OUG.68 din 06/11/2019"/>
    <s v="imobil"/>
    <s v="Lungime=6,7 Km;Suprafeţe= ha;CF= ;"/>
  </r>
  <r>
    <x v="12056"/>
    <s v="8.04.04"/>
    <m/>
    <m/>
    <s v="DRUM PAULEASCA"/>
    <s v="conform amenajamentelor silvice"/>
    <s v="CARAŞ-SEVERIN"/>
    <s v="-"/>
    <s v="Tara: România; Judet: CARAŞ-SEVERIN; -;   -; Nr: -;"/>
    <n v="183"/>
    <n v="808005"/>
    <n v="11"/>
    <s v="in administrare"/>
    <s v="HG 982/1998;HG 1344/2011;OUG.1 din 04/01/2017;HG.354/18.05.2017;OUG.68 din 06/11/2019"/>
    <s v="imobil"/>
    <s v="Lungime= Km;Suprafeţe= ha;CF= ;"/>
  </r>
  <r>
    <x v="12057"/>
    <s v="8.04.04"/>
    <m/>
    <m/>
    <s v="DAF LOC OPRIT"/>
    <s v="conform amenajamentelor silvice"/>
    <s v="CARAŞ-SEVERIN"/>
    <s v="Anina"/>
    <s v="Tara: România; Judet: CARAŞ-SEVERIN;Orş Anina;   -; Nr: -;"/>
    <n v="1967"/>
    <n v="10737"/>
    <n v="11"/>
    <s v="in administrare"/>
    <s v="HG 982/1998;HG 1344/2011; HG 478/ 24-IUN-15;HG.478/24-IUN-15;OUG.1 din 04/01/2017;HG.354/18.05.2017;OUG.68 din 06/11/2019"/>
    <s v="imobil"/>
    <s v="Lungime=5,0 Km;Suprafeţe= ha;CF= ;"/>
  </r>
  <r>
    <x v="12058"/>
    <s v="8.04.04"/>
    <m/>
    <m/>
    <s v="DAF PADINA"/>
    <s v="conform amenajamentelor silvice"/>
    <s v="CARAŞ-SEVERIN"/>
    <s v="Anina"/>
    <s v="Tara: România; Judet: CARAŞ-SEVERIN;Orş Anina;   -; Nr: -;"/>
    <n v="1975"/>
    <n v="30813"/>
    <n v="11"/>
    <s v="in administrare"/>
    <s v="HG 982/1998;HG 1344/2011; HG 478/ 24-IUN-15;HG.478/24-IUN-15;OUG.1 din 04/01/2017;HG.354/18.05.2017;OUG.68 din 06/11/2019"/>
    <s v="imobil"/>
    <s v="Lungime=7,2 Km;Suprafeţe= ha;CF= ;"/>
  </r>
  <r>
    <x v="12059"/>
    <s v="8.04.04"/>
    <m/>
    <m/>
    <s v="DRUM STAPANIS SUVAIA"/>
    <s v="conform amenajamentelor silvice"/>
    <s v="CARAŞ-SEVERIN"/>
    <s v="-"/>
    <s v="Tara: România; Judet: CARAŞ-SEVERIN; -;   -; Nr: -;"/>
    <n v="1280"/>
    <n v="16815"/>
    <n v="11"/>
    <s v="in administrare"/>
    <s v="HG 982/1998;HG 1344/2011;OUG.1 din 04/01/2017;HG.354/18.05.2017;OUG.68 din 06/11/2019"/>
    <s v="imobil"/>
    <s v="Lungime= Km;Suprafeţe= ha;CF= ;"/>
  </r>
  <r>
    <x v="12060"/>
    <s v="8.04.04"/>
    <m/>
    <m/>
    <s v="DRUM BRUSNICEL"/>
    <s v="conform amenajamentelor silvice"/>
    <s v="CARAŞ-SEVERIN"/>
    <s v="-"/>
    <s v="Tara: România; Judet: CARAŞ-SEVERIN; -;   -; Nr: -;"/>
    <n v="1265"/>
    <n v="27346"/>
    <n v="11"/>
    <s v="in administrare"/>
    <s v="HG 982/1998;;OUG.1 din 04/01/2017;HG.354/18.05.2017;OUG.68 din 06/11/2019"/>
    <s v="imobil"/>
    <s v="Lungime= Km;Suprafeţe= ha;CF= ;"/>
  </r>
  <r>
    <x v="12061"/>
    <s v="8.04.04"/>
    <m/>
    <m/>
    <s v="DRUM CALINA"/>
    <s v="conform amenajamentelor silvice"/>
    <s v="CARAŞ-SEVERIN"/>
    <s v="-"/>
    <s v="Tara: România; Judet: CARAŞ-SEVERIN; -;   -; Nr: -;"/>
    <n v="1281"/>
    <n v="40666"/>
    <n v="11"/>
    <s v="in administrare"/>
    <s v="HG 982/1998;HG 1344/2011;OUG.1 din 04/01/2017;HG.354/18.05.2017;OUG.68 din 06/11/2019"/>
    <s v="imobil"/>
    <s v="Lungime= Km;Suprafeţe= ha;CF= ;"/>
  </r>
  <r>
    <x v="12062"/>
    <s v="8.04.04"/>
    <m/>
    <m/>
    <s v="DRUM BOTUS 1+2"/>
    <s v="conform amenajamentelor silvice"/>
    <s v="CARAŞ-SEVERIN"/>
    <s v="-"/>
    <s v="Tara: România; Judet: CARAŞ-SEVERIN; -;   -; Nr: -;"/>
    <n v="1280"/>
    <n v="2335"/>
    <n v="11"/>
    <s v="in administrare"/>
    <s v="HG 982/1998;HG 1344/2011;OUG.1 din 04/01/2017;HG.354/18.05.2017;OUG.68 din 06/11/2019"/>
    <s v="imobil"/>
    <s v="Lungime= Km;Suprafeţe= ha;CF= ;"/>
  </r>
  <r>
    <x v="12063"/>
    <s v="8.04.04"/>
    <m/>
    <m/>
    <s v="DRUM HEMELIUG"/>
    <s v="conform amenajamentelor silvice"/>
    <s v="CARAŞ-SEVERIN"/>
    <s v="-"/>
    <s v="Tara: România; Judet: CARAŞ-SEVERIN; -;   -; Nr: -;"/>
    <n v="1272"/>
    <n v="9817"/>
    <n v="11"/>
    <s v="in administrare"/>
    <s v="HG 982/1998;HG 1344/2011;OUG.1 din 04/01/2017;HG.354/18.05.2017;OUG.68 din 06/11/2019"/>
    <s v="imobil"/>
    <s v="Lungime= Km;Suprafeţe= ha;CF= ;"/>
  </r>
  <r>
    <x v="12064"/>
    <s v="8.04.04"/>
    <m/>
    <m/>
    <s v="DRUM GURA LALEI-CANTON MICOS"/>
    <s v="conform amenajamentelor silvice"/>
    <s v="CARAŞ-SEVERIN"/>
    <s v="-"/>
    <s v="Tara: România; Judet: CARAŞ-SEVERIN; -;   -; Nr: -;"/>
    <n v="1268"/>
    <n v="542470"/>
    <n v="11"/>
    <s v="in administrare"/>
    <s v="HG 982/1998;HG 1344/2011;OUG.1 din 04/01/2017;HG.354/18.05.2017;OUG.68 din 06/11/2019"/>
    <s v="imobil"/>
    <s v="Lungime= Km;Suprafeţe= ha;CF= ;"/>
  </r>
  <r>
    <x v="12065"/>
    <s v="8.04.04"/>
    <m/>
    <m/>
    <s v="DRUM MICOSUL SEC 1"/>
    <s v="conform amenajamentelor silvice"/>
    <s v="CARAŞ-SEVERIN"/>
    <s v="-"/>
    <s v="Tara: România; Judet: CARAŞ-SEVERIN; -;   -; Nr: -;"/>
    <n v="1281"/>
    <n v="13164"/>
    <n v="11"/>
    <s v="in administrare"/>
    <s v="HG 982/1998;HG 1344/2011;OUG.1 din 04/01/2017;HG.354/18.05.2017;OUG.68 din 06/11/2019"/>
    <s v="imobil"/>
    <s v="Lungime= Km;Suprafeţe= ha;CF= ;"/>
  </r>
  <r>
    <x v="12066"/>
    <s v="8.04.04"/>
    <m/>
    <m/>
    <s v="DRUM APELE ALBE"/>
    <s v="conform amenajamentelor silvice"/>
    <s v="CARAŞ-SEVERIN"/>
    <s v="-"/>
    <s v="Tara: România; Judet: CARAŞ-SEVERIN; -;   -; Nr: -;"/>
    <n v="1269"/>
    <n v="492"/>
    <n v="11"/>
    <s v="in administrare"/>
    <s v="HG 982/1998;HG 1344/2011;OUG.1 din 04/01/2017;OUG.68 din 06/11/2019"/>
    <s v="imobil"/>
    <s v="OCOL SILVIC M.NOUA"/>
  </r>
  <r>
    <x v="12067"/>
    <s v="8.04.04"/>
    <m/>
    <m/>
    <s v="DAF TULINECEA"/>
    <s v="conform amenajamentelor silvice"/>
    <s v="CARAŞ-SEVERIN"/>
    <s v="Berzasca"/>
    <s v="Tara: România; Judet: CARAŞ-SEVERIN;Com Berzasca;   -; Nr: -;"/>
    <n v="1275"/>
    <n v="269"/>
    <n v="11"/>
    <s v="in administrare"/>
    <s v="HG 982/1998;HG 1344/2011; HG 478/ 24-IUN-15;HG.478/24-IUN-15;OUG.1 din 04/01/2017;HG.354/18.05.2017;OUG.68 din 06/11/2019"/>
    <s v="imobil"/>
    <s v="Lungime= Km;Suprafeţe= ha;CF= ;"/>
  </r>
  <r>
    <x v="12068"/>
    <s v="8.04.04"/>
    <m/>
    <m/>
    <s v="DRUM OGASU MIULUI"/>
    <s v="conform amenajamentelor silvice"/>
    <s v="CARAŞ-SEVERIN"/>
    <s v="-"/>
    <s v="Tara: România; Judet: CARAŞ-SEVERIN; -;   -; Nr: -;"/>
    <n v="1270"/>
    <n v="389"/>
    <n v="11"/>
    <s v="in administrare"/>
    <s v="HG 982/1998;HG 1344/2011;OUG.1 din 04/01/2017;HG.354/18.05.2017;OUG.68 din 06/11/2019"/>
    <s v="imobil"/>
    <s v="Lungime= Km;Suprafeţe= ha;CF= ;"/>
  </r>
  <r>
    <x v="12069"/>
    <s v="8.04.04"/>
    <m/>
    <m/>
    <s v="DRUM PIRVARECA"/>
    <s v="conform amenajamentelor silvice"/>
    <s v="CARAŞ-SEVERIN"/>
    <s v="-"/>
    <s v="Tara: România; Judet: CARAŞ-SEVERIN; -;   -; Nr: -;"/>
    <n v="1273"/>
    <n v="6230"/>
    <n v="11"/>
    <s v="in administrare"/>
    <s v="HG 982/1998;HG 1344/2011;OUG.1 din 04/01/2017;HG.354/18.05.2017;OUG.68 din 06/11/2019"/>
    <s v="imobil"/>
    <s v="Lungime= Km;Suprafeţe= ha;CF= ;"/>
  </r>
  <r>
    <x v="12070"/>
    <s v="8.04.04"/>
    <m/>
    <m/>
    <s v="DRUM TRAVERSA CRAIOVA"/>
    <s v="conform amenajamentelor silvice"/>
    <s v="CARAŞ-SEVERIN"/>
    <s v="-"/>
    <s v="Tara: România; Judet: CARAŞ-SEVERIN; -;   -; Nr: -;"/>
    <n v="1275"/>
    <n v="288871"/>
    <n v="11"/>
    <s v="in administrare"/>
    <s v="HG 982/1998;HG 1344/2011;OUG.1 din 04/01/2017;HG.354/18.05.2017;OUG.68 din 06/11/2019"/>
    <s v="imobil"/>
    <s v="Lungime= Km;Suprafeţe= ha;CF= ;"/>
  </r>
  <r>
    <x v="12071"/>
    <s v="8.04.04"/>
    <m/>
    <m/>
    <s v="DRUM DREAPTA CRAIOVA"/>
    <s v="conform amenajamentelor silvice"/>
    <s v="CARAŞ-SEVERIN"/>
    <s v="-"/>
    <s v="Tara: România; Judet: CARAŞ-SEVERIN; -;   -; Nr: -;"/>
    <n v="1272"/>
    <n v="391435"/>
    <n v="11"/>
    <s v="in administrare"/>
    <s v="HG 982/1998;HG 1344/2011;OUG.1 din 04/01/2017;HG.354/18.05.2017;OUG.68 din 06/11/2019"/>
    <s v="imobil"/>
    <s v="Lungime= Km;Suprafeţe= ha;CF= ;"/>
  </r>
  <r>
    <x v="12072"/>
    <s v="8.04.04"/>
    <m/>
    <m/>
    <s v="DRUM VALEA CRAIOVEI"/>
    <s v="conform amenajamentelor silvice"/>
    <s v="CARAŞ-SEVERIN"/>
    <s v="-"/>
    <s v="Tara: România; Judet: CARAŞ-SEVERIN; -;   -; Nr: -;"/>
    <n v="1272"/>
    <n v="176791"/>
    <n v="11"/>
    <s v="in administrare"/>
    <s v="HG 982/1998;HG 1344/2011;OUG.1 din 04/01/2017;HG.354/18.05.2017;OUG.68 din 06/11/2019"/>
    <s v="imobil"/>
    <s v="Lungime= Km;Suprafeţe= ha;CF= ;"/>
  </r>
  <r>
    <x v="12073"/>
    <s v="8.04.04"/>
    <m/>
    <m/>
    <s v="DRUM SAUA PADINEI"/>
    <s v="conform amenajamentelor silvice"/>
    <s v="CARAŞ-SEVERIN"/>
    <s v="-"/>
    <s v="Tara: România; Judet: CARAŞ-SEVERIN; -;   -; Nr: -;"/>
    <n v="1283"/>
    <n v="5832"/>
    <n v="11"/>
    <s v="in administrare"/>
    <s v="HG 982/1998;HG 1344/2011;OUG.1 din 04/01/2017;HG.354/18.05.2017;OUG.68 din 06/11/2019"/>
    <s v="imobil"/>
    <s v="Lungime= Km;Suprafeţe= ha;CF= ;"/>
  </r>
  <r>
    <x v="12074"/>
    <s v="8.04.04"/>
    <m/>
    <m/>
    <s v="DRUM CIUCURU RECE"/>
    <s v="conform amenajamentelor silvice"/>
    <s v="CARAŞ-SEVERIN"/>
    <s v="-"/>
    <s v="Tara: România; Judet: CARAŞ-SEVERIN; -;   -; Nr: -;"/>
    <n v="1265"/>
    <n v="55321"/>
    <n v="11"/>
    <s v="in administrare"/>
    <s v="HG 982/1998;HG 1344/2011;OUG.1 din 04/01/2017;HG.354/18.05.2017;OUG.68 din 06/11/2019"/>
    <s v="imobil"/>
    <s v="Lungime= Km;Suprafeţe= ha;CF= ;"/>
  </r>
  <r>
    <x v="12075"/>
    <s v="8.04.04"/>
    <m/>
    <m/>
    <s v="DRUM RAMNIT"/>
    <s v="conform amenajamentelor silvice"/>
    <s v="CARAŞ-SEVERIN"/>
    <s v="-"/>
    <s v="Tara: România; Judet: CARAŞ-SEVERIN; -;   -; Nr: -;"/>
    <n v="1292"/>
    <n v="285858"/>
    <n v="11"/>
    <s v="in administrare"/>
    <s v="HG 982/1998;HG 1344/2011;OUG.1 din 04/01/2017;HG.354/18.05.2017;OUG.68 din 06/11/2019"/>
    <s v="imobil"/>
    <s v="Lungime= Km;Suprafeţe= ha;CF= ;"/>
  </r>
  <r>
    <x v="12076"/>
    <s v="8.04.04"/>
    <m/>
    <m/>
    <s v="DRUM TOPENIA MICA"/>
    <s v="conform amenajamentelor silvice"/>
    <s v="CARAŞ-SEVERIN"/>
    <s v="-"/>
    <s v="Tara: România; Judet: CARAŞ-SEVERIN; -;   -; Nr: -;"/>
    <n v="1283"/>
    <n v="123299"/>
    <n v="11"/>
    <s v="in administrare"/>
    <s v="HG 982/1998;HG 1344/2011;OUG.1 din 04/01/2017;HG.354/18.05.2017;OUG.68 din 06/11/2019"/>
    <s v="imobil"/>
    <s v="Lungime= Km;Suprafeţe= ha;CF= ;"/>
  </r>
  <r>
    <x v="12077"/>
    <s v="8.04.04"/>
    <m/>
    <m/>
    <s v="DRUM IAUNA"/>
    <s v="conform amenajamentelor silvice"/>
    <s v="CARAŞ-SEVERIN"/>
    <s v="-"/>
    <s v="Tara: România; Judet: CARAŞ-SEVERIN; -;   -; Nr: -;"/>
    <n v="1266"/>
    <n v="2927238"/>
    <n v="11"/>
    <s v="in administrare"/>
    <s v="HG 982/1998;HG 1344/2011;OUG.1 din 04/01/2017;HG.354/18.05.2017;OUG.68 din 06/11/2019"/>
    <s v="imobil"/>
    <s v="Lungime= Km;Suprafeţe= ha;CF= ;"/>
  </r>
  <r>
    <x v="12078"/>
    <s v="8.04.04"/>
    <m/>
    <m/>
    <s v="DRUM IAUNA MICA"/>
    <s v="conform amenajamentelor silvice"/>
    <s v="CARAŞ-SEVERIN"/>
    <s v="-"/>
    <s v="Tara: România; Judet: CARAŞ-SEVERIN; -;   -; Nr: -;"/>
    <n v="1272"/>
    <n v="2815197"/>
    <n v="11"/>
    <s v="in administrare"/>
    <s v="HG 982/1998;HG 1344/2011;OUG.1 din 04/01/2017;HG.354/18.05.2017;OUG.68 din 06/11/2019"/>
    <s v="imobil"/>
    <s v="Lungime= Km;Suprafeţe= ha;CF= ;"/>
  </r>
  <r>
    <x v="12079"/>
    <s v="8.04.04"/>
    <m/>
    <m/>
    <s v="DRUM STINGA IAUNA"/>
    <s v="conform amenajamentelor silvice"/>
    <s v="CARAŞ-SEVERIN"/>
    <s v="-"/>
    <s v="Tara: România; Judet: CARAŞ-SEVERIN; -;   -; Nr: -;"/>
    <n v="1273"/>
    <n v="71904"/>
    <n v="11"/>
    <s v="in administrare"/>
    <s v="HG 982/1998;HG 1344/2011;OUG.1 din 04/01/2017;HG.354/18.05.2017;OUG.68 din 06/11/2019"/>
    <s v="imobil"/>
    <s v="Lungime= Km;Suprafeţe= ha;CF= ;"/>
  </r>
  <r>
    <x v="12080"/>
    <s v="8.04.04"/>
    <m/>
    <m/>
    <s v="ELOCA SESENIA SUIAC"/>
    <s v="conform amenajamentelor silvice"/>
    <s v="CARAŞ-SEVERIN"/>
    <s v="-"/>
    <s v="Tara: România; Judet: CARAŞ-SEVERIN; -;   -; Nr: -;"/>
    <n v="180"/>
    <n v="2927"/>
    <n v="11"/>
    <s v="in administrare"/>
    <s v="HG 982/1998;HG 1344/2011;OUG.1 din 04/01/2017;HG.354/18.05.2017;OUG.68 din 06/11/2019"/>
    <s v="imobil"/>
    <s v="Lungime= Km;Suprafeţe= ha;CF= ;"/>
  </r>
  <r>
    <x v="12081"/>
    <s v="8.04.04"/>
    <m/>
    <m/>
    <s v="SFIRDINUL MIC"/>
    <s v="conform amenajamentelor silvice"/>
    <s v="CARAŞ-SEVERIN"/>
    <s v="-"/>
    <s v="Tara: România; Judet: CARAŞ-SEVERIN; -;   -; Nr: -;"/>
    <n v="181"/>
    <n v="249613"/>
    <n v="11"/>
    <s v="in administrare"/>
    <s v="HG 982/1998;HG 1344/2011;OUG.1 din 04/01/2017;HG.354/18.05.2017;OUG.68 din 06/11/2019"/>
    <s v="imobil"/>
    <s v="Lungime= Km;Suprafeţe= ha;CF= ;"/>
  </r>
  <r>
    <x v="12082"/>
    <s v="8.04.04"/>
    <m/>
    <m/>
    <s v="SFIRDINUL MARE"/>
    <s v="conform amenajamentelor silvice"/>
    <s v="CARAŞ-SEVERIN"/>
    <s v="-"/>
    <s v="Tara: România; Judet: CARAŞ-SEVERIN; -;   -; Nr: -;"/>
    <n v="184"/>
    <n v="2979571"/>
    <n v="11"/>
    <s v="in administrare"/>
    <s v="HG 982/1998;HG 1344/2011;OUG.1 din 04/01/2017;HG.354/18.05.2017;OUG.68 din 06/11/2019"/>
    <s v="imobil"/>
    <s v="Lungime= Km;Suprafeţe= ha;CF= ;"/>
  </r>
  <r>
    <x v="12083"/>
    <s v="8.04.04"/>
    <m/>
    <m/>
    <s v="RAMNIFICATIA ELOCA"/>
    <s v="conform amenajamentelor silvice"/>
    <s v="CARAŞ-SEVERIN"/>
    <s v="-"/>
    <s v="Tara: România; Judet: CARAŞ-SEVERIN; -;   -; Nr: -;"/>
    <n v="168"/>
    <n v="22857"/>
    <n v="11"/>
    <s v="in administrare"/>
    <s v="HG 982/1998;HG 1344/2011;OUG.1 din 04/01/2017;HG.354/18.05.2017;OUG.68 din 06/11/2019"/>
    <s v="imobil"/>
    <s v="Lungime= Km;Suprafeţe= ha;CF= ;"/>
  </r>
  <r>
    <x v="12084"/>
    <s v="8.04.04"/>
    <m/>
    <m/>
    <s v="BOLVASNITA CORNEREVA"/>
    <s v="conform amenajamentelor silvice"/>
    <s v="CARAŞ-SEVERIN"/>
    <s v="-"/>
    <s v="Tara: România; Judet: CARAŞ-SEVERIN; -;   -; Nr: -;"/>
    <n v="178"/>
    <n v="469462"/>
    <n v="11"/>
    <s v="in administrare"/>
    <s v="HG 982/1998;HG 1344/2011;OUG.1 din 04/01/2017;HG.354/18.05.2017;OUG.68 din 06/11/2019"/>
    <s v="imobil"/>
    <s v="Lungime= Km;Suprafeţe= ha;CF= ;"/>
  </r>
  <r>
    <x v="12085"/>
    <s v="8.04.04"/>
    <m/>
    <m/>
    <s v="CRUSOVAT"/>
    <s v="conform amenajamentelor silvice"/>
    <s v="CARAŞ-SEVERIN"/>
    <s v="-"/>
    <s v="Tara: România; Judet: CARAŞ-SEVERIN; -;   -; Nr: -;"/>
    <n v="183"/>
    <n v="163092"/>
    <n v="11"/>
    <s v="in administrare"/>
    <s v="HG 982/1998;HG 1344/2011;OUG.1 din 04/01/2017;HG.354/18.05.2017;OUG.68 din 06/11/2019"/>
    <s v="imobil"/>
    <s v="Lungime= Km;Suprafeţe= ha;CF= ;"/>
  </r>
  <r>
    <x v="12086"/>
    <s v="8.04.04"/>
    <m/>
    <m/>
    <s v="DRUM DRAGOTA"/>
    <s v="conform amenajamentelor silvice"/>
    <s v="CARAŞ-SEVERIN"/>
    <s v="-"/>
    <s v="Tara: România; Judet: CARAŞ-SEVERIN; -;   -; Nr: -;"/>
    <n v="1271"/>
    <n v="75438"/>
    <n v="11"/>
    <s v="in administrare"/>
    <s v="HG 982/1998;HG 1344/2011;OUG.1 din 04/01/2017;HG.354/18.05.2017;OUG.68 din 06/11/2019"/>
    <s v="imobil"/>
    <s v="Lungime= Km;Suprafeţe= ha;CF= ;"/>
  </r>
  <r>
    <x v="12087"/>
    <s v="8.04.04"/>
    <m/>
    <m/>
    <s v="DRUM PIETROASA"/>
    <s v="conform amenajamentelor silvice"/>
    <s v="CARAŞ-SEVERIN"/>
    <s v="-"/>
    <s v="Tara: România; Judet: CARAŞ-SEVERIN; -;   -; Nr: -;"/>
    <n v="1274"/>
    <n v="28043"/>
    <n v="11"/>
    <s v="in administrare"/>
    <s v="HG 982/1998;HG 1344/2011;OUG.1 din 04/01/2017;HG.354/18.05.2017;OUG.68 din 06/11/2019"/>
    <s v="imobil"/>
    <s v="Lungime= Km;Suprafeţe= ha;CF= ;"/>
  </r>
  <r>
    <x v="12088"/>
    <s v="8.04.04"/>
    <m/>
    <m/>
    <s v="DRUM POLOM AXIAL"/>
    <s v="conform amenajamentelor silvice"/>
    <s v="CARAŞ-SEVERIN"/>
    <s v="-"/>
    <s v="Tara: România; Judet: CARAŞ-SEVERIN; -;   -; Nr: -;"/>
    <n v="1284"/>
    <n v="66447"/>
    <n v="11"/>
    <s v="in administrare"/>
    <s v="HG 982/1998;HG 1344/2011;OUG.1 din 04/01/2017;HG.354/18.05.2017;OUG.68 din 06/11/2019"/>
    <s v="imobil"/>
    <s v="Lungime= Km;Suprafeţe= ha;CF= ;"/>
  </r>
  <r>
    <x v="12089"/>
    <s v="8.04.04"/>
    <m/>
    <m/>
    <s v="DRUM TEREGOVITA 1,2"/>
    <s v="conform amenajamentelor silvice"/>
    <s v="CARAŞ-SEVERIN"/>
    <s v="-"/>
    <s v="Tara: România; Judet: CARAŞ-SEVERIN; -;   -; Nr: -;"/>
    <n v="1271"/>
    <n v="428852"/>
    <n v="11"/>
    <s v="in administrare"/>
    <s v="HG 982/1998;HG 1344/2011;OUG.1 din 04/01/2017;HG.354/18.05.2017;OUG.68 din 06/11/2019"/>
    <s v="imobil"/>
    <s v="Lungime= Km;Suprafeţe= ha;CF= ;"/>
  </r>
  <r>
    <x v="12090"/>
    <s v="8.04.04"/>
    <m/>
    <m/>
    <s v="DRUM SECAS 1,2"/>
    <s v="conform amenajamentelor silvice"/>
    <s v="CARAŞ-SEVERIN"/>
    <s v="-"/>
    <s v="Tara: România; Judet: CARAŞ-SEVERIN; -;   -; Nr: -;"/>
    <n v="1281"/>
    <n v="298943"/>
    <n v="11"/>
    <s v="in administrare"/>
    <s v="HG 982/1998;HG 1344/2011;OUG.1 din 04/01/2017;HG.354/18.05.2017;OUG.68 din 06/11/2019"/>
    <s v="imobil"/>
    <s v="Lungime= Km;Suprafeţe= ha;CF= ;"/>
  </r>
  <r>
    <x v="12091"/>
    <s v="8.04.04"/>
    <m/>
    <m/>
    <s v="DRUM OGASUL SECAS"/>
    <s v="conform amenajamentelor silvice"/>
    <s v="CARAŞ-SEVERIN"/>
    <s v="-"/>
    <s v="Tara: România; Judet: CARAŞ-SEVERIN; -;   -; Nr: -;"/>
    <n v="1282"/>
    <n v="66163"/>
    <n v="11"/>
    <s v="in administrare"/>
    <s v="HG 982/1998;HG 1344/2011;OUG.1 din 04/01/2017;HG.354/18.05.2017;OUG.68 din 06/11/2019"/>
    <s v="imobil"/>
    <s v="Lungime= Km;Suprafeţe= ha;CF= ;"/>
  </r>
  <r>
    <x v="12092"/>
    <s v="8.04.04"/>
    <m/>
    <m/>
    <s v="DRUM LOSNICIOARA"/>
    <s v="conform amenajamentelor silvice"/>
    <s v="CARAŞ-SEVERIN"/>
    <s v="-"/>
    <s v="Tara: România; Judet: CARAŞ-SEVERIN; -;   -; Nr: -;"/>
    <n v="1271"/>
    <n v="253604"/>
    <n v="11"/>
    <s v="in administrare"/>
    <s v="HG 982/1998;HG 1344/2011;OUG.1 din 04/01/2017;HG.354/18.05.2017;OUG.68 din 06/11/2019"/>
    <s v="imobil"/>
    <s v="Lungime= Km;Suprafeţe= ha;CF= ;"/>
  </r>
  <r>
    <x v="12093"/>
    <s v="8.04.04"/>
    <m/>
    <m/>
    <s v="DRUM PIRIUL LUPULUI"/>
    <s v="conform amenajamentelor silvice"/>
    <s v="CARAŞ-SEVERIN"/>
    <s v="-"/>
    <s v="Tara: România; Judet: CARAŞ-SEVERIN; -;   -; Nr: -;"/>
    <n v="1267"/>
    <n v="7677"/>
    <n v="11"/>
    <s v="in administrare"/>
    <s v="HG 982/1998;;OUG.1 din 04/01/2017;HG.354/18.05.2017;OUG.68 din 06/11/2019"/>
    <s v="imobil"/>
    <s v="Lungime= Km;Suprafeţe= ha;CF= ;"/>
  </r>
  <r>
    <x v="12094"/>
    <s v="8.04.04"/>
    <m/>
    <m/>
    <s v="DRUM BISTRA BUCOVA"/>
    <s v="conform amenajamentelor silvice"/>
    <s v="CARAŞ-SEVERIN"/>
    <s v="-"/>
    <s v="Tara: România; Judet: CARAŞ-SEVERIN; -;   -; Nr: -;"/>
    <n v="1274"/>
    <n v="42594"/>
    <n v="11"/>
    <s v="in administrare"/>
    <s v="HG 982/1998;;OUG.1 din 04/01/2017;HG.354/18.05.2017;OUG.68 din 06/11/2019"/>
    <s v="imobil"/>
    <s v="Lungime= Km;Suprafeţe= ha;CF= ;"/>
  </r>
  <r>
    <x v="12095"/>
    <s v="8.04.04"/>
    <m/>
    <m/>
    <s v="DRUM POROSITA MACISTE"/>
    <s v="conform amenajamentelor silvice"/>
    <s v="CARAŞ-SEVERIN"/>
    <s v="-"/>
    <s v="Tara: România; Judet: CARAŞ-SEVERIN; -;   -; Nr: -;"/>
    <n v="1283"/>
    <n v="102358"/>
    <n v="11"/>
    <s v="in administrare"/>
    <s v="HG 982/1998;HG 1344/2011;OUG.1 din 04/01/2017;HG.354/18.05.2017;OUG.68 din 06/11/2019"/>
    <s v="imobil"/>
    <s v="Lungime= Km;Suprafeţe= ha;CF= ;"/>
  </r>
  <r>
    <x v="12096"/>
    <s v="8.04.04"/>
    <m/>
    <m/>
    <s v="DRUM FATACIUNE"/>
    <s v="conform amenajamentelor silvice"/>
    <s v="CARAŞ-SEVERIN"/>
    <s v="-"/>
    <s v="Tara: România; Judet: CARAŞ-SEVERIN; -;   -; Nr: -;"/>
    <n v="1277"/>
    <n v="18352"/>
    <n v="11"/>
    <s v="in administrare"/>
    <s v="HG 982/1998;HG 1344/2011;OUG.1 din 04/01/2017;HG.354/18.05.2017;OUG.68 din 06/11/2019"/>
    <s v="imobil"/>
    <s v="Lungime= Km;Suprafeţe= ha;CF= ;"/>
  </r>
  <r>
    <x v="12097"/>
    <s v="8.04.04"/>
    <m/>
    <m/>
    <s v="DRUM CIRESU"/>
    <s v="conform amenajamentelor silvice"/>
    <s v="CARAŞ-SEVERIN"/>
    <s v="-"/>
    <s v="Tara: România; Judet: CARAŞ-SEVERIN; -;   -; Nr: -;"/>
    <n v="1280"/>
    <n v="344"/>
    <n v="11"/>
    <s v="in administrare"/>
    <s v="HG 982/1998;HG 1344/2011;OUG.1 din 04/01/2017;HG.354/18.05.2017;OUG.68 din 06/11/2019"/>
    <s v="imobil"/>
    <s v="Lungime= Km;Suprafeţe= ha;CF= ;"/>
  </r>
  <r>
    <x v="12098"/>
    <s v="8.04.04"/>
    <m/>
    <m/>
    <s v="DRUM MICLAUS"/>
    <s v="conform amenajamentelor silvice"/>
    <s v="CARAŞ-SEVERIN"/>
    <s v="-"/>
    <s v="Tara: România; Judet: CARAŞ-SEVERIN; -;   -; Nr: -;"/>
    <n v="1280"/>
    <n v="95639"/>
    <n v="11"/>
    <s v="in administrare"/>
    <s v="HG 982/1998;HG 1344/2011;OUG.1 din 04/01/2017;HG.354/18.05.2017;OUG.68 din 06/11/2019"/>
    <s v="imobil"/>
    <s v="Lungime= Km;Suprafeţe= ha;CF= ;"/>
  </r>
  <r>
    <x v="12099"/>
    <s v="8.04.04"/>
    <m/>
    <m/>
    <s v="DRUM NEMANU"/>
    <s v="conform amenajamentelor silvice"/>
    <s v="CARAŞ-SEVERIN"/>
    <s v="-"/>
    <s v="Tara: România; Judet: CARAŞ-SEVERIN; -;   -; Nr: -;"/>
    <n v="1283"/>
    <n v="75104"/>
    <n v="11"/>
    <s v="in administrare"/>
    <s v="HG 982/1998;HG 1344/2011;OUG.1 din 04/01/2017;HG.354/18.05.2017;OUG.68 din 06/11/2019"/>
    <s v="imobil"/>
    <s v="Lungime= Km;Suprafeţe= ha;CF= ;"/>
  </r>
  <r>
    <x v="12100"/>
    <s v="8.04.04"/>
    <m/>
    <m/>
    <s v="DRUM GOLET CERNET"/>
    <s v="conform amenajamentelor silvice"/>
    <s v="CARAŞ-SEVERIN"/>
    <s v="-"/>
    <s v="Tara: România; Judet: CARAŞ-SEVERIN; -;   -; Nr: -;"/>
    <n v="1274"/>
    <n v="31021"/>
    <n v="11"/>
    <s v="in administrare"/>
    <s v="HG 982/1998;HG 1344/2011;OUG.1 din 04/01/2017;HG.354/18.05.2017;OUG.68 din 06/11/2019"/>
    <s v="imobil"/>
    <s v="Lungime= Km;Suprafeţe= ha;CF= ;"/>
  </r>
  <r>
    <x v="12101"/>
    <s v="8.04.04"/>
    <m/>
    <m/>
    <s v="DRUM MACICAS CUCUIOVA BALANA"/>
    <s v="conform amenajamentelor silvice"/>
    <s v="CARAŞ-SEVERIN"/>
    <s v="-"/>
    <s v="Tara: România; Judet: CARAŞ-SEVERIN; -;   -; Nr: -;"/>
    <n v="1274"/>
    <n v="28544"/>
    <n v="11"/>
    <s v="in administrare"/>
    <s v="HG 982/1998;HG 1344/2011;OUG.1 din 04/01/2017;HG.354/18.05.2017;OUG.68 din 06/11/2019"/>
    <s v="imobil"/>
    <s v="Lungime= Km;Suprafeţe= ha;CF= ;"/>
  </r>
  <r>
    <x v="12102"/>
    <s v="8.04.04"/>
    <m/>
    <m/>
    <s v="DRUM ZAGORU"/>
    <s v="conform amenajamentelor silvice"/>
    <s v="CARAŞ-SEVERIN"/>
    <s v="-"/>
    <s v="Tara: România; Judet: CARAŞ-SEVERIN; -;   -; Nr: -;"/>
    <n v="1284"/>
    <n v="35855"/>
    <n v="11"/>
    <s v="in administrare"/>
    <s v="HG 982/1998;HG 1344/2011;OUG.1 din 04/01/2017;HG.354/18.05.2017;OUG.68 din 06/11/2019"/>
    <s v="imobil"/>
    <s v="Lungime= Km;Suprafeţe= ha;CF= ;"/>
  </r>
  <r>
    <x v="12103"/>
    <s v="8.04.04"/>
    <m/>
    <m/>
    <s v="DAF PIRIUL STINEI"/>
    <s v="conform amenajamentelor silvice"/>
    <s v="BUZĂU"/>
    <s v="-"/>
    <s v="Tara: România; Judet: BUZĂU; -;   -; Nr: -;"/>
    <n v="1982"/>
    <n v="84627"/>
    <n v="10"/>
    <s v="in administrare"/>
    <s v="HG 982/1998;HG 1344/2011;OUG.1 din 04/01/2017;HG.354/18.05.2017;OUG.68 din 06/11/2019"/>
    <s v="imobil"/>
    <s v="Lungime= Km;Suprafeţe= ha;CF= ;"/>
  </r>
  <r>
    <x v="12104"/>
    <s v="8.04.04"/>
    <m/>
    <m/>
    <s v="DAF BRADUL"/>
    <s v="conform amenajamentelor silvice"/>
    <s v="BUZĂU"/>
    <s v="-"/>
    <s v="Tara: România; Judet: BUZĂU; -;   -; Nr: -;"/>
    <n v="1909"/>
    <n v="2691"/>
    <n v="10"/>
    <s v="in administrare"/>
    <s v="HG 982/1998;;OUG.1 din 04/01/2017;OUG.68 din 06/11/2019"/>
    <s v="imobil"/>
    <s v="drum forestier"/>
  </r>
  <r>
    <x v="12105"/>
    <s v="8.04.04"/>
    <m/>
    <m/>
    <s v="DAF MACESU JGHEAB II"/>
    <s v="conform amenajamentelor silvice"/>
    <s v="BUZĂU"/>
    <s v="-"/>
    <s v="Tara: România; Judet: BUZĂU; -;   -; Nr: -;"/>
    <n v="1979"/>
    <n v="7636"/>
    <n v="10"/>
    <s v="in administrare"/>
    <s v="HG 982/1998;HG 1344/2011;OUG.1 din 04/01/2017;HG.354/18.05.2017;OUG.68 din 06/11/2019"/>
    <s v="imobil"/>
    <s v="Lungime= Km;Suprafeţe= ha;CF= ;"/>
  </r>
  <r>
    <x v="12106"/>
    <s v="8.04.04"/>
    <m/>
    <m/>
    <s v="DAF BISOCA I"/>
    <s v="conform amenajamentelor silvice"/>
    <s v="BUZĂU"/>
    <s v="-"/>
    <s v="Tara: România; Judet: BUZĂU; -;   -; Nr: -;"/>
    <n v="1974"/>
    <n v="360290"/>
    <n v="10"/>
    <s v="in administrare"/>
    <s v="HG 982/1998;HG 1344/2011;OUG.1 din 04/01/2017;OUG.68 din 06/11/2019"/>
    <s v="imobil"/>
    <s v="drum forestier"/>
  </r>
  <r>
    <x v="12107"/>
    <s v="8.30._"/>
    <m/>
    <m/>
    <s v="BARAJ CT MURATOAREA"/>
    <s v="conform amenajamentelor silvice"/>
    <s v="BUZĂU"/>
    <s v="-"/>
    <s v="Tara: România; Judet: BUZĂU; -;   -; Nr: -;"/>
    <n v="1923"/>
    <n v="12238"/>
    <n v="10"/>
    <s v="in administrare"/>
    <s v="HG 982/1998;;OUG.1 din 04/01/2017;OUG.68 din 06/11/2019"/>
    <s v="imobil"/>
    <s v="lucrari de corectarea torentilor"/>
  </r>
  <r>
    <x v="12108"/>
    <s v="8.04.04"/>
    <m/>
    <m/>
    <s v="DAF RUGINOASA"/>
    <s v="conform amenajamentelor silvice"/>
    <s v="BUZĂU"/>
    <s v="-"/>
    <s v="Tara: România; Judet: BUZĂU; -;   -; Nr: -;"/>
    <n v="1975"/>
    <n v="17884"/>
    <n v="10"/>
    <s v="in administrare"/>
    <s v="HG 982/1998;;OUG.1 din 04/01/2017;HG.354/18.05.2017;OUG.68 din 06/11/2019"/>
    <s v="imobil"/>
    <s v="Lungime= Km;Suprafeţe= ha;CF= ;"/>
  </r>
  <r>
    <x v="12109"/>
    <s v="8.04.04"/>
    <m/>
    <m/>
    <s v="DAF SCRIPTOAREA"/>
    <s v="conform amenajamentelor silvice"/>
    <s v="BUZĂU"/>
    <s v="-"/>
    <s v="Tara: România; Judet: BUZĂU; -;   -; Nr: -;"/>
    <n v="1969"/>
    <n v="99758"/>
    <n v="10"/>
    <s v="in administrare"/>
    <s v="HG 982/1998;;OUG.1 din 04/01/2017;OUG.68 din 06/11/2019"/>
    <s v="imobil"/>
    <s v="drum forestier"/>
  </r>
  <r>
    <x v="12110"/>
    <s v="8.04.04"/>
    <m/>
    <m/>
    <s v="DAF URSOAIA"/>
    <s v="conform amenajamentelor silvice"/>
    <s v="BUZĂU"/>
    <s v="-"/>
    <s v="Tara: România; Judet: BUZĂU; -;   -; Nr: -;"/>
    <n v="1951"/>
    <n v="1228"/>
    <n v="10"/>
    <s v="in administrare"/>
    <s v="HG 982/1998;;OUG.1 din 04/01/2017;OUG.68 din 06/11/2019"/>
    <s v="imobil"/>
    <s v="drum forestier"/>
  </r>
  <r>
    <x v="12111"/>
    <s v="8.04.04"/>
    <m/>
    <m/>
    <s v="DAF PIRIUL MARE"/>
    <s v="conform amenajamentelor silvice"/>
    <s v="BUZĂU"/>
    <s v="-"/>
    <s v="Tara: România; Judet: BUZĂU; -;   -; Nr: -;"/>
    <n v="1985"/>
    <n v="203160"/>
    <n v="10"/>
    <s v="in administrare"/>
    <s v="HG 982/1998;;OUG.1 din 04/01/2017;HG.354/18.05.2017;OUG.68 din 06/11/2019"/>
    <s v="imobil"/>
    <s v="Lungime= Km;Suprafeţe= ha;CF= ;"/>
  </r>
  <r>
    <x v="12112"/>
    <s v="8.04.04"/>
    <m/>
    <m/>
    <s v="DAF MATCA PLESESTI"/>
    <s v="conform amenajamentelor silvice"/>
    <s v="BUZĂU"/>
    <s v="-"/>
    <s v="Tara: România; Judet: BUZĂU; -;   -; Nr: -;"/>
    <n v="1986"/>
    <n v="169721"/>
    <n v="10"/>
    <s v="in administrare"/>
    <s v="HG 982/1998;;OUG.1 din 04/01/2017;HG.354/18.05.2017;OUG.68 din 06/11/2019"/>
    <s v="imobil"/>
    <s v="Lungime= Km;Suprafeţe= ha;CF= ;"/>
  </r>
  <r>
    <x v="12113"/>
    <s v="8.04.04"/>
    <m/>
    <m/>
    <s v="DAF VALEA REA"/>
    <s v="conform amenajamentelor silvice"/>
    <s v="BUZĂU"/>
    <s v="-"/>
    <s v="Tara: România; Judet: BUZĂU; -;   -; Nr: -;"/>
    <n v="1988"/>
    <n v="20388"/>
    <n v="10"/>
    <s v="in administrare"/>
    <s v="HG 982/1998;;OUG.1 din 04/01/2017;HG.354/18.05.2017;OUG.68 din 06/11/2019"/>
    <s v="imobil"/>
    <s v="Lungime= Km;Suprafeţe= ha;CF= ;"/>
  </r>
  <r>
    <x v="12114"/>
    <s v="8.04.04"/>
    <m/>
    <m/>
    <s v="DAF VALEA SALCIEI I"/>
    <s v="conform amenajamentelor silvice"/>
    <s v="BUZĂU"/>
    <s v="-"/>
    <s v="Tara: România; Judet: BUZĂU; -;   -; Nr: -;"/>
    <n v="1967"/>
    <n v="61873"/>
    <n v="10"/>
    <s v="in administrare"/>
    <s v="HG 982/1998;;OUG.1 din 04/01/2017;HG.354/18.05.2017;OUG.68 din 06/11/2019"/>
    <s v="imobil"/>
    <s v="Lungime= Km;Suprafeţe= ha;CF= ;"/>
  </r>
  <r>
    <x v="12115"/>
    <s v="8.04.04"/>
    <m/>
    <m/>
    <s v="DAF VIPERESTI"/>
    <s v="conform amenajamentelor silvice"/>
    <s v="BUZĂU"/>
    <s v="-"/>
    <s v="Tara: România; Judet: BUZĂU; -;   -; Nr: -;"/>
    <n v="1949"/>
    <n v="5143"/>
    <n v="10"/>
    <s v="in administrare"/>
    <s v="HG 982/1998;;OUG.1 din 04/01/2017;OUG.68 din 06/11/2019"/>
    <s v="imobil"/>
    <s v="drum forestier"/>
  </r>
  <r>
    <x v="12116"/>
    <s v="8.04.04"/>
    <m/>
    <m/>
    <s v="DAF RIPA ROSIE"/>
    <s v="conform amenajamentelor silvice"/>
    <s v="BUZĂU"/>
    <s v="-"/>
    <s v="Tara: România; Judet: BUZĂU; -;   -; Nr: -;"/>
    <n v="1993"/>
    <n v="3150"/>
    <n v="10"/>
    <s v="in administrare"/>
    <s v="HG 982/1998;HG 1344/2011;OUG.1 din 04/01/2017;HG.354/18.05.2017;OUG.68 din 06/11/2019"/>
    <s v="imobil"/>
    <s v="Lungime= Km;Suprafeţe= ha;CF= ;"/>
  </r>
  <r>
    <x v="12117"/>
    <s v="8.04.04"/>
    <m/>
    <m/>
    <s v="DAF FINTINA FAGULUI"/>
    <s v="conform amenajamentelor silvice"/>
    <s v="BUZĂU"/>
    <s v="-"/>
    <s v="Tara: România; Judet: BUZĂU; -;   -; Nr: -;"/>
    <n v="1993"/>
    <n v="51846"/>
    <n v="10"/>
    <s v="in administrare"/>
    <s v="HG 982/1998;HG 1344/2011;OUG.1 din 04/01/2017;HG.354/18.05.2017;OUG.68 din 06/11/2019"/>
    <s v="imobil"/>
    <s v="Lungime= Km;Suprafeţe= ha;CF= ;"/>
  </r>
  <r>
    <x v="12118"/>
    <s v="8.04.04"/>
    <m/>
    <m/>
    <s v="DAF SECIU"/>
    <s v="conform amenajamentelor silvice"/>
    <s v="BUZĂU"/>
    <s v="-"/>
    <s v="Tara: România; Judet: BUZĂU; -;   -; Nr: -;"/>
    <n v="1993"/>
    <n v="202934"/>
    <n v="10"/>
    <s v="in administrare"/>
    <s v="HG 982/1998;HG 1344/2011;OUG.1 din 04/01/2017;HG.354/18.05.2017;OUG.68 din 06/11/2019"/>
    <s v="imobil"/>
    <s v="Lungime= Km;Suprafeţe= ha;CF= ;"/>
  </r>
  <r>
    <x v="12119"/>
    <s v="8.04.04"/>
    <m/>
    <m/>
    <s v="DAF V.MORII"/>
    <s v="conform amenajamentelor silvice"/>
    <s v="BUZĂU"/>
    <s v="-"/>
    <s v="Tara: România; Judet: BUZĂU; -;   -; Nr: -;"/>
    <n v="1993"/>
    <n v="49790"/>
    <n v="10"/>
    <s v="in administrare"/>
    <s v="HG 982/1998;HG 1344/2011;OUG.1 din 04/01/2017;HG.354/18.05.2017;OUG.68 din 06/11/2019"/>
    <s v="imobil"/>
    <s v="Lungime= Km;Suprafeţe= ha;CF= ;"/>
  </r>
  <r>
    <x v="12120"/>
    <s v="8.04.04"/>
    <m/>
    <m/>
    <s v="DRUM AUTO FORESTIER- CRASNA NEMTI"/>
    <s v="conform amenajamentelor silvice"/>
    <s v="BUZĂU"/>
    <s v="-"/>
    <s v="Tara: România; Judet: BUZĂU; -;   -; Nr: -;"/>
    <n v="1963"/>
    <n v="2211970"/>
    <n v="10"/>
    <s v="in administrare"/>
    <s v="HG 982/1998;HG 1344/2011;OUG.1 din 04/01/2017;HG.354/18.05.2017;OUG.68 din 06/11/2019"/>
    <s v="imobil"/>
    <s v="Lungime= Km;Suprafeţe= ha;CF= ;"/>
  </r>
  <r>
    <x v="12121"/>
    <s v="8.04.04"/>
    <m/>
    <m/>
    <s v="DRUM AUTO FORESTIER-VALEA NEHOI-PRISEACA"/>
    <s v="conform amenajamentelor silvice"/>
    <s v="BUZĂU"/>
    <s v="-"/>
    <s v="Tara: România; Judet: BUZĂU; -;   -; Nr: -;"/>
    <n v="1987"/>
    <n v="634286"/>
    <n v="10"/>
    <s v="in administrare"/>
    <s v="HG 982/1998;;OUG.1 din 04/01/2017;HG.354/18.05.2017;OUG.68 din 06/11/2019"/>
    <s v="imobil"/>
    <s v="Lungime= Km;Suprafeţe= ha;CF= ;"/>
  </r>
  <r>
    <x v="12122"/>
    <s v="8.04.04"/>
    <m/>
    <m/>
    <s v="DRUM AUTO FORESTIER-SASU"/>
    <s v="conform amenajamentelor silvice"/>
    <s v="BUZĂU"/>
    <s v="-"/>
    <s v="Tara: România; Judet: BUZĂU; -;   -; Nr: -;"/>
    <n v="1993"/>
    <n v="126996"/>
    <n v="10"/>
    <s v="in administrare"/>
    <s v="HG 982/1998;;OUG.1 din 04/01/2017;HG.354/18.05.2017;OUG.68 din 06/11/2019"/>
    <s v="imobil"/>
    <s v="Lungime= Km;Suprafeţe= ha;CF= ;"/>
  </r>
  <r>
    <x v="12123"/>
    <s v="8.04.04"/>
    <m/>
    <m/>
    <s v="DRUM AUTO FORESTIER-PRELUNGIRE HARTAGELU"/>
    <s v="conform amenajamentelor silvice"/>
    <s v="BUZĂU"/>
    <s v="-"/>
    <s v="Tara: România; Judet: BUZĂU; -;   -; Nr: -;"/>
    <n v="1981"/>
    <n v="178940"/>
    <n v="10"/>
    <s v="in administrare"/>
    <s v="HG 982/1998;;OUG.1 din 04/01/2017;HG.354/18.05.2017;OUG.68 din 06/11/2019"/>
    <s v="imobil"/>
    <s v="Lungime= Km;Suprafeţe= ha;CF= ;"/>
  </r>
  <r>
    <x v="12124"/>
    <s v="8.04.04"/>
    <m/>
    <m/>
    <s v="DRUM AUTO FORESTIER-CONTUR LAC TRONSON II"/>
    <s v="conform amenajamentelor silvice"/>
    <s v="BUZĂU"/>
    <s v="-"/>
    <s v="Tara: România; Judet: BUZĂU; -;   -; Nr: -;"/>
    <n v="1982"/>
    <n v="54869"/>
    <n v="10"/>
    <s v="in administrare"/>
    <s v="HG 982/1998;;OUG.1 din 04/01/2017;HG.354/18.05.2017;OUG.68 din 06/11/2019"/>
    <s v="imobil"/>
    <s v="Lungime= Km;Suprafeţe= ha;CF= ;"/>
  </r>
  <r>
    <x v="12125"/>
    <s v="8.04.04"/>
    <m/>
    <m/>
    <s v="DRUM AUTO FORESTIER-PIRIUL STATIEI"/>
    <s v="conform amenajamentelor silvice"/>
    <s v="BUZĂU"/>
    <s v="-"/>
    <s v="Tara: România; Judet: BUZĂU; -;   -; Nr: -;"/>
    <n v="1966"/>
    <n v="130608"/>
    <n v="10"/>
    <s v="in administrare"/>
    <s v="HG 982/1998;;OUG.1 din 04/01/2017;OUG.68 din 06/11/2019"/>
    <s v="imobil"/>
    <s v="drum forestier"/>
  </r>
  <r>
    <x v="12126"/>
    <s v="8.04.04"/>
    <m/>
    <m/>
    <s v="DRUM AUTO FORESTIER-VALEA NEAGRA"/>
    <s v="conform amenajamentelor silvice"/>
    <s v="BUZĂU"/>
    <s v="-"/>
    <s v="Tara: România; Judet: BUZĂU; -;   -; Nr: -;"/>
    <n v="1981"/>
    <n v="278002"/>
    <n v="10"/>
    <s v="in administrare"/>
    <s v="HG 982/1998;;OUG.1 din 04/01/2017;HG.354/18.05.2017;OUG.68 din 06/11/2019"/>
    <s v="imobil"/>
    <s v="Lungime= Km;Suprafeţe= ha;CF= ;"/>
  </r>
  <r>
    <x v="12127"/>
    <s v="8.04.04"/>
    <m/>
    <m/>
    <s v="DRUM AUTO FORESTIER -NEHOIU SEC"/>
    <s v="conform amenajamentelor silvice"/>
    <s v="BUZĂU"/>
    <s v="-"/>
    <s v="Tara: România; Judet: BUZĂU; -;   -; Nr: -;"/>
    <n v="1980"/>
    <n v="293784"/>
    <n v="10"/>
    <s v="in administrare"/>
    <s v="HG 982/1998;;OUG.1 din 04/01/2017;HG.354/18.05.2017;OUG.68 din 06/11/2019"/>
    <s v="imobil"/>
    <s v="Lungime= Km;Suprafeţe= ha;CF= ;"/>
  </r>
  <r>
    <x v="12128"/>
    <s v="8.30.01"/>
    <m/>
    <m/>
    <s v="BARAJE FIXE - VALEA NEHOIULUI"/>
    <s v="conform amenajamentelor silvice"/>
    <s v="BUZĂU"/>
    <s v="-"/>
    <s v="Tara: România; Judet: BUZĂU; -;   -; Nr: -;"/>
    <n v="1988"/>
    <n v="24214"/>
    <n v="10"/>
    <s v="in administrare"/>
    <s v="HG 982/1998;;OUG.1 din 04/01/2017;HG.354/18.05.2017;OUG.68 din 06/11/2019;HG.846/08.10.2020"/>
    <s v="imobil"/>
    <s v="Lungime albie corectată/consolidată=6 km;"/>
  </r>
  <r>
    <x v="12129"/>
    <s v="8.30.01"/>
    <m/>
    <m/>
    <s v="BARAJE FIXE - ROŞIA MICĂ"/>
    <s v="conform amenajamentelor silvice"/>
    <s v="BUZĂU"/>
    <s v="-"/>
    <s v="Tara: România; Judet: BUZĂU; -;   -; Nr: -;"/>
    <n v="1988"/>
    <n v="335442"/>
    <n v="10"/>
    <s v="in administrare"/>
    <s v="HG 982/1998;HG 1344/2011;OUG.1 din 04/01/2017;HG.354/18.05.2017;OUG.68 din 06/11/2019;HG.846/08.10.2020"/>
    <s v="imobil"/>
    <s v="Lungime albie corectată/consolidată=2 km;"/>
  </r>
  <r>
    <x v="12130"/>
    <s v="8.30.01"/>
    <m/>
    <m/>
    <s v="BARAJE FIXE - PÂRÂUL BRADULUI"/>
    <s v="conform amenajamentelor silvice"/>
    <s v="BUZĂU"/>
    <s v="-"/>
    <s v="Tara: România; Judet: BUZĂU; -;   -; Nr: -;"/>
    <n v="1986"/>
    <n v="6190"/>
    <n v="10"/>
    <s v="in administrare"/>
    <s v="HG 982/1998;;OUG.1 din 04/01/2017;HG.354/18.05.2017;OUG.68 din 06/11/2019;HG.846/08.10.2020"/>
    <s v="imobil"/>
    <s v="Lungime albie corectată/consolidată=1 km;"/>
  </r>
  <r>
    <x v="12131"/>
    <s v="8.04.04"/>
    <m/>
    <m/>
    <s v="DAF CASOCA LUNGA II PRELUNGIRE"/>
    <s v="conform amenajamentelor silvice"/>
    <s v="BUZĂU"/>
    <s v="-"/>
    <s v="Tara: România; Judet: BUZĂU; -;   -; Nr: -;"/>
    <n v="1984"/>
    <n v="110099"/>
    <n v="10"/>
    <s v="in administrare"/>
    <s v="HG 982/1998;HG 1344/2011;OUG.1 din 04/01/2017;HG.354/18.05.2017;OUG.68 din 06/11/2019"/>
    <s v="imobil"/>
    <s v="Lungime= Km;Suprafeţe= ha;CF= ;"/>
  </r>
  <r>
    <x v="12132"/>
    <s v="8.04.04"/>
    <m/>
    <m/>
    <s v="POD CERNATU"/>
    <s v="conform amenajamentelor silvice"/>
    <s v="BUZĂU"/>
    <s v="-"/>
    <s v="Tara: România; Judet: BUZĂU; -;   -; Nr: -;"/>
    <n v="1986"/>
    <n v="116516"/>
    <n v="10"/>
    <s v="in administrare"/>
    <s v="HG 982/1998;HG 1344/2011;OUG.1 din 04/01/2017;HG.354/18.05.2017;OUG.68 din 06/11/2019"/>
    <s v="imobil"/>
    <s v="Lungime= Km;Suprafeţe= ha;CF= ;"/>
  </r>
  <r>
    <x v="12133"/>
    <s v="8.04.04"/>
    <m/>
    <m/>
    <s v="POD PESTE CASOCA LA PRUNCEA"/>
    <s v="conform amenajamentelor silvice"/>
    <s v="BUZĂU"/>
    <s v="-"/>
    <s v="Tara: România; Judet: BUZĂU; -;   -; Nr: -;"/>
    <n v="1981"/>
    <n v="187664"/>
    <n v="10"/>
    <s v="in administrare"/>
    <s v="HG 982/1998;HG 1344/2011;OUG.1 din 04/01/2017;HG.354/18.05.2017;OUG.68 din 06/11/2019"/>
    <s v="imobil"/>
    <s v="Lungime= Km;Suprafeţe= ha;CF= ;"/>
  </r>
  <r>
    <x v="12134"/>
    <s v="8.04.04"/>
    <m/>
    <m/>
    <s v="DAF TAMASOIU"/>
    <s v="conform amenajamentelor silvice"/>
    <s v="BUZĂU"/>
    <s v="-"/>
    <s v="Tara: România; Judet: BUZĂU; -;   -; Nr: -;"/>
    <n v="1974"/>
    <n v="261498"/>
    <n v="10"/>
    <s v="in administrare"/>
    <s v="HG 982/1998;HG 1344/2011;OUG.1 din 04/01/2017;HG.354/18.05.2017;OUG.68 din 06/11/2019"/>
    <s v="imobil"/>
    <s v="Lungime= Km;Suprafeţe= ha;CF= ;"/>
  </r>
  <r>
    <x v="12135"/>
    <s v="8.04.04"/>
    <m/>
    <m/>
    <s v="DAF VINA MARE CERNATU"/>
    <s v="conform amenajamentelor silvice"/>
    <s v="BUZĂU"/>
    <s v="-"/>
    <s v="Tara: România; Judet: BUZĂU; -;   -; Nr: -;"/>
    <n v="1984"/>
    <n v="161637"/>
    <n v="10"/>
    <s v="in administrare"/>
    <s v="HG 982/1998;HG 1344/2011;OUG.1 din 04/01/2017;HG.354/18.05.2017;OUG.68 din 06/11/2019"/>
    <s v="imobil"/>
    <s v="Lungime= Km;Suprafeţe= ha;CF= ;"/>
  </r>
  <r>
    <x v="12136"/>
    <s v="8.04.04"/>
    <m/>
    <m/>
    <s v="POD BALESCU"/>
    <s v="conform amenajamentelor silvice"/>
    <s v="BUZĂU"/>
    <s v="-"/>
    <s v="Tara: România; Judet: BUZĂU; -;   -; Nr: -;"/>
    <n v="1962"/>
    <n v="28152"/>
    <n v="10"/>
    <s v="in administrare"/>
    <s v="HG 982/1998;HG 1344/2011;OUG.1 din 04/01/2017;HG.354/18.05.2017;OUG.68 din 06/11/2019"/>
    <s v="imobil"/>
    <s v="Lungime= Km;Suprafeţe= ha;CF= ;"/>
  </r>
  <r>
    <x v="12137"/>
    <s v="8.04.04"/>
    <m/>
    <m/>
    <s v="DAF PITULATU PATACU"/>
    <s v="conform amenajamentelor silvice"/>
    <s v="BUZĂU"/>
    <s v="-"/>
    <s v="Tara: România; Judet: BUZĂU; -;   -; Nr: -;"/>
    <n v="1976"/>
    <n v="2372607"/>
    <n v="10"/>
    <s v="in administrare"/>
    <s v="HG 982/1998;HG 1344/2011;OUG.1 din 04/01/2017;HG.354/18.05.2017;OUG.68 din 06/11/2019"/>
    <s v="imobil"/>
    <s v="Lungime= Km;Suprafeţe= ha;CF= ;"/>
  </r>
  <r>
    <x v="12138"/>
    <s v="8.04.04"/>
    <m/>
    <m/>
    <s v="DAF PIRIUL PORCULUI"/>
    <s v="conform amenajamentelor silvice"/>
    <s v="BUZĂU"/>
    <s v="-"/>
    <s v="Tara: România; Judet: BUZĂU; -;   -; Nr: -;"/>
    <n v="1968"/>
    <n v="566489"/>
    <n v="10"/>
    <s v="in administrare"/>
    <s v="HG 982/1998;HG 1344/2011;OUG.1 din 04/01/2017;HG.354/18.05.2017;OUG.68 din 06/11/2019"/>
    <s v="imobil"/>
    <s v="Lungime= Km;Suprafeţe= ha;CF= ;"/>
  </r>
  <r>
    <x v="12139"/>
    <s v="8.04.04"/>
    <m/>
    <m/>
    <s v="DAF SCHINDUFU"/>
    <s v="conform amenajamentelor silvice"/>
    <s v="BUZĂU"/>
    <s v="-"/>
    <s v="Tara: România; Judet: BUZĂU; -;   -; Nr: -;"/>
    <n v="1967"/>
    <n v="926953"/>
    <n v="10"/>
    <s v="in administrare"/>
    <s v="HG 982/1998;HG 1344/2011;OUG.1 din 04/01/2017;HG.354/18.05.2017;OUG.68 din 06/11/2019"/>
    <s v="imobil"/>
    <s v="Lungime= Km;Suprafeţe= ha;CF= ;"/>
  </r>
  <r>
    <x v="12140"/>
    <s v="8.04.04"/>
    <m/>
    <m/>
    <s v="DAF VIFORITA"/>
    <s v="conform amenajamentelor silvice"/>
    <s v="BUZĂU"/>
    <s v="-"/>
    <s v="Tara: România; Judet: BUZĂU; -;   -; Nr: -;"/>
    <n v="1971"/>
    <n v="947387"/>
    <n v="10"/>
    <s v="in administrare"/>
    <s v="HG 982/1998;HG 1344/2011;OUG.1 din 04/01/2017;HG.354/18.05.2017;OUG.68 din 06/11/2019"/>
    <s v="imobil"/>
    <s v="Lungime= Km;Suprafeţe= ha;CF= ;"/>
  </r>
  <r>
    <x v="12141"/>
    <s v="8.04.04"/>
    <m/>
    <m/>
    <s v="DAF HINSARU"/>
    <s v="conform amenajamentelor silvice"/>
    <s v="BUZĂU"/>
    <s v="-"/>
    <s v="Tara: România; Judet: BUZĂU; -;   -; Nr: -;"/>
    <n v="1970"/>
    <n v="302189"/>
    <n v="10"/>
    <s v="in administrare"/>
    <s v="HG 982/1998;HG 1344/2011;OUG.1 din 04/01/2017;HG.354/18.05.2017;OUG.68 din 06/11/2019"/>
    <s v="imobil"/>
    <s v="Lungime= Km;Suprafeţe= ha;CF= ;"/>
  </r>
  <r>
    <x v="12142"/>
    <s v="8.04.04"/>
    <m/>
    <m/>
    <s v="DAF GURA TEGHII VARLAAM"/>
    <s v="conform amenajamentelor silvice"/>
    <s v="BUZĂU"/>
    <s v="-"/>
    <s v="Tara: România; Judet: BUZĂU; -;   -; Nr: -;"/>
    <n v="1974"/>
    <n v="1459044"/>
    <n v="10"/>
    <s v="in administrare"/>
    <s v="HG 982/1998;HG 1344/2011;OUG.1 din 04/01/2017;HG.354/18.05.2017;OUG.68 din 06/11/2019"/>
    <s v="imobil"/>
    <s v="Lungime= Km;Suprafeţe= ha;CF= ;"/>
  </r>
  <r>
    <x v="12143"/>
    <s v="8.04.04"/>
    <m/>
    <m/>
    <s v="DAF VALEA RAZBOIULUI"/>
    <s v="conform amenajamentelor silvice"/>
    <s v="BUZĂU"/>
    <s v="-"/>
    <s v="Tara: România; Judet: BUZĂU; -;   -; Nr: -;"/>
    <n v="1986"/>
    <n v="517981"/>
    <n v="10"/>
    <s v="in administrare"/>
    <s v="HG 982/1998;HG 1344/2011;OUG.1 din 04/01/2017;OUG.68 din 06/11/2019"/>
    <s v="imobil"/>
    <s v="GURA TEGHII"/>
  </r>
  <r>
    <x v="12144"/>
    <s v="8.30.01"/>
    <m/>
    <m/>
    <s v="CT LUNCA BISCII"/>
    <s v="conform amenajamentelor silvice"/>
    <s v="BUZĂU"/>
    <s v="-"/>
    <s v="Tara: România; Judet: BUZĂU; -;   -; Nr: -;"/>
    <n v="1988"/>
    <n v="13580"/>
    <n v="10"/>
    <s v="in administrare"/>
    <s v="HG 982/1998;HG 1344/2011;OUG.1 din 04/01/2017;HG.354/18.05.2017;OUG.68 din 06/11/2019;HG.846/08.10.2020"/>
    <s v="imobil"/>
    <s v="Lungime albie corectată/consolidată=1,26 km;"/>
  </r>
  <r>
    <x v="12145"/>
    <s v="8.04.04"/>
    <m/>
    <m/>
    <s v="DAF BISCA CU CALE"/>
    <s v="conform amenajamentelor silvice"/>
    <s v="BUZĂU"/>
    <s v="-"/>
    <s v="Tara: România; Judet: BUZĂU; -;   -; Nr: -;"/>
    <n v="1964"/>
    <n v="1653949"/>
    <n v="10"/>
    <s v="in administrare"/>
    <s v="HG 982/1998;HG 1344/2011;OUG.1 din 04/01/2017;HG.354/18.05.2017;OUG.68 din 06/11/2019"/>
    <s v="imobil"/>
    <s v="Lungime= Km;Suprafeţe= ha;CF= ;"/>
  </r>
  <r>
    <x v="12146"/>
    <s v="8.04.04"/>
    <m/>
    <m/>
    <s v="DAF CATINA"/>
    <s v="conform amenajamentelor silvice"/>
    <s v="BUZĂU"/>
    <s v="-"/>
    <s v="Tara: România; Judet: BUZĂU; -;   -; Nr: -;"/>
    <n v="1982"/>
    <n v="396934"/>
    <n v="10"/>
    <s v="in administrare"/>
    <s v="HG 982/1998;HG 1344/2011;OUG.1 din 04/01/2017;HG.354/18.05.2017;OUG.68 din 06/11/2019"/>
    <s v="imobil"/>
    <s v="Lungime= Km;Suprafeţe= ha;CF= ;"/>
  </r>
  <r>
    <x v="12147"/>
    <s v="8.04.04"/>
    <m/>
    <m/>
    <s v="DAF ROSIA BISCULITA"/>
    <s v="conform amenajamentelor silvice"/>
    <s v="BUZĂU"/>
    <s v="-"/>
    <s v="Tara: România; Judet: BUZĂU; -;   -; Nr: -;"/>
    <n v="1980"/>
    <n v="110745"/>
    <n v="10"/>
    <s v="in administrare"/>
    <s v="HG 982/1998;HG 1344/2011;OUG.1 din 04/01/2017;HG.354/18.05.2017;OUG.68 din 06/11/2019"/>
    <s v="imobil"/>
    <s v="Lungime= Km;Suprafeţe= ha;CF= ;"/>
  </r>
  <r>
    <x v="12148"/>
    <s v="8.04.04"/>
    <m/>
    <m/>
    <s v="DAF BARASTI"/>
    <s v="conform amenajamentelor silvice"/>
    <s v="BUZĂU"/>
    <s v="-"/>
    <s v="Tara: România; Judet: BUZĂU; -;   -; Nr: -;"/>
    <n v="1984"/>
    <n v="107374"/>
    <n v="10"/>
    <s v="in administrare"/>
    <s v="HG 982/1998;HG 1344/2011;OUG.1 din 04/01/2017;HG.354/18.05.2017;OUG.68 din 06/11/2019"/>
    <s v="imobil"/>
    <s v="Lungime= Km;Suprafeţe= ha;CF= ;"/>
  </r>
  <r>
    <x v="12149"/>
    <s v="8.04.04"/>
    <m/>
    <m/>
    <s v="DAF VALEA CHIOJDULUI"/>
    <s v="conform amenajamentelor silvice"/>
    <s v="PRAHOVA"/>
    <s v="Vălenii de Munte"/>
    <s v="Tara: România; Judet: PRAHOVA;Orş Vălenii de Munte;   -; Nr: -;"/>
    <n v="1986"/>
    <n v="69130"/>
    <n v="29"/>
    <s v="in administrare"/>
    <s v="HG 982/1998;HG 1344/2011; HG 478/ 24-IUN-15;HG.478/24-IUN-15;OUG.1 din 04/01/2017;OUG.68 din 06/11/2019"/>
    <s v="imobil"/>
    <s v="Lungime= Km;Suprafeţe= ha;CF= ;"/>
  </r>
  <r>
    <x v="12150"/>
    <s v="8.04.04"/>
    <m/>
    <m/>
    <s v="DAF HURDUBARU"/>
    <s v="conform amenajamentelor silvice"/>
    <s v="PRAHOVA"/>
    <s v="Vărbila"/>
    <s v="Tara: România; Judet: PRAHOVA;Sat Vărbila;   -; Nr: -;"/>
    <n v="1983"/>
    <n v="51294"/>
    <n v="29"/>
    <s v="in administrare"/>
    <s v="HG 982/1998;HG 1344/2011; HG 478/ 24-IUN-15;HG.478/24-IUN-15;OUG.1 din 04/01/2017;OUG.68 din 06/11/2019"/>
    <s v="imobil"/>
    <s v="Lungime= Km;Suprafeţe= ha;CF= ;"/>
  </r>
  <r>
    <x v="12151"/>
    <s v="8.30.01"/>
    <m/>
    <m/>
    <s v="BARAJ BRĂDET STEFESTI"/>
    <s v="conform amenajamentelor silvice"/>
    <s v="PRAHOVA"/>
    <s v="Ştefeşti"/>
    <s v="Tara: România; Judet: PRAHOVA;Com Ştefeşti;   -; Nr: -;"/>
    <n v="1968"/>
    <n v="21298"/>
    <n v="29"/>
    <s v="in administrare"/>
    <s v="HG 982/1998;HG 1344/2011; HG 478/ 24-IUN-15;HG.478/24-IUN-15;OUG.1 din 04/01/2017;HG.354/18.05.2017;OUG.68 din 06/11/2019;HG.846/08.10.2020"/>
    <s v="imobil"/>
    <s v="Lungime albie corectată/consolidată=0,1 km;"/>
  </r>
  <r>
    <x v="12152"/>
    <s v="8.04.04"/>
    <m/>
    <m/>
    <s v="DAF TINCAVAVA"/>
    <s v="conform amenajamentelor silvice"/>
    <s v="PRAHOVA"/>
    <s v="Vălenii de Munte"/>
    <s v="Tara: România; Judet: PRAHOVA;Orş Vălenii de Munte;   -; Nr: -;"/>
    <n v="1975"/>
    <n v="139023"/>
    <n v="29"/>
    <s v="in administrare"/>
    <s v="HG 982/1998;HG 1344/2011; HG 478/ 24-IUN-15;HG.478/24-IUN-15;OUG.1 din 04/01/2017;HG.354/18.05.2017;OUG.68 din 06/11/2019"/>
    <s v="imobil"/>
    <s v="Lungime= Km;Suprafeţe= ha;CF= ;"/>
  </r>
  <r>
    <x v="12153"/>
    <s v="8.30.01"/>
    <m/>
    <m/>
    <s v="CT BĂTRÂIOARA"/>
    <s v="conform amenajamentelor silvice"/>
    <s v="PRAHOVA"/>
    <s v="-"/>
    <s v="Tara: România; Judet: PRAHOVA; -;   -; Nr: -;"/>
    <n v="1995"/>
    <n v="136181"/>
    <n v="29"/>
    <s v="in administrare"/>
    <s v="HG 982/1998;HG 1344/2011; HG 478/ 24-IUN-15;HG.478/24-IUN-15;OUG.1 din 04/01/2017;HG.354/18.05.2017;OUG.68 din 06/11/2019;HG.846/08.10.2020"/>
    <s v="imobil"/>
    <s v="Lungime albie corectată/consolidată=0,1 km;"/>
  </r>
  <r>
    <x v="12154"/>
    <s v="8.04.04"/>
    <m/>
    <m/>
    <s v="DAF BRADET VARBILAU"/>
    <s v="conform amenajamentelor silvice"/>
    <s v="PRAHOVA"/>
    <s v="-"/>
    <s v="Tara: România; Judet: PRAHOVA; -;   -; Nr: -;"/>
    <n v="1987"/>
    <n v="69634"/>
    <n v="29"/>
    <s v="in administrare"/>
    <s v="HG 982/1998;HG 1344/2011; HG 478/ 24-IUN-15;HG.478/24-IUN-15;OUG.1 din 04/01/2017;HG.354/18.05.2017;OUG.68 din 06/11/2019"/>
    <s v="imobil"/>
    <s v="Lungime= Km;Suprafeţe= ha;CF= ;"/>
  </r>
  <r>
    <x v="12155"/>
    <s v="8.04.04"/>
    <m/>
    <m/>
    <s v="DAF PALTINET FUNDURI"/>
    <s v="conform amenajamentelor silvice"/>
    <s v="PRAHOVA"/>
    <s v="-"/>
    <s v="Tara: România; Judet: PRAHOVA; -;   -; Nr: -;"/>
    <n v="1987"/>
    <n v="39528"/>
    <n v="29"/>
    <s v="in administrare"/>
    <s v="HG 982/1998;HG 1344/2011; HG 478/ 24-IUN-15;HG.478/24-IUN-15;OUG.1 din 04/01/2017;OUG.68 din 06/11/2019"/>
    <s v="imobil"/>
    <s v="Lungime= Km;Suprafeţe= ha;CF= ;"/>
  </r>
  <r>
    <x v="12156"/>
    <s v="8.30.01"/>
    <m/>
    <m/>
    <s v="CT VALEA LUI BOGDAN"/>
    <s v="conform amenajamentelor silvice"/>
    <s v="PRAHOVA"/>
    <s v="-"/>
    <s v="Tara: România; Judet: PRAHOVA; -;   -; Nr: -;"/>
    <n v="1987"/>
    <n v="216939"/>
    <n v="29"/>
    <s v="in administrare"/>
    <s v="HG 982/1998;HG 1344/2011; HG 478/ 24-IUN-15;HG.478/24-IUN-15;OUG.1 din 04/01/2017;HG.354/18.05.2017;OUG.68 din 06/11/2019;HG.846/08.10.2020"/>
    <s v="imobil"/>
    <s v="Lungime albie corectată/consolidată=3,5 km;"/>
  </r>
  <r>
    <x v="12157"/>
    <s v="8.30.01"/>
    <m/>
    <m/>
    <s v="CT VALEA CONCIULUI"/>
    <s v="conform amenajamentelor silvice"/>
    <s v="PRAHOVA"/>
    <s v="-"/>
    <s v="Tara: România; Judet: PRAHOVA; -;   -; Nr: -;"/>
    <n v="1987"/>
    <n v="89553"/>
    <n v="29"/>
    <s v="in administrare"/>
    <s v="HG 982/1998;HG 1344/2011; HG 478/ 24-IUN-15;HG.478/24-IUN-15;OUG.1 din 04/01/2017;HG.354/18.05.2017;OUG.68 din 06/11/2019;HG.846/08.10.2020"/>
    <s v="imobil"/>
    <s v="Lungime albie corectată/consolidată=1,3 km;"/>
  </r>
  <r>
    <x v="12158"/>
    <s v="8.30._"/>
    <m/>
    <m/>
    <s v="CANAL VL.ADANCA"/>
    <s v="conform amenajamentelor silvice"/>
    <s v="PRAHOVA"/>
    <s v="-"/>
    <s v="Tara: România; Judet: PRAHOVA; -;   -; Nr: -;"/>
    <n v="1963"/>
    <n v="1400"/>
    <n v="29"/>
    <s v="in administrare"/>
    <s v="HG 982/1998;HG 1344/2011; HG 478/ 24-IUN-15;HG.478/24-IUN-15;OUG.1 din 04/01/2017;OUG.68 din 06/11/2019"/>
    <s v="imobil"/>
    <s v="Denumire=lucrare corectare torenti ;"/>
  </r>
  <r>
    <x v="12159"/>
    <s v="8.04.04"/>
    <m/>
    <m/>
    <s v="DAF VALEA LUI BOGDAN"/>
    <s v="conform amenajamentelor silvice"/>
    <s v="PRAHOVA"/>
    <s v="-"/>
    <s v="Tara: România; Judet: PRAHOVA; -;   -; Nr: -;"/>
    <n v="1964"/>
    <n v="152500"/>
    <n v="29"/>
    <s v="in administrare"/>
    <s v="HG 982/1998;HG 1344/2011; HG 478/ 24-IUN-15;HG.478/24-IUN-15;OUG.1 din 04/01/2017;OUG.68 din 06/11/2019"/>
    <s v="imobil"/>
    <s v="Lungime= Km;Suprafeţe= ha;CF= ;"/>
  </r>
  <r>
    <x v="12160"/>
    <s v="8.30._"/>
    <m/>
    <m/>
    <s v="CT CRASNA I"/>
    <s v="conform amenajamentelor silvice"/>
    <s v="PRAHOVA"/>
    <s v="Măneciu"/>
    <s v="Tara: România; Judet: PRAHOVA;Com Măneciu;   -; Nr: -;"/>
    <n v="1993"/>
    <n v="46730"/>
    <n v="29"/>
    <s v="in administrare"/>
    <s v="HG 982/1998;HG 1344/2011; HG 478/ 24-IUN-15;HG.478/24-IUN-15;OUG.1 din 04/01/2017;OUG.68 din 06/11/2019"/>
    <s v="imobil"/>
    <s v="Denumire=lucrare corectare torenti ;"/>
  </r>
  <r>
    <x v="12161"/>
    <s v="8.30.01"/>
    <m/>
    <m/>
    <s v="CT CRASNA II"/>
    <s v="conform amenajamentelor silvice"/>
    <s v="PRAHOVA"/>
    <s v="Măneciu"/>
    <s v="Tara: România; Judet: PRAHOVA;Com Măneciu;   -; Nr: -;"/>
    <n v="1993"/>
    <n v="1174882"/>
    <n v="29"/>
    <s v="in administrare"/>
    <s v="HG 982/1998;HG 1344/2011; HG 478/ 24-IUN-15;HG.478/24-IUN-15;OUG.1 din 04/01/2017;HG.354/18.05.2017;OUG.68 din 06/11/2019;HG.846/08.10.2020"/>
    <s v="imobil"/>
    <s v="Lungime albie corectată/consolidată=2 km;"/>
  </r>
  <r>
    <x v="12162"/>
    <s v="8.04.04"/>
    <m/>
    <m/>
    <s v="DAF BARACU"/>
    <s v="conform amenajamentelor silvice"/>
    <s v="PRAHOVA"/>
    <s v="-"/>
    <s v="Tara: România; Judet: PRAHOVA; -;   -; Nr: -;"/>
    <n v="1971"/>
    <n v="6000"/>
    <n v="29"/>
    <s v="in administrare"/>
    <s v="HG 982/1998;HG 1344/2011; HG 478/ 24-IUN-15;HG.478/24-IUN-15;OUG.1 din 04/01/2017;OUG.68 din 06/11/2019"/>
    <s v="imobil"/>
    <s v="Lungime= Km;Suprafeţe= ha;CF= ;"/>
  </r>
  <r>
    <x v="12163"/>
    <s v="8.04.04"/>
    <m/>
    <m/>
    <s v="DAF VALEA IZVORULUI"/>
    <s v="conform amenajamentelor silvice"/>
    <s v="PRAHOVA"/>
    <s v="-"/>
    <s v="Tara: România; Judet: PRAHOVA; -;   -; Nr: -;"/>
    <n v="1977"/>
    <n v="39500"/>
    <n v="29"/>
    <s v="in administrare"/>
    <s v="HG 982/1998;HG 1344/2011; HG 478/ 24-IUN-15;HG.478/24-IUN-15;OUG.1 din 04/01/2017;OUG.68 din 06/11/2019"/>
    <s v="imobil"/>
    <s v="Lungime= Km;Suprafeţe= ha;CF= ;"/>
  </r>
  <r>
    <x v="12164"/>
    <s v="8.04.04"/>
    <m/>
    <m/>
    <s v="DAF PISCUL CAINELUI"/>
    <s v="conform amenajamentelor silvice"/>
    <s v="PRAHOVA"/>
    <s v="-"/>
    <s v="Tara: România; Judet: PRAHOVA; -;   -; Nr: -;"/>
    <n v="1964"/>
    <n v="1858100"/>
    <n v="29"/>
    <s v="in administrare"/>
    <s v="HG 982/1998;HG 1344/2011; HG 478/ 24-IUN-15;HG.478/24-IUN-15;OUG.1 din 04/01/2017;OUG.68 din 06/11/2019"/>
    <s v="imobil"/>
    <s v="Lungime= Km;Suprafeţe= ha;CF= ;"/>
  </r>
  <r>
    <x v="12165"/>
    <s v="8.04.04"/>
    <m/>
    <m/>
    <s v="DAF PREVENTORIU"/>
    <s v="conform amenajamentelor silvice"/>
    <s v="PRAHOVA"/>
    <s v="Măneciu"/>
    <s v="Tara: România; Judet: PRAHOVA;Com Măneciu;   -; Nr: -;"/>
    <n v="1993"/>
    <n v="49382"/>
    <n v="29"/>
    <s v="in administrare"/>
    <s v="HG 982/1998;HG 1344/2011; HG 478/ 24-IUN-15;HG.478/24-IUN-15;OUG.1 din 04/01/2017;OUG.68 din 06/11/2019"/>
    <s v="imobil"/>
    <s v="Lungime= Km;Suprafeţe= ha;CF= ;"/>
  </r>
  <r>
    <x v="12166"/>
    <s v="8.04.04"/>
    <m/>
    <m/>
    <s v="DAF ZAGANUL"/>
    <s v="conform amenajamentelor silvice"/>
    <s v="PRAHOVA"/>
    <s v="Măneciu"/>
    <s v="Tara: România; Judet: PRAHOVA;Com Măneciu;   -; Nr: -;"/>
    <n v="1993"/>
    <n v="41920"/>
    <n v="29"/>
    <s v="in administrare"/>
    <s v="HG 982/1998;HG 1344/2011; HG 478/ 24-IUN-15;HG.478/24-IUN-15;OUG.1 din 04/01/2017;OUG.68 din 06/11/2019"/>
    <s v="imobil"/>
    <s v="Lungime= Km;Suprafeţe= ha;CF= ;"/>
  </r>
  <r>
    <x v="12167"/>
    <s v="8.04.04"/>
    <m/>
    <m/>
    <s v="DAF VALEA LUI DUMITRU"/>
    <s v="conform amenajamentelor silvice"/>
    <s v="PRAHOVA"/>
    <s v="Măneciu"/>
    <s v="Tara: România; Judet: PRAHOVA;Com Măneciu;   -; Nr: -;"/>
    <n v="1993"/>
    <n v="55707"/>
    <n v="29"/>
    <s v="in administrare"/>
    <s v="HG 982/1998;HG 1344/2011; HG 478/ 24-IUN-15;HG.478/24-IUN-15;OUG.1 din 04/01/2017;OUG.68 din 06/11/2019"/>
    <s v="imobil"/>
    <s v="Lungime= Km;Suprafeţe= ha;CF= ;"/>
  </r>
  <r>
    <x v="12168"/>
    <s v="8.04.04"/>
    <m/>
    <m/>
    <s v="DAF POIANA MARE"/>
    <s v="conform amenajamentelor silvice"/>
    <s v="PRAHOVA"/>
    <s v="Măneciu"/>
    <s v="Tara: România; Judet: PRAHOVA;Com Măneciu;   -; Nr: -;"/>
    <n v="1993"/>
    <n v="317967"/>
    <n v="29"/>
    <s v="in administrare"/>
    <s v="HG 982/1998;HG 1344/2011; HG 478/ 24-IUN-15;HG.478/24-IUN-15;OUG.1 din 04/01/2017;OUG.68 din 06/11/2019"/>
    <s v="imobil"/>
    <s v="Lungime= Km;Suprafeţe= ha;CF= ;"/>
  </r>
  <r>
    <x v="12169"/>
    <s v="8.04.04"/>
    <m/>
    <m/>
    <s v="DAF MANAILA"/>
    <s v="conform amenajamentelor silvice"/>
    <s v="PRAHOVA"/>
    <s v="Măneciu"/>
    <s v="Tara: România; Judet: PRAHOVA;Com Măneciu;   -; Nr: -;"/>
    <n v="1993"/>
    <n v="17100"/>
    <n v="29"/>
    <s v="in administrare"/>
    <s v="HG 982/1998;HG 1344/2011; HG 478/ 24-IUN-15;HG.478/24-IUN-15;OUG.1 din 04/01/2017;OUG.68 din 06/11/2019"/>
    <s v="imobil"/>
    <s v="Lungime= Km;Suprafeţe= ha;CF= ;"/>
  </r>
  <r>
    <x v="12170"/>
    <s v="8.04.04"/>
    <m/>
    <m/>
    <s v="DAF BRATOCEA"/>
    <s v="conform amenajamentelor silvice"/>
    <s v="PRAHOVA"/>
    <s v="Măneciu"/>
    <s v="Tara: România; Judet: PRAHOVA;Com Măneciu;   -; Nr: -;"/>
    <n v="1993"/>
    <n v="24401"/>
    <n v="29"/>
    <s v="in administrare"/>
    <s v="HG 982/1998;HG 1344/2011; HG 478/ 24-IUN-15;HG.478/24-IUN-15;OUG.1 din 04/01/2017;OUG.68 din 06/11/2019"/>
    <s v="imobil"/>
    <s v="Lungime= Km;Suprafeţe= ha;CF= ;"/>
  </r>
  <r>
    <x v="12171"/>
    <s v="8.04.04"/>
    <m/>
    <m/>
    <s v="DRUM FORESTIER NEGRASI"/>
    <s v="conform amenajamentelor silvice"/>
    <s v="PRAHOVA"/>
    <s v="-"/>
    <s v="Tara: România; Judet: PRAHOVA; -;   -; Nr: -;"/>
    <n v="1985"/>
    <n v="29470"/>
    <n v="29"/>
    <s v="in administrare"/>
    <s v="HG 982/1998;HG 1344/2011;OUG.1 din 04/01/2017;HG.354/18.05.2017;OUG.68 din 06/11/2019"/>
    <s v="imobil"/>
    <s v="Lungime= Km;Suprafeţe= ha;CF= ;"/>
  </r>
  <r>
    <x v="12172"/>
    <s v="8.04.04"/>
    <m/>
    <m/>
    <s v="DRUM FORESTIER NEGRASU"/>
    <s v="conform amenajamentelor silvice"/>
    <s v="PRAHOVA"/>
    <s v="-"/>
    <s v="Tara: România; Judet: PRAHOVA; -;   -; Nr: -;"/>
    <n v="1971"/>
    <n v="395283"/>
    <n v="29"/>
    <s v="in administrare"/>
    <s v="HG 982/1998;HG 1344/2011;OUG.1 din 04/01/2017;HG.354/18.05.2017;OUG.68 din 06/11/2019"/>
    <s v="imobil"/>
    <s v="Lungime= Km;Suprafeţe= ha;CF= ;"/>
  </r>
  <r>
    <x v="12173"/>
    <s v="8.30.01"/>
    <m/>
    <m/>
    <s v="CT COASTELE CIMPINI BRIG 1"/>
    <s v="conform amenajamentelor silvice"/>
    <s v="PRAHOVA"/>
    <s v="-"/>
    <s v="Tara: România; Judet: PRAHOVA; -;   -; Nr: -;"/>
    <n v="1987"/>
    <n v="1580"/>
    <n v="29"/>
    <s v="in administrare"/>
    <s v="HG 982/1998;HG 1344/2011; HG 478/ 24-IUN-15;HG.478/24-IUN-15;OUG.1 din 04/01/2017;HG.354/18.05.2017;OUG.68 din 06/11/2019;HG.846/08.10.2020"/>
    <s v="imobil"/>
    <s v="Lungime albie corectată/consolidată=0,5 km;"/>
  </r>
  <r>
    <x v="12174"/>
    <s v="8.04.04"/>
    <m/>
    <m/>
    <s v="DRUM FORESTIER VL.GUTUIULUI"/>
    <s v="conform amenajamentelor silvice"/>
    <s v="PRAHOVA"/>
    <s v="-"/>
    <s v="Tara: România; Judet: PRAHOVA; -;   -; Nr: -;"/>
    <n v="1971"/>
    <n v="661"/>
    <n v="29"/>
    <s v="in administrare"/>
    <s v="HG 982/1998;HG 1344/2011;OUG.1 din 04/01/2017;OUG.68 din 06/11/2019"/>
    <s v="imobil"/>
    <s v="drum forestier"/>
  </r>
  <r>
    <x v="12175"/>
    <s v="8.04.04"/>
    <m/>
    <m/>
    <s v="DRUM FORESTIER PIRIU PRUNULUI"/>
    <s v="conform amenajamentelor silvice"/>
    <s v="PRAHOVA"/>
    <s v="-"/>
    <s v="Tara: România; Judet: PRAHOVA; -;   -; Nr: -;"/>
    <n v="1971"/>
    <n v="58950"/>
    <n v="29"/>
    <s v="in administrare"/>
    <s v="HG 982/1998;HG 1344/2011;OUG.1 din 04/01/2017;OUG.68 din 06/11/2019"/>
    <s v="imobil"/>
    <s v="drum forestier"/>
  </r>
  <r>
    <x v="12176"/>
    <s v="8.04.04"/>
    <m/>
    <m/>
    <s v="DAF CASERIA"/>
    <s v="conform amenajamentelor silvice"/>
    <s v="PRAHOVA"/>
    <s v="Azuga"/>
    <s v="Tara: România; Judet: PRAHOVA;Orş Azuga;   -; Nr: -;"/>
    <n v="1972"/>
    <n v="1938000"/>
    <n v="29"/>
    <s v="in administrare"/>
    <s v="HG 982/1998;HG 1344/2011; HG 478/ 24-IUN-15;HG.478/24-IUN-15;OUG.1 din 04/01/2017;OUG.68 din 06/11/2019"/>
    <s v="imobil"/>
    <s v="Lungime= Km;Suprafeţe= ha;CF= ;"/>
  </r>
  <r>
    <x v="12177"/>
    <s v="8.04.04"/>
    <m/>
    <m/>
    <s v="DAF CENUSERIA"/>
    <s v="conform amenajamentelor silvice"/>
    <s v="PRAHOVA"/>
    <s v="Azuga"/>
    <s v="Tara: România; Judet: PRAHOVA;Orş Azuga;   -; Nr: -;"/>
    <n v="1967"/>
    <n v="28000"/>
    <n v="29"/>
    <s v="in administrare"/>
    <s v="HG 982/1998;HG 1344/2011; HG 478/ 24-IUN-15;HG.478/24-IUN-15;OUG.1 din 04/01/2017;OUG.68 din 06/11/2019"/>
    <s v="imobil"/>
    <s v="Lungime= Km;Suprafeţe= ha;CF= ;"/>
  </r>
  <r>
    <x v="12178"/>
    <s v="8.30.01"/>
    <m/>
    <m/>
    <s v="CT ZAMORA"/>
    <s v="conform amenajamentelor silvice"/>
    <s v="PRAHOVA"/>
    <s v="Buşteni"/>
    <s v="Tara: România; Judet: PRAHOVA;Orş Buşteni;   -; Nr: -;"/>
    <n v="1985"/>
    <n v="161521"/>
    <n v="29"/>
    <s v="in administrare"/>
    <s v="HG 982/1998;HG 1344/2011; HG 478/ 24-IUN-15;HG.478/24-IUN-15;OUG.1 din 04/01/2017;HG.354/18.05.2017;OUG.68 din 06/11/2019;HG.846/08.10.2020"/>
    <s v="imobil"/>
    <s v="Lungime albie corectată/consolidată=0,5 km;"/>
  </r>
  <r>
    <x v="12179"/>
    <s v="8.04.04"/>
    <m/>
    <m/>
    <s v="DAF DIDESTI II"/>
    <s v="conform amenajamentelor silvice"/>
    <s v="TELEORMAN"/>
    <s v="-"/>
    <s v="Tara: România; Judet: TELEORMAN; -;   -; Nr: -;"/>
    <n v="1986"/>
    <n v="52360"/>
    <n v="34"/>
    <s v="in administrare"/>
    <s v="HG 982/1998;;OUG.1 din 04/01/2017;HG.354/18.05.2017;OUG.68 din 06/11/2019"/>
    <s v="imobil"/>
    <s v="Lungime= Km;Suprafeţe= ha;CF= ;"/>
  </r>
  <r>
    <x v="12180"/>
    <s v="8.04.04"/>
    <m/>
    <m/>
    <s v="DAF BIVOLITA"/>
    <s v="conform amenajamentelor silvice"/>
    <s v="TELEORMAN"/>
    <s v="-"/>
    <s v="Tara: România; Judet: TELEORMAN; -;   -; Nr: -;"/>
    <n v="1986"/>
    <n v="39689"/>
    <n v="34"/>
    <s v="in administrare"/>
    <s v="HG 982/1998;HG 1344/2011;OUG.1 din 04/01/2017;HG.354/18.05.2017;OUG.68 din 06/11/2019"/>
    <s v="imobil"/>
    <s v="Lungime= Km;Suprafeţe= ha;CF= ;"/>
  </r>
  <r>
    <x v="12181"/>
    <s v="8.04.04"/>
    <m/>
    <m/>
    <s v="DAF GROZA BANUTA 3,5KM"/>
    <s v="conform amenajamentelor silvice"/>
    <s v="ARGEŞ"/>
    <s v="-"/>
    <s v="Tara: România; Judet: ARGEŞ; -;   -; Nr: -;"/>
    <n v="1981"/>
    <n v="40614"/>
    <n v="3"/>
    <s v="in administrare"/>
    <s v="HG 982/1998;HG 1344/2011;OUG.1 din 04/01/2017;HG.354/18.05.2017;OUG.68 din 06/11/2019"/>
    <s v="imobil"/>
    <s v="Lungime= Km;Suprafeţe= ha;CF= ;"/>
  </r>
  <r>
    <x v="12182"/>
    <s v="8.04.04"/>
    <m/>
    <m/>
    <s v="DAF 2.46 KM.VALEA MARE DOBROGOST"/>
    <s v="conform amenajamentelor silvice"/>
    <s v="ARGEŞ"/>
    <s v="-"/>
    <s v="Tara: România; Judet: ARGEŞ; -;   -; Nr: -;"/>
    <n v="1995"/>
    <n v="45727"/>
    <n v="3"/>
    <s v="in administrare"/>
    <s v="HG 982/1998;HG 1344/2011;OUG.1 din 04/01/2017;HG.354/18.05.2017;OUG.68 din 06/11/2019"/>
    <s v="imobil"/>
    <s v="Lungime= Km;Suprafeţe= ha;CF= ;"/>
  </r>
  <r>
    <x v="12183"/>
    <s v="8.04.04"/>
    <m/>
    <m/>
    <s v="DAF DANDARA"/>
    <s v="conform amenajamentelor silvice"/>
    <s v="TELEORMAN"/>
    <s v="-"/>
    <s v="Tara: România; Judet: TELEORMAN; -;   -; Nr: -;"/>
    <n v="1985"/>
    <n v="154026"/>
    <n v="34"/>
    <s v="in administrare"/>
    <s v="HG 982/1998;HG 1344/2011; HG 478/ 24-IUN-15;HG.478/24-IUN-15;OUG.1 din 04/01/2017;HG.354/18.05.2017;OUG.68 din 06/11/2019"/>
    <s v="imobil"/>
    <s v="Lungime= Km;Suprafeţe= ha;CF= ;"/>
  </r>
  <r>
    <x v="12184"/>
    <s v="8.04.04"/>
    <m/>
    <m/>
    <s v="DAF MANCIU"/>
    <s v="conform amenajamentelor silvice"/>
    <s v="TELEORMAN"/>
    <s v="-"/>
    <s v="Tara: România; Judet: TELEORMAN; -;   -; Nr: -;"/>
    <n v="1977"/>
    <n v="25136"/>
    <n v="34"/>
    <s v="in administrare"/>
    <s v="HG 982/1998;HG 1344/2011;OUG.1 din 04/01/2017;HG.354/18.05.2017;OUG.68 din 06/11/2019"/>
    <s v="imobil"/>
    <s v="Lungime= Km;Suprafeţe= ha;CF= ;"/>
  </r>
  <r>
    <x v="12185"/>
    <s v="8.04.04"/>
    <m/>
    <m/>
    <s v="DAF BOBU 1,3 KM"/>
    <s v="conform amenajamentelor silvice"/>
    <s v="ARGEŞ"/>
    <s v="-"/>
    <s v="Tara: România; Judet: ARGEŞ; -;   -; Nr: -;"/>
    <n v="1980"/>
    <n v="10744"/>
    <n v="3"/>
    <s v="in administrare"/>
    <s v="HG 982/1998;HG 1344/2011;OUG.1 din 04/01/2017;HG.354/18.05.2017;OUG.68 din 06/11/2019"/>
    <s v="imobil"/>
    <s v="Lungime= Km;Suprafeţe= ha;CF= ;"/>
  </r>
  <r>
    <x v="12186"/>
    <s v="8.04.04"/>
    <m/>
    <m/>
    <s v="DAF CAPRIOARA-V.POD.3,5KM"/>
    <s v="conform amenajamentelor silvice"/>
    <s v="ARGEŞ"/>
    <s v="-"/>
    <s v="Tara: România; Judet: ARGEŞ; -;   -; Nr: -;"/>
    <n v="1981"/>
    <n v="60794"/>
    <n v="3"/>
    <s v="in administrare"/>
    <s v="HG 982/1998;HG 1344/2011;OUG.1 din 04/01/2017;HG.354/18.05.2017;OUG.68 din 06/11/2019"/>
    <s v="imobil"/>
    <s v="Lungime= Km;Suprafeţe= ha;CF= ;"/>
  </r>
  <r>
    <x v="12187"/>
    <s v="8.04.04"/>
    <m/>
    <m/>
    <s v="DAF PLOSTINA-GALES 3,7 KM"/>
    <s v="conform amenajamentelor silvice"/>
    <s v="ARGEŞ"/>
    <s v="-"/>
    <s v="Tara: România; Judet: ARGEŞ; -;   -; Nr: -;"/>
    <n v="1980"/>
    <n v="176221"/>
    <n v="3"/>
    <s v="in administrare"/>
    <s v="HG 982/1998;HG 1344/2011;OUG.1 din 04/01/2017;HG.354/18.05.2017;OUG.68 din 06/11/2019"/>
    <s v="imobil"/>
    <s v="Lungime= Km;Suprafeţe= ha;CF= ;"/>
  </r>
  <r>
    <x v="12188"/>
    <s v="8.04.04"/>
    <m/>
    <m/>
    <s v="DAF DOSUL GHITULUI 4,2 KM"/>
    <s v="conform amenajamentelor silvice"/>
    <s v="ARGEŞ"/>
    <s v="-"/>
    <s v="Tara: România; Judet: ARGEŞ; -;   -; Nr: -;"/>
    <n v="1965"/>
    <n v="187715"/>
    <n v="3"/>
    <s v="in administrare"/>
    <s v="HG 982/1998;HG 1344/2011;OUG.1 din 04/01/2017;OUG.68 din 06/11/2019"/>
    <s v="imobil"/>
    <s v="drum auto forestier"/>
  </r>
  <r>
    <x v="12189"/>
    <s v="8.30.01"/>
    <m/>
    <m/>
    <s v="BARAJE COSEŞTI"/>
    <s v="conform amenajamentelor silvice"/>
    <s v="ARGEŞ"/>
    <s v="-"/>
    <s v="Tara: România; Judet: ARGEŞ; -;   -; Nr: -;"/>
    <n v="1981"/>
    <n v="6852"/>
    <n v="3"/>
    <s v="in administrare"/>
    <s v="HG 982/1998;HG 1344/2011;OUG.1 din 04/01/2017;HG.354/18.05.2017;OUG.68 din 06/11/2019;HG.846/08.10.2020"/>
    <s v="imobil"/>
    <s v="Lungime albie corectată/consolidată=9,4 km;"/>
  </r>
  <r>
    <x v="12190"/>
    <s v="8.04.04"/>
    <m/>
    <m/>
    <s v="DAF VALAEA CIRESULUI 2,2K"/>
    <s v="conform amenajamentelor silvice"/>
    <s v="ARGEŞ"/>
    <s v="-"/>
    <s v="Tara: România; Judet: ARGEŞ; -;   -; Nr: -;"/>
    <n v="1978"/>
    <n v="10604"/>
    <n v="3"/>
    <s v="in administrare"/>
    <s v="HG 982/1998;HG 1344/2011;OUG.1 din 04/01/2017;HG.354/18.05.2017;OUG.68 din 06/11/2019"/>
    <s v="imobil"/>
    <s v="Lungime= Km;Suprafeţe= ha;CF= ;"/>
  </r>
  <r>
    <x v="12191"/>
    <s v="8.04.04"/>
    <m/>
    <m/>
    <s v="DAF AXIAL VALSAN"/>
    <s v="conform amenajamentelor silvice"/>
    <s v="ARGEŞ"/>
    <s v="-"/>
    <s v="Tara: România; Judet: ARGEŞ; -;   -; Nr: -;"/>
    <n v="1963"/>
    <n v="961397"/>
    <n v="3"/>
    <s v="in administrare"/>
    <s v="HG 982/1998;HG 1344/2011; HG 478/ 24-IUN-15;HG.478/24-IUN-15;OUG.1 din 04/01/2017;HG.354/18.05.2017;OUG.68 din 06/11/2019"/>
    <s v="imobil"/>
    <s v="Lungime=27,5 KM Km;Suprafeţe= ha;CF= ;"/>
  </r>
  <r>
    <x v="12192"/>
    <s v="8.04.04"/>
    <m/>
    <m/>
    <s v="DAF PLOSTINA-GALES 3,4 KM"/>
    <s v="conform amenajamentelor silvice"/>
    <s v="ARGEŞ"/>
    <s v="-"/>
    <s v="Tara: România; Judet: ARGEŞ; -;   -; Nr: -;"/>
    <n v="1979"/>
    <n v="108448"/>
    <n v="3"/>
    <s v="in administrare"/>
    <s v="HG 982/1998;HG 1344/2011;OUG.1 din 04/01/2017;HG.354/18.05.2017;OUG.68 din 06/11/2019"/>
    <s v="imobil"/>
    <s v="Lungime= Km;Suprafeţe= ha;CF= ;"/>
  </r>
  <r>
    <x v="12193"/>
    <s v="8.30.01"/>
    <m/>
    <m/>
    <s v="BARAJ PERIMETRU MĂLURENI"/>
    <s v="conform amenajamentelor silvice"/>
    <s v="ARGEŞ"/>
    <s v="-"/>
    <s v="Tara: România; Judet: ARGEŞ; -;   -; Nr: -;"/>
    <n v="1956"/>
    <n v="587"/>
    <n v="3"/>
    <s v="in administrare"/>
    <s v="HG 982/1998;HG 1344/2011;OUG.1 din 04/01/2017;HG.354/18.05.2017;OUG.68 din 06/11/2019;HG.846/08.10.2020"/>
    <s v="imobil"/>
    <s v="Lungime albie corectată/consolidată=0,3 km;"/>
  </r>
  <r>
    <x v="12194"/>
    <s v="8.04.04"/>
    <m/>
    <m/>
    <s v="DRUM AUTO BASA"/>
    <s v="conform amenajamentelor silvice"/>
    <s v="ARGEŞ"/>
    <s v="-"/>
    <s v="Tara: România; Judet: ARGEŞ; -;   -; Nr: -;"/>
    <n v="1960"/>
    <n v="32944"/>
    <n v="3"/>
    <s v="in administrare"/>
    <s v="HG.982/1998;HG.1344/23.12.2010;OUG.1/04.01.2017;;OUG.68 din 06/11/2019"/>
    <s v="imobil"/>
    <s v="Lungime=2,2 Km;Suprafeţe= ha;CF= ;"/>
  </r>
  <r>
    <x v="12195"/>
    <s v="8.04.04"/>
    <m/>
    <m/>
    <s v="DRUM AUTO R.DOAMNEI 17,7K"/>
    <s v="conform amenajamentelor silvice"/>
    <s v="ARGEŞ"/>
    <s v="-"/>
    <s v="Tara: România; Judet: ARGEŞ; -;   -; Nr: -;"/>
    <n v="1963"/>
    <n v="206894"/>
    <n v="3"/>
    <s v="in administrare"/>
    <s v="HG 982/1998;HG 1344/2011;OUG.1 din 04/01/2017;HG.354/18.05.2017;OUG.68 din 06/11/2019"/>
    <s v="imobil"/>
    <s v="Lungime= Km;Suprafeţe= ha;CF= ;"/>
  </r>
  <r>
    <x v="12196"/>
    <s v="8.04.04"/>
    <m/>
    <m/>
    <s v="DRUM AUTO VALEA REA 16,6K"/>
    <s v="conform amenajamentelor silvice"/>
    <s v="ARGEŞ"/>
    <s v="-"/>
    <s v="Tara: România; Judet: ARGEŞ; -;   -; Nr: -;"/>
    <n v="1964"/>
    <n v="6449080"/>
    <n v="3"/>
    <s v="in administrare"/>
    <s v="HG 982/1998;HG 1344/2011;OUG.1 din 04/01/2017;HG.354/18.05.2017;OUG.68 din 06/11/2019"/>
    <s v="imobil"/>
    <s v="Lungime= Km;Suprafeţe= ha;CF= ;"/>
  </r>
  <r>
    <x v="12197"/>
    <s v="8.04.04"/>
    <m/>
    <m/>
    <s v="DRUM AUTO SBUGHITESTI 1,2"/>
    <s v="conform amenajamentelor silvice"/>
    <s v="ARGEŞ"/>
    <s v="-"/>
    <s v="Tara: România; Judet: ARGEŞ; -;   -; Nr: -;"/>
    <n v="1964"/>
    <n v="44201"/>
    <n v="3"/>
    <s v="in administrare"/>
    <s v="HG 982/1998;HG 1344/2011;OUG.1 din 04/01/2017;OUG.68 din 06/11/2019"/>
    <s v="imobil"/>
    <s v="drum auto forestier"/>
  </r>
  <r>
    <x v="12198"/>
    <s v="8.04.04"/>
    <m/>
    <m/>
    <s v="DRUM ZIMBRU"/>
    <s v="conform amenajamentelor silvice"/>
    <s v="ARGEŞ"/>
    <s v="-"/>
    <s v="Tara: România; Judet: ARGEŞ; -;   -; Nr: -;"/>
    <n v="1966"/>
    <n v="46847"/>
    <n v="3"/>
    <s v="in administrare"/>
    <s v="HG.982/1998;HG.1344/23.12.2010;OUG.1/04.01.2017;;OUG.68 din 06/11/2019"/>
    <s v="imobil"/>
    <s v="Lungime=2,5 Km;Suprafeţe= ha;CF= ;"/>
  </r>
  <r>
    <x v="12199"/>
    <s v="8.30.01"/>
    <m/>
    <m/>
    <s v="BARAJ TOACA STANESTI"/>
    <s v="conform amenajamentelor silvice"/>
    <s v="ARGEŞ"/>
    <s v="-"/>
    <s v="Tara: România; Judet: ARGEŞ; -;   -; Nr: -;"/>
    <n v="1982"/>
    <n v="9241"/>
    <n v="3"/>
    <s v="in administrare"/>
    <s v="HG 982/1998;HG 1344/2011;OUG.1 din 04/01/2017;HG.354/18.05.2017;OUG.68 din 06/11/2019;HG.846/08.10.2020"/>
    <s v="imobil"/>
    <s v="Lungime albie corectată/consolidată=3 km;"/>
  </r>
  <r>
    <x v="12200"/>
    <s v="8.30.01"/>
    <m/>
    <m/>
    <s v="BARAJ PĂCURARUL CT"/>
    <s v="conform amenajamentelor silvice"/>
    <s v="ARGEŞ"/>
    <s v="-"/>
    <s v="Tara: România; Judet: ARGEŞ; -;   -; Nr: -;"/>
    <n v="1987"/>
    <n v="6967"/>
    <n v="3"/>
    <s v="in administrare"/>
    <s v="HG 982/1998;HG 1344/2011;OUG.1 din 04/01/2017;HG.354/18.05.2017;OUG.68 din 06/11/2019;HG.846/08.10.2020"/>
    <s v="imobil"/>
    <s v="Lungime albie corectată/consolidată=5,4 km;"/>
  </r>
  <r>
    <x v="12201"/>
    <s v="8.04.04"/>
    <m/>
    <m/>
    <s v="DAF BURDIMANU 3.3 KM"/>
    <s v="conform amenajamentelor silvice"/>
    <s v="ARGEŞ"/>
    <s v="-"/>
    <s v="Tara: România; Judet: ARGEŞ; -;   -; Nr: -;"/>
    <n v="1983"/>
    <n v="32765"/>
    <n v="3"/>
    <s v="in administrare"/>
    <s v="HG 982/1998;HG 1344/2011;OUG.1 din 04/01/2017;HG.354/18.05.2017;OUG.68 din 06/11/2019"/>
    <s v="imobil"/>
    <s v="Lungime= Km;Suprafeţe= ha;CF= ;"/>
  </r>
  <r>
    <x v="12202"/>
    <s v="8.04.04"/>
    <m/>
    <m/>
    <s v="DAF BUSAGA 4 KM"/>
    <s v="conform amenajamentelor silvice"/>
    <s v="ARGEŞ"/>
    <s v="-"/>
    <s v="Tara: România; Judet: ARGEŞ; -;   -; Nr: -;"/>
    <n v="1965"/>
    <n v="50271"/>
    <n v="3"/>
    <s v="in administrare"/>
    <s v="HG 982/1998;HG 1344/2011;OUG.1 din 04/01/2017;HG.354/18.05.2017;OUG.68 din 06/11/2019"/>
    <s v="imobil"/>
    <s v="Lungime= Km;Suprafeţe= ha;CF= ;"/>
  </r>
  <r>
    <x v="12203"/>
    <s v="8.04.04"/>
    <m/>
    <m/>
    <s v="DAF COTMENITA-BRADISOR7,7"/>
    <s v="conform amenajamentelor silvice"/>
    <s v="ARGEŞ"/>
    <s v="-"/>
    <s v="Tara: România; Judet: ARGEŞ; -;   -; Nr: -;"/>
    <n v="1984"/>
    <n v="108458"/>
    <n v="3"/>
    <s v="in administrare"/>
    <s v="HG 982/1998;HG 1344/2011;OUG.1 din 04/01/2017;HG.354/18.05.2017;OUG.68 din 06/11/2019"/>
    <s v="imobil"/>
    <s v="Lungime= Km;Suprafeţe= ha;CF= ;"/>
  </r>
  <r>
    <x v="12204"/>
    <s v="8.04.04"/>
    <m/>
    <m/>
    <s v="DAF GLIMBOC 2,5 KM"/>
    <s v="conform amenajamentelor silvice"/>
    <s v="ARGEŞ"/>
    <s v="-"/>
    <s v="Tara: România; Judet: ARGEŞ; -;   -; Nr: -;"/>
    <n v="1981"/>
    <n v="46754"/>
    <n v="3"/>
    <s v="in administrare"/>
    <s v="HG 982/1998;HG 1344/2011;OUG.1 din 04/01/2017;HG.354/18.05.2017;OUG.68 din 06/11/2019"/>
    <s v="imobil"/>
    <s v="Lungime= Km;Suprafeţe= ha;CF= ;"/>
  </r>
  <r>
    <x v="12205"/>
    <s v="8.04.04"/>
    <m/>
    <m/>
    <s v="DAF BIVOLITA 1,8 KM"/>
    <s v="conform amenajamentelor silvice"/>
    <s v="ARGEŞ"/>
    <s v="-"/>
    <s v="Tara: România; Judet: ARGEŞ; -;   -; Nr: -;"/>
    <n v="1983"/>
    <n v="52488"/>
    <n v="3"/>
    <s v="in administrare"/>
    <s v="HG 982/1998;HG 1344/2011;OUG.1 din 04/01/2017;HG.354/18.05.2017;OUG.68 din 06/11/2019"/>
    <s v="imobil"/>
    <s v="Lungime= Km;Suprafeţe= ha;CF= ;"/>
  </r>
  <r>
    <x v="12206"/>
    <s v="8.04.04"/>
    <m/>
    <m/>
    <s v="DAF BABANA - RICHITELE5,8"/>
    <s v="conform amenajamentelor silvice"/>
    <s v="ARGEŞ"/>
    <s v="-"/>
    <s v="Tara: România; Judet: ARGEŞ; -;   -; Nr: -;"/>
    <n v="1968"/>
    <n v="106676"/>
    <n v="3"/>
    <s v="in administrare"/>
    <s v="HG 982/1998;HG 1344/2011;OUG.1 din 04/01/2017;OUG.68 din 06/11/2019"/>
    <s v="imobil"/>
    <s v="drum auto forestier"/>
  </r>
  <r>
    <x v="12207"/>
    <s v="8.04.04"/>
    <m/>
    <m/>
    <s v="DAF CRIMPOTEASA 4,0 KM"/>
    <s v="conform amenajamentelor silvice"/>
    <s v="ARGEŞ"/>
    <s v="-"/>
    <s v="Tara: România; Judet: ARGEŞ; -;   -; Nr: -;"/>
    <n v="1978"/>
    <n v="21643"/>
    <n v="3"/>
    <s v="in administrare"/>
    <s v="HG 982/1998;HG 1344/2011;OUG.1 din 04/01/2017;HG.354/18.05.2017;OUG.68 din 06/11/2019"/>
    <s v="imobil"/>
    <s v="Lungime= Km;Suprafeţe= ha;CF= ;"/>
  </r>
  <r>
    <x v="12208"/>
    <s v="8.04.04"/>
    <m/>
    <m/>
    <s v="DAF VALEA OARZELOR"/>
    <s v="conform amenajamentelor silvice"/>
    <s v="ARGEŞ"/>
    <s v="-"/>
    <s v="Tara: România; Judet: ARGEŞ; -;   -; Nr: -;"/>
    <n v="1977"/>
    <n v="53157"/>
    <n v="3"/>
    <s v="in administrare"/>
    <s v="HG 982/1998;HG 1344/2011; HG 478/ 24-IUN-15;HG.478/24-IUN-15;OUG.1 din 04/01/2017;OUG.68 din 06/11/2019"/>
    <s v="imobil"/>
    <s v="Lungime=2,0 KM Km;Suprafeţe= ha;CF= ;"/>
  </r>
  <r>
    <x v="12209"/>
    <s v="8.04.04"/>
    <m/>
    <m/>
    <s v="DAF PORTAREASA"/>
    <s v="conform amenajamentelor silvice"/>
    <s v="ARGEŞ"/>
    <s v="-"/>
    <s v="Tara: România; Judet: ARGEŞ; -;   -; Nr: -;"/>
    <n v="1953"/>
    <n v="646305"/>
    <n v="3"/>
    <s v="in administrare"/>
    <s v="HG 982/1998;HG 1344/2011; HG 478/ 24-IUN-15;HG.478/24-IUN-15;OUG.1 din 04/01/2017;OUG.68 din 06/11/2019"/>
    <s v="imobil"/>
    <s v="Lungime=6,5 KM Km;Suprafeţe= ha;CF= ;"/>
  </r>
  <r>
    <x v="12210"/>
    <s v="8.04.04"/>
    <m/>
    <m/>
    <s v="DAF VALEA LUI COMAN"/>
    <s v="conform amenajamentelor silvice"/>
    <s v="ARGEŞ"/>
    <s v="-"/>
    <s v="Tara: România; Judet: ARGEŞ; -;   -; Nr: -;"/>
    <n v="1966"/>
    <n v="511765"/>
    <n v="3"/>
    <s v="in administrare"/>
    <s v="HG 982/1998;HG 1344/2011; HG 478/ 24-IUN-15;HG.478/24-IUN-15;OUG.1 din 04/01/2017;OUG.68 din 06/11/2019"/>
    <s v="imobil"/>
    <s v="Lungime=12,0 KM Km;Suprafeţe= ha;CF= ;"/>
  </r>
  <r>
    <x v="12211"/>
    <s v="8.30.01"/>
    <m/>
    <m/>
    <s v="CT BADEANCA VALEA BABEI"/>
    <s v="conform amenajamentelor silvice"/>
    <s v="ARGEŞ"/>
    <s v="-"/>
    <s v="Tara: România; Judet: ARGEŞ; -;   -; Nr: -;"/>
    <n v="1991"/>
    <n v="3029"/>
    <n v="3"/>
    <s v="in administrare"/>
    <s v="HG 982/1998;HG 1344/2011; HG 478/ 24-IUN-15;HG.478/24-IUN-15;OUG.1 din 04/01/2017;HG.354/18.05.2017;OUG.68 din 06/11/2019;HG.846/08.10.2020"/>
    <s v="imobil"/>
    <s v="Lungime albie corectată/consolidată=0,4 km;"/>
  </r>
  <r>
    <x v="12212"/>
    <s v="8.04.04"/>
    <m/>
    <m/>
    <s v="DAF BUGHEA MARE"/>
    <s v="conform amenajamentelor silvice"/>
    <s v="ARGEŞ"/>
    <s v="-"/>
    <s v="Tara: România; Judet: ARGEŞ; -;   -; Nr: -;"/>
    <n v="1969"/>
    <n v="467133"/>
    <n v="3"/>
    <s v="in administrare"/>
    <s v="HG 982/1998;HG 1344/2011; HG 478/ 24-IUN-15;HG.478/24-IUN-15;OUG.1 din 04/01/2017;OUG.68 din 06/11/2019"/>
    <s v="imobil"/>
    <s v="Lungime=7,4 KM Km;Suprafeţe= ha;CF= ;"/>
  </r>
  <r>
    <x v="12213"/>
    <s v="8.04.04"/>
    <m/>
    <m/>
    <s v="DAF BUGHITA ALBESTI"/>
    <s v="conform amenajamentelor silvice"/>
    <s v="ARGEŞ"/>
    <s v="-"/>
    <s v="Tara: România; Judet: ARGEŞ; -;   -; Nr: -;"/>
    <n v="1971"/>
    <n v="544072"/>
    <n v="3"/>
    <s v="in administrare"/>
    <s v="HG 982/1998;HG 1344/2011; HG 478/ 24-IUN-15;HG.478/24-IUN-15;OUG.1 din 04/01/2017;OUG.68 din 06/11/2019"/>
    <s v="imobil"/>
    <s v="Lungime=2,8 KM Km;Suprafeţe= ha;CF= ;"/>
  </r>
  <r>
    <x v="12214"/>
    <s v="8.30.01"/>
    <m/>
    <m/>
    <s v="BARAJE"/>
    <s v="conform amenajamentelor silvice"/>
    <s v="ARGEŞ"/>
    <s v="-"/>
    <s v="Tara: România; Judet: ARGEŞ; -;   -; Nr: -;"/>
    <n v="1984"/>
    <n v="294"/>
    <n v="3"/>
    <s v="in administrare"/>
    <s v="HG 982/1998;HG 1344/2011; HG 478/ 24-IUN-15;HG.478/24-IUN-15;OUG.1 din 04/01/2017;HG.354/18.05.2017;OUG.68 din 06/11/2019;HG.846/08.10.2020"/>
    <s v="imobil"/>
    <s v="Lungime albie corectată/consolidată=0,5 km;"/>
  </r>
  <r>
    <x v="12215"/>
    <s v="8.30.01"/>
    <m/>
    <m/>
    <s v="BARAJE"/>
    <s v="conform amenajamentelor silvice"/>
    <s v="ARGEŞ"/>
    <s v="-"/>
    <s v="Tara: România; Judet: ARGEŞ; -;   -; Nr: -;"/>
    <n v="1984"/>
    <n v="470"/>
    <n v="3"/>
    <s v="in administrare"/>
    <s v="HG 982/1998;HG 1344/2011; HG 478/ 24-IUN-15;HG.478/24-IUN-15;OUG.1 din 04/01/2017;HG.354/18.05.2017;OUG.68 din 06/11/2019;HG.846/08.10.2020"/>
    <s v="imobil"/>
    <s v="Lungime albie corectată/consolidată=0,2 km;"/>
  </r>
  <r>
    <x v="12216"/>
    <s v="8.30.01"/>
    <m/>
    <m/>
    <s v="BARAJE"/>
    <s v="conform amenajamentelor silvice"/>
    <s v="ARGEŞ"/>
    <s v="-"/>
    <s v="Tara: România; Judet: ARGEŞ; -;   -; Nr: -;"/>
    <n v="1987"/>
    <n v="2171"/>
    <n v="3"/>
    <s v="in administrare"/>
    <s v="HG 982/1998;HG 1344/2011; HG 478/ 24-IUN-15;HG.478/24-IUN-15;OUG.1 din 04/01/2017;HG.354/18.05.2017;OUG.68 din 06/11/2019;HG.846/08.10.2020"/>
    <s v="imobil"/>
    <s v="Lungime albie corectată/consolidată=0,5 km;"/>
  </r>
  <r>
    <x v="12217"/>
    <s v="8.04.04"/>
    <m/>
    <m/>
    <s v="DAF STRIMBA-PIETR."/>
    <s v="conform amenajamentelor silvice"/>
    <s v="ARGEŞ"/>
    <s v="-"/>
    <s v="Tara: România; Judet: ARGEŞ; -;   -; Nr: -;"/>
    <n v="1967"/>
    <n v="389064"/>
    <n v="3"/>
    <s v="in administrare"/>
    <s v="HG 982/1998;; HG 478/ 24-IUN-15;HG.478/24-IUN-15;OUG.1 din 04/01/2017;OUG.68 din 06/11/2019"/>
    <s v="imobil"/>
    <s v="Lungime=5,5 KM Km;Suprafeţe= ha;CF= ;"/>
  </r>
  <r>
    <x v="12218"/>
    <s v="8.30.01"/>
    <m/>
    <m/>
    <s v="CT DURA STERESCU"/>
    <s v="conform amenajamentelor silvice"/>
    <s v="ARGEŞ"/>
    <s v="-"/>
    <s v="Tara: România; Judet: ARGEŞ; -;   -; Nr: -;"/>
    <n v="1988"/>
    <n v="1960"/>
    <n v="3"/>
    <s v="in administrare"/>
    <s v="HG 982/1998;HG 1344/2011;OUG.1 din 04/01/2017;HG.354/18.05.2017;OUG.68 din 06/11/2019;HG.846/08.10.2020"/>
    <s v="imobil"/>
    <s v="Lungime albie corectată/consolidată=0,2 km;"/>
  </r>
  <r>
    <x v="12219"/>
    <s v="8.30.01"/>
    <m/>
    <m/>
    <s v="CT DURA"/>
    <s v="conform amenajamentelor silvice"/>
    <s v="ARGEŞ"/>
    <s v="-"/>
    <s v="Tara: România; Judet: ARGEŞ; -;   -; Nr: -;"/>
    <n v="1989"/>
    <n v="3502"/>
    <n v="3"/>
    <s v="in administrare"/>
    <s v="HG 982/1998;HG 1344/2011;OUG.1 din 04/01/2017;HG.354/18.05.2017;OUG.68 din 06/11/2019;HG.846/08.10.2020"/>
    <s v="imobil"/>
    <s v="Lungime albie corectată/consolidată=0,3 km;"/>
  </r>
  <r>
    <x v="12220"/>
    <s v="8.04.04"/>
    <m/>
    <m/>
    <s v="DAF HULUBITA CATINIS 1.0"/>
    <s v="conform amenajamentelor silvice"/>
    <s v="ARGEŞ"/>
    <s v="-"/>
    <s v="Tara: România; Judet: ARGEŞ; -;   -; Nr: -;"/>
    <n v="1984"/>
    <n v="28220"/>
    <n v="3"/>
    <s v="in administrare"/>
    <s v="HG 982/1998;HG 1344/2011;OUG.1 din 04/01/2017;HG.354/18.05.2017;OUG.68 din 06/11/2019"/>
    <s v="imobil"/>
    <s v="Lungime= Km;Suprafeţe= ha;CF= ;"/>
  </r>
  <r>
    <x v="12221"/>
    <s v="8.04.04"/>
    <m/>
    <m/>
    <s v="DAF UNDITA ZATRA 2.7 KM"/>
    <s v="conform amenajamentelor silvice"/>
    <s v="ARGEŞ"/>
    <s v="-"/>
    <s v="Tara: România; Judet: ARGEŞ; -;   -; Nr: -;"/>
    <n v="1993"/>
    <n v="52257"/>
    <n v="3"/>
    <s v="in administrare"/>
    <s v="HG 982/1998;HG 1344/2011;OUG.1 din 04/01/2017;HG.354/18.05.2017;OUG.68 din 06/11/2019"/>
    <s v="imobil"/>
    <s v="Lungime= Km;Suprafeţe= ha;CF= ;"/>
  </r>
  <r>
    <x v="12222"/>
    <s v="8.04.04"/>
    <m/>
    <m/>
    <s v="DAF LENTEA 4.0 KM"/>
    <s v="conform amenajamentelor silvice"/>
    <s v="ARGEŞ"/>
    <s v="-"/>
    <s v="Tara: România; Judet: ARGEŞ; -;   -; Nr: -;"/>
    <n v="1975"/>
    <n v="62381"/>
    <n v="3"/>
    <s v="in administrare"/>
    <s v="HG 982/1998;HG 1344/2011;OUG.1 din 04/01/2017;HG.354/18.05.2017;OUG.68 din 06/11/2019"/>
    <s v="imobil"/>
    <s v="Lungime= Km;Suprafeţe= ha;CF= ;"/>
  </r>
  <r>
    <x v="12223"/>
    <s v="8.04.04"/>
    <m/>
    <m/>
    <s v="DAF V.LAPUSULUI 3.5 KM"/>
    <s v="conform amenajamentelor silvice"/>
    <s v="ARGEŞ"/>
    <s v="-"/>
    <s v="Tara: România; Judet: ARGEŞ; -;   -; Nr: -;"/>
    <n v="1975"/>
    <n v="18228"/>
    <n v="3"/>
    <s v="in administrare"/>
    <s v="HG 982/1998;HG 1344/2011;OUG.1 din 04/01/2017;HG.354/18.05.2017;OUG.68 din 06/11/2019"/>
    <s v="imobil"/>
    <s v="Lungime= Km;Suprafeţe= ha;CF= ;"/>
  </r>
  <r>
    <x v="12224"/>
    <s v="8.04.04"/>
    <m/>
    <m/>
    <s v="DAF PR.CU LIVEZI"/>
    <s v="conform amenajamentelor silvice"/>
    <s v="ARGEŞ"/>
    <s v="-"/>
    <s v="Tara: România; Judet: ARGEŞ; -;   -; Nr: -;"/>
    <n v="1973"/>
    <n v="18721"/>
    <n v="3"/>
    <s v="in administrare"/>
    <s v="HG 982/1998;HG 1344/2011; HG 478/ 24-IUN-15;HG.478/24-IUN-15;OUG.1 din 04/01/2017;OUG.68 din 06/11/2019"/>
    <s v="imobil"/>
    <s v="Lungime= Km;Suprafeţe= ha;CF= ;"/>
  </r>
  <r>
    <x v="12225"/>
    <s v="8.04.04"/>
    <m/>
    <m/>
    <s v="DAF PR.URSULUI"/>
    <s v="conform amenajamentelor silvice"/>
    <s v="ARGEŞ"/>
    <s v="-"/>
    <s v="Tara: România; Judet: ARGEŞ; -;   -; Nr: -;"/>
    <n v="1966"/>
    <n v="19448"/>
    <n v="3"/>
    <s v="in administrare"/>
    <s v="HG 982/1998;HG 1344/2011; HG 478/ 24-IUN-15;HG.478/24-IUN-15;OUG.1 din 04/01/2017;OUG.68 din 06/11/2019"/>
    <s v="imobil"/>
    <s v="Lungime= Km;Suprafeţe= ha;CF= ;"/>
  </r>
  <r>
    <x v="12226"/>
    <s v="8.30.01"/>
    <m/>
    <m/>
    <s v="CORECŢIE TORENŢI V PERI"/>
    <s v="conform amenajamentelor silvice"/>
    <s v="ARGEŞ"/>
    <s v="-"/>
    <s v="Tara: România; Judet: ARGEŞ; -;   -; Nr: -;"/>
    <n v="1986"/>
    <n v="1053"/>
    <n v="3"/>
    <s v="in administrare"/>
    <s v="HG 982/1998;HG 1344/2011;OUG.1 din 04/01/2017;HG.354/18.05.2017;OUG.68 din 06/11/2019;HG.846/08.10.2020"/>
    <s v="imobil"/>
    <s v="Lungime albie corectată/consolidată=1,12 km;"/>
  </r>
  <r>
    <x v="12227"/>
    <s v="8.04.04"/>
    <m/>
    <m/>
    <s v="DAF IEDU MARE"/>
    <s v="conform amenajamentelor silvice"/>
    <s v="ARGEŞ"/>
    <s v="-"/>
    <s v="Tara: România; Judet: ARGEŞ; -;   -; Nr: -;"/>
    <n v="1971"/>
    <n v="55655"/>
    <n v="3"/>
    <s v="in administrare"/>
    <s v="HG 982/1998;HG 1344/2011; HG 478/ 24-IUN-15;HG.478/24-IUN-15;OUG.1 din 04/01/2017;OUG.68 din 06/11/2019"/>
    <s v="imobil"/>
    <s v="Lungime= Km;Suprafeţe= ha;CF= ;"/>
  </r>
  <r>
    <x v="12228"/>
    <s v="8.04.04"/>
    <m/>
    <m/>
    <s v="DAF TISA - MALU"/>
    <s v="conform amenajamentelor silvice"/>
    <s v="ARGEŞ"/>
    <s v="-"/>
    <s v="Tara: România; Judet: ARGEŞ; -;   -; Nr: -;"/>
    <n v="1967"/>
    <n v="23342"/>
    <n v="3"/>
    <s v="in administrare"/>
    <s v="HG 982/1998;HG 1344/2011; HG 478/ 24-IUN-15;HG.478/24-IUN-15;OUG.1 din 04/01/2017;OUG.68 din 06/11/2019"/>
    <s v="imobil"/>
    <s v="Lungime= Km;Suprafeţe= ha;CF= ;"/>
  </r>
  <r>
    <x v="12229"/>
    <s v="8.04.04"/>
    <m/>
    <m/>
    <s v="DAF TOMENI"/>
    <s v="conform amenajamentelor silvice"/>
    <s v="ARGEŞ"/>
    <s v="-"/>
    <s v="Tara: România; Judet: ARGEŞ; -;   -; Nr: -;"/>
    <n v="1961"/>
    <n v="2527"/>
    <n v="3"/>
    <s v="in administrare"/>
    <s v="HG 982/1998;HG 1344/2011; HG 478/ 24-IUN-15;HG.478/24-IUN-15;OUG.1 din 04/01/2017;OUG.68 din 06/11/2019"/>
    <s v="imobil"/>
    <s v="Lungime= Km;Suprafeţe= ha;CF= ;"/>
  </r>
  <r>
    <x v="12230"/>
    <s v="8.04.04"/>
    <m/>
    <m/>
    <s v="DAF MANASTIREA"/>
    <s v="conform amenajamentelor silvice"/>
    <s v="ARGEŞ"/>
    <s v="-"/>
    <s v="Tara: România; Judet: ARGEŞ; -;   -; Nr: -;"/>
    <n v="1980"/>
    <n v="242790"/>
    <n v="3"/>
    <s v="in administrare"/>
    <s v="HG 982/1998;HG 1344/2011; HG 478/ 24-IUN-15;HG.478/24-IUN-15;OUG.1 din 04/01/2017;OUG.68 din 06/11/2019"/>
    <s v="imobil"/>
    <s v="Lungime= Km;Suprafeţe= ha;CF= ;"/>
  </r>
  <r>
    <x v="12231"/>
    <s v="8.04.04"/>
    <m/>
    <m/>
    <s v="DAF OLANEASCA I"/>
    <s v="conform amenajamentelor silvice"/>
    <s v="ARGEŞ"/>
    <s v="-"/>
    <s v="Tara: România; Judet: ARGEŞ; -;   -; Nr: -;"/>
    <n v="1980"/>
    <n v="45301"/>
    <n v="3"/>
    <s v="in administrare"/>
    <s v="HG 982/1998;HG 1344/2011; HG 478/ 24-IUN-15;HG.478/24-IUN-15;OUG.1 din 04/01/2017;OUG.68 din 06/11/2019"/>
    <s v="imobil"/>
    <s v="Lungime= Km;Suprafeţe= ha;CF= ;"/>
  </r>
  <r>
    <x v="12232"/>
    <s v="8.04.04"/>
    <m/>
    <m/>
    <s v="DAF VL. BARBULUI"/>
    <s v="conform amenajamentelor silvice"/>
    <s v="ARGEŞ"/>
    <s v="-"/>
    <s v="Tara: România; Judet: ARGEŞ; -;   -; Nr: -;"/>
    <n v="1979"/>
    <n v="7338"/>
    <n v="3"/>
    <s v="in administrare"/>
    <s v="HG 982/1998;HG 1344/2011; HG 478/ 24-IUN-15;HG.478/24-IUN-15;OUG.1 din 04/01/2017;OUG.68 din 06/11/2019"/>
    <s v="imobil"/>
    <s v="Lungime= Km;Suprafeţe= ha;CF= ;"/>
  </r>
  <r>
    <x v="12233"/>
    <s v="8.04.04"/>
    <m/>
    <m/>
    <s v="DAF TAMAS"/>
    <s v="conform amenajamentelor silvice"/>
    <s v="ARGEŞ"/>
    <s v="-"/>
    <s v="Tara: România; Judet: ARGEŞ; -;   -; Nr: -;"/>
    <n v="1963"/>
    <n v="3646"/>
    <n v="3"/>
    <s v="in administrare"/>
    <s v="HG 982/1998;HG 1344/2011; HG 478/ 24-IUN-15;HG.478/24-IUN-15;OUG.1 din 04/01/2017;OUG.68 din 06/11/2019"/>
    <s v="imobil"/>
    <s v="Lungime= Km;Suprafeţe= ha;CF= ;"/>
  </r>
  <r>
    <x v="12234"/>
    <s v="8.04.04"/>
    <m/>
    <m/>
    <s v="DAF ONCIOAIA"/>
    <s v="conform amenajamentelor silvice"/>
    <s v="ARGEŞ"/>
    <s v="-"/>
    <s v="Tara: România; Judet: ARGEŞ; -;   -; Nr: -;"/>
    <n v="1974"/>
    <n v="9628"/>
    <n v="3"/>
    <s v="in administrare"/>
    <s v="HG 982/1998;HG 1344/2011; HG 478/ 24-IUN-15;HG.478/24-IUN-15;OUG.1 din 04/01/2017;OUG.68 din 06/11/2019"/>
    <s v="imobil"/>
    <s v="Lungime= Km;Suprafeţe= ha;CF= ;"/>
  </r>
  <r>
    <x v="12235"/>
    <s v="8.04.04"/>
    <m/>
    <m/>
    <s v="DAF V.FRASINULUI"/>
    <s v="conform amenajamentelor silvice"/>
    <s v="ARGEŞ"/>
    <s v="-"/>
    <s v="Tara: România; Judet: ARGEŞ; -;   -; Nr: -;"/>
    <n v="1974"/>
    <n v="225187"/>
    <n v="3"/>
    <s v="in administrare"/>
    <s v="HG 982/1998;HG 1344/2011; HG 478/ 24-IUN-15;HG.478/24-IUN-15;OUG.1 din 04/01/2017;OUG.68 din 06/11/2019"/>
    <s v="imobil"/>
    <s v="Lungime= Km;Suprafeţe= ha;CF= ;"/>
  </r>
  <r>
    <x v="12236"/>
    <s v="8.04.04"/>
    <m/>
    <m/>
    <s v="DAF V.POPII"/>
    <s v="conform amenajamentelor silvice"/>
    <s v="ARGEŞ"/>
    <s v="-"/>
    <s v="Tara: România; Judet: ARGEŞ; -;   -; Nr: -;"/>
    <n v="1966"/>
    <n v="5865"/>
    <n v="3"/>
    <s v="in administrare"/>
    <s v="HG 982/1998;HG 1344/2011; HG 478/ 24-IUN-15;HG.478/24-IUN-15;OUG.1 din 04/01/2017;OUG.68 din 06/11/2019"/>
    <s v="imobil"/>
    <s v="Lungime= Km;Suprafeţe= ha;CF= ;"/>
  </r>
  <r>
    <x v="12237"/>
    <s v="8.04.04"/>
    <m/>
    <m/>
    <s v="DAF CLABUCET"/>
    <s v="conform amenajamentelor silvice"/>
    <s v="ARGEŞ"/>
    <s v="-"/>
    <s v="Tara: România; Judet: ARGEŞ; -;   -; Nr: -;"/>
    <n v="1965"/>
    <n v="8181"/>
    <n v="3"/>
    <s v="in administrare"/>
    <s v="HG 982/1998;HG 1344/2011; HG 478/ 24-IUN-15;HG.478/24-IUN-15;OUG.1 din 04/01/2017;OUG.68 din 06/11/2019"/>
    <s v="imobil"/>
    <s v="Lungime= Km;Suprafeţe= ha;CF= ;"/>
  </r>
  <r>
    <x v="12238"/>
    <s v="8.30.01"/>
    <m/>
    <m/>
    <s v="CORECTARE TORENTI"/>
    <s v="conform amenajamentelor silvice"/>
    <s v="ARGEŞ"/>
    <s v="-"/>
    <s v="Tara: România; Judet: ARGEŞ; -;   -; Nr: -;"/>
    <n v="1987"/>
    <n v="1305"/>
    <n v="3"/>
    <s v="in administrare"/>
    <s v="HG 982/1998;HG 1344/2011; HG 478/ 24-IUN-15;HG.478/24-IUN-15;OUG.1 din 04/01/2017;HG.354/18.05.2017;OUG.68 din 06/11/2019;HG.846/08.10.2020"/>
    <s v="imobil"/>
    <s v="Lungime albie corectată/consolidată=0,5 km;"/>
  </r>
  <r>
    <x v="12239"/>
    <s v="8.30.01"/>
    <m/>
    <m/>
    <s v="CT DAMBOVICIOARA"/>
    <s v="conform amenajamentelor silvice"/>
    <s v="ARGEŞ"/>
    <s v="-"/>
    <s v="Tara: România; Judet: ARGEŞ; -;   -; Nr: -;"/>
    <n v="1991"/>
    <n v="2252"/>
    <n v="3"/>
    <s v="in administrare"/>
    <s v="HG 982/1998;HG 1344/2011; HG 478/ 24-IUN-15;HG.478/24-IUN-15;OUG.1 din 04/01/2017;HG.354/18.05.2017;OUG.68 din 06/11/2019;HG.846/08.10.2020"/>
    <s v="imobil"/>
    <s v="Lungime albie corectată/consolidată=0,3 km;"/>
  </r>
  <r>
    <x v="12240"/>
    <s v="8.04.04"/>
    <m/>
    <m/>
    <s v="DAF ANDOLIA"/>
    <s v="conform amenajamentelor silvice"/>
    <s v="ARGEŞ"/>
    <s v="-"/>
    <s v="Tara: România; Judet: ARGEŞ; -;   -; Nr: -;"/>
    <n v="1965"/>
    <n v="2094"/>
    <n v="3"/>
    <s v="in administrare"/>
    <s v="HG 982/1998;HG 1344/2011; HG 478/ 24-IUN-15;HG.478/24-IUN-15;OUG.1 din 04/01/2017;OUG.68 din 06/11/2019"/>
    <s v="imobil"/>
    <s v="Lungime= Km;Suprafeţe= ha;CF= ;"/>
  </r>
  <r>
    <x v="12241"/>
    <s v="8.04.04"/>
    <m/>
    <m/>
    <s v="DR.FR.LUPOIU 1,2KM"/>
    <s v="conform amenajamentelor silvice"/>
    <s v="ARGEŞ"/>
    <s v="-"/>
    <s v="Tara: România; Judet: ARGEŞ; -;   -; Nr: -;"/>
    <n v="1988"/>
    <n v="432"/>
    <n v="3"/>
    <s v="in administrare"/>
    <s v="HG 982/1998;HG 1344/2011;OUG.1 din 04/01/2017;HG.354/18.05.2017;OUG.68 din 06/11/2019"/>
    <s v="imobil"/>
    <s v="Lungime= Km;Suprafeţe= ha;CF= ;"/>
  </r>
  <r>
    <x v="12242"/>
    <s v="8.04.04"/>
    <m/>
    <m/>
    <s v="DRUM UDE VEDITA DE 4 KM"/>
    <s v="conform amenajamentelor silvice"/>
    <s v="ARGEŞ"/>
    <s v="-"/>
    <s v="Tara: România; Judet: ARGEŞ; -;   -; Nr: -;"/>
    <n v="1986"/>
    <n v="164257"/>
    <n v="3"/>
    <s v="in administrare"/>
    <s v="HG 982/1998;HG 1344/2011;OUG.1 din 04/01/2017;HG.354/18.05.2017;OUG.68 din 06/11/2019"/>
    <s v="imobil"/>
    <s v="Lungime= Km;Suprafeţe= ha;CF= ;"/>
  </r>
  <r>
    <x v="12243"/>
    <s v="8.04.04"/>
    <m/>
    <m/>
    <s v="DR.FR.V.LARGA PLAI 4,5KM"/>
    <s v="conform amenajamentelor silvice"/>
    <s v="ARGEŞ"/>
    <s v="-"/>
    <s v="Tara: România; Judet: ARGEŞ; -;   -; Nr: -;"/>
    <n v="1988"/>
    <n v="338"/>
    <n v="3"/>
    <s v="in administrare"/>
    <s v="HG 982/1998;HG 1344/2011;OUG.1 din 04/01/2017;HG.354/18.05.2017;OUG.68 din 06/11/2019"/>
    <s v="imobil"/>
    <s v="Lungime= Km;Suprafeţe= ha;CF= ;"/>
  </r>
  <r>
    <x v="12244"/>
    <s v="8.04.04"/>
    <m/>
    <m/>
    <s v="DR.AUTO PLATICA"/>
    <s v="conform amenajamentelor silvice"/>
    <s v="ARGEŞ"/>
    <s v="-"/>
    <s v="Tara: România; Judet: ARGEŞ; -;   -; Nr: -;"/>
    <n v="1981"/>
    <n v="40084"/>
    <n v="3"/>
    <s v="in administrare"/>
    <s v="HG 982/1998;HG 1344/2011;OUG.1 din 04/01/2017;HG.354/18.05.2017;OUG.68 din 06/11/2019"/>
    <s v="imobil"/>
    <s v="Lungime= Km;Suprafeţe= ha;CF= ;"/>
  </r>
  <r>
    <x v="12245"/>
    <s v="8.30.01"/>
    <m/>
    <m/>
    <s v="BARAJE CORECTARE TORENTI"/>
    <s v="conform amenajamentelor silvice"/>
    <s v="ARGEŞ"/>
    <s v="-"/>
    <s v="Tara: România; Judet: ARGEŞ; -;   -; Nr: -;"/>
    <n v="1987"/>
    <n v="2884"/>
    <n v="3"/>
    <s v="in administrare"/>
    <s v="HG 982/1998;HG 1344/2011; HG 478/ 24-IUN-15;HG.478/24-IUN-15;OUG.1 din 04/01/2017;HG.354/18.05.2017;OUG.68 din 06/11/2019;HG.846/08.10.2020"/>
    <s v="imobil"/>
    <s v="Lungime albie corectată/consolidată=15,8 km;"/>
  </r>
  <r>
    <x v="12246"/>
    <s v="8.04.04"/>
    <m/>
    <m/>
    <s v="DAF RUNCU"/>
    <s v="conform amenajamentelor silvice"/>
    <s v="ARGEŞ"/>
    <s v="-"/>
    <s v="Tara: România; Judet: ARGEŞ; -;   -; Nr: -;"/>
    <n v="1962"/>
    <n v="12352"/>
    <n v="3"/>
    <s v="in administrare"/>
    <s v="HG 982/1998;HG 1344/2011; HG 478/ 24-IUN-15;HG.478/24-IUN-15;OUG.1 din 04/01/2017;OUG.68 din 06/11/2019"/>
    <s v="imobil"/>
    <s v="Lungime= Km;Suprafeţe= ha;CF= ;"/>
  </r>
  <r>
    <x v="12247"/>
    <s v="8.04.04"/>
    <m/>
    <m/>
    <s v="D.F.FINATU MARE"/>
    <s v="conform amenajamentelor silvice"/>
    <s v="IAŞI"/>
    <s v="-"/>
    <s v="Tara: România; Judet: IAŞI; -;   -; Nr: -;"/>
    <n v="1983"/>
    <n v="98561"/>
    <n v="22"/>
    <s v="in administrare"/>
    <s v="HG 982/1998;;OUG.1 din 04/01/2017;HG.354/18.05.2017;OUG.68 din 06/11/2019"/>
    <s v="imobil"/>
    <s v="Lungime= Km;Suprafeţe= ha;CF= ;"/>
  </r>
  <r>
    <x v="12248"/>
    <s v="8.04.04"/>
    <m/>
    <m/>
    <s v="D.F LACU NEGRU II-TOMESTI"/>
    <s v="conform amenajamentelor silvice"/>
    <s v="IAŞI"/>
    <s v="-"/>
    <s v="Tara: România; Judet: IAŞI; -;   -; Nr: -;"/>
    <n v="1983"/>
    <n v="10327"/>
    <n v="22"/>
    <s v="in administrare"/>
    <s v="HG 982/1998;;OUG.1 din 04/01/2017;HG.354/18.05.2017;OUG.68 din 06/11/2019"/>
    <s v="imobil"/>
    <s v="Lungime= Km;Suprafeţe= ha;CF= ;"/>
  </r>
  <r>
    <x v="12249"/>
    <s v="8.30._"/>
    <m/>
    <m/>
    <s v="BARAJE CORECTARE TORENTI"/>
    <s v="conform amenajamentelor silvice"/>
    <s v="ARGEŞ"/>
    <s v="-"/>
    <s v="Tara: România; Judet: ARGEŞ; -;   -; Nr: -;"/>
    <n v="1961"/>
    <n v="22286"/>
    <n v="3"/>
    <s v="in administrare"/>
    <s v="HG 982/1998;HG 1344/2011; HG 478/ 24-IUN-15;HG.478/24-IUN-15;OUG.1 din 04/01/2017;OUG.68 din 06/11/2019"/>
    <s v="imobil"/>
    <s v="Denumire=lucrare corectare torenti ;"/>
  </r>
  <r>
    <x v="12250"/>
    <s v="8.04.04"/>
    <m/>
    <m/>
    <s v="D.F.STAVNICEL"/>
    <s v="conform amenajamentelor silvice"/>
    <s v="IAŞI"/>
    <s v="-"/>
    <s v="Tara: România; Judet: IAŞI; -;   -; Nr: -;"/>
    <n v="1968"/>
    <n v="735556"/>
    <n v="22"/>
    <s v="in administrare"/>
    <s v="HG 982/1998;;OUG.1 din 04/01/2017;HG.354/18.05.2017;OUG.68 din 06/11/2019"/>
    <s v="imobil"/>
    <s v="Lungime= Km;Suprafeţe= ha;CF= ;"/>
  </r>
  <r>
    <x v="12251"/>
    <s v="8.04.04"/>
    <m/>
    <m/>
    <s v="D.F.MARGINENI"/>
    <s v="conform amenajamentelor silvice"/>
    <s v="NEAMŢ"/>
    <s v="-"/>
    <s v="Tara: România; Judet: NEAMŢ; -;   -; Nr: -;"/>
    <n v="1990"/>
    <n v="0"/>
    <n v="27"/>
    <s v="in administrare"/>
    <s v="HG 982/1998;;OUG.1 din 04/01/2017;OUG.68 din 06/11/2019"/>
    <s v="imobil"/>
    <s v="drum auto forestier"/>
  </r>
  <r>
    <x v="12252"/>
    <s v="8.04.04"/>
    <m/>
    <m/>
    <s v="D.F.VAMA HUMARIE"/>
    <s v="conform amenajamentelor silvice"/>
    <s v="IAŞI"/>
    <s v="-"/>
    <s v="Tara: România; Judet: IAŞI; -;   -; Nr: -;"/>
    <n v="1963"/>
    <n v="10767"/>
    <n v="22"/>
    <s v="in administrare"/>
    <s v="HG 982/1998;;OUG.1 din 04/01/2017;OUG.68 din 06/11/2019"/>
    <s v="imobil"/>
    <s v="drum auto forestier"/>
  </r>
  <r>
    <x v="12253"/>
    <s v="8.04.04"/>
    <m/>
    <m/>
    <s v="D.F.LACU NEGRU II-TOMESTI"/>
    <s v="conform amenajamentelor silvice"/>
    <s v="IAŞI"/>
    <s v="-"/>
    <s v="Tara: România; Judet: IAŞI; -;   -; Nr: -;"/>
    <n v="1993"/>
    <n v="45429"/>
    <n v="22"/>
    <s v="in administrare"/>
    <s v="HG 982/1998;;OUG.1 din 04/01/2017;HG.354/18.05.2017;OUG.68 din 06/11/2019"/>
    <s v="imobil"/>
    <s v="Lungime= Km;Suprafeţe= ha;CF= ;"/>
  </r>
  <r>
    <x v="12254"/>
    <s v="8.04.04"/>
    <m/>
    <m/>
    <s v="DAF FAGETULUI NEGRU"/>
    <s v="conform amenajamentelor silvice"/>
    <s v="NEAMŢ"/>
    <s v="-"/>
    <s v="Tara: România; Judet: NEAMŢ; -;   -; Nr: -;"/>
    <n v="1999"/>
    <n v="242270"/>
    <n v="27"/>
    <s v="in administrare"/>
    <s v="HG 982/1998;HG 1344/2011; HG 478/ 24-IUN-15;HG.478/24-IUN-15;OUG.1 din 04/01/2017;HG.354/18.05.2017;OUG.68 din 06/11/2019"/>
    <s v="imobil"/>
    <s v="Lungime= Km;Suprafeţe= ha;CF= ;"/>
  </r>
  <r>
    <x v="12255"/>
    <s v="8.04.04"/>
    <m/>
    <m/>
    <s v="DAF MANIS"/>
    <s v="conform amenajamentelor silvice"/>
    <s v="NEAMŢ"/>
    <s v="-"/>
    <s v="Tara: România; Judet: NEAMŢ; -;   -; Nr: -;"/>
    <n v="1999"/>
    <n v="292866"/>
    <n v="27"/>
    <s v="in administrare"/>
    <s v="HG 982/1998;HG 1344/2011; HG 478/ 24-IUN-15;HG.478/24-IUN-15;OUG.1 din 04/01/2017;OUG.68 din 06/11/2019"/>
    <s v="imobil"/>
    <s v="Lungime= Km;Suprafeţe= ha;CF= ;"/>
  </r>
  <r>
    <x v="12256"/>
    <s v="8.04.04"/>
    <m/>
    <m/>
    <s v="DAF PICIAL"/>
    <s v="conform amenajamentelor silvice"/>
    <s v="NEAMŢ"/>
    <s v="-"/>
    <s v="Tara: România; Judet: NEAMŢ; -;   -; Nr: -;"/>
    <n v="1999"/>
    <n v="397916"/>
    <n v="27"/>
    <s v="in administrare"/>
    <s v="HG 982/1998;HG 1344/2011; HG 478/ 24-IUN-15;HG.478/24-IUN-15;OUG.1 din 04/01/2017;HG.354/18.05.2017;OUG.68 din 06/11/2019"/>
    <s v="imobil"/>
    <s v="Lungime= Km;Suprafeţe= ha;CF= ;"/>
  </r>
  <r>
    <x v="12257"/>
    <s v="8.04.04"/>
    <m/>
    <m/>
    <s v="DAF JALBARU CRAC"/>
    <s v="conform amenajamentelor silvice"/>
    <s v="NEAMŢ"/>
    <s v="-"/>
    <s v="Tara: România; Judet: NEAMŢ; -;   -; Nr: -;"/>
    <n v="1999"/>
    <n v="332458"/>
    <n v="27"/>
    <s v="in administrare"/>
    <s v="HG 982/1998;HG 1344/2011; HG 478/ 24-IUN-15;HG.478/24-IUN-15;OUG.1 din 04/01/2017;OUG.68 din 06/11/2019"/>
    <s v="imobil"/>
    <s v="Lungime= Km;Suprafeţe= ha;CF= ;"/>
  </r>
  <r>
    <x v="12258"/>
    <s v="8.04.04"/>
    <m/>
    <m/>
    <s v="DAF ARCHITA"/>
    <s v="conform amenajamentelor silvice"/>
    <s v="NEAMŢ"/>
    <s v="-"/>
    <s v="Tara: România; Judet: NEAMŢ; -;   -; Nr: -;"/>
    <n v="1999"/>
    <n v="42403"/>
    <n v="27"/>
    <s v="in administrare"/>
    <s v="HG 982/1998;HG 1344/2011; HG 478/ 24-IUN-15;HG.478/24-IUN-15;OUG.1 din 04/01/2017;HG.354/18.05.2017;OUG.68 din 06/11/2019"/>
    <s v="imobil"/>
    <s v="Lungime= Km;Suprafeţe= ha;CF= ;"/>
  </r>
  <r>
    <x v="12259"/>
    <s v="8.04.04"/>
    <m/>
    <m/>
    <s v="D.F.PAVALOAIA"/>
    <s v="conform amenajamentelor silvice"/>
    <s v="NEAMŢ"/>
    <s v="-"/>
    <s v="Tara: România; Judet: NEAMŢ; -;   -; Nr: -;"/>
    <n v="1986"/>
    <n v="45543"/>
    <n v="27"/>
    <s v="in administrare"/>
    <s v="HG 982/1998;HG 1344/2011;OUG.1 din 04/01/2017;HG.354/18.05.2017;OUG.68 din 06/11/2019"/>
    <s v="imobil"/>
    <s v="Lungime= Km;Suprafeţe= ha;CF= ;"/>
  </r>
  <r>
    <x v="12260"/>
    <s v="8.04.04"/>
    <m/>
    <m/>
    <s v="D.F.BASTA"/>
    <s v="conform amenajamentelor silvice"/>
    <s v="NEAMŢ"/>
    <s v="-"/>
    <s v="Tara: România; Judet: NEAMŢ; -;   -; Nr: -;"/>
    <n v="1984"/>
    <n v="9769"/>
    <n v="27"/>
    <s v="in administrare"/>
    <s v="HG 982/1998;HG 1344/2011;OUG.1 din 04/01/2017;HG.354/18.05.2017;OUG.68 din 06/11/2019"/>
    <s v="imobil"/>
    <s v="Lungime= Km;Suprafeţe= ha;CF= ;"/>
  </r>
  <r>
    <x v="12261"/>
    <s v="8.04.04"/>
    <m/>
    <m/>
    <s v="D.F.POGAN"/>
    <s v="conform amenajamentelor silvice"/>
    <s v="NEAMŢ"/>
    <s v="-"/>
    <s v="Tara: România; Judet: NEAMŢ; -;   -; Nr: -;"/>
    <n v="1967"/>
    <n v="29891"/>
    <n v="27"/>
    <s v="in administrare"/>
    <s v="HG 982/1998;HG 1344/2011;OUG.1 din 04/01/2017;HG.354/18.05.2017;OUG.68 din 06/11/2019"/>
    <s v="imobil"/>
    <s v="Lungime= Km;Suprafeţe= ha;CF= ;"/>
  </r>
  <r>
    <x v="12262"/>
    <s v="8.04.04"/>
    <m/>
    <m/>
    <s v="DRUM PAMANT HUMARIE BRAESTI"/>
    <s v="conform amenajamentelor silvice"/>
    <s v="IAŞI"/>
    <s v="-"/>
    <s v="Tara: România; Judet: IAŞI; -;   -; Nr: -;"/>
    <n v="1976"/>
    <n v="883833"/>
    <n v="22"/>
    <s v="in administrare"/>
    <s v="HG 982/1998;;OUG.1 din 04/01/2017;HG.354/18.05.2017;OUG.68 din 06/11/2019"/>
    <s v="imobil"/>
    <s v="Lungime= Km;Suprafeţe= ha;CF= ;"/>
  </r>
  <r>
    <x v="12263"/>
    <s v="8.04.04"/>
    <m/>
    <m/>
    <s v="DRUM AUTO HANDRESTI HUMARIE"/>
    <s v="conform amenajamentelor silvice"/>
    <s v="IAŞI"/>
    <s v="-"/>
    <s v="Tara: România; Judet: IAŞI; -;   -; Nr: -;"/>
    <n v="1976"/>
    <n v="760870"/>
    <n v="22"/>
    <s v="in administrare"/>
    <s v="HG 982/1998;;OUG.1 din 04/01/2017;HG.354/18.05.2017;OUG.68 din 06/11/2019"/>
    <s v="imobil"/>
    <s v="Lungime= Km;Suprafeţe= ha;CF= ;"/>
  </r>
  <r>
    <x v="12264"/>
    <s v="8.04.04"/>
    <m/>
    <m/>
    <s v="DRUM AUTO PIATRA NISIPARIE"/>
    <s v="conform amenajamentelor silvice"/>
    <s v="IAŞI"/>
    <s v="-"/>
    <s v="Tara: România; Judet: IAŞI; -;   -; Nr: -;"/>
    <n v="1976"/>
    <n v="3535"/>
    <n v="22"/>
    <s v="in administrare"/>
    <s v="HG 982/1998;;OUG.1 din 04/01/2017;HG.354/18.05.2017;OUG.68 din 06/11/2019"/>
    <s v="imobil"/>
    <s v="Lungime= Km;Suprafeţe= ha;CF= ;"/>
  </r>
  <r>
    <x v="12265"/>
    <s v="8.04.04"/>
    <m/>
    <m/>
    <s v="DRMURI SI PLATFORME"/>
    <s v="conform amenajamentelor silvice"/>
    <s v="NEAMŢ"/>
    <s v="-"/>
    <s v="Tara: România; Judet: NEAMŢ; -;   -; Nr: -;"/>
    <n v="1982"/>
    <n v="52772"/>
    <n v="27"/>
    <s v="in administrare"/>
    <s v="HG 982/1998;;OUG.1 din 04/01/2017;OUG.68 din 06/11/2019"/>
    <s v="imobil"/>
    <s v="drum auto forestier"/>
  </r>
  <r>
    <x v="12266"/>
    <s v="8.04.04"/>
    <m/>
    <m/>
    <s v="DRUM FORESTIER MAXUT"/>
    <s v="conform amenajamentelor silvice"/>
    <s v="IAŞI"/>
    <s v="-"/>
    <s v="Tara: România; Judet: IAŞI; -;   -; Nr: -;"/>
    <n v="1971"/>
    <n v="2399"/>
    <n v="22"/>
    <s v="in administrare"/>
    <s v="HG 982/1998;;OUG.1 din 04/01/2017;HG.354/18.05.2017;OUG.68 din 06/11/2019"/>
    <s v="imobil"/>
    <s v="Lungime= Km;Suprafeţe= ha;CF= ;"/>
  </r>
  <r>
    <x v="12267"/>
    <s v="8.04.04"/>
    <m/>
    <m/>
    <s v="DRUM FORESTIER CALDARUSA"/>
    <s v="conform amenajamentelor silvice"/>
    <s v="IAŞI"/>
    <s v="-"/>
    <s v="Tara: România; Judet: IAŞI; -;   -; Nr: -;"/>
    <n v="1973"/>
    <n v="5871"/>
    <n v="22"/>
    <s v="in administrare"/>
    <s v="HG 982/1998;;OUG.1 din 04/01/2017;HG.354/18.05.2017;OUG.68 din 06/11/2019"/>
    <s v="imobil"/>
    <s v="Lungime= Km;Suprafeţe= ha;CF= ;"/>
  </r>
  <r>
    <x v="12268"/>
    <s v="8.04.04"/>
    <m/>
    <m/>
    <s v="DRUM AUTO VALEA REA"/>
    <s v="conform amenajamentelor silvice"/>
    <s v="IAŞI"/>
    <s v="-"/>
    <s v="Tara: România; Judet: IAŞI; -;   -; Nr: -;"/>
    <n v="1973"/>
    <n v="3482"/>
    <n v="22"/>
    <s v="in administrare"/>
    <s v="HG 982/1998;;OUG.1 din 04/01/2017;HG.354/18.05.2017;OUG.68 din 06/11/2019"/>
    <s v="imobil"/>
    <s v="Lungime= Km;Suprafeţe= ha;CF= ;"/>
  </r>
  <r>
    <x v="12269"/>
    <s v="8.30._"/>
    <m/>
    <m/>
    <s v="CARARE VINATOARE 1KM"/>
    <s v="conform amenajamentelor silvice"/>
    <s v="NEAMŢ"/>
    <s v="-"/>
    <s v="Tara: România; Judet: NEAMŢ; -;   -; Nr: -;"/>
    <n v="1999"/>
    <n v="370"/>
    <n v="27"/>
    <s v="in administrare"/>
    <s v="HG 982/1998;;OUG.1 din 04/01/2017;OUG.68 din 06/11/2019"/>
    <s v="imobil"/>
    <s v="lucrari de corectarea torentilor"/>
  </r>
  <r>
    <x v="12270"/>
    <s v="8.30._"/>
    <m/>
    <m/>
    <s v="CT SECU"/>
    <s v="conform amenajamentelor silvice"/>
    <s v="NEAMŢ"/>
    <s v="-"/>
    <s v="Tara: România; Judet: NEAMŢ; -;   -; Nr: -;"/>
    <n v="1999"/>
    <n v="0"/>
    <n v="27"/>
    <s v="in administrare"/>
    <s v="HG 982/1998;;OUG.1 din 04/01/2017;OUG.68 din 06/11/2019"/>
    <s v="imobil"/>
    <s v="lucrari de corectarea torentilor"/>
  </r>
  <r>
    <x v="12271"/>
    <s v="8.04.04"/>
    <m/>
    <m/>
    <s v="DAF MAGURA"/>
    <s v="conform amenajamentelor silvice"/>
    <s v="NEAMŢ"/>
    <s v="-"/>
    <s v="Tara: România; Judet: NEAMŢ; -;   -; Nr: -;"/>
    <n v="1981"/>
    <n v="180279"/>
    <n v="27"/>
    <s v="in administrare"/>
    <s v="HG 982/1998;HG 1344/2011; HG 478/ 24-IUN-15;HG.478/24-IUN-15;OUG.1 din 04/01/2017;HG.354/18.05.2017;OUG.68 din 06/11/2019"/>
    <s v="imobil"/>
    <s v="Lungime=2,2 KM Km;Suprafeţe= ha;CF= ;"/>
  </r>
  <r>
    <x v="12272"/>
    <s v="8.04.04"/>
    <m/>
    <m/>
    <s v="DAF PRIMATAR"/>
    <s v="conform amenajamentelor silvice"/>
    <s v="NEAMŢ"/>
    <s v="-"/>
    <s v="Tara: România; Judet: NEAMŢ; -;   -; Nr: -;"/>
    <n v="1974"/>
    <n v="57707"/>
    <n v="27"/>
    <s v="in administrare"/>
    <s v="HG 982/1998;HG 1344/2011; HG 478/ 24-IUN-15;HG.478/24-IUN-15;OUG.1 din 04/01/2017;HG.354/18.05.2017;OUG.68 din 06/11/2019"/>
    <s v="imobil"/>
    <s v="Lungime=3,5 KM Km;Suprafeţe= ha;CF= ;"/>
  </r>
  <r>
    <x v="12273"/>
    <s v="8.04.04"/>
    <m/>
    <m/>
    <s v="DAF STARGHIEI"/>
    <s v="conform amenajamentelor silvice"/>
    <s v="NEAMŢ"/>
    <s v="-"/>
    <s v="Tara: România; Judet: NEAMŢ; -;   -; Nr: -;"/>
    <n v="1969"/>
    <n v="578"/>
    <n v="27"/>
    <s v="in administrare"/>
    <s v="HG 982/1998;HG 1344/2011; HG 478/ 24-IUN-15;HG.478/24-IUN-15;OUG.1 din 04/01/2017;HG.354/18.05.2017;OUG.68 din 06/11/2019"/>
    <s v="imobil"/>
    <s v="Lungime=0,8 KM Km;Suprafeţe= ha;CF= ;"/>
  </r>
  <r>
    <x v="12274"/>
    <s v="8.04.04"/>
    <m/>
    <m/>
    <s v="DAF DURAUAS"/>
    <s v="conform amenajamentelor silvice"/>
    <s v="NEAMŢ"/>
    <s v="-"/>
    <s v="Tara: România; Judet: NEAMŢ; -;   -; Nr: -;"/>
    <n v="1982"/>
    <n v="50181"/>
    <n v="27"/>
    <s v="in administrare"/>
    <s v="HG 982/1998;HG 1344/2011; HG 478/ 24-IUN-15;HG.478/24-IUN-15;OUG.1 din 04/01/2017;HG.354/18.05.2017;OUG.68 din 06/11/2019"/>
    <s v="imobil"/>
    <s v="Lungime=1,3 KM Km;Suprafeţe= ha;CF= ;"/>
  </r>
  <r>
    <x v="12275"/>
    <s v="8.04.04"/>
    <m/>
    <m/>
    <s v="DAF PLOPILOR"/>
    <s v="conform amenajamentelor silvice"/>
    <s v="NEAMŢ"/>
    <s v="-"/>
    <s v="Tara: România; Judet: NEAMŢ; -;   -; Nr: -;"/>
    <n v="1980"/>
    <n v="50556"/>
    <n v="27"/>
    <s v="in administrare"/>
    <s v="HG 982/1998;HG 1344/2011; HG 478/ 24-IUN-15;HG.478/24-IUN-15;OUG.1 din 04/01/2017;HG.354/18.05.2017;OUG.68 din 06/11/2019"/>
    <s v="imobil"/>
    <s v="Lungime=1,2 KM Km;Suprafeţe= ha;CF= ;"/>
  </r>
  <r>
    <x v="12276"/>
    <s v="8.30.01"/>
    <m/>
    <m/>
    <s v="BARAJ (LUCRARI HIDROTEHNICE)"/>
    <s v="conform amenajamentelor silvice"/>
    <s v="NEAMŢ"/>
    <s v="-"/>
    <s v="Tara: România; Judet: NEAMŢ; -;   -; Nr: -;"/>
    <n v="1978"/>
    <n v="178280"/>
    <n v="27"/>
    <s v="in administrare"/>
    <s v="HG 982/1998;HG 1344/2011; HG 478/ 24-IUN-15;HG.478/24-IUN-15;OUG.1 din 04/01/2017;HG.354/18.05.2017;OUG.68 din 06/11/2019;HG.846/08.10.2020"/>
    <s v="imobil"/>
    <s v="Lungime albie corectată/consolidată=0,003 km;"/>
  </r>
  <r>
    <x v="12277"/>
    <s v="8.04.04"/>
    <m/>
    <m/>
    <s v="D.A. CREMENEA I"/>
    <s v="conform amenajamentelor silvice"/>
    <s v="NEAMŢ"/>
    <s v="-"/>
    <s v="Tara: România; Judet: NEAMŢ; -;   -; Nr: -;"/>
    <n v="1975"/>
    <n v="17928"/>
    <n v="27"/>
    <s v="in administrare"/>
    <s v="HG 982/1998;HG 1344/2011;OUG.1 din 04/01/2017;OUG.68 din 06/11/2019"/>
    <s v="imobil"/>
    <s v="drum auto forestier"/>
  </r>
  <r>
    <x v="12278"/>
    <s v="8.04.04"/>
    <m/>
    <m/>
    <s v="D.A AGIRCIA PREL I"/>
    <s v="conform amenajamentelor silvice"/>
    <s v="NEAMŢ"/>
    <s v="-"/>
    <s v="Tara: România; Judet: NEAMŢ; -;   -; Nr: -;"/>
    <n v="1976"/>
    <n v="31222"/>
    <n v="27"/>
    <s v="in administrare"/>
    <s v="HG 982/1998;HG 1344/2011;OUG.1 din 04/01/2017;OUG.68 din 06/11/2019"/>
    <s v="imobil"/>
    <s v="drum auto forestier"/>
  </r>
  <r>
    <x v="12279"/>
    <s v="8.04.04"/>
    <m/>
    <m/>
    <s v="D.A AGIRCIA PREL II"/>
    <s v="conform amenajamentelor silvice"/>
    <s v="NEAMŢ"/>
    <s v="-"/>
    <s v="Tara: România; Judet: NEAMŢ; -;   -; Nr: -;"/>
    <n v="1977"/>
    <n v="11410"/>
    <n v="27"/>
    <s v="in administrare"/>
    <s v="HG 982/1998;HG 1344/2011;OUG.1 din 04/01/2017;OUG.68 din 06/11/2019"/>
    <s v="imobil"/>
    <s v="drum auto forestier"/>
  </r>
  <r>
    <x v="12280"/>
    <s v="8.04.04"/>
    <m/>
    <m/>
    <s v="D.A.VALEA MICA GROAPA CU FAGI"/>
    <s v="conform amenajamentelor silvice"/>
    <s v="NEAMŢ"/>
    <s v="-"/>
    <s v="Tara: România; Judet: NEAMŢ; -;   -; Nr: -;"/>
    <n v="1981"/>
    <n v="22892"/>
    <n v="27"/>
    <s v="in administrare"/>
    <s v="HG 982/1998;HG 1344/2011;OUG.1 din 04/01/2017;OUG.68 din 06/11/2019"/>
    <s v="imobil"/>
    <s v="drum auto forestier"/>
  </r>
  <r>
    <x v="12281"/>
    <s v="8.04.04"/>
    <m/>
    <m/>
    <s v="D.A.GROHOTIS"/>
    <s v="conform amenajamentelor silvice"/>
    <s v="NEAMŢ"/>
    <s v="-"/>
    <s v="Tara: România; Judet: NEAMŢ; -;   -; Nr: -;"/>
    <n v="1981"/>
    <n v="30376"/>
    <n v="27"/>
    <s v="in administrare"/>
    <s v="HG 982/1998;HG 1344/2011;OUG.1 din 04/01/2017;OUG.68 din 06/11/2019"/>
    <s v="imobil"/>
    <s v="drum auto forestier"/>
  </r>
  <r>
    <x v="12282"/>
    <s v="8.04.04"/>
    <m/>
    <m/>
    <s v="D.A.DAIA OBIRSIE"/>
    <s v="conform amenajamentelor silvice"/>
    <s v="NEAMŢ"/>
    <s v="-"/>
    <s v="Tara: România; Judet: NEAMŢ; -;   -; Nr: -;"/>
    <n v="1981"/>
    <n v="178010"/>
    <n v="27"/>
    <s v="in administrare"/>
    <s v="HG 982/1998;HG 1344/2011;OUG.1 din 04/01/2017;OUG.68 din 06/11/2019"/>
    <s v="imobil"/>
    <s v="drum auto forestier"/>
  </r>
  <r>
    <x v="12283"/>
    <s v="8.04.04"/>
    <m/>
    <m/>
    <s v="D.A.VACA BABEI"/>
    <s v="conform amenajamentelor silvice"/>
    <s v="NEAMŢ"/>
    <s v="-"/>
    <s v="Tara: România; Judet: NEAMŢ; -;   -; Nr: -;"/>
    <n v="1964"/>
    <n v="833"/>
    <n v="27"/>
    <s v="in administrare"/>
    <s v="HG 982/1998;HG 1344/2011;OUG.1 din 04/01/2017;OUG.68 din 06/11/2019"/>
    <s v="imobil"/>
    <s v="drum auto forestier"/>
  </r>
  <r>
    <x v="12284"/>
    <s v="8.04.04"/>
    <m/>
    <m/>
    <s v="D.A.VALEA MARE"/>
    <s v="conform amenajamentelor silvice"/>
    <s v="NEAMŢ"/>
    <s v="-"/>
    <s v="Tara: România; Judet: NEAMŢ; -;   -; Nr: -;"/>
    <n v="1964"/>
    <n v="36467"/>
    <n v="27"/>
    <s v="in administrare"/>
    <s v="HG 982/1998;HG 1344/2011 692/2011;OUG.1 din 04/01/2017;OUG.68 din 06/11/2019"/>
    <s v="imobil"/>
    <s v="drum auto forestier"/>
  </r>
  <r>
    <x v="12285"/>
    <s v="8.04.04"/>
    <m/>
    <m/>
    <s v="RULENI"/>
    <s v="conform amenajamentelor silvice"/>
    <s v="IAŞI"/>
    <s v="-"/>
    <s v="Tara: România; Judet: IAŞI; -;   -; Nr: -;"/>
    <n v="1967"/>
    <n v="3228"/>
    <n v="22"/>
    <s v="in administrare"/>
    <s v="HG 982/1998;;OUG.1 din 04/01/2017;HG.354/18.05.2017;OUG.68 din 06/11/2019"/>
    <s v="imobil"/>
    <s v="Lungime= Km;Suprafeţe= ha;CF= ;"/>
  </r>
  <r>
    <x v="12286"/>
    <s v="8.04.04"/>
    <m/>
    <m/>
    <s v="VAMA"/>
    <s v="conform amenajamentelor silvice"/>
    <s v="IAŞI"/>
    <s v="-"/>
    <s v="Tara: România; Judet: IAŞI; -;   -; Nr: -;"/>
    <n v="1967"/>
    <n v="6000"/>
    <n v="22"/>
    <s v="in administrare"/>
    <s v="HG 982/1998;;OUG.1 din 04/01/2017;OUG.68 din 06/11/2019"/>
    <s v="imobil"/>
    <s v="DRUM AUTO FORESTIER"/>
  </r>
  <r>
    <x v="12287"/>
    <s v="8.04.04"/>
    <m/>
    <m/>
    <s v="DAF STIUBEI 3.7KM"/>
    <s v="conform amenajamentelor silvice"/>
    <s v="IAŞI"/>
    <s v="-"/>
    <s v="Tara: România; Judet: IAŞI; -;   -; Nr: -;"/>
    <n v="1984"/>
    <n v="79012"/>
    <n v="22"/>
    <s v="in administrare"/>
    <s v="HG 982/1998;;OUG.1 din 04/01/2017;HG.354/18.05.2017;OUG.68 din 06/11/2019"/>
    <s v="imobil"/>
    <s v="Lungime= Km;Suprafeţe= ha;CF= ;"/>
  </r>
  <r>
    <x v="12288"/>
    <s v="8.04.04"/>
    <m/>
    <m/>
    <s v="DAF ARSITA"/>
    <s v="conform amenajamentelor silvice"/>
    <s v="NEAMŢ"/>
    <s v="-"/>
    <s v="Tara: România; Judet: NEAMŢ; -;   -; Nr: -;"/>
    <n v="1978"/>
    <n v="57648"/>
    <n v="27"/>
    <s v="in administrare"/>
    <s v="HG 982/1998;HG 1344/2011; HG 478/ 24-IUN-15;HG.478/24-IUN-15;OUG.1 din 04/01/2017;HG.354/18.05.2017;OUG.68 din 06/11/2019"/>
    <s v="imobil"/>
    <s v="Lungime= Km;Suprafeţe= ha;CF= ;"/>
  </r>
  <r>
    <x v="12289"/>
    <s v="8.04.04"/>
    <m/>
    <m/>
    <s v="DAF  LAPOS"/>
    <s v="conform amenajamentelor silvice"/>
    <s v="NEAMŢ"/>
    <s v="-"/>
    <s v="Tara: România; Judet: NEAMŢ; -;   -; Nr: -;"/>
    <n v="1978"/>
    <n v="385034"/>
    <n v="27"/>
    <s v="in administrare"/>
    <s v="HG 982/1998;HG 1344/2011; HG 478/ 24-IUN-15;HG.478/24-IUN-15;OUG.1 din 04/01/2017;HG.354/18.05.2017;OUG.68 din 06/11/2019"/>
    <s v="imobil"/>
    <s v="Lungime= Km;Suprafeţe= ha;CF= ;"/>
  </r>
  <r>
    <x v="12290"/>
    <s v="8.04.04"/>
    <m/>
    <m/>
    <s v="DRUM FORESTIER SMIDA"/>
    <s v="conform amenajamentelor silvice"/>
    <s v="NEAMŢ"/>
    <s v="-"/>
    <s v="Tara: România; Judet: NEAMŢ; -;   -; Nr: -;"/>
    <n v="1982"/>
    <n v="0"/>
    <n v="27"/>
    <s v="in administrare"/>
    <s v="HG 982/1998;;OUG.1 din 04/01/2017;OUG.68 din 06/11/2019"/>
    <s v="imobil"/>
    <s v="drum auto forestier"/>
  </r>
  <r>
    <x v="12291"/>
    <s v="8.04.04"/>
    <m/>
    <m/>
    <s v="DRUM FORESTIER VERSANT SARARIE"/>
    <s v="conform amenajamentelor silvice"/>
    <s v="NEAMŢ"/>
    <s v="-"/>
    <s v="Tara: România; Judet: NEAMŢ; -;   -; Nr: -;"/>
    <n v="1964"/>
    <n v="0"/>
    <n v="27"/>
    <s v="in administrare"/>
    <s v="HG 982/1998;;OUG.1 din 04/01/2017;OUG.68 din 06/11/2019"/>
    <s v="imobil"/>
    <s v="drum auto forestier"/>
  </r>
  <r>
    <x v="12292"/>
    <s v="8.30.01"/>
    <m/>
    <m/>
    <s v="PRAG 1 M 1,5 PIR.FRAGARIA"/>
    <s v="conform amenajamentelor silvice"/>
    <s v="NEAMŢ"/>
    <s v="-"/>
    <s v="Tara: România; Judet: NEAMŢ; -;   -; Nr: -;"/>
    <n v="1981"/>
    <n v="136"/>
    <n v="27"/>
    <s v="in administrare"/>
    <s v="HG 982/1998;HG 1344/2011; HG 478/ 24-IUN-15;HG.478/24-IUN-15;OUG.1 din 04/01/2017;HG.354/18.05.2017;OUG.68 din 06/11/2019;HG.846/08.10.2020"/>
    <s v="imobil"/>
    <s v="Lungime albie corectată/consolidată=0,012 km;"/>
  </r>
  <r>
    <x v="12293"/>
    <s v="8.30.01"/>
    <m/>
    <m/>
    <s v="BARAJ 12 M 1,0, PIR.POTOCI"/>
    <s v="conform amenajamentelor silvice"/>
    <s v="NEAMŢ"/>
    <s v="-"/>
    <s v="Tara: România; Judet: NEAMŢ; -;   -; Nr: -;"/>
    <n v="1981"/>
    <n v="105"/>
    <n v="27"/>
    <s v="in administrare"/>
    <s v="HG 982/1998;HG 1344/2011; HG 478/ 24-IUN-15;HG.478/24-IUN-15;OUG.1 din 04/01/2017;HG.354/18.05.2017;OUG.68 din 06/11/2019;HG.846/08.10.2020"/>
    <s v="imobil"/>
    <s v="Lungime albie corectată/consolidată=0,001 km;"/>
  </r>
  <r>
    <x v="12294"/>
    <s v="8.30.01"/>
    <m/>
    <m/>
    <s v=" BARAJ 13 M 5,0, PIR.POTOCI"/>
    <s v="conform amenajamentelor silvice"/>
    <s v="NEAMŢ"/>
    <s v="-"/>
    <s v="Tara: România; Judet: NEAMŢ; -;   -; Nr: -;"/>
    <n v="1981"/>
    <n v="406"/>
    <n v="27"/>
    <s v="in administrare"/>
    <s v="HG 982/1998;HG 1344/2011; HG 478/ 24-IUN-15;HG.478/24-IUN-15;OUG.1 din 04/01/2017;HG.354/18.05.2017;OUG.68 din 06/11/2019;HG.846/08.10.2020"/>
    <s v="imobil"/>
    <s v="Lungime albie corectată/consolidată=0,005 km;"/>
  </r>
  <r>
    <x v="12295"/>
    <s v="8.30.01"/>
    <m/>
    <m/>
    <s v="PRAG 23 M 2,0, PARAUL VACARIA"/>
    <s v="conform amenajamentelor silvice"/>
    <s v="NEAMŢ"/>
    <s v="-"/>
    <s v="Tara: România; Judet: NEAMŢ; -;   -; Nr: -;"/>
    <n v="1981"/>
    <n v="255"/>
    <n v="27"/>
    <s v="in administrare"/>
    <s v="HG 982/1998;HG 1344/2011; HG 478/ 24-IUN-15;HG.478/24-IUN-15;OUG.1 din 04/01/2017;HG.354/18.05.2017;OUG.68 din 06/11/2019;HG.846/08.10.2020"/>
    <s v="imobil"/>
    <s v="Lungime albie corectată/consolidată=0,012 km;"/>
  </r>
  <r>
    <x v="12296"/>
    <s v="8.30.01"/>
    <m/>
    <m/>
    <s v="CANAL PIR.BUHALN."/>
    <s v="conform amenajamentelor silvice"/>
    <s v="NEAMŢ"/>
    <s v="-"/>
    <s v="Tara: România; Judet: NEAMŢ; -;   -; Nr: -;"/>
    <n v="1981"/>
    <n v="17711"/>
    <n v="27"/>
    <s v="in administrare"/>
    <s v="HG 982/1998;HG 1344/2011; HG 478/ 24-IUN-15;HG.478/24-IUN-15;OUG.1 din 04/01/2017;HG.354/18.05.2017;OUG.68 din 06/11/2019;HG.846/08.10.2020"/>
    <s v="imobil"/>
    <s v="Lungime albie corectată/consolidată=1 km;"/>
  </r>
  <r>
    <x v="12297"/>
    <s v="8.30.01"/>
    <m/>
    <m/>
    <s v="CANAL PIR.BUHALN."/>
    <s v="conform amenajamentelor silvice"/>
    <s v="NEAMŢ"/>
    <s v="-"/>
    <s v="Tara: România; Judet: NEAMŢ; -;   -; Nr: -;"/>
    <n v="1981"/>
    <n v="4315"/>
    <n v="27"/>
    <s v="in administrare"/>
    <s v="HG 982/1998;HG 1344/2011; HG 478/ 24-IUN-15;HG.478/24-IUN-15;OUG.1 din 04/01/2017;HG.354/18.05.2017;OUG.68 din 06/11/2019;HG.846/08.10.2020"/>
    <s v="imobil"/>
    <s v="Lungime albie corectată/consolidată=3 km;"/>
  </r>
  <r>
    <x v="12298"/>
    <s v="8.30.01"/>
    <m/>
    <m/>
    <s v="BARAJ PRIZA 2 EM 2, PIR.BUHALN."/>
    <s v="conform amenajamentelor silvice"/>
    <s v="NEAMŢ"/>
    <s v="-"/>
    <s v="Tara: România; Judet: NEAMŢ; -;   -; Nr: -;"/>
    <n v="1981"/>
    <n v="1373"/>
    <n v="27"/>
    <s v="in administrare"/>
    <s v="HG 982/1998;HG 1344/2011; HG 478/ 24-IUN-15;HG.478/24-IUN-15;OUG.1 din 04/01/2017;HG.354/18.05.2017;OUG.68 din 06/11/2019;HG.846/08.10.2020"/>
    <s v="imobil"/>
    <s v="Lungime albie corectată/consolidată=0,002 km;"/>
  </r>
  <r>
    <x v="12299"/>
    <s v="8.30.01"/>
    <m/>
    <m/>
    <s v="TRAVERSA 5 M 2,0, PIR.BUHALN."/>
    <s v="conform amenajamentelor silvice"/>
    <s v="NEAMŢ"/>
    <s v="-"/>
    <s v="Tara: România; Judet: NEAMŢ; -;   -; Nr: -;"/>
    <n v="1981"/>
    <n v="77"/>
    <n v="27"/>
    <s v="in administrare"/>
    <s v="HG 982/1998;HG 1344/2011; HG 478/ 24-IUN-15;HG.478/24-IUN-15;OUG.1 din 04/01/2017;HG.354/18.05.2017;OUG.68 din 06/11/2019;HG.846/08.10.2020"/>
    <s v="imobil"/>
    <s v="Lungime albie corectată/consolidată=0,002 km;"/>
  </r>
  <r>
    <x v="12300"/>
    <s v="8.30.01"/>
    <m/>
    <m/>
    <s v="CANAL PARAUL CU RACHITI"/>
    <s v="conform amenajamentelor silvice"/>
    <s v="NEAMŢ"/>
    <s v="-"/>
    <s v="Tara: România; Judet: NEAMŢ; -;   -; Nr: -;"/>
    <n v="1981"/>
    <n v="739"/>
    <n v="27"/>
    <s v="in administrare"/>
    <s v="HG 982/1998;HG 1344/2011; HG 478/ 24-IUN-15;HG.478/24-IUN-15;OUG.1 din 04/01/2017;HG.354/18.05.2017;OUG.68 din 06/11/2019;HG.846/08.10.2020"/>
    <s v="imobil"/>
    <s v="Lungime albie corectată/consolidată=1 km;"/>
  </r>
  <r>
    <x v="12301"/>
    <s v="8.04.04"/>
    <m/>
    <m/>
    <s v="DAF CHISIRIG"/>
    <s v="conform amenajamentelor silvice"/>
    <s v="NEAMŢ"/>
    <s v="-"/>
    <s v="Tara: România; Judet: NEAMŢ; -;   -; Nr: -;"/>
    <n v="1982"/>
    <n v="191031"/>
    <n v="27"/>
    <s v="in administrare"/>
    <s v="HG 982/1998;HG 1344/2011; HG 478/ 24-IUN-15;HG.478/24-IUN-15;OUG.1 din 04/01/2017;HG.354/18.05.2017;OUG.68 din 06/11/2019"/>
    <s v="imobil"/>
    <s v="Lungime= Km;Suprafeţe= ha;CF= ;"/>
  </r>
  <r>
    <x v="12302"/>
    <s v="8.04.04"/>
    <m/>
    <m/>
    <s v="DAF PLAIULUI"/>
    <s v="conform amenajamentelor silvice"/>
    <s v="NEAMŢ"/>
    <s v="-"/>
    <s v="Tara: România; Judet: NEAMŢ; -;   -; Nr: -;"/>
    <n v="1983"/>
    <n v="207955"/>
    <n v="27"/>
    <s v="in administrare"/>
    <s v="HG 982/1998;HG 1344/2011; HG 478/ 24-IUN-15;HG.478/24-IUN-15;OUG.1 din 04/01/2017;HG.354/18.05.2017;OUG.68 din 06/11/2019"/>
    <s v="imobil"/>
    <s v="Lungime=2,8 KM Km;Suprafeţe= ha;CF= ;"/>
  </r>
  <r>
    <x v="12303"/>
    <s v="8.04.04"/>
    <m/>
    <m/>
    <s v="DAF PIRIUL LUI STAN"/>
    <s v="conform amenajamentelor silvice"/>
    <s v="NEAMŢ"/>
    <s v="-"/>
    <s v="Tara: România; Judet: NEAMŢ; -;   -; Nr: -;"/>
    <n v="1985"/>
    <n v="275538"/>
    <n v="27"/>
    <s v="in administrare"/>
    <s v="HG 982/1998;HG 1344/2011; HG 478/ 24-IUN-15;HG.478/24-IUN-15;OUG.1 din 04/01/2017;HG.354/18.05.2017;OUG.68 din 06/11/2019"/>
    <s v="imobil"/>
    <s v="Lungime= Km;Suprafeţe= ha;CF= ;"/>
  </r>
  <r>
    <x v="12304"/>
    <s v="8.30.01"/>
    <m/>
    <m/>
    <s v="BARAJ PARAUL ODAILOR"/>
    <s v="conform amenajamentelor silvice"/>
    <s v="NEAMŢ"/>
    <s v="-"/>
    <s v="Tara: România; Judet: NEAMŢ; -;   -; Nr: -;"/>
    <n v="1985"/>
    <n v="538"/>
    <n v="27"/>
    <s v="in administrare"/>
    <s v="HG 982/1998;HG 1344/2011; HG 478/ 24-IUN-15;HG.478/24-IUN-15;OUG.1 din 04/01/2017;HG.354/18.05.2017;OUG.68 din 06/11/2019;HG.846/08.10.2020"/>
    <s v="imobil"/>
    <s v="Lungime albie corectată/consolidată=0,018 km;"/>
  </r>
  <r>
    <x v="12305"/>
    <s v="8.30.01"/>
    <m/>
    <m/>
    <s v="CORECTIE TORENTI CUEJDI"/>
    <s v="conform amenajamentelor silvice"/>
    <s v="NEAMŢ"/>
    <s v="-"/>
    <s v="Tara: România; Judet: NEAMŢ; -;   -; Nr: -;"/>
    <n v="1985"/>
    <n v="1586"/>
    <n v="27"/>
    <s v="in administrare"/>
    <s v="HG 982/1998;HG 1344/2011; HG 478/ 24-IUN-15;HG.478/24-IUN-15;OUG.1 din 04/01/2017;HG.354/18.05.2017;OUG.68 din 06/11/2019;HG.846/08.10.2020"/>
    <s v="imobil"/>
    <s v="Lungime albie corectată/consolidată=0,028 km;"/>
  </r>
  <r>
    <x v="12306"/>
    <s v="8.04.04"/>
    <m/>
    <m/>
    <s v="DAF SEACA RAMIFICATIE"/>
    <s v="conform amenajamentelor silvice"/>
    <s v="NEAMŢ"/>
    <s v="-"/>
    <s v="Tara: România; Judet: NEAMŢ; -;   -; Nr: -;"/>
    <n v="1984"/>
    <n v="25303"/>
    <n v="27"/>
    <s v="in administrare"/>
    <s v="HG 982/1998;HG 1344/2011; HG 478/ 24-IUN-15;HG.478/24-IUN-15;OUG.1 din 04/01/2017;HG.354/18.05.2017;OUG.68 din 06/11/2019"/>
    <s v="imobil"/>
    <s v="Lungime=2,7 KM Km;Suprafeţe= ha;CF= ;"/>
  </r>
  <r>
    <x v="12307"/>
    <s v="8.04.04"/>
    <m/>
    <m/>
    <s v="POD DAF CRACAU-BODESTI"/>
    <s v="conform amenajamentelor silvice"/>
    <s v="NEAMŢ"/>
    <s v="-"/>
    <s v="Tara: România; Judet: NEAMŢ; -;   -; Nr: -;"/>
    <n v="1984"/>
    <n v="329115"/>
    <n v="27"/>
    <s v="in administrare"/>
    <s v="HG 982/1998;HG 1344/2011; HG 478/ 24-IUN-15;HG.478/24-IUN-15;OUG.1 din 04/01/2017;HG.354/18.05.2017;OUG.68 din 06/11/2019"/>
    <s v="imobil"/>
    <s v="Lungime= Km;Suprafeţe= ha;CF= ;"/>
  </r>
  <r>
    <x v="12308"/>
    <s v="8.04.04"/>
    <m/>
    <m/>
    <s v="DAF VACA BABEI"/>
    <s v="conform amenajamentelor silvice"/>
    <s v="NEAMŢ"/>
    <s v="-"/>
    <s v="Tara: România; Judet: NEAMŢ; -;   -; Nr: -;"/>
    <n v="1984"/>
    <n v="201845"/>
    <n v="27"/>
    <s v="in administrare"/>
    <s v="HG 982/1998;HG 1344/2011; HG 478/ 24-IUN-15;HG.478/24-IUN-15;OUG.1 din 04/01/2017;HG.354/18.05.2017;OUG.68 din 06/11/2019"/>
    <s v="imobil"/>
    <s v="Lungime=1,4 KM Km;Suprafeţe= ha;CF= ;"/>
  </r>
  <r>
    <x v="12309"/>
    <s v="8.04.04"/>
    <m/>
    <m/>
    <s v="DAF STEGIOARA RAM."/>
    <s v="conform amenajamentelor silvice"/>
    <s v="NEAMŢ"/>
    <s v="-"/>
    <s v="Tara: România; Judet: NEAMŢ; -;   -; Nr: -;"/>
    <n v="1980"/>
    <n v="158453"/>
    <n v="27"/>
    <s v="in administrare"/>
    <s v="HG 982/1998;HG 1344/2011; HG 478/ 24-IUN-15;HG.478/24-IUN-15;OUG.1 din 04/01/2017;HG.354/18.05.2017;OUG.68 din 06/11/2019"/>
    <s v="imobil"/>
    <s v="Lungime= Km;Suprafeţe= ha;CF= ;"/>
  </r>
  <r>
    <x v="12310"/>
    <s v="8.04.04"/>
    <m/>
    <m/>
    <s v="DRUM RUNCU 3,0 KM"/>
    <s v="conform amenajamentelor silvice"/>
    <s v="NEAMŢ"/>
    <s v="-"/>
    <s v="Tara: România; Judet: NEAMŢ; -;   -; Nr: -;"/>
    <n v="1984"/>
    <n v="156784"/>
    <n v="27"/>
    <s v="in administrare"/>
    <s v="HG 982/1998;;OUG.1 din 04/01/2017;OUG.68 din 06/11/2019"/>
    <s v="imobil"/>
    <s v="drum auto forestier"/>
  </r>
  <r>
    <x v="12311"/>
    <s v="8.04.04"/>
    <m/>
    <m/>
    <s v="DAF UNGURU DE JOS"/>
    <s v="conform amenajamentelor silvice"/>
    <s v="NEAMŢ"/>
    <s v="-"/>
    <s v="Tara: România; Judet: NEAMŢ; -;   -; Nr: -;"/>
    <n v="1968"/>
    <n v="23822"/>
    <n v="27"/>
    <s v="in administrare"/>
    <s v="HG 982/1998;HG 1344/2011; HG 478/ 24-IUN-15;HG.478/24-IUN-15;OUG.1 din 04/01/2017;HG.354/18.05.2017;OUG.68 din 06/11/2019"/>
    <s v="imobil"/>
    <s v="Lungime= Km;Suprafeţe= ha;CF= ;"/>
  </r>
  <r>
    <x v="12312"/>
    <s v="8.30._"/>
    <m/>
    <m/>
    <s v="CARARI VINATOARE SABASA 2,8 KM."/>
    <s v="conform amenajamentelor silvice"/>
    <s v="NEAMŢ"/>
    <s v="-"/>
    <s v="Tara: România; Judet: NEAMŢ; -;   -; Nr: -;"/>
    <n v="1991"/>
    <n v="55"/>
    <n v="27"/>
    <s v="in administrare"/>
    <s v="HG 982/1998;HG 1344/2011;OUG.1 din 04/01/2017;OUG.68 din 06/11/2019"/>
    <s v="imobil"/>
    <s v="poteca de vanatoare"/>
  </r>
  <r>
    <x v="12313"/>
    <s v="8.04.04"/>
    <m/>
    <m/>
    <s v="DAF MERISORU"/>
    <s v="conform amenajamentelor silvice"/>
    <s v="NEAMŢ"/>
    <s v="-"/>
    <s v="Tara: România; Judet: NEAMŢ; -;   -; Nr: -;"/>
    <n v="1976"/>
    <n v="274601"/>
    <n v="27"/>
    <s v="in administrare"/>
    <s v="HG 982/1998;HG 1344/2011; HG 478/ 24-IUN-15;HG.478/24-IUN-15;OUG.1 din 04/01/2017;HG.354/18.05.2017;OUG.68 din 06/11/2019"/>
    <s v="imobil"/>
    <s v="Lungime=2,1 KM Km;Suprafeţe= ha;CF= ;"/>
  </r>
  <r>
    <x v="12314"/>
    <s v="8.04.04"/>
    <m/>
    <m/>
    <s v="DAF BILIBAC"/>
    <s v="conform amenajamentelor silvice"/>
    <s v="NEAMŢ"/>
    <s v="-"/>
    <s v="Tara: România; Judet: NEAMŢ; -;   -; Nr: -;"/>
    <n v="1982"/>
    <n v="144066"/>
    <n v="27"/>
    <s v="in administrare"/>
    <s v="HG 982/1998;HG 1344/2011; HG 478/ 24-IUN-15;HG.478/24-IUN-15;OUG.1 din 04/01/2017;HG.354/18.05.2017;OUG.68 din 06/11/2019"/>
    <s v="imobil"/>
    <s v="Lungime=1,1 KM Km;Suprafeţe= ha;CF= ;"/>
  </r>
  <r>
    <x v="12315"/>
    <s v="8.04.04"/>
    <m/>
    <m/>
    <s v="DAF PARAUL LINEI"/>
    <s v="conform amenajamentelor silvice"/>
    <s v="NEAMŢ"/>
    <s v="-"/>
    <s v="Tara: România; Judet: NEAMŢ; -;   -; Nr: -;"/>
    <n v="1982"/>
    <n v="2536865"/>
    <n v="27"/>
    <s v="in administrare"/>
    <s v="HG 982/1998;HG 1344/2011; HG 478/ 24-IUN-15;HG.478/24-IUN-15;OUG.1 din 04/01/2017;HG.354/18.05.2017;OUG.68 din 06/11/2019"/>
    <s v="imobil"/>
    <s v="Lungime= Km;Suprafeţe= ha;CF= ;"/>
  </r>
  <r>
    <x v="12316"/>
    <s v="8.04.04"/>
    <m/>
    <m/>
    <s v="DAF DUMITRU"/>
    <s v="conform amenajamentelor silvice"/>
    <s v="NEAMŢ"/>
    <s v="-"/>
    <s v="Tara: România; Judet: NEAMŢ; -;   -; Nr: -;"/>
    <n v="1978"/>
    <n v="2874424"/>
    <n v="27"/>
    <s v="in administrare"/>
    <s v="HG 982/1998;HG 1344/2011; HG 478/ 24-IUN-15;HG.478/24-IUN-15;OUG.1 din 04/01/2017;HG.354/18.05.2017;OUG.68 din 06/11/2019"/>
    <s v="imobil"/>
    <s v="Lungime=6,3 KM Km;Suprafeţe= ha;CF= ;"/>
  </r>
  <r>
    <x v="12317"/>
    <s v="8.04.04"/>
    <m/>
    <m/>
    <s v="DAF VIORICA"/>
    <s v="conform amenajamentelor silvice"/>
    <s v="NEAMŢ"/>
    <s v="-"/>
    <s v="Tara: România; Judet: NEAMŢ; -;   -; Nr: -;"/>
    <n v="1969"/>
    <n v="405848"/>
    <n v="27"/>
    <s v="in administrare"/>
    <s v="HG 982/1998;HG 1344/2011; HG 478/ 24-IUN-15;HG.478/24-IUN-15;OUG.1 din 04/01/2017;HG.354/18.05.2017;OUG.68 din 06/11/2019"/>
    <s v="imobil"/>
    <s v="Lungime=1,9 KM Km;Suprafeţe= ha;CF= ;"/>
  </r>
  <r>
    <x v="12318"/>
    <s v="8.04.04"/>
    <m/>
    <m/>
    <s v="DAF PASCULETE"/>
    <s v="conform amenajamentelor silvice"/>
    <s v="NEAMŢ"/>
    <s v="-"/>
    <s v="Tara: România; Judet: NEAMŢ; -;   -; Nr: -;"/>
    <n v="1965"/>
    <n v="33947"/>
    <n v="27"/>
    <s v="in administrare"/>
    <s v="HG 982/1998;HG 1344/2011; HG 478/ 24-IUN-15;HG.478/24-IUN-15;OUG.1 din 04/01/2017;HG.354/18.05.2017;OUG.68 din 06/11/2019"/>
    <s v="imobil"/>
    <s v="Lungime=1,1 KM Km;Suprafeţe= ha;CF= ;"/>
  </r>
  <r>
    <x v="12319"/>
    <s v="8.30.01"/>
    <m/>
    <m/>
    <s v="BARAJ PR. AVDIA"/>
    <s v="conform amenajamentelor silvice"/>
    <s v="NEAMŢ"/>
    <s v="-"/>
    <s v="Tara: România; Judet: NEAMŢ; -;   -; Nr: -;"/>
    <n v="1975"/>
    <n v="163"/>
    <n v="27"/>
    <s v="in administrare"/>
    <s v="HG 982/1998;HG 1344/2011; HG 478/ 24-IUN-15;HG.478/24-IUN-15;OUG.1 din 04/01/2017;HG.354/18.05.2017;OUG.68 din 06/11/2019;HG.846/08.10.2020"/>
    <s v="imobil"/>
    <s v="Lungime albie corectată/consolidată=0,004 km;"/>
  </r>
  <r>
    <x v="12320"/>
    <s v="8.04.04"/>
    <m/>
    <m/>
    <s v="DAF RADU"/>
    <s v="conform amenajamentelor silvice"/>
    <s v="NEAMŢ"/>
    <s v="-"/>
    <s v="Tara: România; Judet: NEAMŢ; -;   -; Nr: -;"/>
    <n v="1981"/>
    <n v="802016"/>
    <n v="27"/>
    <s v="in administrare"/>
    <s v="HG 982/1998;HG 1344/2011; HG 478/ 24-IUN-15;HG.478/24-IUN-15;OUG.1 din 04/01/2017;HG.354/18.05.2017;OUG.68 din 06/11/2019"/>
    <s v="imobil"/>
    <s v="Lungime=4,5 KM Km;Suprafeţe= ha;CF= ;"/>
  </r>
  <r>
    <x v="12321"/>
    <s v="8.04.04"/>
    <m/>
    <m/>
    <s v="DAF MITROFAN"/>
    <s v="conform amenajamentelor silvice"/>
    <s v="NEAMŢ"/>
    <s v="-"/>
    <s v="Tara: România; Judet: NEAMŢ; -;   -; Nr: -;"/>
    <n v="1983"/>
    <n v="112189"/>
    <n v="27"/>
    <s v="in administrare"/>
    <s v="HG 982/1998;HG 1344/2011; HG 478/ 24-IUN-15;HG.478/24-IUN-15;OUG.1 din 04/01/2017;HG.354/18.05.2017;OUG.68 din 06/11/2019"/>
    <s v="imobil"/>
    <s v="Lungime=1,8 KM Km;Suprafeţe= ha;CF= ;"/>
  </r>
  <r>
    <x v="12322"/>
    <s v="8.30.01"/>
    <m/>
    <m/>
    <s v="BARAJ GREUT.PAR.ADANC GALU"/>
    <s v="conform amenajamentelor silvice"/>
    <s v="NEAMŢ"/>
    <s v="-"/>
    <s v="Tara: România; Judet: NEAMŢ; -;   -; Nr: -;"/>
    <n v="1961"/>
    <n v="50"/>
    <n v="27"/>
    <s v="in administrare"/>
    <s v="HG 982/1998;HG 1344/2011; HG 478/ 24-IUN-15;HG.478/24-IUN-15;OUG.1 din 04/01/2017;HG.354/18.05.2017;OUG.68 din 06/11/2019;HG.846/08.10.2020"/>
    <s v="imobil"/>
    <s v="Lungime albie corectată/consolidată=0,003 km;"/>
  </r>
  <r>
    <x v="12323"/>
    <s v="8.30.01"/>
    <m/>
    <m/>
    <s v="BARAJ GREUT.PAR.GALU I"/>
    <s v="conform amenajamentelor silvice"/>
    <s v="NEAMŢ"/>
    <s v="-"/>
    <s v="Tara: România; Judet: NEAMŢ; -;   -; Nr: -;"/>
    <n v="1958"/>
    <n v="99"/>
    <n v="27"/>
    <s v="in administrare"/>
    <s v="HG 982/1998;HG 1344/2011; HG 478/ 24-IUN-15;HG.478/24-IUN-15;OUG.1 din 04/01/2017;HG.354/18.05.2017;OUG.68 din 06/11/2019;HG.846/08.10.2020"/>
    <s v="imobil"/>
    <s v="Lungime albie corectată/consolidată=0,004 km;"/>
  </r>
  <r>
    <x v="12324"/>
    <s v="8.04.04"/>
    <m/>
    <m/>
    <s v="DAF PRISLOP PREL."/>
    <s v="conform amenajamentelor silvice"/>
    <s v="NEAMŢ"/>
    <s v="-"/>
    <s v="Tara: România; Judet: NEAMŢ; -;   -; Nr: -;"/>
    <n v="1968"/>
    <n v="10610"/>
    <n v="27"/>
    <s v="in administrare"/>
    <s v="HG 982/1998;HG 1344/2011; HG 478/ 24-IUN-15;HG.478/24-IUN-15;OUG.1 din 04/01/2017;HG.354/18.05.2017;OUG.68 din 06/11/2019"/>
    <s v="imobil"/>
    <s v="Lungime= Km;Suprafeţe= ha;CF= ;"/>
  </r>
  <r>
    <x v="12325"/>
    <s v="8.04.04"/>
    <m/>
    <m/>
    <s v="DAF SIGA SEC"/>
    <s v="conform amenajamentelor silvice"/>
    <s v="NEAMŢ"/>
    <s v="-"/>
    <s v="Tara: România; Judet: NEAMŢ; -;   -; Nr: -;"/>
    <n v="1982"/>
    <n v="23277"/>
    <n v="27"/>
    <s v="in administrare"/>
    <s v="HG 982/1998;HG 1344/2011; HG 478/ 24-IUN-15;HG.478/24-IUN-15;OUG.1 din 04/01/2017;HG.354/18.05.2017;OUG.68 din 06/11/2019"/>
    <s v="imobil"/>
    <s v="Lungime= Km;Suprafeţe= ha;CF= ;"/>
  </r>
  <r>
    <x v="12326"/>
    <s v="8.30.01"/>
    <m/>
    <m/>
    <s v="CANAL GLODU"/>
    <s v="conform amenajamentelor silvice"/>
    <s v="NEAMŢ"/>
    <s v="-"/>
    <s v="Tara: România; Judet: NEAMŢ; -;   -; Nr: -;"/>
    <n v="1958"/>
    <n v="57"/>
    <n v="27"/>
    <s v="in administrare"/>
    <s v="HG 982/1998;HG 1344/2011; HG 478/ 24-IUN-15;HG.478/24-IUN-15;OUG.1 din 04/01/2017;HG.354/18.05.2017;OUG.68 din 06/11/2019;HG.846/08.10.2020"/>
    <s v="imobil"/>
    <s v="Lungime albie corectată/consolidată=0,05 km;"/>
  </r>
  <r>
    <x v="12327"/>
    <s v="8.30.01"/>
    <m/>
    <m/>
    <s v="CANAL MUNTEANU"/>
    <s v="conform amenajamentelor silvice"/>
    <s v="NEAMŢ"/>
    <s v="-"/>
    <s v="Tara: România; Judet: NEAMŢ; -;   -; Nr: -;"/>
    <n v="1961"/>
    <n v="60"/>
    <n v="27"/>
    <s v="in administrare"/>
    <s v="HG 982/1998;HG 1344/2011; HG 478/ 24-IUN-15;HG.478/24-IUN-15;OUG.1 din 04/01/2017;HG.354/18.05.2017;OUG.68 din 06/11/2019;HG.846/08.10.2020"/>
    <s v="imobil"/>
    <s v="Lungime albie corectată/consolidată=0,07 km;"/>
  </r>
  <r>
    <x v="12328"/>
    <s v="8.04.04"/>
    <m/>
    <m/>
    <s v="DAF ZAHORNA"/>
    <s v="conform amenajamentelor silvice"/>
    <s v="NEAMŢ"/>
    <s v="-"/>
    <s v="Tara: România; Judet: NEAMŢ; -;   -; Nr: -;"/>
    <n v="1984"/>
    <n v="169823"/>
    <n v="27"/>
    <s v="in administrare"/>
    <s v="HG 982/1998;HG 1344/2011; HG 478/ 24-IUN-15;HG.478/24-IUN-15;OUG.1 din 04/01/2017;HG.354/18.05.2017;OUG.68 din 06/11/2019"/>
    <s v="imobil"/>
    <s v="Lungime= Km;Suprafeţe= ha;CF= ;"/>
  </r>
  <r>
    <x v="12329"/>
    <s v="8.04.04"/>
    <m/>
    <m/>
    <s v="DAF CELARU"/>
    <s v="conform amenajamentelor silvice"/>
    <s v="NEAMŢ"/>
    <s v="-"/>
    <s v="Tara: România; Judet: NEAMŢ; -;   -; Nr: -;"/>
    <n v="1970"/>
    <n v="1250"/>
    <n v="27"/>
    <s v="in administrare"/>
    <s v="HG 982/1998;HG 1344/2011; HG 478/ 24-IUN-15;HG.478/24-IUN-15;OUG.1 din 04/01/2017;HG.354/18.05.2017;OUG.68 din 06/11/2019"/>
    <s v="imobil"/>
    <s v="Lungime= Km;Suprafeţe= ha;CF= ;"/>
  </r>
  <r>
    <x v="12330"/>
    <s v="8.04.04"/>
    <m/>
    <m/>
    <s v="DAF TEIULUI"/>
    <s v="conform amenajamentelor silvice"/>
    <s v="NEAMŢ"/>
    <s v="-"/>
    <s v="Tara: România; Judet: NEAMŢ; -;   -; Nr: -;"/>
    <n v="1970"/>
    <n v="19499"/>
    <n v="27"/>
    <s v="in administrare"/>
    <s v="HG 982/1998;HG 1344/2011; HG 478/ 24-IUN-15;HG.478/24-IUN-15;OUG.1 din 04/01/2017;HG.354/18.05.2017;OUG.68 din 06/11/2019"/>
    <s v="imobil"/>
    <s v="Lungime= Km;Suprafeţe= ha;CF= ;"/>
  </r>
  <r>
    <x v="12331"/>
    <s v="8.04.04"/>
    <m/>
    <m/>
    <s v="DAF DREPTU PRELUNGIRE"/>
    <s v="conform amenajamentelor silvice"/>
    <s v="NEAMŢ"/>
    <s v="-"/>
    <s v="Tara: România; Judet: NEAMŢ; -;   -; Nr: -;"/>
    <n v="1980"/>
    <n v="11822"/>
    <n v="27"/>
    <s v="in administrare"/>
    <s v="HG 982/1998;HG 1344/2011; HG 478/ 24-IUN-15;HG.478/24-IUN-15;OUG.1 din 04/01/2017;HG.354/18.05.2017;OUG.68 din 06/11/2019"/>
    <s v="imobil"/>
    <s v="Lungime= Km;Suprafeţe= ha;CF= ;"/>
  </r>
  <r>
    <x v="12332"/>
    <s v="8.04.04"/>
    <m/>
    <m/>
    <s v="DAF STANCA MANASTIRII"/>
    <s v="conform amenajamentelor silvice"/>
    <s v="NEAMŢ"/>
    <s v="-"/>
    <s v="Tara: România; Judet: NEAMŢ; -;   -; Nr: -;"/>
    <n v="1967"/>
    <n v="103098"/>
    <n v="27"/>
    <s v="in administrare"/>
    <s v="HG 982/1998;HG 1344/2011; HG 478/ 24-IUN-15;HG.478/24-IUN-15;OUG.1 din 04/01/2017;OUG.68 din 06/11/2019"/>
    <s v="imobil"/>
    <s v="Lungime= Km;Suprafeţe= ha;CF= ;"/>
  </r>
  <r>
    <x v="12333"/>
    <s v="8.04.04"/>
    <m/>
    <m/>
    <s v="DAF CRACAUL MARE"/>
    <s v="conform amenajamentelor silvice"/>
    <s v="NEAMŢ"/>
    <s v="-"/>
    <s v="Tara: România; Judet: NEAMŢ; -;   -; Nr: -;"/>
    <n v="1970"/>
    <n v="214480"/>
    <n v="27"/>
    <s v="in administrare"/>
    <s v="HG 982/1998;HG 1344/2011; HG 478/ 24-IUN-15;HG.478/24-IUN-15;OUG.1 din 04/01/2017;OUG.68 din 06/11/2019"/>
    <s v="imobil"/>
    <s v="Lungime= Km;Suprafeţe= ha;CF= ;"/>
  </r>
  <r>
    <x v="12334"/>
    <s v="8.04.04"/>
    <m/>
    <m/>
    <s v="DAF DOBRENASUL"/>
    <s v="conform amenajamentelor silvice"/>
    <s v="NEAMŢ"/>
    <s v="-"/>
    <s v="Tara: România; Judet: NEAMŢ; -;   -; Nr: -;"/>
    <n v="1972"/>
    <n v="12153"/>
    <n v="27"/>
    <s v="in administrare"/>
    <s v="HG 982/1998;HG 1344/2011; HG 478/ 24-IUN-15;HG.478/24-IUN-15;OUG.1 din 04/01/2017;HG.354/18.05.2017;OUG.68 din 06/11/2019"/>
    <s v="imobil"/>
    <s v="Lungime= Km;Suprafeţe= ha;CF= ;"/>
  </r>
  <r>
    <x v="12335"/>
    <s v="8.04.04"/>
    <m/>
    <m/>
    <s v="DAF ARGELEA"/>
    <s v="conform amenajamentelor silvice"/>
    <s v="NEAMŢ"/>
    <s v="-"/>
    <s v="Tara: România; Judet: NEAMŢ; -;   -; Nr: -;"/>
    <n v="1976"/>
    <n v="96383"/>
    <n v="27"/>
    <s v="in administrare"/>
    <s v="HG 982/1998;HG 1344/2011; HG 478/ 24-IUN-15;HG.478/24-IUN-15;OUG.1 din 04/01/2017;HG.354/18.05.2017;OUG.68 din 06/11/2019"/>
    <s v="imobil"/>
    <s v="Lungime= Km;Suprafeţe= ha;CF= ;"/>
  </r>
  <r>
    <x v="12336"/>
    <s v="8.04.04"/>
    <m/>
    <m/>
    <s v="DAF PARAUL LUI ANTON"/>
    <s v="conform amenajamentelor silvice"/>
    <s v="NEAMŢ"/>
    <s v="-"/>
    <s v="Tara: România; Judet: NEAMŢ; -;   -; Nr: -;"/>
    <n v="1970"/>
    <n v="112297"/>
    <n v="27"/>
    <s v="in administrare"/>
    <s v="HG 982/1998;HG 1344/2011; HG 478/ 24-IUN-15;HG.478/24-IUN-15;OUG.1 din 04/01/2017;OUG.68 din 06/11/2019"/>
    <s v="imobil"/>
    <s v="Lungime= Km;Suprafeţe= ha;CF= ;"/>
  </r>
  <r>
    <x v="12337"/>
    <s v="8.04.04"/>
    <m/>
    <m/>
    <s v="DAF ATA MICA"/>
    <s v="conform amenajamentelor silvice"/>
    <s v="NEAMŢ"/>
    <s v="-"/>
    <s v="Tara: România; Judet: NEAMŢ; -;   -; Nr: -;"/>
    <n v="1975"/>
    <n v="48559"/>
    <n v="27"/>
    <s v="in administrare"/>
    <s v="HG 982/1998;HG 1344/2011; HG 478/ 24-IUN-15;HG.478/24-IUN-15;OUG.1 din 04/01/2017;HG.354/18.05.2017;OUG.68 din 06/11/2019"/>
    <s v="imobil"/>
    <s v="Lungime=4,0 KM Km;Suprafeţe= ha;CF= ;"/>
  </r>
  <r>
    <x v="12338"/>
    <s v="8.04.04"/>
    <m/>
    <m/>
    <s v="DAF MAIERUS"/>
    <s v="conform amenajamentelor silvice"/>
    <s v="NEAMŢ"/>
    <s v="-"/>
    <s v="Tara: România; Judet: NEAMŢ; -;   -; Nr: -;"/>
    <n v="1983"/>
    <n v="74320"/>
    <n v="27"/>
    <s v="in administrare"/>
    <s v="HG 982/1998;HG 1344/2011; HG 478/ 24-IUN-15;HG.478/24-IUN-15;OUG.1 din 04/01/2017;HG.354/18.05.2017;OUG.68 din 06/11/2019"/>
    <s v="imobil"/>
    <s v="Lungime=1,5 KM Km;Suprafeţe= ha;CF= ;"/>
  </r>
  <r>
    <x v="12339"/>
    <s v="8.04.04"/>
    <m/>
    <m/>
    <s v="DAF VERSANT SARARIE"/>
    <s v="conform amenajamentelor silvice"/>
    <s v="NEAMŢ"/>
    <s v="-"/>
    <s v="Tara: România; Judet: NEAMŢ; -;   -; Nr: -;"/>
    <n v="1974"/>
    <n v="30440"/>
    <n v="27"/>
    <s v="in administrare"/>
    <s v="HG 982/1998;HG 1344/2011; HG 478/ 24-IUN-15;HG.478/24-IUN-15;OUG.1 din 04/01/2017;HG.354/18.05.2017;OUG.68 din 06/11/2019"/>
    <s v="imobil"/>
    <s v="Lungime=1,6 KM Km;Suprafeţe= ha;CF= ;"/>
  </r>
  <r>
    <x v="12340"/>
    <s v="8.04.04"/>
    <m/>
    <m/>
    <s v="DAF ALUNIS"/>
    <s v="conform amenajamentelor silvice"/>
    <s v="NEAMŢ"/>
    <s v="-"/>
    <s v="Tara: România; Judet: NEAMŢ; -;   -; Nr: -;"/>
    <n v="1967"/>
    <n v="32692"/>
    <n v="27"/>
    <s v="in administrare"/>
    <s v="HG 982/1998;HG 1344/2011; HG 478/ 24-IUN-15;HG.478/24-IUN-15;OUG.1 din 04/01/2017;OUG.68 din 06/11/2019"/>
    <s v="imobil"/>
    <s v="Lungime= Km;Suprafeţe= ha;CF= ;"/>
  </r>
  <r>
    <x v="12341"/>
    <s v="8.04.04"/>
    <m/>
    <m/>
    <s v="DRUM FOREST.PR.STEJARU 2,5 KM."/>
    <s v="conform amenajamentelor silvice"/>
    <s v="NEAMŢ"/>
    <s v="-"/>
    <s v="Tara: România; Judet: NEAMŢ; -;   -; Nr: -;"/>
    <n v="1975"/>
    <n v="0"/>
    <n v="27"/>
    <s v="in administrare"/>
    <s v="HG 982/1998;;OUG.1 din 04/01/2017;OUG.68 din 06/11/2019"/>
    <s v="imobil"/>
    <s v="drum auto forestier"/>
  </r>
  <r>
    <x v="12342"/>
    <s v="8.04.04"/>
    <m/>
    <m/>
    <s v="DAF HOTARULUI"/>
    <s v="conform amenajamentelor silvice"/>
    <s v="NEAMŢ"/>
    <s v="-"/>
    <s v="Tara: România; Judet: NEAMŢ; -;   -; Nr: -;"/>
    <n v="1965"/>
    <n v="33032"/>
    <n v="27"/>
    <s v="in administrare"/>
    <s v="HG 982/1998;HG 1344/2011; HG 478/ 24-IUN-15;HG.478/24-IUN-15;OUG.1 din 04/01/2017;HG.354/18.05.2017;OUG.68 din 06/11/2019"/>
    <s v="imobil"/>
    <s v="Lungime=2,1 KM Km;Suprafeţe= ha;CF= ;"/>
  </r>
  <r>
    <x v="12343"/>
    <s v="8.04.04"/>
    <m/>
    <m/>
    <s v="DAF DANESTI"/>
    <s v="conform amenajamentelor silvice"/>
    <s v="NEAMŢ"/>
    <s v="-"/>
    <s v="Tara: România; Judet: NEAMŢ; -;   -; Nr: -;"/>
    <n v="1971"/>
    <n v="1883"/>
    <n v="27"/>
    <s v="in administrare"/>
    <s v="HG 982/1998;HG 1344/2011; HG 478/ 24-IUN-15;HG.478/24-IUN-15;OUG.1 din 04/01/2017;HG.354/18.05.2017;OUG.68 din 06/11/2019"/>
    <s v="imobil"/>
    <s v="Lungime=1,2 KM Km;Suprafeţe= ha;CF= ;"/>
  </r>
  <r>
    <x v="12344"/>
    <s v="8.04.04"/>
    <m/>
    <m/>
    <s v="DAF FLUTURE"/>
    <s v="conform amenajamentelor silvice"/>
    <s v="NEAMŢ"/>
    <s v="-"/>
    <s v="Tara: România; Judet: NEAMŢ; -;   -; Nr: -;"/>
    <n v="1974"/>
    <n v="59122"/>
    <n v="27"/>
    <s v="in administrare"/>
    <s v="HG 982/1998;HG 1344/2011; HG 478/ 24-IUN-15;HG.478/24-IUN-15;OUG.1 din 04/01/2017;HG.354/18.05.2017;OUG.68 din 06/11/2019"/>
    <s v="imobil"/>
    <s v="Lungime=1,9 KM Km;Suprafeţe= ha;CF= ;"/>
  </r>
  <r>
    <x v="12345"/>
    <s v="8.04.04"/>
    <m/>
    <m/>
    <s v="DAF BRATES GAINA"/>
    <s v="conform amenajamentelor silvice"/>
    <s v="NEAMŢ"/>
    <s v="-"/>
    <s v="Tara: România; Judet: NEAMŢ; -;   -; Nr: -;"/>
    <n v="1973"/>
    <n v="300613"/>
    <n v="27"/>
    <s v="in administrare"/>
    <s v="HG 982/1998;HG 1344/2011; HG 478/ 24-IUN-15;HG.478/24-IUN-15;OUG.1 din 04/01/2017;HG.354/18.05.2017;OUG.68 din 06/11/2019"/>
    <s v="imobil"/>
    <s v="Lungime=15,8 KM Km;Suprafeţe= ha;CF= ;"/>
  </r>
  <r>
    <x v="12346"/>
    <s v="8.04.04"/>
    <m/>
    <m/>
    <s v="DAF ATA ICOANA PRELUNGIRE"/>
    <s v="conform amenajamentelor silvice"/>
    <s v="NEAMŢ"/>
    <s v="-"/>
    <s v="Tara: România; Judet: NEAMŢ; -;   -; Nr: -;"/>
    <n v="1975"/>
    <n v="12616"/>
    <n v="27"/>
    <s v="in administrare"/>
    <s v="HG 982/1998;HG 1344/2011; HG 478/ 24-IUN-15;HG.478/24-IUN-15;OUG.1 din 04/01/2017;HG.354/18.05.2017;OUG.68 din 06/11/2019"/>
    <s v="imobil"/>
    <s v="Lungime=0,7 KM Km;Suprafeţe= ha;CF= ;"/>
  </r>
  <r>
    <x v="12347"/>
    <s v="8.04.04"/>
    <m/>
    <m/>
    <s v="DAF VEVERITA"/>
    <s v="conform amenajamentelor silvice"/>
    <s v="NEAMŢ"/>
    <s v="-"/>
    <s v="Tara: România; Judet: NEAMŢ; -;   -; Nr: -;"/>
    <n v="1987"/>
    <n v="102844"/>
    <n v="27"/>
    <s v="in administrare"/>
    <s v="HG 982/1998;HG 1344/2011; HG 478/ 24-IUN-15;HG.478/24-IUN-15;OUG.1 din 04/01/2017;HG.354/18.05.2017;OUG.68 din 06/11/2019"/>
    <s v="imobil"/>
    <s v="Lungime=1,1 KM Km;Suprafeţe= ha;CF= ;"/>
  </r>
  <r>
    <x v="12348"/>
    <s v="8.04.04"/>
    <m/>
    <m/>
    <s v="DAF GAINA"/>
    <s v="conform amenajamentelor silvice"/>
    <s v="NEAMŢ"/>
    <s v="-"/>
    <s v="Tara: România; Judet: NEAMŢ; -;   -; Nr: -;"/>
    <n v="1963"/>
    <n v="8702"/>
    <n v="27"/>
    <s v="in administrare"/>
    <s v="HG 982/1998;HG 1344/2011; HG 478/ 24-IUN-15;HG.478/24-IUN-15;OUG.1 din 04/01/2017;HG.354/18.05.2017;OUG.68 din 06/11/2019"/>
    <s v="imobil"/>
    <s v="Lungime=2,4 KM Km;Suprafeţe= ha;CF= ;"/>
  </r>
  <r>
    <x v="12349"/>
    <s v="8.04.04"/>
    <m/>
    <m/>
    <s v="DAF BRATASEL"/>
    <s v="conform amenajamentelor silvice"/>
    <s v="NEAMŢ"/>
    <s v="-"/>
    <s v="Tara: România; Judet: NEAMŢ; -;   -; Nr: -;"/>
    <n v="1963"/>
    <n v="7922"/>
    <n v="27"/>
    <s v="in administrare"/>
    <s v="HG 982/1998;HG 1344/2011; HG 478/ 24-IUN-15;HG.478/24-IUN-15;OUG.1 din 04/01/2017;HG.354/18.05.2017;OUG.68 din 06/11/2019"/>
    <s v="imobil"/>
    <s v="Lungime=3,1 KM Km;Suprafeţe= ha;CF= ;"/>
  </r>
  <r>
    <x v="12350"/>
    <s v="8.04.04"/>
    <m/>
    <m/>
    <s v="DAF PR.CRUCII"/>
    <s v="conform amenajamentelor silvice"/>
    <s v="NEAMŢ"/>
    <s v="-"/>
    <s v="Tara: România; Judet: NEAMŢ; -;   -; Nr: -;"/>
    <n v="1965"/>
    <n v="35432"/>
    <n v="27"/>
    <s v="in administrare"/>
    <s v="HG 982/1998;HG 1344/2011; HG 478/ 24-IUN-15;HG.478/24-IUN-15;OUG.1 din 04/01/2017;HG.354/18.05.2017;OUG.68 din 06/11/2019"/>
    <s v="imobil"/>
    <s v="Lungime=1,9 KM Km;Suprafeţe= ha;CF= ;"/>
  </r>
  <r>
    <x v="12351"/>
    <s v="8.30._"/>
    <m/>
    <m/>
    <s v="POTECA VANAT.2 KM."/>
    <s v="conform amenajamentelor silvice"/>
    <s v="NEAMŢ"/>
    <s v="-"/>
    <s v="Tara: România; Judet: NEAMŢ; -;   -; Nr: -;"/>
    <n v="1986"/>
    <n v="2"/>
    <n v="27"/>
    <s v="in administrare"/>
    <s v="HG 982/1998;;OUG.1 din 04/01/2017;OUG.68 din 06/11/2019"/>
    <s v="imobil"/>
    <s v="poteci de vanatoare"/>
  </r>
  <r>
    <x v="12352"/>
    <s v="8.04.04"/>
    <m/>
    <m/>
    <s v="DRUM FOR.PANGARATI-CSPL 0,8KM."/>
    <s v="conform amenajamentelor silvice"/>
    <s v="NEAMŢ"/>
    <s v="-"/>
    <s v="Tara: România; Judet: NEAMŢ; -;   -; Nr: -;"/>
    <n v="1972"/>
    <n v="0"/>
    <n v="27"/>
    <s v="in administrare"/>
    <s v="HG 982/1998;;OUG.1 din 04/01/2017;OUG.68 din 06/11/2019"/>
    <s v="imobil"/>
    <s v="drum auto forestier"/>
  </r>
  <r>
    <x v="12353"/>
    <s v="8.04.04"/>
    <m/>
    <m/>
    <s v="DAF ARDELUTA"/>
    <s v="conform amenajamentelor silvice"/>
    <s v="NEAMŢ"/>
    <s v="-"/>
    <s v="Tara: România; Judet: NEAMŢ; -;   -; Nr: -;"/>
    <n v="1967"/>
    <n v="149948"/>
    <n v="27"/>
    <s v="in administrare"/>
    <s v="HG 982/1998;HG 1344/2011; HG 478/ 24-IUN-15;HG.478/24-IUN-15;OUG.1 din 04/01/2017;HG.354/18.05.2017;OUG.68 din 06/11/2019"/>
    <s v="imobil"/>
    <s v="Lungime=5,4 KM Km;Suprafeţe= ha;CF= ;"/>
  </r>
  <r>
    <x v="12354"/>
    <s v="8.30._"/>
    <m/>
    <m/>
    <s v="BARAJ STEJARU"/>
    <s v="conform amenajamentelor silvice"/>
    <s v="NEAMŢ"/>
    <s v="-"/>
    <s v="Tara: România; Judet: NEAMŢ; -;   -; Nr: -;"/>
    <n v="1996"/>
    <n v="4007"/>
    <n v="27"/>
    <s v="in administrare"/>
    <s v="HG 982/1998;;OUG.1 din 04/01/2017;OUG.68 din 06/11/2019"/>
    <s v="imobil"/>
    <s v="lucrari de corectarea torentilor"/>
  </r>
  <r>
    <x v="12355"/>
    <s v="8.30._"/>
    <m/>
    <m/>
    <s v="POTECA VANAT.BOLOVANIS 1KM."/>
    <s v="conform amenajamentelor silvice"/>
    <s v="NEAMŢ"/>
    <s v="-"/>
    <s v="Tara: România; Judet: NEAMŢ; -;   -; Nr: -;"/>
    <n v="1983"/>
    <n v="2"/>
    <n v="27"/>
    <s v="in administrare"/>
    <s v="HG 982/1998;;OUG.1 din 04/01/2017;OUG.68 din 06/11/2019"/>
    <s v="imobil"/>
    <s v="poteci de vanatoare"/>
  </r>
  <r>
    <x v="12356"/>
    <s v="8.04.04"/>
    <m/>
    <m/>
    <s v="DAF NEMTISOR-OBIRSIE"/>
    <s v="conform amenajamentelor silvice"/>
    <s v="NEAMŢ"/>
    <s v="-"/>
    <s v="Tara: România; Judet: NEAMŢ; -;   -; Nr: -;"/>
    <n v="1985"/>
    <n v="171943"/>
    <n v="27"/>
    <s v="in administrare"/>
    <s v="HG 982/1998;HG 1344/2011; HG 478/ 24-IUN-15;HG.478/24-IUN-15; HG 478/ 24-IUN-15;HG.478/24-IUN-15;OUG.1 din 04/01/2017;HG.354/18.05.2017;OUG.68 din 06/11/2019"/>
    <s v="imobil"/>
    <s v="Lungime=0,7 Km;Suprafeţe= ha;CF= ;"/>
  </r>
  <r>
    <x v="12357"/>
    <s v="8.04.04"/>
    <m/>
    <m/>
    <s v="DAF NEMTISOR-ICOANA"/>
    <s v="conform amenajamentelor silvice"/>
    <s v="NEAMŢ"/>
    <s v="-"/>
    <s v="Tara: România; Judet: NEAMŢ; -;   -; Nr: -;"/>
    <n v="1963"/>
    <n v="44571"/>
    <n v="27"/>
    <s v="in administrare"/>
    <s v="HG 982/1998;HG 1344/2011; HG 478/ 24-IUN-15;HG.478/24-IUN-15; HG 478/ 24-IUN-15;HG.478/24-IUN-15;OUG.1 din 04/01/2017;OUG.68 din 06/11/2019"/>
    <s v="imobil"/>
    <s v="Lungime=7,1 Km;Suprafeţe= ha;CF= ;"/>
  </r>
  <r>
    <x v="12358"/>
    <s v="8.04.04"/>
    <m/>
    <m/>
    <s v="DAF VALENI-NEMTISOR"/>
    <s v="conform amenajamentelor silvice"/>
    <s v="NEAMŢ"/>
    <s v="-"/>
    <s v="Tara: România; Judet: NEAMŢ; -;   -; Nr: -;"/>
    <n v="1982"/>
    <n v="175066"/>
    <n v="27"/>
    <s v="in administrare"/>
    <s v="HG 982/1998;HG 1344/2011; HG 478/ 24-IUN-15;HG.478/24-IUN-15; HG 478/ 24-IUN-15;HG.478/24-IUN-15;OUG.1 din 04/01/2017;HG.354/18.05.2017;OUG.68 din 06/11/2019"/>
    <s v="imobil"/>
    <s v="Lungime=2,2 Km;Suprafeţe= ha;CF= ;"/>
  </r>
  <r>
    <x v="12359"/>
    <s v="8.04.04"/>
    <m/>
    <m/>
    <s v="DAF PUTUROSU-TRAPEZELE"/>
    <s v="conform amenajamentelor silvice"/>
    <s v="NEAMŢ"/>
    <s v="-"/>
    <s v="Tara: România; Judet: NEAMŢ; -;   -; Nr: -;"/>
    <n v="1982"/>
    <n v="34103"/>
    <n v="27"/>
    <s v="in administrare"/>
    <s v="HG 982/1998;HG 1344/2011; HG 478/ 24-IUN-15;HG.478/24-IUN-15;OUG.1 din 04/01/2017;HG.354/18.05.2017;OUG.68 din 06/11/2019"/>
    <s v="imobil"/>
    <s v="Lungime=1,9 KM Km;Suprafeţe= ha;CF= ;"/>
  </r>
  <r>
    <x v="12360"/>
    <s v="8.04.04"/>
    <m/>
    <m/>
    <s v="DAF PUTUROSU TRAPEZELE"/>
    <s v="conform amenajamentelor silvice"/>
    <s v="NEAMŢ"/>
    <s v="-"/>
    <s v="Tara: România; Judet: NEAMŢ; -;   -; Nr: -;"/>
    <n v="1981"/>
    <n v="443940"/>
    <n v="27"/>
    <s v="in administrare"/>
    <s v="HG 982/1998;HG 1344/2011; HG 478/ 24-IUN-15;HG.478/24-IUN-15;OUG.1 din 04/01/2017;OUG.68 din 06/11/2019"/>
    <s v="imobil"/>
    <s v="Lungime=1,3 KM Km;Suprafeţe= ha;CF= ;"/>
  </r>
  <r>
    <x v="12361"/>
    <s v="8.04.04"/>
    <m/>
    <m/>
    <s v="DAF BIVOLUL"/>
    <s v="conform amenajamentelor silvice"/>
    <s v="NEAMŢ"/>
    <s v="-"/>
    <s v="Tara: România; Judet: NEAMŢ; -;   -; Nr: -;"/>
    <n v="1977"/>
    <n v="75797"/>
    <n v="27"/>
    <s v="in administrare"/>
    <s v="HG 982/1998;HG 1344/2011; HG 478/ 24-IUN-15;HG.478/24-IUN-15; HG 478/ 24-IUN-15;HG.478/24-IUN-15;OUG.1 din 04/01/2017;HG.354/18.05.2017;OUG.68 din 06/11/2019"/>
    <s v="imobil"/>
    <s v="Lungime=2,2 Km;Suprafeţe= ha;CF= ;"/>
  </r>
  <r>
    <x v="12362"/>
    <s v="8.04.04"/>
    <m/>
    <m/>
    <s v="DAF PIRIUL HUMEI-OB.ALUNUL"/>
    <s v="conform amenajamentelor silvice"/>
    <s v="NEAMŢ"/>
    <s v="-"/>
    <s v="Tara: România; Judet: NEAMŢ; -;   -; Nr: -;"/>
    <n v="1971"/>
    <n v="251934"/>
    <n v="27"/>
    <s v="in administrare"/>
    <s v="HG 982/1998;HG 1344/2011; HG 478/ 24-IUN-15;HG.478/24-IUN-15; HG 478/ 24-IUN-15;HG.478/24-IUN-15;OUG.1 din 04/01/2017;OUG.68 din 06/11/2019"/>
    <s v="imobil"/>
    <s v="Lungime=4,6 Km;Suprafeţe= ha;CF= ;"/>
  </r>
  <r>
    <x v="12363"/>
    <s v="8.04.04"/>
    <m/>
    <m/>
    <s v="DAF NEGRU-OB AGAPIA"/>
    <s v="conform amenajamentelor silvice"/>
    <s v="NEAMŢ"/>
    <s v="-"/>
    <s v="Tara: România; Judet: NEAMŢ; -;   -; Nr: -;"/>
    <n v="1979"/>
    <n v="448984"/>
    <n v="27"/>
    <s v="in administrare"/>
    <s v="HG 982/1998;HG 1344/2011; HG 478/ 24-IUN-15;HG.478/24-IUN-15;OUG.1 din 04/01/2017;OUG.68 din 06/11/2019"/>
    <s v="imobil"/>
    <s v="Lungime=1,0 KM Km;Suprafeţe= ha;CF= ;"/>
  </r>
  <r>
    <x v="12364"/>
    <s v="8.04.04"/>
    <m/>
    <m/>
    <s v="DAF CHITA MARE"/>
    <s v="conform amenajamentelor silvice"/>
    <s v="NEAMŢ"/>
    <s v="-"/>
    <s v="Tara: România; Judet: NEAMŢ; -;   -; Nr: -;"/>
    <n v="1979"/>
    <n v="322752"/>
    <n v="27"/>
    <s v="in administrare"/>
    <s v="HG 982/1998;HG 1344/2011; HG 478/ 24-IUN-15;HG.478/24-IUN-15;OUG.1 din 04/01/2017;OUG.68 din 06/11/2019"/>
    <s v="imobil"/>
    <s v="Lungime=1,4 KM Km;Suprafeţe= ha;CF= ;"/>
  </r>
  <r>
    <x v="12365"/>
    <s v="8.30._"/>
    <m/>
    <m/>
    <s v="POTECI DE VINATOARE = 4029ML"/>
    <s v="conform amenajamentelor silvice"/>
    <s v="NEAMŢ"/>
    <s v="-"/>
    <s v="Tara: România; Judet: NEAMŢ; -;   -; Nr: -;"/>
    <n v="1985"/>
    <n v="102"/>
    <n v="27"/>
    <s v="in administrare"/>
    <s v="HG 982/1998;;OUG.1 din 04/01/2017;OUG.68 din 06/11/2019"/>
    <s v="imobil"/>
    <s v="poteci de vanatoare"/>
  </r>
  <r>
    <x v="12366"/>
    <s v="8.04.04"/>
    <m/>
    <m/>
    <s v="DAF COZIA-MAGAZIA"/>
    <s v="conform amenajamentelor silvice"/>
    <s v="NEAMŢ"/>
    <s v="-"/>
    <s v="Tara: România; Judet: NEAMŢ; -;   -; Nr: -;"/>
    <n v="1970"/>
    <n v="110425"/>
    <n v="27"/>
    <s v="in administrare"/>
    <s v="HG 982/1998;HG 1344/2011; HG 478/ 24-IUN-15;HG.478/24-IUN-15;OUG.1 din 04/01/2017;HG.354/18.05.2017;OUG.68 din 06/11/2019"/>
    <s v="imobil"/>
    <s v="Lungime= Km;Suprafeţe= ha;CF= ;"/>
  </r>
  <r>
    <x v="12367"/>
    <s v="8.04.04"/>
    <m/>
    <m/>
    <s v="DAF AGAPIA NOUA"/>
    <s v="conform amenajamentelor silvice"/>
    <s v="NEAMŢ"/>
    <s v="-"/>
    <s v="Tara: România; Judet: NEAMŢ; -;   -; Nr: -;"/>
    <n v="1962"/>
    <n v="39585"/>
    <n v="27"/>
    <s v="in administrare"/>
    <s v="HG 982/1998;HG 1344/2011; HG 478/ 24-IUN-15;HG.478/24-IUN-15;OUG.1 din 04/01/2017;HG.354/18.05.2017;OUG.68 din 06/11/2019"/>
    <s v="imobil"/>
    <s v="Lungime= Km;Suprafeţe= ha;CF= ;"/>
  </r>
  <r>
    <x v="12368"/>
    <s v="8.04.04"/>
    <m/>
    <m/>
    <s v="DAF AGAPIA VECHE"/>
    <s v="conform amenajamentelor silvice"/>
    <s v="NEAMŢ"/>
    <s v="-"/>
    <s v="Tara: România; Judet: NEAMŢ; -;   -; Nr: -;"/>
    <n v="1963"/>
    <n v="5683"/>
    <n v="27"/>
    <s v="in administrare"/>
    <s v="HG 982/1998;HG 1344/2011; HG 478/ 24-IUN-15;HG.478/24-IUN-15;OUG.1 din 04/01/2017;HG.354/18.05.2017;OUG.68 din 06/11/2019"/>
    <s v="imobil"/>
    <s v="Lungime= Km;Suprafeţe= ha;CF= ;"/>
  </r>
  <r>
    <x v="12369"/>
    <s v="8.04.04"/>
    <m/>
    <m/>
    <s v="DAF AGAPIA OBRS."/>
    <s v="conform amenajamentelor silvice"/>
    <s v="NEAMŢ"/>
    <s v="-"/>
    <s v="Tara: România; Judet: NEAMŢ; -;   -; Nr: -;"/>
    <n v="1967"/>
    <n v="30021"/>
    <n v="27"/>
    <s v="in administrare"/>
    <s v="HG 982/1998;HG 1344/2011; HG 478/ 24-IUN-15;HG.478/24-IUN-15;OUG.1 din 04/01/2017;HG.354/18.05.2017;OUG.68 din 06/11/2019"/>
    <s v="imobil"/>
    <s v="Lungime= Km;Suprafeţe= ha;CF= ;"/>
  </r>
  <r>
    <x v="12370"/>
    <s v="8.04.04"/>
    <m/>
    <m/>
    <s v="DAF BILBOR"/>
    <s v="conform amenajamentelor silvice"/>
    <s v="NEAMŢ"/>
    <s v="-"/>
    <s v="Tara: România; Judet: NEAMŢ; -;   -; Nr: -;"/>
    <n v="1977"/>
    <n v="70538"/>
    <n v="27"/>
    <s v="in administrare"/>
    <s v="HG 982/1998;HG 1344/2011; HG 478/ 24-IUN-15;HG.478/24-IUN-15;OUG.1 din 04/01/2017;HG.354/18.05.2017;OUG.68 din 06/11/2019"/>
    <s v="imobil"/>
    <s v="Lungime=1,5 KM Km;Suprafeţe= ha;CF= ;"/>
  </r>
  <r>
    <x v="12371"/>
    <s v="8.30._"/>
    <m/>
    <m/>
    <s v="POTECA VANAT.UP2"/>
    <s v="conform amenajamentelor silvice"/>
    <s v="NEAMŢ"/>
    <s v="-"/>
    <s v="Tara: România; Judet: NEAMŢ; -;   -; Nr: -;"/>
    <n v="1975"/>
    <n v="0"/>
    <n v="27"/>
    <s v="in administrare"/>
    <s v="HG 982/1998;;OUG.1 din 04/01/2017;OUG.68 din 06/11/2019"/>
    <s v="imobil"/>
    <s v="lucrari de corectarea torentilor"/>
  </r>
  <r>
    <x v="12372"/>
    <s v="8.30._"/>
    <m/>
    <m/>
    <s v="POTECA VANATOARE"/>
    <s v="conform amenajamentelor silvice"/>
    <s v="NEAMŢ"/>
    <s v="-"/>
    <s v="Tara: România; Judet: NEAMŢ; -;   -; Nr: -;"/>
    <n v="1986"/>
    <n v="16"/>
    <n v="27"/>
    <s v="in administrare"/>
    <s v="HG 982/1998;;OUG.1 din 04/01/2017;OUG.68 din 06/11/2019"/>
    <s v="imobil"/>
    <s v="lucrari de corectarea torentilor"/>
  </r>
  <r>
    <x v="12373"/>
    <s v="8.04.04"/>
    <m/>
    <m/>
    <s v="DAF POD TAZLAU (SOIMU)"/>
    <s v="conform amenajamentelor silvice"/>
    <s v="NEAMŢ"/>
    <s v="-"/>
    <s v="Tara: România; Judet: NEAMŢ; -;   -; Nr: -;"/>
    <n v="1971"/>
    <n v="309353"/>
    <n v="27"/>
    <s v="in administrare"/>
    <s v="HG 982/1998;HG 1344/2011; HG 478/ 24-IUN-15;HG.478/24-IUN-15;OUG.1 din 04/01/2017;HG.354/18.05.2017;OUG.68 din 06/11/2019"/>
    <s v="imobil"/>
    <s v="Lungime= Km;Suprafeţe= ha;CF= ;"/>
  </r>
  <r>
    <x v="12374"/>
    <s v="8.04.04"/>
    <m/>
    <m/>
    <s v="DAF AFINIS"/>
    <s v="conform amenajamentelor silvice"/>
    <s v="NEAMŢ"/>
    <s v="-"/>
    <s v="Tara: România; Judet: NEAMŢ; -;   -; Nr: -;"/>
    <n v="1975"/>
    <n v="44427"/>
    <n v="27"/>
    <s v="in administrare"/>
    <s v="HG 982/1998;HG 1344/2011; HG 478/ 24-IUN-15;HG.478/24-IUN-15;OUG.1 din 04/01/2017;HG.354/18.05.2017;OUG.68 din 06/11/2019"/>
    <s v="imobil"/>
    <s v="Lungime= Km;Suprafeţe= ha;CF= ;"/>
  </r>
  <r>
    <x v="12375"/>
    <s v="8.04.04"/>
    <m/>
    <m/>
    <s v="DAF GEAMANA CRAC"/>
    <s v="conform amenajamentelor silvice"/>
    <s v="NEAMŢ"/>
    <s v="-"/>
    <s v="Tara: România; Judet: NEAMŢ; -;   -; Nr: -;"/>
    <n v="1968"/>
    <n v="267541"/>
    <n v="27"/>
    <s v="in administrare"/>
    <s v="HG 982/1998;HG 1344/2011; HG 478/ 24-IUN-15;HG.478/24-IUN-15;OUG.1 din 04/01/2017;HG.354/18.05.2017;OUG.68 din 06/11/2019"/>
    <s v="imobil"/>
    <s v="Lungime= Km;Suprafeţe= ha;CF= ;"/>
  </r>
  <r>
    <x v="12376"/>
    <s v="8.04.04"/>
    <m/>
    <m/>
    <s v="DAF 9,2 POIANA BIHARIA"/>
    <s v="conform amenajamentelor silvice"/>
    <s v="BIHOR"/>
    <s v="-"/>
    <s v="Tara: România; Judet: BIHOR; -;   -; Nr: -;"/>
    <n v="1959"/>
    <n v="2906161"/>
    <n v="5"/>
    <s v="in administrare"/>
    <s v="HG 982/1998;HG 1344/2011;OUG.1 din 04/01/2017;HG.354/18.05.2017;OUG.68 din 06/11/2019"/>
    <s v="imobil"/>
    <s v="Lungime= Km;Suprafeţe= ha;CF= ;"/>
  </r>
  <r>
    <x v="12377"/>
    <s v="8.30.01"/>
    <m/>
    <m/>
    <s v="C.T. VALEA RACHITII"/>
    <s v="conform amenajamentelor silvice"/>
    <s v="BIHOR"/>
    <s v="-"/>
    <s v="Tara: România; Judet: BIHOR; -;   -; Nr: -;"/>
    <n v="1992"/>
    <n v="1542"/>
    <n v="5"/>
    <s v="in administrare"/>
    <s v="HG 982/1998;HG 1344/2011;OUG.1 din 04/01/2017;HG.354/18.05.2017;OUG.68 din 06/11/2019;HG.846/08.10.2020"/>
    <s v="imobil"/>
    <s v="Lungime albie corectată/consolidată=2,5 km;"/>
  </r>
  <r>
    <x v="12378"/>
    <s v="8.30.01"/>
    <m/>
    <m/>
    <s v="TRAVERSE DIN BETON"/>
    <s v="conform amenajamentelor silvice"/>
    <s v="BIHOR"/>
    <s v="-"/>
    <s v="Tara: România; Judet: BIHOR; -;   -; Nr: -;"/>
    <n v="1993"/>
    <n v="44784"/>
    <n v="5"/>
    <s v="in administrare"/>
    <s v="HG 982/1998;HG 1344/2011;OUG.1 din 04/01/2017;HG.354/18.05.2017;OUG.68 din 06/11/2019;HG.846/08.10.2020"/>
    <s v="imobil"/>
    <s v="Lungime albie corectată/consolidată=0,3 km;"/>
  </r>
  <r>
    <x v="12379"/>
    <s v="8.04.04"/>
    <m/>
    <m/>
    <s v="DAF 2,3 VL.BULZULUI"/>
    <s v="conform amenajamentelor silvice"/>
    <s v="BIHOR"/>
    <s v="-"/>
    <s v="Tara: România; Judet: BIHOR; -;   -; Nr: -;"/>
    <n v="1978"/>
    <n v="141059"/>
    <n v="5"/>
    <s v="in administrare"/>
    <s v="HG 982/1998;HG 1344/2011;OUG.1 din 04/01/2017;HG.354/18.05.2017;OUG.68 din 06/11/2019"/>
    <s v="imobil"/>
    <s v="Lungime= Km;Suprafeţe= ha;CF= ;"/>
  </r>
  <r>
    <x v="12380"/>
    <s v="8.04.04"/>
    <m/>
    <m/>
    <s v="DAF 1,8 SOPOTEASA"/>
    <s v="conform amenajamentelor silvice"/>
    <s v="BIHOR"/>
    <s v="-"/>
    <s v="Tara: România; Judet: BIHOR; -;   -; Nr: -;"/>
    <n v="1992"/>
    <n v="66563"/>
    <n v="5"/>
    <s v="in administrare"/>
    <s v="HG 982/1998;HG 1344/2011;OUG.1 din 04/01/2017;HG.354/18.05.2017;OUG.68 din 06/11/2019"/>
    <s v="imobil"/>
    <s v="Lungime= Km;Suprafeţe= ha;CF= ;"/>
  </r>
  <r>
    <x v="12381"/>
    <s v="8.30.01"/>
    <m/>
    <m/>
    <s v="BARAJ FIX PRAG DEVERSOR"/>
    <s v="conform amenajamentelor silvice"/>
    <s v="BIHOR"/>
    <s v="-"/>
    <s v="Tara: România; Judet: BIHOR; -;   -; Nr: -;"/>
    <n v="1993"/>
    <n v="21946"/>
    <n v="5"/>
    <s v="in administrare"/>
    <s v="HG 982/1998;HG 1344/2011;OUG.1 din 04/01/2017;HG.354/18.05.2017;OUG.68 din 06/11/2019;HG.846/08.10.2020"/>
    <s v="imobil"/>
    <s v="Lungime albie corectată/consolidată=0,2 km;"/>
  </r>
  <r>
    <x v="12382"/>
    <s v="8.04.04"/>
    <m/>
    <m/>
    <s v="DAF 2,5 VL. FILII"/>
    <s v="conform amenajamentelor silvice"/>
    <s v="BIHOR"/>
    <s v="-"/>
    <s v="Tara: România; Judet: BIHOR; -;   -; Nr: -;"/>
    <n v="1982"/>
    <n v="229326"/>
    <n v="5"/>
    <s v="in administrare"/>
    <s v="HG 982/1998;HG 1344/2011;OUG.1 din 04/01/2017;HG.354/18.05.2017;OUG.68 din 06/11/2019"/>
    <s v="imobil"/>
    <s v="Lungime= Km;Suprafeţe= ha;CF= ;"/>
  </r>
  <r>
    <x v="12383"/>
    <s v="8.30.01"/>
    <m/>
    <m/>
    <s v="COREC.TORENTI BLIDARU"/>
    <s v="conform amenajamentelor silvice"/>
    <s v="BIHOR"/>
    <s v="-"/>
    <s v="Tara: România; Judet: BIHOR; -;   -; Nr: -;"/>
    <n v="1993"/>
    <n v="2395"/>
    <n v="5"/>
    <s v="in administrare"/>
    <s v="HG 982/1998;HG 1344/2011;OUG.1 din 04/01/2017;HG.354/18.05.2017;OUG.68 din 06/11/2019;HG.846/08.10.2020"/>
    <s v="imobil"/>
    <s v="Lungime albie corectată/consolidată=0,5 km;"/>
  </r>
  <r>
    <x v="12384"/>
    <s v="8.04.04"/>
    <m/>
    <m/>
    <s v="DAF 12,4 RASIGHII VL.MARE"/>
    <s v="conform amenajamentelor silvice"/>
    <s v="BIHOR"/>
    <s v="-"/>
    <s v="Tara: România; Judet: BIHOR; -;   -; Nr: -;"/>
    <n v="1971"/>
    <n v="304081"/>
    <n v="5"/>
    <s v="in administrare"/>
    <s v="HG 982/1998;;OUG.1 din 04/01/2017;HG.354/18.05.2017;OUG.68 din 06/11/2019"/>
    <s v="imobil"/>
    <s v="Lungime= Km;Suprafeţe= ha;CF= ;"/>
  </r>
  <r>
    <x v="12385"/>
    <s v="8.04.04"/>
    <m/>
    <m/>
    <s v="DAF 3,8 CUIESD NETESTI"/>
    <s v="conform amenajamentelor silvice"/>
    <s v="BIHOR"/>
    <s v="-"/>
    <s v="Tara: România; Judet: BIHOR; -;   -; Nr: -;"/>
    <n v="1972"/>
    <n v="134699"/>
    <n v="5"/>
    <s v="in administrare"/>
    <s v="HG 982/1998;;OUG.1 din 04/01/2017;HG.354/18.05.2017;OUG.68 din 06/11/2019"/>
    <s v="imobil"/>
    <s v="Lungime= Km;Suprafeţe= ha;CF= ;"/>
  </r>
  <r>
    <x v="12386"/>
    <s v="8.30.01"/>
    <m/>
    <m/>
    <s v="PRAG ATD"/>
    <s v="conform amenajamentelor silvice"/>
    <s v="BIHOR"/>
    <s v="-"/>
    <s v="Tara: România; Judet: BIHOR; -;   -; Nr: -;"/>
    <n v="1980"/>
    <n v="1288"/>
    <n v="5"/>
    <s v="in administrare"/>
    <s v="HG 982/1998;;OUG.1 din 04/01/2017;HG.354/18.05.2017;OUG.68 din 06/11/2019;HG.846/08.10.2020"/>
    <s v="imobil"/>
    <s v="Lungime albie corectată/consolidată=0,2 km;"/>
  </r>
  <r>
    <x v="12387"/>
    <s v="8.30.01"/>
    <m/>
    <m/>
    <s v="PRAG ATD"/>
    <s v="conform amenajamentelor silvice"/>
    <s v="BIHOR"/>
    <s v="-"/>
    <s v="Tara: România; Judet: BIHOR; -;   -; Nr: -;"/>
    <n v="1980"/>
    <n v="316"/>
    <n v="5"/>
    <s v="in administrare"/>
    <s v="HG 982/1998;;OUG.1 din 04/01/2017;HG.354/18.05.2017;OUG.68 din 06/11/2019;HG.846/08.10.2020"/>
    <s v="imobil"/>
    <s v="Lungime albie corectată/consolidată=0,4 km;"/>
  </r>
  <r>
    <x v="12388"/>
    <s v="8.04.04"/>
    <m/>
    <m/>
    <s v="DAF 4,1 DRAGOIESTI"/>
    <s v="conform amenajamentelor silvice"/>
    <s v="BIHOR"/>
    <s v="-"/>
    <s v="Tara: România; Judet: BIHOR; -;   -; Nr: -;"/>
    <n v="1979"/>
    <n v="245356"/>
    <n v="5"/>
    <s v="in administrare"/>
    <s v="HG 982/1998;HG 1344/2011;OUG.1 din 04/01/2017;HG.354/18.05.2017;OUG.68 din 06/11/2019"/>
    <s v="imobil"/>
    <s v="Lungime= Km;Suprafeţe= ha;CF= ;"/>
  </r>
  <r>
    <x v="12389"/>
    <s v="8.04.04"/>
    <m/>
    <m/>
    <s v="DAF 7,0 BURDA"/>
    <s v="conform amenajamentelor silvice"/>
    <s v="BIHOR"/>
    <s v="-"/>
    <s v="Tara: România; Judet: BIHOR; -;   -; Nr: -;"/>
    <n v="1957"/>
    <n v="12115"/>
    <n v="5"/>
    <s v="in administrare"/>
    <s v="HG 982/1998;;OUG.1 din 04/01/2017;HG.354/18.05.2017;OUG.68 din 06/11/2019"/>
    <s v="imobil"/>
    <s v="Lungime= Km;Suprafeţe= ha;CF= ;"/>
  </r>
  <r>
    <x v="12390"/>
    <s v="8.04.04"/>
    <m/>
    <m/>
    <s v="DAF 1,9 VL. MAGURII-DAMIS"/>
    <s v="conform amenajamentelor silvice"/>
    <s v="BIHOR"/>
    <s v="-"/>
    <s v="Tara: România; Judet: BIHOR; -;   -; Nr: -;"/>
    <n v="1978"/>
    <n v="74497"/>
    <n v="5"/>
    <s v="in administrare"/>
    <s v="HG 982/1998;HG 1344/2011;OUG.1 din 04/01/2017;HG.354/18.05.2017;OUG.68 din 06/11/2019"/>
    <s v="imobil"/>
    <s v="Lungime= Km;Suprafeţe= ha;CF= ;"/>
  </r>
  <r>
    <x v="12391"/>
    <s v="8.04.04"/>
    <m/>
    <m/>
    <s v="DAF 5,5 VL.SEACA IGASELE"/>
    <s v="conform amenajamentelor silvice"/>
    <s v="BIHOR"/>
    <s v="-"/>
    <s v="Tara: România; Judet: BIHOR; -;   -; Nr: -;"/>
    <n v="1985"/>
    <n v="824272"/>
    <n v="5"/>
    <s v="in administrare"/>
    <s v="HG 982/1998;HG 1344/2011;OUG.1 din 04/01/2017;HG.354/18.05.2017;OUG.68 din 06/11/2019"/>
    <s v="imobil"/>
    <s v="Lungime= Km;Suprafeţe= ha;CF= ;"/>
  </r>
  <r>
    <x v="12392"/>
    <s v="8.04.04"/>
    <m/>
    <m/>
    <s v="DAF 6,4 VL.VISAGULUI"/>
    <s v="conform amenajamentelor silvice"/>
    <s v="BIHOR"/>
    <s v="-"/>
    <s v="Tara: România; Judet: BIHOR; -;   -; Nr: -;"/>
    <n v="1967"/>
    <n v="128850"/>
    <n v="5"/>
    <s v="in administrare"/>
    <s v="HG 982/1998;;OUG.1 din 04/01/2017;HG.354/18.05.2017;OUG.68 din 06/11/2019"/>
    <s v="imobil"/>
    <s v="Lungime= Km;Suprafeţe= ha;CF= ;"/>
  </r>
  <r>
    <x v="12393"/>
    <s v="8.30.01"/>
    <m/>
    <m/>
    <s v="CLEIONAJE SIMPLE"/>
    <s v="conform amenajamentelor silvice"/>
    <s v="BIHOR"/>
    <s v="-"/>
    <s v="Tara: România; Judet: BIHOR; -;   -; Nr: -;"/>
    <n v="1982"/>
    <n v="254"/>
    <n v="5"/>
    <s v="in administrare"/>
    <s v="HG 982/1998;;OUG.1 din 04/01/2017;HG.354/18.05.2017;OUG.68 din 06/11/2019;HG.846/08.10.2020"/>
    <s v="imobil"/>
    <s v="Lungime albie corectată/consolidată=0,1 km;"/>
  </r>
  <r>
    <x v="12394"/>
    <s v="8.30.01"/>
    <m/>
    <m/>
    <s v="CASCADA PODITA"/>
    <s v="conform amenajamentelor silvice"/>
    <s v="BIHOR"/>
    <s v="-"/>
    <s v="Tara: România; Judet: BIHOR; -;   -; Nr: -;"/>
    <n v="1987"/>
    <n v="65"/>
    <n v="5"/>
    <s v="in administrare"/>
    <s v="HG 982/1998;;OUG.1 din 04/01/2017;HG.354/18.05.2017;OUG.68 din 06/11/2019;HG.846/08.10.2020"/>
    <s v="imobil"/>
    <s v="Lungime albie corectată/consolidată=0,1 km;"/>
  </r>
  <r>
    <x v="12395"/>
    <s v="8.30.01"/>
    <m/>
    <m/>
    <s v="CASCADA PODITA"/>
    <s v="conform amenajamentelor silvice"/>
    <s v="BIHOR"/>
    <s v="-"/>
    <s v="Tara: România; Judet: BIHOR; -;   -; Nr: -;"/>
    <n v="1988"/>
    <n v="86"/>
    <n v="5"/>
    <s v="in administrare"/>
    <s v="HG 982/1998;;OUG.1 din 04/01/2017;HG.354/18.05.2017;OUG.68 din 06/11/2019;HG.846/08.10.2020"/>
    <s v="imobil"/>
    <s v="Lungime albie corectată/consolidată=0,1 km;"/>
  </r>
  <r>
    <x v="12396"/>
    <s v="8.04.04"/>
    <m/>
    <m/>
    <s v="DAF 4,2 VRAJITORU"/>
    <s v="conform amenajamentelor silvice"/>
    <s v="BIHOR"/>
    <s v="-"/>
    <s v="Tara: România; Judet: BIHOR; -;   -; Nr: -;"/>
    <n v="1973"/>
    <n v="232449"/>
    <n v="5"/>
    <s v="in administrare"/>
    <s v="HG 982/1998;HG 1344/2011;OUG.1 din 04/01/2017;HG.354/18.05.2017;OUG.68 din 06/11/2019"/>
    <s v="imobil"/>
    <s v="Lungime= Km;Suprafeţe= ha;CF= ;"/>
  </r>
  <r>
    <x v="12397"/>
    <s v="8.04.04"/>
    <m/>
    <m/>
    <s v="DAF 3,4 JURTEANA"/>
    <s v="conform amenajamentelor silvice"/>
    <s v="BIHOR"/>
    <s v="-"/>
    <s v="Tara: România; Judet: BIHOR; -;   -; Nr: -;"/>
    <n v="1981"/>
    <n v="292731"/>
    <n v="5"/>
    <s v="in administrare"/>
    <s v="HG 982/1998;HG 1344/2011;OUG.1 din 04/01/2017;HG.354/18.05.2017;OUG.68 din 06/11/2019"/>
    <s v="imobil"/>
    <s v="Lungime= Km;Suprafeţe= ha;CF= ;"/>
  </r>
  <r>
    <x v="12398"/>
    <s v="8.04.04"/>
    <m/>
    <m/>
    <s v="DAF 1,2 VL.MORII"/>
    <s v="conform amenajamentelor silvice"/>
    <s v="BIHOR"/>
    <s v="-"/>
    <s v="Tara: România; Judet: BIHOR; -;   -; Nr: -;"/>
    <n v="1984"/>
    <n v="126491"/>
    <n v="5"/>
    <s v="in administrare"/>
    <s v="HG 982/1998;HG 1344/2011;OUG.1 din 04/01/2017;HG.354/18.05.2017;OUG.68 din 06/11/2019"/>
    <s v="imobil"/>
    <s v="Lungime= Km;Suprafeţe= ha;CF= ;"/>
  </r>
  <r>
    <x v="12399"/>
    <s v="8.04.04"/>
    <m/>
    <m/>
    <s v="DAF 5,6 BLIDARITA"/>
    <s v="conform amenajamentelor silvice"/>
    <s v="BIHOR"/>
    <s v="-"/>
    <s v="Tara: România; Judet: BIHOR; -;   -; Nr: -;"/>
    <n v="1979"/>
    <n v="451550"/>
    <n v="5"/>
    <s v="in administrare"/>
    <s v="HG 982/1998;HG 1344/2011;OUG.1 din 04/01/2017;HG.354/18.05.2017;OUG.68 din 06/11/2019"/>
    <s v="imobil"/>
    <s v="Lungime= Km;Suprafeţe= ha;CF= ;"/>
  </r>
  <r>
    <x v="12400"/>
    <s v="8.04.04"/>
    <m/>
    <m/>
    <s v="DAF IADOLINA"/>
    <s v="conform amenajamentelor silvice"/>
    <s v="BIHOR"/>
    <s v="-"/>
    <s v="Tara: România; Judet: BIHOR; -;   -; Nr: -;"/>
    <n v="1995"/>
    <n v="74528"/>
    <n v="5"/>
    <s v="in administrare"/>
    <s v="HG 982/1998;;OUG.1 din 04/01/2017;HG.354/18.05.2017;OUG.68 din 06/11/2019"/>
    <s v="imobil"/>
    <s v="Lungime= Km;Suprafeţe= ha;CF= ;"/>
  </r>
  <r>
    <x v="12401"/>
    <s v="8.04.04"/>
    <m/>
    <m/>
    <s v="DRUM ACCES PEPINIERA"/>
    <s v="conform amenajamentelor silvice"/>
    <s v="BIHOR"/>
    <s v="-"/>
    <s v="Tara: România; Judet: BIHOR; -;   -; Nr: -;"/>
    <n v="1988"/>
    <n v="11683"/>
    <n v="5"/>
    <s v="in administrare"/>
    <s v="HG 982/1998;;OUG.1 din 04/01/2017;HG.354/18.05.2017;OUG.68 din 06/11/2019"/>
    <s v="imobil"/>
    <s v="Lungime= Km;Suprafeţe= ha;CF= ;"/>
  </r>
  <r>
    <x v="12402"/>
    <s v="8.04.04"/>
    <m/>
    <m/>
    <s v="DRUM AUTO BAILE 1 MAI"/>
    <s v="conform amenajamentelor silvice"/>
    <s v="BIHOR"/>
    <s v="-"/>
    <s v="Tara: România; Judet: BIHOR; -;   -; Nr: -;"/>
    <n v="1984"/>
    <n v="18895"/>
    <n v="5"/>
    <s v="in administrare"/>
    <s v="HG 982/1998;;OUG.1 din 04/01/2017;HG.354/18.05.2017;OUG.68 din 06/11/2019"/>
    <s v="imobil"/>
    <s v="Lungime= Km;Suprafeţe= ha;CF= ;"/>
  </r>
  <r>
    <x v="12403"/>
    <s v="8.04.04"/>
    <m/>
    <m/>
    <s v="DAF 6,0 HODOS AGOSTON"/>
    <s v="conform amenajamentelor silvice"/>
    <s v="BIHOR"/>
    <s v="-"/>
    <s v="Tara: România; Judet: BIHOR; -;   -; Nr: -;"/>
    <n v="1983"/>
    <n v="234500"/>
    <n v="5"/>
    <s v="in administrare"/>
    <s v="HG 982/1998;;OUG.1 din 04/01/2017;HG.354/18.05.2017;OUG.68 din 06/11/2019"/>
    <s v="imobil"/>
    <s v="Lungime= Km;Suprafeţe= ha;CF= ;"/>
  </r>
  <r>
    <x v="12404"/>
    <s v="8.04.04"/>
    <m/>
    <m/>
    <s v="DAF 12,3 PADUREA MARE"/>
    <s v="conform amenajamentelor silvice"/>
    <s v="BIHOR"/>
    <s v="-"/>
    <s v="Tara: România; Judet: BIHOR; -;   -; Nr: -;"/>
    <n v="1968"/>
    <n v="575293"/>
    <n v="5"/>
    <s v="in administrare"/>
    <s v="HG 982/1998;;OUG.1 din 04/01/2017;HG.354/18.05.2017;OUG.68 din 06/11/2019"/>
    <s v="imobil"/>
    <s v="Lungime= Km;Suprafeţe= ha;CF= ;"/>
  </r>
  <r>
    <x v="12405"/>
    <s v="8.30.01"/>
    <m/>
    <m/>
    <s v="C.T. LESU PR. PASTRAVARIE II"/>
    <s v="conform amenajamentelor silvice"/>
    <s v="BIHOR"/>
    <s v="-"/>
    <s v="Tara: România; Judet: BIHOR; -;   -; Nr: -;"/>
    <n v="1993"/>
    <n v="576"/>
    <n v="5"/>
    <s v="in administrare"/>
    <s v="HG 982/1998;HG 1344/2011;OUG.1 din 04/01/2017;HG.354/18.05.2017;OUG.68 din 06/11/2019;HG.846/08.10.2020"/>
    <s v="imobil"/>
    <s v="Lungime albie corectată/consolidată=0,1 km;"/>
  </r>
  <r>
    <x v="12406"/>
    <s v="8.04.04"/>
    <m/>
    <m/>
    <s v="DAF 4,5 RACHITIS"/>
    <s v="conform amenajamentelor silvice"/>
    <s v="BIHOR"/>
    <s v="-"/>
    <s v="Tara: România; Judet: BIHOR; -;   -; Nr: -;"/>
    <n v="1971"/>
    <n v="61705"/>
    <n v="5"/>
    <s v="in administrare"/>
    <s v="HG 982/1998;HG 1344/2011;OUG.1 din 04/01/2017;HG.354/18.05.2017;OUG.68 din 06/11/2019"/>
    <s v="imobil"/>
    <s v="Lungime= Km;Suprafeţe= ha;CF= ;"/>
  </r>
  <r>
    <x v="12407"/>
    <s v="8.04.04"/>
    <m/>
    <m/>
    <s v="DAF 1,1 CHENTU"/>
    <s v="conform amenajamentelor silvice"/>
    <s v="BIHOR"/>
    <s v="-"/>
    <s v="Tara: România; Judet: BIHOR; -;   -; Nr: -;"/>
    <n v="1980"/>
    <n v="29039"/>
    <n v="5"/>
    <s v="in administrare"/>
    <s v="HG 982/1998;HG 1344/2011;OUG.1 din 04/01/2017;HG.354/18.05.2017;OUG.68 din 06/11/2019"/>
    <s v="imobil"/>
    <s v="Lungime= Km;Suprafeţe= ha;CF= ;"/>
  </r>
  <r>
    <x v="12408"/>
    <s v="8.04.04"/>
    <m/>
    <m/>
    <s v="DAF 3,5 TILHARU"/>
    <s v="conform amenajamentelor silvice"/>
    <s v="BIHOR"/>
    <s v="-"/>
    <s v="Tara: România; Judet: BIHOR; -;   -; Nr: -;"/>
    <n v="1980"/>
    <n v="38787"/>
    <n v="5"/>
    <s v="in administrare"/>
    <s v="HG 982/1998;;OUG.1 din 04/01/2017;HG.354/18.05.2017;OUG.68 din 06/11/2019"/>
    <s v="imobil"/>
    <s v="Lungime= Km;Suprafeţe= ha;CF= ;"/>
  </r>
  <r>
    <x v="12409"/>
    <s v="8.04.04"/>
    <m/>
    <m/>
    <s v="DAF 2,7 ULIESU"/>
    <s v="conform amenajamentelor silvice"/>
    <s v="BIHOR"/>
    <s v="-"/>
    <s v="Tara: România; Judet: BIHOR; -;   -; Nr: -;"/>
    <n v="1980"/>
    <n v="40856"/>
    <n v="5"/>
    <s v="in administrare"/>
    <s v="HG 982/1998;HG 1344/2011;OUG.1 din 04/01/2017;HG.354/18.05.2017;OUG.68 din 06/11/2019"/>
    <s v="imobil"/>
    <s v="Lungime= Km;Suprafeţe= ha;CF= ;"/>
  </r>
  <r>
    <x v="12410"/>
    <s v="8.04.04"/>
    <m/>
    <m/>
    <s v="DAF 1,2 ULIESU"/>
    <s v="conform amenajamentelor silvice"/>
    <s v="BIHOR"/>
    <s v="-"/>
    <s v="Tara: România; Judet: BIHOR; -;   -; Nr: -;"/>
    <n v="1973"/>
    <n v="2160"/>
    <n v="5"/>
    <s v="in administrare"/>
    <s v="HG 982/1998;HG 1344/2011;OUG.1 din 04/01/2017;HG.354/18.05.2017;OUG.68 din 06/11/2019"/>
    <s v="imobil"/>
    <s v="Lungime= Km;Suprafeţe= ha;CF= ;"/>
  </r>
  <r>
    <x v="12411"/>
    <s v="8.04.04"/>
    <m/>
    <m/>
    <s v="DAF 1,4 CIRIPA II"/>
    <s v="conform amenajamentelor silvice"/>
    <s v="BIHOR"/>
    <s v="-"/>
    <s v="Tara: România; Judet: BIHOR; -;   -; Nr: -;"/>
    <n v="1982"/>
    <n v="27108"/>
    <n v="5"/>
    <s v="in administrare"/>
    <s v="HG 982/1998;HG 1344/2011;OUG.1 din 04/01/2017;HG.354/18.05.2017;OUG.68 din 06/11/2019"/>
    <s v="imobil"/>
    <s v="Lungime= Km;Suprafeţe= ha;CF= ;"/>
  </r>
  <r>
    <x v="12412"/>
    <s v="8.04.04"/>
    <m/>
    <m/>
    <s v="DAF 3,3 MUNCEI"/>
    <s v="conform amenajamentelor silvice"/>
    <s v="BIHOR"/>
    <s v="-"/>
    <s v="Tara: România; Judet: BIHOR; -;   -; Nr: -;"/>
    <n v="1965"/>
    <n v="147531"/>
    <n v="5"/>
    <s v="in administrare"/>
    <s v="HG 982/1998;HG 1344/2011;OUG.1 din 04/01/2017;HG.354/18.05.2017;OUG.68 din 06/11/2019"/>
    <s v="imobil"/>
    <s v="Lungime= Km;Suprafeţe= ha;CF= ;"/>
  </r>
  <r>
    <x v="12413"/>
    <s v="8.04.04"/>
    <m/>
    <m/>
    <s v="DAF 5,0 CONTUR STINA"/>
    <s v="conform amenajamentelor silvice"/>
    <s v="BIHOR"/>
    <s v="-"/>
    <s v="Tara: România; Judet: BIHOR; -;   -; Nr: -;"/>
    <n v="1986"/>
    <n v="367452"/>
    <n v="5"/>
    <s v="in administrare"/>
    <s v="HG 982/1998;;OUG.1 din 04/01/2017;HG.354/18.05.2017;OUG.68 din 06/11/2019"/>
    <s v="imobil"/>
    <s v="Lungime= Km;Suprafeţe= ha;CF= ;"/>
  </r>
  <r>
    <x v="12414"/>
    <s v="8.30.01"/>
    <m/>
    <m/>
    <s v="CT BARAJE VL. CRAIASA"/>
    <s v="conform amenajamentelor silvice"/>
    <s v="BIHOR"/>
    <s v="-"/>
    <s v="Tara: România; Judet: BIHOR; -;   -; Nr: -;"/>
    <n v="1992"/>
    <n v="28752"/>
    <n v="5"/>
    <s v="in administrare"/>
    <s v="HG 982/1998;HG 1344/2011;OUG.1 din 04/01/2017;HG.354/18.05.2017;OUG.68 din 06/11/2019;HG.846/08.10.2020"/>
    <s v="imobil"/>
    <s v="Lungime albie corectată/consolidată=0,5 km;"/>
  </r>
  <r>
    <x v="12415"/>
    <s v="8.04.04"/>
    <m/>
    <m/>
    <s v="DRUM ACCES PASTR.REMETI"/>
    <s v="conform amenajamentelor silvice"/>
    <s v="BIHOR"/>
    <s v="-"/>
    <s v="Tara: România; Judet: BIHOR; -;   -; Nr: -;"/>
    <n v="1972"/>
    <n v="2358"/>
    <n v="5"/>
    <s v="in administrare"/>
    <s v="HG 982/1998;;OUG.1 din 04/01/2017;HG.354/18.05.2017;OUG.68 din 06/11/2019"/>
    <s v="imobil"/>
    <s v="Lungime= Km;Suprafeţe= ha;CF= ;"/>
  </r>
  <r>
    <x v="12416"/>
    <s v="8.04.04"/>
    <m/>
    <m/>
    <s v="DAF 4,1 PAULEASA TIGANU"/>
    <s v="conform amenajamentelor silvice"/>
    <s v="BIHOR"/>
    <s v="-"/>
    <s v="Tara: România; Judet: BIHOR; -;   -; Nr: -;"/>
    <n v="1980"/>
    <n v="754690"/>
    <n v="5"/>
    <s v="in administrare"/>
    <s v="HG 982/1998;HG 1344/2011;OUG.1 din 04/01/2017;HG.354/18.05.2017;OUG.68 din 06/11/2019"/>
    <s v="imobil"/>
    <s v="Lungime= Km;Suprafeţe= ha;CF= ;"/>
  </r>
  <r>
    <x v="12417"/>
    <s v="8.04.04"/>
    <m/>
    <m/>
    <s v="DAF 2,5 SIBISOARA APA FAG"/>
    <s v="conform amenajamentelor silvice"/>
    <s v="BIHOR"/>
    <s v="-"/>
    <s v="Tara: România; Judet: BIHOR; -;   -; Nr: -;"/>
    <n v="1967"/>
    <n v="72286"/>
    <n v="5"/>
    <s v="in administrare"/>
    <s v="HG 982/1998;;OUG.1 din 04/01/2017;HG.354/18.05.2017;OUG.68 din 06/11/2019"/>
    <s v="imobil"/>
    <s v="Lungime= Km;Suprafeţe= ha;CF= ;"/>
  </r>
  <r>
    <x v="12418"/>
    <s v="8.30.01"/>
    <m/>
    <m/>
    <s v="CT GHIGHISENI"/>
    <s v="conform amenajamentelor silvice"/>
    <s v="BIHOR"/>
    <s v="-"/>
    <s v="Tara: România; Judet: BIHOR; -;   -; Nr: -;"/>
    <n v="1975"/>
    <n v="18566"/>
    <n v="5"/>
    <s v="in administrare"/>
    <s v="HG 982/1998;HG 1344/2011;OUG.1 din 04/01/2017;HG.354/18.05.2017;OUG.68 din 06/11/2019;HG.846/08.10.2020"/>
    <s v="imobil"/>
    <s v="Lungime albie corectată/consolidată=0,2 km;"/>
  </r>
  <r>
    <x v="12419"/>
    <s v="8.30.01"/>
    <m/>
    <m/>
    <s v="CLEIONAJE DUBLE"/>
    <s v="conform amenajamentelor silvice"/>
    <s v="BIHOR"/>
    <s v="-"/>
    <s v="Tara: România; Judet: BIHOR; -;   -; Nr: -;"/>
    <n v="1981"/>
    <n v="34"/>
    <n v="5"/>
    <s v="in administrare"/>
    <s v="HG 982/1998;;OUG.1 din 04/01/2017;OUG.68 din 06/11/2019;HG.846/08.10.2020"/>
    <s v="imobil"/>
    <s v="Lungime albie corectată/consolidată=0,05 km;"/>
  </r>
  <r>
    <x v="12420"/>
    <s v="8.04.04"/>
    <m/>
    <m/>
    <s v="DAF 3,0 SASARANI"/>
    <s v="conform amenajamentelor silvice"/>
    <s v="BIHOR"/>
    <s v="-"/>
    <s v="Tara: România; Judet: BIHOR; -;   -; Nr: -;"/>
    <n v="1972"/>
    <n v="45291"/>
    <n v="5"/>
    <s v="in administrare"/>
    <s v="HG 982/1998;;OUG.1 din 04/01/2017;OUG.68 din 06/11/2019"/>
    <s v="imobil"/>
    <s v="drum auto forestier"/>
  </r>
  <r>
    <x v="12421"/>
    <s v="8.04.04"/>
    <m/>
    <m/>
    <s v="DRUM FORESTIER CERGHIDOMB"/>
    <s v="conform amenajamentelor silvice"/>
    <s v="SATU MARE"/>
    <s v="-"/>
    <s v="Tara: România; Judet: SATU MARE; -;   -; Nr: -;"/>
    <n v="1960"/>
    <n v="130113"/>
    <n v="30"/>
    <s v="in administrare"/>
    <s v="HG 982/1998;HG 1344/2011; HG 478/ 24-IUN-15;HG.478/24-IUN-15;OUG.1 din 04/01/2017;HG.354/18.05.2017;OUG.68 din 06/11/2019"/>
    <s v="imobil"/>
    <s v="Lungime= Km;Suprafeţe= ha;CF= ;"/>
  </r>
  <r>
    <x v="12422"/>
    <s v="8.04.04"/>
    <m/>
    <m/>
    <s v="DRUM ACCES BARCOLTA"/>
    <s v="conform amenajamentelor silvice"/>
    <s v="SATU MARE"/>
    <s v="-"/>
    <s v="Tara: România; Judet: SATU MARE; -;   -; Nr: -;"/>
    <n v="1960"/>
    <n v="210994"/>
    <n v="30"/>
    <s v="in administrare"/>
    <s v="HG 982/1998;HG 1344/2011; HG 478/ 24-IUN-15;HG.478/24-IUN-15;OUG.1 din 04/01/2017;HG.354/18.05.2017;OUG.68 din 06/11/2019"/>
    <s v="imobil"/>
    <s v="Lungime= Km;Suprafeţe= ha;CF= ;"/>
  </r>
  <r>
    <x v="12423"/>
    <s v="8.04.04"/>
    <m/>
    <m/>
    <s v="DR.FOREST.IZV.MARIUSULUI TR.2"/>
    <s v="conform amenajamentelor silvice"/>
    <s v="SATU MARE"/>
    <s v="-"/>
    <s v="Tara: România; Judet: SATU MARE; -;   -; Nr: -;"/>
    <n v="1984"/>
    <n v="30416"/>
    <n v="30"/>
    <s v="in administrare"/>
    <s v="HG 982/1998;HG 1344/2011; HG 478/ 24-IUN-15;HG.478/24-IUN-15;OUG.1 din 04/01/2017;OUG.68 din 06/11/2019"/>
    <s v="imobil"/>
    <s v="Lungime= Km;Suprafeţe= ha;CF= ;"/>
  </r>
  <r>
    <x v="12424"/>
    <s v="8.04.04"/>
    <m/>
    <m/>
    <s v="DR.FOREST.VALEA BRAZILOR"/>
    <s v="conform amenajamentelor silvice"/>
    <s v="SATU MARE"/>
    <s v="-"/>
    <s v="Tara: România; Judet: SATU MARE; -;   -; Nr: -;"/>
    <n v="1964"/>
    <n v="5940"/>
    <n v="30"/>
    <s v="in administrare"/>
    <s v="HG 982/1998;HG 1344/2011; HG 478/ 24-IUN-15;HG.478/24-IUN-15;OUG.1 din 04/01/2017;OUG.68 din 06/11/2019"/>
    <s v="imobil"/>
    <s v="Lungime= Km;Suprafeţe= ha;CF= ;"/>
  </r>
  <r>
    <x v="12425"/>
    <s v="8.04.04"/>
    <m/>
    <m/>
    <s v="DRUM FORESTIER VALEA COCOSULUI"/>
    <s v="conform amenajamentelor silvice"/>
    <s v="SATU MARE"/>
    <s v="-"/>
    <s v="Tara: România; Judet: SATU MARE; -;   -; Nr: -;"/>
    <n v="1975"/>
    <n v="66648"/>
    <n v="30"/>
    <s v="in administrare"/>
    <s v="HG 982/1998;HG 1344/2011; HG 478/ 24-IUN-15;HG.478/24-IUN-15;OUG.1 din 04/01/2017;OUG.68 din 06/11/2019"/>
    <s v="imobil"/>
    <s v="Lungime= Km;Suprafeţe= ha;CF= ;"/>
  </r>
  <r>
    <x v="12426"/>
    <s v="8.04.04"/>
    <m/>
    <m/>
    <s v="DRUM FORESTIER VALEA BOULUI"/>
    <s v="conform amenajamentelor silvice"/>
    <s v="SATU MARE"/>
    <s v="-"/>
    <s v="Tara: România; Judet: SATU MARE; -;   -; Nr: -;"/>
    <n v="1968"/>
    <n v="770713"/>
    <n v="30"/>
    <s v="in administrare"/>
    <s v="HG 982/1998;HG 1344/2011; HG 478/ 24-IUN-15;HG.478/24-IUN-15;OUG.1 din 04/01/2017;HG.354/18.05.2017;OUG.68 din 06/11/2019"/>
    <s v="imobil"/>
    <s v="Lungime= Km;Suprafeţe= ha;CF= ;"/>
  </r>
  <r>
    <x v="12427"/>
    <s v="8.04.04"/>
    <m/>
    <m/>
    <s v="DRUM FORESTIER FRASINEL PRELUNGI"/>
    <s v="conform amenajamentelor silvice"/>
    <s v="SATU MARE"/>
    <s v="-"/>
    <s v="Tara: România; Judet: SATU MARE; -;   -; Nr: -;"/>
    <n v="1984"/>
    <n v="12083"/>
    <n v="30"/>
    <s v="in administrare"/>
    <s v="HG 982/1998;HG 1344/2011; HG 478/ 24-IUN-15;HG.478/24-IUN-15;OUG.1 din 04/01/2017;OUG.68 din 06/11/2019"/>
    <s v="imobil"/>
    <s v="Lungime= Km;Suprafeţe= ha;CF= ;"/>
  </r>
  <r>
    <x v="12428"/>
    <s v="8.30.01"/>
    <m/>
    <m/>
    <s v="BARAJ VALEA LUPULUI"/>
    <s v="conform amenajamentelor silvice"/>
    <s v="SATU MARE"/>
    <s v="-"/>
    <s v="Tara: România; Judet: SATU MARE; -;   -; Nr: -;"/>
    <n v="1976"/>
    <n v="10241"/>
    <n v="30"/>
    <s v="in administrare"/>
    <s v="HG 982/1998;; HG 478/ 24-IUN-15;HG.478/24-IUN-15;OUG.1 din 04/01/2017;HG.354/18.05.2017;OUG.68 din 06/11/2019;HG.846/08.10.2020"/>
    <s v="imobil"/>
    <s v="Lungime albie corectată/consolidată=0,05 km;"/>
  </r>
  <r>
    <x v="12429"/>
    <s v="8.04.04"/>
    <m/>
    <m/>
    <s v="DRUM FORESTIER NEGUREASA"/>
    <s v="conform amenajamentelor silvice"/>
    <s v="SATU MARE"/>
    <s v="-"/>
    <s v="Tara: România; Judet: SATU MARE; -;   -; Nr: -;"/>
    <n v="1972"/>
    <n v="60666"/>
    <n v="30"/>
    <s v="in administrare"/>
    <s v="HG 982/1998;HG 1344/2011; HG 478/ 24-IUN-15;HG.478/24-IUN-15;OUG.1 din 04/01/2017;OUG.68 din 06/11/2019"/>
    <s v="imobil"/>
    <s v="Lungime= Km;Suprafeţe= ha;CF= ;"/>
  </r>
  <r>
    <x v="12430"/>
    <s v="8.04.04"/>
    <m/>
    <m/>
    <s v="DRUM FORESTIER VALEA CHILIEI"/>
    <s v="conform amenajamentelor silvice"/>
    <s v="SATU MARE"/>
    <s v="-"/>
    <s v="Tara: România; Judet: SATU MARE; -;   -; Nr: -;"/>
    <n v="1971"/>
    <n v="25936"/>
    <n v="30"/>
    <s v="in administrare"/>
    <s v="HG 982/1998;HG 1344/2011; HG 478/ 24-IUN-15;HG.478/24-IUN-15;OUG.1 din 04/01/2017;OUG.68 din 06/11/2019"/>
    <s v="imobil"/>
    <s v="Lungime= Km;Suprafeţe= ha;CF= ;"/>
  </r>
  <r>
    <x v="12431"/>
    <s v="8.04.04"/>
    <m/>
    <m/>
    <s v="DRUM FORESTIER MARIUS"/>
    <s v="conform amenajamentelor silvice"/>
    <s v="SATU MARE"/>
    <s v="-"/>
    <s v="Tara: România; Judet: SATU MARE; -;   -; Nr: -;"/>
    <n v="1990"/>
    <n v="60116"/>
    <n v="30"/>
    <s v="in administrare"/>
    <s v="HG 982/1998;HG 1344/2011; HG 478/ 24-IUN-15;HG.478/24-IUN-15;OUG.1 din 04/01/2017;HG.354/18.05.2017;OUG.68 din 06/11/2019"/>
    <s v="imobil"/>
    <s v="Lungime= Km;Suprafeţe= ha;CF= ;"/>
  </r>
  <r>
    <x v="12432"/>
    <s v="8.04.04"/>
    <m/>
    <m/>
    <s v="DAF 2,5 VL.SEMNELOR"/>
    <s v="conform amenajamentelor silvice"/>
    <s v="BIHOR"/>
    <s v="-"/>
    <s v="Tara: România; Judet: BIHOR; -;   -; Nr: -;"/>
    <n v="1970"/>
    <n v="74807"/>
    <n v="5"/>
    <s v="in administrare"/>
    <s v="HG 982/1998;;OUG.1 din 04/01/2017;HG.354/18.05.2017;OUG.68 din 06/11/2019"/>
    <s v="imobil"/>
    <s v="Lungime= Km;Suprafeţe= ha;CF= ;"/>
  </r>
  <r>
    <x v="12433"/>
    <s v="8.04.04"/>
    <m/>
    <m/>
    <s v="DAF 5,4 ZAPOZII TINOASA"/>
    <s v="conform amenajamentelor silvice"/>
    <s v="BIHOR"/>
    <s v="-"/>
    <s v="Tara: România; Judet: BIHOR; -;   -; Nr: -;"/>
    <n v="1970"/>
    <n v="133207"/>
    <n v="5"/>
    <s v="in administrare"/>
    <s v="HG 982/1998;;OUG.1 din 04/01/2017;HG.354/18.05.2017;OUG.68 din 06/11/2019"/>
    <s v="imobil"/>
    <s v="Lungime= Km;Suprafeţe= ha;CF= ;"/>
  </r>
  <r>
    <x v="12434"/>
    <s v="8.30.01"/>
    <m/>
    <m/>
    <s v="CT CORBESTI"/>
    <s v="conform amenajamentelor silvice"/>
    <s v="BIHOR"/>
    <s v="-"/>
    <s v="Tara: România; Judet: BIHOR; -;   -; Nr: -;"/>
    <n v="1975"/>
    <n v="40844"/>
    <n v="5"/>
    <s v="in administrare"/>
    <s v="HG 982/1998;HG 1344/2011;OUG.1 din 04/01/2017;HG.354/18.05.2017;OUG.68 din 06/11/2019;HG.846/08.10.2020"/>
    <s v="imobil"/>
    <s v="Lungime albie corectată/consolidată=2,3 km;"/>
  </r>
  <r>
    <x v="12435"/>
    <s v="8.30.01"/>
    <m/>
    <m/>
    <s v="CT TOPLITA"/>
    <s v="conform amenajamentelor silvice"/>
    <s v="BIHOR"/>
    <s v="-"/>
    <s v="Tara: România; Judet: BIHOR; -;   -; Nr: -;"/>
    <n v="1971"/>
    <n v="492"/>
    <n v="5"/>
    <s v="in administrare"/>
    <s v="HG 982/1998;;OUG.1 din 04/01/2017;HG.354/18.05.2017;OUG.68 din 06/11/2019;HG.846/08.10.2020"/>
    <s v="imobil"/>
    <s v="Lungime albie corectată/consolidată=0,03 km;"/>
  </r>
  <r>
    <x v="12436"/>
    <s v="8.04.04"/>
    <m/>
    <m/>
    <s v="DAF 1,0 BORAS"/>
    <s v="conform amenajamentelor silvice"/>
    <s v="BIHOR"/>
    <s v="-"/>
    <s v="Tara: România; Judet: BIHOR; -;   -; Nr: -;"/>
    <n v="1976"/>
    <n v="47773"/>
    <n v="5"/>
    <s v="in administrare"/>
    <s v="HG 982/1998;HG 1344/2011;OUG.1 din 04/01/2017;HG.354/18.05.2017;OUG.68 din 06/11/2019"/>
    <s v="imobil"/>
    <s v="Lungime= Km;Suprafeţe= ha;CF= ;"/>
  </r>
  <r>
    <x v="12437"/>
    <s v="8.30._"/>
    <m/>
    <m/>
    <s v="DESECARI CRAIDOROLT"/>
    <s v="conform amenajamentelor silvice"/>
    <s v="SATU MARE"/>
    <s v="-"/>
    <s v="Tara: România; Judet: SATU MARE; -;   -; Nr: -;"/>
    <n v="1991"/>
    <n v="2586"/>
    <n v="30"/>
    <s v="in administrare"/>
    <s v="HG 982/1998;; HG 478/ 24-IUN-15;HG.478/24-IUN-15;OUG.1 din 04/01/2017;OUG.68 din 06/11/2019"/>
    <s v="imobil"/>
    <s v="Denumire= ;"/>
  </r>
  <r>
    <x v="12438"/>
    <s v="8.30.01"/>
    <m/>
    <m/>
    <s v="DESECARI PADURE URZICENI"/>
    <s v="conform amenajamentelor silvice"/>
    <s v="SATU MARE"/>
    <s v="-"/>
    <s v="Tara: România; Judet: SATU MARE; -;   -; Nr: -;"/>
    <n v="1999"/>
    <n v="173048"/>
    <n v="30"/>
    <s v="in administrare"/>
    <s v="HG 982/1998;HG 1344/2011; HG 478/ 24-IUN-15;HG.478/24-IUN-15;OUG.1 din 04/01/2017;HG.354/18.05.2017;OUG.68 din 06/11/2019;HG.846/08.10.2020"/>
    <s v="imobil"/>
    <s v="Lungime albie corectată/consolidată=11,2 km;"/>
  </r>
  <r>
    <x v="12439"/>
    <s v="8.04.04"/>
    <m/>
    <m/>
    <s v="DAF 2,3 CORBOI"/>
    <s v="conform amenajamentelor silvice"/>
    <s v="BIHOR"/>
    <s v="-"/>
    <s v="Tara: România; Judet: BIHOR; -;   -; Nr: -;"/>
    <n v="1980"/>
    <n v="144540"/>
    <n v="5"/>
    <s v="in administrare"/>
    <s v="HG 982/1998;HG 1344/2011;OUG.1 din 04/01/2017;HG.354/18.05.2017;OUG.68 din 06/11/2019"/>
    <s v="imobil"/>
    <s v="Lungime= Km;Suprafeţe= ha;CF= ;"/>
  </r>
  <r>
    <x v="12440"/>
    <s v="8.30._"/>
    <m/>
    <m/>
    <s v="SANT DESECARI ARDUD"/>
    <s v="conform amenajamentelor silvice"/>
    <s v="SATU MARE"/>
    <s v="-"/>
    <s v="Tara: România; Judet: SATU MARE; -;   -; Nr: -;"/>
    <n v="1970"/>
    <n v="389"/>
    <n v="30"/>
    <s v="in administrare"/>
    <s v="HG 982/1998;; HG 478/ 24-IUN-15;Lg.478/24-IUN-15;OUG.1 din 04/01/2017;OUG.68 din 06/11/2019"/>
    <s v="imobil"/>
    <s v="Denumire= ;"/>
  </r>
  <r>
    <x v="12441"/>
    <s v="8.30._"/>
    <m/>
    <m/>
    <s v="SANT DESECARI ARDUD"/>
    <s v="conform amenajamentelor silvice"/>
    <s v="SATU MARE"/>
    <s v="-"/>
    <s v="Tara: România; Judet: SATU MARE; -;   -; Nr: -;"/>
    <n v="1986"/>
    <n v="258"/>
    <n v="30"/>
    <s v="in administrare"/>
    <s v="HG 982/1998;; HG 478/ 24-IUN-15;HG.478/24-IUN-15;OUG.1 din 04/01/2017;OUG.68 din 06/11/2019"/>
    <s v="imobil"/>
    <s v="Denumire= ;"/>
  </r>
  <r>
    <x v="12442"/>
    <s v="8.30._"/>
    <m/>
    <m/>
    <s v="DESECARI CRAIDOROLT"/>
    <s v="conform amenajamentelor silvice"/>
    <s v="SATU MARE"/>
    <s v="-"/>
    <s v="Tara: România; Judet: SATU MARE; -;   -; Nr: -;"/>
    <n v="1987"/>
    <n v="7198"/>
    <n v="30"/>
    <s v="in administrare"/>
    <s v="HG 982/1998;; HG 478/ 24-IUN-15;HG.478/24-IUN-15;OUG.1 din 04/01/2017;OUG.68 din 06/11/2019"/>
    <s v="imobil"/>
    <s v="Denumire= ;"/>
  </r>
  <r>
    <x v="12443"/>
    <s v="8.04.04"/>
    <m/>
    <m/>
    <s v="DRUM FORESTIER FAGET-LESPEZI 3.3"/>
    <s v="conform amenajamentelor silvice"/>
    <s v="SATU MARE"/>
    <s v="-"/>
    <s v="Tara: România; Judet: SATU MARE; -;   -; Nr: -;"/>
    <n v="1994"/>
    <n v="11324"/>
    <n v="30"/>
    <s v="in administrare"/>
    <s v="HG 982/1998;HG 1344/2011; HG 478/ 24-IUN-15;HG.478/24-IUN-15;OUG.1 din 04/01/2017;OUG.68 din 06/11/2019"/>
    <s v="imobil"/>
    <s v="Lungime= Km;Suprafeţe= ha;CF= ;"/>
  </r>
  <r>
    <x v="12444"/>
    <s v="8.04.04"/>
    <m/>
    <m/>
    <s v="DRUM FORESTIER VALEA SCALDARII"/>
    <s v="conform amenajamentelor silvice"/>
    <s v="MARAMUREŞ"/>
    <s v="-"/>
    <s v="Tara: România; Judet: MARAMUREŞ; -;   -; Nr: -;"/>
    <n v="1994"/>
    <n v="0"/>
    <n v="24"/>
    <s v="in administrare"/>
    <s v="HG 982/1998;;OUG.1 din 04/01/2017;OUG.68 din 06/11/2019"/>
    <s v="imobil"/>
    <s v="drum auto forestier"/>
  </r>
  <r>
    <x v="12445"/>
    <s v="8.04.04"/>
    <m/>
    <m/>
    <s v="DRUM FORESTIER MAIERISTE 3.6"/>
    <s v="conform amenajamentelor silvice"/>
    <s v="SATU MARE"/>
    <s v="-"/>
    <s v="Tara: România; Judet: SATU MARE; -;   -; Nr: -;"/>
    <n v="1994"/>
    <n v="20210"/>
    <n v="30"/>
    <s v="in administrare"/>
    <s v="HG 982/1998;HG 1344/2011; HG 478/ 24-IUN-15;HG.478/24-IUN-15;OUG.1 din 04/01/2017;OUG.68 din 06/11/2019"/>
    <s v="imobil"/>
    <s v="Lungime= Km;Suprafeţe= ha;CF= ;"/>
  </r>
  <r>
    <x v="12446"/>
    <s v="8.04.04"/>
    <m/>
    <m/>
    <s v="DRUM PIATRA"/>
    <s v="conform amenajamentelor silvice"/>
    <s v="SATU MARE"/>
    <s v="-"/>
    <s v="Tara: România; Judet: SATU MARE; -;   -; Nr: -;"/>
    <n v="1968"/>
    <n v="14030"/>
    <n v="30"/>
    <s v="in administrare"/>
    <s v="HG 982/1998;HG 1344/2011; HG 478/ 24-IUN-15;HG.478/24-IUN-15;OUG.1 din 04/01/2017;OUG.68 din 06/11/2019"/>
    <s v="imobil"/>
    <s v="Lungime= Km;Suprafeţe= ha;CF= ;"/>
  </r>
  <r>
    <x v="12447"/>
    <s v="8.30._"/>
    <m/>
    <m/>
    <s v="SANTURI DESECARI PADUREA MARE"/>
    <s v="conform amenajamentelor silvice"/>
    <s v="SATU MARE"/>
    <s v="-"/>
    <s v="Tara: România; Judet: SATU MARE; -;   -; Nr: -;"/>
    <n v="1984"/>
    <n v="2925"/>
    <n v="30"/>
    <s v="in administrare"/>
    <s v="HG 982/1998;; HG 478/ 24-IUN-15;HG.478/24-IUN-15;OUG.1 din 04/01/2017;OUG.68 din 06/11/2019"/>
    <s v="imobil"/>
    <s v="Denumire= ;"/>
  </r>
  <r>
    <x v="12448"/>
    <s v="8.04.04"/>
    <m/>
    <m/>
    <s v="DR.F.VALEA PIETROASA"/>
    <s v="conform amenajamentelor silvice"/>
    <s v="SATU MARE"/>
    <s v="-"/>
    <s v="Tara: România; Judet: SATU MARE; -;   -; Nr: -;"/>
    <n v="1994"/>
    <n v="781"/>
    <n v="30"/>
    <s v="in administrare"/>
    <s v="HG 982/1998;HG 1344/2011; HG 478/ 24-IUN-15;HG.478/24-IUN-15;OUG.1 din 04/01/2017;HG.354/18.05.2017;OUG.68 din 06/11/2019"/>
    <s v="imobil"/>
    <s v="Lungime= Km;Suprafeţe= ha;CF= ;"/>
  </r>
  <r>
    <x v="12449"/>
    <s v="8.04.04"/>
    <m/>
    <m/>
    <s v="DR.F.V.GONGII PRELUNGIRE"/>
    <s v="conform amenajamentelor silvice"/>
    <s v="SATU MARE"/>
    <s v="-"/>
    <s v="Tara: România; Judet: SATU MARE; -;   -; Nr: -;"/>
    <n v="1994"/>
    <n v="1009"/>
    <n v="30"/>
    <s v="in administrare"/>
    <s v="HG 982/1998;HG 1344/2011; HG 478/ 24-IUN-15;HG.478/24-IUN-15;OUG.1 din 04/01/2017;HG.354/18.05.2017;OUG.68 din 06/11/2019"/>
    <s v="imobil"/>
    <s v="Lungime= Km;Suprafeţe= ha;CF= ;"/>
  </r>
  <r>
    <x v="12450"/>
    <s v="8.04.04"/>
    <m/>
    <m/>
    <s v="DR.F.CRUCISOARA"/>
    <s v="conform amenajamentelor silvice"/>
    <s v="SATU MARE"/>
    <s v="-"/>
    <s v="Tara: România; Judet: SATU MARE; -;   -; Nr: -;"/>
    <n v="1994"/>
    <n v="718"/>
    <n v="30"/>
    <s v="in administrare"/>
    <s v="HG 982/1998;HG 1344/2011; HG 478/ 24-IUN-15;HG.478/24-IUN-15;OUG.1 din 04/01/2017;HG.354/18.05.2017;OUG.68 din 06/11/2019"/>
    <s v="imobil"/>
    <s v="Lungime= Km;Suprafeţe= ha;CF= ;"/>
  </r>
  <r>
    <x v="12451"/>
    <s v="8.04.04"/>
    <m/>
    <m/>
    <s v="DAF KOVESPATAK 4.1 KM"/>
    <s v="conform amenajamentelor silvice"/>
    <s v="HARGHITA"/>
    <s v="-"/>
    <s v="Tara: România; Judet: HARGHITA; -;   -; Nr: -;"/>
    <n v="1964"/>
    <n v="13121"/>
    <n v="19"/>
    <s v="in administrare"/>
    <s v="HG 982/1998;HG 1344/2011;OUG.1 din 04/01/2017;OUG.68 din 06/11/2019"/>
    <s v="imobil"/>
    <s v="drum auto forestier"/>
  </r>
  <r>
    <x v="12452"/>
    <s v="8.04.04"/>
    <m/>
    <m/>
    <s v="DAF BORDAS 1.9 KM"/>
    <s v="conform amenajamentelor silvice"/>
    <s v="HARGHITA"/>
    <s v="-"/>
    <s v="Tara: România; Judet: HARGHITA; -;   -; Nr: -;"/>
    <n v="1966"/>
    <n v="7593"/>
    <n v="19"/>
    <s v="in administrare"/>
    <s v="HG 982/1998;HG 1344/2011;OUG.1 din 04/01/2017;OUG.68 din 06/11/2019"/>
    <s v="imobil"/>
    <s v="drum auto forestier"/>
  </r>
  <r>
    <x v="12453"/>
    <s v="8.04.04"/>
    <m/>
    <m/>
    <s v="DRUM AUTO FORESTIER PR.CETATII"/>
    <s v="conform amenajamentelor silvice"/>
    <s v="HARGHITA"/>
    <s v="-"/>
    <s v="Tara: România; Judet: HARGHITA; -;   -; Nr: -;"/>
    <n v="1996"/>
    <n v="763806"/>
    <n v="19"/>
    <s v="in administrare"/>
    <s v="HG 982/1998;HG 1344/2011; HG 478/ 24-IUN-15;HG.478/24-IUN-15;OUG.1 din 04/01/2017;HG.354/18.05.2017;OUG.68 din 06/11/2019"/>
    <s v="imobil"/>
    <s v="Lungime=4,5 KM Km;Suprafeţe= ha;CF= ;"/>
  </r>
  <r>
    <x v="12454"/>
    <s v="8.04.04"/>
    <m/>
    <m/>
    <s v="DAF OII"/>
    <s v="conform amenajamentelor silvice"/>
    <s v="HARGHITA"/>
    <s v="-"/>
    <s v="Tara: România; Judet: HARGHITA; -;   -; Nr: -;"/>
    <n v="1963"/>
    <n v="29936"/>
    <n v="19"/>
    <s v="in administrare"/>
    <s v="HG 982/1998;HG 1344/2011; HG 478/ 24-IUN-15;HG.478/24-IUN-15;OUG.1 din 04/01/2017;OUG.68 din 06/11/2019"/>
    <s v="imobil"/>
    <s v="Lungime=4,7 KM Km;Suprafeţe= ha;CF= ;"/>
  </r>
  <r>
    <x v="12455"/>
    <s v="8.04.04"/>
    <m/>
    <m/>
    <s v="DAF PIRIUL LUNG"/>
    <s v="conform amenajamentelor silvice"/>
    <s v="HARGHITA"/>
    <s v="-"/>
    <s v="Tara: România; Judet: HARGHITA; -;   -; Nr: -;"/>
    <n v="1981"/>
    <n v="16322"/>
    <n v="19"/>
    <s v="in administrare"/>
    <s v="HG 982/1998;HG 1344/2011; HG 478/ 24-IUN-15;HG.478/24-IUN-15;OUG.1 din 04/01/2017;OUG.68 din 06/11/2019"/>
    <s v="imobil"/>
    <s v="Lungime=0,7 KM Km;Suprafeţe= ha;CF= ;"/>
  </r>
  <r>
    <x v="12456"/>
    <s v="8.04.04"/>
    <m/>
    <m/>
    <s v="DAF PALTINIS PRELUNGIRE"/>
    <s v="conform amenajamentelor silvice"/>
    <s v="HARGHITA"/>
    <s v="-"/>
    <s v="Tara: România; Judet: HARGHITA; -;   -; Nr: -;"/>
    <n v="1995"/>
    <n v="213371"/>
    <n v="19"/>
    <s v="in administrare"/>
    <s v="HG 982/1998;HG 1344/2011; HG 478/ 24-IUN-15;HG.478/24-IUN-15;OUG.1 din 04/01/2017;HG.354/18.05.2017;OUG.68 din 06/11/2019"/>
    <s v="imobil"/>
    <s v="Lungime=1,6 km Km;Suprafeţe= ha;CF= ;"/>
  </r>
  <r>
    <x v="12457"/>
    <s v="8.04.04"/>
    <m/>
    <m/>
    <s v="DAF MUNCELU"/>
    <s v="conform amenajamentelor silvice"/>
    <s v="HARGHITA"/>
    <s v="-"/>
    <s v="Tara: România; Judet: HARGHITA; -;   -; Nr: -;"/>
    <n v="1969"/>
    <n v="7157"/>
    <n v="19"/>
    <s v="in administrare"/>
    <s v="HG 982/1998;HG 1344/2011; HG 478/ 24-IUN-15;HG.478/24-IUN-15;OUG.1 din 04/01/2017;OUG.68 din 06/11/2019"/>
    <s v="imobil"/>
    <s v="Lungime=2,9 km Km;Suprafeţe= ha;CF= ;"/>
  </r>
  <r>
    <x v="12458"/>
    <s v="8.04.04"/>
    <m/>
    <m/>
    <s v="DAF COMARNIC-PALTIN"/>
    <s v="conform amenajamentelor silvice"/>
    <s v="HARGHITA"/>
    <s v="-"/>
    <s v="Tara: România; Judet: HARGHITA; -;   -; Nr: -;"/>
    <n v="1980"/>
    <n v="23481"/>
    <n v="19"/>
    <s v="in administrare"/>
    <s v="HG 982/1998;HG 1344/2011; HG 478/ 24-IUN-15;HG.478/24-IUN-15;OUG.1 din 04/01/2017;OUG.68 din 06/11/2019"/>
    <s v="imobil"/>
    <s v="Lungime=0,8 km Km;Suprafeţe= ha;CF= ;"/>
  </r>
  <r>
    <x v="12459"/>
    <s v="8.04.04"/>
    <m/>
    <m/>
    <s v="DAF CUMPUL LUNG"/>
    <s v="conform amenajamentelor silvice"/>
    <s v="HARGHITA"/>
    <s v="-"/>
    <s v="Tara: România; Judet: HARGHITA; -;   -; Nr: -;"/>
    <n v="1986"/>
    <n v="47510"/>
    <n v="19"/>
    <s v="in administrare"/>
    <s v="HG 982/1998;HG 1344/2011; HG 478/ 24-IUN-15;HG.478/24-IUN-15;OUG.1 din 04/01/2017;OUG.68 din 06/11/2019"/>
    <s v="imobil"/>
    <s v="Lungime=1,9 km Km;Suprafeţe= ha;CF= ;"/>
  </r>
  <r>
    <x v="12460"/>
    <s v="8.04.04"/>
    <m/>
    <m/>
    <s v="DAF PR.ALUNIS"/>
    <s v="conform amenajamentelor silvice"/>
    <s v="HARGHITA"/>
    <s v="-"/>
    <s v="Tara: România; Judet: HARGHITA; -;   -; Nr: -;"/>
    <n v="1968"/>
    <n v="7463"/>
    <n v="19"/>
    <s v="in administrare"/>
    <s v="HG 982/1998;HG 1344/2011; HG 478/ 24-IUN-15;HG.478/24-IUN-15;OUG.1 din 04/01/2017;OUG.68 din 06/11/2019"/>
    <s v="imobil"/>
    <s v="Lungime=1,8 km Km;Suprafeţe= ha;CF= ;"/>
  </r>
  <r>
    <x v="12461"/>
    <s v="8.04.04"/>
    <m/>
    <m/>
    <s v="DAF IUTES"/>
    <s v="conform amenajamentelor silvice"/>
    <s v="HARGHITA"/>
    <s v="-"/>
    <s v="Tara: România; Judet: HARGHITA; -;   -; Nr: -;"/>
    <n v="1992"/>
    <n v="826485"/>
    <n v="19"/>
    <s v="in administrare"/>
    <s v="HG 982/1998;HG 1344/2011; HG 478/ 24-IUN-15;HG.478/24-IUN-15;OUG.1 din 04/01/2017;HG.354/18.05.2017;OUG.68 din 06/11/2019"/>
    <s v="imobil"/>
    <s v="Lungime=3,2 km Km;Suprafeţe= ha;CF= ;"/>
  </r>
  <r>
    <x v="12462"/>
    <s v="8.04.04"/>
    <m/>
    <m/>
    <s v="DAF VINUL MARE ST.CULMEA REZU"/>
    <s v="conform amenajamentelor silvice"/>
    <s v="HARGHITA"/>
    <s v="-"/>
    <s v="Tara: România; Judet: HARGHITA; -;   -; Nr: -;"/>
    <n v="1979"/>
    <n v="8519"/>
    <n v="19"/>
    <s v="in administrare"/>
    <s v="HG 982/1998;HG 1344/2011; HG 478/ 24-IUN-15;HG.478/24-IUN-15;OUG.1 din 04/01/2017;OUG.68 din 06/11/2019"/>
    <s v="imobil"/>
    <s v="Lungime=3,6 km Km;Suprafeţe= ha;CF= ;"/>
  </r>
  <r>
    <x v="12463"/>
    <s v="8.04.04"/>
    <m/>
    <m/>
    <s v="DAF RACHITIS-BITCA"/>
    <s v="conform amenajamentelor silvice"/>
    <s v="HARGHITA"/>
    <s v="-"/>
    <s v="Tara: România; Judet: HARGHITA; -;   -; Nr: -;"/>
    <n v="1972"/>
    <n v="38273"/>
    <n v="19"/>
    <s v="in administrare"/>
    <s v="HG 982/1998;HG 1344/2011; HG 478/ 24-IUN-15;HG.478/24-IUN-15;OUG.1 din 04/01/2017;OUG.68 din 06/11/2019"/>
    <s v="imobil"/>
    <s v="Lungime=3,4 km Km;Suprafeţe= ha;CF= ;"/>
  </r>
  <r>
    <x v="12464"/>
    <s v="8.04.04"/>
    <m/>
    <m/>
    <s v="DAF RACHITIS-BISTRICIOARA"/>
    <s v="conform amenajamentelor silvice"/>
    <s v="HARGHITA"/>
    <s v="-"/>
    <s v="Tara: România; Judet: HARGHITA; -;   -; Nr: -;"/>
    <n v="1980"/>
    <n v="32281"/>
    <n v="19"/>
    <s v="in administrare"/>
    <s v="HG 982/1998;HG 1344/2011; HG 478/ 24-IUN-15;HG.478/24-IUN-15;OUG.1 din 04/01/2017;OUG.68 din 06/11/2019"/>
    <s v="imobil"/>
    <s v="Lungime=2,1 km Km;Suprafeţe= ha;CF= ;"/>
  </r>
  <r>
    <x v="12465"/>
    <s v="8.04.04"/>
    <m/>
    <m/>
    <s v="DAF BORVIZ RAU"/>
    <s v="conform amenajamentelor silvice"/>
    <s v="HARGHITA"/>
    <s v="-"/>
    <s v="Tara: România; Judet: HARGHITA; -;   -; Nr: -;"/>
    <n v="1983"/>
    <n v="36551"/>
    <n v="19"/>
    <s v="in administrare"/>
    <s v="HG 982/1998;HG 1344/2011; HG 478/ 24-IUN-15;HG.478/24-IUN-15;OUG.1 din 04/01/2017;OUG.68 din 06/11/2019"/>
    <s v="imobil"/>
    <s v="Lungime=1,1 km Km;Suprafeţe= ha;CF= ;"/>
  </r>
  <r>
    <x v="12466"/>
    <s v="8.04.04"/>
    <m/>
    <m/>
    <s v="DAF BAHLUIUL MARE"/>
    <s v="conform amenajamentelor silvice"/>
    <s v="HARGHITA"/>
    <s v="-"/>
    <s v="Tara: România; Judet: HARGHITA; -;   -; Nr: -;"/>
    <n v="1962"/>
    <n v="8136"/>
    <n v="19"/>
    <s v="in administrare"/>
    <s v="HG 982/1998;HG 1344/2011; HG 478/ 24-IUN-15;HG.478/24-IUN-15;OUG.1 din 04/01/2017;OUG.68 din 06/11/2019"/>
    <s v="imobil"/>
    <s v="Lungime=2,2 km Km;Suprafeţe= ha;CF= ;"/>
  </r>
  <r>
    <x v="12467"/>
    <s v="8.04.04"/>
    <m/>
    <m/>
    <s v="DAF PR.LUNG-PR.LUI STEFAN"/>
    <s v="conform amenajamentelor silvice"/>
    <s v="HARGHITA"/>
    <s v="-"/>
    <s v="Tara: România; Judet: HARGHITA; -;   -; Nr: -;"/>
    <n v="1963"/>
    <n v="11121"/>
    <n v="19"/>
    <s v="in administrare"/>
    <s v="HG 982/1998;HG 1344/2011; HG 478/ 24-IUN-15;HG.478/24-IUN-15;OUG.1 din 04/01/2017;OUG.68 din 06/11/2019"/>
    <s v="imobil"/>
    <s v="Lungime=3,8 km Km;Suprafeţe= ha;CF= ;"/>
  </r>
  <r>
    <x v="12468"/>
    <s v="8.30.01"/>
    <m/>
    <m/>
    <s v="DIGURI SI PRAGURI PT.DIRIJAREA APEI"/>
    <s v="conform amenajamentelor silvice"/>
    <s v="HARGHITA"/>
    <s v="-"/>
    <s v="Tara: România; Judet: HARGHITA; -;   -; Nr: -;"/>
    <n v="1988"/>
    <n v="56601"/>
    <n v="19"/>
    <s v="in administrare"/>
    <s v="HG 982/1998;HG 1344/2011; HG 478/ 24-IUN-15;HG.478/24-IUN-15;OUG.1 din 04/01/2017;HG.354/18.05.2017;OUG.68 din 06/11/2019;HG.846/08.10.2020"/>
    <s v="imobil"/>
    <s v="Lungime albie corectată/consolidată=2 km;"/>
  </r>
  <r>
    <x v="12469"/>
    <s v="8.04.04"/>
    <m/>
    <m/>
    <s v="DRUM FORESTIER VALEA CERBULUI"/>
    <s v="conform amenajamentelor silvice"/>
    <s v="VRANCEA"/>
    <s v="-"/>
    <s v="Tara: România; Judet: VRANCEA; -;   -; Nr: -;"/>
    <n v="1971"/>
    <n v="1154693"/>
    <n v="39"/>
    <s v="in administrare"/>
    <s v="HG 982/1998;HG 1344/2011; HG 478/ 24-IUN-15;HG.478/24-IUN-15;OUG.1 din 04/01/2017;HG.354/18.05.2017;OUG.68 din 06/11/2019"/>
    <s v="imobil"/>
    <s v="Lungime= Km;Suprafeţe= ha;CF= ;"/>
  </r>
  <r>
    <x v="12470"/>
    <s v="8.04.04"/>
    <m/>
    <m/>
    <s v="DRUM TIGANCA"/>
    <s v="conform amenajamentelor silvice"/>
    <s v="VRANCEA"/>
    <s v="-"/>
    <s v="Tara: România; Judet: VRANCEA; -;   -; Nr: -;"/>
    <n v="1963"/>
    <n v="72"/>
    <n v="39"/>
    <s v="in administrare"/>
    <s v="HG 982/1998;HG 1344/2011; HG 478/ 24-IUN-15;HG.478/24-IUN-15;OUG.1 din 04/01/2017;HG.354/18.05.2017;OUG.68 din 06/11/2019"/>
    <s v="imobil"/>
    <s v="Lungime= Km;Suprafeţe= ha;CF= ;"/>
  </r>
  <r>
    <x v="12471"/>
    <s v="8.04.04"/>
    <m/>
    <m/>
    <s v="DRUM CRACU SEC"/>
    <s v="conform amenajamentelor silvice"/>
    <s v="VRANCEA"/>
    <s v="-"/>
    <s v="Tara: România; Judet: VRANCEA; -;   -; Nr: -;"/>
    <n v="1962"/>
    <n v="17"/>
    <n v="39"/>
    <s v="in administrare"/>
    <s v="HG 982/1998;HG 1344/2011; HG 478/ 24-IUN-15;HG.478/24-IUN-15;OUG.1 din 04/01/2017;OUG.68 din 06/11/2019"/>
    <s v="imobil"/>
    <s v="Lungime= Km;Suprafeţe= ha;CF= ;"/>
  </r>
  <r>
    <x v="12472"/>
    <s v="8.04.04"/>
    <m/>
    <m/>
    <s v="DRUM FORESTIER DUMICUS"/>
    <s v="conform amenajamentelor silvice"/>
    <s v="VRANCEA"/>
    <s v="-"/>
    <s v="Tara: România; Judet: VRANCEA; -;   -; Nr: -;"/>
    <n v="1968"/>
    <n v="263564"/>
    <n v="39"/>
    <s v="in administrare"/>
    <s v="HG 982/1998;HG 1344/2011; HG 478/ 24-IUN-15;HG.478/24-IUN-15;OUG.1 din 04/01/2017;HG.354/18.05.2017;OUG.68 din 06/11/2019"/>
    <s v="imobil"/>
    <s v="Lungime= Km;Suprafeţe= ha;CF= ;"/>
  </r>
  <r>
    <x v="12473"/>
    <s v="8.30.01"/>
    <m/>
    <m/>
    <s v="BARAJ RAVENA CREMENEA II"/>
    <s v="conform amenajamentelor silvice"/>
    <s v="VRANCEA"/>
    <s v="-"/>
    <s v="Tara: România; Judet: VRANCEA; -;   -; Nr: -;"/>
    <n v="1987"/>
    <n v="34820"/>
    <n v="39"/>
    <s v="in administrare"/>
    <s v="HG 982/1998;HG 1344/2011; HG 478/ 24-IUN-15;HG.478/24-IUN-15;OUG.1 din 04/01/2017;HG.354/18.05.2017;OUG.68 din 06/11/2019;HG.846/08.10.2020"/>
    <s v="imobil"/>
    <s v="Lungime albie corectată/consolidată=0,3 km;"/>
  </r>
  <r>
    <x v="12474"/>
    <s v="8.30.01"/>
    <m/>
    <m/>
    <s v="C.T. VULTURU NEREJU"/>
    <s v="conform amenajamentelor silvice"/>
    <s v="VRANCEA"/>
    <s v="-"/>
    <s v="Tara: România; Judet: VRANCEA; -;   -; Nr: -;"/>
    <n v="1994"/>
    <n v="338761"/>
    <n v="39"/>
    <s v="in administrare"/>
    <s v="HG 982/1998;HG 1344/2011; HG 478/ 24-IUN-15;HG.478/24-IUN-15;OUG.1 din 04/01/2017;HG.354/18.05.2017;OUG.68 din 06/11/2019;HG.846/08.10.2020"/>
    <s v="imobil"/>
    <s v="Lungime albie corectată/consolidată=0,6 km;"/>
  </r>
  <r>
    <x v="12475"/>
    <s v="8.30.01"/>
    <m/>
    <m/>
    <s v="C.T. MONTEORU NEREJU"/>
    <s v="conform amenajamentelor silvice"/>
    <s v="VRANCEA"/>
    <s v="-"/>
    <s v="Tara: România; Judet: VRANCEA; -;   -; Nr: -;"/>
    <n v="1994"/>
    <n v="131029"/>
    <n v="39"/>
    <s v="in administrare"/>
    <s v="HG 982/1998;HG 1344/2011; HG 478/ 24-IUN-15;HG.478/24-IUN-15;OUG.1 din 04/01/2017;HG.354/18.05.2017;OUG.68 din 06/11/2019;HG.846/08.10.2020"/>
    <s v="imobil"/>
    <s v="Lungime albie corectată/consolidată=0,27 km;"/>
  </r>
  <r>
    <x v="12476"/>
    <s v="8.30._"/>
    <m/>
    <m/>
    <s v="C.T. CREMENEA ROTARU NEREJU"/>
    <s v="conform amenajamentelor silvice"/>
    <s v="VRANCEA"/>
    <s v="-"/>
    <s v="Tara: România; Judet: VRANCEA; -;   -; Nr: -;"/>
    <n v="1969"/>
    <n v="40449"/>
    <n v="39"/>
    <s v="in administrare"/>
    <s v="HG 982/1998;HG 1344/2011; HG 478/ 24-IUN-15;HG.478/24-IUN-15;OUG.1 din 04/01/2017;HG.354/18.05.2017;OUG.68 din 06/11/2019"/>
    <s v="imobil"/>
    <s v="Denumire=lucrare corectare torenti ;"/>
  </r>
  <r>
    <x v="12477"/>
    <s v="8.30.01"/>
    <m/>
    <m/>
    <s v="ZID SPRIJIN"/>
    <s v="conform amenajamentelor silvice"/>
    <s v="VRANCEA"/>
    <s v="-"/>
    <s v="Tara: România; Judet: VRANCEA; -;   -; Nr: -;"/>
    <n v="1991"/>
    <n v="3014"/>
    <n v="39"/>
    <s v="in administrare"/>
    <s v="HG 982/1998;HG 1344/2011; HG 478/ 24-IUN-15;HG.478/24-IUN-15;OUG.1 din 04/01/2017;HG.354/18.05.2017;OUG.68 din 06/11/2019;HG.846/08.10.2020"/>
    <s v="imobil"/>
    <s v="Lungime albie corectată/consolidată=0,4 km;"/>
  </r>
  <r>
    <x v="1247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2479"/>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2480"/>
    <s v="8.30.01"/>
    <m/>
    <m/>
    <s v="BARAJ"/>
    <s v="conform amenajamentelor silvice"/>
    <s v="VRANCEA"/>
    <s v="-"/>
    <s v="Tara: România; Judet: VRANCEA; -;   -; Nr: -;"/>
    <n v="1970"/>
    <n v="14503"/>
    <n v="39"/>
    <s v="in administrare"/>
    <s v="HG 982/1998;HG 1344/2011; HG 478/ 24-IUN-15;HG.478/24-IUN-15;OUG.1 din 04/01/2017;OUG.68 din 06/11/2019;HG.846/08.10.2020"/>
    <s v="imobil"/>
    <s v="Lungime albie corectată/consolidată=0,15 km;"/>
  </r>
  <r>
    <x v="12481"/>
    <s v="8.30._"/>
    <m/>
    <m/>
    <s v="TRAVERSA"/>
    <s v="conform amenajamentelor silvice"/>
    <s v="VRANCEA"/>
    <s v="-"/>
    <s v="Tara: România; Judet: VRANCEA; -;   -; Nr: -;"/>
    <n v="1979"/>
    <n v="5530"/>
    <n v="39"/>
    <s v="in administrare"/>
    <s v="HG 982/1998;HG 1344/2011; HG 478/ 24-IUN-15;HG.478/24-IUN-15;OUG.1 din 04/01/2017;HG.354/18.05.2017;OUG.68 din 06/11/2019"/>
    <s v="imobil"/>
    <s v="Denumire=lucrari de corectare a torentilor_x000a_ ;"/>
  </r>
  <r>
    <x v="12482"/>
    <s v="8.04.04"/>
    <m/>
    <m/>
    <s v="DAF PELETIC"/>
    <s v="conform amenajamentelor silvice"/>
    <s v="VRANCEA"/>
    <s v="-"/>
    <s v="Tara: România; Judet: VRANCEA; -;   -; Nr: -;"/>
    <n v="1974"/>
    <n v="2840"/>
    <n v="39"/>
    <s v="in administrare"/>
    <s v="HG 982/1998;HG 1344/2011; HG 478/ 24-IUN-15;HG.478/24-IUN-15;OUG.1 din 04/01/2017;HG.354/18.05.2017;OUG.68 din 06/11/2019"/>
    <s v="imobil"/>
    <s v="Lungime= Km;Suprafeţe= ha;CF= ;"/>
  </r>
  <r>
    <x v="12483"/>
    <s v="8.04.04"/>
    <m/>
    <m/>
    <s v="DAF PRISLOAPE BARCU ZINCA"/>
    <s v="conform amenajamentelor silvice"/>
    <s v="VRANCEA"/>
    <s v="-"/>
    <s v="Tara: România; Judet: VRANCEA; -;   -; Nr: -;"/>
    <n v="1971"/>
    <n v="152"/>
    <n v="39"/>
    <s v="in administrare"/>
    <s v="HG 982/1998;HG 1344/2011; HG 478/ 24-IUN-15;HG.478/24-IUN-15;OUG.1 din 04/01/2017;OUG.68 din 06/11/2019"/>
    <s v="imobil"/>
    <s v="Lungime= Km;Suprafeţe= ha;CF= ;"/>
  </r>
  <r>
    <x v="12484"/>
    <s v="8.04.04"/>
    <m/>
    <m/>
    <s v="DAF MILCOV BIRCU II"/>
    <s v="conform amenajamentelor silvice"/>
    <s v="VRANCEA"/>
    <s v="-"/>
    <s v="Tara: România; Judet: VRANCEA; -;   -; Nr: -;"/>
    <n v="1971"/>
    <n v="440835"/>
    <n v="39"/>
    <s v="in administrare"/>
    <s v="HG 982/1998;HG 1344/2011; HG 478/ 24-IUN-15;HG.478/24-IUN-15;OUG.1 din 04/01/2017;HG.354/18.05.2017;OUG.68 din 06/11/2019"/>
    <s v="imobil"/>
    <s v="Lungime= Km;Suprafeţe= ha;CF= ;"/>
  </r>
  <r>
    <x v="12485"/>
    <s v="8.30._"/>
    <m/>
    <m/>
    <s v="PRAG VALEA BIRCU 1 B1"/>
    <s v="conform amenajamentelor silvice"/>
    <s v="VRANCEA"/>
    <s v="-"/>
    <s v="Tara: România; Judet: VRANCEA; -;   -; Nr: -;"/>
    <n v="1982"/>
    <n v="5807"/>
    <n v="39"/>
    <s v="in administrare"/>
    <s v="HG 982/1998;; HG 478/ 24-IUN-15;HG.478/24-IUN-15;OUG.1 din 04/01/2017;HG.354/18.05.2017;OUG.68 din 06/11/2019"/>
    <s v="imobil"/>
    <s v="Denumire=lucrari corectare torenti ;"/>
  </r>
  <r>
    <x v="12486"/>
    <s v="8.30._"/>
    <m/>
    <m/>
    <s v="PRAG LONGITUDINAL"/>
    <s v="conform amenajamentelor silvice"/>
    <s v="GALAŢI"/>
    <s v="-"/>
    <s v="Tara: România; Judet: GALAŢI; -;   -; Nr: -;"/>
    <n v="1979"/>
    <n v="308"/>
    <n v="17"/>
    <s v="in administrare"/>
    <s v="HG 982/1998;;OUG.1 din 04/01/2017;OUG.68 din 06/11/2019"/>
    <s v="imobil"/>
    <s v="BERESTI"/>
  </r>
  <r>
    <x v="12487"/>
    <s v="8.30._"/>
    <m/>
    <m/>
    <s v="TRAVERSA COLMATARE"/>
    <s v="conform amenajamentelor silvice"/>
    <s v="GALAŢI"/>
    <s v="-"/>
    <s v="Tara: România; Judet: GALAŢI; -;   -; Nr: -;"/>
    <n v="1979"/>
    <n v="564"/>
    <n v="17"/>
    <s v="in administrare"/>
    <s v="HG 982/1998;;OUG.1 din 04/01/2017;OUG.68 din 06/11/2019"/>
    <s v="imobil"/>
    <s v="BERESTI"/>
  </r>
  <r>
    <x v="12488"/>
    <s v="8.30._"/>
    <m/>
    <m/>
    <s v="BARAJ FARA ACUMULARE"/>
    <s v="conform amenajamentelor silvice"/>
    <s v="GALAŢI"/>
    <s v="-"/>
    <s v="Tara: România; Judet: GALAŢI; -;   -; Nr: -;"/>
    <n v="1959"/>
    <n v="1622"/>
    <n v="17"/>
    <s v="in administrare"/>
    <s v="HG 982/1998;;OUG.1 din 04/01/2017;OUG.68 din 06/11/2019"/>
    <s v="imobil"/>
    <s v="BERESTI"/>
  </r>
  <r>
    <x v="12489"/>
    <s v="8.30._"/>
    <m/>
    <m/>
    <s v="PRAG COLMATARE"/>
    <s v="conform amenajamentelor silvice"/>
    <s v="GALAŢI"/>
    <s v="-"/>
    <s v="Tara: România; Judet: GALAŢI; -;   -; Nr: -;"/>
    <n v="1951"/>
    <n v="2"/>
    <n v="17"/>
    <s v="in administrare"/>
    <s v="HG 982/1998;;OUG.1 din 04/01/2017;OUG.68 din 06/11/2019"/>
    <s v="imobil"/>
    <s v="UP IV SUCEVENI,UA 61,JUD.GALATI"/>
  </r>
  <r>
    <x v="12490"/>
    <s v="8.04.04"/>
    <m/>
    <m/>
    <s v="DRUM FORESTIER"/>
    <s v="conform amenajamentelor silvice"/>
    <s v="GALAŢI"/>
    <s v="-"/>
    <s v="Tara: România; Judet: GALAŢI; -;   -; Nr: -;"/>
    <n v="1999"/>
    <n v="23494"/>
    <n v="17"/>
    <s v="in administrare"/>
    <s v="HG 982/1998;;OUG.1 din 04/01/2017;HG.354/18.05.2017;OUG.68 din 06/11/2019"/>
    <s v="imobil"/>
    <s v="Lungime= Km;Suprafeţe= ha;CF= ;"/>
  </r>
  <r>
    <x v="12491"/>
    <s v="8.30._"/>
    <m/>
    <m/>
    <s v="IMPREJMUIRE"/>
    <s v="conform amenajamentelor silvice"/>
    <s v="VRANCEA"/>
    <s v="-"/>
    <s v="Tara: România; Judet: VRANCEA; -;   -; Nr: -;"/>
    <n v="1983"/>
    <n v="1864"/>
    <n v="39"/>
    <s v="in administrare"/>
    <s v="HG 982/1998;;OUG.1 din 04/01/2017;OUG.68 din 06/11/2019"/>
    <s v="imobil"/>
    <s v="TRESTIANA"/>
  </r>
  <r>
    <x v="12492"/>
    <s v="8.30._"/>
    <m/>
    <m/>
    <s v="IMPREJMUIRE"/>
    <s v="conform amenajamentelor silvice"/>
    <s v="VRANCEA"/>
    <s v="-"/>
    <s v="Tara: România; Judet: VRANCEA; -;   -; Nr: -;"/>
    <n v="1984"/>
    <n v="1524"/>
    <n v="39"/>
    <s v="in administrare"/>
    <s v="HG 982/1998;;OUG.1 din 04/01/2017;OUG.68 din 06/11/2019"/>
    <s v="imobil"/>
    <s v="adam"/>
  </r>
  <r>
    <x v="12493"/>
    <s v="8.30._"/>
    <m/>
    <m/>
    <s v="IMPREJMUIRE"/>
    <s v="conform amenajamentelor silvice"/>
    <s v="VRANCEA"/>
    <s v="-"/>
    <s v="Tara: România; Judet: VRANCEA; -;   -; Nr: -;"/>
    <n v="1984"/>
    <n v="957"/>
    <n v="39"/>
    <s v="in administrare"/>
    <s v="HG 982/1998;;OUG.1 din 04/01/2017;OUG.68 din 06/11/2019"/>
    <s v="imobil"/>
    <s v="HOBANA"/>
  </r>
  <r>
    <x v="12494"/>
    <s v="8.30.01"/>
    <m/>
    <m/>
    <s v="BARAJ ACUMULARE"/>
    <s v="conform amenajamentelor silvice"/>
    <s v="GALAŢI"/>
    <s v="-"/>
    <s v="Tara: România; Judet: GALAŢI; -;   -; Nr: -;"/>
    <n v="1975"/>
    <n v="12472"/>
    <n v="17"/>
    <s v="in administrare"/>
    <s v="HG 982/1998;;OUG.1 din 04/01/2017;HG.354/18.05.2017;OUG.68 din 06/11/2019;HG.846/08.10.2020"/>
    <s v="imobil"/>
    <s v="Lungime albie corectată/consolidată=0,4 km;"/>
  </r>
  <r>
    <x v="12495"/>
    <s v="8.30._"/>
    <m/>
    <m/>
    <s v="BARAJ FARA ACUMULARE"/>
    <s v="conform amenajamentelor silvice"/>
    <s v="GALAŢI"/>
    <s v="-"/>
    <s v="Tara: România; Judet: GALAŢI; -;   -; Nr: -;"/>
    <n v="1951"/>
    <n v="51"/>
    <n v="17"/>
    <s v="in administrare"/>
    <s v="HG 982/1998;;OUG.1 din 04/01/2017;OUG.68 din 06/11/2019"/>
    <s v="imobil"/>
    <s v="UP IV SUCEVENI,UA 60 ,JUD GALATI"/>
  </r>
  <r>
    <x v="12496"/>
    <s v="8.30._"/>
    <m/>
    <m/>
    <s v="BARAJ FARA ACUMULARE"/>
    <s v="conform amenajamentelor silvice"/>
    <s v="GALAŢI"/>
    <s v="-"/>
    <s v="Tara: România; Judet: GALAŢI; -;   -; Nr: -;"/>
    <n v="1951"/>
    <n v="23"/>
    <n v="17"/>
    <s v="in administrare"/>
    <s v="HG 982/1998;;OUG.1 din 04/01/2017;OUG.68 din 06/11/2019"/>
    <s v="imobil"/>
    <s v="UP IV SUCEVENI,UA 61 ,JUD GALATI"/>
  </r>
  <r>
    <x v="12497"/>
    <s v="8.04.04"/>
    <m/>
    <m/>
    <s v="DAF CIRESU"/>
    <s v="conform amenajamentelor silvice"/>
    <s v="VRANCEA"/>
    <s v="Broşteni"/>
    <s v="Tara: România; Judet: VRANCEA;Com Broşteni;   -; Nr: -;"/>
    <n v="1982"/>
    <n v="43493"/>
    <n v="39"/>
    <s v="in administrare"/>
    <s v="HG 982/1998;HG 1344/2011; HG 478/ 24-IUN-15;HG.478/24-IUN-15;OUG.1 din 04/01/2017;OUG.68 din 06/11/2019"/>
    <s v="imobil"/>
    <s v="Lungime= Km;Suprafeţe= ha;CF= ;"/>
  </r>
  <r>
    <x v="12498"/>
    <s v="8.04.04"/>
    <m/>
    <m/>
    <s v="DAF VALEA BOULUI"/>
    <s v="conform amenajamentelor silvice"/>
    <s v="VRANCEA"/>
    <s v="Nereju"/>
    <s v="Tara: România; Judet: VRANCEA;Com Nereju;   -; Nr: -;"/>
    <n v="1996"/>
    <n v="444218"/>
    <n v="39"/>
    <s v="in administrare"/>
    <s v="HG 982/1998;HG 1344/2011; HG 478/ 24-IUN-15;HG.478/24-IUN-15;OUG.1 din 04/01/2017;HG.354/18.05.2017;OUG.68 din 06/11/2019"/>
    <s v="imobil"/>
    <s v="Lungime= Km;Suprafeţe= ha;CF= ;"/>
  </r>
  <r>
    <x v="12499"/>
    <s v="8.30.01"/>
    <m/>
    <m/>
    <s v="PRAG 9/85 MC PR MILCOV"/>
    <s v="conform amenajamentelor silvice"/>
    <s v="VRANCEA"/>
    <s v="Andreiaşu de Jos"/>
    <s v="Tara: România; Judet: VRANCEA;Com Andreiaşu de Jos;   -; Nr: -;"/>
    <n v="1999"/>
    <n v="45572"/>
    <n v="39"/>
    <s v="in administrare"/>
    <s v="HG 982/1998;HG 1344/2011; HG 478/ 24-IUN-15;HG.478/24-IUN-15;OUG.1 din 04/01/2017;HG.354/18.05.2017;OUG.68 din 06/11/2019;HG.846/08.10.2020"/>
    <s v="imobil"/>
    <s v="Lungime albie corectată/consolidată=0,17 km;"/>
  </r>
  <r>
    <x v="12500"/>
    <s v="8.30.01"/>
    <m/>
    <m/>
    <s v="PRAG 12/37 MC PR MILCOV"/>
    <s v="conform amenajamentelor silvice"/>
    <s v="VRANCEA"/>
    <s v="Andreiaşu de Jos"/>
    <s v="Tara: România; Judet: VRANCEA;Com Andreiaşu de Jos;   -; Nr: -;"/>
    <n v="1999"/>
    <n v="19837"/>
    <n v="39"/>
    <s v="in administrare"/>
    <s v="HG 982/1998;HG 1344/2011; HG 478/ 24-IUN-15;HG.478/24-IUN-15;OUG.1 din 04/01/2017;HG.354/18.05.2017;OUG.68 din 06/11/2019;HG.846/08.10.2020"/>
    <s v="imobil"/>
    <s v="Lungime albie corectată/consolidată=0,074 km;"/>
  </r>
  <r>
    <x v="12501"/>
    <s v="8.30.01"/>
    <m/>
    <m/>
    <s v="BARAJ 4 B 4 PR ARVA OII"/>
    <s v="conform amenajamentelor silvice"/>
    <s v="VRANCEA"/>
    <s v="Mera"/>
    <s v="Tara: România; Judet: VRANCEA;Com Mera;   -; Nr: -;"/>
    <n v="1990"/>
    <n v="3788"/>
    <n v="39"/>
    <s v="in administrare"/>
    <s v="HG 982/1998;HG 1344/2011; HG 478/ 24-IUN-15;HG.478/24-IUN-15;OUG.1 din 04/01/2017;HG.354/18.05.2017;OUG.68 din 06/11/2019;HG.846/08.10.2020"/>
    <s v="imobil"/>
    <s v="Lungime albie corectată/consolidată=0,38 km;"/>
  </r>
  <r>
    <x v="12502"/>
    <s v="8.04.04"/>
    <m/>
    <m/>
    <s v="DAF ARVA BLIOARIEI"/>
    <s v="conform amenajamentelor silvice"/>
    <s v="VRANCEA"/>
    <s v="Broşteni"/>
    <s v="Tara: România; Judet: VRANCEA;Com Broşteni;   -; Nr: -;"/>
    <n v="1970"/>
    <n v="32952"/>
    <n v="39"/>
    <s v="in administrare"/>
    <s v="HG 982/1998;HG 1344/2011; HG 478/ 24-IUN-15;HG.478/24-IUN-15;OUG.1 din 04/01/2017;OUG.68 din 06/11/2019"/>
    <s v="imobil"/>
    <s v="Lungime= Km;Suprafeţe= ha;CF= ;"/>
  </r>
  <r>
    <x v="12503"/>
    <s v="8.04.04"/>
    <m/>
    <m/>
    <s v="DAF STOICHITA PR ANDREI"/>
    <s v="conform amenajamentelor silvice"/>
    <s v="VRANCEA"/>
    <s v="Nereju"/>
    <s v="Tara: România; Judet: VRANCEA;Com Nereju;   -; Nr: -;"/>
    <n v="1981"/>
    <n v="3164756"/>
    <n v="39"/>
    <s v="in administrare"/>
    <s v="HG 982/1998;HG 1344/2011; HG 478/ 24-IUN-15;HG.478/24-IUN-15;OUG.1 din 04/01/2017;HG.354/18.05.2017;OUG.68 din 06/11/2019"/>
    <s v="imobil"/>
    <s v="Lungime=DJ 204 Km;Suprafeţe= ha;CF= ;"/>
  </r>
  <r>
    <x v="12504"/>
    <s v="8.30.01"/>
    <m/>
    <m/>
    <s v="PRAG 6 B 0,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04 km;"/>
  </r>
  <r>
    <x v="12505"/>
    <s v="8.30.01"/>
    <m/>
    <m/>
    <s v="PRAG 7 B 1,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156 km;"/>
  </r>
  <r>
    <x v="12506"/>
    <s v="8.30.01"/>
    <m/>
    <m/>
    <s v="BARAJ 22 B 4 PR ARVA SEACA"/>
    <s v="conform amenajamentelor silvice"/>
    <s v="VRANCEA"/>
    <s v="Broşteni"/>
    <s v="Tara: România; Judet: VRANCEA;Com Broşteni;   -; Nr: -; sat Arva"/>
    <n v="1990"/>
    <n v="3615"/>
    <n v="39"/>
    <s v="in administrare"/>
    <s v="HG 982/1998;HG 1344/2011; HG 478/ 24-IUN-15;HG.478/24-IUN-15;OUG.1 din 04/01/2017;HG.354/18.05.2017;OUG.68 din 06/11/2019;HG.846/08.10.2020"/>
    <s v="imobil"/>
    <s v="Lungime albie corectată/consolidată=0,32 km;"/>
  </r>
  <r>
    <x v="12507"/>
    <s v="8.30._"/>
    <m/>
    <m/>
    <s v="TRAVERSE 16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12508"/>
    <s v="8.30.01"/>
    <m/>
    <m/>
    <s v="BARAJ 3 M 3 PR PAPALUGA"/>
    <s v="conform amenajamentelor silvice"/>
    <s v="VRANCEA"/>
    <s v="Andreiaşu de Jos"/>
    <s v="Tara: România; Judet: VRANCEA;Com Andreiaşu de Jos;   -; Nr: -;"/>
    <n v="1988"/>
    <n v="11617"/>
    <n v="39"/>
    <s v="in administrare"/>
    <s v="HG 982/1998;HG 1344/2011; HG 478/ 24-IUN-15;HG.478/24-IUN-15;OUG.1 din 04/01/2017;HG.354/18.05.2017;OUG.68 din 06/11/2019;HG.846/08.10.2020"/>
    <s v="imobil"/>
    <s v="Lungime albie corectată/consolidată=0,15 km;"/>
  </r>
  <r>
    <x v="12509"/>
    <s v="8.30.01"/>
    <m/>
    <m/>
    <s v="BARAJ 27 B 1.0 PR REGHIU"/>
    <s v="conform amenajamentelor silvice"/>
    <s v="VRANCEA"/>
    <s v="Reghiu"/>
    <s v="Tara: România; Judet: VRANCEA;Com Reghiu;   -; Nr: -; sat Valea Reghiu"/>
    <n v="1990"/>
    <n v="2078"/>
    <n v="39"/>
    <s v="in administrare"/>
    <s v="HG 982/1998;HG 1344/2011; HG 478/ 24-IUN-15;HG.478/24-IUN-15;OUG.1 din 04/01/2017;HG.354/18.05.2017;OUG.68 din 06/11/2019;HG.846/08.10.2020"/>
    <s v="imobil"/>
    <s v="Lungime albie corectată/consolidată=0,119 km;"/>
  </r>
  <r>
    <x v="12510"/>
    <s v="8.30.01"/>
    <m/>
    <m/>
    <s v="BARAJ 29 B 3.0 PR REGHIU"/>
    <s v="conform amenajamentelor silvice"/>
    <s v="VRANCEA"/>
    <s v="Reghiu"/>
    <s v="Tara: România; Judet: VRANCEA;Com Reghiu;   -; Nr: -; sat Valea Reghiului"/>
    <n v="1990"/>
    <n v="3859"/>
    <n v="39"/>
    <s v="in administrare"/>
    <s v="HG 982/1998;HG 1344/2011; HG 478/ 24-IUN-15;HG.478/24-IUN-15;OUG.1 din 04/01/2017;HG.354/18.05.2017;OUG.68 din 06/11/2019;HG.846/08.10.2020"/>
    <s v="imobil"/>
    <s v="Lungime albie corectată/consolidată=0,153 km;"/>
  </r>
  <r>
    <x v="12511"/>
    <s v="8.30._"/>
    <m/>
    <m/>
    <s v="PRAG 8M1 PR PORCULUI"/>
    <s v="conform amenajamentelor silvice"/>
    <s v="VRANCEA"/>
    <s v="Andreiaşu de Jos"/>
    <s v="Tara: România; Judet: VRANCEA;Com Andreiaşu de Jos;   -; Nr: -;"/>
    <n v="1987"/>
    <n v="5640"/>
    <n v="39"/>
    <s v="in administrare"/>
    <s v="HG 982/1998;HG 1344/2011; HG 478/ 24-IUN-15;HG.478/24-IUN-15;OUG.1 din 04/01/2017;HG.354/18.05.2017;OUG.68 din 06/11/2019"/>
    <s v="imobil"/>
    <s v="Denumire=DJ 204 ;"/>
  </r>
  <r>
    <x v="12512"/>
    <s v="8.30.01"/>
    <m/>
    <m/>
    <s v="BARAJ 11M1,5 PR PORCULUI"/>
    <s v="conform amenajamentelor silvice"/>
    <s v="VRANCEA"/>
    <s v="Andreiaşu de Jos"/>
    <s v="Tara: România; Judet: VRANCEA;Com Andreiaşu de Jos;   -; Nr: -;"/>
    <n v="1988"/>
    <n v="21077"/>
    <n v="39"/>
    <s v="in administrare"/>
    <s v="HG 982/1998;HG 1344/2011; HG 478/ 24-IUN-15;HG.478/24-IUN-15;OUG.1 din 04/01/2017;HG.354/18.05.2017;OUG.68 din 06/11/2019;HG.846/08.10.2020"/>
    <s v="imobil"/>
    <s v="Lungime albie corectată/consolidată=0,4 km;"/>
  </r>
  <r>
    <x v="12513"/>
    <s v="8.30.01"/>
    <m/>
    <m/>
    <s v="BARAJ 14M4 PR PORCULUI"/>
    <s v="conform amenajamentelor silvice"/>
    <s v="VRANCEA"/>
    <s v="Andreiaşu de Jos"/>
    <s v="Tara: România; Judet: VRANCEA;Com Andreiaşu de Jos;   -; Nr: -;"/>
    <n v="1988"/>
    <n v="24054"/>
    <n v="39"/>
    <s v="in administrare"/>
    <s v="HG 982/1998;HG 1344/2011; HG 478/ 24-IUN-15;HG.478/24-IUN-15;OUG.1 din 04/01/2017;HG.354/18.05.2017;OUG.68 din 06/11/2019;HG.846/08.10.2020"/>
    <s v="imobil"/>
    <s v="Lungime albie corectată/consolidată=0,36 km;"/>
  </r>
  <r>
    <x v="12514"/>
    <s v="8.30.01"/>
    <m/>
    <m/>
    <s v="BARAJ 17M3 PR PORCULUI"/>
    <s v="conform amenajamentelor silvice"/>
    <s v="VRANCEA"/>
    <s v="Andreiaşu de Jos"/>
    <s v="Tara: România; Judet: VRANCEA;Com Andreiaşu de Jos;   -; Nr: -;"/>
    <n v="1988"/>
    <n v="22716"/>
    <n v="39"/>
    <s v="in administrare"/>
    <s v="HG 982/1998;HG 1344/2011; HG 478/ 24-IUN-15;HG.478/24-IUN-15;OUG.1 din 04/01/2017;HG.354/18.05.2017;OUG.68 din 06/11/2019;HG.846/08.10.2020"/>
    <s v="imobil"/>
    <s v="Lungime albie corectată/consolidată=0,45 km;"/>
  </r>
  <r>
    <x v="12515"/>
    <s v="8.30._"/>
    <m/>
    <m/>
    <s v="CANAL PR SARAT 140"/>
    <s v="conform amenajamentelor silvice"/>
    <s v="VRANCEA"/>
    <s v="Andreiaşu de Jos"/>
    <s v="Tara: România; Judet: VRANCEA;Com Andreiaşu de Jos;   -; Nr: -;"/>
    <n v="1978"/>
    <n v="4590"/>
    <n v="39"/>
    <s v="in administrare"/>
    <s v="HG 982/1998;HG 1344/2011; HG 478/ 24-IUN-15;HG.478/24-IUN-15;OUG.1 din 04/01/2017;HG.354/18.05.2017;OUG.68 din 06/11/2019"/>
    <s v="imobil"/>
    <s v="Denumire=DJ 204 ;"/>
  </r>
  <r>
    <x v="12516"/>
    <s v="8.30._"/>
    <m/>
    <m/>
    <s v="DRUM FAZANERIE"/>
    <s v="conform amenajamentelor silvice"/>
    <s v="VRANCEA"/>
    <s v="Vânători"/>
    <s v="Tara: România; Judet: VRANCEA;Com Vânători;   -; Nr: -; sat Radulesti"/>
    <n v="1987"/>
    <n v="35116"/>
    <n v="39"/>
    <s v="in administrare"/>
    <s v="HG 982/1998;HG 1344/2011; HG 478/ 24-IUN-15;HG.478/24-IUN-15;OUG.1 din 04/01/2017;HG.354/18.05.2017;OUG.68 din 06/11/2019"/>
    <s v="imobil"/>
    <s v="Denumire= ;"/>
  </r>
  <r>
    <x v="12517"/>
    <s v="8.30.01"/>
    <m/>
    <m/>
    <s v="BARAJ 4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12518"/>
    <s v="8.30.01"/>
    <m/>
    <m/>
    <s v="BARAJ PR ROSIOAREI 233 MC"/>
    <s v="conform amenajamentelor silvice"/>
    <s v="VRANCEA"/>
    <s v="Andreiaşu de Jos"/>
    <s v="Tara: România; Judet: VRANCEA;Com Andreiaşu de Jos;   -; Nr: -;"/>
    <n v="1978"/>
    <n v="7574"/>
    <n v="39"/>
    <s v="in administrare"/>
    <s v="HG 982/1998;HG 1344/2011; HG 478/ 24-IUN-15;HG.478/24-IUN-15;OUG.1 din 04/01/2017;HG.354/18.05.2017;OUG.68 din 06/11/2019;HG.846/08.10.2020"/>
    <s v="imobil"/>
    <s v="Lungime albie corectată/consolidată=0,151 km;"/>
  </r>
  <r>
    <x v="12519"/>
    <s v="8.30.01"/>
    <m/>
    <m/>
    <s v="BARAJ REGHIU"/>
    <s v="conform amenajamentelor silvice"/>
    <s v="VRANCEA"/>
    <s v="Reghiu"/>
    <s v="Tara: România; Judet: VRANCEA;Com Reghiu;   -; Nr: -; sat Valea Reghiului"/>
    <n v="1976"/>
    <n v="20366"/>
    <n v="39"/>
    <s v="in administrare"/>
    <s v="HG 982/1998;HG 1344/2011; HG 478/ 24-IUN-15;HG.478/24-IUN-15;OUG.1 din 04/01/2017;HG.354/18.05.2017;OUG.68 din 06/11/2019;HG.846/08.10.2020"/>
    <s v="imobil"/>
    <s v="Lungime albie corectată/consolidată=0,151 km;"/>
  </r>
  <r>
    <x v="12520"/>
    <s v="8.30.01"/>
    <m/>
    <m/>
    <s v="BARAJ 7 M 6.0"/>
    <s v="conform amenajamentelor silvice"/>
    <s v="VRANCEA"/>
    <s v="Reghiu"/>
    <s v="Tara: România; Judet: VRANCEA;Com Reghiu;   -; Nr: -; sat Valea Reghiului"/>
    <n v="1977"/>
    <n v="20685"/>
    <n v="39"/>
    <s v="in administrare"/>
    <s v="HG 982/1998;HG 1344/2011; HG 478/ 24-IUN-15;HG.478/24-IUN-15;OUG.1 din 04/01/2017;HG.354/18.05.2017;OUG.68 din 06/11/2019;HG.846/08.10.2020"/>
    <s v="imobil"/>
    <s v="Lungime albie corectată/consolidată=0,138 km;"/>
  </r>
  <r>
    <x v="12521"/>
    <s v="8.30._"/>
    <m/>
    <m/>
    <s v="TRAVERSE 3 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12522"/>
    <s v="8.30.01"/>
    <m/>
    <m/>
    <s v="BARAJ RAVENA 17"/>
    <s v="conform amenajamentelor silvice"/>
    <s v="VRANCEA"/>
    <s v="Jariştea"/>
    <s v="Tara: România; Judet: VRANCEA;Com Jariştea;   -; Nr: -; sat Varsatura"/>
    <n v="1970"/>
    <n v="548"/>
    <n v="39"/>
    <s v="in administrare"/>
    <s v="HG 982/1998;HG 1344/2011; HG 478/ 24-IUN-15;HG.478/24-IUN-15;OUG.1 din 04/01/2017;HG.354/18.05.2017;OUG.68 din 06/11/2019;HG.846/08.10.2020"/>
    <s v="imobil"/>
    <s v="Lungime albie corectată/consolidată=0,04 km;"/>
  </r>
  <r>
    <x v="12523"/>
    <s v="8.30.01"/>
    <m/>
    <m/>
    <s v="BARAJ RAVENA 24.8"/>
    <s v="conform amenajamentelor silvice"/>
    <s v="VRANCEA"/>
    <s v="Jariştea"/>
    <s v="Tara: România; Judet: VRANCEA;Com Jariştea;   -; Nr: -; sat Varsatura"/>
    <n v="1970"/>
    <n v="799"/>
    <n v="39"/>
    <s v="in administrare"/>
    <s v="HG 982/1998;HG 1344/2011; HG 478/ 24-IUN-15;HG.478/24-IUN-15;OUG.1 din 04/01/2017;HG.354/18.05.2017;OUG.68 din 06/11/2019;HG.846/08.10.2020"/>
    <s v="imobil"/>
    <s v="Lungime albie corectată/consolidată=0,058 km;"/>
  </r>
  <r>
    <x v="12524"/>
    <s v="8.30.01"/>
    <m/>
    <m/>
    <s v="BARAJ RAVENA 131.7"/>
    <s v="conform amenajamentelor silvice"/>
    <s v="VRANCEA"/>
    <s v="Jariştea"/>
    <s v="Tara: România; Judet: VRANCEA;Com Jariştea;   -; Nr: -; sat Varsatura"/>
    <n v="1970"/>
    <n v="4240"/>
    <n v="39"/>
    <s v="in administrare"/>
    <s v="HG 982/1998;HG 1344/2011; HG 478/ 24-IUN-15;HG.478/24-IUN-15;OUG.1 din 04/01/2017;HG.354/18.05.2017;OUG.68 din 06/11/2019;HG.846/08.10.2020"/>
    <s v="imobil"/>
    <s v="Lungime albie corectată/consolidată=0,074 km;"/>
  </r>
  <r>
    <x v="12525"/>
    <s v="8.30.01"/>
    <m/>
    <m/>
    <s v="BARAJ RAVENA JARISTEA"/>
    <s v="conform amenajamentelor silvice"/>
    <s v="VRANCEA"/>
    <s v="Jariştea"/>
    <s v="Tara: România; Judet: VRANCEA;Com Jariştea;   -; Nr: -; sat Jaristea"/>
    <n v="1970"/>
    <n v="3525"/>
    <n v="39"/>
    <s v="in administrare"/>
    <s v="HG 982/1998;HG 1344/2011; HG 478/ 24-IUN-15;HG.478/24-IUN-15;OUG.1 din 04/01/2017;HG.354/18.05.2017;OUG.68 din 06/11/2019;HG.846/08.10.2020"/>
    <s v="imobil"/>
    <s v="Lungime albie corectată/consolidată=0,088 km;"/>
  </r>
  <r>
    <x v="12526"/>
    <s v="8.30.01"/>
    <m/>
    <m/>
    <s v="BARAJ RAVENA 20.7"/>
    <s v="conform amenajamentelor silvice"/>
    <s v="VRANCEA"/>
    <s v="Jariştea"/>
    <s v="Tara: România; Judet: VRANCEA;Com Jariştea;   -; Nr: -; sat Varsatura"/>
    <n v="1970"/>
    <n v="620"/>
    <n v="39"/>
    <s v="in administrare"/>
    <s v="HG 982/1998;HG 1344/2011; HG 478/ 24-IUN-15;HG.478/24-IUN-15;OUG.1 din 04/01/2017;HG.354/18.05.2017;OUG.68 din 06/11/2019;HG.846/08.10.2020"/>
    <s v="imobil"/>
    <s v="Lungime albie corectată/consolidată=0,048 km;"/>
  </r>
  <r>
    <x v="12527"/>
    <s v="8.30.01"/>
    <m/>
    <m/>
    <s v="BARAJ RAVENA 28.5"/>
    <s v="conform amenajamentelor silvice"/>
    <s v="VRANCEA"/>
    <s v="Jariştea"/>
    <s v="Tara: România; Judet: VRANCEA;Com Jariştea;   -; Nr: -; sat Varsatura"/>
    <n v="1970"/>
    <n v="845"/>
    <n v="39"/>
    <s v="in administrare"/>
    <s v="HG 982/1998;HG 1344/2011; HG 478/ 24-IUN-15;HG.478/24-IUN-15;OUG.1 din 04/01/2017;HG.354/18.05.2017;OUG.68 din 06/11/2019;HG.846/08.10.2020"/>
    <s v="imobil"/>
    <s v="Lungime albie corectată/consolidată=0,066 km;"/>
  </r>
  <r>
    <x v="12528"/>
    <s v="8.30.01"/>
    <m/>
    <m/>
    <s v="BARAJ RAVENA 92.8"/>
    <s v="conform amenajamentelor silvice"/>
    <s v="VRANCEA"/>
    <s v="Jariştea"/>
    <s v="Tara: România; Judet: VRANCEA;Com Jariştea;   -; Nr: -; sat Varsatura"/>
    <n v="1970"/>
    <n v="2747"/>
    <n v="39"/>
    <s v="in administrare"/>
    <s v="HG 982/1998;HG 1344/2011; HG 478/ 24-IUN-15;HG.478/24-IUN-15;OUG.1 din 04/01/2017;HG.354/18.05.2017;OUG.68 din 06/11/2019;HG.846/08.10.2020"/>
    <s v="imobil"/>
    <s v="Lungime albie corectată/consolidată=0,052 km;"/>
  </r>
  <r>
    <x v="12529"/>
    <s v="8.30.01"/>
    <m/>
    <m/>
    <s v="BARAJ VARSATURA 117"/>
    <s v="conform amenajamentelor silvice"/>
    <s v="VRANCEA"/>
    <s v="Jariştea"/>
    <s v="Tara: România; Judet: VRANCEA;Com Jariştea;   -; Nr: -; sat Varsatura"/>
    <n v="1971"/>
    <n v="3724"/>
    <n v="39"/>
    <s v="in administrare"/>
    <s v="HG 982/1998;HG 1344/2011; HG 478/ 24-IUN-15;HG.478/24-IUN-15;OUG.1 din 04/01/2017;HG.354/18.05.2017;OUG.68 din 06/11/2019;HG.846/08.10.2020"/>
    <s v="imobil"/>
    <s v="Lungime albie corectată/consolidată=0,066 km;"/>
  </r>
  <r>
    <x v="12530"/>
    <s v="8.30.01"/>
    <m/>
    <m/>
    <s v="BARAJ RAVENA 22.9"/>
    <s v="conform amenajamentelor silvice"/>
    <s v="VRANCEA"/>
    <s v="Jariştea"/>
    <s v="Tara: România; Judet: VRANCEA;Com Jariştea;   -; Nr: -; sat Varsatura"/>
    <n v="1971"/>
    <n v="664"/>
    <n v="39"/>
    <s v="in administrare"/>
    <s v="HG 982/1998;HG 1344/2011; HG 478/ 24-IUN-15;HG.478/24-IUN-15;OUG.1 din 04/01/2017;HG.354/18.05.2017;OUG.68 din 06/11/2019;HG.846/08.10.2020"/>
    <s v="imobil"/>
    <s v="Lungime albie corectată/consolidată=0,054 km;"/>
  </r>
  <r>
    <x v="12531"/>
    <s v="8.30._"/>
    <m/>
    <m/>
    <s v="CANAL BETON 49"/>
    <s v="conform amenajamentelor silvice"/>
    <s v="VRANCEA"/>
    <s v="Broşteni"/>
    <s v="Tara: România; Judet: VRANCEA;Com Broşteni;   -; Nr: -; sat Capatanu"/>
    <n v="1962"/>
    <n v="227"/>
    <n v="39"/>
    <s v="in administrare"/>
    <s v="HG 982/1998;HG 1344/2011; HG 478/ 24-IUN-15;HG.478/24-IUN-15;OUG.1 din 04/01/2017;HG.354/18.05.2017;OUG.68 din 06/11/2019"/>
    <s v="imobil"/>
    <s v="Denumire=DJ 205 A ;"/>
  </r>
  <r>
    <x v="12532"/>
    <s v="8.30.01"/>
    <m/>
    <m/>
    <s v="BARAJ VARSATURA 89"/>
    <s v="conform amenajamentelor silvice"/>
    <s v="VRANCEA"/>
    <s v="Jariştea"/>
    <s v="Tara: România; Judet: VRANCEA;Com Jariştea;   -; Nr: -; sat Varsatura"/>
    <n v="1971"/>
    <n v="1210"/>
    <n v="39"/>
    <s v="in administrare"/>
    <s v="HG 982/1998;HG 1344/2011; HG 478/ 24-IUN-15;HG.478/24-IUN-15;OUG.1 din 04/01/2017;HG.354/18.05.2017;OUG.68 din 06/11/2019;HG.846/08.10.2020"/>
    <s v="imobil"/>
    <s v="Lungime albie corectată/consolidată=0,05 km;"/>
  </r>
  <r>
    <x v="12533"/>
    <s v="8.30._"/>
    <m/>
    <m/>
    <s v="CANAL BETON 12.4"/>
    <s v="conform amenajamentelor silvice"/>
    <s v="VRANCEA"/>
    <s v="Jariştea"/>
    <s v="Tara: România; Judet: VRANCEA;Com Jariştea;   -; Nr: -; sat Varsatura"/>
    <n v="1961"/>
    <n v="136"/>
    <n v="39"/>
    <s v="in administrare"/>
    <s v="HG 982/1998;HG 1344/2011; HG 478/ 24-IUN-15;HG.478/24-IUN-15;OUG.1 din 04/01/2017;OUG.68 din 06/11/2019"/>
    <s v="imobil"/>
    <s v="Denumire= ;"/>
  </r>
  <r>
    <x v="12534"/>
    <s v="8.30._"/>
    <m/>
    <m/>
    <s v="TRAVERSE DE COLMATARE 11.27"/>
    <s v="conform amenajamentelor silvice"/>
    <s v="VRANCEA"/>
    <s v="Jariştea"/>
    <s v="Tara: România; Judet: VRANCEA;Com Jariştea;   -; Nr: -; sat Padureni"/>
    <n v="1957"/>
    <n v="39"/>
    <n v="39"/>
    <s v="in administrare"/>
    <s v="HG 982/1998;HG 1344/2011; HG 478/ 24-IUN-15;HG.478/24-IUN-15;OUG.1 din 04/01/2017;OUG.68 din 06/11/2019"/>
    <s v="imobil"/>
    <s v="Denumire= ;"/>
  </r>
  <r>
    <x v="12535"/>
    <s v="8.30._"/>
    <m/>
    <m/>
    <s v="TRAVERSE DE BETON 18.85"/>
    <s v="conform amenajamentelor silvice"/>
    <s v="VRANCEA"/>
    <s v="Jariştea"/>
    <s v="Tara: România; Judet: VRANCEA;Com Jariştea;   -; Nr: -; sat Padureni"/>
    <n v="1956"/>
    <n v="36"/>
    <n v="39"/>
    <s v="in administrare"/>
    <s v="HG 982/1998;HG 1344/2011; HG 478/ 24-IUN-15;HG.478/24-IUN-15;OUG.1 din 04/01/2017;OUG.68 din 06/11/2019"/>
    <s v="imobil"/>
    <s v="Denumire= ;"/>
  </r>
  <r>
    <x v="12536"/>
    <s v="8.30._"/>
    <m/>
    <m/>
    <s v="TRAVERSE DE BETON 14.72"/>
    <s v="conform amenajamentelor silvice"/>
    <s v="VRANCEA"/>
    <s v="Jariştea"/>
    <s v="Tara: România; Judet: VRANCEA;Com Jariştea;   -; Nr: -; sat Padureni"/>
    <n v="1956"/>
    <n v="29"/>
    <n v="39"/>
    <s v="in administrare"/>
    <s v="HG 982/1998;HG 1344/2011; HG 478/ 24-IUN-15;HG.478/24-IUN-15;OUG.1 din 04/01/2017;OUG.68 din 06/11/2019"/>
    <s v="imobil"/>
    <s v="Denumire= ;"/>
  </r>
  <r>
    <x v="12537"/>
    <s v="8.30._"/>
    <m/>
    <m/>
    <s v="TRAVERSE DE BETON 313.66"/>
    <s v="conform amenajamentelor silvice"/>
    <s v="VRANCEA"/>
    <s v="Jariştea"/>
    <s v="Tara: România; Judet: VRANCEA;Com Jariştea;   -; Nr: -; sat Padureanu"/>
    <n v="1956"/>
    <n v="695"/>
    <n v="39"/>
    <s v="in administrare"/>
    <s v="HG 982/1998;HG 1344/2011; HG 478/ 24-IUN-15;HG.478/24-IUN-15;OUG.1 din 04/01/2017;OUG.68 din 06/11/2019"/>
    <s v="imobil"/>
    <s v="Denumire= ;"/>
  </r>
  <r>
    <x v="12538"/>
    <s v="8.30._"/>
    <m/>
    <m/>
    <s v="TRAVERSE DE BETON 14.77"/>
    <s v="conform amenajamentelor silvice"/>
    <s v="VRANCEA"/>
    <s v="Jariştea"/>
    <s v="Tara: România; Judet: VRANCEA;Com Jariştea;   -; Nr: -; sat Varsatura"/>
    <n v="1957"/>
    <n v="33"/>
    <n v="39"/>
    <s v="in administrare"/>
    <s v="HG 982/1998;HG 1344/2011; HG 478/ 24-IUN-15;HG.478/24-IUN-15;OUG.1 din 04/01/2017;OUG.68 din 06/11/2019"/>
    <s v="imobil"/>
    <s v="Denumire= ;"/>
  </r>
  <r>
    <x v="12539"/>
    <s v="8.30._"/>
    <m/>
    <m/>
    <s v="PINTENI BETON 7.78"/>
    <s v="conform amenajamentelor silvice"/>
    <s v="VRANCEA"/>
    <s v="Broşteni"/>
    <s v="Tara: România; Judet: VRANCEA;Com Broşteni;   -; Nr: -; sat Pitulusa"/>
    <n v="1962"/>
    <n v="179"/>
    <n v="39"/>
    <s v="in administrare"/>
    <s v="HG 982/1998;HG 1344/2011; HG 478/ 24-IUN-15;HG.478/24-IUN-15;OUG.1 din 04/01/2017;OUG.68 din 06/11/2019"/>
    <s v="imobil"/>
    <s v="Denumire=DJ 204 A ;"/>
  </r>
  <r>
    <x v="12540"/>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12541"/>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12542"/>
    <s v="8.30._"/>
    <m/>
    <m/>
    <s v="BARAJ ACUMULARE 81"/>
    <s v="conform amenajamentelor silvice"/>
    <s v="VRANCEA"/>
    <s v="Andreiaşu de Jos"/>
    <s v="Tara: România; Judet: VRANCEA;Com Andreiaşu de Jos;   -; Nr: -; sat Andreiasu"/>
    <n v="1962"/>
    <n v="4403"/>
    <n v="39"/>
    <s v="in administrare"/>
    <s v="HG 982/1998;HG 1344/2011; HG 478/ 24-IUN-15;HG.478/24-IUN-15;OUG.1 din 04/01/2017;HG.354/18.05.2017;OUG.68 din 06/11/2019"/>
    <s v="imobil"/>
    <s v="Denumire=DJ 205 A ;"/>
  </r>
  <r>
    <x v="12543"/>
    <s v="8.30._"/>
    <m/>
    <m/>
    <s v="BARAJ ZID PIATRA 222"/>
    <s v="conform amenajamentelor silvice"/>
    <s v="VRANCEA"/>
    <s v="Andreiaşu de Jos"/>
    <s v="Tara: România; Judet: VRANCEA;Com Andreiaşu de Jos;   -; Nr: -; sat Andreiasu"/>
    <n v="1962"/>
    <n v="11010"/>
    <n v="39"/>
    <s v="in administrare"/>
    <s v="HG 982/1998;HG 1344/2011; HG 478/ 24-IUN-15;HG.478/24-IUN-15;OUG.1 din 04/01/2017;HG.354/18.05.2017;OUG.68 din 06/11/2019"/>
    <s v="imobil"/>
    <s v="Denumire=DJ 205 A ;"/>
  </r>
  <r>
    <x v="12544"/>
    <s v="8.30._"/>
    <m/>
    <m/>
    <s v="BARAJ ACUMULARE 141.5"/>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12545"/>
    <s v="8.04.04"/>
    <m/>
    <m/>
    <s v="DRUM AUTO FORESTIER =1.5 KM"/>
    <s v="conform amenajamentelor silvice"/>
    <s v="VRANCEA"/>
    <s v="-"/>
    <s v="Tara: România; Judet: VRANCEA; -;   -; Nr: -;"/>
    <n v="1983"/>
    <n v="69158"/>
    <n v="39"/>
    <s v="in administrare"/>
    <s v="HG 982/1998;HG 1344/2011;OUG.1 din 04/01/2017;HG.354/18.05.2017;OUG.68 din 06/11/2019"/>
    <s v="imobil"/>
    <s v="Lungime= Km;Suprafeţe= ha;CF= ;"/>
  </r>
  <r>
    <x v="12546"/>
    <s v="8.30._"/>
    <m/>
    <m/>
    <s v="BARAJ ACUMULARE 36.1"/>
    <s v="conform amenajamentelor silvice"/>
    <s v="VRANCEA"/>
    <s v="Reghiu"/>
    <s v="Tara: România; Judet: VRANCEA;Com Reghiu;   -; Nr: -; sat Farcas"/>
    <n v="1960"/>
    <n v="1305"/>
    <n v="39"/>
    <s v="in administrare"/>
    <s v="HG 982/1998;HG 1344/2011; HG 478/ 24-IUN-15;HG.478/24-IUN-15;OUG.1 din 04/01/2017;HG.354/18.05.2017;OUG.68 din 06/11/2019"/>
    <s v="imobil"/>
    <s v="Denumire= ;"/>
  </r>
  <r>
    <x v="12547"/>
    <s v="8.04.04"/>
    <m/>
    <m/>
    <s v="DRUM AUTO FORESTIER =4.2 KM"/>
    <s v="conform amenajamentelor silvice"/>
    <s v="VRANCEA"/>
    <s v="-"/>
    <s v="Tara: România; Judet: VRANCEA; -;   -; Nr: -;"/>
    <n v="1977"/>
    <n v="17568"/>
    <n v="39"/>
    <s v="in administrare"/>
    <s v="HG 982/1998;HG 1344/2011;OUG.1 din 04/01/2017;HG.354/18.05.2017;OUG.68 din 06/11/2019"/>
    <s v="imobil"/>
    <s v="Lungime= Km;Suprafeţe= ha;CF= ;"/>
  </r>
  <r>
    <x v="12548"/>
    <s v="8.04.04"/>
    <m/>
    <m/>
    <s v="DRUM AUTO FORESTIER =2.5 KM"/>
    <s v="conform amenajamentelor silvice"/>
    <s v="VRANCEA"/>
    <s v="-"/>
    <s v="Tara: România; Judet: VRANCEA; -;   -; Nr: -;"/>
    <n v="1977"/>
    <n v="11448"/>
    <n v="39"/>
    <s v="in administrare"/>
    <s v="HG 982/1998;HG 1344/2011;OUG.1 din 04/01/2017;HG.354/18.05.2017;OUG.68 din 06/11/2019"/>
    <s v="imobil"/>
    <s v="Lungime= Km;Suprafeţe= ha;CF= ;"/>
  </r>
  <r>
    <x v="12549"/>
    <s v="8.30._"/>
    <m/>
    <m/>
    <s v="BARAJE"/>
    <s v="conform amenajamentelor silvice"/>
    <s v="VRANCEA"/>
    <s v="-"/>
    <s v="Tara: România; Judet: VRANCEA; -;   -; Nr: -;"/>
    <n v="1968"/>
    <n v="45443"/>
    <n v="39"/>
    <s v="in administrare"/>
    <s v="HG 982/1998;HG 1344/2011; HG 478/ 24-IUN-15;HG.478/24-IUN-15;OUG.1 din 04/01/2017;HG.354/18.05.2017;OUG.68 din 06/11/2019"/>
    <s v="imobil"/>
    <s v="Denumire= ;"/>
  </r>
  <r>
    <x v="12550"/>
    <s v="8.04.04"/>
    <m/>
    <m/>
    <s v="DRUM AUTO FORESTIER =8.2 KM"/>
    <s v="conform amenajamentelor silvice"/>
    <s v="VRANCEA"/>
    <s v="-"/>
    <s v="Tara: România; Judet: VRANCEA; -;   -; Nr: -;"/>
    <n v="1967"/>
    <n v="152641"/>
    <n v="39"/>
    <s v="in administrare"/>
    <s v="HG 982/1998;HG 1344/2011;OUG.1 din 04/01/2017;OUG.68 din 06/11/2019"/>
    <s v="imobil"/>
    <s v="drum auto forestier"/>
  </r>
  <r>
    <x v="12551"/>
    <s v="8.04.04"/>
    <m/>
    <m/>
    <s v="DRUM BREZNITA"/>
    <s v="conform amenajamentelor silvice"/>
    <s v="MEHEDINŢI"/>
    <s v="-"/>
    <s v="Tara: România; Judet: MEHEDINŢI; -;   -; Nr: -;"/>
    <n v="1970"/>
    <n v="50298"/>
    <n v="25"/>
    <s v="in administrare"/>
    <s v="HG 982/1998;;OUG.1 din 04/01/2017;HG.354/18.05.2017;OUG.68 din 06/11/2019"/>
    <s v="imobil"/>
    <s v="Lungime= Km;Suprafeţe= ha;CF= ;"/>
  </r>
  <r>
    <x v="12552"/>
    <s v="8.30.01"/>
    <m/>
    <m/>
    <s v="BARAJ FIX BREMENA IV"/>
    <s v="conform amenajamentelor silvice"/>
    <s v="MEHEDINŢI"/>
    <s v="-"/>
    <s v="Tara: România; Judet: MEHEDINŢI; -;   -; Nr: -;"/>
    <n v="1993"/>
    <n v="101458"/>
    <n v="25"/>
    <s v="in administrare"/>
    <s v="HG 982/1998;;OUG.1 din 04/01/2017;HG.354/18.05.2017;OUG.68 din 06/11/2019;HG.846/08.10.2020"/>
    <s v="imobil"/>
    <s v="Lungime albie corectată/consolidată=2,1 km;"/>
  </r>
  <r>
    <x v="12553"/>
    <s v="8.04.04"/>
    <m/>
    <m/>
    <s v="DRUM CERINGAN"/>
    <s v="conform amenajamentelor silvice"/>
    <s v="MEHEDINŢI"/>
    <s v="-"/>
    <s v="Tara: România; Judet: MEHEDINŢI; -;   -; Nr: -;"/>
    <n v="1961"/>
    <n v="3511"/>
    <n v="25"/>
    <s v="in administrare"/>
    <s v="HG 982/1998;;OUG.1 din 04/01/2017;HG.354/18.05.2017;OUG.68 din 06/11/2019"/>
    <s v="imobil"/>
    <s v="Lungime= Km;Suprafeţe= ha;CF= ;"/>
  </r>
  <r>
    <x v="12554"/>
    <s v="8.04.04"/>
    <m/>
    <m/>
    <s v="DR.FOREST.PRELUNGIRE IESELNITA 2"/>
    <s v="conform amenajamentelor silvice"/>
    <s v="MEHEDINŢI"/>
    <s v="-"/>
    <s v="Tara: România; Judet: MEHEDINŢI; -;   -; Nr: -;"/>
    <n v="1972"/>
    <n v="20925"/>
    <n v="25"/>
    <s v="in administrare"/>
    <s v="HG 982/1998;;OUG.1 din 04/01/2017;HG.354/18.05.2017;OUG.68 din 06/11/2019"/>
    <s v="imobil"/>
    <s v="Lungime= Km;Suprafeţe= ha;CF= ;"/>
  </r>
  <r>
    <x v="12555"/>
    <s v="8.04.04"/>
    <m/>
    <m/>
    <s v="DR.FOREST.PIRIUL NEAMTULUI"/>
    <s v="conform amenajamentelor silvice"/>
    <s v="MEHEDINŢI"/>
    <s v="-"/>
    <s v="Tara: România; Judet: MEHEDINŢI; -;   -; Nr: -;"/>
    <n v="1975"/>
    <n v="220268"/>
    <n v="25"/>
    <s v="in administrare"/>
    <s v="HG 982/1998;;OUG.1 din 04/01/2017;HG.354/18.05.2017;OUG.68 din 06/11/2019"/>
    <s v="imobil"/>
    <s v="Lungime= Km;Suprafeţe= ha;CF= ;"/>
  </r>
  <r>
    <x v="12556"/>
    <s v="8.04.04"/>
    <m/>
    <m/>
    <s v="DR.FOREST.PIRIUL CORBU 2"/>
    <s v="conform amenajamentelor silvice"/>
    <s v="MEHEDINŢI"/>
    <s v="-"/>
    <s v="Tara: România; Judet: MEHEDINŢI; -;   -; Nr: -;"/>
    <n v="1974"/>
    <n v="11465"/>
    <n v="25"/>
    <s v="in administrare"/>
    <s v="HG 982/1998;;OUG.1 din 04/01/2017;HG.354/18.05.2017;OUG.68 din 06/11/2019"/>
    <s v="imobil"/>
    <s v="Lungime= Km;Suprafeţe= ha;CF= ;"/>
  </r>
  <r>
    <x v="12557"/>
    <s v="8.04.04"/>
    <m/>
    <m/>
    <s v="DR.FOREST.MALA 4"/>
    <s v="conform amenajamentelor silvice"/>
    <s v="MEHEDINŢI"/>
    <s v="-"/>
    <s v="Tara: România; Judet: MEHEDINŢI; -;   -; Nr: -;"/>
    <n v="1983"/>
    <n v="32105"/>
    <n v="25"/>
    <s v="in administrare"/>
    <s v="HG 982/1998;;OUG.1 din 04/01/2017;HG.354/18.05.2017;OUG.68 din 06/11/2019"/>
    <s v="imobil"/>
    <s v="Lungime= Km;Suprafeţe= ha;CF= ;"/>
  </r>
  <r>
    <x v="12558"/>
    <s v="8.04.04"/>
    <m/>
    <m/>
    <s v="DR.FOREST.PIRIUL MORII"/>
    <s v="conform amenajamentelor silvice"/>
    <s v="MEHEDINŢI"/>
    <s v="-"/>
    <s v="Tara: România; Judet: MEHEDINŢI; -;   -; Nr: -;"/>
    <n v="1965"/>
    <n v="369484"/>
    <n v="25"/>
    <s v="in administrare"/>
    <s v="HG 982/1998;;OUG.1 din 04/01/2017;HG.354/18.05.2017;OUG.68 din 06/11/2019"/>
    <s v="imobil"/>
    <s v="Lungime= Km;Suprafeţe= ha;CF= ;"/>
  </r>
  <r>
    <x v="12559"/>
    <s v="8.04.04"/>
    <m/>
    <m/>
    <s v="DR.FOREST.TEIUL"/>
    <s v="conform amenajamentelor silvice"/>
    <s v="MEHEDINŢI"/>
    <s v="-"/>
    <s v="Tara: România; Judet: MEHEDINŢI; -;   -; Nr: -;"/>
    <n v="1973"/>
    <n v="17139"/>
    <n v="25"/>
    <s v="in administrare"/>
    <s v="HG 982/1998;;OUG.1 din 04/01/2017;HG.354/18.05.2017;OUG.68 din 06/11/2019"/>
    <s v="imobil"/>
    <s v="Lungime= Km;Suprafeţe= ha;CF= ;"/>
  </r>
  <r>
    <x v="12560"/>
    <s v="8.04.04"/>
    <m/>
    <m/>
    <s v="DR.FOREST.LESPEZI"/>
    <s v="conform amenajamentelor silvice"/>
    <s v="MEHEDINŢI"/>
    <s v="-"/>
    <s v="Tara: România; Judet: MEHEDINŢI; -;   -; Nr: -;"/>
    <n v="1972"/>
    <n v="9317"/>
    <n v="25"/>
    <s v="in administrare"/>
    <s v="HG 982/1998;;OUG.1 din 04/01/2017;HG.354/18.05.2017;OUG.68 din 06/11/2019"/>
    <s v="imobil"/>
    <s v="Lungime= Km;Suprafeţe= ha;CF= ;"/>
  </r>
  <r>
    <x v="12561"/>
    <s v="8.04.04"/>
    <m/>
    <m/>
    <s v="DR.FOREST.OG.CU BOJI"/>
    <s v="conform amenajamentelor silvice"/>
    <s v="MEHEDINŢI"/>
    <s v="-"/>
    <s v="Tara: România; Judet: MEHEDINŢI; -;   -; Nr: -;"/>
    <n v="1974"/>
    <n v="4572"/>
    <n v="25"/>
    <s v="in administrare"/>
    <s v="HG 982/1998;;OUG.1 din 04/01/2017;HG.354/18.05.2017;OUG.68 din 06/11/2019"/>
    <s v="imobil"/>
    <s v="Lungime= Km;Suprafeţe= ha;CF= ;"/>
  </r>
  <r>
    <x v="12562"/>
    <s v="8.04.04"/>
    <m/>
    <m/>
    <s v="DR.FOREST.OGASU CU ALUNI"/>
    <s v="conform amenajamentelor silvice"/>
    <s v="MEHEDINŢI"/>
    <s v="-"/>
    <s v="Tara: România; Judet: MEHEDINŢI; -;   -; Nr: -;"/>
    <n v="1987"/>
    <n v="222859"/>
    <n v="25"/>
    <s v="in administrare"/>
    <s v="HG 982/1998;;OUG.1 din 04/01/2017;HG.354/18.05.2017;OUG.68 din 06/11/2019"/>
    <s v="imobil"/>
    <s v="Lungime= Km;Suprafeţe= ha;CF= ;"/>
  </r>
  <r>
    <x v="12563"/>
    <s v="8.04.04"/>
    <m/>
    <m/>
    <s v="DR.FOREST.PONICOVA SATULUI"/>
    <s v="conform amenajamentelor silvice"/>
    <s v="MEHEDINŢI"/>
    <s v="-"/>
    <s v="Tara: România; Judet: MEHEDINŢI; -;   -; Nr: -;"/>
    <n v="1978"/>
    <n v="193730"/>
    <n v="25"/>
    <s v="in administrare"/>
    <s v="HG 982/1998;;OUG.1 din 04/01/2017;HG.354/18.05.2017;OUG.68 din 06/11/2019"/>
    <s v="imobil"/>
    <s v="Lungime= Km;Suprafeţe= ha;CF= ;"/>
  </r>
  <r>
    <x v="12564"/>
    <s v="8.04.04"/>
    <m/>
    <m/>
    <s v="DRUM FOREST VALEA PISTRITEI"/>
    <s v="conform amenajamentelor silvice"/>
    <s v="MEHEDINŢI"/>
    <s v="-"/>
    <s v="Tara: România; Judet: MEHEDINŢI; -;   -; Nr: -;"/>
    <n v="1973"/>
    <n v="21547"/>
    <n v="25"/>
    <s v="in administrare"/>
    <s v="HG 982/1998;;OUG.1 din 04/01/2017;HG.354/18.05.2017;OUG.68 din 06/11/2019"/>
    <s v="imobil"/>
    <s v="Lungime= Km;Suprafeţe= ha;CF= ;"/>
  </r>
  <r>
    <x v="12565"/>
    <s v="8.04.04"/>
    <m/>
    <m/>
    <s v="DRUM FOREST VALEA REA"/>
    <s v="conform amenajamentelor silvice"/>
    <s v="MEHEDINŢI"/>
    <s v="-"/>
    <s v="Tara: România; Judet: MEHEDINŢI; -;   -; Nr: -;"/>
    <n v="1973"/>
    <n v="3168"/>
    <n v="25"/>
    <s v="in administrare"/>
    <s v="HG 982/1998;;OUG.1 din 04/01/2017;HG.354/18.05.2017;OUG.68 din 06/11/2019"/>
    <s v="imobil"/>
    <s v="Lungime= Km;Suprafeţe= ha;CF= ;"/>
  </r>
  <r>
    <x v="12566"/>
    <s v="8.04.04"/>
    <m/>
    <m/>
    <s v="DRUM FOREST VALEA PARULUI"/>
    <s v="conform amenajamentelor silvice"/>
    <s v="MEHEDINŢI"/>
    <s v="-"/>
    <s v="Tara: România; Judet: MEHEDINŢI; -;   -; Nr: -;"/>
    <n v="1984"/>
    <n v="64899"/>
    <n v="25"/>
    <s v="in administrare"/>
    <s v="HG 982/1998;;OUG.1 din 04/01/2017;HG.354/18.05.2017;OUG.68 din 06/11/2019"/>
    <s v="imobil"/>
    <s v="Lungime= Km;Suprafeţe= ha;CF= ;"/>
  </r>
  <r>
    <x v="12567"/>
    <s v="8.04.04"/>
    <m/>
    <m/>
    <s v="DRUM FORESTIER"/>
    <s v="conform amenajamentelor silvice"/>
    <s v="MEHEDINŢI"/>
    <s v="-"/>
    <s v="Tara: România; Judet: MEHEDINŢI; -;   -; Nr: -;"/>
    <n v="1970"/>
    <n v="27774"/>
    <n v="25"/>
    <s v="in administrare"/>
    <s v="HG 982/1998;HG 1344/2011; HG 478/ 24-IUN-15;HG.478/24-IUN-15;OUG.1 din 04/01/2017;OUG.68 din 06/11/2019"/>
    <s v="imobil"/>
    <s v="Lungime= Km;Suprafeţe= ha;CF= ;"/>
  </r>
  <r>
    <x v="12568"/>
    <s v="8.04.04"/>
    <m/>
    <m/>
    <s v="DRUM FORESTIER HOMUL"/>
    <s v="conform amenajamentelor silvice"/>
    <s v="MEHEDINŢI"/>
    <s v="-"/>
    <s v="Tara: România; Judet: MEHEDINŢI; -;   -; Nr: -;"/>
    <n v="1968"/>
    <n v="44419"/>
    <n v="25"/>
    <s v="in administrare"/>
    <s v="HG 982/1998;;OUG.1 din 04/01/2017;HG.354/18.05.2017;OUG.68 din 06/11/2019"/>
    <s v="imobil"/>
    <s v="Lungime= Km;Suprafeţe= ha;CF= ;"/>
  </r>
  <r>
    <x v="12569"/>
    <s v="8.04.04"/>
    <m/>
    <m/>
    <s v="DRUM FOREST VALEA COPACIULUI"/>
    <s v="conform amenajamentelor silvice"/>
    <s v="MEHEDINŢI"/>
    <s v="-"/>
    <s v="Tara: România; Judet: MEHEDINŢI; -;   -; Nr: -;"/>
    <n v="1970"/>
    <n v="6313"/>
    <n v="25"/>
    <s v="in administrare"/>
    <s v="HG 982/1998;;OUG.1 din 04/01/2017;HG.354/18.05.2017;OUG.68 din 06/11/2019"/>
    <s v="imobil"/>
    <s v="Lungime= Km;Suprafeţe= ha;CF= ;"/>
  </r>
  <r>
    <x v="12570"/>
    <s v="8.04.04"/>
    <m/>
    <m/>
    <s v="DRUM FOREST BALTA"/>
    <s v="conform amenajamentelor silvice"/>
    <s v="MEHEDINŢI"/>
    <s v="-"/>
    <s v="Tara: România; Judet: MEHEDINŢI; -;   -; Nr: -;"/>
    <n v="1970"/>
    <n v="47241"/>
    <n v="25"/>
    <s v="in administrare"/>
    <s v="HG 982/1998;;OUG.1 din 04/01/2017;HG.354/18.05.2017;OUG.68 din 06/11/2019"/>
    <s v="imobil"/>
    <s v="Lungime= Km;Suprafeţe= ha;CF= ;"/>
  </r>
  <r>
    <x v="12571"/>
    <s v="8.04.04"/>
    <m/>
    <m/>
    <s v="DRUM FOREST ISVERNA"/>
    <s v="conform amenajamentelor silvice"/>
    <s v="MEHEDINŢI"/>
    <s v="-"/>
    <s v="Tara: România; Judet: MEHEDINŢI; -;   -; Nr: -;"/>
    <n v="1971"/>
    <n v="17963"/>
    <n v="25"/>
    <s v="in administrare"/>
    <s v="HG 982/1998;;OUG.1 din 04/01/2017;HG.354/18.05.2017;OUG.68 din 06/11/2019"/>
    <s v="imobil"/>
    <s v="Lungime= Km;Suprafeţe= ha;CF= ;"/>
  </r>
  <r>
    <x v="12572"/>
    <s v="8.04.04"/>
    <m/>
    <m/>
    <s v="DRUM FORESTIER JGHEABURI 3.36 KM"/>
    <s v="conform amenajamentelor silvice"/>
    <s v="MEHEDINŢI"/>
    <s v="-"/>
    <s v="Tara: România; Judet: MEHEDINŢI; -;   -; Nr: -;"/>
    <n v="1990"/>
    <n v="52190"/>
    <n v="25"/>
    <s v="in administrare"/>
    <s v="HG 982/1998;;OUG.1 din 04/01/2017;HG.354/18.05.2017;OUG.68 din 06/11/2019"/>
    <s v="imobil"/>
    <s v="Lungime= Km;Suprafeţe= ha;CF= ;"/>
  </r>
  <r>
    <x v="12573"/>
    <s v="8.04.04"/>
    <m/>
    <m/>
    <s v="DRUM FORESTIER ARSASCA 2,24 KM"/>
    <s v="conform amenajamentelor silvice"/>
    <s v="MEHEDINŢI"/>
    <s v="-"/>
    <s v="Tara: România; Judet: MEHEDINŢI; -;   -; Nr: -;"/>
    <n v="1974"/>
    <n v="6921"/>
    <n v="25"/>
    <s v="in administrare"/>
    <s v="HG 982/1998;;OUG.1 din 04/01/2017;HG.354/18.05.2017;OUG.68 din 06/11/2019"/>
    <s v="imobil"/>
    <s v="Lungime= Km;Suprafeţe= ha;CF= ;"/>
  </r>
  <r>
    <x v="12574"/>
    <s v="8.04.04"/>
    <m/>
    <m/>
    <s v="DRUM FORESTIER VODITA I"/>
    <s v="conform amenajamentelor silvice"/>
    <s v="MEHEDINŢI"/>
    <s v="-"/>
    <s v="Tara: România; Judet: MEHEDINŢI; -;   -; Nr: -;"/>
    <n v="1978"/>
    <n v="175681"/>
    <n v="25"/>
    <s v="in administrare"/>
    <s v="HG 982/1998;HG 1344/2011;OUG.1 din 04/01/2017;HG.354/18.05.2017;OUG.68 din 06/11/2019"/>
    <s v="imobil"/>
    <s v="Lungime= Km;Suprafeţe= ha;CF= ;"/>
  </r>
  <r>
    <x v="12575"/>
    <s v="8.04.04"/>
    <m/>
    <m/>
    <s v="DRUM FORESTIER JIDOSTITA II"/>
    <s v="conform amenajamentelor silvice"/>
    <s v="MEHEDINŢI"/>
    <s v="-"/>
    <s v="Tara: România; Judet: MEHEDINŢI; -;   -; Nr: -;"/>
    <n v="1964"/>
    <n v="484"/>
    <n v="25"/>
    <s v="in administrare"/>
    <s v="HG 982/1998;HG 1344/2011;OUG.1 din 04/01/2017;HG.354/18.05.2017;OUG.68 din 06/11/2019"/>
    <s v="imobil"/>
    <s v="Lungime= Km;Suprafeţe= ha;CF= ;"/>
  </r>
  <r>
    <x v="12576"/>
    <s v="8.04.04"/>
    <m/>
    <m/>
    <s v="DRUM FORESTIER RACOVAT III"/>
    <s v="conform amenajamentelor silvice"/>
    <s v="MEHEDINŢI"/>
    <s v="-"/>
    <s v="Tara: România; Judet: MEHEDINŢI; -;   -; Nr: -;"/>
    <n v="1992"/>
    <n v="70981"/>
    <n v="25"/>
    <s v="in administrare"/>
    <s v="HG 982/1998;HG 1344/2011;OUG.1 din 04/01/2017;HG.354/18.05.2017;OUG.68 din 06/11/2019"/>
    <s v="imobil"/>
    <s v="Lungime= Km;Suprafeţe= ha;CF= ;"/>
  </r>
  <r>
    <x v="12577"/>
    <s v="8.04.04"/>
    <m/>
    <m/>
    <s v="DRUM AUTO BRETELIN 2,0 KM"/>
    <s v="conform amenajamentelor silvice"/>
    <s v="HUNEDOARA"/>
    <s v="-"/>
    <s v="Tara: România; Judet: HUNEDOARA; -;   -; Nr: -;"/>
    <n v="1990"/>
    <n v="171961"/>
    <n v="20"/>
    <s v="in administrare"/>
    <s v="HG 982/1998;HG 1344/2011;OUG.1 din 04/01/2017;HG.354/18.05.2017;OUG.68 din 06/11/2019"/>
    <s v="imobil"/>
    <s v="Lungime= Km;Suprafeţe= ha;CF= ;"/>
  </r>
  <r>
    <x v="12578"/>
    <s v="8.04.04"/>
    <m/>
    <m/>
    <s v="DRUN AUTO RAU SES 7,2 KM"/>
    <s v="conform amenajamentelor silvice"/>
    <s v="HUNEDOARA"/>
    <s v="-"/>
    <s v="Tara: România; Judet: HUNEDOARA; -;   -; Nr: -;"/>
    <n v="1952"/>
    <n v="2299"/>
    <n v="20"/>
    <s v="in administrare"/>
    <s v="HG 982/1998;;OUG.1 din 04/01/2017;HG.354/18.05.2017;OUG.68 din 06/11/2019"/>
    <s v="imobil"/>
    <s v="Lungime= Km;Suprafeţe= ha;CF= ;"/>
  </r>
  <r>
    <x v="12579"/>
    <s v="8.04.04"/>
    <m/>
    <m/>
    <s v="DRUM AUTO RAU BARBAT 16,4 KM"/>
    <s v="conform amenajamentelor silvice"/>
    <s v="HUNEDOARA"/>
    <s v="-"/>
    <s v="Tara: România; Judet: HUNEDOARA; -;   -; Nr: -;"/>
    <n v="1971"/>
    <n v="1823621"/>
    <n v="20"/>
    <s v="in administrare"/>
    <s v="HG 982/1998;HG 1344/2011; HG 478/ 24-IUN-15;HG.478/24-IUN-15;OUG.1 din 04/01/2017;HG.354/18.05.2017;OUG.68 din 06/11/2019"/>
    <s v="imobil"/>
    <s v="Lungime=16,4 Km;Suprafeţe= ha;CF= ;"/>
  </r>
  <r>
    <x v="12580"/>
    <s v="8.04.04"/>
    <m/>
    <m/>
    <s v="DRUM AUTO VL.MUNTE-VL.VERDE 5,1"/>
    <s v="conform amenajamentelor silvice"/>
    <s v="HUNEDOARA"/>
    <s v="-"/>
    <s v="Tara: România; Judet: HUNEDOARA; -;   -; Nr: -;"/>
    <n v="1983"/>
    <n v="31177"/>
    <n v="20"/>
    <s v="in administrare"/>
    <s v="HG 982/1998;; HG 478/ 24-IUN-15;HG.478/24-IUN-15;OUG.1 din 04/01/2017;HG.354/18.05.2017;OUG.68 din 06/11/2019"/>
    <s v="imobil"/>
    <s v="Lungime=5,1 Km;Suprafeţe= ha;CF= ;"/>
  </r>
  <r>
    <x v="12581"/>
    <s v="8.04.04"/>
    <m/>
    <m/>
    <s v="DRUM AUTO MARGINEA-SIREL 3,1 KM"/>
    <s v="conform amenajamentelor silvice"/>
    <s v="HUNEDOARA"/>
    <s v="-"/>
    <s v="Tara: România; Judet: HUNEDOARA; -;   -; Nr: -;"/>
    <n v="1953"/>
    <n v="451"/>
    <n v="20"/>
    <s v="in administrare"/>
    <s v="HG 982/1998;; HG 478/ 24-IUN-15;HG.478/24-IUN-15;OUG.1 din 04/01/2017;HG.354/18.05.2017;OUG.68 din 06/11/2019"/>
    <s v="imobil"/>
    <s v="Lungime=3,1 Km;Suprafeţe= ha;CF= ;"/>
  </r>
  <r>
    <x v="12582"/>
    <s v="8.04.04"/>
    <m/>
    <m/>
    <s v="DRUM AUTO PR.JDER 1,3 KM"/>
    <s v="conform amenajamentelor silvice"/>
    <s v="HUNEDOARA"/>
    <s v="-"/>
    <s v="Tara: România; Judet: HUNEDOARA; -;   -; Nr: -;"/>
    <n v="1978"/>
    <n v="41808"/>
    <n v="20"/>
    <s v="in administrare"/>
    <s v="HG 982/1998;;OUG.1 din 04/01/2017;HG.354/18.05.2017;OUG.68 din 06/11/2019"/>
    <s v="imobil"/>
    <s v="Lungime= Km;Suprafeţe= ha;CF= ;"/>
  </r>
  <r>
    <x v="12583"/>
    <s v="8.04.04"/>
    <m/>
    <m/>
    <s v="DRUM AUTO V.BABII-BANITA+RAM.V.D"/>
    <s v="conform amenajamentelor silvice"/>
    <s v="HUNEDOARA"/>
    <s v="-"/>
    <s v="Tara: România; Judet: HUNEDOARA; -;   -; Nr: -;"/>
    <n v="1977"/>
    <n v="21451"/>
    <n v="20"/>
    <s v="in administrare"/>
    <s v="HG 982/1998;;OUG.1 din 04/01/2017;HG.354/18.05.2017;OUG.68 din 06/11/2019"/>
    <s v="imobil"/>
    <s v="Lungime= Km;Suprafeţe= ha;CF= ;"/>
  </r>
  <r>
    <x v="12584"/>
    <s v="8.04.04"/>
    <m/>
    <m/>
    <s v="DRUM AUTO VL.BANULUI II 1,4 KM"/>
    <s v="conform amenajamentelor silvice"/>
    <s v="HUNEDOARA"/>
    <s v="-"/>
    <s v="Tara: România; Judet: HUNEDOARA; -;   -; Nr: -;"/>
    <n v="1984"/>
    <n v="49731"/>
    <n v="20"/>
    <s v="in administrare"/>
    <s v="HG 982/1998;;OUG.1 din 04/01/2017;HG.354/18.05.2017;OUG.68 din 06/11/2019"/>
    <s v="imobil"/>
    <s v="Lungime= Km;Suprafeţe= ha;CF= ;"/>
  </r>
  <r>
    <x v="12585"/>
    <s v="8.04.04"/>
    <m/>
    <m/>
    <s v="DRUM AUTO BUTA MARE-BUTA MICA 1,"/>
    <s v="conform amenajamentelor silvice"/>
    <s v="HUNEDOARA"/>
    <s v="-"/>
    <s v="Tara: România; Judet: HUNEDOARA; -;   -; Nr: -;"/>
    <n v="1985"/>
    <n v="94426"/>
    <n v="20"/>
    <s v="in administrare"/>
    <s v="HG 982/1998;;OUG.1 din 04/01/2017;HG.354/18.05.2017;OUG.68 din 06/11/2019"/>
    <s v="imobil"/>
    <s v="Lungime= Km;Suprafeţe= ha;CF= ;"/>
  </r>
  <r>
    <x v="12586"/>
    <s v="8.04.04"/>
    <m/>
    <m/>
    <s v="DRUM AUTO CUTREASA 3,1 KM"/>
    <s v="conform amenajamentelor silvice"/>
    <s v="HUNEDOARA"/>
    <s v="-"/>
    <s v="Tara: România; Judet: HUNEDOARA; -;   -; Nr: -;"/>
    <n v="1983"/>
    <n v="91080"/>
    <n v="20"/>
    <s v="in administrare"/>
    <s v="HG 982/1998;HG 1344/2011;OUG.1 din 04/01/2017;HG.354/18.05.2017;OUG.68 din 06/11/2019"/>
    <s v="imobil"/>
    <s v="Lungime= Km;Suprafeţe= ha;CF= ;"/>
  </r>
  <r>
    <x v="12587"/>
    <s v="8.04.04"/>
    <m/>
    <m/>
    <s v="DRUM AUTO BARLOGU MARE III 1,7 K"/>
    <s v="conform amenajamentelor silvice"/>
    <s v="HUNEDOARA"/>
    <s v="-"/>
    <s v="Tara: România; Judet: HUNEDOARA; -;   -; Nr: -;"/>
    <n v="1993"/>
    <n v="453100"/>
    <n v="20"/>
    <s v="in administrare"/>
    <s v="HG 982/1998;;OUG.1 din 04/01/2017;HG.354/18.05.2017;OUG.68 din 06/11/2019"/>
    <s v="imobil"/>
    <s v="Lungime= Km;Suprafeţe= ha;CF= ;"/>
  </r>
  <r>
    <x v="12588"/>
    <s v="8.04.04"/>
    <m/>
    <m/>
    <s v="DRUM AUTO COPACIOSU 2,1 KM"/>
    <s v="conform amenajamentelor silvice"/>
    <s v="HUNEDOARA"/>
    <s v="-"/>
    <s v="Tara: România; Judet: HUNEDOARA; -;   -; Nr: -;"/>
    <n v="1982"/>
    <n v="39704"/>
    <n v="20"/>
    <s v="in administrare"/>
    <s v="HG 982/1998;;OUG.1 din 04/01/2017;HG.354/18.05.2017;OUG.68 din 06/11/2019"/>
    <s v="imobil"/>
    <s v="Lungime= Km;Suprafeţe= ha;CF= ;"/>
  </r>
  <r>
    <x v="12589"/>
    <s v="8.04.04"/>
    <m/>
    <m/>
    <s v="DRUM AUTO CIMPA II (CIMPSOARA) 0"/>
    <s v="conform amenajamentelor silvice"/>
    <s v="HUNEDOARA"/>
    <s v="-"/>
    <s v="Tara: România; Judet: HUNEDOARA; -;   -; Nr: -;"/>
    <n v="1975"/>
    <n v="721"/>
    <n v="20"/>
    <s v="in administrare"/>
    <s v="HG 982/1998;;OUG.1 din 04/01/2017;HG.354/18.05.2017;OUG.68 din 06/11/2019"/>
    <s v="imobil"/>
    <s v="Lungime= Km;Suprafeţe= ha;CF= ;"/>
  </r>
  <r>
    <x v="12590"/>
    <s v="8.04.04"/>
    <m/>
    <m/>
    <s v="DRUM AUTO LOLUIA 6,6 KM"/>
    <s v="conform amenajamentelor silvice"/>
    <s v="HUNEDOARA"/>
    <s v="-"/>
    <s v="Tara: România; Judet: HUNEDOARA; -;   -; Nr: -;"/>
    <n v="1965"/>
    <n v="10567"/>
    <n v="20"/>
    <s v="in administrare"/>
    <s v="HG 982/1998;HG 1344/2011;OUG.1 din 04/01/2017;HG.354/18.05.2017;OUG.68 din 06/11/2019"/>
    <s v="imobil"/>
    <s v="Lungime= Km;Suprafeţe= ha;CF= ;"/>
  </r>
  <r>
    <x v="12591"/>
    <s v="8.30._"/>
    <m/>
    <m/>
    <s v="POTECA VINAT UP V JIET UA 133,13"/>
    <s v="conform amenajamentelor silvice"/>
    <s v="HUNEDOARA"/>
    <s v="-"/>
    <s v="Tara: România; Judet: HUNEDOARA; -;   -; Nr: -;"/>
    <n v="1990"/>
    <n v="0"/>
    <n v="20"/>
    <s v="in administrare"/>
    <s v="HG 982/1998;;OUG.1 din 04/01/2017;OUG.68 din 06/11/2019"/>
    <s v="imobil"/>
    <s v="poteca vinat up v jiet ua 133,13"/>
  </r>
  <r>
    <x v="12592"/>
    <s v="8.04.04"/>
    <m/>
    <m/>
    <s v="DRUN AUTO FRASIN PRELUNGIRE TR.2"/>
    <s v="conform amenajamentelor silvice"/>
    <s v="HUNEDOARA"/>
    <s v="-"/>
    <s v="Tara: România; Judet: HUNEDOARA; -;   -; Nr: -;"/>
    <n v="1991"/>
    <n v="56497"/>
    <n v="20"/>
    <s v="in administrare"/>
    <s v="HG 982/1998;;OUG.1 din 04/01/2017;HG.354/18.05.2017;OUG.68 din 06/11/2019"/>
    <s v="imobil"/>
    <s v="Lungime= Km;Suprafeţe= ha;CF= ;"/>
  </r>
  <r>
    <x v="12593"/>
    <s v="8.04.04"/>
    <m/>
    <m/>
    <s v="DRUM AUTO AXIAL JIUL DE VEST 14,"/>
    <s v="conform amenajamentelor silvice"/>
    <s v="HUNEDOARA"/>
    <s v="-"/>
    <s v="Tara: România; Judet: HUNEDOARA; -;   -; Nr: -;"/>
    <n v="1960"/>
    <n v="19489"/>
    <n v="20"/>
    <s v="in administrare"/>
    <s v="HG 982/1998;;OUG.1 din 04/01/2017;HG.354/18.05.2017;OUG.68 din 06/11/2019"/>
    <s v="imobil"/>
    <s v="Lungime= Km;Suprafeţe= ha;CF= ;"/>
  </r>
  <r>
    <x v="12594"/>
    <s v="8.04.04"/>
    <m/>
    <m/>
    <s v="DRUM AUTO VALEA MARII 6,3 KM"/>
    <s v="conform amenajamentelor silvice"/>
    <s v="HUNEDOARA"/>
    <s v="-"/>
    <s v="Tara: România; Judet: HUNEDOARA; -;   -; Nr: -;"/>
    <n v="1963"/>
    <n v="20155"/>
    <n v="20"/>
    <s v="in administrare"/>
    <s v="HG 982/1998;;OUG.1 din 04/01/2017;HG.354/18.05.2017;OUG.68 din 06/11/2019"/>
    <s v="imobil"/>
    <s v="Lungime= Km;Suprafeţe= ha;CF= ;"/>
  </r>
  <r>
    <x v="12595"/>
    <s v="8.30.01"/>
    <m/>
    <m/>
    <s v="CORECTIE TORENTI BILUGU"/>
    <s v="conform amenajamentelor silvice"/>
    <s v="HUNEDOARA"/>
    <s v="-"/>
    <s v="Tara: România; Judet: HUNEDOARA; -;   -; Nr: -;"/>
    <n v="1968"/>
    <n v="109"/>
    <n v="20"/>
    <s v="in administrare"/>
    <s v="HG 982/1998;;OUG.1 din 04/01/2017;HG.354/18.05.2017;OUG.68 din 06/11/2019;HG.846/08.10.2020"/>
    <s v="imobil"/>
    <s v="Lungime albie corectată/consolidată=0,19 km;"/>
  </r>
  <r>
    <x v="12596"/>
    <s v="8.04.04"/>
    <m/>
    <m/>
    <s v="DRUM AUTO SOHODOL 2,9 KM"/>
    <s v="conform amenajamentelor silvice"/>
    <s v="HUNEDOARA"/>
    <s v="-"/>
    <s v="Tara: România; Judet: HUNEDOARA; -;   -; Nr: -;"/>
    <n v="1962"/>
    <n v="2166"/>
    <n v="20"/>
    <s v="in administrare"/>
    <s v="HG 982/1998;;OUG.1 din 04/01/2017;HG.354/18.05.2017;OUG.68 din 06/11/2019"/>
    <s v="imobil"/>
    <s v="Lungime= Km;Suprafeţe= ha;CF= ;"/>
  </r>
  <r>
    <x v="12597"/>
    <s v="8.04.04"/>
    <m/>
    <m/>
    <s v="DRUM AUTO TULISA 2,5 KM"/>
    <s v="conform amenajamentelor silvice"/>
    <s v="HUNEDOARA"/>
    <s v="-"/>
    <s v="Tara: România; Judet: HUNEDOARA; -;   -; Nr: -;"/>
    <n v="1982"/>
    <n v="32629"/>
    <n v="20"/>
    <s v="in administrare"/>
    <s v="HG 982/1998;;OUG.1 din 04/01/2017;HG.354/18.05.2017;OUG.68 din 06/11/2019"/>
    <s v="imobil"/>
    <s v="Lungime= Km;Suprafeţe= ha;CF= ;"/>
  </r>
  <r>
    <x v="12598"/>
    <s v="8.30.01"/>
    <m/>
    <m/>
    <s v="BARAJE CORECTIE TORENTI TOPLITA"/>
    <s v="conform amenajamentelor silvice"/>
    <s v="HUNEDOARA"/>
    <s v="-"/>
    <s v="Tara: România; Judet: HUNEDOARA; -;   -; Nr: -;"/>
    <n v="1981"/>
    <n v="3043"/>
    <n v="20"/>
    <s v="in administrare"/>
    <s v="HG 982/1998;HG 1344/2011;OUG.1 din 04/01/2017;HG.354/18.05.2017;OUG.68 din 06/11/2019;HG.846/08.10.2020"/>
    <s v="imobil"/>
    <s v="Lungime albie corectată/consolidată=5,43 km;"/>
  </r>
  <r>
    <x v="12599"/>
    <s v="8.30._"/>
    <m/>
    <m/>
    <s v="ZID SPRIJIN VALEA REA 17 M45"/>
    <s v="conform amenajamentelor silvice"/>
    <s v="HUNEDOARA"/>
    <s v="-"/>
    <s v="Tara: România; Judet: HUNEDOARA; -;   -; Nr: -;"/>
    <n v="1988"/>
    <n v="4"/>
    <n v="20"/>
    <s v="in administrare"/>
    <s v="HG 982/1998;HG 1344/2011;OUG.1 din 04/01/2017;OUG.68 din 06/11/2019"/>
    <s v="imobil"/>
    <s v="lucrari de corectarea torentilor"/>
  </r>
  <r>
    <x v="12600"/>
    <s v="8.30.01"/>
    <m/>
    <m/>
    <s v="BARAJE CORECTIA TORENTI PR PIETR"/>
    <s v="conform amenajamentelor silvice"/>
    <s v="HUNEDOARA"/>
    <s v="-"/>
    <s v="Tara: România; Judet: HUNEDOARA; -;   -; Nr: -;"/>
    <n v="1984"/>
    <n v="3188"/>
    <n v="20"/>
    <s v="in administrare"/>
    <s v="HG 982/1998;HG 1344/2011;OUG.1 din 04/01/2017;HG.354/18.05.2017;OUG.68 din 06/11/2019;HG.846/08.10.2020"/>
    <s v="imobil"/>
    <s v="Lungime albie corectată/consolidată=5,69 km;"/>
  </r>
  <r>
    <x v="12601"/>
    <s v="8.04.04"/>
    <m/>
    <m/>
    <s v="DRUM AUTO MIHU DOBRA TR.III 1,0"/>
    <s v="conform amenajamentelor silvice"/>
    <s v="HUNEDOARA"/>
    <s v="-"/>
    <s v="Tara: România; Judet: HUNEDOARA; -;   -; Nr: -;"/>
    <n v="1993"/>
    <n v="97838"/>
    <n v="20"/>
    <s v="in administrare"/>
    <s v="HG 982/1998;HG 1344/2011;OUG.1 din 04/01/2017;HG.354/18.05.2017;OUG.68 din 06/11/2019"/>
    <s v="imobil"/>
    <s v="Lungime= Km;Suprafeţe= ha;CF= ;"/>
  </r>
  <r>
    <x v="12602"/>
    <s v="8.04.04"/>
    <m/>
    <m/>
    <s v="DRUM AUTO VALARITA 13,8 KM"/>
    <s v="conform amenajamentelor silvice"/>
    <s v="HUNEDOARA"/>
    <s v="-"/>
    <s v="Tara: România; Judet: HUNEDOARA; -;   -; Nr: -;"/>
    <n v="1969"/>
    <n v="43127"/>
    <n v="20"/>
    <s v="in administrare"/>
    <s v="HG 982/1998;HG 1344/2011;OUG.1 din 04/01/2017;HG.354/18.05.2017;OUG.68 din 06/11/2019"/>
    <s v="imobil"/>
    <s v="Lungime= Km;Suprafeţe= ha;CF= ;"/>
  </r>
  <r>
    <x v="12603"/>
    <s v="8.04.04"/>
    <m/>
    <m/>
    <s v="DRUM AUTO VALEA BILII"/>
    <s v="conform amenajamentelor silvice"/>
    <s v="HUNEDOARA"/>
    <s v="-"/>
    <s v="Tara: România; Judet: HUNEDOARA; -;   -; Nr: -;"/>
    <n v="1951"/>
    <n v="7501"/>
    <n v="20"/>
    <s v="in administrare"/>
    <s v="HG 982/1998;HG 1344/2011;OUG.1 din 04/01/2017;HG.354/18.05.2017;OUG.68 din 06/11/2019"/>
    <s v="imobil"/>
    <s v="Lungime= Km;Suprafeţe= ha;CF= ;"/>
  </r>
  <r>
    <x v="12604"/>
    <s v="8.04.04"/>
    <m/>
    <m/>
    <s v="DRUM AUTO LOTRU PRELUNGIRE 1,1 K"/>
    <s v="conform amenajamentelor silvice"/>
    <s v="HUNEDOARA"/>
    <s v="-"/>
    <s v="Tara: România; Judet: HUNEDOARA; -;   -; Nr: -;"/>
    <n v="1968"/>
    <n v="1632"/>
    <n v="20"/>
    <s v="in administrare"/>
    <s v="HG 982/1998;HG 1344/2011;OUG.1 din 04/01/2017;HG.354/18.05.2017;OUG.68 din 06/11/2019"/>
    <s v="imobil"/>
    <s v="Lungime= Km;Suprafeţe= ha;CF= ;"/>
  </r>
  <r>
    <x v="12605"/>
    <s v="8.04.04"/>
    <m/>
    <m/>
    <s v="DRUM AUTO PR.MEZINESC 1,2 KM"/>
    <s v="conform amenajamentelor silvice"/>
    <s v="HUNEDOARA"/>
    <s v="-"/>
    <s v="Tara: România; Judet: HUNEDOARA; -;   -; Nr: -;"/>
    <n v="1965"/>
    <n v="233"/>
    <n v="20"/>
    <s v="in administrare"/>
    <s v="HG 982/1998;;OUG.1 din 04/01/2017;HG.354/18.05.2017;OUG.68 din 06/11/2019"/>
    <s v="imobil"/>
    <s v="Lungime= Km;Suprafeţe= ha;CF= ;"/>
  </r>
  <r>
    <x v="12606"/>
    <s v="8.04.04"/>
    <m/>
    <m/>
    <s v="DRUM AUTO FORET.SESU -TIMPU UP I"/>
    <s v="conform amenajamentelor silvice"/>
    <s v="HUNEDOARA"/>
    <s v="-"/>
    <s v="Tara: România; Judet: HUNEDOARA; -;   -; Nr: -;"/>
    <n v="1995"/>
    <n v="202143"/>
    <n v="20"/>
    <s v="in administrare"/>
    <s v="HG 982/1998;;OUG.1 din 04/01/2017;HG.354/18.05.2017;OUG.68 din 06/11/2019"/>
    <s v="imobil"/>
    <s v="Lungime= Km;Suprafeţe= ha;CF= ;"/>
  </r>
  <r>
    <x v="12607"/>
    <s v="8.04.04"/>
    <m/>
    <m/>
    <s v="DRUM AUTO VL.REA 8,0 KM"/>
    <s v="conform amenajamentelor silvice"/>
    <s v="HUNEDOARA"/>
    <s v="-"/>
    <s v="Tara: România; Judet: HUNEDOARA; -;   -; Nr: -;"/>
    <n v="1978"/>
    <n v="74850"/>
    <n v="20"/>
    <s v="in administrare"/>
    <s v="HG 982/1998;;OUG.1 din 04/01/2017;HG.354/18.05.2017;OUG.68 din 06/11/2019"/>
    <s v="imobil"/>
    <s v="Lungime= Km;Suprafeţe= ha;CF= ;"/>
  </r>
  <r>
    <x v="12608"/>
    <s v="8.04.04"/>
    <m/>
    <m/>
    <s v="DRUM AUTO VL.BOGHIULUI 1,1 KM"/>
    <s v="conform amenajamentelor silvice"/>
    <s v="HUNEDOARA"/>
    <s v="-"/>
    <s v="Tara: România; Judet: HUNEDOARA; -;   -; Nr: -;"/>
    <n v="1984"/>
    <n v="12785"/>
    <n v="20"/>
    <s v="in administrare"/>
    <s v="HG 982/1998;;OUG.1 din 04/01/2017;HG.354/18.05.2017;OUG.68 din 06/11/2019"/>
    <s v="imobil"/>
    <s v="Lungime= Km;Suprafeţe= ha;CF= ;"/>
  </r>
  <r>
    <x v="12609"/>
    <s v="8.04.04"/>
    <m/>
    <m/>
    <s v="DRUM AUTO SFREDELITE 6,8 KM"/>
    <s v="conform amenajamentelor silvice"/>
    <s v="HUNEDOARA"/>
    <s v="-"/>
    <s v="Tara: România; Judet: HUNEDOARA; -;   -; Nr: -;"/>
    <n v="1958"/>
    <n v="6562"/>
    <n v="20"/>
    <s v="in administrare"/>
    <s v="HG 982/1998;;OUG.1 din 04/01/2017;HG.354/18.05.2017;OUG.68 din 06/11/2019"/>
    <s v="imobil"/>
    <s v="Lungime= Km;Suprafeţe= ha;CF= ;"/>
  </r>
  <r>
    <x v="12610"/>
    <s v="8.04.04"/>
    <m/>
    <m/>
    <s v="DRUM AUTO IAZURI 15,6 KM"/>
    <s v="conform amenajamentelor silvice"/>
    <s v="HUNEDOARA"/>
    <s v="-"/>
    <s v="Tara: România; Judet: HUNEDOARA; -;   -; Nr: -;"/>
    <n v="1961"/>
    <n v="13451"/>
    <n v="20"/>
    <s v="in administrare"/>
    <s v="HG 982/1998;;OUG.1 din 04/01/2017;HG.354/18.05.2017;OUG.68 din 06/11/2019"/>
    <s v="imobil"/>
    <s v="Lungime= Km;Suprafeţe= ha;CF= ;"/>
  </r>
  <r>
    <x v="12611"/>
    <s v="8.04.04"/>
    <m/>
    <m/>
    <s v="DRUM AUTO PR.MACRISULUI 1,2 KM"/>
    <s v="conform amenajamentelor silvice"/>
    <s v="HUNEDOARA"/>
    <s v="-"/>
    <s v="Tara: România; Judet: HUNEDOARA; -;   -; Nr: -;"/>
    <n v="1978"/>
    <n v="36158"/>
    <n v="20"/>
    <s v="in administrare"/>
    <s v="HG 982/1998;HG 1344/2011;OUG.1 din 04/01/2017;HG.354/18.05.2017;OUG.68 din 06/11/2019"/>
    <s v="imobil"/>
    <s v="Lungime= Km;Suprafeţe= ha;CF= ;"/>
  </r>
  <r>
    <x v="12612"/>
    <s v="8.04.04"/>
    <m/>
    <m/>
    <s v="DRUM AUTO DRAICA-HIGIU-TRESTIA 2"/>
    <s v="conform amenajamentelor silvice"/>
    <s v="HUNEDOARA"/>
    <s v="-"/>
    <s v="Tara: România; Judet: HUNEDOARA; -;   -; Nr: -;"/>
    <n v="1981"/>
    <n v="49967"/>
    <n v="20"/>
    <s v="in administrare"/>
    <s v="HG 982/1998;HG 1344/2011;OUG.1 din 04/01/2017;HG.354/18.05.2017;OUG.68 din 06/11/2019"/>
    <s v="imobil"/>
    <s v="Lungime= Km;Suprafeţe= ha;CF= ;"/>
  </r>
  <r>
    <x v="12613"/>
    <s v="8.04.04"/>
    <m/>
    <m/>
    <s v="DRUM AUTO PR.CAPITANULUI 1,0 KM"/>
    <s v="conform amenajamentelor silvice"/>
    <s v="HUNEDOARA"/>
    <s v="-"/>
    <s v="Tara: România; Judet: HUNEDOARA; -;   -; Nr: -;"/>
    <n v="1971"/>
    <n v="30287"/>
    <n v="20"/>
    <s v="in administrare"/>
    <s v="HG 982/1998;HG 1344/2011;OUG.1 din 04/01/2017;HG.354/18.05.2017;OUG.68 din 06/11/2019"/>
    <s v="imobil"/>
    <s v="Lungime= Km;Suprafeţe= ha;CF= ;"/>
  </r>
  <r>
    <x v="12614"/>
    <s v="8.04.04"/>
    <m/>
    <m/>
    <s v="DRUM AUTO VALEA ARTANULUI 6,2 KM"/>
    <s v="conform amenajamentelor silvice"/>
    <s v="HUNEDOARA"/>
    <s v="-"/>
    <s v="Tara: România; Judet: HUNEDOARA; -;   -; Nr: -;"/>
    <n v="1969"/>
    <n v="18508"/>
    <n v="20"/>
    <s v="in administrare"/>
    <s v="HG 982/1998;HG 1344/2011;OUG.1 din 04/01/2017;HG.354/18.05.2017;OUG.68 din 06/11/2019"/>
    <s v="imobil"/>
    <s v="Lungime= Km;Suprafeţe= ha;CF= ;"/>
  </r>
  <r>
    <x v="12615"/>
    <s v="8.04.04"/>
    <m/>
    <m/>
    <s v="DRUM AUTO VALEA LUNGA 9,4 KM"/>
    <s v="conform amenajamentelor silvice"/>
    <s v="HUNEDOARA"/>
    <s v="-"/>
    <s v="Tara: România; Judet: HUNEDOARA; -;   -; Nr: -;"/>
    <n v="1967"/>
    <n v="47304"/>
    <n v="20"/>
    <s v="in administrare"/>
    <s v="HG 982/1998;HG 1344/2011;OUG.1 din 04/01/2017;HG.354/18.05.2017;OUG.68 din 06/11/2019"/>
    <s v="imobil"/>
    <s v="Lungime= Km;Suprafeţe= ha;CF= ;"/>
  </r>
  <r>
    <x v="12616"/>
    <s v="8.04.04"/>
    <m/>
    <m/>
    <s v="DRUM AUTO MUNCEL-SC.VERDE 8,1 Km"/>
    <s v="conform amenajamentelor silvice"/>
    <s v="HUNEDOARA"/>
    <s v="-"/>
    <s v="Tara: România; Judet: HUNEDOARA; -;   -; Nr: -;"/>
    <n v="1983"/>
    <n v="48248"/>
    <n v="20"/>
    <s v="in administrare"/>
    <s v="HG 982/1998;H;HG nr.528 din:18/05/2011; HG 478/ 24-IUN-15;HG.478/24-IUN-15;OUG.1 din 04/01/2017;HG.354/18.05.2017;OUG.68 din 06/11/2019"/>
    <s v="imobil"/>
    <s v="Lungime=8,1 Km;Suprafeţe= ha;CF= ;"/>
  </r>
  <r>
    <x v="12617"/>
    <s v="8.30._"/>
    <m/>
    <m/>
    <s v="CANALE CT"/>
    <s v="conform amenajamentelor silvice"/>
    <s v="CLUJ"/>
    <s v="-"/>
    <s v="Tara: România; Judet: CLUJ; -;   -; Nr: -;"/>
    <n v="1965"/>
    <n v="67999"/>
    <n v="12"/>
    <s v="in administrare"/>
    <s v="HG 982/1998;;OUG.1 din 04/01/2017;OUG.68 din 06/11/2019"/>
    <s v="imobil"/>
    <s v="lucrari de corectarea torentilor"/>
  </r>
  <r>
    <x v="12618"/>
    <s v="8.04.04"/>
    <m/>
    <m/>
    <s v="DRUM AUTO PONOR 21.6 KM"/>
    <s v="conform amenajamentelor silvice"/>
    <s v="HUNEDOARA"/>
    <s v="-"/>
    <s v="Tara: România; Judet: HUNEDOARA; -;   -; Nr: -;"/>
    <n v="1963"/>
    <n v="1005"/>
    <n v="20"/>
    <s v="in administrare"/>
    <s v="HG 982/1998;HG 1344/2011;OUG.1 din 04/01/2017;HG.354/18.05.2017;OUG.68 din 06/11/2019"/>
    <s v="imobil"/>
    <s v="Lungime= Km;Suprafeţe= ha;CF= ;"/>
  </r>
  <r>
    <x v="12619"/>
    <s v="8.04.04"/>
    <m/>
    <m/>
    <s v="DAF POIC HUTA"/>
    <s v="conform amenajamentelor silvice"/>
    <s v="CLUJ"/>
    <s v="-"/>
    <s v="Tara: România; Judet: CLUJ; -;   -; Nr: -;"/>
    <n v="1975"/>
    <n v="23283"/>
    <n v="12"/>
    <s v="in administrare"/>
    <s v="HG 982/1998;;OUG.1 din 04/01/2017;HG.354/18.05.2017;OUG.68 din 06/11/2019"/>
    <s v="imobil"/>
    <s v="Lungime= Km;Suprafeţe= ha;CF= ;"/>
  </r>
  <r>
    <x v="12620"/>
    <s v="8.30.01"/>
    <m/>
    <m/>
    <s v="BARAJE ZIDARIE PIATRA VALEA DRAGANULUI"/>
    <s v="conform amenajamentelor silvice"/>
    <s v="CLUJ"/>
    <s v="-"/>
    <s v="Tara: România; Judet: CLUJ; -;   -; Nr: -;"/>
    <n v="1974"/>
    <n v="2636"/>
    <n v="12"/>
    <s v="in administrare"/>
    <s v="HG 982/1998;;OUG.1 din 04/01/2017;HG.354/18.05.2017;OUG.68 din 06/11/2019;HG.846/08.10.2020"/>
    <s v="imobil"/>
    <s v="Lungime albie corectată/consolidată=1 km;"/>
  </r>
  <r>
    <x v="12621"/>
    <s v="8.04.04"/>
    <m/>
    <m/>
    <s v="DAF NEGRUTA DUMITREASA"/>
    <s v="conform amenajamentelor silvice"/>
    <s v="CLUJ"/>
    <s v="-"/>
    <s v="Tara: România; Judet: CLUJ; -;   -; Nr: -;"/>
    <n v="1982"/>
    <n v="31021"/>
    <n v="12"/>
    <s v="in administrare"/>
    <s v="HG 982/1998;HG 1344/2011;OUG.1 din 04/01/2017;HG.354/18.05.2017;OUG.68 din 06/11/2019"/>
    <s v="imobil"/>
    <s v="Lungime= Km;Suprafeţe= ha;CF= ;"/>
  </r>
  <r>
    <x v="12622"/>
    <s v="8.30._"/>
    <m/>
    <m/>
    <s v="CANAL ZIDARIE BOLOGA"/>
    <s v="conform amenajamentelor silvice"/>
    <s v="CLUJ"/>
    <s v="-"/>
    <s v="Tara: România; Judet: CLUJ; -;   -; Nr: -;"/>
    <n v="1969"/>
    <n v="290"/>
    <n v="12"/>
    <s v="in administrare"/>
    <s v="HG 982/1998;;OUG.1 din 04/01/2017;OUG.68 din 06/11/2019"/>
    <s v="imobil"/>
    <s v="lucrari de corectarea torentilor"/>
  </r>
  <r>
    <x v="12623"/>
    <s v="8.04.04"/>
    <m/>
    <m/>
    <s v="DAF BRADEANA"/>
    <s v="conform amenajamentelor silvice"/>
    <s v="CLUJ"/>
    <s v="-"/>
    <s v="Tara: România; Judet: CLUJ; -;   -; Nr: -;"/>
    <n v="1966"/>
    <n v="10000"/>
    <n v="12"/>
    <s v="in administrare"/>
    <s v="HG 982/1998;;OUG.1 din 04/01/2017;OUG.68 din 06/11/2019"/>
    <s v="imobil"/>
    <s v="drum auto forestier"/>
  </r>
  <r>
    <x v="12624"/>
    <s v="8.04.04"/>
    <m/>
    <m/>
    <s v="DAF DUMITREASA"/>
    <s v="conform amenajamentelor silvice"/>
    <s v="CLUJ"/>
    <s v="-"/>
    <s v="Tara: România; Judet: CLUJ; -;   -; Nr: -;"/>
    <n v="1968"/>
    <n v="37959"/>
    <n v="12"/>
    <s v="in administrare"/>
    <s v="HG 982/1998;;OUG.1 din 04/01/2017;OUG.68 din 06/11/2019"/>
    <s v="imobil"/>
    <s v="drum auto forestier"/>
  </r>
  <r>
    <x v="12625"/>
    <s v="8.30.01"/>
    <m/>
    <m/>
    <s v="CT CONDOR"/>
    <s v="conform amenajamentelor silvice"/>
    <s v="CLUJ"/>
    <s v="-"/>
    <s v="Tara: România; Judet: CLUJ; -;   -; Nr: -;"/>
    <n v="1988"/>
    <n v="19766"/>
    <n v="12"/>
    <s v="in administrare"/>
    <s v="HG 982/1998;HG 1344/2011;OUG.1 din 04/01/2017;HG.354/18.05.2017;OUG.68 din 06/11/2019;HG.846/08.10.2020"/>
    <s v="imobil"/>
    <s v="Lungime albie corectată/consolidată=0,7 km;"/>
  </r>
  <r>
    <x v="12626"/>
    <s v="8.30.01"/>
    <m/>
    <m/>
    <s v="CT CAPRITA"/>
    <s v="conform amenajamentelor silvice"/>
    <s v="CLUJ"/>
    <s v="-"/>
    <s v="Tara: România; Judet: CLUJ; -;   -; Nr: -;"/>
    <n v="1986"/>
    <n v="29470"/>
    <n v="12"/>
    <s v="in administrare"/>
    <s v="HG 982/1998;HG 1344/2011;OUG.1 din 04/01/2017;HG.354/18.05.2017;OUG.68 din 06/11/2019;HG.846/08.10.2020"/>
    <s v="imobil"/>
    <s v="Lungime albie corectată/consolidată=1,5 km;"/>
  </r>
  <r>
    <x v="12627"/>
    <s v="8.04.04"/>
    <m/>
    <m/>
    <s v="DAF PR. PORCULUI"/>
    <s v="conform amenajamentelor silvice"/>
    <s v="CLUJ"/>
    <s v="-"/>
    <s v="Tara: România; Judet: CLUJ; -;   -; Nr: -;"/>
    <n v="1968"/>
    <n v="37529"/>
    <n v="12"/>
    <s v="in administrare"/>
    <s v="HG 982/1998;;OUG.1 din 04/01/2017;OUG.68 din 06/11/2019"/>
    <s v="imobil"/>
    <s v="drum auto forestier"/>
  </r>
  <r>
    <x v="12628"/>
    <s v="8.04.04"/>
    <m/>
    <m/>
    <s v="DAF FRASIN II"/>
    <s v="conform amenajamentelor silvice"/>
    <s v="SĂLAJ"/>
    <s v="-"/>
    <s v="Tara: România; Judet: SĂLAJ; -;   -; Nr: -;"/>
    <n v="1977"/>
    <n v="24595"/>
    <n v="31"/>
    <s v="in administrare"/>
    <s v="HG 982/1998;HG 1344/2011;OUG.1 din 04/01/2017;OUG.68 din 06/11/2019"/>
    <s v="imobil"/>
    <s v="drum auto forestier"/>
  </r>
  <r>
    <x v="12629"/>
    <s v="8.04.04"/>
    <m/>
    <m/>
    <s v="DAF MESES GOSTILOR"/>
    <s v="conform amenajamentelor silvice"/>
    <s v="SĂLAJ"/>
    <s v="-"/>
    <s v="Tara: România; Judet: SĂLAJ; -;   -; Nr: -;"/>
    <n v="1978"/>
    <n v="45064"/>
    <n v="31"/>
    <s v="in administrare"/>
    <s v="HG 982/1998;HG 1344/2011;OUG.1 din 04/01/2017;OUG.68 din 06/11/2019"/>
    <s v="imobil"/>
    <s v="drum auto forestier"/>
  </r>
  <r>
    <x v="12630"/>
    <s v="8.04.04"/>
    <m/>
    <m/>
    <s v="DAF GOSTILOR BLIDAREASA"/>
    <s v="conform amenajamentelor silvice"/>
    <s v="SĂLAJ"/>
    <s v="-"/>
    <s v="Tara: România; Judet: SĂLAJ; -;   -; Nr: -;"/>
    <n v="1980"/>
    <n v="11140"/>
    <n v="31"/>
    <s v="in administrare"/>
    <s v="HG 982/1998;HG 1344/2011;OUG.1 din 04/01/2017;OUG.68 din 06/11/2019"/>
    <s v="imobil"/>
    <s v="drum auto forestier"/>
  </r>
  <r>
    <x v="12631"/>
    <s v="8.04.04"/>
    <m/>
    <m/>
    <s v="DAF VALEA LESULUI AMENAJARE"/>
    <s v="conform amenajamentelor silvice"/>
    <s v="SĂLAJ"/>
    <s v="-"/>
    <s v="Tara: România; Judet: SĂLAJ; -;   -; Nr: -;"/>
    <n v="1984"/>
    <n v="13198"/>
    <n v="31"/>
    <s v="in administrare"/>
    <s v="HG 982/1998;HG 1344/2011;OUG.1 din 04/01/2017;OUG.68 din 06/11/2019"/>
    <s v="imobil"/>
    <s v="drum auto forestier"/>
  </r>
  <r>
    <x v="12632"/>
    <s v="8.04.04"/>
    <m/>
    <m/>
    <s v="DAF FINTINELE AMENAJARE"/>
    <s v="conform amenajamentelor silvice"/>
    <s v="SĂLAJ"/>
    <s v="-"/>
    <s v="Tara: România; Judet: SĂLAJ; -;   -; Nr: -;"/>
    <n v="1984"/>
    <n v="11011"/>
    <n v="31"/>
    <s v="in administrare"/>
    <s v="HG 982/1998;;OUG.1 din 04/01/2017;OUG.68 din 06/11/2019"/>
    <s v="imobil"/>
    <s v="drum auto forestier"/>
  </r>
  <r>
    <x v="12633"/>
    <s v="8.04.04"/>
    <m/>
    <m/>
    <s v="DAF PESTILOR"/>
    <s v="conform amenajamentelor silvice"/>
    <s v="SĂLAJ"/>
    <s v="-"/>
    <s v="Tara: România; Judet: SĂLAJ; -;   -; Nr: -;"/>
    <n v="1985"/>
    <n v="50186"/>
    <n v="31"/>
    <s v="in administrare"/>
    <s v="HG 982/1998;HG 1344/2011;OUG.1 din 04/01/2017;OUG.68 din 06/11/2019"/>
    <s v="imobil"/>
    <s v="drum auto forestier"/>
  </r>
  <r>
    <x v="12634"/>
    <s v="8.04.04"/>
    <m/>
    <m/>
    <s v="DAF VALEA HRAII"/>
    <s v="conform amenajamentelor silvice"/>
    <s v="SĂLAJ"/>
    <s v="-"/>
    <s v="Tara: România; Judet: SĂLAJ; -;   -; Nr: -;"/>
    <n v="1978"/>
    <n v="46772"/>
    <n v="31"/>
    <s v="in administrare"/>
    <s v="HG 982/1998;HG 1344/2011; HG 809/ 16-OCT-13; HG 809:809/16-OCT-13;OUG.1 din 04/01/2017;OUG.68 din 06/11/2019"/>
    <s v="imobil"/>
    <s v="Lungime= Km;Suprafeţe= ha;CF= ;"/>
  </r>
  <r>
    <x v="12635"/>
    <s v="8.04.04"/>
    <m/>
    <m/>
    <s v="DAF LOZNISOARA"/>
    <s v="conform amenajamentelor silvice"/>
    <s v="SĂLAJ"/>
    <s v="-"/>
    <s v="Tara: România; Judet: SĂLAJ; -;   -; Nr: -;"/>
    <n v="1981"/>
    <n v="5382"/>
    <n v="31"/>
    <s v="in administrare"/>
    <s v="HG 982/1998;;OUG.1 din 04/01/2017;OUG.68 din 06/11/2019"/>
    <s v="imobil"/>
    <s v="drum auto forestier"/>
  </r>
  <r>
    <x v="12636"/>
    <s v="8.01.03"/>
    <m/>
    <m/>
    <s v="DAF CORMENIS VL.LUNGII 2.5 KM"/>
    <s v="conform amenajamentelor silvice"/>
    <s v="SĂLAJ"/>
    <s v="-"/>
    <s v="Tara: România; Judet: SĂLAJ; -;   -; Nr: -;"/>
    <n v="1986"/>
    <n v="53939"/>
    <n v="31"/>
    <s v="in administrare"/>
    <s v="HG 982/1998;;OUG.1 din 04/01/2017;HG.354/18.05.2017;OUG.68 din 06/11/2019"/>
    <s v="imobil"/>
    <s v="= ;"/>
  </r>
  <r>
    <x v="12637"/>
    <s v="8.04.04"/>
    <m/>
    <m/>
    <s v="DAF MARCA"/>
    <s v="conform amenajamentelor silvice"/>
    <s v="SĂLAJ"/>
    <s v="-"/>
    <s v="Tara: România; Judet: SĂLAJ; -;   -; Nr: -;"/>
    <n v="1971"/>
    <n v="31963"/>
    <n v="31"/>
    <s v="in administrare"/>
    <s v="HG 982/1998;;OUG.1 din 04/01/2017;OUG.68 din 06/11/2019"/>
    <s v="imobil"/>
    <s v="drum auto forestier"/>
  </r>
  <r>
    <x v="12638"/>
    <s v="8.04.04"/>
    <m/>
    <m/>
    <s v="DAF VALEA VARULUI 4.2 KM"/>
    <s v="conform amenajamentelor silvice"/>
    <s v="SĂLAJ"/>
    <s v="-"/>
    <s v="Tara: România; Judet: SĂLAJ; -;   -; Nr: -;"/>
    <n v="1980"/>
    <n v="24259"/>
    <n v="31"/>
    <s v="in administrare"/>
    <s v="HG 982/1998;;OUG.1 din 04/01/2017;OUG.68 din 06/11/2019"/>
    <s v="imobil"/>
    <s v="drum auto forestier"/>
  </r>
  <r>
    <x v="12639"/>
    <s v="8.04.04"/>
    <m/>
    <m/>
    <s v="D.A.F LAITA KM 2,3"/>
    <s v="conform amenajamentelor silvice"/>
    <s v="CLUJ"/>
    <s v="-"/>
    <s v="Tara: România; Judet: CLUJ; -;   -; Nr: -;"/>
    <n v="1977"/>
    <n v="401967"/>
    <n v="12"/>
    <s v="in administrare"/>
    <s v="HG 982/1998;HG 1344/2011;OUG.1 din 04/01/2017;HG.354/18.05.2017;OUG.68 din 06/11/2019"/>
    <s v="imobil"/>
    <s v="Lungime= Km;Suprafeţe= ha;CF= ;"/>
  </r>
  <r>
    <x v="12640"/>
    <s v="8.30._"/>
    <m/>
    <m/>
    <s v="BARAJ MERA"/>
    <s v="conform amenajamentelor silvice"/>
    <s v="CLUJ"/>
    <s v="-"/>
    <s v="Tara: România; Judet: CLUJ; -;   -; Nr: -;"/>
    <n v="1958"/>
    <n v="6"/>
    <n v="12"/>
    <s v="in administrare"/>
    <s v="HG 982/1998;;OUG.1 din 04/01/2017;OUG.68 din 06/11/2019"/>
    <s v="imobil"/>
    <s v="lucrari de corectarea torentilor"/>
  </r>
  <r>
    <x v="12641"/>
    <s v="8.30._"/>
    <m/>
    <m/>
    <s v="BARAJ MERA"/>
    <s v="conform amenajamentelor silvice"/>
    <s v="CLUJ"/>
    <s v="-"/>
    <s v="Tara: România; Judet: CLUJ; -;   -; Nr: -;"/>
    <n v="1958"/>
    <n v="7"/>
    <n v="12"/>
    <s v="in administrare"/>
    <s v="HG 982/1998;;OUG.1 din 04/01/2017;OUG.68 din 06/11/2019"/>
    <s v="imobil"/>
    <s v="lucrari de corectarea torentilor"/>
  </r>
  <r>
    <x v="12642"/>
    <s v="8.30._"/>
    <m/>
    <m/>
    <s v="BARAJ MERA"/>
    <s v="conform amenajamentelor silvice"/>
    <s v="CLUJ"/>
    <s v="-"/>
    <s v="Tara: România; Judet: CLUJ; -;   -; Nr: -;"/>
    <n v="1958"/>
    <n v="10"/>
    <n v="12"/>
    <s v="in administrare"/>
    <s v="HG 982/1998;;OUG.1 din 04/01/2017;OUG.68 din 06/11/2019"/>
    <s v="imobil"/>
    <s v="lucrari de corectarea torentilor"/>
  </r>
  <r>
    <x v="12643"/>
    <s v="8.30.01"/>
    <m/>
    <m/>
    <s v="CASCADA DEJANI"/>
    <s v="conform amenajamentelor silvice"/>
    <s v="BRAŞOV"/>
    <s v="-"/>
    <s v="Tara: România; Judet: BRAŞOV; -;   -; Nr: -;"/>
    <n v="1981"/>
    <n v="277"/>
    <n v="8"/>
    <s v="in administrare"/>
    <s v="HG 982/1998;;OUG.1 din 04/01/2017;HG.354/18.05.2017;OUG.68 din 06/11/2019;HG.846/08.10.2020"/>
    <s v="imobil"/>
    <s v="Lungime albie corectată/consolidată=0,11 km;"/>
  </r>
  <r>
    <x v="12644"/>
    <s v="8.30._"/>
    <m/>
    <m/>
    <s v="BARAJ BETON DEJANI"/>
    <s v="conform amenajamentelor silvice"/>
    <s v="BRAŞOV"/>
    <s v="-"/>
    <s v="Tara: România; Judet: BRAŞOV; -;   -; Nr: -;"/>
    <n v="1981"/>
    <n v="995"/>
    <n v="8"/>
    <s v="in administrare"/>
    <s v="HG 982/1998;;OUG.1 din 04/01/2017;OUG.68 din 06/11/2019"/>
    <s v="imobil"/>
    <s v="lucrari de corectarea torentilor"/>
  </r>
  <r>
    <x v="12645"/>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46"/>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47"/>
    <s v="8.30.01"/>
    <m/>
    <m/>
    <s v="CASCADE PRAG BETON DEJANI"/>
    <s v="conform amenajamentelor silvice"/>
    <s v="BRAŞOV"/>
    <s v="-"/>
    <s v="Tara: România; Judet: BRAŞOV; -;   -; Nr: -;"/>
    <n v="1981"/>
    <n v="805"/>
    <n v="8"/>
    <s v="in administrare"/>
    <s v="HG 982/1998;;OUG.1 din 04/01/2017;HG.354/18.05.2017;OUG.68 din 06/11/2019;HG.846/08.10.2020"/>
    <s v="imobil"/>
    <s v="Lungime albie corectată/consolidată=0,13 km;"/>
  </r>
  <r>
    <x v="12648"/>
    <s v="8.30.01"/>
    <m/>
    <m/>
    <s v="CASCADE PRAG  BETON DEJANI"/>
    <s v="conform amenajamentelor silvice"/>
    <s v="BRAŞOV"/>
    <s v="-"/>
    <s v="Tara: România; Judet: BRAŞOV; -;   -; Nr: -;"/>
    <n v="1981"/>
    <n v="56"/>
    <n v="8"/>
    <s v="in administrare"/>
    <s v="HG 982/1998;;OUG.1 din 04/01/2017;HG.354/18.05.2017;OUG.68 din 06/11/2019;HG.846/08.10.2020"/>
    <s v="imobil"/>
    <s v="Lungime albie corectată/consolidată=0,06 km;"/>
  </r>
  <r>
    <x v="12649"/>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50"/>
    <s v="8.04.04"/>
    <m/>
    <m/>
    <s v="DRUM FORESTIER VALEA MECHIEI"/>
    <s v="conform amenajamentelor silvice"/>
    <s v="BRAŞOV"/>
    <s v="-"/>
    <s v="Tara: România; Judet: BRAŞOV; -;   -; Nr: -;"/>
    <n v="1967"/>
    <n v="6841"/>
    <n v="8"/>
    <s v="in administrare"/>
    <s v="HG 982/1998;;OUG.1 din 04/01/2017;HG.354/18.05.2017;OUG.68 din 06/11/2019"/>
    <s v="imobil"/>
    <s v="Lungime= Km;Suprafeţe= ha;CF= ;"/>
  </r>
  <r>
    <x v="12651"/>
    <s v="8.04.04"/>
    <m/>
    <m/>
    <s v="DRUM FORESTIER VALEA MARE PREL."/>
    <s v="conform amenajamentelor silvice"/>
    <s v="BRAŞOV"/>
    <s v="-"/>
    <s v="Tara: România; Judet: BRAŞOV; -;   -; Nr: -;"/>
    <n v="1972"/>
    <n v="20461"/>
    <n v="8"/>
    <s v="in administrare"/>
    <s v="HG 982/1998;;OUG.1 din 04/01/2017;OUG.68 din 06/11/2019"/>
    <s v="imobil"/>
    <s v="drum auto forestier"/>
  </r>
  <r>
    <x v="12652"/>
    <s v="8.04.04"/>
    <m/>
    <m/>
    <s v="DRUM FORESTIER MITA MARE"/>
    <s v="conform amenajamentelor silvice"/>
    <s v="BRAŞOV"/>
    <s v="-"/>
    <s v="Tara: România; Judet: BRAŞOV; -;   -; Nr: -;"/>
    <n v="1971"/>
    <n v="4686"/>
    <n v="8"/>
    <s v="in administrare"/>
    <s v="HG 982/1998;;OUG.1 din 04/01/2017;OUG.68 din 06/11/2019"/>
    <s v="imobil"/>
    <s v="drum auto forestier"/>
  </r>
  <r>
    <x v="12653"/>
    <s v="8.04.04"/>
    <m/>
    <m/>
    <s v="DRUM FORESTIER GRECU MALOASA"/>
    <s v="conform amenajamentelor silvice"/>
    <s v="BRAŞOV"/>
    <s v="-"/>
    <s v="Tara: România; Judet: BRAŞOV; -;   -; Nr: -;"/>
    <n v="1980"/>
    <n v="34221"/>
    <n v="8"/>
    <s v="in administrare"/>
    <s v="HG 982/1998;;OUG.1 din 04/01/2017;OUG.68 din 06/11/2019"/>
    <s v="imobil"/>
    <s v="drum auto forestier"/>
  </r>
  <r>
    <x v="12654"/>
    <s v="8.04.04"/>
    <m/>
    <m/>
    <s v="DRUM FORESTIER VALEA ODAILOR"/>
    <s v="conform amenajamentelor silvice"/>
    <s v="BRAŞOV"/>
    <s v="-"/>
    <s v="Tara: România; Judet: BRAŞOV; -;   -; Nr: -;"/>
    <n v="1983"/>
    <n v="10182"/>
    <n v="8"/>
    <s v="in administrare"/>
    <s v="HG 982/1998;;OUG.1 din 04/01/2017;HG.354/18.05.2017;OUG.68 din 06/11/2019"/>
    <s v="imobil"/>
    <s v="Lungime= Km;Suprafeţe= ha;CF= ;"/>
  </r>
  <r>
    <x v="12655"/>
    <s v="8.04.04"/>
    <m/>
    <m/>
    <s v="DRUM FORESTIER STRIMBA"/>
    <s v="conform amenajamentelor silvice"/>
    <s v="BRAŞOV"/>
    <s v="-"/>
    <s v="Tara: România; Judet: BRAŞOV; -;   -; Nr: -;"/>
    <n v="1962"/>
    <n v="3450"/>
    <n v="8"/>
    <s v="in administrare"/>
    <s v="HG 982/1998;;OUG.1 din 04/01/2017;OUG.68 din 06/11/2019"/>
    <s v="imobil"/>
    <s v="drum auto forestier"/>
  </r>
  <r>
    <x v="12656"/>
    <s v="8.04.04"/>
    <m/>
    <m/>
    <s v="DRUM FORESTIER CRETUL OHABEI"/>
    <s v="conform amenajamentelor silvice"/>
    <s v="BRAŞOV"/>
    <s v="-"/>
    <s v="Tara: România; Judet: BRAŞOV; -;   -; Nr: -;"/>
    <n v="1991"/>
    <n v="43398"/>
    <n v="8"/>
    <s v="in administrare"/>
    <s v="HG 982/1998;;OUG.1 din 04/01/2017;OUG.68 din 06/11/2019"/>
    <s v="imobil"/>
    <s v="drum auto forestier"/>
  </r>
  <r>
    <x v="12657"/>
    <s v="8.04.04"/>
    <m/>
    <m/>
    <s v="DRUM FORESTIER CORBU FUNDATURA"/>
    <s v="conform amenajamentelor silvice"/>
    <s v="BRAŞOV"/>
    <s v="-"/>
    <s v="Tara: România; Judet: BRAŞOV; -;   -; Nr: -;"/>
    <n v="1991"/>
    <n v="28893"/>
    <n v="8"/>
    <s v="in administrare"/>
    <s v="HG 982/1998;;OUG.1 din 04/01/2017;OUG.68 din 06/11/2019"/>
    <s v="imobil"/>
    <s v="drum auto forestier"/>
  </r>
  <r>
    <x v="12658"/>
    <s v="8.04.04"/>
    <m/>
    <m/>
    <s v="DRUM FORESTIER VALEA PLESII II"/>
    <s v="conform amenajamentelor silvice"/>
    <s v="BRAŞOV"/>
    <s v="-"/>
    <s v="Tara: România; Judet: BRAŞOV; -;   -; Nr: -;"/>
    <n v="1986"/>
    <n v="32947"/>
    <n v="8"/>
    <s v="in administrare"/>
    <s v="HG 982/1998;;OUG.1 din 04/01/2017;OUG.68 din 06/11/2019"/>
    <s v="imobil"/>
    <s v="drum auto forestier"/>
  </r>
  <r>
    <x v="12659"/>
    <s v="8.04.04"/>
    <m/>
    <m/>
    <s v="DRUM FORESTIER BARLIGOASA"/>
    <s v="conform amenajamentelor silvice"/>
    <s v="BRAŞOV"/>
    <s v="-"/>
    <s v="Tara: România; Judet: BRAŞOV; -;   -; Nr: -;"/>
    <n v="1976"/>
    <n v="440"/>
    <n v="8"/>
    <s v="in administrare"/>
    <s v="HG 982/1998;;OUG.1 din 04/01/2017;HG.354/18.05.2017;OUG.68 din 06/11/2019"/>
    <s v="imobil"/>
    <s v="Lungime= Km;Suprafeţe= ha;CF= ;"/>
  </r>
  <r>
    <x v="12660"/>
    <s v="8.04.04"/>
    <m/>
    <m/>
    <s v="DRUM FORESTIER PARAUL LUI VARJOIU"/>
    <s v="conform amenajamentelor silvice"/>
    <s v="BRAŞOV"/>
    <s v="-"/>
    <s v="Tara: România; Judet: BRAŞOV; -;   -; Nr: -;"/>
    <n v="1982"/>
    <n v="3587"/>
    <n v="8"/>
    <s v="in administrare"/>
    <s v="HG 982/1998;;OUG.1 din 04/01/2017;HG.354/18.05.2017;OUG.68 din 06/11/2019"/>
    <s v="imobil"/>
    <s v="Lungime= Km;Suprafeţe= ha;CF= ;"/>
  </r>
  <r>
    <x v="12661"/>
    <s v="8.04.04"/>
    <m/>
    <m/>
    <s v="DRUM FORESTIER ANINOASA PRELUNGIRE"/>
    <s v="conform amenajamentelor silvice"/>
    <s v="BRAŞOV"/>
    <s v="-"/>
    <s v="Tara: România; Judet: BRAŞOV; -;   -; Nr: -;"/>
    <n v="1982"/>
    <n v="11127"/>
    <n v="8"/>
    <s v="in administrare"/>
    <s v="HG 982/1998;;OUG.1 din 04/01/2017;HG.354/18.05.2017;OUG.68 din 06/11/2019"/>
    <s v="imobil"/>
    <s v="Lungime= Km;Suprafeţe= ha;CF= ;"/>
  </r>
  <r>
    <x v="12662"/>
    <s v="8.04.04"/>
    <m/>
    <m/>
    <s v="DRUM FORESTIER BARSA FIERULUI PRELUNGIRE"/>
    <s v="conform amenajamentelor silvice"/>
    <s v="BRAŞOV"/>
    <s v="-"/>
    <s v="Tara: România; Judet: BRAŞOV; -;   -; Nr: -;"/>
    <n v="1973"/>
    <n v="18643"/>
    <n v="8"/>
    <s v="in administrare"/>
    <s v="HG 982/1998;;OUG.1 din 04/01/2017;OUG.68 din 06/11/2019"/>
    <s v="imobil"/>
    <s v="drum auto forestier"/>
  </r>
  <r>
    <x v="12663"/>
    <s v="8.04.04"/>
    <m/>
    <m/>
    <s v="DRUM FORESTIER VALEA TURCILOR"/>
    <s v="conform amenajamentelor silvice"/>
    <s v="BRAŞOV"/>
    <s v="-"/>
    <s v="Tara: România; Judet: BRAŞOV; -;   -; Nr: -;"/>
    <n v="1974"/>
    <n v="642"/>
    <n v="8"/>
    <s v="in administrare"/>
    <s v="HG 982/1998;;OUG.1 din 04/01/2017;HG.354/18.05.2017;OUG.68 din 06/11/2019"/>
    <s v="imobil"/>
    <s v="Lungime= Km;Suprafeţe= ha;CF= ;"/>
  </r>
  <r>
    <x v="12664"/>
    <s v="8.04.04"/>
    <m/>
    <m/>
    <s v="DRUM FORESTIER VALEA CORBULUI"/>
    <s v="conform amenajamentelor silvice"/>
    <s v="BRAŞOV"/>
    <s v="-"/>
    <s v="Tara: România; Judet: BRAŞOV; -;   -; Nr: -;"/>
    <n v="1963"/>
    <n v="33227"/>
    <n v="8"/>
    <s v="in administrare"/>
    <s v="HG 982/1998;HG 1344/2011;OUG.1 din 04/01/2017;OUG.68 din 06/11/2019"/>
    <s v="imobil"/>
    <s v="drum auto forestier"/>
  </r>
  <r>
    <x v="12665"/>
    <s v="8.04.04"/>
    <m/>
    <m/>
    <s v="DRUM FORESTIER PIRIUL PORCULUI"/>
    <s v="conform amenajamentelor silvice"/>
    <s v="BRAŞOV"/>
    <s v="-"/>
    <s v="Tara: România; Judet: BRAŞOV; -;   -; Nr: -;"/>
    <n v="1965"/>
    <n v="55608"/>
    <n v="8"/>
    <s v="in administrare"/>
    <s v="HG 982/1998;HG 1344/2011;OUG.1 din 04/01/2017;OUG.68 din 06/11/2019"/>
    <s v="imobil"/>
    <s v="drum auto forestier"/>
  </r>
  <r>
    <x v="12666"/>
    <s v="8.04.04"/>
    <m/>
    <m/>
    <s v="DRUM FORESTIER CHICHISANA"/>
    <s v="conform amenajamentelor silvice"/>
    <s v="BRAŞOV"/>
    <s v="-"/>
    <s v="Tara: România; Judet: BRAŞOV; -;   -; Nr: -;"/>
    <n v="1961"/>
    <n v="18726"/>
    <n v="8"/>
    <s v="in administrare"/>
    <s v="HG 982/1998;;OUG.1 din 04/01/2017;OUG.68 din 06/11/2019"/>
    <s v="imobil"/>
    <s v="drum auto forestier"/>
  </r>
  <r>
    <x v="12667"/>
    <s v="8.04.04"/>
    <m/>
    <m/>
    <s v="DRUM FORESTIER PIRUSCA CU APA"/>
    <s v="conform amenajamentelor silvice"/>
    <s v="BRAŞOV"/>
    <s v="-"/>
    <s v="Tara: România; Judet: BRAŞOV; -;   -; Nr: -;"/>
    <n v="1984"/>
    <n v="23854"/>
    <n v="8"/>
    <s v="in administrare"/>
    <s v="HG 982/1998;HG 1344/2011;OUG.1 din 04/01/2017;HG.354/18.05.2017;OUG.68 din 06/11/2019"/>
    <s v="imobil"/>
    <s v="Lungime= Km;Suprafeţe= ha;CF= ;"/>
  </r>
  <r>
    <x v="12668"/>
    <s v="8.04.04"/>
    <m/>
    <m/>
    <s v="DRUM FORESTIAR DALGHIU"/>
    <s v="conform amenajamentelor silvice"/>
    <s v="BRAŞOV"/>
    <s v="-"/>
    <s v="Tara: România; Judet: BRAŞOV; -;   -; Nr: -;"/>
    <n v="1970"/>
    <n v="22405"/>
    <n v="8"/>
    <s v="in administrare"/>
    <s v="HG 982/1998;HG 1344/2011;OUG.1 din 04/01/2017;OUG.68 din 06/11/2019"/>
    <s v="imobil"/>
    <s v="drum auto forestier"/>
  </r>
  <r>
    <x v="12669"/>
    <s v="8.04.04"/>
    <m/>
    <m/>
    <s v="DRUM FORESTIER PIRIUL URSULUI"/>
    <s v="conform amenajamentelor silvice"/>
    <s v="BRAŞOV"/>
    <s v="-"/>
    <s v="Tara: România; Judet: BRAŞOV; -;   -; Nr: -;"/>
    <n v="1977"/>
    <n v="4996"/>
    <n v="8"/>
    <s v="in administrare"/>
    <s v="HG 982/1998;HG 1344/2011;OUG.1 din 04/01/2017;HG.354/18.05.2017;OUG.68 din 06/11/2019"/>
    <s v="imobil"/>
    <s v="Lungime= Km;Suprafeţe= ha;CF= ;"/>
  </r>
  <r>
    <x v="12670"/>
    <s v="8.04.04"/>
    <m/>
    <m/>
    <s v="DRUM FORESTIER VALEA CU APA"/>
    <s v="conform amenajamentelor silvice"/>
    <s v="BRAŞOV"/>
    <s v="-"/>
    <s v="Tara: România; Judet: BRAŞOV; -;   -; Nr: -;"/>
    <n v="1971"/>
    <n v="12187"/>
    <n v="8"/>
    <s v="in administrare"/>
    <s v="HG 982/1998;;OUG.1 din 04/01/2017;OUG.68 din 06/11/2019"/>
    <s v="imobil"/>
    <s v="drum auto forestier"/>
  </r>
  <r>
    <x v="12671"/>
    <s v="8.04.04"/>
    <m/>
    <m/>
    <s v="DRUM FORESTIER VALEA POPII RISNOV"/>
    <s v="conform amenajamentelor silvice"/>
    <s v="BRAŞOV"/>
    <s v="-"/>
    <s v="Tara: România; Judet: BRAŞOV; -;   -; Nr: -;"/>
    <n v="1983"/>
    <n v="10124"/>
    <n v="8"/>
    <s v="in administrare"/>
    <s v="HG 982/1998;;OUG.1 din 04/01/2017;OUG.68 din 06/11/2019"/>
    <s v="imobil"/>
    <s v="drum auto forestier"/>
  </r>
  <r>
    <x v="12672"/>
    <s v="8.04.04"/>
    <m/>
    <m/>
    <s v="DRUM FORESTIER LAMBA"/>
    <s v="conform amenajamentelor silvice"/>
    <s v="BRAŞOV"/>
    <s v="-"/>
    <s v="Tara: România; Judet: BRAŞOV; -;   -; Nr: -;"/>
    <n v="1969"/>
    <n v="20603"/>
    <n v="8"/>
    <s v="in administrare"/>
    <s v="HG 982/1998;;OUG.1 din 04/01/2017;OUG.68 din 06/11/2019"/>
    <s v="imobil"/>
    <s v="drum auto forestier"/>
  </r>
  <r>
    <x v="12673"/>
    <s v="8.04.04"/>
    <m/>
    <m/>
    <s v="DRUM FORESTIER VALEA CALULUI"/>
    <s v="conform amenajamentelor silvice"/>
    <s v="BRAŞOV"/>
    <s v="-"/>
    <s v="Tara: România; Judet: BRAŞOV; -;   -; Nr: -;"/>
    <n v="1966"/>
    <n v="7459"/>
    <n v="8"/>
    <s v="in administrare"/>
    <s v="HG 982/1998;;OUG.1 din 04/01/2017;OUG.68 din 06/11/2019"/>
    <s v="imobil"/>
    <s v="drum auto forestier"/>
  </r>
  <r>
    <x v="12674"/>
    <s v="8.04.04"/>
    <m/>
    <m/>
    <s v="DRUM FORESTIER VLADIT-CARBUN."/>
    <s v="conform amenajamentelor silvice"/>
    <s v="BRAŞOV"/>
    <s v="-"/>
    <s v="Tara: România; Judet: BRAŞOV; -;   -; Nr: -;"/>
    <n v="1975"/>
    <n v="5577"/>
    <n v="8"/>
    <s v="in administrare"/>
    <s v="HG 982/1998;;OUG.1 din 04/01/2017;OUG.68 din 06/11/2019"/>
    <s v="imobil"/>
    <s v="drum auto forestier"/>
  </r>
  <r>
    <x v="12675"/>
    <s v="8.04.04"/>
    <m/>
    <m/>
    <s v="DRUM FORESTIER CARB.VALEA CALULUI"/>
    <s v="conform amenajamentelor silvice"/>
    <s v="BRAŞOV"/>
    <s v="-"/>
    <s v="Tara: România; Judet: BRAŞOV; -;   -; Nr: -;"/>
    <n v="1993"/>
    <n v="160308"/>
    <n v="8"/>
    <s v="in administrare"/>
    <s v="HG 982/1998;;OUG.1 din 04/01/2017;OUG.68 din 06/11/2019"/>
    <s v="imobil"/>
    <s v="drum auto forestier"/>
  </r>
  <r>
    <x v="12676"/>
    <s v="8.04.04"/>
    <m/>
    <m/>
    <s v="DRUM FORESTIER VALEA CETATII RACADAU"/>
    <s v="conform amenajamentelor silvice"/>
    <s v="BRAŞOV"/>
    <s v="-"/>
    <s v="Tara: România; Judet: BRAŞOV; -;   -; Nr: -;"/>
    <n v="1973"/>
    <n v="6012"/>
    <n v="8"/>
    <s v="in administrare"/>
    <s v="HG 982/1998;;OUG.1 din 04/01/2017;OUG.68 din 06/11/2019"/>
    <s v="imobil"/>
    <s v="drum auto forestier"/>
  </r>
  <r>
    <x v="12677"/>
    <s v="8.04.04"/>
    <m/>
    <m/>
    <s v="DRUM FORESTIER TAMINA II"/>
    <s v="conform amenajamentelor silvice"/>
    <s v="BRAŞOV"/>
    <s v="-"/>
    <s v="Tara: România; Judet: BRAŞOV; -;   -; Nr: -;"/>
    <n v="1979"/>
    <n v="21123"/>
    <n v="8"/>
    <s v="in administrare"/>
    <s v="HG 982/1998;;OUG.1 din 04/01/2017;OUG.68 din 06/11/2019"/>
    <s v="imobil"/>
    <s v="drum auto forestier"/>
  </r>
  <r>
    <x v="12678"/>
    <s v="8.04.04"/>
    <m/>
    <m/>
    <s v="DRUM FORESTIER BAI HOMOROD ZEIFEN"/>
    <s v="conform amenajamentelor silvice"/>
    <s v="BRAŞOV"/>
    <s v="-"/>
    <s v="Tara: România; Judet: BRAŞOV; -;   -; Nr: -;"/>
    <n v="1973"/>
    <n v="17860"/>
    <n v="8"/>
    <s v="in administrare"/>
    <s v="HG 982/1998;;OUG.1 din 04/01/2017;OUG.68 din 06/11/2019"/>
    <s v="imobil"/>
    <s v="drum auto forestier"/>
  </r>
  <r>
    <x v="12679"/>
    <s v="8.04.04"/>
    <m/>
    <m/>
    <s v="DRUM FORESTIER PIRIUL INGUST"/>
    <s v="conform amenajamentelor silvice"/>
    <s v="BRAŞOV"/>
    <s v="-"/>
    <s v="Tara: România; Judet: BRAŞOV; -;   -; Nr: -;"/>
    <n v="1973"/>
    <n v="6205"/>
    <n v="8"/>
    <s v="in administrare"/>
    <s v="HG 982/1998;;OUG.1 din 04/01/2017;OUG.68 din 06/11/2019"/>
    <s v="imobil"/>
    <s v="drum auto forestier"/>
  </r>
  <r>
    <x v="12680"/>
    <s v="8.04.04"/>
    <m/>
    <m/>
    <s v="DRUM FORESTIER FILDER"/>
    <s v="conform amenajamentelor silvice"/>
    <s v="BRAŞOV"/>
    <s v="-"/>
    <s v="Tara: România; Judet: BRAŞOV; -;   -; Nr: -;"/>
    <n v="1980"/>
    <n v="12477"/>
    <n v="8"/>
    <s v="in administrare"/>
    <s v="HG 982/1998;;OUG.1 din 04/01/2017;OUG.68 din 06/11/2019"/>
    <s v="imobil"/>
    <s v="drum auto forestier"/>
  </r>
  <r>
    <x v="12681"/>
    <s v="8.04.04"/>
    <m/>
    <m/>
    <s v="DRUM FORESTIER GLODURI 2"/>
    <s v="conform amenajamentelor silvice"/>
    <s v="BRAŞOV"/>
    <s v="-"/>
    <s v="Tara: România; Judet: BRAŞOV; -;   -; Nr: -;"/>
    <n v="1980"/>
    <n v="9389"/>
    <n v="8"/>
    <s v="in administrare"/>
    <s v="HG 982/1998;;OUG.1 din 04/01/2017;OUG.68 din 06/11/2019"/>
    <s v="imobil"/>
    <s v="drum auto forestier"/>
  </r>
  <r>
    <x v="12682"/>
    <s v="8.04.04"/>
    <m/>
    <m/>
    <s v="DRUM FORESTIER FATA VALCHINULUI"/>
    <s v="conform amenajamentelor silvice"/>
    <s v="BRAŞOV"/>
    <s v="-"/>
    <s v="Tara: România; Judet: BRAŞOV; -;   -; Nr: -;"/>
    <n v="1986"/>
    <n v="41160"/>
    <n v="8"/>
    <s v="in administrare"/>
    <s v="HG 982/1998;;OUG.1 din 04/01/2017;OUG.68 din 06/11/2019"/>
    <s v="imobil"/>
    <s v="drum auto forestier"/>
  </r>
  <r>
    <x v="12683"/>
    <s v="8.04.04"/>
    <m/>
    <m/>
    <s v="DRUM FORESTIER PIRIUL LILIACULUI"/>
    <s v="conform amenajamentelor silvice"/>
    <s v="BRAŞOV"/>
    <s v="-"/>
    <s v="Tara: România; Judet: BRAŞOV; -;   -; Nr: -;"/>
    <n v="1985"/>
    <n v="5718"/>
    <n v="8"/>
    <s v="in administrare"/>
    <s v="HG 982/1998;;OUG.1 din 04/01/2017;OUG.68 din 06/11/2019"/>
    <s v="imobil"/>
    <s v="drum auto forestier"/>
  </r>
  <r>
    <x v="12684"/>
    <s v="8.04.04"/>
    <m/>
    <m/>
    <s v="DRUM FORESTIER CHISAVAT TOARCLA"/>
    <s v="conform amenajamentelor silvice"/>
    <s v="BRAŞOV"/>
    <s v="-"/>
    <s v="Tara: România; Judet: BRAŞOV; -;   -; Nr: -;"/>
    <n v="1985"/>
    <n v="3340"/>
    <n v="8"/>
    <s v="in administrare"/>
    <s v="HG 982/1998;;OUG.1 din 04/01/2017;OUG.68 din 06/11/2019"/>
    <s v="imobil"/>
    <s v="drum auto forestier"/>
  </r>
  <r>
    <x v="12685"/>
    <s v="8.04.04"/>
    <m/>
    <m/>
    <s v="DRUM FORESTIER VALEA CASELOR"/>
    <s v="conform amenajamentelor silvice"/>
    <s v="BRAŞOV"/>
    <s v="-"/>
    <s v="Tara: România; Judet: BRAŞOV; -;   -; Nr: -;"/>
    <n v="1980"/>
    <n v="40870"/>
    <n v="8"/>
    <s v="in administrare"/>
    <s v="HG 982/1998;;OUG.1 din 04/01/2017;OUG.68 din 06/11/2019"/>
    <s v="imobil"/>
    <s v="drum auto forestier"/>
  </r>
  <r>
    <x v="12686"/>
    <s v="8.04.04"/>
    <m/>
    <m/>
    <s v="DRUM FORESTIER CURTU MARE CRIZBAV"/>
    <s v="conform amenajamentelor silvice"/>
    <s v="BRAŞOV"/>
    <s v="-"/>
    <s v="Tara: România; Judet: BRAŞOV; -;   -; Nr: -;"/>
    <n v="1986"/>
    <n v="2561"/>
    <n v="8"/>
    <s v="in administrare"/>
    <s v="HG 982/1998;;OUG.1 din 04/01/2017;OUG.68 din 06/11/2019"/>
    <s v="imobil"/>
    <s v="drum auto forestier"/>
  </r>
  <r>
    <x v="12687"/>
    <s v="8.04.04"/>
    <m/>
    <m/>
    <s v="DRUM FORESTIER VALEA HOTARULUI"/>
    <s v="conform amenajamentelor silvice"/>
    <s v="BRAŞOV"/>
    <s v="-"/>
    <s v="Tara: România; Judet: BRAŞOV; -;   -; Nr: -;"/>
    <n v="1967"/>
    <n v="28441"/>
    <n v="8"/>
    <s v="in administrare"/>
    <s v="HG 982/1998;;OUG.1 din 04/01/2017;OUG.68 din 06/11/2019"/>
    <s v="imobil"/>
    <s v="drum auto forestier"/>
  </r>
  <r>
    <x v="12688"/>
    <s v="8.04.04"/>
    <m/>
    <m/>
    <s v="DRUM FORESTIER PIRIUL CHEII"/>
    <s v="conform amenajamentelor silvice"/>
    <s v="BRAŞOV"/>
    <s v="-"/>
    <s v="Tara: România; Judet: BRAŞOV; -;   -; Nr: -;"/>
    <n v="1979"/>
    <n v="11000"/>
    <n v="8"/>
    <s v="in administrare"/>
    <s v="HG 982/1998;;OUG.1 din 04/01/2017;OUG.68 din 06/11/2019"/>
    <s v="imobil"/>
    <s v="drum auto forestier"/>
  </r>
  <r>
    <x v="12689"/>
    <s v="8.04.04"/>
    <m/>
    <m/>
    <s v="DRUM FORESTIER FRUMOASA MARACINI I"/>
    <s v="conform amenajamentelor silvice"/>
    <s v="BRAŞOV"/>
    <s v="-"/>
    <s v="Tara: România; Judet: BRAŞOV; -;   -; Nr: -;"/>
    <n v="1980"/>
    <n v="7127"/>
    <n v="8"/>
    <s v="in administrare"/>
    <s v="HG 982/1998;;OUG.1 din 04/01/2017;OUG.68 din 06/11/2019"/>
    <s v="imobil"/>
    <s v="drum auto forestier"/>
  </r>
  <r>
    <x v="12690"/>
    <s v="8.04.04"/>
    <m/>
    <m/>
    <s v="DRUM FORESTIER HOOPEC -PIRUL GEAMULUI"/>
    <s v="conform amenajamentelor silvice"/>
    <s v="BRAŞOV"/>
    <s v="-"/>
    <s v="Tara: România; Judet: BRAŞOV; -;   -; Nr: -;"/>
    <n v="1966"/>
    <n v="14278"/>
    <n v="8"/>
    <s v="in administrare"/>
    <s v="HG 982/1998;;OUG.1 din 04/01/2017;OUG.68 din 06/11/2019"/>
    <s v="imobil"/>
    <s v="drum auto forestier"/>
  </r>
  <r>
    <x v="12691"/>
    <s v="8.04.04"/>
    <m/>
    <m/>
    <s v="DRUM FOPRESTIER HELESTEU"/>
    <s v="conform amenajamentelor silvice"/>
    <s v="BRAŞOV"/>
    <s v="-"/>
    <s v="Tara: România; Judet: BRAŞOV; -;   -; Nr: -;"/>
    <n v="1968"/>
    <n v="9768"/>
    <n v="8"/>
    <s v="in administrare"/>
    <s v="HG 982/1998;;OUG.1 din 04/01/2017;OUG.68 din 06/11/2019"/>
    <s v="imobil"/>
    <s v="drum auto forestier"/>
  </r>
  <r>
    <x v="12692"/>
    <s v="8.04.04"/>
    <m/>
    <m/>
    <s v="DR FOREST PARIUL COMORILOR 5.2 K"/>
    <s v="conform amenajamentelor silvice"/>
    <s v="BRAŞOV"/>
    <s v="-"/>
    <s v="Tara: România; Judet: BRAŞOV; -;   -; Nr: -;"/>
    <n v="1986"/>
    <n v="32076"/>
    <n v="8"/>
    <s v="in administrare"/>
    <s v="HG 982/1998;;OUG.1 din 04/01/2017;HG.354/18.05.2017;OUG.68 din 06/11/2019"/>
    <s v="imobil"/>
    <s v="Lungime= Km;Suprafeţe= ha;CF= ;"/>
  </r>
  <r>
    <x v="12693"/>
    <s v="8.04.04"/>
    <m/>
    <m/>
    <s v="DR FOREST ZIMINTIS1.7KM"/>
    <s v="conform amenajamentelor silvice"/>
    <s v="BRAŞOV"/>
    <s v="-"/>
    <s v="Tara: România; Judet: BRAŞOV; -;   -; Nr: -;"/>
    <n v="1992"/>
    <n v="4508"/>
    <n v="8"/>
    <s v="in administrare"/>
    <s v="HG 982/1998;HG 1344/2011;OUG.1 din 04/01/2017;OUG.68 din 06/11/2019"/>
    <s v="imobil"/>
    <s v="drum auto forestier"/>
  </r>
  <r>
    <x v="12694"/>
    <s v="8.04.04"/>
    <m/>
    <m/>
    <s v="DR FOREST VALEA IADULUI 3.0 KM"/>
    <s v="conform amenajamentelor silvice"/>
    <s v="BRAŞOV"/>
    <s v="-"/>
    <s v="Tara: România; Judet: BRAŞOV; -;   -; Nr: -;"/>
    <n v="1975"/>
    <n v="47056"/>
    <n v="8"/>
    <s v="in administrare"/>
    <s v="HG 982/1998;;OUG.1 din 04/01/2017;OUG.68 din 06/11/2019"/>
    <s v="imobil"/>
    <s v="drum auto forestier"/>
  </r>
  <r>
    <x v="12695"/>
    <s v="8.04.04"/>
    <m/>
    <m/>
    <s v="DRUM FORESTIER CARPENI 1.6 KM"/>
    <s v="conform amenajamentelor silvice"/>
    <s v="BRAŞOV"/>
    <s v="-"/>
    <s v="Tara: România; Judet: BRAŞOV; -;   -; Nr: -;"/>
    <n v="1985"/>
    <n v="6380"/>
    <n v="8"/>
    <s v="in administrare"/>
    <s v="HG 982/1998;;OUG.1 din 04/01/2017;OUG.68 din 06/11/2019"/>
    <s v="imobil"/>
    <s v="drum auto forestier"/>
  </r>
  <r>
    <x v="12696"/>
    <s v="8.04.04"/>
    <m/>
    <m/>
    <s v="DR FOREST RADACINA MARE + MICA 1"/>
    <s v="conform amenajamentelor silvice"/>
    <s v="BRAŞOV"/>
    <s v="-"/>
    <s v="Tara: România; Judet: BRAŞOV; -;   -; Nr: -;"/>
    <n v="1983"/>
    <n v="42932"/>
    <n v="8"/>
    <s v="in administrare"/>
    <s v="HG 982/1998;;OUG.1 din 04/01/2017;OUG.68 din 06/11/2019"/>
    <s v="imobil"/>
    <s v="drum auto forestier"/>
  </r>
  <r>
    <x v="12697"/>
    <s v="8.30._"/>
    <m/>
    <m/>
    <s v="VALEA VIILOR"/>
    <s v="conform amenajamentelor silvice"/>
    <s v="BISTRIŢA-NĂSĂUD"/>
    <s v="-"/>
    <s v="Tara: România; Judet: BISTRIŢA-NĂSĂUD; -;   -; Nr: -;"/>
    <n v="1982"/>
    <n v="9432"/>
    <n v="6"/>
    <s v="in administrare"/>
    <s v="HG 982/1998;;OUG.1 din 04/01/2017;HG.354/18.05.2017;OUG.68 din 06/11/2019"/>
    <s v="imobil"/>
    <s v="Denumire= ;"/>
  </r>
  <r>
    <x v="12698"/>
    <s v="8.04.04"/>
    <m/>
    <m/>
    <s v="DRUM FORESTIER PURCARU 5.3 KM"/>
    <s v="conform amenajamentelor silvice"/>
    <s v="BRAŞOV"/>
    <s v="-"/>
    <s v="Tara: România; Judet: BRAŞOV; -;   -; Nr: -;"/>
    <n v="1962"/>
    <n v="18814"/>
    <n v="8"/>
    <s v="in administrare"/>
    <s v="HG 982/1998;;OUG.1 din 04/01/2017;OUG.68 din 06/11/2019"/>
    <s v="imobil"/>
    <s v="drum auto forestier"/>
  </r>
  <r>
    <x v="12699"/>
    <s v="8.30._"/>
    <m/>
    <m/>
    <s v="LARION -RAMIFICA"/>
    <s v="conform amenajamentelor silvice"/>
    <s v="BISTRIŢA-NĂSĂUD"/>
    <s v="-"/>
    <s v="Tara: România; Judet: BISTRIŢA-NĂSĂUD; -;   -; Nr: -;"/>
    <n v="1981"/>
    <n v="5224"/>
    <n v="6"/>
    <s v="in administrare"/>
    <s v="HG 982/1998;;OUG.1 din 04/01/2017;HG.354/18.05.2017;OUG.68 din 06/11/2019"/>
    <s v="imobil"/>
    <s v="Denumire= ;"/>
  </r>
  <r>
    <x v="12700"/>
    <s v="8.30._"/>
    <m/>
    <m/>
    <s v="VALEA MAGURII"/>
    <s v="conform amenajamentelor silvice"/>
    <s v="BISTRIŢA-NĂSĂUD"/>
    <s v="-"/>
    <s v="Tara: România; Judet: BISTRIŢA-NĂSĂUD; -;   -; Nr: -;"/>
    <n v="1975"/>
    <n v="6105"/>
    <n v="6"/>
    <s v="in administrare"/>
    <s v="HG 982/1998;;OUG.1 din 04/01/2017;HG.354/18.05.2017;OUG.68 din 06/11/2019"/>
    <s v="imobil"/>
    <s v="Denumire= ;"/>
  </r>
  <r>
    <x v="12701"/>
    <s v="8.30._"/>
    <m/>
    <m/>
    <s v="ARSITA II"/>
    <s v="conform amenajamentelor silvice"/>
    <s v="BISTRIŢA-NĂSĂUD"/>
    <s v="-"/>
    <s v="Tara: România; Judet: BISTRIŢA-NĂSĂUD; -;   -; Nr: -;"/>
    <n v="1981"/>
    <n v="3714"/>
    <n v="6"/>
    <s v="in administrare"/>
    <s v="HG 982/1998;;OUG.1 din 04/01/2017;HG.354/18.05.2017;OUG.68 din 06/11/2019"/>
    <s v="imobil"/>
    <s v="Denumire= ;"/>
  </r>
  <r>
    <x v="12702"/>
    <s v="8.30._"/>
    <m/>
    <m/>
    <s v="URSOAIA"/>
    <s v="conform amenajamentelor silvice"/>
    <s v="BISTRIŢA-NĂSĂUD"/>
    <s v="-"/>
    <s v="Tara: România; Judet: BISTRIŢA-NĂSĂUD; -;   -; Nr: -;"/>
    <n v="1978"/>
    <n v="10447"/>
    <n v="6"/>
    <s v="in administrare"/>
    <s v="HG 982/1998;;OUG.1 din 04/01/2017;HG.354/18.05.2017;OUG.68 din 06/11/2019"/>
    <s v="imobil"/>
    <s v="Denumire= ;"/>
  </r>
  <r>
    <x v="12703"/>
    <s v="8.30._"/>
    <m/>
    <m/>
    <s v="STEGEA OBIRSIE"/>
    <s v="conform amenajamentelor silvice"/>
    <s v="BISTRIŢA-NĂSĂUD"/>
    <s v="-"/>
    <s v="Tara: România; Judet: BISTRIŢA-NĂSĂUD; -;   -; Nr: -;"/>
    <n v="1971"/>
    <n v="183"/>
    <n v="6"/>
    <s v="in administrare"/>
    <s v="HG 982/1998;;OUG.1 din 04/01/2017;HG.354/18.05.2017;OUG.68 din 06/11/2019"/>
    <s v="imobil"/>
    <s v="Denumire= ;"/>
  </r>
  <r>
    <x v="12704"/>
    <s v="8.30._"/>
    <m/>
    <m/>
    <s v="VALEA TAULUI -PRELUNGIRE-"/>
    <s v="conform amenajamentelor silvice"/>
    <s v="BISTRIŢA-NĂSĂUD"/>
    <s v="-"/>
    <s v="Tara: România; Judet: BISTRIŢA-NĂSĂUD; -;   -; Nr: -;"/>
    <n v="1980"/>
    <n v="2252"/>
    <n v="6"/>
    <s v="in administrare"/>
    <s v="HG 982/1998;;OUG.1 din 04/01/2017;HG.354/18.05.2017;OUG.68 din 06/11/2019"/>
    <s v="imobil"/>
    <s v="Denumire= ;"/>
  </r>
  <r>
    <x v="12705"/>
    <s v="8.30._"/>
    <m/>
    <m/>
    <s v="PARVA"/>
    <s v="conform amenajamentelor silvice"/>
    <s v="BISTRIŢA-NĂSĂUD"/>
    <s v="-"/>
    <s v="Tara: România; Judet: BISTRIŢA-NĂSĂUD; -;   -; Nr: -;"/>
    <n v="1964"/>
    <n v="215"/>
    <n v="6"/>
    <s v="in administrare"/>
    <s v="HG 982/1998;;OUG.1 din 04/01/2017;OUG.68 din 06/11/2019"/>
    <s v="imobil"/>
    <s v="lucrari de corectarea torentilor"/>
  </r>
  <r>
    <x v="12706"/>
    <s v="8.30._"/>
    <m/>
    <m/>
    <s v="BLIDIREASA SIMEGEA"/>
    <s v="conform amenajamentelor silvice"/>
    <s v="BISTRIŢA-NĂSĂUD"/>
    <s v="-"/>
    <s v="Tara: România; Judet: BISTRIŢA-NĂSĂUD; -;   -; Nr: -;"/>
    <n v="1971"/>
    <n v="1984"/>
    <n v="6"/>
    <s v="in administrare"/>
    <s v="HG 982/1998;;OUG.1 din 04/01/2017;HG.354/18.05.2017;OUG.68 din 06/11/2019"/>
    <s v="imobil"/>
    <s v="Denumire= ;"/>
  </r>
  <r>
    <x v="12707"/>
    <s v="8.30._"/>
    <m/>
    <m/>
    <s v="REMETEA"/>
    <s v="conform amenajamentelor silvice"/>
    <s v="BISTRIŢA-NĂSĂUD"/>
    <s v="-"/>
    <s v="Tara: România; Judet: BISTRIŢA-NĂSĂUD; -;   -; Nr: -;"/>
    <n v="1980"/>
    <n v="8328"/>
    <n v="6"/>
    <s v="in administrare"/>
    <s v="HG 982/1998;;OUG.1 din 04/01/2017;HG.354/18.05.2017;OUG.68 din 06/11/2019"/>
    <s v="imobil"/>
    <s v="Denumire= ;"/>
  </r>
  <r>
    <x v="12708"/>
    <s v="8.30._"/>
    <m/>
    <m/>
    <s v="PANULET"/>
    <s v="conform amenajamentelor silvice"/>
    <s v="BISTRIŢA-NĂSĂUD"/>
    <s v="-"/>
    <s v="Tara: România; Judet: BISTRIŢA-NĂSĂUD; -;   -; Nr: -;"/>
    <n v="1967"/>
    <n v="461"/>
    <n v="6"/>
    <s v="in administrare"/>
    <s v="HG 982/1998;;OUG.1 din 04/01/2017;HG.354/18.05.2017;OUG.68 din 06/11/2019"/>
    <s v="imobil"/>
    <s v="Denumire= ;"/>
  </r>
  <r>
    <x v="12709"/>
    <s v="8.30._"/>
    <m/>
    <m/>
    <s v="PARAUL ZINELOR"/>
    <s v="conform amenajamentelor silvice"/>
    <s v="BISTRIŢA-NĂSĂUD"/>
    <s v="-"/>
    <s v="Tara: România; Judet: BISTRIŢA-NĂSĂUD; -;   -; Nr: -;"/>
    <n v="1967"/>
    <n v="872"/>
    <n v="6"/>
    <s v="in administrare"/>
    <s v="HG 982/1998;;OUG.1 din 04/01/2017;HG.354/18.05.2017;OUG.68 din 06/11/2019"/>
    <s v="imobil"/>
    <s v="Denumire= ;"/>
  </r>
  <r>
    <x v="12710"/>
    <s v="8.30.01"/>
    <m/>
    <m/>
    <s v="CORECTIA TORENTILOR DALBIDAN"/>
    <s v="conform amenajamentelor silvice"/>
    <s v="BISTRIŢA-NĂSĂUD"/>
    <s v="-"/>
    <s v="Tara: România; Judet: BISTRIŢA-NĂSĂUD; -;   -; Nr: -;"/>
    <n v="1993"/>
    <n v="40610"/>
    <n v="6"/>
    <s v="in administrare"/>
    <s v="HG 982/1998;;OUG.1 din 04/01/2017;HG.354/18.05.2017;OUG.68 din 06/11/2019;HG.846/08.10.2020"/>
    <s v="imobil"/>
    <s v="Lungime albie corectată/consolidată=0,5 km;"/>
  </r>
  <r>
    <x v="12711"/>
    <s v="8.30._"/>
    <m/>
    <m/>
    <s v="REPEDELE"/>
    <s v="conform amenajamentelor silvice"/>
    <s v="BISTRIŢA-NĂSĂUD"/>
    <s v="-"/>
    <s v="Tara: România; Judet: BISTRIŢA-NĂSĂUD; -;   -; Nr: -;"/>
    <n v="1965"/>
    <n v="1498"/>
    <n v="6"/>
    <s v="in administrare"/>
    <s v="HG 982/1998;;OUG.1 din 04/01/2017;HG.354/18.05.2017;OUG.68 din 06/11/2019"/>
    <s v="imobil"/>
    <s v="Denumire= ;"/>
  </r>
  <r>
    <x v="12712"/>
    <s v="8.30._"/>
    <m/>
    <m/>
    <s v="NEAGRA SCORUSET"/>
    <s v="conform amenajamentelor silvice"/>
    <s v="BISTRIŢA-NĂSĂUD"/>
    <s v="-"/>
    <s v="Tara: România; Judet: BISTRIŢA-NĂSĂUD; -;   -; Nr: -;"/>
    <n v="1965"/>
    <n v="894"/>
    <n v="6"/>
    <s v="in administrare"/>
    <s v="HG 982/1998;;OUG.1 din 04/01/2017;HG.354/18.05.2017;OUG.68 din 06/11/2019"/>
    <s v="imobil"/>
    <s v="Denumire= ;"/>
  </r>
  <r>
    <x v="12713"/>
    <s v="8.30._"/>
    <m/>
    <m/>
    <s v="STEGEA"/>
    <s v="conform amenajamentelor silvice"/>
    <s v="BISTRIŢA-NĂSĂUD"/>
    <s v="-"/>
    <s v="Tara: România; Judet: BISTRIŢA-NĂSĂUD; -;   -; Nr: -;"/>
    <n v="1973"/>
    <n v="16175"/>
    <n v="6"/>
    <s v="in administrare"/>
    <s v="HG 982/1998;;OUG.1 din 04/01/2017;HG.354/18.05.2017;OUG.68 din 06/11/2019"/>
    <s v="imobil"/>
    <s v="Denumire= ;"/>
  </r>
  <r>
    <x v="12714"/>
    <s v="8.30._"/>
    <m/>
    <m/>
    <s v="PRELUCI I"/>
    <s v="conform amenajamentelor silvice"/>
    <s v="BISTRIŢA-NĂSĂUD"/>
    <s v="-"/>
    <s v="Tara: România; Judet: BISTRIŢA-NĂSĂUD; -;   -; Nr: -;"/>
    <n v="1977"/>
    <n v="7545"/>
    <n v="6"/>
    <s v="in administrare"/>
    <s v="HG 982/1998;;OUG.1 din 04/01/2017;HG.354/18.05.2017;OUG.68 din 06/11/2019"/>
    <s v="imobil"/>
    <s v="Denumire= ;"/>
  </r>
  <r>
    <x v="12715"/>
    <s v="8.30._"/>
    <m/>
    <m/>
    <s v="JIDOVI"/>
    <s v="conform amenajamentelor silvice"/>
    <s v="BISTRIŢA-NĂSĂUD"/>
    <s v="-"/>
    <s v="Tara: România; Judet: BISTRIŢA-NĂSĂUD; -;   -; Nr: -;"/>
    <n v="1972"/>
    <n v="1738"/>
    <n v="6"/>
    <s v="in administrare"/>
    <s v="HG 982/1998;;OUG.1 din 04/01/2017;HG.354/18.05.2017;OUG.68 din 06/11/2019"/>
    <s v="imobil"/>
    <s v="Denumire= ;"/>
  </r>
  <r>
    <x v="12716"/>
    <s v="8.30._"/>
    <m/>
    <m/>
    <s v="CORBU"/>
    <s v="conform amenajamentelor silvice"/>
    <s v="BISTRIŢA-NĂSĂUD"/>
    <s v="-"/>
    <s v="Tara: România; Judet: BISTRIŢA-NĂSĂUD; -;   -; Nr: -;"/>
    <n v="1983"/>
    <n v="10640"/>
    <n v="6"/>
    <s v="in administrare"/>
    <s v="HG 982/1998;;OUG.1 din 04/01/2017;HG.354/18.05.2017;OUG.68 din 06/11/2019"/>
    <s v="imobil"/>
    <s v="Denumire= ;"/>
  </r>
  <r>
    <x v="12717"/>
    <s v="8.30._"/>
    <m/>
    <m/>
    <s v="MARIA MICA"/>
    <s v="conform amenajamentelor silvice"/>
    <s v="BISTRIŢA-NĂSĂUD"/>
    <s v="-"/>
    <s v="Tara: România; Judet: BISTRIŢA-NĂSĂUD; -;   -; Nr: -;"/>
    <n v="1961"/>
    <n v="4887"/>
    <n v="6"/>
    <s v="in administrare"/>
    <s v="HG 982/1998;;OUG.1 din 04/01/2017;HG.354/18.05.2017;OUG.68 din 06/11/2019"/>
    <s v="imobil"/>
    <s v="Denumire= ;"/>
  </r>
  <r>
    <x v="12718"/>
    <s v="8.30._"/>
    <m/>
    <m/>
    <s v="MARIA MARE"/>
    <s v="conform amenajamentelor silvice"/>
    <s v="BISTRIŢA-NĂSĂUD"/>
    <s v="-"/>
    <s v="Tara: România; Judet: BISTRIŢA-NĂSĂUD; -;   -; Nr: -;"/>
    <n v="1965"/>
    <n v="1090"/>
    <n v="6"/>
    <s v="in administrare"/>
    <s v="HG 982/1998;;OUG.1 din 04/01/2017;HG.354/18.05.2017;OUG.68 din 06/11/2019"/>
    <s v="imobil"/>
    <s v="Denumire= ;"/>
  </r>
  <r>
    <x v="12719"/>
    <s v="8.30._"/>
    <m/>
    <m/>
    <s v="VALEA SECII"/>
    <s v="conform amenajamentelor silvice"/>
    <s v="BISTRIŢA-NĂSĂUD"/>
    <s v="-"/>
    <s v="Tara: România; Judet: BISTRIŢA-NĂSĂUD; -;   -; Nr: -;"/>
    <n v="1974"/>
    <n v="6269"/>
    <n v="6"/>
    <s v="in administrare"/>
    <s v="HG 982/1998;;OUG.1 din 04/01/2017;HG.354/18.05.2017;OUG.68 din 06/11/2019"/>
    <s v="imobil"/>
    <s v="Denumire= ;"/>
  </r>
  <r>
    <x v="12720"/>
    <s v="8.04.04"/>
    <m/>
    <m/>
    <s v="STRAMBA-SUBPIATRA"/>
    <s v="conform amenajamentelor silvice"/>
    <s v="BISTRIŢA-NĂSĂUD"/>
    <s v="-"/>
    <s v="Tara: România; Judet: BISTRIŢA-NĂSĂUD; -;   -; Nr: -;"/>
    <n v="1963"/>
    <n v="5355"/>
    <n v="6"/>
    <s v="in administrare"/>
    <s v="HG 982/1998;;OUG.1 din 04/01/2017;HG.354/18.05.2017;OUG.68 din 06/11/2019"/>
    <s v="imobil"/>
    <s v="Lungime= Km;Suprafeţe= ha;CF= ;"/>
  </r>
  <r>
    <x v="12721"/>
    <s v="8.30._"/>
    <m/>
    <m/>
    <s v="MIHAIASA"/>
    <s v="conform amenajamentelor silvice"/>
    <s v="BISTRIŢA-NĂSĂUD"/>
    <s v="-"/>
    <s v="Tara: România; Judet: BISTRIŢA-NĂSĂUD; -;   -; Nr: -;"/>
    <n v="1983"/>
    <n v="13869"/>
    <n v="6"/>
    <s v="in administrare"/>
    <s v="HG 982/1998;;OUG.1 din 04/01/2017;HG.354/18.05.2017;OUG.68 din 06/11/2019"/>
    <s v="imobil"/>
    <s v="Denumire= ;"/>
  </r>
  <r>
    <x v="12722"/>
    <s v="8.30._"/>
    <m/>
    <m/>
    <s v="BUJDEIE"/>
    <s v="conform amenajamentelor silvice"/>
    <s v="BISTRIŢA-NĂSĂUD"/>
    <s v="-"/>
    <s v="Tara: România; Judet: BISTRIŢA-NĂSĂUD; -;   -; Nr: -;"/>
    <n v="1972"/>
    <n v="415"/>
    <n v="6"/>
    <s v="in administrare"/>
    <s v="HG 982/1998;;OUG.1 din 04/01/2017;HG.354/18.05.2017;OUG.68 din 06/11/2019"/>
    <s v="imobil"/>
    <s v="Denumire= ;"/>
  </r>
  <r>
    <x v="12723"/>
    <s v="8.04.04"/>
    <m/>
    <m/>
    <s v="DRUM FORESTIER SULIGU DE SUS II"/>
    <s v="conform amenajamentelor silvice"/>
    <s v="MARAMUREŞ"/>
    <s v="-"/>
    <s v="Tara: România; Judet: MARAMUREŞ; -;   -; Nr: -;"/>
    <n v="1992"/>
    <n v="91514"/>
    <n v="24"/>
    <s v="in administrare"/>
    <s v="HG 982/1998;;OUG.1 din 04/01/2017;HG.354/18.05.2017;OUG.68 din 06/11/2019"/>
    <s v="imobil"/>
    <s v="Lungime= Km;Suprafeţe= ha;CF= ;"/>
  </r>
  <r>
    <x v="12724"/>
    <s v="8.04.04"/>
    <m/>
    <m/>
    <s v="TCFF BOTIZU III"/>
    <s v="conform amenajamentelor silvice"/>
    <s v="MARAMUREŞ"/>
    <s v="-"/>
    <s v="Tara: România; Judet: MARAMUREŞ; -;   -; Nr: -;"/>
    <n v="1933"/>
    <n v="50000"/>
    <n v="24"/>
    <s v="in administrare"/>
    <s v="HG 982/1998;;OUG.1 din 04/01/2017;OUG.68 din 06/11/2019"/>
    <s v="imobil"/>
    <s v="cai ferate forestiere"/>
  </r>
  <r>
    <x v="12725"/>
    <s v="8.04.04"/>
    <m/>
    <m/>
    <s v="DRUM FORESTIER VALEA PESTILOR"/>
    <s v="conform amenajamentelor silvice"/>
    <s v="MARAMUREŞ"/>
    <s v="-"/>
    <s v="Tara: România; Judet: MARAMUREŞ; -;   -; Nr: -;"/>
    <n v="1954"/>
    <n v="50000"/>
    <n v="24"/>
    <s v="in administrare"/>
    <s v="HG 982/1998;;OUG.1 din 04/01/2017;OUG.68 din 06/11/2019"/>
    <s v="imobil"/>
    <s v="drum auto forestier"/>
  </r>
  <r>
    <x v="12726"/>
    <s v="8.04.04"/>
    <m/>
    <m/>
    <s v="DRUM FORESTIER VALEA REA"/>
    <s v="conform amenajamentelor silvice"/>
    <s v="MARAMUREŞ"/>
    <s v="-"/>
    <s v="Tara: România; Judet: MARAMUREŞ; -;   -; Nr: -;"/>
    <n v="1978"/>
    <n v="75000"/>
    <n v="24"/>
    <s v="in administrare"/>
    <s v="HG 982/1998;;OUG.1 din 04/01/2017;OUG.68 din 06/11/2019"/>
    <s v="imobil"/>
    <s v="drum auto forestier"/>
  </r>
  <r>
    <x v="12727"/>
    <s v="8.04.04"/>
    <m/>
    <m/>
    <s v="LINIE CFF RAMIF NOVICIOR"/>
    <s v="conform amenajamentelor silvice"/>
    <s v="MARAMUREŞ"/>
    <s v="-"/>
    <s v="Tara: România; Judet: MARAMUREŞ; -;   -; Nr: -;"/>
    <n v="1961"/>
    <n v="18000"/>
    <n v="24"/>
    <s v="in administrare"/>
    <s v="HG 982/1998;;OUG.1 din 04/01/2017;OUG.68 din 06/11/2019"/>
    <s v="imobil"/>
    <s v="cai ferate forestiere"/>
  </r>
  <r>
    <x v="12728"/>
    <s v="8.04.04"/>
    <m/>
    <m/>
    <s v="DRUM DAMACUS II"/>
    <s v="conform amenajamentelor silvice"/>
    <s v="MARAMUREŞ"/>
    <s v="-"/>
    <s v="Tara: România; Judet: MARAMUREŞ; -;   -; Nr: -;"/>
    <n v="1962"/>
    <n v="95215"/>
    <n v="24"/>
    <s v="in administrare"/>
    <s v="HG 982/1998;;OUG.1 din 04/01/2017;OUG.68 din 06/11/2019"/>
    <s v="imobil"/>
    <s v="drum auto forestier"/>
  </r>
  <r>
    <x v="12729"/>
    <s v="8.04.04"/>
    <m/>
    <m/>
    <s v="VL. DOMOSII"/>
    <s v="conform amenajamentelor silvice"/>
    <s v="MARAMUREŞ"/>
    <s v="-"/>
    <s v="Tara: România; Judet: MARAMUREŞ; -;   -; Nr: -;"/>
    <n v="1981"/>
    <n v="9422"/>
    <n v="24"/>
    <s v="in administrare"/>
    <s v="HG 982/1998;;OUG.1 din 04/01/2017;OUG.68 din 06/11/2019"/>
    <s v="imobil"/>
    <s v="DAF"/>
  </r>
  <r>
    <x v="12730"/>
    <s v="8.04.04"/>
    <m/>
    <m/>
    <s v="PONORITA"/>
    <s v="conform amenajamentelor silvice"/>
    <s v="MARAMUREŞ"/>
    <s v="-"/>
    <s v="Tara: România; Judet: MARAMUREŞ; -;   -; Nr: -;"/>
    <n v="1964"/>
    <n v="5000"/>
    <n v="24"/>
    <s v="in administrare"/>
    <s v="HG 982/1998;;OUG.1 din 04/01/2017;OUG.68 din 06/11/2019"/>
    <s v="imobil"/>
    <s v="DAF"/>
  </r>
  <r>
    <x v="12731"/>
    <s v="8.04.04"/>
    <m/>
    <m/>
    <s v="PR. BISERICII"/>
    <s v="conform amenajamentelor silvice"/>
    <s v="MARAMUREŞ"/>
    <s v="-"/>
    <s v="Tara: România; Judet: MARAMUREŞ; -;   -; Nr: -;"/>
    <n v="1975"/>
    <n v="150"/>
    <n v="24"/>
    <s v="in administrare"/>
    <s v="HG 982/1998;;OUG.1 din 04/01/2017;OUG.68 din 06/11/2019"/>
    <s v="imobil"/>
    <s v="DAF"/>
  </r>
  <r>
    <x v="12732"/>
    <s v="8.04.04"/>
    <m/>
    <m/>
    <s v="SEINEL-RACORD"/>
    <s v="conform amenajamentelor silvice"/>
    <s v="MARAMUREŞ"/>
    <s v="-"/>
    <s v="Tara: România; Judet: MARAMUREŞ; -;   -; Nr: -;"/>
    <n v="1968"/>
    <n v="245396"/>
    <n v="24"/>
    <s v="in administrare"/>
    <s v="HG 982/1998;;OUG.1 din 04/01/2017;OUG.68 din 06/11/2019"/>
    <s v="imobil"/>
    <s v="DAF"/>
  </r>
  <r>
    <x v="12733"/>
    <s v="8.04.04"/>
    <m/>
    <m/>
    <s v="VL.CUTII"/>
    <s v="conform amenajamentelor silvice"/>
    <s v="MARAMUREŞ"/>
    <s v="-"/>
    <s v="Tara: România; Judet: MARAMUREŞ; -;   -; Nr: -;"/>
    <n v="1962"/>
    <n v="41351"/>
    <n v="24"/>
    <s v="in administrare"/>
    <s v="HG 982/1998;;OUG.1 din 04/01/2017;OUG.68 din 06/11/2019"/>
    <s v="imobil"/>
    <s v="DAF"/>
  </r>
  <r>
    <x v="12734"/>
    <s v="8.04.04"/>
    <m/>
    <m/>
    <s v="DR FOR VL UNGURILOR"/>
    <s v="conform amenajamentelor silvice"/>
    <s v="MARAMUREŞ"/>
    <s v="-"/>
    <s v="Tara: România; Judet: MARAMUREŞ; -;   -; Nr: -;"/>
    <n v="1971"/>
    <n v="55000"/>
    <n v="24"/>
    <s v="in administrare"/>
    <s v="HG 982/1998;;OUG.1 din 04/01/2017;OUG.68 din 06/11/2019"/>
    <s v="imobil"/>
    <s v="drum auto forestier"/>
  </r>
  <r>
    <x v="12735"/>
    <s v="8.04.04"/>
    <m/>
    <m/>
    <s v="DR FOR ZIMBRITA"/>
    <s v="conform amenajamentelor silvice"/>
    <s v="MARAMUREŞ"/>
    <s v="-"/>
    <s v="Tara: România; Judet: MARAMUREŞ; -;   -; Nr: -;"/>
    <n v="1985"/>
    <n v="157534"/>
    <n v="24"/>
    <s v="in administrare"/>
    <s v="HG 982/1998;;OUG.1 din 04/01/2017;HG.354/18.05.2017;OUG.68 din 06/11/2019"/>
    <s v="imobil"/>
    <s v="Lungime= Km;Suprafeţe= ha;CF= ;"/>
  </r>
  <r>
    <x v="12736"/>
    <s v="8.04.04"/>
    <m/>
    <m/>
    <s v="DRUM DIMBUL URSULUI"/>
    <s v="conform amenajamentelor silvice"/>
    <s v="MARAMUREŞ"/>
    <s v="-"/>
    <s v="Tara: România; Judet: MARAMUREŞ; -;   -; Nr: -;"/>
    <n v="1970"/>
    <n v="148046"/>
    <n v="24"/>
    <s v="in administrare"/>
    <s v="HG 982/1998;;OUG.1 din 04/01/2017;OUG.68 din 06/11/2019"/>
    <s v="imobil"/>
    <s v="drum auto forestier"/>
  </r>
  <r>
    <x v="12737"/>
    <s v="8.04.04"/>
    <m/>
    <m/>
    <s v="DR FOR VARATEC BAILOR"/>
    <s v="conform amenajamentelor silvice"/>
    <s v="MARAMUREŞ"/>
    <s v="-"/>
    <s v="Tara: România; Judet: MARAMUREŞ; -;   -; Nr: -;"/>
    <n v="1985"/>
    <n v="147058"/>
    <n v="24"/>
    <s v="in administrare"/>
    <s v="HG 982/1998;;OUG.1 din 04/01/2017;HG.354/18.05.2017;OUG.68 din 06/11/2019"/>
    <s v="imobil"/>
    <s v="Lungime= Km;Suprafeţe= ha;CF= ;"/>
  </r>
  <r>
    <x v="12738"/>
    <s v="8.04.04"/>
    <m/>
    <m/>
    <s v="DR FOR VEZUINA"/>
    <s v="conform amenajamentelor silvice"/>
    <s v="MARAMUREŞ"/>
    <s v="-"/>
    <s v="Tara: România; Judet: MARAMUREŞ; -;   -; Nr: -;"/>
    <n v="1962"/>
    <n v="55000"/>
    <n v="24"/>
    <s v="in administrare"/>
    <s v="HG 982/1998;;OUG.1 din 04/01/2017;OUG.68 din 06/11/2019"/>
    <s v="imobil"/>
    <s v="drum auto forestier"/>
  </r>
  <r>
    <x v="12739"/>
    <s v="8.26.06"/>
    <m/>
    <m/>
    <s v="DR FOR IZV ALB"/>
    <s v="conform amenajamentelor silvice"/>
    <s v="MARAMUREŞ"/>
    <s v="-"/>
    <s v="Tara: România; Judet: MARAMUREŞ; -;   -; Nr: -;"/>
    <n v="1975"/>
    <n v="155000"/>
    <n v="24"/>
    <s v="in administrare"/>
    <s v="HG 982/1998;;OUG.1 din 04/01/2017;OUG.68 din 06/11/2019"/>
    <s v="imobil"/>
    <s v="drum auto forestier"/>
  </r>
  <r>
    <x v="12740"/>
    <s v="8.26.05"/>
    <m/>
    <m/>
    <s v="DR FOR IZV ROTI"/>
    <s v="conform amenajamentelor silvice"/>
    <s v="MARAMUREŞ"/>
    <s v="-"/>
    <s v="Tara: România; Judet: MARAMUREŞ; -;   -; Nr: -;"/>
    <n v="1982"/>
    <n v="50000"/>
    <n v="24"/>
    <s v="in administrare"/>
    <s v="HG 982/1998;;OUG.1 din 04/01/2017;OUG.68 din 06/11/2019"/>
    <s v="imobil"/>
    <s v="drum auto forestier"/>
  </r>
  <r>
    <x v="12741"/>
    <s v="8.04.04"/>
    <m/>
    <m/>
    <s v="DR FOR MESTEACAN"/>
    <s v="conform amenajamentelor silvice"/>
    <s v="MARAMUREŞ"/>
    <s v="-"/>
    <s v="Tara: România; Judet: MARAMUREŞ; -;   -; Nr: -;"/>
    <n v="1976"/>
    <n v="105000"/>
    <n v="24"/>
    <s v="in administrare"/>
    <s v="HG 982/1998;;OUG.1 din 04/01/2017;OUG.68 din 06/11/2019"/>
    <s v="imobil"/>
    <s v="drum auto forestier"/>
  </r>
  <r>
    <x v="12742"/>
    <s v="8.04.04"/>
    <m/>
    <m/>
    <s v="DR FOR PR URSULUI POIANA"/>
    <s v="conform amenajamentelor silvice"/>
    <s v="MARAMUREŞ"/>
    <s v="-"/>
    <s v="Tara: România; Judet: MARAMUREŞ; -;   -; Nr: -;"/>
    <n v="1968"/>
    <n v="285000"/>
    <n v="24"/>
    <s v="in administrare"/>
    <s v="HG 982/1998;;OUG.1 din 04/01/2017;OUG.68 din 06/11/2019"/>
    <s v="imobil"/>
    <s v="drum auto forestier"/>
  </r>
  <r>
    <x v="12743"/>
    <s v="8.04.04"/>
    <m/>
    <m/>
    <s v="DRUM FORESTIER MESTEACAN I+II"/>
    <s v="conform amenajamentelor silvice"/>
    <s v="MARAMUREŞ"/>
    <s v="-"/>
    <s v="Tara: România; Judet: MARAMUREŞ; -;   -; Nr: -;"/>
    <n v="1969"/>
    <n v="60000"/>
    <n v="24"/>
    <s v="in administrare"/>
    <s v="HG 982/1998;;OUG.1 din 04/01/2017;OUG.68 din 06/11/2019"/>
    <s v="imobil"/>
    <s v="drum auto forestier"/>
  </r>
  <r>
    <x v="12744"/>
    <s v="8.04.04"/>
    <m/>
    <m/>
    <s v="RONA CORNET"/>
    <s v="conform amenajamentelor silvice"/>
    <s v="MARAMUREŞ"/>
    <s v="-"/>
    <s v="Tara: România; Judet: MARAMUREŞ; -;   -; Nr: -;"/>
    <n v="1962"/>
    <n v="54904"/>
    <n v="24"/>
    <s v="in administrare"/>
    <s v="HG 982/1998;;OUG.1 din 04/01/2017;OUG.68 din 06/11/2019"/>
    <s v="imobil"/>
    <s v="DAF"/>
  </r>
  <r>
    <x v="12745"/>
    <s v="8.04.04"/>
    <m/>
    <m/>
    <s v="HIGEA"/>
    <s v="conform amenajamentelor silvice"/>
    <s v="MARAMUREŞ"/>
    <s v="-"/>
    <s v="Tara: România; Judet: MARAMUREŞ; -;   -; Nr: -;"/>
    <n v="1966"/>
    <n v="93060"/>
    <n v="24"/>
    <s v="in administrare"/>
    <s v="HG 982/1998;;OUG.1 din 04/01/2017;OUG.68 din 06/11/2019"/>
    <s v="imobil"/>
    <s v="DAF"/>
  </r>
  <r>
    <x v="12746"/>
    <s v="8.04.04"/>
    <m/>
    <m/>
    <s v="HUTA-MICEU"/>
    <s v="conform amenajamentelor silvice"/>
    <s v="MARAMUREŞ"/>
    <s v="-"/>
    <s v="Tara: România; Judet: MARAMUREŞ; -;   -; Nr: -;"/>
    <n v="1962"/>
    <n v="44659"/>
    <n v="24"/>
    <s v="in administrare"/>
    <s v="HG 982/1998;;OUG.1 din 04/01/2017;OUG.68 din 06/11/2019"/>
    <s v="imobil"/>
    <s v="DAF"/>
  </r>
  <r>
    <x v="12747"/>
    <s v="8.04.04"/>
    <m/>
    <m/>
    <s v="DRUM FORESTIER IZVORU RICII"/>
    <s v="conform amenajamentelor silvice"/>
    <s v="MARAMUREŞ"/>
    <s v="-"/>
    <s v="Tara: România; Judet: MARAMUREŞ; -;   -; Nr: -;"/>
    <n v="1966"/>
    <n v="177782"/>
    <n v="24"/>
    <s v="in administrare"/>
    <s v="HG 982/1998;;OUG.1 din 04/01/2017;OUG.68 din 06/11/2019"/>
    <s v="imobil"/>
    <s v="drum auto forestier"/>
  </r>
  <r>
    <x v="12748"/>
    <s v="8.04.04"/>
    <m/>
    <m/>
    <s v="DRUM FORESTIER EUGIN"/>
    <s v="conform amenajamentelor silvice"/>
    <s v="MARAMUREŞ"/>
    <s v="-"/>
    <s v="Tara: România; Judet: MARAMUREŞ; -;   -; Nr: -;"/>
    <n v="1980"/>
    <n v="51931"/>
    <n v="24"/>
    <s v="in administrare"/>
    <s v="HG 982/1998;;OUG.1 din 04/01/2017;OUG.68 din 06/11/2019"/>
    <s v="imobil"/>
    <s v="drum auto forestier"/>
  </r>
  <r>
    <x v="12749"/>
    <s v="8.04.04"/>
    <m/>
    <m/>
    <s v="TIBLES"/>
    <s v="conform amenajamentelor silvice"/>
    <s v="MARAMUREŞ"/>
    <s v="-"/>
    <s v="Tara: România; Judet: MARAMUREŞ; -;   -; Nr: -;"/>
    <n v="1962"/>
    <n v="180001"/>
    <n v="24"/>
    <s v="in administrare"/>
    <s v="HG 982/1998;;OUG.1 din 04/01/2017;OUG.68 din 06/11/2019"/>
    <s v="imobil"/>
    <s v="DAF"/>
  </r>
  <r>
    <x v="12750"/>
    <s v="8.04.04"/>
    <m/>
    <m/>
    <s v="URSULUI PRELUNGIRE"/>
    <s v="conform amenajamentelor silvice"/>
    <s v="MARAMUREŞ"/>
    <s v="-"/>
    <s v="Tara: România; Judet: MARAMUREŞ; -;   -; Nr: -;"/>
    <n v="1961"/>
    <n v="200000"/>
    <n v="24"/>
    <s v="in administrare"/>
    <s v="HG 982/1998;;OUG.1 din 04/01/2017;OUG.68 din 06/11/2019"/>
    <s v="imobil"/>
    <s v="DAF"/>
  </r>
  <r>
    <x v="12751"/>
    <s v="8.04.04"/>
    <m/>
    <m/>
    <s v="DIDII PRELUNGIRE"/>
    <s v="conform amenajamentelor silvice"/>
    <s v="MARAMUREŞ"/>
    <s v="-"/>
    <s v="Tara: România; Judet: MARAMUREŞ; -;   -; Nr: -;"/>
    <n v="1965"/>
    <n v="100000"/>
    <n v="24"/>
    <s v="in administrare"/>
    <s v="HG 982/1998;;OUG.1 din 04/01/2017;OUG.68 din 06/11/2019"/>
    <s v="imobil"/>
    <s v="DAF"/>
  </r>
  <r>
    <x v="12752"/>
    <s v="8.04.04"/>
    <m/>
    <m/>
    <s v="SESURI"/>
    <s v="conform amenajamentelor silvice"/>
    <s v="MARAMUREŞ"/>
    <s v="-"/>
    <s v="Tara: România; Judet: MARAMUREŞ; -;   -; Nr: -;"/>
    <n v="1976"/>
    <n v="300000"/>
    <n v="24"/>
    <s v="in administrare"/>
    <s v="HG 982/1998;;OUG.1 din 04/01/2017;OUG.68 din 06/11/2019"/>
    <s v="imobil"/>
    <s v="DAF"/>
  </r>
  <r>
    <x v="12753"/>
    <s v="8.04.04"/>
    <m/>
    <m/>
    <s v="ZIMBROSLAV"/>
    <s v="conform amenajamentelor silvice"/>
    <s v="MARAMUREŞ"/>
    <s v="-"/>
    <s v="Tara: România; Judet: MARAMUREŞ; -;   -; Nr: -;"/>
    <n v="1977"/>
    <n v="110000"/>
    <n v="24"/>
    <s v="in administrare"/>
    <s v="HG 982/1998;;OUG.1 din 04/01/2017;OUG.68 din 06/11/2019"/>
    <s v="imobil"/>
    <s v="DAF"/>
  </r>
  <r>
    <x v="12754"/>
    <s v="8.04.04"/>
    <m/>
    <m/>
    <s v="BIRLOAIA PREL."/>
    <s v="conform amenajamentelor silvice"/>
    <s v="MARAMUREŞ"/>
    <s v="-"/>
    <s v="Tara: România; Judet: MARAMUREŞ; -;   -; Nr: -;"/>
    <n v="1985"/>
    <n v="100000"/>
    <n v="24"/>
    <s v="in administrare"/>
    <s v="HG 982/1998;;OUG.1 din 04/01/2017;OUG.68 din 06/11/2019"/>
    <s v="imobil"/>
    <s v="DAF"/>
  </r>
  <r>
    <x v="12755"/>
    <s v="8.04.04"/>
    <m/>
    <m/>
    <s v="CIUNGOAIA"/>
    <s v="conform amenajamentelor silvice"/>
    <s v="MARAMUREŞ"/>
    <s v="-"/>
    <s v="Tara: România; Judet: MARAMUREŞ; -;   -; Nr: -;"/>
    <n v="1984"/>
    <n v="70000"/>
    <n v="24"/>
    <s v="in administrare"/>
    <s v="HG 982/1998;;OUG.1 din 04/01/2017;OUG.68 din 06/11/2019"/>
    <s v="imobil"/>
    <s v="DAF"/>
  </r>
  <r>
    <x v="12756"/>
    <s v="8.04.04"/>
    <m/>
    <m/>
    <s v="VL.TIGANULUI"/>
    <s v="conform amenajamentelor silvice"/>
    <s v="MARAMUREŞ"/>
    <s v="-"/>
    <s v="Tara: România; Judet: MARAMUREŞ; -;   -; Nr: -;"/>
    <n v="1971"/>
    <n v="69267"/>
    <n v="24"/>
    <s v="in administrare"/>
    <s v="HG 982/1998;;OUG.1 din 04/01/2017;OUG.68 din 06/11/2019"/>
    <s v="imobil"/>
    <s v="DAF"/>
  </r>
  <r>
    <x v="12757"/>
    <s v="8.04.04"/>
    <m/>
    <m/>
    <s v="IZV.URSULUI"/>
    <s v="conform amenajamentelor silvice"/>
    <s v="MARAMUREŞ"/>
    <s v="-"/>
    <s v="Tara: România; Judet: MARAMUREŞ; -;   -; Nr: -;"/>
    <n v="1966"/>
    <n v="280000"/>
    <n v="24"/>
    <s v="in administrare"/>
    <s v="HG 982/1998;;OUG.1 din 04/01/2017;OUG.68 din 06/11/2019"/>
    <s v="imobil"/>
    <s v="DAF"/>
  </r>
  <r>
    <x v="12758"/>
    <s v="8.04.04"/>
    <m/>
    <m/>
    <s v="DRUM FORESTIER MICUL"/>
    <s v="conform amenajamentelor silvice"/>
    <s v="MARAMUREŞ"/>
    <s v="-"/>
    <s v="Tara: România; Judet: MARAMUREŞ; -;   -; Nr: -;"/>
    <n v="1974"/>
    <n v="167000"/>
    <n v="24"/>
    <s v="in administrare"/>
    <s v="HG 982/1998;;OUG.1 din 04/01/2017;OUG.68 din 06/11/2019"/>
    <s v="imobil"/>
    <s v="drum auto forestier"/>
  </r>
  <r>
    <x v="12759"/>
    <s v="8.04.04"/>
    <m/>
    <m/>
    <s v="DRUM FORESTIER OSTRE"/>
    <s v="conform amenajamentelor silvice"/>
    <s v="MARAMUREŞ"/>
    <s v="-"/>
    <s v="Tara: România; Judet: MARAMUREŞ; -;   -; Nr: -;"/>
    <n v="1977"/>
    <n v="148500"/>
    <n v="24"/>
    <s v="in administrare"/>
    <s v="HG 982/1998;;OUG.1 din 04/01/2017;OUG.68 din 06/11/2019"/>
    <s v="imobil"/>
    <s v="drum auto forestier"/>
  </r>
  <r>
    <x v="12760"/>
    <s v="8.04.04"/>
    <m/>
    <m/>
    <s v="DRUM FORESTIER PLOPI"/>
    <s v="conform amenajamentelor silvice"/>
    <s v="MARAMUREŞ"/>
    <s v="-"/>
    <s v="Tara: România; Judet: MARAMUREŞ; -;   -; Nr: -;"/>
    <n v="1981"/>
    <n v="150000"/>
    <n v="24"/>
    <s v="in administrare"/>
    <s v="HG 982/1998;;OUG.1 din 04/01/2017;OUG.68 din 06/11/2019"/>
    <s v="imobil"/>
    <s v="drum auto forestier"/>
  </r>
  <r>
    <x v="12761"/>
    <s v="8.04.04"/>
    <m/>
    <m/>
    <s v="DR.POINESTI I"/>
    <s v="conform amenajamentelor silvice"/>
    <s v="VASLUI"/>
    <s v="-"/>
    <s v="Tara: România; Judet: VASLUI; -;   -; Nr: -;"/>
    <n v="1982"/>
    <n v="73383"/>
    <n v="37"/>
    <s v="in administrare"/>
    <s v="HG 982/1998;HG 1344/2011;OUG.1 din 04/01/2017;OUG.68 din 06/11/2019"/>
    <s v="imobil"/>
    <s v="drum auto forestier"/>
  </r>
  <r>
    <x v="12762"/>
    <s v="8.04.04"/>
    <m/>
    <m/>
    <s v="DR.VALEA IMPUTITA"/>
    <s v="conform amenajamentelor silvice"/>
    <s v="VASLUI"/>
    <s v="-"/>
    <s v="Tara: România; Judet: VASLUI; -;   -; Nr: -;"/>
    <n v="1979"/>
    <n v="2718"/>
    <n v="37"/>
    <s v="in administrare"/>
    <s v="HG 982/1998;HG 1344/2011;OUG.1 din 04/01/2017;OUG.68 din 06/11/2019"/>
    <s v="imobil"/>
    <s v="drum auto forestier"/>
  </r>
  <r>
    <x v="12763"/>
    <s v="8.04.04"/>
    <m/>
    <m/>
    <s v="DR.STUHULET"/>
    <s v="conform amenajamentelor silvice"/>
    <s v="VASLUI"/>
    <s v="-"/>
    <s v="Tara: România; Judet: VASLUI; -;   -; Nr: -;"/>
    <n v="1964"/>
    <n v="505"/>
    <n v="37"/>
    <s v="in administrare"/>
    <s v="HG 982/1998;HG 1344/2011;OUG.1 din 04/01/2017;OUG.68 din 06/11/2019"/>
    <s v="imobil"/>
    <s v="drum auto forestier"/>
  </r>
  <r>
    <x v="12764"/>
    <s v="8.04.04"/>
    <m/>
    <m/>
    <s v="DR.STUHULET"/>
    <s v="conform amenajamentelor silvice"/>
    <s v="VASLUI"/>
    <s v="-"/>
    <s v="Tara: România; Judet: VASLUI; -;   -; Nr: -;"/>
    <n v="1978"/>
    <n v="9637"/>
    <n v="37"/>
    <s v="in administrare"/>
    <s v="HG 982/1998;HG 1344/2011;OUG.1 din 04/01/2017;HG.354/18.05.2017;OUG.68 din 06/11/2019"/>
    <s v="imobil"/>
    <s v="Lungime= Km;Suprafeţe= ha;CF= ;"/>
  </r>
  <r>
    <x v="12765"/>
    <s v="8.04.04"/>
    <m/>
    <m/>
    <s v="DR.TRAUS-FRUNTISENI"/>
    <s v="conform amenajamentelor silvice"/>
    <s v="VASLUI"/>
    <s v="-"/>
    <s v="Tara: România; Judet: VASLUI; -;   -; Nr: -;"/>
    <n v="1987"/>
    <n v="153290"/>
    <n v="37"/>
    <s v="in administrare"/>
    <s v="HG 982/1998;HG 1344/2011;OUG.1 din 04/01/2017;HG.354/18.05.2017;OUG.68 din 06/11/2019"/>
    <s v="imobil"/>
    <s v="Lungime= Km;Suprafeţe= ha;CF= ;"/>
  </r>
  <r>
    <x v="12766"/>
    <s v="8.04.04"/>
    <m/>
    <m/>
    <s v="DR.BUJORENI"/>
    <s v="conform amenajamentelor silvice"/>
    <s v="VASLUI"/>
    <s v="-"/>
    <s v="Tara: România; Judet: VASLUI; -;   -; Nr: -;"/>
    <n v="1989"/>
    <n v="112274"/>
    <n v="37"/>
    <s v="in administrare"/>
    <s v="HG 982/1998;HG 1344/2011;OUG.1 din 04/01/2017;HG.354/18.05.2017;OUG.68 din 06/11/2019"/>
    <s v="imobil"/>
    <s v="Lungime= Km;Suprafeţe= ha;CF= ;"/>
  </r>
  <r>
    <x v="12767"/>
    <s v="8.04.04"/>
    <m/>
    <m/>
    <s v="DR.COLONOASA"/>
    <s v="conform amenajamentelor silvice"/>
    <s v="BACĂU"/>
    <s v="-"/>
    <s v="Tara: România; Judet: BACĂU; -;   -; Nr: -;"/>
    <n v="1970"/>
    <n v="19438"/>
    <n v="4"/>
    <s v="in administrare"/>
    <s v="HG 982/1998;HG 1344/2011;OUG.1 din 04/01/2017;HG.354/18.05.2017;OUG.68 din 06/11/2019"/>
    <s v="imobil"/>
    <s v="Lungime= Km;Suprafeţe= ha;CF= ;"/>
  </r>
  <r>
    <x v="12768"/>
    <s v="8.04.04"/>
    <m/>
    <m/>
    <s v="DR.BARCANA-PLOPOASA"/>
    <s v="conform amenajamentelor silvice"/>
    <s v="BACĂU"/>
    <s v="-"/>
    <s v="Tara: România; Judet: BACĂU; -;   -; Nr: -;"/>
    <n v="1986"/>
    <n v="73398"/>
    <n v="4"/>
    <s v="in administrare"/>
    <s v="HG 982/1998;HG 1344/2011; HG 478/ 24-IUN-15;HG.478/24-IUN-15;OUG.1 din 04/01/2017;HG.354/18.05.2017;OUG.68 din 06/11/2019"/>
    <s v="imobil"/>
    <s v="Lungime= Km;Suprafeţe= ha;CF= ;"/>
  </r>
  <r>
    <x v="12769"/>
    <s v="8.04.04"/>
    <m/>
    <m/>
    <s v="DR.PIETROSU-DUMESTI"/>
    <s v="conform amenajamentelor silvice"/>
    <s v="VASLUI"/>
    <s v="-"/>
    <s v="Tara: România; Judet: VASLUI; -;   -; Nr: -;"/>
    <n v="1967"/>
    <n v="21353"/>
    <n v="37"/>
    <s v="in administrare"/>
    <s v="HG 982/1998;HG 1344/2011;OUG.1 din 04/01/2017;OUG.68 din 06/11/2019"/>
    <s v="imobil"/>
    <s v="drum auto forestier"/>
  </r>
  <r>
    <x v="12770"/>
    <s v="8.04.04"/>
    <m/>
    <m/>
    <s v="DR.STEMNIC I"/>
    <s v="conform amenajamentelor silvice"/>
    <s v="VASLUI"/>
    <s v="-"/>
    <s v="Tara: România; Judet: VASLUI; -;   -; Nr: -;"/>
    <n v="1967"/>
    <n v="1980"/>
    <n v="37"/>
    <s v="in administrare"/>
    <s v="HG 982/1998;HG 1344/2011;OUG.1 din 04/01/2017;OUG.68 din 06/11/2019"/>
    <s v="imobil"/>
    <s v="drum auto forestier"/>
  </r>
  <r>
    <x v="12771"/>
    <s v="8.30.01"/>
    <m/>
    <m/>
    <s v="TR.BARAJ PICIORUL PORCULUI"/>
    <s v="conform amenajamentelor silvice"/>
    <s v="BACĂU"/>
    <s v="-"/>
    <s v="Tara: România; Judet: BACĂU; -;   -; Nr: -;"/>
    <n v="1989"/>
    <n v="7170"/>
    <n v="4"/>
    <s v="in administrare"/>
    <s v="HG 982/1998;HG 1344/2011;OUG.1 din 04/01/2017;HG.354/18.05.2017;OUG.68 din 06/11/2019;HG.846/08.10.2020"/>
    <s v="imobil"/>
    <s v="Lungime albie corectată/consolidată=0,15 km;"/>
  </r>
  <r>
    <x v="12772"/>
    <s v="8.04.04"/>
    <m/>
    <m/>
    <s v="DR.STUHULET"/>
    <s v="conform amenajamentelor silvice"/>
    <s v="BACĂU"/>
    <s v="-"/>
    <s v="Tara: România; Judet: BACĂU; -;   -; Nr: -;"/>
    <n v="1964"/>
    <n v="25451"/>
    <n v="4"/>
    <s v="in administrare"/>
    <s v="HG 982/1998;HG 1344/2011;OUG.1 din 04/01/2017;HG.354/18.05.2017;OUG.68 din 06/11/2019"/>
    <s v="imobil"/>
    <s v="Lungime= Km;Suprafeţe= ha;CF= ;"/>
  </r>
  <r>
    <x v="12773"/>
    <s v="8.04.04"/>
    <m/>
    <m/>
    <s v="DR.COROETA"/>
    <s v="conform amenajamentelor silvice"/>
    <s v="BACĂU"/>
    <s v="-"/>
    <s v="Tara: România; Judet: BACĂU; -;   -; Nr: -;"/>
    <n v="1964"/>
    <n v="7039"/>
    <n v="4"/>
    <s v="in administrare"/>
    <s v="HG 982/1998;HG 1344/2011;OUG.1 din 04/01/2017;HG.354/18.05.2017;OUG.68 din 06/11/2019"/>
    <s v="imobil"/>
    <s v="Lungime= Km;Suprafeţe= ha;CF= ;"/>
  </r>
  <r>
    <x v="12774"/>
    <s v="8.04.04"/>
    <m/>
    <m/>
    <s v="DR.GLODISOARE"/>
    <s v="conform amenajamentelor silvice"/>
    <s v="BACĂU"/>
    <s v="-"/>
    <s v="Tara: România; Judet: BACĂU; -;   -; Nr: -;"/>
    <n v="1971"/>
    <n v="22468"/>
    <n v="4"/>
    <s v="in administrare"/>
    <s v="HG 982/1998;HG 1344/2011; HG 478/ 24-IUN-15;HG.478/24-IUN-15;OUG.1 din 04/01/2017;HG.354/18.05.2017;OUG.68 din 06/11/2019"/>
    <s v="imobil"/>
    <s v="Lungime= Km;Suprafeţe= ha;CF= ;"/>
  </r>
  <r>
    <x v="12775"/>
    <s v="8.04.04"/>
    <m/>
    <m/>
    <s v="DR.ALEXANDRIA"/>
    <s v="conform amenajamentelor silvice"/>
    <s v="BACĂU"/>
    <s v="-"/>
    <s v="Tara: România; Judet: BACĂU; -;   -; Nr: -;"/>
    <n v="1973"/>
    <n v="32546"/>
    <n v="4"/>
    <s v="in administrare"/>
    <s v="HG 982/1998;HG 1344/2011;OUG.1 din 04/01/2017;HG.354/18.05.2017;OUG.68 din 06/11/2019"/>
    <s v="imobil"/>
    <s v="Lungime= Km;Suprafeţe= ha;CF= ;"/>
  </r>
  <r>
    <x v="12776"/>
    <s v="8.04.04"/>
    <m/>
    <m/>
    <s v="DR.SATU NOU"/>
    <s v="conform amenajamentelor silvice"/>
    <s v="BACĂU"/>
    <s v="-"/>
    <s v="Tara: România; Judet: BACĂU; -;   -; Nr: -;"/>
    <n v="1976"/>
    <n v="48972"/>
    <n v="4"/>
    <s v="in administrare"/>
    <s v="HG 982/1998;HG 1344/2011;OUG.1 din 04/01/2017;HG.354/18.05.2017;OUG.68 din 06/11/2019"/>
    <s v="imobil"/>
    <s v="Lungime= Km;Suprafeţe= ha;CF= ;"/>
  </r>
  <r>
    <x v="12777"/>
    <s v="8.04.04"/>
    <m/>
    <m/>
    <s v="DR.HEVEDER"/>
    <s v="conform amenajamentelor silvice"/>
    <s v="BACĂU"/>
    <s v="-"/>
    <s v="Tara: România; Judet: BACĂU; -;   -; Nr: -;"/>
    <n v="1960"/>
    <n v="36518"/>
    <n v="4"/>
    <s v="in administrare"/>
    <s v="HG 982/1998;HG 1344/2011;OUG.1 din 04/01/2017;HG.354/18.05.2017;OUG.68 din 06/11/2019"/>
    <s v="imobil"/>
    <s v="Lungime= Km;Suprafeţe= ha;CF= ;"/>
  </r>
  <r>
    <x v="12778"/>
    <s v="8.04.04"/>
    <m/>
    <m/>
    <s v="DR.SASU"/>
    <s v="conform amenajamentelor silvice"/>
    <s v="BACĂU"/>
    <s v="-"/>
    <s v="Tara: România; Judet: BACĂU; -;   -; Nr: -;"/>
    <n v="1973"/>
    <n v="17992"/>
    <n v="4"/>
    <s v="in administrare"/>
    <s v="HG 982/1998;HG 1344/2011; HG 478/ 24-IUN-15;HG.478/24-IUN-15;OUG.1 din 04/01/2017;HG.354/18.05.2017;OUG.68 din 06/11/2019"/>
    <s v="imobil"/>
    <s v="Lungime= Km;Suprafeţe= ha;CF= ;"/>
  </r>
  <r>
    <x v="12779"/>
    <s v="8.04.04"/>
    <m/>
    <m/>
    <s v="DR.SLANIC ROMEO"/>
    <s v="conform amenajamentelor silvice"/>
    <s v="BACĂU"/>
    <s v="-"/>
    <s v="Tara: România; Judet: BACĂU; -;   -; Nr: -;"/>
    <n v="1960"/>
    <n v="182321"/>
    <n v="4"/>
    <s v="in administrare"/>
    <s v="HG 982/1998;HG 1344/2011; HG 478/ 24-IUN-15;HG.478/24-IUN-15;OUG.1 din 04/01/2017;HG.354/18.05.2017;OUG.68 din 06/11/2019"/>
    <s v="imobil"/>
    <s v="Lungime= Km;Suprafeţe= ha;CF= ;"/>
  </r>
  <r>
    <x v="12780"/>
    <s v="8.04.04"/>
    <m/>
    <m/>
    <s v="DR.DOBRU"/>
    <s v="conform amenajamentelor silvice"/>
    <s v="BACĂU"/>
    <s v="-"/>
    <s v="Tara: România; Judet: BACĂU; -;   -; Nr: -;"/>
    <n v="1952"/>
    <n v="239896"/>
    <n v="4"/>
    <s v="in administrare"/>
    <s v="HG 982/1998;HG 1344/2011; HG 478/ 24-IUN-15;HG.478/24-IUN-15;OUG.1 din 04/01/2017;HG.354/18.05.2017;OUG.68 din 06/11/2019"/>
    <s v="imobil"/>
    <s v="Lungime= Km;Suprafeţe= ha;CF= ;"/>
  </r>
  <r>
    <x v="12781"/>
    <s v="8.04.04"/>
    <m/>
    <m/>
    <s v="DR.GAICEANA ANINOASA"/>
    <s v="conform amenajamentelor silvice"/>
    <s v="BACĂU"/>
    <s v="-"/>
    <s v="Tara: România; Judet: BACĂU; -;   -; Nr: -;"/>
    <n v="1966"/>
    <n v="77460"/>
    <n v="4"/>
    <s v="in administrare"/>
    <s v="HG 982/1998;HG 1344/2011; HG 478/ 24-IUN-15;HG.478/24-IUN-15;OUG.1 din 04/01/2017;HG.354/18.05.2017;OUG.68 din 06/11/2019"/>
    <s v="imobil"/>
    <s v="Lungime= Km;Suprafeţe= ha;CF= ;"/>
  </r>
  <r>
    <x v="12782"/>
    <s v="8.04.04"/>
    <m/>
    <m/>
    <s v="DR.DOFTEANA"/>
    <s v="conform amenajamentelor silvice"/>
    <s v="BACĂU"/>
    <s v="-"/>
    <s v="Tara: România; Judet: BACĂU; -;   -; Nr: -;"/>
    <n v="1952"/>
    <n v="2130656"/>
    <n v="4"/>
    <s v="in administrare"/>
    <s v="HG 982/1998;HG 1344/2011;OUG.1 din 04/01/2017;HG.354/18.05.2017;OUG.68 din 06/11/2019"/>
    <s v="imobil"/>
    <s v="Lungime= Km;Suprafeţe= ha;CF= ;"/>
  </r>
  <r>
    <x v="12783"/>
    <s v="8.04.04"/>
    <m/>
    <m/>
    <s v="DR.SLATINA-MAGURICEA"/>
    <s v="conform amenajamentelor silvice"/>
    <s v="BACĂU"/>
    <s v="-"/>
    <s v="Tara: România; Judet: BACĂU; -;   -; Nr: -;"/>
    <n v="1962"/>
    <n v="264037"/>
    <n v="4"/>
    <s v="in administrare"/>
    <s v="HG 982/1998;HG 1344/2011; HG 478/ 24-IUN-15;HG.478/24-IUN-15;OUG.1 din 04/01/2017;HG.354/18.05.2017;OUG.68 din 06/11/2019"/>
    <s v="imobil"/>
    <s v="Lungime= Km;Suprafeţe= ha;CF= ;"/>
  </r>
  <r>
    <x v="12784"/>
    <s v="8.04.04"/>
    <m/>
    <m/>
    <s v="DR.PIRIULUI TARE"/>
    <s v="conform amenajamentelor silvice"/>
    <s v="BACĂU"/>
    <s v="-"/>
    <s v="Tara: România; Judet: BACĂU; -;   -; Nr: -;"/>
    <n v="1966"/>
    <n v="4724"/>
    <n v="4"/>
    <s v="in administrare"/>
    <s v="HG 982/1998;; HG 478/ 24-IUN-15;HG.478/24-IUN-15;OUG.1 din 04/01/2017;HG.354/18.05.2017;OUG.68 din 06/11/2019"/>
    <s v="imobil"/>
    <s v="Lungime= Km;Suprafeţe= ha;CF= ;"/>
  </r>
  <r>
    <x v="12785"/>
    <s v="8.04.04"/>
    <m/>
    <m/>
    <s v="DR.ROTARIE"/>
    <s v="conform amenajamentelor silvice"/>
    <s v="BACĂU"/>
    <s v="-"/>
    <s v="Tara: România; Judet: BACĂU; -;   -; Nr: -;"/>
    <n v="1986"/>
    <n v="333234"/>
    <n v="4"/>
    <s v="in administrare"/>
    <s v="HG 982/1998;; HG 478/ 24-IUN-15;HG.478/24-IUN-15;OUG.1 din 04/01/2017;HG.354/18.05.2017;OUG.68 din 06/11/2019"/>
    <s v="imobil"/>
    <s v="Lungime= Km;Suprafeţe= ha;CF= ;"/>
  </r>
  <r>
    <x v="12786"/>
    <s v="8.04.04"/>
    <m/>
    <m/>
    <s v="DR.FRASINIS"/>
    <s v="conform amenajamentelor silvice"/>
    <s v="BACĂU"/>
    <s v="-"/>
    <s v="Tara: România; Judet: BACĂU; -;   -; Nr: -;"/>
    <n v="1969"/>
    <n v="48792"/>
    <n v="4"/>
    <s v="in administrare"/>
    <s v="HG 982/1998;HG 1344/2011; HG 478/ 24-IUN-15;HG.478/24-IUN-15;OUG.1 din 04/01/2017;HG.354/18.05.2017;OUG.68 din 06/11/2019"/>
    <s v="imobil"/>
    <s v="Lungime= Km;Suprafeţe= ha;CF= ;"/>
  </r>
  <r>
    <x v="12787"/>
    <s v="8.04.04"/>
    <m/>
    <m/>
    <s v="DR.CENUSARIA"/>
    <s v="conform amenajamentelor silvice"/>
    <s v="BACĂU"/>
    <s v="-"/>
    <s v="Tara: România; Judet: BACĂU; -;   -; Nr: -;"/>
    <n v="1969"/>
    <n v="7693"/>
    <n v="4"/>
    <s v="in administrare"/>
    <s v="HG 982/1998;HG 1344/2011; HG 478/ 24-IUN-15;HG.478/24-IUN-15;OUG.1 din 04/01/2017;HG.354/18.05.2017;OUG.68 din 06/11/2019"/>
    <s v="imobil"/>
    <s v="Lungime= Km;Suprafeţe= ha;CF= ;"/>
  </r>
  <r>
    <x v="12788"/>
    <s v="8.04.04"/>
    <m/>
    <m/>
    <s v="DR.TISOASA"/>
    <s v="conform amenajamentelor silvice"/>
    <s v="BACĂU"/>
    <s v="-"/>
    <s v="Tara: România; Judet: BACĂU; -;   -; Nr: -;"/>
    <n v="1979"/>
    <n v="479792"/>
    <n v="4"/>
    <s v="in administrare"/>
    <s v="HG 982/1998;HG 1344/2011; HG 478/ 24-IUN-15;HG.478/24-IUN-15;OUG.1 din 04/01/2017;HG.354/18.05.2017;OUG.68 din 06/11/2019"/>
    <s v="imobil"/>
    <s v="Lungime= Km;Suprafeţe= ha;CF= ;"/>
  </r>
  <r>
    <x v="12789"/>
    <s v="8.04.04"/>
    <m/>
    <m/>
    <s v="DR.OBIRSIA TAZLAU"/>
    <s v="conform amenajamentelor silvice"/>
    <s v="BACĂU"/>
    <s v="-"/>
    <s v="Tara: România; Judet: BACĂU; -;   -; Nr: -;"/>
    <n v="1971"/>
    <n v="35984"/>
    <n v="4"/>
    <s v="in administrare"/>
    <s v="HG 982/1998;HG 1344/2011; HG 478/ 24-IUN-15;HG.478/24-IUN-15;OUG.1 din 04/01/2017;HG.354/18.05.2017;OUG.68 din 06/11/2019"/>
    <s v="imobil"/>
    <s v="Lungime= Km;Suprafeţe= ha;CF= ;"/>
  </r>
  <r>
    <x v="12790"/>
    <s v="8.04.04"/>
    <m/>
    <m/>
    <s v="DR.CASIN PRALEA CALASAU"/>
    <s v="conform amenajamentelor silvice"/>
    <s v="BACĂU"/>
    <s v="-"/>
    <s v="Tara: România; Judet: BACĂU; -;   -; Nr: -;"/>
    <n v="1980"/>
    <n v="10194"/>
    <n v="4"/>
    <s v="in administrare"/>
    <s v="HG 982/1998;HG 1344/2011;OUG.1 din 04/01/2017;HG.354/18.05.2017;OUG.68 din 06/11/2019"/>
    <s v="imobil"/>
    <s v="Lungime= Km;Suprafeţe= ha;CF= ;"/>
  </r>
  <r>
    <x v="12791"/>
    <s v="8.04.04"/>
    <m/>
    <m/>
    <s v="DR.CODREANU"/>
    <s v="conform amenajamentelor silvice"/>
    <s v="BACĂU"/>
    <s v="-"/>
    <s v="Tara: România; Judet: BACĂU; -;   -; Nr: -;"/>
    <n v="1981"/>
    <n v="14877"/>
    <n v="4"/>
    <s v="in administrare"/>
    <s v="HG 982/1998;;OUG.1 din 04/01/2017;HG.354/18.05.2017;OUG.68 din 06/11/2019"/>
    <s v="imobil"/>
    <s v="Lungime= Km;Suprafeţe= ha;CF= ;"/>
  </r>
  <r>
    <x v="12792"/>
    <s v="8.04.04"/>
    <m/>
    <m/>
    <s v="DR.PIETRICELE"/>
    <s v="conform amenajamentelor silvice"/>
    <s v="BACĂU"/>
    <s v="-"/>
    <s v="Tara: România; Judet: BACĂU; -;   -; Nr: -;"/>
    <n v="1963"/>
    <n v="186347"/>
    <n v="4"/>
    <s v="in administrare"/>
    <s v="HG 982/1998;HG 1344/2011;OUG.1 din 04/01/2017;HG.354/18.05.2017;OUG.68 din 06/11/2019"/>
    <s v="imobil"/>
    <s v="Lungime= Km;Suprafeţe= ha;CF= ;"/>
  </r>
  <r>
    <x v="12793"/>
    <s v="8.04.04"/>
    <m/>
    <m/>
    <s v="DR.PACURII"/>
    <s v="conform amenajamentelor silvice"/>
    <s v="BACĂU"/>
    <s v="-"/>
    <s v="Tara: România; Judet: BACĂU; -;   -; Nr: -;"/>
    <n v="1974"/>
    <n v="63712"/>
    <n v="4"/>
    <s v="in administrare"/>
    <s v="HG 982/1998;HG 1344/2011; HG 478/ 24-IUN-15;HG.478/24-IUN-15;OUG.1 din 04/01/2017;HG.354/18.05.2017;OUG.68 din 06/11/2019"/>
    <s v="imobil"/>
    <s v="Lungime= Km;Suprafeţe= ha;CF= ;"/>
  </r>
  <r>
    <x v="12794"/>
    <s v="8.04.04"/>
    <m/>
    <m/>
    <s v="DR.SBOINA VERDE SCROAFA"/>
    <s v="conform amenajamentelor silvice"/>
    <s v="BACĂU"/>
    <s v="-"/>
    <s v="Tara: România; Judet: BACĂU; -;   -; Nr: -;"/>
    <n v="1980"/>
    <n v="241254"/>
    <n v="4"/>
    <s v="in administrare"/>
    <s v="HG 982/1998;HG 1344/2011;OUG.1 din 04/01/2017;HG.354/18.05.2017;OUG.68 din 06/11/2019"/>
    <s v="imobil"/>
    <s v="Lungime= Km;Suprafeţe= ha;CF= ;"/>
  </r>
  <r>
    <x v="12795"/>
    <s v="8.04.04"/>
    <m/>
    <m/>
    <s v="DR.PIETRICELE MICI"/>
    <s v="conform amenajamentelor silvice"/>
    <s v="BACĂU"/>
    <s v="-"/>
    <s v="Tara: România; Judet: BACĂU; -;   -; Nr: -;"/>
    <n v="1979"/>
    <n v="1094829"/>
    <n v="4"/>
    <s v="in administrare"/>
    <s v="HG 982/1998;HG 1344/2011;OUG.1 din 04/01/2017;HG.354/18.05.2017;OUG.68 din 06/11/2019"/>
    <s v="imobil"/>
    <s v="Lungime= Km;Suprafeţe= ha;CF= ;"/>
  </r>
  <r>
    <x v="12796"/>
    <s v="8.04.04"/>
    <m/>
    <m/>
    <s v="DR.LARGUTA"/>
    <s v="conform amenajamentelor silvice"/>
    <s v="BACĂU"/>
    <s v="-"/>
    <s v="Tara: România; Judet: BACĂU; -;   -; Nr: -;"/>
    <n v="1984"/>
    <n v="59974"/>
    <n v="4"/>
    <s v="in administrare"/>
    <s v="HG 982/1998;HG 1344/2011; HG 478/ 24-IUN-15;HG.478/24-IUN-15;OUG.1 din 04/01/2017;HG.354/18.05.2017;OUG.68 din 06/11/2019"/>
    <s v="imobil"/>
    <s v="Lungime= Km;Suprafeţe= ha;CF= ;"/>
  </r>
  <r>
    <x v="12797"/>
    <s v="8.04.04"/>
    <m/>
    <m/>
    <s v="DR.PRELUCA"/>
    <s v="conform amenajamentelor silvice"/>
    <s v="BACĂU"/>
    <s v="-"/>
    <s v="Tara: România; Judet: BACĂU; -;   -; Nr: -;"/>
    <n v="1968"/>
    <n v="95958"/>
    <n v="4"/>
    <s v="in administrare"/>
    <s v="HG 982/1998;HG 1344/2011; HG 478/ 24-IUN-15;HG.478/24-IUN-15;OUG.1 din 04/01/2017;HG.354/18.05.2017;OUG.68 din 06/11/2019"/>
    <s v="imobil"/>
    <s v="Lungime= Km;Suprafeţe= ha;CF= ;"/>
  </r>
  <r>
    <x v="12798"/>
    <s v="8.04.04"/>
    <m/>
    <m/>
    <s v="DR. RAMIFIC.PR.NEGRI"/>
    <s v="conform amenajamentelor silvice"/>
    <s v="BACĂU"/>
    <s v="-"/>
    <s v="Tara: România; Judet: BACĂU; -;   -; Nr: -;"/>
    <n v="1982"/>
    <n v="19951"/>
    <n v="4"/>
    <s v="in administrare"/>
    <s v="HG 982/1998;HG 1344/2011; HG 478/ 24-IUN-15;HG.478/24-IUN-15;OUG.1 din 04/01/2017;HG.354/18.05.2017;OUG.68 din 06/11/2019"/>
    <s v="imobil"/>
    <s v="Lungime= Km;Suprafeţe= ha;CF= ;"/>
  </r>
  <r>
    <x v="12799"/>
    <s v="8.04.04"/>
    <m/>
    <m/>
    <s v="DR. TIRDENI-PR. PORCULUI"/>
    <s v="conform amenajamentelor silvice"/>
    <s v="BACĂU"/>
    <s v="-"/>
    <s v="Tara: România; Judet: BACĂU; -;   -; Nr: -;"/>
    <n v="1967"/>
    <n v="152382"/>
    <n v="4"/>
    <s v="in administrare"/>
    <s v="HG 982/1998;HG 1344/2011; HG 478/ 24-IUN-15;HG.478/24-IUN-15;OUG.1 din 04/01/2017;HG.354/18.05.2017;OUG.68 din 06/11/2019"/>
    <s v="imobil"/>
    <s v="Lungime= Km;Suprafeţe= ha;CF= ;"/>
  </r>
  <r>
    <x v="12800"/>
    <s v="8.04.04"/>
    <m/>
    <m/>
    <s v="DR. RACOVA-RUNCU"/>
    <s v="conform amenajamentelor silvice"/>
    <s v="BACĂU"/>
    <s v="-"/>
    <s v="Tara: România; Judet: BACĂU; -;   -; Nr: -;"/>
    <n v="1962"/>
    <n v="106367"/>
    <n v="4"/>
    <s v="in administrare"/>
    <s v="HG 982/1998;HG 1344/2011; HG 478/ 24-IUN-15;HG.478/24-IUN-15;OUG.1 din 04/01/2017;HG.354/18.05.2017;OUG.68 din 06/11/2019"/>
    <s v="imobil"/>
    <s v="Lungime= Km;Suprafeţe= ha;CF= ;"/>
  </r>
  <r>
    <x v="12801"/>
    <s v="8.04.04"/>
    <m/>
    <m/>
    <s v="DR. VALEA BUDULUI"/>
    <s v="conform amenajamentelor silvice"/>
    <s v="BACĂU"/>
    <s v="-"/>
    <s v="Tara: România; Judet: BACĂU; -;   -; Nr: -;"/>
    <n v="1980"/>
    <n v="77192"/>
    <n v="4"/>
    <s v="in administrare"/>
    <s v="HG 982/1998;HG 1344/2011; HG 478/ 24-IUN-15;HG.478/24-IUN-15;OUG.1 din 04/01/2017;HG.354/18.05.2017;OUG.68 din 06/11/2019"/>
    <s v="imobil"/>
    <s v="Lungime= Km;Suprafeţe= ha;CF= ;"/>
  </r>
  <r>
    <x v="12802"/>
    <s v="8.04.04"/>
    <m/>
    <m/>
    <s v="DR. SLATINA"/>
    <s v="conform amenajamentelor silvice"/>
    <s v="BACĂU"/>
    <s v="-"/>
    <s v="Tara: România; Judet: BACĂU; -;   -; Nr: -;"/>
    <n v="1980"/>
    <n v="203036"/>
    <n v="4"/>
    <s v="in administrare"/>
    <s v="HG 982/1998;HG 1344/2011; HG 478/ 24-IUN-15;HG.478/24-IUN-15;OUG.1 din 04/01/2017;HG.354/18.05.2017;OUG.68 din 06/11/2019"/>
    <s v="imobil"/>
    <s v="Lungime= Km;Suprafeţe= ha;CF= ;"/>
  </r>
  <r>
    <x v="12803"/>
    <s v="8.04.04"/>
    <m/>
    <m/>
    <s v="DR. TOCILA-TOCILITA"/>
    <s v="conform amenajamentelor silvice"/>
    <s v="BACĂU"/>
    <s v="-"/>
    <s v="Tara: România; Judet: BACĂU; -;   -; Nr: -;"/>
    <n v="1980"/>
    <n v="34337"/>
    <n v="4"/>
    <s v="in administrare"/>
    <s v="HG 982/1998;HG 1344/2011; HG 478/ 24-IUN-15;HG.478/24-IUN-15;OUG.1 din 04/01/2017;HG.354/18.05.2017;OUG.68 din 06/11/2019"/>
    <s v="imobil"/>
    <s v="Lungime= Km;Suprafeţe= ha;CF= ;"/>
  </r>
  <r>
    <x v="12804"/>
    <s v="8.04.04"/>
    <m/>
    <m/>
    <s v="DR. RACOVA-LETCANA"/>
    <s v="conform amenajamentelor silvice"/>
    <s v="BACĂU"/>
    <s v="-"/>
    <s v="Tara: România; Judet: BACĂU; -;   -; Nr: -;"/>
    <n v="1981"/>
    <n v="94736"/>
    <n v="4"/>
    <s v="in administrare"/>
    <s v="HG 982/1998;HG 1344/2011; HG 478/ 24-IUN-15;HG.478/24-IUN-15;OUG.1 din 04/01/2017;HG.354/18.05.2017;OUG.68 din 06/11/2019"/>
    <s v="imobil"/>
    <s v="Lungime= Km;Suprafeţe= ha;CF= ;"/>
  </r>
  <r>
    <x v="12805"/>
    <s v="8.04.04"/>
    <m/>
    <m/>
    <s v="DR. SCHITULUI I"/>
    <s v="conform amenajamentelor silvice"/>
    <s v="BACĂU"/>
    <s v="-"/>
    <s v="Tara: România; Judet: BACĂU; -;   -; Nr: -;"/>
    <n v="1982"/>
    <n v="49130"/>
    <n v="4"/>
    <s v="in administrare"/>
    <s v="HG 982/1998;HG 1344/2011; HG 478/ 24-IUN-15;HG.478/24-IUN-15;OUG.1 din 04/01/2017;HG.354/18.05.2017;OUG.68 din 06/11/2019"/>
    <s v="imobil"/>
    <s v="Lungime= Km;Suprafeţe= ha;CF= ;"/>
  </r>
  <r>
    <x v="12806"/>
    <s v="8.04.04"/>
    <m/>
    <m/>
    <s v="DR. TOPILITA"/>
    <s v="conform amenajamentelor silvice"/>
    <s v="BACĂU"/>
    <s v="-"/>
    <s v="Tara: România; Judet: BACĂU; -;   -; Nr: -;"/>
    <n v="1982"/>
    <n v="20896"/>
    <n v="4"/>
    <s v="in administrare"/>
    <s v="HG 982/1998;HG 1344/2011; HG 478/ 24-IUN-15;HG.478/24-IUN-15;OUG.1 din 04/01/2017;HG.354/18.05.2017;OUG.68 din 06/11/2019"/>
    <s v="imobil"/>
    <s v="Lungime= Km;Suprafeţe= ha;CF= ;"/>
  </r>
  <r>
    <x v="12807"/>
    <s v="8.04.04"/>
    <m/>
    <m/>
    <s v="DR. HEMEIUSI"/>
    <s v="conform amenajamentelor silvice"/>
    <s v="BACĂU"/>
    <s v="-"/>
    <s v="Tara: România; Judet: BACĂU; -;   -; Nr: -;"/>
    <n v="1962"/>
    <n v="84734"/>
    <n v="4"/>
    <s v="in administrare"/>
    <s v="HG 982/1998;HG 1344/2011; HG 478/ 24-IUN-15;HG.478/24-IUN-15;OUG.1 din 04/01/2017;HG.354/18.05.2017;OUG.68 din 06/11/2019"/>
    <s v="imobil"/>
    <s v="Lungime= Km;Suprafeţe= ha;CF= ;"/>
  </r>
  <r>
    <x v="12808"/>
    <s v="8.04.04"/>
    <m/>
    <m/>
    <s v="DR. SEACA"/>
    <s v="conform amenajamentelor silvice"/>
    <s v="BACĂU"/>
    <s v="-"/>
    <s v="Tara: România; Judet: BACĂU; -;   -; Nr: -;"/>
    <n v="1960"/>
    <n v="158332"/>
    <n v="4"/>
    <s v="in administrare"/>
    <s v="HG 982/1998;HG 1344/2011; HG 478/ 24-IUN-15;HG.478/24-IUN-15;OUG.1 din 04/01/2017;HG.354/18.05.2017;OUG.68 din 06/11/2019"/>
    <s v="imobil"/>
    <s v="Lungime= Km;Suprafeţe= ha;CF= ;"/>
  </r>
  <r>
    <x v="12809"/>
    <s v="8.04.04"/>
    <m/>
    <m/>
    <s v="DR. CHILIA"/>
    <s v="conform amenajamentelor silvice"/>
    <s v="BACĂU"/>
    <s v="-"/>
    <s v="Tara: România; Judet: BACĂU; -;   -; Nr: -;"/>
    <n v="1964"/>
    <n v="63655"/>
    <n v="4"/>
    <s v="in administrare"/>
    <s v="HG 982/1998;HG 1344/2011; HG 478/ 24-IUN-15;HG.478/24-IUN-15;OUG.1 din 04/01/2017;HG.354/18.05.2017;OUG.68 din 06/11/2019"/>
    <s v="imobil"/>
    <s v="Lungime= Km;Suprafeţe= ha;CF= ;"/>
  </r>
  <r>
    <x v="12810"/>
    <s v="8.04.04"/>
    <m/>
    <m/>
    <s v="DR. CIRLIGATA"/>
    <s v="conform amenajamentelor silvice"/>
    <s v="BACĂU"/>
    <s v="-"/>
    <s v="Tara: România; Judet: BACĂU; -;   -; Nr: -;"/>
    <n v="1967"/>
    <n v="27107"/>
    <n v="4"/>
    <s v="in administrare"/>
    <s v="HG 982/1998;HG 1344/2011; HG 478/ 24-IUN-15;HG.478/24-IUN-15;OUG.1 din 04/01/2017;HG.354/18.05.2017;OUG.68 din 06/11/2019"/>
    <s v="imobil"/>
    <s v="Lungime= Km;Suprafeţe= ha;CF= ;"/>
  </r>
  <r>
    <x v="12811"/>
    <s v="8.04.04"/>
    <m/>
    <m/>
    <s v="DRHAITA RACHITIS"/>
    <s v="conform amenajamentelor silvice"/>
    <s v="BACĂU"/>
    <s v="-"/>
    <s v="Tara: România; Judet: BACĂU; -;   -; Nr: -;"/>
    <n v="1981"/>
    <n v="44701"/>
    <n v="4"/>
    <s v="in administrare"/>
    <s v="HG 982/1998;HG 1344/2011; HG 478/ 24-IUN-15;HG.478/24-IUN-15;OUG.1 din 04/01/2017;HG.354/18.05.2017;OUG.68 din 06/11/2019"/>
    <s v="imobil"/>
    <s v="Lungime= Km;Suprafeţe= ha;CF= ;"/>
  </r>
  <r>
    <x v="12812"/>
    <s v="8.04.04"/>
    <m/>
    <m/>
    <s v="DR.BASCA POD I-II"/>
    <s v="conform amenajamentelor silvice"/>
    <s v="BACĂU"/>
    <s v="-"/>
    <s v="Tara: România; Judet: BACĂU; -;   -; Nr: -;"/>
    <n v="1969"/>
    <n v="74401"/>
    <n v="4"/>
    <s v="in administrare"/>
    <s v="HG 982/1998;HG 1344/2011; HG 478/ 24-IUN-15;HG.478/24-IUN-15;OUG.1 din 04/01/2017;HG.354/18.05.2017;OUG.68 din 06/11/2019"/>
    <s v="imobil"/>
    <s v="Lungime= Km;Suprafeţe= ha;CF= ;"/>
  </r>
  <r>
    <x v="12813"/>
    <s v="8.30.01"/>
    <m/>
    <m/>
    <s v="BARAJ TULBUREA"/>
    <s v="conform amenajamentelor silvice"/>
    <s v="BACĂU"/>
    <s v="-"/>
    <s v="Tara: România; Judet: BACĂU; -;   -; Nr: -;"/>
    <n v="1981"/>
    <n v="2370"/>
    <n v="4"/>
    <s v="in administrare"/>
    <s v="HG 982/1998;HG 1344/2011; HG 478/ 24-IUN-15;HG.478/24-IUN-15;OUG.1 din 04/01/2017;HG.354/18.05.2017;OUG.68 din 06/11/2019;HG.846/08.10.2020"/>
    <s v="imobil"/>
    <s v="Lungime albie corectată/consolidată=0,2 km;"/>
  </r>
  <r>
    <x v="12814"/>
    <s v="8.04.04"/>
    <m/>
    <m/>
    <s v="DR.PITREI"/>
    <s v="conform amenajamentelor silvice"/>
    <s v="BACĂU"/>
    <s v="-"/>
    <s v="Tara: România; Judet: BACĂU; -;   -; Nr: -;"/>
    <n v="1985"/>
    <n v="6487"/>
    <n v="4"/>
    <s v="in administrare"/>
    <s v="HG 982/1998;HG 1344/2011; HG 478/ 24-IUN-15;HG.478/24-IUN-15;OUG.1 din 04/01/2017;HG.354/18.05.2017;OUG.68 din 06/11/2019"/>
    <s v="imobil"/>
    <s v="Lungime= Km;Suprafeţe= ha;CF= ;"/>
  </r>
  <r>
    <x v="12815"/>
    <s v="8.04.04"/>
    <m/>
    <m/>
    <s v="DR.EALU MARE"/>
    <s v="conform amenajamentelor silvice"/>
    <s v="BACĂU"/>
    <s v="-"/>
    <s v="Tara: România; Judet: BACĂU; -;   -; Nr: -;"/>
    <n v="1969"/>
    <n v="11276"/>
    <n v="4"/>
    <s v="in administrare"/>
    <s v="HG 982/1998;HG 1344/2011; HG 478/ 24-IUN-15;HG.478/24-IUN-15;OUG.1 din 04/01/2017;HG.354/18.05.2017;OUG.68 din 06/11/2019"/>
    <s v="imobil"/>
    <s v="Lungime= Km;Suprafeţe= ha;CF= ;"/>
  </r>
  <r>
    <x v="12816"/>
    <s v="8.04.04"/>
    <m/>
    <m/>
    <s v="DR.CHILISCA"/>
    <s v="conform amenajamentelor silvice"/>
    <s v="BACĂU"/>
    <s v="-"/>
    <s v="Tara: România; Judet: BACĂU; -;   -; Nr: -;"/>
    <n v="1972"/>
    <n v="43568"/>
    <n v="4"/>
    <s v="in administrare"/>
    <s v="HG 982/1998;HG 1344/2011; HG 478/ 24-IUN-15;HG.478/24-IUN-15;OUG.1 din 04/01/2017;HG.354/18.05.2017;OUG.68 din 06/11/2019"/>
    <s v="imobil"/>
    <s v="Lungime= Km;Suprafeţe= ha;CF= ;"/>
  </r>
  <r>
    <x v="12817"/>
    <s v="8.04.04"/>
    <m/>
    <m/>
    <s v="DR.CHILISCA"/>
    <s v="conform amenajamentelor silvice"/>
    <s v="BACĂU"/>
    <s v="-"/>
    <s v="Tara: România; Judet: BACĂU; -;   -; Nr: -;"/>
    <n v="1981"/>
    <n v="28507"/>
    <n v="4"/>
    <s v="in administrare"/>
    <s v="HG 982/1998;HG 1344/2011; HG 478/ 24-IUN-15;HG.478/24-IUN-15;OUG.1 din 04/01/2017;HG.354/18.05.2017;OUG.68 din 06/11/2019"/>
    <s v="imobil"/>
    <s v="Lungime= Km;Suprafeţe= ha;CF= ;"/>
  </r>
  <r>
    <x v="12818"/>
    <s v="8.04.04"/>
    <m/>
    <m/>
    <s v="DR.LALOAIA"/>
    <s v="conform amenajamentelor silvice"/>
    <s v="BACĂU"/>
    <s v="-"/>
    <s v="Tara: România; Judet: BACĂU; -;   -; Nr: -;"/>
    <n v="1982"/>
    <n v="30444"/>
    <n v="4"/>
    <s v="in administrare"/>
    <s v="HG 982/1998;HG 1344/2011;OUG.1 din 04/01/2017;HG.354/18.05.2017;OUG.68 din 06/11/2019"/>
    <s v="imobil"/>
    <s v="Lungime= Km;Suprafeţe= ha;CF= ;"/>
  </r>
  <r>
    <x v="12819"/>
    <s v="8.04.04"/>
    <m/>
    <m/>
    <s v="DR.CIUNGI"/>
    <s v="conform amenajamentelor silvice"/>
    <s v="BACĂU"/>
    <s v="-"/>
    <s v="Tara: România; Judet: BACĂU; -;   -; Nr: -;"/>
    <n v="1982"/>
    <n v="59749"/>
    <n v="4"/>
    <s v="in administrare"/>
    <s v="HG 982/1998;;OUG.1 din 04/01/2017;HG.354/18.05.2017;OUG.68 din 06/11/2019"/>
    <s v="imobil"/>
    <s v="Lungime= Km;Suprafeţe= ha;CF= ;"/>
  </r>
  <r>
    <x v="12820"/>
    <s v="8.04.04"/>
    <m/>
    <m/>
    <s v="DR.GEMANELE"/>
    <s v="conform amenajamentelor silvice"/>
    <s v="BACĂU"/>
    <s v="-"/>
    <s v="Tara: România; Judet: BACĂU; -;   -; Nr: -;"/>
    <n v="1997"/>
    <n v="423421"/>
    <n v="4"/>
    <s v="in administrare"/>
    <s v="HG 982/1998;; HG 478/ 24-IUN-15;HG.478/24-IUN-15;OUG.1 din 04/01/2017;HG.354/18.05.2017;OUG.68 din 06/11/2019"/>
    <s v="imobil"/>
    <s v="Lungime= Km;Suprafeţe= ha;CF= ;"/>
  </r>
  <r>
    <x v="12821"/>
    <s v="8.30.01"/>
    <m/>
    <m/>
    <s v="BARAJ GROZA I"/>
    <s v="conform amenajamentelor silvice"/>
    <s v="BACĂU"/>
    <s v="-"/>
    <s v="Tara: România; Judet: BACĂU; -;   -; Nr: -;"/>
    <n v="1980"/>
    <n v="5578"/>
    <n v="4"/>
    <s v="in administrare"/>
    <s v="HG 982/1998;HG 1344/2011; HG 478/ 24-IUN-15;HG.478/24-IUN-15;OUG.1 din 04/01/2017;HG.354/18.05.2017;OUG.68 din 06/11/2019;HG.846/08.10.2020"/>
    <s v="imobil"/>
    <s v="Lungime albie corectată/consolidată=2 km;"/>
  </r>
  <r>
    <x v="12822"/>
    <s v="8.04.04"/>
    <m/>
    <m/>
    <s v="DR.URSOIA CULMEA URSOIA"/>
    <s v="conform amenajamentelor silvice"/>
    <s v="BACĂU"/>
    <s v="-"/>
    <s v="Tara: România; Judet: BACĂU; -;   -; Nr: -;"/>
    <n v="1983"/>
    <n v="13768"/>
    <n v="4"/>
    <s v="in administrare"/>
    <s v="HG 982/1998;;OUG.1 din 04/01/2017;HG.354/18.05.2017;OUG.68 din 06/11/2019"/>
    <s v="imobil"/>
    <s v="Lungime= Km;Suprafeţe= ha;CF= ;"/>
  </r>
  <r>
    <x v="12823"/>
    <s v="8.04.04"/>
    <m/>
    <m/>
    <s v="DR.SOCIOR"/>
    <s v="conform amenajamentelor silvice"/>
    <s v="BACĂU"/>
    <s v="-"/>
    <s v="Tara: România; Judet: BACĂU; -;   -; Nr: -;"/>
    <n v="1966"/>
    <n v="190"/>
    <n v="4"/>
    <s v="in administrare"/>
    <s v="HG 982/1998;;OUG.1 din 04/01/2017;HG.354/18.05.2017;OUG.68 din 06/11/2019"/>
    <s v="imobil"/>
    <s v="Lungime= Km;Suprafeţe= ha;CF= ;"/>
  </r>
  <r>
    <x v="12824"/>
    <s v="8.04.04"/>
    <m/>
    <m/>
    <s v="DR.ROTUNDU"/>
    <s v="conform amenajamentelor silvice"/>
    <s v="BACĂU"/>
    <s v="-"/>
    <s v="Tara: România; Judet: BACĂU; -;   -; Nr: -;"/>
    <n v="1980"/>
    <n v="60864"/>
    <n v="4"/>
    <s v="in administrare"/>
    <s v="HG 982/1998;HG 1344/2011;OUG.1 din 04/01/2017;HG.354/18.05.2017;OUG.68 din 06/11/2019"/>
    <s v="imobil"/>
    <s v="Lungime= Km;Suprafeţe= ha;CF= ;"/>
  </r>
  <r>
    <x v="12825"/>
    <s v="8.04.04"/>
    <m/>
    <m/>
    <s v="DR.VARARIE"/>
    <s v="conform amenajamentelor silvice"/>
    <s v="BACĂU"/>
    <s v="-"/>
    <s v="Tara: România; Judet: BACĂU; -;   -; Nr: -;"/>
    <n v="1981"/>
    <n v="494620"/>
    <n v="4"/>
    <s v="in administrare"/>
    <s v="HG 982/1998;HG 1344/2011;OUG.1 din 04/01/2017;HG.354/18.05.2017;OUG.68 din 06/11/2019"/>
    <s v="imobil"/>
    <s v="Lungime= Km;Suprafeţe= ha;CF= ;"/>
  </r>
  <r>
    <x v="12826"/>
    <s v="8.04.04"/>
    <m/>
    <m/>
    <s v="DR.SECU"/>
    <s v="conform amenajamentelor silvice"/>
    <s v="BACĂU"/>
    <s v="-"/>
    <s v="Tara: România; Judet: BACĂU; -;   -; Nr: -;"/>
    <n v="1983"/>
    <n v="2037455"/>
    <n v="4"/>
    <s v="in administrare"/>
    <s v="HG 982/1998;HG 1344/2011;OUG.1 din 04/01/2017;HG.354/18.05.2017;OUG.68 din 06/11/2019"/>
    <s v="imobil"/>
    <s v="Lungime= Km;Suprafeţe= ha;CF= ;"/>
  </r>
  <r>
    <x v="12827"/>
    <s v="8.04.04"/>
    <m/>
    <m/>
    <s v="DR.CULMEA CARLANULUI"/>
    <s v="conform amenajamentelor silvice"/>
    <s v="BACĂU"/>
    <s v="-"/>
    <s v="Tara: România; Judet: BACĂU; -;   -; Nr: -;"/>
    <n v="1983"/>
    <n v="71008"/>
    <n v="4"/>
    <s v="in administrare"/>
    <s v="HG 982/1998;HG 1344/2011;OUG.1 din 04/01/2017;HG.354/18.05.2017;OUG.68 din 06/11/2019"/>
    <s v="imobil"/>
    <s v="Lungime= Km;Suprafeţe= ha;CF= ;"/>
  </r>
  <r>
    <x v="12828"/>
    <s v="8.04.04"/>
    <m/>
    <m/>
    <s v="DR.MATEIASI"/>
    <s v="conform amenajamentelor silvice"/>
    <s v="BACĂU"/>
    <s v="-"/>
    <s v="Tara: România; Judet: BACĂU; -;   -; Nr: -;"/>
    <n v="1960"/>
    <n v="5003040"/>
    <n v="4"/>
    <s v="in administrare"/>
    <s v="HG 982/1998;HG 1344/2011;OUG.1 din 04/01/2017;HG.354/18.05.2017;OUG.68 din 06/11/2019"/>
    <s v="imobil"/>
    <s v="Lungime= Km;Suprafeţe= ha;CF= ;"/>
  </r>
  <r>
    <x v="12829"/>
    <s v="8.04.04"/>
    <m/>
    <m/>
    <s v="DR.BRADULEASA"/>
    <s v="conform amenajamentelor silvice"/>
    <s v="BACĂU"/>
    <s v="-"/>
    <s v="Tara: România; Judet: BACĂU; -;   -; Nr: -;"/>
    <n v="1967"/>
    <n v="197504"/>
    <n v="4"/>
    <s v="in administrare"/>
    <s v="HG 982/1998;HG 1344/2011; HG 478/ 24-IUN-15;HG.478/24-IUN-15;OUG.1 din 04/01/2017;HG.354/18.05.2017;OUG.68 din 06/11/2019"/>
    <s v="imobil"/>
    <s v="Lungime= Km;Suprafeţe= ha;CF= ;"/>
  </r>
  <r>
    <x v="12830"/>
    <s v="8.04.04"/>
    <m/>
    <m/>
    <s v="DR.BOGDANA"/>
    <s v="conform amenajamentelor silvice"/>
    <s v="BACĂU"/>
    <s v="-"/>
    <s v="Tara: România; Judet: BACĂU; -;   -; Nr: -;"/>
    <n v="1961"/>
    <n v="424755"/>
    <n v="4"/>
    <s v="in administrare"/>
    <s v="HG 982/1998;; HG 478/ 24-IUN-15;HG.478/24-IUN-15;OUG.1 din 04/01/2017;HG.354/18.05.2017;OUG.68 din 06/11/2019"/>
    <s v="imobil"/>
    <s v="Lungime= Km;Suprafeţe= ha;CF= ;"/>
  </r>
  <r>
    <x v="12831"/>
    <s v="8.04.04"/>
    <m/>
    <m/>
    <s v="DR.TULBUREA SUIU"/>
    <s v="conform amenajamentelor silvice"/>
    <s v="BACĂU"/>
    <s v="-"/>
    <s v="Tara: România; Judet: BACĂU; -;   -; Nr: -;"/>
    <n v="1969"/>
    <n v="50720"/>
    <n v="4"/>
    <s v="in administrare"/>
    <s v="HG 982/1998;HG 1344/2011;OUG.1 din 04/01/2017;HG.354/18.05.2017;OUG.68 din 06/11/2019"/>
    <s v="imobil"/>
    <s v="Lungime= Km;Suprafeţe= ha;CF= ;"/>
  </r>
  <r>
    <x v="12832"/>
    <s v="8.04.04"/>
    <m/>
    <m/>
    <s v="DR.BALCA-LIMPEDE"/>
    <s v="conform amenajamentelor silvice"/>
    <s v="BACĂU"/>
    <s v="-"/>
    <s v="Tara: România; Judet: BACĂU; -;   -; Nr: -;"/>
    <n v="1964"/>
    <n v="209909"/>
    <n v="4"/>
    <s v="in administrare"/>
    <s v="HG 982/1998;HG 1344/2011; HG 478/ 24-IUN-15;HG.478/24-IUN-15;OUG.1 din 04/01/2017;HG.354/18.05.2017;OUG.68 din 06/11/2019"/>
    <s v="imobil"/>
    <s v="Lungime= Km;Suprafeţe= ha;CF= ;"/>
  </r>
  <r>
    <x v="12833"/>
    <s v="8.04.04"/>
    <m/>
    <m/>
    <s v="DR.V.SEACA"/>
    <s v="conform amenajamentelor silvice"/>
    <s v="BACĂU"/>
    <s v="-"/>
    <s v="Tara: România; Judet: BACĂU; -;   -; Nr: -;"/>
    <n v="1964"/>
    <n v="26978"/>
    <n v="4"/>
    <s v="in administrare"/>
    <s v="HG 982/1998;HG 1344/2011; HG 478/ 24-IUN-15;HG.478/24-IUN-15;OUG.1 din 04/01/2017;HG.354/18.05.2017;OUG.68 din 06/11/2019"/>
    <s v="imobil"/>
    <s v="Lungime= Km;Suprafeţe= ha;CF= ;"/>
  </r>
  <r>
    <x v="12834"/>
    <s v="8.04.04"/>
    <m/>
    <m/>
    <s v="DR.GOIOASA"/>
    <s v="conform amenajamentelor silvice"/>
    <s v="BACĂU"/>
    <s v="-"/>
    <s v="Tara: România; Judet: BACĂU; -;   -; Nr: -;"/>
    <n v="1984"/>
    <n v="12870"/>
    <n v="4"/>
    <s v="in administrare"/>
    <s v="HG 982/1998;HG 1344/2011;OUG.1 din 04/01/2017;HG.354/18.05.2017;OUG.68 din 06/11/2019"/>
    <s v="imobil"/>
    <s v="Lungime= Km;Suprafeţe= ha;CF= ;"/>
  </r>
  <r>
    <x v="12835"/>
    <s v="8.04.04"/>
    <m/>
    <m/>
    <s v="DR.ARSITA"/>
    <s v="conform amenajamentelor silvice"/>
    <s v="BACĂU"/>
    <s v="-"/>
    <s v="Tara: România; Judet: BACĂU; -;   -; Nr: -;"/>
    <n v="1985"/>
    <n v="47209"/>
    <n v="4"/>
    <s v="in administrare"/>
    <s v="HG 982/1998;HG 1344/2011;OUG.1 din 04/01/2017;HG.354/18.05.2017;OUG.68 din 06/11/2019"/>
    <s v="imobil"/>
    <s v="Lungime= Km;Suprafeţe= ha;CF= ;"/>
  </r>
  <r>
    <x v="12836"/>
    <s v="8.04.04"/>
    <m/>
    <m/>
    <s v="DR.SMIDA ROSIE"/>
    <s v="conform amenajamentelor silvice"/>
    <s v="BACĂU"/>
    <s v="-"/>
    <s v="Tara: România; Judet: BACĂU; -;   -; Nr: -;"/>
    <n v="1977"/>
    <n v="17472"/>
    <n v="4"/>
    <s v="in administrare"/>
    <s v="HG 982/1998;HG 1344/2011;OUG.1 din 04/01/2017;HG.354/18.05.2017;OUG.68 din 06/11/2019"/>
    <s v="imobil"/>
    <s v="Lungime= Km;Suprafeţe= ha;CF= ;"/>
  </r>
  <r>
    <x v="12837"/>
    <s v="8.04.04"/>
    <m/>
    <m/>
    <s v="DR.CUCHIRIS"/>
    <s v="conform amenajamentelor silvice"/>
    <s v="BACĂU"/>
    <s v="-"/>
    <s v="Tara: România; Judet: BACĂU; -;   -; Nr: -;"/>
    <n v="1985"/>
    <n v="23697"/>
    <n v="4"/>
    <s v="in administrare"/>
    <s v="HG 982/1998;HG 1344/2011;OUG.1 din 04/01/2017;HG.354/18.05.2017;OUG.68 din 06/11/2019"/>
    <s v="imobil"/>
    <s v="Lungime= Km;Suprafeţe= ha;CF= ;"/>
  </r>
  <r>
    <x v="12838"/>
    <s v="8.04.04"/>
    <m/>
    <m/>
    <s v="DR.APAHAUS"/>
    <s v="conform amenajamentelor silvice"/>
    <s v="BACĂU"/>
    <s v="-"/>
    <s v="Tara: România; Judet: BACĂU; -;   -; Nr: -;"/>
    <n v="1982"/>
    <n v="20500"/>
    <n v="4"/>
    <s v="in administrare"/>
    <s v="HG 982/1998;HG 1344/2011;OUG.1 din 04/01/2017;HG.354/18.05.2017;OUG.68 din 06/11/2019"/>
    <s v="imobil"/>
    <s v="Lungime= Km;Suprafeţe= ha;CF= ;"/>
  </r>
  <r>
    <x v="12839"/>
    <s v="8.04.04"/>
    <m/>
    <m/>
    <s v="DR.GHEPITA SANT"/>
    <s v="conform amenajamentelor silvice"/>
    <s v="BACĂU"/>
    <s v="-"/>
    <s v="Tara: România; Judet: BACĂU; -;   -; Nr: -;"/>
    <n v="1968"/>
    <n v="14314"/>
    <n v="4"/>
    <s v="in administrare"/>
    <s v="HG 982/1998;HG 1344/2011;OUG.1 din 04/01/2017;HG.354/18.05.2017;OUG.68 din 06/11/2019"/>
    <s v="imobil"/>
    <s v="Lungime= Km;Suprafeţe= ha;CF= ;"/>
  </r>
  <r>
    <x v="12840"/>
    <s v="8.04.04"/>
    <m/>
    <m/>
    <s v="DR.MUNCELU"/>
    <s v="conform amenajamentelor silvice"/>
    <s v="BACĂU"/>
    <s v="-"/>
    <s v="Tara: România; Judet: BACĂU; -;   -; Nr: -;"/>
    <n v="1977"/>
    <n v="2319"/>
    <n v="4"/>
    <s v="in administrare"/>
    <s v="HG 982/1998;;OUG.1 din 04/01/2017;HG.354/18.05.2017;OUG.68 din 06/11/2019"/>
    <s v="imobil"/>
    <s v="Lungime= Km;Suprafeţe= ha;CF= ;"/>
  </r>
  <r>
    <x v="12841"/>
    <s v="8.04.04"/>
    <m/>
    <m/>
    <s v="DR.CIUDES CADARASII"/>
    <s v="conform amenajamentelor silvice"/>
    <s v="BACĂU"/>
    <s v="-"/>
    <s v="Tara: România; Judet: BACĂU; -;   -; Nr: -;"/>
    <n v="1967"/>
    <n v="7650"/>
    <n v="4"/>
    <s v="in administrare"/>
    <s v="HG 982/1998;HG 1344/2011;OUG.1 din 04/01/2017;HG.354/18.05.2017;OUG.68 din 06/11/2019"/>
    <s v="imobil"/>
    <s v="Lungime= Km;Suprafeţe= ha;CF= ;"/>
  </r>
  <r>
    <x v="12842"/>
    <s v="8.04.04"/>
    <m/>
    <m/>
    <s v="DR.FAGETEL"/>
    <s v="conform amenajamentelor silvice"/>
    <s v="BACĂU"/>
    <s v="-"/>
    <s v="Tara: România; Judet: BACĂU; -;   -; Nr: -;"/>
    <n v="1971"/>
    <n v="2656"/>
    <n v="4"/>
    <s v="in administrare"/>
    <s v="HG 982/1998;;OUG.1 din 04/01/2017;HG.354/18.05.2017;OUG.68 din 06/11/2019"/>
    <s v="imobil"/>
    <s v="Lungime= Km;Suprafeţe= ha;CF= ;"/>
  </r>
  <r>
    <x v="12843"/>
    <s v="8.04.04"/>
    <m/>
    <m/>
    <s v="DRUM LUPOAIA"/>
    <s v="conform amenajamentelor silvice"/>
    <s v="ARAD"/>
    <s v="-"/>
    <s v="Tara: România; Judet: ARAD; -;   -; Nr: -;"/>
    <n v="1974"/>
    <n v="126"/>
    <n v="2"/>
    <s v="in administrare"/>
    <s v="HG 982/1998;HG 1344/2011; HG 478/ 24-IUN-15;HG.478/24-IUN-15;OUG.1 din 04/01/2017;HG.354/18.05.2017;OUG.68 din 06/11/2019"/>
    <s v="imobil"/>
    <s v="Lungime= Km;Suprafeţe= ha;CF= ;"/>
  </r>
  <r>
    <x v="12844"/>
    <s v="8.04.04"/>
    <m/>
    <m/>
    <s v="DRUM CONOP"/>
    <s v="conform amenajamentelor silvice"/>
    <s v="ARAD"/>
    <s v="-"/>
    <s v="Tara: România; Judet: ARAD; -;   -; Nr: -;"/>
    <n v="1969"/>
    <n v="278997"/>
    <n v="2"/>
    <s v="in administrare"/>
    <s v="HG 982/1998;HG 1344/2011; HG 478/ 24-IUN-15;HG.478/24-IUN-15;OUG.1 din 04/01/2017;OUG.68 din 06/11/2019"/>
    <s v="imobil"/>
    <s v="Lungime= Km;Suprafeţe= ha;CF= ;"/>
  </r>
  <r>
    <x v="12845"/>
    <s v="8.04.04"/>
    <m/>
    <m/>
    <s v="DR.FELTUIANU"/>
    <s v="conform amenajamentelor silvice"/>
    <s v="BACĂU"/>
    <s v="-"/>
    <s v="Tara: România; Judet: BACĂU; -;   -; Nr: -;"/>
    <n v="1968"/>
    <n v="21641"/>
    <n v="4"/>
    <s v="in administrare"/>
    <s v="HG 982/1998;HG 1344/2011;OUG.1 din 04/01/2017;HG.354/18.05.2017;OUG.68 din 06/11/2019"/>
    <s v="imobil"/>
    <s v="Lungime= Km;Suprafeţe= ha;CF= ;"/>
  </r>
  <r>
    <x v="12846"/>
    <s v="8.04.04"/>
    <m/>
    <m/>
    <s v="DRUM SIBISEU"/>
    <s v="conform amenajamentelor silvice"/>
    <s v="ARAD"/>
    <s v="-"/>
    <s v="Tara: România; Judet: ARAD; -;   -; Nr: -;"/>
    <n v="1981"/>
    <n v="6591"/>
    <n v="2"/>
    <s v="in administrare"/>
    <s v="HG 982/1998;; HG 478/ 24-IUN-15;HG.478/24-IUN-15;OUG.1 din 04/01/2017;HG.354/18.05.2017;OUG.68 din 06/11/2019"/>
    <s v="imobil"/>
    <s v="Lungime= Km;Suprafeţe= ha;CF= ;"/>
  </r>
  <r>
    <x v="12847"/>
    <s v="8.04.04"/>
    <m/>
    <m/>
    <s v="DRUM VALEA PREOTESEI 2"/>
    <s v="conform amenajamentelor silvice"/>
    <s v="ARAD"/>
    <s v="-"/>
    <s v="Tara: România; Judet: ARAD; -;   -; Nr: -;"/>
    <n v="1978"/>
    <n v="7805"/>
    <n v="2"/>
    <s v="in administrare"/>
    <s v="HG 982/1998;; HG 478/ 24-IUN-15;HG.478/24-IUN-15;OUG.1 din 04/01/2017;HG.354/18.05.2017;OUG.68 din 06/11/2019"/>
    <s v="imobil"/>
    <s v="Lungime= Km;Suprafeţe= ha;CF= ;"/>
  </r>
  <r>
    <x v="12848"/>
    <s v="8.04.04"/>
    <m/>
    <m/>
    <s v="DRUM SILINDIA"/>
    <s v="conform amenajamentelor silvice"/>
    <s v="ARAD"/>
    <s v="-"/>
    <s v="Tara: România; Judet: ARAD; -;   -; Nr: -;"/>
    <n v="1981"/>
    <n v="39419"/>
    <n v="2"/>
    <s v="in administrare"/>
    <s v="HG 982/1998;HG 1344/2011; HG 478/ 24-IUN-15;HG.478/24-IUN-15;OUG.1 din 04/01/2017;HG.354/18.05.2017;OUG.68 din 06/11/2019"/>
    <s v="imobil"/>
    <s v="Lungime= Km;Suprafeţe= ha;CF= ;"/>
  </r>
  <r>
    <x v="12849"/>
    <s v="8.04.04"/>
    <m/>
    <m/>
    <s v="DRUM PARAUL VICHENTE"/>
    <s v="conform amenajamentelor silvice"/>
    <s v="ARAD"/>
    <s v="-"/>
    <s v="Tara: România; Judet: ARAD; -;   -; Nr: -;"/>
    <n v="1982"/>
    <n v="16977"/>
    <n v="2"/>
    <s v="in administrare"/>
    <s v="HG 982/1998;HG 1344/2011; HG 478/ 24-IUN-15;HG.478/24-IUN-15;OUG.1 din 04/01/2017;HG.354/18.05.2017;OUG.68 din 06/11/2019"/>
    <s v="imobil"/>
    <s v="Lungime= Km;Suprafeţe= ha;CF= ;"/>
  </r>
  <r>
    <x v="12850"/>
    <s v="8.04.04"/>
    <m/>
    <m/>
    <s v="DRUM RAUL MIC"/>
    <s v="conform amenajamentelor silvice"/>
    <s v="ARAD"/>
    <s v="-"/>
    <s v="Tara: România; Judet: ARAD; -;   -; Nr: -;"/>
    <n v="1972"/>
    <n v="942"/>
    <n v="2"/>
    <s v="in administrare"/>
    <s v="HG 982/1998;;OUG.1 din 04/01/2017;HG.354/18.05.2017;OUG.68 din 06/11/2019"/>
    <s v="imobil"/>
    <s v="Lungime= Km;Suprafeţe= ha;CF= ;"/>
  </r>
  <r>
    <x v="12851"/>
    <s v="8.04.04"/>
    <m/>
    <m/>
    <s v="DRUM CUIAS"/>
    <s v="conform amenajamentelor silvice"/>
    <s v="ARAD"/>
    <s v="-"/>
    <s v="Tara: România; Judet: ARAD; -;   -; Nr: -;"/>
    <n v="1974"/>
    <n v="13684"/>
    <n v="2"/>
    <s v="in administrare"/>
    <s v="HG 982/1998;; HG 478/ 24-IUN-15;HG.478/24-IUN-15;OUG.1 din 04/01/2017;OUG.68 din 06/11/2019"/>
    <s v="imobil"/>
    <s v="Lungime= Km;Suprafeţe= ha;CF= ;"/>
  </r>
  <r>
    <x v="12852"/>
    <s v="8.04.04"/>
    <m/>
    <m/>
    <s v="DRUM VALEA DUPLII"/>
    <s v="conform amenajamentelor silvice"/>
    <s v="ARAD"/>
    <s v="-"/>
    <s v="Tara: România; Judet: ARAD; -;   -; Nr: -;"/>
    <n v="1981"/>
    <n v="25032"/>
    <n v="2"/>
    <s v="in administrare"/>
    <s v="HG 982/1998;HG 1344/2011; HG 478/ 24-IUN-15;HG.478/24-IUN-15;OUG.1 din 04/01/2017;HG.354/18.05.2017;OUG.68 din 06/11/2019"/>
    <s v="imobil"/>
    <s v="Lungime= Km;Suprafeţe= ha;CF= ;"/>
  </r>
  <r>
    <x v="12853"/>
    <s v="8.04.04"/>
    <m/>
    <m/>
    <s v="DRUM BRATEASCA"/>
    <s v="conform amenajamentelor silvice"/>
    <s v="ARAD"/>
    <s v="-"/>
    <s v="Tara: România; Judet: ARAD; -;   -; Nr: -;"/>
    <n v="1958"/>
    <n v="39856"/>
    <n v="2"/>
    <s v="in administrare"/>
    <s v="HG 982/1998;; HG 478/ 24-IUN-15;HG.478/24-IUN-15;OUG.1 din 04/01/2017;OUG.68 din 06/11/2019"/>
    <s v="imobil"/>
    <s v="Lungime= Km;Suprafeţe= ha;CF= ;"/>
  </r>
  <r>
    <x v="12854"/>
    <s v="8.04.04"/>
    <m/>
    <m/>
    <s v="DRUM VALEA MUSII"/>
    <s v="conform amenajamentelor silvice"/>
    <s v="ARAD"/>
    <s v="-"/>
    <s v="Tara: România; Judet: ARAD; -;   -; Nr: -;"/>
    <n v="1982"/>
    <n v="23083"/>
    <n v="2"/>
    <s v="in administrare"/>
    <s v="HG 982/1998;HG 1344/2011; HG 478/ 24-IUN-15;HG.478/24-IUN-15;OUG.1 din 04/01/2017;HG.354/18.05.2017;OUG.68 din 06/11/2019"/>
    <s v="imobil"/>
    <s v="Lungime= Km;Suprafeţe= ha;CF= ;"/>
  </r>
  <r>
    <x v="12855"/>
    <s v="8.04.04"/>
    <m/>
    <m/>
    <s v="DRUM VALCUTA"/>
    <s v="conform amenajamentelor silvice"/>
    <s v="ARAD"/>
    <s v="-"/>
    <s v="Tara: România; Judet: ARAD; -;   -; Nr: -;"/>
    <n v="1993"/>
    <n v="8737"/>
    <n v="2"/>
    <s v="in administrare"/>
    <s v="HG 982/1998;HG 1344/2011; HG 478/ 24-IUN-15;HG.478/24-IUN-15;OUG.1 din 04/01/2017;HG.354/18.05.2017;OUG.68 din 06/11/2019"/>
    <s v="imobil"/>
    <s v="Lungime= Km;Suprafeţe= ha;CF= ;"/>
  </r>
  <r>
    <x v="12856"/>
    <s v="8.04.04"/>
    <m/>
    <m/>
    <s v="DRUM VALEA STIRCULUI"/>
    <s v="conform amenajamentelor silvice"/>
    <s v="ARAD"/>
    <s v="-"/>
    <s v="Tara: România; Judet: ARAD; -;   -; Nr: -;"/>
    <n v="1975"/>
    <n v="1187"/>
    <n v="2"/>
    <s v="in administrare"/>
    <s v="HG 982/1998;HG 1344/2011; HG 478/ 24-IUN-15;HG.478/24-IUN-15;OUG.1 din 04/01/2017;HG.354/18.05.2017;OUG.68 din 06/11/2019"/>
    <s v="imobil"/>
    <s v="Lungime= Km;Suprafeţe= ha;CF= ;"/>
  </r>
  <r>
    <x v="12857"/>
    <s v="8.04.04"/>
    <m/>
    <m/>
    <s v="DRUM HALALIS"/>
    <s v="conform amenajamentelor silvice"/>
    <s v="ARAD"/>
    <s v="-"/>
    <s v="Tara: România; Judet: ARAD; -;   -; Nr: -;"/>
    <n v="1982"/>
    <n v="74181"/>
    <n v="2"/>
    <s v="in administrare"/>
    <s v="HG 982/1998;;OUG.1 din 04/01/2017;OUG.68 din 06/11/2019"/>
    <s v="imobil"/>
    <s v="drum auto forestier"/>
  </r>
  <r>
    <x v="12858"/>
    <s v="8.04.04"/>
    <m/>
    <m/>
    <s v="DRUM POLITA"/>
    <s v="conform amenajamentelor silvice"/>
    <s v="ARAD"/>
    <s v="-"/>
    <s v="Tara: România; Judet: ARAD; -;   -; Nr: -;"/>
    <n v="1980"/>
    <n v="10280"/>
    <n v="2"/>
    <s v="in administrare"/>
    <s v="HG 982/1998;HG 1344/2011; HG 478/ 24-IUN-15;HG.478/24-IUN-15;OUG.1 din 04/01/2017;HG.354/18.05.2017;OUG.68 din 06/11/2019"/>
    <s v="imobil"/>
    <s v="Lungime= Km;Suprafeţe= ha;CF= ;"/>
  </r>
  <r>
    <x v="12859"/>
    <s v="8.04.04"/>
    <m/>
    <m/>
    <s v="DRUM COSULUI"/>
    <s v="conform amenajamentelor silvice"/>
    <s v="ARAD"/>
    <s v="-"/>
    <s v="Tara: România; Judet: ARAD; -;   -; Nr: -;"/>
    <n v="1979"/>
    <n v="23375"/>
    <n v="2"/>
    <s v="in administrare"/>
    <s v="HG 982/1998;HG 1344/2011; HG 478/ 24-IUN-15;HG.478/24-IUN-15;OUG.1 din 04/01/2017;OUG.68 din 06/11/2019"/>
    <s v="imobil"/>
    <s v="Lungime= Km;Suprafeţe= ha;CF= ;"/>
  </r>
  <r>
    <x v="12860"/>
    <s v="8.04.04"/>
    <m/>
    <m/>
    <s v="DRUM TEIUS"/>
    <s v="conform amenajamentelor silvice"/>
    <s v="ARAD"/>
    <s v="-"/>
    <s v="Tara: România; Judet: ARAD; -;   -; Nr: -;"/>
    <n v="1970"/>
    <n v="64072"/>
    <n v="2"/>
    <s v="in administrare"/>
    <s v="HG 982/1998;HG 1344/2011; HG 478/ 24-IUN-15;HG.478/24-IUN-15;OUG.1 din 04/01/2017;OUG.68 din 06/11/2019"/>
    <s v="imobil"/>
    <s v="Lungime= Km;Suprafeţe= ha;CF= ;"/>
  </r>
  <r>
    <x v="12861"/>
    <s v="8.04.04"/>
    <m/>
    <m/>
    <s v="DRUM TEIS"/>
    <s v="conform amenajamentelor silvice"/>
    <s v="ARAD"/>
    <s v="-"/>
    <s v="Tara: România; Judet: ARAD; -;   -; Nr: -;"/>
    <n v="1984"/>
    <n v="6683"/>
    <n v="2"/>
    <s v="in administrare"/>
    <s v="HG 982/1998;HG 1344/2011; HG 478/ 24-IUN-15;HG.478/24-IUN-15;OUG.1 din 04/01/2017;HG.354/18.05.2017;OUG.68 din 06/11/2019"/>
    <s v="imobil"/>
    <s v="Lungime= Km;Suprafeţe= ha;CF= ;"/>
  </r>
  <r>
    <x v="12862"/>
    <s v="8.04.04"/>
    <m/>
    <m/>
    <s v="DRUM FARASESTI"/>
    <s v="conform amenajamentelor silvice"/>
    <s v="TIMIŞ"/>
    <s v="-"/>
    <s v="Tara: România; Judet: TIMIŞ; -;   -; Nr: -;"/>
    <n v="1970"/>
    <n v="275477"/>
    <n v="35"/>
    <s v="in administrare"/>
    <s v="HG 982/1998;;OUG.1 din 04/01/2017;HG.354/18.05.2017;OUG.68 din 06/11/2019"/>
    <s v="imobil"/>
    <s v="Lungime= Km;Suprafeţe= ha;CF= ;"/>
  </r>
  <r>
    <x v="12863"/>
    <s v="8.04.04"/>
    <m/>
    <m/>
    <s v="DRUM BROTISHANULUI"/>
    <s v="conform amenajamentelor silvice"/>
    <s v="TIMIŞ"/>
    <s v="-"/>
    <s v="Tara: România; Judet: TIMIŞ; -;   -; Nr: -;"/>
    <n v="1982"/>
    <n v="905"/>
    <n v="35"/>
    <s v="in administrare"/>
    <s v="HG 982/1998;HG 1344/2011;OUG.1 din 04/01/2017;HG.354/18.05.2017;OUG.68 din 06/11/2019"/>
    <s v="imobil"/>
    <s v="Lungime= Km;Suprafeţe= ha;CF= ;"/>
  </r>
  <r>
    <x v="12864"/>
    <s v="8.04.04"/>
    <m/>
    <m/>
    <s v="DRUM PASCOTA 1"/>
    <s v="conform amenajamentelor silvice"/>
    <s v="TIMIŞ"/>
    <s v="-"/>
    <s v="Tara: România; Judet: TIMIŞ; -;   -; Nr: -;"/>
    <n v="1984"/>
    <n v="116003"/>
    <n v="35"/>
    <s v="in administrare"/>
    <s v="HG 982/1998;HG 1344/2011;OUG.1 din 04/01/2017;HG.354/18.05.2017;OUG.68 din 06/11/2019"/>
    <s v="imobil"/>
    <s v="Lungime= Km;Suprafeţe= ha;CF= ;"/>
  </r>
  <r>
    <x v="12865"/>
    <s v="8.04.04"/>
    <m/>
    <m/>
    <s v="DRUM PARAUL TAULUI"/>
    <s v="conform amenajamentelor silvice"/>
    <s v="TIMIŞ"/>
    <s v="-"/>
    <s v="Tara: România; Judet: TIMIŞ; -;   -; Nr: -;"/>
    <n v="1979"/>
    <n v="597"/>
    <n v="35"/>
    <s v="in administrare"/>
    <s v="HG 982/1998;HG 1344/2011;OUG.1 din 04/01/2017;HG.354/18.05.2017;OUG.68 din 06/11/2019"/>
    <s v="imobil"/>
    <s v="Lungime= Km;Suprafeţe= ha;CF= ;"/>
  </r>
  <r>
    <x v="12866"/>
    <s v="8.04.04"/>
    <m/>
    <m/>
    <s v="DRUM VALEA PREOTEASA"/>
    <s v="conform amenajamentelor silvice"/>
    <s v="TIMIŞ"/>
    <s v="-"/>
    <s v="Tara: România; Judet: TIMIŞ; -;   -; Nr: -;"/>
    <n v="1967"/>
    <n v="21023"/>
    <n v="35"/>
    <s v="in administrare"/>
    <s v="HG 982/1998;;OUG.1 din 04/01/2017;OUG.68 din 06/11/2019"/>
    <s v="imobil"/>
    <s v="drum auto forestier"/>
  </r>
  <r>
    <x v="12867"/>
    <s v="8.04.04"/>
    <m/>
    <m/>
    <s v="DRUM NEMESESTI"/>
    <s v="conform amenajamentelor silvice"/>
    <s v="TIMIŞ"/>
    <s v="-"/>
    <s v="Tara: România; Judet: TIMIŞ; -;   -; Nr: -;"/>
    <n v="1967"/>
    <n v="8018"/>
    <n v="35"/>
    <s v="in administrare"/>
    <s v="HG 982/1998;;OUG.1 din 04/01/2017;OUG.68 din 06/11/2019"/>
    <s v="imobil"/>
    <s v="drum auto forestier"/>
  </r>
  <r>
    <x v="12868"/>
    <s v="8.04.04"/>
    <m/>
    <m/>
    <s v="DRUM VALEA MICA"/>
    <s v="conform amenajamentelor silvice"/>
    <s v="ARAD"/>
    <s v="-"/>
    <s v="Tara: România; Judet: ARAD; -;   -; Nr: -;"/>
    <n v="1982"/>
    <n v="6177"/>
    <n v="2"/>
    <s v="in administrare"/>
    <s v="HG 982/1998;; HG 478/ 24-IUN-15;HG.478/24-IUN-15;OUG.1 din 04/01/2017;HG.354/18.05.2017;OUG.68 din 06/11/2019"/>
    <s v="imobil"/>
    <s v="Lungime= Km;Suprafeţe= ha;CF= ;"/>
  </r>
  <r>
    <x v="12869"/>
    <s v="8.04.04"/>
    <m/>
    <m/>
    <s v="DRUM SATURANU"/>
    <s v="conform amenajamentelor silvice"/>
    <s v="ARAD"/>
    <s v="-"/>
    <s v="Tara: România; Judet: ARAD; -;   -; Nr: -;"/>
    <n v="1960"/>
    <n v="7338"/>
    <n v="2"/>
    <s v="in administrare"/>
    <s v="HG 982/1998;;OUG.1 din 04/01/2017;OUG.68 din 06/11/2019"/>
    <s v="imobil"/>
    <s v="drum auto forestier"/>
  </r>
  <r>
    <x v="12870"/>
    <s v="8.04.04"/>
    <m/>
    <m/>
    <s v="DRUM MARASCA"/>
    <s v="conform amenajamentelor silvice"/>
    <s v="ARAD"/>
    <s v="-"/>
    <s v="Tara: România; Judet: ARAD; -;   -; Nr: -;"/>
    <n v="1970"/>
    <n v="23714"/>
    <n v="2"/>
    <s v="in administrare"/>
    <s v="HG 982/1998;; HG 478/ 24-IUN-15;HG.478/24-IUN-15;OUG.1 din 04/01/2017;OUG.68 din 06/11/2019"/>
    <s v="imobil"/>
    <s v="Lungime= Km;Suprafeţe= ha;CF= ;"/>
  </r>
  <r>
    <x v="12871"/>
    <s v="8.04.04"/>
    <m/>
    <m/>
    <s v="DRUM MILOVITA"/>
    <s v="conform amenajamentelor silvice"/>
    <s v="ARAD"/>
    <s v="-"/>
    <s v="Tara: România; Judet: ARAD; -;   -; Nr: -;"/>
    <n v="1957"/>
    <n v="64804"/>
    <n v="2"/>
    <s v="in administrare"/>
    <s v="HG 982/1998;HG 1344/2011; HG 478/ 24-IUN-15;HG.478/24-IUN-15;OUG.1 din 04/01/2017;OUG.68 din 06/11/2019"/>
    <s v="imobil"/>
    <s v="Lungime= Km;Suprafeţe= ha;CF= ;"/>
  </r>
  <r>
    <x v="12872"/>
    <s v="8.04.04"/>
    <m/>
    <m/>
    <s v="DRUM COASTA"/>
    <s v="conform amenajamentelor silvice"/>
    <s v="ARAD"/>
    <s v="-"/>
    <s v="Tara: România; Judet: ARAD; -;   -; Nr: -;"/>
    <n v="1967"/>
    <n v="21000"/>
    <n v="2"/>
    <s v="in administrare"/>
    <s v="HG 982/1998;HG 1344/2011; HG 478/ 24-IUN-15;HG.478/24-IUN-15;OUG.1 din 04/01/2017;OUG.68 din 06/11/2019"/>
    <s v="imobil"/>
    <s v="Lungime= Km;Suprafeţe= ha;CF= ;"/>
  </r>
  <r>
    <x v="12873"/>
    <s v="8.04.04"/>
    <m/>
    <m/>
    <s v="DRUM ZIMBRUTU"/>
    <s v="conform amenajamentelor silvice"/>
    <s v="ARAD"/>
    <s v="-"/>
    <s v="Tara: România; Judet: ARAD; -;   -; Nr: -;"/>
    <n v="1975"/>
    <n v="2049"/>
    <n v="2"/>
    <s v="in administrare"/>
    <s v="HG 982/1998;; HG 478/ 24-IUN-15;HG.478/24-IUN-15;OUG.1 din 04/01/2017;HG.354/18.05.2017;OUG.68 din 06/11/2019"/>
    <s v="imobil"/>
    <s v="Lungime= Km;Suprafeţe= ha;CF= ;"/>
  </r>
  <r>
    <x v="12874"/>
    <s v="8.04.04"/>
    <m/>
    <m/>
    <s v="DRUM VALEA SEACA"/>
    <s v="conform amenajamentelor silvice"/>
    <s v="ARAD"/>
    <s v="-"/>
    <s v="Tara: România; Judet: ARAD; -;   -; Nr: -;"/>
    <n v="1971"/>
    <n v="2815"/>
    <n v="2"/>
    <s v="in administrare"/>
    <s v="HG 982/1998;;OUG.1 din 04/01/2017;OUG.68 din 06/11/2019"/>
    <s v="imobil"/>
    <s v="drum auto forestier"/>
  </r>
  <r>
    <x v="12875"/>
    <s v="8.04.04"/>
    <m/>
    <m/>
    <s v="DRUM VALEA HATEI"/>
    <s v="conform amenajamentelor silvice"/>
    <s v="ARAD"/>
    <s v="-"/>
    <s v="Tara: România; Judet: ARAD; -;   -; Nr: -;"/>
    <n v="1973"/>
    <n v="177"/>
    <n v="2"/>
    <s v="in administrare"/>
    <s v="HG 982/1998;;OUG.1 din 04/01/2017;HG.354/18.05.2017;OUG.68 din 06/11/2019"/>
    <s v="imobil"/>
    <s v="Lungime= Km;Suprafeţe= ha;CF= ;"/>
  </r>
  <r>
    <x v="12876"/>
    <s v="8.04.04"/>
    <m/>
    <m/>
    <s v="DRUM MILOVA"/>
    <s v="conform amenajamentelor silvice"/>
    <s v="ARAD"/>
    <s v="-"/>
    <s v="Tara: România; Judet: ARAD; -;   -; Nr: -;"/>
    <n v="1973"/>
    <n v="9313"/>
    <n v="2"/>
    <s v="in administrare"/>
    <s v="HG 982/1998;HG 1344/2011; HG 478/ 24-IUN-15;HG.478/24-IUN-15;OUG.1 din 04/01/2017;HG.354/18.05.2017;OUG.68 din 06/11/2019"/>
    <s v="imobil"/>
    <s v="Lungime= Km;Suprafeţe= ha;CF= ;"/>
  </r>
  <r>
    <x v="12877"/>
    <s v="8.04.04"/>
    <m/>
    <m/>
    <s v="DRUM CAPRIORU"/>
    <s v="conform amenajamentelor silvice"/>
    <s v="TIMIŞ"/>
    <s v="-"/>
    <s v="Tara: România; Judet: TIMIŞ; -;   -; Nr: -;"/>
    <n v="1970"/>
    <n v="6712"/>
    <n v="35"/>
    <s v="in administrare"/>
    <s v="HG 982/1998;HG 1344/2011;OUG.1 din 04/01/2017;HG.354/18.05.2017;OUG.68 din 06/11/2019"/>
    <s v="imobil"/>
    <s v="Lungime= Km;Suprafeţe= ha;CF= ;"/>
  </r>
  <r>
    <x v="12878"/>
    <s v="8.04.04"/>
    <m/>
    <m/>
    <s v="DRUM FORESTIER BIRZESTI"/>
    <s v="conform amenajamentelor silvice"/>
    <s v="ARAD"/>
    <s v="-"/>
    <s v="Tara: România; Judet: ARAD; -;   -; Nr: -;"/>
    <n v="1974"/>
    <n v="8323"/>
    <n v="2"/>
    <s v="in administrare"/>
    <s v="HG 982/1998;HG 1344/2011; HG 478/ 24-IUN-15;HG.478/24-IUN-15;OUG.1 din 04/01/2017;HG.354/18.05.2017;OUG.68 din 06/11/2019"/>
    <s v="imobil"/>
    <s v="Lungime= Km;Suprafeţe= ha;CF= ;"/>
  </r>
  <r>
    <x v="12879"/>
    <s v="8.04.04"/>
    <m/>
    <m/>
    <s v="DRUM FORESTIER PLESA 1"/>
    <s v="conform amenajamentelor silvice"/>
    <s v="ARAD"/>
    <s v="-"/>
    <s v="Tara: România; Judet: ARAD; -;   -; Nr: -;"/>
    <n v="1983"/>
    <n v="31994"/>
    <n v="2"/>
    <s v="in administrare"/>
    <s v="HG 982/1998;;OUG.1 din 04/01/2017;OUG.68 din 06/11/2019"/>
    <s v="imobil"/>
    <s v="drum auto forestier"/>
  </r>
  <r>
    <x v="12880"/>
    <s v="8.04.04"/>
    <m/>
    <m/>
    <s v="DRUM FORESTIER GURETE"/>
    <s v="conform amenajamentelor silvice"/>
    <s v="ARAD"/>
    <s v="-"/>
    <s v="Tara: România; Judet: ARAD; -;   -; Nr: -;"/>
    <n v="1967"/>
    <n v="3627"/>
    <n v="2"/>
    <s v="in administrare"/>
    <s v="HG 982/1998;HG 1344/2011; HG HGR 1045/2000; HG 478/ 24-IUN-15;HG.478/24-IUN-15;OUG.1 din 04/01/2017;HG.354/18.05.2017;OUG.68 din 06/11/2019"/>
    <s v="imobil"/>
    <s v="Lungime= Km;Suprafeţe= ha;CF= ;"/>
  </r>
  <r>
    <x v="12881"/>
    <s v="8.04.04"/>
    <m/>
    <m/>
    <s v="DRUM FORESTIER HENTIU"/>
    <s v="conform amenajamentelor silvice"/>
    <s v="ARAD"/>
    <s v="-"/>
    <s v="Tara: România; Judet: ARAD; -;   -; Nr: -;"/>
    <n v="1984"/>
    <n v="55773"/>
    <n v="2"/>
    <s v="in administrare"/>
    <s v="HG 982/1998;HG 1344/2011; HG 478/ 24-IUN-15;HG.478/24-IUN-15;OUG.1 din 04/01/2017;HG.354/18.05.2017;OUG.68 din 06/11/2019"/>
    <s v="imobil"/>
    <s v="Lungime= Km;Suprafeţe= ha;CF= ;"/>
  </r>
  <r>
    <x v="12882"/>
    <s v="8.04.04"/>
    <m/>
    <m/>
    <s v="DRUM FORESTIER SECACI"/>
    <s v="conform amenajamentelor silvice"/>
    <s v="ARAD"/>
    <s v="-"/>
    <s v="Tara: România; Judet: ARAD; -;   -; Nr: -;"/>
    <n v="1980"/>
    <n v="27776"/>
    <n v="2"/>
    <s v="in administrare"/>
    <s v="HG 982/1998;HG 1344/2011; HG 478/ 24-IUN-15;HG.478/24-IUN-15;OUG.1 din 04/01/2017;HG.354/18.05.2017;OUG.68 din 06/11/2019"/>
    <s v="imobil"/>
    <s v="Lungime= Km;Suprafeţe= ha;CF= ;"/>
  </r>
  <r>
    <x v="12883"/>
    <s v="8.04.04"/>
    <m/>
    <m/>
    <s v="DRUM FORESTIER MURESAN 1"/>
    <s v="conform amenajamentelor silvice"/>
    <s v="ARAD"/>
    <s v="-"/>
    <s v="Tara: România; Judet: ARAD; -;   -; Nr: -;"/>
    <n v="1981"/>
    <n v="9735"/>
    <n v="2"/>
    <s v="in administrare"/>
    <s v="HG 982/1998;HG 1344/2011; HG 478/ 24-IUN-15;HG.478/24-IUN-15;OUG.1 din 04/01/2017;HG.354/18.05.2017;OUG.68 din 06/11/2019"/>
    <s v="imobil"/>
    <s v="Lungime= Km;Suprafeţe= ha;CF= ;"/>
  </r>
  <r>
    <x v="12884"/>
    <s v="8.04.04"/>
    <m/>
    <m/>
    <s v="DRUM FORESTIER SAUZAS"/>
    <s v="conform amenajamentelor silvice"/>
    <s v="ARAD"/>
    <s v="-"/>
    <s v="Tara: România; Judet: ARAD; -;   -; Nr: -;"/>
    <n v="1977"/>
    <n v="17752"/>
    <n v="2"/>
    <s v="in administrare"/>
    <s v="HG 982/1998;HG 1344/2011; HG 478/ 24-IUN-15;HG.478/24-IUN-15;OUG.1 din 04/01/2017;HG.354/18.05.2017;OUG.68 din 06/11/2019"/>
    <s v="imobil"/>
    <s v="Lungime= Km;Suprafeţe= ha;CF= ;"/>
  </r>
  <r>
    <x v="12885"/>
    <s v="8.04.04"/>
    <m/>
    <m/>
    <s v="DRUM FORESTIER NEAGRA"/>
    <s v="conform amenajamentelor silvice"/>
    <s v="ARAD"/>
    <s v="-"/>
    <s v="Tara: România; Judet: ARAD; -;   -; Nr: -;"/>
    <n v="1967"/>
    <n v="43000"/>
    <n v="2"/>
    <s v="in administrare"/>
    <s v="HG 982/1998;HG 1344/2011; HG 478/ 24-IUN-15;HG.478/24-IUN-15;OUG.1 din 04/01/2017;OUG.68 din 06/11/2019"/>
    <s v="imobil"/>
    <s v="Lungime= Km;Suprafeţe= ha;CF= ;"/>
  </r>
  <r>
    <x v="12886"/>
    <s v="8.04.04"/>
    <m/>
    <m/>
    <s v="DRUM FORESTIER VARNITA"/>
    <s v="conform amenajamentelor silvice"/>
    <s v="ARAD"/>
    <s v="-"/>
    <s v="Tara: România; Judet: ARAD; -;   -; Nr: -;"/>
    <n v="1972"/>
    <n v="44000"/>
    <n v="2"/>
    <s v="in administrare"/>
    <s v="HG 982/1998;HG 1344/2011; HG 478/ 24-IUN-15;HG.478/24-IUN-15;OUG.1 din 04/01/2017;OUG.68 din 06/11/2019"/>
    <s v="imobil"/>
    <s v="Lungime= Km;Suprafeţe= ha;CF= ;"/>
  </r>
  <r>
    <x v="12887"/>
    <s v="8.04.04"/>
    <m/>
    <m/>
    <s v="DRUM FORESTIER VALEA RUJA"/>
    <s v="conform amenajamentelor silvice"/>
    <s v="ARAD"/>
    <s v="-"/>
    <s v="Tara: România; Judet: ARAD; -;   -; Nr: -;"/>
    <n v="1969"/>
    <n v="98000"/>
    <n v="2"/>
    <s v="in administrare"/>
    <s v="HG 982/1998;HG 1344/2011; HG 478/ 24-IUN-15;HG.478/24-IUN-15;OUG.1 din 04/01/2017;OUG.68 din 06/11/2019"/>
    <s v="imobil"/>
    <s v="Lungime= Km;Suprafeţe= ha;CF= ;"/>
  </r>
  <r>
    <x v="12888"/>
    <s v="8.04.04"/>
    <m/>
    <m/>
    <s v="DRUM AUTO CRALOVAT"/>
    <s v="conform amenajamentelor silvice"/>
    <s v="TIMIŞ"/>
    <s v="-"/>
    <s v="Tara: România; Judet: TIMIŞ; -;   -; Nr: -;"/>
    <n v="1976"/>
    <n v="2382"/>
    <n v="35"/>
    <s v="in administrare"/>
    <s v="HG 982/1998;HG 1344/2011;OUG.1 din 04/01/2017;HG.354/18.05.2017;OUG.68 din 06/11/2019"/>
    <s v="imobil"/>
    <s v="Lungime= Km;Suprafeţe= ha;CF= ;"/>
  </r>
  <r>
    <x v="12889"/>
    <s v="8.04.04"/>
    <m/>
    <m/>
    <s v="DRUM FORESTIER CIMERCIUTA 1"/>
    <s v="conform amenajamentelor silvice"/>
    <s v="ARAD"/>
    <s v="-"/>
    <s v="Tara: România; Judet: ARAD; -;   -; Nr: -;"/>
    <n v="1972"/>
    <n v="968"/>
    <n v="2"/>
    <s v="in administrare"/>
    <s v="HG 982/1998;HG 1344/2011; HG 478/ 24-IUN-15:478/24-IUN-15;OUG.1 din 04/01/2017;HG.354/18.05.2017;OUG.68 din 06/11/2019"/>
    <s v="imobil"/>
    <s v="Lungime= Km;Suprafeţe= ha;CF= ;"/>
  </r>
  <r>
    <x v="12890"/>
    <s v="8.04.04"/>
    <m/>
    <m/>
    <s v="DRUM FORESTIER HIGHIS"/>
    <s v="conform amenajamentelor silvice"/>
    <s v="ARAD"/>
    <s v="-"/>
    <s v="Tara: România; Judet: ARAD; -;   -; Nr: -;"/>
    <n v="1968"/>
    <n v="44536"/>
    <n v="2"/>
    <s v="in administrare"/>
    <s v="HG 982/1998;HG 1344/2011; HG 478/ 24-IUN-15;HG.478/24-IUN-15;OUG.1 din 04/01/2017;OUG.68 din 06/11/2019"/>
    <s v="imobil"/>
    <s v="Lungime= Km;Suprafeţe= ha;CF= ;"/>
  </r>
  <r>
    <x v="12891"/>
    <s v="8.04.04"/>
    <m/>
    <m/>
    <s v="DRUM FORESTIER VALEA LARGA"/>
    <s v="conform amenajamentelor silvice"/>
    <s v="TIMIŞ"/>
    <s v="-"/>
    <s v="Tara: România; Judet: TIMIŞ; -;   -; Nr: -;"/>
    <n v="1967"/>
    <n v="177603"/>
    <n v="35"/>
    <s v="in administrare"/>
    <s v="HG 982/1998;;OUG.1 din 04/01/2017;OUG.68 din 06/11/2019"/>
    <s v="imobil"/>
    <s v="drum auto forestier"/>
  </r>
  <r>
    <x v="12892"/>
    <s v="8.04.04"/>
    <m/>
    <m/>
    <s v="DRUM FORESTIER CAPREASCA"/>
    <s v="conform amenajamentelor silvice"/>
    <s v="TIMIŞ"/>
    <s v="-"/>
    <s v="Tara: România; Judet: TIMIŞ; -;   -; Nr: -;"/>
    <n v="1977"/>
    <n v="9932"/>
    <n v="35"/>
    <s v="in administrare"/>
    <s v="HG 982/1998;HG 1344/2011;OUG.1 din 04/01/2017;HG.354/18.05.2017;OUG.68 din 06/11/2019"/>
    <s v="imobil"/>
    <s v="Lungime= Km;Suprafeţe= ha;CF= ;"/>
  </r>
  <r>
    <x v="12893"/>
    <s v="8.04.04"/>
    <m/>
    <m/>
    <s v="DRUM AUTO FORADEA 2"/>
    <s v="conform amenajamentelor silvice"/>
    <s v="TIMIŞ"/>
    <s v="-"/>
    <s v="Tara: România; Judet: TIMIŞ; -;   -; Nr: -;"/>
    <n v="1984"/>
    <n v="829387"/>
    <n v="35"/>
    <s v="in administrare"/>
    <s v="HG 982/1998;HG 1344/2011;OUG.1 din 04/01/2017;HG.354/18.05.2017;OUG.68 din 06/11/2019"/>
    <s v="imobil"/>
    <s v="Lungime= Km;Suprafeţe= ha;CF= ;"/>
  </r>
  <r>
    <x v="12894"/>
    <s v="8.04.04"/>
    <m/>
    <m/>
    <s v="DRUM AUTO SUMANDA"/>
    <s v="conform amenajamentelor silvice"/>
    <s v="TIMIŞ"/>
    <s v="-"/>
    <s v="Tara: România; Judet: TIMIŞ; -;   -; Nr: -;"/>
    <n v="1985"/>
    <n v="835142"/>
    <n v="35"/>
    <s v="in administrare"/>
    <s v="HG 982/1998;HG 1344/2011;OUG.1 din 04/01/2017;HG.354/18.05.2017;OUG.68 din 06/11/2019"/>
    <s v="imobil"/>
    <s v="Lungime= Km;Suprafeţe= ha;CF= ;"/>
  </r>
  <r>
    <x v="12895"/>
    <s v="8.04.04"/>
    <m/>
    <m/>
    <s v="DRUM AUTO BRESTOVAT"/>
    <s v="conform amenajamentelor silvice"/>
    <s v="TIMIŞ"/>
    <s v="-"/>
    <s v="Tara: România; Judet: TIMIŞ; -;   -; Nr: -;"/>
    <n v="1973"/>
    <n v="46634"/>
    <n v="35"/>
    <s v="in administrare"/>
    <s v="HG 982/1998;HG 1344/2011;OUG.1 din 04/01/2017;HG.354/18.05.2017;OUG.68 din 06/11/2019"/>
    <s v="imobil"/>
    <s v="Lungime= Km;Suprafeţe= ha;CF= ;"/>
  </r>
  <r>
    <x v="12896"/>
    <s v="8.04.04"/>
    <m/>
    <m/>
    <s v="DRUM FORESTIER CACEA (IERSNIC)"/>
    <s v="conform amenajamentelor silvice"/>
    <s v="TIMIŞ"/>
    <s v="-"/>
    <s v="Tara: România; Judet: TIMIŞ; -;   -; Nr: -;"/>
    <n v="1965"/>
    <n v="21591"/>
    <n v="35"/>
    <s v="in administrare"/>
    <s v="HG 982/1998;;OUG.1 din 04/01/2017;OUG.68 din 06/11/2019"/>
    <s v="imobil"/>
    <s v="drum auto forestier"/>
  </r>
  <r>
    <x v="12897"/>
    <s v="8.04.04"/>
    <m/>
    <m/>
    <s v="DRUM FORESTIER HOBITA"/>
    <s v="conform amenajamentelor silvice"/>
    <s v="ARAD"/>
    <s v="-"/>
    <s v="Tara: România; Judet: ARAD; -;   -; Nr: -;"/>
    <n v="1975"/>
    <n v="58397"/>
    <n v="2"/>
    <s v="in administrare"/>
    <s v="HG 982/1998;;OUG.1 din 04/01/2017;OUG.68 din 06/11/2019"/>
    <s v="imobil"/>
    <s v="drum auto forestier"/>
  </r>
  <r>
    <x v="12898"/>
    <s v="8.04.04"/>
    <m/>
    <m/>
    <s v="DRUM FORESTIER OSTROV"/>
    <s v="conform amenajamentelor silvice"/>
    <s v="ARAD"/>
    <s v="-"/>
    <s v="Tara: România; Judet: ARAD; -;   -; Nr: -;"/>
    <n v="1958"/>
    <n v="2931"/>
    <n v="2"/>
    <s v="in administrare"/>
    <s v="HG 982/1998;;OUG.1 din 04/01/2017;OUG.68 din 06/11/2019"/>
    <s v="imobil"/>
    <s v="drum auto forestier"/>
  </r>
  <r>
    <x v="12899"/>
    <s v="8.04.04"/>
    <m/>
    <m/>
    <s v="DRUM FORESTIER VALEA MOSULUI"/>
    <s v="conform amenajamentelor silvice"/>
    <s v="ARAD"/>
    <s v="-"/>
    <s v="Tara: România; Judet: ARAD; -;   -; Nr: -;"/>
    <n v="1968"/>
    <n v="22653"/>
    <n v="2"/>
    <s v="in administrare"/>
    <s v="HG 982/1998;;OUG.1 din 04/01/2017;OUG.68 din 06/11/2019"/>
    <s v="imobil"/>
    <s v="drum auto forestier"/>
  </r>
  <r>
    <x v="12900"/>
    <s v="8.30._"/>
    <m/>
    <m/>
    <s v="BARAJE CORECTII TORENTI"/>
    <s v="conform amenajamentelor silvice"/>
    <s v="ALBA"/>
    <s v="-"/>
    <s v="Tara: România; Judet: ALBA; -;   -; Nr: -;"/>
    <n v="1994"/>
    <n v="136"/>
    <n v="1"/>
    <s v="in administrare"/>
    <s v="HG 982/1998;;OUG.1 din 04/01/2017;OUG.68 din 06/11/2019"/>
    <s v="imobil"/>
    <s v="lucrari de amenajarea torentilor"/>
  </r>
  <r>
    <x v="12901"/>
    <s v="8.04.04"/>
    <m/>
    <m/>
    <s v="DRUM FORESTIER VL.MARE"/>
    <s v="conform amenajamentelor silvice"/>
    <s v="ALBA"/>
    <s v="-"/>
    <s v="Tara: România; Judet: ALBA; -;   -; Nr: -;"/>
    <n v="1994"/>
    <n v="940730"/>
    <n v="1"/>
    <s v="in administrare"/>
    <s v="HG 982/1998;HG 1344/2011;OUG.1 din 04/01/2017;HG.354/18.05.2017;OUG.68 din 06/11/2019"/>
    <s v="imobil"/>
    <s v="Lungime= Km;Suprafeţe= ha;CF= ;"/>
  </r>
  <r>
    <x v="12902"/>
    <s v="8.30._"/>
    <m/>
    <m/>
    <s v="CLEIONAJE"/>
    <s v="conform amenajamentelor silvice"/>
    <s v="ALBA"/>
    <s v="-"/>
    <s v="Tara: România; Judet: ALBA; -;   -; Nr: -;"/>
    <n v="1994"/>
    <n v="13"/>
    <n v="1"/>
    <s v="in administrare"/>
    <s v="HG 982/1998;;OUG.1 din 04/01/2017;OUG.68 din 06/11/2019"/>
    <s v="imobil"/>
    <s v="lucrari de amenajarea torentilor"/>
  </r>
  <r>
    <x v="12903"/>
    <s v="8.04.04"/>
    <m/>
    <m/>
    <s v="DRUM FORESTIER VALEA ALBACULUI"/>
    <s v="conform amenajamentelor silvice"/>
    <s v="ALBA"/>
    <s v="-"/>
    <s v="Tara: România; Judet: ALBA; -;   -; Nr: -;"/>
    <n v="1994"/>
    <n v="12821"/>
    <n v="1"/>
    <s v="in administrare"/>
    <s v="HG 982/1998;;OUG.1 din 04/01/2017;OUG.68 din 06/11/2019"/>
    <s v="imobil"/>
    <s v="drum auto forestier"/>
  </r>
  <r>
    <x v="12904"/>
    <s v="8.04.04"/>
    <m/>
    <m/>
    <s v="DRUM FORESTIER SALCI"/>
    <s v="conform amenajamentelor silvice"/>
    <s v="SIBIU"/>
    <s v="-"/>
    <s v="Tara: România; Judet: SIBIU; -;   -; Nr: -;"/>
    <n v="1994"/>
    <n v="11800"/>
    <n v="32"/>
    <s v="in administrare"/>
    <s v="HG 860/2001;;OUG.1 din 04/01/2017;OUG.68 din 06/11/2019"/>
    <s v="imobil"/>
    <s v="drum auto forestier"/>
  </r>
  <r>
    <x v="12905"/>
    <s v="8.30.01"/>
    <m/>
    <m/>
    <s v="BARAJE DOBRA"/>
    <s v="conform amenajamentelor silvice"/>
    <s v="SIBIU"/>
    <s v="-"/>
    <s v="Tara: România; Judet: SIBIU; -;   -; Nr: -;"/>
    <n v="1994"/>
    <n v="131"/>
    <n v="32"/>
    <s v="in administrare"/>
    <s v="HG 860/2001;HG 1344/2011;OUG.1 din 04/01/2017;HG.354/18.05.2017;OUG.68 din 06/11/2019;HG.846/08.10.2020"/>
    <s v="imobil"/>
    <s v="Lungime albie corectată/consolidată=3,83 km;"/>
  </r>
  <r>
    <x v="12906"/>
    <s v="8.30.01"/>
    <m/>
    <m/>
    <s v="BARAJE SUGAG"/>
    <s v="conform amenajamentelor silvice"/>
    <s v="SIBIU"/>
    <s v="-"/>
    <s v="Tara: România; Judet: SIBIU; -;   -; Nr: -;"/>
    <n v="1994"/>
    <n v="10686"/>
    <n v="32"/>
    <s v="in administrare"/>
    <s v="HG 860/2001;HG 1344/2011;OUG.1 din 04/01/2017;HG.354/18.05.2017;OUG.68 din 06/11/2019;HG.846/08.10.2020"/>
    <s v="imobil"/>
    <s v="Lungime albie corectată/consolidată=2,42 km;"/>
  </r>
  <r>
    <x v="12907"/>
    <s v="8.30.01"/>
    <m/>
    <m/>
    <s v="CANAL PERIM.DOBRA"/>
    <s v="conform amenajamentelor silvice"/>
    <s v="SIBIU"/>
    <s v="-"/>
    <s v="Tara: România; Judet: SIBIU; -;   -; Nr: -;"/>
    <n v="1994"/>
    <n v="2560"/>
    <n v="32"/>
    <s v="in administrare"/>
    <s v="HG 860/2001;HG 1344/2011;OUG.1 din 04/01/2017;HG.354/18.05.2017;OUG.68 din 06/11/2019;HG.846/08.10.2020"/>
    <s v="imobil"/>
    <s v="Lungime albie corectată/consolidată=3,83 km;"/>
  </r>
  <r>
    <x v="12908"/>
    <s v="8.30.01"/>
    <m/>
    <m/>
    <s v="CANAL PERIM.DOBRA"/>
    <s v="conform amenajamentelor silvice"/>
    <s v="SIBIU"/>
    <s v="-"/>
    <s v="Tara: România; Judet: SIBIU; -;   -; Nr: -;"/>
    <n v="1994"/>
    <n v="1152"/>
    <n v="32"/>
    <s v="in administrare"/>
    <s v="HG 860/2001;HG 1344/2011;OUG.1 din 04/01/2017;HG.354/18.05.2017;OUG.68 din 06/11/2019;HG.846/08.10.2020"/>
    <s v="imobil"/>
    <s v="Lungime albie corectată/consolidată=3,83 km;"/>
  </r>
  <r>
    <x v="12909"/>
    <s v="8.04.04"/>
    <m/>
    <m/>
    <s v="DRUM FORESTIER GIRDA SEACA"/>
    <s v="conform amenajamentelor silvice"/>
    <s v="ALBA"/>
    <s v="-"/>
    <s v="Tara: România; Judet: ALBA; -;   -; Nr: -;"/>
    <n v="1994"/>
    <n v="22863"/>
    <n v="1"/>
    <s v="in administrare"/>
    <s v="HG 982/1998;HG 1344/2011;HG nr.729 din:25/07/2012;OUG.1 din 04/01/2017;HG.354/18.05.2017;OUG.68 din 06/11/2019"/>
    <s v="imobil"/>
    <s v="Lungime= Km;Suprafeţe= ha;CF= ;"/>
  </r>
  <r>
    <x v="12910"/>
    <s v="8.04.04"/>
    <m/>
    <m/>
    <s v="DRUM FORESTIER V DOBREI"/>
    <s v="conform amenajamentelor silvice"/>
    <s v="SIBIU"/>
    <s v="-"/>
    <s v="Tara: România; Judet: SIBIU; -;   -; Nr: -;"/>
    <n v="1994"/>
    <n v="20800"/>
    <n v="32"/>
    <s v="in administrare"/>
    <s v="HG 860/2001;;OUG.1 din 04/01/2017;OUG.68 din 06/11/2019"/>
    <s v="imobil"/>
    <s v="drum auto forestier"/>
  </r>
  <r>
    <x v="12911"/>
    <s v="8.04.04"/>
    <m/>
    <m/>
    <s v="DAF FRASINU-LUPSA"/>
    <s v="conform amenajamentelor silvice"/>
    <s v="ALBA"/>
    <s v="-"/>
    <s v="Tara: România; Judet: ALBA; -;   -; Nr: -;"/>
    <n v="1994"/>
    <n v="42475"/>
    <n v="1"/>
    <s v="in administrare"/>
    <s v="HG 982/1998;HG 1344/2011;OUG.1 din 04/01/2017;HG.354/18.05.2017;OUG.68 din 06/11/2019"/>
    <s v="imobil"/>
    <s v="Lungime= Km;Suprafeţe= ha;CF= ;"/>
  </r>
  <r>
    <x v="12912"/>
    <s v="8.04.04"/>
    <m/>
    <m/>
    <s v="DF V SASULUI"/>
    <s v="conform amenajamentelor silvice"/>
    <s v="ALBA"/>
    <s v="-"/>
    <s v="Tara: România; Judet: ALBA; -;   -; Nr: -;"/>
    <n v="1994"/>
    <n v="47691"/>
    <n v="1"/>
    <s v="in administrare"/>
    <s v="HG 982/1998;HG 1344/2011;OUG.1 din 04/01/2017;HG.354/18.05.2017;OUG.68 din 06/11/2019"/>
    <s v="imobil"/>
    <s v="Lungime= Km;Suprafeţe= ha;CF= ;"/>
  </r>
  <r>
    <x v="12913"/>
    <s v="8.04.04"/>
    <m/>
    <m/>
    <s v="DF DONEA-CHICIURA"/>
    <s v="conform amenajamentelor silvice"/>
    <s v="ALBA"/>
    <s v="-"/>
    <s v="Tara: România; Judet: ALBA; -;   -; Nr: -;"/>
    <n v="1994"/>
    <n v="93621"/>
    <n v="1"/>
    <s v="in administrare"/>
    <s v="HG 982/1998;HG 1344/2011;OUG.1 din 04/01/2017;HG.354/18.05.2017;OUG.68 din 06/11/2019"/>
    <s v="imobil"/>
    <s v="Lungime= Km;Suprafeţe= ha;CF= ;"/>
  </r>
  <r>
    <x v="12914"/>
    <s v="8.04.04"/>
    <m/>
    <m/>
    <s v="DF BOSOROGU"/>
    <s v="conform amenajamentelor silvice"/>
    <s v="ALBA"/>
    <s v="-"/>
    <s v="Tara: România; Judet: ALBA; -;   -; Nr: -;"/>
    <n v="1994"/>
    <n v="93762"/>
    <n v="1"/>
    <s v="in administrare"/>
    <s v="HG 982/1998;HG 1344/2011;OUG.1 din 04/01/2017;HG.354/18.05.2017;OUG.68 din 06/11/2019"/>
    <s v="imobil"/>
    <s v="Lungime= Km;Suprafeţe= ha;CF= ;"/>
  </r>
  <r>
    <x v="12915"/>
    <s v="8.30._"/>
    <m/>
    <m/>
    <s v="BARAJE A.IANCU"/>
    <s v="conform amenajamentelor silvice"/>
    <s v="ALBA"/>
    <s v="-"/>
    <s v="Tara: România; Judet: ALBA; -;   -; Nr: -;"/>
    <n v="1994"/>
    <n v="85"/>
    <n v="1"/>
    <s v="in administrare"/>
    <s v="HG 982/1998;;OUG.1 din 04/01/2017;OUG.68 din 06/11/2019"/>
    <s v="imobil"/>
    <s v="lucrari de amenajarea torentilor"/>
  </r>
  <r>
    <x v="12916"/>
    <s v="8.30._"/>
    <m/>
    <m/>
    <s v="BARAJE DRAGOIESI PONOREL"/>
    <s v="conform amenajamentelor silvice"/>
    <s v="ALBA"/>
    <s v="-"/>
    <s v="Tara: România; Judet: ALBA; -;   -; Nr: -;"/>
    <n v="1994"/>
    <n v="265"/>
    <n v="1"/>
    <s v="in administrare"/>
    <s v="HG 982/1998;;OUG.1 din 04/01/2017;OUG.68 din 06/11/2019"/>
    <s v="imobil"/>
    <s v="lucrari de amenajarea torentilor"/>
  </r>
  <r>
    <x v="12917"/>
    <s v="8.30._"/>
    <m/>
    <m/>
    <s v="BARAJE PONOREL I"/>
    <s v="conform amenajamentelor silvice"/>
    <s v="ALBA"/>
    <s v="-"/>
    <s v="Tara: România; Judet: ALBA; -;   -; Nr: -;"/>
    <n v="1994"/>
    <n v="149"/>
    <n v="1"/>
    <s v="in administrare"/>
    <s v="HG 982/1998;;OUG.1 din 04/01/2017;OUG.68 din 06/11/2019"/>
    <s v="imobil"/>
    <s v="lucrari de amenajarea torentilor"/>
  </r>
  <r>
    <x v="12918"/>
    <s v="8.30._"/>
    <m/>
    <m/>
    <s v="GARDULETE"/>
    <s v="conform amenajamentelor silvice"/>
    <s v="SIBIU"/>
    <s v="-"/>
    <s v="Tara: România; Judet: SIBIU; -;   -; Nr: -;"/>
    <n v="1994"/>
    <n v="1"/>
    <n v="32"/>
    <s v="in administrare"/>
    <s v="HG 982/1998;;OUG.1 din 04/01/2017;OUG.68 din 06/11/2019"/>
    <s v="imobil"/>
    <s v="lucrari de amenajarea torentilor"/>
  </r>
  <r>
    <x v="12919"/>
    <s v="8.30.01"/>
    <m/>
    <m/>
    <s v="PRAGURI TRAVERSE BISTRA"/>
    <s v="conform amenajamentelor silvice"/>
    <s v="SIBIU"/>
    <s v="-"/>
    <s v="Tara: România; Judet: SIBIU; -;   -; Nr: -;"/>
    <n v="1994"/>
    <n v="557"/>
    <n v="32"/>
    <s v="in administrare"/>
    <s v="HG 860/2001;HG 1344/2011;OUG.1 din 04/01/2017;HG.354/18.05.2017;OUG.68 din 06/11/2019;HG.846/08.10.2020"/>
    <s v="imobil"/>
    <s v="Lungime albie corectată/consolidată=0,7 km;"/>
  </r>
  <r>
    <x v="12920"/>
    <s v="8.04.04"/>
    <m/>
    <m/>
    <s v="DRUM FENESASA"/>
    <s v="conform amenajamentelor silvice"/>
    <s v="ALBA"/>
    <s v="-"/>
    <s v="Tara: România; Judet: ALBA; -;   -; Nr: -;"/>
    <n v="1994"/>
    <n v="493"/>
    <n v="1"/>
    <s v="in administrare"/>
    <s v="HG 982/1998;HG 1344/2011;OUG.1 din 04/01/2017;HG.354/18.05.2017;OUG.68 din 06/11/2019"/>
    <s v="imobil"/>
    <s v="Lungime= Km;Suprafeţe= ha;CF= ;"/>
  </r>
  <r>
    <x v="12921"/>
    <s v="8.04.04"/>
    <m/>
    <m/>
    <s v="DRUM VL AMPOITII BIBART"/>
    <s v="conform amenajamentelor silvice"/>
    <s v="ALBA"/>
    <s v="-"/>
    <s v="Tara: România; Judet: ALBA; -;   -; Nr: -;"/>
    <n v="1994"/>
    <n v="666"/>
    <n v="1"/>
    <s v="in administrare"/>
    <s v="HG 982/1998;HG 1344/2011;OUG.1 din 04/01/2017;HG.354/18.05.2017;OUG.68 din 06/11/2019"/>
    <s v="imobil"/>
    <s v="Lungime= Km;Suprafeţe= ha;CF= ;"/>
  </r>
  <r>
    <x v="12922"/>
    <s v="8.04.04"/>
    <m/>
    <m/>
    <s v="DRUM VL MICA"/>
    <s v="conform amenajamentelor silvice"/>
    <s v="ALBA"/>
    <s v="-"/>
    <s v="Tara: România; Judet: ALBA; -;   -; Nr: -;"/>
    <n v="1994"/>
    <n v="520"/>
    <n v="1"/>
    <s v="in administrare"/>
    <s v="HG 982/1998;HG 1344/2011;OUG.1 din 04/01/2017;HG.354/18.05.2017;OUG.68 din 06/11/2019"/>
    <s v="imobil"/>
    <s v="Lungime= Km;Suprafeţe= ha;CF= ;"/>
  </r>
  <r>
    <x v="12923"/>
    <s v="8.04.04"/>
    <m/>
    <m/>
    <s v="REZERVA CATEG.II"/>
    <s v="conform amenajamentelor silvice"/>
    <s v="ALBA"/>
    <s v="-"/>
    <s v="Tara: România; Judet: ALBA; -;   -; Nr: -;"/>
    <n v="1994"/>
    <n v="191613"/>
    <n v="1"/>
    <s v="in administrare"/>
    <s v="HG 982/1998;HG 1344/2011;OUG.1 din 04/01/2017;HG.354/18.05.2017;OUG.68 din 06/11/2019"/>
    <s v="imobil"/>
    <s v="Lungime= Km;Suprafeţe= ha;CF= ;"/>
  </r>
  <r>
    <x v="12924"/>
    <s v="8.05.01"/>
    <m/>
    <m/>
    <s v="Depozit de armasari Ramnicelu_x000a_- Teren agricol si neagricol"/>
    <m/>
    <s v="BRĂILA"/>
    <s v="Râmnicelu"/>
    <s v="Tara: România; Judet: BRĂILA;Com Râmnicelu;   -; Nr: -;"/>
    <n v="1901"/>
    <n v="1"/>
    <n v="9"/>
    <s v="in administrare"/>
    <s v="HG 637/98 OG 996/99;;OUG.1 din 04/01/2017;OUG.68 din 06/11/2019"/>
    <s v="imobil"/>
    <s v="Teren 263 ha"/>
  </r>
  <r>
    <x v="12925"/>
    <s v="8.27.07"/>
    <m/>
    <m/>
    <s v="Grajd cabaline"/>
    <m/>
    <s v="OLT"/>
    <s v="Slatina"/>
    <s v="Tara: România; Judet: OLT;MRJ Slatina;   -; Nr: -;"/>
    <n v="1990"/>
    <n v="78546"/>
    <n v="28"/>
    <s v="in administrare"/>
    <s v="HG 637/98;HG 1344/2011; HG 478/ 24-IUN-15;HG.478/24-IUN-15;OUG.1 din 04/01/2017;OUG.68 din 06/11/2019"/>
    <s v="imobil"/>
    <s v="Suprafaţă construită=370 mp caramida mp;Suprafaţă desfăşurată= mp;Regimul de înălţime=P ;Suprafaţă teren= mp;CF= ;Suprafaţă utilă= mp;"/>
  </r>
  <r>
    <x v="12926"/>
    <s v="8.27.07"/>
    <m/>
    <m/>
    <s v="Grajd cabaline"/>
    <m/>
    <s v="ARAD"/>
    <s v="-"/>
    <s v="Tara: România; Judet: ARAD; -;   -; Nr: -;"/>
    <n v="1982"/>
    <n v="376746"/>
    <n v="2"/>
    <s v="in administrare"/>
    <s v="HG.637/1998;OG.193/2002;HG.1344/23.12.2010;OUG.1/04.01.2017;HG.354/18.05.2017;;OUG.68 din 06/11/2019"/>
    <s v="imobil"/>
    <s v="Suprafaţă construită=836 mp;Suprafaţă desfăşurată= mp;Regimul de înălţime=P ;Suprafaţă teren=30000 mp;CF= ;Suprafaţă utilă= mp;"/>
  </r>
  <r>
    <x v="12927"/>
    <s v="8.30.01"/>
    <m/>
    <m/>
    <s v="CT RECEA"/>
    <s v="fond forestier"/>
    <s v="VÂLCEA"/>
    <s v="-"/>
    <s v="Tara: România; Judet: VÂLCEA; -;   -; Nr: -;"/>
    <n v="2000"/>
    <n v="1033865"/>
    <n v="38"/>
    <s v="in administrare"/>
    <s v="HG 982/1998;HG 1344/2011; HG 478/ 24-IUN-15;HG.478/24-IUN-15;OUG.1 din 04/01/2017;HG.354/18.05.2017;OUG.68 din 06/11/2019;HG.846/08.10.2020"/>
    <s v="imobil"/>
    <s v="Lungime albie corectată/consolidată=0,66 km;"/>
  </r>
  <r>
    <x v="12928"/>
    <s v="8.04.01"/>
    <m/>
    <m/>
    <s v="Padurea Caraorman"/>
    <m/>
    <s v="TULCEA"/>
    <s v="Crişan"/>
    <s v="Tara: România; Judet: TULCEA;Com Crişan;   -; Nr: -;"/>
    <n v="2000"/>
    <n v="1"/>
    <n v="36"/>
    <s v="in administrare"/>
    <s v="Legea 82/1993, Legea 69/1996, HG 248/1994 739/09-JUL-03;;OUG.1 din 04/01/2017;OUG.68 din 06/11/2019"/>
    <s v="imobil"/>
    <s v="Supr=2250ha"/>
  </r>
  <r>
    <x v="12929"/>
    <s v="8.04.04"/>
    <m/>
    <m/>
    <s v="Drum forestier Poiana Alexei"/>
    <m/>
    <s v="VASLUI"/>
    <s v="-"/>
    <s v="Tara: România; Judet: VASLUI; -;   -; Nr: -;"/>
    <n v="1978"/>
    <n v="5115"/>
    <n v="37"/>
    <s v="in administrare"/>
    <s v=";HG 1344/2011;OUG.1 din 04/01/2017;OUG.68 din 06/11/2019"/>
    <s v="imobil"/>
    <m/>
  </r>
  <r>
    <x v="12930"/>
    <s v="8.23.07"/>
    <m/>
    <m/>
    <s v="Calul M XLIII-19"/>
    <m/>
    <s v="BISTRIŢA-NĂSĂUD"/>
    <s v="-"/>
    <s v="Tara: România; Judet: BISTRIŢA-NĂSĂUD; -;   -; Nr: -;"/>
    <n v="1996"/>
    <n v="3000"/>
    <n v="6"/>
    <s v="in administrare"/>
    <s v="OUG 139/2002;;OUG.1 din 04/01/2017;OUG.68 din 06/11/2019"/>
    <s v="mobil"/>
    <m/>
  </r>
  <r>
    <x v="12931"/>
    <s v="8.23.07"/>
    <m/>
    <m/>
    <s v="Calul 750 N XXVIII-19"/>
    <m/>
    <s v="BISTRIŢA-NĂSĂUD"/>
    <s v="-"/>
    <s v="Tara: România; Judet: BISTRIŢA-NĂSĂUD; -;   -; Nr: -;"/>
    <n v="2001"/>
    <n v="2800"/>
    <n v="6"/>
    <s v="in administrare"/>
    <s v="OUG 139/2002;;OUG.1 din 04/01/2017;OUG.68 din 06/11/2019"/>
    <s v="mobil"/>
    <m/>
  </r>
  <r>
    <x v="12932"/>
    <s v="8.23.11"/>
    <m/>
    <m/>
    <s v="Calul AMP JUBILEU EC-9HB/1991"/>
    <m/>
    <s v="MUREŞ"/>
    <s v="-"/>
    <s v="Tara: România; Judet: MUREŞ; -;   -; Nr: -;"/>
    <n v="1994"/>
    <n v="4437"/>
    <n v="26"/>
    <s v="in administrare"/>
    <s v="OUG 139/2002;;OUG.1 din 04/01/2017;OUG.68 din 06/11/2019"/>
    <s v="mobil"/>
    <m/>
  </r>
  <r>
    <x v="12933"/>
    <s v="8.23.07"/>
    <m/>
    <m/>
    <s v="Calul SC XIV-96"/>
    <m/>
    <s v="BISTRIŢA-NĂSĂUD"/>
    <s v="-"/>
    <s v="Tara: România; Judet: BISTRIŢA-NĂSĂUD; -;   -; Nr: -;"/>
    <n v="2000"/>
    <n v="3000"/>
    <n v="6"/>
    <s v="in administrare"/>
    <s v="OUG 139/2002;;OUG.1 din 04/01/2017;OUG.68 din 06/11/2019"/>
    <s v="mobil"/>
    <m/>
  </r>
  <r>
    <x v="12934"/>
    <s v="8.23.01"/>
    <m/>
    <m/>
    <s v="Calul 283 U - 35 I IALTA"/>
    <m/>
    <s v="TIMIŞ"/>
    <s v="-"/>
    <s v="Tara: România; Judet: TIMIŞ; -;   -; Nr: -;"/>
    <n v="2002"/>
    <n v="4000"/>
    <n v="35"/>
    <s v="in administrare"/>
    <s v="OUG 139/2002;;OUG.1 din 04/01/2017;OUG.68 din 06/11/2019"/>
    <s v="mobil"/>
    <m/>
  </r>
  <r>
    <x v="12935"/>
    <s v="8.23.08"/>
    <m/>
    <m/>
    <s v="Calul N 26 - 19I"/>
    <m/>
    <s v="TIMIŞ"/>
    <s v="-"/>
    <s v="Tara: România; Judet: TIMIŞ; -;   -; Nr: -;"/>
    <n v="2002"/>
    <n v="2000"/>
    <n v="35"/>
    <s v="in administrare"/>
    <s v="OUG 139/2002;;OUG.1 din 04/01/2017;OUG.68 din 06/11/2019"/>
    <s v="mobil"/>
    <m/>
  </r>
  <r>
    <x v="12936"/>
    <s v="8.23.08"/>
    <m/>
    <m/>
    <s v="Calul N 32 - 18I"/>
    <m/>
    <s v="TIMIŞ"/>
    <s v="-"/>
    <s v="Tara: România; Judet: TIMIŞ; -;   -; Nr: -;"/>
    <n v="2002"/>
    <n v="4000"/>
    <n v="35"/>
    <s v="in administrare"/>
    <s v="OUG 139/2002;;OUG.1 din 04/01/2017;OUG.68 din 06/11/2019"/>
    <s v="mobil"/>
    <m/>
  </r>
  <r>
    <x v="12937"/>
    <s v="8.23.12"/>
    <m/>
    <m/>
    <s v="Calul EI - SBAA XII - IV"/>
    <m/>
    <s v="OLT"/>
    <s v="-"/>
    <s v="Tara: România; Judet: OLT; -;   -; Nr: -;"/>
    <n v="2002"/>
    <n v="9369"/>
    <n v="28"/>
    <s v="in administrare"/>
    <s v="OUG 139/2002;;OUG.1 din 04/01/2017;OUG.68 din 06/11/2019"/>
    <s v="mobil"/>
    <m/>
  </r>
  <r>
    <x v="12938"/>
    <s v="8.23.12"/>
    <m/>
    <m/>
    <s v="Calul DAHOMAN XXXIV-17"/>
    <m/>
    <s v="OLT"/>
    <s v="-"/>
    <s v="Tara: România; Judet: OLT; -;   -; Nr: -;"/>
    <n v="2002"/>
    <n v="11831"/>
    <n v="28"/>
    <s v="in administrare"/>
    <s v="OUG 139/2002;;OUG.1 din 04/01/2017;OUG.68 din 06/11/2019"/>
    <s v="mobil"/>
    <m/>
  </r>
  <r>
    <x v="12939"/>
    <s v="8.23.12"/>
    <m/>
    <m/>
    <s v="Calul GAYAL XIV-15"/>
    <m/>
    <s v="OLT"/>
    <s v="-"/>
    <s v="Tara: România; Judet: OLT; -;   -; Nr: -;"/>
    <n v="2002"/>
    <n v="11831"/>
    <n v="28"/>
    <s v="in administrare"/>
    <s v="OUG 139/2002;;OUG.1 din 04/01/2017;OUG.68 din 06/11/2019"/>
    <s v="mobil"/>
    <m/>
  </r>
  <r>
    <x v="12940"/>
    <s v="8.23.11"/>
    <m/>
    <m/>
    <s v="Calul PARIU 3"/>
    <m/>
    <s v="OLT"/>
    <s v="-"/>
    <s v="Tara: România; Judet: OLT; -;   -; Nr: -;"/>
    <n v="2002"/>
    <n v="8439"/>
    <n v="28"/>
    <s v="in administrare"/>
    <s v="OUG 139/2002;;OUG.1 din 04/01/2017;OUG.68 din 06/11/2019"/>
    <s v="mobil"/>
    <m/>
  </r>
  <r>
    <x v="12941"/>
    <s v="8.23.11"/>
    <m/>
    <m/>
    <s v="Calul PARIU 5"/>
    <m/>
    <s v="OLT"/>
    <s v="-"/>
    <s v="Tara: România; Judet: OLT; -;   -; Nr: -;"/>
    <n v="2002"/>
    <n v="8439"/>
    <n v="28"/>
    <s v="in administrare"/>
    <s v="OUG 139/2002;;OUG.1 din 04/01/2017;OUG.68 din 06/11/2019"/>
    <s v="mobil"/>
    <m/>
  </r>
  <r>
    <x v="12942"/>
    <s v="8.23.11"/>
    <m/>
    <m/>
    <s v="Calul CALVAR 11"/>
    <m/>
    <s v="OLT"/>
    <s v="-"/>
    <s v="Tara: România; Judet: OLT; -;   -; Nr: -;"/>
    <n v="2002"/>
    <n v="9465"/>
    <n v="28"/>
    <s v="in administrare"/>
    <s v="OUG 139/2002;;OUG.1 din 04/01/2017;OUG.68 din 06/11/2019"/>
    <s v="mobil"/>
    <m/>
  </r>
  <r>
    <x v="12943"/>
    <s v="8.23.05"/>
    <m/>
    <m/>
    <s v="CalulGXXXVIII - 41"/>
    <m/>
    <s v="GALAŢI"/>
    <s v="-"/>
    <s v="Tara: România; Judet: GALAŢI; -;   -; Nr: -;"/>
    <n v="1998"/>
    <n v="7448"/>
    <n v="17"/>
    <s v="in administrare"/>
    <s v="OUG 139/2002;;OUG.1 din 04/01/2017;OUG.68 din 06/11/2019"/>
    <s v="mobil"/>
    <m/>
  </r>
  <r>
    <x v="12944"/>
    <s v="8.23.07"/>
    <m/>
    <m/>
    <s v="Calul CAPRIOLA  XV - 16"/>
    <m/>
    <s v="BRĂILA"/>
    <s v="-"/>
    <s v="Tara: România; Judet: BRĂILA; -;   -; Nr: -;"/>
    <n v="1998"/>
    <n v="11402"/>
    <n v="9"/>
    <s v="in administrare"/>
    <s v="OUG 139/2002;; HG 598/ 14-AUG-13:598/14-AUG-13;OUG.1 din 04/01/2017;OUG.68 din 06/11/2019"/>
    <s v="mobil"/>
    <s v="Subrasa= ;Anul naşterii= ;Sexul= ;Locaţia de bază= ;"/>
  </r>
  <r>
    <x v="12945"/>
    <s v="8.23.07"/>
    <m/>
    <m/>
    <s v="Calul CAPRIOLA XV - 41"/>
    <m/>
    <s v="BRĂILA"/>
    <s v="-"/>
    <s v="Tara: România; Judet: BRĂILA; -;   -; Nr: -;"/>
    <n v="1998"/>
    <n v="11402"/>
    <n v="9"/>
    <s v="in administrare"/>
    <s v="OUG 139/2002;; HG 598/ 14-AUG-13:598/14-AUG-13;OUG.1 din 04/01/2017;OUG.68 din 06/11/2019"/>
    <s v="mobil"/>
    <s v="Subrasa= ;Anul naşterii= ;Sexul= ;Locaţia de bază= ;"/>
  </r>
  <r>
    <x v="12946"/>
    <s v="8.23.02"/>
    <m/>
    <m/>
    <s v="Calul P - 24"/>
    <m/>
    <s v="SUCEAVA"/>
    <s v="-"/>
    <s v="Tara: România; Judet: SUCEAVA; -;   -; Nr: -;"/>
    <n v="1994"/>
    <n v="175"/>
    <n v="33"/>
    <s v="in administrare"/>
    <s v="OUG 139/2002;;OUG.1 din 04/01/2017;OUG.68 din 06/11/2019"/>
    <s v="mobil"/>
    <m/>
  </r>
  <r>
    <x v="12947"/>
    <s v="8.23.02"/>
    <m/>
    <m/>
    <s v="Calul M - I -16"/>
    <m/>
    <s v="BISTRIŢA-NĂSĂUD"/>
    <s v="-"/>
    <s v="Tara: România; Judet: BISTRIŢA-NĂSĂUD; -;   -; Nr: -;"/>
    <n v="1994"/>
    <n v="438"/>
    <n v="6"/>
    <s v="in administrare"/>
    <s v="OUG 139/2002;;OUG.1 din 04/01/2017;OUG.68 din 06/11/2019"/>
    <s v="mobil"/>
    <m/>
  </r>
  <r>
    <x v="12948"/>
    <s v="8.23.02"/>
    <m/>
    <m/>
    <s v="Calul P - 37"/>
    <m/>
    <s v="SUCEAVA"/>
    <s v="-"/>
    <s v="Tara: România; Judet: SUCEAVA; -;   -; Nr: -;"/>
    <n v="1995"/>
    <n v="438"/>
    <n v="33"/>
    <s v="in administrare"/>
    <s v="OUG 139/2002;;OUG.1 din 04/01/2017;OUG.68 din 06/11/2019"/>
    <s v="mobil"/>
    <m/>
  </r>
  <r>
    <x v="12949"/>
    <s v="8.23.06"/>
    <m/>
    <m/>
    <s v="Calul O-IX"/>
    <m/>
    <s v="SUCEAVA"/>
    <s v="-"/>
    <s v="Tara: România; Judet: SUCEAVA; -;   -; Nr: -;"/>
    <n v="1990"/>
    <n v="124"/>
    <n v="33"/>
    <s v="in administrare"/>
    <s v="OUG 139/2002;;OUG.1 din 04/01/2017;OUG.68 din 06/11/2019"/>
    <s v="mobil"/>
    <m/>
  </r>
  <r>
    <x v="12950"/>
    <s v="8.23.06"/>
    <m/>
    <m/>
    <s v="Calul O-X"/>
    <m/>
    <s v="SUCEAVA"/>
    <s v="-"/>
    <s v="Tara: România; Judet: SUCEAVA; -;   -; Nr: -;"/>
    <n v="1988"/>
    <n v="3000"/>
    <n v="33"/>
    <s v="in administrare"/>
    <s v="OUG 139/2002;;OUG.1 din 04/01/2017;OUG.68 din 06/11/2019"/>
    <s v="mobil"/>
    <m/>
  </r>
  <r>
    <x v="12951"/>
    <s v="8.23.12"/>
    <m/>
    <m/>
    <s v="Calul 375 KOHEILAN XXXIV-11"/>
    <m/>
    <s v="SUCEAVA"/>
    <s v="-"/>
    <s v="Tara: România; Judet: SUCEAVA; -;   -; Nr: -;"/>
    <n v="1993"/>
    <n v="6000"/>
    <n v="33"/>
    <s v="in administrare"/>
    <s v="OUG 139/2002;;OUG.1 din 04/01/2017;OUG.68 din 06/11/2019"/>
    <s v="mobil"/>
    <m/>
  </r>
  <r>
    <x v="12952"/>
    <s v="8.23.12"/>
    <m/>
    <m/>
    <s v="Calul EL -SBAA XII-24"/>
    <m/>
    <s v="SUCEAVA"/>
    <s v="-"/>
    <s v="Tara: România; Judet: SUCEAVA; -;   -; Nr: -;"/>
    <n v="2000"/>
    <n v="4619"/>
    <n v="33"/>
    <s v="in administrare"/>
    <s v="OUG 139/2002;;OUG.1 din 04/01/2017;OUG.68 din 06/11/2019"/>
    <s v="mobil"/>
    <m/>
  </r>
  <r>
    <x v="12953"/>
    <s v="8.23.02"/>
    <m/>
    <m/>
    <s v="Calul MOLID I-20"/>
    <m/>
    <s v="SUCEAVA"/>
    <s v="-"/>
    <s v="Tara: România; Judet: SUCEAVA; -;   -; Nr: -;"/>
    <n v="1997"/>
    <n v="6961"/>
    <n v="33"/>
    <s v="in administrare"/>
    <s v="OUG 139/2002;;OUG.1 din 04/01/2017;OUG.68 din 06/11/2019"/>
    <s v="mobil"/>
    <m/>
  </r>
  <r>
    <x v="12954"/>
    <s v="8.23.12"/>
    <m/>
    <m/>
    <s v="Calul EL-SBAA XXI-32_x000a_"/>
    <m/>
    <s v="SUCEAVA"/>
    <s v="-"/>
    <s v="Tara: România; Judet: SUCEAVA; -;   -; Nr: -;"/>
    <n v="2001"/>
    <n v="3061"/>
    <n v="33"/>
    <s v="in administrare"/>
    <s v="OUG 139/2002;;OUG.1 din 04/01/2017;OUG.68 din 06/11/2019"/>
    <s v="mobil"/>
    <m/>
  </r>
  <r>
    <x v="12955"/>
    <s v="8.23.12"/>
    <m/>
    <m/>
    <s v="Calul SIGL-BAGDADY XV-22"/>
    <m/>
    <s v="SUCEAVA"/>
    <s v="-"/>
    <s v="Tara: România; Judet: SUCEAVA; -;   -; Nr: -;"/>
    <n v="1998"/>
    <n v="6033"/>
    <n v="33"/>
    <s v="in administrare"/>
    <s v="OUG 139/2002;;OUG.1 din 04/01/2017;OUG.68 din 06/11/2019"/>
    <s v="mobil"/>
    <m/>
  </r>
  <r>
    <x v="12956"/>
    <s v="8.23.12"/>
    <m/>
    <m/>
    <s v="Calul SHAGYA LXII"/>
    <m/>
    <s v="SUCEAVA"/>
    <s v="-"/>
    <s v="Tara: România; Judet: SUCEAVA; -;   -; Nr: -;"/>
    <n v="1998"/>
    <n v="7633"/>
    <n v="33"/>
    <s v="in administrare"/>
    <s v="OUG 139/2002;;OUG.1 din 04/01/2017;OUG.68 din 06/11/2019"/>
    <s v="mobil"/>
    <m/>
  </r>
  <r>
    <x v="12957"/>
    <s v="8.23.04"/>
    <m/>
    <m/>
    <s v="Calul FURIOSA LXIII-6/1991"/>
    <m/>
    <s v="BRĂILA"/>
    <s v="-"/>
    <s v="Tara: România; Judet: BRĂILA; -;   -; Nr: -;"/>
    <n v="2002"/>
    <n v="500"/>
    <n v="9"/>
    <s v="in administrare"/>
    <s v="OUG 139/2002;;OUG.1 din 04/01/2017;OUG.68 din 06/11/2019"/>
    <s v="mobil"/>
    <m/>
  </r>
  <r>
    <x v="12958"/>
    <s v="8.23.04"/>
    <m/>
    <m/>
    <s v="Calul FURIOSO NORTH STAR LXIV"/>
    <m/>
    <s v="BUZĂU"/>
    <s v="-"/>
    <s v="Tara: România; Judet: BUZĂU; -;   -; Nr: -;"/>
    <n v="2002"/>
    <n v="2500"/>
    <n v="10"/>
    <s v="in administrare"/>
    <s v="OUG 139/2002;; HG 598/ 14-AUG-13:598/14-AUG-13;OUG.1 din 04/01/2017;OUG.68 din 06/11/2019"/>
    <s v="mobil"/>
    <s v="Subrasa= ;Anul naşterii= ;Sexul= ;Locaţia de bază= ;"/>
  </r>
  <r>
    <x v="12959"/>
    <s v="8.23.03"/>
    <m/>
    <m/>
    <s v="Calul IRINEL"/>
    <m/>
    <s v="CĂLĂRAŞI"/>
    <s v="-"/>
    <s v="Tara: România; Judet: CĂLĂRAŞI; -;   -; Nr: -;"/>
    <n v="2002"/>
    <n v="3500"/>
    <n v="51"/>
    <s v="in administrare"/>
    <s v="OUG 139/2002;;OUG.1 din 04/01/2017;OUG.68 din 06/11/2019"/>
    <s v="mobil"/>
    <m/>
  </r>
  <r>
    <x v="12960"/>
    <s v="8.23.03"/>
    <m/>
    <m/>
    <s v="Calul FULVIA"/>
    <m/>
    <s v="CĂLĂRAŞI"/>
    <s v="-"/>
    <s v="Tara: România; Judet: CĂLĂRAŞI; -;   -; Nr: -;"/>
    <n v="2002"/>
    <n v="2616"/>
    <n v="51"/>
    <s v="in administrare"/>
    <s v="OUG 139/2002;;OUG.1 din 04/01/2017;OUG.68 din 06/11/2019"/>
    <s v="mobil"/>
    <m/>
  </r>
  <r>
    <x v="12961"/>
    <s v="8.23.04"/>
    <m/>
    <m/>
    <s v="Calul FLXIV - 22"/>
    <m/>
    <s v="IALOMIŢA"/>
    <s v="-"/>
    <s v="Tara: România; Judet: IALOMIŢA; -;   -; Nr: -;"/>
    <n v="2002"/>
    <n v="2500"/>
    <n v="21"/>
    <s v="in administrare"/>
    <s v="OUG 139/2002;;OUG.1 din 04/01/2017;OUG.68 din 06/11/2019"/>
    <s v="mobil"/>
    <m/>
  </r>
  <r>
    <x v="12962"/>
    <s v="8.23.13"/>
    <m/>
    <m/>
    <s v="Calul ROYALA"/>
    <m/>
    <s v="CĂLĂRAŞI"/>
    <s v="-"/>
    <s v="Tara: România; Judet: CĂLĂRAŞI; -;   -; Nr: -;"/>
    <n v="2002"/>
    <n v="2800"/>
    <n v="51"/>
    <s v="in administrare"/>
    <s v="OUG 139/2002;;OUG.1 din 04/01/2017;OUG.68 din 06/11/2019"/>
    <s v="mobil"/>
    <m/>
  </r>
  <r>
    <x v="12963"/>
    <s v="8.23.07"/>
    <m/>
    <m/>
    <s v="Calul 751 SC XIV-99"/>
    <m/>
    <s v="BISTRIŢA-NĂSĂUD"/>
    <s v="-"/>
    <s v="Tara: România; Judet: BISTRIŢA-NĂSĂUD; -;   -; Nr: -;"/>
    <n v="2001"/>
    <n v="2800"/>
    <n v="6"/>
    <s v="in administrare"/>
    <s v="OUG 139/2002;;OUG.1 din 04/01/2017;OUG.68 din 06/11/2019"/>
    <s v="mobil"/>
    <m/>
  </r>
  <r>
    <x v="12964"/>
    <s v="8.23.06"/>
    <m/>
    <m/>
    <s v="Calul 767 PI X - 31"/>
    <m/>
    <s v="SUCEAVA"/>
    <s v="-"/>
    <s v="Tara: România; Judet: SUCEAVA; -;   -; Nr: -;"/>
    <n v="2001"/>
    <n v="2200"/>
    <n v="33"/>
    <s v="in administrare"/>
    <s v="OUG 139/2002;;OUG.1 din 04/01/2017;OUG.68 din 06/11/2019"/>
    <s v="mobil"/>
    <m/>
  </r>
  <r>
    <x v="12965"/>
    <s v="8.30.01"/>
    <m/>
    <m/>
    <s v="FIAD"/>
    <m/>
    <s v="BISTRIŢA-NĂSĂUD"/>
    <s v="-"/>
    <s v="Tara: România; Judet: BISTRIŢA-NĂSĂUD; -;   -; Nr: -;"/>
    <n v="2003"/>
    <n v="1389961"/>
    <n v="6"/>
    <s v="in administrare"/>
    <s v="HG 982/1998;;OUG.1 din 04/01/2017;HG.354/18.05.2017;OUG.68 din 06/11/2019;HG.846/08.10.2020"/>
    <s v="imobil"/>
    <s v="Lungime albie corectată/consolidată=1,5 km;"/>
  </r>
  <r>
    <x v="12966"/>
    <s v="8.04.04"/>
    <m/>
    <m/>
    <s v="IZV.BAILOR"/>
    <m/>
    <s v="BISTRIŢA-NĂSĂUD"/>
    <s v="-"/>
    <s v="Tara: România; Judet: BISTRIŢA-NĂSĂUD; -;   -; Nr: -;"/>
    <n v="1983"/>
    <n v="2496599"/>
    <n v="6"/>
    <s v="in administrare"/>
    <s v="HG 982/1998;;OUG.1 din 04/01/2017;HG.354/18.05.2017;OUG.68 din 06/11/2019"/>
    <s v="imobil"/>
    <s v="Lungime= Km;Suprafeţe= ha;CF= ;"/>
  </r>
  <r>
    <x v="12967"/>
    <s v="8.04.04"/>
    <m/>
    <m/>
    <s v="DAF FOIENI"/>
    <m/>
    <s v="SATU MARE"/>
    <s v="-"/>
    <s v="Tara: România; Judet: SATU MARE; -;   -; Nr: -;"/>
    <n v="2003"/>
    <n v="1480195"/>
    <n v="30"/>
    <s v="in administrare"/>
    <s v="HG 982/1998;HG 1344/2011; HG 478/ 24-IUN-15;HG.478/24-IUN-15;OUG.1 din 04/01/2017;HG.354/18.05.2017;OUG.68 din 06/11/2019"/>
    <s v="imobil"/>
    <s v="Lungime= Km;Suprafeţe= ha;CF= ;"/>
  </r>
  <r>
    <x v="12968"/>
    <s v="8.04.04"/>
    <m/>
    <m/>
    <s v="DAF CIORGAU"/>
    <m/>
    <s v="SATU MARE"/>
    <s v="-"/>
    <s v="Tara: România; Judet: SATU MARE; -;   -; Nr: -;"/>
    <n v="1981"/>
    <n v="65213"/>
    <n v="30"/>
    <s v="in administrare"/>
    <s v="HG 982/1998;HG 1344/2011; HG 478/ 24-IUN-15;HG.478/24-IUN-15;OUG.1 din 04/01/2017;HG.354/18.05.2017;OUG.68 din 06/11/2019"/>
    <s v="imobil"/>
    <s v="Lungime= Km;Suprafeţe= ha;CF= ;"/>
  </r>
  <r>
    <x v="12969"/>
    <s v="8.04.04"/>
    <m/>
    <m/>
    <s v="DAF OLGA BANCIC"/>
    <m/>
    <s v="PRAHOVA"/>
    <s v="Sinaia"/>
    <s v="Tara: România; Judet: PRAHOVA;Orş Sinaia;   -; Nr: -;"/>
    <n v="1994"/>
    <n v="1200200"/>
    <n v="29"/>
    <s v="in administrare"/>
    <s v="HG 982/1998;HG 1344/2011; HG 478/ 24-IUN-15;HG.478/24-IUN-15;OUG.1 din 04/01/2017;HG.354/18.05.2017;OUG.68 din 06/11/2019"/>
    <s v="imobil"/>
    <s v="Lungime= Km;Suprafeţe= ha;CF= ;"/>
  </r>
  <r>
    <x v="12970"/>
    <s v="8.04.04"/>
    <m/>
    <m/>
    <s v="DRUM ACCES CASTEL PELES"/>
    <m/>
    <s v="PRAHOVA"/>
    <s v="Sinaia"/>
    <s v="Tara: România; Judet: PRAHOVA;Orş Sinaia;   -; Nr: -;"/>
    <n v="1994"/>
    <n v="60997"/>
    <n v="29"/>
    <s v="in administrare"/>
    <s v="HG 982/1998;HG 1344/2011; HG 478/ 24-IUN-15;HG.478/24-IUN-15;OUG.1 din 04/01/2017;HG.354/18.05.2017;OUG.68 din 06/11/2019"/>
    <s v="imobil"/>
    <s v="Lungime= Km;Suprafeţe= ha;CF= ;"/>
  </r>
  <r>
    <x v="12971"/>
    <s v="8.30.01"/>
    <m/>
    <m/>
    <s v="CT SOMESUL RECE"/>
    <m/>
    <s v="CLUJ"/>
    <s v="-"/>
    <s v="Tara: România; Judet: CLUJ; -;   -; Nr: -;"/>
    <n v="2003"/>
    <n v="1010453"/>
    <n v="12"/>
    <s v="in administrare"/>
    <s v="HG 1105/2003;HG 1344/2011;OUG.1 din 04/01/2017;HG.354/18.05.2017;OUG.68 din 06/11/2019;HG.846/08.10.2020"/>
    <s v="imobil"/>
    <s v="Lungime albie corectată/consolidată=1,3 km;"/>
  </r>
  <r>
    <x v="12972"/>
    <s v="8.30.01"/>
    <m/>
    <m/>
    <s v="CT CASCADE PODITE RACHITELE"/>
    <m/>
    <s v="CLUJ"/>
    <s v="-"/>
    <s v="Tara: România; Judet: CLUJ; -;   -; Nr: -;"/>
    <n v="1989"/>
    <n v="1890"/>
    <n v="12"/>
    <s v="in administrare"/>
    <s v="HG 1105/2003;;OUG.1 din 04/01/2017;HG.354/18.05.2017;OUG.68 din 06/11/2019;HG.846/08.10.2020"/>
    <s v="imobil"/>
    <s v="Lungime albie corectată/consolidată=0,175 km;"/>
  </r>
  <r>
    <x v="12973"/>
    <s v="8.30._"/>
    <m/>
    <m/>
    <s v="CT CASCADE V.STANCIULUI"/>
    <m/>
    <s v="CLUJ"/>
    <s v="-"/>
    <s v="Tara: România; Judet: CLUJ; -;   -; Nr: -;"/>
    <n v="1990"/>
    <n v="96"/>
    <n v="12"/>
    <s v="in administrare"/>
    <s v="HG 1105/2003;;OUG.1 din 04/01/2017;OUG.68 din 06/11/2019"/>
    <s v="imobil"/>
    <s v="CORECTIE TORENTI"/>
  </r>
  <r>
    <x v="12974"/>
    <s v="8.04.04"/>
    <m/>
    <m/>
    <s v="DAF ALUNU VIDICANU"/>
    <m/>
    <s v="CLUJ"/>
    <s v="-"/>
    <s v="Tara: România; Judet: CLUJ; -;   -; Nr: -;"/>
    <n v="1971"/>
    <n v="15255"/>
    <n v="12"/>
    <s v="in administrare"/>
    <s v="HG 15/1994;;OUG.1 din 04/01/2017;OUG.68 din 06/11/2019"/>
    <s v="imobil"/>
    <s v="DRUM AUTO FOR"/>
  </r>
  <r>
    <x v="12975"/>
    <s v="8.27.07"/>
    <m/>
    <m/>
    <s v="GRAJD CABALINE AP"/>
    <m/>
    <s v="CONSTANŢA"/>
    <s v="-"/>
    <s v="Tara: România; Judet: CONSTANŢA; -;   -; Nr: -;"/>
    <n v="1927"/>
    <n v="44"/>
    <n v="13"/>
    <s v="in administrare"/>
    <s v="HG 1105/2003;;OUG.1 din 04/01/2017;OUG.68 din 06/11/2019"/>
    <s v="imobil"/>
    <s v="GRAJD CABALINE"/>
  </r>
  <r>
    <x v="12976"/>
    <s v="8.04.04"/>
    <m/>
    <m/>
    <s v="DAF TAMASI CARPINIS"/>
    <m/>
    <s v="BACĂU"/>
    <s v="-"/>
    <s v="Tara: România; Judet: BACĂU; -;   -; Nr: -;"/>
    <n v="2003"/>
    <n v="501952"/>
    <n v="4"/>
    <s v="in administrare"/>
    <s v="OG 70/1999;HG 1344/2011; HG 478/ 24-IUN-15;HG.478/24-IUN-15;OUG.1 din 04/01/2017;HG.354/18.05.2017;OUG.68 din 06/11/2019"/>
    <s v="imobil"/>
    <s v="Lungime= Km;Suprafeţe= ha;CF= ;"/>
  </r>
  <r>
    <x v="12977"/>
    <s v="8.23.06"/>
    <m/>
    <m/>
    <s v="CAL GORAL XIX-36"/>
    <m/>
    <s v="SUCEAVA"/>
    <s v="Breaza"/>
    <s v="Tara: România; Judet: SUCEAVA;Com Breaza;   -; Nr: -;"/>
    <n v="2003"/>
    <n v="6825"/>
    <n v="33"/>
    <s v="in administrare"/>
    <s v="OMA 173/2003_x000a_;;OUG.1 din 04/01/2017;OUG.68 din 06/11/2019"/>
    <s v="mobil"/>
    <s v="CAL"/>
  </r>
  <r>
    <x v="12978"/>
    <s v="8.23.06"/>
    <m/>
    <m/>
    <s v="CAL OUSOR X-1"/>
    <m/>
    <s v="SUCEAVA"/>
    <s v="Breaza"/>
    <s v="Tara: România; Judet: SUCEAVA;Com Breaza;   -; Nr: -;"/>
    <n v="2003"/>
    <n v="7000"/>
    <n v="33"/>
    <s v="in administrare"/>
    <s v="OMA 173/2003;;OUG.1 din 04/01/2017;OUG.68 din 06/11/2019"/>
    <s v="mobil"/>
    <s v="CAL"/>
  </r>
  <r>
    <x v="12979"/>
    <s v="8.23.06"/>
    <m/>
    <m/>
    <s v="CAL OUSOR X-2"/>
    <m/>
    <s v="SUCEAVA"/>
    <s v="Breaza"/>
    <s v="Tara: România; Judet: SUCEAVA;Com Breaza;   -; Nr: -;"/>
    <n v="2003"/>
    <n v="7400"/>
    <n v="33"/>
    <s v="in administrare"/>
    <s v="OMA 173/2002;;OUG.1 din 04/01/2017;OUG.68 din 06/11/2019"/>
    <s v="mobil"/>
    <s v="CAL"/>
  </r>
  <r>
    <x v="12980"/>
    <s v="8.23.11"/>
    <m/>
    <m/>
    <s v="CAL MITOC I-1"/>
    <m/>
    <s v="SUCEAVA"/>
    <s v="Marginea"/>
    <s v="Tara: România; Judet: SUCEAVA;Com Marginea;   -; Nr: -;"/>
    <n v="2003"/>
    <n v="6600"/>
    <n v="33"/>
    <s v="in administrare"/>
    <s v="OMA 173/2003;;OUG.1 din 04/01/2017;OUG.68 din 06/11/2019"/>
    <s v="mobil"/>
    <s v="CAL"/>
  </r>
  <r>
    <x v="12981"/>
    <s v="8.23.06"/>
    <m/>
    <m/>
    <s v="CAL PIETROSU X-37"/>
    <m/>
    <s v="SUCEAVA"/>
    <s v="Breaza"/>
    <s v="Tara: România; Judet: SUCEAVA;Com Breaza;   -; Nr: -;"/>
    <n v="2002"/>
    <n v="1900"/>
    <n v="33"/>
    <s v="in administrare"/>
    <s v="OMA 173/2003;;OUG.1 din 04/01/2017;OUG.68 din 06/11/2019"/>
    <s v="mobil"/>
    <s v="CAL"/>
  </r>
  <r>
    <x v="12982"/>
    <s v="8.04.04"/>
    <m/>
    <m/>
    <s v="DAF JOAGARE"/>
    <s v="PADURE"/>
    <s v="SIBIU"/>
    <s v="-"/>
    <s v="Tara: România; Judet: SIBIU; -;   -; Nr: -;"/>
    <n v="1994"/>
    <n v="2852"/>
    <n v="32"/>
    <s v="in administrare"/>
    <s v="HG 860/2001;HG 1344/2011;OUG.1 din 04/01/2017;HG.354/18.05.2017;OUG.68 din 06/11/2019"/>
    <s v="imobil"/>
    <s v="Lungime= Km;Suprafeţe= ha;CF= ;"/>
  </r>
  <r>
    <x v="12983"/>
    <s v="8.30.01"/>
    <m/>
    <m/>
    <s v="BARAJ BAHLUI"/>
    <m/>
    <s v="IAŞI"/>
    <s v="Pârcovaci"/>
    <s v="Tara: România; Judet: IAŞI;Sat Pârcovaci;   -; Nr: -;"/>
    <n v="1981"/>
    <n v="8593"/>
    <n v="22"/>
    <s v="in administrare"/>
    <s v="HG 982/1998;;OUG.1 din 04/01/2017;HG.354/18.05.2017;OUG.68 din 06/11/2019;HG.846/08.10.2020"/>
    <s v="imobil"/>
    <s v="Lungime albie corectată/consolidată=1,029 km;"/>
  </r>
  <r>
    <x v="12984"/>
    <s v="8.04.04"/>
    <m/>
    <m/>
    <s v="DAF TURBATA"/>
    <m/>
    <s v="IAŞI"/>
    <s v="Tătăruşi"/>
    <s v="Tara: România; Judet: IAŞI;Com Tătăruşi;   -; Nr: -;"/>
    <n v="1973"/>
    <n v="10000"/>
    <n v="22"/>
    <s v="in administrare"/>
    <s v="HG 982/1998;;OUG.1 din 04/01/2017;OUG.68 din 06/11/2019"/>
    <s v="imobil"/>
    <s v="DRUM AUTO FOR"/>
  </r>
  <r>
    <x v="12985"/>
    <s v="8.04.04"/>
    <m/>
    <m/>
    <s v="DAF CIONGETEL"/>
    <m/>
    <s v="NEAMŢ"/>
    <s v="Tazlău"/>
    <s v="Tara: România; Judet: NEAMŢ;Com Tazlău;   -; Nr: -;"/>
    <n v="2003"/>
    <n v="875255"/>
    <n v="27"/>
    <s v="in administrare"/>
    <s v="HG 982/1998;HG 1344/2011; HG 478/ 24-IUN-15;HG.478/24-IUN-15;OUG.1 din 04/01/2017;HG.354/18.05.2017;OUG.68 din 06/11/2019"/>
    <s v="imobil"/>
    <s v="Lungime= Km;Suprafeţe= ha;CF= ;"/>
  </r>
  <r>
    <x v="12986"/>
    <s v="8.04.04"/>
    <m/>
    <m/>
    <s v="DAF PR.GARDULUI"/>
    <m/>
    <s v="NEAMŢ"/>
    <s v="Văratec"/>
    <s v="Tara: România; Judet: NEAMŢ;Sat Văratec;   -; Nr: -;"/>
    <n v="2003"/>
    <n v="615203"/>
    <n v="27"/>
    <s v="in administrare"/>
    <s v="HG 982/1998;;OUG.1 din 04/01/2017;OUG.68 din 06/11/2019"/>
    <s v="imobil"/>
    <s v="DRUM AUTO FOR"/>
  </r>
  <r>
    <x v="12987"/>
    <s v="8.30._"/>
    <m/>
    <m/>
    <s v="CANAL 230 ML"/>
    <m/>
    <s v="NEAMŢ"/>
    <s v="Borca"/>
    <s v="Tara: România; Judet: NEAMŢ;Com Borca;   -; Nr: -;"/>
    <n v="2003"/>
    <n v="111"/>
    <n v="27"/>
    <s v="in administrare"/>
    <s v="HG 982/1998;;OUG.1 din 04/01/2017;OUG.68 din 06/11/2019"/>
    <s v="imobil"/>
    <s v="CORECTARE TORENTI"/>
  </r>
  <r>
    <x v="12988"/>
    <s v="8.04.04"/>
    <m/>
    <m/>
    <s v="DAF VL.PACUREI=1.2 KM"/>
    <m/>
    <s v="VRANCEA"/>
    <s v="Motnău"/>
    <s v="Tara: România; Judet: VRANCEA;Sat Motnău;   -; Nr: -;"/>
    <n v="1987"/>
    <n v="1005"/>
    <n v="39"/>
    <s v="in administrare"/>
    <s v="HG 982/1998;HG 1344/2011;OUG.1 din 04/01/2017;HG.354/18.05.2017;OUG.68 din 06/11/2019"/>
    <s v="imobil"/>
    <s v="Lungime= Km;Suprafeţe= ha;CF= ;"/>
  </r>
  <r>
    <x v="12989"/>
    <s v="8.30._"/>
    <m/>
    <m/>
    <s v="DRENURI"/>
    <m/>
    <s v="VRANCEA"/>
    <s v="Tulburea"/>
    <s v="Tara: România; Judet: VRANCEA;Sat Tulburea;   -; Nr: -;"/>
    <n v="1969"/>
    <n v="169"/>
    <n v="39"/>
    <s v="in administrare"/>
    <s v="HG 982/1998;HG 1344/2011; HG 478/ 24-IUN-15;HG.478/24-IUN-15;OUG.1 din 04/01/2017;HG.354/18.05.2017;OUG.68 din 06/11/2019"/>
    <s v="imobil"/>
    <s v="Denumire=lucrare corectare torenti ;"/>
  </r>
  <r>
    <x v="12990"/>
    <s v="8.04.04"/>
    <m/>
    <m/>
    <s v="DAF GHELINTA MICA SONDA 285"/>
    <m/>
    <s v="COVASNA"/>
    <s v="-"/>
    <s v="Tara: România; Judet: COVASNA; -;   -; Nr: -;"/>
    <n v="1994"/>
    <n v="908"/>
    <n v="14"/>
    <s v="in administrare"/>
    <s v="HG 1105/2003;HG 1344/2011;OUG.1 din 04/01/2017;HG.354/18.05.2017;OUG.68 din 06/11/2019"/>
    <s v="imobil"/>
    <s v="Lungime= Km;Suprafeţe= ha;CF= ;"/>
  </r>
  <r>
    <x v="12991"/>
    <s v="8.04.04"/>
    <m/>
    <m/>
    <s v="DAF HERTAN SONDA 116"/>
    <m/>
    <s v="COVASNA"/>
    <s v="-"/>
    <s v="Tara: România; Judet: COVASNA; -;   -; Nr: -;"/>
    <n v="1994"/>
    <n v="6872"/>
    <n v="14"/>
    <s v="in administrare"/>
    <s v="HG 1105/2003;HG 1344/2011;OUG.1 din 04/01/2017;HG.354/18.05.2017;OUG.68 din 06/11/2019"/>
    <s v="imobil"/>
    <s v="Lungime= Km;Suprafeţe= ha;CF= ;"/>
  </r>
  <r>
    <x v="12992"/>
    <s v="8.30.01"/>
    <m/>
    <m/>
    <s v="BARAJ CT CRASNUTA"/>
    <m/>
    <s v="COVASNA"/>
    <s v="-"/>
    <s v="Tara: România; Judet: COVASNA; -;   -; Nr: -;"/>
    <n v="1999"/>
    <n v="68119"/>
    <n v="14"/>
    <s v="in administrare"/>
    <s v="HG 1105/2003_x000a_;HG 1344/2011;OUG.1 din 04/01/2017;HG.354/18.05.2017;OUG.68 din 06/11/2019;HG.846/08.10.2020"/>
    <s v="imobil"/>
    <s v="Lungime albie corectată/consolidată=0,07 km;"/>
  </r>
  <r>
    <x v="12993"/>
    <s v="8.04.04"/>
    <m/>
    <m/>
    <s v="DAF MICA"/>
    <m/>
    <s v="COVASNA"/>
    <s v="Comandău"/>
    <s v="Tara: România; Judet: COVASNA;Com Comandău;   -; Nr: -;"/>
    <n v="2003"/>
    <n v="893907"/>
    <n v="14"/>
    <s v="in administrare"/>
    <s v="OG 70/1999_x000a_;HG 1344/2011;OUG.1 din 04/01/2017;HG.354/18.05.2017;OUG.68 din 06/11/2019"/>
    <s v="imobil"/>
    <s v="Lungime= Km;Suprafeţe= ha;CF= ;"/>
  </r>
  <r>
    <x v="12994"/>
    <s v="8.30.01"/>
    <m/>
    <m/>
    <s v="CT BASCA M-PR.TIGAN BARAJ"/>
    <m/>
    <s v="COVASNA"/>
    <s v="Comandău"/>
    <s v="Tara: România; Judet: COVASNA;Com Comandău;   -; Nr: -;"/>
    <n v="203"/>
    <n v="52264"/>
    <n v="14"/>
    <s v="in administrare"/>
    <s v="OG 97/2000;HG 1344/2011;OUG.1 din 04/01/2017;HG.354/18.05.2017;OUG.68 din 06/11/2019;HG.846/08.10.2020"/>
    <s v="imobil"/>
    <s v="Lungime albie corectată/consolidată=0,05 km;"/>
  </r>
  <r>
    <x v="12995"/>
    <s v="8.30.01"/>
    <m/>
    <m/>
    <s v="CT BASCA M-PR.TIGAN TRAVERSA"/>
    <m/>
    <s v="COVASNA"/>
    <s v="Comandău"/>
    <s v="Tara: România; Judet: COVASNA;Com Comandău;   -; Nr: -;"/>
    <n v="2003"/>
    <n v="14342"/>
    <n v="14"/>
    <s v="in administrare"/>
    <s v="OG 97/2000_x000a_;HG 1344/2011;OUG.1 din 04/01/2017;HG.354/18.05.2017;OUG.68 din 06/11/2019;HG.846/08.10.2020"/>
    <s v="imobil"/>
    <s v="Lungime albie corectată/consolidată=0.08 km;"/>
  </r>
  <r>
    <x v="12996"/>
    <s v="8.30.01"/>
    <m/>
    <m/>
    <s v="CT BASCA M-PR.VARGAT PRAG BETON"/>
    <m/>
    <s v="COVASNA"/>
    <s v="Comandău"/>
    <s v="Tara: România; Judet: COVASNA;Com Comandău;   -; Nr: -;"/>
    <n v="2003"/>
    <n v="47480"/>
    <n v="14"/>
    <s v="in administrare"/>
    <s v="OG 97/2000;HG 1344/2011;OUG.1 din 04/01/2017;HG.354/18.05.2017;OUG.68 din 06/11/2019;HG.846/08.10.2020"/>
    <s v="imobil"/>
    <s v="Lungime albie corectată/consolidată=0,1 km;"/>
  </r>
  <r>
    <x v="12997"/>
    <s v="8.30.01"/>
    <m/>
    <m/>
    <s v="CT BASCA M-PR.VARGAT TRAVERSA BETON"/>
    <m/>
    <s v="COVASNA"/>
    <s v="Comandău"/>
    <s v="Tara: România; Judet: COVASNA;Com Comandău;   -; Nr: -;"/>
    <n v="2003"/>
    <n v="30029"/>
    <n v="14"/>
    <s v="in administrare"/>
    <s v="OG 97/2000;HG 1344/2011;OUG.1 din 04/01/2017;HG.354/18.05.2017;OUG.68 din 06/11/2019;HG.846/08.10.2020"/>
    <s v="imobil"/>
    <s v="Lungime albie corectată/consolidată=0,1 km;"/>
  </r>
  <r>
    <x v="12998"/>
    <s v="8.30.01"/>
    <m/>
    <m/>
    <s v="CT BASCA M-PR.VARGAT PRAG BETON"/>
    <m/>
    <s v="COVASNA"/>
    <s v="Comandău"/>
    <s v="Tara: România; Judet: COVASNA;Com Comandău;   -; Nr: -;"/>
    <n v="2003"/>
    <n v="21406"/>
    <n v="14"/>
    <s v="in administrare"/>
    <s v="OG 97/2000;HG 1344/2011;OUG.1 din 04/01/2017;HG.354/18.05.2017;OUG.68 din 06/11/2019;HG.846/08.10.2020"/>
    <s v="imobil"/>
    <s v="Lungime albie corectată/consolidată=0,075 km;"/>
  </r>
  <r>
    <x v="12999"/>
    <s v="8.04.04"/>
    <m/>
    <m/>
    <s v="DAF V.PLOPILOR 112D,5.5 KM"/>
    <m/>
    <s v="MARAMUREŞ"/>
    <s v="-"/>
    <s v="Tara: România; Judet: MARAMUREŞ; -;   -; Nr: -;"/>
    <n v="1993"/>
    <n v="143"/>
    <n v="24"/>
    <s v="in administrare"/>
    <s v="HG 1105/2003;;OUG.1 din 04/01/2017;OUG.68 din 06/11/2019"/>
    <s v="imobil"/>
    <s v="DRUM AUTO FOR"/>
  </r>
  <r>
    <x v="13000"/>
    <s v="8.04.04"/>
    <m/>
    <m/>
    <s v="DAF BAII RAMIF.3.2 KM"/>
    <m/>
    <s v="MARAMUREŞ"/>
    <s v="-"/>
    <s v="Tara: România; Judet: MARAMUREŞ; -;   -; Nr: -;"/>
    <n v="2002"/>
    <n v="843589"/>
    <n v="24"/>
    <s v="in administrare"/>
    <s v="HG 1105/2003;;OUG.1 din 04/01/2017;HG.354/18.05.2017;OUG.68 din 06/11/2019"/>
    <s v="imobil"/>
    <s v="Lungime= Km;Suprafeţe= ha;CF= ;"/>
  </r>
  <r>
    <x v="13001"/>
    <s v="8.04.04"/>
    <m/>
    <m/>
    <s v="DAF BALASINA II"/>
    <m/>
    <s v="MARAMUREŞ"/>
    <s v="-"/>
    <s v="Tara: România; Judet: MARAMUREŞ; -;   -; Nr: -;"/>
    <n v="1981"/>
    <n v="170000"/>
    <n v="24"/>
    <s v="in administrare"/>
    <s v="HG 1105/2003;;OUG.1 din 04/01/2017;OUG.68 din 06/11/2019"/>
    <s v="imobil"/>
    <s v="DRUM AUTO FOR"/>
  </r>
  <r>
    <x v="13002"/>
    <s v="8.04.04"/>
    <m/>
    <m/>
    <s v="DAF CASITA"/>
    <m/>
    <s v="MARAMUREŞ"/>
    <s v="-"/>
    <s v="Tara: România; Judet: MARAMUREŞ; -;   -; Nr: -;"/>
    <n v="1968"/>
    <n v="40000"/>
    <n v="24"/>
    <s v="in administrare"/>
    <s v="HG 1105/2003;;OUG.1 din 04/01/2017;OUG.68 din 06/11/2019"/>
    <s v="imobil"/>
    <s v="DRUM AUTO FOR"/>
  </r>
  <r>
    <x v="13003"/>
    <s v="8.04.04"/>
    <m/>
    <m/>
    <s v="DAF IEUD"/>
    <m/>
    <s v="MARAMUREŞ"/>
    <s v="-"/>
    <s v="Tara: România; Judet: MARAMUREŞ; -;   -; Nr: -;"/>
    <n v="1966"/>
    <n v="265000"/>
    <n v="24"/>
    <s v="in administrare"/>
    <s v="HG 1105/2003;;OUG.1 din 04/01/2017;OUG.68 din 06/11/2019"/>
    <s v="imobil"/>
    <s v="DRUM AUTO FOR"/>
  </r>
  <r>
    <x v="13004"/>
    <s v="8.04.04"/>
    <m/>
    <m/>
    <s v="DAF RIUSOR II"/>
    <m/>
    <s v="MARAMUREŞ"/>
    <s v="-"/>
    <s v="Tara: România; Judet: MARAMUREŞ; -;   -; Nr: -;"/>
    <n v="1972"/>
    <n v="110000"/>
    <n v="24"/>
    <s v="in administrare"/>
    <s v="HG 1105/2003;;OUG.1 din 04/01/2017;OUG.68 din 06/11/2019"/>
    <s v="imobil"/>
    <s v="DRUM AUTO FOR"/>
  </r>
  <r>
    <x v="13005"/>
    <s v="8.04.04"/>
    <m/>
    <m/>
    <s v="DAF V.SCARILOR"/>
    <m/>
    <s v="MARAMUREŞ"/>
    <s v="-"/>
    <s v="Tara: România; Judet: MARAMUREŞ; -;   -; Nr: -;"/>
    <n v="1974"/>
    <n v="145000"/>
    <n v="24"/>
    <s v="in administrare"/>
    <s v="HG 1105/2003;;OUG.1 din 04/01/2017;OUG.68 din 06/11/2019"/>
    <s v="imobil"/>
    <s v="DRUM AUTO FOR"/>
  </r>
  <r>
    <x v="13006"/>
    <s v="8.04.04"/>
    <m/>
    <m/>
    <s v="DAF PRINDELUI"/>
    <m/>
    <s v="MARAMUREŞ"/>
    <s v="-"/>
    <s v="Tara: România; Judet: MARAMUREŞ; -;   -; Nr: -;"/>
    <n v="1985"/>
    <n v="88209"/>
    <n v="24"/>
    <s v="in administrare"/>
    <s v="HG 1105/2003;;OUG.1 din 04/01/2017;OUG.68 din 06/11/2019"/>
    <s v="imobil"/>
    <s v="DRUM AUTO FOR"/>
  </r>
  <r>
    <x v="13007"/>
    <s v="8.30._"/>
    <m/>
    <m/>
    <s v="CT V.DRACULUI"/>
    <m/>
    <s v="MARAMUREŞ"/>
    <s v="-"/>
    <s v="Tara: România; Judet: MARAMUREŞ; -;   -; Nr: -;"/>
    <n v="1976"/>
    <n v="2798"/>
    <n v="24"/>
    <s v="in administrare"/>
    <s v="HG 1105/2003;;OUG.1 din 04/01/2017;OUG.68 din 06/11/2019"/>
    <s v="imobil"/>
    <s v="CORECTIE TORENTI"/>
  </r>
  <r>
    <x v="13008"/>
    <s v="8.04.04"/>
    <m/>
    <m/>
    <s v="DAF LIMPEDEA 1+2"/>
    <m/>
    <s v="MARAMUREŞ"/>
    <s v="-"/>
    <s v="Tara: România; Judet: MARAMUREŞ; -;   -; Nr: -;"/>
    <n v="1958"/>
    <n v="212066"/>
    <n v="24"/>
    <s v="in administrare"/>
    <s v="HG 1105/2003_x000a_;;OUG.1 din 04/01/2017;OUG.68 din 06/11/2019"/>
    <s v="imobil"/>
    <s v="DRUM AUTO FOR"/>
  </r>
  <r>
    <x v="13009"/>
    <s v="8.04.04"/>
    <m/>
    <m/>
    <s v="DAF LIMPEDEA -TAUTI"/>
    <m/>
    <s v="MARAMUREŞ"/>
    <s v="-"/>
    <s v="Tara: România; Judet: MARAMUREŞ; -;   -; Nr: -;"/>
    <n v="1978"/>
    <n v="12411"/>
    <n v="24"/>
    <s v="in administrare"/>
    <s v="HG 1105/2003;;OUG.1 din 04/01/2017;OUG.68 din 06/11/2019"/>
    <s v="imobil"/>
    <s v="DRUM AUTO FOR"/>
  </r>
  <r>
    <x v="13010"/>
    <s v="8.04.04"/>
    <m/>
    <m/>
    <s v="DAF PRELUNGIRE CIRES"/>
    <m/>
    <s v="MARAMUREŞ"/>
    <s v="-"/>
    <s v="Tara: România; Judet: MARAMUREŞ; -;   -; Nr: -;"/>
    <n v="1980"/>
    <n v="97941"/>
    <n v="24"/>
    <s v="in administrare"/>
    <s v="HG 1105/2003;;OUG.1 din 04/01/2017;OUG.68 din 06/11/2019"/>
    <s v="imobil"/>
    <s v="DRUM AUTO FOR"/>
  </r>
  <r>
    <x v="13011"/>
    <s v="8.04.04"/>
    <m/>
    <m/>
    <s v="POD FRANTUSCA"/>
    <m/>
    <s v="MARAMUREŞ"/>
    <s v="-"/>
    <s v="Tara: România; Judet: MARAMUREŞ; -;   -; Nr: -;"/>
    <n v="2003"/>
    <n v="503633"/>
    <n v="24"/>
    <s v="in administrare"/>
    <s v="HG 1105/2003;;OUG.1 din 04/01/2017;HG.354/18.05.2017;OUG.68 din 06/11/2019"/>
    <s v="imobil"/>
    <s v="Lungime= Km;Suprafeţe= ha;CF= ;"/>
  </r>
  <r>
    <x v="13012"/>
    <s v="8.04.04"/>
    <m/>
    <m/>
    <s v="DAF URSUL MARE"/>
    <m/>
    <s v="MUREŞ"/>
    <s v="-"/>
    <s v="Tara: România; Judet: MUREŞ; -;   -; Nr: -;"/>
    <n v="2003"/>
    <n v="844507"/>
    <n v="26"/>
    <s v="in administrare"/>
    <s v="HG 15/1994;HG 1344/2011;OUG.1 din 04/01/2017;HG.354/18.05.2017;OUG.68 din 06/11/2019"/>
    <s v="imobil"/>
    <s v="Lungime= Km;Suprafeţe= ha;CF= ;"/>
  </r>
  <r>
    <x v="13013"/>
    <s v="8.23.03"/>
    <m/>
    <m/>
    <s v="AMP SORIN I-19J"/>
    <m/>
    <s v="MUREŞ"/>
    <s v="-"/>
    <s v="Tara: România; Judet: MUREŞ; -;   -; Nr: -;"/>
    <n v="2003"/>
    <n v="2700"/>
    <n v="26"/>
    <s v="in administrare"/>
    <s v="OUG 139/2002;;OUG.1 din 04/01/2017;OUG.68 din 06/11/2019"/>
    <s v="mobil"/>
    <s v="CAL"/>
  </r>
  <r>
    <x v="13014"/>
    <s v="8.27.07"/>
    <m/>
    <m/>
    <s v="GRAJD A.M.P"/>
    <m/>
    <s v="BUZĂU"/>
    <s v="-"/>
    <s v="Tara: România; Judet: BUZĂU; -;   -; Nr: -;"/>
    <n v="1904"/>
    <n v="1042"/>
    <n v="10"/>
    <s v="in administrare"/>
    <s v="OUG 139/2002;HG 1344/2011;OUG.1 din 04/01/2017;OUG.68 din 06/11/2019"/>
    <s v="imobil"/>
    <s v="GRAJD"/>
  </r>
  <r>
    <x v="13015"/>
    <s v="8.27.07"/>
    <m/>
    <m/>
    <s v="GRAJD I.M."/>
    <m/>
    <s v="BUZĂU"/>
    <s v="-"/>
    <s v="Tara: România; Judet: BUZĂU; -;   -; Nr: -;"/>
    <n v="1904"/>
    <n v="5070"/>
    <n v="10"/>
    <s v="in administrare"/>
    <s v="OUG 139/2002;HG 1344/2011;OUG.1 din 04/01/2017;OUG.68 din 06/11/2019"/>
    <s v="imobil"/>
    <s v="GRAJD"/>
  </r>
  <r>
    <x v="13016"/>
    <s v="8.23.13"/>
    <m/>
    <m/>
    <s v="IAPA MAMA TR.SN.39 &quot;DIAGNOZA&quot;"/>
    <m/>
    <s v="BUZĂU"/>
    <s v="-"/>
    <s v="Tara: România; Judet: BUZĂU; -;   -; Nr: -;"/>
    <n v="1994"/>
    <n v="1662"/>
    <n v="10"/>
    <s v="in administrare"/>
    <s v="OUG 139/2002;;OUG.1 din 04/01/2017;OUG.68 din 06/11/2019"/>
    <s v="mobil"/>
    <s v="CAL"/>
  </r>
  <r>
    <x v="13017"/>
    <s v="8.23.11"/>
    <m/>
    <m/>
    <s v="ARMASAR MONTA PUBLICA DEP.IF.6 CORVIN"/>
    <m/>
    <s v="BUZĂU"/>
    <s v="-"/>
    <s v="Tara: România; Judet: BUZĂU; -;   -; Nr: -;"/>
    <n v="1998"/>
    <n v="773"/>
    <n v="10"/>
    <s v="in administrare"/>
    <s v="OUG 139/2002;;OUG.1 din 04/01/2017;OUG.68 din 06/11/2019"/>
    <s v="mobil"/>
    <s v="CAL"/>
  </r>
  <r>
    <x v="13018"/>
    <s v="8.23.11"/>
    <m/>
    <m/>
    <s v="ARMASAR MONTA PUBLICA ST.BV.77 FOILETON"/>
    <m/>
    <s v="BUZĂU"/>
    <s v="-"/>
    <s v="Tara: România; Judet: BUZĂU; -;   -; Nr: -;"/>
    <n v="1994"/>
    <n v="1524"/>
    <n v="10"/>
    <s v="in administrare"/>
    <s v="OUG 139/2002;;OUG.1 din 04/01/2017;OUG.68 din 06/11/2019"/>
    <s v="mobil"/>
    <s v="CAL"/>
  </r>
  <r>
    <x v="13019"/>
    <s v="8.23.11"/>
    <m/>
    <m/>
    <s v="ARMASAR MONTA PUBLICA DEP.SA.11 HIPY"/>
    <m/>
    <s v="BUZĂU"/>
    <s v="-"/>
    <s v="Tara: România; Judet: BUZĂU; -;   -; Nr: -;"/>
    <n v="1998"/>
    <n v="2647"/>
    <n v="10"/>
    <s v="in administrare"/>
    <s v="OUG 139/2002;;OUG.1 din 04/01/2017;OUG.68 din 06/11/2019"/>
    <s v="mobil"/>
    <s v="CAL"/>
  </r>
  <r>
    <x v="13020"/>
    <s v="8.23.11"/>
    <m/>
    <m/>
    <s v="ARMASAR MONTA PUBLICA SA 13 HERACLE"/>
    <m/>
    <s v="BUZĂU"/>
    <s v="-"/>
    <s v="Tara: România; Judet: BUZĂU; -;   -; Nr: -;"/>
    <n v="1998"/>
    <n v="2663"/>
    <n v="10"/>
    <s v="in administrare"/>
    <s v="OUG 139/2002;;OUG.1 din 04/01/2017;OUG.68 din 06/11/2019"/>
    <s v="mobil"/>
    <s v="CAL"/>
  </r>
  <r>
    <x v="13021"/>
    <s v="8.23.11"/>
    <m/>
    <m/>
    <s v="ARMASAR MONTA PUBLICA DEP.PG.5 CARLOS"/>
    <m/>
    <s v="BUZĂU"/>
    <s v="-"/>
    <s v="Tara: România; Judet: BUZĂU; -;   -; Nr: -;"/>
    <n v="2003"/>
    <n v="7600"/>
    <n v="10"/>
    <s v="in administrare"/>
    <s v="OUG 139/2002;;OUG.1 din 04/01/2017;OUG.68 din 06/11/2019"/>
    <s v="mobil"/>
    <s v="CAL"/>
  </r>
  <r>
    <x v="13022"/>
    <s v="8.23.10"/>
    <m/>
    <m/>
    <s v="MELORAMA"/>
    <m/>
    <s v="BUZĂU"/>
    <s v="-"/>
    <s v="Tara: România; Judet: BUZĂU; -;   -; Nr: -;"/>
    <n v="2002"/>
    <n v="2590"/>
    <n v="10"/>
    <s v="in administrare"/>
    <s v="OUG 139/2002;;OUG.1 din 04/01/2017;OUG.68 din 06/11/2019"/>
    <s v="mobil"/>
    <s v="CAL"/>
  </r>
  <r>
    <x v="13023"/>
    <s v="8.04.04"/>
    <m/>
    <m/>
    <s v="MOSTINI"/>
    <m/>
    <s v="ARAD"/>
    <s v="-"/>
    <s v="Tara: România; Judet: ARAD; -;   -; Nr: -;"/>
    <n v="2003"/>
    <n v="314464"/>
    <n v="2"/>
    <s v="in administrare"/>
    <s v="LEGEA 653/2001;HG 1344/2011; HG 478/ 24-IUN-15;HG.478/24-IUN-15;OUG.1 din 04/01/2017;HG.354/18.05.2017;OUG.68 din 06/11/2019"/>
    <s v="imobil"/>
    <s v="Lungime= Km;Suprafeţe= ha;CF= ;"/>
  </r>
  <r>
    <x v="13024"/>
    <s v="8.04.04"/>
    <m/>
    <m/>
    <s v="DRUM FOR. TRANT-1.1KM"/>
    <m/>
    <s v="VÂLCEA"/>
    <s v="-"/>
    <s v="Tara: România; Judet: VÂLCEA; -;   -; Nr: -;"/>
    <n v="2003"/>
    <n v="309975"/>
    <n v="38"/>
    <s v="in administrare"/>
    <s v="HG 1105 / 2003;HG 1344/2011;OUG.1 din 04/01/2017;HG.354/18.05.2017;OUG.68 din 06/11/2019"/>
    <s v="imobil"/>
    <s v="Lungime= Km;Suprafeţe= ha;CF= ;"/>
  </r>
  <r>
    <x v="13025"/>
    <s v="8.04.04"/>
    <m/>
    <m/>
    <s v="DAF DRUMUL CIRESULUI DIF REEVALUARE"/>
    <m/>
    <s v="NEAMŢ"/>
    <s v="Roznov"/>
    <s v="Tara: România; Judet: NEAMŢ;Orş Roznov;   -; Nr: -;"/>
    <n v="2002"/>
    <n v="90548"/>
    <n v="27"/>
    <s v="in administrare"/>
    <s v="HG 982/1998;;OUG.1 din 04/01/2017;OUG.68 din 06/11/2019"/>
    <s v="imobil"/>
    <s v="DRUM AUTO FOR"/>
  </r>
  <r>
    <x v="13026"/>
    <s v="8.30.01"/>
    <m/>
    <m/>
    <s v="BARAJ 3 M 6 PARAUL STRAJII"/>
    <m/>
    <s v="NEAMŢ"/>
    <s v="Vaduri"/>
    <s v="Tara: România; Judet: NEAMŢ;Sat Vaduri;   -; Nr: -;"/>
    <n v="1974"/>
    <n v="412"/>
    <n v="27"/>
    <s v="in administrare"/>
    <s v="HG 982/1998;HG 1344/2011; HG 478/ 24-IUN-15;HG.478/24-IUN-15;OUG.1 din 04/01/2017;HG.354/18.05.2017;OUG.68 din 06/11/2019;HG.846/08.10.2020"/>
    <s v="imobil"/>
    <s v="Lungime albie corectată/consolidată=0,2 km;"/>
  </r>
  <r>
    <x v="13027"/>
    <s v="8.30.01"/>
    <m/>
    <m/>
    <s v="BARAJ 1 M 4.0 ARINIS"/>
    <m/>
    <s v="NEAMŢ"/>
    <s v="Vaduri"/>
    <s v="Tara: România; Judet: NEAMŢ;Sat Vaduri;   -; Nr: -;"/>
    <n v="1976"/>
    <n v="432"/>
    <n v="27"/>
    <s v="in administrare"/>
    <s v="HG 982/1998;HG 1344/2011; HG 478/ 24-IUN-15;HG.478/24-IUN-15;OUG.1 din 04/01/2017;HG.354/18.05.2017;OUG.68 din 06/11/2019;HG.846/08.10.2020"/>
    <s v="imobil"/>
    <s v="Lungime albie corectată/consolidată=0,08 km;"/>
  </r>
  <r>
    <x v="13028"/>
    <s v="8.30.01"/>
    <m/>
    <m/>
    <s v="BARAJ 2 M 3 PR BEJENIA"/>
    <m/>
    <s v="NEAMŢ"/>
    <s v="Vaduri"/>
    <s v="Tara: România; Judet: NEAMŢ;Sat Vaduri;   -; Nr: -;"/>
    <n v="1981"/>
    <n v="990"/>
    <n v="27"/>
    <s v="in administrare"/>
    <s v="HG 982/1998;HG 1344/2011; HG 478/ 24-IUN-15;HG.478/24-IUN-15;OUG.1 din 04/01/2017;HG.354/18.05.2017;OUG.68 din 06/11/2019;HG.846/08.10.2020"/>
    <s v="imobil"/>
    <s v="Lungime albie corectată/consolidată=0,12 km;"/>
  </r>
  <r>
    <x v="13029"/>
    <s v="8.30.01"/>
    <m/>
    <m/>
    <s v="BARAJ 4 M 6 PR DAIA_x000a_"/>
    <m/>
    <s v="NEAMŢ"/>
    <s v="Vaduri"/>
    <s v="Tara: România; Judet: NEAMŢ;Sat Vaduri;   -; Nr: -;"/>
    <n v="1981"/>
    <n v="700"/>
    <n v="27"/>
    <s v="in administrare"/>
    <s v="HG 982/1998_x000a_;HG 1344/2011; HG 478/ 24-IUN-15;HG.478/24-IUN-15;OUG.1 din 04/01/2017;HG.354/18.05.2017;OUG.68 din 06/11/2019;HG.846/08.10.2020"/>
    <s v="imobil"/>
    <s v="Lungime albie corectată/consolidată=0,1 km;"/>
  </r>
  <r>
    <x v="13030"/>
    <s v="8.30._"/>
    <m/>
    <m/>
    <s v="PRAG 6M1.0 420 MC"/>
    <m/>
    <s v="NEAMŢ"/>
    <s v="Vaduri"/>
    <s v="Tara: România; Judet: NEAMŢ;Sat Vaduri;   -; Nr: -;"/>
    <n v="1981"/>
    <n v="288"/>
    <n v="27"/>
    <s v="in administrare"/>
    <s v="HG 982/1998;HG 1344/2011;OUG.1 din 04/01/2017;OUG.68 din 06/11/2019"/>
    <s v="imobil"/>
    <s v="CORECTIE TORENTI"/>
  </r>
  <r>
    <x v="13031"/>
    <s v="8.30._"/>
    <m/>
    <m/>
    <s v="BARAJ 5M 6.0 CT FLUTURE"/>
    <m/>
    <s v="NEAMŢ"/>
    <s v="Vaduri"/>
    <s v="Tara: România; Judet: NEAMŢ;Sat Vaduri;   -; Nr: -;"/>
    <n v="1982"/>
    <n v="920"/>
    <n v="27"/>
    <s v="in administrare"/>
    <s v="HG 982/1998;HG 1344/2011;OUG.1 din 04/01/2017;OUG.68 din 06/11/2019"/>
    <s v="imobil"/>
    <s v="CORECTIE TORENTI"/>
  </r>
  <r>
    <x v="13032"/>
    <s v="8.30.01"/>
    <m/>
    <m/>
    <s v="BARAJ 3 M PR LUI ION"/>
    <m/>
    <s v="NEAMŢ"/>
    <s v="Vaduri"/>
    <s v="Tara: România; Judet: NEAMŢ;Sat Vaduri;   -; Nr: -;"/>
    <n v="1989"/>
    <n v="647"/>
    <n v="27"/>
    <s v="in administrare"/>
    <s v="HG 982/1998;HG 1344/2011; HG 478/ 24-IUN-15;HG.478/24-IUN-15;OUG.1 din 04/01/2017;HG.354/18.05.2017;OUG.68 din 06/11/2019;HG.846/08.10.2020"/>
    <s v="imobil"/>
    <s v="Lungime albie corectată/consolidată=0,16 km;"/>
  </r>
  <r>
    <x v="13033"/>
    <s v="8.30._"/>
    <m/>
    <m/>
    <s v="TRAVERSA 3-5M PR SECU"/>
    <m/>
    <s v="NEAMŢ"/>
    <s v="Vaduri"/>
    <s v="Tara: România; Judet: NEAMŢ;Sat Vaduri;   -; Nr: -;"/>
    <n v="1989"/>
    <n v="355"/>
    <n v="27"/>
    <s v="in administrare"/>
    <s v="HG 982/1998;HG 1344/2011;OUG.1 din 04/01/2017;OUG.68 din 06/11/2019"/>
    <s v="imobil"/>
    <s v="CORECTIE TORENTI"/>
  </r>
  <r>
    <x v="13034"/>
    <s v="8.30._"/>
    <m/>
    <m/>
    <s v="PRAG 8M1.0 PR SECU"/>
    <m/>
    <s v="NEAMŢ"/>
    <s v="Vaduri"/>
    <s v="Tara: România; Judet: NEAMŢ;Sat Vaduri;   -; Nr: -;"/>
    <n v="1989"/>
    <n v="428"/>
    <n v="27"/>
    <s v="in administrare"/>
    <s v="HG 982/1998;HG 1344/2011;OUG.1 din 04/01/2017;OUG.68 din 06/11/2019"/>
    <s v="imobil"/>
    <s v="CORECTIE TORENTI"/>
  </r>
  <r>
    <x v="13035"/>
    <s v="8.30._"/>
    <m/>
    <m/>
    <s v="BARAJ 13M4 PR SECU"/>
    <m/>
    <s v="NEAMŢ"/>
    <s v="Vaduri"/>
    <s v="Tara: România; Judet: NEAMŢ;Sat Vaduri;   -; Nr: -;"/>
    <n v="1989"/>
    <n v="820"/>
    <n v="27"/>
    <s v="in administrare"/>
    <s v="HG 982/1998_x000a_;HG 1344/2011;OUG.1 din 04/01/2017;OUG.68 din 06/11/2019"/>
    <s v="imobil"/>
    <s v="CORECTIE TORENTI"/>
  </r>
  <r>
    <x v="13036"/>
    <s v="8.30.01"/>
    <m/>
    <m/>
    <s v="BARAJ  3 M 4 PR COJOCARU"/>
    <m/>
    <s v="NEAMŢ"/>
    <s v="Vaduri"/>
    <s v="Tara: România; Judet: NEAMŢ;Sat Vaduri;   -; Nr: -;"/>
    <n v="1989"/>
    <n v="899"/>
    <n v="27"/>
    <s v="in administrare"/>
    <s v="HG 982/1998;HG 1344/2011; HG 478/ 24-IUN-15;HG.478/24-IUN-15;OUG.1 din 04/01/2017;HG.354/18.05.2017;OUG.68 din 06/11/2019;HG.846/08.10.2020"/>
    <s v="imobil"/>
    <s v="Lungime albie corectată/consolidată=0,19 km;"/>
  </r>
  <r>
    <x v="13037"/>
    <s v="8.30.01"/>
    <m/>
    <m/>
    <s v="BARAJ 37 EM"/>
    <m/>
    <s v="NEAMŢ"/>
    <s v="Vaduri"/>
    <s v="Tara: România; Judet: NEAMŢ;Sat Vaduri;   -; Nr: -;"/>
    <n v="1999"/>
    <n v="33274"/>
    <n v="27"/>
    <s v="in administrare"/>
    <s v="HG 982/1998;HG 1344/2011; HG 478/ 24-IUN-15;HG.478/24-IUN-15;OUG.1 din 04/01/2017;HG.354/18.05.2017;OUG.68 din 06/11/2019;HG.846/08.10.2020"/>
    <s v="imobil"/>
    <s v="Lungime albie corectată/consolidată=0,12 km;"/>
  </r>
  <r>
    <x v="13038"/>
    <s v="8.30.01"/>
    <m/>
    <m/>
    <s v="CANAL 1 KM PR ARINIS"/>
    <m/>
    <s v="NEAMŢ"/>
    <s v="Vaduri"/>
    <s v="Tara: România; Judet: NEAMŢ;Sat Vaduri;   -; Nr: -;"/>
    <n v="1981"/>
    <n v="474"/>
    <n v="27"/>
    <s v="in administrare"/>
    <s v="HG 982/1998;HG 1344/2011; HG 478/ 24-IUN-15;HG.478/24-IUN-15;OUG.1 din 04/01/2017;HG.354/18.05.2017;OUG.68 din 06/11/2019;HG.846/08.10.2020"/>
    <s v="imobil"/>
    <s v="Lungime albie corectată/consolidată=1 km;"/>
  </r>
  <r>
    <x v="13039"/>
    <s v="8.30.01"/>
    <m/>
    <m/>
    <s v="CANAL 1 KM PR STROE"/>
    <m/>
    <s v="NEAMŢ"/>
    <s v="Vaduri"/>
    <s v="Tara: România; Judet: NEAMŢ;Sat Vaduri;   -; Nr: -;"/>
    <n v="1988"/>
    <n v="7284"/>
    <n v="27"/>
    <s v="in administrare"/>
    <s v="HG 982/1998;HG 1344/2011; HG 478/ 24-IUN-15;HG.478/24-IUN-15;OUG.1 din 04/01/2017;HG.354/18.05.2017;OUG.68 din 06/11/2019;HG.846/08.10.2020"/>
    <s v="imobil"/>
    <s v="Lungime albie corectată/consolidată=1.231 km;"/>
  </r>
  <r>
    <x v="13040"/>
    <s v="8.30._"/>
    <m/>
    <m/>
    <s v="DIG LUNG PR SECU"/>
    <m/>
    <s v="NEAMŢ"/>
    <s v="Vaduri"/>
    <s v="Tara: România; Judet: NEAMŢ;Sat Vaduri;   -; Nr: -;"/>
    <n v="1971"/>
    <n v="431"/>
    <n v="27"/>
    <s v="in administrare"/>
    <s v="HG 982/1998;HG 1344/2011;OUG.1 din 04/01/2017;OUG.68 din 06/11/2019"/>
    <s v="imobil"/>
    <s v="CORECTIE TORENTI"/>
  </r>
  <r>
    <x v="13041"/>
    <s v="8.04.01"/>
    <m/>
    <m/>
    <s v="FATA CIBAN"/>
    <m/>
    <s v="SIBIU"/>
    <s v="-"/>
    <s v="Tara: România; Judet: SIBIU; -;   -; Nr: -;"/>
    <n v="1993"/>
    <n v="1243"/>
    <n v="32"/>
    <s v="in administrare"/>
    <s v="HG 982/1998;HG 1344/2011;OUG.1 din 04/01/2017;HG.354/18.05.2017;OUG.68 din 06/11/2019"/>
    <s v="imobil"/>
    <s v="Suprafeţe= mp;CF= ;Date cadastrale= ;"/>
  </r>
  <r>
    <x v="13042"/>
    <s v="8.04.01"/>
    <m/>
    <m/>
    <s v="PR PRAJA"/>
    <m/>
    <s v="SIBIU"/>
    <s v="-"/>
    <s v="Tara: România; Judet: SIBIU; -;   -; Nr: -;"/>
    <n v="1967"/>
    <n v="273"/>
    <n v="32"/>
    <s v="in administrare"/>
    <s v="HG 982/1998;HG 1344/2011;OUG.1 din 04/01/2017;HG.354/18.05.2017;OUG.68 din 06/11/2019"/>
    <s v="imobil"/>
    <s v="Suprafeţe= mp;CF= ;Date cadastrale= ;"/>
  </r>
  <r>
    <x v="13043"/>
    <s v="8.04.04"/>
    <m/>
    <m/>
    <s v="PR VACARIEI 3.01 KM"/>
    <m/>
    <s v="SUCEAVA"/>
    <s v="Broşteni"/>
    <s v="Tara: România; Judet: SUCEAVA;Orş Broşteni;   -; Nr: -;"/>
    <n v="2002"/>
    <n v="796000"/>
    <n v="33"/>
    <s v="in administrare"/>
    <s v="OG 70/1999;HG 1344/2011;OUG.1 din 04/01/2017;HG.354/18.05.2017;OUG.68 din 06/11/2019"/>
    <s v="imobil"/>
    <s v="Lungime= Km;Suprafeţe= ha;CF= ;"/>
  </r>
  <r>
    <x v="13044"/>
    <s v="8.27.07"/>
    <m/>
    <m/>
    <s v="GRAJD ARMASAR MONTA PUBLICA"/>
    <m/>
    <s v="IALOMIŢA"/>
    <s v="-"/>
    <s v="Tara: România; Judet: IALOMIŢA; -;   -; Nr: -;"/>
    <n v="2002"/>
    <n v="138957"/>
    <n v="21"/>
    <s v="in administrare"/>
    <s v="HG 982/1998;HG 1344/2011; HG 478/ 24-IUN-15;HG.478/24-IUN-15;OUG.1 din 04/01/2017;HG.354/18.05.2017;OUG.68 din 06/11/2019"/>
    <s v="imobil"/>
    <s v="Suprafaţă construită= mp;Suprafaţă desfăşurată= mp;Regimul de înălţime= ;Suprafaţă teren= mp;CF= ;Suprafaţă utilă= mp;"/>
  </r>
  <r>
    <x v="13045"/>
    <s v="8.27.07"/>
    <m/>
    <m/>
    <s v="GRAJD NR.11 IEPE MAMA"/>
    <m/>
    <s v="IALOMIŢA"/>
    <s v="-"/>
    <s v="Tara: România; Judet: IALOMIŢA; -;   -; Nr: -;"/>
    <n v="2002"/>
    <n v="32573"/>
    <n v="21"/>
    <s v="in administrare"/>
    <s v="HG 982/1998;HG 1344/2011; HG 478/ 24-IUN-15;HG.478/24-IUN-15;OUG.1 din 04/01/2017;OUG.68 din 06/11/2019"/>
    <s v="imobil"/>
    <s v="Suprafaţă construită= mp;Suprafaţă desfăşurată= mp;Regimul de înălţime= ;Suprafaţă teren= mp;CF= ;Suprafaţă utilă= mp;"/>
  </r>
  <r>
    <x v="13046"/>
    <s v="8.27.07"/>
    <m/>
    <m/>
    <s v="GRAJD ARMASARI MONTA PUBLICA"/>
    <m/>
    <s v="IALOMIŢA"/>
    <s v="-"/>
    <s v="Tara: România; Judet: IALOMIŢA; -;   -; Nr: -;"/>
    <n v="2002"/>
    <n v="234555"/>
    <n v="21"/>
    <s v="in administrare"/>
    <s v="HG 982/1998;;OUG.1 din 04/01/2017;HG.354/18.05.2017;OUG.68 din 06/11/2019"/>
    <s v="imobil"/>
    <s v="Suprafaţă construită= mp;Suprafaţă desfăşurată= mp;Regimul de înălţime= ;Suprafaţă teren= mp;CF= ;Suprafaţă utilă= mp;"/>
  </r>
  <r>
    <x v="13047"/>
    <s v="8.27.07"/>
    <m/>
    <m/>
    <s v="GRAJD ARMASARI MONTA PUBLICA"/>
    <m/>
    <s v="IALOMIŢA"/>
    <s v="-"/>
    <s v="Tara: România; Judet: IALOMIŢA; -;   -; Nr: -;"/>
    <n v="2002"/>
    <n v="71"/>
    <n v="21"/>
    <s v="in administrare"/>
    <s v="HG 982/1998;;OUG.1 din 04/01/2017;OUG.68 din 06/11/2019"/>
    <s v="imobil"/>
    <s v="GRAJD"/>
  </r>
  <r>
    <x v="13048"/>
    <s v="8.30._"/>
    <m/>
    <m/>
    <s v="POTECA VANATOARE MARGINENI"/>
    <s v="CF.AMENAJAM.SILVICE"/>
    <s v="NEAMŢ"/>
    <s v="Gârcina"/>
    <s v="Tara: România; Judet: NEAMŢ;Com Gârcina;   -; Nr: -;"/>
    <n v="1988"/>
    <n v="764"/>
    <n v="27"/>
    <s v="in administrare"/>
    <s v="HG 982/1998;HG 1344/2011; HG 478/ 24-IUN-15;HG.478/24-IUN-15;OUG.1 din 04/01/2017;HG.354/18.05.2017;OUG.68 din 06/11/2019"/>
    <s v="imobil"/>
    <s v="Denumire= ;"/>
  </r>
  <r>
    <x v="13049"/>
    <s v="8.04.04"/>
    <m/>
    <m/>
    <s v="DF VALEA SEACA 3.6KM"/>
    <m/>
    <s v="TULCEA"/>
    <s v="-"/>
    <s v="Tara: România; Judet: TULCEA; -;   -; Nr: -;"/>
    <n v="1994"/>
    <n v="139413"/>
    <n v="36"/>
    <s v="in administrare"/>
    <s v="HG 982/1998;;OUG.1 din 04/01/2017;OUG.68 din 06/11/2019"/>
    <s v="imobil"/>
    <s v="MACADAM"/>
  </r>
  <r>
    <x v="13050"/>
    <s v="8.04.04"/>
    <m/>
    <m/>
    <s v="DF VALEA LUI TIMOFTE"/>
    <m/>
    <s v="TULCEA"/>
    <s v="-"/>
    <s v="Tara: România; Judet: TULCEA; -;   -; Nr: -;"/>
    <n v="1994"/>
    <n v="29934"/>
    <n v="36"/>
    <s v="in administrare"/>
    <s v="HG 982/1998;;OUG.1 din 04/01/2017;OUG.68 din 06/11/2019"/>
    <s v="imobil"/>
    <s v="MACADAM"/>
  </r>
  <r>
    <x v="13051"/>
    <s v="8.04.04"/>
    <m/>
    <m/>
    <s v="DF AXIAL"/>
    <m/>
    <s v="TULCEA"/>
    <s v="-"/>
    <s v="Tara: România; Judet: TULCEA; -;   -; Nr: -;"/>
    <n v="1994"/>
    <n v="93147"/>
    <n v="36"/>
    <s v="in administrare"/>
    <s v="HG 982/1998;;OUG.1 din 04/01/2017;OUG.68 din 06/11/2019"/>
    <s v="imobil"/>
    <s v="MACADAM"/>
  </r>
  <r>
    <x v="13052"/>
    <s v="8.30.01"/>
    <m/>
    <m/>
    <s v="BARAJ LAZAROAIA"/>
    <s v="FOND FORESTIER"/>
    <s v="VRANCEA"/>
    <s v="-"/>
    <s v="Tara: România; Judet: VRANCEA; -;   -; Nr: -;"/>
    <n v="1973"/>
    <n v="181001"/>
    <n v="39"/>
    <s v="in administrare"/>
    <s v="HG 982/1998;HG 1344/2011; HG 478/ 24-IUN-15;HG.478/24-IUN-15;OUG.1 din 04/01/2017;HG.354/18.05.2017;OUG.68 din 06/11/2019;HG.846/08.10.2020"/>
    <s v="imobil"/>
    <s v="Lungime albie corectată/consolidată=0,2 km;"/>
  </r>
  <r>
    <x v="13053"/>
    <s v="8.30.01"/>
    <m/>
    <m/>
    <s v="BARAJ 6 M-64"/>
    <s v="FOND FORESTIER"/>
    <s v="VRANCEA"/>
    <s v="-"/>
    <s v="Tara: România; Judet: VRANCEA; -;   -; Nr: -;"/>
    <n v="1973"/>
    <n v="36616"/>
    <n v="39"/>
    <s v="in administrare"/>
    <s v="HG 982/1998;HG 1344/2011; HG 478/ 24-IUN-15;HG.478/24-IUN-15;OUG.1 din 04/01/2017;HG.354/18.05.2017;OUG.68 din 06/11/2019;HG.846/08.10.2020"/>
    <s v="imobil"/>
    <s v="Lungime albie corectată/consolidată=0,144 km;"/>
  </r>
  <r>
    <x v="13054"/>
    <s v="8.30._"/>
    <m/>
    <m/>
    <s v="PRAG 5 B"/>
    <s v="FOND FORESTIER"/>
    <s v="VRANCEA"/>
    <s v="-"/>
    <s v="Tara: România; Judet: VRANCEA; -;   -; Nr: -;"/>
    <n v="1970"/>
    <n v="15180"/>
    <n v="39"/>
    <s v="in administrare"/>
    <s v="HG 982/1998;HG 1344/2011; HG 478/ 24-IUN-15;HG.478/24-IUN-15;OUG.1 din 04/01/2017;HG.354/18.05.2017;OUG.68 din 06/11/2019"/>
    <s v="imobil"/>
    <s v="Denumire=lucrare corectare torenti ;"/>
  </r>
  <r>
    <x v="13055"/>
    <s v="8.30._"/>
    <m/>
    <m/>
    <s v="PRAG 1 B"/>
    <s v="FOND FORESTIER"/>
    <s v="VRANCEA"/>
    <s v="-"/>
    <s v="Tara: România; Judet: VRANCEA; -;   -; Nr: -;"/>
    <n v="1972"/>
    <n v="27071"/>
    <n v="39"/>
    <s v="in administrare"/>
    <s v="HG 982/1998;HG 1344/2011; HG 478/ 24-IUN-15;HG.478/24-IUN-15;OUG.1 din 04/01/2017;HG.354/18.05.2017;OUG.68 din 06/11/2019"/>
    <s v="imobil"/>
    <s v="Denumire=lucrare corectare torenti ;"/>
  </r>
  <r>
    <x v="13056"/>
    <s v="8.30.01"/>
    <m/>
    <m/>
    <s v="BARAJ 70"/>
    <s v="FOND FORESTIER"/>
    <s v="VRANCEA"/>
    <s v="-"/>
    <s v="Tara: România; Judet: VRANCEA; -;   -; Nr: -;"/>
    <n v="1972"/>
    <n v="16945"/>
    <n v="39"/>
    <s v="in administrare"/>
    <s v="HG 982/1998;HG 1344/2011; HG 478/ 24-IUN-15;HG.478/24-IUN-15;OUG.1 din 04/01/2017;HG.354/18.05.2017;OUG.68 din 06/11/2019;HG.846/08.10.2020"/>
    <s v="imobil"/>
    <s v="Lungime albie corectată/consolidată=0,06 km;"/>
  </r>
  <r>
    <x v="13057"/>
    <s v="8.30.01"/>
    <m/>
    <m/>
    <s v="BARAJ TISA"/>
    <m/>
    <s v="IAŞI"/>
    <s v="Pârcovaci"/>
    <s v="Tara: România; Judet: IAŞI;Sat Pârcovaci;   -; Nr: -;"/>
    <n v="1981"/>
    <n v="7929"/>
    <n v="22"/>
    <s v="in administrare"/>
    <s v="HG 982/1998;;OUG.1 din 04/01/2017;HG.354/18.05.2017;OUG.68 din 06/11/2019;HG.846/08.10.2020"/>
    <s v="imobil"/>
    <s v="Lungime albie corectată/consolidată=0,19 km;"/>
  </r>
  <r>
    <x v="13058"/>
    <s v="8.23.07"/>
    <m/>
    <m/>
    <s v="NEAPOLITANO XXVI-72"/>
    <m/>
    <s v="ARAD"/>
    <s v="-"/>
    <s v="Tara: România; Judet: ARAD; -;   -; Nr: -;"/>
    <n v="1995"/>
    <n v="3000"/>
    <n v="2"/>
    <s v="in administrare"/>
    <s v="OUG 139/2002;;OUG.1 din 04/01/2017;OUG.68 din 06/11/2019"/>
    <s v="mobil"/>
    <s v="CAL"/>
  </r>
  <r>
    <x v="13059"/>
    <s v="8.04.01"/>
    <m/>
    <m/>
    <s v="CURPATUL MARE"/>
    <m/>
    <s v="SIBIU"/>
    <s v="-"/>
    <s v="Tara: România; Judet: SIBIU; -;   -; Nr: -;"/>
    <n v="1966"/>
    <n v="801"/>
    <n v="32"/>
    <s v="in administrare"/>
    <s v="HG 982/1998;HG 1344/2011;OUG.1 din 04/01/2017;HG.354/18.05.2017;OUG.68 din 06/11/2019"/>
    <s v="imobil"/>
    <s v="Suprafeţe= mp;CF= ;Date cadastrale= ;"/>
  </r>
  <r>
    <x v="13060"/>
    <s v="8.23.11"/>
    <m/>
    <m/>
    <s v="AMP ILIE NC4/2001"/>
    <m/>
    <s v="MUREŞ"/>
    <s v="-"/>
    <s v="Tara: România; Judet: MUREŞ; -;   -; Nr: -;"/>
    <n v="2004"/>
    <n v="6240"/>
    <n v="26"/>
    <s v="in administrare"/>
    <s v="OUG 139/2002;;OUG.1 din 04/01/2017;OUG.68 din 06/11/2019"/>
    <s v="imobil"/>
    <m/>
  </r>
  <r>
    <x v="13061"/>
    <s v="8.04.04"/>
    <m/>
    <m/>
    <s v="DRUM FOREST. RASBOIENI"/>
    <m/>
    <s v="VASLUI"/>
    <s v="-"/>
    <s v="Tara: România; Judet: VASLUI; -;   -; Nr: -;"/>
    <n v="2004"/>
    <n v="328047"/>
    <n v="37"/>
    <s v="in administrare"/>
    <s v="HG.1344/23.12.2010;OUG.1/04.01.2017;HG.354/18.05.2017;;OUG.68 din 06/11/2019"/>
    <s v="imobil"/>
    <s v="Lungime= Km;Suprafeţe= ha;CF= ;"/>
  </r>
  <r>
    <x v="13062"/>
    <s v="8.04.04"/>
    <m/>
    <m/>
    <s v="DAF Paraul lui Balan"/>
    <s v="conf.am.si"/>
    <s v="HARGHITA"/>
    <s v="-"/>
    <s v="Tara: România; Judet: HARGHITA; -;   -; Nr: 0; 0"/>
    <n v="2004"/>
    <n v="937062"/>
    <n v="19"/>
    <s v="in administrare"/>
    <s v="HG.1105/2003;HG.1344/23.12.2010;HG.478/24.06.2015;OUG.1/04.01.2017;HG.354/18.05.2017;;OUG.68 din 06/11/2019"/>
    <s v="imobil"/>
    <s v="Lungime=3,2 Km;Suprafeţe= ha;CF= ;"/>
  </r>
  <r>
    <x v="13063"/>
    <s v="8.23.11"/>
    <m/>
    <s v="0"/>
    <s v="iapa mama Nc-1 Adriana"/>
    <m/>
    <s v="BUZĂU"/>
    <s v="-"/>
    <s v="Tara: România; Judet: BUZĂU; -;   -; Nr: 0; 0"/>
    <n v="2004"/>
    <n v="7200"/>
    <n v="10"/>
    <s v="in administrare"/>
    <s v="OUG 139/2004;;OUG.1 din 04/01/2017;OUG.68 din 06/11/2019"/>
    <s v="imobil"/>
    <m/>
  </r>
  <r>
    <x v="13064"/>
    <s v="8.23.11"/>
    <m/>
    <s v="0"/>
    <s v="Armasar monta publica Td-1 Eugen"/>
    <m/>
    <s v="BUZĂU"/>
    <s v="-"/>
    <s v="Tara: România; Judet: BUZĂU; -;   -; Nr: 0; 0"/>
    <n v="2004"/>
    <n v="6800"/>
    <n v="10"/>
    <s v="in administrare"/>
    <s v="OUG 139/2013;;OUG.1 din 04/01/2017;OUG.68 din 06/11/2019"/>
    <s v="imobil"/>
    <m/>
  </r>
  <r>
    <x v="13065"/>
    <s v="8.23.04"/>
    <m/>
    <s v="0"/>
    <s v="FURIOSO LXIV-28"/>
    <m/>
    <s v="ARAD"/>
    <s v="-"/>
    <s v="Tara: România; Judet: ARAD; -;   -; Nr: 0; 0"/>
    <n v="2004"/>
    <n v="2500"/>
    <n v="2"/>
    <s v="in administrare"/>
    <s v=";;OUG.1 din 04/01/2017;OUG.68 din 06/11/2019"/>
    <s v="imobil"/>
    <m/>
  </r>
  <r>
    <x v="13066"/>
    <s v="8.23.04"/>
    <m/>
    <s v="0"/>
    <s v="FURIOSO LXIV-24"/>
    <m/>
    <s v="ARAD"/>
    <s v="-"/>
    <s v="Tara: România; Judet: ARAD; -;   -; Nr: 0; 0"/>
    <n v="2004"/>
    <n v="7400"/>
    <n v="2"/>
    <s v="in administrare"/>
    <s v=";;OUG.1 din 04/01/2017;OUG.68 din 06/11/2019"/>
    <s v="imobil"/>
    <m/>
  </r>
  <r>
    <x v="13067"/>
    <s v="8.30.01"/>
    <m/>
    <m/>
    <s v="CT VL. MARE"/>
    <m/>
    <s v="ALBA"/>
    <s v="-"/>
    <s v="Tara: România; Judet: ALBA; -;   -; Nr: 0; 0"/>
    <n v="2004"/>
    <n v="1878137"/>
    <n v="1"/>
    <s v="in administrare"/>
    <s v="PV RECEPTIE;;OUG.1 din 04/01/2017;HG.354/18.05.2017;OUG.68 din 06/11/2019;HG.846/08.10.2020"/>
    <s v="imobil"/>
    <s v="Lungime albie corectată/consolidată=2,1 km;"/>
  </r>
  <r>
    <x v="13068"/>
    <s v="8.30.01"/>
    <m/>
    <m/>
    <s v="BARAJ 22 EM 3,0"/>
    <s v="conform amenajamentelor silv"/>
    <s v="NEAMŢ"/>
    <s v="-"/>
    <s v="Tara: România; Judet: NEAMŢ; -;   -; Nr: 0; 0"/>
    <n v="2004"/>
    <n v="26839"/>
    <n v="27"/>
    <s v="in administrare"/>
    <s v="HG982/1998;HG 1344/2011; HG 478/ 24-IUN-15;HG.478/24-IUN-15;OUG.1 din 04/01/2017;HG.354/18.05.2017;OUG.68 din 06/11/2019;HG.846/08.10.2020"/>
    <s v="imobil"/>
    <s v="Lungime albie corectată/consolidată=0,002 km;"/>
  </r>
  <r>
    <x v="13069"/>
    <s v="8.30.01"/>
    <m/>
    <m/>
    <s v="PRAG 29 EM 1,5"/>
    <s v="conform amenajamentelor silv"/>
    <s v="NEAMŢ"/>
    <s v="-"/>
    <s v="Tara: România; Judet: NEAMŢ; -;   -; Nr: 0; 0"/>
    <n v="2004"/>
    <n v="31298"/>
    <n v="27"/>
    <s v="in administrare"/>
    <s v="HG982/1998;HG 1344/2011; HG 478/ 24-IUN-15;HG.478/24-IUN-15;OUG.1 din 04/01/2017;HG.354/18.05.2017;OUG.68 din 06/11/2019;HG.846/08.10.2020"/>
    <s v="imobil"/>
    <s v="Lungime albie corectată/consolidată=0,0015 km;"/>
  </r>
  <r>
    <x v="13070"/>
    <s v="8.30.01"/>
    <m/>
    <m/>
    <s v="BARAJ 31 EM 3,0"/>
    <s v="conform amenajamentelor silv"/>
    <s v="NEAMŢ"/>
    <s v="-"/>
    <s v="Tara: România; Judet: NEAMŢ; -;   -; Nr: 0; 0"/>
    <n v="2004"/>
    <n v="22137"/>
    <n v="27"/>
    <s v="in administrare"/>
    <s v="HG982/1998;HG 1344/2011; HG 478/ 24-IUN-15;HG.478/24-IUN-15;OUG.1 din 04/01/2017;HG.354/18.05.2017;OUG.68 din 06/11/2019;HG.846/08.10.2020"/>
    <s v="imobil"/>
    <s v="Lungime albie corectată/consolidată=0,002 km;"/>
  </r>
  <r>
    <x v="13071"/>
    <s v="8.30.01"/>
    <m/>
    <m/>
    <s v="BARAJ"/>
    <s v="conform amenajamentelor silv"/>
    <s v="NEAMŢ"/>
    <s v="-"/>
    <s v="Tara: România; Judet: NEAMŢ; -;   -; Nr: 0; 0"/>
    <n v="2004"/>
    <n v="124710"/>
    <n v="27"/>
    <s v="in administrare"/>
    <s v="HG982/1998;HG 1344/2011; HG 478/ 24-IUN-15;HG.478/24-IUN-15;OUG.1 din 04/01/2017;HG.354/18.05.2017;OUG.68 din 06/11/2019;HG.846/08.10.2020"/>
    <s v="imobil"/>
    <s v="Lungime albie corectată/consolidată=0,002 km;"/>
  </r>
  <r>
    <x v="13072"/>
    <s v="8.30.01"/>
    <m/>
    <m/>
    <s v="BARAJ"/>
    <s v="conform amenajamentelor silv"/>
    <s v="NEAMŢ"/>
    <s v="-"/>
    <s v="Tara: România; Judet: NEAMŢ; -;   -; Nr: 0; 0"/>
    <n v="2004"/>
    <n v="99088"/>
    <n v="27"/>
    <s v="in administrare"/>
    <s v="HG982/1998;HG 1344/2011; HG 478/ 24-IUN-15;HG.478/24-IUN-15;OUG.1 din 04/01/2017;HG.354/18.05.2017;OUG.68 din 06/11/2019;HG.846/08.10.2020"/>
    <s v="imobil"/>
    <s v="Lungime albie corectată/consolidată=0,002 km;"/>
  </r>
  <r>
    <x v="13073"/>
    <s v="8.30.01"/>
    <m/>
    <m/>
    <s v="ZID DE APARARE"/>
    <s v="conform amenajamentelor silv"/>
    <s v="NEAMŢ"/>
    <s v="-"/>
    <s v="Tara: România; Judet: NEAMŢ; -;   -; Nr: 0; 0"/>
    <n v="2004"/>
    <n v="77192"/>
    <n v="27"/>
    <s v="in administrare"/>
    <s v="HG982/1998;HG 1344/2011; HG 478/ 24-IUN-15;HG.478/24-IUN-15;OUG.1 din 04/01/2017;HG.354/18.05.2017;OUG.68 din 06/11/2019;HG.846/08.10.2020"/>
    <s v="imobil"/>
    <s v="Lungime albie corectată/consolidată=0,02 km;"/>
  </r>
  <r>
    <x v="13074"/>
    <s v="8.30.01"/>
    <m/>
    <m/>
    <s v="CANAL"/>
    <s v="conform amenajamentelor silv"/>
    <s v="NEAMŢ"/>
    <s v="-"/>
    <s v="Tara: România; Judet: NEAMŢ; -;   -; Nr: 0; 0"/>
    <n v="2004"/>
    <n v="16459"/>
    <n v="27"/>
    <s v="in administrare"/>
    <s v="HG982/1998;HG 1344/2011; HG 478/ 24-IUN-15;HG.478/24-IUN-15;OUG.1 din 04/01/2017;HG.354/18.05.2017;OUG.68 din 06/11/2019;HG.846/08.10.2020"/>
    <s v="imobil"/>
    <s v="Lungime albie corectată/consolidată=0,0085 km;"/>
  </r>
  <r>
    <x v="13075"/>
    <s v="8.30.01"/>
    <m/>
    <m/>
    <s v="CANAL"/>
    <s v="conform amenajamentelor silv"/>
    <s v="NEAMŢ"/>
    <s v="-"/>
    <s v="Tara: România; Judet: NEAMŢ; -;   -; Nr: 0; 0"/>
    <n v="2004"/>
    <n v="58719"/>
    <n v="27"/>
    <s v="in administrare"/>
    <s v="HG982/1998;HG 1344/2011; HG 478/ 24-IUN-15;HG.478/24-IUN-15;OUG.1 din 04/01/2017;HG.354/18.05.2017;OUG.68 din 06/11/2019;HG.846/08.10.2020"/>
    <s v="imobil"/>
    <s v="Lungime albie corectată/consolidată=0,06 km;"/>
  </r>
  <r>
    <x v="13076"/>
    <s v="8.30.01"/>
    <m/>
    <m/>
    <s v="BARAJ"/>
    <s v="conform amenajamentelor silv"/>
    <s v="NEAMŢ"/>
    <s v="-"/>
    <s v="Tara: România; Judet: NEAMŢ; -;   -; Nr: 0; 0"/>
    <n v="2004"/>
    <n v="12325"/>
    <n v="27"/>
    <s v="in administrare"/>
    <s v="HG982/1998;HG 1344/2011; HG 478/ 24-IUN-15;HG.478/24-IUN-15;OUG.1 din 04/01/2017;HG.354/18.05.2017;OUG.68 din 06/11/2019;HG.846/08.10.2020"/>
    <s v="imobil"/>
    <s v="Lungime albie corectată/consolidată=0,0015 km;"/>
  </r>
  <r>
    <x v="13077"/>
    <s v="8.23.05"/>
    <m/>
    <s v="0"/>
    <s v="ARMASARI DE MONTA PUB.G XLIV-15"/>
    <m/>
    <s v="GALAŢI"/>
    <s v="-"/>
    <s v="Tara: România; Judet: GALAŢI; -;   -; Nr: 0; 0"/>
    <n v="2004"/>
    <n v="7400"/>
    <n v="17"/>
    <s v="in administrare"/>
    <s v="OUG 139/2002;;OUG.1 din 04/01/2017;OUG.68 din 06/11/2019"/>
    <s v="imobil"/>
    <m/>
  </r>
  <r>
    <x v="13078"/>
    <s v="8.04.04"/>
    <m/>
    <m/>
    <s v="Drum forestier -Gelu Flora Doba"/>
    <m/>
    <s v="SATU MARE"/>
    <s v="Carei"/>
    <s v="Tara: România; Judet: SATU MARE;Mun Carei;   -; Nr: -;"/>
    <n v="2004"/>
    <n v="500107"/>
    <n v="30"/>
    <s v="in administrare"/>
    <s v="PV de receptie nr.2002/20.10.2004,HG 746/2006;; HG 478/ 24-IUN-15;HG.478/24-IUN-15;OUG.1 din 04/01/2017;HG.354/18.05.2017;OUG.68 din 06/11/2019"/>
    <s v="imobil"/>
    <s v="Lungime=3,0 km Km;Suprafeţe= ha;CF= ;"/>
  </r>
  <r>
    <x v="13079"/>
    <s v="8.04.04"/>
    <m/>
    <m/>
    <s v="DRUM FORESTIER &quot;BERSZAN&quot;"/>
    <s v="cf amen silvice"/>
    <s v="COVASNA"/>
    <s v="-"/>
    <s v="Tara: România; Judet: COVASNA; -;   -; Nr: -;"/>
    <n v="2005"/>
    <n v="14117"/>
    <n v="14"/>
    <s v="in administrare"/>
    <s v="OG.82/2004,HG 1105/2;HG 1344/2011;OUG.1 din 04/01/2017;HG.354/18.05.2017;OUG.68 din 06/11/2019"/>
    <s v="imobil"/>
    <s v="Lungime= Km;Suprafeţe= ha;CF= ;"/>
  </r>
  <r>
    <x v="13080"/>
    <s v="8.04.04"/>
    <m/>
    <m/>
    <s v="DRUM FORESTIER BUCIUMENI 2.6KM"/>
    <s v="cf amen silvice"/>
    <s v="GALAŢI"/>
    <s v="-"/>
    <s v="Tara: România; Judet: GALAŢI; -;   -; Nr: -;"/>
    <n v="1998"/>
    <n v="5075"/>
    <n v="17"/>
    <s v="in administrare"/>
    <s v="OG.82/2004,HG 1105/2;;OUG.1 din 04/01/2017;OUG.68 din 06/11/2019"/>
    <s v="imobil"/>
    <s v="Pietruit"/>
  </r>
  <r>
    <x v="13081"/>
    <s v="8.04.04"/>
    <m/>
    <m/>
    <s v="DRUM FORESTIER INARIEI 1.5KM"/>
    <s v="cf amen silvice"/>
    <s v="GALAŢI"/>
    <s v="-"/>
    <s v="Tara: România; Judet: GALAŢI; -;   -; Nr: -;"/>
    <n v="1998"/>
    <n v="2378"/>
    <n v="17"/>
    <s v="in administrare"/>
    <s v="OG.82/2004,HG 1105/2;;OUG.1 din 04/01/2017;OUG.68 din 06/11/2019"/>
    <s v="imobil"/>
    <s v="Pietruit"/>
  </r>
  <r>
    <x v="13082"/>
    <s v="8.04.04"/>
    <m/>
    <m/>
    <s v="DRUM FORESTIER MIHOCUL VECHI 7,"/>
    <s v="cf amen silvice"/>
    <s v="MEHEDINŢI"/>
    <s v="-"/>
    <s v="Tara: România; Judet: MEHEDINŢI; -;   -; Nr: -;"/>
    <n v="1972"/>
    <n v="1520263"/>
    <n v="25"/>
    <s v="in administrare"/>
    <s v="OG.82/2004,HG 1105/2;;OUG.1 din 04/01/2017;HG.354/18.05.2017;OUG.68 din 06/11/2019"/>
    <s v="imobil"/>
    <s v="Lungime= Km;Suprafeţe= ha;CF= ;"/>
  </r>
  <r>
    <x v="13083"/>
    <s v="8.04.04"/>
    <m/>
    <m/>
    <s v="Drum forestier Staminosu prel."/>
    <s v="cf amen silvice"/>
    <s v="MEHEDINŢI"/>
    <s v="-"/>
    <s v="Tara: România; Judet: MEHEDINŢI; -;   -; Nr: -;"/>
    <n v="2005"/>
    <n v="837348"/>
    <n v="25"/>
    <s v="in administrare"/>
    <s v="OG.82/2004,HG 1105/2;;OUG.1 din 04/01/2017;HG.354/18.05.2017;OUG.68 din 06/11/2019"/>
    <s v="imobil"/>
    <s v="Lungime= Km;Suprafeţe= ha;CF= ;"/>
  </r>
  <r>
    <x v="13084"/>
    <s v="8.04.04"/>
    <m/>
    <m/>
    <s v="DAF RUSCA 0,9 KM"/>
    <s v="cf amen silvice"/>
    <s v="MUREŞ"/>
    <s v="-"/>
    <s v="Tara: România; Judet: MUREŞ; -;   -; Nr: -;"/>
    <n v="2005"/>
    <n v="81152"/>
    <n v="26"/>
    <s v="in administrare"/>
    <s v="OG.82/2004,HG 1105/2;HG 1344/2011;OUG.1 din 04/01/2017;HG.354/18.05.2017;OUG.68 din 06/11/2019"/>
    <s v="imobil"/>
    <s v="Lungime= Km;Suprafeţe= ha;CF= ;"/>
  </r>
  <r>
    <x v="13085"/>
    <s v="8.04.04"/>
    <m/>
    <m/>
    <s v="DAF LOTU MIC 2,2 KM"/>
    <s v="cf amen silvice"/>
    <s v="MUREŞ"/>
    <s v="-"/>
    <s v="Tara: România; Judet: MUREŞ; -;   -; Nr: -;"/>
    <n v="2005"/>
    <n v="260000"/>
    <n v="26"/>
    <s v="in administrare"/>
    <s v="OG.82/2004,HG 1105/2;HG 1344/2011;OUG.1 din 04/01/2017;OUG.68 din 06/11/2019"/>
    <s v="imobil"/>
    <s v="drum forestier"/>
  </r>
  <r>
    <x v="13086"/>
    <s v="8.04.04"/>
    <m/>
    <m/>
    <s v="DAF PARAUL MARE"/>
    <s v="cf amen silvice"/>
    <s v="NEAMŢ"/>
    <s v="-"/>
    <s v="Tara: România; Judet: NEAMŢ; -;   -; Nr: -;"/>
    <n v="2005"/>
    <n v="395781"/>
    <n v="27"/>
    <s v="in administrare"/>
    <s v="OG.82/2004,HG 1105/2;HG 1344/2011; HG 478/ 24-IUN-15;HG.478/24-IUN-15;OUG.1 din 04/01/2017;HG.354/18.05.2017;OUG.68 din 06/11/2019"/>
    <s v="imobil"/>
    <s v="Lungime= Km;Suprafeţe= ha;CF= ;"/>
  </r>
  <r>
    <x v="13087"/>
    <s v="8.04.04"/>
    <m/>
    <m/>
    <s v="DAF VALEA CUSTURI"/>
    <s v="cf amen silvice"/>
    <s v="NEAMŢ"/>
    <s v="-"/>
    <s v="Tara: România; Judet: NEAMŢ; -;   -; Nr: -;"/>
    <n v="2005"/>
    <n v="771777"/>
    <n v="27"/>
    <s v="in administrare"/>
    <s v="OG.82/2004,HG 1105/2;HG 1344/2011; HG 478/ 24-IUN-15;HG.478/24-IUN-15;OUG.1 din 04/01/2017;HG.354/18.05.2017;OUG.68 din 06/11/2019"/>
    <s v="imobil"/>
    <s v="Lungime= Km;Suprafeţe= ha;CF= ;"/>
  </r>
  <r>
    <x v="13088"/>
    <s v="8.04.04"/>
    <m/>
    <m/>
    <s v="POTECI VANATOARE 35KM"/>
    <s v="cf amen silvice"/>
    <s v="NEAMŢ"/>
    <s v="-"/>
    <s v="Tara: România; Judet: NEAMŢ; -;   -; Nr: -;"/>
    <n v="2001"/>
    <n v="1789"/>
    <n v="27"/>
    <s v="in administrare"/>
    <s v="OG.82/2004,HG 1105/2;;OUG.1 din 04/01/2017;OUG.68 din 06/11/2019"/>
    <s v="imobil"/>
    <s v="poteca"/>
  </r>
  <r>
    <x v="13089"/>
    <s v="8.04.04"/>
    <m/>
    <m/>
    <s v="DAF VALEA SESII"/>
    <s v="cf amen silvice"/>
    <s v="SĂLAJ"/>
    <s v="-"/>
    <s v="Tara: România; Judet: SĂLAJ; -;   -; Nr: -;"/>
    <n v="2005"/>
    <n v="491734"/>
    <n v="31"/>
    <s v="in administrare"/>
    <s v="OG.82/2004,HG 1105/2;HG 1344/2011;OUG.1 din 04/01/2017;HG.354/18.05.2017;OUG.68 din 06/11/2019"/>
    <s v="imobil"/>
    <s v="Lungime= Km;Suprafeţe= ha;CF= ;"/>
  </r>
  <r>
    <x v="13090"/>
    <s v="8.04.04"/>
    <m/>
    <m/>
    <s v="DAF PARAUL NUTII"/>
    <s v="cf amen silvice"/>
    <s v="SĂLAJ"/>
    <s v="-"/>
    <s v="Tara: România; Judet: SĂLAJ; -;   -; Nr: -;"/>
    <n v="2005"/>
    <n v="453842"/>
    <n v="31"/>
    <s v="in administrare"/>
    <s v="OG.82/2004,HG 1105/2;HG 1344/2011;OUG.1 din 04/01/2017;HG.354/18.05.2017;OUG.68 din 06/11/2019"/>
    <s v="imobil"/>
    <s v="Lungime= Km;Suprafeţe= ha;CF= ;"/>
  </r>
  <r>
    <x v="13091"/>
    <s v="8.04.04"/>
    <m/>
    <m/>
    <s v="DRUM AUTO FORESTIER PLOPU"/>
    <s v="cf amen silvice"/>
    <s v="SUCEAVA"/>
    <s v="-"/>
    <s v="Tara: România; Judet: SUCEAVA; -;   -; Nr: -;"/>
    <n v="2005"/>
    <n v="590000"/>
    <n v="33"/>
    <s v="in administrare"/>
    <s v="OG.82/2004,HG 1105/2;HG 1344/2011;OUG.1 din 04/01/2017;HG.354/18.05.2017;OUG.68 din 06/11/2019"/>
    <s v="imobil"/>
    <s v="Lungime= Km;Suprafeţe= ha;CF= ;"/>
  </r>
  <r>
    <x v="13092"/>
    <s v="8.04.04"/>
    <m/>
    <m/>
    <s v="DAF MUNCELU MIC-BILCA ROSIE 1,4"/>
    <s v="cf amen silvice"/>
    <s v="SUCEAVA"/>
    <s v="-"/>
    <s v="Tara: România; Judet: SUCEAVA; -;   -; Nr: -;"/>
    <n v="2005"/>
    <n v="263000"/>
    <n v="33"/>
    <s v="in administrare"/>
    <s v="OG.82/2004,HG 1105/2;HG 1344/2011;OUG.1 din 04/01/2017;HG.354/18.05.2017;OUG.68 din 06/11/2019"/>
    <s v="imobil"/>
    <s v="Lungime= Km;Suprafeţe= ha;CF= ;"/>
  </r>
  <r>
    <x v="13093"/>
    <s v="8.04.04"/>
    <m/>
    <m/>
    <s v="DAF VADURELE 0,9 KM"/>
    <s v="cf amen silvice"/>
    <s v="SUCEAVA"/>
    <s v="-"/>
    <s v="Tara: România; Judet: SUCEAVA; -;   -; Nr: -;"/>
    <n v="2005"/>
    <n v="217000"/>
    <n v="33"/>
    <s v="in administrare"/>
    <s v="OG.82/2004,HG 1105/2;HG 1344/2011;OUG.1 din 04/01/2017;HG.354/18.05.2017;OUG.68 din 06/11/2019"/>
    <s v="imobil"/>
    <s v="Lungime= Km;Suprafeţe= ha;CF= ;"/>
  </r>
  <r>
    <x v="13094"/>
    <s v="8.04.04"/>
    <m/>
    <m/>
    <s v="DAF P.RUSULUI 1,0 KM"/>
    <s v="cf amen silvice"/>
    <s v="SUCEAVA"/>
    <s v="-"/>
    <s v="Tara: România; Judet: SUCEAVA; -;   -; Nr: -;"/>
    <n v="2005"/>
    <n v="268000"/>
    <n v="33"/>
    <s v="in administrare"/>
    <s v="OG.82/2004,HG 1105/2;HG 1344/2011;OUG.1 din 04/01/2017;HG.354/18.05.2017;OUG.68 din 06/11/2019"/>
    <s v="imobil"/>
    <s v="Lungime= Km;Suprafeţe= ha;CF= ;"/>
  </r>
  <r>
    <x v="13095"/>
    <s v="8.04.04"/>
    <m/>
    <m/>
    <s v="DAF HAITIE 1.7 KM"/>
    <s v="cf amen silvice"/>
    <s v="SUCEAVA"/>
    <s v="-"/>
    <s v="Tara: România; Judet: SUCEAVA; -;   -; Nr: -;"/>
    <n v="2005"/>
    <n v="235000"/>
    <n v="33"/>
    <s v="in administrare"/>
    <s v="OG.82/2004,HG 1105/2;HG 1344/2011;OUG.1 din 04/01/2017;HG.354/18.05.2017;OUG.68 din 06/11/2019"/>
    <s v="imobil"/>
    <s v="Lungime= Km;Suprafeţe= ha;CF= ;"/>
  </r>
  <r>
    <x v="13096"/>
    <s v="8.04.04"/>
    <m/>
    <m/>
    <s v="DAF VALEA  ULMETULUI"/>
    <s v="cf amen silvice"/>
    <s v="VÂLCEA"/>
    <s v="-"/>
    <s v="Tara: România; Judet: VÂLCEA; -;   -; Nr: -;"/>
    <n v="2004"/>
    <n v="605925"/>
    <n v="38"/>
    <s v="in administrare"/>
    <s v="OG.82/2004,HG 1105/2;; HG 478/ 24-IUN-15;HG.478/24-IUN-15;OUG.1 din 04/01/2017;HG.354/18.05.2017;OUG.68 din 06/11/2019"/>
    <s v="imobil"/>
    <s v="Lungime= Km;Suprafeţe= ha;CF= ;"/>
  </r>
  <r>
    <x v="13097"/>
    <s v="8.04.04"/>
    <m/>
    <m/>
    <s v="DAF PASTAIATA"/>
    <s v="cf amen silvice"/>
    <s v="VÂLCEA"/>
    <s v="-"/>
    <s v="Tara: România; Judet: VÂLCEA; -;   -; Nr: -;"/>
    <n v="2004"/>
    <n v="572108"/>
    <n v="38"/>
    <s v="in administrare"/>
    <s v="OG.82/2004,HG 1105/2;HG 1344/2011; HG 478/ 24-IUN-15;HG.478/24-IUN-15;OUG.1 din 04/01/2017;HG.354/18.05.2017;OUG.68 din 06/11/2019"/>
    <s v="imobil"/>
    <s v="Lungime= Km;Suprafeţe= ha;CF= ;"/>
  </r>
  <r>
    <x v="13098"/>
    <s v="8.04.01"/>
    <m/>
    <m/>
    <s v="Teren forestier Alunis-Muresan"/>
    <s v="conf am. silv."/>
    <s v="CLUJ"/>
    <s v="-"/>
    <s v="Tara: România; Judet: CLUJ; -;   -; Nr: -;"/>
    <n v="2003"/>
    <n v="60864"/>
    <n v="12"/>
    <s v="in administrare"/>
    <s v="HG 796/2002;;OUG.1 din 04/01/2017;HG.354/18.05.2017;OUG.68 din 06/11/2019"/>
    <s v="imobil"/>
    <s v="Suprafeţe= mp;CF= ;Date cadastrale= ;"/>
  </r>
  <r>
    <x v="13099"/>
    <s v="8.04.01"/>
    <m/>
    <m/>
    <s v="TEREN CALEA ALBA"/>
    <s v="conf am. silv."/>
    <s v="SIBIU"/>
    <s v="-"/>
    <s v="Tara: România; Judet: SIBIU; -;   -; Nr: -;"/>
    <n v="2005"/>
    <n v="147339"/>
    <n v="32"/>
    <s v="in administrare"/>
    <s v="HG 796/2002;; HG 478/ 24-IUN-15;HG.478/24-IUN-15;OUG.1 din 04/01/2017;HG.354/18.05.2017;OUG.68 din 06/11/2019"/>
    <s v="imobil"/>
    <s v="Suprafeţe= mp;CF= ;Date cadastrale= ;"/>
  </r>
  <r>
    <x v="13100"/>
    <s v="8.04.01"/>
    <m/>
    <m/>
    <s v="TEREN FORESTIER"/>
    <s v="conf am. silv."/>
    <s v="DOLJ"/>
    <s v="-"/>
    <s v="Tara: România; Judet: DOLJ; -;   -; Nr: -;"/>
    <n v="2003"/>
    <n v="18513"/>
    <n v="16"/>
    <s v="in administrare"/>
    <s v="HG 796/2002;HG nr. 771/2009;;;OUG.1 din 04/01/2017;OUG.68 din 06/11/2019"/>
    <s v="imobil"/>
    <s v="TEREN FORESTIER"/>
  </r>
  <r>
    <x v="13101"/>
    <s v="8.04.01"/>
    <m/>
    <m/>
    <s v="TEREN FORESTIER"/>
    <s v="conf am. silv."/>
    <s v="DOLJ"/>
    <s v="-"/>
    <s v="Tara: România; Judet: DOLJ; -;   -; Nr: -;"/>
    <n v="2003"/>
    <n v="77044"/>
    <n v="16"/>
    <s v="in administrare"/>
    <s v="HG 796/2002;HG nr. 771/2009;;;OUG.1 din 04/01/2017;HG.354/18.05.2017;OUG.68 din 06/11/2019"/>
    <s v="imobil"/>
    <s v="Suprafeţe= mp;CF= ;Date cadastrale= ;"/>
  </r>
  <r>
    <x v="13102"/>
    <s v="8.04.01"/>
    <m/>
    <m/>
    <s v="TEREN FORESTIER 4,06 HA"/>
    <s v="conf am. silv."/>
    <s v="SATU MARE"/>
    <s v="-"/>
    <s v="Tara: România; Judet: SATU MARE; -;   -; Nr: -;"/>
    <n v="2003"/>
    <n v="22727"/>
    <n v="30"/>
    <s v="in administrare"/>
    <s v="HG 796/2002;; HG 478/ 24-IUN-15;HG.478/24-IUN-15;OUG.1 din 04/01/2017;HG.354/18.05.2017;OUG.68 din 06/11/2019"/>
    <s v="imobil"/>
    <s v="Suprafeţe= mp;CF= ;Date cadastrale= ;"/>
  </r>
  <r>
    <x v="13103"/>
    <s v="8.04.01"/>
    <m/>
    <m/>
    <s v="TEREN FORESTIER 1,53 HA"/>
    <s v="conf am. silv."/>
    <s v="SATU MARE"/>
    <s v="-"/>
    <s v="Tara: România; Judet: SATU MARE; -;   -; Nr: -;"/>
    <n v="2004"/>
    <n v="12916"/>
    <n v="30"/>
    <s v="in administrare"/>
    <s v="HG 796/2002;; HG 478/ 24-IUN-15;HG.478/24-IUN-15;OUG.1 din 04/01/2017;HG.354/18.05.2017;OUG.68 din 06/11/2019"/>
    <s v="imobil"/>
    <s v="Suprafeţe= mp;CF= ;Date cadastrale= ;"/>
  </r>
  <r>
    <x v="13104"/>
    <s v="8.04.01"/>
    <m/>
    <m/>
    <s v="Teren forestier"/>
    <s v="cf amenajament silvic"/>
    <s v="BUZĂU"/>
    <s v="-"/>
    <s v="Tara: România; Judet: BUZĂU; -;   -; Nr: -;"/>
    <n v="2004"/>
    <n v="18700"/>
    <n v="10"/>
    <s v="in administrare"/>
    <s v="HG 796/2002;; HG 478/ 24-IUN-15;HG.478/24-IUN-15;OUG.1 din 04/01/2017;OUG.68 din 06/11/2019"/>
    <s v="imobil"/>
    <s v="Suprafeţe=7,0 ha mp;CF= ;Date cadastrale= ;"/>
  </r>
  <r>
    <x v="13105"/>
    <s v="8.04.01"/>
    <m/>
    <m/>
    <s v="Teren forestier"/>
    <s v="cf amenajament silvic"/>
    <s v="BUZĂU"/>
    <s v="-"/>
    <s v="Tara: România; Judet: BUZĂU; -;   -; Nr: -;"/>
    <n v="2004"/>
    <n v="216113"/>
    <n v="10"/>
    <s v="in administrare"/>
    <s v="HG 796/2002;; HG 478/ 24-IUN-15;HG.478/24-IUN-15;OUG.1 din 04/01/2017;HG.354/18.05.2017;OUG.68 din 06/11/2019"/>
    <s v="imobil"/>
    <s v="Suprafeţe=40,0 ha mp;CF= ;Date cadastrale= ;"/>
  </r>
  <r>
    <x v="13106"/>
    <s v="8.04.01"/>
    <m/>
    <m/>
    <s v="Padure UP V, ua 30B OS Somcuta"/>
    <s v="Fond forestier"/>
    <s v="MARAMUREŞ"/>
    <s v="-"/>
    <s v="Tara: România; Judet: MARAMUREŞ; -;   -; Nr: -;"/>
    <n v="2004"/>
    <n v="20000"/>
    <n v="24"/>
    <s v="in administrare"/>
    <s v="HG 796/2002;;OUG.1 din 04/01/2017;OUG.68 din 06/11/2019"/>
    <s v="imobil"/>
    <s v="9.42 ha"/>
  </r>
  <r>
    <x v="13107"/>
    <s v="8.04.01"/>
    <m/>
    <m/>
    <s v="Padure UP V, ua 30B,28C,30D,30E,L79,L80 OS Somcuta"/>
    <s v="Fond forestier"/>
    <s v="MARAMUREŞ"/>
    <s v="-"/>
    <s v="Tara: România; Judet: MARAMUREŞ; -;   -; Nr: -;"/>
    <n v="2004"/>
    <n v="36000"/>
    <n v="24"/>
    <s v="in administrare"/>
    <s v="HG 796/2002;;OUG.1 din 04/01/2017;OUG.68 din 06/11/2019"/>
    <s v="imobil"/>
    <s v="20 ha"/>
  </r>
  <r>
    <x v="13108"/>
    <s v="8.04.01"/>
    <m/>
    <m/>
    <s v="Padure UP V, ua 60A OS Somcuta"/>
    <s v="Fond forestier"/>
    <s v="MARAMUREŞ"/>
    <s v="-"/>
    <s v="Tara: România; Judet: MARAMUREŞ; -;   -; Nr: -;"/>
    <n v="2004"/>
    <n v="15000"/>
    <n v="24"/>
    <s v="in administrare"/>
    <s v="HG 796/2002;;OUG.1 din 04/01/2017;OUG.68 din 06/11/2019"/>
    <s v="imobil"/>
    <s v="2.07 ha"/>
  </r>
  <r>
    <x v="13109"/>
    <s v="8.04.01"/>
    <m/>
    <m/>
    <s v="Padure UP III, ua 63A OS Somcuta"/>
    <s v="Fond forestier"/>
    <s v="MARAMUREŞ"/>
    <s v="-"/>
    <s v="Tara: România; Judet: MARAMUREŞ; -;   -; Nr: -;"/>
    <n v="2004"/>
    <n v="95000"/>
    <n v="24"/>
    <s v="in administrare"/>
    <s v="HG 796/2002;;OUG.1 din 04/01/2017;OUG.68 din 06/11/2019"/>
    <s v="imobil"/>
    <s v="10 ha"/>
  </r>
  <r>
    <x v="13110"/>
    <s v="8.04.01"/>
    <m/>
    <m/>
    <s v="TEREN FORESTIER"/>
    <s v="cf amen silvice"/>
    <s v="MUREŞ"/>
    <s v="Luduş"/>
    <s v="Tara: România; Judet: MUREŞ;Orş Luduş;   -; Nr: -;"/>
    <n v="2004"/>
    <n v="1578"/>
    <n v="26"/>
    <s v="in administrare"/>
    <s v="HG 796/2002;;OUG.1 din 04/01/2017;HG.354/18.05.2017;OUG.68 din 06/11/2019"/>
    <s v="imobil"/>
    <s v="Suprafeţe=62700 mp;CF= ;Date cadastrale= ;"/>
  </r>
  <r>
    <x v="13111"/>
    <s v="8.04.01"/>
    <m/>
    <m/>
    <s v="TEREN CU PADURI"/>
    <s v="fond forestier"/>
    <s v="HUNEDOARA"/>
    <s v="-"/>
    <s v="Tara: România; Judet: HUNEDOARA; -;   -; Nr: -;"/>
    <n v="2004"/>
    <n v="131462"/>
    <n v="20"/>
    <s v="in administrare"/>
    <s v="HG 796/2002;; HG 478/ 24-IUN-15;HG.478/24-IUN-15;OUG.1 din 04/01/2017;HG.354/18.05.2017;OUG.68 din 06/11/2019"/>
    <s v="imobil"/>
    <s v="Suprafeţe=28,81 ha mp;CF= ;Date cadastrale= ;"/>
  </r>
  <r>
    <x v="13112"/>
    <s v="8.04.01"/>
    <m/>
    <m/>
    <s v="TEREN CU PADURI"/>
    <s v="fond forestier"/>
    <s v="HUNEDOARA"/>
    <s v="-"/>
    <s v="Tara: România; Judet: HUNEDOARA; -;   -; Nr: -;"/>
    <n v="2004"/>
    <n v="38547"/>
    <n v="20"/>
    <s v="in administrare"/>
    <s v="HG 796/2002;; HG 478/ 24-IUN-15;HG.478/24-IUN-15;OUG.1 din 04/01/2017;HG.354/18.05.2017;OUG.68 din 06/11/2019"/>
    <s v="imobil"/>
    <s v="Suprafeţe=25,105 ha mp;CF= ;Date cadastrale= ;"/>
  </r>
  <r>
    <x v="13113"/>
    <s v="8.04.01"/>
    <m/>
    <m/>
    <s v="fond forestier TOTH"/>
    <s v="Agricol Viisoara parcela 58 dinUP.II Viisoara;OS Marghita"/>
    <s v="BIHOR"/>
    <s v="-"/>
    <s v="Tara: România; Judet: BIHOR; -;   -; Nr: -;"/>
    <n v="2003"/>
    <n v="40576"/>
    <n v="5"/>
    <s v="in administrare"/>
    <s v="HG 796/2002;;OUG.1 din 04/01/2017;HG.354/18.05.2017;OUG.68 din 06/11/2019"/>
    <s v="imobil"/>
    <s v="Suprafeţe= mp;CF= ;Date cadastrale= ;"/>
  </r>
  <r>
    <x v="13114"/>
    <s v="8.04.01"/>
    <m/>
    <m/>
    <s v="TEREN 40000 MP"/>
    <s v="OS;TER.AGR;LUPU ELENA;PALOS"/>
    <s v="MEHEDINŢI"/>
    <s v="-"/>
    <s v="Tara: România; Judet: MEHEDINŢI; -;   -; Nr: -;"/>
    <n v="2003"/>
    <n v="22412"/>
    <n v="25"/>
    <s v="in administrare"/>
    <s v="HG 796/2002;;OUG.1 din 04/01/2017;HG.354/18.05.2017;OUG.68 din 06/11/2019"/>
    <s v="imobil"/>
    <s v="Suprafeţe= mp;CF= ;Date cadastrale= ;"/>
  </r>
  <r>
    <x v="13115"/>
    <s v="8.04.01"/>
    <m/>
    <m/>
    <s v="teren forestier"/>
    <s v="OS Savirsin"/>
    <s v="ARAD"/>
    <s v="-"/>
    <s v="Tara: România; Judet: ARAD; -;   -; Nr: -;"/>
    <n v="2004"/>
    <n v="71268"/>
    <n v="2"/>
    <s v="in administrare"/>
    <s v="HG 796/2002;; HG 478/ 24-IUN-15;HG.478/24-IUN-15;OUG.1 din 04/01/2017;HG.354/18.05.2017;OUG.68 din 06/11/2019"/>
    <s v="imobil"/>
    <s v="Suprafeţe=8 ha mp;CF= ;Date cadastrale= ;"/>
  </r>
  <r>
    <x v="13116"/>
    <s v="8.04.01"/>
    <m/>
    <m/>
    <s v="teren forestier"/>
    <s v="OS Savirsin"/>
    <s v="ARAD"/>
    <s v="-"/>
    <s v="Tara: România; Judet: ARAD; -;   -; Nr: -;"/>
    <n v="2004"/>
    <n v="15112"/>
    <n v="2"/>
    <s v="in administrare"/>
    <s v="HG 796/2002;; HG 478/ 24-IUN-15;HG.478/24-IUN-15;OUG.1 din 04/01/2017;HG.354/18.05.2017;OUG.68 din 06/11/2019"/>
    <s v="imobil"/>
    <s v="Suprafeţe=2 ha mp;CF= ;Date cadastrale= ;"/>
  </r>
  <r>
    <x v="13117"/>
    <s v="8.04.01"/>
    <m/>
    <m/>
    <s v="teren forestier"/>
    <m/>
    <s v="ARAD"/>
    <s v="-"/>
    <s v="Tara: România; Judet: ARAD; -;   -; Nr: -;"/>
    <n v="2004"/>
    <n v="23802"/>
    <n v="2"/>
    <s v="in administrare"/>
    <s v="HG 796/2002;; HG 478/ 24-IUN-15;HG.478/24-IUN-15;OUG.1 din 04/01/2017;HG.354/18.05.2017;OUG.68 din 06/11/2019"/>
    <s v="imobil"/>
    <s v="Suprafeţe=2,15 ha mp;CF= ;Date cadastrale= ;"/>
  </r>
  <r>
    <x v="13118"/>
    <s v="8.04.01"/>
    <m/>
    <m/>
    <s v="teren forestier"/>
    <m/>
    <s v="ARAD"/>
    <s v="-"/>
    <s v="Tara: România; Judet: ARAD; -;   -; Nr: -;"/>
    <n v="2004"/>
    <n v="9974"/>
    <n v="2"/>
    <s v="in administrare"/>
    <s v="HG 796/2002;; HG 478/ 24-IUN-15;HG.478/24-IUN-15;OUG.1 din 04/01/2017;HG.354/18.05.2017;OUG.68 din 06/11/2019"/>
    <s v="imobil"/>
    <s v="Suprafeţe=0,76 ha mp;CF= ;Date cadastrale= ;"/>
  </r>
  <r>
    <x v="13119"/>
    <s v="8.04.01"/>
    <m/>
    <m/>
    <s v="teren forestier"/>
    <s v="Bulza"/>
    <s v="ARAD"/>
    <s v="-"/>
    <s v="Tara: România; Judet: ARAD; -;   -; Nr: -;"/>
    <n v="2003"/>
    <n v="3945"/>
    <n v="2"/>
    <s v="in administrare"/>
    <s v="HG 796/2002;;OUG.1 din 04/01/2017;HG.354/18.05.2017;OUG.68 din 06/11/2019"/>
    <s v="imobil"/>
    <s v="Suprafeţe=0,58 ha, mp;CF= ;Date cadastrale= ;"/>
  </r>
  <r>
    <x v="13120"/>
    <s v="8.04.01"/>
    <m/>
    <m/>
    <s v="teren forestier"/>
    <s v="Bulza"/>
    <s v="ARAD"/>
    <s v="-"/>
    <s v="Tara: România; Judet: ARAD; -;   -; Nr: -;"/>
    <n v="2003"/>
    <n v="7936"/>
    <n v="2"/>
    <s v="in administrare"/>
    <s v="HG 796/2002;;OUG.1 din 04/01/2017;HG.354/18.05.2017;OUG.68 din 06/11/2019"/>
    <s v="imobil"/>
    <s v="Suprafeţe=1,16 ha, mp;CF= ;Date cadastrale= ;"/>
  </r>
  <r>
    <x v="13121"/>
    <s v="8.04.01"/>
    <m/>
    <m/>
    <s v="teren forestier"/>
    <s v="Bulza"/>
    <s v="ARAD"/>
    <s v="-"/>
    <s v="Tara: România; Judet: ARAD; -;   -; Nr: -;"/>
    <n v="2004"/>
    <n v="7894"/>
    <n v="2"/>
    <s v="in administrare"/>
    <s v="HG 796/2002;;OUG.1 din 04/01/2017;HG.354/18.05.2017;OUG.68 din 06/11/2019"/>
    <s v="imobil"/>
    <s v="Suprafeţe=0,58 ha, mp;CF= ;Date cadastrale= ;"/>
  </r>
  <r>
    <x v="13122"/>
    <s v="8.04.01"/>
    <m/>
    <m/>
    <s v="teren forestier"/>
    <s v="Bulza"/>
    <s v="ARAD"/>
    <s v="-"/>
    <s v="Tara: România; Judet: ARAD; -;   -; Nr: -;"/>
    <n v="2004"/>
    <n v="1973"/>
    <n v="2"/>
    <s v="in administrare"/>
    <s v="HG 796/2002;;OUG.1 din 04/01/2017;HG.354/18.05.2017;OUG.68 din 06/11/2019"/>
    <s v="imobil"/>
    <s v="Suprafeţe=0,58 ha, mp;CF= ;Date cadastrale= ;"/>
  </r>
  <r>
    <x v="13123"/>
    <s v="8.04.01"/>
    <m/>
    <m/>
    <s v="Teren  9ha"/>
    <s v="com Daieni"/>
    <s v="TULCEA"/>
    <s v="-"/>
    <s v="Tara: România; Judet: TULCEA; -;   -; Nr: -;"/>
    <n v="2003"/>
    <n v="7343"/>
    <n v="36"/>
    <s v="in administrare"/>
    <s v="HG 796/2002;; HG 478/ 24-IUN-15;HG.478/24-IUN-15;OUG.1 din 04/01/2017;HG.354/18.05.2017;OUG.68 din 06/11/2019"/>
    <s v="imobil"/>
    <s v="Suprafeţe= mp;CF= ;Date cadastrale= ;"/>
  </r>
  <r>
    <x v="13124"/>
    <s v="8.04.04"/>
    <m/>
    <m/>
    <s v="DAF TAMAIA MUSCEL"/>
    <m/>
    <s v="DÂMBOVIŢA"/>
    <s v="-"/>
    <s v="Tara: România; Judet: DÂMBOVIŢA; -;   -; Nr: -;"/>
    <n v="2007"/>
    <n v="73466"/>
    <n v="15"/>
    <s v="in administrare"/>
    <s v="OG 82/2004 si HG 1105/2004;HG 1344/2011; HG 478/ 24-IUN-15;HG.478/24-IUN-15;OUG.1 din 04/01/2017;HG.354/18.05.2017;OUG.68 din 06/11/2019"/>
    <s v="imobil"/>
    <s v="Lungime=2,43 km Km;Suprafeţe= ha;CF= ;"/>
  </r>
  <r>
    <x v="13125"/>
    <s v="8.04.04"/>
    <m/>
    <m/>
    <s v="DAF VALEA TAMAIA"/>
    <m/>
    <s v="DÂMBOVIŢA"/>
    <s v="-"/>
    <s v="Tara: România; Judet: DÂMBOVIŢA; -;   -; Nr: -;"/>
    <n v="2007"/>
    <n v="897691"/>
    <n v="15"/>
    <s v="in administrare"/>
    <s v="OG 82/2004 si HG 1105/2004;HG 1344/2011; HG 478/ 24-IUN-15;HG.478/24-IUN-15;OUG.1 din 04/01/2017;HG.354/18.05.2017;OUG.68 din 06/11/2019"/>
    <s v="imobil"/>
    <s v="Lungime=3,1 km Km;Suprafeţe= ha;CF= ;"/>
  </r>
  <r>
    <x v="13126"/>
    <s v="8.04.01"/>
    <m/>
    <m/>
    <s v="TEREN FORESTIER"/>
    <s v="conf am. silv."/>
    <s v="DOLJ"/>
    <s v="-"/>
    <s v="Tara: România; Judet: DOLJ; -;   -; Nr: -;"/>
    <n v="2003"/>
    <n v="21832"/>
    <n v="16"/>
    <s v="in administrare"/>
    <s v="HG 796/2002;HG nr. 771/2009;;;OUG.1 din 04/01/2017;OUG.68 din 06/11/2019"/>
    <s v="imobil"/>
    <s v="TEREN FORESTIER"/>
  </r>
  <r>
    <x v="13127"/>
    <s v="8.04.04"/>
    <m/>
    <m/>
    <s v="DAF MOCIRLOSU"/>
    <s v="conform amenajamentelor silvice"/>
    <s v="MUREŞ"/>
    <s v="-"/>
    <s v="Tara: România; Judet: MUREŞ; -;   -; Nr: -;"/>
    <n v="1980"/>
    <n v="2353312"/>
    <n v="26"/>
    <s v="in administrare"/>
    <s v="HG 982/1998;HG 1344/2011;OUG.1 din 04/01/2017;HG.354/18.05.2017;OUG.68 din 06/11/2019"/>
    <s v="imobil"/>
    <s v="Lungime= Km;Suprafeţe= ha;CF= ;"/>
  </r>
  <r>
    <x v="13128"/>
    <s v="8.04.04"/>
    <m/>
    <m/>
    <s v="DAF BUNEASA"/>
    <s v="conform amenajamentelor silvice"/>
    <s v="MUREŞ"/>
    <s v="-"/>
    <s v="Tara: România; Judet: MUREŞ; -;   -; Nr: -;"/>
    <n v="1971"/>
    <n v="133847"/>
    <n v="26"/>
    <s v="in administrare"/>
    <s v="HG 982/1998;HG 1344/2011;OUG.1 din 04/01/2017;OUG.68 din 06/11/2019"/>
    <s v="imobil"/>
    <s v="drum forestier"/>
  </r>
  <r>
    <x v="13129"/>
    <s v="8.04.04"/>
    <m/>
    <m/>
    <s v="DAF PIRIUL HOTILOR"/>
    <s v="conform amenajamentelor silvice"/>
    <s v="HARGHITA"/>
    <s v="-"/>
    <s v="Tara: România; Judet: HARGHITA; -;   -; Nr: -;"/>
    <n v="1983"/>
    <n v="27632"/>
    <n v="19"/>
    <s v="in administrare"/>
    <s v="HG 982/1998;HG 1344/2011; HG 478/ 24-IUN-15;HG.478/24-IUN-15;OUG.1 din 04/01/2017;OUG.68 din 06/11/2019"/>
    <s v="imobil"/>
    <s v="Lungime=1,3 km Km;Suprafeţe= ha;CF= ;"/>
  </r>
  <r>
    <x v="13130"/>
    <s v="8.23.11"/>
    <m/>
    <m/>
    <s v="Calul ODOR O-45"/>
    <m/>
    <s v="BRAŞOV"/>
    <s v="-"/>
    <s v="Tara: România; Judet: BRAŞOV; -;   -; Nr: -;"/>
    <n v="1999"/>
    <n v="2900"/>
    <n v="8"/>
    <s v="in administrare"/>
    <s v="OUG 139/2002;;OUG.1 din 04/01/2017;OUG.68 din 06/11/2019"/>
    <s v="mobil"/>
    <m/>
  </r>
  <r>
    <x v="13131"/>
    <s v="8.23.12"/>
    <m/>
    <m/>
    <s v="Calul ELSBA 126"/>
    <m/>
    <s v="OLT"/>
    <s v="-"/>
    <s v="Tara: România; Judet: OLT; -;   -; Nr: -;"/>
    <n v="2002"/>
    <n v="8786"/>
    <n v="28"/>
    <s v="in administrare"/>
    <s v="OUG 139/2002;;OUG.1 din 04/01/2017;OUG.68 din 06/11/2019"/>
    <s v="mobil"/>
    <m/>
  </r>
  <r>
    <x v="13132"/>
    <s v="8.23.06"/>
    <m/>
    <m/>
    <s v="Calul PR X - 5"/>
    <m/>
    <s v="SUCEAVA"/>
    <s v="-"/>
    <s v="Tara: România; Judet: SUCEAVA; -;   -; Nr: -;"/>
    <n v="1999"/>
    <n v="2400"/>
    <n v="33"/>
    <s v="in administrare"/>
    <s v="OUG 139/2002;;OUG.1 din 04/01/2017;OUG.68 din 06/11/2019"/>
    <s v="mobil"/>
    <m/>
  </r>
  <r>
    <x v="13133"/>
    <s v="8.23.04"/>
    <m/>
    <m/>
    <s v="Calul Z XLIII - 4"/>
    <m/>
    <s v="IALOMIŢA"/>
    <s v="-"/>
    <s v="Tara: România; Judet: IALOMIŢA; -;   -; Nr: -;"/>
    <n v="2002"/>
    <n v="2500"/>
    <n v="21"/>
    <s v="in administrare"/>
    <s v="OUG 139/2002;;OUG.1 din 04/01/2017;OUG.68 din 06/11/2019"/>
    <s v="mobil"/>
    <m/>
  </r>
  <r>
    <x v="13134"/>
    <s v="8.04.04"/>
    <m/>
    <m/>
    <s v="DAF V REA"/>
    <m/>
    <s v="SIBIU"/>
    <s v="Şelimbăr"/>
    <s v="Tara: România; Judet: SIBIU;Com Şelimbăr;   -; Nr: -;"/>
    <n v="2002"/>
    <n v="816545"/>
    <n v="32"/>
    <s v="in administrare"/>
    <s v="OG 70/1999_x000a_;HG 1344/2011;OUG.1 din 04/01/2017;HG.354/18.05.2017;OUG.68 din 06/11/2019"/>
    <s v="imobil"/>
    <s v="Lungime= Km;Suprafeţe= ha;CF= ;"/>
  </r>
  <r>
    <x v="13135"/>
    <s v="8.04.04"/>
    <m/>
    <m/>
    <s v="DAF AMENAJARI RIUL OZANA"/>
    <m/>
    <s v="NEAMŢ"/>
    <s v="Târgu Neamţ"/>
    <s v="Tara: România; Judet: NEAMŢ;Orş Târgu Neamţ;   -; Nr: -;"/>
    <n v="2003"/>
    <n v="613682"/>
    <n v="27"/>
    <s v="in administrare"/>
    <s v="HG 982/1998;HG 1344/2011; HG 478/ 24-IUN-15;HG.478/24-IUN-15;OUG.1 din 04/01/2017;HG.354/18.05.2017;OUG.68 din 06/11/2019"/>
    <s v="imobil"/>
    <s v="Lungime= Km;Suprafeţe= ha;CF= ;"/>
  </r>
  <r>
    <x v="13136"/>
    <s v="8.04.04"/>
    <m/>
    <m/>
    <s v="DAF GHELINTA MICA SONDA 195"/>
    <m/>
    <s v="COVASNA"/>
    <s v="-"/>
    <s v="Tara: România; Judet: COVASNA; -;   -; Nr: -;"/>
    <n v="1994"/>
    <n v="1338"/>
    <n v="14"/>
    <s v="in administrare"/>
    <s v="HG 1105/2003;HG 1344/2011;OUG.1 din 04/01/2017;HG.354/18.05.2017;OUG.68 din 06/11/2019"/>
    <s v="imobil"/>
    <s v="Lungime= Km;Suprafeţe= ha;CF= ;"/>
  </r>
  <r>
    <x v="13137"/>
    <s v="8.04.04"/>
    <m/>
    <m/>
    <s v="DAF HISIAS"/>
    <m/>
    <s v="TIMIŞ"/>
    <s v="-"/>
    <s v="Tara: România; Judet: TIMIŞ; -;   -; Nr: -;"/>
    <n v="2003"/>
    <n v="620750"/>
    <n v="35"/>
    <s v="in administrare"/>
    <s v="OG 70/1999;HG 1344/2011;OUG.1 din 04/01/2017;HG.354/18.05.2017;OUG.68 din 06/11/2019"/>
    <s v="imobil"/>
    <s v="Lungime= Km;Suprafeţe= ha;CF= ;"/>
  </r>
  <r>
    <x v="13138"/>
    <s v="8.30.01"/>
    <m/>
    <m/>
    <s v="TORENTI"/>
    <m/>
    <s v="MARAMUREŞ"/>
    <s v="-"/>
    <s v="Tara: România; Judet: MARAMUREŞ; -;   -; Nr: -;"/>
    <n v="1996"/>
    <n v="127486"/>
    <n v="24"/>
    <s v="in administrare"/>
    <s v="HG 1105/2003;;OUG.1 din 04/01/2017;HG.354/18.05.2017;OUG.68 din 06/11/2019;HG.846/08.10.2020"/>
    <s v="imobil"/>
    <s v="Lungime albie corectată/consolidată=0,2 km;"/>
  </r>
  <r>
    <x v="13139"/>
    <s v="8.04.04"/>
    <m/>
    <m/>
    <s v="DAF CALIMAN"/>
    <m/>
    <s v="MARAMUREŞ"/>
    <s v="-"/>
    <s v="Tara: România; Judet: MARAMUREŞ; -;   -; Nr: -;"/>
    <n v="1965"/>
    <n v="270000"/>
    <n v="24"/>
    <s v="in administrare"/>
    <s v="HG 1105/2003;;OUG.1 din 04/01/2017;OUG.68 din 06/11/2019"/>
    <s v="imobil"/>
    <s v="DRUM AUTO FOR"/>
  </r>
  <r>
    <x v="13140"/>
    <s v="8.04.04"/>
    <m/>
    <m/>
    <s v="DAF SUB VARARIE"/>
    <m/>
    <s v="MARAMUREŞ"/>
    <s v="-"/>
    <s v="Tara: România; Judet: MARAMUREŞ; -;   -; Nr: -;"/>
    <n v="1972"/>
    <n v="150558"/>
    <n v="24"/>
    <s v="in administrare"/>
    <s v="HG 1105/2003;;OUG.1 din 04/01/2017;OUG.68 din 06/11/2019"/>
    <s v="imobil"/>
    <s v="DRUM AUTO FOR"/>
  </r>
  <r>
    <x v="13141"/>
    <s v="8.04.04"/>
    <m/>
    <m/>
    <s v="DAF CCF NIRAJUL MIC"/>
    <m/>
    <s v="MUREŞ"/>
    <s v="-"/>
    <s v="Tara: România; Judet: MUREŞ; -;   -; Nr: -;"/>
    <n v="2003"/>
    <n v="1575366"/>
    <n v="26"/>
    <s v="in administrare"/>
    <s v="HG 15/1994;HG 1344/2011;OUG.1 din 04/01/2017;HG.354/18.05.2017;OUG.68 din 06/11/2019"/>
    <s v="imobil"/>
    <s v="Lungime= Km;Suprafeţe= ha;CF= ;"/>
  </r>
  <r>
    <x v="13142"/>
    <s v="8.04.04"/>
    <m/>
    <m/>
    <s v="DAF FAGU ALB 2"/>
    <m/>
    <s v="BUZĂU"/>
    <s v="-"/>
    <s v="Tara: România; Judet: BUZĂU; -;   -; Nr: -;"/>
    <n v="1962"/>
    <n v="97670"/>
    <n v="10"/>
    <s v="in administrare"/>
    <s v="HG 173/2001;; HG 478/ 24-IUN-15;HG.478/24-IUN-15;OUG.1 din 04/01/2017;HG.354/18.05.2017;OUG.68 din 06/11/2019"/>
    <s v="imobil"/>
    <s v="Lungime= Km;Suprafeţe= ha;CF= ;"/>
  </r>
  <r>
    <x v="13143"/>
    <s v="8.23.11"/>
    <m/>
    <m/>
    <s v="OLTET"/>
    <m/>
    <s v="BUZĂU"/>
    <s v="-"/>
    <s v="Tara: România; Judet: BUZĂU; -;   -; Nr: -;"/>
    <n v="2000"/>
    <n v="2800"/>
    <n v="10"/>
    <s v="in administrare"/>
    <s v="OUG 139/2002;;OUG.1 din 04/01/2017;OUG.68 din 06/11/2019"/>
    <s v="mobil"/>
    <s v="CAL"/>
  </r>
  <r>
    <x v="13144"/>
    <s v="8.23.04"/>
    <m/>
    <m/>
    <s v="FLXVII-10"/>
    <m/>
    <s v="IALOMIŢA"/>
    <s v="-"/>
    <s v="Tara: România; Judet: IALOMIŢA; -;   -; Nr: -;"/>
    <n v="2003"/>
    <n v="7215"/>
    <n v="21"/>
    <s v="in administrare"/>
    <s v="OUG 139/2002;;OUG.1 din 04/01/2017;OUG.68 din 06/11/2019"/>
    <s v="mobil"/>
    <s v="CAL"/>
  </r>
  <r>
    <x v="13145"/>
    <s v="8.04.04"/>
    <m/>
    <m/>
    <s v="Drum forestier Baite"/>
    <s v="Romania/Brasov/Zarne"/>
    <s v="BRAŞOV"/>
    <s v="-"/>
    <s v="Tara: România; Judet: BRAŞOV; -;   -; Nr: -;"/>
    <n v="2005"/>
    <n v="563502"/>
    <n v="8"/>
    <s v="in administrare"/>
    <s v="OG.82/2004,HG 1105/2;;OUG.1 din 04/01/2017;HG.354/18.05.2017;OUG.68 din 06/11/2019"/>
    <s v="imobil"/>
    <s v="Lungime= Km;Suprafeţe= ha;CF= ;"/>
  </r>
  <r>
    <x v="13146"/>
    <s v="8.04.01"/>
    <m/>
    <m/>
    <s v="Teren forestier"/>
    <s v="conf am. silv."/>
    <s v="OLT"/>
    <s v="-"/>
    <s v="Tara: România; Judet: OLT; -;   -; Nr: -;"/>
    <n v="2005"/>
    <n v="9335"/>
    <n v="28"/>
    <s v="in administrare"/>
    <s v="HG 796/2002;; HG 478/ 24-IUN-15;HG.478/24-IUN-15;OUG.1 din 04/01/2017;HG.354/18.05.2017;OUG.68 din 06/11/2019"/>
    <s v="imobil"/>
    <s v="Suprafeţe=6,25 ha mp;CF= ;Date cadastrale= ;"/>
  </r>
  <r>
    <x v="13147"/>
    <s v="8.04.01"/>
    <m/>
    <m/>
    <s v="Teren forestier"/>
    <s v="cf amenajament silvic"/>
    <s v="BUZĂU"/>
    <s v="-"/>
    <s v="Tara: România; Judet: BUZĂU; -;   -; Nr: -;"/>
    <n v="2003"/>
    <n v="17845"/>
    <n v="10"/>
    <s v="in administrare"/>
    <s v="HG 796/2002;; HG 478/ 24-IUN-15;HG.478/24-IUN-15;OUG.1 din 04/01/2017;HG.354/18.05.2017;OUG.68 din 06/11/2019"/>
    <s v="imobil"/>
    <s v="Suprafeţe=9,0 ha mp;CF= ;Date cadastrale= ;"/>
  </r>
  <r>
    <x v="13148"/>
    <s v="8.04.01"/>
    <m/>
    <m/>
    <s v="TEREN IMPADURIT"/>
    <m/>
    <s v="SUCEAVA"/>
    <s v="Zamostea"/>
    <s v="Tara: România; Judet: SUCEAVA;Com Zamostea;   -; Nr: -;"/>
    <n v="2004"/>
    <n v="245830"/>
    <n v="33"/>
    <s v="in administrare"/>
    <s v="HG 796/2002;; HG 478/ 24-IUN-15;HG.478/24-IUN-15;OUG.1 din 04/01/2017;OUG.68 din 06/11/2019"/>
    <s v="imobil"/>
    <s v="Suprafeţe=14 ha mp;CF= ;Date cadastrale= ;"/>
  </r>
  <r>
    <x v="13149"/>
    <s v="8.04.04"/>
    <m/>
    <m/>
    <s v="DF BOCSITURA"/>
    <s v="conform amenajamentelor silvice"/>
    <s v="ALBA"/>
    <s v="-"/>
    <s v="Tara: România; Judet: ALBA; -;   -; Nr: -;"/>
    <n v="1994"/>
    <n v="28051"/>
    <n v="1"/>
    <s v="in administrare"/>
    <s v="HG 982/1998;HG 1344/2011;OUG.1 din 04/01/2017;HG.354/18.05.2017;OUG.68 din 06/11/2019"/>
    <s v="imobil"/>
    <s v="Lungime= Km;Suprafeţe= ha;CF= ;"/>
  </r>
  <r>
    <x v="13150"/>
    <s v="8.04.04"/>
    <m/>
    <m/>
    <s v="DRUM FORESTIER LUGOTULUI 2"/>
    <s v="conform amenajamentelor silvice"/>
    <s v="ARAD"/>
    <s v="-"/>
    <s v="Tara: România; Judet: ARAD; -;   -; Nr: -;"/>
    <n v="1983"/>
    <n v="20265"/>
    <n v="2"/>
    <s v="in administrare"/>
    <s v="HG 982/1998;HG 1344/2011; HG 478/ 24-IUN-15:478/24-IUN-15;OUG.1 din 04/01/2017;HG.354/18.05.2017;OUG.68 din 06/11/2019"/>
    <s v="imobil"/>
    <s v="Lungime= Km;Suprafeţe= ha;CF= ;"/>
  </r>
  <r>
    <x v="13151"/>
    <s v="8.04.04"/>
    <m/>
    <m/>
    <s v="DAF VALEA ALBA"/>
    <s v="conform amenajamentelor silvice"/>
    <s v="PRAHOVA"/>
    <s v="Măneciu"/>
    <s v="Tara: România; Judet: PRAHOVA;Com Măneciu;   -; Nr: -;"/>
    <n v="1993"/>
    <n v="50238"/>
    <n v="29"/>
    <s v="in administrare"/>
    <s v="HG 982/1998;HG 1344/2011; HG 478/ 24-IUN-15;HG.478/24-IUN-15;OUG.1 din 04/01/2017;HG.354/18.05.2017;OUG.68 din 06/11/2019"/>
    <s v="imobil"/>
    <s v="Lungime= Km;Suprafeţe= ha;CF= ;"/>
  </r>
  <r>
    <x v="13152"/>
    <s v="8.04.04"/>
    <m/>
    <m/>
    <s v="DRUM PARAUL COLIBII"/>
    <s v="conform amenajamentelor silvice"/>
    <s v="ARAD"/>
    <s v="-"/>
    <s v="Tara: România; Judet: ARAD; -;   -; Nr: -;"/>
    <n v="1964"/>
    <n v="455"/>
    <n v="2"/>
    <s v="in administrare"/>
    <s v="HG 982/1998;HG 1344/2011; HG 478/ 24-IUN-15;HG.478/24-IUN-15;OUG.1 din 04/01/2017;OUG.68 din 06/11/2019"/>
    <s v="imobil"/>
    <s v="Lungime= Km;Suprafeţe= ha;CF= ;"/>
  </r>
  <r>
    <x v="13153"/>
    <s v="8.04.04"/>
    <m/>
    <m/>
    <s v="DRUM FORESTIER PIRUSCA SEACA"/>
    <s v="conform amenajamentelor silvice"/>
    <s v="BRAŞOV"/>
    <s v="-"/>
    <s v="Tara: România; Judet: BRAŞOV; -;   -; Nr: -;"/>
    <n v="1966"/>
    <n v="8525"/>
    <n v="8"/>
    <s v="in administrare"/>
    <s v="HG 982/1998;HG 1344/2011;OUG.1 din 04/01/2017;OUG.68 din 06/11/2019"/>
    <s v="imobil"/>
    <s v="drum auto forestier"/>
  </r>
  <r>
    <x v="13154"/>
    <s v="8.04.04"/>
    <m/>
    <m/>
    <s v="DRUM AUTO LATUROASA 4,5 KM"/>
    <s v="conform amenajamentelor silvice"/>
    <s v="HUNEDOARA"/>
    <s v="-"/>
    <s v="Tara: România; Judet: HUNEDOARA; -;   -; Nr: -;"/>
    <n v="1967"/>
    <n v="18581"/>
    <n v="20"/>
    <s v="in administrare"/>
    <s v="HG 982/1998;HG 1344/2011;OUG.1 din 04/01/2017;HG.354/18.05.2017;OUG.68 din 06/11/2019"/>
    <s v="imobil"/>
    <s v="Lungime= Km;Suprafeţe= ha;CF= ;"/>
  </r>
  <r>
    <x v="13155"/>
    <s v="8.04.04"/>
    <m/>
    <m/>
    <s v="DAF GIRBOVA"/>
    <s v="conform amenajamentelor silvice"/>
    <s v="VRANCEA"/>
    <s v="Andreiaşu de Jos"/>
    <s v="Tara: România; Judet: VRANCEA;Com Andreiaşu de Jos;   -; Nr: -;"/>
    <n v="1964"/>
    <n v="3080"/>
    <n v="39"/>
    <s v="in administrare"/>
    <s v="HG 982/1998;HG 1344/2011; HG 478/ 24-IUN-15;HG.478/24-IUN-15;OUG.1 din 04/01/2017;OUG.68 din 06/11/2019"/>
    <s v="imobil"/>
    <s v="Lungime=DJ 204 Km;Suprafeţe= ha;CF= ;"/>
  </r>
  <r>
    <x v="13156"/>
    <s v="8.04.04"/>
    <m/>
    <m/>
    <s v="DRUM TIGANCA"/>
    <s v="conform amenajamentelor silvice"/>
    <s v="CARAŞ-SEVERIN"/>
    <s v="-"/>
    <s v="Tara: România; Judet: CARAŞ-SEVERIN; -;   -; Nr: -;"/>
    <n v="1271"/>
    <n v="1050"/>
    <n v="11"/>
    <s v="in administrare"/>
    <s v="HG 982/1998;HG 1344/2011;OUG.1 din 04/01/2017;HG.354/18.05.2017;OUG.68 din 06/11/2019"/>
    <s v="imobil"/>
    <s v="Lungime= Km;Suprafeţe= ha;CF= ;"/>
  </r>
  <r>
    <x v="13157"/>
    <s v="8.23.08"/>
    <m/>
    <m/>
    <s v=" NONIUS XXVII-53 / 00065D918B"/>
    <m/>
    <s v="ARAD"/>
    <s v="-"/>
    <s v="Tara: România; Judet: ARAD; -;   -; Nr: -;"/>
    <n v="2005"/>
    <n v="7400"/>
    <n v="2"/>
    <s v="in administrare"/>
    <s v="Hg 127/03.04.2012;OUG.1 din 04/01/2017;OUG.68 din 06/11/2019"/>
    <s v="mobil"/>
    <s v="Sex:A.M.P; anul nasterii:2002; locatia de baza:D arad"/>
  </r>
  <r>
    <x v="13158"/>
    <s v="8.23.03"/>
    <m/>
    <m/>
    <s v=" PARANG / BA-38 J 00065ECC6F"/>
    <m/>
    <s v="ARAD"/>
    <s v="-"/>
    <s v="Tara: România; Judet: ARAD; -;   -; Nr: -;"/>
    <n v="2007"/>
    <n v="7215"/>
    <n v="2"/>
    <s v="in administrare"/>
    <s v="Hg 127/03.04.2012;OUG.1 din 04/01/2017;OUG.68 din 06/11/2019"/>
    <s v="mobil"/>
    <s v="Sex:A.M.P; anul nasterii:2003; locatia de baza:D arad"/>
  </r>
  <r>
    <x v="13159"/>
    <s v="8.23.11"/>
    <m/>
    <m/>
    <s v=" Echer / Nc-10"/>
    <m/>
    <s v="ARAD"/>
    <s v="-"/>
    <s v="Tara: România; Judet: ARAD; -;   -; Nr: -;"/>
    <n v="2008"/>
    <n v="9400"/>
    <n v="2"/>
    <s v="in administrare"/>
    <s v="Hg 127/03.04.2012;OUG.1 din 04/01/2017;OUG.68 din 06/11/2019"/>
    <s v="mobil"/>
    <s v="Sex:A.M.P; anul nasterii:2004; locatia de baza:D arad"/>
  </r>
  <r>
    <x v="13160"/>
    <s v="8.23.07"/>
    <m/>
    <m/>
    <s v=" Favory XXXV - 49 / F 35 - 49 "/>
    <m/>
    <s v="ARAD"/>
    <s v="-"/>
    <s v="Tara: România; Judet: ARAD; -;   -; Nr: -;"/>
    <n v="2008"/>
    <n v="10000"/>
    <n v="2"/>
    <s v="in administrare"/>
    <s v="Hg 127/03.04.2012;OUG.1 din 04/01/2017;OUG.68 din 06/11/2019"/>
    <s v="mobil"/>
    <s v="Sex:A.M.P; anul nasterii:2004; locatia de baza:D arad"/>
  </r>
  <r>
    <x v="13161"/>
    <s v="8.23.11"/>
    <m/>
    <m/>
    <s v=" TABITA / KV-2 HB"/>
    <m/>
    <s v="BISTRIŢA-NĂSĂUD"/>
    <s v="-"/>
    <s v="Tara: România; Judet: BISTRIŢA-NĂSĂUD; -;   -; Nr: -;"/>
    <n v="2004"/>
    <n v="7200"/>
    <n v="6"/>
    <s v="in administrare"/>
    <s v="Hg 127/03.04.2012;OUG.1 din 04/01/2017;OUG.68 din 06/11/2019"/>
    <s v="mobil"/>
    <s v="Sex: I.M; anul nasterii:2001; locatia de baza:H beclean"/>
  </r>
  <r>
    <x v="13162"/>
    <s v="8.23.07"/>
    <m/>
    <m/>
    <s v=" Siglavy Capriola XX-5 / SC 20 - 5 HB"/>
    <m/>
    <s v="BISTRIŢA-NĂSĂUD"/>
    <s v="-"/>
    <s v="Tara: România; Judet: BISTRIŢA-NĂSĂUD; -;   -; Nr: -;"/>
    <n v="2006"/>
    <n v="7400"/>
    <n v="6"/>
    <s v="in administrare"/>
    <s v="Hg 127/03.04.2012;OUG.1 din 04/01/2017;OUG.68 din 06/11/2019"/>
    <s v="mobil"/>
    <s v="Sex:A.M.P; anul nasterii:2003; locatia de baza:H beclean"/>
  </r>
  <r>
    <x v="13163"/>
    <s v="8.23.07"/>
    <m/>
    <m/>
    <s v=" Incitato IV-6 / I 4 - 6 HB"/>
    <m/>
    <s v="BISTRIŢA-NĂSĂUD"/>
    <s v="-"/>
    <s v="Tara: România; Judet: BISTRIŢA-NĂSĂUD; -;   -; Nr: -;"/>
    <n v="2009"/>
    <n v="10000"/>
    <n v="6"/>
    <s v="in administrare"/>
    <s v="Hg 127/03.04.2012;OUG.1 din 04/01/2017;OUG.68 din 06/11/2019"/>
    <s v="mobil"/>
    <s v="Sex: A.M.P; anul nasterii:2006; locatia de baza:H beclean"/>
  </r>
  <r>
    <x v="13164"/>
    <s v="8.23.04"/>
    <m/>
    <m/>
    <s v=" FURIOSO LXVII-1 / F 67-1"/>
    <m/>
    <s v="BRĂILA"/>
    <s v="-"/>
    <s v="Tara: România; Judet: BRĂILA; -;   -; Nr: -;"/>
    <n v="2005"/>
    <n v="7200"/>
    <n v="9"/>
    <s v="in administrare"/>
    <s v="Hg 127/03.04.2012;OUG.1 din 04/01/2017;OUG.68 din 06/11/2019"/>
    <s v="mobil"/>
    <s v="Sex: A.M.P; anul nasterii:1998; locatia de baza:D ramnicelu"/>
  </r>
  <r>
    <x v="13165"/>
    <s v="8.23.07"/>
    <m/>
    <m/>
    <s v=" Neapolitano XXIX - 65 / N 29 -65 F"/>
    <m/>
    <s v="BRAŞOV"/>
    <s v="-"/>
    <s v="Tara: România; Judet: BRAŞOV; -;   -; Nr: -;"/>
    <n v="2005"/>
    <n v="7400"/>
    <n v="8"/>
    <s v="in administrare"/>
    <s v="Hg 127/03.04.2012;OUG.1 din 04/01/2017;OUG.68 din 06/11/2019"/>
    <s v="mobil"/>
    <s v="Sex: A.M.P; anul nasterii:2002; locatia de baza:H Sambata de Jos"/>
  </r>
  <r>
    <x v="13166"/>
    <s v="8.23.07"/>
    <m/>
    <m/>
    <s v=" 782 Tulipan XIX - 3 /  T 19 - 3F"/>
    <m/>
    <s v="BRAŞOV"/>
    <s v="-"/>
    <s v="Tara: România; Judet: BRAŞOV; -;   -; Nr: -;"/>
    <n v="2006"/>
    <n v="7220"/>
    <n v="8"/>
    <s v="in administrare"/>
    <s v="Hg 127/03.04.2012;OUG.1 din 04/01/2017;OUG.68 din 06/11/2019"/>
    <s v="mobil"/>
    <s v="Sex: I. M; anul nasterii:2003; locatia de baza:H Sambata de Jos"/>
  </r>
  <r>
    <x v="13167"/>
    <s v="8.23.07"/>
    <m/>
    <m/>
    <s v=" Favory XXXV-60 / F 35-60F"/>
    <m/>
    <s v="BRAŞOV"/>
    <s v="-"/>
    <s v="Tara: România; Judet: BRAŞOV; -;   -; Nr: -;"/>
    <n v="2009"/>
    <n v="10300"/>
    <n v="8"/>
    <s v="in administrare"/>
    <s v="Hg 127/03.04.2012;OUG.1 din 04/01/2017;OUG.68 din 06/11/2019"/>
    <s v="mobil"/>
    <s v="Sex: I. M; anul nasterii:2006; locatia de baza:H Sambata de Jos"/>
  </r>
  <r>
    <x v="13168"/>
    <s v="8.23.07"/>
    <m/>
    <m/>
    <s v=" Conversano XXIV-6 / C 24-6 F"/>
    <m/>
    <s v="BRAŞOV"/>
    <s v="-"/>
    <s v="Tara: România; Judet: BRAŞOV; -;   -; Nr: -;"/>
    <n v="2009"/>
    <n v="10000"/>
    <n v="8"/>
    <s v="in administrare"/>
    <s v="Hg 127/03.04.2012;OUG.1 din 04/01/2017;OUG.68 din 06/11/2019"/>
    <s v="mobil"/>
    <s v="Sex: A.M.P; anul nasterii:2006; locatia de baza:H Sambata de Jos"/>
  </r>
  <r>
    <x v="13169"/>
    <s v="8.23.07"/>
    <m/>
    <m/>
    <s v=" Maestoso XLIX-16/M 49-16F"/>
    <m/>
    <s v="BRAŞOV"/>
    <s v="-"/>
    <s v="Tara: România; Judet: BRAŞOV; -;   -; Nr: -;"/>
    <n v="2010"/>
    <n v="10300"/>
    <n v="8"/>
    <s v="in administrare"/>
    <s v="Hg 127/03.04.2012;OUG.1 din 04/01/2017;OUG.68 din 06/11/2019"/>
    <s v="mobil"/>
    <s v="Sex:I.M.; anul nasterii:2006; locatia de baza:H Sambata de Jos"/>
  </r>
  <r>
    <x v="13170"/>
    <s v="8.23.07"/>
    <m/>
    <m/>
    <s v=" Maestoso XLIX-17/M 49-17F"/>
    <m/>
    <s v="BRAŞOV"/>
    <s v="-"/>
    <s v="Tara: România; Judet: BRAŞOV; -;   -; Nr: -;"/>
    <n v="2010"/>
    <n v="10300"/>
    <n v="8"/>
    <s v="in administrare"/>
    <s v="Hg 127/03.04.2012;OUG.1 din 04/01/2017;OUG.68 din 06/11/2019"/>
    <s v="mobil"/>
    <s v="Sex:I.M.; anul nasterii:2006; locatia de baza:H Sambata de Jos"/>
  </r>
  <r>
    <x v="13171"/>
    <s v="8.23.11"/>
    <m/>
    <m/>
    <s v=" Ibric/Ai-35"/>
    <m/>
    <s v="BUZĂU"/>
    <s v="-"/>
    <s v="Tara: România; Judet: BUZĂU; -;   -; Nr: -;"/>
    <n v="2006"/>
    <n v="7410"/>
    <n v="10"/>
    <s v="in administrare"/>
    <s v="Hg 127/03.04.2012;OUG.1 din 04/01/2017;OUG.68 din 06/11/2019"/>
    <s v="mobil"/>
    <s v="Sex:A.M.P.; anul nasterii:2003; locatia de baza:H Rusetu"/>
  </r>
  <r>
    <x v="13172"/>
    <s v="8.23.11"/>
    <m/>
    <m/>
    <s v=" Iuliana/At-2 R"/>
    <m/>
    <s v="BUZĂU"/>
    <s v="-"/>
    <s v="Tara: România; Judet: BUZĂU; -;   -; Nr: -;"/>
    <n v="2006"/>
    <n v="7200"/>
    <n v="10"/>
    <s v="in administrare"/>
    <s v="Hg 127/03.04.2012;OUG.1 din 04/01/2017;OUG.68 din 06/11/2019"/>
    <s v="mobil"/>
    <s v="Sex:I.M.; anul nasterii:2003; locatia de baza:H Rusetu"/>
  </r>
  <r>
    <x v="13173"/>
    <s v="8.23.11"/>
    <m/>
    <m/>
    <s v=" Ionela/Nc-7 R"/>
    <m/>
    <s v="BUZĂU"/>
    <s v="-"/>
    <s v="Tara: România; Judet: BUZĂU; -;   -; Nr: -;"/>
    <n v="2006"/>
    <n v="7200"/>
    <n v="10"/>
    <s v="in administrare"/>
    <s v="Hg 127/03.04.2012;OUG.1 din 04/01/2017;OUG.68 din 06/11/2019"/>
    <s v="mobil"/>
    <s v="Sex:I.M.; anul nasterii:2003; locatia de baza:H Rusetu"/>
  </r>
  <r>
    <x v="13174"/>
    <s v="8.23.11"/>
    <m/>
    <m/>
    <s v=" Andrada/Af 1"/>
    <m/>
    <s v="BUZĂU"/>
    <s v="-"/>
    <s v="Tara: România; Judet: BUZĂU; -;   -; Nr: -;"/>
    <n v="2007"/>
    <n v="8900"/>
    <n v="10"/>
    <s v="in administrare"/>
    <s v="Hg 127/03.04.2012;OUG.1 din 04/01/2017;OUG.68 din 06/11/2019"/>
    <s v="mobil"/>
    <s v="Sex:I.M.; anul nasterii:2004; locatia de baza:H Rusetu"/>
  </r>
  <r>
    <x v="13175"/>
    <s v="8.23.11"/>
    <m/>
    <m/>
    <s v=" Agripa/Al 64-R"/>
    <m/>
    <s v="BUZĂU"/>
    <s v="-"/>
    <s v="Tara: România; Judet: BUZĂU; -;   -; Nr: -;"/>
    <n v="2008"/>
    <n v="8900"/>
    <n v="10"/>
    <s v="in administrare"/>
    <s v="Hg 127/03.04.2012;OUG.1 din 04/01/2017;OUG.68 din 06/11/2019"/>
    <s v="mobil"/>
    <s v="Sex:I.M.; anul nasterii:2004; locatia de baza:H Rusetu"/>
  </r>
  <r>
    <x v="13176"/>
    <s v="8.23.10"/>
    <m/>
    <m/>
    <s v=" Hadia/54 C-SG"/>
    <m/>
    <s v="BUZĂU"/>
    <s v="-"/>
    <s v="Tara: România; Judet: BUZĂU; -;   -; Nr: -;"/>
    <n v="2009"/>
    <n v="10300"/>
    <n v="10"/>
    <s v="in administrare"/>
    <s v="Hg 127/03.04.2012;OUG.1 din 04/01/2017;OUG.68 din 06/11/2019"/>
    <s v="mobil"/>
    <s v="Sex:I.M.; anul nasterii:2005; locatia de baza:H Cislau"/>
  </r>
  <r>
    <x v="13177"/>
    <s v="8.23.10"/>
    <m/>
    <m/>
    <s v=" Hornica/38 C-Cz"/>
    <m/>
    <s v="BUZĂU"/>
    <s v="-"/>
    <s v="Tara: România; Judet: BUZĂU; -;   -; Nr: -;"/>
    <n v="2010"/>
    <n v="10300"/>
    <n v="10"/>
    <s v="in administrare"/>
    <s v="Hg 127/03.04.2012;OUG.1 din 04/01/2017;OUG.68 din 06/11/2019"/>
    <s v="mobil"/>
    <s v="Sex:I.M.; anul nasterii:2003; locatia de baza:H Cislau"/>
  </r>
  <r>
    <x v="13178"/>
    <s v="8.23.10"/>
    <m/>
    <m/>
    <s v=" Ladi/4 C-Va"/>
    <m/>
    <s v="BUZĂU"/>
    <s v="-"/>
    <s v="Tara: România; Judet: BUZĂU; -;   -; Nr: -;"/>
    <n v="2010"/>
    <n v="9400"/>
    <n v="10"/>
    <s v="in administrare"/>
    <s v="Hg 127/03.04.2012;OUG.1 din 04/01/2017;OUG.68 din 06/11/2019"/>
    <s v="mobil"/>
    <s v="Sex:I.M.; anul nasterii:2006; locatia de baza:H Cislau"/>
  </r>
  <r>
    <x v="13179"/>
    <s v="8.23.11"/>
    <m/>
    <m/>
    <s v=" GINTA/V-26"/>
    <m/>
    <s v="CĂLĂRAŞI"/>
    <s v="-"/>
    <s v="Tara: România; Judet: CĂLĂRAŞI; -;   -; Nr: -;"/>
    <n v="2004"/>
    <n v="7200"/>
    <n v="51"/>
    <s v="in administrare"/>
    <s v="Hg 127/03.04.2012;OUG.1 din 04/01/2017;OUG.68 din 06/11/2019"/>
    <s v="mobil"/>
    <s v="Sex:I.M.; anul nasterii:2001; locatia de baza:H Dor Marunt"/>
  </r>
  <r>
    <x v="13180"/>
    <s v="8.23.11"/>
    <m/>
    <m/>
    <s v=" OCELIA/Z-1 J"/>
    <m/>
    <s v="CĂLĂRAŞI"/>
    <s v="-"/>
    <s v="Tara: România; Judet: CĂLĂRAŞI; -;   -; Nr: -;"/>
    <n v="2006"/>
    <n v="8900"/>
    <n v="51"/>
    <s v="in administrare"/>
    <s v="Hg 127/03.04.2012;OUG.1 din 04/01/2017;OUG.68 din 06/11/2019"/>
    <s v="mobil"/>
    <s v="Sex:I.M.; anul nasterii:1996; locatia de baza:H Jegalia"/>
  </r>
  <r>
    <x v="13181"/>
    <s v="8.23.11"/>
    <m/>
    <m/>
    <s v=" ETICA/Fr-3 J"/>
    <m/>
    <s v="CĂLĂRAŞI"/>
    <s v="-"/>
    <s v="Tara: România; Judet: CĂLĂRAŞI; -;   -; Nr: -;"/>
    <n v="2006"/>
    <n v="8900"/>
    <n v="51"/>
    <s v="in administrare"/>
    <s v="Hg 127/03.04.2012;OUG.1 din 04/01/2017;OUG.68 din 06/11/2019"/>
    <s v="mobil"/>
    <s v="Sex:I.M.; anul nasterii:2002; locatia de baza:H Jegalia"/>
  </r>
  <r>
    <x v="13182"/>
    <s v="8.23.13"/>
    <m/>
    <m/>
    <s v=" FORD/A 8 D"/>
    <m/>
    <s v="CĂLĂRAŞI"/>
    <s v="-"/>
    <s v="Tara: România; Judet: CĂLĂRAŞI; -;   -; Nr: -;"/>
    <n v="2006"/>
    <n v="7600"/>
    <n v="51"/>
    <s v="in administrare"/>
    <s v="Hg 127/03.04.2012;OUG.1 din 04/01/2017;OUG.68 din 06/11/2019"/>
    <s v="mobil"/>
    <s v="Sex:A.M.P.; anul nasterii:2003; locatia de baza:H Jegalia"/>
  </r>
  <r>
    <x v="13183"/>
    <s v="8.23.11"/>
    <m/>
    <m/>
    <s v=" Grande/F-27"/>
    <m/>
    <s v="CĂLĂRAŞI"/>
    <s v="-"/>
    <s v="Tara: România; Judet: CĂLĂRAŞI; -;   -; Nr: -;"/>
    <n v="2007"/>
    <n v="9400"/>
    <n v="51"/>
    <s v="in administrare"/>
    <s v="Hg 127/03.04.2012;OUG.1 din 04/01/2017;OUG.68 din 06/11/2019"/>
    <s v="mobil"/>
    <s v="Sex:A.M.P.; anul nasterii:2004; locatia de baza:H Jegalia"/>
  </r>
  <r>
    <x v="13184"/>
    <s v="8.23.13"/>
    <m/>
    <m/>
    <s v=" Katiusa/D-K 62"/>
    <m/>
    <s v="CĂLĂRAŞI"/>
    <s v="-"/>
    <s v="Tara: România; Judet: CĂLĂRAŞI; -;   -; Nr: -;"/>
    <n v="2008"/>
    <n v="9400"/>
    <n v="51"/>
    <s v="in administrare"/>
    <s v="Hg 127/03.04.2012;OUG.1 din 04/01/2017;OUG.68 din 06/11/2019"/>
    <s v="mobil"/>
    <s v="Sex:I.M.; anul nasterii:2004; locatia de baza:H Dor Marunt"/>
  </r>
  <r>
    <x v="13185"/>
    <s v="8.23.11"/>
    <m/>
    <m/>
    <s v=" Franc/I-17"/>
    <m/>
    <s v="CĂLĂRAŞI"/>
    <s v="-"/>
    <s v="Tara: România; Judet: CĂLĂRAŞI; -;   -; Nr: -;"/>
    <n v="2009"/>
    <n v="9400"/>
    <n v="51"/>
    <s v="in administrare"/>
    <s v="Hg 127/03.04.2012;OUG.1 din 04/01/2017;OUG.68 din 06/11/2019"/>
    <s v="mobil"/>
    <s v="Sex:A.M.P.; anul nasterii:2006; locatia de baza:H Dor Marunt"/>
  </r>
  <r>
    <x v="13186"/>
    <s v="8.23.07"/>
    <m/>
    <m/>
    <s v=" Conversano XXXIV - 2/C 34 - 2F"/>
    <m/>
    <s v="BRAŞOV"/>
    <s v="-"/>
    <s v="Tara: România; Judet: BRAŞOV; -;   -; Nr: -;"/>
    <n v="2008"/>
    <n v="10000"/>
    <n v="8"/>
    <s v="in administrare"/>
    <s v="Hg 127/03.04.2012;OUG.1 din 04/01/2017;OUG.68 din 06/11/2019"/>
    <s v="mobil"/>
    <s v="Sex:A.M.P.; anul nasterii:2005; locatia de baza:H Sambata de Jos"/>
  </r>
  <r>
    <x v="13187"/>
    <s v="8.23.09"/>
    <m/>
    <m/>
    <s v=" NEDJARI IX 83/Nj 9-83 M"/>
    <m/>
    <s v="CONSTANŢA"/>
    <s v="-"/>
    <s v="Tara: România; Judet: CONSTANŢA; -;   -; Nr: -;"/>
    <n v="2004"/>
    <n v="7220"/>
    <n v="13"/>
    <s v="in administrare"/>
    <s v="Hg 127/03.04.2012;OUG.1 din 04/01/2017;OUG.68 din 06/11/2019"/>
    <s v="mobil"/>
    <s v="Sex:I.M.; anul nasterii:2001; locatia de baza:H Mangalia"/>
  </r>
  <r>
    <x v="13188"/>
    <s v="8.23.09"/>
    <m/>
    <m/>
    <s v=" SIGLAVY BAGDADY XIV 58/SB 14-58 M"/>
    <m/>
    <s v="CONSTANŢA"/>
    <s v="-"/>
    <s v="Tara: România; Judet: CONSTANŢA; -;   -; Nr: -;"/>
    <n v="2005"/>
    <n v="7600"/>
    <n v="13"/>
    <s v="in administrare"/>
    <s v="Hg 127/03.04.2012;OUG.1 din 04/01/2017;OUG.68 din 06/11/2019"/>
    <s v="mobil"/>
    <s v="Sex:A.M.P.; anul nasterii:2002; locatia de baza:H Mangalia"/>
  </r>
  <r>
    <x v="13189"/>
    <s v="8.23.09"/>
    <m/>
    <m/>
    <s v=" Ibn Galal II-42 / I 2 - 42 M"/>
    <m/>
    <s v="CONSTANŢA"/>
    <s v="-"/>
    <s v="Tara: România; Judet: CONSTANŢA; -;   -; Nr: -;"/>
    <n v="2010"/>
    <n v="10000"/>
    <n v="13"/>
    <s v="in administrare"/>
    <s v="Hg 127/03.04.2012;OUG.1 din 04/01/2017;OUG.68 din 06/11/2019"/>
    <s v="mobil"/>
    <s v="Sex:A.M.P.; anul nasterii:2007; locatia de baza:H Mangalia"/>
  </r>
  <r>
    <x v="13190"/>
    <s v="8.23.09"/>
    <m/>
    <m/>
    <s v=" Hadban XXXVIII-7/H 38-7 M"/>
    <m/>
    <s v="CONSTANŢA"/>
    <s v="-"/>
    <s v="Tara: România; Judet: CONSTANŢA; -;   -; Nr: -;"/>
    <n v="2010"/>
    <n v="10000"/>
    <n v="13"/>
    <s v="in administrare"/>
    <s v="Hg 127/03.04.2012;OUG.1 din 04/01/2017;OUG.68 din 06/11/2019"/>
    <s v="mobil"/>
    <s v="Sex:A.M.P.; anul nasterii:2007; locatia de baza:H Mangalia"/>
  </r>
  <r>
    <x v="13191"/>
    <s v="8.23.05"/>
    <m/>
    <m/>
    <s v=" Gidran XLIV-28/G 44-28 T"/>
    <m/>
    <s v="BUZĂU"/>
    <s v="-"/>
    <s v="Tara: România; Judet: BUZĂU; -;   -; Nr: -;"/>
    <n v="2007"/>
    <n v="9400"/>
    <n v="10"/>
    <s v="in administrare"/>
    <s v=" Hg 127/03.04.2012; HG 598/ 14-AUG-13:598/14-AUG-13;OUG.1 din 04/01/2017;OUG.68 din 06/11/2019"/>
    <s v="mobil"/>
    <s v="Subrasa= ;Anul naşterii= ;Sexul= ;Locaţia de bază= ;"/>
  </r>
  <r>
    <x v="13192"/>
    <s v="8.23.05"/>
    <m/>
    <m/>
    <s v=" Gidran XLIII-20/G 43-20 S"/>
    <m/>
    <s v="BUZĂU"/>
    <s v="-"/>
    <s v="Tara: România; Judet: BUZĂU; -;   -; Nr: -;"/>
    <n v="2008"/>
    <n v="10000"/>
    <n v="10"/>
    <s v="in administrare"/>
    <s v=" Hg 127/03.04.2012; HG 598/ 14-AUG-13:598/14-AUG-13;OUG.1 din 04/01/2017;OUG.68 din 06/11/2019"/>
    <s v="mobil"/>
    <s v="Subrasa= ;Anul naşterii= ;Sexul= ;Locaţia de bază= ;"/>
  </r>
  <r>
    <x v="13193"/>
    <s v="8.23.05"/>
    <m/>
    <m/>
    <s v=" Gidran XLV-34/G 45-34 T"/>
    <m/>
    <s v="BUZĂU"/>
    <s v="-"/>
    <s v="Tara: România; Judet: BUZĂU; -;   -; Nr: -;"/>
    <n v="2010"/>
    <n v="10000"/>
    <n v="10"/>
    <s v="in administrare"/>
    <s v=" Hg 127/03.04.2012; HG 598/ 14-AUG-13:598/14-AUG-13;OUG.1 din 04/01/2017;OUG.68 din 06/11/2019"/>
    <s v="mobil"/>
    <s v="Subrasa= ;Anul naşterii= ;Sexul= ;Locaţia de bază= ;"/>
  </r>
  <r>
    <x v="13194"/>
    <s v="8.23.04"/>
    <m/>
    <m/>
    <s v=" NORTH STAR XLII-14/Z 42-14 S"/>
    <m/>
    <s v="OLT"/>
    <s v="-"/>
    <s v="Tara: România; Judet: OLT; -;   -; Nr: -;"/>
    <n v="2005"/>
    <n v="7800"/>
    <n v="28"/>
    <s v="in administrare"/>
    <s v=" Hg 127/03.04.2012;OUG.1 din 04/01/2017;OUG.68 din 06/11/2019"/>
    <s v="mobil"/>
    <s v="Sex:A.M.P.; anul nasterii:2002; locatia de baza:H Slatina"/>
  </r>
  <r>
    <x v="13195"/>
    <s v="8.23.12"/>
    <m/>
    <m/>
    <s v=" SIGLAVY BAGDADY XVI-47/SB 16-47 S"/>
    <m/>
    <s v="OLT"/>
    <s v="-"/>
    <s v="Tara: România; Judet: OLT; -;   -; Nr: -;"/>
    <n v="2005"/>
    <n v="8000"/>
    <n v="28"/>
    <s v="in administrare"/>
    <s v=" Hg 127/03.04.2012;OUG.1 din 04/01/2017;OUG.68 din 06/11/2019"/>
    <s v="mobil"/>
    <s v="Sex:A.M.P.; anul nasterii:2002; locatia de baza:H Slatina"/>
  </r>
  <r>
    <x v="13196"/>
    <s v="8.23.04"/>
    <m/>
    <m/>
    <s v=" NORTH STAR XLIII-34/Z 43-34 S"/>
    <m/>
    <s v="OLT"/>
    <s v="-"/>
    <s v="Tara: România; Judet: OLT; -;   -; Nr: -;"/>
    <n v="2007"/>
    <n v="9400"/>
    <n v="28"/>
    <s v="in administrare"/>
    <s v=" Hg 127/03.04.2012;OUG.1 din 04/01/2017;OUG.68 din 06/11/2019"/>
    <s v="mobil"/>
    <s v="Sex:I.M.; anul nasterii:2003; locatia de baza:H Slatina"/>
  </r>
  <r>
    <x v="13197"/>
    <s v="8.23.04"/>
    <m/>
    <m/>
    <s v=" North Star XLII-21/Z 42-21 S"/>
    <m/>
    <s v="BUZĂU"/>
    <s v="-"/>
    <s v="Tara: România; Judet: BUZĂU; -;   -; Nr: -;"/>
    <n v="2008"/>
    <n v="9400"/>
    <n v="10"/>
    <s v="in administrare"/>
    <s v=" Hg 127/03.04.2012; HG 598/ 14-AUG-13:598/14-AUG-13;OUG.1 din 04/01/2017;OUG.68 din 06/11/2019"/>
    <s v="mobil"/>
    <s v="Subrasa= ;Anul naşterii= ;Sexul= ;Locaţia de bază= ;"/>
  </r>
  <r>
    <x v="13198"/>
    <s v="8.23.12"/>
    <m/>
    <m/>
    <s v=" El Sbaa XIV-18/ES 14-18 S"/>
    <m/>
    <s v="OLT"/>
    <s v="-"/>
    <s v="Tara: România; Judet: OLT; -;   -; Nr: -;"/>
    <n v="2008"/>
    <n v="10000"/>
    <n v="28"/>
    <s v="in administrare"/>
    <s v=" Hg 127/03.04.2012;OUG.1 din 04/01/2017;OUG.68 din 06/11/2019"/>
    <s v="mobil"/>
    <s v="Sex:A.M.P.; anul nasterii:2004; locatia de baza:H Slatina"/>
  </r>
  <r>
    <x v="13199"/>
    <s v="8.23.04"/>
    <m/>
    <m/>
    <s v=" Furioso LXVII-24/F 47-24 S"/>
    <m/>
    <s v="OLT"/>
    <s v="-"/>
    <s v="Tara: România; Judet: OLT; -;   -; Nr: -;"/>
    <n v="2007"/>
    <n v="10800"/>
    <n v="28"/>
    <s v="in administrare"/>
    <s v=" Hg 127/03.04.2012;OUG.1 din 04/01/2017;OUG.68 din 06/11/2019"/>
    <s v="mobil"/>
    <s v="Sex:A.M.P.; anul nasterii:2004; locatia de baza:H Slatina"/>
  </r>
  <r>
    <x v="13200"/>
    <s v="8.23.04"/>
    <m/>
    <m/>
    <s v=" Furioso LXV-35/F 45-35 S"/>
    <m/>
    <s v="BUZĂU"/>
    <s v="-"/>
    <s v="Tara: România; Judet: BUZĂU; -;   -; Nr: -;"/>
    <n v="2010"/>
    <n v="9400"/>
    <n v="10"/>
    <s v="in administrare"/>
    <s v=" Hg 127/03.04.2012; HG 598/ 14-AUG-13:598/14-AUG-13;OUG.1 din 04/01/2017;OUG.68 din 06/11/2019"/>
    <s v="mobil"/>
    <s v="Subrasa= ;Anul naşterii= ;Sexul= ;Locaţia de bază= ;"/>
  </r>
  <r>
    <x v="13201"/>
    <s v="8.23.04"/>
    <m/>
    <m/>
    <s v=" North Star XLII-27/Z 42-27 S"/>
    <m/>
    <s v="BUZĂU"/>
    <s v="-"/>
    <s v="Tara: România; Judet: BUZĂU; -;   -; Nr: -;"/>
    <n v="2010"/>
    <n v="9400"/>
    <n v="10"/>
    <s v="in administrare"/>
    <s v=" Hg 127/03.04.2012; HG 598/ 14-AUG-13:598/14-AUG-13;OUG.1 din 04/01/2017;OUG.68 din 06/11/2019"/>
    <s v="mobil"/>
    <s v="Subrasa= ;Anul naşterii= ;Sexul= ;Locaţia de bază= ;"/>
  </r>
  <r>
    <x v="13202"/>
    <s v="8.23.11"/>
    <m/>
    <m/>
    <s v=" Emisar/Nc 16"/>
    <m/>
    <s v="MUREŞ"/>
    <s v="-"/>
    <s v="Tara: România; Judet: MUREŞ; -;   -; Nr: -;"/>
    <n v="2008"/>
    <n v="9400"/>
    <n v="26"/>
    <s v="in administrare"/>
    <s v=" Hg 127/03.04.2012;OUG.1 din 04/01/2017;OUG.68 din 06/11/2019"/>
    <s v="mobil"/>
    <s v="Sex:A.M.P.; anul nasterii:2004; locatia de baza:D Targu Mures"/>
  </r>
  <r>
    <x v="13203"/>
    <s v="8.23.10"/>
    <m/>
    <m/>
    <s v=" BUCOV/00064D5B06"/>
    <m/>
    <s v="NEAMŢ"/>
    <s v="-"/>
    <s v="Tara: România; Judet: NEAMŢ; -;   -; Nr: -;"/>
    <n v="1997"/>
    <n v="1500"/>
    <n v="27"/>
    <s v="in administrare"/>
    <s v=" Hg 127/03.04.2012;OUG.1 din 04/01/2017;OUG.68 din 06/11/2019"/>
    <s v="mobil"/>
    <s v="Sex:A.M.P.; anul nasterii:1990; locatia de baza:D Dumbrava"/>
  </r>
  <r>
    <x v="13204"/>
    <s v="8.23.07"/>
    <m/>
    <m/>
    <s v=" FAVORY XXXIV-10/000647E58E"/>
    <m/>
    <s v="NEAMŢ"/>
    <s v="-"/>
    <s v="Tara: România; Judet: NEAMŢ; -;   -; Nr: -;"/>
    <n v="1999"/>
    <n v="3000"/>
    <n v="27"/>
    <s v="in administrare"/>
    <s v=" Hg 127/03.04.2012;OUG.1 din 04/01/2017;OUG.68 din 06/11/2019"/>
    <s v="mobil"/>
    <s v="Sex:A.M.P.; anul nasterii:1992; locatia de baza:D Dumbrava"/>
  </r>
  <r>
    <x v="13205"/>
    <s v="8.23.06"/>
    <m/>
    <m/>
    <s v=" HROBY XXI-92/00064DC594"/>
    <m/>
    <s v="NEAMŢ"/>
    <s v="-"/>
    <s v="Tara: România; Judet: NEAMŢ; -;   -; Nr: -;"/>
    <n v="2004"/>
    <n v="2350"/>
    <n v="27"/>
    <s v="in administrare"/>
    <s v=" Hg 127/03.04.2012;OUG.1 din 04/01/2017;OUG.68 din 06/11/2019"/>
    <s v="mobil"/>
    <s v="Sex:A.M.P.; anul nasterii:1998; locatia de baza:D Dumbrava"/>
  </r>
  <r>
    <x v="13206"/>
    <s v="8.23.05"/>
    <m/>
    <m/>
    <s v=" MERSUCH GIDRAN 47/00064DA15A"/>
    <m/>
    <s v="NEAMŢ"/>
    <s v="-"/>
    <s v="Tara: România; Judet: NEAMŢ; -;   -; Nr: -;"/>
    <n v="2002"/>
    <n v="2700"/>
    <n v="27"/>
    <s v="in administrare"/>
    <s v=" Hg 127/03.04.2012;OUG.1 din 04/01/2017;OUG.68 din 06/11/2019"/>
    <s v="mobil"/>
    <s v="Sex:A.M.P.; anul nasterii:1996; locatia de baza:D Dumbrava"/>
  </r>
  <r>
    <x v="13207"/>
    <s v="8.23.07"/>
    <m/>
    <m/>
    <s v=" NAPOLITANO XXIX-46/00065EA2F3"/>
    <m/>
    <s v="NEAMŢ"/>
    <s v="-"/>
    <s v="Tara: România; Judet: NEAMŢ; -;   -; Nr: -;"/>
    <n v="2006"/>
    <n v="8000"/>
    <n v="27"/>
    <s v="in administrare"/>
    <s v=" Hg 127/03.04.2012;OUG.1 din 04/01/2017;OUG.68 din 06/11/2019"/>
    <s v="mobil"/>
    <s v="Sex:A.M.P.; anul nasterii:2000; locatia de baza:D Dumbrava"/>
  </r>
  <r>
    <x v="13208"/>
    <s v="8.23.07"/>
    <m/>
    <m/>
    <s v=" Neapolitano XXVIII-35/00065D7106"/>
    <m/>
    <s v="NEAMŢ"/>
    <s v="-"/>
    <s v="Tara: România; Judet: NEAMŢ; -;   -; Nr: -;"/>
    <n v="2005"/>
    <n v="8000"/>
    <n v="27"/>
    <s v="in administrare"/>
    <s v=" Hg 127/03.04.2012;OUG.1 din 04/01/2017;OUG.68 din 06/11/2019"/>
    <s v="mobil"/>
    <s v="Sex:A.M.P.; anul nasterii:2001; locatia de baza:D Dumbrava"/>
  </r>
  <r>
    <x v="13209"/>
    <s v="8.23.05"/>
    <m/>
    <m/>
    <s v=" Mersuch Gidran 77/M 77 T"/>
    <m/>
    <s v="NEAMŢ"/>
    <s v="-"/>
    <s v="Tara: România; Judet: NEAMŢ; -;   -; Nr: -;"/>
    <n v="2008"/>
    <n v="7000"/>
    <n v="27"/>
    <s v="in administrare"/>
    <s v=" Hg 127/03.04.2012;OUG.1 din 04/01/2017;OUG.68 din 06/11/2019"/>
    <s v="mobil"/>
    <s v="Sex:A.M.P.; anul nasterii:2002; locatia de baza:D Dumbrava"/>
  </r>
  <r>
    <x v="13210"/>
    <s v="8.23.03"/>
    <m/>
    <m/>
    <s v=" Teuton/Gi-25 J"/>
    <m/>
    <s v="NEAMŢ"/>
    <s v="-"/>
    <s v="Tara: România; Judet: NEAMŢ; -;   -; Nr: -;"/>
    <n v="2010"/>
    <n v="10000"/>
    <n v="27"/>
    <s v="in administrare"/>
    <s v=" Hg 127/03.04.2012;OUG.1 din 04/01/2017;OUG.68 din 06/11/2019"/>
    <s v="mobil"/>
    <s v="Sex:A.M.P.; anul nasterii:2006; locatia de baza:D Dumbrava"/>
  </r>
  <r>
    <x v="13211"/>
    <s v="8.23.06"/>
    <m/>
    <m/>
    <s v=" HROBY XXII-21/H 22-21 L"/>
    <m/>
    <s v="BRĂILA"/>
    <s v="-"/>
    <s v="Tara: România; Judet: BRĂILA; -;   -; Nr: -;"/>
    <n v="2004"/>
    <n v="7400"/>
    <n v="9"/>
    <s v="in administrare"/>
    <s v=" Hg 127/03.04.2012; HG 598/ 14-AUG-13:598/14-AUG-13;OUG.1 din 04/01/2017;OUG.68 din 06/11/2019"/>
    <s v="mobil"/>
    <s v="Subrasa= ;Anul naşterii= ;Sexul= ;Locaţia de bază= ;"/>
  </r>
  <r>
    <x v="13212"/>
    <s v="8.23.06"/>
    <m/>
    <m/>
    <s v=" OUSOR IX-59/O 9-59 L"/>
    <m/>
    <s v="SUCEAVA"/>
    <s v="-"/>
    <s v="Tara: România; Judet: SUCEAVA; -;   -; Nr: -;"/>
    <n v="2004"/>
    <n v="7400"/>
    <n v="33"/>
    <s v="in administrare"/>
    <s v=" Hg 127/03.04.2012;OUG.1 din 04/01/2017;OUG.68 din 06/11/2019"/>
    <s v="mobil"/>
    <s v="Sex:A.M.P.; anul nasterii:2001; locatia de baza:H Lucina"/>
  </r>
  <r>
    <x v="13213"/>
    <s v="8.23.12"/>
    <m/>
    <m/>
    <s v=" EL SBAA XII-38/ES 12-38 R"/>
    <m/>
    <s v="SUCEAVA"/>
    <s v="-"/>
    <s v="Tara: România; Judet: SUCEAVA; -;   -; Nr: -;"/>
    <n v="2004"/>
    <n v="7600"/>
    <n v="33"/>
    <s v="in administrare"/>
    <s v=" Hg 127/03.04.2012;OUG.1 din 04/01/2017;OUG.68 din 06/11/2019"/>
    <s v="mobil"/>
    <s v="Sex:I.M.; anul nasterii:2000; locatia de baza:H Radauti"/>
  </r>
  <r>
    <x v="13214"/>
    <s v="8.23.05"/>
    <m/>
    <m/>
    <s v=" Mersuch Gidran 41/M 41 R"/>
    <m/>
    <s v="SUCEAVA"/>
    <s v="-"/>
    <s v="Tara: România; Judet: SUCEAVA; -;   -; Nr: -;"/>
    <n v="2005"/>
    <n v="6483"/>
    <n v="33"/>
    <s v="in administrare"/>
    <s v=" Hg 127/03.04.2012;OUG.1 din 04/01/2017;OUG.68 din 06/11/2019"/>
    <s v="mobil"/>
    <s v="Sex:A.M.P.; anul nasterii:1995; locatia de baza:H Radauti"/>
  </r>
  <r>
    <x v="13215"/>
    <s v="8.23.12"/>
    <m/>
    <m/>
    <s v="GAZAL XVII-4/G 17 - 4 R"/>
    <m/>
    <s v="SUCEAVA"/>
    <s v="-"/>
    <s v="Tara: România; Judet: SUCEAVA; -;   -; Nr: -;"/>
    <n v="2005"/>
    <n v="8000"/>
    <n v="33"/>
    <s v="in administrare"/>
    <s v=" Hg 127/03.04.2012;OUG.1 din 04/01/2017;OUG.68 din 06/11/2019"/>
    <s v="mobil"/>
    <s v="Sex:A.M.P.; anul nasterii:2001; locatia de baza:H Radauti"/>
  </r>
  <r>
    <x v="13216"/>
    <s v="8.23.12"/>
    <m/>
    <m/>
    <s v="SIGLAVY BAGDAGDAY XVII-4/SB 17 - 4 R"/>
    <m/>
    <s v="SUCEAVA"/>
    <s v="-"/>
    <s v="Tara: România; Judet: SUCEAVA; -;   -; Nr: -;"/>
    <n v="2007"/>
    <n v="10300"/>
    <n v="33"/>
    <s v="in administrare"/>
    <s v=" Hg 127/03.04.2012;OUG.1 din 04/01/2017;OUG.68 din 06/11/2019"/>
    <s v="mobil"/>
    <s v="Sex:I.M.; anul nasterii:2003; locatia de baza:H Radauti"/>
  </r>
  <r>
    <x v="13217"/>
    <s v="8.23.12"/>
    <m/>
    <m/>
    <s v="El Sbaa XV - 11 / ES 15 - 11 R"/>
    <m/>
    <s v="SUCEAVA"/>
    <s v="-"/>
    <s v="Tara: România; Judet: SUCEAVA; -;   -; Nr: -;"/>
    <n v="2008"/>
    <n v="10800"/>
    <n v="33"/>
    <s v="in administrare"/>
    <s v=" Hg 127/03.04.2012;OUG.1 din 04/01/2017;OUG.68 din 06/11/2019"/>
    <s v="mobil"/>
    <s v="Sex:A.M.P.; anul nasterii:2003; locatia de baza:H Radauti"/>
  </r>
  <r>
    <x v="13218"/>
    <s v="8.23.06"/>
    <m/>
    <m/>
    <s v="Goral XIX-54/G 19 - 54 L"/>
    <m/>
    <s v="SUCEAVA"/>
    <s v="-"/>
    <s v="Tara: România; Judet: SUCEAVA; -;   -; Nr: -;"/>
    <n v="2010"/>
    <n v="8600"/>
    <n v="33"/>
    <s v="in administrare"/>
    <s v=" Hg 127/03.04.2012;OUG.1 din 04/01/2017;OUG.68 din 06/11/2019"/>
    <s v="mobil"/>
    <s v="Sex:A.M.P.; anul nasterii:2006; locatia de baza:H Lucina"/>
  </r>
  <r>
    <x v="13219"/>
    <s v="8.23.06"/>
    <m/>
    <m/>
    <s v="Hroby XXIII-36/H 23 - 36 L"/>
    <m/>
    <s v="SUCEAVA"/>
    <s v="-"/>
    <s v="Tara: România; Judet: SUCEAVA; -;   -; Nr: -;"/>
    <n v="2010"/>
    <n v="9400"/>
    <n v="33"/>
    <s v="in administrare"/>
    <s v=" Hg 127/03.04.2012;OUG.1 din 04/01/2017;OUG.68 din 06/11/2019"/>
    <s v="mobil"/>
    <s v="Sex:I.M.; anul nasterii:2006; locatia de baza:H Lucina"/>
  </r>
  <r>
    <x v="13220"/>
    <s v="8.23.06"/>
    <m/>
    <m/>
    <s v="Prislop X-54/P 10 - 54 L"/>
    <m/>
    <s v="SUCEAVA"/>
    <s v="-"/>
    <s v="Tara: România; Judet: SUCEAVA; -;   -; Nr: -;"/>
    <n v="2010"/>
    <n v="8000"/>
    <n v="33"/>
    <s v="in administrare"/>
    <s v=" Hg 127/03.04.2012;OUG.1 din 04/01/2017;OUG.68 din 06/11/2019"/>
    <s v="mobil"/>
    <s v="Sex:I.M.; anul nasterii:2006; locatia de baza:H Lucina"/>
  </r>
  <r>
    <x v="13221"/>
    <s v="8.23.12"/>
    <m/>
    <m/>
    <s v="Koheilan XL-8/K 40 - 8 R"/>
    <m/>
    <s v="SUCEAVA"/>
    <s v="-"/>
    <s v="Tara: România; Judet: SUCEAVA; -;   -; Nr: -;"/>
    <n v="2010"/>
    <n v="10300"/>
    <n v="33"/>
    <s v="in administrare"/>
    <s v=" Hg 127/03.04.2012;OUG.1 din 04/01/2017;OUG.68 din 06/11/2019"/>
    <s v="mobil"/>
    <s v="Sex:I.M.; anul nasterii:2004; locatia de baza:H Radauti"/>
  </r>
  <r>
    <x v="13222"/>
    <s v="8.23.06"/>
    <m/>
    <m/>
    <s v="Prislop X-58/P 10 - 58 L"/>
    <m/>
    <s v="SUCEAVA"/>
    <s v="-"/>
    <s v="Tara: România; Judet: SUCEAVA; -;   -; Nr: -;"/>
    <n v="2010"/>
    <n v="9400"/>
    <n v="33"/>
    <s v="in administrare"/>
    <s v=" Hg 127/03.04.2012;OUG.1 din 04/01/2017;OUG.68 din 06/11/2019"/>
    <s v="mobil"/>
    <s v="Sex:I.M.; anul nasterii:2007; locatia de baza:H Lucina"/>
  </r>
  <r>
    <x v="13223"/>
    <s v="8.23.06"/>
    <m/>
    <m/>
    <s v="Ousor IX-98 / O 9 - 98 L"/>
    <m/>
    <s v="SUCEAVA"/>
    <s v="-"/>
    <s v="Tara: România; Judet: SUCEAVA; -;   -; Nr: -;"/>
    <n v="2010"/>
    <n v="9400"/>
    <n v="33"/>
    <s v="in administrare"/>
    <s v=" Hg 127/03.04.2012;OUG.1 din 04/01/2017;OUG.68 din 06/11/2019"/>
    <s v="mobil"/>
    <s v="Sex:I.M.; anul nasterii:2007; locatia de baza:H Lucina"/>
  </r>
  <r>
    <x v="13224"/>
    <s v="8.23.06"/>
    <m/>
    <m/>
    <s v="Hadban XXXVII-13/H 37 - 13R"/>
    <m/>
    <s v="SUCEAVA"/>
    <s v="-"/>
    <s v="Tara: România; Judet: SUCEAVA; -;   -; Nr: -;"/>
    <n v="2010"/>
    <n v="9400"/>
    <n v="33"/>
    <s v="in administrare"/>
    <s v=" Hg 127/03.04.2012;OUG.1 din 04/01/2017;OUG.68 din 06/11/2019"/>
    <s v="mobil"/>
    <s v="Sex:I.M.; anul nasterii:2006; locatia de baza:H Radauti"/>
  </r>
  <r>
    <x v="13225"/>
    <s v="8.23.12"/>
    <m/>
    <m/>
    <s v="Koheilan LXII-1/K 42 - 1 R"/>
    <m/>
    <s v="SUCEAVA"/>
    <s v="-"/>
    <s v="Tara: România; Judet: SUCEAVA; -;   -; Nr: -;"/>
    <n v="2010"/>
    <n v="10300"/>
    <n v="33"/>
    <s v="in administrare"/>
    <s v=" Hg 127/03.04.2012;OUG.1 din 04/01/2017;OUG.68 din 06/11/2019"/>
    <s v="mobil"/>
    <s v="Sex:I.M.; anul nasterii:2006; locatia de baza:H Radauti"/>
  </r>
  <r>
    <x v="13226"/>
    <s v="8.23.08"/>
    <m/>
    <m/>
    <s v="Nonius 32-31/N 32-31 I"/>
    <m/>
    <s v="TIMIŞ"/>
    <s v="-"/>
    <s v="Tara: România; Judet: TIMIŞ; -;   -; Nr: -;"/>
    <n v="2005"/>
    <n v="7600"/>
    <n v="35"/>
    <s v="in administrare"/>
    <s v=" Hg 127/03.04.2012;OUG.1 din 04/01/2017;OUG.68 din 06/11/2019"/>
    <s v="mobil"/>
    <s v="Sex:I.M.; anul nasterii:2001; locatia de baza:H Izvin"/>
  </r>
  <r>
    <x v="13227"/>
    <s v="8.23.08"/>
    <m/>
    <m/>
    <s v="Nonius 31-31/N 31-31 I"/>
    <m/>
    <s v="TIMIŞ"/>
    <s v="-"/>
    <s v="Tara: România; Judet: TIMIŞ; -;   -; Nr: -;"/>
    <n v="2005"/>
    <n v="7400"/>
    <n v="35"/>
    <s v="in administrare"/>
    <s v=" Hg 127/03.04.2012;OUG.1 din 04/01/2017;OUG.68 din 06/11/2019"/>
    <s v="mobil"/>
    <s v="Sex:A.M.P.; anul nasterii:2001; locatia de baza:H Izvin"/>
  </r>
  <r>
    <x v="13228"/>
    <s v="8.23.01"/>
    <m/>
    <m/>
    <s v="Unicat/Vi-25 I"/>
    <m/>
    <s v="TIMIŞ"/>
    <s v="-"/>
    <s v="Tara: România; Judet: TIMIŞ; -;   -; Nr: -;"/>
    <n v="2010"/>
    <n v="9400"/>
    <n v="35"/>
    <s v="in administrare"/>
    <s v=" Hg 127/03.04.2012;OUG.1 din 04/01/2017;OUG.68 din 06/11/2019"/>
    <s v="mobil"/>
    <s v="Sex:A.M.P.; anul nasterii:2006; locatia de baza:H Izvin"/>
  </r>
  <r>
    <x v="13229"/>
    <s v="8.23.11"/>
    <m/>
    <m/>
    <s v=" CELSI (NT 4/HB)"/>
    <m/>
    <s v="BISTRIŢA-NĂSĂUD"/>
    <s v="-"/>
    <s v="Tara: România; Judet: BISTRIŢA-NĂSĂUD; -;   -; Nr: -;"/>
    <n v="2011"/>
    <n v="9700"/>
    <n v="6"/>
    <s v="in administrare"/>
    <s v="Hg 803/31.07.2012;OUG.1 din 04/01/2017;OUG.68 din 06/11/2019"/>
    <s v="mobil"/>
    <s v="Sex: I.M.; anul nasterii:2008; locatia de baza:H Beclean"/>
  </r>
  <r>
    <x v="13230"/>
    <s v="8.23.08"/>
    <m/>
    <m/>
    <s v=" Nonius 36-12 ( N36 / 12 I)"/>
    <m/>
    <s v="TIMIŞ"/>
    <s v="-"/>
    <s v="Tara: România; Judet: TIMIŞ; -;   -; Nr: -;"/>
    <n v="2011"/>
    <n v="10300"/>
    <n v="35"/>
    <s v="in administrare"/>
    <s v="Hg 803/31.07.2012;OUG.1 din 04/01/2017;OUG.68 din 06/11/2019"/>
    <s v="mobil"/>
    <s v="Sex: I.M.;  anul nasterii:2008; locatia de baza:H Izvin"/>
  </r>
  <r>
    <x v="13231"/>
    <s v="8.23.11"/>
    <m/>
    <m/>
    <s v=" INOCENTA (O-8 J)"/>
    <m/>
    <s v="CĂLĂRAŞI"/>
    <s v="-"/>
    <s v="Tara: România; Judet: CĂLĂRAŞI; -;   -; Nr: -;"/>
    <n v="2011"/>
    <n v="8900"/>
    <n v="51"/>
    <s v="in administrare"/>
    <s v="Hg 803/31.07.2012;OUG.1 din 04/01/2017;OUG.68 din 06/11/2019"/>
    <s v="mobil"/>
    <s v="Sex:I.M.;  anul nasterii:2008; locatia de baza:H Jegalia"/>
  </r>
  <r>
    <x v="13232"/>
    <s v="8.23.06"/>
    <m/>
    <m/>
    <s v=" Hroby XXIV-9 ( H 24 / 9 L )"/>
    <m/>
    <s v="SUCEAVA"/>
    <s v="-"/>
    <s v="Tara: România; Judet: SUCEAVA; -;   -; Nr: -;"/>
    <n v="2011"/>
    <n v="8600"/>
    <n v="33"/>
    <s v="in administrare"/>
    <s v="Hg 803/31.07.2012;OUG.1 din 04/01/2017;OUG.68 din 06/11/2019"/>
    <s v="mobil"/>
    <s v="Sex:A.M.P.;  anul nasterii:2008; locatia de baza:H Lucina"/>
  </r>
  <r>
    <x v="13233"/>
    <s v="8.23.06"/>
    <m/>
    <m/>
    <s v=" Pietrosu XI-26   (Pi 11 - 26 L)"/>
    <m/>
    <s v="SUCEAVA"/>
    <s v="-"/>
    <s v="Tara: România; Judet: SUCEAVA; -;   -; Nr: -;"/>
    <n v="2011"/>
    <n v="8600"/>
    <n v="33"/>
    <s v="in administrare"/>
    <s v="Hg 803/31.07.2012;OUG.1 din 04/01/2017;OUG.68 din 06/11/2019"/>
    <s v="mobil"/>
    <s v="Sex:A.M.P.;  anul nasterii:2008; locatia de baza:H Lucina"/>
  </r>
  <r>
    <x v="13234"/>
    <s v="8.23.09"/>
    <m/>
    <m/>
    <s v=" Siglavy Bagdaday XVIII - 5 (SB18 / 5M)"/>
    <m/>
    <s v="CONSTANŢA"/>
    <s v="-"/>
    <s v="Tara: România; Judet: CONSTANŢA; -;   -; Nr: -;"/>
    <n v="2011"/>
    <n v="10000"/>
    <n v="13"/>
    <s v="in administrare"/>
    <s v="Hg 803/31.07.2012;OUG.1 din 04/01/2017;OUG.68 din 06/11/2019"/>
    <s v="mobil"/>
    <s v="Sex:A.M.P.;  anul nasterii:2007; locatia de baza:H Mangalia"/>
  </r>
  <r>
    <x v="13235"/>
    <s v="8.23.09"/>
    <m/>
    <m/>
    <s v=" Hadbab XXXVI-2 ( H 36 / 2 M )"/>
    <m/>
    <s v="CONSTANŢA"/>
    <s v="-"/>
    <s v="Tara: România; Judet: CONSTANŢA; -;   -; Nr: -;"/>
    <n v="2011"/>
    <n v="10000"/>
    <n v="13"/>
    <s v="in administrare"/>
    <s v="Hg 803/31.07.2012;OUG.1 din 04/01/2017;OUG.68 din 06/11/2019"/>
    <s v="mobil"/>
    <s v="Sex:A.M.P.;  anul nasterii:2007; locatia de baza:H Mangalia"/>
  </r>
  <r>
    <x v="13236"/>
    <s v="8.23.04"/>
    <m/>
    <m/>
    <s v=" North Star XLIII - 62 ( Z 43 / 62 S )"/>
    <m/>
    <s v="BUZĂU"/>
    <s v="-"/>
    <s v="Tara: România; Judet: BUZĂU; -;   -; Nr: -;"/>
    <n v="2011"/>
    <n v="10000"/>
    <n v="10"/>
    <s v="in administrare"/>
    <s v="Hg 803/31.07.2012; HG 598/ 14-AUG-13:598/14-AUG-13;OUG.1 din 04/01/2017;OUG.68 din 06/11/2019"/>
    <s v="mobil"/>
    <s v="Subrasa= ;Anul naşterii= ;Sexul= ;Locaţia de bază= ;"/>
  </r>
  <r>
    <x v="13237"/>
    <s v="8.04.01"/>
    <m/>
    <m/>
    <s v=" Teren destinat impaduririi"/>
    <s v="conform amenajamentelor silvice"/>
    <s v="TELEORMAN"/>
    <s v="-"/>
    <s v="Tara: România; Judet: TELEORMAN; -;   -; Nr: -;"/>
    <n v="2006"/>
    <n v="1425448"/>
    <n v="34"/>
    <s v="in administrare"/>
    <s v="Hg 825/07.08.2012; HG 478/ 24-IUN-15;HG.478/24-IUN-15;OUG.1 din 04/01/2017;HG.354/18.05.2017;OUG.68 din 06/11/2019"/>
    <s v="imobil"/>
    <s v="Suprafeţe=59,5817 ha mp;CF=20090,20097,20095,20093,20091,20099,20096 ;Date cadastrale=269,266,267,265,268,264,263 ;"/>
  </r>
  <r>
    <x v="13238"/>
    <s v="8.04.01"/>
    <m/>
    <m/>
    <s v=" Teren destinat impaduririi"/>
    <s v="conform amenajamentelor silvice"/>
    <s v="TELEORMAN"/>
    <s v="-"/>
    <s v="Tara: România; Judet: TELEORMAN; -;   -; Nr: -;"/>
    <n v="2007"/>
    <n v="3236"/>
    <n v="34"/>
    <s v="in administrare"/>
    <s v="Hg 825/07.08.2012; HG 478/ 24-IUN-15;HG.478/24-IUN-15; HG 825/ 07-AUG-12;HG.825/07-AUG-12;OUG.1 din 04/01/2017;HG.354/18.05.2017;OUG.68 din 06/11/2019"/>
    <s v="imobil"/>
    <s v="Suprafeţe=0,5159 HA mp;CF=20269 ;Date cadastrale=276 ;"/>
  </r>
  <r>
    <x v="13239"/>
    <s v="8.04.01"/>
    <m/>
    <m/>
    <s v=" Padure"/>
    <s v="conform amenajamentelor silvice"/>
    <s v="VASLUI"/>
    <s v="-"/>
    <s v="Tara: România; Judet: VASLUI; -;   -; Nr: -;"/>
    <n v="2003"/>
    <n v="47091"/>
    <n v="37"/>
    <s v="in administrare"/>
    <s v="Hg 825/07.08.2012;OUG.1 din 04/01/2017;HG.354/18.05.2017;OUG.68 din 06/11/2019"/>
    <s v="imobil"/>
    <s v="Suprafeţe=9,0069 ha, mp;CF=70412 ;Date cadastrale=208 ;"/>
  </r>
  <r>
    <x v="13240"/>
    <s v="8.04.01"/>
    <m/>
    <m/>
    <s v=" Padure"/>
    <s v="conform amenajamentelor silvice"/>
    <s v="BACĂU"/>
    <s v="-"/>
    <s v="Tara: România; Judet: BACĂU; -;   -; Nr: -;"/>
    <n v="2004"/>
    <n v="4073"/>
    <n v="4"/>
    <s v="in administrare"/>
    <s v="Hg 825/07.08.2012;OUG.1 din 04/01/2017;HG.354/18.05.2017;OUG.68 din 06/11/2019"/>
    <s v="imobil"/>
    <s v="Suprafeţe=0,5 ha, mp;CF=60300 ;Date cadastrale=489 ;"/>
  </r>
  <r>
    <x v="13241"/>
    <s v="8.04.01"/>
    <m/>
    <m/>
    <s v=" Padure"/>
    <s v="conform amenajamentelor silvice"/>
    <s v="BACĂU"/>
    <s v="-"/>
    <s v="Tara: România; Judet: BACĂU; -;   -; Nr: -;"/>
    <n v="2004"/>
    <n v="4951"/>
    <n v="4"/>
    <s v="in administrare"/>
    <s v="Hg 825/07.08.2012;OUG.1 din 04/01/2017;HG.354/18.05.2017;OUG.68 din 06/11/2019"/>
    <s v="imobil"/>
    <s v="Suprafeţe=1,5334 ha, mp;CF=60302 ;Date cadastrale=473 ;"/>
  </r>
  <r>
    <x v="13242"/>
    <s v="8.04.01"/>
    <m/>
    <m/>
    <s v=" Padure"/>
    <s v="conform amenajamentelor silvice"/>
    <s v="BACĂU"/>
    <s v="-"/>
    <s v="Tara: România; Judet: BACĂU; -;   -; Nr: -;"/>
    <n v="2004"/>
    <n v="40927"/>
    <n v="4"/>
    <s v="in administrare"/>
    <s v="Hg 825/07.08.2012;OUG.1 din 04/01/2017;HG.354/18.05.2017;OUG.68 din 06/11/2019"/>
    <s v="imobil"/>
    <s v="Suprafeţe=6 ha, mp;CF=60511 ;Date cadastrale=593 ;"/>
  </r>
  <r>
    <x v="13243"/>
    <s v="8.04.01"/>
    <m/>
    <m/>
    <s v=" Padure"/>
    <s v="conform amenajamentelor silvice"/>
    <s v="BACĂU"/>
    <s v="-"/>
    <s v="Tara: România; Judet: BACĂU; -;   -; Nr: -;"/>
    <n v="2007"/>
    <n v="243945"/>
    <n v="4"/>
    <s v="in administrare"/>
    <s v="Hg 825/07.08.2012;OUG.1 din 04/01/2017;HG.354/18.05.2017;OUG.68 din 06/11/2019"/>
    <s v="imobil"/>
    <s v="Suprafeţe=43 ha, mp;CF=60455 ;Date cadastrale=1001 ;"/>
  </r>
  <r>
    <x v="13244"/>
    <s v="8.04.01"/>
    <m/>
    <m/>
    <s v=" Padure"/>
    <s v="conform amenajamentelor silvice"/>
    <s v="BACĂU"/>
    <s v="-"/>
    <s v="Tara: România; Judet: BACĂU; -;   -; Nr: -;"/>
    <n v="2004"/>
    <n v="4126"/>
    <n v="4"/>
    <s v="in administrare"/>
    <s v="Hg 825/07.08.2012;OUG.1 din 04/01/2017;HG.354/18.05.2017;OUG.68 din 06/11/2019"/>
    <s v="imobil"/>
    <s v="Suprafeţe=1 ha, mp;CF=60321 ;Date cadastrale=489 ;"/>
  </r>
  <r>
    <x v="13245"/>
    <s v="8.04.01"/>
    <m/>
    <m/>
    <s v=" Padure"/>
    <s v="conform amenajamentelor silvice"/>
    <s v="BACĂU"/>
    <s v="-"/>
    <s v="Tara: România; Judet: BACĂU; -;   -; Nr: -;"/>
    <n v="2003"/>
    <n v="18165"/>
    <n v="4"/>
    <s v="in administrare"/>
    <s v="Hg 825/07.08.2012;OUG.1 din 04/01/2017;HG.354/18.05.2017;OUG.68 din 06/11/2019"/>
    <s v="imobil"/>
    <s v="Suprafeţe=4,9701 ha, mp;CF=60334 ;Date cadastrale=593 ;"/>
  </r>
  <r>
    <x v="13246"/>
    <s v="8.04.01"/>
    <m/>
    <m/>
    <s v=" Padure"/>
    <s v="conform amenajamentelor silvice"/>
    <s v="BACĂU"/>
    <s v="-"/>
    <s v="Tara: România; Judet: BACĂU; -;   -; Nr: -;"/>
    <n v="2003"/>
    <n v="23280"/>
    <n v="4"/>
    <s v="in administrare"/>
    <s v="Hg 825/07.08.2012;OUG.1 din 04/01/2017;HG.354/18.05.2017;OUG.68 din 06/11/2019"/>
    <s v="imobil"/>
    <s v="Suprafeţe=5 ha, mp;CF=60074 ;Date cadastrale=229 ;"/>
  </r>
  <r>
    <x v="13247"/>
    <s v="8.04.01"/>
    <m/>
    <m/>
    <s v=" Padure"/>
    <s v="conform amenajamentelor silvice"/>
    <s v="BACĂU"/>
    <s v="-"/>
    <s v="Tara: România; Judet: BACĂU; -;   -; Nr: -;"/>
    <n v="2003"/>
    <n v="3703"/>
    <n v="4"/>
    <s v="in administrare"/>
    <s v="Hg 825/07.08.2012;OUG.1 din 04/01/2017;HG.354/18.05.2017;OUG.68 din 06/11/2019"/>
    <s v="imobil"/>
    <s v="Suprafeţe=1 ha, mp;CF=60532 ;Date cadastrale=461 ;"/>
  </r>
  <r>
    <x v="13248"/>
    <s v="8.04.01"/>
    <m/>
    <m/>
    <s v=" Padure"/>
    <s v="conform amenajamentelor silvice"/>
    <s v="BACĂU"/>
    <s v="-"/>
    <s v="Tara: România; Judet: BACĂU; -;   -; Nr: -;"/>
    <n v="2003"/>
    <n v="27186"/>
    <n v="4"/>
    <s v="in administrare"/>
    <s v="Hg 825/07.08.2012;OUG.1 din 04/01/2017;HG.354/18.05.2017;OUG.68 din 06/11/2019"/>
    <s v="imobil"/>
    <s v="Suprafeţe=18,0001 ha, mp;CF=60093 ;Date cadastrale=171 ;"/>
  </r>
  <r>
    <x v="13249"/>
    <s v="8.04.01"/>
    <m/>
    <m/>
    <s v=" Padure"/>
    <s v="conform amenajamentelor silvice"/>
    <s v="BACĂU"/>
    <s v="-"/>
    <s v="Tara: România; Judet: BACĂU; -;   -; Nr: -;"/>
    <n v="2004"/>
    <n v="30253"/>
    <n v="4"/>
    <s v="in administrare"/>
    <s v="Hg 825/07.08.2012;OUG.1 din 04/01/2017;HG.354/18.05.2017;OUG.68 din 06/11/2019"/>
    <s v="imobil"/>
    <s v="Suprafeţe=22,9527 ha, mp;CF=60188,60189 ;Date cadastrale=321 ;"/>
  </r>
  <r>
    <x v="13250"/>
    <s v="8.04.01"/>
    <m/>
    <m/>
    <s v=" Teren destinat impaduririi"/>
    <s v="conform amenajamentelor silvice"/>
    <s v="BACĂU"/>
    <s v="-"/>
    <s v="Tara: România; Judet: BACĂU; -;   -; Nr: -;"/>
    <n v="2004"/>
    <n v="459"/>
    <n v="4"/>
    <s v="in administrare"/>
    <s v="Hg 825/07.08.2012;OUG.1 din 04/01/2017;HG.354/18.05.2017;OUG.68 din 06/11/2019"/>
    <s v="imobil"/>
    <s v="Suprafeţe=0,7250 ha, mp;CF=60099 ;Date cadastrale=206 ;"/>
  </r>
  <r>
    <x v="13251"/>
    <s v="8.04.01"/>
    <m/>
    <m/>
    <s v=" Padure"/>
    <s v="conform amenajamentelor silvice"/>
    <s v="BACĂU"/>
    <s v="-"/>
    <s v="Tara: România; Judet: BACĂU; -;   -; Nr: -;"/>
    <n v="2004"/>
    <n v="33932"/>
    <n v="4"/>
    <s v="in administrare"/>
    <s v="Hg 825/07.08.2012;OUG.1 din 04/01/2017;HG.354/18.05.2017;OUG.68 din 06/11/2019"/>
    <s v="imobil"/>
    <s v="Suprafeţe=8,2501 ha, mp;CF=60100 ;Date cadastrale=237 ;"/>
  </r>
  <r>
    <x v="13252"/>
    <s v="8.04.01"/>
    <m/>
    <m/>
    <s v=" Padure"/>
    <s v="conform amenajamentelor silvice"/>
    <s v="BACĂU"/>
    <s v="-"/>
    <s v="Tara: România; Judet: BACĂU; -;   -; Nr: -;"/>
    <n v="2004"/>
    <n v="18133"/>
    <n v="4"/>
    <s v="in administrare"/>
    <s v="Hg 825/07.08.2012;OUG.1 din 04/01/2017;HG.354/18.05.2017;OUG.68 din 06/11/2019"/>
    <s v="imobil"/>
    <s v="Suprafeţe=9 ha, mp;CF=60119 ;Date cadastrale=236 ;"/>
  </r>
  <r>
    <x v="13253"/>
    <s v="8.04.01"/>
    <m/>
    <m/>
    <s v=" Padure"/>
    <s v="conform amenajamentelor silvice"/>
    <s v="BACĂU"/>
    <s v="-"/>
    <s v="Tara: România; Judet: BACĂU; -;   -; Nr: -;"/>
    <n v="2004"/>
    <n v="10052"/>
    <n v="4"/>
    <s v="in administrare"/>
    <s v="Hg 825/07.08.2012;OUG.1 din 04/01/2017;HG.354/18.05.2017;OUG.68 din 06/11/2019"/>
    <s v="imobil"/>
    <s v="Suprafeţe=1,25 ha mp;CF=60282 ;Date cadastrale=495 ;"/>
  </r>
  <r>
    <x v="13254"/>
    <s v="8.04.01"/>
    <m/>
    <m/>
    <s v=" Padure"/>
    <s v="conform amenajamentelor silvice"/>
    <s v="BACĂU"/>
    <s v="-"/>
    <s v="Tara: România; Judet: BACĂU; -;   -; Nr: -;"/>
    <n v="2003"/>
    <n v="6644"/>
    <n v="4"/>
    <s v="in administrare"/>
    <s v="Hg 825/07.08.2012;OUG.1 din 04/01/2017;HG.354/18.05.2017;OUG.68 din 06/11/2019"/>
    <s v="imobil"/>
    <s v="Suprafeţe=1,8 ha, mp;CF=60062 ;Date cadastrale=228 ;"/>
  </r>
  <r>
    <x v="13255"/>
    <s v="8.04.01"/>
    <m/>
    <m/>
    <s v=" Padure"/>
    <s v="conform amenajamentelor silvice"/>
    <s v="BOTOŞANI"/>
    <s v="-"/>
    <s v="Tara: România; Judet: BOTOŞANI; -;   -; Nr: -;"/>
    <n v="2004"/>
    <n v="54217"/>
    <n v="7"/>
    <s v="in administrare"/>
    <s v="Hg 825/07.08.2012;OUG.1 din 04/01/2017;HG.354/18.05.2017;OUG.68 din 06/11/2019"/>
    <s v="imobil"/>
    <s v="Suprafeţe=10 ha, mp;CF=50286,50288 ;Date cadastrale=351,353 ;"/>
  </r>
  <r>
    <x v="13256"/>
    <s v="8.04.01"/>
    <m/>
    <m/>
    <s v=" Teren destinat impaduririi"/>
    <s v="conform amenajamentelor silvice"/>
    <s v="BOTOŞANI"/>
    <s v="-"/>
    <s v="Tara: România; Judet: BOTOŞANI; -;   -; Nr: -;"/>
    <n v="2005"/>
    <n v="82805"/>
    <n v="7"/>
    <s v="in administrare"/>
    <s v="Hg 825/07.08.2012; HG 478/ 24-IUN-15;HG.478/24-IUN-15;OUG.1 din 04/01/2017;HG.354/18.05.2017;OUG.68 din 06/11/2019"/>
    <s v="imobil"/>
    <s v="Suprafeţe=16,8942 ha mp;CF=50287,50289,50292,50293 ;Date cadastrale=412,413,415,416 ;"/>
  </r>
  <r>
    <x v="13257"/>
    <s v="8.04.01"/>
    <m/>
    <m/>
    <s v=" Teren destinat impaduririi"/>
    <s v="conform amenajamentelor silvice"/>
    <s v="GIURGIU"/>
    <s v="-"/>
    <s v="Tara: România; Judet: GIURGIU; -;   -; Nr: -;"/>
    <n v="2006"/>
    <n v="882528"/>
    <n v="52"/>
    <s v="in administrare"/>
    <s v="Hg 825/07.08.2012;OUG.1 din 04/01/2017;HG.354/18.05.2017;OUG.68 din 06/11/2019"/>
    <s v="imobil"/>
    <s v="Suprafeţe=49,49 ha, mp;CF=30168 ;Date cadastrale=128 ;"/>
  </r>
  <r>
    <x v="13258"/>
    <s v="8.04.01"/>
    <m/>
    <m/>
    <s v=" Teren destinat impaduririi"/>
    <s v="conform amenajamentelor silvice"/>
    <s v="GIURGIU"/>
    <s v="-"/>
    <s v="Tara: România; Judet: GIURGIU; -;   -; Nr: -;"/>
    <n v="2007"/>
    <n v="43315"/>
    <n v="52"/>
    <s v="in administrare"/>
    <s v="Hg 825/07.08.2012;OUG.1 din 04/01/2017;HG.354/18.05.2017;OUG.68 din 06/11/2019"/>
    <s v="imobil"/>
    <s v="Suprafeţe=7 ha, mp;CF=30503 ;Date cadastrale=416 ;"/>
  </r>
  <r>
    <x v="13259"/>
    <s v="8.04.01"/>
    <m/>
    <m/>
    <s v=" Teren destinat impaduririi"/>
    <s v="conform amenajamentelor silvice"/>
    <s v="GIURGIU"/>
    <s v="-"/>
    <s v="Tara: România; Judet: GIURGIU; -;   -; Nr: -;"/>
    <n v="2007"/>
    <n v="31649"/>
    <n v="52"/>
    <s v="in administrare"/>
    <s v="Hg 825/07.08.2012;OUG.1 din 04/01/2017;HG.354/18.05.2017;OUG.68 din 06/11/2019"/>
    <s v="imobil"/>
    <s v="Suprafeţe=3,9059 ha, mp;CF=30504 ;Date cadastrale=178 ;"/>
  </r>
  <r>
    <x v="13260"/>
    <s v="8.04.01"/>
    <m/>
    <m/>
    <s v=" Teren destinat impaduririi"/>
    <s v="conform amenajamentelor silvice"/>
    <s v="GIURGIU"/>
    <s v="-"/>
    <s v="Tara: România; Judet: GIURGIU; -;   -; Nr: -;"/>
    <n v="2007"/>
    <n v="24751"/>
    <n v="52"/>
    <s v="in administrare"/>
    <s v="Hg 825/07.08.2012;OUG.1 din 04/01/2017;HG.354/18.05.2017;OUG.68 din 06/11/2019"/>
    <s v="imobil"/>
    <s v="Suprafeţe=4 ha, mp;CF=30502 ;Date cadastrale=347 ;"/>
  </r>
  <r>
    <x v="13261"/>
    <s v="8.04.01"/>
    <m/>
    <m/>
    <s v=" Padure"/>
    <s v="conform amenajamentelor silvice"/>
    <s v="IAŞI"/>
    <s v="-"/>
    <s v="Tara: România; Judet: IAŞI; -;   -; Nr: -;"/>
    <n v="2003"/>
    <n v="29502"/>
    <n v="22"/>
    <s v="in administrare"/>
    <s v="Hg 825/07.08.2012;OUG.1 din 04/01/2017;HG.354/18.05.2017;OUG.68 din 06/11/2019"/>
    <s v="imobil"/>
    <s v="Suprafeţe=9,9798 ha, mp;CF=60674 ;Date cadastrale=346 ;"/>
  </r>
  <r>
    <x v="13262"/>
    <s v="8.04.01"/>
    <m/>
    <m/>
    <s v=" Padure"/>
    <s v="conform amenajamentelor silvice"/>
    <s v="BACĂU"/>
    <s v="-"/>
    <s v="Tara: România; Judet: BACĂU; -;   -; Nr: -;"/>
    <n v="2004"/>
    <n v="14357"/>
    <n v="4"/>
    <s v="in administrare"/>
    <s v="Hg 825/07.08.2012;OUG.1 din 04/01/2017;HG.354/18.05.2017;OUG.68 din 06/11/2019"/>
    <s v="imobil"/>
    <s v="Suprafeţe=3,0001 ha, mp;CF=60179 ;Date cadastrale=189 ;"/>
  </r>
  <r>
    <x v="13263"/>
    <s v="8.23.11"/>
    <m/>
    <m/>
    <s v=" LITRA (Sg 5/R)"/>
    <m/>
    <s v="BUZĂU"/>
    <s v="-"/>
    <s v="Tara: România; Judet: BUZĂU; -;   -; Nr: -;"/>
    <n v="2011"/>
    <n v="8900"/>
    <n v="10"/>
    <s v="in administrare"/>
    <s v="Hg 803/31.07.2012;OUG.1 din 04/01/2017;OUG.68 din 06/11/2019"/>
    <s v="mobil"/>
    <s v="Sex:I.M.;  anul nasterii:2008; locatia de baza:H Rusetu"/>
  </r>
  <r>
    <x v="13264"/>
    <s v="8.23.12"/>
    <m/>
    <m/>
    <s v=" El Sbaa XV-28 ( ES 15 / 28 R)"/>
    <m/>
    <s v="SUCEAVA"/>
    <s v="-"/>
    <s v="Tara: România; Judet: SUCEAVA; -;   -; Nr: -;"/>
    <n v="2011"/>
    <n v="10000"/>
    <n v="33"/>
    <s v="in administrare"/>
    <s v="Hg 803/31.07.2012;OUG.1 din 04/01/2017;OUG.68 din 06/11/2019"/>
    <s v="mobil"/>
    <s v="Sex:A.M.P.;  anul nasterii:2008; locatia de baza:H Radauti"/>
  </r>
  <r>
    <x v="13265"/>
    <s v="8.23.05"/>
    <m/>
    <m/>
    <s v=" Gidran XLIII - 31 ( G 43 / 31 T )"/>
    <m/>
    <s v="BUZĂU"/>
    <s v="-"/>
    <s v="Tara: România; Judet: BUZĂU; -;   -; Nr: -;"/>
    <n v="2011"/>
    <n v="10300"/>
    <n v="10"/>
    <s v="in administrare"/>
    <s v="Hg 803/31.07.2012; HG 598/ 14-AUG-13:598/14-AUG-13;OUG.1 din 04/01/2017;OUG.68 din 06/11/2019"/>
    <s v="mobil"/>
    <s v="Subrasa= ;Anul naşterii= ;Sexul= ;Locaţia de bază= ;"/>
  </r>
  <r>
    <x v="13266"/>
    <s v="8.23.05"/>
    <m/>
    <m/>
    <s v=" Gidran XLIII - 33 ( G 43 / 33 T )"/>
    <m/>
    <s v="BUZĂU"/>
    <s v="-"/>
    <s v="Tara: România; Judet: BUZĂU; -;   -; Nr: -;"/>
    <n v="2011"/>
    <n v="9400"/>
    <n v="10"/>
    <s v="in administrare"/>
    <s v="Hg 803/31.07.2012; HG 598/ 14-AUG-13:598/14-AUG-13;OUG.1 din 04/01/2017;OUG.68 din 06/11/2019"/>
    <s v="mobil"/>
    <s v="Subrasa= ;Anul naşterii= ;Sexul= ;Locaţia de bază= ;"/>
  </r>
  <r>
    <x v="13267"/>
    <s v="8.23.05"/>
    <m/>
    <m/>
    <s v=" Gidran XLV - 40 ( G 45 / 40 T )"/>
    <m/>
    <s v="BUZĂU"/>
    <s v="-"/>
    <s v="Tara: România; Judet: BUZĂU; -;   -; Nr: -;"/>
    <n v="2011"/>
    <n v="10300"/>
    <n v="10"/>
    <s v="in administrare"/>
    <s v="Hg 803/31.07.2012; HG 598/ 14-AUG-13:598/14-AUG-13;OUG.1 din 04/01/2017;OUG.68 din 06/11/2019"/>
    <s v="mobil"/>
    <s v="Subrasa= ;Anul naşterii= ;Sexul= ;Locaţia de bază= ;"/>
  </r>
  <r>
    <x v="13268"/>
    <s v="8.04.01"/>
    <m/>
    <m/>
    <s v=" Padure"/>
    <s v="conform amenajamentelor silvice"/>
    <s v="NEAMŢ"/>
    <s v="-"/>
    <s v="Tara: România; Judet: NEAMŢ; -;   -; Nr: -;"/>
    <n v="2004"/>
    <n v="10081"/>
    <n v="27"/>
    <s v="in administrare"/>
    <s v="Hg 825/07.08.2012; HG 478/ 24-IUN-15;HG.478/24-IUN-15;OUG.1 din 04/01/2017;HG.354/18.05.2017;OUG.68 din 06/11/2019"/>
    <s v="imobil"/>
    <s v="Suprafeţe=1,7265 ha mp;CF=50658 ;Date cadastrale=541 ;"/>
  </r>
  <r>
    <x v="13269"/>
    <s v="8.04.01"/>
    <m/>
    <m/>
    <s v=" Padure"/>
    <s v="conform amenajamentelor silvice"/>
    <s v="VASLUI"/>
    <s v="-"/>
    <s v="Tara: România; Judet: VASLUI; -;   -; Nr: -;"/>
    <n v="2003"/>
    <n v="54478"/>
    <n v="37"/>
    <s v="in administrare"/>
    <s v="Hg 825/07.08.2012;OUG.1 din 04/01/2017;HG.354/18.05.2017;OUG.68 din 06/11/2019"/>
    <s v="imobil"/>
    <s v="Suprafeţe=9,0074 ha, mp;CF=70411 ;Date cadastrale=207 ;"/>
  </r>
  <r>
    <x v="13270"/>
    <s v="8.04.01"/>
    <m/>
    <m/>
    <s v=" Padure"/>
    <s v="conform amenajamentelor silvice"/>
    <s v="VASLUI"/>
    <s v="-"/>
    <s v="Tara: România; Judet: VASLUI; -;   -; Nr: -;"/>
    <n v="2004"/>
    <n v="67727"/>
    <n v="37"/>
    <s v="in administrare"/>
    <s v="Hg 825/07.08.2012;OUG.1 din 04/01/2017;HG.354/18.05.2017;OUG.68 din 06/11/2019"/>
    <s v="imobil"/>
    <s v="Suprafeţe=9,0001 ha, mp;CF=70163 ;Date cadastrale=215 ;"/>
  </r>
  <r>
    <x v="13271"/>
    <s v="8.04.01"/>
    <m/>
    <m/>
    <s v=" Padure"/>
    <s v="conform amenajamentelor silvice"/>
    <s v="BACĂU"/>
    <s v="-"/>
    <s v="Tara: România; Judet: BACĂU; -;   -; Nr: -;"/>
    <n v="2004"/>
    <n v="75231"/>
    <n v="4"/>
    <s v="in administrare"/>
    <s v="Hg 825/07.08.2012;OUG.1 din 04/01/2017;HG.354/18.05.2017;OUG.68 din 06/11/2019"/>
    <s v="imobil"/>
    <s v="Suprafeţe=9 ha, mp;CF=60338 ;Date cadastrale=590 ;"/>
  </r>
  <r>
    <x v="13272"/>
    <s v="8.30.01"/>
    <m/>
    <m/>
    <s v="Corectare torenti Transfagarasan"/>
    <m/>
    <s v="ARGEŞ"/>
    <s v="-"/>
    <s v="Tara: România; Judet: ARGEŞ; -;   -; Nr: -;"/>
    <n v="2007"/>
    <n v="1415204"/>
    <n v="3"/>
    <s v="in administrare"/>
    <s v="HG 987/2012;OUG.1 din 04/01/2017;HG.354/18.05.2017;OUG.68 din 06/11/2019;HG.846/08.10.2020"/>
    <s v="imobil"/>
    <s v="Lungime albie corectată/consolidată=0,7 km;"/>
  </r>
  <r>
    <x v="13273"/>
    <s v="8.30.01"/>
    <m/>
    <m/>
    <s v="CT Raul Targului Amonte Rausor"/>
    <m/>
    <s v="ARGEŞ"/>
    <s v="-"/>
    <s v="Tara: România; Judet: ARGEŞ; -;   -; Nr: -;"/>
    <n v="2003"/>
    <n v="2265132"/>
    <n v="3"/>
    <s v="in administrare"/>
    <s v="HG 987/2012; HG 478/ 24-IUN-15;HG.478/24-IUN-15;OUG.1 din 04/01/2017;HG.354/18.05.2017;OUG.68 din 06/11/2019;HG.846/08.10.2020"/>
    <s v="imobil"/>
    <s v="Lungime albie corectată/consolidată=2,5 km;"/>
  </r>
  <r>
    <x v="13274"/>
    <s v="8.30.01"/>
    <m/>
    <m/>
    <s v="CT Bazinul hidrografic Rausor Raul Targului"/>
    <m/>
    <s v="ARGEŞ"/>
    <s v="-"/>
    <s v="Tara: România; Judet: ARGEŞ; -;   -; Nr: -;"/>
    <n v="2006"/>
    <n v="4508023"/>
    <n v="3"/>
    <s v="in administrare"/>
    <s v="HG 987/2012; HG 478/ 24-IUN-15;HG.478/24-IUN-15;OUG.1 din 04/01/2017;HG.354/18.05.2017;OUG.68 din 06/11/2019;HG.846/08.10.2020"/>
    <s v="imobil"/>
    <s v="Lungime albie corectată/consolidată=3,5 km;"/>
  </r>
  <r>
    <x v="13275"/>
    <s v="8.30.01"/>
    <m/>
    <m/>
    <s v="CT Rausor Menghea"/>
    <m/>
    <s v="ARGEŞ"/>
    <s v="-"/>
    <s v="Tara: România; Judet: ARGEŞ; -;   -; Nr: -;"/>
    <n v="2003"/>
    <n v="1663448"/>
    <n v="3"/>
    <s v="in administrare"/>
    <s v="HG 987/2012; HG 478/ 24-IUN-15;HG.478/24-IUN-15;OUG.1 din 04/01/2017;HG.354/18.05.2017;OUG.68 din 06/11/2019;HG.846/08.10.2020"/>
    <s v="imobil"/>
    <s v="Lungime albie corectată/consolidată=1,2 km;"/>
  </r>
  <r>
    <x v="13276"/>
    <s v="8.30.01"/>
    <m/>
    <m/>
    <s v="Corectare torenti Tamasi, etapa II"/>
    <m/>
    <s v="BACĂU"/>
    <s v="-"/>
    <s v="Tara: România; Judet: BACĂU; -;   -; Nr: -;"/>
    <n v="2006"/>
    <n v="1107312"/>
    <n v="4"/>
    <s v="in administrare"/>
    <s v="HG 987/2012;OUG.1 din 04/01/2017;HG.354/18.05.2017;OUG.68 din 06/11/2019;HG.846/08.10.2020"/>
    <s v="imobil"/>
    <s v="Lungime albie corectată/consolidată=1,5 km;"/>
  </r>
  <r>
    <x v="13277"/>
    <s v="8.30.01"/>
    <m/>
    <m/>
    <s v="CT Capra si Agastin"/>
    <m/>
    <s v="BACĂU"/>
    <s v="-"/>
    <s v="Tara: România; Judet: BACĂU; -;   -; Nr: -;"/>
    <n v="2011"/>
    <n v="1886792"/>
    <n v="4"/>
    <s v="in administrare"/>
    <s v="HG 987/2012; HG 478/ 24-IUN-15;HG.478/24-IUN-15;OUG.1 din 04/01/2017;HG.354/18.05.2017;OUG.68 din 06/11/2019;HG.846/08.10.2020"/>
    <s v="imobil"/>
    <s v="Lungime albie corectată/consolidată=1,93 km;"/>
  </r>
  <r>
    <x v="13278"/>
    <s v="8.30.01"/>
    <m/>
    <m/>
    <s v="Corectare torenti Valea Draganului, obiect I"/>
    <m/>
    <s v="BIHOR"/>
    <s v="-"/>
    <s v="Tara: România; Judet: BIHOR; -;   -; Nr: -;"/>
    <n v="2008"/>
    <n v="2188954"/>
    <n v="5"/>
    <s v="in administrare"/>
    <s v="HG 987/2012;OUG.1 din 04/01/2017;HG.354/18.05.2017;OUG.68 din 06/11/2019;HG.846/08.10.2020"/>
    <s v="imobil"/>
    <s v="Lungime albie corectată/consolidată=1,7 km;"/>
  </r>
  <r>
    <x v="13279"/>
    <s v="8.30.01"/>
    <m/>
    <m/>
    <s v="Corectare torenti Bazinul hidrografic Valea Nehoiului, obiect II"/>
    <m/>
    <s v="BUZĂU"/>
    <s v="-"/>
    <s v="Tara: România; Judet: BUZĂU; -;   -; Nr: -;"/>
    <n v="2009"/>
    <n v="831893"/>
    <n v="10"/>
    <s v="in administrare"/>
    <s v="_x000a_HG 987/2012;OUG.1 din 04/01/2017;OUG.68 din 06/11/2019;HG.846/08.10.2020"/>
    <s v="imobil"/>
    <s v="Lungime albie corectată/consolidată=2,9 km;"/>
  </r>
  <r>
    <x v="13280"/>
    <s v="8.30.01"/>
    <m/>
    <m/>
    <s v="Baraje fixe Plaiul Florilor"/>
    <m/>
    <s v="BUZĂU"/>
    <s v="-"/>
    <s v="Tara: România; Judet: BUZĂU; -;   -; Nr: -;"/>
    <n v="2008"/>
    <n v="228950"/>
    <n v="10"/>
    <s v="in administrare"/>
    <s v="HG 987/2012;OUG.1 din 04/01/2017;HG.354/18.05.2017;OUG.68 din 06/11/2019;HG.846/08.10.2020"/>
    <s v="imobil"/>
    <s v="Lungime albie corectată/consolidată=2 km;"/>
  </r>
  <r>
    <x v="13281"/>
    <s v="8.30.01"/>
    <m/>
    <m/>
    <s v="Corectare torenti Valiug"/>
    <m/>
    <s v="CARAŞ-SEVERIN"/>
    <s v="-"/>
    <s v="Tara: România; Judet: CARAŞ-SEVERIN; -;   -; Nr: -;"/>
    <n v="2006"/>
    <n v="3094703"/>
    <n v="11"/>
    <s v="in administrare"/>
    <s v="HG 987/2012;OUG.1 din 04/01/2017;HG.354/18.05.2017;OUG.68 din 06/11/2019;HG.846/08.10.2020"/>
    <s v="imobil"/>
    <s v="Lungime albie corectată/consolidată=1,6 km;"/>
  </r>
  <r>
    <x v="13282"/>
    <s v="8.30.01"/>
    <m/>
    <m/>
    <s v="Corectare torenti Valea Tamaia"/>
    <m/>
    <s v="DÂMBOVIŢA"/>
    <s v="-"/>
    <s v="Tara: România; Judet: DÂMBOVIŢA; -;   -; Nr: -;"/>
    <n v="2007"/>
    <n v="4196559"/>
    <n v="15"/>
    <s v="in administrare"/>
    <s v="HG 987/2012; HG 478/ 24-IUN-15;HG.478/24-IUN-15;OUG.1 din 04/01/2017;HG.354/18.05.2017;OUG.68 din 06/11/2019;HG.846/08.10.2020"/>
    <s v="imobil"/>
    <s v="Lungime albie corectată/consolidată=3,5 km;"/>
  </r>
  <r>
    <x v="13283"/>
    <s v="8.30.01"/>
    <m/>
    <m/>
    <s v="CT Paraul Noroiului, Strungii, Rachiti"/>
    <m/>
    <s v="HARGHITA"/>
    <s v="-"/>
    <s v="Tara: România; Judet: HARGHITA; -;   -; Nr: -;"/>
    <n v="2010"/>
    <n v="1720239"/>
    <n v="19"/>
    <s v="in administrare"/>
    <s v="HG 987/2012; HG 478/ 24-IUN-15;HG.478/24-IUN-15;OUG.1 din 04/01/2017;HG.354/18.05.2017;OUG.68 din 06/11/2019;HG.846/08.10.2020"/>
    <s v="imobil"/>
    <s v="Lungime albie corectată/consolidată=1,29 km;"/>
  </r>
  <r>
    <x v="13284"/>
    <s v="8.30.01"/>
    <m/>
    <m/>
    <s v="Corectare torenti Carbunele, Radoteasa"/>
    <m/>
    <s v="MEHEDINŢI"/>
    <s v="-"/>
    <s v="Tara: România; Judet: MEHEDINŢI; -;   -; Nr: -;"/>
    <n v="2008"/>
    <n v="1893105"/>
    <n v="25"/>
    <s v="in administrare"/>
    <s v="HG 987/2012;OUG.1 din 04/01/2017;HG.354/18.05.2017;OUG.68 din 06/11/2019;HG.846/08.10.2020"/>
    <s v="imobil"/>
    <s v="Lungime albie corectată/consolidată=2,7 km;"/>
  </r>
  <r>
    <x v="13285"/>
    <s v="8.30.01"/>
    <m/>
    <m/>
    <s v="Corectare torenti Scurtu Maneasa"/>
    <m/>
    <s v="MEHEDINŢI"/>
    <s v="-"/>
    <s v="Tara: România; Judet: MEHEDINŢI; -;   -; Nr: -;"/>
    <n v="2008"/>
    <n v="2998978"/>
    <n v="25"/>
    <s v="in administrare"/>
    <s v="HG 987/2012;OUG.1 din 04/01/2017;HG.354/18.05.2017;OUG.68 din 06/11/2019;HG.846/08.10.2020"/>
    <s v="imobil"/>
    <s v="Lungime albie corectată/consolidată=2,7 km;"/>
  </r>
  <r>
    <x v="13286"/>
    <s v="8.30.01"/>
    <m/>
    <m/>
    <s v="Corectare torenti Stirbita, Ogasul Sec"/>
    <m/>
    <s v="MEHEDINŢI"/>
    <s v="-"/>
    <s v="Tara: România; Judet: MEHEDINŢI; -;   -; Nr: -;"/>
    <n v="2009"/>
    <n v="1896799"/>
    <n v="25"/>
    <s v="in administrare"/>
    <s v="HG 987/2012;OUG.1 din 04/01/2017;HG.354/18.05.2017;OUG.68 din 06/11/2019;HG.846/08.10.2020"/>
    <s v="imobil"/>
    <s v="Lungime albie corectată/consolidată=2,5 km;"/>
  </r>
  <r>
    <x v="13287"/>
    <s v="8.30.01"/>
    <m/>
    <m/>
    <s v="Corectare torenti  Bazinul hidrografic Muresul Superior"/>
    <m/>
    <s v="MUREŞ"/>
    <s v="-"/>
    <s v="Tara: România; Judet: MUREŞ; -;   -; Nr: -;"/>
    <n v="2006"/>
    <n v="3375611"/>
    <n v="26"/>
    <s v="in administrare"/>
    <s v="HG 987/2012;OUG.1 din 04/01/2017;HG.354/18.05.2017;OUG.68 din 06/11/2019;HG.846/08.10.2020"/>
    <s v="imobil"/>
    <s v="Lungime albie corectată/consolidată=4,38 km;"/>
  </r>
  <r>
    <x v="13288"/>
    <s v="8.30.01"/>
    <m/>
    <m/>
    <s v="CT Valea Fiarelor II"/>
    <m/>
    <s v="PRAHOVA"/>
    <s v="-"/>
    <s v="Tara: România; Judet: PRAHOVA; -;   -; Nr: -;"/>
    <n v="2007"/>
    <n v="562086"/>
    <n v="29"/>
    <s v="in administrare"/>
    <s v="HG 987/2012; HG 478/ 24-IUN-15;HG.478/24-IUN-15;OUG.1 din 04/01/2017;HG.354/18.05.2017;OUG.68 din 06/11/2019;HG.846/08.10.2020"/>
    <s v="imobil"/>
    <s v="Lungime albie corectată/consolidată=0,5 km;"/>
  </r>
  <r>
    <x v="13289"/>
    <s v="8.30.01"/>
    <m/>
    <m/>
    <s v="Corectare torenti Bazin Primataru"/>
    <m/>
    <s v="SUCEAVA"/>
    <s v="-"/>
    <s v="Tara: România; Judet: SUCEAVA; -;   -; Nr: -;"/>
    <n v="2009"/>
    <n v="843575"/>
    <n v="33"/>
    <s v="in administrare"/>
    <s v="HG 987/2012;OUG.1 din 04/01/2017;HG.354/18.05.2017;OUG.68 din 06/11/2019;HG.846/08.10.2020"/>
    <s v="imobil"/>
    <s v="Lungime albie corectată/consolidată=0,6 km;"/>
  </r>
  <r>
    <x v="13290"/>
    <s v="8.30.01"/>
    <m/>
    <m/>
    <s v="Corectare torenti  Caciulata,  obiect II"/>
    <m/>
    <s v="VÂLCEA"/>
    <s v="-"/>
    <s v="Tara: România; Judet: VÂLCEA; -;   -; Nr: -;"/>
    <n v="2007"/>
    <n v="1052822"/>
    <n v="38"/>
    <s v="in administrare"/>
    <s v="HG 987/2012;OUG.1 din 04/01/2017;HG.354/18.05.2017;OUG.68 din 06/11/2019;HG.846/08.10.2020"/>
    <s v="imobil"/>
    <s v="Lungime albie corectată/consolidată=1,13 km;"/>
  </r>
  <r>
    <x v="13291"/>
    <s v="8.30.01"/>
    <m/>
    <m/>
    <s v="CT Stoilesti-Ravena 26-101"/>
    <m/>
    <s v="VÂLCEA"/>
    <s v="-"/>
    <s v="Tara: România; Judet: VÂLCEA; -;   -; Nr: -;"/>
    <n v="2008"/>
    <n v="875538"/>
    <n v="38"/>
    <s v="in administrare"/>
    <s v="HG 987/2012; HG 478/ 24-IUN-15;HG.478/24-IUN-15;OUG.1 din 04/01/2017;HG.354/18.05.2017;OUG.68 din 06/11/2019;HG.846/08.10.2020"/>
    <s v="imobil"/>
    <s v="Lungime albie corectată/consolidată=1,1 km;"/>
  </r>
  <r>
    <x v="13292"/>
    <s v="8.04.01"/>
    <m/>
    <m/>
    <s v="Teren destinat impaduriri"/>
    <s v="conform amenajamentului sivic"/>
    <s v="ARGEŞ"/>
    <s v="-"/>
    <s v="Tara: România; Judet: ARGEŞ; -;   -; Nr: -;"/>
    <n v="2003"/>
    <n v="8029"/>
    <n v="3"/>
    <s v="in administrare"/>
    <s v="HG 460/10-IUL-13; HG 460/ 10-IUL-13:460/10-IUL-13;OUG.1 din 04/01/2017;HG.354/18.05.2017;OUG.68 din 06/11/2019"/>
    <s v="imobil"/>
    <s v="Suprafeţe=55000 mp;CF=70090 ;Date cadastrale=289 ;"/>
  </r>
  <r>
    <x v="13293"/>
    <s v="8.04.01"/>
    <m/>
    <m/>
    <s v="Padure"/>
    <s v="conform amenajamentului silvic"/>
    <s v="ARGEŞ"/>
    <s v="Morăreşti"/>
    <s v="Tara: România; Judet: ARGEŞ;Com Morăreşti;   -; Nr: -;"/>
    <n v="2003"/>
    <n v="79081"/>
    <n v="3"/>
    <s v="in administrare"/>
    <s v="HG 460/10-IUL-13;OUG.1 din 04/01/2017;HG.354/18.05.2017;OUG.68 din 06/11/2019"/>
    <s v="imobil"/>
    <s v="Suprafeţe=50000 mp;CF=80192, 80191 ;Date cadastrale=117, 115 ;"/>
  </r>
  <r>
    <x v="13294"/>
    <s v="8.04.01"/>
    <m/>
    <m/>
    <s v="Padure"/>
    <s v="conform amenajamentului silvic"/>
    <s v="ARGEŞ"/>
    <s v="Călineşti"/>
    <s v="Tara: România; Judet: ARGEŞ;Com Călineşti;   -; Nr: -;"/>
    <n v="2003"/>
    <n v="107189"/>
    <n v="3"/>
    <s v="in administrare"/>
    <s v="HG 460/10-IUL-13;OUG.1 din 04/01/2017;HG.354/18.05.2017;OUG.68 din 06/11/2019"/>
    <s v="imobil"/>
    <s v="Suprafeţe=100120 mp;CF=81148 ;Date cadastrale=612 ;"/>
  </r>
  <r>
    <x v="13295"/>
    <s v="8.04.01"/>
    <m/>
    <m/>
    <s v="Padure"/>
    <s v="conform amenajamentului silvic"/>
    <s v="ARGEŞ"/>
    <s v="Nucşoara"/>
    <s v="Tara: România; Judet: ARGEŞ;Com Nucşoara;   -; Nr: -;"/>
    <n v="2002"/>
    <n v="26753"/>
    <n v="3"/>
    <s v="in administrare"/>
    <s v="HG 460/10-IUL-13;OUG.1 din 04/01/2017;HG.354/18.05.2017;OUG.68 din 06/11/2019"/>
    <s v="imobil"/>
    <s v="Suprafeţe=10000 mp;CF=80567 ;Date cadastrale=132 ;"/>
  </r>
  <r>
    <x v="13296"/>
    <s v="8.04.01"/>
    <m/>
    <m/>
    <s v="Padure"/>
    <s v="conform amenajamentului silvic"/>
    <s v="BACĂU"/>
    <s v="Bereşti-Tazlău"/>
    <s v="Tara: România; Judet: BACĂU;Com Bereşti-Tazlău;   -; Nr: -;"/>
    <n v="2003"/>
    <n v="50872"/>
    <n v="4"/>
    <s v="in administrare"/>
    <s v="HG 460/10-IUL-13;OUG.1 din 04/01/2017;HG.354/18.05.2017;OUG.68 din 06/11/2019"/>
    <s v="imobil"/>
    <s v="Suprafeţe=90036 mp;CF=60270 ;Date cadastrale=369 ;"/>
  </r>
  <r>
    <x v="13297"/>
    <s v="8.04.01"/>
    <m/>
    <m/>
    <s v="Teren destinat impaduririi"/>
    <s v="conform amenajamentului silvic"/>
    <s v="BACĂU"/>
    <s v="Târgu Ocna"/>
    <s v="Tara: România; Judet: BACĂU;Orş Târgu Ocna;   -; Nr: -;"/>
    <n v="2003"/>
    <n v="1522"/>
    <n v="4"/>
    <s v="in administrare"/>
    <s v="HG 460/10-IUL-13;OUG.1 din 04/01/2017;HG.354/18.05.2017;OUG.68 din 06/11/2019"/>
    <s v="imobil"/>
    <s v="Suprafeţe=17442 mp;CF=60827 ;Date cadastrale=1057 ;"/>
  </r>
  <r>
    <x v="13298"/>
    <s v="8.04.01"/>
    <m/>
    <m/>
    <s v="Padure"/>
    <s v="conform amenajamentului silvic"/>
    <s v="DÂMBOVIŢA"/>
    <s v="Bezdead"/>
    <s v="Tara: România; Judet: DÂMBOVIŢA;Com Bezdead;   -; Nr: -;"/>
    <n v="2004"/>
    <n v="67435"/>
    <n v="15"/>
    <s v="in administrare"/>
    <s v="HG 460/10-IUL-13;OUG.1 din 04/01/2017;HG.354/18.05.2017;OUG.68 din 06/11/2019"/>
    <s v="imobil"/>
    <s v="Suprafeţe=85000 mp;CF=70357 ;Date cadastrale=576 ;"/>
  </r>
  <r>
    <x v="13299"/>
    <s v="8.04.01"/>
    <m/>
    <m/>
    <s v="Teren destinat impaduririi"/>
    <s v="conform amenajamentului silvic"/>
    <s v="DÂMBOVIŢA"/>
    <s v="Bezdead"/>
    <s v="Tara: România; Judet: DÂMBOVIŢA;Com Bezdead;   -; Nr: -;"/>
    <n v="2004"/>
    <n v="18080"/>
    <n v="15"/>
    <s v="in administrare"/>
    <s v="HG 460/10-IUL-13;OUG.1 din 04/01/2017;HG.354/18.05.2017;OUG.68 din 06/11/2019"/>
    <s v="imobil"/>
    <s v="Suprafeţe=8000 mp;CF=70355 ;Date cadastrale=682 ;"/>
  </r>
  <r>
    <x v="13300"/>
    <s v="8.04.01"/>
    <m/>
    <m/>
    <s v="Padure"/>
    <s v="conform amenajamentului silvic"/>
    <s v="DÂMBOVIŢA"/>
    <s v="Ulieşti"/>
    <s v="Tara: România; Judet: DÂMBOVIŢA;Com Ulieşti;   -; Nr: -;"/>
    <n v="2004"/>
    <n v="4904"/>
    <n v="15"/>
    <s v="in administrare"/>
    <s v="HG 460/10-IUL-13;OUG.1 din 04/01/2017;HG.354/18.05.2017;OUG.68 din 06/11/2019"/>
    <s v="imobil"/>
    <s v="Suprafeţe=39998 mp;CF=70615 ;Date cadastrale=383 ;"/>
  </r>
  <r>
    <x v="13301"/>
    <s v="8.04.01"/>
    <m/>
    <m/>
    <s v="Padure"/>
    <s v="conform amenajamentului silvic"/>
    <s v="DÂMBOVIŢA"/>
    <s v="Ocniţa"/>
    <s v="Tara: România; Judet: DÂMBOVIŢA;Com Ocniţa;   -; Nr: -;"/>
    <n v="2004"/>
    <n v="1566"/>
    <n v="15"/>
    <s v="in administrare"/>
    <s v="HG 460/10-IUL-13;OUG.1 din 04/01/2017;HG.354/18.05.2017;OUG.68 din 06/11/2019"/>
    <s v="imobil"/>
    <s v="Suprafeţe=7497 mp;CF=70266 ;Date cadastrale=287 ;"/>
  </r>
  <r>
    <x v="13302"/>
    <s v="8.04.01"/>
    <m/>
    <m/>
    <s v="Padure"/>
    <s v="conform amenajamentului silvic"/>
    <s v="DÂMBOVIŢA"/>
    <s v="Moreni"/>
    <s v="Tara: România; Judet: DÂMBOVIŢA;Mun Moreni;   -; Nr: -;"/>
    <n v="2004"/>
    <n v="66808"/>
    <n v="15"/>
    <s v="in administrare"/>
    <s v="HG 460/10-IUL-13;OUG.1 din 04/01/2017;HG.354/18.05.2017;OUG.68 din 06/11/2019"/>
    <s v="imobil"/>
    <s v="Suprafeţe=90000 mp;CF=71455, 71456, 71457 ;Date cadastrale=1636, 1637, 1638 ;"/>
  </r>
  <r>
    <x v="13303"/>
    <s v="8.04.01"/>
    <m/>
    <m/>
    <s v="Padure"/>
    <s v="conform amenajamentului silvic"/>
    <s v="DÂMBOVIŢA"/>
    <s v="I. L. Caragiale"/>
    <s v="Tara: România; Judet: DÂMBOVIŢA;Com I. L. Caragiale;   -; Nr: -;"/>
    <n v="2004"/>
    <n v="58088"/>
    <n v="15"/>
    <s v="in administrare"/>
    <s v="HG 460/10-IUL-13;OUG.1 din 04/01/2017;HG.354/18.05.2017;OUG.68 din 06/11/2019"/>
    <s v="imobil"/>
    <s v="Suprafeţe=37500 mp;CF=70595 ;Date cadastrale=365/1 ;"/>
  </r>
  <r>
    <x v="13304"/>
    <s v="8.04.01"/>
    <m/>
    <m/>
    <s v="Padure"/>
    <s v="conform amenajamentului silvic"/>
    <s v="GORJ"/>
    <s v="Tismana"/>
    <s v="Tara: România; Judet: GORJ;Orş Tismana;   -; Nr: -;"/>
    <n v="2003"/>
    <n v="33658"/>
    <n v="18"/>
    <s v="in administrare"/>
    <s v="HG 460/10-IUL-13;OUG.1 din 04/01/2017;HG.354/18.05.2017;OUG.68 din 06/11/2019"/>
    <s v="imobil"/>
    <s v="Suprafeţe=39583 mp;CF=36082 ;Date cadastrale=472 ;"/>
  </r>
  <r>
    <x v="13305"/>
    <s v="8.04.01"/>
    <m/>
    <m/>
    <s v="Padure"/>
    <s v="conform amenajamentului silvic"/>
    <s v="GORJ"/>
    <s v="Tismana"/>
    <s v="Tara: România; Judet: GORJ;Orş Tismana;   -; Nr: -;"/>
    <n v="2003"/>
    <n v="33658"/>
    <n v="18"/>
    <s v="in administrare"/>
    <s v="HG 460/10-IUL-13;OUG.1 din 04/01/2017;HG.354/18.05.2017;OUG.68 din 06/11/2019"/>
    <s v="imobil"/>
    <s v="Suprafeţe=39532 mp;CF=36081 ;Date cadastrale=471 ;"/>
  </r>
  <r>
    <x v="13306"/>
    <s v="8.04.01"/>
    <m/>
    <m/>
    <s v="Padure"/>
    <s v="conform amenajamentului silvic"/>
    <s v="GORJ"/>
    <s v="Bărbăteşti"/>
    <s v="Tara: România; Judet: GORJ;Com Bărbăteşti;   -; Nr: -;"/>
    <n v="2003"/>
    <n v="21302"/>
    <n v="18"/>
    <s v="in administrare"/>
    <s v="HG 460/10-IUL-13;OUG.1 din 04/01/2017;HG.354/18.05.2017;OUG.68 din 06/11/2019"/>
    <s v="imobil"/>
    <s v="Suprafeţe=25009 mp;CF=35392 ;Date cadastrale=223 ;"/>
  </r>
  <r>
    <x v="13307"/>
    <s v="8.04.01"/>
    <m/>
    <m/>
    <s v="Padure"/>
    <s v="conform amenajamentului silvic"/>
    <s v="GORJ"/>
    <s v="Runcu"/>
    <s v="Tara: România; Judet: GORJ;Com Runcu;   -; Nr: -;"/>
    <n v="2004"/>
    <n v="85210"/>
    <n v="18"/>
    <s v="in administrare"/>
    <s v="HG 460/10-IUL-13;OUG.1 din 04/01/2017;HG.354/18.05.2017;OUG.68 din 06/11/2019"/>
    <s v="imobil"/>
    <s v="Suprafeţe=100243 mp;CF=35995 ;Date cadastrale=507 ;"/>
  </r>
  <r>
    <x v="13308"/>
    <s v="8.04.01"/>
    <m/>
    <m/>
    <s v="Padure"/>
    <s v="conform amenajamentului silvic"/>
    <s v="GORJ"/>
    <s v="Runcu"/>
    <s v="Tara: România; Judet: GORJ;Com Runcu;   -; Nr: -;"/>
    <n v="2004"/>
    <n v="76689"/>
    <n v="18"/>
    <s v="in administrare"/>
    <s v="HG 460/10-IUL-13;OUG.1 din 04/01/2017;HG.354/18.05.2017;OUG.68 din 06/11/2019"/>
    <s v="imobil"/>
    <s v="Suprafeţe=89867 mp;CF=35992 ;Date cadastrale=508 ;"/>
  </r>
  <r>
    <x v="13309"/>
    <s v="8.04.01"/>
    <m/>
    <m/>
    <s v="Padure"/>
    <s v="conform amenajamentului silvic"/>
    <s v="GORJ"/>
    <s v="Runcu"/>
    <s v="Tara: România; Judet: GORJ;Com Runcu;   -; Nr: -;"/>
    <n v="2004"/>
    <n v="85210"/>
    <n v="18"/>
    <s v="in administrare"/>
    <s v="HG 460/10-IUL-13;OUG.1 din 04/01/2017;HG.354/18.05.2017;OUG.68 din 06/11/2019"/>
    <s v="imobil"/>
    <s v="Suprafeţe=10000 mp;CF=35991 ;Date cadastrale=509 ;"/>
  </r>
  <r>
    <x v="13310"/>
    <s v="8.23.11"/>
    <m/>
    <m/>
    <s v="Olaroiu (Ut 27/R)"/>
    <m/>
    <s v="BUZĂU"/>
    <s v="Ruşeţu"/>
    <s v="Tara: România; Judet: BUZĂU;Com Ruşeţu;   -; Nr: -;"/>
    <n v="2012"/>
    <n v="9400"/>
    <n v="10"/>
    <s v="in administrare"/>
    <s v="HG 598/14-AUG-13;OUG.1 din 04/01/2017;OUG.68 din 06/11/2019"/>
    <s v="mobil"/>
    <s v=" Subrasa= ;Anul naşterii=2009 ;Sexul=armasar monta publica ;Locaţia de bază=H Rusetu ;"/>
  </r>
  <r>
    <x v="13311"/>
    <s v="8.23.13"/>
    <m/>
    <m/>
    <s v="Relaxa (D/K 110)"/>
    <m/>
    <s v="CĂLĂRAŞI"/>
    <s v="Dor Mărunt"/>
    <s v="Tara: România; Judet: CĂLĂRAŞI;Com Dor Mărunt;   -; Nr: -;"/>
    <n v="2012"/>
    <n v="9400"/>
    <n v="51"/>
    <s v="in administrare"/>
    <s v="HG 598/14-AUG-13;OUG.1 din 04/01/2017;OUG.68 din 06/11/2019"/>
    <s v="mobil"/>
    <s v=" Subrasa= ;Anul naşterii=2008 ;Sexul=iapa mama ;Locaţia de bază=H Dor Marunt ;"/>
  </r>
  <r>
    <x v="13312"/>
    <s v="8.23.13"/>
    <m/>
    <m/>
    <s v="Regina Antoaneta (D/FG 14)"/>
    <m/>
    <s v="CĂLĂRAŞI"/>
    <s v="Dor Mărunt"/>
    <s v="Tara: România; Judet: CĂLĂRAŞI;Com Dor Mărunt;   -; Nr: -;"/>
    <n v="2012"/>
    <n v="9400"/>
    <n v="51"/>
    <s v="in administrare"/>
    <s v="HG 598/14-AUG-13;OUG.1 din 04/01/2017;OUG.68 din 06/11/2019"/>
    <s v="mobil"/>
    <s v=" Subrasa= ;Anul naşterii=2009 ;Sexul=iapa mama ;Locaţia de bază=H Dor Marunt ;"/>
  </r>
  <r>
    <x v="13313"/>
    <s v="8.23.03"/>
    <m/>
    <m/>
    <s v="Ziua Buna (Cv/9 J)"/>
    <m/>
    <s v="CĂLĂRAŞI"/>
    <s v="Perişoru"/>
    <s v="Tara: România; Judet: CĂLĂRAŞI;Com Perişoru;   -; Nr: -;"/>
    <n v="2012"/>
    <n v="10300"/>
    <n v="51"/>
    <s v="in administrare"/>
    <s v="HG 598/14-AUG-13;OUG.1 din 04/01/2017;OUG.68 din 06/11/2019"/>
    <s v="mobil"/>
    <s v=" Subrasa= ;Anul naşterii=2009 ;Sexul=iapa mama ;Locaţia de bază=H Jegalia ;"/>
  </r>
  <r>
    <x v="13314"/>
    <s v="8.23.09"/>
    <m/>
    <m/>
    <s v="Pablo/Nedjari XIII-10 (10M/Nj 13)"/>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3315"/>
    <s v="8.23.09"/>
    <m/>
    <m/>
    <s v="Rasha/Hadban XXXVIII-13 (13M/H 38)"/>
    <m/>
    <s v="CONSTANŢA"/>
    <s v="Mangalia"/>
    <s v="Tara: România; Judet: CONSTANŢA;Mun Mangalia; Şos  Constanţei; Nr: 52;"/>
    <n v="2012"/>
    <n v="9400"/>
    <n v="13"/>
    <s v="in administrare"/>
    <s v="HG 598/14-AUG-13;OUG.1 din 04/01/2017;OUG.68 din 06/11/2019"/>
    <s v="mobil"/>
    <s v=" Subrasa= ;Anul naşterii=2009 ;Sexul=iapa mama ;Locaţia de bază=H. Mangalia ;"/>
  </r>
  <r>
    <x v="13316"/>
    <s v="8.23.06"/>
    <m/>
    <m/>
    <s v="Goral XX-12 (G 20/12 L)"/>
    <m/>
    <s v="SUCEAVA"/>
    <s v="Moldova-Suliţa"/>
    <s v="Tara: România; Judet: SUCEAVA;Com Moldova-Suliţa;   -; Nr: -;"/>
    <n v="2012"/>
    <n v="8000"/>
    <n v="33"/>
    <s v="in administrare"/>
    <s v="HG 598/14-AUG-13;OUG.1 din 04/01/2017;OUG.68 din 06/11/2019"/>
    <s v="mobil"/>
    <s v=" Subrasa= ;Anul naşterii=2009 ;Sexul=iapa mama ;Locaţia de bază=H Lucina ;"/>
  </r>
  <r>
    <x v="13317"/>
    <s v="8.23.04"/>
    <m/>
    <m/>
    <s v="Furioso LXVII-44 (F 67/44 S)_x000a_Furioso LXVII - 44 (F 67/44 S)"/>
    <m/>
    <s v="OLT"/>
    <s v="Slatina"/>
    <s v="Tara: România; Judet: OLT;MRJ Slatina; Str  Recea; Nr: 24;"/>
    <n v="2012"/>
    <n v="9400"/>
    <n v="28"/>
    <s v="in administrare"/>
    <s v="HG 598/14-AUG-13;OUG.1 din 04/01/2017;OUG.68 din 06/11/2019"/>
    <s v="mobil"/>
    <s v=" Subrasa= ;Anul naşterii=2008 ;Sexul=iapa mama ;Locaţia de bază=H. Slatina ;"/>
  </r>
  <r>
    <x v="13318"/>
    <s v="8.23.04"/>
    <m/>
    <m/>
    <s v="North Star XLIV-1 (Z 44/1 S)"/>
    <m/>
    <s v="OLT"/>
    <s v="Slatina"/>
    <s v="Tara: România; Judet: OLT;MRJ Slatina; Str  Recea; Nr: 24;"/>
    <n v="2012"/>
    <n v="10000"/>
    <n v="28"/>
    <s v="in administrare"/>
    <s v="HG 598/14-AUG-13;OUG.1 din 04/01/2017;OUG.68 din 06/11/2019"/>
    <s v="mobil"/>
    <s v=" Subrasa= ;Anul naşterii=2009 ;Sexul=armasar monta publica ;Locaţia de bază=H. Slatina ;"/>
  </r>
  <r>
    <x v="13319"/>
    <s v="8.23.13"/>
    <m/>
    <m/>
    <s v="Osanda(R/Lt 50)"/>
    <m/>
    <s v="CĂLĂRAŞI"/>
    <s v="Dor Mărunt"/>
    <s v="Tara: România; Judet: CĂLĂRAŞI;Com Dor Mărunt;   -; Nr: -;"/>
    <n v="2012"/>
    <n v="9400"/>
    <n v="51"/>
    <s v="in administrare"/>
    <s v="HG 598/14-AUG-13;OUG.1 din 04/01/2017;OUG.68 din 06/11/2019"/>
    <s v="mobil"/>
    <s v=" Subrasa= ;Anul naşterii=2005 ;Sexul=iapa mama ;Locaţia de bază=H Dor Marunt ;"/>
  </r>
  <r>
    <x v="13320"/>
    <s v="8.23.07"/>
    <m/>
    <m/>
    <s v="Conversano XXXV-18 (C 35/18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13321"/>
    <s v="8.23.11"/>
    <m/>
    <m/>
    <s v="Decar (KJ 29/HB)"/>
    <m/>
    <s v="BISTRIŢA-NĂSĂUD"/>
    <s v="-"/>
    <s v="Tara: România; Judet: BISTRIŢA-NĂSĂUD; -;   -; Nr: 45; Beclean pe Somes"/>
    <n v="2012"/>
    <n v="9400"/>
    <n v="6"/>
    <s v="in administrare"/>
    <s v="HG 598/14-AUG-13;OUG.1 din 04/01/2017;OUG.68 din 06/11/2019"/>
    <s v="mobil"/>
    <s v=" Subrasa= ;Anul naşterii=2009 ;Sexul=armasar monta publica ;Locaţia de bază=H Beclean ;"/>
  </r>
  <r>
    <x v="13322"/>
    <s v="8.23.07"/>
    <m/>
    <m/>
    <s v="Conversano XXXV-13 (C30/13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3323"/>
    <s v="8.23.07"/>
    <m/>
    <m/>
    <s v="Neapoletino XXIX-126 (N 29/126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3324"/>
    <s v="8.23.10"/>
    <m/>
    <m/>
    <s v="Barbu (Tm/31I)/000658CA76"/>
    <m/>
    <s v="TIMIŞ"/>
    <s v="Recaş"/>
    <s v="Tara: România; Judet: TIMIŞ;Orş Recaş;   -; Nr: -; Sat Izvin"/>
    <n v="2004"/>
    <n v="8000"/>
    <n v="35"/>
    <s v="in administrare"/>
    <s v="HG 598/14-AUG-13;OUG.1 din 04/01/2017;OUG.68 din 06/11/2019"/>
    <s v="mobil"/>
    <s v=" Subrasa= ;Anul naşterii=2001 ;Sexul=armasar monta publica ;Locaţia de bază=H Izvin ;"/>
  </r>
  <r>
    <x v="13325"/>
    <s v="8.23.01"/>
    <m/>
    <m/>
    <s v="Alfa (Vi/35 I)"/>
    <m/>
    <s v="TIMIŞ"/>
    <s v="Recaş"/>
    <s v="Tara: România; Judet: TIMIŞ;Orş Recaş;   -; Nr: -; Sat Izvin"/>
    <n v="2012"/>
    <n v="8900"/>
    <n v="35"/>
    <s v="in administrare"/>
    <s v="HG 598/14-AUG-13;OUG.1 din 04/01/2017;OUG.68 din 06/11/2019"/>
    <s v="mobil"/>
    <s v=" Subrasa= ;Anul naşterii=2009 ;Sexul=iapa mama ;Locaţia de bază=H Izvin ;"/>
  </r>
  <r>
    <x v="13326"/>
    <s v="8.23.10"/>
    <m/>
    <m/>
    <s v="Tibru (21 C-Va)/642019820102057"/>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13327"/>
    <s v="8.23.11"/>
    <m/>
    <m/>
    <s v="Elan (Ep 31-R)/6420198220213399"/>
    <m/>
    <s v="BUZĂU"/>
    <s v="Ruşeţu"/>
    <s v="Tara: România; Judet: BUZĂU;Com Ruşeţu;   -; Nr: -;"/>
    <n v="2013"/>
    <n v="9400"/>
    <n v="10"/>
    <s v="in administrare"/>
    <s v="HG 240/02-APR-14;OUG.1 din 04/01/2017;OUG.68 din 06/11/2019"/>
    <s v="mobil"/>
    <s v=" Subrasa= ;Anul naşterii=2010 ;Sexul=armasar monta publica ;Locaţia de bază=H. Rusetu ;"/>
  </r>
  <r>
    <x v="13328"/>
    <s v="8.23.11"/>
    <m/>
    <m/>
    <s v="Ilascu (Ag 5-R)/642019820213864"/>
    <m/>
    <s v="BUZĂU"/>
    <s v="Ruşeţu"/>
    <s v="Tara: România; Judet: BUZĂU;Com Ruşeţu;   -; Nr: -;"/>
    <n v="2013"/>
    <n v="9400"/>
    <n v="10"/>
    <s v="in administrare"/>
    <s v="HG 240/02-APR-14;OUG.1 din 04/01/2017;OUG.68 din 06/11/2019"/>
    <s v="mobil"/>
    <s v=" Subrasa= ;Anul naşterii=2010 ;Sexul=armasar monta publica ;Locaţia de bază=H. Rusetu ;"/>
  </r>
  <r>
    <x v="13329"/>
    <s v="8.23.11"/>
    <m/>
    <m/>
    <s v="Andrade (Us 32-R)/642019820226004"/>
    <m/>
    <s v="BUZĂU"/>
    <s v="Ruşeţu"/>
    <s v="Tara: România; Judet: BUZĂU;Com Ruşeţu;   -; Nr: -;"/>
    <n v="2013"/>
    <n v="10300"/>
    <n v="10"/>
    <s v="in administrare"/>
    <s v="HG 240/02-APR-14;OUG.1 din 04/01/2017;OUG.68 din 06/11/2019"/>
    <s v="mobil"/>
    <s v=" Subrasa= ;Anul naşterii=2010 ;Sexul=armasar monta publica ;Locaţia de bază=H. Rusetu ;"/>
  </r>
  <r>
    <x v="13330"/>
    <s v="8.23.11"/>
    <m/>
    <m/>
    <s v="Galata (I 40-R)/642019820058250"/>
    <m/>
    <s v="BUZĂU"/>
    <s v="Ruşeţu"/>
    <s v="Tara: România; Judet: BUZĂU;Com Ruşeţu;   -; Nr: -;"/>
    <n v="2013"/>
    <n v="9700"/>
    <n v="10"/>
    <s v="in administrare"/>
    <s v="HG 240/02-APR-14;OUG.1 din 04/01/2017;OUG.68 din 06/11/2019"/>
    <s v="mobil"/>
    <s v=" Subrasa= ;Anul naşterii=2010 ;Sexul=iapa mama ;Locaţia de bază=H. Rusetu ;"/>
  </r>
  <r>
    <x v="13331"/>
    <s v="8.23.02"/>
    <m/>
    <m/>
    <s v="Gaman II-8 (G 2-8 L)/986000003703394"/>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13332"/>
    <s v="8.23.02"/>
    <m/>
    <m/>
    <s v="Molid II-2 (M 2-2 L)/98000003700538"/>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13333"/>
    <s v="8.23.12"/>
    <m/>
    <m/>
    <s v="Kohelian XLII-15 (K 42-15 R)/642019820469602"/>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13334"/>
    <s v="8.23.04"/>
    <m/>
    <m/>
    <s v="Furioso LXVII-51 (F 67-51 S)/642019820449081"/>
    <m/>
    <s v="OLT"/>
    <s v="Slatina"/>
    <s v="Tara: România; Judet: OLT;MRJ Slatina; Str  Recea; Nr: 24;"/>
    <n v="2013"/>
    <n v="10300"/>
    <n v="28"/>
    <s v="in administrare"/>
    <s v="HG 240/02-APR-14;OUG.1 din 04/01/2017;OUG.68 din 06/11/2019"/>
    <s v="mobil"/>
    <s v=" Subrasa= ;Anul naşterii=2009 ;Sexul=iapa mama ;Locaţia de bază=H. Slatina ;"/>
  </r>
  <r>
    <x v="13335"/>
    <s v="8.23.10"/>
    <m/>
    <m/>
    <s v="Turneo (21 C/O)/642019820104424"/>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13336"/>
    <s v="8.23.07"/>
    <m/>
    <m/>
    <s v="Favory XXXVI-6 (F 36-6)/642019820570114"/>
    <m/>
    <s v="BRAŞOV"/>
    <s v="Voila"/>
    <s v="Tara: România; Judet: BRAŞOV;Com Voila;   -; Nr: -; str 1 Decembrie 1918"/>
    <n v="2013"/>
    <n v="10300"/>
    <n v="8"/>
    <s v="in administrare"/>
    <s v="HG 240/02-APR-14;OUG.1 din 04/01/2017;OUG.68 din 06/11/2019"/>
    <s v="mobil"/>
    <s v=" Subrasa= ;Anul naşterii=2010 ;Sexul=iapa mama ;Locaţia de bază=H Sambata de Jos ;"/>
  </r>
  <r>
    <x v="13337"/>
    <s v="8.04.01"/>
    <m/>
    <m/>
    <s v="teren destinat impaduririi"/>
    <m/>
    <s v="OLT"/>
    <s v="Oboga"/>
    <s v="Tara: România; Judet: OLT;Com Oboga;   -; Nr: -;"/>
    <n v="2006"/>
    <n v="3176"/>
    <n v="28"/>
    <s v="in administrare"/>
    <s v="HG 323/23-APR-14;OUG.1 din 04/01/2017;HG.354/18.05.2017;OUG.68 din 06/11/2019"/>
    <s v="imobil"/>
    <s v="Suprafeţe=11011 mp;CF=50049 ;Date cadastrale=289 ;"/>
  </r>
  <r>
    <x v="13338"/>
    <s v="8.04.01"/>
    <m/>
    <m/>
    <s v="teren destinat impaduririi"/>
    <m/>
    <s v="VASLUI"/>
    <s v="Olteneşti"/>
    <s v="Tara: România; Judet: VASLUI;Com Olteneşti;   -; Nr: -;"/>
    <n v="2006"/>
    <n v="31328"/>
    <n v="37"/>
    <s v="in administrare"/>
    <s v="HG 323/23-APR-14;OUG.1 din 04/01/2017;HG.354/18.05.2017;OUG.68 din 06/11/2019"/>
    <s v="imobil"/>
    <s v="Suprafeţe=266548 mp;CF=72429 ;Date cadastrale=72429 ;"/>
  </r>
  <r>
    <x v="13339"/>
    <s v="8.23.07"/>
    <m/>
    <m/>
    <s v="Maestoso XLIX-39 (M 49-39 F) 642019820571160"/>
    <m/>
    <s v="BRAŞOV"/>
    <s v="Voila"/>
    <s v="Tara: România; Judet: BRAŞOV;Com Voila;   -; Nr: -; str 1 Decembrie 1918, Sambata de Jos"/>
    <n v="2013"/>
    <n v="10000"/>
    <n v="8"/>
    <s v="in administrare"/>
    <s v="HG 1098/10-DEC-14;OUG.1 din 04/01/2017;OUG.68 din 06/11/2019"/>
    <s v="mobil"/>
    <s v=" Subrasa= ;Anul naşterii=2010 ;Sexul=armasar monta publica ;Locaţia de bază=H Sambata de Jos ;"/>
  </r>
  <r>
    <x v="13340"/>
    <s v="8.23.11"/>
    <m/>
    <m/>
    <s v="Fanariot ( I 47 - D ) / 642019820096028_x000a_Fanariot ( I 47 - D ) / 642019820096028_x000a_"/>
    <m/>
    <s v="BUZĂU"/>
    <s v="Ruşeţu"/>
    <s v="Tara: România; Judet: BUZĂU;Com Ruşeţu;   -; Nr: -;"/>
    <n v="2013"/>
    <n v="9400"/>
    <n v="10"/>
    <s v="in administrare"/>
    <s v="HG 1098/10-DEC-14;OUG.1 din 04/01/2017;OUG.68 din 06/11/2019"/>
    <s v="mobil"/>
    <s v=" Subrasa= ;Anul naşterii=2010 ;Sexul=armăsar montă publică_x000a_armăsar montă publică_x000a_ ;Locaţia de bază=H Rusetu ;"/>
  </r>
  <r>
    <x v="13341"/>
    <s v="8.23.09"/>
    <m/>
    <m/>
    <s v="Sam / Siglavy Bagdady XVIII-14 M  ( 14M-SB18 ) / 642019820201730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13342"/>
    <s v="8.23.09"/>
    <m/>
    <m/>
    <s v="Selena / Hadban XXXVIII-19 M ( 19 M - H 38 ) / 642019820011682_x000a_"/>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3343"/>
    <s v="8.23.06"/>
    <m/>
    <m/>
    <s v="Pietrosu XI-40 ( P 11 - 40 L) / 986000003421597_x000a_"/>
    <m/>
    <s v="SUCEAVA"/>
    <s v="Moldova-Suliţa"/>
    <s v="Tara: România; Judet: SUCEAVA;Com Moldova-Suliţa;   -; Nr: -;"/>
    <n v="2013"/>
    <n v="9400"/>
    <n v="33"/>
    <s v="in administrare"/>
    <s v="HG 1098/10-DEC-14;OUG.1 din 04/01/2017;OUG.68 din 06/11/2019"/>
    <s v="mobil"/>
    <s v=" Subrasa= ;Anul naşterii=2010 ;Sexul=iapa mama ;Locaţia de bază=H Lucina ;"/>
  </r>
  <r>
    <x v="13344"/>
    <s v="8.23.07"/>
    <m/>
    <m/>
    <s v="Tulipan XX-21 ( T 20 - 21F) / 642019820572369_x000a_"/>
    <m/>
    <s v="BRAŞOV"/>
    <s v="Voila"/>
    <s v="Tara: România; Judet: BRAŞOV;Com Voila;   -; Nr: -; Satul Sambata de Jos, str 1 Decembrie 1918"/>
    <n v="2014"/>
    <n v="10800"/>
    <n v="8"/>
    <s v="in administrare"/>
    <s v="HG. 543/08-IUL-15;OUG.1 din 04/01/2017;OUG.68 din 06/11/2019"/>
    <s v="mobil"/>
    <s v=" Subrasa= ;Anul naşterii=2010 ;Sexul=armasar monta publica ;Locaţia de bază=H Sambata de Jos ;"/>
  </r>
  <r>
    <x v="13345"/>
    <s v="8.23.07"/>
    <m/>
    <m/>
    <s v="Pluto XIX-104 ( P 19 - 104F) / 642019820573810_x000a_"/>
    <m/>
    <s v="BRAŞOV"/>
    <s v="Voila"/>
    <s v="Tara: România; Judet: BRAŞOV;Com Voila;   -; Nr: -; satul Sâmbăta de Jos, str. 1 Decembrie 1918"/>
    <n v="2014"/>
    <n v="10300"/>
    <n v="8"/>
    <s v="in administrare"/>
    <s v="HG. 543/08-IUL-15;OUG.1 din 04/01/2017;OUG.68 din 06/11/2019"/>
    <s v="mobil"/>
    <s v=" Subrasa= ;Anul naşterii=2010 ;Sexul=iapă mamă_x000a_ ;Locaţia de bază=H. Sambata de Jos_x000a_ ;"/>
  </r>
  <r>
    <x v="13346"/>
    <s v="8.23.07"/>
    <m/>
    <m/>
    <s v="Maestoso L-11 ( M 50 - 11 F) / 642019820483003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3347"/>
    <s v="8.23.07"/>
    <m/>
    <m/>
    <s v="Tulipan XX-25 ( T 20 - 25 F) / 64201982049390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3348"/>
    <s v="8.23.07"/>
    <m/>
    <m/>
    <s v="Tulipan XXIII-5 ( T 23 - 5F) / 642019820585889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13349"/>
    <s v="8.23.07"/>
    <m/>
    <m/>
    <s v="Siglavy Capriola XXII-43 ( SC 22 - 43 F) / 642019820485701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3350"/>
    <s v="8.23.03"/>
    <m/>
    <m/>
    <s v="Bum Bum ( Gi - 47 J ) / 64201982006150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3351"/>
    <s v="8.23.09"/>
    <m/>
    <m/>
    <s v="Thalia / Cygaj I - 9 ( 9 M - Cy 1 ) / 642019820329148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3352"/>
    <s v="8.23.09"/>
    <m/>
    <m/>
    <s v="Tundra / Gazal XIX-21 ( 21 M - G 19 ) / 642019820410163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3353"/>
    <s v="8.23.09"/>
    <m/>
    <m/>
    <s v="Tas / Nedjari XIII-18 ( 18 M - Nj 13 ) / 642019820427114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13354"/>
    <s v="8.23.05"/>
    <m/>
    <m/>
    <s v="Gidran XLIII-49 ( G 43 - 49 T ) / 642019820186143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13355"/>
    <s v="8.23.06"/>
    <m/>
    <m/>
    <s v="Goral XX-16 ( G 20 - 16 L ) / 96800000370852_x000a_"/>
    <m/>
    <s v="SUCEAVA"/>
    <s v="Moldova-Suliţa"/>
    <s v="Tara: România; Judet: SUCEAVA;Com Moldova-Suliţa;   -; Nr: -;"/>
    <n v="2014"/>
    <n v="8000"/>
    <n v="33"/>
    <s v="in administrare"/>
    <s v="HG. 543/08-IUL-15;OUG.1 din 04/01/2017;OUG.68 din 06/11/2019"/>
    <s v="mobil"/>
    <s v=" Subrasa= ;Anul naşterii=2011 ;Sexul=iapa mama ;Locaţia de bază=H. Lucina_x000a_ ;"/>
  </r>
  <r>
    <x v="13356"/>
    <s v="8.23.06"/>
    <m/>
    <m/>
    <s v="Ousor IX-113 ( O 9 - 113 L ) / 968000003700594_x000a_"/>
    <m/>
    <s v="SUCEAVA"/>
    <s v="Moldova-Suliţa"/>
    <s v="Tara: România; Judet: SUCEAVA;Com Moldova-Suliţa;   -; Nr: -;"/>
    <n v="2014"/>
    <n v="9400"/>
    <n v="33"/>
    <s v="in administrare"/>
    <s v="HG. 543/08-IUL-15;OUG.1 din 04/01/2017;OUG.68 din 06/11/2019"/>
    <s v="mobil"/>
    <s v=" Subrasa= ;Anul naşterii=2011 ;Sexul=iapă mamă_x000a_ ;Locaţia de bază=H. Lucina_x000a_ ;"/>
  </r>
  <r>
    <x v="13357"/>
    <s v="8.23.12"/>
    <m/>
    <m/>
    <s v="El Sbaa XV-33 ( ES 15 - 33 R ) / 642019820626700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H.Radauti_x000a_H.Radauti_x000a_H.Radauti_x000a_ ;"/>
  </r>
  <r>
    <x v="13358"/>
    <s v="8.30.01"/>
    <m/>
    <m/>
    <s v="Corectare torenţi râul Dâmboviţa, sectorul Stoieneşti-Dragoslavele_x000a_"/>
    <m/>
    <s v="ARGEŞ"/>
    <s v="-"/>
    <s v="Tara: România; Judet: ARGEŞ; -;   -; Nr: -;"/>
    <n v="2013"/>
    <n v="3122606"/>
    <n v="3"/>
    <s v="in administrare"/>
    <s v="HG. 859/14.10.2015;OUG.1 din 04/01/2017;HG.354/18.05.2017;OUG.68 din 06/11/2019;HG.846/08.10.2020"/>
    <s v="imobil"/>
    <s v="Lungime albie corectată/consolidată=4,95 km;"/>
  </r>
  <r>
    <x v="13359"/>
    <s v="8.30.01"/>
    <m/>
    <m/>
    <s v="Corectare torenţi Bâsca Mică_x000a_"/>
    <m/>
    <s v="BUZĂU"/>
    <s v="-"/>
    <s v="Tara: România; Judet: BUZĂU; -;   -; Nr: -;"/>
    <n v="2004"/>
    <n v="522134"/>
    <n v="10"/>
    <s v="in administrare"/>
    <s v="HG. 859/14.10.2015;OUG.1 din 04/01/2017;HG.354/18.05.2017;OUG.68 din 06/11/2019;HG.846/08.10.2020"/>
    <s v="imobil"/>
    <s v="Lungime albie corectată/consolidată=1,13 km;"/>
  </r>
  <r>
    <x v="13360"/>
    <s v="8.30.01"/>
    <m/>
    <m/>
    <s v="Corectare torenţi Bâsca Mare - Bâsculiţa_x000a_"/>
    <m/>
    <s v="BUZĂU"/>
    <s v="-"/>
    <s v="Tara: România; Judet: BUZĂU; -;   -; Nr: -;"/>
    <n v="2010"/>
    <n v="2241497"/>
    <n v="10"/>
    <s v="in administrare"/>
    <s v="HG. 859/14.10.2015;OUG.1 din 04/01/2017;HG.354/18.05.2017;OUG.68 din 06/11/2019;HG.846/08.10.2020"/>
    <s v="imobil"/>
    <s v="Lungime albie corectată/consolidată=2,5 km;"/>
  </r>
  <r>
    <x v="13361"/>
    <s v="8.30.01"/>
    <m/>
    <m/>
    <s v="Corectare torenţi Geamăna-Valea Scorburoaia _x000a_"/>
    <m/>
    <s v="OLT"/>
    <s v="-"/>
    <s v="Tara: România; Judet: OLT; -;   -; Nr: -;"/>
    <n v="2007"/>
    <n v="1054462"/>
    <n v="28"/>
    <s v="in administrare"/>
    <s v="HG. 859/14.10.2015;OUG.1 din 04/01/2017;HG.354/18.05.2017;OUG.68 din 06/11/2019;HG.846/08.10.2020"/>
    <s v="imobil"/>
    <s v="Lungime albie corectată/consolidată=7,8 km;"/>
  </r>
  <r>
    <x v="13362"/>
    <s v="8.30.01"/>
    <m/>
    <m/>
    <s v="Corectare torenţi Cerna_x000a_"/>
    <m/>
    <s v="VÂLCEA"/>
    <s v="-"/>
    <s v="Tara: România; Judet: VÂLCEA; -;   -; Nr: -;"/>
    <n v="2011"/>
    <n v="1392972"/>
    <n v="38"/>
    <s v="in administrare"/>
    <s v="HG. 859/14.10.2015;OUG.1 din 04/01/2017;HG.354/18.05.2017;OUG.68 din 06/11/2019;HG.846/08.10.2020"/>
    <s v="imobil"/>
    <s v="Lungime albie corectată/consolidată=2,15 km;"/>
  </r>
  <r>
    <x v="13363"/>
    <s v="8.04.01"/>
    <m/>
    <m/>
    <s v="Padure"/>
    <m/>
    <s v="DÂMBOVIŢA"/>
    <s v="Cornăţelu"/>
    <s v="Tara: România; Judet: DÂMBOVIŢA;Com Cornăţelu;   -; Nr: -;"/>
    <n v="2013"/>
    <n v="117040"/>
    <n v="15"/>
    <s v="in administrare"/>
    <s v="HG. 859/14.10.2015;OUG.1 din 04/01/2017;HG.354/18.05.2017;OUG.68 din 06/11/2019"/>
    <s v="imobil"/>
    <s v="Suprafeţe=19,0000 ha mp;CF=70828,70829 ;Date cadastrale=195,196 ;"/>
  </r>
  <r>
    <x v="13364"/>
    <s v="8.04.01"/>
    <m/>
    <m/>
    <s v="Padure"/>
    <m/>
    <s v="DÂMBOVIŢA"/>
    <s v="Cornăţelu"/>
    <s v="Tara: România; Judet: DÂMBOVIŢA;Com Cornăţelu;   -; Nr: -;"/>
    <n v="2013"/>
    <n v="49760"/>
    <n v="15"/>
    <s v="in administrare"/>
    <s v="HG. 859/14.10.2015;OUG.1 din 04/01/2017;HG.354/18.05.2017;OUG.68 din 06/11/2019"/>
    <s v="imobil"/>
    <s v="Suprafeţe=7,9915 ha mp;CF=70812,70813 ;Date cadastrale=366,368 ;"/>
  </r>
  <r>
    <x v="13365"/>
    <s v="8.04.01"/>
    <m/>
    <m/>
    <s v="Teren destinat împăduririi"/>
    <m/>
    <s v="MEHEDINŢI"/>
    <s v="Corcova"/>
    <s v="Tara: România; Judet: MEHEDINŢI;Com Corcova;   -; Nr: -;"/>
    <n v="2007"/>
    <n v="3319"/>
    <n v="25"/>
    <s v="in administrare"/>
    <s v="HG. 859/14.10.2015;OUG.1 din 04/01/2017;HG.354/18.05.2017;OUG.68 din 06/11/2019"/>
    <s v="imobil"/>
    <s v="Suprafeţe=0,9964 ha mp;CF=50281 ;Date cadastrale=50281 ;"/>
  </r>
  <r>
    <x v="13366"/>
    <s v="8.30.01"/>
    <m/>
    <m/>
    <s v="Baraj Pir"/>
    <m/>
    <s v="SATU MARE"/>
    <s v="-"/>
    <s v="Tara: România; Judet: SATU MARE; -;   -; Nr: -;"/>
    <n v="1976"/>
    <n v="135"/>
    <n v="30"/>
    <s v="in administrare"/>
    <s v="HG. 787/04.10.2018;OUG.68 din 06/11/2019;HG.846/08.10.2020"/>
    <s v="imobil"/>
    <s v="Lungime albie corectată/consolidată=0,2 km;"/>
  </r>
  <r>
    <x v="13367"/>
    <s v="8.30.01"/>
    <m/>
    <m/>
    <s v="Corectarea torenţilor din bazinul hidrografic Dâmboviţa Mijlocie"/>
    <m/>
    <s v="DÂMBOVIŢA"/>
    <s v="-"/>
    <s v="Tara: România; Judet: DÂMBOVIŢA; -;   -; Nr: -;"/>
    <n v="2016"/>
    <n v="2494823"/>
    <n v="15"/>
    <s v="in administrare"/>
    <s v="HG. 787/04.10.2018;OUG.68 din 06/11/2019;HG.846/08.10.2020"/>
    <s v="imobil"/>
    <s v="Lungime albie corectată/consolidată=2,3 km;"/>
  </r>
  <r>
    <x v="13368"/>
    <s v="8.04.01"/>
    <m/>
    <m/>
    <s v="padure"/>
    <m/>
    <s v="ARGEŞ"/>
    <s v="Curtea de Argeş"/>
    <s v="Tara: România; Judet: ARGEŞ;Mun Curtea de Argeş;   -; Nr: -;"/>
    <n v="2004"/>
    <n v="41478"/>
    <n v="3"/>
    <s v="in administrare"/>
    <s v="HG. 87/15.02.2019;OUG.68 din 06/11/2019"/>
    <s v="imobil"/>
    <s v="Suprafeţe=41900 mp;CF=82030 ;Date cadastrale=1942 ;"/>
  </r>
  <r>
    <x v="13369"/>
    <s v="8.23.07"/>
    <m/>
    <m/>
    <s v="Maestoso XLVII-43   (M 47 / 43 HB) 642019820279788_x000a_"/>
    <m/>
    <s v="BISTRIŢA-NĂSĂUD"/>
    <s v="-"/>
    <s v="Tara: România; Judet: BISTRIŢA-NĂSĂUD; -;   -; Nr: 45; Beclean pe Someş, str. Bistriţei"/>
    <n v="2015"/>
    <n v="10000"/>
    <n v="6"/>
    <s v="in administrare"/>
    <s v="HG. 118/27.02.2019;OUG.68 din 06/11/2019"/>
    <s v="mobil"/>
    <s v=" Anul naşterii=2011 ;Sexul=armăsar montă publică ;Dangale=M 47 / 43 HB ;Microcip=642019820279788 ;Locaţia de bază=H.Beclean ;"/>
  </r>
  <r>
    <x v="13370"/>
    <s v="8.23.05"/>
    <m/>
    <m/>
    <s v="Gidran XLVII-12  (G 47 / 12 C) 642019820005981"/>
    <m/>
    <s v="BUZĂU"/>
    <s v="Cislău"/>
    <s v="Tara: România; Judet: BUZĂU;Com Cislău;   -; Nr: 2;  Aleea Armatei"/>
    <n v="2015"/>
    <n v="9400"/>
    <n v="10"/>
    <s v="in administrare"/>
    <s v="HG. 118/27.02.2019;OUG.68 din 06/11/2019"/>
    <s v="mobil"/>
    <s v=" Anul naşterii=2012 ;Sexul=iapă mamă ;Dangale=G 47 / 12 C ;Microcip=642019820005981 ;Locaţia de bază=H.Cislău ;"/>
  </r>
  <r>
    <x v="13371"/>
    <s v="8.23.05"/>
    <m/>
    <m/>
    <s v="Gidran XLII-48  (G 42 / 48 C) 642019820023591"/>
    <m/>
    <s v="BUZĂU"/>
    <s v="Cislău"/>
    <s v="Tara: România; Judet: BUZĂU;Com Cislău;   -; Nr: 2;  Aleea Armatei"/>
    <n v="2015"/>
    <n v="9400"/>
    <n v="10"/>
    <s v="in administrare"/>
    <s v="HG. 118/27.02.2019;OUG.68 din 06/11/2019"/>
    <s v="mobil"/>
    <s v=" Anul naşterii=2012 ;Sexul=iapă mamă ;Dangale=G 42 / 48 C ;Microcip=642019820023591 ;Locaţia de bază=H.Cislău ;"/>
  </r>
  <r>
    <x v="13372"/>
    <s v="8.23.07"/>
    <m/>
    <m/>
    <s v="Neapolitano XXXII-36   (N 32 / 36 F) 642019820623187"/>
    <m/>
    <s v="BRAŞOV"/>
    <s v="Voila"/>
    <s v="Tara: România; Judet: BRAŞOV;Com Voila;   -; Nr: -; sat Sâmbăta de Jos, str. 1 Decembrie 1918"/>
    <n v="2015"/>
    <n v="10800"/>
    <n v="8"/>
    <s v="in administrare"/>
    <s v="HG. 118/27.02.2019;OUG.68 din 06/11/2019"/>
    <s v="mobil"/>
    <s v=" Anul naşterii=2012 ;Sexul=armăsar montă publică ;Dangale=N 32 / 36 F ;Microcip=642019820623187 ;Locaţia de bază=H. Sambata de Jos ;"/>
  </r>
  <r>
    <x v="13373"/>
    <s v="8.23.07"/>
    <m/>
    <m/>
    <s v="Pluto XXI-15  (P 21 / 15 F)  642019820584211"/>
    <m/>
    <s v="BRAŞOV"/>
    <s v="Voila"/>
    <s v="Tara: România; Judet: BRAŞOV;Com Voila;   -; Nr: -; sat Sâmbăta de Jos, str. 1 Decembrie 1918"/>
    <n v="2015"/>
    <n v="10800"/>
    <n v="8"/>
    <s v="in administrare"/>
    <s v="HG. 118/27.02.2019;OUG.68 din 06/11/2019"/>
    <s v="mobil"/>
    <s v=" Anul naşterii=2012 ;Sexul=armăsar montă publică ;Dangale=P 21 / 15 F ;Microcip=642019820584211 ;Locaţia de bază=H. Sambata de Jos ;"/>
  </r>
  <r>
    <x v="13374"/>
    <s v="8.23.07"/>
    <m/>
    <m/>
    <s v="Favory XXXVII -11  (F 37 / 11 F) 642019820591862"/>
    <m/>
    <s v="BRAŞOV"/>
    <s v="Voila"/>
    <s v="Tara: România; Judet: BRAŞOV;Com Voila;   -; Nr: -; sat Sâmbăta de Jos, str. 1 Decembrie 1918"/>
    <n v="2015"/>
    <n v="10300"/>
    <n v="8"/>
    <s v="in administrare"/>
    <s v="HG. 118/27.02.2019;OUG.68 din 06/11/2019"/>
    <s v="mobil"/>
    <s v=" Anul naşterii=2012 ;Sexul=iapă mamă ;Dangale=F 37 / 11 F ;Microcip=642019820591862 ;Locaţia de bază=H. Sambata de Jos ;"/>
  </r>
  <r>
    <x v="13375"/>
    <s v="8.04.01"/>
    <m/>
    <m/>
    <s v="Pădure"/>
    <m/>
    <s v="VRANCEA"/>
    <s v="Răcoasa"/>
    <s v="Tara: România; Judet: VRANCEA;Com Răcoasa;   -; Nr: -;"/>
    <n v="2018"/>
    <n v="2769646"/>
    <n v="39"/>
    <s v="in administrare"/>
    <s v="HG. 87/15.02.2019;OUG.68 din 06/11/2019"/>
    <s v="imobil"/>
    <s v=" Suprafeţe=2600000 mp;CF=51507,52520,52523,52521,52524,52522,51726,51727 ;Date cadastrale=51507,52520,52523,52521,52524,52522,51726,51727 ;"/>
  </r>
  <r>
    <x v="13376"/>
    <s v="8.23.11"/>
    <m/>
    <m/>
    <s v="Lituania  (Ag 24 / R) 642019820085985"/>
    <m/>
    <s v="BUZĂU"/>
    <s v="Ruşeţu"/>
    <s v="Tara: România; Judet: BUZĂU;Com Ruşeţu;   -; Nr: -;"/>
    <n v="2015"/>
    <n v="8900"/>
    <n v="10"/>
    <s v="in administrare"/>
    <s v="HG. 118/27.02.2019;OUG.68 din 06/11/2019"/>
    <s v="mobil"/>
    <s v=" Anul naşterii=2012 ;Sexul=iapă mamă ;Dangale=Ag 24 / R ;Microcip=642019820085985 ;Locaţia de bază=H. Rusetu ;"/>
  </r>
  <r>
    <x v="13377"/>
    <s v="8.23.11"/>
    <m/>
    <m/>
    <s v="Ildiko (I 53 / R) 642019820123164"/>
    <m/>
    <s v="BUZĂU"/>
    <s v="Ruşeţu"/>
    <s v="Tara: România; Judet: BUZĂU;Com Ruşeţu;   -; Nr: -;"/>
    <n v="2015"/>
    <n v="8900"/>
    <n v="10"/>
    <s v="in administrare"/>
    <s v="HG. 118/27.02.2019;OUG.68 din 06/11/2019"/>
    <s v="mobil"/>
    <s v=" Anul naşterii=2012 ;Sexul=iapă mamă ;Dangale=I 53 / R ;Microcip=642019820123164 ;Locaţia de bază=H. Rusetu ;"/>
  </r>
  <r>
    <x v="13378"/>
    <s v="8.23.04"/>
    <m/>
    <m/>
    <s v="Furioso LXX-13    (F 70 / 13 HB) 642019820018311"/>
    <m/>
    <s v="BUZĂU"/>
    <s v="Ruşeţu"/>
    <s v="Tara: România; Judet: BUZĂU;Com Ruşeţu;   -; Nr: -;"/>
    <n v="2015"/>
    <n v="10000"/>
    <n v="10"/>
    <s v="in administrare"/>
    <s v="HG. 118/27.02.2019;OUG.68 din 06/11/2019"/>
    <s v="mobil"/>
    <s v=" Anul naşterii=2012 ;Sexul=armăsar montă publică ;Dangale=F 70 / 13 HB ;Microcip=642019820018311 ;Locaţia de bază=H. Rusetu ;"/>
  </r>
  <r>
    <x v="13379"/>
    <s v="8.23.04"/>
    <m/>
    <m/>
    <s v="Furioso LXVIII-24    (F 68 / 24 HB) 642019820010935"/>
    <m/>
    <s v="BUZĂU"/>
    <s v="Ruşeţu"/>
    <s v="Tara: România; Judet: BUZĂU;Com Ruşeţu;   -; Nr: -;"/>
    <n v="2015"/>
    <n v="10000"/>
    <n v="10"/>
    <s v="in administrare"/>
    <s v="HG. 118/27.02.2019;OUG.68 din 06/11/2019"/>
    <s v="mobil"/>
    <s v=" Anul naşterii=2012 ;Sexul=armăsar montă publică ;Dangale=F 68 / 24 HB ;Microcip=642019820010935 ;Locaţia de bază=H. Rusetu ;"/>
  </r>
  <r>
    <x v="13380"/>
    <s v="8.23.04"/>
    <m/>
    <m/>
    <s v="Furioso LXVIII-21   (F 68 / 21 S) 6422019820627019"/>
    <m/>
    <s v="BUZĂU"/>
    <s v="Ruşeţu"/>
    <s v="Tara: România; Judet: BUZĂU;Com Ruşeţu;   -; Nr: -;"/>
    <n v="2015"/>
    <n v="10000"/>
    <n v="10"/>
    <s v="in administrare"/>
    <s v="HG. 118/27.02.2019;OUG.68 din 06/11/2019"/>
    <s v="mobil"/>
    <s v=" Anul naşterii=2011 ;Sexul=armăsar montă publică ;Dangale=F 68 / 21 S ;Microcip=6422019820627019 ;Locaţia de bază=H. Rusetu ;"/>
  </r>
  <r>
    <x v="13381"/>
    <s v="8.23.03"/>
    <m/>
    <m/>
    <s v="Craita  (Cn / 1 J) 642019820197170"/>
    <m/>
    <s v="CĂLĂRAŞI"/>
    <s v="Perişoru"/>
    <s v="Tara: România; Judet: CĂLĂRAŞI;Com Perişoru;   -; Nr: -;"/>
    <n v="2015"/>
    <n v="10300"/>
    <n v="51"/>
    <s v="in administrare"/>
    <s v="HG. 118/27.02.2019;OUG.68 din 06/11/2019"/>
    <s v="mobil"/>
    <s v=" Anul naşterii=2012 ;Sexul=iapă mamă ;Dangale=Cn / 1 J ;Microcip=642019820197170 ;Locaţia de bază=H. Jegălia ;"/>
  </r>
  <r>
    <x v="13382"/>
    <s v="8.23.03"/>
    <m/>
    <m/>
    <s v="Cadîn  (Jv / 44 J) 642019820196718"/>
    <m/>
    <s v="CĂLĂRAŞI"/>
    <s v="Perişoru"/>
    <s v="Tara: România; Judet: CĂLĂRAŞI;Com Perişoru;   -; Nr: -;"/>
    <n v="2015"/>
    <n v="10000"/>
    <n v="51"/>
    <s v="in administrare"/>
    <s v="HG. 118/27.02.2019;OUG.68 din 06/11/2019"/>
    <s v="mobil"/>
    <s v=" Anul naşterii=2012 ;Sexul=armăsar montă publică ;Dangale=Jv / 44 J ;Microcip=642019820196718 ;Locaţia de bază=H. Jegălia ;"/>
  </r>
  <r>
    <x v="13383"/>
    <s v="8.23.11"/>
    <m/>
    <m/>
    <s v="Larion  (Ip / 14 J) 642019820191566"/>
    <m/>
    <s v="CĂLĂRAŞI"/>
    <s v="Perişoru"/>
    <s v="Tara: România; Judet: CĂLĂRAŞI;Com Perişoru;   -; Nr: -;"/>
    <n v="2015"/>
    <n v="9400"/>
    <n v="51"/>
    <s v="in administrare"/>
    <s v="HG. 118/27.02.2019;OUG.68 din 06/11/2019"/>
    <s v="mobil"/>
    <s v=" Anul naşterii=2012 ;Sexul=armăsar montă publică ;Dangale=Ip / 14 J ;Microcip=642019820191566 ;Locaţia de bază=H. Jegălia ;"/>
  </r>
  <r>
    <x v="13384"/>
    <s v="8.23.09"/>
    <m/>
    <m/>
    <s v="Mersuch XXVI-19 / Uwaya (19 M / M 26) 642019820585105"/>
    <m/>
    <s v="CONSTANŢA"/>
    <s v="Mangalia"/>
    <s v="Tara: România; Judet: CONSTANŢA;Mun Mangalia; Şos  Constanţei; Nr: 52;"/>
    <n v="2015"/>
    <n v="9400"/>
    <n v="13"/>
    <s v="in administrare"/>
    <s v="HG. 118/27.02.2019;OUG.68 din 06/11/2019"/>
    <s v="mobil"/>
    <s v=" Anul naşterii=2012 ;Sexul=iapă mamă ;Dangale=19 M / M 26 ;Microcip=642019820585105 ;Locaţia de bază=H. Mangalia ;"/>
  </r>
  <r>
    <x v="13385"/>
    <s v="8.23.07"/>
    <m/>
    <m/>
    <s v="Neapolitano XXXII-38  (N 32 / 38 F) 642019820588497"/>
    <m/>
    <s v="BRAŞOV"/>
    <s v="Voila"/>
    <s v="Tara: România; Judet: BRAŞOV;Com Voila;   -; Nr: -;  sat Sâmbăta de Jos, str. 1 Decembrie 1918"/>
    <n v="2015"/>
    <n v="10300"/>
    <n v="8"/>
    <s v="in administrare"/>
    <s v="HG. 118/27.02.2019;OUG.68 din 06/11/2019"/>
    <s v="mobil"/>
    <s v=" Anul naşterii=2012 ;Sexul=iapă mamă ;Dangale=N 32 / 38 F ;Microcip=642019820588497 ;Locaţia de bază=H. Sambata de Jos ;"/>
  </r>
  <r>
    <x v="13386"/>
    <s v="8.23.06"/>
    <m/>
    <m/>
    <s v="Hroby XXIV-34  (H 24 / 34 L) 642019820438526"/>
    <m/>
    <s v="SUCEAVA"/>
    <s v="Moldova-Suliţa"/>
    <s v="Tara: România; Judet: SUCEAVA;Com Moldova-Suliţa;   -; Nr: -;"/>
    <n v="2015"/>
    <n v="8600"/>
    <n v="33"/>
    <s v="in administrare"/>
    <s v="HG. 118/27.02.2019;OUG.68 din 06/11/2019"/>
    <s v="mobil"/>
    <s v=" Anul naşterii=2012 ;Sexul=armăsar montă publică ;Dangale=H 24 / 34 L ;Microcip=642019820438526 ;Locaţia de bază=H. Lucina ;"/>
  </r>
  <r>
    <x v="13387"/>
    <s v="8.23.02"/>
    <m/>
    <m/>
    <s v="Găman II-19  (G 2 / 19 L) 642019820440352"/>
    <m/>
    <s v="SUCEAVA"/>
    <s v="Moldova-Suliţa"/>
    <s v="Tara: România; Judet: SUCEAVA;Com Moldova-Suliţa;   -; Nr: -;"/>
    <n v="2015"/>
    <n v="9400"/>
    <n v="33"/>
    <s v="in administrare"/>
    <s v="HG. 118/27.02.2019;OUG.68 din 06/11/2019"/>
    <s v="mobil"/>
    <s v=" Anul naşterii=2012 ;Sexul=armăsar montă publică ;Dangale=G 2 / 19 L ;Microcip=642019820440352 ;Locaţia de bază=H. Lucina ;"/>
  </r>
  <r>
    <x v="13388"/>
    <s v="8.23.06"/>
    <m/>
    <m/>
    <s v="Ousor IX-121 (O 9 / 121 L) 642019820438036"/>
    <m/>
    <s v="SUCEAVA"/>
    <s v="Moldova-Suliţa"/>
    <s v="Tara: România; Judet: SUCEAVA;Com Moldova-Suliţa;   -; Nr: -;"/>
    <n v="2015"/>
    <n v="8000"/>
    <n v="33"/>
    <s v="in administrare"/>
    <s v="HG. 118/27.02.2019;OUG.68 din 06/11/2019"/>
    <s v="mobil"/>
    <s v=" Anul naşterii=2012 ;Sexul=iapă mamă ;Dangale=O 9 / 121 L ;Microcip=642019820438036 ;Locaţia de bază=H. Lucina ;"/>
  </r>
  <r>
    <x v="13389"/>
    <s v="8.23.06"/>
    <m/>
    <m/>
    <s v="Goral XX-25  (G 20 / 25 L) 642019820439155"/>
    <m/>
    <s v="SUCEAVA"/>
    <s v="Moldova-Suliţa"/>
    <s v="Tara: România; Judet: SUCEAVA;Com Moldova-Suliţa;   -; Nr: -;"/>
    <n v="2015"/>
    <n v="8000"/>
    <n v="33"/>
    <s v="in administrare"/>
    <s v="HG. 118/27.02.2019;OUG.68 din 06/11/2019"/>
    <s v="mobil"/>
    <s v=" Anul naşterii=2012 ;Sexul=iapă mamă ;Dangale=G 20 / 25 L ;Microcip=642019820439155 ;Locaţia de bază=H. Lucina ;"/>
  </r>
  <r>
    <x v="13390"/>
    <s v="8.23.08"/>
    <m/>
    <m/>
    <s v="Nonius 40-1 (N 40 / 1 I) 642019820579483"/>
    <m/>
    <s v="TIMIŞ"/>
    <s v="Izvin"/>
    <s v="Tara: România; Judet: TIMIŞ;Sat Izvin;   -; Nr: -;"/>
    <n v="2015"/>
    <n v="10300"/>
    <n v="35"/>
    <s v="in administrare"/>
    <s v="HG. 118/27.02.2019;OUG.68 din 06/11/2019"/>
    <s v="mobil"/>
    <s v=" Anul naşterii=2011 ;Sexul=iapă mamă ;Dangale=N 40 / 1 I ;Microcip=642019820579483 ;Locaţia de bază=H.Izvin ;"/>
  </r>
  <r>
    <x v="13391"/>
    <s v="8.23.01"/>
    <m/>
    <m/>
    <s v="Didina  (Pr / 1 I) 642019820671220"/>
    <m/>
    <s v="TIMIŞ"/>
    <s v="Izvin"/>
    <s v="Tara: România; Judet: TIMIŞ;Sat Izvin;   -; Nr: -;"/>
    <n v="2015"/>
    <n v="8900"/>
    <n v="35"/>
    <s v="in administrare"/>
    <s v="HG. 118/27.02.2019;OUG.68 din 06/11/2019"/>
    <s v="mobil"/>
    <s v=" Anul naşterii=2012 ;Sexul=iapă mamă ;Dangale=Pr / 1 I ;Microcip=642019820671220 ;Locaţia de bază=H.Izvin ;"/>
  </r>
  <r>
    <x v="13392"/>
    <s v="8.23.11"/>
    <m/>
    <m/>
    <s v="Harpa (OF 3 / HB) 642019820529051"/>
    <m/>
    <s v="BISTRIŢA-NĂSĂUD"/>
    <s v="-"/>
    <s v="Tara: România; Judet: BISTRIŢA-NĂSĂUD; -;   -; Nr: 45; Beclean pe Someş, str. Bistriţei"/>
    <n v="2016"/>
    <n v="9700"/>
    <n v="6"/>
    <s v="in administrare"/>
    <s v="HG. 118/27.02.2019;OUG.68 din 06/11/2019"/>
    <s v="mobil"/>
    <s v=" Anul naşterii=2013 ;Sexul=iapă mamă ;Dangale=OF 3 / HB ;Microcip=642019820529051 ;Locaţia de bază=H.Beclean ;"/>
  </r>
  <r>
    <x v="13393"/>
    <s v="8.23.07"/>
    <m/>
    <m/>
    <s v="Siglavy Capriola XX-35 (SC 20 / 35 HB)_x000a_642019820600142"/>
    <m/>
    <s v="BISTRIŢA-NĂSĂUD"/>
    <s v="-"/>
    <s v="Tara: România; Judet: BISTRIŢA-NĂSĂUD; -;   -; Nr: 45; Beclean pe Someş, str. Bistriţei"/>
    <n v="2016"/>
    <n v="9400"/>
    <n v="6"/>
    <s v="in administrare"/>
    <s v="HG. 118/27.02.2019;OUG.68 din 06/11/2019"/>
    <s v="mobil"/>
    <s v=" Anul naşterii=2012 ;Sexul=iapă mamă ;Dangale=SC 20 / 35 HB ;Microcip=642019820600142 ;Locaţia de bază=H.Beclean ;"/>
  </r>
  <r>
    <x v="13394"/>
    <s v="8.23.07"/>
    <m/>
    <m/>
    <s v="Siglavy Capriola XX-37  (SC 20 / 37 F)_x000a_642019820600841"/>
    <m/>
    <s v="BISTRIŢA-NĂSĂUD"/>
    <s v="-"/>
    <s v="Tara: România; Judet: BISTRIŢA-NĂSĂUD; -;   -; Nr: 45; Beclean pe Someş, str. Bistriţei"/>
    <n v="2016"/>
    <n v="9400"/>
    <n v="6"/>
    <s v="in administrare"/>
    <s v="HG. 118/27.02.2019;OUG.68 din 06/11/2019"/>
    <s v="mobil"/>
    <s v=" Anul naşterii=2012 ;Sexul=iapă mamă ;Dangale=SC 20 / 37 F ;Microcip=642019820600841 ;Locaţia de bază=H.Beclean ;"/>
  </r>
  <r>
    <x v="13395"/>
    <s v="8.23.10"/>
    <m/>
    <m/>
    <s v="Daliana (5 C / Hl) 642019820611919"/>
    <m/>
    <s v="BUZĂU"/>
    <s v="Cislău"/>
    <s v="Tara: România; Judet: BUZĂU;Com Cislău;   -; Nr: 2; Aleea Armatei"/>
    <n v="2016"/>
    <n v="9400"/>
    <n v="10"/>
    <s v="in administrare"/>
    <s v="HG. 118/27.02.2019;OUG.68 din 06/11/2019"/>
    <s v="mobil"/>
    <s v=" Anul naşterii=2013 ;Sexul=iapă mamă ;Dangale=5 C / Hl ;Microcip=642019820611919 ;Locaţia de bază=H.Cislău ;"/>
  </r>
  <r>
    <x v="13396"/>
    <s v="8.23.07"/>
    <m/>
    <m/>
    <s v="Tulipan XX-29  (T 20 / 29 F) 642019820372521"/>
    <m/>
    <s v="BRAŞOV"/>
    <s v="Voila"/>
    <s v="Tara: România; Judet: BRAŞOV;Com Voila;   -; Nr: -; sat Sâmbăta de Jos, str. 1 Decembrie 1918"/>
    <n v="2016"/>
    <n v="10000"/>
    <n v="8"/>
    <s v="in administrare"/>
    <s v="HG. 118/27.02.2019;OUG.68 din 06/11/2019"/>
    <s v="mobil"/>
    <s v=" Anul naşterii=2013 ;Sexul=armăsar montă publică ;Dangale=T 20 / 29 F ;Microcip=642019820372521 ;Locaţia de bază=H. Sambata de Jos ;"/>
  </r>
  <r>
    <x v="13397"/>
    <s v="8.23.11"/>
    <m/>
    <m/>
    <s v="Ludmila (Sg 30 / R) 642019820490791"/>
    <m/>
    <s v="BUZĂU"/>
    <s v="Ruşeţu"/>
    <s v="Tara: România; Judet: BUZĂU;Com Ruşeţu;   -; Nr: -;"/>
    <n v="2016"/>
    <n v="8900"/>
    <n v="10"/>
    <s v="in administrare"/>
    <s v="HG. 118/27.02.2019;OUG.68 din 06/11/2019"/>
    <s v="mobil"/>
    <s v=" Anul naşterii=2013 ;Sexul=iapă mamă ;Dangale=Sg 30 / R ;Microcip=642019820490791 ;Locaţia de bază=H. Rusetu ;"/>
  </r>
  <r>
    <x v="13398"/>
    <s v="8.23.11"/>
    <m/>
    <m/>
    <s v="Avoris  (I 64 / R) 642019820549931_x000a_"/>
    <m/>
    <s v="BUZĂU"/>
    <s v="Ruşeţu"/>
    <s v="Tara: România; Judet: BUZĂU;Com Ruşeţu;   -; Nr: -;"/>
    <n v="2016"/>
    <n v="9400"/>
    <n v="10"/>
    <s v="in administrare"/>
    <s v="HG. 118/27.02.2019;OUG.68 din 06/11/2019"/>
    <s v="mobil"/>
    <s v=" Anul naşterii=2013 ;Sexul=armăsar montă publică ;Dangale=I 64 / R ;Microcip=642019820549931 ;Locaţia de bază=H. Rusetu ;"/>
  </r>
  <r>
    <x v="13399"/>
    <s v="8.23.11"/>
    <m/>
    <m/>
    <s v="Iurie  (Us 50 / R) 642019820498056"/>
    <m/>
    <s v="BUZĂU"/>
    <s v="Ruşeţu"/>
    <s v="Tara: România; Judet: BUZĂU;Com Ruşeţu;   -; Nr: -;"/>
    <n v="2016"/>
    <n v="9400"/>
    <n v="10"/>
    <s v="in administrare"/>
    <s v="HG. 118/27.02.2019;OUG.68 din 06/11/2019"/>
    <s v="mobil"/>
    <s v=" Anul naşterii=2013 ;Sexul=armăsar montă publică ;Dangale=Us 50 / R ;Microcip=642019820498056 ;Locaţia de bază=H. Rusetu ;"/>
  </r>
  <r>
    <x v="13400"/>
    <s v="8.23.12"/>
    <m/>
    <m/>
    <s v="Koheilan XL-24 (K 40 / 24 R) 642019820559992"/>
    <m/>
    <s v="SUCEAVA"/>
    <s v="Rădăuţi"/>
    <s v="Tara: România; Judet: SUCEAVA;Mun Rădăuţi; Str  Bogdan Vodă; Nr: 114;"/>
    <n v="2016"/>
    <n v="9400"/>
    <n v="33"/>
    <s v="in administrare"/>
    <s v="HG. 118/27.02.2019;OUG.68 din 06/11/2019"/>
    <s v="mobil"/>
    <s v=" Anul naşterii=2013 ;Sexul=iapă mamă ;Dangale=K 40 / 24 R ;Microcip=642019820559992 ;Locaţia de bază=H.Radauti ;"/>
  </r>
  <r>
    <x v="13401"/>
    <s v="8.23.08"/>
    <m/>
    <m/>
    <s v="Nonius 36 – 28 (N 36 / 28 I) 642019820529755"/>
    <m/>
    <s v="TIMIŞ"/>
    <s v="Izvin"/>
    <s v="Tara: România; Judet: TIMIŞ;Sat Izvin;   -; Nr: -;"/>
    <n v="2016"/>
    <n v="10300"/>
    <n v="35"/>
    <s v="in administrare"/>
    <s v="HG. 118/27.02.2019;OUG.68 din 06/11/2019"/>
    <s v="mobil"/>
    <s v=" Anul naşterii=2013 ;Sexul=iapă mamă ;Dangale=N 36 / 28 I ;Microcip=642019820529755 ;Locaţia de bază=H.Izvin ;"/>
  </r>
  <r>
    <x v="13402"/>
    <s v="8.23.08"/>
    <m/>
    <m/>
    <s v="Nonius 37 – 17 (N 37 / 17 I) 642019820506608"/>
    <m/>
    <s v="TIMIŞ"/>
    <s v="Izvin"/>
    <s v="Tara: România; Judet: TIMIŞ;Sat Izvin;   -; Nr: -;"/>
    <n v="2016"/>
    <n v="10300"/>
    <n v="35"/>
    <s v="in administrare"/>
    <s v="HG. 118/27.02.2019;OUG.68 din 06/11/2019"/>
    <s v="mobil"/>
    <s v=" Anul naşterii=2013 ;Sexul=iapă mamă ;Dangale=N 37 / 17 I ;Microcip=642019820506608 ;Locaţia de bază=H.Izvin ;"/>
  </r>
  <r>
    <x v="13403"/>
    <s v="8.23.08"/>
    <m/>
    <m/>
    <s v="Nonius 40 - 3 (N 40 / 3 I) 642019820428007"/>
    <m/>
    <s v="TIMIŞ"/>
    <s v="Izvin"/>
    <s v="Tara: România; Judet: TIMIŞ;Sat Izvin;   -; Nr: -;"/>
    <n v="2016"/>
    <n v="9400"/>
    <n v="35"/>
    <s v="in administrare"/>
    <s v="HG. 118/27.02.2019;OUG.68 din 06/11/2019"/>
    <s v="mobil"/>
    <s v=" Anul naşterii=2013 ;Sexul=iapă mamă ;Dangale=N 40 / 3 I ;Microcip=642)019820428007 ;Locaţia de bază=H.Izvin ;"/>
  </r>
  <r>
    <x v="13404"/>
    <s v="8.23.03"/>
    <m/>
    <m/>
    <s v="Dora   (Cn / 14 J) 642019820561981"/>
    <m/>
    <s v="CĂLĂRAŞI"/>
    <s v="Perişoru"/>
    <s v="Tara: România; Judet: CĂLĂRAŞI;Com Perişoru;   -; Nr: -;"/>
    <n v="2016"/>
    <n v="9400"/>
    <n v="51"/>
    <s v="in administrare"/>
    <s v="HG. 118/27.02.2019;OUG.68 din 06/11/2019"/>
    <s v="mobil"/>
    <s v=" Anul naşterii=2013 ;Sexul=iapă mamă ;Dangale=Cn / 14 J ;Microcip=642019820561981 ;Locaţia de bază=H. Jegălia ;"/>
  </r>
  <r>
    <x v="13405"/>
    <s v="8.23.06"/>
    <m/>
    <m/>
    <s v="Goral XXI-28  (G 21 / 28 L) 642019820566498_x000a_"/>
    <m/>
    <s v="SUCEAVA"/>
    <s v="Moldova-Suliţa"/>
    <s v="Tara: România; Judet: SUCEAVA;Com Moldova-Suliţa;   -; Nr: -;"/>
    <n v="2016"/>
    <n v="8600"/>
    <n v="33"/>
    <s v="in administrare"/>
    <s v="HG. 118/27.02.2019;OUG.68 din 06/11/2019"/>
    <s v="mobil"/>
    <s v=" Anul naşterii=2013 ;Sexul=armăsar montă publică ;Dangale=G 21 / 28 L ;Microcip=642019820566498 ;Locaţia de bază=H. Lucina ;"/>
  </r>
  <r>
    <x v="13406"/>
    <s v="8.23.06"/>
    <m/>
    <m/>
    <s v="Hroby XXIV-39  (H 24 / 39 L) 642019820559242"/>
    <m/>
    <s v="SUCEAVA"/>
    <s v="Moldova-Suliţa"/>
    <s v="Tara: România; Judet: SUCEAVA;Com Moldova-Suliţa;   -; Nr: -;"/>
    <n v="2016"/>
    <n v="8000"/>
    <n v="33"/>
    <s v="in administrare"/>
    <s v="HG. 118/27.02.2019;OUG.68 din 06/11/2019"/>
    <s v="mobil"/>
    <s v=" Anul naşterii=2013 ;Sexul=iapă mamă ;Dangale=H 24 / 39 L ;Microcip=642019820559242 ;Locaţia de bază=H. Lucina ;"/>
  </r>
  <r>
    <x v="13407"/>
    <s v="8.23.06"/>
    <m/>
    <m/>
    <s v="Prislop XI-26  (P 11 / 26 L) 642019820569970"/>
    <m/>
    <s v="SUCEAVA"/>
    <s v="Moldova-Suliţa"/>
    <s v="Tara: România; Judet: SUCEAVA;Com Moldova-Suliţa;   -; Nr: -;"/>
    <n v="2016"/>
    <n v="8000"/>
    <n v="33"/>
    <s v="in administrare"/>
    <s v="HG. 118/27.02.2019;OUG.68 din 06/11/2019"/>
    <s v="mobil"/>
    <s v=" Anul naşterii=2013 ;Sexul=iapă mamă ;Dangale=P 11 / 26 L ;Microcip=642019820569970 ;Locaţia de bază=H. Lucina ;"/>
  </r>
  <r>
    <x v="13408"/>
    <s v="8.23.09"/>
    <m/>
    <m/>
    <s v="Cygaj I-17 / Vandana (17 M/Cy 1) 642019820499576"/>
    <m/>
    <s v="CONSTANŢA"/>
    <s v="Mangalia"/>
    <s v="Tara: România; Judet: CONSTANŢA;Mun Mangalia; Şos  Constanţei; Nr: 52;"/>
    <n v="2016"/>
    <n v="9400"/>
    <n v="13"/>
    <s v="in administrare"/>
    <s v="HG. 118/27.02.2019;OUG.68 din 06/11/2019"/>
    <s v="mobil"/>
    <s v=" Anul naşterii=2013 ;Sexul=iapă mamă ;Dangale=17 M/Cy 1 ;Microcip=642019820499576 ;Locaţia de bază=H. Mangalia ;"/>
  </r>
  <r>
    <x v="13409"/>
    <s v="8.23.09"/>
    <m/>
    <m/>
    <s v="El Iman I-36 / Vubaidah (36 M / El 1)_x000a_642019820555913"/>
    <m/>
    <s v="CONSTANŢA"/>
    <s v="Mangalia"/>
    <s v="Tara: România; Judet: CONSTANŢA;Mun Mangalia; Şos  Constanţei; Nr: 52;"/>
    <n v="2016"/>
    <n v="10000"/>
    <n v="13"/>
    <s v="in administrare"/>
    <s v="HG. 118/27.02.2019;OUG.68 din 06/11/2019"/>
    <s v="mobil"/>
    <s v=" Anul naşterii=2013 ;Sexul=armăsar montă publică ;Dangale=36 M / El 1 ;Microcip=642019820555913 ;Locaţia de bază=H. Mangalia ;"/>
  </r>
  <r>
    <x v="13410"/>
    <s v="8.23.07"/>
    <m/>
    <m/>
    <s v="Maestoso L – 18  (M 50 / 18 F)_x000a_642019820373263"/>
    <m/>
    <s v="BRAŞOV"/>
    <s v="Voila"/>
    <s v="Tara: România; Judet: BRAŞOV;Com Voila;   -; Nr: -; sat Sâmbăta de Jos, str. 1 Decembrie 1918"/>
    <n v="2016"/>
    <n v="10000"/>
    <n v="8"/>
    <s v="in administrare"/>
    <s v="HG. 118/27.02.2019;OUG.68 din 06/11/2019"/>
    <s v="mobil"/>
    <s v=" Anul naşterii=2013 ;Sexul=armăsar montă publică ;Dangale=M 50 / 18 F ;Microcip=642019820373263 ;Locaţia de bază=H. Sambta de Jos ;"/>
  </r>
  <r>
    <x v="13411"/>
    <s v="8.23.12"/>
    <m/>
    <m/>
    <s v="Shagya LXII-66  ( Sh 62 / 66 R)_x000a_642109820376158"/>
    <m/>
    <s v="SUCEAVA"/>
    <s v="Rădăuţi"/>
    <s v="Tara: România; Judet: SUCEAVA;Mun Rădăuţi; Str  Bogdan Vodă; Nr: 114;"/>
    <n v="2015"/>
    <n v="9400"/>
    <n v="33"/>
    <s v="in administrare"/>
    <s v="HG. 118/27.02.2019;OUG.68 din 06/11/2019"/>
    <s v="mobil"/>
    <s v=" Anul naşterii=2012 ;Sexul=iapă mamă ;Dangale=Sh 62 / 66 R ;Microcip=642109820376158 ;Locaţia de bază=H.Radauti ;"/>
  </r>
  <r>
    <x v="13412"/>
    <s v="8.04.04"/>
    <m/>
    <m/>
    <s v="DAF FRASIN I"/>
    <m/>
    <s v="SUCEAVA"/>
    <s v="Boroaia"/>
    <s v="Tara: România; Judet: SUCEAVA;Com Boroaia;   -; Nr: -;"/>
    <n v="2011"/>
    <n v="111416"/>
    <n v="33"/>
    <s v="in administrare"/>
    <s v="HG. 773/10.09.2020"/>
    <s v="imobil"/>
    <s v=" Lungime=1.807 Km;Suprafeţe=1.3585 ha;CF=33847 ;"/>
  </r>
  <r>
    <x v="13413"/>
    <s v="8.04.04"/>
    <m/>
    <m/>
    <s v="DAF FRASIN II"/>
    <m/>
    <s v="SUCEAVA"/>
    <s v="Boroaia"/>
    <s v="Tara: România; Judet: SUCEAVA;Com Boroaia;   -; Nr: -;"/>
    <n v="2011"/>
    <n v="37139"/>
    <n v="33"/>
    <s v="in administrare"/>
    <s v="HG. 773/10.09.2020"/>
    <s v="imobil"/>
    <s v=" Lungime=0.642 Km;Suprafeţe=0.5037 ha;CF=33839 ;"/>
  </r>
  <r>
    <x v="13414"/>
    <s v="8.04.04"/>
    <m/>
    <m/>
    <s v="DAF GROSI SLATINA"/>
    <m/>
    <s v="SUCEAVA"/>
    <s v="Boroaia"/>
    <s v="Tara: România; Judet: SUCEAVA;Com Boroaia;   -; Nr: -;"/>
    <n v="2011"/>
    <n v="37139"/>
    <n v="33"/>
    <s v="in administrare"/>
    <s v="HG. 773/10.09.2020"/>
    <s v="imobil"/>
    <s v=" Lungime=0.598 Km;Suprafeţe=0.4632 ha;CF=51417,33848 ;"/>
  </r>
  <r>
    <x v="13415"/>
    <s v="8.04.04"/>
    <m/>
    <m/>
    <s v="DRUM FORESTIER MANTU II"/>
    <m/>
    <s v="SUCEAVA"/>
    <s v="Horodnic de Sus"/>
    <s v="Tara: România; Judet: SUCEAVA;Com Horodnic de Sus;   -; Nr: -;"/>
    <n v="2017"/>
    <n v="560555"/>
    <n v="33"/>
    <s v="in administrare"/>
    <s v="HG. 773/10.09.2020"/>
    <s v="imobil"/>
    <s v=" Lungime=1.059 Km;Suprafeţe=1.2294 ha;CF=35477 ;"/>
  </r>
  <r>
    <x v="13416"/>
    <s v="8.04.04"/>
    <m/>
    <m/>
    <s v="DAF VOIEVODEASA III"/>
    <m/>
    <s v="SUCEAVA"/>
    <s v="Suceviţa"/>
    <s v="Tara: România; Judet: SUCEAVA;Com Suceviţa;   -; Nr: -;"/>
    <n v="2012"/>
    <n v="132638"/>
    <n v="33"/>
    <s v="in administrare"/>
    <s v="HG. 773/10.09.2020"/>
    <s v="imobil"/>
    <s v=" Lungime=0.508 Km;Suprafeţe=0.4038 ha;CF=36069 ;"/>
  </r>
  <r>
    <x v="13417"/>
    <s v="8.04.04"/>
    <m/>
    <m/>
    <s v="DRUM AUTO FOREST GROZAVU"/>
    <m/>
    <s v="SUCEAVA"/>
    <s v="Dărmăneşti"/>
    <s v="Tara: România; Judet: SUCEAVA;Com Dărmăneşti;   -; Nr: -;"/>
    <n v="2014"/>
    <n v="924083"/>
    <n v="33"/>
    <s v="in administrare"/>
    <s v="HG. 773/10.09.2020"/>
    <s v="imobil"/>
    <s v=" Lungime=2.740 Km;Suprafeţe=2.7745 ha;CF=48202 ;"/>
  </r>
  <r>
    <x v="13418"/>
    <s v="8.04.04"/>
    <m/>
    <m/>
    <s v="DAF DELELEU"/>
    <m/>
    <s v="SUCEAVA"/>
    <s v="Râşca"/>
    <s v="Tara: România; Judet: SUCEAVA;Com Râşca;   -; Nr: -;"/>
    <n v="2011"/>
    <n v="198426"/>
    <n v="33"/>
    <s v="in administrare"/>
    <s v="HG. 773/10.09.2020"/>
    <s v="imobil"/>
    <s v=" Lungime=0.811 Km;Suprafeţe=0.6764 ha;CF=32577 ;"/>
  </r>
  <r>
    <x v="13419"/>
    <s v="8.04.04"/>
    <m/>
    <m/>
    <s v="DAF PARAUL PUSCASULUI"/>
    <m/>
    <s v="SUCEAVA"/>
    <s v="Râşca"/>
    <s v="Tara: România; Judet: SUCEAVA;Com Râşca;   -; Nr: -;"/>
    <n v="2011"/>
    <n v="71094"/>
    <n v="33"/>
    <s v="in administrare"/>
    <s v="HG. 773/10.09.2020"/>
    <s v="imobil"/>
    <s v=" Lungime=0.320 Km;Suprafeţe=0.4250 ha;CF=32586 ;"/>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0">
  <r>
    <n v="1"/>
    <x v="0"/>
    <s v="313  DIDINA Pr-1"/>
    <n v="8900"/>
  </r>
  <r>
    <n v="2"/>
    <x v="1"/>
    <s v="314 DALIA II Pc -3"/>
    <n v="8900"/>
  </r>
  <r>
    <n v="3"/>
    <x v="2"/>
    <s v="327 GINA( Pr-31)/2015"/>
    <n v="8900"/>
  </r>
  <r>
    <n v="4"/>
    <x v="3"/>
    <s v="328 GAMA ( Sn-2)/20185"/>
    <n v="8900"/>
  </r>
  <r>
    <n v="5"/>
    <x v="4"/>
    <s v="405 NUBIRA/Fi-59 J"/>
    <n v="7410"/>
  </r>
  <r>
    <n v="6"/>
    <x v="5"/>
    <s v="413 NATALIA/Ep-4"/>
    <n v="7600"/>
  </r>
  <r>
    <n v="7"/>
    <x v="6"/>
    <s v="418 PAJISTEA/Tv-28 J"/>
    <n v="7410"/>
  </r>
  <r>
    <n v="8"/>
    <x v="7"/>
    <s v="420 PARTITURA/Ep-12 J"/>
    <n v="10300"/>
  </r>
  <r>
    <n v="9"/>
    <x v="8"/>
    <s v="502 GAZAL XVIII - 20"/>
    <n v="9400"/>
  </r>
  <r>
    <n v="10"/>
    <x v="9"/>
    <s v="503 HADBAN XXXVII - 28"/>
    <n v="9400"/>
  </r>
  <r>
    <n v="11"/>
    <x v="10"/>
    <s v="504 HADBAN XXXVII - 29"/>
    <n v="9400"/>
  </r>
  <r>
    <n v="12"/>
    <x v="11"/>
    <s v="505 KOHEILAN XL - 21"/>
    <n v="9400"/>
  </r>
  <r>
    <n v="13"/>
    <x v="12"/>
    <s v="506 KOHEILAN XL - 22"/>
    <n v="9400"/>
  </r>
  <r>
    <n v="14"/>
    <x v="13"/>
    <s v="507 - KOHEILAN XLII - 26"/>
    <n v="9400"/>
  </r>
  <r>
    <n v="15"/>
    <x v="14"/>
    <s v="508 - SHAGYA LXII - 66"/>
    <n v="9400"/>
  </r>
  <r>
    <n v="16"/>
    <x v="15"/>
    <s v="515 - HADBAN XXXVII - 35"/>
    <n v="9400"/>
  </r>
  <r>
    <n v="17"/>
    <x v="16"/>
    <s v="635 N 25-20"/>
    <n v="7600"/>
  </r>
  <r>
    <n v="18"/>
    <x v="17"/>
    <s v="636 N 32-26"/>
    <n v="7000"/>
  </r>
  <r>
    <n v="19"/>
    <x v="18"/>
    <s v="667 NONIUS 40-1 ( N 40/1)"/>
    <n v="10300"/>
  </r>
  <r>
    <n v="20"/>
    <x v="19"/>
    <s v="668 NONIUS 40-2 ( N 40/2)"/>
    <n v="9400"/>
  </r>
  <r>
    <n v="21"/>
    <x v="20"/>
    <s v="669 NONIUS 23-49-8(N 23-49-8)"/>
    <n v="9400"/>
  </r>
  <r>
    <n v="22"/>
    <x v="21"/>
    <s v="670 NONIUS 41-1 (N 41/1)"/>
    <n v="9400"/>
  </r>
  <r>
    <n v="23"/>
    <x v="22"/>
    <s v="671 NONIUS 38-7 ( N 38/7)"/>
    <n v="9400"/>
  </r>
  <r>
    <n v="24"/>
    <x v="23"/>
    <s v="672 NONIUS 38-8 ( N 38/8)"/>
    <n v="9400"/>
  </r>
  <r>
    <n v="25"/>
    <x v="24"/>
    <s v="686 NONIUS 38-11 ( N 38/11 I)"/>
    <n v="10300"/>
  </r>
  <r>
    <n v="26"/>
    <x v="25"/>
    <s v="687 NONIUS 38-13 ( N 38/13 I)"/>
    <n v="10300"/>
  </r>
  <r>
    <n v="27"/>
    <x v="26"/>
    <s v="688 NONIUS 39-14 ( N 39/14 I)"/>
    <n v="10300"/>
  </r>
  <r>
    <n v="28"/>
    <x v="27"/>
    <s v="705 GXXXIX-41R"/>
    <n v="7448"/>
  </r>
  <r>
    <n v="29"/>
    <x v="28"/>
    <s v="715 G XXXIX-60R"/>
    <n v="3736"/>
  </r>
  <r>
    <n v="30"/>
    <x v="29"/>
    <s v="726 Siglavy - Capriola  XV - 36"/>
    <n v="2973"/>
  </r>
  <r>
    <n v="31"/>
    <x v="30"/>
    <s v="737 G XLII-10T"/>
    <n v="7600"/>
  </r>
  <r>
    <n v="32"/>
    <x v="31"/>
    <s v="738 MG 61"/>
    <n v="7600"/>
  </r>
  <r>
    <n v="33"/>
    <x v="32"/>
    <s v="739 Neapolitano  XXX - 2"/>
    <n v="3342"/>
  </r>
  <r>
    <n v="34"/>
    <x v="33"/>
    <s v="742 Siglavy - Capriola  XVII - 12"/>
    <n v="3342"/>
  </r>
  <r>
    <n v="35"/>
    <x v="34"/>
    <s v="748 G XLV-23"/>
    <n v="9400"/>
  </r>
  <r>
    <n v="36"/>
    <x v="35"/>
    <s v="749 MG 90 T"/>
    <n v="9400"/>
  </r>
  <r>
    <n v="37"/>
    <x v="36"/>
    <s v="750 GXLII-20T"/>
    <n v="9400"/>
  </r>
  <r>
    <n v="38"/>
    <x v="37"/>
    <s v="751 MG-94"/>
    <n v="9400"/>
  </r>
  <r>
    <n v="39"/>
    <x v="38"/>
    <s v="752 Conversano XXIX - 46"/>
    <n v="2660"/>
  </r>
  <r>
    <n v="40"/>
    <x v="39"/>
    <s v="754 G XLII-18"/>
    <n v="9400"/>
  </r>
  <r>
    <n v="41"/>
    <x v="40"/>
    <s v="755 G XLIII-26"/>
    <n v="9400"/>
  </r>
  <r>
    <n v="42"/>
    <x v="41"/>
    <s v="755 Maestoso  XLVI - 4"/>
    <n v="7600"/>
  </r>
  <r>
    <n v="43"/>
    <x v="42"/>
    <s v="756 Siglavy - Capriola  XVII - 31"/>
    <n v="7600"/>
  </r>
  <r>
    <n v="44"/>
    <x v="43"/>
    <s v="758 Tulipan  XIV - 35"/>
    <n v="6840"/>
  </r>
  <r>
    <n v="45"/>
    <x v="44"/>
    <s v="759 Neapolitano  XXIX - 47"/>
    <n v="7600"/>
  </r>
  <r>
    <n v="46"/>
    <x v="45"/>
    <s v="760 Conversano  XXIX - 53"/>
    <n v="7600"/>
  </r>
  <r>
    <n v="47"/>
    <x v="46"/>
    <s v="761 Conversano  XXIX - 57"/>
    <n v="7410"/>
  </r>
  <r>
    <n v="48"/>
    <x v="47"/>
    <s v="762 Conversano  XXIX - 61"/>
    <n v="7030"/>
  </r>
  <r>
    <n v="49"/>
    <x v="48"/>
    <s v="763 Maestoso  XLVI - 10"/>
    <n v="7600"/>
  </r>
  <r>
    <n v="50"/>
    <x v="49"/>
    <s v="764 Neapolitano XXIX - 63"/>
    <n v="7220"/>
  </r>
  <r>
    <n v="51"/>
    <x v="50"/>
    <s v="766 Favory  XXXV - 40"/>
    <n v="7600"/>
  </r>
  <r>
    <n v="52"/>
    <x v="51"/>
    <s v="767 Pluto XIX - 56"/>
    <n v="7600"/>
  </r>
  <r>
    <n v="53"/>
    <x v="52"/>
    <s v="768 Pluto  XIX - 57"/>
    <n v="7600"/>
  </r>
  <r>
    <n v="54"/>
    <x v="53"/>
    <s v="769 Siglavy - Capriola  XVII - 39"/>
    <n v="7600"/>
  </r>
  <r>
    <n v="55"/>
    <x v="54"/>
    <s v="777 Neapolitano  XXIX - 70"/>
    <n v="7600"/>
  </r>
  <r>
    <n v="56"/>
    <x v="55"/>
    <s v="779 Siglavy - Capriola  XVII - 41"/>
    <n v="7600"/>
  </r>
  <r>
    <n v="57"/>
    <x v="56"/>
    <s v="782 Tulipan  XIX - 3"/>
    <n v="7220"/>
  </r>
  <r>
    <n v="58"/>
    <x v="57"/>
    <s v="783 Neapolitano  XXIX - 84"/>
    <n v="10300"/>
  </r>
  <r>
    <n v="59"/>
    <x v="58"/>
    <s v="784 Siglavy - Capriola  XXII - 6"/>
    <n v="9400"/>
  </r>
  <r>
    <n v="60"/>
    <x v="59"/>
    <s v="839 OUSOR IX 112"/>
    <n v="8000"/>
  </r>
  <r>
    <n v="61"/>
    <x v="60"/>
    <s v="848 OUSOR IX-113"/>
    <n v="9400"/>
  </r>
  <r>
    <n v="62"/>
    <x v="61"/>
    <s v="849 HROBY XXIV-25"/>
    <n v="8000"/>
  </r>
  <r>
    <n v="63"/>
    <x v="62"/>
    <s v="850 GORAL XX-16"/>
    <n v="8000"/>
  </r>
  <r>
    <n v="64"/>
    <x v="63"/>
    <s v="851 GORAL XXI-19"/>
    <n v="8000"/>
  </r>
  <r>
    <n v="65"/>
    <x v="64"/>
    <s v="852 OUSOR X-53"/>
    <n v="8000"/>
  </r>
  <r>
    <n v="66"/>
    <x v="65"/>
    <s v="853 PIETROSU XI-48"/>
    <n v="8000"/>
  </r>
  <r>
    <n v="67"/>
    <x v="66"/>
    <s v="882 Maestoso  XLIX - 1"/>
    <n v="9400"/>
  </r>
  <r>
    <n v="68"/>
    <x v="67"/>
    <s v="884 Pluto  XIX - 74"/>
    <n v="10300"/>
  </r>
  <r>
    <n v="69"/>
    <x v="68"/>
    <s v="887 Tulipan  XVIII - 9"/>
    <n v="9400"/>
  </r>
  <r>
    <n v="70"/>
    <x v="69"/>
    <s v="888 Tulipan  XVIII - 10"/>
    <n v="9400"/>
  </r>
  <r>
    <n v="71"/>
    <x v="70"/>
    <s v="9 IM G XLII-42"/>
    <n v="10300"/>
  </r>
  <r>
    <n v="72"/>
    <x v="71"/>
    <s v="9 IM G XLIII-45"/>
    <n v="10300"/>
  </r>
  <r>
    <n v="73"/>
    <x v="72"/>
    <s v="9 IM G XLIV-59"/>
    <n v="10300"/>
  </r>
  <r>
    <n v="74"/>
    <x v="73"/>
    <s v="910 Neapolitano  XXIX - 89"/>
    <n v="10300"/>
  </r>
  <r>
    <n v="75"/>
    <x v="74"/>
    <s v="912 Favory  XXXV - 56"/>
    <n v="10300"/>
  </r>
  <r>
    <n v="76"/>
    <x v="75"/>
    <s v="913 Pluto  XXII - 5"/>
    <n v="9400"/>
  </r>
  <r>
    <n v="77"/>
    <x v="76"/>
    <s v="914 Siglavy- Capriola  XVII - 52"/>
    <n v="10300"/>
  </r>
  <r>
    <n v="78"/>
    <x v="77"/>
    <s v="915 Pluto  XIX - 77"/>
    <n v="9400"/>
  </r>
  <r>
    <n v="79"/>
    <x v="78"/>
    <s v="916 Neapolitano  XXIX - 96"/>
    <n v="9400"/>
  </r>
  <r>
    <n v="80"/>
    <x v="79"/>
    <s v="924 Favory XXXV - 58"/>
    <n v="9400"/>
  </r>
  <r>
    <n v="81"/>
    <x v="80"/>
    <s v="926 Favory  XXXV - 60"/>
    <n v="10300"/>
  </r>
  <r>
    <n v="82"/>
    <x v="81"/>
    <s v="927 Neapolitano  XXIX - 100"/>
    <n v="10300"/>
  </r>
  <r>
    <n v="83"/>
    <x v="82"/>
    <s v="928 Neapolitano XXIX - 101"/>
    <n v="10300"/>
  </r>
  <r>
    <n v="84"/>
    <x v="83"/>
    <s v="929 Siglavy - Capriola  XVII  - 55"/>
    <n v="9400"/>
  </r>
  <r>
    <n v="85"/>
    <x v="84"/>
    <s v="930 Conversano  XXXV - 2"/>
    <n v="10300"/>
  </r>
  <r>
    <n v="86"/>
    <x v="85"/>
    <s v="931 Favory  XXXV - 61"/>
    <n v="10300"/>
  </r>
  <r>
    <n v="87"/>
    <x v="86"/>
    <s v="932 Maestoso  XLIX - 16"/>
    <n v="10300"/>
  </r>
  <r>
    <n v="88"/>
    <x v="87"/>
    <s v="933 Maestoso  XLIX - 17"/>
    <n v="10300"/>
  </r>
  <r>
    <n v="89"/>
    <x v="88"/>
    <s v="934 Siglavy - Capriola XVII - 58"/>
    <n v="10300"/>
  </r>
  <r>
    <n v="90"/>
    <x v="89"/>
    <s v="936 Neapolitano  XXXII - 2"/>
    <n v="9400"/>
  </r>
  <r>
    <n v="91"/>
    <x v="90"/>
    <s v="937 Neapolitano  XXXII - 4"/>
    <n v="9400"/>
  </r>
  <r>
    <n v="92"/>
    <x v="91"/>
    <s v="938 Neapolitano  XXXII - 5"/>
    <n v="10300"/>
  </r>
  <r>
    <n v="93"/>
    <x v="92"/>
    <s v="939 Neapolitano  XXXII - 6"/>
    <n v="10300"/>
  </r>
  <r>
    <n v="94"/>
    <x v="93"/>
    <s v="940 Neapolitano  XXXII - 7"/>
    <n v="10300"/>
  </r>
  <r>
    <n v="95"/>
    <x v="94"/>
    <s v="946 Favory XXXV - 37"/>
    <n v="9400"/>
  </r>
  <r>
    <n v="96"/>
    <x v="95"/>
    <s v="947 Maestoso XLIV - 1"/>
    <n v="9400"/>
  </r>
  <r>
    <n v="97"/>
    <x v="96"/>
    <s v="948 Neapolitano XXIX - 66"/>
    <n v="9400"/>
  </r>
  <r>
    <n v="98"/>
    <x v="97"/>
    <s v="949 Pluto XIX - 58"/>
    <n v="9400"/>
  </r>
  <r>
    <n v="99"/>
    <x v="98"/>
    <s v="950 Conversano XXXV - 4"/>
    <n v="9400"/>
  </r>
  <r>
    <n v="100"/>
    <x v="99"/>
    <s v="951 Maestoso XLIX - 24"/>
    <n v="9400"/>
  </r>
  <r>
    <n v="101"/>
    <x v="100"/>
    <s v="952 Siglavy - Capriola XXII - 26"/>
    <n v="9400"/>
  </r>
  <r>
    <n v="102"/>
    <x v="101"/>
    <s v="953 Tulipan XIX - 23"/>
    <n v="9400"/>
  </r>
  <r>
    <n v="103"/>
    <x v="102"/>
    <s v="954 Tulipan  XX - 9"/>
    <n v="10300"/>
  </r>
  <r>
    <n v="104"/>
    <x v="103"/>
    <s v="955 Conversano  XXXV - 14"/>
    <n v="10300"/>
  </r>
  <r>
    <n v="105"/>
    <x v="104"/>
    <s v="956 Favory XXXVI - 1"/>
    <n v="10300"/>
  </r>
  <r>
    <n v="106"/>
    <x v="105"/>
    <s v="958 Favory  XXXVI - 2"/>
    <n v="10300"/>
  </r>
  <r>
    <n v="107"/>
    <x v="106"/>
    <s v="959 Maestoso XLIX - 36"/>
    <n v="10300"/>
  </r>
  <r>
    <n v="108"/>
    <x v="107"/>
    <s v="960 Pluto XIX - 101"/>
    <n v="10300"/>
  </r>
  <r>
    <n v="109"/>
    <x v="108"/>
    <s v="961 Tulipan  XX - 11"/>
    <n v="10300"/>
  </r>
  <r>
    <n v="110"/>
    <x v="109"/>
    <s v="963 Tulipan XX - 13"/>
    <n v="10300"/>
  </r>
  <r>
    <n v="111"/>
    <x v="110"/>
    <s v="964 Favory  XXXVI - 6"/>
    <n v="10300"/>
  </r>
  <r>
    <n v="112"/>
    <x v="111"/>
    <s v="970 Pluto XIX - 104"/>
    <n v="10300"/>
  </r>
  <r>
    <n v="113"/>
    <x v="112"/>
    <s v="971 Tulipan XX - 22"/>
    <n v="10300"/>
  </r>
  <r>
    <n v="114"/>
    <x v="113"/>
    <s v="972 Maestoso L - 11"/>
    <n v="10300"/>
  </r>
  <r>
    <n v="115"/>
    <x v="114"/>
    <s v="973 Tulipan XXIII - 2"/>
    <n v="9400"/>
  </r>
  <r>
    <n v="116"/>
    <x v="115"/>
    <s v="974 Siglavy Capriola XXII - 40"/>
    <n v="9400"/>
  </r>
  <r>
    <n v="117"/>
    <x v="116"/>
    <s v="975 M XLIX - 46"/>
    <n v="10300"/>
  </r>
  <r>
    <n v="118"/>
    <x v="117"/>
    <s v="977 T XXIII - 5"/>
    <n v="9400"/>
  </r>
  <r>
    <n v="119"/>
    <x v="118"/>
    <s v="978 SC XXII - 43"/>
    <n v="10300"/>
  </r>
  <r>
    <n v="120"/>
    <x v="119"/>
    <s v="ABBA"/>
    <n v="34000"/>
  </r>
  <r>
    <n v="121"/>
    <x v="120"/>
    <s v="ABIR"/>
    <n v="36000"/>
  </r>
  <r>
    <n v="122"/>
    <x v="121"/>
    <s v="Abis / KJ-14"/>
    <n v="9400"/>
  </r>
  <r>
    <n v="123"/>
    <x v="122"/>
    <s v="Acord / KJ-17"/>
    <n v="9400"/>
  </r>
  <r>
    <n v="124"/>
    <x v="123"/>
    <s v="ADELIN"/>
    <n v="9400"/>
  </r>
  <r>
    <n v="125"/>
    <x v="124"/>
    <s v="ADIVA"/>
    <n v="34000"/>
  </r>
  <r>
    <n v="126"/>
    <x v="125"/>
    <s v="Adorata/10 C-Tz"/>
    <n v="10300"/>
  </r>
  <r>
    <n v="127"/>
    <x v="126"/>
    <s v="AFIG"/>
    <n v="36000"/>
  </r>
  <r>
    <n v="128"/>
    <x v="127"/>
    <s v="AGATAT / Es 1"/>
    <n v="9400"/>
  </r>
  <r>
    <n v="129"/>
    <x v="128"/>
    <s v="Agregat SG 20"/>
    <n v="9400"/>
  </r>
  <r>
    <n v="130"/>
    <x v="129"/>
    <s v="Agries/000658E170"/>
    <n v="7000"/>
  </r>
  <r>
    <n v="131"/>
    <x v="130"/>
    <s v="Agripina"/>
    <n v="9400"/>
  </r>
  <r>
    <n v="132"/>
    <x v="131"/>
    <s v="Albinoso  (It 3 / R)_x000a_642019820544953_x000a_"/>
    <n v="9400"/>
  </r>
  <r>
    <n v="133"/>
    <x v="132"/>
    <s v="Alex/As-6"/>
    <n v="9400"/>
  </r>
  <r>
    <n v="134"/>
    <x v="133"/>
    <s v="Alfa(Vi/35 I)"/>
    <n v="8900"/>
  </r>
  <r>
    <n v="135"/>
    <x v="134"/>
    <s v="ALINUTA"/>
    <n v="9400"/>
  </r>
  <r>
    <n v="136"/>
    <x v="135"/>
    <s v="ALIZA"/>
    <n v="34000"/>
  </r>
  <r>
    <n v="137"/>
    <x v="136"/>
    <s v="Alun (Cv - 17J) / 642019820059636"/>
    <n v="10000"/>
  </r>
  <r>
    <n v="138"/>
    <x v="137"/>
    <s v="Alunel/11C-Ba"/>
    <n v="7400"/>
  </r>
  <r>
    <n v="139"/>
    <x v="138"/>
    <s v="ALUNITA"/>
    <n v="9400"/>
  </r>
  <r>
    <n v="140"/>
    <x v="139"/>
    <s v="Am ic a II (D/K 103)"/>
    <n v="9400"/>
  </r>
  <r>
    <n v="141"/>
    <x v="140"/>
    <s v="AMADEU"/>
    <n v="10000"/>
  </r>
  <r>
    <n v="142"/>
    <x v="141"/>
    <s v="AMALIA"/>
    <n v="34000"/>
  </r>
  <r>
    <n v="143"/>
    <x v="142"/>
    <s v="Amant ( Cv-16 J)"/>
    <n v="10000"/>
  </r>
  <r>
    <n v="144"/>
    <x v="143"/>
    <s v="AMAZON 1-23/Am 1 - 23 R"/>
    <n v="7000"/>
  </r>
  <r>
    <n v="145"/>
    <x v="144"/>
    <s v="Amazon I-16/00065EA77E"/>
    <n v="7200"/>
  </r>
  <r>
    <n v="146"/>
    <x v="145"/>
    <s v="AMAZON I-21/Am-21 R"/>
    <n v="7600"/>
  </r>
  <r>
    <n v="147"/>
    <x v="146"/>
    <s v="AMICA"/>
    <n v="9400"/>
  </r>
  <r>
    <n v="148"/>
    <x v="147"/>
    <s v="AMIR"/>
    <n v="37700"/>
  </r>
  <r>
    <n v="149"/>
    <x v="148"/>
    <s v="AMP  SG  ADORMIT  SG  028"/>
    <n v="9400"/>
  </r>
  <r>
    <n v="150"/>
    <x v="149"/>
    <s v="AMP  SG  ISOFACHE  US 51"/>
    <n v="9400"/>
  </r>
  <r>
    <n v="151"/>
    <x v="150"/>
    <s v="AMP  SG  ISTRATOIU  US 47"/>
    <n v="9400"/>
  </r>
  <r>
    <n v="152"/>
    <x v="151"/>
    <s v="AMP  SG  IURIE  US 50"/>
    <n v="9400"/>
  </r>
  <r>
    <n v="153"/>
    <x v="152"/>
    <s v="AMP  SG  LINCAN  I 70/R"/>
    <n v="9400"/>
  </r>
  <r>
    <n v="154"/>
    <x v="153"/>
    <s v="AMP  SG ELEGANT  I 66"/>
    <n v="9400"/>
  </r>
  <r>
    <n v="155"/>
    <x v="154"/>
    <s v="AMP  SG ELIN  Lr 3/R"/>
    <n v="9400"/>
  </r>
  <r>
    <n v="156"/>
    <x v="155"/>
    <s v="AMP  SG FANARIOT I 47"/>
    <n v="9400"/>
  </r>
  <r>
    <n v="157"/>
    <x v="156"/>
    <s v="AMP  SG IORGOVAN  I 68/R"/>
    <n v="9400"/>
  </r>
  <r>
    <n v="158"/>
    <x v="157"/>
    <s v="AMP  SG OMAR  Lr2/R"/>
    <n v="9400"/>
  </r>
  <r>
    <n v="159"/>
    <x v="158"/>
    <s v="AMP  SG OMERAN  I 58"/>
    <n v="9400"/>
  </r>
  <r>
    <n v="160"/>
    <x v="159"/>
    <s v="AMP  SG. ELDORADO Sg 22"/>
    <n v="9400"/>
  </r>
  <r>
    <n v="161"/>
    <x v="160"/>
    <s v="AMP  SG. IUVENTUS  Ag 26"/>
    <n v="9400"/>
  </r>
  <r>
    <n v="162"/>
    <x v="161"/>
    <s v="AMP  SG. LINISTIT   I 52"/>
    <n v="9400"/>
  </r>
  <r>
    <n v="163"/>
    <x v="162"/>
    <s v="AMP  SG. SEVERIN  Ag 28"/>
    <n v="9400"/>
  </r>
  <r>
    <n v="164"/>
    <x v="163"/>
    <s v="AMP CONVERSANO XXXIV - 6"/>
    <n v="10000"/>
  </r>
  <r>
    <n v="165"/>
    <x v="164"/>
    <s v="AMP EUGEN TD1/2001"/>
    <n v="6400"/>
  </r>
  <r>
    <n v="166"/>
    <x v="165"/>
    <s v="AMP FURIOSO  LXVIII - 22   F.68 -/22/ HB"/>
    <n v="10000"/>
  </r>
  <r>
    <n v="167"/>
    <x v="166"/>
    <s v="AMP FURIOSO  LXX - 13   F.70 -13 /HB"/>
    <n v="10000"/>
  </r>
  <r>
    <n v="168"/>
    <x v="167"/>
    <s v="AMP FURIOSO LXVII-5"/>
    <n v="7400"/>
  </r>
  <r>
    <n v="169"/>
    <x v="168"/>
    <s v="AMP FURIOSO LXVIII - 21  F.68 - 21/ S"/>
    <n v="10000"/>
  </r>
  <r>
    <n v="170"/>
    <x v="169"/>
    <s v="AMP FURIOSO LXVIII - 24  F.68 - 24/ HB"/>
    <n v="10000"/>
  </r>
  <r>
    <n v="171"/>
    <x v="170"/>
    <s v="AMP FURIOSO LXX - 21  F. 70 - 21/ R"/>
    <n v="10000"/>
  </r>
  <r>
    <n v="172"/>
    <x v="171"/>
    <s v="AMP G XLII-44"/>
    <n v="10000"/>
  </r>
  <r>
    <n v="173"/>
    <x v="172"/>
    <s v="AMP G XLIII-20-1"/>
    <n v="10000"/>
  </r>
  <r>
    <n v="174"/>
    <x v="173"/>
    <s v="AMP G XLIII-46"/>
    <n v="10000"/>
  </r>
  <r>
    <n v="175"/>
    <x v="174"/>
    <s v="AMP G XLIII-47"/>
    <n v="10000"/>
  </r>
  <r>
    <n v="176"/>
    <x v="175"/>
    <s v="AMP G XLIII-52"/>
    <n v="10000"/>
  </r>
  <r>
    <n v="177"/>
    <x v="176"/>
    <s v="AMP GIMI V-27D / 2001"/>
    <n v="7600"/>
  </r>
  <r>
    <n v="178"/>
    <x v="177"/>
    <s v="AMP HORATIU"/>
    <n v="10000"/>
  </r>
  <r>
    <n v="179"/>
    <x v="178"/>
    <s v="AMP ILICEL NC2/2001"/>
    <n v="7600"/>
  </r>
  <r>
    <n v="180"/>
    <x v="179"/>
    <s v="AMP ILIE NC4/2001"/>
    <n v="6240"/>
  </r>
  <r>
    <n v="181"/>
    <x v="180"/>
    <s v="AMP NORTH STAR XLIII -73  Z.43 - 73 /HB"/>
    <n v="10000"/>
  </r>
  <r>
    <n v="182"/>
    <x v="181"/>
    <s v="AMP NORTH STAR XLIV -8  Z.44 - 8/ S"/>
    <n v="10000"/>
  </r>
  <r>
    <n v="183"/>
    <x v="182"/>
    <s v="AMP OUSOR IX-25"/>
    <n v="2875"/>
  </r>
  <r>
    <n v="184"/>
    <x v="183"/>
    <s v="AMP OUSOR X-15"/>
    <n v="7030"/>
  </r>
  <r>
    <n v="185"/>
    <x v="184"/>
    <s v="AMP SG  AVORIS  I 64"/>
    <n v="9400"/>
  </r>
  <r>
    <n v="186"/>
    <x v="185"/>
    <s v="AMP SG GORNIST I 44"/>
    <n v="9400"/>
  </r>
  <r>
    <n v="187"/>
    <x v="186"/>
    <s v="AMP SG IACOBOV  EP 39"/>
    <n v="9400"/>
  </r>
  <r>
    <n v="188"/>
    <x v="187"/>
    <s v="AMP SG IDEAL US 6"/>
    <n v="9400"/>
  </r>
  <r>
    <n v="189"/>
    <x v="188"/>
    <s v="AMP SG ISTORIC"/>
    <n v="9400"/>
  </r>
  <r>
    <n v="190"/>
    <x v="189"/>
    <s v="AMP SG LIBERTIN AG 17"/>
    <n v="10300"/>
  </r>
  <r>
    <n v="191"/>
    <x v="190"/>
    <s v="AMP SG TITANIC OD 5"/>
    <n v="9400"/>
  </r>
  <r>
    <n v="192"/>
    <x v="191"/>
    <s v="AMP SG URNIT Es 4"/>
    <n v="9400"/>
  </r>
  <r>
    <n v="193"/>
    <x v="192"/>
    <s v="AMP SG. ALIDOR US 28"/>
    <n v="9400"/>
  </r>
  <r>
    <n v="194"/>
    <x v="193"/>
    <s v="AMP SG. AVOCAT  Ep 48"/>
    <n v="9400"/>
  </r>
  <r>
    <n v="195"/>
    <x v="194"/>
    <s v="AMP SG. ELIOT US 33"/>
    <n v="9400"/>
  </r>
  <r>
    <n v="196"/>
    <x v="195"/>
    <s v="AMP SG. FARMEC I 38"/>
    <n v="9400"/>
  </r>
  <r>
    <n v="197"/>
    <x v="196"/>
    <s v="AMP SG. LITU EP 21"/>
    <n v="9400"/>
  </r>
  <r>
    <n v="198"/>
    <x v="197"/>
    <s v="AMP SG. LUPTATOR SG 11"/>
    <n v="9400"/>
  </r>
  <r>
    <n v="199"/>
    <x v="198"/>
    <s v="AMP SG. OLAROIU US 25"/>
    <n v="9400"/>
  </r>
  <r>
    <n v="200"/>
    <x v="199"/>
    <s v="AMP TURNEU"/>
    <n v="10000"/>
  </r>
  <r>
    <n v="201"/>
    <x v="200"/>
    <s v="ANCUTA"/>
    <n v="9400"/>
  </r>
  <r>
    <n v="202"/>
    <x v="201"/>
    <s v="ANETA"/>
    <n v="9400"/>
  </r>
  <r>
    <n v="203"/>
    <x v="202"/>
    <s v="ANGELA"/>
    <n v="9700"/>
  </r>
  <r>
    <n v="204"/>
    <x v="203"/>
    <s v="Anina(Vi/33I)"/>
    <n v="8900"/>
  </r>
  <r>
    <n v="205"/>
    <x v="204"/>
    <s v="ANUBIS"/>
    <n v="36000"/>
  </r>
  <r>
    <n v="206"/>
    <x v="205"/>
    <s v="AP FURIOSO LXIX F64/28B"/>
    <n v="2500"/>
  </r>
  <r>
    <n v="207"/>
    <x v="206"/>
    <s v="AP FURIOSO LXVIII-F66/6B"/>
    <n v="7400"/>
  </r>
  <r>
    <n v="208"/>
    <x v="207"/>
    <s v="AP FURIOSO LXX  F65/20B"/>
    <n v="2500"/>
  </r>
  <r>
    <n v="209"/>
    <x v="208"/>
    <s v="AP NORTH STAR XLIII-6"/>
    <n v="2700"/>
  </r>
  <r>
    <n v="210"/>
    <x v="209"/>
    <s v="AP NORTH STAR XLIII-62"/>
    <n v="10000"/>
  </r>
  <r>
    <n v="211"/>
    <x v="210"/>
    <s v="AP NORTH STAR XLIV N29/9"/>
    <n v="7400"/>
  </r>
  <r>
    <n v="212"/>
    <x v="211"/>
    <s v="AP SG ELAN EP 31"/>
    <n v="9400"/>
  </r>
  <r>
    <n v="213"/>
    <x v="212"/>
    <s v="AP SG URSULICA AL 19"/>
    <n v="7000"/>
  </r>
  <r>
    <n v="214"/>
    <x v="213"/>
    <s v="AP SG. ELIMAN AP 3"/>
    <n v="10300"/>
  </r>
  <r>
    <n v="215"/>
    <x v="214"/>
    <s v="AP SG. LICUTA SG 6"/>
    <n v="9400"/>
  </r>
  <r>
    <n v="216"/>
    <x v="215"/>
    <s v="ARABELA"/>
    <n v="34000"/>
  </r>
  <r>
    <n v="217"/>
    <x v="216"/>
    <s v="ARABELLA"/>
    <n v="9400"/>
  </r>
  <r>
    <n v="218"/>
    <x v="217"/>
    <s v="ARGAN"/>
    <n v="36000"/>
  </r>
  <r>
    <n v="219"/>
    <x v="218"/>
    <s v="ARGILA , 2015, F,9  C - BZ, CISLAU"/>
    <n v="9400"/>
  </r>
  <r>
    <n v="220"/>
    <x v="219"/>
    <s v="Armasar monta pubilca As-1 Sabin"/>
    <n v="7600"/>
  </r>
  <r>
    <n v="221"/>
    <x v="220"/>
    <s v="Armasar monta publica cal dep Al - 42 Ebe _x000a_"/>
    <n v="2800"/>
  </r>
  <r>
    <n v="222"/>
    <x v="221"/>
    <s v="ARMASAR MONTA PUBLICA DEP.PG.5 CARLOS"/>
    <n v="7600"/>
  </r>
  <r>
    <n v="223"/>
    <x v="222"/>
    <s v="ARMASAR MONTA PUBLICA DEP.PG.7 LIZADON"/>
    <n v="7600"/>
  </r>
  <r>
    <n v="224"/>
    <x v="223"/>
    <s v="ASTARTE"/>
    <n v="34000"/>
  </r>
  <r>
    <n v="225"/>
    <x v="224"/>
    <s v="Astru  (17Va)/64201982105460"/>
    <n v="10000"/>
  </r>
  <r>
    <n v="226"/>
    <x v="225"/>
    <s v="Atlantic (Gi-42J) / 642019820057650"/>
    <n v="10000"/>
  </r>
  <r>
    <n v="227"/>
    <x v="226"/>
    <s v="Augustus  (I 60 / R)_x000a_642019820574067_x000a_"/>
    <n v="9400"/>
  </r>
  <r>
    <n v="228"/>
    <x v="227"/>
    <s v="AURELIA"/>
    <n v="9400"/>
  </r>
  <r>
    <n v="229"/>
    <x v="228"/>
    <s v="AURORA"/>
    <n v="10300"/>
  </r>
  <r>
    <n v="230"/>
    <x v="229"/>
    <s v="AVARA JP-52/2004"/>
    <n v="8900"/>
  </r>
  <r>
    <n v="231"/>
    <x v="230"/>
    <s v="Avas (Pd/2 I)"/>
    <n v="9400"/>
  </r>
  <r>
    <n v="232"/>
    <x v="231"/>
    <s v="Aventura (24C /Tz)"/>
    <n v="10300"/>
  </r>
  <r>
    <n v="233"/>
    <x v="232"/>
    <s v="Aventurat ( Cv - 20 J)"/>
    <n v="10000"/>
  </r>
  <r>
    <n v="234"/>
    <x v="233"/>
    <s v="Avian – 13"/>
    <n v="9400"/>
  </r>
  <r>
    <n v="235"/>
    <x v="234"/>
    <s v="AVISTA SG-12/2009"/>
    <n v="8900"/>
  </r>
  <r>
    <n v="236"/>
    <x v="235"/>
    <s v="AZARA"/>
    <n v="34000"/>
  </r>
  <r>
    <n v="237"/>
    <x v="236"/>
    <s v="Bacardi ( Mt - 3 I)"/>
    <n v="9400"/>
  </r>
  <r>
    <n v="238"/>
    <x v="237"/>
    <s v="BAKHTIAR"/>
    <n v="36000"/>
  </r>
  <r>
    <n v="239"/>
    <x v="238"/>
    <s v="Balc / NT-1"/>
    <n v="9400"/>
  </r>
  <r>
    <n v="240"/>
    <x v="239"/>
    <s v="BALERINA"/>
    <n v="10300"/>
  </r>
  <r>
    <n v="241"/>
    <x v="240"/>
    <s v="BANA/Fn- 2"/>
    <n v="7600"/>
  </r>
  <r>
    <n v="242"/>
    <x v="241"/>
    <s v="Bara/KC-1HB"/>
    <n v="8900"/>
  </r>
  <r>
    <n v="243"/>
    <x v="242"/>
    <s v="Barbu(Tm/31I)000658CA76"/>
    <n v="8000"/>
  </r>
  <r>
    <n v="244"/>
    <x v="243"/>
    <s v="BARNICE"/>
    <n v="34000"/>
  </r>
  <r>
    <n v="245"/>
    <x v="244"/>
    <s v="Baros / KJ-24"/>
    <n v="9400"/>
  </r>
  <r>
    <n v="246"/>
    <x v="245"/>
    <s v="Bega II ( Mt - 5 I)"/>
    <n v="8900"/>
  </r>
  <r>
    <n v="247"/>
    <x v="246"/>
    <s v="BELISSIMA"/>
    <n v="9400"/>
  </r>
  <r>
    <n v="248"/>
    <x v="247"/>
    <s v="Benito   (27 C / Va)_x000a_642019820049514_x000a_"/>
    <n v="10000"/>
  </r>
  <r>
    <n v="249"/>
    <x v="248"/>
    <s v="Bertina (22 O)/642019820054115"/>
    <n v="9400"/>
  </r>
  <r>
    <n v="250"/>
    <x v="249"/>
    <s v="Bibic"/>
    <n v="10000"/>
  </r>
  <r>
    <n v="251"/>
    <x v="250"/>
    <s v="Bibilica ( O - 5 I)"/>
    <n v="9700"/>
  </r>
  <r>
    <n v="252"/>
    <x v="251"/>
    <s v="BILL/Fn-6"/>
    <n v="8000"/>
  </r>
  <r>
    <n v="253"/>
    <x v="252"/>
    <s v="BIZANT GIDRAN 1 C"/>
    <n v="9400"/>
  </r>
  <r>
    <n v="254"/>
    <x v="253"/>
    <s v="Bizant Gidran 10"/>
    <n v="10000"/>
  </r>
  <r>
    <n v="255"/>
    <x v="254"/>
    <s v="BIZANT GIDRAN 4 C"/>
    <n v="9400"/>
  </r>
  <r>
    <n v="256"/>
    <x v="255"/>
    <s v="Bizant Gidran 9  (Bz / 9 C)_x000a_642019820545483_x000a_"/>
    <n v="9400"/>
  </r>
  <r>
    <n v="257"/>
    <x v="256"/>
    <s v="BIZAR ( D / Ve 9 )"/>
    <n v="8900"/>
  </r>
  <r>
    <n v="258"/>
    <x v="257"/>
    <s v="Bobocel (Mp-16J) / 642019820058434"/>
    <n v="10000"/>
  </r>
  <r>
    <n v="259"/>
    <x v="258"/>
    <s v="BOGDAN"/>
    <n v="10000"/>
  </r>
  <r>
    <n v="260"/>
    <x v="259"/>
    <s v="Bogdan (Cv-24J) / 642019820365569"/>
    <n v="10000"/>
  </r>
  <r>
    <n v="261"/>
    <x v="260"/>
    <s v="Bolta/Ip-1HB"/>
    <n v="8900"/>
  </r>
  <r>
    <n v="262"/>
    <x v="261"/>
    <s v="Bombonel (DO-3J)/642019820365257"/>
    <n v="36000"/>
  </r>
  <r>
    <n v="263"/>
    <x v="262"/>
    <s v="BOMBONICA"/>
    <n v="9400"/>
  </r>
  <r>
    <n v="264"/>
    <x v="263"/>
    <s v="BONITA"/>
    <n v="9400"/>
  </r>
  <r>
    <n v="265"/>
    <x v="264"/>
    <s v="Bonn Ton/14C-Ia"/>
    <n v="6800"/>
  </r>
  <r>
    <n v="266"/>
    <x v="265"/>
    <s v="BOXA (KC2 / HB)"/>
    <n v="8900"/>
  </r>
  <r>
    <n v="267"/>
    <x v="266"/>
    <s v="BRAVO"/>
    <n v="10000"/>
  </r>
  <r>
    <n v="268"/>
    <x v="267"/>
    <s v="Bretona ( Mt - 1 I)"/>
    <n v="9700"/>
  </r>
  <r>
    <n v="269"/>
    <x v="268"/>
    <s v="BRILIANTA"/>
    <n v="10300"/>
  </r>
  <r>
    <n v="270"/>
    <x v="269"/>
    <s v="Bucovan-16"/>
    <n v="3175"/>
  </r>
  <r>
    <n v="271"/>
    <x v="270"/>
    <s v="BUCUR"/>
    <n v="10000"/>
  </r>
  <r>
    <n v="272"/>
    <x v="271"/>
    <s v="BUM MUM"/>
    <n v="10000"/>
  </r>
  <r>
    <n v="273"/>
    <x v="272"/>
    <s v="BUNA SEARA"/>
    <n v="9400"/>
  </r>
  <r>
    <n v="274"/>
    <x v="273"/>
    <s v="Buna/Ip-2HB"/>
    <n v="8900"/>
  </r>
  <r>
    <n v="275"/>
    <x v="274"/>
    <s v="BURA"/>
    <n v="9400"/>
  </r>
  <r>
    <n v="276"/>
    <x v="275"/>
    <s v="CABRAL (NU3/HB)"/>
    <n v="9400"/>
  </r>
  <r>
    <n v="277"/>
    <x v="276"/>
    <s v="CADIN"/>
    <n v="10000"/>
  </r>
  <r>
    <n v="278"/>
    <x v="277"/>
    <s v="Cal CYGAY 15 ( HITA)"/>
    <n v="7600"/>
  </r>
  <r>
    <n v="279"/>
    <x v="278"/>
    <s v="Cal cygay 17 ( HI - Q)"/>
    <n v="7215"/>
  </r>
  <r>
    <n v="280"/>
    <x v="279"/>
    <s v="CAL DAHOMAN XXXIX-49"/>
    <n v="8000"/>
  </r>
  <r>
    <n v="281"/>
    <x v="280"/>
    <s v="CAL EL-SBAA XII-37"/>
    <n v="6840"/>
  </r>
  <r>
    <n v="282"/>
    <x v="281"/>
    <s v="CAL GORAL XIX-36"/>
    <n v="6825"/>
  </r>
  <r>
    <n v="283"/>
    <x v="282"/>
    <s v="CAL MOLID I-55"/>
    <n v="7600"/>
  </r>
  <r>
    <n v="284"/>
    <x v="283"/>
    <s v="CAL OUSOR IX-46"/>
    <n v="1900"/>
  </r>
  <r>
    <n v="285"/>
    <x v="284"/>
    <s v="CAL OUSOR IX-81"/>
    <n v="10000"/>
  </r>
  <r>
    <n v="286"/>
    <x v="285"/>
    <s v="CAL OUSOR IX-84"/>
    <n v="8000"/>
  </r>
  <r>
    <n v="287"/>
    <x v="286"/>
    <s v="CAL OUSOR IX-86"/>
    <n v="8000"/>
  </r>
  <r>
    <n v="288"/>
    <x v="287"/>
    <s v="CAL OUSOR X-1"/>
    <n v="7000"/>
  </r>
  <r>
    <n v="289"/>
    <x v="288"/>
    <s v="CAL PIETROSU X-37"/>
    <n v="1900"/>
  </r>
  <r>
    <n v="290"/>
    <x v="289"/>
    <s v="CAL PRISLOP X 40"/>
    <n v="8000"/>
  </r>
  <r>
    <n v="291"/>
    <x v="290"/>
    <s v="CAL PRISLOP X-14"/>
    <n v="1900"/>
  </r>
  <r>
    <n v="292"/>
    <x v="291"/>
    <s v="CAL PRISLOP X-18"/>
    <n v="7215"/>
  </r>
  <r>
    <n v="293"/>
    <x v="292"/>
    <s v="CAL PRISLOP X-20"/>
    <n v="6825"/>
  </r>
  <r>
    <n v="294"/>
    <x v="293"/>
    <s v="CAL PRISLOP X-43"/>
    <n v="8000"/>
  </r>
  <r>
    <n v="295"/>
    <x v="294"/>
    <s v="CAL PRISLOP X-47"/>
    <n v="8600"/>
  </r>
  <r>
    <n v="296"/>
    <x v="295"/>
    <s v="CAL PRISLOP X-48"/>
    <n v="10000"/>
  </r>
  <r>
    <n v="297"/>
    <x v="296"/>
    <s v="CAL SHAGYA LXII-1"/>
    <n v="7400"/>
  </r>
  <r>
    <n v="298"/>
    <x v="297"/>
    <s v="CAL SHAGYA LXII-2"/>
    <n v="7400"/>
  </r>
  <r>
    <n v="299"/>
    <x v="298"/>
    <s v="CAL SHAGYA LXII-24"/>
    <n v="9400"/>
  </r>
  <r>
    <n v="300"/>
    <x v="299"/>
    <s v="CAL SHAGYA LXII-3"/>
    <n v="6840"/>
  </r>
  <r>
    <n v="301"/>
    <x v="300"/>
    <s v="CAL SHAGYA LXII-6"/>
    <n v="6840"/>
  </r>
  <r>
    <n v="302"/>
    <x v="301"/>
    <s v="CAL SIGLAVY BAGDADY XV-58"/>
    <n v="6840"/>
  </r>
  <r>
    <n v="303"/>
    <x v="302"/>
    <s v="CALPRISLOP X-41"/>
    <n v="9400"/>
  </r>
  <r>
    <n v="304"/>
    <x v="303"/>
    <s v="Calul 285 Ut-62 I IRONIA"/>
    <n v="4000"/>
  </r>
  <r>
    <n v="305"/>
    <x v="304"/>
    <s v="Calul 287 VI-1I JUCARIA"/>
    <n v="4000"/>
  </r>
  <r>
    <n v="306"/>
    <x v="305"/>
    <s v="Calul 415 SHAGYA LVI-30"/>
    <n v="6961"/>
  </r>
  <r>
    <n v="307"/>
    <x v="306"/>
    <s v="Calul 616 N 27-32"/>
    <n v="4000"/>
  </r>
  <r>
    <n v="308"/>
    <x v="307"/>
    <s v="Calul 621 N 25- 7"/>
    <n v="4000"/>
  </r>
  <r>
    <n v="309"/>
    <x v="308"/>
    <s v="Calul 706 P XVIII-9"/>
    <n v="2846"/>
  </r>
  <r>
    <n v="310"/>
    <x v="309"/>
    <s v="Calul 717 G XVI - 104"/>
    <n v="375"/>
  </r>
  <r>
    <n v="311"/>
    <x v="310"/>
    <s v="Calul 741 H XX - 58"/>
    <n v="2375"/>
  </r>
  <r>
    <n v="312"/>
    <x v="311"/>
    <s v="Calul 742 H XXI - 47"/>
    <n v="2375"/>
  </r>
  <r>
    <n v="313"/>
    <x v="312"/>
    <s v="Calul 744 H XXI  - 54"/>
    <n v="2375"/>
  </r>
  <r>
    <n v="314"/>
    <x v="313"/>
    <s v="Calul 745 H XXI - 61"/>
    <n v="2375"/>
  </r>
  <r>
    <n v="315"/>
    <x v="314"/>
    <s v="Calul 750 N XXVIII-19"/>
    <n v="2800"/>
  </r>
  <r>
    <n v="316"/>
    <x v="315"/>
    <s v="Calul 751 SC XIV-99"/>
    <n v="2800"/>
  </r>
  <r>
    <n v="317"/>
    <x v="316"/>
    <s v="Calul 752 O IX - 10"/>
    <n v="2375"/>
  </r>
  <r>
    <n v="318"/>
    <x v="317"/>
    <s v="Calul 758 PI X - 18"/>
    <n v="2375"/>
  </r>
  <r>
    <n v="319"/>
    <x v="318"/>
    <s v="Calul 764 PI X - 21"/>
    <n v="2200"/>
  </r>
  <r>
    <n v="320"/>
    <x v="319"/>
    <s v="Calul 767 PI X - 31"/>
    <n v="2200"/>
  </r>
  <r>
    <n v="321"/>
    <x v="320"/>
    <s v="Calul 810 HADBAN XXXIV - 13"/>
    <n v="6000"/>
  </r>
  <r>
    <n v="322"/>
    <x v="321"/>
    <s v="Calul 811 MERSUCH XVIII - 119"/>
    <n v="6000"/>
  </r>
  <r>
    <n v="323"/>
    <x v="322"/>
    <s v="Calul CYGAY"/>
    <n v="9956"/>
  </r>
  <r>
    <n v="324"/>
    <x v="323"/>
    <s v="Calul DAHOMAN XXXIX -39"/>
    <n v="3402"/>
  </r>
  <r>
    <n v="325"/>
    <x v="324"/>
    <s v="Calul EL IMAN I"/>
    <n v="9000"/>
  </r>
  <r>
    <n v="326"/>
    <x v="325"/>
    <s v="Calul EVANTAI"/>
    <n v="2500"/>
  </r>
  <r>
    <n v="327"/>
    <x v="326"/>
    <s v="Calul Fascinatia"/>
    <n v="1200"/>
  </r>
  <r>
    <n v="328"/>
    <x v="327"/>
    <s v="Calul FILON"/>
    <n v="2800"/>
  </r>
  <r>
    <n v="329"/>
    <x v="328"/>
    <s v="Calul FRAM"/>
    <n v="2800"/>
  </r>
  <r>
    <n v="330"/>
    <x v="329"/>
    <s v="Calul G XIX - 23"/>
    <n v="2400"/>
  </r>
  <r>
    <n v="331"/>
    <x v="330"/>
    <s v="Calul GAMAN 17"/>
    <n v="2500"/>
  </r>
  <r>
    <n v="332"/>
    <x v="331"/>
    <s v="Calul GAZAL XVI - 18"/>
    <n v="2700"/>
  </r>
  <r>
    <n v="333"/>
    <x v="332"/>
    <s v="Calul GIGI"/>
    <n v="3000"/>
  </r>
  <r>
    <n v="334"/>
    <x v="333"/>
    <s v="Calul HADBAN XXXIV - 14"/>
    <n v="8000"/>
  </r>
  <r>
    <n v="335"/>
    <x v="334"/>
    <s v="Calul HADBAN XXXVII"/>
    <n v="3402"/>
  </r>
  <r>
    <n v="336"/>
    <x v="335"/>
    <s v="Calul IRINEL"/>
    <n v="3500"/>
  </r>
  <r>
    <n v="337"/>
    <x v="336"/>
    <s v="Calul JUVENI"/>
    <n v="4000"/>
  </r>
  <r>
    <n v="338"/>
    <x v="337"/>
    <s v="Calul KINTA"/>
    <n v="2695"/>
  </r>
  <r>
    <n v="339"/>
    <x v="338"/>
    <s v="Calul LORENA"/>
    <n v="2600"/>
  </r>
  <r>
    <n v="340"/>
    <x v="339"/>
    <s v="Calul MAESTOSO XLVII"/>
    <n v="3000"/>
  </r>
  <r>
    <n v="341"/>
    <x v="340"/>
    <s v="Calul MAGNIFIC"/>
    <n v="2800"/>
  </r>
  <r>
    <n v="342"/>
    <x v="341"/>
    <s v="Calul MEDUZA"/>
    <n v="2600"/>
  </r>
  <r>
    <n v="343"/>
    <x v="342"/>
    <s v="Calul MERSUCH XXV"/>
    <n v="7997"/>
  </r>
  <r>
    <n v="344"/>
    <x v="343"/>
    <s v="Calul MONTANA"/>
    <n v="2600"/>
  </r>
  <r>
    <n v="345"/>
    <x v="344"/>
    <s v="Calul N 33-18I"/>
    <n v="4000"/>
  </r>
  <r>
    <n v="346"/>
    <x v="345"/>
    <s v="Calul NATIV"/>
    <n v="2800"/>
  </r>
  <r>
    <n v="347"/>
    <x v="346"/>
    <s v="Calul NAVOD"/>
    <n v="2800"/>
  </r>
  <r>
    <n v="348"/>
    <x v="347"/>
    <s v="Calul NEAPOLITANO XXXI"/>
    <n v="3300"/>
  </r>
  <r>
    <n v="349"/>
    <x v="348"/>
    <s v="Calul NONIUS 25*12"/>
    <n v="2800"/>
  </r>
  <r>
    <n v="350"/>
    <x v="349"/>
    <s v="Calul NONIUS 31-22"/>
    <n v="3000"/>
  </r>
  <r>
    <n v="351"/>
    <x v="350"/>
    <s v="Calul NONIUS 34-13"/>
    <n v="3000"/>
  </r>
  <r>
    <n v="352"/>
    <x v="351"/>
    <s v="Calul NONIUS 34-14"/>
    <n v="2800"/>
  </r>
  <r>
    <n v="353"/>
    <x v="352"/>
    <s v="Calul O-X"/>
    <n v="3000"/>
  </r>
  <r>
    <n v="354"/>
    <x v="353"/>
    <s v="Calul PACIENTA"/>
    <n v="2600"/>
  </r>
  <r>
    <n v="355"/>
    <x v="354"/>
    <s v="Calul PAROLA"/>
    <n v="2600"/>
  </r>
  <r>
    <n v="356"/>
    <x v="355"/>
    <s v="Calul RAPSOD"/>
    <n v="2800"/>
  </r>
  <r>
    <n v="357"/>
    <x v="356"/>
    <s v="Calul REDUTA"/>
    <n v="2600"/>
  </r>
  <r>
    <n v="358"/>
    <x v="357"/>
    <s v="Calul RUSTIC"/>
    <n v="2800"/>
  </r>
  <r>
    <n v="359"/>
    <x v="358"/>
    <s v="Calul SC XIV-96"/>
    <n v="3000"/>
  </r>
  <r>
    <n v="360"/>
    <x v="359"/>
    <s v="Calul SHAGYA LXII"/>
    <n v="7633"/>
  </r>
  <r>
    <n v="361"/>
    <x v="360"/>
    <s v="Calul SIGLAVY - BAGDADY XVII"/>
    <n v="5880"/>
  </r>
  <r>
    <n v="362"/>
    <x v="361"/>
    <s v="Calul SIGLAVY BAGDADY XIV - 49"/>
    <n v="2700"/>
  </r>
  <r>
    <n v="363"/>
    <x v="362"/>
    <s v="Calul SIGLAVY C XX"/>
    <n v="3000"/>
  </r>
  <r>
    <n v="364"/>
    <x v="363"/>
    <s v="Calul T-1I JAR"/>
    <n v="4000"/>
  </r>
  <r>
    <n v="365"/>
    <x v="364"/>
    <s v="Calul VRAJA NOPTII"/>
    <n v="2800"/>
  </r>
  <r>
    <n v="366"/>
    <x v="365"/>
    <s v="Calul Vraja Zorilor"/>
    <n v="2800"/>
  </r>
  <r>
    <n v="367"/>
    <x v="366"/>
    <s v="Can Can (Oc-2 I) /642019820579985"/>
    <n v="9400"/>
  </r>
  <r>
    <n v="368"/>
    <x v="367"/>
    <s v="CANDIA"/>
    <n v="9400"/>
  </r>
  <r>
    <n v="369"/>
    <x v="368"/>
    <s v="CARINA IP-5/2008"/>
    <n v="8900"/>
  </r>
  <r>
    <n v="370"/>
    <x v="369"/>
    <s v="CARLA"/>
    <n v="9400"/>
  </r>
  <r>
    <n v="371"/>
    <x v="370"/>
    <s v="CARLITA"/>
    <n v="9400"/>
  </r>
  <r>
    <n v="372"/>
    <x v="371"/>
    <s v="CARMEN"/>
    <n v="10300"/>
  </r>
  <r>
    <n v="373"/>
    <x v="372"/>
    <s v="CASTRU (IP 4/HB)"/>
    <n v="9400"/>
  </r>
  <r>
    <n v="374"/>
    <x v="373"/>
    <s v="CEGA (NT 5/HB)"/>
    <n v="9700"/>
  </r>
  <r>
    <n v="375"/>
    <x v="374"/>
    <s v="CELSI (NT 4/HB)"/>
    <n v="9700"/>
  </r>
  <r>
    <n v="376"/>
    <x v="375"/>
    <s v="CENAD (KJ 27/HB)"/>
    <n v="9400"/>
  </r>
  <r>
    <n v="377"/>
    <x v="376"/>
    <s v="CERNICA"/>
    <n v="9400"/>
  </r>
  <r>
    <n v="378"/>
    <x v="377"/>
    <s v="CICERO (NU 5/HB)"/>
    <n v="9400"/>
  </r>
  <r>
    <n v="379"/>
    <x v="378"/>
    <s v="CINTEZA"/>
    <n v="9400"/>
  </r>
  <r>
    <n v="380"/>
    <x v="379"/>
    <s v="CIUTA"/>
    <n v="10300"/>
  </r>
  <r>
    <n v="381"/>
    <x v="380"/>
    <s v="Comod ( Fc - 2I )/642019820595224"/>
    <n v="9400"/>
  </r>
  <r>
    <n v="382"/>
    <x v="381"/>
    <s v="CONVERSANO  XXXV"/>
    <n v="3149"/>
  </r>
  <r>
    <n v="383"/>
    <x v="382"/>
    <s v="Conversano XXIX - 52/00065E66B3"/>
    <n v="7600"/>
  </r>
  <r>
    <n v="384"/>
    <x v="383"/>
    <s v="Conversano XXIX - 74"/>
    <n v="10000"/>
  </r>
  <r>
    <n v="385"/>
    <x v="384"/>
    <s v="CONVERSANO XXIX-49"/>
    <n v="7400"/>
  </r>
  <r>
    <n v="386"/>
    <x v="385"/>
    <s v="CONVERSANO XXIX-58"/>
    <n v="10000"/>
  </r>
  <r>
    <n v="387"/>
    <x v="386"/>
    <s v="CONVERSANO XXIX-63"/>
    <n v="7600"/>
  </r>
  <r>
    <n v="388"/>
    <x v="387"/>
    <s v="Conversano XXIX-66/00065ECD9C"/>
    <n v="8000"/>
  </r>
  <r>
    <n v="389"/>
    <x v="388"/>
    <s v="Conversano XXIX-76/C 29-79"/>
    <n v="8000"/>
  </r>
  <r>
    <n v="390"/>
    <x v="389"/>
    <s v="CONVERSANO XXIX-78"/>
    <n v="10000"/>
  </r>
  <r>
    <n v="391"/>
    <x v="390"/>
    <s v="CONVERSANO XXIX-79 F / 00065D99BF"/>
    <n v="10000"/>
  </r>
  <r>
    <n v="392"/>
    <x v="391"/>
    <s v="CONVERSANO XXIX-83 F / 00065E9784"/>
    <n v="10000"/>
  </r>
  <r>
    <n v="393"/>
    <x v="392"/>
    <s v="Conversano XXXIV - 5"/>
    <n v="10000"/>
  </r>
  <r>
    <n v="394"/>
    <x v="393"/>
    <s v="CONVERSANO XXXIV-2"/>
    <n v="10000"/>
  </r>
  <r>
    <n v="395"/>
    <x v="394"/>
    <s v="Conversano XXXIV-7/ C 34-7"/>
    <n v="10000"/>
  </r>
  <r>
    <n v="396"/>
    <x v="395"/>
    <s v="Conversano XXXIV-8/C 34-8"/>
    <n v="10000"/>
  </r>
  <r>
    <n v="397"/>
    <x v="396"/>
    <s v="Conversano XXXV - 16"/>
    <n v="10800"/>
  </r>
  <r>
    <n v="398"/>
    <x v="397"/>
    <s v="CONVERSANO XXXV - 22"/>
    <n v="10300"/>
  </r>
  <r>
    <n v="399"/>
    <x v="398"/>
    <s v="CONVERSANO XXXV - 23"/>
    <n v="10000"/>
  </r>
  <r>
    <n v="400"/>
    <x v="399"/>
    <s v="Conversano XXXV - 27"/>
    <n v="10000"/>
  </r>
  <r>
    <n v="401"/>
    <x v="400"/>
    <s v="CONVERSANO XXXV - 29"/>
    <n v="10000"/>
  </r>
  <r>
    <n v="402"/>
    <x v="401"/>
    <s v="CONVERSANO XXXV - 30"/>
    <n v="10300"/>
  </r>
  <r>
    <n v="403"/>
    <x v="402"/>
    <s v="CONVERSANO XXXV - 31"/>
    <n v="35000"/>
  </r>
  <r>
    <n v="404"/>
    <x v="403"/>
    <s v="CONVERSANO XXXV - 34"/>
    <n v="36000"/>
  </r>
  <r>
    <n v="405"/>
    <x v="404"/>
    <s v="CONVERSANO XXXV - 35"/>
    <n v="34000"/>
  </r>
  <r>
    <n v="406"/>
    <x v="405"/>
    <s v="CONVERSANO XXXV - 36"/>
    <n v="36000"/>
  </r>
  <r>
    <n v="407"/>
    <x v="406"/>
    <s v="CONVERSANO XXXV - 37"/>
    <n v="35000"/>
  </r>
  <r>
    <n v="408"/>
    <x v="407"/>
    <s v="CONVERSANO XXXV - 39"/>
    <n v="37700"/>
  </r>
  <r>
    <n v="409"/>
    <x v="408"/>
    <s v="CONVERSANO XXXV - 40"/>
    <n v="36000"/>
  </r>
  <r>
    <n v="410"/>
    <x v="409"/>
    <s v="CONVERSANO XXXV- 24"/>
    <n v="10300"/>
  </r>
  <r>
    <n v="411"/>
    <x v="410"/>
    <s v="Conversano XXXV-11 (C35 / 11 F)"/>
    <n v="10000"/>
  </r>
  <r>
    <n v="412"/>
    <x v="411"/>
    <s v="Conversano XXXV-13"/>
    <n v="10000"/>
  </r>
  <r>
    <n v="413"/>
    <x v="412"/>
    <s v="CONVERSANO XXXV-17/2009"/>
    <n v="10300"/>
  </r>
  <r>
    <n v="414"/>
    <x v="413"/>
    <s v="CONVERSANO XXXV-18 642019820515512"/>
    <n v="10800"/>
  </r>
  <r>
    <n v="415"/>
    <x v="414"/>
    <s v="Conversano XXXV-6  (C 35 / 6 F)_x000a_642019820191771_x000a_"/>
    <n v="10300"/>
  </r>
  <r>
    <n v="416"/>
    <x v="415"/>
    <s v="CONVERSANO XXXV-9 / 642019820199800"/>
    <n v="10000"/>
  </r>
  <r>
    <n v="417"/>
    <x v="416"/>
    <s v="CONVERSANO XXXVII - 1"/>
    <n v="34000"/>
  </r>
  <r>
    <n v="418"/>
    <x v="417"/>
    <s v="CONVERSANO XXXVII - 2"/>
    <n v="37700"/>
  </r>
  <r>
    <n v="419"/>
    <x v="418"/>
    <s v="CONVERSANO XXXVII - 3"/>
    <n v="34000"/>
  </r>
  <r>
    <n v="420"/>
    <x v="419"/>
    <s v="CONVERSANO XXXVII - 4"/>
    <n v="35000"/>
  </r>
  <r>
    <n v="421"/>
    <x v="420"/>
    <s v="COSITA"/>
    <n v="9400"/>
  </r>
  <r>
    <n v="422"/>
    <x v="421"/>
    <s v="COZIA"/>
    <n v="10300"/>
  </r>
  <r>
    <n v="423"/>
    <x v="422"/>
    <s v="CRAITA"/>
    <n v="10300"/>
  </r>
  <r>
    <n v="424"/>
    <x v="423"/>
    <s v="CRISTIAN"/>
    <n v="10000"/>
  </r>
  <r>
    <n v="425"/>
    <x v="424"/>
    <s v="CRISTINA"/>
    <n v="10300"/>
  </r>
  <r>
    <n v="426"/>
    <x v="425"/>
    <s v="CUNUNA"/>
    <n v="9400"/>
  </r>
  <r>
    <n v="427"/>
    <x v="426"/>
    <s v="CYGAI 45 M / 00065DB18C"/>
    <n v="10000"/>
  </r>
  <r>
    <n v="428"/>
    <x v="427"/>
    <s v="CYGAJ  I - 20 WADHIR"/>
    <n v="10000"/>
  </r>
  <r>
    <n v="429"/>
    <x v="428"/>
    <s v="CYGAJ 32 / 31 Cj 32M"/>
    <n v="9400"/>
  </r>
  <r>
    <n v="430"/>
    <x v="429"/>
    <s v="CYGAJ 42 / Cj 42 M"/>
    <n v="9400"/>
  </r>
  <r>
    <n v="431"/>
    <x v="430"/>
    <s v="Cygaj 43"/>
    <n v="10000"/>
  </r>
  <r>
    <n v="432"/>
    <x v="431"/>
    <s v="Cygaj 58"/>
    <n v="10000"/>
  </r>
  <r>
    <n v="433"/>
    <x v="432"/>
    <s v="CYGAJ 59 ( Cy / 59 M)"/>
    <n v="9400"/>
  </r>
  <r>
    <n v="434"/>
    <x v="433"/>
    <s v="CYGAJ 62 ( Cy /62 IM )"/>
    <n v="9400"/>
  </r>
  <r>
    <n v="435"/>
    <x v="434"/>
    <s v="CYGAJ 65  / Cy / 65  M"/>
    <n v="9400"/>
  </r>
  <r>
    <n v="436"/>
    <x v="435"/>
    <s v="CYGAJ 78 (78M/CY) AMP"/>
    <n v="10000"/>
  </r>
  <r>
    <n v="437"/>
    <x v="436"/>
    <s v="Cygaj 79 / Vordah (79M/Cy)_x000a_642019820561902_x000a_"/>
    <n v="10000"/>
  </r>
  <r>
    <n v="438"/>
    <x v="437"/>
    <s v="CYGAJ I - 9 ( THALIA) ( CY I / 9 M ) ( I.M.)"/>
    <n v="9400"/>
  </r>
  <r>
    <n v="439"/>
    <x v="438"/>
    <s v="Cygaj I-15 / Vidada  (15 M /Cy 1)_x000a_642019820554704_x000a_"/>
    <n v="9400"/>
  </r>
  <r>
    <n v="440"/>
    <x v="439"/>
    <s v="Cygaj I-17 / Vandana (17 M/Cy 1)_x000a_642019820499576_x000a_"/>
    <n v="9400"/>
  </r>
  <r>
    <n v="441"/>
    <x v="440"/>
    <s v="Dada   (57 C/ Tz)_x000a_642019820114786_x000a_"/>
    <n v="9400"/>
  </r>
  <r>
    <n v="442"/>
    <x v="441"/>
    <s v="Dahom an     XXXIX- 91     (D 39/91 R)"/>
    <n v="10000"/>
  </r>
  <r>
    <n v="443"/>
    <x v="442"/>
    <s v="Dahom an     XXXIX- 92     (D 39/92 R)"/>
    <n v="10000"/>
  </r>
  <r>
    <n v="444"/>
    <x v="443"/>
    <s v="Dahom an     XXXIX- 93     (D 39/93 R)"/>
    <n v="9400"/>
  </r>
  <r>
    <n v="445"/>
    <x v="444"/>
    <s v="Dahom an  XXXIX- 94 (D  39- 94 R)/642019820469454"/>
    <n v="9400"/>
  </r>
  <r>
    <n v="446"/>
    <x v="445"/>
    <s v="DAHOMAN XL - 11"/>
    <n v="36000"/>
  </r>
  <r>
    <n v="447"/>
    <x v="446"/>
    <s v="DAHOMAN XL - 12"/>
    <n v="34000"/>
  </r>
  <r>
    <n v="448"/>
    <x v="447"/>
    <s v="DAHOMAN XL - 13, 2016, F , D 40 - 13 R,  RADAUTI"/>
    <n v="9400"/>
  </r>
  <r>
    <n v="449"/>
    <x v="448"/>
    <s v="DAHOMAN XL - 17"/>
    <n v="36000"/>
  </r>
  <r>
    <n v="450"/>
    <x v="449"/>
    <s v="DAHOMAN XL - 4"/>
    <n v="10000"/>
  </r>
  <r>
    <n v="451"/>
    <x v="450"/>
    <s v="DAHOMAN XL - 5"/>
    <n v="9400"/>
  </r>
  <r>
    <n v="452"/>
    <x v="451"/>
    <s v="DAHOMAN XL - 7"/>
    <n v="9400"/>
  </r>
  <r>
    <n v="453"/>
    <x v="452"/>
    <s v="DAHOMAN XL - 8"/>
    <n v="10000"/>
  </r>
  <r>
    <n v="454"/>
    <x v="453"/>
    <s v="DAHOMAN XL - 9"/>
    <n v="9400"/>
  </r>
  <r>
    <n v="455"/>
    <x v="454"/>
    <s v="DAHOMAN XXXIX - 101"/>
    <n v="10000"/>
  </r>
  <r>
    <n v="456"/>
    <x v="455"/>
    <s v="Dahoman XXXIX-103  (D 39 / 103 R)_x000a_642019820556844_x000a_"/>
    <n v="9400"/>
  </r>
  <r>
    <n v="457"/>
    <x v="456"/>
    <s v="Dahoman XXXIX-104  (D 39 / 104 R)_x000a_6420198220561642_x000a_"/>
    <n v="10000"/>
  </r>
  <r>
    <n v="458"/>
    <x v="457"/>
    <s v="DAHOMAN XXXIX-53/D 39-53 R"/>
    <n v="7600"/>
  </r>
  <r>
    <n v="459"/>
    <x v="458"/>
    <s v="DAHOMAN XXXIX-59/D 39-59 R"/>
    <n v="7800"/>
  </r>
  <r>
    <n v="460"/>
    <x v="459"/>
    <s v="DAHOMAN XXXIX-61/D 39 - 61 R"/>
    <n v="7600"/>
  </r>
  <r>
    <n v="461"/>
    <x v="460"/>
    <s v="DAHOMAN XXXIX-64 / D 39 - 64 R"/>
    <n v="7600"/>
  </r>
  <r>
    <n v="462"/>
    <x v="461"/>
    <s v="DAHOMAN XXXIX-69/D 39 - 69 R"/>
    <n v="10000"/>
  </r>
  <r>
    <n v="463"/>
    <x v="462"/>
    <s v="DAHOMAN XXXIX-70/D 39 - 70R"/>
    <n v="10300"/>
  </r>
  <r>
    <n v="464"/>
    <x v="463"/>
    <s v="Dahoman XXXIX-79/D 39 - 79 R"/>
    <n v="9400"/>
  </r>
  <r>
    <n v="465"/>
    <x v="464"/>
    <s v="Dahoman XXXIX-89 ( D 39 / 89 R )"/>
    <n v="9400"/>
  </r>
  <r>
    <n v="466"/>
    <x v="465"/>
    <s v="Dahoman XXXIX-96 (D 39 - 96 R) 642019820626532"/>
    <n v="10000"/>
  </r>
  <r>
    <n v="467"/>
    <x v="466"/>
    <s v="Daliana   (5 C / Hl)_x000a_642019820611919_x000a_"/>
    <n v="9400"/>
  </r>
  <r>
    <n v="468"/>
    <x v="467"/>
    <s v="Dama    (Cn / 12 J)_x000a_642019820562303_x000a_"/>
    <n v="10300"/>
  </r>
  <r>
    <n v="469"/>
    <x v="468"/>
    <s v="Dan   (Cn / 8 J)_x000a_642019820565318_x000a_"/>
    <n v="10000"/>
  </r>
  <r>
    <n v="470"/>
    <x v="469"/>
    <s v="Daniela   (Gi / 53 J)_x000a_642019820562326_x000a_"/>
    <n v="9400"/>
  </r>
  <r>
    <n v="471"/>
    <x v="470"/>
    <s v="DAY TIME"/>
    <n v="7600"/>
  </r>
  <r>
    <n v="472"/>
    <x v="471"/>
    <s v="Dayna"/>
    <n v="9400"/>
  </r>
  <r>
    <n v="473"/>
    <x v="472"/>
    <s v="DECADA NT-7/2009"/>
    <n v="8900"/>
  </r>
  <r>
    <n v="474"/>
    <x v="473"/>
    <s v="Decar KJ 29/4B"/>
    <n v="9400"/>
  </r>
  <r>
    <n v="475"/>
    <x v="474"/>
    <s v="Delfin NU 8/4B"/>
    <n v="9400"/>
  </r>
  <r>
    <n v="476"/>
    <x v="475"/>
    <s v="Delicat  (Cn / 18 J)_x000a_642019820564481_x000a_"/>
    <n v="10000"/>
  </r>
  <r>
    <n v="477"/>
    <x v="476"/>
    <s v="Deliciu   (Cn / 11 J)_x000a_642019820562735_x000a_"/>
    <n v="10000"/>
  </r>
  <r>
    <n v="478"/>
    <x v="477"/>
    <s v="Demona   (Mp / 22 J)_x000a_642019820562587_x000a_"/>
    <n v="10300"/>
  </r>
  <r>
    <n v="479"/>
    <x v="478"/>
    <s v="Denia   (Mr / 4 J)_x000a_642019820562264_x000a_"/>
    <n v="9400"/>
  </r>
  <r>
    <n v="480"/>
    <x v="479"/>
    <s v="Derivata-30C-Ck"/>
    <n v="7600"/>
  </r>
  <r>
    <n v="481"/>
    <x v="480"/>
    <s v="Devita  (19 Va)/642019820105499"/>
    <n v="9400"/>
  </r>
  <r>
    <n v="482"/>
    <x v="481"/>
    <s v="DIACONI?A ( R / Rt 22 )"/>
    <n v="9400"/>
  </r>
  <r>
    <n v="483"/>
    <x v="482"/>
    <s v="Dica  (Pr / 3 I)_x000a_6420198206717742_x000a_"/>
    <n v="9400"/>
  </r>
  <r>
    <n v="484"/>
    <x v="483"/>
    <s v="DIDINA KC-5/2009"/>
    <n v="8900"/>
  </r>
  <r>
    <n v="485"/>
    <x v="484"/>
    <s v="DILARA"/>
    <n v="9400"/>
  </r>
  <r>
    <n v="486"/>
    <x v="485"/>
    <s v="Dilema/59 C-SG"/>
    <n v="9400"/>
  </r>
  <r>
    <n v="487"/>
    <x v="486"/>
    <s v="Diploma  (Cn / 9 J)_x000a_642019820556156_x000a_"/>
    <n v="10300"/>
  </r>
  <r>
    <n v="488"/>
    <x v="487"/>
    <s v="DIVA ( 26 C - O ) /642019820063943"/>
    <n v="9400"/>
  </r>
  <r>
    <n v="489"/>
    <x v="488"/>
    <s v="DIVYA 52C/Tz"/>
    <n v="9400"/>
  </r>
  <r>
    <n v="490"/>
    <x v="489"/>
    <s v="Dolly Love (17 C-Tz)"/>
    <n v="9400"/>
  </r>
  <r>
    <n v="491"/>
    <x v="490"/>
    <s v="DOLY DEAR"/>
    <n v="6650"/>
  </r>
  <r>
    <n v="492"/>
    <x v="491"/>
    <s v="Donora  (Dn / 8 J)_x000a_642019820562740_x000a_"/>
    <n v="9400"/>
  </r>
  <r>
    <n v="493"/>
    <x v="492"/>
    <s v="Dora   (Cn / 14 J)_x000a_642019820561981_x000a_"/>
    <n v="9400"/>
  </r>
  <r>
    <n v="494"/>
    <x v="493"/>
    <s v="Dorca  (58 C / Tz)_x000a_642019820611578_x000a_"/>
    <n v="9400"/>
  </r>
  <r>
    <n v="495"/>
    <x v="494"/>
    <s v="Doretta"/>
    <n v="9400"/>
  </r>
  <r>
    <n v="496"/>
    <x v="495"/>
    <s v="Doroban?  (Cn / 10 J)_x000a_642019820563234_x000a_"/>
    <n v="10000"/>
  </r>
  <r>
    <n v="497"/>
    <x v="496"/>
    <s v="Dorule?   (Jv / 47 J)_x000a_642019820560316_x000a_"/>
    <n v="10000"/>
  </r>
  <r>
    <n v="498"/>
    <x v="497"/>
    <s v="DRAGALINA 53C/Tz"/>
    <n v="9400"/>
  </r>
  <r>
    <n v="499"/>
    <x v="498"/>
    <s v="DUCAT"/>
    <n v="9400"/>
  </r>
  <r>
    <n v="500"/>
    <x v="499"/>
    <s v="DURU (18 C - O)"/>
    <n v="10200"/>
  </r>
  <r>
    <n v="501"/>
    <x v="500"/>
    <s v="Eban"/>
    <n v="9400"/>
  </r>
  <r>
    <n v="502"/>
    <x v="501"/>
    <s v="EBRAIC NU-9/2010"/>
    <n v="9400"/>
  </r>
  <r>
    <n v="503"/>
    <x v="502"/>
    <s v="ECATERINA"/>
    <n v="10300"/>
  </r>
  <r>
    <n v="504"/>
    <x v="503"/>
    <s v="ECHER/ Nc -10"/>
    <n v="9400"/>
  </r>
  <r>
    <n v="505"/>
    <x v="504"/>
    <s v="Eclipsa/Ip-1J"/>
    <n v="8900"/>
  </r>
  <r>
    <n v="506"/>
    <x v="505"/>
    <s v="Econom (Ag 2/R)"/>
    <n v="9400"/>
  </r>
  <r>
    <n v="507"/>
    <x v="506"/>
    <s v="Ecou   (A / 2 J)_x000a_642019820562659_x000a_"/>
    <n v="9400"/>
  </r>
  <r>
    <n v="508"/>
    <x v="507"/>
    <s v="EDERA"/>
    <n v="30000"/>
  </r>
  <r>
    <n v="509"/>
    <x v="508"/>
    <s v="EDI KC-6/2010"/>
    <n v="9400"/>
  </r>
  <r>
    <n v="510"/>
    <x v="509"/>
    <s v="EDIL"/>
    <n v="10800"/>
  </r>
  <r>
    <n v="511"/>
    <x v="510"/>
    <s v="Edip NU  10 HB/2010"/>
    <n v="9400"/>
  </r>
  <r>
    <n v="512"/>
    <x v="511"/>
    <s v="EDITIA"/>
    <n v="10300"/>
  </r>
  <r>
    <n v="513"/>
    <x v="512"/>
    <s v="EDITURA"/>
    <n v="10300"/>
  </r>
  <r>
    <n v="514"/>
    <x v="513"/>
    <s v="EDVINA P-1/2010"/>
    <n v="8900"/>
  </r>
  <r>
    <n v="515"/>
    <x v="514"/>
    <s v="Efix (P 2-HB)/64"/>
    <n v="9400"/>
  </r>
  <r>
    <n v="516"/>
    <x v="515"/>
    <s v="EGIPT"/>
    <n v="10000"/>
  </r>
  <r>
    <n v="517"/>
    <x v="516"/>
    <s v="Egreta   (Pr / 5 I)_x000a_642019820519878_x000a_"/>
    <n v="8900"/>
  </r>
  <r>
    <n v="518"/>
    <x v="517"/>
    <s v="EL - SBAA XVI - 16"/>
    <n v="34000"/>
  </r>
  <r>
    <n v="519"/>
    <x v="518"/>
    <s v="EL - SBAA XVI - 17"/>
    <n v="36000"/>
  </r>
  <r>
    <n v="520"/>
    <x v="519"/>
    <s v="EL IMAN 49 / EI 49 M"/>
    <n v="7400"/>
  </r>
  <r>
    <n v="521"/>
    <x v="520"/>
    <s v="EL IMAN I - 18 / EI 1 - 18 M"/>
    <n v="9400"/>
  </r>
  <r>
    <n v="522"/>
    <x v="521"/>
    <s v="EL IMAN I - 21( EI 1/21M)"/>
    <n v="9400"/>
  </r>
  <r>
    <n v="523"/>
    <x v="522"/>
    <s v="EL IMAN I - 30 ( 30M/EL 1) IM"/>
    <n v="9400"/>
  </r>
  <r>
    <n v="524"/>
    <x v="523"/>
    <s v="EL IMAN I - 33 - ULZUBRA ( 33M/EI 1)2012/I.M."/>
    <n v="9400"/>
  </r>
  <r>
    <n v="525"/>
    <x v="524"/>
    <s v="EL IMAN I - 42 WADARA"/>
    <n v="9400"/>
  </r>
  <r>
    <n v="526"/>
    <x v="525"/>
    <s v="El Iman I - 5"/>
    <n v="7400"/>
  </r>
  <r>
    <n v="527"/>
    <x v="526"/>
    <s v="EL IMAN I -40 VIDIYA"/>
    <n v="9400"/>
  </r>
  <r>
    <n v="528"/>
    <x v="527"/>
    <s v="El Iman I-35 / Validaha (35 M / El 1)_x000a_642019820554171_x000a_"/>
    <n v="9400"/>
  </r>
  <r>
    <n v="529"/>
    <x v="528"/>
    <s v="El Iman I-36 / Vubaidah  (36 M / El 1)_x000a_642019820555913_x000a_"/>
    <n v="10000"/>
  </r>
  <r>
    <n v="530"/>
    <x v="529"/>
    <s v="El Sbaa 15 - 33 (ES 15 - 33 R) 642019820626700"/>
    <n v="9400"/>
  </r>
  <r>
    <n v="531"/>
    <x v="530"/>
    <s v="EL SBAA XII-38/ES 12-38 R"/>
    <n v="7600"/>
  </r>
  <r>
    <n v="532"/>
    <x v="531"/>
    <s v="El- Sbaa XIV-1"/>
    <n v="3000"/>
  </r>
  <r>
    <n v="533"/>
    <x v="532"/>
    <s v="El- Sbaa XIV-18"/>
    <n v="10000"/>
  </r>
  <r>
    <n v="534"/>
    <x v="533"/>
    <s v="El- Sbaa XIV-20"/>
    <n v="10000"/>
  </r>
  <r>
    <n v="535"/>
    <x v="534"/>
    <s v="El- Sbaa XIV-26"/>
    <n v="10000"/>
  </r>
  <r>
    <n v="536"/>
    <x v="535"/>
    <s v="El Sbaa XIV-29 ( ES 14 - 29 R ) / 642019820348"/>
    <n v="10000"/>
  </r>
  <r>
    <n v="537"/>
    <x v="536"/>
    <s v="El Sbaa XIV-31 (ES 14 - 31 R) 642019820626328"/>
    <n v="10000"/>
  </r>
  <r>
    <n v="538"/>
    <x v="537"/>
    <s v="El Sbaa XV - 11 / ES 15 - 11 R"/>
    <n v="10800"/>
  </r>
  <r>
    <n v="539"/>
    <x v="538"/>
    <s v="El Sbaa XV - 15/ES 15 - 15 R"/>
    <n v="10300"/>
  </r>
  <r>
    <n v="540"/>
    <x v="539"/>
    <s v="EL SBAA XV - 37"/>
    <n v="10000"/>
  </r>
  <r>
    <n v="541"/>
    <x v="540"/>
    <s v="EL SBAA XV - 38"/>
    <n v="10000"/>
  </r>
  <r>
    <n v="542"/>
    <x v="541"/>
    <s v="El Sbaa XV- 30 (ES 15/30 R)"/>
    <n v="9400"/>
  </r>
  <r>
    <n v="543"/>
    <x v="542"/>
    <s v="El Sbaa XV-17/ES 15 - 17 R"/>
    <n v="9400"/>
  </r>
  <r>
    <n v="544"/>
    <x v="543"/>
    <s v="El Sbaa XV-20/ES 15 - 20 R"/>
    <n v="9400"/>
  </r>
  <r>
    <n v="545"/>
    <x v="544"/>
    <s v="El Sbaa XV-28 ( ES 15 / 28 R)"/>
    <n v="10000"/>
  </r>
  <r>
    <n v="546"/>
    <x v="545"/>
    <s v="EL SBAA XV-4/ES 15 - 4 R"/>
    <n v="7600"/>
  </r>
  <r>
    <n v="547"/>
    <x v="546"/>
    <s v="EL SBAA XV-6/ES 15 - 6 R"/>
    <n v="8000"/>
  </r>
  <r>
    <n v="548"/>
    <x v="547"/>
    <s v="EL SBAA XV-8"/>
    <n v="7800"/>
  </r>
  <r>
    <n v="549"/>
    <x v="548"/>
    <s v="EL SBAA XVI - 14"/>
    <n v="10000"/>
  </r>
  <r>
    <n v="550"/>
    <x v="549"/>
    <s v="EL SBAA XVI - 18"/>
    <n v="34000"/>
  </r>
  <r>
    <n v="551"/>
    <x v="550"/>
    <s v="EL SBAA XVI - 23"/>
    <n v="36000"/>
  </r>
  <r>
    <n v="552"/>
    <x v="551"/>
    <s v="Elada  (Pr / 11 I)_x000a_642019820519918_x000a_"/>
    <n v="8900"/>
  </r>
  <r>
    <n v="553"/>
    <x v="552"/>
    <s v="ELBA NU-11/2010"/>
    <n v="8900"/>
  </r>
  <r>
    <n v="554"/>
    <x v="553"/>
    <s v="Elita   (Pr / 8 I)_x000a_642019820504999_x000a_"/>
    <n v="8900"/>
  </r>
  <r>
    <n v="555"/>
    <x v="554"/>
    <s v="EL-SBAA XIV - 33"/>
    <n v="10000"/>
  </r>
  <r>
    <n v="556"/>
    <x v="555"/>
    <s v="EL-SBAA XV-14"/>
    <n v="10800"/>
  </r>
  <r>
    <n v="557"/>
    <x v="556"/>
    <s v="EL-SBAA XVI - 10"/>
    <n v="9400"/>
  </r>
  <r>
    <n v="558"/>
    <x v="557"/>
    <s v="EL-SBAA XVI - 12"/>
    <n v="9400"/>
  </r>
  <r>
    <n v="559"/>
    <x v="558"/>
    <s v="EL-SBAA XVI - 7"/>
    <n v="10000"/>
  </r>
  <r>
    <n v="560"/>
    <x v="559"/>
    <s v="EL-SBAA XVI-11"/>
    <n v="10000"/>
  </r>
  <r>
    <n v="561"/>
    <x v="560"/>
    <s v="EMA"/>
    <n v="10300"/>
  </r>
  <r>
    <n v="562"/>
    <x v="561"/>
    <s v="Ema  (Pr / 6 I)_x000a_642019820518590_x000a_"/>
    <n v="8900"/>
  </r>
  <r>
    <n v="563"/>
    <x v="562"/>
    <s v="EMBLEMA"/>
    <n v="9400"/>
  </r>
  <r>
    <n v="564"/>
    <x v="563"/>
    <s v="EMIR"/>
    <n v="10000"/>
  </r>
  <r>
    <n v="565"/>
    <x v="564"/>
    <s v="Emisar/Nc 16"/>
    <n v="9400"/>
  </r>
  <r>
    <n v="566"/>
    <x v="565"/>
    <s v="EMISIA P-4/2010"/>
    <n v="9700"/>
  </r>
  <r>
    <n v="567"/>
    <x v="566"/>
    <s v="ENERGIC"/>
    <n v="10000"/>
  </r>
  <r>
    <n v="568"/>
    <x v="567"/>
    <s v="Enorm"/>
    <n v="10000"/>
  </r>
  <r>
    <n v="569"/>
    <x v="568"/>
    <s v="Epica   (Pr / 9 I)_x000a_642019820519486_x000a_"/>
    <n v="8900"/>
  </r>
  <r>
    <n v="570"/>
    <x v="569"/>
    <s v="Epigonia  (It 4 / R)_x000a_642019820545254_x000a_"/>
    <n v="8900"/>
  </r>
  <r>
    <n v="571"/>
    <x v="570"/>
    <s v="EPILOG; 2020; AMP, Ov 1/R; Jud. Buzau; loc. Rusetu"/>
    <n v="31500"/>
  </r>
  <r>
    <n v="572"/>
    <x v="571"/>
    <s v="EPOCA"/>
    <n v="10300"/>
  </r>
  <r>
    <n v="573"/>
    <x v="572"/>
    <s v="EPOLET; 2020; AMP, Ov 3/R; Jud. Buzau; loc. Rusetu"/>
    <n v="32700"/>
  </r>
  <r>
    <n v="574"/>
    <x v="573"/>
    <s v="Eric"/>
    <n v="10000"/>
  </r>
  <r>
    <n v="575"/>
    <x v="574"/>
    <s v="Ermina   (Ip / 18 J)_x000a_642019820563437_x000a_"/>
    <n v="8900"/>
  </r>
  <r>
    <n v="576"/>
    <x v="575"/>
    <s v="Eroic"/>
    <n v="9400"/>
  </r>
  <r>
    <n v="577"/>
    <x v="576"/>
    <s v="Eros  (O / 9 I)_x000a_642019820518464_x000a_"/>
    <n v="9400"/>
  </r>
  <r>
    <n v="578"/>
    <x v="577"/>
    <s v="Eruptia"/>
    <n v="9700"/>
  </r>
  <r>
    <n v="579"/>
    <x v="578"/>
    <s v="Escalop / Jp 59"/>
    <n v="9400"/>
  </r>
  <r>
    <n v="580"/>
    <x v="579"/>
    <s v="EST"/>
    <n v="10300"/>
  </r>
  <r>
    <n v="581"/>
    <x v="580"/>
    <s v="ESTETICA"/>
    <n v="9400"/>
  </r>
  <r>
    <n v="582"/>
    <x v="581"/>
    <s v="ETA"/>
    <n v="8900"/>
  </r>
  <r>
    <n v="583"/>
    <x v="582"/>
    <s v="ETICA KC-8/2010"/>
    <n v="9700"/>
  </r>
  <r>
    <n v="584"/>
    <x v="583"/>
    <s v="ETICA/Fr-3 J"/>
    <n v="8900"/>
  </r>
  <r>
    <n v="585"/>
    <x v="584"/>
    <s v="EUROPA"/>
    <n v="30000"/>
  </r>
  <r>
    <n v="586"/>
    <x v="585"/>
    <s v="EUSEBIU"/>
    <n v="31500"/>
  </r>
  <r>
    <n v="587"/>
    <x v="586"/>
    <s v="EXAMEN/B-2J"/>
    <n v="7600"/>
  </r>
  <r>
    <n v="588"/>
    <x v="587"/>
    <s v="Expert"/>
    <n v="10000"/>
  </r>
  <r>
    <n v="589"/>
    <x v="588"/>
    <s v="F LXVII 51    F 67 - 51 S"/>
    <n v="9850"/>
  </r>
  <r>
    <n v="590"/>
    <x v="589"/>
    <s v="FABIA"/>
    <n v="34000"/>
  </r>
  <r>
    <n v="591"/>
    <x v="590"/>
    <s v="Fachir ( S 2 - HB)"/>
    <n v="9400"/>
  </r>
  <r>
    <n v="592"/>
    <x v="591"/>
    <s v="Facil (Nu 14 - HB) / 642019820322467"/>
    <n v="9400"/>
  </r>
  <r>
    <n v="593"/>
    <x v="592"/>
    <s v="FAIMOS"/>
    <n v="10000"/>
  </r>
  <r>
    <n v="594"/>
    <x v="593"/>
    <s v="FALD  / 2005/ AMP"/>
    <n v="9400"/>
  </r>
  <r>
    <n v="595"/>
    <x v="594"/>
    <s v="FALIA S-3/2011"/>
    <n v="9700"/>
  </r>
  <r>
    <n v="596"/>
    <x v="595"/>
    <s v="FANION/F1-22D"/>
    <n v="7000"/>
  </r>
  <r>
    <n v="597"/>
    <x v="596"/>
    <s v="Farfui ( P 5 - HB) / 642019820377892"/>
    <n v="9400"/>
  </r>
  <r>
    <n v="598"/>
    <x v="597"/>
    <s v="FAUST"/>
    <n v="10000"/>
  </r>
  <r>
    <n v="599"/>
    <x v="598"/>
    <s v="Favory  XXXV - 64"/>
    <n v="10000"/>
  </r>
  <r>
    <n v="600"/>
    <x v="32"/>
    <s v="FAVORY  XXXVI"/>
    <n v="7400"/>
  </r>
  <r>
    <n v="601"/>
    <x v="599"/>
    <s v="Favory  XXXVI - 3"/>
    <n v="10800"/>
  </r>
  <r>
    <n v="602"/>
    <x v="600"/>
    <s v="FAVORY  XXXVI- 12"/>
    <n v="10000"/>
  </r>
  <r>
    <n v="603"/>
    <x v="601"/>
    <s v="FAVORY  XXXVII"/>
    <n v="10000"/>
  </r>
  <r>
    <n v="604"/>
    <x v="602"/>
    <s v="FAVORY  XXXVII - 11"/>
    <n v="10300"/>
  </r>
  <r>
    <n v="605"/>
    <x v="603"/>
    <s v="Favory XXXV - 38/F 35-38"/>
    <n v="7600"/>
  </r>
  <r>
    <n v="606"/>
    <x v="604"/>
    <s v="Favory XXXV-49/F 35-49"/>
    <n v="10000"/>
  </r>
  <r>
    <n v="607"/>
    <x v="605"/>
    <s v="Favory XXXV-62   (F 35 / 62 F)_x000a_00065EA98F_x000a_"/>
    <n v="9400"/>
  </r>
  <r>
    <n v="608"/>
    <x v="606"/>
    <s v="Favory XXXVI - 10"/>
    <n v="10000"/>
  </r>
  <r>
    <n v="609"/>
    <x v="607"/>
    <s v="FAVORY XXXVI - 17"/>
    <n v="10000"/>
  </r>
  <r>
    <n v="610"/>
    <x v="608"/>
    <s v="FAVORY XXXVI - 18"/>
    <n v="36000"/>
  </r>
  <r>
    <n v="611"/>
    <x v="609"/>
    <s v="FAVORY XXXVI - 23"/>
    <n v="36000"/>
  </r>
  <r>
    <n v="612"/>
    <x v="610"/>
    <s v="FAVORY XXXVI - 25"/>
    <n v="36000"/>
  </r>
  <r>
    <n v="613"/>
    <x v="611"/>
    <s v="Favory XXXVI – 4"/>
    <n v="10000"/>
  </r>
  <r>
    <n v="614"/>
    <x v="612"/>
    <s v="Favory XXXVI-13   ( F 36 / 13 F)_x000a_642019820372181_x000a_"/>
    <n v="9400"/>
  </r>
  <r>
    <n v="615"/>
    <x v="613"/>
    <s v="Favory XXXVI-15   (F 36 / 15 F)_x000a_642019820373347_x000a_"/>
    <n v="10000"/>
  </r>
  <r>
    <n v="616"/>
    <x v="614"/>
    <s v="Favory XXXVI-8 (T 36-8 F) 642019820514677"/>
    <n v="10000"/>
  </r>
  <r>
    <n v="617"/>
    <x v="615"/>
    <s v="FAVORY XXXVII - 16"/>
    <n v="10300"/>
  </r>
  <r>
    <n v="618"/>
    <x v="616"/>
    <s v="Favory XXXVII - 18"/>
    <n v="10000"/>
  </r>
  <r>
    <n v="619"/>
    <x v="617"/>
    <s v="Favory XXXVII - 19"/>
    <n v="10300"/>
  </r>
  <r>
    <n v="620"/>
    <x v="618"/>
    <s v="FAVORY XXXVII - 21"/>
    <n v="9400"/>
  </r>
  <r>
    <n v="621"/>
    <x v="619"/>
    <s v="FAVORY XXXVII - 25, 2016, M , F 37 - 25 F, SAMBATA DE JOS"/>
    <n v="10000"/>
  </r>
  <r>
    <n v="622"/>
    <x v="620"/>
    <s v="FAVORY XXXVII - 26"/>
    <n v="36000"/>
  </r>
  <r>
    <n v="623"/>
    <x v="621"/>
    <s v="FAVORY XXXVII - 27"/>
    <n v="36000"/>
  </r>
  <r>
    <n v="624"/>
    <x v="622"/>
    <s v="FAVORY XXXVII - 31"/>
    <n v="35000"/>
  </r>
  <r>
    <n v="625"/>
    <x v="623"/>
    <s v="Favory XXXVII - 5"/>
    <n v="10000"/>
  </r>
  <r>
    <n v="626"/>
    <x v="624"/>
    <s v="Favory XXXVII-15 (F 37 / 15 F)_x000a_642019820373156_x000a_"/>
    <n v="10000"/>
  </r>
  <r>
    <n v="627"/>
    <x v="625"/>
    <s v="FAVORY XXXVII-29"/>
    <n v="35000"/>
  </r>
  <r>
    <n v="628"/>
    <x v="626"/>
    <s v="FAVORY XXXVII-30"/>
    <n v="35000"/>
  </r>
  <r>
    <n v="629"/>
    <x v="627"/>
    <s v="FAVORY XXXXVII - 23"/>
    <n v="36000"/>
  </r>
  <r>
    <n v="630"/>
    <x v="628"/>
    <s v="Faza ( Of 1 - HB)"/>
    <n v="8900"/>
  </r>
  <r>
    <n v="631"/>
    <x v="629"/>
    <s v="FEDELES ( I 32/D)"/>
    <n v="9400"/>
  </r>
  <r>
    <n v="632"/>
    <x v="630"/>
    <s v="Felicia"/>
    <n v="8900"/>
  </r>
  <r>
    <n v="633"/>
    <x v="631"/>
    <s v="Felix"/>
    <n v="9400"/>
  </r>
  <r>
    <n v="634"/>
    <x v="632"/>
    <s v="FERICIT"/>
    <n v="10000"/>
  </r>
  <r>
    <n v="635"/>
    <x v="633"/>
    <s v="Fidela"/>
    <n v="9700"/>
  </r>
  <r>
    <n v="636"/>
    <x v="634"/>
    <s v="Fifi"/>
    <n v="9700"/>
  </r>
  <r>
    <n v="637"/>
    <x v="635"/>
    <s v="FILIP"/>
    <n v="10000"/>
  </r>
  <r>
    <n v="638"/>
    <x v="636"/>
    <s v="Finlanda"/>
    <n v="9700"/>
  </r>
  <r>
    <n v="639"/>
    <x v="637"/>
    <s v="FINUTA"/>
    <n v="9400"/>
  </r>
  <r>
    <n v="640"/>
    <x v="638"/>
    <s v="FIOR"/>
    <n v="10000"/>
  </r>
  <r>
    <n v="641"/>
    <x v="639"/>
    <s v="Firav"/>
    <n v="9400"/>
  </r>
  <r>
    <n v="642"/>
    <x v="640"/>
    <s v="Firuta"/>
    <n v="8900"/>
  </r>
  <r>
    <n v="643"/>
    <x v="641"/>
    <s v="Flavia"/>
    <n v="8900"/>
  </r>
  <r>
    <n v="644"/>
    <x v="642"/>
    <s v="Flit"/>
    <n v="7000"/>
  </r>
  <r>
    <n v="645"/>
    <x v="643"/>
    <s v="FLORA"/>
    <n v="9400"/>
  </r>
  <r>
    <n v="646"/>
    <x v="644"/>
    <s v="FLORICEL"/>
    <n v="9400"/>
  </r>
  <r>
    <n v="647"/>
    <x v="645"/>
    <s v="Florio"/>
    <n v="7600"/>
  </r>
  <r>
    <n v="648"/>
    <x v="646"/>
    <s v="FLOTOR"/>
    <n v="9400"/>
  </r>
  <r>
    <n v="649"/>
    <x v="647"/>
    <s v="FN-18I"/>
    <n v="8403"/>
  </r>
  <r>
    <n v="650"/>
    <x v="648"/>
    <s v="FORD"/>
    <n v="7600"/>
  </r>
  <r>
    <n v="651"/>
    <x v="649"/>
    <s v="FORD GUT"/>
    <n v="7400"/>
  </r>
  <r>
    <n v="652"/>
    <x v="650"/>
    <s v="FRAG"/>
    <n v="10300"/>
  </r>
  <r>
    <n v="653"/>
    <x v="651"/>
    <s v="FRAGUTA"/>
    <n v="9400"/>
  </r>
  <r>
    <n v="654"/>
    <x v="652"/>
    <s v="FRANC / 2006/ AMP"/>
    <n v="9400"/>
  </r>
  <r>
    <n v="655"/>
    <x v="653"/>
    <s v="FRANCESCA"/>
    <n v="9400"/>
  </r>
  <r>
    <n v="656"/>
    <x v="654"/>
    <s v="FRANCESCA I-45/2010"/>
    <n v="8900"/>
  </r>
  <r>
    <n v="657"/>
    <x v="655"/>
    <s v="FRED"/>
    <n v="9400"/>
  </r>
  <r>
    <n v="658"/>
    <x v="656"/>
    <s v="FRED"/>
    <n v="10000"/>
  </r>
  <r>
    <n v="659"/>
    <x v="657"/>
    <s v="FRED F-21D / 00065E9D80"/>
    <n v="7000"/>
  </r>
  <r>
    <n v="660"/>
    <x v="658"/>
    <s v="FRESH"/>
    <n v="31500"/>
  </r>
  <r>
    <n v="661"/>
    <x v="659"/>
    <s v="FREZIA"/>
    <n v="9400"/>
  </r>
  <r>
    <n v="662"/>
    <x v="660"/>
    <s v="Frezian"/>
    <n v="9400"/>
  </r>
  <r>
    <n v="663"/>
    <x v="661"/>
    <s v="FRIDA"/>
    <n v="9400"/>
  </r>
  <r>
    <n v="664"/>
    <x v="662"/>
    <s v="FUGAR"/>
    <n v="10000"/>
  </r>
  <r>
    <n v="665"/>
    <x v="663"/>
    <s v="Funar"/>
    <n v="7600"/>
  </r>
  <r>
    <n v="666"/>
    <x v="664"/>
    <s v="FURIOSO  LXIX - 19"/>
    <n v="10000"/>
  </r>
  <r>
    <n v="667"/>
    <x v="665"/>
    <s v="FURIOSO  LXVIII - 28"/>
    <n v="10000"/>
  </r>
  <r>
    <n v="668"/>
    <x v="666"/>
    <s v="FURIOSO  LXVIII - 29"/>
    <n v="9400"/>
  </r>
  <r>
    <n v="669"/>
    <x v="667"/>
    <s v="FURIOSO  LXVIII - 30"/>
    <n v="9400"/>
  </r>
  <r>
    <n v="670"/>
    <x v="668"/>
    <s v="FURIOSO  LXX - 32"/>
    <n v="9400"/>
  </r>
  <r>
    <n v="671"/>
    <x v="669"/>
    <s v="FURIOSO LXIV-24"/>
    <n v="7400"/>
  </r>
  <r>
    <n v="672"/>
    <x v="670"/>
    <s v="Furioso LXIX -  25"/>
    <n v="36000"/>
  </r>
  <r>
    <n v="673"/>
    <x v="671"/>
    <s v="FURIOSO LXIX  -20"/>
    <n v="10300"/>
  </r>
  <r>
    <n v="674"/>
    <x v="672"/>
    <s v="Furioso LXIX - 23"/>
    <n v="9400"/>
  </r>
  <r>
    <n v="675"/>
    <x v="673"/>
    <s v="Furioso LXIX - 24"/>
    <n v="34000"/>
  </r>
  <r>
    <n v="676"/>
    <x v="674"/>
    <s v="Furioso LXIX - 29"/>
    <n v="36000"/>
  </r>
  <r>
    <n v="677"/>
    <x v="675"/>
    <s v="FURIOSO LXIX - 32"/>
    <n v="35000"/>
  </r>
  <r>
    <n v="678"/>
    <x v="676"/>
    <s v="FURIOSO LXIX - 34"/>
    <n v="35000"/>
  </r>
  <r>
    <n v="679"/>
    <x v="677"/>
    <s v="Furioso LXIX-13 ( F 69 / 13 R)_x000a_642019820547709_x000a_"/>
    <n v="10000"/>
  </r>
  <r>
    <n v="680"/>
    <x v="678"/>
    <s v="Furioso LXV - 33"/>
    <n v="10000"/>
  </r>
  <r>
    <n v="681"/>
    <x v="679"/>
    <s v="FURIOSO LXV-23 00065DCA6E"/>
    <n v="8000"/>
  </r>
  <r>
    <n v="682"/>
    <x v="680"/>
    <s v="Furioso LXV-27"/>
    <n v="10000"/>
  </r>
  <r>
    <n v="683"/>
    <x v="681"/>
    <s v="Furioso LXV-46"/>
    <n v="10000"/>
  </r>
  <r>
    <n v="684"/>
    <x v="682"/>
    <s v="FURIOSO LXVI-13"/>
    <n v="2500"/>
  </r>
  <r>
    <n v="685"/>
    <x v="683"/>
    <s v="FURIOSO LXVI-21"/>
    <n v="7400"/>
  </r>
  <r>
    <n v="686"/>
    <x v="684"/>
    <s v="Furioso LXVI-31"/>
    <n v="10000"/>
  </r>
  <r>
    <n v="687"/>
    <x v="685"/>
    <s v="FURIOSO LXVII-15 / 00065EBE31"/>
    <n v="7215"/>
  </r>
  <r>
    <n v="688"/>
    <x v="686"/>
    <s v="Furioso LXVII-23"/>
    <n v="10000"/>
  </r>
  <r>
    <n v="689"/>
    <x v="687"/>
    <s v="Furioso LXVII-24"/>
    <n v="10800"/>
  </r>
  <r>
    <n v="690"/>
    <x v="688"/>
    <s v="Furioso LXVII-33"/>
    <n v="10000"/>
  </r>
  <r>
    <n v="691"/>
    <x v="689"/>
    <s v="Furioso LXVII-37"/>
    <n v="10000"/>
  </r>
  <r>
    <n v="692"/>
    <x v="690"/>
    <s v="Furioso LXVII-49"/>
    <n v="10000"/>
  </r>
  <r>
    <n v="693"/>
    <x v="691"/>
    <s v="Furioso LXVII-50"/>
    <n v="10000"/>
  </r>
  <r>
    <n v="694"/>
    <x v="692"/>
    <s v="Furioso LXVIII  - 33"/>
    <n v="9400"/>
  </r>
  <r>
    <n v="695"/>
    <x v="693"/>
    <s v="Furioso LXVIII  - 34"/>
    <n v="10300"/>
  </r>
  <r>
    <n v="696"/>
    <x v="694"/>
    <s v="Furioso LXVIII -  36"/>
    <n v="34000"/>
  </r>
  <r>
    <n v="697"/>
    <x v="695"/>
    <s v="FURIOSO LXVIII - 35"/>
    <n v="34000"/>
  </r>
  <r>
    <n v="698"/>
    <x v="696"/>
    <s v="FURIOSO LXVIII - 38"/>
    <n v="37700"/>
  </r>
  <r>
    <n v="699"/>
    <x v="697"/>
    <s v="Furioso LXVIII -32"/>
    <n v="10000"/>
  </r>
  <r>
    <n v="700"/>
    <x v="698"/>
    <s v="Furioso LXVIII-16"/>
    <n v="10000"/>
  </r>
  <r>
    <n v="701"/>
    <x v="699"/>
    <s v="Furioso LXVIII-2"/>
    <n v="10000"/>
  </r>
  <r>
    <n v="702"/>
    <x v="700"/>
    <s v="Furioso LXVIII-20"/>
    <n v="10000"/>
  </r>
  <r>
    <n v="703"/>
    <x v="701"/>
    <s v="Furioso LXVIII-4"/>
    <n v="10000"/>
  </r>
  <r>
    <n v="704"/>
    <x v="702"/>
    <s v="Furioso LXVIII-6"/>
    <n v="10000"/>
  </r>
  <r>
    <n v="705"/>
    <x v="703"/>
    <s v="Furioso LXVIII-8"/>
    <n v="10000"/>
  </r>
  <r>
    <n v="706"/>
    <x v="704"/>
    <s v="Furioso LXVIII-9"/>
    <n v="10000"/>
  </r>
  <r>
    <n v="707"/>
    <x v="705"/>
    <s v="Furioso LXX  - 34"/>
    <n v="9400"/>
  </r>
  <r>
    <n v="708"/>
    <x v="706"/>
    <s v="Furioso LXX -  37"/>
    <n v="34000"/>
  </r>
  <r>
    <n v="709"/>
    <x v="707"/>
    <s v="Furioso LXX -  38"/>
    <n v="34000"/>
  </r>
  <r>
    <n v="710"/>
    <x v="708"/>
    <s v="FURIOSO LXX - 29"/>
    <n v="9400"/>
  </r>
  <r>
    <n v="711"/>
    <x v="709"/>
    <s v="Furioso LXX - 36"/>
    <n v="36000"/>
  </r>
  <r>
    <n v="712"/>
    <x v="710"/>
    <s v="FURIOSO LXX - 40"/>
    <n v="36000"/>
  </r>
  <r>
    <n v="713"/>
    <x v="711"/>
    <s v="Furioso LXX -33"/>
    <n v="10000"/>
  </r>
  <r>
    <n v="714"/>
    <x v="712"/>
    <s v="FURIOSO LXX -41"/>
    <n v="35000"/>
  </r>
  <r>
    <n v="715"/>
    <x v="713"/>
    <s v="Furioso LXX-25  (F 70 / 25 R)_x000a_642019820546715_x000a_"/>
    <n v="9400"/>
  </r>
  <r>
    <n v="716"/>
    <x v="714"/>
    <s v="Furioso LXX-4"/>
    <n v="10000"/>
  </r>
  <r>
    <n v="717"/>
    <x v="715"/>
    <s v="Furioso LXXI  - 1"/>
    <n v="10300"/>
  </r>
  <r>
    <n v="718"/>
    <x v="716"/>
    <s v="Furioso LXXI  - 2"/>
    <n v="10000"/>
  </r>
  <r>
    <n v="719"/>
    <x v="717"/>
    <s v="FURIOSO LXXI - 5"/>
    <n v="35000"/>
  </r>
  <r>
    <n v="720"/>
    <x v="718"/>
    <s v="FURIOSO LXXI - 7"/>
    <n v="35000"/>
  </r>
  <r>
    <n v="721"/>
    <x v="719"/>
    <s v="FURIOSO LXXI - 8"/>
    <n v="35000"/>
  </r>
  <r>
    <n v="722"/>
    <x v="720"/>
    <s v="Furioso LXXII  - 2"/>
    <n v="10000"/>
  </r>
  <r>
    <n v="723"/>
    <x v="721"/>
    <s v="Furioso LXXII  - 3"/>
    <n v="10000"/>
  </r>
  <r>
    <n v="724"/>
    <x v="722"/>
    <s v="G XLIV - 32T"/>
    <n v="9400"/>
  </r>
  <r>
    <n v="725"/>
    <x v="723"/>
    <s v="G XLVII"/>
    <n v="7800"/>
  </r>
  <r>
    <n v="726"/>
    <x v="724"/>
    <s v="G XLVIII"/>
    <n v="10000"/>
  </r>
  <r>
    <n v="727"/>
    <x v="725"/>
    <s v="Ga m an      II- 8     (G      2- 8 L)/986000003703394"/>
    <n v="9400"/>
  </r>
  <r>
    <n v="728"/>
    <x v="726"/>
    <s v="Ga m an      II- 9     (G      2- 9 L)/98000003685275"/>
    <n v="9400"/>
  </r>
  <r>
    <n v="729"/>
    <x v="727"/>
    <s v="Ga m an    II- 10    (G     2- 10 L)/98000003288713"/>
    <n v="8900"/>
  </r>
  <r>
    <n v="730"/>
    <x v="728"/>
    <s v="Ga zal XVIII- 14 ( G 18/14 R)"/>
    <n v="9400"/>
  </r>
  <r>
    <n v="731"/>
    <x v="729"/>
    <s v="GAIA"/>
    <n v="35000"/>
  </r>
  <r>
    <n v="732"/>
    <x v="730"/>
    <s v="GALATA I-40/2010"/>
    <n v="9700"/>
  </r>
  <r>
    <n v="733"/>
    <x v="731"/>
    <s v="GALBEN"/>
    <n v="37700"/>
  </r>
  <r>
    <n v="734"/>
    <x v="732"/>
    <s v="GALIA"/>
    <n v="35000"/>
  </r>
  <r>
    <n v="735"/>
    <x v="733"/>
    <s v="GALIA P-8/2012"/>
    <n v="9700"/>
  </r>
  <r>
    <n v="736"/>
    <x v="734"/>
    <s v="GALILEO"/>
    <n v="36000"/>
  </r>
  <r>
    <n v="737"/>
    <x v="735"/>
    <s v="GALON"/>
    <n v="10300"/>
  </r>
  <r>
    <n v="738"/>
    <x v="736"/>
    <s v="GALUS NU-18/2012"/>
    <n v="9400"/>
  </r>
  <r>
    <n v="739"/>
    <x v="737"/>
    <s v="GAMA NU-19/2012"/>
    <n v="9700"/>
  </r>
  <r>
    <n v="740"/>
    <x v="738"/>
    <s v="GAMAN II -17"/>
    <n v="9400"/>
  </r>
  <r>
    <n v="741"/>
    <x v="739"/>
    <s v="GAMAN II 23"/>
    <n v="9400"/>
  </r>
  <r>
    <n v="742"/>
    <x v="740"/>
    <s v="GAMAN II 24"/>
    <n v="9400"/>
  </r>
  <r>
    <n v="743"/>
    <x v="741"/>
    <s v="GAMAN II 25"/>
    <n v="8900"/>
  </r>
  <r>
    <n v="744"/>
    <x v="742"/>
    <s v="GAMAN II 29"/>
    <n v="8900"/>
  </r>
  <r>
    <n v="745"/>
    <x v="743"/>
    <s v="GAMAN II 30"/>
    <n v="8900"/>
  </r>
  <r>
    <n v="746"/>
    <x v="744"/>
    <s v="GAMAN II 31"/>
    <n v="8900"/>
  </r>
  <r>
    <n v="747"/>
    <x v="745"/>
    <s v="GAMAN II 5"/>
    <n v="9400"/>
  </r>
  <r>
    <n v="748"/>
    <x v="746"/>
    <s v="GAMAN II 7"/>
    <n v="9400"/>
  </r>
  <r>
    <n v="749"/>
    <x v="747"/>
    <s v="GAMAN II-12"/>
    <n v="8900"/>
  </r>
  <r>
    <n v="750"/>
    <x v="748"/>
    <s v="GAMAN II-13"/>
    <n v="9400"/>
  </r>
  <r>
    <n v="751"/>
    <x v="749"/>
    <s v="GAMAN II-14"/>
    <n v="9400"/>
  </r>
  <r>
    <n v="752"/>
    <x v="750"/>
    <s v="GAMAN II-16"/>
    <n v="8900"/>
  </r>
  <r>
    <n v="753"/>
    <x v="751"/>
    <s v="GAMAN II-18"/>
    <n v="9400"/>
  </r>
  <r>
    <n v="754"/>
    <x v="752"/>
    <s v="GAMAN II-19"/>
    <n v="9400"/>
  </r>
  <r>
    <n v="755"/>
    <x v="753"/>
    <s v="GAMAN II-33"/>
    <n v="31500"/>
  </r>
  <r>
    <n v="756"/>
    <x v="754"/>
    <s v="GAMAN II-34"/>
    <n v="30000"/>
  </r>
  <r>
    <n v="757"/>
    <x v="755"/>
    <s v="GARDA NU-20/2012"/>
    <n v="9700"/>
  </r>
  <r>
    <n v="758"/>
    <x v="756"/>
    <s v="GARENA"/>
    <n v="34000"/>
  </r>
  <r>
    <n v="759"/>
    <x v="757"/>
    <s v="GAROU S-5/2012"/>
    <n v="9400"/>
  </r>
  <r>
    <n v="760"/>
    <x v="758"/>
    <s v="GASPAR P-10/2012"/>
    <n v="9400"/>
  </r>
  <r>
    <n v="761"/>
    <x v="759"/>
    <s v="GAZA"/>
    <n v="35000"/>
  </r>
  <r>
    <n v="762"/>
    <x v="760"/>
    <s v="GAZA OC-1/2012"/>
    <n v="9700"/>
  </r>
  <r>
    <n v="763"/>
    <x v="761"/>
    <s v="GAZAL XIX - 22( THOR)/AMP/2011/(22M/G19), 642019820437446"/>
    <n v="10000"/>
  </r>
  <r>
    <n v="764"/>
    <x v="762"/>
    <s v="GAZAL XIX - 23(UTHIFA)/201/IM/(23M/G19)/642019820560433"/>
    <n v="9400"/>
  </r>
  <r>
    <n v="765"/>
    <x v="763"/>
    <s v="GAZAL XIX - 24 - ULTHOOMA ( 24M/G19) /2012/IM"/>
    <n v="9400"/>
  </r>
  <r>
    <n v="766"/>
    <x v="764"/>
    <s v="GAZAL XIX - 25  - UMILAHA ( 25M/G19) /2012/IM"/>
    <n v="9400"/>
  </r>
  <r>
    <n v="767"/>
    <x v="765"/>
    <s v="GAZAL XIX - 32 WHATIBA"/>
    <n v="9400"/>
  </r>
  <r>
    <n v="768"/>
    <x v="766"/>
    <s v="Gazal XIX-30 / Volcan  (30 M / G 19)_x000a_642019820552767_x000a_"/>
    <n v="10000"/>
  </r>
  <r>
    <n v="769"/>
    <x v="767"/>
    <s v="Gazal XIX-31 / Vasfiye (31 M / G 19)_x000a_642019820570942_x000a_"/>
    <n v="9400"/>
  </r>
  <r>
    <n v="770"/>
    <x v="768"/>
    <s v="Gazal XIX-8/G 19-8 M"/>
    <n v="10000"/>
  </r>
  <r>
    <n v="771"/>
    <x v="769"/>
    <s v="GAZAL XVI - 23 / G 16 -23 M"/>
    <n v="7400"/>
  </r>
  <r>
    <n v="772"/>
    <x v="770"/>
    <s v="GAZAL XVI - 41/ G 16 - 41 M"/>
    <n v="10000"/>
  </r>
  <r>
    <n v="773"/>
    <x v="771"/>
    <s v="GAZAL XVII - 3 ( AMP)"/>
    <n v="8000"/>
  </r>
  <r>
    <n v="774"/>
    <x v="772"/>
    <s v="GAZAL XVII -11/G 17 - 11R"/>
    <n v="9400"/>
  </r>
  <r>
    <n v="775"/>
    <x v="773"/>
    <s v="GAZAL XVII-16"/>
    <n v="10000"/>
  </r>
  <r>
    <n v="776"/>
    <x v="774"/>
    <s v="GAZAL XVII-4"/>
    <n v="8000"/>
  </r>
  <r>
    <n v="777"/>
    <x v="775"/>
    <s v="GAZAL XVII-8/G 17 - 8 R"/>
    <n v="7410"/>
  </r>
  <r>
    <n v="778"/>
    <x v="776"/>
    <s v="Gazal XVIII -15 ( G 18 - 15R ) / 6420198203815"/>
    <n v="10000"/>
  </r>
  <r>
    <n v="779"/>
    <x v="777"/>
    <s v="Gazal XVIII-12 ( G 18 / 12 R )"/>
    <n v="9400"/>
  </r>
  <r>
    <n v="780"/>
    <x v="778"/>
    <s v="Gazal XVIII-3/G 18-3 R"/>
    <n v="10000"/>
  </r>
  <r>
    <n v="781"/>
    <x v="779"/>
    <s v="Gazal XVIII-5 ( G 18 / 5 R )"/>
    <n v="9400"/>
  </r>
  <r>
    <n v="782"/>
    <x v="780"/>
    <s v="Gazal XVIII-6/G 18-6 R"/>
    <n v="9400"/>
  </r>
  <r>
    <n v="783"/>
    <x v="781"/>
    <s v="Gazal XVIII-8/G 18-8 R"/>
    <n v="10300"/>
  </r>
  <r>
    <n v="784"/>
    <x v="782"/>
    <s v="GAZAL XX - 17 (17 M / G 20 )"/>
    <n v="10000"/>
  </r>
  <r>
    <n v="785"/>
    <x v="783"/>
    <s v="GAZAL XX - 2 ( G 20 / 2M)"/>
    <n v="9400"/>
  </r>
  <r>
    <n v="786"/>
    <x v="784"/>
    <s v="GAZAL XX - 3 /(G20/3M)"/>
    <n v="9400"/>
  </r>
  <r>
    <n v="787"/>
    <x v="785"/>
    <s v="Gazal XX-24 / Vaminaha (24M/G20)_x000a_642019820554664_x000a_"/>
    <n v="9400"/>
  </r>
  <r>
    <n v="788"/>
    <x v="786"/>
    <s v="GAZAL XX-7"/>
    <n v="10000"/>
  </r>
  <r>
    <n v="789"/>
    <x v="787"/>
    <s v="GAZAL XXI - 10"/>
    <n v="36000"/>
  </r>
  <r>
    <n v="790"/>
    <x v="788"/>
    <s v="GAZAL XXI - 2"/>
    <n v="9400"/>
  </r>
  <r>
    <n v="791"/>
    <x v="789"/>
    <s v="GAZAL XXI - 5"/>
    <n v="10000"/>
  </r>
  <r>
    <n v="792"/>
    <x v="790"/>
    <s v="GAZAL XXI - 7 (Administrare: 07-08-2019)"/>
    <n v="9400"/>
  </r>
  <r>
    <n v="793"/>
    <x v="791"/>
    <s v="GAZAL XXI - 8"/>
    <n v="35000"/>
  </r>
  <r>
    <n v="794"/>
    <x v="792"/>
    <s v="GAZAL XXII - 2"/>
    <n v="34000"/>
  </r>
  <r>
    <n v="795"/>
    <x v="793"/>
    <s v="GAZELA S-7/2012"/>
    <n v="8900"/>
  </r>
  <r>
    <n v="796"/>
    <x v="794"/>
    <s v="GEBILA"/>
    <n v="31000"/>
  </r>
  <r>
    <n v="797"/>
    <x v="795"/>
    <s v="GEMINA"/>
    <n v="34000"/>
  </r>
  <r>
    <n v="798"/>
    <x v="796"/>
    <s v="GENEZA"/>
    <n v="34000"/>
  </r>
  <r>
    <n v="799"/>
    <x v="797"/>
    <s v="GEOGRAF"/>
    <n v="37700"/>
  </r>
  <r>
    <n v="800"/>
    <x v="798"/>
    <s v="GERO"/>
    <n v="36000"/>
  </r>
  <r>
    <n v="801"/>
    <x v="799"/>
    <s v="GIACOMO (I 42 - R) / 642019820059666"/>
    <n v="9400"/>
  </r>
  <r>
    <n v="802"/>
    <x v="800"/>
    <s v="Gicu"/>
    <n v="9400"/>
  </r>
  <r>
    <n v="803"/>
    <x v="801"/>
    <s v="Gidran L - 2"/>
    <n v="9400"/>
  </r>
  <r>
    <n v="804"/>
    <x v="802"/>
    <s v="Gidran L-1"/>
    <n v="9400"/>
  </r>
  <r>
    <n v="805"/>
    <x v="803"/>
    <s v="Gidran L-3"/>
    <n v="9400"/>
  </r>
  <r>
    <n v="806"/>
    <x v="804"/>
    <s v="GIDRAN L-6"/>
    <n v="34000"/>
  </r>
  <r>
    <n v="807"/>
    <x v="805"/>
    <s v="Gidran LI - 3"/>
    <n v="9400"/>
  </r>
  <r>
    <n v="808"/>
    <x v="806"/>
    <s v="Gidran LI-6C"/>
    <n v="34000"/>
  </r>
  <r>
    <n v="809"/>
    <x v="807"/>
    <s v="Gidran LI-7"/>
    <n v="36000"/>
  </r>
  <r>
    <n v="810"/>
    <x v="808"/>
    <s v="GIDRAN LII - 2"/>
    <n v="10000"/>
  </r>
  <r>
    <n v="811"/>
    <x v="809"/>
    <s v="GIDRAN LIII-1"/>
    <n v="34000"/>
  </r>
  <r>
    <n v="812"/>
    <x v="810"/>
    <s v="GIDRAN LV - 2"/>
    <n v="34000"/>
  </r>
  <r>
    <n v="813"/>
    <x v="811"/>
    <s v="Gidran XLII - 51"/>
    <n v="9400"/>
  </r>
  <r>
    <n v="814"/>
    <x v="812"/>
    <s v="GIDRAN XLII-48C"/>
    <n v="9400"/>
  </r>
  <r>
    <n v="815"/>
    <x v="813"/>
    <s v="GIDRAN XLIII - 54 C"/>
    <n v="9400"/>
  </r>
  <r>
    <n v="816"/>
    <x v="814"/>
    <s v="GIDRAN XLIII - 57 C"/>
    <n v="9400"/>
  </r>
  <r>
    <n v="817"/>
    <x v="815"/>
    <s v="GIDRAN XLIII-41"/>
    <n v="9400"/>
  </r>
  <r>
    <n v="818"/>
    <x v="816"/>
    <s v="GIDRAN XLIII-55C"/>
    <n v="9400"/>
  </r>
  <r>
    <n v="819"/>
    <x v="817"/>
    <s v="GIDRAN XLIV"/>
    <n v="8000"/>
  </r>
  <r>
    <n v="820"/>
    <x v="818"/>
    <s v="Gidran XLIV - 22"/>
    <n v="7030"/>
  </r>
  <r>
    <n v="821"/>
    <x v="819"/>
    <s v="Gidran XLIV-64"/>
    <n v="10800"/>
  </r>
  <r>
    <n v="822"/>
    <x v="820"/>
    <s v="Gidran XLIV-67    (G 44/67 C)_x000a_642019820547084_x000a_"/>
    <n v="9400"/>
  </r>
  <r>
    <n v="823"/>
    <x v="821"/>
    <s v="Gidran XLIV-68    (G 44/68 C)_x000a_642019820547591_x000a_"/>
    <n v="9400"/>
  </r>
  <r>
    <n v="824"/>
    <x v="822"/>
    <s v="Gidran XLIV-69     (G 44/69 C)_x000a_642019820547712_x000a_"/>
    <n v="9400"/>
  </r>
  <r>
    <n v="825"/>
    <x v="823"/>
    <s v="GIDRAN XLIV-9"/>
    <n v="3000"/>
  </r>
  <r>
    <n v="826"/>
    <x v="824"/>
    <s v="GIDRAN XLIX - 5"/>
    <n v="34000"/>
  </r>
  <r>
    <n v="827"/>
    <x v="825"/>
    <s v="GIDRAN XLIX - 6"/>
    <n v="34000"/>
  </r>
  <r>
    <n v="828"/>
    <x v="826"/>
    <s v="Gidran XLIX-3C"/>
    <n v="34000"/>
  </r>
  <r>
    <n v="829"/>
    <x v="827"/>
    <s v="GIDRAN XLVII - 12 C"/>
    <n v="9400"/>
  </r>
  <r>
    <n v="830"/>
    <x v="828"/>
    <s v="GIDRAN XLVII - 18"/>
    <n v="10000"/>
  </r>
  <r>
    <n v="831"/>
    <x v="829"/>
    <s v="GIDRAN XLVII - 19"/>
    <n v="9400"/>
  </r>
  <r>
    <n v="832"/>
    <x v="830"/>
    <s v="GIDRAN XLVII - 20"/>
    <n v="10000"/>
  </r>
  <r>
    <n v="833"/>
    <x v="831"/>
    <s v="GIDRAN XLVII - 26"/>
    <n v="36000"/>
  </r>
  <r>
    <n v="834"/>
    <x v="832"/>
    <s v="Gidran XLVII-15"/>
    <n v="10000"/>
  </r>
  <r>
    <n v="835"/>
    <x v="833"/>
    <s v="Gidran XLVII-22C"/>
    <n v="34000"/>
  </r>
  <r>
    <n v="836"/>
    <x v="834"/>
    <s v="GIDRAN XLVII-23"/>
    <n v="34000"/>
  </r>
  <r>
    <n v="837"/>
    <x v="835"/>
    <s v="Gidran XLVIII-4C"/>
    <n v="34000"/>
  </r>
  <r>
    <n v="838"/>
    <x v="836"/>
    <s v="Gidran XLVIII-5"/>
    <n v="36000"/>
  </r>
  <r>
    <n v="839"/>
    <x v="837"/>
    <s v="Gidran XXXIX - 69"/>
    <n v="8000"/>
  </r>
  <r>
    <n v="840"/>
    <x v="838"/>
    <s v="GIGOLO ( Pr-33)"/>
    <n v="9400"/>
  </r>
  <r>
    <n v="841"/>
    <x v="839"/>
    <s v="GILDRAN L - 8"/>
    <n v="36000"/>
  </r>
  <r>
    <n v="842"/>
    <x v="840"/>
    <s v="GILDRAN LI - 9"/>
    <n v="36000"/>
  </r>
  <r>
    <n v="843"/>
    <x v="841"/>
    <s v="GILDRAN LIII - 2"/>
    <n v="36000"/>
  </r>
  <r>
    <n v="844"/>
    <x v="842"/>
    <s v="GILDRAN LV -3"/>
    <n v="36000"/>
  </r>
  <r>
    <n v="845"/>
    <x v="843"/>
    <s v="GINGASA"/>
    <n v="35000"/>
  </r>
  <r>
    <n v="846"/>
    <x v="844"/>
    <s v="GIPSI"/>
    <n v="9400"/>
  </r>
  <r>
    <n v="847"/>
    <x v="845"/>
    <s v="GIULIA"/>
    <n v="35000"/>
  </r>
  <r>
    <n v="848"/>
    <x v="846"/>
    <s v="GLADIATOR II; 2020; AMP, A 2/R; Jud. Buzau; loc. Rusetu"/>
    <n v="31500"/>
  </r>
  <r>
    <n v="849"/>
    <x v="847"/>
    <s v="GLOSA I-18/2006"/>
    <n v="8900"/>
  </r>
  <r>
    <n v="850"/>
    <x v="848"/>
    <s v="Go ra l XX- 11 (G 20/11 L)"/>
    <n v="9400"/>
  </r>
  <r>
    <n v="851"/>
    <x v="849"/>
    <s v="Go ra l XXI- 1 (G 21/1L)"/>
    <n v="9400"/>
  </r>
  <r>
    <n v="852"/>
    <x v="850"/>
    <s v="Go ra l XXI- 3 (G 21/3L)"/>
    <n v="8000"/>
  </r>
  <r>
    <n v="853"/>
    <x v="851"/>
    <s v="GOLIA"/>
    <n v="9700"/>
  </r>
  <r>
    <n v="854"/>
    <x v="852"/>
    <s v="GOLIAT"/>
    <n v="37700"/>
  </r>
  <r>
    <n v="855"/>
    <x v="853"/>
    <s v="GOLOGAN (Fn 1 - R) / 642019820046868"/>
    <n v="9400"/>
  </r>
  <r>
    <n v="856"/>
    <x v="854"/>
    <s v="GOMERA"/>
    <n v="34000"/>
  </r>
  <r>
    <n v="857"/>
    <x v="855"/>
    <s v="GOMEZ"/>
    <n v="32700"/>
  </r>
  <r>
    <n v="858"/>
    <x v="856"/>
    <s v="GORAL XIX-45 / G 19 - 45 L"/>
    <n v="8600"/>
  </r>
  <r>
    <n v="859"/>
    <x v="857"/>
    <s v="GORAL XIX-54"/>
    <n v="8600"/>
  </r>
  <r>
    <n v="860"/>
    <x v="858"/>
    <s v="GORAL XX - 49"/>
    <n v="35000"/>
  </r>
  <r>
    <n v="861"/>
    <x v="859"/>
    <s v="GORAL XX 33"/>
    <n v="8000"/>
  </r>
  <r>
    <n v="862"/>
    <x v="860"/>
    <s v="GORAL XX 34"/>
    <n v="8000"/>
  </r>
  <r>
    <n v="863"/>
    <x v="861"/>
    <s v="GORAL XX 36"/>
    <n v="8600"/>
  </r>
  <r>
    <n v="864"/>
    <x v="862"/>
    <s v="GORAL XX 42"/>
    <n v="8600"/>
  </r>
  <r>
    <n v="865"/>
    <x v="863"/>
    <s v="Goral XX-1/G 20 - 1 L"/>
    <n v="9400"/>
  </r>
  <r>
    <n v="866"/>
    <x v="864"/>
    <s v="Goral XX-13 ( G 20 - 13L) / 986000003698855"/>
    <n v="8000"/>
  </r>
  <r>
    <n v="867"/>
    <x v="865"/>
    <s v="Goral XX-14 ( G 20 - 14 L) / 986000003703006"/>
    <n v="8600"/>
  </r>
  <r>
    <n v="868"/>
    <x v="866"/>
    <s v="GORAL XX-17"/>
    <n v="8600"/>
  </r>
  <r>
    <n v="869"/>
    <x v="867"/>
    <s v="GORAL XX-19"/>
    <n v="8600"/>
  </r>
  <r>
    <n v="870"/>
    <x v="868"/>
    <s v="Goral XX-2/G 20 - 2 L"/>
    <n v="9400"/>
  </r>
  <r>
    <n v="871"/>
    <x v="869"/>
    <s v="GORAL XX-20"/>
    <n v="8600"/>
  </r>
  <r>
    <n v="872"/>
    <x v="870"/>
    <s v="GORAL XX-21"/>
    <n v="8600"/>
  </r>
  <r>
    <n v="873"/>
    <x v="871"/>
    <s v="GORAL XX-23"/>
    <n v="9400"/>
  </r>
  <r>
    <n v="874"/>
    <x v="872"/>
    <s v="GORAL XX-24"/>
    <n v="10000"/>
  </r>
  <r>
    <n v="875"/>
    <x v="873"/>
    <s v="GORAL XX-25"/>
    <n v="8000"/>
  </r>
  <r>
    <n v="876"/>
    <x v="874"/>
    <s v="Goral XX-27   (G 20 / 27 L)_x000a_642019820557076_x000a_"/>
    <n v="8000"/>
  </r>
  <r>
    <n v="877"/>
    <x v="875"/>
    <s v="Goral XX-28    (G 20 / 28 L)_x000a_64201982055857_x000a_"/>
    <n v="8000"/>
  </r>
  <r>
    <n v="878"/>
    <x v="876"/>
    <s v="Goral XX-4/G 29 - 4 L"/>
    <n v="8900"/>
  </r>
  <r>
    <n v="879"/>
    <x v="877"/>
    <s v="Goral XX-8 ( G 20 / 8 L )"/>
    <n v="9400"/>
  </r>
  <r>
    <n v="880"/>
    <x v="878"/>
    <s v="Goral XX-9    (G 20 - 9 L )"/>
    <n v="8000"/>
  </r>
  <r>
    <n v="881"/>
    <x v="879"/>
    <s v="Goral XXI - 9 ( G 21-9L) / 986000003685789"/>
    <n v="8000"/>
  </r>
  <r>
    <n v="882"/>
    <x v="880"/>
    <s v="GORAL XXI 35"/>
    <n v="8000"/>
  </r>
  <r>
    <n v="883"/>
    <x v="881"/>
    <s v="GORAL XXI 37"/>
    <n v="10000"/>
  </r>
  <r>
    <n v="884"/>
    <x v="882"/>
    <s v="GORAL XXI 43"/>
    <n v="8000"/>
  </r>
  <r>
    <n v="885"/>
    <x v="883"/>
    <s v="GORAL XXI 47"/>
    <n v="8000"/>
  </r>
  <r>
    <n v="886"/>
    <x v="549"/>
    <s v="GORAL XXI 50"/>
    <n v="8600"/>
  </r>
  <r>
    <n v="887"/>
    <x v="884"/>
    <s v="GORAL XXI 51"/>
    <n v="8600"/>
  </r>
  <r>
    <n v="888"/>
    <x v="885"/>
    <s v="GORAL XXI 52"/>
    <n v="8600"/>
  </r>
  <r>
    <n v="889"/>
    <x v="886"/>
    <s v="GORAL XXI 53"/>
    <n v="8600"/>
  </r>
  <r>
    <n v="890"/>
    <x v="887"/>
    <s v="Goral XXI-12 ( G 21-12 L) / 986000003679385"/>
    <n v="8000"/>
  </r>
  <r>
    <n v="891"/>
    <x v="888"/>
    <s v="GORAL XXI-22"/>
    <n v="8600"/>
  </r>
  <r>
    <n v="892"/>
    <x v="889"/>
    <s v="Goral XXI-26  (G 21 / 26 L)_x000a_642019820557913_x000a_"/>
    <n v="8600"/>
  </r>
  <r>
    <n v="893"/>
    <x v="890"/>
    <s v="Goral XXI-27  (G 21 / 27 L)_x000a_642019820559292_x000a_"/>
    <n v="8000"/>
  </r>
  <r>
    <n v="894"/>
    <x v="891"/>
    <s v="Goral XXI-28    (G 21 / 28 L)_x000a_642019820566498_x000a_"/>
    <n v="8600"/>
  </r>
  <r>
    <n v="895"/>
    <x v="892"/>
    <s v="Goral XXI-31   (G 21 / 31 L)_x000a_642019820553626_x000a_"/>
    <n v="8000"/>
  </r>
  <r>
    <n v="896"/>
    <x v="893"/>
    <s v="Goral XXI-34  (G 21 / 34 L)_x000a_642019820566061_x000a_"/>
    <n v="8000"/>
  </r>
  <r>
    <n v="897"/>
    <x v="894"/>
    <s v="GORUN"/>
    <n v="36000"/>
  </r>
  <r>
    <n v="898"/>
    <x v="895"/>
    <s v="Grande/F1 D"/>
    <n v="9400"/>
  </r>
  <r>
    <n v="899"/>
    <x v="896"/>
    <s v="GRANICER"/>
    <n v="37700"/>
  </r>
  <r>
    <n v="900"/>
    <x v="897"/>
    <s v="GRANIT"/>
    <n v="9400"/>
  </r>
  <r>
    <n v="901"/>
    <x v="898"/>
    <s v="GRATIA"/>
    <n v="35000"/>
  </r>
  <r>
    <n v="902"/>
    <x v="899"/>
    <s v="HABIBI"/>
    <n v="37700"/>
  </r>
  <r>
    <n v="903"/>
    <x v="900"/>
    <s v="HADBAN XXXV-19"/>
    <n v="8000"/>
  </r>
  <r>
    <n v="904"/>
    <x v="901"/>
    <s v="HADBAN XXXVI - 2 (H 36 / 3M)"/>
    <n v="10000"/>
  </r>
  <r>
    <n v="905"/>
    <x v="902"/>
    <s v="Hadban XXXVII - 3/H 37 - 3 R"/>
    <n v="10300"/>
  </r>
  <r>
    <n v="906"/>
    <x v="903"/>
    <s v="HADBAN XXXVII - 33"/>
    <n v="10000"/>
  </r>
  <r>
    <n v="907"/>
    <x v="904"/>
    <s v="HADBAN XXXVII - 37"/>
    <n v="9400"/>
  </r>
  <r>
    <n v="908"/>
    <x v="905"/>
    <s v="HADBAN XXXVII - 38"/>
    <n v="9400"/>
  </r>
  <r>
    <n v="909"/>
    <x v="906"/>
    <s v="HADBAN XXXVII - 41"/>
    <n v="9400"/>
  </r>
  <r>
    <n v="910"/>
    <x v="907"/>
    <s v="HADBAN XXXVII - 44"/>
    <n v="10000"/>
  </r>
  <r>
    <n v="911"/>
    <x v="908"/>
    <s v="HADBAN XXXVII - 45"/>
    <n v="10000"/>
  </r>
  <r>
    <n v="912"/>
    <x v="909"/>
    <s v="HADBAN XXXVII - 46"/>
    <n v="36000"/>
  </r>
  <r>
    <n v="913"/>
    <x v="910"/>
    <s v="Hadban XXXVII - 5/H 37 - 5 R"/>
    <n v="10300"/>
  </r>
  <r>
    <n v="914"/>
    <x v="911"/>
    <s v="Hadban XXXVII-11 ( H 37 / 11 R )"/>
    <n v="9400"/>
  </r>
  <r>
    <n v="915"/>
    <x v="912"/>
    <s v="Hadban XXXVII-13/H 37 - 13R"/>
    <n v="9400"/>
  </r>
  <r>
    <n v="916"/>
    <x v="913"/>
    <s v="Hadban XXXVII-21 ( H 37 -21 R ) / 642019820468"/>
    <n v="9400"/>
  </r>
  <r>
    <n v="917"/>
    <x v="914"/>
    <s v="Hadban XXXVII-23 ( H 38 - 23 R ) / 64201982038"/>
    <n v="10000"/>
  </r>
  <r>
    <n v="918"/>
    <x v="915"/>
    <s v="Hadban XXXVII-26 (H 37 - 26 R) 642019820626950"/>
    <n v="10000"/>
  </r>
  <r>
    <n v="919"/>
    <x v="916"/>
    <s v="Hadban XXXVII-32  (H 37 / 32 R)_x000a_642019820556861_x000a_"/>
    <n v="9400"/>
  </r>
  <r>
    <n v="920"/>
    <x v="917"/>
    <s v="HADBAN XXXVII-6"/>
    <n v="10000"/>
  </r>
  <r>
    <n v="921"/>
    <x v="918"/>
    <s v="HADBAN XXXVIII - 2 ( H 38/2M)"/>
    <n v="10000"/>
  </r>
  <r>
    <n v="922"/>
    <x v="919"/>
    <s v="HADBAN XXXVIII - 21 (21 M / H 38) IM"/>
    <n v="9400"/>
  </r>
  <r>
    <n v="923"/>
    <x v="920"/>
    <s v="HADBAN XXXVIII - 25(TIBERIU) 2011/AMP/(25M/H38) / 642019820411781"/>
    <n v="10000"/>
  </r>
  <r>
    <n v="924"/>
    <x v="921"/>
    <s v="HADBAN XXXVIII - 26 ( TATIANA ) ( H38/26M) - I.M."/>
    <n v="9400"/>
  </r>
  <r>
    <n v="925"/>
    <x v="922"/>
    <s v="HADBAN XXXVIII - 27 /UKHATAAR(27M/H38)/AMP"/>
    <n v="10000"/>
  </r>
  <r>
    <n v="926"/>
    <x v="923"/>
    <s v="HADBAN XXXVIII - 28 - UFATIMA (28M/H38)/2012/IM"/>
    <n v="9400"/>
  </r>
  <r>
    <n v="927"/>
    <x v="924"/>
    <s v="HADBAN XXXVIII - 29 - USRA ( 29M/H38) /2012/ I.M."/>
    <n v="9400"/>
  </r>
  <r>
    <n v="928"/>
    <x v="925"/>
    <s v="HADBAN XXXVIII - 30 VAHIT"/>
    <n v="10000"/>
  </r>
  <r>
    <n v="929"/>
    <x v="926"/>
    <s v="HADBAN XXXVIII - 33 WUTAIBA"/>
    <n v="9400"/>
  </r>
  <r>
    <n v="930"/>
    <x v="927"/>
    <s v="Hadban XXXVIII - 4"/>
    <n v="10000"/>
  </r>
  <r>
    <n v="931"/>
    <x v="928"/>
    <s v="HADBAN XXXVIII - 5 ( H 38/5M)"/>
    <n v="10000"/>
  </r>
  <r>
    <n v="932"/>
    <x v="929"/>
    <s v="HADBAN XXXVIII - 7 / H 38 - 7 M"/>
    <n v="10000"/>
  </r>
  <r>
    <n v="933"/>
    <x v="930"/>
    <s v="Hadia/54 C-SG"/>
    <n v="10300"/>
  </r>
  <r>
    <n v="934"/>
    <x v="931"/>
    <s v="HARIETA"/>
    <n v="34000"/>
  </r>
  <r>
    <n v="935"/>
    <x v="932"/>
    <s v="HARNIC"/>
    <n v="37700"/>
  </r>
  <r>
    <n v="936"/>
    <x v="933"/>
    <s v="Harpa   (OF 3 / HB)_x000a_642019820529051_x000a_"/>
    <n v="9700"/>
  </r>
  <r>
    <n v="937"/>
    <x v="934"/>
    <s v="HASAN"/>
    <n v="36000"/>
  </r>
  <r>
    <n v="938"/>
    <x v="935"/>
    <s v="Hatice"/>
    <n v="9400"/>
  </r>
  <r>
    <n v="939"/>
    <x v="936"/>
    <s v="HAVANA"/>
    <n v="34000"/>
  </r>
  <r>
    <n v="940"/>
    <x v="937"/>
    <s v="Hazlia  (OC 4 / HB)_x000a_6420198205251187_x000a_"/>
    <n v="9700"/>
  </r>
  <r>
    <n v="941"/>
    <x v="938"/>
    <s v="HEBI ZOU"/>
    <n v="36000"/>
  </r>
  <r>
    <n v="942"/>
    <x v="939"/>
    <s v="HECTOR"/>
    <n v="36000"/>
  </r>
  <r>
    <n v="943"/>
    <x v="940"/>
    <s v="HEIDY"/>
    <n v="34000"/>
  </r>
  <r>
    <n v="944"/>
    <x v="941"/>
    <s v="HELGA"/>
    <n v="35000"/>
  </r>
  <r>
    <n v="945"/>
    <x v="942"/>
    <s v="HELIOS"/>
    <n v="37700"/>
  </r>
  <r>
    <n v="946"/>
    <x v="943"/>
    <s v="Hera  (OC 3 / HB)_x000a_642019820528636_x000a_"/>
    <n v="9700"/>
  </r>
  <r>
    <n v="947"/>
    <x v="944"/>
    <s v="HERCULE"/>
    <n v="37700"/>
  </r>
  <r>
    <n v="948"/>
    <x v="945"/>
    <s v="HERMINA"/>
    <n v="34000"/>
  </r>
  <r>
    <n v="949"/>
    <x v="946"/>
    <s v="HEROINA"/>
    <n v="34000"/>
  </r>
  <r>
    <n v="950"/>
    <x v="947"/>
    <s v="HEROLD"/>
    <n v="36000"/>
  </r>
  <r>
    <n v="951"/>
    <x v="948"/>
    <s v="HERTA"/>
    <n v="9400"/>
  </r>
  <r>
    <n v="952"/>
    <x v="949"/>
    <s v="HIT"/>
    <n v="31500"/>
  </r>
  <r>
    <n v="953"/>
    <x v="950"/>
    <s v="HOL/48C-SG"/>
    <n v="10000"/>
  </r>
  <r>
    <n v="954"/>
    <x v="951"/>
    <s v="HOLLY"/>
    <n v="35000"/>
  </r>
  <r>
    <n v="955"/>
    <x v="952"/>
    <s v="HONDA"/>
    <n v="34000"/>
  </r>
  <r>
    <n v="956"/>
    <x v="953"/>
    <s v="HOP UT-59I /  00065D7871"/>
    <n v="5838"/>
  </r>
  <r>
    <n v="957"/>
    <x v="954"/>
    <s v="HORA"/>
    <n v="34000"/>
  </r>
  <r>
    <n v="958"/>
    <x v="955"/>
    <s v="HORN"/>
    <n v="37700"/>
  </r>
  <r>
    <n v="959"/>
    <x v="956"/>
    <s v="Hornica/38 C-Cz"/>
    <n v="10300"/>
  </r>
  <r>
    <n v="960"/>
    <x v="957"/>
    <s v="HORTENSIA"/>
    <n v="35000"/>
  </r>
  <r>
    <n v="961"/>
    <x v="958"/>
    <s v="HOTARAT"/>
    <n v="31500"/>
  </r>
  <r>
    <n v="962"/>
    <x v="959"/>
    <s v="HOTU"/>
    <n v="36000"/>
  </r>
  <r>
    <n v="963"/>
    <x v="960"/>
    <s v="HROBY XXI-92/00064DC594"/>
    <n v="2350"/>
  </r>
  <r>
    <n v="964"/>
    <x v="961"/>
    <s v="Hroby XXII - 21"/>
    <n v="7400"/>
  </r>
  <r>
    <n v="965"/>
    <x v="962"/>
    <s v="HROBY XXII-27"/>
    <n v="7215"/>
  </r>
  <r>
    <n v="966"/>
    <x v="963"/>
    <s v="HROBY XXII-33/H 23 - 33L"/>
    <n v="8000"/>
  </r>
  <r>
    <n v="967"/>
    <x v="964"/>
    <s v="Hroby XXIII - 24"/>
    <n v="8600"/>
  </r>
  <r>
    <n v="968"/>
    <x v="965"/>
    <s v="HROBY XXIII-20/H 23 - 20 L"/>
    <n v="8000"/>
  </r>
  <r>
    <n v="969"/>
    <x v="966"/>
    <s v="Hroby XXIII-29/H 23 - 29 L"/>
    <n v="8600"/>
  </r>
  <r>
    <n v="970"/>
    <x v="967"/>
    <s v="Hroby XXIII-31/H 23 - 32 L"/>
    <n v="8600"/>
  </r>
  <r>
    <n v="971"/>
    <x v="968"/>
    <s v="Hroby XXIII-32/H 23 - 32 L"/>
    <n v="8000"/>
  </r>
  <r>
    <n v="972"/>
    <x v="969"/>
    <s v="Hroby XXIII-36/H 23 - 36 L"/>
    <n v="9400"/>
  </r>
  <r>
    <n v="973"/>
    <x v="970"/>
    <s v="Hroby XXIII-37/H 23 - 37 L"/>
    <n v="8000"/>
  </r>
  <r>
    <n v="974"/>
    <x v="971"/>
    <s v="Hroby XXIII-38 / H 23 - 38 L"/>
    <n v="8600"/>
  </r>
  <r>
    <n v="975"/>
    <x v="972"/>
    <s v="Hroby XXIII-40/H 23 - 40 L"/>
    <n v="8600"/>
  </r>
  <r>
    <n v="976"/>
    <x v="973"/>
    <s v="HROBY XXIV 13"/>
    <n v="8000"/>
  </r>
  <r>
    <n v="977"/>
    <x v="974"/>
    <s v="HROBY XXIV 14"/>
    <n v="8600"/>
  </r>
  <r>
    <n v="978"/>
    <x v="975"/>
    <s v="HROBY XXIV 43"/>
    <n v="8000"/>
  </r>
  <r>
    <n v="979"/>
    <x v="976"/>
    <s v="HROBY XXIV 47"/>
    <n v="8000"/>
  </r>
  <r>
    <n v="980"/>
    <x v="977"/>
    <s v="HROBY XXIV 50"/>
    <n v="34000"/>
  </r>
  <r>
    <n v="981"/>
    <x v="448"/>
    <s v="HROBY XXIV 52"/>
    <n v="36000"/>
  </r>
  <r>
    <n v="982"/>
    <x v="978"/>
    <s v="Hroby XXIV-1 / H 24 - 1 L"/>
    <n v="8600"/>
  </r>
  <r>
    <n v="983"/>
    <x v="979"/>
    <s v="Hroby XXIV-11 ( H 24 - 11 L )"/>
    <n v="9400"/>
  </r>
  <r>
    <n v="984"/>
    <x v="980"/>
    <s v="Hroby XXIV-19 ( H 24 - 19L) / 986000003703948"/>
    <n v="8600"/>
  </r>
  <r>
    <n v="985"/>
    <x v="981"/>
    <s v="Hroby XXIV-2/H 24 - 2 L"/>
    <n v="9400"/>
  </r>
  <r>
    <n v="986"/>
    <x v="982"/>
    <s v="Hroby XXIV-20 ( H 24-20 L) / 986000003536516"/>
    <n v="8600"/>
  </r>
  <r>
    <n v="987"/>
    <x v="983"/>
    <s v="Hroby XXIV-23 ( H 24-23 L) / 986000003703047"/>
    <n v="8000"/>
  </r>
  <r>
    <n v="988"/>
    <x v="984"/>
    <s v="Hroby XXIV-24 ( H 24-24L) / 986000003683939"/>
    <n v="8000"/>
  </r>
  <r>
    <n v="989"/>
    <x v="985"/>
    <s v="HROBY XXIV-29"/>
    <n v="8600"/>
  </r>
  <r>
    <n v="990"/>
    <x v="986"/>
    <s v="Hroby XXIV-3/H 24 - 3 L"/>
    <n v="9400"/>
  </r>
  <r>
    <n v="991"/>
    <x v="987"/>
    <s v="HROBY XXIV-30"/>
    <n v="10000"/>
  </r>
  <r>
    <n v="992"/>
    <x v="988"/>
    <s v="HROBY XXIV-32"/>
    <n v="8600"/>
  </r>
  <r>
    <n v="993"/>
    <x v="989"/>
    <s v="HROBY XXIV-34"/>
    <n v="8600"/>
  </r>
  <r>
    <n v="994"/>
    <x v="990"/>
    <s v="Hroby XXIV-39   (H 24 / 39 L)_x000a_642019820559242_x000a_"/>
    <n v="8000"/>
  </r>
  <r>
    <n v="995"/>
    <x v="991"/>
    <s v="Hroby XXIV-4/H 24 - 4 L"/>
    <n v="8700"/>
  </r>
  <r>
    <n v="996"/>
    <x v="992"/>
    <s v="Hroby XXIV-40   (H 24 / 40 L)_x000a_642019820561906_x000a_"/>
    <n v="8600"/>
  </r>
  <r>
    <n v="997"/>
    <x v="993"/>
    <s v="Hroby XXIV-5   (H 24 - 5 L)"/>
    <n v="8600"/>
  </r>
  <r>
    <n v="998"/>
    <x v="994"/>
    <s v="Hroby XXIV-6 ( H 24 / 6 L)"/>
    <n v="8600"/>
  </r>
  <r>
    <n v="999"/>
    <x v="995"/>
    <s v="Hroby XXIV-8 ( H 24 / 8 L )"/>
    <n v="9400"/>
  </r>
  <r>
    <n v="1000"/>
    <x v="996"/>
    <s v="Hroby XXIV-9 ( H 24 / 9 L )"/>
    <n v="8600"/>
  </r>
  <r>
    <n v="1001"/>
    <x v="997"/>
    <s v="HROBY XXV - 33"/>
    <n v="36000"/>
  </r>
  <r>
    <n v="1002"/>
    <x v="998"/>
    <s v="HROBY XXV - 36"/>
    <n v="35000"/>
  </r>
  <r>
    <n v="1003"/>
    <x v="999"/>
    <s v="HROBY XXV - 37"/>
    <n v="36000"/>
  </r>
  <r>
    <n v="1004"/>
    <x v="1000"/>
    <s v="HROBY XXV - 38"/>
    <n v="34000"/>
  </r>
  <r>
    <n v="1005"/>
    <x v="1001"/>
    <s v="HROBY XXV 14"/>
    <n v="8000"/>
  </r>
  <r>
    <n v="1006"/>
    <x v="1002"/>
    <s v="HROBY XXV 15"/>
    <n v="8600"/>
  </r>
  <r>
    <n v="1007"/>
    <x v="1003"/>
    <s v="HROBY XXV 16"/>
    <n v="8000"/>
  </r>
  <r>
    <n v="1008"/>
    <x v="1004"/>
    <s v="HROBY XXV 17"/>
    <n v="8600"/>
  </r>
  <r>
    <n v="1009"/>
    <x v="1005"/>
    <s v="HROBY XXV 18"/>
    <n v="9400"/>
  </r>
  <r>
    <n v="1010"/>
    <x v="1006"/>
    <s v="HROBY XXV 21"/>
    <n v="8000"/>
  </r>
  <r>
    <n v="1011"/>
    <x v="1007"/>
    <s v="HROBY XXV 24"/>
    <n v="36000"/>
  </r>
  <r>
    <n v="1012"/>
    <x v="1008"/>
    <s v="HROBY XXV 25"/>
    <n v="36000"/>
  </r>
  <r>
    <n v="1013"/>
    <x v="1009"/>
    <s v="HROBY XXV 26"/>
    <n v="34000"/>
  </r>
  <r>
    <n v="1014"/>
    <x v="1010"/>
    <s v="HROBY XXV 30"/>
    <n v="34000"/>
  </r>
  <r>
    <n v="1015"/>
    <x v="1011"/>
    <s v="Hroby XXV-1  (H 25 / 1 L)_x000a_642019820561052_x000a_"/>
    <n v="8600"/>
  </r>
  <r>
    <n v="1016"/>
    <x v="1012"/>
    <s v="Hroby XXV-2  ( H 25 / 2 L)_x000a_642019820551107_x000a_"/>
    <n v="8600"/>
  </r>
  <r>
    <n v="1017"/>
    <x v="1013"/>
    <s v="Hroby XXV-9  (H 25 / 9 L)_x000a_642019820566928_x000a_"/>
    <n v="8000"/>
  </r>
  <r>
    <n v="1018"/>
    <x v="1014"/>
    <s v="HROBY XXVI - 1"/>
    <n v="34000"/>
  </r>
  <r>
    <n v="1019"/>
    <x v="1015"/>
    <s v="IACOBIN I-6L / 000658D957"/>
    <n v="7000"/>
  </r>
  <r>
    <n v="1020"/>
    <x v="1016"/>
    <s v="Iacovin EX 16/R"/>
    <n v="9400"/>
  </r>
  <r>
    <n v="1021"/>
    <x v="1017"/>
    <s v="IAMAL"/>
    <n v="9400"/>
  </r>
  <r>
    <n v="1022"/>
    <x v="1018"/>
    <s v="IAPET"/>
    <n v="9400"/>
  </r>
  <r>
    <n v="1023"/>
    <x v="1019"/>
    <s v="IARNA"/>
    <n v="8900"/>
  </r>
  <r>
    <n v="1024"/>
    <x v="1020"/>
    <s v="Iasmin"/>
    <n v="7000"/>
  </r>
  <r>
    <n v="1025"/>
    <x v="1021"/>
    <s v="IATAC / Jp-54"/>
    <n v="9400"/>
  </r>
  <r>
    <n v="1026"/>
    <x v="1022"/>
    <s v="IBN GALAL I - 17 / I - 1-17M"/>
    <n v="7400"/>
  </r>
  <r>
    <n v="1027"/>
    <x v="1023"/>
    <s v="Ibn Galal I - 34"/>
    <n v="10000"/>
  </r>
  <r>
    <n v="1028"/>
    <x v="1024"/>
    <s v="IBN GALAL II - 10 / I2 - 10 M"/>
    <n v="10000"/>
  </r>
  <r>
    <n v="1029"/>
    <x v="1025"/>
    <s v="IBN GALAL II - 34  / G 2/34M"/>
    <n v="9400"/>
  </r>
  <r>
    <n v="1030"/>
    <x v="1026"/>
    <s v="IBN GALAL II - 36  / G 2 / 36 )"/>
    <n v="9400"/>
  </r>
  <r>
    <n v="1031"/>
    <x v="1027"/>
    <s v="IBN GALAL II - 4 / I 2 - 4 M"/>
    <n v="7600"/>
  </r>
  <r>
    <n v="1032"/>
    <x v="1028"/>
    <s v="IBN GALAL II 18 / I 2 - 18 M"/>
    <n v="9400"/>
  </r>
  <r>
    <n v="1033"/>
    <x v="1029"/>
    <s v="IBN GALAL II 26  / I 2 - - 26 M."/>
    <n v="9400"/>
  </r>
  <r>
    <n v="1034"/>
    <x v="1030"/>
    <s v="IBN GALAL II 3/I 2-3M"/>
    <n v="7030"/>
  </r>
  <r>
    <n v="1035"/>
    <x v="1031"/>
    <s v="IBN GALAL II 39 ( G 2 / 2 M)"/>
    <n v="10000"/>
  </r>
  <r>
    <n v="1036"/>
    <x v="1032"/>
    <s v="Ibn Galal II-17/I 2-17 M"/>
    <n v="9400"/>
  </r>
  <r>
    <n v="1037"/>
    <x v="1033"/>
    <s v="IBN GALAL II-37"/>
    <n v="10000"/>
  </r>
  <r>
    <n v="1038"/>
    <x v="1034"/>
    <s v="IBN GALAL II-42"/>
    <n v="10000"/>
  </r>
  <r>
    <n v="1039"/>
    <x v="1035"/>
    <s v="Ibn-Galal I-19"/>
    <n v="7400"/>
  </r>
  <r>
    <n v="1040"/>
    <x v="1036"/>
    <s v="Ibric AI – 35/R"/>
    <n v="7410"/>
  </r>
  <r>
    <n v="1041"/>
    <x v="1037"/>
    <s v="IEPE MAMA 733/MG -74"/>
    <n v="7600"/>
  </r>
  <r>
    <n v="1042"/>
    <x v="1038"/>
    <s v="IEREMIA"/>
    <n v="2500"/>
  </r>
  <r>
    <n v="1043"/>
    <x v="1039"/>
    <s v="IETIPA"/>
    <n v="8900"/>
  </r>
  <r>
    <n v="1044"/>
    <x v="1040"/>
    <s v="IEZER"/>
    <n v="9400"/>
  </r>
  <r>
    <n v="1045"/>
    <x v="1041"/>
    <s v="ILA?CU (Ag 5-R) / 642019820213864"/>
    <n v="9400"/>
  </r>
  <r>
    <n v="1046"/>
    <x v="1042"/>
    <s v="ILIOARA; 2020; IM, Ov 5/R; Jud. Buzau; loc. Rusetu"/>
    <n v="30000"/>
  </r>
  <r>
    <n v="1047"/>
    <x v="1043"/>
    <s v="ILIUTA"/>
    <n v="31500"/>
  </r>
  <r>
    <n v="1048"/>
    <x v="1044"/>
    <s v="IM  FURIOSO LXIX - 9   F.69 - 9/ HB"/>
    <n v="10300"/>
  </r>
  <r>
    <n v="1049"/>
    <x v="1045"/>
    <s v="IM  SG  AGITA  Lr 9/R"/>
    <n v="8900"/>
  </r>
  <r>
    <n v="1050"/>
    <x v="1046"/>
    <s v="IM  SG  LINIA  Lr  5/R"/>
    <n v="8900"/>
  </r>
  <r>
    <n v="1051"/>
    <x v="1047"/>
    <s v="IM  SG ELDIRA  Lc 2/R"/>
    <n v="8900"/>
  </r>
  <r>
    <n v="1052"/>
    <x v="1048"/>
    <s v="IM  SG EPOLETA  Lr 6/R"/>
    <n v="8900"/>
  </r>
  <r>
    <n v="1053"/>
    <x v="1049"/>
    <s v="IM  SG IANUSA Lr 8/R"/>
    <n v="8900"/>
  </r>
  <r>
    <n v="1054"/>
    <x v="1050"/>
    <s v="IM  SG ILINA  It 9/R"/>
    <n v="8900"/>
  </r>
  <r>
    <n v="1055"/>
    <x v="1051"/>
    <s v="IM  SG LIMITROFA  I  69/R"/>
    <n v="8900"/>
  </r>
  <r>
    <n v="1056"/>
    <x v="1052"/>
    <s v="IM  SG SELENA  Us 52/R"/>
    <n v="8900"/>
  </r>
  <r>
    <n v="1057"/>
    <x v="1053"/>
    <s v="IM  SG. AGROMA  Ep  44"/>
    <n v="8900"/>
  </r>
  <r>
    <n v="1058"/>
    <x v="1054"/>
    <s v="IM  SG. FALEZA  Us 44"/>
    <n v="8900"/>
  </r>
  <r>
    <n v="1059"/>
    <x v="1055"/>
    <s v="IM  SG. FOBIA  As  45"/>
    <n v="8900"/>
  </r>
  <r>
    <n v="1060"/>
    <x v="1056"/>
    <s v="IM  SG. ILDIKO  I 53"/>
    <n v="8900"/>
  </r>
  <r>
    <n v="1061"/>
    <x v="1057"/>
    <s v="IM  SG. INDIANA  Ep  47"/>
    <n v="8900"/>
  </r>
  <r>
    <n v="1062"/>
    <x v="1058"/>
    <s v="IM  SG. IOVANA Ep 43"/>
    <n v="9700"/>
  </r>
  <r>
    <n v="1063"/>
    <x v="1059"/>
    <s v="IM  SG. ISBANDA   Ag  29"/>
    <n v="9700"/>
  </r>
  <r>
    <n v="1064"/>
    <x v="1060"/>
    <s v="IM  SG. LIBROZA  Ag  25"/>
    <n v="8900"/>
  </r>
  <r>
    <n v="1065"/>
    <x v="1061"/>
    <s v="IM  SG. LITUANIA Ag  24"/>
    <n v="8900"/>
  </r>
  <r>
    <n v="1066"/>
    <x v="1062"/>
    <s v="IM  SG. OMIDA  Ep 42"/>
    <n v="8900"/>
  </r>
  <r>
    <n v="1067"/>
    <x v="1063"/>
    <s v="IM 773 G XLII-45"/>
    <n v="9400"/>
  </r>
  <r>
    <n v="1068"/>
    <x v="1064"/>
    <s v="IM 774 G XLIII-48"/>
    <n v="9400"/>
  </r>
  <r>
    <n v="1069"/>
    <x v="1065"/>
    <s v="IM 775 G XLIII-49"/>
    <n v="9400"/>
  </r>
  <r>
    <n v="1070"/>
    <x v="1066"/>
    <s v="IM 776 GXLVII-8"/>
    <n v="9400"/>
  </r>
  <r>
    <n v="1071"/>
    <x v="1067"/>
    <s v="IM FURIOSO  LXX -14  F. 70 - 14/ HB"/>
    <n v="10300"/>
  </r>
  <r>
    <n v="1072"/>
    <x v="1068"/>
    <s v="IM FURIOSO LXIV -32/527"/>
    <n v="7410"/>
  </r>
  <r>
    <n v="1073"/>
    <x v="1069"/>
    <s v="IM FURIOSO LXIV 37/537"/>
    <n v="7600"/>
  </r>
  <r>
    <n v="1074"/>
    <x v="1070"/>
    <s v="IM FURIOSO LXIV-33/531"/>
    <n v="7600"/>
  </r>
  <r>
    <n v="1075"/>
    <x v="1071"/>
    <s v="IM FURIOSO LXIX -3"/>
    <n v="10300"/>
  </r>
  <r>
    <n v="1076"/>
    <x v="1072"/>
    <s v="IM FURIOSO LXIX-14   F.69-14/R"/>
    <n v="9400"/>
  </r>
  <r>
    <n v="1077"/>
    <x v="1073"/>
    <s v="IM FURIOSO LXIX-15  F.69-15/R"/>
    <n v="9400"/>
  </r>
  <r>
    <n v="1078"/>
    <x v="1074"/>
    <s v="IM FURIOSO LXIX-2"/>
    <n v="10300"/>
  </r>
  <r>
    <n v="1079"/>
    <x v="1075"/>
    <s v="IM FURIOSO LXV -35/549"/>
    <n v="9400"/>
  </r>
  <r>
    <n v="1080"/>
    <x v="1076"/>
    <s v="IM FURIOSO LXV-21/523"/>
    <n v="7600"/>
  </r>
  <r>
    <n v="1081"/>
    <x v="1077"/>
    <s v="IM FURIOSO LXV-34/547"/>
    <n v="9400"/>
  </r>
  <r>
    <n v="1082"/>
    <x v="1078"/>
    <s v="IM FURIOSO LXVI -11/520"/>
    <n v="7000"/>
  </r>
  <r>
    <n v="1083"/>
    <x v="1079"/>
    <s v="IM FURIOSO LXVI -15/522"/>
    <n v="7220"/>
  </r>
  <r>
    <n v="1084"/>
    <x v="1080"/>
    <s v="IM FURIOSO LXVI -20/533"/>
    <n v="7600"/>
  </r>
  <r>
    <n v="1085"/>
    <x v="1081"/>
    <s v="IM FURIOSO LXVII - 13/526"/>
    <n v="7600"/>
  </r>
  <r>
    <n v="1086"/>
    <x v="1082"/>
    <s v="IM FURIOSO LXVII - 16/532"/>
    <n v="7600"/>
  </r>
  <r>
    <n v="1087"/>
    <x v="1083"/>
    <s v="IM FURIOSO LXVII -27/543"/>
    <n v="9400"/>
  </r>
  <r>
    <n v="1088"/>
    <x v="1084"/>
    <s v="IM FURIOSO LXVII-11/521"/>
    <n v="7220"/>
  </r>
  <r>
    <n v="1089"/>
    <x v="1085"/>
    <s v="IM FURIOSO LXVII-28/546"/>
    <n v="9400"/>
  </r>
  <r>
    <n v="1090"/>
    <x v="1086"/>
    <s v="IM FURIOSO LXVII-41/555"/>
    <n v="9400"/>
  </r>
  <r>
    <n v="1091"/>
    <x v="1087"/>
    <s v="IM FURIOSO LXVII-42/57"/>
    <n v="9400"/>
  </r>
  <r>
    <n v="1092"/>
    <x v="1088"/>
    <s v="IM FURIOSO LXVII-44"/>
    <n v="9400"/>
  </r>
  <r>
    <n v="1093"/>
    <x v="1089"/>
    <s v="IM FURIOSO LXVIII-17"/>
    <n v="9400"/>
  </r>
  <r>
    <n v="1094"/>
    <x v="1090"/>
    <s v="IM FURIOSO LXVIIM -29/550"/>
    <n v="9400"/>
  </r>
  <r>
    <n v="1095"/>
    <x v="1091"/>
    <s v="IM FURIOSO LXX - 15  F. 70 - 15/ HB"/>
    <n v="10300"/>
  </r>
  <r>
    <n v="1096"/>
    <x v="1092"/>
    <s v="IM NORTH STAR XLII -11/530"/>
    <n v="7600"/>
  </r>
  <r>
    <n v="1097"/>
    <x v="1093"/>
    <s v="IM NORTH STAR XLII -21/544"/>
    <n v="9400"/>
  </r>
  <r>
    <n v="1098"/>
    <x v="1094"/>
    <s v="IM NORTH STAR XLII-27/552"/>
    <n v="9400"/>
  </r>
  <r>
    <n v="1099"/>
    <x v="1095"/>
    <s v="IM NORTH STAR XLII-32/556"/>
    <n v="9400"/>
  </r>
  <r>
    <n v="1100"/>
    <x v="1096"/>
    <s v="IM NORTH STAR XLIII - 19/525"/>
    <n v="7600"/>
  </r>
  <r>
    <n v="1101"/>
    <x v="1097"/>
    <s v="IM NORTH STAR XLIII -34/541"/>
    <n v="9400"/>
  </r>
  <r>
    <n v="1102"/>
    <x v="1098"/>
    <s v="IM NORTH STAR XLIII-11/516"/>
    <n v="2730"/>
  </r>
  <r>
    <n v="1103"/>
    <x v="1099"/>
    <s v="IM NORTH STAR XLIII-36/542"/>
    <n v="9400"/>
  </r>
  <r>
    <n v="1104"/>
    <x v="1100"/>
    <s v="IM NORTH STAR XLIII-44/548"/>
    <n v="9400"/>
  </r>
  <r>
    <n v="1105"/>
    <x v="1101"/>
    <s v="IM NORTH STAR XLIII-5/518"/>
    <n v="2500"/>
  </r>
  <r>
    <n v="1106"/>
    <x v="1102"/>
    <s v="IM NORTH STAR XLIV - 11  Z.44 - 11 /HB"/>
    <n v="10300"/>
  </r>
  <r>
    <n v="1107"/>
    <x v="1103"/>
    <s v="IM NORTH STAR XLIV - 12  Z.44 - 12/ R"/>
    <n v="10300"/>
  </r>
  <r>
    <n v="1108"/>
    <x v="1104"/>
    <s v="IM NORTH STAR -XLIV-2"/>
    <n v="9400"/>
  </r>
  <r>
    <n v="1109"/>
    <x v="1105"/>
    <s v="IM SG  GLANDA  US 48"/>
    <n v="9700"/>
  </r>
  <r>
    <n v="1110"/>
    <x v="1106"/>
    <s v="IM SG AVALANSA  AG 19"/>
    <n v="9700"/>
  </r>
  <r>
    <n v="1111"/>
    <x v="1107"/>
    <s v="IM SG AVISTA II  EP 41"/>
    <n v="8900"/>
  </r>
  <r>
    <n v="1112"/>
    <x v="1108"/>
    <s v="IM SG ELDA  AT 4"/>
    <n v="8900"/>
  </r>
  <r>
    <n v="1113"/>
    <x v="1109"/>
    <s v="IM SG ELEMENTA     I 57 /R"/>
    <n v="8900"/>
  </r>
  <r>
    <n v="1114"/>
    <x v="1110"/>
    <s v="IM SG ELEONORA TD 2"/>
    <n v="7020"/>
  </r>
  <r>
    <n v="1115"/>
    <x v="1111"/>
    <s v="IM SG ELINA AG 12"/>
    <n v="9700"/>
  </r>
  <r>
    <n v="1116"/>
    <x v="1112"/>
    <s v="IM SG EPICA US 14"/>
    <n v="8900"/>
  </r>
  <r>
    <n v="1117"/>
    <x v="1113"/>
    <s v="IM SG EPISTOLA SG 18"/>
    <n v="9700"/>
  </r>
  <r>
    <n v="1118"/>
    <x v="1114"/>
    <s v="IM SG FRESCA I 50"/>
    <n v="9700"/>
  </r>
  <r>
    <n v="1119"/>
    <x v="1115"/>
    <s v="IM SG GLASTRA  I 49"/>
    <n v="9700"/>
  </r>
  <r>
    <n v="1120"/>
    <x v="1116"/>
    <s v="IM SG IACVINA  I 65"/>
    <n v="9700"/>
  </r>
  <r>
    <n v="1121"/>
    <x v="1117"/>
    <s v="IM SG IDEEA JP 50"/>
    <n v="8900"/>
  </r>
  <r>
    <n v="1122"/>
    <x v="1118"/>
    <s v="IM SG ILA  AP 22"/>
    <n v="8900"/>
  </r>
  <r>
    <n v="1123"/>
    <x v="1119"/>
    <s v="IM SG IMELDA AL 46"/>
    <n v="5800"/>
  </r>
  <r>
    <n v="1124"/>
    <x v="1120"/>
    <s v="IM SG IONELA  NC 7"/>
    <n v="7200"/>
  </r>
  <r>
    <n v="1125"/>
    <x v="1121"/>
    <s v="IM SG ITA  AT 24"/>
    <n v="8900"/>
  </r>
  <r>
    <n v="1126"/>
    <x v="1122"/>
    <s v="IM SG IULIANA AT 2"/>
    <n v="7200"/>
  </r>
  <r>
    <n v="1127"/>
    <x v="1123"/>
    <s v="IM SG LIBELULA JP 61"/>
    <n v="8900"/>
  </r>
  <r>
    <n v="1128"/>
    <x v="1124"/>
    <s v="IM SG LICENTA I 47"/>
    <n v="9700"/>
  </r>
  <r>
    <n v="1129"/>
    <x v="1125"/>
    <s v="IM SG LICOAREA Al 43"/>
    <n v="7200"/>
  </r>
  <r>
    <n v="1130"/>
    <x v="1126"/>
    <s v="IM SG LIMITA  AL 57"/>
    <n v="15200"/>
  </r>
  <r>
    <n v="1131"/>
    <x v="1127"/>
    <s v="IM SG LINGURITA  I 62"/>
    <n v="8900"/>
  </r>
  <r>
    <n v="1132"/>
    <x v="1128"/>
    <s v="IM SG LINODORA EP 38"/>
    <n v="8900"/>
  </r>
  <r>
    <n v="1133"/>
    <x v="1129"/>
    <s v="IM SG LUDMILA  SG 30"/>
    <n v="8900"/>
  </r>
  <r>
    <n v="1134"/>
    <x v="1130"/>
    <s v="IM SG LUMII  AT 17"/>
    <n v="8900"/>
  </r>
  <r>
    <n v="1135"/>
    <x v="1131"/>
    <s v="IM SG ORICA AG 20"/>
    <n v="9700"/>
  </r>
  <r>
    <n v="1136"/>
    <x v="1132"/>
    <s v="IM SG OTILIA SG 18"/>
    <n v="9700"/>
  </r>
  <r>
    <n v="1137"/>
    <x v="1133"/>
    <s v="IM SG SGITATA US 7"/>
    <n v="8900"/>
  </r>
  <r>
    <n v="1138"/>
    <x v="1134"/>
    <s v="IM SG. AGERA EP 33"/>
    <n v="9700"/>
  </r>
  <r>
    <n v="1139"/>
    <x v="1135"/>
    <s v="IM SG. ECORA US 26"/>
    <n v="8900"/>
  </r>
  <r>
    <n v="1140"/>
    <x v="1136"/>
    <s v="IM SG. ELODIA EP 12"/>
    <n v="8900"/>
  </r>
  <r>
    <n v="1141"/>
    <x v="1137"/>
    <s v="IM SG. ELVIRA EP 24"/>
    <n v="8900"/>
  </r>
  <r>
    <n v="1142"/>
    <x v="1138"/>
    <s v="IM SG. EPITETA  Td 5"/>
    <n v="7200"/>
  </r>
  <r>
    <n v="1143"/>
    <x v="1139"/>
    <s v="IM SG. FABIA I 43"/>
    <n v="9700"/>
  </r>
  <r>
    <n v="1144"/>
    <x v="1140"/>
    <s v="IM SG. GLADIOLA I 33"/>
    <n v="8900"/>
  </r>
  <r>
    <n v="1145"/>
    <x v="1141"/>
    <s v="IM SG. GLINA FU 8"/>
    <n v="9700"/>
  </r>
  <r>
    <n v="1146"/>
    <x v="1142"/>
    <s v="IM SG. GLORIA FU 11"/>
    <n v="9700"/>
  </r>
  <r>
    <n v="1147"/>
    <x v="1143"/>
    <s v="IM SG. GONDOLA I 39"/>
    <n v="9700"/>
  </r>
  <r>
    <n v="1148"/>
    <x v="1144"/>
    <s v="IM SG. ILBANA EP 14"/>
    <n v="8900"/>
  </r>
  <r>
    <n v="1149"/>
    <x v="1145"/>
    <s v="IM SG. ILINCA EP 23"/>
    <n v="8900"/>
  </r>
  <r>
    <n v="1150"/>
    <x v="1146"/>
    <s v="IM SG. IOLANDA EP 32"/>
    <n v="9700"/>
  </r>
  <r>
    <n v="1151"/>
    <x v="1147"/>
    <s v="IM SG. IOLIA AP 1"/>
    <n v="8900"/>
  </r>
  <r>
    <n v="1152"/>
    <x v="1148"/>
    <s v="IM SG. IONUTA US 20"/>
    <n v="8900"/>
  </r>
  <r>
    <n v="1153"/>
    <x v="1149"/>
    <s v="IM SG. IUPCA AG 1"/>
    <n v="8900"/>
  </r>
  <r>
    <n v="1154"/>
    <x v="1150"/>
    <s v="IM SG. LIMONA   SG 2"/>
    <n v="8900"/>
  </r>
  <r>
    <n v="1155"/>
    <x v="1151"/>
    <s v="IM SG. LIMONADA Nc 5"/>
    <n v="7200"/>
  </r>
  <r>
    <n v="1156"/>
    <x v="1152"/>
    <s v="IM SG. LINA Al 37"/>
    <n v="8900"/>
  </r>
  <r>
    <n v="1157"/>
    <x v="1153"/>
    <s v="IM SG. LINIOARA EP 34"/>
    <n v="8900"/>
  </r>
  <r>
    <n v="1158"/>
    <x v="1154"/>
    <s v="IM SG. LIZICA EP 20"/>
    <n v="8900"/>
  </r>
  <r>
    <n v="1159"/>
    <x v="1155"/>
    <s v="IM SG. LUXITA AP 2"/>
    <n v="9700"/>
  </r>
  <r>
    <n v="1160"/>
    <x v="1156"/>
    <s v="IM SG. MODA I 19"/>
    <n v="8900"/>
  </r>
  <r>
    <n v="1161"/>
    <x v="1157"/>
    <s v="IM SG. OLIVIA SG 8"/>
    <n v="8900"/>
  </r>
  <r>
    <n v="1162"/>
    <x v="1158"/>
    <s v="IM SG. ONITA EP 35"/>
    <n v="9700"/>
  </r>
  <r>
    <n v="1163"/>
    <x v="1159"/>
    <s v="IM SG. OTAVA Ub 29"/>
    <n v="7200"/>
  </r>
  <r>
    <n v="1164"/>
    <x v="1160"/>
    <s v="IM SG. SELMA EL 5"/>
    <n v="8900"/>
  </r>
  <r>
    <n v="1165"/>
    <x v="1161"/>
    <s v="IM SG.GEPETA I 46"/>
    <n v="9700"/>
  </r>
  <r>
    <n v="1166"/>
    <x v="1162"/>
    <s v="IM SG.ISTEATA AT 6"/>
    <n v="8900"/>
  </r>
  <r>
    <n v="1167"/>
    <x v="1163"/>
    <s v="IMAS"/>
    <n v="9400"/>
  </r>
  <r>
    <n v="1168"/>
    <x v="1164"/>
    <s v="Imbold EX 15/R"/>
    <n v="9400"/>
  </r>
  <r>
    <n v="1169"/>
    <x v="1165"/>
    <s v="Imens"/>
    <n v="9400"/>
  </r>
  <r>
    <n v="1170"/>
    <x v="1166"/>
    <s v="Impuls/At 11"/>
    <n v="9400"/>
  </r>
  <r>
    <n v="1171"/>
    <x v="1167"/>
    <s v="INA; 2020; IM, Ov 2/R; Jud. Buzau; loc. Rusetu"/>
    <n v="31000"/>
  </r>
  <r>
    <n v="1172"/>
    <x v="1168"/>
    <s v="INCITAO  IX - 1"/>
    <n v="36000"/>
  </r>
  <r>
    <n v="1173"/>
    <x v="1169"/>
    <s v="INCITATO  XI - 2"/>
    <n v="37700"/>
  </r>
  <r>
    <n v="1174"/>
    <x v="1170"/>
    <s v="Incitato II - 9"/>
    <n v="2633"/>
  </r>
  <r>
    <n v="1175"/>
    <x v="1171"/>
    <s v="INCITATO II-15/2000"/>
    <n v="7600"/>
  </r>
  <r>
    <n v="1176"/>
    <x v="1172"/>
    <s v="INCITATO II-22/I 2-21 HB"/>
    <n v="7600"/>
  </r>
  <r>
    <n v="1177"/>
    <x v="1173"/>
    <s v="Incitato IV - 1 /  I 4-1HB"/>
    <n v="9400"/>
  </r>
  <r>
    <n v="1178"/>
    <x v="1174"/>
    <s v="Incitato IV - 4 /2010"/>
    <n v="10000"/>
  </r>
  <r>
    <n v="1179"/>
    <x v="1175"/>
    <s v="Incitato IV-10 / I 4-10HB"/>
    <n v="9400"/>
  </r>
  <r>
    <n v="1180"/>
    <x v="1176"/>
    <s v="Incitato IV-15 (I4/15HB)"/>
    <n v="10000"/>
  </r>
  <r>
    <n v="1181"/>
    <x v="1177"/>
    <s v="Incitato IV-16/2008"/>
    <n v="9400"/>
  </r>
  <r>
    <n v="1182"/>
    <x v="1178"/>
    <s v="INCITATO IV-26/2011"/>
    <n v="10300"/>
  </r>
  <r>
    <n v="1183"/>
    <x v="1179"/>
    <s v="Incitato IV-27"/>
    <n v="9400"/>
  </r>
  <r>
    <n v="1184"/>
    <x v="1180"/>
    <s v="INCITATO IV-28"/>
    <n v="10000"/>
  </r>
  <r>
    <n v="1185"/>
    <x v="1181"/>
    <s v="INCITATO IV-30"/>
    <n v="9400"/>
  </r>
  <r>
    <n v="1186"/>
    <x v="1182"/>
    <s v="Incitato IV-4 / I 4 - 4 HB"/>
    <n v="10000"/>
  </r>
  <r>
    <n v="1187"/>
    <x v="1183"/>
    <s v="Incitato IV-6 / I 4 - 6 HB"/>
    <n v="10000"/>
  </r>
  <r>
    <n v="1188"/>
    <x v="1184"/>
    <s v="Incitato IV-9 / I 4-9HB"/>
    <n v="9400"/>
  </r>
  <r>
    <n v="1189"/>
    <x v="1168"/>
    <s v="INCITATO IX-1"/>
    <n v="10000"/>
  </r>
  <r>
    <n v="1190"/>
    <x v="1185"/>
    <s v="INCITATO IX-3"/>
    <n v="10000"/>
  </r>
  <r>
    <n v="1191"/>
    <x v="1186"/>
    <s v="INCITATO IX-4"/>
    <n v="10300"/>
  </r>
  <r>
    <n v="1192"/>
    <x v="1187"/>
    <s v="INCITATO IX-5"/>
    <n v="10300"/>
  </r>
  <r>
    <n v="1193"/>
    <x v="1188"/>
    <s v="INCITATO IX-6"/>
    <n v="9400"/>
  </r>
  <r>
    <n v="1194"/>
    <x v="1189"/>
    <s v="INCITATO IX-7"/>
    <n v="9400"/>
  </r>
  <r>
    <n v="1195"/>
    <x v="1190"/>
    <s v="INCITATO IX-8"/>
    <n v="36000"/>
  </r>
  <r>
    <n v="1196"/>
    <x v="1191"/>
    <s v="India/Z-16 J"/>
    <n v="8900"/>
  </r>
  <r>
    <n v="1197"/>
    <x v="859"/>
    <s v="INEU"/>
    <n v="9400"/>
  </r>
  <r>
    <n v="1198"/>
    <x v="1192"/>
    <s v="INGRID; 2020; AMP, Eo 3/R; Jud. Buzau; loc. Rusetu"/>
    <n v="31500"/>
  </r>
  <r>
    <n v="1199"/>
    <x v="1193"/>
    <s v="INOCENTA"/>
    <n v="8900"/>
  </r>
  <r>
    <n v="1200"/>
    <x v="1194"/>
    <s v="INOCENTIU"/>
    <n v="9400"/>
  </r>
  <r>
    <n v="1201"/>
    <x v="1195"/>
    <s v="INOX"/>
    <n v="9400"/>
  </r>
  <r>
    <n v="1202"/>
    <x v="1196"/>
    <s v="INTIM O-3J/2006"/>
    <n v="10300"/>
  </r>
  <r>
    <n v="1203"/>
    <x v="1197"/>
    <s v="IONATAN"/>
    <n v="9400"/>
  </r>
  <r>
    <n v="1204"/>
    <x v="1198"/>
    <s v="IORDAN O2-J / 00065DBEA5"/>
    <n v="10300"/>
  </r>
  <r>
    <n v="1205"/>
    <x v="1199"/>
    <s v="IRAK/Z 13J"/>
    <n v="7600"/>
  </r>
  <r>
    <n v="1206"/>
    <x v="1200"/>
    <s v="IRENA"/>
    <n v="9400"/>
  </r>
  <r>
    <n v="1207"/>
    <x v="1201"/>
    <s v="IRINA"/>
    <n v="30000"/>
  </r>
  <r>
    <n v="1208"/>
    <x v="1202"/>
    <s v="IRIS"/>
    <n v="9700"/>
  </r>
  <r>
    <n v="1209"/>
    <x v="1203"/>
    <s v="IRIS"/>
    <n v="31500"/>
  </r>
  <r>
    <n v="1210"/>
    <x v="1204"/>
    <s v="ISAAK; 2020; AMP, Ei 14/R; Jud. Buzau; loc. Rusetu"/>
    <n v="31500"/>
  </r>
  <r>
    <n v="1211"/>
    <x v="1205"/>
    <s v="Iscusit/Us-11R 642019820225784"/>
    <n v="9400"/>
  </r>
  <r>
    <n v="1212"/>
    <x v="1206"/>
    <s v="Isoscel 3/R"/>
    <n v="7600"/>
  </r>
  <r>
    <n v="1213"/>
    <x v="1207"/>
    <s v="ISPAS"/>
    <n v="9400"/>
  </r>
  <r>
    <n v="1214"/>
    <x v="1208"/>
    <s v="ISPAS; 2020; AMP, I 85/R; Jud. Buzau; loc. Rusetu"/>
    <n v="31500"/>
  </r>
  <r>
    <n v="1215"/>
    <x v="1209"/>
    <s v="IULIU"/>
    <n v="9400"/>
  </r>
  <r>
    <n v="1216"/>
    <x v="1210"/>
    <s v="IUNG (Us 19/R)"/>
    <n v="9400"/>
  </r>
  <r>
    <n v="1217"/>
    <x v="1211"/>
    <s v="IUSTIAN"/>
    <n v="9400"/>
  </r>
  <r>
    <n v="1218"/>
    <x v="1212"/>
    <s v="IUSTINIAN"/>
    <n v="9400"/>
  </r>
  <r>
    <n v="1219"/>
    <x v="1213"/>
    <s v="Iute/O-4J"/>
    <n v="31500"/>
  </r>
  <r>
    <n v="1220"/>
    <x v="1214"/>
    <s v="IUTE; 2020; AMP, Eo 2/R; Jud. Buzau; loc. Rusetu"/>
    <n v="31500"/>
  </r>
  <r>
    <n v="1221"/>
    <x v="1215"/>
    <s v="Iuve"/>
    <n v="9400"/>
  </r>
  <r>
    <n v="1222"/>
    <x v="1216"/>
    <s v="JABIR"/>
    <n v="9400"/>
  </r>
  <r>
    <n v="1223"/>
    <x v="1217"/>
    <s v="JAD"/>
    <n v="9400"/>
  </r>
  <r>
    <n v="1224"/>
    <x v="1218"/>
    <s v="JANET"/>
    <n v="9700"/>
  </r>
  <r>
    <n v="1225"/>
    <x v="1219"/>
    <s v="JDER"/>
    <n v="9400"/>
  </r>
  <r>
    <n v="1226"/>
    <x v="1220"/>
    <s v="KALIF"/>
    <n v="31500"/>
  </r>
  <r>
    <n v="1227"/>
    <x v="1221"/>
    <s v="KAPA"/>
    <n v="30000"/>
  </r>
  <r>
    <n v="1228"/>
    <x v="1222"/>
    <s v="KARAMEL"/>
    <n v="30000"/>
  </r>
  <r>
    <n v="1229"/>
    <x v="1223"/>
    <s v="KARMA"/>
    <n v="30000"/>
  </r>
  <r>
    <n v="1230"/>
    <x v="1224"/>
    <s v="KARO"/>
    <n v="31500"/>
  </r>
  <r>
    <n v="1231"/>
    <x v="1225"/>
    <s v="Katiusa/D-K 62"/>
    <n v="9400"/>
  </r>
  <r>
    <n v="1232"/>
    <x v="1226"/>
    <s v="KAZACIOC"/>
    <n v="10000"/>
  </r>
  <r>
    <n v="1233"/>
    <x v="1227"/>
    <s v="KIA"/>
    <n v="30000"/>
  </r>
  <r>
    <n v="1234"/>
    <x v="1228"/>
    <s v="KINA"/>
    <n v="34000"/>
  </r>
  <r>
    <n v="1235"/>
    <x v="1229"/>
    <s v="KINAN"/>
    <n v="31500"/>
  </r>
  <r>
    <n v="1236"/>
    <x v="1230"/>
    <s v="KIRRA"/>
    <n v="35000"/>
  </r>
  <r>
    <n v="1237"/>
    <x v="1231"/>
    <s v="KISS ME"/>
    <n v="10300"/>
  </r>
  <r>
    <n v="1238"/>
    <x v="1232"/>
    <s v="KITTY"/>
    <n v="9400"/>
  </r>
  <r>
    <n v="1239"/>
    <x v="1233"/>
    <s v="Koheilan LXII-1/K 42 - 1 R"/>
    <n v="10300"/>
  </r>
  <r>
    <n v="1240"/>
    <x v="1234"/>
    <s v="Koheilan XL - 10/K 60 - 10 R"/>
    <n v="10300"/>
  </r>
  <r>
    <n v="1241"/>
    <x v="1235"/>
    <s v="KOHEILAN XL - 25"/>
    <n v="9400"/>
  </r>
  <r>
    <n v="1242"/>
    <x v="1236"/>
    <s v="KOHEILAN XL -6/K 40 - 6R"/>
    <n v="10300"/>
  </r>
  <r>
    <n v="1243"/>
    <x v="1237"/>
    <s v="Koheilan XL-15/K 40 - 15 R"/>
    <n v="10000"/>
  </r>
  <r>
    <n v="1244"/>
    <x v="1238"/>
    <s v="Koheilan XL-19 (K 40 - 19 R) 642019820626381"/>
    <n v="10000"/>
  </r>
  <r>
    <n v="1245"/>
    <x v="1239"/>
    <s v="KOHEILAN XL-2/K 40 - 2 R"/>
    <n v="7800"/>
  </r>
  <r>
    <n v="1246"/>
    <x v="1240"/>
    <s v="Koheilan XL-23 ( K 40 / 23 R )_x000a_642019820552478_x000a_"/>
    <n v="10000"/>
  </r>
  <r>
    <n v="1247"/>
    <x v="1241"/>
    <s v="Koheilan XL-24    (K 40 / 24 R)_x000a_642019820559992_x000a_"/>
    <n v="9400"/>
  </r>
  <r>
    <n v="1248"/>
    <x v="1242"/>
    <s v="Koheilan XL-8/K 40 - 8 R"/>
    <n v="10300"/>
  </r>
  <r>
    <n v="1249"/>
    <x v="1243"/>
    <s v="KOHEILAN XLI-2/00065DB41E"/>
    <n v="7800"/>
  </r>
  <r>
    <n v="1250"/>
    <x v="1244"/>
    <s v="KOHEILAN XLII - 24"/>
    <n v="10000"/>
  </r>
  <r>
    <n v="1251"/>
    <x v="1245"/>
    <s v="KOHEILAN XLII - 31"/>
    <n v="10000"/>
  </r>
  <r>
    <n v="1252"/>
    <x v="1246"/>
    <s v="KOHEILAN XLII - 36"/>
    <n v="10000"/>
  </r>
  <r>
    <n v="1253"/>
    <x v="1247"/>
    <s v="KOHEILAN XLII - 38"/>
    <n v="9400"/>
  </r>
  <r>
    <n v="1254"/>
    <x v="1248"/>
    <s v="KOHEILAN XLII - 43"/>
    <n v="34000"/>
  </r>
  <r>
    <n v="1255"/>
    <x v="1249"/>
    <s v="KOHEILAN XLII (K XXXIX-25)/K 39-25 R"/>
    <n v="8000"/>
  </r>
  <r>
    <n v="1256"/>
    <x v="1250"/>
    <s v="Koheilan XLII- 10 (K 42/10R)"/>
    <n v="9400"/>
  </r>
  <r>
    <n v="1257"/>
    <x v="1251"/>
    <s v="Koheilan XLII- 12 (K 42/12R)"/>
    <n v="10000"/>
  </r>
  <r>
    <n v="1258"/>
    <x v="1252"/>
    <s v="Koheilan XLII -19 (K 42 - 19 R) 642019820468148"/>
    <n v="10000"/>
  </r>
  <r>
    <n v="1259"/>
    <x v="883"/>
    <s v="KOHEILAN XLII -40"/>
    <n v="36000"/>
  </r>
  <r>
    <n v="1260"/>
    <x v="1253"/>
    <s v="Koheilan XLII-17 ( K 42 -17 R ) / 642019820468"/>
    <n v="9400"/>
  </r>
  <r>
    <n v="1261"/>
    <x v="1254"/>
    <s v="Koheilan XLII-27    (K 42 / 27 R )_x000a_642019820557671_x000a_"/>
    <n v="9400"/>
  </r>
  <r>
    <n v="1262"/>
    <x v="753"/>
    <s v="KOHEILAN XLIII - 10"/>
    <n v="36000"/>
  </r>
  <r>
    <n v="1263"/>
    <x v="1255"/>
    <s v="KOHEILAN XLIII - 11"/>
    <n v="34000"/>
  </r>
  <r>
    <n v="1264"/>
    <x v="1256"/>
    <s v="KOHEILAN XLIII - 3"/>
    <n v="9400"/>
  </r>
  <r>
    <n v="1265"/>
    <x v="1006"/>
    <s v="KOHEILAN XLIII -9"/>
    <n v="34000"/>
  </r>
  <r>
    <n v="1266"/>
    <x v="1257"/>
    <s v="KOHEILAN XXXIX"/>
    <n v="7200"/>
  </r>
  <r>
    <n v="1267"/>
    <x v="1258"/>
    <s v="KOHEILAN XXXVII-48"/>
    <n v="10760"/>
  </r>
  <r>
    <n v="1268"/>
    <x v="1259"/>
    <s v="Kohelian   XL- 18   (K  40- 18 R)/642019820469590"/>
    <n v="9400"/>
  </r>
  <r>
    <n v="1269"/>
    <x v="1260"/>
    <s v="Kohelian  XLII- 15  (K  42- 15 R)/642019820469602"/>
    <n v="9400"/>
  </r>
  <r>
    <n v="1270"/>
    <x v="1261"/>
    <s v="KOLA"/>
    <n v="30000"/>
  </r>
  <r>
    <n v="1271"/>
    <x v="1262"/>
    <s v="KOZA"/>
    <n v="30000"/>
  </r>
  <r>
    <n v="1272"/>
    <x v="1263"/>
    <s v="Ladi/4 C-Va"/>
    <n v="9400"/>
  </r>
  <r>
    <n v="1273"/>
    <x v="1264"/>
    <s v="LADY DI"/>
    <n v="7600"/>
  </r>
  <r>
    <n v="1274"/>
    <x v="1265"/>
    <s v="Lambert"/>
    <n v="10000"/>
  </r>
  <r>
    <n v="1275"/>
    <x v="1266"/>
    <s v="LANDINI  /  B - 6 J"/>
    <n v="8900"/>
  </r>
  <r>
    <n v="1276"/>
    <x v="1267"/>
    <s v="LANZO 6C-MU"/>
    <n v="9400"/>
  </r>
  <r>
    <n v="1277"/>
    <x v="1268"/>
    <s v="Larina (1 TI)/642019820063712_x000a_"/>
    <n v="9400"/>
  </r>
  <r>
    <n v="1278"/>
    <x v="1269"/>
    <s v="LARION"/>
    <n v="9400"/>
  </r>
  <r>
    <n v="1279"/>
    <x v="1270"/>
    <s v="LAUR"/>
    <n v="32700"/>
  </r>
  <r>
    <n v="1280"/>
    <x v="1271"/>
    <s v="LAURR"/>
    <n v="10000"/>
  </r>
  <r>
    <n v="1281"/>
    <x v="1272"/>
    <s v="LEVANDA"/>
    <n v="31000"/>
  </r>
  <r>
    <n v="1282"/>
    <x v="1273"/>
    <s v="LEX"/>
    <n v="32700"/>
  </r>
  <r>
    <n v="1283"/>
    <x v="1274"/>
    <s v="LIAN"/>
    <n v="9400"/>
  </r>
  <r>
    <n v="1284"/>
    <x v="1275"/>
    <s v="LIBIAN"/>
    <n v="32700"/>
  </r>
  <r>
    <n v="1285"/>
    <x v="1276"/>
    <s v="LICARIT"/>
    <n v="31500"/>
  </r>
  <r>
    <n v="1286"/>
    <x v="1277"/>
    <s v="Liciu"/>
    <n v="9400"/>
  </r>
  <r>
    <n v="1287"/>
    <x v="1278"/>
    <s v="LICOR"/>
    <n v="31500"/>
  </r>
  <r>
    <n v="1288"/>
    <x v="1279"/>
    <s v="Lidor/El-9 R"/>
    <n v="9400"/>
  </r>
  <r>
    <n v="1289"/>
    <x v="1280"/>
    <s v="Lilel – 18"/>
    <n v="9400"/>
  </r>
  <r>
    <n v="1290"/>
    <x v="1281"/>
    <s v="LILY"/>
    <n v="8900"/>
  </r>
  <r>
    <n v="1291"/>
    <x v="1282"/>
    <s v="Liman"/>
    <n v="7000"/>
  </r>
  <r>
    <n v="1292"/>
    <x v="1283"/>
    <s v="LINCA"/>
    <n v="31000"/>
  </r>
  <r>
    <n v="1293"/>
    <x v="1284"/>
    <s v="LINUTA"/>
    <n v="31000"/>
  </r>
  <r>
    <n v="1294"/>
    <x v="1285"/>
    <s v="LIOR"/>
    <n v="32700"/>
  </r>
  <r>
    <n v="1295"/>
    <x v="1286"/>
    <s v="LIPI Td 3"/>
    <n v="7220"/>
  </r>
  <r>
    <n v="1296"/>
    <x v="1287"/>
    <s v="Lisa/9 C-Tz"/>
    <n v="9400"/>
  </r>
  <r>
    <n v="1297"/>
    <x v="1288"/>
    <s v="Lisanda-20C-Ia"/>
    <n v="6650"/>
  </r>
  <r>
    <n v="1298"/>
    <x v="1289"/>
    <s v="LITRA SG-5/2008"/>
    <n v="8900"/>
  </r>
  <r>
    <n v="1299"/>
    <x v="1290"/>
    <s v="LIVORA; 2020; IM, I90/R; Jud. Buzau; loc. Rusetu"/>
    <n v="30000"/>
  </r>
  <r>
    <n v="1300"/>
    <x v="1291"/>
    <s v="LIZUCA"/>
    <n v="31000"/>
  </r>
  <r>
    <n v="1301"/>
    <x v="1292"/>
    <s v="LORELAI"/>
    <n v="9400"/>
  </r>
  <r>
    <n v="1302"/>
    <x v="1293"/>
    <s v="LUCEAFAR"/>
    <n v="31500"/>
  </r>
  <r>
    <n v="1303"/>
    <x v="1294"/>
    <s v="LUCIAN /2011/SG 21/R/AMP/MICROCIP 642019820610275"/>
    <n v="9400"/>
  </r>
  <r>
    <n v="1304"/>
    <x v="1295"/>
    <s v="LUCICA"/>
    <n v="30000"/>
  </r>
  <r>
    <n v="1305"/>
    <x v="1296"/>
    <s v="LUK"/>
    <n v="31500"/>
  </r>
  <r>
    <n v="1306"/>
    <x v="1297"/>
    <s v="LUNA"/>
    <n v="31000"/>
  </r>
  <r>
    <n v="1307"/>
    <x v="1298"/>
    <s v="LUPIN"/>
    <n v="31500"/>
  </r>
  <r>
    <n v="1308"/>
    <x v="1299"/>
    <s v="MAESTOSO  L"/>
    <n v="7400"/>
  </r>
  <r>
    <n v="1309"/>
    <x v="1300"/>
    <s v="MAESTOSO  LIII"/>
    <n v="10000"/>
  </r>
  <r>
    <n v="1310"/>
    <x v="1301"/>
    <s v="Maestoso  XLIV - 3"/>
    <n v="7400"/>
  </r>
  <r>
    <n v="1311"/>
    <x v="1302"/>
    <s v="Maestoso L - 12"/>
    <n v="10000"/>
  </r>
  <r>
    <n v="1312"/>
    <x v="1303"/>
    <s v="MAESTOSO L - 13"/>
    <n v="10000"/>
  </r>
  <r>
    <n v="1313"/>
    <x v="1304"/>
    <s v="MAESTOSO L - 14"/>
    <n v="10000"/>
  </r>
  <r>
    <n v="1314"/>
    <x v="1305"/>
    <s v="MAESTOSO L - 16"/>
    <n v="10000"/>
  </r>
  <r>
    <n v="1315"/>
    <x v="1306"/>
    <s v="Maestoso L – 17    (M 50 / 17 F)_x000a_642019820373344_x000a_"/>
    <n v="10800"/>
  </r>
  <r>
    <n v="1316"/>
    <x v="1307"/>
    <s v="Maestoso L - 20"/>
    <n v="10000"/>
  </r>
  <r>
    <n v="1317"/>
    <x v="1308"/>
    <s v="MAESTOSO L - 23"/>
    <n v="35000"/>
  </r>
  <r>
    <n v="1318"/>
    <x v="1309"/>
    <s v="MAESTOSO L - 29"/>
    <n v="35000"/>
  </r>
  <r>
    <n v="1319"/>
    <x v="1310"/>
    <s v="Maestoso L - 4"/>
    <n v="10000"/>
  </r>
  <r>
    <n v="1320"/>
    <x v="1311"/>
    <s v="MAESTOSO L - 7 (M50/7 F)"/>
    <n v="10000"/>
  </r>
  <r>
    <n v="1321"/>
    <x v="1312"/>
    <s v="MAESTOSO L -18"/>
    <n v="10000"/>
  </r>
  <r>
    <n v="1322"/>
    <x v="1313"/>
    <s v="MAESTOSO L-2"/>
    <n v="10000"/>
  </r>
  <r>
    <n v="1323"/>
    <x v="1314"/>
    <s v="MAESTOSO L-24 M 50 24 F"/>
    <n v="36000"/>
  </r>
  <r>
    <n v="1324"/>
    <x v="1315"/>
    <s v="Maestoso L-8"/>
    <n v="10000"/>
  </r>
  <r>
    <n v="1325"/>
    <x v="1316"/>
    <s v="MAESTOSO LIII - 10"/>
    <n v="36000"/>
  </r>
  <r>
    <n v="1326"/>
    <x v="1317"/>
    <s v="MAESTOSO LIII - 2"/>
    <n v="10000"/>
  </r>
  <r>
    <n v="1327"/>
    <x v="1318"/>
    <s v="MAESTOSO LIII - 3"/>
    <n v="10300"/>
  </r>
  <r>
    <n v="1328"/>
    <x v="1319"/>
    <s v="MAESTOSO LIII - 5"/>
    <n v="10000"/>
  </r>
  <r>
    <n v="1329"/>
    <x v="1320"/>
    <s v="Maestoso LIII - 8"/>
    <n v="10300"/>
  </r>
  <r>
    <n v="1330"/>
    <x v="1321"/>
    <s v="MAESTOSO LIII-15"/>
    <n v="36000"/>
  </r>
  <r>
    <n v="1331"/>
    <x v="1322"/>
    <s v="Maestoso XLIX-11/M 49-11"/>
    <n v="10000"/>
  </r>
  <r>
    <n v="1332"/>
    <x v="1323"/>
    <s v="MAESTOSO XLIX-12"/>
    <n v="23885"/>
  </r>
  <r>
    <n v="1333"/>
    <x v="1324"/>
    <s v="Maestoso XLIX-14 /M 49-14"/>
    <n v="10000"/>
  </r>
  <r>
    <n v="1334"/>
    <x v="1325"/>
    <s v="Maestoso XLIX-21 / M 49-21"/>
    <n v="10000"/>
  </r>
  <r>
    <n v="1335"/>
    <x v="1326"/>
    <s v="Maestoso XLIX-30  (M 49 / 30 F)_x000a_642019820199681_x000a_"/>
    <n v="9400"/>
  </r>
  <r>
    <n v="1336"/>
    <x v="1327"/>
    <s v="MAESTOSO XLIX-33"/>
    <n v="10000"/>
  </r>
  <r>
    <n v="1337"/>
    <x v="1328"/>
    <s v="MAESTOSO XLIX-34"/>
    <n v="10000"/>
  </r>
  <r>
    <n v="1338"/>
    <x v="1329"/>
    <s v="MAESTOSO XLIX-37 (M 49-37F) / 642019820514985"/>
    <n v="10000"/>
  </r>
  <r>
    <n v="1339"/>
    <x v="1330"/>
    <s v="Maestoso XLIX-39 (M 49-39 F) 642019820571160"/>
    <n v="10000"/>
  </r>
  <r>
    <n v="1340"/>
    <x v="1331"/>
    <s v="Maestoso XLIX-43 (M 49 - 43 F) / 642019820514442_x000a_"/>
    <n v="10300"/>
  </r>
  <r>
    <n v="1341"/>
    <x v="1332"/>
    <s v="MAESTOSO XLVII - 10"/>
    <n v="35000"/>
  </r>
  <r>
    <n v="1342"/>
    <x v="1333"/>
    <s v="Maestoso XLVII - 19"/>
    <n v="10000"/>
  </r>
  <r>
    <n v="1343"/>
    <x v="1334"/>
    <s v="Maestoso XLVII - 21"/>
    <n v="9400"/>
  </r>
  <r>
    <n v="1344"/>
    <x v="1335"/>
    <s v="Maestoso XLVII - 23"/>
    <n v="10000"/>
  </r>
  <r>
    <n v="1345"/>
    <x v="1336"/>
    <s v="MAESTOSO XLVII - 74"/>
    <n v="36000"/>
  </r>
  <r>
    <n v="1346"/>
    <x v="1337"/>
    <s v="MAESTOSO XLVII - 75"/>
    <n v="34000"/>
  </r>
  <r>
    <n v="1347"/>
    <x v="1338"/>
    <s v="MAESTOSO XLVII - 76"/>
    <n v="36000"/>
  </r>
  <r>
    <n v="1348"/>
    <x v="1339"/>
    <s v="MAESTOSO XLVII - 77"/>
    <n v="34000"/>
  </r>
  <r>
    <n v="1349"/>
    <x v="1340"/>
    <s v="MAESTOSO XLVII -17"/>
    <n v="10800"/>
  </r>
  <r>
    <n v="1350"/>
    <x v="1341"/>
    <s v="Maestoso XLVII-1/M 47-1"/>
    <n v="7400"/>
  </r>
  <r>
    <n v="1351"/>
    <x v="1342"/>
    <s v="MAESTOSO XLVII-10/2003"/>
    <n v="6840"/>
  </r>
  <r>
    <n v="1352"/>
    <x v="1343"/>
    <s v="Maestoso XLVII-11/M 47"/>
    <n v="10800"/>
  </r>
  <r>
    <n v="1353"/>
    <x v="1344"/>
    <s v="Maestoso XLVII-16/M 47"/>
    <n v="10000"/>
  </r>
  <r>
    <n v="1354"/>
    <x v="1345"/>
    <s v="MAESTOSO XLVII-26/2006"/>
    <n v="9400"/>
  </r>
  <r>
    <n v="1355"/>
    <x v="1346"/>
    <s v="Maestoso XLVII-29/2007"/>
    <n v="9400"/>
  </r>
  <r>
    <n v="1356"/>
    <x v="1347"/>
    <s v="MAESTOSO XLVII-31/2008"/>
    <n v="10300"/>
  </r>
  <r>
    <n v="1357"/>
    <x v="1348"/>
    <s v="MAESTOSO XLVII-34 642019820376450"/>
    <n v="10000"/>
  </r>
  <r>
    <n v="1358"/>
    <x v="1349"/>
    <s v="Maestoso XLVII-35/2009"/>
    <n v="10000"/>
  </r>
  <r>
    <n v="1359"/>
    <x v="1350"/>
    <s v="MAESTOSO XLVII-36/HB/2009 6421982026945"/>
    <n v="10000"/>
  </r>
  <r>
    <n v="1360"/>
    <x v="1351"/>
    <s v="Maestoso XLVII-37/HB/20"/>
    <n v="10000"/>
  </r>
  <r>
    <n v="1361"/>
    <x v="1352"/>
    <s v="Maestoso XLVII-40/2010"/>
    <n v="10000"/>
  </r>
  <r>
    <n v="1362"/>
    <x v="1353"/>
    <s v="MAESTOSO XLVII-43"/>
    <n v="10000"/>
  </r>
  <r>
    <n v="1363"/>
    <x v="1354"/>
    <s v="Maestoso XLVII-46"/>
    <n v="10000"/>
  </r>
  <r>
    <n v="1364"/>
    <x v="1355"/>
    <s v="MAESTOSO XLVII-47"/>
    <n v="10000"/>
  </r>
  <r>
    <n v="1365"/>
    <x v="1356"/>
    <s v="MAESTOSO XLVII-49"/>
    <n v="10000"/>
  </r>
  <r>
    <n v="1366"/>
    <x v="1357"/>
    <s v="MAESTOSO XLVII-6/2002"/>
    <n v="6460"/>
  </r>
  <r>
    <n v="1367"/>
    <x v="1358"/>
    <s v="MAESTOSO XLVII-65"/>
    <n v="9400"/>
  </r>
  <r>
    <n v="1368"/>
    <x v="1359"/>
    <s v="MAESTOSO XLVII-66"/>
    <n v="9400"/>
  </r>
  <r>
    <n v="1369"/>
    <x v="1360"/>
    <s v="MAESTOSO XLVII-67"/>
    <n v="9400"/>
  </r>
  <r>
    <n v="1370"/>
    <x v="1361"/>
    <s v="MAESTOSO XLVII-68"/>
    <n v="10800"/>
  </r>
  <r>
    <n v="1371"/>
    <x v="1362"/>
    <s v="Maestoso XLVII-7"/>
    <n v="7215"/>
  </r>
  <r>
    <n v="1372"/>
    <x v="1363"/>
    <s v="MAESTOSO XLVII-70"/>
    <n v="10300"/>
  </r>
  <r>
    <n v="1373"/>
    <x v="1364"/>
    <s v="MAESTOSO XLVII-71"/>
    <n v="36000"/>
  </r>
  <r>
    <n v="1374"/>
    <x v="1365"/>
    <s v="MAESTOSO XLVII-72"/>
    <n v="36000"/>
  </r>
  <r>
    <n v="1375"/>
    <x v="1366"/>
    <s v="Maestoso XLVII-9"/>
    <n v="7600"/>
  </r>
  <r>
    <n v="1376"/>
    <x v="1367"/>
    <s v="Magurel I-38"/>
    <n v="9400"/>
  </r>
  <r>
    <n v="1377"/>
    <x v="1368"/>
    <s v="MAIAS (Fd-R) / 642019820061335"/>
    <n v="9400"/>
  </r>
  <r>
    <n v="1378"/>
    <x v="1369"/>
    <s v="MALTEZ VT-4/1999"/>
    <n v="2800"/>
  </r>
  <r>
    <n v="1379"/>
    <x v="1370"/>
    <s v="MAPAMOND"/>
    <n v="7400"/>
  </r>
  <r>
    <n v="1380"/>
    <x v="1371"/>
    <s v="Martinga la (15 C/Va)"/>
    <n v="9400"/>
  </r>
  <r>
    <n v="1381"/>
    <x v="1372"/>
    <s v="Marzuka/5 C-Va"/>
    <n v="10300"/>
  </r>
  <r>
    <n v="1382"/>
    <x v="1373"/>
    <s v="Matineu"/>
    <n v="10800"/>
  </r>
  <r>
    <n v="1383"/>
    <x v="1374"/>
    <s v="MAXIM"/>
    <n v="7215"/>
  </r>
  <r>
    <n v="1384"/>
    <x v="1375"/>
    <s v="MEASTOSO LIII - 17"/>
    <n v="36000"/>
  </r>
  <r>
    <n v="1385"/>
    <x v="1376"/>
    <s v="MEDIUM  (Fu-10D )"/>
    <n v="9400"/>
  </r>
  <r>
    <n v="1386"/>
    <x v="1377"/>
    <s v="Meduza/53 C-Ba"/>
    <n v="9400"/>
  </r>
  <r>
    <n v="1387"/>
    <x v="1378"/>
    <s v="MELVA 28C-VA"/>
    <n v="9400"/>
  </r>
  <r>
    <n v="1388"/>
    <x v="1379"/>
    <s v="Mercur/Tv-11 J"/>
    <n v="36000"/>
  </r>
  <r>
    <n v="1389"/>
    <x v="1380"/>
    <s v="Mersuc h XXV- 30 (M 25/30 R)"/>
    <n v="10000"/>
  </r>
  <r>
    <n v="1390"/>
    <x v="1381"/>
    <s v="MERSUCH  XXIII - 58 /M 23 - 58 M"/>
    <n v="9400"/>
  </r>
  <r>
    <n v="1391"/>
    <x v="1382"/>
    <s v="MERSUCH  XXV - 46"/>
    <n v="34000"/>
  </r>
  <r>
    <n v="1392"/>
    <x v="1383"/>
    <s v="MERSUCH GIDRAN 72 T / 00065DAA37"/>
    <n v="8000"/>
  </r>
  <r>
    <n v="1393"/>
    <x v="1384"/>
    <s v="Mersuch XVI-21 / Vahabita (21M/M26)_x000a_642019820554420_x000a_"/>
    <n v="9400"/>
  </r>
  <r>
    <n v="1394"/>
    <x v="1385"/>
    <s v="MERSUCH XXIII - 51 ( M XXVI) M 23 -51 M)"/>
    <n v="7600"/>
  </r>
  <r>
    <n v="1395"/>
    <x v="1386"/>
    <s v="MERSUCH XXIII - 56 / M 23 - 56 M"/>
    <n v="9400"/>
  </r>
  <r>
    <n v="1396"/>
    <x v="1387"/>
    <s v="Mersuch XXV - 32 (M 25 - 32 R) 642019820626305"/>
    <n v="9400"/>
  </r>
  <r>
    <n v="1397"/>
    <x v="1388"/>
    <s v="MERSUCH XXV - 37"/>
    <n v="10000"/>
  </r>
  <r>
    <n v="1398"/>
    <x v="1389"/>
    <s v="MERSUCH XXV - 40"/>
    <n v="9400"/>
  </r>
  <r>
    <n v="1399"/>
    <x v="1390"/>
    <s v="MERSUCH XXV - 42"/>
    <n v="10000"/>
  </r>
  <r>
    <n v="1400"/>
    <x v="1391"/>
    <s v="MERSUCH XXV - 43"/>
    <n v="9400"/>
  </r>
  <r>
    <n v="1401"/>
    <x v="1392"/>
    <s v="MERSUCH XXV - 44"/>
    <n v="9400"/>
  </r>
  <r>
    <n v="1402"/>
    <x v="1393"/>
    <s v="MERSUCH XXV - 45, 2016, F , D 25 - 45 R,  RADAUTI"/>
    <n v="9400"/>
  </r>
  <r>
    <n v="1403"/>
    <x v="1394"/>
    <s v="MERSUCH XXV - 52"/>
    <n v="35000"/>
  </r>
  <r>
    <n v="1404"/>
    <x v="1395"/>
    <s v="MERSUCH XXV - 54"/>
    <n v="36000"/>
  </r>
  <r>
    <n v="1405"/>
    <x v="1396"/>
    <s v="Mersuch XXV-24 ( M 25 / 24 R )"/>
    <n v="9400"/>
  </r>
  <r>
    <n v="1406"/>
    <x v="1397"/>
    <s v="MERSUCH XXV-39"/>
    <n v="10000"/>
  </r>
  <r>
    <n v="1407"/>
    <x v="1398"/>
    <s v="MERSUCH XXV-48"/>
    <n v="36000"/>
  </r>
  <r>
    <n v="1408"/>
    <x v="885"/>
    <s v="MERSUCH XXV-50"/>
    <n v="36000"/>
  </r>
  <r>
    <n v="1409"/>
    <x v="1399"/>
    <s v="MERSUCH XXV-51"/>
    <n v="34000"/>
  </r>
  <r>
    <n v="1410"/>
    <x v="1400"/>
    <s v="MERSUCH XXVI - 14 ( TALISMAN ) (M26/14M) - AMP"/>
    <n v="10000"/>
  </r>
  <r>
    <n v="1411"/>
    <x v="1401"/>
    <s v="MERSUCH XXVI - 26 WASIM"/>
    <n v="10000"/>
  </r>
  <r>
    <n v="1412"/>
    <x v="1402"/>
    <s v="MERSUCH XXVI -19 - UWAYA ( 19M/M26)/2012/IM"/>
    <n v="9400"/>
  </r>
  <r>
    <n v="1413"/>
    <x v="1403"/>
    <s v="MILCOV (23 C - Tz)"/>
    <n v="10200"/>
  </r>
  <r>
    <n v="1414"/>
    <x v="1404"/>
    <s v="Moda (11 C-Va)"/>
    <n v="9400"/>
  </r>
  <r>
    <n v="1415"/>
    <x v="1405"/>
    <s v="Molid       II- 2       (M       2- 2 L)/9800000370053"/>
    <n v="9400"/>
  </r>
  <r>
    <n v="1416"/>
    <x v="1406"/>
    <s v="MOLID I 38"/>
    <n v="2742"/>
  </r>
  <r>
    <n v="1417"/>
    <x v="1407"/>
    <s v="MOLID I 47"/>
    <n v="2742"/>
  </r>
  <r>
    <n v="1418"/>
    <x v="1408"/>
    <s v="MOLID I 49"/>
    <n v="7600"/>
  </r>
  <r>
    <n v="1419"/>
    <x v="1409"/>
    <s v="MOLID I 60"/>
    <n v="2002"/>
  </r>
  <r>
    <n v="1420"/>
    <x v="1410"/>
    <s v="Molid I-34"/>
    <n v="3255"/>
  </r>
  <r>
    <n v="1421"/>
    <x v="1411"/>
    <s v="Molid I-69/M 1 - 69 L"/>
    <n v="9700"/>
  </r>
  <r>
    <n v="1422"/>
    <x v="1412"/>
    <s v="MOLID II 7"/>
    <n v="8900"/>
  </r>
  <r>
    <n v="1423"/>
    <x v="1413"/>
    <s v="MOLID II 8"/>
    <n v="9400"/>
  </r>
  <r>
    <n v="1424"/>
    <x v="1414"/>
    <s v="MOLID II 9"/>
    <n v="8900"/>
  </r>
  <r>
    <n v="1425"/>
    <x v="1395"/>
    <s v="Molid II-11"/>
    <n v="30000"/>
  </r>
  <r>
    <n v="1426"/>
    <x v="1415"/>
    <s v="MOLID MI-28L"/>
    <n v="2400"/>
  </r>
  <r>
    <n v="1427"/>
    <x v="1416"/>
    <s v="N XXVIII - 25/99"/>
    <n v="2633"/>
  </r>
  <r>
    <n v="1428"/>
    <x v="1417"/>
    <s v="N XXVIII-31/2000"/>
    <n v="7030"/>
  </r>
  <r>
    <n v="1429"/>
    <x v="1418"/>
    <s v="NALUCA VT-7"/>
    <n v="7200"/>
  </r>
  <r>
    <n v="1430"/>
    <x v="1419"/>
    <s v="NAPOLITANO XXIX-126"/>
    <n v="10000"/>
  </r>
  <r>
    <n v="1431"/>
    <x v="1420"/>
    <s v="NAVARO/E-14"/>
    <n v="7400"/>
  </r>
  <r>
    <n v="1432"/>
    <x v="1421"/>
    <s v="NEAPOLITANO"/>
    <n v="6641"/>
  </r>
  <r>
    <n v="1433"/>
    <x v="1422"/>
    <s v="Neapolitano  XXIX - 110"/>
    <n v="10000"/>
  </r>
  <r>
    <n v="1434"/>
    <x v="1423"/>
    <s v="Neapolitano  XXIX - 114"/>
    <n v="10000"/>
  </r>
  <r>
    <n v="1435"/>
    <x v="1424"/>
    <s v="NEAPOLITANO  XXXI-44"/>
    <n v="37700"/>
  </r>
  <r>
    <n v="1436"/>
    <x v="1425"/>
    <s v="NEAPOLITANO  XXXII"/>
    <n v="8000"/>
  </r>
  <r>
    <n v="1437"/>
    <x v="1426"/>
    <s v="Neapolitano  XXXII - 13"/>
    <n v="10000"/>
  </r>
  <r>
    <n v="1438"/>
    <x v="1427"/>
    <s v="NEAPOLITANO  XXXVI"/>
    <n v="7400"/>
  </r>
  <r>
    <n v="1439"/>
    <x v="1428"/>
    <s v="Neapolitano (N31/31HB)"/>
    <n v="10000"/>
  </r>
  <r>
    <n v="1440"/>
    <x v="1429"/>
    <s v="Neapolitano XXIX - 109"/>
    <n v="10000"/>
  </r>
  <r>
    <n v="1441"/>
    <x v="1430"/>
    <s v="Neapolitano XXIX - 134"/>
    <n v="10800"/>
  </r>
  <r>
    <n v="1442"/>
    <x v="1431"/>
    <s v="Neapolitano XXIX - 60/N 29-60"/>
    <n v="8000"/>
  </r>
  <r>
    <n v="1443"/>
    <x v="1432"/>
    <s v="Neapolitano XXIX - 62"/>
    <n v="7800"/>
  </r>
  <r>
    <n v="1444"/>
    <x v="1433"/>
    <s v="Neapolitano XXIX - 83"/>
    <n v="10000"/>
  </r>
  <r>
    <n v="1445"/>
    <x v="1434"/>
    <s v="Neapolitano XXIX -85/N29-85F"/>
    <n v="8403"/>
  </r>
  <r>
    <n v="1446"/>
    <x v="1435"/>
    <s v="Neapolitano XXIX -86/N29-86 F"/>
    <n v="10000"/>
  </r>
  <r>
    <n v="1447"/>
    <x v="1436"/>
    <s v="NEAPOLITANO XXIX-111"/>
    <n v="10000"/>
  </r>
  <r>
    <n v="1448"/>
    <x v="1437"/>
    <s v="NEAPOLITANO XXIX-127/2009"/>
    <n v="10800"/>
  </r>
  <r>
    <n v="1449"/>
    <x v="1438"/>
    <s v="NEAPOLITANO XXIX-128"/>
    <n v="10800"/>
  </r>
  <r>
    <n v="1450"/>
    <x v="1439"/>
    <s v="NEAPOLITANO XXIX-131/2010"/>
    <n v="10800"/>
  </r>
  <r>
    <n v="1451"/>
    <x v="1440"/>
    <s v="Neapolitano XXIX-139  N 29 / 139 HB 642019820516887_x000a_"/>
    <n v="10800"/>
  </r>
  <r>
    <n v="1452"/>
    <x v="1441"/>
    <s v="Neapolitano XXIX-140 N 29 / 140 HB_x000a_642019820500575_x000a_"/>
    <n v="10800"/>
  </r>
  <r>
    <n v="1453"/>
    <x v="1442"/>
    <s v="NEAPOLITANO XXIX-46/00065EA2F3"/>
    <n v="8000"/>
  </r>
  <r>
    <n v="1454"/>
    <x v="1443"/>
    <s v="NEAPOLITANO XXIX-55/000658D5AF"/>
    <n v="7600"/>
  </r>
  <r>
    <n v="1455"/>
    <x v="1444"/>
    <s v="NEAPOLITANO XXIX-69/0065DDD68"/>
    <n v="7600"/>
  </r>
  <r>
    <n v="1456"/>
    <x v="1445"/>
    <s v="NEAPOLITANO XXIX-90 F 00065BD652"/>
    <n v="10000"/>
  </r>
  <r>
    <n v="1457"/>
    <x v="1446"/>
    <s v="NEAPOLITANO XXVIII-29/000663FOA5"/>
    <n v="7215"/>
  </r>
  <r>
    <n v="1458"/>
    <x v="1447"/>
    <s v="Neapolitano XXVIII-35/00065D7106"/>
    <n v="8000"/>
  </r>
  <r>
    <n v="1459"/>
    <x v="1448"/>
    <s v="NEAPOLITANO XXX-24"/>
    <n v="8000"/>
  </r>
  <r>
    <n v="1460"/>
    <x v="1449"/>
    <s v="NEAPOLITANO XXXI - 46"/>
    <n v="34000"/>
  </r>
  <r>
    <n v="1461"/>
    <x v="1450"/>
    <s v="Neapolitano XXXI - 5/N 31-5"/>
    <n v="7200"/>
  </r>
  <r>
    <n v="1462"/>
    <x v="1451"/>
    <s v="Neapolitano XXXI -4/N 31-4"/>
    <n v="7400"/>
  </r>
  <r>
    <n v="1463"/>
    <x v="1452"/>
    <s v="NEAPOLITANO XXXI-10/2003"/>
    <n v="7410"/>
  </r>
  <r>
    <n v="1464"/>
    <x v="1453"/>
    <s v="NEAPOLITANO XXXI-18/2004"/>
    <n v="9400"/>
  </r>
  <r>
    <n v="1465"/>
    <x v="1454"/>
    <s v="Neapolitano XXXI-2/000658D728"/>
    <n v="7400"/>
  </r>
  <r>
    <n v="1466"/>
    <x v="1455"/>
    <s v="Neapolitano XXXI-29 / N 31"/>
    <n v="10000"/>
  </r>
  <r>
    <n v="1467"/>
    <x v="1456"/>
    <s v="Neapolitano XXXI-3 / N 31"/>
    <n v="7220"/>
  </r>
  <r>
    <n v="1468"/>
    <x v="1457"/>
    <s v="Neapolitano XXXI-32"/>
    <n v="10000"/>
  </r>
  <r>
    <n v="1469"/>
    <x v="1458"/>
    <s v="Neapolitano XXXI-38"/>
    <n v="10000"/>
  </r>
  <r>
    <n v="1470"/>
    <x v="1459"/>
    <s v="NEAPOLITANO XXXI-40"/>
    <n v="10000"/>
  </r>
  <r>
    <n v="1471"/>
    <x v="1460"/>
    <s v="NEAPOLITANO XXXI-41"/>
    <n v="10000"/>
  </r>
  <r>
    <n v="1472"/>
    <x v="1461"/>
    <s v="NEAPOLITANO XXXI-42"/>
    <n v="10000"/>
  </r>
  <r>
    <n v="1473"/>
    <x v="1462"/>
    <s v="NEAPOLITANO XXXI-43"/>
    <n v="10000"/>
  </r>
  <r>
    <n v="1474"/>
    <x v="1463"/>
    <s v="NEAPOLITANO XXXI-45"/>
    <n v="10800"/>
  </r>
  <r>
    <n v="1475"/>
    <x v="1464"/>
    <s v="Neapolitano XXXI-6/N 31-6"/>
    <n v="7200"/>
  </r>
  <r>
    <n v="1476"/>
    <x v="1465"/>
    <s v="Neapolitano XXXII - 31"/>
    <n v="10800"/>
  </r>
  <r>
    <n v="1477"/>
    <x v="1466"/>
    <s v="Neapolitano XXXII - 35"/>
    <n v="10000"/>
  </r>
  <r>
    <n v="1478"/>
    <x v="1467"/>
    <s v="NEAPOLITANO XXXII - 38"/>
    <n v="10300"/>
  </r>
  <r>
    <n v="1479"/>
    <x v="1468"/>
    <s v="NEAPOLITANO XXXII - 40"/>
    <n v="10800"/>
  </r>
  <r>
    <n v="1480"/>
    <x v="1469"/>
    <s v="NEAPOLITANO XXXII - 47"/>
    <n v="9400"/>
  </r>
  <r>
    <n v="1481"/>
    <x v="1470"/>
    <s v="NEAPOLITANO XXXII - 49 ( N 32/49)"/>
    <n v="10000"/>
  </r>
  <r>
    <n v="1482"/>
    <x v="1471"/>
    <s v="NEAPOLITANO XXXII - 51"/>
    <n v="35000"/>
  </r>
  <r>
    <n v="1483"/>
    <x v="1472"/>
    <s v="NEAPOLITANO XXXII - 56"/>
    <n v="36000"/>
  </r>
  <r>
    <n v="1484"/>
    <x v="1473"/>
    <s v="NEAPOLITANO XXXII - 57"/>
    <n v="36000"/>
  </r>
  <r>
    <n v="1485"/>
    <x v="1474"/>
    <s v="Neapolitano XXXII-17"/>
    <n v="10000"/>
  </r>
  <r>
    <n v="1486"/>
    <x v="1475"/>
    <s v="Neapolitano XXXII-26(N 32-26 F)642019820570240"/>
    <n v="10800"/>
  </r>
  <r>
    <n v="1487"/>
    <x v="1476"/>
    <s v="NEAPOLITANO XXXII-27"/>
    <n v="10000"/>
  </r>
  <r>
    <n v="1488"/>
    <x v="1477"/>
    <s v="NEAPOLITANO XXXII-36 642019820623187"/>
    <n v="10800"/>
  </r>
  <r>
    <n v="1489"/>
    <x v="1478"/>
    <s v="NEAPOLITANO XXXII-41 642019820390386"/>
    <n v="10000"/>
  </r>
  <r>
    <n v="1490"/>
    <x v="1479"/>
    <s v="Neapolitano XXXII-45 (N 32 / 45 F)_x000a_642019820372931_x000a_"/>
    <n v="10300"/>
  </r>
  <r>
    <n v="1491"/>
    <x v="1480"/>
    <s v="Neapolitano XXXII-46 (N 32/46 F)_x000a_642019820373413_x000a_"/>
    <n v="10300"/>
  </r>
  <r>
    <n v="1492"/>
    <x v="1481"/>
    <s v="NEAPOLITANO XXXVI - 3"/>
    <n v="10300"/>
  </r>
  <r>
    <n v="1493"/>
    <x v="1482"/>
    <s v="NEAPOLITANO XXXVII - 2"/>
    <n v="36000"/>
  </r>
  <r>
    <n v="1494"/>
    <x v="1483"/>
    <s v="NEDJARI  XII - 12 / Nj 12 - 12 M"/>
    <n v="9400"/>
  </r>
  <r>
    <n v="1495"/>
    <x v="1484"/>
    <s v="NEDJARI  XIII - 22  WABEERA"/>
    <n v="9400"/>
  </r>
  <r>
    <n v="1496"/>
    <x v="1485"/>
    <s v="NEDJARI IX 82 (Nj XIII) Nj 9-82 MSex:A.P.; anul nasterii:2001;"/>
    <n v="7600"/>
  </r>
  <r>
    <n v="1497"/>
    <x v="1486"/>
    <s v="NEDJARI IX 83/Nj 9-83 M"/>
    <n v="7220"/>
  </r>
  <r>
    <n v="1498"/>
    <x v="1487"/>
    <s v="NEDJARI IX 87 (JURASIC)Nj  Sex:A.M.P.; anul nasterii:2002;"/>
    <n v="7400"/>
  </r>
  <r>
    <n v="1499"/>
    <x v="1488"/>
    <s v="NEDJARI XII - 11 / Nj 12 - 11 M"/>
    <n v="10000"/>
  </r>
  <r>
    <n v="1500"/>
    <x v="1489"/>
    <s v="NEDJARI XII - 13 / Nj 12 - 13 M"/>
    <n v="9400"/>
  </r>
  <r>
    <n v="1501"/>
    <x v="1490"/>
    <s v="NEDJARI XII - 17 / Nj 12 - 17 M"/>
    <n v="10000"/>
  </r>
  <r>
    <n v="1502"/>
    <x v="1491"/>
    <s v="Nedjari XII-8"/>
    <n v="10000"/>
  </r>
  <r>
    <n v="1503"/>
    <x v="1492"/>
    <s v="NEDJARI XIII - 17 ( 17 M / NJ 13) IM"/>
    <n v="9400"/>
  </r>
  <r>
    <n v="1504"/>
    <x v="1493"/>
    <s v="NEDJARI XIII - 18 ( 18 M / NJ 13 ) AMP"/>
    <n v="10000"/>
  </r>
  <r>
    <n v="1505"/>
    <x v="1494"/>
    <s v="NEDJARI XIII - 19 (ULEMA )/2012/IM/(19M/NJ13) 642019820558275"/>
    <n v="9400"/>
  </r>
  <r>
    <n v="1506"/>
    <x v="1495"/>
    <s v="NEDJARI XIII - 3 (Nj 13/3M)"/>
    <n v="10000"/>
  </r>
  <r>
    <n v="1507"/>
    <x v="1496"/>
    <s v="NEDJARI XIII - 8 / Nj 13/ 8 M"/>
    <n v="9400"/>
  </r>
  <r>
    <n v="1508"/>
    <x v="1497"/>
    <s v="NEDORA ( R / Lt 63 )"/>
    <n v="10000"/>
  </r>
  <r>
    <n v="1509"/>
    <x v="1498"/>
    <s v="NELUTU"/>
    <n v="10000"/>
  </r>
  <r>
    <n v="1510"/>
    <x v="1499"/>
    <s v="NEMARA"/>
    <n v="35000"/>
  </r>
  <r>
    <n v="1511"/>
    <x v="1500"/>
    <s v="NEPAL"/>
    <n v="8900"/>
  </r>
  <r>
    <n v="1512"/>
    <x v="1501"/>
    <s v="NEPTUNIU"/>
    <n v="10000"/>
  </r>
  <r>
    <n v="1513"/>
    <x v="1502"/>
    <s v="NEUTRON/Bn-15 J"/>
    <n v="7400"/>
  </r>
  <r>
    <n v="1514"/>
    <x v="1503"/>
    <s v="NEVADA"/>
    <n v="9400"/>
  </r>
  <r>
    <n v="1515"/>
    <x v="1504"/>
    <s v="NIXON/Gi-2"/>
    <n v="7400"/>
  </r>
  <r>
    <n v="1516"/>
    <x v="1505"/>
    <s v="NONIUS  XXXI-42 /  00065D990F"/>
    <n v="7800"/>
  </r>
  <r>
    <n v="1517"/>
    <x v="1506"/>
    <s v="NONIUS 23-49-6"/>
    <n v="10000"/>
  </r>
  <r>
    <n v="1518"/>
    <x v="1507"/>
    <s v="Nonius 23-49-9  (N 23-49 / 9 I)_x000a_642019820332637_x000a_"/>
    <n v="10300"/>
  </r>
  <r>
    <n v="1519"/>
    <x v="1508"/>
    <s v="NONIUS 25-14"/>
    <n v="7600"/>
  </r>
  <r>
    <n v="1520"/>
    <x v="1509"/>
    <s v="NONIUS 25-18"/>
    <n v="7600"/>
  </r>
  <r>
    <n v="1521"/>
    <x v="1510"/>
    <s v="NONIUS 25-30/N 25-30 I"/>
    <n v="10000"/>
  </r>
  <r>
    <n v="1522"/>
    <x v="1511"/>
    <s v="NONIUS 25-34/N 25-34 I"/>
    <n v="9400"/>
  </r>
  <r>
    <n v="1523"/>
    <x v="1512"/>
    <s v="NONIUS 25-35/N 25-35"/>
    <n v="10000"/>
  </r>
  <r>
    <n v="1524"/>
    <x v="1513"/>
    <s v="NONIUS 25-37/N 25-37 I"/>
    <n v="9400"/>
  </r>
  <r>
    <n v="1525"/>
    <x v="1514"/>
    <s v="NONIUS 27-40"/>
    <n v="7600"/>
  </r>
  <r>
    <n v="1526"/>
    <x v="1515"/>
    <s v="NONIUS 27-42"/>
    <n v="7800"/>
  </r>
  <r>
    <n v="1527"/>
    <x v="1516"/>
    <s v="Nonius 27-44/N27-44I"/>
    <n v="7030"/>
  </r>
  <r>
    <n v="1528"/>
    <x v="1517"/>
    <s v="Nonius 27-47/N 27-47 I"/>
    <n v="7400"/>
  </r>
  <r>
    <n v="1529"/>
    <x v="1518"/>
    <s v="NONIUS 27-48"/>
    <n v="7215"/>
  </r>
  <r>
    <n v="1530"/>
    <x v="1519"/>
    <s v="NONIUS 27-63/N 27-63 I"/>
    <n v="10000"/>
  </r>
  <r>
    <n v="1531"/>
    <x v="1520"/>
    <s v="NONIUS 31-27"/>
    <n v="7600"/>
  </r>
  <r>
    <n v="1532"/>
    <x v="1521"/>
    <s v="NONIUS 31-28"/>
    <n v="7800"/>
  </r>
  <r>
    <n v="1533"/>
    <x v="1522"/>
    <s v="NONIUS 31-30"/>
    <n v="7410"/>
  </r>
  <r>
    <n v="1534"/>
    <x v="1523"/>
    <s v="Nonius 31-31/N 31-31 I"/>
    <n v="7400"/>
  </r>
  <r>
    <n v="1535"/>
    <x v="1524"/>
    <s v="Nonius 31-70/N 31- 70 I"/>
    <n v="10000"/>
  </r>
  <r>
    <n v="1536"/>
    <x v="1525"/>
    <s v="Nonius 31-71/N 31-71 I"/>
    <n v="10000"/>
  </r>
  <r>
    <n v="1537"/>
    <x v="1526"/>
    <s v="NONIUS 32-25"/>
    <n v="7410"/>
  </r>
  <r>
    <n v="1538"/>
    <x v="1527"/>
    <s v="Nonius 32-31/N 32-31 I"/>
    <n v="7600"/>
  </r>
  <r>
    <n v="1539"/>
    <x v="1528"/>
    <s v="NONIUS 32-35/N 32-35 I"/>
    <n v="9400"/>
  </r>
  <r>
    <n v="1540"/>
    <x v="1529"/>
    <s v="NONIUS 32-40/N 32-40"/>
    <n v="10000"/>
  </r>
  <r>
    <n v="1541"/>
    <x v="1530"/>
    <s v="Nonius 32-40-1 (N 32 – 40 / 1 I)_x000a_642019820670760_x000a_"/>
    <n v="10000"/>
  </r>
  <r>
    <n v="1542"/>
    <x v="1531"/>
    <s v="NONIUS 32-41/N 32-41"/>
    <n v="10000"/>
  </r>
  <r>
    <n v="1543"/>
    <x v="1532"/>
    <s v="NONIUS 34- 20"/>
    <n v="8000"/>
  </r>
  <r>
    <n v="1544"/>
    <x v="1533"/>
    <s v="NONIUS 34-16"/>
    <n v="8000"/>
  </r>
  <r>
    <n v="1545"/>
    <x v="1534"/>
    <s v="NONIUS 34-19"/>
    <n v="7800"/>
  </r>
  <r>
    <n v="1546"/>
    <x v="1535"/>
    <s v="Nonius 35-15/N 35-15 I"/>
    <n v="9400"/>
  </r>
  <r>
    <n v="1547"/>
    <x v="1536"/>
    <s v="Nonius 35-17/N 35-17 I"/>
    <n v="10000"/>
  </r>
  <r>
    <n v="1548"/>
    <x v="1537"/>
    <s v="Nonius 35-19/N 35-19 I"/>
    <n v="10300"/>
  </r>
  <r>
    <n v="1549"/>
    <x v="1538"/>
    <s v="Nonius 35-20(N35 / 20 I)"/>
    <n v="10300"/>
  </r>
  <r>
    <n v="1550"/>
    <x v="1539"/>
    <s v="Nonius 35-20/N 35-29 I"/>
    <n v="10000"/>
  </r>
  <r>
    <n v="1551"/>
    <x v="1540"/>
    <s v="Nonius 35-26(N 35-26I) /642019820644345"/>
    <n v="9400"/>
  </r>
  <r>
    <n v="1552"/>
    <x v="1541"/>
    <s v="Nonius 35-9/N 35-9 I"/>
    <n v="9400"/>
  </r>
  <r>
    <n v="1553"/>
    <x v="1542"/>
    <s v="Nonius 36 – 27    (N 36 / 27 I)_x000a_642019820663933_x000a_"/>
    <n v="10000"/>
  </r>
  <r>
    <n v="1554"/>
    <x v="1543"/>
    <s v="Nonius 36 – 28    (N 36 / 28 I)_x000a_642019820529755_x000a_"/>
    <n v="10300"/>
  </r>
  <r>
    <n v="1555"/>
    <x v="1544"/>
    <s v="Nonius 36- 9/N 36- 9 I"/>
    <n v="9400"/>
  </r>
  <r>
    <n v="1556"/>
    <x v="1545"/>
    <s v="Nonius 36-11(N36 / 11 I)"/>
    <n v="10300"/>
  </r>
  <r>
    <n v="1557"/>
    <x v="1546"/>
    <s v="Nonius 36-12(N 36/12 I)"/>
    <n v="10300"/>
  </r>
  <r>
    <n v="1558"/>
    <x v="1547"/>
    <s v="Nonius 36-19 (N 36-19 I)"/>
    <n v="10300"/>
  </r>
  <r>
    <n v="1559"/>
    <x v="1548"/>
    <s v="Nonius 36-20 (N 36-20 I)"/>
    <n v="10300"/>
  </r>
  <r>
    <n v="1560"/>
    <x v="1549"/>
    <s v="Nonius 36-21(N 36-21I)"/>
    <n v="10800"/>
  </r>
  <r>
    <n v="1561"/>
    <x v="1550"/>
    <s v="NONIUS 36-23 642019820601958"/>
    <n v="10800"/>
  </r>
  <r>
    <n v="1562"/>
    <x v="1551"/>
    <s v="Nonius 36-25 (N 32-35I) /642019820647255"/>
    <n v="9400"/>
  </r>
  <r>
    <n v="1563"/>
    <x v="1552"/>
    <s v="Nonius 36-28"/>
    <n v="10000"/>
  </r>
  <r>
    <n v="1564"/>
    <x v="1553"/>
    <s v="Nonius 37 – 16   (N 37 / 16)_x000a_642019820524875_x000a_"/>
    <n v="10300"/>
  </r>
  <r>
    <n v="1565"/>
    <x v="1554"/>
    <s v="Nonius 37 – 17   (N 37 / 17 I)_x000a_642019820506608_x000a_"/>
    <n v="10300"/>
  </r>
  <r>
    <n v="1566"/>
    <x v="1555"/>
    <s v="Nonius 37 - 18     (N 37 / 18 I)_x000a_642019820518765_x000a_"/>
    <n v="10300"/>
  </r>
  <r>
    <n v="1567"/>
    <x v="1556"/>
    <s v="Nonius 37-10(N 37-10 I)"/>
    <n v="10300"/>
  </r>
  <r>
    <n v="1568"/>
    <x v="1557"/>
    <s v="Nonius 37-12 (N 37-12I) /642019820578472"/>
    <n v="9400"/>
  </r>
  <r>
    <n v="1569"/>
    <x v="1558"/>
    <s v="Nonius 37-15   ( N 37 / 15 I)_x000a_642019820519212_x000a_"/>
    <n v="10300"/>
  </r>
  <r>
    <n v="1570"/>
    <x v="1559"/>
    <s v="Nonius 37-19"/>
    <n v="9400"/>
  </r>
  <r>
    <n v="1571"/>
    <x v="1560"/>
    <s v="Nonius 37-20"/>
    <n v="10000"/>
  </r>
  <r>
    <n v="1572"/>
    <x v="1561"/>
    <s v="Nonius 37-21"/>
    <n v="9400"/>
  </r>
  <r>
    <n v="1573"/>
    <x v="1562"/>
    <s v="Nonius 37-23"/>
    <n v="9400"/>
  </r>
  <r>
    <n v="1574"/>
    <x v="1563"/>
    <s v="NONIUS 37-25 ( N 37/25 I)"/>
    <n v="10000"/>
  </r>
  <r>
    <n v="1575"/>
    <x v="1564"/>
    <s v="NONIUS 38-14"/>
    <n v="36000"/>
  </r>
  <r>
    <n v="1576"/>
    <x v="1565"/>
    <s v="NONIUS 38-15"/>
    <n v="37700"/>
  </r>
  <r>
    <n v="1577"/>
    <x v="1566"/>
    <s v="NONIUS 38-19"/>
    <n v="36000"/>
  </r>
  <r>
    <n v="1578"/>
    <x v="1567"/>
    <s v="Nonius 38-2(N 38/ 2 I)"/>
    <n v="10300"/>
  </r>
  <r>
    <n v="1579"/>
    <x v="1568"/>
    <s v="Nonius 38-5 (N 38-5 I)"/>
    <n v="9400"/>
  </r>
  <r>
    <n v="1580"/>
    <x v="1569"/>
    <s v="Nonius 39 – 10   (N 39 / 10 I)_x000a_642019820504260_x000a_"/>
    <n v="10000"/>
  </r>
  <r>
    <n v="1581"/>
    <x v="1570"/>
    <s v="Nonius 39 – 9   (N 39 / 9 I)_x000a_642019820507506_x000a_"/>
    <n v="10000"/>
  </r>
  <r>
    <n v="1582"/>
    <x v="1571"/>
    <s v="Nonius 39(N25/24I)/00065E032F"/>
    <n v="8000"/>
  </r>
  <r>
    <n v="1583"/>
    <x v="1572"/>
    <s v="Nonius 39-13"/>
    <n v="9400"/>
  </r>
  <r>
    <n v="1584"/>
    <x v="1573"/>
    <s v="NONIUS 39-17"/>
    <n v="35000"/>
  </r>
  <r>
    <n v="1585"/>
    <x v="1574"/>
    <s v="Nonius 39-6 (N 39-6I) /642019820580402"/>
    <n v="9400"/>
  </r>
  <r>
    <n v="1586"/>
    <x v="1575"/>
    <s v="NONIUS 39-7 ( N 39/7 I)"/>
    <n v="10800"/>
  </r>
  <r>
    <n v="1587"/>
    <x v="1576"/>
    <s v="Nonius 40 – 3    (N 40 / 3 I)_x000a_642019820428007_x000a_"/>
    <n v="9400"/>
  </r>
  <r>
    <n v="1588"/>
    <x v="1577"/>
    <s v="Nonius 40 – 4  ( N 40 / 4 I)_x000a_642019820519105_x000a_"/>
    <n v="10000"/>
  </r>
  <r>
    <n v="1589"/>
    <x v="1578"/>
    <s v="Nonius 40- 5"/>
    <n v="10000"/>
  </r>
  <r>
    <n v="1590"/>
    <x v="1579"/>
    <s v="Nonius 40- 6"/>
    <n v="10000"/>
  </r>
  <r>
    <n v="1591"/>
    <x v="1580"/>
    <s v="Nonius 40- 7"/>
    <n v="9400"/>
  </r>
  <r>
    <n v="1592"/>
    <x v="1581"/>
    <s v="NONIUS 40-10"/>
    <n v="37700"/>
  </r>
  <r>
    <n v="1593"/>
    <x v="1582"/>
    <s v="NONIUS 40-11"/>
    <n v="36000"/>
  </r>
  <r>
    <n v="1594"/>
    <x v="1583"/>
    <s v="NONIUS 40-12"/>
    <n v="36000"/>
  </r>
  <r>
    <n v="1595"/>
    <x v="1584"/>
    <s v="NONIUS 40-13"/>
    <n v="36000"/>
  </r>
  <r>
    <n v="1596"/>
    <x v="1585"/>
    <s v="NONIUS 40-8 (N 40/8 I)"/>
    <n v="10000"/>
  </r>
  <r>
    <n v="1597"/>
    <x v="1586"/>
    <s v="Nonius 41 – 5   (N 41 / 5 I)_x000a_6420198205289594_x000a_"/>
    <n v="10300"/>
  </r>
  <r>
    <n v="1598"/>
    <x v="1587"/>
    <s v="Nonius 41 – 7   (N 41 / 7 I)_x000a_642019820506280_x000a_"/>
    <n v="10000"/>
  </r>
  <r>
    <n v="1599"/>
    <x v="1588"/>
    <s v="Nonius 41 – 8   (N 41 / 8 I)_x000a_642019820519624_x000a_"/>
    <n v="10000"/>
  </r>
  <r>
    <n v="1600"/>
    <x v="1589"/>
    <s v="Nonius 41 – 9   (N 41 / 9 I)_x000a_642019820531147_x000a_"/>
    <n v="10000"/>
  </r>
  <r>
    <n v="1601"/>
    <x v="1590"/>
    <s v="NONIUS 41- 2 I ( N 41/2 I)"/>
    <n v="10000"/>
  </r>
  <r>
    <n v="1602"/>
    <x v="1591"/>
    <s v="NONIUS 42-1 ( N 42/1 I)"/>
    <n v="10000"/>
  </r>
  <r>
    <n v="1603"/>
    <x v="1592"/>
    <s v="NONIUS 42-6"/>
    <n v="36000"/>
  </r>
  <r>
    <n v="1604"/>
    <x v="1593"/>
    <s v="NONIUS 43-3"/>
    <n v="36000"/>
  </r>
  <r>
    <n v="1605"/>
    <x v="1594"/>
    <s v="NONIUS XXV-17 00065D990F"/>
    <n v="8000"/>
  </r>
  <r>
    <n v="1606"/>
    <x v="1595"/>
    <s v="NONIUS XXVII -49 / 00065D7507"/>
    <n v="8000"/>
  </r>
  <r>
    <n v="1607"/>
    <x v="1596"/>
    <s v="NONIUS XXVII-53 00065D918B"/>
    <n v="7400"/>
  </r>
  <r>
    <n v="1608"/>
    <x v="1597"/>
    <s v="Nonius XXXV-10/N 35-19 I"/>
    <n v="10000"/>
  </r>
  <r>
    <n v="1609"/>
    <x v="1598"/>
    <s v="NONIUS23-49-7 642019820603635"/>
    <n v="10000"/>
  </r>
  <r>
    <n v="1610"/>
    <x v="1599"/>
    <s v="NORTH STAR  XLIII - 78"/>
    <n v="10000"/>
  </r>
  <r>
    <n v="1611"/>
    <x v="1600"/>
    <s v="NORTH STAR  XLIII 34/Z 43-34S"/>
    <n v="9400"/>
  </r>
  <r>
    <n v="1612"/>
    <x v="1601"/>
    <s v="North Star  XLIII -80"/>
    <n v="10000"/>
  </r>
  <r>
    <n v="1613"/>
    <x v="1602"/>
    <s v="NORTH STAR  XLIV  - 18"/>
    <n v="10300"/>
  </r>
  <r>
    <n v="1614"/>
    <x v="1603"/>
    <s v="NORTH STAR  XLIV - 20"/>
    <n v="10300"/>
  </r>
  <r>
    <n v="1615"/>
    <x v="1604"/>
    <s v="NORTH STAR  XLIV - 23"/>
    <n v="10000"/>
  </r>
  <r>
    <n v="1616"/>
    <x v="1605"/>
    <s v="North Star  XLIV - 26"/>
    <n v="10300"/>
  </r>
  <r>
    <n v="1617"/>
    <x v="1606"/>
    <s v="North Star  XLV - 2"/>
    <n v="10300"/>
  </r>
  <r>
    <n v="1618"/>
    <x v="1607"/>
    <s v="North Star  XLV -1"/>
    <n v="10000"/>
  </r>
  <r>
    <n v="1619"/>
    <x v="1608"/>
    <s v="North Star  XLVI - 3"/>
    <n v="10300"/>
  </r>
  <r>
    <n v="1620"/>
    <x v="1609"/>
    <s v="North Star  XLVI - 5"/>
    <n v="10000"/>
  </r>
  <r>
    <n v="1621"/>
    <x v="1610"/>
    <s v="North Star  XLVI - 6"/>
    <n v="10000"/>
  </r>
  <r>
    <n v="1622"/>
    <x v="1611"/>
    <s v="NORTH STAR  XLVI -2"/>
    <n v="10000"/>
  </r>
  <r>
    <n v="1623"/>
    <x v="1612"/>
    <s v="North Star  XLVI -4"/>
    <n v="10000"/>
  </r>
  <r>
    <n v="1624"/>
    <x v="1613"/>
    <s v="NORTH STAR XLIII-15/Z 43-15"/>
    <n v="7400"/>
  </r>
  <r>
    <n v="1625"/>
    <x v="1614"/>
    <s v="North Star XLIII-74  (Z 43 / 74 R)_x000a_642019820547311_x000a_"/>
    <n v="9400"/>
  </r>
  <r>
    <n v="1626"/>
    <x v="1615"/>
    <s v="NORTH STAR XLIV - 30"/>
    <n v="36000"/>
  </r>
  <r>
    <n v="1627"/>
    <x v="1616"/>
    <s v="NORTH STAR XLIV - 31"/>
    <n v="36000"/>
  </r>
  <r>
    <n v="1628"/>
    <x v="1617"/>
    <s v="NORTH STAR XLIV - 32"/>
    <n v="36000"/>
  </r>
  <r>
    <n v="1629"/>
    <x v="1618"/>
    <s v="North Star XLIV-16 (Z 44 / 16 R)_x000a_642019820491913_x000a_"/>
    <n v="9400"/>
  </r>
  <r>
    <n v="1630"/>
    <x v="1619"/>
    <s v="North Star XLIX - 29"/>
    <n v="36000"/>
  </r>
  <r>
    <n v="1631"/>
    <x v="1620"/>
    <s v="North Star XLV - 4"/>
    <n v="36000"/>
  </r>
  <r>
    <n v="1632"/>
    <x v="1621"/>
    <s v="NORTH STAR XLV - 7"/>
    <n v="35000"/>
  </r>
  <r>
    <n v="1633"/>
    <x v="1622"/>
    <s v="North Star XLVI -  8"/>
    <n v="36000"/>
  </r>
  <r>
    <n v="1634"/>
    <x v="1623"/>
    <s v="NORTH STAR XLVI - 10"/>
    <n v="35000"/>
  </r>
  <r>
    <n v="1635"/>
    <x v="1624"/>
    <s v="NORTH STAR XLVI - 11"/>
    <n v="37700"/>
  </r>
  <r>
    <n v="1636"/>
    <x v="1625"/>
    <s v="North Star XLVI - 7"/>
    <n v="34000"/>
  </r>
  <r>
    <n v="1637"/>
    <x v="1626"/>
    <s v="North-Star XLII-30"/>
    <n v="10000"/>
  </r>
  <r>
    <n v="1638"/>
    <x v="1627"/>
    <s v="North-Star XLII-39"/>
    <n v="10000"/>
  </r>
  <r>
    <n v="1639"/>
    <x v="1628"/>
    <s v="North-Star XLIII-24"/>
    <n v="8000"/>
  </r>
  <r>
    <n v="1640"/>
    <x v="1629"/>
    <s v="North-Star XLIII-32"/>
    <n v="10000"/>
  </r>
  <r>
    <n v="1641"/>
    <x v="1630"/>
    <s v="North-Star XLIII-40"/>
    <n v="10000"/>
  </r>
  <r>
    <n v="1642"/>
    <x v="1631"/>
    <s v="North-Star XLIII-54"/>
    <n v="10000"/>
  </r>
  <r>
    <n v="1643"/>
    <x v="1632"/>
    <s v="North-Star XLIII-56"/>
    <n v="10000"/>
  </r>
  <r>
    <n v="1644"/>
    <x v="1633"/>
    <s v="North-Star XLIII-61"/>
    <n v="10000"/>
  </r>
  <r>
    <n v="1645"/>
    <x v="1634"/>
    <s v="North-Star XLIII-64"/>
    <n v="10000"/>
  </r>
  <r>
    <n v="1646"/>
    <x v="1635"/>
    <s v="North-Star XLIII-65"/>
    <n v="10000"/>
  </r>
  <r>
    <n v="1647"/>
    <x v="1636"/>
    <s v="North-Star XLIII-68"/>
    <n v="10000"/>
  </r>
  <r>
    <n v="1648"/>
    <x v="1637"/>
    <s v="North-Star XLIV-1"/>
    <n v="10000"/>
  </r>
  <r>
    <n v="1649"/>
    <x v="1638"/>
    <s v="North-Star XLIV-3"/>
    <n v="10000"/>
  </r>
  <r>
    <n v="1650"/>
    <x v="1639"/>
    <s v="North-Star XLIV-5"/>
    <n v="10000"/>
  </r>
  <r>
    <n v="1651"/>
    <x v="1640"/>
    <s v="NUROFEN"/>
    <n v="10000"/>
  </r>
  <r>
    <n v="1652"/>
    <x v="1641"/>
    <s v="OCEAN O-6/2007"/>
    <n v="10300"/>
  </r>
  <r>
    <n v="1653"/>
    <x v="1642"/>
    <s v="OCELIA/Z-1 J"/>
    <n v="8900"/>
  </r>
  <r>
    <n v="1654"/>
    <x v="1643"/>
    <s v="ODESSA"/>
    <n v="8900"/>
  </r>
  <r>
    <n v="1655"/>
    <x v="1644"/>
    <s v="ODIN"/>
    <n v="31500"/>
  </r>
  <r>
    <n v="1656"/>
    <x v="1645"/>
    <s v="ODISEU"/>
    <n v="2775"/>
  </r>
  <r>
    <n v="1657"/>
    <x v="1646"/>
    <s v="ODOR O 45"/>
    <n v="2900.14"/>
  </r>
  <r>
    <n v="1658"/>
    <x v="1647"/>
    <s v="ODORHEU AI 29"/>
    <n v="6400"/>
  </r>
  <r>
    <n v="1659"/>
    <x v="1648"/>
    <s v="Ofelia/B-3J"/>
    <n v="9700"/>
  </r>
  <r>
    <n v="1660"/>
    <x v="1649"/>
    <s v="OFITER O-43/1996"/>
    <n v="2900.14"/>
  </r>
  <r>
    <n v="1661"/>
    <x v="1650"/>
    <s v="OLAF"/>
    <n v="9400"/>
  </r>
  <r>
    <n v="1662"/>
    <x v="1651"/>
    <s v="OLIMP (D/Vi 4)"/>
    <n v="36000"/>
  </r>
  <r>
    <n v="1663"/>
    <x v="1652"/>
    <s v="Olivia    (Ip / 19 J)_x000a_642019820563753_x000a_"/>
    <n v="8900"/>
  </r>
  <r>
    <n v="1664"/>
    <x v="1653"/>
    <s v="OLIVIU"/>
    <n v="9400"/>
  </r>
  <r>
    <n v="1665"/>
    <x v="1654"/>
    <s v="OLT"/>
    <n v="9400"/>
  </r>
  <r>
    <n v="1666"/>
    <x v="1655"/>
    <s v="OLTENITA"/>
    <n v="7200"/>
  </r>
  <r>
    <n v="1667"/>
    <x v="1656"/>
    <s v="Omar"/>
    <n v="7400"/>
  </r>
  <r>
    <n v="1668"/>
    <x v="1657"/>
    <s v="OMEGA"/>
    <n v="30000"/>
  </r>
  <r>
    <n v="1669"/>
    <x v="1658"/>
    <s v="OMERO"/>
    <n v="9400"/>
  </r>
  <r>
    <n v="1670"/>
    <x v="1659"/>
    <s v="OMIDA"/>
    <n v="7200"/>
  </r>
  <r>
    <n v="1671"/>
    <x v="1660"/>
    <s v="ONDA ( D / Sf 38 )"/>
    <n v="9400"/>
  </r>
  <r>
    <n v="1672"/>
    <x v="1661"/>
    <s v="ONUTA"/>
    <n v="9700"/>
  </r>
  <r>
    <n v="1673"/>
    <x v="1662"/>
    <s v="OPERA"/>
    <n v="9700"/>
  </r>
  <r>
    <n v="1674"/>
    <x v="1663"/>
    <s v="OPS"/>
    <n v="34000"/>
  </r>
  <r>
    <n v="1675"/>
    <x v="1664"/>
    <s v="ORIANA"/>
    <n v="30000"/>
  </r>
  <r>
    <n v="1676"/>
    <x v="1665"/>
    <s v="ORNAMENT/ Ep -10 J 00065DDEDE"/>
    <n v="7800"/>
  </r>
  <r>
    <n v="1677"/>
    <x v="1666"/>
    <s v="Orologiu"/>
    <n v="7400"/>
  </r>
  <r>
    <n v="1678"/>
    <x v="1667"/>
    <s v="ORSOLA / HADBAN XXXVIII - 6 (6M/H38)"/>
    <n v="9400"/>
  </r>
  <r>
    <n v="1679"/>
    <x v="1668"/>
    <s v="Osanda (R/Lt 50)"/>
    <n v="9800"/>
  </r>
  <r>
    <n v="1680"/>
    <x v="1669"/>
    <s v="Oscar/B-7 J"/>
    <n v="7600"/>
  </r>
  <r>
    <n v="1681"/>
    <x v="1670"/>
    <s v="Oscar-B-7 J"/>
    <n v="9400"/>
  </r>
  <r>
    <n v="1682"/>
    <x v="1671"/>
    <s v="OSMAN (O-11 J)"/>
    <n v="9400"/>
  </r>
  <r>
    <n v="1683"/>
    <x v="1672"/>
    <s v="OSTIA 54C/Va"/>
    <n v="9400"/>
  </r>
  <r>
    <n v="1684"/>
    <x v="1673"/>
    <s v="OSTROV"/>
    <n v="31500"/>
  </r>
  <r>
    <n v="1685"/>
    <x v="1674"/>
    <s v="Otilia (O/14 J)"/>
    <n v="8900"/>
  </r>
  <r>
    <n v="1686"/>
    <x v="1675"/>
    <s v="OTMAR"/>
    <n v="31500"/>
  </r>
  <r>
    <n v="1687"/>
    <x v="1676"/>
    <s v="Otto (Ip-5J) / 642019820008053"/>
    <n v="10300"/>
  </r>
  <r>
    <n v="1688"/>
    <x v="1677"/>
    <s v="Ousor IX - 101"/>
    <n v="8600"/>
  </r>
  <r>
    <n v="1689"/>
    <x v="1678"/>
    <s v="OUSOR IX - 30"/>
    <n v="2280"/>
  </r>
  <r>
    <n v="1690"/>
    <x v="1679"/>
    <s v="Ousor IX - 77/O 9 - 77 L"/>
    <n v="8000"/>
  </r>
  <r>
    <n v="1691"/>
    <x v="1680"/>
    <s v="Ousor IX - 99"/>
    <n v="8600"/>
  </r>
  <r>
    <n v="1692"/>
    <x v="1681"/>
    <s v="Ousor IX- 108 (O 9/108 L)"/>
    <n v="9400"/>
  </r>
  <r>
    <n v="1693"/>
    <x v="1682"/>
    <s v="Ousor IX-103   (O 9 - 103 L)"/>
    <n v="8000"/>
  </r>
  <r>
    <n v="1694"/>
    <x v="1683"/>
    <s v="OUSOR IX-119"/>
    <n v="8000"/>
  </r>
  <r>
    <n v="1695"/>
    <x v="1684"/>
    <s v="OUSOR IX-120"/>
    <n v="8000"/>
  </r>
  <r>
    <n v="1696"/>
    <x v="1685"/>
    <s v="OUSOR IX-121"/>
    <n v="8000"/>
  </r>
  <r>
    <n v="1697"/>
    <x v="1686"/>
    <s v="Ousor IX-124  (O 9 / 124 L)_x000a_642019820566467_x000a_"/>
    <n v="8000"/>
  </r>
  <r>
    <n v="1698"/>
    <x v="1687"/>
    <s v="Ousor IX-125  ( O 9 / 125 L)_x000a_642019820556160_x000a_"/>
    <n v="8000"/>
  </r>
  <r>
    <n v="1699"/>
    <x v="1688"/>
    <s v="OUSOR IX-59/O 9-59 L"/>
    <n v="7400"/>
  </r>
  <r>
    <n v="1700"/>
    <x v="1689"/>
    <s v="OUSOR IX-61/O 9-61 L"/>
    <n v="7000"/>
  </r>
  <r>
    <n v="1701"/>
    <x v="1690"/>
    <s v="OUSOR IX-65/O 9-65 L"/>
    <n v="6950"/>
  </r>
  <r>
    <n v="1702"/>
    <x v="1691"/>
    <s v="OUSOR IX-70/O 9 - 70 L"/>
    <n v="8000"/>
  </r>
  <r>
    <n v="1703"/>
    <x v="1692"/>
    <s v="OUSOR IX-72/O 9 - 72 L"/>
    <n v="8000"/>
  </r>
  <r>
    <n v="1704"/>
    <x v="1693"/>
    <s v="Ousor IX-89/O 9 - 89 L"/>
    <n v="8600"/>
  </r>
  <r>
    <n v="1705"/>
    <x v="1694"/>
    <s v="Ousor IX-90 /  O 9 - 90 L"/>
    <n v="9400"/>
  </r>
  <r>
    <n v="1706"/>
    <x v="1695"/>
    <s v="Ousor IX-91 /  O 9 - 91 L"/>
    <n v="8000"/>
  </r>
  <r>
    <n v="1707"/>
    <x v="1696"/>
    <s v="OUSOR IX-92L / 982000101668697"/>
    <n v="8600"/>
  </r>
  <r>
    <n v="1708"/>
    <x v="1697"/>
    <s v="Ousor IX-94/O 9 - 94 L"/>
    <n v="8000"/>
  </r>
  <r>
    <n v="1709"/>
    <x v="1698"/>
    <s v="OUSOR IX-95L / 982000101674193"/>
    <n v="8600"/>
  </r>
  <r>
    <n v="1710"/>
    <x v="1699"/>
    <s v="Ousor IX-98 / O 9 - 98 L"/>
    <n v="9400"/>
  </r>
  <r>
    <n v="1711"/>
    <x v="1700"/>
    <s v="OUSOR VIII-33"/>
    <n v="1750"/>
  </r>
  <r>
    <n v="1712"/>
    <x v="1701"/>
    <s v="Ousor X - 13"/>
    <n v="7215"/>
  </r>
  <r>
    <n v="1713"/>
    <x v="1702"/>
    <s v="Ousor X - 4"/>
    <n v="6800"/>
  </r>
  <r>
    <n v="1714"/>
    <x v="1703"/>
    <s v="Ousor X – 61   (O 10 / 61 L)_x000a_642019820550298_x000a_"/>
    <n v="8000"/>
  </r>
  <r>
    <n v="1715"/>
    <x v="1704"/>
    <s v="OUSOR X - 84"/>
    <n v="35000"/>
  </r>
  <r>
    <n v="1716"/>
    <x v="1705"/>
    <s v="OUSOR X - 85"/>
    <n v="34000"/>
  </r>
  <r>
    <n v="1717"/>
    <x v="1706"/>
    <s v="Ousor X- 46 (O 10/46 L)"/>
    <n v="8600"/>
  </r>
  <r>
    <n v="1718"/>
    <x v="1707"/>
    <s v="OUSOR X 62"/>
    <n v="8600"/>
  </r>
  <r>
    <n v="1719"/>
    <x v="1708"/>
    <s v="OUSOR X 63"/>
    <n v="8600"/>
  </r>
  <r>
    <n v="1720"/>
    <x v="1709"/>
    <s v="OUSOR X-14/O 10-14 L"/>
    <n v="6825"/>
  </r>
  <r>
    <n v="1721"/>
    <x v="1710"/>
    <s v="OUSOR X-16/O 10-16 L"/>
    <n v="6825"/>
  </r>
  <r>
    <n v="1722"/>
    <x v="1711"/>
    <s v="Ousor X-33/10 - 33 L"/>
    <n v="9400"/>
  </r>
  <r>
    <n v="1723"/>
    <x v="1712"/>
    <s v="Ousor X-34 /  O 10 - 34 L"/>
    <n v="9400"/>
  </r>
  <r>
    <n v="1724"/>
    <x v="1713"/>
    <s v="Ousor X-35/O 10 - 35 L"/>
    <n v="8600"/>
  </r>
  <r>
    <n v="1725"/>
    <x v="1714"/>
    <s v="Ousor X-37/O 10 - 37 L"/>
    <n v="8700"/>
  </r>
  <r>
    <n v="1726"/>
    <x v="1715"/>
    <s v="Ousor X-39  ( O 10 - 39 L)"/>
    <n v="8000"/>
  </r>
  <r>
    <n v="1727"/>
    <x v="1716"/>
    <s v="OUSOR X-47"/>
    <n v="8600"/>
  </r>
  <r>
    <n v="1728"/>
    <x v="1717"/>
    <s v="OUSOR X-57"/>
    <n v="8000"/>
  </r>
  <r>
    <n v="1729"/>
    <x v="1718"/>
    <s v="Ousor X-59    (O 10 / 59 L)_x000a_642019820557308_x000a_"/>
    <n v="8600"/>
  </r>
  <r>
    <n v="1730"/>
    <x v="1719"/>
    <s v="OUSOR X-9/O 10-9 L"/>
    <n v="7215"/>
  </r>
  <r>
    <n v="1731"/>
    <x v="1720"/>
    <s v="OUSOR XI - 17"/>
    <n v="36000"/>
  </r>
  <r>
    <n v="1732"/>
    <x v="1721"/>
    <s v="OUSOR XI - 21"/>
    <n v="35000"/>
  </r>
  <r>
    <n v="1733"/>
    <x v="1722"/>
    <s v="OUSOR XI 16"/>
    <n v="34000"/>
  </r>
  <r>
    <n v="1734"/>
    <x v="787"/>
    <s v="OUSOR XI 2"/>
    <n v="8600"/>
  </r>
  <r>
    <n v="1735"/>
    <x v="1723"/>
    <s v="OUSOR XI 7"/>
    <n v="8600"/>
  </r>
  <r>
    <n v="1736"/>
    <x v="1255"/>
    <s v="OUSOR XI 8"/>
    <n v="9400"/>
  </r>
  <r>
    <n v="1737"/>
    <x v="1394"/>
    <s v="OUSOR XI 9"/>
    <n v="9400"/>
  </r>
  <r>
    <n v="1738"/>
    <x v="1724"/>
    <s v="OUSOR XII - 12"/>
    <n v="34000"/>
  </r>
  <r>
    <n v="1739"/>
    <x v="1725"/>
    <s v="OUSOR XII - 14"/>
    <n v="36000"/>
  </r>
  <r>
    <n v="1740"/>
    <x v="1726"/>
    <s v="OUSOR XII 4"/>
    <n v="36000"/>
  </r>
  <r>
    <n v="1741"/>
    <x v="1727"/>
    <s v="OUSOR XII 7"/>
    <n v="36000"/>
  </r>
  <r>
    <n v="1742"/>
    <x v="1728"/>
    <s v="OXIGEN/Ep-7 J"/>
    <n v="7600"/>
  </r>
  <r>
    <n v="1743"/>
    <x v="1729"/>
    <s v="OZANA"/>
    <n v="9700"/>
  </r>
  <r>
    <n v="1744"/>
    <x v="1730"/>
    <s v="Ozonela (Ip/4J)"/>
    <n v="8900"/>
  </r>
  <r>
    <n v="1745"/>
    <x v="1731"/>
    <s v="Pablo /NEDJARI XIII - 10  (10 M /Nj13)"/>
    <n v="10000"/>
  </r>
  <r>
    <n v="1746"/>
    <x v="1732"/>
    <s v="PALADINE /NEDJARI XIII - 11 (11M/Nj13)"/>
    <n v="9400"/>
  </r>
  <r>
    <n v="1747"/>
    <x v="1733"/>
    <s v="PAMELA ( R / Ra 44 )"/>
    <n v="9400"/>
  </r>
  <r>
    <n v="1748"/>
    <x v="1734"/>
    <s v="PAMFILA"/>
    <n v="9400"/>
  </r>
  <r>
    <n v="1749"/>
    <x v="1735"/>
    <s v="PANDORA"/>
    <n v="9400"/>
  </r>
  <r>
    <n v="1750"/>
    <x v="1736"/>
    <s v="Parang"/>
    <n v="10000"/>
  </r>
  <r>
    <n v="1751"/>
    <x v="1737"/>
    <s v="PARANG / BA-38 00065ECC6F"/>
    <n v="7215"/>
  </r>
  <r>
    <n v="1752"/>
    <x v="1738"/>
    <s v="PASNIC Vt-10"/>
    <n v="7600"/>
  </r>
  <r>
    <n v="1753"/>
    <x v="1739"/>
    <s v="PASQUAL / IBN GALAL II - 50 (50M / IG2)"/>
    <n v="10000"/>
  </r>
  <r>
    <n v="1754"/>
    <x v="1740"/>
    <s v="PATIMA"/>
    <n v="9400"/>
  </r>
  <r>
    <n v="1755"/>
    <x v="1741"/>
    <s v="PATRICIU"/>
    <n v="10000"/>
  </r>
  <r>
    <n v="1756"/>
    <x v="1742"/>
    <s v="PATRIK"/>
    <n v="10000"/>
  </r>
  <r>
    <n v="1757"/>
    <x v="1743"/>
    <s v="Paul /IBN GALAL II - 47 (47 M / IG 2)"/>
    <n v="10000"/>
  </r>
  <r>
    <n v="1758"/>
    <x v="1744"/>
    <s v="PAULA /MERSUCH XXVI - 7 (7M/M26) ."/>
    <n v="9400"/>
  </r>
  <r>
    <n v="1759"/>
    <x v="1745"/>
    <s v="PEGAS/Vi-17"/>
    <n v="7600"/>
  </r>
  <r>
    <n v="1760"/>
    <x v="1746"/>
    <s v="PEGASU / NEDJARI XII - 30 (30M/Nj 12)"/>
    <n v="10000"/>
  </r>
  <r>
    <n v="1761"/>
    <x v="1747"/>
    <s v="PELERIN/C 4 I 0065D87C2"/>
    <n v="7600"/>
  </r>
  <r>
    <n v="1762"/>
    <x v="1748"/>
    <s v="PERUZEA/Ib-3"/>
    <n v="7200"/>
  </r>
  <r>
    <n v="1763"/>
    <x v="1749"/>
    <s v="PETRUT TV-31 J 00065EA401"/>
    <n v="10000"/>
  </r>
  <r>
    <n v="1764"/>
    <x v="1750"/>
    <s v="PIETROSU X-54/0006558B67A"/>
    <n v="7245"/>
  </r>
  <r>
    <n v="1765"/>
    <x v="1751"/>
    <s v="PIETROSU X-58/00065DD222"/>
    <n v="6845"/>
  </r>
  <r>
    <n v="1766"/>
    <x v="1752"/>
    <s v="Pietrosu X-70/P 10 - 70 L"/>
    <n v="9400"/>
  </r>
  <r>
    <n v="1767"/>
    <x v="1753"/>
    <s v="Pietrosu X-74   (Pi 10 - 74 L)"/>
    <n v="8600"/>
  </r>
  <r>
    <n v="1768"/>
    <x v="1754"/>
    <s v="PIETROSU XI 11"/>
    <n v="36000"/>
  </r>
  <r>
    <n v="1769"/>
    <x v="1755"/>
    <s v="Pietrosu XI- 32 (P 11/32 L)"/>
    <n v="8600"/>
  </r>
  <r>
    <n v="1770"/>
    <x v="1756"/>
    <s v="Pietrosu XI- 37 (P 11/37 L)"/>
    <n v="8600"/>
  </r>
  <r>
    <n v="1771"/>
    <x v="1757"/>
    <s v="PIETROSU XI 61"/>
    <n v="8600"/>
  </r>
  <r>
    <n v="1772"/>
    <x v="1758"/>
    <s v="PIETROSU XI 62"/>
    <n v="8000"/>
  </r>
  <r>
    <n v="1773"/>
    <x v="1399"/>
    <s v="PIETROSU XI 66"/>
    <n v="8600"/>
  </r>
  <r>
    <n v="1774"/>
    <x v="1759"/>
    <s v="PIETROSU XI 72"/>
    <n v="36000"/>
  </r>
  <r>
    <n v="1775"/>
    <x v="1760"/>
    <s v="Pietrosu XI-15 / P 11 - 15 L"/>
    <n v="9400"/>
  </r>
  <r>
    <n v="1776"/>
    <x v="1761"/>
    <s v="Pietrosu XI-16 / P 11- 16 L"/>
    <n v="8600"/>
  </r>
  <r>
    <n v="1777"/>
    <x v="1762"/>
    <s v="Pietrosu XI-17/P 11 - 17 L"/>
    <n v="9400"/>
  </r>
  <r>
    <n v="1778"/>
    <x v="1763"/>
    <s v="Pietrosu XI-19/P 11 - 19 L"/>
    <n v="9400"/>
  </r>
  <r>
    <n v="1779"/>
    <x v="1764"/>
    <s v="PIETROSU XI-1L / 00065E86AE"/>
    <n v="7215"/>
  </r>
  <r>
    <n v="1780"/>
    <x v="1765"/>
    <s v="Pietrosu XI-20/P 11 - 20 L"/>
    <n v="9400"/>
  </r>
  <r>
    <n v="1781"/>
    <x v="1766"/>
    <s v="Pietrosu XI-22/P 11- 22 L"/>
    <n v="9400"/>
  </r>
  <r>
    <n v="1782"/>
    <x v="1767"/>
    <s v="Pietrosu XI-23/P 11 - 23 L"/>
    <n v="9400"/>
  </r>
  <r>
    <n v="1783"/>
    <x v="1768"/>
    <s v="Pietrosu XI-26   (Pi 11 - 26 L)"/>
    <n v="8600"/>
  </r>
  <r>
    <n v="1784"/>
    <x v="1769"/>
    <s v="Pietrosu XI-27 ( Pi 11 / 27 L )"/>
    <n v="9400"/>
  </r>
  <r>
    <n v="1785"/>
    <x v="1770"/>
    <s v="Pietrosu XI-40 ( P 11 - 40 L) / 98600000342159"/>
    <n v="9400"/>
  </r>
  <r>
    <n v="1786"/>
    <x v="1771"/>
    <s v="Pietrosu XI-42 ( P 11-42L) / 986000003738422"/>
    <n v="8000"/>
  </r>
  <r>
    <n v="1787"/>
    <x v="1772"/>
    <s v="Pietrosu XI-43 ( P 11 - 43 L ) / 9860000036796"/>
    <n v="8600"/>
  </r>
  <r>
    <n v="1788"/>
    <x v="1773"/>
    <s v="PIETROSU XI-51"/>
    <n v="8000"/>
  </r>
  <r>
    <n v="1789"/>
    <x v="1774"/>
    <s v="PIETROSU XI-52"/>
    <n v="8600"/>
  </r>
  <r>
    <n v="1790"/>
    <x v="1775"/>
    <s v="PIETROSU XI-53"/>
    <n v="9400"/>
  </r>
  <r>
    <n v="1791"/>
    <x v="1776"/>
    <s v="PIETROSU XI-54"/>
    <n v="9400"/>
  </r>
  <r>
    <n v="1792"/>
    <x v="1777"/>
    <s v="Pietrosu XI-55    (Pi 11 / 55 L)_x000a_642019820556712_x000a_"/>
    <n v="8600"/>
  </r>
  <r>
    <n v="1793"/>
    <x v="1778"/>
    <s v="PIETROSU XII - 14"/>
    <n v="35000"/>
  </r>
  <r>
    <n v="1794"/>
    <x v="1779"/>
    <s v="PIETROSU XII - 15"/>
    <n v="35000"/>
  </r>
  <r>
    <n v="1795"/>
    <x v="1780"/>
    <s v="PIETROSU XII - 16"/>
    <n v="36000"/>
  </r>
  <r>
    <n v="1796"/>
    <x v="1781"/>
    <s v="PIETROSU XII - 18"/>
    <n v="34000"/>
  </r>
  <r>
    <n v="1797"/>
    <x v="1782"/>
    <s v="PIETROSU XII 8"/>
    <n v="8000"/>
  </r>
  <r>
    <n v="1798"/>
    <x v="1783"/>
    <s v="PIETROSU XII 9"/>
    <n v="34000"/>
  </r>
  <r>
    <n v="1799"/>
    <x v="1784"/>
    <s v="Pilot I - 33/P 1 - 33 L"/>
    <n v="9400"/>
  </r>
  <r>
    <n v="1800"/>
    <x v="1785"/>
    <s v="PILOT I 12"/>
    <n v="1251"/>
  </r>
  <r>
    <n v="1801"/>
    <x v="1786"/>
    <s v="PILOT I-32L / 982000101667277"/>
    <n v="9400"/>
  </r>
  <r>
    <n v="1802"/>
    <x v="1787"/>
    <s v="Pilot I-34/P 1 - 34 L"/>
    <n v="9400"/>
  </r>
  <r>
    <n v="1803"/>
    <x v="1788"/>
    <s v="Pilot I-36 ( P 1 - 36 L ) / 982000101674317"/>
    <n v="8900"/>
  </r>
  <r>
    <n v="1804"/>
    <x v="1789"/>
    <s v="Pilot I-37/P 1 - 37 L"/>
    <n v="9400"/>
  </r>
  <r>
    <n v="1805"/>
    <x v="1790"/>
    <s v="PISC (17 C/O )"/>
    <n v="10200"/>
  </r>
  <r>
    <n v="1806"/>
    <x v="1791"/>
    <s v="Pluto  XIX - 75"/>
    <n v="10000"/>
  </r>
  <r>
    <n v="1807"/>
    <x v="1792"/>
    <s v="PLUTO  XXV"/>
    <n v="10800"/>
  </r>
  <r>
    <n v="1808"/>
    <x v="1793"/>
    <s v="Pluto XIX - 100 (P19/100F)"/>
    <n v="10000"/>
  </r>
  <r>
    <n v="1809"/>
    <x v="1794"/>
    <s v="Pluto XIX - 18"/>
    <n v="4497"/>
  </r>
  <r>
    <n v="1810"/>
    <x v="1795"/>
    <s v="Pluto XIX - 39"/>
    <n v="8000"/>
  </r>
  <r>
    <n v="1811"/>
    <x v="1796"/>
    <s v="Pluto XIX - 55/P 19-55 F"/>
    <n v="7400"/>
  </r>
  <r>
    <n v="1812"/>
    <x v="1797"/>
    <s v="Pluto XIX - 78"/>
    <n v="10000"/>
  </r>
  <r>
    <n v="1813"/>
    <x v="1798"/>
    <s v="Pluto XIX – 92"/>
    <n v="10000"/>
  </r>
  <r>
    <n v="1814"/>
    <x v="1799"/>
    <s v="Pluto XIX - 97"/>
    <n v="10000"/>
  </r>
  <r>
    <n v="1815"/>
    <x v="1800"/>
    <s v="PLUTO XIX 52"/>
    <n v="8000"/>
  </r>
  <r>
    <n v="1816"/>
    <x v="1801"/>
    <s v="PLUTO XIX-88F / 642019820189365"/>
    <n v="10000"/>
  </r>
  <r>
    <n v="1817"/>
    <x v="1802"/>
    <s v="PLUTO XIX-89F / 642019820191636"/>
    <n v="10000"/>
  </r>
  <r>
    <n v="1818"/>
    <x v="1803"/>
    <s v="Pluto XIX-90/P 19-90F"/>
    <n v="10000"/>
  </r>
  <r>
    <n v="1819"/>
    <x v="1804"/>
    <s v="PLUTO XXI - 14"/>
    <n v="10000"/>
  </r>
  <r>
    <n v="1820"/>
    <x v="1805"/>
    <s v="PLUTO XXI - 15"/>
    <n v="10800"/>
  </r>
  <r>
    <n v="1821"/>
    <x v="1806"/>
    <s v="Pluto XXI - 26"/>
    <n v="10300"/>
  </r>
  <r>
    <n v="1822"/>
    <x v="1807"/>
    <s v="Pluto XXI- 12"/>
    <n v="9400"/>
  </r>
  <r>
    <n v="1823"/>
    <x v="1808"/>
    <s v="Pluto XXI-23    (P 21 / 23 F)_x000a_642019820344641_x000a_"/>
    <n v="10000"/>
  </r>
  <r>
    <n v="1824"/>
    <x v="1809"/>
    <s v="Pluto XXII - 1"/>
    <n v="10000"/>
  </r>
  <r>
    <n v="1825"/>
    <x v="1810"/>
    <s v="PLUTO XXV - 10"/>
    <n v="36000"/>
  </r>
  <r>
    <n v="1826"/>
    <x v="1811"/>
    <s v="PLUTO XXV - 11"/>
    <n v="36000"/>
  </r>
  <r>
    <n v="1827"/>
    <x v="1812"/>
    <s v="PLUTO XXV - 4"/>
    <n v="10000"/>
  </r>
  <r>
    <n v="1828"/>
    <x v="1813"/>
    <s v="PLUTO XXV - 5"/>
    <n v="10300"/>
  </r>
  <r>
    <n v="1829"/>
    <x v="1814"/>
    <s v="PLUTO XXV - 7"/>
    <n v="36000"/>
  </r>
  <r>
    <n v="1830"/>
    <x v="1815"/>
    <s v="Pluto XXV-2  (P 25 / 2 F)_x000a_642019820372582_x000a_"/>
    <n v="10000"/>
  </r>
  <r>
    <n v="1831"/>
    <x v="1816"/>
    <s v="Pluto XXV-3   (P 25 / 3 F)_x000a_642019820345127_x000a_"/>
    <n v="10300"/>
  </r>
  <r>
    <n v="1832"/>
    <x v="1817"/>
    <s v="PLUTO XXV-9"/>
    <n v="36000"/>
  </r>
  <r>
    <n v="1833"/>
    <x v="1818"/>
    <s v="PLUTO XXVII - 1"/>
    <n v="37700"/>
  </r>
  <r>
    <n v="1834"/>
    <x v="1819"/>
    <s v="Poienita/20 C-BA"/>
    <n v="9400"/>
  </r>
  <r>
    <n v="1835"/>
    <x v="1820"/>
    <s v="POLAC / NEDJARI XIII - 12 ( 12M / Nj13 )"/>
    <n v="10000"/>
  </r>
  <r>
    <n v="1836"/>
    <x v="1821"/>
    <s v="Polina/48 C-Cz"/>
    <n v="10300"/>
  </r>
  <r>
    <n v="1837"/>
    <x v="1822"/>
    <s v="POLLY / SIGLAVY BAGDADY XVIII - 8 (8M/SB18) IM"/>
    <n v="9400"/>
  </r>
  <r>
    <n v="1838"/>
    <x v="1823"/>
    <s v="POLONIC/Vt-11"/>
    <n v="7600"/>
  </r>
  <r>
    <n v="1839"/>
    <x v="1824"/>
    <s v="Poly"/>
    <n v="10000"/>
  </r>
  <r>
    <n v="1840"/>
    <x v="1825"/>
    <s v="Poznas"/>
    <n v="10800"/>
  </r>
  <r>
    <n v="1841"/>
    <x v="1826"/>
    <s v="PREPOZITIA"/>
    <n v="2234.81"/>
  </r>
  <r>
    <n v="1842"/>
    <x v="1827"/>
    <s v="Prislop IX - 96"/>
    <n v="2734"/>
  </r>
  <r>
    <n v="1843"/>
    <x v="1828"/>
    <s v="PRISLOP X-29 L"/>
    <n v="7245"/>
  </r>
  <r>
    <n v="1844"/>
    <x v="1829"/>
    <s v="PRISLOP X-46"/>
    <n v="10000"/>
  </r>
  <r>
    <n v="1845"/>
    <x v="1830"/>
    <s v="Prislop X-53/P 10 - 53 L"/>
    <n v="8000"/>
  </r>
  <r>
    <n v="1846"/>
    <x v="1831"/>
    <s v="Prislop X-54/P 10 - 54 L"/>
    <n v="8000"/>
  </r>
  <r>
    <n v="1847"/>
    <x v="1832"/>
    <s v="Prislop X-56/P 10 - 56 L"/>
    <n v="8000"/>
  </r>
  <r>
    <n v="1848"/>
    <x v="1833"/>
    <s v="Prislop X-58/P 10 - 58 L"/>
    <n v="9400"/>
  </r>
  <r>
    <n v="1849"/>
    <x v="1834"/>
    <s v="Prislop X-63 ( Pr 10 / 63 L )"/>
    <n v="9400"/>
  </r>
  <r>
    <n v="1850"/>
    <x v="1835"/>
    <s v="Prislop X-65  ( Pr 10 - 65 L)"/>
    <n v="8600"/>
  </r>
  <r>
    <n v="1851"/>
    <x v="1836"/>
    <s v="Prislop XI - 5 ( P 11-5 L) / 986000003682127"/>
    <n v="8600"/>
  </r>
  <r>
    <n v="1852"/>
    <x v="1837"/>
    <s v="PRISLOP XI - 55"/>
    <n v="36000"/>
  </r>
  <r>
    <n v="1853"/>
    <x v="1838"/>
    <s v="PRISLOP XI 28"/>
    <n v="8000"/>
  </r>
  <r>
    <n v="1854"/>
    <x v="1839"/>
    <s v="PRISLOP XI 29"/>
    <n v="8600"/>
  </r>
  <r>
    <n v="1855"/>
    <x v="1840"/>
    <s v="PRISLOP XI 33"/>
    <n v="8600"/>
  </r>
  <r>
    <n v="1856"/>
    <x v="1841"/>
    <s v="PRISLOP XI 34"/>
    <n v="8000"/>
  </r>
  <r>
    <n v="1857"/>
    <x v="1842"/>
    <s v="PRISLOP XI 35"/>
    <n v="8000"/>
  </r>
  <r>
    <n v="1858"/>
    <x v="1843"/>
    <s v="PRISLOP XI 36"/>
    <n v="8600"/>
  </r>
  <r>
    <n v="1859"/>
    <x v="792"/>
    <s v="PRISLOP XI 37"/>
    <n v="9400"/>
  </r>
  <r>
    <n v="1860"/>
    <x v="1844"/>
    <s v="PRISLOP XI 38"/>
    <n v="8600"/>
  </r>
  <r>
    <n v="1861"/>
    <x v="909"/>
    <s v="PRISLOP XI 40"/>
    <n v="8600"/>
  </r>
  <r>
    <n v="1862"/>
    <x v="550"/>
    <s v="PRISLOP XI 41"/>
    <n v="9400"/>
  </r>
  <r>
    <n v="1863"/>
    <x v="1248"/>
    <s v="PRISLOP XI 42"/>
    <n v="9400"/>
  </r>
  <r>
    <n v="1864"/>
    <x v="1845"/>
    <s v="PRISLOP XI 43"/>
    <n v="8000"/>
  </r>
  <r>
    <n v="1865"/>
    <x v="1846"/>
    <s v="PRISLOP XI 48"/>
    <n v="34000"/>
  </r>
  <r>
    <n v="1866"/>
    <x v="1847"/>
    <s v="PRISLOP XI 50"/>
    <n v="36000"/>
  </r>
  <r>
    <n v="1867"/>
    <x v="1848"/>
    <s v="PRISLOP XI 53"/>
    <n v="36000"/>
  </r>
  <r>
    <n v="1868"/>
    <x v="1849"/>
    <s v="PRISLOP XI-10"/>
    <n v="8600"/>
  </r>
  <r>
    <n v="1869"/>
    <x v="1850"/>
    <s v="PRISLOP XI-11"/>
    <n v="8600"/>
  </r>
  <r>
    <n v="1870"/>
    <x v="1851"/>
    <s v="PRISLOP XI-13"/>
    <n v="8600"/>
  </r>
  <r>
    <n v="1871"/>
    <x v="1852"/>
    <s v="PRISLOP XI-17"/>
    <n v="8000"/>
  </r>
  <r>
    <n v="1872"/>
    <x v="1853"/>
    <s v="PRISLOP XI-20"/>
    <n v="8000"/>
  </r>
  <r>
    <n v="1873"/>
    <x v="1854"/>
    <s v="Prislop XI-26  (P 11 / 26 L)_x000a_642019820569970_x000a_"/>
    <n v="8000"/>
  </r>
  <r>
    <n v="1874"/>
    <x v="1855"/>
    <s v="Prislop XI-3 ( P 11-3 L) / 986000003680637"/>
    <n v="8000"/>
  </r>
  <r>
    <n v="1875"/>
    <x v="1856"/>
    <s v="Prislop XI-6 ( P 11-6 L) / 986000003679037"/>
    <n v="8600"/>
  </r>
  <r>
    <n v="1876"/>
    <x v="1857"/>
    <s v="PRISLOP XII - 2"/>
    <n v="35000"/>
  </r>
  <r>
    <n v="1877"/>
    <x v="1858"/>
    <s v="PRISLOP XII - 3"/>
    <n v="34000"/>
  </r>
  <r>
    <n v="1878"/>
    <x v="1859"/>
    <s v="PRISLOP XII - 6"/>
    <n v="35000"/>
  </r>
  <r>
    <n v="1879"/>
    <x v="1860"/>
    <s v="PRISLOP XII - 8"/>
    <n v="36000"/>
  </r>
  <r>
    <n v="1880"/>
    <x v="1861"/>
    <s v="RABI / SIGLAVY BAGDADY XVIII - 12 (12M/SB 18 )"/>
    <n v="10000"/>
  </r>
  <r>
    <n v="1881"/>
    <x v="1862"/>
    <s v="RAISA / IBN GALAL II - 51 (51M - I2)642019820021168"/>
    <n v="9400"/>
  </r>
  <r>
    <n v="1882"/>
    <x v="1863"/>
    <s v="RAMYA"/>
    <n v="35000"/>
  </r>
  <r>
    <n v="1883"/>
    <x v="1864"/>
    <s v="RARO"/>
    <n v="10000"/>
  </r>
  <r>
    <n v="1884"/>
    <x v="1865"/>
    <s v="RASFATATA"/>
    <n v="9400"/>
  </r>
  <r>
    <n v="1885"/>
    <x v="1866"/>
    <s v="RASHA / HADBAN XXXVIII - 13(13M/H38)"/>
    <n v="9400"/>
  </r>
  <r>
    <n v="1886"/>
    <x v="1867"/>
    <s v="RASHID"/>
    <n v="10000"/>
  </r>
  <r>
    <n v="1887"/>
    <x v="1868"/>
    <s v="RASUL /CYGAJ 72 (72M/Cy) ."/>
    <n v="10000"/>
  </r>
  <r>
    <n v="1888"/>
    <x v="1869"/>
    <s v="Reduta/Gi-18 J"/>
    <n v="9400"/>
  </r>
  <r>
    <n v="1889"/>
    <x v="1870"/>
    <s v="Reg ina    Antoa neta 14)"/>
    <n v="9400"/>
  </r>
  <r>
    <n v="1890"/>
    <x v="1871"/>
    <s v="Rega ta (12 C- Va)"/>
    <n v="10300"/>
  </r>
  <r>
    <n v="1891"/>
    <x v="1872"/>
    <s v="Regina Ana/K-52"/>
    <n v="9400"/>
  </r>
  <r>
    <n v="1892"/>
    <x v="1873"/>
    <s v="Relaxa (D/K 110)"/>
    <n v="10000"/>
  </r>
  <r>
    <n v="1893"/>
    <x v="1874"/>
    <s v="RIGA/Ib-8"/>
    <n v="7200"/>
  </r>
  <r>
    <n v="1894"/>
    <x v="1875"/>
    <s v="RIMA /SIGLAVY BAGDADY XVIII - 11 (11M/SB18 )"/>
    <n v="9400"/>
  </r>
  <r>
    <n v="1895"/>
    <x v="1876"/>
    <s v="Robinia/Ba-51 J"/>
    <n v="9400"/>
  </r>
  <r>
    <n v="1896"/>
    <x v="1877"/>
    <s v="Romanita/D-Sf 19"/>
    <n v="9700"/>
  </r>
  <r>
    <n v="1897"/>
    <x v="1878"/>
    <s v="Romantica/Fd-11 J"/>
    <n v="9400"/>
  </r>
  <r>
    <n v="1898"/>
    <x v="1879"/>
    <s v="Roza/Ba-49 J"/>
    <n v="10300"/>
  </r>
  <r>
    <n v="1899"/>
    <x v="1880"/>
    <s v="ROZMARIN / HADBAN  XXXVIII - 14 (14 M/H38)"/>
    <n v="10000"/>
  </r>
  <r>
    <n v="1900"/>
    <x v="1881"/>
    <s v="RUMBA"/>
    <n v="2800"/>
  </r>
  <r>
    <n v="1901"/>
    <x v="1882"/>
    <s v="Ruslan/Jr-12 J"/>
    <n v="10800"/>
  </r>
  <r>
    <n v="1902"/>
    <x v="1883"/>
    <s v="RUSTIC /Ib-10"/>
    <n v="7600"/>
  </r>
  <r>
    <n v="1903"/>
    <x v="1884"/>
    <s v="S CAPRIOLA XX-7/2003"/>
    <n v="7220"/>
  </r>
  <r>
    <n v="1904"/>
    <x v="1885"/>
    <s v="Safira/Mersuch XXVI-11M (11M-M26)/642019820201645"/>
    <n v="9400"/>
  </r>
  <r>
    <n v="1905"/>
    <x v="1886"/>
    <s v="SAGA / GAZAL XIX - 19 ( 19M - G19)642019820020254"/>
    <n v="9400"/>
  </r>
  <r>
    <n v="1906"/>
    <x v="1887"/>
    <s v="Sam / Siglavy Bagdady XVIII-14 M  ( 14M-SB18 ) / 642019820201730"/>
    <n v="10000"/>
  </r>
  <r>
    <n v="1907"/>
    <x v="1888"/>
    <s v="Samson / Siglavy Bagdady XVIII -17M ( 17M-SB18) / 642019820200890"/>
    <n v="10000"/>
  </r>
  <r>
    <n v="1908"/>
    <x v="1889"/>
    <s v="SAMUEL/CYGAJ 77 ( 77M - Cy 1)"/>
    <n v="10000"/>
  </r>
  <r>
    <n v="1909"/>
    <x v="1890"/>
    <s v="San Remo/G-13 J"/>
    <n v="10000"/>
  </r>
  <r>
    <n v="1910"/>
    <x v="1891"/>
    <s v="SARA ( R / Kd 51 )"/>
    <n v="9400"/>
  </r>
  <r>
    <n v="1911"/>
    <x v="1892"/>
    <s v="SARA / GAZAL XX - 1 (11M - G20)642019820013974."/>
    <n v="9400"/>
  </r>
  <r>
    <n v="1912"/>
    <x v="1893"/>
    <s v="SARA IIi"/>
    <n v="9400"/>
  </r>
  <r>
    <n v="1913"/>
    <x v="1894"/>
    <s v="SARATEL/Tm-30"/>
    <n v="7400"/>
  </r>
  <r>
    <n v="1914"/>
    <x v="1895"/>
    <s v="SASHA / CYGAJ I - 4 (94 M - Cy 1)642019820198570"/>
    <n v="10000"/>
  </r>
  <r>
    <n v="1915"/>
    <x v="1896"/>
    <s v="SATELIT Fa-3 HB / 000658BE7F"/>
    <n v="2500"/>
  </r>
  <r>
    <n v="1916"/>
    <x v="1897"/>
    <s v="Saveli / Cygaj I-5 ( 5M - Cy 1) / 642019820200833"/>
    <n v="10000"/>
  </r>
  <r>
    <n v="1917"/>
    <x v="1898"/>
    <s v="SC XVIII-24/2000"/>
    <n v="7410"/>
  </r>
  <r>
    <n v="1918"/>
    <x v="1899"/>
    <s v="Seara Buna/G-14J"/>
    <n v="9400"/>
  </r>
  <r>
    <n v="1919"/>
    <x v="1900"/>
    <s v="SECRETARIAT"/>
    <n v="10000"/>
  </r>
  <r>
    <n v="1920"/>
    <x v="1901"/>
    <s v="Selena / Hadban XXXVIII-19 M ( 19 M - H 38 ) / 642019820011682_x000a_"/>
    <n v="9400"/>
  </r>
  <r>
    <n v="1921"/>
    <x v="1902"/>
    <s v="SELENAR"/>
    <n v="9400"/>
  </r>
  <r>
    <n v="1922"/>
    <x v="1903"/>
    <s v="SELI; 2020; AMP, En 10/R; Jud. Buzau; loc. Rusetu"/>
    <n v="31500"/>
  </r>
  <r>
    <n v="1923"/>
    <x v="1904"/>
    <s v="SEMIDA/CYGAJ I - 6 (6M - Cy 1 ) 642019820202083"/>
    <n v="9400"/>
  </r>
  <r>
    <n v="1924"/>
    <x v="1905"/>
    <s v="SENORITA"/>
    <n v="9400"/>
  </r>
  <r>
    <n v="1925"/>
    <x v="1906"/>
    <s v="SERENA"/>
    <n v="10300"/>
  </r>
  <r>
    <n v="1926"/>
    <x v="1907"/>
    <s v="SHAGYA LXII - 61"/>
    <n v="10000"/>
  </r>
  <r>
    <n v="1927"/>
    <x v="1908"/>
    <s v="SHAGYA LXII - 75"/>
    <n v="9400"/>
  </r>
  <r>
    <n v="1928"/>
    <x v="1909"/>
    <s v="SHAGYA LXII - 76"/>
    <n v="10000"/>
  </r>
  <r>
    <n v="1929"/>
    <x v="1910"/>
    <s v="SHAGYA LXII - 80"/>
    <n v="9400"/>
  </r>
  <r>
    <n v="1930"/>
    <x v="1911"/>
    <s v="SHAGYA LXII - 83"/>
    <n v="10000"/>
  </r>
  <r>
    <n v="1931"/>
    <x v="1912"/>
    <s v="SHAGYA LXII - 84"/>
    <n v="9400"/>
  </r>
  <r>
    <n v="1932"/>
    <x v="1913"/>
    <s v="SHAGYA LXII - 88"/>
    <n v="34000"/>
  </r>
  <r>
    <n v="1933"/>
    <x v="1723"/>
    <s v="SHAGYA LXII - 89"/>
    <n v="34000"/>
  </r>
  <r>
    <n v="1934"/>
    <x v="1845"/>
    <s v="SHAGYA LXII - 91"/>
    <n v="36000"/>
  </r>
  <r>
    <n v="1935"/>
    <x v="754"/>
    <s v="SHAGYA LXII - 92"/>
    <n v="36000"/>
  </r>
  <r>
    <n v="1936"/>
    <x v="1914"/>
    <s v="SHAGYA LXII-20 / S 62 - 20 R"/>
    <n v="10000"/>
  </r>
  <r>
    <n v="1937"/>
    <x v="1915"/>
    <s v="Shagya LXII-34 ( Sh 62 / 34 R )"/>
    <n v="10000"/>
  </r>
  <r>
    <n v="1938"/>
    <x v="1916"/>
    <s v="Shagya LXII-36/S 62 - 36 R"/>
    <n v="10000"/>
  </r>
  <r>
    <n v="1939"/>
    <x v="1917"/>
    <s v="Shagya LXII-37 ( Sh 62 / 37 R )"/>
    <n v="9400"/>
  </r>
  <r>
    <n v="1940"/>
    <x v="1918"/>
    <s v="Shagya LXII-44 (Sh 62/44 R)"/>
    <n v="10000"/>
  </r>
  <r>
    <n v="1941"/>
    <x v="1919"/>
    <s v="Shagya LXII-52 (Sh 62 - 52 R) 642019820489287"/>
    <n v="9400"/>
  </r>
  <r>
    <n v="1942"/>
    <x v="1920"/>
    <s v="Shagya LXII-69   (Sh 62 / 69 R)_x000a_642019820556140_x000a_"/>
    <n v="9400"/>
  </r>
  <r>
    <n v="1943"/>
    <x v="1921"/>
    <s v="SHAGYA LXII-7/S 62-7 R"/>
    <n v="7600"/>
  </r>
  <r>
    <n v="1944"/>
    <x v="1922"/>
    <s v="SHAGYA LXII-8/S 62-8 R"/>
    <n v="7600"/>
  </r>
  <r>
    <n v="1945"/>
    <x v="1923"/>
    <s v="SHAGYA LXIII-3/00065DDA63"/>
    <n v="7800"/>
  </r>
  <r>
    <n v="1946"/>
    <x v="1924"/>
    <s v="SIGL.CAPRIOLA XXII - 39"/>
    <n v="10300"/>
  </r>
  <r>
    <n v="1947"/>
    <x v="1925"/>
    <s v="SIGL.CAPRIOLA XXVII - 2"/>
    <n v="10300"/>
  </r>
  <r>
    <n v="1948"/>
    <x v="1926"/>
    <s v="SIGL.CAPRIOLA XXX - 1"/>
    <n v="35000"/>
  </r>
  <r>
    <n v="1949"/>
    <x v="1927"/>
    <s v="SIGLAVI-CAPRIOLA XX-23/HB"/>
    <n v="10000"/>
  </r>
  <r>
    <n v="1950"/>
    <x v="862"/>
    <s v="SIGLAVY - BAGDADY  XVII - 50"/>
    <n v="34000"/>
  </r>
  <r>
    <n v="1951"/>
    <x v="1928"/>
    <s v="SIGLAVY - BAGDADY XVII - 48"/>
    <n v="34000"/>
  </r>
  <r>
    <n v="1952"/>
    <x v="1929"/>
    <s v="SIGLAVY - CAPRIOLA  XXVIII"/>
    <n v="7400"/>
  </r>
  <r>
    <n v="1953"/>
    <x v="1930"/>
    <s v="Siglavy - Capriola XXII - 34"/>
    <n v="10000"/>
  </r>
  <r>
    <n v="1954"/>
    <x v="1931"/>
    <s v="Siglavy Bagdad y XVII- 24 (SB 17/24 R)"/>
    <n v="9400"/>
  </r>
  <r>
    <n v="1955"/>
    <x v="1932"/>
    <s v="Siglavy Bagdad y XVII- 26 (SB 17/26 R)"/>
    <n v="9400"/>
  </r>
  <r>
    <n v="1956"/>
    <x v="1933"/>
    <s v="Siglavy- Bagdady  XVI-39"/>
    <n v="8000"/>
  </r>
  <r>
    <n v="1957"/>
    <x v="1934"/>
    <s v="Siglavy- Bagdady  XVI-58"/>
    <n v="10000"/>
  </r>
  <r>
    <n v="1958"/>
    <x v="1935"/>
    <s v="SIGLAVY BAGDADY  XVIII - 2/ SB 18 - 2 M."/>
    <n v="10000"/>
  </r>
  <r>
    <n v="1959"/>
    <x v="1936"/>
    <s v="SIGLAVY BAGDADY XIII - 7 ( SB 18 / 7 M )"/>
    <n v="9400"/>
  </r>
  <r>
    <n v="1960"/>
    <x v="1937"/>
    <s v="SIGLAVY BAGDADY XIV - 52 / SB 14-52 M"/>
    <n v="7600"/>
  </r>
  <r>
    <n v="1961"/>
    <x v="1938"/>
    <s v="SIGLAVY BAGDADY XIV - 54 / SB 14-54 M"/>
    <n v="7600"/>
  </r>
  <r>
    <n v="1962"/>
    <x v="1939"/>
    <s v="Siglavy Bagdady XIV - 58"/>
    <n v="7600"/>
  </r>
  <r>
    <n v="1963"/>
    <x v="1940"/>
    <s v="SIGLAVY BAGDADY XIV  59 / SB 14-59"/>
    <n v="8000"/>
  </r>
  <r>
    <n v="1964"/>
    <x v="1941"/>
    <s v="SIGLAVY BAGDADY XV-61/SB 17-61 R"/>
    <n v="7600"/>
  </r>
  <r>
    <n v="1965"/>
    <x v="1942"/>
    <s v="Siglavy Bagdady XVII - 14/SB 17 - 14 R"/>
    <n v="9400"/>
  </r>
  <r>
    <n v="1966"/>
    <x v="1943"/>
    <s v="SIGLAVY BAGDADY XVII - 34"/>
    <n v="10000"/>
  </r>
  <r>
    <n v="1967"/>
    <x v="1944"/>
    <s v="SIGLAVY BAGDADY XVII - 44"/>
    <n v="10000"/>
  </r>
  <r>
    <n v="1968"/>
    <x v="1945"/>
    <s v="Siglavy Bagdady XVII-17 ( SB 17 / 17 R )"/>
    <n v="9400"/>
  </r>
  <r>
    <n v="1969"/>
    <x v="1946"/>
    <s v="SIGLAVY BAGDADY XVII-2"/>
    <n v="10000"/>
  </r>
  <r>
    <n v="1970"/>
    <x v="1947"/>
    <s v="Siglavy Bagdady XVII-28 ( SB 17 - 28 R ) / 642"/>
    <n v="9400"/>
  </r>
  <r>
    <n v="1971"/>
    <x v="1948"/>
    <s v="Siglavy Bagdady XVII-31 ( SB 17-31 R ) / 64201"/>
    <n v="10000"/>
  </r>
  <r>
    <n v="1972"/>
    <x v="1949"/>
    <s v="Siglavy Bagdady XVII-32 (SB 17 - 32 R) 642019820200905"/>
    <n v="10000"/>
  </r>
  <r>
    <n v="1973"/>
    <x v="1950"/>
    <s v="Siglavy Bagdady XVII-33 (SB 17/ 33 R)_x000a_642019820437963_x000a_"/>
    <n v="9400"/>
  </r>
  <r>
    <n v="1974"/>
    <x v="1951"/>
    <s v="Siglavy Bagdady XVII-35 ( SB 17 / 35 R )_x000a_642019820556374_x000a_"/>
    <n v="10000"/>
  </r>
  <r>
    <n v="1975"/>
    <x v="1952"/>
    <s v="SIGLAVY BAGDADY XVIII -18(UMNA ) / IM / 2012 / ( 18M/SB18) , 642019820554102"/>
    <n v="9400"/>
  </r>
  <r>
    <n v="1976"/>
    <x v="1953"/>
    <s v="Siglavy Bagdady XVIII-26 / Visal (26M/Sb18)_x000a_642019820553663_x000a_"/>
    <n v="10000"/>
  </r>
  <r>
    <n v="1977"/>
    <x v="1954"/>
    <s v="Siglavy Bagdady XVIII-27 / Vhuraia    ( 27M/Sb18)_x000a_642019820554964_x000a_"/>
    <n v="9400"/>
  </r>
  <r>
    <n v="1978"/>
    <x v="1955"/>
    <s v="SIGLAVY BAGDADY/XVIII-5"/>
    <n v="10000"/>
  </r>
  <r>
    <n v="1979"/>
    <x v="1956"/>
    <s v="SIGLAVY BAGDAGDAY XVII-4/SB 17 - 4 R"/>
    <n v="10300"/>
  </r>
  <r>
    <n v="1980"/>
    <x v="1957"/>
    <s v="SIGLAVY C XXII-42"/>
    <n v="10000"/>
  </r>
  <r>
    <n v="1981"/>
    <x v="1958"/>
    <s v="SIGLAVY CAPRIOLA  XXVII-9 ( SC 27/9 )"/>
    <n v="10000"/>
  </r>
  <r>
    <n v="1982"/>
    <x v="1959"/>
    <s v="Siglavy Capriola XVII- 68"/>
    <n v="10800"/>
  </r>
  <r>
    <n v="1983"/>
    <x v="1960"/>
    <s v="SIGLAVY CAPRIOLA XVII-62"/>
    <n v="10000"/>
  </r>
  <r>
    <n v="1984"/>
    <x v="1961"/>
    <s v="SIGLAVY CAPRIOLA XVII-63"/>
    <n v="10000"/>
  </r>
  <r>
    <n v="1985"/>
    <x v="1962"/>
    <s v="SIGLAVY CAPRIOLA XVII-65 642019820200626"/>
    <n v="10000"/>
  </r>
  <r>
    <n v="1986"/>
    <x v="1963"/>
    <s v="Siglavy Capriola XVII-72 SC 17 / 72 HB_x000a_642019820501584_x000a_"/>
    <n v="9400"/>
  </r>
  <r>
    <n v="1987"/>
    <x v="1964"/>
    <s v="Siglavy Capriola XVIII-32"/>
    <n v="7400"/>
  </r>
  <r>
    <n v="1988"/>
    <x v="1965"/>
    <s v="siglavy Capriola XX - 4/SC 20-4"/>
    <n v="6800"/>
  </r>
  <r>
    <n v="1989"/>
    <x v="1966"/>
    <s v="Siglavy Capriola XX-10"/>
    <n v="10000"/>
  </r>
  <r>
    <n v="1990"/>
    <x v="1967"/>
    <s v="Siglavy Capriola XX-13"/>
    <n v="10000"/>
  </r>
  <r>
    <n v="1991"/>
    <x v="1968"/>
    <s v="Siglavy Capriola XX-2"/>
    <n v="6840"/>
  </r>
  <r>
    <n v="1992"/>
    <x v="1969"/>
    <s v="Siglavy Capriola XX-21"/>
    <n v="10000"/>
  </r>
  <r>
    <n v="1993"/>
    <x v="1970"/>
    <s v="Siglavy Capriola XX-22"/>
    <n v="9400"/>
  </r>
  <r>
    <n v="1994"/>
    <x v="1971"/>
    <s v="Siglavy Capriola XX-28"/>
    <n v="10000"/>
  </r>
  <r>
    <n v="1995"/>
    <x v="1972"/>
    <s v="Siglavy Capriola XX-35 (SC 20 / 35 HB)_x000a_642019820600142_x000a_"/>
    <n v="9400"/>
  </r>
  <r>
    <n v="1996"/>
    <x v="1973"/>
    <s v="Siglavy Capriola XX-36  (SC 20 / 36 HB)_x000a_642019820646886_x000a_"/>
    <n v="10000"/>
  </r>
  <r>
    <n v="1997"/>
    <x v="1974"/>
    <s v="Siglavy Capriola XX-37  (SC 20 / 37 F)_x000a_642019820600841_x000a_"/>
    <n v="9400"/>
  </r>
  <r>
    <n v="1998"/>
    <x v="1975"/>
    <s v="SIGLAVY CAPRIOLA XX-41"/>
    <n v="10300"/>
  </r>
  <r>
    <n v="1999"/>
    <x v="1976"/>
    <s v="Siglavy Capriola XX-5"/>
    <n v="7400"/>
  </r>
  <r>
    <n v="2000"/>
    <x v="1977"/>
    <s v="Siglavy Capriola XX-6"/>
    <n v="7600"/>
  </r>
  <r>
    <n v="2001"/>
    <x v="1978"/>
    <s v="SIGLAVY- CAPRIOLA XXII - 44"/>
    <n v="10300"/>
  </r>
  <r>
    <n v="2002"/>
    <x v="1979"/>
    <s v="SIGLAVY- CAPRIOLA XXII - 46"/>
    <n v="10000"/>
  </r>
  <r>
    <n v="2003"/>
    <x v="1980"/>
    <s v="Siglavy Capriola XXII-11/SC 22-11F"/>
    <n v="10800"/>
  </r>
  <r>
    <n v="2004"/>
    <x v="1981"/>
    <s v="Siglavy Capriola XXII-18/SC 22-18 F"/>
    <n v="10000"/>
  </r>
  <r>
    <n v="2005"/>
    <x v="1982"/>
    <s v="Siglavy Capriola XXII-19/SC 22-19 F"/>
    <n v="10000"/>
  </r>
  <r>
    <n v="2006"/>
    <x v="1983"/>
    <s v="Siglavy Capriola XXII-3/SC 22-3"/>
    <n v="8000"/>
  </r>
  <r>
    <n v="2007"/>
    <x v="1984"/>
    <s v="Siglavy Capriola XXII-36(SC 22-36 F) 642019820515433"/>
    <n v="10300"/>
  </r>
  <r>
    <n v="2008"/>
    <x v="1985"/>
    <s v="Siglavy Capriola XXII-37(SC 22-37F) 642019820573825"/>
    <n v="10300"/>
  </r>
  <r>
    <n v="2009"/>
    <x v="1986"/>
    <s v="Siglavy Capriola XXIII-5"/>
    <n v="10000"/>
  </r>
  <r>
    <n v="2010"/>
    <x v="1987"/>
    <s v="SIGLAVY CAPRIOLA XXIX - 1"/>
    <n v="35000"/>
  </r>
  <r>
    <n v="2011"/>
    <x v="1988"/>
    <s v="Siglavy Capriola XXVII-8"/>
    <n v="10000"/>
  </r>
  <r>
    <n v="2012"/>
    <x v="1989"/>
    <s v="Siglavy Capriola XXVIII - 3"/>
    <n v="10300"/>
  </r>
  <r>
    <n v="2013"/>
    <x v="1990"/>
    <s v="SIGLAVY CAPRIOLA XXVIII - 7"/>
    <n v="35000"/>
  </r>
  <r>
    <n v="2014"/>
    <x v="1991"/>
    <s v="Siglavy Capriola XXVIII- 2"/>
    <n v="10000"/>
  </r>
  <r>
    <n v="2015"/>
    <x v="1992"/>
    <s v="SIGLAVY CAPRIOLA XXX-7"/>
    <n v="35000"/>
  </r>
  <r>
    <n v="2016"/>
    <x v="1993"/>
    <s v="Siglavy Cariola XX – 40  SC 20 / 40 HB_x000a_64201982050105_x000a_"/>
    <n v="10300"/>
  </r>
  <r>
    <n v="2017"/>
    <x v="1994"/>
    <s v="SIGLAVY-BAGDADY XVII - 46 (Administrare: 07-08-2019)"/>
    <n v="10000"/>
  </r>
  <r>
    <n v="2018"/>
    <x v="1995"/>
    <s v="Siglavy-Capriola XVII-56"/>
    <n v="10000"/>
  </r>
  <r>
    <n v="2019"/>
    <x v="1996"/>
    <s v="Siglavy-Capriola XXII-10"/>
    <n v="10000"/>
  </r>
  <r>
    <n v="2020"/>
    <x v="1997"/>
    <s v="Siglavy-Capriola XXVII-4"/>
    <n v="10000"/>
  </r>
  <r>
    <n v="2021"/>
    <x v="1998"/>
    <s v="SIMETRIA"/>
    <n v="7600"/>
  </r>
  <r>
    <n v="2022"/>
    <x v="1999"/>
    <s v="SIMINA / SIGLAVY BAGDADY XVIII - 13 (12M - SB18)"/>
    <n v="9400"/>
  </r>
  <r>
    <n v="2023"/>
    <x v="2000"/>
    <s v="Simona / Cygaj  I - 2 M ( 2M-Cy 1) / 642019820201387"/>
    <n v="9400"/>
  </r>
  <r>
    <n v="2024"/>
    <x v="2001"/>
    <s v="Simpatic/Tv-51 J"/>
    <n v="10000"/>
  </r>
  <r>
    <n v="2025"/>
    <x v="2002"/>
    <s v="Sindy / Cygaj I-8 M ( 8 M - Cy 1) / 642019820200552"/>
    <n v="9400"/>
  </r>
  <r>
    <n v="2026"/>
    <x v="2003"/>
    <s v="SIRENA/Vi-20"/>
    <n v="7479"/>
  </r>
  <r>
    <n v="2027"/>
    <x v="2004"/>
    <s v="Sofia/Jv-3 J"/>
    <n v="9400"/>
  </r>
  <r>
    <n v="2028"/>
    <x v="2005"/>
    <s v="SOLEDAD"/>
    <n v="35000"/>
  </r>
  <r>
    <n v="2029"/>
    <x v="2006"/>
    <s v="Solfegiu/Jv-6 j"/>
    <n v="10000"/>
  </r>
  <r>
    <n v="2030"/>
    <x v="2007"/>
    <s v="SOLOMIA"/>
    <n v="7000"/>
  </r>
  <r>
    <n v="2031"/>
    <x v="2008"/>
    <s v="Somalia/Vi-21"/>
    <n v="8900"/>
  </r>
  <r>
    <n v="2032"/>
    <x v="2009"/>
    <s v="Songcocu"/>
    <n v="10000"/>
  </r>
  <r>
    <n v="2033"/>
    <x v="2010"/>
    <s v="SOPHIA"/>
    <n v="35000"/>
  </r>
  <r>
    <n v="2034"/>
    <x v="2011"/>
    <s v="SORA"/>
    <n v="9400"/>
  </r>
  <r>
    <n v="2035"/>
    <x v="2012"/>
    <s v="SORANA"/>
    <n v="9400"/>
  </r>
  <r>
    <n v="2036"/>
    <x v="2013"/>
    <s v="Sublima/Jr-16 J"/>
    <n v="9400"/>
  </r>
  <r>
    <n v="2037"/>
    <x v="2014"/>
    <s v="Subreta/Tv-46 J"/>
    <n v="9400"/>
  </r>
  <r>
    <n v="2038"/>
    <x v="2015"/>
    <s v="SUDAN/Ib-13"/>
    <n v="9400"/>
  </r>
  <r>
    <n v="2039"/>
    <x v="2016"/>
    <s v="SULTANA"/>
    <n v="9400"/>
  </r>
  <r>
    <n v="2040"/>
    <x v="2017"/>
    <s v="Syglavy Bagdad y XVII- 27(SB  7- 27R)/642019820349666"/>
    <n v="9400"/>
  </r>
  <r>
    <n v="2041"/>
    <x v="2018"/>
    <s v="SYGLAVY-CAPRIOLA XVII-45/000658C9C1"/>
    <n v="10000"/>
  </r>
  <r>
    <n v="2042"/>
    <x v="2019"/>
    <s v="TABAC/HD-10 00065DDB12"/>
    <n v="7600"/>
  </r>
  <r>
    <n v="2043"/>
    <x v="2020"/>
    <s v="TABITA / KV-2 HB"/>
    <n v="7200"/>
  </r>
  <r>
    <n v="2044"/>
    <x v="2021"/>
    <s v="TAIFUN/TN-9 00065ECO3C"/>
    <n v="7600"/>
  </r>
  <r>
    <n v="2045"/>
    <x v="2022"/>
    <s v="TAINA / JB-2 HB"/>
    <n v="7200"/>
  </r>
  <r>
    <n v="2046"/>
    <x v="2023"/>
    <s v="Talia/Jr-16 J"/>
    <n v="9400"/>
  </r>
  <r>
    <n v="2047"/>
    <x v="2024"/>
    <s v="TAMBAL / JB-8 HB"/>
    <n v="7600"/>
  </r>
  <r>
    <n v="2048"/>
    <x v="2025"/>
    <s v="Tamisa/Gi-19 J"/>
    <n v="10300"/>
  </r>
  <r>
    <n v="2049"/>
    <x v="2026"/>
    <s v="TANG/HD-12 00065D9EA6"/>
    <n v="7600"/>
  </r>
  <r>
    <n v="2050"/>
    <x v="2027"/>
    <s v="Tank/Ba-59 J"/>
    <n v="10800"/>
  </r>
  <r>
    <n v="2051"/>
    <x v="2028"/>
    <s v="TARA / JB-9 HB"/>
    <n v="7200"/>
  </r>
  <r>
    <n v="2052"/>
    <x v="2029"/>
    <s v="TARAN / HB-1HB"/>
    <n v="7000"/>
  </r>
  <r>
    <n v="2053"/>
    <x v="2030"/>
    <s v="Tarc/HD-23"/>
    <n v="7600"/>
  </r>
  <r>
    <n v="2054"/>
    <x v="2031"/>
    <s v="TARIF/HD-13 00065DC578"/>
    <n v="7600"/>
  </r>
  <r>
    <n v="2055"/>
    <x v="2032"/>
    <s v="TATYANA"/>
    <n v="9400"/>
  </r>
  <r>
    <n v="2056"/>
    <x v="2033"/>
    <s v="Telma/Gi-26 J"/>
    <n v="10300"/>
  </r>
  <r>
    <n v="2057"/>
    <x v="2034"/>
    <s v="Tendinita/G-18 J"/>
    <n v="9400"/>
  </r>
  <r>
    <n v="2058"/>
    <x v="2035"/>
    <s v="Tepus/JB-10"/>
    <n v="7600"/>
  </r>
  <r>
    <n v="2059"/>
    <x v="2036"/>
    <s v="TEUTON / HD-5 HB"/>
    <n v="7600"/>
  </r>
  <r>
    <n v="2060"/>
    <x v="2037"/>
    <s v="Teuton/Gi-25 J"/>
    <n v="6230"/>
  </r>
  <r>
    <n v="2061"/>
    <x v="2038"/>
    <s v="TEZEU"/>
    <n v="8000"/>
  </r>
  <r>
    <n v="2062"/>
    <x v="2039"/>
    <s v="Tiago (Ep 27/R)"/>
    <n v="9400"/>
  </r>
  <r>
    <n v="2063"/>
    <x v="2040"/>
    <s v="Tibles/JB-14"/>
    <n v="7600"/>
  </r>
  <r>
    <n v="2064"/>
    <x v="2041"/>
    <s v="Tibru (21Va)/642019820102057_x000a_"/>
    <n v="10000"/>
  </r>
  <r>
    <n v="2065"/>
    <x v="2042"/>
    <s v="TIGAIA / HD-27 HB"/>
    <n v="7200"/>
  </r>
  <r>
    <n v="2066"/>
    <x v="2043"/>
    <s v="TIGANCA / HB-3 HB"/>
    <n v="7200"/>
  </r>
  <r>
    <n v="2067"/>
    <x v="2044"/>
    <s v="Timis/31C-Ck"/>
    <n v="7400"/>
  </r>
  <r>
    <n v="2068"/>
    <x v="2045"/>
    <s v="Titana/Ib-17"/>
    <n v="8900"/>
  </r>
  <r>
    <n v="2069"/>
    <x v="2046"/>
    <s v="TITO/HD-20 00065E9F77"/>
    <n v="7600"/>
  </r>
  <r>
    <n v="2070"/>
    <x v="2047"/>
    <s v="TITUS Nc-12R / 00065EA4FE"/>
    <n v="9400"/>
  </r>
  <r>
    <n v="2071"/>
    <x v="2048"/>
    <s v="Trevis/Jv-10 J"/>
    <n v="6230"/>
  </r>
  <r>
    <n v="2072"/>
    <x v="2049"/>
    <s v="Tristan /Ba-57 J"/>
    <n v="10000"/>
  </r>
  <r>
    <n v="2073"/>
    <x v="2050"/>
    <s v="TROFEE CINEGETICE"/>
    <n v="1414872.23"/>
  </r>
  <r>
    <n v="2074"/>
    <x v="2051"/>
    <s v="Troia/6 C-Va"/>
    <n v="9400"/>
  </r>
  <r>
    <n v="2075"/>
    <x v="2052"/>
    <s v="Troiana/9C-Bb"/>
    <n v="7000"/>
  </r>
  <r>
    <n v="2076"/>
    <x v="2053"/>
    <s v="Trotus/Ib-20"/>
    <n v="9400"/>
  </r>
  <r>
    <n v="2077"/>
    <x v="2054"/>
    <s v="Tulipan  XIX - 30"/>
    <n v="10000"/>
  </r>
  <r>
    <n v="2078"/>
    <x v="2055"/>
    <s v="TULIPAN  XX"/>
    <n v="7600"/>
  </r>
  <r>
    <n v="2079"/>
    <x v="2056"/>
    <s v="Tulipan  XX - 15"/>
    <n v="10000"/>
  </r>
  <r>
    <n v="2080"/>
    <x v="2057"/>
    <s v="TULIPAN  XX - 36"/>
    <n v="10000"/>
  </r>
  <r>
    <n v="2081"/>
    <x v="2058"/>
    <s v="TULIPAN  XX- 35"/>
    <n v="10000"/>
  </r>
  <r>
    <n v="2082"/>
    <x v="2059"/>
    <s v="TULIPAN  XXIII"/>
    <n v="10000"/>
  </r>
  <r>
    <n v="2083"/>
    <x v="2060"/>
    <s v="Tulipan X –12"/>
    <n v="10000"/>
  </r>
  <r>
    <n v="2084"/>
    <x v="2061"/>
    <s v="TULIPAN XIV-30/000658C88C"/>
    <n v="2565"/>
  </r>
  <r>
    <n v="2085"/>
    <x v="2062"/>
    <s v="Tulipan XIX - 10"/>
    <n v="10000"/>
  </r>
  <r>
    <n v="2086"/>
    <x v="2063"/>
    <s v="Tulipan XIX - 12"/>
    <n v="10000"/>
  </r>
  <r>
    <n v="2087"/>
    <x v="2064"/>
    <s v="Tulipan XIX -6 /T 19-6 F"/>
    <n v="10000"/>
  </r>
  <r>
    <n v="2088"/>
    <x v="2065"/>
    <s v="Tulipan XIX-13/T 19-13F"/>
    <n v="10000"/>
  </r>
  <r>
    <n v="2089"/>
    <x v="2066"/>
    <s v="TULIPAN XIX-35/2011"/>
    <n v="9400"/>
  </r>
  <r>
    <n v="2090"/>
    <x v="2067"/>
    <s v="TULIPAN XIX-8/2003"/>
    <n v="10000"/>
  </r>
  <r>
    <n v="2091"/>
    <x v="2068"/>
    <s v="Tulipan XVIII - 4"/>
    <n v="7030"/>
  </r>
  <r>
    <n v="2092"/>
    <x v="2069"/>
    <s v="Tulipan XX - 21"/>
    <n v="10800"/>
  </r>
  <r>
    <n v="2093"/>
    <x v="2070"/>
    <s v="Tulipan XX - 25"/>
    <n v="10000"/>
  </r>
  <r>
    <n v="2094"/>
    <x v="2071"/>
    <s v="TULIPAN XX - 32"/>
    <n v="10300"/>
  </r>
  <r>
    <n v="2095"/>
    <x v="2072"/>
    <s v="TULIPAN XX - 37"/>
    <n v="10300"/>
  </r>
  <r>
    <n v="2096"/>
    <x v="2073"/>
    <s v="TULIPAN XX - 39"/>
    <n v="10000"/>
  </r>
  <r>
    <n v="2097"/>
    <x v="2074"/>
    <s v="Tulipan XX - 4"/>
    <n v="10000"/>
  </r>
  <r>
    <n v="2098"/>
    <x v="2075"/>
    <s v="TULIPAN XX - 40"/>
    <n v="36000"/>
  </r>
  <r>
    <n v="2099"/>
    <x v="2076"/>
    <s v="TULIPAN XX - 41/T 20-41 F"/>
    <n v="36000"/>
  </r>
  <r>
    <n v="2100"/>
    <x v="2077"/>
    <s v="Tulipan XX-17 (T 20-17 F) 642019820570286"/>
    <n v="10300"/>
  </r>
  <r>
    <n v="2101"/>
    <x v="2078"/>
    <s v="Tulipan XX-2/T 20-2F"/>
    <n v="10000"/>
  </r>
  <r>
    <n v="2102"/>
    <x v="2079"/>
    <s v="TULIPAN XX-20"/>
    <n v="10000"/>
  </r>
  <r>
    <n v="2103"/>
    <x v="2080"/>
    <s v="Tulipan XX-29    (T 20 / 29 F)_x000a_642019820372521_x000a_"/>
    <n v="10000"/>
  </r>
  <r>
    <n v="2104"/>
    <x v="2081"/>
    <s v="Tulipan XX-31  (T 20 / 31 F)_x000a_642019820345063_x000a_"/>
    <n v="10800"/>
  </r>
  <r>
    <n v="2105"/>
    <x v="2082"/>
    <s v="TULIPAN XX-7 (T 20/7F)"/>
    <n v="10000"/>
  </r>
  <r>
    <n v="2106"/>
    <x v="2083"/>
    <s v="TULIPAN XXII - 12"/>
    <n v="37700"/>
  </r>
  <r>
    <n v="2107"/>
    <x v="2084"/>
    <s v="TULIPAN XXII - 9"/>
    <n v="34000"/>
  </r>
  <r>
    <n v="2108"/>
    <x v="2085"/>
    <s v="TULIPAN XXII-10"/>
    <n v="36000"/>
  </r>
  <r>
    <n v="2109"/>
    <x v="2086"/>
    <s v="TULIPAN XXII-3"/>
    <n v="10000"/>
  </r>
  <r>
    <n v="2110"/>
    <x v="2087"/>
    <s v="TULIPAN XXII-6"/>
    <n v="10000"/>
  </r>
  <r>
    <n v="2111"/>
    <x v="2088"/>
    <s v="TULIPAN XXIII - 6"/>
    <n v="9400"/>
  </r>
  <r>
    <n v="2112"/>
    <x v="2089"/>
    <s v="TULIPAN XXIII - 7"/>
    <n v="10000"/>
  </r>
  <r>
    <n v="2113"/>
    <x v="2090"/>
    <s v="TULIPAN XXIII-14"/>
    <n v="9400"/>
  </r>
  <r>
    <n v="2114"/>
    <x v="2091"/>
    <s v="Tulipan XXIII-4"/>
    <n v="10800"/>
  </r>
  <r>
    <n v="2115"/>
    <x v="2092"/>
    <s v="Tulipan XXIIII-10  (T 23 / 10 F)_x000a_642019820372386_x000a_"/>
    <n v="10000"/>
  </r>
  <r>
    <n v="2116"/>
    <x v="2093"/>
    <s v="TULIPAN XXIV - 1"/>
    <n v="35000"/>
  </r>
  <r>
    <n v="2117"/>
    <x v="2094"/>
    <s v="TULIPAN XXIV - 4"/>
    <n v="35000"/>
  </r>
  <r>
    <n v="2118"/>
    <x v="2095"/>
    <s v="TULIPAN XXIV - 7"/>
    <n v="35000"/>
  </r>
  <r>
    <n v="2119"/>
    <x v="2096"/>
    <s v="TULIPAN XXIV -5/T 24 - 5 F"/>
    <n v="36000"/>
  </r>
  <r>
    <n v="2120"/>
    <x v="2097"/>
    <s v="Tura/57 C- SG"/>
    <n v="9400"/>
  </r>
  <r>
    <n v="2121"/>
    <x v="2098"/>
    <s v="Tura/Ba-58 J"/>
    <n v="9400"/>
  </r>
  <r>
    <n v="2122"/>
    <x v="2099"/>
    <s v="TURCANA / HD-28 HB"/>
    <n v="7200"/>
  </r>
  <r>
    <n v="2123"/>
    <x v="2100"/>
    <s v="UCIC (G-27 J)"/>
    <n v="10000"/>
  </r>
  <r>
    <n v="2124"/>
    <x v="2101"/>
    <s v="UIMIREA (Fd- 22 J)"/>
    <n v="9400"/>
  </r>
  <r>
    <n v="2125"/>
    <x v="2102"/>
    <s v="Ulm/Gi-27 J"/>
    <n v="4150"/>
  </r>
  <r>
    <n v="2126"/>
    <x v="2103"/>
    <s v="Unicat/Vi-25 I"/>
    <n v="9400"/>
  </r>
  <r>
    <n v="2127"/>
    <x v="2104"/>
    <s v="Unita/Jv-10J"/>
    <n v="10300"/>
  </r>
  <r>
    <n v="2128"/>
    <x v="2105"/>
    <s v="Uns/Jp 55"/>
    <n v="9400"/>
  </r>
  <r>
    <n v="2129"/>
    <x v="2106"/>
    <s v="Ura niu/Cv- 2J"/>
    <n v="37700"/>
  </r>
  <r>
    <n v="2130"/>
    <x v="2107"/>
    <s v="Ura/Vi-26 I"/>
    <n v="9700"/>
  </r>
  <r>
    <n v="2131"/>
    <x v="2108"/>
    <s v="Urbanus/Gi-30J"/>
    <n v="10000"/>
  </r>
  <r>
    <n v="2132"/>
    <x v="2109"/>
    <s v="URLET / At 8"/>
    <n v="9400"/>
  </r>
  <r>
    <n v="2133"/>
    <x v="2110"/>
    <s v="URSULINA"/>
    <n v="9700"/>
  </r>
  <r>
    <n v="2134"/>
    <x v="2111"/>
    <s v="URZICAT Jp 32"/>
    <n v="7000"/>
  </r>
  <r>
    <n v="2135"/>
    <x v="2112"/>
    <s v="Usuratica/Jv-17J"/>
    <n v="9400"/>
  </r>
  <r>
    <n v="2136"/>
    <x v="2113"/>
    <s v="USURICA / JB-24HB"/>
    <n v="7200"/>
  </r>
  <r>
    <n v="2137"/>
    <x v="2114"/>
    <s v="Utopic /G 26 J"/>
    <n v="10000"/>
  </r>
  <r>
    <n v="2138"/>
    <x v="2115"/>
    <s v="VADIM (Mp - 6 J)"/>
    <n v="10000"/>
  </r>
  <r>
    <n v="2139"/>
    <x v="2116"/>
    <s v="VALEA (E-45 J)"/>
    <n v="9400"/>
  </r>
  <r>
    <n v="2140"/>
    <x v="2117"/>
    <s v="VAMA / JB-28HB"/>
    <n v="8900"/>
  </r>
  <r>
    <n v="2141"/>
    <x v="2118"/>
    <s v="VAMPIR (Gi / 33J) / 642019820011757"/>
    <n v="10800"/>
  </r>
  <r>
    <n v="2142"/>
    <x v="2119"/>
    <s v="VARTEJ"/>
    <n v="10000"/>
  </r>
  <r>
    <n v="2143"/>
    <x v="2120"/>
    <s v="VENDETA (G-32 J)"/>
    <n v="10300"/>
  </r>
  <r>
    <n v="2144"/>
    <x v="2121"/>
    <s v="VENERA"/>
    <n v="9400"/>
  </r>
  <r>
    <n v="2145"/>
    <x v="2122"/>
    <s v="Vic toria (D/FG 13)"/>
    <n v="9400"/>
  </r>
  <r>
    <n v="2146"/>
    <x v="2123"/>
    <s v="VIDIA ROSIE"/>
    <n v="34000"/>
  </r>
  <r>
    <n v="2147"/>
    <x v="2124"/>
    <s v="VIDONA  (Cv/5 J)"/>
    <n v="9400"/>
  </r>
  <r>
    <n v="2148"/>
    <x v="2125"/>
    <s v="VIFOR NEGRU"/>
    <n v="37700"/>
  </r>
  <r>
    <n v="2149"/>
    <x v="2126"/>
    <s v="VIN / HB-12HB"/>
    <n v="9400"/>
  </r>
  <r>
    <n v="2150"/>
    <x v="2127"/>
    <s v="VIORICA (Cv-3 J)"/>
    <n v="10300"/>
  </r>
  <r>
    <n v="2151"/>
    <x v="2128"/>
    <s v="VIS/K 43-D"/>
    <n v="7000"/>
  </r>
  <r>
    <n v="2152"/>
    <x v="2129"/>
    <s v="VOIAJORA ( D / K 106 )"/>
    <n v="9400"/>
  </r>
  <r>
    <n v="2153"/>
    <x v="2130"/>
    <s v="VOLUPTOASA/Dn- 24"/>
    <n v="7600"/>
  </r>
  <r>
    <n v="2154"/>
    <x v="2131"/>
    <s v="VRAJA LIREI ( D / K77)"/>
    <n v="9400"/>
  </r>
  <r>
    <n v="2155"/>
    <x v="2132"/>
    <s v="Vraja Sou/K-53"/>
    <n v="9400"/>
  </r>
  <r>
    <n v="2156"/>
    <x v="2133"/>
    <s v="VRAJA STANCA"/>
    <n v="9400"/>
  </r>
  <r>
    <n v="2157"/>
    <x v="2134"/>
    <s v="VRAJA ZAPEZII"/>
    <n v="34000"/>
  </r>
  <r>
    <n v="2158"/>
    <x v="2135"/>
    <s v="VULTUR PESCAR"/>
    <n v="37700"/>
  </r>
  <r>
    <n v="2159"/>
    <x v="2136"/>
    <s v="WAFARA EL IMAN  I - 46"/>
    <n v="9400"/>
  </r>
  <r>
    <n v="2160"/>
    <x v="2137"/>
    <s v="WAJIB NEDJARI XIII - 23"/>
    <n v="10000"/>
  </r>
  <r>
    <n v="2161"/>
    <x v="2138"/>
    <s v="WANIF MERSUCH XXVI - 27"/>
    <n v="10000"/>
  </r>
  <r>
    <n v="2162"/>
    <x v="2139"/>
    <s v="WAVADA EL IMAN I - 47"/>
    <n v="9400"/>
  </r>
  <r>
    <n v="2163"/>
    <x v="2140"/>
    <s v="WIRFANA GAZAL XX - 33"/>
    <n v="9400"/>
  </r>
  <r>
    <n v="2164"/>
    <x v="2141"/>
    <s v="XANDER - GAZAL  XX - 37"/>
    <n v="36000"/>
  </r>
  <r>
    <n v="2165"/>
    <x v="2142"/>
    <s v="XANDRA - SIGLAVY - BAGDADY  XVIII - 37"/>
    <n v="34000"/>
  </r>
  <r>
    <n v="2166"/>
    <x v="2143"/>
    <s v="XANIA - NEDJARI  XIII - 33"/>
    <n v="34000"/>
  </r>
  <r>
    <n v="2167"/>
    <x v="2144"/>
    <s v="XANTI - SIGLAVY - BAGDADY  XVIII - 38"/>
    <n v="36000"/>
  </r>
  <r>
    <n v="2168"/>
    <x v="2145"/>
    <s v="XAVIA - MERSUCH  XXVI - 34"/>
    <n v="34000"/>
  </r>
  <r>
    <n v="2169"/>
    <x v="2146"/>
    <s v="XAVIER - SIGLAVY - BAGDADY  XVIII - 35"/>
    <n v="36000"/>
  </r>
  <r>
    <n v="2170"/>
    <x v="2147"/>
    <s v="XENA - SIGLAVY - BAGDADY  XIX - 1"/>
    <n v="34000"/>
  </r>
  <r>
    <n v="2171"/>
    <x v="2148"/>
    <s v="XENE - CYGAJI  82"/>
    <n v="34000"/>
  </r>
  <r>
    <n v="2172"/>
    <x v="2149"/>
    <s v="XENIA"/>
    <n v="34000"/>
  </r>
  <r>
    <n v="2173"/>
    <x v="2150"/>
    <s v="XIAN - HADBAN  XXXVIII - 39"/>
    <n v="36000"/>
  </r>
  <r>
    <n v="2174"/>
    <x v="2151"/>
    <s v="XISTA - MERSUCH  XXVI - 36"/>
    <n v="34000"/>
  </r>
  <r>
    <n v="2175"/>
    <x v="2152"/>
    <s v="XOTO - SIGLAVY - BAGDADY  XVIII - 40"/>
    <n v="36000"/>
  </r>
  <r>
    <n v="2176"/>
    <x v="2153"/>
    <s v="XYLON"/>
    <n v="36000"/>
  </r>
  <r>
    <n v="2177"/>
    <x v="2154"/>
    <s v="ZAARA/GAZAL XX-34"/>
    <n v="9400"/>
  </r>
  <r>
    <n v="2178"/>
    <x v="2155"/>
    <s v="ZAFIRA -SIGLAVY -BAGDADY XVIII - 33"/>
    <n v="9400"/>
  </r>
  <r>
    <n v="2179"/>
    <x v="2156"/>
    <s v="Zagir - Hadban XXXVIII - 37"/>
    <n v="10000"/>
  </r>
  <r>
    <n v="2180"/>
    <x v="2157"/>
    <s v="Zahur - Gazal XIX - 36"/>
    <n v="10000"/>
  </r>
  <r>
    <n v="2181"/>
    <x v="2158"/>
    <s v="ZAIDA - MERSUCH  XX VI - 30"/>
    <n v="34000"/>
  </r>
  <r>
    <n v="2182"/>
    <x v="2159"/>
    <s v="Zaira ( Vi/30 I )"/>
    <n v="8900"/>
  </r>
  <r>
    <n v="2183"/>
    <x v="2160"/>
    <s v="ZANZIBAR- MERSUCH XXVI - 29"/>
    <n v="10000"/>
  </r>
  <r>
    <n v="2184"/>
    <x v="2161"/>
    <s v="ZAR"/>
    <n v="9400"/>
  </r>
  <r>
    <n v="2185"/>
    <x v="2162"/>
    <s v="Zar ( Ib / 30 I )"/>
    <n v="9400"/>
  </r>
  <r>
    <n v="2186"/>
    <x v="2163"/>
    <s v="Zar (Rs/2J)"/>
    <n v="10000"/>
  </r>
  <r>
    <n v="2187"/>
    <x v="2164"/>
    <s v="Zara (Vi/28 I)"/>
    <n v="8900"/>
  </r>
  <r>
    <n v="2188"/>
    <x v="2165"/>
    <s v="Zburator (Jr/24 J)"/>
    <n v="9400"/>
  </r>
  <r>
    <n v="2189"/>
    <x v="2166"/>
    <s v="Zelia (Jv/25 J)"/>
    <n v="9400"/>
  </r>
  <r>
    <n v="2190"/>
    <x v="2167"/>
    <s v="Zen (Cv/12 J)"/>
    <n v="10000"/>
  </r>
  <r>
    <n v="2191"/>
    <x v="2168"/>
    <s v="ZEPELIN Kj-10 HB / 00065DD4C1"/>
    <n v="9400"/>
  </r>
  <r>
    <n v="2192"/>
    <x v="2169"/>
    <s v="Zet / Jp 37HB"/>
    <n v="9400"/>
  </r>
  <r>
    <n v="2193"/>
    <x v="2170"/>
    <s v="Zhakira - Mersuch XXVI - 32"/>
    <n v="9400"/>
  </r>
  <r>
    <n v="2194"/>
    <x v="2171"/>
    <s v="Ziar / Kj - 12HB"/>
    <n v="9400"/>
  </r>
  <r>
    <n v="2195"/>
    <x v="2172"/>
    <s v="Zid / Jp 39HB"/>
    <n v="9400"/>
  </r>
  <r>
    <n v="2196"/>
    <x v="2173"/>
    <s v="Zira (Vi/32 I )"/>
    <n v="8900"/>
  </r>
  <r>
    <n v="2197"/>
    <x v="2174"/>
    <s v="Ziua Buna (Cv/9 J)"/>
    <n v="10300"/>
  </r>
  <r>
    <n v="2198"/>
    <x v="2175"/>
    <s v="Zmeu / Jp 41HB"/>
    <n v="9400"/>
  </r>
  <r>
    <n v="2199"/>
    <x v="2176"/>
    <s v="Zoe (Jv/28 J)"/>
    <n v="9400"/>
  </r>
  <r>
    <n v="2200"/>
    <x v="2177"/>
    <s v="Zoltan (Gi/35 J)"/>
    <n v="10300"/>
  </r>
  <r>
    <n v="2201"/>
    <x v="2178"/>
    <s v="Zona(Pd/1 I)"/>
    <n v="9700"/>
  </r>
  <r>
    <n v="2202"/>
    <x v="2179"/>
    <s v="Zoraba - Hadban XXXVIII - 36"/>
    <n v="9400"/>
  </r>
  <r>
    <n v="2203"/>
    <x v="2180"/>
    <s v="ZOREL Gi-36 J 642019820073265"/>
    <n v="9400"/>
  </r>
  <r>
    <n v="2204"/>
    <x v="2181"/>
    <s v="Zoric a (Jv/29 J)"/>
    <n v="9400"/>
  </r>
  <r>
    <n v="2205"/>
    <x v="2182"/>
    <s v="Zoro(Vi/31 I)"/>
    <n v="9400"/>
  </r>
  <r>
    <n v="2206"/>
    <x v="2183"/>
    <s v="Zudora - Mersuch XXVI - 31"/>
    <n v="9400"/>
  </r>
  <r>
    <n v="2207"/>
    <x v="2184"/>
    <s v="ZUHARA - NEDJARI XIII - 28"/>
    <n v="9400"/>
  </r>
  <r>
    <n v="2208"/>
    <x v="2185"/>
    <s v="ZULAIDA- HADBAN XXXVIII - 35"/>
    <n v="9400"/>
  </r>
  <r>
    <n v="2209"/>
    <x v="2186"/>
    <s v="ZULEIKHA - NEDJARI XIII - 27"/>
    <n v="9400"/>
  </r>
  <r>
    <n v="2210"/>
    <x v="2187"/>
    <s v="Zvelt (Mp/11 J)"/>
    <n v="1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0">
  <r>
    <n v="1"/>
    <x v="0"/>
    <s v="FN54"/>
    <n v="8900"/>
  </r>
  <r>
    <n v="2"/>
    <x v="1"/>
    <s v="FN2"/>
    <n v="8900"/>
  </r>
  <r>
    <n v="3"/>
    <x v="2"/>
    <s v="FN3"/>
    <n v="8900"/>
  </r>
  <r>
    <n v="4"/>
    <x v="3"/>
    <s v="FN57"/>
    <n v="8900"/>
  </r>
  <r>
    <n v="5"/>
    <x v="4"/>
    <s v="156987."/>
    <n v="7410"/>
  </r>
  <r>
    <n v="6"/>
    <x v="5"/>
    <s v="157006."/>
    <n v="7600"/>
  </r>
  <r>
    <n v="7"/>
    <x v="6"/>
    <s v="157015."/>
    <n v="7410"/>
  </r>
  <r>
    <n v="8"/>
    <x v="7"/>
    <s v="157017."/>
    <n v="10300"/>
  </r>
  <r>
    <n v="9"/>
    <x v="8"/>
    <s v="500993."/>
    <n v="9400"/>
  </r>
  <r>
    <n v="10"/>
    <x v="9"/>
    <s v="500994."/>
    <n v="9400"/>
  </r>
  <r>
    <n v="11"/>
    <x v="10"/>
    <s v="500995."/>
    <n v="9400"/>
  </r>
  <r>
    <n v="12"/>
    <x v="11"/>
    <s v="500996."/>
    <n v="9400"/>
  </r>
  <r>
    <n v="13"/>
    <x v="12"/>
    <s v="500997."/>
    <n v="9400"/>
  </r>
  <r>
    <n v="14"/>
    <x v="13"/>
    <s v="501025."/>
    <n v="9400"/>
  </r>
  <r>
    <n v="15"/>
    <x v="14"/>
    <s v="501026."/>
    <n v="9400"/>
  </r>
  <r>
    <n v="16"/>
    <x v="15"/>
    <s v="501078"/>
    <n v="9400"/>
  </r>
  <r>
    <n v="17"/>
    <x v="16"/>
    <s v="5292."/>
    <n v="7600"/>
  </r>
  <r>
    <n v="18"/>
    <x v="17"/>
    <s v="5293."/>
    <n v="7000"/>
  </r>
  <r>
    <n v="19"/>
    <x v="18"/>
    <s v="FN50"/>
    <n v="10300"/>
  </r>
  <r>
    <n v="20"/>
    <x v="19"/>
    <s v="FN7"/>
    <n v="9400"/>
  </r>
  <r>
    <n v="21"/>
    <x v="20"/>
    <s v="FN51"/>
    <n v="9400"/>
  </r>
  <r>
    <n v="22"/>
    <x v="21"/>
    <s v="FN52"/>
    <n v="9400"/>
  </r>
  <r>
    <n v="23"/>
    <x v="22"/>
    <s v="FN8"/>
    <n v="9400"/>
  </r>
  <r>
    <n v="24"/>
    <x v="23"/>
    <s v="FN53"/>
    <n v="9400"/>
  </r>
  <r>
    <n v="25"/>
    <x v="24"/>
    <s v="FN55.1"/>
    <n v="10300"/>
  </r>
  <r>
    <n v="26"/>
    <x v="25"/>
    <s v="FN55.2"/>
    <n v="10300"/>
  </r>
  <r>
    <n v="27"/>
    <x v="26"/>
    <s v="FN22"/>
    <n v="10300"/>
  </r>
  <r>
    <n v="28"/>
    <x v="27"/>
    <s v="512804."/>
    <n v="7448"/>
  </r>
  <r>
    <n v="29"/>
    <x v="28"/>
    <s v="512814."/>
    <n v="3736"/>
  </r>
  <r>
    <n v="30"/>
    <x v="29"/>
    <s v="2."/>
    <n v="2973"/>
  </r>
  <r>
    <n v="31"/>
    <x v="30"/>
    <s v="512803."/>
    <n v="7600"/>
  </r>
  <r>
    <n v="32"/>
    <x v="31"/>
    <s v="512778."/>
    <n v="7600"/>
  </r>
  <r>
    <n v="33"/>
    <x v="32"/>
    <s v="6.1"/>
    <n v="3342"/>
  </r>
  <r>
    <n v="34"/>
    <x v="33"/>
    <s v="14."/>
    <n v="3342"/>
  </r>
  <r>
    <n v="35"/>
    <x v="34"/>
    <s v="512781."/>
    <n v="9400"/>
  </r>
  <r>
    <n v="36"/>
    <x v="35"/>
    <s v="512802."/>
    <n v="9400"/>
  </r>
  <r>
    <n v="37"/>
    <x v="36"/>
    <s v="512801."/>
    <n v="9400"/>
  </r>
  <r>
    <n v="38"/>
    <x v="37"/>
    <s v="512782."/>
    <n v="9400"/>
  </r>
  <r>
    <n v="39"/>
    <x v="38"/>
    <s v="145875."/>
    <n v="2660"/>
  </r>
  <r>
    <n v="40"/>
    <x v="39"/>
    <s v="512784."/>
    <n v="9400"/>
  </r>
  <r>
    <n v="41"/>
    <x v="40"/>
    <s v="512818."/>
    <n v="9400"/>
  </r>
  <r>
    <n v="42"/>
    <x v="41"/>
    <s v="148929."/>
    <n v="7600"/>
  </r>
  <r>
    <n v="43"/>
    <x v="42"/>
    <s v="156804."/>
    <n v="7600"/>
  </r>
  <r>
    <n v="44"/>
    <x v="43"/>
    <s v="156803."/>
    <n v="6840"/>
  </r>
  <r>
    <n v="45"/>
    <x v="44"/>
    <s v="156802."/>
    <n v="7600"/>
  </r>
  <r>
    <n v="46"/>
    <x v="45"/>
    <s v="156801."/>
    <n v="7600"/>
  </r>
  <r>
    <n v="47"/>
    <x v="46"/>
    <s v="156800."/>
    <n v="7410"/>
  </r>
  <r>
    <n v="48"/>
    <x v="47"/>
    <s v="156799."/>
    <n v="7030"/>
  </r>
  <r>
    <n v="49"/>
    <x v="48"/>
    <s v="12."/>
    <n v="7600"/>
  </r>
  <r>
    <n v="50"/>
    <x v="49"/>
    <s v="156817."/>
    <n v="7220"/>
  </r>
  <r>
    <n v="51"/>
    <x v="50"/>
    <s v="156816."/>
    <n v="7600"/>
  </r>
  <r>
    <n v="52"/>
    <x v="51"/>
    <s v="156815."/>
    <n v="7600"/>
  </r>
  <r>
    <n v="53"/>
    <x v="52"/>
    <s v="156814."/>
    <n v="7600"/>
  </r>
  <r>
    <n v="54"/>
    <x v="53"/>
    <s v="156813."/>
    <n v="7600"/>
  </r>
  <r>
    <n v="55"/>
    <x v="54"/>
    <s v="156822."/>
    <n v="7600"/>
  </r>
  <r>
    <n v="56"/>
    <x v="55"/>
    <s v="156821."/>
    <n v="7600"/>
  </r>
  <r>
    <n v="57"/>
    <x v="56"/>
    <s v="156818."/>
    <n v="7220"/>
  </r>
  <r>
    <n v="58"/>
    <x v="57"/>
    <s v="156827."/>
    <n v="10300"/>
  </r>
  <r>
    <n v="59"/>
    <x v="58"/>
    <s v="156826."/>
    <n v="9400"/>
  </r>
  <r>
    <n v="60"/>
    <x v="59"/>
    <s v="500916."/>
    <n v="8000"/>
  </r>
  <r>
    <n v="61"/>
    <x v="60"/>
    <s v="160691."/>
    <n v="9400"/>
  </r>
  <r>
    <n v="62"/>
    <x v="61"/>
    <s v="160692."/>
    <n v="8000"/>
  </r>
  <r>
    <n v="63"/>
    <x v="62"/>
    <s v="160687."/>
    <n v="8000"/>
  </r>
  <r>
    <n v="64"/>
    <x v="63"/>
    <s v="160688."/>
    <n v="8000"/>
  </r>
  <r>
    <n v="65"/>
    <x v="64"/>
    <s v="160689."/>
    <n v="8000"/>
  </r>
  <r>
    <n v="66"/>
    <x v="65"/>
    <s v="160690."/>
    <n v="8000"/>
  </r>
  <r>
    <n v="67"/>
    <x v="66"/>
    <s v="157107."/>
    <n v="9400"/>
  </r>
  <r>
    <n v="68"/>
    <x v="67"/>
    <s v="157106."/>
    <n v="10300"/>
  </r>
  <r>
    <n v="69"/>
    <x v="68"/>
    <s v="157123."/>
    <n v="9400"/>
  </r>
  <r>
    <n v="70"/>
    <x v="69"/>
    <s v="157124."/>
    <n v="9400"/>
  </r>
  <r>
    <n v="71"/>
    <x v="70"/>
    <s v="160364."/>
    <n v="10300"/>
  </r>
  <r>
    <n v="72"/>
    <x v="71"/>
    <s v="160363."/>
    <n v="10300"/>
  </r>
  <r>
    <n v="73"/>
    <x v="72"/>
    <s v="160362."/>
    <n v="10300"/>
  </r>
  <r>
    <n v="74"/>
    <x v="73"/>
    <s v="157140."/>
    <n v="10300"/>
  </r>
  <r>
    <n v="75"/>
    <x v="74"/>
    <s v="157129."/>
    <n v="10300"/>
  </r>
  <r>
    <n v="76"/>
    <x v="75"/>
    <s v="157130."/>
    <n v="9400"/>
  </r>
  <r>
    <n v="77"/>
    <x v="76"/>
    <s v="157131."/>
    <n v="10300"/>
  </r>
  <r>
    <n v="78"/>
    <x v="77"/>
    <s v="157136."/>
    <n v="9400"/>
  </r>
  <r>
    <n v="79"/>
    <x v="78"/>
    <s v="157135."/>
    <n v="9400"/>
  </r>
  <r>
    <n v="80"/>
    <x v="79"/>
    <s v="156853."/>
    <n v="9400"/>
  </r>
  <r>
    <n v="81"/>
    <x v="80"/>
    <s v="156855."/>
    <n v="10300"/>
  </r>
  <r>
    <n v="82"/>
    <x v="81"/>
    <s v="156856."/>
    <n v="10300"/>
  </r>
  <r>
    <n v="83"/>
    <x v="82"/>
    <s v="156857."/>
    <n v="10300"/>
  </r>
  <r>
    <n v="84"/>
    <x v="83"/>
    <s v="156858."/>
    <n v="9400"/>
  </r>
  <r>
    <n v="85"/>
    <x v="84"/>
    <s v="156867."/>
    <n v="10300"/>
  </r>
  <r>
    <n v="86"/>
    <x v="85"/>
    <s v="156868."/>
    <n v="10300"/>
  </r>
  <r>
    <n v="87"/>
    <x v="86"/>
    <s v="156869."/>
    <n v="10300"/>
  </r>
  <r>
    <n v="88"/>
    <x v="87"/>
    <s v="156870."/>
    <n v="10300"/>
  </r>
  <r>
    <n v="89"/>
    <x v="88"/>
    <s v="156871."/>
    <n v="10300"/>
  </r>
  <r>
    <n v="90"/>
    <x v="89"/>
    <s v="156875."/>
    <n v="9400"/>
  </r>
  <r>
    <n v="91"/>
    <x v="90"/>
    <s v="156879."/>
    <n v="9400"/>
  </r>
  <r>
    <n v="92"/>
    <x v="91"/>
    <s v="156880."/>
    <n v="10300"/>
  </r>
  <r>
    <n v="93"/>
    <x v="92"/>
    <s v="156881."/>
    <n v="10300"/>
  </r>
  <r>
    <n v="94"/>
    <x v="93"/>
    <s v="156885."/>
    <n v="10300"/>
  </r>
  <r>
    <n v="95"/>
    <x v="94"/>
    <s v="157812."/>
    <n v="9400"/>
  </r>
  <r>
    <n v="96"/>
    <x v="95"/>
    <s v="157813."/>
    <n v="9400"/>
  </r>
  <r>
    <n v="97"/>
    <x v="96"/>
    <s v="157811."/>
    <n v="9400"/>
  </r>
  <r>
    <n v="98"/>
    <x v="97"/>
    <s v="157814."/>
    <n v="9400"/>
  </r>
  <r>
    <n v="99"/>
    <x v="98"/>
    <s v="157795."/>
    <n v="9400"/>
  </r>
  <r>
    <n v="100"/>
    <x v="99"/>
    <s v="157796."/>
    <n v="9400"/>
  </r>
  <r>
    <n v="101"/>
    <x v="100"/>
    <s v="157797."/>
    <n v="9400"/>
  </r>
  <r>
    <n v="102"/>
    <x v="101"/>
    <s v="157798."/>
    <n v="9400"/>
  </r>
  <r>
    <n v="103"/>
    <x v="102"/>
    <s v="159270."/>
    <n v="10300"/>
  </r>
  <r>
    <n v="104"/>
    <x v="103"/>
    <s v="159276."/>
    <n v="10300"/>
  </r>
  <r>
    <n v="105"/>
    <x v="104"/>
    <s v="159274."/>
    <n v="10300"/>
  </r>
  <r>
    <n v="106"/>
    <x v="105"/>
    <s v="159264."/>
    <n v="10300"/>
  </r>
  <r>
    <n v="107"/>
    <x v="106"/>
    <s v="159265."/>
    <n v="10300"/>
  </r>
  <r>
    <n v="108"/>
    <x v="107"/>
    <s v="159266."/>
    <n v="10300"/>
  </r>
  <r>
    <n v="109"/>
    <x v="108"/>
    <s v="159277."/>
    <n v="10300"/>
  </r>
  <r>
    <n v="110"/>
    <x v="109"/>
    <s v="159508."/>
    <n v="10300"/>
  </r>
  <r>
    <n v="111"/>
    <x v="110"/>
    <s v="159512."/>
    <n v="10300"/>
  </r>
  <r>
    <n v="112"/>
    <x v="111"/>
    <s v="160596."/>
    <n v="10300"/>
  </r>
  <r>
    <n v="113"/>
    <x v="112"/>
    <s v="160605."/>
    <n v="10300"/>
  </r>
  <r>
    <n v="114"/>
    <x v="113"/>
    <s v="160606."/>
    <n v="10300"/>
  </r>
  <r>
    <n v="115"/>
    <x v="114"/>
    <s v="160611."/>
    <n v="9400"/>
  </r>
  <r>
    <n v="116"/>
    <x v="115"/>
    <s v="160612."/>
    <n v="9400"/>
  </r>
  <r>
    <n v="117"/>
    <x v="116"/>
    <s v="160613."/>
    <n v="10300"/>
  </r>
  <r>
    <n v="118"/>
    <x v="117"/>
    <s v="160615."/>
    <n v="9400"/>
  </r>
  <r>
    <n v="119"/>
    <x v="118"/>
    <s v="160616."/>
    <n v="10300"/>
  </r>
  <r>
    <n v="120"/>
    <x v="119"/>
    <s v="20141"/>
    <n v="34000"/>
  </r>
  <r>
    <n v="121"/>
    <x v="120"/>
    <s v="20153"/>
    <n v="36000"/>
  </r>
  <r>
    <n v="122"/>
    <x v="121"/>
    <s v="156757."/>
    <n v="9400"/>
  </r>
  <r>
    <n v="123"/>
    <x v="122"/>
    <s v="156760."/>
    <n v="9400"/>
  </r>
  <r>
    <n v="124"/>
    <x v="123"/>
    <s v="3228"/>
    <n v="9400"/>
  </r>
  <r>
    <n v="125"/>
    <x v="124"/>
    <s v="20147"/>
    <n v="34000"/>
  </r>
  <r>
    <n v="126"/>
    <x v="125"/>
    <s v="156972."/>
    <n v="10300"/>
  </r>
  <r>
    <n v="127"/>
    <x v="126"/>
    <s v="20143"/>
    <n v="36000"/>
  </r>
  <r>
    <n v="128"/>
    <x v="127"/>
    <s v="156915."/>
    <n v="9400"/>
  </r>
  <r>
    <n v="129"/>
    <x v="128"/>
    <s v="9500443."/>
    <n v="9400"/>
  </r>
  <r>
    <n v="130"/>
    <x v="129"/>
    <s v="157332."/>
    <n v="7000"/>
  </r>
  <r>
    <n v="131"/>
    <x v="130"/>
    <s v="512925"/>
    <n v="9400"/>
  </r>
  <r>
    <n v="132"/>
    <x v="131"/>
    <s v="3193.1"/>
    <n v="9400"/>
  </r>
  <r>
    <n v="133"/>
    <x v="132"/>
    <s v="157338."/>
    <n v="9400"/>
  </r>
  <r>
    <n v="134"/>
    <x v="133"/>
    <s v="159281."/>
    <n v="8900"/>
  </r>
  <r>
    <n v="135"/>
    <x v="134"/>
    <s v="160340."/>
    <n v="9400"/>
  </r>
  <r>
    <n v="136"/>
    <x v="135"/>
    <s v="20150"/>
    <n v="34000"/>
  </r>
  <r>
    <n v="137"/>
    <x v="136"/>
    <s v="160332."/>
    <n v="10000"/>
  </r>
  <r>
    <n v="138"/>
    <x v="137"/>
    <s v="156895."/>
    <n v="7400"/>
  </r>
  <r>
    <n v="139"/>
    <x v="138"/>
    <s v="160335."/>
    <n v="9400"/>
  </r>
  <r>
    <n v="140"/>
    <x v="139"/>
    <s v="159154."/>
    <n v="9400"/>
  </r>
  <r>
    <n v="141"/>
    <x v="140"/>
    <s v="160328."/>
    <n v="10000"/>
  </r>
  <r>
    <n v="142"/>
    <x v="141"/>
    <s v="20148"/>
    <n v="34000"/>
  </r>
  <r>
    <n v="143"/>
    <x v="142"/>
    <s v="160330."/>
    <n v="10000"/>
  </r>
  <r>
    <n v="144"/>
    <x v="143"/>
    <s v="157472."/>
    <n v="7000"/>
  </r>
  <r>
    <n v="145"/>
    <x v="144"/>
    <s v="157029."/>
    <n v="7200"/>
  </r>
  <r>
    <n v="146"/>
    <x v="145"/>
    <s v="157451."/>
    <n v="7600"/>
  </r>
  <r>
    <n v="147"/>
    <x v="146"/>
    <s v="160339."/>
    <n v="9400"/>
  </r>
  <r>
    <n v="148"/>
    <x v="147"/>
    <s v="2167 RNP"/>
    <n v="37700"/>
  </r>
  <r>
    <n v="149"/>
    <x v="148"/>
    <s v="3183."/>
    <n v="9400"/>
  </r>
  <r>
    <n v="150"/>
    <x v="149"/>
    <s v="3187."/>
    <n v="9400"/>
  </r>
  <r>
    <n v="151"/>
    <x v="150"/>
    <s v="3182."/>
    <n v="9400"/>
  </r>
  <r>
    <n v="152"/>
    <x v="151"/>
    <s v="3186.1"/>
    <n v="9400"/>
  </r>
  <r>
    <n v="153"/>
    <x v="152"/>
    <s v="3198"/>
    <n v="9400"/>
  </r>
  <r>
    <n v="154"/>
    <x v="153"/>
    <s v="3185.1"/>
    <n v="9400"/>
  </r>
  <r>
    <n v="155"/>
    <x v="154"/>
    <s v="3197.1"/>
    <n v="9400"/>
  </r>
  <r>
    <n v="156"/>
    <x v="155"/>
    <s v="160321."/>
    <n v="9400"/>
  </r>
  <r>
    <n v="157"/>
    <x v="156"/>
    <s v="3196.1"/>
    <n v="9400"/>
  </r>
  <r>
    <n v="158"/>
    <x v="157"/>
    <s v="3195"/>
    <n v="9400"/>
  </r>
  <r>
    <n v="159"/>
    <x v="158"/>
    <s v="3181.1"/>
    <n v="9400"/>
  </r>
  <r>
    <n v="160"/>
    <x v="159"/>
    <s v="3156.1"/>
    <n v="9400"/>
  </r>
  <r>
    <n v="161"/>
    <x v="160"/>
    <s v="3155."/>
    <n v="9400"/>
  </r>
  <r>
    <n v="162"/>
    <x v="161"/>
    <s v="3154."/>
    <n v="9400"/>
  </r>
  <r>
    <n v="163"/>
    <x v="162"/>
    <s v="3158.1"/>
    <n v="9400"/>
  </r>
  <r>
    <n v="164"/>
    <x v="163"/>
    <s v="17301."/>
    <n v="10000"/>
  </r>
  <r>
    <n v="165"/>
    <x v="164"/>
    <s v="151680."/>
    <n v="6400"/>
  </r>
  <r>
    <n v="166"/>
    <x v="165"/>
    <s v="3163."/>
    <n v="10000"/>
  </r>
  <r>
    <n v="167"/>
    <x v="166"/>
    <s v="3162."/>
    <n v="10000"/>
  </r>
  <r>
    <n v="168"/>
    <x v="167"/>
    <s v="156788."/>
    <n v="7400"/>
  </r>
  <r>
    <n v="169"/>
    <x v="168"/>
    <s v="3169.1"/>
    <n v="10000"/>
  </r>
  <r>
    <n v="170"/>
    <x v="169"/>
    <s v="3166.1"/>
    <n v="10000"/>
  </r>
  <r>
    <n v="171"/>
    <x v="170"/>
    <s v="3167.1"/>
    <n v="10000"/>
  </r>
  <r>
    <n v="172"/>
    <x v="171"/>
    <s v="160669."/>
    <n v="10000"/>
  </r>
  <r>
    <n v="173"/>
    <x v="172"/>
    <s v="160673."/>
    <n v="10000"/>
  </r>
  <r>
    <n v="174"/>
    <x v="173"/>
    <s v="160671."/>
    <n v="10000"/>
  </r>
  <r>
    <n v="175"/>
    <x v="174"/>
    <s v="160672."/>
    <n v="10000"/>
  </r>
  <r>
    <n v="176"/>
    <x v="175"/>
    <s v="160674."/>
    <n v="10000"/>
  </r>
  <r>
    <n v="177"/>
    <x v="176"/>
    <s v="156990."/>
    <n v="7600"/>
  </r>
  <r>
    <n v="178"/>
    <x v="177"/>
    <s v="159460."/>
    <n v="10000"/>
  </r>
  <r>
    <n v="179"/>
    <x v="178"/>
    <s v="151681."/>
    <n v="7600"/>
  </r>
  <r>
    <n v="180"/>
    <x v="179"/>
    <s v="151683."/>
    <n v="6240"/>
  </r>
  <r>
    <n v="181"/>
    <x v="180"/>
    <s v="3165.1"/>
    <n v="10000"/>
  </r>
  <r>
    <n v="182"/>
    <x v="181"/>
    <s v="3168.1"/>
    <n v="10000"/>
  </r>
  <r>
    <n v="183"/>
    <x v="182"/>
    <s v="217236."/>
    <n v="2875"/>
  </r>
  <r>
    <n v="184"/>
    <x v="183"/>
    <s v="217213."/>
    <n v="7030"/>
  </r>
  <r>
    <n v="185"/>
    <x v="184"/>
    <s v="3184."/>
    <n v="9400"/>
  </r>
  <r>
    <n v="186"/>
    <x v="185"/>
    <s v="160320."/>
    <n v="9400"/>
  </r>
  <r>
    <n v="187"/>
    <x v="186"/>
    <s v="160621."/>
    <n v="9400"/>
  </r>
  <r>
    <n v="188"/>
    <x v="187"/>
    <s v="156939."/>
    <n v="9400"/>
  </r>
  <r>
    <n v="189"/>
    <x v="188"/>
    <s v="160622."/>
    <n v="9400"/>
  </r>
  <r>
    <n v="190"/>
    <x v="189"/>
    <s v="160618."/>
    <n v="10300"/>
  </r>
  <r>
    <n v="191"/>
    <x v="190"/>
    <s v="156961."/>
    <n v="9400"/>
  </r>
  <r>
    <n v="192"/>
    <x v="191"/>
    <s v="156930."/>
    <n v="9400"/>
  </r>
  <r>
    <n v="193"/>
    <x v="192"/>
    <s v="159141."/>
    <n v="9400"/>
  </r>
  <r>
    <n v="194"/>
    <x v="193"/>
    <s v="3157.1"/>
    <n v="9400"/>
  </r>
  <r>
    <n v="195"/>
    <x v="194"/>
    <s v="159470."/>
    <n v="9400"/>
  </r>
  <r>
    <n v="196"/>
    <x v="195"/>
    <s v="159145."/>
    <n v="9400"/>
  </r>
  <r>
    <n v="197"/>
    <x v="196"/>
    <s v="159146."/>
    <n v="9400"/>
  </r>
  <r>
    <n v="198"/>
    <x v="197"/>
    <s v="159143."/>
    <n v="9400"/>
  </r>
  <r>
    <n v="199"/>
    <x v="198"/>
    <s v="159149."/>
    <n v="9400"/>
  </r>
  <r>
    <n v="200"/>
    <x v="199"/>
    <s v="159504."/>
    <n v="10000"/>
  </r>
  <r>
    <n v="201"/>
    <x v="200"/>
    <s v="160337."/>
    <n v="9400"/>
  </r>
  <r>
    <n v="202"/>
    <x v="201"/>
    <s v="160342."/>
    <n v="9400"/>
  </r>
  <r>
    <n v="203"/>
    <x v="202"/>
    <s v="3223"/>
    <n v="9700"/>
  </r>
  <r>
    <n v="204"/>
    <x v="203"/>
    <s v="159280."/>
    <n v="8900"/>
  </r>
  <r>
    <n v="205"/>
    <x v="204"/>
    <s v="20152"/>
    <n v="36000"/>
  </r>
  <r>
    <n v="206"/>
    <x v="205"/>
    <s v="3030.1"/>
    <n v="2500"/>
  </r>
  <r>
    <n v="207"/>
    <x v="206"/>
    <s v="3028.1"/>
    <n v="7400"/>
  </r>
  <r>
    <n v="208"/>
    <x v="207"/>
    <s v="3032.1"/>
    <n v="2500"/>
  </r>
  <r>
    <n v="209"/>
    <x v="208"/>
    <s v="148567."/>
    <n v="2700"/>
  </r>
  <r>
    <n v="210"/>
    <x v="209"/>
    <s v="157820."/>
    <n v="10000"/>
  </r>
  <r>
    <n v="211"/>
    <x v="210"/>
    <s v="3031.1"/>
    <n v="7400"/>
  </r>
  <r>
    <n v="212"/>
    <x v="211"/>
    <s v="159463."/>
    <n v="9400"/>
  </r>
  <r>
    <n v="213"/>
    <x v="212"/>
    <s v="148691."/>
    <n v="7000"/>
  </r>
  <r>
    <n v="214"/>
    <x v="213"/>
    <s v="159467."/>
    <n v="10300"/>
  </r>
  <r>
    <n v="215"/>
    <x v="214"/>
    <s v="159147."/>
    <n v="9400"/>
  </r>
  <r>
    <n v="216"/>
    <x v="215"/>
    <s v="20142"/>
    <n v="34000"/>
  </r>
  <r>
    <n v="217"/>
    <x v="216"/>
    <s v="160334."/>
    <n v="9400"/>
  </r>
  <r>
    <n v="218"/>
    <x v="217"/>
    <s v="20154"/>
    <n v="36000"/>
  </r>
  <r>
    <n v="219"/>
    <x v="218"/>
    <s v="512977"/>
    <n v="9400"/>
  </r>
  <r>
    <n v="220"/>
    <x v="219"/>
    <s v="151717."/>
    <n v="7600"/>
  </r>
  <r>
    <n v="221"/>
    <x v="220"/>
    <s v="148677."/>
    <n v="2800"/>
  </r>
  <r>
    <n v="222"/>
    <x v="221"/>
    <s v="148704."/>
    <n v="7600"/>
  </r>
  <r>
    <n v="223"/>
    <x v="222"/>
    <s v="148701."/>
    <n v="7600"/>
  </r>
  <r>
    <n v="224"/>
    <x v="223"/>
    <s v="2153"/>
    <n v="34000"/>
  </r>
  <r>
    <n v="225"/>
    <x v="224"/>
    <s v="159461."/>
    <n v="10000"/>
  </r>
  <r>
    <n v="226"/>
    <x v="225"/>
    <s v="160331."/>
    <n v="10000"/>
  </r>
  <r>
    <n v="227"/>
    <x v="226"/>
    <s v="3192.1"/>
    <n v="9400"/>
  </r>
  <r>
    <n v="228"/>
    <x v="227"/>
    <s v="160338."/>
    <n v="9400"/>
  </r>
  <r>
    <n v="229"/>
    <x v="228"/>
    <s v="160336."/>
    <n v="10300"/>
  </r>
  <r>
    <n v="230"/>
    <x v="229"/>
    <s v="156969."/>
    <n v="8900"/>
  </r>
  <r>
    <n v="231"/>
    <x v="230"/>
    <s v="159283."/>
    <n v="9400"/>
  </r>
  <r>
    <n v="232"/>
    <x v="231"/>
    <s v="159233."/>
    <n v="10300"/>
  </r>
  <r>
    <n v="233"/>
    <x v="232"/>
    <s v="160333."/>
    <n v="10000"/>
  </r>
  <r>
    <n v="234"/>
    <x v="233"/>
    <s v="158022."/>
    <n v="9400"/>
  </r>
  <r>
    <n v="235"/>
    <x v="234"/>
    <s v="159140."/>
    <n v="8900"/>
  </r>
  <r>
    <n v="236"/>
    <x v="235"/>
    <s v="20149"/>
    <n v="34000"/>
  </r>
  <r>
    <n v="237"/>
    <x v="236"/>
    <s v="160407."/>
    <n v="9400"/>
  </r>
  <r>
    <n v="238"/>
    <x v="237"/>
    <s v="20140"/>
    <n v="36000"/>
  </r>
  <r>
    <n v="239"/>
    <x v="238"/>
    <s v="156767."/>
    <n v="9400"/>
  </r>
  <r>
    <n v="240"/>
    <x v="239"/>
    <s v="296b."/>
    <n v="10300"/>
  </r>
  <r>
    <n v="241"/>
    <x v="240"/>
    <s v="157595."/>
    <n v="7600"/>
  </r>
  <r>
    <n v="242"/>
    <x v="241"/>
    <s v="156773."/>
    <n v="8900"/>
  </r>
  <r>
    <n v="243"/>
    <x v="242"/>
    <s v="159279."/>
    <n v="8000"/>
  </r>
  <r>
    <n v="244"/>
    <x v="243"/>
    <s v="512978"/>
    <n v="34000"/>
  </r>
  <r>
    <n v="245"/>
    <x v="244"/>
    <s v="156768."/>
    <n v="9400"/>
  </r>
  <r>
    <n v="246"/>
    <x v="245"/>
    <s v="160406."/>
    <n v="8900"/>
  </r>
  <r>
    <n v="247"/>
    <x v="246"/>
    <s v="297b."/>
    <n v="9400"/>
  </r>
  <r>
    <n v="248"/>
    <x v="247"/>
    <s v="512899"/>
    <n v="10000"/>
  </r>
  <r>
    <n v="249"/>
    <x v="248"/>
    <s v="159457."/>
    <n v="9400"/>
  </r>
  <r>
    <n v="250"/>
    <x v="249"/>
    <s v="FN44.2"/>
    <n v="10000"/>
  </r>
  <r>
    <n v="251"/>
    <x v="250"/>
    <s v="160404."/>
    <n v="9700"/>
  </r>
  <r>
    <n v="252"/>
    <x v="251"/>
    <s v="157610."/>
    <n v="8000"/>
  </r>
  <r>
    <n v="253"/>
    <x v="252"/>
    <s v="512882."/>
    <n v="9400"/>
  </r>
  <r>
    <n v="254"/>
    <x v="253"/>
    <s v="512930"/>
    <n v="10000"/>
  </r>
  <r>
    <n v="255"/>
    <x v="254"/>
    <s v="512878."/>
    <n v="9400"/>
  </r>
  <r>
    <n v="256"/>
    <x v="255"/>
    <s v="512901"/>
    <n v="9400"/>
  </r>
  <r>
    <n v="257"/>
    <x v="256"/>
    <s v="157709."/>
    <n v="8900"/>
  </r>
  <r>
    <n v="258"/>
    <x v="257"/>
    <s v="160642."/>
    <n v="10000"/>
  </r>
  <r>
    <n v="259"/>
    <x v="258"/>
    <s v="294b."/>
    <n v="10000"/>
  </r>
  <r>
    <n v="260"/>
    <x v="259"/>
    <s v="160648."/>
    <n v="10000"/>
  </r>
  <r>
    <n v="261"/>
    <x v="260"/>
    <s v="156775."/>
    <n v="8900"/>
  </r>
  <r>
    <n v="262"/>
    <x v="261"/>
    <s v="298b."/>
    <n v="36000"/>
  </r>
  <r>
    <n v="263"/>
    <x v="262"/>
    <s v="292b."/>
    <n v="9400"/>
  </r>
  <r>
    <n v="264"/>
    <x v="263"/>
    <s v="291b."/>
    <n v="9400"/>
  </r>
  <r>
    <n v="265"/>
    <x v="264"/>
    <s v="156897."/>
    <n v="6800"/>
  </r>
  <r>
    <n v="266"/>
    <x v="265"/>
    <s v="157687."/>
    <n v="8900"/>
  </r>
  <r>
    <n v="267"/>
    <x v="266"/>
    <s v="286b."/>
    <n v="10000"/>
  </r>
  <r>
    <n v="268"/>
    <x v="267"/>
    <s v="160405."/>
    <n v="9700"/>
  </r>
  <r>
    <n v="269"/>
    <x v="268"/>
    <s v="4203.1"/>
    <n v="10300"/>
  </r>
  <r>
    <n v="270"/>
    <x v="269"/>
    <s v="146295."/>
    <n v="3175"/>
  </r>
  <r>
    <n v="271"/>
    <x v="270"/>
    <s v="295b."/>
    <n v="10000"/>
  </r>
  <r>
    <n v="272"/>
    <x v="271"/>
    <s v="293b."/>
    <n v="10000"/>
  </r>
  <r>
    <n v="273"/>
    <x v="272"/>
    <s v="290b."/>
    <n v="9400"/>
  </r>
  <r>
    <n v="274"/>
    <x v="273"/>
    <s v="156774."/>
    <n v="8900"/>
  </r>
  <r>
    <n v="275"/>
    <x v="274"/>
    <s v="299b."/>
    <n v="9400"/>
  </r>
  <r>
    <n v="276"/>
    <x v="275"/>
    <s v="157693."/>
    <n v="9400"/>
  </r>
  <r>
    <n v="277"/>
    <x v="276"/>
    <s v="4215.1"/>
    <n v="10000"/>
  </r>
  <r>
    <n v="278"/>
    <x v="277"/>
    <s v="148048."/>
    <n v="7600"/>
  </r>
  <r>
    <n v="279"/>
    <x v="278"/>
    <s v="148051."/>
    <n v="7215"/>
  </r>
  <r>
    <n v="280"/>
    <x v="279"/>
    <s v="500642."/>
    <n v="8000"/>
  </r>
  <r>
    <n v="281"/>
    <x v="280"/>
    <s v="148149."/>
    <n v="6840"/>
  </r>
  <r>
    <n v="282"/>
    <x v="281"/>
    <s v="148129."/>
    <n v="6825"/>
  </r>
  <r>
    <n v="283"/>
    <x v="282"/>
    <s v="500637."/>
    <n v="7600"/>
  </r>
  <r>
    <n v="284"/>
    <x v="283"/>
    <s v="148163."/>
    <n v="1900"/>
  </r>
  <r>
    <n v="285"/>
    <x v="284"/>
    <s v="500794."/>
    <n v="10000"/>
  </r>
  <r>
    <n v="286"/>
    <x v="285"/>
    <s v="500785."/>
    <n v="8000"/>
  </r>
  <r>
    <n v="287"/>
    <x v="286"/>
    <s v="500786."/>
    <n v="8000"/>
  </r>
  <r>
    <n v="288"/>
    <x v="287"/>
    <s v="148139."/>
    <n v="7000"/>
  </r>
  <r>
    <n v="289"/>
    <x v="288"/>
    <s v="148164."/>
    <n v="1900"/>
  </r>
  <r>
    <n v="290"/>
    <x v="289"/>
    <s v="500782."/>
    <n v="8000"/>
  </r>
  <r>
    <n v="291"/>
    <x v="290"/>
    <s v="148165."/>
    <n v="1900"/>
  </r>
  <r>
    <n v="292"/>
    <x v="291"/>
    <s v="500624."/>
    <n v="7215"/>
  </r>
  <r>
    <n v="293"/>
    <x v="292"/>
    <s v="148146."/>
    <n v="6825"/>
  </r>
  <r>
    <n v="294"/>
    <x v="293"/>
    <s v="500784."/>
    <n v="8000"/>
  </r>
  <r>
    <n v="295"/>
    <x v="294"/>
    <s v="500792."/>
    <n v="8600"/>
  </r>
  <r>
    <n v="296"/>
    <x v="295"/>
    <s v="500790."/>
    <n v="10000"/>
  </r>
  <r>
    <n v="297"/>
    <x v="296"/>
    <s v="148155."/>
    <n v="7400"/>
  </r>
  <r>
    <n v="298"/>
    <x v="297"/>
    <s v="148156."/>
    <n v="7400"/>
  </r>
  <r>
    <n v="299"/>
    <x v="298"/>
    <s v="500808."/>
    <n v="9400"/>
  </r>
  <r>
    <n v="300"/>
    <x v="299"/>
    <s v="148157."/>
    <n v="6840"/>
  </r>
  <r>
    <n v="301"/>
    <x v="300"/>
    <s v="148159."/>
    <n v="6840"/>
  </r>
  <r>
    <n v="302"/>
    <x v="301"/>
    <s v="148160."/>
    <n v="6840"/>
  </r>
  <r>
    <n v="303"/>
    <x v="302"/>
    <s v="500783."/>
    <n v="9400"/>
  </r>
  <r>
    <n v="304"/>
    <x v="303"/>
    <s v="146125."/>
    <n v="4000"/>
  </r>
  <r>
    <n v="305"/>
    <x v="304"/>
    <s v="146127."/>
    <n v="4000"/>
  </r>
  <r>
    <n v="306"/>
    <x v="305"/>
    <s v="146584."/>
    <n v="6961"/>
  </r>
  <r>
    <n v="307"/>
    <x v="306"/>
    <s v="146110."/>
    <n v="4000"/>
  </r>
  <r>
    <n v="308"/>
    <x v="307"/>
    <s v="146115."/>
    <n v="4000"/>
  </r>
  <r>
    <n v="309"/>
    <x v="308"/>
    <s v="145711."/>
    <n v="2846"/>
  </r>
  <r>
    <n v="310"/>
    <x v="309"/>
    <s v="146507."/>
    <n v="375"/>
  </r>
  <r>
    <n v="311"/>
    <x v="310"/>
    <s v="146479."/>
    <n v="2375"/>
  </r>
  <r>
    <n v="312"/>
    <x v="311"/>
    <s v="146480."/>
    <n v="2375"/>
  </r>
  <r>
    <n v="313"/>
    <x v="312"/>
    <s v="146482."/>
    <n v="2375"/>
  </r>
  <r>
    <n v="314"/>
    <x v="313"/>
    <s v="146483."/>
    <n v="2375"/>
  </r>
  <r>
    <n v="315"/>
    <x v="314"/>
    <s v="145709."/>
    <n v="2800"/>
  </r>
  <r>
    <n v="316"/>
    <x v="315"/>
    <s v="145715."/>
    <n v="2800"/>
  </r>
  <r>
    <n v="317"/>
    <x v="316"/>
    <s v="146489."/>
    <n v="2375"/>
  </r>
  <r>
    <n v="318"/>
    <x v="317"/>
    <s v="146494."/>
    <n v="2375"/>
  </r>
  <r>
    <n v="319"/>
    <x v="318"/>
    <s v="146495."/>
    <n v="2200"/>
  </r>
  <r>
    <n v="320"/>
    <x v="319"/>
    <s v="146500."/>
    <n v="2200"/>
  </r>
  <r>
    <n v="321"/>
    <x v="320"/>
    <s v="145984."/>
    <n v="6000"/>
  </r>
  <r>
    <n v="322"/>
    <x v="321"/>
    <s v="145985."/>
    <n v="6000"/>
  </r>
  <r>
    <n v="323"/>
    <x v="322"/>
    <s v="145880."/>
    <n v="9956"/>
  </r>
  <r>
    <n v="324"/>
    <x v="323"/>
    <s v="146634."/>
    <n v="3402"/>
  </r>
  <r>
    <n v="325"/>
    <x v="324"/>
    <s v="145883."/>
    <n v="9000"/>
  </r>
  <r>
    <n v="326"/>
    <x v="325"/>
    <s v="146894."/>
    <n v="2500"/>
  </r>
  <r>
    <n v="327"/>
    <x v="326"/>
    <s v="146969."/>
    <n v="1200"/>
  </r>
  <r>
    <n v="328"/>
    <x v="327"/>
    <s v="147041."/>
    <n v="2800"/>
  </r>
  <r>
    <n v="329"/>
    <x v="328"/>
    <s v="147040."/>
    <n v="2800"/>
  </r>
  <r>
    <n v="330"/>
    <x v="329"/>
    <s v="146466."/>
    <n v="2400"/>
  </r>
  <r>
    <n v="331"/>
    <x v="330"/>
    <s v="146478."/>
    <n v="2500"/>
  </r>
  <r>
    <n v="332"/>
    <x v="331"/>
    <s v="145943."/>
    <n v="2700"/>
  </r>
  <r>
    <n v="333"/>
    <x v="332"/>
    <s v="146810."/>
    <n v="3000"/>
  </r>
  <r>
    <n v="334"/>
    <x v="333"/>
    <s v="145929."/>
    <n v="8000"/>
  </r>
  <r>
    <n v="335"/>
    <x v="334"/>
    <s v="146656."/>
    <n v="3402"/>
  </r>
  <r>
    <n v="336"/>
    <x v="335"/>
    <s v="146834."/>
    <n v="3500"/>
  </r>
  <r>
    <n v="337"/>
    <x v="336"/>
    <s v="146837."/>
    <n v="4000"/>
  </r>
  <r>
    <n v="338"/>
    <x v="337"/>
    <s v="147014."/>
    <n v="2695"/>
  </r>
  <r>
    <n v="339"/>
    <x v="338"/>
    <s v="146205."/>
    <n v="2600"/>
  </r>
  <r>
    <n v="340"/>
    <x v="339"/>
    <s v="145739."/>
    <n v="3000"/>
  </r>
  <r>
    <n v="341"/>
    <x v="340"/>
    <s v="146220."/>
    <n v="2800"/>
  </r>
  <r>
    <n v="342"/>
    <x v="341"/>
    <s v="146207."/>
    <n v="2600"/>
  </r>
  <r>
    <n v="343"/>
    <x v="342"/>
    <s v="146658."/>
    <n v="7997"/>
  </r>
  <r>
    <n v="344"/>
    <x v="343"/>
    <s v="146206."/>
    <n v="2600"/>
  </r>
  <r>
    <n v="345"/>
    <x v="344"/>
    <s v="146159."/>
    <n v="4000"/>
  </r>
  <r>
    <n v="346"/>
    <x v="345"/>
    <s v="145666."/>
    <n v="2800"/>
  </r>
  <r>
    <n v="347"/>
    <x v="346"/>
    <s v="145668."/>
    <n v="2800"/>
  </r>
  <r>
    <n v="348"/>
    <x v="347"/>
    <s v="145740."/>
    <n v="3300"/>
  </r>
  <r>
    <n v="349"/>
    <x v="348"/>
    <s v="146202."/>
    <n v="2800"/>
  </r>
  <r>
    <n v="350"/>
    <x v="349"/>
    <s v="146215."/>
    <n v="3000"/>
  </r>
  <r>
    <n v="351"/>
    <x v="350"/>
    <s v="146214."/>
    <n v="3000"/>
  </r>
  <r>
    <n v="352"/>
    <x v="351"/>
    <s v="146204."/>
    <n v="2800"/>
  </r>
  <r>
    <n v="353"/>
    <x v="352"/>
    <s v="146546."/>
    <n v="3000"/>
  </r>
  <r>
    <n v="354"/>
    <x v="353"/>
    <s v="145732."/>
    <n v="2600"/>
  </r>
  <r>
    <n v="355"/>
    <x v="354"/>
    <s v="145735."/>
    <n v="2600"/>
  </r>
  <r>
    <n v="356"/>
    <x v="355"/>
    <s v="145679."/>
    <n v="2800"/>
  </r>
  <r>
    <n v="357"/>
    <x v="356"/>
    <s v="145738."/>
    <n v="2600"/>
  </r>
  <r>
    <n v="358"/>
    <x v="357"/>
    <s v="145684."/>
    <n v="2800"/>
  </r>
  <r>
    <n v="359"/>
    <x v="358"/>
    <s v="145701."/>
    <n v="3000"/>
  </r>
  <r>
    <n v="360"/>
    <x v="359"/>
    <s v="146659."/>
    <n v="7633"/>
  </r>
  <r>
    <n v="361"/>
    <x v="360"/>
    <s v="146660."/>
    <n v="5880"/>
  </r>
  <r>
    <n v="362"/>
    <x v="361"/>
    <s v="145941."/>
    <n v="2700"/>
  </r>
  <r>
    <n v="363"/>
    <x v="362"/>
    <s v="145741."/>
    <n v="3000"/>
  </r>
  <r>
    <n v="364"/>
    <x v="363"/>
    <s v="146175."/>
    <n v="4000"/>
  </r>
  <r>
    <n v="365"/>
    <x v="364"/>
    <s v="146983."/>
    <n v="2800"/>
  </r>
  <r>
    <n v="366"/>
    <x v="365"/>
    <s v="147016."/>
    <n v="2800"/>
  </r>
  <r>
    <n v="367"/>
    <x v="366"/>
    <s v="160709."/>
    <n v="9400"/>
  </r>
  <r>
    <n v="368"/>
    <x v="367"/>
    <s v="4212.1"/>
    <n v="9400"/>
  </r>
  <r>
    <n v="369"/>
    <x v="368"/>
    <s v="159256."/>
    <n v="8900"/>
  </r>
  <r>
    <n v="370"/>
    <x v="369"/>
    <s v="160325."/>
    <n v="9400"/>
  </r>
  <r>
    <n v="371"/>
    <x v="370"/>
    <s v="160326."/>
    <n v="9400"/>
  </r>
  <r>
    <n v="372"/>
    <x v="371"/>
    <s v="4204.1"/>
    <n v="10300"/>
  </r>
  <r>
    <n v="373"/>
    <x v="372"/>
    <s v="157695."/>
    <n v="9400"/>
  </r>
  <r>
    <n v="374"/>
    <x v="373"/>
    <s v="157700."/>
    <n v="9700"/>
  </r>
  <r>
    <n v="375"/>
    <x v="374"/>
    <s v="157699."/>
    <n v="9700"/>
  </r>
  <r>
    <n v="376"/>
    <x v="375"/>
    <s v="157696."/>
    <n v="9400"/>
  </r>
  <r>
    <n v="377"/>
    <x v="376"/>
    <s v="4211.1"/>
    <n v="9400"/>
  </r>
  <r>
    <n v="378"/>
    <x v="377"/>
    <s v="157698."/>
    <n v="9400"/>
  </r>
  <r>
    <n v="379"/>
    <x v="378"/>
    <s v="4209.1"/>
    <n v="9400"/>
  </r>
  <r>
    <n v="380"/>
    <x v="379"/>
    <s v="4207.1"/>
    <n v="10300"/>
  </r>
  <r>
    <n v="381"/>
    <x v="380"/>
    <s v="160708."/>
    <n v="9400"/>
  </r>
  <r>
    <n v="382"/>
    <x v="381"/>
    <s v="3a."/>
    <n v="3149"/>
  </r>
  <r>
    <n v="383"/>
    <x v="382"/>
    <s v="157330."/>
    <n v="7600"/>
  </r>
  <r>
    <n v="384"/>
    <x v="383"/>
    <s v="156828."/>
    <n v="10000"/>
  </r>
  <r>
    <n v="385"/>
    <x v="384"/>
    <s v="299a."/>
    <n v="7400"/>
  </r>
  <r>
    <n v="386"/>
    <x v="385"/>
    <s v="292a."/>
    <n v="10000"/>
  </r>
  <r>
    <n v="387"/>
    <x v="386"/>
    <s v="296a."/>
    <n v="7600"/>
  </r>
  <r>
    <n v="388"/>
    <x v="387"/>
    <s v="157011."/>
    <n v="8000"/>
  </r>
  <r>
    <n v="389"/>
    <x v="388"/>
    <s v="157028."/>
    <n v="8000"/>
  </r>
  <r>
    <n v="390"/>
    <x v="389"/>
    <s v="89."/>
    <n v="10000"/>
  </r>
  <r>
    <n v="391"/>
    <x v="390"/>
    <s v="157137."/>
    <n v="10000"/>
  </r>
  <r>
    <n v="392"/>
    <x v="391"/>
    <s v="157125."/>
    <n v="10000"/>
  </r>
  <r>
    <n v="393"/>
    <x v="392"/>
    <s v="157144."/>
    <n v="10000"/>
  </r>
  <r>
    <n v="394"/>
    <x v="393"/>
    <s v="90."/>
    <n v="10000"/>
  </r>
  <r>
    <n v="395"/>
    <x v="394"/>
    <s v="156677."/>
    <n v="10000"/>
  </r>
  <r>
    <n v="396"/>
    <x v="395"/>
    <s v="156678."/>
    <n v="10000"/>
  </r>
  <r>
    <n v="397"/>
    <x v="396"/>
    <s v="159245."/>
    <n v="10800"/>
  </r>
  <r>
    <n v="398"/>
    <x v="397"/>
    <s v="322/"/>
    <n v="10300"/>
  </r>
  <r>
    <n v="399"/>
    <x v="398"/>
    <s v="324/"/>
    <n v="10000"/>
  </r>
  <r>
    <n v="400"/>
    <x v="399"/>
    <s v="FN21"/>
    <n v="10000"/>
  </r>
  <r>
    <n v="401"/>
    <x v="400"/>
    <s v="FN43.1"/>
    <n v="10000"/>
  </r>
  <r>
    <n v="402"/>
    <x v="401"/>
    <s v="FN46.1"/>
    <n v="10300"/>
  </r>
  <r>
    <n v="403"/>
    <x v="402"/>
    <s v="454"/>
    <n v="35000"/>
  </r>
  <r>
    <n v="404"/>
    <x v="403"/>
    <s v="458"/>
    <n v="36000"/>
  </r>
  <r>
    <n v="405"/>
    <x v="404"/>
    <s v="464"/>
    <n v="34000"/>
  </r>
  <r>
    <n v="406"/>
    <x v="405"/>
    <s v="473"/>
    <n v="36000"/>
  </r>
  <r>
    <n v="407"/>
    <x v="406"/>
    <s v="476"/>
    <n v="35000"/>
  </r>
  <r>
    <n v="408"/>
    <x v="407"/>
    <s v="5598 RNP"/>
    <n v="37700"/>
  </r>
  <r>
    <n v="409"/>
    <x v="408"/>
    <s v="480 RNP"/>
    <n v="36000"/>
  </r>
  <r>
    <n v="410"/>
    <x v="409"/>
    <s v="335"/>
    <n v="10300"/>
  </r>
  <r>
    <n v="411"/>
    <x v="410"/>
    <s v="157794."/>
    <n v="10000"/>
  </r>
  <r>
    <n v="412"/>
    <x v="411"/>
    <s v="159268."/>
    <n v="10000"/>
  </r>
  <r>
    <n v="413"/>
    <x v="412"/>
    <s v="159247."/>
    <n v="10300"/>
  </r>
  <r>
    <n v="414"/>
    <x v="413"/>
    <s v="5191.1"/>
    <n v="10800"/>
  </r>
  <r>
    <n v="415"/>
    <x v="414"/>
    <s v="5518"/>
    <n v="10300"/>
  </r>
  <r>
    <n v="416"/>
    <x v="415"/>
    <s v="157799."/>
    <n v="10000"/>
  </r>
  <r>
    <n v="417"/>
    <x v="416"/>
    <s v="5569"/>
    <n v="34000"/>
  </r>
  <r>
    <n v="418"/>
    <x v="417"/>
    <s v="5590 RNP"/>
    <n v="37700"/>
  </r>
  <r>
    <n v="419"/>
    <x v="418"/>
    <s v="5585 RNP"/>
    <n v="34000"/>
  </r>
  <r>
    <n v="420"/>
    <x v="419"/>
    <s v="5586 RNP"/>
    <n v="35000"/>
  </r>
  <r>
    <n v="421"/>
    <x v="420"/>
    <s v="4213.1"/>
    <n v="9400"/>
  </r>
  <r>
    <n v="422"/>
    <x v="421"/>
    <s v="4205.1"/>
    <n v="10300"/>
  </r>
  <r>
    <n v="423"/>
    <x v="422"/>
    <s v="4219.1"/>
    <n v="10300"/>
  </r>
  <r>
    <n v="424"/>
    <x v="423"/>
    <s v="4214.1"/>
    <n v="10000"/>
  </r>
  <r>
    <n v="425"/>
    <x v="424"/>
    <s v="4210."/>
    <n v="10300"/>
  </r>
  <r>
    <n v="426"/>
    <x v="425"/>
    <s v="4208.1"/>
    <n v="9400"/>
  </r>
  <r>
    <n v="427"/>
    <x v="426"/>
    <s v="157200."/>
    <n v="10000"/>
  </r>
  <r>
    <n v="428"/>
    <x v="427"/>
    <s v="20095"/>
    <n v="10000"/>
  </r>
  <r>
    <n v="429"/>
    <x v="428"/>
    <s v="157182."/>
    <n v="9400"/>
  </r>
  <r>
    <n v="430"/>
    <x v="429"/>
    <s v="157203."/>
    <n v="9400"/>
  </r>
  <r>
    <n v="431"/>
    <x v="430"/>
    <s v="157199."/>
    <n v="10000"/>
  </r>
  <r>
    <n v="432"/>
    <x v="431"/>
    <s v="157773."/>
    <n v="10000"/>
  </r>
  <r>
    <n v="433"/>
    <x v="432"/>
    <s v="157774."/>
    <n v="9400"/>
  </r>
  <r>
    <n v="434"/>
    <x v="433"/>
    <s v="157776."/>
    <n v="9400"/>
  </r>
  <r>
    <n v="435"/>
    <x v="434"/>
    <s v="157781."/>
    <n v="9400"/>
  </r>
  <r>
    <n v="436"/>
    <x v="435"/>
    <s v="160663."/>
    <n v="10000"/>
  </r>
  <r>
    <n v="437"/>
    <x v="436"/>
    <s v="193"/>
    <n v="10000"/>
  </r>
  <r>
    <n v="438"/>
    <x v="437"/>
    <s v="160661."/>
    <n v="9400"/>
  </r>
  <r>
    <n v="439"/>
    <x v="438"/>
    <s v="197"/>
    <n v="9400"/>
  </r>
  <r>
    <n v="440"/>
    <x v="439"/>
    <s v="194"/>
    <n v="9400"/>
  </r>
  <r>
    <n v="441"/>
    <x v="440"/>
    <s v="512896"/>
    <n v="9400"/>
  </r>
  <r>
    <n v="442"/>
    <x v="441"/>
    <s v="159198."/>
    <n v="10000"/>
  </r>
  <r>
    <n v="443"/>
    <x v="442"/>
    <s v="159199."/>
    <n v="10000"/>
  </r>
  <r>
    <n v="444"/>
    <x v="443"/>
    <s v="159204."/>
    <n v="9400"/>
  </r>
  <r>
    <n v="445"/>
    <x v="444"/>
    <s v="159495."/>
    <n v="9400"/>
  </r>
  <r>
    <n v="446"/>
    <x v="445"/>
    <s v="501135"/>
    <n v="36000"/>
  </r>
  <r>
    <n v="447"/>
    <x v="446"/>
    <s v="501136"/>
    <n v="34000"/>
  </r>
  <r>
    <n v="448"/>
    <x v="447"/>
    <s v="501138"/>
    <n v="9400"/>
  </r>
  <r>
    <n v="449"/>
    <x v="448"/>
    <s v="501164 RNP"/>
    <n v="36000"/>
  </r>
  <r>
    <n v="450"/>
    <x v="449"/>
    <s v="501091/"/>
    <n v="10000"/>
  </r>
  <r>
    <n v="451"/>
    <x v="450"/>
    <s v="501087"/>
    <n v="9400"/>
  </r>
  <r>
    <n v="452"/>
    <x v="451"/>
    <s v="FN68"/>
    <n v="9400"/>
  </r>
  <r>
    <n v="453"/>
    <x v="452"/>
    <s v="FN18"/>
    <n v="10000"/>
  </r>
  <r>
    <n v="454"/>
    <x v="453"/>
    <s v="FN93"/>
    <n v="9400"/>
  </r>
  <r>
    <n v="455"/>
    <x v="454"/>
    <s v="501027."/>
    <n v="10000"/>
  </r>
  <r>
    <n v="456"/>
    <x v="455"/>
    <s v="501039"/>
    <n v="9400"/>
  </r>
  <r>
    <n v="457"/>
    <x v="456"/>
    <s v="501033"/>
    <n v="10000"/>
  </r>
  <r>
    <n v="458"/>
    <x v="457"/>
    <s v="157453."/>
    <n v="7600"/>
  </r>
  <r>
    <n v="459"/>
    <x v="458"/>
    <s v="157455."/>
    <n v="7800"/>
  </r>
  <r>
    <n v="460"/>
    <x v="459"/>
    <s v="157470."/>
    <n v="7600"/>
  </r>
  <r>
    <n v="461"/>
    <x v="460"/>
    <s v="157473."/>
    <n v="7600"/>
  </r>
  <r>
    <n v="462"/>
    <x v="461"/>
    <s v="157495."/>
    <n v="10000"/>
  </r>
  <r>
    <n v="463"/>
    <x v="462"/>
    <s v="157490."/>
    <n v="10300"/>
  </r>
  <r>
    <n v="464"/>
    <x v="463"/>
    <s v="157544."/>
    <n v="9400"/>
  </r>
  <r>
    <n v="465"/>
    <x v="464"/>
    <s v="158043."/>
    <n v="9400"/>
  </r>
  <r>
    <n v="466"/>
    <x v="465"/>
    <s v="160694."/>
    <n v="10000"/>
  </r>
  <r>
    <n v="467"/>
    <x v="466"/>
    <s v="512914"/>
    <n v="9400"/>
  </r>
  <r>
    <n v="468"/>
    <x v="467"/>
    <s v="4266.1"/>
    <n v="10300"/>
  </r>
  <r>
    <n v="469"/>
    <x v="468"/>
    <s v="4270"/>
    <n v="10000"/>
  </r>
  <r>
    <n v="470"/>
    <x v="469"/>
    <s v="4263.1"/>
    <n v="9400"/>
  </r>
  <r>
    <n v="471"/>
    <x v="470"/>
    <s v="151729."/>
    <n v="7600"/>
  </r>
  <r>
    <n v="472"/>
    <x v="471"/>
    <s v="512928"/>
    <n v="9400"/>
  </r>
  <r>
    <n v="473"/>
    <x v="472"/>
    <s v="159257."/>
    <n v="8900"/>
  </r>
  <r>
    <n v="474"/>
    <x v="473"/>
    <s v="159255."/>
    <n v="9400"/>
  </r>
  <r>
    <n v="475"/>
    <x v="474"/>
    <s v="159254."/>
    <n v="9400"/>
  </r>
  <r>
    <n v="476"/>
    <x v="475"/>
    <s v="4273.1"/>
    <n v="10000"/>
  </r>
  <r>
    <n v="477"/>
    <x v="476"/>
    <s v="4272"/>
    <n v="10000"/>
  </r>
  <r>
    <n v="478"/>
    <x v="477"/>
    <s v="4262.1"/>
    <n v="10300"/>
  </r>
  <r>
    <n v="479"/>
    <x v="478"/>
    <s v="4267.1"/>
    <n v="9400"/>
  </r>
  <r>
    <n v="480"/>
    <x v="479"/>
    <s v="156892."/>
    <n v="7600"/>
  </r>
  <r>
    <n v="481"/>
    <x v="480"/>
    <s v="159462."/>
    <n v="9400"/>
  </r>
  <r>
    <n v="482"/>
    <x v="481"/>
    <s v="157717."/>
    <n v="9400"/>
  </r>
  <r>
    <n v="483"/>
    <x v="482"/>
    <s v="6283.1"/>
    <n v="9400"/>
  </r>
  <r>
    <n v="484"/>
    <x v="483"/>
    <s v="159258."/>
    <n v="8900"/>
  </r>
  <r>
    <n v="485"/>
    <x v="484"/>
    <s v="512951"/>
    <n v="9400"/>
  </r>
  <r>
    <n v="486"/>
    <x v="485"/>
    <s v="156950."/>
    <n v="9400"/>
  </r>
  <r>
    <n v="487"/>
    <x v="486"/>
    <s v="4265.1"/>
    <n v="10300"/>
  </r>
  <r>
    <n v="488"/>
    <x v="487"/>
    <s v="160604."/>
    <n v="9400"/>
  </r>
  <r>
    <n v="489"/>
    <x v="488"/>
    <s v="512876."/>
    <n v="9400"/>
  </r>
  <r>
    <n v="490"/>
    <x v="489"/>
    <s v="157702."/>
    <n v="9400"/>
  </r>
  <r>
    <n v="491"/>
    <x v="490"/>
    <s v="148721."/>
    <n v="6650"/>
  </r>
  <r>
    <n v="492"/>
    <x v="491"/>
    <s v="4261.1"/>
    <n v="9400"/>
  </r>
  <r>
    <n v="493"/>
    <x v="492"/>
    <s v="4268.1"/>
    <n v="9400"/>
  </r>
  <r>
    <n v="494"/>
    <x v="493"/>
    <s v="512900"/>
    <n v="9400"/>
  </r>
  <r>
    <n v="495"/>
    <x v="494"/>
    <s v="512926"/>
    <n v="9400"/>
  </r>
  <r>
    <n v="496"/>
    <x v="495"/>
    <s v="4271.1"/>
    <n v="10000"/>
  </r>
  <r>
    <n v="497"/>
    <x v="496"/>
    <s v="4269.1"/>
    <n v="10000"/>
  </r>
  <r>
    <n v="498"/>
    <x v="497"/>
    <s v="512877."/>
    <n v="9400"/>
  </r>
  <r>
    <n v="499"/>
    <x v="498"/>
    <s v="512856."/>
    <n v="9400"/>
  </r>
  <r>
    <n v="500"/>
    <x v="499"/>
    <s v="157703."/>
    <n v="10200"/>
  </r>
  <r>
    <n v="501"/>
    <x v="500"/>
    <s v="159150."/>
    <n v="9400"/>
  </r>
  <r>
    <n v="502"/>
    <x v="501"/>
    <s v="159425."/>
    <n v="9400"/>
  </r>
  <r>
    <n v="503"/>
    <x v="502"/>
    <s v="4278.1"/>
    <n v="10300"/>
  </r>
  <r>
    <n v="504"/>
    <x v="503"/>
    <s v="156667."/>
    <n v="9400"/>
  </r>
  <r>
    <n v="505"/>
    <x v="504"/>
    <s v="157152."/>
    <n v="8900"/>
  </r>
  <r>
    <n v="506"/>
    <x v="505"/>
    <s v="159144."/>
    <n v="9400"/>
  </r>
  <r>
    <n v="507"/>
    <x v="506"/>
    <s v="4274.1"/>
    <n v="9400"/>
  </r>
  <r>
    <n v="508"/>
    <x v="507"/>
    <s v="4400 RNP"/>
    <n v="30000"/>
  </r>
  <r>
    <n v="509"/>
    <x v="508"/>
    <s v="159418."/>
    <n v="9400"/>
  </r>
  <r>
    <n v="510"/>
    <x v="509"/>
    <s v="4288.1"/>
    <n v="10800"/>
  </r>
  <r>
    <n v="511"/>
    <x v="510"/>
    <s v="159420."/>
    <n v="9400"/>
  </r>
  <r>
    <n v="512"/>
    <x v="511"/>
    <s v="4282.1"/>
    <n v="10300"/>
  </r>
  <r>
    <n v="513"/>
    <x v="512"/>
    <s v="4283"/>
    <n v="10300"/>
  </r>
  <r>
    <n v="514"/>
    <x v="513"/>
    <s v="159421."/>
    <n v="8900"/>
  </r>
  <r>
    <n v="515"/>
    <x v="514"/>
    <s v="159419."/>
    <n v="9400"/>
  </r>
  <r>
    <n v="516"/>
    <x v="515"/>
    <s v="217305"/>
    <n v="10000"/>
  </r>
  <r>
    <n v="517"/>
    <x v="516"/>
    <s v="6269.1"/>
    <n v="8900"/>
  </r>
  <r>
    <n v="518"/>
    <x v="517"/>
    <s v="501131"/>
    <n v="34000"/>
  </r>
  <r>
    <n v="519"/>
    <x v="518"/>
    <s v="501132"/>
    <n v="36000"/>
  </r>
  <r>
    <n v="520"/>
    <x v="519"/>
    <s v="157178."/>
    <n v="7400"/>
  </r>
  <r>
    <n v="521"/>
    <x v="520"/>
    <s v="157206."/>
    <n v="9400"/>
  </r>
  <r>
    <n v="522"/>
    <x v="521"/>
    <s v="157783."/>
    <n v="9400"/>
  </r>
  <r>
    <n v="523"/>
    <x v="522"/>
    <s v="160667."/>
    <n v="9400"/>
  </r>
  <r>
    <n v="524"/>
    <x v="523"/>
    <s v="20000073."/>
    <n v="9400"/>
  </r>
  <r>
    <n v="525"/>
    <x v="524"/>
    <s v="20097"/>
    <n v="9400"/>
  </r>
  <r>
    <n v="526"/>
    <x v="525"/>
    <s v="157173."/>
    <n v="7400"/>
  </r>
  <r>
    <n v="527"/>
    <x v="526"/>
    <s v="20093"/>
    <n v="9400"/>
  </r>
  <r>
    <n v="528"/>
    <x v="527"/>
    <s v="196"/>
    <n v="9400"/>
  </r>
  <r>
    <n v="529"/>
    <x v="528"/>
    <s v="198"/>
    <n v="10000"/>
  </r>
  <r>
    <n v="530"/>
    <x v="529"/>
    <s v="160696."/>
    <n v="9400"/>
  </r>
  <r>
    <n v="531"/>
    <x v="530"/>
    <s v="157447."/>
    <n v="7600"/>
  </r>
  <r>
    <n v="532"/>
    <x v="531"/>
    <s v="146349."/>
    <n v="3000"/>
  </r>
  <r>
    <n v="533"/>
    <x v="532"/>
    <s v="157289."/>
    <n v="10000"/>
  </r>
  <r>
    <n v="534"/>
    <x v="533"/>
    <s v="157290."/>
    <n v="10000"/>
  </r>
  <r>
    <n v="535"/>
    <x v="534"/>
    <s v="157312."/>
    <n v="10000"/>
  </r>
  <r>
    <n v="536"/>
    <x v="535"/>
    <s v="160389."/>
    <n v="10000"/>
  </r>
  <r>
    <n v="537"/>
    <x v="536"/>
    <s v="160698."/>
    <n v="10000"/>
  </r>
  <r>
    <n v="538"/>
    <x v="537"/>
    <s v="157509."/>
    <n v="10800"/>
  </r>
  <r>
    <n v="539"/>
    <x v="538"/>
    <s v="157501."/>
    <n v="10300"/>
  </r>
  <r>
    <n v="540"/>
    <x v="539"/>
    <s v="501028."/>
    <n v="10000"/>
  </r>
  <r>
    <n v="541"/>
    <x v="540"/>
    <s v="501029."/>
    <n v="10000"/>
  </r>
  <r>
    <n v="542"/>
    <x v="541"/>
    <s v="159205."/>
    <n v="9400"/>
  </r>
  <r>
    <n v="543"/>
    <x v="542"/>
    <s v="157547."/>
    <n v="9400"/>
  </r>
  <r>
    <n v="544"/>
    <x v="543"/>
    <s v="157549."/>
    <n v="9400"/>
  </r>
  <r>
    <n v="545"/>
    <x v="544"/>
    <s v="158047."/>
    <n v="10000"/>
  </r>
  <r>
    <n v="546"/>
    <x v="545"/>
    <s v="157474."/>
    <n v="7600"/>
  </r>
  <r>
    <n v="547"/>
    <x v="546"/>
    <s v="157477."/>
    <n v="8000"/>
  </r>
  <r>
    <n v="548"/>
    <x v="547"/>
    <s v="500727."/>
    <n v="7800"/>
  </r>
  <r>
    <n v="549"/>
    <x v="548"/>
    <s v="FN76"/>
    <n v="10000"/>
  </r>
  <r>
    <n v="550"/>
    <x v="549"/>
    <s v="501142"/>
    <n v="34000"/>
  </r>
  <r>
    <n v="551"/>
    <x v="550"/>
    <s v="501155 RNP"/>
    <n v="36000"/>
  </r>
  <r>
    <n v="552"/>
    <x v="551"/>
    <s v="6273.1"/>
    <n v="8900"/>
  </r>
  <r>
    <n v="553"/>
    <x v="552"/>
    <s v="159422."/>
    <n v="8900"/>
  </r>
  <r>
    <n v="554"/>
    <x v="553"/>
    <s v="6272.1"/>
    <n v="8900"/>
  </r>
  <r>
    <n v="555"/>
    <x v="554"/>
    <s v="501077"/>
    <n v="10000"/>
  </r>
  <r>
    <n v="556"/>
    <x v="555"/>
    <s v="92."/>
    <n v="10800"/>
  </r>
  <r>
    <n v="557"/>
    <x v="556"/>
    <s v="FN9"/>
    <n v="9400"/>
  </r>
  <r>
    <n v="558"/>
    <x v="557"/>
    <s v="FN91"/>
    <n v="9400"/>
  </r>
  <r>
    <n v="559"/>
    <x v="558"/>
    <s v="501081"/>
    <n v="10000"/>
  </r>
  <r>
    <n v="560"/>
    <x v="559"/>
    <s v="217313"/>
    <n v="10000"/>
  </r>
  <r>
    <n v="561"/>
    <x v="560"/>
    <s v="4280.1"/>
    <n v="10300"/>
  </r>
  <r>
    <n v="562"/>
    <x v="561"/>
    <s v="6270.1"/>
    <n v="8900"/>
  </r>
  <r>
    <n v="563"/>
    <x v="562"/>
    <s v="4279"/>
    <n v="9400"/>
  </r>
  <r>
    <n v="564"/>
    <x v="563"/>
    <s v="4285.1"/>
    <n v="10000"/>
  </r>
  <r>
    <n v="565"/>
    <x v="564"/>
    <s v="157341."/>
    <n v="9400"/>
  </r>
  <r>
    <n v="566"/>
    <x v="565"/>
    <s v="159424."/>
    <n v="9700"/>
  </r>
  <r>
    <n v="567"/>
    <x v="566"/>
    <s v="4287.1"/>
    <n v="10000"/>
  </r>
  <r>
    <n v="568"/>
    <x v="567"/>
    <s v="6319"/>
    <n v="10000"/>
  </r>
  <r>
    <n v="569"/>
    <x v="568"/>
    <s v="6271.1"/>
    <n v="8900"/>
  </r>
  <r>
    <n v="570"/>
    <x v="569"/>
    <s v="3194.1"/>
    <n v="8900"/>
  </r>
  <r>
    <n v="571"/>
    <x v="570"/>
    <s v="512982"/>
    <n v="31500"/>
  </r>
  <r>
    <n v="572"/>
    <x v="571"/>
    <s v="4281.1"/>
    <n v="10300"/>
  </r>
  <r>
    <n v="573"/>
    <x v="572"/>
    <s v="3278"/>
    <n v="32700"/>
  </r>
  <r>
    <n v="574"/>
    <x v="573"/>
    <s v="6318"/>
    <n v="10000"/>
  </r>
  <r>
    <n v="575"/>
    <x v="574"/>
    <s v="4276.1"/>
    <n v="8900"/>
  </r>
  <r>
    <n v="576"/>
    <x v="575"/>
    <s v="6302.1"/>
    <n v="9400"/>
  </r>
  <r>
    <n v="577"/>
    <x v="576"/>
    <s v="6282.1"/>
    <n v="9400"/>
  </r>
  <r>
    <n v="578"/>
    <x v="577"/>
    <s v="6291.1"/>
    <n v="9700"/>
  </r>
  <r>
    <n v="579"/>
    <x v="578"/>
    <s v="156671."/>
    <n v="9400"/>
  </r>
  <r>
    <n v="580"/>
    <x v="579"/>
    <s v="4293.1"/>
    <n v="10300"/>
  </r>
  <r>
    <n v="581"/>
    <x v="580"/>
    <s v="FN64"/>
    <n v="9400"/>
  </r>
  <r>
    <n v="582"/>
    <x v="581"/>
    <s v="160345."/>
    <n v="8900"/>
  </r>
  <r>
    <n v="583"/>
    <x v="582"/>
    <s v="159423."/>
    <n v="9700"/>
  </r>
  <r>
    <n v="584"/>
    <x v="583"/>
    <s v="157020."/>
    <n v="8900"/>
  </r>
  <r>
    <n v="585"/>
    <x v="584"/>
    <s v="4354"/>
    <n v="30000"/>
  </r>
  <r>
    <n v="586"/>
    <x v="585"/>
    <s v="4356"/>
    <n v="31500"/>
  </r>
  <r>
    <n v="587"/>
    <x v="586"/>
    <s v="157013."/>
    <n v="7600"/>
  </r>
  <r>
    <n v="588"/>
    <x v="587"/>
    <s v="6317"/>
    <n v="10000"/>
  </r>
  <r>
    <n v="589"/>
    <x v="588"/>
    <s v="159499."/>
    <n v="9850"/>
  </r>
  <r>
    <n v="590"/>
    <x v="589"/>
    <s v="17385"/>
    <n v="34000"/>
  </r>
  <r>
    <n v="591"/>
    <x v="590"/>
    <s v="160602."/>
    <n v="9400"/>
  </r>
  <r>
    <n v="592"/>
    <x v="591"/>
    <s v="160601."/>
    <n v="9400"/>
  </r>
  <r>
    <n v="593"/>
    <x v="592"/>
    <s v="FN58"/>
    <n v="10000"/>
  </r>
  <r>
    <n v="594"/>
    <x v="593"/>
    <s v="157033."/>
    <n v="9400"/>
  </r>
  <r>
    <n v="595"/>
    <x v="594"/>
    <s v="5492."/>
    <n v="9700"/>
  </r>
  <r>
    <n v="596"/>
    <x v="595"/>
    <s v="157351."/>
    <n v="7000"/>
  </r>
  <r>
    <n v="597"/>
    <x v="596"/>
    <s v="160600."/>
    <n v="9400"/>
  </r>
  <r>
    <n v="598"/>
    <x v="597"/>
    <s v="FN59"/>
    <n v="10000"/>
  </r>
  <r>
    <n v="599"/>
    <x v="598"/>
    <s v="156876."/>
    <n v="10000"/>
  </r>
  <r>
    <n v="600"/>
    <x v="599"/>
    <s v="61."/>
    <n v="7400"/>
  </r>
  <r>
    <n v="601"/>
    <x v="600"/>
    <s v="159248."/>
    <n v="10800"/>
  </r>
  <r>
    <n v="602"/>
    <x v="601"/>
    <s v="300."/>
    <n v="10000"/>
  </r>
  <r>
    <n v="603"/>
    <x v="602"/>
    <s v="157109."/>
    <n v="10000"/>
  </r>
  <r>
    <n v="604"/>
    <x v="603"/>
    <s v="291."/>
    <n v="10300"/>
  </r>
  <r>
    <n v="605"/>
    <x v="604"/>
    <s v="157328."/>
    <n v="7600"/>
  </r>
  <r>
    <n v="606"/>
    <x v="605"/>
    <s v="156674."/>
    <n v="10000"/>
  </r>
  <r>
    <n v="607"/>
    <x v="606"/>
    <s v="5516"/>
    <n v="9400"/>
  </r>
  <r>
    <n v="608"/>
    <x v="607"/>
    <s v="160595."/>
    <n v="10000"/>
  </r>
  <r>
    <n v="609"/>
    <x v="608"/>
    <s v="FN44.1"/>
    <n v="10000"/>
  </r>
  <r>
    <n v="610"/>
    <x v="609"/>
    <s v="453"/>
    <n v="36000"/>
  </r>
  <r>
    <n v="611"/>
    <x v="610"/>
    <s v="478"/>
    <n v="36000"/>
  </r>
  <r>
    <n v="612"/>
    <x v="611"/>
    <s v="483 RNP"/>
    <n v="36000"/>
  </r>
  <r>
    <n v="613"/>
    <x v="612"/>
    <s v="159249."/>
    <n v="10000"/>
  </r>
  <r>
    <n v="614"/>
    <x v="613"/>
    <s v="310"/>
    <n v="9400"/>
  </r>
  <r>
    <n v="615"/>
    <x v="614"/>
    <s v="615"/>
    <n v="10000"/>
  </r>
  <r>
    <n v="616"/>
    <x v="615"/>
    <s v="160313."/>
    <n v="10000"/>
  </r>
  <r>
    <n v="617"/>
    <x v="616"/>
    <s v="321/"/>
    <n v="10300"/>
  </r>
  <r>
    <n v="618"/>
    <x v="617"/>
    <s v="FN40"/>
    <n v="10000"/>
  </r>
  <r>
    <n v="619"/>
    <x v="618"/>
    <s v="FN41"/>
    <n v="10300"/>
  </r>
  <r>
    <n v="620"/>
    <x v="619"/>
    <s v="447"/>
    <n v="9400"/>
  </r>
  <r>
    <n v="621"/>
    <x v="620"/>
    <s v="455"/>
    <n v="10000"/>
  </r>
  <r>
    <n v="622"/>
    <x v="621"/>
    <s v="459"/>
    <n v="36000"/>
  </r>
  <r>
    <n v="623"/>
    <x v="622"/>
    <s v="460"/>
    <n v="36000"/>
  </r>
  <r>
    <n v="624"/>
    <x v="623"/>
    <s v="470 RNP"/>
    <n v="35000"/>
  </r>
  <r>
    <n v="625"/>
    <x v="624"/>
    <s v="160608."/>
    <n v="10000"/>
  </r>
  <r>
    <n v="626"/>
    <x v="625"/>
    <s v="319"/>
    <n v="10000"/>
  </r>
  <r>
    <n v="627"/>
    <x v="626"/>
    <s v="468"/>
    <n v="35000"/>
  </r>
  <r>
    <n v="628"/>
    <x v="627"/>
    <s v="469 RNP"/>
    <n v="35000"/>
  </r>
  <r>
    <n v="629"/>
    <x v="628"/>
    <s v="449"/>
    <n v="36000"/>
  </r>
  <r>
    <n v="630"/>
    <x v="629"/>
    <s v="160603."/>
    <n v="8900"/>
  </r>
  <r>
    <n v="631"/>
    <x v="630"/>
    <s v="158026."/>
    <n v="9400"/>
  </r>
  <r>
    <n v="632"/>
    <x v="631"/>
    <s v="6292.1"/>
    <n v="8900"/>
  </r>
  <r>
    <n v="633"/>
    <x v="632"/>
    <s v="6305.1"/>
    <n v="9400"/>
  </r>
  <r>
    <n v="634"/>
    <x v="633"/>
    <s v="FN60"/>
    <n v="10000"/>
  </r>
  <r>
    <n v="635"/>
    <x v="634"/>
    <s v="6293.1"/>
    <n v="9700"/>
  </r>
  <r>
    <n v="636"/>
    <x v="635"/>
    <s v="6294.1"/>
    <n v="9700"/>
  </r>
  <r>
    <n v="637"/>
    <x v="636"/>
    <s v="FN29"/>
    <n v="10000"/>
  </r>
  <r>
    <n v="638"/>
    <x v="637"/>
    <s v="6295.1"/>
    <n v="9700"/>
  </r>
  <r>
    <n v="639"/>
    <x v="638"/>
    <s v="2133.1"/>
    <n v="9400"/>
  </r>
  <r>
    <n v="640"/>
    <x v="639"/>
    <s v="FN28"/>
    <n v="10000"/>
  </r>
  <r>
    <n v="641"/>
    <x v="640"/>
    <s v="6303.1"/>
    <n v="9400"/>
  </r>
  <r>
    <n v="642"/>
    <x v="641"/>
    <s v="6296.1"/>
    <n v="8900"/>
  </r>
  <r>
    <n v="643"/>
    <x v="642"/>
    <s v="6297.1"/>
    <n v="8900"/>
  </r>
  <r>
    <n v="644"/>
    <x v="643"/>
    <s v="156778."/>
    <n v="7000"/>
  </r>
  <r>
    <n v="645"/>
    <x v="644"/>
    <s v="FN62"/>
    <n v="9400"/>
  </r>
  <r>
    <n v="646"/>
    <x v="645"/>
    <s v="157058."/>
    <n v="9400"/>
  </r>
  <r>
    <n v="647"/>
    <x v="646"/>
    <s v="156779."/>
    <n v="7600"/>
  </r>
  <r>
    <n v="648"/>
    <x v="647"/>
    <s v="157072."/>
    <n v="9400"/>
  </r>
  <r>
    <n v="649"/>
    <x v="648"/>
    <s v="512794."/>
    <n v="8403"/>
  </r>
  <r>
    <n v="650"/>
    <x v="649"/>
    <s v="157022."/>
    <n v="7600"/>
  </r>
  <r>
    <n v="651"/>
    <x v="650"/>
    <s v="298a."/>
    <n v="7400"/>
  </r>
  <r>
    <n v="652"/>
    <x v="651"/>
    <s v="157078."/>
    <n v="10300"/>
  </r>
  <r>
    <n v="653"/>
    <x v="652"/>
    <s v="FN63"/>
    <n v="9400"/>
  </r>
  <r>
    <n v="654"/>
    <x v="653"/>
    <s v="157059."/>
    <n v="9400"/>
  </r>
  <r>
    <n v="655"/>
    <x v="654"/>
    <s v="FN88"/>
    <n v="9400"/>
  </r>
  <r>
    <n v="656"/>
    <x v="655"/>
    <s v="159472."/>
    <n v="8900"/>
  </r>
  <r>
    <n v="657"/>
    <x v="656"/>
    <s v="157060."/>
    <n v="9400"/>
  </r>
  <r>
    <n v="658"/>
    <x v="656"/>
    <s v="FN17"/>
    <n v="10000"/>
  </r>
  <r>
    <n v="659"/>
    <x v="657"/>
    <s v="157023."/>
    <n v="7000"/>
  </r>
  <r>
    <n v="660"/>
    <x v="658"/>
    <s v="03253"/>
    <n v="31500"/>
  </r>
  <r>
    <n v="661"/>
    <x v="659"/>
    <s v="FN61"/>
    <n v="9400"/>
  </r>
  <r>
    <n v="662"/>
    <x v="660"/>
    <s v="6304.1"/>
    <n v="9400"/>
  </r>
  <r>
    <n v="663"/>
    <x v="661"/>
    <s v="4305"/>
    <n v="9400"/>
  </r>
  <r>
    <n v="664"/>
    <x v="662"/>
    <s v="160329."/>
    <n v="10000"/>
  </r>
  <r>
    <n v="665"/>
    <x v="663"/>
    <s v="148970."/>
    <n v="7600"/>
  </r>
  <r>
    <n v="666"/>
    <x v="664"/>
    <s v="3210.1"/>
    <n v="10000"/>
  </r>
  <r>
    <n v="667"/>
    <x v="665"/>
    <s v="3211"/>
    <n v="10000"/>
  </r>
  <r>
    <n v="668"/>
    <x v="666"/>
    <s v="3218.1"/>
    <n v="9400"/>
  </r>
  <r>
    <n v="669"/>
    <x v="667"/>
    <s v="3220"/>
    <n v="9400"/>
  </r>
  <r>
    <n v="670"/>
    <x v="668"/>
    <s v="3221.1"/>
    <n v="9400"/>
  </r>
  <r>
    <n v="671"/>
    <x v="669"/>
    <s v="151751."/>
    <n v="7400"/>
  </r>
  <r>
    <n v="672"/>
    <x v="670"/>
    <s v="3267"/>
    <n v="36000"/>
  </r>
  <r>
    <n v="673"/>
    <x v="671"/>
    <s v="3219.1"/>
    <n v="10300"/>
  </r>
  <r>
    <n v="674"/>
    <x v="672"/>
    <s v="FN94"/>
    <n v="9400"/>
  </r>
  <r>
    <n v="675"/>
    <x v="673"/>
    <s v="3263"/>
    <n v="34000"/>
  </r>
  <r>
    <n v="676"/>
    <x v="674"/>
    <s v="3272"/>
    <n v="36000"/>
  </r>
  <r>
    <n v="677"/>
    <x v="675"/>
    <s v="3281 RNP 2021"/>
    <n v="35000"/>
  </r>
  <r>
    <n v="678"/>
    <x v="676"/>
    <s v="3292 RNP"/>
    <n v="35000"/>
  </r>
  <r>
    <n v="679"/>
    <x v="677"/>
    <s v="3188"/>
    <n v="10000"/>
  </r>
  <r>
    <n v="680"/>
    <x v="678"/>
    <s v="157285."/>
    <n v="10000"/>
  </r>
  <r>
    <n v="681"/>
    <x v="679"/>
    <s v="156644."/>
    <n v="8000"/>
  </r>
  <r>
    <n v="682"/>
    <x v="680"/>
    <s v="157277."/>
    <n v="10000"/>
  </r>
  <r>
    <n v="683"/>
    <x v="681"/>
    <s v="159502."/>
    <n v="10000"/>
  </r>
  <r>
    <n v="684"/>
    <x v="682"/>
    <s v="151747."/>
    <n v="2500"/>
  </r>
  <r>
    <n v="685"/>
    <x v="683"/>
    <s v="151750."/>
    <n v="7400"/>
  </r>
  <r>
    <n v="686"/>
    <x v="684"/>
    <s v="157294."/>
    <n v="10000"/>
  </r>
  <r>
    <n v="687"/>
    <x v="685"/>
    <s v="157344."/>
    <n v="7215"/>
  </r>
  <r>
    <n v="688"/>
    <x v="686"/>
    <s v="157278."/>
    <n v="10000"/>
  </r>
  <r>
    <n v="689"/>
    <x v="687"/>
    <s v="157292."/>
    <n v="10800"/>
  </r>
  <r>
    <n v="690"/>
    <x v="688"/>
    <s v="157310."/>
    <n v="10000"/>
  </r>
  <r>
    <n v="691"/>
    <x v="689"/>
    <s v="157311."/>
    <n v="10000"/>
  </r>
  <r>
    <n v="692"/>
    <x v="690"/>
    <s v="159215."/>
    <n v="10000"/>
  </r>
  <r>
    <n v="693"/>
    <x v="691"/>
    <s v="159501."/>
    <n v="10000"/>
  </r>
  <r>
    <n v="694"/>
    <x v="692"/>
    <s v="FN10"/>
    <n v="9400"/>
  </r>
  <r>
    <n v="695"/>
    <x v="693"/>
    <s v="FN37"/>
    <n v="10300"/>
  </r>
  <r>
    <n v="696"/>
    <x v="694"/>
    <s v="3264"/>
    <n v="34000"/>
  </r>
  <r>
    <n v="697"/>
    <x v="695"/>
    <s v="3262"/>
    <n v="34000"/>
  </r>
  <r>
    <n v="698"/>
    <x v="696"/>
    <s v="5335"/>
    <n v="37700"/>
  </r>
  <r>
    <n v="699"/>
    <x v="697"/>
    <s v="FN79"/>
    <n v="10000"/>
  </r>
  <r>
    <n v="700"/>
    <x v="698"/>
    <s v="157818."/>
    <n v="10000"/>
  </r>
  <r>
    <n v="701"/>
    <x v="699"/>
    <s v="157283."/>
    <n v="10000"/>
  </r>
  <r>
    <n v="702"/>
    <x v="700"/>
    <s v="160394."/>
    <n v="10000"/>
  </r>
  <r>
    <n v="703"/>
    <x v="701"/>
    <s v="157284."/>
    <n v="10000"/>
  </r>
  <r>
    <n v="704"/>
    <x v="702"/>
    <s v="157297."/>
    <n v="10000"/>
  </r>
  <r>
    <n v="705"/>
    <x v="703"/>
    <s v="157304."/>
    <n v="10000"/>
  </r>
  <r>
    <n v="706"/>
    <x v="704"/>
    <s v="157306."/>
    <n v="10000"/>
  </r>
  <r>
    <n v="707"/>
    <x v="705"/>
    <s v="FN11"/>
    <n v="9400"/>
  </r>
  <r>
    <n v="708"/>
    <x v="706"/>
    <s v="3265"/>
    <n v="34000"/>
  </r>
  <r>
    <n v="709"/>
    <x v="707"/>
    <s v="3266"/>
    <n v="34000"/>
  </r>
  <r>
    <n v="710"/>
    <x v="708"/>
    <s v="3217.1"/>
    <n v="9400"/>
  </r>
  <r>
    <n v="711"/>
    <x v="709"/>
    <s v="3270"/>
    <n v="36000"/>
  </r>
  <r>
    <n v="712"/>
    <x v="710"/>
    <s v="5339"/>
    <n v="36000"/>
  </r>
  <r>
    <n v="713"/>
    <x v="711"/>
    <s v="FN81"/>
    <n v="10000"/>
  </r>
  <r>
    <n v="714"/>
    <x v="712"/>
    <s v="3284 RNP"/>
    <n v="35000"/>
  </r>
  <r>
    <n v="715"/>
    <x v="713"/>
    <s v="3189"/>
    <n v="9400"/>
  </r>
  <r>
    <n v="716"/>
    <x v="714"/>
    <s v="160395."/>
    <n v="10000"/>
  </r>
  <r>
    <n v="717"/>
    <x v="715"/>
    <s v="FN35"/>
    <n v="10300"/>
  </r>
  <r>
    <n v="718"/>
    <x v="716"/>
    <s v="FN84"/>
    <n v="10000"/>
  </r>
  <r>
    <n v="719"/>
    <x v="717"/>
    <s v="3280 RNP"/>
    <n v="35000"/>
  </r>
  <r>
    <n v="720"/>
    <x v="718"/>
    <s v="3282 RNP 2021"/>
    <n v="35000"/>
  </r>
  <r>
    <n v="721"/>
    <x v="719"/>
    <s v="3285 RNP"/>
    <n v="35000"/>
  </r>
  <r>
    <n v="722"/>
    <x v="720"/>
    <s v="FN82"/>
    <n v="10000"/>
  </r>
  <r>
    <n v="723"/>
    <x v="721"/>
    <s v="FN20.1"/>
    <n v="10000"/>
  </r>
  <r>
    <n v="724"/>
    <x v="722"/>
    <s v="158050."/>
    <n v="9400"/>
  </r>
  <r>
    <n v="725"/>
    <x v="723"/>
    <s v="512798."/>
    <n v="7800"/>
  </r>
  <r>
    <n v="726"/>
    <x v="724"/>
    <s v="512799."/>
    <n v="10000"/>
  </r>
  <r>
    <n v="727"/>
    <x v="725"/>
    <s v="159491."/>
    <n v="9400"/>
  </r>
  <r>
    <n v="728"/>
    <x v="726"/>
    <s v="159493."/>
    <n v="9400"/>
  </r>
  <r>
    <n v="729"/>
    <x v="727"/>
    <s v="159494."/>
    <n v="8900"/>
  </r>
  <r>
    <n v="730"/>
    <x v="728"/>
    <s v="159206."/>
    <n v="9400"/>
  </r>
  <r>
    <n v="731"/>
    <x v="729"/>
    <s v="4350"/>
    <n v="35000"/>
  </r>
  <r>
    <n v="732"/>
    <x v="730"/>
    <s v="159475."/>
    <n v="9700"/>
  </r>
  <r>
    <n v="733"/>
    <x v="731"/>
    <s v="4342"/>
    <n v="37700"/>
  </r>
  <r>
    <n v="734"/>
    <x v="732"/>
    <s v="4343"/>
    <n v="35000"/>
  </r>
  <r>
    <n v="735"/>
    <x v="733"/>
    <s v="9496."/>
    <n v="9700"/>
  </r>
  <r>
    <n v="736"/>
    <x v="734"/>
    <s v="4339"/>
    <n v="36000"/>
  </r>
  <r>
    <n v="737"/>
    <x v="735"/>
    <s v="157075."/>
    <n v="10300"/>
  </r>
  <r>
    <n v="738"/>
    <x v="736"/>
    <s v="5493."/>
    <n v="9400"/>
  </r>
  <r>
    <n v="739"/>
    <x v="737"/>
    <s v="5497."/>
    <n v="9700"/>
  </r>
  <r>
    <n v="740"/>
    <x v="738"/>
    <s v="501000."/>
    <n v="9400"/>
  </r>
  <r>
    <n v="741"/>
    <x v="739"/>
    <s v="501091"/>
    <n v="9400"/>
  </r>
  <r>
    <n v="742"/>
    <x v="740"/>
    <s v="501090"/>
    <n v="9400"/>
  </r>
  <r>
    <n v="743"/>
    <x v="741"/>
    <s v="501092"/>
    <n v="8900"/>
  </r>
  <r>
    <n v="744"/>
    <x v="742"/>
    <s v="501118"/>
    <n v="8900"/>
  </r>
  <r>
    <n v="745"/>
    <x v="743"/>
    <s v="501119"/>
    <n v="8900"/>
  </r>
  <r>
    <n v="746"/>
    <x v="744"/>
    <s v="501121"/>
    <n v="8900"/>
  </r>
  <r>
    <n v="747"/>
    <x v="745"/>
    <s v="159196."/>
    <n v="9400"/>
  </r>
  <r>
    <n v="748"/>
    <x v="746"/>
    <s v="159197."/>
    <n v="9400"/>
  </r>
  <r>
    <n v="749"/>
    <x v="747"/>
    <s v="160680."/>
    <n v="8900"/>
  </r>
  <r>
    <n v="750"/>
    <x v="748"/>
    <s v="160681."/>
    <n v="9400"/>
  </r>
  <r>
    <n v="751"/>
    <x v="749"/>
    <s v="160682."/>
    <n v="9400"/>
  </r>
  <r>
    <n v="752"/>
    <x v="750"/>
    <s v="500999."/>
    <n v="8900"/>
  </r>
  <r>
    <n v="753"/>
    <x v="751"/>
    <s v="501020."/>
    <n v="9400"/>
  </r>
  <r>
    <n v="754"/>
    <x v="752"/>
    <s v="501021."/>
    <n v="9400"/>
  </r>
  <r>
    <n v="755"/>
    <x v="753"/>
    <s v="501161"/>
    <n v="31500"/>
  </r>
  <r>
    <n v="756"/>
    <x v="754"/>
    <s v="501162"/>
    <n v="30000"/>
  </r>
  <r>
    <n v="757"/>
    <x v="755"/>
    <s v="5498."/>
    <n v="9700"/>
  </r>
  <r>
    <n v="758"/>
    <x v="756"/>
    <s v="4349"/>
    <n v="34000"/>
  </r>
  <r>
    <n v="759"/>
    <x v="757"/>
    <s v="5494."/>
    <n v="9400"/>
  </r>
  <r>
    <n v="760"/>
    <x v="758"/>
    <s v="5495."/>
    <n v="9400"/>
  </r>
  <r>
    <n v="761"/>
    <x v="759"/>
    <s v="4347"/>
    <n v="35000"/>
  </r>
  <r>
    <n v="762"/>
    <x v="760"/>
    <s v="5499."/>
    <n v="9700"/>
  </r>
  <r>
    <n v="763"/>
    <x v="761"/>
    <s v="20000065."/>
    <n v="10000"/>
  </r>
  <r>
    <n v="764"/>
    <x v="762"/>
    <s v="20000068."/>
    <n v="9400"/>
  </r>
  <r>
    <n v="765"/>
    <x v="763"/>
    <s v="20000071."/>
    <n v="9400"/>
  </r>
  <r>
    <n v="766"/>
    <x v="764"/>
    <s v="20000072."/>
    <n v="9400"/>
  </r>
  <r>
    <n v="767"/>
    <x v="765"/>
    <s v="20098"/>
    <n v="9400"/>
  </r>
  <r>
    <n v="768"/>
    <x v="766"/>
    <s v="199"/>
    <n v="10000"/>
  </r>
  <r>
    <n v="769"/>
    <x v="767"/>
    <s v="195"/>
    <n v="9400"/>
  </r>
  <r>
    <n v="770"/>
    <x v="768"/>
    <s v="157210."/>
    <n v="10000"/>
  </r>
  <r>
    <n v="771"/>
    <x v="769"/>
    <s v="157174."/>
    <n v="7400"/>
  </r>
  <r>
    <n v="772"/>
    <x v="770"/>
    <s v="157208."/>
    <n v="10000"/>
  </r>
  <r>
    <n v="773"/>
    <x v="771"/>
    <s v="157471."/>
    <n v="8000"/>
  </r>
  <r>
    <n v="774"/>
    <x v="772"/>
    <s v="157491."/>
    <n v="9400"/>
  </r>
  <r>
    <n v="775"/>
    <x v="773"/>
    <s v="76."/>
    <n v="10000"/>
  </r>
  <r>
    <n v="776"/>
    <x v="774"/>
    <s v="500728."/>
    <n v="8000"/>
  </r>
  <r>
    <n v="777"/>
    <x v="775"/>
    <s v="157480."/>
    <n v="7410"/>
  </r>
  <r>
    <n v="778"/>
    <x v="776"/>
    <s v="160390."/>
    <n v="10000"/>
  </r>
  <r>
    <n v="779"/>
    <x v="777"/>
    <s v="158044."/>
    <n v="9400"/>
  </r>
  <r>
    <n v="780"/>
    <x v="778"/>
    <s v="157578."/>
    <n v="10000"/>
  </r>
  <r>
    <n v="781"/>
    <x v="779"/>
    <s v="158040."/>
    <n v="9400"/>
  </r>
  <r>
    <n v="782"/>
    <x v="780"/>
    <s v="157575."/>
    <n v="9400"/>
  </r>
  <r>
    <n v="783"/>
    <x v="781"/>
    <s v="157576."/>
    <n v="10300"/>
  </r>
  <r>
    <n v="784"/>
    <x v="782"/>
    <s v="160665."/>
    <n v="10000"/>
  </r>
  <r>
    <n v="785"/>
    <x v="783"/>
    <s v="157784."/>
    <n v="9400"/>
  </r>
  <r>
    <n v="786"/>
    <x v="784"/>
    <s v="157785."/>
    <n v="9400"/>
  </r>
  <r>
    <n v="787"/>
    <x v="785"/>
    <s v="189"/>
    <n v="9400"/>
  </r>
  <r>
    <n v="788"/>
    <x v="786"/>
    <s v="293a."/>
    <n v="10000"/>
  </r>
  <r>
    <n v="789"/>
    <x v="787"/>
    <s v="501145"/>
    <n v="36000"/>
  </r>
  <r>
    <n v="790"/>
    <x v="788"/>
    <s v="FN69"/>
    <n v="9400"/>
  </r>
  <r>
    <n v="791"/>
    <x v="789"/>
    <s v="FN19"/>
    <n v="10000"/>
  </r>
  <r>
    <n v="792"/>
    <x v="790"/>
    <s v="501127"/>
    <n v="9400"/>
  </r>
  <r>
    <n v="793"/>
    <x v="791"/>
    <s v="501139"/>
    <n v="35000"/>
  </r>
  <r>
    <n v="794"/>
    <x v="792"/>
    <s v="501153 RNP"/>
    <n v="34000"/>
  </r>
  <r>
    <n v="795"/>
    <x v="793"/>
    <s v="5500.1"/>
    <n v="8900"/>
  </r>
  <r>
    <n v="796"/>
    <x v="794"/>
    <s v="03259"/>
    <n v="31000"/>
  </r>
  <r>
    <n v="797"/>
    <x v="795"/>
    <s v="17389"/>
    <n v="34000"/>
  </r>
  <r>
    <n v="798"/>
    <x v="796"/>
    <s v="17386"/>
    <n v="34000"/>
  </r>
  <r>
    <n v="799"/>
    <x v="797"/>
    <s v="4337"/>
    <n v="37700"/>
  </r>
  <r>
    <n v="800"/>
    <x v="798"/>
    <s v="4338"/>
    <n v="36000"/>
  </r>
  <r>
    <n v="801"/>
    <x v="799"/>
    <s v="159471."/>
    <n v="9400"/>
  </r>
  <r>
    <n v="802"/>
    <x v="800"/>
    <s v="9500444."/>
    <n v="9400"/>
  </r>
  <r>
    <n v="803"/>
    <x v="801"/>
    <s v="512929"/>
    <n v="9400"/>
  </r>
  <r>
    <n v="804"/>
    <x v="802"/>
    <s v="512922"/>
    <n v="9400"/>
  </r>
  <r>
    <n v="805"/>
    <x v="803"/>
    <s v="512942"/>
    <n v="9400"/>
  </r>
  <r>
    <n v="806"/>
    <x v="804"/>
    <s v="512987"/>
    <n v="34000"/>
  </r>
  <r>
    <n v="807"/>
    <x v="805"/>
    <s v="512943"/>
    <n v="9400"/>
  </r>
  <r>
    <n v="808"/>
    <x v="806"/>
    <s v="512970"/>
    <n v="34000"/>
  </r>
  <r>
    <n v="809"/>
    <x v="807"/>
    <s v="512975"/>
    <n v="36000"/>
  </r>
  <r>
    <n v="810"/>
    <x v="808"/>
    <s v="512962"/>
    <n v="10000"/>
  </r>
  <r>
    <n v="811"/>
    <x v="809"/>
    <s v="512986"/>
    <n v="34000"/>
  </r>
  <r>
    <n v="812"/>
    <x v="810"/>
    <s v="512988"/>
    <n v="34000"/>
  </r>
  <r>
    <n v="813"/>
    <x v="811"/>
    <s v="512919"/>
    <n v="9400"/>
  </r>
  <r>
    <n v="814"/>
    <x v="812"/>
    <s v="512883."/>
    <n v="9400"/>
  </r>
  <r>
    <n v="815"/>
    <x v="813"/>
    <s v="512880."/>
    <n v="9400"/>
  </r>
  <r>
    <n v="816"/>
    <x v="814"/>
    <s v="512879."/>
    <n v="9400"/>
  </r>
  <r>
    <n v="817"/>
    <x v="815"/>
    <s v="512831."/>
    <n v="9400"/>
  </r>
  <r>
    <n v="818"/>
    <x v="816"/>
    <s v="512884."/>
    <n v="9400"/>
  </r>
  <r>
    <n v="819"/>
    <x v="817"/>
    <s v="512838."/>
    <n v="8000"/>
  </r>
  <r>
    <n v="820"/>
    <x v="818"/>
    <s v="992035."/>
    <n v="7030"/>
  </r>
  <r>
    <n v="821"/>
    <x v="819"/>
    <s v="512933"/>
    <n v="10800"/>
  </r>
  <r>
    <n v="822"/>
    <x v="820"/>
    <s v="512915"/>
    <n v="9400"/>
  </r>
  <r>
    <n v="823"/>
    <x v="821"/>
    <s v="512916"/>
    <n v="9400"/>
  </r>
  <r>
    <n v="824"/>
    <x v="822"/>
    <s v="512917"/>
    <n v="9400"/>
  </r>
  <r>
    <n v="825"/>
    <x v="823"/>
    <s v="512836."/>
    <n v="3000"/>
  </r>
  <r>
    <n v="826"/>
    <x v="824"/>
    <s v="512985"/>
    <n v="34000"/>
  </r>
  <r>
    <n v="827"/>
    <x v="825"/>
    <s v="512989"/>
    <n v="34000"/>
  </r>
  <r>
    <n v="828"/>
    <x v="826"/>
    <s v="512971"/>
    <n v="34000"/>
  </r>
  <r>
    <n v="829"/>
    <x v="827"/>
    <s v="512881."/>
    <n v="9400"/>
  </r>
  <r>
    <n v="830"/>
    <x v="828"/>
    <s v="512960"/>
    <n v="10000"/>
  </r>
  <r>
    <n v="831"/>
    <x v="829"/>
    <s v="512953"/>
    <n v="9400"/>
  </r>
  <r>
    <n v="832"/>
    <x v="830"/>
    <s v="512963"/>
    <n v="10000"/>
  </r>
  <r>
    <n v="833"/>
    <x v="831"/>
    <s v="512994"/>
    <n v="36000"/>
  </r>
  <r>
    <n v="834"/>
    <x v="832"/>
    <s v="512934"/>
    <n v="10000"/>
  </r>
  <r>
    <n v="835"/>
    <x v="833"/>
    <s v="512974"/>
    <n v="34000"/>
  </r>
  <r>
    <n v="836"/>
    <x v="834"/>
    <s v="512984"/>
    <n v="34000"/>
  </r>
  <r>
    <n v="837"/>
    <x v="835"/>
    <s v="512972"/>
    <n v="34000"/>
  </r>
  <r>
    <n v="838"/>
    <x v="836"/>
    <s v="512976"/>
    <n v="36000"/>
  </r>
  <r>
    <n v="839"/>
    <x v="837"/>
    <s v="992061."/>
    <n v="8000"/>
  </r>
  <r>
    <n v="840"/>
    <x v="838"/>
    <s v="FN87"/>
    <n v="9400"/>
  </r>
  <r>
    <n v="841"/>
    <x v="839"/>
    <s v="217343"/>
    <n v="36000"/>
  </r>
  <r>
    <n v="842"/>
    <x v="840"/>
    <s v="512992"/>
    <n v="36000"/>
  </r>
  <r>
    <n v="843"/>
    <x v="841"/>
    <s v="512991"/>
    <n v="36000"/>
  </r>
  <r>
    <n v="844"/>
    <x v="842"/>
    <s v="217344"/>
    <n v="36000"/>
  </r>
  <r>
    <n v="845"/>
    <x v="843"/>
    <s v="17387"/>
    <n v="35000"/>
  </r>
  <r>
    <n v="846"/>
    <x v="844"/>
    <s v="157076."/>
    <n v="9400"/>
  </r>
  <r>
    <n v="847"/>
    <x v="845"/>
    <s v="4345"/>
    <n v="35000"/>
  </r>
  <r>
    <n v="848"/>
    <x v="846"/>
    <s v="512983"/>
    <n v="31500"/>
  </r>
  <r>
    <n v="849"/>
    <x v="847"/>
    <s v="157061."/>
    <n v="8900"/>
  </r>
  <r>
    <n v="850"/>
    <x v="848"/>
    <s v="159193."/>
    <n v="9400"/>
  </r>
  <r>
    <n v="851"/>
    <x v="849"/>
    <s v="159195."/>
    <n v="9400"/>
  </r>
  <r>
    <n v="852"/>
    <x v="850"/>
    <s v="159194."/>
    <n v="8000"/>
  </r>
  <r>
    <n v="853"/>
    <x v="851"/>
    <s v="3225.1"/>
    <n v="9700"/>
  </r>
  <r>
    <n v="854"/>
    <x v="852"/>
    <s v="217330"/>
    <n v="37700"/>
  </r>
  <r>
    <n v="855"/>
    <x v="853"/>
    <s v="159468."/>
    <n v="9400"/>
  </r>
  <r>
    <n v="856"/>
    <x v="854"/>
    <s v="4380 RNP"/>
    <n v="34000"/>
  </r>
  <r>
    <n v="857"/>
    <x v="855"/>
    <s v="03254"/>
    <n v="32700"/>
  </r>
  <r>
    <n v="858"/>
    <x v="856"/>
    <s v="157483."/>
    <n v="8600"/>
  </r>
  <r>
    <n v="859"/>
    <x v="857"/>
    <s v="500815."/>
    <n v="8600"/>
  </r>
  <r>
    <n v="860"/>
    <x v="858"/>
    <s v="501186"/>
    <n v="35000"/>
  </r>
  <r>
    <n v="861"/>
    <x v="859"/>
    <s v="501094"/>
    <n v="8000"/>
  </r>
  <r>
    <n v="862"/>
    <x v="860"/>
    <s v="501095"/>
    <n v="8000"/>
  </r>
  <r>
    <n v="863"/>
    <x v="861"/>
    <s v="501104"/>
    <n v="8600"/>
  </r>
  <r>
    <n v="864"/>
    <x v="862"/>
    <s v="501141"/>
    <n v="8600"/>
  </r>
  <r>
    <n v="865"/>
    <x v="863"/>
    <s v="157560."/>
    <n v="9400"/>
  </r>
  <r>
    <n v="866"/>
    <x v="864"/>
    <s v="160368."/>
    <n v="8000"/>
  </r>
  <r>
    <n v="867"/>
    <x v="865"/>
    <s v="160381."/>
    <n v="8600"/>
  </r>
  <r>
    <n v="868"/>
    <x v="866"/>
    <s v="160683."/>
    <n v="8600"/>
  </r>
  <r>
    <n v="869"/>
    <x v="867"/>
    <s v="501012."/>
    <n v="8600"/>
  </r>
  <r>
    <n v="870"/>
    <x v="868"/>
    <s v="157558."/>
    <n v="9400"/>
  </r>
  <r>
    <n v="871"/>
    <x v="869"/>
    <s v="501014."/>
    <n v="8600"/>
  </r>
  <r>
    <n v="872"/>
    <x v="870"/>
    <s v="501015."/>
    <n v="8600"/>
  </r>
  <r>
    <n v="873"/>
    <x v="871"/>
    <s v="501008."/>
    <n v="9400"/>
  </r>
  <r>
    <n v="874"/>
    <x v="872"/>
    <s v="501022."/>
    <n v="10000"/>
  </r>
  <r>
    <n v="875"/>
    <x v="873"/>
    <s v="501009."/>
    <n v="8000"/>
  </r>
  <r>
    <n v="876"/>
    <x v="874"/>
    <s v="501056"/>
    <n v="8000"/>
  </r>
  <r>
    <n v="877"/>
    <x v="875"/>
    <s v="501050"/>
    <n v="8000"/>
  </r>
  <r>
    <n v="878"/>
    <x v="876"/>
    <s v="157572."/>
    <n v="8900"/>
  </r>
  <r>
    <n v="879"/>
    <x v="877"/>
    <s v="157745."/>
    <n v="9400"/>
  </r>
  <r>
    <n v="880"/>
    <x v="878"/>
    <s v="157753."/>
    <n v="8000"/>
  </r>
  <r>
    <n v="881"/>
    <x v="879"/>
    <s v="160370."/>
    <n v="8000"/>
  </r>
  <r>
    <n v="882"/>
    <x v="880"/>
    <s v="501096"/>
    <n v="8000"/>
  </r>
  <r>
    <n v="883"/>
    <x v="881"/>
    <s v="501106"/>
    <n v="10000"/>
  </r>
  <r>
    <n v="884"/>
    <x v="882"/>
    <s v="501097"/>
    <n v="8000"/>
  </r>
  <r>
    <n v="885"/>
    <x v="883"/>
    <s v="501151"/>
    <n v="8000"/>
  </r>
  <r>
    <n v="886"/>
    <x v="884"/>
    <s v="501142"/>
    <n v="8600"/>
  </r>
  <r>
    <n v="887"/>
    <x v="885"/>
    <s v="501148"/>
    <n v="8600"/>
  </r>
  <r>
    <n v="888"/>
    <x v="886"/>
    <s v="501149"/>
    <n v="8600"/>
  </r>
  <r>
    <n v="889"/>
    <x v="887"/>
    <s v="501147"/>
    <n v="8600"/>
  </r>
  <r>
    <n v="890"/>
    <x v="888"/>
    <s v="160369."/>
    <n v="8000"/>
  </r>
  <r>
    <n v="891"/>
    <x v="889"/>
    <s v="501016."/>
    <n v="8600"/>
  </r>
  <r>
    <n v="892"/>
    <x v="890"/>
    <s v="501045"/>
    <n v="8600"/>
  </r>
  <r>
    <n v="893"/>
    <x v="891"/>
    <s v="501057"/>
    <n v="8000"/>
  </r>
  <r>
    <n v="894"/>
    <x v="892"/>
    <s v="501046"/>
    <n v="8600"/>
  </r>
  <r>
    <n v="895"/>
    <x v="893"/>
    <s v="501051"/>
    <n v="8000"/>
  </r>
  <r>
    <n v="896"/>
    <x v="894"/>
    <s v="501052"/>
    <n v="8000"/>
  </r>
  <r>
    <n v="897"/>
    <x v="895"/>
    <s v="4340"/>
    <n v="36000"/>
  </r>
  <r>
    <n v="898"/>
    <x v="896"/>
    <s v="157409."/>
    <n v="9400"/>
  </r>
  <r>
    <n v="899"/>
    <x v="897"/>
    <s v="217331"/>
    <n v="37700"/>
  </r>
  <r>
    <n v="900"/>
    <x v="898"/>
    <s v="285."/>
    <n v="9400"/>
  </r>
  <r>
    <n v="901"/>
    <x v="899"/>
    <s v="4352"/>
    <n v="35000"/>
  </r>
  <r>
    <n v="902"/>
    <x v="900"/>
    <s v="4411 RNP"/>
    <n v="37700"/>
  </r>
  <r>
    <n v="903"/>
    <x v="901"/>
    <s v="500682."/>
    <n v="8000"/>
  </r>
  <r>
    <n v="904"/>
    <x v="902"/>
    <s v="157789."/>
    <n v="10000"/>
  </r>
  <r>
    <n v="905"/>
    <x v="903"/>
    <s v="157507."/>
    <n v="10300"/>
  </r>
  <r>
    <n v="906"/>
    <x v="904"/>
    <s v="501076"/>
    <n v="10000"/>
  </r>
  <r>
    <n v="907"/>
    <x v="905"/>
    <s v="501079"/>
    <n v="9400"/>
  </r>
  <r>
    <n v="908"/>
    <x v="906"/>
    <s v="501080"/>
    <n v="9400"/>
  </r>
  <r>
    <n v="909"/>
    <x v="907"/>
    <s v="501088"/>
    <n v="9400"/>
  </r>
  <r>
    <n v="910"/>
    <x v="908"/>
    <s v="FN30"/>
    <n v="10000"/>
  </r>
  <r>
    <n v="911"/>
    <x v="909"/>
    <s v="FN77"/>
    <n v="10000"/>
  </r>
  <r>
    <n v="912"/>
    <x v="910"/>
    <s v="501144"/>
    <n v="36000"/>
  </r>
  <r>
    <n v="913"/>
    <x v="911"/>
    <s v="157502."/>
    <n v="10300"/>
  </r>
  <r>
    <n v="914"/>
    <x v="912"/>
    <s v="158037."/>
    <n v="9400"/>
  </r>
  <r>
    <n v="915"/>
    <x v="913"/>
    <s v="157573."/>
    <n v="9400"/>
  </r>
  <r>
    <n v="916"/>
    <x v="914"/>
    <s v="160386."/>
    <n v="9400"/>
  </r>
  <r>
    <n v="917"/>
    <x v="915"/>
    <s v="160392."/>
    <n v="10000"/>
  </r>
  <r>
    <n v="918"/>
    <x v="916"/>
    <s v="160700."/>
    <n v="10000"/>
  </r>
  <r>
    <n v="919"/>
    <x v="917"/>
    <s v="501037"/>
    <n v="9400"/>
  </r>
  <r>
    <n v="920"/>
    <x v="918"/>
    <s v="91."/>
    <n v="10000"/>
  </r>
  <r>
    <n v="921"/>
    <x v="919"/>
    <s v="157770."/>
    <n v="10000"/>
  </r>
  <r>
    <n v="922"/>
    <x v="920"/>
    <s v="160668."/>
    <n v="9400"/>
  </r>
  <r>
    <n v="923"/>
    <x v="921"/>
    <s v="20000064."/>
    <n v="10000"/>
  </r>
  <r>
    <n v="924"/>
    <x v="922"/>
    <s v="160660."/>
    <n v="9400"/>
  </r>
  <r>
    <n v="925"/>
    <x v="923"/>
    <s v="20000070."/>
    <n v="10000"/>
  </r>
  <r>
    <n v="926"/>
    <x v="924"/>
    <s v="20000076."/>
    <n v="9400"/>
  </r>
  <r>
    <n v="927"/>
    <x v="925"/>
    <s v="20000074."/>
    <n v="9400"/>
  </r>
  <r>
    <n v="928"/>
    <x v="926"/>
    <s v="20092"/>
    <n v="10000"/>
  </r>
  <r>
    <n v="929"/>
    <x v="927"/>
    <s v="20099"/>
    <n v="9400"/>
  </r>
  <r>
    <n v="930"/>
    <x v="928"/>
    <s v="157771."/>
    <n v="10000"/>
  </r>
  <r>
    <n v="931"/>
    <x v="929"/>
    <s v="157772."/>
    <n v="10000"/>
  </r>
  <r>
    <n v="932"/>
    <x v="930"/>
    <s v="157213."/>
    <n v="10000"/>
  </r>
  <r>
    <n v="933"/>
    <x v="931"/>
    <s v="156946."/>
    <n v="10300"/>
  </r>
  <r>
    <n v="934"/>
    <x v="932"/>
    <s v="4387 RNP"/>
    <n v="34000"/>
  </r>
  <r>
    <n v="935"/>
    <x v="933"/>
    <s v="4396 RNP"/>
    <n v="37700"/>
  </r>
  <r>
    <n v="936"/>
    <x v="934"/>
    <s v="5511.1"/>
    <n v="9700"/>
  </r>
  <r>
    <n v="937"/>
    <x v="935"/>
    <s v="4392 RNP"/>
    <n v="36000"/>
  </r>
  <r>
    <n v="938"/>
    <x v="936"/>
    <s v="512920"/>
    <n v="9400"/>
  </r>
  <r>
    <n v="939"/>
    <x v="937"/>
    <s v="4383 RNP"/>
    <n v="34000"/>
  </r>
  <r>
    <n v="940"/>
    <x v="938"/>
    <s v="5513.1"/>
    <n v="9700"/>
  </r>
  <r>
    <n v="941"/>
    <x v="939"/>
    <s v="9500478"/>
    <n v="36000"/>
  </r>
  <r>
    <n v="942"/>
    <x v="940"/>
    <s v="46125"/>
    <n v="36000"/>
  </r>
  <r>
    <n v="943"/>
    <x v="941"/>
    <s v="4385 RNP"/>
    <n v="34000"/>
  </r>
  <r>
    <n v="944"/>
    <x v="942"/>
    <s v="17399"/>
    <n v="35000"/>
  </r>
  <r>
    <n v="945"/>
    <x v="943"/>
    <s v="46124"/>
    <n v="37700"/>
  </r>
  <r>
    <n v="946"/>
    <x v="944"/>
    <s v="5512.1"/>
    <n v="9700"/>
  </r>
  <r>
    <n v="947"/>
    <x v="945"/>
    <s v="992171"/>
    <n v="37700"/>
  </r>
  <r>
    <n v="948"/>
    <x v="946"/>
    <s v="4384 RNP"/>
    <n v="34000"/>
  </r>
  <r>
    <n v="949"/>
    <x v="947"/>
    <s v="4381 RNP"/>
    <n v="34000"/>
  </r>
  <r>
    <n v="950"/>
    <x v="948"/>
    <s v="4395 RNP"/>
    <n v="36000"/>
  </r>
  <r>
    <n v="951"/>
    <x v="949"/>
    <s v="512859."/>
    <n v="9400"/>
  </r>
  <r>
    <n v="952"/>
    <x v="950"/>
    <s v="6347"/>
    <n v="31500"/>
  </r>
  <r>
    <n v="953"/>
    <x v="951"/>
    <s v="156947."/>
    <n v="10000"/>
  </r>
  <r>
    <n v="954"/>
    <x v="952"/>
    <s v="4390 RNP"/>
    <n v="35000"/>
  </r>
  <r>
    <n v="955"/>
    <x v="953"/>
    <s v="4382 RNP"/>
    <n v="34000"/>
  </r>
  <r>
    <n v="956"/>
    <x v="954"/>
    <s v="146628."/>
    <n v="5838"/>
  </r>
  <r>
    <n v="957"/>
    <x v="955"/>
    <s v="17398"/>
    <n v="34000"/>
  </r>
  <r>
    <n v="958"/>
    <x v="956"/>
    <s v="4394 RNP"/>
    <n v="37700"/>
  </r>
  <r>
    <n v="959"/>
    <x v="957"/>
    <s v="156951."/>
    <n v="10300"/>
  </r>
  <r>
    <n v="960"/>
    <x v="958"/>
    <s v="4389 RNP"/>
    <n v="35000"/>
  </r>
  <r>
    <n v="961"/>
    <x v="959"/>
    <s v="6348"/>
    <n v="31500"/>
  </r>
  <r>
    <n v="962"/>
    <x v="960"/>
    <s v="9500477"/>
    <n v="36000"/>
  </r>
  <r>
    <n v="963"/>
    <x v="961"/>
    <s v="157375."/>
    <n v="2350"/>
  </r>
  <r>
    <n v="964"/>
    <x v="962"/>
    <s v="157438."/>
    <n v="7400"/>
  </r>
  <r>
    <n v="965"/>
    <x v="963"/>
    <s v="500702."/>
    <n v="7215"/>
  </r>
  <r>
    <n v="966"/>
    <x v="964"/>
    <s v="157489."/>
    <n v="8000"/>
  </r>
  <r>
    <n v="967"/>
    <x v="965"/>
    <s v="992045."/>
    <n v="8600"/>
  </r>
  <r>
    <n v="968"/>
    <x v="966"/>
    <s v="157487."/>
    <n v="8000"/>
  </r>
  <r>
    <n v="969"/>
    <x v="967"/>
    <s v="157516."/>
    <n v="8600"/>
  </r>
  <r>
    <n v="970"/>
    <x v="968"/>
    <s v="157517."/>
    <n v="8600"/>
  </r>
  <r>
    <n v="971"/>
    <x v="969"/>
    <s v="157528."/>
    <n v="8000"/>
  </r>
  <r>
    <n v="972"/>
    <x v="970"/>
    <s v="157529."/>
    <n v="9400"/>
  </r>
  <r>
    <n v="973"/>
    <x v="971"/>
    <s v="157571."/>
    <n v="8000"/>
  </r>
  <r>
    <n v="974"/>
    <x v="972"/>
    <s v="157554."/>
    <n v="8600"/>
  </r>
  <r>
    <n v="975"/>
    <x v="973"/>
    <s v="157570."/>
    <n v="8600"/>
  </r>
  <r>
    <n v="976"/>
    <x v="974"/>
    <s v="501116"/>
    <n v="8000"/>
  </r>
  <r>
    <n v="977"/>
    <x v="975"/>
    <s v="501107"/>
    <n v="8600"/>
  </r>
  <r>
    <n v="978"/>
    <x v="976"/>
    <s v="501105"/>
    <n v="8000"/>
  </r>
  <r>
    <n v="979"/>
    <x v="977"/>
    <s v="501098"/>
    <n v="8000"/>
  </r>
  <r>
    <n v="980"/>
    <x v="978"/>
    <s v="501173"/>
    <n v="34000"/>
  </r>
  <r>
    <n v="981"/>
    <x v="979"/>
    <s v="501164"/>
    <n v="36000"/>
  </r>
  <r>
    <n v="982"/>
    <x v="980"/>
    <s v="157555."/>
    <n v="8600"/>
  </r>
  <r>
    <n v="983"/>
    <x v="981"/>
    <s v="157750."/>
    <n v="9400"/>
  </r>
  <r>
    <n v="984"/>
    <x v="982"/>
    <s v="160374."/>
    <n v="8600"/>
  </r>
  <r>
    <n v="985"/>
    <x v="983"/>
    <s v="157567."/>
    <n v="9400"/>
  </r>
  <r>
    <n v="986"/>
    <x v="984"/>
    <s v="160380."/>
    <n v="8600"/>
  </r>
  <r>
    <n v="987"/>
    <x v="985"/>
    <s v="160371."/>
    <n v="8000"/>
  </r>
  <r>
    <n v="988"/>
    <x v="986"/>
    <s v="160367."/>
    <n v="8000"/>
  </r>
  <r>
    <n v="989"/>
    <x v="987"/>
    <s v="501013."/>
    <n v="8600"/>
  </r>
  <r>
    <n v="990"/>
    <x v="988"/>
    <s v="157566."/>
    <n v="9400"/>
  </r>
  <r>
    <n v="991"/>
    <x v="989"/>
    <s v="501023."/>
    <n v="10000"/>
  </r>
  <r>
    <n v="992"/>
    <x v="990"/>
    <s v="501018."/>
    <n v="8600"/>
  </r>
  <r>
    <n v="993"/>
    <x v="991"/>
    <s v="501019."/>
    <n v="8600"/>
  </r>
  <r>
    <n v="994"/>
    <x v="992"/>
    <s v="501049"/>
    <n v="8000"/>
  </r>
  <r>
    <n v="995"/>
    <x v="993"/>
    <s v="157569."/>
    <n v="8700"/>
  </r>
  <r>
    <n v="996"/>
    <x v="994"/>
    <s v="501048"/>
    <n v="8600"/>
  </r>
  <r>
    <n v="997"/>
    <x v="995"/>
    <s v="157757."/>
    <n v="8600"/>
  </r>
  <r>
    <n v="998"/>
    <x v="996"/>
    <s v="157747."/>
    <n v="8600"/>
  </r>
  <r>
    <n v="999"/>
    <x v="997"/>
    <s v="157749."/>
    <n v="9400"/>
  </r>
  <r>
    <n v="1000"/>
    <x v="998"/>
    <s v="157746."/>
    <n v="8600"/>
  </r>
  <r>
    <n v="1001"/>
    <x v="999"/>
    <s v="501193"/>
    <n v="36000"/>
  </r>
  <r>
    <n v="1002"/>
    <x v="1000"/>
    <s v="501182"/>
    <n v="35000"/>
  </r>
  <r>
    <n v="1003"/>
    <x v="1001"/>
    <s v="501194"/>
    <n v="36000"/>
  </r>
  <r>
    <n v="1004"/>
    <x v="1002"/>
    <s v="501192"/>
    <n v="34000"/>
  </r>
  <r>
    <n v="1005"/>
    <x v="1003"/>
    <s v="501117"/>
    <n v="8000"/>
  </r>
  <r>
    <n v="1006"/>
    <x v="1004"/>
    <s v="501108"/>
    <n v="8600"/>
  </r>
  <r>
    <n v="1007"/>
    <x v="1005"/>
    <s v="501099"/>
    <n v="8000"/>
  </r>
  <r>
    <n v="1008"/>
    <x v="1006"/>
    <s v="501109"/>
    <n v="8600"/>
  </r>
  <r>
    <n v="1009"/>
    <x v="1007"/>
    <s v="501152"/>
    <n v="9400"/>
  </r>
  <r>
    <n v="1010"/>
    <x v="1008"/>
    <s v="501154"/>
    <n v="8000"/>
  </r>
  <r>
    <n v="1011"/>
    <x v="1009"/>
    <s v="501165"/>
    <n v="36000"/>
  </r>
  <r>
    <n v="1012"/>
    <x v="1010"/>
    <s v="501166"/>
    <n v="36000"/>
  </r>
  <r>
    <n v="1013"/>
    <x v="1011"/>
    <s v="501174"/>
    <n v="34000"/>
  </r>
  <r>
    <n v="1014"/>
    <x v="1012"/>
    <s v="501175"/>
    <n v="34000"/>
  </r>
  <r>
    <n v="1015"/>
    <x v="1013"/>
    <s v="501042"/>
    <n v="8600"/>
  </r>
  <r>
    <n v="1016"/>
    <x v="1014"/>
    <s v="501043"/>
    <n v="8600"/>
  </r>
  <r>
    <n v="1017"/>
    <x v="1015"/>
    <s v="501058"/>
    <n v="8000"/>
  </r>
  <r>
    <n v="1018"/>
    <x v="1016"/>
    <s v="501185"/>
    <n v="34000"/>
  </r>
  <r>
    <n v="1019"/>
    <x v="1017"/>
    <s v="157442."/>
    <n v="7000"/>
  </r>
  <r>
    <n v="1020"/>
    <x v="1018"/>
    <s v="158023."/>
    <n v="9400"/>
  </r>
  <r>
    <n v="1021"/>
    <x v="1019"/>
    <s v="5530"/>
    <n v="9400"/>
  </r>
  <r>
    <n v="1022"/>
    <x v="1020"/>
    <s v="5529.1"/>
    <n v="9400"/>
  </r>
  <r>
    <n v="1023"/>
    <x v="1021"/>
    <s v="5545.1"/>
    <n v="8900"/>
  </r>
  <r>
    <n v="1024"/>
    <x v="1022"/>
    <s v="156782."/>
    <n v="7000"/>
  </r>
  <r>
    <n v="1025"/>
    <x v="1023"/>
    <s v="156668."/>
    <n v="9400"/>
  </r>
  <r>
    <n v="1026"/>
    <x v="1024"/>
    <s v="157176."/>
    <n v="7400"/>
  </r>
  <r>
    <n v="1027"/>
    <x v="1025"/>
    <s v="157186."/>
    <n v="10000"/>
  </r>
  <r>
    <n v="1028"/>
    <x v="1026"/>
    <s v="157197."/>
    <n v="10000"/>
  </r>
  <r>
    <n v="1029"/>
    <x v="1027"/>
    <s v="157778."/>
    <n v="9400"/>
  </r>
  <r>
    <n v="1030"/>
    <x v="1028"/>
    <s v="157779."/>
    <n v="9400"/>
  </r>
  <r>
    <n v="1031"/>
    <x v="1029"/>
    <s v="157179."/>
    <n v="7600"/>
  </r>
  <r>
    <n v="1032"/>
    <x v="1030"/>
    <s v="157201."/>
    <n v="9400"/>
  </r>
  <r>
    <n v="1033"/>
    <x v="1031"/>
    <s v="157204."/>
    <n v="9400"/>
  </r>
  <r>
    <n v="1034"/>
    <x v="1032"/>
    <s v="157165."/>
    <n v="7030"/>
  </r>
  <r>
    <n v="1035"/>
    <x v="1033"/>
    <s v="157762."/>
    <n v="10000"/>
  </r>
  <r>
    <n v="1036"/>
    <x v="1034"/>
    <s v="41030."/>
    <n v="9400"/>
  </r>
  <r>
    <n v="1037"/>
    <x v="1035"/>
    <s v="320."/>
    <n v="10000"/>
  </r>
  <r>
    <n v="1038"/>
    <x v="1036"/>
    <s v="294a."/>
    <n v="10000"/>
  </r>
  <r>
    <n v="1039"/>
    <x v="1037"/>
    <s v="157171."/>
    <n v="7400"/>
  </r>
  <r>
    <n v="1040"/>
    <x v="1038"/>
    <s v="9500435."/>
    <n v="7410"/>
  </r>
  <r>
    <n v="1041"/>
    <x v="1039"/>
    <s v="151856."/>
    <n v="7600"/>
  </r>
  <r>
    <n v="1042"/>
    <x v="1040"/>
    <s v="148803."/>
    <n v="2500"/>
  </r>
  <r>
    <n v="1043"/>
    <x v="1041"/>
    <s v="301."/>
    <n v="8900"/>
  </r>
  <r>
    <n v="1044"/>
    <x v="1042"/>
    <s v="5527"/>
    <n v="9400"/>
  </r>
  <r>
    <n v="1045"/>
    <x v="1043"/>
    <s v="159464."/>
    <n v="9400"/>
  </r>
  <r>
    <n v="1046"/>
    <x v="1044"/>
    <s v="3275"/>
    <n v="30000"/>
  </r>
  <r>
    <n v="1047"/>
    <x v="1045"/>
    <s v="6360 RNP"/>
    <n v="31500"/>
  </r>
  <r>
    <n v="1048"/>
    <x v="1046"/>
    <s v="3170.1"/>
    <n v="10300"/>
  </r>
  <r>
    <n v="1049"/>
    <x v="1047"/>
    <s v="3206.1"/>
    <n v="8900"/>
  </r>
  <r>
    <n v="1050"/>
    <x v="1048"/>
    <s v="3203.1"/>
    <n v="8900"/>
  </r>
  <r>
    <n v="1051"/>
    <x v="1049"/>
    <s v="3200"/>
    <n v="8900"/>
  </r>
  <r>
    <n v="1052"/>
    <x v="1050"/>
    <s v="3204.1"/>
    <n v="8900"/>
  </r>
  <r>
    <n v="1053"/>
    <x v="1051"/>
    <s v="3205"/>
    <n v="8900"/>
  </r>
  <r>
    <n v="1054"/>
    <x v="1052"/>
    <s v="3201.1"/>
    <n v="8900"/>
  </r>
  <r>
    <n v="1055"/>
    <x v="1053"/>
    <s v="3202.1"/>
    <n v="8900"/>
  </r>
  <r>
    <n v="1056"/>
    <x v="1054"/>
    <s v="3199.1"/>
    <n v="8900"/>
  </r>
  <r>
    <n v="1057"/>
    <x v="1055"/>
    <s v="3149."/>
    <n v="8900"/>
  </r>
  <r>
    <n v="1058"/>
    <x v="1056"/>
    <s v="3152.1"/>
    <n v="8900"/>
  </r>
  <r>
    <n v="1059"/>
    <x v="1057"/>
    <s v="3153.1"/>
    <n v="8900"/>
  </r>
  <r>
    <n v="1060"/>
    <x v="1058"/>
    <s v="3148.1"/>
    <n v="8900"/>
  </r>
  <r>
    <n v="1061"/>
    <x v="1059"/>
    <s v="3151.1"/>
    <n v="8900"/>
  </r>
  <r>
    <n v="1062"/>
    <x v="1060"/>
    <s v="3145.1"/>
    <n v="9700"/>
  </r>
  <r>
    <n v="1063"/>
    <x v="1061"/>
    <s v="3150.1"/>
    <n v="9700"/>
  </r>
  <r>
    <n v="1064"/>
    <x v="1062"/>
    <s v="3147.1"/>
    <n v="8900"/>
  </r>
  <r>
    <n v="1065"/>
    <x v="1063"/>
    <s v="3146.1"/>
    <n v="8900"/>
  </r>
  <r>
    <n v="1066"/>
    <x v="1064"/>
    <s v="3144.1"/>
    <n v="8900"/>
  </r>
  <r>
    <n v="1067"/>
    <x v="1065"/>
    <s v="160670."/>
    <n v="9400"/>
  </r>
  <r>
    <n v="1068"/>
    <x v="1066"/>
    <s v="160676."/>
    <n v="9400"/>
  </r>
  <r>
    <n v="1069"/>
    <x v="1067"/>
    <s v="160677."/>
    <n v="9400"/>
  </r>
  <r>
    <n v="1070"/>
    <x v="1068"/>
    <s v="160675."/>
    <n v="9400"/>
  </r>
  <r>
    <n v="1071"/>
    <x v="1069"/>
    <s v="3171.1"/>
    <n v="10300"/>
  </r>
  <r>
    <n v="1072"/>
    <x v="1070"/>
    <s v="2978.1"/>
    <n v="7410"/>
  </r>
  <r>
    <n v="1073"/>
    <x v="1071"/>
    <s v="157262."/>
    <n v="7600"/>
  </r>
  <r>
    <n v="1074"/>
    <x v="1072"/>
    <s v="2980.1"/>
    <n v="7600"/>
  </r>
  <r>
    <n v="1075"/>
    <x v="1073"/>
    <s v="159213."/>
    <n v="10300"/>
  </r>
  <r>
    <n v="1076"/>
    <x v="1074"/>
    <s v="3207"/>
    <n v="9400"/>
  </r>
  <r>
    <n v="1077"/>
    <x v="1075"/>
    <s v="3208.1"/>
    <n v="9400"/>
  </r>
  <r>
    <n v="1078"/>
    <x v="1076"/>
    <s v="159211."/>
    <n v="10300"/>
  </r>
  <r>
    <n v="1079"/>
    <x v="1077"/>
    <s v="157301."/>
    <n v="9400"/>
  </r>
  <r>
    <n v="1080"/>
    <x v="1078"/>
    <s v="2975.1"/>
    <n v="7600"/>
  </r>
  <r>
    <n v="1081"/>
    <x v="1079"/>
    <s v="157299."/>
    <n v="9400"/>
  </r>
  <r>
    <n v="1082"/>
    <x v="1080"/>
    <s v="2972.1"/>
    <n v="7000"/>
  </r>
  <r>
    <n v="1083"/>
    <x v="1081"/>
    <s v="157267."/>
    <n v="7220"/>
  </r>
  <r>
    <n v="1084"/>
    <x v="1082"/>
    <s v="157252."/>
    <n v="7600"/>
  </r>
  <r>
    <n v="1085"/>
    <x v="1083"/>
    <s v="2977.1"/>
    <n v="7600"/>
  </r>
  <r>
    <n v="1086"/>
    <x v="1084"/>
    <s v="157253."/>
    <n v="7600"/>
  </r>
  <r>
    <n v="1087"/>
    <x v="1085"/>
    <s v="157291."/>
    <n v="9400"/>
  </r>
  <r>
    <n v="1088"/>
    <x v="1086"/>
    <s v="2973.1"/>
    <n v="7220"/>
  </r>
  <r>
    <n v="1089"/>
    <x v="1087"/>
    <s v="157298."/>
    <n v="9400"/>
  </r>
  <r>
    <n v="1090"/>
    <x v="1088"/>
    <s v="158018."/>
    <n v="9400"/>
  </r>
  <r>
    <n v="1091"/>
    <x v="1089"/>
    <s v="158013."/>
    <n v="9400"/>
  </r>
  <r>
    <n v="1092"/>
    <x v="1090"/>
    <s v="159218."/>
    <n v="9400"/>
  </r>
  <r>
    <n v="1093"/>
    <x v="1091"/>
    <s v="159216."/>
    <n v="9400"/>
  </r>
  <r>
    <n v="1094"/>
    <x v="1092"/>
    <s v="157307."/>
    <n v="9400"/>
  </r>
  <r>
    <n v="1095"/>
    <x v="1093"/>
    <s v="3172.1"/>
    <n v="10300"/>
  </r>
  <r>
    <n v="1096"/>
    <x v="1094"/>
    <s v="157254."/>
    <n v="7600"/>
  </r>
  <r>
    <n v="1097"/>
    <x v="1095"/>
    <s v="157287."/>
    <n v="9400"/>
  </r>
  <r>
    <n v="1098"/>
    <x v="1096"/>
    <s v="157309."/>
    <n v="9400"/>
  </r>
  <r>
    <n v="1099"/>
    <x v="1097"/>
    <s v="158019."/>
    <n v="9400"/>
  </r>
  <r>
    <n v="1100"/>
    <x v="1098"/>
    <s v="2976.1"/>
    <n v="7600"/>
  </r>
  <r>
    <n v="1101"/>
    <x v="1099"/>
    <s v="158016."/>
    <n v="9400"/>
  </r>
  <r>
    <n v="1102"/>
    <x v="1100"/>
    <s v="146946."/>
    <n v="2730"/>
  </r>
  <r>
    <n v="1103"/>
    <x v="1101"/>
    <s v="157295."/>
    <n v="9400"/>
  </r>
  <r>
    <n v="1104"/>
    <x v="1102"/>
    <s v="157300."/>
    <n v="9400"/>
  </r>
  <r>
    <n v="1105"/>
    <x v="1103"/>
    <s v="146945."/>
    <n v="2500"/>
  </r>
  <r>
    <n v="1106"/>
    <x v="1104"/>
    <s v="3173.1"/>
    <n v="10300"/>
  </r>
  <r>
    <n v="1107"/>
    <x v="1105"/>
    <s v="3174.1"/>
    <n v="10300"/>
  </r>
  <r>
    <n v="1108"/>
    <x v="1106"/>
    <s v="160397."/>
    <n v="9400"/>
  </r>
  <r>
    <n v="1109"/>
    <x v="1107"/>
    <s v="3177.1"/>
    <n v="9700"/>
  </r>
  <r>
    <n v="1110"/>
    <x v="1108"/>
    <s v="160629."/>
    <n v="9700"/>
  </r>
  <r>
    <n v="1111"/>
    <x v="1109"/>
    <s v="160633."/>
    <n v="8900"/>
  </r>
  <r>
    <n v="1112"/>
    <x v="1110"/>
    <s v="156906."/>
    <n v="8900"/>
  </r>
  <r>
    <n v="1113"/>
    <x v="1111"/>
    <s v="3176."/>
    <n v="8900"/>
  </r>
  <r>
    <n v="1114"/>
    <x v="1112"/>
    <s v="156888."/>
    <n v="7020"/>
  </r>
  <r>
    <n v="1115"/>
    <x v="1113"/>
    <s v="160624."/>
    <n v="9700"/>
  </r>
  <r>
    <n v="1116"/>
    <x v="1114"/>
    <s v="156965."/>
    <n v="8900"/>
  </r>
  <r>
    <n v="1117"/>
    <x v="1115"/>
    <s v="3128.1"/>
    <n v="9700"/>
  </r>
  <r>
    <n v="1118"/>
    <x v="1116"/>
    <s v="160632."/>
    <n v="9700"/>
  </r>
  <r>
    <n v="1119"/>
    <x v="1117"/>
    <s v="160631."/>
    <n v="9700"/>
  </r>
  <r>
    <n v="1120"/>
    <x v="1118"/>
    <s v="3179.1"/>
    <n v="9700"/>
  </r>
  <r>
    <n v="1121"/>
    <x v="1119"/>
    <s v="156908."/>
    <n v="8900"/>
  </r>
  <r>
    <n v="1122"/>
    <x v="1120"/>
    <s v="156919."/>
    <n v="8900"/>
  </r>
  <r>
    <n v="1123"/>
    <x v="1121"/>
    <s v="148698."/>
    <n v="5800"/>
  </r>
  <r>
    <n v="1124"/>
    <x v="1122"/>
    <s v="156904."/>
    <n v="7200"/>
  </r>
  <r>
    <n v="1125"/>
    <x v="1123"/>
    <s v="156923."/>
    <n v="8900"/>
  </r>
  <r>
    <n v="1126"/>
    <x v="1124"/>
    <s v="156903."/>
    <n v="7200"/>
  </r>
  <r>
    <n v="1127"/>
    <x v="1125"/>
    <s v="156920."/>
    <n v="8900"/>
  </r>
  <r>
    <n v="1128"/>
    <x v="1126"/>
    <s v="160625."/>
    <n v="9700"/>
  </r>
  <r>
    <n v="1129"/>
    <x v="1127"/>
    <s v="156905."/>
    <n v="7200"/>
  </r>
  <r>
    <n v="1130"/>
    <x v="1128"/>
    <s v="156929."/>
    <n v="15200"/>
  </r>
  <r>
    <n v="1131"/>
    <x v="1129"/>
    <s v="3178."/>
    <n v="8900"/>
  </r>
  <r>
    <n v="1132"/>
    <x v="1130"/>
    <s v="3130.1"/>
    <n v="8900"/>
  </r>
  <r>
    <n v="1133"/>
    <x v="1131"/>
    <s v="3180.1"/>
    <n v="8900"/>
  </r>
  <r>
    <n v="1134"/>
    <x v="1132"/>
    <s v="156913."/>
    <n v="8900"/>
  </r>
  <r>
    <n v="1135"/>
    <x v="1133"/>
    <s v="160630."/>
    <n v="9700"/>
  </r>
  <r>
    <n v="1136"/>
    <x v="1134"/>
    <s v="3129.1"/>
    <n v="9700"/>
  </r>
  <r>
    <n v="1137"/>
    <x v="1135"/>
    <s v="156933."/>
    <n v="8900"/>
  </r>
  <r>
    <n v="1138"/>
    <x v="1136"/>
    <s v="159477."/>
    <n v="9700"/>
  </r>
  <r>
    <n v="1139"/>
    <x v="1137"/>
    <s v="159138."/>
    <n v="8900"/>
  </r>
  <r>
    <n v="1140"/>
    <x v="1138"/>
    <s v="158030."/>
    <n v="8900"/>
  </r>
  <r>
    <n v="1141"/>
    <x v="1139"/>
    <s v="159133."/>
    <n v="8900"/>
  </r>
  <r>
    <n v="1142"/>
    <x v="1140"/>
    <s v="2711.1"/>
    <n v="7200"/>
  </r>
  <r>
    <n v="1143"/>
    <x v="1141"/>
    <s v="159480."/>
    <n v="9700"/>
  </r>
  <r>
    <n v="1144"/>
    <x v="1142"/>
    <s v="158035."/>
    <n v="8900"/>
  </r>
  <r>
    <n v="1145"/>
    <x v="1143"/>
    <s v="157074."/>
    <n v="9700"/>
  </r>
  <r>
    <n v="1146"/>
    <x v="1144"/>
    <s v="159135."/>
    <n v="9700"/>
  </r>
  <r>
    <n v="1147"/>
    <x v="1145"/>
    <s v="159139."/>
    <n v="9700"/>
  </r>
  <r>
    <n v="1148"/>
    <x v="1146"/>
    <s v="158031."/>
    <n v="8900"/>
  </r>
  <r>
    <n v="1149"/>
    <x v="1147"/>
    <s v="159132."/>
    <n v="8900"/>
  </r>
  <r>
    <n v="1150"/>
    <x v="1148"/>
    <s v="159476."/>
    <n v="9700"/>
  </r>
  <r>
    <n v="1151"/>
    <x v="1149"/>
    <s v="159479."/>
    <n v="8900"/>
  </r>
  <r>
    <n v="1152"/>
    <x v="1150"/>
    <s v="158032."/>
    <n v="8900"/>
  </r>
  <r>
    <n v="1153"/>
    <x v="1151"/>
    <s v="159134."/>
    <n v="8900"/>
  </r>
  <r>
    <n v="1154"/>
    <x v="1152"/>
    <s v="158029."/>
    <n v="8900"/>
  </r>
  <r>
    <n v="1155"/>
    <x v="1153"/>
    <s v="2731.1"/>
    <n v="7200"/>
  </r>
  <r>
    <n v="1156"/>
    <x v="1154"/>
    <s v="2823.1"/>
    <n v="8900"/>
  </r>
  <r>
    <n v="1157"/>
    <x v="1155"/>
    <s v="159478."/>
    <n v="8900"/>
  </r>
  <r>
    <n v="1158"/>
    <x v="1156"/>
    <s v="159131."/>
    <n v="8900"/>
  </r>
  <r>
    <n v="1159"/>
    <x v="1157"/>
    <s v="159487."/>
    <n v="9700"/>
  </r>
  <r>
    <n v="1160"/>
    <x v="1158"/>
    <s v="157071."/>
    <n v="8900"/>
  </r>
  <r>
    <n v="1161"/>
    <x v="1159"/>
    <s v="159137."/>
    <n v="8900"/>
  </r>
  <r>
    <n v="1162"/>
    <x v="1160"/>
    <s v="159474."/>
    <n v="9700"/>
  </r>
  <r>
    <n v="1163"/>
    <x v="1161"/>
    <s v="2691.1"/>
    <n v="7200"/>
  </r>
  <r>
    <n v="1164"/>
    <x v="1162"/>
    <s v="156966."/>
    <n v="8900"/>
  </r>
  <r>
    <n v="1165"/>
    <x v="1163"/>
    <s v="159473."/>
    <n v="9700"/>
  </r>
  <r>
    <n v="1166"/>
    <x v="1164"/>
    <s v="2830.1"/>
    <n v="8900"/>
  </r>
  <r>
    <n v="1167"/>
    <x v="1165"/>
    <s v="501093/"/>
    <n v="9400"/>
  </r>
  <r>
    <n v="1168"/>
    <x v="1166"/>
    <s v="158024."/>
    <n v="9400"/>
  </r>
  <r>
    <n v="1169"/>
    <x v="1167"/>
    <s v="156928."/>
    <n v="9400"/>
  </r>
  <r>
    <n v="1170"/>
    <x v="1168"/>
    <s v="157340."/>
    <n v="9400"/>
  </r>
  <r>
    <n v="1171"/>
    <x v="1169"/>
    <s v="3274"/>
    <n v="31000"/>
  </r>
  <r>
    <n v="1172"/>
    <x v="1170"/>
    <s v="5534 RNP"/>
    <n v="36000"/>
  </r>
  <r>
    <n v="1173"/>
    <x v="1171"/>
    <s v="5591 RNP"/>
    <n v="37700"/>
  </r>
  <r>
    <n v="1174"/>
    <x v="1172"/>
    <s v="992023."/>
    <n v="2633"/>
  </r>
  <r>
    <n v="1175"/>
    <x v="1173"/>
    <s v="147951."/>
    <n v="7600"/>
  </r>
  <r>
    <n v="1176"/>
    <x v="1174"/>
    <s v="156633."/>
    <n v="7600"/>
  </r>
  <r>
    <n v="1177"/>
    <x v="1175"/>
    <s v="156746."/>
    <n v="9400"/>
  </r>
  <r>
    <n v="1178"/>
    <x v="1176"/>
    <s v="159415."/>
    <n v="10000"/>
  </r>
  <r>
    <n v="1179"/>
    <x v="1177"/>
    <s v="156777."/>
    <n v="9400"/>
  </r>
  <r>
    <n v="1180"/>
    <x v="1178"/>
    <s v="157691."/>
    <n v="10000"/>
  </r>
  <r>
    <n v="1181"/>
    <x v="1179"/>
    <s v="159414."/>
    <n v="9400"/>
  </r>
  <r>
    <n v="1182"/>
    <x v="1180"/>
    <s v="5491."/>
    <n v="10300"/>
  </r>
  <r>
    <n v="1183"/>
    <x v="1181"/>
    <s v="160599."/>
    <n v="9400"/>
  </r>
  <r>
    <n v="1184"/>
    <x v="1182"/>
    <s v="5507."/>
    <n v="10000"/>
  </r>
  <r>
    <n v="1185"/>
    <x v="1183"/>
    <s v="5510.1"/>
    <n v="9400"/>
  </r>
  <r>
    <n v="1186"/>
    <x v="1184"/>
    <s v="156862."/>
    <n v="10000"/>
  </r>
  <r>
    <n v="1187"/>
    <x v="1185"/>
    <s v="156762."/>
    <n v="10000"/>
  </r>
  <r>
    <n v="1188"/>
    <x v="1186"/>
    <s v="156776."/>
    <n v="9400"/>
  </r>
  <r>
    <n v="1189"/>
    <x v="1187"/>
    <s v="5534"/>
    <n v="10000"/>
  </r>
  <r>
    <n v="1190"/>
    <x v="1188"/>
    <s v="5533"/>
    <n v="10000"/>
  </r>
  <r>
    <n v="1191"/>
    <x v="1189"/>
    <s v="5538.1"/>
    <n v="10300"/>
  </r>
  <r>
    <n v="1192"/>
    <x v="1190"/>
    <s v="5539"/>
    <n v="10300"/>
  </r>
  <r>
    <n v="1193"/>
    <x v="1191"/>
    <s v="FN5"/>
    <n v="9400"/>
  </r>
  <r>
    <n v="1194"/>
    <x v="1192"/>
    <s v="FN46.2"/>
    <n v="9400"/>
  </r>
  <r>
    <n v="1195"/>
    <x v="1193"/>
    <s v="5567"/>
    <n v="36000"/>
  </r>
  <r>
    <n v="1196"/>
    <x v="1194"/>
    <s v="157054."/>
    <n v="8900"/>
  </r>
  <r>
    <n v="1197"/>
    <x v="1195"/>
    <s v="501094/"/>
    <n v="9400"/>
  </r>
  <r>
    <n v="1198"/>
    <x v="1196"/>
    <s v="3283 RNP"/>
    <n v="31500"/>
  </r>
  <r>
    <n v="1199"/>
    <x v="1197"/>
    <s v="157739."/>
    <n v="8900"/>
  </r>
  <r>
    <n v="1200"/>
    <x v="1198"/>
    <s v="4217.1"/>
    <n v="9400"/>
  </r>
  <r>
    <n v="1201"/>
    <x v="1199"/>
    <s v="5528.1"/>
    <n v="9400"/>
  </r>
  <r>
    <n v="1202"/>
    <x v="1200"/>
    <s v="157063."/>
    <n v="10300"/>
  </r>
  <r>
    <n v="1203"/>
    <x v="1201"/>
    <s v="3230"/>
    <n v="9400"/>
  </r>
  <r>
    <n v="1204"/>
    <x v="1202"/>
    <s v="157064."/>
    <n v="10300"/>
  </r>
  <r>
    <n v="1205"/>
    <x v="1203"/>
    <s v="156982."/>
    <n v="7600"/>
  </r>
  <r>
    <n v="1206"/>
    <x v="1204"/>
    <s v="327."/>
    <n v="9400"/>
  </r>
  <r>
    <n v="1207"/>
    <x v="1205"/>
    <s v="6355 RNP"/>
    <n v="30000"/>
  </r>
  <r>
    <n v="1208"/>
    <x v="1206"/>
    <s v="5532"/>
    <n v="9700"/>
  </r>
  <r>
    <n v="1209"/>
    <x v="1206"/>
    <s v="6361 RNP"/>
    <n v="31500"/>
  </r>
  <r>
    <n v="1210"/>
    <x v="1207"/>
    <s v="3282 RNP"/>
    <n v="31500"/>
  </r>
  <r>
    <n v="1211"/>
    <x v="1208"/>
    <s v="156956."/>
    <n v="9400"/>
  </r>
  <r>
    <n v="1212"/>
    <x v="1209"/>
    <s v="156900."/>
    <n v="7600"/>
  </r>
  <r>
    <n v="1213"/>
    <x v="1210"/>
    <s v="5531"/>
    <n v="9400"/>
  </r>
  <r>
    <n v="1214"/>
    <x v="1211"/>
    <s v="3277 RNP"/>
    <n v="31500"/>
  </r>
  <r>
    <n v="1215"/>
    <x v="1212"/>
    <s v="3232.1"/>
    <n v="9400"/>
  </r>
  <r>
    <n v="1216"/>
    <x v="1213"/>
    <s v="158021."/>
    <n v="9400"/>
  </r>
  <r>
    <n v="1217"/>
    <x v="1214"/>
    <s v="3229.1"/>
    <n v="9400"/>
  </r>
  <r>
    <n v="1218"/>
    <x v="1215"/>
    <s v="159231."/>
    <n v="9400"/>
  </r>
  <r>
    <n v="1219"/>
    <x v="1216"/>
    <s v="157150."/>
    <n v="31500"/>
  </r>
  <r>
    <n v="1220"/>
    <x v="1217"/>
    <s v="3281 RNP"/>
    <n v="31500"/>
  </r>
  <r>
    <n v="1221"/>
    <x v="1218"/>
    <s v="159142."/>
    <n v="9400"/>
  </r>
  <r>
    <n v="1222"/>
    <x v="1219"/>
    <s v="5541.1"/>
    <n v="9400"/>
  </r>
  <r>
    <n v="1223"/>
    <x v="1220"/>
    <s v="5542.1"/>
    <n v="9400"/>
  </r>
  <r>
    <n v="1224"/>
    <x v="1221"/>
    <s v="5544.1"/>
    <n v="9700"/>
  </r>
  <r>
    <n v="1225"/>
    <x v="1222"/>
    <s v="5543.1"/>
    <n v="9400"/>
  </r>
  <r>
    <n v="1226"/>
    <x v="1223"/>
    <s v="5557"/>
    <n v="31500"/>
  </r>
  <r>
    <n v="1227"/>
    <x v="1224"/>
    <s v="5560"/>
    <n v="30000"/>
  </r>
  <r>
    <n v="1228"/>
    <x v="1225"/>
    <s v="5571"/>
    <n v="30000"/>
  </r>
  <r>
    <n v="1229"/>
    <x v="1226"/>
    <s v="5563"/>
    <n v="30000"/>
  </r>
  <r>
    <n v="1230"/>
    <x v="1227"/>
    <s v="5558"/>
    <n v="31500"/>
  </r>
  <r>
    <n v="1231"/>
    <x v="1228"/>
    <s v="157057."/>
    <n v="9400"/>
  </r>
  <r>
    <n v="1232"/>
    <x v="1229"/>
    <s v="FN15"/>
    <n v="10000"/>
  </r>
  <r>
    <n v="1233"/>
    <x v="1230"/>
    <s v="5562"/>
    <n v="30000"/>
  </r>
  <r>
    <n v="1234"/>
    <x v="1231"/>
    <s v="2166 RNP"/>
    <n v="34000"/>
  </r>
  <r>
    <n v="1235"/>
    <x v="1232"/>
    <s v="5556"/>
    <n v="31500"/>
  </r>
  <r>
    <n v="1236"/>
    <x v="1233"/>
    <s v="2161 RNP"/>
    <n v="35000"/>
  </r>
  <r>
    <n v="1237"/>
    <x v="1234"/>
    <s v="325."/>
    <n v="10300"/>
  </r>
  <r>
    <n v="1238"/>
    <x v="1235"/>
    <s v="160322."/>
    <n v="9400"/>
  </r>
  <r>
    <n v="1239"/>
    <x v="1236"/>
    <s v="157574."/>
    <n v="10300"/>
  </r>
  <r>
    <n v="1240"/>
    <x v="1237"/>
    <s v="157503."/>
    <n v="10300"/>
  </r>
  <r>
    <n v="1241"/>
    <x v="1238"/>
    <s v="FN67"/>
    <n v="9400"/>
  </r>
  <r>
    <n v="1242"/>
    <x v="1239"/>
    <s v="157493."/>
    <n v="10300"/>
  </r>
  <r>
    <n v="1243"/>
    <x v="1240"/>
    <s v="157579."/>
    <n v="10000"/>
  </r>
  <r>
    <n v="1244"/>
    <x v="1241"/>
    <s v="160701."/>
    <n v="10000"/>
  </r>
  <r>
    <n v="1245"/>
    <x v="1242"/>
    <s v="157481."/>
    <n v="7800"/>
  </r>
  <r>
    <n v="1246"/>
    <x v="1243"/>
    <s v="501034"/>
    <n v="10000"/>
  </r>
  <r>
    <n v="1247"/>
    <x v="1244"/>
    <s v="501041"/>
    <n v="9400"/>
  </r>
  <r>
    <n v="1248"/>
    <x v="1245"/>
    <s v="157545."/>
    <n v="10300"/>
  </r>
  <r>
    <n v="1249"/>
    <x v="1246"/>
    <s v="157382."/>
    <n v="7800"/>
  </r>
  <r>
    <n v="1250"/>
    <x v="1247"/>
    <s v="500998."/>
    <n v="10000"/>
  </r>
  <r>
    <n v="1251"/>
    <x v="1248"/>
    <s v="501082"/>
    <n v="10000"/>
  </r>
  <r>
    <n v="1252"/>
    <x v="1249"/>
    <s v="FN75"/>
    <n v="10000"/>
  </r>
  <r>
    <n v="1253"/>
    <x v="1250"/>
    <s v="FN74"/>
    <n v="9400"/>
  </r>
  <r>
    <n v="1254"/>
    <x v="1251"/>
    <s v="501158 RNP"/>
    <n v="34000"/>
  </r>
  <r>
    <n v="1255"/>
    <x v="1252"/>
    <s v="157458."/>
    <n v="8000"/>
  </r>
  <r>
    <n v="1256"/>
    <x v="1253"/>
    <s v="159207."/>
    <n v="9400"/>
  </r>
  <r>
    <n v="1257"/>
    <x v="1254"/>
    <s v="159201."/>
    <n v="10000"/>
  </r>
  <r>
    <n v="1258"/>
    <x v="1255"/>
    <s v="160693."/>
    <n v="10000"/>
  </r>
  <r>
    <n v="1259"/>
    <x v="1256"/>
    <s v="501151 RNP"/>
    <n v="36000"/>
  </r>
  <r>
    <n v="1260"/>
    <x v="1257"/>
    <s v="160387."/>
    <n v="9400"/>
  </r>
  <r>
    <n v="1261"/>
    <x v="1258"/>
    <s v="501040"/>
    <n v="9400"/>
  </r>
  <r>
    <n v="1262"/>
    <x v="1259"/>
    <s v="501161 RNP"/>
    <n v="36000"/>
  </r>
  <r>
    <n v="1263"/>
    <x v="1260"/>
    <s v="501159 RNP"/>
    <n v="34000"/>
  </r>
  <r>
    <n v="1264"/>
    <x v="1261"/>
    <s v="FN71"/>
    <n v="9400"/>
  </r>
  <r>
    <n v="1265"/>
    <x v="1262"/>
    <s v="501154 RNP"/>
    <n v="34000"/>
  </r>
  <r>
    <n v="1266"/>
    <x v="1263"/>
    <s v="148151."/>
    <n v="7200"/>
  </r>
  <r>
    <n v="1267"/>
    <x v="1264"/>
    <s v="500939."/>
    <n v="10760"/>
  </r>
  <r>
    <n v="1268"/>
    <x v="1265"/>
    <s v="159496."/>
    <n v="9400"/>
  </r>
  <r>
    <n v="1269"/>
    <x v="1266"/>
    <s v="159497."/>
    <n v="9400"/>
  </r>
  <r>
    <n v="1270"/>
    <x v="1267"/>
    <s v="5561"/>
    <n v="30000"/>
  </r>
  <r>
    <n v="1271"/>
    <x v="1268"/>
    <s v="5559"/>
    <n v="30000"/>
  </r>
  <r>
    <n v="1272"/>
    <x v="1269"/>
    <s v="156952."/>
    <n v="9400"/>
  </r>
  <r>
    <n v="1273"/>
    <x v="1270"/>
    <s v="151728."/>
    <n v="7600"/>
  </r>
  <r>
    <n v="1274"/>
    <x v="1271"/>
    <s v="512932"/>
    <n v="10000"/>
  </r>
  <r>
    <n v="1275"/>
    <x v="1272"/>
    <s v="157184."/>
    <n v="8900"/>
  </r>
  <r>
    <n v="1276"/>
    <x v="1273"/>
    <s v="512885."/>
    <n v="9400"/>
  </r>
  <r>
    <n v="1277"/>
    <x v="1274"/>
    <s v="159459."/>
    <n v="9400"/>
  </r>
  <r>
    <n v="1278"/>
    <x v="1275"/>
    <s v="4216.1"/>
    <n v="9400"/>
  </r>
  <r>
    <n v="1279"/>
    <x v="1276"/>
    <s v="5572 RNP"/>
    <n v="32700"/>
  </r>
  <r>
    <n v="1280"/>
    <x v="1277"/>
    <s v="512958"/>
    <n v="10000"/>
  </r>
  <r>
    <n v="1281"/>
    <x v="1278"/>
    <s v="5583 RNP"/>
    <n v="31000"/>
  </r>
  <r>
    <n v="1282"/>
    <x v="1279"/>
    <s v="5579 RNP"/>
    <n v="32700"/>
  </r>
  <r>
    <n v="1283"/>
    <x v="1280"/>
    <s v="3231.1"/>
    <n v="9400"/>
  </r>
  <r>
    <n v="1284"/>
    <x v="1281"/>
    <s v="02355"/>
    <n v="32700"/>
  </r>
  <r>
    <n v="1285"/>
    <x v="1282"/>
    <s v="5574 RNP"/>
    <n v="31500"/>
  </r>
  <r>
    <n v="1286"/>
    <x v="1283"/>
    <s v="156957."/>
    <n v="9400"/>
  </r>
  <r>
    <n v="1287"/>
    <x v="1284"/>
    <s v="5577 RNP"/>
    <n v="31500"/>
  </r>
  <r>
    <n v="1288"/>
    <x v="1285"/>
    <s v="156962."/>
    <n v="9400"/>
  </r>
  <r>
    <n v="1289"/>
    <x v="1286"/>
    <s v="158020."/>
    <n v="9400"/>
  </r>
  <r>
    <n v="1290"/>
    <x v="1287"/>
    <s v="4218.1"/>
    <n v="8900"/>
  </r>
  <r>
    <n v="1291"/>
    <x v="1288"/>
    <s v="156783."/>
    <n v="7000"/>
  </r>
  <r>
    <n v="1292"/>
    <x v="1289"/>
    <s v="5581 RNP"/>
    <n v="31000"/>
  </r>
  <r>
    <n v="1293"/>
    <x v="1290"/>
    <s v="5580 RNP"/>
    <n v="31000"/>
  </r>
  <r>
    <n v="1294"/>
    <x v="1291"/>
    <s v="5578 RNP"/>
    <n v="32700"/>
  </r>
  <r>
    <n v="1295"/>
    <x v="1292"/>
    <s v="151721."/>
    <n v="7220"/>
  </r>
  <r>
    <n v="1296"/>
    <x v="1293"/>
    <s v="156974."/>
    <n v="9400"/>
  </r>
  <r>
    <n v="1297"/>
    <x v="1294"/>
    <s v="156893."/>
    <n v="6650"/>
  </r>
  <r>
    <n v="1298"/>
    <x v="1295"/>
    <s v="158034."/>
    <n v="8900"/>
  </r>
  <r>
    <n v="1299"/>
    <x v="1296"/>
    <s v="3273 RNP"/>
    <n v="30000"/>
  </r>
  <r>
    <n v="1300"/>
    <x v="1297"/>
    <s v="03257"/>
    <n v="31000"/>
  </r>
  <r>
    <n v="1301"/>
    <x v="1298"/>
    <s v="512857."/>
    <n v="9400"/>
  </r>
  <r>
    <n v="1302"/>
    <x v="1299"/>
    <s v="5573 RNP"/>
    <n v="31500"/>
  </r>
  <r>
    <n v="1303"/>
    <x v="1300"/>
    <s v="160623."/>
    <n v="9400"/>
  </r>
  <r>
    <n v="1304"/>
    <x v="1301"/>
    <s v="2122640442"/>
    <n v="30000"/>
  </r>
  <r>
    <n v="1305"/>
    <x v="1302"/>
    <s v="5575 RNP"/>
    <n v="31500"/>
  </r>
  <r>
    <n v="1306"/>
    <x v="1303"/>
    <s v="5582 RNP"/>
    <n v="31000"/>
  </r>
  <r>
    <n v="1307"/>
    <x v="1304"/>
    <s v="5576 RNP"/>
    <n v="31500"/>
  </r>
  <r>
    <n v="1308"/>
    <x v="1305"/>
    <s v="36."/>
    <n v="7400"/>
  </r>
  <r>
    <n v="1309"/>
    <x v="1306"/>
    <s v="157808."/>
    <n v="10000"/>
  </r>
  <r>
    <n v="1310"/>
    <x v="1307"/>
    <s v="156825."/>
    <n v="7400"/>
  </r>
  <r>
    <n v="1311"/>
    <x v="1308"/>
    <s v="160594."/>
    <n v="10000"/>
  </r>
  <r>
    <n v="1312"/>
    <x v="1309"/>
    <s v="284/"/>
    <n v="10000"/>
  </r>
  <r>
    <n v="1313"/>
    <x v="1310"/>
    <s v="305."/>
    <n v="10000"/>
  </r>
  <r>
    <n v="1314"/>
    <x v="1311"/>
    <s v="308."/>
    <n v="10000"/>
  </r>
  <r>
    <n v="1315"/>
    <x v="1312"/>
    <s v="309"/>
    <n v="10800"/>
  </r>
  <r>
    <n v="1316"/>
    <x v="1313"/>
    <s v="FN20.2"/>
    <n v="10000"/>
  </r>
  <r>
    <n v="1317"/>
    <x v="1314"/>
    <s v="465"/>
    <n v="35000"/>
  </r>
  <r>
    <n v="1318"/>
    <x v="1315"/>
    <s v="486 RNP"/>
    <n v="35000"/>
  </r>
  <r>
    <n v="1319"/>
    <x v="1316"/>
    <s v="157805."/>
    <n v="10000"/>
  </r>
  <r>
    <n v="1320"/>
    <x v="1317"/>
    <s v="157801."/>
    <n v="10000"/>
  </r>
  <r>
    <n v="1321"/>
    <x v="1318"/>
    <s v="980"/>
    <n v="10000"/>
  </r>
  <r>
    <n v="1322"/>
    <x v="1319"/>
    <s v="156882."/>
    <n v="10000"/>
  </r>
  <r>
    <n v="1323"/>
    <x v="1320"/>
    <s v="5340"/>
    <n v="36000"/>
  </r>
  <r>
    <n v="1324"/>
    <x v="1321"/>
    <s v="159262."/>
    <n v="10000"/>
  </r>
  <r>
    <n v="1325"/>
    <x v="1322"/>
    <s v="448"/>
    <n v="36000"/>
  </r>
  <r>
    <n v="1326"/>
    <x v="1323"/>
    <s v="326/"/>
    <n v="10000"/>
  </r>
  <r>
    <n v="1327"/>
    <x v="1324"/>
    <s v="329"/>
    <n v="10300"/>
  </r>
  <r>
    <n v="1328"/>
    <x v="1325"/>
    <s v="334"/>
    <n v="10000"/>
  </r>
  <r>
    <n v="1329"/>
    <x v="1326"/>
    <s v="FN24"/>
    <n v="10300"/>
  </r>
  <r>
    <n v="1330"/>
    <x v="1327"/>
    <s v="477"/>
    <n v="36000"/>
  </r>
  <r>
    <n v="1331"/>
    <x v="1328"/>
    <s v="156672."/>
    <n v="10000"/>
  </r>
  <r>
    <n v="1332"/>
    <x v="1329"/>
    <s v="284."/>
    <n v="23885"/>
  </r>
  <r>
    <n v="1333"/>
    <x v="1330"/>
    <s v="156679."/>
    <n v="10000"/>
  </r>
  <r>
    <n v="1334"/>
    <x v="1331"/>
    <s v="156680."/>
    <n v="10000"/>
  </r>
  <r>
    <n v="1335"/>
    <x v="1332"/>
    <s v="5517"/>
    <n v="9400"/>
  </r>
  <r>
    <n v="1336"/>
    <x v="1333"/>
    <s v="289."/>
    <n v="10000"/>
  </r>
  <r>
    <n v="1337"/>
    <x v="1334"/>
    <s v="290a."/>
    <n v="10000"/>
  </r>
  <r>
    <n v="1338"/>
    <x v="1335"/>
    <s v="159481."/>
    <n v="10000"/>
  </r>
  <r>
    <n v="1339"/>
    <x v="1336"/>
    <s v="160310."/>
    <n v="10000"/>
  </r>
  <r>
    <n v="1340"/>
    <x v="1337"/>
    <s v="160324."/>
    <n v="10300"/>
  </r>
  <r>
    <n v="1341"/>
    <x v="1338"/>
    <s v="5300"/>
    <n v="35000"/>
  </r>
  <r>
    <n v="1342"/>
    <x v="1339"/>
    <s v="156743."/>
    <n v="10000"/>
  </r>
  <r>
    <n v="1343"/>
    <x v="1340"/>
    <s v="156752."/>
    <n v="9400"/>
  </r>
  <r>
    <n v="1344"/>
    <x v="1341"/>
    <s v="156745."/>
    <n v="10000"/>
  </r>
  <r>
    <n v="1345"/>
    <x v="1342"/>
    <s v="5593 RNP"/>
    <n v="36000"/>
  </r>
  <r>
    <n v="1346"/>
    <x v="1343"/>
    <s v="5584 RNP"/>
    <n v="34000"/>
  </r>
  <r>
    <n v="1347"/>
    <x v="1344"/>
    <s v="5594 RNP"/>
    <n v="36000"/>
  </r>
  <r>
    <n v="1348"/>
    <x v="1345"/>
    <s v="5587 RNP"/>
    <n v="34000"/>
  </r>
  <r>
    <n v="1349"/>
    <x v="1346"/>
    <s v="156735."/>
    <n v="10800"/>
  </r>
  <r>
    <n v="1350"/>
    <x v="1347"/>
    <s v="157319."/>
    <n v="7400"/>
  </r>
  <r>
    <n v="1351"/>
    <x v="1348"/>
    <s v="156712."/>
    <n v="6840"/>
  </r>
  <r>
    <n v="1352"/>
    <x v="1349"/>
    <s v="156731."/>
    <n v="10800"/>
  </r>
  <r>
    <n v="1353"/>
    <x v="1350"/>
    <s v="156732."/>
    <n v="10000"/>
  </r>
  <r>
    <n v="1354"/>
    <x v="1351"/>
    <s v="156764."/>
    <n v="9400"/>
  </r>
  <r>
    <n v="1355"/>
    <x v="1352"/>
    <s v="157692."/>
    <n v="9400"/>
  </r>
  <r>
    <n v="1356"/>
    <x v="1353"/>
    <s v="157690."/>
    <n v="10300"/>
  </r>
  <r>
    <n v="1357"/>
    <x v="1354"/>
    <s v="5184."/>
    <n v="10000"/>
  </r>
  <r>
    <n v="1358"/>
    <x v="1355"/>
    <s v="159260."/>
    <n v="10000"/>
  </r>
  <r>
    <n v="1359"/>
    <x v="1356"/>
    <s v="5185.1"/>
    <n v="10000"/>
  </r>
  <r>
    <n v="1360"/>
    <x v="1357"/>
    <s v="159416."/>
    <n v="10000"/>
  </r>
  <r>
    <n v="1361"/>
    <x v="1358"/>
    <s v="159417."/>
    <n v="10000"/>
  </r>
  <r>
    <n v="1362"/>
    <x v="1359"/>
    <s v="5504."/>
    <n v="10000"/>
  </r>
  <r>
    <n v="1363"/>
    <x v="1360"/>
    <s v="160597."/>
    <n v="10000"/>
  </r>
  <r>
    <n v="1364"/>
    <x v="1361"/>
    <s v="5505."/>
    <n v="10000"/>
  </r>
  <r>
    <n v="1365"/>
    <x v="1362"/>
    <s v="5506."/>
    <n v="10000"/>
  </r>
  <r>
    <n v="1366"/>
    <x v="1363"/>
    <s v="156702."/>
    <n v="6460"/>
  </r>
  <r>
    <n v="1367"/>
    <x v="1364"/>
    <s v="FN4"/>
    <n v="9400"/>
  </r>
  <r>
    <n v="1368"/>
    <x v="1365"/>
    <s v="FN6"/>
    <n v="9400"/>
  </r>
  <r>
    <n v="1369"/>
    <x v="1366"/>
    <s v="FN48.2"/>
    <n v="9400"/>
  </r>
  <r>
    <n v="1370"/>
    <x v="1367"/>
    <s v="FN45.2"/>
    <n v="10800"/>
  </r>
  <r>
    <n v="1371"/>
    <x v="1368"/>
    <s v="156707."/>
    <n v="7215"/>
  </r>
  <r>
    <n v="1372"/>
    <x v="1369"/>
    <s v="FN47"/>
    <n v="10300"/>
  </r>
  <r>
    <n v="1373"/>
    <x v="1370"/>
    <s v="5322"/>
    <n v="36000"/>
  </r>
  <r>
    <n v="1374"/>
    <x v="1371"/>
    <s v="5323"/>
    <n v="36000"/>
  </r>
  <r>
    <n v="1375"/>
    <x v="1372"/>
    <s v="156708."/>
    <n v="7600"/>
  </r>
  <r>
    <n v="1376"/>
    <x v="1373"/>
    <s v="158028."/>
    <n v="9400"/>
  </r>
  <r>
    <n v="1377"/>
    <x v="1374"/>
    <s v="159505."/>
    <n v="9400"/>
  </r>
  <r>
    <n v="1378"/>
    <x v="1375"/>
    <s v="146222."/>
    <n v="2800"/>
  </r>
  <r>
    <n v="1379"/>
    <x v="1376"/>
    <s v="297a."/>
    <n v="7400"/>
  </r>
  <r>
    <n v="1380"/>
    <x v="1377"/>
    <s v="159237."/>
    <n v="9400"/>
  </r>
  <r>
    <n v="1381"/>
    <x v="1378"/>
    <s v="156975."/>
    <n v="10300"/>
  </r>
  <r>
    <n v="1382"/>
    <x v="1379"/>
    <s v="159236."/>
    <n v="10800"/>
  </r>
  <r>
    <n v="1383"/>
    <x v="1380"/>
    <s v="151746."/>
    <n v="7215"/>
  </r>
  <r>
    <n v="1384"/>
    <x v="1381"/>
    <s v="482 RNP"/>
    <n v="36000"/>
  </r>
  <r>
    <n v="1385"/>
    <x v="1382"/>
    <s v="158027."/>
    <n v="9400"/>
  </r>
  <r>
    <n v="1386"/>
    <x v="1383"/>
    <s v="156979."/>
    <n v="9400"/>
  </r>
  <r>
    <n v="1387"/>
    <x v="1384"/>
    <s v="512886."/>
    <n v="9400"/>
  </r>
  <r>
    <n v="1388"/>
    <x v="1385"/>
    <s v="156984."/>
    <n v="36000"/>
  </r>
  <r>
    <n v="1389"/>
    <x v="1386"/>
    <s v="159202."/>
    <n v="10000"/>
  </r>
  <r>
    <n v="1390"/>
    <x v="1387"/>
    <s v="157192."/>
    <n v="9400"/>
  </r>
  <r>
    <n v="1391"/>
    <x v="1388"/>
    <s v="501140"/>
    <n v="34000"/>
  </r>
  <r>
    <n v="1392"/>
    <x v="1389"/>
    <s v="151866."/>
    <n v="8000"/>
  </r>
  <r>
    <n v="1393"/>
    <x v="1390"/>
    <s v="190"/>
    <n v="9400"/>
  </r>
  <r>
    <n v="1394"/>
    <x v="1391"/>
    <s v="157160."/>
    <n v="7600"/>
  </r>
  <r>
    <n v="1395"/>
    <x v="1392"/>
    <s v="157194."/>
    <n v="9400"/>
  </r>
  <r>
    <n v="1396"/>
    <x v="1393"/>
    <s v="160697."/>
    <n v="9400"/>
  </r>
  <r>
    <n v="1397"/>
    <x v="1394"/>
    <s v="501083"/>
    <n v="10000"/>
  </r>
  <r>
    <n v="1398"/>
    <x v="1395"/>
    <s v="FN72"/>
    <n v="9400"/>
  </r>
  <r>
    <n v="1399"/>
    <x v="1396"/>
    <s v="FN32"/>
    <n v="10000"/>
  </r>
  <r>
    <n v="1400"/>
    <x v="1397"/>
    <s v="FN73"/>
    <n v="9400"/>
  </r>
  <r>
    <n v="1401"/>
    <x v="1398"/>
    <s v="FN92"/>
    <n v="9400"/>
  </r>
  <r>
    <n v="1402"/>
    <x v="1399"/>
    <s v="501137"/>
    <n v="9400"/>
  </r>
  <r>
    <n v="1403"/>
    <x v="1400"/>
    <s v="501160 RNP"/>
    <n v="35000"/>
  </r>
  <r>
    <n v="1404"/>
    <x v="1401"/>
    <s v="501163 RNP"/>
    <n v="36000"/>
  </r>
  <r>
    <n v="1405"/>
    <x v="1402"/>
    <s v="158038."/>
    <n v="9400"/>
  </r>
  <r>
    <n v="1406"/>
    <x v="1403"/>
    <s v="217314"/>
    <n v="10000"/>
  </r>
  <r>
    <n v="1407"/>
    <x v="1404"/>
    <s v="4375 RNP"/>
    <n v="36000"/>
  </r>
  <r>
    <n v="1408"/>
    <x v="1405"/>
    <s v="501149 RNP"/>
    <n v="36000"/>
  </r>
  <r>
    <n v="1409"/>
    <x v="1406"/>
    <s v="501150 RNP"/>
    <n v="34000"/>
  </r>
  <r>
    <n v="1410"/>
    <x v="1407"/>
    <s v="160659."/>
    <n v="10000"/>
  </r>
  <r>
    <n v="1411"/>
    <x v="1408"/>
    <s v="20096"/>
    <n v="10000"/>
  </r>
  <r>
    <n v="1412"/>
    <x v="1409"/>
    <s v="20000075."/>
    <n v="9400"/>
  </r>
  <r>
    <n v="1413"/>
    <x v="1410"/>
    <s v="157705."/>
    <n v="10200"/>
  </r>
  <r>
    <n v="1414"/>
    <x v="1411"/>
    <s v="157708."/>
    <n v="9400"/>
  </r>
  <r>
    <n v="1415"/>
    <x v="1412"/>
    <s v="159492."/>
    <n v="9400"/>
  </r>
  <r>
    <n v="1416"/>
    <x v="1413"/>
    <s v="500443."/>
    <n v="2742"/>
  </r>
  <r>
    <n v="1417"/>
    <x v="1414"/>
    <s v="500442."/>
    <n v="2742"/>
  </r>
  <r>
    <n v="1418"/>
    <x v="1415"/>
    <s v="500633."/>
    <n v="7600"/>
  </r>
  <r>
    <n v="1419"/>
    <x v="1416"/>
    <s v="500730."/>
    <n v="2002"/>
  </r>
  <r>
    <n v="1420"/>
    <x v="1417"/>
    <s v="146702."/>
    <n v="3255"/>
  </r>
  <r>
    <n v="1421"/>
    <x v="1418"/>
    <s v="157553."/>
    <n v="9700"/>
  </r>
  <r>
    <n v="1422"/>
    <x v="1419"/>
    <s v="501093"/>
    <n v="8900"/>
  </r>
  <r>
    <n v="1423"/>
    <x v="1420"/>
    <s v="500122"/>
    <n v="9400"/>
  </r>
  <r>
    <n v="1424"/>
    <x v="1421"/>
    <s v="501120"/>
    <n v="8900"/>
  </r>
  <r>
    <n v="1425"/>
    <x v="1422"/>
    <s v="501163"/>
    <n v="30000"/>
  </r>
  <r>
    <n v="1426"/>
    <x v="1423"/>
    <s v="145685."/>
    <n v="2400"/>
  </r>
  <r>
    <n v="1427"/>
    <x v="1424"/>
    <s v="147903."/>
    <n v="2633"/>
  </r>
  <r>
    <n v="1428"/>
    <x v="1425"/>
    <s v="147953."/>
    <n v="7030"/>
  </r>
  <r>
    <n v="1429"/>
    <x v="1426"/>
    <s v="148357."/>
    <n v="7200"/>
  </r>
  <r>
    <n v="1430"/>
    <x v="1427"/>
    <s v="291a."/>
    <n v="10000"/>
  </r>
  <r>
    <n v="1431"/>
    <x v="1428"/>
    <s v="157002."/>
    <n v="7400"/>
  </r>
  <r>
    <n v="1432"/>
    <x v="1429"/>
    <s v="156996."/>
    <n v="6641"/>
  </r>
  <r>
    <n v="1433"/>
    <x v="1430"/>
    <s v="156872."/>
    <n v="10000"/>
  </r>
  <r>
    <n v="1434"/>
    <x v="1431"/>
    <s v="157816."/>
    <n v="10000"/>
  </r>
  <r>
    <n v="1435"/>
    <x v="1432"/>
    <s v="5555"/>
    <n v="37700"/>
  </r>
  <r>
    <n v="1436"/>
    <x v="1433"/>
    <s v="148932."/>
    <n v="8000"/>
  </r>
  <r>
    <n v="1437"/>
    <x v="1434"/>
    <s v="157803."/>
    <n v="10000"/>
  </r>
  <r>
    <n v="1438"/>
    <x v="1435"/>
    <s v="156805."/>
    <n v="7400"/>
  </r>
  <r>
    <n v="1439"/>
    <x v="1436"/>
    <s v="157688."/>
    <n v="10000"/>
  </r>
  <r>
    <n v="1440"/>
    <x v="1437"/>
    <s v="992053."/>
    <n v="10000"/>
  </r>
  <r>
    <n v="1441"/>
    <x v="1438"/>
    <s v="160610."/>
    <n v="10800"/>
  </r>
  <r>
    <n v="1442"/>
    <x v="1439"/>
    <s v="157327."/>
    <n v="8000"/>
  </r>
  <r>
    <n v="1443"/>
    <x v="1440"/>
    <s v="156806."/>
    <n v="7800"/>
  </r>
  <r>
    <n v="1444"/>
    <x v="1441"/>
    <s v="156832."/>
    <n v="10000"/>
  </r>
  <r>
    <n v="1445"/>
    <x v="1442"/>
    <s v="157342."/>
    <n v="8403"/>
  </r>
  <r>
    <n v="1446"/>
    <x v="1443"/>
    <s v="157343."/>
    <n v="10000"/>
  </r>
  <r>
    <n v="1447"/>
    <x v="1444"/>
    <s v="156877."/>
    <n v="10000"/>
  </r>
  <r>
    <n v="1448"/>
    <x v="1445"/>
    <s v="159507."/>
    <n v="10800"/>
  </r>
  <r>
    <n v="1449"/>
    <x v="1446"/>
    <s v="159506."/>
    <n v="10800"/>
  </r>
  <r>
    <n v="1450"/>
    <x v="1447"/>
    <s v="159511."/>
    <n v="10800"/>
  </r>
  <r>
    <n v="1451"/>
    <x v="1448"/>
    <s v="5520"/>
    <n v="10800"/>
  </r>
  <r>
    <n v="1452"/>
    <x v="1449"/>
    <s v="5521"/>
    <n v="10800"/>
  </r>
  <r>
    <n v="1453"/>
    <x v="1450"/>
    <s v="157392."/>
    <n v="8000"/>
  </r>
  <r>
    <n v="1454"/>
    <x v="1451"/>
    <s v="157393."/>
    <n v="7600"/>
  </r>
  <r>
    <n v="1455"/>
    <x v="1452"/>
    <s v="157394."/>
    <n v="7600"/>
  </r>
  <r>
    <n v="1456"/>
    <x v="1453"/>
    <s v="157138."/>
    <n v="10000"/>
  </r>
  <r>
    <n v="1457"/>
    <x v="1454"/>
    <s v="157398."/>
    <n v="7215"/>
  </r>
  <r>
    <n v="1458"/>
    <x v="1455"/>
    <s v="157400."/>
    <n v="8000"/>
  </r>
  <r>
    <n v="1459"/>
    <x v="1456"/>
    <s v="73."/>
    <n v="8000"/>
  </r>
  <r>
    <n v="1460"/>
    <x v="1457"/>
    <s v="5570"/>
    <n v="34000"/>
  </r>
  <r>
    <n v="1461"/>
    <x v="1458"/>
    <s v="157321."/>
    <n v="7200"/>
  </r>
  <r>
    <n v="1462"/>
    <x v="1459"/>
    <s v="157320."/>
    <n v="7400"/>
  </r>
  <r>
    <n v="1463"/>
    <x v="1460"/>
    <s v="156713."/>
    <n v="7410"/>
  </r>
  <r>
    <n v="1464"/>
    <x v="1461"/>
    <s v="156734."/>
    <n v="9400"/>
  </r>
  <r>
    <n v="1465"/>
    <x v="1462"/>
    <s v="157401."/>
    <n v="7400"/>
  </r>
  <r>
    <n v="1466"/>
    <x v="1463"/>
    <s v="156771."/>
    <n v="10000"/>
  </r>
  <r>
    <n v="1467"/>
    <x v="1464"/>
    <s v="156703."/>
    <n v="7220"/>
  </r>
  <r>
    <n v="1468"/>
    <x v="1465"/>
    <s v="157689."/>
    <n v="10000"/>
  </r>
  <r>
    <n v="1469"/>
    <x v="1466"/>
    <s v="160598."/>
    <n v="10000"/>
  </r>
  <r>
    <n v="1470"/>
    <x v="1467"/>
    <s v="5509.1"/>
    <n v="10000"/>
  </r>
  <r>
    <n v="1471"/>
    <x v="1468"/>
    <s v="5524"/>
    <n v="10000"/>
  </r>
  <r>
    <n v="1472"/>
    <x v="1469"/>
    <s v="5535.1"/>
    <n v="10000"/>
  </r>
  <r>
    <n v="1473"/>
    <x v="1470"/>
    <s v="5536.1"/>
    <n v="10000"/>
  </r>
  <r>
    <n v="1474"/>
    <x v="1471"/>
    <s v="FN1"/>
    <n v="10800"/>
  </r>
  <r>
    <n v="1475"/>
    <x v="1472"/>
    <s v="157031."/>
    <n v="7200"/>
  </r>
  <r>
    <n v="1476"/>
    <x v="1473"/>
    <s v="160592."/>
    <n v="10800"/>
  </r>
  <r>
    <n v="1477"/>
    <x v="1474"/>
    <s v="160609."/>
    <n v="10000"/>
  </r>
  <r>
    <n v="1478"/>
    <x v="1475"/>
    <s v="289/"/>
    <n v="10300"/>
  </r>
  <r>
    <n v="1479"/>
    <x v="1476"/>
    <s v="307."/>
    <n v="10800"/>
  </r>
  <r>
    <n v="1480"/>
    <x v="1477"/>
    <s v="325/"/>
    <n v="9400"/>
  </r>
  <r>
    <n v="1481"/>
    <x v="1478"/>
    <s v="21663"/>
    <n v="10000"/>
  </r>
  <r>
    <n v="1482"/>
    <x v="1479"/>
    <s v="456"/>
    <n v="35000"/>
  </r>
  <r>
    <n v="1483"/>
    <x v="1480"/>
    <s v="5341 RNP"/>
    <n v="36000"/>
  </r>
  <r>
    <n v="1484"/>
    <x v="1481"/>
    <s v="481"/>
    <n v="36000"/>
  </r>
  <r>
    <n v="1485"/>
    <x v="1482"/>
    <s v="159267."/>
    <n v="10000"/>
  </r>
  <r>
    <n v="1486"/>
    <x v="1483"/>
    <s v="160311."/>
    <n v="10800"/>
  </r>
  <r>
    <n v="1487"/>
    <x v="1484"/>
    <s v="160312."/>
    <n v="10000"/>
  </r>
  <r>
    <n v="1488"/>
    <x v="1485"/>
    <s v="5209.1"/>
    <n v="10800"/>
  </r>
  <r>
    <n v="1489"/>
    <x v="1486"/>
    <s v="5208.1"/>
    <n v="10000"/>
  </r>
  <r>
    <n v="1490"/>
    <x v="1487"/>
    <s v="311"/>
    <n v="10300"/>
  </r>
  <r>
    <n v="1491"/>
    <x v="1488"/>
    <s v="313/"/>
    <n v="10300"/>
  </r>
  <r>
    <n v="1492"/>
    <x v="1489"/>
    <s v="FN45.1"/>
    <n v="10300"/>
  </r>
  <r>
    <n v="1493"/>
    <x v="1490"/>
    <s v="5595 RNP"/>
    <n v="36000"/>
  </r>
  <r>
    <n v="1494"/>
    <x v="1491"/>
    <s v="157198."/>
    <n v="9400"/>
  </r>
  <r>
    <n v="1495"/>
    <x v="1492"/>
    <s v="20094"/>
    <n v="9400"/>
  </r>
  <r>
    <n v="1496"/>
    <x v="1493"/>
    <s v="157155."/>
    <n v="7600"/>
  </r>
  <r>
    <n v="1497"/>
    <x v="1494"/>
    <s v="157156."/>
    <n v="7220"/>
  </r>
  <r>
    <n v="1498"/>
    <x v="1495"/>
    <s v="157166."/>
    <n v="7400"/>
  </r>
  <r>
    <n v="1499"/>
    <x v="1496"/>
    <s v="157195."/>
    <n v="10000"/>
  </r>
  <r>
    <n v="1500"/>
    <x v="1497"/>
    <s v="157193."/>
    <n v="9400"/>
  </r>
  <r>
    <n v="1501"/>
    <x v="1498"/>
    <s v="157209."/>
    <n v="10000"/>
  </r>
  <r>
    <n v="1502"/>
    <x v="1499"/>
    <s v="157183."/>
    <n v="10000"/>
  </r>
  <r>
    <n v="1503"/>
    <x v="1500"/>
    <s v="160666."/>
    <n v="9400"/>
  </r>
  <r>
    <n v="1504"/>
    <x v="1501"/>
    <s v="160664."/>
    <n v="10000"/>
  </r>
  <r>
    <n v="1505"/>
    <x v="1502"/>
    <s v="20000067."/>
    <n v="9400"/>
  </r>
  <r>
    <n v="1506"/>
    <x v="1503"/>
    <s v="157790."/>
    <n v="10000"/>
  </r>
  <r>
    <n v="1507"/>
    <x v="1504"/>
    <s v="157780."/>
    <n v="9400"/>
  </r>
  <r>
    <n v="1508"/>
    <x v="1505"/>
    <s v="157711."/>
    <n v="10000"/>
  </r>
  <r>
    <n v="1509"/>
    <x v="1506"/>
    <s v="160327."/>
    <n v="10000"/>
  </r>
  <r>
    <n v="1510"/>
    <x v="1507"/>
    <s v="2164 RNP"/>
    <n v="35000"/>
  </r>
  <r>
    <n v="1511"/>
    <x v="1508"/>
    <s v="157001."/>
    <n v="8900"/>
  </r>
  <r>
    <n v="1512"/>
    <x v="1509"/>
    <s v="FN26"/>
    <n v="10000"/>
  </r>
  <r>
    <n v="1513"/>
    <x v="1510"/>
    <s v="157316."/>
    <n v="7400"/>
  </r>
  <r>
    <n v="1514"/>
    <x v="1511"/>
    <s v="315."/>
    <n v="9400"/>
  </r>
  <r>
    <n v="1515"/>
    <x v="1512"/>
    <s v="157003."/>
    <n v="7400"/>
  </r>
  <r>
    <n v="1516"/>
    <x v="1513"/>
    <s v="156662."/>
    <n v="7800"/>
  </r>
  <r>
    <n v="1517"/>
    <x v="1514"/>
    <s v="5198.1"/>
    <n v="10000"/>
  </r>
  <r>
    <n v="1518"/>
    <x v="1515"/>
    <s v="6266.1"/>
    <n v="10300"/>
  </r>
  <r>
    <n v="1519"/>
    <x v="1516"/>
    <s v="148354."/>
    <n v="7600"/>
  </r>
  <r>
    <n v="1520"/>
    <x v="1517"/>
    <s v="148361."/>
    <n v="7600"/>
  </r>
  <r>
    <n v="1521"/>
    <x v="1518"/>
    <s v="157337."/>
    <n v="10000"/>
  </r>
  <r>
    <n v="1522"/>
    <x v="1519"/>
    <s v="157616."/>
    <n v="9400"/>
  </r>
  <r>
    <n v="1523"/>
    <x v="1520"/>
    <s v="157620."/>
    <n v="10000"/>
  </r>
  <r>
    <n v="1524"/>
    <x v="1521"/>
    <s v="157617."/>
    <n v="9400"/>
  </r>
  <r>
    <n v="1525"/>
    <x v="1522"/>
    <s v="148362."/>
    <n v="7600"/>
  </r>
  <r>
    <n v="1526"/>
    <x v="1523"/>
    <s v="148367."/>
    <n v="7800"/>
  </r>
  <r>
    <n v="1527"/>
    <x v="1524"/>
    <s v="157582."/>
    <n v="7030"/>
  </r>
  <r>
    <n v="1528"/>
    <x v="1525"/>
    <s v="157596."/>
    <n v="7400"/>
  </r>
  <r>
    <n v="1529"/>
    <x v="1526"/>
    <s v="151755."/>
    <n v="7215"/>
  </r>
  <r>
    <n v="1530"/>
    <x v="1527"/>
    <s v="157614."/>
    <n v="10000"/>
  </r>
  <r>
    <n v="1531"/>
    <x v="1528"/>
    <s v="148363."/>
    <n v="7600"/>
  </r>
  <r>
    <n v="1532"/>
    <x v="1529"/>
    <s v="148371."/>
    <n v="7800"/>
  </r>
  <r>
    <n v="1533"/>
    <x v="1530"/>
    <s v="151765."/>
    <n v="7410"/>
  </r>
  <r>
    <n v="1534"/>
    <x v="1531"/>
    <s v="157597."/>
    <n v="7400"/>
  </r>
  <r>
    <n v="1535"/>
    <x v="1532"/>
    <s v="157644."/>
    <n v="10000"/>
  </r>
  <r>
    <n v="1536"/>
    <x v="1533"/>
    <s v="157645."/>
    <n v="10000"/>
  </r>
  <r>
    <n v="1537"/>
    <x v="1534"/>
    <s v="148364."/>
    <n v="7410"/>
  </r>
  <r>
    <n v="1538"/>
    <x v="1535"/>
    <s v="157592."/>
    <n v="7600"/>
  </r>
  <r>
    <n v="1539"/>
    <x v="1536"/>
    <s v="157613."/>
    <n v="9400"/>
  </r>
  <r>
    <n v="1540"/>
    <x v="1537"/>
    <s v="157619."/>
    <n v="10000"/>
  </r>
  <r>
    <n v="1541"/>
    <x v="1538"/>
    <s v="5221.1"/>
    <n v="10000"/>
  </r>
  <r>
    <n v="1542"/>
    <x v="1539"/>
    <s v="157621."/>
    <n v="10000"/>
  </r>
  <r>
    <n v="1543"/>
    <x v="1540"/>
    <s v="151767."/>
    <n v="8000"/>
  </r>
  <r>
    <n v="1544"/>
    <x v="1541"/>
    <s v="148372."/>
    <n v="8000"/>
  </r>
  <r>
    <n v="1545"/>
    <x v="1542"/>
    <s v="148373."/>
    <n v="7800"/>
  </r>
  <r>
    <n v="1546"/>
    <x v="1543"/>
    <s v="157642."/>
    <n v="9400"/>
  </r>
  <r>
    <n v="1547"/>
    <x v="1544"/>
    <s v="157643."/>
    <n v="10000"/>
  </r>
  <r>
    <n v="1548"/>
    <x v="1545"/>
    <s v="157640."/>
    <n v="10300"/>
  </r>
  <r>
    <n v="1549"/>
    <x v="1546"/>
    <s v="157721."/>
    <n v="10300"/>
  </r>
  <r>
    <n v="1550"/>
    <x v="1547"/>
    <s v="157646."/>
    <n v="10000"/>
  </r>
  <r>
    <n v="1551"/>
    <x v="1548"/>
    <s v="160703."/>
    <n v="9400"/>
  </r>
  <r>
    <n v="1552"/>
    <x v="1549"/>
    <s v="157625."/>
    <n v="9400"/>
  </r>
  <r>
    <n v="1553"/>
    <x v="1550"/>
    <s v="5220.1"/>
    <n v="10000"/>
  </r>
  <r>
    <n v="1554"/>
    <x v="1551"/>
    <s v="6265.1"/>
    <n v="10300"/>
  </r>
  <r>
    <n v="1555"/>
    <x v="1552"/>
    <s v="157641."/>
    <n v="9400"/>
  </r>
  <r>
    <n v="1556"/>
    <x v="1553"/>
    <s v="157720."/>
    <n v="10300"/>
  </r>
  <r>
    <n v="1557"/>
    <x v="1554"/>
    <s v="157718."/>
    <n v="10300"/>
  </r>
  <r>
    <n v="1558"/>
    <x v="1555"/>
    <s v="160401."/>
    <n v="10300"/>
  </r>
  <r>
    <n v="1559"/>
    <x v="1556"/>
    <s v="160398."/>
    <n v="10300"/>
  </r>
  <r>
    <n v="1560"/>
    <x v="1557"/>
    <s v="160402."/>
    <n v="10800"/>
  </r>
  <r>
    <n v="1561"/>
    <x v="1558"/>
    <s v="5202.1"/>
    <n v="10800"/>
  </r>
  <r>
    <n v="1562"/>
    <x v="1559"/>
    <s v="160705."/>
    <n v="9400"/>
  </r>
  <r>
    <n v="1563"/>
    <x v="1560"/>
    <s v="6299.1"/>
    <n v="10000"/>
  </r>
  <r>
    <n v="1564"/>
    <x v="1561"/>
    <s v="6262.1"/>
    <n v="10300"/>
  </r>
  <r>
    <n v="1565"/>
    <x v="1562"/>
    <s v="6263.1"/>
    <n v="10300"/>
  </r>
  <r>
    <n v="1566"/>
    <x v="1563"/>
    <s v="6264.1"/>
    <n v="10300"/>
  </r>
  <r>
    <n v="1567"/>
    <x v="1564"/>
    <s v="160399."/>
    <n v="10300"/>
  </r>
  <r>
    <n v="1568"/>
    <x v="1565"/>
    <s v="160704."/>
    <n v="9400"/>
  </r>
  <r>
    <n v="1569"/>
    <x v="1566"/>
    <s v="6261.1"/>
    <n v="10300"/>
  </r>
  <r>
    <n v="1570"/>
    <x v="1567"/>
    <s v="6288.1"/>
    <n v="9400"/>
  </r>
  <r>
    <n v="1571"/>
    <x v="1568"/>
    <s v="6300.1"/>
    <n v="10000"/>
  </r>
  <r>
    <n v="1572"/>
    <x v="1569"/>
    <s v="6289.1"/>
    <n v="9400"/>
  </r>
  <r>
    <n v="1573"/>
    <x v="1570"/>
    <s v="6290.1"/>
    <n v="9400"/>
  </r>
  <r>
    <n v="1574"/>
    <x v="1571"/>
    <s v="FN56"/>
    <n v="10000"/>
  </r>
  <r>
    <n v="1575"/>
    <x v="1572"/>
    <s v="6346"/>
    <n v="36000"/>
  </r>
  <r>
    <n v="1576"/>
    <x v="1573"/>
    <s v="6343"/>
    <n v="37700"/>
  </r>
  <r>
    <n v="1577"/>
    <x v="1574"/>
    <s v="6359 RNP"/>
    <n v="36000"/>
  </r>
  <r>
    <n v="1578"/>
    <x v="1575"/>
    <s v="157719."/>
    <n v="10300"/>
  </r>
  <r>
    <n v="1579"/>
    <x v="1576"/>
    <s v="160400."/>
    <n v="9400"/>
  </r>
  <r>
    <n v="1580"/>
    <x v="1577"/>
    <s v="6277.1"/>
    <n v="10000"/>
  </r>
  <r>
    <n v="1581"/>
    <x v="1578"/>
    <s v="6276.1"/>
    <n v="10000"/>
  </r>
  <r>
    <n v="1582"/>
    <x v="1579"/>
    <s v="159220."/>
    <n v="8000"/>
  </r>
  <r>
    <n v="1583"/>
    <x v="1580"/>
    <s v="6286.1"/>
    <n v="9400"/>
  </r>
  <r>
    <n v="1584"/>
    <x v="1581"/>
    <s v="6354 RNP"/>
    <n v="35000"/>
  </r>
  <r>
    <n v="1585"/>
    <x v="1582"/>
    <s v="160702."/>
    <n v="9400"/>
  </r>
  <r>
    <n v="1586"/>
    <x v="1583"/>
    <s v="FN43.2"/>
    <n v="10800"/>
  </r>
  <r>
    <n v="1587"/>
    <x v="1584"/>
    <s v="6267.1"/>
    <n v="9400"/>
  </r>
  <r>
    <n v="1588"/>
    <x v="1585"/>
    <s v="6275.1"/>
    <n v="10000"/>
  </r>
  <r>
    <n v="1589"/>
    <x v="1586"/>
    <s v="6301.1"/>
    <n v="10000"/>
  </r>
  <r>
    <n v="1590"/>
    <x v="1587"/>
    <s v="6298.1"/>
    <n v="10000"/>
  </r>
  <r>
    <n v="1591"/>
    <x v="1588"/>
    <s v="6287.1"/>
    <n v="9400"/>
  </r>
  <r>
    <n v="1592"/>
    <x v="1589"/>
    <s v="6342"/>
    <n v="37700"/>
  </r>
  <r>
    <n v="1593"/>
    <x v="1590"/>
    <s v="5320"/>
    <n v="36000"/>
  </r>
  <r>
    <n v="1594"/>
    <x v="1591"/>
    <s v="5321"/>
    <n v="36000"/>
  </r>
  <r>
    <n v="1595"/>
    <x v="1592"/>
    <s v="6358 RNP"/>
    <n v="36000"/>
  </r>
  <r>
    <n v="1596"/>
    <x v="1593"/>
    <s v="FN16"/>
    <n v="10000"/>
  </r>
  <r>
    <n v="1597"/>
    <x v="1594"/>
    <s v="6268.1"/>
    <n v="10300"/>
  </r>
  <r>
    <n v="1598"/>
    <x v="1595"/>
    <s v="6279.1"/>
    <n v="10000"/>
  </r>
  <r>
    <n v="1599"/>
    <x v="1596"/>
    <s v="6281.1"/>
    <n v="10000"/>
  </r>
  <r>
    <n v="1600"/>
    <x v="1597"/>
    <s v="5219.1"/>
    <n v="10000"/>
  </r>
  <r>
    <n v="1601"/>
    <x v="1598"/>
    <s v="FN25"/>
    <n v="10000"/>
  </r>
  <r>
    <n v="1602"/>
    <x v="1599"/>
    <s v="FN27"/>
    <n v="10000"/>
  </r>
  <r>
    <n v="1603"/>
    <x v="1600"/>
    <s v="6357 RNP"/>
    <n v="36000"/>
  </r>
  <r>
    <n v="1604"/>
    <x v="1601"/>
    <s v="6356 RNP"/>
    <n v="36000"/>
  </r>
  <r>
    <n v="1605"/>
    <x v="1602"/>
    <s v="156661."/>
    <n v="8000"/>
  </r>
  <r>
    <n v="1606"/>
    <x v="1603"/>
    <s v="156637."/>
    <n v="8000"/>
  </r>
  <r>
    <n v="1607"/>
    <x v="1604"/>
    <s v="156636."/>
    <n v="7400"/>
  </r>
  <r>
    <n v="1608"/>
    <x v="1605"/>
    <s v="157634."/>
    <n v="10000"/>
  </r>
  <r>
    <n v="1609"/>
    <x v="1606"/>
    <s v="5201.1"/>
    <n v="10000"/>
  </r>
  <r>
    <n v="1610"/>
    <x v="1607"/>
    <s v="3214"/>
    <n v="10000"/>
  </r>
  <r>
    <n v="1611"/>
    <x v="1608"/>
    <s v="157281."/>
    <n v="9400"/>
  </r>
  <r>
    <n v="1612"/>
    <x v="1609"/>
    <s v="FN34"/>
    <n v="10000"/>
  </r>
  <r>
    <n v="1613"/>
    <x v="1610"/>
    <s v="3215.1"/>
    <n v="10300"/>
  </r>
  <r>
    <n v="1614"/>
    <x v="1611"/>
    <s v="3216.1"/>
    <n v="10300"/>
  </r>
  <r>
    <n v="1615"/>
    <x v="1612"/>
    <s v="3213.1"/>
    <n v="10000"/>
  </r>
  <r>
    <n v="1616"/>
    <x v="1613"/>
    <s v="FN36"/>
    <n v="10300"/>
  </r>
  <r>
    <n v="1617"/>
    <x v="1614"/>
    <s v="FN14"/>
    <n v="10300"/>
  </r>
  <r>
    <n v="1618"/>
    <x v="1615"/>
    <s v="FN78"/>
    <n v="10000"/>
  </r>
  <r>
    <n v="1619"/>
    <x v="1616"/>
    <s v="FN13"/>
    <n v="10300"/>
  </r>
  <r>
    <n v="1620"/>
    <x v="1617"/>
    <s v="FN83"/>
    <n v="10000"/>
  </r>
  <r>
    <n v="1621"/>
    <x v="1618"/>
    <s v="FN85"/>
    <n v="10000"/>
  </r>
  <r>
    <n v="1622"/>
    <x v="1619"/>
    <s v="3212"/>
    <n v="10000"/>
  </r>
  <r>
    <n v="1623"/>
    <x v="1620"/>
    <s v="FN33"/>
    <n v="10000"/>
  </r>
  <r>
    <n v="1624"/>
    <x v="1621"/>
    <s v="156985."/>
    <n v="7400"/>
  </r>
  <r>
    <n v="1625"/>
    <x v="1622"/>
    <s v="3190"/>
    <n v="9400"/>
  </r>
  <r>
    <n v="1626"/>
    <x v="1623"/>
    <s v="3287 RNP"/>
    <n v="36000"/>
  </r>
  <r>
    <n v="1627"/>
    <x v="1624"/>
    <s v="5336"/>
    <n v="36000"/>
  </r>
  <r>
    <n v="1628"/>
    <x v="1625"/>
    <s v="3289 RNP"/>
    <n v="36000"/>
  </r>
  <r>
    <n v="1629"/>
    <x v="1626"/>
    <s v="3191.1"/>
    <n v="9400"/>
  </r>
  <r>
    <n v="1630"/>
    <x v="1627"/>
    <s v="3271"/>
    <n v="36000"/>
  </r>
  <r>
    <n v="1631"/>
    <x v="1628"/>
    <s v="3269"/>
    <n v="36000"/>
  </r>
  <r>
    <n v="1632"/>
    <x v="1629"/>
    <s v="3290 RNP"/>
    <n v="35000"/>
  </r>
  <r>
    <n v="1633"/>
    <x v="1630"/>
    <s v="3268"/>
    <n v="36000"/>
  </r>
  <r>
    <n v="1634"/>
    <x v="1631"/>
    <s v="3279 RNP 2021"/>
    <n v="35000"/>
  </r>
  <r>
    <n v="1635"/>
    <x v="1632"/>
    <s v="4403"/>
    <n v="37700"/>
  </r>
  <r>
    <n v="1636"/>
    <x v="1633"/>
    <s v="3261"/>
    <n v="34000"/>
  </r>
  <r>
    <n v="1637"/>
    <x v="1634"/>
    <s v="157305."/>
    <n v="10000"/>
  </r>
  <r>
    <n v="1638"/>
    <x v="1635"/>
    <s v="157817."/>
    <n v="10000"/>
  </r>
  <r>
    <n v="1639"/>
    <x v="1636"/>
    <s v="157259."/>
    <n v="8000"/>
  </r>
  <r>
    <n v="1640"/>
    <x v="1637"/>
    <s v="157279."/>
    <n v="10000"/>
  </r>
  <r>
    <n v="1641"/>
    <x v="1638"/>
    <s v="157286."/>
    <n v="10000"/>
  </r>
  <r>
    <n v="1642"/>
    <x v="1639"/>
    <s v="158014."/>
    <n v="10000"/>
  </r>
  <r>
    <n v="1643"/>
    <x v="1640"/>
    <s v="158015."/>
    <n v="10000"/>
  </r>
  <r>
    <n v="1644"/>
    <x v="1641"/>
    <s v="157819."/>
    <n v="10000"/>
  </r>
  <r>
    <n v="1645"/>
    <x v="1642"/>
    <s v="158011."/>
    <n v="10000"/>
  </r>
  <r>
    <n v="1646"/>
    <x v="1643"/>
    <s v="158012."/>
    <n v="10000"/>
  </r>
  <r>
    <n v="1647"/>
    <x v="1644"/>
    <s v="159214."/>
    <n v="10000"/>
  </r>
  <r>
    <n v="1648"/>
    <x v="1645"/>
    <s v="159219."/>
    <n v="10000"/>
  </r>
  <r>
    <n v="1649"/>
    <x v="1646"/>
    <s v="159503."/>
    <n v="10000"/>
  </r>
  <r>
    <n v="1650"/>
    <x v="1647"/>
    <s v="9500442."/>
    <n v="10000"/>
  </r>
  <r>
    <n v="1651"/>
    <x v="1648"/>
    <s v="295a."/>
    <n v="10000"/>
  </r>
  <r>
    <n v="1652"/>
    <x v="1649"/>
    <s v="157151."/>
    <n v="10300"/>
  </r>
  <r>
    <n v="1653"/>
    <x v="1650"/>
    <s v="157019."/>
    <n v="8900"/>
  </r>
  <r>
    <n v="1654"/>
    <x v="1651"/>
    <s v="FN65"/>
    <n v="8900"/>
  </r>
  <r>
    <n v="1655"/>
    <x v="1652"/>
    <s v="4355"/>
    <n v="31500"/>
  </r>
  <r>
    <n v="1656"/>
    <x v="1653"/>
    <s v="148710."/>
    <n v="2775"/>
  </r>
  <r>
    <n v="1657"/>
    <x v="1654"/>
    <s v="145868."/>
    <n v="2900.14"/>
  </r>
  <r>
    <n v="1658"/>
    <x v="1655"/>
    <s v="69."/>
    <n v="6400"/>
  </r>
  <r>
    <n v="1659"/>
    <x v="1656"/>
    <s v="157055."/>
    <n v="9700"/>
  </r>
  <r>
    <n v="1660"/>
    <x v="1657"/>
    <s v="145769."/>
    <n v="2900.14"/>
  </r>
  <r>
    <n v="1661"/>
    <x v="1658"/>
    <s v="FN89"/>
    <n v="9400"/>
  </r>
  <r>
    <n v="1662"/>
    <x v="1659"/>
    <s v="159151."/>
    <n v="36000"/>
  </r>
  <r>
    <n v="1663"/>
    <x v="1660"/>
    <s v="4275.1"/>
    <n v="8900"/>
  </r>
  <r>
    <n v="1664"/>
    <x v="1661"/>
    <s v="160654."/>
    <n v="9400"/>
  </r>
  <r>
    <n v="1665"/>
    <x v="1662"/>
    <s v="FN66"/>
    <n v="9400"/>
  </r>
  <r>
    <n v="1666"/>
    <x v="1663"/>
    <s v="151768."/>
    <n v="7200"/>
  </r>
  <r>
    <n v="1667"/>
    <x v="1664"/>
    <s v="156795."/>
    <n v="7400"/>
  </r>
  <r>
    <n v="1668"/>
    <x v="1665"/>
    <s v="4353"/>
    <n v="30000"/>
  </r>
  <r>
    <n v="1669"/>
    <x v="1666"/>
    <s v="3226"/>
    <n v="9400"/>
  </r>
  <r>
    <n v="1670"/>
    <x v="1667"/>
    <s v="151769."/>
    <n v="7200"/>
  </r>
  <r>
    <n v="1671"/>
    <x v="1668"/>
    <s v="157712."/>
    <n v="9400"/>
  </r>
  <r>
    <n v="1672"/>
    <x v="1669"/>
    <s v="3224.1"/>
    <n v="9700"/>
  </r>
  <r>
    <n v="1673"/>
    <x v="1670"/>
    <s v="4292.1"/>
    <n v="9700"/>
  </r>
  <r>
    <n v="1674"/>
    <x v="1671"/>
    <s v="2154"/>
    <n v="34000"/>
  </r>
  <r>
    <n v="1675"/>
    <x v="1672"/>
    <s v="4401 RNP"/>
    <n v="30000"/>
  </r>
  <r>
    <n v="1676"/>
    <x v="1673"/>
    <s v="156639."/>
    <n v="7800"/>
  </r>
  <r>
    <n v="1677"/>
    <x v="1674"/>
    <s v="156786."/>
    <n v="7400"/>
  </r>
  <r>
    <n v="1678"/>
    <x v="1675"/>
    <s v="159183."/>
    <n v="9400"/>
  </r>
  <r>
    <n v="1679"/>
    <x v="1676"/>
    <s v="159230."/>
    <n v="9800"/>
  </r>
  <r>
    <n v="1680"/>
    <x v="1677"/>
    <s v="157317."/>
    <n v="7600"/>
  </r>
  <r>
    <n v="1681"/>
    <x v="1678"/>
    <s v="157042."/>
    <n v="9400"/>
  </r>
  <r>
    <n v="1682"/>
    <x v="1679"/>
    <s v="157741."/>
    <n v="9400"/>
  </r>
  <r>
    <n v="1683"/>
    <x v="1680"/>
    <s v="512875."/>
    <n v="9400"/>
  </r>
  <r>
    <n v="1684"/>
    <x v="1681"/>
    <s v="4402 RNP"/>
    <n v="31500"/>
  </r>
  <r>
    <n v="1685"/>
    <x v="1682"/>
    <s v="159169."/>
    <n v="8900"/>
  </r>
  <r>
    <n v="1686"/>
    <x v="1683"/>
    <s v="03256"/>
    <n v="31500"/>
  </r>
  <r>
    <n v="1687"/>
    <x v="1684"/>
    <s v="160344."/>
    <n v="10300"/>
  </r>
  <r>
    <n v="1688"/>
    <x v="1685"/>
    <s v="157748."/>
    <n v="8600"/>
  </r>
  <r>
    <n v="1689"/>
    <x v="1686"/>
    <s v="500963."/>
    <n v="2280"/>
  </r>
  <r>
    <n v="1690"/>
    <x v="1687"/>
    <s v="157512."/>
    <n v="8000"/>
  </r>
  <r>
    <n v="1691"/>
    <x v="1688"/>
    <s v="157744."/>
    <n v="8600"/>
  </r>
  <r>
    <n v="1692"/>
    <x v="1689"/>
    <s v="159192."/>
    <n v="9400"/>
  </r>
  <r>
    <n v="1693"/>
    <x v="1690"/>
    <s v="157756."/>
    <n v="8000"/>
  </r>
  <r>
    <n v="1694"/>
    <x v="1691"/>
    <s v="501001."/>
    <n v="8000"/>
  </r>
  <r>
    <n v="1695"/>
    <x v="1692"/>
    <s v="501005."/>
    <n v="8000"/>
  </r>
  <r>
    <n v="1696"/>
    <x v="1693"/>
    <s v="501006."/>
    <n v="8000"/>
  </r>
  <r>
    <n v="1697"/>
    <x v="1694"/>
    <s v="501059"/>
    <n v="8000"/>
  </r>
  <r>
    <n v="1698"/>
    <x v="1695"/>
    <s v="501053"/>
    <n v="8000"/>
  </r>
  <r>
    <n v="1699"/>
    <x v="1696"/>
    <s v="157439."/>
    <n v="7400"/>
  </r>
  <r>
    <n v="1700"/>
    <x v="1697"/>
    <s v="157459."/>
    <n v="7000"/>
  </r>
  <r>
    <n v="1701"/>
    <x v="1698"/>
    <s v="157460."/>
    <n v="6950"/>
  </r>
  <r>
    <n v="1702"/>
    <x v="1699"/>
    <s v="157486."/>
    <n v="8000"/>
  </r>
  <r>
    <n v="1703"/>
    <x v="1700"/>
    <s v="157488."/>
    <n v="8000"/>
  </r>
  <r>
    <n v="1704"/>
    <x v="1701"/>
    <s v="157521."/>
    <n v="8600"/>
  </r>
  <r>
    <n v="1705"/>
    <x v="1702"/>
    <s v="157530."/>
    <n v="9400"/>
  </r>
  <r>
    <n v="1706"/>
    <x v="1703"/>
    <s v="157531."/>
    <n v="8000"/>
  </r>
  <r>
    <n v="1707"/>
    <x v="1704"/>
    <s v="157522."/>
    <n v="8600"/>
  </r>
  <r>
    <n v="1708"/>
    <x v="1705"/>
    <s v="157534."/>
    <n v="8000"/>
  </r>
  <r>
    <n v="1709"/>
    <x v="1706"/>
    <s v="157523."/>
    <n v="8600"/>
  </r>
  <r>
    <n v="1710"/>
    <x v="1707"/>
    <s v="157563."/>
    <n v="9400"/>
  </r>
  <r>
    <n v="1711"/>
    <x v="1708"/>
    <s v="500980."/>
    <n v="1750"/>
  </r>
  <r>
    <n v="1712"/>
    <x v="1709"/>
    <s v="992065."/>
    <n v="7215"/>
  </r>
  <r>
    <n v="1713"/>
    <x v="1710"/>
    <s v="157463."/>
    <n v="6800"/>
  </r>
  <r>
    <n v="1714"/>
    <x v="1711"/>
    <s v="501054"/>
    <n v="8000"/>
  </r>
  <r>
    <n v="1715"/>
    <x v="1712"/>
    <s v="501187"/>
    <n v="35000"/>
  </r>
  <r>
    <n v="1716"/>
    <x v="1713"/>
    <s v="501189"/>
    <n v="34000"/>
  </r>
  <r>
    <n v="1717"/>
    <x v="1714"/>
    <s v="159189."/>
    <n v="8600"/>
  </r>
  <r>
    <n v="1718"/>
    <x v="1715"/>
    <s v="501110"/>
    <n v="8600"/>
  </r>
  <r>
    <n v="1719"/>
    <x v="1716"/>
    <s v="501111"/>
    <n v="8600"/>
  </r>
  <r>
    <n v="1720"/>
    <x v="1717"/>
    <s v="157461."/>
    <n v="6825"/>
  </r>
  <r>
    <n v="1721"/>
    <x v="1718"/>
    <s v="157462."/>
    <n v="6825"/>
  </r>
  <r>
    <n v="1722"/>
    <x v="1719"/>
    <s v="157532."/>
    <n v="9400"/>
  </r>
  <r>
    <n v="1723"/>
    <x v="1720"/>
    <s v="157533."/>
    <n v="9400"/>
  </r>
  <r>
    <n v="1724"/>
    <x v="1721"/>
    <s v="157524."/>
    <n v="8600"/>
  </r>
  <r>
    <n v="1725"/>
    <x v="1722"/>
    <s v="157568."/>
    <n v="8700"/>
  </r>
  <r>
    <n v="1726"/>
    <x v="1723"/>
    <s v="157754."/>
    <n v="8000"/>
  </r>
  <r>
    <n v="1727"/>
    <x v="1724"/>
    <s v="500904."/>
    <n v="8600"/>
  </r>
  <r>
    <n v="1728"/>
    <x v="1725"/>
    <s v="501011."/>
    <n v="8000"/>
  </r>
  <r>
    <n v="1729"/>
    <x v="1726"/>
    <s v="501047"/>
    <n v="8600"/>
  </r>
  <r>
    <n v="1730"/>
    <x v="1727"/>
    <s v="157441."/>
    <n v="7215"/>
  </r>
  <r>
    <n v="1731"/>
    <x v="1728"/>
    <s v="501195"/>
    <n v="36000"/>
  </r>
  <r>
    <n v="1732"/>
    <x v="1729"/>
    <s v="501190"/>
    <n v="35000"/>
  </r>
  <r>
    <n v="1733"/>
    <x v="1730"/>
    <s v="501176"/>
    <n v="34000"/>
  </r>
  <r>
    <n v="1734"/>
    <x v="1731"/>
    <s v="501145"/>
    <n v="8600"/>
  </r>
  <r>
    <n v="1735"/>
    <x v="1732"/>
    <s v="501143"/>
    <n v="8600"/>
  </r>
  <r>
    <n v="1736"/>
    <x v="1733"/>
    <s v="501159"/>
    <n v="9400"/>
  </r>
  <r>
    <n v="1737"/>
    <x v="1734"/>
    <s v="501160"/>
    <n v="9400"/>
  </r>
  <r>
    <n v="1738"/>
    <x v="1735"/>
    <s v="501183"/>
    <n v="34000"/>
  </r>
  <r>
    <n v="1739"/>
    <x v="1736"/>
    <s v="501196"/>
    <n v="36000"/>
  </r>
  <r>
    <n v="1740"/>
    <x v="1737"/>
    <s v="501167"/>
    <n v="36000"/>
  </r>
  <r>
    <n v="1741"/>
    <x v="1738"/>
    <s v="501168"/>
    <n v="36000"/>
  </r>
  <r>
    <n v="1742"/>
    <x v="1739"/>
    <s v="157000."/>
    <n v="7600"/>
  </r>
  <r>
    <n v="1743"/>
    <x v="1740"/>
    <s v="4291.1"/>
    <n v="9700"/>
  </r>
  <r>
    <n v="1744"/>
    <x v="1741"/>
    <s v="159171."/>
    <n v="8900"/>
  </r>
  <r>
    <n v="1745"/>
    <x v="1742"/>
    <s v="159176."/>
    <n v="10000"/>
  </r>
  <r>
    <n v="1746"/>
    <x v="1743"/>
    <s v="159185."/>
    <n v="9400"/>
  </r>
  <r>
    <n v="1747"/>
    <x v="1744"/>
    <s v="157715."/>
    <n v="9400"/>
  </r>
  <r>
    <n v="1748"/>
    <x v="1745"/>
    <s v="316."/>
    <n v="9400"/>
  </r>
  <r>
    <n v="1749"/>
    <x v="1746"/>
    <s v="FN86"/>
    <n v="9400"/>
  </r>
  <r>
    <n v="1750"/>
    <x v="1747"/>
    <s v="159232."/>
    <n v="10000"/>
  </r>
  <r>
    <n v="1751"/>
    <x v="1748"/>
    <s v="156664."/>
    <n v="7215"/>
  </r>
  <r>
    <n v="1752"/>
    <x v="1749"/>
    <s v="5304."/>
    <n v="7600"/>
  </r>
  <r>
    <n v="1753"/>
    <x v="1750"/>
    <s v="159180."/>
    <n v="10000"/>
  </r>
  <r>
    <n v="1754"/>
    <x v="1751"/>
    <s v="2131.1"/>
    <n v="9400"/>
  </r>
  <r>
    <n v="1755"/>
    <x v="1752"/>
    <s v="322."/>
    <n v="10000"/>
  </r>
  <r>
    <n v="1756"/>
    <x v="1753"/>
    <s v="512957"/>
    <n v="10000"/>
  </r>
  <r>
    <n v="1757"/>
    <x v="1754"/>
    <s v="159177."/>
    <n v="10000"/>
  </r>
  <r>
    <n v="1758"/>
    <x v="1755"/>
    <s v="159174."/>
    <n v="9400"/>
  </r>
  <r>
    <n v="1759"/>
    <x v="1756"/>
    <s v="157584."/>
    <n v="7600"/>
  </r>
  <r>
    <n v="1760"/>
    <x v="1757"/>
    <s v="159181."/>
    <n v="10000"/>
  </r>
  <r>
    <n v="1761"/>
    <x v="1758"/>
    <s v="157618."/>
    <n v="7600"/>
  </r>
  <r>
    <n v="1762"/>
    <x v="1759"/>
    <s v="157588."/>
    <n v="7200"/>
  </r>
  <r>
    <n v="1763"/>
    <x v="1760"/>
    <s v="5134.1"/>
    <n v="10000"/>
  </r>
  <r>
    <n v="1764"/>
    <x v="1761"/>
    <s v="157405."/>
    <n v="7245"/>
  </r>
  <r>
    <n v="1765"/>
    <x v="1762"/>
    <s v="157406."/>
    <n v="6845"/>
  </r>
  <r>
    <n v="1766"/>
    <x v="1763"/>
    <s v="157564."/>
    <n v="9400"/>
  </r>
  <r>
    <n v="1767"/>
    <x v="1764"/>
    <s v="157755."/>
    <n v="8600"/>
  </r>
  <r>
    <n v="1768"/>
    <x v="1765"/>
    <s v="501170"/>
    <n v="36000"/>
  </r>
  <r>
    <n v="1769"/>
    <x v="1766"/>
    <s v="159188."/>
    <n v="8600"/>
  </r>
  <r>
    <n v="1770"/>
    <x v="1767"/>
    <s v="159190."/>
    <n v="8600"/>
  </r>
  <r>
    <n v="1771"/>
    <x v="1768"/>
    <s v="501112"/>
    <n v="8600"/>
  </r>
  <r>
    <n v="1772"/>
    <x v="1769"/>
    <s v="501100"/>
    <n v="8000"/>
  </r>
  <r>
    <n v="1773"/>
    <x v="1770"/>
    <s v="501150"/>
    <n v="8600"/>
  </r>
  <r>
    <n v="1774"/>
    <x v="1771"/>
    <s v="501169"/>
    <n v="36000"/>
  </r>
  <r>
    <n v="1775"/>
    <x v="1772"/>
    <s v="157535."/>
    <n v="9400"/>
  </r>
  <r>
    <n v="1776"/>
    <x v="1773"/>
    <s v="157525."/>
    <n v="8600"/>
  </r>
  <r>
    <n v="1777"/>
    <x v="1774"/>
    <s v="157536."/>
    <n v="9400"/>
  </r>
  <r>
    <n v="1778"/>
    <x v="1775"/>
    <s v="157537."/>
    <n v="9400"/>
  </r>
  <r>
    <n v="1779"/>
    <x v="1776"/>
    <s v="148143."/>
    <n v="7215"/>
  </r>
  <r>
    <n v="1780"/>
    <x v="1777"/>
    <s v="157565."/>
    <n v="9400"/>
  </r>
  <r>
    <n v="1781"/>
    <x v="1778"/>
    <s v="157559."/>
    <n v="9400"/>
  </r>
  <r>
    <n v="1782"/>
    <x v="1779"/>
    <s v="157562."/>
    <n v="9400"/>
  </r>
  <r>
    <n v="1783"/>
    <x v="1780"/>
    <s v="157759."/>
    <n v="8600"/>
  </r>
  <r>
    <n v="1784"/>
    <x v="1781"/>
    <s v="157751."/>
    <n v="9400"/>
  </r>
  <r>
    <n v="1785"/>
    <x v="1782"/>
    <s v="160372."/>
    <n v="9400"/>
  </r>
  <r>
    <n v="1786"/>
    <x v="1783"/>
    <s v="160366."/>
    <n v="8000"/>
  </r>
  <r>
    <n v="1787"/>
    <x v="1784"/>
    <s v="160383."/>
    <n v="8600"/>
  </r>
  <r>
    <n v="1788"/>
    <x v="1785"/>
    <s v="501003."/>
    <n v="8000"/>
  </r>
  <r>
    <n v="1789"/>
    <x v="1786"/>
    <s v="501017."/>
    <n v="8600"/>
  </r>
  <r>
    <n v="1790"/>
    <x v="1787"/>
    <s v="501010."/>
    <n v="9400"/>
  </r>
  <r>
    <n v="1791"/>
    <x v="1788"/>
    <s v="501007."/>
    <n v="9400"/>
  </r>
  <r>
    <n v="1792"/>
    <x v="1789"/>
    <s v="501044"/>
    <n v="8600"/>
  </r>
  <r>
    <n v="1793"/>
    <x v="1790"/>
    <s v="501179"/>
    <n v="35000"/>
  </r>
  <r>
    <n v="1794"/>
    <x v="1791"/>
    <s v="501184"/>
    <n v="35000"/>
  </r>
  <r>
    <n v="1795"/>
    <x v="1792"/>
    <s v="501197"/>
    <n v="36000"/>
  </r>
  <r>
    <n v="1796"/>
    <x v="1793"/>
    <s v="501191"/>
    <n v="34000"/>
  </r>
  <r>
    <n v="1797"/>
    <x v="1794"/>
    <s v="501157"/>
    <n v="8000"/>
  </r>
  <r>
    <n v="1798"/>
    <x v="1795"/>
    <s v="501177"/>
    <n v="34000"/>
  </r>
  <r>
    <n v="1799"/>
    <x v="1796"/>
    <s v="157543."/>
    <n v="9400"/>
  </r>
  <r>
    <n v="1800"/>
    <x v="1797"/>
    <s v="500437."/>
    <n v="1251"/>
  </r>
  <r>
    <n v="1801"/>
    <x v="1798"/>
    <s v="157542."/>
    <n v="9400"/>
  </r>
  <r>
    <n v="1802"/>
    <x v="1799"/>
    <s v="157552."/>
    <n v="9400"/>
  </r>
  <r>
    <n v="1803"/>
    <x v="1800"/>
    <s v="160385."/>
    <n v="8900"/>
  </r>
  <r>
    <n v="1804"/>
    <x v="1801"/>
    <s v="157551."/>
    <n v="9400"/>
  </r>
  <r>
    <n v="1805"/>
    <x v="1802"/>
    <s v="157701."/>
    <n v="10200"/>
  </r>
  <r>
    <n v="1806"/>
    <x v="1803"/>
    <s v="157122."/>
    <n v="10000"/>
  </r>
  <r>
    <n v="1807"/>
    <x v="1804"/>
    <s v="156864."/>
    <n v="10800"/>
  </r>
  <r>
    <n v="1808"/>
    <x v="1805"/>
    <s v="159263."/>
    <n v="10000"/>
  </r>
  <r>
    <n v="1809"/>
    <x v="1806"/>
    <s v="146716."/>
    <n v="4497"/>
  </r>
  <r>
    <n v="1810"/>
    <x v="1807"/>
    <s v="992024."/>
    <n v="8000"/>
  </r>
  <r>
    <n v="1811"/>
    <x v="1808"/>
    <s v="157329."/>
    <n v="7400"/>
  </r>
  <r>
    <n v="1812"/>
    <x v="1809"/>
    <s v="157121."/>
    <n v="10000"/>
  </r>
  <r>
    <n v="1813"/>
    <x v="1810"/>
    <s v="157792."/>
    <n v="10000"/>
  </r>
  <r>
    <n v="1814"/>
    <x v="1811"/>
    <s v="157804."/>
    <n v="10000"/>
  </r>
  <r>
    <n v="1815"/>
    <x v="1812"/>
    <s v="156812."/>
    <n v="8000"/>
  </r>
  <r>
    <n v="1816"/>
    <x v="1813"/>
    <s v="156873."/>
    <n v="10000"/>
  </r>
  <r>
    <n v="1817"/>
    <x v="1814"/>
    <s v="156878."/>
    <n v="10000"/>
  </r>
  <r>
    <n v="1818"/>
    <x v="1815"/>
    <s v="156887."/>
    <n v="10000"/>
  </r>
  <r>
    <n v="1819"/>
    <x v="1816"/>
    <s v="286."/>
    <n v="10000"/>
  </r>
  <r>
    <n v="1820"/>
    <x v="1817"/>
    <s v="302."/>
    <n v="10800"/>
  </r>
  <r>
    <n v="1821"/>
    <x v="1818"/>
    <s v="FN23"/>
    <n v="10300"/>
  </r>
  <r>
    <n v="1822"/>
    <x v="1819"/>
    <s v="280."/>
    <n v="9400"/>
  </r>
  <r>
    <n v="1823"/>
    <x v="1820"/>
    <s v="320/"/>
    <n v="10000"/>
  </r>
  <r>
    <n v="1824"/>
    <x v="1821"/>
    <s v="157143."/>
    <n v="10000"/>
  </r>
  <r>
    <n v="1825"/>
    <x v="1822"/>
    <s v="471 RNP"/>
    <n v="36000"/>
  </r>
  <r>
    <n v="1826"/>
    <x v="1823"/>
    <s v="472 RNP"/>
    <n v="36000"/>
  </r>
  <r>
    <n v="1827"/>
    <x v="1824"/>
    <s v="327/"/>
    <n v="10000"/>
  </r>
  <r>
    <n v="1828"/>
    <x v="1825"/>
    <s v="444"/>
    <n v="10300"/>
  </r>
  <r>
    <n v="1829"/>
    <x v="1826"/>
    <s v="451"/>
    <n v="36000"/>
  </r>
  <r>
    <n v="1830"/>
    <x v="1827"/>
    <s v="317"/>
    <n v="10000"/>
  </r>
  <r>
    <n v="1831"/>
    <x v="1828"/>
    <s v="314/"/>
    <n v="10300"/>
  </r>
  <r>
    <n v="1832"/>
    <x v="1829"/>
    <s v="466 RNP"/>
    <n v="36000"/>
  </r>
  <r>
    <n v="1833"/>
    <x v="1830"/>
    <s v="5589 RNP"/>
    <n v="37700"/>
  </r>
  <r>
    <n v="1834"/>
    <x v="1831"/>
    <s v="156954."/>
    <n v="9400"/>
  </r>
  <r>
    <n v="1835"/>
    <x v="1832"/>
    <s v="159179."/>
    <n v="10000"/>
  </r>
  <r>
    <n v="1836"/>
    <x v="1833"/>
    <s v="156953."/>
    <n v="10300"/>
  </r>
  <r>
    <n v="1837"/>
    <x v="1834"/>
    <s v="159186."/>
    <n v="9400"/>
  </r>
  <r>
    <n v="1838"/>
    <x v="1835"/>
    <s v="157586."/>
    <n v="7600"/>
  </r>
  <r>
    <n v="1839"/>
    <x v="1836"/>
    <s v="512931"/>
    <n v="10000"/>
  </r>
  <r>
    <n v="1840"/>
    <x v="1837"/>
    <s v="159234."/>
    <n v="10800"/>
  </r>
  <r>
    <n v="1841"/>
    <x v="1838"/>
    <s v="148740."/>
    <n v="2234.81"/>
  </r>
  <r>
    <n v="1842"/>
    <x v="1839"/>
    <s v="146700."/>
    <n v="2734"/>
  </r>
  <r>
    <n v="1843"/>
    <x v="1840"/>
    <s v="5160.1"/>
    <n v="7245"/>
  </r>
  <r>
    <n v="1844"/>
    <x v="1841"/>
    <s v="500789."/>
    <n v="10000"/>
  </r>
  <r>
    <n v="1845"/>
    <x v="1842"/>
    <s v="157539."/>
    <n v="8000"/>
  </r>
  <r>
    <n v="1846"/>
    <x v="1843"/>
    <s v="157540."/>
    <n v="8000"/>
  </r>
  <r>
    <n v="1847"/>
    <x v="1844"/>
    <s v="157541."/>
    <n v="8000"/>
  </r>
  <r>
    <n v="1848"/>
    <x v="1845"/>
    <s v="157561."/>
    <n v="9400"/>
  </r>
  <r>
    <n v="1849"/>
    <x v="1846"/>
    <s v="157752."/>
    <n v="9400"/>
  </r>
  <r>
    <n v="1850"/>
    <x v="1847"/>
    <s v="157760."/>
    <n v="8600"/>
  </r>
  <r>
    <n v="1851"/>
    <x v="1848"/>
    <s v="160384."/>
    <n v="8600"/>
  </r>
  <r>
    <n v="1852"/>
    <x v="1849"/>
    <s v="501198"/>
    <n v="36000"/>
  </r>
  <r>
    <n v="1853"/>
    <x v="1850"/>
    <s v="501101"/>
    <n v="8000"/>
  </r>
  <r>
    <n v="1854"/>
    <x v="1851"/>
    <s v="501113"/>
    <n v="8600"/>
  </r>
  <r>
    <n v="1855"/>
    <x v="1852"/>
    <s v="501114"/>
    <n v="8600"/>
  </r>
  <r>
    <n v="1856"/>
    <x v="1853"/>
    <s v="501102"/>
    <n v="8000"/>
  </r>
  <r>
    <n v="1857"/>
    <x v="1854"/>
    <s v="501103"/>
    <n v="8000"/>
  </r>
  <r>
    <n v="1858"/>
    <x v="1855"/>
    <s v="501115"/>
    <n v="8600"/>
  </r>
  <r>
    <n v="1859"/>
    <x v="1856"/>
    <s v="501153"/>
    <n v="9400"/>
  </r>
  <r>
    <n v="1860"/>
    <x v="1857"/>
    <s v="501146"/>
    <n v="8600"/>
  </r>
  <r>
    <n v="1861"/>
    <x v="1858"/>
    <s v="501144"/>
    <n v="8600"/>
  </r>
  <r>
    <n v="1862"/>
    <x v="1859"/>
    <s v="501155"/>
    <n v="9400"/>
  </r>
  <r>
    <n v="1863"/>
    <x v="1860"/>
    <s v="501158"/>
    <n v="9400"/>
  </r>
  <r>
    <n v="1864"/>
    <x v="1861"/>
    <s v="501156"/>
    <n v="8000"/>
  </r>
  <r>
    <n v="1865"/>
    <x v="1862"/>
    <s v="501178"/>
    <n v="34000"/>
  </r>
  <r>
    <n v="1866"/>
    <x v="1863"/>
    <s v="501171"/>
    <n v="36000"/>
  </r>
  <r>
    <n v="1867"/>
    <x v="1864"/>
    <s v="501172"/>
    <n v="36000"/>
  </r>
  <r>
    <n v="1868"/>
    <x v="1865"/>
    <s v="160684."/>
    <n v="8600"/>
  </r>
  <r>
    <n v="1869"/>
    <x v="1866"/>
    <s v="160685."/>
    <n v="8600"/>
  </r>
  <r>
    <n v="1870"/>
    <x v="1867"/>
    <s v="160686."/>
    <n v="8600"/>
  </r>
  <r>
    <n v="1871"/>
    <x v="1868"/>
    <s v="501002."/>
    <n v="8000"/>
  </r>
  <r>
    <n v="1872"/>
    <x v="1869"/>
    <s v="501004."/>
    <n v="8000"/>
  </r>
  <r>
    <n v="1873"/>
    <x v="1870"/>
    <s v="501055"/>
    <n v="8000"/>
  </r>
  <r>
    <n v="1874"/>
    <x v="1871"/>
    <s v="160373."/>
    <n v="8000"/>
  </r>
  <r>
    <n v="1875"/>
    <x v="1872"/>
    <s v="160382."/>
    <n v="8600"/>
  </r>
  <r>
    <n v="1876"/>
    <x v="1873"/>
    <s v="501180"/>
    <n v="35000"/>
  </r>
  <r>
    <n v="1877"/>
    <x v="1874"/>
    <s v="501181"/>
    <n v="34000"/>
  </r>
  <r>
    <n v="1878"/>
    <x v="1875"/>
    <s v="501188"/>
    <n v="35000"/>
  </r>
  <r>
    <n v="1879"/>
    <x v="1876"/>
    <s v="501199"/>
    <n v="36000"/>
  </r>
  <r>
    <n v="1880"/>
    <x v="1877"/>
    <s v="159173."/>
    <n v="10000"/>
  </r>
  <r>
    <n v="1881"/>
    <x v="1878"/>
    <s v="159482."/>
    <n v="9400"/>
  </r>
  <r>
    <n v="1882"/>
    <x v="1879"/>
    <s v="2162 RNP"/>
    <n v="35000"/>
  </r>
  <r>
    <n v="1883"/>
    <x v="1880"/>
    <s v="512959"/>
    <n v="10000"/>
  </r>
  <r>
    <n v="1884"/>
    <x v="1881"/>
    <s v="2129.1"/>
    <n v="9400"/>
  </r>
  <r>
    <n v="1885"/>
    <x v="1882"/>
    <s v="159187."/>
    <n v="9400"/>
  </r>
  <r>
    <n v="1886"/>
    <x v="1883"/>
    <s v="321."/>
    <n v="10000"/>
  </r>
  <r>
    <n v="1887"/>
    <x v="1884"/>
    <s v="159172."/>
    <n v="10000"/>
  </r>
  <r>
    <n v="1888"/>
    <x v="1885"/>
    <s v="157052."/>
    <n v="9400"/>
  </r>
  <r>
    <n v="1889"/>
    <x v="1886"/>
    <s v="159157."/>
    <n v="9400"/>
  </r>
  <r>
    <n v="1890"/>
    <x v="1887"/>
    <s v="159238."/>
    <n v="10300"/>
  </r>
  <r>
    <n v="1891"/>
    <x v="1888"/>
    <s v="157043."/>
    <n v="9400"/>
  </r>
  <r>
    <n v="1892"/>
    <x v="1889"/>
    <s v="159153."/>
    <n v="10000"/>
  </r>
  <r>
    <n v="1893"/>
    <x v="1890"/>
    <s v="157606."/>
    <n v="7200"/>
  </r>
  <r>
    <n v="1894"/>
    <x v="1891"/>
    <s v="159175."/>
    <n v="9400"/>
  </r>
  <r>
    <n v="1895"/>
    <x v="1892"/>
    <s v="157051."/>
    <n v="9400"/>
  </r>
  <r>
    <n v="1896"/>
    <x v="1893"/>
    <s v="157056."/>
    <n v="9700"/>
  </r>
  <r>
    <n v="1897"/>
    <x v="1894"/>
    <s v="157050."/>
    <n v="9400"/>
  </r>
  <r>
    <n v="1898"/>
    <x v="1895"/>
    <s v="157048."/>
    <n v="10300"/>
  </r>
  <r>
    <n v="1899"/>
    <x v="1896"/>
    <s v="159182."/>
    <n v="10000"/>
  </r>
  <r>
    <n v="1900"/>
    <x v="1897"/>
    <s v="146086."/>
    <n v="2800"/>
  </r>
  <r>
    <n v="1901"/>
    <x v="1898"/>
    <s v="157047."/>
    <n v="10800"/>
  </r>
  <r>
    <n v="1902"/>
    <x v="1899"/>
    <s v="157609."/>
    <n v="7600"/>
  </r>
  <r>
    <n v="1903"/>
    <x v="1900"/>
    <s v="156714."/>
    <n v="7220"/>
  </r>
  <r>
    <n v="1904"/>
    <x v="1901"/>
    <s v="160350."/>
    <n v="9400"/>
  </r>
  <r>
    <n v="1905"/>
    <x v="1902"/>
    <s v="159485."/>
    <n v="9400"/>
  </r>
  <r>
    <n v="1906"/>
    <x v="1903"/>
    <s v="160348."/>
    <n v="10000"/>
  </r>
  <r>
    <n v="1907"/>
    <x v="1904"/>
    <s v="160347."/>
    <n v="10000"/>
  </r>
  <r>
    <n v="1908"/>
    <x v="1905"/>
    <s v="159488."/>
    <n v="10000"/>
  </r>
  <r>
    <n v="1909"/>
    <x v="1906"/>
    <s v="157632."/>
    <n v="10000"/>
  </r>
  <r>
    <n v="1910"/>
    <x v="1907"/>
    <s v="157713."/>
    <n v="9400"/>
  </r>
  <r>
    <n v="1911"/>
    <x v="1908"/>
    <s v="159484."/>
    <n v="9400"/>
  </r>
  <r>
    <n v="1912"/>
    <x v="1909"/>
    <s v="160323."/>
    <n v="9400"/>
  </r>
  <r>
    <n v="1913"/>
    <x v="1910"/>
    <s v="157598."/>
    <n v="7400"/>
  </r>
  <r>
    <n v="1914"/>
    <x v="1911"/>
    <s v="159489."/>
    <n v="10000"/>
  </r>
  <r>
    <n v="1915"/>
    <x v="1912"/>
    <s v="147896."/>
    <n v="2500"/>
  </r>
  <r>
    <n v="1916"/>
    <x v="1913"/>
    <s v="160346."/>
    <n v="10000"/>
  </r>
  <r>
    <n v="1917"/>
    <x v="1914"/>
    <s v="147955."/>
    <n v="7410"/>
  </r>
  <r>
    <n v="1918"/>
    <x v="1915"/>
    <s v="157035."/>
    <n v="9400"/>
  </r>
  <r>
    <n v="1919"/>
    <x v="1916"/>
    <s v="FN49"/>
    <n v="10000"/>
  </r>
  <r>
    <n v="1920"/>
    <x v="1917"/>
    <s v="160353."/>
    <n v="9400"/>
  </r>
  <r>
    <n v="1921"/>
    <x v="1918"/>
    <s v="3227.1"/>
    <n v="9400"/>
  </r>
  <r>
    <n v="1922"/>
    <x v="1919"/>
    <s v="3279 RNP"/>
    <n v="31500"/>
  </r>
  <r>
    <n v="1923"/>
    <x v="1920"/>
    <s v="159486."/>
    <n v="9400"/>
  </r>
  <r>
    <n v="1924"/>
    <x v="1921"/>
    <s v="2128.1"/>
    <n v="9400"/>
  </r>
  <r>
    <n v="1925"/>
    <x v="1922"/>
    <s v="326."/>
    <n v="10300"/>
  </r>
  <r>
    <n v="1926"/>
    <x v="1923"/>
    <s v="501030."/>
    <n v="10000"/>
  </r>
  <r>
    <n v="1927"/>
    <x v="1924"/>
    <s v="501089"/>
    <n v="9400"/>
  </r>
  <r>
    <n v="1928"/>
    <x v="1925"/>
    <s v="501092/"/>
    <n v="10000"/>
  </r>
  <r>
    <n v="1929"/>
    <x v="1926"/>
    <s v="501090/"/>
    <n v="9400"/>
  </r>
  <r>
    <n v="1930"/>
    <x v="1927"/>
    <s v="FN70"/>
    <n v="10000"/>
  </r>
  <r>
    <n v="1931"/>
    <x v="1928"/>
    <s v="FN90"/>
    <n v="9400"/>
  </r>
  <r>
    <n v="1932"/>
    <x v="1929"/>
    <s v="501134"/>
    <n v="34000"/>
  </r>
  <r>
    <n v="1933"/>
    <x v="1930"/>
    <s v="501143"/>
    <n v="34000"/>
  </r>
  <r>
    <n v="1934"/>
    <x v="1931"/>
    <s v="501156 RNP"/>
    <n v="36000"/>
  </r>
  <r>
    <n v="1935"/>
    <x v="1932"/>
    <s v="501162 RNP"/>
    <n v="36000"/>
  </r>
  <r>
    <n v="1936"/>
    <x v="1933"/>
    <s v="157497."/>
    <n v="10000"/>
  </r>
  <r>
    <n v="1937"/>
    <x v="1934"/>
    <s v="158042."/>
    <n v="10000"/>
  </r>
  <r>
    <n v="1938"/>
    <x v="1935"/>
    <s v="157580."/>
    <n v="10000"/>
  </r>
  <r>
    <n v="1939"/>
    <x v="1936"/>
    <s v="158045."/>
    <n v="9400"/>
  </r>
  <r>
    <n v="1940"/>
    <x v="1937"/>
    <s v="159203."/>
    <n v="10000"/>
  </r>
  <r>
    <n v="1941"/>
    <x v="1938"/>
    <s v="160710."/>
    <n v="9400"/>
  </r>
  <r>
    <n v="1942"/>
    <x v="1939"/>
    <s v="501038"/>
    <n v="9400"/>
  </r>
  <r>
    <n v="1943"/>
    <x v="1940"/>
    <s v="157449."/>
    <n v="7600"/>
  </r>
  <r>
    <n v="1944"/>
    <x v="1941"/>
    <s v="157450."/>
    <n v="7600"/>
  </r>
  <r>
    <n v="1945"/>
    <x v="1942"/>
    <s v="157414."/>
    <n v="7800"/>
  </r>
  <r>
    <n v="1946"/>
    <x v="1943"/>
    <s v="323/"/>
    <n v="10300"/>
  </r>
  <r>
    <n v="1947"/>
    <x v="1944"/>
    <s v="328"/>
    <n v="10300"/>
  </r>
  <r>
    <n v="1948"/>
    <x v="1945"/>
    <s v="463"/>
    <n v="35000"/>
  </r>
  <r>
    <n v="1949"/>
    <x v="1946"/>
    <s v="100."/>
    <n v="10000"/>
  </r>
  <r>
    <n v="1950"/>
    <x v="1947"/>
    <s v="501141"/>
    <n v="34000"/>
  </r>
  <r>
    <n v="1951"/>
    <x v="1948"/>
    <s v="501133"/>
    <n v="34000"/>
  </r>
  <r>
    <n v="1952"/>
    <x v="1949"/>
    <s v="156811."/>
    <n v="7400"/>
  </r>
  <r>
    <n v="1953"/>
    <x v="1950"/>
    <s v="159273."/>
    <n v="10000"/>
  </r>
  <r>
    <n v="1954"/>
    <x v="1951"/>
    <s v="159209."/>
    <n v="9400"/>
  </r>
  <r>
    <n v="1955"/>
    <x v="1952"/>
    <s v="159210."/>
    <n v="9400"/>
  </r>
  <r>
    <n v="1956"/>
    <x v="1953"/>
    <s v="151697."/>
    <n v="8000"/>
  </r>
  <r>
    <n v="1957"/>
    <x v="1954"/>
    <s v="157313."/>
    <n v="10000"/>
  </r>
  <r>
    <n v="1958"/>
    <x v="1955"/>
    <s v="157212."/>
    <n v="10000"/>
  </r>
  <r>
    <n v="1959"/>
    <x v="1956"/>
    <s v="157777."/>
    <n v="9400"/>
  </r>
  <r>
    <n v="1960"/>
    <x v="1957"/>
    <s v="157465."/>
    <n v="7600"/>
  </r>
  <r>
    <n v="1961"/>
    <x v="1958"/>
    <s v="157157."/>
    <n v="7600"/>
  </r>
  <r>
    <n v="1962"/>
    <x v="1959"/>
    <s v="157163."/>
    <n v="7600"/>
  </r>
  <r>
    <n v="1963"/>
    <x v="1960"/>
    <s v="157169."/>
    <n v="8000"/>
  </r>
  <r>
    <n v="1964"/>
    <x v="1961"/>
    <s v="157452."/>
    <n v="7600"/>
  </r>
  <r>
    <n v="1965"/>
    <x v="1962"/>
    <s v="157500."/>
    <n v="9400"/>
  </r>
  <r>
    <n v="1966"/>
    <x v="1963"/>
    <s v="501031."/>
    <n v="10000"/>
  </r>
  <r>
    <n v="1967"/>
    <x v="1964"/>
    <s v="FN31"/>
    <n v="10000"/>
  </r>
  <r>
    <n v="1968"/>
    <x v="1965"/>
    <s v="158039."/>
    <n v="9400"/>
  </r>
  <r>
    <n v="1969"/>
    <x v="1966"/>
    <s v="74."/>
    <n v="10000"/>
  </r>
  <r>
    <n v="1970"/>
    <x v="1967"/>
    <s v="160388."/>
    <n v="9400"/>
  </r>
  <r>
    <n v="1971"/>
    <x v="1968"/>
    <s v="160393."/>
    <n v="10000"/>
  </r>
  <r>
    <n v="1972"/>
    <x v="1969"/>
    <s v="160695."/>
    <n v="10000"/>
  </r>
  <r>
    <n v="1973"/>
    <x v="1970"/>
    <s v="501036"/>
    <n v="9400"/>
  </r>
  <r>
    <n v="1974"/>
    <x v="1971"/>
    <s v="501035"/>
    <n v="10000"/>
  </r>
  <r>
    <n v="1975"/>
    <x v="1972"/>
    <s v="20000066."/>
    <n v="9400"/>
  </r>
  <r>
    <n v="1976"/>
    <x v="1973"/>
    <s v="191"/>
    <n v="10000"/>
  </r>
  <r>
    <n v="1977"/>
    <x v="1974"/>
    <s v="192"/>
    <n v="9400"/>
  </r>
  <r>
    <n v="1978"/>
    <x v="1975"/>
    <s v="286a."/>
    <n v="10000"/>
  </r>
  <r>
    <n v="1979"/>
    <x v="1976"/>
    <s v="157494."/>
    <n v="10300"/>
  </r>
  <r>
    <n v="1980"/>
    <x v="1977"/>
    <s v="160711."/>
    <n v="10000"/>
  </r>
  <r>
    <n v="1981"/>
    <x v="1978"/>
    <s v="FN48.1"/>
    <n v="10000"/>
  </r>
  <r>
    <n v="1982"/>
    <x v="1979"/>
    <s v="160593."/>
    <n v="10800"/>
  </r>
  <r>
    <n v="1983"/>
    <x v="1980"/>
    <s v="156883."/>
    <n v="10000"/>
  </r>
  <r>
    <n v="1984"/>
    <x v="1981"/>
    <s v="157793."/>
    <n v="10000"/>
  </r>
  <r>
    <n v="1985"/>
    <x v="1982"/>
    <s v="5193.1"/>
    <n v="10000"/>
  </r>
  <r>
    <n v="1986"/>
    <x v="1983"/>
    <s v="5522"/>
    <n v="9400"/>
  </r>
  <r>
    <n v="1987"/>
    <x v="1984"/>
    <s v="156706."/>
    <n v="7400"/>
  </r>
  <r>
    <n v="1988"/>
    <x v="1985"/>
    <s v="157323."/>
    <n v="6800"/>
  </r>
  <r>
    <n v="1989"/>
    <x v="1986"/>
    <s v="156733."/>
    <n v="10000"/>
  </r>
  <r>
    <n v="1990"/>
    <x v="1987"/>
    <s v="156730."/>
    <n v="10000"/>
  </r>
  <r>
    <n v="1991"/>
    <x v="1988"/>
    <s v="156704."/>
    <n v="6840"/>
  </r>
  <r>
    <n v="1992"/>
    <x v="1989"/>
    <s v="156756."/>
    <n v="10000"/>
  </r>
  <r>
    <n v="1993"/>
    <x v="1990"/>
    <s v="156770."/>
    <n v="9400"/>
  </r>
  <r>
    <n v="1994"/>
    <x v="1991"/>
    <s v="159253."/>
    <n v="10000"/>
  </r>
  <r>
    <n v="1995"/>
    <x v="1992"/>
    <s v="5514.1"/>
    <n v="9400"/>
  </r>
  <r>
    <n v="1996"/>
    <x v="1993"/>
    <s v="5519"/>
    <n v="10000"/>
  </r>
  <r>
    <n v="1997"/>
    <x v="1994"/>
    <s v="5515"/>
    <n v="9400"/>
  </r>
  <r>
    <n v="1998"/>
    <x v="1995"/>
    <s v="5540.1"/>
    <n v="10300"/>
  </r>
  <r>
    <n v="1999"/>
    <x v="1996"/>
    <s v="156710."/>
    <n v="7400"/>
  </r>
  <r>
    <n v="2000"/>
    <x v="1997"/>
    <s v="156711."/>
    <n v="7600"/>
  </r>
  <r>
    <n v="2001"/>
    <x v="1998"/>
    <s v="288."/>
    <n v="10300"/>
  </r>
  <r>
    <n v="2002"/>
    <x v="1999"/>
    <s v="292."/>
    <n v="10000"/>
  </r>
  <r>
    <n v="2003"/>
    <x v="2000"/>
    <s v="157110."/>
    <n v="10800"/>
  </r>
  <r>
    <n v="2004"/>
    <x v="2001"/>
    <s v="156673."/>
    <n v="10000"/>
  </r>
  <r>
    <n v="2005"/>
    <x v="2002"/>
    <s v="156675."/>
    <n v="10000"/>
  </r>
  <r>
    <n v="2006"/>
    <x v="2003"/>
    <s v="157027."/>
    <n v="8000"/>
  </r>
  <r>
    <n v="2007"/>
    <x v="2004"/>
    <s v="160318."/>
    <n v="10300"/>
  </r>
  <r>
    <n v="2008"/>
    <x v="2005"/>
    <s v="160319."/>
    <n v="10300"/>
  </r>
  <r>
    <n v="2009"/>
    <x v="2006"/>
    <s v="159251."/>
    <n v="10000"/>
  </r>
  <r>
    <n v="2010"/>
    <x v="2007"/>
    <s v="5588 RNP"/>
    <n v="35000"/>
  </r>
  <r>
    <n v="2011"/>
    <x v="2008"/>
    <s v="FN38"/>
    <n v="10000"/>
  </r>
  <r>
    <n v="2012"/>
    <x v="2009"/>
    <s v="FN42"/>
    <n v="10300"/>
  </r>
  <r>
    <n v="2013"/>
    <x v="2010"/>
    <s v="485"/>
    <n v="35000"/>
  </r>
  <r>
    <n v="2014"/>
    <x v="2011"/>
    <s v="FN39"/>
    <n v="10000"/>
  </r>
  <r>
    <n v="2015"/>
    <x v="2012"/>
    <s v="474 RNP"/>
    <n v="35000"/>
  </r>
  <r>
    <n v="2016"/>
    <x v="2013"/>
    <s v="5523"/>
    <n v="10300"/>
  </r>
  <r>
    <n v="2017"/>
    <x v="2014"/>
    <s v="501126"/>
    <n v="10000"/>
  </r>
  <r>
    <n v="2018"/>
    <x v="2015"/>
    <s v="156676."/>
    <n v="10000"/>
  </r>
  <r>
    <n v="2019"/>
    <x v="2016"/>
    <s v="156666."/>
    <n v="10000"/>
  </r>
  <r>
    <n v="2020"/>
    <x v="2017"/>
    <s v="5309"/>
    <n v="10000"/>
  </r>
  <r>
    <n v="2021"/>
    <x v="2018"/>
    <s v="313."/>
    <n v="7600"/>
  </r>
  <r>
    <n v="2022"/>
    <x v="2019"/>
    <s v="159483."/>
    <n v="9400"/>
  </r>
  <r>
    <n v="2023"/>
    <x v="2020"/>
    <s v="160354."/>
    <n v="9400"/>
  </r>
  <r>
    <n v="2024"/>
    <x v="2021"/>
    <s v="157041."/>
    <n v="10000"/>
  </r>
  <r>
    <n v="2025"/>
    <x v="2022"/>
    <s v="160352."/>
    <n v="9400"/>
  </r>
  <r>
    <n v="2026"/>
    <x v="2023"/>
    <s v="157622."/>
    <n v="7479"/>
  </r>
  <r>
    <n v="2027"/>
    <x v="2024"/>
    <s v="157040."/>
    <n v="9400"/>
  </r>
  <r>
    <n v="2028"/>
    <x v="2025"/>
    <s v="2165 RNP"/>
    <n v="35000"/>
  </r>
  <r>
    <n v="2029"/>
    <x v="2026"/>
    <s v="157631."/>
    <n v="10000"/>
  </r>
  <r>
    <n v="2030"/>
    <x v="2027"/>
    <s v="314."/>
    <n v="7000"/>
  </r>
  <r>
    <n v="2031"/>
    <x v="2028"/>
    <s v="157626."/>
    <n v="8900"/>
  </r>
  <r>
    <n v="2032"/>
    <x v="2029"/>
    <s v="157710."/>
    <n v="10000"/>
  </r>
  <r>
    <n v="2033"/>
    <x v="2030"/>
    <s v="2163 RNP"/>
    <n v="35000"/>
  </r>
  <r>
    <n v="2034"/>
    <x v="2031"/>
    <s v="323."/>
    <n v="9400"/>
  </r>
  <r>
    <n v="2035"/>
    <x v="2032"/>
    <s v="324."/>
    <n v="9400"/>
  </r>
  <r>
    <n v="2036"/>
    <x v="2033"/>
    <s v="157036."/>
    <n v="9400"/>
  </r>
  <r>
    <n v="2037"/>
    <x v="2034"/>
    <s v="157037."/>
    <n v="9400"/>
  </r>
  <r>
    <n v="2038"/>
    <x v="2035"/>
    <s v="157624."/>
    <n v="9400"/>
  </r>
  <r>
    <n v="2039"/>
    <x v="2036"/>
    <s v="159158."/>
    <n v="9400"/>
  </r>
  <r>
    <n v="2040"/>
    <x v="2037"/>
    <s v="159498."/>
    <n v="9400"/>
  </r>
  <r>
    <n v="2041"/>
    <x v="2038"/>
    <s v="157417."/>
    <n v="10000"/>
  </r>
  <r>
    <n v="2042"/>
    <x v="2039"/>
    <s v="157418."/>
    <n v="7600"/>
  </r>
  <r>
    <n v="2043"/>
    <x v="2040"/>
    <s v="156686."/>
    <n v="7200"/>
  </r>
  <r>
    <n v="2044"/>
    <x v="2041"/>
    <s v="157419."/>
    <n v="7600"/>
  </r>
  <r>
    <n v="2045"/>
    <x v="2042"/>
    <s v="156687."/>
    <n v="7200"/>
  </r>
  <r>
    <n v="2046"/>
    <x v="2043"/>
    <s v="157087."/>
    <n v="9400"/>
  </r>
  <r>
    <n v="2047"/>
    <x v="2044"/>
    <s v="156689."/>
    <n v="7600"/>
  </r>
  <r>
    <n v="2048"/>
    <x v="2045"/>
    <s v="157070."/>
    <n v="10300"/>
  </r>
  <r>
    <n v="2049"/>
    <x v="2046"/>
    <s v="157420."/>
    <n v="7600"/>
  </r>
  <r>
    <n v="2050"/>
    <x v="2047"/>
    <s v="157066."/>
    <n v="10800"/>
  </r>
  <r>
    <n v="2051"/>
    <x v="2048"/>
    <s v="156692."/>
    <n v="7200"/>
  </r>
  <r>
    <n v="2052"/>
    <x v="2049"/>
    <s v="156705."/>
    <n v="7000"/>
  </r>
  <r>
    <n v="2053"/>
    <x v="2050"/>
    <s v="157324."/>
    <n v="7600"/>
  </r>
  <r>
    <n v="2054"/>
    <x v="2051"/>
    <s v="157421."/>
    <n v="7600"/>
  </r>
  <r>
    <n v="2055"/>
    <x v="2052"/>
    <s v="512952"/>
    <n v="9400"/>
  </r>
  <r>
    <n v="2056"/>
    <x v="2053"/>
    <s v="157069."/>
    <n v="10300"/>
  </r>
  <r>
    <n v="2057"/>
    <x v="2054"/>
    <s v="157067."/>
    <n v="9400"/>
  </r>
  <r>
    <n v="2058"/>
    <x v="2055"/>
    <s v="157325."/>
    <n v="7600"/>
  </r>
  <r>
    <n v="2059"/>
    <x v="2056"/>
    <s v="156682."/>
    <n v="7600"/>
  </r>
  <r>
    <n v="2060"/>
    <x v="2057"/>
    <s v="157436."/>
    <n v="6230"/>
  </r>
  <r>
    <n v="2061"/>
    <x v="2058"/>
    <s v="151725."/>
    <n v="8000"/>
  </r>
  <r>
    <n v="2062"/>
    <x v="2059"/>
    <s v="159148."/>
    <n v="9400"/>
  </r>
  <r>
    <n v="2063"/>
    <x v="2060"/>
    <s v="157326."/>
    <n v="7600"/>
  </r>
  <r>
    <n v="2064"/>
    <x v="2061"/>
    <s v="159458."/>
    <n v="10000"/>
  </r>
  <r>
    <n v="2065"/>
    <x v="2062"/>
    <s v="156693."/>
    <n v="7200"/>
  </r>
  <r>
    <n v="2066"/>
    <x v="2063"/>
    <s v="156694."/>
    <n v="7200"/>
  </r>
  <r>
    <n v="2067"/>
    <x v="2064"/>
    <s v="156896."/>
    <n v="7400"/>
  </r>
  <r>
    <n v="2068"/>
    <x v="2065"/>
    <s v="157627."/>
    <n v="8900"/>
  </r>
  <r>
    <n v="2069"/>
    <x v="2066"/>
    <s v="157424."/>
    <n v="7600"/>
  </r>
  <r>
    <n v="2070"/>
    <x v="2067"/>
    <s v="156926."/>
    <n v="9400"/>
  </r>
  <r>
    <n v="2071"/>
    <x v="2068"/>
    <s v="157435."/>
    <n v="6230"/>
  </r>
  <r>
    <n v="2072"/>
    <x v="2069"/>
    <s v="157352."/>
    <n v="10000"/>
  </r>
  <r>
    <n v="2073"/>
    <x v="2070"/>
    <s v="152746."/>
    <n v="1414872.23"/>
  </r>
  <r>
    <n v="2074"/>
    <x v="2071"/>
    <s v="156977."/>
    <n v="9400"/>
  </r>
  <r>
    <n v="2075"/>
    <x v="2072"/>
    <s v="156894."/>
    <n v="7000"/>
  </r>
  <r>
    <n v="2076"/>
    <x v="2073"/>
    <s v="157629."/>
    <n v="9400"/>
  </r>
  <r>
    <n v="2077"/>
    <x v="2074"/>
    <s v="236."/>
    <n v="10000"/>
  </r>
  <r>
    <n v="2078"/>
    <x v="2075"/>
    <s v="4."/>
    <n v="7600"/>
  </r>
  <r>
    <n v="2079"/>
    <x v="2076"/>
    <s v="159510."/>
    <n v="10000"/>
  </r>
  <r>
    <n v="2080"/>
    <x v="2077"/>
    <s v="333"/>
    <n v="10000"/>
  </r>
  <r>
    <n v="2081"/>
    <x v="2078"/>
    <s v="332"/>
    <n v="10000"/>
  </r>
  <r>
    <n v="2082"/>
    <x v="2079"/>
    <s v="157120."/>
    <n v="10000"/>
  </r>
  <r>
    <n v="2083"/>
    <x v="2080"/>
    <s v="9500422."/>
    <n v="10000"/>
  </r>
  <r>
    <n v="2084"/>
    <x v="2081"/>
    <s v="157426."/>
    <n v="2565"/>
  </r>
  <r>
    <n v="2085"/>
    <x v="2082"/>
    <s v="156861."/>
    <n v="10000"/>
  </r>
  <r>
    <n v="2086"/>
    <x v="2083"/>
    <s v="156874."/>
    <n v="10000"/>
  </r>
  <r>
    <n v="2087"/>
    <x v="2084"/>
    <s v="157134."/>
    <n v="10000"/>
  </r>
  <r>
    <n v="2088"/>
    <x v="2085"/>
    <s v="156884."/>
    <n v="10000"/>
  </r>
  <r>
    <n v="2089"/>
    <x v="2086"/>
    <s v="160614."/>
    <n v="9400"/>
  </r>
  <r>
    <n v="2090"/>
    <x v="2087"/>
    <s v="157128."/>
    <n v="10000"/>
  </r>
  <r>
    <n v="2091"/>
    <x v="2088"/>
    <s v="156823."/>
    <n v="7030"/>
  </r>
  <r>
    <n v="2092"/>
    <x v="2089"/>
    <s v="160591."/>
    <n v="10800"/>
  </r>
  <r>
    <n v="2093"/>
    <x v="2090"/>
    <s v="160607."/>
    <n v="10000"/>
  </r>
  <r>
    <n v="2094"/>
    <x v="2091"/>
    <s v="330"/>
    <n v="10300"/>
  </r>
  <r>
    <n v="2095"/>
    <x v="2092"/>
    <s v="445"/>
    <n v="10300"/>
  </r>
  <r>
    <n v="2096"/>
    <x v="2093"/>
    <s v="442"/>
    <n v="10000"/>
  </r>
  <r>
    <n v="2097"/>
    <x v="2094"/>
    <s v="156866."/>
    <n v="10000"/>
  </r>
  <r>
    <n v="2098"/>
    <x v="2095"/>
    <s v="452"/>
    <n v="36000"/>
  </r>
  <r>
    <n v="2099"/>
    <x v="2096"/>
    <s v="461"/>
    <n v="36000"/>
  </r>
  <r>
    <n v="2100"/>
    <x v="2097"/>
    <s v="160308."/>
    <n v="10300"/>
  </r>
  <r>
    <n v="2101"/>
    <x v="2098"/>
    <s v="157464."/>
    <n v="10000"/>
  </r>
  <r>
    <n v="2102"/>
    <x v="2099"/>
    <s v="160314."/>
    <n v="10000"/>
  </r>
  <r>
    <n v="2103"/>
    <x v="2100"/>
    <s v="312"/>
    <n v="10000"/>
  </r>
  <r>
    <n v="2104"/>
    <x v="2101"/>
    <s v="318"/>
    <n v="10800"/>
  </r>
  <r>
    <n v="2105"/>
    <x v="2102"/>
    <s v="157807."/>
    <n v="10000"/>
  </r>
  <r>
    <n v="2106"/>
    <x v="2103"/>
    <s v="5592 RNP"/>
    <n v="37700"/>
  </r>
  <r>
    <n v="2107"/>
    <x v="2104"/>
    <s v="5568"/>
    <n v="34000"/>
  </r>
  <r>
    <n v="2108"/>
    <x v="2105"/>
    <s v="5565"/>
    <n v="36000"/>
  </r>
  <r>
    <n v="2109"/>
    <x v="2106"/>
    <s v="5508.1"/>
    <n v="10000"/>
  </r>
  <r>
    <n v="2110"/>
    <x v="2107"/>
    <s v="5537"/>
    <n v="10000"/>
  </r>
  <r>
    <n v="2111"/>
    <x v="2108"/>
    <s v="287."/>
    <n v="9400"/>
  </r>
  <r>
    <n v="2112"/>
    <x v="2109"/>
    <s v="301/"/>
    <n v="10000"/>
  </r>
  <r>
    <n v="2113"/>
    <x v="2110"/>
    <s v="FN12"/>
    <n v="9400"/>
  </r>
  <r>
    <n v="2114"/>
    <x v="2111"/>
    <s v="281."/>
    <n v="10800"/>
  </r>
  <r>
    <n v="2115"/>
    <x v="2112"/>
    <s v="316/"/>
    <n v="10000"/>
  </r>
  <r>
    <n v="2116"/>
    <x v="2113"/>
    <s v="450"/>
    <n v="35000"/>
  </r>
  <r>
    <n v="2117"/>
    <x v="2114"/>
    <s v="457"/>
    <n v="35000"/>
  </r>
  <r>
    <n v="2118"/>
    <x v="2115"/>
    <s v="484 RNP"/>
    <n v="35000"/>
  </r>
  <r>
    <n v="2119"/>
    <x v="2116"/>
    <s v="462"/>
    <n v="36000"/>
  </r>
  <r>
    <n v="2120"/>
    <x v="2117"/>
    <s v="156955."/>
    <n v="9400"/>
  </r>
  <r>
    <n v="2121"/>
    <x v="2118"/>
    <s v="157068."/>
    <n v="9400"/>
  </r>
  <r>
    <n v="2122"/>
    <x v="2119"/>
    <s v="156695."/>
    <n v="7200"/>
  </r>
  <r>
    <n v="2123"/>
    <x v="2120"/>
    <s v="157738."/>
    <n v="10000"/>
  </r>
  <r>
    <n v="2124"/>
    <x v="2121"/>
    <s v="157730."/>
    <n v="9400"/>
  </r>
  <r>
    <n v="2125"/>
    <x v="2122"/>
    <s v="157437."/>
    <n v="4150"/>
  </r>
  <r>
    <n v="2126"/>
    <x v="2123"/>
    <s v="157649."/>
    <n v="9400"/>
  </r>
  <r>
    <n v="2127"/>
    <x v="2124"/>
    <s v="157148."/>
    <n v="10300"/>
  </r>
  <r>
    <n v="2128"/>
    <x v="2125"/>
    <s v="157339."/>
    <n v="9400"/>
  </r>
  <r>
    <n v="2129"/>
    <x v="2126"/>
    <s v="157080."/>
    <n v="37700"/>
  </r>
  <r>
    <n v="2130"/>
    <x v="2127"/>
    <s v="157637."/>
    <n v="9700"/>
  </r>
  <r>
    <n v="2131"/>
    <x v="2128"/>
    <s v="157353."/>
    <n v="10000"/>
  </r>
  <r>
    <n v="2132"/>
    <x v="2129"/>
    <s v="156669."/>
    <n v="9400"/>
  </r>
  <r>
    <n v="2133"/>
    <x v="2130"/>
    <s v="157149."/>
    <n v="9700"/>
  </r>
  <r>
    <n v="2134"/>
    <x v="2131"/>
    <s v="148706."/>
    <n v="7000"/>
  </r>
  <r>
    <n v="2135"/>
    <x v="2132"/>
    <s v="157085."/>
    <n v="9400"/>
  </r>
  <r>
    <n v="2136"/>
    <x v="2133"/>
    <s v="156722."/>
    <n v="7200"/>
  </r>
  <r>
    <n v="2137"/>
    <x v="2134"/>
    <s v="157081."/>
    <n v="10000"/>
  </r>
  <r>
    <n v="2138"/>
    <x v="2135"/>
    <s v="157737."/>
    <n v="10000"/>
  </r>
  <r>
    <n v="2139"/>
    <x v="2136"/>
    <s v="157734."/>
    <n v="9400"/>
  </r>
  <r>
    <n v="2140"/>
    <x v="2137"/>
    <s v="156728."/>
    <n v="8900"/>
  </r>
  <r>
    <n v="2141"/>
    <x v="2138"/>
    <s v="158049."/>
    <n v="10800"/>
  </r>
  <r>
    <n v="2142"/>
    <x v="2139"/>
    <s v="159152."/>
    <n v="10000"/>
  </r>
  <r>
    <n v="2143"/>
    <x v="2140"/>
    <s v="157731."/>
    <n v="10300"/>
  </r>
  <r>
    <n v="2144"/>
    <x v="2141"/>
    <s v="2130.1"/>
    <n v="9400"/>
  </r>
  <r>
    <n v="2145"/>
    <x v="2142"/>
    <s v="159155."/>
    <n v="9400"/>
  </r>
  <r>
    <n v="2146"/>
    <x v="2143"/>
    <s v="2155"/>
    <n v="34000"/>
  </r>
  <r>
    <n v="2147"/>
    <x v="2144"/>
    <s v="157742."/>
    <n v="9400"/>
  </r>
  <r>
    <n v="2148"/>
    <x v="2145"/>
    <s v="2160 RNP"/>
    <n v="37700"/>
  </r>
  <r>
    <n v="2149"/>
    <x v="2146"/>
    <s v="156727."/>
    <n v="9400"/>
  </r>
  <r>
    <n v="2150"/>
    <x v="2147"/>
    <s v="157733."/>
    <n v="10300"/>
  </r>
  <r>
    <n v="2151"/>
    <x v="2148"/>
    <s v="157024."/>
    <n v="7000"/>
  </r>
  <r>
    <n v="2152"/>
    <x v="2149"/>
    <s v="157714."/>
    <n v="9400"/>
  </r>
  <r>
    <n v="2153"/>
    <x v="2150"/>
    <s v="157594."/>
    <n v="7600"/>
  </r>
  <r>
    <n v="2154"/>
    <x v="2151"/>
    <s v="157716."/>
    <n v="9400"/>
  </r>
  <r>
    <n v="2155"/>
    <x v="2152"/>
    <s v="157044."/>
    <n v="9400"/>
  </r>
  <r>
    <n v="2156"/>
    <x v="2153"/>
    <s v="2132.1"/>
    <n v="9400"/>
  </r>
  <r>
    <n v="2157"/>
    <x v="2154"/>
    <s v="2156"/>
    <n v="34000"/>
  </r>
  <r>
    <n v="2158"/>
    <x v="2155"/>
    <s v="2157"/>
    <n v="37700"/>
  </r>
  <r>
    <n v="2159"/>
    <x v="2156"/>
    <s v="20100"/>
    <n v="9400"/>
  </r>
  <r>
    <n v="2160"/>
    <x v="2157"/>
    <s v="20104"/>
    <n v="10000"/>
  </r>
  <r>
    <n v="2161"/>
    <x v="2158"/>
    <s v="20103"/>
    <n v="10000"/>
  </r>
  <r>
    <n v="2162"/>
    <x v="2159"/>
    <s v="20101"/>
    <n v="9400"/>
  </r>
  <r>
    <n v="2163"/>
    <x v="2160"/>
    <s v="20102"/>
    <n v="9400"/>
  </r>
  <r>
    <n v="2164"/>
    <x v="2161"/>
    <s v="20133"/>
    <n v="36000"/>
  </r>
  <r>
    <n v="2165"/>
    <x v="2162"/>
    <s v="20129"/>
    <n v="34000"/>
  </r>
  <r>
    <n v="2166"/>
    <x v="2163"/>
    <s v="20138"/>
    <n v="34000"/>
  </r>
  <r>
    <n v="2167"/>
    <x v="2164"/>
    <s v="20132"/>
    <n v="36000"/>
  </r>
  <r>
    <n v="2168"/>
    <x v="2165"/>
    <s v="20137"/>
    <n v="34000"/>
  </r>
  <r>
    <n v="2169"/>
    <x v="2166"/>
    <s v="20131"/>
    <n v="36000"/>
  </r>
  <r>
    <n v="2170"/>
    <x v="2167"/>
    <s v="20130"/>
    <n v="34000"/>
  </r>
  <r>
    <n v="2171"/>
    <x v="2168"/>
    <s v="20139"/>
    <n v="34000"/>
  </r>
  <r>
    <n v="2172"/>
    <x v="2169"/>
    <s v="20146"/>
    <n v="34000"/>
  </r>
  <r>
    <n v="2173"/>
    <x v="2170"/>
    <s v="20134"/>
    <n v="36000"/>
  </r>
  <r>
    <n v="2174"/>
    <x v="2171"/>
    <s v="20136"/>
    <n v="34000"/>
  </r>
  <r>
    <n v="2175"/>
    <x v="2172"/>
    <s v="20135"/>
    <n v="36000"/>
  </r>
  <r>
    <n v="2176"/>
    <x v="2173"/>
    <s v="20151"/>
    <n v="36000"/>
  </r>
  <r>
    <n v="2177"/>
    <x v="2174"/>
    <s v="512966"/>
    <n v="9400"/>
  </r>
  <r>
    <n v="2178"/>
    <x v="2175"/>
    <s v="20117"/>
    <n v="9400"/>
  </r>
  <r>
    <n v="2179"/>
    <x v="2176"/>
    <s v="20124"/>
    <n v="10000"/>
  </r>
  <r>
    <n v="2180"/>
    <x v="2177"/>
    <s v="20123"/>
    <n v="10000"/>
  </r>
  <r>
    <n v="2181"/>
    <x v="2178"/>
    <s v="20128"/>
    <n v="34000"/>
  </r>
  <r>
    <n v="2182"/>
    <x v="2179"/>
    <s v="157726."/>
    <n v="8900"/>
  </r>
  <r>
    <n v="2183"/>
    <x v="2180"/>
    <s v="20119"/>
    <n v="10000"/>
  </r>
  <r>
    <n v="2184"/>
    <x v="2181"/>
    <s v="157133."/>
    <n v="9400"/>
  </r>
  <r>
    <n v="2185"/>
    <x v="2182"/>
    <s v="157728."/>
    <n v="9400"/>
  </r>
  <r>
    <n v="2186"/>
    <x v="2183"/>
    <s v="159167."/>
    <n v="10000"/>
  </r>
  <r>
    <n v="2187"/>
    <x v="2184"/>
    <s v="157725."/>
    <n v="8900"/>
  </r>
  <r>
    <n v="2188"/>
    <x v="2185"/>
    <s v="159168."/>
    <n v="9400"/>
  </r>
  <r>
    <n v="2189"/>
    <x v="2186"/>
    <s v="159159."/>
    <n v="9400"/>
  </r>
  <r>
    <n v="2190"/>
    <x v="2187"/>
    <s v="159170."/>
    <n v="10000"/>
  </r>
  <r>
    <n v="2191"/>
    <x v="2188"/>
    <s v="156737."/>
    <n v="9400"/>
  </r>
  <r>
    <n v="2192"/>
    <x v="2189"/>
    <s v="156739."/>
    <n v="9400"/>
  </r>
  <r>
    <n v="2193"/>
    <x v="2190"/>
    <s v="20120"/>
    <n v="9400"/>
  </r>
  <r>
    <n v="2194"/>
    <x v="2191"/>
    <s v="156754."/>
    <n v="9400"/>
  </r>
  <r>
    <n v="2195"/>
    <x v="2192"/>
    <s v="156740."/>
    <n v="9400"/>
  </r>
  <r>
    <n v="2196"/>
    <x v="2193"/>
    <s v="157727."/>
    <n v="8900"/>
  </r>
  <r>
    <n v="2197"/>
    <x v="2194"/>
    <s v="159160."/>
    <n v="10300"/>
  </r>
  <r>
    <n v="2198"/>
    <x v="2195"/>
    <s v="156742."/>
    <n v="9400"/>
  </r>
  <r>
    <n v="2199"/>
    <x v="2196"/>
    <s v="159161."/>
    <n v="9400"/>
  </r>
  <r>
    <n v="2200"/>
    <x v="2197"/>
    <s v="159164."/>
    <n v="10300"/>
  </r>
  <r>
    <n v="2201"/>
    <x v="2198"/>
    <s v="159282."/>
    <n v="9700"/>
  </r>
  <r>
    <n v="2202"/>
    <x v="2199"/>
    <s v="20121"/>
    <n v="9400"/>
  </r>
  <r>
    <n v="2203"/>
    <x v="2200"/>
    <s v="5195."/>
    <n v="9400"/>
  </r>
  <r>
    <n v="2204"/>
    <x v="2201"/>
    <s v="159163."/>
    <n v="9400"/>
  </r>
  <r>
    <n v="2205"/>
    <x v="2202"/>
    <s v="157729."/>
    <n v="9400"/>
  </r>
  <r>
    <n v="2206"/>
    <x v="2203"/>
    <s v="20122"/>
    <n v="9400"/>
  </r>
  <r>
    <n v="2207"/>
    <x v="2204"/>
    <s v="20116"/>
    <n v="9400"/>
  </r>
  <r>
    <n v="2208"/>
    <x v="2205"/>
    <s v="20115"/>
    <n v="9400"/>
  </r>
  <r>
    <n v="2209"/>
    <x v="2206"/>
    <s v="20114"/>
    <n v="9400"/>
  </r>
  <r>
    <n v="2210"/>
    <x v="2207"/>
    <s v="159166."/>
    <n v="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84265A-AA86-4230-8160-6FB736798DE2}"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2192" firstHeaderRow="1" firstDataRow="1" firstDataCol="1"/>
  <pivotFields count="4">
    <pivotField showAll="0"/>
    <pivotField axis="axisRow" showAll="0">
      <items count="2189">
        <item x="29"/>
        <item x="2055"/>
        <item x="48"/>
        <item x="33"/>
        <item x="1299"/>
        <item x="32"/>
        <item x="1647"/>
        <item x="1448"/>
        <item x="1946"/>
        <item x="773"/>
        <item x="389"/>
        <item x="393"/>
        <item x="917"/>
        <item x="555"/>
        <item x="1927"/>
        <item x="785"/>
        <item x="1384"/>
        <item x="1953"/>
        <item x="1954"/>
        <item x="436"/>
        <item x="439"/>
        <item x="767"/>
        <item x="527"/>
        <item x="438"/>
        <item x="528"/>
        <item x="766"/>
        <item x="2054"/>
        <item x="1807"/>
        <item x="2091"/>
        <item x="1323"/>
        <item x="897"/>
        <item x="1804"/>
        <item x="2088"/>
        <item x="1978"/>
        <item x="1327"/>
        <item x="602"/>
        <item x="1979"/>
        <item x="600"/>
        <item x="1039"/>
        <item x="1805"/>
        <item x="1304"/>
        <item x="1468"/>
        <item x="1305"/>
        <item x="1306"/>
        <item x="612"/>
        <item x="1479"/>
        <item x="2080"/>
        <item x="1998"/>
        <item x="2007"/>
        <item x="1503"/>
        <item x="1734"/>
        <item x="1815"/>
        <item x="2081"/>
        <item x="624"/>
        <item x="1033"/>
        <item x="1867"/>
        <item x="1741"/>
        <item x="2011"/>
        <item x="2012"/>
        <item x="1231"/>
        <item x="1906"/>
        <item x="1200"/>
        <item x="1925"/>
        <item x="1318"/>
        <item x="2071"/>
        <item x="2058"/>
        <item x="2057"/>
        <item x="1319"/>
        <item x="409"/>
        <item x="2073"/>
        <item x="1813"/>
        <item x="2072"/>
        <item x="618"/>
        <item x="1316"/>
        <item x="627"/>
        <item x="2093"/>
        <item x="1814"/>
        <item x="2075"/>
        <item x="608"/>
        <item x="402"/>
        <item x="619"/>
        <item x="1471"/>
        <item x="2094"/>
        <item x="403"/>
        <item x="620"/>
        <item x="621"/>
        <item x="2076"/>
        <item x="2096"/>
        <item x="1926"/>
        <item x="404"/>
        <item x="1308"/>
        <item x="1817"/>
        <item x="625"/>
        <item x="626"/>
        <item x="622"/>
        <item x="1810"/>
        <item x="1811"/>
        <item x="405"/>
        <item x="1992"/>
        <item x="406"/>
        <item x="1321"/>
        <item x="609"/>
        <item x="408"/>
        <item x="1473"/>
        <item x="1375"/>
        <item x="610"/>
        <item x="2095"/>
        <item x="1990"/>
        <item x="1309"/>
        <item x="613"/>
        <item x="1312"/>
        <item x="223"/>
        <item x="1663"/>
        <item x="2123"/>
        <item x="2134"/>
        <item x="2135"/>
        <item x="2125"/>
        <item x="1230"/>
        <item x="1863"/>
        <item x="2010"/>
        <item x="1499"/>
        <item x="2005"/>
        <item x="1228"/>
        <item x="147"/>
        <item x="1275"/>
        <item x="1053"/>
        <item x="161"/>
        <item x="160"/>
        <item x="166"/>
        <item x="165"/>
        <item x="1109"/>
        <item x="1127"/>
        <item x="150"/>
        <item x="148"/>
        <item x="184"/>
        <item x="149"/>
        <item x="677"/>
        <item x="713"/>
        <item x="1614"/>
        <item x="157"/>
        <item x="152"/>
        <item x="1047"/>
        <item x="1049"/>
        <item x="665"/>
        <item x="1611"/>
        <item x="1599"/>
        <item x="667"/>
        <item x="202"/>
        <item x="1658"/>
        <item x="123"/>
        <item x="1197"/>
        <item x="658"/>
        <item x="855"/>
        <item x="1675"/>
        <item x="1291"/>
        <item x="794"/>
        <item x="1625"/>
        <item x="695"/>
        <item x="673"/>
        <item x="694"/>
        <item x="706"/>
        <item x="707"/>
        <item x="670"/>
        <item x="1622"/>
        <item x="1620"/>
        <item x="709"/>
        <item x="1619"/>
        <item x="674"/>
        <item x="1290"/>
        <item x="1167"/>
        <item x="1042"/>
        <item x="1208"/>
        <item x="572"/>
        <item x="1903"/>
        <item x="717"/>
        <item x="1214"/>
        <item x="1204"/>
        <item x="1192"/>
        <item x="712"/>
        <item x="719"/>
        <item x="1615"/>
        <item x="1617"/>
        <item x="1621"/>
        <item x="676"/>
        <item x="424"/>
        <item x="468"/>
        <item x="476"/>
        <item x="562"/>
        <item x="512"/>
        <item x="661"/>
        <item x="797"/>
        <item x="798"/>
        <item x="734"/>
        <item x="894"/>
        <item x="731"/>
        <item x="732"/>
        <item x="845"/>
        <item x="759"/>
        <item x="756"/>
        <item x="729"/>
        <item x="898"/>
        <item x="1657"/>
        <item x="584"/>
        <item x="1644"/>
        <item x="585"/>
        <item x="1398"/>
        <item x="854"/>
        <item x="946"/>
        <item x="952"/>
        <item x="936"/>
        <item x="945"/>
        <item x="940"/>
        <item x="931"/>
        <item x="957"/>
        <item x="951"/>
        <item x="934"/>
        <item x="955"/>
        <item x="947"/>
        <item x="932"/>
        <item x="507"/>
        <item x="1664"/>
        <item x="1673"/>
        <item x="1624"/>
        <item x="899"/>
        <item x="1348"/>
        <item x="2180"/>
        <item x="16"/>
        <item x="17"/>
        <item x="1332"/>
        <item x="1738"/>
        <item x="1997"/>
        <item x="1582"/>
        <item x="1583"/>
        <item x="1364"/>
        <item x="1365"/>
        <item x="696"/>
        <item x="1616"/>
        <item x="710"/>
        <item x="1314"/>
        <item x="1472"/>
        <item x="1178"/>
        <item x="594"/>
        <item x="736"/>
        <item x="758"/>
        <item x="737"/>
        <item x="755"/>
        <item x="760"/>
        <item x="1353"/>
        <item x="1355"/>
        <item x="1356"/>
        <item x="1180"/>
        <item x="1974"/>
        <item x="605"/>
        <item x="1326"/>
        <item x="414"/>
        <item x="1973"/>
        <item x="1440"/>
        <item x="1441"/>
        <item x="1963"/>
        <item x="1993"/>
        <item x="1460"/>
        <item x="1040"/>
        <item x="1017"/>
        <item x="1207"/>
        <item x="1202"/>
        <item x="1185"/>
        <item x="1168"/>
        <item x="2087"/>
        <item x="1187"/>
        <item x="1424"/>
        <item x="1229"/>
        <item x="1220"/>
        <item x="1224"/>
        <item x="1262"/>
        <item x="1221"/>
        <item x="1261"/>
        <item x="1227"/>
        <item x="1223"/>
        <item x="2085"/>
        <item x="1190"/>
        <item x="2084"/>
        <item x="416"/>
        <item x="1449"/>
        <item x="1222"/>
        <item x="1270"/>
        <item x="1293"/>
        <item x="1276"/>
        <item x="1296"/>
        <item x="1298"/>
        <item x="1278"/>
        <item x="1285"/>
        <item x="1273"/>
        <item x="1284"/>
        <item x="1283"/>
        <item x="1297"/>
        <item x="1272"/>
        <item x="1337"/>
        <item x="418"/>
        <item x="419"/>
        <item x="1339"/>
        <item x="1987"/>
        <item x="1818"/>
        <item x="417"/>
        <item x="1169"/>
        <item x="2083"/>
        <item x="1336"/>
        <item x="1338"/>
        <item x="1482"/>
        <item x="407"/>
        <item x="587"/>
        <item x="573"/>
        <item x="567"/>
        <item x="1581"/>
        <item x="1565"/>
        <item x="1564"/>
        <item x="949"/>
        <item x="958"/>
        <item x="1573"/>
        <item x="1201"/>
        <item x="1593"/>
        <item x="1592"/>
        <item x="1584"/>
        <item x="1566"/>
        <item x="1043"/>
        <item x="1203"/>
        <item x="733"/>
        <item x="163"/>
        <item x="589"/>
        <item x="796"/>
        <item x="843"/>
        <item x="795"/>
        <item x="954"/>
        <item x="941"/>
        <item x="925"/>
        <item x="526"/>
        <item x="1484"/>
        <item x="427"/>
        <item x="1401"/>
        <item x="524"/>
        <item x="765"/>
        <item x="926"/>
        <item x="2136"/>
        <item x="2139"/>
        <item x="2140"/>
        <item x="2138"/>
        <item x="2137"/>
        <item x="2186"/>
        <item x="2185"/>
        <item x="2184"/>
        <item x="2155"/>
        <item x="2160"/>
        <item x="2170"/>
        <item x="2179"/>
        <item x="2183"/>
        <item x="2157"/>
        <item x="2156"/>
        <item x="2158"/>
        <item x="2142"/>
        <item x="2147"/>
        <item x="2146"/>
        <item x="2144"/>
        <item x="2141"/>
        <item x="2150"/>
        <item x="2152"/>
        <item x="2151"/>
        <item x="2145"/>
        <item x="2143"/>
        <item x="2148"/>
        <item x="237"/>
        <item x="119"/>
        <item x="215"/>
        <item x="126"/>
        <item x="2149"/>
        <item x="124"/>
        <item x="141"/>
        <item x="235"/>
        <item x="135"/>
        <item x="2153"/>
        <item x="204"/>
        <item x="120"/>
        <item x="217"/>
        <item x="1905"/>
        <item x="1865"/>
        <item x="2121"/>
        <item x="1740"/>
        <item x="2133"/>
        <item x="637"/>
        <item x="1470"/>
        <item x="1159"/>
        <item x="1138"/>
        <item x="1151"/>
        <item x="1152"/>
        <item x="1162"/>
        <item x="1078"/>
        <item x="1084"/>
        <item x="1076"/>
        <item x="1096"/>
        <item x="1081"/>
        <item x="1068"/>
        <item x="1070"/>
        <item x="206"/>
        <item x="205"/>
        <item x="210"/>
        <item x="207"/>
        <item x="1113"/>
        <item x="1132"/>
        <item x="1128"/>
        <item x="1062"/>
        <item x="1058"/>
        <item x="1061"/>
        <item x="1060"/>
        <item x="1056"/>
        <item x="1059"/>
        <item x="1057"/>
        <item x="1054"/>
        <item x="1055"/>
        <item x="159"/>
        <item x="193"/>
        <item x="162"/>
        <item x="180"/>
        <item x="169"/>
        <item x="170"/>
        <item x="181"/>
        <item x="168"/>
        <item x="1044"/>
        <item x="1067"/>
        <item x="1091"/>
        <item x="1102"/>
        <item x="1103"/>
        <item x="1105"/>
        <item x="1116"/>
        <item x="1129"/>
        <item x="158"/>
        <item x="153"/>
        <item x="151"/>
        <item x="1618"/>
        <item x="226"/>
        <item x="131"/>
        <item x="569"/>
        <item x="156"/>
        <item x="154"/>
        <item x="1052"/>
        <item x="1050"/>
        <item x="1051"/>
        <item x="1046"/>
        <item x="1048"/>
        <item x="1045"/>
        <item x="1073"/>
        <item x="664"/>
        <item x="1604"/>
        <item x="1602"/>
        <item x="1603"/>
        <item x="708"/>
        <item x="666"/>
        <item x="671"/>
        <item x="668"/>
        <item x="1661"/>
        <item x="851"/>
        <item x="1902"/>
        <item x="1211"/>
        <item x="1274"/>
        <item x="1209"/>
        <item x="1032"/>
        <item x="268"/>
        <item x="371"/>
        <item x="421"/>
        <item x="379"/>
        <item x="425"/>
        <item x="378"/>
        <item x="376"/>
        <item x="367"/>
        <item x="420"/>
        <item x="423"/>
        <item x="276"/>
        <item x="1269"/>
        <item x="1194"/>
        <item x="1281"/>
        <item x="422"/>
        <item x="491"/>
        <item x="477"/>
        <item x="469"/>
        <item x="486"/>
        <item x="467"/>
        <item x="478"/>
        <item x="492"/>
        <item x="496"/>
        <item x="495"/>
        <item x="475"/>
        <item x="506"/>
        <item x="1652"/>
        <item x="574"/>
        <item x="502"/>
        <item x="560"/>
        <item x="571"/>
        <item x="511"/>
        <item x="563"/>
        <item x="566"/>
        <item x="509"/>
        <item x="1729"/>
        <item x="1662"/>
        <item x="579"/>
        <item x="942"/>
        <item x="939"/>
        <item x="1749"/>
        <item x="1828"/>
        <item x="1350"/>
        <item x="413"/>
        <item x="1962"/>
        <item x="1506"/>
        <item x="1598"/>
        <item x="1550"/>
        <item x="1478"/>
        <item x="1477"/>
        <item x="1589"/>
        <item x="1542"/>
        <item x="1530"/>
        <item x="793"/>
        <item x="2086"/>
        <item x="1459"/>
        <item x="1181"/>
        <item x="933"/>
        <item x="943"/>
        <item x="937"/>
        <item x="1972"/>
        <item x="1195"/>
        <item x="1018"/>
        <item x="1461"/>
        <item x="1462"/>
        <item x="1186"/>
        <item x="1975"/>
        <item x="1216"/>
        <item x="1217"/>
        <item x="1219"/>
        <item x="1218"/>
        <item x="1019"/>
        <item x="1558"/>
        <item x="1553"/>
        <item x="1554"/>
        <item x="1555"/>
        <item x="1543"/>
        <item x="1507"/>
        <item x="1576"/>
        <item x="1586"/>
        <item x="516"/>
        <item x="561"/>
        <item x="568"/>
        <item x="553"/>
        <item x="551"/>
        <item x="1577"/>
        <item x="1570"/>
        <item x="1569"/>
        <item x="1587"/>
        <item x="1588"/>
        <item x="576"/>
        <item x="482"/>
        <item x="1572"/>
        <item x="1580"/>
        <item x="1559"/>
        <item x="1561"/>
        <item x="1562"/>
        <item x="577"/>
        <item x="630"/>
        <item x="633"/>
        <item x="634"/>
        <item x="636"/>
        <item x="640"/>
        <item x="641"/>
        <item x="1579"/>
        <item x="1552"/>
        <item x="1560"/>
        <item x="1578"/>
        <item x="575"/>
        <item x="639"/>
        <item x="660"/>
        <item x="631"/>
        <item x="345"/>
        <item x="346"/>
        <item x="355"/>
        <item x="357"/>
        <item x="1415"/>
        <item x="358"/>
        <item x="314"/>
        <item x="308"/>
        <item x="315"/>
        <item x="353"/>
        <item x="354"/>
        <item x="356"/>
        <item x="339"/>
        <item x="347"/>
        <item x="362"/>
        <item x="1649"/>
        <item x="1646"/>
        <item x="38"/>
        <item x="322"/>
        <item x="324"/>
        <item x="333"/>
        <item x="361"/>
        <item x="331"/>
        <item x="320"/>
        <item x="321"/>
        <item x="1881"/>
        <item x="306"/>
        <item x="307"/>
        <item x="303"/>
        <item x="304"/>
        <item x="344"/>
        <item x="363"/>
        <item x="348"/>
        <item x="351"/>
        <item x="338"/>
        <item x="343"/>
        <item x="341"/>
        <item x="350"/>
        <item x="349"/>
        <item x="340"/>
        <item x="1369"/>
        <item x="269"/>
        <item x="531"/>
        <item x="329"/>
        <item x="330"/>
        <item x="310"/>
        <item x="311"/>
        <item x="312"/>
        <item x="313"/>
        <item x="316"/>
        <item x="317"/>
        <item x="318"/>
        <item x="319"/>
        <item x="309"/>
        <item x="352"/>
        <item x="305"/>
        <item x="953"/>
        <item x="323"/>
        <item x="334"/>
        <item x="342"/>
        <item x="359"/>
        <item x="360"/>
        <item x="1827"/>
        <item x="1410"/>
        <item x="1794"/>
        <item x="332"/>
        <item x="335"/>
        <item x="336"/>
        <item x="325"/>
        <item x="1101"/>
        <item x="1098"/>
        <item x="326"/>
        <item x="364"/>
        <item x="337"/>
        <item x="365"/>
        <item x="328"/>
        <item x="327"/>
        <item x="1896"/>
        <item x="1416"/>
        <item x="1171"/>
        <item x="1417"/>
        <item x="1898"/>
        <item x="277"/>
        <item x="278"/>
        <item x="281"/>
        <item x="287"/>
        <item x="1764"/>
        <item x="292"/>
        <item x="280"/>
        <item x="1257"/>
        <item x="296"/>
        <item x="297"/>
        <item x="299"/>
        <item x="300"/>
        <item x="301"/>
        <item x="283"/>
        <item x="288"/>
        <item x="290"/>
        <item x="1508"/>
        <item x="1418"/>
        <item x="1509"/>
        <item x="1514"/>
        <item x="1520"/>
        <item x="1526"/>
        <item x="1515"/>
        <item x="1521"/>
        <item x="1533"/>
        <item x="1534"/>
        <item x="208"/>
        <item x="220"/>
        <item x="212"/>
        <item x="1119"/>
        <item x="222"/>
        <item x="221"/>
        <item x="2111"/>
        <item x="1645"/>
        <item x="490"/>
        <item x="1826"/>
        <item x="1038"/>
        <item x="41"/>
        <item x="1425"/>
        <item x="663"/>
        <item x="164"/>
        <item x="178"/>
        <item x="179"/>
        <item x="1933"/>
        <item x="219"/>
        <item x="1286"/>
        <item x="2038"/>
        <item x="1264"/>
        <item x="470"/>
        <item x="1374"/>
        <item x="682"/>
        <item x="683"/>
        <item x="669"/>
        <item x="1518"/>
        <item x="1522"/>
        <item x="1532"/>
        <item x="1655"/>
        <item x="1659"/>
        <item x="1037"/>
        <item x="1383"/>
        <item x="2050"/>
        <item x="1172"/>
        <item x="1596"/>
        <item x="1595"/>
        <item x="1665"/>
        <item x="679"/>
        <item x="1594"/>
        <item x="1505"/>
        <item x="1737"/>
        <item x="1996"/>
        <item x="503"/>
        <item x="1021"/>
        <item x="2109"/>
        <item x="578"/>
        <item x="1322"/>
        <item x="1981"/>
        <item x="604"/>
        <item x="1982"/>
        <item x="1995"/>
        <item x="394"/>
        <item x="395"/>
        <item x="1324"/>
        <item x="1325"/>
        <item x="2036"/>
        <item x="2020"/>
        <item x="2022"/>
        <item x="2024"/>
        <item x="2028"/>
        <item x="2042"/>
        <item x="2043"/>
        <item x="2099"/>
        <item x="1357"/>
        <item x="1456"/>
        <item x="1968"/>
        <item x="2029"/>
        <item x="1964"/>
        <item x="1362"/>
        <item x="1366"/>
        <item x="1976"/>
        <item x="1977"/>
        <item x="1342"/>
        <item x="1452"/>
        <item x="1884"/>
        <item x="2113"/>
        <item x="2126"/>
        <item x="2117"/>
        <item x="1967"/>
        <item x="1343"/>
        <item x="1344"/>
        <item x="1966"/>
        <item x="1453"/>
        <item x="1340"/>
        <item x="2168"/>
        <item x="2169"/>
        <item x="2172"/>
        <item x="2175"/>
        <item x="1333"/>
        <item x="1335"/>
        <item x="1173"/>
        <item x="1334"/>
        <item x="2171"/>
        <item x="1969"/>
        <item x="121"/>
        <item x="122"/>
        <item x="1183"/>
        <item x="1345"/>
        <item x="238"/>
        <item x="244"/>
        <item x="1970"/>
        <item x="1455"/>
        <item x="241"/>
        <item x="273"/>
        <item x="260"/>
        <item x="1184"/>
        <item x="1175"/>
        <item x="642"/>
        <item x="645"/>
        <item x="1020"/>
        <item x="1282"/>
        <item x="1666"/>
        <item x="167"/>
        <item x="1656"/>
        <item x="47"/>
        <item x="46"/>
        <item x="45"/>
        <item x="44"/>
        <item x="43"/>
        <item x="42"/>
        <item x="1427"/>
        <item x="1432"/>
        <item x="1929"/>
        <item x="1800"/>
        <item x="53"/>
        <item x="52"/>
        <item x="51"/>
        <item x="50"/>
        <item x="49"/>
        <item x="56"/>
        <item x="55"/>
        <item x="54"/>
        <item x="2068"/>
        <item x="1301"/>
        <item x="58"/>
        <item x="57"/>
        <item x="383"/>
        <item x="1433"/>
        <item x="79"/>
        <item x="80"/>
        <item x="81"/>
        <item x="82"/>
        <item x="83"/>
        <item x="2062"/>
        <item x="1182"/>
        <item x="1792"/>
        <item x="2074"/>
        <item x="84"/>
        <item x="85"/>
        <item x="86"/>
        <item x="87"/>
        <item x="88"/>
        <item x="1422"/>
        <item x="1801"/>
        <item x="2063"/>
        <item x="89"/>
        <item x="598"/>
        <item x="1436"/>
        <item x="1802"/>
        <item x="90"/>
        <item x="91"/>
        <item x="92"/>
        <item x="1313"/>
        <item x="1960"/>
        <item x="2065"/>
        <item x="93"/>
        <item x="1803"/>
        <item x="1110"/>
        <item x="479"/>
        <item x="1288"/>
        <item x="2052"/>
        <item x="137"/>
        <item x="2044"/>
        <item x="264"/>
        <item x="1206"/>
        <item x="1122"/>
        <item x="1120"/>
        <item x="1125"/>
        <item x="1108"/>
        <item x="1117"/>
        <item x="1130"/>
        <item x="127"/>
        <item x="1118"/>
        <item x="1123"/>
        <item x="1121"/>
        <item x="2047"/>
        <item x="1165"/>
        <item x="1126"/>
        <item x="191"/>
        <item x="1133"/>
        <item x="187"/>
        <item x="930"/>
        <item x="950"/>
        <item x="485"/>
        <item x="956"/>
        <item x="1263"/>
        <item x="1821"/>
        <item x="1819"/>
        <item x="2097"/>
        <item x="1205"/>
        <item x="1277"/>
        <item x="190"/>
        <item x="1279"/>
        <item x="1112"/>
        <item x="1160"/>
        <item x="229"/>
        <item x="125"/>
        <item x="1287"/>
        <item x="1372"/>
        <item x="2051"/>
        <item x="1377"/>
        <item x="1199"/>
        <item x="1379"/>
        <item x="1613"/>
        <item x="4"/>
        <item x="176"/>
        <item x="1421"/>
        <item x="1728"/>
        <item x="1500"/>
        <item x="1420"/>
        <item x="1504"/>
        <item x="5"/>
        <item x="387"/>
        <item x="586"/>
        <item x="6"/>
        <item x="7"/>
        <item x="1642"/>
        <item x="583"/>
        <item x="648"/>
        <item x="657"/>
        <item x="2128"/>
        <item x="1983"/>
        <item x="388"/>
        <item x="144"/>
        <item x="1464"/>
        <item x="593"/>
        <item x="1899"/>
        <item x="2013"/>
        <item x="2014"/>
        <item x="2004"/>
        <item x="2001"/>
        <item x="1670"/>
        <item x="1872"/>
        <item x="2132"/>
        <item x="1882"/>
        <item x="1879"/>
        <item x="1878"/>
        <item x="1876"/>
        <item x="1869"/>
        <item x="1191"/>
        <item x="1648"/>
        <item x="1877"/>
        <item x="1225"/>
        <item x="644"/>
        <item x="652"/>
        <item x="655"/>
        <item x="847"/>
        <item x="1196"/>
        <item x="1198"/>
        <item x="2027"/>
        <item x="2034"/>
        <item x="2098"/>
        <item x="2033"/>
        <item x="2025"/>
        <item x="1156"/>
        <item x="646"/>
        <item x="1141"/>
        <item x="735"/>
        <item x="844"/>
        <item x="650"/>
        <item x="2106"/>
        <item x="2114"/>
        <item x="2112"/>
        <item x="2023"/>
        <item x="67"/>
        <item x="66"/>
        <item x="601"/>
        <item x="1980"/>
        <item x="2059"/>
        <item x="1797"/>
        <item x="1791"/>
        <item x="68"/>
        <item x="69"/>
        <item x="391"/>
        <item x="2067"/>
        <item x="74"/>
        <item x="75"/>
        <item x="76"/>
        <item x="2161"/>
        <item x="2064"/>
        <item x="78"/>
        <item x="77"/>
        <item x="390"/>
        <item x="1445"/>
        <item x="73"/>
        <item x="1809"/>
        <item x="392"/>
        <item x="2104"/>
        <item x="2110"/>
        <item x="1213"/>
        <item x="1641"/>
        <item x="504"/>
        <item x="1485"/>
        <item x="1486"/>
        <item x="1938"/>
        <item x="1385"/>
        <item x="1939"/>
        <item x="1030"/>
        <item x="1487"/>
        <item x="1940"/>
        <item x="1035"/>
        <item x="525"/>
        <item x="769"/>
        <item x="1022"/>
        <item x="519"/>
        <item x="1027"/>
        <item x="428"/>
        <item x="1491"/>
        <item x="1266"/>
        <item x="1023"/>
        <item x="1381"/>
        <item x="1489"/>
        <item x="1386"/>
        <item x="1488"/>
        <item x="1024"/>
        <item x="1483"/>
        <item x="430"/>
        <item x="426"/>
        <item x="1028"/>
        <item x="429"/>
        <item x="1029"/>
        <item x="520"/>
        <item x="770"/>
        <item x="1490"/>
        <item x="768"/>
        <item x="1935"/>
        <item x="929"/>
        <item x="1080"/>
        <item x="1082"/>
        <item x="1092"/>
        <item x="1628"/>
        <item x="1069"/>
        <item x="1079"/>
        <item x="680"/>
        <item x="686"/>
        <item x="1629"/>
        <item x="1600"/>
        <item x="699"/>
        <item x="701"/>
        <item x="678"/>
        <item x="1630"/>
        <item x="1093"/>
        <item x="532"/>
        <item x="533"/>
        <item x="1083"/>
        <item x="687"/>
        <item x="684"/>
        <item x="1099"/>
        <item x="702"/>
        <item x="1085"/>
        <item x="1077"/>
        <item x="1100"/>
        <item x="1075"/>
        <item x="703"/>
        <item x="1626"/>
        <item x="704"/>
        <item x="1090"/>
        <item x="1094"/>
        <item x="688"/>
        <item x="689"/>
        <item x="534"/>
        <item x="1934"/>
        <item x="1502"/>
        <item x="1669"/>
        <item x="1341"/>
        <item x="1451"/>
        <item x="1450"/>
        <item x="1965"/>
        <item x="2030"/>
        <item x="2035"/>
        <item x="2040"/>
        <item x="1431"/>
        <item x="603"/>
        <item x="1796"/>
        <item x="382"/>
        <item x="129"/>
        <item x="1510"/>
        <item x="132"/>
        <item x="2105"/>
        <item x="1166"/>
        <item x="564"/>
        <item x="1434"/>
        <item x="1435"/>
        <item x="685"/>
        <item x="595"/>
        <item x="2049"/>
        <item x="2108"/>
        <item x="960"/>
        <item x="1243"/>
        <item x="1442"/>
        <item x="1443"/>
        <item x="1444"/>
        <item x="1446"/>
        <item x="1447"/>
        <item x="1454"/>
        <item x="1750"/>
        <item x="1751"/>
        <item x="895"/>
        <item x="1923"/>
        <item x="2018"/>
        <item x="2019"/>
        <item x="2021"/>
        <item x="2026"/>
        <item x="2031"/>
        <item x="2046"/>
        <item x="2061"/>
        <item x="2048"/>
        <item x="2037"/>
        <item x="2102"/>
        <item x="961"/>
        <item x="1688"/>
        <item x="1719"/>
        <item x="1015"/>
        <item x="530"/>
        <item x="1921"/>
        <item x="1922"/>
        <item x="145"/>
        <item x="1941"/>
        <item x="457"/>
        <item x="458"/>
        <item x="1249"/>
        <item x="1689"/>
        <item x="1690"/>
        <item x="1709"/>
        <item x="1710"/>
        <item x="1702"/>
        <item x="2078"/>
        <item x="1937"/>
        <item x="459"/>
        <item x="771"/>
        <item x="143"/>
        <item x="460"/>
        <item x="545"/>
        <item x="546"/>
        <item x="775"/>
        <item x="1239"/>
        <item x="856"/>
        <item x="1691"/>
        <item x="965"/>
        <item x="1692"/>
        <item x="963"/>
        <item x="462"/>
        <item x="772"/>
        <item x="1236"/>
        <item x="1956"/>
        <item x="461"/>
        <item x="1914"/>
        <item x="1942"/>
        <item x="538"/>
        <item x="910"/>
        <item x="1234"/>
        <item x="902"/>
        <item x="537"/>
        <item x="1679"/>
        <item x="966"/>
        <item x="967"/>
        <item x="1693"/>
        <item x="1696"/>
        <item x="1698"/>
        <item x="1713"/>
        <item x="1761"/>
        <item x="968"/>
        <item x="969"/>
        <item x="1694"/>
        <item x="1695"/>
        <item x="1711"/>
        <item x="1712"/>
        <item x="1697"/>
        <item x="1760"/>
        <item x="1762"/>
        <item x="1763"/>
        <item x="1830"/>
        <item x="1831"/>
        <item x="1832"/>
        <item x="1786"/>
        <item x="1784"/>
        <item x="463"/>
        <item x="1242"/>
        <item x="542"/>
        <item x="543"/>
        <item x="1789"/>
        <item x="1787"/>
        <item x="1411"/>
        <item x="971"/>
        <item x="978"/>
        <item x="868"/>
        <item x="1766"/>
        <item x="863"/>
        <item x="1833"/>
        <item x="1767"/>
        <item x="1699"/>
        <item x="1752"/>
        <item x="1765"/>
        <item x="986"/>
        <item x="981"/>
        <item x="1714"/>
        <item x="991"/>
        <item x="972"/>
        <item x="970"/>
        <item x="876"/>
        <item x="912"/>
        <item x="1233"/>
        <item x="780"/>
        <item x="781"/>
        <item x="778"/>
        <item x="1237"/>
        <item x="1916"/>
        <item x="1516"/>
        <item x="1745"/>
        <item x="1823"/>
        <item x="1748"/>
        <item x="1527"/>
        <item x="2130"/>
        <item x="240"/>
        <item x="1517"/>
        <item x="1523"/>
        <item x="1894"/>
        <item x="1874"/>
        <item x="1883"/>
        <item x="251"/>
        <item x="1528"/>
        <item x="1519"/>
        <item x="1511"/>
        <item x="1513"/>
        <item x="1747"/>
        <item x="1529"/>
        <item x="1512"/>
        <item x="1531"/>
        <item x="2003"/>
        <item x="2015"/>
        <item x="1541"/>
        <item x="2008"/>
        <item x="2045"/>
        <item x="2053"/>
        <item x="2006"/>
        <item x="1890"/>
        <item x="1597"/>
        <item x="2107"/>
        <item x="1537"/>
        <item x="1544"/>
        <item x="1535"/>
        <item x="1536"/>
        <item x="1524"/>
        <item x="1525"/>
        <item x="1539"/>
        <item x="2103"/>
        <item x="265"/>
        <item x="1428"/>
        <item x="1457"/>
        <item x="1347"/>
        <item x="1176"/>
        <item x="1346"/>
        <item x="275"/>
        <item x="372"/>
        <item x="375"/>
        <item x="377"/>
        <item x="374"/>
        <item x="373"/>
        <item x="1790"/>
        <item x="489"/>
        <item x="499"/>
        <item x="1403"/>
        <item x="1404"/>
        <item x="256"/>
        <item x="2009"/>
        <item x="1497"/>
        <item x="1660"/>
        <item x="1891"/>
        <item x="2129"/>
        <item x="1733"/>
        <item x="2131"/>
        <item x="481"/>
        <item x="1546"/>
        <item x="1567"/>
        <item x="1545"/>
        <item x="1538"/>
        <item x="2164"/>
        <item x="2159"/>
        <item x="2173"/>
        <item x="2162"/>
        <item x="2182"/>
        <item x="2101"/>
        <item x="2120"/>
        <item x="2127"/>
        <item x="2116"/>
        <item x="2115"/>
        <item x="2100"/>
        <item x="1193"/>
        <item x="1671"/>
        <item x="2124"/>
        <item x="1680"/>
        <item x="877"/>
        <item x="996"/>
        <item x="994"/>
        <item x="1677"/>
        <item x="995"/>
        <item x="979"/>
        <item x="1769"/>
        <item x="1834"/>
        <item x="878"/>
        <item x="1715"/>
        <item x="1753"/>
        <item x="1682"/>
        <item x="993"/>
        <item x="1768"/>
        <item x="1835"/>
        <item x="1031"/>
        <item x="918"/>
        <item x="927"/>
        <item x="928"/>
        <item x="431"/>
        <item x="432"/>
        <item x="433"/>
        <item x="1936"/>
        <item x="1025"/>
        <item x="1026"/>
        <item x="1496"/>
        <item x="434"/>
        <item x="521"/>
        <item x="783"/>
        <item x="784"/>
        <item x="901"/>
        <item x="1495"/>
        <item x="1798"/>
        <item x="1961"/>
        <item x="410"/>
        <item x="98"/>
        <item x="99"/>
        <item x="100"/>
        <item x="101"/>
        <item x="415"/>
        <item x="1311"/>
        <item x="1426"/>
        <item x="1799"/>
        <item x="1310"/>
        <item x="2082"/>
        <item x="1300"/>
        <item x="96"/>
        <item x="94"/>
        <item x="95"/>
        <item x="97"/>
        <item x="1423"/>
        <item x="1627"/>
        <item x="698"/>
        <item x="1633"/>
        <item x="209"/>
        <item x="1634"/>
        <item x="1635"/>
        <item x="1087"/>
        <item x="1631"/>
        <item x="1632"/>
        <item x="1097"/>
        <item x="1086"/>
        <item x="1095"/>
        <item x="1280"/>
        <item x="1210"/>
        <item x="233"/>
        <item x="1016"/>
        <item x="1164"/>
        <item x="629"/>
        <item x="1376"/>
        <item x="1367"/>
        <item x="1150"/>
        <item x="1136"/>
        <item x="1144"/>
        <item x="1148"/>
        <item x="1289"/>
        <item x="1140"/>
        <item x="911"/>
        <item x="1396"/>
        <item x="1945"/>
        <item x="779"/>
        <item x="1915"/>
        <item x="464"/>
        <item x="777"/>
        <item x="1917"/>
        <item x="544"/>
        <item x="2118"/>
        <item x="722"/>
        <item x="1154"/>
        <item x="1145"/>
        <item x="1137"/>
        <item x="1149"/>
        <item x="1142"/>
        <item x="1157"/>
        <item x="1135"/>
        <item x="1143"/>
        <item x="234"/>
        <item x="192"/>
        <item x="1215"/>
        <item x="197"/>
        <item x="505"/>
        <item x="195"/>
        <item x="196"/>
        <item x="214"/>
        <item x="2039"/>
        <item x="198"/>
        <item x="500"/>
        <item x="1651"/>
        <item x="2119"/>
        <item x="1873"/>
        <item x="139"/>
        <item x="2122"/>
        <item x="1870"/>
        <item x="2016"/>
        <item x="2166"/>
        <item x="2174"/>
        <item x="2176"/>
        <item x="2181"/>
        <item x="2177"/>
        <item x="2187"/>
        <item x="2163"/>
        <item x="2165"/>
        <item x="1674"/>
        <item x="2167"/>
        <item x="1730"/>
        <item x="1868"/>
        <item x="1861"/>
        <item x="1744"/>
        <item x="1875"/>
        <item x="1731"/>
        <item x="1743"/>
        <item x="1820"/>
        <item x="1739"/>
        <item x="1746"/>
        <item x="1880"/>
        <item x="1667"/>
        <item x="1732"/>
        <item x="1822"/>
        <item x="1866"/>
        <item x="1755"/>
        <item x="1706"/>
        <item x="1756"/>
        <item x="1681"/>
        <item x="848"/>
        <item x="850"/>
        <item x="849"/>
        <item x="745"/>
        <item x="746"/>
        <item x="441"/>
        <item x="442"/>
        <item x="1251"/>
        <item x="1380"/>
        <item x="1918"/>
        <item x="443"/>
        <item x="541"/>
        <item x="728"/>
        <item x="1250"/>
        <item x="1931"/>
        <item x="1932"/>
        <item x="1074"/>
        <item x="1071"/>
        <item x="1636"/>
        <item x="690"/>
        <item x="1089"/>
        <item x="1088"/>
        <item x="1637"/>
        <item x="1571"/>
        <item x="1668"/>
        <item x="1212"/>
        <item x="1736"/>
        <item x="231"/>
        <item x="1825"/>
        <item x="1373"/>
        <item x="1371"/>
        <item x="1871"/>
        <item x="396"/>
        <item x="412"/>
        <item x="599"/>
        <item x="611"/>
        <item x="1986"/>
        <item x="1971"/>
        <item x="474"/>
        <item x="473"/>
        <item x="368"/>
        <item x="472"/>
        <item x="483"/>
        <item x="1349"/>
        <item x="1315"/>
        <item x="1793"/>
        <item x="105"/>
        <item x="106"/>
        <item x="107"/>
        <item x="1474"/>
        <item x="411"/>
        <item x="102"/>
        <item x="1930"/>
        <item x="104"/>
        <item x="103"/>
        <item x="108"/>
        <item x="242"/>
        <item x="203"/>
        <item x="133"/>
        <item x="2178"/>
        <item x="230"/>
        <item x="1177"/>
        <item x="1174"/>
        <item x="1351"/>
        <item x="1352"/>
        <item x="508"/>
        <item x="514"/>
        <item x="510"/>
        <item x="513"/>
        <item x="552"/>
        <item x="582"/>
        <item x="565"/>
        <item x="501"/>
        <item x="248"/>
        <item x="2041"/>
        <item x="1268"/>
        <item x="177"/>
        <item x="224"/>
        <item x="480"/>
        <item x="211"/>
        <item x="1041"/>
        <item x="213"/>
        <item x="853"/>
        <item x="194"/>
        <item x="799"/>
        <item x="654"/>
        <item x="1161"/>
        <item x="1158"/>
        <item x="730"/>
        <item x="1146"/>
        <item x="1134"/>
        <item x="1153"/>
        <item x="1147"/>
        <item x="1139"/>
        <item x="1329"/>
        <item x="1862"/>
        <item x="1999"/>
        <item x="1892"/>
        <item x="1886"/>
        <item x="1904"/>
        <item x="1155"/>
        <item x="1889"/>
        <item x="1895"/>
        <item x="725"/>
        <item x="1405"/>
        <item x="726"/>
        <item x="727"/>
        <item x="444"/>
        <item x="1259"/>
        <item x="1260"/>
        <item x="2017"/>
        <item x="588"/>
        <item x="691"/>
        <item x="681"/>
        <item x="1638"/>
        <item x="199"/>
        <item x="1368"/>
        <item x="1438"/>
        <item x="1437"/>
        <item x="109"/>
        <item x="2056"/>
        <item x="1439"/>
        <item x="110"/>
        <item x="2077"/>
        <item x="1330"/>
        <item x="1475"/>
        <item x="1476"/>
        <item x="614"/>
        <item x="2079"/>
        <item x="1984"/>
        <item x="1985"/>
        <item x="185"/>
        <item x="155"/>
        <item x="1232"/>
        <item x="1893"/>
        <item x="1331"/>
        <item x="369"/>
        <item x="370"/>
        <item x="1498"/>
        <item x="140"/>
        <item x="662"/>
        <item x="142"/>
        <item x="225"/>
        <item x="136"/>
        <item x="232"/>
        <item x="216"/>
        <item x="138"/>
        <item x="228"/>
        <item x="200"/>
        <item x="227"/>
        <item x="146"/>
        <item x="134"/>
        <item x="201"/>
        <item x="1676"/>
        <item x="581"/>
        <item x="1897"/>
        <item x="1888"/>
        <item x="1887"/>
        <item x="1885"/>
        <item x="2002"/>
        <item x="1901"/>
        <item x="2000"/>
        <item x="72"/>
        <item x="71"/>
        <item x="70"/>
        <item x="1771"/>
        <item x="984"/>
        <item x="864"/>
        <item x="887"/>
        <item x="879"/>
        <item x="983"/>
        <item x="1770"/>
        <item x="1855"/>
        <item x="980"/>
        <item x="982"/>
        <item x="865"/>
        <item x="1856"/>
        <item x="1772"/>
        <item x="1836"/>
        <item x="1788"/>
        <item x="913"/>
        <item x="1253"/>
        <item x="1947"/>
        <item x="535"/>
        <item x="776"/>
        <item x="914"/>
        <item x="1948"/>
        <item x="700"/>
        <item x="714"/>
        <item x="1104"/>
        <item x="1548"/>
        <item x="1556"/>
        <item x="1568"/>
        <item x="1547"/>
        <item x="1549"/>
        <item x="250"/>
        <item x="267"/>
        <item x="245"/>
        <item x="236"/>
        <item x="2069"/>
        <item x="1465"/>
        <item x="1959"/>
        <item x="1302"/>
        <item x="606"/>
        <item x="111"/>
        <item x="1354"/>
        <item x="1458"/>
        <item x="1179"/>
        <item x="596"/>
        <item x="591"/>
        <item x="590"/>
        <item x="628"/>
        <item x="487"/>
        <item x="112"/>
        <item x="113"/>
        <item x="2070"/>
        <item x="623"/>
        <item x="1466"/>
        <item x="1430"/>
        <item x="114"/>
        <item x="115"/>
        <item x="116"/>
        <item x="2066"/>
        <item x="117"/>
        <item x="118"/>
        <item x="189"/>
        <item x="186"/>
        <item x="188"/>
        <item x="1294"/>
        <item x="1111"/>
        <item x="1124"/>
        <item x="1106"/>
        <item x="1131"/>
        <item x="1115"/>
        <item x="1114"/>
        <item x="1107"/>
        <item x="257"/>
        <item x="259"/>
        <item x="1653"/>
        <item x="1400"/>
        <item x="921"/>
        <item x="437"/>
        <item x="435"/>
        <item x="1493"/>
        <item x="782"/>
        <item x="1492"/>
        <item x="522"/>
        <item x="919"/>
        <item x="171"/>
        <item x="1063"/>
        <item x="173"/>
        <item x="174"/>
        <item x="172"/>
        <item x="175"/>
        <item x="1066"/>
        <item x="1064"/>
        <item x="1065"/>
        <item x="747"/>
        <item x="748"/>
        <item x="749"/>
        <item x="866"/>
        <item x="1849"/>
        <item x="1850"/>
        <item x="1851"/>
        <item x="62"/>
        <item x="63"/>
        <item x="64"/>
        <item x="65"/>
        <item x="60"/>
        <item x="61"/>
        <item x="1252"/>
        <item x="465"/>
        <item x="1949"/>
        <item x="529"/>
        <item x="1387"/>
        <item x="536"/>
        <item x="915"/>
        <item x="1238"/>
        <item x="1574"/>
        <item x="1540"/>
        <item x="1557"/>
        <item x="1551"/>
        <item x="380"/>
        <item x="366"/>
        <item x="1919"/>
        <item x="1957"/>
        <item x="183"/>
        <item x="182"/>
        <item x="515"/>
        <item x="559"/>
        <item x="1397"/>
        <item x="852"/>
        <item x="896"/>
        <item x="839"/>
        <item x="842"/>
        <item x="1413"/>
        <item x="1785"/>
        <item x="1407"/>
        <item x="1406"/>
        <item x="291"/>
        <item x="1408"/>
        <item x="282"/>
        <item x="279"/>
        <item x="900"/>
        <item x="962"/>
        <item x="547"/>
        <item x="774"/>
        <item x="1409"/>
        <item x="289"/>
        <item x="302"/>
        <item x="293"/>
        <item x="285"/>
        <item x="286"/>
        <item x="1829"/>
        <item x="295"/>
        <item x="294"/>
        <item x="284"/>
        <item x="298"/>
        <item x="857"/>
        <item x="1716"/>
        <item x="59"/>
        <item x="1258"/>
        <item x="1678"/>
        <item x="1700"/>
        <item x="8"/>
        <item x="9"/>
        <item x="10"/>
        <item x="11"/>
        <item x="12"/>
        <item x="1244"/>
        <item x="750"/>
        <item x="738"/>
        <item x="1683"/>
        <item x="1852"/>
        <item x="1773"/>
        <item x="1853"/>
        <item x="1684"/>
        <item x="1685"/>
        <item x="1776"/>
        <item x="871"/>
        <item x="873"/>
        <item x="1775"/>
        <item x="1717"/>
        <item x="867"/>
        <item x="985"/>
        <item x="869"/>
        <item x="870"/>
        <item x="888"/>
        <item x="1774"/>
        <item x="988"/>
        <item x="989"/>
        <item x="751"/>
        <item x="752"/>
        <item x="872"/>
        <item x="987"/>
        <item x="13"/>
        <item x="14"/>
        <item x="454"/>
        <item x="539"/>
        <item x="540"/>
        <item x="1907"/>
        <item x="1943"/>
        <item x="456"/>
        <item x="1240"/>
        <item x="1951"/>
        <item x="1950"/>
        <item x="916"/>
        <item x="1920"/>
        <item x="455"/>
        <item x="1254"/>
        <item x="1241"/>
        <item x="1011"/>
        <item x="1012"/>
        <item x="1777"/>
        <item x="889"/>
        <item x="891"/>
        <item x="1718"/>
        <item x="992"/>
        <item x="990"/>
        <item x="875"/>
        <item x="892"/>
        <item x="893"/>
        <item x="1687"/>
        <item x="1703"/>
        <item x="1854"/>
        <item x="874"/>
        <item x="890"/>
        <item x="1013"/>
        <item x="1686"/>
        <item x="903"/>
        <item x="554"/>
        <item x="15"/>
        <item x="904"/>
        <item x="905"/>
        <item x="558"/>
        <item x="1245"/>
        <item x="1388"/>
        <item x="450"/>
        <item x="906"/>
        <item x="1908"/>
        <item x="740"/>
        <item x="739"/>
        <item x="741"/>
        <item x="1412"/>
        <item x="859"/>
        <item x="860"/>
        <item x="880"/>
        <item x="882"/>
        <item x="976"/>
        <item x="1003"/>
        <item x="1758"/>
        <item x="1838"/>
        <item x="1841"/>
        <item x="1842"/>
        <item x="861"/>
        <item x="975"/>
        <item x="881"/>
        <item x="974"/>
        <item x="1002"/>
        <item x="1004"/>
        <item x="1707"/>
        <item x="1708"/>
        <item x="1757"/>
        <item x="1839"/>
        <item x="1840"/>
        <item x="1843"/>
        <item x="973"/>
        <item x="1001"/>
        <item x="742"/>
        <item x="743"/>
        <item x="1414"/>
        <item x="744"/>
        <item x="1994"/>
        <item x="790"/>
        <item x="517"/>
        <item x="518"/>
        <item x="1928"/>
        <item x="1913"/>
        <item x="445"/>
        <item x="446"/>
        <item x="1393"/>
        <item x="447"/>
        <item x="791"/>
        <item x="1382"/>
        <item x="862"/>
        <item x="549"/>
        <item x="1723"/>
        <item x="909"/>
        <item x="787"/>
        <item x="1844"/>
        <item x="886"/>
        <item x="884"/>
        <item x="885"/>
        <item x="1399"/>
        <item x="883"/>
        <item x="1005"/>
        <item x="792"/>
        <item x="1006"/>
        <item x="550"/>
        <item x="1845"/>
        <item x="1782"/>
        <item x="1248"/>
        <item x="1255"/>
        <item x="1394"/>
        <item x="753"/>
        <item x="754"/>
        <item x="1395"/>
        <item x="448"/>
        <item x="1007"/>
        <item x="1008"/>
        <item x="1726"/>
        <item x="1727"/>
        <item x="1759"/>
        <item x="1754"/>
        <item x="1847"/>
        <item x="1848"/>
        <item x="977"/>
        <item x="1009"/>
        <item x="1010"/>
        <item x="1722"/>
        <item x="1783"/>
        <item x="1846"/>
        <item x="1778"/>
        <item x="1857"/>
        <item x="1858"/>
        <item x="998"/>
        <item x="1724"/>
        <item x="1779"/>
        <item x="1014"/>
        <item x="858"/>
        <item x="1704"/>
        <item x="1859"/>
        <item x="1705"/>
        <item x="1721"/>
        <item x="1781"/>
        <item x="1000"/>
        <item x="997"/>
        <item x="999"/>
        <item x="1720"/>
        <item x="1725"/>
        <item x="1780"/>
        <item x="1837"/>
        <item x="1860"/>
        <item x="31"/>
        <item x="34"/>
        <item x="37"/>
        <item x="39"/>
        <item x="647"/>
        <item x="723"/>
        <item x="724"/>
        <item x="36"/>
        <item x="35"/>
        <item x="30"/>
        <item x="27"/>
        <item x="28"/>
        <item x="40"/>
        <item x="815"/>
        <item x="823"/>
        <item x="817"/>
        <item x="498"/>
        <item x="1292"/>
        <item x="948"/>
        <item x="1672"/>
        <item x="488"/>
        <item x="497"/>
        <item x="254"/>
        <item x="814"/>
        <item x="813"/>
        <item x="827"/>
        <item x="252"/>
        <item x="812"/>
        <item x="816"/>
        <item x="1267"/>
        <item x="1378"/>
        <item x="440"/>
        <item x="247"/>
        <item x="493"/>
        <item x="255"/>
        <item x="466"/>
        <item x="820"/>
        <item x="821"/>
        <item x="822"/>
        <item x="811"/>
        <item x="935"/>
        <item x="802"/>
        <item x="130"/>
        <item x="494"/>
        <item x="471"/>
        <item x="801"/>
        <item x="253"/>
        <item x="1265"/>
        <item x="819"/>
        <item x="832"/>
        <item x="803"/>
        <item x="805"/>
        <item x="484"/>
        <item x="2032"/>
        <item x="829"/>
        <item x="1742"/>
        <item x="1271"/>
        <item x="1864"/>
        <item x="828"/>
        <item x="808"/>
        <item x="830"/>
        <item x="2154"/>
        <item x="806"/>
        <item x="826"/>
        <item x="835"/>
        <item x="833"/>
        <item x="807"/>
        <item x="836"/>
        <item x="218"/>
        <item x="243"/>
        <item x="570"/>
        <item x="846"/>
        <item x="834"/>
        <item x="824"/>
        <item x="809"/>
        <item x="804"/>
        <item x="810"/>
        <item x="825"/>
        <item x="841"/>
        <item x="840"/>
        <item x="831"/>
        <item x="1170"/>
        <item x="1795"/>
        <item x="818"/>
        <item x="964"/>
        <item x="1429"/>
        <item x="837"/>
        <item x="1701"/>
        <item x="944"/>
        <item x="2060"/>
        <item x="1036"/>
        <item x="1639"/>
        <item x="128"/>
        <item x="800"/>
        <item x="959"/>
        <item x="938"/>
        <item x="920"/>
        <item x="761"/>
        <item x="1952"/>
        <item x="1494"/>
        <item x="762"/>
        <item x="922"/>
        <item x="763"/>
        <item x="764"/>
        <item x="523"/>
        <item x="924"/>
        <item x="1402"/>
        <item x="923"/>
        <item x="1295"/>
        <item x="757"/>
        <item x="1303"/>
        <item x="1955"/>
        <item x="266"/>
        <item x="1467"/>
        <item x="1328"/>
        <item x="272"/>
        <item x="1419"/>
        <item x="263"/>
        <item x="385"/>
        <item x="262"/>
        <item x="786"/>
        <item x="271"/>
        <item x="1034"/>
        <item x="258"/>
        <item x="1640"/>
        <item x="270"/>
        <item x="386"/>
        <item x="239"/>
        <item x="1370"/>
        <item x="246"/>
        <item x="649"/>
        <item x="261"/>
        <item x="384"/>
        <item x="274"/>
        <item x="2089"/>
        <item x="1480"/>
        <item x="1816"/>
        <item x="2092"/>
        <item x="1808"/>
        <item x="1072"/>
        <item x="615"/>
        <item x="397"/>
        <item x="1924"/>
        <item x="398"/>
        <item x="1469"/>
        <item x="1317"/>
        <item x="1812"/>
        <item x="1623"/>
        <item x="675"/>
        <item x="718"/>
        <item x="381"/>
        <item x="1910"/>
        <item x="449"/>
        <item x="1909"/>
        <item x="1163"/>
        <item x="1824"/>
        <item x="1463"/>
        <item x="692"/>
        <item x="705"/>
        <item x="2090"/>
        <item x="1608"/>
        <item x="1606"/>
        <item x="1226"/>
        <item x="1585"/>
        <item x="656"/>
        <item x="452"/>
        <item x="789"/>
        <item x="1"/>
        <item x="721"/>
        <item x="1307"/>
        <item x="399"/>
        <item x="26"/>
        <item x="1806"/>
        <item x="1320"/>
        <item x="1590"/>
        <item x="1501"/>
        <item x="1591"/>
        <item x="638"/>
        <item x="635"/>
        <item x="2"/>
        <item x="907"/>
        <item x="1944"/>
        <item x="1390"/>
        <item x="1612"/>
        <item x="1601"/>
        <item x="715"/>
        <item x="1605"/>
        <item x="693"/>
        <item x="1988"/>
        <item x="1991"/>
        <item x="1358"/>
        <item x="616"/>
        <item x="617"/>
        <item x="1989"/>
        <item x="400"/>
        <item x="1575"/>
        <item x="607"/>
        <item x="249"/>
        <item x="1481"/>
        <item x="1361"/>
        <item x="401"/>
        <item x="1189"/>
        <item x="1363"/>
        <item x="1958"/>
        <item x="1360"/>
        <item x="1900"/>
        <item x="1188"/>
        <item x="18"/>
        <item x="20"/>
        <item x="21"/>
        <item x="23"/>
        <item x="0"/>
        <item x="24"/>
        <item x="25"/>
        <item x="1563"/>
        <item x="3"/>
        <item x="592"/>
        <item x="597"/>
        <item x="1359"/>
        <item x="632"/>
        <item x="659"/>
        <item x="643"/>
        <item x="651"/>
        <item x="580"/>
        <item x="1643"/>
        <item x="1654"/>
        <item x="1235"/>
        <item x="451"/>
        <item x="788"/>
        <item x="19"/>
        <item x="1911"/>
        <item x="1256"/>
        <item x="1389"/>
        <item x="1391"/>
        <item x="1247"/>
        <item x="1246"/>
        <item x="548"/>
        <item x="908"/>
        <item x="1607"/>
        <item x="697"/>
        <item x="22"/>
        <item x="711"/>
        <item x="720"/>
        <item x="1609"/>
        <item x="716"/>
        <item x="1610"/>
        <item x="1735"/>
        <item x="838"/>
        <item x="653"/>
        <item x="1650"/>
        <item x="556"/>
        <item x="1912"/>
        <item x="557"/>
        <item x="1392"/>
        <item x="453"/>
        <item x="672"/>
        <item t="default"/>
      </items>
    </pivotField>
    <pivotField showAll="0"/>
    <pivotField dataField="1" numFmtId="164" showAll="0"/>
  </pivotFields>
  <rowFields count="1">
    <field x="1"/>
  </rowFields>
  <rowItems count="2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t="grand">
      <x/>
    </i>
  </rowItems>
  <colItems count="1">
    <i/>
  </colItems>
  <dataFields count="1">
    <dataField name="Sum of VALOAREA  de inventar" fld="3" baseField="2" baseItem="0" numFmtId="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AA9FD7C-B0DE-407C-A909-4BE549933DE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C13424" firstHeaderRow="0" firstDataRow="1" firstDataCol="1"/>
  <pivotFields count="16">
    <pivotField axis="axisRow" numFmtId="3" showAll="0">
      <items count="13421">
        <item x="12926"/>
        <item x="1159"/>
        <item x="6128"/>
        <item x="2833"/>
        <item x="6132"/>
        <item x="4492"/>
        <item x="11193"/>
        <item x="1158"/>
        <item x="7848"/>
        <item x="6126"/>
        <item x="2832"/>
        <item x="9501"/>
        <item x="6127"/>
        <item x="9502"/>
        <item x="9500"/>
        <item x="4491"/>
        <item x="1156"/>
        <item x="1157"/>
        <item x="9505"/>
        <item x="6131"/>
        <item x="11192"/>
        <item x="7847"/>
        <item x="6124"/>
        <item x="11191"/>
        <item x="6125"/>
        <item x="2831"/>
        <item x="1155"/>
        <item x="3043"/>
        <item x="11190"/>
        <item x="12924"/>
        <item x="7846"/>
        <item x="11187"/>
        <item x="11188"/>
        <item x="11189"/>
        <item x="4489"/>
        <item x="6133"/>
        <item x="6130"/>
        <item x="4490"/>
        <item x="1153"/>
        <item x="1154"/>
        <item x="12925"/>
        <item x="2830"/>
        <item x="7845"/>
        <item x="1152"/>
        <item x="9499"/>
        <item x="11186"/>
        <item x="4488"/>
        <item x="11185"/>
        <item x="4883"/>
        <item x="2828"/>
        <item x="1150"/>
        <item x="9706"/>
        <item x="7843"/>
        <item x="9498"/>
        <item x="6120"/>
        <item x="6121"/>
        <item x="6122"/>
        <item x="7844"/>
        <item x="4735"/>
        <item x="2829"/>
        <item x="11184"/>
        <item x="6123"/>
        <item x="1151"/>
        <item x="6119"/>
        <item x="3070"/>
        <item x="8094"/>
        <item x="4484"/>
        <item x="4485"/>
        <item x="2826"/>
        <item x="4486"/>
        <item x="1147"/>
        <item x="12920"/>
        <item x="12921"/>
        <item x="9496"/>
        <item x="6118"/>
        <item x="1148"/>
        <item x="9497"/>
        <item x="1149"/>
        <item x="12922"/>
        <item x="2827"/>
        <item x="4487"/>
        <item x="12923"/>
        <item x="9495"/>
        <item x="7841"/>
        <item x="2821"/>
        <item x="9731"/>
        <item x="2822"/>
        <item x="1146"/>
        <item x="6115"/>
        <item x="7842"/>
        <item x="11183"/>
        <item x="6116"/>
        <item x="4483"/>
        <item x="9493"/>
        <item x="2823"/>
        <item x="9494"/>
        <item x="12919"/>
        <item x="6117"/>
        <item x="2824"/>
        <item x="2825"/>
        <item x="2820"/>
        <item x="9491"/>
        <item x="12918"/>
        <item x="4482"/>
        <item x="11182"/>
        <item x="1142"/>
        <item x="1143"/>
        <item x="1144"/>
        <item x="1145"/>
        <item x="2819"/>
        <item x="9492"/>
        <item x="6113"/>
        <item x="11427"/>
        <item x="7840"/>
        <item x="6114"/>
        <item x="3062"/>
        <item x="12917"/>
        <item x="4478"/>
        <item x="12915"/>
        <item x="7835"/>
        <item x="12916"/>
        <item x="7836"/>
        <item x="7837"/>
        <item x="4479"/>
        <item x="7838"/>
        <item x="2817"/>
        <item x="4480"/>
        <item x="4481"/>
        <item x="6112"/>
        <item x="2818"/>
        <item x="7839"/>
        <item x="1141"/>
        <item x="2816"/>
        <item x="6108"/>
        <item x="4474"/>
        <item x="12912"/>
        <item x="2814"/>
        <item x="11181"/>
        <item x="12913"/>
        <item x="13149"/>
        <item x="6109"/>
        <item x="4475"/>
        <item x="9490"/>
        <item x="6110"/>
        <item x="4476"/>
        <item x="7834"/>
        <item x="2815"/>
        <item x="12914"/>
        <item x="1140"/>
        <item x="4477"/>
        <item x="6111"/>
        <item x="11178"/>
        <item x="4470"/>
        <item x="12911"/>
        <item x="9488"/>
        <item x="11179"/>
        <item x="1137"/>
        <item x="11180"/>
        <item x="9489"/>
        <item x="4471"/>
        <item x="4472"/>
        <item x="7833"/>
        <item x="2813"/>
        <item x="11428"/>
        <item x="1138"/>
        <item x="4473"/>
        <item x="6364"/>
        <item x="1139"/>
        <item x="9487"/>
        <item x="1136"/>
        <item x="2812"/>
        <item x="6106"/>
        <item x="12909"/>
        <item x="7832"/>
        <item x="4464"/>
        <item x="4465"/>
        <item x="9486"/>
        <item x="4466"/>
        <item x="3063"/>
        <item x="4467"/>
        <item x="12910"/>
        <item x="4468"/>
        <item x="11177"/>
        <item x="6107"/>
        <item x="4469"/>
        <item x="12904"/>
        <item x="6105"/>
        <item x="7829"/>
        <item x="2808"/>
        <item x="12905"/>
        <item x="7830"/>
        <item x="12906"/>
        <item x="1134"/>
        <item x="9485"/>
        <item x="4462"/>
        <item x="1135"/>
        <item x="4463"/>
        <item x="12907"/>
        <item x="12908"/>
        <item x="2809"/>
        <item x="2810"/>
        <item x="2811"/>
        <item x="7831"/>
        <item x="7828"/>
        <item x="4461"/>
        <item x="1132"/>
        <item x="7827"/>
        <item x="9483"/>
        <item x="9484"/>
        <item x="11176"/>
        <item x="2807"/>
        <item x="6103"/>
        <item x="12902"/>
        <item x="6104"/>
        <item x="1133"/>
        <item x="12903"/>
        <item x="12901"/>
        <item x="4459"/>
        <item x="2804"/>
        <item x="4460"/>
        <item x="2805"/>
        <item x="1131"/>
        <item x="7824"/>
        <item x="11175"/>
        <item x="2806"/>
        <item x="7825"/>
        <item x="7826"/>
        <item x="9482"/>
        <item x="6102"/>
        <item x="9732"/>
        <item x="4458"/>
        <item x="1129"/>
        <item x="12900"/>
        <item x="7822"/>
        <item x="11174"/>
        <item x="2799"/>
        <item x="9478"/>
        <item x="7823"/>
        <item x="2800"/>
        <item x="9479"/>
        <item x="2801"/>
        <item x="2802"/>
        <item x="1130"/>
        <item x="4455"/>
        <item x="9480"/>
        <item x="4456"/>
        <item x="2803"/>
        <item x="9481"/>
        <item x="4457"/>
        <item x="12899"/>
        <item x="12897"/>
        <item x="11172"/>
        <item x="2798"/>
        <item x="1128"/>
        <item x="9474"/>
        <item x="12898"/>
        <item x="9475"/>
        <item x="4453"/>
        <item x="6101"/>
        <item x="11173"/>
        <item x="9476"/>
        <item x="4454"/>
        <item x="7820"/>
        <item x="9477"/>
        <item x="7821"/>
        <item x="2797"/>
        <item x="9472"/>
        <item x="4450"/>
        <item x="2792"/>
        <item x="4451"/>
        <item x="2793"/>
        <item x="4452"/>
        <item x="2794"/>
        <item x="2795"/>
        <item x="7818"/>
        <item x="11171"/>
        <item x="1126"/>
        <item x="9473"/>
        <item x="6100"/>
        <item x="1375"/>
        <item x="1127"/>
        <item x="7819"/>
        <item x="12896"/>
        <item x="2796"/>
        <item x="7817"/>
        <item x="2789"/>
        <item x="4446"/>
        <item x="4447"/>
        <item x="2790"/>
        <item x="11170"/>
        <item x="4448"/>
        <item x="7814"/>
        <item x="2791"/>
        <item x="1122"/>
        <item x="4449"/>
        <item x="7815"/>
        <item x="9733"/>
        <item x="1123"/>
        <item x="1124"/>
        <item x="6099"/>
        <item x="7816"/>
        <item x="9471"/>
        <item x="1125"/>
        <item x="6098"/>
        <item x="12891"/>
        <item x="7813"/>
        <item x="12892"/>
        <item x="6094"/>
        <item x="2786"/>
        <item x="2787"/>
        <item x="6095"/>
        <item x="9469"/>
        <item x="9470"/>
        <item x="6096"/>
        <item x="11169"/>
        <item x="12893"/>
        <item x="1376"/>
        <item x="1121"/>
        <item x="12894"/>
        <item x="6097"/>
        <item x="2788"/>
        <item x="12895"/>
        <item x="9468"/>
        <item x="12888"/>
        <item x="1117"/>
        <item x="7810"/>
        <item x="7811"/>
        <item x="4444"/>
        <item x="12889"/>
        <item x="1118"/>
        <item x="1119"/>
        <item x="13150"/>
        <item x="9467"/>
        <item x="2784"/>
        <item x="11167"/>
        <item x="1120"/>
        <item x="12890"/>
        <item x="2785"/>
        <item x="4445"/>
        <item x="11168"/>
        <item x="7812"/>
        <item x="6093"/>
        <item x="6091"/>
        <item x="6092"/>
        <item x="2782"/>
        <item x="2783"/>
        <item x="9734"/>
        <item x="12883"/>
        <item x="4439"/>
        <item x="4440"/>
        <item x="12884"/>
        <item x="11166"/>
        <item x="7809"/>
        <item x="12885"/>
        <item x="12886"/>
        <item x="12887"/>
        <item x="9466"/>
        <item x="4441"/>
        <item x="4442"/>
        <item x="4443"/>
        <item x="1116"/>
        <item x="2779"/>
        <item x="9464"/>
        <item x="2780"/>
        <item x="11165"/>
        <item x="1113"/>
        <item x="1114"/>
        <item x="12879"/>
        <item x="9465"/>
        <item x="7808"/>
        <item x="8095"/>
        <item x="6090"/>
        <item x="12880"/>
        <item x="1115"/>
        <item x="4437"/>
        <item x="12881"/>
        <item x="4438"/>
        <item x="12882"/>
        <item x="2781"/>
        <item x="4436"/>
        <item x="1109"/>
        <item x="1110"/>
        <item x="1111"/>
        <item x="2777"/>
        <item x="2778"/>
        <item x="4736"/>
        <item x="6086"/>
        <item x="6087"/>
        <item x="12878"/>
        <item x="4433"/>
        <item x="7806"/>
        <item x="9463"/>
        <item x="7807"/>
        <item x="4434"/>
        <item x="4435"/>
        <item x="1112"/>
        <item x="6088"/>
        <item x="6089"/>
        <item x="9462"/>
        <item x="1108"/>
        <item x="12877"/>
        <item x="6082"/>
        <item x="9735"/>
        <item x="2773"/>
        <item x="6083"/>
        <item x="4428"/>
        <item x="9461"/>
        <item x="2774"/>
        <item x="2775"/>
        <item x="4429"/>
        <item x="4430"/>
        <item x="4431"/>
        <item x="4432"/>
        <item x="7805"/>
        <item x="2776"/>
        <item x="6084"/>
        <item x="6085"/>
        <item x="1377"/>
        <item x="4427"/>
        <item x="1104"/>
        <item x="9458"/>
        <item x="6365"/>
        <item x="2769"/>
        <item x="1105"/>
        <item x="7803"/>
        <item x="4425"/>
        <item x="1106"/>
        <item x="2770"/>
        <item x="6081"/>
        <item x="2771"/>
        <item x="7804"/>
        <item x="9459"/>
        <item x="9460"/>
        <item x="4426"/>
        <item x="2772"/>
        <item x="12876"/>
        <item x="9736"/>
        <item x="1107"/>
        <item x="2768"/>
        <item x="7801"/>
        <item x="12871"/>
        <item x="2767"/>
        <item x="4422"/>
        <item x="9456"/>
        <item x="12872"/>
        <item x="11162"/>
        <item x="11163"/>
        <item x="7802"/>
        <item x="6079"/>
        <item x="4740"/>
        <item x="12873"/>
        <item x="6080"/>
        <item x="9457"/>
        <item x="12874"/>
        <item x="4423"/>
        <item x="4424"/>
        <item x="11164"/>
        <item x="12875"/>
        <item x="11160"/>
        <item x="6076"/>
        <item x="4419"/>
        <item x="7799"/>
        <item x="9453"/>
        <item x="9454"/>
        <item x="1101"/>
        <item x="2765"/>
        <item x="6077"/>
        <item x="12869"/>
        <item x="1102"/>
        <item x="9455"/>
        <item x="1103"/>
        <item x="4420"/>
        <item x="2766"/>
        <item x="7800"/>
        <item x="12870"/>
        <item x="11161"/>
        <item x="6078"/>
        <item x="4421"/>
        <item x="11159"/>
        <item x="9450"/>
        <item x="7796"/>
        <item x="6071"/>
        <item x="1096"/>
        <item x="12868"/>
        <item x="1097"/>
        <item x="7797"/>
        <item x="1098"/>
        <item x="9451"/>
        <item x="11157"/>
        <item x="11158"/>
        <item x="7798"/>
        <item x="6072"/>
        <item x="1099"/>
        <item x="6073"/>
        <item x="9452"/>
        <item x="1100"/>
        <item x="6074"/>
        <item x="6075"/>
        <item x="9449"/>
        <item x="6067"/>
        <item x="1093"/>
        <item x="6068"/>
        <item x="4414"/>
        <item x="1094"/>
        <item x="4415"/>
        <item x="12865"/>
        <item x="12866"/>
        <item x="4416"/>
        <item x="11155"/>
        <item x="4417"/>
        <item x="1095"/>
        <item x="6069"/>
        <item x="4418"/>
        <item x="12867"/>
        <item x="7795"/>
        <item x="6070"/>
        <item x="11156"/>
        <item x="2764"/>
        <item x="1092"/>
        <item x="12862"/>
        <item x="6064"/>
        <item x="12863"/>
        <item x="2759"/>
        <item x="7794"/>
        <item x="6065"/>
        <item x="11153"/>
        <item x="9447"/>
        <item x="9448"/>
        <item x="2760"/>
        <item x="2761"/>
        <item x="1089"/>
        <item x="11154"/>
        <item x="12864"/>
        <item x="2762"/>
        <item x="2763"/>
        <item x="1090"/>
        <item x="6066"/>
        <item x="1091"/>
        <item x="6063"/>
        <item x="2757"/>
        <item x="11147"/>
        <item x="11148"/>
        <item x="6061"/>
        <item x="11149"/>
        <item x="9445"/>
        <item x="7792"/>
        <item x="4412"/>
        <item x="11150"/>
        <item x="6062"/>
        <item x="12860"/>
        <item x="2758"/>
        <item x="9446"/>
        <item x="12861"/>
        <item x="11151"/>
        <item x="7793"/>
        <item x="1088"/>
        <item x="11152"/>
        <item x="4413"/>
        <item x="7790"/>
        <item x="6056"/>
        <item x="6057"/>
        <item x="9443"/>
        <item x="9444"/>
        <item x="1085"/>
        <item x="11145"/>
        <item x="2755"/>
        <item x="4411"/>
        <item x="6058"/>
        <item x="6059"/>
        <item x="1086"/>
        <item x="7788"/>
        <item x="2756"/>
        <item x="6060"/>
        <item x="1087"/>
        <item x="7789"/>
        <item x="11146"/>
        <item x="7791"/>
        <item x="12859"/>
        <item x="2753"/>
        <item x="9438"/>
        <item x="6053"/>
        <item x="7785"/>
        <item x="12858"/>
        <item x="2752"/>
        <item x="6054"/>
        <item x="9439"/>
        <item x="1083"/>
        <item x="7786"/>
        <item x="9440"/>
        <item x="7787"/>
        <item x="9441"/>
        <item x="9442"/>
        <item x="11143"/>
        <item x="11144"/>
        <item x="6055"/>
        <item x="2754"/>
        <item x="4410"/>
        <item x="1084"/>
        <item x="11142"/>
        <item x="4405"/>
        <item x="11141"/>
        <item x="9435"/>
        <item x="4406"/>
        <item x="1082"/>
        <item x="4407"/>
        <item x="6051"/>
        <item x="7784"/>
        <item x="4408"/>
        <item x="12852"/>
        <item x="9436"/>
        <item x="12853"/>
        <item x="12854"/>
        <item x="12855"/>
        <item x="12856"/>
        <item x="4409"/>
        <item x="9437"/>
        <item x="12857"/>
        <item x="6052"/>
        <item x="1080"/>
        <item x="4401"/>
        <item x="4402"/>
        <item x="6047"/>
        <item x="2750"/>
        <item x="4403"/>
        <item x="7781"/>
        <item x="1078"/>
        <item x="7782"/>
        <item x="1079"/>
        <item x="6048"/>
        <item x="6049"/>
        <item x="11139"/>
        <item x="6050"/>
        <item x="12851"/>
        <item x="1081"/>
        <item x="11140"/>
        <item x="7783"/>
        <item x="4404"/>
        <item x="2751"/>
        <item x="1077"/>
        <item x="7776"/>
        <item x="6046"/>
        <item x="12850"/>
        <item x="9431"/>
        <item x="11136"/>
        <item x="2746"/>
        <item x="9432"/>
        <item x="9433"/>
        <item x="7777"/>
        <item x="4400"/>
        <item x="2747"/>
        <item x="2748"/>
        <item x="7778"/>
        <item x="11137"/>
        <item x="7779"/>
        <item x="11138"/>
        <item x="2749"/>
        <item x="9434"/>
        <item x="7780"/>
        <item x="4398"/>
        <item x="2744"/>
        <item x="4394"/>
        <item x="12847"/>
        <item x="4395"/>
        <item x="2745"/>
        <item x="7773"/>
        <item x="9427"/>
        <item x="4396"/>
        <item x="12848"/>
        <item x="9428"/>
        <item x="9429"/>
        <item x="11135"/>
        <item x="9430"/>
        <item x="1076"/>
        <item x="12849"/>
        <item x="4397"/>
        <item x="7774"/>
        <item x="7775"/>
        <item x="4399"/>
        <item x="6045"/>
        <item x="9424"/>
        <item x="11129"/>
        <item x="4393"/>
        <item x="9425"/>
        <item x="1073"/>
        <item x="7769"/>
        <item x="11130"/>
        <item x="11131"/>
        <item x="11132"/>
        <item x="1074"/>
        <item x="11133"/>
        <item x="9426"/>
        <item x="6044"/>
        <item x="12846"/>
        <item x="7770"/>
        <item x="7771"/>
        <item x="11134"/>
        <item x="7772"/>
        <item x="1075"/>
        <item x="1072"/>
        <item x="1070"/>
        <item x="7765"/>
        <item x="13152"/>
        <item x="4392"/>
        <item x="1071"/>
        <item x="12843"/>
        <item x="2742"/>
        <item x="7766"/>
        <item x="2743"/>
        <item x="9422"/>
        <item x="7767"/>
        <item x="12844"/>
        <item x="6043"/>
        <item x="9423"/>
        <item x="7768"/>
        <item x="12845"/>
        <item x="6042"/>
        <item x="2737"/>
        <item x="2738"/>
        <item x="4389"/>
        <item x="1067"/>
        <item x="4390"/>
        <item x="9420"/>
        <item x="7763"/>
        <item x="2739"/>
        <item x="1068"/>
        <item x="4391"/>
        <item x="6040"/>
        <item x="2740"/>
        <item x="9421"/>
        <item x="12841"/>
        <item x="6041"/>
        <item x="12842"/>
        <item x="1069"/>
        <item x="2741"/>
        <item x="7764"/>
        <item x="2736"/>
        <item x="4387"/>
        <item x="11127"/>
        <item x="1064"/>
        <item x="2733"/>
        <item x="2734"/>
        <item x="7761"/>
        <item x="12837"/>
        <item x="12838"/>
        <item x="2735"/>
        <item x="1065"/>
        <item x="4388"/>
        <item x="12839"/>
        <item x="6038"/>
        <item x="9419"/>
        <item x="7762"/>
        <item x="11128"/>
        <item x="1066"/>
        <item x="6039"/>
        <item x="12840"/>
        <item x="12836"/>
        <item x="2730"/>
        <item x="6035"/>
        <item x="11124"/>
        <item x="9416"/>
        <item x="7760"/>
        <item x="4385"/>
        <item x="11125"/>
        <item x="1062"/>
        <item x="2731"/>
        <item x="12834"/>
        <item x="12835"/>
        <item x="9417"/>
        <item x="2732"/>
        <item x="1063"/>
        <item x="11126"/>
        <item x="6036"/>
        <item x="6037"/>
        <item x="4386"/>
        <item x="9418"/>
        <item x="9414"/>
        <item x="11123"/>
        <item x="4382"/>
        <item x="12833"/>
        <item x="6033"/>
        <item x="7757"/>
        <item x="1058"/>
        <item x="7758"/>
        <item x="9413"/>
        <item x="2727"/>
        <item x="1059"/>
        <item x="2728"/>
        <item x="4383"/>
        <item x="9415"/>
        <item x="4384"/>
        <item x="7759"/>
        <item x="1060"/>
        <item x="2729"/>
        <item x="1061"/>
        <item x="6034"/>
        <item x="12832"/>
        <item x="4379"/>
        <item x="11120"/>
        <item x="12828"/>
        <item x="12829"/>
        <item x="12830"/>
        <item x="7756"/>
        <item x="12831"/>
        <item x="9410"/>
        <item x="11121"/>
        <item x="2723"/>
        <item x="2724"/>
        <item x="11122"/>
        <item x="2725"/>
        <item x="4380"/>
        <item x="9411"/>
        <item x="6032"/>
        <item x="2726"/>
        <item x="4381"/>
        <item x="9412"/>
        <item x="6031"/>
        <item x="1055"/>
        <item x="1056"/>
        <item x="11117"/>
        <item x="12824"/>
        <item x="11118"/>
        <item x="9408"/>
        <item x="6030"/>
        <item x="1057"/>
        <item x="4378"/>
        <item x="2722"/>
        <item x="7752"/>
        <item x="7753"/>
        <item x="7754"/>
        <item x="9409"/>
        <item x="12825"/>
        <item x="11119"/>
        <item x="7755"/>
        <item x="12826"/>
        <item x="12827"/>
        <item x="4377"/>
        <item x="9402"/>
        <item x="1053"/>
        <item x="12822"/>
        <item x="11113"/>
        <item x="6028"/>
        <item x="6029"/>
        <item x="1054"/>
        <item x="11114"/>
        <item x="9403"/>
        <item x="9404"/>
        <item x="9405"/>
        <item x="11115"/>
        <item x="4375"/>
        <item x="11116"/>
        <item x="2721"/>
        <item x="9406"/>
        <item x="9407"/>
        <item x="12823"/>
        <item x="4376"/>
        <item x="2720"/>
        <item x="6023"/>
        <item x="6024"/>
        <item x="1051"/>
        <item x="11111"/>
        <item x="6025"/>
        <item x="6026"/>
        <item x="6027"/>
        <item x="7751"/>
        <item x="2717"/>
        <item x="2718"/>
        <item x="4373"/>
        <item x="12818"/>
        <item x="12819"/>
        <item x="1052"/>
        <item x="11112"/>
        <item x="4374"/>
        <item x="12820"/>
        <item x="12821"/>
        <item x="2719"/>
        <item x="11110"/>
        <item x="7748"/>
        <item x="6021"/>
        <item x="2716"/>
        <item x="12814"/>
        <item x="11106"/>
        <item x="7749"/>
        <item x="4371"/>
        <item x="12815"/>
        <item x="9401"/>
        <item x="12816"/>
        <item x="4372"/>
        <item x="11107"/>
        <item x="12817"/>
        <item x="11108"/>
        <item x="1049"/>
        <item x="6022"/>
        <item x="7750"/>
        <item x="1050"/>
        <item x="11109"/>
        <item x="2715"/>
        <item x="7745"/>
        <item x="1047"/>
        <item x="7746"/>
        <item x="4368"/>
        <item x="6020"/>
        <item x="11104"/>
        <item x="1048"/>
        <item x="12811"/>
        <item x="9398"/>
        <item x="2714"/>
        <item x="11105"/>
        <item x="7747"/>
        <item x="12812"/>
        <item x="4369"/>
        <item x="9399"/>
        <item x="4370"/>
        <item x="9400"/>
        <item x="11429"/>
        <item x="12813"/>
        <item x="2712"/>
        <item x="6018"/>
        <item x="7742"/>
        <item x="4365"/>
        <item x="6019"/>
        <item x="1045"/>
        <item x="7743"/>
        <item x="12807"/>
        <item x="12808"/>
        <item x="2711"/>
        <item x="4366"/>
        <item x="4367"/>
        <item x="9397"/>
        <item x="11103"/>
        <item x="12809"/>
        <item x="12810"/>
        <item x="7744"/>
        <item x="6366"/>
        <item x="2713"/>
        <item x="1046"/>
        <item x="2710"/>
        <item x="12799"/>
        <item x="6016"/>
        <item x="12800"/>
        <item x="7740"/>
        <item x="12801"/>
        <item x="12802"/>
        <item x="4364"/>
        <item x="1043"/>
        <item x="12803"/>
        <item x="11102"/>
        <item x="7741"/>
        <item x="6017"/>
        <item x="9395"/>
        <item x="12804"/>
        <item x="9396"/>
        <item x="1044"/>
        <item x="6367"/>
        <item x="12805"/>
        <item x="12806"/>
        <item x="12798"/>
        <item x="1042"/>
        <item x="6011"/>
        <item x="6012"/>
        <item x="2705"/>
        <item x="2706"/>
        <item x="11099"/>
        <item x="11100"/>
        <item x="11101"/>
        <item x="6013"/>
        <item x="2707"/>
        <item x="2708"/>
        <item x="6014"/>
        <item x="4362"/>
        <item x="9394"/>
        <item x="7739"/>
        <item x="2709"/>
        <item x="6015"/>
        <item x="4363"/>
        <item x="11430"/>
        <item x="4361"/>
        <item x="11097"/>
        <item x="9389"/>
        <item x="1039"/>
        <item x="1040"/>
        <item x="12796"/>
        <item x="6008"/>
        <item x="1041"/>
        <item x="7737"/>
        <item x="9390"/>
        <item x="9391"/>
        <item x="12797"/>
        <item x="9392"/>
        <item x="6009"/>
        <item x="9393"/>
        <item x="2703"/>
        <item x="2704"/>
        <item x="7738"/>
        <item x="11098"/>
        <item x="6010"/>
        <item x="12794"/>
        <item x="11095"/>
        <item x="12791"/>
        <item x="4359"/>
        <item x="2701"/>
        <item x="9385"/>
        <item x="7736"/>
        <item x="1036"/>
        <item x="1037"/>
        <item x="9386"/>
        <item x="12792"/>
        <item x="9387"/>
        <item x="12793"/>
        <item x="9388"/>
        <item x="11096"/>
        <item x="6007"/>
        <item x="2702"/>
        <item x="4360"/>
        <item x="1038"/>
        <item x="12795"/>
        <item x="2700"/>
        <item x="11093"/>
        <item x="1034"/>
        <item x="7732"/>
        <item x="4357"/>
        <item x="12790"/>
        <item x="1035"/>
        <item x="7733"/>
        <item x="9384"/>
        <item x="1358"/>
        <item x="4358"/>
        <item x="7734"/>
        <item x="11094"/>
        <item x="7735"/>
        <item x="1033"/>
        <item x="4356"/>
        <item x="1032"/>
        <item x="11090"/>
        <item x="6005"/>
        <item x="1028"/>
        <item x="9379"/>
        <item x="4353"/>
        <item x="4354"/>
        <item x="4355"/>
        <item x="1029"/>
        <item x="9380"/>
        <item x="11091"/>
        <item x="9381"/>
        <item x="1030"/>
        <item x="12789"/>
        <item x="6006"/>
        <item x="7731"/>
        <item x="9382"/>
        <item x="11092"/>
        <item x="9383"/>
        <item x="1031"/>
        <item x="4352"/>
        <item x="11086"/>
        <item x="6002"/>
        <item x="1026"/>
        <item x="12786"/>
        <item x="6003"/>
        <item x="6004"/>
        <item x="9377"/>
        <item x="12787"/>
        <item x="1027"/>
        <item x="9378"/>
        <item x="12788"/>
        <item x="4350"/>
        <item x="7730"/>
        <item x="2698"/>
        <item x="2699"/>
        <item x="11087"/>
        <item x="11088"/>
        <item x="4351"/>
        <item x="11089"/>
        <item x="4348"/>
        <item x="5999"/>
        <item x="12783"/>
        <item x="12784"/>
        <item x="9373"/>
        <item x="11085"/>
        <item x="7725"/>
        <item x="2696"/>
        <item x="7726"/>
        <item x="6000"/>
        <item x="2697"/>
        <item x="9374"/>
        <item x="7727"/>
        <item x="12785"/>
        <item x="9375"/>
        <item x="7728"/>
        <item x="9376"/>
        <item x="7729"/>
        <item x="6001"/>
        <item x="4349"/>
        <item x="5996"/>
        <item x="3071"/>
        <item x="7721"/>
        <item x="11084"/>
        <item x="5992"/>
        <item x="1024"/>
        <item x="9372"/>
        <item x="5993"/>
        <item x="5994"/>
        <item x="1025"/>
        <item x="7722"/>
        <item x="7723"/>
        <item x="5995"/>
        <item x="2694"/>
        <item x="2695"/>
        <item x="12781"/>
        <item x="12782"/>
        <item x="7724"/>
        <item x="5997"/>
        <item x="5998"/>
        <item x="11082"/>
        <item x="4346"/>
        <item x="11078"/>
        <item x="11079"/>
        <item x="2692"/>
        <item x="5991"/>
        <item x="11080"/>
        <item x="1021"/>
        <item x="2693"/>
        <item x="11081"/>
        <item x="1022"/>
        <item x="7720"/>
        <item x="9369"/>
        <item x="1023"/>
        <item x="12779"/>
        <item x="4347"/>
        <item x="9370"/>
        <item x="11083"/>
        <item x="12780"/>
        <item x="9371"/>
        <item x="1019"/>
        <item x="4344"/>
        <item x="12777"/>
        <item x="9365"/>
        <item x="2691"/>
        <item x="11077"/>
        <item x="12778"/>
        <item x="7717"/>
        <item x="5987"/>
        <item x="5988"/>
        <item x="7718"/>
        <item x="4345"/>
        <item x="5989"/>
        <item x="9366"/>
        <item x="9367"/>
        <item x="9368"/>
        <item x="7719"/>
        <item x="1020"/>
        <item x="5990"/>
        <item x="1018"/>
        <item x="11075"/>
        <item x="7716"/>
        <item x="12771"/>
        <item x="2686"/>
        <item x="2687"/>
        <item x="2688"/>
        <item x="2689"/>
        <item x="1016"/>
        <item x="12772"/>
        <item x="12773"/>
        <item x="12774"/>
        <item x="1017"/>
        <item x="2690"/>
        <item x="12775"/>
        <item x="12776"/>
        <item x="9364"/>
        <item x="5986"/>
        <item x="11076"/>
        <item x="9363"/>
        <item x="5984"/>
        <item x="4341"/>
        <item x="2685"/>
        <item x="11072"/>
        <item x="11073"/>
        <item x="7713"/>
        <item x="7714"/>
        <item x="4342"/>
        <item x="12767"/>
        <item x="9361"/>
        <item x="4343"/>
        <item x="1015"/>
        <item x="9362"/>
        <item x="5985"/>
        <item x="11074"/>
        <item x="12768"/>
        <item x="12769"/>
        <item x="12770"/>
        <item x="7715"/>
        <item x="5980"/>
        <item x="1014"/>
        <item x="4339"/>
        <item x="2683"/>
        <item x="12762"/>
        <item x="7711"/>
        <item x="11071"/>
        <item x="7712"/>
        <item x="2684"/>
        <item x="12763"/>
        <item x="12764"/>
        <item x="4340"/>
        <item x="9360"/>
        <item x="5981"/>
        <item x="5982"/>
        <item x="12765"/>
        <item x="12766"/>
        <item x="5983"/>
        <item x="11069"/>
        <item x="11065"/>
        <item x="11066"/>
        <item x="11067"/>
        <item x="4338"/>
        <item x="7708"/>
        <item x="12761"/>
        <item x="5978"/>
        <item x="9357"/>
        <item x="2682"/>
        <item x="11068"/>
        <item x="7709"/>
        <item x="7710"/>
        <item x="5979"/>
        <item x="1357"/>
        <item x="9358"/>
        <item x="11070"/>
        <item x="9359"/>
        <item x="5977"/>
        <item x="7706"/>
        <item x="1012"/>
        <item x="1013"/>
        <item x="2679"/>
        <item x="4335"/>
        <item x="12758"/>
        <item x="11062"/>
        <item x="12759"/>
        <item x="7707"/>
        <item x="5976"/>
        <item x="2680"/>
        <item x="4336"/>
        <item x="4337"/>
        <item x="12760"/>
        <item x="2681"/>
        <item x="11063"/>
        <item x="11064"/>
        <item x="11061"/>
        <item x="4333"/>
        <item x="9355"/>
        <item x="1009"/>
        <item x="1010"/>
        <item x="11057"/>
        <item x="2675"/>
        <item x="4334"/>
        <item x="9356"/>
        <item x="2676"/>
        <item x="5974"/>
        <item x="11058"/>
        <item x="2677"/>
        <item x="11059"/>
        <item x="5975"/>
        <item x="11060"/>
        <item x="7705"/>
        <item x="1011"/>
        <item x="2678"/>
        <item x="1008"/>
        <item x="2668"/>
        <item x="7702"/>
        <item x="9350"/>
        <item x="2669"/>
        <item x="2670"/>
        <item x="9351"/>
        <item x="2671"/>
        <item x="7703"/>
        <item x="2672"/>
        <item x="7704"/>
        <item x="2673"/>
        <item x="9352"/>
        <item x="1007"/>
        <item x="9353"/>
        <item x="9354"/>
        <item x="2674"/>
        <item x="11056"/>
        <item x="1006"/>
        <item x="4330"/>
        <item x="11053"/>
        <item x="12756"/>
        <item x="11054"/>
        <item x="9347"/>
        <item x="1005"/>
        <item x="9348"/>
        <item x="11055"/>
        <item x="2666"/>
        <item x="2667"/>
        <item x="5973"/>
        <item x="7699"/>
        <item x="7700"/>
        <item x="7701"/>
        <item x="4331"/>
        <item x="4332"/>
        <item x="9349"/>
        <item x="12757"/>
        <item x="1004"/>
        <item x="7697"/>
        <item x="9344"/>
        <item x="2662"/>
        <item x="11051"/>
        <item x="12752"/>
        <item x="9345"/>
        <item x="7698"/>
        <item x="2663"/>
        <item x="9346"/>
        <item x="5971"/>
        <item x="2664"/>
        <item x="12753"/>
        <item x="5972"/>
        <item x="2665"/>
        <item x="4329"/>
        <item x="12754"/>
        <item x="11052"/>
        <item x="12755"/>
        <item x="5970"/>
        <item x="12751"/>
        <item x="2661"/>
        <item x="998"/>
        <item x="7695"/>
        <item x="9342"/>
        <item x="4326"/>
        <item x="7696"/>
        <item x="5968"/>
        <item x="999"/>
        <item x="9343"/>
        <item x="4327"/>
        <item x="1000"/>
        <item x="1001"/>
        <item x="4328"/>
        <item x="1002"/>
        <item x="1003"/>
        <item x="11050"/>
        <item x="5969"/>
        <item x="11049"/>
        <item x="4323"/>
        <item x="9338"/>
        <item x="11048"/>
        <item x="4324"/>
        <item x="9339"/>
        <item x="5967"/>
        <item x="7693"/>
        <item x="12749"/>
        <item x="12750"/>
        <item x="4325"/>
        <item x="9340"/>
        <item x="996"/>
        <item x="997"/>
        <item x="7694"/>
        <item x="9341"/>
        <item x="2660"/>
        <item x="7690"/>
        <item x="2658"/>
        <item x="2659"/>
        <item x="4322"/>
        <item x="992"/>
        <item x="993"/>
        <item x="994"/>
        <item x="5966"/>
        <item x="7691"/>
        <item x="995"/>
        <item x="11047"/>
        <item x="9336"/>
        <item x="7692"/>
        <item x="9337"/>
        <item x="12748"/>
        <item x="9335"/>
        <item x="12747"/>
        <item x="4321"/>
        <item x="7687"/>
        <item x="11045"/>
        <item x="11046"/>
        <item x="5964"/>
        <item x="5965"/>
        <item x="7688"/>
        <item x="7689"/>
        <item x="5963"/>
        <item x="5962"/>
        <item x="7684"/>
        <item x="4320"/>
        <item x="9333"/>
        <item x="990"/>
        <item x="9334"/>
        <item x="7685"/>
        <item x="7686"/>
        <item x="991"/>
        <item x="7682"/>
        <item x="11041"/>
        <item x="4316"/>
        <item x="11042"/>
        <item x="5961"/>
        <item x="11043"/>
        <item x="12745"/>
        <item x="987"/>
        <item x="12746"/>
        <item x="4317"/>
        <item x="11044"/>
        <item x="988"/>
        <item x="989"/>
        <item x="4318"/>
        <item x="2657"/>
        <item x="4319"/>
        <item x="7683"/>
        <item x="12744"/>
        <item x="2653"/>
        <item x="5958"/>
        <item x="5959"/>
        <item x="11037"/>
        <item x="5960"/>
        <item x="11038"/>
        <item x="7679"/>
        <item x="4315"/>
        <item x="985"/>
        <item x="2654"/>
        <item x="2655"/>
        <item x="11039"/>
        <item x="7680"/>
        <item x="7681"/>
        <item x="11040"/>
        <item x="2656"/>
        <item x="986"/>
        <item x="2652"/>
        <item x="2650"/>
        <item x="9329"/>
        <item x="9330"/>
        <item x="5955"/>
        <item x="9331"/>
        <item x="12743"/>
        <item x="11035"/>
        <item x="5956"/>
        <item x="4313"/>
        <item x="4314"/>
        <item x="2651"/>
        <item x="5957"/>
        <item x="9332"/>
        <item x="11036"/>
        <item x="7678"/>
        <item x="9328"/>
        <item x="12739"/>
        <item x="2647"/>
        <item x="12740"/>
        <item x="11033"/>
        <item x="7676"/>
        <item x="12741"/>
        <item x="2648"/>
        <item x="982"/>
        <item x="7677"/>
        <item x="9327"/>
        <item x="983"/>
        <item x="984"/>
        <item x="2649"/>
        <item x="4311"/>
        <item x="4312"/>
        <item x="12742"/>
        <item x="11034"/>
        <item x="5954"/>
        <item x="5953"/>
        <item x="11030"/>
        <item x="976"/>
        <item x="977"/>
        <item x="9326"/>
        <item x="978"/>
        <item x="5952"/>
        <item x="7673"/>
        <item x="979"/>
        <item x="12737"/>
        <item x="11031"/>
        <item x="12738"/>
        <item x="980"/>
        <item x="4310"/>
        <item x="11032"/>
        <item x="7674"/>
        <item x="2646"/>
        <item x="7675"/>
        <item x="981"/>
        <item x="11029"/>
        <item x="12734"/>
        <item x="9323"/>
        <item x="7671"/>
        <item x="12735"/>
        <item x="4307"/>
        <item x="11028"/>
        <item x="9324"/>
        <item x="2645"/>
        <item x="5950"/>
        <item x="9325"/>
        <item x="4308"/>
        <item x="4309"/>
        <item x="975"/>
        <item x="5951"/>
        <item x="7672"/>
        <item x="12736"/>
        <item x="6348"/>
        <item x="4306"/>
        <item x="5945"/>
        <item x="2642"/>
        <item x="9321"/>
        <item x="971"/>
        <item x="7670"/>
        <item x="972"/>
        <item x="2643"/>
        <item x="2644"/>
        <item x="11027"/>
        <item x="12732"/>
        <item x="973"/>
        <item x="974"/>
        <item x="9322"/>
        <item x="5946"/>
        <item x="12733"/>
        <item x="5947"/>
        <item x="5948"/>
        <item x="5949"/>
        <item x="7669"/>
        <item x="11024"/>
        <item x="7666"/>
        <item x="7667"/>
        <item x="9319"/>
        <item x="2641"/>
        <item x="7668"/>
        <item x="11025"/>
        <item x="12730"/>
        <item x="12731"/>
        <item x="11026"/>
        <item x="9320"/>
        <item x="2640"/>
        <item x="2636"/>
        <item x="4304"/>
        <item x="7664"/>
        <item x="2637"/>
        <item x="12729"/>
        <item x="7665"/>
        <item x="968"/>
        <item x="9318"/>
        <item x="969"/>
        <item x="970"/>
        <item x="2638"/>
        <item x="2639"/>
        <item x="4305"/>
        <item x="5944"/>
        <item x="11023"/>
        <item x="5939"/>
        <item x="12728"/>
        <item x="4302"/>
        <item x="5940"/>
        <item x="5941"/>
        <item x="4303"/>
        <item x="963"/>
        <item x="2633"/>
        <item x="2634"/>
        <item x="964"/>
        <item x="965"/>
        <item x="2635"/>
        <item x="966"/>
        <item x="5942"/>
        <item x="967"/>
        <item x="5943"/>
        <item x="9317"/>
        <item x="960"/>
        <item x="5935"/>
        <item x="2630"/>
        <item x="5936"/>
        <item x="4299"/>
        <item x="2631"/>
        <item x="4300"/>
        <item x="961"/>
        <item x="5937"/>
        <item x="4301"/>
        <item x="12727"/>
        <item x="11020"/>
        <item x="962"/>
        <item x="11021"/>
        <item x="7663"/>
        <item x="5938"/>
        <item x="11022"/>
        <item x="2632"/>
        <item x="4298"/>
        <item x="5932"/>
        <item x="4296"/>
        <item x="4297"/>
        <item x="957"/>
        <item x="11018"/>
        <item x="9314"/>
        <item x="958"/>
        <item x="5933"/>
        <item x="9315"/>
        <item x="11019"/>
        <item x="959"/>
        <item x="5934"/>
        <item x="2627"/>
        <item x="2628"/>
        <item x="2629"/>
        <item x="9316"/>
        <item x="7662"/>
        <item x="7659"/>
        <item x="4293"/>
        <item x="7660"/>
        <item x="5930"/>
        <item x="955"/>
        <item x="2623"/>
        <item x="11016"/>
        <item x="2624"/>
        <item x="9313"/>
        <item x="4294"/>
        <item x="2625"/>
        <item x="956"/>
        <item x="7661"/>
        <item x="5931"/>
        <item x="2626"/>
        <item x="4295"/>
        <item x="11017"/>
        <item x="9312"/>
        <item x="7657"/>
        <item x="12723"/>
        <item x="9310"/>
        <item x="7658"/>
        <item x="12724"/>
        <item x="12725"/>
        <item x="5928"/>
        <item x="12726"/>
        <item x="9311"/>
        <item x="2620"/>
        <item x="2621"/>
        <item x="5929"/>
        <item x="2622"/>
        <item x="4291"/>
        <item x="11015"/>
        <item x="4292"/>
        <item x="11013"/>
        <item x="7654"/>
        <item x="5926"/>
        <item x="2619"/>
        <item x="7655"/>
        <item x="4290"/>
        <item x="7656"/>
        <item x="953"/>
        <item x="954"/>
        <item x="5927"/>
        <item x="9309"/>
        <item x="11014"/>
        <item x="12721"/>
        <item x="12722"/>
        <item x="11012"/>
        <item x="5925"/>
        <item x="11011"/>
        <item x="9308"/>
        <item x="2618"/>
        <item x="4289"/>
        <item x="12720"/>
        <item x="9306"/>
        <item x="9307"/>
        <item x="952"/>
        <item x="7653"/>
        <item x="9304"/>
        <item x="12716"/>
        <item x="5924"/>
        <item x="12717"/>
        <item x="12718"/>
        <item x="2616"/>
        <item x="9305"/>
        <item x="4287"/>
        <item x="2617"/>
        <item x="11009"/>
        <item x="12719"/>
        <item x="4288"/>
        <item x="11010"/>
        <item x="12715"/>
        <item x="11006"/>
        <item x="4285"/>
        <item x="9303"/>
        <item x="7649"/>
        <item x="12714"/>
        <item x="5921"/>
        <item x="11007"/>
        <item x="7650"/>
        <item x="7651"/>
        <item x="950"/>
        <item x="4286"/>
        <item x="7652"/>
        <item x="5922"/>
        <item x="5923"/>
        <item x="2615"/>
        <item x="951"/>
        <item x="11008"/>
        <item x="11005"/>
        <item x="12710"/>
        <item x="2614"/>
        <item x="9299"/>
        <item x="11002"/>
        <item x="5920"/>
        <item x="11003"/>
        <item x="9300"/>
        <item x="9301"/>
        <item x="12711"/>
        <item x="12712"/>
        <item x="11004"/>
        <item x="9302"/>
        <item x="4284"/>
        <item x="12713"/>
        <item x="9297"/>
        <item x="12708"/>
        <item x="5919"/>
        <item x="11000"/>
        <item x="946"/>
        <item x="947"/>
        <item x="948"/>
        <item x="4282"/>
        <item x="4283"/>
        <item x="12709"/>
        <item x="11001"/>
        <item x="949"/>
        <item x="7648"/>
        <item x="9298"/>
        <item x="4280"/>
        <item x="7645"/>
        <item x="2611"/>
        <item x="12706"/>
        <item x="7646"/>
        <item x="2612"/>
        <item x="12707"/>
        <item x="7647"/>
        <item x="2613"/>
        <item x="4281"/>
        <item x="10997"/>
        <item x="945"/>
        <item x="9295"/>
        <item x="7643"/>
        <item x="12704"/>
        <item x="10998"/>
        <item x="7644"/>
        <item x="10999"/>
        <item x="12705"/>
        <item x="9296"/>
        <item x="2610"/>
        <item x="4279"/>
        <item x="4276"/>
        <item x="2605"/>
        <item x="2606"/>
        <item x="2607"/>
        <item x="943"/>
        <item x="4277"/>
        <item x="9294"/>
        <item x="2608"/>
        <item x="4278"/>
        <item x="944"/>
        <item x="2609"/>
        <item x="12703"/>
        <item x="5916"/>
        <item x="5917"/>
        <item x="4274"/>
        <item x="12701"/>
        <item x="2602"/>
        <item x="7640"/>
        <item x="10995"/>
        <item x="7641"/>
        <item x="9292"/>
        <item x="12702"/>
        <item x="2603"/>
        <item x="2604"/>
        <item x="4275"/>
        <item x="9293"/>
        <item x="5918"/>
        <item x="10996"/>
        <item x="7642"/>
        <item x="2601"/>
        <item x="7637"/>
        <item x="5914"/>
        <item x="12699"/>
        <item x="9289"/>
        <item x="9290"/>
        <item x="9291"/>
        <item x="4271"/>
        <item x="941"/>
        <item x="10994"/>
        <item x="5915"/>
        <item x="2600"/>
        <item x="12700"/>
        <item x="7638"/>
        <item x="942"/>
        <item x="7639"/>
        <item x="4272"/>
        <item x="4273"/>
        <item x="10993"/>
        <item x="7634"/>
        <item x="12697"/>
        <item x="939"/>
        <item x="2598"/>
        <item x="7635"/>
        <item x="2599"/>
        <item x="7636"/>
        <item x="12698"/>
        <item x="4270"/>
        <item x="940"/>
        <item x="7633"/>
        <item x="12695"/>
        <item x="5912"/>
        <item x="2592"/>
        <item x="4268"/>
        <item x="2593"/>
        <item x="935"/>
        <item x="936"/>
        <item x="2594"/>
        <item x="937"/>
        <item x="4269"/>
        <item x="10992"/>
        <item x="938"/>
        <item x="5913"/>
        <item x="2595"/>
        <item x="2596"/>
        <item x="12696"/>
        <item x="2597"/>
        <item x="7632"/>
        <item x="5910"/>
        <item x="7629"/>
        <item x="7630"/>
        <item x="2591"/>
        <item x="934"/>
        <item x="12694"/>
        <item x="10988"/>
        <item x="10989"/>
        <item x="7631"/>
        <item x="5911"/>
        <item x="10990"/>
        <item x="4266"/>
        <item x="10991"/>
        <item x="9286"/>
        <item x="4267"/>
        <item x="9287"/>
        <item x="9288"/>
        <item x="12693"/>
        <item x="4260"/>
        <item x="932"/>
        <item x="10985"/>
        <item x="2589"/>
        <item x="2590"/>
        <item x="10986"/>
        <item x="4261"/>
        <item x="4262"/>
        <item x="4263"/>
        <item x="4264"/>
        <item x="9285"/>
        <item x="4265"/>
        <item x="5909"/>
        <item x="933"/>
        <item x="10987"/>
        <item x="7627"/>
        <item x="7628"/>
        <item x="12692"/>
        <item x="930"/>
        <item x="7621"/>
        <item x="5908"/>
        <item x="7622"/>
        <item x="4258"/>
        <item x="7623"/>
        <item x="7624"/>
        <item x="10984"/>
        <item x="12690"/>
        <item x="12691"/>
        <item x="2587"/>
        <item x="2588"/>
        <item x="7625"/>
        <item x="9284"/>
        <item x="4259"/>
        <item x="931"/>
        <item x="7626"/>
        <item x="929"/>
        <item x="10982"/>
        <item x="4254"/>
        <item x="4255"/>
        <item x="2585"/>
        <item x="7618"/>
        <item x="9281"/>
        <item x="926"/>
        <item x="5907"/>
        <item x="927"/>
        <item x="2586"/>
        <item x="4256"/>
        <item x="928"/>
        <item x="7619"/>
        <item x="7620"/>
        <item x="10983"/>
        <item x="9282"/>
        <item x="4257"/>
        <item x="9283"/>
        <item x="12688"/>
        <item x="12685"/>
        <item x="7616"/>
        <item x="12686"/>
        <item x="4252"/>
        <item x="2582"/>
        <item x="922"/>
        <item x="7617"/>
        <item x="923"/>
        <item x="924"/>
        <item x="12687"/>
        <item x="10981"/>
        <item x="2583"/>
        <item x="925"/>
        <item x="2584"/>
        <item x="4253"/>
        <item x="9280"/>
        <item x="12689"/>
        <item x="7615"/>
        <item x="10975"/>
        <item x="12683"/>
        <item x="7612"/>
        <item x="12684"/>
        <item x="5905"/>
        <item x="10976"/>
        <item x="921"/>
        <item x="10977"/>
        <item x="5906"/>
        <item x="7613"/>
        <item x="10978"/>
        <item x="4249"/>
        <item x="4250"/>
        <item x="10979"/>
        <item x="7614"/>
        <item x="10980"/>
        <item x="4251"/>
        <item x="4248"/>
        <item x="7610"/>
        <item x="4247"/>
        <item x="10971"/>
        <item x="2579"/>
        <item x="5900"/>
        <item x="10972"/>
        <item x="5901"/>
        <item x="10973"/>
        <item x="10974"/>
        <item x="5902"/>
        <item x="7611"/>
        <item x="5903"/>
        <item x="2580"/>
        <item x="5904"/>
        <item x="2581"/>
        <item x="12681"/>
        <item x="12682"/>
        <item x="9279"/>
        <item x="12680"/>
        <item x="2576"/>
        <item x="12678"/>
        <item x="920"/>
        <item x="5894"/>
        <item x="5895"/>
        <item x="2577"/>
        <item x="5896"/>
        <item x="2578"/>
        <item x="7608"/>
        <item x="7609"/>
        <item x="9276"/>
        <item x="5897"/>
        <item x="9277"/>
        <item x="12679"/>
        <item x="5898"/>
        <item x="5899"/>
        <item x="9278"/>
        <item x="919"/>
        <item x="5891"/>
        <item x="9272"/>
        <item x="10968"/>
        <item x="5892"/>
        <item x="918"/>
        <item x="4243"/>
        <item x="7606"/>
        <item x="9273"/>
        <item x="7607"/>
        <item x="4244"/>
        <item x="4245"/>
        <item x="9274"/>
        <item x="10969"/>
        <item x="4246"/>
        <item x="10970"/>
        <item x="9275"/>
        <item x="5893"/>
        <item x="2575"/>
        <item x="9266"/>
        <item x="4241"/>
        <item x="7604"/>
        <item x="9267"/>
        <item x="7605"/>
        <item x="9268"/>
        <item x="917"/>
        <item x="9269"/>
        <item x="5890"/>
        <item x="9270"/>
        <item x="9271"/>
        <item x="4242"/>
        <item x="10967"/>
        <item x="10966"/>
        <item x="4239"/>
        <item x="7601"/>
        <item x="2574"/>
        <item x="914"/>
        <item x="9264"/>
        <item x="10964"/>
        <item x="915"/>
        <item x="9265"/>
        <item x="10965"/>
        <item x="7602"/>
        <item x="4240"/>
        <item x="7603"/>
        <item x="916"/>
        <item x="911"/>
        <item x="5886"/>
        <item x="912"/>
        <item x="2571"/>
        <item x="913"/>
        <item x="7598"/>
        <item x="5887"/>
        <item x="5888"/>
        <item x="5889"/>
        <item x="7599"/>
        <item x="10963"/>
        <item x="7600"/>
        <item x="2572"/>
        <item x="9263"/>
        <item x="2573"/>
        <item x="12677"/>
        <item x="9262"/>
        <item x="9259"/>
        <item x="2567"/>
        <item x="4238"/>
        <item x="9260"/>
        <item x="2568"/>
        <item x="12672"/>
        <item x="909"/>
        <item x="12673"/>
        <item x="2569"/>
        <item x="9261"/>
        <item x="12674"/>
        <item x="5885"/>
        <item x="7597"/>
        <item x="12675"/>
        <item x="2570"/>
        <item x="910"/>
        <item x="12676"/>
        <item x="5884"/>
        <item x="12670"/>
        <item x="10959"/>
        <item x="10960"/>
        <item x="9257"/>
        <item x="4236"/>
        <item x="7593"/>
        <item x="7594"/>
        <item x="9258"/>
        <item x="10961"/>
        <item x="4237"/>
        <item x="12671"/>
        <item x="7595"/>
        <item x="2565"/>
        <item x="10962"/>
        <item x="7596"/>
        <item x="2566"/>
        <item x="908"/>
        <item x="7592"/>
        <item x="9254"/>
        <item x="5879"/>
        <item x="906"/>
        <item x="9255"/>
        <item x="5880"/>
        <item x="7590"/>
        <item x="907"/>
        <item x="10957"/>
        <item x="2564"/>
        <item x="9256"/>
        <item x="10958"/>
        <item x="4235"/>
        <item x="7591"/>
        <item x="5881"/>
        <item x="5882"/>
        <item x="5883"/>
        <item x="12669"/>
        <item x="9253"/>
        <item x="9251"/>
        <item x="2562"/>
        <item x="903"/>
        <item x="7587"/>
        <item x="10956"/>
        <item x="904"/>
        <item x="5877"/>
        <item x="905"/>
        <item x="4234"/>
        <item x="5878"/>
        <item x="7588"/>
        <item x="12666"/>
        <item x="2563"/>
        <item x="9252"/>
        <item x="12667"/>
        <item x="13153"/>
        <item x="7589"/>
        <item x="12668"/>
        <item x="10955"/>
        <item x="10953"/>
        <item x="10954"/>
        <item x="12664"/>
        <item x="7580"/>
        <item x="12665"/>
        <item x="5875"/>
        <item x="7581"/>
        <item x="5876"/>
        <item x="902"/>
        <item x="7582"/>
        <item x="7583"/>
        <item x="9250"/>
        <item x="2560"/>
        <item x="7584"/>
        <item x="7585"/>
        <item x="2561"/>
        <item x="7586"/>
        <item x="12663"/>
        <item x="10948"/>
        <item x="4232"/>
        <item x="2558"/>
        <item x="10949"/>
        <item x="7578"/>
        <item x="901"/>
        <item x="9246"/>
        <item x="10950"/>
        <item x="2559"/>
        <item x="4233"/>
        <item x="10951"/>
        <item x="12662"/>
        <item x="7579"/>
        <item x="9247"/>
        <item x="9248"/>
        <item x="10952"/>
        <item x="9249"/>
        <item x="2557"/>
        <item x="12658"/>
        <item x="4229"/>
        <item x="5873"/>
        <item x="4230"/>
        <item x="898"/>
        <item x="899"/>
        <item x="10946"/>
        <item x="4231"/>
        <item x="900"/>
        <item x="9245"/>
        <item x="10947"/>
        <item x="12659"/>
        <item x="5874"/>
        <item x="2556"/>
        <item x="12660"/>
        <item x="12661"/>
        <item x="7577"/>
        <item x="4228"/>
        <item x="10944"/>
        <item x="4226"/>
        <item x="12654"/>
        <item x="10945"/>
        <item x="4227"/>
        <item x="12655"/>
        <item x="2553"/>
        <item x="9244"/>
        <item x="7575"/>
        <item x="7576"/>
        <item x="895"/>
        <item x="896"/>
        <item x="12656"/>
        <item x="2554"/>
        <item x="2555"/>
        <item x="12657"/>
        <item x="897"/>
        <item x="10943"/>
        <item x="2551"/>
        <item x="12651"/>
        <item x="5868"/>
        <item x="9242"/>
        <item x="5869"/>
        <item x="12652"/>
        <item x="9243"/>
        <item x="5870"/>
        <item x="4224"/>
        <item x="893"/>
        <item x="7573"/>
        <item x="5871"/>
        <item x="894"/>
        <item x="5872"/>
        <item x="12653"/>
        <item x="2552"/>
        <item x="4225"/>
        <item x="7574"/>
        <item x="12650"/>
        <item x="890"/>
        <item x="2547"/>
        <item x="7572"/>
        <item x="2548"/>
        <item x="4220"/>
        <item x="9241"/>
        <item x="5864"/>
        <item x="2549"/>
        <item x="891"/>
        <item x="4221"/>
        <item x="5865"/>
        <item x="892"/>
        <item x="4222"/>
        <item x="5866"/>
        <item x="5867"/>
        <item x="2550"/>
        <item x="4223"/>
        <item x="12649"/>
        <item x="9238"/>
        <item x="12645"/>
        <item x="12646"/>
        <item x="10940"/>
        <item x="5862"/>
        <item x="10941"/>
        <item x="12647"/>
        <item x="10942"/>
        <item x="887"/>
        <item x="888"/>
        <item x="9239"/>
        <item x="12648"/>
        <item x="5863"/>
        <item x="9240"/>
        <item x="889"/>
        <item x="2546"/>
        <item x="7571"/>
        <item x="4214"/>
        <item x="2543"/>
        <item x="2544"/>
        <item x="7569"/>
        <item x="886"/>
        <item x="10939"/>
        <item x="12643"/>
        <item x="5860"/>
        <item x="9237"/>
        <item x="5861"/>
        <item x="7570"/>
        <item x="2545"/>
        <item x="12644"/>
        <item x="4215"/>
        <item x="4216"/>
        <item x="4217"/>
        <item x="4218"/>
        <item x="4219"/>
        <item x="7568"/>
        <item x="2540"/>
        <item x="7565"/>
        <item x="10936"/>
        <item x="7566"/>
        <item x="10937"/>
        <item x="4213"/>
        <item x="7567"/>
        <item x="2541"/>
        <item x="10938"/>
        <item x="885"/>
        <item x="9236"/>
        <item x="12642"/>
        <item x="2542"/>
        <item x="884"/>
        <item x="881"/>
        <item x="2538"/>
        <item x="7564"/>
        <item x="10932"/>
        <item x="9234"/>
        <item x="4210"/>
        <item x="2539"/>
        <item x="10933"/>
        <item x="882"/>
        <item x="4211"/>
        <item x="9235"/>
        <item x="4212"/>
        <item x="10934"/>
        <item x="10935"/>
        <item x="12641"/>
        <item x="5858"/>
        <item x="883"/>
        <item x="5859"/>
        <item x="12640"/>
        <item x="2534"/>
        <item x="10928"/>
        <item x="4208"/>
        <item x="9231"/>
        <item x="877"/>
        <item x="2535"/>
        <item x="10929"/>
        <item x="9232"/>
        <item x="10930"/>
        <item x="878"/>
        <item x="9233"/>
        <item x="879"/>
        <item x="2536"/>
        <item x="7563"/>
        <item x="10931"/>
        <item x="4209"/>
        <item x="2537"/>
        <item x="880"/>
        <item x="9230"/>
        <item x="10927"/>
        <item x="876"/>
        <item x="7562"/>
        <item x="7560"/>
        <item x="2533"/>
        <item x="12639"/>
        <item x="4207"/>
        <item x="7561"/>
        <item x="5855"/>
        <item x="2531"/>
        <item x="7559"/>
        <item x="874"/>
        <item x="9227"/>
        <item x="2532"/>
        <item x="5856"/>
        <item x="9228"/>
        <item x="12638"/>
        <item x="10926"/>
        <item x="875"/>
        <item x="5857"/>
        <item x="4206"/>
        <item x="9229"/>
        <item x="872"/>
        <item x="2530"/>
        <item x="9224"/>
        <item x="5850"/>
        <item x="12636"/>
        <item x="10924"/>
        <item x="10925"/>
        <item x="9225"/>
        <item x="5851"/>
        <item x="4204"/>
        <item x="4205"/>
        <item x="871"/>
        <item x="9226"/>
        <item x="5852"/>
        <item x="5853"/>
        <item x="12637"/>
        <item x="5854"/>
        <item x="873"/>
        <item x="9223"/>
        <item x="866"/>
        <item x="2526"/>
        <item x="12633"/>
        <item x="7558"/>
        <item x="9221"/>
        <item x="867"/>
        <item x="5848"/>
        <item x="2527"/>
        <item x="4203"/>
        <item x="9222"/>
        <item x="868"/>
        <item x="12634"/>
        <item x="2528"/>
        <item x="10923"/>
        <item x="869"/>
        <item x="2529"/>
        <item x="5849"/>
        <item x="12635"/>
        <item x="870"/>
        <item x="2525"/>
        <item x="7556"/>
        <item x="2524"/>
        <item x="12631"/>
        <item x="7557"/>
        <item x="12632"/>
        <item x="4199"/>
        <item x="4200"/>
        <item x="10921"/>
        <item x="9220"/>
        <item x="864"/>
        <item x="4201"/>
        <item x="4202"/>
        <item x="865"/>
        <item x="10922"/>
        <item x="4197"/>
        <item x="861"/>
        <item x="862"/>
        <item x="2522"/>
        <item x="10920"/>
        <item x="12628"/>
        <item x="863"/>
        <item x="12629"/>
        <item x="4195"/>
        <item x="12630"/>
        <item x="4196"/>
        <item x="2523"/>
        <item x="7555"/>
        <item x="4198"/>
        <item x="9219"/>
        <item x="9218"/>
        <item x="2519"/>
        <item x="857"/>
        <item x="9215"/>
        <item x="858"/>
        <item x="2520"/>
        <item x="2521"/>
        <item x="7554"/>
        <item x="10919"/>
        <item x="4194"/>
        <item x="5847"/>
        <item x="12627"/>
        <item x="9216"/>
        <item x="859"/>
        <item x="860"/>
        <item x="9217"/>
        <item x="5845"/>
        <item x="2516"/>
        <item x="853"/>
        <item x="10918"/>
        <item x="4192"/>
        <item x="854"/>
        <item x="4193"/>
        <item x="7550"/>
        <item x="9214"/>
        <item x="2517"/>
        <item x="2518"/>
        <item x="5846"/>
        <item x="7551"/>
        <item x="12626"/>
        <item x="855"/>
        <item x="856"/>
        <item x="7552"/>
        <item x="7553"/>
        <item x="12625"/>
        <item x="849"/>
        <item x="850"/>
        <item x="851"/>
        <item x="5842"/>
        <item x="7548"/>
        <item x="10914"/>
        <item x="4191"/>
        <item x="852"/>
        <item x="10915"/>
        <item x="7549"/>
        <item x="10916"/>
        <item x="9213"/>
        <item x="10917"/>
        <item x="5843"/>
        <item x="5844"/>
        <item x="4190"/>
        <item x="9207"/>
        <item x="9208"/>
        <item x="4187"/>
        <item x="848"/>
        <item x="10912"/>
        <item x="9209"/>
        <item x="9210"/>
        <item x="7546"/>
        <item x="12623"/>
        <item x="12624"/>
        <item x="10913"/>
        <item x="4188"/>
        <item x="4189"/>
        <item x="7547"/>
        <item x="9211"/>
        <item x="5841"/>
        <item x="9212"/>
        <item x="2515"/>
        <item x="6347"/>
        <item x="12621"/>
        <item x="10908"/>
        <item x="10909"/>
        <item x="10910"/>
        <item x="847"/>
        <item x="5840"/>
        <item x="2513"/>
        <item x="2514"/>
        <item x="9205"/>
        <item x="10911"/>
        <item x="12622"/>
        <item x="7545"/>
        <item x="4186"/>
        <item x="9206"/>
        <item x="4185"/>
        <item x="10905"/>
        <item x="10906"/>
        <item x="12620"/>
        <item x="845"/>
        <item x="9204"/>
        <item x="7543"/>
        <item x="2512"/>
        <item x="846"/>
        <item x="7544"/>
        <item x="10907"/>
        <item x="5839"/>
        <item x="4184"/>
        <item x="4183"/>
        <item x="842"/>
        <item x="843"/>
        <item x="9202"/>
        <item x="9203"/>
        <item x="12619"/>
        <item x="844"/>
        <item x="5837"/>
        <item x="2509"/>
        <item x="840"/>
        <item x="841"/>
        <item x="5838"/>
        <item x="2510"/>
        <item x="2511"/>
        <item x="10903"/>
        <item x="2508"/>
        <item x="10904"/>
        <item x="5836"/>
        <item x="9199"/>
        <item x="4182"/>
        <item x="838"/>
        <item x="9200"/>
        <item x="9201"/>
        <item x="839"/>
        <item x="10900"/>
        <item x="837"/>
        <item x="12617"/>
        <item x="7540"/>
        <item x="9198"/>
        <item x="2507"/>
        <item x="10901"/>
        <item x="12618"/>
        <item x="10902"/>
        <item x="7541"/>
        <item x="5834"/>
        <item x="5835"/>
        <item x="7542"/>
        <item x="9197"/>
        <item x="4179"/>
        <item x="10897"/>
        <item x="5830"/>
        <item x="9195"/>
        <item x="5831"/>
        <item x="10898"/>
        <item x="10899"/>
        <item x="4180"/>
        <item x="12616"/>
        <item x="836"/>
        <item x="7539"/>
        <item x="9196"/>
        <item x="4181"/>
        <item x="2506"/>
        <item x="5832"/>
        <item x="5833"/>
        <item x="4178"/>
        <item x="2504"/>
        <item x="7537"/>
        <item x="4174"/>
        <item x="12614"/>
        <item x="9192"/>
        <item x="10895"/>
        <item x="12615"/>
        <item x="4175"/>
        <item x="4176"/>
        <item x="7538"/>
        <item x="10896"/>
        <item x="5827"/>
        <item x="5828"/>
        <item x="4177"/>
        <item x="9193"/>
        <item x="2505"/>
        <item x="5829"/>
        <item x="9194"/>
        <item x="4173"/>
        <item x="831"/>
        <item x="7536"/>
        <item x="832"/>
        <item x="833"/>
        <item x="834"/>
        <item x="5825"/>
        <item x="2501"/>
        <item x="4171"/>
        <item x="10894"/>
        <item x="12612"/>
        <item x="4172"/>
        <item x="835"/>
        <item x="2502"/>
        <item x="2503"/>
        <item x="9191"/>
        <item x="5826"/>
        <item x="12613"/>
        <item x="12611"/>
        <item x="2498"/>
        <item x="9189"/>
        <item x="4168"/>
        <item x="5821"/>
        <item x="4169"/>
        <item x="12609"/>
        <item x="5822"/>
        <item x="10893"/>
        <item x="12610"/>
        <item x="2499"/>
        <item x="830"/>
        <item x="5823"/>
        <item x="9190"/>
        <item x="5824"/>
        <item x="2500"/>
        <item x="4170"/>
        <item x="2497"/>
        <item x="4164"/>
        <item x="827"/>
        <item x="5819"/>
        <item x="12608"/>
        <item x="7534"/>
        <item x="2495"/>
        <item x="828"/>
        <item x="7535"/>
        <item x="2496"/>
        <item x="4165"/>
        <item x="10892"/>
        <item x="9188"/>
        <item x="829"/>
        <item x="4166"/>
        <item x="4167"/>
        <item x="5820"/>
        <item x="10890"/>
        <item x="4162"/>
        <item x="2492"/>
        <item x="10889"/>
        <item x="9185"/>
        <item x="9186"/>
        <item x="2493"/>
        <item x="9187"/>
        <item x="4163"/>
        <item x="7530"/>
        <item x="2494"/>
        <item x="12607"/>
        <item x="826"/>
        <item x="10891"/>
        <item x="7531"/>
        <item x="5818"/>
        <item x="7532"/>
        <item x="7533"/>
        <item x="7528"/>
        <item x="2489"/>
        <item x="7526"/>
        <item x="825"/>
        <item x="10887"/>
        <item x="9181"/>
        <item x="12606"/>
        <item x="2490"/>
        <item x="9182"/>
        <item x="9183"/>
        <item x="7527"/>
        <item x="10888"/>
        <item x="2491"/>
        <item x="9184"/>
        <item x="5817"/>
        <item x="7529"/>
        <item x="5816"/>
        <item x="4160"/>
        <item x="7524"/>
        <item x="823"/>
        <item x="5814"/>
        <item x="12605"/>
        <item x="4161"/>
        <item x="2487"/>
        <item x="9179"/>
        <item x="824"/>
        <item x="9180"/>
        <item x="7525"/>
        <item x="5815"/>
        <item x="2488"/>
        <item x="9178"/>
        <item x="2485"/>
        <item x="10884"/>
        <item x="7522"/>
        <item x="12602"/>
        <item x="10885"/>
        <item x="12603"/>
        <item x="4156"/>
        <item x="10886"/>
        <item x="5813"/>
        <item x="2486"/>
        <item x="4157"/>
        <item x="7523"/>
        <item x="13154"/>
        <item x="4158"/>
        <item x="822"/>
        <item x="12604"/>
        <item x="4159"/>
        <item x="5812"/>
        <item x="819"/>
        <item x="10880"/>
        <item x="7521"/>
        <item x="4154"/>
        <item x="2483"/>
        <item x="10881"/>
        <item x="9175"/>
        <item x="10882"/>
        <item x="9176"/>
        <item x="2484"/>
        <item x="10883"/>
        <item x="12601"/>
        <item x="820"/>
        <item x="4155"/>
        <item x="821"/>
        <item x="9177"/>
        <item x="7520"/>
        <item x="7517"/>
        <item x="10878"/>
        <item x="5809"/>
        <item x="816"/>
        <item x="5810"/>
        <item x="12599"/>
        <item x="9173"/>
        <item x="5811"/>
        <item x="817"/>
        <item x="9174"/>
        <item x="12600"/>
        <item x="7518"/>
        <item x="7519"/>
        <item x="818"/>
        <item x="10879"/>
        <item x="4153"/>
        <item x="2482"/>
        <item x="12598"/>
        <item x="10873"/>
        <item x="10874"/>
        <item x="2480"/>
        <item x="2481"/>
        <item x="5808"/>
        <item x="814"/>
        <item x="9172"/>
        <item x="7514"/>
        <item x="4151"/>
        <item x="10875"/>
        <item x="815"/>
        <item x="7515"/>
        <item x="7516"/>
        <item x="10876"/>
        <item x="10877"/>
        <item x="4152"/>
        <item x="4150"/>
        <item x="811"/>
        <item x="4147"/>
        <item x="812"/>
        <item x="9169"/>
        <item x="10869"/>
        <item x="813"/>
        <item x="4148"/>
        <item x="10870"/>
        <item x="12595"/>
        <item x="9170"/>
        <item x="12596"/>
        <item x="9171"/>
        <item x="5807"/>
        <item x="4149"/>
        <item x="12597"/>
        <item x="10871"/>
        <item x="2479"/>
        <item x="10872"/>
        <item x="10868"/>
        <item x="7511"/>
        <item x="806"/>
        <item x="5804"/>
        <item x="12593"/>
        <item x="807"/>
        <item x="12594"/>
        <item x="808"/>
        <item x="7512"/>
        <item x="809"/>
        <item x="7513"/>
        <item x="10866"/>
        <item x="810"/>
        <item x="10867"/>
        <item x="9168"/>
        <item x="5805"/>
        <item x="5806"/>
        <item x="4146"/>
        <item x="7510"/>
        <item x="7507"/>
        <item x="4144"/>
        <item x="4145"/>
        <item x="805"/>
        <item x="7508"/>
        <item x="7509"/>
        <item x="10864"/>
        <item x="9166"/>
        <item x="2475"/>
        <item x="2476"/>
        <item x="9167"/>
        <item x="2477"/>
        <item x="2478"/>
        <item x="5803"/>
        <item x="10865"/>
        <item x="12592"/>
        <item x="802"/>
        <item x="5799"/>
        <item x="5800"/>
        <item x="5801"/>
        <item x="4141"/>
        <item x="12591"/>
        <item x="10862"/>
        <item x="5802"/>
        <item x="4142"/>
        <item x="10863"/>
        <item x="803"/>
        <item x="804"/>
        <item x="4143"/>
        <item x="7506"/>
        <item x="5798"/>
        <item x="12587"/>
        <item x="799"/>
        <item x="9165"/>
        <item x="5795"/>
        <item x="12588"/>
        <item x="5796"/>
        <item x="4139"/>
        <item x="800"/>
        <item x="7501"/>
        <item x="7502"/>
        <item x="4140"/>
        <item x="801"/>
        <item x="12589"/>
        <item x="12590"/>
        <item x="7503"/>
        <item x="7504"/>
        <item x="5797"/>
        <item x="7505"/>
        <item x="2473"/>
        <item x="12585"/>
        <item x="4136"/>
        <item x="5793"/>
        <item x="7496"/>
        <item x="2472"/>
        <item x="9164"/>
        <item x="7497"/>
        <item x="7498"/>
        <item x="7499"/>
        <item x="797"/>
        <item x="5794"/>
        <item x="4137"/>
        <item x="798"/>
        <item x="12586"/>
        <item x="4138"/>
        <item x="7500"/>
        <item x="2474"/>
        <item x="10861"/>
        <item x="12582"/>
        <item x="10860"/>
        <item x="7494"/>
        <item x="2469"/>
        <item x="7495"/>
        <item x="4133"/>
        <item x="5791"/>
        <item x="5792"/>
        <item x="2470"/>
        <item x="4134"/>
        <item x="794"/>
        <item x="2471"/>
        <item x="12583"/>
        <item x="795"/>
        <item x="12584"/>
        <item x="796"/>
        <item x="4135"/>
        <item x="7490"/>
        <item x="5789"/>
        <item x="9161"/>
        <item x="4132"/>
        <item x="7491"/>
        <item x="9162"/>
        <item x="9163"/>
        <item x="2466"/>
        <item x="7492"/>
        <item x="2467"/>
        <item x="10859"/>
        <item x="12579"/>
        <item x="12580"/>
        <item x="12581"/>
        <item x="5790"/>
        <item x="7493"/>
        <item x="2468"/>
        <item x="2465"/>
        <item x="792"/>
        <item x="2463"/>
        <item x="4131"/>
        <item x="2464"/>
        <item x="5786"/>
        <item x="12578"/>
        <item x="7488"/>
        <item x="10858"/>
        <item x="793"/>
        <item x="7489"/>
        <item x="5787"/>
        <item x="5788"/>
        <item x="2462"/>
        <item x="5783"/>
        <item x="2460"/>
        <item x="12577"/>
        <item x="10855"/>
        <item x="5784"/>
        <item x="2461"/>
        <item x="10856"/>
        <item x="9160"/>
        <item x="5785"/>
        <item x="791"/>
        <item x="7487"/>
        <item x="10857"/>
        <item x="790"/>
        <item x="788"/>
        <item x="12574"/>
        <item x="5782"/>
        <item x="9157"/>
        <item x="10852"/>
        <item x="4129"/>
        <item x="10853"/>
        <item x="7485"/>
        <item x="2459"/>
        <item x="12575"/>
        <item x="9158"/>
        <item x="7486"/>
        <item x="10854"/>
        <item x="789"/>
        <item x="9159"/>
        <item x="4130"/>
        <item x="12576"/>
        <item x="9156"/>
        <item x="787"/>
        <item x="2458"/>
        <item x="7483"/>
        <item x="4128"/>
        <item x="7484"/>
        <item x="12572"/>
        <item x="9155"/>
        <item x="5779"/>
        <item x="12573"/>
        <item x="5780"/>
        <item x="10851"/>
        <item x="5781"/>
        <item x="10850"/>
        <item x="786"/>
        <item x="2455"/>
        <item x="5778"/>
        <item x="2456"/>
        <item x="4127"/>
        <item x="3042"/>
        <item x="2457"/>
        <item x="5777"/>
        <item x="12567"/>
        <item x="784"/>
        <item x="9153"/>
        <item x="2452"/>
        <item x="2453"/>
        <item x="9154"/>
        <item x="7482"/>
        <item x="10846"/>
        <item x="12568"/>
        <item x="10847"/>
        <item x="785"/>
        <item x="12569"/>
        <item x="12570"/>
        <item x="10848"/>
        <item x="10849"/>
        <item x="12571"/>
        <item x="2454"/>
        <item x="5776"/>
        <item x="5773"/>
        <item x="2449"/>
        <item x="7479"/>
        <item x="12564"/>
        <item x="12565"/>
        <item x="9151"/>
        <item x="9152"/>
        <item x="783"/>
        <item x="10845"/>
        <item x="2450"/>
        <item x="12566"/>
        <item x="5774"/>
        <item x="7480"/>
        <item x="5775"/>
        <item x="7481"/>
        <item x="2451"/>
        <item x="4126"/>
        <item x="7478"/>
        <item x="7476"/>
        <item x="2448"/>
        <item x="12562"/>
        <item x="781"/>
        <item x="7477"/>
        <item x="5769"/>
        <item x="5770"/>
        <item x="5771"/>
        <item x="9148"/>
        <item x="12563"/>
        <item x="4124"/>
        <item x="9149"/>
        <item x="782"/>
        <item x="5772"/>
        <item x="9150"/>
        <item x="4125"/>
        <item x="10844"/>
        <item x="2447"/>
        <item x="10840"/>
        <item x="10841"/>
        <item x="4122"/>
        <item x="7475"/>
        <item x="2443"/>
        <item x="12559"/>
        <item x="10842"/>
        <item x="2444"/>
        <item x="5767"/>
        <item x="2445"/>
        <item x="12560"/>
        <item x="5768"/>
        <item x="10843"/>
        <item x="780"/>
        <item x="12561"/>
        <item x="4123"/>
        <item x="2446"/>
        <item x="12558"/>
        <item x="7473"/>
        <item x="12555"/>
        <item x="2437"/>
        <item x="9145"/>
        <item x="5764"/>
        <item x="2438"/>
        <item x="12556"/>
        <item x="2439"/>
        <item x="5765"/>
        <item x="7474"/>
        <item x="2440"/>
        <item x="5766"/>
        <item x="2441"/>
        <item x="12557"/>
        <item x="2442"/>
        <item x="9146"/>
        <item x="9147"/>
        <item x="12554"/>
        <item x="4121"/>
        <item x="777"/>
        <item x="2435"/>
        <item x="10833"/>
        <item x="10834"/>
        <item x="10835"/>
        <item x="778"/>
        <item x="779"/>
        <item x="5763"/>
        <item x="9143"/>
        <item x="2436"/>
        <item x="10836"/>
        <item x="10837"/>
        <item x="9144"/>
        <item x="10838"/>
        <item x="10839"/>
        <item x="7472"/>
        <item x="12553"/>
        <item x="9142"/>
        <item x="4116"/>
        <item x="12551"/>
        <item x="12552"/>
        <item x="4117"/>
        <item x="775"/>
        <item x="4118"/>
        <item x="4119"/>
        <item x="5760"/>
        <item x="2434"/>
        <item x="10831"/>
        <item x="5761"/>
        <item x="4120"/>
        <item x="7471"/>
        <item x="776"/>
        <item x="5762"/>
        <item x="10832"/>
        <item x="774"/>
        <item x="9139"/>
        <item x="10830"/>
        <item x="5757"/>
        <item x="2432"/>
        <item x="9140"/>
        <item x="4115"/>
        <item x="12549"/>
        <item x="9141"/>
        <item x="5758"/>
        <item x="7469"/>
        <item x="2433"/>
        <item x="7470"/>
        <item x="12550"/>
        <item x="5759"/>
        <item x="5755"/>
        <item x="7466"/>
        <item x="9138"/>
        <item x="12547"/>
        <item x="5756"/>
        <item x="7467"/>
        <item x="12548"/>
        <item x="7468"/>
        <item x="2431"/>
        <item x="5754"/>
        <item x="772"/>
        <item x="12545"/>
        <item x="5752"/>
        <item x="2430"/>
        <item x="773"/>
        <item x="5753"/>
        <item x="4113"/>
        <item x="12546"/>
        <item x="10827"/>
        <item x="4114"/>
        <item x="10828"/>
        <item x="10829"/>
        <item x="5751"/>
        <item x="10825"/>
        <item x="7462"/>
        <item x="9134"/>
        <item x="7463"/>
        <item x="4112"/>
        <item x="7464"/>
        <item x="5749"/>
        <item x="7465"/>
        <item x="770"/>
        <item x="771"/>
        <item x="12544"/>
        <item x="10826"/>
        <item x="2429"/>
        <item x="9135"/>
        <item x="5750"/>
        <item x="9136"/>
        <item x="9137"/>
        <item x="4111"/>
        <item x="10824"/>
        <item x="9128"/>
        <item x="4107"/>
        <item x="9129"/>
        <item x="12542"/>
        <item x="769"/>
        <item x="4108"/>
        <item x="9130"/>
        <item x="12543"/>
        <item x="9131"/>
        <item x="4109"/>
        <item x="4110"/>
        <item x="9132"/>
        <item x="5748"/>
        <item x="9133"/>
        <item x="2428"/>
        <item x="2427"/>
        <item x="765"/>
        <item x="766"/>
        <item x="9127"/>
        <item x="10823"/>
        <item x="767"/>
        <item x="2423"/>
        <item x="7460"/>
        <item x="12539"/>
        <item x="12540"/>
        <item x="4106"/>
        <item x="7461"/>
        <item x="2424"/>
        <item x="2425"/>
        <item x="12541"/>
        <item x="768"/>
        <item x="2426"/>
        <item x="764"/>
        <item x="12534"/>
        <item x="2421"/>
        <item x="4101"/>
        <item x="4102"/>
        <item x="7457"/>
        <item x="12535"/>
        <item x="7458"/>
        <item x="12536"/>
        <item x="9126"/>
        <item x="10822"/>
        <item x="4103"/>
        <item x="12537"/>
        <item x="7459"/>
        <item x="12538"/>
        <item x="4104"/>
        <item x="4105"/>
        <item x="2422"/>
        <item x="9125"/>
        <item x="2417"/>
        <item x="763"/>
        <item x="2418"/>
        <item x="2419"/>
        <item x="7456"/>
        <item x="9121"/>
        <item x="12533"/>
        <item x="2420"/>
        <item x="4099"/>
        <item x="10820"/>
        <item x="9122"/>
        <item x="10821"/>
        <item x="9123"/>
        <item x="4100"/>
        <item x="5746"/>
        <item x="5747"/>
        <item x="9124"/>
        <item x="7455"/>
        <item x="4095"/>
        <item x="12531"/>
        <item x="5743"/>
        <item x="5744"/>
        <item x="7452"/>
        <item x="4096"/>
        <item x="9119"/>
        <item x="4097"/>
        <item x="5745"/>
        <item x="10819"/>
        <item x="7453"/>
        <item x="2415"/>
        <item x="7454"/>
        <item x="4098"/>
        <item x="2416"/>
        <item x="12532"/>
        <item x="9120"/>
        <item x="7451"/>
        <item x="2414"/>
        <item x="10815"/>
        <item x="12529"/>
        <item x="758"/>
        <item x="759"/>
        <item x="10816"/>
        <item x="10817"/>
        <item x="9116"/>
        <item x="9117"/>
        <item x="760"/>
        <item x="5741"/>
        <item x="5742"/>
        <item x="761"/>
        <item x="9118"/>
        <item x="12530"/>
        <item x="10818"/>
        <item x="762"/>
        <item x="10814"/>
        <item x="7449"/>
        <item x="12526"/>
        <item x="5740"/>
        <item x="9112"/>
        <item x="9113"/>
        <item x="4092"/>
        <item x="7450"/>
        <item x="757"/>
        <item x="9114"/>
        <item x="4093"/>
        <item x="12527"/>
        <item x="2413"/>
        <item x="12528"/>
        <item x="9115"/>
        <item x="10812"/>
        <item x="10813"/>
        <item x="1378"/>
        <item x="4094"/>
        <item x="7448"/>
        <item x="12522"/>
        <item x="4089"/>
        <item x="7446"/>
        <item x="12523"/>
        <item x="10809"/>
        <item x="12524"/>
        <item x="4090"/>
        <item x="5739"/>
        <item x="9110"/>
        <item x="2412"/>
        <item x="4091"/>
        <item x="7447"/>
        <item x="9111"/>
        <item x="756"/>
        <item x="10810"/>
        <item x="10811"/>
        <item x="12525"/>
        <item x="9109"/>
        <item x="4087"/>
        <item x="12519"/>
        <item x="10807"/>
        <item x="7440"/>
        <item x="12520"/>
        <item x="7441"/>
        <item x="7442"/>
        <item x="12521"/>
        <item x="754"/>
        <item x="5738"/>
        <item x="10808"/>
        <item x="7443"/>
        <item x="9108"/>
        <item x="4088"/>
        <item x="7444"/>
        <item x="7445"/>
        <item x="755"/>
        <item x="12518"/>
        <item x="2410"/>
        <item x="12515"/>
        <item x="12516"/>
        <item x="751"/>
        <item x="12517"/>
        <item x="4083"/>
        <item x="4084"/>
        <item x="2411"/>
        <item x="7438"/>
        <item x="9106"/>
        <item x="10806"/>
        <item x="7439"/>
        <item x="4085"/>
        <item x="4086"/>
        <item x="9107"/>
        <item x="752"/>
        <item x="753"/>
        <item x="4082"/>
        <item x="5737"/>
        <item x="7434"/>
        <item x="7435"/>
        <item x="10801"/>
        <item x="12511"/>
        <item x="7436"/>
        <item x="10802"/>
        <item x="12512"/>
        <item x="2408"/>
        <item x="10803"/>
        <item x="12513"/>
        <item x="10804"/>
        <item x="12514"/>
        <item x="10805"/>
        <item x="4081"/>
        <item x="7437"/>
        <item x="4737"/>
        <item x="2409"/>
        <item x="750"/>
        <item x="10797"/>
        <item x="7432"/>
        <item x="2404"/>
        <item x="9105"/>
        <item x="7433"/>
        <item x="12508"/>
        <item x="2405"/>
        <item x="10798"/>
        <item x="10799"/>
        <item x="2406"/>
        <item x="2407"/>
        <item x="4080"/>
        <item x="5735"/>
        <item x="10800"/>
        <item x="12509"/>
        <item x="5736"/>
        <item x="12510"/>
        <item x="8096"/>
        <item x="749"/>
        <item x="9101"/>
        <item x="10796"/>
        <item x="4077"/>
        <item x="2400"/>
        <item x="9102"/>
        <item x="2401"/>
        <item x="746"/>
        <item x="9103"/>
        <item x="2402"/>
        <item x="747"/>
        <item x="748"/>
        <item x="7431"/>
        <item x="9104"/>
        <item x="2403"/>
        <item x="12507"/>
        <item x="4078"/>
        <item x="4079"/>
        <item x="9100"/>
        <item x="12504"/>
        <item x="12505"/>
        <item x="743"/>
        <item x="9096"/>
        <item x="744"/>
        <item x="4074"/>
        <item x="2397"/>
        <item x="745"/>
        <item x="2398"/>
        <item x="5734"/>
        <item x="4075"/>
        <item x="9097"/>
        <item x="9098"/>
        <item x="2399"/>
        <item x="4076"/>
        <item x="9099"/>
        <item x="12506"/>
        <item x="7430"/>
        <item x="5731"/>
        <item x="5732"/>
        <item x="12501"/>
        <item x="10793"/>
        <item x="9093"/>
        <item x="10794"/>
        <item x="10795"/>
        <item x="9094"/>
        <item x="5733"/>
        <item x="2394"/>
        <item x="13155"/>
        <item x="9095"/>
        <item x="12502"/>
        <item x="2395"/>
        <item x="7429"/>
        <item x="4072"/>
        <item x="2396"/>
        <item x="4073"/>
        <item x="12503"/>
        <item x="10792"/>
        <item x="12497"/>
        <item x="2389"/>
        <item x="2390"/>
        <item x="7428"/>
        <item x="2391"/>
        <item x="2392"/>
        <item x="9091"/>
        <item x="12498"/>
        <item x="4071"/>
        <item x="740"/>
        <item x="2393"/>
        <item x="12499"/>
        <item x="5729"/>
        <item x="12500"/>
        <item x="741"/>
        <item x="742"/>
        <item x="9092"/>
        <item x="5730"/>
        <item x="4070"/>
        <item x="9088"/>
        <item x="12494"/>
        <item x="10790"/>
        <item x="9089"/>
        <item x="2388"/>
        <item x="7426"/>
        <item x="4067"/>
        <item x="12495"/>
        <item x="738"/>
        <item x="5728"/>
        <item x="9090"/>
        <item x="4068"/>
        <item x="12496"/>
        <item x="10791"/>
        <item x="4069"/>
        <item x="739"/>
        <item x="7427"/>
        <item x="2387"/>
        <item x="5726"/>
        <item x="4062"/>
        <item x="735"/>
        <item x="12489"/>
        <item x="12490"/>
        <item x="4063"/>
        <item x="4064"/>
        <item x="10787"/>
        <item x="2386"/>
        <item x="736"/>
        <item x="5727"/>
        <item x="4065"/>
        <item x="12491"/>
        <item x="10788"/>
        <item x="12492"/>
        <item x="12493"/>
        <item x="10789"/>
        <item x="4066"/>
        <item x="737"/>
        <item x="12488"/>
        <item x="10784"/>
        <item x="7423"/>
        <item x="5724"/>
        <item x="733"/>
        <item x="9086"/>
        <item x="10785"/>
        <item x="12486"/>
        <item x="10786"/>
        <item x="2384"/>
        <item x="12487"/>
        <item x="734"/>
        <item x="4060"/>
        <item x="9087"/>
        <item x="2385"/>
        <item x="7424"/>
        <item x="7425"/>
        <item x="4061"/>
        <item x="5725"/>
        <item x="5723"/>
        <item x="12482"/>
        <item x="10778"/>
        <item x="12483"/>
        <item x="9085"/>
        <item x="10779"/>
        <item x="5722"/>
        <item x="7422"/>
        <item x="10780"/>
        <item x="2383"/>
        <item x="12484"/>
        <item x="12485"/>
        <item x="10781"/>
        <item x="10782"/>
        <item x="10783"/>
        <item x="9084"/>
        <item x="4058"/>
        <item x="5719"/>
        <item x="4059"/>
        <item x="10776"/>
        <item x="12480"/>
        <item x="5720"/>
        <item x="2379"/>
        <item x="732"/>
        <item x="10777"/>
        <item x="9082"/>
        <item x="12481"/>
        <item x="2380"/>
        <item x="9083"/>
        <item x="2381"/>
        <item x="5721"/>
        <item x="7420"/>
        <item x="7421"/>
        <item x="2382"/>
        <item x="7419"/>
        <item x="7416"/>
        <item x="728"/>
        <item x="2374"/>
        <item x="7417"/>
        <item x="4056"/>
        <item x="729"/>
        <item x="2375"/>
        <item x="10774"/>
        <item x="730"/>
        <item x="12479"/>
        <item x="2376"/>
        <item x="7418"/>
        <item x="9081"/>
        <item x="10775"/>
        <item x="2377"/>
        <item x="2378"/>
        <item x="4057"/>
        <item x="731"/>
        <item x="12478"/>
        <item x="7413"/>
        <item x="10768"/>
        <item x="2372"/>
        <item x="10769"/>
        <item x="5717"/>
        <item x="4054"/>
        <item x="2373"/>
        <item x="7414"/>
        <item x="4055"/>
        <item x="10770"/>
        <item x="10771"/>
        <item x="5718"/>
        <item x="7415"/>
        <item x="12477"/>
        <item x="10772"/>
        <item x="10773"/>
        <item x="9080"/>
        <item x="5716"/>
        <item x="9077"/>
        <item x="725"/>
        <item x="10767"/>
        <item x="4053"/>
        <item x="5711"/>
        <item x="2370"/>
        <item x="9078"/>
        <item x="5712"/>
        <item x="5713"/>
        <item x="5714"/>
        <item x="726"/>
        <item x="5715"/>
        <item x="12476"/>
        <item x="9079"/>
        <item x="2371"/>
        <item x="727"/>
        <item x="7412"/>
        <item x="724"/>
        <item x="2367"/>
        <item x="10765"/>
        <item x="2368"/>
        <item x="7409"/>
        <item x="10766"/>
        <item x="9076"/>
        <item x="7410"/>
        <item x="7411"/>
        <item x="2369"/>
        <item x="12473"/>
        <item x="12474"/>
        <item x="12475"/>
        <item x="4052"/>
        <item x="7408"/>
        <item x="723"/>
        <item x="7407"/>
        <item x="5710"/>
        <item x="2366"/>
        <item x="2365"/>
        <item x="12470"/>
        <item x="5708"/>
        <item x="722"/>
        <item x="12471"/>
        <item x="2364"/>
        <item x="5709"/>
        <item x="10764"/>
        <item x="4050"/>
        <item x="4051"/>
        <item x="12472"/>
        <item x="10763"/>
        <item x="4048"/>
        <item x="5704"/>
        <item x="5705"/>
        <item x="4049"/>
        <item x="5706"/>
        <item x="12469"/>
        <item x="5707"/>
        <item x="5702"/>
        <item x="10761"/>
        <item x="10762"/>
        <item x="720"/>
        <item x="2363"/>
        <item x="721"/>
        <item x="9075"/>
        <item x="4047"/>
        <item x="5703"/>
        <item x="9074"/>
        <item x="9073"/>
        <item x="12468"/>
        <item x="10760"/>
        <item x="719"/>
        <item x="4046"/>
        <item x="7406"/>
        <item x="717"/>
        <item x="10759"/>
        <item x="5701"/>
        <item x="718"/>
        <item x="5700"/>
        <item x="4044"/>
        <item x="12465"/>
        <item x="7404"/>
        <item x="9072"/>
        <item x="4045"/>
        <item x="12466"/>
        <item x="2361"/>
        <item x="12467"/>
        <item x="7405"/>
        <item x="2362"/>
        <item x="7403"/>
        <item x="713"/>
        <item x="4042"/>
        <item x="2359"/>
        <item x="12462"/>
        <item x="714"/>
        <item x="7402"/>
        <item x="4043"/>
        <item x="2360"/>
        <item x="5699"/>
        <item x="715"/>
        <item x="716"/>
        <item x="10758"/>
        <item x="12463"/>
        <item x="12464"/>
        <item x="2358"/>
        <item x="710"/>
        <item x="12459"/>
        <item x="7398"/>
        <item x="711"/>
        <item x="10756"/>
        <item x="712"/>
        <item x="5698"/>
        <item x="7399"/>
        <item x="7400"/>
        <item x="4041"/>
        <item x="7401"/>
        <item x="10757"/>
        <item x="2355"/>
        <item x="12460"/>
        <item x="12461"/>
        <item x="2356"/>
        <item x="2357"/>
        <item x="4040"/>
        <item x="4037"/>
        <item x="2352"/>
        <item x="10754"/>
        <item x="5695"/>
        <item x="9071"/>
        <item x="12457"/>
        <item x="2353"/>
        <item x="4038"/>
        <item x="10755"/>
        <item x="5696"/>
        <item x="7397"/>
        <item x="2354"/>
        <item x="5697"/>
        <item x="708"/>
        <item x="12458"/>
        <item x="4039"/>
        <item x="709"/>
        <item x="707"/>
        <item x="7394"/>
        <item x="704"/>
        <item x="705"/>
        <item x="2349"/>
        <item x="12456"/>
        <item x="2350"/>
        <item x="5691"/>
        <item x="7395"/>
        <item x="10752"/>
        <item x="9070"/>
        <item x="10753"/>
        <item x="706"/>
        <item x="7396"/>
        <item x="2351"/>
        <item x="5692"/>
        <item x="5693"/>
        <item x="5694"/>
        <item x="10751"/>
        <item x="7392"/>
        <item x="7393"/>
        <item x="5689"/>
        <item x="701"/>
        <item x="9068"/>
        <item x="4035"/>
        <item x="4036"/>
        <item x="12455"/>
        <item x="2347"/>
        <item x="702"/>
        <item x="10750"/>
        <item x="5690"/>
        <item x="2348"/>
        <item x="9069"/>
        <item x="703"/>
        <item x="5688"/>
        <item x="10748"/>
        <item x="2346"/>
        <item x="5684"/>
        <item x="10749"/>
        <item x="7390"/>
        <item x="9066"/>
        <item x="700"/>
        <item x="9067"/>
        <item x="7391"/>
        <item x="5685"/>
        <item x="5686"/>
        <item x="4034"/>
        <item x="5687"/>
        <item x="12454"/>
        <item x="5683"/>
        <item x="7389"/>
        <item x="9065"/>
        <item x="6346"/>
        <item x="4032"/>
        <item x="2345"/>
        <item x="10746"/>
        <item x="4033"/>
        <item x="10747"/>
        <item x="12453"/>
        <item x="2344"/>
        <item x="9064"/>
        <item x="4031"/>
        <item x="10744"/>
        <item x="697"/>
        <item x="698"/>
        <item x="7387"/>
        <item x="7388"/>
        <item x="699"/>
        <item x="10745"/>
        <item x="12451"/>
        <item x="2343"/>
        <item x="12452"/>
        <item x="4029"/>
        <item x="4030"/>
        <item x="7386"/>
        <item x="7385"/>
        <item x="696"/>
        <item x="4027"/>
        <item x="9063"/>
        <item x="4028"/>
        <item x="4026"/>
        <item x="695"/>
        <item x="10743"/>
        <item x="2342"/>
        <item x="13129"/>
        <item x="5682"/>
        <item x="694"/>
        <item x="2341"/>
        <item x="4025"/>
        <item x="9061"/>
        <item x="9062"/>
        <item x="9705"/>
        <item x="2340"/>
        <item x="7384"/>
        <item x="7383"/>
        <item x="12449"/>
        <item x="10741"/>
        <item x="9058"/>
        <item x="2336"/>
        <item x="9059"/>
        <item x="7380"/>
        <item x="12450"/>
        <item x="2337"/>
        <item x="692"/>
        <item x="2338"/>
        <item x="693"/>
        <item x="7381"/>
        <item x="7382"/>
        <item x="9060"/>
        <item x="2339"/>
        <item x="10742"/>
        <item x="4024"/>
        <item x="7379"/>
        <item x="2333"/>
        <item x="12448"/>
        <item x="5680"/>
        <item x="9053"/>
        <item x="9054"/>
        <item x="9055"/>
        <item x="7377"/>
        <item x="9056"/>
        <item x="5681"/>
        <item x="690"/>
        <item x="7378"/>
        <item x="2334"/>
        <item x="691"/>
        <item x="2335"/>
        <item x="4023"/>
        <item x="9057"/>
        <item x="9052"/>
        <item x="5679"/>
        <item x="10739"/>
        <item x="10740"/>
        <item x="687"/>
        <item x="7374"/>
        <item x="4021"/>
        <item x="12447"/>
        <item x="7375"/>
        <item x="688"/>
        <item x="7376"/>
        <item x="2330"/>
        <item x="689"/>
        <item x="9051"/>
        <item x="2331"/>
        <item x="2332"/>
        <item x="4022"/>
        <item x="9704"/>
        <item x="5678"/>
        <item x="9047"/>
        <item x="12443"/>
        <item x="4018"/>
        <item x="4019"/>
        <item x="686"/>
        <item x="12444"/>
        <item x="7373"/>
        <item x="12445"/>
        <item x="10737"/>
        <item x="9048"/>
        <item x="12446"/>
        <item x="4020"/>
        <item x="9049"/>
        <item x="10738"/>
        <item x="5676"/>
        <item x="9050"/>
        <item x="5677"/>
        <item x="7372"/>
        <item x="2327"/>
        <item x="4016"/>
        <item x="12440"/>
        <item x="9046"/>
        <item x="12441"/>
        <item x="5673"/>
        <item x="5674"/>
        <item x="10736"/>
        <item x="684"/>
        <item x="4017"/>
        <item x="5675"/>
        <item x="2328"/>
        <item x="7370"/>
        <item x="7371"/>
        <item x="685"/>
        <item x="12442"/>
        <item x="2329"/>
        <item x="683"/>
        <item x="12437"/>
        <item x="2324"/>
        <item x="680"/>
        <item x="4013"/>
        <item x="12438"/>
        <item x="10733"/>
        <item x="681"/>
        <item x="2325"/>
        <item x="5671"/>
        <item x="2326"/>
        <item x="682"/>
        <item x="4014"/>
        <item x="10734"/>
        <item x="12439"/>
        <item x="9045"/>
        <item x="5672"/>
        <item x="10735"/>
        <item x="4015"/>
        <item x="12436"/>
        <item x="677"/>
        <item x="12432"/>
        <item x="9043"/>
        <item x="9044"/>
        <item x="7367"/>
        <item x="5669"/>
        <item x="2322"/>
        <item x="12433"/>
        <item x="4012"/>
        <item x="678"/>
        <item x="7368"/>
        <item x="10732"/>
        <item x="679"/>
        <item x="7369"/>
        <item x="12434"/>
        <item x="5670"/>
        <item x="12435"/>
        <item x="2323"/>
        <item x="10731"/>
        <item x="9038"/>
        <item x="10729"/>
        <item x="4009"/>
        <item x="9039"/>
        <item x="10730"/>
        <item x="7365"/>
        <item x="2321"/>
        <item x="4010"/>
        <item x="7366"/>
        <item x="9040"/>
        <item x="676"/>
        <item x="12429"/>
        <item x="4011"/>
        <item x="12430"/>
        <item x="5668"/>
        <item x="12431"/>
        <item x="9041"/>
        <item x="9042"/>
        <item x="10728"/>
        <item x="12423"/>
        <item x="12424"/>
        <item x="4008"/>
        <item x="12425"/>
        <item x="675"/>
        <item x="5665"/>
        <item x="2320"/>
        <item x="5666"/>
        <item x="12426"/>
        <item x="9036"/>
        <item x="12427"/>
        <item x="5667"/>
        <item x="7364"/>
        <item x="12428"/>
        <item x="9037"/>
        <item x="5664"/>
        <item x="4006"/>
        <item x="12421"/>
        <item x="12422"/>
        <item x="10726"/>
        <item x="5660"/>
        <item x="673"/>
        <item x="5661"/>
        <item x="674"/>
        <item x="5662"/>
        <item x="4007"/>
        <item x="5663"/>
        <item x="9703"/>
        <item x="10727"/>
        <item x="12420"/>
        <item x="4003"/>
        <item x="4004"/>
        <item x="2319"/>
        <item x="10724"/>
        <item x="5657"/>
        <item x="5658"/>
        <item x="9032"/>
        <item x="4005"/>
        <item x="9033"/>
        <item x="9034"/>
        <item x="5659"/>
        <item x="10725"/>
        <item x="672"/>
        <item x="7363"/>
        <item x="9035"/>
        <item x="2318"/>
        <item x="669"/>
        <item x="9030"/>
        <item x="4001"/>
        <item x="9031"/>
        <item x="12416"/>
        <item x="5656"/>
        <item x="2315"/>
        <item x="12417"/>
        <item x="2316"/>
        <item x="12418"/>
        <item x="10722"/>
        <item x="670"/>
        <item x="671"/>
        <item x="4002"/>
        <item x="2317"/>
        <item x="12419"/>
        <item x="10723"/>
        <item x="4000"/>
        <item x="7361"/>
        <item x="2313"/>
        <item x="7362"/>
        <item x="12414"/>
        <item x="5654"/>
        <item x="668"/>
        <item x="2314"/>
        <item x="10720"/>
        <item x="3999"/>
        <item x="10721"/>
        <item x="12415"/>
        <item x="5655"/>
        <item x="10716"/>
        <item x="7360"/>
        <item x="665"/>
        <item x="10717"/>
        <item x="10718"/>
        <item x="3997"/>
        <item x="12412"/>
        <item x="2311"/>
        <item x="3998"/>
        <item x="666"/>
        <item x="10719"/>
        <item x="667"/>
        <item x="2312"/>
        <item x="12413"/>
        <item x="2310"/>
        <item x="5649"/>
        <item x="664"/>
        <item x="7359"/>
        <item x="5650"/>
        <item x="10713"/>
        <item x="12406"/>
        <item x="5651"/>
        <item x="12407"/>
        <item x="5652"/>
        <item x="12408"/>
        <item x="12409"/>
        <item x="9028"/>
        <item x="10714"/>
        <item x="9029"/>
        <item x="5653"/>
        <item x="12410"/>
        <item x="12411"/>
        <item x="10715"/>
        <item x="5648"/>
        <item x="5647"/>
        <item x="7357"/>
        <item x="9025"/>
        <item x="663"/>
        <item x="9026"/>
        <item x="2306"/>
        <item x="9027"/>
        <item x="2307"/>
        <item x="2308"/>
        <item x="10711"/>
        <item x="2309"/>
        <item x="10712"/>
        <item x="3994"/>
        <item x="3995"/>
        <item x="7358"/>
        <item x="3996"/>
        <item x="12405"/>
        <item x="3993"/>
        <item x="12400"/>
        <item x="10707"/>
        <item x="9021"/>
        <item x="10708"/>
        <item x="5645"/>
        <item x="12401"/>
        <item x="12402"/>
        <item x="10709"/>
        <item x="9022"/>
        <item x="12403"/>
        <item x="9023"/>
        <item x="10710"/>
        <item x="9024"/>
        <item x="7354"/>
        <item x="7355"/>
        <item x="5646"/>
        <item x="7356"/>
        <item x="12404"/>
        <item x="662"/>
        <item x="10704"/>
        <item x="7351"/>
        <item x="7352"/>
        <item x="2302"/>
        <item x="2303"/>
        <item x="12396"/>
        <item x="12397"/>
        <item x="10705"/>
        <item x="12398"/>
        <item x="7353"/>
        <item x="9020"/>
        <item x="5642"/>
        <item x="5643"/>
        <item x="10706"/>
        <item x="5644"/>
        <item x="12399"/>
        <item x="2304"/>
        <item x="2305"/>
        <item x="661"/>
        <item x="5640"/>
        <item x="659"/>
        <item x="9019"/>
        <item x="2299"/>
        <item x="3992"/>
        <item x="12394"/>
        <item x="2300"/>
        <item x="2301"/>
        <item x="12395"/>
        <item x="5641"/>
        <item x="660"/>
        <item x="10700"/>
        <item x="7348"/>
        <item x="7349"/>
        <item x="10701"/>
        <item x="7350"/>
        <item x="10702"/>
        <item x="10703"/>
        <item x="4708"/>
        <item x="5638"/>
        <item x="7346"/>
        <item x="7347"/>
        <item x="10696"/>
        <item x="12391"/>
        <item x="10697"/>
        <item x="9018"/>
        <item x="12392"/>
        <item x="5639"/>
        <item x="3990"/>
        <item x="3991"/>
        <item x="10698"/>
        <item x="658"/>
        <item x="12393"/>
        <item x="10699"/>
        <item x="9015"/>
        <item x="3988"/>
        <item x="12390"/>
        <item x="9016"/>
        <item x="2297"/>
        <item x="2298"/>
        <item x="3989"/>
        <item x="5636"/>
        <item x="7344"/>
        <item x="10692"/>
        <item x="5637"/>
        <item x="10693"/>
        <item x="10694"/>
        <item x="9017"/>
        <item x="10695"/>
        <item x="7345"/>
        <item x="657"/>
        <item x="9014"/>
        <item x="10690"/>
        <item x="9009"/>
        <item x="12388"/>
        <item x="12389"/>
        <item x="9010"/>
        <item x="5633"/>
        <item x="3985"/>
        <item x="3986"/>
        <item x="5634"/>
        <item x="9011"/>
        <item x="5635"/>
        <item x="7342"/>
        <item x="7343"/>
        <item x="3987"/>
        <item x="9012"/>
        <item x="656"/>
        <item x="9013"/>
        <item x="10691"/>
        <item x="9008"/>
        <item x="655"/>
        <item x="12386"/>
        <item x="9004"/>
        <item x="9005"/>
        <item x="7338"/>
        <item x="2293"/>
        <item x="9006"/>
        <item x="12387"/>
        <item x="2294"/>
        <item x="7339"/>
        <item x="5632"/>
        <item x="7340"/>
        <item x="9007"/>
        <item x="7341"/>
        <item x="2295"/>
        <item x="3983"/>
        <item x="2296"/>
        <item x="3984"/>
        <item x="10689"/>
        <item x="9002"/>
        <item x="652"/>
        <item x="7333"/>
        <item x="3981"/>
        <item x="3982"/>
        <item x="7334"/>
        <item x="10686"/>
        <item x="12384"/>
        <item x="12385"/>
        <item x="7335"/>
        <item x="10687"/>
        <item x="653"/>
        <item x="10688"/>
        <item x="7336"/>
        <item x="7337"/>
        <item x="9003"/>
        <item x="654"/>
        <item x="2292"/>
        <item x="8999"/>
        <item x="9000"/>
        <item x="10684"/>
        <item x="2286"/>
        <item x="2287"/>
        <item x="2288"/>
        <item x="5630"/>
        <item x="2289"/>
        <item x="7332"/>
        <item x="3980"/>
        <item x="2290"/>
        <item x="10685"/>
        <item x="651"/>
        <item x="5631"/>
        <item x="12382"/>
        <item x="9001"/>
        <item x="2291"/>
        <item x="12383"/>
        <item x="10683"/>
        <item x="12381"/>
        <item x="7331"/>
        <item x="645"/>
        <item x="8997"/>
        <item x="5625"/>
        <item x="646"/>
        <item x="647"/>
        <item x="5626"/>
        <item x="10682"/>
        <item x="8998"/>
        <item x="5627"/>
        <item x="648"/>
        <item x="649"/>
        <item x="650"/>
        <item x="5628"/>
        <item x="2285"/>
        <item x="5629"/>
        <item x="5624"/>
        <item x="12377"/>
        <item x="8995"/>
        <item x="8996"/>
        <item x="7328"/>
        <item x="12378"/>
        <item x="12379"/>
        <item x="643"/>
        <item x="10679"/>
        <item x="644"/>
        <item x="7329"/>
        <item x="3977"/>
        <item x="10680"/>
        <item x="7330"/>
        <item x="12380"/>
        <item x="10681"/>
        <item x="3978"/>
        <item x="3979"/>
        <item x="642"/>
        <item x="2282"/>
        <item x="12376"/>
        <item x="3975"/>
        <item x="8990"/>
        <item x="2283"/>
        <item x="5623"/>
        <item x="7325"/>
        <item x="3976"/>
        <item x="10678"/>
        <item x="8991"/>
        <item x="8992"/>
        <item x="8993"/>
        <item x="7326"/>
        <item x="7327"/>
        <item x="8994"/>
        <item x="2284"/>
        <item x="5622"/>
        <item x="5619"/>
        <item x="2279"/>
        <item x="8988"/>
        <item x="10675"/>
        <item x="2280"/>
        <item x="7322"/>
        <item x="7323"/>
        <item x="8989"/>
        <item x="5620"/>
        <item x="3974"/>
        <item x="10676"/>
        <item x="640"/>
        <item x="2281"/>
        <item x="641"/>
        <item x="10677"/>
        <item x="5621"/>
        <item x="7324"/>
        <item x="12375"/>
        <item x="7320"/>
        <item x="8984"/>
        <item x="3972"/>
        <item x="8985"/>
        <item x="2276"/>
        <item x="10671"/>
        <item x="7321"/>
        <item x="3973"/>
        <item x="10672"/>
        <item x="10673"/>
        <item x="2277"/>
        <item x="10674"/>
        <item x="2278"/>
        <item x="639"/>
        <item x="8986"/>
        <item x="12374"/>
        <item x="8987"/>
        <item x="10670"/>
        <item x="3970"/>
        <item x="638"/>
        <item x="3971"/>
        <item x="7315"/>
        <item x="8981"/>
        <item x="2275"/>
        <item x="12373"/>
        <item x="7316"/>
        <item x="5615"/>
        <item x="5616"/>
        <item x="5617"/>
        <item x="8982"/>
        <item x="7317"/>
        <item x="5618"/>
        <item x="8983"/>
        <item x="7318"/>
        <item x="7319"/>
        <item x="12372"/>
        <item x="632"/>
        <item x="633"/>
        <item x="12371"/>
        <item x="10667"/>
        <item x="3967"/>
        <item x="634"/>
        <item x="635"/>
        <item x="2273"/>
        <item x="2274"/>
        <item x="636"/>
        <item x="3968"/>
        <item x="10668"/>
        <item x="10669"/>
        <item x="8979"/>
        <item x="637"/>
        <item x="3969"/>
        <item x="8980"/>
        <item x="12370"/>
        <item x="2267"/>
        <item x="3964"/>
        <item x="3965"/>
        <item x="5614"/>
        <item x="12366"/>
        <item x="2268"/>
        <item x="2269"/>
        <item x="2270"/>
        <item x="12367"/>
        <item x="12368"/>
        <item x="2271"/>
        <item x="10665"/>
        <item x="12369"/>
        <item x="10666"/>
        <item x="3966"/>
        <item x="2272"/>
        <item x="7314"/>
        <item x="8978"/>
        <item x="2266"/>
        <item x="627"/>
        <item x="10663"/>
        <item x="628"/>
        <item x="629"/>
        <item x="7309"/>
        <item x="3963"/>
        <item x="5612"/>
        <item x="7310"/>
        <item x="630"/>
        <item x="631"/>
        <item x="7311"/>
        <item x="10664"/>
        <item x="12365"/>
        <item x="7312"/>
        <item x="5613"/>
        <item x="7313"/>
        <item x="7308"/>
        <item x="7304"/>
        <item x="2263"/>
        <item x="10660"/>
        <item x="7305"/>
        <item x="10661"/>
        <item x="625"/>
        <item x="626"/>
        <item x="8976"/>
        <item x="7306"/>
        <item x="12363"/>
        <item x="7307"/>
        <item x="2264"/>
        <item x="2265"/>
        <item x="5611"/>
        <item x="12364"/>
        <item x="8977"/>
        <item x="10662"/>
        <item x="10659"/>
        <item x="12359"/>
        <item x="12360"/>
        <item x="3960"/>
        <item x="8972"/>
        <item x="2261"/>
        <item x="2262"/>
        <item x="10658"/>
        <item x="623"/>
        <item x="3961"/>
        <item x="3962"/>
        <item x="624"/>
        <item x="12361"/>
        <item x="8973"/>
        <item x="8974"/>
        <item x="5610"/>
        <item x="12362"/>
        <item x="8975"/>
        <item x="8971"/>
        <item x="3957"/>
        <item x="8966"/>
        <item x="8967"/>
        <item x="8968"/>
        <item x="12356"/>
        <item x="10655"/>
        <item x="12357"/>
        <item x="3958"/>
        <item x="7303"/>
        <item x="12358"/>
        <item x="10656"/>
        <item x="8969"/>
        <item x="5609"/>
        <item x="8970"/>
        <item x="2260"/>
        <item x="3959"/>
        <item x="10657"/>
        <item x="5608"/>
        <item x="10651"/>
        <item x="3956"/>
        <item x="620"/>
        <item x="621"/>
        <item x="10652"/>
        <item x="8964"/>
        <item x="10653"/>
        <item x="7302"/>
        <item x="2258"/>
        <item x="5606"/>
        <item x="12354"/>
        <item x="12355"/>
        <item x="10654"/>
        <item x="5607"/>
        <item x="622"/>
        <item x="2259"/>
        <item x="8965"/>
        <item x="2257"/>
        <item x="8963"/>
        <item x="7298"/>
        <item x="5603"/>
        <item x="12351"/>
        <item x="2255"/>
        <item x="7299"/>
        <item x="5604"/>
        <item x="3954"/>
        <item x="12352"/>
        <item x="7300"/>
        <item x="3955"/>
        <item x="5605"/>
        <item x="12353"/>
        <item x="618"/>
        <item x="7301"/>
        <item x="619"/>
        <item x="2256"/>
        <item x="10650"/>
        <item x="617"/>
        <item x="10647"/>
        <item x="3951"/>
        <item x="12347"/>
        <item x="7294"/>
        <item x="12348"/>
        <item x="10648"/>
        <item x="12349"/>
        <item x="8961"/>
        <item x="7295"/>
        <item x="3952"/>
        <item x="10649"/>
        <item x="12350"/>
        <item x="8962"/>
        <item x="3953"/>
        <item x="7296"/>
        <item x="7297"/>
        <item x="12346"/>
        <item x="3947"/>
        <item x="3948"/>
        <item x="3949"/>
        <item x="7292"/>
        <item x="616"/>
        <item x="5601"/>
        <item x="5602"/>
        <item x="2253"/>
        <item x="12342"/>
        <item x="12343"/>
        <item x="8959"/>
        <item x="8960"/>
        <item x="7293"/>
        <item x="2254"/>
        <item x="12344"/>
        <item x="12345"/>
        <item x="3950"/>
        <item x="12341"/>
        <item x="3944"/>
        <item x="12337"/>
        <item x="8956"/>
        <item x="10645"/>
        <item x="8957"/>
        <item x="2252"/>
        <item x="12338"/>
        <item x="613"/>
        <item x="614"/>
        <item x="3945"/>
        <item x="12339"/>
        <item x="3946"/>
        <item x="8958"/>
        <item x="7291"/>
        <item x="615"/>
        <item x="10646"/>
        <item x="12340"/>
        <item x="2251"/>
        <item x="12334"/>
        <item x="7288"/>
        <item x="2248"/>
        <item x="610"/>
        <item x="611"/>
        <item x="10644"/>
        <item x="8954"/>
        <item x="2249"/>
        <item x="612"/>
        <item x="8955"/>
        <item x="12335"/>
        <item x="3942"/>
        <item x="12336"/>
        <item x="2250"/>
        <item x="7289"/>
        <item x="7290"/>
        <item x="3943"/>
        <item x="8953"/>
        <item x="608"/>
        <item x="8951"/>
        <item x="12332"/>
        <item x="2246"/>
        <item x="8952"/>
        <item x="10643"/>
        <item x="3937"/>
        <item x="7286"/>
        <item x="3938"/>
        <item x="12333"/>
        <item x="3939"/>
        <item x="2247"/>
        <item x="3940"/>
        <item x="609"/>
        <item x="3941"/>
        <item x="7287"/>
        <item x="3936"/>
        <item x="3932"/>
        <item x="5600"/>
        <item x="7283"/>
        <item x="8950"/>
        <item x="2243"/>
        <item x="3933"/>
        <item x="7284"/>
        <item x="604"/>
        <item x="605"/>
        <item x="3934"/>
        <item x="12331"/>
        <item x="606"/>
        <item x="3935"/>
        <item x="607"/>
        <item x="7285"/>
        <item x="2244"/>
        <item x="2245"/>
        <item x="603"/>
        <item x="600"/>
        <item x="2240"/>
        <item x="601"/>
        <item x="2241"/>
        <item x="12328"/>
        <item x="5596"/>
        <item x="2242"/>
        <item x="3930"/>
        <item x="3931"/>
        <item x="7281"/>
        <item x="7282"/>
        <item x="5597"/>
        <item x="5598"/>
        <item x="12329"/>
        <item x="602"/>
        <item x="12330"/>
        <item x="5599"/>
        <item x="5595"/>
        <item x="2236"/>
        <item x="12324"/>
        <item x="2237"/>
        <item x="596"/>
        <item x="12325"/>
        <item x="10641"/>
        <item x="8949"/>
        <item x="597"/>
        <item x="2238"/>
        <item x="7280"/>
        <item x="598"/>
        <item x="5594"/>
        <item x="12326"/>
        <item x="599"/>
        <item x="2239"/>
        <item x="10642"/>
        <item x="12327"/>
        <item x="7279"/>
        <item x="5591"/>
        <item x="10638"/>
        <item x="3927"/>
        <item x="8945"/>
        <item x="10639"/>
        <item x="8946"/>
        <item x="3928"/>
        <item x="2235"/>
        <item x="3929"/>
        <item x="10640"/>
        <item x="5592"/>
        <item x="12323"/>
        <item x="5593"/>
        <item x="8947"/>
        <item x="595"/>
        <item x="8948"/>
        <item x="7278"/>
        <item x="7274"/>
        <item x="5588"/>
        <item x="593"/>
        <item x="3925"/>
        <item x="7275"/>
        <item x="10635"/>
        <item x="12322"/>
        <item x="5589"/>
        <item x="3926"/>
        <item x="7276"/>
        <item x="5590"/>
        <item x="10636"/>
        <item x="10637"/>
        <item x="7277"/>
        <item x="2234"/>
        <item x="594"/>
        <item x="592"/>
        <item x="7269"/>
        <item x="8943"/>
        <item x="7270"/>
        <item x="7271"/>
        <item x="590"/>
        <item x="5585"/>
        <item x="591"/>
        <item x="3924"/>
        <item x="5586"/>
        <item x="5587"/>
        <item x="7272"/>
        <item x="12321"/>
        <item x="2232"/>
        <item x="7273"/>
        <item x="2233"/>
        <item x="8944"/>
        <item x="8942"/>
        <item x="2229"/>
        <item x="8940"/>
        <item x="12319"/>
        <item x="587"/>
        <item x="5584"/>
        <item x="2230"/>
        <item x="588"/>
        <item x="3920"/>
        <item x="7267"/>
        <item x="7268"/>
        <item x="3921"/>
        <item x="3922"/>
        <item x="589"/>
        <item x="8941"/>
        <item x="2231"/>
        <item x="12320"/>
        <item x="3923"/>
        <item x="12318"/>
        <item x="5581"/>
        <item x="3915"/>
        <item x="2226"/>
        <item x="5582"/>
        <item x="5583"/>
        <item x="3916"/>
        <item x="12316"/>
        <item x="3917"/>
        <item x="585"/>
        <item x="3918"/>
        <item x="3919"/>
        <item x="7266"/>
        <item x="8939"/>
        <item x="12317"/>
        <item x="586"/>
        <item x="2227"/>
        <item x="2228"/>
        <item x="3914"/>
        <item x="10633"/>
        <item x="12313"/>
        <item x="5578"/>
        <item x="5579"/>
        <item x="3911"/>
        <item x="583"/>
        <item x="8937"/>
        <item x="2225"/>
        <item x="8938"/>
        <item x="584"/>
        <item x="3912"/>
        <item x="5580"/>
        <item x="10634"/>
        <item x="7265"/>
        <item x="3913"/>
        <item x="12314"/>
        <item x="12315"/>
        <item x="2224"/>
        <item x="7264"/>
        <item x="8935"/>
        <item x="3910"/>
        <item x="577"/>
        <item x="10630"/>
        <item x="5577"/>
        <item x="10631"/>
        <item x="578"/>
        <item x="579"/>
        <item x="580"/>
        <item x="8936"/>
        <item x="2223"/>
        <item x="12312"/>
        <item x="10632"/>
        <item x="581"/>
        <item x="582"/>
        <item x="3906"/>
        <item x="12311"/>
        <item x="572"/>
        <item x="10628"/>
        <item x="573"/>
        <item x="3907"/>
        <item x="3908"/>
        <item x="2220"/>
        <item x="10629"/>
        <item x="3909"/>
        <item x="574"/>
        <item x="2221"/>
        <item x="575"/>
        <item x="7263"/>
        <item x="576"/>
        <item x="2222"/>
        <item x="2219"/>
        <item x="2215"/>
        <item x="10627"/>
        <item x="7259"/>
        <item x="5574"/>
        <item x="2216"/>
        <item x="8934"/>
        <item x="2217"/>
        <item x="7260"/>
        <item x="570"/>
        <item x="12309"/>
        <item x="5575"/>
        <item x="5576"/>
        <item x="12310"/>
        <item x="571"/>
        <item x="7261"/>
        <item x="7262"/>
        <item x="2218"/>
        <item x="5573"/>
        <item x="8930"/>
        <item x="5569"/>
        <item x="5570"/>
        <item x="10624"/>
        <item x="8931"/>
        <item x="3905"/>
        <item x="10625"/>
        <item x="8932"/>
        <item x="12306"/>
        <item x="12307"/>
        <item x="7258"/>
        <item x="10626"/>
        <item x="8933"/>
        <item x="5571"/>
        <item x="12308"/>
        <item x="2214"/>
        <item x="5572"/>
        <item x="2213"/>
        <item x="3901"/>
        <item x="566"/>
        <item x="567"/>
        <item x="3902"/>
        <item x="5567"/>
        <item x="3903"/>
        <item x="8929"/>
        <item x="10621"/>
        <item x="568"/>
        <item x="10622"/>
        <item x="5568"/>
        <item x="12304"/>
        <item x="3904"/>
        <item x="12305"/>
        <item x="7257"/>
        <item x="10623"/>
        <item x="569"/>
        <item x="5566"/>
        <item x="5563"/>
        <item x="12303"/>
        <item x="8926"/>
        <item x="3898"/>
        <item x="10618"/>
        <item x="3899"/>
        <item x="8927"/>
        <item x="10619"/>
        <item x="5564"/>
        <item x="3900"/>
        <item x="7254"/>
        <item x="7255"/>
        <item x="5565"/>
        <item x="8928"/>
        <item x="7256"/>
        <item x="2212"/>
        <item x="10620"/>
        <item x="3897"/>
        <item x="565"/>
        <item x="12301"/>
        <item x="7251"/>
        <item x="7252"/>
        <item x="10614"/>
        <item x="3892"/>
        <item x="8925"/>
        <item x="10615"/>
        <item x="2211"/>
        <item x="7253"/>
        <item x="10616"/>
        <item x="3893"/>
        <item x="3894"/>
        <item x="3895"/>
        <item x="10617"/>
        <item x="3896"/>
        <item x="12302"/>
        <item x="8924"/>
        <item x="12300"/>
        <item x="2204"/>
        <item x="2205"/>
        <item x="10613"/>
        <item x="564"/>
        <item x="3889"/>
        <item x="7250"/>
        <item x="2206"/>
        <item x="2207"/>
        <item x="2208"/>
        <item x="2209"/>
        <item x="3890"/>
        <item x="5562"/>
        <item x="2210"/>
        <item x="3891"/>
        <item x="8923"/>
        <item x="7248"/>
        <item x="2200"/>
        <item x="2201"/>
        <item x="7249"/>
        <item x="562"/>
        <item x="8922"/>
        <item x="12295"/>
        <item x="3888"/>
        <item x="2202"/>
        <item x="2203"/>
        <item x="5561"/>
        <item x="12296"/>
        <item x="12297"/>
        <item x="12298"/>
        <item x="563"/>
        <item x="12299"/>
        <item x="7247"/>
        <item x="8920"/>
        <item x="8921"/>
        <item x="561"/>
        <item x="10610"/>
        <item x="5560"/>
        <item x="12292"/>
        <item x="2196"/>
        <item x="10611"/>
        <item x="10612"/>
        <item x="3887"/>
        <item x="7246"/>
        <item x="2197"/>
        <item x="2198"/>
        <item x="2199"/>
        <item x="12293"/>
        <item x="12294"/>
        <item x="7245"/>
        <item x="3882"/>
        <item x="7240"/>
        <item x="2195"/>
        <item x="3883"/>
        <item x="3884"/>
        <item x="7241"/>
        <item x="7242"/>
        <item x="3885"/>
        <item x="3886"/>
        <item x="5558"/>
        <item x="12291"/>
        <item x="10608"/>
        <item x="7243"/>
        <item x="10609"/>
        <item x="5559"/>
        <item x="7244"/>
        <item x="5557"/>
        <item x="8918"/>
        <item x="559"/>
        <item x="3880"/>
        <item x="12288"/>
        <item x="560"/>
        <item x="3881"/>
        <item x="7238"/>
        <item x="12289"/>
        <item x="7239"/>
        <item x="2191"/>
        <item x="8919"/>
        <item x="10607"/>
        <item x="2192"/>
        <item x="12290"/>
        <item x="2193"/>
        <item x="2194"/>
        <item x="558"/>
        <item x="555"/>
        <item x="7234"/>
        <item x="556"/>
        <item x="10605"/>
        <item x="7235"/>
        <item x="3878"/>
        <item x="7236"/>
        <item x="557"/>
        <item x="7237"/>
        <item x="3879"/>
        <item x="10606"/>
        <item x="12285"/>
        <item x="12286"/>
        <item x="12287"/>
        <item x="5556"/>
        <item x="7230"/>
        <item x="10604"/>
        <item x="2188"/>
        <item x="552"/>
        <item x="5553"/>
        <item x="553"/>
        <item x="5554"/>
        <item x="7231"/>
        <item x="5555"/>
        <item x="7232"/>
        <item x="2189"/>
        <item x="554"/>
        <item x="8917"/>
        <item x="3876"/>
        <item x="2190"/>
        <item x="7233"/>
        <item x="3877"/>
        <item x="7229"/>
        <item x="3873"/>
        <item x="10601"/>
        <item x="12283"/>
        <item x="12284"/>
        <item x="551"/>
        <item x="10602"/>
        <item x="5550"/>
        <item x="3874"/>
        <item x="7228"/>
        <item x="8913"/>
        <item x="10603"/>
        <item x="5551"/>
        <item x="8914"/>
        <item x="2187"/>
        <item x="3875"/>
        <item x="8915"/>
        <item x="8916"/>
        <item x="5552"/>
        <item x="7227"/>
        <item x="12280"/>
        <item x="3872"/>
        <item x="5546"/>
        <item x="12281"/>
        <item x="8910"/>
        <item x="5547"/>
        <item x="11433"/>
        <item x="12282"/>
        <item x="7225"/>
        <item x="10599"/>
        <item x="10600"/>
        <item x="8911"/>
        <item x="8912"/>
        <item x="5548"/>
        <item x="7226"/>
        <item x="5549"/>
        <item x="2186"/>
        <item x="550"/>
        <item x="5545"/>
        <item x="2185"/>
        <item x="5540"/>
        <item x="8908"/>
        <item x="5541"/>
        <item x="7220"/>
        <item x="7221"/>
        <item x="3870"/>
        <item x="5542"/>
        <item x="5543"/>
        <item x="5544"/>
        <item x="8909"/>
        <item x="7222"/>
        <item x="12277"/>
        <item x="7223"/>
        <item x="3871"/>
        <item x="12278"/>
        <item x="12279"/>
        <item x="7224"/>
        <item x="10598"/>
        <item x="548"/>
        <item x="5538"/>
        <item x="3867"/>
        <item x="7219"/>
        <item x="10594"/>
        <item x="3868"/>
        <item x="5539"/>
        <item x="3869"/>
        <item x="8905"/>
        <item x="8906"/>
        <item x="2183"/>
        <item x="10595"/>
        <item x="549"/>
        <item x="8907"/>
        <item x="10596"/>
        <item x="2184"/>
        <item x="10597"/>
        <item x="3866"/>
        <item x="2180"/>
        <item x="7215"/>
        <item x="10592"/>
        <item x="7216"/>
        <item x="546"/>
        <item x="547"/>
        <item x="7217"/>
        <item x="8903"/>
        <item x="2181"/>
        <item x="5537"/>
        <item x="8904"/>
        <item x="3864"/>
        <item x="2182"/>
        <item x="3865"/>
        <item x="10593"/>
        <item x="12276"/>
        <item x="7218"/>
        <item x="8902"/>
        <item x="3862"/>
        <item x="10589"/>
        <item x="2175"/>
        <item x="2176"/>
        <item x="10590"/>
        <item x="8901"/>
        <item x="2177"/>
        <item x="544"/>
        <item x="545"/>
        <item x="3863"/>
        <item x="12275"/>
        <item x="2178"/>
        <item x="7214"/>
        <item x="2179"/>
        <item x="10591"/>
        <item x="5536"/>
        <item x="12274"/>
        <item x="5532"/>
        <item x="542"/>
        <item x="10588"/>
        <item x="8899"/>
        <item x="5533"/>
        <item x="5534"/>
        <item x="543"/>
        <item x="3861"/>
        <item x="7212"/>
        <item x="2173"/>
        <item x="12271"/>
        <item x="12272"/>
        <item x="5535"/>
        <item x="12273"/>
        <item x="7213"/>
        <item x="2174"/>
        <item x="8900"/>
        <item x="7211"/>
        <item x="7207"/>
        <item x="10585"/>
        <item x="7208"/>
        <item x="539"/>
        <item x="5530"/>
        <item x="3860"/>
        <item x="7209"/>
        <item x="10586"/>
        <item x="7210"/>
        <item x="5531"/>
        <item x="2172"/>
        <item x="540"/>
        <item x="12269"/>
        <item x="12270"/>
        <item x="10587"/>
        <item x="541"/>
        <item x="5529"/>
        <item x="537"/>
        <item x="7204"/>
        <item x="5525"/>
        <item x="2170"/>
        <item x="5526"/>
        <item x="2171"/>
        <item x="3859"/>
        <item x="538"/>
        <item x="12266"/>
        <item x="5527"/>
        <item x="7205"/>
        <item x="12267"/>
        <item x="7206"/>
        <item x="5528"/>
        <item x="12268"/>
        <item x="8897"/>
        <item x="8898"/>
        <item x="5524"/>
        <item x="534"/>
        <item x="535"/>
        <item x="12262"/>
        <item x="8894"/>
        <item x="5523"/>
        <item x="12263"/>
        <item x="2168"/>
        <item x="7202"/>
        <item x="2169"/>
        <item x="12264"/>
        <item x="10583"/>
        <item x="536"/>
        <item x="12265"/>
        <item x="7203"/>
        <item x="8895"/>
        <item x="8896"/>
        <item x="10584"/>
        <item x="5522"/>
        <item x="8889"/>
        <item x="7200"/>
        <item x="8890"/>
        <item x="3858"/>
        <item x="10581"/>
        <item x="7201"/>
        <item x="531"/>
        <item x="10582"/>
        <item x="8891"/>
        <item x="12260"/>
        <item x="2166"/>
        <item x="8892"/>
        <item x="8893"/>
        <item x="532"/>
        <item x="2167"/>
        <item x="12261"/>
        <item x="533"/>
        <item x="5521"/>
        <item x="12259"/>
        <item x="10576"/>
        <item x="10577"/>
        <item x="10578"/>
        <item x="2164"/>
        <item x="529"/>
        <item x="2165"/>
        <item x="12255"/>
        <item x="5520"/>
        <item x="12256"/>
        <item x="7197"/>
        <item x="3857"/>
        <item x="12257"/>
        <item x="7198"/>
        <item x="530"/>
        <item x="10579"/>
        <item x="7199"/>
        <item x="12258"/>
        <item x="10580"/>
        <item x="12254"/>
        <item x="3855"/>
        <item x="2160"/>
        <item x="5518"/>
        <item x="528"/>
        <item x="2161"/>
        <item x="5519"/>
        <item x="2162"/>
        <item x="10573"/>
        <item x="8888"/>
        <item x="2163"/>
        <item x="12251"/>
        <item x="10574"/>
        <item x="3856"/>
        <item x="12252"/>
        <item x="7195"/>
        <item x="7196"/>
        <item x="10575"/>
        <item x="12253"/>
        <item x="12250"/>
        <item x="526"/>
        <item x="2156"/>
        <item x="5517"/>
        <item x="527"/>
        <item x="8887"/>
        <item x="12247"/>
        <item x="2157"/>
        <item x="2158"/>
        <item x="10572"/>
        <item x="12248"/>
        <item x="7192"/>
        <item x="7193"/>
        <item x="12249"/>
        <item x="7194"/>
        <item x="11398"/>
        <item x="2159"/>
        <item x="3854"/>
        <item x="10571"/>
        <item x="7190"/>
        <item x="8886"/>
        <item x="5516"/>
        <item x="12245"/>
        <item x="3850"/>
        <item x="3851"/>
        <item x="3852"/>
        <item x="12246"/>
        <item x="524"/>
        <item x="525"/>
        <item x="2155"/>
        <item x="3853"/>
        <item x="7191"/>
        <item x="10570"/>
        <item x="521"/>
        <item x="7186"/>
        <item x="8885"/>
        <item x="10569"/>
        <item x="12244"/>
        <item x="522"/>
        <item x="5513"/>
        <item x="5514"/>
        <item x="3849"/>
        <item x="2154"/>
        <item x="5515"/>
        <item x="7187"/>
        <item x="7188"/>
        <item x="523"/>
        <item x="7189"/>
        <item x="12243"/>
        <item x="5511"/>
        <item x="12241"/>
        <item x="7185"/>
        <item x="8881"/>
        <item x="2152"/>
        <item x="518"/>
        <item x="519"/>
        <item x="5512"/>
        <item x="10565"/>
        <item x="520"/>
        <item x="8882"/>
        <item x="10566"/>
        <item x="8883"/>
        <item x="12242"/>
        <item x="8884"/>
        <item x="10567"/>
        <item x="2153"/>
        <item x="10568"/>
        <item x="5510"/>
        <item x="7183"/>
        <item x="10563"/>
        <item x="517"/>
        <item x="2150"/>
        <item x="12238"/>
        <item x="8877"/>
        <item x="2151"/>
        <item x="3847"/>
        <item x="8878"/>
        <item x="7184"/>
        <item x="3848"/>
        <item x="12239"/>
        <item x="8879"/>
        <item x="8880"/>
        <item x="10564"/>
        <item x="5509"/>
        <item x="12240"/>
        <item x="3846"/>
        <item x="12235"/>
        <item x="8873"/>
        <item x="8874"/>
        <item x="12236"/>
        <item x="8875"/>
        <item x="5506"/>
        <item x="5507"/>
        <item x="7181"/>
        <item x="5508"/>
        <item x="2145"/>
        <item x="2146"/>
        <item x="12237"/>
        <item x="8876"/>
        <item x="516"/>
        <item x="7182"/>
        <item x="2147"/>
        <item x="11431"/>
        <item x="2148"/>
        <item x="2149"/>
        <item x="515"/>
        <item x="8871"/>
        <item x="3842"/>
        <item x="8872"/>
        <item x="12232"/>
        <item x="10560"/>
        <item x="2143"/>
        <item x="5505"/>
        <item x="3843"/>
        <item x="10561"/>
        <item x="514"/>
        <item x="12233"/>
        <item x="3844"/>
        <item x="12234"/>
        <item x="2144"/>
        <item x="7179"/>
        <item x="3845"/>
        <item x="7180"/>
        <item x="10562"/>
        <item x="6368"/>
        <item x="10559"/>
        <item x="5502"/>
        <item x="12230"/>
        <item x="3836"/>
        <item x="3837"/>
        <item x="12231"/>
        <item x="7177"/>
        <item x="5503"/>
        <item x="2141"/>
        <item x="2142"/>
        <item x="5504"/>
        <item x="513"/>
        <item x="8870"/>
        <item x="3838"/>
        <item x="3839"/>
        <item x="3840"/>
        <item x="7178"/>
        <item x="3841"/>
        <item x="7176"/>
        <item x="510"/>
        <item x="511"/>
        <item x="5499"/>
        <item x="7172"/>
        <item x="10558"/>
        <item x="2139"/>
        <item x="7173"/>
        <item x="512"/>
        <item x="7174"/>
        <item x="7175"/>
        <item x="8868"/>
        <item x="8869"/>
        <item x="2140"/>
        <item x="3834"/>
        <item x="5500"/>
        <item x="3835"/>
        <item x="5501"/>
        <item x="8080"/>
        <item x="7168"/>
        <item x="12227"/>
        <item x="7169"/>
        <item x="10554"/>
        <item x="3831"/>
        <item x="10555"/>
        <item x="7170"/>
        <item x="12228"/>
        <item x="10556"/>
        <item x="12229"/>
        <item x="8866"/>
        <item x="7171"/>
        <item x="10557"/>
        <item x="509"/>
        <item x="8867"/>
        <item x="3832"/>
        <item x="3833"/>
        <item x="5498"/>
        <item x="8865"/>
        <item x="506"/>
        <item x="10550"/>
        <item x="3830"/>
        <item x="12224"/>
        <item x="7167"/>
        <item x="2137"/>
        <item x="5496"/>
        <item x="10551"/>
        <item x="12225"/>
        <item x="8864"/>
        <item x="2138"/>
        <item x="10552"/>
        <item x="507"/>
        <item x="508"/>
        <item x="5497"/>
        <item x="12226"/>
        <item x="4738"/>
        <item x="10553"/>
        <item x="505"/>
        <item x="8860"/>
        <item x="8861"/>
        <item x="10547"/>
        <item x="502"/>
        <item x="8862"/>
        <item x="503"/>
        <item x="504"/>
        <item x="10548"/>
        <item x="5494"/>
        <item x="7165"/>
        <item x="8863"/>
        <item x="5495"/>
        <item x="10549"/>
        <item x="7166"/>
        <item x="12222"/>
        <item x="6369"/>
        <item x="12223"/>
        <item x="10546"/>
        <item x="10542"/>
        <item x="5491"/>
        <item x="496"/>
        <item x="2136"/>
        <item x="10543"/>
        <item x="5492"/>
        <item x="497"/>
        <item x="498"/>
        <item x="3829"/>
        <item x="5493"/>
        <item x="8858"/>
        <item x="10544"/>
        <item x="499"/>
        <item x="8859"/>
        <item x="10545"/>
        <item x="7164"/>
        <item x="500"/>
        <item x="501"/>
        <item x="2135"/>
        <item x="5489"/>
        <item x="12220"/>
        <item x="490"/>
        <item x="12221"/>
        <item x="491"/>
        <item x="492"/>
        <item x="7159"/>
        <item x="7160"/>
        <item x="7161"/>
        <item x="493"/>
        <item x="7162"/>
        <item x="7163"/>
        <item x="494"/>
        <item x="5490"/>
        <item x="8857"/>
        <item x="3828"/>
        <item x="495"/>
        <item x="7158"/>
        <item x="8856"/>
        <item x="10540"/>
        <item x="488"/>
        <item x="2134"/>
        <item x="10541"/>
        <item x="3827"/>
        <item x="489"/>
        <item x="7157"/>
        <item x="3824"/>
        <item x="10538"/>
        <item x="7156"/>
        <item x="3825"/>
        <item x="3826"/>
        <item x="12218"/>
        <item x="12219"/>
        <item x="10539"/>
        <item x="5488"/>
        <item x="5487"/>
        <item x="7153"/>
        <item x="7154"/>
        <item x="484"/>
        <item x="3823"/>
        <item x="2132"/>
        <item x="485"/>
        <item x="8854"/>
        <item x="486"/>
        <item x="487"/>
        <item x="2133"/>
        <item x="7155"/>
        <item x="8855"/>
        <item x="3822"/>
        <item x="10534"/>
        <item x="7150"/>
        <item x="10535"/>
        <item x="5485"/>
        <item x="2130"/>
        <item x="12217"/>
        <item x="7151"/>
        <item x="2131"/>
        <item x="10536"/>
        <item x="8851"/>
        <item x="482"/>
        <item x="5486"/>
        <item x="483"/>
        <item x="10537"/>
        <item x="8852"/>
        <item x="7152"/>
        <item x="8853"/>
        <item x="7149"/>
        <item x="3821"/>
        <item x="479"/>
        <item x="2128"/>
        <item x="480"/>
        <item x="5482"/>
        <item x="10532"/>
        <item x="10533"/>
        <item x="8850"/>
        <item x="2129"/>
        <item x="5483"/>
        <item x="12214"/>
        <item x="12215"/>
        <item x="11397"/>
        <item x="481"/>
        <item x="12216"/>
        <item x="5484"/>
        <item x="7148"/>
        <item x="475"/>
        <item x="7146"/>
        <item x="8849"/>
        <item x="3819"/>
        <item x="476"/>
        <item x="477"/>
        <item x="5478"/>
        <item x="3820"/>
        <item x="12211"/>
        <item x="5479"/>
        <item x="7147"/>
        <item x="478"/>
        <item x="10531"/>
        <item x="12212"/>
        <item x="12213"/>
        <item x="5480"/>
        <item x="5481"/>
        <item x="8848"/>
        <item x="7143"/>
        <item x="10529"/>
        <item x="12209"/>
        <item x="2124"/>
        <item x="10530"/>
        <item x="7144"/>
        <item x="2125"/>
        <item x="3817"/>
        <item x="2126"/>
        <item x="7145"/>
        <item x="12210"/>
        <item x="5475"/>
        <item x="2127"/>
        <item x="3818"/>
        <item x="5476"/>
        <item x="8847"/>
        <item x="5477"/>
        <item x="7142"/>
        <item x="10526"/>
        <item x="12208"/>
        <item x="7139"/>
        <item x="472"/>
        <item x="3814"/>
        <item x="2120"/>
        <item x="473"/>
        <item x="10527"/>
        <item x="10528"/>
        <item x="7140"/>
        <item x="3815"/>
        <item x="474"/>
        <item x="2121"/>
        <item x="8846"/>
        <item x="3816"/>
        <item x="2122"/>
        <item x="2123"/>
        <item x="7141"/>
        <item x="10525"/>
        <item x="12203"/>
        <item x="2116"/>
        <item x="2117"/>
        <item x="12204"/>
        <item x="470"/>
        <item x="12205"/>
        <item x="12206"/>
        <item x="3812"/>
        <item x="12207"/>
        <item x="7137"/>
        <item x="10524"/>
        <item x="2118"/>
        <item x="7138"/>
        <item x="3064"/>
        <item x="471"/>
        <item x="3813"/>
        <item x="2119"/>
        <item x="7136"/>
        <item x="3808"/>
        <item x="10522"/>
        <item x="7132"/>
        <item x="8843"/>
        <item x="8844"/>
        <item x="5474"/>
        <item x="3809"/>
        <item x="7133"/>
        <item x="3810"/>
        <item x="469"/>
        <item x="8845"/>
        <item x="7134"/>
        <item x="2115"/>
        <item x="7135"/>
        <item x="3811"/>
        <item x="10523"/>
        <item x="8842"/>
        <item x="5471"/>
        <item x="2111"/>
        <item x="8838"/>
        <item x="2112"/>
        <item x="7130"/>
        <item x="8839"/>
        <item x="2113"/>
        <item x="8840"/>
        <item x="5472"/>
        <item x="2114"/>
        <item x="8841"/>
        <item x="7131"/>
        <item x="12202"/>
        <item x="5473"/>
        <item x="2110"/>
        <item x="468"/>
        <item x="12201"/>
        <item x="3805"/>
        <item x="5469"/>
        <item x="7126"/>
        <item x="10521"/>
        <item x="2107"/>
        <item x="7127"/>
        <item x="7128"/>
        <item x="8836"/>
        <item x="7129"/>
        <item x="3806"/>
        <item x="3807"/>
        <item x="2108"/>
        <item x="2109"/>
        <item x="8837"/>
        <item x="5470"/>
        <item x="8097"/>
        <item x="7125"/>
        <item x="466"/>
        <item x="2105"/>
        <item x="8832"/>
        <item x="7123"/>
        <item x="7124"/>
        <item x="2106"/>
        <item x="10520"/>
        <item x="12199"/>
        <item x="5467"/>
        <item x="5468"/>
        <item x="8833"/>
        <item x="3803"/>
        <item x="467"/>
        <item x="3804"/>
        <item x="8834"/>
        <item x="8835"/>
        <item x="12200"/>
        <item x="3802"/>
        <item x="3797"/>
        <item x="10518"/>
        <item x="3798"/>
        <item x="464"/>
        <item x="12198"/>
        <item x="7119"/>
        <item x="10519"/>
        <item x="3799"/>
        <item x="7120"/>
        <item x="7121"/>
        <item x="8830"/>
        <item x="3800"/>
        <item x="8831"/>
        <item x="7122"/>
        <item x="465"/>
        <item x="3801"/>
        <item x="8829"/>
        <item x="7117"/>
        <item x="7118"/>
        <item x="5465"/>
        <item x="10515"/>
        <item x="3795"/>
        <item x="8827"/>
        <item x="463"/>
        <item x="2104"/>
        <item x="12194"/>
        <item x="12195"/>
        <item x="10516"/>
        <item x="10517"/>
        <item x="5466"/>
        <item x="3796"/>
        <item x="8828"/>
        <item x="12196"/>
        <item x="4739"/>
        <item x="12197"/>
        <item x="10514"/>
        <item x="3785"/>
        <item x="5463"/>
        <item x="3786"/>
        <item x="7114"/>
        <item x="3787"/>
        <item x="3788"/>
        <item x="3789"/>
        <item x="5464"/>
        <item x="3790"/>
        <item x="3791"/>
        <item x="462"/>
        <item x="3792"/>
        <item x="7115"/>
        <item x="7116"/>
        <item x="3793"/>
        <item x="3794"/>
        <item x="12193"/>
        <item x="3784"/>
        <item x="7110"/>
        <item x="10509"/>
        <item x="2102"/>
        <item x="3782"/>
        <item x="459"/>
        <item x="10510"/>
        <item x="460"/>
        <item x="7111"/>
        <item x="10511"/>
        <item x="7112"/>
        <item x="10512"/>
        <item x="461"/>
        <item x="3783"/>
        <item x="2103"/>
        <item x="5462"/>
        <item x="7113"/>
        <item x="10513"/>
        <item x="5461"/>
        <item x="3778"/>
        <item x="5458"/>
        <item x="10507"/>
        <item x="7107"/>
        <item x="12191"/>
        <item x="2100"/>
        <item x="5459"/>
        <item x="2101"/>
        <item x="457"/>
        <item x="3779"/>
        <item x="7108"/>
        <item x="5460"/>
        <item x="7109"/>
        <item x="458"/>
        <item x="3780"/>
        <item x="10508"/>
        <item x="12192"/>
        <item x="3781"/>
        <item x="3777"/>
        <item x="12186"/>
        <item x="7106"/>
        <item x="455"/>
        <item x="12187"/>
        <item x="12188"/>
        <item x="2097"/>
        <item x="12189"/>
        <item x="8823"/>
        <item x="10506"/>
        <item x="2098"/>
        <item x="8824"/>
        <item x="12190"/>
        <item x="8825"/>
        <item x="8826"/>
        <item x="5456"/>
        <item x="5457"/>
        <item x="2099"/>
        <item x="456"/>
        <item x="12185"/>
        <item x="8820"/>
        <item x="12181"/>
        <item x="3776"/>
        <item x="10502"/>
        <item x="454"/>
        <item x="8821"/>
        <item x="10503"/>
        <item x="7103"/>
        <item x="5455"/>
        <item x="12182"/>
        <item x="12183"/>
        <item x="7104"/>
        <item x="10504"/>
        <item x="8822"/>
        <item x="2096"/>
        <item x="10505"/>
        <item x="12184"/>
        <item x="7105"/>
        <item x="2095"/>
        <item x="10500"/>
        <item x="12179"/>
        <item x="12180"/>
        <item x="7099"/>
        <item x="7100"/>
        <item x="7101"/>
        <item x="8818"/>
        <item x="7102"/>
        <item x="448"/>
        <item x="10501"/>
        <item x="8819"/>
        <item x="3775"/>
        <item x="449"/>
        <item x="450"/>
        <item x="451"/>
        <item x="452"/>
        <item x="5454"/>
        <item x="453"/>
        <item x="3774"/>
        <item x="5449"/>
        <item x="7096"/>
        <item x="7097"/>
        <item x="10498"/>
        <item x="8817"/>
        <item x="5450"/>
        <item x="12178"/>
        <item x="2093"/>
        <item x="446"/>
        <item x="5451"/>
        <item x="447"/>
        <item x="5452"/>
        <item x="10499"/>
        <item x="3772"/>
        <item x="2094"/>
        <item x="3773"/>
        <item x="5453"/>
        <item x="7098"/>
        <item x="12177"/>
        <item x="444"/>
        <item x="10493"/>
        <item x="5445"/>
        <item x="12176"/>
        <item x="10494"/>
        <item x="10495"/>
        <item x="445"/>
        <item x="2091"/>
        <item x="5446"/>
        <item x="5447"/>
        <item x="8816"/>
        <item x="5448"/>
        <item x="2092"/>
        <item x="10496"/>
        <item x="10497"/>
        <item x="9702"/>
        <item x="3770"/>
        <item x="12173"/>
        <item x="8814"/>
        <item x="12174"/>
        <item x="2088"/>
        <item x="2089"/>
        <item x="3771"/>
        <item x="443"/>
        <item x="10491"/>
        <item x="10492"/>
        <item x="7094"/>
        <item x="8815"/>
        <item x="5444"/>
        <item x="7095"/>
        <item x="12175"/>
        <item x="2090"/>
        <item x="11396"/>
        <item x="12172"/>
        <item x="2084"/>
        <item x="2085"/>
        <item x="5442"/>
        <item x="2086"/>
        <item x="2087"/>
        <item x="5443"/>
        <item x="7093"/>
        <item x="3765"/>
        <item x="3766"/>
        <item x="3767"/>
        <item x="3768"/>
        <item x="3769"/>
        <item x="2083"/>
        <item x="10488"/>
        <item x="2081"/>
        <item x="10489"/>
        <item x="5440"/>
        <item x="440"/>
        <item x="3764"/>
        <item x="12171"/>
        <item x="441"/>
        <item x="5441"/>
        <item x="7090"/>
        <item x="7091"/>
        <item x="442"/>
        <item x="7092"/>
        <item x="8813"/>
        <item x="2082"/>
        <item x="10490"/>
        <item x="8812"/>
        <item x="5437"/>
        <item x="8809"/>
        <item x="3762"/>
        <item x="8810"/>
        <item x="10485"/>
        <item x="12168"/>
        <item x="12169"/>
        <item x="12170"/>
        <item x="5438"/>
        <item x="10486"/>
        <item x="10487"/>
        <item x="2080"/>
        <item x="7089"/>
        <item x="5439"/>
        <item x="3763"/>
        <item x="8811"/>
        <item x="439"/>
        <item x="8098"/>
        <item x="8808"/>
        <item x="8805"/>
        <item x="3758"/>
        <item x="7087"/>
        <item x="7088"/>
        <item x="5436"/>
        <item x="3759"/>
        <item x="3760"/>
        <item x="8806"/>
        <item x="10481"/>
        <item x="8807"/>
        <item x="438"/>
        <item x="12167"/>
        <item x="10482"/>
        <item x="10483"/>
        <item x="3761"/>
        <item x="9701"/>
        <item x="10484"/>
        <item x="437"/>
        <item x="12165"/>
        <item x="12166"/>
        <item x="3756"/>
        <item x="7085"/>
        <item x="435"/>
        <item x="5433"/>
        <item x="5434"/>
        <item x="436"/>
        <item x="2077"/>
        <item x="2078"/>
        <item x="10478"/>
        <item x="2079"/>
        <item x="8804"/>
        <item x="5435"/>
        <item x="7086"/>
        <item x="3757"/>
        <item x="10479"/>
        <item x="10480"/>
        <item x="13151"/>
        <item x="2076"/>
        <item x="2074"/>
        <item x="12160"/>
        <item x="10474"/>
        <item x="12161"/>
        <item x="12162"/>
        <item x="7084"/>
        <item x="433"/>
        <item x="8802"/>
        <item x="10475"/>
        <item x="8803"/>
        <item x="10476"/>
        <item x="434"/>
        <item x="2075"/>
        <item x="3755"/>
        <item x="10477"/>
        <item x="4741"/>
        <item x="12163"/>
        <item x="12164"/>
        <item x="10473"/>
        <item x="7081"/>
        <item x="10467"/>
        <item x="8801"/>
        <item x="10468"/>
        <item x="10469"/>
        <item x="431"/>
        <item x="7082"/>
        <item x="10470"/>
        <item x="7083"/>
        <item x="12159"/>
        <item x="10471"/>
        <item x="1385"/>
        <item x="2071"/>
        <item x="10472"/>
        <item x="2072"/>
        <item x="2073"/>
        <item x="5432"/>
        <item x="432"/>
        <item x="7080"/>
        <item x="5431"/>
        <item x="8798"/>
        <item x="8799"/>
        <item x="2068"/>
        <item x="3754"/>
        <item x="7077"/>
        <item x="7078"/>
        <item x="430"/>
        <item x="2069"/>
        <item x="10465"/>
        <item x="7079"/>
        <item x="8800"/>
        <item x="10466"/>
        <item x="12158"/>
        <item x="2070"/>
        <item x="10464"/>
        <item x="5425"/>
        <item x="5426"/>
        <item x="428"/>
        <item x="8795"/>
        <item x="8796"/>
        <item x="3753"/>
        <item x="8797"/>
        <item x="5427"/>
        <item x="5428"/>
        <item x="10463"/>
        <item x="5429"/>
        <item x="2066"/>
        <item x="2067"/>
        <item x="5430"/>
        <item x="429"/>
        <item x="2064"/>
        <item x="10458"/>
        <item x="10459"/>
        <item x="2061"/>
        <item x="5423"/>
        <item x="10460"/>
        <item x="5424"/>
        <item x="12156"/>
        <item x="12157"/>
        <item x="10461"/>
        <item x="10462"/>
        <item x="7076"/>
        <item x="2062"/>
        <item x="8793"/>
        <item x="3752"/>
        <item x="2063"/>
        <item x="8794"/>
        <item x="2065"/>
        <item x="2060"/>
        <item x="7074"/>
        <item x="7075"/>
        <item x="8787"/>
        <item x="8788"/>
        <item x="8789"/>
        <item x="12153"/>
        <item x="8790"/>
        <item x="2059"/>
        <item x="8791"/>
        <item x="12154"/>
        <item x="12155"/>
        <item x="5422"/>
        <item x="10455"/>
        <item x="3750"/>
        <item x="10456"/>
        <item x="10457"/>
        <item x="3751"/>
        <item x="8792"/>
        <item x="10454"/>
        <item x="12151"/>
        <item x="10452"/>
        <item x="5420"/>
        <item x="7071"/>
        <item x="2056"/>
        <item x="8784"/>
        <item x="10453"/>
        <item x="5421"/>
        <item x="7072"/>
        <item x="8785"/>
        <item x="425"/>
        <item x="2057"/>
        <item x="8786"/>
        <item x="426"/>
        <item x="12152"/>
        <item x="3749"/>
        <item x="7073"/>
        <item x="427"/>
        <item x="2058"/>
        <item x="5418"/>
        <item x="12149"/>
        <item x="3746"/>
        <item x="8781"/>
        <item x="10448"/>
        <item x="2053"/>
        <item x="7070"/>
        <item x="10449"/>
        <item x="3747"/>
        <item x="2054"/>
        <item x="2055"/>
        <item x="12150"/>
        <item x="8782"/>
        <item x="5417"/>
        <item x="3748"/>
        <item x="10450"/>
        <item x="5419"/>
        <item x="424"/>
        <item x="10451"/>
        <item x="8783"/>
        <item x="9700"/>
        <item x="12147"/>
        <item x="3744"/>
        <item x="7068"/>
        <item x="3745"/>
        <item x="422"/>
        <item x="8776"/>
        <item x="5415"/>
        <item x="423"/>
        <item x="10447"/>
        <item x="12145"/>
        <item x="8777"/>
        <item x="9740"/>
        <item x="2051"/>
        <item x="8778"/>
        <item x="12146"/>
        <item x="2052"/>
        <item x="12148"/>
        <item x="8779"/>
        <item x="7069"/>
        <item x="8780"/>
        <item x="5416"/>
        <item x="4742"/>
        <item x="8772"/>
        <item x="3743"/>
        <item x="10443"/>
        <item x="2048"/>
        <item x="8773"/>
        <item x="5413"/>
        <item x="2049"/>
        <item x="8774"/>
        <item x="5414"/>
        <item x="419"/>
        <item x="10444"/>
        <item x="12144"/>
        <item x="7066"/>
        <item x="2050"/>
        <item x="8775"/>
        <item x="10445"/>
        <item x="420"/>
        <item x="421"/>
        <item x="7067"/>
        <item x="10446"/>
        <item x="10442"/>
        <item x="417"/>
        <item x="12142"/>
        <item x="7062"/>
        <item x="3740"/>
        <item x="2046"/>
        <item x="10439"/>
        <item x="5411"/>
        <item x="418"/>
        <item x="8771"/>
        <item x="12143"/>
        <item x="7063"/>
        <item x="5412"/>
        <item x="10440"/>
        <item x="3741"/>
        <item x="10441"/>
        <item x="3742"/>
        <item x="7064"/>
        <item x="2047"/>
        <item x="7065"/>
        <item x="3739"/>
        <item x="5408"/>
        <item x="10433"/>
        <item x="5409"/>
        <item x="3738"/>
        <item x="5410"/>
        <item x="7060"/>
        <item x="7061"/>
        <item x="2044"/>
        <item x="414"/>
        <item x="8770"/>
        <item x="10434"/>
        <item x="10435"/>
        <item x="10436"/>
        <item x="12141"/>
        <item x="10437"/>
        <item x="10438"/>
        <item x="415"/>
        <item x="2045"/>
        <item x="9699"/>
        <item x="416"/>
        <item x="5407"/>
        <item x="3736"/>
        <item x="2039"/>
        <item x="12136"/>
        <item x="2040"/>
        <item x="2041"/>
        <item x="7059"/>
        <item x="2042"/>
        <item x="412"/>
        <item x="5405"/>
        <item x="2043"/>
        <item x="12137"/>
        <item x="8769"/>
        <item x="12138"/>
        <item x="12139"/>
        <item x="5406"/>
        <item x="3737"/>
        <item x="413"/>
        <item x="12140"/>
        <item x="10432"/>
        <item x="411"/>
        <item x="12134"/>
        <item x="5401"/>
        <item x="3731"/>
        <item x="5402"/>
        <item x="7056"/>
        <item x="3732"/>
        <item x="10431"/>
        <item x="5403"/>
        <item x="12135"/>
        <item x="409"/>
        <item x="1386"/>
        <item x="3733"/>
        <item x="3734"/>
        <item x="7057"/>
        <item x="3735"/>
        <item x="410"/>
        <item x="7058"/>
        <item x="5404"/>
        <item x="8768"/>
        <item x="408"/>
        <item x="5399"/>
        <item x="12131"/>
        <item x="404"/>
        <item x="8765"/>
        <item x="8766"/>
        <item x="8767"/>
        <item x="5400"/>
        <item x="405"/>
        <item x="2036"/>
        <item x="406"/>
        <item x="12132"/>
        <item x="2037"/>
        <item x="12133"/>
        <item x="10430"/>
        <item x="7055"/>
        <item x="2038"/>
        <item x="407"/>
        <item x="403"/>
        <item x="400"/>
        <item x="5396"/>
        <item x="5397"/>
        <item x="7050"/>
        <item x="3730"/>
        <item x="7051"/>
        <item x="8763"/>
        <item x="401"/>
        <item x="7052"/>
        <item x="7053"/>
        <item x="5398"/>
        <item x="12130"/>
        <item x="2035"/>
        <item x="8764"/>
        <item x="7054"/>
        <item x="10429"/>
        <item x="402"/>
        <item x="2034"/>
        <item x="397"/>
        <item x="8760"/>
        <item x="12128"/>
        <item x="8761"/>
        <item x="5391"/>
        <item x="8762"/>
        <item x="5392"/>
        <item x="2032"/>
        <item x="5393"/>
        <item x="5394"/>
        <item x="2033"/>
        <item x="12129"/>
        <item x="7048"/>
        <item x="398"/>
        <item x="399"/>
        <item x="7049"/>
        <item x="5395"/>
        <item x="3729"/>
        <item x="10426"/>
        <item x="8757"/>
        <item x="12125"/>
        <item x="8758"/>
        <item x="10427"/>
        <item x="12126"/>
        <item x="3727"/>
        <item x="7046"/>
        <item x="395"/>
        <item x="8759"/>
        <item x="7047"/>
        <item x="2030"/>
        <item x="396"/>
        <item x="10428"/>
        <item x="3728"/>
        <item x="12127"/>
        <item x="2031"/>
        <item x="2029"/>
        <item x="12123"/>
        <item x="392"/>
        <item x="8754"/>
        <item x="10423"/>
        <item x="8755"/>
        <item x="7041"/>
        <item x="7042"/>
        <item x="2028"/>
        <item x="10424"/>
        <item x="393"/>
        <item x="394"/>
        <item x="7043"/>
        <item x="7044"/>
        <item x="8756"/>
        <item x="12124"/>
        <item x="7045"/>
        <item x="10425"/>
        <item x="3726"/>
        <item x="2024"/>
        <item x="390"/>
        <item x="10420"/>
        <item x="8751"/>
        <item x="2025"/>
        <item x="10421"/>
        <item x="8752"/>
        <item x="12120"/>
        <item x="7039"/>
        <item x="2026"/>
        <item x="8753"/>
        <item x="7040"/>
        <item x="2027"/>
        <item x="391"/>
        <item x="12121"/>
        <item x="12122"/>
        <item x="10422"/>
        <item x="7038"/>
        <item x="2018"/>
        <item x="7034"/>
        <item x="2019"/>
        <item x="3725"/>
        <item x="2020"/>
        <item x="8749"/>
        <item x="7035"/>
        <item x="7036"/>
        <item x="7037"/>
        <item x="387"/>
        <item x="8750"/>
        <item x="10419"/>
        <item x="388"/>
        <item x="2021"/>
        <item x="389"/>
        <item x="2022"/>
        <item x="2023"/>
        <item x="5390"/>
        <item x="12119"/>
        <item x="3724"/>
        <item x="7032"/>
        <item x="3720"/>
        <item x="12116"/>
        <item x="10416"/>
        <item x="3721"/>
        <item x="384"/>
        <item x="8747"/>
        <item x="8748"/>
        <item x="10417"/>
        <item x="10418"/>
        <item x="12117"/>
        <item x="12118"/>
        <item x="3722"/>
        <item x="5388"/>
        <item x="5389"/>
        <item x="385"/>
        <item x="3723"/>
        <item x="7033"/>
        <item x="386"/>
        <item x="383"/>
        <item x="8744"/>
        <item x="379"/>
        <item x="10413"/>
        <item x="380"/>
        <item x="10414"/>
        <item x="3719"/>
        <item x="381"/>
        <item x="382"/>
        <item x="8745"/>
        <item x="5386"/>
        <item x="10415"/>
        <item x="12111"/>
        <item x="12112"/>
        <item x="8746"/>
        <item x="5387"/>
        <item x="12113"/>
        <item x="12114"/>
        <item x="7031"/>
        <item x="12115"/>
        <item x="12110"/>
        <item x="12107"/>
        <item x="2015"/>
        <item x="7029"/>
        <item x="3716"/>
        <item x="377"/>
        <item x="8742"/>
        <item x="2016"/>
        <item x="12108"/>
        <item x="7030"/>
        <item x="12109"/>
        <item x="10412"/>
        <item x="5383"/>
        <item x="3717"/>
        <item x="5384"/>
        <item x="5385"/>
        <item x="3718"/>
        <item x="8743"/>
        <item x="2017"/>
        <item x="378"/>
        <item x="375"/>
        <item x="3714"/>
        <item x="12104"/>
        <item x="7027"/>
        <item x="2013"/>
        <item x="370"/>
        <item x="3715"/>
        <item x="371"/>
        <item x="10410"/>
        <item x="372"/>
        <item x="10411"/>
        <item x="2014"/>
        <item x="373"/>
        <item x="7028"/>
        <item x="374"/>
        <item x="12105"/>
        <item x="12106"/>
        <item x="5382"/>
        <item x="8741"/>
        <item x="376"/>
        <item x="10409"/>
        <item x="2010"/>
        <item x="12103"/>
        <item x="7022"/>
        <item x="2011"/>
        <item x="7023"/>
        <item x="5380"/>
        <item x="10406"/>
        <item x="3712"/>
        <item x="7024"/>
        <item x="5381"/>
        <item x="2012"/>
        <item x="8740"/>
        <item x="10407"/>
        <item x="3713"/>
        <item x="7025"/>
        <item x="10408"/>
        <item x="7026"/>
        <item x="369"/>
        <item x="1379"/>
        <item x="12102"/>
        <item x="12099"/>
        <item x="365"/>
        <item x="12100"/>
        <item x="366"/>
        <item x="7021"/>
        <item x="10404"/>
        <item x="10405"/>
        <item x="8736"/>
        <item x="8737"/>
        <item x="367"/>
        <item x="3709"/>
        <item x="368"/>
        <item x="12101"/>
        <item x="8738"/>
        <item x="3710"/>
        <item x="8739"/>
        <item x="3065"/>
        <item x="5379"/>
        <item x="3711"/>
        <item x="7020"/>
        <item x="5376"/>
        <item x="362"/>
        <item x="363"/>
        <item x="2009"/>
        <item x="8734"/>
        <item x="7018"/>
        <item x="3706"/>
        <item x="5377"/>
        <item x="10400"/>
        <item x="3707"/>
        <item x="8735"/>
        <item x="7019"/>
        <item x="364"/>
        <item x="3708"/>
        <item x="10401"/>
        <item x="10402"/>
        <item x="5378"/>
        <item x="8099"/>
        <item x="10403"/>
        <item x="7017"/>
        <item x="8731"/>
        <item x="5371"/>
        <item x="2007"/>
        <item x="357"/>
        <item x="4743"/>
        <item x="8732"/>
        <item x="8733"/>
        <item x="10399"/>
        <item x="3704"/>
        <item x="358"/>
        <item x="5372"/>
        <item x="5373"/>
        <item x="2008"/>
        <item x="3705"/>
        <item x="359"/>
        <item x="5374"/>
        <item x="5375"/>
        <item x="360"/>
        <item x="361"/>
        <item x="3703"/>
        <item x="352"/>
        <item x="5368"/>
        <item x="7014"/>
        <item x="353"/>
        <item x="12094"/>
        <item x="2006"/>
        <item x="12095"/>
        <item x="10398"/>
        <item x="12096"/>
        <item x="354"/>
        <item x="355"/>
        <item x="8730"/>
        <item x="356"/>
        <item x="12097"/>
        <item x="5369"/>
        <item x="5370"/>
        <item x="7015"/>
        <item x="7016"/>
        <item x="12098"/>
        <item x="3702"/>
        <item x="5364"/>
        <item x="349"/>
        <item x="350"/>
        <item x="10396"/>
        <item x="2004"/>
        <item x="12092"/>
        <item x="351"/>
        <item x="2005"/>
        <item x="7011"/>
        <item x="8728"/>
        <item x="7012"/>
        <item x="12093"/>
        <item x="5365"/>
        <item x="3701"/>
        <item x="5366"/>
        <item x="7013"/>
        <item x="5367"/>
        <item x="10397"/>
        <item x="8729"/>
        <item x="7010"/>
        <item x="12088"/>
        <item x="3699"/>
        <item x="1999"/>
        <item x="8725"/>
        <item x="347"/>
        <item x="2000"/>
        <item x="12089"/>
        <item x="2001"/>
        <item x="10395"/>
        <item x="12090"/>
        <item x="12091"/>
        <item x="8726"/>
        <item x="2002"/>
        <item x="348"/>
        <item x="2003"/>
        <item x="3700"/>
        <item x="5363"/>
        <item x="8727"/>
        <item x="10394"/>
        <item x="8722"/>
        <item x="344"/>
        <item x="3697"/>
        <item x="7007"/>
        <item x="3698"/>
        <item x="10393"/>
        <item x="12086"/>
        <item x="1996"/>
        <item x="345"/>
        <item x="346"/>
        <item x="8723"/>
        <item x="8724"/>
        <item x="7008"/>
        <item x="12087"/>
        <item x="1997"/>
        <item x="1998"/>
        <item x="6370"/>
        <item x="7009"/>
        <item x="5362"/>
        <item x="12085"/>
        <item x="5361"/>
        <item x="8719"/>
        <item x="341"/>
        <item x="1992"/>
        <item x="10390"/>
        <item x="7006"/>
        <item x="3694"/>
        <item x="3695"/>
        <item x="12084"/>
        <item x="3696"/>
        <item x="1993"/>
        <item x="342"/>
        <item x="8720"/>
        <item x="10391"/>
        <item x="1994"/>
        <item x="1995"/>
        <item x="343"/>
        <item x="10392"/>
        <item x="8721"/>
        <item x="12083"/>
        <item x="10388"/>
        <item x="337"/>
        <item x="5360"/>
        <item x="338"/>
        <item x="3692"/>
        <item x="12080"/>
        <item x="12081"/>
        <item x="3693"/>
        <item x="12082"/>
        <item x="1988"/>
        <item x="1989"/>
        <item x="339"/>
        <item x="1990"/>
        <item x="10389"/>
        <item x="1991"/>
        <item x="7004"/>
        <item x="11432"/>
        <item x="340"/>
        <item x="7005"/>
        <item x="3691"/>
        <item x="10385"/>
        <item x="12074"/>
        <item x="1985"/>
        <item x="5358"/>
        <item x="5359"/>
        <item x="12075"/>
        <item x="7002"/>
        <item x="1986"/>
        <item x="12076"/>
        <item x="12077"/>
        <item x="7003"/>
        <item x="3690"/>
        <item x="12078"/>
        <item x="8718"/>
        <item x="12079"/>
        <item x="10386"/>
        <item x="10387"/>
        <item x="1987"/>
        <item x="8717"/>
        <item x="5353"/>
        <item x="6998"/>
        <item x="3689"/>
        <item x="12070"/>
        <item x="12071"/>
        <item x="12072"/>
        <item x="6999"/>
        <item x="7000"/>
        <item x="5354"/>
        <item x="7001"/>
        <item x="8716"/>
        <item x="5355"/>
        <item x="5356"/>
        <item x="335"/>
        <item x="5357"/>
        <item x="1984"/>
        <item x="12073"/>
        <item x="336"/>
        <item x="10384"/>
        <item x="3688"/>
        <item x="5349"/>
        <item x="6996"/>
        <item x="333"/>
        <item x="12067"/>
        <item x="10383"/>
        <item x="5350"/>
        <item x="5351"/>
        <item x="1982"/>
        <item x="6997"/>
        <item x="334"/>
        <item x="5352"/>
        <item x="1983"/>
        <item x="8713"/>
        <item x="8714"/>
        <item x="12068"/>
        <item x="8715"/>
        <item x="12069"/>
        <item x="1380"/>
        <item x="5348"/>
        <item x="328"/>
        <item x="5343"/>
        <item x="8710"/>
        <item x="329"/>
        <item x="3687"/>
        <item x="1980"/>
        <item x="12066"/>
        <item x="8711"/>
        <item x="5344"/>
        <item x="1981"/>
        <item x="8712"/>
        <item x="5345"/>
        <item x="330"/>
        <item x="331"/>
        <item x="5346"/>
        <item x="6995"/>
        <item x="332"/>
        <item x="8100"/>
        <item x="5347"/>
        <item x="3686"/>
        <item x="10382"/>
        <item x="326"/>
        <item x="3684"/>
        <item x="8707"/>
        <item x="12062"/>
        <item x="5340"/>
        <item x="6992"/>
        <item x="327"/>
        <item x="6993"/>
        <item x="5341"/>
        <item x="3685"/>
        <item x="12063"/>
        <item x="12064"/>
        <item x="8708"/>
        <item x="12065"/>
        <item x="8709"/>
        <item x="6994"/>
        <item x="5342"/>
        <item x="3683"/>
        <item x="12059"/>
        <item x="323"/>
        <item x="6990"/>
        <item x="5338"/>
        <item x="12060"/>
        <item x="1976"/>
        <item x="12061"/>
        <item x="1977"/>
        <item x="8706"/>
        <item x="324"/>
        <item x="1978"/>
        <item x="1979"/>
        <item x="10379"/>
        <item x="6991"/>
        <item x="10380"/>
        <item x="10381"/>
        <item x="5339"/>
        <item x="325"/>
        <item x="1381"/>
        <item x="10377"/>
        <item x="10374"/>
        <item x="12055"/>
        <item x="12056"/>
        <item x="8705"/>
        <item x="6987"/>
        <item x="5334"/>
        <item x="6988"/>
        <item x="5335"/>
        <item x="10375"/>
        <item x="10376"/>
        <item x="12057"/>
        <item x="5336"/>
        <item x="12058"/>
        <item x="1975"/>
        <item x="6989"/>
        <item x="10378"/>
        <item x="3682"/>
        <item x="5337"/>
        <item x="5333"/>
        <item x="3676"/>
        <item x="321"/>
        <item x="6985"/>
        <item x="3677"/>
        <item x="3678"/>
        <item x="322"/>
        <item x="3679"/>
        <item x="3680"/>
        <item x="6986"/>
        <item x="3681"/>
        <item x="10370"/>
        <item x="10371"/>
        <item x="10372"/>
        <item x="1972"/>
        <item x="1973"/>
        <item x="10373"/>
        <item x="1974"/>
        <item x="8704"/>
        <item x="10368"/>
        <item x="6984"/>
        <item x="12052"/>
        <item x="10366"/>
        <item x="12053"/>
        <item x="5327"/>
        <item x="319"/>
        <item x="3675"/>
        <item x="1970"/>
        <item x="8703"/>
        <item x="5328"/>
        <item x="5329"/>
        <item x="12054"/>
        <item x="5330"/>
        <item x="10367"/>
        <item x="320"/>
        <item x="5331"/>
        <item x="5332"/>
        <item x="1971"/>
        <item x="10369"/>
        <item x="6983"/>
        <item x="5323"/>
        <item x="8700"/>
        <item x="8701"/>
        <item x="10364"/>
        <item x="316"/>
        <item x="3673"/>
        <item x="1969"/>
        <item x="12048"/>
        <item x="12049"/>
        <item x="3674"/>
        <item x="12050"/>
        <item x="5324"/>
        <item x="317"/>
        <item x="10365"/>
        <item x="5325"/>
        <item x="12051"/>
        <item x="5326"/>
        <item x="318"/>
        <item x="8702"/>
        <item x="8699"/>
        <item x="6979"/>
        <item x="6980"/>
        <item x="1965"/>
        <item x="1966"/>
        <item x="13156"/>
        <item x="6981"/>
        <item x="6982"/>
        <item x="1967"/>
        <item x="1968"/>
        <item x="10362"/>
        <item x="5319"/>
        <item x="5320"/>
        <item x="5321"/>
        <item x="12046"/>
        <item x="10363"/>
        <item x="3672"/>
        <item x="315"/>
        <item x="12047"/>
        <item x="5322"/>
        <item x="1964"/>
        <item x="5316"/>
        <item x="1961"/>
        <item x="5317"/>
        <item x="10359"/>
        <item x="5318"/>
        <item x="10360"/>
        <item x="1962"/>
        <item x="8698"/>
        <item x="1963"/>
        <item x="313"/>
        <item x="12043"/>
        <item x="10361"/>
        <item x="3671"/>
        <item x="6977"/>
        <item x="6978"/>
        <item x="12044"/>
        <item x="6371"/>
        <item x="12045"/>
        <item x="314"/>
        <item x="10358"/>
        <item x="3667"/>
        <item x="3668"/>
        <item x="5314"/>
        <item x="3669"/>
        <item x="310"/>
        <item x="12041"/>
        <item x="1958"/>
        <item x="311"/>
        <item x="6975"/>
        <item x="312"/>
        <item x="3670"/>
        <item x="8695"/>
        <item x="5315"/>
        <item x="1959"/>
        <item x="1960"/>
        <item x="8696"/>
        <item x="6976"/>
        <item x="12042"/>
        <item x="8697"/>
        <item x="6974"/>
        <item x="3665"/>
        <item x="10355"/>
        <item x="10356"/>
        <item x="12038"/>
        <item x="5309"/>
        <item x="1956"/>
        <item x="12039"/>
        <item x="3666"/>
        <item x="5310"/>
        <item x="6972"/>
        <item x="6973"/>
        <item x="10357"/>
        <item x="12040"/>
        <item x="308"/>
        <item x="5311"/>
        <item x="1957"/>
        <item x="5312"/>
        <item x="309"/>
        <item x="5313"/>
        <item x="307"/>
        <item x="6969"/>
        <item x="3662"/>
        <item x="10351"/>
        <item x="8693"/>
        <item x="12036"/>
        <item x="8694"/>
        <item x="6970"/>
        <item x="6971"/>
        <item x="3663"/>
        <item x="10352"/>
        <item x="10353"/>
        <item x="10354"/>
        <item x="1952"/>
        <item x="3664"/>
        <item x="12037"/>
        <item x="1953"/>
        <item x="1954"/>
        <item x="5308"/>
        <item x="1955"/>
        <item x="12034"/>
        <item x="6966"/>
        <item x="306"/>
        <item x="6967"/>
        <item x="3660"/>
        <item x="10346"/>
        <item x="10347"/>
        <item x="5307"/>
        <item x="1950"/>
        <item x="10348"/>
        <item x="8692"/>
        <item x="12031"/>
        <item x="3661"/>
        <item x="1951"/>
        <item x="10349"/>
        <item x="12032"/>
        <item x="10350"/>
        <item x="12033"/>
        <item x="12035"/>
        <item x="6968"/>
        <item x="3659"/>
        <item x="5302"/>
        <item x="5303"/>
        <item x="5304"/>
        <item x="12029"/>
        <item x="305"/>
        <item x="10342"/>
        <item x="10343"/>
        <item x="3656"/>
        <item x="3657"/>
        <item x="8102"/>
        <item x="10344"/>
        <item x="5305"/>
        <item x="1947"/>
        <item x="12030"/>
        <item x="5306"/>
        <item x="10345"/>
        <item x="3658"/>
        <item x="1948"/>
        <item x="1949"/>
        <item x="3655"/>
        <item x="6962"/>
        <item x="303"/>
        <item x="10339"/>
        <item x="3653"/>
        <item x="6963"/>
        <item x="1944"/>
        <item x="6964"/>
        <item x="3654"/>
        <item x="10340"/>
        <item x="1945"/>
        <item x="304"/>
        <item x="6965"/>
        <item x="10341"/>
        <item x="8689"/>
        <item x="8690"/>
        <item x="8691"/>
        <item x="1946"/>
        <item x="5301"/>
        <item x="5299"/>
        <item x="5296"/>
        <item x="5297"/>
        <item x="300"/>
        <item x="8684"/>
        <item x="5298"/>
        <item x="8685"/>
        <item x="3650"/>
        <item x="8686"/>
        <item x="10338"/>
        <item x="301"/>
        <item x="3651"/>
        <item x="302"/>
        <item x="8687"/>
        <item x="6961"/>
        <item x="8688"/>
        <item x="3652"/>
        <item x="5300"/>
        <item x="6960"/>
        <item x="1939"/>
        <item x="6958"/>
        <item x="8681"/>
        <item x="1940"/>
        <item x="3649"/>
        <item x="5294"/>
        <item x="8682"/>
        <item x="12026"/>
        <item x="12027"/>
        <item x="299"/>
        <item x="6959"/>
        <item x="1941"/>
        <item x="5295"/>
        <item x="12028"/>
        <item x="1942"/>
        <item x="1943"/>
        <item x="8683"/>
        <item x="10337"/>
        <item x="12022"/>
        <item x="296"/>
        <item x="297"/>
        <item x="1937"/>
        <item x="8678"/>
        <item x="298"/>
        <item x="10335"/>
        <item x="8679"/>
        <item x="8680"/>
        <item x="12023"/>
        <item x="3648"/>
        <item x="10336"/>
        <item x="6957"/>
        <item x="5293"/>
        <item x="12024"/>
        <item x="12025"/>
        <item x="1938"/>
        <item x="295"/>
        <item x="8675"/>
        <item x="3646"/>
        <item x="8676"/>
        <item x="10334"/>
        <item x="1933"/>
        <item x="3647"/>
        <item x="8677"/>
        <item x="6955"/>
        <item x="12019"/>
        <item x="294"/>
        <item x="1934"/>
        <item x="12020"/>
        <item x="1935"/>
        <item x="12021"/>
        <item x="1936"/>
        <item x="4744"/>
        <item x="5292"/>
        <item x="6956"/>
        <item x="6954"/>
        <item x="289"/>
        <item x="8672"/>
        <item x="6952"/>
        <item x="3643"/>
        <item x="5289"/>
        <item x="6953"/>
        <item x="10333"/>
        <item x="5290"/>
        <item x="8673"/>
        <item x="290"/>
        <item x="3644"/>
        <item x="291"/>
        <item x="5291"/>
        <item x="3645"/>
        <item x="292"/>
        <item x="293"/>
        <item x="8674"/>
        <item x="6372"/>
        <item x="6951"/>
        <item x="3641"/>
        <item x="283"/>
        <item x="6948"/>
        <item x="284"/>
        <item x="285"/>
        <item x="286"/>
        <item x="6949"/>
        <item x="6950"/>
        <item x="1931"/>
        <item x="12018"/>
        <item x="1932"/>
        <item x="3642"/>
        <item x="8670"/>
        <item x="10332"/>
        <item x="287"/>
        <item x="288"/>
        <item x="8671"/>
        <item x="5288"/>
        <item x="5287"/>
        <item x="12015"/>
        <item x="1928"/>
        <item x="279"/>
        <item x="8668"/>
        <item x="8669"/>
        <item x="3638"/>
        <item x="1929"/>
        <item x="3639"/>
        <item x="280"/>
        <item x="5286"/>
        <item x="281"/>
        <item x="12016"/>
        <item x="10330"/>
        <item x="3640"/>
        <item x="10331"/>
        <item x="1930"/>
        <item x="12017"/>
        <item x="282"/>
        <item x="6947"/>
        <item x="5281"/>
        <item x="5282"/>
        <item x="1926"/>
        <item x="6946"/>
        <item x="4745"/>
        <item x="8666"/>
        <item x="274"/>
        <item x="5283"/>
        <item x="10329"/>
        <item x="275"/>
        <item x="8667"/>
        <item x="276"/>
        <item x="277"/>
        <item x="5284"/>
        <item x="1927"/>
        <item x="278"/>
        <item x="5285"/>
        <item x="3637"/>
        <item x="6945"/>
        <item x="5278"/>
        <item x="6939"/>
        <item x="5279"/>
        <item x="6940"/>
        <item x="5280"/>
        <item x="1925"/>
        <item x="12013"/>
        <item x="6941"/>
        <item x="6942"/>
        <item x="6943"/>
        <item x="10327"/>
        <item x="6944"/>
        <item x="273"/>
        <item x="8664"/>
        <item x="8665"/>
        <item x="12014"/>
        <item x="10328"/>
        <item x="8663"/>
        <item x="268"/>
        <item x="269"/>
        <item x="12012"/>
        <item x="3632"/>
        <item x="1924"/>
        <item x="3633"/>
        <item x="8660"/>
        <item x="270"/>
        <item x="271"/>
        <item x="8661"/>
        <item x="3634"/>
        <item x="8662"/>
        <item x="6938"/>
        <item x="3635"/>
        <item x="3636"/>
        <item x="272"/>
        <item x="5277"/>
        <item x="3630"/>
        <item x="6935"/>
        <item x="12011"/>
        <item x="8656"/>
        <item x="8657"/>
        <item x="1922"/>
        <item x="1923"/>
        <item x="3631"/>
        <item x="10326"/>
        <item x="6936"/>
        <item x="5276"/>
        <item x="8658"/>
        <item x="6937"/>
        <item x="8659"/>
        <item x="5275"/>
        <item x="8654"/>
        <item x="12006"/>
        <item x="12007"/>
        <item x="8655"/>
        <item x="10320"/>
        <item x="10321"/>
        <item x="12008"/>
        <item x="12009"/>
        <item x="3628"/>
        <item x="3629"/>
        <item x="10322"/>
        <item x="12010"/>
        <item x="267"/>
        <item x="10323"/>
        <item x="10324"/>
        <item x="10325"/>
        <item x="6934"/>
        <item x="10319"/>
        <item x="10318"/>
        <item x="8649"/>
        <item x="265"/>
        <item x="6931"/>
        <item x="5274"/>
        <item x="6932"/>
        <item x="8650"/>
        <item x="266"/>
        <item x="8651"/>
        <item x="1921"/>
        <item x="8652"/>
        <item x="8653"/>
        <item x="6933"/>
        <item x="12005"/>
        <item x="3072"/>
        <item x="3627"/>
        <item x="1920"/>
        <item x="3625"/>
        <item x="262"/>
        <item x="10317"/>
        <item x="3626"/>
        <item x="5272"/>
        <item x="263"/>
        <item x="12004"/>
        <item x="5273"/>
        <item x="8648"/>
        <item x="264"/>
        <item x="6930"/>
        <item x="5271"/>
        <item x="3624"/>
        <item x="1919"/>
        <item x="261"/>
        <item x="259"/>
        <item x="12000"/>
        <item x="12001"/>
        <item x="12002"/>
        <item x="260"/>
        <item x="12003"/>
        <item x="1918"/>
        <item x="11999"/>
        <item x="258"/>
        <item x="10313"/>
        <item x="11997"/>
        <item x="8645"/>
        <item x="10314"/>
        <item x="10315"/>
        <item x="10316"/>
        <item x="8646"/>
        <item x="6929"/>
        <item x="8647"/>
        <item x="11998"/>
        <item x="8644"/>
        <item x="8642"/>
        <item x="5270"/>
        <item x="6925"/>
        <item x="256"/>
        <item x="3623"/>
        <item x="10311"/>
        <item x="6926"/>
        <item x="1916"/>
        <item x="257"/>
        <item x="6927"/>
        <item x="8643"/>
        <item x="1917"/>
        <item x="6928"/>
        <item x="10312"/>
        <item x="253"/>
        <item x="1914"/>
        <item x="10308"/>
        <item x="5267"/>
        <item x="6923"/>
        <item x="254"/>
        <item x="11994"/>
        <item x="5268"/>
        <item x="5269"/>
        <item x="8641"/>
        <item x="10309"/>
        <item x="1915"/>
        <item x="11995"/>
        <item x="255"/>
        <item x="11996"/>
        <item x="10310"/>
        <item x="6924"/>
        <item x="1913"/>
        <item x="5266"/>
        <item x="11991"/>
        <item x="3621"/>
        <item x="10306"/>
        <item x="251"/>
        <item x="3622"/>
        <item x="8637"/>
        <item x="10307"/>
        <item x="11992"/>
        <item x="8638"/>
        <item x="1910"/>
        <item x="11993"/>
        <item x="1911"/>
        <item x="8639"/>
        <item x="1912"/>
        <item x="252"/>
        <item x="8640"/>
        <item x="11990"/>
        <item x="10305"/>
        <item x="11989"/>
        <item x="1908"/>
        <item x="5263"/>
        <item x="6919"/>
        <item x="6920"/>
        <item x="5264"/>
        <item x="6921"/>
        <item x="250"/>
        <item x="1909"/>
        <item x="3620"/>
        <item x="8635"/>
        <item x="8636"/>
        <item x="5265"/>
        <item x="6922"/>
        <item x="11988"/>
        <item x="5260"/>
        <item x="10302"/>
        <item x="1904"/>
        <item x="1905"/>
        <item x="8633"/>
        <item x="248"/>
        <item x="6917"/>
        <item x="10303"/>
        <item x="6918"/>
        <item x="5261"/>
        <item x="1906"/>
        <item x="1907"/>
        <item x="5262"/>
        <item x="8634"/>
        <item x="249"/>
        <item x="11987"/>
        <item x="10304"/>
        <item x="8631"/>
        <item x="1899"/>
        <item x="10300"/>
        <item x="3617"/>
        <item x="5258"/>
        <item x="1900"/>
        <item x="247"/>
        <item x="11984"/>
        <item x="8630"/>
        <item x="3618"/>
        <item x="1901"/>
        <item x="3619"/>
        <item x="1902"/>
        <item x="5259"/>
        <item x="10301"/>
        <item x="11985"/>
        <item x="8632"/>
        <item x="1903"/>
        <item x="11986"/>
        <item x="10299"/>
        <item x="10294"/>
        <item x="6914"/>
        <item x="11983"/>
        <item x="1897"/>
        <item x="10295"/>
        <item x="10296"/>
        <item x="10297"/>
        <item x="3616"/>
        <item x="1898"/>
        <item x="5257"/>
        <item x="6915"/>
        <item x="8628"/>
        <item x="6916"/>
        <item x="8629"/>
        <item x="10298"/>
        <item x="246"/>
        <item x="11982"/>
        <item x="5254"/>
        <item x="243"/>
        <item x="8627"/>
        <item x="10292"/>
        <item x="5255"/>
        <item x="6909"/>
        <item x="11980"/>
        <item x="6910"/>
        <item x="1896"/>
        <item x="11981"/>
        <item x="6911"/>
        <item x="244"/>
        <item x="6912"/>
        <item x="10293"/>
        <item x="5256"/>
        <item x="245"/>
        <item x="6913"/>
        <item x="11979"/>
        <item x="6908"/>
        <item x="8623"/>
        <item x="1892"/>
        <item x="1893"/>
        <item x="8624"/>
        <item x="8625"/>
        <item x="11976"/>
        <item x="1894"/>
        <item x="1895"/>
        <item x="11977"/>
        <item x="3615"/>
        <item x="241"/>
        <item x="242"/>
        <item x="8626"/>
        <item x="11978"/>
        <item x="240"/>
        <item x="1887"/>
        <item x="3612"/>
        <item x="3613"/>
        <item x="239"/>
        <item x="11975"/>
        <item x="8622"/>
        <item x="3614"/>
        <item x="1888"/>
        <item x="6907"/>
        <item x="5253"/>
        <item x="10291"/>
        <item x="1889"/>
        <item x="1890"/>
        <item x="1891"/>
        <item x="3041"/>
        <item x="10288"/>
        <item x="1884"/>
        <item x="10289"/>
        <item x="5251"/>
        <item x="11974"/>
        <item x="1885"/>
        <item x="237"/>
        <item x="6904"/>
        <item x="6905"/>
        <item x="1886"/>
        <item x="10290"/>
        <item x="5252"/>
        <item x="6906"/>
        <item x="238"/>
        <item x="236"/>
        <item x="1882"/>
        <item x="10285"/>
        <item x="234"/>
        <item x="3611"/>
        <item x="5248"/>
        <item x="11972"/>
        <item x="235"/>
        <item x="5249"/>
        <item x="10286"/>
        <item x="5250"/>
        <item x="8620"/>
        <item x="10287"/>
        <item x="1883"/>
        <item x="11973"/>
        <item x="8621"/>
        <item x="8619"/>
        <item x="8615"/>
        <item x="11969"/>
        <item x="8616"/>
        <item x="10284"/>
        <item x="5247"/>
        <item x="11970"/>
        <item x="11971"/>
        <item x="1879"/>
        <item x="1880"/>
        <item x="6902"/>
        <item x="3608"/>
        <item x="8617"/>
        <item x="3609"/>
        <item x="1881"/>
        <item x="8618"/>
        <item x="3610"/>
        <item x="6903"/>
        <item x="11968"/>
        <item x="6375"/>
        <item x="3607"/>
        <item x="8614"/>
        <item x="10281"/>
        <item x="5245"/>
        <item x="1876"/>
        <item x="6897"/>
        <item x="6898"/>
        <item x="6899"/>
        <item x="6900"/>
        <item x="6901"/>
        <item x="10282"/>
        <item x="11967"/>
        <item x="10283"/>
        <item x="5246"/>
        <item x="1877"/>
        <item x="233"/>
        <item x="1878"/>
        <item x="10280"/>
        <item x="232"/>
        <item x="8612"/>
        <item x="5242"/>
        <item x="5243"/>
        <item x="3604"/>
        <item x="11964"/>
        <item x="6895"/>
        <item x="11965"/>
        <item x="3605"/>
        <item x="3606"/>
        <item x="5244"/>
        <item x="6896"/>
        <item x="11966"/>
        <item x="8613"/>
        <item x="11963"/>
        <item x="1875"/>
        <item x="231"/>
        <item x="8608"/>
        <item x="8609"/>
        <item x="3603"/>
        <item x="11962"/>
        <item x="10278"/>
        <item x="8610"/>
        <item x="10279"/>
        <item x="6894"/>
        <item x="5241"/>
        <item x="8611"/>
        <item x="11961"/>
        <item x="3602"/>
        <item x="10276"/>
        <item x="10277"/>
        <item x="230"/>
        <item x="6893"/>
        <item x="3600"/>
        <item x="3601"/>
        <item x="1874"/>
        <item x="8607"/>
        <item x="6892"/>
        <item x="3599"/>
        <item x="6890"/>
        <item x="8605"/>
        <item x="11959"/>
        <item x="8606"/>
        <item x="6891"/>
        <item x="229"/>
        <item x="11960"/>
        <item x="5239"/>
        <item x="5240"/>
        <item x="3040"/>
        <item x="1873"/>
        <item x="8604"/>
        <item x="5236"/>
        <item x="3596"/>
        <item x="6888"/>
        <item x="228"/>
        <item x="10274"/>
        <item x="11954"/>
        <item x="11955"/>
        <item x="11956"/>
        <item x="5237"/>
        <item x="10275"/>
        <item x="11957"/>
        <item x="3597"/>
        <item x="11958"/>
        <item x="5238"/>
        <item x="3598"/>
        <item x="6889"/>
        <item x="3595"/>
        <item x="6883"/>
        <item x="8602"/>
        <item x="6884"/>
        <item x="5234"/>
        <item x="11950"/>
        <item x="6885"/>
        <item x="1871"/>
        <item x="11951"/>
        <item x="11952"/>
        <item x="5235"/>
        <item x="6886"/>
        <item x="6887"/>
        <item x="1872"/>
        <item x="11953"/>
        <item x="227"/>
        <item x="8603"/>
        <item x="226"/>
        <item x="6881"/>
        <item x="8600"/>
        <item x="5231"/>
        <item x="6882"/>
        <item x="5232"/>
        <item x="10273"/>
        <item x="5233"/>
        <item x="225"/>
        <item x="8601"/>
        <item x="11948"/>
        <item x="3592"/>
        <item x="3593"/>
        <item x="11949"/>
        <item x="1869"/>
        <item x="1870"/>
        <item x="3594"/>
        <item x="3591"/>
        <item x="6879"/>
        <item x="8598"/>
        <item x="11946"/>
        <item x="1866"/>
        <item x="8599"/>
        <item x="222"/>
        <item x="1867"/>
        <item x="6880"/>
        <item x="5228"/>
        <item x="223"/>
        <item x="5229"/>
        <item x="5230"/>
        <item x="1868"/>
        <item x="11947"/>
        <item x="224"/>
        <item x="10272"/>
        <item x="6878"/>
        <item x="1864"/>
        <item x="6874"/>
        <item x="5224"/>
        <item x="1865"/>
        <item x="6875"/>
        <item x="8596"/>
        <item x="11942"/>
        <item x="6876"/>
        <item x="5225"/>
        <item x="5226"/>
        <item x="11943"/>
        <item x="11944"/>
        <item x="6877"/>
        <item x="11945"/>
        <item x="8597"/>
        <item x="5227"/>
        <item x="8592"/>
        <item x="8593"/>
        <item x="10268"/>
        <item x="5221"/>
        <item x="10269"/>
        <item x="10270"/>
        <item x="3590"/>
        <item x="10271"/>
        <item x="8594"/>
        <item x="5222"/>
        <item x="8595"/>
        <item x="5223"/>
        <item x="10267"/>
        <item x="221"/>
        <item x="1862"/>
        <item x="6873"/>
        <item x="1863"/>
        <item x="10265"/>
        <item x="8591"/>
        <item x="1860"/>
        <item x="5220"/>
        <item x="1861"/>
        <item x="10266"/>
        <item x="220"/>
        <item x="8590"/>
        <item x="5219"/>
        <item x="6872"/>
        <item x="3589"/>
        <item x="5218"/>
        <item x="3588"/>
        <item x="8589"/>
        <item x="10264"/>
        <item x="5217"/>
        <item x="1859"/>
        <item x="219"/>
        <item x="6871"/>
        <item x="10263"/>
        <item x="10261"/>
        <item x="1853"/>
        <item x="217"/>
        <item x="1854"/>
        <item x="1855"/>
        <item x="8588"/>
        <item x="1856"/>
        <item x="218"/>
        <item x="1857"/>
        <item x="5215"/>
        <item x="11941"/>
        <item x="5216"/>
        <item x="6870"/>
        <item x="1858"/>
        <item x="10262"/>
        <item x="1852"/>
        <item x="11939"/>
        <item x="6869"/>
        <item x="8587"/>
        <item x="11940"/>
        <item x="10260"/>
        <item x="5213"/>
        <item x="5214"/>
        <item x="6868"/>
        <item x="214"/>
        <item x="215"/>
        <item x="11937"/>
        <item x="3583"/>
        <item x="3584"/>
        <item x="1851"/>
        <item x="216"/>
        <item x="3585"/>
        <item x="6867"/>
        <item x="5210"/>
        <item x="11938"/>
        <item x="8585"/>
        <item x="5211"/>
        <item x="8586"/>
        <item x="3586"/>
        <item x="10259"/>
        <item x="3587"/>
        <item x="5212"/>
        <item x="3073"/>
        <item x="213"/>
        <item x="10257"/>
        <item x="5207"/>
        <item x="6862"/>
        <item x="3580"/>
        <item x="8584"/>
        <item x="1849"/>
        <item x="6863"/>
        <item x="10258"/>
        <item x="1850"/>
        <item x="3581"/>
        <item x="11935"/>
        <item x="6864"/>
        <item x="212"/>
        <item x="6865"/>
        <item x="11936"/>
        <item x="5208"/>
        <item x="5209"/>
        <item x="6866"/>
        <item x="3582"/>
        <item x="11932"/>
        <item x="6859"/>
        <item x="10253"/>
        <item x="208"/>
        <item x="10254"/>
        <item x="209"/>
        <item x="1848"/>
        <item x="11931"/>
        <item x="8583"/>
        <item x="6860"/>
        <item x="3577"/>
        <item x="3578"/>
        <item x="10255"/>
        <item x="3579"/>
        <item x="11933"/>
        <item x="11934"/>
        <item x="10256"/>
        <item x="210"/>
        <item x="211"/>
        <item x="6861"/>
        <item x="3576"/>
        <item x="1845"/>
        <item x="8578"/>
        <item x="205"/>
        <item x="206"/>
        <item x="8579"/>
        <item x="10252"/>
        <item x="5206"/>
        <item x="3575"/>
        <item x="11928"/>
        <item x="8580"/>
        <item x="1846"/>
        <item x="8581"/>
        <item x="8582"/>
        <item x="11929"/>
        <item x="207"/>
        <item x="1847"/>
        <item x="11930"/>
        <item x="6858"/>
        <item x="11927"/>
        <item x="10247"/>
        <item x="203"/>
        <item x="3572"/>
        <item x="204"/>
        <item x="11924"/>
        <item x="1842"/>
        <item x="10248"/>
        <item x="6857"/>
        <item x="10249"/>
        <item x="11925"/>
        <item x="10250"/>
        <item x="1843"/>
        <item x="3573"/>
        <item x="8577"/>
        <item x="3574"/>
        <item x="10251"/>
        <item x="1844"/>
        <item x="11926"/>
        <item x="11923"/>
        <item x="8575"/>
        <item x="5201"/>
        <item x="10243"/>
        <item x="5202"/>
        <item x="200"/>
        <item x="10244"/>
        <item x="10245"/>
        <item x="3571"/>
        <item x="11921"/>
        <item x="5203"/>
        <item x="201"/>
        <item x="10246"/>
        <item x="8576"/>
        <item x="202"/>
        <item x="5204"/>
        <item x="5205"/>
        <item x="11922"/>
        <item x="1841"/>
        <item x="10242"/>
        <item x="1838"/>
        <item x="6853"/>
        <item x="5198"/>
        <item x="5199"/>
        <item x="6854"/>
        <item x="8574"/>
        <item x="5200"/>
        <item x="198"/>
        <item x="10240"/>
        <item x="10241"/>
        <item x="1839"/>
        <item x="3569"/>
        <item x="1840"/>
        <item x="199"/>
        <item x="6855"/>
        <item x="6856"/>
        <item x="11920"/>
        <item x="3570"/>
        <item x="11919"/>
        <item x="5195"/>
        <item x="10234"/>
        <item x="11917"/>
        <item x="10235"/>
        <item x="10236"/>
        <item x="3568"/>
        <item x="196"/>
        <item x="11918"/>
        <item x="10237"/>
        <item x="8571"/>
        <item x="197"/>
        <item x="10238"/>
        <item x="8572"/>
        <item x="8573"/>
        <item x="5196"/>
        <item x="10239"/>
        <item x="5197"/>
        <item x="1837"/>
        <item x="8570"/>
        <item x="8567"/>
        <item x="192"/>
        <item x="1834"/>
        <item x="193"/>
        <item x="194"/>
        <item x="11914"/>
        <item x="10231"/>
        <item x="10232"/>
        <item x="11915"/>
        <item x="1835"/>
        <item x="10233"/>
        <item x="11916"/>
        <item x="8568"/>
        <item x="6852"/>
        <item x="8569"/>
        <item x="1836"/>
        <item x="3567"/>
        <item x="195"/>
        <item x="8566"/>
        <item x="1831"/>
        <item x="5193"/>
        <item x="8563"/>
        <item x="10229"/>
        <item x="1832"/>
        <item x="3565"/>
        <item x="6850"/>
        <item x="3566"/>
        <item x="191"/>
        <item x="11911"/>
        <item x="5194"/>
        <item x="11912"/>
        <item x="8564"/>
        <item x="6851"/>
        <item x="8565"/>
        <item x="11913"/>
        <item x="1833"/>
        <item x="10230"/>
        <item x="10228"/>
        <item x="1829"/>
        <item x="3562"/>
        <item x="10226"/>
        <item x="6845"/>
        <item x="6846"/>
        <item x="8562"/>
        <item x="1830"/>
        <item x="6847"/>
        <item x="11909"/>
        <item x="5191"/>
        <item x="3563"/>
        <item x="3564"/>
        <item x="5192"/>
        <item x="6848"/>
        <item x="10227"/>
        <item x="11910"/>
        <item x="6849"/>
        <item x="190"/>
        <item x="8561"/>
        <item x="8558"/>
        <item x="189"/>
        <item x="1828"/>
        <item x="11907"/>
        <item x="8559"/>
        <item x="11908"/>
        <item x="5189"/>
        <item x="6842"/>
        <item x="10221"/>
        <item x="3561"/>
        <item x="10222"/>
        <item x="10223"/>
        <item x="6843"/>
        <item x="8560"/>
        <item x="5190"/>
        <item x="6844"/>
        <item x="10224"/>
        <item x="10225"/>
        <item x="11906"/>
        <item x="10217"/>
        <item x="1826"/>
        <item x="188"/>
        <item x="10218"/>
        <item x="3559"/>
        <item x="6837"/>
        <item x="6838"/>
        <item x="10219"/>
        <item x="6839"/>
        <item x="11905"/>
        <item x="6840"/>
        <item x="5187"/>
        <item x="8557"/>
        <item x="10220"/>
        <item x="6841"/>
        <item x="3560"/>
        <item x="1827"/>
        <item x="5188"/>
        <item x="11904"/>
        <item x="3554"/>
        <item x="10216"/>
        <item x="3555"/>
        <item x="5183"/>
        <item x="185"/>
        <item x="1823"/>
        <item x="5184"/>
        <item x="5185"/>
        <item x="3556"/>
        <item x="5186"/>
        <item x="1824"/>
        <item x="3557"/>
        <item x="186"/>
        <item x="6835"/>
        <item x="6836"/>
        <item x="1825"/>
        <item x="3558"/>
        <item x="187"/>
        <item x="1822"/>
        <item x="182"/>
        <item x="8554"/>
        <item x="1817"/>
        <item x="1818"/>
        <item x="183"/>
        <item x="8555"/>
        <item x="11903"/>
        <item x="10215"/>
        <item x="184"/>
        <item x="1819"/>
        <item x="5182"/>
        <item x="6833"/>
        <item x="1820"/>
        <item x="1821"/>
        <item x="8556"/>
        <item x="6834"/>
        <item x="3553"/>
        <item x="1815"/>
        <item x="1814"/>
        <item x="6828"/>
        <item x="5181"/>
        <item x="3549"/>
        <item x="11901"/>
        <item x="6829"/>
        <item x="10212"/>
        <item x="8553"/>
        <item x="10213"/>
        <item x="6830"/>
        <item x="3550"/>
        <item x="6831"/>
        <item x="6832"/>
        <item x="11902"/>
        <item x="3551"/>
        <item x="3552"/>
        <item x="10214"/>
        <item x="1816"/>
        <item x="180"/>
        <item x="10207"/>
        <item x="11898"/>
        <item x="10208"/>
        <item x="10209"/>
        <item x="8548"/>
        <item x="8549"/>
        <item x="11899"/>
        <item x="3546"/>
        <item x="8550"/>
        <item x="3547"/>
        <item x="179"/>
        <item x="10210"/>
        <item x="11900"/>
        <item x="8551"/>
        <item x="10211"/>
        <item x="8552"/>
        <item x="181"/>
        <item x="3548"/>
        <item x="6827"/>
        <item x="177"/>
        <item x="8546"/>
        <item x="1812"/>
        <item x="11895"/>
        <item x="3545"/>
        <item x="10204"/>
        <item x="6825"/>
        <item x="10205"/>
        <item x="5178"/>
        <item x="6826"/>
        <item x="10206"/>
        <item x="11896"/>
        <item x="178"/>
        <item x="8547"/>
        <item x="5179"/>
        <item x="11897"/>
        <item x="1813"/>
        <item x="5180"/>
        <item x="3541"/>
        <item x="5176"/>
        <item x="5177"/>
        <item x="1811"/>
        <item x="11893"/>
        <item x="3542"/>
        <item x="6823"/>
        <item x="3543"/>
        <item x="8543"/>
        <item x="8544"/>
        <item x="8545"/>
        <item x="6824"/>
        <item x="174"/>
        <item x="175"/>
        <item x="176"/>
        <item x="11894"/>
        <item x="3544"/>
        <item x="8542"/>
        <item x="3539"/>
        <item x="8539"/>
        <item x="3540"/>
        <item x="8540"/>
        <item x="5174"/>
        <item x="173"/>
        <item x="10201"/>
        <item x="11891"/>
        <item x="11892"/>
        <item x="8541"/>
        <item x="6822"/>
        <item x="10202"/>
        <item x="10203"/>
        <item x="5175"/>
        <item x="3538"/>
        <item x="11889"/>
        <item x="8535"/>
        <item x="8536"/>
        <item x="171"/>
        <item x="172"/>
        <item x="10199"/>
        <item x="8537"/>
        <item x="3536"/>
        <item x="5173"/>
        <item x="10200"/>
        <item x="1810"/>
        <item x="6819"/>
        <item x="3537"/>
        <item x="11890"/>
        <item x="8538"/>
        <item x="6820"/>
        <item x="6821"/>
        <item x="6818"/>
        <item x="1807"/>
        <item x="3534"/>
        <item x="170"/>
        <item x="5172"/>
        <item x="10197"/>
        <item x="6815"/>
        <item x="6816"/>
        <item x="6817"/>
        <item x="10198"/>
        <item x="11886"/>
        <item x="11887"/>
        <item x="1808"/>
        <item x="3535"/>
        <item x="11888"/>
        <item x="1809"/>
        <item x="168"/>
        <item x="10194"/>
        <item x="11884"/>
        <item x="8534"/>
        <item x="169"/>
        <item x="1806"/>
        <item x="5171"/>
        <item x="6810"/>
        <item x="10195"/>
        <item x="10196"/>
        <item x="3533"/>
        <item x="6811"/>
        <item x="11885"/>
        <item x="6812"/>
        <item x="6813"/>
        <item x="6814"/>
        <item x="10193"/>
        <item x="165"/>
        <item x="166"/>
        <item x="5167"/>
        <item x="6808"/>
        <item x="11883"/>
        <item x="8533"/>
        <item x="5168"/>
        <item x="1804"/>
        <item x="167"/>
        <item x="1805"/>
        <item x="10192"/>
        <item x="3532"/>
        <item x="5169"/>
        <item x="6809"/>
        <item x="5170"/>
        <item x="6807"/>
        <item x="5165"/>
        <item x="162"/>
        <item x="3530"/>
        <item x="8531"/>
        <item x="163"/>
        <item x="1801"/>
        <item x="6805"/>
        <item x="3531"/>
        <item x="10190"/>
        <item x="10191"/>
        <item x="6806"/>
        <item x="1802"/>
        <item x="1803"/>
        <item x="5166"/>
        <item x="8532"/>
        <item x="164"/>
        <item x="1798"/>
        <item x="11882"/>
        <item x="1794"/>
        <item x="3528"/>
        <item x="1795"/>
        <item x="6803"/>
        <item x="3529"/>
        <item x="1796"/>
        <item x="6804"/>
        <item x="1797"/>
        <item x="160"/>
        <item x="5163"/>
        <item x="10188"/>
        <item x="10189"/>
        <item x="5164"/>
        <item x="161"/>
        <item x="1799"/>
        <item x="1800"/>
        <item x="1793"/>
        <item x="3522"/>
        <item x="1792"/>
        <item x="8527"/>
        <item x="8528"/>
        <item x="8529"/>
        <item x="8530"/>
        <item x="3523"/>
        <item x="3524"/>
        <item x="11881"/>
        <item x="10186"/>
        <item x="158"/>
        <item x="3525"/>
        <item x="10187"/>
        <item x="3526"/>
        <item x="159"/>
        <item x="6802"/>
        <item x="3527"/>
        <item x="1791"/>
        <item x="8524"/>
        <item x="5162"/>
        <item x="11878"/>
        <item x="156"/>
        <item x="3520"/>
        <item x="1789"/>
        <item x="8525"/>
        <item x="157"/>
        <item x="1790"/>
        <item x="11879"/>
        <item x="3521"/>
        <item x="10185"/>
        <item x="6801"/>
        <item x="11880"/>
        <item x="8526"/>
        <item x="1788"/>
        <item x="8521"/>
        <item x="3517"/>
        <item x="3518"/>
        <item x="11876"/>
        <item x="5159"/>
        <item x="10182"/>
        <item x="1787"/>
        <item x="3519"/>
        <item x="8522"/>
        <item x="8523"/>
        <item x="10183"/>
        <item x="155"/>
        <item x="6800"/>
        <item x="5160"/>
        <item x="10184"/>
        <item x="11877"/>
        <item x="5161"/>
        <item x="6799"/>
        <item x="10180"/>
        <item x="1784"/>
        <item x="10181"/>
        <item x="1785"/>
        <item x="3513"/>
        <item x="1786"/>
        <item x="3514"/>
        <item x="3515"/>
        <item x="3516"/>
        <item x="8518"/>
        <item x="6797"/>
        <item x="8519"/>
        <item x="11874"/>
        <item x="11875"/>
        <item x="8520"/>
        <item x="6798"/>
        <item x="9737"/>
        <item x="1783"/>
        <item x="10178"/>
        <item x="3509"/>
        <item x="8514"/>
        <item x="8515"/>
        <item x="8516"/>
        <item x="3510"/>
        <item x="10179"/>
        <item x="8517"/>
        <item x="153"/>
        <item x="11873"/>
        <item x="3511"/>
        <item x="1782"/>
        <item x="154"/>
        <item x="6795"/>
        <item x="3512"/>
        <item x="6796"/>
        <item x="6793"/>
        <item x="11871"/>
        <item x="5157"/>
        <item x="6792"/>
        <item x="10174"/>
        <item x="8511"/>
        <item x="3508"/>
        <item x="1779"/>
        <item x="1780"/>
        <item x="8512"/>
        <item x="10175"/>
        <item x="11872"/>
        <item x="1781"/>
        <item x="5158"/>
        <item x="8513"/>
        <item x="10176"/>
        <item x="10177"/>
        <item x="6794"/>
        <item x="3066"/>
        <item x="10171"/>
        <item x="6791"/>
        <item x="1777"/>
        <item x="10172"/>
        <item x="11870"/>
        <item x="3506"/>
        <item x="1778"/>
        <item x="148"/>
        <item x="8509"/>
        <item x="149"/>
        <item x="3507"/>
        <item x="10173"/>
        <item x="150"/>
        <item x="151"/>
        <item x="152"/>
        <item x="8510"/>
        <item x="8101"/>
        <item x="11869"/>
        <item x="3502"/>
        <item x="1773"/>
        <item x="144"/>
        <item x="10170"/>
        <item x="1774"/>
        <item x="145"/>
        <item x="3503"/>
        <item x="1775"/>
        <item x="8508"/>
        <item x="146"/>
        <item x="147"/>
        <item x="3504"/>
        <item x="11867"/>
        <item x="11868"/>
        <item x="1776"/>
        <item x="3067"/>
        <item x="3505"/>
        <item x="3501"/>
        <item x="8507"/>
        <item x="10168"/>
        <item x="5154"/>
        <item x="143"/>
        <item x="5155"/>
        <item x="3500"/>
        <item x="11864"/>
        <item x="6786"/>
        <item x="6787"/>
        <item x="6788"/>
        <item x="10169"/>
        <item x="11865"/>
        <item x="6789"/>
        <item x="1772"/>
        <item x="6790"/>
        <item x="11866"/>
        <item x="5156"/>
        <item x="8506"/>
        <item x="3496"/>
        <item x="140"/>
        <item x="8503"/>
        <item x="11863"/>
        <item x="3497"/>
        <item x="5152"/>
        <item x="1771"/>
        <item x="3498"/>
        <item x="141"/>
        <item x="3499"/>
        <item x="5153"/>
        <item x="8504"/>
        <item x="10166"/>
        <item x="6784"/>
        <item x="10167"/>
        <item x="6785"/>
        <item x="142"/>
        <item x="8505"/>
        <item x="11862"/>
        <item x="138"/>
        <item x="3495"/>
        <item x="8501"/>
        <item x="139"/>
        <item x="11860"/>
        <item x="5149"/>
        <item x="5150"/>
        <item x="1768"/>
        <item x="10164"/>
        <item x="10165"/>
        <item x="1769"/>
        <item x="11861"/>
        <item x="8502"/>
        <item x="1770"/>
        <item x="5151"/>
        <item x="11859"/>
        <item x="1765"/>
        <item x="11856"/>
        <item x="1766"/>
        <item x="5148"/>
        <item x="1767"/>
        <item x="6781"/>
        <item x="10162"/>
        <item x="3491"/>
        <item x="11857"/>
        <item x="3492"/>
        <item x="10163"/>
        <item x="6782"/>
        <item x="3493"/>
        <item x="11858"/>
        <item x="8500"/>
        <item x="3494"/>
        <item x="1382"/>
        <item x="6783"/>
        <item x="3490"/>
        <item x="3488"/>
        <item x="8497"/>
        <item x="5145"/>
        <item x="1763"/>
        <item x="10161"/>
        <item x="1764"/>
        <item x="3489"/>
        <item x="136"/>
        <item x="11853"/>
        <item x="11854"/>
        <item x="5146"/>
        <item x="137"/>
        <item x="6780"/>
        <item x="8498"/>
        <item x="8499"/>
        <item x="11855"/>
        <item x="5147"/>
        <item x="135"/>
        <item x="6778"/>
        <item x="8494"/>
        <item x="3487"/>
        <item x="10157"/>
        <item x="1761"/>
        <item x="5142"/>
        <item x="10158"/>
        <item x="5143"/>
        <item x="1762"/>
        <item x="10159"/>
        <item x="6779"/>
        <item x="8495"/>
        <item x="10160"/>
        <item x="8496"/>
        <item x="11851"/>
        <item x="5144"/>
        <item x="11852"/>
        <item x="10156"/>
        <item x="1757"/>
        <item x="10154"/>
        <item x="3486"/>
        <item x="8489"/>
        <item x="8490"/>
        <item x="11848"/>
        <item x="1758"/>
        <item x="11849"/>
        <item x="8491"/>
        <item x="8492"/>
        <item x="1759"/>
        <item x="1760"/>
        <item x="8493"/>
        <item x="10155"/>
        <item x="134"/>
        <item x="11850"/>
        <item x="1756"/>
        <item x="1751"/>
        <item x="8487"/>
        <item x="3483"/>
        <item x="10153"/>
        <item x="3484"/>
        <item x="130"/>
        <item x="1752"/>
        <item x="8488"/>
        <item x="1753"/>
        <item x="1754"/>
        <item x="131"/>
        <item x="1755"/>
        <item x="6777"/>
        <item x="3485"/>
        <item x="11847"/>
        <item x="132"/>
        <item x="133"/>
        <item x="8486"/>
        <item x="8482"/>
        <item x="1748"/>
        <item x="1749"/>
        <item x="8483"/>
        <item x="1750"/>
        <item x="6774"/>
        <item x="128"/>
        <item x="10151"/>
        <item x="6775"/>
        <item x="3481"/>
        <item x="10152"/>
        <item x="8484"/>
        <item x="6776"/>
        <item x="8485"/>
        <item x="3482"/>
        <item x="129"/>
        <item x="5141"/>
        <item x="8479"/>
        <item x="1745"/>
        <item x="126"/>
        <item x="10150"/>
        <item x="127"/>
        <item x="5138"/>
        <item x="3478"/>
        <item x="6773"/>
        <item x="3479"/>
        <item x="3480"/>
        <item x="1746"/>
        <item x="8480"/>
        <item x="5139"/>
        <item x="5140"/>
        <item x="8481"/>
        <item x="1747"/>
        <item x="5137"/>
        <item x="122"/>
        <item x="5135"/>
        <item x="11846"/>
        <item x="1743"/>
        <item x="3476"/>
        <item x="3477"/>
        <item x="10147"/>
        <item x="123"/>
        <item x="10148"/>
        <item x="8478"/>
        <item x="124"/>
        <item x="10149"/>
        <item x="1744"/>
        <item x="5136"/>
        <item x="125"/>
        <item x="1742"/>
        <item x="10144"/>
        <item x="119"/>
        <item x="11844"/>
        <item x="10145"/>
        <item x="5131"/>
        <item x="11845"/>
        <item x="6770"/>
        <item x="10146"/>
        <item x="3475"/>
        <item x="5132"/>
        <item x="5133"/>
        <item x="8477"/>
        <item x="120"/>
        <item x="6771"/>
        <item x="121"/>
        <item x="6772"/>
        <item x="5134"/>
        <item x="6768"/>
        <item x="3472"/>
        <item x="6767"/>
        <item x="1737"/>
        <item x="1738"/>
        <item x="3473"/>
        <item x="10142"/>
        <item x="10143"/>
        <item x="1739"/>
        <item x="3474"/>
        <item x="8475"/>
        <item x="1740"/>
        <item x="5129"/>
        <item x="11843"/>
        <item x="5130"/>
        <item x="8476"/>
        <item x="1741"/>
        <item x="6769"/>
        <item x="3471"/>
        <item x="11841"/>
        <item x="6762"/>
        <item x="1732"/>
        <item x="5128"/>
        <item x="8473"/>
        <item x="8474"/>
        <item x="3470"/>
        <item x="10141"/>
        <item x="6763"/>
        <item x="6764"/>
        <item x="1733"/>
        <item x="6765"/>
        <item x="1734"/>
        <item x="1735"/>
        <item x="11842"/>
        <item x="1736"/>
        <item x="6766"/>
        <item x="6761"/>
        <item x="11837"/>
        <item x="116"/>
        <item x="117"/>
        <item x="3466"/>
        <item x="3467"/>
        <item x="11838"/>
        <item x="11839"/>
        <item x="1731"/>
        <item x="8471"/>
        <item x="11840"/>
        <item x="3468"/>
        <item x="3469"/>
        <item x="118"/>
        <item x="8472"/>
        <item x="10140"/>
        <item x="10139"/>
        <item x="3463"/>
        <item x="114"/>
        <item x="11835"/>
        <item x="8467"/>
        <item x="5125"/>
        <item x="8468"/>
        <item x="5126"/>
        <item x="115"/>
        <item x="3464"/>
        <item x="6759"/>
        <item x="6760"/>
        <item x="8469"/>
        <item x="5127"/>
        <item x="8470"/>
        <item x="3465"/>
        <item x="3068"/>
        <item x="11836"/>
        <item x="11834"/>
        <item x="3461"/>
        <item x="5124"/>
        <item x="1728"/>
        <item x="11833"/>
        <item x="8464"/>
        <item x="10135"/>
        <item x="10136"/>
        <item x="113"/>
        <item x="3462"/>
        <item x="1729"/>
        <item x="10137"/>
        <item x="10138"/>
        <item x="1730"/>
        <item x="8465"/>
        <item x="8466"/>
        <item x="112"/>
        <item x="5121"/>
        <item x="5122"/>
        <item x="111"/>
        <item x="11829"/>
        <item x="6757"/>
        <item x="5123"/>
        <item x="11830"/>
        <item x="1727"/>
        <item x="11831"/>
        <item x="11832"/>
        <item x="10133"/>
        <item x="3460"/>
        <item x="8462"/>
        <item x="10134"/>
        <item x="6758"/>
        <item x="8463"/>
        <item x="3458"/>
        <item x="1724"/>
        <item x="1725"/>
        <item x="107"/>
        <item x="11826"/>
        <item x="6754"/>
        <item x="6755"/>
        <item x="108"/>
        <item x="109"/>
        <item x="11827"/>
        <item x="5119"/>
        <item x="6756"/>
        <item x="11828"/>
        <item x="1726"/>
        <item x="5120"/>
        <item x="110"/>
        <item x="3459"/>
        <item x="10132"/>
        <item x="3456"/>
        <item x="5115"/>
        <item x="10127"/>
        <item x="10128"/>
        <item x="8461"/>
        <item x="106"/>
        <item x="5116"/>
        <item x="11824"/>
        <item x="10129"/>
        <item x="3454"/>
        <item x="11825"/>
        <item x="10130"/>
        <item x="5117"/>
        <item x="3455"/>
        <item x="5118"/>
        <item x="10131"/>
        <item x="3457"/>
        <item x="10126"/>
        <item x="1723"/>
        <item x="3449"/>
        <item x="6750"/>
        <item x="6751"/>
        <item x="6752"/>
        <item x="3450"/>
        <item x="104"/>
        <item x="11823"/>
        <item x="3451"/>
        <item x="5114"/>
        <item x="8459"/>
        <item x="8460"/>
        <item x="3452"/>
        <item x="3453"/>
        <item x="105"/>
        <item x="6753"/>
        <item x="103"/>
        <item x="1722"/>
        <item x="6748"/>
        <item x="11821"/>
        <item x="10124"/>
        <item x="3446"/>
        <item x="101"/>
        <item x="5113"/>
        <item x="6749"/>
        <item x="8456"/>
        <item x="3447"/>
        <item x="8457"/>
        <item x="8458"/>
        <item x="102"/>
        <item x="3448"/>
        <item x="10125"/>
        <item x="11822"/>
        <item x="100"/>
        <item x="1717"/>
        <item x="1718"/>
        <item x="3443"/>
        <item x="3444"/>
        <item x="1719"/>
        <item x="8453"/>
        <item x="97"/>
        <item x="11820"/>
        <item x="98"/>
        <item x="1720"/>
        <item x="3445"/>
        <item x="10123"/>
        <item x="8454"/>
        <item x="5112"/>
        <item x="8455"/>
        <item x="99"/>
        <item x="1721"/>
        <item x="6747"/>
        <item x="11811"/>
        <item x="11812"/>
        <item x="1714"/>
        <item x="11813"/>
        <item x="11814"/>
        <item x="11815"/>
        <item x="11816"/>
        <item x="11817"/>
        <item x="1715"/>
        <item x="8452"/>
        <item x="1716"/>
        <item x="3442"/>
        <item x="6745"/>
        <item x="11818"/>
        <item x="96"/>
        <item x="6746"/>
        <item x="9738"/>
        <item x="11819"/>
        <item x="10119"/>
        <item x="5109"/>
        <item x="10120"/>
        <item x="6743"/>
        <item x="1712"/>
        <item x="1713"/>
        <item x="10121"/>
        <item x="10122"/>
        <item x="8450"/>
        <item x="11810"/>
        <item x="5110"/>
        <item x="5111"/>
        <item x="3441"/>
        <item x="8451"/>
        <item x="6744"/>
        <item x="10118"/>
        <item x="8447"/>
        <item x="8448"/>
        <item x="5108"/>
        <item x="6738"/>
        <item x="8449"/>
        <item x="6739"/>
        <item x="3438"/>
        <item x="93"/>
        <item x="10116"/>
        <item x="94"/>
        <item x="3439"/>
        <item x="3440"/>
        <item x="10117"/>
        <item x="6740"/>
        <item x="95"/>
        <item x="6741"/>
        <item x="6742"/>
        <item x="5107"/>
        <item x="8444"/>
        <item x="11806"/>
        <item x="92"/>
        <item x="11807"/>
        <item x="11808"/>
        <item x="5105"/>
        <item x="10114"/>
        <item x="8445"/>
        <item x="3436"/>
        <item x="11809"/>
        <item x="5106"/>
        <item x="1709"/>
        <item x="1710"/>
        <item x="10115"/>
        <item x="1711"/>
        <item x="8446"/>
        <item x="3437"/>
        <item x="3435"/>
        <item x="11805"/>
        <item x="1707"/>
        <item x="6735"/>
        <item x="1708"/>
        <item x="10110"/>
        <item x="5103"/>
        <item x="6736"/>
        <item x="8442"/>
        <item x="5104"/>
        <item x="10111"/>
        <item x="3434"/>
        <item x="10112"/>
        <item x="6737"/>
        <item x="10113"/>
        <item x="8443"/>
        <item x="1706"/>
        <item x="3430"/>
        <item x="90"/>
        <item x="10108"/>
        <item x="3431"/>
        <item x="11803"/>
        <item x="10109"/>
        <item x="3432"/>
        <item x="6734"/>
        <item x="91"/>
        <item x="1702"/>
        <item x="8440"/>
        <item x="1703"/>
        <item x="1704"/>
        <item x="1705"/>
        <item x="11804"/>
        <item x="8441"/>
        <item x="3433"/>
        <item x="11802"/>
        <item x="8437"/>
        <item x="5096"/>
        <item x="5097"/>
        <item x="11800"/>
        <item x="5098"/>
        <item x="1701"/>
        <item x="5099"/>
        <item x="8438"/>
        <item x="6731"/>
        <item x="10106"/>
        <item x="11801"/>
        <item x="5100"/>
        <item x="5101"/>
        <item x="6732"/>
        <item x="8439"/>
        <item x="10107"/>
        <item x="6733"/>
        <item x="5102"/>
        <item x="6730"/>
        <item x="3428"/>
        <item x="89"/>
        <item x="8434"/>
        <item x="1699"/>
        <item x="10103"/>
        <item x="6727"/>
        <item x="6728"/>
        <item x="3429"/>
        <item x="5094"/>
        <item x="8435"/>
        <item x="1700"/>
        <item x="8436"/>
        <item x="10104"/>
        <item x="11798"/>
        <item x="6729"/>
        <item x="5095"/>
        <item x="10105"/>
        <item x="11799"/>
        <item x="5093"/>
        <item x="5091"/>
        <item x="10101"/>
        <item x="86"/>
        <item x="11792"/>
        <item x="87"/>
        <item x="11793"/>
        <item x="3426"/>
        <item x="6726"/>
        <item x="8433"/>
        <item x="5092"/>
        <item x="10102"/>
        <item x="88"/>
        <item x="1698"/>
        <item x="11794"/>
        <item x="11795"/>
        <item x="11796"/>
        <item x="3427"/>
        <item x="11797"/>
        <item x="11791"/>
        <item x="1694"/>
        <item x="3425"/>
        <item x="81"/>
        <item x="8429"/>
        <item x="1695"/>
        <item x="5090"/>
        <item x="10100"/>
        <item x="82"/>
        <item x="83"/>
        <item x="8430"/>
        <item x="1696"/>
        <item x="8431"/>
        <item x="84"/>
        <item x="6725"/>
        <item x="1697"/>
        <item x="85"/>
        <item x="8432"/>
        <item x="5089"/>
        <item x="11789"/>
        <item x="3424"/>
        <item x="6723"/>
        <item x="5087"/>
        <item x="8426"/>
        <item x="11790"/>
        <item x="5088"/>
        <item x="8427"/>
        <item x="10099"/>
        <item x="80"/>
        <item x="8428"/>
        <item x="6724"/>
        <item x="5085"/>
        <item x="10095"/>
        <item x="10096"/>
        <item x="6720"/>
        <item x="11787"/>
        <item x="1692"/>
        <item x="78"/>
        <item x="11788"/>
        <item x="3423"/>
        <item x="1693"/>
        <item x="10097"/>
        <item x="5086"/>
        <item x="6721"/>
        <item x="79"/>
        <item x="10098"/>
        <item x="6722"/>
        <item x="3419"/>
        <item x="8423"/>
        <item x="76"/>
        <item x="77"/>
        <item x="5084"/>
        <item x="3420"/>
        <item x="11785"/>
        <item x="8424"/>
        <item x="8425"/>
        <item x="3421"/>
        <item x="11786"/>
        <item x="3422"/>
        <item x="5083"/>
        <item x="11783"/>
        <item x="3415"/>
        <item x="10093"/>
        <item x="5081"/>
        <item x="3416"/>
        <item x="6718"/>
        <item x="75"/>
        <item x="8421"/>
        <item x="11784"/>
        <item x="5082"/>
        <item x="1689"/>
        <item x="1690"/>
        <item x="10094"/>
        <item x="3417"/>
        <item x="3418"/>
        <item x="6719"/>
        <item x="1691"/>
        <item x="8422"/>
        <item x="3414"/>
        <item x="5077"/>
        <item x="6717"/>
        <item x="8419"/>
        <item x="5078"/>
        <item x="5079"/>
        <item x="11778"/>
        <item x="11779"/>
        <item x="11780"/>
        <item x="10091"/>
        <item x="11781"/>
        <item x="5080"/>
        <item x="3412"/>
        <item x="8420"/>
        <item x="11782"/>
        <item x="1688"/>
        <item x="10092"/>
        <item x="3413"/>
        <item x="11777"/>
        <item x="5073"/>
        <item x="5074"/>
        <item x="5075"/>
        <item x="3408"/>
        <item x="3409"/>
        <item x="3410"/>
        <item x="6716"/>
        <item x="5076"/>
        <item x="11775"/>
        <item x="10088"/>
        <item x="8418"/>
        <item x="10089"/>
        <item x="11776"/>
        <item x="74"/>
        <item x="10090"/>
        <item x="3411"/>
        <item x="73"/>
        <item x="72"/>
        <item x="6714"/>
        <item x="3407"/>
        <item x="5070"/>
        <item x="1684"/>
        <item x="5071"/>
        <item x="10082"/>
        <item x="8417"/>
        <item x="1685"/>
        <item x="10083"/>
        <item x="6715"/>
        <item x="10084"/>
        <item x="1686"/>
        <item x="1687"/>
        <item x="10085"/>
        <item x="10086"/>
        <item x="10087"/>
        <item x="5072"/>
        <item x="10081"/>
        <item x="1680"/>
        <item x="8413"/>
        <item x="10076"/>
        <item x="1681"/>
        <item x="5067"/>
        <item x="5068"/>
        <item x="10077"/>
        <item x="8414"/>
        <item x="11773"/>
        <item x="1682"/>
        <item x="5069"/>
        <item x="10078"/>
        <item x="10079"/>
        <item x="1683"/>
        <item x="8415"/>
        <item x="11774"/>
        <item x="8416"/>
        <item x="10080"/>
        <item x="71"/>
        <item x="8411"/>
        <item x="66"/>
        <item x="8412"/>
        <item x="67"/>
        <item x="5065"/>
        <item x="5066"/>
        <item x="68"/>
        <item x="11769"/>
        <item x="11770"/>
        <item x="3405"/>
        <item x="11771"/>
        <item x="69"/>
        <item x="11772"/>
        <item x="1679"/>
        <item x="3406"/>
        <item x="70"/>
        <item x="10075"/>
        <item x="63"/>
        <item x="3401"/>
        <item x="3402"/>
        <item x="6711"/>
        <item x="11767"/>
        <item x="10074"/>
        <item x="11768"/>
        <item x="8409"/>
        <item x="8410"/>
        <item x="6712"/>
        <item x="5062"/>
        <item x="64"/>
        <item x="65"/>
        <item x="3403"/>
        <item x="5063"/>
        <item x="5064"/>
        <item x="6713"/>
        <item x="3404"/>
        <item x="1678"/>
        <item x="10073"/>
        <item x="1676"/>
        <item x="3398"/>
        <item x="3399"/>
        <item x="1677"/>
        <item x="6710"/>
        <item x="8404"/>
        <item x="8405"/>
        <item x="8406"/>
        <item x="11764"/>
        <item x="60"/>
        <item x="11765"/>
        <item x="61"/>
        <item x="8407"/>
        <item x="8408"/>
        <item x="11766"/>
        <item x="3400"/>
        <item x="62"/>
        <item x="59"/>
        <item x="55"/>
        <item x="5060"/>
        <item x="3397"/>
        <item x="56"/>
        <item x="1674"/>
        <item x="57"/>
        <item x="10069"/>
        <item x="10070"/>
        <item x="10071"/>
        <item x="58"/>
        <item x="10072"/>
        <item x="11762"/>
        <item x="5061"/>
        <item x="11763"/>
        <item x="1675"/>
        <item x="3392"/>
        <item x="10066"/>
        <item x="8401"/>
        <item x="10067"/>
        <item x="5058"/>
        <item x="3393"/>
        <item x="3394"/>
        <item x="1673"/>
        <item x="8402"/>
        <item x="3395"/>
        <item x="8403"/>
        <item x="11761"/>
        <item x="6709"/>
        <item x="5059"/>
        <item x="54"/>
        <item x="10068"/>
        <item x="3396"/>
        <item x="8400"/>
        <item x="1671"/>
        <item x="5056"/>
        <item x="11759"/>
        <item x="8399"/>
        <item x="10064"/>
        <item x="3389"/>
        <item x="1672"/>
        <item x="3390"/>
        <item x="53"/>
        <item x="6708"/>
        <item x="3391"/>
        <item x="11760"/>
        <item x="5057"/>
        <item x="10065"/>
        <item x="13128"/>
        <item x="8398"/>
        <item x="5054"/>
        <item x="3388"/>
        <item x="52"/>
        <item x="6707"/>
        <item x="8396"/>
        <item x="11758"/>
        <item x="10061"/>
        <item x="10062"/>
        <item x="8397"/>
        <item x="5055"/>
        <item x="10063"/>
        <item x="3039"/>
        <item x="1670"/>
        <item x="5051"/>
        <item x="10059"/>
        <item x="50"/>
        <item x="8394"/>
        <item x="5052"/>
        <item x="10060"/>
        <item x="51"/>
        <item x="11756"/>
        <item x="8395"/>
        <item x="5053"/>
        <item x="11757"/>
        <item x="10056"/>
        <item x="45"/>
        <item x="3386"/>
        <item x="6705"/>
        <item x="11754"/>
        <item x="46"/>
        <item x="47"/>
        <item x="8393"/>
        <item x="6706"/>
        <item x="11755"/>
        <item x="3387"/>
        <item x="1669"/>
        <item x="10057"/>
        <item x="48"/>
        <item x="5050"/>
        <item x="49"/>
        <item x="10058"/>
        <item x="8390"/>
        <item x="6701"/>
        <item x="8391"/>
        <item x="6702"/>
        <item x="5048"/>
        <item x="3384"/>
        <item x="42"/>
        <item x="6703"/>
        <item x="8392"/>
        <item x="3385"/>
        <item x="6704"/>
        <item x="43"/>
        <item x="1668"/>
        <item x="11753"/>
        <item x="5049"/>
        <item x="44"/>
        <item x="13127"/>
        <item x="8389"/>
        <item x="6700"/>
        <item x="8387"/>
        <item x="41"/>
        <item x="11751"/>
        <item x="8388"/>
        <item x="10052"/>
        <item x="5046"/>
        <item x="3383"/>
        <item x="10053"/>
        <item x="1666"/>
        <item x="10054"/>
        <item x="11752"/>
        <item x="5047"/>
        <item x="1667"/>
        <item x="10055"/>
        <item x="5041"/>
        <item x="6698"/>
        <item x="5042"/>
        <item x="8384"/>
        <item x="38"/>
        <item x="8385"/>
        <item x="39"/>
        <item x="40"/>
        <item x="5043"/>
        <item x="11750"/>
        <item x="5044"/>
        <item x="8386"/>
        <item x="6699"/>
        <item x="5045"/>
        <item x="8383"/>
        <item x="8382"/>
        <item x="3378"/>
        <item x="6696"/>
        <item x="1665"/>
        <item x="3379"/>
        <item x="6697"/>
        <item x="5039"/>
        <item x="36"/>
        <item x="3380"/>
        <item x="11748"/>
        <item x="3381"/>
        <item x="5040"/>
        <item x="3382"/>
        <item x="11749"/>
        <item x="37"/>
        <item x="35"/>
        <item x="3374"/>
        <item x="6693"/>
        <item x="10050"/>
        <item x="3375"/>
        <item x="3376"/>
        <item x="6694"/>
        <item x="32"/>
        <item x="3377"/>
        <item x="6695"/>
        <item x="8380"/>
        <item x="8381"/>
        <item x="5038"/>
        <item x="33"/>
        <item x="10051"/>
        <item x="34"/>
        <item x="10049"/>
        <item x="5035"/>
        <item x="3371"/>
        <item x="1664"/>
        <item x="8379"/>
        <item x="6690"/>
        <item x="10047"/>
        <item x="10048"/>
        <item x="3372"/>
        <item x="31"/>
        <item x="6691"/>
        <item x="6692"/>
        <item x="3373"/>
        <item x="11747"/>
        <item x="5036"/>
        <item x="5037"/>
        <item x="3370"/>
        <item x="3366"/>
        <item x="29"/>
        <item x="3367"/>
        <item x="11744"/>
        <item x="10045"/>
        <item x="3368"/>
        <item x="6689"/>
        <item x="5034"/>
        <item x="11745"/>
        <item x="10046"/>
        <item x="8377"/>
        <item x="8378"/>
        <item x="11746"/>
        <item x="30"/>
        <item x="3369"/>
        <item x="6688"/>
        <item x="10044"/>
        <item x="8373"/>
        <item x="5032"/>
        <item x="6685"/>
        <item x="6686"/>
        <item x="27"/>
        <item x="1660"/>
        <item x="8374"/>
        <item x="1661"/>
        <item x="8375"/>
        <item x="3365"/>
        <item x="28"/>
        <item x="6687"/>
        <item x="5033"/>
        <item x="1662"/>
        <item x="8376"/>
        <item x="1663"/>
        <item x="11743"/>
        <item x="10043"/>
        <item x="5030"/>
        <item x="6683"/>
        <item x="3362"/>
        <item x="25"/>
        <item x="8371"/>
        <item x="3363"/>
        <item x="26"/>
        <item x="6684"/>
        <item x="3364"/>
        <item x="8372"/>
        <item x="11742"/>
        <item x="5031"/>
        <item x="6373"/>
        <item x="5029"/>
        <item x="10041"/>
        <item x="11741"/>
        <item x="1659"/>
        <item x="10042"/>
        <item x="8370"/>
        <item x="6682"/>
        <item x="3361"/>
        <item x="6681"/>
        <item x="8369"/>
        <item x="24"/>
        <item x="5027"/>
        <item x="11739"/>
        <item x="11740"/>
        <item x="6679"/>
        <item x="3358"/>
        <item x="10039"/>
        <item x="5028"/>
        <item x="3359"/>
        <item x="1657"/>
        <item x="10040"/>
        <item x="6680"/>
        <item x="3360"/>
        <item x="1658"/>
        <item x="5026"/>
        <item x="3355"/>
        <item x="5025"/>
        <item x="22"/>
        <item x="6676"/>
        <item x="23"/>
        <item x="6677"/>
        <item x="3356"/>
        <item x="8366"/>
        <item x="1656"/>
        <item x="3357"/>
        <item x="8367"/>
        <item x="6678"/>
        <item x="10038"/>
        <item x="8368"/>
        <item x="3354"/>
        <item x="5023"/>
        <item x="8103"/>
        <item x="8364"/>
        <item x="8365"/>
        <item x="11738"/>
        <item x="6675"/>
        <item x="5024"/>
        <item x="1654"/>
        <item x="3353"/>
        <item x="1655"/>
        <item x="10037"/>
        <item x="19"/>
        <item x="3351"/>
        <item x="11736"/>
        <item x="1653"/>
        <item x="20"/>
        <item x="5020"/>
        <item x="11737"/>
        <item x="8362"/>
        <item x="10036"/>
        <item x="21"/>
        <item x="3352"/>
        <item x="5021"/>
        <item x="5022"/>
        <item x="8363"/>
        <item x="5019"/>
        <item x="1649"/>
        <item x="3349"/>
        <item x="8358"/>
        <item x="1650"/>
        <item x="6672"/>
        <item x="8359"/>
        <item x="11734"/>
        <item x="6673"/>
        <item x="5017"/>
        <item x="6674"/>
        <item x="5018"/>
        <item x="1651"/>
        <item x="3350"/>
        <item x="1652"/>
        <item x="10034"/>
        <item x="8360"/>
        <item x="11735"/>
        <item x="8361"/>
        <item x="10035"/>
        <item x="6671"/>
        <item x="8356"/>
        <item x="11733"/>
        <item x="6667"/>
        <item x="5013"/>
        <item x="6668"/>
        <item x="6669"/>
        <item x="6670"/>
        <item x="10031"/>
        <item x="3346"/>
        <item x="17"/>
        <item x="10032"/>
        <item x="5014"/>
        <item x="18"/>
        <item x="8357"/>
        <item x="3347"/>
        <item x="10033"/>
        <item x="5015"/>
        <item x="5016"/>
        <item x="3348"/>
        <item x="11732"/>
        <item x="8353"/>
        <item x="11729"/>
        <item x="3343"/>
        <item x="1646"/>
        <item x="1647"/>
        <item x="1648"/>
        <item x="3344"/>
        <item x="10029"/>
        <item x="6663"/>
        <item x="6664"/>
        <item x="8354"/>
        <item x="11730"/>
        <item x="3345"/>
        <item x="16"/>
        <item x="6665"/>
        <item x="6666"/>
        <item x="8355"/>
        <item x="10030"/>
        <item x="11731"/>
        <item x="6345"/>
        <item x="8350"/>
        <item x="10026"/>
        <item x="8351"/>
        <item x="11728"/>
        <item x="6660"/>
        <item x="6661"/>
        <item x="3342"/>
        <item x="11"/>
        <item x="12"/>
        <item x="1644"/>
        <item x="5012"/>
        <item x="13"/>
        <item x="8352"/>
        <item x="6662"/>
        <item x="1645"/>
        <item x="10027"/>
        <item x="10028"/>
        <item x="14"/>
        <item x="15"/>
        <item x="10"/>
        <item x="10022"/>
        <item x="6658"/>
        <item x="1641"/>
        <item x="8348"/>
        <item x="6659"/>
        <item x="8349"/>
        <item x="5011"/>
        <item x="1642"/>
        <item x="10023"/>
        <item x="7"/>
        <item x="10024"/>
        <item x="3340"/>
        <item x="3341"/>
        <item x="8"/>
        <item x="1643"/>
        <item x="10025"/>
        <item x="9"/>
        <item x="11726"/>
        <item x="11727"/>
        <item x="11725"/>
        <item x="1640"/>
        <item x="10020"/>
        <item x="3335"/>
        <item x="5"/>
        <item x="6656"/>
        <item x="3336"/>
        <item x="6"/>
        <item x="3337"/>
        <item x="3338"/>
        <item x="3339"/>
        <item x="10021"/>
        <item x="11723"/>
        <item x="5009"/>
        <item x="8346"/>
        <item x="11724"/>
        <item x="5010"/>
        <item x="6657"/>
        <item x="8347"/>
        <item x="11722"/>
        <item x="0"/>
        <item x="6654"/>
        <item x="1"/>
        <item x="2"/>
        <item x="10019"/>
        <item x="11719"/>
        <item x="3"/>
        <item x="5007"/>
        <item x="11720"/>
        <item x="8345"/>
        <item x="11721"/>
        <item x="6655"/>
        <item x="1636"/>
        <item x="5008"/>
        <item x="4"/>
        <item x="1637"/>
        <item x="1638"/>
        <item x="1639"/>
        <item x="9698"/>
        <item x="8344"/>
        <item x="11718"/>
        <item x="3334"/>
        <item x="1635"/>
        <item x="10017"/>
        <item x="10018"/>
        <item x="3333"/>
        <item x="4707"/>
        <item x="8343"/>
        <item x="7849"/>
        <item x="7852"/>
        <item x="4493"/>
        <item x="2834"/>
        <item x="1160"/>
        <item x="9503"/>
        <item x="1161"/>
        <item x="1162"/>
        <item x="7850"/>
        <item x="1163"/>
        <item x="12927"/>
        <item x="11194"/>
        <item x="7851"/>
        <item x="1164"/>
        <item x="9504"/>
        <item x="6129"/>
        <item x="12928"/>
        <item x="11195"/>
        <item x="11196"/>
        <item x="1165"/>
        <item x="4494"/>
        <item x="1166"/>
        <item x="7853"/>
        <item x="4495"/>
        <item x="2835"/>
        <item x="7854"/>
        <item x="12929"/>
        <item x="2836"/>
        <item x="9707"/>
        <item x="4527"/>
        <item x="11217"/>
        <item x="12930"/>
        <item x="11399"/>
        <item x="12933"/>
        <item x="9506"/>
        <item x="9507"/>
        <item x="7887"/>
        <item x="12931"/>
        <item x="6134"/>
        <item x="12963"/>
        <item x="9508"/>
        <item x="6135"/>
        <item x="7855"/>
        <item x="6144"/>
        <item x="7856"/>
        <item x="6136"/>
        <item x="2860"/>
        <item x="7857"/>
        <item x="11400"/>
        <item x="2837"/>
        <item x="13130"/>
        <item x="6137"/>
        <item x="6138"/>
        <item x="9708"/>
        <item x="9509"/>
        <item x="6139"/>
        <item x="9530"/>
        <item x="4496"/>
        <item x="1167"/>
        <item x="6140"/>
        <item x="3044"/>
        <item x="1168"/>
        <item x="7858"/>
        <item x="7859"/>
        <item x="6141"/>
        <item x="4497"/>
        <item x="9510"/>
        <item x="1169"/>
        <item x="6142"/>
        <item x="1170"/>
        <item x="12932"/>
        <item x="4498"/>
        <item x="6143"/>
        <item x="1359"/>
        <item x="2838"/>
        <item x="6145"/>
        <item x="2839"/>
        <item x="2840"/>
        <item x="6146"/>
        <item x="12934"/>
        <item x="2841"/>
        <item x="1171"/>
        <item x="12935"/>
        <item x="4499"/>
        <item x="9709"/>
        <item x="12936"/>
        <item x="4500"/>
        <item x="9511"/>
        <item x="2842"/>
        <item x="4501"/>
        <item x="2843"/>
        <item x="1172"/>
        <item x="9710"/>
        <item x="2844"/>
        <item x="11197"/>
        <item x="4502"/>
        <item x="4503"/>
        <item x="1173"/>
        <item x="6147"/>
        <item x="4504"/>
        <item x="7860"/>
        <item x="1360"/>
        <item x="12937"/>
        <item x="4505"/>
        <item x="13131"/>
        <item x="6148"/>
        <item x="7861"/>
        <item x="6149"/>
        <item x="12938"/>
        <item x="12939"/>
        <item x="9512"/>
        <item x="9513"/>
        <item x="1174"/>
        <item x="9514"/>
        <item x="1175"/>
        <item x="7862"/>
        <item x="4506"/>
        <item x="12940"/>
        <item x="12941"/>
        <item x="2845"/>
        <item x="7863"/>
        <item x="11198"/>
        <item x="11199"/>
        <item x="7864"/>
        <item x="7865"/>
        <item x="11200"/>
        <item x="12942"/>
        <item x="9515"/>
        <item x="2846"/>
        <item x="4507"/>
        <item x="4508"/>
        <item x="11201"/>
        <item x="1176"/>
        <item x="4509"/>
        <item x="11401"/>
        <item x="4510"/>
        <item x="4511"/>
        <item x="11202"/>
        <item x="7866"/>
        <item x="9516"/>
        <item x="12943"/>
        <item x="11203"/>
        <item x="7867"/>
        <item x="11204"/>
        <item x="4512"/>
        <item x="12944"/>
        <item x="12945"/>
        <item x="2847"/>
        <item x="11205"/>
        <item x="2848"/>
        <item x="12946"/>
        <item x="6150"/>
        <item x="12947"/>
        <item x="11402"/>
        <item x="12948"/>
        <item x="4513"/>
        <item x="4514"/>
        <item x="9711"/>
        <item x="4515"/>
        <item x="11206"/>
        <item x="13132"/>
        <item x="7868"/>
        <item x="8081"/>
        <item x="11207"/>
        <item x="4516"/>
        <item x="1177"/>
        <item x="4517"/>
        <item x="4709"/>
        <item x="4518"/>
        <item x="9517"/>
        <item x="6151"/>
        <item x="7869"/>
        <item x="2849"/>
        <item x="12964"/>
        <item x="1178"/>
        <item x="2850"/>
        <item x="12949"/>
        <item x="7870"/>
        <item x="6152"/>
        <item x="1188"/>
        <item x="12950"/>
        <item x="11208"/>
        <item x="1179"/>
        <item x="12951"/>
        <item x="2851"/>
        <item x="1180"/>
        <item x="2852"/>
        <item x="1181"/>
        <item x="11209"/>
        <item x="11210"/>
        <item x="7871"/>
        <item x="2853"/>
        <item x="12952"/>
        <item x="2854"/>
        <item x="4519"/>
        <item x="12953"/>
        <item x="8082"/>
        <item x="11211"/>
        <item x="2855"/>
        <item x="7872"/>
        <item x="12954"/>
        <item x="12955"/>
        <item x="7873"/>
        <item x="7874"/>
        <item x="4520"/>
        <item x="2856"/>
        <item x="9712"/>
        <item x="1182"/>
        <item x="12956"/>
        <item x="1183"/>
        <item x="9518"/>
        <item x="11212"/>
        <item x="7875"/>
        <item x="11213"/>
        <item x="1361"/>
        <item x="4521"/>
        <item x="4528"/>
        <item x="12957"/>
        <item x="3045"/>
        <item x="7876"/>
        <item x="9713"/>
        <item x="12958"/>
        <item x="3046"/>
        <item x="9519"/>
        <item x="7877"/>
        <item x="4522"/>
        <item x="6153"/>
        <item x="6159"/>
        <item x="7878"/>
        <item x="12959"/>
        <item x="1184"/>
        <item x="9520"/>
        <item x="4523"/>
        <item x="11214"/>
        <item x="12960"/>
        <item x="1189"/>
        <item x="9714"/>
        <item x="2857"/>
        <item x="4524"/>
        <item x="7888"/>
        <item x="9521"/>
        <item x="9522"/>
        <item x="6349"/>
        <item x="9523"/>
        <item x="6154"/>
        <item x="1185"/>
        <item x="6350"/>
        <item x="6155"/>
        <item x="7879"/>
        <item x="9524"/>
        <item x="11403"/>
        <item x="2858"/>
        <item x="6156"/>
        <item x="9715"/>
        <item x="9525"/>
        <item x="2859"/>
        <item x="9526"/>
        <item x="12961"/>
        <item x="13133"/>
        <item x="9527"/>
        <item x="1186"/>
        <item x="7880"/>
        <item x="11215"/>
        <item x="1187"/>
        <item x="12962"/>
        <item x="7881"/>
        <item x="4525"/>
        <item x="4526"/>
        <item x="7882"/>
        <item x="6157"/>
        <item x="7883"/>
        <item x="6158"/>
        <item x="7884"/>
        <item x="11216"/>
        <item x="9528"/>
        <item x="9529"/>
        <item x="9716"/>
        <item x="7885"/>
        <item x="7886"/>
        <item x="8083"/>
        <item x="6160"/>
        <item x="9531"/>
        <item x="6351"/>
        <item x="11219"/>
        <item x="7889"/>
        <item x="4529"/>
        <item x="12965"/>
        <item x="11348"/>
        <item x="11220"/>
        <item x="1190"/>
        <item x="11221"/>
        <item x="3047"/>
        <item x="9630"/>
        <item x="6161"/>
        <item x="6162"/>
        <item x="6163"/>
        <item x="12966"/>
        <item x="9532"/>
        <item x="2861"/>
        <item x="2862"/>
        <item x="9533"/>
        <item x="11222"/>
        <item x="11223"/>
        <item x="6164"/>
        <item x="2863"/>
        <item x="7890"/>
        <item x="1191"/>
        <item x="1192"/>
        <item x="9717"/>
        <item x="7891"/>
        <item x="11224"/>
        <item x="7892"/>
        <item x="1193"/>
        <item x="7893"/>
        <item x="1194"/>
        <item x="2864"/>
        <item x="11404"/>
        <item x="7894"/>
        <item x="11225"/>
        <item x="1195"/>
        <item x="12967"/>
        <item x="2865"/>
        <item x="9631"/>
        <item x="2866"/>
        <item x="3048"/>
        <item x="7895"/>
        <item x="9534"/>
        <item x="11226"/>
        <item x="7896"/>
        <item x="4530"/>
        <item x="1296"/>
        <item x="2867"/>
        <item x="1196"/>
        <item x="7897"/>
        <item x="9535"/>
        <item x="11227"/>
        <item x="1197"/>
        <item x="7898"/>
        <item x="7899"/>
        <item x="1198"/>
        <item x="7900"/>
        <item x="1199"/>
        <item x="11228"/>
        <item x="4710"/>
        <item x="11229"/>
        <item x="7901"/>
        <item x="12968"/>
        <item x="4531"/>
        <item x="1200"/>
        <item x="11230"/>
        <item x="11405"/>
        <item x="1201"/>
        <item x="9536"/>
        <item x="1202"/>
        <item x="7902"/>
        <item x="9537"/>
        <item x="6165"/>
        <item x="11231"/>
        <item x="11406"/>
        <item x="2868"/>
        <item x="6166"/>
        <item x="9538"/>
        <item x="6167"/>
        <item x="2869"/>
        <item x="1203"/>
        <item x="12969"/>
        <item x="4636"/>
        <item x="12970"/>
        <item x="4711"/>
        <item x="1204"/>
        <item x="9539"/>
        <item x="11232"/>
        <item x="6168"/>
        <item x="6169"/>
        <item x="7903"/>
        <item x="4532"/>
        <item x="6170"/>
        <item x="12971"/>
        <item x="12972"/>
        <item x="12973"/>
        <item x="2870"/>
        <item x="12974"/>
        <item x="7904"/>
        <item x="6171"/>
        <item x="2871"/>
        <item x="6352"/>
        <item x="6172"/>
        <item x="11233"/>
        <item x="4533"/>
        <item x="2872"/>
        <item x="11234"/>
        <item x="1205"/>
        <item x="6173"/>
        <item x="6353"/>
        <item x="12975"/>
        <item x="2873"/>
        <item x="6174"/>
        <item x="9540"/>
        <item x="4534"/>
        <item x="11235"/>
        <item x="4535"/>
        <item x="1206"/>
        <item x="7905"/>
        <item x="2874"/>
        <item x="11407"/>
        <item x="1207"/>
        <item x="1208"/>
        <item x="11236"/>
        <item x="4536"/>
        <item x="4537"/>
        <item x="7906"/>
        <item x="2875"/>
        <item x="6175"/>
        <item x="11408"/>
        <item x="7907"/>
        <item x="9632"/>
        <item x="9541"/>
        <item x="2876"/>
        <item x="9542"/>
        <item x="11237"/>
        <item x="6176"/>
        <item x="9633"/>
        <item x="6177"/>
        <item x="4538"/>
        <item x="1209"/>
        <item x="4539"/>
        <item x="9543"/>
        <item x="9544"/>
        <item x="2877"/>
        <item x="12976"/>
        <item x="9718"/>
        <item x="4540"/>
        <item x="7908"/>
        <item x="9545"/>
        <item x="11409"/>
        <item x="4541"/>
        <item x="1210"/>
        <item x="11238"/>
        <item x="4542"/>
        <item x="11239"/>
        <item x="9546"/>
        <item x="4543"/>
        <item x="8084"/>
        <item x="4544"/>
        <item x="2878"/>
        <item x="6178"/>
        <item x="2879"/>
        <item x="6179"/>
        <item x="9547"/>
        <item x="7909"/>
        <item x="12977"/>
        <item x="12978"/>
        <item x="12979"/>
        <item x="11240"/>
        <item x="7910"/>
        <item x="4545"/>
        <item x="1297"/>
        <item x="7911"/>
        <item x="12980"/>
        <item x="6180"/>
        <item x="11241"/>
        <item x="2880"/>
        <item x="4546"/>
        <item x="2881"/>
        <item x="11242"/>
        <item x="1211"/>
        <item x="12981"/>
        <item x="2882"/>
        <item x="6181"/>
        <item x="6182"/>
        <item x="4547"/>
        <item x="1212"/>
        <item x="11243"/>
        <item x="4548"/>
        <item x="1213"/>
        <item x="13134"/>
        <item x="11244"/>
        <item x="1214"/>
        <item x="12982"/>
        <item x="9548"/>
        <item x="6183"/>
        <item x="1215"/>
        <item x="1216"/>
        <item x="8085"/>
        <item x="7912"/>
        <item x="11245"/>
        <item x="7913"/>
        <item x="13057"/>
        <item x="12983"/>
        <item x="11246"/>
        <item x="11247"/>
        <item x="4549"/>
        <item x="11248"/>
        <item x="7914"/>
        <item x="7915"/>
        <item x="7916"/>
        <item x="4712"/>
        <item x="2883"/>
        <item x="2884"/>
        <item x="11249"/>
        <item x="11250"/>
        <item x="12984"/>
        <item x="7917"/>
        <item x="11251"/>
        <item x="1362"/>
        <item x="6184"/>
        <item x="6185"/>
        <item x="7918"/>
        <item x="12985"/>
        <item x="11252"/>
        <item x="2885"/>
        <item x="11253"/>
        <item x="4550"/>
        <item x="13135"/>
        <item x="4551"/>
        <item x="12986"/>
        <item x="7919"/>
        <item x="2886"/>
        <item x="4552"/>
        <item x="12987"/>
        <item x="7920"/>
        <item x="8027"/>
        <item x="12988"/>
        <item x="12989"/>
        <item x="7921"/>
        <item x="6186"/>
        <item x="6187"/>
        <item x="7922"/>
        <item x="13136"/>
        <item x="1217"/>
        <item x="1218"/>
        <item x="12990"/>
        <item x="12991"/>
        <item x="7923"/>
        <item x="1219"/>
        <item x="4713"/>
        <item x="4553"/>
        <item x="2887"/>
        <item x="1220"/>
        <item x="1221"/>
        <item x="6188"/>
        <item x="11254"/>
        <item x="1222"/>
        <item x="7924"/>
        <item x="1298"/>
        <item x="11410"/>
        <item x="9549"/>
        <item x="7925"/>
        <item x="1223"/>
        <item x="11255"/>
        <item x="9550"/>
        <item x="11256"/>
        <item x="2888"/>
        <item x="7926"/>
        <item x="6189"/>
        <item x="6190"/>
        <item x="2889"/>
        <item x="4554"/>
        <item x="9719"/>
        <item x="9551"/>
        <item x="6191"/>
        <item x="6192"/>
        <item x="11257"/>
        <item x="11258"/>
        <item x="9552"/>
        <item x="7927"/>
        <item x="4714"/>
        <item x="7928"/>
        <item x="7929"/>
        <item x="2890"/>
        <item x="12992"/>
        <item x="11259"/>
        <item x="6193"/>
        <item x="11260"/>
        <item x="11411"/>
        <item x="1224"/>
        <item x="4555"/>
        <item x="9553"/>
        <item x="6194"/>
        <item x="6277"/>
        <item x="7930"/>
        <item x="4556"/>
        <item x="12993"/>
        <item x="11261"/>
        <item x="11262"/>
        <item x="4557"/>
        <item x="2891"/>
        <item x="7931"/>
        <item x="7932"/>
        <item x="2892"/>
        <item x="7933"/>
        <item x="7934"/>
        <item x="12994"/>
        <item x="3049"/>
        <item x="2893"/>
        <item x="9554"/>
        <item x="9555"/>
        <item x="12995"/>
        <item x="6195"/>
        <item x="9556"/>
        <item x="1225"/>
        <item x="7935"/>
        <item x="3050"/>
        <item x="7936"/>
        <item x="12996"/>
        <item x="4558"/>
        <item x="4559"/>
        <item x="1226"/>
        <item x="9557"/>
        <item x="9739"/>
        <item x="2894"/>
        <item x="6196"/>
        <item x="12997"/>
        <item x="6197"/>
        <item x="1227"/>
        <item x="6198"/>
        <item x="9558"/>
        <item x="12998"/>
        <item x="4715"/>
        <item x="11263"/>
        <item x="1228"/>
        <item x="9559"/>
        <item x="6199"/>
        <item x="9560"/>
        <item x="4560"/>
        <item x="9561"/>
        <item x="6200"/>
        <item x="7937"/>
        <item x="13137"/>
        <item x="2895"/>
        <item x="4561"/>
        <item x="9562"/>
        <item x="11264"/>
        <item x="4562"/>
        <item x="4563"/>
        <item x="6201"/>
        <item x="2896"/>
        <item x="1229"/>
        <item x="4716"/>
        <item x="2897"/>
        <item x="7938"/>
        <item x="11265"/>
        <item x="4564"/>
        <item x="1230"/>
        <item x="3051"/>
        <item x="12999"/>
        <item x="11266"/>
        <item x="7939"/>
        <item x="13000"/>
        <item x="13138"/>
        <item x="1231"/>
        <item x="4565"/>
        <item x="4566"/>
        <item x="2898"/>
        <item x="9563"/>
        <item x="13001"/>
        <item x="4567"/>
        <item x="1363"/>
        <item x="1232"/>
        <item x="6202"/>
        <item x="6203"/>
        <item x="7940"/>
        <item x="1233"/>
        <item x="7941"/>
        <item x="13139"/>
        <item x="7942"/>
        <item x="13002"/>
        <item x="6204"/>
        <item x="8028"/>
        <item x="13003"/>
        <item x="6205"/>
        <item x="1234"/>
        <item x="9564"/>
        <item x="13004"/>
        <item x="1235"/>
        <item x="4717"/>
        <item x="6206"/>
        <item x="7943"/>
        <item x="11267"/>
        <item x="11268"/>
        <item x="4568"/>
        <item x="1236"/>
        <item x="9720"/>
        <item x="11269"/>
        <item x="7944"/>
        <item x="1237"/>
        <item x="6207"/>
        <item x="7945"/>
        <item x="2899"/>
        <item x="1299"/>
        <item x="13005"/>
        <item x="6354"/>
        <item x="9565"/>
        <item x="6208"/>
        <item x="11270"/>
        <item x="7946"/>
        <item x="9634"/>
        <item x="11271"/>
        <item x="1238"/>
        <item x="6209"/>
        <item x="6210"/>
        <item x="11272"/>
        <item x="7947"/>
        <item x="4569"/>
        <item x="11273"/>
        <item x="7948"/>
        <item x="9566"/>
        <item x="3052"/>
        <item x="7949"/>
        <item x="4570"/>
        <item x="4571"/>
        <item x="1239"/>
        <item x="4572"/>
        <item x="11274"/>
        <item x="13006"/>
        <item x="4718"/>
        <item x="4573"/>
        <item x="11275"/>
        <item x="9567"/>
        <item x="1240"/>
        <item x="2900"/>
        <item x="2901"/>
        <item x="4574"/>
        <item x="1241"/>
        <item x="13140"/>
        <item x="4575"/>
        <item x="11276"/>
        <item x="6211"/>
        <item x="6212"/>
        <item x="4576"/>
        <item x="4577"/>
        <item x="6355"/>
        <item x="11349"/>
        <item x="2902"/>
        <item x="6213"/>
        <item x="4578"/>
        <item x="7950"/>
        <item x="2903"/>
        <item x="7951"/>
        <item x="2904"/>
        <item x="3053"/>
        <item x="11277"/>
        <item x="2905"/>
        <item x="6214"/>
        <item x="4579"/>
        <item x="2906"/>
        <item x="9568"/>
        <item x="8086"/>
        <item x="6215"/>
        <item x="11395"/>
        <item x="7952"/>
        <item x="7953"/>
        <item x="6216"/>
        <item x="11278"/>
        <item x="2907"/>
        <item x="11412"/>
        <item x="2908"/>
        <item x="7954"/>
        <item x="7955"/>
        <item x="13007"/>
        <item x="6356"/>
        <item x="9569"/>
        <item x="9570"/>
        <item x="6217"/>
        <item x="13008"/>
        <item x="13009"/>
        <item x="13010"/>
        <item x="11279"/>
        <item x="7956"/>
        <item x="9571"/>
        <item x="7957"/>
        <item x="1242"/>
        <item x="2909"/>
        <item x="7958"/>
        <item x="9572"/>
        <item x="9573"/>
        <item x="9574"/>
        <item x="11413"/>
        <item x="6218"/>
        <item x="1243"/>
        <item x="4580"/>
        <item x="9575"/>
        <item x="13011"/>
        <item x="7959"/>
        <item x="7960"/>
        <item x="1364"/>
        <item x="2910"/>
        <item x="6219"/>
        <item x="4581"/>
        <item x="1244"/>
        <item x="11350"/>
        <item x="9576"/>
        <item x="9577"/>
        <item x="7961"/>
        <item x="9578"/>
        <item x="6220"/>
        <item x="2911"/>
        <item x="1245"/>
        <item x="9579"/>
        <item x="11280"/>
        <item x="13141"/>
        <item x="6221"/>
        <item x="13012"/>
        <item x="7962"/>
        <item x="13013"/>
        <item x="6222"/>
        <item x="1246"/>
        <item x="2912"/>
        <item x="13142"/>
        <item x="4582"/>
        <item x="2913"/>
        <item x="2914"/>
        <item x="6223"/>
        <item x="7963"/>
        <item x="13014"/>
        <item x="6224"/>
        <item x="6357"/>
        <item x="9580"/>
        <item x="6278"/>
        <item x="13015"/>
        <item x="6225"/>
        <item x="2915"/>
        <item x="13016"/>
        <item x="4583"/>
        <item x="2916"/>
        <item x="1247"/>
        <item x="11281"/>
        <item x="9581"/>
        <item x="2917"/>
        <item x="4584"/>
        <item x="11282"/>
        <item x="7964"/>
        <item x="4585"/>
        <item x="2918"/>
        <item x="6226"/>
        <item x="2919"/>
        <item x="13017"/>
        <item x="9582"/>
        <item x="6227"/>
        <item x="4586"/>
        <item x="11283"/>
        <item x="7965"/>
        <item x="13018"/>
        <item x="8087"/>
        <item x="13019"/>
        <item x="13020"/>
        <item x="4587"/>
        <item x="11284"/>
        <item x="11414"/>
        <item x="1300"/>
        <item x="2920"/>
        <item x="7966"/>
        <item x="6228"/>
        <item x="11285"/>
        <item x="7967"/>
        <item x="11286"/>
        <item x="9721"/>
        <item x="9583"/>
        <item x="1248"/>
        <item x="2921"/>
        <item x="6229"/>
        <item x="11287"/>
        <item x="6230"/>
        <item x="11288"/>
        <item x="9584"/>
        <item x="1249"/>
        <item x="11415"/>
        <item x="9585"/>
        <item x="13021"/>
        <item x="7968"/>
        <item x="9722"/>
        <item x="1250"/>
        <item x="6231"/>
        <item x="13022"/>
        <item x="1251"/>
        <item x="7969"/>
        <item x="7970"/>
        <item x="6232"/>
        <item x="4719"/>
        <item x="11289"/>
        <item x="4588"/>
        <item x="13143"/>
        <item x="1252"/>
        <item x="8088"/>
        <item x="6233"/>
        <item x="11290"/>
        <item x="9586"/>
        <item x="2922"/>
        <item x="6234"/>
        <item x="6235"/>
        <item x="6236"/>
        <item x="13058"/>
        <item x="6237"/>
        <item x="1365"/>
        <item x="9587"/>
        <item x="9588"/>
        <item x="4589"/>
        <item x="4637"/>
        <item x="11291"/>
        <item x="11292"/>
        <item x="7971"/>
        <item x="9589"/>
        <item x="1253"/>
        <item x="13023"/>
        <item x="1254"/>
        <item x="13024"/>
        <item x="6238"/>
        <item x="6239"/>
        <item x="4590"/>
        <item x="7972"/>
        <item x="11416"/>
        <item x="6240"/>
        <item x="1255"/>
        <item x="4591"/>
        <item x="2923"/>
        <item x="7973"/>
        <item x="4592"/>
        <item x="2924"/>
        <item x="7974"/>
        <item x="4593"/>
        <item x="11293"/>
        <item x="6241"/>
        <item x="4594"/>
        <item x="13144"/>
        <item x="2925"/>
        <item x="1256"/>
        <item x="7975"/>
        <item x="4595"/>
        <item x="9590"/>
        <item x="9591"/>
        <item x="11294"/>
        <item x="11295"/>
        <item x="1257"/>
        <item x="4596"/>
        <item x="11296"/>
        <item x="6242"/>
        <item x="6243"/>
        <item x="8089"/>
        <item x="1258"/>
        <item x="7976"/>
        <item x="9592"/>
        <item x="4597"/>
        <item x="1259"/>
        <item x="6244"/>
        <item x="2926"/>
        <item x="4720"/>
        <item x="13025"/>
        <item x="4598"/>
        <item x="11297"/>
        <item x="11298"/>
        <item x="9593"/>
        <item x="4599"/>
        <item x="2927"/>
        <item x="11299"/>
        <item x="2928"/>
        <item x="7977"/>
        <item x="6245"/>
        <item x="4721"/>
        <item x="7978"/>
        <item x="2929"/>
        <item x="7979"/>
        <item x="2930"/>
        <item x="4600"/>
        <item x="2931"/>
        <item x="13026"/>
        <item x="4601"/>
        <item x="3054"/>
        <item x="11300"/>
        <item x="1260"/>
        <item x="11301"/>
        <item x="4602"/>
        <item x="13027"/>
        <item x="7980"/>
        <item x="2932"/>
        <item x="2933"/>
        <item x="7981"/>
        <item x="8029"/>
        <item x="3055"/>
        <item x="7982"/>
        <item x="11302"/>
        <item x="4603"/>
        <item x="4604"/>
        <item x="7983"/>
        <item x="9594"/>
        <item x="2934"/>
        <item x="9595"/>
        <item x="7984"/>
        <item x="4605"/>
        <item x="9596"/>
        <item x="11417"/>
        <item x="11303"/>
        <item x="7985"/>
        <item x="2935"/>
        <item x="7986"/>
        <item x="2936"/>
        <item x="1261"/>
        <item x="1262"/>
        <item x="6246"/>
        <item x="6358"/>
        <item x="13028"/>
        <item x="1263"/>
        <item x="13029"/>
        <item x="6247"/>
        <item x="4606"/>
        <item x="2937"/>
        <item x="7987"/>
        <item x="13030"/>
        <item x="8090"/>
        <item x="11304"/>
        <item x="7988"/>
        <item x="2968"/>
        <item x="9597"/>
        <item x="7989"/>
        <item x="13031"/>
        <item x="2938"/>
        <item x="6248"/>
        <item x="2939"/>
        <item x="4607"/>
        <item x="11305"/>
        <item x="1264"/>
        <item x="9598"/>
        <item x="4608"/>
        <item x="1366"/>
        <item x="7990"/>
        <item x="4609"/>
        <item x="9599"/>
        <item x="2940"/>
        <item x="11306"/>
        <item x="2941"/>
        <item x="7991"/>
        <item x="6249"/>
        <item x="1367"/>
        <item x="1265"/>
        <item x="2942"/>
        <item x="9600"/>
        <item x="6250"/>
        <item x="7992"/>
        <item x="1266"/>
        <item x="7993"/>
        <item x="3056"/>
        <item x="9601"/>
        <item x="2943"/>
        <item x="9635"/>
        <item x="13032"/>
        <item x="2944"/>
        <item x="3069"/>
        <item x="4610"/>
        <item x="9602"/>
        <item x="2945"/>
        <item x="13033"/>
        <item x="4611"/>
        <item x="2946"/>
        <item x="13034"/>
        <item x="2947"/>
        <item x="7994"/>
        <item x="1368"/>
        <item x="7995"/>
        <item x="6251"/>
        <item x="13035"/>
        <item x="4612"/>
        <item x="2948"/>
        <item x="9603"/>
        <item x="4613"/>
        <item x="13036"/>
        <item x="4722"/>
        <item x="1267"/>
        <item x="4614"/>
        <item x="11307"/>
        <item x="4615"/>
        <item x="1268"/>
        <item x="4616"/>
        <item x="11308"/>
        <item x="6252"/>
        <item x="7996"/>
        <item x="6359"/>
        <item x="6253"/>
        <item x="1269"/>
        <item x="4617"/>
        <item x="1270"/>
        <item x="1383"/>
        <item x="9604"/>
        <item x="13037"/>
        <item x="6254"/>
        <item x="6255"/>
        <item x="2949"/>
        <item x="1271"/>
        <item x="2950"/>
        <item x="6360"/>
        <item x="2951"/>
        <item x="4618"/>
        <item x="11309"/>
        <item x="11310"/>
        <item x="4619"/>
        <item x="2952"/>
        <item x="7997"/>
        <item x="6256"/>
        <item x="11418"/>
        <item x="6257"/>
        <item x="4620"/>
        <item x="4621"/>
        <item x="9605"/>
        <item x="11311"/>
        <item x="7998"/>
        <item x="13038"/>
        <item x="7999"/>
        <item x="2953"/>
        <item x="11419"/>
        <item x="9606"/>
        <item x="1272"/>
        <item x="9607"/>
        <item x="11312"/>
        <item x="6374"/>
        <item x="8000"/>
        <item x="13039"/>
        <item x="11313"/>
        <item x="11314"/>
        <item x="3057"/>
        <item x="1273"/>
        <item x="9608"/>
        <item x="13040"/>
        <item x="11315"/>
        <item x="4622"/>
        <item x="8001"/>
        <item x="11420"/>
        <item x="9609"/>
        <item x="1274"/>
        <item x="11316"/>
        <item x="8002"/>
        <item x="9610"/>
        <item x="4723"/>
        <item x="11421"/>
        <item x="11317"/>
        <item x="6258"/>
        <item x="13041"/>
        <item x="8003"/>
        <item x="11318"/>
        <item x="2954"/>
        <item x="8004"/>
        <item x="4724"/>
        <item x="8005"/>
        <item x="6259"/>
        <item x="4623"/>
        <item x="13059"/>
        <item x="9611"/>
        <item x="8006"/>
        <item x="4624"/>
        <item x="3058"/>
        <item x="11319"/>
        <item x="8007"/>
        <item x="1301"/>
        <item x="9612"/>
        <item x="2955"/>
        <item x="6260"/>
        <item x="13042"/>
        <item x="11320"/>
        <item x="1302"/>
        <item x="9613"/>
        <item x="11321"/>
        <item x="4625"/>
        <item x="1275"/>
        <item x="11322"/>
        <item x="1276"/>
        <item x="6261"/>
        <item x="1369"/>
        <item x="11323"/>
        <item x="6262"/>
        <item x="8008"/>
        <item x="6263"/>
        <item x="2956"/>
        <item x="9614"/>
        <item x="1277"/>
        <item x="6361"/>
        <item x="11324"/>
        <item x="4626"/>
        <item x="8009"/>
        <item x="1278"/>
        <item x="13043"/>
        <item x="1279"/>
        <item x="11325"/>
        <item x="1280"/>
        <item x="9723"/>
        <item x="11326"/>
        <item x="4627"/>
        <item x="9615"/>
        <item x="2969"/>
        <item x="8010"/>
        <item x="13044"/>
        <item x="9616"/>
        <item x="9617"/>
        <item x="1281"/>
        <item x="4638"/>
        <item x="13045"/>
        <item x="4725"/>
        <item x="13046"/>
        <item x="1282"/>
        <item x="13047"/>
        <item x="8011"/>
        <item x="6264"/>
        <item x="13048"/>
        <item x="11327"/>
        <item x="6265"/>
        <item x="4628"/>
        <item x="9618"/>
        <item x="9619"/>
        <item x="4629"/>
        <item x="2957"/>
        <item x="1283"/>
        <item x="6266"/>
        <item x="3059"/>
        <item x="6267"/>
        <item x="8012"/>
        <item x="8013"/>
        <item x="6268"/>
        <item x="9620"/>
        <item x="11328"/>
        <item x="13049"/>
        <item x="8014"/>
        <item x="8015"/>
        <item x="8016"/>
        <item x="1284"/>
        <item x="11329"/>
        <item x="4726"/>
        <item x="2958"/>
        <item x="2959"/>
        <item x="1285"/>
        <item x="1286"/>
        <item x="9621"/>
        <item x="9622"/>
        <item x="9636"/>
        <item x="11330"/>
        <item x="11331"/>
        <item x="3060"/>
        <item x="2960"/>
        <item x="13050"/>
        <item x="13051"/>
        <item x="11332"/>
        <item x="9623"/>
        <item x="2961"/>
        <item x="11333"/>
        <item x="4727"/>
        <item x="8017"/>
        <item x="1287"/>
        <item x="8018"/>
        <item x="8019"/>
        <item x="9624"/>
        <item x="4630"/>
        <item x="2962"/>
        <item x="2963"/>
        <item x="2964"/>
        <item x="1288"/>
        <item x="13052"/>
        <item x="1289"/>
        <item x="6269"/>
        <item x="11334"/>
        <item x="11335"/>
        <item x="9625"/>
        <item x="4728"/>
        <item x="9626"/>
        <item x="8020"/>
        <item x="13053"/>
        <item x="8021"/>
        <item x="2965"/>
        <item x="4631"/>
        <item x="1290"/>
        <item x="6270"/>
        <item x="4729"/>
        <item x="11336"/>
        <item x="8022"/>
        <item x="8023"/>
        <item x="6271"/>
        <item x="4632"/>
        <item x="9627"/>
        <item x="6272"/>
        <item x="6273"/>
        <item x="9724"/>
        <item x="11337"/>
        <item x="11338"/>
        <item x="6279"/>
        <item x="11339"/>
        <item x="11340"/>
        <item x="13054"/>
        <item x="11341"/>
        <item x="6274"/>
        <item x="11342"/>
        <item x="4633"/>
        <item x="4634"/>
        <item x="2966"/>
        <item x="11343"/>
        <item x="1291"/>
        <item x="13055"/>
        <item x="9628"/>
        <item x="11344"/>
        <item x="13056"/>
        <item x="1370"/>
        <item x="11345"/>
        <item x="8024"/>
        <item x="1292"/>
        <item x="1293"/>
        <item x="1294"/>
        <item x="8025"/>
        <item x="4635"/>
        <item x="8026"/>
        <item x="4730"/>
        <item x="11346"/>
        <item x="6275"/>
        <item x="11347"/>
        <item x="1295"/>
        <item x="9629"/>
        <item x="2967"/>
        <item x="6276"/>
        <item x="11218"/>
        <item x="2970"/>
        <item x="11351"/>
        <item x="1303"/>
        <item x="4639"/>
        <item x="6280"/>
        <item x="2971"/>
        <item x="13060"/>
        <item x="2972"/>
        <item x="1304"/>
        <item x="4640"/>
        <item x="6281"/>
        <item x="13061"/>
        <item x="6282"/>
        <item x="8030"/>
        <item x="8031"/>
        <item x="1305"/>
        <item x="9637"/>
        <item x="6283"/>
        <item x="9638"/>
        <item x="13062"/>
        <item x="8032"/>
        <item x="9639"/>
        <item x="13063"/>
        <item x="1306"/>
        <item x="11352"/>
        <item x="6284"/>
        <item x="13064"/>
        <item x="8033"/>
        <item x="9640"/>
        <item x="11353"/>
        <item x="6285"/>
        <item x="4641"/>
        <item x="2973"/>
        <item x="4642"/>
        <item x="9641"/>
        <item x="11354"/>
        <item x="11355"/>
        <item x="4643"/>
        <item x="6286"/>
        <item x="4644"/>
        <item x="2974"/>
        <item x="2975"/>
        <item x="6287"/>
        <item x="8034"/>
        <item x="1307"/>
        <item x="13065"/>
        <item x="4645"/>
        <item x="13066"/>
        <item x="11356"/>
        <item x="8035"/>
        <item x="4646"/>
        <item x="6288"/>
        <item x="1308"/>
        <item x="13067"/>
        <item x="2976"/>
        <item x="2977"/>
        <item x="6289"/>
        <item x="1309"/>
        <item x="11357"/>
        <item x="9642"/>
        <item x="11358"/>
        <item x="9643"/>
        <item x="2978"/>
        <item x="1310"/>
        <item x="4647"/>
        <item x="6290"/>
        <item x="9644"/>
        <item x="4648"/>
        <item x="4649"/>
        <item x="8036"/>
        <item x="9645"/>
        <item x="2979"/>
        <item x="2980"/>
        <item x="9646"/>
        <item x="9647"/>
        <item x="9648"/>
        <item x="6291"/>
        <item x="6292"/>
        <item x="8037"/>
        <item x="6293"/>
        <item x="4650"/>
        <item x="6294"/>
        <item x="9649"/>
        <item x="6295"/>
        <item x="11359"/>
        <item x="4651"/>
        <item x="2981"/>
        <item x="2982"/>
        <item x="4652"/>
        <item x="8038"/>
        <item x="9650"/>
        <item x="13068"/>
        <item x="1311"/>
        <item x="6296"/>
        <item x="2983"/>
        <item x="9651"/>
        <item x="9652"/>
        <item x="2984"/>
        <item x="13069"/>
        <item x="9653"/>
        <item x="13070"/>
        <item x="1312"/>
        <item x="2985"/>
        <item x="6297"/>
        <item x="4653"/>
        <item x="4654"/>
        <item x="1313"/>
        <item x="11360"/>
        <item x="4655"/>
        <item x="13071"/>
        <item x="4656"/>
        <item x="8039"/>
        <item x="1314"/>
        <item x="2986"/>
        <item x="6298"/>
        <item x="13072"/>
        <item x="13073"/>
        <item x="2987"/>
        <item x="11361"/>
        <item x="8040"/>
        <item x="13074"/>
        <item x="2988"/>
        <item x="9654"/>
        <item x="2989"/>
        <item x="13075"/>
        <item x="1315"/>
        <item x="2990"/>
        <item x="1316"/>
        <item x="2991"/>
        <item x="13076"/>
        <item x="1317"/>
        <item x="11362"/>
        <item x="13077"/>
        <item x="11363"/>
        <item x="9655"/>
        <item x="11364"/>
        <item x="6299"/>
        <item x="9656"/>
        <item x="6300"/>
        <item x="9657"/>
        <item x="9658"/>
        <item x="13078"/>
        <item x="6301"/>
        <item x="4731"/>
        <item x="2992"/>
        <item x="4657"/>
        <item x="11365"/>
        <item x="6302"/>
        <item x="1318"/>
        <item x="6303"/>
        <item x="1319"/>
        <item x="1320"/>
        <item x="13145"/>
        <item x="6304"/>
        <item x="2993"/>
        <item x="9659"/>
        <item x="4658"/>
        <item x="11366"/>
        <item x="2994"/>
        <item x="2995"/>
        <item x="11367"/>
        <item x="6305"/>
        <item x="4659"/>
        <item x="6306"/>
        <item x="4660"/>
        <item x="1321"/>
        <item x="1322"/>
        <item x="1323"/>
        <item x="13079"/>
        <item x="4732"/>
        <item x="2996"/>
        <item x="9660"/>
        <item x="13080"/>
        <item x="8041"/>
        <item x="4661"/>
        <item x="8042"/>
        <item x="13081"/>
        <item x="4662"/>
        <item x="4663"/>
        <item x="2997"/>
        <item x="9661"/>
        <item x="11368"/>
        <item x="11422"/>
        <item x="8043"/>
        <item x="11369"/>
        <item x="9662"/>
        <item x="2998"/>
        <item x="13082"/>
        <item x="2999"/>
        <item x="1324"/>
        <item x="3000"/>
        <item x="3001"/>
        <item x="6307"/>
        <item x="8044"/>
        <item x="1325"/>
        <item x="6308"/>
        <item x="9663"/>
        <item x="13083"/>
        <item x="11370"/>
        <item x="3002"/>
        <item x="6362"/>
        <item x="6309"/>
        <item x="11371"/>
        <item x="9664"/>
        <item x="9665"/>
        <item x="9666"/>
        <item x="1371"/>
        <item x="3003"/>
        <item x="1326"/>
        <item x="1327"/>
        <item x="4664"/>
        <item x="3061"/>
        <item x="6310"/>
        <item x="9667"/>
        <item x="9668"/>
        <item x="3004"/>
        <item x="11372"/>
        <item x="9669"/>
        <item x="8045"/>
        <item x="3005"/>
        <item x="9670"/>
        <item x="13084"/>
        <item x="11423"/>
        <item x="9671"/>
        <item x="9672"/>
        <item x="6311"/>
        <item x="1328"/>
        <item x="8046"/>
        <item x="6312"/>
        <item x="4665"/>
        <item x="1329"/>
        <item x="8047"/>
        <item x="6313"/>
        <item x="9673"/>
        <item x="13085"/>
        <item x="4666"/>
        <item x="1330"/>
        <item x="3006"/>
        <item x="6314"/>
        <item x="6363"/>
        <item x="3007"/>
        <item x="8048"/>
        <item x="13086"/>
        <item x="13087"/>
        <item x="9674"/>
        <item x="13088"/>
        <item x="3008"/>
        <item x="13089"/>
        <item x="13090"/>
        <item x="8049"/>
        <item x="9725"/>
        <item x="4667"/>
        <item x="3009"/>
        <item x="4668"/>
        <item x="6315"/>
        <item x="13091"/>
        <item x="1331"/>
        <item x="1372"/>
        <item x="8050"/>
        <item x="13092"/>
        <item x="9675"/>
        <item x="1332"/>
        <item x="3010"/>
        <item x="9676"/>
        <item x="3011"/>
        <item x="11373"/>
        <item x="8051"/>
        <item x="13093"/>
        <item x="13094"/>
        <item x="4669"/>
        <item x="11424"/>
        <item x="3012"/>
        <item x="13095"/>
        <item x="3013"/>
        <item x="8052"/>
        <item x="6316"/>
        <item x="4670"/>
        <item x="1384"/>
        <item x="11374"/>
        <item x="4671"/>
        <item x="6317"/>
        <item x="8091"/>
        <item x="3014"/>
        <item x="1333"/>
        <item x="4672"/>
        <item x="4673"/>
        <item x="13096"/>
        <item x="13097"/>
        <item x="9677"/>
        <item x="1334"/>
        <item x="13098"/>
        <item x="13146"/>
        <item x="8053"/>
        <item x="13099"/>
        <item x="4674"/>
        <item x="4675"/>
        <item x="1335"/>
        <item x="8054"/>
        <item x="3015"/>
        <item x="11375"/>
        <item x="13126"/>
        <item x="13100"/>
        <item x="13101"/>
        <item x="9726"/>
        <item x="8055"/>
        <item x="3016"/>
        <item x="3017"/>
        <item x="4705"/>
        <item x="3018"/>
        <item x="8056"/>
        <item x="11376"/>
        <item x="4676"/>
        <item x="6318"/>
        <item x="8057"/>
        <item x="3019"/>
        <item x="1336"/>
        <item x="4706"/>
        <item x="6319"/>
        <item x="9727"/>
        <item x="13102"/>
        <item x="11377"/>
        <item x="3020"/>
        <item x="9678"/>
        <item x="6320"/>
        <item x="4677"/>
        <item x="8058"/>
        <item x="13103"/>
        <item x="4678"/>
        <item x="11378"/>
        <item x="11425"/>
        <item x="1337"/>
        <item x="6321"/>
        <item x="4679"/>
        <item x="6322"/>
        <item x="3021"/>
        <item x="13104"/>
        <item x="6323"/>
        <item x="4680"/>
        <item x="3022"/>
        <item x="11426"/>
        <item x="11379"/>
        <item x="9679"/>
        <item x="4681"/>
        <item x="8059"/>
        <item x="4682"/>
        <item x="4683"/>
        <item x="3023"/>
        <item x="13105"/>
        <item x="8092"/>
        <item x="6324"/>
        <item x="3024"/>
        <item x="6325"/>
        <item x="11380"/>
        <item x="8060"/>
        <item x="8061"/>
        <item x="9680"/>
        <item x="9681"/>
        <item x="8062"/>
        <item x="13147"/>
        <item x="8063"/>
        <item x="9682"/>
        <item x="4684"/>
        <item x="11381"/>
        <item x="11382"/>
        <item x="3025"/>
        <item x="4685"/>
        <item x="9683"/>
        <item x="4686"/>
        <item x="3026"/>
        <item x="4687"/>
        <item x="1338"/>
        <item x="13106"/>
        <item x="1339"/>
        <item x="4688"/>
        <item x="8064"/>
        <item x="13107"/>
        <item x="4689"/>
        <item x="13108"/>
        <item x="9728"/>
        <item x="1340"/>
        <item x="9684"/>
        <item x="6326"/>
        <item x="13109"/>
        <item x="3027"/>
        <item x="11383"/>
        <item x="4690"/>
        <item x="11384"/>
        <item x="8065"/>
        <item x="13110"/>
        <item x="8066"/>
        <item x="9729"/>
        <item x="13111"/>
        <item x="6327"/>
        <item x="13112"/>
        <item x="9685"/>
        <item x="13113"/>
        <item x="9686"/>
        <item x="9687"/>
        <item x="8067"/>
        <item x="1341"/>
        <item x="3028"/>
        <item x="4691"/>
        <item x="6328"/>
        <item x="6329"/>
        <item x="8068"/>
        <item x="11385"/>
        <item x="4692"/>
        <item x="3029"/>
        <item x="8093"/>
        <item x="4693"/>
        <item x="4694"/>
        <item x="8069"/>
        <item x="4695"/>
        <item x="3030"/>
        <item x="3031"/>
        <item x="6330"/>
        <item x="1342"/>
        <item x="11386"/>
        <item x="6331"/>
        <item x="6332"/>
        <item x="13114"/>
        <item x="8070"/>
        <item x="8071"/>
        <item x="6333"/>
        <item x="9688"/>
        <item x="4696"/>
        <item x="11387"/>
        <item x="4733"/>
        <item x="6334"/>
        <item x="8072"/>
        <item x="13115"/>
        <item x="3032"/>
        <item x="8073"/>
        <item x="13116"/>
        <item x="13117"/>
        <item x="11388"/>
        <item x="9689"/>
        <item x="1373"/>
        <item x="1343"/>
        <item x="13118"/>
        <item x="8074"/>
        <item x="1344"/>
        <item x="9690"/>
        <item x="4697"/>
        <item x="13119"/>
        <item x="8075"/>
        <item x="4734"/>
        <item x="1345"/>
        <item x="9691"/>
        <item x="1346"/>
        <item x="11389"/>
        <item x="13120"/>
        <item x="4701"/>
        <item x="1347"/>
        <item x="9692"/>
        <item x="11390"/>
        <item x="1348"/>
        <item x="4698"/>
        <item x="1349"/>
        <item x="1350"/>
        <item x="3033"/>
        <item x="9730"/>
        <item x="13121"/>
        <item x="1351"/>
        <item x="11391"/>
        <item x="13122"/>
        <item x="6335"/>
        <item x="4699"/>
        <item x="1352"/>
        <item x="4700"/>
        <item x="13148"/>
        <item x="3034"/>
        <item x="9693"/>
        <item x="6336"/>
        <item x="8076"/>
        <item x="1353"/>
        <item x="6337"/>
        <item x="11392"/>
        <item x="3035"/>
        <item x="13123"/>
        <item x="6338"/>
        <item x="6339"/>
        <item x="9694"/>
        <item x="1354"/>
        <item x="8077"/>
        <item x="1374"/>
        <item x="11393"/>
        <item x="8078"/>
        <item x="11394"/>
        <item x="9695"/>
        <item x="6340"/>
        <item x="3036"/>
        <item x="4702"/>
        <item x="3037"/>
        <item x="4703"/>
        <item x="6341"/>
        <item x="6342"/>
        <item x="6343"/>
        <item x="13124"/>
        <item x="13125"/>
        <item x="4704"/>
        <item x="1355"/>
        <item x="1356"/>
        <item x="9696"/>
        <item x="3038"/>
        <item x="9697"/>
        <item x="8079"/>
        <item x="6344"/>
        <item x="3074"/>
        <item x="4746"/>
        <item x="1387"/>
        <item x="13157"/>
        <item x="9741"/>
        <item x="4747"/>
        <item x="11434"/>
        <item x="13158"/>
        <item x="9742"/>
        <item x="13159"/>
        <item x="3075"/>
        <item x="9743"/>
        <item x="9744"/>
        <item x="4748"/>
        <item x="13160"/>
        <item x="3076"/>
        <item x="11435"/>
        <item x="11436"/>
        <item x="9745"/>
        <item x="9746"/>
        <item x="9747"/>
        <item x="13161"/>
        <item x="4749"/>
        <item x="9748"/>
        <item x="11437"/>
        <item x="1388"/>
        <item x="8104"/>
        <item x="3077"/>
        <item x="11438"/>
        <item x="9749"/>
        <item x="9750"/>
        <item x="1389"/>
        <item x="1390"/>
        <item x="9751"/>
        <item x="6376"/>
        <item x="6377"/>
        <item x="8105"/>
        <item x="13162"/>
        <item x="1391"/>
        <item x="9752"/>
        <item x="9753"/>
        <item x="6378"/>
        <item x="4750"/>
        <item x="8106"/>
        <item x="8107"/>
        <item x="6379"/>
        <item x="4751"/>
        <item x="3078"/>
        <item x="4752"/>
        <item x="1392"/>
        <item x="1393"/>
        <item x="3079"/>
        <item x="6380"/>
        <item x="9754"/>
        <item x="11439"/>
        <item x="8108"/>
        <item x="1394"/>
        <item x="13163"/>
        <item x="11440"/>
        <item x="6381"/>
        <item x="8109"/>
        <item x="4753"/>
        <item x="9755"/>
        <item x="6382"/>
        <item x="1395"/>
        <item x="8110"/>
        <item x="4754"/>
        <item x="3080"/>
        <item x="11441"/>
        <item x="13164"/>
        <item x="11442"/>
        <item x="9756"/>
        <item x="6383"/>
        <item x="8111"/>
        <item x="4755"/>
        <item x="4756"/>
        <item x="4757"/>
        <item x="3081"/>
        <item x="3082"/>
        <item x="13165"/>
        <item x="11443"/>
        <item x="9757"/>
        <item x="3083"/>
        <item x="1396"/>
        <item x="8112"/>
        <item x="1397"/>
        <item x="9758"/>
        <item x="13166"/>
        <item x="1398"/>
        <item x="11444"/>
        <item x="9759"/>
        <item x="1399"/>
        <item x="3084"/>
        <item x="8113"/>
        <item x="3085"/>
        <item x="4758"/>
        <item x="6384"/>
        <item x="3086"/>
        <item x="3087"/>
        <item x="13167"/>
        <item x="9760"/>
        <item x="4759"/>
        <item x="9761"/>
        <item x="13168"/>
        <item x="11445"/>
        <item x="4760"/>
        <item x="4761"/>
        <item x="1400"/>
        <item x="11446"/>
        <item x="13169"/>
        <item x="13170"/>
        <item x="8114"/>
        <item x="8115"/>
        <item x="1401"/>
        <item x="9762"/>
        <item x="3088"/>
        <item x="11447"/>
        <item x="6385"/>
        <item x="3089"/>
        <item x="9763"/>
        <item x="4762"/>
        <item x="1402"/>
        <item x="4763"/>
        <item x="11448"/>
        <item x="11449"/>
        <item x="4764"/>
        <item x="11450"/>
        <item x="9764"/>
        <item x="11451"/>
        <item x="11452"/>
        <item x="1403"/>
        <item x="6386"/>
        <item x="6387"/>
        <item x="6388"/>
        <item x="13171"/>
        <item x="13172"/>
        <item x="13173"/>
        <item x="11453"/>
        <item x="1404"/>
        <item x="3090"/>
        <item x="13174"/>
        <item x="3091"/>
        <item x="8116"/>
        <item x="4765"/>
        <item x="11454"/>
        <item x="4766"/>
        <item x="4767"/>
        <item x="8117"/>
        <item x="3092"/>
        <item x="6389"/>
        <item x="11455"/>
        <item x="4768"/>
        <item x="6390"/>
        <item x="13175"/>
        <item x="3093"/>
        <item x="6391"/>
        <item x="4769"/>
        <item x="11456"/>
        <item x="13176"/>
        <item x="3094"/>
        <item x="1405"/>
        <item x="11457"/>
        <item x="13177"/>
        <item x="13178"/>
        <item x="1406"/>
        <item x="1407"/>
        <item x="8118"/>
        <item x="3095"/>
        <item x="9765"/>
        <item x="4770"/>
        <item x="3096"/>
        <item x="9766"/>
        <item x="6392"/>
        <item x="4771"/>
        <item x="3097"/>
        <item x="11458"/>
        <item x="9767"/>
        <item x="1408"/>
        <item x="9768"/>
        <item x="1409"/>
        <item x="8119"/>
        <item x="4772"/>
        <item x="11459"/>
        <item x="11460"/>
        <item x="4773"/>
        <item x="4774"/>
        <item x="13179"/>
        <item x="6393"/>
        <item x="3098"/>
        <item x="4775"/>
        <item x="6394"/>
        <item x="8120"/>
        <item x="3099"/>
        <item x="11461"/>
        <item x="3100"/>
        <item x="4776"/>
        <item x="4777"/>
        <item x="11462"/>
        <item x="8121"/>
        <item x="1410"/>
        <item x="6395"/>
        <item x="13180"/>
        <item x="13181"/>
        <item x="13182"/>
        <item x="9769"/>
        <item x="1411"/>
        <item x="6396"/>
        <item x="13183"/>
        <item x="11463"/>
        <item x="1412"/>
        <item x="1413"/>
        <item x="3101"/>
        <item x="1414"/>
        <item x="1415"/>
        <item x="8122"/>
        <item x="3102"/>
        <item x="4778"/>
        <item x="8123"/>
        <item x="9770"/>
        <item x="9771"/>
        <item x="6397"/>
        <item x="11464"/>
        <item x="4779"/>
        <item x="3103"/>
        <item x="6398"/>
        <item x="4780"/>
        <item x="11465"/>
        <item x="3104"/>
        <item x="6399"/>
        <item x="11466"/>
        <item x="9772"/>
        <item x="13184"/>
        <item x="4781"/>
        <item x="13185"/>
        <item x="6400"/>
        <item x="1416"/>
        <item x="6401"/>
        <item x="1417"/>
        <item x="8124"/>
        <item x="4782"/>
        <item x="4783"/>
        <item x="9773"/>
        <item x="3105"/>
        <item x="3106"/>
        <item x="11467"/>
        <item x="8125"/>
        <item x="1418"/>
        <item x="9774"/>
        <item x="4784"/>
        <item x="3107"/>
        <item x="8126"/>
        <item x="6402"/>
        <item x="11468"/>
        <item x="1419"/>
        <item x="8127"/>
        <item x="8128"/>
        <item x="9775"/>
        <item x="9776"/>
        <item x="1420"/>
        <item x="6403"/>
        <item x="6404"/>
        <item x="6405"/>
        <item x="11469"/>
        <item x="4785"/>
        <item x="13186"/>
        <item x="3108"/>
        <item x="6406"/>
        <item x="9777"/>
        <item x="4786"/>
        <item x="3109"/>
        <item x="4787"/>
        <item x="11470"/>
        <item x="11471"/>
        <item x="4788"/>
        <item x="4789"/>
        <item x="8129"/>
        <item x="11472"/>
        <item x="6407"/>
        <item x="4790"/>
        <item x="1421"/>
        <item x="11473"/>
        <item x="6408"/>
        <item x="9778"/>
        <item x="11474"/>
        <item x="6409"/>
        <item x="3110"/>
        <item x="13187"/>
        <item x="9779"/>
        <item x="11475"/>
        <item x="13188"/>
        <item x="4791"/>
        <item x="11476"/>
        <item x="11477"/>
        <item x="4792"/>
        <item x="9780"/>
        <item x="3111"/>
        <item x="1422"/>
        <item x="9781"/>
        <item x="9782"/>
        <item x="8130"/>
        <item x="11478"/>
        <item x="3112"/>
        <item x="3113"/>
        <item x="4793"/>
        <item x="9783"/>
        <item x="11479"/>
        <item x="1423"/>
        <item x="11480"/>
        <item x="6410"/>
        <item x="9784"/>
        <item x="11481"/>
        <item x="1424"/>
        <item x="3114"/>
        <item x="8131"/>
        <item x="3115"/>
        <item x="4794"/>
        <item x="11482"/>
        <item x="9785"/>
        <item x="13189"/>
        <item x="9786"/>
        <item x="13190"/>
        <item x="6411"/>
        <item x="8132"/>
        <item x="1425"/>
        <item x="6412"/>
        <item x="1426"/>
        <item x="13191"/>
        <item x="4795"/>
        <item x="1427"/>
        <item x="1428"/>
        <item x="6413"/>
        <item x="8133"/>
        <item x="13192"/>
        <item x="1429"/>
        <item x="8134"/>
        <item x="13193"/>
        <item x="6414"/>
        <item x="4796"/>
        <item x="4797"/>
        <item x="1430"/>
        <item x="8135"/>
        <item x="3116"/>
        <item x="8136"/>
        <item x="6415"/>
        <item x="3117"/>
        <item x="4798"/>
        <item x="6416"/>
        <item x="9787"/>
        <item x="8137"/>
        <item x="11483"/>
        <item x="8138"/>
        <item x="11484"/>
        <item x="3118"/>
        <item x="3119"/>
        <item x="13194"/>
        <item x="11485"/>
        <item x="8139"/>
        <item x="3120"/>
        <item x="13195"/>
        <item x="4799"/>
        <item x="1431"/>
        <item x="6417"/>
        <item x="13196"/>
        <item x="1432"/>
        <item x="1433"/>
        <item x="3121"/>
        <item x="13197"/>
        <item x="13198"/>
        <item x="8140"/>
        <item x="3122"/>
        <item x="13199"/>
        <item x="11486"/>
        <item x="6418"/>
        <item x="1434"/>
        <item x="9788"/>
        <item x="6419"/>
        <item x="8141"/>
        <item x="13200"/>
        <item x="1435"/>
        <item x="11487"/>
        <item x="13201"/>
        <item x="9789"/>
        <item x="3123"/>
        <item x="3124"/>
        <item x="8142"/>
        <item x="6420"/>
        <item x="1436"/>
        <item x="3125"/>
        <item x="8143"/>
        <item x="1437"/>
        <item x="8144"/>
        <item x="8145"/>
        <item x="8146"/>
        <item x="3126"/>
        <item x="11488"/>
        <item x="8147"/>
        <item x="1438"/>
        <item x="9790"/>
        <item x="11489"/>
        <item x="8148"/>
        <item x="6421"/>
        <item x="8149"/>
        <item x="13202"/>
        <item x="8150"/>
        <item x="8151"/>
        <item x="3127"/>
        <item x="3128"/>
        <item x="1439"/>
        <item x="3129"/>
        <item x="9791"/>
        <item x="11490"/>
        <item x="6422"/>
        <item x="3130"/>
        <item x="13203"/>
        <item x="3131"/>
        <item x="6423"/>
        <item x="11491"/>
        <item x="8152"/>
        <item x="6424"/>
        <item x="6425"/>
        <item x="3132"/>
        <item x="9792"/>
        <item x="4800"/>
        <item x="13204"/>
        <item x="9793"/>
        <item x="6426"/>
        <item x="4801"/>
        <item x="3133"/>
        <item x="1440"/>
        <item x="1441"/>
        <item x="1442"/>
        <item x="8153"/>
        <item x="4802"/>
        <item x="13205"/>
        <item x="9794"/>
        <item x="6427"/>
        <item x="9795"/>
        <item x="8154"/>
        <item x="11492"/>
        <item x="13206"/>
        <item x="1443"/>
        <item x="9796"/>
        <item x="4803"/>
        <item x="3134"/>
        <item x="1444"/>
        <item x="13207"/>
        <item x="9797"/>
        <item x="1445"/>
        <item x="1446"/>
        <item x="1447"/>
        <item x="3135"/>
        <item x="8155"/>
        <item x="13208"/>
        <item x="9798"/>
        <item x="3136"/>
        <item x="8156"/>
        <item x="4804"/>
        <item x="11493"/>
        <item x="9799"/>
        <item x="11494"/>
        <item x="3137"/>
        <item x="11495"/>
        <item x="6428"/>
        <item x="11496"/>
        <item x="8157"/>
        <item x="9800"/>
        <item x="4805"/>
        <item x="9801"/>
        <item x="9802"/>
        <item x="4806"/>
        <item x="4807"/>
        <item x="4808"/>
        <item x="8158"/>
        <item x="3138"/>
        <item x="11497"/>
        <item x="6429"/>
        <item x="9803"/>
        <item x="11498"/>
        <item x="11499"/>
        <item x="13209"/>
        <item x="11500"/>
        <item x="13210"/>
        <item x="6430"/>
        <item x="13211"/>
        <item x="13212"/>
        <item x="3139"/>
        <item x="4809"/>
        <item x="13213"/>
        <item x="3140"/>
        <item x="11501"/>
        <item x="11502"/>
        <item x="3141"/>
        <item x="1448"/>
        <item x="4810"/>
        <item x="6431"/>
        <item x="8159"/>
        <item x="11503"/>
        <item x="9804"/>
        <item x="3142"/>
        <item x="4811"/>
        <item x="9805"/>
        <item x="11504"/>
        <item x="6432"/>
        <item x="8160"/>
        <item x="6433"/>
        <item x="13214"/>
        <item x="4812"/>
        <item x="11505"/>
        <item x="9806"/>
        <item x="6434"/>
        <item x="8161"/>
        <item x="1449"/>
        <item x="1450"/>
        <item x="13215"/>
        <item x="1451"/>
        <item x="9807"/>
        <item x="1452"/>
        <item x="9808"/>
        <item x="8162"/>
        <item x="9809"/>
        <item x="4813"/>
        <item x="6435"/>
        <item x="8163"/>
        <item x="13216"/>
        <item x="4814"/>
        <item x="1453"/>
        <item x="1454"/>
        <item x="3143"/>
        <item x="9810"/>
        <item x="3144"/>
        <item x="6436"/>
        <item x="9811"/>
        <item x="11506"/>
        <item x="3145"/>
        <item x="13217"/>
        <item x="3146"/>
        <item x="1455"/>
        <item x="6437"/>
        <item x="3147"/>
        <item x="13218"/>
        <item x="9812"/>
        <item x="1456"/>
        <item x="8164"/>
        <item x="6438"/>
        <item x="11507"/>
        <item x="4815"/>
        <item x="11508"/>
        <item x="13219"/>
        <item x="8165"/>
        <item x="6439"/>
        <item x="9813"/>
        <item x="6440"/>
        <item x="3148"/>
        <item x="1457"/>
        <item x="8166"/>
        <item x="8167"/>
        <item x="13220"/>
        <item x="11509"/>
        <item x="3149"/>
        <item x="8168"/>
        <item x="3150"/>
        <item x="13221"/>
        <item x="6441"/>
        <item x="9814"/>
        <item x="1458"/>
        <item x="6442"/>
        <item x="3151"/>
        <item x="11510"/>
        <item x="3152"/>
        <item x="6443"/>
        <item x="6444"/>
        <item x="6445"/>
        <item x="13222"/>
        <item x="4816"/>
        <item x="13223"/>
        <item x="4817"/>
        <item x="9815"/>
        <item x="9816"/>
        <item x="11511"/>
        <item x="1459"/>
        <item x="3153"/>
        <item x="4818"/>
        <item x="13224"/>
        <item x="13225"/>
        <item x="3154"/>
        <item x="3155"/>
        <item x="1460"/>
        <item x="9817"/>
        <item x="6446"/>
        <item x="1461"/>
        <item x="1462"/>
        <item x="9818"/>
        <item x="13226"/>
        <item x="6447"/>
        <item x="6448"/>
        <item x="1463"/>
        <item x="13227"/>
        <item x="1464"/>
        <item x="4819"/>
        <item x="11512"/>
        <item x="3156"/>
        <item x="11513"/>
        <item x="1465"/>
        <item x="11514"/>
        <item x="11515"/>
        <item x="4820"/>
        <item x="8169"/>
        <item x="8170"/>
        <item x="4821"/>
        <item x="11516"/>
        <item x="6449"/>
        <item x="4822"/>
        <item x="6450"/>
        <item x="3157"/>
        <item x="4823"/>
        <item x="3158"/>
        <item x="11517"/>
        <item x="6451"/>
        <item x="1466"/>
        <item x="6452"/>
        <item x="9819"/>
        <item x="8171"/>
        <item x="8172"/>
        <item x="9820"/>
        <item x="11518"/>
        <item x="11519"/>
        <item x="1467"/>
        <item x="9821"/>
        <item x="13228"/>
        <item x="1468"/>
        <item x="9822"/>
        <item x="11520"/>
        <item x="4824"/>
        <item x="3159"/>
        <item x="9823"/>
        <item x="6453"/>
        <item x="3160"/>
        <item x="4825"/>
        <item x="13229"/>
        <item x="9824"/>
        <item x="11521"/>
        <item x="8173"/>
        <item x="6454"/>
        <item x="9825"/>
        <item x="1469"/>
        <item x="4826"/>
        <item x="8174"/>
        <item x="4827"/>
        <item x="11522"/>
        <item x="6455"/>
        <item x="1470"/>
        <item x="8175"/>
        <item x="4828"/>
        <item x="8176"/>
        <item x="3161"/>
        <item x="13230"/>
        <item x="6456"/>
        <item x="11523"/>
        <item x="11524"/>
        <item x="11525"/>
        <item x="3162"/>
        <item x="11526"/>
        <item x="4829"/>
        <item x="8177"/>
        <item x="11527"/>
        <item x="1471"/>
        <item x="6457"/>
        <item x="4830"/>
        <item x="9826"/>
        <item x="9827"/>
        <item x="1472"/>
        <item x="13231"/>
        <item x="8178"/>
        <item x="6458"/>
        <item x="3163"/>
        <item x="13232"/>
        <item x="4831"/>
        <item x="11528"/>
        <item x="9828"/>
        <item x="1473"/>
        <item x="6459"/>
        <item x="6460"/>
        <item x="1474"/>
        <item x="3164"/>
        <item x="9829"/>
        <item x="1475"/>
        <item x="9830"/>
        <item x="13233"/>
        <item x="4832"/>
        <item x="11529"/>
        <item x="4833"/>
        <item x="6461"/>
        <item x="13234"/>
        <item x="4834"/>
        <item x="4835"/>
        <item x="11530"/>
        <item x="6462"/>
        <item x="3165"/>
        <item x="4836"/>
        <item x="4837"/>
        <item x="6463"/>
        <item x="6464"/>
        <item x="9831"/>
        <item x="1476"/>
        <item x="8179"/>
        <item x="4838"/>
        <item x="8180"/>
        <item x="13235"/>
        <item x="9832"/>
        <item x="4839"/>
        <item x="4840"/>
        <item x="3166"/>
        <item x="11531"/>
        <item x="11532"/>
        <item x="6465"/>
        <item x="9833"/>
        <item x="11533"/>
        <item x="11534"/>
        <item x="6466"/>
        <item x="11535"/>
        <item x="9834"/>
        <item x="3167"/>
        <item x="6467"/>
        <item x="8181"/>
        <item x="1477"/>
        <item x="4841"/>
        <item x="4842"/>
        <item x="3168"/>
        <item x="8182"/>
        <item x="11536"/>
        <item x="3169"/>
        <item x="6468"/>
        <item x="6469"/>
        <item x="3170"/>
        <item x="13236"/>
        <item x="8184"/>
        <item x="4843"/>
        <item x="4844"/>
        <item x="6473"/>
        <item x="8185"/>
        <item x="8186"/>
        <item x="11539"/>
        <item x="11540"/>
        <item x="6474"/>
        <item x="6475"/>
        <item x="11541"/>
        <item x="8187"/>
        <item x="3173"/>
        <item x="9837"/>
        <item x="8188"/>
        <item x="13240"/>
        <item x="8189"/>
        <item x="13241"/>
        <item x="8190"/>
        <item x="11542"/>
        <item x="8191"/>
        <item x="9838"/>
        <item x="6476"/>
        <item x="9839"/>
        <item x="3174"/>
        <item x="1480"/>
        <item x="13242"/>
        <item x="1481"/>
        <item x="9840"/>
        <item x="9841"/>
        <item x="9842"/>
        <item x="1482"/>
        <item x="8192"/>
        <item x="13243"/>
        <item x="1483"/>
        <item x="6477"/>
        <item x="13244"/>
        <item x="9843"/>
        <item x="1484"/>
        <item x="6478"/>
        <item x="6479"/>
        <item x="3175"/>
        <item x="9844"/>
        <item x="6480"/>
        <item x="6481"/>
        <item x="6482"/>
        <item x="4845"/>
        <item x="8193"/>
        <item x="9845"/>
        <item x="11543"/>
        <item x="3176"/>
        <item x="9846"/>
        <item x="11544"/>
        <item x="8194"/>
        <item x="6483"/>
        <item x="9847"/>
        <item x="13245"/>
        <item x="4846"/>
        <item x="9848"/>
        <item x="4847"/>
        <item x="9849"/>
        <item x="9850"/>
        <item x="11545"/>
        <item x="4848"/>
        <item x="8195"/>
        <item x="8196"/>
        <item x="1485"/>
        <item x="6484"/>
        <item x="13246"/>
        <item x="13247"/>
        <item x="13248"/>
        <item x="8197"/>
        <item x="3177"/>
        <item x="11546"/>
        <item x="4849"/>
        <item x="13249"/>
        <item x="1486"/>
        <item x="8198"/>
        <item x="13250"/>
        <item x="4850"/>
        <item x="13251"/>
        <item x="4851"/>
        <item x="1487"/>
        <item x="13252"/>
        <item x="8199"/>
        <item x="11547"/>
        <item x="9851"/>
        <item x="9852"/>
        <item x="9853"/>
        <item x="9854"/>
        <item x="8200"/>
        <item x="1488"/>
        <item x="6485"/>
        <item x="6486"/>
        <item x="13253"/>
        <item x="1489"/>
        <item x="9855"/>
        <item x="13254"/>
        <item x="6487"/>
        <item x="9856"/>
        <item x="13255"/>
        <item x="6488"/>
        <item x="4852"/>
        <item x="6489"/>
        <item x="6490"/>
        <item x="9857"/>
        <item x="9858"/>
        <item x="8201"/>
        <item x="3178"/>
        <item x="1490"/>
        <item x="13256"/>
        <item x="6491"/>
        <item x="6492"/>
        <item x="11548"/>
        <item x="11549"/>
        <item x="1491"/>
        <item x="11550"/>
        <item x="13257"/>
        <item x="11551"/>
        <item x="9859"/>
        <item x="13258"/>
        <item x="4853"/>
        <item x="13259"/>
        <item x="1492"/>
        <item x="13260"/>
        <item x="8202"/>
        <item x="4854"/>
        <item x="1493"/>
        <item x="9860"/>
        <item x="11552"/>
        <item x="1494"/>
        <item x="3179"/>
        <item x="3180"/>
        <item x="6493"/>
        <item x="3181"/>
        <item x="9861"/>
        <item x="3182"/>
        <item x="9862"/>
        <item x="6494"/>
        <item x="6495"/>
        <item x="6496"/>
        <item x="8203"/>
        <item x="4855"/>
        <item x="8204"/>
        <item x="4856"/>
        <item x="9863"/>
        <item x="8205"/>
        <item x="13261"/>
        <item x="13262"/>
        <item x="6497"/>
        <item x="3183"/>
        <item x="11553"/>
        <item x="8206"/>
        <item x="4857"/>
        <item x="1495"/>
        <item x="8207"/>
        <item x="1496"/>
        <item x="8208"/>
        <item x="1497"/>
        <item x="8209"/>
        <item x="4858"/>
        <item x="9864"/>
        <item x="8210"/>
        <item x="6498"/>
        <item x="8211"/>
        <item x="4859"/>
        <item x="11554"/>
        <item x="9865"/>
        <item x="1498"/>
        <item x="3184"/>
        <item x="13263"/>
        <item x="4860"/>
        <item x="11555"/>
        <item x="1499"/>
        <item x="6499"/>
        <item x="8212"/>
        <item x="4861"/>
        <item x="6500"/>
        <item x="11556"/>
        <item x="9866"/>
        <item x="3185"/>
        <item x="13264"/>
        <item x="4862"/>
        <item x="1500"/>
        <item x="3186"/>
        <item x="4863"/>
        <item x="6501"/>
        <item x="1501"/>
        <item x="13265"/>
        <item x="13266"/>
        <item x="13267"/>
        <item x="3187"/>
        <item x="11557"/>
        <item x="1502"/>
        <item x="8213"/>
        <item x="3188"/>
        <item x="8214"/>
        <item x="13268"/>
        <item x="6502"/>
        <item x="6472"/>
        <item x="6470"/>
        <item x="11537"/>
        <item x="1478"/>
        <item x="1479"/>
        <item x="3171"/>
        <item x="9835"/>
        <item x="13237"/>
        <item x="11538"/>
        <item x="13238"/>
        <item x="3172"/>
        <item x="6471"/>
        <item x="9836"/>
        <item x="8183"/>
        <item x="13239"/>
        <item x="9867"/>
        <item x="13269"/>
        <item x="1503"/>
        <item x="3189"/>
        <item x="11558"/>
        <item x="11559"/>
        <item x="4864"/>
        <item x="13270"/>
        <item x="3190"/>
        <item x="9868"/>
        <item x="4865"/>
        <item x="9869"/>
        <item x="1504"/>
        <item x="3191"/>
        <item x="9870"/>
        <item x="9871"/>
        <item x="3192"/>
        <item x="6503"/>
        <item x="11560"/>
        <item x="6504"/>
        <item x="1505"/>
        <item x="1506"/>
        <item x="3193"/>
        <item x="3194"/>
        <item x="3195"/>
        <item x="1507"/>
        <item x="1508"/>
        <item x="4866"/>
        <item x="6505"/>
        <item x="6506"/>
        <item x="1509"/>
        <item x="8215"/>
        <item x="4867"/>
        <item x="6507"/>
        <item x="3196"/>
        <item x="11561"/>
        <item x="13271"/>
        <item x="8216"/>
        <item x="8217"/>
        <item x="1510"/>
        <item x="11562"/>
        <item x="8218"/>
        <item x="4868"/>
        <item x="6508"/>
        <item x="6509"/>
        <item x="11563"/>
        <item x="13272"/>
        <item x="1511"/>
        <item x="3197"/>
        <item x="13273"/>
        <item x="3198"/>
        <item x="13274"/>
        <item x="13275"/>
        <item x="4869"/>
        <item x="8219"/>
        <item x="13276"/>
        <item x="4870"/>
        <item x="11564"/>
        <item x="9872"/>
        <item x="6510"/>
        <item x="1512"/>
        <item x="11565"/>
        <item x="1513"/>
        <item x="11566"/>
        <item x="11567"/>
        <item x="3199"/>
        <item x="3200"/>
        <item x="13277"/>
        <item x="1514"/>
        <item x="6511"/>
        <item x="3201"/>
        <item x="6512"/>
        <item x="8220"/>
        <item x="13278"/>
        <item x="8221"/>
        <item x="4871"/>
        <item x="1515"/>
        <item x="1516"/>
        <item x="6513"/>
        <item x="3202"/>
        <item x="4872"/>
        <item x="8222"/>
        <item x="1517"/>
        <item x="3203"/>
        <item x="13279"/>
        <item x="11568"/>
        <item x="13280"/>
        <item x="6514"/>
        <item x="11569"/>
        <item x="13281"/>
        <item x="4873"/>
        <item x="4874"/>
        <item x="6515"/>
        <item x="4875"/>
        <item x="11570"/>
        <item x="6516"/>
        <item x="1518"/>
        <item x="11571"/>
        <item x="6517"/>
        <item x="3204"/>
        <item x="4876"/>
        <item x="13282"/>
        <item x="11572"/>
        <item x="13283"/>
        <item x="3205"/>
        <item x="6518"/>
        <item x="8223"/>
        <item x="3206"/>
        <item x="11573"/>
        <item x="6519"/>
        <item x="9873"/>
        <item x="11574"/>
        <item x="3207"/>
        <item x="13284"/>
        <item x="4877"/>
        <item x="13285"/>
        <item x="13286"/>
        <item x="1519"/>
        <item x="8224"/>
        <item x="13287"/>
        <item x="1520"/>
        <item x="9874"/>
        <item x="8225"/>
        <item x="8226"/>
        <item x="11575"/>
        <item x="8227"/>
        <item x="3208"/>
        <item x="9875"/>
        <item x="3209"/>
        <item x="1521"/>
        <item x="3210"/>
        <item x="13288"/>
        <item x="3211"/>
        <item x="3212"/>
        <item x="6520"/>
        <item x="3213"/>
        <item x="3214"/>
        <item x="4878"/>
        <item x="6521"/>
        <item x="4879"/>
        <item x="13289"/>
        <item x="8228"/>
        <item x="13290"/>
        <item x="1522"/>
        <item x="11576"/>
        <item x="4880"/>
        <item x="13291"/>
        <item x="3215"/>
        <item x="3216"/>
        <item x="3217"/>
        <item x="4881"/>
        <item x="4882"/>
        <item x="3218"/>
        <item x="9876"/>
        <item x="1523"/>
        <item x="9877"/>
        <item x="1524"/>
        <item x="4884"/>
        <item x="3219"/>
        <item x="1525"/>
        <item x="1526"/>
        <item x="11577"/>
        <item x="3220"/>
        <item x="3221"/>
        <item x="13292"/>
        <item x="6522"/>
        <item x="11578"/>
        <item x="4885"/>
        <item x="9878"/>
        <item x="11579"/>
        <item x="8229"/>
        <item x="6523"/>
        <item x="9879"/>
        <item x="1527"/>
        <item x="1528"/>
        <item x="8230"/>
        <item x="11580"/>
        <item x="6524"/>
        <item x="11581"/>
        <item x="8231"/>
        <item x="4886"/>
        <item x="13293"/>
        <item x="1529"/>
        <item x="4887"/>
        <item x="3222"/>
        <item x="6525"/>
        <item x="4888"/>
        <item x="11582"/>
        <item x="11583"/>
        <item x="11584"/>
        <item x="8232"/>
        <item x="13294"/>
        <item x="6526"/>
        <item x="8233"/>
        <item x="6527"/>
        <item x="4889"/>
        <item x="11585"/>
        <item x="6528"/>
        <item x="11586"/>
        <item x="8234"/>
        <item x="8235"/>
        <item x="4890"/>
        <item x="13295"/>
        <item x="13296"/>
        <item x="11587"/>
        <item x="11588"/>
        <item x="6529"/>
        <item x="8236"/>
        <item x="3223"/>
        <item x="8237"/>
        <item x="9880"/>
        <item x="13297"/>
        <item x="9881"/>
        <item x="6530"/>
        <item x="4891"/>
        <item x="11589"/>
        <item x="6531"/>
        <item x="3224"/>
        <item x="9882"/>
        <item x="11590"/>
        <item x="6532"/>
        <item x="13298"/>
        <item x="4892"/>
        <item x="13299"/>
        <item x="8238"/>
        <item x="9883"/>
        <item x="11591"/>
        <item x="6533"/>
        <item x="6534"/>
        <item x="1530"/>
        <item x="4893"/>
        <item x="3225"/>
        <item x="6535"/>
        <item x="1531"/>
        <item x="13300"/>
        <item x="8239"/>
        <item x="1532"/>
        <item x="4894"/>
        <item x="3226"/>
        <item x="11592"/>
        <item x="8240"/>
        <item x="4895"/>
        <item x="11593"/>
        <item x="11594"/>
        <item x="3227"/>
        <item x="9884"/>
        <item x="6536"/>
        <item x="3228"/>
        <item x="4896"/>
        <item x="9885"/>
        <item x="13301"/>
        <item x="9886"/>
        <item x="3229"/>
        <item x="11595"/>
        <item x="11596"/>
        <item x="11597"/>
        <item x="3230"/>
        <item x="8241"/>
        <item x="13302"/>
        <item x="13303"/>
        <item x="9887"/>
        <item x="1533"/>
        <item x="4897"/>
        <item x="3231"/>
        <item x="13304"/>
        <item x="13305"/>
        <item x="4898"/>
        <item x="6537"/>
        <item x="9888"/>
        <item x="6538"/>
        <item x="6539"/>
        <item x="3232"/>
        <item x="9889"/>
        <item x="3233"/>
        <item x="1534"/>
        <item x="6540"/>
        <item x="9890"/>
        <item x="4899"/>
        <item x="4900"/>
        <item x="13306"/>
        <item x="6541"/>
        <item x="1535"/>
        <item x="1536"/>
        <item x="8242"/>
        <item x="9891"/>
        <item x="3234"/>
        <item x="13307"/>
        <item x="3235"/>
        <item x="13308"/>
        <item x="1537"/>
        <item x="11598"/>
        <item x="11599"/>
        <item x="9892"/>
        <item x="3236"/>
        <item x="4901"/>
        <item x="3237"/>
        <item x="11600"/>
        <item x="3238"/>
        <item x="6542"/>
        <item x="4902"/>
        <item x="6543"/>
        <item x="8243"/>
        <item x="4903"/>
        <item x="13309"/>
        <item x="4904"/>
        <item x="9893"/>
        <item x="4905"/>
        <item x="6544"/>
        <item x="4906"/>
        <item x="1538"/>
        <item x="6545"/>
        <item x="11601"/>
        <item x="11602"/>
        <item x="1539"/>
        <item x="8244"/>
        <item x="8245"/>
        <item x="9894"/>
        <item x="11603"/>
        <item x="6546"/>
        <item x="4907"/>
        <item x="4908"/>
        <item x="6547"/>
        <item x="8246"/>
        <item x="4909"/>
        <item x="9895"/>
        <item x="1540"/>
        <item x="8247"/>
        <item x="8248"/>
        <item x="3239"/>
        <item x="4910"/>
        <item x="3240"/>
        <item x="13310"/>
        <item x="4911"/>
        <item x="6548"/>
        <item x="3241"/>
        <item x="13311"/>
        <item x="8249"/>
        <item x="8250"/>
        <item x="13312"/>
        <item x="11604"/>
        <item x="9896"/>
        <item x="13313"/>
        <item x="11605"/>
        <item x="8251"/>
        <item x="9897"/>
        <item x="4912"/>
        <item x="3242"/>
        <item x="4913"/>
        <item x="9898"/>
        <item x="3243"/>
        <item x="1541"/>
        <item x="9899"/>
        <item x="11606"/>
        <item x="6549"/>
        <item x="3244"/>
        <item x="3245"/>
        <item x="13314"/>
        <item x="1542"/>
        <item x="11607"/>
        <item x="4914"/>
        <item x="6550"/>
        <item x="4915"/>
        <item x="11608"/>
        <item x="4916"/>
        <item x="3246"/>
        <item x="6551"/>
        <item x="13315"/>
        <item x="11609"/>
        <item x="8252"/>
        <item x="6552"/>
        <item x="13316"/>
        <item x="4917"/>
        <item x="8253"/>
        <item x="8254"/>
        <item x="8255"/>
        <item x="4918"/>
        <item x="3247"/>
        <item x="9900"/>
        <item x="4919"/>
        <item x="1543"/>
        <item x="4920"/>
        <item x="11610"/>
        <item x="3248"/>
        <item x="9901"/>
        <item x="9902"/>
        <item x="1544"/>
        <item x="4921"/>
        <item x="4922"/>
        <item x="8256"/>
        <item x="9903"/>
        <item x="9904"/>
        <item x="11611"/>
        <item x="3249"/>
        <item x="13317"/>
        <item x="13318"/>
        <item x="4923"/>
        <item x="13319"/>
        <item x="6553"/>
        <item x="8257"/>
        <item x="6554"/>
        <item x="8258"/>
        <item x="8259"/>
        <item x="6555"/>
        <item x="6556"/>
        <item x="6557"/>
        <item x="1545"/>
        <item x="11612"/>
        <item x="11613"/>
        <item x="11614"/>
        <item x="3250"/>
        <item x="8260"/>
        <item x="6558"/>
        <item x="13320"/>
        <item x="11615"/>
        <item x="6559"/>
        <item x="6560"/>
        <item x="8261"/>
        <item x="8262"/>
        <item x="1546"/>
        <item x="9905"/>
        <item x="9906"/>
        <item x="13321"/>
        <item x="4924"/>
        <item x="11616"/>
        <item x="9907"/>
        <item x="3251"/>
        <item x="6561"/>
        <item x="11617"/>
        <item x="6562"/>
        <item x="1547"/>
        <item x="9908"/>
        <item x="8263"/>
        <item x="13322"/>
        <item x="9909"/>
        <item x="13323"/>
        <item x="9910"/>
        <item x="8264"/>
        <item x="6563"/>
        <item x="8265"/>
        <item x="4925"/>
        <item x="3252"/>
        <item x="13324"/>
        <item x="1548"/>
        <item x="13325"/>
        <item x="4926"/>
        <item x="6564"/>
        <item x="9911"/>
        <item x="1549"/>
        <item x="1550"/>
        <item x="11618"/>
        <item x="1551"/>
        <item x="6565"/>
        <item x="4927"/>
        <item x="3253"/>
        <item x="11619"/>
        <item x="3254"/>
        <item x="3255"/>
        <item x="9912"/>
        <item x="8266"/>
        <item x="8267"/>
        <item x="11620"/>
        <item x="4928"/>
        <item x="3256"/>
        <item x="1552"/>
        <item x="11621"/>
        <item x="13326"/>
        <item x="6566"/>
        <item x="6567"/>
        <item x="8268"/>
        <item x="8269"/>
        <item x="13327"/>
        <item x="13328"/>
        <item x="4929"/>
        <item x="6568"/>
        <item x="13329"/>
        <item x="6569"/>
        <item x="9913"/>
        <item x="8270"/>
        <item x="3257"/>
        <item x="9914"/>
        <item x="13330"/>
        <item x="1553"/>
        <item x="1554"/>
        <item x="4930"/>
        <item x="6570"/>
        <item x="11622"/>
        <item x="6571"/>
        <item x="9915"/>
        <item x="1555"/>
        <item x="11623"/>
        <item x="9916"/>
        <item x="11624"/>
        <item x="3258"/>
        <item x="9917"/>
        <item x="13331"/>
        <item x="13332"/>
        <item x="8271"/>
        <item x="8272"/>
        <item x="6572"/>
        <item x="11625"/>
        <item x="13333"/>
        <item x="8273"/>
        <item x="13334"/>
        <item x="11626"/>
        <item x="8274"/>
        <item x="11627"/>
        <item x="13335"/>
        <item x="6573"/>
        <item x="11628"/>
        <item x="1556"/>
        <item x="1557"/>
        <item x="9918"/>
        <item x="9919"/>
        <item x="13336"/>
        <item x="4931"/>
        <item x="3259"/>
        <item x="1558"/>
        <item x="3260"/>
        <item x="11629"/>
        <item x="9920"/>
        <item x="11630"/>
        <item x="9921"/>
        <item x="1559"/>
        <item x="11631"/>
        <item x="4932"/>
        <item x="9922"/>
        <item x="11632"/>
        <item x="9923"/>
        <item x="9924"/>
        <item x="4933"/>
        <item x="11633"/>
        <item x="3261"/>
        <item x="9925"/>
        <item x="9926"/>
        <item x="6574"/>
        <item x="9927"/>
        <item x="4934"/>
        <item x="11634"/>
        <item x="8275"/>
        <item x="1560"/>
        <item x="13337"/>
        <item x="4935"/>
        <item x="4936"/>
        <item x="8276"/>
        <item x="11635"/>
        <item x="6575"/>
        <item x="3262"/>
        <item x="13338"/>
        <item x="3263"/>
        <item x="4937"/>
        <item x="13339"/>
        <item x="8277"/>
        <item x="11636"/>
        <item x="11637"/>
        <item x="6576"/>
        <item x="4938"/>
        <item x="1561"/>
        <item x="3264"/>
        <item x="13340"/>
        <item x="6577"/>
        <item x="4939"/>
        <item x="11638"/>
        <item x="3265"/>
        <item x="9928"/>
        <item x="6578"/>
        <item x="9929"/>
        <item x="1562"/>
        <item x="9930"/>
        <item x="6579"/>
        <item x="11639"/>
        <item x="6580"/>
        <item x="1563"/>
        <item x="8278"/>
        <item x="6581"/>
        <item x="6582"/>
        <item x="6583"/>
        <item x="4940"/>
        <item x="11640"/>
        <item x="9931"/>
        <item x="13341"/>
        <item x="11641"/>
        <item x="11642"/>
        <item x="13342"/>
        <item x="6584"/>
        <item x="11643"/>
        <item x="4941"/>
        <item x="11644"/>
        <item x="9932"/>
        <item x="11645"/>
        <item x="11646"/>
        <item x="3266"/>
        <item x="11647"/>
        <item x="1564"/>
        <item x="1565"/>
        <item x="3267"/>
        <item x="3268"/>
        <item x="8279"/>
        <item x="9933"/>
        <item x="13343"/>
        <item x="9934"/>
        <item x="8280"/>
        <item x="9935"/>
        <item x="1566"/>
        <item x="9936"/>
        <item x="9937"/>
        <item x="9938"/>
        <item x="9939"/>
        <item x="4942"/>
        <item x="9940"/>
        <item x="9941"/>
        <item x="1567"/>
        <item x="4943"/>
        <item x="11648"/>
        <item x="4944"/>
        <item x="1568"/>
        <item x="11649"/>
        <item x="11650"/>
        <item x="3269"/>
        <item x="6585"/>
        <item x="8281"/>
        <item x="3270"/>
        <item x="8282"/>
        <item x="3271"/>
        <item x="1569"/>
        <item x="1570"/>
        <item x="1571"/>
        <item x="1572"/>
        <item x="3272"/>
        <item x="13344"/>
        <item x="9942"/>
        <item x="9943"/>
        <item x="4945"/>
        <item x="8283"/>
        <item x="13345"/>
        <item x="3273"/>
        <item x="11651"/>
        <item x="11652"/>
        <item x="3274"/>
        <item x="8284"/>
        <item x="9944"/>
        <item x="11653"/>
        <item x="6586"/>
        <item x="11654"/>
        <item x="13346"/>
        <item x="13347"/>
        <item x="1573"/>
        <item x="4946"/>
        <item x="1574"/>
        <item x="6587"/>
        <item x="8285"/>
        <item x="11655"/>
        <item x="6588"/>
        <item x="13348"/>
        <item x="13349"/>
        <item x="9945"/>
        <item x="3275"/>
        <item x="8286"/>
        <item x="4947"/>
        <item x="1575"/>
        <item x="8287"/>
        <item x="9946"/>
        <item x="6589"/>
        <item x="4948"/>
        <item x="4949"/>
        <item x="1576"/>
        <item x="9947"/>
        <item x="3276"/>
        <item x="11656"/>
        <item x="1577"/>
        <item x="9948"/>
        <item x="6590"/>
        <item x="11657"/>
        <item x="6591"/>
        <item x="1578"/>
        <item x="11658"/>
        <item x="4950"/>
        <item x="8288"/>
        <item x="4951"/>
        <item x="6592"/>
        <item x="11659"/>
        <item x="4952"/>
        <item x="9949"/>
        <item x="6593"/>
        <item x="13350"/>
        <item x="3277"/>
        <item x="1579"/>
        <item x="1580"/>
        <item x="8289"/>
        <item x="4953"/>
        <item x="11660"/>
        <item x="9950"/>
        <item x="8290"/>
        <item x="8291"/>
        <item x="6594"/>
        <item x="13351"/>
        <item x="13352"/>
        <item x="8292"/>
        <item x="13353"/>
        <item x="11661"/>
        <item x="1581"/>
        <item x="1582"/>
        <item x="9951"/>
        <item x="1583"/>
        <item x="9952"/>
        <item x="9953"/>
        <item x="1584"/>
        <item x="8293"/>
        <item x="11662"/>
        <item x="4954"/>
        <item x="13354"/>
        <item x="1585"/>
        <item x="6595"/>
        <item x="4955"/>
        <item x="8294"/>
        <item x="8295"/>
        <item x="11663"/>
        <item x="11664"/>
        <item x="1586"/>
        <item x="13355"/>
        <item x="6596"/>
        <item x="4956"/>
        <item x="9954"/>
        <item x="13356"/>
        <item x="6597"/>
        <item x="11665"/>
        <item x="11666"/>
        <item x="9955"/>
        <item x="13357"/>
        <item x="3278"/>
        <item x="3279"/>
        <item x="4957"/>
        <item x="11667"/>
        <item x="4958"/>
        <item x="9956"/>
        <item x="9957"/>
        <item x="9958"/>
        <item x="3280"/>
        <item x="1587"/>
        <item x="9959"/>
        <item x="4959"/>
        <item x="6598"/>
        <item x="11668"/>
        <item x="8296"/>
        <item x="6599"/>
        <item x="9960"/>
        <item x="13358"/>
        <item x="9961"/>
        <item x="3281"/>
        <item x="4960"/>
        <item x="8297"/>
        <item x="1588"/>
        <item x="4961"/>
        <item x="13359"/>
        <item x="13360"/>
        <item x="6600"/>
        <item x="9962"/>
        <item x="3282"/>
        <item x="3283"/>
        <item x="6601"/>
        <item x="1589"/>
        <item x="3284"/>
        <item x="4962"/>
        <item x="11669"/>
        <item x="13361"/>
        <item x="3285"/>
        <item x="4963"/>
        <item x="3286"/>
        <item x="3287"/>
        <item x="1590"/>
        <item x="4964"/>
        <item x="11670"/>
        <item x="8298"/>
        <item x="13362"/>
        <item x="6602"/>
        <item x="4965"/>
        <item x="11671"/>
        <item x="8299"/>
        <item x="3288"/>
        <item x="11672"/>
        <item x="6603"/>
        <item x="9963"/>
        <item x="6604"/>
        <item x="1591"/>
        <item x="11673"/>
        <item x="3289"/>
        <item x="11674"/>
        <item x="9964"/>
        <item x="9965"/>
        <item x="6605"/>
        <item x="8300"/>
        <item x="1592"/>
        <item x="11675"/>
        <item x="13363"/>
        <item x="13364"/>
        <item x="3290"/>
        <item x="11676"/>
        <item x="13365"/>
        <item x="9966"/>
        <item x="3291"/>
        <item x="6606"/>
        <item x="8301"/>
        <item x="6607"/>
        <item x="1593"/>
        <item x="3292"/>
        <item x="4966"/>
        <item x="9967"/>
        <item x="9968"/>
        <item x="3293"/>
        <item x="3294"/>
        <item x="3295"/>
        <item x="9969"/>
        <item x="8302"/>
        <item x="9970"/>
        <item x="1594"/>
        <item x="4967"/>
        <item x="6608"/>
        <item x="1595"/>
        <item x="6609"/>
        <item x="8303"/>
        <item x="13366"/>
        <item x="6610"/>
        <item x="3296"/>
        <item x="1596"/>
        <item x="9971"/>
        <item x="1597"/>
        <item x="6611"/>
        <item x="4968"/>
        <item x="13367"/>
        <item x="11677"/>
        <item x="6612"/>
        <item x="4969"/>
        <item x="13368"/>
        <item x="4970"/>
        <item x="9972"/>
        <item x="1598"/>
        <item x="3297"/>
        <item x="3298"/>
        <item x="9973"/>
        <item x="9974"/>
        <item x="11678"/>
        <item x="11679"/>
        <item x="11680"/>
        <item x="13369"/>
        <item x="4971"/>
        <item x="9975"/>
        <item x="1599"/>
        <item x="9976"/>
        <item x="13370"/>
        <item x="13371"/>
        <item x="8304"/>
        <item x="11681"/>
        <item x="13372"/>
        <item x="4972"/>
        <item x="11682"/>
        <item x="1600"/>
        <item x="9977"/>
        <item x="13373"/>
        <item x="3299"/>
        <item x="9978"/>
        <item x="3300"/>
        <item x="1601"/>
        <item x="9979"/>
        <item x="11683"/>
        <item x="1602"/>
        <item x="13374"/>
        <item x="1603"/>
        <item x="8305"/>
        <item x="8306"/>
        <item x="8307"/>
        <item x="9980"/>
        <item x="9981"/>
        <item x="4973"/>
        <item x="11684"/>
        <item x="11685"/>
        <item x="1604"/>
        <item x="4974"/>
        <item x="4975"/>
        <item x="13375"/>
        <item x="8308"/>
        <item x="3301"/>
        <item x="4976"/>
        <item x="6613"/>
        <item x="6614"/>
        <item x="6615"/>
        <item x="6616"/>
        <item x="13376"/>
        <item x="6617"/>
        <item x="13377"/>
        <item x="6618"/>
        <item x="4977"/>
        <item x="9982"/>
        <item x="3302"/>
        <item x="13378"/>
        <item x="8309"/>
        <item x="9983"/>
        <item x="13379"/>
        <item x="11686"/>
        <item x="6619"/>
        <item x="13380"/>
        <item x="9984"/>
        <item x="3303"/>
        <item x="11687"/>
        <item x="9985"/>
        <item x="9986"/>
        <item x="3304"/>
        <item x="11688"/>
        <item x="1605"/>
        <item x="13381"/>
        <item x="1606"/>
        <item x="6620"/>
        <item x="4978"/>
        <item x="8310"/>
        <item x="8311"/>
        <item x="8312"/>
        <item x="13382"/>
        <item x="13383"/>
        <item x="4979"/>
        <item x="3305"/>
        <item x="1607"/>
        <item x="3306"/>
        <item x="4980"/>
        <item x="9987"/>
        <item x="6621"/>
        <item x="9988"/>
        <item x="11689"/>
        <item x="13384"/>
        <item x="3307"/>
        <item x="3308"/>
        <item x="9989"/>
        <item x="4981"/>
        <item x="3309"/>
        <item x="4982"/>
        <item x="11690"/>
        <item x="4983"/>
        <item x="11691"/>
        <item x="6622"/>
        <item x="8313"/>
        <item x="13385"/>
        <item x="8314"/>
        <item x="9990"/>
        <item x="6623"/>
        <item x="11692"/>
        <item x="8315"/>
        <item x="1608"/>
        <item x="11693"/>
        <item x="9991"/>
        <item x="8316"/>
        <item x="9992"/>
        <item x="6624"/>
        <item x="11694"/>
        <item x="4984"/>
        <item x="13386"/>
        <item x="6625"/>
        <item x="9993"/>
        <item x="1609"/>
        <item x="13387"/>
        <item x="3310"/>
        <item x="4985"/>
        <item x="6626"/>
        <item x="13388"/>
        <item x="6627"/>
        <item x="4986"/>
        <item x="11695"/>
        <item x="13389"/>
        <item x="8317"/>
        <item x="1610"/>
        <item x="3311"/>
        <item x="3312"/>
        <item x="1611"/>
        <item x="3313"/>
        <item x="1612"/>
        <item x="13390"/>
        <item x="6628"/>
        <item x="4987"/>
        <item x="13391"/>
        <item x="3314"/>
        <item x="13392"/>
        <item x="3315"/>
        <item x="9994"/>
        <item x="8318"/>
        <item x="13393"/>
        <item x="13394"/>
        <item x="4988"/>
        <item x="9995"/>
        <item x="6629"/>
        <item x="13395"/>
        <item x="3316"/>
        <item x="1613"/>
        <item x="8319"/>
        <item x="4989"/>
        <item x="8320"/>
        <item x="4990"/>
        <item x="6630"/>
        <item x="13396"/>
        <item x="11696"/>
        <item x="4991"/>
        <item x="9996"/>
        <item x="3317"/>
        <item x="4992"/>
        <item x="13397"/>
        <item x="1614"/>
        <item x="8321"/>
        <item x="13398"/>
        <item x="11697"/>
        <item x="13399"/>
        <item x="8322"/>
        <item x="4993"/>
        <item x="9997"/>
        <item x="1615"/>
        <item x="8323"/>
        <item x="9998"/>
        <item x="3318"/>
        <item x="11698"/>
        <item x="4994"/>
        <item x="13400"/>
        <item x="8324"/>
        <item x="1616"/>
        <item x="6631"/>
        <item x="9999"/>
        <item x="4995"/>
        <item x="6632"/>
        <item x="3319"/>
        <item x="11699"/>
        <item x="11700"/>
        <item x="10000"/>
        <item x="3320"/>
        <item x="11701"/>
        <item x="10001"/>
        <item x="11702"/>
        <item x="1617"/>
        <item x="8325"/>
        <item x="13401"/>
        <item x="13402"/>
        <item x="10002"/>
        <item x="13403"/>
        <item x="4996"/>
        <item x="10003"/>
        <item x="6633"/>
        <item x="6634"/>
        <item x="6635"/>
        <item x="3321"/>
        <item x="6636"/>
        <item x="3322"/>
        <item x="4997"/>
        <item x="6637"/>
        <item x="3323"/>
        <item x="6638"/>
        <item x="4998"/>
        <item x="1618"/>
        <item x="1619"/>
        <item x="8326"/>
        <item x="1620"/>
        <item x="10004"/>
        <item x="3324"/>
        <item x="11703"/>
        <item x="8327"/>
        <item x="8328"/>
        <item x="10005"/>
        <item x="13404"/>
        <item x="3325"/>
        <item x="8329"/>
        <item x="10006"/>
        <item x="3326"/>
        <item x="6639"/>
        <item x="10007"/>
        <item x="8330"/>
        <item x="1621"/>
        <item x="10008"/>
        <item x="6640"/>
        <item x="6641"/>
        <item x="13405"/>
        <item x="11704"/>
        <item x="4999"/>
        <item x="13406"/>
        <item x="5000"/>
        <item x="3327"/>
        <item x="1622"/>
        <item x="5001"/>
        <item x="11705"/>
        <item x="13407"/>
        <item x="5002"/>
        <item x="11706"/>
        <item x="1623"/>
        <item x="8331"/>
        <item x="13408"/>
        <item x="1624"/>
        <item x="6642"/>
        <item x="11707"/>
        <item x="13409"/>
        <item x="5003"/>
        <item x="3328"/>
        <item x="1625"/>
        <item x="10009"/>
        <item x="10010"/>
        <item x="8332"/>
        <item x="6643"/>
        <item x="6644"/>
        <item x="5004"/>
        <item x="8333"/>
        <item x="11708"/>
        <item x="10011"/>
        <item x="8334"/>
        <item x="5005"/>
        <item x="13410"/>
        <item x="11709"/>
        <item x="8335"/>
        <item x="13411"/>
        <item x="8336"/>
        <item x="6645"/>
        <item x="6646"/>
        <item x="10012"/>
        <item x="6647"/>
        <item x="1626"/>
        <item x="11710"/>
        <item x="1627"/>
        <item x="10013"/>
        <item x="6648"/>
        <item x="13412"/>
        <item x="13413"/>
        <item x="11711"/>
        <item x="1628"/>
        <item x="13414"/>
        <item x="6649"/>
        <item x="11712"/>
        <item x="10014"/>
        <item x="6650"/>
        <item x="5006"/>
        <item x="8337"/>
        <item x="11713"/>
        <item x="1629"/>
        <item x="13415"/>
        <item x="13416"/>
        <item x="6651"/>
        <item x="1630"/>
        <item x="11714"/>
        <item x="13417"/>
        <item x="8338"/>
        <item x="3329"/>
        <item x="6652"/>
        <item x="8339"/>
        <item x="8340"/>
        <item x="1631"/>
        <item x="3330"/>
        <item x="13418"/>
        <item x="13419"/>
        <item x="1632"/>
        <item x="10015"/>
        <item x="6653"/>
        <item x="11715"/>
        <item x="1633"/>
        <item x="11716"/>
        <item x="3331"/>
        <item x="8341"/>
        <item x="11717"/>
        <item x="1634"/>
        <item x="8342"/>
        <item x="3332"/>
        <item x="10016"/>
        <item t="default"/>
      </items>
    </pivotField>
    <pivotField showAll="0"/>
    <pivotField showAll="0"/>
    <pivotField showAll="0"/>
    <pivotField showAll="0"/>
    <pivotField showAll="0"/>
    <pivotField showAll="0"/>
    <pivotField showAll="0"/>
    <pivotField showAll="0"/>
    <pivotField numFmtId="3" showAll="0"/>
    <pivotField dataField="1" showAll="0"/>
    <pivotField showAll="0"/>
    <pivotField showAll="0"/>
    <pivotField showAll="0"/>
    <pivotField showAll="0"/>
    <pivotField showAll="0"/>
  </pivotFields>
  <rowFields count="1">
    <field x="0"/>
  </rowFields>
  <rowItems count="134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x v="12393"/>
    </i>
    <i>
      <x v="12394"/>
    </i>
    <i>
      <x v="12395"/>
    </i>
    <i>
      <x v="12396"/>
    </i>
    <i>
      <x v="12397"/>
    </i>
    <i>
      <x v="12398"/>
    </i>
    <i>
      <x v="12399"/>
    </i>
    <i>
      <x v="12400"/>
    </i>
    <i>
      <x v="12401"/>
    </i>
    <i>
      <x v="12402"/>
    </i>
    <i>
      <x v="12403"/>
    </i>
    <i>
      <x v="12404"/>
    </i>
    <i>
      <x v="12405"/>
    </i>
    <i>
      <x v="12406"/>
    </i>
    <i>
      <x v="12407"/>
    </i>
    <i>
      <x v="12408"/>
    </i>
    <i>
      <x v="12409"/>
    </i>
    <i>
      <x v="12410"/>
    </i>
    <i>
      <x v="12411"/>
    </i>
    <i>
      <x v="12412"/>
    </i>
    <i>
      <x v="12413"/>
    </i>
    <i>
      <x v="12414"/>
    </i>
    <i>
      <x v="12415"/>
    </i>
    <i>
      <x v="12416"/>
    </i>
    <i>
      <x v="12417"/>
    </i>
    <i>
      <x v="12418"/>
    </i>
    <i>
      <x v="12419"/>
    </i>
    <i>
      <x v="12420"/>
    </i>
    <i>
      <x v="12421"/>
    </i>
    <i>
      <x v="12422"/>
    </i>
    <i>
      <x v="12423"/>
    </i>
    <i>
      <x v="12424"/>
    </i>
    <i>
      <x v="12425"/>
    </i>
    <i>
      <x v="12426"/>
    </i>
    <i>
      <x v="12427"/>
    </i>
    <i>
      <x v="12428"/>
    </i>
    <i>
      <x v="12429"/>
    </i>
    <i>
      <x v="12430"/>
    </i>
    <i>
      <x v="12431"/>
    </i>
    <i>
      <x v="12432"/>
    </i>
    <i>
      <x v="12433"/>
    </i>
    <i>
      <x v="12434"/>
    </i>
    <i>
      <x v="12435"/>
    </i>
    <i>
      <x v="12436"/>
    </i>
    <i>
      <x v="12437"/>
    </i>
    <i>
      <x v="12438"/>
    </i>
    <i>
      <x v="12439"/>
    </i>
    <i>
      <x v="12440"/>
    </i>
    <i>
      <x v="12441"/>
    </i>
    <i>
      <x v="12442"/>
    </i>
    <i>
      <x v="12443"/>
    </i>
    <i>
      <x v="12444"/>
    </i>
    <i>
      <x v="12445"/>
    </i>
    <i>
      <x v="12446"/>
    </i>
    <i>
      <x v="12447"/>
    </i>
    <i>
      <x v="12448"/>
    </i>
    <i>
      <x v="12449"/>
    </i>
    <i>
      <x v="12450"/>
    </i>
    <i>
      <x v="12451"/>
    </i>
    <i>
      <x v="12452"/>
    </i>
    <i>
      <x v="12453"/>
    </i>
    <i>
      <x v="12454"/>
    </i>
    <i>
      <x v="12455"/>
    </i>
    <i>
      <x v="12456"/>
    </i>
    <i>
      <x v="12457"/>
    </i>
    <i>
      <x v="12458"/>
    </i>
    <i>
      <x v="12459"/>
    </i>
    <i>
      <x v="12460"/>
    </i>
    <i>
      <x v="12461"/>
    </i>
    <i>
      <x v="12462"/>
    </i>
    <i>
      <x v="12463"/>
    </i>
    <i>
      <x v="12464"/>
    </i>
    <i>
      <x v="12465"/>
    </i>
    <i>
      <x v="12466"/>
    </i>
    <i>
      <x v="12467"/>
    </i>
    <i>
      <x v="12468"/>
    </i>
    <i>
      <x v="12469"/>
    </i>
    <i>
      <x v="12470"/>
    </i>
    <i>
      <x v="12471"/>
    </i>
    <i>
      <x v="12472"/>
    </i>
    <i>
      <x v="12473"/>
    </i>
    <i>
      <x v="12474"/>
    </i>
    <i>
      <x v="12475"/>
    </i>
    <i>
      <x v="12476"/>
    </i>
    <i>
      <x v="12477"/>
    </i>
    <i>
      <x v="12478"/>
    </i>
    <i>
      <x v="12479"/>
    </i>
    <i>
      <x v="12480"/>
    </i>
    <i>
      <x v="12481"/>
    </i>
    <i>
      <x v="12482"/>
    </i>
    <i>
      <x v="12483"/>
    </i>
    <i>
      <x v="12484"/>
    </i>
    <i>
      <x v="12485"/>
    </i>
    <i>
      <x v="12486"/>
    </i>
    <i>
      <x v="12487"/>
    </i>
    <i>
      <x v="12488"/>
    </i>
    <i>
      <x v="12489"/>
    </i>
    <i>
      <x v="12490"/>
    </i>
    <i>
      <x v="12491"/>
    </i>
    <i>
      <x v="12492"/>
    </i>
    <i>
      <x v="12493"/>
    </i>
    <i>
      <x v="12494"/>
    </i>
    <i>
      <x v="12495"/>
    </i>
    <i>
      <x v="12496"/>
    </i>
    <i>
      <x v="12497"/>
    </i>
    <i>
      <x v="12498"/>
    </i>
    <i>
      <x v="12499"/>
    </i>
    <i>
      <x v="12500"/>
    </i>
    <i>
      <x v="12501"/>
    </i>
    <i>
      <x v="12502"/>
    </i>
    <i>
      <x v="12503"/>
    </i>
    <i>
      <x v="12504"/>
    </i>
    <i>
      <x v="12505"/>
    </i>
    <i>
      <x v="12506"/>
    </i>
    <i>
      <x v="12507"/>
    </i>
    <i>
      <x v="12508"/>
    </i>
    <i>
      <x v="12509"/>
    </i>
    <i>
      <x v="12510"/>
    </i>
    <i>
      <x v="12511"/>
    </i>
    <i>
      <x v="12512"/>
    </i>
    <i>
      <x v="12513"/>
    </i>
    <i>
      <x v="12514"/>
    </i>
    <i>
      <x v="12515"/>
    </i>
    <i>
      <x v="12516"/>
    </i>
    <i>
      <x v="12517"/>
    </i>
    <i>
      <x v="12518"/>
    </i>
    <i>
      <x v="12519"/>
    </i>
    <i>
      <x v="12520"/>
    </i>
    <i>
      <x v="12521"/>
    </i>
    <i>
      <x v="12522"/>
    </i>
    <i>
      <x v="12523"/>
    </i>
    <i>
      <x v="12524"/>
    </i>
    <i>
      <x v="12525"/>
    </i>
    <i>
      <x v="12526"/>
    </i>
    <i>
      <x v="12527"/>
    </i>
    <i>
      <x v="12528"/>
    </i>
    <i>
      <x v="12529"/>
    </i>
    <i>
      <x v="12530"/>
    </i>
    <i>
      <x v="12531"/>
    </i>
    <i>
      <x v="12532"/>
    </i>
    <i>
      <x v="12533"/>
    </i>
    <i>
      <x v="12534"/>
    </i>
    <i>
      <x v="12535"/>
    </i>
    <i>
      <x v="12536"/>
    </i>
    <i>
      <x v="12537"/>
    </i>
    <i>
      <x v="12538"/>
    </i>
    <i>
      <x v="12539"/>
    </i>
    <i>
      <x v="12540"/>
    </i>
    <i>
      <x v="12541"/>
    </i>
    <i>
      <x v="12542"/>
    </i>
    <i>
      <x v="12543"/>
    </i>
    <i>
      <x v="12544"/>
    </i>
    <i>
      <x v="12545"/>
    </i>
    <i>
      <x v="12546"/>
    </i>
    <i>
      <x v="12547"/>
    </i>
    <i>
      <x v="12548"/>
    </i>
    <i>
      <x v="12549"/>
    </i>
    <i>
      <x v="12550"/>
    </i>
    <i>
      <x v="12551"/>
    </i>
    <i>
      <x v="12552"/>
    </i>
    <i>
      <x v="12553"/>
    </i>
    <i>
      <x v="12554"/>
    </i>
    <i>
      <x v="12555"/>
    </i>
    <i>
      <x v="12556"/>
    </i>
    <i>
      <x v="12557"/>
    </i>
    <i>
      <x v="12558"/>
    </i>
    <i>
      <x v="12559"/>
    </i>
    <i>
      <x v="12560"/>
    </i>
    <i>
      <x v="12561"/>
    </i>
    <i>
      <x v="12562"/>
    </i>
    <i>
      <x v="12563"/>
    </i>
    <i>
      <x v="12564"/>
    </i>
    <i>
      <x v="12565"/>
    </i>
    <i>
      <x v="12566"/>
    </i>
    <i>
      <x v="12567"/>
    </i>
    <i>
      <x v="12568"/>
    </i>
    <i>
      <x v="12569"/>
    </i>
    <i>
      <x v="12570"/>
    </i>
    <i>
      <x v="12571"/>
    </i>
    <i>
      <x v="12572"/>
    </i>
    <i>
      <x v="12573"/>
    </i>
    <i>
      <x v="12574"/>
    </i>
    <i>
      <x v="12575"/>
    </i>
    <i>
      <x v="12576"/>
    </i>
    <i>
      <x v="12577"/>
    </i>
    <i>
      <x v="12578"/>
    </i>
    <i>
      <x v="12579"/>
    </i>
    <i>
      <x v="12580"/>
    </i>
    <i>
      <x v="12581"/>
    </i>
    <i>
      <x v="12582"/>
    </i>
    <i>
      <x v="12583"/>
    </i>
    <i>
      <x v="12584"/>
    </i>
    <i>
      <x v="12585"/>
    </i>
    <i>
      <x v="12586"/>
    </i>
    <i>
      <x v="12587"/>
    </i>
    <i>
      <x v="12588"/>
    </i>
    <i>
      <x v="12589"/>
    </i>
    <i>
      <x v="12590"/>
    </i>
    <i>
      <x v="12591"/>
    </i>
    <i>
      <x v="12592"/>
    </i>
    <i>
      <x v="12593"/>
    </i>
    <i>
      <x v="12594"/>
    </i>
    <i>
      <x v="12595"/>
    </i>
    <i>
      <x v="12596"/>
    </i>
    <i>
      <x v="12597"/>
    </i>
    <i>
      <x v="12598"/>
    </i>
    <i>
      <x v="12599"/>
    </i>
    <i>
      <x v="12600"/>
    </i>
    <i>
      <x v="12601"/>
    </i>
    <i>
      <x v="12602"/>
    </i>
    <i>
      <x v="12603"/>
    </i>
    <i>
      <x v="12604"/>
    </i>
    <i>
      <x v="12605"/>
    </i>
    <i>
      <x v="12606"/>
    </i>
    <i>
      <x v="12607"/>
    </i>
    <i>
      <x v="12608"/>
    </i>
    <i>
      <x v="12609"/>
    </i>
    <i>
      <x v="12610"/>
    </i>
    <i>
      <x v="12611"/>
    </i>
    <i>
      <x v="12612"/>
    </i>
    <i>
      <x v="12613"/>
    </i>
    <i>
      <x v="12614"/>
    </i>
    <i>
      <x v="12615"/>
    </i>
    <i>
      <x v="12616"/>
    </i>
    <i>
      <x v="12617"/>
    </i>
    <i>
      <x v="12618"/>
    </i>
    <i>
      <x v="12619"/>
    </i>
    <i>
      <x v="12620"/>
    </i>
    <i>
      <x v="12621"/>
    </i>
    <i>
      <x v="12622"/>
    </i>
    <i>
      <x v="12623"/>
    </i>
    <i>
      <x v="12624"/>
    </i>
    <i>
      <x v="12625"/>
    </i>
    <i>
      <x v="12626"/>
    </i>
    <i>
      <x v="12627"/>
    </i>
    <i>
      <x v="12628"/>
    </i>
    <i>
      <x v="12629"/>
    </i>
    <i>
      <x v="12630"/>
    </i>
    <i>
      <x v="12631"/>
    </i>
    <i>
      <x v="12632"/>
    </i>
    <i>
      <x v="12633"/>
    </i>
    <i>
      <x v="12634"/>
    </i>
    <i>
      <x v="12635"/>
    </i>
    <i>
      <x v="12636"/>
    </i>
    <i>
      <x v="12637"/>
    </i>
    <i>
      <x v="12638"/>
    </i>
    <i>
      <x v="12639"/>
    </i>
    <i>
      <x v="12640"/>
    </i>
    <i>
      <x v="12641"/>
    </i>
    <i>
      <x v="12642"/>
    </i>
    <i>
      <x v="12643"/>
    </i>
    <i>
      <x v="12644"/>
    </i>
    <i>
      <x v="12645"/>
    </i>
    <i>
      <x v="12646"/>
    </i>
    <i>
      <x v="12647"/>
    </i>
    <i>
      <x v="12648"/>
    </i>
    <i>
      <x v="12649"/>
    </i>
    <i>
      <x v="12650"/>
    </i>
    <i>
      <x v="12651"/>
    </i>
    <i>
      <x v="12652"/>
    </i>
    <i>
      <x v="12653"/>
    </i>
    <i>
      <x v="12654"/>
    </i>
    <i>
      <x v="12655"/>
    </i>
    <i>
      <x v="12656"/>
    </i>
    <i>
      <x v="12657"/>
    </i>
    <i>
      <x v="12658"/>
    </i>
    <i>
      <x v="12659"/>
    </i>
    <i>
      <x v="12660"/>
    </i>
    <i>
      <x v="12661"/>
    </i>
    <i>
      <x v="12662"/>
    </i>
    <i>
      <x v="12663"/>
    </i>
    <i>
      <x v="12664"/>
    </i>
    <i>
      <x v="12665"/>
    </i>
    <i>
      <x v="12666"/>
    </i>
    <i>
      <x v="12667"/>
    </i>
    <i>
      <x v="12668"/>
    </i>
    <i>
      <x v="12669"/>
    </i>
    <i>
      <x v="12670"/>
    </i>
    <i>
      <x v="12671"/>
    </i>
    <i>
      <x v="12672"/>
    </i>
    <i>
      <x v="12673"/>
    </i>
    <i>
      <x v="12674"/>
    </i>
    <i>
      <x v="12675"/>
    </i>
    <i>
      <x v="12676"/>
    </i>
    <i>
      <x v="12677"/>
    </i>
    <i>
      <x v="12678"/>
    </i>
    <i>
      <x v="12679"/>
    </i>
    <i>
      <x v="12680"/>
    </i>
    <i>
      <x v="12681"/>
    </i>
    <i>
      <x v="12682"/>
    </i>
    <i>
      <x v="12683"/>
    </i>
    <i>
      <x v="12684"/>
    </i>
    <i>
      <x v="12685"/>
    </i>
    <i>
      <x v="12686"/>
    </i>
    <i>
      <x v="12687"/>
    </i>
    <i>
      <x v="12688"/>
    </i>
    <i>
      <x v="12689"/>
    </i>
    <i>
      <x v="12690"/>
    </i>
    <i>
      <x v="12691"/>
    </i>
    <i>
      <x v="12692"/>
    </i>
    <i>
      <x v="12693"/>
    </i>
    <i>
      <x v="12694"/>
    </i>
    <i>
      <x v="12695"/>
    </i>
    <i>
      <x v="12696"/>
    </i>
    <i>
      <x v="12697"/>
    </i>
    <i>
      <x v="12698"/>
    </i>
    <i>
      <x v="12699"/>
    </i>
    <i>
      <x v="12700"/>
    </i>
    <i>
      <x v="12701"/>
    </i>
    <i>
      <x v="12702"/>
    </i>
    <i>
      <x v="12703"/>
    </i>
    <i>
      <x v="12704"/>
    </i>
    <i>
      <x v="12705"/>
    </i>
    <i>
      <x v="12706"/>
    </i>
    <i>
      <x v="12707"/>
    </i>
    <i>
      <x v="12708"/>
    </i>
    <i>
      <x v="12709"/>
    </i>
    <i>
      <x v="12710"/>
    </i>
    <i>
      <x v="12711"/>
    </i>
    <i>
      <x v="12712"/>
    </i>
    <i>
      <x v="12713"/>
    </i>
    <i>
      <x v="12714"/>
    </i>
    <i>
      <x v="12715"/>
    </i>
    <i>
      <x v="12716"/>
    </i>
    <i>
      <x v="12717"/>
    </i>
    <i>
      <x v="12718"/>
    </i>
    <i>
      <x v="12719"/>
    </i>
    <i>
      <x v="12720"/>
    </i>
    <i>
      <x v="12721"/>
    </i>
    <i>
      <x v="12722"/>
    </i>
    <i>
      <x v="12723"/>
    </i>
    <i>
      <x v="12724"/>
    </i>
    <i>
      <x v="12725"/>
    </i>
    <i>
      <x v="12726"/>
    </i>
    <i>
      <x v="12727"/>
    </i>
    <i>
      <x v="12728"/>
    </i>
    <i>
      <x v="12729"/>
    </i>
    <i>
      <x v="12730"/>
    </i>
    <i>
      <x v="12731"/>
    </i>
    <i>
      <x v="12732"/>
    </i>
    <i>
      <x v="12733"/>
    </i>
    <i>
      <x v="12734"/>
    </i>
    <i>
      <x v="12735"/>
    </i>
    <i>
      <x v="12736"/>
    </i>
    <i>
      <x v="12737"/>
    </i>
    <i>
      <x v="12738"/>
    </i>
    <i>
      <x v="12739"/>
    </i>
    <i>
      <x v="12740"/>
    </i>
    <i>
      <x v="12741"/>
    </i>
    <i>
      <x v="12742"/>
    </i>
    <i>
      <x v="12743"/>
    </i>
    <i>
      <x v="12744"/>
    </i>
    <i>
      <x v="12745"/>
    </i>
    <i>
      <x v="12746"/>
    </i>
    <i>
      <x v="12747"/>
    </i>
    <i>
      <x v="12748"/>
    </i>
    <i>
      <x v="12749"/>
    </i>
    <i>
      <x v="12750"/>
    </i>
    <i>
      <x v="12751"/>
    </i>
    <i>
      <x v="12752"/>
    </i>
    <i>
      <x v="12753"/>
    </i>
    <i>
      <x v="12754"/>
    </i>
    <i>
      <x v="12755"/>
    </i>
    <i>
      <x v="12756"/>
    </i>
    <i>
      <x v="12757"/>
    </i>
    <i>
      <x v="12758"/>
    </i>
    <i>
      <x v="12759"/>
    </i>
    <i>
      <x v="12760"/>
    </i>
    <i>
      <x v="12761"/>
    </i>
    <i>
      <x v="12762"/>
    </i>
    <i>
      <x v="12763"/>
    </i>
    <i>
      <x v="12764"/>
    </i>
    <i>
      <x v="12765"/>
    </i>
    <i>
      <x v="12766"/>
    </i>
    <i>
      <x v="12767"/>
    </i>
    <i>
      <x v="12768"/>
    </i>
    <i>
      <x v="12769"/>
    </i>
    <i>
      <x v="12770"/>
    </i>
    <i>
      <x v="12771"/>
    </i>
    <i>
      <x v="12772"/>
    </i>
    <i>
      <x v="12773"/>
    </i>
    <i>
      <x v="12774"/>
    </i>
    <i>
      <x v="12775"/>
    </i>
    <i>
      <x v="12776"/>
    </i>
    <i>
      <x v="12777"/>
    </i>
    <i>
      <x v="12778"/>
    </i>
    <i>
      <x v="12779"/>
    </i>
    <i>
      <x v="12780"/>
    </i>
    <i>
      <x v="12781"/>
    </i>
    <i>
      <x v="12782"/>
    </i>
    <i>
      <x v="12783"/>
    </i>
    <i>
      <x v="12784"/>
    </i>
    <i>
      <x v="12785"/>
    </i>
    <i>
      <x v="12786"/>
    </i>
    <i>
      <x v="12787"/>
    </i>
    <i>
      <x v="12788"/>
    </i>
    <i>
      <x v="12789"/>
    </i>
    <i>
      <x v="12790"/>
    </i>
    <i>
      <x v="12791"/>
    </i>
    <i>
      <x v="12792"/>
    </i>
    <i>
      <x v="12793"/>
    </i>
    <i>
      <x v="12794"/>
    </i>
    <i>
      <x v="12795"/>
    </i>
    <i>
      <x v="12796"/>
    </i>
    <i>
      <x v="12797"/>
    </i>
    <i>
      <x v="12798"/>
    </i>
    <i>
      <x v="12799"/>
    </i>
    <i>
      <x v="12800"/>
    </i>
    <i>
      <x v="12801"/>
    </i>
    <i>
      <x v="12802"/>
    </i>
    <i>
      <x v="12803"/>
    </i>
    <i>
      <x v="12804"/>
    </i>
    <i>
      <x v="12805"/>
    </i>
    <i>
      <x v="12806"/>
    </i>
    <i>
      <x v="12807"/>
    </i>
    <i>
      <x v="12808"/>
    </i>
    <i>
      <x v="12809"/>
    </i>
    <i>
      <x v="12810"/>
    </i>
    <i>
      <x v="12811"/>
    </i>
    <i>
      <x v="12812"/>
    </i>
    <i>
      <x v="12813"/>
    </i>
    <i>
      <x v="12814"/>
    </i>
    <i>
      <x v="12815"/>
    </i>
    <i>
      <x v="12816"/>
    </i>
    <i>
      <x v="12817"/>
    </i>
    <i>
      <x v="12818"/>
    </i>
    <i>
      <x v="12819"/>
    </i>
    <i>
      <x v="12820"/>
    </i>
    <i>
      <x v="12821"/>
    </i>
    <i>
      <x v="12822"/>
    </i>
    <i>
      <x v="12823"/>
    </i>
    <i>
      <x v="12824"/>
    </i>
    <i>
      <x v="12825"/>
    </i>
    <i>
      <x v="12826"/>
    </i>
    <i>
      <x v="12827"/>
    </i>
    <i>
      <x v="12828"/>
    </i>
    <i>
      <x v="12829"/>
    </i>
    <i>
      <x v="12830"/>
    </i>
    <i>
      <x v="12831"/>
    </i>
    <i>
      <x v="12832"/>
    </i>
    <i>
      <x v="12833"/>
    </i>
    <i>
      <x v="12834"/>
    </i>
    <i>
      <x v="12835"/>
    </i>
    <i>
      <x v="12836"/>
    </i>
    <i>
      <x v="12837"/>
    </i>
    <i>
      <x v="12838"/>
    </i>
    <i>
      <x v="12839"/>
    </i>
    <i>
      <x v="12840"/>
    </i>
    <i>
      <x v="12841"/>
    </i>
    <i>
      <x v="12842"/>
    </i>
    <i>
      <x v="12843"/>
    </i>
    <i>
      <x v="12844"/>
    </i>
    <i>
      <x v="12845"/>
    </i>
    <i>
      <x v="12846"/>
    </i>
    <i>
      <x v="12847"/>
    </i>
    <i>
      <x v="12848"/>
    </i>
    <i>
      <x v="12849"/>
    </i>
    <i>
      <x v="12850"/>
    </i>
    <i>
      <x v="12851"/>
    </i>
    <i>
      <x v="12852"/>
    </i>
    <i>
      <x v="12853"/>
    </i>
    <i>
      <x v="12854"/>
    </i>
    <i>
      <x v="12855"/>
    </i>
    <i>
      <x v="12856"/>
    </i>
    <i>
      <x v="12857"/>
    </i>
    <i>
      <x v="12858"/>
    </i>
    <i>
      <x v="12859"/>
    </i>
    <i>
      <x v="12860"/>
    </i>
    <i>
      <x v="12861"/>
    </i>
    <i>
      <x v="12862"/>
    </i>
    <i>
      <x v="12863"/>
    </i>
    <i>
      <x v="12864"/>
    </i>
    <i>
      <x v="12865"/>
    </i>
    <i>
      <x v="12866"/>
    </i>
    <i>
      <x v="12867"/>
    </i>
    <i>
      <x v="12868"/>
    </i>
    <i>
      <x v="12869"/>
    </i>
    <i>
      <x v="12870"/>
    </i>
    <i>
      <x v="12871"/>
    </i>
    <i>
      <x v="12872"/>
    </i>
    <i>
      <x v="12873"/>
    </i>
    <i>
      <x v="12874"/>
    </i>
    <i>
      <x v="12875"/>
    </i>
    <i>
      <x v="12876"/>
    </i>
    <i>
      <x v="12877"/>
    </i>
    <i>
      <x v="12878"/>
    </i>
    <i>
      <x v="12879"/>
    </i>
    <i>
      <x v="12880"/>
    </i>
    <i>
      <x v="12881"/>
    </i>
    <i>
      <x v="12882"/>
    </i>
    <i>
      <x v="12883"/>
    </i>
    <i>
      <x v="12884"/>
    </i>
    <i>
      <x v="12885"/>
    </i>
    <i>
      <x v="12886"/>
    </i>
    <i>
      <x v="12887"/>
    </i>
    <i>
      <x v="12888"/>
    </i>
    <i>
      <x v="12889"/>
    </i>
    <i>
      <x v="12890"/>
    </i>
    <i>
      <x v="12891"/>
    </i>
    <i>
      <x v="12892"/>
    </i>
    <i>
      <x v="12893"/>
    </i>
    <i>
      <x v="12894"/>
    </i>
    <i>
      <x v="12895"/>
    </i>
    <i>
      <x v="12896"/>
    </i>
    <i>
      <x v="12897"/>
    </i>
    <i>
      <x v="12898"/>
    </i>
    <i>
      <x v="12899"/>
    </i>
    <i>
      <x v="12900"/>
    </i>
    <i>
      <x v="12901"/>
    </i>
    <i>
      <x v="12902"/>
    </i>
    <i>
      <x v="12903"/>
    </i>
    <i>
      <x v="12904"/>
    </i>
    <i>
      <x v="12905"/>
    </i>
    <i>
      <x v="12906"/>
    </i>
    <i>
      <x v="12907"/>
    </i>
    <i>
      <x v="12908"/>
    </i>
    <i>
      <x v="12909"/>
    </i>
    <i>
      <x v="12910"/>
    </i>
    <i>
      <x v="12911"/>
    </i>
    <i>
      <x v="12912"/>
    </i>
    <i>
      <x v="12913"/>
    </i>
    <i>
      <x v="12914"/>
    </i>
    <i>
      <x v="12915"/>
    </i>
    <i>
      <x v="12916"/>
    </i>
    <i>
      <x v="12917"/>
    </i>
    <i>
      <x v="12918"/>
    </i>
    <i>
      <x v="12919"/>
    </i>
    <i>
      <x v="12920"/>
    </i>
    <i>
      <x v="12921"/>
    </i>
    <i>
      <x v="12922"/>
    </i>
    <i>
      <x v="12923"/>
    </i>
    <i>
      <x v="12924"/>
    </i>
    <i>
      <x v="12925"/>
    </i>
    <i>
      <x v="12926"/>
    </i>
    <i>
      <x v="12927"/>
    </i>
    <i>
      <x v="12928"/>
    </i>
    <i>
      <x v="12929"/>
    </i>
    <i>
      <x v="12930"/>
    </i>
    <i>
      <x v="12931"/>
    </i>
    <i>
      <x v="12932"/>
    </i>
    <i>
      <x v="12933"/>
    </i>
    <i>
      <x v="12934"/>
    </i>
    <i>
      <x v="12935"/>
    </i>
    <i>
      <x v="12936"/>
    </i>
    <i>
      <x v="12937"/>
    </i>
    <i>
      <x v="12938"/>
    </i>
    <i>
      <x v="12939"/>
    </i>
    <i>
      <x v="12940"/>
    </i>
    <i>
      <x v="12941"/>
    </i>
    <i>
      <x v="12942"/>
    </i>
    <i>
      <x v="12943"/>
    </i>
    <i>
      <x v="12944"/>
    </i>
    <i>
      <x v="12945"/>
    </i>
    <i>
      <x v="12946"/>
    </i>
    <i>
      <x v="12947"/>
    </i>
    <i>
      <x v="12948"/>
    </i>
    <i>
      <x v="12949"/>
    </i>
    <i>
      <x v="12950"/>
    </i>
    <i>
      <x v="12951"/>
    </i>
    <i>
      <x v="12952"/>
    </i>
    <i>
      <x v="12953"/>
    </i>
    <i>
      <x v="12954"/>
    </i>
    <i>
      <x v="12955"/>
    </i>
    <i>
      <x v="12956"/>
    </i>
    <i>
      <x v="12957"/>
    </i>
    <i>
      <x v="12958"/>
    </i>
    <i>
      <x v="12959"/>
    </i>
    <i>
      <x v="12960"/>
    </i>
    <i>
      <x v="12961"/>
    </i>
    <i>
      <x v="12962"/>
    </i>
    <i>
      <x v="12963"/>
    </i>
    <i>
      <x v="12964"/>
    </i>
    <i>
      <x v="12965"/>
    </i>
    <i>
      <x v="12966"/>
    </i>
    <i>
      <x v="12967"/>
    </i>
    <i>
      <x v="12968"/>
    </i>
    <i>
      <x v="12969"/>
    </i>
    <i>
      <x v="12970"/>
    </i>
    <i>
      <x v="12971"/>
    </i>
    <i>
      <x v="12972"/>
    </i>
    <i>
      <x v="12973"/>
    </i>
    <i>
      <x v="12974"/>
    </i>
    <i>
      <x v="12975"/>
    </i>
    <i>
      <x v="12976"/>
    </i>
    <i>
      <x v="12977"/>
    </i>
    <i>
      <x v="12978"/>
    </i>
    <i>
      <x v="12979"/>
    </i>
    <i>
      <x v="12980"/>
    </i>
    <i>
      <x v="12981"/>
    </i>
    <i>
      <x v="12982"/>
    </i>
    <i>
      <x v="12983"/>
    </i>
    <i>
      <x v="12984"/>
    </i>
    <i>
      <x v="12985"/>
    </i>
    <i>
      <x v="12986"/>
    </i>
    <i>
      <x v="12987"/>
    </i>
    <i>
      <x v="12988"/>
    </i>
    <i>
      <x v="12989"/>
    </i>
    <i>
      <x v="12990"/>
    </i>
    <i>
      <x v="12991"/>
    </i>
    <i>
      <x v="12992"/>
    </i>
    <i>
      <x v="12993"/>
    </i>
    <i>
      <x v="12994"/>
    </i>
    <i>
      <x v="12995"/>
    </i>
    <i>
      <x v="12996"/>
    </i>
    <i>
      <x v="12997"/>
    </i>
    <i>
      <x v="12998"/>
    </i>
    <i>
      <x v="12999"/>
    </i>
    <i>
      <x v="13000"/>
    </i>
    <i>
      <x v="13001"/>
    </i>
    <i>
      <x v="13002"/>
    </i>
    <i>
      <x v="13003"/>
    </i>
    <i>
      <x v="13004"/>
    </i>
    <i>
      <x v="13005"/>
    </i>
    <i>
      <x v="13006"/>
    </i>
    <i>
      <x v="13007"/>
    </i>
    <i>
      <x v="13008"/>
    </i>
    <i>
      <x v="13009"/>
    </i>
    <i>
      <x v="13010"/>
    </i>
    <i>
      <x v="13011"/>
    </i>
    <i>
      <x v="13012"/>
    </i>
    <i>
      <x v="13013"/>
    </i>
    <i>
      <x v="13014"/>
    </i>
    <i>
      <x v="13015"/>
    </i>
    <i>
      <x v="13016"/>
    </i>
    <i>
      <x v="13017"/>
    </i>
    <i>
      <x v="13018"/>
    </i>
    <i>
      <x v="13019"/>
    </i>
    <i>
      <x v="13020"/>
    </i>
    <i>
      <x v="13021"/>
    </i>
    <i>
      <x v="13022"/>
    </i>
    <i>
      <x v="13023"/>
    </i>
    <i>
      <x v="13024"/>
    </i>
    <i>
      <x v="13025"/>
    </i>
    <i>
      <x v="13026"/>
    </i>
    <i>
      <x v="13027"/>
    </i>
    <i>
      <x v="13028"/>
    </i>
    <i>
      <x v="13029"/>
    </i>
    <i>
      <x v="13030"/>
    </i>
    <i>
      <x v="13031"/>
    </i>
    <i>
      <x v="13032"/>
    </i>
    <i>
      <x v="13033"/>
    </i>
    <i>
      <x v="13034"/>
    </i>
    <i>
      <x v="13035"/>
    </i>
    <i>
      <x v="13036"/>
    </i>
    <i>
      <x v="13037"/>
    </i>
    <i>
      <x v="13038"/>
    </i>
    <i>
      <x v="13039"/>
    </i>
    <i>
      <x v="13040"/>
    </i>
    <i>
      <x v="13041"/>
    </i>
    <i>
      <x v="13042"/>
    </i>
    <i>
      <x v="13043"/>
    </i>
    <i>
      <x v="13044"/>
    </i>
    <i>
      <x v="13045"/>
    </i>
    <i>
      <x v="13046"/>
    </i>
    <i>
      <x v="13047"/>
    </i>
    <i>
      <x v="13048"/>
    </i>
    <i>
      <x v="13049"/>
    </i>
    <i>
      <x v="13050"/>
    </i>
    <i>
      <x v="13051"/>
    </i>
    <i>
      <x v="13052"/>
    </i>
    <i>
      <x v="13053"/>
    </i>
    <i>
      <x v="13054"/>
    </i>
    <i>
      <x v="13055"/>
    </i>
    <i>
      <x v="13056"/>
    </i>
    <i>
      <x v="13057"/>
    </i>
    <i>
      <x v="13058"/>
    </i>
    <i>
      <x v="13059"/>
    </i>
    <i>
      <x v="13060"/>
    </i>
    <i>
      <x v="13061"/>
    </i>
    <i>
      <x v="13062"/>
    </i>
    <i>
      <x v="13063"/>
    </i>
    <i>
      <x v="13064"/>
    </i>
    <i>
      <x v="13065"/>
    </i>
    <i>
      <x v="13066"/>
    </i>
    <i>
      <x v="13067"/>
    </i>
    <i>
      <x v="13068"/>
    </i>
    <i>
      <x v="13069"/>
    </i>
    <i>
      <x v="13070"/>
    </i>
    <i>
      <x v="13071"/>
    </i>
    <i>
      <x v="13072"/>
    </i>
    <i>
      <x v="13073"/>
    </i>
    <i>
      <x v="13074"/>
    </i>
    <i>
      <x v="13075"/>
    </i>
    <i>
      <x v="13076"/>
    </i>
    <i>
      <x v="13077"/>
    </i>
    <i>
      <x v="13078"/>
    </i>
    <i>
      <x v="13079"/>
    </i>
    <i>
      <x v="13080"/>
    </i>
    <i>
      <x v="13081"/>
    </i>
    <i>
      <x v="13082"/>
    </i>
    <i>
      <x v="13083"/>
    </i>
    <i>
      <x v="13084"/>
    </i>
    <i>
      <x v="13085"/>
    </i>
    <i>
      <x v="13086"/>
    </i>
    <i>
      <x v="13087"/>
    </i>
    <i>
      <x v="13088"/>
    </i>
    <i>
      <x v="13089"/>
    </i>
    <i>
      <x v="13090"/>
    </i>
    <i>
      <x v="13091"/>
    </i>
    <i>
      <x v="13092"/>
    </i>
    <i>
      <x v="13093"/>
    </i>
    <i>
      <x v="13094"/>
    </i>
    <i>
      <x v="13095"/>
    </i>
    <i>
      <x v="13096"/>
    </i>
    <i>
      <x v="13097"/>
    </i>
    <i>
      <x v="13098"/>
    </i>
    <i>
      <x v="13099"/>
    </i>
    <i>
      <x v="13100"/>
    </i>
    <i>
      <x v="13101"/>
    </i>
    <i>
      <x v="13102"/>
    </i>
    <i>
      <x v="13103"/>
    </i>
    <i>
      <x v="13104"/>
    </i>
    <i>
      <x v="13105"/>
    </i>
    <i>
      <x v="13106"/>
    </i>
    <i>
      <x v="13107"/>
    </i>
    <i>
      <x v="13108"/>
    </i>
    <i>
      <x v="13109"/>
    </i>
    <i>
      <x v="13110"/>
    </i>
    <i>
      <x v="13111"/>
    </i>
    <i>
      <x v="13112"/>
    </i>
    <i>
      <x v="13113"/>
    </i>
    <i>
      <x v="13114"/>
    </i>
    <i>
      <x v="13115"/>
    </i>
    <i>
      <x v="13116"/>
    </i>
    <i>
      <x v="13117"/>
    </i>
    <i>
      <x v="13118"/>
    </i>
    <i>
      <x v="13119"/>
    </i>
    <i>
      <x v="13120"/>
    </i>
    <i>
      <x v="13121"/>
    </i>
    <i>
      <x v="13122"/>
    </i>
    <i>
      <x v="13123"/>
    </i>
    <i>
      <x v="13124"/>
    </i>
    <i>
      <x v="13125"/>
    </i>
    <i>
      <x v="13126"/>
    </i>
    <i>
      <x v="13127"/>
    </i>
    <i>
      <x v="13128"/>
    </i>
    <i>
      <x v="13129"/>
    </i>
    <i>
      <x v="13130"/>
    </i>
    <i>
      <x v="13131"/>
    </i>
    <i>
      <x v="13132"/>
    </i>
    <i>
      <x v="13133"/>
    </i>
    <i>
      <x v="13134"/>
    </i>
    <i>
      <x v="13135"/>
    </i>
    <i>
      <x v="13136"/>
    </i>
    <i>
      <x v="13137"/>
    </i>
    <i>
      <x v="13138"/>
    </i>
    <i>
      <x v="13139"/>
    </i>
    <i>
      <x v="13140"/>
    </i>
    <i>
      <x v="13141"/>
    </i>
    <i>
      <x v="13142"/>
    </i>
    <i>
      <x v="13143"/>
    </i>
    <i>
      <x v="13144"/>
    </i>
    <i>
      <x v="13145"/>
    </i>
    <i>
      <x v="13146"/>
    </i>
    <i>
      <x v="13147"/>
    </i>
    <i>
      <x v="13148"/>
    </i>
    <i>
      <x v="13149"/>
    </i>
    <i>
      <x v="13150"/>
    </i>
    <i>
      <x v="13151"/>
    </i>
    <i>
      <x v="13152"/>
    </i>
    <i>
      <x v="13153"/>
    </i>
    <i>
      <x v="13154"/>
    </i>
    <i>
      <x v="13155"/>
    </i>
    <i>
      <x v="13156"/>
    </i>
    <i>
      <x v="13157"/>
    </i>
    <i>
      <x v="13158"/>
    </i>
    <i>
      <x v="13159"/>
    </i>
    <i>
      <x v="13160"/>
    </i>
    <i>
      <x v="13161"/>
    </i>
    <i>
      <x v="13162"/>
    </i>
    <i>
      <x v="13163"/>
    </i>
    <i>
      <x v="13164"/>
    </i>
    <i>
      <x v="13165"/>
    </i>
    <i>
      <x v="13166"/>
    </i>
    <i>
      <x v="13167"/>
    </i>
    <i>
      <x v="13168"/>
    </i>
    <i>
      <x v="13169"/>
    </i>
    <i>
      <x v="13170"/>
    </i>
    <i>
      <x v="13171"/>
    </i>
    <i>
      <x v="13172"/>
    </i>
    <i>
      <x v="13173"/>
    </i>
    <i>
      <x v="13174"/>
    </i>
    <i>
      <x v="13175"/>
    </i>
    <i>
      <x v="13176"/>
    </i>
    <i>
      <x v="13177"/>
    </i>
    <i>
      <x v="13178"/>
    </i>
    <i>
      <x v="13179"/>
    </i>
    <i>
      <x v="13180"/>
    </i>
    <i>
      <x v="13181"/>
    </i>
    <i>
      <x v="13182"/>
    </i>
    <i>
      <x v="13183"/>
    </i>
    <i>
      <x v="13184"/>
    </i>
    <i>
      <x v="13185"/>
    </i>
    <i>
      <x v="13186"/>
    </i>
    <i>
      <x v="13187"/>
    </i>
    <i>
      <x v="13188"/>
    </i>
    <i>
      <x v="13189"/>
    </i>
    <i>
      <x v="13190"/>
    </i>
    <i>
      <x v="13191"/>
    </i>
    <i>
      <x v="13192"/>
    </i>
    <i>
      <x v="13193"/>
    </i>
    <i>
      <x v="13194"/>
    </i>
    <i>
      <x v="13195"/>
    </i>
    <i>
      <x v="13196"/>
    </i>
    <i>
      <x v="13197"/>
    </i>
    <i>
      <x v="13198"/>
    </i>
    <i>
      <x v="13199"/>
    </i>
    <i>
      <x v="13200"/>
    </i>
    <i>
      <x v="13201"/>
    </i>
    <i>
      <x v="13202"/>
    </i>
    <i>
      <x v="13203"/>
    </i>
    <i>
      <x v="13204"/>
    </i>
    <i>
      <x v="13205"/>
    </i>
    <i>
      <x v="13206"/>
    </i>
    <i>
      <x v="13207"/>
    </i>
    <i>
      <x v="13208"/>
    </i>
    <i>
      <x v="13209"/>
    </i>
    <i>
      <x v="13210"/>
    </i>
    <i>
      <x v="13211"/>
    </i>
    <i>
      <x v="13212"/>
    </i>
    <i>
      <x v="13213"/>
    </i>
    <i>
      <x v="13214"/>
    </i>
    <i>
      <x v="13215"/>
    </i>
    <i>
      <x v="13216"/>
    </i>
    <i>
      <x v="13217"/>
    </i>
    <i>
      <x v="13218"/>
    </i>
    <i>
      <x v="13219"/>
    </i>
    <i>
      <x v="13220"/>
    </i>
    <i>
      <x v="13221"/>
    </i>
    <i>
      <x v="13222"/>
    </i>
    <i>
      <x v="13223"/>
    </i>
    <i>
      <x v="13224"/>
    </i>
    <i>
      <x v="13225"/>
    </i>
    <i>
      <x v="13226"/>
    </i>
    <i>
      <x v="13227"/>
    </i>
    <i>
      <x v="13228"/>
    </i>
    <i>
      <x v="13229"/>
    </i>
    <i>
      <x v="13230"/>
    </i>
    <i>
      <x v="13231"/>
    </i>
    <i>
      <x v="13232"/>
    </i>
    <i>
      <x v="13233"/>
    </i>
    <i>
      <x v="13234"/>
    </i>
    <i>
      <x v="13235"/>
    </i>
    <i>
      <x v="13236"/>
    </i>
    <i>
      <x v="13237"/>
    </i>
    <i>
      <x v="13238"/>
    </i>
    <i>
      <x v="13239"/>
    </i>
    <i>
      <x v="13240"/>
    </i>
    <i>
      <x v="13241"/>
    </i>
    <i>
      <x v="13242"/>
    </i>
    <i>
      <x v="13243"/>
    </i>
    <i>
      <x v="13244"/>
    </i>
    <i>
      <x v="13245"/>
    </i>
    <i>
      <x v="13246"/>
    </i>
    <i>
      <x v="13247"/>
    </i>
    <i>
      <x v="13248"/>
    </i>
    <i>
      <x v="13249"/>
    </i>
    <i>
      <x v="13250"/>
    </i>
    <i>
      <x v="13251"/>
    </i>
    <i>
      <x v="13252"/>
    </i>
    <i>
      <x v="13253"/>
    </i>
    <i>
      <x v="13254"/>
    </i>
    <i>
      <x v="13255"/>
    </i>
    <i>
      <x v="13256"/>
    </i>
    <i>
      <x v="13257"/>
    </i>
    <i>
      <x v="13258"/>
    </i>
    <i>
      <x v="13259"/>
    </i>
    <i>
      <x v="13260"/>
    </i>
    <i>
      <x v="13261"/>
    </i>
    <i>
      <x v="13262"/>
    </i>
    <i>
      <x v="13263"/>
    </i>
    <i>
      <x v="13264"/>
    </i>
    <i>
      <x v="13265"/>
    </i>
    <i>
      <x v="13266"/>
    </i>
    <i>
      <x v="13267"/>
    </i>
    <i>
      <x v="13268"/>
    </i>
    <i>
      <x v="13269"/>
    </i>
    <i>
      <x v="13270"/>
    </i>
    <i>
      <x v="13271"/>
    </i>
    <i>
      <x v="13272"/>
    </i>
    <i>
      <x v="13273"/>
    </i>
    <i>
      <x v="13274"/>
    </i>
    <i>
      <x v="13275"/>
    </i>
    <i>
      <x v="13276"/>
    </i>
    <i>
      <x v="13277"/>
    </i>
    <i>
      <x v="13278"/>
    </i>
    <i>
      <x v="13279"/>
    </i>
    <i>
      <x v="13280"/>
    </i>
    <i>
      <x v="13281"/>
    </i>
    <i>
      <x v="13282"/>
    </i>
    <i>
      <x v="13283"/>
    </i>
    <i>
      <x v="13284"/>
    </i>
    <i>
      <x v="13285"/>
    </i>
    <i>
      <x v="13286"/>
    </i>
    <i>
      <x v="13287"/>
    </i>
    <i>
      <x v="13288"/>
    </i>
    <i>
      <x v="13289"/>
    </i>
    <i>
      <x v="13290"/>
    </i>
    <i>
      <x v="13291"/>
    </i>
    <i>
      <x v="13292"/>
    </i>
    <i>
      <x v="13293"/>
    </i>
    <i>
      <x v="13294"/>
    </i>
    <i>
      <x v="13295"/>
    </i>
    <i>
      <x v="13296"/>
    </i>
    <i>
      <x v="13297"/>
    </i>
    <i>
      <x v="13298"/>
    </i>
    <i>
      <x v="13299"/>
    </i>
    <i>
      <x v="13300"/>
    </i>
    <i>
      <x v="13301"/>
    </i>
    <i>
      <x v="13302"/>
    </i>
    <i>
      <x v="13303"/>
    </i>
    <i>
      <x v="13304"/>
    </i>
    <i>
      <x v="13305"/>
    </i>
    <i>
      <x v="13306"/>
    </i>
    <i>
      <x v="13307"/>
    </i>
    <i>
      <x v="13308"/>
    </i>
    <i>
      <x v="13309"/>
    </i>
    <i>
      <x v="13310"/>
    </i>
    <i>
      <x v="13311"/>
    </i>
    <i>
      <x v="13312"/>
    </i>
    <i>
      <x v="13313"/>
    </i>
    <i>
      <x v="13314"/>
    </i>
    <i>
      <x v="13315"/>
    </i>
    <i>
      <x v="13316"/>
    </i>
    <i>
      <x v="13317"/>
    </i>
    <i>
      <x v="13318"/>
    </i>
    <i>
      <x v="13319"/>
    </i>
    <i>
      <x v="13320"/>
    </i>
    <i>
      <x v="13321"/>
    </i>
    <i>
      <x v="13322"/>
    </i>
    <i>
      <x v="13323"/>
    </i>
    <i>
      <x v="13324"/>
    </i>
    <i>
      <x v="13325"/>
    </i>
    <i>
      <x v="13326"/>
    </i>
    <i>
      <x v="13327"/>
    </i>
    <i>
      <x v="13328"/>
    </i>
    <i>
      <x v="13329"/>
    </i>
    <i>
      <x v="13330"/>
    </i>
    <i>
      <x v="13331"/>
    </i>
    <i>
      <x v="13332"/>
    </i>
    <i>
      <x v="13333"/>
    </i>
    <i>
      <x v="13334"/>
    </i>
    <i>
      <x v="13335"/>
    </i>
    <i>
      <x v="13336"/>
    </i>
    <i>
      <x v="13337"/>
    </i>
    <i>
      <x v="13338"/>
    </i>
    <i>
      <x v="13339"/>
    </i>
    <i>
      <x v="13340"/>
    </i>
    <i>
      <x v="13341"/>
    </i>
    <i>
      <x v="13342"/>
    </i>
    <i>
      <x v="13343"/>
    </i>
    <i>
      <x v="13344"/>
    </i>
    <i>
      <x v="13345"/>
    </i>
    <i>
      <x v="13346"/>
    </i>
    <i>
      <x v="13347"/>
    </i>
    <i>
      <x v="13348"/>
    </i>
    <i>
      <x v="13349"/>
    </i>
    <i>
      <x v="13350"/>
    </i>
    <i>
      <x v="13351"/>
    </i>
    <i>
      <x v="13352"/>
    </i>
    <i>
      <x v="13353"/>
    </i>
    <i>
      <x v="13354"/>
    </i>
    <i>
      <x v="13355"/>
    </i>
    <i>
      <x v="13356"/>
    </i>
    <i>
      <x v="13357"/>
    </i>
    <i>
      <x v="13358"/>
    </i>
    <i>
      <x v="13359"/>
    </i>
    <i>
      <x v="13360"/>
    </i>
    <i>
      <x v="13361"/>
    </i>
    <i>
      <x v="13362"/>
    </i>
    <i>
      <x v="13363"/>
    </i>
    <i>
      <x v="13364"/>
    </i>
    <i>
      <x v="13365"/>
    </i>
    <i>
      <x v="13366"/>
    </i>
    <i>
      <x v="13367"/>
    </i>
    <i>
      <x v="13368"/>
    </i>
    <i>
      <x v="13369"/>
    </i>
    <i>
      <x v="13370"/>
    </i>
    <i>
      <x v="13371"/>
    </i>
    <i>
      <x v="13372"/>
    </i>
    <i>
      <x v="13373"/>
    </i>
    <i>
      <x v="13374"/>
    </i>
    <i>
      <x v="13375"/>
    </i>
    <i>
      <x v="13376"/>
    </i>
    <i>
      <x v="13377"/>
    </i>
    <i>
      <x v="13378"/>
    </i>
    <i>
      <x v="13379"/>
    </i>
    <i>
      <x v="13380"/>
    </i>
    <i>
      <x v="13381"/>
    </i>
    <i>
      <x v="13382"/>
    </i>
    <i>
      <x v="13383"/>
    </i>
    <i>
      <x v="13384"/>
    </i>
    <i>
      <x v="13385"/>
    </i>
    <i>
      <x v="13386"/>
    </i>
    <i>
      <x v="13387"/>
    </i>
    <i>
      <x v="13388"/>
    </i>
    <i>
      <x v="13389"/>
    </i>
    <i>
      <x v="13390"/>
    </i>
    <i>
      <x v="13391"/>
    </i>
    <i>
      <x v="13392"/>
    </i>
    <i>
      <x v="13393"/>
    </i>
    <i>
      <x v="13394"/>
    </i>
    <i>
      <x v="13395"/>
    </i>
    <i>
      <x v="13396"/>
    </i>
    <i>
      <x v="13397"/>
    </i>
    <i>
      <x v="13398"/>
    </i>
    <i>
      <x v="13399"/>
    </i>
    <i>
      <x v="13400"/>
    </i>
    <i>
      <x v="13401"/>
    </i>
    <i>
      <x v="13402"/>
    </i>
    <i>
      <x v="13403"/>
    </i>
    <i>
      <x v="13404"/>
    </i>
    <i>
      <x v="13405"/>
    </i>
    <i>
      <x v="13406"/>
    </i>
    <i>
      <x v="13407"/>
    </i>
    <i>
      <x v="13408"/>
    </i>
    <i>
      <x v="13409"/>
    </i>
    <i>
      <x v="13410"/>
    </i>
    <i>
      <x v="13411"/>
    </i>
    <i>
      <x v="13412"/>
    </i>
    <i>
      <x v="13413"/>
    </i>
    <i>
      <x v="13414"/>
    </i>
    <i>
      <x v="13415"/>
    </i>
    <i>
      <x v="13416"/>
    </i>
    <i>
      <x v="13417"/>
    </i>
    <i>
      <x v="13418"/>
    </i>
    <i>
      <x v="13419"/>
    </i>
    <i t="grand">
      <x/>
    </i>
  </rowItems>
  <colFields count="1">
    <field x="-2"/>
  </colFields>
  <colItems count="2">
    <i>
      <x/>
    </i>
    <i i="1">
      <x v="1"/>
    </i>
  </colItems>
  <dataFields count="2">
    <dataField name="Sum of VALOARE" fld="10" baseField="0" baseItem="0"/>
    <dataField name="Count of VALOARE2"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748338-0537-4D2D-B818-CDD325A6FBD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2212" firstHeaderRow="1" firstDataRow="1" firstDataCol="1"/>
  <pivotFields count="4">
    <pivotField showAll="0"/>
    <pivotField axis="axisRow" showAll="0">
      <items count="2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t="default"/>
      </items>
    </pivotField>
    <pivotField showAll="0"/>
    <pivotField dataField="1" numFmtId="164" showAll="0"/>
  </pivotFields>
  <rowFields count="1">
    <field x="1"/>
  </rowFields>
  <rowItems count="22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t="grand">
      <x/>
    </i>
  </rowItems>
  <colItems count="1">
    <i/>
  </colItems>
  <dataFields count="1">
    <dataField name="Sum of Valoarea"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03FCDD5-BF9A-4DF3-B751-88FC12D35532}" name="Table6" displayName="Table6" ref="A7:Z134" totalsRowShown="0" headerRowDxfId="61" tableBorderDxfId="60">
  <autoFilter ref="A7:Z134" xr:uid="{E03FCDD5-BF9A-4DF3-B751-88FC12D35532}"/>
  <tableColumns count="26">
    <tableColumn id="1" xr3:uid="{9D64FD75-485B-4DE5-8059-4E4DBD464550}" name="Nr. crt." dataDxfId="59"/>
    <tableColumn id="2" xr3:uid="{88FA04B1-2E0C-42E5-BF3C-E549AF466146}" name="Nr. de inventar MFP" dataDxfId="58"/>
    <tableColumn id="3" xr3:uid="{56C70271-6F57-4657-B4B1-985EDFFF3542}" name="Nr. de inventar RNP" dataDxfId="57"/>
    <tableColumn id="4" xr3:uid="{E3E3DE92-816C-487A-AA90-3BF64D319C7D}" name="Cod de clasificare OMFP nr. 1718/2013" dataDxfId="56"/>
    <tableColumn id="5" xr3:uid="{04FA1EC5-9940-4D4D-816C-B1FD0CC27B1A}" name="Denumirea " dataDxfId="55"/>
    <tableColumn id="6" xr3:uid="{96F5E699-01A4-4FD8-B30F-DB895A484C1B}" name="Județul" dataDxfId="54"/>
    <tableColumn id="7" xr3:uid="{ABEAF889-1326-436F-B5D9-4C30EE33AA94}" name="Anul dobândirii " dataDxfId="53"/>
    <tableColumn id="8" xr3:uid="{37B47285-F630-44C2-9D59-83AEDF5ACF97}" name="Valoare de inventar" dataDxfId="52"/>
    <tableColumn id="9" xr3:uid="{AC14E681-C13B-4DBD-922B-3644C38C50FB}" name="Nr Inventar MMAP" dataDxfId="51">
      <calculatedColumnFormula>VLOOKUP(J8,'mmap initial'!B:D,2,TRUE)</calculatedColumnFormula>
    </tableColumn>
    <tableColumn id="10" xr3:uid="{5C662398-4C67-43FC-ADDA-01DE65D45784}" name="Denumire MMAP" dataDxfId="50">
      <calculatedColumnFormula>VLOOKUP(C8,mmap!B:D,2,TRUE)</calculatedColumnFormula>
    </tableColumn>
    <tableColumn id="11" xr3:uid="{1F801C98-8430-4936-A32C-9EF45D4E871C}" name="Valore MMAP" dataDxfId="49">
      <calculatedColumnFormula>VLOOKUP(J8,'mmap initial'!B:D,3,TRUE)</calculatedColumnFormula>
    </tableColumn>
    <tableColumn id="12" xr3:uid="{F9702903-471E-449F-BCE6-F0503941B65A}" name="diferenta valorica" dataDxfId="48">
      <calculatedColumnFormula>H8-K8</calculatedColumnFormula>
    </tableColumn>
    <tableColumn id="13" xr3:uid="{236928EE-FC22-48F5-997D-6A18E88F51A1}" name="Număr inventar " dataDxfId="47"/>
    <tableColumn id="14" xr3:uid="{D006BC1C-825B-427A-95FB-C7FF7AE20D5A}" name="COD_DE_CLASIFICARE" dataDxfId="46"/>
    <tableColumn id="15" xr3:uid="{3DAA7F27-31CC-4C28-9D9F-BCC42E1448CA}" name="Denumire IC" dataDxfId="45"/>
    <tableColumn id="16" xr3:uid="{C33E5724-9B6F-434F-8C3E-374884012C45}" name="ADRESA" dataDxfId="44"/>
    <tableColumn id="17" xr3:uid="{B96898AD-1C98-4E33-A60F-69D8DDE1E9F8}" name="ANUL_DOBANDIRII" dataDxfId="43"/>
    <tableColumn id="18" xr3:uid="{D5A158E2-F5B3-4A7D-8DE5-283960EC6E8C}" name="Valore IC" dataDxfId="42"/>
    <tableColumn id="19" xr3:uid="{F99333BF-8E83-4C90-B602-AD2827198859}" name="BAZA_LEGALA" dataDxfId="41"/>
    <tableColumn id="20" xr3:uid="{7FC6B56D-5E5F-4C60-89E3-8D28F7D2EF23}" name="SITUATIE_JURIDICA" dataDxfId="40"/>
    <tableColumn id="21" xr3:uid="{A0C2E28A-A14A-403B-8C0B-7F39F8086C9C}" name="BUN" dataDxfId="39"/>
    <tableColumn id="26" xr3:uid="{24653775-F697-48FC-A2A7-BBC06296E9CD}" name="Column1" dataDxfId="38">
      <calculatedColumnFormula>VLOOKUP(B8,Table1[],16,TRUE)</calculatedColumnFormula>
    </tableColumn>
    <tableColumn id="22" xr3:uid="{FE6A5B18-A578-4F7E-AFE5-51DA7E463FE3}" name="Anul nașterii:" dataDxfId="37"/>
    <tableColumn id="23" xr3:uid="{68E96D95-66AB-496B-8B98-0D1FD3871261}" name="sex:" dataDxfId="36"/>
    <tableColumn id="24" xr3:uid="{504A15F8-CA57-4786-BCB0-94D3F71FBACB}" name="dangale / microcip" dataDxfId="35"/>
    <tableColumn id="25" xr3:uid="{DCE715AD-ED07-4B8E-B251-9525E1FD6B81}" name="Locaţia de bază- depozit de armăsari (D) sau Herghelia (H)" dataDxfId="3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54E19E5-5C86-4958-AA10-E23425A40B1B}" name="Table7" displayName="Table7" ref="A7:Z134" totalsRowShown="0" headerRowDxfId="33" headerRowBorderDxfId="32" tableBorderDxfId="31">
  <autoFilter ref="A7:Z134" xr:uid="{554E19E5-5C86-4958-AA10-E23425A40B1B}"/>
  <tableColumns count="26">
    <tableColumn id="1" xr3:uid="{ECA0EA87-E0E3-4721-A3FC-7899ACECC46A}" name="Nr. crt." dataDxfId="30">
      <calculatedColumnFormula>Table6[[#This Row],[Nr. crt.]]</calculatedColumnFormula>
    </tableColumn>
    <tableColumn id="2" xr3:uid="{A0BD9CA7-BE98-4276-B7E7-3E74A03116C3}" name="Nr. de inventar MFP" dataDxfId="29"/>
    <tableColumn id="3" xr3:uid="{3318ED08-4CF5-4839-BE54-B2AC52DBCA8D}" name="Nr. de inventar RNP" dataDxfId="28">
      <calculatedColumnFormula>IF(Table7[[#This Row],[Nr. de inventar MFP]]=Table6[[#This Row],[Nr. de inventar MFP]],Table6[[#This Row],[Nr. de inventar RNP]],0)</calculatedColumnFormula>
    </tableColumn>
    <tableColumn id="4" xr3:uid="{A60CEE68-5FD1-46BE-9842-5852E10EA187}" name="Cod de clasificare OMFP nr. 1718/2013" dataDxfId="27">
      <calculatedColumnFormula>IF(Table7[[#This Row],[Nr. de inventar RNP]]=Table6[[#This Row],[Nr. de inventar RNP]],Table6[[#This Row],[Cod de clasificare OMFP nr. 1718/2013]],0)</calculatedColumnFormula>
    </tableColumn>
    <tableColumn id="5" xr3:uid="{7535B1F9-DD5F-4378-B5C8-00D59347AFF8}" name="Denumirea " dataDxfId="26">
      <calculatedColumnFormula>IF(Table7[[#This Row],[Cod de clasificare OMFP nr. 1718/2013]]=Table6[[#This Row],[Cod de clasificare OMFP nr. 1718/2013]],Table6[[#This Row],[Denumirea ]],0)</calculatedColumnFormula>
    </tableColumn>
    <tableColumn id="6" xr3:uid="{47B84A7C-24FC-4BE0-A5F6-52D61D63A3CD}" name="Județul" dataDxfId="25">
      <calculatedColumnFormula>IF(Table7[[#This Row],[Denumirea ]]=Table6[[#This Row],[Denumirea ]],Table6[[#This Row],[Județul]],0)</calculatedColumnFormula>
    </tableColumn>
    <tableColumn id="7" xr3:uid="{7171DD7D-D7E9-4F23-BA81-77D02BAD06F4}" name="Anul dobândirii " dataDxfId="24">
      <calculatedColumnFormula>IF(Table7[[#This Row],[Județul]]=Table6[[#This Row],[Județul]],Table6[[#This Row],[Anul dobândirii ]],0)</calculatedColumnFormula>
    </tableColumn>
    <tableColumn id="8" xr3:uid="{CC8DF7A3-01C9-4FF1-908D-22A12BF6B3E6}" name="Valoare de inventar" dataDxfId="23">
      <calculatedColumnFormula>IF(Table7[[#This Row],[Anul dobândirii ]]=Table6[[#This Row],[Anul dobândirii ]],Table6[[#This Row],[Valoare de inventar]],0)</calculatedColumnFormula>
    </tableColumn>
    <tableColumn id="9" xr3:uid="{24648135-8D11-4C01-B2AD-C4C527A9B760}" name="Nr Inventar MMAP" dataDxfId="22">
      <calculatedColumnFormula>IF(Table7[[#This Row],[Valoare de inventar]]=Table6[[#This Row],[Valoare de inventar]],Table6[[#This Row],[Nr Inventar MMAP]],0)</calculatedColumnFormula>
    </tableColumn>
    <tableColumn id="10" xr3:uid="{A6EEDD65-6E12-43E1-965D-1540D527ECBB}" name="Denumire MMAP" dataDxfId="21">
      <calculatedColumnFormula>IF(Table7[[#This Row],[Nr Inventar MMAP]]=Table6[[#This Row],[Nr Inventar MMAP]],Table6[[#This Row],[Denumire MMAP]],0)</calculatedColumnFormula>
    </tableColumn>
    <tableColumn id="11" xr3:uid="{D87DEC42-BAB4-40DC-90DB-052E8D90AD81}" name="Valore MMAP" dataDxfId="20">
      <calculatedColumnFormula>IF(Table7[[#This Row],[Denumire MMAP]]=Table6[[#This Row],[Denumire MMAP]],Table6[[#This Row],[Valore MMAP]],0)</calculatedColumnFormula>
    </tableColumn>
    <tableColumn id="12" xr3:uid="{B4589C79-A70B-4D0F-95B2-2A6B5474F866}" name="diferenta valorica" dataDxfId="19">
      <calculatedColumnFormula>IF(Table7[[#This Row],[Valore MMAP]]=Table6[[#This Row],[Valore MMAP]],Table6[[#This Row],[diferenta valorica]],0)</calculatedColumnFormula>
    </tableColumn>
    <tableColumn id="13" xr3:uid="{4A74A0F9-26F9-4077-8044-3E4FE458B89C}" name="Număr inventar " dataDxfId="18">
      <calculatedColumnFormula>IF(Table7[[#This Row],[Nr. de inventar MFP]]="",Table6[[#This Row],[Număr inventar ]],0)</calculatedColumnFormula>
    </tableColumn>
    <tableColumn id="14" xr3:uid="{5E83E1F3-613E-4C49-B898-A86D860A3154}" name="COD_DE_CLASIFICARE" dataDxfId="17">
      <calculatedColumnFormula>IF(Table7[[#This Row],[Număr inventar ]]=Table6[[#This Row],[Număr inventar ]],Table6[[#This Row],[COD_DE_CLASIFICARE]],0)</calculatedColumnFormula>
    </tableColumn>
    <tableColumn id="15" xr3:uid="{9059ED5B-F73E-40BC-8634-62A4DDD62EE8}" name="Denumire IC" dataDxfId="16">
      <calculatedColumnFormula>IF(Table7[[#This Row],[COD_DE_CLASIFICARE]]=Table6[[#This Row],[COD_DE_CLASIFICARE]],Table6[[#This Row],[Denumire IC]],0)</calculatedColumnFormula>
    </tableColumn>
    <tableColumn id="16" xr3:uid="{21B5A52C-50A7-44A3-9B3A-E8E47A45B6DB}" name="ADRESA" dataDxfId="15">
      <calculatedColumnFormula>IF(Table7[[#This Row],[Denumire IC]]=Table6[[#This Row],[Denumire IC]],Table6[[#This Row],[ADRESA]],0)</calculatedColumnFormula>
    </tableColumn>
    <tableColumn id="17" xr3:uid="{AE77F23D-0402-496B-8BCB-86B8D302FB5B}" name="ANUL_DOBANDIRII" dataDxfId="14">
      <calculatedColumnFormula>IF(Table7[[#This Row],[ADRESA]]=Table6[[#This Row],[ADRESA]],Table6[[#This Row],[ANUL_DOBANDIRII]],0)</calculatedColumnFormula>
    </tableColumn>
    <tableColumn id="18" xr3:uid="{ABD6C980-6383-4C3A-88FE-DF6177397042}" name="Valore IC" dataDxfId="13">
      <calculatedColumnFormula>IF(Table7[[#This Row],[ANUL_DOBANDIRII]]=Table6[[#This Row],[ANUL_DOBANDIRII]],Table6[[#This Row],[Valore IC]],0)</calculatedColumnFormula>
    </tableColumn>
    <tableColumn id="19" xr3:uid="{09188134-FB94-4C5E-B8E1-056A29BECFCF}" name="BAZA_LEGALA" dataDxfId="12">
      <calculatedColumnFormula>IF(Table7[[#This Row],[Valore IC]]=Table6[[#This Row],[Valore IC]],Table6[[#This Row],[BAZA_LEGALA]],0)</calculatedColumnFormula>
    </tableColumn>
    <tableColumn id="20" xr3:uid="{DF766321-FCF5-4701-9006-C1E8C0AC351C}" name="SITUATIE_JURIDICA" dataDxfId="11">
      <calculatedColumnFormula>IF(Table7[[#This Row],[BAZA_LEGALA]]=Table6[[#This Row],[BAZA_LEGALA]],Table6[[#This Row],[SITUATIE_JURIDICA]],0)</calculatedColumnFormula>
    </tableColumn>
    <tableColumn id="21" xr3:uid="{593F8D30-7FE3-4503-BEDD-823631FA444D}" name="BUN" dataDxfId="10">
      <calculatedColumnFormula>IF(Table7[[#This Row],[SITUATIE_JURIDICA]]=Table6[[#This Row],[SITUATIE_JURIDICA]],Table6[[#This Row],[BUN]],0)</calculatedColumnFormula>
    </tableColumn>
    <tableColumn id="22" xr3:uid="{BB65F80C-98E5-4BB7-A3F7-CA5C467C1412}" name="Column1" dataDxfId="9">
      <calculatedColumnFormula>IF(Table7[[#This Row],[BUN]]=Table6[[#This Row],[BUN]],Table6[[#This Row],[Column1]],0)</calculatedColumnFormula>
    </tableColumn>
    <tableColumn id="23" xr3:uid="{36CFD17E-360E-4FB5-B136-344AE00ACED2}" name="Anul nașterii:" dataDxfId="8">
      <calculatedColumnFormula>IF(Table7[[#This Row],[Column1]]=Table6[[#This Row],[Column1]],Table6[[#This Row],[Anul nașterii:]],0)</calculatedColumnFormula>
    </tableColumn>
    <tableColumn id="24" xr3:uid="{382EF0EA-A34E-41C3-A7CE-23ED90F04D3D}" name="sex:" dataDxfId="7">
      <calculatedColumnFormula>IF(Table7[[#This Row],[Anul nașterii:]]=Table6[[#This Row],[Anul nașterii:]],Table6[[#This Row],[sex:]],0)</calculatedColumnFormula>
    </tableColumn>
    <tableColumn id="25" xr3:uid="{16BD1DD6-09B6-44F3-A693-02B073588593}" name="dangale / microcip" dataDxfId="6">
      <calculatedColumnFormula>IF(Table7[[#This Row],[sex:]]=Table6[[#This Row],[sex:]],Table6[[#This Row],[dangale / microcip]],0)</calculatedColumnFormula>
    </tableColumn>
    <tableColumn id="26" xr3:uid="{2F00C4FB-CC20-466B-A0B6-4F9CE4C4B146}" name="Locaţia de bază- depozit de armăsari (D) sau Herghelia (H)" dataDxfId="5">
      <calculatedColumnFormula>IF(Table7[[#This Row],[dangale / microcip]]=Table6[[#This Row],[dangale / microcip]],Table6[[#This Row],[Locaţia de bază- depozit de armăsari (D) sau Herghelia (H)]],0)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78F42A-FE58-427B-96D9-3FF633BA8358}" name="Table4" displayName="Table4" ref="A1:D2211" totalsRowShown="0">
  <autoFilter ref="A1:D2211" xr:uid="{D078F42A-FE58-427B-96D9-3FF633BA8358}"/>
  <tableColumns count="4">
    <tableColumn id="1" xr3:uid="{6C2A46F9-5159-4A31-8BA8-95F6B821C54C}" name="Nr. Crt."/>
    <tableColumn id="2" xr3:uid="{C056F304-B28E-4410-B108-84D66C4A19B4}" name="Codul sau Numar inventar"/>
    <tableColumn id="3" xr3:uid="{C387C4E5-D377-40EB-BE61-AF0ED89861CC}" name="Denumirea bunurilor inventariate"/>
    <tableColumn id="4" xr3:uid="{FB6DC5DD-DA42-4F4C-83B9-B52ED43BBEED}" name="VALOAREA  de invent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44304A3-905C-4355-80F2-69EB597338D4}" name="Table3" displayName="Table3" ref="A1:D2211" totalsRowShown="0" tableBorderDxfId="4">
  <autoFilter ref="A1:D2211" xr:uid="{B44304A3-905C-4355-80F2-69EB597338D4}"/>
  <tableColumns count="4">
    <tableColumn id="1" xr3:uid="{4733E97C-0974-4157-B7CF-C45DAD1DC74B}" name="Nr. Crt." dataDxfId="3"/>
    <tableColumn id="4" xr3:uid="{47A75803-5A0E-44A1-9536-F868F505A106}" name="Codul sau Numar inventar" dataDxfId="2"/>
    <tableColumn id="2" xr3:uid="{C011BE45-98F6-4F66-B3E6-5937E3A650CB}" name="Denumirea bunurilor inventariate" dataDxfId="1"/>
    <tableColumn id="23" xr3:uid="{F64DEAC3-5890-4FC2-A320-7453C09DB3A4}" name="VALOAREA  de inventar" dataDxfId="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73D6E5-CFE0-43D7-A54F-D6296BC66018}" name="Table1" displayName="Table1" ref="A1:P13421" totalsRowShown="0">
  <autoFilter ref="A1:P13421" xr:uid="{4473D6E5-CFE0-43D7-A54F-D6296BC66018}"/>
  <tableColumns count="16">
    <tableColumn id="1" xr3:uid="{6740C8E9-3782-4C87-AF92-AF1E47674918}" name="Număr inventar"/>
    <tableColumn id="2" xr3:uid="{108747B0-2F69-4DFF-92B7-3C96D952C05C}" name="COD_DE_CLASIFICARE"/>
    <tableColumn id="3" xr3:uid="{F7A5DD93-001C-42E0-88D3-CAFB9966481E}" name="DATA_IES_INV"/>
    <tableColumn id="4" xr3:uid="{FB88160F-9B7F-436E-B5BC-948DA7EE5519}" name="HG_IES_INV"/>
    <tableColumn id="5" xr3:uid="{B0CD3353-059C-4743-B6AE-6D3D704C6F6C}" name="DENUMIRE"/>
    <tableColumn id="6" xr3:uid="{16E49D30-86BB-4C20-9B3B-5F6F37108F0E}" name="VECINATATI"/>
    <tableColumn id="7" xr3:uid="{C440A12A-2BD2-4C32-BBEA-98DE619DD6A7}" name="JUDET"/>
    <tableColumn id="8" xr3:uid="{7B43DCD9-0AC1-45B2-9895-2772FFD4486D}" name="LOCALITATE"/>
    <tableColumn id="9" xr3:uid="{CFB07055-55E1-4948-BF1A-77B6A5CBBD70}" name="ADRESA"/>
    <tableColumn id="10" xr3:uid="{9FF3F053-D91D-4097-9C5C-36618CAC50B8}" name="ANUL_DOBANDIRII"/>
    <tableColumn id="11" xr3:uid="{EE5B88A5-5926-4D59-818A-7C35AE1D806C}" name="VALOARE"/>
    <tableColumn id="12" xr3:uid="{46E04433-C5E7-4B74-8B76-48DC461B3FCD}" name="JUD_COD"/>
    <tableColumn id="13" xr3:uid="{A8EBB38C-49FB-48BF-B5E3-EED6793824C6}" name="SITUATIE_JURIDICA"/>
    <tableColumn id="14" xr3:uid="{A6ED63C4-3D19-46E2-8056-CA9ABE5CBA5C}" name="BAZA_LEGALA"/>
    <tableColumn id="15" xr3:uid="{1A8CAA24-7D60-47A7-8F23-DA34A784DB86}" name="BUN"/>
    <tableColumn id="16" xr3:uid="{2F9AB666-BE7C-4082-9BD1-3AC9D26F4263}" name="DESC_TH"/>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A01F2F-18FF-401A-85E2-655AF63B5E1F}" name="Table5" displayName="Table5" ref="A1:D2211" totalsRowShown="0">
  <autoFilter ref="A1:D2211" xr:uid="{B4A01F2F-18FF-401A-85E2-655AF63B5E1F}"/>
  <tableColumns count="4">
    <tableColumn id="1" xr3:uid="{C1092E64-B693-4E30-9E40-A91EDFA9774D}" name="NR."/>
    <tableColumn id="2" xr3:uid="{2ADAF0D1-7A04-4B4F-9531-322644621695}" name="Denumirea bunurilor inventariate"/>
    <tableColumn id="3" xr3:uid="{CA6682BA-E5FD-4DD0-90EE-D48D42854DDA}" name="Codul"/>
    <tableColumn id="4" xr3:uid="{D4E85783-83FA-4022-B964-51085274DD92}" name="Valoare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0408-1324-48A3-926B-2CE3A5E23FBC}">
  <sheetPr>
    <pageSetUpPr fitToPage="1"/>
  </sheetPr>
  <dimension ref="A1:H139"/>
  <sheetViews>
    <sheetView topLeftCell="A73" zoomScaleNormal="100" workbookViewId="0">
      <selection activeCell="E114" sqref="E114"/>
    </sheetView>
  </sheetViews>
  <sheetFormatPr defaultRowHeight="15" x14ac:dyDescent="0.25"/>
  <cols>
    <col min="1" max="1" width="7.28515625" style="26" customWidth="1"/>
    <col min="2" max="2" width="9.85546875" style="286" customWidth="1"/>
    <col min="3" max="3" width="9.140625" style="26"/>
    <col min="4" max="4" width="12.28515625" style="286" customWidth="1"/>
    <col min="5" max="5" width="43.85546875" style="27" customWidth="1"/>
    <col min="6" max="6" width="7.140625" style="286" customWidth="1"/>
    <col min="7" max="7" width="9" style="286" customWidth="1"/>
    <col min="8" max="8" width="9.7109375" style="26" customWidth="1"/>
    <col min="9" max="16384" width="9.140625" style="26"/>
  </cols>
  <sheetData>
    <row r="1" spans="1:8" ht="15.75" x14ac:dyDescent="0.25">
      <c r="A1" s="272" t="s">
        <v>0</v>
      </c>
      <c r="B1" s="273"/>
      <c r="C1" s="274"/>
      <c r="D1" s="273"/>
      <c r="E1" s="293"/>
      <c r="F1" s="275"/>
      <c r="G1" s="275"/>
      <c r="H1" s="276" t="s">
        <v>19664</v>
      </c>
    </row>
    <row r="2" spans="1:8" ht="15.75" x14ac:dyDescent="0.25">
      <c r="A2" s="274"/>
      <c r="B2" s="273"/>
      <c r="C2" s="277"/>
      <c r="D2" s="275"/>
      <c r="E2" s="294"/>
      <c r="F2" s="275"/>
      <c r="G2" s="275"/>
      <c r="H2" s="276"/>
    </row>
    <row r="3" spans="1:8" ht="15.75" x14ac:dyDescent="0.25">
      <c r="A3" s="273"/>
      <c r="B3" s="273"/>
      <c r="C3" s="274"/>
      <c r="D3" s="273"/>
      <c r="E3" s="293"/>
      <c r="F3" s="275"/>
      <c r="G3" s="275"/>
      <c r="H3" s="276"/>
    </row>
    <row r="4" spans="1:8" ht="15.75" x14ac:dyDescent="0.25">
      <c r="A4" s="453" t="s">
        <v>1</v>
      </c>
      <c r="B4" s="453"/>
      <c r="C4" s="453"/>
      <c r="D4" s="453"/>
      <c r="E4" s="453"/>
      <c r="F4" s="453"/>
      <c r="G4" s="453"/>
      <c r="H4" s="453"/>
    </row>
    <row r="5" spans="1:8" ht="15.75" x14ac:dyDescent="0.25">
      <c r="A5" s="454" t="s">
        <v>19673</v>
      </c>
      <c r="B5" s="454"/>
      <c r="C5" s="454"/>
      <c r="D5" s="454"/>
      <c r="E5" s="454"/>
      <c r="F5" s="454"/>
      <c r="G5" s="454"/>
      <c r="H5" s="454"/>
    </row>
    <row r="6" spans="1:8" ht="15.75" thickBot="1" x14ac:dyDescent="0.3">
      <c r="A6" s="295"/>
      <c r="B6" s="283"/>
      <c r="C6" s="295"/>
      <c r="D6" s="283"/>
      <c r="E6" s="296"/>
      <c r="F6" s="304"/>
      <c r="G6" s="304"/>
      <c r="H6" s="297"/>
    </row>
    <row r="7" spans="1:8" ht="51.75" thickBot="1" x14ac:dyDescent="0.3">
      <c r="A7" s="278" t="s">
        <v>2</v>
      </c>
      <c r="B7" s="279" t="s">
        <v>3</v>
      </c>
      <c r="C7" s="280" t="s">
        <v>4</v>
      </c>
      <c r="D7" s="280" t="s">
        <v>19469</v>
      </c>
      <c r="E7" s="280" t="s">
        <v>6</v>
      </c>
      <c r="F7" s="280" t="s">
        <v>7</v>
      </c>
      <c r="G7" s="281" t="s">
        <v>8</v>
      </c>
      <c r="H7" s="282" t="s">
        <v>9</v>
      </c>
    </row>
    <row r="8" spans="1:8" ht="29.1" customHeight="1" x14ac:dyDescent="0.25">
      <c r="A8" s="289">
        <f>Table6[[#This Row],[Nr. crt.]]</f>
        <v>1</v>
      </c>
      <c r="B8" s="298">
        <f>Table6[[#This Row],[Nr. de inventar MFP]]</f>
        <v>164689</v>
      </c>
      <c r="C8" s="287">
        <f>Table6[[#This Row],[Nr. de inventar RNP]]</f>
        <v>5504</v>
      </c>
      <c r="D8" s="284" t="str">
        <f>Table6[[#This Row],[Cod de clasificare OMFP nr. 1718/2013]]</f>
        <v>8.23.07</v>
      </c>
      <c r="E8" s="299" t="str">
        <f>Table6[[#This Row],[Denumirea ]]</f>
        <v>MAESTOSO XLVII-43 (M 47 / 43 HB) 642019820279788</v>
      </c>
      <c r="F8" s="284" t="str">
        <f>Table6[[#This Row],[Județul]]</f>
        <v>BN</v>
      </c>
      <c r="G8" s="305">
        <f>Table6[[#This Row],[Anul dobândirii ]]</f>
        <v>2015</v>
      </c>
      <c r="H8" s="307">
        <f>Table6[[#This Row],[Valoare de inventar]]</f>
        <v>10000</v>
      </c>
    </row>
    <row r="9" spans="1:8" ht="29.1" customHeight="1" x14ac:dyDescent="0.25">
      <c r="A9" s="290">
        <f>Table6[[#This Row],[Nr. crt.]]</f>
        <v>2</v>
      </c>
      <c r="B9" s="300">
        <f>Table6[[#This Row],[Nr. de inventar MFP]]</f>
        <v>148704</v>
      </c>
      <c r="C9" s="288">
        <f>Table6[[#This Row],[Nr. de inventar RNP]]</f>
        <v>512846</v>
      </c>
      <c r="D9" s="285" t="str">
        <f>Table6[[#This Row],[Cod de clasificare OMFP nr. 1718/2013]]</f>
        <v>8.23.11</v>
      </c>
      <c r="E9" s="301" t="str">
        <f>Table6[[#This Row],[Denumirea ]]</f>
        <v>ARMASAR MONTA PUBLICA DEP.PG.5 CARLOS</v>
      </c>
      <c r="F9" s="285" t="str">
        <f>Table6[[#This Row],[Județul]]</f>
        <v>BZ</v>
      </c>
      <c r="G9" s="306">
        <f>Table6[[#This Row],[Anul dobândirii ]]</f>
        <v>2003</v>
      </c>
      <c r="H9" s="308">
        <f>Table6[[#This Row],[Valoare de inventar]]</f>
        <v>7600</v>
      </c>
    </row>
    <row r="10" spans="1:8" ht="29.1" customHeight="1" x14ac:dyDescent="0.25">
      <c r="A10" s="290">
        <f>Table6[[#This Row],[Nr. crt.]]</f>
        <v>3</v>
      </c>
      <c r="B10" s="300" t="str">
        <f>Table6[[#This Row],[Nr. de inventar MFP]]</f>
        <v>FN</v>
      </c>
      <c r="C10" s="288">
        <f>Table6[[#This Row],[Nr. de inventar RNP]]</f>
        <v>512977</v>
      </c>
      <c r="D10" s="285" t="str">
        <f>Table6[[#This Row],[Cod de clasificare OMFP nr. 1718/2013]]</f>
        <v>8.23.10</v>
      </c>
      <c r="E10" s="301" t="str">
        <f>Table6[[#This Row],[Denumirea ]]</f>
        <v>ARGILA</v>
      </c>
      <c r="F10" s="285" t="str">
        <f>Table6[[#This Row],[Județul]]</f>
        <v>BZ</v>
      </c>
      <c r="G10" s="306">
        <f>Table6[[#This Row],[Anul dobândirii ]]</f>
        <v>2019</v>
      </c>
      <c r="H10" s="308">
        <f>Table6[[#This Row],[Valoare de inventar]]</f>
        <v>9400</v>
      </c>
    </row>
    <row r="11" spans="1:8" ht="29.1" customHeight="1" x14ac:dyDescent="0.25">
      <c r="A11" s="290">
        <f>Table6[[#This Row],[Nr. crt.]]</f>
        <v>4</v>
      </c>
      <c r="B11" s="300">
        <f>Table6[[#This Row],[Nr. de inventar MFP]]</f>
        <v>156972</v>
      </c>
      <c r="C11" s="288">
        <f>Table6[[#This Row],[Nr. de inventar RNP]]</f>
        <v>512748</v>
      </c>
      <c r="D11" s="285" t="str">
        <f>Table6[[#This Row],[Cod de clasificare OMFP nr. 1718/2013]]</f>
        <v>8.23.10</v>
      </c>
      <c r="E11" s="301" t="str">
        <f>Table6[[#This Row],[Denumirea ]]</f>
        <v>Adorata/10 C-Tz</v>
      </c>
      <c r="F11" s="285" t="str">
        <f>Table6[[#This Row],[Județul]]</f>
        <v>BZ</v>
      </c>
      <c r="G11" s="306">
        <f>Table6[[#This Row],[Anul dobândirii ]]</f>
        <v>2010</v>
      </c>
      <c r="H11" s="308">
        <f>Table6[[#This Row],[Valoare de inventar]]</f>
        <v>10300</v>
      </c>
    </row>
    <row r="12" spans="1:8" ht="29.1" customHeight="1" x14ac:dyDescent="0.25">
      <c r="A12" s="290">
        <f>Table6[[#This Row],[Nr. crt.]]</f>
        <v>5</v>
      </c>
      <c r="B12" s="300">
        <f>Table6[[#This Row],[Nr. de inventar MFP]]</f>
        <v>159233</v>
      </c>
      <c r="C12" s="288">
        <f>Table6[[#This Row],[Nr. de inventar RNP]]</f>
        <v>512821</v>
      </c>
      <c r="D12" s="285" t="str">
        <f>Table6[[#This Row],[Cod de clasificare OMFP nr. 1718/2013]]</f>
        <v>8.23.10</v>
      </c>
      <c r="E12" s="301" t="str">
        <f>Table6[[#This Row],[Denumirea ]]</f>
        <v>Aventura (24C/Tz)</v>
      </c>
      <c r="F12" s="285" t="str">
        <f>Table6[[#This Row],[Județul]]</f>
        <v>BZ</v>
      </c>
      <c r="G12" s="306">
        <f>Table6[[#This Row],[Anul dobândirii ]]</f>
        <v>2012</v>
      </c>
      <c r="H12" s="308">
        <f>Table6[[#This Row],[Valoare de inventar]]</f>
        <v>10300</v>
      </c>
    </row>
    <row r="13" spans="1:8" ht="29.1" customHeight="1" x14ac:dyDescent="0.25">
      <c r="A13" s="290">
        <f>Table6[[#This Row],[Nr. crt.]]</f>
        <v>6</v>
      </c>
      <c r="B13" s="300">
        <f>Table6[[#This Row],[Nr. de inventar MFP]]</f>
        <v>156950</v>
      </c>
      <c r="C13" s="288">
        <f>Table6[[#This Row],[Nr. de inventar RNP]]</f>
        <v>512741</v>
      </c>
      <c r="D13" s="285" t="str">
        <f>Table6[[#This Row],[Cod de clasificare OMFP nr. 1718/2013]]</f>
        <v>8.23.10</v>
      </c>
      <c r="E13" s="301" t="str">
        <f>Table6[[#This Row],[Denumirea ]]</f>
        <v>Dilema/59 C-SG</v>
      </c>
      <c r="F13" s="285" t="str">
        <f>Table6[[#This Row],[Județul]]</f>
        <v>BZ</v>
      </c>
      <c r="G13" s="306">
        <f>Table6[[#This Row],[Anul dobândirii ]]</f>
        <v>2010</v>
      </c>
      <c r="H13" s="308">
        <f>Table6[[#This Row],[Valoare de inventar]]</f>
        <v>9400</v>
      </c>
    </row>
    <row r="14" spans="1:8" ht="29.1" customHeight="1" x14ac:dyDescent="0.25">
      <c r="A14" s="290">
        <f>Table6[[#This Row],[Nr. crt.]]</f>
        <v>7</v>
      </c>
      <c r="B14" s="300">
        <f>Table6[[#This Row],[Nr. de inventar MFP]]</f>
        <v>156946</v>
      </c>
      <c r="C14" s="288">
        <f>Table6[[#This Row],[Nr. de inventar RNP]]</f>
        <v>512738</v>
      </c>
      <c r="D14" s="285" t="str">
        <f>Table6[[#This Row],[Cod de clasificare OMFP nr. 1718/2013]]</f>
        <v>8.23.10</v>
      </c>
      <c r="E14" s="301" t="str">
        <f>Table6[[#This Row],[Denumirea ]]</f>
        <v>Hadia/54 C-SG</v>
      </c>
      <c r="F14" s="285" t="str">
        <f>Table6[[#This Row],[Județul]]</f>
        <v>BZ</v>
      </c>
      <c r="G14" s="306">
        <f>Table6[[#This Row],[Anul dobândirii ]]</f>
        <v>2009</v>
      </c>
      <c r="H14" s="308">
        <f>Table6[[#This Row],[Valoare de inventar]]</f>
        <v>10300</v>
      </c>
    </row>
    <row r="15" spans="1:8" ht="29.1" customHeight="1" x14ac:dyDescent="0.25">
      <c r="A15" s="290">
        <f>Table6[[#This Row],[Nr. crt.]]</f>
        <v>8</v>
      </c>
      <c r="B15" s="300">
        <f>Table6[[#This Row],[Nr. de inventar MFP]]</f>
        <v>156974</v>
      </c>
      <c r="C15" s="288">
        <f>Table6[[#This Row],[Nr. de inventar RNP]]</f>
        <v>512751</v>
      </c>
      <c r="D15" s="285" t="str">
        <f>Table6[[#This Row],[Cod de clasificare OMFP nr. 1718/2013]]</f>
        <v>8.23.10</v>
      </c>
      <c r="E15" s="301" t="str">
        <f>Table6[[#This Row],[Denumirea ]]</f>
        <v>Lisa/9 C-Tz</v>
      </c>
      <c r="F15" s="285" t="str">
        <f>Table6[[#This Row],[Județul]]</f>
        <v>BZ</v>
      </c>
      <c r="G15" s="306">
        <f>Table6[[#This Row],[Anul dobândirii ]]</f>
        <v>2010</v>
      </c>
      <c r="H15" s="308">
        <f>Table6[[#This Row],[Valoare de inventar]]</f>
        <v>9400</v>
      </c>
    </row>
    <row r="16" spans="1:8" ht="29.1" customHeight="1" x14ac:dyDescent="0.25">
      <c r="A16" s="290">
        <f>Table6[[#This Row],[Nr. crt.]]</f>
        <v>9</v>
      </c>
      <c r="B16" s="300">
        <f>Table6[[#This Row],[Nr. de inventar MFP]]</f>
        <v>156977</v>
      </c>
      <c r="C16" s="288">
        <f>Table6[[#This Row],[Nr. de inventar RNP]]</f>
        <v>512755</v>
      </c>
      <c r="D16" s="285" t="str">
        <f>Table6[[#This Row],[Cod de clasificare OMFP nr. 1718/2013]]</f>
        <v>8.23.10</v>
      </c>
      <c r="E16" s="301" t="str">
        <f>Table6[[#This Row],[Denumirea ]]</f>
        <v>Troia/6 C-Va</v>
      </c>
      <c r="F16" s="285" t="str">
        <f>Table6[[#This Row],[Județul]]</f>
        <v>BZ</v>
      </c>
      <c r="G16" s="306">
        <f>Table6[[#This Row],[Anul dobândirii ]]</f>
        <v>2010</v>
      </c>
      <c r="H16" s="308">
        <f>Table6[[#This Row],[Valoare de inventar]]</f>
        <v>9400</v>
      </c>
    </row>
    <row r="17" spans="1:8" ht="29.1" customHeight="1" x14ac:dyDescent="0.25">
      <c r="A17" s="290">
        <f>Table6[[#This Row],[Nr. crt.]]</f>
        <v>10</v>
      </c>
      <c r="B17" s="300">
        <f>Table6[[#This Row],[Nr. de inventar MFP]]</f>
        <v>159462</v>
      </c>
      <c r="C17" s="288">
        <f>Table6[[#This Row],[Nr. de inventar RNP]]</f>
        <v>512844</v>
      </c>
      <c r="D17" s="285" t="str">
        <f>Table6[[#This Row],[Cod de clasificare OMFP nr. 1718/2013]]</f>
        <v>8.23.10</v>
      </c>
      <c r="E17" s="301" t="str">
        <f>Table6[[#This Row],[Denumirea ]]</f>
        <v>Devita (19C-Va/642019820105499</v>
      </c>
      <c r="F17" s="285" t="str">
        <f>Table6[[#This Row],[Județul]]</f>
        <v>BZ</v>
      </c>
      <c r="G17" s="306">
        <f>Table6[[#This Row],[Anul dobândirii ]]</f>
        <v>2013</v>
      </c>
      <c r="H17" s="308">
        <f>Table6[[#This Row],[Valoare de inventar]]</f>
        <v>9400</v>
      </c>
    </row>
    <row r="18" spans="1:8" ht="29.1" customHeight="1" x14ac:dyDescent="0.25">
      <c r="A18" s="290">
        <f>Table6[[#This Row],[Nr. crt.]]</f>
        <v>11</v>
      </c>
      <c r="B18" s="300">
        <f>Table6[[#This Row],[Nr. de inventar MFP]]</f>
        <v>156955</v>
      </c>
      <c r="C18" s="288">
        <f>Table6[[#This Row],[Nr. de inventar RNP]]</f>
        <v>512746</v>
      </c>
      <c r="D18" s="285" t="str">
        <f>Table6[[#This Row],[Cod de clasificare OMFP nr. 1718/2013]]</f>
        <v>8.23.10</v>
      </c>
      <c r="E18" s="301" t="str">
        <f>Table6[[#This Row],[Denumirea ]]</f>
        <v>Tura/57 C- SG</v>
      </c>
      <c r="F18" s="285" t="str">
        <f>Table6[[#This Row],[Județul]]</f>
        <v>BZ</v>
      </c>
      <c r="G18" s="306">
        <f>Table6[[#This Row],[Anul dobândirii ]]</f>
        <v>2010</v>
      </c>
      <c r="H18" s="308">
        <f>Table6[[#This Row],[Valoare de inventar]]</f>
        <v>9400</v>
      </c>
    </row>
    <row r="19" spans="1:8" ht="29.1" customHeight="1" x14ac:dyDescent="0.25">
      <c r="A19" s="290">
        <f>Table6[[#This Row],[Nr. crt.]]</f>
        <v>12</v>
      </c>
      <c r="B19" s="300">
        <f>Table6[[#This Row],[Nr. de inventar MFP]]</f>
        <v>164696</v>
      </c>
      <c r="C19" s="288">
        <f>Table6[[#This Row],[Nr. de inventar RNP]]</f>
        <v>512886</v>
      </c>
      <c r="D19" s="285" t="str">
        <f>Table6[[#This Row],[Cod de clasificare OMFP nr. 1718/2013]]</f>
        <v>8.23.10</v>
      </c>
      <c r="E19" s="301" t="str">
        <f>Table6[[#This Row],[Denumirea ]]</f>
        <v>Melva (28C / Va)642019820088829</v>
      </c>
      <c r="F19" s="285" t="str">
        <f>Table6[[#This Row],[Județul]]</f>
        <v>BZ</v>
      </c>
      <c r="G19" s="306">
        <f>Table6[[#This Row],[Anul dobândirii ]]</f>
        <v>2015</v>
      </c>
      <c r="H19" s="308">
        <f>Table6[[#This Row],[Valoare de inventar]]</f>
        <v>9400</v>
      </c>
    </row>
    <row r="20" spans="1:8" ht="29.1" customHeight="1" x14ac:dyDescent="0.25">
      <c r="A20" s="290">
        <f>Table6[[#This Row],[Nr. crt.]]</f>
        <v>13</v>
      </c>
      <c r="B20" s="300">
        <f>Table6[[#This Row],[Nr. de inventar MFP]]</f>
        <v>164835</v>
      </c>
      <c r="C20" s="288">
        <f>Table6[[#This Row],[Nr. de inventar RNP]]</f>
        <v>512896</v>
      </c>
      <c r="D20" s="285" t="str">
        <f>Table6[[#This Row],[Cod de clasificare OMFP nr. 1718/2013]]</f>
        <v>8.23.10</v>
      </c>
      <c r="E20" s="301" t="str">
        <f>Table6[[#This Row],[Denumirea ]]</f>
        <v>Dada (57C/Tz)642019820114786</v>
      </c>
      <c r="F20" s="285" t="str">
        <f>Table6[[#This Row],[Județul]]</f>
        <v>BZ</v>
      </c>
      <c r="G20" s="306">
        <f>Table6[[#This Row],[Anul dobândirii ]]</f>
        <v>2016</v>
      </c>
      <c r="H20" s="308">
        <f>Table6[[#This Row],[Valoare de inventar]]</f>
        <v>9400</v>
      </c>
    </row>
    <row r="21" spans="1:8" ht="29.1" customHeight="1" x14ac:dyDescent="0.25">
      <c r="A21" s="290">
        <f>Table6[[#This Row],[Nr. crt.]]</f>
        <v>14</v>
      </c>
      <c r="B21" s="300">
        <f>Table6[[#This Row],[Nr. de inventar MFP]]</f>
        <v>164834</v>
      </c>
      <c r="C21" s="288">
        <f>Table6[[#This Row],[Nr. de inventar RNP]]</f>
        <v>512914</v>
      </c>
      <c r="D21" s="285" t="str">
        <f>Table6[[#This Row],[Cod de clasificare OMFP nr. 1718/2013]]</f>
        <v>8.23.10</v>
      </c>
      <c r="E21" s="301" t="str">
        <f>Table6[[#This Row],[Denumirea ]]</f>
        <v>Daliana (5C/HI)642019820611919</v>
      </c>
      <c r="F21" s="285" t="str">
        <f>Table6[[#This Row],[Județul]]</f>
        <v>BZ</v>
      </c>
      <c r="G21" s="306">
        <f>Table6[[#This Row],[Anul dobândirii ]]</f>
        <v>2016</v>
      </c>
      <c r="H21" s="308">
        <f>Table6[[#This Row],[Valoare de inventar]]</f>
        <v>9400</v>
      </c>
    </row>
    <row r="22" spans="1:8" ht="29.1" customHeight="1" x14ac:dyDescent="0.25">
      <c r="A22" s="290">
        <f>Table6[[#This Row],[Nr. crt.]]</f>
        <v>15</v>
      </c>
      <c r="B22" s="300" t="str">
        <f>Table6[[#This Row],[Nr. de inventar MFP]]</f>
        <v>FN</v>
      </c>
      <c r="C22" s="288">
        <f>Table6[[#This Row],[Nr. de inventar RNP]]</f>
        <v>512952</v>
      </c>
      <c r="D22" s="285" t="str">
        <f>Table6[[#This Row],[Cod de clasificare OMFP nr. 1718/2013]]</f>
        <v>8.23.10</v>
      </c>
      <c r="E22" s="301" t="str">
        <f>Table6[[#This Row],[Denumirea ]]</f>
        <v>TATYANA</v>
      </c>
      <c r="F22" s="285" t="str">
        <f>Table6[[#This Row],[Județul]]</f>
        <v>BZ</v>
      </c>
      <c r="G22" s="306">
        <f>Table6[[#This Row],[Anul dobândirii ]]</f>
        <v>2018</v>
      </c>
      <c r="H22" s="308">
        <f>Table6[[#This Row],[Valoare de inventar]]</f>
        <v>9400</v>
      </c>
    </row>
    <row r="23" spans="1:8" ht="29.1" customHeight="1" x14ac:dyDescent="0.25">
      <c r="A23" s="290">
        <f>Table6[[#This Row],[Nr. crt.]]</f>
        <v>16</v>
      </c>
      <c r="B23" s="300">
        <f>Table6[[#This Row],[Nr. de inventar MFP]]</f>
        <v>157076</v>
      </c>
      <c r="C23" s="288">
        <f>Table6[[#This Row],[Nr. de inventar RNP]]</f>
        <v>20106</v>
      </c>
      <c r="D23" s="285" t="str">
        <f>Table6[[#This Row],[Cod de clasificare OMFP nr. 1718/2013]]</f>
        <v>8.23.11</v>
      </c>
      <c r="E23" s="301" t="str">
        <f>Table6[[#This Row],[Denumirea ]]</f>
        <v>GIPSI / I - 26 D</v>
      </c>
      <c r="F23" s="285" t="str">
        <f>Table6[[#This Row],[Județul]]</f>
        <v>CT</v>
      </c>
      <c r="G23" s="306">
        <f>Table6[[#This Row],[Anul dobândirii ]]</f>
        <v>2010</v>
      </c>
      <c r="H23" s="308">
        <f>Table6[[#This Row],[Valoare de inventar]]</f>
        <v>9400</v>
      </c>
    </row>
    <row r="24" spans="1:8" ht="29.1" customHeight="1" x14ac:dyDescent="0.25">
      <c r="A24" s="290">
        <f>Table6[[#This Row],[Nr. crt.]]</f>
        <v>17</v>
      </c>
      <c r="B24" s="300">
        <f>Table6[[#This Row],[Nr. de inventar MFP]]</f>
        <v>160347</v>
      </c>
      <c r="C24" s="288">
        <f>Table6[[#This Row],[Nr. de inventar RNP]]</f>
        <v>500725</v>
      </c>
      <c r="D24" s="285" t="str">
        <f>Table6[[#This Row],[Cod de clasificare OMFP nr. 1718/2013]]</f>
        <v>8.23.09</v>
      </c>
      <c r="E24" s="301" t="str">
        <f>Table6[[#This Row],[Denumirea ]]</f>
        <v>SAMSON /SIGLAVY BAGDADY XVIII-17M(17M-SB18) 642019820200890</v>
      </c>
      <c r="F24" s="285" t="str">
        <f>Table6[[#This Row],[Județul]]</f>
        <v>CT</v>
      </c>
      <c r="G24" s="306">
        <f>Table6[[#This Row],[Anul dobândirii ]]</f>
        <v>2013</v>
      </c>
      <c r="H24" s="308">
        <f>Table6[[#This Row],[Valoare de inventar]]</f>
        <v>10000</v>
      </c>
    </row>
    <row r="25" spans="1:8" ht="29.1" customHeight="1" x14ac:dyDescent="0.25">
      <c r="A25" s="290">
        <f>Table6[[#This Row],[Nr. crt.]]</f>
        <v>18</v>
      </c>
      <c r="B25" s="300">
        <f>Table6[[#This Row],[Nr. de inventar MFP]]</f>
        <v>159206</v>
      </c>
      <c r="C25" s="288">
        <f>Table6[[#This Row],[Nr. de inventar RNP]]</f>
        <v>500919</v>
      </c>
      <c r="D25" s="285" t="str">
        <f>Table6[[#This Row],[Cod de clasificare OMFP nr. 1718/2013]]</f>
        <v>8.23.12</v>
      </c>
      <c r="E25" s="301" t="str">
        <f>Table6[[#This Row],[Denumirea ]]</f>
        <v>Gazal XVIII-14 ( G 18/14 R)</v>
      </c>
      <c r="F25" s="285" t="str">
        <f>Table6[[#This Row],[Județul]]</f>
        <v>SV</v>
      </c>
      <c r="G25" s="306">
        <f>Table6[[#This Row],[Anul dobândirii ]]</f>
        <v>2012</v>
      </c>
      <c r="H25" s="308">
        <f>Table6[[#This Row],[Valoare de inventar]]</f>
        <v>9400</v>
      </c>
    </row>
    <row r="26" spans="1:8" ht="29.1" customHeight="1" x14ac:dyDescent="0.25">
      <c r="A26" s="290">
        <f>Table6[[#This Row],[Nr. crt.]]</f>
        <v>19</v>
      </c>
      <c r="B26" s="300">
        <f>Table6[[#This Row],[Nr. de inventar MFP]]</f>
        <v>164776</v>
      </c>
      <c r="C26" s="288">
        <f>Table6[[#This Row],[Nr. de inventar RNP]]</f>
        <v>500993</v>
      </c>
      <c r="D26" s="285" t="str">
        <f>Table6[[#This Row],[Cod de clasificare OMFP nr. 1718/2013]]</f>
        <v>8.23.12</v>
      </c>
      <c r="E26" s="301" t="str">
        <f>Table6[[#This Row],[Denumirea ]]</f>
        <v xml:space="preserve"> Gazal XVIII-20 (G 18 / 20 R) 642019820376845</v>
      </c>
      <c r="F26" s="285" t="str">
        <f>Table6[[#This Row],[Județul]]</f>
        <v>SV</v>
      </c>
      <c r="G26" s="306">
        <f>Table6[[#This Row],[Anul dobândirii ]]</f>
        <v>2015</v>
      </c>
      <c r="H26" s="308">
        <f>Table6[[#This Row],[Valoare de inventar]]</f>
        <v>9400</v>
      </c>
    </row>
    <row r="27" spans="1:8" ht="29.1" customHeight="1" x14ac:dyDescent="0.25">
      <c r="A27" s="290">
        <f>Table6[[#This Row],[Nr. crt.]]</f>
        <v>20</v>
      </c>
      <c r="B27" s="300">
        <f>Table6[[#This Row],[Nr. de inventar MFP]]</f>
        <v>164978</v>
      </c>
      <c r="C27" s="288">
        <f>Table6[[#This Row],[Nr. de inventar RNP]]</f>
        <v>501026</v>
      </c>
      <c r="D27" s="285" t="str">
        <f>Table6[[#This Row],[Cod de clasificare OMFP nr. 1718/2013]]</f>
        <v>8.23.12</v>
      </c>
      <c r="E27" s="301" t="str">
        <f>Table6[[#This Row],[Denumirea ]]</f>
        <v>Shagya LXII-66 ( Sh 62 / 66 R) 642109820376158</v>
      </c>
      <c r="F27" s="285" t="str">
        <f>Table6[[#This Row],[Județul]]</f>
        <v>SV</v>
      </c>
      <c r="G27" s="306">
        <f>Table6[[#This Row],[Anul dobândirii ]]</f>
        <v>2015</v>
      </c>
      <c r="H27" s="308">
        <f>Table6[[#This Row],[Valoare de inventar]]</f>
        <v>9400</v>
      </c>
    </row>
    <row r="28" spans="1:8" ht="29.1" customHeight="1" x14ac:dyDescent="0.25">
      <c r="A28" s="290">
        <f>Table6[[#This Row],[Nr. crt.]]</f>
        <v>21</v>
      </c>
      <c r="B28" s="300" t="str">
        <f>Table6[[#This Row],[Nr. de inventar MFP]]</f>
        <v>FN</v>
      </c>
      <c r="C28" s="288">
        <f>Table6[[#This Row],[Nr. de inventar RNP]]</f>
        <v>501137</v>
      </c>
      <c r="D28" s="285" t="str">
        <f>Table6[[#This Row],[Cod de clasificare OMFP nr. 1718/2013]]</f>
        <v>8.23.12</v>
      </c>
      <c r="E28" s="301" t="str">
        <f>Table6[[#This Row],[Denumirea ]]</f>
        <v>MERSUCH XXV - 45</v>
      </c>
      <c r="F28" s="285" t="str">
        <f>Table6[[#This Row],[Județul]]</f>
        <v>SV</v>
      </c>
      <c r="G28" s="306">
        <f>Table6[[#This Row],[Anul dobândirii ]]</f>
        <v>2020</v>
      </c>
      <c r="H28" s="308">
        <f>Table6[[#This Row],[Valoare de inventar]]</f>
        <v>9400</v>
      </c>
    </row>
    <row r="29" spans="1:8" ht="29.1" customHeight="1" x14ac:dyDescent="0.25">
      <c r="A29" s="290">
        <f>Table6[[#This Row],[Nr. crt.]]</f>
        <v>22</v>
      </c>
      <c r="B29" s="300" t="str">
        <f>Table6[[#This Row],[Nr. de inventar MFP]]</f>
        <v>FN</v>
      </c>
      <c r="C29" s="288">
        <f>Table6[[#This Row],[Nr. de inventar RNP]]</f>
        <v>501138</v>
      </c>
      <c r="D29" s="285" t="str">
        <f>Table6[[#This Row],[Cod de clasificare OMFP nr. 1718/2013]]</f>
        <v>8.23.12</v>
      </c>
      <c r="E29" s="301" t="str">
        <f>Table6[[#This Row],[Denumirea ]]</f>
        <v>DAHOMAN XL - 13</v>
      </c>
      <c r="F29" s="285" t="str">
        <f>Table6[[#This Row],[Județul]]</f>
        <v>SV</v>
      </c>
      <c r="G29" s="306">
        <f>Table6[[#This Row],[Anul dobândirii ]]</f>
        <v>2020</v>
      </c>
      <c r="H29" s="308">
        <f>Table6[[#This Row],[Valoare de inventar]]</f>
        <v>9400</v>
      </c>
    </row>
    <row r="30" spans="1:8" ht="29.1" customHeight="1" x14ac:dyDescent="0.25">
      <c r="A30" s="290">
        <f>Table6[[#This Row],[Nr. crt.]]</f>
        <v>23</v>
      </c>
      <c r="B30" s="300" t="str">
        <f>Table6[[#This Row],[Nr. de inventar MFP]]</f>
        <v>FN</v>
      </c>
      <c r="C30" s="288">
        <f>Table6[[#This Row],[Nr. de inventar RNP]]</f>
        <v>501116</v>
      </c>
      <c r="D30" s="285" t="str">
        <f>Table6[[#This Row],[Cod de clasificare OMFP nr. 1718/2013]]</f>
        <v>8.23.12</v>
      </c>
      <c r="E30" s="301" t="str">
        <f>Table6[[#This Row],[Denumirea ]]</f>
        <v>HADBAN XXXVII - 44</v>
      </c>
      <c r="F30" s="285" t="str">
        <f>Table6[[#This Row],[Județul]]</f>
        <v>SV</v>
      </c>
      <c r="G30" s="306">
        <f>Table6[[#This Row],[Anul dobândirii ]]</f>
        <v>2019</v>
      </c>
      <c r="H30" s="308">
        <f>Table6[[#This Row],[Valoare de inventar]]</f>
        <v>10000</v>
      </c>
    </row>
    <row r="31" spans="1:8" ht="29.1" customHeight="1" x14ac:dyDescent="0.25">
      <c r="A31" s="290">
        <f>Table6[[#This Row],[Nr. crt.]]</f>
        <v>24</v>
      </c>
      <c r="B31" s="300">
        <f>Table6[[#This Row],[Nr. de inventar MFP]]</f>
        <v>164697</v>
      </c>
      <c r="C31" s="288">
        <f>Table6[[#This Row],[Nr. de inventar RNP]]</f>
        <v>281</v>
      </c>
      <c r="D31" s="285" t="str">
        <f>Table6[[#This Row],[Cod de clasificare OMFP nr. 1718/2013]]</f>
        <v>8.23.07</v>
      </c>
      <c r="E31" s="301" t="str">
        <f>Table6[[#This Row],[Denumirea ]]</f>
        <v>TULIPAN XXIII-4  (T23 / 4 F)642019820391157</v>
      </c>
      <c r="F31" s="285" t="str">
        <f>Table6[[#This Row],[Județul]]</f>
        <v>BV</v>
      </c>
      <c r="G31" s="306">
        <f>Table6[[#This Row],[Anul dobândirii ]]</f>
        <v>2015</v>
      </c>
      <c r="H31" s="308">
        <f>Table6[[#This Row],[Valoare de inventar]]</f>
        <v>10800</v>
      </c>
    </row>
    <row r="32" spans="1:8" ht="29.1" customHeight="1" x14ac:dyDescent="0.25">
      <c r="A32" s="290">
        <f>Table6[[#This Row],[Nr. crt.]]</f>
        <v>25</v>
      </c>
      <c r="B32" s="300" t="str">
        <f>Table6[[#This Row],[Nr. de inventar MFP]]</f>
        <v>FN</v>
      </c>
      <c r="C32" s="288">
        <f>Table6[[#This Row],[Nr. de inventar RNP]]</f>
        <v>339</v>
      </c>
      <c r="D32" s="285" t="str">
        <f>Table6[[#This Row],[Cod de clasificare OMFP nr. 1718/2013]]</f>
        <v>8.23.07</v>
      </c>
      <c r="E32" s="301" t="str">
        <f>Table6[[#This Row],[Denumirea ]]</f>
        <v xml:space="preserve">Siglavy Capriola XXVII-8  </v>
      </c>
      <c r="F32" s="285" t="str">
        <f>Table6[[#This Row],[Județul]]</f>
        <v>BV</v>
      </c>
      <c r="G32" s="306">
        <f>Table6[[#This Row],[Anul dobândirii ]]</f>
        <v>2018</v>
      </c>
      <c r="H32" s="308">
        <f>Table6[[#This Row],[Valoare de inventar]]</f>
        <v>10000</v>
      </c>
    </row>
    <row r="33" spans="1:8" ht="29.1" customHeight="1" x14ac:dyDescent="0.25">
      <c r="A33" s="290">
        <f>Table6[[#This Row],[Nr. crt.]]</f>
        <v>26</v>
      </c>
      <c r="B33" s="300">
        <f>Table6[[#This Row],[Nr. de inventar MFP]]</f>
        <v>151681</v>
      </c>
      <c r="C33" s="288">
        <f>Table6[[#This Row],[Nr. de inventar RNP]]</f>
        <v>217091</v>
      </c>
      <c r="D33" s="285" t="str">
        <f>Table6[[#This Row],[Cod de clasificare OMFP nr. 1718/2013]]</f>
        <v>8.23.11</v>
      </c>
      <c r="E33" s="301" t="str">
        <f>Table6[[#This Row],[Denumirea ]]</f>
        <v>AMP ILICEL NC2/2001</v>
      </c>
      <c r="F33" s="285" t="str">
        <f>Table6[[#This Row],[Județul]]</f>
        <v>MS</v>
      </c>
      <c r="G33" s="306">
        <f>Table6[[#This Row],[Anul dobândirii ]]</f>
        <v>2004</v>
      </c>
      <c r="H33" s="308">
        <f>Table6[[#This Row],[Valoare de inventar]]</f>
        <v>7600</v>
      </c>
    </row>
    <row r="34" spans="1:8" ht="29.1" customHeight="1" x14ac:dyDescent="0.25">
      <c r="A34" s="290">
        <f>Table6[[#This Row],[Nr. crt.]]</f>
        <v>27</v>
      </c>
      <c r="B34" s="300">
        <f>Table6[[#This Row],[Nr. de inventar MFP]]</f>
        <v>157325</v>
      </c>
      <c r="C34" s="288">
        <f>Table6[[#This Row],[Nr. de inventar RNP]]</f>
        <v>217174</v>
      </c>
      <c r="D34" s="285" t="str">
        <f>Table6[[#This Row],[Cod de clasificare OMFP nr. 1718/2013]]</f>
        <v>8.23.11</v>
      </c>
      <c r="E34" s="301" t="str">
        <f>Table6[[#This Row],[Denumirea ]]</f>
        <v>Tepus/JB-10</v>
      </c>
      <c r="F34" s="285" t="str">
        <f>Table6[[#This Row],[Județul]]</f>
        <v>MS</v>
      </c>
      <c r="G34" s="306">
        <f>Table6[[#This Row],[Anul dobândirii ]]</f>
        <v>2005</v>
      </c>
      <c r="H34" s="308">
        <f>Table6[[#This Row],[Valoare de inventar]]</f>
        <v>7600</v>
      </c>
    </row>
    <row r="35" spans="1:8" ht="29.1" customHeight="1" x14ac:dyDescent="0.25">
      <c r="A35" s="290">
        <f>Table6[[#This Row],[Nr. crt.]]</f>
        <v>28</v>
      </c>
      <c r="B35" s="300">
        <f>Table6[[#This Row],[Nr. de inventar MFP]]</f>
        <v>157326</v>
      </c>
      <c r="C35" s="288">
        <f>Table6[[#This Row],[Nr. de inventar RNP]]</f>
        <v>217179</v>
      </c>
      <c r="D35" s="285" t="str">
        <f>Table6[[#This Row],[Cod de clasificare OMFP nr. 1718/2013]]</f>
        <v>8.23.11</v>
      </c>
      <c r="E35" s="301" t="str">
        <f>Table6[[#This Row],[Denumirea ]]</f>
        <v>Tibles/JB-14</v>
      </c>
      <c r="F35" s="285" t="str">
        <f>Table6[[#This Row],[Județul]]</f>
        <v>MS</v>
      </c>
      <c r="G35" s="306">
        <f>Table6[[#This Row],[Anul dobândirii ]]</f>
        <v>2005</v>
      </c>
      <c r="H35" s="308">
        <f>Table6[[#This Row],[Valoare de inventar]]</f>
        <v>7600</v>
      </c>
    </row>
    <row r="36" spans="1:8" ht="29.1" customHeight="1" x14ac:dyDescent="0.25">
      <c r="A36" s="290">
        <f>Table6[[#This Row],[Nr. crt.]]</f>
        <v>29</v>
      </c>
      <c r="B36" s="300">
        <f>Table6[[#This Row],[Nr. de inventar MFP]]</f>
        <v>157584</v>
      </c>
      <c r="C36" s="288">
        <f>Table6[[#This Row],[Nr. de inventar RNP]]</f>
        <v>217291</v>
      </c>
      <c r="D36" s="285" t="str">
        <f>Table6[[#This Row],[Cod de clasificare OMFP nr. 1718/2013]]</f>
        <v>8.23.08</v>
      </c>
      <c r="E36" s="301" t="str">
        <f>Table6[[#This Row],[Denumirea ]]</f>
        <v>PEGAS/Vi-17</v>
      </c>
      <c r="F36" s="285" t="str">
        <f>Table6[[#This Row],[Județul]]</f>
        <v>MS</v>
      </c>
      <c r="G36" s="306">
        <f>Table6[[#This Row],[Anul dobândirii ]]</f>
        <v>2005</v>
      </c>
      <c r="H36" s="308">
        <f>Table6[[#This Row],[Valoare de inventar]]</f>
        <v>7600</v>
      </c>
    </row>
    <row r="37" spans="1:8" ht="29.1" customHeight="1" x14ac:dyDescent="0.25">
      <c r="A37" s="290">
        <f>Table6[[#This Row],[Nr. crt.]]</f>
        <v>30</v>
      </c>
      <c r="B37" s="300">
        <f>Table6[[#This Row],[Nr. de inventar MFP]]</f>
        <v>159425</v>
      </c>
      <c r="C37" s="288">
        <f>Table6[[#This Row],[Nr. de inventar RNP]]</f>
        <v>217288</v>
      </c>
      <c r="D37" s="285" t="str">
        <f>Table6[[#This Row],[Cod de clasificare OMFP nr. 1718/2013]]</f>
        <v>8.23.11</v>
      </c>
      <c r="E37" s="301" t="str">
        <f>Table6[[#This Row],[Denumirea ]]</f>
        <v>Ebraic (NU 9-HB)/642019820377241</v>
      </c>
      <c r="F37" s="285" t="str">
        <f>Table6[[#This Row],[Județul]]</f>
        <v>MS</v>
      </c>
      <c r="G37" s="306">
        <f>Table6[[#This Row],[Anul dobândirii ]]</f>
        <v>2013</v>
      </c>
      <c r="H37" s="308">
        <f>Table6[[#This Row],[Valoare de inventar]]</f>
        <v>9400</v>
      </c>
    </row>
    <row r="38" spans="1:8" ht="29.1" customHeight="1" x14ac:dyDescent="0.25">
      <c r="A38" s="290">
        <f>Table6[[#This Row],[Nr. crt.]]</f>
        <v>31</v>
      </c>
      <c r="B38" s="300">
        <f>Table6[[#This Row],[Nr. de inventar MFP]]</f>
        <v>159468</v>
      </c>
      <c r="C38" s="288">
        <f>Table6[[#This Row],[Nr. de inventar RNP]]</f>
        <v>217255</v>
      </c>
      <c r="D38" s="285" t="str">
        <f>Table6[[#This Row],[Cod de clasificare OMFP nr. 1718/2013]]</f>
        <v>8.23.11</v>
      </c>
      <c r="E38" s="301" t="str">
        <f>Table6[[#This Row],[Denumirea ]]</f>
        <v>Gologan (Fa 1-D)/642019001064275</v>
      </c>
      <c r="F38" s="285" t="str">
        <f>Table6[[#This Row],[Județul]]</f>
        <v>MS</v>
      </c>
      <c r="G38" s="306">
        <f>Table6[[#This Row],[Anul dobândirii ]]</f>
        <v>2013</v>
      </c>
      <c r="H38" s="308">
        <f>Table6[[#This Row],[Valoare de inventar]]</f>
        <v>9400</v>
      </c>
    </row>
    <row r="39" spans="1:8" ht="29.1" customHeight="1" x14ac:dyDescent="0.25">
      <c r="A39" s="290">
        <f>Table6[[#This Row],[Nr. crt.]]</f>
        <v>32</v>
      </c>
      <c r="B39" s="300">
        <f>Table6[[#This Row],[Nr. de inventar MFP]]</f>
        <v>156878</v>
      </c>
      <c r="C39" s="288">
        <f>Table6[[#This Row],[Nr. de inventar RNP]]</f>
        <v>217224</v>
      </c>
      <c r="D39" s="285" t="str">
        <f>Table6[[#This Row],[Cod de clasificare OMFP nr. 1718/2013]]</f>
        <v>8.23.07</v>
      </c>
      <c r="E39" s="301" t="str">
        <f>Table6[[#This Row],[Denumirea ]]</f>
        <v>Pluto XIX-89/P 19-89F</v>
      </c>
      <c r="F39" s="285" t="str">
        <f>Table6[[#This Row],[Județul]]</f>
        <v>MS</v>
      </c>
      <c r="G39" s="306">
        <f>Table6[[#This Row],[Anul dobândirii ]]</f>
        <v>2010</v>
      </c>
      <c r="H39" s="308">
        <f>Table6[[#This Row],[Valoare de inventar]]</f>
        <v>10000</v>
      </c>
    </row>
    <row r="40" spans="1:8" ht="29.1" customHeight="1" x14ac:dyDescent="0.25">
      <c r="A40" s="290">
        <f>Table6[[#This Row],[Nr. crt.]]</f>
        <v>33</v>
      </c>
      <c r="B40" s="300">
        <f>Table6[[#This Row],[Nr. de inventar MFP]]</f>
        <v>160642</v>
      </c>
      <c r="C40" s="288">
        <f>Table6[[#This Row],[Nr. de inventar RNP]]</f>
        <v>217271</v>
      </c>
      <c r="D40" s="285" t="str">
        <f>Table6[[#This Row],[Cod de clasificare OMFP nr. 1718/2013]]</f>
        <v>8.23.03</v>
      </c>
      <c r="E40" s="301" t="str">
        <f>Table6[[#This Row],[Denumirea ]]</f>
        <v>Bobocel (Mp - 16 J) / 642019820058434</v>
      </c>
      <c r="F40" s="285" t="str">
        <f>Table6[[#This Row],[Județul]]</f>
        <v>MS</v>
      </c>
      <c r="G40" s="306">
        <f>Table6[[#This Row],[Anul dobândirii ]]</f>
        <v>2014</v>
      </c>
      <c r="H40" s="308">
        <f>Table6[[#This Row],[Valoare de inventar]]</f>
        <v>10000</v>
      </c>
    </row>
    <row r="41" spans="1:8" ht="29.1" customHeight="1" x14ac:dyDescent="0.25">
      <c r="A41" s="290">
        <f>Table6[[#This Row],[Nr. crt.]]</f>
        <v>34</v>
      </c>
      <c r="B41" s="300">
        <f>Table6[[#This Row],[Nr. de inventar MFP]]</f>
        <v>157240</v>
      </c>
      <c r="C41" s="288">
        <f>Table6[[#This Row],[Nr. de inventar RNP]]</f>
        <v>217244</v>
      </c>
      <c r="D41" s="285" t="str">
        <f>Table6[[#This Row],[Cod de clasificare OMFP nr. 1718/2013]]</f>
        <v>8.23.05</v>
      </c>
      <c r="E41" s="301" t="str">
        <f>Table6[[#This Row],[Denumirea ]]</f>
        <v>Gidran XLIII-29/G 43-29 T</v>
      </c>
      <c r="F41" s="285" t="str">
        <f>Table6[[#This Row],[Județul]]</f>
        <v>MS</v>
      </c>
      <c r="G41" s="306">
        <f>Table6[[#This Row],[Anul dobândirii ]]</f>
        <v>2010</v>
      </c>
      <c r="H41" s="308">
        <f>Table6[[#This Row],[Valoare de inventar]]</f>
        <v>10000</v>
      </c>
    </row>
    <row r="42" spans="1:8" ht="29.1" customHeight="1" x14ac:dyDescent="0.25">
      <c r="A42" s="290">
        <f>Table6[[#This Row],[Nr. crt.]]</f>
        <v>35</v>
      </c>
      <c r="B42" s="300">
        <f>Table6[[#This Row],[Nr. de inventar MFP]]</f>
        <v>164899</v>
      </c>
      <c r="C42" s="288">
        <f>Table6[[#This Row],[Nr. de inventar RNP]]</f>
        <v>217324</v>
      </c>
      <c r="D42" s="285" t="str">
        <f>Table6[[#This Row],[Cod de clasificare OMFP nr. 1718/2013]]</f>
        <v>8.23.01</v>
      </c>
      <c r="E42" s="301" t="str">
        <f>Table6[[#This Row],[Denumirea ]]</f>
        <v>Eros (O / 9 I)  642019820518464</v>
      </c>
      <c r="F42" s="285" t="str">
        <f>Table6[[#This Row],[Județul]]</f>
        <v>MS</v>
      </c>
      <c r="G42" s="306">
        <f>Table6[[#This Row],[Anul dobândirii ]]</f>
        <v>2016</v>
      </c>
      <c r="H42" s="308">
        <f>Table6[[#This Row],[Valoare de inventar]]</f>
        <v>9400</v>
      </c>
    </row>
    <row r="43" spans="1:8" ht="29.1" customHeight="1" x14ac:dyDescent="0.25">
      <c r="A43" s="290">
        <f>Table6[[#This Row],[Nr. crt.]]</f>
        <v>36</v>
      </c>
      <c r="B43" s="300">
        <f>Table6[[#This Row],[Nr. de inventar MFP]]</f>
        <v>164945</v>
      </c>
      <c r="C43" s="288">
        <f>Table6[[#This Row],[Nr. de inventar RNP]]</f>
        <v>217332</v>
      </c>
      <c r="D43" s="285" t="str">
        <f>Table6[[#This Row],[Cod de clasificare OMFP nr. 1718/2013]]</f>
        <v>8.23.11</v>
      </c>
      <c r="E43" s="301" t="str">
        <f>Table6[[#This Row],[Denumirea ]]</f>
        <v>Albinoso (It 2 / R) 642019820544953</v>
      </c>
      <c r="F43" s="285" t="str">
        <f>Table6[[#This Row],[Județul]]</f>
        <v>MS</v>
      </c>
      <c r="G43" s="306">
        <f>Table6[[#This Row],[Anul dobândirii ]]</f>
        <v>2016</v>
      </c>
      <c r="H43" s="308">
        <f>Table6[[#This Row],[Valoare de inventar]]</f>
        <v>9400</v>
      </c>
    </row>
    <row r="44" spans="1:8" ht="29.1" customHeight="1" x14ac:dyDescent="0.25">
      <c r="A44" s="290">
        <f>Table6[[#This Row],[Nr. crt.]]</f>
        <v>37</v>
      </c>
      <c r="B44" s="300">
        <f>Table6[[#This Row],[Nr. de inventar MFP]]</f>
        <v>158026</v>
      </c>
      <c r="C44" s="288">
        <f>Table6[[#This Row],[Nr. de inventar RNP]]</f>
        <v>217248</v>
      </c>
      <c r="D44" s="285" t="str">
        <f>Table6[[#This Row],[Cod de clasificare OMFP nr. 1718/2013]]</f>
        <v>8.23.11</v>
      </c>
      <c r="E44" s="301" t="str">
        <f>Table6[[#This Row],[Denumirea ]]</f>
        <v>FEDELES ( I 32/D )</v>
      </c>
      <c r="F44" s="285" t="str">
        <f>Table6[[#This Row],[Județul]]</f>
        <v>MS</v>
      </c>
      <c r="G44" s="306">
        <f>Table6[[#This Row],[Anul dobândirii ]]</f>
        <v>2011</v>
      </c>
      <c r="H44" s="308">
        <f>Table6[[#This Row],[Valoare de inventar]]</f>
        <v>9400</v>
      </c>
    </row>
    <row r="45" spans="1:8" ht="29.1" customHeight="1" x14ac:dyDescent="0.25">
      <c r="A45" s="290">
        <f>Table6[[#This Row],[Nr. crt.]]</f>
        <v>38</v>
      </c>
      <c r="B45" s="300">
        <f>Table6[[#This Row],[Nr. de inventar MFP]]</f>
        <v>159471</v>
      </c>
      <c r="C45" s="288">
        <f>Table6[[#This Row],[Nr. de inventar RNP]]</f>
        <v>217253</v>
      </c>
      <c r="D45" s="285" t="str">
        <f>Table6[[#This Row],[Cod de clasificare OMFP nr. 1718/2013]]</f>
        <v>8.23.11</v>
      </c>
      <c r="E45" s="301" t="str">
        <f>Table6[[#This Row],[Denumirea ]]</f>
        <v>Giacomo (I42-D)/642019820059666</v>
      </c>
      <c r="F45" s="285" t="str">
        <f>Table6[[#This Row],[Județul]]</f>
        <v>MS</v>
      </c>
      <c r="G45" s="306">
        <f>Table6[[#This Row],[Anul dobândirii ]]</f>
        <v>2013</v>
      </c>
      <c r="H45" s="308">
        <f>Table6[[#This Row],[Valoare de inventar]]</f>
        <v>9400</v>
      </c>
    </row>
    <row r="46" spans="1:8" ht="29.1" customHeight="1" x14ac:dyDescent="0.25">
      <c r="A46" s="290">
        <f>Table6[[#This Row],[Nr. crt.]]</f>
        <v>39</v>
      </c>
      <c r="B46" s="300">
        <f>Table6[[#This Row],[Nr. de inventar MFP]]</f>
        <v>159505</v>
      </c>
      <c r="C46" s="288">
        <f>Table6[[#This Row],[Nr. de inventar RNP]]</f>
        <v>217252</v>
      </c>
      <c r="D46" s="285" t="str">
        <f>Table6[[#This Row],[Cod de clasificare OMFP nr. 1718/2013]]</f>
        <v>8.23.11</v>
      </c>
      <c r="E46" s="301" t="str">
        <f>Table6[[#This Row],[Denumirea ]]</f>
        <v>Maias (Fd 2 - D)/642019820061335</v>
      </c>
      <c r="F46" s="285" t="str">
        <f>Table6[[#This Row],[Județul]]</f>
        <v>MS</v>
      </c>
      <c r="G46" s="306">
        <f>Table6[[#This Row],[Anul dobândirii ]]</f>
        <v>2013</v>
      </c>
      <c r="H46" s="308">
        <f>Table6[[#This Row],[Valoare de inventar]]</f>
        <v>9400</v>
      </c>
    </row>
    <row r="47" spans="1:8" ht="29.1" customHeight="1" x14ac:dyDescent="0.25">
      <c r="A47" s="290">
        <f>Table6[[#This Row],[Nr. crt.]]</f>
        <v>40</v>
      </c>
      <c r="B47" s="300">
        <f>Table6[[#This Row],[Nr. de inventar MFP]]</f>
        <v>156737</v>
      </c>
      <c r="C47" s="288">
        <f>Table6[[#This Row],[Nr. de inventar RNP]]</f>
        <v>217241</v>
      </c>
      <c r="D47" s="285" t="str">
        <f>Table6[[#This Row],[Cod de clasificare OMFP nr. 1718/2013]]</f>
        <v>8.23.11</v>
      </c>
      <c r="E47" s="301" t="str">
        <f>Table6[[#This Row],[Denumirea ]]</f>
        <v>Zepelin / Kj-10HB</v>
      </c>
      <c r="F47" s="285" t="str">
        <f>Table6[[#This Row],[Județul]]</f>
        <v>MS</v>
      </c>
      <c r="G47" s="306">
        <f>Table6[[#This Row],[Anul dobândirii ]]</f>
        <v>2011</v>
      </c>
      <c r="H47" s="308">
        <f>Table6[[#This Row],[Valoare de inventar]]</f>
        <v>9400</v>
      </c>
    </row>
    <row r="48" spans="1:8" ht="29.1" customHeight="1" x14ac:dyDescent="0.25">
      <c r="A48" s="290">
        <f>Table6[[#This Row],[Nr. crt.]]</f>
        <v>41</v>
      </c>
      <c r="B48" s="300">
        <f>Table6[[#This Row],[Nr. de inventar MFP]]</f>
        <v>157285</v>
      </c>
      <c r="C48" s="288">
        <f>Table6[[#This Row],[Nr. de inventar RNP]]</f>
        <v>992048</v>
      </c>
      <c r="D48" s="285" t="str">
        <f>Table6[[#This Row],[Cod de clasificare OMFP nr. 1718/2013]]</f>
        <v>8.23.04</v>
      </c>
      <c r="E48" s="301" t="str">
        <f>Table6[[#This Row],[Denumirea ]]</f>
        <v>Furioso LXV-33/F 65-33 S</v>
      </c>
      <c r="F48" s="285" t="str">
        <f>Table6[[#This Row],[Județul]]</f>
        <v>BR</v>
      </c>
      <c r="G48" s="306">
        <f>Table6[[#This Row],[Anul dobândirii ]]</f>
        <v>2008</v>
      </c>
      <c r="H48" s="308">
        <f>Table6[[#This Row],[Valoare de inventar]]</f>
        <v>10000</v>
      </c>
    </row>
    <row r="49" spans="1:8" ht="29.1" customHeight="1" x14ac:dyDescent="0.25">
      <c r="A49" s="290">
        <f>Table6[[#This Row],[Nr. crt.]]</f>
        <v>42</v>
      </c>
      <c r="B49" s="300">
        <f>Table6[[#This Row],[Nr. de inventar MFP]]</f>
        <v>157438</v>
      </c>
      <c r="C49" s="288">
        <f>Table6[[#This Row],[Nr. de inventar RNP]]</f>
        <v>992074</v>
      </c>
      <c r="D49" s="285" t="str">
        <f>Table6[[#This Row],[Cod de clasificare OMFP nr. 1718/2013]]</f>
        <v>8.23.06</v>
      </c>
      <c r="E49" s="301" t="str">
        <f>Table6[[#This Row],[Denumirea ]]</f>
        <v>HROBY XXII-21/H 22 - 21 L</v>
      </c>
      <c r="F49" s="285" t="str">
        <f>Table6[[#This Row],[Județul]]</f>
        <v>BR</v>
      </c>
      <c r="G49" s="306">
        <f>Table6[[#This Row],[Anul dobândirii ]]</f>
        <v>2004</v>
      </c>
      <c r="H49" s="308">
        <f>Table6[[#This Row],[Valoare de inventar]]</f>
        <v>7400</v>
      </c>
    </row>
    <row r="50" spans="1:8" ht="29.1" customHeight="1" x14ac:dyDescent="0.25">
      <c r="A50" s="290">
        <f>Table6[[#This Row],[Nr. crt.]]</f>
        <v>43</v>
      </c>
      <c r="B50" s="300">
        <f>Table6[[#This Row],[Nr. de inventar MFP]]</f>
        <v>156832</v>
      </c>
      <c r="C50" s="288">
        <f>Table6[[#This Row],[Nr. de inventar RNP]]</f>
        <v>992022</v>
      </c>
      <c r="D50" s="285" t="str">
        <f>Table6[[#This Row],[Cod de clasificare OMFP nr. 1718/2013]]</f>
        <v>8.23.07</v>
      </c>
      <c r="E50" s="301" t="str">
        <f>Table6[[#This Row],[Denumirea ]]</f>
        <v>Neapolitano XXIX-83 / N29 - 83F</v>
      </c>
      <c r="F50" s="285" t="str">
        <f>Table6[[#This Row],[Județul]]</f>
        <v>BR</v>
      </c>
      <c r="G50" s="306">
        <f>Table6[[#This Row],[Anul dobândirii ]]</f>
        <v>2007</v>
      </c>
      <c r="H50" s="308">
        <f>Table6[[#This Row],[Valoare de inventar]]</f>
        <v>10000</v>
      </c>
    </row>
    <row r="51" spans="1:8" ht="29.1" customHeight="1" x14ac:dyDescent="0.25">
      <c r="A51" s="290">
        <f>Table6[[#This Row],[Nr. crt.]]</f>
        <v>44</v>
      </c>
      <c r="B51" s="300">
        <f>Table6[[#This Row],[Nr. de inventar MFP]]</f>
        <v>159236</v>
      </c>
      <c r="C51" s="288">
        <f>Table6[[#This Row],[Nr. de inventar RNP]]</f>
        <v>992078</v>
      </c>
      <c r="D51" s="285" t="str">
        <f>Table6[[#This Row],[Cod de clasificare OMFP nr. 1718/2013]]</f>
        <v>8.23.10</v>
      </c>
      <c r="E51" s="301" t="str">
        <f>Table6[[#This Row],[Denumirea ]]</f>
        <v>Matineu (30 C/Tz)</v>
      </c>
      <c r="F51" s="285" t="str">
        <f>Table6[[#This Row],[Județul]]</f>
        <v>BR</v>
      </c>
      <c r="G51" s="306">
        <f>Table6[[#This Row],[Anul dobândirii ]]</f>
        <v>2012</v>
      </c>
      <c r="H51" s="308">
        <f>Table6[[#This Row],[Valoare de inventar]]</f>
        <v>10800</v>
      </c>
    </row>
    <row r="52" spans="1:8" ht="29.1" customHeight="1" x14ac:dyDescent="0.25">
      <c r="A52" s="290">
        <f>Table6[[#This Row],[Nr. crt.]]</f>
        <v>45</v>
      </c>
      <c r="B52" s="300">
        <f>Table6[[#This Row],[Nr. de inventar MFP]]</f>
        <v>157197</v>
      </c>
      <c r="C52" s="288">
        <f>Table6[[#This Row],[Nr. de inventar RNP]]</f>
        <v>17350</v>
      </c>
      <c r="D52" s="285" t="str">
        <f>Table6[[#This Row],[Cod de clasificare OMFP nr. 1718/2013]]</f>
        <v>8.23.09</v>
      </c>
      <c r="E52" s="301" t="str">
        <f>Table6[[#This Row],[Denumirea ]]</f>
        <v>Ibn Galal II-10 /G 2-10 M</v>
      </c>
      <c r="F52" s="285" t="str">
        <f>Table6[[#This Row],[Județul]]</f>
        <v>GL</v>
      </c>
      <c r="G52" s="306">
        <f>Table6[[#This Row],[Anul dobândirii ]]</f>
        <v>2008</v>
      </c>
      <c r="H52" s="308">
        <f>Table6[[#This Row],[Valoare de inventar]]</f>
        <v>10000</v>
      </c>
    </row>
    <row r="53" spans="1:8" ht="29.1" customHeight="1" x14ac:dyDescent="0.25">
      <c r="A53" s="290">
        <f>Table6[[#This Row],[Nr. crt.]]</f>
        <v>46</v>
      </c>
      <c r="B53" s="300">
        <f>Table6[[#This Row],[Nr. de inventar MFP]]</f>
        <v>159180</v>
      </c>
      <c r="C53" s="288">
        <f>Table6[[#This Row],[Nr. de inventar RNP]]</f>
        <v>17351</v>
      </c>
      <c r="D53" s="285" t="str">
        <f>Table6[[#This Row],[Cod de clasificare OMFP nr. 1718/2013]]</f>
        <v>8.23.09</v>
      </c>
      <c r="E53" s="301" t="str">
        <f>Table6[[#This Row],[Denumirea ]]</f>
        <v>Pasqual/Ibn Galal II-50 (50M/ G2)</v>
      </c>
      <c r="F53" s="285" t="str">
        <f>Table6[[#This Row],[Județul]]</f>
        <v>GL</v>
      </c>
      <c r="G53" s="306">
        <f>Table6[[#This Row],[Anul dobândirii ]]</f>
        <v>2012</v>
      </c>
      <c r="H53" s="308">
        <f>Table6[[#This Row],[Valoare de inventar]]</f>
        <v>10000</v>
      </c>
    </row>
    <row r="54" spans="1:8" ht="29.1" customHeight="1" x14ac:dyDescent="0.25">
      <c r="A54" s="290">
        <f>Table6[[#This Row],[Nr. crt.]]</f>
        <v>47</v>
      </c>
      <c r="B54" s="300">
        <f>Table6[[#This Row],[Nr. de inventar MFP]]</f>
        <v>157212</v>
      </c>
      <c r="C54" s="288">
        <f>Table6[[#This Row],[Nr. de inventar RNP]]</f>
        <v>17353</v>
      </c>
      <c r="D54" s="285" t="str">
        <f>Table6[[#This Row],[Cod de clasificare OMFP nr. 1718/2013]]</f>
        <v>8.23.09</v>
      </c>
      <c r="E54" s="301" t="str">
        <f>Table6[[#This Row],[Denumirea ]]</f>
        <v>Syglavy Bagdady XVIII-2 / SB 18-2M</v>
      </c>
      <c r="F54" s="285" t="str">
        <f>Table6[[#This Row],[Județul]]</f>
        <v>GL</v>
      </c>
      <c r="G54" s="306">
        <f>Table6[[#This Row],[Anul dobândirii ]]</f>
        <v>2010</v>
      </c>
      <c r="H54" s="308">
        <f>Table6[[#This Row],[Valoare de inventar]]</f>
        <v>10000</v>
      </c>
    </row>
    <row r="55" spans="1:8" ht="29.1" customHeight="1" x14ac:dyDescent="0.25">
      <c r="A55" s="290">
        <f>Table6[[#This Row],[Nr. crt.]]</f>
        <v>48</v>
      </c>
      <c r="B55" s="300">
        <f>Table6[[#This Row],[Nr. de inventar MFP]]</f>
        <v>164682</v>
      </c>
      <c r="C55" s="288">
        <f>Table6[[#This Row],[Nr. de inventar RNP]]</f>
        <v>17339</v>
      </c>
      <c r="D55" s="285" t="str">
        <f>Table6[[#This Row],[Cod de clasificare OMFP nr. 1718/2013]]</f>
        <v>8.23.11</v>
      </c>
      <c r="E55" s="301" t="str">
        <f>Table6[[#This Row],[Denumirea ]]</f>
        <v>Gaspar (P 10 / HB) 642019820600921</v>
      </c>
      <c r="F55" s="285" t="str">
        <f>Table6[[#This Row],[Județul]]</f>
        <v>GL</v>
      </c>
      <c r="G55" s="306">
        <f>Table6[[#This Row],[Anul dobândirii ]]</f>
        <v>2015</v>
      </c>
      <c r="H55" s="308">
        <f>Table6[[#This Row],[Valoare de inventar]]</f>
        <v>9400</v>
      </c>
    </row>
    <row r="56" spans="1:8" ht="29.1" customHeight="1" x14ac:dyDescent="0.25">
      <c r="A56" s="290">
        <f>Table6[[#This Row],[Nr. crt.]]</f>
        <v>49</v>
      </c>
      <c r="B56" s="300">
        <f>Table6[[#This Row],[Nr. de inventar MFP]]</f>
        <v>156731</v>
      </c>
      <c r="C56" s="288">
        <f>Table6[[#This Row],[Nr. de inventar RNP]]</f>
        <v>17337</v>
      </c>
      <c r="D56" s="285" t="str">
        <f>Table6[[#This Row],[Cod de clasificare OMFP nr. 1718/2013]]</f>
        <v>8.23.07</v>
      </c>
      <c r="E56" s="301" t="str">
        <f>Table6[[#This Row],[Denumirea ]]</f>
        <v>Maestoso XLVII-11/M 47 11HB</v>
      </c>
      <c r="F56" s="285" t="str">
        <f>Table6[[#This Row],[Județul]]</f>
        <v>GL</v>
      </c>
      <c r="G56" s="306">
        <f>Table6[[#This Row],[Anul dobândirii ]]</f>
        <v>2007</v>
      </c>
      <c r="H56" s="308">
        <f>Table6[[#This Row],[Valoare de inventar]]</f>
        <v>10800</v>
      </c>
    </row>
    <row r="57" spans="1:8" ht="29.1" customHeight="1" x14ac:dyDescent="0.25">
      <c r="A57" s="290">
        <f>Table6[[#This Row],[Nr. crt.]]</f>
        <v>50</v>
      </c>
      <c r="B57" s="300">
        <f>Table6[[#This Row],[Nr. de inventar MFP]]</f>
        <v>159250</v>
      </c>
      <c r="C57" s="288">
        <f>Table6[[#This Row],[Nr. de inventar RNP]]</f>
        <v>5214</v>
      </c>
      <c r="D57" s="285" t="str">
        <f>Table6[[#This Row],[Cod de clasificare OMFP nr. 1718/2013]]</f>
        <v>8.23.07</v>
      </c>
      <c r="E57" s="301" t="str">
        <f>Table6[[#This Row],[Denumirea ]]</f>
        <v>Maestoso XLIX-33 ( M 49/33 F)</v>
      </c>
      <c r="F57" s="285" t="str">
        <f>Table6[[#This Row],[Județul]]</f>
        <v>AR</v>
      </c>
      <c r="G57" s="306">
        <f>Table6[[#This Row],[Anul dobândirii ]]</f>
        <v>2012</v>
      </c>
      <c r="H57" s="308">
        <f>Table6[[#This Row],[Valoare de inventar]]</f>
        <v>10000</v>
      </c>
    </row>
    <row r="58" spans="1:8" ht="29.1" customHeight="1" x14ac:dyDescent="0.25">
      <c r="A58" s="290">
        <f>Table6[[#This Row],[Nr. crt.]]</f>
        <v>51</v>
      </c>
      <c r="B58" s="300">
        <f>Table6[[#This Row],[Nr. de inventar MFP]]</f>
        <v>156673</v>
      </c>
      <c r="C58" s="288">
        <f>Table6[[#This Row],[Nr. de inventar RNP]]</f>
        <v>5149</v>
      </c>
      <c r="D58" s="285" t="str">
        <f>Table6[[#This Row],[Cod de clasificare OMFP nr. 1718/2013]]</f>
        <v>8.23.07</v>
      </c>
      <c r="E58" s="301" t="str">
        <f>Table6[[#This Row],[Denumirea ]]</f>
        <v>Siglavy Capriola XXII - 18 / SC 22-18 F</v>
      </c>
      <c r="F58" s="285" t="str">
        <f>Table6[[#This Row],[Județul]]</f>
        <v>AR</v>
      </c>
      <c r="G58" s="306">
        <f>Table6[[#This Row],[Anul dobândirii ]]</f>
        <v>2008</v>
      </c>
      <c r="H58" s="308">
        <f>Table6[[#This Row],[Valoare de inventar]]</f>
        <v>10000</v>
      </c>
    </row>
    <row r="59" spans="1:8" ht="29.1" customHeight="1" x14ac:dyDescent="0.25">
      <c r="A59" s="290">
        <f>Table6[[#This Row],[Nr. crt.]]</f>
        <v>52</v>
      </c>
      <c r="B59" s="300">
        <f>Table6[[#This Row],[Nr. de inventar MFP]]</f>
        <v>159246</v>
      </c>
      <c r="C59" s="288">
        <f>Table6[[#This Row],[Nr. de inventar RNP]]</f>
        <v>5191</v>
      </c>
      <c r="D59" s="285" t="str">
        <f>Table6[[#This Row],[Cod de clasificare OMFP nr. 1718/2013]]</f>
        <v>8.23.07</v>
      </c>
      <c r="E59" s="301" t="str">
        <f>Table6[[#This Row],[Denumirea ]]</f>
        <v>Conversano XXXV-18 ( C 35 / 18 F )</v>
      </c>
      <c r="F59" s="285" t="str">
        <f>Table6[[#This Row],[Județul]]</f>
        <v>AR</v>
      </c>
      <c r="G59" s="306">
        <f>Table6[[#This Row],[Anul dobândirii ]]</f>
        <v>2013</v>
      </c>
      <c r="H59" s="308">
        <f>Table6[[#This Row],[Valoare de inventar]]</f>
        <v>10800</v>
      </c>
    </row>
    <row r="60" spans="1:8" ht="29.1" customHeight="1" x14ac:dyDescent="0.25">
      <c r="A60" s="290">
        <f>Table6[[#This Row],[Nr. crt.]]</f>
        <v>53</v>
      </c>
      <c r="B60" s="300">
        <f>Table6[[#This Row],[Nr. de inventar MFP]]</f>
        <v>156668</v>
      </c>
      <c r="C60" s="288">
        <f>Table6[[#This Row],[Nr. de inventar RNP]]</f>
        <v>5142</v>
      </c>
      <c r="D60" s="285" t="str">
        <f>Table6[[#This Row],[Cod de clasificare OMFP nr. 1718/2013]]</f>
        <v>8.23.11</v>
      </c>
      <c r="E60" s="301" t="str">
        <f>Table6[[#This Row],[Denumirea ]]</f>
        <v>Iatac / Jp - 54</v>
      </c>
      <c r="F60" s="285" t="str">
        <f>Table6[[#This Row],[Județul]]</f>
        <v>AR</v>
      </c>
      <c r="G60" s="306">
        <f>Table6[[#This Row],[Anul dobândirii ]]</f>
        <v>2008</v>
      </c>
      <c r="H60" s="308">
        <f>Table6[[#This Row],[Valoare de inventar]]</f>
        <v>9400</v>
      </c>
    </row>
    <row r="61" spans="1:8" ht="29.1" customHeight="1" x14ac:dyDescent="0.25">
      <c r="A61" s="290">
        <f>Table6[[#This Row],[Nr. crt.]]</f>
        <v>54</v>
      </c>
      <c r="B61" s="300">
        <f>Table6[[#This Row],[Nr. de inventar MFP]]</f>
        <v>159272</v>
      </c>
      <c r="C61" s="288">
        <f>Table6[[#This Row],[Nr. de inventar RNP]]</f>
        <v>5193</v>
      </c>
      <c r="D61" s="285" t="str">
        <f>Table6[[#This Row],[Cod de clasificare OMFP nr. 1718/2013]]</f>
        <v>8.23.07</v>
      </c>
      <c r="E61" s="301" t="str">
        <f>Table6[[#This Row],[Denumirea ]]</f>
        <v>Siglavy Capiola XVII-65 ( SC 17/65F)</v>
      </c>
      <c r="F61" s="285" t="str">
        <f>Table6[[#This Row],[Județul]]</f>
        <v>AR</v>
      </c>
      <c r="G61" s="306">
        <f>Table6[[#This Row],[Anul dobândirii ]]</f>
        <v>2012</v>
      </c>
      <c r="H61" s="308">
        <f>Table6[[#This Row],[Valoare de inventar]]</f>
        <v>10000</v>
      </c>
    </row>
    <row r="62" spans="1:8" ht="29.1" customHeight="1" x14ac:dyDescent="0.25">
      <c r="A62" s="290">
        <f>Table6[[#This Row],[Nr. crt.]]</f>
        <v>55</v>
      </c>
      <c r="B62" s="300">
        <f>Table6[[#This Row],[Nr. de inventar MFP]]</f>
        <v>157701</v>
      </c>
      <c r="C62" s="288">
        <f>Table6[[#This Row],[Nr. de inventar RNP]]</f>
        <v>98</v>
      </c>
      <c r="D62" s="285" t="str">
        <f>Table6[[#This Row],[Cod de clasificare OMFP nr. 1718/2013]]</f>
        <v>8.23.10</v>
      </c>
      <c r="E62" s="301" t="str">
        <f>Table6[[#This Row],[Denumirea ]]</f>
        <v>PISC (17 C/O)</v>
      </c>
      <c r="F62" s="285" t="str">
        <f>Table6[[#This Row],[Județul]]</f>
        <v>NT</v>
      </c>
      <c r="G62" s="306">
        <f>Table6[[#This Row],[Anul dobândirii ]]</f>
        <v>2011</v>
      </c>
      <c r="H62" s="308">
        <f>Table6[[#This Row],[Valoare de inventar]]</f>
        <v>10000</v>
      </c>
    </row>
    <row r="63" spans="1:8" ht="29.1" customHeight="1" x14ac:dyDescent="0.25">
      <c r="A63" s="290">
        <f>Table6[[#This Row],[Nr. crt.]]</f>
        <v>56</v>
      </c>
      <c r="B63" s="300">
        <f>Table6[[#This Row],[Nr. de inventar MFP]]</f>
        <v>157398</v>
      </c>
      <c r="C63" s="288">
        <f>Table6[[#This Row],[Nr. de inventar RNP]]</f>
        <v>41</v>
      </c>
      <c r="D63" s="285" t="str">
        <f>Table6[[#This Row],[Cod de clasificare OMFP nr. 1718/2013]]</f>
        <v>8.23.07</v>
      </c>
      <c r="E63" s="301" t="str">
        <f>Table6[[#This Row],[Denumirea ]]</f>
        <v>NAPOLITANO XXVIII-29/000663FOA5</v>
      </c>
      <c r="F63" s="285" t="str">
        <f>Table6[[#This Row],[Județul]]</f>
        <v>NT</v>
      </c>
      <c r="G63" s="306">
        <f>Table6[[#This Row],[Anul dobândirii ]]</f>
        <v>2005</v>
      </c>
      <c r="H63" s="308">
        <f>Table6[[#This Row],[Valoare de inventar]]</f>
        <v>7215</v>
      </c>
    </row>
    <row r="64" spans="1:8" ht="29.1" customHeight="1" x14ac:dyDescent="0.25">
      <c r="A64" s="290">
        <f>Table6[[#This Row],[Nr. crt.]]</f>
        <v>57</v>
      </c>
      <c r="B64" s="300">
        <f>Table6[[#This Row],[Nr. de inventar MFP]]</f>
        <v>164850</v>
      </c>
      <c r="C64" s="288">
        <f>Table6[[#This Row],[Nr. de inventar RNP]]</f>
        <v>131</v>
      </c>
      <c r="D64" s="285" t="str">
        <f>Table6[[#This Row],[Cod de clasificare OMFP nr. 1718/2013]]</f>
        <v>8.23.11</v>
      </c>
      <c r="E64" s="301" t="str">
        <f>Table6[[#This Row],[Denumirea ]]</f>
        <v>Istratoiu (Us 47 / R) 642019820544366</v>
      </c>
      <c r="F64" s="285" t="str">
        <f>Table6[[#This Row],[Județul]]</f>
        <v>NT</v>
      </c>
      <c r="G64" s="306">
        <f>Table6[[#This Row],[Anul dobândirii ]]</f>
        <v>2016</v>
      </c>
      <c r="H64" s="308">
        <f>Table6[[#This Row],[Valoare de inventar]]</f>
        <v>9400</v>
      </c>
    </row>
    <row r="65" spans="1:8" ht="29.1" customHeight="1" x14ac:dyDescent="0.25">
      <c r="A65" s="290">
        <f>Table6[[#This Row],[Nr. crt.]]</f>
        <v>58</v>
      </c>
      <c r="B65" s="300">
        <f>Table6[[#This Row],[Nr. de inventar MFP]]</f>
        <v>157405</v>
      </c>
      <c r="C65" s="288">
        <f>Table6[[#This Row],[Nr. de inventar RNP]]</f>
        <v>48</v>
      </c>
      <c r="D65" s="285" t="str">
        <f>Table6[[#This Row],[Cod de clasificare OMFP nr. 1718/2013]]</f>
        <v>8.23.06</v>
      </c>
      <c r="E65" s="301" t="str">
        <f>Table6[[#This Row],[Denumirea ]]</f>
        <v>PIETROSU X-54/0006558B67A</v>
      </c>
      <c r="F65" s="285" t="str">
        <f>Table6[[#This Row],[Județul]]</f>
        <v>NT</v>
      </c>
      <c r="G65" s="306">
        <f>Table6[[#This Row],[Anul dobândirii ]]</f>
        <v>2005</v>
      </c>
      <c r="H65" s="308">
        <f>Table6[[#This Row],[Valoare de inventar]]</f>
        <v>7245</v>
      </c>
    </row>
    <row r="66" spans="1:8" ht="29.1" customHeight="1" x14ac:dyDescent="0.25">
      <c r="A66" s="290">
        <f>Table6[[#This Row],[Nr. crt.]]</f>
        <v>59</v>
      </c>
      <c r="B66" s="300">
        <f>Table6[[#This Row],[Nr. de inventar MFP]]</f>
        <v>156693</v>
      </c>
      <c r="C66" s="288">
        <f>Table6[[#This Row],[Nr. de inventar RNP]]</f>
        <v>5272</v>
      </c>
      <c r="D66" s="285" t="str">
        <f>Table6[[#This Row],[Cod de clasificare OMFP nr. 1718/2013]]</f>
        <v>8.23.11</v>
      </c>
      <c r="E66" s="301" t="str">
        <f>Table6[[#This Row],[Denumirea ]]</f>
        <v>TIGAIA / HD-27 HB</v>
      </c>
      <c r="F66" s="285" t="str">
        <f>Table6[[#This Row],[Județul]]</f>
        <v>BN</v>
      </c>
      <c r="G66" s="306">
        <f>Table6[[#This Row],[Anul dobândirii ]]</f>
        <v>2005</v>
      </c>
      <c r="H66" s="308">
        <f>Table6[[#This Row],[Valoare de inventar]]</f>
        <v>7200</v>
      </c>
    </row>
    <row r="67" spans="1:8" ht="29.1" customHeight="1" x14ac:dyDescent="0.25">
      <c r="A67" s="290">
        <f>Table6[[#This Row],[Nr. crt.]]</f>
        <v>60</v>
      </c>
      <c r="B67" s="300">
        <f>Table6[[#This Row],[Nr. de inventar MFP]]</f>
        <v>160603</v>
      </c>
      <c r="C67" s="288">
        <f>Table6[[#This Row],[Nr. de inventar RNP]]</f>
        <v>5484</v>
      </c>
      <c r="D67" s="285" t="str">
        <f>Table6[[#This Row],[Cod de clasificare OMFP nr. 1718/2013]]</f>
        <v>8.23.11</v>
      </c>
      <c r="E67" s="301" t="str">
        <f>Table6[[#This Row],[Denumirea ]]</f>
        <v>Faza (Of 1 - HB) / 642019820325775</v>
      </c>
      <c r="F67" s="285" t="str">
        <f>Table6[[#This Row],[Județul]]</f>
        <v>BN</v>
      </c>
      <c r="G67" s="306">
        <f>Table6[[#This Row],[Anul dobândirii ]]</f>
        <v>2014</v>
      </c>
      <c r="H67" s="308">
        <f>Table6[[#This Row],[Valoare de inventar]]</f>
        <v>8900</v>
      </c>
    </row>
    <row r="68" spans="1:8" ht="29.1" customHeight="1" x14ac:dyDescent="0.25">
      <c r="A68" s="290">
        <f>Table6[[#This Row],[Nr. crt.]]</f>
        <v>61</v>
      </c>
      <c r="B68" s="300">
        <f>Table6[[#This Row],[Nr. de inventar MFP]]</f>
        <v>157061</v>
      </c>
      <c r="C68" s="288">
        <f>Table6[[#This Row],[Nr. de inventar RNP]]</f>
        <v>5478</v>
      </c>
      <c r="D68" s="285" t="str">
        <f>Table6[[#This Row],[Cod de clasificare OMFP nr. 1718/2013]]</f>
        <v>8.23.11</v>
      </c>
      <c r="E68" s="301" t="str">
        <f>Table6[[#This Row],[Denumirea ]]</f>
        <v>Glosa/I-18</v>
      </c>
      <c r="F68" s="285" t="str">
        <f>Table6[[#This Row],[Județul]]</f>
        <v>BN</v>
      </c>
      <c r="G68" s="306">
        <f>Table6[[#This Row],[Anul dobândirii ]]</f>
        <v>2009</v>
      </c>
      <c r="H68" s="308">
        <f>Table6[[#This Row],[Valoare de inventar]]</f>
        <v>8900</v>
      </c>
    </row>
    <row r="69" spans="1:8" ht="29.1" customHeight="1" x14ac:dyDescent="0.25">
      <c r="A69" s="290">
        <f>Table6[[#This Row],[Nr. crt.]]</f>
        <v>62</v>
      </c>
      <c r="B69" s="300">
        <f>Table6[[#This Row],[Nr. de inventar MFP]]</f>
        <v>159475</v>
      </c>
      <c r="C69" s="288">
        <f>Table6[[#This Row],[Nr. de inventar RNP]]</f>
        <v>5475</v>
      </c>
      <c r="D69" s="285" t="str">
        <f>Table6[[#This Row],[Cod de clasificare OMFP nr. 1718/2013]]</f>
        <v>8.23.11</v>
      </c>
      <c r="E69" s="301" t="str">
        <f>Table6[[#This Row],[Denumirea ]]</f>
        <v>Galata (I 40-R)/642019820058250</v>
      </c>
      <c r="F69" s="285" t="str">
        <f>Table6[[#This Row],[Județul]]</f>
        <v>BN</v>
      </c>
      <c r="G69" s="306">
        <f>Table6[[#This Row],[Anul dobândirii ]]</f>
        <v>2013</v>
      </c>
      <c r="H69" s="308">
        <f>Table6[[#This Row],[Valoare de inventar]]</f>
        <v>9700</v>
      </c>
    </row>
    <row r="70" spans="1:8" ht="29.1" customHeight="1" x14ac:dyDescent="0.25">
      <c r="A70" s="290">
        <f>Table6[[#This Row],[Nr. crt.]]</f>
        <v>63</v>
      </c>
      <c r="B70" s="300">
        <f>Table6[[#This Row],[Nr. de inventar MFP]]</f>
        <v>159472</v>
      </c>
      <c r="C70" s="288">
        <f>Table6[[#This Row],[Nr. de inventar RNP]]</f>
        <v>5474</v>
      </c>
      <c r="D70" s="285" t="str">
        <f>Table6[[#This Row],[Cod de clasificare OMFP nr. 1718/2013]]</f>
        <v>8.23.11</v>
      </c>
      <c r="E70" s="301" t="str">
        <f>Table6[[#This Row],[Denumirea ]]</f>
        <v>Francesca (I 45-R)/642019820058512</v>
      </c>
      <c r="F70" s="285" t="str">
        <f>Table6[[#This Row],[Județul]]</f>
        <v>BN</v>
      </c>
      <c r="G70" s="306">
        <f>Table6[[#This Row],[Anul dobândirii ]]</f>
        <v>2013</v>
      </c>
      <c r="H70" s="308">
        <f>Table6[[#This Row],[Valoare de inventar]]</f>
        <v>8900</v>
      </c>
    </row>
    <row r="71" spans="1:8" ht="29.1" customHeight="1" x14ac:dyDescent="0.25">
      <c r="A71" s="290">
        <f>Table6[[#This Row],[Nr. crt.]]</f>
        <v>64</v>
      </c>
      <c r="B71" s="300" t="str">
        <f>Table6[[#This Row],[Nr. de inventar MFP]]</f>
        <v>FN</v>
      </c>
      <c r="C71" s="288">
        <f>Table6[[#This Row],[Nr. de inventar RNP]]</f>
        <v>5496</v>
      </c>
      <c r="D71" s="285" t="str">
        <f>Table6[[#This Row],[Cod de clasificare OMFP nr. 1718/2013]]</f>
        <v>8.23.11</v>
      </c>
      <c r="E71" s="301" t="str">
        <f>Table6[[#This Row],[Denumirea ]]</f>
        <v>GALIA P-8</v>
      </c>
      <c r="F71" s="285" t="str">
        <f>Table6[[#This Row],[Județul]]</f>
        <v>BN</v>
      </c>
      <c r="G71" s="306">
        <f>Table6[[#This Row],[Anul dobândirii ]]</f>
        <v>2015</v>
      </c>
      <c r="H71" s="308">
        <f>Table6[[#This Row],[Valoare de inventar]]</f>
        <v>9700</v>
      </c>
    </row>
    <row r="72" spans="1:8" ht="29.1" customHeight="1" x14ac:dyDescent="0.25">
      <c r="A72" s="290">
        <f>Table6[[#This Row],[Nr. crt.]]</f>
        <v>65</v>
      </c>
      <c r="B72" s="300" t="str">
        <f>Table6[[#This Row],[Nr. de inventar MFP]]</f>
        <v>FN</v>
      </c>
      <c r="C72" s="288">
        <f>Table6[[#This Row],[Nr. de inventar RNP]]</f>
        <v>5497</v>
      </c>
      <c r="D72" s="285" t="str">
        <f>Table6[[#This Row],[Cod de clasificare OMFP nr. 1718/2013]]</f>
        <v>8.23.11</v>
      </c>
      <c r="E72" s="301" t="str">
        <f>Table6[[#This Row],[Denumirea ]]</f>
        <v>GAMA NU-19</v>
      </c>
      <c r="F72" s="285" t="str">
        <f>Table6[[#This Row],[Județul]]</f>
        <v>BN</v>
      </c>
      <c r="G72" s="306">
        <f>Table6[[#This Row],[Anul dobândirii ]]</f>
        <v>2015</v>
      </c>
      <c r="H72" s="308">
        <f>Table6[[#This Row],[Valoare de inventar]]</f>
        <v>9700</v>
      </c>
    </row>
    <row r="73" spans="1:8" ht="29.1" customHeight="1" x14ac:dyDescent="0.25">
      <c r="A73" s="290">
        <f>Table6[[#This Row],[Nr. crt.]]</f>
        <v>66</v>
      </c>
      <c r="B73" s="300" t="str">
        <f>Table6[[#This Row],[Nr. de inventar MFP]]</f>
        <v>FN</v>
      </c>
      <c r="C73" s="288">
        <f>Table6[[#This Row],[Nr. de inventar RNP]]</f>
        <v>5545</v>
      </c>
      <c r="D73" s="285" t="str">
        <f>Table6[[#This Row],[Cod de clasificare OMFP nr. 1718/2013]]</f>
        <v>8.23.11</v>
      </c>
      <c r="E73" s="301" t="str">
        <f>Table6[[#This Row],[Denumirea ]]</f>
        <v>IARNA</v>
      </c>
      <c r="F73" s="285" t="str">
        <f>Table6[[#This Row],[Județul]]</f>
        <v>BN</v>
      </c>
      <c r="G73" s="306">
        <f>Table6[[#This Row],[Anul dobândirii ]]</f>
        <v>2018</v>
      </c>
      <c r="H73" s="308">
        <f>Table6[[#This Row],[Valoare de inventar]]</f>
        <v>8900</v>
      </c>
    </row>
    <row r="74" spans="1:8" ht="29.1" customHeight="1" x14ac:dyDescent="0.25">
      <c r="A74" s="290">
        <f>Table6[[#This Row],[Nr. crt.]]</f>
        <v>67</v>
      </c>
      <c r="B74" s="300">
        <f>Table6[[#This Row],[Nr. de inventar MFP]]</f>
        <v>156689</v>
      </c>
      <c r="C74" s="288">
        <f>Table6[[#This Row],[Nr. de inventar RNP]]</f>
        <v>5265</v>
      </c>
      <c r="D74" s="285" t="str">
        <f>Table6[[#This Row],[Cod de clasificare OMFP nr. 1718/2013]]</f>
        <v>8.23.11</v>
      </c>
      <c r="E74" s="301" t="str">
        <f>Table6[[#This Row],[Denumirea ]]</f>
        <v>TAMBAL / JB-8 HB</v>
      </c>
      <c r="F74" s="285" t="str">
        <f>Table6[[#This Row],[Județul]]</f>
        <v>BN</v>
      </c>
      <c r="G74" s="306">
        <f>Table6[[#This Row],[Anul dobândirii ]]</f>
        <v>2005</v>
      </c>
      <c r="H74" s="308">
        <f>Table6[[#This Row],[Valoare de inventar]]</f>
        <v>7600</v>
      </c>
    </row>
    <row r="75" spans="1:8" ht="29.1" customHeight="1" x14ac:dyDescent="0.25">
      <c r="A75" s="290">
        <f>Table6[[#This Row],[Nr. crt.]]</f>
        <v>68</v>
      </c>
      <c r="B75" s="300" t="str">
        <f>Table6[[#This Row],[Nr. de inventar MFP]]</f>
        <v>FN</v>
      </c>
      <c r="C75" s="288">
        <f>Table6[[#This Row],[Nr. de inventar RNP]]</f>
        <v>5536</v>
      </c>
      <c r="D75" s="285" t="str">
        <f>Table6[[#This Row],[Cod de clasificare OMFP nr. 1718/2013]]</f>
        <v>8.23.07</v>
      </c>
      <c r="E75" s="301" t="str">
        <f>Table6[[#This Row],[Denumirea ]]</f>
        <v>NEAPOLITANO XXXI-43</v>
      </c>
      <c r="F75" s="285" t="str">
        <f>Table6[[#This Row],[Județul]]</f>
        <v>BN</v>
      </c>
      <c r="G75" s="306">
        <f>Table6[[#This Row],[Anul dobândirii ]]</f>
        <v>2018</v>
      </c>
      <c r="H75" s="308">
        <f>Table6[[#This Row],[Valoare de inventar]]</f>
        <v>10000</v>
      </c>
    </row>
    <row r="76" spans="1:8" ht="29.1" customHeight="1" x14ac:dyDescent="0.25">
      <c r="A76" s="290">
        <f>Table6[[#This Row],[Nr. crt.]]</f>
        <v>69</v>
      </c>
      <c r="B76" s="300" t="str">
        <f>Table6[[#This Row],[Nr. de inventar MFP]]</f>
        <v>FN</v>
      </c>
      <c r="C76" s="288">
        <f>Table6[[#This Row],[Nr. de inventar RNP]]</f>
        <v>5527</v>
      </c>
      <c r="D76" s="285" t="str">
        <f>Table6[[#This Row],[Cod de clasificare OMFP nr. 1718/2013]]</f>
        <v>8.23.11</v>
      </c>
      <c r="E76" s="301" t="str">
        <f>Table6[[#This Row],[Denumirea ]]</f>
        <v>IEZER</v>
      </c>
      <c r="F76" s="285" t="str">
        <f>Table6[[#This Row],[Județul]]</f>
        <v>BN</v>
      </c>
      <c r="G76" s="306">
        <f>Table6[[#This Row],[Anul dobândirii ]]</f>
        <v>2018</v>
      </c>
      <c r="H76" s="308">
        <f>Table6[[#This Row],[Valoare de inventar]]</f>
        <v>9400</v>
      </c>
    </row>
    <row r="77" spans="1:8" ht="29.1" customHeight="1" x14ac:dyDescent="0.25">
      <c r="A77" s="290">
        <f>Table6[[#This Row],[Nr. crt.]]</f>
        <v>70</v>
      </c>
      <c r="B77" s="300" t="str">
        <f>Table6[[#This Row],[Nr. de inventar MFP]]</f>
        <v>FN</v>
      </c>
      <c r="C77" s="288">
        <f>Table6[[#This Row],[Nr. de inventar RNP]]</f>
        <v>5531</v>
      </c>
      <c r="D77" s="285" t="str">
        <f>Table6[[#This Row],[Cod de clasificare OMFP nr. 1718/2013]]</f>
        <v>8.23.11</v>
      </c>
      <c r="E77" s="301" t="str">
        <f>Table6[[#This Row],[Denumirea ]]</f>
        <v>ISPAS</v>
      </c>
      <c r="F77" s="285" t="str">
        <f>Table6[[#This Row],[Județul]]</f>
        <v>BN</v>
      </c>
      <c r="G77" s="306">
        <f>Table6[[#This Row],[Anul dobândirii ]]</f>
        <v>2018</v>
      </c>
      <c r="H77" s="308">
        <f>Table6[[#This Row],[Valoare de inventar]]</f>
        <v>9400</v>
      </c>
    </row>
    <row r="78" spans="1:8" ht="29.1" customHeight="1" x14ac:dyDescent="0.25">
      <c r="A78" s="290">
        <f>Table6[[#This Row],[Nr. crt.]]</f>
        <v>71</v>
      </c>
      <c r="B78" s="300">
        <f>Table6[[#This Row],[Nr. de inventar MFP]]</f>
        <v>159220</v>
      </c>
      <c r="C78" s="288">
        <f>Table6[[#This Row],[Nr. de inventar RNP]]</f>
        <v>5290</v>
      </c>
      <c r="D78" s="285" t="str">
        <f>Table6[[#This Row],[Cod de clasificare OMFP nr. 1718/2013]]</f>
        <v>8.23.08</v>
      </c>
      <c r="E78" s="301" t="str">
        <f>Table6[[#This Row],[Denumirea ]]</f>
        <v>Nonius 39 (N 25/24 I)/00065E032F</v>
      </c>
      <c r="F78" s="285" t="str">
        <f>Table6[[#This Row],[Județul]]</f>
        <v>TM</v>
      </c>
      <c r="G78" s="306">
        <f>Table6[[#This Row],[Anul dobândirii ]]</f>
        <v>2005</v>
      </c>
      <c r="H78" s="308">
        <f>Table6[[#This Row],[Valoare de inventar]]</f>
        <v>8000</v>
      </c>
    </row>
    <row r="79" spans="1:8" ht="29.1" customHeight="1" x14ac:dyDescent="0.25">
      <c r="A79" s="290">
        <f>Table6[[#This Row],[Nr. crt.]]</f>
        <v>72</v>
      </c>
      <c r="B79" s="300">
        <f>Table6[[#This Row],[Nr. de inventar MFP]]</f>
        <v>151755</v>
      </c>
      <c r="C79" s="288">
        <f>Table6[[#This Row],[Nr. de inventar RNP]]</f>
        <v>6188</v>
      </c>
      <c r="D79" s="285" t="str">
        <f>Table6[[#This Row],[Cod de clasificare OMFP nr. 1718/2013]]</f>
        <v>8.23.08</v>
      </c>
      <c r="E79" s="301" t="str">
        <f>Table6[[#This Row],[Denumirea ]]</f>
        <v>NONIUS 27-48 / 00065EDO856</v>
      </c>
      <c r="F79" s="285" t="str">
        <f>Table6[[#This Row],[Județul]]</f>
        <v>TM</v>
      </c>
      <c r="G79" s="306">
        <f>Table6[[#This Row],[Anul dobândirii ]]</f>
        <v>2004</v>
      </c>
      <c r="H79" s="308">
        <f>Table6[[#This Row],[Valoare de inventar]]</f>
        <v>7215</v>
      </c>
    </row>
    <row r="80" spans="1:8" ht="29.1" customHeight="1" x14ac:dyDescent="0.25">
      <c r="A80" s="290">
        <f>Table6[[#This Row],[Nr. crt.]]</f>
        <v>73</v>
      </c>
      <c r="B80" s="300">
        <f>Table6[[#This Row],[Nr. de inventar MFP]]</f>
        <v>146202</v>
      </c>
      <c r="C80" s="288">
        <f>Table6[[#This Row],[Nr. de inventar RNP]]</f>
        <v>5135</v>
      </c>
      <c r="D80" s="285" t="str">
        <f>Table6[[#This Row],[Cod de clasificare OMFP nr. 1718/2013]]</f>
        <v>8.23.08</v>
      </c>
      <c r="E80" s="301" t="str">
        <f>Table6[[#This Row],[Denumirea ]]</f>
        <v>Calul NONIUS 25*12</v>
      </c>
      <c r="F80" s="285" t="str">
        <f>Table6[[#This Row],[Județul]]</f>
        <v>TM</v>
      </c>
      <c r="G80" s="306">
        <f>Table6[[#This Row],[Anul dobândirii ]]</f>
        <v>2002</v>
      </c>
      <c r="H80" s="308">
        <f>Table6[[#This Row],[Valoare de inventar]]</f>
        <v>2800</v>
      </c>
    </row>
    <row r="81" spans="1:8" ht="29.1" customHeight="1" x14ac:dyDescent="0.25">
      <c r="A81" s="290">
        <f>Table6[[#This Row],[Nr. crt.]]</f>
        <v>74</v>
      </c>
      <c r="B81" s="300">
        <f>Table6[[#This Row],[Nr. de inventar MFP]]</f>
        <v>157596</v>
      </c>
      <c r="C81" s="288">
        <f>Table6[[#This Row],[Nr. de inventar RNP]]</f>
        <v>5325</v>
      </c>
      <c r="D81" s="285" t="str">
        <f>Table6[[#This Row],[Cod de clasificare OMFP nr. 1718/2013]]</f>
        <v>8.23.10</v>
      </c>
      <c r="E81" s="301" t="str">
        <f>Table6[[#This Row],[Denumirea ]]</f>
        <v>Nonius  27-47/N 27-47 I</v>
      </c>
      <c r="F81" s="285" t="str">
        <f>Table6[[#This Row],[Județul]]</f>
        <v>TM</v>
      </c>
      <c r="G81" s="306">
        <f>Table6[[#This Row],[Anul dobândirii ]]</f>
        <v>2005</v>
      </c>
      <c r="H81" s="308">
        <f>Table6[[#This Row],[Valoare de inventar]]</f>
        <v>7400</v>
      </c>
    </row>
    <row r="82" spans="1:8" ht="29.1" customHeight="1" x14ac:dyDescent="0.25">
      <c r="A82" s="290">
        <f>Table6[[#This Row],[Nr. crt.]]</f>
        <v>75</v>
      </c>
      <c r="B82" s="300">
        <f>Table6[[#This Row],[Nr. de inventar MFP]]</f>
        <v>146214</v>
      </c>
      <c r="C82" s="288">
        <f>Table6[[#This Row],[Nr. de inventar RNP]]</f>
        <v>5191</v>
      </c>
      <c r="D82" s="285" t="str">
        <f>Table6[[#This Row],[Cod de clasificare OMFP nr. 1718/2013]]</f>
        <v>8.23.08</v>
      </c>
      <c r="E82" s="301" t="str">
        <f>Table6[[#This Row],[Denumirea ]]</f>
        <v>Calul NONIUS  34-13</v>
      </c>
      <c r="F82" s="285" t="str">
        <f>Table6[[#This Row],[Județul]]</f>
        <v>TM</v>
      </c>
      <c r="G82" s="306">
        <f>Table6[[#This Row],[Anul dobândirii ]]</f>
        <v>2002</v>
      </c>
      <c r="H82" s="308">
        <f>Table6[[#This Row],[Valoare de inventar]]</f>
        <v>3000</v>
      </c>
    </row>
    <row r="83" spans="1:8" ht="29.1" customHeight="1" x14ac:dyDescent="0.25">
      <c r="A83" s="290">
        <f>Table6[[#This Row],[Nr. crt.]]</f>
        <v>76</v>
      </c>
      <c r="B83" s="300">
        <f>Table6[[#This Row],[Nr. de inventar MFP]]</f>
        <v>159167</v>
      </c>
      <c r="C83" s="288">
        <f>Table6[[#This Row],[Nr. de inventar RNP]]</f>
        <v>6186</v>
      </c>
      <c r="D83" s="285" t="str">
        <f>Table6[[#This Row],[Cod de clasificare OMFP nr. 1718/2013]]</f>
        <v>8.23.03</v>
      </c>
      <c r="E83" s="301" t="str">
        <f>Table6[[#This Row],[Denumirea ]]</f>
        <v>Zar (Rs/2 J)</v>
      </c>
      <c r="F83" s="285" t="str">
        <f>Table6[[#This Row],[Județul]]</f>
        <v>TM</v>
      </c>
      <c r="G83" s="306">
        <f>Table6[[#This Row],[Anul dobândirii ]]</f>
        <v>2012</v>
      </c>
      <c r="H83" s="308">
        <f>Table6[[#This Row],[Valoare de inventar]]</f>
        <v>10000</v>
      </c>
    </row>
    <row r="84" spans="1:8" ht="29.1" customHeight="1" x14ac:dyDescent="0.25">
      <c r="A84" s="290">
        <f>Table6[[#This Row],[Nr. crt.]]</f>
        <v>77</v>
      </c>
      <c r="B84" s="300">
        <f>Table6[[#This Row],[Nr. de inventar MFP]]</f>
        <v>151767</v>
      </c>
      <c r="C84" s="288">
        <f>Table6[[#This Row],[Nr. de inventar RNP]]</f>
        <v>5282</v>
      </c>
      <c r="D84" s="285" t="str">
        <f>Table6[[#This Row],[Cod de clasificare OMFP nr. 1718/2013]]</f>
        <v>8.23.08</v>
      </c>
      <c r="E84" s="301" t="str">
        <f>Table6[[#This Row],[Denumirea ]]</f>
        <v>NONIUS 34-20</v>
      </c>
      <c r="F84" s="285" t="str">
        <f>Table6[[#This Row],[Județul]]</f>
        <v>TM</v>
      </c>
      <c r="G84" s="306">
        <f>Table6[[#This Row],[Anul dobândirii ]]</f>
        <v>2004</v>
      </c>
      <c r="H84" s="308">
        <f>Table6[[#This Row],[Valoare de inventar]]</f>
        <v>8000</v>
      </c>
    </row>
    <row r="85" spans="1:8" ht="29.1" customHeight="1" x14ac:dyDescent="0.25">
      <c r="A85" s="290">
        <f>Table6[[#This Row],[Nr. crt.]]</f>
        <v>78</v>
      </c>
      <c r="B85" s="300" t="str">
        <f>Table6[[#This Row],[Nr. de inventar MFP]]</f>
        <v>FN</v>
      </c>
      <c r="C85" s="288">
        <f>Table6[[#This Row],[Nr. de inventar RNP]]</f>
        <v>302</v>
      </c>
      <c r="D85" s="285" t="str">
        <f>Table6[[#This Row],[Cod de clasificare OMFP nr. 1718/2013]]</f>
        <v>8.23.03</v>
      </c>
      <c r="E85" s="301" t="str">
        <f>Table6[[#This Row],[Denumirea ]]</f>
        <v>CONVERSANO XXIX-63</v>
      </c>
      <c r="F85" s="285" t="str">
        <f>Table6[[#This Row],[Județul]]</f>
        <v>CL</v>
      </c>
      <c r="G85" s="306">
        <f>Table6[[#This Row],[Anul dobândirii ]]</f>
        <v>2015</v>
      </c>
      <c r="H85" s="308">
        <f>Table6[[#This Row],[Valoare de inventar]]</f>
        <v>7600</v>
      </c>
    </row>
    <row r="86" spans="1:8" ht="29.1" customHeight="1" x14ac:dyDescent="0.25">
      <c r="A86" s="290">
        <f>Table6[[#This Row],[Nr. crt.]]</f>
        <v>79</v>
      </c>
      <c r="B86" s="300" t="str">
        <f>Table6[[#This Row],[Nr. de inventar MFP]]</f>
        <v>FN</v>
      </c>
      <c r="C86" s="288">
        <f>Table6[[#This Row],[Nr. de inventar RNP]]</f>
        <v>500939</v>
      </c>
      <c r="D86" s="285" t="str">
        <f>Table6[[#This Row],[Cod de clasificare OMFP nr. 1718/2013]]</f>
        <v>8.23.11</v>
      </c>
      <c r="E86" s="301" t="str">
        <f>Table6[[#This Row],[Denumirea ]]</f>
        <v>KOHEILAN XXXVII-48</v>
      </c>
      <c r="F86" s="285" t="str">
        <f>Table6[[#This Row],[Județul]]</f>
        <v>SV</v>
      </c>
      <c r="G86" s="306">
        <f>Table6[[#This Row],[Anul dobândirii ]]</f>
        <v>2001</v>
      </c>
      <c r="H86" s="308">
        <f>Table6[[#This Row],[Valoare de inventar]]</f>
        <v>10760</v>
      </c>
    </row>
    <row r="87" spans="1:8" ht="29.1" customHeight="1" x14ac:dyDescent="0.25">
      <c r="A87" s="290">
        <f>Table6[[#This Row],[Nr. crt.]]</f>
        <v>80</v>
      </c>
      <c r="B87" s="300">
        <f>Table6[[#This Row],[Nr. de inventar MFP]]</f>
        <v>148160</v>
      </c>
      <c r="C87" s="288">
        <f>Table6[[#This Row],[Nr. de inventar RNP]]</f>
        <v>500577</v>
      </c>
      <c r="D87" s="285" t="str">
        <f>Table6[[#This Row],[Cod de clasificare OMFP nr. 1718/2013]]</f>
        <v>8.23.12</v>
      </c>
      <c r="E87" s="301" t="str">
        <f>Table6[[#This Row],[Denumirea ]]</f>
        <v>CAL SIGLAVY BAGDADY XV-58</v>
      </c>
      <c r="F87" s="285" t="str">
        <f>Table6[[#This Row],[Județul]]</f>
        <v>SV</v>
      </c>
      <c r="G87" s="306">
        <f>Table6[[#This Row],[Anul dobândirii ]]</f>
        <v>2003</v>
      </c>
      <c r="H87" s="308">
        <f>Table6[[#This Row],[Valoare de inventar]]</f>
        <v>6840</v>
      </c>
    </row>
    <row r="88" spans="1:8" ht="29.1" customHeight="1" x14ac:dyDescent="0.25">
      <c r="A88" s="290">
        <f>Table6[[#This Row],[Nr. crt.]]</f>
        <v>81</v>
      </c>
      <c r="B88" s="300">
        <f>Table6[[#This Row],[Nr. de inventar MFP]]</f>
        <v>157449</v>
      </c>
      <c r="C88" s="288">
        <f>Table6[[#This Row],[Nr. de inventar RNP]]</f>
        <v>500652</v>
      </c>
      <c r="D88" s="285" t="str">
        <f>Table6[[#This Row],[Cod de clasificare OMFP nr. 1718/2013]]</f>
        <v>8.23.12</v>
      </c>
      <c r="E88" s="301" t="str">
        <f>Table6[[#This Row],[Denumirea ]]</f>
        <v>SHAGYA LXII-7/S 62-7 R</v>
      </c>
      <c r="F88" s="285" t="str">
        <f>Table6[[#This Row],[Județul]]</f>
        <v>SV</v>
      </c>
      <c r="G88" s="306">
        <f>Table6[[#This Row],[Anul dobândirii ]]</f>
        <v>2004</v>
      </c>
      <c r="H88" s="308">
        <f>Table6[[#This Row],[Valoare de inventar]]</f>
        <v>7600</v>
      </c>
    </row>
    <row r="89" spans="1:8" ht="29.1" customHeight="1" x14ac:dyDescent="0.25">
      <c r="A89" s="290">
        <f>Table6[[#This Row],[Nr. crt.]]</f>
        <v>82</v>
      </c>
      <c r="B89" s="300">
        <f>Table6[[#This Row],[Nr. de inventar MFP]]</f>
        <v>157447</v>
      </c>
      <c r="C89" s="288">
        <f>Table6[[#This Row],[Nr. de inventar RNP]]</f>
        <v>500649</v>
      </c>
      <c r="D89" s="285" t="str">
        <f>Table6[[#This Row],[Cod de clasificare OMFP nr. 1718/2013]]</f>
        <v>8.23.12</v>
      </c>
      <c r="E89" s="301" t="str">
        <f>Table6[[#This Row],[Denumirea ]]</f>
        <v>EL SBAA XII-38/ES 12-38 R</v>
      </c>
      <c r="F89" s="285" t="str">
        <f>Table6[[#This Row],[Județul]]</f>
        <v>SV</v>
      </c>
      <c r="G89" s="306">
        <f>Table6[[#This Row],[Anul dobândirii ]]</f>
        <v>2004</v>
      </c>
      <c r="H89" s="308">
        <f>Table6[[#This Row],[Valoare de inventar]]</f>
        <v>7600</v>
      </c>
    </row>
    <row r="90" spans="1:8" ht="29.1" customHeight="1" x14ac:dyDescent="0.25">
      <c r="A90" s="290">
        <f>Table6[[#This Row],[Nr. crt.]]</f>
        <v>83</v>
      </c>
      <c r="B90" s="300">
        <f>Table6[[#This Row],[Nr. de inventar MFP]]</f>
        <v>159209</v>
      </c>
      <c r="C90" s="288">
        <f>Table6[[#This Row],[Nr. de inventar RNP]]</f>
        <v>500922</v>
      </c>
      <c r="D90" s="285" t="str">
        <f>Table6[[#This Row],[Cod de clasificare OMFP nr. 1718/2013]]</f>
        <v>8.23.12</v>
      </c>
      <c r="E90" s="301" t="str">
        <f>Table6[[#This Row],[Denumirea ]]</f>
        <v>Siglavy Bagdady XVII-24 (SB 17/24 R)</v>
      </c>
      <c r="F90" s="285" t="str">
        <f>Table6[[#This Row],[Județul]]</f>
        <v>SV</v>
      </c>
      <c r="G90" s="306">
        <f>Table6[[#This Row],[Anul dobândirii ]]</f>
        <v>2012</v>
      </c>
      <c r="H90" s="308">
        <f>Table6[[#This Row],[Valoare de inventar]]</f>
        <v>9400</v>
      </c>
    </row>
    <row r="91" spans="1:8" ht="29.1" customHeight="1" x14ac:dyDescent="0.25">
      <c r="A91" s="290">
        <f>Table6[[#This Row],[Nr. crt.]]</f>
        <v>84</v>
      </c>
      <c r="B91" s="300">
        <f>Table6[[#This Row],[Nr. de inventar MFP]]</f>
        <v>151697</v>
      </c>
      <c r="C91" s="288">
        <f>Table6[[#This Row],[Nr. de inventar RNP]]</f>
        <v>9500228</v>
      </c>
      <c r="D91" s="285" t="str">
        <f>Table6[[#This Row],[Cod de clasificare OMFP nr. 1718/2013]]</f>
        <v>8.23.12</v>
      </c>
      <c r="E91" s="301" t="str">
        <f>Table6[[#This Row],[Denumirea ]]</f>
        <v>SIGLAVY BAGDAD XVI-39</v>
      </c>
      <c r="F91" s="285" t="str">
        <f>Table6[[#This Row],[Județul]]</f>
        <v>OT</v>
      </c>
      <c r="G91" s="306">
        <f>Table6[[#This Row],[Anul dobândirii ]]</f>
        <v>2004</v>
      </c>
      <c r="H91" s="308">
        <f>Table6[[#This Row],[Valoare de inventar]]</f>
        <v>8000</v>
      </c>
    </row>
    <row r="92" spans="1:8" ht="29.1" customHeight="1" x14ac:dyDescent="0.25">
      <c r="A92" s="290">
        <f>Table6[[#This Row],[Nr. crt.]]</f>
        <v>85</v>
      </c>
      <c r="B92" s="300">
        <f>Table6[[#This Row],[Nr. de inventar MFP]]</f>
        <v>148710</v>
      </c>
      <c r="C92" s="288">
        <f>Table6[[#This Row],[Nr. de inventar RNP]]</f>
        <v>5</v>
      </c>
      <c r="D92" s="285" t="str">
        <f>Table6[[#This Row],[Cod de clasificare OMFP nr. 1718/2013]]</f>
        <v>8.23.10</v>
      </c>
      <c r="E92" s="301" t="str">
        <f>Table6[[#This Row],[Denumirea ]]</f>
        <v>ODISEU</v>
      </c>
      <c r="F92" s="285" t="str">
        <f>Table6[[#This Row],[Județul]]</f>
        <v>BZ</v>
      </c>
      <c r="G92" s="306">
        <f>Table6[[#This Row],[Anul dobândirii ]]</f>
        <v>2002</v>
      </c>
      <c r="H92" s="308">
        <f>Table6[[#This Row],[Valoare de inventar]]</f>
        <v>2775</v>
      </c>
    </row>
    <row r="93" spans="1:8" ht="29.1" customHeight="1" x14ac:dyDescent="0.25">
      <c r="A93" s="290">
        <f>Table6[[#This Row],[Nr. crt.]]</f>
        <v>86</v>
      </c>
      <c r="B93" s="300" t="str">
        <f>Table6[[#This Row],[Nr. de inventar MFP]]</f>
        <v>FN</v>
      </c>
      <c r="C93" s="288">
        <f>Table6[[#This Row],[Nr. de inventar RNP]]</f>
        <v>512838</v>
      </c>
      <c r="D93" s="285" t="str">
        <f>Table6[[#This Row],[Cod de clasificare OMFP nr. 1718/2013]]</f>
        <v>8.23.05</v>
      </c>
      <c r="E93" s="301" t="str">
        <f>Table6[[#This Row],[Denumirea ]]</f>
        <v>GIDRAN XLIV - 20</v>
      </c>
      <c r="F93" s="285" t="str">
        <f>Table6[[#This Row],[Județul]]</f>
        <v>BZ</v>
      </c>
      <c r="G93" s="306">
        <f>Table6[[#This Row],[Anul dobândirii ]]</f>
        <v>2004</v>
      </c>
      <c r="H93" s="308">
        <f>Table6[[#This Row],[Valoare de inventar]]</f>
        <v>8000</v>
      </c>
    </row>
    <row r="94" spans="1:8" ht="29.1" customHeight="1" x14ac:dyDescent="0.25">
      <c r="A94" s="290">
        <f>Table6[[#This Row],[Nr. crt.]]</f>
        <v>87</v>
      </c>
      <c r="B94" s="300">
        <f>Table6[[#This Row],[Nr. de inventar MFP]]</f>
        <v>159461</v>
      </c>
      <c r="C94" s="288">
        <f>Table6[[#This Row],[Nr. de inventar RNP]]</f>
        <v>512840</v>
      </c>
      <c r="D94" s="285" t="str">
        <f>Table6[[#This Row],[Cod de clasificare OMFP nr. 1718/2013]]</f>
        <v>8.23.10</v>
      </c>
      <c r="E94" s="301" t="str">
        <f>Table6[[#This Row],[Denumirea ]]</f>
        <v>Astru (17 C-Va)/64201982105460</v>
      </c>
      <c r="F94" s="285" t="str">
        <f>Table6[[#This Row],[Județul]]</f>
        <v>BZ</v>
      </c>
      <c r="G94" s="306">
        <f>Table6[[#This Row],[Anul dobândirii ]]</f>
        <v>2013</v>
      </c>
      <c r="H94" s="308">
        <f>Table6[[#This Row],[Valoare de inventar]]</f>
        <v>10000</v>
      </c>
    </row>
    <row r="95" spans="1:8" ht="29.1" customHeight="1" x14ac:dyDescent="0.25">
      <c r="A95" s="290">
        <f>Table6[[#This Row],[Nr. crt.]]</f>
        <v>88</v>
      </c>
      <c r="B95" s="300" t="str">
        <f>Table6[[#This Row],[Nr. de inventar MFP]]</f>
        <v>FN</v>
      </c>
      <c r="C95" s="288">
        <f>Table6[[#This Row],[Nr. de inventar RNP]]</f>
        <v>512931</v>
      </c>
      <c r="D95" s="285" t="str">
        <f>Table6[[#This Row],[Cod de clasificare OMFP nr. 1718/2013]]</f>
        <v>8.23.10</v>
      </c>
      <c r="E95" s="301" t="str">
        <f>Table6[[#This Row],[Denumirea ]]</f>
        <v>Poly</v>
      </c>
      <c r="F95" s="285" t="str">
        <f>Table6[[#This Row],[Județul]]</f>
        <v>BZ</v>
      </c>
      <c r="G95" s="306">
        <f>Table6[[#This Row],[Anul dobândirii ]]</f>
        <v>2017</v>
      </c>
      <c r="H95" s="308">
        <f>Table6[[#This Row],[Valoare de inventar]]</f>
        <v>10000</v>
      </c>
    </row>
    <row r="96" spans="1:8" ht="29.1" customHeight="1" x14ac:dyDescent="0.25">
      <c r="A96" s="290">
        <f>Table6[[#This Row],[Nr. crt.]]</f>
        <v>89</v>
      </c>
      <c r="B96" s="300">
        <f>Table6[[#This Row],[Nr. de inventar MFP]]</f>
        <v>157242</v>
      </c>
      <c r="C96" s="288">
        <f>Table6[[#This Row],[Nr. de inventar RNP]]</f>
        <v>512818</v>
      </c>
      <c r="D96" s="285" t="str">
        <f>Table6[[#This Row],[Cod de clasificare OMFP nr. 1718/2013]]</f>
        <v>8.23.05</v>
      </c>
      <c r="E96" s="301" t="str">
        <f>Table6[[#This Row],[Denumirea ]]</f>
        <v>Gidran XLIII-26/G 43-26 T</v>
      </c>
      <c r="F96" s="285" t="str">
        <f>Table6[[#This Row],[Județul]]</f>
        <v>BZ</v>
      </c>
      <c r="G96" s="306">
        <f>Table6[[#This Row],[Anul dobândirii ]]</f>
        <v>2010</v>
      </c>
      <c r="H96" s="308">
        <f>Table6[[#This Row],[Valoare de inventar]]</f>
        <v>9400</v>
      </c>
    </row>
    <row r="97" spans="1:8" ht="29.1" customHeight="1" x14ac:dyDescent="0.25">
      <c r="A97" s="290">
        <f>Table6[[#This Row],[Nr. crt.]]</f>
        <v>90</v>
      </c>
      <c r="B97" s="300" t="str">
        <f>Table6[[#This Row],[Nr. de inventar MFP]]</f>
        <v>FN</v>
      </c>
      <c r="C97" s="288">
        <f>Table6[[#This Row],[Nr. de inventar RNP]]</f>
        <v>512880</v>
      </c>
      <c r="D97" s="285" t="str">
        <f>Table6[[#This Row],[Cod de clasificare OMFP nr. 1718/2013]]</f>
        <v>8.23.05</v>
      </c>
      <c r="E97" s="301" t="str">
        <f>Table6[[#This Row],[Denumirea ]]</f>
        <v>GIDRAN XLIII - 54 C</v>
      </c>
      <c r="F97" s="285" t="str">
        <f>Table6[[#This Row],[Județul]]</f>
        <v>BZ</v>
      </c>
      <c r="G97" s="306">
        <f>Table6[[#This Row],[Anul dobândirii ]]</f>
        <v>2015</v>
      </c>
      <c r="H97" s="308">
        <f>Table6[[#This Row],[Valoare de inventar]]</f>
        <v>9400</v>
      </c>
    </row>
    <row r="98" spans="1:8" ht="29.1" customHeight="1" x14ac:dyDescent="0.25">
      <c r="A98" s="290">
        <f>Table6[[#This Row],[Nr. crt.]]</f>
        <v>91</v>
      </c>
      <c r="B98" s="300">
        <f>Table6[[#This Row],[Nr. de inventar MFP]]</f>
        <v>148129</v>
      </c>
      <c r="C98" s="288">
        <f>Table6[[#This Row],[Nr. de inventar RNP]]</f>
        <v>500627</v>
      </c>
      <c r="D98" s="285" t="str">
        <f>Table6[[#This Row],[Cod de clasificare OMFP nr. 1718/2013]]</f>
        <v>8.23.06</v>
      </c>
      <c r="E98" s="301" t="str">
        <f>Table6[[#This Row],[Denumirea ]]</f>
        <v>CAL GORAL XIX-36</v>
      </c>
      <c r="F98" s="285" t="str">
        <f>Table6[[#This Row],[Județul]]</f>
        <v>SV</v>
      </c>
      <c r="G98" s="306">
        <f>Table6[[#This Row],[Anul dobândirii ]]</f>
        <v>2003</v>
      </c>
      <c r="H98" s="308">
        <f>Table6[[#This Row],[Valoare de inventar]]</f>
        <v>6825</v>
      </c>
    </row>
    <row r="99" spans="1:8" ht="29.1" customHeight="1" x14ac:dyDescent="0.25">
      <c r="A99" s="290">
        <f>Table6[[#This Row],[Nr. crt.]]</f>
        <v>92</v>
      </c>
      <c r="B99" s="300">
        <f>Table6[[#This Row],[Nr. de inventar MFP]]</f>
        <v>157745</v>
      </c>
      <c r="C99" s="288">
        <f>Table6[[#This Row],[Nr. de inventar RNP]]</f>
        <v>500881</v>
      </c>
      <c r="D99" s="285" t="str">
        <f>Table6[[#This Row],[Cod de clasificare OMFP nr. 1718/2013]]</f>
        <v>8.23.06</v>
      </c>
      <c r="E99" s="301" t="str">
        <f>Table6[[#This Row],[Denumirea ]]</f>
        <v>GORAL XX - 8(G20/8L)</v>
      </c>
      <c r="F99" s="285" t="str">
        <f>Table6[[#This Row],[Județul]]</f>
        <v>SV</v>
      </c>
      <c r="G99" s="306">
        <f>Table6[[#This Row],[Anul dobândirii ]]</f>
        <v>2011</v>
      </c>
      <c r="H99" s="308">
        <f>Table6[[#This Row],[Valoare de inventar]]</f>
        <v>9400</v>
      </c>
    </row>
    <row r="100" spans="1:8" ht="29.1" customHeight="1" x14ac:dyDescent="0.25">
      <c r="A100" s="290">
        <f>Table6[[#This Row],[Nr. crt.]]</f>
        <v>93</v>
      </c>
      <c r="B100" s="300">
        <f>Table6[[#This Row],[Nr. de inventar MFP]]</f>
        <v>160367</v>
      </c>
      <c r="C100" s="288">
        <f>Table6[[#This Row],[Nr. de inventar RNP]]</f>
        <v>500941</v>
      </c>
      <c r="D100" s="285" t="str">
        <f>Table6[[#This Row],[Cod de clasificare OMFP nr. 1718/2013]]</f>
        <v>8.23.06</v>
      </c>
      <c r="E100" s="301" t="str">
        <f>Table6[[#This Row],[Denumirea ]]</f>
        <v>HROBY XXIV-24 (H 24-24L)986000003683939</v>
      </c>
      <c r="F100" s="285" t="str">
        <f>Table6[[#This Row],[Județul]]</f>
        <v>SV</v>
      </c>
      <c r="G100" s="306">
        <f>Table6[[#This Row],[Anul dobândirii ]]</f>
        <v>2013</v>
      </c>
      <c r="H100" s="308">
        <f>Table6[[#This Row],[Valoare de inventar]]</f>
        <v>8000</v>
      </c>
    </row>
    <row r="101" spans="1:8" ht="29.1" customHeight="1" x14ac:dyDescent="0.25">
      <c r="A101" s="290">
        <f>Table6[[#This Row],[Nr. crt.]]</f>
        <v>94</v>
      </c>
      <c r="B101" s="300">
        <f>Table6[[#This Row],[Nr. de inventar MFP]]</f>
        <v>164813</v>
      </c>
      <c r="C101" s="288">
        <f>Table6[[#This Row],[Nr. de inventar RNP]]</f>
        <v>501010</v>
      </c>
      <c r="D101" s="285" t="str">
        <f>Table6[[#This Row],[Cod de clasificare OMFP nr. 1718/2013]]</f>
        <v>8.23.06</v>
      </c>
      <c r="E101" s="301" t="str">
        <f>Table6[[#This Row],[Denumirea ]]</f>
        <v>PIETROSU XI-53(PI11 /53 L)642019820326610</v>
      </c>
      <c r="F101" s="285" t="str">
        <f>Table6[[#This Row],[Județul]]</f>
        <v>SV</v>
      </c>
      <c r="G101" s="306">
        <f>Table6[[#This Row],[Anul dobândirii ]]</f>
        <v>2015</v>
      </c>
      <c r="H101" s="308">
        <f>Table6[[#This Row],[Valoare de inventar]]</f>
        <v>9400</v>
      </c>
    </row>
    <row r="102" spans="1:8" ht="29.1" customHeight="1" x14ac:dyDescent="0.25">
      <c r="A102" s="290">
        <f>Table6[[#This Row],[Nr. crt.]]</f>
        <v>95</v>
      </c>
      <c r="B102" s="300" t="str">
        <f>Table6[[#This Row],[Nr. de inventar MFP]]</f>
        <v>FN</v>
      </c>
      <c r="C102" s="288">
        <f>Table6[[#This Row],[Nr. de inventar RNP]]</f>
        <v>501107</v>
      </c>
      <c r="D102" s="285" t="str">
        <f>Table6[[#This Row],[Cod de clasificare OMFP nr. 1718/2013]]</f>
        <v>8.23.06</v>
      </c>
      <c r="E102" s="301" t="str">
        <f>Table6[[#This Row],[Denumirea ]]</f>
        <v>HROBY XXIV 14</v>
      </c>
      <c r="F102" s="285" t="str">
        <f>Table6[[#This Row],[Județul]]</f>
        <v>SV</v>
      </c>
      <c r="G102" s="306">
        <f>Table6[[#This Row],[Anul dobândirii ]]</f>
        <v>2017</v>
      </c>
      <c r="H102" s="308">
        <f>Table6[[#This Row],[Valoare de inventar]]</f>
        <v>8000</v>
      </c>
    </row>
    <row r="103" spans="1:8" ht="29.1" customHeight="1" x14ac:dyDescent="0.25">
      <c r="A103" s="290">
        <f>Table6[[#This Row],[Nr. crt.]]</f>
        <v>96</v>
      </c>
      <c r="B103" s="300" t="str">
        <f>Table6[[#This Row],[Nr. de inventar MFP]]</f>
        <v>FN</v>
      </c>
      <c r="C103" s="288">
        <f>Table6[[#This Row],[Nr. de inventar RNP]]</f>
        <v>501101</v>
      </c>
      <c r="D103" s="285" t="str">
        <f>Table6[[#This Row],[Cod de clasificare OMFP nr. 1718/2013]]</f>
        <v>8.23.06</v>
      </c>
      <c r="E103" s="301" t="str">
        <f>Table6[[#This Row],[Denumirea ]]</f>
        <v>PRISLOP XI 28</v>
      </c>
      <c r="F103" s="285" t="str">
        <f>Table6[[#This Row],[Județul]]</f>
        <v>SV</v>
      </c>
      <c r="G103" s="306">
        <f>Table6[[#This Row],[Anul dobândirii ]]</f>
        <v>2017</v>
      </c>
      <c r="H103" s="308">
        <f>Table6[[#This Row],[Valoare de inventar]]</f>
        <v>8000</v>
      </c>
    </row>
    <row r="104" spans="1:8" ht="29.1" customHeight="1" x14ac:dyDescent="0.25">
      <c r="A104" s="290">
        <f>Table6[[#This Row],[Nr. crt.]]</f>
        <v>97</v>
      </c>
      <c r="B104" s="300" t="str">
        <f>Table6[[#This Row],[Nr. de inventar MFP]]</f>
        <v>FN</v>
      </c>
      <c r="C104" s="288">
        <f>Table6[[#This Row],[Nr. de inventar RNP]]</f>
        <v>501151</v>
      </c>
      <c r="D104" s="285" t="str">
        <f>Table6[[#This Row],[Cod de clasificare OMFP nr. 1718/2013]]</f>
        <v>8.23.06</v>
      </c>
      <c r="E104" s="301" t="str">
        <f>Table6[[#This Row],[Denumirea ]]</f>
        <v>GORAL XXI 47</v>
      </c>
      <c r="F104" s="285" t="str">
        <f>Table6[[#This Row],[Județul]]</f>
        <v>SV</v>
      </c>
      <c r="G104" s="306">
        <f>Table6[[#This Row],[Anul dobândirii ]]</f>
        <v>2019</v>
      </c>
      <c r="H104" s="308">
        <f>Table6[[#This Row],[Valoare de inventar]]</f>
        <v>8000</v>
      </c>
    </row>
    <row r="105" spans="1:8" ht="29.1" customHeight="1" x14ac:dyDescent="0.25">
      <c r="A105" s="290">
        <f>Table6[[#This Row],[Nr. crt.]]</f>
        <v>98</v>
      </c>
      <c r="B105" s="300" t="str">
        <f>Table6[[#This Row],[Nr. de inventar MFP]]</f>
        <v>FN</v>
      </c>
      <c r="C105" s="288">
        <f>Table6[[#This Row],[Nr. de inventar RNP]]</f>
        <v>501155</v>
      </c>
      <c r="D105" s="285" t="str">
        <f>Table6[[#This Row],[Cod de clasificare OMFP nr. 1718/2013]]</f>
        <v>8.23.06</v>
      </c>
      <c r="E105" s="301" t="str">
        <f>Table6[[#This Row],[Denumirea ]]</f>
        <v>PRISLOP XI 41</v>
      </c>
      <c r="F105" s="285" t="str">
        <f>Table6[[#This Row],[Județul]]</f>
        <v>SV</v>
      </c>
      <c r="G105" s="306">
        <f>Table6[[#This Row],[Anul dobândirii ]]</f>
        <v>2019</v>
      </c>
      <c r="H105" s="308">
        <f>Table6[[#This Row],[Valoare de inventar]]</f>
        <v>9400</v>
      </c>
    </row>
    <row r="106" spans="1:8" ht="29.1" customHeight="1" x14ac:dyDescent="0.25">
      <c r="A106" s="290">
        <f>Table6[[#This Row],[Nr. crt.]]</f>
        <v>99</v>
      </c>
      <c r="B106" s="300">
        <f>Table6[[#This Row],[Nr. de inventar MFP]]</f>
        <v>160382</v>
      </c>
      <c r="C106" s="288">
        <f>Table6[[#This Row],[Nr. de inventar RNP]]</f>
        <v>500951</v>
      </c>
      <c r="D106" s="285" t="str">
        <f>Table6[[#This Row],[Cod de clasificare OMFP nr. 1718/2013]]</f>
        <v>8.23.06</v>
      </c>
      <c r="E106" s="301" t="str">
        <f>Table6[[#This Row],[Denumirea ]]</f>
        <v>PRISLOP XI-6 (PII -6 L)986000003679037</v>
      </c>
      <c r="F106" s="285" t="str">
        <f>Table6[[#This Row],[Județul]]</f>
        <v>SV</v>
      </c>
      <c r="G106" s="306">
        <f>Table6[[#This Row],[Anul dobândirii ]]</f>
        <v>2013</v>
      </c>
      <c r="H106" s="308">
        <f>Table6[[#This Row],[Valoare de inventar]]</f>
        <v>8600</v>
      </c>
    </row>
    <row r="107" spans="1:8" ht="29.1" customHeight="1" x14ac:dyDescent="0.25">
      <c r="A107" s="290">
        <f>Table6[[#This Row],[Nr. crt.]]</f>
        <v>100</v>
      </c>
      <c r="B107" s="300" t="str">
        <f>Table6[[#This Row],[Nr. de inventar MFP]]</f>
        <v>FN</v>
      </c>
      <c r="C107" s="288">
        <f>Table6[[#This Row],[Nr. de inventar RNP]]</f>
        <v>500790</v>
      </c>
      <c r="D107" s="285" t="str">
        <f>Table6[[#This Row],[Cod de clasificare OMFP nr. 1718/2013]]</f>
        <v>8.23.06</v>
      </c>
      <c r="E107" s="301" t="str">
        <f>Table6[[#This Row],[Denumirea ]]</f>
        <v>CAL PRISLOP X-48</v>
      </c>
      <c r="F107" s="285" t="str">
        <f>Table6[[#This Row],[Județul]]</f>
        <v>SV</v>
      </c>
      <c r="G107" s="306">
        <f>Table6[[#This Row],[Anul dobândirii ]]</f>
        <v>2008</v>
      </c>
      <c r="H107" s="308">
        <f>Table6[[#This Row],[Valoare de inventar]]</f>
        <v>10000</v>
      </c>
    </row>
    <row r="108" spans="1:8" ht="29.1" customHeight="1" x14ac:dyDescent="0.25">
      <c r="A108" s="290">
        <f>Table6[[#This Row],[Nr. crt.]]</f>
        <v>101</v>
      </c>
      <c r="B108" s="300">
        <f>Table6[[#This Row],[Nr. de inventar MFP]]</f>
        <v>164806</v>
      </c>
      <c r="C108" s="288">
        <f>Table6[[#This Row],[Nr. de inventar RNP]]</f>
        <v>501005</v>
      </c>
      <c r="D108" s="285" t="str">
        <f>Table6[[#This Row],[Cod de clasificare OMFP nr. 1718/2013]]</f>
        <v>8.23.06</v>
      </c>
      <c r="E108" s="301" t="str">
        <f>Table6[[#This Row],[Denumirea ]]</f>
        <v>OUSOR IX-120 (O 9/120 L)642019820440631</v>
      </c>
      <c r="F108" s="285" t="str">
        <f>Table6[[#This Row],[Județul]]</f>
        <v>SV</v>
      </c>
      <c r="G108" s="306">
        <f>Table6[[#This Row],[Anul dobândirii ]]</f>
        <v>2015</v>
      </c>
      <c r="H108" s="308">
        <f>Table6[[#This Row],[Valoare de inventar]]</f>
        <v>8000</v>
      </c>
    </row>
    <row r="109" spans="1:8" ht="29.1" customHeight="1" x14ac:dyDescent="0.25">
      <c r="A109" s="290">
        <f>Table6[[#This Row],[Nr. crt.]]</f>
        <v>102</v>
      </c>
      <c r="B109" s="300">
        <f>Table6[[#This Row],[Nr. de inventar MFP]]</f>
        <v>164922</v>
      </c>
      <c r="C109" s="288">
        <f>Table6[[#This Row],[Nr. de inventar RNP]]</f>
        <v>501048</v>
      </c>
      <c r="D109" s="285" t="str">
        <f>Table6[[#This Row],[Cod de clasificare OMFP nr. 1718/2013]]</f>
        <v>8.23.06</v>
      </c>
      <c r="E109" s="301" t="str">
        <f>Table6[[#This Row],[Denumirea ]]</f>
        <v>Hroby XXIV-40 (H 24 / 40 L)642019820561906</v>
      </c>
      <c r="F109" s="285" t="str">
        <f>Table6[[#This Row],[Județul]]</f>
        <v>SV</v>
      </c>
      <c r="G109" s="306">
        <f>Table6[[#This Row],[Anul dobândirii ]]</f>
        <v>2016</v>
      </c>
      <c r="H109" s="308">
        <f>Table6[[#This Row],[Valoare de inventar]]</f>
        <v>8600</v>
      </c>
    </row>
    <row r="110" spans="1:8" ht="29.1" customHeight="1" x14ac:dyDescent="0.25">
      <c r="A110" s="290">
        <f>Table6[[#This Row],[Nr. crt.]]</f>
        <v>103</v>
      </c>
      <c r="B110" s="300" t="str">
        <f>Table6[[#This Row],[Nr. de inventar MFP]]</f>
        <v>FN</v>
      </c>
      <c r="C110" s="288">
        <f>Table6[[#This Row],[Nr. de inventar RNP]]</f>
        <v>501111</v>
      </c>
      <c r="D110" s="285" t="str">
        <f>Table6[[#This Row],[Cod de clasificare OMFP nr. 1718/2013]]</f>
        <v>8.23.06</v>
      </c>
      <c r="E110" s="301" t="str">
        <f>Table6[[#This Row],[Denumirea ]]</f>
        <v>OUSOR X 63</v>
      </c>
      <c r="F110" s="285" t="str">
        <f>Table6[[#This Row],[Județul]]</f>
        <v>SV</v>
      </c>
      <c r="G110" s="306">
        <f>Table6[[#This Row],[Anul dobândirii ]]</f>
        <v>2017</v>
      </c>
      <c r="H110" s="308">
        <f>Table6[[#This Row],[Valoare de inventar]]</f>
        <v>8600</v>
      </c>
    </row>
    <row r="111" spans="1:8" ht="29.1" customHeight="1" x14ac:dyDescent="0.25">
      <c r="A111" s="290">
        <f>Table6[[#This Row],[Nr. crt.]]</f>
        <v>104</v>
      </c>
      <c r="B111" s="300">
        <f>Table6[[#This Row],[Nr. de inventar MFP]]</f>
        <v>157561</v>
      </c>
      <c r="C111" s="288">
        <f>Table6[[#This Row],[Nr. de inventar RNP]]</f>
        <v>500851</v>
      </c>
      <c r="D111" s="285" t="str">
        <f>Table6[[#This Row],[Cod de clasificare OMFP nr. 1718/2013]]</f>
        <v>8.23.06</v>
      </c>
      <c r="E111" s="301" t="str">
        <f>Table6[[#This Row],[Denumirea ]]</f>
        <v xml:space="preserve"> PRISLOP X-58/P10-58L</v>
      </c>
      <c r="F111" s="285" t="str">
        <f>Table6[[#This Row],[Județul]]</f>
        <v>SV</v>
      </c>
      <c r="G111" s="306">
        <f>Table6[[#This Row],[Anul dobândirii ]]</f>
        <v>2010</v>
      </c>
      <c r="H111" s="308">
        <f>Table6[[#This Row],[Valoare de inventar]]</f>
        <v>9400</v>
      </c>
    </row>
    <row r="112" spans="1:8" ht="29.1" customHeight="1" x14ac:dyDescent="0.25">
      <c r="A112" s="290">
        <f>Table6[[#This Row],[Nr. crt.]]</f>
        <v>105</v>
      </c>
      <c r="B112" s="300" t="str">
        <f>Table6[[#This Row],[Nr. de inventar MFP]]</f>
        <v>FN</v>
      </c>
      <c r="C112" s="288">
        <f>Table6[[#This Row],[Nr. de inventar RNP]]</f>
        <v>20104</v>
      </c>
      <c r="D112" s="285" t="str">
        <f>Table6[[#This Row],[Cod de clasificare OMFP nr. 1718/2013]]</f>
        <v>8.23.09</v>
      </c>
      <c r="E112" s="301" t="str">
        <f>Table6[[#This Row],[Denumirea ]]</f>
        <v>WAJIB / NEDJARI XIII - 23</v>
      </c>
      <c r="F112" s="285" t="str">
        <f>Table6[[#This Row],[Județul]]</f>
        <v>CT</v>
      </c>
      <c r="G112" s="306">
        <f>Table6[[#This Row],[Anul dobândirii ]]</f>
        <v>2017</v>
      </c>
      <c r="H112" s="308">
        <f>Table6[[#This Row],[Valoare de inventar]]</f>
        <v>10000</v>
      </c>
    </row>
    <row r="113" spans="1:8" ht="29.1" customHeight="1" x14ac:dyDescent="0.25">
      <c r="A113" s="290">
        <f>Table6[[#This Row],[Nr. crt.]]</f>
        <v>106</v>
      </c>
      <c r="B113" s="300" t="str">
        <f>Table6[[#This Row],[Nr. de inventar MFP]]</f>
        <v>FN</v>
      </c>
      <c r="C113" s="288">
        <f>Table6[[#This Row],[Nr. de inventar RNP]]</f>
        <v>20093</v>
      </c>
      <c r="D113" s="285" t="str">
        <f>Table6[[#This Row],[Cod de clasificare OMFP nr. 1718/2013]]</f>
        <v>8.23.09</v>
      </c>
      <c r="E113" s="301" t="str">
        <f>Table6[[#This Row],[Denumirea ]]</f>
        <v>EL IMAN I -40  / VIDIYA</v>
      </c>
      <c r="F113" s="285" t="str">
        <f>Table6[[#This Row],[Județul]]</f>
        <v>CT</v>
      </c>
      <c r="G113" s="306">
        <f>Table6[[#This Row],[Anul dobândirii ]]</f>
        <v>2017</v>
      </c>
      <c r="H113" s="308">
        <f>Table6[[#This Row],[Valoare de inventar]]</f>
        <v>9400</v>
      </c>
    </row>
    <row r="114" spans="1:8" ht="29.1" customHeight="1" x14ac:dyDescent="0.25">
      <c r="A114" s="290">
        <f>Table6[[#This Row],[Nr. crt.]]</f>
        <v>107</v>
      </c>
      <c r="B114" s="300">
        <f>Table6[[#This Row],[Nr. de inventar MFP]]</f>
        <v>157074</v>
      </c>
      <c r="C114" s="288">
        <f>Table6[[#This Row],[Nr. de inventar RNP]]</f>
        <v>2945</v>
      </c>
      <c r="D114" s="285" t="str">
        <f>Table6[[#This Row],[Cod de clasificare OMFP nr. 1718/2013]]</f>
        <v>8.23.11</v>
      </c>
      <c r="E114" s="301" t="str">
        <f>Table6[[#This Row],[Denumirea ]]</f>
        <v>Glina   /Fu -8D</v>
      </c>
      <c r="F114" s="285" t="str">
        <f>Table6[[#This Row],[Județul]]</f>
        <v>BZ</v>
      </c>
      <c r="G114" s="306">
        <f>Table6[[#This Row],[Anul dobândirii ]]</f>
        <v>2010</v>
      </c>
      <c r="H114" s="308">
        <f>Table6[[#This Row],[Valoare de inventar]]</f>
        <v>9700</v>
      </c>
    </row>
    <row r="115" spans="1:8" ht="29.1" customHeight="1" x14ac:dyDescent="0.25">
      <c r="A115" s="290">
        <f>Table6[[#This Row],[Nr. crt.]]</f>
        <v>108</v>
      </c>
      <c r="B115" s="300">
        <f>Table6[[#This Row],[Nr. de inventar MFP]]</f>
        <v>159131</v>
      </c>
      <c r="C115" s="288">
        <f>Table6[[#This Row],[Nr. de inventar RNP]]</f>
        <v>2947</v>
      </c>
      <c r="D115" s="285" t="str">
        <f>Table6[[#This Row],[Cod de clasificare OMFP nr. 1718/2013]]</f>
        <v>8.23.11</v>
      </c>
      <c r="E115" s="301" t="str">
        <f>Table6[[#This Row],[Denumirea ]]</f>
        <v>Lizica   Ep  20 / R</v>
      </c>
      <c r="F115" s="285" t="str">
        <f>Table6[[#This Row],[Județul]]</f>
        <v>BZ</v>
      </c>
      <c r="G115" s="306">
        <f>Table6[[#This Row],[Anul dobândirii ]]</f>
        <v>2012</v>
      </c>
      <c r="H115" s="308">
        <f>Table6[[#This Row],[Valoare de inventar]]</f>
        <v>8900</v>
      </c>
    </row>
    <row r="116" spans="1:8" ht="29.1" customHeight="1" x14ac:dyDescent="0.25">
      <c r="A116" s="290">
        <f>Table6[[#This Row],[Nr. crt.]]</f>
        <v>109</v>
      </c>
      <c r="B116" s="300">
        <f>Table6[[#This Row],[Nr. de inventar MFP]]</f>
        <v>159133</v>
      </c>
      <c r="C116" s="288">
        <f>Table6[[#This Row],[Nr. de inventar RNP]]</f>
        <v>2949</v>
      </c>
      <c r="D116" s="285" t="str">
        <f>Table6[[#This Row],[Cod de clasificare OMFP nr. 1718/2013]]</f>
        <v>8.23.11</v>
      </c>
      <c r="E116" s="301" t="str">
        <f>Table6[[#This Row],[Denumirea ]]</f>
        <v>Elvira   Ep  24 /R</v>
      </c>
      <c r="F116" s="285" t="str">
        <f>Table6[[#This Row],[Județul]]</f>
        <v>BZ</v>
      </c>
      <c r="G116" s="306">
        <f>Table6[[#This Row],[Anul dobândirii ]]</f>
        <v>2012</v>
      </c>
      <c r="H116" s="308">
        <f>Table6[[#This Row],[Valoare de inventar]]</f>
        <v>8900</v>
      </c>
    </row>
    <row r="117" spans="1:8" ht="29.1" customHeight="1" x14ac:dyDescent="0.25">
      <c r="A117" s="290">
        <f>Table6[[#This Row],[Nr. crt.]]</f>
        <v>110</v>
      </c>
      <c r="B117" s="300" t="str">
        <f>Table6[[#This Row],[Nr. de inventar MFP]]</f>
        <v>FN</v>
      </c>
      <c r="C117" s="288">
        <f>Table6[[#This Row],[Nr. de inventar RNP]]</f>
        <v>3251</v>
      </c>
      <c r="D117" s="285" t="str">
        <f>Table6[[#This Row],[Cod de clasificare OMFP nr. 1718/2013]]</f>
        <v>8.23.04</v>
      </c>
      <c r="E117" s="301" t="str">
        <f>Table6[[#This Row],[Denumirea ]]</f>
        <v xml:space="preserve">Furioso LXIX - 23  </v>
      </c>
      <c r="F117" s="285" t="str">
        <f>Table6[[#This Row],[Județul]]</f>
        <v>BZ</v>
      </c>
      <c r="G117" s="306">
        <f>Table6[[#This Row],[Anul dobândirii ]]</f>
        <v>2018</v>
      </c>
      <c r="H117" s="308">
        <f>Table6[[#This Row],[Valoare de inventar]]</f>
        <v>9400</v>
      </c>
    </row>
    <row r="118" spans="1:8" ht="29.1" customHeight="1" x14ac:dyDescent="0.25">
      <c r="A118" s="290">
        <f>Table6[[#This Row],[Nr. crt.]]</f>
        <v>111</v>
      </c>
      <c r="B118" s="300" t="str">
        <f>Table6[[#This Row],[Nr. de inventar MFP]]</f>
        <v>FN</v>
      </c>
      <c r="C118" s="288">
        <f>Table6[[#This Row],[Nr. de inventar RNP]]</f>
        <v>2972</v>
      </c>
      <c r="D118" s="285" t="str">
        <f>Table6[[#This Row],[Cod de clasificare OMFP nr. 1718/2013]]</f>
        <v>8.23.04</v>
      </c>
      <c r="E118" s="301" t="str">
        <f>Table6[[#This Row],[Denumirea ]]</f>
        <v xml:space="preserve">Fusioso   LXVI - 11 </v>
      </c>
      <c r="F118" s="285" t="str">
        <f>Table6[[#This Row],[Județul]]</f>
        <v>BZ</v>
      </c>
      <c r="G118" s="306">
        <f>Table6[[#This Row],[Anul dobândirii ]]</f>
        <v>2000</v>
      </c>
      <c r="H118" s="308">
        <f>Table6[[#This Row],[Valoare de inventar]]</f>
        <v>7000</v>
      </c>
    </row>
    <row r="119" spans="1:8" ht="29.1" customHeight="1" x14ac:dyDescent="0.25">
      <c r="A119" s="290">
        <f>Table6[[#This Row],[Nr. crt.]]</f>
        <v>112</v>
      </c>
      <c r="B119" s="300">
        <f>Table6[[#This Row],[Nr. de inventar MFP]]</f>
        <v>159211</v>
      </c>
      <c r="C119" s="288">
        <f>Table6[[#This Row],[Nr. de inventar RNP]]</f>
        <v>3040</v>
      </c>
      <c r="D119" s="285" t="str">
        <f>Table6[[#This Row],[Cod de clasificare OMFP nr. 1718/2013]]</f>
        <v>8.23.04</v>
      </c>
      <c r="E119" s="301" t="str">
        <f>Table6[[#This Row],[Denumirea ]]</f>
        <v>Furioso LXIX - 2 (F 69/2 S)</v>
      </c>
      <c r="F119" s="285" t="str">
        <f>Table6[[#This Row],[Județul]]</f>
        <v>BZ</v>
      </c>
      <c r="G119" s="306">
        <f>Table6[[#This Row],[Anul dobândirii ]]</f>
        <v>2012</v>
      </c>
      <c r="H119" s="308">
        <f>Table6[[#This Row],[Valoare de inventar]]</f>
        <v>10300</v>
      </c>
    </row>
    <row r="120" spans="1:8" ht="29.1" customHeight="1" x14ac:dyDescent="0.25">
      <c r="A120" s="290">
        <f>Table6[[#This Row],[Nr. crt.]]</f>
        <v>113</v>
      </c>
      <c r="B120" s="300">
        <f>Table6[[#This Row],[Nr. de inventar MFP]]</f>
        <v>160397</v>
      </c>
      <c r="C120" s="288">
        <f>Table6[[#This Row],[Nr. de inventar RNP]]</f>
        <v>3161</v>
      </c>
      <c r="D120" s="285" t="str">
        <f>Table6[[#This Row],[Cod de clasificare OMFP nr. 1718/2013]]</f>
        <v>8.23.04</v>
      </c>
      <c r="E120" s="301" t="str">
        <f>Table6[[#This Row],[Denumirea ]]</f>
        <v>North  Star   XLIV 2   ( Z 44-2 /S) /642019820448547</v>
      </c>
      <c r="F120" s="285" t="str">
        <f>Table6[[#This Row],[Județul]]</f>
        <v>BZ</v>
      </c>
      <c r="G120" s="306">
        <f>Table6[[#This Row],[Anul dobândirii ]]</f>
        <v>2013</v>
      </c>
      <c r="H120" s="308">
        <f>Table6[[#This Row],[Valoare de inventar]]</f>
        <v>9400</v>
      </c>
    </row>
    <row r="121" spans="1:8" ht="29.1" customHeight="1" x14ac:dyDescent="0.25">
      <c r="A121" s="290">
        <f>Table6[[#This Row],[Nr. crt.]]</f>
        <v>114</v>
      </c>
      <c r="B121" s="300" t="str">
        <f>Table6[[#This Row],[Nr. de inventar MFP]]</f>
        <v>FN</v>
      </c>
      <c r="C121" s="288">
        <f>Table6[[#This Row],[Nr. de inventar RNP]]</f>
        <v>3215</v>
      </c>
      <c r="D121" s="285" t="str">
        <f>Table6[[#This Row],[Cod de clasificare OMFP nr. 1718/2013]]</f>
        <v>8.23.04</v>
      </c>
      <c r="E121" s="301" t="str">
        <f>Table6[[#This Row],[Denumirea ]]</f>
        <v>NORTH STAR XLIV -18</v>
      </c>
      <c r="F121" s="285" t="str">
        <f>Table6[[#This Row],[Județul]]</f>
        <v>BZ</v>
      </c>
      <c r="G121" s="306">
        <f>Table6[[#This Row],[Anul dobândirii ]]</f>
        <v>2017</v>
      </c>
      <c r="H121" s="308">
        <f>Table6[[#This Row],[Valoare de inventar]]</f>
        <v>10300</v>
      </c>
    </row>
    <row r="122" spans="1:8" ht="29.1" customHeight="1" x14ac:dyDescent="0.25">
      <c r="A122" s="290">
        <f>Table6[[#This Row],[Nr. crt.]]</f>
        <v>115</v>
      </c>
      <c r="B122" s="300">
        <f>Table6[[#This Row],[Nr. de inventar MFP]]</f>
        <v>156908</v>
      </c>
      <c r="C122" s="288">
        <f>Table6[[#This Row],[Nr. de inventar RNP]]</f>
        <v>2824</v>
      </c>
      <c r="D122" s="285" t="str">
        <f>Table6[[#This Row],[Cod de clasificare OMFP nr. 1718/2013]]</f>
        <v>8.23.11</v>
      </c>
      <c r="E122" s="301" t="str">
        <f>Table6[[#This Row],[Denumirea ]]</f>
        <v>Ideea / Jp 50</v>
      </c>
      <c r="F122" s="285" t="str">
        <f>Table6[[#This Row],[Județul]]</f>
        <v>BZ</v>
      </c>
      <c r="G122" s="306">
        <f>Table6[[#This Row],[Anul dobândirii ]]</f>
        <v>2007</v>
      </c>
      <c r="H122" s="308">
        <f>Table6[[#This Row],[Valoare de inventar]]</f>
        <v>8900</v>
      </c>
    </row>
    <row r="123" spans="1:8" ht="29.1" customHeight="1" x14ac:dyDescent="0.25">
      <c r="A123" s="290">
        <f>Table6[[#This Row],[Nr. crt.]]</f>
        <v>116</v>
      </c>
      <c r="B123" s="300">
        <f>Table6[[#This Row],[Nr. de inventar MFP]]</f>
        <v>156933</v>
      </c>
      <c r="C123" s="288">
        <f>Table6[[#This Row],[Nr. de inventar RNP]]</f>
        <v>2908</v>
      </c>
      <c r="D123" s="285" t="str">
        <f>Table6[[#This Row],[Cod de clasificare OMFP nr. 1718/2013]]</f>
        <v>8.23.11</v>
      </c>
      <c r="E123" s="301" t="str">
        <f>Table6[[#This Row],[Denumirea ]]</f>
        <v>Agitata /   Us-7  R</v>
      </c>
      <c r="F123" s="285" t="str">
        <f>Table6[[#This Row],[Județul]]</f>
        <v>BZ</v>
      </c>
      <c r="G123" s="306">
        <f>Table6[[#This Row],[Anul dobândirii ]]</f>
        <v>2009</v>
      </c>
      <c r="H123" s="308">
        <f>Table6[[#This Row],[Valoare de inventar]]</f>
        <v>8900</v>
      </c>
    </row>
    <row r="124" spans="1:8" ht="29.1" customHeight="1" x14ac:dyDescent="0.25">
      <c r="A124" s="290">
        <f>Table6[[#This Row],[Nr. crt.]]</f>
        <v>117</v>
      </c>
      <c r="B124" s="300">
        <f>Table6[[#This Row],[Nr. de inventar MFP]]</f>
        <v>151748</v>
      </c>
      <c r="C124" s="288">
        <f>Table6[[#This Row],[Nr. de inventar RNP]]</f>
        <v>3032</v>
      </c>
      <c r="D124" s="285" t="str">
        <f>Table6[[#This Row],[Cod de clasificare OMFP nr. 1718/2013]]</f>
        <v>8.23.04</v>
      </c>
      <c r="E124" s="301" t="str">
        <f>Table6[[#This Row],[Denumirea ]]</f>
        <v>FURIOSO LXV-20</v>
      </c>
      <c r="F124" s="285" t="str">
        <f>Table6[[#This Row],[Județul]]</f>
        <v>BZ</v>
      </c>
      <c r="G124" s="306">
        <f>Table6[[#This Row],[Anul dobândirii ]]</f>
        <v>2004</v>
      </c>
      <c r="H124" s="308">
        <f>Table6[[#This Row],[Valoare de inventar]]</f>
        <v>2500</v>
      </c>
    </row>
    <row r="125" spans="1:8" ht="29.1" customHeight="1" x14ac:dyDescent="0.25">
      <c r="A125" s="290">
        <f>Table6[[#This Row],[Nr. crt.]]</f>
        <v>118</v>
      </c>
      <c r="B125" s="300">
        <f>Table6[[#This Row],[Nr. de inventar MFP]]</f>
        <v>164951</v>
      </c>
      <c r="C125" s="288">
        <f>Table6[[#This Row],[Nr. de inventar RNP]]</f>
        <v>319</v>
      </c>
      <c r="D125" s="285" t="str">
        <f>Table6[[#This Row],[Cod de clasificare OMFP nr. 1718/2013]]</f>
        <v>8.23.07</v>
      </c>
      <c r="E125" s="301" t="str">
        <f>Table6[[#This Row],[Denumirea ]]</f>
        <v>Favory XXXVI - 15 ( F36 / 15 F)642019820373347</v>
      </c>
      <c r="F125" s="285" t="str">
        <f>Table6[[#This Row],[Județul]]</f>
        <v>BV</v>
      </c>
      <c r="G125" s="306">
        <f>Table6[[#This Row],[Anul dobândirii ]]</f>
        <v>2016</v>
      </c>
      <c r="H125" s="308">
        <f>Table6[[#This Row],[Valoare de inventar]]</f>
        <v>10000</v>
      </c>
    </row>
    <row r="126" spans="1:8" ht="29.1" customHeight="1" x14ac:dyDescent="0.25">
      <c r="A126" s="290">
        <f>Table6[[#This Row],[Nr. crt.]]</f>
        <v>119</v>
      </c>
      <c r="B126" s="300">
        <f>Table6[[#This Row],[Nr. de inventar MFP]]</f>
        <v>164952</v>
      </c>
      <c r="C126" s="288">
        <f>Table6[[#This Row],[Nr. de inventar RNP]]</f>
        <v>320</v>
      </c>
      <c r="D126" s="285" t="str">
        <f>Table6[[#This Row],[Cod de clasificare OMFP nr. 1718/2013]]</f>
        <v>8.23.07</v>
      </c>
      <c r="E126" s="301" t="str">
        <f>Table6[[#This Row],[Denumirea ]]</f>
        <v>Pluto XXI - 23 ( P 21 / 23 F) 642019820344641</v>
      </c>
      <c r="F126" s="285" t="str">
        <f>Table6[[#This Row],[Județul]]</f>
        <v>BV</v>
      </c>
      <c r="G126" s="306">
        <f>Table6[[#This Row],[Anul dobândirii ]]</f>
        <v>2016</v>
      </c>
      <c r="H126" s="308">
        <f>Table6[[#This Row],[Valoare de inventar]]</f>
        <v>10000</v>
      </c>
    </row>
    <row r="127" spans="1:8" ht="29.1" customHeight="1" x14ac:dyDescent="0.25">
      <c r="A127" s="290">
        <f>Table6[[#This Row],[Nr. crt.]]</f>
        <v>120</v>
      </c>
      <c r="B127" s="300">
        <f>Table6[[#This Row],[Nr. de inventar MFP]]</f>
        <v>156815</v>
      </c>
      <c r="C127" s="288">
        <f>Table6[[#This Row],[Nr. de inventar RNP]]</f>
        <v>156815</v>
      </c>
      <c r="D127" s="285" t="str">
        <f>Table6[[#This Row],[Cod de clasificare OMFP nr. 1718/2013]]</f>
        <v>8.23.07</v>
      </c>
      <c r="E127" s="301" t="str">
        <f>Table6[[#This Row],[Denumirea ]]</f>
        <v>767 Pluto XIX - 56 / P 19 - 56 F</v>
      </c>
      <c r="F127" s="285" t="str">
        <f>Table6[[#This Row],[Județul]]</f>
        <v>BV</v>
      </c>
      <c r="G127" s="306">
        <f>Table6[[#This Row],[Anul dobândirii ]]</f>
        <v>2005</v>
      </c>
      <c r="H127" s="308">
        <f>Table6[[#This Row],[Valoare de inventar]]</f>
        <v>7600</v>
      </c>
    </row>
    <row r="128" spans="1:8" ht="29.1" customHeight="1" x14ac:dyDescent="0.25">
      <c r="A128" s="290">
        <f>Table6[[#This Row],[Nr. crt.]]</f>
        <v>121</v>
      </c>
      <c r="B128" s="300">
        <f>Table6[[#This Row],[Nr. de inventar MFP]]</f>
        <v>156818</v>
      </c>
      <c r="C128" s="288">
        <f>Table6[[#This Row],[Nr. de inventar RNP]]</f>
        <v>156818</v>
      </c>
      <c r="D128" s="285" t="str">
        <f>Table6[[#This Row],[Cod de clasificare OMFP nr. 1718/2013]]</f>
        <v>8.23.07</v>
      </c>
      <c r="E128" s="301" t="str">
        <f>Table6[[#This Row],[Denumirea ]]</f>
        <v>782 Tulipan XIX - 3 / T 19 -3 F</v>
      </c>
      <c r="F128" s="285" t="str">
        <f>Table6[[#This Row],[Județul]]</f>
        <v>BV</v>
      </c>
      <c r="G128" s="306">
        <f>Table6[[#This Row],[Anul dobândirii ]]</f>
        <v>2006</v>
      </c>
      <c r="H128" s="308">
        <f>Table6[[#This Row],[Valoare de inventar]]</f>
        <v>7220</v>
      </c>
    </row>
    <row r="129" spans="1:8" ht="29.1" customHeight="1" x14ac:dyDescent="0.25">
      <c r="A129" s="290">
        <f>Table6[[#This Row],[Nr. crt.]]</f>
        <v>122</v>
      </c>
      <c r="B129" s="300">
        <f>Table6[[#This Row],[Nr. de inventar MFP]]</f>
        <v>156825</v>
      </c>
      <c r="C129" s="288">
        <f>Table6[[#This Row],[Nr. de inventar RNP]]</f>
        <v>156825</v>
      </c>
      <c r="D129" s="285" t="str">
        <f>Table6[[#This Row],[Cod de clasificare OMFP nr. 1718/2013]]</f>
        <v>8.23.07</v>
      </c>
      <c r="E129" s="301" t="str">
        <f>Table6[[#This Row],[Denumirea ]]</f>
        <v>Maestoso XLIV - 3/ M 44 - 3 F</v>
      </c>
      <c r="F129" s="285" t="str">
        <f>Table6[[#This Row],[Județul]]</f>
        <v>BV</v>
      </c>
      <c r="G129" s="306">
        <f>Table6[[#This Row],[Anul dobândirii ]]</f>
        <v>2006</v>
      </c>
      <c r="H129" s="308">
        <f>Table6[[#This Row],[Valoare de inventar]]</f>
        <v>7400</v>
      </c>
    </row>
    <row r="130" spans="1:8" ht="29.1" customHeight="1" x14ac:dyDescent="0.25">
      <c r="A130" s="290">
        <f>Table6[[#This Row],[Nr. crt.]]</f>
        <v>123</v>
      </c>
      <c r="B130" s="300">
        <f>Table6[[#This Row],[Nr. de inventar MFP]]</f>
        <v>156853</v>
      </c>
      <c r="C130" s="288">
        <f>Table6[[#This Row],[Nr. de inventar RNP]]</f>
        <v>156853</v>
      </c>
      <c r="D130" s="285" t="str">
        <f>Table6[[#This Row],[Cod de clasificare OMFP nr. 1718/2013]]</f>
        <v>8.23.07</v>
      </c>
      <c r="E130" s="301" t="str">
        <f>Table6[[#This Row],[Denumirea ]]</f>
        <v>Favory XXXV-58 / F 35-58F</v>
      </c>
      <c r="F130" s="285" t="str">
        <f>Table6[[#This Row],[Județul]]</f>
        <v>BV</v>
      </c>
      <c r="G130" s="306">
        <f>Table6[[#This Row],[Anul dobândirii ]]</f>
        <v>2009</v>
      </c>
      <c r="H130" s="308">
        <f>Table6[[#This Row],[Valoare de inventar]]</f>
        <v>9400</v>
      </c>
    </row>
    <row r="131" spans="1:8" ht="29.1" customHeight="1" x14ac:dyDescent="0.25">
      <c r="A131" s="290">
        <f>Table6[[#This Row],[Nr. crt.]]</f>
        <v>124</v>
      </c>
      <c r="B131" s="300">
        <f>Table6[[#This Row],[Nr. de inventar MFP]]</f>
        <v>156855</v>
      </c>
      <c r="C131" s="288">
        <f>Table6[[#This Row],[Nr. de inventar RNP]]</f>
        <v>156855</v>
      </c>
      <c r="D131" s="285" t="str">
        <f>Table6[[#This Row],[Cod de clasificare OMFP nr. 1718/2013]]</f>
        <v>8.23.07</v>
      </c>
      <c r="E131" s="301" t="str">
        <f>Table6[[#This Row],[Denumirea ]]</f>
        <v>Favory XXXV-60 / F 35-60F</v>
      </c>
      <c r="F131" s="285" t="str">
        <f>Table6[[#This Row],[Județul]]</f>
        <v>BV</v>
      </c>
      <c r="G131" s="306">
        <f>Table6[[#This Row],[Anul dobândirii ]]</f>
        <v>2009</v>
      </c>
      <c r="H131" s="308">
        <f>Table6[[#This Row],[Valoare de inventar]]</f>
        <v>10300</v>
      </c>
    </row>
    <row r="132" spans="1:8" ht="29.1" customHeight="1" x14ac:dyDescent="0.25">
      <c r="A132" s="290">
        <f>Table6[[#This Row],[Nr. crt.]]</f>
        <v>125</v>
      </c>
      <c r="B132" s="300">
        <f>Table6[[#This Row],[Nr. de inventar MFP]]</f>
        <v>156881</v>
      </c>
      <c r="C132" s="288">
        <f>Table6[[#This Row],[Nr. de inventar RNP]]</f>
        <v>156881</v>
      </c>
      <c r="D132" s="285" t="str">
        <f>Table6[[#This Row],[Cod de clasificare OMFP nr. 1718/2013]]</f>
        <v>8.23.07</v>
      </c>
      <c r="E132" s="301" t="str">
        <f>Table6[[#This Row],[Denumirea ]]</f>
        <v>Neapolitano XXXII-6/N 32- 6 F</v>
      </c>
      <c r="F132" s="285" t="str">
        <f>Table6[[#This Row],[Județul]]</f>
        <v>BV</v>
      </c>
      <c r="G132" s="306">
        <f>Table6[[#This Row],[Anul dobândirii ]]</f>
        <v>2010</v>
      </c>
      <c r="H132" s="308">
        <f>Table6[[#This Row],[Valoare de inventar]]</f>
        <v>10300</v>
      </c>
    </row>
    <row r="133" spans="1:8" ht="29.1" customHeight="1" x14ac:dyDescent="0.25">
      <c r="A133" s="290">
        <f>Table6[[#This Row],[Nr. crt.]]</f>
        <v>126</v>
      </c>
      <c r="B133" s="300">
        <f>Table6[[#This Row],[Nr. de inventar MFP]]</f>
        <v>157812</v>
      </c>
      <c r="C133" s="288">
        <f>Table6[[#This Row],[Nr. de inventar RNP]]</f>
        <v>157812</v>
      </c>
      <c r="D133" s="285" t="str">
        <f>Table6[[#This Row],[Cod de clasificare OMFP nr. 1718/2013]]</f>
        <v>8.23.07</v>
      </c>
      <c r="E133" s="301" t="str">
        <f>Table6[[#This Row],[Denumirea ]]</f>
        <v>Favory XXXV - 37 ( F 35 / 37 F)</v>
      </c>
      <c r="F133" s="285" t="str">
        <f>Table6[[#This Row],[Județul]]</f>
        <v>BV</v>
      </c>
      <c r="G133" s="306">
        <f>Table6[[#This Row],[Anul dobândirii ]]</f>
        <v>2011</v>
      </c>
      <c r="H133" s="308">
        <f>Table6[[#This Row],[Valoare de inventar]]</f>
        <v>9400</v>
      </c>
    </row>
    <row r="134" spans="1:8" ht="29.1" customHeight="1" thickBot="1" x14ac:dyDescent="0.3">
      <c r="A134" s="291">
        <f>Table6[[#This Row],[Nr. crt.]]</f>
        <v>127</v>
      </c>
      <c r="B134" s="300" t="str">
        <f>Table6[[#This Row],[Nr. de inventar MFP]]</f>
        <v>FN</v>
      </c>
      <c r="C134" s="288">
        <f>Table6[[#This Row],[Nr. de inventar RNP]]</f>
        <v>455</v>
      </c>
      <c r="D134" s="285" t="str">
        <f>Table6[[#This Row],[Cod de clasificare OMFP nr. 1718/2013]]</f>
        <v>8.23.07</v>
      </c>
      <c r="E134" s="301" t="str">
        <f>Table6[[#This Row],[Denumirea ]]</f>
        <v>FAVORY XXXVII - 25</v>
      </c>
      <c r="F134" s="285" t="str">
        <f>Table6[[#This Row],[Județul]]</f>
        <v>BV</v>
      </c>
      <c r="G134" s="306">
        <f>Table6[[#This Row],[Anul dobândirii ]]</f>
        <v>2019</v>
      </c>
      <c r="H134" s="309">
        <f>Table6[[#This Row],[Valoare de inventar]]</f>
        <v>10000</v>
      </c>
    </row>
    <row r="135" spans="1:8" ht="15.75" thickBot="1" x14ac:dyDescent="0.3">
      <c r="A135" s="455" t="s">
        <v>171</v>
      </c>
      <c r="B135" s="456"/>
      <c r="C135" s="456"/>
      <c r="D135" s="456"/>
      <c r="E135" s="456"/>
      <c r="F135" s="456"/>
      <c r="G135" s="457"/>
      <c r="H135" s="302">
        <f>SUM(H8:H134)</f>
        <v>1135295</v>
      </c>
    </row>
    <row r="137" spans="1:8" s="292" customFormat="1" ht="15.75" x14ac:dyDescent="0.25">
      <c r="A137" s="452" t="s">
        <v>19665</v>
      </c>
      <c r="B137" s="452"/>
      <c r="C137" s="452" t="s">
        <v>19666</v>
      </c>
      <c r="D137" s="452"/>
      <c r="E137" s="293" t="s">
        <v>19667</v>
      </c>
      <c r="F137" s="452" t="s">
        <v>19668</v>
      </c>
      <c r="G137" s="452"/>
      <c r="H137" s="452"/>
    </row>
    <row r="138" spans="1:8" s="303" customFormat="1" ht="15.75" x14ac:dyDescent="0.25">
      <c r="A138" s="452" t="s">
        <v>19669</v>
      </c>
      <c r="B138" s="452"/>
      <c r="C138" s="452" t="s">
        <v>19670</v>
      </c>
      <c r="D138" s="452"/>
      <c r="E138" s="273" t="s">
        <v>19671</v>
      </c>
      <c r="F138" s="452" t="s">
        <v>19672</v>
      </c>
      <c r="G138" s="452"/>
      <c r="H138" s="452"/>
    </row>
    <row r="139" spans="1:8" x14ac:dyDescent="0.25">
      <c r="B139" s="26"/>
      <c r="D139" s="26"/>
    </row>
  </sheetData>
  <mergeCells count="9">
    <mergeCell ref="A138:B138"/>
    <mergeCell ref="C138:D138"/>
    <mergeCell ref="F137:H137"/>
    <mergeCell ref="F138:H138"/>
    <mergeCell ref="A4:H4"/>
    <mergeCell ref="A5:H5"/>
    <mergeCell ref="A135:G135"/>
    <mergeCell ref="A137:B137"/>
    <mergeCell ref="C137:D137"/>
  </mergeCells>
  <pageMargins left="0.7" right="0.7" top="0.75" bottom="0.75" header="0.3" footer="0.3"/>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Z149"/>
  <sheetViews>
    <sheetView topLeftCell="E1" workbookViewId="0">
      <pane ySplit="9" topLeftCell="A10" activePane="bottomLeft" state="frozen"/>
      <selection pane="bottomLeft" activeCell="L12" sqref="L12"/>
    </sheetView>
  </sheetViews>
  <sheetFormatPr defaultColWidth="9.140625" defaultRowHeight="15" x14ac:dyDescent="0.25"/>
  <cols>
    <col min="1" max="1" width="4.28515625" style="19" customWidth="1"/>
    <col min="2" max="2" width="9.28515625" style="19" customWidth="1"/>
    <col min="3" max="3" width="7.7109375" style="19" customWidth="1"/>
    <col min="4" max="4" width="10.7109375" style="19" customWidth="1"/>
    <col min="5" max="5" width="28.5703125" style="19" customWidth="1"/>
    <col min="6" max="6" width="7.7109375" style="19" customWidth="1"/>
    <col min="7" max="7" width="10.28515625" style="19" customWidth="1"/>
    <col min="8" max="8" width="9.5703125" style="80" customWidth="1"/>
    <col min="9" max="9" width="6" style="19" customWidth="1"/>
    <col min="10" max="10" width="24.42578125" style="20" customWidth="1"/>
    <col min="11" max="12" width="25.140625" style="20" customWidth="1"/>
    <col min="13" max="13" width="8.28515625" style="20" customWidth="1"/>
    <col min="14" max="14" width="9.140625" style="19"/>
    <col min="15" max="15" width="11.28515625" style="20" customWidth="1"/>
    <col min="16" max="16" width="6.85546875" style="19" customWidth="1"/>
    <col min="17" max="17" width="3.85546875" style="19" customWidth="1"/>
    <col min="18" max="21" width="9.140625" style="19"/>
    <col min="22" max="25" width="9.140625" style="80"/>
    <col min="26" max="26" width="10.85546875" style="80" customWidth="1"/>
    <col min="27" max="16384" width="9.140625" style="19"/>
  </cols>
  <sheetData>
    <row r="1" spans="1:26" x14ac:dyDescent="0.25">
      <c r="A1" s="1" t="s">
        <v>0</v>
      </c>
      <c r="B1" s="4"/>
      <c r="C1" s="2"/>
      <c r="D1" s="4"/>
      <c r="E1" s="4"/>
      <c r="F1" s="3"/>
      <c r="G1" s="3"/>
      <c r="H1" s="69"/>
    </row>
    <row r="2" spans="1:26" x14ac:dyDescent="0.25">
      <c r="A2" s="502"/>
      <c r="B2" s="502"/>
      <c r="C2" s="2"/>
      <c r="D2" s="4"/>
      <c r="E2" s="4"/>
      <c r="F2" s="3"/>
      <c r="G2" s="3"/>
      <c r="H2" s="69" t="s">
        <v>174</v>
      </c>
    </row>
    <row r="3" spans="1:26" x14ac:dyDescent="0.25">
      <c r="A3" s="503" t="s">
        <v>1</v>
      </c>
      <c r="B3" s="503"/>
      <c r="C3" s="503"/>
      <c r="D3" s="503"/>
      <c r="E3" s="503"/>
      <c r="F3" s="503"/>
      <c r="G3" s="503"/>
      <c r="H3" s="503"/>
    </row>
    <row r="4" spans="1:26" x14ac:dyDescent="0.25">
      <c r="A4" s="516" t="s">
        <v>170</v>
      </c>
      <c r="B4" s="516"/>
      <c r="C4" s="516"/>
      <c r="D4" s="516"/>
      <c r="E4" s="516"/>
      <c r="F4" s="516"/>
      <c r="G4" s="516"/>
      <c r="H4" s="516"/>
    </row>
    <row r="5" spans="1:26" x14ac:dyDescent="0.25">
      <c r="A5" s="21"/>
      <c r="B5" s="21"/>
      <c r="C5" s="21"/>
      <c r="D5" s="21"/>
      <c r="E5" s="21"/>
      <c r="F5" s="22"/>
      <c r="G5" s="21"/>
      <c r="H5" s="70"/>
    </row>
    <row r="6" spans="1:26" ht="15.75" thickBot="1" x14ac:dyDescent="0.3">
      <c r="A6" s="21"/>
      <c r="B6" s="21"/>
      <c r="C6" s="21"/>
      <c r="D6" s="21"/>
      <c r="E6" s="21"/>
      <c r="F6" s="22"/>
      <c r="G6" s="21"/>
      <c r="H6" s="70"/>
    </row>
    <row r="7" spans="1:26" x14ac:dyDescent="0.25">
      <c r="A7" s="504" t="s">
        <v>2</v>
      </c>
      <c r="B7" s="507" t="s">
        <v>3</v>
      </c>
      <c r="C7" s="507" t="s">
        <v>4</v>
      </c>
      <c r="D7" s="507" t="s">
        <v>5</v>
      </c>
      <c r="E7" s="510" t="s">
        <v>6</v>
      </c>
      <c r="F7" s="513" t="s">
        <v>7</v>
      </c>
      <c r="G7" s="507" t="s">
        <v>8</v>
      </c>
      <c r="H7" s="499" t="s">
        <v>9</v>
      </c>
      <c r="J7" s="540" t="s">
        <v>15170</v>
      </c>
      <c r="K7" s="540" t="s">
        <v>15171</v>
      </c>
      <c r="L7" s="542" t="s">
        <v>17349</v>
      </c>
      <c r="M7" s="544"/>
      <c r="O7" s="542" t="s">
        <v>15170</v>
      </c>
      <c r="P7" s="544" t="s">
        <v>15171</v>
      </c>
      <c r="R7" s="542" t="s">
        <v>15170</v>
      </c>
      <c r="S7" s="550" t="s">
        <v>15171</v>
      </c>
      <c r="T7" s="544" t="s">
        <v>17353</v>
      </c>
      <c r="V7" s="552" t="s">
        <v>15170</v>
      </c>
      <c r="W7" s="548" t="s">
        <v>15171</v>
      </c>
      <c r="X7" s="546" t="s">
        <v>17353</v>
      </c>
      <c r="Y7" s="548" t="s">
        <v>17349</v>
      </c>
      <c r="Z7" s="546" t="s">
        <v>17354</v>
      </c>
    </row>
    <row r="8" spans="1:26" ht="15.75" thickBot="1" x14ac:dyDescent="0.3">
      <c r="A8" s="505"/>
      <c r="B8" s="508"/>
      <c r="C8" s="508"/>
      <c r="D8" s="508"/>
      <c r="E8" s="511"/>
      <c r="F8" s="514"/>
      <c r="G8" s="508"/>
      <c r="H8" s="500"/>
      <c r="J8" s="541"/>
      <c r="K8" s="541"/>
      <c r="L8" s="543"/>
      <c r="M8" s="545"/>
      <c r="O8" s="543"/>
      <c r="P8" s="545"/>
      <c r="R8" s="543"/>
      <c r="S8" s="551"/>
      <c r="T8" s="545"/>
      <c r="V8" s="553"/>
      <c r="W8" s="549"/>
      <c r="X8" s="547"/>
      <c r="Y8" s="549"/>
      <c r="Z8" s="547"/>
    </row>
    <row r="9" spans="1:26" ht="30.75" thickBot="1" x14ac:dyDescent="0.3">
      <c r="A9" s="536"/>
      <c r="B9" s="537"/>
      <c r="C9" s="537"/>
      <c r="D9" s="537"/>
      <c r="E9" s="538"/>
      <c r="F9" s="539"/>
      <c r="G9" s="537"/>
      <c r="H9" s="535"/>
      <c r="J9" s="81" t="s">
        <v>17351</v>
      </c>
      <c r="K9" s="81" t="s">
        <v>17351</v>
      </c>
      <c r="L9" s="85" t="s">
        <v>17351</v>
      </c>
      <c r="M9" s="86" t="s">
        <v>17352</v>
      </c>
      <c r="O9" s="109"/>
      <c r="P9" s="110"/>
      <c r="R9" s="111"/>
      <c r="S9" s="112"/>
      <c r="T9" s="110"/>
      <c r="V9" s="113"/>
      <c r="W9" s="114"/>
      <c r="X9" s="115"/>
      <c r="Y9" s="114"/>
      <c r="Z9" s="115"/>
    </row>
    <row r="10" spans="1:26" ht="45" x14ac:dyDescent="0.25">
      <c r="A10" s="64">
        <v>1</v>
      </c>
      <c r="B10" s="65">
        <v>164689</v>
      </c>
      <c r="C10" s="66">
        <v>5504</v>
      </c>
      <c r="D10" s="65" t="s">
        <v>40</v>
      </c>
      <c r="E10" s="67" t="s">
        <v>10</v>
      </c>
      <c r="F10" s="65" t="s">
        <v>46</v>
      </c>
      <c r="G10" s="65">
        <v>2015</v>
      </c>
      <c r="H10" s="71">
        <v>10000</v>
      </c>
      <c r="J10" s="82" t="str">
        <f>VLOOKUP(B10,ic!A:P,5,TRUE)</f>
        <v xml:space="preserve">Maestoso XLVII-43   (M 47 / 43 HB) 642019820279788
</v>
      </c>
      <c r="K10" s="82" t="str">
        <f t="shared" ref="K10:K41" si="0">E10</f>
        <v>MAESTOSO XLVII-43 (M 47 / 43 HB) 642019820279788</v>
      </c>
      <c r="L10" s="87" t="str">
        <f>VLOOKUP(C10,mmap!B:D,2,TRUE)</f>
        <v>MAESTOSO XLVII-43</v>
      </c>
      <c r="M10" s="88">
        <f>C10</f>
        <v>5504</v>
      </c>
      <c r="O10" s="87" t="str">
        <f>VLOOKUP(B10,ic!A:P,7,TRUE)</f>
        <v>BISTRIŢA-NĂSĂUD</v>
      </c>
      <c r="P10" s="101" t="str">
        <f t="shared" ref="P10:P41" si="1">F10</f>
        <v>BN</v>
      </c>
      <c r="R10" s="105">
        <f>VLOOKUP(B10,ic!A:P,10,TRUE)</f>
        <v>2015</v>
      </c>
      <c r="S10" s="62">
        <f t="shared" ref="S10:S41" si="2">G10</f>
        <v>2015</v>
      </c>
      <c r="T10" s="101">
        <f>R10-S10</f>
        <v>0</v>
      </c>
      <c r="V10" s="116">
        <f>VLOOKUP(B10,ic!A:P,11,TRUE)</f>
        <v>10000</v>
      </c>
      <c r="W10" s="117">
        <f t="shared" ref="W10:W41" si="3">H10</f>
        <v>10000</v>
      </c>
      <c r="X10" s="118">
        <f>V10-W10</f>
        <v>0</v>
      </c>
      <c r="Y10" s="117">
        <f>VLOOKUP(M10,mmap!B:D,3,TRUE)</f>
        <v>10000</v>
      </c>
      <c r="Z10" s="118">
        <f>Y10-W10</f>
        <v>0</v>
      </c>
    </row>
    <row r="11" spans="1:26" ht="45" x14ac:dyDescent="0.25">
      <c r="A11" s="5">
        <v>2</v>
      </c>
      <c r="B11" s="6">
        <v>148704</v>
      </c>
      <c r="C11" s="7">
        <v>512846</v>
      </c>
      <c r="D11" s="6" t="s">
        <v>41</v>
      </c>
      <c r="E11" s="8" t="s">
        <v>151</v>
      </c>
      <c r="F11" s="6" t="s">
        <v>47</v>
      </c>
      <c r="G11" s="6">
        <v>2003</v>
      </c>
      <c r="H11" s="72">
        <v>7600</v>
      </c>
      <c r="J11" s="82" t="str">
        <f>VLOOKUP(B11,ic!A:P,5,TRUE)</f>
        <v>ARMASAR MONTA PUBLICA DEP.PG.5 CARLOS</v>
      </c>
      <c r="K11" s="82" t="str">
        <f t="shared" si="0"/>
        <v>ARMASAR MONTA PUBLICA DEP.PG.5 CARLOS</v>
      </c>
      <c r="L11" s="87" t="s">
        <v>151</v>
      </c>
      <c r="M11" s="88">
        <f>B11</f>
        <v>148704</v>
      </c>
      <c r="O11" s="87" t="str">
        <f>VLOOKUP(B11,ic!A:P,7,TRUE)</f>
        <v>BUZĂU</v>
      </c>
      <c r="P11" s="101" t="str">
        <f t="shared" si="1"/>
        <v>BZ</v>
      </c>
      <c r="R11" s="105">
        <f>VLOOKUP(B11,ic!A:P,10,TRUE)</f>
        <v>2003</v>
      </c>
      <c r="S11" s="62">
        <f t="shared" si="2"/>
        <v>2003</v>
      </c>
      <c r="T11" s="101">
        <f t="shared" ref="T11:T74" si="4">R11-S11</f>
        <v>0</v>
      </c>
      <c r="V11" s="116">
        <f>VLOOKUP(B11,ic!A:P,11,TRUE)</f>
        <v>7600</v>
      </c>
      <c r="W11" s="117">
        <f t="shared" si="3"/>
        <v>7600</v>
      </c>
      <c r="X11" s="118">
        <f t="shared" ref="X11:X74" si="5">V11-W11</f>
        <v>0</v>
      </c>
      <c r="Y11" s="117">
        <f>VLOOKUP(M11,mmap!B:D,3,TRUE)</f>
        <v>7600</v>
      </c>
      <c r="Z11" s="118">
        <f t="shared" ref="Z11:Z74" si="6">Y11-W11</f>
        <v>0</v>
      </c>
    </row>
    <row r="12" spans="1:26" ht="30" x14ac:dyDescent="0.25">
      <c r="A12" s="5">
        <v>3</v>
      </c>
      <c r="B12" s="6" t="s">
        <v>45</v>
      </c>
      <c r="C12" s="7">
        <v>512977</v>
      </c>
      <c r="D12" s="6" t="s">
        <v>42</v>
      </c>
      <c r="E12" s="8" t="s">
        <v>11</v>
      </c>
      <c r="F12" s="6" t="s">
        <v>47</v>
      </c>
      <c r="G12" s="6">
        <v>2019</v>
      </c>
      <c r="H12" s="72">
        <v>9400</v>
      </c>
      <c r="J12" s="82" t="e">
        <f>VLOOKUP(B12,ic!A:P,5,TRUE)</f>
        <v>#N/A</v>
      </c>
      <c r="K12" s="82" t="str">
        <f t="shared" si="0"/>
        <v>ARGILA</v>
      </c>
      <c r="L12" s="87" t="str">
        <f>VLOOKUP(C12,mmap!B:D,2,TRUE)</f>
        <v>ARGILA , 2015, F,9  C - BZ, CISLAU</v>
      </c>
      <c r="M12" s="88">
        <f>C12</f>
        <v>512977</v>
      </c>
      <c r="O12" s="87" t="e">
        <f>VLOOKUP(B12,ic!A:P,7,TRUE)</f>
        <v>#N/A</v>
      </c>
      <c r="P12" s="101" t="str">
        <f t="shared" si="1"/>
        <v>BZ</v>
      </c>
      <c r="R12" s="105" t="e">
        <f>VLOOKUP(B12,ic!A:P,10,TRUE)</f>
        <v>#N/A</v>
      </c>
      <c r="S12" s="62">
        <f t="shared" si="2"/>
        <v>2019</v>
      </c>
      <c r="T12" s="101" t="e">
        <f t="shared" si="4"/>
        <v>#N/A</v>
      </c>
      <c r="V12" s="116" t="e">
        <f>VLOOKUP(B12,ic!A:P,11,TRUE)</f>
        <v>#N/A</v>
      </c>
      <c r="W12" s="117">
        <f t="shared" si="3"/>
        <v>9400</v>
      </c>
      <c r="X12" s="118" t="e">
        <f t="shared" si="5"/>
        <v>#N/A</v>
      </c>
      <c r="Y12" s="117">
        <f>VLOOKUP(M12,mmap!B:D,3,TRUE)</f>
        <v>9400</v>
      </c>
      <c r="Z12" s="118">
        <f t="shared" si="6"/>
        <v>0</v>
      </c>
    </row>
    <row r="13" spans="1:26" x14ac:dyDescent="0.25">
      <c r="A13" s="5">
        <v>4</v>
      </c>
      <c r="B13" s="6">
        <v>156972</v>
      </c>
      <c r="C13" s="7">
        <v>512748</v>
      </c>
      <c r="D13" s="6" t="s">
        <v>42</v>
      </c>
      <c r="E13" s="8" t="s">
        <v>12</v>
      </c>
      <c r="F13" s="6" t="s">
        <v>47</v>
      </c>
      <c r="G13" s="6">
        <v>2010</v>
      </c>
      <c r="H13" s="72">
        <v>10300</v>
      </c>
      <c r="J13" s="82" t="str">
        <f>VLOOKUP(B13,ic!A:P,5,TRUE)</f>
        <v xml:space="preserve"> Adorata/10 C-Tz</v>
      </c>
      <c r="K13" s="82" t="str">
        <f t="shared" si="0"/>
        <v>Adorata / 10 C-Tz</v>
      </c>
      <c r="L13" s="87" t="s">
        <v>15344</v>
      </c>
      <c r="M13" s="88">
        <f>B13</f>
        <v>156972</v>
      </c>
      <c r="O13" s="87" t="str">
        <f>VLOOKUP(B13,ic!A:P,7,TRUE)</f>
        <v>BUZĂU</v>
      </c>
      <c r="P13" s="101" t="str">
        <f t="shared" si="1"/>
        <v>BZ</v>
      </c>
      <c r="R13" s="105">
        <f>VLOOKUP(B13,ic!A:P,10,TRUE)</f>
        <v>2010</v>
      </c>
      <c r="S13" s="62">
        <f t="shared" si="2"/>
        <v>2010</v>
      </c>
      <c r="T13" s="101">
        <f t="shared" si="4"/>
        <v>0</v>
      </c>
      <c r="V13" s="116">
        <f>VLOOKUP(B13,ic!A:P,11,TRUE)</f>
        <v>10300</v>
      </c>
      <c r="W13" s="117">
        <f t="shared" si="3"/>
        <v>10300</v>
      </c>
      <c r="X13" s="118">
        <f t="shared" si="5"/>
        <v>0</v>
      </c>
      <c r="Y13" s="117">
        <f>VLOOKUP(M13,mmap!B:D,3,TRUE)</f>
        <v>10300</v>
      </c>
      <c r="Z13" s="118">
        <f t="shared" si="6"/>
        <v>0</v>
      </c>
    </row>
    <row r="14" spans="1:26" x14ac:dyDescent="0.25">
      <c r="A14" s="5">
        <v>5</v>
      </c>
      <c r="B14" s="6">
        <v>159233</v>
      </c>
      <c r="C14" s="7">
        <v>512821</v>
      </c>
      <c r="D14" s="6" t="s">
        <v>42</v>
      </c>
      <c r="E14" s="8" t="s">
        <v>13</v>
      </c>
      <c r="F14" s="6" t="s">
        <v>47</v>
      </c>
      <c r="G14" s="6">
        <v>2012</v>
      </c>
      <c r="H14" s="72">
        <v>10300</v>
      </c>
      <c r="J14" s="82" t="str">
        <f>VLOOKUP(B14,ic!A:P,5,TRUE)</f>
        <v>Aventura (24C/Tz)</v>
      </c>
      <c r="K14" s="82" t="str">
        <f t="shared" si="0"/>
        <v>Aventura (24C/Tz)</v>
      </c>
      <c r="L14" s="87" t="s">
        <v>15444</v>
      </c>
      <c r="M14" s="88">
        <f t="shared" ref="M14:M20" si="7">B14</f>
        <v>159233</v>
      </c>
      <c r="O14" s="87" t="str">
        <f>VLOOKUP(B14,ic!A:P,7,TRUE)</f>
        <v>BUZĂU</v>
      </c>
      <c r="P14" s="101" t="str">
        <f t="shared" si="1"/>
        <v>BZ</v>
      </c>
      <c r="R14" s="105">
        <f>VLOOKUP(B14,ic!A:P,10,TRUE)</f>
        <v>2012</v>
      </c>
      <c r="S14" s="62">
        <f t="shared" si="2"/>
        <v>2012</v>
      </c>
      <c r="T14" s="101">
        <f t="shared" si="4"/>
        <v>0</v>
      </c>
      <c r="V14" s="116">
        <f>VLOOKUP(B14,ic!A:P,11,TRUE)</f>
        <v>10300</v>
      </c>
      <c r="W14" s="117">
        <f t="shared" si="3"/>
        <v>10300</v>
      </c>
      <c r="X14" s="118">
        <f t="shared" si="5"/>
        <v>0</v>
      </c>
      <c r="Y14" s="117">
        <f>VLOOKUP(M14,mmap!B:D,3,TRUE)</f>
        <v>10300</v>
      </c>
      <c r="Z14" s="118">
        <f t="shared" si="6"/>
        <v>0</v>
      </c>
    </row>
    <row r="15" spans="1:26" x14ac:dyDescent="0.25">
      <c r="A15" s="5">
        <v>6</v>
      </c>
      <c r="B15" s="6">
        <v>156950</v>
      </c>
      <c r="C15" s="7">
        <v>512741</v>
      </c>
      <c r="D15" s="6" t="s">
        <v>42</v>
      </c>
      <c r="E15" s="8" t="s">
        <v>14</v>
      </c>
      <c r="F15" s="6" t="s">
        <v>47</v>
      </c>
      <c r="G15" s="6">
        <v>2010</v>
      </c>
      <c r="H15" s="72">
        <v>9400</v>
      </c>
      <c r="J15" s="82" t="str">
        <f>VLOOKUP(B15,ic!A:P,5,TRUE)</f>
        <v xml:space="preserve"> Dilema/59 C-SG</v>
      </c>
      <c r="K15" s="82" t="str">
        <f t="shared" si="0"/>
        <v>Dilema/59 C-SG</v>
      </c>
      <c r="L15" s="87" t="s">
        <v>14</v>
      </c>
      <c r="M15" s="88">
        <f t="shared" si="7"/>
        <v>156950</v>
      </c>
      <c r="O15" s="87" t="str">
        <f>VLOOKUP(B15,ic!A:P,7,TRUE)</f>
        <v>BUZĂU</v>
      </c>
      <c r="P15" s="101" t="str">
        <f t="shared" si="1"/>
        <v>BZ</v>
      </c>
      <c r="R15" s="105">
        <f>VLOOKUP(B15,ic!A:P,10,TRUE)</f>
        <v>2010</v>
      </c>
      <c r="S15" s="62">
        <f t="shared" si="2"/>
        <v>2010</v>
      </c>
      <c r="T15" s="101">
        <f t="shared" si="4"/>
        <v>0</v>
      </c>
      <c r="V15" s="116">
        <f>VLOOKUP(B15,ic!A:P,11,TRUE)</f>
        <v>9400</v>
      </c>
      <c r="W15" s="117">
        <f t="shared" si="3"/>
        <v>9400</v>
      </c>
      <c r="X15" s="118">
        <f t="shared" si="5"/>
        <v>0</v>
      </c>
      <c r="Y15" s="117">
        <f>VLOOKUP(M15,mmap!B:D,3,TRUE)</f>
        <v>9400</v>
      </c>
      <c r="Z15" s="118">
        <f t="shared" si="6"/>
        <v>0</v>
      </c>
    </row>
    <row r="16" spans="1:26" x14ac:dyDescent="0.25">
      <c r="A16" s="5">
        <v>7</v>
      </c>
      <c r="B16" s="6">
        <v>156946</v>
      </c>
      <c r="C16" s="7">
        <v>512738</v>
      </c>
      <c r="D16" s="6" t="s">
        <v>42</v>
      </c>
      <c r="E16" s="8" t="s">
        <v>15</v>
      </c>
      <c r="F16" s="6" t="s">
        <v>47</v>
      </c>
      <c r="G16" s="6">
        <v>2009</v>
      </c>
      <c r="H16" s="72">
        <v>10300</v>
      </c>
      <c r="J16" s="82" t="str">
        <f>VLOOKUP(B16,ic!A:P,5,TRUE)</f>
        <v xml:space="preserve"> Hadia/54 C-SG</v>
      </c>
      <c r="K16" s="82" t="str">
        <f t="shared" si="0"/>
        <v>Hadia /54 C - SG</v>
      </c>
      <c r="L16" s="87" t="s">
        <v>16123</v>
      </c>
      <c r="M16" s="88">
        <f t="shared" si="7"/>
        <v>156946</v>
      </c>
      <c r="O16" s="87" t="str">
        <f>VLOOKUP(B16,ic!A:P,7,TRUE)</f>
        <v>BUZĂU</v>
      </c>
      <c r="P16" s="101" t="str">
        <f t="shared" si="1"/>
        <v>BZ</v>
      </c>
      <c r="R16" s="105">
        <f>VLOOKUP(B16,ic!A:P,10,TRUE)</f>
        <v>2009</v>
      </c>
      <c r="S16" s="62">
        <f t="shared" si="2"/>
        <v>2009</v>
      </c>
      <c r="T16" s="101">
        <f t="shared" si="4"/>
        <v>0</v>
      </c>
      <c r="V16" s="116">
        <f>VLOOKUP(B16,ic!A:P,11,TRUE)</f>
        <v>10300</v>
      </c>
      <c r="W16" s="117">
        <f t="shared" si="3"/>
        <v>10300</v>
      </c>
      <c r="X16" s="118">
        <f t="shared" si="5"/>
        <v>0</v>
      </c>
      <c r="Y16" s="117">
        <f>VLOOKUP(M16,mmap!B:D,3,TRUE)</f>
        <v>10300</v>
      </c>
      <c r="Z16" s="118">
        <f t="shared" si="6"/>
        <v>0</v>
      </c>
    </row>
    <row r="17" spans="1:26" x14ac:dyDescent="0.25">
      <c r="A17" s="5">
        <v>8</v>
      </c>
      <c r="B17" s="6">
        <v>156974</v>
      </c>
      <c r="C17" s="7">
        <v>512751</v>
      </c>
      <c r="D17" s="6" t="s">
        <v>42</v>
      </c>
      <c r="E17" s="8" t="s">
        <v>16</v>
      </c>
      <c r="F17" s="6" t="s">
        <v>47</v>
      </c>
      <c r="G17" s="6">
        <v>2010</v>
      </c>
      <c r="H17" s="72">
        <v>9400</v>
      </c>
      <c r="J17" s="82" t="str">
        <f>VLOOKUP(B17,ic!A:P,5,TRUE)</f>
        <v xml:space="preserve"> Lisa/9 C-Tz</v>
      </c>
      <c r="K17" s="82" t="str">
        <f t="shared" si="0"/>
        <v>Lisa/9 C-Tz</v>
      </c>
      <c r="L17" s="87" t="s">
        <v>16</v>
      </c>
      <c r="M17" s="88">
        <f t="shared" si="7"/>
        <v>156974</v>
      </c>
      <c r="O17" s="87" t="str">
        <f>VLOOKUP(B17,ic!A:P,7,TRUE)</f>
        <v>BUZĂU</v>
      </c>
      <c r="P17" s="101" t="str">
        <f t="shared" si="1"/>
        <v>BZ</v>
      </c>
      <c r="R17" s="105">
        <f>VLOOKUP(B17,ic!A:P,10,TRUE)</f>
        <v>2010</v>
      </c>
      <c r="S17" s="62">
        <f t="shared" si="2"/>
        <v>2010</v>
      </c>
      <c r="T17" s="101">
        <f t="shared" si="4"/>
        <v>0</v>
      </c>
      <c r="V17" s="116">
        <f>VLOOKUP(B17,ic!A:P,11,TRUE)</f>
        <v>9400</v>
      </c>
      <c r="W17" s="117">
        <f t="shared" si="3"/>
        <v>9400</v>
      </c>
      <c r="X17" s="118">
        <f t="shared" si="5"/>
        <v>0</v>
      </c>
      <c r="Y17" s="117">
        <f>VLOOKUP(M17,mmap!B:D,3,TRUE)</f>
        <v>9400</v>
      </c>
      <c r="Z17" s="118">
        <f t="shared" si="6"/>
        <v>0</v>
      </c>
    </row>
    <row r="18" spans="1:26" x14ac:dyDescent="0.25">
      <c r="A18" s="5">
        <v>9</v>
      </c>
      <c r="B18" s="6">
        <v>156977</v>
      </c>
      <c r="C18" s="7">
        <v>512755</v>
      </c>
      <c r="D18" s="6" t="s">
        <v>42</v>
      </c>
      <c r="E18" s="8" t="s">
        <v>17</v>
      </c>
      <c r="F18" s="6" t="s">
        <v>47</v>
      </c>
      <c r="G18" s="6">
        <v>2010</v>
      </c>
      <c r="H18" s="72">
        <v>9400</v>
      </c>
      <c r="J18" s="82" t="str">
        <f>VLOOKUP(B18,ic!A:P,5,TRUE)</f>
        <v xml:space="preserve"> Troia/6 C-Va</v>
      </c>
      <c r="K18" s="82" t="str">
        <f t="shared" si="0"/>
        <v>Troia/6C-Va</v>
      </c>
      <c r="L18" s="87" t="s">
        <v>17219</v>
      </c>
      <c r="M18" s="88">
        <f t="shared" si="7"/>
        <v>156977</v>
      </c>
      <c r="O18" s="87" t="str">
        <f>VLOOKUP(B18,ic!A:P,7,TRUE)</f>
        <v>BUZĂU</v>
      </c>
      <c r="P18" s="101" t="str">
        <f t="shared" si="1"/>
        <v>BZ</v>
      </c>
      <c r="R18" s="105">
        <f>VLOOKUP(B18,ic!A:P,10,TRUE)</f>
        <v>2010</v>
      </c>
      <c r="S18" s="62">
        <f t="shared" si="2"/>
        <v>2010</v>
      </c>
      <c r="T18" s="101">
        <f t="shared" si="4"/>
        <v>0</v>
      </c>
      <c r="V18" s="116">
        <f>VLOOKUP(B18,ic!A:P,11,TRUE)</f>
        <v>9400</v>
      </c>
      <c r="W18" s="117">
        <f t="shared" si="3"/>
        <v>9400</v>
      </c>
      <c r="X18" s="118">
        <f t="shared" si="5"/>
        <v>0</v>
      </c>
      <c r="Y18" s="117">
        <f>VLOOKUP(M18,mmap!B:D,3,TRUE)</f>
        <v>9400</v>
      </c>
      <c r="Z18" s="118">
        <f t="shared" si="6"/>
        <v>0</v>
      </c>
    </row>
    <row r="19" spans="1:26" ht="30" x14ac:dyDescent="0.25">
      <c r="A19" s="5">
        <v>10</v>
      </c>
      <c r="B19" s="6">
        <v>159462</v>
      </c>
      <c r="C19" s="7">
        <v>512844</v>
      </c>
      <c r="D19" s="6" t="s">
        <v>42</v>
      </c>
      <c r="E19" s="8" t="s">
        <v>18</v>
      </c>
      <c r="F19" s="6" t="s">
        <v>47</v>
      </c>
      <c r="G19" s="6">
        <v>2013</v>
      </c>
      <c r="H19" s="72">
        <v>9400</v>
      </c>
      <c r="J19" s="82" t="str">
        <f>VLOOKUP(B19,ic!A:P,5,TRUE)</f>
        <v>Devita (19 C-Va)/642019820105499</v>
      </c>
      <c r="K19" s="82" t="str">
        <f t="shared" si="0"/>
        <v>Devita(19C-Va)642019820105499</v>
      </c>
      <c r="L19" s="87" t="s">
        <v>15661</v>
      </c>
      <c r="M19" s="88">
        <f t="shared" si="7"/>
        <v>159462</v>
      </c>
      <c r="O19" s="87" t="str">
        <f>VLOOKUP(B19,ic!A:P,7,TRUE)</f>
        <v>BUZĂU</v>
      </c>
      <c r="P19" s="101" t="str">
        <f t="shared" si="1"/>
        <v>BZ</v>
      </c>
      <c r="R19" s="105">
        <f>VLOOKUP(B19,ic!A:P,10,TRUE)</f>
        <v>2013</v>
      </c>
      <c r="S19" s="62">
        <f t="shared" si="2"/>
        <v>2013</v>
      </c>
      <c r="T19" s="101">
        <f t="shared" si="4"/>
        <v>0</v>
      </c>
      <c r="V19" s="116">
        <f>VLOOKUP(B19,ic!A:P,11,TRUE)</f>
        <v>9400</v>
      </c>
      <c r="W19" s="117">
        <f t="shared" si="3"/>
        <v>9400</v>
      </c>
      <c r="X19" s="118">
        <f t="shared" si="5"/>
        <v>0</v>
      </c>
      <c r="Y19" s="117">
        <f>VLOOKUP(M19,mmap!B:D,3,TRUE)</f>
        <v>9400</v>
      </c>
      <c r="Z19" s="118">
        <f t="shared" si="6"/>
        <v>0</v>
      </c>
    </row>
    <row r="20" spans="1:26" x14ac:dyDescent="0.25">
      <c r="A20" s="5">
        <v>11</v>
      </c>
      <c r="B20" s="6">
        <v>156955</v>
      </c>
      <c r="C20" s="7">
        <v>512746</v>
      </c>
      <c r="D20" s="6" t="s">
        <v>42</v>
      </c>
      <c r="E20" s="8" t="s">
        <v>19</v>
      </c>
      <c r="F20" s="6" t="s">
        <v>47</v>
      </c>
      <c r="G20" s="6">
        <v>2010</v>
      </c>
      <c r="H20" s="72">
        <v>9400</v>
      </c>
      <c r="J20" s="82" t="str">
        <f>VLOOKUP(B20,ic!A:P,5,TRUE)</f>
        <v xml:space="preserve"> Tura/57 C- SG</v>
      </c>
      <c r="K20" s="82" t="str">
        <f t="shared" si="0"/>
        <v>Tura/57 C- SG</v>
      </c>
      <c r="L20" s="87" t="s">
        <v>19</v>
      </c>
      <c r="M20" s="88">
        <f t="shared" si="7"/>
        <v>156955</v>
      </c>
      <c r="O20" s="87" t="str">
        <f>VLOOKUP(B20,ic!A:P,7,TRUE)</f>
        <v>BUZĂU</v>
      </c>
      <c r="P20" s="101" t="str">
        <f t="shared" si="1"/>
        <v>BZ</v>
      </c>
      <c r="R20" s="105">
        <f>VLOOKUP(B20,ic!A:P,10,TRUE)</f>
        <v>2010</v>
      </c>
      <c r="S20" s="62">
        <f t="shared" si="2"/>
        <v>2010</v>
      </c>
      <c r="T20" s="101">
        <f t="shared" si="4"/>
        <v>0</v>
      </c>
      <c r="V20" s="116">
        <f>VLOOKUP(B20,ic!A:P,11,TRUE)</f>
        <v>9400</v>
      </c>
      <c r="W20" s="117">
        <f t="shared" si="3"/>
        <v>9400</v>
      </c>
      <c r="X20" s="118">
        <f t="shared" si="5"/>
        <v>0</v>
      </c>
      <c r="Y20" s="117">
        <f>VLOOKUP(M20,mmap!B:D,3,TRUE)</f>
        <v>9400</v>
      </c>
      <c r="Z20" s="118">
        <f t="shared" si="6"/>
        <v>0</v>
      </c>
    </row>
    <row r="21" spans="1:26" ht="30" x14ac:dyDescent="0.25">
      <c r="A21" s="5">
        <v>12</v>
      </c>
      <c r="B21" s="6">
        <v>164696</v>
      </c>
      <c r="C21" s="7">
        <v>512886</v>
      </c>
      <c r="D21" s="6" t="s">
        <v>42</v>
      </c>
      <c r="E21" s="8" t="s">
        <v>20</v>
      </c>
      <c r="F21" s="6" t="s">
        <v>47</v>
      </c>
      <c r="G21" s="6">
        <v>2015</v>
      </c>
      <c r="H21" s="72">
        <v>9400</v>
      </c>
      <c r="J21" s="82" t="str">
        <f>VLOOKUP(B21,ic!A:P,5,TRUE)</f>
        <v>Melva  (28 C / Va) 642019820088829</v>
      </c>
      <c r="K21" s="82" t="str">
        <f t="shared" si="0"/>
        <v>Melva(28C/Va)642019820088829</v>
      </c>
      <c r="L21" s="87" t="str">
        <f>VLOOKUP(C21,mmap!B:D,2,TRUE)</f>
        <v>MELVA 28C-VA</v>
      </c>
      <c r="M21" s="88">
        <f>C21</f>
        <v>512886</v>
      </c>
      <c r="O21" s="87" t="str">
        <f>VLOOKUP(B21,ic!A:P,7,TRUE)</f>
        <v>BUZĂU</v>
      </c>
      <c r="P21" s="101" t="str">
        <f t="shared" si="1"/>
        <v>BZ</v>
      </c>
      <c r="R21" s="105">
        <f>VLOOKUP(B21,ic!A:P,10,TRUE)</f>
        <v>2015</v>
      </c>
      <c r="S21" s="62">
        <f t="shared" si="2"/>
        <v>2015</v>
      </c>
      <c r="T21" s="101">
        <f t="shared" si="4"/>
        <v>0</v>
      </c>
      <c r="V21" s="116">
        <f>VLOOKUP(B21,ic!A:P,11,TRUE)</f>
        <v>9400</v>
      </c>
      <c r="W21" s="117">
        <f t="shared" si="3"/>
        <v>9400</v>
      </c>
      <c r="X21" s="118">
        <f t="shared" si="5"/>
        <v>0</v>
      </c>
      <c r="Y21" s="117">
        <f>VLOOKUP(M21,mmap!B:D,3,TRUE)</f>
        <v>9400</v>
      </c>
      <c r="Z21" s="118">
        <f t="shared" si="6"/>
        <v>0</v>
      </c>
    </row>
    <row r="22" spans="1:26" ht="45" x14ac:dyDescent="0.25">
      <c r="A22" s="5">
        <v>13</v>
      </c>
      <c r="B22" s="6">
        <v>164835</v>
      </c>
      <c r="C22" s="7">
        <v>512896</v>
      </c>
      <c r="D22" s="6" t="s">
        <v>42</v>
      </c>
      <c r="E22" s="8" t="s">
        <v>21</v>
      </c>
      <c r="F22" s="6" t="s">
        <v>47</v>
      </c>
      <c r="G22" s="6">
        <v>2016</v>
      </c>
      <c r="H22" s="72">
        <v>9400</v>
      </c>
      <c r="J22" s="82" t="str">
        <f>VLOOKUP(B22,ic!A:P,5,TRUE)</f>
        <v>Dada (57 C/ Tz) 642019820114786</v>
      </c>
      <c r="K22" s="82" t="str">
        <f t="shared" si="0"/>
        <v>Dada (57C/Tz)642019820114786</v>
      </c>
      <c r="L22" s="87" t="str">
        <f>VLOOKUP(C22,mmap!B:D,2,TRUE)</f>
        <v xml:space="preserve">Dada   (57 C/ Tz)
642019820114786
</v>
      </c>
      <c r="M22" s="88">
        <f>C22</f>
        <v>512896</v>
      </c>
      <c r="O22" s="87" t="str">
        <f>VLOOKUP(B22,ic!A:P,7,TRUE)</f>
        <v>BUZĂU</v>
      </c>
      <c r="P22" s="101" t="str">
        <f t="shared" si="1"/>
        <v>BZ</v>
      </c>
      <c r="R22" s="105">
        <f>VLOOKUP(B22,ic!A:P,10,TRUE)</f>
        <v>2016</v>
      </c>
      <c r="S22" s="62">
        <f t="shared" si="2"/>
        <v>2016</v>
      </c>
      <c r="T22" s="101">
        <f t="shared" si="4"/>
        <v>0</v>
      </c>
      <c r="V22" s="116">
        <f>VLOOKUP(B22,ic!A:P,11,TRUE)</f>
        <v>9400</v>
      </c>
      <c r="W22" s="117">
        <f t="shared" si="3"/>
        <v>9400</v>
      </c>
      <c r="X22" s="118">
        <f t="shared" si="5"/>
        <v>0</v>
      </c>
      <c r="Y22" s="117">
        <f>VLOOKUP(M22,mmap!B:D,3,TRUE)</f>
        <v>9400</v>
      </c>
      <c r="Z22" s="118">
        <f t="shared" si="6"/>
        <v>0</v>
      </c>
    </row>
    <row r="23" spans="1:26" ht="45" x14ac:dyDescent="0.25">
      <c r="A23" s="5">
        <v>14</v>
      </c>
      <c r="B23" s="6">
        <v>164834</v>
      </c>
      <c r="C23" s="7">
        <v>512914</v>
      </c>
      <c r="D23" s="6" t="s">
        <v>42</v>
      </c>
      <c r="E23" s="8" t="s">
        <v>22</v>
      </c>
      <c r="F23" s="6" t="s">
        <v>47</v>
      </c>
      <c r="G23" s="6">
        <v>2016</v>
      </c>
      <c r="H23" s="72">
        <v>9400</v>
      </c>
      <c r="J23" s="82" t="str">
        <f>VLOOKUP(B23,ic!A:P,5,TRUE)</f>
        <v>Daliana (5 C / Hl) 642019820611919</v>
      </c>
      <c r="K23" s="82" t="str">
        <f t="shared" si="0"/>
        <v>Daliana(5C/Hl)642019820611919</v>
      </c>
      <c r="L23" s="87" t="str">
        <f>VLOOKUP(C23,mmap!B:D,2,TRUE)</f>
        <v xml:space="preserve">Daliana   (5 C / Hl)
642019820611919
</v>
      </c>
      <c r="M23" s="88">
        <f>C23</f>
        <v>512914</v>
      </c>
      <c r="O23" s="87" t="str">
        <f>VLOOKUP(B23,ic!A:P,7,TRUE)</f>
        <v>BUZĂU</v>
      </c>
      <c r="P23" s="101" t="str">
        <f t="shared" si="1"/>
        <v>BZ</v>
      </c>
      <c r="R23" s="105">
        <f>VLOOKUP(B23,ic!A:P,10,TRUE)</f>
        <v>2016</v>
      </c>
      <c r="S23" s="62">
        <f t="shared" si="2"/>
        <v>2016</v>
      </c>
      <c r="T23" s="101">
        <f t="shared" si="4"/>
        <v>0</v>
      </c>
      <c r="V23" s="116">
        <f>VLOOKUP(B23,ic!A:P,11,TRUE)</f>
        <v>9400</v>
      </c>
      <c r="W23" s="117">
        <f t="shared" si="3"/>
        <v>9400</v>
      </c>
      <c r="X23" s="118">
        <f t="shared" si="5"/>
        <v>0</v>
      </c>
      <c r="Y23" s="117">
        <f>VLOOKUP(M23,mmap!B:D,3,TRUE)</f>
        <v>9400</v>
      </c>
      <c r="Z23" s="118">
        <f t="shared" si="6"/>
        <v>0</v>
      </c>
    </row>
    <row r="24" spans="1:26" x14ac:dyDescent="0.25">
      <c r="A24" s="5">
        <v>15</v>
      </c>
      <c r="B24" s="6" t="s">
        <v>45</v>
      </c>
      <c r="C24" s="7">
        <v>512952</v>
      </c>
      <c r="D24" s="7" t="s">
        <v>42</v>
      </c>
      <c r="E24" s="8" t="s">
        <v>23</v>
      </c>
      <c r="F24" s="6" t="s">
        <v>47</v>
      </c>
      <c r="G24" s="7">
        <v>2018</v>
      </c>
      <c r="H24" s="72">
        <v>9400</v>
      </c>
      <c r="J24" s="82" t="e">
        <f>VLOOKUP(B24,ic!A:P,5,TRUE)</f>
        <v>#N/A</v>
      </c>
      <c r="K24" s="82" t="str">
        <f t="shared" si="0"/>
        <v>TATYANA</v>
      </c>
      <c r="L24" s="87" t="str">
        <f>VLOOKUP(C24,mmap!B:D,2,TRUE)</f>
        <v>TATYANA</v>
      </c>
      <c r="M24" s="88">
        <f>C24</f>
        <v>512952</v>
      </c>
      <c r="O24" s="87" t="e">
        <f>VLOOKUP(B24,ic!A:P,7,TRUE)</f>
        <v>#N/A</v>
      </c>
      <c r="P24" s="101" t="str">
        <f t="shared" si="1"/>
        <v>BZ</v>
      </c>
      <c r="R24" s="105" t="e">
        <f>VLOOKUP(B24,ic!A:P,10,TRUE)</f>
        <v>#N/A</v>
      </c>
      <c r="S24" s="62">
        <f t="shared" si="2"/>
        <v>2018</v>
      </c>
      <c r="T24" s="101" t="e">
        <f t="shared" si="4"/>
        <v>#N/A</v>
      </c>
      <c r="V24" s="116" t="e">
        <f>VLOOKUP(B24,ic!A:P,11,TRUE)</f>
        <v>#N/A</v>
      </c>
      <c r="W24" s="117">
        <f t="shared" si="3"/>
        <v>9400</v>
      </c>
      <c r="X24" s="118" t="e">
        <f t="shared" si="5"/>
        <v>#N/A</v>
      </c>
      <c r="Y24" s="117">
        <f>VLOOKUP(M24,mmap!B:D,3,TRUE)</f>
        <v>9400</v>
      </c>
      <c r="Z24" s="118">
        <f t="shared" si="6"/>
        <v>0</v>
      </c>
    </row>
    <row r="25" spans="1:26" x14ac:dyDescent="0.25">
      <c r="A25" s="5">
        <v>16</v>
      </c>
      <c r="B25" s="6">
        <v>157076</v>
      </c>
      <c r="C25" s="6">
        <v>20106</v>
      </c>
      <c r="D25" s="6" t="s">
        <v>41</v>
      </c>
      <c r="E25" s="8" t="s">
        <v>24</v>
      </c>
      <c r="F25" s="6" t="s">
        <v>48</v>
      </c>
      <c r="G25" s="6">
        <v>2010</v>
      </c>
      <c r="H25" s="72">
        <v>9400</v>
      </c>
      <c r="J25" s="83" t="str">
        <f>VLOOKUP(B25,ic!A:P,5,TRUE)</f>
        <v xml:space="preserve"> Gipsi/I-26D</v>
      </c>
      <c r="K25" s="83" t="str">
        <f t="shared" si="0"/>
        <v>GIPSI</v>
      </c>
      <c r="L25" s="87" t="s">
        <v>24</v>
      </c>
      <c r="M25" s="88">
        <f>B25</f>
        <v>157076</v>
      </c>
      <c r="O25" s="102" t="str">
        <f>VLOOKUP(B25,ic!A:P,7,TRUE)</f>
        <v>CĂLĂRAŞI</v>
      </c>
      <c r="P25" s="103" t="str">
        <f t="shared" si="1"/>
        <v>CT</v>
      </c>
      <c r="R25" s="105">
        <f>VLOOKUP(B25,ic!A:P,10,TRUE)</f>
        <v>2010</v>
      </c>
      <c r="S25" s="62">
        <f t="shared" si="2"/>
        <v>2010</v>
      </c>
      <c r="T25" s="101">
        <f t="shared" si="4"/>
        <v>0</v>
      </c>
      <c r="V25" s="116">
        <f>VLOOKUP(B25,ic!A:P,11,TRUE)</f>
        <v>9400</v>
      </c>
      <c r="W25" s="117">
        <f t="shared" si="3"/>
        <v>9400</v>
      </c>
      <c r="X25" s="118">
        <f t="shared" si="5"/>
        <v>0</v>
      </c>
      <c r="Y25" s="117">
        <f>VLOOKUP(M25,mmap!B:D,3,TRUE)</f>
        <v>9400</v>
      </c>
      <c r="Z25" s="118">
        <f t="shared" si="6"/>
        <v>0</v>
      </c>
    </row>
    <row r="26" spans="1:26" ht="60" x14ac:dyDescent="0.25">
      <c r="A26" s="5">
        <v>17</v>
      </c>
      <c r="B26" s="6">
        <v>160347</v>
      </c>
      <c r="C26" s="6">
        <v>500725</v>
      </c>
      <c r="D26" s="6" t="s">
        <v>67</v>
      </c>
      <c r="E26" s="8" t="s">
        <v>25</v>
      </c>
      <c r="F26" s="6" t="s">
        <v>48</v>
      </c>
      <c r="G26" s="6">
        <v>2013</v>
      </c>
      <c r="H26" s="72">
        <v>10000</v>
      </c>
      <c r="J26" s="83" t="str">
        <f>VLOOKUP(B26,ic!A:P,5,TRUE)</f>
        <v xml:space="preserve">Samson / Siglavy Bagdady XVIII -17M ( 17M-SB18) / 642019820200890
</v>
      </c>
      <c r="K26" s="83" t="str">
        <f t="shared" si="0"/>
        <v>Samson / Siglavy BagdadyXVIII -17M ( 17M-SB18) /642019820200890</v>
      </c>
      <c r="L26" s="87" t="s">
        <v>17061</v>
      </c>
      <c r="M26" s="88">
        <f>B26</f>
        <v>160347</v>
      </c>
      <c r="O26" s="87" t="str">
        <f>VLOOKUP(B26,ic!A:P,7,TRUE)</f>
        <v>CONSTANŢA</v>
      </c>
      <c r="P26" s="101" t="str">
        <f t="shared" si="1"/>
        <v>CT</v>
      </c>
      <c r="R26" s="105">
        <f>VLOOKUP(B26,ic!A:P,10,TRUE)</f>
        <v>2013</v>
      </c>
      <c r="S26" s="62">
        <f t="shared" si="2"/>
        <v>2013</v>
      </c>
      <c r="T26" s="101">
        <f t="shared" si="4"/>
        <v>0</v>
      </c>
      <c r="V26" s="116">
        <f>VLOOKUP(B26,ic!A:P,11,TRUE)</f>
        <v>10000</v>
      </c>
      <c r="W26" s="117">
        <f t="shared" si="3"/>
        <v>10000</v>
      </c>
      <c r="X26" s="118">
        <f t="shared" si="5"/>
        <v>0</v>
      </c>
      <c r="Y26" s="117">
        <f>VLOOKUP(M26,mmap!B:D,3,TRUE)</f>
        <v>10000</v>
      </c>
      <c r="Z26" s="118">
        <f t="shared" si="6"/>
        <v>0</v>
      </c>
    </row>
    <row r="27" spans="1:26" x14ac:dyDescent="0.25">
      <c r="A27" s="5">
        <v>18</v>
      </c>
      <c r="B27" s="6">
        <v>159206</v>
      </c>
      <c r="C27" s="6">
        <v>500919</v>
      </c>
      <c r="D27" s="6" t="s">
        <v>43</v>
      </c>
      <c r="E27" s="8" t="s">
        <v>152</v>
      </c>
      <c r="F27" s="6" t="s">
        <v>49</v>
      </c>
      <c r="G27" s="6">
        <v>2012</v>
      </c>
      <c r="H27" s="72">
        <v>9400</v>
      </c>
      <c r="J27" s="82" t="str">
        <f>VLOOKUP(B27,ic!A:P,5,TRUE)</f>
        <v>Gazal XVIII-14 ( G 18/14 R)</v>
      </c>
      <c r="K27" s="82" t="str">
        <f t="shared" si="0"/>
        <v>Gazal XVIII-14 ( G 18/14 R)</v>
      </c>
      <c r="L27" s="87" t="s">
        <v>15928</v>
      </c>
      <c r="M27" s="88">
        <f>B27</f>
        <v>159206</v>
      </c>
      <c r="O27" s="87" t="str">
        <f>VLOOKUP(B27,ic!A:P,7,TRUE)</f>
        <v>SUCEAVA</v>
      </c>
      <c r="P27" s="101" t="str">
        <f t="shared" si="1"/>
        <v>SV</v>
      </c>
      <c r="R27" s="105">
        <f>VLOOKUP(B27,ic!A:P,10,TRUE)</f>
        <v>2012</v>
      </c>
      <c r="S27" s="62">
        <f t="shared" si="2"/>
        <v>2012</v>
      </c>
      <c r="T27" s="101">
        <f t="shared" si="4"/>
        <v>0</v>
      </c>
      <c r="V27" s="116">
        <f>VLOOKUP(B27,ic!A:P,11,TRUE)</f>
        <v>9400</v>
      </c>
      <c r="W27" s="117">
        <f t="shared" si="3"/>
        <v>9400</v>
      </c>
      <c r="X27" s="118">
        <f t="shared" si="5"/>
        <v>0</v>
      </c>
      <c r="Y27" s="117">
        <f>VLOOKUP(M27,mmap!B:D,3,TRUE)</f>
        <v>9400</v>
      </c>
      <c r="Z27" s="118">
        <f t="shared" si="6"/>
        <v>0</v>
      </c>
    </row>
    <row r="28" spans="1:26" ht="45" x14ac:dyDescent="0.25">
      <c r="A28" s="5">
        <v>19</v>
      </c>
      <c r="B28" s="6">
        <v>164776</v>
      </c>
      <c r="C28" s="6">
        <v>500993</v>
      </c>
      <c r="D28" s="6" t="s">
        <v>43</v>
      </c>
      <c r="E28" s="8" t="s">
        <v>153</v>
      </c>
      <c r="F28" s="6" t="s">
        <v>49</v>
      </c>
      <c r="G28" s="6">
        <v>2015</v>
      </c>
      <c r="H28" s="72">
        <v>9400</v>
      </c>
      <c r="J28" s="82" t="str">
        <f>VLOOKUP(B28,ic!A:P,5,TRUE)</f>
        <v>Gazal XVIII-20  (G 18 / 20 R)
642019820376845</v>
      </c>
      <c r="K28" s="82" t="str">
        <f t="shared" si="0"/>
        <v xml:space="preserve"> Gazal XVIII-20 (G 18 / 20 R) 642019820376845</v>
      </c>
      <c r="L28" s="87" t="str">
        <f>VLOOKUP(C28,mmap!B:D,2,TRUE)</f>
        <v>502 GAZAL XVIII - 20</v>
      </c>
      <c r="M28" s="88">
        <f t="shared" ref="M28:M33" si="8">C28</f>
        <v>500993</v>
      </c>
      <c r="O28" s="87" t="str">
        <f>VLOOKUP(B28,ic!A:P,7,TRUE)</f>
        <v>SUCEAVA</v>
      </c>
      <c r="P28" s="101" t="str">
        <f t="shared" si="1"/>
        <v>SV</v>
      </c>
      <c r="R28" s="105">
        <f>VLOOKUP(B28,ic!A:P,10,TRUE)</f>
        <v>2015</v>
      </c>
      <c r="S28" s="62">
        <f t="shared" si="2"/>
        <v>2015</v>
      </c>
      <c r="T28" s="101">
        <f t="shared" si="4"/>
        <v>0</v>
      </c>
      <c r="V28" s="116">
        <f>VLOOKUP(B28,ic!A:P,11,TRUE)</f>
        <v>9400</v>
      </c>
      <c r="W28" s="117">
        <f t="shared" si="3"/>
        <v>9400</v>
      </c>
      <c r="X28" s="118">
        <f t="shared" si="5"/>
        <v>0</v>
      </c>
      <c r="Y28" s="117">
        <f>VLOOKUP(M28,mmap!B:D,3,TRUE)</f>
        <v>9400</v>
      </c>
      <c r="Z28" s="118">
        <f t="shared" si="6"/>
        <v>0</v>
      </c>
    </row>
    <row r="29" spans="1:26" ht="45" x14ac:dyDescent="0.25">
      <c r="A29" s="5">
        <v>20</v>
      </c>
      <c r="B29" s="9">
        <v>164978</v>
      </c>
      <c r="C29" s="6">
        <v>501026</v>
      </c>
      <c r="D29" s="6" t="s">
        <v>43</v>
      </c>
      <c r="E29" s="8" t="s">
        <v>154</v>
      </c>
      <c r="F29" s="6" t="s">
        <v>49</v>
      </c>
      <c r="G29" s="6">
        <v>2015</v>
      </c>
      <c r="H29" s="72">
        <v>9400</v>
      </c>
      <c r="J29" s="82" t="str">
        <f>VLOOKUP(B29,ic!A:P,5,TRUE)</f>
        <v>Shagya LXII-66  ( Sh 62 / 66 R)
642109820376158</v>
      </c>
      <c r="K29" s="82" t="str">
        <f t="shared" si="0"/>
        <v>Shagya LXII-66 ( Sh 62 / 66 R) 642109820376158</v>
      </c>
      <c r="L29" s="87" t="str">
        <f>VLOOKUP(C29,mmap!B:D,2,TRUE)</f>
        <v>508 - SHAGYA LXII - 66</v>
      </c>
      <c r="M29" s="88">
        <f t="shared" si="8"/>
        <v>501026</v>
      </c>
      <c r="O29" s="87" t="str">
        <f>VLOOKUP(B29,ic!A:P,7,TRUE)</f>
        <v>SUCEAVA</v>
      </c>
      <c r="P29" s="101" t="str">
        <f t="shared" si="1"/>
        <v>SV</v>
      </c>
      <c r="R29" s="105">
        <f>VLOOKUP(B29,ic!A:P,10,TRUE)</f>
        <v>2015</v>
      </c>
      <c r="S29" s="62">
        <f t="shared" si="2"/>
        <v>2015</v>
      </c>
      <c r="T29" s="101">
        <f t="shared" si="4"/>
        <v>0</v>
      </c>
      <c r="V29" s="116">
        <f>VLOOKUP(B29,ic!A:P,11,TRUE)</f>
        <v>9400</v>
      </c>
      <c r="W29" s="117">
        <f t="shared" si="3"/>
        <v>9400</v>
      </c>
      <c r="X29" s="118">
        <f t="shared" si="5"/>
        <v>0</v>
      </c>
      <c r="Y29" s="117">
        <f>VLOOKUP(M29,mmap!B:D,3,TRUE)</f>
        <v>9400</v>
      </c>
      <c r="Z29" s="118">
        <f t="shared" si="6"/>
        <v>0</v>
      </c>
    </row>
    <row r="30" spans="1:26" ht="30" x14ac:dyDescent="0.25">
      <c r="A30" s="5">
        <v>21</v>
      </c>
      <c r="B30" s="9" t="s">
        <v>45</v>
      </c>
      <c r="C30" s="6">
        <v>501137</v>
      </c>
      <c r="D30" s="6" t="s">
        <v>43</v>
      </c>
      <c r="E30" s="8" t="s">
        <v>26</v>
      </c>
      <c r="F30" s="6" t="s">
        <v>49</v>
      </c>
      <c r="G30" s="6">
        <v>2020</v>
      </c>
      <c r="H30" s="72">
        <v>9400</v>
      </c>
      <c r="J30" s="82" t="e">
        <f>VLOOKUP(B30,ic!A:P,5,TRUE)</f>
        <v>#N/A</v>
      </c>
      <c r="K30" s="82" t="str">
        <f t="shared" si="0"/>
        <v>MERSUCH XXV - 45</v>
      </c>
      <c r="L30" s="87" t="str">
        <f>VLOOKUP(C30,mmap!B:D,2,TRUE)</f>
        <v>MERSUCH XXV - 45, 2016, F , D 25 - 45 R,  RADAUTI</v>
      </c>
      <c r="M30" s="88">
        <f t="shared" si="8"/>
        <v>501137</v>
      </c>
      <c r="O30" s="87" t="e">
        <f>VLOOKUP(B30,ic!A:P,7,TRUE)</f>
        <v>#N/A</v>
      </c>
      <c r="P30" s="101" t="str">
        <f t="shared" si="1"/>
        <v>SV</v>
      </c>
      <c r="R30" s="105" t="e">
        <f>VLOOKUP(B30,ic!A:P,10,TRUE)</f>
        <v>#N/A</v>
      </c>
      <c r="S30" s="62">
        <f t="shared" si="2"/>
        <v>2020</v>
      </c>
      <c r="T30" s="101" t="e">
        <f t="shared" si="4"/>
        <v>#N/A</v>
      </c>
      <c r="V30" s="116" t="e">
        <f>VLOOKUP(B30,ic!A:P,11,TRUE)</f>
        <v>#N/A</v>
      </c>
      <c r="W30" s="117">
        <f t="shared" si="3"/>
        <v>9400</v>
      </c>
      <c r="X30" s="118" t="e">
        <f t="shared" si="5"/>
        <v>#N/A</v>
      </c>
      <c r="Y30" s="117">
        <f>VLOOKUP(M30,mmap!B:D,3,TRUE)</f>
        <v>9400</v>
      </c>
      <c r="Z30" s="118">
        <f t="shared" si="6"/>
        <v>0</v>
      </c>
    </row>
    <row r="31" spans="1:26" ht="30" x14ac:dyDescent="0.25">
      <c r="A31" s="5">
        <v>22</v>
      </c>
      <c r="B31" s="9" t="s">
        <v>45</v>
      </c>
      <c r="C31" s="6">
        <v>501138</v>
      </c>
      <c r="D31" s="6" t="s">
        <v>43</v>
      </c>
      <c r="E31" s="8" t="s">
        <v>27</v>
      </c>
      <c r="F31" s="6" t="s">
        <v>49</v>
      </c>
      <c r="G31" s="6">
        <v>2020</v>
      </c>
      <c r="H31" s="72">
        <v>9400</v>
      </c>
      <c r="J31" s="82" t="e">
        <f>VLOOKUP(B31,ic!A:P,5,TRUE)</f>
        <v>#N/A</v>
      </c>
      <c r="K31" s="82" t="str">
        <f t="shared" si="0"/>
        <v>DAHOMAN XL - 13</v>
      </c>
      <c r="L31" s="87" t="str">
        <f>VLOOKUP(C31,mmap!B:D,2,TRUE)</f>
        <v>DAHOMAN XL - 13, 2016, F , D 40 - 13 R,  RADAUTI</v>
      </c>
      <c r="M31" s="88">
        <f t="shared" si="8"/>
        <v>501138</v>
      </c>
      <c r="O31" s="87" t="e">
        <f>VLOOKUP(B31,ic!A:P,7,TRUE)</f>
        <v>#N/A</v>
      </c>
      <c r="P31" s="101" t="str">
        <f t="shared" si="1"/>
        <v>SV</v>
      </c>
      <c r="R31" s="105" t="e">
        <f>VLOOKUP(B31,ic!A:P,10,TRUE)</f>
        <v>#N/A</v>
      </c>
      <c r="S31" s="62">
        <f t="shared" si="2"/>
        <v>2020</v>
      </c>
      <c r="T31" s="101" t="e">
        <f t="shared" si="4"/>
        <v>#N/A</v>
      </c>
      <c r="V31" s="116" t="e">
        <f>VLOOKUP(B31,ic!A:P,11,TRUE)</f>
        <v>#N/A</v>
      </c>
      <c r="W31" s="117">
        <f t="shared" si="3"/>
        <v>9400</v>
      </c>
      <c r="X31" s="118" t="e">
        <f t="shared" si="5"/>
        <v>#N/A</v>
      </c>
      <c r="Y31" s="117">
        <f>VLOOKUP(M31,mmap!B:D,3,TRUE)</f>
        <v>9400</v>
      </c>
      <c r="Z31" s="118">
        <f t="shared" si="6"/>
        <v>0</v>
      </c>
    </row>
    <row r="32" spans="1:26" x14ac:dyDescent="0.25">
      <c r="A32" s="5">
        <v>23</v>
      </c>
      <c r="B32" s="9" t="s">
        <v>45</v>
      </c>
      <c r="C32" s="6">
        <v>501116</v>
      </c>
      <c r="D32" s="6" t="s">
        <v>43</v>
      </c>
      <c r="E32" s="8" t="s">
        <v>28</v>
      </c>
      <c r="F32" s="6" t="s">
        <v>49</v>
      </c>
      <c r="G32" s="6">
        <v>2019</v>
      </c>
      <c r="H32" s="72">
        <v>10000</v>
      </c>
      <c r="J32" s="82" t="e">
        <f>VLOOKUP(B32,ic!A:P,5,TRUE)</f>
        <v>#N/A</v>
      </c>
      <c r="K32" s="82" t="str">
        <f t="shared" si="0"/>
        <v>HADBAN XXXVII - 44</v>
      </c>
      <c r="L32" s="87" t="s">
        <v>28</v>
      </c>
      <c r="M32" s="89" t="s">
        <v>16101</v>
      </c>
      <c r="O32" s="87" t="e">
        <f>VLOOKUP(B32,ic!A:P,7,TRUE)</f>
        <v>#N/A</v>
      </c>
      <c r="P32" s="101" t="str">
        <f t="shared" si="1"/>
        <v>SV</v>
      </c>
      <c r="R32" s="105" t="e">
        <f>VLOOKUP(B32,ic!A:P,10,TRUE)</f>
        <v>#N/A</v>
      </c>
      <c r="S32" s="62">
        <f t="shared" si="2"/>
        <v>2019</v>
      </c>
      <c r="T32" s="101" t="e">
        <f t="shared" si="4"/>
        <v>#N/A</v>
      </c>
      <c r="V32" s="116" t="e">
        <f>VLOOKUP(B32,ic!A:P,11,TRUE)</f>
        <v>#N/A</v>
      </c>
      <c r="W32" s="117">
        <f t="shared" si="3"/>
        <v>10000</v>
      </c>
      <c r="X32" s="118" t="e">
        <f t="shared" si="5"/>
        <v>#N/A</v>
      </c>
      <c r="Y32" s="117">
        <f>VLOOKUP(M32,mmap!B:D,3,TRUE)</f>
        <v>10000</v>
      </c>
      <c r="Z32" s="118">
        <f t="shared" si="6"/>
        <v>0</v>
      </c>
    </row>
    <row r="33" spans="1:26" ht="30" x14ac:dyDescent="0.25">
      <c r="A33" s="5">
        <v>24</v>
      </c>
      <c r="B33" s="6">
        <v>164697</v>
      </c>
      <c r="C33" s="6">
        <v>281</v>
      </c>
      <c r="D33" s="6" t="s">
        <v>40</v>
      </c>
      <c r="E33" s="8" t="s">
        <v>155</v>
      </c>
      <c r="F33" s="6" t="s">
        <v>50</v>
      </c>
      <c r="G33" s="6">
        <v>2015</v>
      </c>
      <c r="H33" s="72">
        <v>10800</v>
      </c>
      <c r="J33" s="82" t="str">
        <f>VLOOKUP(B33,ic!A:P,5,TRUE)</f>
        <v>Tulipan XXIII-4  (T 23 / 4 F) 642019820391157</v>
      </c>
      <c r="K33" s="82" t="str">
        <f t="shared" si="0"/>
        <v>Tulipan XXIII-4  (T 23 / 4 F) 642019820391157</v>
      </c>
      <c r="L33" s="87" t="str">
        <f>VLOOKUP(C33,mmap!B:D,2,TRUE)</f>
        <v>Tulipan XXIII-4</v>
      </c>
      <c r="M33" s="88">
        <f t="shared" si="8"/>
        <v>281</v>
      </c>
      <c r="O33" s="87" t="str">
        <f>VLOOKUP(B33,ic!A:P,7,TRUE)</f>
        <v>BRAŞOV</v>
      </c>
      <c r="P33" s="101" t="str">
        <f t="shared" si="1"/>
        <v>BV</v>
      </c>
      <c r="R33" s="105">
        <f>VLOOKUP(B33,ic!A:P,10,TRUE)</f>
        <v>2015</v>
      </c>
      <c r="S33" s="62">
        <f t="shared" si="2"/>
        <v>2015</v>
      </c>
      <c r="T33" s="101">
        <f t="shared" si="4"/>
        <v>0</v>
      </c>
      <c r="V33" s="116">
        <f>VLOOKUP(B33,ic!A:P,11,TRUE)</f>
        <v>10800</v>
      </c>
      <c r="W33" s="117">
        <f t="shared" si="3"/>
        <v>10800</v>
      </c>
      <c r="X33" s="118">
        <f t="shared" si="5"/>
        <v>0</v>
      </c>
      <c r="Y33" s="117">
        <f>VLOOKUP(M33,mmap!B:D,3,TRUE)</f>
        <v>10800</v>
      </c>
      <c r="Z33" s="118">
        <f t="shared" si="6"/>
        <v>0</v>
      </c>
    </row>
    <row r="34" spans="1:26" x14ac:dyDescent="0.25">
      <c r="A34" s="5">
        <v>25</v>
      </c>
      <c r="B34" s="9" t="s">
        <v>45</v>
      </c>
      <c r="C34" s="6">
        <v>339</v>
      </c>
      <c r="D34" s="6" t="s">
        <v>40</v>
      </c>
      <c r="E34" s="8" t="s">
        <v>140</v>
      </c>
      <c r="F34" s="6" t="s">
        <v>50</v>
      </c>
      <c r="G34" s="6">
        <v>2018</v>
      </c>
      <c r="H34" s="72">
        <v>10000</v>
      </c>
      <c r="J34" s="82" t="e">
        <f>VLOOKUP(B34,ic!A:P,5,TRUE)</f>
        <v>#N/A</v>
      </c>
      <c r="K34" s="82" t="str">
        <f t="shared" si="0"/>
        <v xml:space="preserve">Siglavy Capriola XXVII-8  </v>
      </c>
      <c r="L34" s="87" t="s">
        <v>17164</v>
      </c>
      <c r="M34" s="89" t="s">
        <v>17165</v>
      </c>
      <c r="O34" s="87" t="e">
        <f>VLOOKUP(B34,ic!A:P,7,TRUE)</f>
        <v>#N/A</v>
      </c>
      <c r="P34" s="101" t="str">
        <f t="shared" si="1"/>
        <v>BV</v>
      </c>
      <c r="R34" s="105" t="e">
        <f>VLOOKUP(B34,ic!A:P,10,TRUE)</f>
        <v>#N/A</v>
      </c>
      <c r="S34" s="62">
        <f t="shared" si="2"/>
        <v>2018</v>
      </c>
      <c r="T34" s="101" t="e">
        <f t="shared" si="4"/>
        <v>#N/A</v>
      </c>
      <c r="V34" s="116" t="e">
        <f>VLOOKUP(B34,ic!A:P,11,TRUE)</f>
        <v>#N/A</v>
      </c>
      <c r="W34" s="117">
        <f t="shared" si="3"/>
        <v>10000</v>
      </c>
      <c r="X34" s="118" t="e">
        <f t="shared" si="5"/>
        <v>#N/A</v>
      </c>
      <c r="Y34" s="117">
        <f>VLOOKUP(M34,mmap!B:D,3,TRUE)</f>
        <v>10000</v>
      </c>
      <c r="Z34" s="118">
        <f t="shared" si="6"/>
        <v>0</v>
      </c>
    </row>
    <row r="35" spans="1:26" x14ac:dyDescent="0.25">
      <c r="A35" s="5">
        <v>26</v>
      </c>
      <c r="B35" s="6">
        <v>151681</v>
      </c>
      <c r="C35" s="6">
        <v>217091</v>
      </c>
      <c r="D35" s="6" t="s">
        <v>41</v>
      </c>
      <c r="E35" s="8" t="s">
        <v>29</v>
      </c>
      <c r="F35" s="6" t="s">
        <v>51</v>
      </c>
      <c r="G35" s="6">
        <v>2004</v>
      </c>
      <c r="H35" s="72">
        <v>7600</v>
      </c>
      <c r="J35" s="82" t="str">
        <f>VLOOKUP(B35,ic!A:P,5,TRUE)</f>
        <v>AMP ILICEL NC2/2001</v>
      </c>
      <c r="K35" s="82" t="str">
        <f t="shared" si="0"/>
        <v>AMP ILICEL NC2/2001</v>
      </c>
      <c r="L35" s="87" t="s">
        <v>29</v>
      </c>
      <c r="M35" s="88">
        <f t="shared" ref="M35:M42" si="9">B35</f>
        <v>151681</v>
      </c>
      <c r="O35" s="87" t="str">
        <f>VLOOKUP(B35,ic!A:P,7,TRUE)</f>
        <v>MUREŞ</v>
      </c>
      <c r="P35" s="101" t="str">
        <f t="shared" si="1"/>
        <v>MS</v>
      </c>
      <c r="R35" s="105">
        <f>VLOOKUP(B35,ic!A:P,10,TRUE)</f>
        <v>2004</v>
      </c>
      <c r="S35" s="62">
        <f t="shared" si="2"/>
        <v>2004</v>
      </c>
      <c r="T35" s="101">
        <f t="shared" si="4"/>
        <v>0</v>
      </c>
      <c r="V35" s="116">
        <f>VLOOKUP(B35,ic!A:P,11,TRUE)</f>
        <v>7600</v>
      </c>
      <c r="W35" s="117">
        <f t="shared" si="3"/>
        <v>7600</v>
      </c>
      <c r="X35" s="118">
        <f t="shared" si="5"/>
        <v>0</v>
      </c>
      <c r="Y35" s="117">
        <f>VLOOKUP(M35,mmap!B:D,3,TRUE)</f>
        <v>7600</v>
      </c>
      <c r="Z35" s="118">
        <f t="shared" si="6"/>
        <v>0</v>
      </c>
    </row>
    <row r="36" spans="1:26" x14ac:dyDescent="0.25">
      <c r="A36" s="5">
        <v>27</v>
      </c>
      <c r="B36" s="6">
        <v>157325</v>
      </c>
      <c r="C36" s="6">
        <v>217174</v>
      </c>
      <c r="D36" s="6" t="s">
        <v>41</v>
      </c>
      <c r="E36" s="8" t="s">
        <v>30</v>
      </c>
      <c r="F36" s="6" t="s">
        <v>51</v>
      </c>
      <c r="G36" s="6">
        <v>2005</v>
      </c>
      <c r="H36" s="72">
        <v>7600</v>
      </c>
      <c r="J36" s="82" t="str">
        <f>VLOOKUP(B36,ic!A:P,5,TRUE)</f>
        <v xml:space="preserve"> Tepus/JB-10</v>
      </c>
      <c r="K36" s="82" t="str">
        <f t="shared" si="0"/>
        <v>Tepus/JB-10</v>
      </c>
      <c r="L36" s="87" t="s">
        <v>30</v>
      </c>
      <c r="M36" s="88">
        <f t="shared" si="9"/>
        <v>157325</v>
      </c>
      <c r="O36" s="87" t="str">
        <f>VLOOKUP(B36,ic!A:P,7,TRUE)</f>
        <v>MUREŞ</v>
      </c>
      <c r="P36" s="101" t="str">
        <f t="shared" si="1"/>
        <v>MS</v>
      </c>
      <c r="R36" s="105">
        <f>VLOOKUP(B36,ic!A:P,10,TRUE)</f>
        <v>2005</v>
      </c>
      <c r="S36" s="62">
        <f t="shared" si="2"/>
        <v>2005</v>
      </c>
      <c r="T36" s="101">
        <f t="shared" si="4"/>
        <v>0</v>
      </c>
      <c r="V36" s="116">
        <f>VLOOKUP(B36,ic!A:P,11,TRUE)</f>
        <v>7600</v>
      </c>
      <c r="W36" s="117">
        <f t="shared" si="3"/>
        <v>7600</v>
      </c>
      <c r="X36" s="118">
        <f t="shared" si="5"/>
        <v>0</v>
      </c>
      <c r="Y36" s="117">
        <f>VLOOKUP(M36,mmap!B:D,3,TRUE)</f>
        <v>7600</v>
      </c>
      <c r="Z36" s="118">
        <f t="shared" si="6"/>
        <v>0</v>
      </c>
    </row>
    <row r="37" spans="1:26" x14ac:dyDescent="0.25">
      <c r="A37" s="5">
        <v>28</v>
      </c>
      <c r="B37" s="6">
        <v>157326</v>
      </c>
      <c r="C37" s="6">
        <v>217179</v>
      </c>
      <c r="D37" s="6" t="s">
        <v>41</v>
      </c>
      <c r="E37" s="8" t="s">
        <v>31</v>
      </c>
      <c r="F37" s="6" t="s">
        <v>51</v>
      </c>
      <c r="G37" s="6">
        <v>2005</v>
      </c>
      <c r="H37" s="72">
        <v>7600</v>
      </c>
      <c r="J37" s="82" t="str">
        <f>VLOOKUP(B37,ic!A:P,5,TRUE)</f>
        <v xml:space="preserve"> Tibles/JB-14</v>
      </c>
      <c r="K37" s="82" t="str">
        <f t="shared" si="0"/>
        <v>Tibles/JB-14</v>
      </c>
      <c r="L37" s="87" t="s">
        <v>31</v>
      </c>
      <c r="M37" s="88">
        <f t="shared" si="9"/>
        <v>157326</v>
      </c>
      <c r="O37" s="87" t="str">
        <f>VLOOKUP(B37,ic!A:P,7,TRUE)</f>
        <v>MUREŞ</v>
      </c>
      <c r="P37" s="101" t="str">
        <f t="shared" si="1"/>
        <v>MS</v>
      </c>
      <c r="R37" s="105">
        <f>VLOOKUP(B37,ic!A:P,10,TRUE)</f>
        <v>2005</v>
      </c>
      <c r="S37" s="62">
        <f t="shared" si="2"/>
        <v>2005</v>
      </c>
      <c r="T37" s="101">
        <f t="shared" si="4"/>
        <v>0</v>
      </c>
      <c r="V37" s="116">
        <f>VLOOKUP(B37,ic!A:P,11,TRUE)</f>
        <v>7600</v>
      </c>
      <c r="W37" s="117">
        <f t="shared" si="3"/>
        <v>7600</v>
      </c>
      <c r="X37" s="118">
        <f t="shared" si="5"/>
        <v>0</v>
      </c>
      <c r="Y37" s="117">
        <f>VLOOKUP(M37,mmap!B:D,3,TRUE)</f>
        <v>7600</v>
      </c>
      <c r="Z37" s="118">
        <f t="shared" si="6"/>
        <v>0</v>
      </c>
    </row>
    <row r="38" spans="1:26" x14ac:dyDescent="0.25">
      <c r="A38" s="5">
        <v>29</v>
      </c>
      <c r="B38" s="6">
        <v>157584</v>
      </c>
      <c r="C38" s="6">
        <v>217291</v>
      </c>
      <c r="D38" s="6" t="s">
        <v>44</v>
      </c>
      <c r="E38" s="8" t="s">
        <v>32</v>
      </c>
      <c r="F38" s="6" t="s">
        <v>51</v>
      </c>
      <c r="G38" s="6">
        <v>2005</v>
      </c>
      <c r="H38" s="72">
        <v>7600</v>
      </c>
      <c r="J38" s="82" t="str">
        <f>VLOOKUP(B38,ic!A:P,5,TRUE)</f>
        <v>PEGAS/Vi-17</v>
      </c>
      <c r="K38" s="82" t="str">
        <f t="shared" si="0"/>
        <v>PEGAS/Vi-17</v>
      </c>
      <c r="L38" s="87" t="s">
        <v>32</v>
      </c>
      <c r="M38" s="88">
        <f t="shared" si="9"/>
        <v>157584</v>
      </c>
      <c r="O38" s="102" t="str">
        <f>VLOOKUP(B38,ic!A:P,7,TRUE)</f>
        <v>TIMIŞ</v>
      </c>
      <c r="P38" s="103" t="str">
        <f t="shared" si="1"/>
        <v>MS</v>
      </c>
      <c r="R38" s="105">
        <f>VLOOKUP(B38,ic!A:P,10,TRUE)</f>
        <v>2005</v>
      </c>
      <c r="S38" s="62">
        <f t="shared" si="2"/>
        <v>2005</v>
      </c>
      <c r="T38" s="101">
        <f t="shared" si="4"/>
        <v>0</v>
      </c>
      <c r="V38" s="116">
        <f>VLOOKUP(B38,ic!A:P,11,TRUE)</f>
        <v>7600</v>
      </c>
      <c r="W38" s="117">
        <f t="shared" si="3"/>
        <v>7600</v>
      </c>
      <c r="X38" s="118">
        <f t="shared" si="5"/>
        <v>0</v>
      </c>
      <c r="Y38" s="117">
        <f>VLOOKUP(M38,mmap!B:D,3,TRUE)</f>
        <v>7600</v>
      </c>
      <c r="Z38" s="118">
        <f t="shared" si="6"/>
        <v>0</v>
      </c>
    </row>
    <row r="39" spans="1:26" ht="30" x14ac:dyDescent="0.25">
      <c r="A39" s="5">
        <v>30</v>
      </c>
      <c r="B39" s="6">
        <v>159425</v>
      </c>
      <c r="C39" s="6">
        <v>217288</v>
      </c>
      <c r="D39" s="6" t="s">
        <v>41</v>
      </c>
      <c r="E39" s="8" t="s">
        <v>33</v>
      </c>
      <c r="F39" s="6" t="s">
        <v>51</v>
      </c>
      <c r="G39" s="10">
        <v>2013</v>
      </c>
      <c r="H39" s="73">
        <v>9400</v>
      </c>
      <c r="J39" s="82" t="str">
        <f>VLOOKUP(B39,ic!A:P,5,TRUE)</f>
        <v>Ebraic (NU 9-HB)/642019820377241</v>
      </c>
      <c r="K39" s="82" t="str">
        <f t="shared" si="0"/>
        <v>Ebraic (NU 9-HB)/642019820377241</v>
      </c>
      <c r="L39" s="87" t="s">
        <v>15681</v>
      </c>
      <c r="M39" s="88">
        <f t="shared" si="9"/>
        <v>159425</v>
      </c>
      <c r="O39" s="102" t="str">
        <f>VLOOKUP(B39,ic!A:P,7,TRUE)</f>
        <v>BISTRIŢA-NĂSĂUD</v>
      </c>
      <c r="P39" s="103" t="str">
        <f t="shared" si="1"/>
        <v>MS</v>
      </c>
      <c r="R39" s="105">
        <f>VLOOKUP(B39,ic!A:P,10,TRUE)</f>
        <v>2013</v>
      </c>
      <c r="S39" s="62">
        <f t="shared" si="2"/>
        <v>2013</v>
      </c>
      <c r="T39" s="101">
        <f t="shared" si="4"/>
        <v>0</v>
      </c>
      <c r="V39" s="116">
        <f>VLOOKUP(B39,ic!A:P,11,TRUE)</f>
        <v>9400</v>
      </c>
      <c r="W39" s="117">
        <f t="shared" si="3"/>
        <v>9400</v>
      </c>
      <c r="X39" s="118">
        <f t="shared" si="5"/>
        <v>0</v>
      </c>
      <c r="Y39" s="117">
        <f>VLOOKUP(M39,mmap!B:D,3,TRUE)</f>
        <v>9400</v>
      </c>
      <c r="Z39" s="118">
        <f t="shared" si="6"/>
        <v>0</v>
      </c>
    </row>
    <row r="40" spans="1:26" ht="30" x14ac:dyDescent="0.25">
      <c r="A40" s="5">
        <v>31</v>
      </c>
      <c r="B40" s="6">
        <v>159468</v>
      </c>
      <c r="C40" s="6">
        <v>217255</v>
      </c>
      <c r="D40" s="6" t="s">
        <v>41</v>
      </c>
      <c r="E40" s="8" t="s">
        <v>34</v>
      </c>
      <c r="F40" s="6" t="s">
        <v>51</v>
      </c>
      <c r="G40" s="10">
        <v>2013</v>
      </c>
      <c r="H40" s="72">
        <v>9400</v>
      </c>
      <c r="J40" s="82" t="str">
        <f>VLOOKUP(B40,ic!A:P,5,TRUE)</f>
        <v>Gologan (Fn 1-R)/642019820046868</v>
      </c>
      <c r="K40" s="82" t="str">
        <f t="shared" si="0"/>
        <v>Gologan (Fn 1-R)/642019820046868</v>
      </c>
      <c r="L40" s="87" t="s">
        <v>16053</v>
      </c>
      <c r="M40" s="88">
        <f t="shared" si="9"/>
        <v>159468</v>
      </c>
      <c r="O40" s="102" t="str">
        <f>VLOOKUP(B40,ic!A:P,7,TRUE)</f>
        <v>BUZĂU</v>
      </c>
      <c r="P40" s="103" t="str">
        <f t="shared" si="1"/>
        <v>MS</v>
      </c>
      <c r="R40" s="105">
        <f>VLOOKUP(B40,ic!A:P,10,TRUE)</f>
        <v>2013</v>
      </c>
      <c r="S40" s="62">
        <f t="shared" si="2"/>
        <v>2013</v>
      </c>
      <c r="T40" s="101">
        <f t="shared" si="4"/>
        <v>0</v>
      </c>
      <c r="V40" s="116">
        <f>VLOOKUP(B40,ic!A:P,11,TRUE)</f>
        <v>9400</v>
      </c>
      <c r="W40" s="117">
        <f t="shared" si="3"/>
        <v>9400</v>
      </c>
      <c r="X40" s="118">
        <f t="shared" si="5"/>
        <v>0</v>
      </c>
      <c r="Y40" s="117">
        <f>VLOOKUP(M40,mmap!B:D,3,TRUE)</f>
        <v>9400</v>
      </c>
      <c r="Z40" s="118">
        <f t="shared" si="6"/>
        <v>0</v>
      </c>
    </row>
    <row r="41" spans="1:26" ht="30" x14ac:dyDescent="0.25">
      <c r="A41" s="5">
        <v>32</v>
      </c>
      <c r="B41" s="6">
        <v>156878</v>
      </c>
      <c r="C41" s="6">
        <v>217224</v>
      </c>
      <c r="D41" s="6" t="s">
        <v>40</v>
      </c>
      <c r="E41" s="8" t="s">
        <v>35</v>
      </c>
      <c r="F41" s="6" t="s">
        <v>51</v>
      </c>
      <c r="G41" s="10">
        <v>2010</v>
      </c>
      <c r="H41" s="73">
        <v>10000</v>
      </c>
      <c r="J41" s="82" t="str">
        <f>VLOOKUP(B41,ic!A:P,5,TRUE)</f>
        <v xml:space="preserve"> Pluto XIX-89/P 19-89F</v>
      </c>
      <c r="K41" s="82" t="str">
        <f t="shared" si="0"/>
        <v>Pluto XIX-89/P 19-89F</v>
      </c>
      <c r="L41" s="87" t="s">
        <v>16979</v>
      </c>
      <c r="M41" s="88">
        <f t="shared" si="9"/>
        <v>156878</v>
      </c>
      <c r="O41" s="102" t="str">
        <f>VLOOKUP(B41,ic!A:P,7,TRUE)</f>
        <v>BRAŞOV</v>
      </c>
      <c r="P41" s="103" t="str">
        <f t="shared" si="1"/>
        <v>MS</v>
      </c>
      <c r="R41" s="105">
        <f>VLOOKUP(B41,ic!A:P,10,TRUE)</f>
        <v>2010</v>
      </c>
      <c r="S41" s="62">
        <f t="shared" si="2"/>
        <v>2010</v>
      </c>
      <c r="T41" s="101">
        <f t="shared" si="4"/>
        <v>0</v>
      </c>
      <c r="V41" s="116">
        <f>VLOOKUP(B41,ic!A:P,11,TRUE)</f>
        <v>10000</v>
      </c>
      <c r="W41" s="117">
        <f t="shared" si="3"/>
        <v>10000</v>
      </c>
      <c r="X41" s="118">
        <f t="shared" si="5"/>
        <v>0</v>
      </c>
      <c r="Y41" s="117">
        <f>VLOOKUP(M41,mmap!B:D,3,TRUE)</f>
        <v>10000</v>
      </c>
      <c r="Z41" s="118">
        <f t="shared" si="6"/>
        <v>0</v>
      </c>
    </row>
    <row r="42" spans="1:26" ht="45" x14ac:dyDescent="0.25">
      <c r="A42" s="5">
        <v>33</v>
      </c>
      <c r="B42" s="6">
        <v>160642</v>
      </c>
      <c r="C42" s="6">
        <v>217271</v>
      </c>
      <c r="D42" s="6" t="s">
        <v>52</v>
      </c>
      <c r="E42" s="8" t="s">
        <v>36</v>
      </c>
      <c r="F42" s="6" t="s">
        <v>51</v>
      </c>
      <c r="G42" s="10">
        <v>2014</v>
      </c>
      <c r="H42" s="73">
        <v>10000</v>
      </c>
      <c r="J42" s="82" t="str">
        <f>VLOOKUP(B42,ic!A:P,5,TRUE)</f>
        <v xml:space="preserve">Bobocel ( Mp - 16 J ) / 642019820058434
</v>
      </c>
      <c r="K42" s="82" t="str">
        <f t="shared" ref="K42:K73" si="10">E42</f>
        <v>Bobocel (Mp-16 J)/642019820058434</v>
      </c>
      <c r="L42" s="87" t="s">
        <v>15472</v>
      </c>
      <c r="M42" s="88">
        <f t="shared" si="9"/>
        <v>160642</v>
      </c>
      <c r="O42" s="102" t="str">
        <f>VLOOKUP(B42,ic!A:P,7,TRUE)</f>
        <v>CĂLĂRAŞI</v>
      </c>
      <c r="P42" s="103" t="str">
        <f t="shared" ref="P42:P73" si="11">F42</f>
        <v>MS</v>
      </c>
      <c r="R42" s="105">
        <f>VLOOKUP(B42,ic!A:P,10,TRUE)</f>
        <v>2014</v>
      </c>
      <c r="S42" s="62">
        <f t="shared" ref="S42:S73" si="12">G42</f>
        <v>2014</v>
      </c>
      <c r="T42" s="101">
        <f t="shared" si="4"/>
        <v>0</v>
      </c>
      <c r="V42" s="116">
        <f>VLOOKUP(B42,ic!A:P,11,TRUE)</f>
        <v>10000</v>
      </c>
      <c r="W42" s="117">
        <f t="shared" ref="W42:W73" si="13">H42</f>
        <v>10000</v>
      </c>
      <c r="X42" s="118">
        <f t="shared" si="5"/>
        <v>0</v>
      </c>
      <c r="Y42" s="117">
        <f>VLOOKUP(M42,mmap!B:D,3,TRUE)</f>
        <v>10000</v>
      </c>
      <c r="Z42" s="118">
        <f t="shared" si="6"/>
        <v>0</v>
      </c>
    </row>
    <row r="43" spans="1:26" x14ac:dyDescent="0.25">
      <c r="A43" s="5">
        <v>34</v>
      </c>
      <c r="B43" s="6">
        <v>157240</v>
      </c>
      <c r="C43" s="6">
        <v>217244</v>
      </c>
      <c r="D43" s="6" t="s">
        <v>53</v>
      </c>
      <c r="E43" s="8" t="s">
        <v>37</v>
      </c>
      <c r="F43" s="6" t="s">
        <v>51</v>
      </c>
      <c r="G43" s="10">
        <v>2010</v>
      </c>
      <c r="H43" s="72">
        <v>10000</v>
      </c>
      <c r="J43" s="82" t="str">
        <f>VLOOKUP(B43,ic!A:P,5,TRUE)</f>
        <v xml:space="preserve"> Gidran XLIII-29/G 43-29 T</v>
      </c>
      <c r="K43" s="82" t="str">
        <f t="shared" si="10"/>
        <v>Gidran XLIII-29/G 43-29 T</v>
      </c>
      <c r="L43" s="90"/>
      <c r="M43" s="91"/>
      <c r="O43" s="87" t="str">
        <f>VLOOKUP(B43,ic!A:P,7,TRUE)</f>
        <v>MUREŞ</v>
      </c>
      <c r="P43" s="101" t="str">
        <f t="shared" si="11"/>
        <v>MS</v>
      </c>
      <c r="R43" s="105">
        <f>VLOOKUP(B43,ic!A:P,10,TRUE)</f>
        <v>2010</v>
      </c>
      <c r="S43" s="62">
        <f t="shared" si="12"/>
        <v>2010</v>
      </c>
      <c r="T43" s="101">
        <f t="shared" si="4"/>
        <v>0</v>
      </c>
      <c r="V43" s="116">
        <f>VLOOKUP(B43,ic!A:P,11,TRUE)</f>
        <v>10000</v>
      </c>
      <c r="W43" s="117">
        <f t="shared" si="13"/>
        <v>10000</v>
      </c>
      <c r="X43" s="118">
        <f t="shared" si="5"/>
        <v>0</v>
      </c>
      <c r="Y43" s="117" t="e">
        <f>VLOOKUP(M43,mmap!B:D,3,TRUE)</f>
        <v>#N/A</v>
      </c>
      <c r="Z43" s="118" t="e">
        <f t="shared" si="6"/>
        <v>#N/A</v>
      </c>
    </row>
    <row r="44" spans="1:26" ht="45" x14ac:dyDescent="0.25">
      <c r="A44" s="5">
        <v>35</v>
      </c>
      <c r="B44" s="6">
        <v>164899</v>
      </c>
      <c r="C44" s="6">
        <v>217324</v>
      </c>
      <c r="D44" s="6" t="s">
        <v>54</v>
      </c>
      <c r="E44" s="8" t="s">
        <v>141</v>
      </c>
      <c r="F44" s="6" t="s">
        <v>51</v>
      </c>
      <c r="G44" s="10">
        <v>2016</v>
      </c>
      <c r="H44" s="72">
        <v>9400</v>
      </c>
      <c r="J44" s="82" t="str">
        <f>VLOOKUP(B44,ic!A:P,5,TRUE)</f>
        <v>Eros  (O / 9 I) 642019820518464</v>
      </c>
      <c r="K44" s="82" t="str">
        <f t="shared" si="10"/>
        <v>Eros (O/9I)  642019820518464</v>
      </c>
      <c r="L44" s="87" t="s">
        <v>15751</v>
      </c>
      <c r="M44" s="88">
        <v>62821</v>
      </c>
      <c r="O44" s="102" t="str">
        <f>VLOOKUP(B44,ic!A:P,7,TRUE)</f>
        <v>TIMIŞ</v>
      </c>
      <c r="P44" s="103" t="str">
        <f t="shared" si="11"/>
        <v>MS</v>
      </c>
      <c r="R44" s="105">
        <f>VLOOKUP(B44,ic!A:P,10,TRUE)</f>
        <v>2016</v>
      </c>
      <c r="S44" s="62">
        <f t="shared" si="12"/>
        <v>2016</v>
      </c>
      <c r="T44" s="101">
        <f t="shared" si="4"/>
        <v>0</v>
      </c>
      <c r="V44" s="116">
        <f>VLOOKUP(B44,ic!A:P,11,TRUE)</f>
        <v>9400</v>
      </c>
      <c r="W44" s="117">
        <f t="shared" si="13"/>
        <v>9400</v>
      </c>
      <c r="X44" s="118">
        <f t="shared" si="5"/>
        <v>0</v>
      </c>
      <c r="Y44" s="117">
        <f>VLOOKUP(M44,mmap!B:D,3,TRUE)</f>
        <v>9400</v>
      </c>
      <c r="Z44" s="118">
        <f t="shared" si="6"/>
        <v>0</v>
      </c>
    </row>
    <row r="45" spans="1:26" ht="45" x14ac:dyDescent="0.25">
      <c r="A45" s="5">
        <v>36</v>
      </c>
      <c r="B45" s="6">
        <v>164945</v>
      </c>
      <c r="C45" s="6">
        <v>217332</v>
      </c>
      <c r="D45" s="6" t="s">
        <v>41</v>
      </c>
      <c r="E45" s="8" t="s">
        <v>146</v>
      </c>
      <c r="F45" s="6" t="s">
        <v>51</v>
      </c>
      <c r="G45" s="10">
        <v>2016</v>
      </c>
      <c r="H45" s="72">
        <v>9400</v>
      </c>
      <c r="J45" s="82" t="str">
        <f>VLOOKUP(B45,ic!A:P,5,TRUE)</f>
        <v>Albinoso (It 3 / R) 642019820544953</v>
      </c>
      <c r="K45" s="82" t="str">
        <f t="shared" si="10"/>
        <v>Albinoso (It 3 / R) 642019820544953</v>
      </c>
      <c r="L45" s="87" t="s">
        <v>15350</v>
      </c>
      <c r="M45" s="88">
        <v>31931</v>
      </c>
      <c r="O45" s="102" t="str">
        <f>VLOOKUP(B45,ic!A:P,7,TRUE)</f>
        <v>BUZĂU</v>
      </c>
      <c r="P45" s="103" t="str">
        <f t="shared" si="11"/>
        <v>MS</v>
      </c>
      <c r="R45" s="105">
        <f>VLOOKUP(B45,ic!A:P,10,TRUE)</f>
        <v>2016</v>
      </c>
      <c r="S45" s="62">
        <f t="shared" si="12"/>
        <v>2016</v>
      </c>
      <c r="T45" s="101">
        <f t="shared" si="4"/>
        <v>0</v>
      </c>
      <c r="V45" s="116">
        <f>VLOOKUP(B45,ic!A:P,11,TRUE)</f>
        <v>9400</v>
      </c>
      <c r="W45" s="117">
        <f t="shared" si="13"/>
        <v>9400</v>
      </c>
      <c r="X45" s="118">
        <f t="shared" si="5"/>
        <v>0</v>
      </c>
      <c r="Y45" s="117">
        <f>VLOOKUP(M45,mmap!B:D,3,TRUE)</f>
        <v>9400</v>
      </c>
      <c r="Z45" s="118">
        <f t="shared" si="6"/>
        <v>0</v>
      </c>
    </row>
    <row r="46" spans="1:26" x14ac:dyDescent="0.25">
      <c r="A46" s="5">
        <v>37</v>
      </c>
      <c r="B46" s="6">
        <v>158026</v>
      </c>
      <c r="C46" s="6">
        <v>217248</v>
      </c>
      <c r="D46" s="6" t="s">
        <v>41</v>
      </c>
      <c r="E46" s="8" t="s">
        <v>142</v>
      </c>
      <c r="F46" s="6" t="s">
        <v>51</v>
      </c>
      <c r="G46" s="10">
        <v>2011</v>
      </c>
      <c r="H46" s="72">
        <v>9400</v>
      </c>
      <c r="J46" s="82" t="str">
        <f>VLOOKUP(B46,ic!A:P,5,TRUE)</f>
        <v xml:space="preserve"> FEDELES ( I 32/D )</v>
      </c>
      <c r="K46" s="82" t="str">
        <f t="shared" si="10"/>
        <v>FEDELES ( I 32/D )</v>
      </c>
      <c r="L46" s="87" t="s">
        <v>15811</v>
      </c>
      <c r="M46" s="88">
        <f t="shared" ref="M46:M72" si="14">B46</f>
        <v>158026</v>
      </c>
      <c r="O46" s="102" t="str">
        <f>VLOOKUP(B46,ic!A:P,7,TRUE)</f>
        <v>MUREŞ</v>
      </c>
      <c r="P46" s="103" t="str">
        <f t="shared" si="11"/>
        <v>MS</v>
      </c>
      <c r="R46" s="105">
        <f>VLOOKUP(B46,ic!A:P,10,TRUE)</f>
        <v>2011</v>
      </c>
      <c r="S46" s="62">
        <f t="shared" si="12"/>
        <v>2011</v>
      </c>
      <c r="T46" s="101">
        <f t="shared" si="4"/>
        <v>0</v>
      </c>
      <c r="V46" s="116">
        <f>VLOOKUP(B46,ic!A:P,11,TRUE)</f>
        <v>9400</v>
      </c>
      <c r="W46" s="117">
        <f t="shared" si="13"/>
        <v>9400</v>
      </c>
      <c r="X46" s="118">
        <f t="shared" si="5"/>
        <v>0</v>
      </c>
      <c r="Y46" s="117">
        <f>VLOOKUP(M46,mmap!B:D,3,TRUE)</f>
        <v>9400</v>
      </c>
      <c r="Z46" s="118">
        <f t="shared" si="6"/>
        <v>0</v>
      </c>
    </row>
    <row r="47" spans="1:26" ht="30" x14ac:dyDescent="0.25">
      <c r="A47" s="5">
        <v>38</v>
      </c>
      <c r="B47" s="6">
        <v>159471</v>
      </c>
      <c r="C47" s="6">
        <v>217253</v>
      </c>
      <c r="D47" s="6" t="s">
        <v>41</v>
      </c>
      <c r="E47" s="8" t="s">
        <v>143</v>
      </c>
      <c r="F47" s="6" t="s">
        <v>51</v>
      </c>
      <c r="G47" s="10">
        <v>2013</v>
      </c>
      <c r="H47" s="72">
        <v>9400</v>
      </c>
      <c r="J47" s="82" t="str">
        <f>VLOOKUP(B47,ic!A:P,5,TRUE)</f>
        <v>Giacomo (I42-R)/6420198220059666</v>
      </c>
      <c r="K47" s="82" t="str">
        <f t="shared" si="10"/>
        <v>Giacomo (I42-D)/642019820059666</v>
      </c>
      <c r="L47" s="87" t="s">
        <v>16000</v>
      </c>
      <c r="M47" s="88">
        <f t="shared" si="14"/>
        <v>159471</v>
      </c>
      <c r="O47" s="102" t="str">
        <f>VLOOKUP(B47,ic!A:P,7,TRUE)</f>
        <v>BUZĂU</v>
      </c>
      <c r="P47" s="103" t="str">
        <f t="shared" si="11"/>
        <v>MS</v>
      </c>
      <c r="R47" s="105">
        <f>VLOOKUP(B47,ic!A:P,10,TRUE)</f>
        <v>2013</v>
      </c>
      <c r="S47" s="62">
        <f t="shared" si="12"/>
        <v>2013</v>
      </c>
      <c r="T47" s="101">
        <f t="shared" si="4"/>
        <v>0</v>
      </c>
      <c r="V47" s="116">
        <f>VLOOKUP(B47,ic!A:P,11,TRUE)</f>
        <v>9400</v>
      </c>
      <c r="W47" s="117">
        <f t="shared" si="13"/>
        <v>9400</v>
      </c>
      <c r="X47" s="118">
        <f t="shared" si="5"/>
        <v>0</v>
      </c>
      <c r="Y47" s="117">
        <f>VLOOKUP(M47,mmap!B:D,3,TRUE)</f>
        <v>9400</v>
      </c>
      <c r="Z47" s="118">
        <f t="shared" si="6"/>
        <v>0</v>
      </c>
    </row>
    <row r="48" spans="1:26" ht="30" x14ac:dyDescent="0.25">
      <c r="A48" s="5">
        <v>39</v>
      </c>
      <c r="B48" s="6">
        <v>159505</v>
      </c>
      <c r="C48" s="6">
        <v>217252</v>
      </c>
      <c r="D48" s="6" t="s">
        <v>41</v>
      </c>
      <c r="E48" s="8" t="s">
        <v>38</v>
      </c>
      <c r="F48" s="6" t="s">
        <v>51</v>
      </c>
      <c r="G48" s="10">
        <v>2013</v>
      </c>
      <c r="H48" s="72">
        <v>9400</v>
      </c>
      <c r="J48" s="82" t="str">
        <f>VLOOKUP(B48,ic!A:P,5,TRUE)</f>
        <v>Maias (Fd-R)/642019820061335</v>
      </c>
      <c r="K48" s="82" t="str">
        <f t="shared" si="10"/>
        <v>Maias (Fd -R)/642019820061335</v>
      </c>
      <c r="L48" s="87" t="s">
        <v>16559</v>
      </c>
      <c r="M48" s="88">
        <f t="shared" si="14"/>
        <v>159505</v>
      </c>
      <c r="O48" s="102" t="str">
        <f>VLOOKUP(B48,ic!A:P,7,TRUE)</f>
        <v>BUZĂU</v>
      </c>
      <c r="P48" s="103" t="str">
        <f t="shared" si="11"/>
        <v>MS</v>
      </c>
      <c r="R48" s="105">
        <f>VLOOKUP(B48,ic!A:P,10,TRUE)</f>
        <v>2013</v>
      </c>
      <c r="S48" s="62">
        <f t="shared" si="12"/>
        <v>2013</v>
      </c>
      <c r="T48" s="101">
        <f t="shared" si="4"/>
        <v>0</v>
      </c>
      <c r="V48" s="116">
        <f>VLOOKUP(B48,ic!A:P,11,TRUE)</f>
        <v>9400</v>
      </c>
      <c r="W48" s="117">
        <f t="shared" si="13"/>
        <v>9400</v>
      </c>
      <c r="X48" s="118">
        <f t="shared" si="5"/>
        <v>0</v>
      </c>
      <c r="Y48" s="117">
        <f>VLOOKUP(M48,mmap!B:D,3,TRUE)</f>
        <v>9400</v>
      </c>
      <c r="Z48" s="118">
        <f t="shared" si="6"/>
        <v>0</v>
      </c>
    </row>
    <row r="49" spans="1:26" ht="30" x14ac:dyDescent="0.25">
      <c r="A49" s="5">
        <v>40</v>
      </c>
      <c r="B49" s="6">
        <v>156737</v>
      </c>
      <c r="C49" s="6">
        <v>217241</v>
      </c>
      <c r="D49" s="6" t="s">
        <v>41</v>
      </c>
      <c r="E49" s="8" t="s">
        <v>39</v>
      </c>
      <c r="F49" s="6" t="s">
        <v>51</v>
      </c>
      <c r="G49" s="10" t="s">
        <v>148</v>
      </c>
      <c r="H49" s="72">
        <v>9400</v>
      </c>
      <c r="J49" s="82" t="str">
        <f>VLOOKUP(B49,ic!A:P,5,TRUE)</f>
        <v xml:space="preserve"> Zepelin / Kj -10HB</v>
      </c>
      <c r="K49" s="82" t="str">
        <f t="shared" si="10"/>
        <v>Zepelin / Kj-10HB</v>
      </c>
      <c r="L49" s="87" t="s">
        <v>17332</v>
      </c>
      <c r="M49" s="88">
        <f t="shared" si="14"/>
        <v>156737</v>
      </c>
      <c r="O49" s="102" t="str">
        <f>VLOOKUP(B49,ic!A:P,7,TRUE)</f>
        <v>BISTRIŢA-NĂSĂUD</v>
      </c>
      <c r="P49" s="103" t="str">
        <f t="shared" si="11"/>
        <v>MS</v>
      </c>
      <c r="R49" s="106">
        <f>VLOOKUP(B49,ic!A:P,10,TRUE)</f>
        <v>2008</v>
      </c>
      <c r="S49" s="63" t="str">
        <f t="shared" si="12"/>
        <v>2011</v>
      </c>
      <c r="T49" s="103">
        <f t="shared" si="4"/>
        <v>-3</v>
      </c>
      <c r="V49" s="119">
        <f>VLOOKUP(B49,ic!A:P,11,TRUE)</f>
        <v>7899</v>
      </c>
      <c r="W49" s="120">
        <f t="shared" si="13"/>
        <v>9400</v>
      </c>
      <c r="X49" s="121">
        <f t="shared" si="5"/>
        <v>-1501</v>
      </c>
      <c r="Y49" s="117">
        <f>VLOOKUP(M49,mmap!B:D,3,TRUE)</f>
        <v>9400</v>
      </c>
      <c r="Z49" s="118">
        <f t="shared" si="6"/>
        <v>0</v>
      </c>
    </row>
    <row r="50" spans="1:26" x14ac:dyDescent="0.25">
      <c r="A50" s="5">
        <v>41</v>
      </c>
      <c r="B50" s="6">
        <v>157285</v>
      </c>
      <c r="C50" s="6">
        <v>992048</v>
      </c>
      <c r="D50" s="6" t="s">
        <v>62</v>
      </c>
      <c r="E50" s="8" t="s">
        <v>156</v>
      </c>
      <c r="F50" s="6" t="s">
        <v>60</v>
      </c>
      <c r="G50" s="10">
        <v>2008</v>
      </c>
      <c r="H50" s="72">
        <v>10000</v>
      </c>
      <c r="J50" s="82" t="str">
        <f>VLOOKUP(B50,ic!A:P,5,TRUE)</f>
        <v xml:space="preserve"> Furioso LXV-33/F 45-33 S</v>
      </c>
      <c r="K50" s="82" t="str">
        <f t="shared" si="10"/>
        <v>Furioso LXV - 33/F 45-33 S</v>
      </c>
      <c r="L50" s="87" t="s">
        <v>15868</v>
      </c>
      <c r="M50" s="88">
        <f t="shared" si="14"/>
        <v>157285</v>
      </c>
      <c r="O50" s="102" t="str">
        <f>VLOOKUP(B50,ic!A:P,7,TRUE)</f>
        <v>OLT</v>
      </c>
      <c r="P50" s="103" t="str">
        <f t="shared" si="11"/>
        <v>BR</v>
      </c>
      <c r="R50" s="105">
        <f>VLOOKUP(B50,ic!A:P,10,TRUE)</f>
        <v>2008</v>
      </c>
      <c r="S50" s="62">
        <f t="shared" si="12"/>
        <v>2008</v>
      </c>
      <c r="T50" s="101">
        <f t="shared" si="4"/>
        <v>0</v>
      </c>
      <c r="V50" s="116">
        <f>VLOOKUP(B50,ic!A:P,11,TRUE)</f>
        <v>10000</v>
      </c>
      <c r="W50" s="117">
        <f t="shared" si="13"/>
        <v>10000</v>
      </c>
      <c r="X50" s="118">
        <f t="shared" si="5"/>
        <v>0</v>
      </c>
      <c r="Y50" s="117">
        <f>VLOOKUP(M50,mmap!B:D,3,TRUE)</f>
        <v>10000</v>
      </c>
      <c r="Z50" s="118">
        <f t="shared" si="6"/>
        <v>0</v>
      </c>
    </row>
    <row r="51" spans="1:26" x14ac:dyDescent="0.25">
      <c r="A51" s="5">
        <v>42</v>
      </c>
      <c r="B51" s="6">
        <v>157438</v>
      </c>
      <c r="C51" s="6">
        <v>992074</v>
      </c>
      <c r="D51" s="6" t="s">
        <v>63</v>
      </c>
      <c r="E51" s="8" t="s">
        <v>55</v>
      </c>
      <c r="F51" s="6" t="s">
        <v>60</v>
      </c>
      <c r="G51" s="10" t="s">
        <v>64</v>
      </c>
      <c r="H51" s="72">
        <v>7400</v>
      </c>
      <c r="J51" s="82" t="str">
        <f>VLOOKUP(B51,ic!A:P,5,TRUE)</f>
        <v xml:space="preserve"> HROBY XXII-21/H 22-21 L</v>
      </c>
      <c r="K51" s="82" t="str">
        <f t="shared" si="10"/>
        <v>HROBY XXII-21/H 22-21L</v>
      </c>
      <c r="L51" s="87" t="s">
        <v>16154</v>
      </c>
      <c r="M51" s="88">
        <f t="shared" si="14"/>
        <v>157438</v>
      </c>
      <c r="O51" s="87" t="str">
        <f>VLOOKUP(B51,ic!A:P,7,TRUE)</f>
        <v>BRĂILA</v>
      </c>
      <c r="P51" s="101" t="str">
        <f t="shared" si="11"/>
        <v>BR</v>
      </c>
      <c r="R51" s="105">
        <f>VLOOKUP(B51,ic!A:P,10,TRUE)</f>
        <v>2004</v>
      </c>
      <c r="S51" s="62" t="str">
        <f t="shared" si="12"/>
        <v>2004</v>
      </c>
      <c r="T51" s="101">
        <f t="shared" si="4"/>
        <v>0</v>
      </c>
      <c r="V51" s="116">
        <f>VLOOKUP(B51,ic!A:P,11,TRUE)</f>
        <v>7400</v>
      </c>
      <c r="W51" s="117">
        <f t="shared" si="13"/>
        <v>7400</v>
      </c>
      <c r="X51" s="118">
        <f t="shared" si="5"/>
        <v>0</v>
      </c>
      <c r="Y51" s="117">
        <f>VLOOKUP(M51,mmap!B:D,3,TRUE)</f>
        <v>7400</v>
      </c>
      <c r="Z51" s="118">
        <f t="shared" si="6"/>
        <v>0</v>
      </c>
    </row>
    <row r="52" spans="1:26" ht="30" x14ac:dyDescent="0.25">
      <c r="A52" s="5">
        <v>43</v>
      </c>
      <c r="B52" s="6">
        <v>156832</v>
      </c>
      <c r="C52" s="6">
        <v>992022</v>
      </c>
      <c r="D52" s="6" t="s">
        <v>40</v>
      </c>
      <c r="E52" s="8" t="s">
        <v>144</v>
      </c>
      <c r="F52" s="6" t="s">
        <v>60</v>
      </c>
      <c r="G52" s="10" t="s">
        <v>65</v>
      </c>
      <c r="H52" s="72">
        <v>10000</v>
      </c>
      <c r="J52" s="82" t="str">
        <f>VLOOKUP(B52,ic!A:P,5,TRUE)</f>
        <v xml:space="preserve"> Neapolitano XXIX - 83 / N 29 - 83F</v>
      </c>
      <c r="K52" s="82" t="str">
        <f t="shared" si="10"/>
        <v xml:space="preserve"> Neapolitano XXIX - 83 / N 29 - 83F</v>
      </c>
      <c r="L52" s="87" t="s">
        <v>16629</v>
      </c>
      <c r="M52" s="88">
        <f t="shared" si="14"/>
        <v>156832</v>
      </c>
      <c r="O52" s="102" t="str">
        <f>VLOOKUP(B52,ic!A:P,7,TRUE)</f>
        <v>BRAŞOV</v>
      </c>
      <c r="P52" s="103" t="str">
        <f t="shared" si="11"/>
        <v>BR</v>
      </c>
      <c r="R52" s="105">
        <f>VLOOKUP(B52,ic!A:P,10,TRUE)</f>
        <v>2007</v>
      </c>
      <c r="S52" s="62" t="str">
        <f t="shared" si="12"/>
        <v>2007</v>
      </c>
      <c r="T52" s="101">
        <f t="shared" si="4"/>
        <v>0</v>
      </c>
      <c r="V52" s="116">
        <f>VLOOKUP(B52,ic!A:P,11,TRUE)</f>
        <v>10000</v>
      </c>
      <c r="W52" s="117">
        <f t="shared" si="13"/>
        <v>10000</v>
      </c>
      <c r="X52" s="118">
        <f t="shared" si="5"/>
        <v>0</v>
      </c>
      <c r="Y52" s="117">
        <f>VLOOKUP(M52,mmap!B:D,3,TRUE)</f>
        <v>10000</v>
      </c>
      <c r="Z52" s="118">
        <f t="shared" si="6"/>
        <v>0</v>
      </c>
    </row>
    <row r="53" spans="1:26" x14ac:dyDescent="0.25">
      <c r="A53" s="5">
        <v>44</v>
      </c>
      <c r="B53" s="6">
        <v>159236</v>
      </c>
      <c r="C53" s="6">
        <v>992078</v>
      </c>
      <c r="D53" s="6" t="s">
        <v>42</v>
      </c>
      <c r="E53" s="8" t="s">
        <v>56</v>
      </c>
      <c r="F53" s="6" t="s">
        <v>60</v>
      </c>
      <c r="G53" s="10" t="s">
        <v>66</v>
      </c>
      <c r="H53" s="72">
        <v>10800</v>
      </c>
      <c r="J53" s="82" t="str">
        <f>VLOOKUP(B53,ic!A:P,5,TRUE)</f>
        <v>Matineu (30 C/Tz)</v>
      </c>
      <c r="K53" s="82" t="str">
        <f t="shared" si="10"/>
        <v>Matineu (30 C/Tz)</v>
      </c>
      <c r="L53" s="87" t="s">
        <v>16565</v>
      </c>
      <c r="M53" s="88">
        <f t="shared" si="14"/>
        <v>159236</v>
      </c>
      <c r="O53" s="102" t="str">
        <f>VLOOKUP(B53,ic!A:P,7,TRUE)</f>
        <v>BUZĂU</v>
      </c>
      <c r="P53" s="103" t="str">
        <f t="shared" si="11"/>
        <v>BR</v>
      </c>
      <c r="R53" s="105">
        <f>VLOOKUP(B53,ic!A:P,10,TRUE)</f>
        <v>2012</v>
      </c>
      <c r="S53" s="62" t="str">
        <f t="shared" si="12"/>
        <v>2012</v>
      </c>
      <c r="T53" s="101">
        <f t="shared" si="4"/>
        <v>0</v>
      </c>
      <c r="V53" s="116">
        <f>VLOOKUP(B53,ic!A:P,11,TRUE)</f>
        <v>10800</v>
      </c>
      <c r="W53" s="117">
        <f t="shared" si="13"/>
        <v>10800</v>
      </c>
      <c r="X53" s="118">
        <f t="shared" si="5"/>
        <v>0</v>
      </c>
      <c r="Y53" s="117">
        <f>VLOOKUP(M53,mmap!B:D,3,TRUE)</f>
        <v>10800</v>
      </c>
      <c r="Z53" s="118">
        <f t="shared" si="6"/>
        <v>0</v>
      </c>
    </row>
    <row r="54" spans="1:26" ht="30" x14ac:dyDescent="0.25">
      <c r="A54" s="5">
        <v>45</v>
      </c>
      <c r="B54" s="6">
        <v>157197</v>
      </c>
      <c r="C54" s="6">
        <v>17350</v>
      </c>
      <c r="D54" s="6" t="s">
        <v>67</v>
      </c>
      <c r="E54" s="8" t="s">
        <v>145</v>
      </c>
      <c r="F54" s="6" t="s">
        <v>61</v>
      </c>
      <c r="G54" s="10" t="s">
        <v>68</v>
      </c>
      <c r="H54" s="72">
        <v>10000</v>
      </c>
      <c r="J54" s="82" t="str">
        <f>VLOOKUP(B54,ic!A:P,5,TRUE)</f>
        <v xml:space="preserve"> Ibn Galal II-10/I 2-10 M</v>
      </c>
      <c r="K54" s="82" t="str">
        <f t="shared" si="10"/>
        <v xml:space="preserve"> Ibn Galal II-10/I 2-10 M</v>
      </c>
      <c r="L54" s="87" t="s">
        <v>16204</v>
      </c>
      <c r="M54" s="88">
        <f t="shared" si="14"/>
        <v>157197</v>
      </c>
      <c r="O54" s="102" t="str">
        <f>VLOOKUP(B54,ic!A:P,7,TRUE)</f>
        <v>CONSTANŢA</v>
      </c>
      <c r="P54" s="103" t="str">
        <f t="shared" si="11"/>
        <v>GL</v>
      </c>
      <c r="R54" s="105">
        <f>VLOOKUP(B54,ic!A:P,10,TRUE)</f>
        <v>2008</v>
      </c>
      <c r="S54" s="62" t="str">
        <f t="shared" si="12"/>
        <v>2008</v>
      </c>
      <c r="T54" s="101">
        <f t="shared" si="4"/>
        <v>0</v>
      </c>
      <c r="V54" s="116">
        <f>VLOOKUP(B54,ic!A:P,11,TRUE)</f>
        <v>10000</v>
      </c>
      <c r="W54" s="117">
        <f t="shared" si="13"/>
        <v>10000</v>
      </c>
      <c r="X54" s="118">
        <f t="shared" si="5"/>
        <v>0</v>
      </c>
      <c r="Y54" s="117">
        <f>VLOOKUP(M54,mmap!B:D,3,TRUE)</f>
        <v>10000</v>
      </c>
      <c r="Z54" s="118">
        <f t="shared" si="6"/>
        <v>0</v>
      </c>
    </row>
    <row r="55" spans="1:26" ht="30" x14ac:dyDescent="0.25">
      <c r="A55" s="5">
        <v>46</v>
      </c>
      <c r="B55" s="6">
        <v>159180</v>
      </c>
      <c r="C55" s="6">
        <v>17351</v>
      </c>
      <c r="D55" s="6" t="s">
        <v>67</v>
      </c>
      <c r="E55" s="8" t="s">
        <v>57</v>
      </c>
      <c r="F55" s="6" t="s">
        <v>61</v>
      </c>
      <c r="G55" s="10" t="s">
        <v>66</v>
      </c>
      <c r="H55" s="72">
        <v>10000</v>
      </c>
      <c r="J55" s="82" t="str">
        <f>VLOOKUP(B55,ic!A:P,5,TRUE)</f>
        <v>Pasqual/Ibn Galal II-50 (50M/IG 2)</v>
      </c>
      <c r="K55" s="82" t="str">
        <f t="shared" si="10"/>
        <v>Pasqual/Ibn Galal II-50 (50M/IG2)</v>
      </c>
      <c r="L55" s="87" t="s">
        <v>16928</v>
      </c>
      <c r="M55" s="88">
        <f t="shared" si="14"/>
        <v>159180</v>
      </c>
      <c r="O55" s="102" t="str">
        <f>VLOOKUP(B55,ic!A:P,7,TRUE)</f>
        <v>CONSTANŢA</v>
      </c>
      <c r="P55" s="103" t="str">
        <f t="shared" si="11"/>
        <v>GL</v>
      </c>
      <c r="R55" s="105">
        <f>VLOOKUP(B55,ic!A:P,10,TRUE)</f>
        <v>2012</v>
      </c>
      <c r="S55" s="62" t="str">
        <f t="shared" si="12"/>
        <v>2012</v>
      </c>
      <c r="T55" s="101">
        <f t="shared" si="4"/>
        <v>0</v>
      </c>
      <c r="V55" s="116">
        <f>VLOOKUP(B55,ic!A:P,11,TRUE)</f>
        <v>10000</v>
      </c>
      <c r="W55" s="117">
        <f t="shared" si="13"/>
        <v>10000</v>
      </c>
      <c r="X55" s="118">
        <f t="shared" si="5"/>
        <v>0</v>
      </c>
      <c r="Y55" s="117">
        <f>VLOOKUP(M55,mmap!B:D,3,TRUE)</f>
        <v>10000</v>
      </c>
      <c r="Z55" s="118">
        <f t="shared" si="6"/>
        <v>0</v>
      </c>
    </row>
    <row r="56" spans="1:26" ht="30" x14ac:dyDescent="0.25">
      <c r="A56" s="5">
        <v>47</v>
      </c>
      <c r="B56" s="6">
        <v>157212</v>
      </c>
      <c r="C56" s="6">
        <v>17353</v>
      </c>
      <c r="D56" s="6" t="s">
        <v>67</v>
      </c>
      <c r="E56" s="8" t="s">
        <v>58</v>
      </c>
      <c r="F56" s="6" t="s">
        <v>61</v>
      </c>
      <c r="G56" s="10" t="s">
        <v>69</v>
      </c>
      <c r="H56" s="72">
        <v>10000</v>
      </c>
      <c r="J56" s="82" t="str">
        <f>VLOOKUP(B56,ic!A:P,5,TRUE)</f>
        <v xml:space="preserve"> Syglavy Bagdady XVIII-2/SB 18-2M</v>
      </c>
      <c r="K56" s="82" t="str">
        <f t="shared" si="10"/>
        <v>Syglavy Bagdady XVIII-2 / SB 18-2M</v>
      </c>
      <c r="L56" s="87" t="s">
        <v>17112</v>
      </c>
      <c r="M56" s="88">
        <f t="shared" si="14"/>
        <v>157212</v>
      </c>
      <c r="O56" s="102" t="str">
        <f>VLOOKUP(B56,ic!A:P,7,TRUE)</f>
        <v>CONSTANŢA</v>
      </c>
      <c r="P56" s="103" t="str">
        <f t="shared" si="11"/>
        <v>GL</v>
      </c>
      <c r="R56" s="105">
        <f>VLOOKUP(B56,ic!A:P,10,TRUE)</f>
        <v>2010</v>
      </c>
      <c r="S56" s="62" t="str">
        <f t="shared" si="12"/>
        <v>2010</v>
      </c>
      <c r="T56" s="101">
        <f t="shared" si="4"/>
        <v>0</v>
      </c>
      <c r="V56" s="116">
        <f>VLOOKUP(B56,ic!A:P,11,TRUE)</f>
        <v>10000</v>
      </c>
      <c r="W56" s="117">
        <f t="shared" si="13"/>
        <v>10000</v>
      </c>
      <c r="X56" s="118">
        <f t="shared" si="5"/>
        <v>0</v>
      </c>
      <c r="Y56" s="117">
        <f>VLOOKUP(M56,mmap!B:D,3,TRUE)</f>
        <v>10000</v>
      </c>
      <c r="Z56" s="118">
        <f t="shared" si="6"/>
        <v>0</v>
      </c>
    </row>
    <row r="57" spans="1:26" ht="30" x14ac:dyDescent="0.25">
      <c r="A57" s="5">
        <v>48</v>
      </c>
      <c r="B57" s="6">
        <v>164682</v>
      </c>
      <c r="C57" s="6">
        <v>17339</v>
      </c>
      <c r="D57" s="6" t="s">
        <v>41</v>
      </c>
      <c r="E57" s="8" t="s">
        <v>157</v>
      </c>
      <c r="F57" s="6" t="s">
        <v>61</v>
      </c>
      <c r="G57" s="10" t="s">
        <v>70</v>
      </c>
      <c r="H57" s="72">
        <v>9400</v>
      </c>
      <c r="J57" s="82" t="str">
        <f>VLOOKUP(B57,ic!A:P,5,TRUE)</f>
        <v>Gaspar (P 10 / HB) 642019820600921</v>
      </c>
      <c r="K57" s="82" t="str">
        <f t="shared" si="10"/>
        <v>Gaspar (P 10 / HB) 642019820600921</v>
      </c>
      <c r="L57" s="87" t="s">
        <v>15959</v>
      </c>
      <c r="M57" s="88">
        <v>5495</v>
      </c>
      <c r="O57" s="102" t="str">
        <f>VLOOKUP(B57,ic!A:P,7,TRUE)</f>
        <v>BISTRIŢA-NĂSĂUD</v>
      </c>
      <c r="P57" s="103" t="str">
        <f t="shared" si="11"/>
        <v>GL</v>
      </c>
      <c r="R57" s="105">
        <f>VLOOKUP(B57,ic!A:P,10,TRUE)</f>
        <v>2015</v>
      </c>
      <c r="S57" s="62" t="str">
        <f t="shared" si="12"/>
        <v>2015</v>
      </c>
      <c r="T57" s="101">
        <f t="shared" si="4"/>
        <v>0</v>
      </c>
      <c r="V57" s="116">
        <f>VLOOKUP(B57,ic!A:P,11,TRUE)</f>
        <v>9400</v>
      </c>
      <c r="W57" s="117">
        <f t="shared" si="13"/>
        <v>9400</v>
      </c>
      <c r="X57" s="118">
        <f t="shared" si="5"/>
        <v>0</v>
      </c>
      <c r="Y57" s="117">
        <f>VLOOKUP(M57,mmap!B:D,3,TRUE)</f>
        <v>9400</v>
      </c>
      <c r="Z57" s="118">
        <f t="shared" si="6"/>
        <v>0</v>
      </c>
    </row>
    <row r="58" spans="1:26" ht="30" x14ac:dyDescent="0.25">
      <c r="A58" s="5">
        <v>49</v>
      </c>
      <c r="B58" s="6">
        <v>156731</v>
      </c>
      <c r="C58" s="6">
        <v>17337</v>
      </c>
      <c r="D58" s="6" t="s">
        <v>40</v>
      </c>
      <c r="E58" s="8" t="s">
        <v>59</v>
      </c>
      <c r="F58" s="6" t="s">
        <v>61</v>
      </c>
      <c r="G58" s="10" t="s">
        <v>65</v>
      </c>
      <c r="H58" s="72">
        <v>10800</v>
      </c>
      <c r="J58" s="82" t="str">
        <f>VLOOKUP(B58,ic!A:P,5,TRUE)</f>
        <v xml:space="preserve"> Maestoso XLVII-11/M 47-11HB</v>
      </c>
      <c r="K58" s="82" t="str">
        <f t="shared" si="10"/>
        <v>Maestoso XLVII-11/M 47 11HB</v>
      </c>
      <c r="L58" s="87" t="s">
        <v>16529</v>
      </c>
      <c r="M58" s="88">
        <f t="shared" si="14"/>
        <v>156731</v>
      </c>
      <c r="O58" s="102" t="str">
        <f>VLOOKUP(B58,ic!A:P,7,TRUE)</f>
        <v>BISTRIŢA-NĂSĂUD</v>
      </c>
      <c r="P58" s="103" t="str">
        <f t="shared" si="11"/>
        <v>GL</v>
      </c>
      <c r="R58" s="105">
        <f>VLOOKUP(B58,ic!A:P,10,TRUE)</f>
        <v>2007</v>
      </c>
      <c r="S58" s="62" t="str">
        <f t="shared" si="12"/>
        <v>2007</v>
      </c>
      <c r="T58" s="101">
        <f t="shared" si="4"/>
        <v>0</v>
      </c>
      <c r="V58" s="116">
        <f>VLOOKUP(B58,ic!A:P,11,TRUE)</f>
        <v>10800</v>
      </c>
      <c r="W58" s="117">
        <f t="shared" si="13"/>
        <v>10800</v>
      </c>
      <c r="X58" s="118">
        <f t="shared" si="5"/>
        <v>0</v>
      </c>
      <c r="Y58" s="117">
        <f>VLOOKUP(M58,mmap!B:D,3,TRUE)</f>
        <v>10800</v>
      </c>
      <c r="Z58" s="118">
        <f t="shared" si="6"/>
        <v>0</v>
      </c>
    </row>
    <row r="59" spans="1:26" ht="30" x14ac:dyDescent="0.25">
      <c r="A59" s="5">
        <v>50</v>
      </c>
      <c r="B59" s="6">
        <v>159250</v>
      </c>
      <c r="C59" s="6">
        <v>5214</v>
      </c>
      <c r="D59" s="6" t="s">
        <v>40</v>
      </c>
      <c r="E59" s="8" t="s">
        <v>71</v>
      </c>
      <c r="F59" s="6" t="s">
        <v>75</v>
      </c>
      <c r="G59" s="10">
        <v>2012</v>
      </c>
      <c r="H59" s="72">
        <v>10000</v>
      </c>
      <c r="J59" s="82" t="str">
        <f>VLOOKUP(B59,ic!A:P,5,TRUE)</f>
        <v>Maestoso XLIX-33 (M 49/33 F)</v>
      </c>
      <c r="K59" s="82" t="str">
        <f t="shared" si="10"/>
        <v>Maestoso XLIX-33 ( M 49/33 F)</v>
      </c>
      <c r="L59" s="87" t="s">
        <v>16514</v>
      </c>
      <c r="M59" s="88">
        <v>289</v>
      </c>
      <c r="O59" s="102" t="str">
        <f>VLOOKUP(B59,ic!A:P,7,TRUE)</f>
        <v>BRAŞOV</v>
      </c>
      <c r="P59" s="103" t="str">
        <f t="shared" si="11"/>
        <v>AR</v>
      </c>
      <c r="R59" s="105">
        <f>VLOOKUP(B59,ic!A:P,10,TRUE)</f>
        <v>2012</v>
      </c>
      <c r="S59" s="62">
        <f t="shared" si="12"/>
        <v>2012</v>
      </c>
      <c r="T59" s="101">
        <f t="shared" si="4"/>
        <v>0</v>
      </c>
      <c r="V59" s="116">
        <f>VLOOKUP(B59,ic!A:P,11,TRUE)</f>
        <v>10000</v>
      </c>
      <c r="W59" s="117">
        <f t="shared" si="13"/>
        <v>10000</v>
      </c>
      <c r="X59" s="118">
        <f t="shared" si="5"/>
        <v>0</v>
      </c>
      <c r="Y59" s="117">
        <f>VLOOKUP(M59,mmap!B:D,3,TRUE)</f>
        <v>10000</v>
      </c>
      <c r="Z59" s="118">
        <f t="shared" si="6"/>
        <v>0</v>
      </c>
    </row>
    <row r="60" spans="1:26" ht="30" x14ac:dyDescent="0.25">
      <c r="A60" s="5">
        <v>51</v>
      </c>
      <c r="B60" s="6">
        <v>156673</v>
      </c>
      <c r="C60" s="6">
        <v>5149</v>
      </c>
      <c r="D60" s="6" t="s">
        <v>40</v>
      </c>
      <c r="E60" s="8" t="s">
        <v>72</v>
      </c>
      <c r="F60" s="6" t="s">
        <v>75</v>
      </c>
      <c r="G60" s="10">
        <v>2008</v>
      </c>
      <c r="H60" s="72">
        <v>10000</v>
      </c>
      <c r="J60" s="82" t="str">
        <f>VLOOKUP(B60,ic!A:P,5,TRUE)</f>
        <v xml:space="preserve"> Siglavy Capriola XXII - 18 / SC 22-18 F</v>
      </c>
      <c r="K60" s="82" t="str">
        <f t="shared" si="10"/>
        <v>Siglavy Capriola XXII - 18 / SC 22-18 F</v>
      </c>
      <c r="L60" s="87" t="s">
        <v>17159</v>
      </c>
      <c r="M60" s="88">
        <f t="shared" si="14"/>
        <v>156673</v>
      </c>
      <c r="O60" s="87" t="str">
        <f>VLOOKUP(B60,ic!A:P,7,TRUE)</f>
        <v>ARAD</v>
      </c>
      <c r="P60" s="101" t="str">
        <f t="shared" si="11"/>
        <v>AR</v>
      </c>
      <c r="R60" s="105">
        <f>VLOOKUP(B60,ic!A:P,10,TRUE)</f>
        <v>2008</v>
      </c>
      <c r="S60" s="62">
        <f t="shared" si="12"/>
        <v>2008</v>
      </c>
      <c r="T60" s="101">
        <f t="shared" si="4"/>
        <v>0</v>
      </c>
      <c r="V60" s="116">
        <f>VLOOKUP(B60,ic!A:P,11,TRUE)</f>
        <v>10000</v>
      </c>
      <c r="W60" s="117">
        <f t="shared" si="13"/>
        <v>10000</v>
      </c>
      <c r="X60" s="118">
        <f t="shared" si="5"/>
        <v>0</v>
      </c>
      <c r="Y60" s="117">
        <f>VLOOKUP(M60,mmap!B:D,3,TRUE)</f>
        <v>10000</v>
      </c>
      <c r="Z60" s="118">
        <f t="shared" si="6"/>
        <v>0</v>
      </c>
    </row>
    <row r="61" spans="1:26" ht="30" x14ac:dyDescent="0.25">
      <c r="A61" s="5">
        <v>52</v>
      </c>
      <c r="B61" s="6" t="s">
        <v>45</v>
      </c>
      <c r="C61" s="6">
        <v>5191</v>
      </c>
      <c r="D61" s="6" t="s">
        <v>40</v>
      </c>
      <c r="E61" s="8" t="s">
        <v>73</v>
      </c>
      <c r="F61" s="6" t="s">
        <v>75</v>
      </c>
      <c r="G61" s="10" t="s">
        <v>149</v>
      </c>
      <c r="H61" s="72">
        <v>10800</v>
      </c>
      <c r="J61" s="82" t="e">
        <f>VLOOKUP(B61,ic!A:P,5,TRUE)</f>
        <v>#N/A</v>
      </c>
      <c r="K61" s="82" t="str">
        <f t="shared" si="10"/>
        <v>Conversano XXXV-18 ( C 35 / 18 F )</v>
      </c>
      <c r="L61" s="87" t="s">
        <v>15593</v>
      </c>
      <c r="M61" s="88">
        <v>51911</v>
      </c>
      <c r="O61" s="87" t="e">
        <f>VLOOKUP(B61,ic!A:P,7,TRUE)</f>
        <v>#N/A</v>
      </c>
      <c r="P61" s="101" t="str">
        <f t="shared" si="11"/>
        <v>AR</v>
      </c>
      <c r="R61" s="105" t="e">
        <f>VLOOKUP(B61,ic!A:P,10,TRUE)</f>
        <v>#N/A</v>
      </c>
      <c r="S61" s="62" t="str">
        <f t="shared" si="12"/>
        <v>2013</v>
      </c>
      <c r="T61" s="101" t="e">
        <f t="shared" si="4"/>
        <v>#N/A</v>
      </c>
      <c r="V61" s="116" t="e">
        <f>VLOOKUP(B61,ic!A:P,11,TRUE)</f>
        <v>#N/A</v>
      </c>
      <c r="W61" s="117">
        <f t="shared" si="13"/>
        <v>10800</v>
      </c>
      <c r="X61" s="118" t="e">
        <f t="shared" si="5"/>
        <v>#N/A</v>
      </c>
      <c r="Y61" s="117">
        <f>VLOOKUP(M61,mmap!B:D,3,TRUE)</f>
        <v>10800</v>
      </c>
      <c r="Z61" s="118">
        <f t="shared" si="6"/>
        <v>0</v>
      </c>
    </row>
    <row r="62" spans="1:26" x14ac:dyDescent="0.25">
      <c r="A62" s="5">
        <v>53</v>
      </c>
      <c r="B62" s="6">
        <v>156668</v>
      </c>
      <c r="C62" s="6">
        <v>5142</v>
      </c>
      <c r="D62" s="6" t="s">
        <v>41</v>
      </c>
      <c r="E62" s="8" t="s">
        <v>74</v>
      </c>
      <c r="F62" s="6" t="s">
        <v>75</v>
      </c>
      <c r="G62" s="10">
        <v>2008</v>
      </c>
      <c r="H62" s="72">
        <v>9400</v>
      </c>
      <c r="J62" s="82" t="str">
        <f>VLOOKUP(B62,ic!A:P,5,TRUE)</f>
        <v xml:space="preserve"> Iatac / Jp - 54</v>
      </c>
      <c r="K62" s="82" t="str">
        <f t="shared" si="10"/>
        <v>Iatac / Jp - 54</v>
      </c>
      <c r="L62" s="87" t="s">
        <v>16201</v>
      </c>
      <c r="M62" s="88">
        <f t="shared" si="14"/>
        <v>156668</v>
      </c>
      <c r="O62" s="87" t="str">
        <f>VLOOKUP(B62,ic!A:P,7,TRUE)</f>
        <v>ARAD</v>
      </c>
      <c r="P62" s="101" t="str">
        <f t="shared" si="11"/>
        <v>AR</v>
      </c>
      <c r="R62" s="105">
        <f>VLOOKUP(B62,ic!A:P,10,TRUE)</f>
        <v>2008</v>
      </c>
      <c r="S62" s="62">
        <f t="shared" si="12"/>
        <v>2008</v>
      </c>
      <c r="T62" s="101">
        <f t="shared" si="4"/>
        <v>0</v>
      </c>
      <c r="V62" s="116">
        <f>VLOOKUP(B62,ic!A:P,11,TRUE)</f>
        <v>9400</v>
      </c>
      <c r="W62" s="117">
        <f t="shared" si="13"/>
        <v>9400</v>
      </c>
      <c r="X62" s="118">
        <f t="shared" si="5"/>
        <v>0</v>
      </c>
      <c r="Y62" s="117">
        <f>VLOOKUP(M62,mmap!B:D,3,TRUE)</f>
        <v>9400</v>
      </c>
      <c r="Z62" s="118">
        <f t="shared" si="6"/>
        <v>0</v>
      </c>
    </row>
    <row r="63" spans="1:26" ht="30" x14ac:dyDescent="0.25">
      <c r="A63" s="5">
        <v>54</v>
      </c>
      <c r="B63" s="6" t="s">
        <v>45</v>
      </c>
      <c r="C63" s="6">
        <v>5193</v>
      </c>
      <c r="D63" s="6" t="s">
        <v>40</v>
      </c>
      <c r="E63" s="8" t="s">
        <v>150</v>
      </c>
      <c r="F63" s="6" t="s">
        <v>75</v>
      </c>
      <c r="G63" s="10" t="s">
        <v>149</v>
      </c>
      <c r="H63" s="72">
        <v>10000</v>
      </c>
      <c r="J63" s="82" t="e">
        <f>VLOOKUP(B63,ic!A:P,5,TRUE)</f>
        <v>#N/A</v>
      </c>
      <c r="K63" s="82" t="str">
        <f t="shared" si="10"/>
        <v>SIGLAVY CAPRIOLA XVII-65/ SC 17-65F</v>
      </c>
      <c r="L63" s="87" t="s">
        <v>17140</v>
      </c>
      <c r="M63" s="88">
        <v>51931</v>
      </c>
      <c r="O63" s="87" t="e">
        <f>VLOOKUP(B63,ic!A:P,7,TRUE)</f>
        <v>#N/A</v>
      </c>
      <c r="P63" s="101" t="str">
        <f t="shared" si="11"/>
        <v>AR</v>
      </c>
      <c r="R63" s="105" t="e">
        <f>VLOOKUP(B63,ic!A:P,10,TRUE)</f>
        <v>#N/A</v>
      </c>
      <c r="S63" s="62" t="str">
        <f t="shared" si="12"/>
        <v>2013</v>
      </c>
      <c r="T63" s="101" t="e">
        <f t="shared" si="4"/>
        <v>#N/A</v>
      </c>
      <c r="V63" s="116" t="e">
        <f>VLOOKUP(B63,ic!A:P,11,TRUE)</f>
        <v>#N/A</v>
      </c>
      <c r="W63" s="117">
        <f t="shared" si="13"/>
        <v>10000</v>
      </c>
      <c r="X63" s="118" t="e">
        <f t="shared" si="5"/>
        <v>#N/A</v>
      </c>
      <c r="Y63" s="117">
        <f>VLOOKUP(M63,mmap!B:D,3,TRUE)</f>
        <v>10000</v>
      </c>
      <c r="Z63" s="118">
        <f t="shared" si="6"/>
        <v>0</v>
      </c>
    </row>
    <row r="64" spans="1:26" x14ac:dyDescent="0.25">
      <c r="A64" s="5">
        <v>55</v>
      </c>
      <c r="B64" s="6">
        <v>157701</v>
      </c>
      <c r="C64" s="6">
        <v>98</v>
      </c>
      <c r="D64" s="6" t="s">
        <v>42</v>
      </c>
      <c r="E64" s="8" t="s">
        <v>76</v>
      </c>
      <c r="F64" s="6" t="s">
        <v>77</v>
      </c>
      <c r="G64" s="10">
        <v>2011</v>
      </c>
      <c r="H64" s="72">
        <v>10000</v>
      </c>
      <c r="J64" s="82" t="str">
        <f>VLOOKUP(B64,ic!A:P,5,TRUE)</f>
        <v xml:space="preserve"> PISC (17 C/O )</v>
      </c>
      <c r="K64" s="82" t="str">
        <f t="shared" si="10"/>
        <v>PISC (17C/O)</v>
      </c>
      <c r="L64" s="87" t="s">
        <v>16967</v>
      </c>
      <c r="M64" s="88">
        <f t="shared" si="14"/>
        <v>157701</v>
      </c>
      <c r="O64" s="87" t="str">
        <f>VLOOKUP(B64,ic!A:P,7,TRUE)</f>
        <v>NEAMŢ</v>
      </c>
      <c r="P64" s="101" t="str">
        <f t="shared" si="11"/>
        <v>NT</v>
      </c>
      <c r="R64" s="105">
        <f>VLOOKUP(B64,ic!A:P,10,TRUE)</f>
        <v>2011</v>
      </c>
      <c r="S64" s="62">
        <f t="shared" si="12"/>
        <v>2011</v>
      </c>
      <c r="T64" s="101">
        <f t="shared" si="4"/>
        <v>0</v>
      </c>
      <c r="V64" s="116">
        <f>VLOOKUP(B64,ic!A:P,11,TRUE)</f>
        <v>10000</v>
      </c>
      <c r="W64" s="117">
        <f t="shared" si="13"/>
        <v>10000</v>
      </c>
      <c r="X64" s="118">
        <f t="shared" si="5"/>
        <v>0</v>
      </c>
      <c r="Y64" s="122">
        <f>VLOOKUP(M64,mmap!B:D,3,TRUE)</f>
        <v>10200</v>
      </c>
      <c r="Z64" s="123">
        <f t="shared" si="6"/>
        <v>200</v>
      </c>
    </row>
    <row r="65" spans="1:26" ht="30" x14ac:dyDescent="0.25">
      <c r="A65" s="5">
        <v>56</v>
      </c>
      <c r="B65" s="6">
        <v>157398</v>
      </c>
      <c r="C65" s="6">
        <v>41</v>
      </c>
      <c r="D65" s="6" t="s">
        <v>40</v>
      </c>
      <c r="E65" s="8" t="s">
        <v>158</v>
      </c>
      <c r="F65" s="6" t="s">
        <v>77</v>
      </c>
      <c r="G65" s="10">
        <v>2005</v>
      </c>
      <c r="H65" s="72">
        <v>7215</v>
      </c>
      <c r="J65" s="82" t="str">
        <f>VLOOKUP(B65,ic!A:P,5,TRUE)</f>
        <v xml:space="preserve"> NAPOLITANO XXVIII-29/000663FOA5</v>
      </c>
      <c r="K65" s="82" t="str">
        <f t="shared" si="10"/>
        <v>NAPOLITANO XXVIII-29/000663FOA5</v>
      </c>
      <c r="L65" s="87" t="s">
        <v>16642</v>
      </c>
      <c r="M65" s="88">
        <f t="shared" si="14"/>
        <v>157398</v>
      </c>
      <c r="O65" s="87" t="str">
        <f>VLOOKUP(B65,ic!A:P,7,TRUE)</f>
        <v>NEAMŢ</v>
      </c>
      <c r="P65" s="101" t="str">
        <f t="shared" si="11"/>
        <v>NT</v>
      </c>
      <c r="R65" s="105">
        <f>VLOOKUP(B65,ic!A:P,10,TRUE)</f>
        <v>2005</v>
      </c>
      <c r="S65" s="62">
        <f t="shared" si="12"/>
        <v>2005</v>
      </c>
      <c r="T65" s="101">
        <f t="shared" si="4"/>
        <v>0</v>
      </c>
      <c r="V65" s="116">
        <f>VLOOKUP(B65,ic!A:P,11,TRUE)</f>
        <v>7215</v>
      </c>
      <c r="W65" s="117">
        <f t="shared" si="13"/>
        <v>7215</v>
      </c>
      <c r="X65" s="118">
        <f t="shared" si="5"/>
        <v>0</v>
      </c>
      <c r="Y65" s="117">
        <f>VLOOKUP(M65,mmap!B:D,3,TRUE)</f>
        <v>7215</v>
      </c>
      <c r="Z65" s="118">
        <f t="shared" si="6"/>
        <v>0</v>
      </c>
    </row>
    <row r="66" spans="1:26" ht="30" x14ac:dyDescent="0.25">
      <c r="A66" s="5">
        <v>57</v>
      </c>
      <c r="B66" s="6">
        <v>164850</v>
      </c>
      <c r="C66" s="6">
        <v>131</v>
      </c>
      <c r="D66" s="6" t="s">
        <v>41</v>
      </c>
      <c r="E66" s="8" t="s">
        <v>159</v>
      </c>
      <c r="F66" s="6" t="s">
        <v>77</v>
      </c>
      <c r="G66" s="10">
        <v>2016</v>
      </c>
      <c r="H66" s="72">
        <v>9400</v>
      </c>
      <c r="J66" s="82" t="str">
        <f>VLOOKUP(B66,ic!A:P,5,TRUE)</f>
        <v>Istratoiu (Us 47 / R) 642019820544366</v>
      </c>
      <c r="K66" s="82" t="str">
        <f t="shared" si="10"/>
        <v xml:space="preserve"> Istratoiu (Us 47 / R) 642019820544366</v>
      </c>
      <c r="L66" s="87" t="s">
        <v>15369</v>
      </c>
      <c r="M66" s="88">
        <v>3182</v>
      </c>
      <c r="O66" s="102" t="str">
        <f>VLOOKUP(B66,ic!A:P,7,TRUE)</f>
        <v>BUZĂU</v>
      </c>
      <c r="P66" s="103" t="str">
        <f t="shared" si="11"/>
        <v>NT</v>
      </c>
      <c r="R66" s="105">
        <f>VLOOKUP(B66,ic!A:P,10,TRUE)</f>
        <v>2016</v>
      </c>
      <c r="S66" s="62">
        <f t="shared" si="12"/>
        <v>2016</v>
      </c>
      <c r="T66" s="101">
        <f t="shared" si="4"/>
        <v>0</v>
      </c>
      <c r="V66" s="116">
        <f>VLOOKUP(B66,ic!A:P,11,TRUE)</f>
        <v>9400</v>
      </c>
      <c r="W66" s="117">
        <f t="shared" si="13"/>
        <v>9400</v>
      </c>
      <c r="X66" s="118">
        <f t="shared" si="5"/>
        <v>0</v>
      </c>
      <c r="Y66" s="117">
        <f>VLOOKUP(M66,mmap!B:D,3,TRUE)</f>
        <v>9400</v>
      </c>
      <c r="Z66" s="118">
        <f t="shared" si="6"/>
        <v>0</v>
      </c>
    </row>
    <row r="67" spans="1:26" ht="30" x14ac:dyDescent="0.25">
      <c r="A67" s="5">
        <v>58</v>
      </c>
      <c r="B67" s="6">
        <v>157405</v>
      </c>
      <c r="C67" s="6">
        <v>48</v>
      </c>
      <c r="D67" s="6" t="s">
        <v>63</v>
      </c>
      <c r="E67" s="8" t="s">
        <v>160</v>
      </c>
      <c r="F67" s="6" t="s">
        <v>77</v>
      </c>
      <c r="G67" s="10">
        <v>2005</v>
      </c>
      <c r="H67" s="72">
        <v>7245</v>
      </c>
      <c r="J67" s="82" t="str">
        <f>VLOOKUP(B67,ic!A:P,5,TRUE)</f>
        <v xml:space="preserve"> PIETROSU X-54/0006558B67A</v>
      </c>
      <c r="K67" s="82" t="str">
        <f t="shared" si="10"/>
        <v>PIETROSU X-54/0006558B67A</v>
      </c>
      <c r="L67" s="87" t="s">
        <v>160</v>
      </c>
      <c r="M67" s="88">
        <f t="shared" si="14"/>
        <v>157405</v>
      </c>
      <c r="O67" s="87" t="str">
        <f>VLOOKUP(B67,ic!A:P,7,TRUE)</f>
        <v>NEAMŢ</v>
      </c>
      <c r="P67" s="101" t="str">
        <f t="shared" si="11"/>
        <v>NT</v>
      </c>
      <c r="R67" s="105">
        <f>VLOOKUP(B67,ic!A:P,10,TRUE)</f>
        <v>2005</v>
      </c>
      <c r="S67" s="62">
        <f t="shared" si="12"/>
        <v>2005</v>
      </c>
      <c r="T67" s="101">
        <f t="shared" si="4"/>
        <v>0</v>
      </c>
      <c r="V67" s="116">
        <f>VLOOKUP(B67,ic!A:P,11,TRUE)</f>
        <v>7245</v>
      </c>
      <c r="W67" s="117">
        <f t="shared" si="13"/>
        <v>7245</v>
      </c>
      <c r="X67" s="118">
        <f t="shared" si="5"/>
        <v>0</v>
      </c>
      <c r="Y67" s="117">
        <f>VLOOKUP(M67,mmap!B:D,3,TRUE)</f>
        <v>7245</v>
      </c>
      <c r="Z67" s="118">
        <f t="shared" si="6"/>
        <v>0</v>
      </c>
    </row>
    <row r="68" spans="1:26" ht="30" x14ac:dyDescent="0.25">
      <c r="A68" s="5">
        <v>59</v>
      </c>
      <c r="B68" s="6">
        <v>156693</v>
      </c>
      <c r="C68" s="7">
        <v>5272</v>
      </c>
      <c r="D68" s="6" t="s">
        <v>41</v>
      </c>
      <c r="E68" s="8" t="s">
        <v>78</v>
      </c>
      <c r="F68" s="6" t="s">
        <v>46</v>
      </c>
      <c r="G68" s="10">
        <v>2005</v>
      </c>
      <c r="H68" s="72">
        <v>7200</v>
      </c>
      <c r="J68" s="82" t="str">
        <f>VLOOKUP(B68,ic!A:P,5,TRUE)</f>
        <v xml:space="preserve"> TIGAIA / HD-27 HB</v>
      </c>
      <c r="K68" s="82" t="str">
        <f t="shared" si="10"/>
        <v>TIGAIA / HD-27 HB</v>
      </c>
      <c r="L68" s="87" t="s">
        <v>78</v>
      </c>
      <c r="M68" s="88">
        <f t="shared" si="14"/>
        <v>156693</v>
      </c>
      <c r="O68" s="87" t="str">
        <f>VLOOKUP(B68,ic!A:P,7,TRUE)</f>
        <v>BISTRIŢA-NĂSĂUD</v>
      </c>
      <c r="P68" s="101" t="str">
        <f t="shared" si="11"/>
        <v>BN</v>
      </c>
      <c r="R68" s="105">
        <f>VLOOKUP(B68,ic!A:P,10,TRUE)</f>
        <v>2005</v>
      </c>
      <c r="S68" s="62">
        <f t="shared" si="12"/>
        <v>2005</v>
      </c>
      <c r="T68" s="101">
        <f t="shared" si="4"/>
        <v>0</v>
      </c>
      <c r="V68" s="116">
        <f>VLOOKUP(B68,ic!A:P,11,TRUE)</f>
        <v>7200</v>
      </c>
      <c r="W68" s="117">
        <f t="shared" si="13"/>
        <v>7200</v>
      </c>
      <c r="X68" s="118">
        <f t="shared" si="5"/>
        <v>0</v>
      </c>
      <c r="Y68" s="117">
        <f>VLOOKUP(M68,mmap!B:D,3,TRUE)</f>
        <v>7200</v>
      </c>
      <c r="Z68" s="118">
        <f t="shared" si="6"/>
        <v>0</v>
      </c>
    </row>
    <row r="69" spans="1:26" ht="45" x14ac:dyDescent="0.25">
      <c r="A69" s="5">
        <v>60</v>
      </c>
      <c r="B69" s="6">
        <v>160603</v>
      </c>
      <c r="C69" s="7">
        <v>5484</v>
      </c>
      <c r="D69" s="6" t="s">
        <v>41</v>
      </c>
      <c r="E69" s="8" t="s">
        <v>79</v>
      </c>
      <c r="F69" s="6" t="s">
        <v>46</v>
      </c>
      <c r="G69" s="10">
        <v>2014</v>
      </c>
      <c r="H69" s="72">
        <v>8900</v>
      </c>
      <c r="J69" s="82" t="str">
        <f>VLOOKUP(B69,ic!A:P,5,TRUE)</f>
        <v xml:space="preserve">Faza (Of 1 - HB) / 642019820325775
</v>
      </c>
      <c r="K69" s="82" t="str">
        <f t="shared" si="10"/>
        <v>Faza (Of 1 - HB) / 642019820325775</v>
      </c>
      <c r="L69" s="87" t="s">
        <v>15810</v>
      </c>
      <c r="M69" s="88">
        <f t="shared" si="14"/>
        <v>160603</v>
      </c>
      <c r="O69" s="87" t="str">
        <f>VLOOKUP(B69,ic!A:P,7,TRUE)</f>
        <v>BISTRIŢA-NĂSĂUD</v>
      </c>
      <c r="P69" s="101" t="str">
        <f t="shared" si="11"/>
        <v>BN</v>
      </c>
      <c r="R69" s="105">
        <f>VLOOKUP(B69,ic!A:P,10,TRUE)</f>
        <v>2014</v>
      </c>
      <c r="S69" s="62">
        <f t="shared" si="12"/>
        <v>2014</v>
      </c>
      <c r="T69" s="101">
        <f t="shared" si="4"/>
        <v>0</v>
      </c>
      <c r="V69" s="116">
        <f>VLOOKUP(B69,ic!A:P,11,TRUE)</f>
        <v>8900</v>
      </c>
      <c r="W69" s="117">
        <f t="shared" si="13"/>
        <v>8900</v>
      </c>
      <c r="X69" s="118">
        <f t="shared" si="5"/>
        <v>0</v>
      </c>
      <c r="Y69" s="117">
        <f>VLOOKUP(M69,mmap!B:D,3,TRUE)</f>
        <v>8900</v>
      </c>
      <c r="Z69" s="118">
        <f t="shared" si="6"/>
        <v>0</v>
      </c>
    </row>
    <row r="70" spans="1:26" x14ac:dyDescent="0.25">
      <c r="A70" s="5">
        <v>61</v>
      </c>
      <c r="B70" s="6">
        <v>157061</v>
      </c>
      <c r="C70" s="7">
        <v>5478</v>
      </c>
      <c r="D70" s="6" t="s">
        <v>41</v>
      </c>
      <c r="E70" s="8" t="s">
        <v>80</v>
      </c>
      <c r="F70" s="6" t="s">
        <v>46</v>
      </c>
      <c r="G70" s="10">
        <v>2009</v>
      </c>
      <c r="H70" s="72">
        <v>8900</v>
      </c>
      <c r="J70" s="82" t="str">
        <f>VLOOKUP(B70,ic!A:P,5,TRUE)</f>
        <v xml:space="preserve"> Glosa/I-18</v>
      </c>
      <c r="K70" s="82" t="str">
        <f t="shared" si="10"/>
        <v>Glosa/I-18</v>
      </c>
      <c r="L70" s="87" t="s">
        <v>16047</v>
      </c>
      <c r="M70" s="88">
        <f t="shared" si="14"/>
        <v>157061</v>
      </c>
      <c r="O70" s="102" t="str">
        <f>VLOOKUP(B70,ic!A:P,7,TRUE)</f>
        <v>CĂLĂRAŞI</v>
      </c>
      <c r="P70" s="103" t="str">
        <f t="shared" si="11"/>
        <v>BN</v>
      </c>
      <c r="R70" s="105">
        <f>VLOOKUP(B70,ic!A:P,10,TRUE)</f>
        <v>2009</v>
      </c>
      <c r="S70" s="62">
        <f t="shared" si="12"/>
        <v>2009</v>
      </c>
      <c r="T70" s="101">
        <f t="shared" si="4"/>
        <v>0</v>
      </c>
      <c r="V70" s="116">
        <f>VLOOKUP(B70,ic!A:P,11,TRUE)</f>
        <v>8900</v>
      </c>
      <c r="W70" s="117">
        <f t="shared" si="13"/>
        <v>8900</v>
      </c>
      <c r="X70" s="118">
        <f t="shared" si="5"/>
        <v>0</v>
      </c>
      <c r="Y70" s="117">
        <f>VLOOKUP(M70,mmap!B:D,3,TRUE)</f>
        <v>8900</v>
      </c>
      <c r="Z70" s="118">
        <f t="shared" si="6"/>
        <v>0</v>
      </c>
    </row>
    <row r="71" spans="1:26" ht="30" x14ac:dyDescent="0.25">
      <c r="A71" s="5">
        <v>62</v>
      </c>
      <c r="B71" s="6">
        <v>159475</v>
      </c>
      <c r="C71" s="7">
        <v>5475</v>
      </c>
      <c r="D71" s="6" t="s">
        <v>41</v>
      </c>
      <c r="E71" s="8" t="s">
        <v>81</v>
      </c>
      <c r="F71" s="6" t="s">
        <v>46</v>
      </c>
      <c r="G71" s="10">
        <v>2013</v>
      </c>
      <c r="H71" s="72">
        <v>9700</v>
      </c>
      <c r="J71" s="82" t="str">
        <f>VLOOKUP(B71,ic!A:P,5,TRUE)</f>
        <v>Galata (I 40-R)/642019820058250</v>
      </c>
      <c r="K71" s="82" t="str">
        <f t="shared" si="10"/>
        <v>Galata (I 40-R)/642019820058250</v>
      </c>
      <c r="L71" s="87" t="s">
        <v>15930</v>
      </c>
      <c r="M71" s="88">
        <f t="shared" si="14"/>
        <v>159475</v>
      </c>
      <c r="O71" s="102" t="str">
        <f>VLOOKUP(B71,ic!A:P,7,TRUE)</f>
        <v>BUZĂU</v>
      </c>
      <c r="P71" s="103" t="str">
        <f t="shared" si="11"/>
        <v>BN</v>
      </c>
      <c r="R71" s="105">
        <f>VLOOKUP(B71,ic!A:P,10,TRUE)</f>
        <v>2013</v>
      </c>
      <c r="S71" s="62">
        <f t="shared" si="12"/>
        <v>2013</v>
      </c>
      <c r="T71" s="101">
        <f t="shared" si="4"/>
        <v>0</v>
      </c>
      <c r="V71" s="116">
        <f>VLOOKUP(B71,ic!A:P,11,TRUE)</f>
        <v>9700</v>
      </c>
      <c r="W71" s="117">
        <f t="shared" si="13"/>
        <v>9700</v>
      </c>
      <c r="X71" s="118">
        <f t="shared" si="5"/>
        <v>0</v>
      </c>
      <c r="Y71" s="117">
        <f>VLOOKUP(M71,mmap!B:D,3,TRUE)</f>
        <v>9700</v>
      </c>
      <c r="Z71" s="118">
        <f t="shared" si="6"/>
        <v>0</v>
      </c>
    </row>
    <row r="72" spans="1:26" ht="30" x14ac:dyDescent="0.25">
      <c r="A72" s="5">
        <v>63</v>
      </c>
      <c r="B72" s="6">
        <v>159472</v>
      </c>
      <c r="C72" s="7">
        <v>5474</v>
      </c>
      <c r="D72" s="6" t="s">
        <v>41</v>
      </c>
      <c r="E72" s="8" t="s">
        <v>82</v>
      </c>
      <c r="F72" s="6" t="s">
        <v>46</v>
      </c>
      <c r="G72" s="10">
        <v>2013</v>
      </c>
      <c r="H72" s="72">
        <v>8900</v>
      </c>
      <c r="J72" s="82" t="str">
        <f>VLOOKUP(B72,ic!A:P,5,TRUE)</f>
        <v>Francesca (I 45-R)/642019820058512</v>
      </c>
      <c r="K72" s="82" t="str">
        <f t="shared" si="10"/>
        <v>Francesca (I 45-R)/642019820058512</v>
      </c>
      <c r="L72" s="87" t="s">
        <v>15843</v>
      </c>
      <c r="M72" s="88">
        <f t="shared" si="14"/>
        <v>159472</v>
      </c>
      <c r="O72" s="102" t="str">
        <f>VLOOKUP(B72,ic!A:P,7,TRUE)</f>
        <v>BUZĂU</v>
      </c>
      <c r="P72" s="103" t="str">
        <f t="shared" si="11"/>
        <v>BN</v>
      </c>
      <c r="R72" s="105">
        <f>VLOOKUP(B72,ic!A:P,10,TRUE)</f>
        <v>2013</v>
      </c>
      <c r="S72" s="62">
        <f t="shared" si="12"/>
        <v>2013</v>
      </c>
      <c r="T72" s="101">
        <f t="shared" si="4"/>
        <v>0</v>
      </c>
      <c r="V72" s="116">
        <f>VLOOKUP(B72,ic!A:P,11,TRUE)</f>
        <v>8900</v>
      </c>
      <c r="W72" s="117">
        <f t="shared" si="13"/>
        <v>8900</v>
      </c>
      <c r="X72" s="118">
        <f t="shared" si="5"/>
        <v>0</v>
      </c>
      <c r="Y72" s="117">
        <f>VLOOKUP(M72,mmap!B:D,3,TRUE)</f>
        <v>8900</v>
      </c>
      <c r="Z72" s="118">
        <f t="shared" si="6"/>
        <v>0</v>
      </c>
    </row>
    <row r="73" spans="1:26" x14ac:dyDescent="0.25">
      <c r="A73" s="5">
        <v>64</v>
      </c>
      <c r="B73" s="6" t="s">
        <v>45</v>
      </c>
      <c r="C73" s="7">
        <v>5496</v>
      </c>
      <c r="D73" s="6" t="s">
        <v>41</v>
      </c>
      <c r="E73" s="8" t="s">
        <v>83</v>
      </c>
      <c r="F73" s="6" t="s">
        <v>46</v>
      </c>
      <c r="G73" s="10" t="s">
        <v>70</v>
      </c>
      <c r="H73" s="72">
        <v>9700</v>
      </c>
      <c r="J73" s="82" t="e">
        <f>VLOOKUP(B73,ic!A:P,5,TRUE)</f>
        <v>#N/A</v>
      </c>
      <c r="K73" s="82" t="str">
        <f t="shared" si="10"/>
        <v>GALIA P-8</v>
      </c>
      <c r="L73" s="87" t="s">
        <v>15933</v>
      </c>
      <c r="M73" s="88">
        <v>9496</v>
      </c>
      <c r="O73" s="87" t="e">
        <f>VLOOKUP(B73,ic!A:P,7,TRUE)</f>
        <v>#N/A</v>
      </c>
      <c r="P73" s="101" t="str">
        <f t="shared" si="11"/>
        <v>BN</v>
      </c>
      <c r="R73" s="105" t="e">
        <f>VLOOKUP(B73,ic!A:P,10,TRUE)</f>
        <v>#N/A</v>
      </c>
      <c r="S73" s="62" t="str">
        <f t="shared" si="12"/>
        <v>2015</v>
      </c>
      <c r="T73" s="101" t="e">
        <f t="shared" si="4"/>
        <v>#N/A</v>
      </c>
      <c r="V73" s="116" t="e">
        <f>VLOOKUP(B73,ic!A:P,11,TRUE)</f>
        <v>#N/A</v>
      </c>
      <c r="W73" s="117">
        <f t="shared" si="13"/>
        <v>9700</v>
      </c>
      <c r="X73" s="118" t="e">
        <f t="shared" si="5"/>
        <v>#N/A</v>
      </c>
      <c r="Y73" s="117">
        <f>VLOOKUP(M73,mmap!B:D,3,TRUE)</f>
        <v>9700</v>
      </c>
      <c r="Z73" s="118">
        <f t="shared" si="6"/>
        <v>0</v>
      </c>
    </row>
    <row r="74" spans="1:26" x14ac:dyDescent="0.25">
      <c r="A74" s="5">
        <v>65</v>
      </c>
      <c r="B74" s="6" t="s">
        <v>45</v>
      </c>
      <c r="C74" s="7">
        <v>5497</v>
      </c>
      <c r="D74" s="6" t="s">
        <v>41</v>
      </c>
      <c r="E74" s="8" t="s">
        <v>84</v>
      </c>
      <c r="F74" s="6" t="s">
        <v>46</v>
      </c>
      <c r="G74" s="10" t="s">
        <v>70</v>
      </c>
      <c r="H74" s="72">
        <v>9700</v>
      </c>
      <c r="J74" s="82" t="e">
        <f>VLOOKUP(B74,ic!A:P,5,TRUE)</f>
        <v>#N/A</v>
      </c>
      <c r="K74" s="82" t="str">
        <f t="shared" ref="K74:K105" si="15">E74</f>
        <v>GAMA NU-19</v>
      </c>
      <c r="L74" s="87" t="str">
        <f>VLOOKUP(C74,mmap!B:D,2,TRUE)</f>
        <v>GAMA NU-19/2012</v>
      </c>
      <c r="M74" s="88">
        <f>C74</f>
        <v>5497</v>
      </c>
      <c r="O74" s="87" t="e">
        <f>VLOOKUP(B74,ic!A:P,7,TRUE)</f>
        <v>#N/A</v>
      </c>
      <c r="P74" s="101" t="str">
        <f t="shared" ref="P74:P105" si="16">F74</f>
        <v>BN</v>
      </c>
      <c r="R74" s="105" t="e">
        <f>VLOOKUP(B74,ic!A:P,10,TRUE)</f>
        <v>#N/A</v>
      </c>
      <c r="S74" s="62" t="str">
        <f t="shared" ref="S74:S105" si="17">G74</f>
        <v>2015</v>
      </c>
      <c r="T74" s="101" t="e">
        <f t="shared" si="4"/>
        <v>#N/A</v>
      </c>
      <c r="V74" s="116" t="e">
        <f>VLOOKUP(B74,ic!A:P,11,TRUE)</f>
        <v>#N/A</v>
      </c>
      <c r="W74" s="117">
        <f t="shared" ref="W74:W105" si="18">H74</f>
        <v>9700</v>
      </c>
      <c r="X74" s="118" t="e">
        <f t="shared" si="5"/>
        <v>#N/A</v>
      </c>
      <c r="Y74" s="117">
        <f>VLOOKUP(M74,mmap!B:D,3,TRUE)</f>
        <v>9700</v>
      </c>
      <c r="Z74" s="118">
        <f t="shared" si="6"/>
        <v>0</v>
      </c>
    </row>
    <row r="75" spans="1:26" x14ac:dyDescent="0.25">
      <c r="A75" s="5">
        <v>66</v>
      </c>
      <c r="B75" s="6" t="s">
        <v>45</v>
      </c>
      <c r="C75" s="7">
        <v>5545</v>
      </c>
      <c r="D75" s="6" t="s">
        <v>41</v>
      </c>
      <c r="E75" s="8" t="s">
        <v>85</v>
      </c>
      <c r="F75" s="6" t="s">
        <v>46</v>
      </c>
      <c r="G75" s="10" t="s">
        <v>139</v>
      </c>
      <c r="H75" s="72">
        <v>8900</v>
      </c>
      <c r="J75" s="82" t="e">
        <f>VLOOKUP(B75,ic!A:P,5,TRUE)</f>
        <v>#N/A</v>
      </c>
      <c r="K75" s="82" t="str">
        <f t="shared" si="15"/>
        <v>IARNA</v>
      </c>
      <c r="L75" s="87" t="s">
        <v>85</v>
      </c>
      <c r="M75" s="88">
        <v>55451</v>
      </c>
      <c r="O75" s="87" t="e">
        <f>VLOOKUP(B75,ic!A:P,7,TRUE)</f>
        <v>#N/A</v>
      </c>
      <c r="P75" s="101" t="str">
        <f t="shared" si="16"/>
        <v>BN</v>
      </c>
      <c r="R75" s="105" t="e">
        <f>VLOOKUP(B75,ic!A:P,10,TRUE)</f>
        <v>#N/A</v>
      </c>
      <c r="S75" s="62" t="str">
        <f t="shared" si="17"/>
        <v>2018</v>
      </c>
      <c r="T75" s="101" t="e">
        <f t="shared" ref="T75:T136" si="19">R75-S75</f>
        <v>#N/A</v>
      </c>
      <c r="V75" s="116" t="e">
        <f>VLOOKUP(B75,ic!A:P,11,TRUE)</f>
        <v>#N/A</v>
      </c>
      <c r="W75" s="117">
        <f t="shared" si="18"/>
        <v>8900</v>
      </c>
      <c r="X75" s="118" t="e">
        <f t="shared" ref="X75:X136" si="20">V75-W75</f>
        <v>#N/A</v>
      </c>
      <c r="Y75" s="117">
        <f>VLOOKUP(M75,mmap!B:D,3,TRUE)</f>
        <v>8900</v>
      </c>
      <c r="Z75" s="118">
        <f t="shared" ref="Z75:Z136" si="21">Y75-W75</f>
        <v>0</v>
      </c>
    </row>
    <row r="76" spans="1:26" ht="30" x14ac:dyDescent="0.25">
      <c r="A76" s="5">
        <v>67</v>
      </c>
      <c r="B76" s="6">
        <v>156689</v>
      </c>
      <c r="C76" s="7">
        <v>5265</v>
      </c>
      <c r="D76" s="6" t="s">
        <v>41</v>
      </c>
      <c r="E76" s="8" t="s">
        <v>86</v>
      </c>
      <c r="F76" s="6" t="s">
        <v>46</v>
      </c>
      <c r="G76" s="10">
        <v>2005</v>
      </c>
      <c r="H76" s="72">
        <v>7600</v>
      </c>
      <c r="J76" s="82" t="str">
        <f>VLOOKUP(B76,ic!A:P,5,TRUE)</f>
        <v xml:space="preserve"> TAMBAL / JB-8 HB</v>
      </c>
      <c r="K76" s="82" t="str">
        <f t="shared" si="15"/>
        <v>TAMBAL / JB-8 HB</v>
      </c>
      <c r="L76" s="87" t="s">
        <v>86</v>
      </c>
      <c r="M76" s="88">
        <f>B76</f>
        <v>156689</v>
      </c>
      <c r="O76" s="87" t="str">
        <f>VLOOKUP(B76,ic!A:P,7,TRUE)</f>
        <v>BISTRIŢA-NĂSĂUD</v>
      </c>
      <c r="P76" s="101" t="str">
        <f t="shared" si="16"/>
        <v>BN</v>
      </c>
      <c r="R76" s="105">
        <f>VLOOKUP(B76,ic!A:P,10,TRUE)</f>
        <v>2005</v>
      </c>
      <c r="S76" s="62">
        <f t="shared" si="17"/>
        <v>2005</v>
      </c>
      <c r="T76" s="101">
        <f t="shared" si="19"/>
        <v>0</v>
      </c>
      <c r="V76" s="116">
        <f>VLOOKUP(B76,ic!A:P,11,TRUE)</f>
        <v>7600</v>
      </c>
      <c r="W76" s="117">
        <f t="shared" si="18"/>
        <v>7600</v>
      </c>
      <c r="X76" s="118">
        <f t="shared" si="20"/>
        <v>0</v>
      </c>
      <c r="Y76" s="117">
        <f>VLOOKUP(M76,mmap!B:D,3,TRUE)</f>
        <v>7600</v>
      </c>
      <c r="Z76" s="118">
        <f t="shared" si="21"/>
        <v>0</v>
      </c>
    </row>
    <row r="77" spans="1:26" x14ac:dyDescent="0.25">
      <c r="A77" s="5">
        <v>68</v>
      </c>
      <c r="B77" s="6" t="s">
        <v>45</v>
      </c>
      <c r="C77" s="7">
        <v>5536</v>
      </c>
      <c r="D77" s="6" t="s">
        <v>40</v>
      </c>
      <c r="E77" s="8" t="s">
        <v>87</v>
      </c>
      <c r="F77" s="6" t="s">
        <v>46</v>
      </c>
      <c r="G77" s="7">
        <v>2018</v>
      </c>
      <c r="H77" s="72">
        <v>10000</v>
      </c>
      <c r="J77" s="82" t="e">
        <f>VLOOKUP(B77,ic!A:P,5,TRUE)</f>
        <v>#N/A</v>
      </c>
      <c r="K77" s="82" t="str">
        <f t="shared" si="15"/>
        <v>NEAPOLITANO XXXI-43</v>
      </c>
      <c r="L77" s="87" t="s">
        <v>87</v>
      </c>
      <c r="M77" s="88">
        <v>55361</v>
      </c>
      <c r="O77" s="87" t="e">
        <f>VLOOKUP(B77,ic!A:P,7,TRUE)</f>
        <v>#N/A</v>
      </c>
      <c r="P77" s="101" t="str">
        <f t="shared" si="16"/>
        <v>BN</v>
      </c>
      <c r="R77" s="105" t="e">
        <f>VLOOKUP(B77,ic!A:P,10,TRUE)</f>
        <v>#N/A</v>
      </c>
      <c r="S77" s="62">
        <f t="shared" si="17"/>
        <v>2018</v>
      </c>
      <c r="T77" s="101" t="e">
        <f t="shared" si="19"/>
        <v>#N/A</v>
      </c>
      <c r="V77" s="116" t="e">
        <f>VLOOKUP(B77,ic!A:P,11,TRUE)</f>
        <v>#N/A</v>
      </c>
      <c r="W77" s="117">
        <f t="shared" si="18"/>
        <v>10000</v>
      </c>
      <c r="X77" s="118" t="e">
        <f t="shared" si="20"/>
        <v>#N/A</v>
      </c>
      <c r="Y77" s="117">
        <f>VLOOKUP(M77,mmap!B:D,3,TRUE)</f>
        <v>10000</v>
      </c>
      <c r="Z77" s="118">
        <f t="shared" si="21"/>
        <v>0</v>
      </c>
    </row>
    <row r="78" spans="1:26" x14ac:dyDescent="0.25">
      <c r="A78" s="5">
        <v>69</v>
      </c>
      <c r="B78" s="6" t="s">
        <v>45</v>
      </c>
      <c r="C78" s="7">
        <v>5527</v>
      </c>
      <c r="D78" s="6" t="s">
        <v>41</v>
      </c>
      <c r="E78" s="8" t="s">
        <v>88</v>
      </c>
      <c r="F78" s="6" t="s">
        <v>46</v>
      </c>
      <c r="G78" s="7">
        <v>2018</v>
      </c>
      <c r="H78" s="72">
        <v>9400</v>
      </c>
      <c r="I78" s="23"/>
      <c r="J78" s="82" t="e">
        <f>VLOOKUP(B78,ic!A:P,5,TRUE)</f>
        <v>#N/A</v>
      </c>
      <c r="K78" s="82" t="str">
        <f t="shared" si="15"/>
        <v>IEZER</v>
      </c>
      <c r="L78" s="87" t="str">
        <f>VLOOKUP(C78,mmap!B:D,2,TRUE)</f>
        <v>IEZER</v>
      </c>
      <c r="M78" s="88">
        <f>C78</f>
        <v>5527</v>
      </c>
      <c r="O78" s="87" t="e">
        <f>VLOOKUP(B78,ic!A:P,7,TRUE)</f>
        <v>#N/A</v>
      </c>
      <c r="P78" s="101" t="str">
        <f t="shared" si="16"/>
        <v>BN</v>
      </c>
      <c r="R78" s="105" t="e">
        <f>VLOOKUP(B78,ic!A:P,10,TRUE)</f>
        <v>#N/A</v>
      </c>
      <c r="S78" s="62">
        <f t="shared" si="17"/>
        <v>2018</v>
      </c>
      <c r="T78" s="101" t="e">
        <f t="shared" si="19"/>
        <v>#N/A</v>
      </c>
      <c r="V78" s="116" t="e">
        <f>VLOOKUP(B78,ic!A:P,11,TRUE)</f>
        <v>#N/A</v>
      </c>
      <c r="W78" s="117">
        <f t="shared" si="18"/>
        <v>9400</v>
      </c>
      <c r="X78" s="118" t="e">
        <f t="shared" si="20"/>
        <v>#N/A</v>
      </c>
      <c r="Y78" s="117">
        <f>VLOOKUP(M78,mmap!B:D,3,TRUE)</f>
        <v>9400</v>
      </c>
      <c r="Z78" s="118">
        <f t="shared" si="21"/>
        <v>0</v>
      </c>
    </row>
    <row r="79" spans="1:26" x14ac:dyDescent="0.25">
      <c r="A79" s="5">
        <v>70</v>
      </c>
      <c r="B79" s="6" t="s">
        <v>45</v>
      </c>
      <c r="C79" s="7">
        <v>5531</v>
      </c>
      <c r="D79" s="6" t="s">
        <v>41</v>
      </c>
      <c r="E79" s="8" t="s">
        <v>89</v>
      </c>
      <c r="F79" s="6" t="s">
        <v>46</v>
      </c>
      <c r="G79" s="7">
        <v>2018</v>
      </c>
      <c r="H79" s="72">
        <v>9400</v>
      </c>
      <c r="I79" s="23"/>
      <c r="J79" s="82" t="e">
        <f>VLOOKUP(B79,ic!A:P,5,TRUE)</f>
        <v>#N/A</v>
      </c>
      <c r="K79" s="82" t="str">
        <f t="shared" si="15"/>
        <v>ISPAS</v>
      </c>
      <c r="L79" s="87" t="str">
        <f>VLOOKUP(C79,mmap!B:D,2,TRUE)</f>
        <v>ISPAS</v>
      </c>
      <c r="M79" s="88">
        <f>C79</f>
        <v>5531</v>
      </c>
      <c r="O79" s="87" t="e">
        <f>VLOOKUP(B79,ic!A:P,7,TRUE)</f>
        <v>#N/A</v>
      </c>
      <c r="P79" s="101" t="str">
        <f t="shared" si="16"/>
        <v>BN</v>
      </c>
      <c r="R79" s="105" t="e">
        <f>VLOOKUP(B79,ic!A:P,10,TRUE)</f>
        <v>#N/A</v>
      </c>
      <c r="S79" s="62">
        <f t="shared" si="17"/>
        <v>2018</v>
      </c>
      <c r="T79" s="101" t="e">
        <f t="shared" si="19"/>
        <v>#N/A</v>
      </c>
      <c r="V79" s="116" t="e">
        <f>VLOOKUP(B79,ic!A:P,11,TRUE)</f>
        <v>#N/A</v>
      </c>
      <c r="W79" s="117">
        <f t="shared" si="18"/>
        <v>9400</v>
      </c>
      <c r="X79" s="118" t="e">
        <f t="shared" si="20"/>
        <v>#N/A</v>
      </c>
      <c r="Y79" s="117">
        <f>VLOOKUP(M79,mmap!B:D,3,TRUE)</f>
        <v>9400</v>
      </c>
      <c r="Z79" s="118">
        <f t="shared" si="21"/>
        <v>0</v>
      </c>
    </row>
    <row r="80" spans="1:26" ht="30" x14ac:dyDescent="0.25">
      <c r="A80" s="5">
        <v>71</v>
      </c>
      <c r="B80" s="6">
        <v>159220</v>
      </c>
      <c r="C80" s="6">
        <v>5290</v>
      </c>
      <c r="D80" s="6" t="s">
        <v>44</v>
      </c>
      <c r="E80" s="8" t="s">
        <v>90</v>
      </c>
      <c r="F80" s="6" t="s">
        <v>97</v>
      </c>
      <c r="G80" s="6">
        <v>2005</v>
      </c>
      <c r="H80" s="72">
        <v>8000</v>
      </c>
      <c r="J80" s="82" t="str">
        <f>VLOOKUP(B80,ic!A:P,5,TRUE)</f>
        <v>Nonius 39 (N 25/24 I)/00065E032F</v>
      </c>
      <c r="K80" s="82" t="str">
        <f t="shared" si="15"/>
        <v>Nonius 39 (N 25/24 I)/00065E032F</v>
      </c>
      <c r="L80" s="87" t="s">
        <v>16758</v>
      </c>
      <c r="M80" s="88">
        <f t="shared" ref="M80:M86" si="22">B80</f>
        <v>159220</v>
      </c>
      <c r="O80" s="87" t="str">
        <f>VLOOKUP(B80,ic!A:P,7,TRUE)</f>
        <v>TIMIŞ</v>
      </c>
      <c r="P80" s="101" t="str">
        <f t="shared" si="16"/>
        <v>TM</v>
      </c>
      <c r="R80" s="105">
        <f>VLOOKUP(B80,ic!A:P,10,TRUE)</f>
        <v>2005</v>
      </c>
      <c r="S80" s="62">
        <f t="shared" si="17"/>
        <v>2005</v>
      </c>
      <c r="T80" s="101">
        <f t="shared" si="19"/>
        <v>0</v>
      </c>
      <c r="V80" s="116">
        <f>VLOOKUP(B80,ic!A:P,11,TRUE)</f>
        <v>8000</v>
      </c>
      <c r="W80" s="117">
        <f t="shared" si="18"/>
        <v>8000</v>
      </c>
      <c r="X80" s="118">
        <f t="shared" si="20"/>
        <v>0</v>
      </c>
      <c r="Y80" s="117">
        <f>VLOOKUP(M80,mmap!B:D,3,TRUE)</f>
        <v>8000</v>
      </c>
      <c r="Z80" s="118">
        <f t="shared" si="21"/>
        <v>0</v>
      </c>
    </row>
    <row r="81" spans="1:26" ht="30" x14ac:dyDescent="0.25">
      <c r="A81" s="5">
        <v>72</v>
      </c>
      <c r="B81" s="6">
        <v>151755</v>
      </c>
      <c r="C81" s="9">
        <v>6188</v>
      </c>
      <c r="D81" s="6" t="s">
        <v>44</v>
      </c>
      <c r="E81" s="8" t="s">
        <v>91</v>
      </c>
      <c r="F81" s="6" t="s">
        <v>97</v>
      </c>
      <c r="G81" s="6">
        <v>2004</v>
      </c>
      <c r="H81" s="72">
        <v>7215</v>
      </c>
      <c r="J81" s="82" t="str">
        <f>VLOOKUP(B81,ic!A:P,5,TRUE)</f>
        <v>NONIUS 27-48 I00065EO856</v>
      </c>
      <c r="K81" s="82" t="str">
        <f t="shared" si="15"/>
        <v>NONIUS 27-48 I00065EO856</v>
      </c>
      <c r="L81" s="87" t="s">
        <v>16712</v>
      </c>
      <c r="M81" s="88">
        <f t="shared" si="22"/>
        <v>151755</v>
      </c>
      <c r="O81" s="102" t="str">
        <f>VLOOKUP(B81,ic!A:P,7,TRUE)</f>
        <v>ARAD</v>
      </c>
      <c r="P81" s="103" t="str">
        <f t="shared" si="16"/>
        <v>TM</v>
      </c>
      <c r="R81" s="105">
        <f>VLOOKUP(B81,ic!A:P,10,TRUE)</f>
        <v>2004</v>
      </c>
      <c r="S81" s="62">
        <f t="shared" si="17"/>
        <v>2004</v>
      </c>
      <c r="T81" s="101">
        <f t="shared" si="19"/>
        <v>0</v>
      </c>
      <c r="V81" s="116">
        <f>VLOOKUP(B81,ic!A:P,11,TRUE)</f>
        <v>7215</v>
      </c>
      <c r="W81" s="117">
        <f t="shared" si="18"/>
        <v>7215</v>
      </c>
      <c r="X81" s="118">
        <f t="shared" si="20"/>
        <v>0</v>
      </c>
      <c r="Y81" s="117">
        <f>VLOOKUP(M81,mmap!B:D,3,TRUE)</f>
        <v>7215</v>
      </c>
      <c r="Z81" s="118">
        <f t="shared" si="21"/>
        <v>0</v>
      </c>
    </row>
    <row r="82" spans="1:26" x14ac:dyDescent="0.25">
      <c r="A82" s="5">
        <v>73</v>
      </c>
      <c r="B82" s="6">
        <v>146202</v>
      </c>
      <c r="C82" s="6">
        <v>5135</v>
      </c>
      <c r="D82" s="6" t="s">
        <v>44</v>
      </c>
      <c r="E82" s="8" t="s">
        <v>92</v>
      </c>
      <c r="F82" s="6" t="s">
        <v>97</v>
      </c>
      <c r="G82" s="6">
        <v>2002</v>
      </c>
      <c r="H82" s="72">
        <v>2800</v>
      </c>
      <c r="J82" s="82" t="str">
        <f>VLOOKUP(B82,ic!A:P,5,TRUE)</f>
        <v>Calul NONIUS 25*12</v>
      </c>
      <c r="K82" s="82" t="str">
        <f t="shared" si="15"/>
        <v>Calul NONIUS 25*12</v>
      </c>
      <c r="L82" s="87" t="s">
        <v>92</v>
      </c>
      <c r="M82" s="88">
        <f t="shared" si="22"/>
        <v>146202</v>
      </c>
      <c r="O82" s="87" t="str">
        <f>VLOOKUP(B82,ic!A:P,7,TRUE)</f>
        <v>TIMIŞ</v>
      </c>
      <c r="P82" s="101" t="str">
        <f t="shared" si="16"/>
        <v>TM</v>
      </c>
      <c r="R82" s="105">
        <f>VLOOKUP(B82,ic!A:P,10,TRUE)</f>
        <v>2002</v>
      </c>
      <c r="S82" s="62">
        <f t="shared" si="17"/>
        <v>2002</v>
      </c>
      <c r="T82" s="101">
        <f t="shared" si="19"/>
        <v>0</v>
      </c>
      <c r="V82" s="116">
        <f>VLOOKUP(B82,ic!A:P,11,TRUE)</f>
        <v>2800</v>
      </c>
      <c r="W82" s="117">
        <f t="shared" si="18"/>
        <v>2800</v>
      </c>
      <c r="X82" s="118">
        <f t="shared" si="20"/>
        <v>0</v>
      </c>
      <c r="Y82" s="117">
        <f>VLOOKUP(M82,mmap!B:D,3,TRUE)</f>
        <v>2800</v>
      </c>
      <c r="Z82" s="118">
        <f t="shared" si="21"/>
        <v>0</v>
      </c>
    </row>
    <row r="83" spans="1:26" x14ac:dyDescent="0.25">
      <c r="A83" s="5">
        <v>74</v>
      </c>
      <c r="B83" s="6">
        <v>157596</v>
      </c>
      <c r="C83" s="6">
        <v>5325</v>
      </c>
      <c r="D83" s="6" t="s">
        <v>42</v>
      </c>
      <c r="E83" s="8" t="s">
        <v>93</v>
      </c>
      <c r="F83" s="6" t="s">
        <v>97</v>
      </c>
      <c r="G83" s="6">
        <v>2005</v>
      </c>
      <c r="H83" s="72">
        <v>7400</v>
      </c>
      <c r="J83" s="82" t="str">
        <f>VLOOKUP(B83,ic!A:P,5,TRUE)</f>
        <v>Nonius 27-47/N 27-47 I</v>
      </c>
      <c r="K83" s="82" t="str">
        <f t="shared" si="15"/>
        <v>Nonius  27-47/N 27-47 I</v>
      </c>
      <c r="L83" s="87" t="s">
        <v>12798</v>
      </c>
      <c r="M83" s="88">
        <f t="shared" si="22"/>
        <v>157596</v>
      </c>
      <c r="O83" s="87" t="str">
        <f>VLOOKUP(B83,ic!A:P,7,TRUE)</f>
        <v>TIMIŞ</v>
      </c>
      <c r="P83" s="101" t="str">
        <f t="shared" si="16"/>
        <v>TM</v>
      </c>
      <c r="R83" s="105">
        <f>VLOOKUP(B83,ic!A:P,10,TRUE)</f>
        <v>2005</v>
      </c>
      <c r="S83" s="62">
        <f t="shared" si="17"/>
        <v>2005</v>
      </c>
      <c r="T83" s="101">
        <f t="shared" si="19"/>
        <v>0</v>
      </c>
      <c r="V83" s="116">
        <f>VLOOKUP(B83,ic!A:P,11,TRUE)</f>
        <v>7400</v>
      </c>
      <c r="W83" s="117">
        <f t="shared" si="18"/>
        <v>7400</v>
      </c>
      <c r="X83" s="118">
        <f t="shared" si="20"/>
        <v>0</v>
      </c>
      <c r="Y83" s="117">
        <f>VLOOKUP(M83,mmap!B:D,3,TRUE)</f>
        <v>7400</v>
      </c>
      <c r="Z83" s="118">
        <f t="shared" si="21"/>
        <v>0</v>
      </c>
    </row>
    <row r="84" spans="1:26" x14ac:dyDescent="0.25">
      <c r="A84" s="5">
        <v>75</v>
      </c>
      <c r="B84" s="6">
        <v>146214</v>
      </c>
      <c r="C84" s="6">
        <v>5191</v>
      </c>
      <c r="D84" s="6" t="s">
        <v>44</v>
      </c>
      <c r="E84" s="8" t="s">
        <v>94</v>
      </c>
      <c r="F84" s="6" t="s">
        <v>97</v>
      </c>
      <c r="G84" s="6">
        <v>2002</v>
      </c>
      <c r="H84" s="72">
        <v>3000</v>
      </c>
      <c r="J84" s="82" t="str">
        <f>VLOOKUP(B84,ic!A:P,5,TRUE)</f>
        <v>Calul NONIUS 34-13</v>
      </c>
      <c r="K84" s="82" t="str">
        <f t="shared" si="15"/>
        <v>Calul NONIUS  34-13</v>
      </c>
      <c r="L84" s="87" t="s">
        <v>9995</v>
      </c>
      <c r="M84" s="88">
        <f t="shared" si="22"/>
        <v>146214</v>
      </c>
      <c r="O84" s="87" t="str">
        <f>VLOOKUP(B84,ic!A:P,7,TRUE)</f>
        <v>TIMIŞ</v>
      </c>
      <c r="P84" s="101" t="str">
        <f t="shared" si="16"/>
        <v>TM</v>
      </c>
      <c r="R84" s="105">
        <f>VLOOKUP(B84,ic!A:P,10,TRUE)</f>
        <v>2002</v>
      </c>
      <c r="S84" s="62">
        <f t="shared" si="17"/>
        <v>2002</v>
      </c>
      <c r="T84" s="101">
        <f t="shared" si="19"/>
        <v>0</v>
      </c>
      <c r="V84" s="116">
        <f>VLOOKUP(B84,ic!A:P,11,TRUE)</f>
        <v>3000</v>
      </c>
      <c r="W84" s="117">
        <f t="shared" si="18"/>
        <v>3000</v>
      </c>
      <c r="X84" s="118">
        <f t="shared" si="20"/>
        <v>0</v>
      </c>
      <c r="Y84" s="117">
        <f>VLOOKUP(M84,mmap!B:D,3,TRUE)</f>
        <v>3000</v>
      </c>
      <c r="Z84" s="118">
        <f t="shared" si="21"/>
        <v>0</v>
      </c>
    </row>
    <row r="85" spans="1:26" x14ac:dyDescent="0.25">
      <c r="A85" s="5">
        <v>76</v>
      </c>
      <c r="B85" s="6">
        <v>159167</v>
      </c>
      <c r="C85" s="6">
        <v>6186</v>
      </c>
      <c r="D85" s="6" t="s">
        <v>52</v>
      </c>
      <c r="E85" s="8" t="s">
        <v>95</v>
      </c>
      <c r="F85" s="6" t="s">
        <v>97</v>
      </c>
      <c r="G85" s="6">
        <v>2012</v>
      </c>
      <c r="H85" s="72">
        <v>10000</v>
      </c>
      <c r="J85" s="82" t="str">
        <f>VLOOKUP(B85,ic!A:P,5,TRUE)</f>
        <v>Zar (Rs/2 J)</v>
      </c>
      <c r="K85" s="82" t="str">
        <f t="shared" si="15"/>
        <v>Zar (Rs/2 J)</v>
      </c>
      <c r="L85" s="87" t="s">
        <v>17330</v>
      </c>
      <c r="M85" s="88">
        <f t="shared" si="22"/>
        <v>159167</v>
      </c>
      <c r="O85" s="102" t="str">
        <f>VLOOKUP(B85,ic!A:P,7,TRUE)</f>
        <v>CĂLĂRAŞI</v>
      </c>
      <c r="P85" s="103" t="str">
        <f t="shared" si="16"/>
        <v>TM</v>
      </c>
      <c r="R85" s="105">
        <f>VLOOKUP(B85,ic!A:P,10,TRUE)</f>
        <v>2012</v>
      </c>
      <c r="S85" s="62">
        <f t="shared" si="17"/>
        <v>2012</v>
      </c>
      <c r="T85" s="101">
        <f t="shared" si="19"/>
        <v>0</v>
      </c>
      <c r="V85" s="116">
        <f>VLOOKUP(B85,ic!A:P,11,TRUE)</f>
        <v>10000</v>
      </c>
      <c r="W85" s="117">
        <f t="shared" si="18"/>
        <v>10000</v>
      </c>
      <c r="X85" s="118">
        <f t="shared" si="20"/>
        <v>0</v>
      </c>
      <c r="Y85" s="117">
        <f>VLOOKUP(M85,mmap!B:D,3,TRUE)</f>
        <v>10000</v>
      </c>
      <c r="Z85" s="118">
        <f t="shared" si="21"/>
        <v>0</v>
      </c>
    </row>
    <row r="86" spans="1:26" x14ac:dyDescent="0.25">
      <c r="A86" s="5">
        <v>77</v>
      </c>
      <c r="B86" s="6">
        <v>151767</v>
      </c>
      <c r="C86" s="6">
        <v>5282</v>
      </c>
      <c r="D86" s="6" t="s">
        <v>44</v>
      </c>
      <c r="E86" s="8" t="s">
        <v>96</v>
      </c>
      <c r="F86" s="6" t="s">
        <v>97</v>
      </c>
      <c r="G86" s="6">
        <v>2004</v>
      </c>
      <c r="H86" s="72">
        <v>8000</v>
      </c>
      <c r="J86" s="82" t="str">
        <f>VLOOKUP(B86,ic!A:P,5,TRUE)</f>
        <v>NONIUS 34-20</v>
      </c>
      <c r="K86" s="82" t="str">
        <f t="shared" si="15"/>
        <v>NONIUS 34-20</v>
      </c>
      <c r="L86" s="87" t="s">
        <v>16719</v>
      </c>
      <c r="M86" s="88">
        <f t="shared" si="22"/>
        <v>151767</v>
      </c>
      <c r="O86" s="102" t="str">
        <f>VLOOKUP(B86,ic!A:P,7,TRUE)</f>
        <v>CĂLĂRAŞI</v>
      </c>
      <c r="P86" s="103" t="str">
        <f t="shared" si="16"/>
        <v>TM</v>
      </c>
      <c r="R86" s="105">
        <f>VLOOKUP(B86,ic!A:P,10,TRUE)</f>
        <v>2004</v>
      </c>
      <c r="S86" s="62">
        <f t="shared" si="17"/>
        <v>2004</v>
      </c>
      <c r="T86" s="101">
        <f t="shared" si="19"/>
        <v>0</v>
      </c>
      <c r="V86" s="116">
        <f>VLOOKUP(B86,ic!A:P,11,TRUE)</f>
        <v>8000</v>
      </c>
      <c r="W86" s="117">
        <f t="shared" si="18"/>
        <v>8000</v>
      </c>
      <c r="X86" s="118">
        <f t="shared" si="20"/>
        <v>0</v>
      </c>
      <c r="Y86" s="117">
        <f>VLOOKUP(M86,mmap!B:D,3,TRUE)</f>
        <v>8000</v>
      </c>
      <c r="Z86" s="118">
        <f t="shared" si="21"/>
        <v>0</v>
      </c>
    </row>
    <row r="87" spans="1:26" x14ac:dyDescent="0.25">
      <c r="A87" s="5">
        <v>78</v>
      </c>
      <c r="B87" s="6" t="s">
        <v>45</v>
      </c>
      <c r="C87" s="6">
        <v>302</v>
      </c>
      <c r="D87" s="6" t="s">
        <v>52</v>
      </c>
      <c r="E87" s="8" t="s">
        <v>98</v>
      </c>
      <c r="F87" s="6" t="s">
        <v>99</v>
      </c>
      <c r="G87" s="6">
        <v>2015</v>
      </c>
      <c r="H87" s="72">
        <v>7600</v>
      </c>
      <c r="J87" s="82" t="e">
        <f>VLOOKUP(B87,ic!A:P,5,TRUE)</f>
        <v>#N/A</v>
      </c>
      <c r="K87" s="82" t="str">
        <f t="shared" si="15"/>
        <v>CONVERSANO XXIX-63</v>
      </c>
      <c r="L87" s="87" t="s">
        <v>98</v>
      </c>
      <c r="M87" s="89" t="s">
        <v>15561</v>
      </c>
      <c r="O87" s="87" t="e">
        <f>VLOOKUP(B87,ic!A:P,7,TRUE)</f>
        <v>#N/A</v>
      </c>
      <c r="P87" s="101" t="str">
        <f t="shared" si="16"/>
        <v>CL</v>
      </c>
      <c r="R87" s="105" t="e">
        <f>VLOOKUP(B87,ic!A:P,10,TRUE)</f>
        <v>#N/A</v>
      </c>
      <c r="S87" s="62">
        <f t="shared" si="17"/>
        <v>2015</v>
      </c>
      <c r="T87" s="101" t="e">
        <f t="shared" si="19"/>
        <v>#N/A</v>
      </c>
      <c r="V87" s="116" t="e">
        <f>VLOOKUP(B87,ic!A:P,11,TRUE)</f>
        <v>#N/A</v>
      </c>
      <c r="W87" s="117">
        <f t="shared" si="18"/>
        <v>7600</v>
      </c>
      <c r="X87" s="118" t="e">
        <f t="shared" si="20"/>
        <v>#N/A</v>
      </c>
      <c r="Y87" s="117">
        <f>VLOOKUP(M87,mmap!B:D,3,TRUE)</f>
        <v>7600</v>
      </c>
      <c r="Z87" s="118">
        <f t="shared" si="21"/>
        <v>0</v>
      </c>
    </row>
    <row r="88" spans="1:26" x14ac:dyDescent="0.25">
      <c r="A88" s="5">
        <v>79</v>
      </c>
      <c r="B88" s="6" t="s">
        <v>45</v>
      </c>
      <c r="C88" s="6">
        <v>500939</v>
      </c>
      <c r="D88" s="6" t="s">
        <v>41</v>
      </c>
      <c r="E88" s="8" t="s">
        <v>100</v>
      </c>
      <c r="F88" s="6" t="s">
        <v>49</v>
      </c>
      <c r="G88" s="6">
        <v>2001</v>
      </c>
      <c r="H88" s="72">
        <v>10760</v>
      </c>
      <c r="J88" s="82" t="e">
        <f>VLOOKUP(B88,ic!A:P,5,TRUE)</f>
        <v>#N/A</v>
      </c>
      <c r="K88" s="82" t="str">
        <f t="shared" si="15"/>
        <v>KOHEILAN XXXVII - 48</v>
      </c>
      <c r="L88" s="87" t="str">
        <f>VLOOKUP(C88,mmap!B:D,2,TRUE)</f>
        <v>KOHEILAN XXXVII-48</v>
      </c>
      <c r="M88" s="88">
        <f>C88</f>
        <v>500939</v>
      </c>
      <c r="O88" s="87" t="e">
        <f>VLOOKUP(B88,ic!A:P,7,TRUE)</f>
        <v>#N/A</v>
      </c>
      <c r="P88" s="101" t="str">
        <f t="shared" si="16"/>
        <v>SV</v>
      </c>
      <c r="R88" s="105" t="e">
        <f>VLOOKUP(B88,ic!A:P,10,TRUE)</f>
        <v>#N/A</v>
      </c>
      <c r="S88" s="62">
        <f t="shared" si="17"/>
        <v>2001</v>
      </c>
      <c r="T88" s="101" t="e">
        <f t="shared" si="19"/>
        <v>#N/A</v>
      </c>
      <c r="V88" s="116" t="e">
        <f>VLOOKUP(B88,ic!A:P,11,TRUE)</f>
        <v>#N/A</v>
      </c>
      <c r="W88" s="117">
        <f t="shared" si="18"/>
        <v>10760</v>
      </c>
      <c r="X88" s="118" t="e">
        <f t="shared" si="20"/>
        <v>#N/A</v>
      </c>
      <c r="Y88" s="117">
        <f>VLOOKUP(M88,mmap!B:D,3,TRUE)</f>
        <v>10760</v>
      </c>
      <c r="Z88" s="118">
        <f t="shared" si="21"/>
        <v>0</v>
      </c>
    </row>
    <row r="89" spans="1:26" ht="30" x14ac:dyDescent="0.25">
      <c r="A89" s="5">
        <v>80</v>
      </c>
      <c r="B89" s="6">
        <v>148160</v>
      </c>
      <c r="C89" s="6">
        <v>500577</v>
      </c>
      <c r="D89" s="6" t="s">
        <v>43</v>
      </c>
      <c r="E89" s="8" t="s">
        <v>101</v>
      </c>
      <c r="F89" s="6" t="s">
        <v>49</v>
      </c>
      <c r="G89" s="6">
        <v>2003</v>
      </c>
      <c r="H89" s="72">
        <v>6840</v>
      </c>
      <c r="J89" s="82" t="str">
        <f>VLOOKUP(B89,ic!A:P,5,TRUE)</f>
        <v>CAL SIGLAVY BAGDADY XV-58</v>
      </c>
      <c r="K89" s="82" t="str">
        <f t="shared" si="15"/>
        <v>CAL SIGLAVY BAGDADY XV-58</v>
      </c>
      <c r="L89" s="87" t="s">
        <v>101</v>
      </c>
      <c r="M89" s="88">
        <f t="shared" ref="M89:M94" si="23">B89</f>
        <v>148160</v>
      </c>
      <c r="O89" s="87" t="str">
        <f>VLOOKUP(B89,ic!A:P,7,TRUE)</f>
        <v>SUCEAVA</v>
      </c>
      <c r="P89" s="101" t="str">
        <f t="shared" si="16"/>
        <v>SV</v>
      </c>
      <c r="R89" s="105">
        <f>VLOOKUP(B89,ic!A:P,10,TRUE)</f>
        <v>2003</v>
      </c>
      <c r="S89" s="62">
        <f t="shared" si="17"/>
        <v>2003</v>
      </c>
      <c r="T89" s="101">
        <f t="shared" si="19"/>
        <v>0</v>
      </c>
      <c r="V89" s="116">
        <f>VLOOKUP(B89,ic!A:P,11,TRUE)</f>
        <v>6840</v>
      </c>
      <c r="W89" s="117">
        <f t="shared" si="18"/>
        <v>6840</v>
      </c>
      <c r="X89" s="118">
        <f t="shared" si="20"/>
        <v>0</v>
      </c>
      <c r="Y89" s="117">
        <f>VLOOKUP(M89,mmap!B:D,3,TRUE)</f>
        <v>6840</v>
      </c>
      <c r="Z89" s="118">
        <f t="shared" si="21"/>
        <v>0</v>
      </c>
    </row>
    <row r="90" spans="1:26" x14ac:dyDescent="0.25">
      <c r="A90" s="5">
        <v>81</v>
      </c>
      <c r="B90" s="6">
        <v>157449</v>
      </c>
      <c r="C90" s="6">
        <v>500652</v>
      </c>
      <c r="D90" s="6" t="s">
        <v>43</v>
      </c>
      <c r="E90" s="8" t="s">
        <v>102</v>
      </c>
      <c r="F90" s="6" t="s">
        <v>49</v>
      </c>
      <c r="G90" s="6">
        <v>2004</v>
      </c>
      <c r="H90" s="72">
        <v>7600</v>
      </c>
      <c r="J90" s="82" t="str">
        <f>VLOOKUP(B90,ic!A:P,5,TRUE)</f>
        <v xml:space="preserve"> SHAGYA LXII-7/S 62-7 R</v>
      </c>
      <c r="K90" s="82" t="str">
        <f t="shared" si="15"/>
        <v>SHAGYA LXII-7/S 62-7 R</v>
      </c>
      <c r="L90" s="87" t="s">
        <v>102</v>
      </c>
      <c r="M90" s="88">
        <f t="shared" si="23"/>
        <v>157449</v>
      </c>
      <c r="O90" s="87" t="str">
        <f>VLOOKUP(B90,ic!A:P,7,TRUE)</f>
        <v>SUCEAVA</v>
      </c>
      <c r="P90" s="101" t="str">
        <f t="shared" si="16"/>
        <v>SV</v>
      </c>
      <c r="R90" s="105">
        <f>VLOOKUP(B90,ic!A:P,10,TRUE)</f>
        <v>2004</v>
      </c>
      <c r="S90" s="62">
        <f t="shared" si="17"/>
        <v>2004</v>
      </c>
      <c r="T90" s="101">
        <f t="shared" si="19"/>
        <v>0</v>
      </c>
      <c r="V90" s="116">
        <f>VLOOKUP(B90,ic!A:P,11,TRUE)</f>
        <v>7600</v>
      </c>
      <c r="W90" s="117">
        <f t="shared" si="18"/>
        <v>7600</v>
      </c>
      <c r="X90" s="118">
        <f t="shared" si="20"/>
        <v>0</v>
      </c>
      <c r="Y90" s="117">
        <f>VLOOKUP(M90,mmap!B:D,3,TRUE)</f>
        <v>7600</v>
      </c>
      <c r="Z90" s="118">
        <f t="shared" si="21"/>
        <v>0</v>
      </c>
    </row>
    <row r="91" spans="1:26" x14ac:dyDescent="0.25">
      <c r="A91" s="5">
        <v>82</v>
      </c>
      <c r="B91" s="6">
        <v>157447</v>
      </c>
      <c r="C91" s="6">
        <v>500649</v>
      </c>
      <c r="D91" s="6" t="s">
        <v>43</v>
      </c>
      <c r="E91" s="8" t="s">
        <v>103</v>
      </c>
      <c r="F91" s="6" t="s">
        <v>49</v>
      </c>
      <c r="G91" s="6">
        <v>2004</v>
      </c>
      <c r="H91" s="72">
        <v>7600</v>
      </c>
      <c r="J91" s="82" t="str">
        <f>VLOOKUP(B91,ic!A:P,5,TRUE)</f>
        <v xml:space="preserve"> EL SBAA XII-38/ES 12-38 R</v>
      </c>
      <c r="K91" s="82" t="str">
        <f t="shared" si="15"/>
        <v>EL SBAA XII-38/ES 12-38 R</v>
      </c>
      <c r="L91" s="87" t="s">
        <v>103</v>
      </c>
      <c r="M91" s="88">
        <f t="shared" si="23"/>
        <v>157447</v>
      </c>
      <c r="O91" s="87" t="str">
        <f>VLOOKUP(B91,ic!A:P,7,TRUE)</f>
        <v>SUCEAVA</v>
      </c>
      <c r="P91" s="101" t="str">
        <f t="shared" si="16"/>
        <v>SV</v>
      </c>
      <c r="R91" s="105">
        <f>VLOOKUP(B91,ic!A:P,10,TRUE)</f>
        <v>2004</v>
      </c>
      <c r="S91" s="62">
        <f t="shared" si="17"/>
        <v>2004</v>
      </c>
      <c r="T91" s="101">
        <f t="shared" si="19"/>
        <v>0</v>
      </c>
      <c r="V91" s="116">
        <f>VLOOKUP(B91,ic!A:P,11,TRUE)</f>
        <v>7600</v>
      </c>
      <c r="W91" s="117">
        <f t="shared" si="18"/>
        <v>7600</v>
      </c>
      <c r="X91" s="118">
        <f t="shared" si="20"/>
        <v>0</v>
      </c>
      <c r="Y91" s="117">
        <f>VLOOKUP(M91,mmap!B:D,3,TRUE)</f>
        <v>7600</v>
      </c>
      <c r="Z91" s="118">
        <f t="shared" si="21"/>
        <v>0</v>
      </c>
    </row>
    <row r="92" spans="1:26" ht="30" x14ac:dyDescent="0.25">
      <c r="A92" s="5">
        <v>83</v>
      </c>
      <c r="B92" s="6">
        <v>159209</v>
      </c>
      <c r="C92" s="6">
        <v>500922</v>
      </c>
      <c r="D92" s="6" t="s">
        <v>43</v>
      </c>
      <c r="E92" s="8" t="s">
        <v>104</v>
      </c>
      <c r="F92" s="6" t="s">
        <v>49</v>
      </c>
      <c r="G92" s="6">
        <v>2012</v>
      </c>
      <c r="H92" s="72">
        <v>9400</v>
      </c>
      <c r="J92" s="82" t="str">
        <f>VLOOKUP(B92,ic!A:P,5,TRUE)</f>
        <v>Siglavy Bagdady XVII-24 (SB 17/24 R)</v>
      </c>
      <c r="K92" s="82" t="str">
        <f t="shared" si="15"/>
        <v>Siglavy Bagdady XVII-24 (SB 17/24 R)</v>
      </c>
      <c r="L92" s="87" t="s">
        <v>17108</v>
      </c>
      <c r="M92" s="88">
        <f t="shared" si="23"/>
        <v>159209</v>
      </c>
      <c r="O92" s="87" t="str">
        <f>VLOOKUP(B92,ic!A:P,7,TRUE)</f>
        <v>SUCEAVA</v>
      </c>
      <c r="P92" s="101" t="str">
        <f t="shared" si="16"/>
        <v>SV</v>
      </c>
      <c r="R92" s="105">
        <f>VLOOKUP(B92,ic!A:P,10,TRUE)</f>
        <v>2012</v>
      </c>
      <c r="S92" s="62">
        <f t="shared" si="17"/>
        <v>2012</v>
      </c>
      <c r="T92" s="101">
        <f t="shared" si="19"/>
        <v>0</v>
      </c>
      <c r="V92" s="116">
        <f>VLOOKUP(B92,ic!A:P,11,TRUE)</f>
        <v>9400</v>
      </c>
      <c r="W92" s="117">
        <f t="shared" si="18"/>
        <v>9400</v>
      </c>
      <c r="X92" s="118">
        <f t="shared" si="20"/>
        <v>0</v>
      </c>
      <c r="Y92" s="117">
        <f>VLOOKUP(M92,mmap!B:D,3,TRUE)</f>
        <v>9400</v>
      </c>
      <c r="Z92" s="118">
        <f t="shared" si="21"/>
        <v>0</v>
      </c>
    </row>
    <row r="93" spans="1:26" x14ac:dyDescent="0.25">
      <c r="A93" s="5">
        <v>84</v>
      </c>
      <c r="B93" s="6">
        <v>151697</v>
      </c>
      <c r="C93" s="6">
        <v>9500228</v>
      </c>
      <c r="D93" s="6" t="s">
        <v>43</v>
      </c>
      <c r="E93" s="8" t="s">
        <v>147</v>
      </c>
      <c r="F93" s="6" t="s">
        <v>105</v>
      </c>
      <c r="G93" s="6">
        <v>2004</v>
      </c>
      <c r="H93" s="72">
        <v>8000</v>
      </c>
      <c r="J93" s="82" t="str">
        <f>VLOOKUP(B93,ic!A:P,5,TRUE)</f>
        <v>SIGLAVY BAGDAD XVI-39</v>
      </c>
      <c r="K93" s="82" t="str">
        <f t="shared" si="15"/>
        <v>SIGLAVY BAGDAD XVI-39</v>
      </c>
      <c r="L93" s="87" t="s">
        <v>17110</v>
      </c>
      <c r="M93" s="88">
        <f t="shared" si="23"/>
        <v>151697</v>
      </c>
      <c r="O93" s="87" t="str">
        <f>VLOOKUP(B93,ic!A:P,7,TRUE)</f>
        <v>OLT</v>
      </c>
      <c r="P93" s="101" t="str">
        <f t="shared" si="16"/>
        <v>OT</v>
      </c>
      <c r="R93" s="105">
        <f>VLOOKUP(B93,ic!A:P,10,TRUE)</f>
        <v>2004</v>
      </c>
      <c r="S93" s="62">
        <f t="shared" si="17"/>
        <v>2004</v>
      </c>
      <c r="T93" s="101">
        <f t="shared" si="19"/>
        <v>0</v>
      </c>
      <c r="V93" s="116">
        <f>VLOOKUP(B93,ic!A:P,11,TRUE)</f>
        <v>8000</v>
      </c>
      <c r="W93" s="117">
        <f t="shared" si="18"/>
        <v>8000</v>
      </c>
      <c r="X93" s="118">
        <f t="shared" si="20"/>
        <v>0</v>
      </c>
      <c r="Y93" s="117">
        <f>VLOOKUP(M93,mmap!B:D,3,TRUE)</f>
        <v>8000</v>
      </c>
      <c r="Z93" s="118">
        <f t="shared" si="21"/>
        <v>0</v>
      </c>
    </row>
    <row r="94" spans="1:26" x14ac:dyDescent="0.25">
      <c r="A94" s="5">
        <v>85</v>
      </c>
      <c r="B94" s="6">
        <v>148710</v>
      </c>
      <c r="C94" s="6">
        <v>5</v>
      </c>
      <c r="D94" s="6" t="s">
        <v>42</v>
      </c>
      <c r="E94" s="8" t="s">
        <v>106</v>
      </c>
      <c r="F94" s="6" t="s">
        <v>47</v>
      </c>
      <c r="G94" s="6">
        <v>2002</v>
      </c>
      <c r="H94" s="72">
        <v>2775</v>
      </c>
      <c r="J94" s="82" t="str">
        <f>VLOOKUP(B94,ic!A:P,5,TRUE)</f>
        <v>ODISEU</v>
      </c>
      <c r="K94" s="82" t="str">
        <f t="shared" si="15"/>
        <v>ODISEU</v>
      </c>
      <c r="L94" s="87" t="s">
        <v>106</v>
      </c>
      <c r="M94" s="88">
        <f t="shared" si="23"/>
        <v>148710</v>
      </c>
      <c r="O94" s="87" t="str">
        <f>VLOOKUP(B94,ic!A:P,7,TRUE)</f>
        <v>BUZĂU</v>
      </c>
      <c r="P94" s="101" t="str">
        <f t="shared" si="16"/>
        <v>BZ</v>
      </c>
      <c r="R94" s="105">
        <f>VLOOKUP(B94,ic!A:P,10,TRUE)</f>
        <v>2002</v>
      </c>
      <c r="S94" s="62">
        <f t="shared" si="17"/>
        <v>2002</v>
      </c>
      <c r="T94" s="101">
        <f t="shared" si="19"/>
        <v>0</v>
      </c>
      <c r="V94" s="116">
        <f>VLOOKUP(B94,ic!A:P,11,TRUE)</f>
        <v>2775</v>
      </c>
      <c r="W94" s="117">
        <f t="shared" si="18"/>
        <v>2775</v>
      </c>
      <c r="X94" s="118">
        <f t="shared" si="20"/>
        <v>0</v>
      </c>
      <c r="Y94" s="117">
        <f>VLOOKUP(M94,mmap!B:D,3,TRUE)</f>
        <v>2775</v>
      </c>
      <c r="Z94" s="118">
        <f t="shared" si="21"/>
        <v>0</v>
      </c>
    </row>
    <row r="95" spans="1:26" x14ac:dyDescent="0.25">
      <c r="A95" s="5">
        <v>86</v>
      </c>
      <c r="B95" s="6" t="s">
        <v>45</v>
      </c>
      <c r="C95" s="6">
        <v>512838</v>
      </c>
      <c r="D95" s="7" t="s">
        <v>53</v>
      </c>
      <c r="E95" s="8" t="s">
        <v>107</v>
      </c>
      <c r="F95" s="6" t="s">
        <v>47</v>
      </c>
      <c r="G95" s="7">
        <v>2004</v>
      </c>
      <c r="H95" s="72">
        <v>8000</v>
      </c>
      <c r="J95" s="82" t="e">
        <f>VLOOKUP(B95,ic!A:P,5,TRUE)</f>
        <v>#N/A</v>
      </c>
      <c r="K95" s="82" t="str">
        <f t="shared" si="15"/>
        <v>GIDRAN XLIV - 20</v>
      </c>
      <c r="L95" s="87" t="str">
        <f>VLOOKUP(C95,mmap!B:D,2,TRUE)</f>
        <v>GIDRAN XLIV</v>
      </c>
      <c r="M95" s="88">
        <f>C95</f>
        <v>512838</v>
      </c>
      <c r="O95" s="87" t="e">
        <f>VLOOKUP(B95,ic!A:P,7,TRUE)</f>
        <v>#N/A</v>
      </c>
      <c r="P95" s="101" t="str">
        <f t="shared" si="16"/>
        <v>BZ</v>
      </c>
      <c r="R95" s="105" t="e">
        <f>VLOOKUP(B95,ic!A:P,10,TRUE)</f>
        <v>#N/A</v>
      </c>
      <c r="S95" s="62">
        <f t="shared" si="17"/>
        <v>2004</v>
      </c>
      <c r="T95" s="101" t="e">
        <f t="shared" si="19"/>
        <v>#N/A</v>
      </c>
      <c r="V95" s="116" t="e">
        <f>VLOOKUP(B95,ic!A:P,11,TRUE)</f>
        <v>#N/A</v>
      </c>
      <c r="W95" s="117">
        <f t="shared" si="18"/>
        <v>8000</v>
      </c>
      <c r="X95" s="118" t="e">
        <f t="shared" si="20"/>
        <v>#N/A</v>
      </c>
      <c r="Y95" s="117">
        <f>VLOOKUP(M95,mmap!B:D,3,TRUE)</f>
        <v>8000</v>
      </c>
      <c r="Z95" s="118">
        <f t="shared" si="21"/>
        <v>0</v>
      </c>
    </row>
    <row r="96" spans="1:26" ht="30" x14ac:dyDescent="0.25">
      <c r="A96" s="5">
        <v>87</v>
      </c>
      <c r="B96" s="6">
        <v>159461</v>
      </c>
      <c r="C96" s="6">
        <v>512840</v>
      </c>
      <c r="D96" s="6" t="s">
        <v>42</v>
      </c>
      <c r="E96" s="8" t="s">
        <v>108</v>
      </c>
      <c r="F96" s="6" t="s">
        <v>47</v>
      </c>
      <c r="G96" s="6">
        <v>2013</v>
      </c>
      <c r="H96" s="72">
        <v>10000</v>
      </c>
      <c r="J96" s="82" t="str">
        <f>VLOOKUP(B96,ic!A:P,5,TRUE)</f>
        <v>Astru (17 C-Va)/64201982105460</v>
      </c>
      <c r="K96" s="82" t="str">
        <f t="shared" si="15"/>
        <v>Astru (17 C-Va)/64201982105460</v>
      </c>
      <c r="L96" s="87" t="s">
        <v>15438</v>
      </c>
      <c r="M96" s="88">
        <f>B96</f>
        <v>159461</v>
      </c>
      <c r="O96" s="87" t="str">
        <f>VLOOKUP(B96,ic!A:P,7,TRUE)</f>
        <v>BUZĂU</v>
      </c>
      <c r="P96" s="101" t="str">
        <f t="shared" si="16"/>
        <v>BZ</v>
      </c>
      <c r="R96" s="105">
        <f>VLOOKUP(B96,ic!A:P,10,TRUE)</f>
        <v>2013</v>
      </c>
      <c r="S96" s="62">
        <f t="shared" si="17"/>
        <v>2013</v>
      </c>
      <c r="T96" s="101">
        <f t="shared" si="19"/>
        <v>0</v>
      </c>
      <c r="V96" s="116">
        <f>VLOOKUP(B96,ic!A:P,11,TRUE)</f>
        <v>10000</v>
      </c>
      <c r="W96" s="117">
        <f t="shared" si="18"/>
        <v>10000</v>
      </c>
      <c r="X96" s="118">
        <f t="shared" si="20"/>
        <v>0</v>
      </c>
      <c r="Y96" s="117">
        <f>VLOOKUP(M96,mmap!B:D,3,TRUE)</f>
        <v>10000</v>
      </c>
      <c r="Z96" s="118">
        <f t="shared" si="21"/>
        <v>0</v>
      </c>
    </row>
    <row r="97" spans="1:26" x14ac:dyDescent="0.25">
      <c r="A97" s="5">
        <v>88</v>
      </c>
      <c r="B97" s="6" t="s">
        <v>45</v>
      </c>
      <c r="C97" s="6">
        <v>512931</v>
      </c>
      <c r="D97" s="7" t="s">
        <v>42</v>
      </c>
      <c r="E97" s="8" t="s">
        <v>109</v>
      </c>
      <c r="F97" s="6" t="s">
        <v>47</v>
      </c>
      <c r="G97" s="7">
        <v>2017</v>
      </c>
      <c r="H97" s="72">
        <v>10000</v>
      </c>
      <c r="J97" s="82" t="e">
        <f>VLOOKUP(B97,ic!A:P,5,TRUE)</f>
        <v>#N/A</v>
      </c>
      <c r="K97" s="82" t="str">
        <f t="shared" si="15"/>
        <v>Poly</v>
      </c>
      <c r="L97" s="87" t="s">
        <v>109</v>
      </c>
      <c r="M97" s="88">
        <f>C97</f>
        <v>512931</v>
      </c>
      <c r="O97" s="87" t="e">
        <f>VLOOKUP(B97,ic!A:P,7,TRUE)</f>
        <v>#N/A</v>
      </c>
      <c r="P97" s="101" t="str">
        <f t="shared" si="16"/>
        <v>BZ</v>
      </c>
      <c r="R97" s="105" t="e">
        <f>VLOOKUP(B97,ic!A:P,10,TRUE)</f>
        <v>#N/A</v>
      </c>
      <c r="S97" s="62">
        <f t="shared" si="17"/>
        <v>2017</v>
      </c>
      <c r="T97" s="101" t="e">
        <f t="shared" si="19"/>
        <v>#N/A</v>
      </c>
      <c r="V97" s="116" t="e">
        <f>VLOOKUP(B97,ic!A:P,11,TRUE)</f>
        <v>#N/A</v>
      </c>
      <c r="W97" s="117">
        <f t="shared" si="18"/>
        <v>10000</v>
      </c>
      <c r="X97" s="118" t="e">
        <f t="shared" si="20"/>
        <v>#N/A</v>
      </c>
      <c r="Y97" s="117">
        <f>VLOOKUP(M97,mmap!B:D,3,TRUE)</f>
        <v>10000</v>
      </c>
      <c r="Z97" s="118">
        <f t="shared" si="21"/>
        <v>0</v>
      </c>
    </row>
    <row r="98" spans="1:26" x14ac:dyDescent="0.25">
      <c r="A98" s="5">
        <v>89</v>
      </c>
      <c r="B98" s="6">
        <v>157242</v>
      </c>
      <c r="C98" s="6">
        <v>512818</v>
      </c>
      <c r="D98" s="6" t="s">
        <v>53</v>
      </c>
      <c r="E98" s="8" t="s">
        <v>110</v>
      </c>
      <c r="F98" s="6" t="s">
        <v>47</v>
      </c>
      <c r="G98" s="6">
        <v>2010</v>
      </c>
      <c r="H98" s="72">
        <v>9400</v>
      </c>
      <c r="J98" s="82" t="str">
        <f>VLOOKUP(B98,ic!A:P,5,TRUE)</f>
        <v xml:space="preserve"> Gidran XLIII-26/G 43-26 T</v>
      </c>
      <c r="K98" s="82" t="str">
        <f t="shared" si="15"/>
        <v>Gidran XLIII-26/G 43-26 T</v>
      </c>
      <c r="L98" s="87" t="str">
        <f>VLOOKUP(C98,mmap!B:D,2,TRUE)</f>
        <v>755 G XLIII-26</v>
      </c>
      <c r="M98" s="88">
        <f>C98</f>
        <v>512818</v>
      </c>
      <c r="O98" s="87" t="str">
        <f>VLOOKUP(B98,ic!A:P,7,TRUE)</f>
        <v>BUZĂU</v>
      </c>
      <c r="P98" s="101" t="str">
        <f t="shared" si="16"/>
        <v>BZ</v>
      </c>
      <c r="R98" s="105">
        <f>VLOOKUP(B98,ic!A:P,10,TRUE)</f>
        <v>2010</v>
      </c>
      <c r="S98" s="62">
        <f t="shared" si="17"/>
        <v>2010</v>
      </c>
      <c r="T98" s="101">
        <f t="shared" si="19"/>
        <v>0</v>
      </c>
      <c r="V98" s="116">
        <f>VLOOKUP(B98,ic!A:P,11,TRUE)</f>
        <v>9400</v>
      </c>
      <c r="W98" s="117">
        <f t="shared" si="18"/>
        <v>9400</v>
      </c>
      <c r="X98" s="118">
        <f t="shared" si="20"/>
        <v>0</v>
      </c>
      <c r="Y98" s="117">
        <f>VLOOKUP(M98,mmap!B:D,3,TRUE)</f>
        <v>9400</v>
      </c>
      <c r="Z98" s="118">
        <f t="shared" si="21"/>
        <v>0</v>
      </c>
    </row>
    <row r="99" spans="1:26" x14ac:dyDescent="0.25">
      <c r="A99" s="5">
        <v>90</v>
      </c>
      <c r="B99" s="6" t="s">
        <v>45</v>
      </c>
      <c r="C99" s="6">
        <v>512880</v>
      </c>
      <c r="D99" s="7" t="s">
        <v>53</v>
      </c>
      <c r="E99" s="8" t="s">
        <v>111</v>
      </c>
      <c r="F99" s="6" t="s">
        <v>47</v>
      </c>
      <c r="G99" s="7">
        <v>2015</v>
      </c>
      <c r="H99" s="72">
        <v>9400</v>
      </c>
      <c r="J99" s="82" t="e">
        <f>VLOOKUP(B99,ic!A:P,5,TRUE)</f>
        <v>#N/A</v>
      </c>
      <c r="K99" s="82" t="str">
        <f t="shared" si="15"/>
        <v>GIDRAN XLIII - 54 C</v>
      </c>
      <c r="L99" s="87" t="str">
        <f>VLOOKUP(C99,mmap!B:D,2,TRUE)</f>
        <v>GIDRAN XLIII - 54 C</v>
      </c>
      <c r="M99" s="88">
        <f>C99</f>
        <v>512880</v>
      </c>
      <c r="O99" s="87" t="e">
        <f>VLOOKUP(B99,ic!A:P,7,TRUE)</f>
        <v>#N/A</v>
      </c>
      <c r="P99" s="101" t="str">
        <f t="shared" si="16"/>
        <v>BZ</v>
      </c>
      <c r="R99" s="105" t="e">
        <f>VLOOKUP(B99,ic!A:P,10,TRUE)</f>
        <v>#N/A</v>
      </c>
      <c r="S99" s="62">
        <f t="shared" si="17"/>
        <v>2015</v>
      </c>
      <c r="T99" s="101" t="e">
        <f t="shared" si="19"/>
        <v>#N/A</v>
      </c>
      <c r="V99" s="116" t="e">
        <f>VLOOKUP(B99,ic!A:P,11,TRUE)</f>
        <v>#N/A</v>
      </c>
      <c r="W99" s="117">
        <f t="shared" si="18"/>
        <v>9400</v>
      </c>
      <c r="X99" s="118" t="e">
        <f t="shared" si="20"/>
        <v>#N/A</v>
      </c>
      <c r="Y99" s="117">
        <f>VLOOKUP(M99,mmap!B:D,3,TRUE)</f>
        <v>9400</v>
      </c>
      <c r="Z99" s="118">
        <f t="shared" si="21"/>
        <v>0</v>
      </c>
    </row>
    <row r="100" spans="1:26" x14ac:dyDescent="0.25">
      <c r="A100" s="5">
        <v>91</v>
      </c>
      <c r="B100" s="6">
        <v>148129</v>
      </c>
      <c r="C100" s="6">
        <v>500627</v>
      </c>
      <c r="D100" s="6" t="s">
        <v>63</v>
      </c>
      <c r="E100" s="8" t="s">
        <v>112</v>
      </c>
      <c r="F100" s="9" t="s">
        <v>49</v>
      </c>
      <c r="G100" s="6">
        <v>2003</v>
      </c>
      <c r="H100" s="72">
        <v>6825</v>
      </c>
      <c r="J100" s="82" t="str">
        <f>VLOOKUP(B100,ic!A:P,5,TRUE)</f>
        <v>CAL GORAL XIX-36</v>
      </c>
      <c r="K100" s="82" t="str">
        <f t="shared" si="15"/>
        <v>CAL GORAL XIX-36</v>
      </c>
      <c r="L100" s="87" t="s">
        <v>112</v>
      </c>
      <c r="M100" s="88">
        <f>B100</f>
        <v>148129</v>
      </c>
      <c r="O100" s="87" t="str">
        <f>VLOOKUP(B100,ic!A:P,7,TRUE)</f>
        <v>SUCEAVA</v>
      </c>
      <c r="P100" s="101" t="str">
        <f t="shared" si="16"/>
        <v>SV</v>
      </c>
      <c r="R100" s="105">
        <f>VLOOKUP(B100,ic!A:P,10,TRUE)</f>
        <v>2003</v>
      </c>
      <c r="S100" s="62">
        <f t="shared" si="17"/>
        <v>2003</v>
      </c>
      <c r="T100" s="101">
        <f t="shared" si="19"/>
        <v>0</v>
      </c>
      <c r="V100" s="116">
        <f>VLOOKUP(B100,ic!A:P,11,TRUE)</f>
        <v>6825</v>
      </c>
      <c r="W100" s="117">
        <f t="shared" si="18"/>
        <v>6825</v>
      </c>
      <c r="X100" s="118">
        <f t="shared" si="20"/>
        <v>0</v>
      </c>
      <c r="Y100" s="117">
        <f>VLOOKUP(M100,mmap!B:D,3,TRUE)</f>
        <v>6825</v>
      </c>
      <c r="Z100" s="118">
        <f t="shared" si="21"/>
        <v>0</v>
      </c>
    </row>
    <row r="101" spans="1:26" x14ac:dyDescent="0.25">
      <c r="A101" s="5">
        <v>92</v>
      </c>
      <c r="B101" s="6">
        <v>157745</v>
      </c>
      <c r="C101" s="6">
        <v>500881</v>
      </c>
      <c r="D101" s="6" t="s">
        <v>63</v>
      </c>
      <c r="E101" s="8" t="s">
        <v>161</v>
      </c>
      <c r="F101" s="9" t="s">
        <v>49</v>
      </c>
      <c r="G101" s="6">
        <v>2011</v>
      </c>
      <c r="H101" s="72">
        <v>9400</v>
      </c>
      <c r="J101" s="82" t="str">
        <f>VLOOKUP(B101,ic!A:P,5,TRUE)</f>
        <v xml:space="preserve"> Goral XX-8 ( G 20 / 8 L )</v>
      </c>
      <c r="K101" s="82" t="str">
        <f t="shared" si="15"/>
        <v>Goral XX-8 ( G 20 / 8 L )</v>
      </c>
      <c r="L101" s="87" t="s">
        <v>161</v>
      </c>
      <c r="M101" s="88">
        <f>B101</f>
        <v>157745</v>
      </c>
      <c r="O101" s="87" t="str">
        <f>VLOOKUP(B101,ic!A:P,7,TRUE)</f>
        <v>SUCEAVA</v>
      </c>
      <c r="P101" s="101" t="str">
        <f t="shared" si="16"/>
        <v>SV</v>
      </c>
      <c r="R101" s="105">
        <f>VLOOKUP(B101,ic!A:P,10,TRUE)</f>
        <v>2011</v>
      </c>
      <c r="S101" s="62">
        <f t="shared" si="17"/>
        <v>2011</v>
      </c>
      <c r="T101" s="101">
        <f t="shared" si="19"/>
        <v>0</v>
      </c>
      <c r="V101" s="116">
        <f>VLOOKUP(B101,ic!A:P,11,TRUE)</f>
        <v>9400</v>
      </c>
      <c r="W101" s="117">
        <f t="shared" si="18"/>
        <v>9400</v>
      </c>
      <c r="X101" s="118">
        <f t="shared" si="20"/>
        <v>0</v>
      </c>
      <c r="Y101" s="117">
        <f>VLOOKUP(M101,mmap!B:D,3,TRUE)</f>
        <v>9400</v>
      </c>
      <c r="Z101" s="118">
        <f t="shared" si="21"/>
        <v>0</v>
      </c>
    </row>
    <row r="102" spans="1:26" ht="45" x14ac:dyDescent="0.25">
      <c r="A102" s="5">
        <v>93</v>
      </c>
      <c r="B102" s="6">
        <v>160367</v>
      </c>
      <c r="C102" s="6">
        <v>500941</v>
      </c>
      <c r="D102" s="6" t="s">
        <v>63</v>
      </c>
      <c r="E102" s="8" t="s">
        <v>162</v>
      </c>
      <c r="F102" s="9" t="s">
        <v>49</v>
      </c>
      <c r="G102" s="6">
        <v>2013</v>
      </c>
      <c r="H102" s="72">
        <v>8000</v>
      </c>
      <c r="J102" s="82" t="str">
        <f>VLOOKUP(B102,ic!A:P,5,TRUE)</f>
        <v xml:space="preserve">Hroby XXIV-24 ( H 24-24L) / 986000003683939
</v>
      </c>
      <c r="K102" s="82" t="str">
        <f t="shared" si="15"/>
        <v xml:space="preserve"> Hroby XXIV-24 ( H 24-24L) / 986000003683939</v>
      </c>
      <c r="L102" s="87" t="s">
        <v>16166</v>
      </c>
      <c r="M102" s="88">
        <f>B102</f>
        <v>160367</v>
      </c>
      <c r="O102" s="87" t="str">
        <f>VLOOKUP(B102,ic!A:P,7,TRUE)</f>
        <v>SUCEAVA</v>
      </c>
      <c r="P102" s="101" t="str">
        <f t="shared" si="16"/>
        <v>SV</v>
      </c>
      <c r="R102" s="105">
        <f>VLOOKUP(B102,ic!A:P,10,TRUE)</f>
        <v>2013</v>
      </c>
      <c r="S102" s="62">
        <f t="shared" si="17"/>
        <v>2013</v>
      </c>
      <c r="T102" s="101">
        <f t="shared" si="19"/>
        <v>0</v>
      </c>
      <c r="V102" s="116">
        <f>VLOOKUP(B102,ic!A:P,11,TRUE)</f>
        <v>8000</v>
      </c>
      <c r="W102" s="117">
        <f t="shared" si="18"/>
        <v>8000</v>
      </c>
      <c r="X102" s="118">
        <f t="shared" si="20"/>
        <v>0</v>
      </c>
      <c r="Y102" s="117">
        <f>VLOOKUP(M102,mmap!B:D,3,TRUE)</f>
        <v>8000</v>
      </c>
      <c r="Z102" s="118">
        <f t="shared" si="21"/>
        <v>0</v>
      </c>
    </row>
    <row r="103" spans="1:26" ht="30" x14ac:dyDescent="0.25">
      <c r="A103" s="5">
        <v>94</v>
      </c>
      <c r="B103" s="6">
        <v>164813</v>
      </c>
      <c r="C103" s="6">
        <v>501010</v>
      </c>
      <c r="D103" s="6" t="s">
        <v>63</v>
      </c>
      <c r="E103" s="8" t="s">
        <v>163</v>
      </c>
      <c r="F103" s="9" t="s">
        <v>49</v>
      </c>
      <c r="G103" s="6">
        <v>2015</v>
      </c>
      <c r="H103" s="72">
        <v>9400</v>
      </c>
      <c r="J103" s="82" t="str">
        <f>VLOOKUP(B103,ic!A:P,5,TRUE)</f>
        <v>Pietrosu XI-53 (Pi 11 / 53 L) 642019820326610</v>
      </c>
      <c r="K103" s="82" t="str">
        <f t="shared" si="15"/>
        <v xml:space="preserve"> Pietrosu XI-53 (Pi 11 / 53 L) 642019820326610</v>
      </c>
      <c r="L103" s="87" t="str">
        <f>VLOOKUP(C103,mmap!B:D,2,TRUE)</f>
        <v>PIETROSU XI-53</v>
      </c>
      <c r="M103" s="88">
        <f>C103</f>
        <v>501010</v>
      </c>
      <c r="O103" s="87" t="str">
        <f>VLOOKUP(B103,ic!A:P,7,TRUE)</f>
        <v>SUCEAVA</v>
      </c>
      <c r="P103" s="101" t="str">
        <f t="shared" si="16"/>
        <v>SV</v>
      </c>
      <c r="R103" s="105">
        <f>VLOOKUP(B103,ic!A:P,10,TRUE)</f>
        <v>2015</v>
      </c>
      <c r="S103" s="62">
        <f t="shared" si="17"/>
        <v>2015</v>
      </c>
      <c r="T103" s="101">
        <f t="shared" si="19"/>
        <v>0</v>
      </c>
      <c r="V103" s="116">
        <f>VLOOKUP(B103,ic!A:P,11,TRUE)</f>
        <v>9400</v>
      </c>
      <c r="W103" s="117">
        <f t="shared" si="18"/>
        <v>9400</v>
      </c>
      <c r="X103" s="118">
        <f t="shared" si="20"/>
        <v>0</v>
      </c>
      <c r="Y103" s="117">
        <f>VLOOKUP(M103,mmap!B:D,3,TRUE)</f>
        <v>9400</v>
      </c>
      <c r="Z103" s="118">
        <f t="shared" si="21"/>
        <v>0</v>
      </c>
    </row>
    <row r="104" spans="1:26" x14ac:dyDescent="0.25">
      <c r="A104" s="5">
        <v>95</v>
      </c>
      <c r="B104" s="6" t="s">
        <v>45</v>
      </c>
      <c r="C104" s="6">
        <v>501107</v>
      </c>
      <c r="D104" s="6" t="s">
        <v>63</v>
      </c>
      <c r="E104" s="8" t="s">
        <v>113</v>
      </c>
      <c r="F104" s="9" t="s">
        <v>49</v>
      </c>
      <c r="G104" s="6">
        <v>2017</v>
      </c>
      <c r="H104" s="72">
        <v>8000</v>
      </c>
      <c r="J104" s="82" t="e">
        <f>VLOOKUP(B104,ic!A:P,5,TRUE)</f>
        <v>#N/A</v>
      </c>
      <c r="K104" s="82" t="str">
        <f t="shared" si="15"/>
        <v>HROBY XXIV 14</v>
      </c>
      <c r="L104" s="87" t="str">
        <f>VLOOKUP(C104,mmap!B:D,2,TRUE)</f>
        <v>HROBY XXIV 14</v>
      </c>
      <c r="M104" s="88">
        <f>C104</f>
        <v>501107</v>
      </c>
      <c r="O104" s="87" t="e">
        <f>VLOOKUP(B104,ic!A:P,7,TRUE)</f>
        <v>#N/A</v>
      </c>
      <c r="P104" s="101" t="str">
        <f t="shared" si="16"/>
        <v>SV</v>
      </c>
      <c r="R104" s="105" t="e">
        <f>VLOOKUP(B104,ic!A:P,10,TRUE)</f>
        <v>#N/A</v>
      </c>
      <c r="S104" s="62">
        <f t="shared" si="17"/>
        <v>2017</v>
      </c>
      <c r="T104" s="101" t="e">
        <f t="shared" si="19"/>
        <v>#N/A</v>
      </c>
      <c r="V104" s="116" t="e">
        <f>VLOOKUP(B104,ic!A:P,11,TRUE)</f>
        <v>#N/A</v>
      </c>
      <c r="W104" s="117">
        <f t="shared" si="18"/>
        <v>8000</v>
      </c>
      <c r="X104" s="118" t="e">
        <f t="shared" si="20"/>
        <v>#N/A</v>
      </c>
      <c r="Y104" s="122">
        <f>VLOOKUP(M104,mmap!B:D,3,TRUE)</f>
        <v>8600</v>
      </c>
      <c r="Z104" s="123">
        <f t="shared" si="21"/>
        <v>600</v>
      </c>
    </row>
    <row r="105" spans="1:26" x14ac:dyDescent="0.25">
      <c r="A105" s="5">
        <v>96</v>
      </c>
      <c r="B105" s="6" t="s">
        <v>45</v>
      </c>
      <c r="C105" s="6">
        <v>501101</v>
      </c>
      <c r="D105" s="6" t="s">
        <v>63</v>
      </c>
      <c r="E105" s="8" t="s">
        <v>114</v>
      </c>
      <c r="F105" s="9" t="s">
        <v>49</v>
      </c>
      <c r="G105" s="6">
        <v>2017</v>
      </c>
      <c r="H105" s="72">
        <v>8000</v>
      </c>
      <c r="J105" s="82" t="e">
        <f>VLOOKUP(B105,ic!A:P,5,TRUE)</f>
        <v>#N/A</v>
      </c>
      <c r="K105" s="82" t="str">
        <f t="shared" si="15"/>
        <v>PRISLOP XI 28</v>
      </c>
      <c r="L105" s="87" t="str">
        <f>VLOOKUP(C105,mmap!B:D,2,TRUE)</f>
        <v>PRISLOP XI 28</v>
      </c>
      <c r="M105" s="88">
        <f>C105</f>
        <v>501101</v>
      </c>
      <c r="O105" s="87" t="e">
        <f>VLOOKUP(B105,ic!A:P,7,TRUE)</f>
        <v>#N/A</v>
      </c>
      <c r="P105" s="101" t="str">
        <f t="shared" si="16"/>
        <v>SV</v>
      </c>
      <c r="R105" s="105" t="e">
        <f>VLOOKUP(B105,ic!A:P,10,TRUE)</f>
        <v>#N/A</v>
      </c>
      <c r="S105" s="62">
        <f t="shared" si="17"/>
        <v>2017</v>
      </c>
      <c r="T105" s="101" t="e">
        <f t="shared" si="19"/>
        <v>#N/A</v>
      </c>
      <c r="V105" s="116" t="e">
        <f>VLOOKUP(B105,ic!A:P,11,TRUE)</f>
        <v>#N/A</v>
      </c>
      <c r="W105" s="117">
        <f t="shared" si="18"/>
        <v>8000</v>
      </c>
      <c r="X105" s="118" t="e">
        <f t="shared" si="20"/>
        <v>#N/A</v>
      </c>
      <c r="Y105" s="117">
        <f>VLOOKUP(M105,mmap!B:D,3,TRUE)</f>
        <v>8000</v>
      </c>
      <c r="Z105" s="118">
        <f t="shared" si="21"/>
        <v>0</v>
      </c>
    </row>
    <row r="106" spans="1:26" x14ac:dyDescent="0.25">
      <c r="A106" s="5">
        <v>97</v>
      </c>
      <c r="B106" s="6" t="s">
        <v>45</v>
      </c>
      <c r="C106" s="6">
        <v>501151</v>
      </c>
      <c r="D106" s="6" t="s">
        <v>63</v>
      </c>
      <c r="E106" s="8" t="s">
        <v>115</v>
      </c>
      <c r="F106" s="9" t="s">
        <v>49</v>
      </c>
      <c r="G106" s="6">
        <v>2019</v>
      </c>
      <c r="H106" s="72">
        <v>8000</v>
      </c>
      <c r="J106" s="82" t="e">
        <f>VLOOKUP(B106,ic!A:P,5,TRUE)</f>
        <v>#N/A</v>
      </c>
      <c r="K106" s="82" t="str">
        <f t="shared" ref="K106:K136" si="24">E106</f>
        <v>GORAL XXI 47</v>
      </c>
      <c r="L106" s="87" t="s">
        <v>115</v>
      </c>
      <c r="M106" s="88">
        <v>501151</v>
      </c>
      <c r="O106" s="87" t="e">
        <f>VLOOKUP(B106,ic!A:P,7,TRUE)</f>
        <v>#N/A</v>
      </c>
      <c r="P106" s="101" t="str">
        <f t="shared" ref="P106:P136" si="25">F106</f>
        <v>SV</v>
      </c>
      <c r="R106" s="105" t="e">
        <f>VLOOKUP(B106,ic!A:P,10,TRUE)</f>
        <v>#N/A</v>
      </c>
      <c r="S106" s="62">
        <f t="shared" ref="S106:S136" si="26">G106</f>
        <v>2019</v>
      </c>
      <c r="T106" s="101" t="e">
        <f t="shared" si="19"/>
        <v>#N/A</v>
      </c>
      <c r="V106" s="116" t="e">
        <f>VLOOKUP(B106,ic!A:P,11,TRUE)</f>
        <v>#N/A</v>
      </c>
      <c r="W106" s="117">
        <f t="shared" ref="W106:W136" si="27">H106</f>
        <v>8000</v>
      </c>
      <c r="X106" s="118" t="e">
        <f t="shared" si="20"/>
        <v>#N/A</v>
      </c>
      <c r="Y106" s="117">
        <v>8000</v>
      </c>
      <c r="Z106" s="118">
        <f t="shared" si="21"/>
        <v>0</v>
      </c>
    </row>
    <row r="107" spans="1:26" x14ac:dyDescent="0.25">
      <c r="A107" s="5">
        <v>98</v>
      </c>
      <c r="B107" s="6" t="s">
        <v>45</v>
      </c>
      <c r="C107" s="6">
        <v>501155</v>
      </c>
      <c r="D107" s="6" t="s">
        <v>63</v>
      </c>
      <c r="E107" s="8" t="s">
        <v>116</v>
      </c>
      <c r="F107" s="9" t="s">
        <v>49</v>
      </c>
      <c r="G107" s="6">
        <v>2019</v>
      </c>
      <c r="H107" s="72">
        <v>9400</v>
      </c>
      <c r="J107" s="82" t="e">
        <f>VLOOKUP(B107,ic!A:P,5,TRUE)</f>
        <v>#N/A</v>
      </c>
      <c r="K107" s="82" t="str">
        <f t="shared" si="24"/>
        <v>PRISLOP XI 41</v>
      </c>
      <c r="L107" s="87" t="str">
        <f>VLOOKUP(C107,mmap!B:D,2,TRUE)</f>
        <v>PRISLOP XI 41</v>
      </c>
      <c r="M107" s="88">
        <f>C107</f>
        <v>501155</v>
      </c>
      <c r="O107" s="87" t="e">
        <f>VLOOKUP(B107,ic!A:P,7,TRUE)</f>
        <v>#N/A</v>
      </c>
      <c r="P107" s="101" t="str">
        <f t="shared" si="25"/>
        <v>SV</v>
      </c>
      <c r="R107" s="105" t="e">
        <f>VLOOKUP(B107,ic!A:P,10,TRUE)</f>
        <v>#N/A</v>
      </c>
      <c r="S107" s="62">
        <f t="shared" si="26"/>
        <v>2019</v>
      </c>
      <c r="T107" s="101" t="e">
        <f t="shared" si="19"/>
        <v>#N/A</v>
      </c>
      <c r="V107" s="116" t="e">
        <f>VLOOKUP(B107,ic!A:P,11,TRUE)</f>
        <v>#N/A</v>
      </c>
      <c r="W107" s="117">
        <f t="shared" si="27"/>
        <v>9400</v>
      </c>
      <c r="X107" s="118" t="e">
        <f t="shared" si="20"/>
        <v>#N/A</v>
      </c>
      <c r="Y107" s="117">
        <f>VLOOKUP(M107,mmap!B:D,3,TRUE)</f>
        <v>9400</v>
      </c>
      <c r="Z107" s="118">
        <f t="shared" si="21"/>
        <v>0</v>
      </c>
    </row>
    <row r="108" spans="1:26" ht="45" x14ac:dyDescent="0.25">
      <c r="A108" s="5">
        <v>99</v>
      </c>
      <c r="B108" s="6">
        <v>160382</v>
      </c>
      <c r="C108" s="6">
        <v>500951</v>
      </c>
      <c r="D108" s="6" t="s">
        <v>63</v>
      </c>
      <c r="E108" s="8" t="s">
        <v>164</v>
      </c>
      <c r="F108" s="9" t="s">
        <v>49</v>
      </c>
      <c r="G108" s="6">
        <v>2013</v>
      </c>
      <c r="H108" s="72">
        <v>8600</v>
      </c>
      <c r="J108" s="82" t="str">
        <f>VLOOKUP(B108,ic!A:P,5,TRUE)</f>
        <v xml:space="preserve">Prislop XI-6 ( P 11-6 L) / 986000003679037
</v>
      </c>
      <c r="K108" s="82" t="str">
        <f t="shared" si="24"/>
        <v>Prislop XI-6 ( P 11-6 L) / 986000003679037</v>
      </c>
      <c r="L108" s="87" t="s">
        <v>164</v>
      </c>
      <c r="M108" s="88">
        <f>B108</f>
        <v>160382</v>
      </c>
      <c r="O108" s="87" t="str">
        <f>VLOOKUP(B108,ic!A:P,7,TRUE)</f>
        <v>SUCEAVA</v>
      </c>
      <c r="P108" s="101" t="str">
        <f t="shared" si="25"/>
        <v>SV</v>
      </c>
      <c r="R108" s="105">
        <f>VLOOKUP(B108,ic!A:P,10,TRUE)</f>
        <v>2013</v>
      </c>
      <c r="S108" s="62">
        <f t="shared" si="26"/>
        <v>2013</v>
      </c>
      <c r="T108" s="101">
        <f t="shared" si="19"/>
        <v>0</v>
      </c>
      <c r="V108" s="116">
        <f>VLOOKUP(B108,ic!A:P,11,TRUE)</f>
        <v>8600</v>
      </c>
      <c r="W108" s="117">
        <f t="shared" si="27"/>
        <v>8600</v>
      </c>
      <c r="X108" s="118">
        <f t="shared" si="20"/>
        <v>0</v>
      </c>
      <c r="Y108" s="117">
        <f>VLOOKUP(M108,mmap!B:D,3,TRUE)</f>
        <v>8600</v>
      </c>
      <c r="Z108" s="118">
        <f t="shared" si="21"/>
        <v>0</v>
      </c>
    </row>
    <row r="109" spans="1:26" x14ac:dyDescent="0.25">
      <c r="A109" s="5">
        <v>100</v>
      </c>
      <c r="B109" s="6" t="s">
        <v>45</v>
      </c>
      <c r="C109" s="6">
        <v>500790</v>
      </c>
      <c r="D109" s="6" t="s">
        <v>63</v>
      </c>
      <c r="E109" s="11" t="s">
        <v>117</v>
      </c>
      <c r="F109" s="9" t="s">
        <v>49</v>
      </c>
      <c r="G109" s="6">
        <v>2008</v>
      </c>
      <c r="H109" s="72">
        <v>10000</v>
      </c>
      <c r="J109" s="82" t="e">
        <f>VLOOKUP(B109,ic!A:P,5,TRUE)</f>
        <v>#N/A</v>
      </c>
      <c r="K109" s="82" t="str">
        <f t="shared" si="24"/>
        <v>CAL PRISLOP X-48</v>
      </c>
      <c r="L109" s="87" t="str">
        <f>VLOOKUP(C109,mmap!B:D,2,TRUE)</f>
        <v>CAL PRISLOP X-48</v>
      </c>
      <c r="M109" s="88">
        <f>C109</f>
        <v>500790</v>
      </c>
      <c r="O109" s="87" t="e">
        <f>VLOOKUP(B109,ic!A:P,7,TRUE)</f>
        <v>#N/A</v>
      </c>
      <c r="P109" s="101" t="str">
        <f t="shared" si="25"/>
        <v>SV</v>
      </c>
      <c r="R109" s="105" t="e">
        <f>VLOOKUP(B109,ic!A:P,10,TRUE)</f>
        <v>#N/A</v>
      </c>
      <c r="S109" s="62">
        <f t="shared" si="26"/>
        <v>2008</v>
      </c>
      <c r="T109" s="101" t="e">
        <f t="shared" si="19"/>
        <v>#N/A</v>
      </c>
      <c r="V109" s="116" t="e">
        <f>VLOOKUP(B109,ic!A:P,11,TRUE)</f>
        <v>#N/A</v>
      </c>
      <c r="W109" s="117">
        <f t="shared" si="27"/>
        <v>10000</v>
      </c>
      <c r="X109" s="118" t="e">
        <f t="shared" si="20"/>
        <v>#N/A</v>
      </c>
      <c r="Y109" s="117">
        <f>VLOOKUP(M109,mmap!B:D,3,TRUE)</f>
        <v>10000</v>
      </c>
      <c r="Z109" s="118">
        <f t="shared" si="21"/>
        <v>0</v>
      </c>
    </row>
    <row r="110" spans="1:26" ht="30" x14ac:dyDescent="0.25">
      <c r="A110" s="5">
        <v>101</v>
      </c>
      <c r="B110" s="6">
        <v>164806</v>
      </c>
      <c r="C110" s="6">
        <v>501005</v>
      </c>
      <c r="D110" s="6" t="s">
        <v>63</v>
      </c>
      <c r="E110" s="8" t="s">
        <v>165</v>
      </c>
      <c r="F110" s="9" t="s">
        <v>49</v>
      </c>
      <c r="G110" s="6">
        <v>2015</v>
      </c>
      <c r="H110" s="72">
        <v>8000</v>
      </c>
      <c r="J110" s="82" t="str">
        <f>VLOOKUP(B110,ic!A:P,5,TRUE)</f>
        <v>Ousor IX-120  (O 9 / 120 L) 642019820440631</v>
      </c>
      <c r="K110" s="82" t="str">
        <f t="shared" si="24"/>
        <v xml:space="preserve"> Ousor IX-120  (O 9 / 120 L) 642019820440631</v>
      </c>
      <c r="L110" s="87" t="str">
        <f>VLOOKUP(C110,mmap!B:D,2,TRUE)</f>
        <v>OUSOR IX-120</v>
      </c>
      <c r="M110" s="88">
        <f>C110</f>
        <v>501005</v>
      </c>
      <c r="O110" s="87" t="str">
        <f>VLOOKUP(B110,ic!A:P,7,TRUE)</f>
        <v>SUCEAVA</v>
      </c>
      <c r="P110" s="101" t="str">
        <f t="shared" si="25"/>
        <v>SV</v>
      </c>
      <c r="R110" s="105">
        <f>VLOOKUP(B110,ic!A:P,10,TRUE)</f>
        <v>2015</v>
      </c>
      <c r="S110" s="62">
        <f t="shared" si="26"/>
        <v>2015</v>
      </c>
      <c r="T110" s="101">
        <f t="shared" si="19"/>
        <v>0</v>
      </c>
      <c r="V110" s="116">
        <f>VLOOKUP(B110,ic!A:P,11,TRUE)</f>
        <v>8000</v>
      </c>
      <c r="W110" s="117">
        <f t="shared" si="27"/>
        <v>8000</v>
      </c>
      <c r="X110" s="118">
        <f t="shared" si="20"/>
        <v>0</v>
      </c>
      <c r="Y110" s="117">
        <f>VLOOKUP(M110,mmap!B:D,3,TRUE)</f>
        <v>8000</v>
      </c>
      <c r="Z110" s="118">
        <f t="shared" si="21"/>
        <v>0</v>
      </c>
    </row>
    <row r="111" spans="1:26" ht="60" x14ac:dyDescent="0.25">
      <c r="A111" s="5">
        <v>102</v>
      </c>
      <c r="B111" s="6">
        <v>164922</v>
      </c>
      <c r="C111" s="6">
        <v>501048</v>
      </c>
      <c r="D111" s="6" t="s">
        <v>63</v>
      </c>
      <c r="E111" s="8" t="s">
        <v>166</v>
      </c>
      <c r="F111" s="9" t="s">
        <v>49</v>
      </c>
      <c r="G111" s="6">
        <v>2016</v>
      </c>
      <c r="H111" s="72">
        <v>8600</v>
      </c>
      <c r="J111" s="82" t="str">
        <f>VLOOKUP(B111,ic!A:P,5,TRUE)</f>
        <v>Hroby XXIV-40  (H 24 / 40 L) 642019820561906</v>
      </c>
      <c r="K111" s="82" t="str">
        <f t="shared" si="24"/>
        <v>Hroby XXIV-40  (H 24 / 40 L) 642019820561906</v>
      </c>
      <c r="L111" s="87" t="str">
        <f>VLOOKUP(C111,mmap!B:D,2,TRUE)</f>
        <v xml:space="preserve">Hroby XXIV-40   (H 24 / 40 L)
642019820561906
</v>
      </c>
      <c r="M111" s="88">
        <f>C111</f>
        <v>501048</v>
      </c>
      <c r="O111" s="87" t="str">
        <f>VLOOKUP(B111,ic!A:P,7,TRUE)</f>
        <v>SUCEAVA</v>
      </c>
      <c r="P111" s="101" t="str">
        <f t="shared" si="25"/>
        <v>SV</v>
      </c>
      <c r="R111" s="105">
        <f>VLOOKUP(B111,ic!A:P,10,TRUE)</f>
        <v>2016</v>
      </c>
      <c r="S111" s="62">
        <f t="shared" si="26"/>
        <v>2016</v>
      </c>
      <c r="T111" s="101">
        <f t="shared" si="19"/>
        <v>0</v>
      </c>
      <c r="V111" s="116">
        <f>VLOOKUP(B111,ic!A:P,11,TRUE)</f>
        <v>8600</v>
      </c>
      <c r="W111" s="117">
        <f t="shared" si="27"/>
        <v>8600</v>
      </c>
      <c r="X111" s="118">
        <f t="shared" si="20"/>
        <v>0</v>
      </c>
      <c r="Y111" s="117">
        <f>VLOOKUP(M111,mmap!B:D,3,TRUE)</f>
        <v>8600</v>
      </c>
      <c r="Z111" s="118">
        <f t="shared" si="21"/>
        <v>0</v>
      </c>
    </row>
    <row r="112" spans="1:26" x14ac:dyDescent="0.25">
      <c r="A112" s="5">
        <v>103</v>
      </c>
      <c r="B112" s="6" t="s">
        <v>45</v>
      </c>
      <c r="C112" s="6">
        <v>501111</v>
      </c>
      <c r="D112" s="6" t="s">
        <v>63</v>
      </c>
      <c r="E112" s="11" t="s">
        <v>118</v>
      </c>
      <c r="F112" s="9" t="s">
        <v>49</v>
      </c>
      <c r="G112" s="6">
        <v>2017</v>
      </c>
      <c r="H112" s="72">
        <v>8600</v>
      </c>
      <c r="J112" s="82" t="e">
        <f>VLOOKUP(B112,ic!A:P,5,TRUE)</f>
        <v>#N/A</v>
      </c>
      <c r="K112" s="82" t="str">
        <f t="shared" si="24"/>
        <v>OUSOR X 63</v>
      </c>
      <c r="L112" s="87" t="str">
        <f>VLOOKUP(C112,mmap!B:D,2,TRUE)</f>
        <v>OUSOR X 63</v>
      </c>
      <c r="M112" s="88">
        <f>C112</f>
        <v>501111</v>
      </c>
      <c r="O112" s="87" t="e">
        <f>VLOOKUP(B112,ic!A:P,7,TRUE)</f>
        <v>#N/A</v>
      </c>
      <c r="P112" s="101" t="str">
        <f t="shared" si="25"/>
        <v>SV</v>
      </c>
      <c r="R112" s="105" t="e">
        <f>VLOOKUP(B112,ic!A:P,10,TRUE)</f>
        <v>#N/A</v>
      </c>
      <c r="S112" s="62">
        <f t="shared" si="26"/>
        <v>2017</v>
      </c>
      <c r="T112" s="101" t="e">
        <f t="shared" si="19"/>
        <v>#N/A</v>
      </c>
      <c r="V112" s="116" t="e">
        <f>VLOOKUP(B112,ic!A:P,11,TRUE)</f>
        <v>#N/A</v>
      </c>
      <c r="W112" s="117">
        <f t="shared" si="27"/>
        <v>8600</v>
      </c>
      <c r="X112" s="118" t="e">
        <f t="shared" si="20"/>
        <v>#N/A</v>
      </c>
      <c r="Y112" s="117">
        <f>VLOOKUP(M112,mmap!B:D,3,TRUE)</f>
        <v>8600</v>
      </c>
      <c r="Z112" s="118">
        <f t="shared" si="21"/>
        <v>0</v>
      </c>
    </row>
    <row r="113" spans="1:26" x14ac:dyDescent="0.25">
      <c r="A113" s="5">
        <v>104</v>
      </c>
      <c r="B113" s="6">
        <v>157561</v>
      </c>
      <c r="C113" s="6">
        <v>500851</v>
      </c>
      <c r="D113" s="6" t="s">
        <v>63</v>
      </c>
      <c r="E113" s="11" t="s">
        <v>167</v>
      </c>
      <c r="F113" s="9" t="s">
        <v>49</v>
      </c>
      <c r="G113" s="6">
        <v>2010</v>
      </c>
      <c r="H113" s="72">
        <v>9400</v>
      </c>
      <c r="J113" s="82" t="str">
        <f>VLOOKUP(B113,ic!A:P,5,TRUE)</f>
        <v>Prislop X-58/P 10 - 58 L</v>
      </c>
      <c r="K113" s="82" t="str">
        <f t="shared" si="24"/>
        <v xml:space="preserve"> Prislop X-58/P 10 - 58 L</v>
      </c>
      <c r="L113" s="87" t="s">
        <v>12771</v>
      </c>
      <c r="M113" s="88">
        <f>B113</f>
        <v>157561</v>
      </c>
      <c r="O113" s="87" t="str">
        <f>VLOOKUP(B113,ic!A:P,7,TRUE)</f>
        <v>SUCEAVA</v>
      </c>
      <c r="P113" s="101" t="str">
        <f t="shared" si="25"/>
        <v>SV</v>
      </c>
      <c r="R113" s="105">
        <f>VLOOKUP(B113,ic!A:P,10,TRUE)</f>
        <v>2010</v>
      </c>
      <c r="S113" s="62">
        <f t="shared" si="26"/>
        <v>2010</v>
      </c>
      <c r="T113" s="101">
        <f t="shared" si="19"/>
        <v>0</v>
      </c>
      <c r="V113" s="116">
        <f>VLOOKUP(B113,ic!A:P,11,TRUE)</f>
        <v>9400</v>
      </c>
      <c r="W113" s="117">
        <f t="shared" si="27"/>
        <v>9400</v>
      </c>
      <c r="X113" s="118">
        <f t="shared" si="20"/>
        <v>0</v>
      </c>
      <c r="Y113" s="117">
        <f>VLOOKUP(M113,mmap!B:D,3,TRUE)</f>
        <v>9400</v>
      </c>
      <c r="Z113" s="118">
        <f t="shared" si="21"/>
        <v>0</v>
      </c>
    </row>
    <row r="114" spans="1:26" x14ac:dyDescent="0.25">
      <c r="A114" s="5">
        <v>105</v>
      </c>
      <c r="B114" s="6" t="s">
        <v>45</v>
      </c>
      <c r="C114" s="6">
        <v>20104</v>
      </c>
      <c r="D114" s="6" t="s">
        <v>67</v>
      </c>
      <c r="E114" s="11" t="s">
        <v>119</v>
      </c>
      <c r="F114" s="9" t="s">
        <v>48</v>
      </c>
      <c r="G114" s="6">
        <v>2017</v>
      </c>
      <c r="H114" s="72">
        <v>10000</v>
      </c>
      <c r="J114" s="82" t="e">
        <f>VLOOKUP(B114,ic!A:P,5,TRUE)</f>
        <v>#N/A</v>
      </c>
      <c r="K114" s="82" t="str">
        <f t="shared" si="24"/>
        <v>WAJIB / NEDJARI XIII - 23</v>
      </c>
      <c r="L114" s="87" t="str">
        <f>VLOOKUP(C114,mmap!B:D,2,TRUE)</f>
        <v>WAJIB NEDJARI XIII - 23</v>
      </c>
      <c r="M114" s="88">
        <f>C114</f>
        <v>20104</v>
      </c>
      <c r="O114" s="87" t="e">
        <f>VLOOKUP(B114,ic!A:P,7,TRUE)</f>
        <v>#N/A</v>
      </c>
      <c r="P114" s="101" t="str">
        <f t="shared" si="25"/>
        <v>CT</v>
      </c>
      <c r="R114" s="105" t="e">
        <f>VLOOKUP(B114,ic!A:P,10,TRUE)</f>
        <v>#N/A</v>
      </c>
      <c r="S114" s="62">
        <f t="shared" si="26"/>
        <v>2017</v>
      </c>
      <c r="T114" s="101" t="e">
        <f t="shared" si="19"/>
        <v>#N/A</v>
      </c>
      <c r="V114" s="116" t="e">
        <f>VLOOKUP(B114,ic!A:P,11,TRUE)</f>
        <v>#N/A</v>
      </c>
      <c r="W114" s="117">
        <f t="shared" si="27"/>
        <v>10000</v>
      </c>
      <c r="X114" s="118" t="e">
        <f t="shared" si="20"/>
        <v>#N/A</v>
      </c>
      <c r="Y114" s="117">
        <f>VLOOKUP(M114,mmap!B:D,3,TRUE)</f>
        <v>10000</v>
      </c>
      <c r="Z114" s="118">
        <f t="shared" si="21"/>
        <v>0</v>
      </c>
    </row>
    <row r="115" spans="1:26" x14ac:dyDescent="0.25">
      <c r="A115" s="5">
        <v>106</v>
      </c>
      <c r="B115" s="6" t="s">
        <v>45</v>
      </c>
      <c r="C115" s="6">
        <v>20093</v>
      </c>
      <c r="D115" s="6" t="s">
        <v>67</v>
      </c>
      <c r="E115" s="11" t="s">
        <v>120</v>
      </c>
      <c r="F115" s="9" t="s">
        <v>48</v>
      </c>
      <c r="G115" s="6">
        <v>2017</v>
      </c>
      <c r="H115" s="72">
        <v>9400</v>
      </c>
      <c r="J115" s="82" t="e">
        <f>VLOOKUP(B115,ic!A:P,5,TRUE)</f>
        <v>#N/A</v>
      </c>
      <c r="K115" s="82" t="str">
        <f t="shared" si="24"/>
        <v>EL IMAN I -40  / VIDIYA</v>
      </c>
      <c r="L115" s="87" t="str">
        <f>VLOOKUP(C115,mmap!B:D,2,TRUE)</f>
        <v>EL IMAN I -40 VIDIYA</v>
      </c>
      <c r="M115" s="88">
        <f>C115</f>
        <v>20093</v>
      </c>
      <c r="O115" s="87" t="e">
        <f>VLOOKUP(B115,ic!A:P,7,TRUE)</f>
        <v>#N/A</v>
      </c>
      <c r="P115" s="101" t="str">
        <f t="shared" si="25"/>
        <v>CT</v>
      </c>
      <c r="R115" s="105" t="e">
        <f>VLOOKUP(B115,ic!A:P,10,TRUE)</f>
        <v>#N/A</v>
      </c>
      <c r="S115" s="62">
        <f t="shared" si="26"/>
        <v>2017</v>
      </c>
      <c r="T115" s="101" t="e">
        <f t="shared" si="19"/>
        <v>#N/A</v>
      </c>
      <c r="V115" s="116" t="e">
        <f>VLOOKUP(B115,ic!A:P,11,TRUE)</f>
        <v>#N/A</v>
      </c>
      <c r="W115" s="117">
        <f t="shared" si="27"/>
        <v>9400</v>
      </c>
      <c r="X115" s="118" t="e">
        <f t="shared" si="20"/>
        <v>#N/A</v>
      </c>
      <c r="Y115" s="117">
        <f>VLOOKUP(M115,mmap!B:D,3,TRUE)</f>
        <v>9400</v>
      </c>
      <c r="Z115" s="118">
        <f t="shared" si="21"/>
        <v>0</v>
      </c>
    </row>
    <row r="116" spans="1:26" x14ac:dyDescent="0.25">
      <c r="A116" s="5">
        <v>107</v>
      </c>
      <c r="B116" s="6">
        <v>157074</v>
      </c>
      <c r="C116" s="6">
        <v>2945</v>
      </c>
      <c r="D116" s="6" t="s">
        <v>41</v>
      </c>
      <c r="E116" s="11" t="s">
        <v>168</v>
      </c>
      <c r="F116" s="9" t="s">
        <v>47</v>
      </c>
      <c r="G116" s="6">
        <v>2010</v>
      </c>
      <c r="H116" s="74">
        <v>9700</v>
      </c>
      <c r="J116" s="82" t="str">
        <f>VLOOKUP(B116,ic!A:P,5,TRUE)</f>
        <v xml:space="preserve"> Galina/Fu-8D</v>
      </c>
      <c r="K116" s="82" t="str">
        <f t="shared" si="24"/>
        <v>Galina/Fu-8D</v>
      </c>
      <c r="L116" s="87" t="s">
        <v>16322</v>
      </c>
      <c r="M116" s="88">
        <f>B116</f>
        <v>157074</v>
      </c>
      <c r="O116" s="102" t="str">
        <f>VLOOKUP(B116,ic!A:P,7,TRUE)</f>
        <v>CĂLĂRAŞI</v>
      </c>
      <c r="P116" s="103" t="str">
        <f t="shared" si="25"/>
        <v>BZ</v>
      </c>
      <c r="R116" s="105">
        <f>VLOOKUP(B116,ic!A:P,10,TRUE)</f>
        <v>2010</v>
      </c>
      <c r="S116" s="62">
        <f t="shared" si="26"/>
        <v>2010</v>
      </c>
      <c r="T116" s="101">
        <f t="shared" si="19"/>
        <v>0</v>
      </c>
      <c r="V116" s="119">
        <f>VLOOKUP(B116,ic!A:P,11,TRUE)</f>
        <v>8900</v>
      </c>
      <c r="W116" s="120">
        <f t="shared" si="27"/>
        <v>9700</v>
      </c>
      <c r="X116" s="121">
        <f t="shared" si="20"/>
        <v>-800</v>
      </c>
      <c r="Y116" s="117">
        <f>VLOOKUP(M116,mmap!B:D,3,TRUE)</f>
        <v>9700</v>
      </c>
      <c r="Z116" s="118">
        <f t="shared" si="21"/>
        <v>0</v>
      </c>
    </row>
    <row r="117" spans="1:26" x14ac:dyDescent="0.25">
      <c r="A117" s="5">
        <v>108</v>
      </c>
      <c r="B117" s="6">
        <v>159131</v>
      </c>
      <c r="C117" s="6">
        <v>2947</v>
      </c>
      <c r="D117" s="6" t="s">
        <v>41</v>
      </c>
      <c r="E117" s="11" t="s">
        <v>121</v>
      </c>
      <c r="F117" s="9" t="s">
        <v>47</v>
      </c>
      <c r="G117" s="6">
        <v>2012</v>
      </c>
      <c r="H117" s="72">
        <v>8900</v>
      </c>
      <c r="J117" s="82" t="str">
        <f>VLOOKUP(B117,ic!A:P,5,TRUE)</f>
        <v>Lizica (Ep 20/R)</v>
      </c>
      <c r="K117" s="82" t="str">
        <f t="shared" si="24"/>
        <v>Lizica (Ep 20/R)</v>
      </c>
      <c r="L117" s="87" t="s">
        <v>16335</v>
      </c>
      <c r="M117" s="88">
        <f>B117</f>
        <v>159131</v>
      </c>
      <c r="O117" s="87" t="str">
        <f>VLOOKUP(B117,ic!A:P,7,TRUE)</f>
        <v>BUZĂU</v>
      </c>
      <c r="P117" s="101" t="str">
        <f t="shared" si="25"/>
        <v>BZ</v>
      </c>
      <c r="R117" s="105">
        <f>VLOOKUP(B117,ic!A:P,10,TRUE)</f>
        <v>2012</v>
      </c>
      <c r="S117" s="62">
        <f t="shared" si="26"/>
        <v>2012</v>
      </c>
      <c r="T117" s="101">
        <f t="shared" si="19"/>
        <v>0</v>
      </c>
      <c r="V117" s="116">
        <f>VLOOKUP(B117,ic!A:P,11,TRUE)</f>
        <v>8900</v>
      </c>
      <c r="W117" s="117">
        <f t="shared" si="27"/>
        <v>8900</v>
      </c>
      <c r="X117" s="118">
        <f t="shared" si="20"/>
        <v>0</v>
      </c>
      <c r="Y117" s="117">
        <f>VLOOKUP(M117,mmap!B:D,3,TRUE)</f>
        <v>8900</v>
      </c>
      <c r="Z117" s="118">
        <f t="shared" si="21"/>
        <v>0</v>
      </c>
    </row>
    <row r="118" spans="1:26" x14ac:dyDescent="0.25">
      <c r="A118" s="5">
        <v>109</v>
      </c>
      <c r="B118" s="6">
        <v>159133</v>
      </c>
      <c r="C118" s="6">
        <v>2949</v>
      </c>
      <c r="D118" s="6" t="s">
        <v>41</v>
      </c>
      <c r="E118" s="11" t="s">
        <v>122</v>
      </c>
      <c r="F118" s="9" t="s">
        <v>47</v>
      </c>
      <c r="G118" s="6">
        <v>2012</v>
      </c>
      <c r="H118" s="72">
        <v>8900</v>
      </c>
      <c r="J118" s="82" t="str">
        <f>VLOOKUP(B118,ic!A:P,5,TRUE)</f>
        <v>Elvira (Ep 24/R)</v>
      </c>
      <c r="K118" s="82" t="str">
        <f t="shared" si="24"/>
        <v>Elvira (Ep 24/R)</v>
      </c>
      <c r="L118" s="87" t="s">
        <v>16318</v>
      </c>
      <c r="M118" s="88">
        <f>B118</f>
        <v>159133</v>
      </c>
      <c r="O118" s="87" t="str">
        <f>VLOOKUP(B118,ic!A:P,7,TRUE)</f>
        <v>BUZĂU</v>
      </c>
      <c r="P118" s="101" t="str">
        <f t="shared" si="25"/>
        <v>BZ</v>
      </c>
      <c r="R118" s="105">
        <f>VLOOKUP(B118,ic!A:P,10,TRUE)</f>
        <v>2012</v>
      </c>
      <c r="S118" s="62">
        <f t="shared" si="26"/>
        <v>2012</v>
      </c>
      <c r="T118" s="101">
        <f t="shared" si="19"/>
        <v>0</v>
      </c>
      <c r="V118" s="116">
        <f>VLOOKUP(B118,ic!A:P,11,TRUE)</f>
        <v>8900</v>
      </c>
      <c r="W118" s="117">
        <f t="shared" si="27"/>
        <v>8900</v>
      </c>
      <c r="X118" s="118">
        <f t="shared" si="20"/>
        <v>0</v>
      </c>
      <c r="Y118" s="117">
        <f>VLOOKUP(M118,mmap!B:D,3,TRUE)</f>
        <v>8900</v>
      </c>
      <c r="Z118" s="118">
        <f t="shared" si="21"/>
        <v>0</v>
      </c>
    </row>
    <row r="119" spans="1:26" x14ac:dyDescent="0.25">
      <c r="A119" s="5">
        <v>110</v>
      </c>
      <c r="B119" s="6" t="s">
        <v>45</v>
      </c>
      <c r="C119" s="6">
        <v>3251</v>
      </c>
      <c r="D119" s="6" t="s">
        <v>62</v>
      </c>
      <c r="E119" s="11" t="s">
        <v>123</v>
      </c>
      <c r="F119" s="9" t="s">
        <v>47</v>
      </c>
      <c r="G119" s="6">
        <v>2018</v>
      </c>
      <c r="H119" s="72">
        <v>9400</v>
      </c>
      <c r="J119" s="82" t="e">
        <f>VLOOKUP(B119,ic!A:P,5,TRUE)</f>
        <v>#N/A</v>
      </c>
      <c r="K119" s="82" t="str">
        <f t="shared" si="24"/>
        <v>Furioso LXIX - 23</v>
      </c>
      <c r="L119" s="87" t="s">
        <v>123</v>
      </c>
      <c r="M119" s="89" t="s">
        <v>15861</v>
      </c>
      <c r="O119" s="87" t="e">
        <f>VLOOKUP(B119,ic!A:P,7,TRUE)</f>
        <v>#N/A</v>
      </c>
      <c r="P119" s="101" t="str">
        <f t="shared" si="25"/>
        <v>BZ</v>
      </c>
      <c r="R119" s="105" t="e">
        <f>VLOOKUP(B119,ic!A:P,10,TRUE)</f>
        <v>#N/A</v>
      </c>
      <c r="S119" s="62">
        <f t="shared" si="26"/>
        <v>2018</v>
      </c>
      <c r="T119" s="101" t="e">
        <f t="shared" si="19"/>
        <v>#N/A</v>
      </c>
      <c r="V119" s="116" t="e">
        <f>VLOOKUP(B119,ic!A:P,11,TRUE)</f>
        <v>#N/A</v>
      </c>
      <c r="W119" s="117">
        <f t="shared" si="27"/>
        <v>9400</v>
      </c>
      <c r="X119" s="118" t="e">
        <f t="shared" si="20"/>
        <v>#N/A</v>
      </c>
      <c r="Y119" s="117">
        <f>VLOOKUP(M119,mmap!B:D,3,TRUE)</f>
        <v>9400</v>
      </c>
      <c r="Z119" s="118">
        <f t="shared" si="21"/>
        <v>0</v>
      </c>
    </row>
    <row r="120" spans="1:26" x14ac:dyDescent="0.25">
      <c r="A120" s="5">
        <v>111</v>
      </c>
      <c r="B120" s="6" t="s">
        <v>45</v>
      </c>
      <c r="C120" s="6">
        <v>2972</v>
      </c>
      <c r="D120" s="6" t="s">
        <v>62</v>
      </c>
      <c r="E120" s="11" t="s">
        <v>17350</v>
      </c>
      <c r="F120" s="9" t="s">
        <v>47</v>
      </c>
      <c r="G120" s="6">
        <v>2000</v>
      </c>
      <c r="H120" s="72">
        <v>7000</v>
      </c>
      <c r="J120" s="82" t="e">
        <f>VLOOKUP(B120,ic!A:P,5,TRUE)</f>
        <v>#N/A</v>
      </c>
      <c r="K120" s="82" t="str">
        <f t="shared" si="24"/>
        <v xml:space="preserve">FURIOSO  LXVI - 11 </v>
      </c>
      <c r="L120" s="87" t="s">
        <v>16259</v>
      </c>
      <c r="M120" s="88">
        <v>29721</v>
      </c>
      <c r="O120" s="87" t="e">
        <f>VLOOKUP(B120,ic!A:P,7,TRUE)</f>
        <v>#N/A</v>
      </c>
      <c r="P120" s="101" t="str">
        <f t="shared" si="25"/>
        <v>BZ</v>
      </c>
      <c r="R120" s="105" t="e">
        <f>VLOOKUP(B120,ic!A:P,10,TRUE)</f>
        <v>#N/A</v>
      </c>
      <c r="S120" s="62">
        <f t="shared" si="26"/>
        <v>2000</v>
      </c>
      <c r="T120" s="101" t="e">
        <f t="shared" si="19"/>
        <v>#N/A</v>
      </c>
      <c r="V120" s="116" t="e">
        <f>VLOOKUP(B120,ic!A:P,11,TRUE)</f>
        <v>#N/A</v>
      </c>
      <c r="W120" s="117">
        <f t="shared" si="27"/>
        <v>7000</v>
      </c>
      <c r="X120" s="118" t="e">
        <f t="shared" si="20"/>
        <v>#N/A</v>
      </c>
      <c r="Y120" s="117">
        <f>VLOOKUP(M120,mmap!B:D,3,TRUE)</f>
        <v>7000</v>
      </c>
      <c r="Z120" s="118">
        <f t="shared" si="21"/>
        <v>0</v>
      </c>
    </row>
    <row r="121" spans="1:26" x14ac:dyDescent="0.25">
      <c r="A121" s="5">
        <v>112</v>
      </c>
      <c r="B121" s="6">
        <v>159211</v>
      </c>
      <c r="C121" s="6">
        <v>3040</v>
      </c>
      <c r="D121" s="6" t="s">
        <v>62</v>
      </c>
      <c r="E121" s="11" t="s">
        <v>124</v>
      </c>
      <c r="F121" s="9" t="s">
        <v>47</v>
      </c>
      <c r="G121" s="6">
        <v>2012</v>
      </c>
      <c r="H121" s="72">
        <v>10300</v>
      </c>
      <c r="J121" s="82" t="str">
        <f>VLOOKUP(B121,ic!A:P,5,TRUE)</f>
        <v>Furioso LXIX - 2 (F 69/2 S)</v>
      </c>
      <c r="K121" s="82" t="str">
        <f t="shared" si="24"/>
        <v>Furioso LXIX - 2 (F 69/2 S)</v>
      </c>
      <c r="L121" s="87" t="s">
        <v>16255</v>
      </c>
      <c r="M121" s="88">
        <f>B121</f>
        <v>159211</v>
      </c>
      <c r="O121" s="102" t="str">
        <f>VLOOKUP(B121,ic!A:P,7,TRUE)</f>
        <v>OLT</v>
      </c>
      <c r="P121" s="103" t="str">
        <f t="shared" si="25"/>
        <v>BZ</v>
      </c>
      <c r="R121" s="105">
        <f>VLOOKUP(B121,ic!A:P,10,TRUE)</f>
        <v>2012</v>
      </c>
      <c r="S121" s="62">
        <f t="shared" si="26"/>
        <v>2012</v>
      </c>
      <c r="T121" s="101">
        <f t="shared" si="19"/>
        <v>0</v>
      </c>
      <c r="V121" s="116">
        <f>VLOOKUP(B121,ic!A:P,11,TRUE)</f>
        <v>10300</v>
      </c>
      <c r="W121" s="117">
        <f t="shared" si="27"/>
        <v>10300</v>
      </c>
      <c r="X121" s="118">
        <f t="shared" si="20"/>
        <v>0</v>
      </c>
      <c r="Y121" s="117">
        <f>VLOOKUP(M121,mmap!B:D,3,TRUE)</f>
        <v>10300</v>
      </c>
      <c r="Z121" s="118">
        <f t="shared" si="21"/>
        <v>0</v>
      </c>
    </row>
    <row r="122" spans="1:26" ht="45" x14ac:dyDescent="0.25">
      <c r="A122" s="5">
        <v>113</v>
      </c>
      <c r="B122" s="6">
        <v>160397</v>
      </c>
      <c r="C122" s="6">
        <v>3161</v>
      </c>
      <c r="D122" s="6" t="s">
        <v>62</v>
      </c>
      <c r="E122" s="11" t="s">
        <v>125</v>
      </c>
      <c r="F122" s="9" t="s">
        <v>47</v>
      </c>
      <c r="G122" s="6">
        <v>2013</v>
      </c>
      <c r="H122" s="72">
        <v>9400</v>
      </c>
      <c r="J122" s="83" t="str">
        <f>VLOOKUP(B122,ic!A:P,5,TRUE)</f>
        <v xml:space="preserve">North Star XLIV-2 (Z 44-2S) / 642019820448547
</v>
      </c>
      <c r="K122" s="83" t="str">
        <f t="shared" si="24"/>
        <v>North Star XLIV 2  Z44-2/S</v>
      </c>
      <c r="L122" s="87" t="s">
        <v>16285</v>
      </c>
      <c r="M122" s="88">
        <f>B122</f>
        <v>160397</v>
      </c>
      <c r="O122" s="102" t="str">
        <f>VLOOKUP(B122,ic!A:P,7,TRUE)</f>
        <v>OLT</v>
      </c>
      <c r="P122" s="103" t="str">
        <f t="shared" si="25"/>
        <v>BZ</v>
      </c>
      <c r="R122" s="105">
        <f>VLOOKUP(B122,ic!A:P,10,TRUE)</f>
        <v>2013</v>
      </c>
      <c r="S122" s="62">
        <f t="shared" si="26"/>
        <v>2013</v>
      </c>
      <c r="T122" s="101">
        <f t="shared" si="19"/>
        <v>0</v>
      </c>
      <c r="V122" s="116">
        <f>VLOOKUP(B122,ic!A:P,11,TRUE)</f>
        <v>9400</v>
      </c>
      <c r="W122" s="117">
        <f t="shared" si="27"/>
        <v>9400</v>
      </c>
      <c r="X122" s="118">
        <f t="shared" si="20"/>
        <v>0</v>
      </c>
      <c r="Y122" s="117">
        <f>VLOOKUP(M122,mmap!B:D,3,TRUE)</f>
        <v>9400</v>
      </c>
      <c r="Z122" s="118">
        <f t="shared" si="21"/>
        <v>0</v>
      </c>
    </row>
    <row r="123" spans="1:26" x14ac:dyDescent="0.25">
      <c r="A123" s="5">
        <v>114</v>
      </c>
      <c r="B123" s="6" t="s">
        <v>45</v>
      </c>
      <c r="C123" s="6">
        <v>3215</v>
      </c>
      <c r="D123" s="6" t="s">
        <v>62</v>
      </c>
      <c r="E123" s="11" t="s">
        <v>126</v>
      </c>
      <c r="F123" s="9" t="s">
        <v>47</v>
      </c>
      <c r="G123" s="6">
        <v>2017</v>
      </c>
      <c r="H123" s="72">
        <v>10300</v>
      </c>
      <c r="J123" s="82" t="e">
        <f>VLOOKUP(B123,ic!A:P,5,TRUE)</f>
        <v>#N/A</v>
      </c>
      <c r="K123" s="82" t="str">
        <f t="shared" si="24"/>
        <v>NORTH STAR XLIV -18</v>
      </c>
      <c r="L123" s="87" t="s">
        <v>16794</v>
      </c>
      <c r="M123" s="88">
        <v>32151</v>
      </c>
      <c r="O123" s="87" t="e">
        <f>VLOOKUP(B123,ic!A:P,7,TRUE)</f>
        <v>#N/A</v>
      </c>
      <c r="P123" s="101" t="str">
        <f t="shared" si="25"/>
        <v>BZ</v>
      </c>
      <c r="R123" s="105" t="e">
        <f>VLOOKUP(B123,ic!A:P,10,TRUE)</f>
        <v>#N/A</v>
      </c>
      <c r="S123" s="62">
        <f t="shared" si="26"/>
        <v>2017</v>
      </c>
      <c r="T123" s="101" t="e">
        <f t="shared" si="19"/>
        <v>#N/A</v>
      </c>
      <c r="V123" s="116" t="e">
        <f>VLOOKUP(B123,ic!A:P,11,TRUE)</f>
        <v>#N/A</v>
      </c>
      <c r="W123" s="117">
        <f t="shared" si="27"/>
        <v>10300</v>
      </c>
      <c r="X123" s="118" t="e">
        <f t="shared" si="20"/>
        <v>#N/A</v>
      </c>
      <c r="Y123" s="117">
        <f>VLOOKUP(M123,mmap!B:D,3,TRUE)</f>
        <v>10300</v>
      </c>
      <c r="Z123" s="118">
        <f t="shared" si="21"/>
        <v>0</v>
      </c>
    </row>
    <row r="124" spans="1:26" x14ac:dyDescent="0.25">
      <c r="A124" s="5">
        <v>115</v>
      </c>
      <c r="B124" s="6">
        <v>156908</v>
      </c>
      <c r="C124" s="6">
        <v>2824</v>
      </c>
      <c r="D124" s="6" t="s">
        <v>41</v>
      </c>
      <c r="E124" s="11" t="s">
        <v>127</v>
      </c>
      <c r="F124" s="9" t="s">
        <v>47</v>
      </c>
      <c r="G124" s="6">
        <v>2007</v>
      </c>
      <c r="H124" s="72">
        <v>8900</v>
      </c>
      <c r="J124" s="82" t="str">
        <f>VLOOKUP(B124,ic!A:P,5,TRUE)</f>
        <v xml:space="preserve"> Ideea/Jp 50</v>
      </c>
      <c r="K124" s="82" t="str">
        <f t="shared" si="24"/>
        <v>Ideea/Jp 50</v>
      </c>
      <c r="L124" s="87" t="s">
        <v>16298</v>
      </c>
      <c r="M124" s="88">
        <f>B124</f>
        <v>156908</v>
      </c>
      <c r="O124" s="87" t="str">
        <f>VLOOKUP(B124,ic!A:P,7,TRUE)</f>
        <v>BUZĂU</v>
      </c>
      <c r="P124" s="101" t="str">
        <f t="shared" si="25"/>
        <v>BZ</v>
      </c>
      <c r="R124" s="105">
        <f>VLOOKUP(B124,ic!A:P,10,TRUE)</f>
        <v>2007</v>
      </c>
      <c r="S124" s="62">
        <f t="shared" si="26"/>
        <v>2007</v>
      </c>
      <c r="T124" s="101">
        <f t="shared" si="19"/>
        <v>0</v>
      </c>
      <c r="V124" s="116">
        <f>VLOOKUP(B124,ic!A:P,11,TRUE)</f>
        <v>8900</v>
      </c>
      <c r="W124" s="117">
        <f t="shared" si="27"/>
        <v>8900</v>
      </c>
      <c r="X124" s="118">
        <f t="shared" si="20"/>
        <v>0</v>
      </c>
      <c r="Y124" s="117">
        <f>VLOOKUP(M124,mmap!B:D,3,TRUE)</f>
        <v>8900</v>
      </c>
      <c r="Z124" s="118">
        <f t="shared" si="21"/>
        <v>0</v>
      </c>
    </row>
    <row r="125" spans="1:26" x14ac:dyDescent="0.25">
      <c r="A125" s="5">
        <v>116</v>
      </c>
      <c r="B125" s="6">
        <v>156933</v>
      </c>
      <c r="C125" s="6">
        <v>2908</v>
      </c>
      <c r="D125" s="6" t="s">
        <v>41</v>
      </c>
      <c r="E125" s="11" t="s">
        <v>128</v>
      </c>
      <c r="F125" s="9" t="s">
        <v>47</v>
      </c>
      <c r="G125" s="6">
        <v>2009</v>
      </c>
      <c r="H125" s="72">
        <v>8900</v>
      </c>
      <c r="J125" s="82" t="str">
        <f>VLOOKUP(B125,ic!A:P,5,TRUE)</f>
        <v xml:space="preserve"> Agitata/Us-7 R</v>
      </c>
      <c r="K125" s="82" t="str">
        <f t="shared" si="24"/>
        <v>Agitata/Us-7 R</v>
      </c>
      <c r="L125" s="87" t="s">
        <v>16314</v>
      </c>
      <c r="M125" s="88">
        <f>B125</f>
        <v>156933</v>
      </c>
      <c r="O125" s="87" t="str">
        <f>VLOOKUP(B125,ic!A:P,7,TRUE)</f>
        <v>BUZĂU</v>
      </c>
      <c r="P125" s="101" t="str">
        <f t="shared" si="25"/>
        <v>BZ</v>
      </c>
      <c r="R125" s="105">
        <f>VLOOKUP(B125,ic!A:P,10,TRUE)</f>
        <v>2009</v>
      </c>
      <c r="S125" s="62">
        <f t="shared" si="26"/>
        <v>2009</v>
      </c>
      <c r="T125" s="101">
        <f t="shared" si="19"/>
        <v>0</v>
      </c>
      <c r="V125" s="116">
        <f>VLOOKUP(B125,ic!A:P,11,TRUE)</f>
        <v>8900</v>
      </c>
      <c r="W125" s="117">
        <f t="shared" si="27"/>
        <v>8900</v>
      </c>
      <c r="X125" s="118">
        <f t="shared" si="20"/>
        <v>0</v>
      </c>
      <c r="Y125" s="117">
        <f>VLOOKUP(M125,mmap!B:D,3,TRUE)</f>
        <v>8900</v>
      </c>
      <c r="Z125" s="118">
        <f t="shared" si="21"/>
        <v>0</v>
      </c>
    </row>
    <row r="126" spans="1:26" x14ac:dyDescent="0.25">
      <c r="A126" s="5">
        <v>117</v>
      </c>
      <c r="B126" s="6">
        <v>151748</v>
      </c>
      <c r="C126" s="6">
        <v>3032</v>
      </c>
      <c r="D126" s="6" t="s">
        <v>62</v>
      </c>
      <c r="E126" s="11" t="s">
        <v>169</v>
      </c>
      <c r="F126" s="9" t="s">
        <v>47</v>
      </c>
      <c r="G126" s="6">
        <v>2004</v>
      </c>
      <c r="H126" s="72">
        <v>2500</v>
      </c>
      <c r="I126" s="24"/>
      <c r="J126" s="82" t="str">
        <f>VLOOKUP(B126,ic!A:P,5,TRUE)</f>
        <v>FURIOSO LXV-20</v>
      </c>
      <c r="K126" s="82" t="str">
        <f t="shared" si="24"/>
        <v>FURIOSO LXV-20</v>
      </c>
      <c r="L126" s="87" t="s">
        <v>15872</v>
      </c>
      <c r="M126" s="88">
        <f>B126</f>
        <v>151748</v>
      </c>
      <c r="O126" s="102" t="str">
        <f>VLOOKUP(B126,ic!A:P,7,TRUE)</f>
        <v>ARAD</v>
      </c>
      <c r="P126" s="103" t="str">
        <f t="shared" si="25"/>
        <v>BZ</v>
      </c>
      <c r="R126" s="105">
        <f>VLOOKUP(B126,ic!A:P,10,TRUE)</f>
        <v>2004</v>
      </c>
      <c r="S126" s="62">
        <f t="shared" si="26"/>
        <v>2004</v>
      </c>
      <c r="T126" s="101">
        <f t="shared" si="19"/>
        <v>0</v>
      </c>
      <c r="V126" s="116">
        <f>VLOOKUP(B126,ic!A:P,11,TRUE)</f>
        <v>2500</v>
      </c>
      <c r="W126" s="117">
        <f t="shared" si="27"/>
        <v>2500</v>
      </c>
      <c r="X126" s="118">
        <f t="shared" si="20"/>
        <v>0</v>
      </c>
      <c r="Y126" s="117">
        <f>VLOOKUP(M126,mmap!B:D,3,TRUE)</f>
        <v>2500</v>
      </c>
      <c r="Z126" s="118">
        <f t="shared" si="21"/>
        <v>0</v>
      </c>
    </row>
    <row r="127" spans="1:26" ht="60" x14ac:dyDescent="0.25">
      <c r="A127" s="5">
        <v>118</v>
      </c>
      <c r="B127" s="6">
        <v>164951</v>
      </c>
      <c r="C127" s="6">
        <v>319</v>
      </c>
      <c r="D127" s="6" t="s">
        <v>40</v>
      </c>
      <c r="E127" s="8" t="s">
        <v>129</v>
      </c>
      <c r="F127" s="9" t="s">
        <v>50</v>
      </c>
      <c r="G127" s="6">
        <v>2016</v>
      </c>
      <c r="H127" s="72">
        <v>10000</v>
      </c>
      <c r="J127" s="82" t="str">
        <f>VLOOKUP(B127,ic!A:P,5,TRUE)</f>
        <v>Favory XXXVI-15 (F 36 / 15 F)
642019820373347</v>
      </c>
      <c r="K127" s="82" t="str">
        <f t="shared" si="24"/>
        <v>Favory XXXVI - 15 ( F36 / 15 F)642019820373347</v>
      </c>
      <c r="L127" s="92" t="str">
        <f>VLOOKUP(C127,mmap!B:D,2,TRUE)</f>
        <v xml:space="preserve">Favory XXXVII-15 (F 37 / 15 F)
642019820373156
</v>
      </c>
      <c r="M127" s="88">
        <f>C127</f>
        <v>319</v>
      </c>
      <c r="O127" s="87" t="str">
        <f>VLOOKUP(B127,ic!A:P,7,TRUE)</f>
        <v>BRAŞOV</v>
      </c>
      <c r="P127" s="101" t="str">
        <f t="shared" si="25"/>
        <v>BV</v>
      </c>
      <c r="R127" s="105">
        <f>VLOOKUP(B127,ic!A:P,10,TRUE)</f>
        <v>2016</v>
      </c>
      <c r="S127" s="62">
        <f t="shared" si="26"/>
        <v>2016</v>
      </c>
      <c r="T127" s="101">
        <f t="shared" si="19"/>
        <v>0</v>
      </c>
      <c r="V127" s="116">
        <f>VLOOKUP(B127,ic!A:P,11,TRUE)</f>
        <v>10000</v>
      </c>
      <c r="W127" s="117">
        <f t="shared" si="27"/>
        <v>10000</v>
      </c>
      <c r="X127" s="118">
        <f t="shared" si="20"/>
        <v>0</v>
      </c>
      <c r="Y127" s="117">
        <f>VLOOKUP(M127,mmap!B:D,3,TRUE)</f>
        <v>10000</v>
      </c>
      <c r="Z127" s="118">
        <f t="shared" si="21"/>
        <v>0</v>
      </c>
    </row>
    <row r="128" spans="1:26" ht="45" x14ac:dyDescent="0.25">
      <c r="A128" s="5">
        <v>119</v>
      </c>
      <c r="B128" s="6">
        <v>164952</v>
      </c>
      <c r="C128" s="6">
        <v>320</v>
      </c>
      <c r="D128" s="6" t="s">
        <v>40</v>
      </c>
      <c r="E128" s="8" t="s">
        <v>130</v>
      </c>
      <c r="F128" s="9" t="s">
        <v>50</v>
      </c>
      <c r="G128" s="6">
        <v>2016</v>
      </c>
      <c r="H128" s="72">
        <v>10000</v>
      </c>
      <c r="J128" s="82" t="str">
        <f>VLOOKUP(B128,ic!A:P,5,TRUE)</f>
        <v>Pluto XXI-23  (P 21 / 23 F)
642019820344641</v>
      </c>
      <c r="K128" s="82" t="str">
        <f t="shared" si="24"/>
        <v>Pluto XXI - 23 ( P 21 / 23 F) 642019820344641</v>
      </c>
      <c r="L128" s="87" t="s">
        <v>16986</v>
      </c>
      <c r="M128" s="89" t="s">
        <v>16987</v>
      </c>
      <c r="O128" s="87" t="str">
        <f>VLOOKUP(B128,ic!A:P,7,TRUE)</f>
        <v>BRAŞOV</v>
      </c>
      <c r="P128" s="101" t="str">
        <f t="shared" si="25"/>
        <v>BV</v>
      </c>
      <c r="R128" s="105">
        <f>VLOOKUP(B128,ic!A:P,10,TRUE)</f>
        <v>2016</v>
      </c>
      <c r="S128" s="62">
        <f t="shared" si="26"/>
        <v>2016</v>
      </c>
      <c r="T128" s="101">
        <f t="shared" si="19"/>
        <v>0</v>
      </c>
      <c r="V128" s="116">
        <f>VLOOKUP(B128,ic!A:P,11,TRUE)</f>
        <v>10000</v>
      </c>
      <c r="W128" s="117">
        <f t="shared" si="27"/>
        <v>10000</v>
      </c>
      <c r="X128" s="118">
        <f t="shared" si="20"/>
        <v>0</v>
      </c>
      <c r="Y128" s="117">
        <f>VLOOKUP(M128,mmap!B:D,3,TRUE)</f>
        <v>10000</v>
      </c>
      <c r="Z128" s="118">
        <f t="shared" si="21"/>
        <v>0</v>
      </c>
    </row>
    <row r="129" spans="1:26" ht="30" x14ac:dyDescent="0.25">
      <c r="A129" s="5">
        <v>120</v>
      </c>
      <c r="B129" s="6">
        <v>156815</v>
      </c>
      <c r="C129" s="6">
        <v>156815</v>
      </c>
      <c r="D129" s="6" t="s">
        <v>40</v>
      </c>
      <c r="E129" s="8" t="s">
        <v>131</v>
      </c>
      <c r="F129" s="9" t="s">
        <v>50</v>
      </c>
      <c r="G129" s="6">
        <v>2005</v>
      </c>
      <c r="H129" s="72">
        <v>7600</v>
      </c>
      <c r="J129" s="82" t="str">
        <f>VLOOKUP(B129,ic!A:P,5,TRUE)</f>
        <v xml:space="preserve"> 767 Pluto XIX - 56 / P 19 - 56 F</v>
      </c>
      <c r="K129" s="82" t="str">
        <f t="shared" si="24"/>
        <v>767 Pluto XIX - 56 / P 19 - 56</v>
      </c>
      <c r="L129" s="87" t="str">
        <f>VLOOKUP(C129,mmap!B:D,2,TRUE)</f>
        <v>767 Pluto XIX - 56</v>
      </c>
      <c r="M129" s="88">
        <f t="shared" ref="M129:M136" si="28">C129</f>
        <v>156815</v>
      </c>
      <c r="O129" s="87" t="str">
        <f>VLOOKUP(B129,ic!A:P,7,TRUE)</f>
        <v>BRAŞOV</v>
      </c>
      <c r="P129" s="101" t="str">
        <f t="shared" si="25"/>
        <v>BV</v>
      </c>
      <c r="R129" s="105">
        <f>VLOOKUP(B129,ic!A:P,10,TRUE)</f>
        <v>2005</v>
      </c>
      <c r="S129" s="62">
        <f t="shared" si="26"/>
        <v>2005</v>
      </c>
      <c r="T129" s="101">
        <f t="shared" si="19"/>
        <v>0</v>
      </c>
      <c r="V129" s="116">
        <f>VLOOKUP(B129,ic!A:P,11,TRUE)</f>
        <v>7600</v>
      </c>
      <c r="W129" s="117">
        <f t="shared" si="27"/>
        <v>7600</v>
      </c>
      <c r="X129" s="118">
        <f t="shared" si="20"/>
        <v>0</v>
      </c>
      <c r="Y129" s="117">
        <f>VLOOKUP(M129,mmap!B:D,3,TRUE)</f>
        <v>7600</v>
      </c>
      <c r="Z129" s="118">
        <f t="shared" si="21"/>
        <v>0</v>
      </c>
    </row>
    <row r="130" spans="1:26" ht="30" x14ac:dyDescent="0.25">
      <c r="A130" s="5">
        <v>121</v>
      </c>
      <c r="B130" s="6">
        <v>156818</v>
      </c>
      <c r="C130" s="6">
        <v>156818</v>
      </c>
      <c r="D130" s="6" t="s">
        <v>40</v>
      </c>
      <c r="E130" s="8" t="s">
        <v>132</v>
      </c>
      <c r="F130" s="9" t="s">
        <v>50</v>
      </c>
      <c r="G130" s="6">
        <v>2006</v>
      </c>
      <c r="H130" s="72">
        <v>7220</v>
      </c>
      <c r="J130" s="82" t="str">
        <f>VLOOKUP(B130,ic!A:P,5,TRUE)</f>
        <v xml:space="preserve"> 782 Tulipan XIX - 3 /  T 19 - 3F</v>
      </c>
      <c r="K130" s="82" t="str">
        <f t="shared" si="24"/>
        <v>782 Tulipan XIX - 3 / T 19 -3 F</v>
      </c>
      <c r="L130" s="87" t="str">
        <f>VLOOKUP(C130,mmap!B:D,2,TRUE)</f>
        <v>782 Tulipan  XIX - 3</v>
      </c>
      <c r="M130" s="88">
        <f t="shared" si="28"/>
        <v>156818</v>
      </c>
      <c r="O130" s="87" t="str">
        <f>VLOOKUP(B130,ic!A:P,7,TRUE)</f>
        <v>BRAŞOV</v>
      </c>
      <c r="P130" s="101" t="str">
        <f t="shared" si="25"/>
        <v>BV</v>
      </c>
      <c r="R130" s="105">
        <f>VLOOKUP(B130,ic!A:P,10,TRUE)</f>
        <v>2006</v>
      </c>
      <c r="S130" s="62">
        <f t="shared" si="26"/>
        <v>2006</v>
      </c>
      <c r="T130" s="101">
        <f t="shared" si="19"/>
        <v>0</v>
      </c>
      <c r="V130" s="116">
        <f>VLOOKUP(B130,ic!A:P,11,TRUE)</f>
        <v>7220</v>
      </c>
      <c r="W130" s="117">
        <f t="shared" si="27"/>
        <v>7220</v>
      </c>
      <c r="X130" s="118">
        <f t="shared" si="20"/>
        <v>0</v>
      </c>
      <c r="Y130" s="117">
        <f>VLOOKUP(M130,mmap!B:D,3,TRUE)</f>
        <v>7220</v>
      </c>
      <c r="Z130" s="118">
        <f t="shared" si="21"/>
        <v>0</v>
      </c>
    </row>
    <row r="131" spans="1:26" ht="30" x14ac:dyDescent="0.25">
      <c r="A131" s="5">
        <v>122</v>
      </c>
      <c r="B131" s="6">
        <v>156825</v>
      </c>
      <c r="C131" s="6">
        <v>156825</v>
      </c>
      <c r="D131" s="6" t="s">
        <v>40</v>
      </c>
      <c r="E131" s="8" t="s">
        <v>133</v>
      </c>
      <c r="F131" s="9" t="s">
        <v>50</v>
      </c>
      <c r="G131" s="6">
        <v>2006</v>
      </c>
      <c r="H131" s="72">
        <v>7400</v>
      </c>
      <c r="J131" s="82" t="str">
        <f>VLOOKUP(B131,ic!A:P,5,TRUE)</f>
        <v xml:space="preserve"> Maestoso XLIV - 3/ M 44 - 3 F</v>
      </c>
      <c r="K131" s="82" t="str">
        <f t="shared" si="24"/>
        <v>Maestoso XLIV - 3/ M 44 - 3 F</v>
      </c>
      <c r="L131" s="87" t="str">
        <f>VLOOKUP(C131,mmap!B:D,2,TRUE)</f>
        <v>Maestoso  XLIV - 3</v>
      </c>
      <c r="M131" s="88">
        <f t="shared" si="28"/>
        <v>156825</v>
      </c>
      <c r="O131" s="87" t="str">
        <f>VLOOKUP(B131,ic!A:P,7,TRUE)</f>
        <v>BRAŞOV</v>
      </c>
      <c r="P131" s="101" t="str">
        <f t="shared" si="25"/>
        <v>BV</v>
      </c>
      <c r="R131" s="105">
        <f>VLOOKUP(B131,ic!A:P,10,TRUE)</f>
        <v>2006</v>
      </c>
      <c r="S131" s="62">
        <f t="shared" si="26"/>
        <v>2006</v>
      </c>
      <c r="T131" s="101">
        <f t="shared" si="19"/>
        <v>0</v>
      </c>
      <c r="V131" s="116">
        <f>VLOOKUP(B131,ic!A:P,11,TRUE)</f>
        <v>7400</v>
      </c>
      <c r="W131" s="117">
        <f t="shared" si="27"/>
        <v>7400</v>
      </c>
      <c r="X131" s="118">
        <f t="shared" si="20"/>
        <v>0</v>
      </c>
      <c r="Y131" s="117">
        <f>VLOOKUP(M131,mmap!B:D,3,TRUE)</f>
        <v>7400</v>
      </c>
      <c r="Z131" s="118">
        <f t="shared" si="21"/>
        <v>0</v>
      </c>
    </row>
    <row r="132" spans="1:26" x14ac:dyDescent="0.25">
      <c r="A132" s="5">
        <v>123</v>
      </c>
      <c r="B132" s="6">
        <v>156853</v>
      </c>
      <c r="C132" s="6">
        <v>156853</v>
      </c>
      <c r="D132" s="6" t="s">
        <v>40</v>
      </c>
      <c r="E132" s="8" t="s">
        <v>134</v>
      </c>
      <c r="F132" s="9" t="s">
        <v>50</v>
      </c>
      <c r="G132" s="6">
        <v>2009</v>
      </c>
      <c r="H132" s="72">
        <v>9400</v>
      </c>
      <c r="J132" s="82" t="str">
        <f>VLOOKUP(B132,ic!A:P,5,TRUE)</f>
        <v xml:space="preserve"> Favory XXXV-58 / F 35-58F</v>
      </c>
      <c r="K132" s="82" t="str">
        <f t="shared" si="24"/>
        <v>Favory XXXV-58 / F 35-58F</v>
      </c>
      <c r="L132" s="87" t="str">
        <f>VLOOKUP(C132,mmap!B:D,2,TRUE)</f>
        <v>924 Favory XXXV - 58</v>
      </c>
      <c r="M132" s="88">
        <f t="shared" si="28"/>
        <v>156853</v>
      </c>
      <c r="O132" s="87" t="str">
        <f>VLOOKUP(B132,ic!A:P,7,TRUE)</f>
        <v>BRAŞOV</v>
      </c>
      <c r="P132" s="101" t="str">
        <f t="shared" si="25"/>
        <v>BV</v>
      </c>
      <c r="R132" s="105">
        <f>VLOOKUP(B132,ic!A:P,10,TRUE)</f>
        <v>2009</v>
      </c>
      <c r="S132" s="62">
        <f t="shared" si="26"/>
        <v>2009</v>
      </c>
      <c r="T132" s="101">
        <f t="shared" si="19"/>
        <v>0</v>
      </c>
      <c r="V132" s="116">
        <f>VLOOKUP(B132,ic!A:P,11,TRUE)</f>
        <v>9400</v>
      </c>
      <c r="W132" s="117">
        <f t="shared" si="27"/>
        <v>9400</v>
      </c>
      <c r="X132" s="118">
        <f t="shared" si="20"/>
        <v>0</v>
      </c>
      <c r="Y132" s="117">
        <f>VLOOKUP(M132,mmap!B:D,3,TRUE)</f>
        <v>9400</v>
      </c>
      <c r="Z132" s="118">
        <f t="shared" si="21"/>
        <v>0</v>
      </c>
    </row>
    <row r="133" spans="1:26" x14ac:dyDescent="0.25">
      <c r="A133" s="5">
        <v>124</v>
      </c>
      <c r="B133" s="6">
        <v>156855</v>
      </c>
      <c r="C133" s="6">
        <v>156855</v>
      </c>
      <c r="D133" s="6" t="s">
        <v>40</v>
      </c>
      <c r="E133" s="8" t="s">
        <v>135</v>
      </c>
      <c r="F133" s="9" t="s">
        <v>50</v>
      </c>
      <c r="G133" s="6">
        <v>2009</v>
      </c>
      <c r="H133" s="72">
        <v>10300</v>
      </c>
      <c r="J133" s="82" t="str">
        <f>VLOOKUP(B133,ic!A:P,5,TRUE)</f>
        <v xml:space="preserve"> Favory XXXV-60 / F 35-60F</v>
      </c>
      <c r="K133" s="82" t="str">
        <f t="shared" si="24"/>
        <v>Favory XXXV-60 / F 35-60F</v>
      </c>
      <c r="L133" s="87" t="str">
        <f>VLOOKUP(C133,mmap!B:D,2,TRUE)</f>
        <v>926 Favory  XXXV - 60</v>
      </c>
      <c r="M133" s="88">
        <f t="shared" si="28"/>
        <v>156855</v>
      </c>
      <c r="O133" s="87" t="str">
        <f>VLOOKUP(B133,ic!A:P,7,TRUE)</f>
        <v>BRAŞOV</v>
      </c>
      <c r="P133" s="101" t="str">
        <f t="shared" si="25"/>
        <v>BV</v>
      </c>
      <c r="R133" s="105">
        <f>VLOOKUP(B133,ic!A:P,10,TRUE)</f>
        <v>2009</v>
      </c>
      <c r="S133" s="62">
        <f t="shared" si="26"/>
        <v>2009</v>
      </c>
      <c r="T133" s="101">
        <f t="shared" si="19"/>
        <v>0</v>
      </c>
      <c r="V133" s="116">
        <f>VLOOKUP(B133,ic!A:P,11,TRUE)</f>
        <v>10300</v>
      </c>
      <c r="W133" s="117">
        <f t="shared" si="27"/>
        <v>10300</v>
      </c>
      <c r="X133" s="118">
        <f t="shared" si="20"/>
        <v>0</v>
      </c>
      <c r="Y133" s="117">
        <f>VLOOKUP(M133,mmap!B:D,3,TRUE)</f>
        <v>10300</v>
      </c>
      <c r="Z133" s="118">
        <f t="shared" si="21"/>
        <v>0</v>
      </c>
    </row>
    <row r="134" spans="1:26" ht="30" x14ac:dyDescent="0.25">
      <c r="A134" s="5">
        <v>125</v>
      </c>
      <c r="B134" s="6">
        <v>156881</v>
      </c>
      <c r="C134" s="6">
        <v>156881</v>
      </c>
      <c r="D134" s="6" t="s">
        <v>40</v>
      </c>
      <c r="E134" s="8" t="s">
        <v>136</v>
      </c>
      <c r="F134" s="9" t="s">
        <v>50</v>
      </c>
      <c r="G134" s="6">
        <v>2010</v>
      </c>
      <c r="H134" s="72">
        <v>10300</v>
      </c>
      <c r="J134" s="82" t="str">
        <f>VLOOKUP(B134,ic!A:P,5,TRUE)</f>
        <v xml:space="preserve"> Neapolitano XXXII-6/N 32-6F</v>
      </c>
      <c r="K134" s="82" t="str">
        <f t="shared" si="24"/>
        <v>Neapolitano XXXII-6/N 32- 6 F</v>
      </c>
      <c r="L134" s="87" t="str">
        <f>VLOOKUP(C134,mmap!B:D,2,TRUE)</f>
        <v>939 Neapolitano  XXXII - 6</v>
      </c>
      <c r="M134" s="88">
        <f t="shared" si="28"/>
        <v>156881</v>
      </c>
      <c r="O134" s="87" t="str">
        <f>VLOOKUP(B134,ic!A:P,7,TRUE)</f>
        <v>BRAŞOV</v>
      </c>
      <c r="P134" s="101" t="str">
        <f t="shared" si="25"/>
        <v>BV</v>
      </c>
      <c r="R134" s="105">
        <f>VLOOKUP(B134,ic!A:P,10,TRUE)</f>
        <v>2010</v>
      </c>
      <c r="S134" s="62">
        <f t="shared" si="26"/>
        <v>2010</v>
      </c>
      <c r="T134" s="101">
        <f t="shared" si="19"/>
        <v>0</v>
      </c>
      <c r="V134" s="116">
        <f>VLOOKUP(B134,ic!A:P,11,TRUE)</f>
        <v>10300</v>
      </c>
      <c r="W134" s="117">
        <f t="shared" si="27"/>
        <v>10300</v>
      </c>
      <c r="X134" s="118">
        <f t="shared" si="20"/>
        <v>0</v>
      </c>
      <c r="Y134" s="117">
        <f>VLOOKUP(M134,mmap!B:D,3,TRUE)</f>
        <v>10300</v>
      </c>
      <c r="Z134" s="118">
        <f t="shared" si="21"/>
        <v>0</v>
      </c>
    </row>
    <row r="135" spans="1:26" ht="30" x14ac:dyDescent="0.25">
      <c r="A135" s="5">
        <v>126</v>
      </c>
      <c r="B135" s="6">
        <v>157812</v>
      </c>
      <c r="C135" s="6">
        <v>157812</v>
      </c>
      <c r="D135" s="6" t="s">
        <v>40</v>
      </c>
      <c r="E135" s="8" t="s">
        <v>137</v>
      </c>
      <c r="F135" s="9" t="s">
        <v>50</v>
      </c>
      <c r="G135" s="6">
        <v>2011</v>
      </c>
      <c r="H135" s="72">
        <v>9400</v>
      </c>
      <c r="J135" s="82" t="str">
        <f>VLOOKUP(B135,ic!A:P,5,TRUE)</f>
        <v xml:space="preserve"> Favory XXXV - 37 ( F 35 / 37 F )</v>
      </c>
      <c r="K135" s="82" t="str">
        <f t="shared" si="24"/>
        <v>Favory XXXV - 37 ( F 35 / 37 F)</v>
      </c>
      <c r="L135" s="87" t="str">
        <f>VLOOKUP(C135,mmap!B:D,2,TRUE)</f>
        <v>946 Favory XXXV - 37</v>
      </c>
      <c r="M135" s="88">
        <f t="shared" si="28"/>
        <v>157812</v>
      </c>
      <c r="O135" s="87" t="str">
        <f>VLOOKUP(B135,ic!A:P,7,TRUE)</f>
        <v>BRAŞOV</v>
      </c>
      <c r="P135" s="101" t="str">
        <f t="shared" si="25"/>
        <v>BV</v>
      </c>
      <c r="R135" s="105">
        <f>VLOOKUP(B135,ic!A:P,10,TRUE)</f>
        <v>2011</v>
      </c>
      <c r="S135" s="62">
        <f t="shared" si="26"/>
        <v>2011</v>
      </c>
      <c r="T135" s="101">
        <f t="shared" si="19"/>
        <v>0</v>
      </c>
      <c r="V135" s="116">
        <f>VLOOKUP(B135,ic!A:P,11,TRUE)</f>
        <v>9400</v>
      </c>
      <c r="W135" s="117">
        <f t="shared" si="27"/>
        <v>9400</v>
      </c>
      <c r="X135" s="118">
        <f t="shared" si="20"/>
        <v>0</v>
      </c>
      <c r="Y135" s="117">
        <f>VLOOKUP(M135,mmap!B:D,3,TRUE)</f>
        <v>9400</v>
      </c>
      <c r="Z135" s="118">
        <f t="shared" si="21"/>
        <v>0</v>
      </c>
    </row>
    <row r="136" spans="1:26" ht="45.75" thickBot="1" x14ac:dyDescent="0.3">
      <c r="A136" s="68">
        <v>127</v>
      </c>
      <c r="B136" s="12" t="s">
        <v>45</v>
      </c>
      <c r="C136" s="12">
        <v>455</v>
      </c>
      <c r="D136" s="12" t="s">
        <v>40</v>
      </c>
      <c r="E136" s="13" t="s">
        <v>138</v>
      </c>
      <c r="F136" s="14" t="s">
        <v>50</v>
      </c>
      <c r="G136" s="12">
        <v>2019</v>
      </c>
      <c r="H136" s="75">
        <v>10000</v>
      </c>
      <c r="J136" s="84" t="e">
        <f>VLOOKUP(B136,ic!A:P,5,TRUE)</f>
        <v>#N/A</v>
      </c>
      <c r="K136" s="84" t="str">
        <f t="shared" si="24"/>
        <v>FAVORY XXXVII - 25</v>
      </c>
      <c r="L136" s="93" t="str">
        <f>VLOOKUP(C136,mmap!B:D,2,TRUE)</f>
        <v>FAVORY XXXVII - 25, 2016, M , F 37 - 25 F, SAMBATA DE JOS</v>
      </c>
      <c r="M136" s="94">
        <f t="shared" si="28"/>
        <v>455</v>
      </c>
      <c r="O136" s="93" t="e">
        <f>VLOOKUP(B136,ic!A:P,7,TRUE)</f>
        <v>#N/A</v>
      </c>
      <c r="P136" s="104" t="str">
        <f t="shared" si="25"/>
        <v>BV</v>
      </c>
      <c r="R136" s="107" t="e">
        <f>VLOOKUP(B136,ic!A:P,10,TRUE)</f>
        <v>#N/A</v>
      </c>
      <c r="S136" s="108">
        <f t="shared" si="26"/>
        <v>2019</v>
      </c>
      <c r="T136" s="104" t="e">
        <f t="shared" si="19"/>
        <v>#N/A</v>
      </c>
      <c r="V136" s="124" t="e">
        <f>VLOOKUP(B136,ic!A:P,11,TRUE)</f>
        <v>#N/A</v>
      </c>
      <c r="W136" s="125">
        <f t="shared" si="27"/>
        <v>10000</v>
      </c>
      <c r="X136" s="126" t="e">
        <f t="shared" si="20"/>
        <v>#N/A</v>
      </c>
      <c r="Y136" s="125">
        <f>VLOOKUP(M136,mmap!B:D,3,TRUE)</f>
        <v>10000</v>
      </c>
      <c r="Z136" s="126">
        <f t="shared" si="21"/>
        <v>0</v>
      </c>
    </row>
    <row r="137" spans="1:26" x14ac:dyDescent="0.25">
      <c r="A137" s="21"/>
      <c r="B137" s="21"/>
      <c r="C137" s="21"/>
      <c r="D137" s="21"/>
      <c r="E137" s="15" t="s">
        <v>171</v>
      </c>
      <c r="F137" s="21"/>
      <c r="G137" s="21"/>
      <c r="H137" s="76">
        <f>SUM(H10:H136)</f>
        <v>1135295</v>
      </c>
    </row>
    <row r="138" spans="1:26" s="26" customFormat="1" ht="15.75" thickBot="1" x14ac:dyDescent="0.3">
      <c r="A138" s="25"/>
      <c r="B138" s="25"/>
      <c r="C138" s="25"/>
      <c r="D138" s="25"/>
      <c r="E138" s="21"/>
      <c r="F138" s="25"/>
      <c r="G138" s="25"/>
      <c r="H138" s="70"/>
      <c r="I138" s="19"/>
      <c r="J138" s="27"/>
      <c r="K138" s="27"/>
      <c r="L138" s="27"/>
      <c r="M138" s="27"/>
      <c r="O138" s="27"/>
      <c r="V138" s="79"/>
      <c r="W138" s="79"/>
      <c r="X138" s="79"/>
      <c r="Y138" s="79"/>
      <c r="Z138" s="79"/>
    </row>
    <row r="139" spans="1:26" s="26" customFormat="1" x14ac:dyDescent="0.25">
      <c r="A139" s="28"/>
      <c r="B139" s="28"/>
      <c r="C139" s="28"/>
      <c r="D139" s="28"/>
      <c r="E139" s="29"/>
      <c r="F139" s="28"/>
      <c r="G139" s="28"/>
      <c r="H139" s="77"/>
      <c r="I139" s="19"/>
      <c r="J139" s="95">
        <v>734</v>
      </c>
      <c r="K139" s="96" t="s">
        <v>15932</v>
      </c>
      <c r="L139" s="97">
        <v>4343</v>
      </c>
      <c r="M139" s="127">
        <v>35000</v>
      </c>
      <c r="O139" s="27"/>
      <c r="V139" s="79"/>
      <c r="W139" s="79"/>
      <c r="X139" s="79"/>
      <c r="Y139" s="79"/>
      <c r="Z139" s="79"/>
    </row>
    <row r="140" spans="1:26" s="26" customFormat="1" ht="15.75" thickBot="1" x14ac:dyDescent="0.3">
      <c r="A140" s="28"/>
      <c r="B140" s="28"/>
      <c r="C140" s="28"/>
      <c r="D140" s="28"/>
      <c r="E140" s="28"/>
      <c r="F140" s="28"/>
      <c r="G140" s="28"/>
      <c r="H140" s="78"/>
      <c r="J140" s="98">
        <v>735</v>
      </c>
      <c r="K140" s="99" t="s">
        <v>15933</v>
      </c>
      <c r="L140" s="100">
        <v>9496</v>
      </c>
      <c r="M140" s="128">
        <v>9700</v>
      </c>
      <c r="O140" s="27"/>
      <c r="V140" s="79"/>
      <c r="W140" s="79"/>
      <c r="X140" s="79"/>
      <c r="Y140" s="79"/>
      <c r="Z140" s="79"/>
    </row>
    <row r="141" spans="1:26" s="26" customFormat="1" x14ac:dyDescent="0.25">
      <c r="H141" s="79"/>
      <c r="J141" s="27"/>
      <c r="K141" s="27"/>
      <c r="L141" s="27"/>
      <c r="M141" s="27"/>
      <c r="O141" s="27"/>
      <c r="V141" s="79"/>
      <c r="W141" s="79"/>
      <c r="X141" s="79"/>
      <c r="Y141" s="79"/>
      <c r="Z141" s="79"/>
    </row>
    <row r="142" spans="1:26" s="26" customFormat="1" x14ac:dyDescent="0.25">
      <c r="H142" s="79"/>
      <c r="J142" s="27"/>
      <c r="K142" s="27"/>
      <c r="L142" s="27"/>
      <c r="M142" s="27"/>
      <c r="O142" s="27"/>
      <c r="V142" s="79"/>
      <c r="W142" s="79"/>
      <c r="X142" s="79"/>
      <c r="Y142" s="79"/>
      <c r="Z142" s="79"/>
    </row>
    <row r="143" spans="1:26" s="26" customFormat="1" x14ac:dyDescent="0.25">
      <c r="H143" s="79"/>
      <c r="J143" s="27"/>
      <c r="K143" s="27"/>
      <c r="L143" s="27"/>
      <c r="M143" s="27"/>
      <c r="O143" s="27"/>
      <c r="V143" s="79"/>
      <c r="W143" s="79"/>
      <c r="X143" s="79"/>
      <c r="Y143" s="79"/>
      <c r="Z143" s="79"/>
    </row>
    <row r="144" spans="1:26" s="26" customFormat="1" x14ac:dyDescent="0.25">
      <c r="H144" s="79"/>
      <c r="J144" s="27"/>
      <c r="K144" s="27"/>
      <c r="L144" s="27"/>
      <c r="M144" s="27"/>
      <c r="O144" s="27"/>
      <c r="V144" s="79"/>
      <c r="W144" s="79"/>
      <c r="X144" s="79"/>
      <c r="Y144" s="79"/>
      <c r="Z144" s="79"/>
    </row>
    <row r="145" spans="8:26" s="26" customFormat="1" x14ac:dyDescent="0.25">
      <c r="H145" s="79"/>
      <c r="J145" s="27"/>
      <c r="K145" s="27"/>
      <c r="L145" s="27"/>
      <c r="M145" s="27"/>
      <c r="O145" s="27"/>
      <c r="V145" s="79"/>
      <c r="W145" s="79"/>
      <c r="X145" s="79"/>
      <c r="Y145" s="79"/>
      <c r="Z145" s="79"/>
    </row>
    <row r="146" spans="8:26" s="26" customFormat="1" x14ac:dyDescent="0.25">
      <c r="H146" s="79"/>
      <c r="J146" s="27"/>
      <c r="K146" s="27"/>
      <c r="L146" s="27"/>
      <c r="M146" s="27"/>
      <c r="O146" s="27"/>
      <c r="V146" s="79"/>
      <c r="W146" s="79"/>
      <c r="X146" s="79"/>
      <c r="Y146" s="79"/>
      <c r="Z146" s="79"/>
    </row>
    <row r="147" spans="8:26" s="26" customFormat="1" x14ac:dyDescent="0.25">
      <c r="H147" s="79"/>
      <c r="J147" s="27"/>
      <c r="K147" s="27"/>
      <c r="L147" s="27"/>
      <c r="M147" s="27"/>
      <c r="O147" s="27"/>
      <c r="V147" s="79"/>
      <c r="W147" s="79"/>
      <c r="X147" s="79"/>
      <c r="Y147" s="79"/>
      <c r="Z147" s="79"/>
    </row>
    <row r="148" spans="8:26" s="26" customFormat="1" x14ac:dyDescent="0.25">
      <c r="H148" s="79"/>
      <c r="J148" s="27"/>
      <c r="K148" s="27"/>
      <c r="L148" s="27"/>
      <c r="M148" s="27"/>
      <c r="O148" s="27"/>
      <c r="V148" s="79"/>
      <c r="W148" s="79"/>
      <c r="X148" s="79"/>
      <c r="Y148" s="79"/>
      <c r="Z148" s="79"/>
    </row>
    <row r="149" spans="8:26" s="26" customFormat="1" x14ac:dyDescent="0.25">
      <c r="H149" s="79"/>
      <c r="J149" s="27"/>
      <c r="K149" s="27"/>
      <c r="L149" s="27"/>
      <c r="M149" s="27"/>
      <c r="O149" s="27"/>
      <c r="V149" s="79"/>
      <c r="W149" s="79"/>
      <c r="X149" s="79"/>
      <c r="Y149" s="79"/>
      <c r="Z149" s="79"/>
    </row>
  </sheetData>
  <autoFilter ref="A9:Z9" xr:uid="{00000000-0001-0000-0000-000000000000}"/>
  <mergeCells count="24">
    <mergeCell ref="X7:X8"/>
    <mergeCell ref="Y7:Y8"/>
    <mergeCell ref="Z7:Z8"/>
    <mergeCell ref="T7:T8"/>
    <mergeCell ref="S7:S8"/>
    <mergeCell ref="V7:V8"/>
    <mergeCell ref="W7:W8"/>
    <mergeCell ref="J7:J8"/>
    <mergeCell ref="K7:K8"/>
    <mergeCell ref="O7:O8"/>
    <mergeCell ref="P7:P8"/>
    <mergeCell ref="R7:R8"/>
    <mergeCell ref="L7:M8"/>
    <mergeCell ref="A2:B2"/>
    <mergeCell ref="H7:H9"/>
    <mergeCell ref="A3:H3"/>
    <mergeCell ref="A4:H4"/>
    <mergeCell ref="A7:A9"/>
    <mergeCell ref="B7:B9"/>
    <mergeCell ref="C7:C9"/>
    <mergeCell ref="D7:D9"/>
    <mergeCell ref="E7:E9"/>
    <mergeCell ref="F7:F9"/>
    <mergeCell ref="G7:G9"/>
  </mergeCells>
  <pageMargins left="0.7" right="0.7" top="0.75" bottom="0.75" header="0.3" footer="0.3"/>
  <pageSetup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082BE-F988-4408-B302-D64FA7932597}">
  <sheetPr codeName="Sheet5"/>
  <dimension ref="A1:D2211"/>
  <sheetViews>
    <sheetView workbookViewId="0">
      <selection sqref="A1:XFD1048576"/>
    </sheetView>
  </sheetViews>
  <sheetFormatPr defaultRowHeight="15" x14ac:dyDescent="0.25"/>
  <cols>
    <col min="2" max="2" width="24.7109375" customWidth="1"/>
    <col min="3" max="3" width="30.85546875" customWidth="1"/>
    <col min="4" max="4" width="22.5703125" customWidth="1"/>
  </cols>
  <sheetData>
    <row r="1" spans="1:4" x14ac:dyDescent="0.25">
      <c r="A1" t="s">
        <v>15202</v>
      </c>
      <c r="B1" t="s">
        <v>15204</v>
      </c>
      <c r="C1" t="s">
        <v>15203</v>
      </c>
      <c r="D1" t="s">
        <v>15205</v>
      </c>
    </row>
    <row r="2" spans="1:4" x14ac:dyDescent="0.25">
      <c r="A2">
        <v>30</v>
      </c>
      <c r="B2">
        <v>2</v>
      </c>
      <c r="C2" t="s">
        <v>15248</v>
      </c>
      <c r="D2">
        <v>2973</v>
      </c>
    </row>
    <row r="3" spans="1:4" x14ac:dyDescent="0.25">
      <c r="A3">
        <v>2078</v>
      </c>
      <c r="B3">
        <v>4</v>
      </c>
      <c r="C3" t="s">
        <v>17223</v>
      </c>
      <c r="D3">
        <v>7600</v>
      </c>
    </row>
    <row r="4" spans="1:4" x14ac:dyDescent="0.25">
      <c r="A4">
        <v>49</v>
      </c>
      <c r="B4">
        <v>12</v>
      </c>
      <c r="C4" t="s">
        <v>15267</v>
      </c>
      <c r="D4">
        <v>7600</v>
      </c>
    </row>
    <row r="5" spans="1:4" x14ac:dyDescent="0.25">
      <c r="A5">
        <v>34</v>
      </c>
      <c r="B5">
        <v>14</v>
      </c>
      <c r="C5" t="s">
        <v>15252</v>
      </c>
      <c r="D5">
        <v>3342</v>
      </c>
    </row>
    <row r="6" spans="1:4" x14ac:dyDescent="0.25">
      <c r="A6">
        <v>1308</v>
      </c>
      <c r="B6">
        <v>36</v>
      </c>
      <c r="C6" t="s">
        <v>16482</v>
      </c>
      <c r="D6">
        <v>7400</v>
      </c>
    </row>
    <row r="7" spans="1:4" x14ac:dyDescent="0.25">
      <c r="A7">
        <v>33</v>
      </c>
      <c r="B7">
        <v>61</v>
      </c>
      <c r="C7" t="s">
        <v>15251</v>
      </c>
      <c r="D7">
        <v>3342</v>
      </c>
    </row>
    <row r="8" spans="1:4" x14ac:dyDescent="0.25">
      <c r="A8">
        <v>600</v>
      </c>
      <c r="B8">
        <v>61</v>
      </c>
      <c r="C8" t="s">
        <v>15777</v>
      </c>
      <c r="D8">
        <v>7400</v>
      </c>
    </row>
    <row r="9" spans="1:4" x14ac:dyDescent="0.25">
      <c r="A9">
        <v>1658</v>
      </c>
      <c r="B9">
        <v>69</v>
      </c>
      <c r="C9" t="s">
        <v>16848</v>
      </c>
      <c r="D9">
        <v>6400</v>
      </c>
    </row>
    <row r="10" spans="1:4" x14ac:dyDescent="0.25">
      <c r="A10">
        <v>1459</v>
      </c>
      <c r="B10">
        <v>73</v>
      </c>
      <c r="C10" t="s">
        <v>16644</v>
      </c>
      <c r="D10">
        <v>8000</v>
      </c>
    </row>
    <row r="11" spans="1:4" x14ac:dyDescent="0.25">
      <c r="A11">
        <v>1969</v>
      </c>
      <c r="B11">
        <v>74</v>
      </c>
      <c r="C11" t="s">
        <v>17123</v>
      </c>
      <c r="D11">
        <v>10000</v>
      </c>
    </row>
    <row r="12" spans="1:4" x14ac:dyDescent="0.25">
      <c r="A12">
        <v>775</v>
      </c>
      <c r="B12">
        <v>76</v>
      </c>
      <c r="C12" t="s">
        <v>15974</v>
      </c>
      <c r="D12">
        <v>10000</v>
      </c>
    </row>
    <row r="13" spans="1:4" x14ac:dyDescent="0.25">
      <c r="A13">
        <v>390</v>
      </c>
      <c r="B13">
        <v>89</v>
      </c>
      <c r="C13" t="s">
        <v>15564</v>
      </c>
      <c r="D13">
        <v>10000</v>
      </c>
    </row>
    <row r="14" spans="1:4" x14ac:dyDescent="0.25">
      <c r="A14">
        <v>394</v>
      </c>
      <c r="B14">
        <v>90</v>
      </c>
      <c r="C14" t="s">
        <v>15568</v>
      </c>
      <c r="D14">
        <v>10000</v>
      </c>
    </row>
    <row r="15" spans="1:4" x14ac:dyDescent="0.25">
      <c r="A15">
        <v>920</v>
      </c>
      <c r="B15">
        <v>91</v>
      </c>
      <c r="C15" t="s">
        <v>16110</v>
      </c>
      <c r="D15">
        <v>10000</v>
      </c>
    </row>
    <row r="16" spans="1:4" x14ac:dyDescent="0.25">
      <c r="A16">
        <v>556</v>
      </c>
      <c r="B16">
        <v>92</v>
      </c>
      <c r="C16" t="s">
        <v>15728</v>
      </c>
      <c r="D16">
        <v>10800</v>
      </c>
    </row>
    <row r="17" spans="1:4" x14ac:dyDescent="0.25">
      <c r="A17">
        <v>1949</v>
      </c>
      <c r="B17">
        <v>100</v>
      </c>
      <c r="C17" t="s">
        <v>17103</v>
      </c>
      <c r="D17">
        <v>10000</v>
      </c>
    </row>
    <row r="18" spans="1:4" ht="60" x14ac:dyDescent="0.25">
      <c r="A18">
        <v>787</v>
      </c>
      <c r="B18">
        <v>189</v>
      </c>
      <c r="C18" s="18" t="s">
        <v>15983</v>
      </c>
      <c r="D18">
        <v>9400</v>
      </c>
    </row>
    <row r="19" spans="1:4" ht="60" x14ac:dyDescent="0.25">
      <c r="A19">
        <v>1393</v>
      </c>
      <c r="B19">
        <v>190</v>
      </c>
      <c r="C19" s="18" t="s">
        <v>16575</v>
      </c>
      <c r="D19">
        <v>9400</v>
      </c>
    </row>
    <row r="20" spans="1:4" ht="60" x14ac:dyDescent="0.25">
      <c r="A20">
        <v>1976</v>
      </c>
      <c r="B20">
        <v>191</v>
      </c>
      <c r="C20" s="18" t="s">
        <v>17130</v>
      </c>
      <c r="D20">
        <v>10000</v>
      </c>
    </row>
    <row r="21" spans="1:4" ht="60" x14ac:dyDescent="0.25">
      <c r="A21">
        <v>1977</v>
      </c>
      <c r="B21">
        <v>192</v>
      </c>
      <c r="C21" s="18" t="s">
        <v>17131</v>
      </c>
      <c r="D21">
        <v>9400</v>
      </c>
    </row>
    <row r="22" spans="1:4" ht="45" x14ac:dyDescent="0.25">
      <c r="A22">
        <v>437</v>
      </c>
      <c r="B22">
        <v>193</v>
      </c>
      <c r="C22" s="18" t="s">
        <v>15616</v>
      </c>
      <c r="D22">
        <v>10000</v>
      </c>
    </row>
    <row r="23" spans="1:4" ht="45" x14ac:dyDescent="0.25">
      <c r="A23">
        <v>440</v>
      </c>
      <c r="B23">
        <v>194</v>
      </c>
      <c r="C23" s="18" t="s">
        <v>15619</v>
      </c>
      <c r="D23">
        <v>9400</v>
      </c>
    </row>
    <row r="24" spans="1:4" ht="60" x14ac:dyDescent="0.25">
      <c r="A24">
        <v>769</v>
      </c>
      <c r="B24">
        <v>195</v>
      </c>
      <c r="C24" s="18" t="s">
        <v>15968</v>
      </c>
      <c r="D24">
        <v>9400</v>
      </c>
    </row>
    <row r="25" spans="1:4" ht="60" x14ac:dyDescent="0.25">
      <c r="A25">
        <v>528</v>
      </c>
      <c r="B25">
        <v>196</v>
      </c>
      <c r="C25" s="18" t="s">
        <v>15706</v>
      </c>
      <c r="D25">
        <v>9400</v>
      </c>
    </row>
    <row r="26" spans="1:4" ht="45" x14ac:dyDescent="0.25">
      <c r="A26">
        <v>439</v>
      </c>
      <c r="B26">
        <v>197</v>
      </c>
      <c r="C26" s="18" t="s">
        <v>15618</v>
      </c>
      <c r="D26">
        <v>9400</v>
      </c>
    </row>
    <row r="27" spans="1:4" ht="60" x14ac:dyDescent="0.25">
      <c r="A27">
        <v>529</v>
      </c>
      <c r="B27">
        <v>198</v>
      </c>
      <c r="C27" s="18" t="s">
        <v>15707</v>
      </c>
      <c r="D27">
        <v>10000</v>
      </c>
    </row>
    <row r="28" spans="1:4" ht="60" x14ac:dyDescent="0.25">
      <c r="A28">
        <v>768</v>
      </c>
      <c r="B28">
        <v>199</v>
      </c>
      <c r="C28" s="18" t="s">
        <v>15967</v>
      </c>
      <c r="D28">
        <v>10000</v>
      </c>
    </row>
    <row r="29" spans="1:4" x14ac:dyDescent="0.25">
      <c r="A29">
        <v>2077</v>
      </c>
      <c r="B29">
        <v>236</v>
      </c>
      <c r="C29" t="s">
        <v>17222</v>
      </c>
      <c r="D29">
        <v>10000</v>
      </c>
    </row>
    <row r="30" spans="1:4" x14ac:dyDescent="0.25">
      <c r="A30">
        <v>1822</v>
      </c>
      <c r="B30">
        <v>280</v>
      </c>
      <c r="C30" t="s">
        <v>16985</v>
      </c>
      <c r="D30">
        <v>9400</v>
      </c>
    </row>
    <row r="31" spans="1:4" x14ac:dyDescent="0.25">
      <c r="A31">
        <v>2114</v>
      </c>
      <c r="B31">
        <v>281</v>
      </c>
      <c r="C31" t="s">
        <v>17260</v>
      </c>
      <c r="D31">
        <v>10800</v>
      </c>
    </row>
    <row r="32" spans="1:4" x14ac:dyDescent="0.25">
      <c r="A32">
        <v>1332</v>
      </c>
      <c r="B32">
        <v>284</v>
      </c>
      <c r="C32" t="s">
        <v>16510</v>
      </c>
      <c r="D32">
        <v>23885</v>
      </c>
    </row>
    <row r="33" spans="1:4" x14ac:dyDescent="0.25">
      <c r="A33">
        <v>900</v>
      </c>
      <c r="B33">
        <v>285</v>
      </c>
      <c r="C33" t="s">
        <v>16092</v>
      </c>
      <c r="D33">
        <v>9400</v>
      </c>
    </row>
    <row r="34" spans="1:4" x14ac:dyDescent="0.25">
      <c r="A34">
        <v>1819</v>
      </c>
      <c r="B34">
        <v>286</v>
      </c>
      <c r="C34" t="s">
        <v>16981</v>
      </c>
      <c r="D34">
        <v>10000</v>
      </c>
    </row>
    <row r="35" spans="1:4" x14ac:dyDescent="0.25">
      <c r="A35">
        <v>2111</v>
      </c>
      <c r="B35">
        <v>287</v>
      </c>
      <c r="C35" t="s">
        <v>17255</v>
      </c>
      <c r="D35">
        <v>9400</v>
      </c>
    </row>
    <row r="36" spans="1:4" x14ac:dyDescent="0.25">
      <c r="A36">
        <v>2001</v>
      </c>
      <c r="B36">
        <v>288</v>
      </c>
      <c r="C36" t="s">
        <v>17156</v>
      </c>
      <c r="D36">
        <v>10300</v>
      </c>
    </row>
    <row r="37" spans="1:4" x14ac:dyDescent="0.25">
      <c r="A37">
        <v>1336</v>
      </c>
      <c r="B37">
        <v>289</v>
      </c>
      <c r="C37" t="s">
        <v>16514</v>
      </c>
      <c r="D37">
        <v>10000</v>
      </c>
    </row>
    <row r="38" spans="1:4" x14ac:dyDescent="0.25">
      <c r="A38">
        <v>604</v>
      </c>
      <c r="B38">
        <v>291</v>
      </c>
      <c r="C38" t="s">
        <v>15781</v>
      </c>
      <c r="D38">
        <v>10300</v>
      </c>
    </row>
    <row r="39" spans="1:4" x14ac:dyDescent="0.25">
      <c r="A39">
        <v>2002</v>
      </c>
      <c r="B39">
        <v>292</v>
      </c>
      <c r="C39" t="s">
        <v>17157</v>
      </c>
      <c r="D39">
        <v>10000</v>
      </c>
    </row>
    <row r="40" spans="1:4" x14ac:dyDescent="0.25">
      <c r="A40">
        <v>602</v>
      </c>
      <c r="B40">
        <v>300</v>
      </c>
      <c r="C40" t="s">
        <v>15779</v>
      </c>
      <c r="D40">
        <v>10000</v>
      </c>
    </row>
    <row r="41" spans="1:4" x14ac:dyDescent="0.25">
      <c r="A41">
        <v>1043</v>
      </c>
      <c r="B41">
        <v>301</v>
      </c>
      <c r="C41" t="s">
        <v>16220</v>
      </c>
      <c r="D41">
        <v>8900</v>
      </c>
    </row>
    <row r="42" spans="1:4" x14ac:dyDescent="0.25">
      <c r="A42">
        <v>1820</v>
      </c>
      <c r="B42">
        <v>302</v>
      </c>
      <c r="C42" t="s">
        <v>16982</v>
      </c>
      <c r="D42">
        <v>10800</v>
      </c>
    </row>
    <row r="43" spans="1:4" x14ac:dyDescent="0.25">
      <c r="A43">
        <v>1313</v>
      </c>
      <c r="B43">
        <v>305</v>
      </c>
      <c r="C43" t="s">
        <v>16488</v>
      </c>
      <c r="D43">
        <v>10000</v>
      </c>
    </row>
    <row r="44" spans="1:4" x14ac:dyDescent="0.25">
      <c r="A44">
        <v>1479</v>
      </c>
      <c r="B44">
        <v>307</v>
      </c>
      <c r="C44" t="s">
        <v>16665</v>
      </c>
      <c r="D44">
        <v>10800</v>
      </c>
    </row>
    <row r="45" spans="1:4" x14ac:dyDescent="0.25">
      <c r="A45">
        <v>1314</v>
      </c>
      <c r="B45">
        <v>308</v>
      </c>
      <c r="C45" t="s">
        <v>16489</v>
      </c>
      <c r="D45">
        <v>10000</v>
      </c>
    </row>
    <row r="46" spans="1:4" ht="45" x14ac:dyDescent="0.25">
      <c r="A46">
        <v>1315</v>
      </c>
      <c r="B46">
        <v>309</v>
      </c>
      <c r="C46" s="18" t="s">
        <v>16490</v>
      </c>
      <c r="D46">
        <v>10800</v>
      </c>
    </row>
    <row r="47" spans="1:4" ht="45" x14ac:dyDescent="0.25">
      <c r="A47">
        <v>614</v>
      </c>
      <c r="B47">
        <v>310</v>
      </c>
      <c r="C47" s="18" t="s">
        <v>15792</v>
      </c>
      <c r="D47">
        <v>9400</v>
      </c>
    </row>
    <row r="48" spans="1:4" ht="60" x14ac:dyDescent="0.25">
      <c r="A48">
        <v>1490</v>
      </c>
      <c r="B48">
        <v>311</v>
      </c>
      <c r="C48" s="18" t="s">
        <v>16676</v>
      </c>
      <c r="D48">
        <v>10300</v>
      </c>
    </row>
    <row r="49" spans="1:4" ht="45" x14ac:dyDescent="0.25">
      <c r="A49">
        <v>2103</v>
      </c>
      <c r="B49">
        <v>312</v>
      </c>
      <c r="C49" s="18" t="s">
        <v>17247</v>
      </c>
      <c r="D49">
        <v>10000</v>
      </c>
    </row>
    <row r="50" spans="1:4" x14ac:dyDescent="0.25">
      <c r="A50">
        <v>2021</v>
      </c>
      <c r="B50">
        <v>313</v>
      </c>
      <c r="C50" t="s">
        <v>17177</v>
      </c>
      <c r="D50">
        <v>7600</v>
      </c>
    </row>
    <row r="51" spans="1:4" x14ac:dyDescent="0.25">
      <c r="A51">
        <v>2030</v>
      </c>
      <c r="B51">
        <v>314</v>
      </c>
      <c r="C51" t="s">
        <v>17185</v>
      </c>
      <c r="D51">
        <v>7000</v>
      </c>
    </row>
    <row r="52" spans="1:4" x14ac:dyDescent="0.25">
      <c r="A52">
        <v>1514</v>
      </c>
      <c r="B52">
        <v>315</v>
      </c>
      <c r="C52" t="s">
        <v>16703</v>
      </c>
      <c r="D52">
        <v>9400</v>
      </c>
    </row>
    <row r="53" spans="1:4" x14ac:dyDescent="0.25">
      <c r="A53">
        <v>1748</v>
      </c>
      <c r="B53">
        <v>316</v>
      </c>
      <c r="C53" t="s">
        <v>16922</v>
      </c>
      <c r="D53">
        <v>9400</v>
      </c>
    </row>
    <row r="54" spans="1:4" ht="45" x14ac:dyDescent="0.25">
      <c r="A54">
        <v>1830</v>
      </c>
      <c r="B54">
        <v>317</v>
      </c>
      <c r="C54" s="18" t="s">
        <v>16995</v>
      </c>
      <c r="D54">
        <v>10000</v>
      </c>
    </row>
    <row r="55" spans="1:4" ht="45" x14ac:dyDescent="0.25">
      <c r="A55">
        <v>2104</v>
      </c>
      <c r="B55">
        <v>318</v>
      </c>
      <c r="C55" s="18" t="s">
        <v>17248</v>
      </c>
      <c r="D55">
        <v>10800</v>
      </c>
    </row>
    <row r="56" spans="1:4" ht="45" x14ac:dyDescent="0.25">
      <c r="A56">
        <v>626</v>
      </c>
      <c r="B56">
        <v>319</v>
      </c>
      <c r="C56" s="18" t="s">
        <v>15806</v>
      </c>
      <c r="D56">
        <v>10000</v>
      </c>
    </row>
    <row r="57" spans="1:4" x14ac:dyDescent="0.25">
      <c r="A57">
        <v>1037</v>
      </c>
      <c r="B57">
        <v>320</v>
      </c>
      <c r="C57" t="s">
        <v>16213</v>
      </c>
      <c r="D57">
        <v>10000</v>
      </c>
    </row>
    <row r="58" spans="1:4" x14ac:dyDescent="0.25">
      <c r="A58">
        <v>1886</v>
      </c>
      <c r="B58">
        <v>321</v>
      </c>
      <c r="C58" t="s">
        <v>17043</v>
      </c>
      <c r="D58">
        <v>10000</v>
      </c>
    </row>
    <row r="59" spans="1:4" x14ac:dyDescent="0.25">
      <c r="A59">
        <v>1755</v>
      </c>
      <c r="B59">
        <v>322</v>
      </c>
      <c r="C59" t="s">
        <v>16930</v>
      </c>
      <c r="D59">
        <v>10000</v>
      </c>
    </row>
    <row r="60" spans="1:4" x14ac:dyDescent="0.25">
      <c r="A60">
        <v>2034</v>
      </c>
      <c r="B60">
        <v>323</v>
      </c>
      <c r="C60" t="s">
        <v>17189</v>
      </c>
      <c r="D60">
        <v>9400</v>
      </c>
    </row>
    <row r="61" spans="1:4" x14ac:dyDescent="0.25">
      <c r="A61">
        <v>2035</v>
      </c>
      <c r="B61">
        <v>324</v>
      </c>
      <c r="C61" t="s">
        <v>17190</v>
      </c>
      <c r="D61">
        <v>9400</v>
      </c>
    </row>
    <row r="62" spans="1:4" x14ac:dyDescent="0.25">
      <c r="A62">
        <v>1237</v>
      </c>
      <c r="B62">
        <v>325</v>
      </c>
      <c r="C62" t="s">
        <v>16415</v>
      </c>
      <c r="D62">
        <v>10300</v>
      </c>
    </row>
    <row r="63" spans="1:4" x14ac:dyDescent="0.25">
      <c r="A63">
        <v>1925</v>
      </c>
      <c r="B63">
        <v>326</v>
      </c>
      <c r="C63" t="s">
        <v>17078</v>
      </c>
      <c r="D63">
        <v>10300</v>
      </c>
    </row>
    <row r="64" spans="1:4" x14ac:dyDescent="0.25">
      <c r="A64">
        <v>1206</v>
      </c>
      <c r="B64">
        <v>327</v>
      </c>
      <c r="C64" t="s">
        <v>16385</v>
      </c>
      <c r="D64">
        <v>9400</v>
      </c>
    </row>
    <row r="65" spans="1:4" x14ac:dyDescent="0.25">
      <c r="A65">
        <v>1947</v>
      </c>
      <c r="B65">
        <v>328</v>
      </c>
      <c r="C65" t="s">
        <v>17101</v>
      </c>
      <c r="D65">
        <v>10300</v>
      </c>
    </row>
    <row r="66" spans="1:4" x14ac:dyDescent="0.25">
      <c r="A66">
        <v>1327</v>
      </c>
      <c r="B66">
        <v>329</v>
      </c>
      <c r="C66" t="s">
        <v>16504</v>
      </c>
      <c r="D66">
        <v>10300</v>
      </c>
    </row>
    <row r="67" spans="1:4" x14ac:dyDescent="0.25">
      <c r="A67">
        <v>2094</v>
      </c>
      <c r="B67">
        <v>330</v>
      </c>
      <c r="C67" t="s">
        <v>17239</v>
      </c>
      <c r="D67">
        <v>10300</v>
      </c>
    </row>
    <row r="68" spans="1:4" x14ac:dyDescent="0.25">
      <c r="A68">
        <v>2081</v>
      </c>
      <c r="B68">
        <v>332</v>
      </c>
      <c r="C68" t="s">
        <v>17226</v>
      </c>
      <c r="D68">
        <v>10000</v>
      </c>
    </row>
    <row r="69" spans="1:4" x14ac:dyDescent="0.25">
      <c r="A69">
        <v>2080</v>
      </c>
      <c r="B69">
        <v>333</v>
      </c>
      <c r="C69" t="s">
        <v>17225</v>
      </c>
      <c r="D69">
        <v>10000</v>
      </c>
    </row>
    <row r="70" spans="1:4" x14ac:dyDescent="0.25">
      <c r="A70">
        <v>1328</v>
      </c>
      <c r="B70">
        <v>334</v>
      </c>
      <c r="C70" t="s">
        <v>16505</v>
      </c>
      <c r="D70">
        <v>10000</v>
      </c>
    </row>
    <row r="71" spans="1:4" x14ac:dyDescent="0.25">
      <c r="A71">
        <v>410</v>
      </c>
      <c r="B71">
        <v>335</v>
      </c>
      <c r="C71" t="s">
        <v>15589</v>
      </c>
      <c r="D71">
        <v>10300</v>
      </c>
    </row>
    <row r="72" spans="1:4" x14ac:dyDescent="0.25">
      <c r="A72">
        <v>2096</v>
      </c>
      <c r="B72">
        <v>442</v>
      </c>
      <c r="C72" t="s">
        <v>17241</v>
      </c>
      <c r="D72">
        <v>10000</v>
      </c>
    </row>
    <row r="73" spans="1:4" x14ac:dyDescent="0.25">
      <c r="A73">
        <v>1828</v>
      </c>
      <c r="B73">
        <v>444</v>
      </c>
      <c r="C73" t="s">
        <v>16993</v>
      </c>
      <c r="D73">
        <v>10300</v>
      </c>
    </row>
    <row r="74" spans="1:4" x14ac:dyDescent="0.25">
      <c r="A74">
        <v>2095</v>
      </c>
      <c r="B74">
        <v>445</v>
      </c>
      <c r="C74" t="s">
        <v>17240</v>
      </c>
      <c r="D74">
        <v>10300</v>
      </c>
    </row>
    <row r="75" spans="1:4" x14ac:dyDescent="0.25">
      <c r="A75">
        <v>620</v>
      </c>
      <c r="B75">
        <v>447</v>
      </c>
      <c r="C75" t="s">
        <v>15800</v>
      </c>
      <c r="D75">
        <v>9400</v>
      </c>
    </row>
    <row r="76" spans="1:4" x14ac:dyDescent="0.25">
      <c r="A76">
        <v>1325</v>
      </c>
      <c r="B76">
        <v>448</v>
      </c>
      <c r="C76" t="s">
        <v>16501</v>
      </c>
      <c r="D76">
        <v>36000</v>
      </c>
    </row>
    <row r="77" spans="1:4" x14ac:dyDescent="0.25">
      <c r="A77">
        <v>629</v>
      </c>
      <c r="B77">
        <v>449</v>
      </c>
      <c r="C77" t="s">
        <v>15809</v>
      </c>
      <c r="D77">
        <v>36000</v>
      </c>
    </row>
    <row r="78" spans="1:4" x14ac:dyDescent="0.25">
      <c r="A78">
        <v>2116</v>
      </c>
      <c r="B78">
        <v>450</v>
      </c>
      <c r="C78" t="s">
        <v>17263</v>
      </c>
      <c r="D78">
        <v>35000</v>
      </c>
    </row>
    <row r="79" spans="1:4" x14ac:dyDescent="0.25">
      <c r="A79">
        <v>1829</v>
      </c>
      <c r="B79">
        <v>451</v>
      </c>
      <c r="C79" t="s">
        <v>16994</v>
      </c>
      <c r="D79">
        <v>36000</v>
      </c>
    </row>
    <row r="80" spans="1:4" x14ac:dyDescent="0.25">
      <c r="A80">
        <v>2098</v>
      </c>
      <c r="B80">
        <v>452</v>
      </c>
      <c r="C80" t="s">
        <v>17243</v>
      </c>
      <c r="D80">
        <v>36000</v>
      </c>
    </row>
    <row r="81" spans="1:4" x14ac:dyDescent="0.25">
      <c r="A81">
        <v>610</v>
      </c>
      <c r="B81">
        <v>453</v>
      </c>
      <c r="C81" t="s">
        <v>15788</v>
      </c>
      <c r="D81">
        <v>36000</v>
      </c>
    </row>
    <row r="82" spans="1:4" x14ac:dyDescent="0.25">
      <c r="A82">
        <v>403</v>
      </c>
      <c r="B82">
        <v>454</v>
      </c>
      <c r="C82" t="s">
        <v>15582</v>
      </c>
      <c r="D82">
        <v>35000</v>
      </c>
    </row>
    <row r="83" spans="1:4" x14ac:dyDescent="0.25">
      <c r="A83">
        <v>621</v>
      </c>
      <c r="B83">
        <v>455</v>
      </c>
      <c r="C83" t="s">
        <v>15801</v>
      </c>
      <c r="D83">
        <v>10000</v>
      </c>
    </row>
    <row r="84" spans="1:4" x14ac:dyDescent="0.25">
      <c r="A84">
        <v>1482</v>
      </c>
      <c r="B84">
        <v>456</v>
      </c>
      <c r="C84" t="s">
        <v>16669</v>
      </c>
      <c r="D84">
        <v>35000</v>
      </c>
    </row>
    <row r="85" spans="1:4" x14ac:dyDescent="0.25">
      <c r="A85">
        <v>2117</v>
      </c>
      <c r="B85">
        <v>457</v>
      </c>
      <c r="C85" t="s">
        <v>17264</v>
      </c>
      <c r="D85">
        <v>35000</v>
      </c>
    </row>
    <row r="86" spans="1:4" x14ac:dyDescent="0.25">
      <c r="A86">
        <v>404</v>
      </c>
      <c r="B86">
        <v>458</v>
      </c>
      <c r="C86" t="s">
        <v>15583</v>
      </c>
      <c r="D86">
        <v>36000</v>
      </c>
    </row>
    <row r="87" spans="1:4" x14ac:dyDescent="0.25">
      <c r="A87">
        <v>622</v>
      </c>
      <c r="B87">
        <v>459</v>
      </c>
      <c r="C87" t="s">
        <v>15802</v>
      </c>
      <c r="D87">
        <v>36000</v>
      </c>
    </row>
    <row r="88" spans="1:4" x14ac:dyDescent="0.25">
      <c r="A88">
        <v>623</v>
      </c>
      <c r="B88">
        <v>460</v>
      </c>
      <c r="C88" t="s">
        <v>15803</v>
      </c>
      <c r="D88">
        <v>36000</v>
      </c>
    </row>
    <row r="89" spans="1:4" x14ac:dyDescent="0.25">
      <c r="A89">
        <v>2099</v>
      </c>
      <c r="B89">
        <v>461</v>
      </c>
      <c r="C89" t="s">
        <v>17244</v>
      </c>
      <c r="D89">
        <v>36000</v>
      </c>
    </row>
    <row r="90" spans="1:4" x14ac:dyDescent="0.25">
      <c r="A90">
        <v>2119</v>
      </c>
      <c r="B90">
        <v>462</v>
      </c>
      <c r="C90" t="s">
        <v>17266</v>
      </c>
      <c r="D90">
        <v>36000</v>
      </c>
    </row>
    <row r="91" spans="1:4" x14ac:dyDescent="0.25">
      <c r="A91">
        <v>1948</v>
      </c>
      <c r="B91">
        <v>463</v>
      </c>
      <c r="C91" t="s">
        <v>17102</v>
      </c>
      <c r="D91">
        <v>35000</v>
      </c>
    </row>
    <row r="92" spans="1:4" x14ac:dyDescent="0.25">
      <c r="A92">
        <v>405</v>
      </c>
      <c r="B92">
        <v>464</v>
      </c>
      <c r="C92" t="s">
        <v>15584</v>
      </c>
      <c r="D92">
        <v>34000</v>
      </c>
    </row>
    <row r="93" spans="1:4" x14ac:dyDescent="0.25">
      <c r="A93">
        <v>1317</v>
      </c>
      <c r="B93">
        <v>465</v>
      </c>
      <c r="C93" t="s">
        <v>16493</v>
      </c>
      <c r="D93">
        <v>35000</v>
      </c>
    </row>
    <row r="94" spans="1:4" x14ac:dyDescent="0.25">
      <c r="A94">
        <v>1832</v>
      </c>
      <c r="B94">
        <v>466</v>
      </c>
      <c r="C94" t="s">
        <v>16998</v>
      </c>
      <c r="D94">
        <v>36000</v>
      </c>
    </row>
    <row r="95" spans="1:4" x14ac:dyDescent="0.25">
      <c r="A95">
        <v>627</v>
      </c>
      <c r="B95">
        <v>468</v>
      </c>
      <c r="C95" t="s">
        <v>15807</v>
      </c>
      <c r="D95">
        <v>35000</v>
      </c>
    </row>
    <row r="96" spans="1:4" x14ac:dyDescent="0.25">
      <c r="A96">
        <v>628</v>
      </c>
      <c r="B96">
        <v>469</v>
      </c>
      <c r="C96" t="s">
        <v>15808</v>
      </c>
      <c r="D96">
        <v>35000</v>
      </c>
    </row>
    <row r="97" spans="1:4" x14ac:dyDescent="0.25">
      <c r="A97">
        <v>624</v>
      </c>
      <c r="B97">
        <v>470</v>
      </c>
      <c r="C97" t="s">
        <v>15804</v>
      </c>
      <c r="D97">
        <v>35000</v>
      </c>
    </row>
    <row r="98" spans="1:4" x14ac:dyDescent="0.25">
      <c r="A98">
        <v>1825</v>
      </c>
      <c r="B98">
        <v>471</v>
      </c>
      <c r="C98" t="s">
        <v>16989</v>
      </c>
      <c r="D98">
        <v>36000</v>
      </c>
    </row>
    <row r="99" spans="1:4" x14ac:dyDescent="0.25">
      <c r="A99">
        <v>1826</v>
      </c>
      <c r="B99">
        <v>472</v>
      </c>
      <c r="C99" t="s">
        <v>16990</v>
      </c>
      <c r="D99">
        <v>36000</v>
      </c>
    </row>
    <row r="100" spans="1:4" x14ac:dyDescent="0.25">
      <c r="A100">
        <v>406</v>
      </c>
      <c r="B100">
        <v>473</v>
      </c>
      <c r="C100" t="s">
        <v>15585</v>
      </c>
      <c r="D100">
        <v>36000</v>
      </c>
    </row>
    <row r="101" spans="1:4" x14ac:dyDescent="0.25">
      <c r="A101">
        <v>2015</v>
      </c>
      <c r="B101">
        <v>474</v>
      </c>
      <c r="C101" t="s">
        <v>17171</v>
      </c>
      <c r="D101">
        <v>35000</v>
      </c>
    </row>
    <row r="102" spans="1:4" x14ac:dyDescent="0.25">
      <c r="A102">
        <v>407</v>
      </c>
      <c r="B102">
        <v>476</v>
      </c>
      <c r="C102" t="s">
        <v>15586</v>
      </c>
      <c r="D102">
        <v>35000</v>
      </c>
    </row>
    <row r="103" spans="1:4" x14ac:dyDescent="0.25">
      <c r="A103">
        <v>1330</v>
      </c>
      <c r="B103">
        <v>477</v>
      </c>
      <c r="C103" t="s">
        <v>16508</v>
      </c>
      <c r="D103">
        <v>36000</v>
      </c>
    </row>
    <row r="104" spans="1:4" x14ac:dyDescent="0.25">
      <c r="A104">
        <v>611</v>
      </c>
      <c r="B104">
        <v>478</v>
      </c>
      <c r="C104" t="s">
        <v>15789</v>
      </c>
      <c r="D104">
        <v>36000</v>
      </c>
    </row>
    <row r="105" spans="1:4" x14ac:dyDescent="0.25">
      <c r="A105">
        <v>409</v>
      </c>
      <c r="B105">
        <v>480</v>
      </c>
      <c r="C105" t="s">
        <v>15588</v>
      </c>
      <c r="D105">
        <v>36000</v>
      </c>
    </row>
    <row r="106" spans="1:4" x14ac:dyDescent="0.25">
      <c r="A106">
        <v>1484</v>
      </c>
      <c r="B106">
        <v>481</v>
      </c>
      <c r="C106" t="s">
        <v>16671</v>
      </c>
      <c r="D106">
        <v>36000</v>
      </c>
    </row>
    <row r="107" spans="1:4" x14ac:dyDescent="0.25">
      <c r="A107">
        <v>1384</v>
      </c>
      <c r="B107">
        <v>482</v>
      </c>
      <c r="C107" t="s">
        <v>16566</v>
      </c>
      <c r="D107">
        <v>36000</v>
      </c>
    </row>
    <row r="108" spans="1:4" x14ac:dyDescent="0.25">
      <c r="A108">
        <v>612</v>
      </c>
      <c r="B108">
        <v>483</v>
      </c>
      <c r="C108" t="s">
        <v>15790</v>
      </c>
      <c r="D108">
        <v>36000</v>
      </c>
    </row>
    <row r="109" spans="1:4" x14ac:dyDescent="0.25">
      <c r="A109">
        <v>2118</v>
      </c>
      <c r="B109">
        <v>484</v>
      </c>
      <c r="C109" t="s">
        <v>17265</v>
      </c>
      <c r="D109">
        <v>35000</v>
      </c>
    </row>
    <row r="110" spans="1:4" x14ac:dyDescent="0.25">
      <c r="A110">
        <v>2013</v>
      </c>
      <c r="B110">
        <v>485</v>
      </c>
      <c r="C110" t="s">
        <v>17168</v>
      </c>
      <c r="D110">
        <v>35000</v>
      </c>
    </row>
    <row r="111" spans="1:4" x14ac:dyDescent="0.25">
      <c r="A111">
        <v>1318</v>
      </c>
      <c r="B111">
        <v>486</v>
      </c>
      <c r="C111" t="s">
        <v>16494</v>
      </c>
      <c r="D111">
        <v>35000</v>
      </c>
    </row>
    <row r="112" spans="1:4" ht="45" x14ac:dyDescent="0.25">
      <c r="A112">
        <v>615</v>
      </c>
      <c r="B112">
        <v>615</v>
      </c>
      <c r="C112" s="18" t="s">
        <v>15793</v>
      </c>
      <c r="D112">
        <v>10000</v>
      </c>
    </row>
    <row r="113" spans="1:4" x14ac:dyDescent="0.25">
      <c r="A113">
        <v>1321</v>
      </c>
      <c r="B113">
        <v>980</v>
      </c>
      <c r="C113" t="s">
        <v>16497</v>
      </c>
      <c r="D113">
        <v>10000</v>
      </c>
    </row>
    <row r="114" spans="1:4" x14ac:dyDescent="0.25">
      <c r="A114">
        <v>224</v>
      </c>
      <c r="B114">
        <v>2153</v>
      </c>
      <c r="C114" t="s">
        <v>15437</v>
      </c>
      <c r="D114">
        <v>34000</v>
      </c>
    </row>
    <row r="115" spans="1:4" x14ac:dyDescent="0.25">
      <c r="A115">
        <v>1674</v>
      </c>
      <c r="B115">
        <v>2154</v>
      </c>
      <c r="C115" t="s">
        <v>16862</v>
      </c>
      <c r="D115">
        <v>34000</v>
      </c>
    </row>
    <row r="116" spans="1:4" x14ac:dyDescent="0.25">
      <c r="A116">
        <v>2146</v>
      </c>
      <c r="B116">
        <v>2155</v>
      </c>
      <c r="C116" t="s">
        <v>17290</v>
      </c>
      <c r="D116">
        <v>34000</v>
      </c>
    </row>
    <row r="117" spans="1:4" x14ac:dyDescent="0.25">
      <c r="A117">
        <v>2157</v>
      </c>
      <c r="B117">
        <v>2156</v>
      </c>
      <c r="C117" t="s">
        <v>17301</v>
      </c>
      <c r="D117">
        <v>34000</v>
      </c>
    </row>
    <row r="118" spans="1:4" x14ac:dyDescent="0.25">
      <c r="A118">
        <v>2158</v>
      </c>
      <c r="B118">
        <v>2157</v>
      </c>
      <c r="C118" t="s">
        <v>17302</v>
      </c>
      <c r="D118">
        <v>37700</v>
      </c>
    </row>
    <row r="119" spans="1:4" x14ac:dyDescent="0.25">
      <c r="A119">
        <v>2148</v>
      </c>
      <c r="B119">
        <v>2160</v>
      </c>
      <c r="C119" t="s">
        <v>17292</v>
      </c>
      <c r="D119">
        <v>37700</v>
      </c>
    </row>
    <row r="120" spans="1:4" x14ac:dyDescent="0.25">
      <c r="A120">
        <v>1236</v>
      </c>
      <c r="B120">
        <v>2161</v>
      </c>
      <c r="C120" t="s">
        <v>16414</v>
      </c>
      <c r="D120">
        <v>35000</v>
      </c>
    </row>
    <row r="121" spans="1:4" x14ac:dyDescent="0.25">
      <c r="A121">
        <v>1882</v>
      </c>
      <c r="B121">
        <v>2162</v>
      </c>
      <c r="C121" t="s">
        <v>17039</v>
      </c>
      <c r="D121">
        <v>35000</v>
      </c>
    </row>
    <row r="122" spans="1:4" x14ac:dyDescent="0.25">
      <c r="A122">
        <v>2033</v>
      </c>
      <c r="B122">
        <v>2163</v>
      </c>
      <c r="C122" t="s">
        <v>17188</v>
      </c>
      <c r="D122">
        <v>35000</v>
      </c>
    </row>
    <row r="123" spans="1:4" x14ac:dyDescent="0.25">
      <c r="A123">
        <v>1510</v>
      </c>
      <c r="B123">
        <v>2164</v>
      </c>
      <c r="C123" t="s">
        <v>16698</v>
      </c>
      <c r="D123">
        <v>35000</v>
      </c>
    </row>
    <row r="124" spans="1:4" x14ac:dyDescent="0.25">
      <c r="A124">
        <v>2028</v>
      </c>
      <c r="B124">
        <v>2165</v>
      </c>
      <c r="C124" t="s">
        <v>17183</v>
      </c>
      <c r="D124">
        <v>35000</v>
      </c>
    </row>
    <row r="125" spans="1:4" x14ac:dyDescent="0.25">
      <c r="A125">
        <v>1234</v>
      </c>
      <c r="B125">
        <v>2166</v>
      </c>
      <c r="C125" t="s">
        <v>16412</v>
      </c>
      <c r="D125">
        <v>34000</v>
      </c>
    </row>
    <row r="126" spans="1:4" x14ac:dyDescent="0.25">
      <c r="A126">
        <v>148</v>
      </c>
      <c r="B126">
        <v>2167</v>
      </c>
      <c r="C126" t="s">
        <v>15366</v>
      </c>
      <c r="D126">
        <v>37700</v>
      </c>
    </row>
    <row r="127" spans="1:4" x14ac:dyDescent="0.25">
      <c r="A127">
        <v>1284</v>
      </c>
      <c r="B127">
        <v>2355</v>
      </c>
      <c r="C127" t="s">
        <v>16459</v>
      </c>
      <c r="D127">
        <v>32700</v>
      </c>
    </row>
    <row r="128" spans="1:4" x14ac:dyDescent="0.25">
      <c r="A128">
        <v>1057</v>
      </c>
      <c r="B128">
        <v>3149</v>
      </c>
      <c r="C128" t="s">
        <v>16233</v>
      </c>
      <c r="D128">
        <v>8900</v>
      </c>
    </row>
    <row r="129" spans="1:4" x14ac:dyDescent="0.25">
      <c r="A129">
        <v>162</v>
      </c>
      <c r="B129">
        <v>3154</v>
      </c>
      <c r="C129" t="s">
        <v>15380</v>
      </c>
      <c r="D129">
        <v>9400</v>
      </c>
    </row>
    <row r="130" spans="1:4" x14ac:dyDescent="0.25">
      <c r="A130">
        <v>161</v>
      </c>
      <c r="B130">
        <v>3155</v>
      </c>
      <c r="C130" t="s">
        <v>15379</v>
      </c>
      <c r="D130">
        <v>9400</v>
      </c>
    </row>
    <row r="131" spans="1:4" x14ac:dyDescent="0.25">
      <c r="A131">
        <v>167</v>
      </c>
      <c r="B131">
        <v>3162</v>
      </c>
      <c r="C131" t="s">
        <v>15384</v>
      </c>
      <c r="D131">
        <v>10000</v>
      </c>
    </row>
    <row r="132" spans="1:4" x14ac:dyDescent="0.25">
      <c r="A132">
        <v>166</v>
      </c>
      <c r="B132">
        <v>3163</v>
      </c>
      <c r="C132" t="s">
        <v>15383</v>
      </c>
      <c r="D132">
        <v>10000</v>
      </c>
    </row>
    <row r="133" spans="1:4" x14ac:dyDescent="0.25">
      <c r="A133">
        <v>1113</v>
      </c>
      <c r="B133">
        <v>3176</v>
      </c>
      <c r="C133" t="s">
        <v>16290</v>
      </c>
      <c r="D133">
        <v>8900</v>
      </c>
    </row>
    <row r="134" spans="1:4" x14ac:dyDescent="0.25">
      <c r="A134">
        <v>1131</v>
      </c>
      <c r="B134">
        <v>3178</v>
      </c>
      <c r="C134" t="s">
        <v>16308</v>
      </c>
      <c r="D134">
        <v>8900</v>
      </c>
    </row>
    <row r="135" spans="1:4" x14ac:dyDescent="0.25">
      <c r="A135">
        <v>151</v>
      </c>
      <c r="B135">
        <v>3182</v>
      </c>
      <c r="C135" t="s">
        <v>15369</v>
      </c>
      <c r="D135">
        <v>9400</v>
      </c>
    </row>
    <row r="136" spans="1:4" x14ac:dyDescent="0.25">
      <c r="A136">
        <v>149</v>
      </c>
      <c r="B136">
        <v>3183</v>
      </c>
      <c r="C136" t="s">
        <v>15367</v>
      </c>
      <c r="D136">
        <v>9400</v>
      </c>
    </row>
    <row r="137" spans="1:4" x14ac:dyDescent="0.25">
      <c r="A137">
        <v>185</v>
      </c>
      <c r="B137">
        <v>3184</v>
      </c>
      <c r="C137" t="s">
        <v>15400</v>
      </c>
      <c r="D137">
        <v>9400</v>
      </c>
    </row>
    <row r="138" spans="1:4" x14ac:dyDescent="0.25">
      <c r="A138">
        <v>150</v>
      </c>
      <c r="B138">
        <v>3187</v>
      </c>
      <c r="C138" t="s">
        <v>15368</v>
      </c>
      <c r="D138">
        <v>9400</v>
      </c>
    </row>
    <row r="139" spans="1:4" ht="45" x14ac:dyDescent="0.25">
      <c r="A139">
        <v>679</v>
      </c>
      <c r="B139">
        <v>3188</v>
      </c>
      <c r="C139" s="18" t="s">
        <v>15867</v>
      </c>
      <c r="D139">
        <v>10000</v>
      </c>
    </row>
    <row r="140" spans="1:4" ht="45" x14ac:dyDescent="0.25">
      <c r="A140">
        <v>715</v>
      </c>
      <c r="B140">
        <v>3189</v>
      </c>
      <c r="C140" s="18" t="s">
        <v>15908</v>
      </c>
      <c r="D140">
        <v>9400</v>
      </c>
    </row>
    <row r="141" spans="1:4" ht="45" x14ac:dyDescent="0.25">
      <c r="A141">
        <v>1625</v>
      </c>
      <c r="B141">
        <v>3190</v>
      </c>
      <c r="C141" s="18" t="s">
        <v>16813</v>
      </c>
      <c r="D141">
        <v>9400</v>
      </c>
    </row>
    <row r="142" spans="1:4" x14ac:dyDescent="0.25">
      <c r="A142">
        <v>158</v>
      </c>
      <c r="B142">
        <v>3195</v>
      </c>
      <c r="C142" t="s">
        <v>15376</v>
      </c>
      <c r="D142">
        <v>9400</v>
      </c>
    </row>
    <row r="143" spans="1:4" x14ac:dyDescent="0.25">
      <c r="A143">
        <v>153</v>
      </c>
      <c r="B143">
        <v>3198</v>
      </c>
      <c r="C143" t="s">
        <v>15371</v>
      </c>
      <c r="D143">
        <v>9400</v>
      </c>
    </row>
    <row r="144" spans="1:4" x14ac:dyDescent="0.25">
      <c r="A144">
        <v>1051</v>
      </c>
      <c r="B144">
        <v>3200</v>
      </c>
      <c r="C144" t="s">
        <v>16227</v>
      </c>
      <c r="D144">
        <v>8900</v>
      </c>
    </row>
    <row r="145" spans="1:4" x14ac:dyDescent="0.25">
      <c r="A145">
        <v>1053</v>
      </c>
      <c r="B145">
        <v>3205</v>
      </c>
      <c r="C145" t="s">
        <v>16229</v>
      </c>
      <c r="D145">
        <v>8900</v>
      </c>
    </row>
    <row r="146" spans="1:4" x14ac:dyDescent="0.25">
      <c r="A146">
        <v>667</v>
      </c>
      <c r="B146">
        <v>3211</v>
      </c>
      <c r="C146" t="s">
        <v>15855</v>
      </c>
      <c r="D146">
        <v>10000</v>
      </c>
    </row>
    <row r="147" spans="1:4" x14ac:dyDescent="0.25">
      <c r="A147">
        <v>1622</v>
      </c>
      <c r="B147">
        <v>3212</v>
      </c>
      <c r="C147" t="s">
        <v>16809</v>
      </c>
      <c r="D147">
        <v>10000</v>
      </c>
    </row>
    <row r="148" spans="1:4" x14ac:dyDescent="0.25">
      <c r="A148">
        <v>1610</v>
      </c>
      <c r="B148">
        <v>3214</v>
      </c>
      <c r="C148" t="s">
        <v>16790</v>
      </c>
      <c r="D148">
        <v>10000</v>
      </c>
    </row>
    <row r="149" spans="1:4" x14ac:dyDescent="0.25">
      <c r="A149">
        <v>669</v>
      </c>
      <c r="B149">
        <v>3220</v>
      </c>
      <c r="C149" t="s">
        <v>15857</v>
      </c>
      <c r="D149">
        <v>9400</v>
      </c>
    </row>
    <row r="150" spans="1:4" x14ac:dyDescent="0.25">
      <c r="A150">
        <v>203</v>
      </c>
      <c r="B150">
        <v>3223</v>
      </c>
      <c r="C150" t="s">
        <v>15418</v>
      </c>
      <c r="D150">
        <v>9700</v>
      </c>
    </row>
    <row r="151" spans="1:4" x14ac:dyDescent="0.25">
      <c r="A151">
        <v>1669</v>
      </c>
      <c r="B151">
        <v>3226</v>
      </c>
      <c r="C151" t="s">
        <v>16858</v>
      </c>
      <c r="D151">
        <v>9400</v>
      </c>
    </row>
    <row r="152" spans="1:4" x14ac:dyDescent="0.25">
      <c r="A152">
        <v>124</v>
      </c>
      <c r="B152">
        <v>3228</v>
      </c>
      <c r="C152" t="s">
        <v>15342</v>
      </c>
      <c r="D152">
        <v>9400</v>
      </c>
    </row>
    <row r="153" spans="1:4" x14ac:dyDescent="0.25">
      <c r="A153">
        <v>1203</v>
      </c>
      <c r="B153">
        <v>3230</v>
      </c>
      <c r="C153" t="s">
        <v>16382</v>
      </c>
      <c r="D153">
        <v>9400</v>
      </c>
    </row>
    <row r="154" spans="1:4" x14ac:dyDescent="0.25">
      <c r="A154">
        <v>660</v>
      </c>
      <c r="B154">
        <v>3253</v>
      </c>
      <c r="C154" t="s">
        <v>15847</v>
      </c>
      <c r="D154">
        <v>31500</v>
      </c>
    </row>
    <row r="155" spans="1:4" x14ac:dyDescent="0.25">
      <c r="A155">
        <v>857</v>
      </c>
      <c r="B155">
        <v>3254</v>
      </c>
      <c r="C155" t="s">
        <v>16055</v>
      </c>
      <c r="D155">
        <v>32700</v>
      </c>
    </row>
    <row r="156" spans="1:4" x14ac:dyDescent="0.25">
      <c r="A156">
        <v>1686</v>
      </c>
      <c r="B156">
        <v>3256</v>
      </c>
      <c r="C156" t="s">
        <v>16873</v>
      </c>
      <c r="D156">
        <v>31500</v>
      </c>
    </row>
    <row r="157" spans="1:4" x14ac:dyDescent="0.25">
      <c r="A157">
        <v>1300</v>
      </c>
      <c r="B157">
        <v>3257</v>
      </c>
      <c r="C157" t="s">
        <v>16474</v>
      </c>
      <c r="D157">
        <v>31000</v>
      </c>
    </row>
    <row r="158" spans="1:4" x14ac:dyDescent="0.25">
      <c r="A158">
        <v>796</v>
      </c>
      <c r="B158">
        <v>3259</v>
      </c>
      <c r="C158" t="s">
        <v>15995</v>
      </c>
      <c r="D158">
        <v>31000</v>
      </c>
    </row>
    <row r="159" spans="1:4" x14ac:dyDescent="0.25">
      <c r="A159">
        <v>1636</v>
      </c>
      <c r="B159">
        <v>3261</v>
      </c>
      <c r="C159" t="s">
        <v>16825</v>
      </c>
      <c r="D159">
        <v>34000</v>
      </c>
    </row>
    <row r="160" spans="1:4" x14ac:dyDescent="0.25">
      <c r="A160">
        <v>697</v>
      </c>
      <c r="B160">
        <v>3262</v>
      </c>
      <c r="C160" t="s">
        <v>15887</v>
      </c>
      <c r="D160">
        <v>34000</v>
      </c>
    </row>
    <row r="161" spans="1:4" x14ac:dyDescent="0.25">
      <c r="A161">
        <v>675</v>
      </c>
      <c r="B161">
        <v>3263</v>
      </c>
      <c r="C161" t="s">
        <v>15862</v>
      </c>
      <c r="D161">
        <v>34000</v>
      </c>
    </row>
    <row r="162" spans="1:4" x14ac:dyDescent="0.25">
      <c r="A162">
        <v>696</v>
      </c>
      <c r="B162">
        <v>3264</v>
      </c>
      <c r="C162" t="s">
        <v>15886</v>
      </c>
      <c r="D162">
        <v>34000</v>
      </c>
    </row>
    <row r="163" spans="1:4" x14ac:dyDescent="0.25">
      <c r="A163">
        <v>708</v>
      </c>
      <c r="B163">
        <v>3265</v>
      </c>
      <c r="C163" t="s">
        <v>15900</v>
      </c>
      <c r="D163">
        <v>34000</v>
      </c>
    </row>
    <row r="164" spans="1:4" x14ac:dyDescent="0.25">
      <c r="A164">
        <v>709</v>
      </c>
      <c r="B164">
        <v>3266</v>
      </c>
      <c r="C164" t="s">
        <v>15901</v>
      </c>
      <c r="D164">
        <v>34000</v>
      </c>
    </row>
    <row r="165" spans="1:4" x14ac:dyDescent="0.25">
      <c r="A165">
        <v>672</v>
      </c>
      <c r="B165">
        <v>3267</v>
      </c>
      <c r="C165" t="s">
        <v>15859</v>
      </c>
      <c r="D165">
        <v>36000</v>
      </c>
    </row>
    <row r="166" spans="1:4" x14ac:dyDescent="0.25">
      <c r="A166">
        <v>1633</v>
      </c>
      <c r="B166">
        <v>3268</v>
      </c>
      <c r="C166" t="s">
        <v>16821</v>
      </c>
      <c r="D166">
        <v>36000</v>
      </c>
    </row>
    <row r="167" spans="1:4" x14ac:dyDescent="0.25">
      <c r="A167">
        <v>1631</v>
      </c>
      <c r="B167">
        <v>3269</v>
      </c>
      <c r="C167" t="s">
        <v>16819</v>
      </c>
      <c r="D167">
        <v>36000</v>
      </c>
    </row>
    <row r="168" spans="1:4" x14ac:dyDescent="0.25">
      <c r="A168">
        <v>711</v>
      </c>
      <c r="B168">
        <v>3270</v>
      </c>
      <c r="C168" t="s">
        <v>15903</v>
      </c>
      <c r="D168">
        <v>36000</v>
      </c>
    </row>
    <row r="169" spans="1:4" x14ac:dyDescent="0.25">
      <c r="A169">
        <v>1630</v>
      </c>
      <c r="B169">
        <v>3271</v>
      </c>
      <c r="C169" t="s">
        <v>16818</v>
      </c>
      <c r="D169">
        <v>36000</v>
      </c>
    </row>
    <row r="170" spans="1:4" x14ac:dyDescent="0.25">
      <c r="A170">
        <v>676</v>
      </c>
      <c r="B170">
        <v>3272</v>
      </c>
      <c r="C170" t="s">
        <v>15863</v>
      </c>
      <c r="D170">
        <v>36000</v>
      </c>
    </row>
    <row r="171" spans="1:4" x14ac:dyDescent="0.25">
      <c r="A171">
        <v>1299</v>
      </c>
      <c r="B171">
        <v>3273</v>
      </c>
      <c r="C171" t="s">
        <v>16473</v>
      </c>
      <c r="D171">
        <v>30000</v>
      </c>
    </row>
    <row r="172" spans="1:4" x14ac:dyDescent="0.25">
      <c r="A172">
        <v>1171</v>
      </c>
      <c r="B172">
        <v>3274</v>
      </c>
      <c r="C172" t="s">
        <v>16349</v>
      </c>
      <c r="D172">
        <v>31000</v>
      </c>
    </row>
    <row r="173" spans="1:4" x14ac:dyDescent="0.25">
      <c r="A173">
        <v>1046</v>
      </c>
      <c r="B173">
        <v>3275</v>
      </c>
      <c r="C173" t="s">
        <v>16222</v>
      </c>
      <c r="D173">
        <v>30000</v>
      </c>
    </row>
    <row r="174" spans="1:4" x14ac:dyDescent="0.25">
      <c r="A174">
        <v>1214</v>
      </c>
      <c r="B174">
        <v>3277</v>
      </c>
      <c r="C174" t="s">
        <v>16391</v>
      </c>
      <c r="D174">
        <v>31500</v>
      </c>
    </row>
    <row r="175" spans="1:4" x14ac:dyDescent="0.25">
      <c r="A175">
        <v>573</v>
      </c>
      <c r="B175">
        <v>3278</v>
      </c>
      <c r="C175" t="s">
        <v>15747</v>
      </c>
      <c r="D175">
        <v>32700</v>
      </c>
    </row>
    <row r="176" spans="1:4" x14ac:dyDescent="0.25">
      <c r="A176">
        <v>1922</v>
      </c>
      <c r="B176">
        <v>3279</v>
      </c>
      <c r="C176" t="s">
        <v>17075</v>
      </c>
      <c r="D176">
        <v>31500</v>
      </c>
    </row>
    <row r="177" spans="1:4" x14ac:dyDescent="0.25">
      <c r="A177">
        <v>719</v>
      </c>
      <c r="B177">
        <v>3280</v>
      </c>
      <c r="C177" t="s">
        <v>15914</v>
      </c>
      <c r="D177">
        <v>35000</v>
      </c>
    </row>
    <row r="178" spans="1:4" x14ac:dyDescent="0.25">
      <c r="A178">
        <v>1220</v>
      </c>
      <c r="B178">
        <v>3281</v>
      </c>
      <c r="C178" t="s">
        <v>16397</v>
      </c>
      <c r="D178">
        <v>31500</v>
      </c>
    </row>
    <row r="179" spans="1:4" x14ac:dyDescent="0.25">
      <c r="A179">
        <v>1210</v>
      </c>
      <c r="B179">
        <v>3282</v>
      </c>
      <c r="C179" t="s">
        <v>16388</v>
      </c>
      <c r="D179">
        <v>31500</v>
      </c>
    </row>
    <row r="180" spans="1:4" x14ac:dyDescent="0.25">
      <c r="A180">
        <v>1198</v>
      </c>
      <c r="B180">
        <v>3283</v>
      </c>
      <c r="C180" t="s">
        <v>16377</v>
      </c>
      <c r="D180">
        <v>31500</v>
      </c>
    </row>
    <row r="181" spans="1:4" x14ac:dyDescent="0.25">
      <c r="A181">
        <v>714</v>
      </c>
      <c r="B181">
        <v>3284</v>
      </c>
      <c r="C181" t="s">
        <v>15907</v>
      </c>
      <c r="D181">
        <v>35000</v>
      </c>
    </row>
    <row r="182" spans="1:4" x14ac:dyDescent="0.25">
      <c r="A182">
        <v>721</v>
      </c>
      <c r="B182">
        <v>3285</v>
      </c>
      <c r="C182" t="s">
        <v>15917</v>
      </c>
      <c r="D182">
        <v>35000</v>
      </c>
    </row>
    <row r="183" spans="1:4" x14ac:dyDescent="0.25">
      <c r="A183">
        <v>1626</v>
      </c>
      <c r="B183">
        <v>3287</v>
      </c>
      <c r="C183" t="s">
        <v>16814</v>
      </c>
      <c r="D183">
        <v>36000</v>
      </c>
    </row>
    <row r="184" spans="1:4" x14ac:dyDescent="0.25">
      <c r="A184">
        <v>1628</v>
      </c>
      <c r="B184">
        <v>3289</v>
      </c>
      <c r="C184" t="s">
        <v>16816</v>
      </c>
      <c r="D184">
        <v>36000</v>
      </c>
    </row>
    <row r="185" spans="1:4" x14ac:dyDescent="0.25">
      <c r="A185">
        <v>1632</v>
      </c>
      <c r="B185">
        <v>3290</v>
      </c>
      <c r="C185" t="s">
        <v>16820</v>
      </c>
      <c r="D185">
        <v>35000</v>
      </c>
    </row>
    <row r="186" spans="1:4" x14ac:dyDescent="0.25">
      <c r="A186">
        <v>678</v>
      </c>
      <c r="B186">
        <v>3292</v>
      </c>
      <c r="C186" t="s">
        <v>15866</v>
      </c>
      <c r="D186">
        <v>35000</v>
      </c>
    </row>
    <row r="187" spans="1:4" x14ac:dyDescent="0.25">
      <c r="A187">
        <v>425</v>
      </c>
      <c r="B187">
        <v>4210</v>
      </c>
      <c r="C187" t="s">
        <v>15604</v>
      </c>
      <c r="D187">
        <v>10300</v>
      </c>
    </row>
    <row r="188" spans="1:4" ht="45" x14ac:dyDescent="0.25">
      <c r="A188">
        <v>469</v>
      </c>
      <c r="B188">
        <v>4270</v>
      </c>
      <c r="C188" s="18" t="s">
        <v>15649</v>
      </c>
      <c r="D188">
        <v>10000</v>
      </c>
    </row>
    <row r="189" spans="1:4" ht="45" x14ac:dyDescent="0.25">
      <c r="A189">
        <v>477</v>
      </c>
      <c r="B189">
        <v>4272</v>
      </c>
      <c r="C189" s="18" t="s">
        <v>15657</v>
      </c>
      <c r="D189">
        <v>10000</v>
      </c>
    </row>
    <row r="190" spans="1:4" x14ac:dyDescent="0.25">
      <c r="A190">
        <v>563</v>
      </c>
      <c r="B190">
        <v>4279</v>
      </c>
      <c r="C190" t="s">
        <v>15737</v>
      </c>
      <c r="D190">
        <v>9400</v>
      </c>
    </row>
    <row r="191" spans="1:4" x14ac:dyDescent="0.25">
      <c r="A191">
        <v>513</v>
      </c>
      <c r="B191">
        <v>4283</v>
      </c>
      <c r="C191" t="s">
        <v>15691</v>
      </c>
      <c r="D191">
        <v>10300</v>
      </c>
    </row>
    <row r="192" spans="1:4" x14ac:dyDescent="0.25">
      <c r="A192">
        <v>663</v>
      </c>
      <c r="B192">
        <v>4305</v>
      </c>
      <c r="C192" t="s">
        <v>15851</v>
      </c>
      <c r="D192">
        <v>9400</v>
      </c>
    </row>
    <row r="193" spans="1:4" x14ac:dyDescent="0.25">
      <c r="A193">
        <v>799</v>
      </c>
      <c r="B193">
        <v>4337</v>
      </c>
      <c r="C193" t="s">
        <v>15998</v>
      </c>
      <c r="D193">
        <v>37700</v>
      </c>
    </row>
    <row r="194" spans="1:4" x14ac:dyDescent="0.25">
      <c r="A194">
        <v>800</v>
      </c>
      <c r="B194">
        <v>4338</v>
      </c>
      <c r="C194" t="s">
        <v>15999</v>
      </c>
      <c r="D194">
        <v>36000</v>
      </c>
    </row>
    <row r="195" spans="1:4" x14ac:dyDescent="0.25">
      <c r="A195">
        <v>736</v>
      </c>
      <c r="B195">
        <v>4339</v>
      </c>
      <c r="C195" t="s">
        <v>15934</v>
      </c>
      <c r="D195">
        <v>36000</v>
      </c>
    </row>
    <row r="196" spans="1:4" x14ac:dyDescent="0.25">
      <c r="A196">
        <v>897</v>
      </c>
      <c r="B196">
        <v>4340</v>
      </c>
      <c r="C196" t="s">
        <v>16089</v>
      </c>
      <c r="D196">
        <v>36000</v>
      </c>
    </row>
    <row r="197" spans="1:4" x14ac:dyDescent="0.25">
      <c r="A197">
        <v>733</v>
      </c>
      <c r="B197">
        <v>4342</v>
      </c>
      <c r="C197" t="s">
        <v>15931</v>
      </c>
      <c r="D197">
        <v>37700</v>
      </c>
    </row>
    <row r="198" spans="1:4" x14ac:dyDescent="0.25">
      <c r="A198">
        <v>734</v>
      </c>
      <c r="B198">
        <v>4343</v>
      </c>
      <c r="C198" t="s">
        <v>15932</v>
      </c>
      <c r="D198">
        <v>35000</v>
      </c>
    </row>
    <row r="199" spans="1:4" x14ac:dyDescent="0.25">
      <c r="A199">
        <v>847</v>
      </c>
      <c r="B199">
        <v>4345</v>
      </c>
      <c r="C199" t="s">
        <v>16045</v>
      </c>
      <c r="D199">
        <v>35000</v>
      </c>
    </row>
    <row r="200" spans="1:4" x14ac:dyDescent="0.25">
      <c r="A200">
        <v>761</v>
      </c>
      <c r="B200">
        <v>4347</v>
      </c>
      <c r="C200" t="s">
        <v>15960</v>
      </c>
      <c r="D200">
        <v>35000</v>
      </c>
    </row>
    <row r="201" spans="1:4" x14ac:dyDescent="0.25">
      <c r="A201">
        <v>758</v>
      </c>
      <c r="B201">
        <v>4349</v>
      </c>
      <c r="C201" t="s">
        <v>15956</v>
      </c>
      <c r="D201">
        <v>34000</v>
      </c>
    </row>
    <row r="202" spans="1:4" x14ac:dyDescent="0.25">
      <c r="A202">
        <v>731</v>
      </c>
      <c r="B202">
        <v>4350</v>
      </c>
      <c r="C202" t="s">
        <v>15929</v>
      </c>
      <c r="D202">
        <v>35000</v>
      </c>
    </row>
    <row r="203" spans="1:4" x14ac:dyDescent="0.25">
      <c r="A203">
        <v>901</v>
      </c>
      <c r="B203">
        <v>4352</v>
      </c>
      <c r="C203" t="s">
        <v>16093</v>
      </c>
      <c r="D203">
        <v>35000</v>
      </c>
    </row>
    <row r="204" spans="1:4" x14ac:dyDescent="0.25">
      <c r="A204">
        <v>1668</v>
      </c>
      <c r="B204">
        <v>4353</v>
      </c>
      <c r="C204" t="s">
        <v>16857</v>
      </c>
      <c r="D204">
        <v>30000</v>
      </c>
    </row>
    <row r="205" spans="1:4" x14ac:dyDescent="0.25">
      <c r="A205">
        <v>585</v>
      </c>
      <c r="B205">
        <v>4354</v>
      </c>
      <c r="C205" t="s">
        <v>15760</v>
      </c>
      <c r="D205">
        <v>30000</v>
      </c>
    </row>
    <row r="206" spans="1:4" x14ac:dyDescent="0.25">
      <c r="A206">
        <v>1655</v>
      </c>
      <c r="B206">
        <v>4355</v>
      </c>
      <c r="C206" t="s">
        <v>16846</v>
      </c>
      <c r="D206">
        <v>31500</v>
      </c>
    </row>
    <row r="207" spans="1:4" x14ac:dyDescent="0.25">
      <c r="A207">
        <v>586</v>
      </c>
      <c r="B207">
        <v>4356</v>
      </c>
      <c r="C207" t="s">
        <v>15761</v>
      </c>
      <c r="D207">
        <v>31500</v>
      </c>
    </row>
    <row r="208" spans="1:4" x14ac:dyDescent="0.25">
      <c r="A208">
        <v>1407</v>
      </c>
      <c r="B208">
        <v>4375</v>
      </c>
      <c r="C208" t="s">
        <v>16593</v>
      </c>
      <c r="D208">
        <v>36000</v>
      </c>
    </row>
    <row r="209" spans="1:4" x14ac:dyDescent="0.25">
      <c r="A209">
        <v>856</v>
      </c>
      <c r="B209">
        <v>4380</v>
      </c>
      <c r="C209" t="s">
        <v>16054</v>
      </c>
      <c r="D209">
        <v>34000</v>
      </c>
    </row>
    <row r="210" spans="1:4" x14ac:dyDescent="0.25">
      <c r="A210">
        <v>949</v>
      </c>
      <c r="B210">
        <v>4381</v>
      </c>
      <c r="C210" t="s">
        <v>16139</v>
      </c>
      <c r="D210">
        <v>34000</v>
      </c>
    </row>
    <row r="211" spans="1:4" x14ac:dyDescent="0.25">
      <c r="A211">
        <v>955</v>
      </c>
      <c r="B211">
        <v>4382</v>
      </c>
      <c r="C211" t="s">
        <v>16145</v>
      </c>
      <c r="D211">
        <v>34000</v>
      </c>
    </row>
    <row r="212" spans="1:4" x14ac:dyDescent="0.25">
      <c r="A212">
        <v>939</v>
      </c>
      <c r="B212">
        <v>4383</v>
      </c>
      <c r="C212" t="s">
        <v>16129</v>
      </c>
      <c r="D212">
        <v>34000</v>
      </c>
    </row>
    <row r="213" spans="1:4" x14ac:dyDescent="0.25">
      <c r="A213">
        <v>948</v>
      </c>
      <c r="B213">
        <v>4384</v>
      </c>
      <c r="C213" t="s">
        <v>16138</v>
      </c>
      <c r="D213">
        <v>34000</v>
      </c>
    </row>
    <row r="214" spans="1:4" x14ac:dyDescent="0.25">
      <c r="A214">
        <v>943</v>
      </c>
      <c r="B214">
        <v>4385</v>
      </c>
      <c r="C214" t="s">
        <v>16133</v>
      </c>
      <c r="D214">
        <v>34000</v>
      </c>
    </row>
    <row r="215" spans="1:4" x14ac:dyDescent="0.25">
      <c r="A215">
        <v>934</v>
      </c>
      <c r="B215">
        <v>4387</v>
      </c>
      <c r="C215" t="s">
        <v>16124</v>
      </c>
      <c r="D215">
        <v>34000</v>
      </c>
    </row>
    <row r="216" spans="1:4" x14ac:dyDescent="0.25">
      <c r="A216">
        <v>960</v>
      </c>
      <c r="B216">
        <v>4389</v>
      </c>
      <c r="C216" t="s">
        <v>16150</v>
      </c>
      <c r="D216">
        <v>35000</v>
      </c>
    </row>
    <row r="217" spans="1:4" x14ac:dyDescent="0.25">
      <c r="A217">
        <v>954</v>
      </c>
      <c r="B217">
        <v>4390</v>
      </c>
      <c r="C217" t="s">
        <v>16144</v>
      </c>
      <c r="D217">
        <v>35000</v>
      </c>
    </row>
    <row r="218" spans="1:4" x14ac:dyDescent="0.25">
      <c r="A218">
        <v>937</v>
      </c>
      <c r="B218">
        <v>4392</v>
      </c>
      <c r="C218" t="s">
        <v>16127</v>
      </c>
      <c r="D218">
        <v>36000</v>
      </c>
    </row>
    <row r="219" spans="1:4" x14ac:dyDescent="0.25">
      <c r="A219">
        <v>958</v>
      </c>
      <c r="B219">
        <v>4394</v>
      </c>
      <c r="C219" t="s">
        <v>16148</v>
      </c>
      <c r="D219">
        <v>37700</v>
      </c>
    </row>
    <row r="220" spans="1:4" x14ac:dyDescent="0.25">
      <c r="A220">
        <v>950</v>
      </c>
      <c r="B220">
        <v>4395</v>
      </c>
      <c r="C220" t="s">
        <v>16140</v>
      </c>
      <c r="D220">
        <v>36000</v>
      </c>
    </row>
    <row r="221" spans="1:4" x14ac:dyDescent="0.25">
      <c r="A221">
        <v>935</v>
      </c>
      <c r="B221">
        <v>4396</v>
      </c>
      <c r="C221" t="s">
        <v>16125</v>
      </c>
      <c r="D221">
        <v>37700</v>
      </c>
    </row>
    <row r="222" spans="1:4" x14ac:dyDescent="0.25">
      <c r="A222">
        <v>508</v>
      </c>
      <c r="B222">
        <v>4400</v>
      </c>
      <c r="C222" t="s">
        <v>15686</v>
      </c>
      <c r="D222">
        <v>30000</v>
      </c>
    </row>
    <row r="223" spans="1:4" x14ac:dyDescent="0.25">
      <c r="A223">
        <v>1675</v>
      </c>
      <c r="B223">
        <v>4401</v>
      </c>
      <c r="C223" t="s">
        <v>16863</v>
      </c>
      <c r="D223">
        <v>30000</v>
      </c>
    </row>
    <row r="224" spans="1:4" x14ac:dyDescent="0.25">
      <c r="A224">
        <v>1684</v>
      </c>
      <c r="B224">
        <v>4402</v>
      </c>
      <c r="C224" t="s">
        <v>16872</v>
      </c>
      <c r="D224">
        <v>31500</v>
      </c>
    </row>
    <row r="225" spans="1:4" x14ac:dyDescent="0.25">
      <c r="A225">
        <v>1635</v>
      </c>
      <c r="B225">
        <v>4403</v>
      </c>
      <c r="C225" t="s">
        <v>16824</v>
      </c>
      <c r="D225">
        <v>37700</v>
      </c>
    </row>
    <row r="226" spans="1:4" x14ac:dyDescent="0.25">
      <c r="A226">
        <v>902</v>
      </c>
      <c r="B226">
        <v>4411</v>
      </c>
      <c r="C226" t="s">
        <v>16094</v>
      </c>
      <c r="D226">
        <v>37700</v>
      </c>
    </row>
    <row r="227" spans="1:4" x14ac:dyDescent="0.25">
      <c r="A227">
        <v>1357</v>
      </c>
      <c r="B227">
        <v>5184</v>
      </c>
      <c r="C227" t="s">
        <v>16534</v>
      </c>
      <c r="D227">
        <v>10000</v>
      </c>
    </row>
    <row r="228" spans="1:4" x14ac:dyDescent="0.25">
      <c r="A228">
        <v>2203</v>
      </c>
      <c r="B228">
        <v>5195</v>
      </c>
      <c r="C228" t="s">
        <v>17341</v>
      </c>
      <c r="D228">
        <v>9400</v>
      </c>
    </row>
    <row r="229" spans="1:4" x14ac:dyDescent="0.25">
      <c r="A229">
        <v>17</v>
      </c>
      <c r="B229">
        <v>5292</v>
      </c>
      <c r="C229" t="s">
        <v>15226</v>
      </c>
      <c r="D229">
        <v>7600</v>
      </c>
    </row>
    <row r="230" spans="1:4" x14ac:dyDescent="0.25">
      <c r="A230">
        <v>18</v>
      </c>
      <c r="B230">
        <v>5293</v>
      </c>
      <c r="C230" t="s">
        <v>15227</v>
      </c>
      <c r="D230">
        <v>7000</v>
      </c>
    </row>
    <row r="231" spans="1:4" x14ac:dyDescent="0.25">
      <c r="A231">
        <v>1341</v>
      </c>
      <c r="B231">
        <v>5300</v>
      </c>
      <c r="C231" t="s">
        <v>16518</v>
      </c>
      <c r="D231">
        <v>35000</v>
      </c>
    </row>
    <row r="232" spans="1:4" x14ac:dyDescent="0.25">
      <c r="A232">
        <v>1752</v>
      </c>
      <c r="B232">
        <v>5304</v>
      </c>
      <c r="C232" t="s">
        <v>16927</v>
      </c>
      <c r="D232">
        <v>7600</v>
      </c>
    </row>
    <row r="233" spans="1:4" x14ac:dyDescent="0.25">
      <c r="A233">
        <v>2020</v>
      </c>
      <c r="B233">
        <v>5309</v>
      </c>
      <c r="C233" t="s">
        <v>17176</v>
      </c>
      <c r="D233">
        <v>10000</v>
      </c>
    </row>
    <row r="234" spans="1:4" x14ac:dyDescent="0.25">
      <c r="A234">
        <v>1593</v>
      </c>
      <c r="B234">
        <v>5320</v>
      </c>
      <c r="C234" t="s">
        <v>16770</v>
      </c>
      <c r="D234">
        <v>36000</v>
      </c>
    </row>
    <row r="235" spans="1:4" x14ac:dyDescent="0.25">
      <c r="A235">
        <v>1594</v>
      </c>
      <c r="B235">
        <v>5321</v>
      </c>
      <c r="C235" t="s">
        <v>16771</v>
      </c>
      <c r="D235">
        <v>36000</v>
      </c>
    </row>
    <row r="236" spans="1:4" x14ac:dyDescent="0.25">
      <c r="A236">
        <v>1373</v>
      </c>
      <c r="B236">
        <v>5322</v>
      </c>
      <c r="C236" t="s">
        <v>16555</v>
      </c>
      <c r="D236">
        <v>36000</v>
      </c>
    </row>
    <row r="237" spans="1:4" x14ac:dyDescent="0.25">
      <c r="A237">
        <v>1374</v>
      </c>
      <c r="B237">
        <v>5323</v>
      </c>
      <c r="C237" t="s">
        <v>16556</v>
      </c>
      <c r="D237">
        <v>36000</v>
      </c>
    </row>
    <row r="238" spans="1:4" x14ac:dyDescent="0.25">
      <c r="A238">
        <v>698</v>
      </c>
      <c r="B238">
        <v>5335</v>
      </c>
      <c r="C238" t="s">
        <v>15888</v>
      </c>
      <c r="D238">
        <v>37700</v>
      </c>
    </row>
    <row r="239" spans="1:4" x14ac:dyDescent="0.25">
      <c r="A239">
        <v>1627</v>
      </c>
      <c r="B239">
        <v>5336</v>
      </c>
      <c r="C239" t="s">
        <v>16815</v>
      </c>
      <c r="D239">
        <v>36000</v>
      </c>
    </row>
    <row r="240" spans="1:4" x14ac:dyDescent="0.25">
      <c r="A240">
        <v>712</v>
      </c>
      <c r="B240">
        <v>5339</v>
      </c>
      <c r="C240" t="s">
        <v>15904</v>
      </c>
      <c r="D240">
        <v>36000</v>
      </c>
    </row>
    <row r="241" spans="1:4" x14ac:dyDescent="0.25">
      <c r="A241">
        <v>1323</v>
      </c>
      <c r="B241">
        <v>5340</v>
      </c>
      <c r="C241" t="s">
        <v>16499</v>
      </c>
      <c r="D241">
        <v>36000</v>
      </c>
    </row>
    <row r="242" spans="1:4" x14ac:dyDescent="0.25">
      <c r="A242">
        <v>1483</v>
      </c>
      <c r="B242">
        <v>5341</v>
      </c>
      <c r="C242" t="s">
        <v>16670</v>
      </c>
      <c r="D242">
        <v>36000</v>
      </c>
    </row>
    <row r="243" spans="1:4" x14ac:dyDescent="0.25">
      <c r="A243">
        <v>1182</v>
      </c>
      <c r="B243">
        <v>5491</v>
      </c>
      <c r="C243" t="s">
        <v>16359</v>
      </c>
      <c r="D243">
        <v>10300</v>
      </c>
    </row>
    <row r="244" spans="1:4" x14ac:dyDescent="0.25">
      <c r="A244">
        <v>595</v>
      </c>
      <c r="B244">
        <v>5492</v>
      </c>
      <c r="C244" t="s">
        <v>15771</v>
      </c>
      <c r="D244">
        <v>9700</v>
      </c>
    </row>
    <row r="245" spans="1:4" x14ac:dyDescent="0.25">
      <c r="A245">
        <v>738</v>
      </c>
      <c r="B245">
        <v>5493</v>
      </c>
      <c r="C245" t="s">
        <v>15936</v>
      </c>
      <c r="D245">
        <v>9400</v>
      </c>
    </row>
    <row r="246" spans="1:4" x14ac:dyDescent="0.25">
      <c r="A246">
        <v>760</v>
      </c>
      <c r="B246">
        <v>5495</v>
      </c>
      <c r="C246" t="s">
        <v>15959</v>
      </c>
      <c r="D246">
        <v>9400</v>
      </c>
    </row>
    <row r="247" spans="1:4" x14ac:dyDescent="0.25">
      <c r="A247">
        <v>739</v>
      </c>
      <c r="B247">
        <v>5497</v>
      </c>
      <c r="C247" t="s">
        <v>15937</v>
      </c>
      <c r="D247">
        <v>9700</v>
      </c>
    </row>
    <row r="248" spans="1:4" x14ac:dyDescent="0.25">
      <c r="A248">
        <v>757</v>
      </c>
      <c r="B248">
        <v>5498</v>
      </c>
      <c r="C248" t="s">
        <v>15955</v>
      </c>
      <c r="D248">
        <v>9700</v>
      </c>
    </row>
    <row r="249" spans="1:4" x14ac:dyDescent="0.25">
      <c r="A249">
        <v>762</v>
      </c>
      <c r="B249">
        <v>5499</v>
      </c>
      <c r="C249" t="s">
        <v>15961</v>
      </c>
      <c r="D249">
        <v>9700</v>
      </c>
    </row>
    <row r="250" spans="1:4" x14ac:dyDescent="0.25">
      <c r="A250">
        <v>1362</v>
      </c>
      <c r="B250">
        <v>5504</v>
      </c>
      <c r="C250" t="s">
        <v>16539</v>
      </c>
      <c r="D250">
        <v>10000</v>
      </c>
    </row>
    <row r="251" spans="1:4" x14ac:dyDescent="0.25">
      <c r="A251">
        <v>1364</v>
      </c>
      <c r="B251">
        <v>5505</v>
      </c>
      <c r="C251" t="s">
        <v>16541</v>
      </c>
      <c r="D251">
        <v>10000</v>
      </c>
    </row>
    <row r="252" spans="1:4" x14ac:dyDescent="0.25">
      <c r="A252">
        <v>1365</v>
      </c>
      <c r="B252">
        <v>5506</v>
      </c>
      <c r="C252" t="s">
        <v>16542</v>
      </c>
      <c r="D252">
        <v>10000</v>
      </c>
    </row>
    <row r="253" spans="1:4" x14ac:dyDescent="0.25">
      <c r="A253">
        <v>1184</v>
      </c>
      <c r="B253">
        <v>5507</v>
      </c>
      <c r="C253" t="s">
        <v>16361</v>
      </c>
      <c r="D253">
        <v>10000</v>
      </c>
    </row>
    <row r="254" spans="1:4" ht="60" x14ac:dyDescent="0.25">
      <c r="A254">
        <v>1997</v>
      </c>
      <c r="B254">
        <v>5515</v>
      </c>
      <c r="C254" s="18" t="s">
        <v>17152</v>
      </c>
      <c r="D254">
        <v>9400</v>
      </c>
    </row>
    <row r="255" spans="1:4" ht="45" x14ac:dyDescent="0.25">
      <c r="A255">
        <v>607</v>
      </c>
      <c r="B255">
        <v>5516</v>
      </c>
      <c r="C255" s="18" t="s">
        <v>15784</v>
      </c>
      <c r="D255">
        <v>9400</v>
      </c>
    </row>
    <row r="256" spans="1:4" ht="45" x14ac:dyDescent="0.25">
      <c r="A256">
        <v>1335</v>
      </c>
      <c r="B256">
        <v>5517</v>
      </c>
      <c r="C256" s="18" t="s">
        <v>16513</v>
      </c>
      <c r="D256">
        <v>9400</v>
      </c>
    </row>
    <row r="257" spans="1:4" ht="45" x14ac:dyDescent="0.25">
      <c r="A257">
        <v>415</v>
      </c>
      <c r="B257">
        <v>5518</v>
      </c>
      <c r="C257" s="18" t="s">
        <v>15594</v>
      </c>
      <c r="D257">
        <v>10300</v>
      </c>
    </row>
    <row r="258" spans="1:4" ht="60" x14ac:dyDescent="0.25">
      <c r="A258">
        <v>1996</v>
      </c>
      <c r="B258">
        <v>5519</v>
      </c>
      <c r="C258" s="18" t="s">
        <v>17151</v>
      </c>
      <c r="D258">
        <v>10000</v>
      </c>
    </row>
    <row r="259" spans="1:4" ht="45" x14ac:dyDescent="0.25">
      <c r="A259">
        <v>1451</v>
      </c>
      <c r="B259">
        <v>5520</v>
      </c>
      <c r="C259" s="18" t="s">
        <v>16636</v>
      </c>
      <c r="D259">
        <v>10800</v>
      </c>
    </row>
    <row r="260" spans="1:4" ht="60" x14ac:dyDescent="0.25">
      <c r="A260">
        <v>1452</v>
      </c>
      <c r="B260">
        <v>5521</v>
      </c>
      <c r="C260" s="18" t="s">
        <v>16637</v>
      </c>
      <c r="D260">
        <v>10800</v>
      </c>
    </row>
    <row r="261" spans="1:4" ht="60" x14ac:dyDescent="0.25">
      <c r="A261">
        <v>1986</v>
      </c>
      <c r="B261">
        <v>5522</v>
      </c>
      <c r="C261" s="18" t="s">
        <v>17141</v>
      </c>
      <c r="D261">
        <v>9400</v>
      </c>
    </row>
    <row r="262" spans="1:4" ht="60" x14ac:dyDescent="0.25">
      <c r="A262">
        <v>2016</v>
      </c>
      <c r="B262">
        <v>5523</v>
      </c>
      <c r="C262" s="18" t="s">
        <v>17172</v>
      </c>
      <c r="D262">
        <v>10300</v>
      </c>
    </row>
    <row r="263" spans="1:4" x14ac:dyDescent="0.25">
      <c r="A263">
        <v>1471</v>
      </c>
      <c r="B263">
        <v>5524</v>
      </c>
      <c r="C263" t="s">
        <v>16656</v>
      </c>
      <c r="D263">
        <v>10000</v>
      </c>
    </row>
    <row r="264" spans="1:4" x14ac:dyDescent="0.25">
      <c r="A264">
        <v>1044</v>
      </c>
      <c r="B264">
        <v>5527</v>
      </c>
      <c r="C264" t="s">
        <v>88</v>
      </c>
      <c r="D264">
        <v>9400</v>
      </c>
    </row>
    <row r="265" spans="1:4" x14ac:dyDescent="0.25">
      <c r="A265">
        <v>1021</v>
      </c>
      <c r="B265">
        <v>5530</v>
      </c>
      <c r="C265" t="s">
        <v>16198</v>
      </c>
      <c r="D265">
        <v>9400</v>
      </c>
    </row>
    <row r="266" spans="1:4" x14ac:dyDescent="0.25">
      <c r="A266">
        <v>1213</v>
      </c>
      <c r="B266">
        <v>5531</v>
      </c>
      <c r="C266" t="s">
        <v>89</v>
      </c>
      <c r="D266">
        <v>9400</v>
      </c>
    </row>
    <row r="267" spans="1:4" x14ac:dyDescent="0.25">
      <c r="A267">
        <v>1208</v>
      </c>
      <c r="B267">
        <v>5532</v>
      </c>
      <c r="C267" t="s">
        <v>16387</v>
      </c>
      <c r="D267">
        <v>9700</v>
      </c>
    </row>
    <row r="268" spans="1:4" x14ac:dyDescent="0.25">
      <c r="A268">
        <v>1190</v>
      </c>
      <c r="B268">
        <v>5533</v>
      </c>
      <c r="C268" t="s">
        <v>16367</v>
      </c>
      <c r="D268">
        <v>10000</v>
      </c>
    </row>
    <row r="269" spans="1:4" x14ac:dyDescent="0.25">
      <c r="A269">
        <v>1172</v>
      </c>
      <c r="B269">
        <v>5534</v>
      </c>
      <c r="C269" t="s">
        <v>16350</v>
      </c>
      <c r="D269">
        <v>36000</v>
      </c>
    </row>
    <row r="270" spans="1:4" x14ac:dyDescent="0.25">
      <c r="A270">
        <v>1189</v>
      </c>
      <c r="B270">
        <v>5534</v>
      </c>
      <c r="C270" t="s">
        <v>16366</v>
      </c>
      <c r="D270">
        <v>10000</v>
      </c>
    </row>
    <row r="271" spans="1:4" x14ac:dyDescent="0.25">
      <c r="A271">
        <v>2110</v>
      </c>
      <c r="B271">
        <v>5537</v>
      </c>
      <c r="C271" t="s">
        <v>17254</v>
      </c>
      <c r="D271">
        <v>10000</v>
      </c>
    </row>
    <row r="272" spans="1:4" x14ac:dyDescent="0.25">
      <c r="A272">
        <v>1192</v>
      </c>
      <c r="B272">
        <v>5539</v>
      </c>
      <c r="C272" t="s">
        <v>16369</v>
      </c>
      <c r="D272">
        <v>10300</v>
      </c>
    </row>
    <row r="273" spans="1:4" x14ac:dyDescent="0.25">
      <c r="A273">
        <v>1435</v>
      </c>
      <c r="B273">
        <v>5555</v>
      </c>
      <c r="C273" t="s">
        <v>16620</v>
      </c>
      <c r="D273">
        <v>37700</v>
      </c>
    </row>
    <row r="274" spans="1:4" x14ac:dyDescent="0.25">
      <c r="A274">
        <v>1235</v>
      </c>
      <c r="B274">
        <v>5556</v>
      </c>
      <c r="C274" t="s">
        <v>16413</v>
      </c>
      <c r="D274">
        <v>31500</v>
      </c>
    </row>
    <row r="275" spans="1:4" x14ac:dyDescent="0.25">
      <c r="A275">
        <v>1226</v>
      </c>
      <c r="B275">
        <v>5557</v>
      </c>
      <c r="C275" t="s">
        <v>16403</v>
      </c>
      <c r="D275">
        <v>31500</v>
      </c>
    </row>
    <row r="276" spans="1:4" x14ac:dyDescent="0.25">
      <c r="A276">
        <v>1230</v>
      </c>
      <c r="B276">
        <v>5558</v>
      </c>
      <c r="C276" t="s">
        <v>16407</v>
      </c>
      <c r="D276">
        <v>31500</v>
      </c>
    </row>
    <row r="277" spans="1:4" x14ac:dyDescent="0.25">
      <c r="A277">
        <v>1271</v>
      </c>
      <c r="B277">
        <v>5559</v>
      </c>
      <c r="C277" t="s">
        <v>16446</v>
      </c>
      <c r="D277">
        <v>30000</v>
      </c>
    </row>
    <row r="278" spans="1:4" x14ac:dyDescent="0.25">
      <c r="A278">
        <v>1227</v>
      </c>
      <c r="B278">
        <v>5560</v>
      </c>
      <c r="C278" t="s">
        <v>16404</v>
      </c>
      <c r="D278">
        <v>30000</v>
      </c>
    </row>
    <row r="279" spans="1:4" x14ac:dyDescent="0.25">
      <c r="A279">
        <v>1270</v>
      </c>
      <c r="B279">
        <v>5561</v>
      </c>
      <c r="C279" t="s">
        <v>16445</v>
      </c>
      <c r="D279">
        <v>30000</v>
      </c>
    </row>
    <row r="280" spans="1:4" x14ac:dyDescent="0.25">
      <c r="A280">
        <v>1233</v>
      </c>
      <c r="B280">
        <v>5562</v>
      </c>
      <c r="C280" t="s">
        <v>16411</v>
      </c>
      <c r="D280">
        <v>30000</v>
      </c>
    </row>
    <row r="281" spans="1:4" x14ac:dyDescent="0.25">
      <c r="A281">
        <v>1229</v>
      </c>
      <c r="B281">
        <v>5563</v>
      </c>
      <c r="C281" t="s">
        <v>16406</v>
      </c>
      <c r="D281">
        <v>30000</v>
      </c>
    </row>
    <row r="282" spans="1:4" x14ac:dyDescent="0.25">
      <c r="A282">
        <v>2108</v>
      </c>
      <c r="B282">
        <v>5565</v>
      </c>
      <c r="C282" t="s">
        <v>17252</v>
      </c>
      <c r="D282">
        <v>36000</v>
      </c>
    </row>
    <row r="283" spans="1:4" x14ac:dyDescent="0.25">
      <c r="A283">
        <v>1195</v>
      </c>
      <c r="B283">
        <v>5567</v>
      </c>
      <c r="C283" t="s">
        <v>16374</v>
      </c>
      <c r="D283">
        <v>36000</v>
      </c>
    </row>
    <row r="284" spans="1:4" x14ac:dyDescent="0.25">
      <c r="A284">
        <v>2107</v>
      </c>
      <c r="B284">
        <v>5568</v>
      </c>
      <c r="C284" t="s">
        <v>17251</v>
      </c>
      <c r="D284">
        <v>34000</v>
      </c>
    </row>
    <row r="285" spans="1:4" x14ac:dyDescent="0.25">
      <c r="A285">
        <v>417</v>
      </c>
      <c r="B285">
        <v>5569</v>
      </c>
      <c r="C285" t="s">
        <v>15596</v>
      </c>
      <c r="D285">
        <v>34000</v>
      </c>
    </row>
    <row r="286" spans="1:4" x14ac:dyDescent="0.25">
      <c r="A286">
        <v>1460</v>
      </c>
      <c r="B286">
        <v>5570</v>
      </c>
      <c r="C286" t="s">
        <v>16645</v>
      </c>
      <c r="D286">
        <v>34000</v>
      </c>
    </row>
    <row r="287" spans="1:4" x14ac:dyDescent="0.25">
      <c r="A287">
        <v>1228</v>
      </c>
      <c r="B287">
        <v>5571</v>
      </c>
      <c r="C287" t="s">
        <v>16405</v>
      </c>
      <c r="D287">
        <v>30000</v>
      </c>
    </row>
    <row r="288" spans="1:4" x14ac:dyDescent="0.25">
      <c r="A288">
        <v>1279</v>
      </c>
      <c r="B288">
        <v>5572</v>
      </c>
      <c r="C288" t="s">
        <v>16454</v>
      </c>
      <c r="D288">
        <v>32700</v>
      </c>
    </row>
    <row r="289" spans="1:4" x14ac:dyDescent="0.25">
      <c r="A289">
        <v>1302</v>
      </c>
      <c r="B289">
        <v>5573</v>
      </c>
      <c r="C289" t="s">
        <v>16476</v>
      </c>
      <c r="D289">
        <v>31500</v>
      </c>
    </row>
    <row r="290" spans="1:4" x14ac:dyDescent="0.25">
      <c r="A290">
        <v>1285</v>
      </c>
      <c r="B290">
        <v>5574</v>
      </c>
      <c r="C290" t="s">
        <v>16460</v>
      </c>
      <c r="D290">
        <v>31500</v>
      </c>
    </row>
    <row r="291" spans="1:4" x14ac:dyDescent="0.25">
      <c r="A291">
        <v>1305</v>
      </c>
      <c r="B291">
        <v>5575</v>
      </c>
      <c r="C291" t="s">
        <v>16479</v>
      </c>
      <c r="D291">
        <v>31500</v>
      </c>
    </row>
    <row r="292" spans="1:4" x14ac:dyDescent="0.25">
      <c r="A292">
        <v>1307</v>
      </c>
      <c r="B292">
        <v>5576</v>
      </c>
      <c r="C292" t="s">
        <v>16481</v>
      </c>
      <c r="D292">
        <v>31500</v>
      </c>
    </row>
    <row r="293" spans="1:4" x14ac:dyDescent="0.25">
      <c r="A293">
        <v>1287</v>
      </c>
      <c r="B293">
        <v>5577</v>
      </c>
      <c r="C293" t="s">
        <v>16462</v>
      </c>
      <c r="D293">
        <v>31500</v>
      </c>
    </row>
    <row r="294" spans="1:4" x14ac:dyDescent="0.25">
      <c r="A294">
        <v>1294</v>
      </c>
      <c r="B294">
        <v>5578</v>
      </c>
      <c r="C294" t="s">
        <v>16469</v>
      </c>
      <c r="D294">
        <v>32700</v>
      </c>
    </row>
    <row r="295" spans="1:4" x14ac:dyDescent="0.25">
      <c r="A295">
        <v>1282</v>
      </c>
      <c r="B295">
        <v>5579</v>
      </c>
      <c r="C295" t="s">
        <v>16457</v>
      </c>
      <c r="D295">
        <v>32700</v>
      </c>
    </row>
    <row r="296" spans="1:4" x14ac:dyDescent="0.25">
      <c r="A296">
        <v>1293</v>
      </c>
      <c r="B296">
        <v>5580</v>
      </c>
      <c r="C296" t="s">
        <v>16468</v>
      </c>
      <c r="D296">
        <v>31000</v>
      </c>
    </row>
    <row r="297" spans="1:4" x14ac:dyDescent="0.25">
      <c r="A297">
        <v>1292</v>
      </c>
      <c r="B297">
        <v>5581</v>
      </c>
      <c r="C297" t="s">
        <v>16467</v>
      </c>
      <c r="D297">
        <v>31000</v>
      </c>
    </row>
    <row r="298" spans="1:4" x14ac:dyDescent="0.25">
      <c r="A298">
        <v>1306</v>
      </c>
      <c r="B298">
        <v>5582</v>
      </c>
      <c r="C298" t="s">
        <v>16480</v>
      </c>
      <c r="D298">
        <v>31000</v>
      </c>
    </row>
    <row r="299" spans="1:4" x14ac:dyDescent="0.25">
      <c r="A299">
        <v>1281</v>
      </c>
      <c r="B299">
        <v>5583</v>
      </c>
      <c r="C299" t="s">
        <v>16456</v>
      </c>
      <c r="D299">
        <v>31000</v>
      </c>
    </row>
    <row r="300" spans="1:4" x14ac:dyDescent="0.25">
      <c r="A300">
        <v>1346</v>
      </c>
      <c r="B300">
        <v>5584</v>
      </c>
      <c r="C300" t="s">
        <v>16523</v>
      </c>
      <c r="D300">
        <v>34000</v>
      </c>
    </row>
    <row r="301" spans="1:4" x14ac:dyDescent="0.25">
      <c r="A301">
        <v>419</v>
      </c>
      <c r="B301">
        <v>5585</v>
      </c>
      <c r="C301" t="s">
        <v>15598</v>
      </c>
      <c r="D301">
        <v>34000</v>
      </c>
    </row>
    <row r="302" spans="1:4" x14ac:dyDescent="0.25">
      <c r="A302">
        <v>420</v>
      </c>
      <c r="B302">
        <v>5586</v>
      </c>
      <c r="C302" t="s">
        <v>15599</v>
      </c>
      <c r="D302">
        <v>35000</v>
      </c>
    </row>
    <row r="303" spans="1:4" x14ac:dyDescent="0.25">
      <c r="A303">
        <v>1348</v>
      </c>
      <c r="B303">
        <v>5587</v>
      </c>
      <c r="C303" t="s">
        <v>16525</v>
      </c>
      <c r="D303">
        <v>34000</v>
      </c>
    </row>
    <row r="304" spans="1:4" x14ac:dyDescent="0.25">
      <c r="A304">
        <v>2010</v>
      </c>
      <c r="B304">
        <v>5588</v>
      </c>
      <c r="C304" t="s">
        <v>17163</v>
      </c>
      <c r="D304">
        <v>35000</v>
      </c>
    </row>
    <row r="305" spans="1:4" x14ac:dyDescent="0.25">
      <c r="A305">
        <v>1833</v>
      </c>
      <c r="B305">
        <v>5589</v>
      </c>
      <c r="C305" t="s">
        <v>16999</v>
      </c>
      <c r="D305">
        <v>37700</v>
      </c>
    </row>
    <row r="306" spans="1:4" x14ac:dyDescent="0.25">
      <c r="A306">
        <v>418</v>
      </c>
      <c r="B306">
        <v>5590</v>
      </c>
      <c r="C306" t="s">
        <v>15597</v>
      </c>
      <c r="D306">
        <v>37700</v>
      </c>
    </row>
    <row r="307" spans="1:4" x14ac:dyDescent="0.25">
      <c r="A307">
        <v>1173</v>
      </c>
      <c r="B307">
        <v>5591</v>
      </c>
      <c r="C307" t="s">
        <v>16351</v>
      </c>
      <c r="D307">
        <v>37700</v>
      </c>
    </row>
    <row r="308" spans="1:4" x14ac:dyDescent="0.25">
      <c r="A308">
        <v>2106</v>
      </c>
      <c r="B308">
        <v>5592</v>
      </c>
      <c r="C308" t="s">
        <v>17250</v>
      </c>
      <c r="D308">
        <v>37700</v>
      </c>
    </row>
    <row r="309" spans="1:4" x14ac:dyDescent="0.25">
      <c r="A309">
        <v>1345</v>
      </c>
      <c r="B309">
        <v>5593</v>
      </c>
      <c r="C309" t="s">
        <v>16522</v>
      </c>
      <c r="D309">
        <v>36000</v>
      </c>
    </row>
    <row r="310" spans="1:4" x14ac:dyDescent="0.25">
      <c r="A310">
        <v>1347</v>
      </c>
      <c r="B310">
        <v>5594</v>
      </c>
      <c r="C310" t="s">
        <v>16524</v>
      </c>
      <c r="D310">
        <v>36000</v>
      </c>
    </row>
    <row r="311" spans="1:4" x14ac:dyDescent="0.25">
      <c r="A311">
        <v>1493</v>
      </c>
      <c r="B311">
        <v>5595</v>
      </c>
      <c r="C311" t="s">
        <v>16681</v>
      </c>
      <c r="D311">
        <v>36000</v>
      </c>
    </row>
    <row r="312" spans="1:4" x14ac:dyDescent="0.25">
      <c r="A312">
        <v>408</v>
      </c>
      <c r="B312">
        <v>5598</v>
      </c>
      <c r="C312" t="s">
        <v>15587</v>
      </c>
      <c r="D312">
        <v>37700</v>
      </c>
    </row>
    <row r="313" spans="1:4" x14ac:dyDescent="0.25">
      <c r="A313">
        <v>588</v>
      </c>
      <c r="B313">
        <v>6317</v>
      </c>
      <c r="C313" t="s">
        <v>15763</v>
      </c>
      <c r="D313">
        <v>10000</v>
      </c>
    </row>
    <row r="314" spans="1:4" x14ac:dyDescent="0.25">
      <c r="A314">
        <v>574</v>
      </c>
      <c r="B314">
        <v>6318</v>
      </c>
      <c r="C314" t="s">
        <v>15748</v>
      </c>
      <c r="D314">
        <v>10000</v>
      </c>
    </row>
    <row r="315" spans="1:4" x14ac:dyDescent="0.25">
      <c r="A315">
        <v>568</v>
      </c>
      <c r="B315">
        <v>6319</v>
      </c>
      <c r="C315" t="s">
        <v>15742</v>
      </c>
      <c r="D315">
        <v>10000</v>
      </c>
    </row>
    <row r="316" spans="1:4" x14ac:dyDescent="0.25">
      <c r="A316">
        <v>1592</v>
      </c>
      <c r="B316">
        <v>6342</v>
      </c>
      <c r="C316" t="s">
        <v>16769</v>
      </c>
      <c r="D316">
        <v>37700</v>
      </c>
    </row>
    <row r="317" spans="1:4" x14ac:dyDescent="0.25">
      <c r="A317">
        <v>1576</v>
      </c>
      <c r="B317">
        <v>6343</v>
      </c>
      <c r="C317" t="s">
        <v>16752</v>
      </c>
      <c r="D317">
        <v>37700</v>
      </c>
    </row>
    <row r="318" spans="1:4" x14ac:dyDescent="0.25">
      <c r="A318">
        <v>1575</v>
      </c>
      <c r="B318">
        <v>6346</v>
      </c>
      <c r="C318" t="s">
        <v>16751</v>
      </c>
      <c r="D318">
        <v>36000</v>
      </c>
    </row>
    <row r="319" spans="1:4" x14ac:dyDescent="0.25">
      <c r="A319">
        <v>952</v>
      </c>
      <c r="B319">
        <v>6347</v>
      </c>
      <c r="C319" t="s">
        <v>16142</v>
      </c>
      <c r="D319">
        <v>31500</v>
      </c>
    </row>
    <row r="320" spans="1:4" x14ac:dyDescent="0.25">
      <c r="A320">
        <v>961</v>
      </c>
      <c r="B320">
        <v>6348</v>
      </c>
      <c r="C320" t="s">
        <v>16151</v>
      </c>
      <c r="D320">
        <v>31500</v>
      </c>
    </row>
    <row r="321" spans="1:4" x14ac:dyDescent="0.25">
      <c r="A321">
        <v>1584</v>
      </c>
      <c r="B321">
        <v>6354</v>
      </c>
      <c r="C321" t="s">
        <v>16760</v>
      </c>
      <c r="D321">
        <v>35000</v>
      </c>
    </row>
    <row r="322" spans="1:4" x14ac:dyDescent="0.25">
      <c r="A322">
        <v>1207</v>
      </c>
      <c r="B322">
        <v>6355</v>
      </c>
      <c r="C322" t="s">
        <v>16386</v>
      </c>
      <c r="D322">
        <v>30000</v>
      </c>
    </row>
    <row r="323" spans="1:4" x14ac:dyDescent="0.25">
      <c r="A323">
        <v>1604</v>
      </c>
      <c r="B323">
        <v>6356</v>
      </c>
      <c r="C323" t="s">
        <v>16784</v>
      </c>
      <c r="D323">
        <v>36000</v>
      </c>
    </row>
    <row r="324" spans="1:4" x14ac:dyDescent="0.25">
      <c r="A324">
        <v>1603</v>
      </c>
      <c r="B324">
        <v>6357</v>
      </c>
      <c r="C324" t="s">
        <v>16783</v>
      </c>
      <c r="D324">
        <v>36000</v>
      </c>
    </row>
    <row r="325" spans="1:4" x14ac:dyDescent="0.25">
      <c r="A325">
        <v>1595</v>
      </c>
      <c r="B325">
        <v>6358</v>
      </c>
      <c r="C325" t="s">
        <v>16772</v>
      </c>
      <c r="D325">
        <v>36000</v>
      </c>
    </row>
    <row r="326" spans="1:4" x14ac:dyDescent="0.25">
      <c r="A326">
        <v>1577</v>
      </c>
      <c r="B326">
        <v>6359</v>
      </c>
      <c r="C326" t="s">
        <v>16753</v>
      </c>
      <c r="D326">
        <v>36000</v>
      </c>
    </row>
    <row r="327" spans="1:4" x14ac:dyDescent="0.25">
      <c r="A327">
        <v>1047</v>
      </c>
      <c r="B327">
        <v>6360</v>
      </c>
      <c r="C327" t="s">
        <v>16223</v>
      </c>
      <c r="D327">
        <v>31500</v>
      </c>
    </row>
    <row r="328" spans="1:4" x14ac:dyDescent="0.25">
      <c r="A328">
        <v>1209</v>
      </c>
      <c r="B328">
        <v>6361</v>
      </c>
      <c r="C328" t="s">
        <v>16387</v>
      </c>
      <c r="D328">
        <v>31500</v>
      </c>
    </row>
    <row r="329" spans="1:4" x14ac:dyDescent="0.25">
      <c r="A329">
        <v>735</v>
      </c>
      <c r="B329">
        <v>9496</v>
      </c>
      <c r="C329" t="s">
        <v>15933</v>
      </c>
      <c r="D329">
        <v>9700</v>
      </c>
    </row>
    <row r="330" spans="1:4" x14ac:dyDescent="0.25">
      <c r="A330">
        <v>164</v>
      </c>
      <c r="B330">
        <v>17301</v>
      </c>
      <c r="C330" t="s">
        <v>15382</v>
      </c>
      <c r="D330">
        <v>10000</v>
      </c>
    </row>
    <row r="331" spans="1:4" x14ac:dyDescent="0.25">
      <c r="A331">
        <v>590</v>
      </c>
      <c r="B331">
        <v>17385</v>
      </c>
      <c r="C331" t="s">
        <v>15765</v>
      </c>
      <c r="D331">
        <v>34000</v>
      </c>
    </row>
    <row r="332" spans="1:4" x14ac:dyDescent="0.25">
      <c r="A332">
        <v>798</v>
      </c>
      <c r="B332">
        <v>17386</v>
      </c>
      <c r="C332" t="s">
        <v>15997</v>
      </c>
      <c r="D332">
        <v>34000</v>
      </c>
    </row>
    <row r="333" spans="1:4" x14ac:dyDescent="0.25">
      <c r="A333">
        <v>845</v>
      </c>
      <c r="B333">
        <v>17387</v>
      </c>
      <c r="C333" t="s">
        <v>16044</v>
      </c>
      <c r="D333">
        <v>35000</v>
      </c>
    </row>
    <row r="334" spans="1:4" x14ac:dyDescent="0.25">
      <c r="A334">
        <v>797</v>
      </c>
      <c r="B334">
        <v>17389</v>
      </c>
      <c r="C334" t="s">
        <v>15996</v>
      </c>
      <c r="D334">
        <v>34000</v>
      </c>
    </row>
    <row r="335" spans="1:4" x14ac:dyDescent="0.25">
      <c r="A335">
        <v>957</v>
      </c>
      <c r="B335">
        <v>17398</v>
      </c>
      <c r="C335" t="s">
        <v>16147</v>
      </c>
      <c r="D335">
        <v>34000</v>
      </c>
    </row>
    <row r="336" spans="1:4" x14ac:dyDescent="0.25">
      <c r="A336">
        <v>944</v>
      </c>
      <c r="B336">
        <v>17399</v>
      </c>
      <c r="C336" t="s">
        <v>16134</v>
      </c>
      <c r="D336">
        <v>35000</v>
      </c>
    </row>
    <row r="337" spans="1:4" x14ac:dyDescent="0.25">
      <c r="A337">
        <v>928</v>
      </c>
      <c r="B337">
        <v>20092</v>
      </c>
      <c r="C337" t="s">
        <v>16118</v>
      </c>
      <c r="D337">
        <v>10000</v>
      </c>
    </row>
    <row r="338" spans="1:4" x14ac:dyDescent="0.25">
      <c r="A338">
        <v>527</v>
      </c>
      <c r="B338">
        <v>20093</v>
      </c>
      <c r="C338" t="s">
        <v>15705</v>
      </c>
      <c r="D338">
        <v>9400</v>
      </c>
    </row>
    <row r="339" spans="1:4" x14ac:dyDescent="0.25">
      <c r="A339">
        <v>1495</v>
      </c>
      <c r="B339">
        <v>20094</v>
      </c>
      <c r="C339" t="s">
        <v>16683</v>
      </c>
      <c r="D339">
        <v>9400</v>
      </c>
    </row>
    <row r="340" spans="1:4" x14ac:dyDescent="0.25">
      <c r="A340">
        <v>428</v>
      </c>
      <c r="B340">
        <v>20095</v>
      </c>
      <c r="C340" t="s">
        <v>15607</v>
      </c>
      <c r="D340">
        <v>10000</v>
      </c>
    </row>
    <row r="341" spans="1:4" x14ac:dyDescent="0.25">
      <c r="A341">
        <v>1411</v>
      </c>
      <c r="B341">
        <v>20096</v>
      </c>
      <c r="C341" t="s">
        <v>16597</v>
      </c>
      <c r="D341">
        <v>10000</v>
      </c>
    </row>
    <row r="342" spans="1:4" x14ac:dyDescent="0.25">
      <c r="A342">
        <v>525</v>
      </c>
      <c r="B342">
        <v>20097</v>
      </c>
      <c r="C342" t="s">
        <v>15703</v>
      </c>
      <c r="D342">
        <v>9400</v>
      </c>
    </row>
    <row r="343" spans="1:4" x14ac:dyDescent="0.25">
      <c r="A343">
        <v>767</v>
      </c>
      <c r="B343">
        <v>20098</v>
      </c>
      <c r="C343" t="s">
        <v>15966</v>
      </c>
      <c r="D343">
        <v>9400</v>
      </c>
    </row>
    <row r="344" spans="1:4" x14ac:dyDescent="0.25">
      <c r="A344">
        <v>929</v>
      </c>
      <c r="B344">
        <v>20099</v>
      </c>
      <c r="C344" t="s">
        <v>16119</v>
      </c>
      <c r="D344">
        <v>9400</v>
      </c>
    </row>
    <row r="345" spans="1:4" x14ac:dyDescent="0.25">
      <c r="A345">
        <v>2159</v>
      </c>
      <c r="B345">
        <v>20100</v>
      </c>
      <c r="C345" t="s">
        <v>17303</v>
      </c>
      <c r="D345">
        <v>9400</v>
      </c>
    </row>
    <row r="346" spans="1:4" x14ac:dyDescent="0.25">
      <c r="A346">
        <v>2162</v>
      </c>
      <c r="B346">
        <v>20101</v>
      </c>
      <c r="C346" t="s">
        <v>17306</v>
      </c>
      <c r="D346">
        <v>9400</v>
      </c>
    </row>
    <row r="347" spans="1:4" x14ac:dyDescent="0.25">
      <c r="A347">
        <v>2163</v>
      </c>
      <c r="B347">
        <v>20102</v>
      </c>
      <c r="C347" t="s">
        <v>17307</v>
      </c>
      <c r="D347">
        <v>9400</v>
      </c>
    </row>
    <row r="348" spans="1:4" x14ac:dyDescent="0.25">
      <c r="A348">
        <v>2161</v>
      </c>
      <c r="B348">
        <v>20103</v>
      </c>
      <c r="C348" t="s">
        <v>17305</v>
      </c>
      <c r="D348">
        <v>10000</v>
      </c>
    </row>
    <row r="349" spans="1:4" x14ac:dyDescent="0.25">
      <c r="A349">
        <v>2160</v>
      </c>
      <c r="B349">
        <v>20104</v>
      </c>
      <c r="C349" t="s">
        <v>17304</v>
      </c>
      <c r="D349">
        <v>10000</v>
      </c>
    </row>
    <row r="350" spans="1:4" x14ac:dyDescent="0.25">
      <c r="A350">
        <v>2209</v>
      </c>
      <c r="B350">
        <v>20114</v>
      </c>
      <c r="C350" t="s">
        <v>17347</v>
      </c>
      <c r="D350">
        <v>9400</v>
      </c>
    </row>
    <row r="351" spans="1:4" x14ac:dyDescent="0.25">
      <c r="A351">
        <v>2208</v>
      </c>
      <c r="B351">
        <v>20115</v>
      </c>
      <c r="C351" t="s">
        <v>17346</v>
      </c>
      <c r="D351">
        <v>9400</v>
      </c>
    </row>
    <row r="352" spans="1:4" x14ac:dyDescent="0.25">
      <c r="A352">
        <v>2207</v>
      </c>
      <c r="B352">
        <v>20116</v>
      </c>
      <c r="C352" t="s">
        <v>17345</v>
      </c>
      <c r="D352">
        <v>9400</v>
      </c>
    </row>
    <row r="353" spans="1:4" x14ac:dyDescent="0.25">
      <c r="A353">
        <v>2178</v>
      </c>
      <c r="B353">
        <v>20117</v>
      </c>
      <c r="C353" t="s">
        <v>17322</v>
      </c>
      <c r="D353">
        <v>9400</v>
      </c>
    </row>
    <row r="354" spans="1:4" x14ac:dyDescent="0.25">
      <c r="A354">
        <v>2183</v>
      </c>
      <c r="B354">
        <v>20119</v>
      </c>
      <c r="C354" t="s">
        <v>17327</v>
      </c>
      <c r="D354">
        <v>10000</v>
      </c>
    </row>
    <row r="355" spans="1:4" x14ac:dyDescent="0.25">
      <c r="A355">
        <v>2193</v>
      </c>
      <c r="B355">
        <v>20120</v>
      </c>
      <c r="C355" t="s">
        <v>17334</v>
      </c>
      <c r="D355">
        <v>9400</v>
      </c>
    </row>
    <row r="356" spans="1:4" x14ac:dyDescent="0.25">
      <c r="A356">
        <v>2202</v>
      </c>
      <c r="B356">
        <v>20121</v>
      </c>
      <c r="C356" t="s">
        <v>17340</v>
      </c>
      <c r="D356">
        <v>9400</v>
      </c>
    </row>
    <row r="357" spans="1:4" x14ac:dyDescent="0.25">
      <c r="A357">
        <v>2206</v>
      </c>
      <c r="B357">
        <v>20122</v>
      </c>
      <c r="C357" t="s">
        <v>17344</v>
      </c>
      <c r="D357">
        <v>9400</v>
      </c>
    </row>
    <row r="358" spans="1:4" x14ac:dyDescent="0.25">
      <c r="A358">
        <v>2180</v>
      </c>
      <c r="B358">
        <v>20123</v>
      </c>
      <c r="C358" t="s">
        <v>17324</v>
      </c>
      <c r="D358">
        <v>10000</v>
      </c>
    </row>
    <row r="359" spans="1:4" x14ac:dyDescent="0.25">
      <c r="A359">
        <v>2179</v>
      </c>
      <c r="B359">
        <v>20124</v>
      </c>
      <c r="C359" t="s">
        <v>17323</v>
      </c>
      <c r="D359">
        <v>10000</v>
      </c>
    </row>
    <row r="360" spans="1:4" x14ac:dyDescent="0.25">
      <c r="A360">
        <v>2181</v>
      </c>
      <c r="B360">
        <v>20128</v>
      </c>
      <c r="C360" t="s">
        <v>17325</v>
      </c>
      <c r="D360">
        <v>34000</v>
      </c>
    </row>
    <row r="361" spans="1:4" x14ac:dyDescent="0.25">
      <c r="A361">
        <v>2165</v>
      </c>
      <c r="B361">
        <v>20129</v>
      </c>
      <c r="C361" t="s">
        <v>17309</v>
      </c>
      <c r="D361">
        <v>34000</v>
      </c>
    </row>
    <row r="362" spans="1:4" x14ac:dyDescent="0.25">
      <c r="A362">
        <v>2170</v>
      </c>
      <c r="B362">
        <v>20130</v>
      </c>
      <c r="C362" t="s">
        <v>17314</v>
      </c>
      <c r="D362">
        <v>34000</v>
      </c>
    </row>
    <row r="363" spans="1:4" x14ac:dyDescent="0.25">
      <c r="A363">
        <v>2169</v>
      </c>
      <c r="B363">
        <v>20131</v>
      </c>
      <c r="C363" t="s">
        <v>17313</v>
      </c>
      <c r="D363">
        <v>36000</v>
      </c>
    </row>
    <row r="364" spans="1:4" x14ac:dyDescent="0.25">
      <c r="A364">
        <v>2167</v>
      </c>
      <c r="B364">
        <v>20132</v>
      </c>
      <c r="C364" t="s">
        <v>17311</v>
      </c>
      <c r="D364">
        <v>36000</v>
      </c>
    </row>
    <row r="365" spans="1:4" x14ac:dyDescent="0.25">
      <c r="A365">
        <v>2164</v>
      </c>
      <c r="B365">
        <v>20133</v>
      </c>
      <c r="C365" t="s">
        <v>17308</v>
      </c>
      <c r="D365">
        <v>36000</v>
      </c>
    </row>
    <row r="366" spans="1:4" x14ac:dyDescent="0.25">
      <c r="A366">
        <v>2173</v>
      </c>
      <c r="B366">
        <v>20134</v>
      </c>
      <c r="C366" t="s">
        <v>17317</v>
      </c>
      <c r="D366">
        <v>36000</v>
      </c>
    </row>
    <row r="367" spans="1:4" x14ac:dyDescent="0.25">
      <c r="A367">
        <v>2175</v>
      </c>
      <c r="B367">
        <v>20135</v>
      </c>
      <c r="C367" t="s">
        <v>17319</v>
      </c>
      <c r="D367">
        <v>36000</v>
      </c>
    </row>
    <row r="368" spans="1:4" x14ac:dyDescent="0.25">
      <c r="A368">
        <v>2174</v>
      </c>
      <c r="B368">
        <v>20136</v>
      </c>
      <c r="C368" t="s">
        <v>17318</v>
      </c>
      <c r="D368">
        <v>34000</v>
      </c>
    </row>
    <row r="369" spans="1:4" x14ac:dyDescent="0.25">
      <c r="A369">
        <v>2168</v>
      </c>
      <c r="B369">
        <v>20137</v>
      </c>
      <c r="C369" t="s">
        <v>17312</v>
      </c>
      <c r="D369">
        <v>34000</v>
      </c>
    </row>
    <row r="370" spans="1:4" x14ac:dyDescent="0.25">
      <c r="A370">
        <v>2166</v>
      </c>
      <c r="B370">
        <v>20138</v>
      </c>
      <c r="C370" t="s">
        <v>17310</v>
      </c>
      <c r="D370">
        <v>34000</v>
      </c>
    </row>
    <row r="371" spans="1:4" x14ac:dyDescent="0.25">
      <c r="A371">
        <v>2171</v>
      </c>
      <c r="B371">
        <v>20139</v>
      </c>
      <c r="C371" t="s">
        <v>17315</v>
      </c>
      <c r="D371">
        <v>34000</v>
      </c>
    </row>
    <row r="372" spans="1:4" x14ac:dyDescent="0.25">
      <c r="A372">
        <v>238</v>
      </c>
      <c r="B372">
        <v>20140</v>
      </c>
      <c r="C372" t="s">
        <v>15450</v>
      </c>
      <c r="D372">
        <v>36000</v>
      </c>
    </row>
    <row r="373" spans="1:4" x14ac:dyDescent="0.25">
      <c r="A373">
        <v>120</v>
      </c>
      <c r="B373">
        <v>20141</v>
      </c>
      <c r="C373" t="s">
        <v>15338</v>
      </c>
      <c r="D373">
        <v>34000</v>
      </c>
    </row>
    <row r="374" spans="1:4" x14ac:dyDescent="0.25">
      <c r="A374">
        <v>216</v>
      </c>
      <c r="B374">
        <v>20142</v>
      </c>
      <c r="C374" t="s">
        <v>15431</v>
      </c>
      <c r="D374">
        <v>34000</v>
      </c>
    </row>
    <row r="375" spans="1:4" x14ac:dyDescent="0.25">
      <c r="A375">
        <v>127</v>
      </c>
      <c r="B375">
        <v>20143</v>
      </c>
      <c r="C375" t="s">
        <v>15345</v>
      </c>
      <c r="D375">
        <v>36000</v>
      </c>
    </row>
    <row r="376" spans="1:4" x14ac:dyDescent="0.25">
      <c r="A376">
        <v>2172</v>
      </c>
      <c r="B376">
        <v>20146</v>
      </c>
      <c r="C376" t="s">
        <v>17316</v>
      </c>
      <c r="D376">
        <v>34000</v>
      </c>
    </row>
    <row r="377" spans="1:4" x14ac:dyDescent="0.25">
      <c r="A377">
        <v>125</v>
      </c>
      <c r="B377">
        <v>20147</v>
      </c>
      <c r="C377" t="s">
        <v>15343</v>
      </c>
      <c r="D377">
        <v>34000</v>
      </c>
    </row>
    <row r="378" spans="1:4" x14ac:dyDescent="0.25">
      <c r="A378">
        <v>142</v>
      </c>
      <c r="B378">
        <v>20148</v>
      </c>
      <c r="C378" t="s">
        <v>15360</v>
      </c>
      <c r="D378">
        <v>34000</v>
      </c>
    </row>
    <row r="379" spans="1:4" x14ac:dyDescent="0.25">
      <c r="A379">
        <v>236</v>
      </c>
      <c r="B379">
        <v>20149</v>
      </c>
      <c r="C379" t="s">
        <v>15448</v>
      </c>
      <c r="D379">
        <v>34000</v>
      </c>
    </row>
    <row r="380" spans="1:4" x14ac:dyDescent="0.25">
      <c r="A380">
        <v>136</v>
      </c>
      <c r="B380">
        <v>20150</v>
      </c>
      <c r="C380" t="s">
        <v>15354</v>
      </c>
      <c r="D380">
        <v>34000</v>
      </c>
    </row>
    <row r="381" spans="1:4" x14ac:dyDescent="0.25">
      <c r="A381">
        <v>2176</v>
      </c>
      <c r="B381">
        <v>20151</v>
      </c>
      <c r="C381" t="s">
        <v>17320</v>
      </c>
      <c r="D381">
        <v>36000</v>
      </c>
    </row>
    <row r="382" spans="1:4" x14ac:dyDescent="0.25">
      <c r="A382">
        <v>205</v>
      </c>
      <c r="B382">
        <v>20152</v>
      </c>
      <c r="C382" t="s">
        <v>15420</v>
      </c>
      <c r="D382">
        <v>36000</v>
      </c>
    </row>
    <row r="383" spans="1:4" x14ac:dyDescent="0.25">
      <c r="A383">
        <v>121</v>
      </c>
      <c r="B383">
        <v>20153</v>
      </c>
      <c r="C383" t="s">
        <v>15339</v>
      </c>
      <c r="D383">
        <v>36000</v>
      </c>
    </row>
    <row r="384" spans="1:4" x14ac:dyDescent="0.25">
      <c r="A384">
        <v>218</v>
      </c>
      <c r="B384">
        <v>20154</v>
      </c>
      <c r="C384" t="s">
        <v>15433</v>
      </c>
      <c r="D384">
        <v>36000</v>
      </c>
    </row>
    <row r="385" spans="1:4" x14ac:dyDescent="0.25">
      <c r="A385">
        <v>1924</v>
      </c>
      <c r="B385">
        <v>21281</v>
      </c>
      <c r="C385" t="s">
        <v>17077</v>
      </c>
      <c r="D385">
        <v>9400</v>
      </c>
    </row>
    <row r="386" spans="1:4" x14ac:dyDescent="0.25">
      <c r="A386">
        <v>1884</v>
      </c>
      <c r="B386">
        <v>21291</v>
      </c>
      <c r="C386" t="s">
        <v>17041</v>
      </c>
      <c r="D386">
        <v>9400</v>
      </c>
    </row>
    <row r="387" spans="1:4" x14ac:dyDescent="0.25">
      <c r="A387">
        <v>2144</v>
      </c>
      <c r="B387">
        <v>21301</v>
      </c>
      <c r="C387" t="s">
        <v>17288</v>
      </c>
      <c r="D387">
        <v>9400</v>
      </c>
    </row>
    <row r="388" spans="1:4" x14ac:dyDescent="0.25">
      <c r="A388">
        <v>1754</v>
      </c>
      <c r="B388">
        <v>21311</v>
      </c>
      <c r="C388" t="s">
        <v>16929</v>
      </c>
      <c r="D388">
        <v>9400</v>
      </c>
    </row>
    <row r="389" spans="1:4" x14ac:dyDescent="0.25">
      <c r="A389">
        <v>2156</v>
      </c>
      <c r="B389">
        <v>21321</v>
      </c>
      <c r="C389" t="s">
        <v>17300</v>
      </c>
      <c r="D389">
        <v>9400</v>
      </c>
    </row>
    <row r="390" spans="1:4" x14ac:dyDescent="0.25">
      <c r="A390">
        <v>639</v>
      </c>
      <c r="B390">
        <v>21331</v>
      </c>
      <c r="C390" t="s">
        <v>15821</v>
      </c>
      <c r="D390">
        <v>9400</v>
      </c>
    </row>
    <row r="391" spans="1:4" x14ac:dyDescent="0.25">
      <c r="A391">
        <v>1481</v>
      </c>
      <c r="B391">
        <v>21663</v>
      </c>
      <c r="C391" t="s">
        <v>16668</v>
      </c>
      <c r="D391">
        <v>10000</v>
      </c>
    </row>
    <row r="392" spans="1:4" x14ac:dyDescent="0.25">
      <c r="A392">
        <v>1163</v>
      </c>
      <c r="B392">
        <v>26911</v>
      </c>
      <c r="C392" t="s">
        <v>16340</v>
      </c>
      <c r="D392">
        <v>7200</v>
      </c>
    </row>
    <row r="393" spans="1:4" x14ac:dyDescent="0.25">
      <c r="A393">
        <v>1142</v>
      </c>
      <c r="B393">
        <v>27111</v>
      </c>
      <c r="C393" t="s">
        <v>16319</v>
      </c>
      <c r="D393">
        <v>7200</v>
      </c>
    </row>
    <row r="394" spans="1:4" x14ac:dyDescent="0.25">
      <c r="A394">
        <v>1155</v>
      </c>
      <c r="B394">
        <v>27311</v>
      </c>
      <c r="C394" t="s">
        <v>16332</v>
      </c>
      <c r="D394">
        <v>7200</v>
      </c>
    </row>
    <row r="395" spans="1:4" x14ac:dyDescent="0.25">
      <c r="A395">
        <v>1156</v>
      </c>
      <c r="B395">
        <v>28231</v>
      </c>
      <c r="C395" t="s">
        <v>16333</v>
      </c>
      <c r="D395">
        <v>8900</v>
      </c>
    </row>
    <row r="396" spans="1:4" x14ac:dyDescent="0.25">
      <c r="A396">
        <v>1166</v>
      </c>
      <c r="B396">
        <v>28301</v>
      </c>
      <c r="C396" t="s">
        <v>16343</v>
      </c>
      <c r="D396">
        <v>8900</v>
      </c>
    </row>
    <row r="397" spans="1:4" x14ac:dyDescent="0.25">
      <c r="A397">
        <v>1082</v>
      </c>
      <c r="B397">
        <v>29721</v>
      </c>
      <c r="C397" t="s">
        <v>16259</v>
      </c>
      <c r="D397">
        <v>7000</v>
      </c>
    </row>
    <row r="398" spans="1:4" x14ac:dyDescent="0.25">
      <c r="A398">
        <v>1088</v>
      </c>
      <c r="B398">
        <v>29731</v>
      </c>
      <c r="C398" t="s">
        <v>16265</v>
      </c>
      <c r="D398">
        <v>7220</v>
      </c>
    </row>
    <row r="399" spans="1:4" x14ac:dyDescent="0.25">
      <c r="A399">
        <v>1080</v>
      </c>
      <c r="B399">
        <v>29751</v>
      </c>
      <c r="C399" t="s">
        <v>16257</v>
      </c>
      <c r="D399">
        <v>7600</v>
      </c>
    </row>
    <row r="400" spans="1:4" x14ac:dyDescent="0.25">
      <c r="A400">
        <v>1100</v>
      </c>
      <c r="B400">
        <v>29761</v>
      </c>
      <c r="C400" t="s">
        <v>16277</v>
      </c>
      <c r="D400">
        <v>7600</v>
      </c>
    </row>
    <row r="401" spans="1:4" x14ac:dyDescent="0.25">
      <c r="A401">
        <v>1085</v>
      </c>
      <c r="B401">
        <v>29771</v>
      </c>
      <c r="C401" t="s">
        <v>16262</v>
      </c>
      <c r="D401">
        <v>7600</v>
      </c>
    </row>
    <row r="402" spans="1:4" x14ac:dyDescent="0.25">
      <c r="A402">
        <v>1072</v>
      </c>
      <c r="B402">
        <v>29781</v>
      </c>
      <c r="C402" t="s">
        <v>16248</v>
      </c>
      <c r="D402">
        <v>7410</v>
      </c>
    </row>
    <row r="403" spans="1:4" x14ac:dyDescent="0.25">
      <c r="A403">
        <v>1074</v>
      </c>
      <c r="B403">
        <v>29801</v>
      </c>
      <c r="C403" t="s">
        <v>16250</v>
      </c>
      <c r="D403">
        <v>7600</v>
      </c>
    </row>
    <row r="404" spans="1:4" x14ac:dyDescent="0.25">
      <c r="A404">
        <v>207</v>
      </c>
      <c r="B404">
        <v>30281</v>
      </c>
      <c r="C404" t="s">
        <v>15422</v>
      </c>
      <c r="D404">
        <v>7400</v>
      </c>
    </row>
    <row r="405" spans="1:4" x14ac:dyDescent="0.25">
      <c r="A405">
        <v>206</v>
      </c>
      <c r="B405">
        <v>30301</v>
      </c>
      <c r="C405" t="s">
        <v>15421</v>
      </c>
      <c r="D405">
        <v>2500</v>
      </c>
    </row>
    <row r="406" spans="1:4" x14ac:dyDescent="0.25">
      <c r="A406">
        <v>211</v>
      </c>
      <c r="B406">
        <v>30311</v>
      </c>
      <c r="C406" t="s">
        <v>15426</v>
      </c>
      <c r="D406">
        <v>7400</v>
      </c>
    </row>
    <row r="407" spans="1:4" x14ac:dyDescent="0.25">
      <c r="A407">
        <v>208</v>
      </c>
      <c r="B407">
        <v>30321</v>
      </c>
      <c r="C407" t="s">
        <v>15423</v>
      </c>
      <c r="D407">
        <v>2500</v>
      </c>
    </row>
    <row r="408" spans="1:4" x14ac:dyDescent="0.25">
      <c r="A408">
        <v>1117</v>
      </c>
      <c r="B408">
        <v>31281</v>
      </c>
      <c r="C408" t="s">
        <v>16294</v>
      </c>
      <c r="D408">
        <v>9700</v>
      </c>
    </row>
    <row r="409" spans="1:4" x14ac:dyDescent="0.25">
      <c r="A409">
        <v>1136</v>
      </c>
      <c r="B409">
        <v>31291</v>
      </c>
      <c r="C409" t="s">
        <v>16313</v>
      </c>
      <c r="D409">
        <v>9700</v>
      </c>
    </row>
    <row r="410" spans="1:4" x14ac:dyDescent="0.25">
      <c r="A410">
        <v>1132</v>
      </c>
      <c r="B410">
        <v>31301</v>
      </c>
      <c r="C410" t="s">
        <v>16309</v>
      </c>
      <c r="D410">
        <v>8900</v>
      </c>
    </row>
    <row r="411" spans="1:4" x14ac:dyDescent="0.25">
      <c r="A411">
        <v>1066</v>
      </c>
      <c r="B411">
        <v>31441</v>
      </c>
      <c r="C411" t="s">
        <v>16242</v>
      </c>
      <c r="D411">
        <v>8900</v>
      </c>
    </row>
    <row r="412" spans="1:4" x14ac:dyDescent="0.25">
      <c r="A412">
        <v>1062</v>
      </c>
      <c r="B412">
        <v>31451</v>
      </c>
      <c r="C412" t="s">
        <v>16238</v>
      </c>
      <c r="D412">
        <v>9700</v>
      </c>
    </row>
    <row r="413" spans="1:4" x14ac:dyDescent="0.25">
      <c r="A413">
        <v>1065</v>
      </c>
      <c r="B413">
        <v>31461</v>
      </c>
      <c r="C413" t="s">
        <v>16241</v>
      </c>
      <c r="D413">
        <v>8900</v>
      </c>
    </row>
    <row r="414" spans="1:4" x14ac:dyDescent="0.25">
      <c r="A414">
        <v>1064</v>
      </c>
      <c r="B414">
        <v>31471</v>
      </c>
      <c r="C414" t="s">
        <v>16240</v>
      </c>
      <c r="D414">
        <v>8900</v>
      </c>
    </row>
    <row r="415" spans="1:4" x14ac:dyDescent="0.25">
      <c r="A415">
        <v>1060</v>
      </c>
      <c r="B415">
        <v>31481</v>
      </c>
      <c r="C415" t="s">
        <v>16236</v>
      </c>
      <c r="D415">
        <v>8900</v>
      </c>
    </row>
    <row r="416" spans="1:4" x14ac:dyDescent="0.25">
      <c r="A416">
        <v>1063</v>
      </c>
      <c r="B416">
        <v>31501</v>
      </c>
      <c r="C416" t="s">
        <v>16239</v>
      </c>
      <c r="D416">
        <v>9700</v>
      </c>
    </row>
    <row r="417" spans="1:4" x14ac:dyDescent="0.25">
      <c r="A417">
        <v>1061</v>
      </c>
      <c r="B417">
        <v>31511</v>
      </c>
      <c r="C417" t="s">
        <v>16237</v>
      </c>
      <c r="D417">
        <v>8900</v>
      </c>
    </row>
    <row r="418" spans="1:4" x14ac:dyDescent="0.25">
      <c r="A418">
        <v>1058</v>
      </c>
      <c r="B418">
        <v>31521</v>
      </c>
      <c r="C418" t="s">
        <v>16234</v>
      </c>
      <c r="D418">
        <v>8900</v>
      </c>
    </row>
    <row r="419" spans="1:4" x14ac:dyDescent="0.25">
      <c r="A419">
        <v>1059</v>
      </c>
      <c r="B419">
        <v>31531</v>
      </c>
      <c r="C419" t="s">
        <v>16235</v>
      </c>
      <c r="D419">
        <v>8900</v>
      </c>
    </row>
    <row r="420" spans="1:4" x14ac:dyDescent="0.25">
      <c r="A420">
        <v>160</v>
      </c>
      <c r="B420">
        <v>31561</v>
      </c>
      <c r="C420" t="s">
        <v>15378</v>
      </c>
      <c r="D420">
        <v>9400</v>
      </c>
    </row>
    <row r="421" spans="1:4" x14ac:dyDescent="0.25">
      <c r="A421">
        <v>194</v>
      </c>
      <c r="B421">
        <v>31571</v>
      </c>
      <c r="C421" t="s">
        <v>15409</v>
      </c>
      <c r="D421">
        <v>9400</v>
      </c>
    </row>
    <row r="422" spans="1:4" x14ac:dyDescent="0.25">
      <c r="A422">
        <v>163</v>
      </c>
      <c r="B422">
        <v>31581</v>
      </c>
      <c r="C422" t="s">
        <v>15381</v>
      </c>
      <c r="D422">
        <v>9400</v>
      </c>
    </row>
    <row r="423" spans="1:4" x14ac:dyDescent="0.25">
      <c r="A423">
        <v>181</v>
      </c>
      <c r="B423">
        <v>31651</v>
      </c>
      <c r="C423" t="s">
        <v>15396</v>
      </c>
      <c r="D423">
        <v>10000</v>
      </c>
    </row>
    <row r="424" spans="1:4" x14ac:dyDescent="0.25">
      <c r="A424">
        <v>170</v>
      </c>
      <c r="B424">
        <v>31661</v>
      </c>
      <c r="C424" t="s">
        <v>15387</v>
      </c>
      <c r="D424">
        <v>10000</v>
      </c>
    </row>
    <row r="425" spans="1:4" x14ac:dyDescent="0.25">
      <c r="A425">
        <v>171</v>
      </c>
      <c r="B425">
        <v>31671</v>
      </c>
      <c r="C425" t="s">
        <v>15388</v>
      </c>
      <c r="D425">
        <v>10000</v>
      </c>
    </row>
    <row r="426" spans="1:4" x14ac:dyDescent="0.25">
      <c r="A426">
        <v>182</v>
      </c>
      <c r="B426">
        <v>31681</v>
      </c>
      <c r="C426" t="s">
        <v>15397</v>
      </c>
      <c r="D426">
        <v>10000</v>
      </c>
    </row>
    <row r="427" spans="1:4" x14ac:dyDescent="0.25">
      <c r="A427">
        <v>169</v>
      </c>
      <c r="B427">
        <v>31691</v>
      </c>
      <c r="C427" t="s">
        <v>15386</v>
      </c>
      <c r="D427">
        <v>10000</v>
      </c>
    </row>
    <row r="428" spans="1:4" x14ac:dyDescent="0.25">
      <c r="A428">
        <v>1048</v>
      </c>
      <c r="B428">
        <v>31701</v>
      </c>
      <c r="C428" t="s">
        <v>16224</v>
      </c>
      <c r="D428">
        <v>10300</v>
      </c>
    </row>
    <row r="429" spans="1:4" x14ac:dyDescent="0.25">
      <c r="A429">
        <v>1071</v>
      </c>
      <c r="B429">
        <v>31711</v>
      </c>
      <c r="C429" t="s">
        <v>16247</v>
      </c>
      <c r="D429">
        <v>10300</v>
      </c>
    </row>
    <row r="430" spans="1:4" x14ac:dyDescent="0.25">
      <c r="A430">
        <v>1095</v>
      </c>
      <c r="B430">
        <v>31721</v>
      </c>
      <c r="C430" t="s">
        <v>16272</v>
      </c>
      <c r="D430">
        <v>10300</v>
      </c>
    </row>
    <row r="431" spans="1:4" x14ac:dyDescent="0.25">
      <c r="A431">
        <v>1106</v>
      </c>
      <c r="B431">
        <v>31731</v>
      </c>
      <c r="C431" t="s">
        <v>16283</v>
      </c>
      <c r="D431">
        <v>10300</v>
      </c>
    </row>
    <row r="432" spans="1:4" x14ac:dyDescent="0.25">
      <c r="A432">
        <v>1107</v>
      </c>
      <c r="B432">
        <v>31741</v>
      </c>
      <c r="C432" t="s">
        <v>16284</v>
      </c>
      <c r="D432">
        <v>10300</v>
      </c>
    </row>
    <row r="433" spans="1:4" x14ac:dyDescent="0.25">
      <c r="A433">
        <v>1109</v>
      </c>
      <c r="B433">
        <v>31771</v>
      </c>
      <c r="C433" t="s">
        <v>16286</v>
      </c>
      <c r="D433">
        <v>9700</v>
      </c>
    </row>
    <row r="434" spans="1:4" x14ac:dyDescent="0.25">
      <c r="A434">
        <v>1120</v>
      </c>
      <c r="B434">
        <v>31791</v>
      </c>
      <c r="C434" t="s">
        <v>16297</v>
      </c>
      <c r="D434">
        <v>9700</v>
      </c>
    </row>
    <row r="435" spans="1:4" x14ac:dyDescent="0.25">
      <c r="A435">
        <v>1133</v>
      </c>
      <c r="B435">
        <v>31801</v>
      </c>
      <c r="C435" t="s">
        <v>16310</v>
      </c>
      <c r="D435">
        <v>8900</v>
      </c>
    </row>
    <row r="436" spans="1:4" x14ac:dyDescent="0.25">
      <c r="A436">
        <v>159</v>
      </c>
      <c r="B436">
        <v>31811</v>
      </c>
      <c r="C436" t="s">
        <v>15377</v>
      </c>
      <c r="D436">
        <v>9400</v>
      </c>
    </row>
    <row r="437" spans="1:4" x14ac:dyDescent="0.25">
      <c r="A437">
        <v>154</v>
      </c>
      <c r="B437">
        <v>31851</v>
      </c>
      <c r="C437" t="s">
        <v>15372</v>
      </c>
      <c r="D437">
        <v>9400</v>
      </c>
    </row>
    <row r="438" spans="1:4" x14ac:dyDescent="0.25">
      <c r="A438">
        <v>152</v>
      </c>
      <c r="B438">
        <v>31861</v>
      </c>
      <c r="C438" t="s">
        <v>15370</v>
      </c>
      <c r="D438">
        <v>9400</v>
      </c>
    </row>
    <row r="439" spans="1:4" ht="45" x14ac:dyDescent="0.25">
      <c r="A439">
        <v>1629</v>
      </c>
      <c r="B439">
        <v>31911</v>
      </c>
      <c r="C439" s="18" t="s">
        <v>16817</v>
      </c>
      <c r="D439">
        <v>9400</v>
      </c>
    </row>
    <row r="440" spans="1:4" ht="45" x14ac:dyDescent="0.25">
      <c r="A440">
        <v>227</v>
      </c>
      <c r="B440">
        <v>31921</v>
      </c>
      <c r="C440" s="18" t="s">
        <v>15440</v>
      </c>
      <c r="D440">
        <v>9400</v>
      </c>
    </row>
    <row r="441" spans="1:4" ht="45" x14ac:dyDescent="0.25">
      <c r="A441">
        <v>132</v>
      </c>
      <c r="B441">
        <v>31931</v>
      </c>
      <c r="C441" s="18" t="s">
        <v>15350</v>
      </c>
      <c r="D441">
        <v>9400</v>
      </c>
    </row>
    <row r="442" spans="1:4" ht="45" x14ac:dyDescent="0.25">
      <c r="A442">
        <v>570</v>
      </c>
      <c r="B442">
        <v>31941</v>
      </c>
      <c r="C442" s="18" t="s">
        <v>15744</v>
      </c>
      <c r="D442">
        <v>8900</v>
      </c>
    </row>
    <row r="443" spans="1:4" x14ac:dyDescent="0.25">
      <c r="A443">
        <v>157</v>
      </c>
      <c r="B443">
        <v>31961</v>
      </c>
      <c r="C443" t="s">
        <v>15375</v>
      </c>
      <c r="D443">
        <v>9400</v>
      </c>
    </row>
    <row r="444" spans="1:4" x14ac:dyDescent="0.25">
      <c r="A444">
        <v>155</v>
      </c>
      <c r="B444">
        <v>31971</v>
      </c>
      <c r="C444" t="s">
        <v>15373</v>
      </c>
      <c r="D444">
        <v>9400</v>
      </c>
    </row>
    <row r="445" spans="1:4" x14ac:dyDescent="0.25">
      <c r="A445">
        <v>1056</v>
      </c>
      <c r="B445">
        <v>31991</v>
      </c>
      <c r="C445" t="s">
        <v>16232</v>
      </c>
      <c r="D445">
        <v>8900</v>
      </c>
    </row>
    <row r="446" spans="1:4" x14ac:dyDescent="0.25">
      <c r="A446">
        <v>1054</v>
      </c>
      <c r="B446">
        <v>32011</v>
      </c>
      <c r="C446" t="s">
        <v>16230</v>
      </c>
      <c r="D446">
        <v>8900</v>
      </c>
    </row>
    <row r="447" spans="1:4" x14ac:dyDescent="0.25">
      <c r="A447">
        <v>1055</v>
      </c>
      <c r="B447">
        <v>32021</v>
      </c>
      <c r="C447" t="s">
        <v>16231</v>
      </c>
      <c r="D447">
        <v>8900</v>
      </c>
    </row>
    <row r="448" spans="1:4" x14ac:dyDescent="0.25">
      <c r="A448">
        <v>1050</v>
      </c>
      <c r="B448">
        <v>32031</v>
      </c>
      <c r="C448" t="s">
        <v>16226</v>
      </c>
      <c r="D448">
        <v>8900</v>
      </c>
    </row>
    <row r="449" spans="1:4" x14ac:dyDescent="0.25">
      <c r="A449">
        <v>1052</v>
      </c>
      <c r="B449">
        <v>32041</v>
      </c>
      <c r="C449" t="s">
        <v>16228</v>
      </c>
      <c r="D449">
        <v>8900</v>
      </c>
    </row>
    <row r="450" spans="1:4" x14ac:dyDescent="0.25">
      <c r="A450">
        <v>1049</v>
      </c>
      <c r="B450">
        <v>32061</v>
      </c>
      <c r="C450" t="s">
        <v>16225</v>
      </c>
      <c r="D450">
        <v>8900</v>
      </c>
    </row>
    <row r="451" spans="1:4" x14ac:dyDescent="0.25">
      <c r="A451">
        <v>1077</v>
      </c>
      <c r="B451">
        <v>32081</v>
      </c>
      <c r="C451" t="s">
        <v>16254</v>
      </c>
      <c r="D451">
        <v>9400</v>
      </c>
    </row>
    <row r="452" spans="1:4" x14ac:dyDescent="0.25">
      <c r="A452">
        <v>666</v>
      </c>
      <c r="B452">
        <v>32101</v>
      </c>
      <c r="C452" t="s">
        <v>15854</v>
      </c>
      <c r="D452">
        <v>10000</v>
      </c>
    </row>
    <row r="453" spans="1:4" x14ac:dyDescent="0.25">
      <c r="A453">
        <v>1615</v>
      </c>
      <c r="B453">
        <v>32131</v>
      </c>
      <c r="C453" t="s">
        <v>16796</v>
      </c>
      <c r="D453">
        <v>10000</v>
      </c>
    </row>
    <row r="454" spans="1:4" x14ac:dyDescent="0.25">
      <c r="A454">
        <v>1613</v>
      </c>
      <c r="B454">
        <v>32151</v>
      </c>
      <c r="C454" t="s">
        <v>16794</v>
      </c>
      <c r="D454">
        <v>10300</v>
      </c>
    </row>
    <row r="455" spans="1:4" x14ac:dyDescent="0.25">
      <c r="A455">
        <v>1614</v>
      </c>
      <c r="B455">
        <v>32161</v>
      </c>
      <c r="C455" t="s">
        <v>16795</v>
      </c>
      <c r="D455">
        <v>10300</v>
      </c>
    </row>
    <row r="456" spans="1:4" x14ac:dyDescent="0.25">
      <c r="A456">
        <v>710</v>
      </c>
      <c r="B456">
        <v>32171</v>
      </c>
      <c r="C456" t="s">
        <v>15902</v>
      </c>
      <c r="D456">
        <v>9400</v>
      </c>
    </row>
    <row r="457" spans="1:4" x14ac:dyDescent="0.25">
      <c r="A457">
        <v>668</v>
      </c>
      <c r="B457">
        <v>32181</v>
      </c>
      <c r="C457" t="s">
        <v>15856</v>
      </c>
      <c r="D457">
        <v>9400</v>
      </c>
    </row>
    <row r="458" spans="1:4" x14ac:dyDescent="0.25">
      <c r="A458">
        <v>673</v>
      </c>
      <c r="B458">
        <v>32191</v>
      </c>
      <c r="C458" t="s">
        <v>15860</v>
      </c>
      <c r="D458">
        <v>10300</v>
      </c>
    </row>
    <row r="459" spans="1:4" x14ac:dyDescent="0.25">
      <c r="A459">
        <v>670</v>
      </c>
      <c r="B459">
        <v>32211</v>
      </c>
      <c r="C459" t="s">
        <v>15858</v>
      </c>
      <c r="D459">
        <v>9400</v>
      </c>
    </row>
    <row r="460" spans="1:4" x14ac:dyDescent="0.25">
      <c r="A460">
        <v>1672</v>
      </c>
      <c r="B460">
        <v>32241</v>
      </c>
      <c r="C460" t="s">
        <v>16860</v>
      </c>
      <c r="D460">
        <v>9700</v>
      </c>
    </row>
    <row r="461" spans="1:4" x14ac:dyDescent="0.25">
      <c r="A461">
        <v>853</v>
      </c>
      <c r="B461">
        <v>32251</v>
      </c>
      <c r="C461" t="s">
        <v>16051</v>
      </c>
      <c r="D461">
        <v>9700</v>
      </c>
    </row>
    <row r="462" spans="1:4" x14ac:dyDescent="0.25">
      <c r="A462">
        <v>1921</v>
      </c>
      <c r="B462">
        <v>32271</v>
      </c>
      <c r="C462" t="s">
        <v>17074</v>
      </c>
      <c r="D462">
        <v>9400</v>
      </c>
    </row>
    <row r="463" spans="1:4" x14ac:dyDescent="0.25">
      <c r="A463">
        <v>1217</v>
      </c>
      <c r="B463">
        <v>32291</v>
      </c>
      <c r="C463" t="s">
        <v>16394</v>
      </c>
      <c r="D463">
        <v>9400</v>
      </c>
    </row>
    <row r="464" spans="1:4" x14ac:dyDescent="0.25">
      <c r="A464">
        <v>1283</v>
      </c>
      <c r="B464">
        <v>32311</v>
      </c>
      <c r="C464" t="s">
        <v>16458</v>
      </c>
      <c r="D464">
        <v>9400</v>
      </c>
    </row>
    <row r="465" spans="1:4" x14ac:dyDescent="0.25">
      <c r="A465">
        <v>1215</v>
      </c>
      <c r="B465">
        <v>32321</v>
      </c>
      <c r="C465" t="s">
        <v>16392</v>
      </c>
      <c r="D465">
        <v>9400</v>
      </c>
    </row>
    <row r="466" spans="1:4" x14ac:dyDescent="0.25">
      <c r="A466">
        <v>1036</v>
      </c>
      <c r="B466">
        <v>41030</v>
      </c>
      <c r="C466" t="s">
        <v>16212</v>
      </c>
      <c r="D466">
        <v>9400</v>
      </c>
    </row>
    <row r="467" spans="1:4" x14ac:dyDescent="0.25">
      <c r="A467">
        <v>269</v>
      </c>
      <c r="B467">
        <v>42031</v>
      </c>
      <c r="C467" t="s">
        <v>15488</v>
      </c>
      <c r="D467">
        <v>10300</v>
      </c>
    </row>
    <row r="468" spans="1:4" x14ac:dyDescent="0.25">
      <c r="A468">
        <v>372</v>
      </c>
      <c r="B468">
        <v>42041</v>
      </c>
      <c r="C468" t="s">
        <v>15543</v>
      </c>
      <c r="D468">
        <v>10300</v>
      </c>
    </row>
    <row r="469" spans="1:4" x14ac:dyDescent="0.25">
      <c r="A469">
        <v>422</v>
      </c>
      <c r="B469">
        <v>42051</v>
      </c>
      <c r="C469" t="s">
        <v>15601</v>
      </c>
      <c r="D469">
        <v>10300</v>
      </c>
    </row>
    <row r="470" spans="1:4" x14ac:dyDescent="0.25">
      <c r="A470">
        <v>380</v>
      </c>
      <c r="B470">
        <v>42071</v>
      </c>
      <c r="C470" t="s">
        <v>15551</v>
      </c>
      <c r="D470">
        <v>10300</v>
      </c>
    </row>
    <row r="471" spans="1:4" x14ac:dyDescent="0.25">
      <c r="A471">
        <v>426</v>
      </c>
      <c r="B471">
        <v>42081</v>
      </c>
      <c r="C471" t="s">
        <v>15605</v>
      </c>
      <c r="D471">
        <v>9400</v>
      </c>
    </row>
    <row r="472" spans="1:4" x14ac:dyDescent="0.25">
      <c r="A472">
        <v>379</v>
      </c>
      <c r="B472">
        <v>42091</v>
      </c>
      <c r="C472" t="s">
        <v>15550</v>
      </c>
      <c r="D472">
        <v>9400</v>
      </c>
    </row>
    <row r="473" spans="1:4" x14ac:dyDescent="0.25">
      <c r="A473">
        <v>377</v>
      </c>
      <c r="B473">
        <v>42111</v>
      </c>
      <c r="C473" t="s">
        <v>15548</v>
      </c>
      <c r="D473">
        <v>9400</v>
      </c>
    </row>
    <row r="474" spans="1:4" x14ac:dyDescent="0.25">
      <c r="A474">
        <v>368</v>
      </c>
      <c r="B474">
        <v>42121</v>
      </c>
      <c r="C474" t="s">
        <v>15539</v>
      </c>
      <c r="D474">
        <v>9400</v>
      </c>
    </row>
    <row r="475" spans="1:4" x14ac:dyDescent="0.25">
      <c r="A475">
        <v>421</v>
      </c>
      <c r="B475">
        <v>42131</v>
      </c>
      <c r="C475" t="s">
        <v>15600</v>
      </c>
      <c r="D475">
        <v>9400</v>
      </c>
    </row>
    <row r="476" spans="1:4" x14ac:dyDescent="0.25">
      <c r="A476">
        <v>424</v>
      </c>
      <c r="B476">
        <v>42141</v>
      </c>
      <c r="C476" t="s">
        <v>15603</v>
      </c>
      <c r="D476">
        <v>10000</v>
      </c>
    </row>
    <row r="477" spans="1:4" x14ac:dyDescent="0.25">
      <c r="A477">
        <v>277</v>
      </c>
      <c r="B477">
        <v>42151</v>
      </c>
      <c r="C477" t="s">
        <v>15500</v>
      </c>
      <c r="D477">
        <v>10000</v>
      </c>
    </row>
    <row r="478" spans="1:4" x14ac:dyDescent="0.25">
      <c r="A478">
        <v>1278</v>
      </c>
      <c r="B478">
        <v>42161</v>
      </c>
      <c r="C478" t="s">
        <v>16453</v>
      </c>
      <c r="D478">
        <v>9400</v>
      </c>
    </row>
    <row r="479" spans="1:4" x14ac:dyDescent="0.25">
      <c r="A479">
        <v>1200</v>
      </c>
      <c r="B479">
        <v>42171</v>
      </c>
      <c r="C479" t="s">
        <v>16379</v>
      </c>
      <c r="D479">
        <v>9400</v>
      </c>
    </row>
    <row r="480" spans="1:4" x14ac:dyDescent="0.25">
      <c r="A480">
        <v>1290</v>
      </c>
      <c r="B480">
        <v>42181</v>
      </c>
      <c r="C480" t="s">
        <v>16465</v>
      </c>
      <c r="D480">
        <v>8900</v>
      </c>
    </row>
    <row r="481" spans="1:4" x14ac:dyDescent="0.25">
      <c r="A481">
        <v>423</v>
      </c>
      <c r="B481">
        <v>42191</v>
      </c>
      <c r="C481" t="s">
        <v>15602</v>
      </c>
      <c r="D481">
        <v>10300</v>
      </c>
    </row>
    <row r="482" spans="1:4" ht="45" x14ac:dyDescent="0.25">
      <c r="A482">
        <v>492</v>
      </c>
      <c r="B482">
        <v>42611</v>
      </c>
      <c r="C482" s="18" t="s">
        <v>15671</v>
      </c>
      <c r="D482">
        <v>9400</v>
      </c>
    </row>
    <row r="483" spans="1:4" ht="45" x14ac:dyDescent="0.25">
      <c r="A483">
        <v>478</v>
      </c>
      <c r="B483">
        <v>42621</v>
      </c>
      <c r="C483" s="18" t="s">
        <v>15658</v>
      </c>
      <c r="D483">
        <v>10300</v>
      </c>
    </row>
    <row r="484" spans="1:4" ht="45" x14ac:dyDescent="0.25">
      <c r="A484">
        <v>470</v>
      </c>
      <c r="B484">
        <v>42631</v>
      </c>
      <c r="C484" s="18" t="s">
        <v>15650</v>
      </c>
      <c r="D484">
        <v>9400</v>
      </c>
    </row>
    <row r="485" spans="1:4" ht="45" x14ac:dyDescent="0.25">
      <c r="A485">
        <v>487</v>
      </c>
      <c r="B485">
        <v>42651</v>
      </c>
      <c r="C485" s="18" t="s">
        <v>15666</v>
      </c>
      <c r="D485">
        <v>10300</v>
      </c>
    </row>
    <row r="486" spans="1:4" ht="45" x14ac:dyDescent="0.25">
      <c r="A486">
        <v>468</v>
      </c>
      <c r="B486">
        <v>42661</v>
      </c>
      <c r="C486" s="18" t="s">
        <v>15648</v>
      </c>
      <c r="D486">
        <v>10300</v>
      </c>
    </row>
    <row r="487" spans="1:4" ht="45" x14ac:dyDescent="0.25">
      <c r="A487">
        <v>479</v>
      </c>
      <c r="B487">
        <v>42671</v>
      </c>
      <c r="C487" s="18" t="s">
        <v>15659</v>
      </c>
      <c r="D487">
        <v>9400</v>
      </c>
    </row>
    <row r="488" spans="1:4" ht="45" x14ac:dyDescent="0.25">
      <c r="A488">
        <v>493</v>
      </c>
      <c r="B488">
        <v>42681</v>
      </c>
      <c r="C488" s="18" t="s">
        <v>15672</v>
      </c>
      <c r="D488">
        <v>9400</v>
      </c>
    </row>
    <row r="489" spans="1:4" ht="45" x14ac:dyDescent="0.25">
      <c r="A489">
        <v>497</v>
      </c>
      <c r="B489">
        <v>42691</v>
      </c>
      <c r="C489" s="18" t="s">
        <v>15676</v>
      </c>
      <c r="D489">
        <v>10000</v>
      </c>
    </row>
    <row r="490" spans="1:4" ht="45" x14ac:dyDescent="0.25">
      <c r="A490">
        <v>496</v>
      </c>
      <c r="B490">
        <v>42711</v>
      </c>
      <c r="C490" s="18" t="s">
        <v>15675</v>
      </c>
      <c r="D490">
        <v>10000</v>
      </c>
    </row>
    <row r="491" spans="1:4" ht="45" x14ac:dyDescent="0.25">
      <c r="A491">
        <v>476</v>
      </c>
      <c r="B491">
        <v>42731</v>
      </c>
      <c r="C491" s="18" t="s">
        <v>15656</v>
      </c>
      <c r="D491">
        <v>10000</v>
      </c>
    </row>
    <row r="492" spans="1:4" ht="45" x14ac:dyDescent="0.25">
      <c r="A492">
        <v>507</v>
      </c>
      <c r="B492">
        <v>42741</v>
      </c>
      <c r="C492" s="18" t="s">
        <v>15685</v>
      </c>
      <c r="D492">
        <v>9400</v>
      </c>
    </row>
    <row r="493" spans="1:4" ht="45" x14ac:dyDescent="0.25">
      <c r="A493">
        <v>1663</v>
      </c>
      <c r="B493">
        <v>42751</v>
      </c>
      <c r="C493" s="18" t="s">
        <v>16853</v>
      </c>
      <c r="D493">
        <v>8900</v>
      </c>
    </row>
    <row r="494" spans="1:4" ht="45" x14ac:dyDescent="0.25">
      <c r="A494">
        <v>575</v>
      </c>
      <c r="B494">
        <v>42761</v>
      </c>
      <c r="C494" s="18" t="s">
        <v>15749</v>
      </c>
      <c r="D494">
        <v>8900</v>
      </c>
    </row>
    <row r="495" spans="1:4" x14ac:dyDescent="0.25">
      <c r="A495">
        <v>503</v>
      </c>
      <c r="B495">
        <v>42781</v>
      </c>
      <c r="C495" t="s">
        <v>15682</v>
      </c>
      <c r="D495">
        <v>10300</v>
      </c>
    </row>
    <row r="496" spans="1:4" x14ac:dyDescent="0.25">
      <c r="A496">
        <v>561</v>
      </c>
      <c r="B496">
        <v>42801</v>
      </c>
      <c r="C496" t="s">
        <v>15735</v>
      </c>
      <c r="D496">
        <v>10300</v>
      </c>
    </row>
    <row r="497" spans="1:4" x14ac:dyDescent="0.25">
      <c r="A497">
        <v>572</v>
      </c>
      <c r="B497">
        <v>42811</v>
      </c>
      <c r="C497" t="s">
        <v>15746</v>
      </c>
      <c r="D497">
        <v>10300</v>
      </c>
    </row>
    <row r="498" spans="1:4" x14ac:dyDescent="0.25">
      <c r="A498">
        <v>512</v>
      </c>
      <c r="B498">
        <v>42821</v>
      </c>
      <c r="C498" t="s">
        <v>15690</v>
      </c>
      <c r="D498">
        <v>10300</v>
      </c>
    </row>
    <row r="499" spans="1:4" x14ac:dyDescent="0.25">
      <c r="A499">
        <v>564</v>
      </c>
      <c r="B499">
        <v>42851</v>
      </c>
      <c r="C499" t="s">
        <v>15738</v>
      </c>
      <c r="D499">
        <v>10000</v>
      </c>
    </row>
    <row r="500" spans="1:4" x14ac:dyDescent="0.25">
      <c r="A500">
        <v>567</v>
      </c>
      <c r="B500">
        <v>42871</v>
      </c>
      <c r="C500" t="s">
        <v>15741</v>
      </c>
      <c r="D500">
        <v>10000</v>
      </c>
    </row>
    <row r="501" spans="1:4" x14ac:dyDescent="0.25">
      <c r="A501">
        <v>510</v>
      </c>
      <c r="B501">
        <v>42881</v>
      </c>
      <c r="C501" t="s">
        <v>15688</v>
      </c>
      <c r="D501">
        <v>10800</v>
      </c>
    </row>
    <row r="502" spans="1:4" x14ac:dyDescent="0.25">
      <c r="A502">
        <v>1743</v>
      </c>
      <c r="B502">
        <v>42911</v>
      </c>
      <c r="C502" t="s">
        <v>16918</v>
      </c>
      <c r="D502">
        <v>9700</v>
      </c>
    </row>
    <row r="503" spans="1:4" x14ac:dyDescent="0.25">
      <c r="A503">
        <v>1673</v>
      </c>
      <c r="B503">
        <v>42921</v>
      </c>
      <c r="C503" t="s">
        <v>16861</v>
      </c>
      <c r="D503">
        <v>9700</v>
      </c>
    </row>
    <row r="504" spans="1:4" x14ac:dyDescent="0.25">
      <c r="A504">
        <v>580</v>
      </c>
      <c r="B504">
        <v>42931</v>
      </c>
      <c r="C504" t="s">
        <v>15754</v>
      </c>
      <c r="D504">
        <v>10300</v>
      </c>
    </row>
    <row r="505" spans="1:4" x14ac:dyDescent="0.25">
      <c r="A505">
        <v>945</v>
      </c>
      <c r="B505">
        <v>46124</v>
      </c>
      <c r="C505" t="s">
        <v>16135</v>
      </c>
      <c r="D505">
        <v>37700</v>
      </c>
    </row>
    <row r="506" spans="1:4" x14ac:dyDescent="0.25">
      <c r="A506">
        <v>942</v>
      </c>
      <c r="B506">
        <v>46125</v>
      </c>
      <c r="C506" t="s">
        <v>16132</v>
      </c>
      <c r="D506">
        <v>36000</v>
      </c>
    </row>
    <row r="507" spans="1:4" x14ac:dyDescent="0.25">
      <c r="A507">
        <v>1763</v>
      </c>
      <c r="B507">
        <v>51341</v>
      </c>
      <c r="C507" t="s">
        <v>16936</v>
      </c>
      <c r="D507">
        <v>10000</v>
      </c>
    </row>
    <row r="508" spans="1:4" x14ac:dyDescent="0.25">
      <c r="A508">
        <v>1843</v>
      </c>
      <c r="B508">
        <v>51601</v>
      </c>
      <c r="C508" t="s">
        <v>17007</v>
      </c>
      <c r="D508">
        <v>7245</v>
      </c>
    </row>
    <row r="509" spans="1:4" x14ac:dyDescent="0.25">
      <c r="A509">
        <v>1359</v>
      </c>
      <c r="B509">
        <v>51851</v>
      </c>
      <c r="C509" t="s">
        <v>16536</v>
      </c>
      <c r="D509">
        <v>10000</v>
      </c>
    </row>
    <row r="510" spans="1:4" x14ac:dyDescent="0.25">
      <c r="A510">
        <v>414</v>
      </c>
      <c r="B510">
        <v>51911</v>
      </c>
      <c r="C510" t="s">
        <v>15593</v>
      </c>
      <c r="D510">
        <v>10800</v>
      </c>
    </row>
    <row r="511" spans="1:4" x14ac:dyDescent="0.25">
      <c r="A511">
        <v>1985</v>
      </c>
      <c r="B511">
        <v>51931</v>
      </c>
      <c r="C511" t="s">
        <v>17140</v>
      </c>
      <c r="D511">
        <v>10000</v>
      </c>
    </row>
    <row r="512" spans="1:4" x14ac:dyDescent="0.25">
      <c r="A512">
        <v>1517</v>
      </c>
      <c r="B512">
        <v>51981</v>
      </c>
      <c r="C512" t="s">
        <v>16706</v>
      </c>
      <c r="D512">
        <v>10000</v>
      </c>
    </row>
    <row r="513" spans="1:4" x14ac:dyDescent="0.25">
      <c r="A513">
        <v>1609</v>
      </c>
      <c r="B513">
        <v>52011</v>
      </c>
      <c r="C513" t="s">
        <v>16789</v>
      </c>
      <c r="D513">
        <v>10000</v>
      </c>
    </row>
    <row r="514" spans="1:4" x14ac:dyDescent="0.25">
      <c r="A514">
        <v>1561</v>
      </c>
      <c r="B514">
        <v>52021</v>
      </c>
      <c r="C514" t="s">
        <v>16736</v>
      </c>
      <c r="D514">
        <v>10800</v>
      </c>
    </row>
    <row r="515" spans="1:4" x14ac:dyDescent="0.25">
      <c r="A515">
        <v>1489</v>
      </c>
      <c r="B515">
        <v>52081</v>
      </c>
      <c r="C515" t="s">
        <v>16675</v>
      </c>
      <c r="D515">
        <v>10000</v>
      </c>
    </row>
    <row r="516" spans="1:4" x14ac:dyDescent="0.25">
      <c r="A516">
        <v>1488</v>
      </c>
      <c r="B516">
        <v>52091</v>
      </c>
      <c r="C516" t="s">
        <v>16674</v>
      </c>
      <c r="D516">
        <v>10800</v>
      </c>
    </row>
    <row r="517" spans="1:4" ht="45" x14ac:dyDescent="0.25">
      <c r="A517">
        <v>1600</v>
      </c>
      <c r="B517">
        <v>52191</v>
      </c>
      <c r="C517" s="18" t="s">
        <v>16778</v>
      </c>
      <c r="D517">
        <v>10000</v>
      </c>
    </row>
    <row r="518" spans="1:4" ht="45" x14ac:dyDescent="0.25">
      <c r="A518">
        <v>1553</v>
      </c>
      <c r="B518">
        <v>52201</v>
      </c>
      <c r="C518" s="18" t="s">
        <v>16728</v>
      </c>
      <c r="D518">
        <v>10000</v>
      </c>
    </row>
    <row r="519" spans="1:4" ht="45" x14ac:dyDescent="0.25">
      <c r="A519">
        <v>1541</v>
      </c>
      <c r="B519">
        <v>52211</v>
      </c>
      <c r="C519" s="18" t="s">
        <v>16718</v>
      </c>
      <c r="D519">
        <v>10000</v>
      </c>
    </row>
    <row r="520" spans="1:4" x14ac:dyDescent="0.25">
      <c r="A520">
        <v>795</v>
      </c>
      <c r="B520">
        <v>55001</v>
      </c>
      <c r="C520" t="s">
        <v>15994</v>
      </c>
      <c r="D520">
        <v>8900</v>
      </c>
    </row>
    <row r="521" spans="1:4" x14ac:dyDescent="0.25">
      <c r="A521">
        <v>2109</v>
      </c>
      <c r="B521">
        <v>55081</v>
      </c>
      <c r="C521" t="s">
        <v>17253</v>
      </c>
      <c r="D521">
        <v>10000</v>
      </c>
    </row>
    <row r="522" spans="1:4" x14ac:dyDescent="0.25">
      <c r="A522">
        <v>1470</v>
      </c>
      <c r="B522">
        <v>55091</v>
      </c>
      <c r="C522" t="s">
        <v>16655</v>
      </c>
      <c r="D522">
        <v>10000</v>
      </c>
    </row>
    <row r="523" spans="1:4" x14ac:dyDescent="0.25">
      <c r="A523">
        <v>1185</v>
      </c>
      <c r="B523">
        <v>55101</v>
      </c>
      <c r="C523" t="s">
        <v>16362</v>
      </c>
      <c r="D523">
        <v>9400</v>
      </c>
    </row>
    <row r="524" spans="1:4" ht="45" x14ac:dyDescent="0.25">
      <c r="A524">
        <v>936</v>
      </c>
      <c r="B524">
        <v>55111</v>
      </c>
      <c r="C524" s="18" t="s">
        <v>16126</v>
      </c>
      <c r="D524">
        <v>9700</v>
      </c>
    </row>
    <row r="525" spans="1:4" ht="45" x14ac:dyDescent="0.25">
      <c r="A525">
        <v>946</v>
      </c>
      <c r="B525">
        <v>55121</v>
      </c>
      <c r="C525" s="18" t="s">
        <v>16136</v>
      </c>
      <c r="D525">
        <v>9700</v>
      </c>
    </row>
    <row r="526" spans="1:4" ht="45" x14ac:dyDescent="0.25">
      <c r="A526">
        <v>940</v>
      </c>
      <c r="B526">
        <v>55131</v>
      </c>
      <c r="C526" s="18" t="s">
        <v>16130</v>
      </c>
      <c r="D526">
        <v>9700</v>
      </c>
    </row>
    <row r="527" spans="1:4" ht="60" x14ac:dyDescent="0.25">
      <c r="A527">
        <v>1995</v>
      </c>
      <c r="B527">
        <v>55141</v>
      </c>
      <c r="C527" s="18" t="s">
        <v>17150</v>
      </c>
      <c r="D527">
        <v>9400</v>
      </c>
    </row>
    <row r="528" spans="1:4" x14ac:dyDescent="0.25">
      <c r="A528">
        <v>1201</v>
      </c>
      <c r="B528">
        <v>55281</v>
      </c>
      <c r="C528" t="s">
        <v>16380</v>
      </c>
      <c r="D528">
        <v>9400</v>
      </c>
    </row>
    <row r="529" spans="1:4" x14ac:dyDescent="0.25">
      <c r="A529">
        <v>1022</v>
      </c>
      <c r="B529">
        <v>55291</v>
      </c>
      <c r="C529" t="s">
        <v>16199</v>
      </c>
      <c r="D529">
        <v>9400</v>
      </c>
    </row>
    <row r="530" spans="1:4" x14ac:dyDescent="0.25">
      <c r="A530">
        <v>1472</v>
      </c>
      <c r="B530">
        <v>55351</v>
      </c>
      <c r="C530" t="s">
        <v>16657</v>
      </c>
      <c r="D530">
        <v>10000</v>
      </c>
    </row>
    <row r="531" spans="1:4" x14ac:dyDescent="0.25">
      <c r="A531">
        <v>1473</v>
      </c>
      <c r="B531">
        <v>55361</v>
      </c>
      <c r="C531" t="s">
        <v>87</v>
      </c>
      <c r="D531">
        <v>10000</v>
      </c>
    </row>
    <row r="532" spans="1:4" x14ac:dyDescent="0.25">
      <c r="A532">
        <v>1191</v>
      </c>
      <c r="B532">
        <v>55381</v>
      </c>
      <c r="C532" t="s">
        <v>16368</v>
      </c>
      <c r="D532">
        <v>10300</v>
      </c>
    </row>
    <row r="533" spans="1:4" x14ac:dyDescent="0.25">
      <c r="A533">
        <v>1998</v>
      </c>
      <c r="B533">
        <v>55401</v>
      </c>
      <c r="C533" t="s">
        <v>17153</v>
      </c>
      <c r="D533">
        <v>10300</v>
      </c>
    </row>
    <row r="534" spans="1:4" x14ac:dyDescent="0.25">
      <c r="A534">
        <v>1222</v>
      </c>
      <c r="B534">
        <v>55411</v>
      </c>
      <c r="C534" t="s">
        <v>16399</v>
      </c>
      <c r="D534">
        <v>9400</v>
      </c>
    </row>
    <row r="535" spans="1:4" x14ac:dyDescent="0.25">
      <c r="A535">
        <v>1223</v>
      </c>
      <c r="B535">
        <v>55421</v>
      </c>
      <c r="C535" t="s">
        <v>16400</v>
      </c>
      <c r="D535">
        <v>9400</v>
      </c>
    </row>
    <row r="536" spans="1:4" x14ac:dyDescent="0.25">
      <c r="A536">
        <v>1225</v>
      </c>
      <c r="B536">
        <v>55431</v>
      </c>
      <c r="C536" t="s">
        <v>16402</v>
      </c>
      <c r="D536">
        <v>9400</v>
      </c>
    </row>
    <row r="537" spans="1:4" x14ac:dyDescent="0.25">
      <c r="A537">
        <v>1224</v>
      </c>
      <c r="B537">
        <v>55441</v>
      </c>
      <c r="C537" t="s">
        <v>16401</v>
      </c>
      <c r="D537">
        <v>9700</v>
      </c>
    </row>
    <row r="538" spans="1:4" x14ac:dyDescent="0.25">
      <c r="A538">
        <v>1023</v>
      </c>
      <c r="B538">
        <v>55451</v>
      </c>
      <c r="C538" t="s">
        <v>85</v>
      </c>
      <c r="D538">
        <v>8900</v>
      </c>
    </row>
    <row r="539" spans="1:4" ht="45" x14ac:dyDescent="0.25">
      <c r="A539">
        <v>1569</v>
      </c>
      <c r="B539">
        <v>62611</v>
      </c>
      <c r="C539" s="18" t="s">
        <v>16744</v>
      </c>
      <c r="D539">
        <v>10300</v>
      </c>
    </row>
    <row r="540" spans="1:4" ht="45" x14ac:dyDescent="0.25">
      <c r="A540">
        <v>1564</v>
      </c>
      <c r="B540">
        <v>62621</v>
      </c>
      <c r="C540" s="18" t="s">
        <v>16739</v>
      </c>
      <c r="D540">
        <v>10300</v>
      </c>
    </row>
    <row r="541" spans="1:4" ht="45" x14ac:dyDescent="0.25">
      <c r="A541">
        <v>1565</v>
      </c>
      <c r="B541">
        <v>62631</v>
      </c>
      <c r="C541" s="18" t="s">
        <v>16740</v>
      </c>
      <c r="D541">
        <v>10300</v>
      </c>
    </row>
    <row r="542" spans="1:4" ht="45" x14ac:dyDescent="0.25">
      <c r="A542">
        <v>1566</v>
      </c>
      <c r="B542">
        <v>62641</v>
      </c>
      <c r="C542" s="18" t="s">
        <v>16741</v>
      </c>
      <c r="D542">
        <v>10300</v>
      </c>
    </row>
    <row r="543" spans="1:4" ht="45" x14ac:dyDescent="0.25">
      <c r="A543">
        <v>1554</v>
      </c>
      <c r="B543">
        <v>62651</v>
      </c>
      <c r="C543" s="18" t="s">
        <v>16729</v>
      </c>
      <c r="D543">
        <v>10300</v>
      </c>
    </row>
    <row r="544" spans="1:4" ht="45" x14ac:dyDescent="0.25">
      <c r="A544">
        <v>1518</v>
      </c>
      <c r="B544">
        <v>62661</v>
      </c>
      <c r="C544" s="18" t="s">
        <v>16707</v>
      </c>
      <c r="D544">
        <v>10300</v>
      </c>
    </row>
    <row r="545" spans="1:4" ht="45" x14ac:dyDescent="0.25">
      <c r="A545">
        <v>1587</v>
      </c>
      <c r="B545">
        <v>62671</v>
      </c>
      <c r="C545" s="18" t="s">
        <v>16764</v>
      </c>
      <c r="D545">
        <v>9400</v>
      </c>
    </row>
    <row r="546" spans="1:4" ht="45" x14ac:dyDescent="0.25">
      <c r="A546">
        <v>1597</v>
      </c>
      <c r="B546">
        <v>62681</v>
      </c>
      <c r="C546" s="18" t="s">
        <v>16775</v>
      </c>
      <c r="D546">
        <v>10300</v>
      </c>
    </row>
    <row r="547" spans="1:4" ht="45" x14ac:dyDescent="0.25">
      <c r="A547">
        <v>517</v>
      </c>
      <c r="B547">
        <v>62691</v>
      </c>
      <c r="C547" s="18" t="s">
        <v>15695</v>
      </c>
      <c r="D547">
        <v>8900</v>
      </c>
    </row>
    <row r="548" spans="1:4" ht="45" x14ac:dyDescent="0.25">
      <c r="A548">
        <v>562</v>
      </c>
      <c r="B548">
        <v>62701</v>
      </c>
      <c r="C548" s="18" t="s">
        <v>15736</v>
      </c>
      <c r="D548">
        <v>8900</v>
      </c>
    </row>
    <row r="549" spans="1:4" ht="45" x14ac:dyDescent="0.25">
      <c r="A549">
        <v>569</v>
      </c>
      <c r="B549">
        <v>62711</v>
      </c>
      <c r="C549" s="18" t="s">
        <v>15743</v>
      </c>
      <c r="D549">
        <v>8900</v>
      </c>
    </row>
    <row r="550" spans="1:4" ht="45" x14ac:dyDescent="0.25">
      <c r="A550">
        <v>554</v>
      </c>
      <c r="B550">
        <v>62721</v>
      </c>
      <c r="C550" s="18" t="s">
        <v>15726</v>
      </c>
      <c r="D550">
        <v>8900</v>
      </c>
    </row>
    <row r="551" spans="1:4" ht="45" x14ac:dyDescent="0.25">
      <c r="A551">
        <v>552</v>
      </c>
      <c r="B551">
        <v>62731</v>
      </c>
      <c r="C551" s="18" t="s">
        <v>15724</v>
      </c>
      <c r="D551">
        <v>8900</v>
      </c>
    </row>
    <row r="552" spans="1:4" ht="45" x14ac:dyDescent="0.25">
      <c r="A552">
        <v>1588</v>
      </c>
      <c r="B552">
        <v>62751</v>
      </c>
      <c r="C552" s="18" t="s">
        <v>16765</v>
      </c>
      <c r="D552">
        <v>10000</v>
      </c>
    </row>
    <row r="553" spans="1:4" ht="45" x14ac:dyDescent="0.25">
      <c r="A553">
        <v>1581</v>
      </c>
      <c r="B553">
        <v>62761</v>
      </c>
      <c r="C553" s="18" t="s">
        <v>16757</v>
      </c>
      <c r="D553">
        <v>10000</v>
      </c>
    </row>
    <row r="554" spans="1:4" ht="45" x14ac:dyDescent="0.25">
      <c r="A554">
        <v>1580</v>
      </c>
      <c r="B554">
        <v>62771</v>
      </c>
      <c r="C554" s="18" t="s">
        <v>16756</v>
      </c>
      <c r="D554">
        <v>10000</v>
      </c>
    </row>
    <row r="555" spans="1:4" ht="45" x14ac:dyDescent="0.25">
      <c r="A555">
        <v>1598</v>
      </c>
      <c r="B555">
        <v>62791</v>
      </c>
      <c r="C555" s="18" t="s">
        <v>16776</v>
      </c>
      <c r="D555">
        <v>10000</v>
      </c>
    </row>
    <row r="556" spans="1:4" ht="45" x14ac:dyDescent="0.25">
      <c r="A556">
        <v>1599</v>
      </c>
      <c r="B556">
        <v>62811</v>
      </c>
      <c r="C556" s="18" t="s">
        <v>16777</v>
      </c>
      <c r="D556">
        <v>10000</v>
      </c>
    </row>
    <row r="557" spans="1:4" ht="45" x14ac:dyDescent="0.25">
      <c r="A557">
        <v>577</v>
      </c>
      <c r="B557">
        <v>62821</v>
      </c>
      <c r="C557" s="18" t="s">
        <v>15751</v>
      </c>
      <c r="D557">
        <v>9400</v>
      </c>
    </row>
    <row r="558" spans="1:4" ht="45" x14ac:dyDescent="0.25">
      <c r="A558">
        <v>483</v>
      </c>
      <c r="B558">
        <v>62831</v>
      </c>
      <c r="C558" s="18" t="s">
        <v>15663</v>
      </c>
      <c r="D558">
        <v>9400</v>
      </c>
    </row>
    <row r="559" spans="1:4" x14ac:dyDescent="0.25">
      <c r="A559">
        <v>1583</v>
      </c>
      <c r="B559">
        <v>62861</v>
      </c>
      <c r="C559" t="s">
        <v>16759</v>
      </c>
      <c r="D559">
        <v>9400</v>
      </c>
    </row>
    <row r="560" spans="1:4" x14ac:dyDescent="0.25">
      <c r="A560">
        <v>1591</v>
      </c>
      <c r="B560">
        <v>62871</v>
      </c>
      <c r="C560" t="s">
        <v>16768</v>
      </c>
      <c r="D560">
        <v>9400</v>
      </c>
    </row>
    <row r="561" spans="1:4" x14ac:dyDescent="0.25">
      <c r="A561">
        <v>1570</v>
      </c>
      <c r="B561">
        <v>62881</v>
      </c>
      <c r="C561" t="s">
        <v>16745</v>
      </c>
      <c r="D561">
        <v>9400</v>
      </c>
    </row>
    <row r="562" spans="1:4" x14ac:dyDescent="0.25">
      <c r="A562">
        <v>1572</v>
      </c>
      <c r="B562">
        <v>62891</v>
      </c>
      <c r="C562" t="s">
        <v>16747</v>
      </c>
      <c r="D562">
        <v>9400</v>
      </c>
    </row>
    <row r="563" spans="1:4" x14ac:dyDescent="0.25">
      <c r="A563">
        <v>1573</v>
      </c>
      <c r="B563">
        <v>62901</v>
      </c>
      <c r="C563" t="s">
        <v>16748</v>
      </c>
      <c r="D563">
        <v>9400</v>
      </c>
    </row>
    <row r="564" spans="1:4" x14ac:dyDescent="0.25">
      <c r="A564">
        <v>578</v>
      </c>
      <c r="B564">
        <v>62911</v>
      </c>
      <c r="C564" t="s">
        <v>15752</v>
      </c>
      <c r="D564">
        <v>9700</v>
      </c>
    </row>
    <row r="565" spans="1:4" x14ac:dyDescent="0.25">
      <c r="A565">
        <v>632</v>
      </c>
      <c r="B565">
        <v>62921</v>
      </c>
      <c r="C565" t="s">
        <v>15812</v>
      </c>
      <c r="D565">
        <v>8900</v>
      </c>
    </row>
    <row r="566" spans="1:4" x14ac:dyDescent="0.25">
      <c r="A566">
        <v>635</v>
      </c>
      <c r="B566">
        <v>62931</v>
      </c>
      <c r="C566" t="s">
        <v>15816</v>
      </c>
      <c r="D566">
        <v>9700</v>
      </c>
    </row>
    <row r="567" spans="1:4" x14ac:dyDescent="0.25">
      <c r="A567">
        <v>636</v>
      </c>
      <c r="B567">
        <v>62941</v>
      </c>
      <c r="C567" t="s">
        <v>15817</v>
      </c>
      <c r="D567">
        <v>9700</v>
      </c>
    </row>
    <row r="568" spans="1:4" x14ac:dyDescent="0.25">
      <c r="A568">
        <v>638</v>
      </c>
      <c r="B568">
        <v>62951</v>
      </c>
      <c r="C568" t="s">
        <v>15820</v>
      </c>
      <c r="D568">
        <v>9700</v>
      </c>
    </row>
    <row r="569" spans="1:4" x14ac:dyDescent="0.25">
      <c r="A569">
        <v>642</v>
      </c>
      <c r="B569">
        <v>62961</v>
      </c>
      <c r="C569" t="s">
        <v>15825</v>
      </c>
      <c r="D569">
        <v>8900</v>
      </c>
    </row>
    <row r="570" spans="1:4" x14ac:dyDescent="0.25">
      <c r="A570">
        <v>643</v>
      </c>
      <c r="B570">
        <v>62971</v>
      </c>
      <c r="C570" t="s">
        <v>15826</v>
      </c>
      <c r="D570">
        <v>8900</v>
      </c>
    </row>
    <row r="571" spans="1:4" x14ac:dyDescent="0.25">
      <c r="A571">
        <v>1590</v>
      </c>
      <c r="B571">
        <v>62981</v>
      </c>
      <c r="C571" t="s">
        <v>16767</v>
      </c>
      <c r="D571">
        <v>10000</v>
      </c>
    </row>
    <row r="572" spans="1:4" x14ac:dyDescent="0.25">
      <c r="A572">
        <v>1563</v>
      </c>
      <c r="B572">
        <v>62991</v>
      </c>
      <c r="C572" t="s">
        <v>16738</v>
      </c>
      <c r="D572">
        <v>10000</v>
      </c>
    </row>
    <row r="573" spans="1:4" x14ac:dyDescent="0.25">
      <c r="A573">
        <v>1571</v>
      </c>
      <c r="B573">
        <v>63001</v>
      </c>
      <c r="C573" t="s">
        <v>16746</v>
      </c>
      <c r="D573">
        <v>10000</v>
      </c>
    </row>
    <row r="574" spans="1:4" x14ac:dyDescent="0.25">
      <c r="A574">
        <v>1589</v>
      </c>
      <c r="B574">
        <v>63011</v>
      </c>
      <c r="C574" t="s">
        <v>16766</v>
      </c>
      <c r="D574">
        <v>10000</v>
      </c>
    </row>
    <row r="575" spans="1:4" x14ac:dyDescent="0.25">
      <c r="A575">
        <v>576</v>
      </c>
      <c r="B575">
        <v>63021</v>
      </c>
      <c r="C575" t="s">
        <v>15750</v>
      </c>
      <c r="D575">
        <v>9400</v>
      </c>
    </row>
    <row r="576" spans="1:4" x14ac:dyDescent="0.25">
      <c r="A576">
        <v>641</v>
      </c>
      <c r="B576">
        <v>63031</v>
      </c>
      <c r="C576" t="s">
        <v>15824</v>
      </c>
      <c r="D576">
        <v>9400</v>
      </c>
    </row>
    <row r="577" spans="1:4" x14ac:dyDescent="0.25">
      <c r="A577">
        <v>662</v>
      </c>
      <c r="B577">
        <v>63041</v>
      </c>
      <c r="C577" t="s">
        <v>15850</v>
      </c>
      <c r="D577">
        <v>9400</v>
      </c>
    </row>
    <row r="578" spans="1:4" x14ac:dyDescent="0.25">
      <c r="A578">
        <v>633</v>
      </c>
      <c r="B578">
        <v>63051</v>
      </c>
      <c r="C578" t="s">
        <v>15813</v>
      </c>
      <c r="D578">
        <v>9400</v>
      </c>
    </row>
    <row r="579" spans="1:4" x14ac:dyDescent="0.25">
      <c r="A579">
        <v>346</v>
      </c>
      <c r="B579">
        <v>145666</v>
      </c>
      <c r="C579" t="s">
        <v>15530</v>
      </c>
      <c r="D579">
        <v>2800</v>
      </c>
    </row>
    <row r="580" spans="1:4" x14ac:dyDescent="0.25">
      <c r="A580">
        <v>347</v>
      </c>
      <c r="B580">
        <v>145668</v>
      </c>
      <c r="C580" t="s">
        <v>15531</v>
      </c>
      <c r="D580">
        <v>2800</v>
      </c>
    </row>
    <row r="581" spans="1:4" x14ac:dyDescent="0.25">
      <c r="A581">
        <v>356</v>
      </c>
      <c r="B581">
        <v>145679</v>
      </c>
      <c r="C581" t="s">
        <v>9925</v>
      </c>
      <c r="D581">
        <v>2800</v>
      </c>
    </row>
    <row r="582" spans="1:4" x14ac:dyDescent="0.25">
      <c r="A582">
        <v>358</v>
      </c>
      <c r="B582">
        <v>145684</v>
      </c>
      <c r="C582" t="s">
        <v>15533</v>
      </c>
      <c r="D582">
        <v>2800</v>
      </c>
    </row>
    <row r="583" spans="1:4" x14ac:dyDescent="0.25">
      <c r="A583">
        <v>1426</v>
      </c>
      <c r="B583">
        <v>145685</v>
      </c>
      <c r="C583" t="s">
        <v>16611</v>
      </c>
      <c r="D583">
        <v>2400</v>
      </c>
    </row>
    <row r="584" spans="1:4" x14ac:dyDescent="0.25">
      <c r="A584">
        <v>359</v>
      </c>
      <c r="B584">
        <v>145701</v>
      </c>
      <c r="C584" t="s">
        <v>9928</v>
      </c>
      <c r="D584">
        <v>3000</v>
      </c>
    </row>
    <row r="585" spans="1:4" x14ac:dyDescent="0.25">
      <c r="A585">
        <v>315</v>
      </c>
      <c r="B585">
        <v>145709</v>
      </c>
      <c r="C585" t="s">
        <v>9932</v>
      </c>
      <c r="D585">
        <v>2800</v>
      </c>
    </row>
    <row r="586" spans="1:4" x14ac:dyDescent="0.25">
      <c r="A586">
        <v>309</v>
      </c>
      <c r="B586">
        <v>145711</v>
      </c>
      <c r="C586" t="s">
        <v>9933</v>
      </c>
      <c r="D586">
        <v>2846</v>
      </c>
    </row>
    <row r="587" spans="1:4" x14ac:dyDescent="0.25">
      <c r="A587">
        <v>316</v>
      </c>
      <c r="B587">
        <v>145715</v>
      </c>
      <c r="C587" t="s">
        <v>9934</v>
      </c>
      <c r="D587">
        <v>2800</v>
      </c>
    </row>
    <row r="588" spans="1:4" x14ac:dyDescent="0.25">
      <c r="A588">
        <v>354</v>
      </c>
      <c r="B588">
        <v>145732</v>
      </c>
      <c r="C588" t="s">
        <v>9939</v>
      </c>
      <c r="D588">
        <v>2600</v>
      </c>
    </row>
    <row r="589" spans="1:4" x14ac:dyDescent="0.25">
      <c r="A589">
        <v>355</v>
      </c>
      <c r="B589">
        <v>145735</v>
      </c>
      <c r="C589" t="s">
        <v>9940</v>
      </c>
      <c r="D589">
        <v>2600</v>
      </c>
    </row>
    <row r="590" spans="1:4" x14ac:dyDescent="0.25">
      <c r="A590">
        <v>357</v>
      </c>
      <c r="B590">
        <v>145738</v>
      </c>
      <c r="C590" t="s">
        <v>9941</v>
      </c>
      <c r="D590">
        <v>2600</v>
      </c>
    </row>
    <row r="591" spans="1:4" x14ac:dyDescent="0.25">
      <c r="A591">
        <v>340</v>
      </c>
      <c r="B591">
        <v>145739</v>
      </c>
      <c r="C591" t="s">
        <v>9942</v>
      </c>
      <c r="D591">
        <v>3000</v>
      </c>
    </row>
    <row r="592" spans="1:4" x14ac:dyDescent="0.25">
      <c r="A592">
        <v>348</v>
      </c>
      <c r="B592">
        <v>145740</v>
      </c>
      <c r="C592" t="s">
        <v>15532</v>
      </c>
      <c r="D592">
        <v>3300</v>
      </c>
    </row>
    <row r="593" spans="1:4" x14ac:dyDescent="0.25">
      <c r="A593">
        <v>363</v>
      </c>
      <c r="B593">
        <v>145741</v>
      </c>
      <c r="C593" t="s">
        <v>9943</v>
      </c>
      <c r="D593">
        <v>3000</v>
      </c>
    </row>
    <row r="594" spans="1:4" x14ac:dyDescent="0.25">
      <c r="A594">
        <v>1660</v>
      </c>
      <c r="B594">
        <v>145769</v>
      </c>
      <c r="C594" t="s">
        <v>16850</v>
      </c>
      <c r="D594">
        <v>2900.14</v>
      </c>
    </row>
    <row r="595" spans="1:4" x14ac:dyDescent="0.25">
      <c r="A595">
        <v>1657</v>
      </c>
      <c r="B595">
        <v>145868</v>
      </c>
      <c r="C595" t="s">
        <v>16847</v>
      </c>
      <c r="D595">
        <v>2900.14</v>
      </c>
    </row>
    <row r="596" spans="1:4" x14ac:dyDescent="0.25">
      <c r="A596">
        <v>39</v>
      </c>
      <c r="B596">
        <v>145875</v>
      </c>
      <c r="C596" t="s">
        <v>15257</v>
      </c>
      <c r="D596">
        <v>2660</v>
      </c>
    </row>
    <row r="597" spans="1:4" x14ac:dyDescent="0.25">
      <c r="A597">
        <v>323</v>
      </c>
      <c r="B597">
        <v>145880</v>
      </c>
      <c r="C597" t="s">
        <v>9949</v>
      </c>
      <c r="D597">
        <v>9956</v>
      </c>
    </row>
    <row r="598" spans="1:4" x14ac:dyDescent="0.25">
      <c r="A598">
        <v>325</v>
      </c>
      <c r="B598">
        <v>145883</v>
      </c>
      <c r="C598" t="s">
        <v>9951</v>
      </c>
      <c r="D598">
        <v>9000</v>
      </c>
    </row>
    <row r="599" spans="1:4" x14ac:dyDescent="0.25">
      <c r="A599">
        <v>334</v>
      </c>
      <c r="B599">
        <v>145929</v>
      </c>
      <c r="C599" t="s">
        <v>15527</v>
      </c>
      <c r="D599">
        <v>8000</v>
      </c>
    </row>
    <row r="600" spans="1:4" x14ac:dyDescent="0.25">
      <c r="A600">
        <v>362</v>
      </c>
      <c r="B600">
        <v>145941</v>
      </c>
      <c r="C600" t="s">
        <v>15535</v>
      </c>
      <c r="D600">
        <v>2700</v>
      </c>
    </row>
    <row r="601" spans="1:4" x14ac:dyDescent="0.25">
      <c r="A601">
        <v>332</v>
      </c>
      <c r="B601">
        <v>145943</v>
      </c>
      <c r="C601" t="s">
        <v>15526</v>
      </c>
      <c r="D601">
        <v>2700</v>
      </c>
    </row>
    <row r="602" spans="1:4" x14ac:dyDescent="0.25">
      <c r="A602">
        <v>321</v>
      </c>
      <c r="B602">
        <v>145984</v>
      </c>
      <c r="C602" t="s">
        <v>15523</v>
      </c>
      <c r="D602">
        <v>6000</v>
      </c>
    </row>
    <row r="603" spans="1:4" x14ac:dyDescent="0.25">
      <c r="A603">
        <v>322</v>
      </c>
      <c r="B603">
        <v>145985</v>
      </c>
      <c r="C603" t="s">
        <v>15524</v>
      </c>
      <c r="D603">
        <v>6000</v>
      </c>
    </row>
    <row r="604" spans="1:4" x14ac:dyDescent="0.25">
      <c r="A604">
        <v>1900</v>
      </c>
      <c r="B604">
        <v>146086</v>
      </c>
      <c r="C604" t="s">
        <v>17055</v>
      </c>
      <c r="D604">
        <v>2800</v>
      </c>
    </row>
    <row r="605" spans="1:4" x14ac:dyDescent="0.25">
      <c r="A605">
        <v>307</v>
      </c>
      <c r="B605">
        <v>146110</v>
      </c>
      <c r="C605" t="s">
        <v>15518</v>
      </c>
      <c r="D605">
        <v>4000</v>
      </c>
    </row>
    <row r="606" spans="1:4" x14ac:dyDescent="0.25">
      <c r="A606">
        <v>308</v>
      </c>
      <c r="B606">
        <v>146115</v>
      </c>
      <c r="C606" t="s">
        <v>15519</v>
      </c>
      <c r="D606">
        <v>4000</v>
      </c>
    </row>
    <row r="607" spans="1:4" x14ac:dyDescent="0.25">
      <c r="A607">
        <v>304</v>
      </c>
      <c r="B607">
        <v>146125</v>
      </c>
      <c r="C607" t="s">
        <v>15515</v>
      </c>
      <c r="D607">
        <v>4000</v>
      </c>
    </row>
    <row r="608" spans="1:4" x14ac:dyDescent="0.25">
      <c r="A608">
        <v>305</v>
      </c>
      <c r="B608">
        <v>146127</v>
      </c>
      <c r="C608" t="s">
        <v>15516</v>
      </c>
      <c r="D608">
        <v>4000</v>
      </c>
    </row>
    <row r="609" spans="1:4" x14ac:dyDescent="0.25">
      <c r="A609">
        <v>345</v>
      </c>
      <c r="B609">
        <v>146159</v>
      </c>
      <c r="C609" t="s">
        <v>15529</v>
      </c>
      <c r="D609">
        <v>4000</v>
      </c>
    </row>
    <row r="610" spans="1:4" x14ac:dyDescent="0.25">
      <c r="A610">
        <v>364</v>
      </c>
      <c r="B610">
        <v>146175</v>
      </c>
      <c r="C610" t="s">
        <v>15536</v>
      </c>
      <c r="D610">
        <v>4000</v>
      </c>
    </row>
    <row r="611" spans="1:4" x14ac:dyDescent="0.25">
      <c r="A611">
        <v>349</v>
      </c>
      <c r="B611">
        <v>146202</v>
      </c>
      <c r="C611" t="s">
        <v>92</v>
      </c>
      <c r="D611">
        <v>2800</v>
      </c>
    </row>
    <row r="612" spans="1:4" x14ac:dyDescent="0.25">
      <c r="A612">
        <v>352</v>
      </c>
      <c r="B612">
        <v>146204</v>
      </c>
      <c r="C612" t="s">
        <v>9990</v>
      </c>
      <c r="D612">
        <v>2800</v>
      </c>
    </row>
    <row r="613" spans="1:4" x14ac:dyDescent="0.25">
      <c r="A613">
        <v>339</v>
      </c>
      <c r="B613">
        <v>146205</v>
      </c>
      <c r="C613" t="s">
        <v>9991</v>
      </c>
      <c r="D613">
        <v>2600</v>
      </c>
    </row>
    <row r="614" spans="1:4" x14ac:dyDescent="0.25">
      <c r="A614">
        <v>344</v>
      </c>
      <c r="B614">
        <v>146206</v>
      </c>
      <c r="C614" t="s">
        <v>9992</v>
      </c>
      <c r="D614">
        <v>2600</v>
      </c>
    </row>
    <row r="615" spans="1:4" x14ac:dyDescent="0.25">
      <c r="A615">
        <v>342</v>
      </c>
      <c r="B615">
        <v>146207</v>
      </c>
      <c r="C615" t="s">
        <v>9993</v>
      </c>
      <c r="D615">
        <v>2600</v>
      </c>
    </row>
    <row r="616" spans="1:4" x14ac:dyDescent="0.25">
      <c r="A616">
        <v>351</v>
      </c>
      <c r="B616">
        <v>146214</v>
      </c>
      <c r="C616" t="s">
        <v>9995</v>
      </c>
      <c r="D616">
        <v>3000</v>
      </c>
    </row>
    <row r="617" spans="1:4" x14ac:dyDescent="0.25">
      <c r="A617">
        <v>350</v>
      </c>
      <c r="B617">
        <v>146215</v>
      </c>
      <c r="C617" t="s">
        <v>9996</v>
      </c>
      <c r="D617">
        <v>3000</v>
      </c>
    </row>
    <row r="618" spans="1:4" x14ac:dyDescent="0.25">
      <c r="A618">
        <v>341</v>
      </c>
      <c r="B618">
        <v>146220</v>
      </c>
      <c r="C618" t="s">
        <v>15528</v>
      </c>
      <c r="D618">
        <v>2800</v>
      </c>
    </row>
    <row r="619" spans="1:4" x14ac:dyDescent="0.25">
      <c r="A619">
        <v>1378</v>
      </c>
      <c r="B619">
        <v>146222</v>
      </c>
      <c r="C619" t="s">
        <v>16560</v>
      </c>
      <c r="D619">
        <v>2800</v>
      </c>
    </row>
    <row r="620" spans="1:4" x14ac:dyDescent="0.25">
      <c r="A620">
        <v>270</v>
      </c>
      <c r="B620">
        <v>146295</v>
      </c>
      <c r="C620" t="s">
        <v>15489</v>
      </c>
      <c r="D620">
        <v>3175</v>
      </c>
    </row>
    <row r="621" spans="1:4" x14ac:dyDescent="0.25">
      <c r="A621">
        <v>532</v>
      </c>
      <c r="B621">
        <v>146349</v>
      </c>
      <c r="C621" t="s">
        <v>15709</v>
      </c>
      <c r="D621">
        <v>3000</v>
      </c>
    </row>
    <row r="622" spans="1:4" x14ac:dyDescent="0.25">
      <c r="A622">
        <v>330</v>
      </c>
      <c r="B622">
        <v>146466</v>
      </c>
      <c r="C622" t="s">
        <v>10061</v>
      </c>
      <c r="D622">
        <v>2400</v>
      </c>
    </row>
    <row r="623" spans="1:4" x14ac:dyDescent="0.25">
      <c r="A623">
        <v>331</v>
      </c>
      <c r="B623">
        <v>146478</v>
      </c>
      <c r="C623" t="s">
        <v>15525</v>
      </c>
      <c r="D623">
        <v>2500</v>
      </c>
    </row>
    <row r="624" spans="1:4" x14ac:dyDescent="0.25">
      <c r="A624">
        <v>311</v>
      </c>
      <c r="B624">
        <v>146479</v>
      </c>
      <c r="C624" t="s">
        <v>10066</v>
      </c>
      <c r="D624">
        <v>2375</v>
      </c>
    </row>
    <row r="625" spans="1:4" x14ac:dyDescent="0.25">
      <c r="A625">
        <v>312</v>
      </c>
      <c r="B625">
        <v>146480</v>
      </c>
      <c r="C625" t="s">
        <v>15521</v>
      </c>
      <c r="D625">
        <v>2375</v>
      </c>
    </row>
    <row r="626" spans="1:4" x14ac:dyDescent="0.25">
      <c r="A626">
        <v>313</v>
      </c>
      <c r="B626">
        <v>146482</v>
      </c>
      <c r="C626" t="s">
        <v>15522</v>
      </c>
      <c r="D626">
        <v>2375</v>
      </c>
    </row>
    <row r="627" spans="1:4" x14ac:dyDescent="0.25">
      <c r="A627">
        <v>314</v>
      </c>
      <c r="B627">
        <v>146483</v>
      </c>
      <c r="C627" t="s">
        <v>10067</v>
      </c>
      <c r="D627">
        <v>2375</v>
      </c>
    </row>
    <row r="628" spans="1:4" x14ac:dyDescent="0.25">
      <c r="A628">
        <v>317</v>
      </c>
      <c r="B628">
        <v>146489</v>
      </c>
      <c r="C628" t="s">
        <v>10069</v>
      </c>
      <c r="D628">
        <v>2375</v>
      </c>
    </row>
    <row r="629" spans="1:4" x14ac:dyDescent="0.25">
      <c r="A629">
        <v>318</v>
      </c>
      <c r="B629">
        <v>146494</v>
      </c>
      <c r="C629" t="s">
        <v>10070</v>
      </c>
      <c r="D629">
        <v>2375</v>
      </c>
    </row>
    <row r="630" spans="1:4" x14ac:dyDescent="0.25">
      <c r="A630">
        <v>319</v>
      </c>
      <c r="B630">
        <v>146495</v>
      </c>
      <c r="C630" t="s">
        <v>10071</v>
      </c>
      <c r="D630">
        <v>2200</v>
      </c>
    </row>
    <row r="631" spans="1:4" x14ac:dyDescent="0.25">
      <c r="A631">
        <v>320</v>
      </c>
      <c r="B631">
        <v>146500</v>
      </c>
      <c r="C631" t="s">
        <v>10073</v>
      </c>
      <c r="D631">
        <v>2200</v>
      </c>
    </row>
    <row r="632" spans="1:4" x14ac:dyDescent="0.25">
      <c r="A632">
        <v>310</v>
      </c>
      <c r="B632">
        <v>146507</v>
      </c>
      <c r="C632" t="s">
        <v>15520</v>
      </c>
      <c r="D632">
        <v>375</v>
      </c>
    </row>
    <row r="633" spans="1:4" x14ac:dyDescent="0.25">
      <c r="A633">
        <v>353</v>
      </c>
      <c r="B633">
        <v>146546</v>
      </c>
      <c r="C633" t="s">
        <v>10080</v>
      </c>
      <c r="D633">
        <v>3000</v>
      </c>
    </row>
    <row r="634" spans="1:4" x14ac:dyDescent="0.25">
      <c r="A634">
        <v>306</v>
      </c>
      <c r="B634">
        <v>146584</v>
      </c>
      <c r="C634" t="s">
        <v>15517</v>
      </c>
      <c r="D634">
        <v>6961</v>
      </c>
    </row>
    <row r="635" spans="1:4" x14ac:dyDescent="0.25">
      <c r="A635">
        <v>956</v>
      </c>
      <c r="B635">
        <v>146628</v>
      </c>
      <c r="C635" t="s">
        <v>16146</v>
      </c>
      <c r="D635">
        <v>5838</v>
      </c>
    </row>
    <row r="636" spans="1:4" x14ac:dyDescent="0.25">
      <c r="A636">
        <v>324</v>
      </c>
      <c r="B636">
        <v>146634</v>
      </c>
      <c r="C636" t="s">
        <v>10100</v>
      </c>
      <c r="D636">
        <v>3402</v>
      </c>
    </row>
    <row r="637" spans="1:4" x14ac:dyDescent="0.25">
      <c r="A637">
        <v>335</v>
      </c>
      <c r="B637">
        <v>146656</v>
      </c>
      <c r="C637" t="s">
        <v>10108</v>
      </c>
      <c r="D637">
        <v>3402</v>
      </c>
    </row>
    <row r="638" spans="1:4" x14ac:dyDescent="0.25">
      <c r="A638">
        <v>343</v>
      </c>
      <c r="B638">
        <v>146658</v>
      </c>
      <c r="C638" t="s">
        <v>10109</v>
      </c>
      <c r="D638">
        <v>7997</v>
      </c>
    </row>
    <row r="639" spans="1:4" x14ac:dyDescent="0.25">
      <c r="A639">
        <v>360</v>
      </c>
      <c r="B639">
        <v>146659</v>
      </c>
      <c r="C639" t="s">
        <v>10110</v>
      </c>
      <c r="D639">
        <v>7633</v>
      </c>
    </row>
    <row r="640" spans="1:4" x14ac:dyDescent="0.25">
      <c r="A640">
        <v>361</v>
      </c>
      <c r="B640">
        <v>146660</v>
      </c>
      <c r="C640" t="s">
        <v>15534</v>
      </c>
      <c r="D640">
        <v>5880</v>
      </c>
    </row>
    <row r="641" spans="1:4" x14ac:dyDescent="0.25">
      <c r="A641">
        <v>1842</v>
      </c>
      <c r="B641">
        <v>146700</v>
      </c>
      <c r="C641" t="s">
        <v>17006</v>
      </c>
      <c r="D641">
        <v>2734</v>
      </c>
    </row>
    <row r="642" spans="1:4" x14ac:dyDescent="0.25">
      <c r="A642">
        <v>1420</v>
      </c>
      <c r="B642">
        <v>146702</v>
      </c>
      <c r="C642" t="s">
        <v>16606</v>
      </c>
      <c r="D642">
        <v>3255</v>
      </c>
    </row>
    <row r="643" spans="1:4" x14ac:dyDescent="0.25">
      <c r="A643">
        <v>1809</v>
      </c>
      <c r="B643">
        <v>146716</v>
      </c>
      <c r="C643" t="s">
        <v>16971</v>
      </c>
      <c r="D643">
        <v>4497</v>
      </c>
    </row>
    <row r="644" spans="1:4" x14ac:dyDescent="0.25">
      <c r="A644">
        <v>333</v>
      </c>
      <c r="B644">
        <v>146810</v>
      </c>
      <c r="C644" t="s">
        <v>10124</v>
      </c>
      <c r="D644">
        <v>3000</v>
      </c>
    </row>
    <row r="645" spans="1:4" x14ac:dyDescent="0.25">
      <c r="A645">
        <v>336</v>
      </c>
      <c r="B645">
        <v>146834</v>
      </c>
      <c r="C645" t="s">
        <v>10133</v>
      </c>
      <c r="D645">
        <v>3500</v>
      </c>
    </row>
    <row r="646" spans="1:4" x14ac:dyDescent="0.25">
      <c r="A646">
        <v>337</v>
      </c>
      <c r="B646">
        <v>146837</v>
      </c>
      <c r="C646" t="s">
        <v>10134</v>
      </c>
      <c r="D646">
        <v>4000</v>
      </c>
    </row>
    <row r="647" spans="1:4" x14ac:dyDescent="0.25">
      <c r="A647">
        <v>326</v>
      </c>
      <c r="B647">
        <v>146894</v>
      </c>
      <c r="C647" t="s">
        <v>10147</v>
      </c>
      <c r="D647">
        <v>2500</v>
      </c>
    </row>
    <row r="648" spans="1:4" x14ac:dyDescent="0.25">
      <c r="A648">
        <v>1105</v>
      </c>
      <c r="B648">
        <v>146945</v>
      </c>
      <c r="C648" t="s">
        <v>16282</v>
      </c>
      <c r="D648">
        <v>2500</v>
      </c>
    </row>
    <row r="649" spans="1:4" x14ac:dyDescent="0.25">
      <c r="A649">
        <v>1102</v>
      </c>
      <c r="B649">
        <v>146946</v>
      </c>
      <c r="C649" t="s">
        <v>16279</v>
      </c>
      <c r="D649">
        <v>2730</v>
      </c>
    </row>
    <row r="650" spans="1:4" x14ac:dyDescent="0.25">
      <c r="A650">
        <v>327</v>
      </c>
      <c r="B650">
        <v>146969</v>
      </c>
      <c r="C650" t="s">
        <v>10166</v>
      </c>
      <c r="D650">
        <v>1200</v>
      </c>
    </row>
    <row r="651" spans="1:4" x14ac:dyDescent="0.25">
      <c r="A651">
        <v>365</v>
      </c>
      <c r="B651">
        <v>146983</v>
      </c>
      <c r="C651" t="s">
        <v>10170</v>
      </c>
      <c r="D651">
        <v>2800</v>
      </c>
    </row>
    <row r="652" spans="1:4" x14ac:dyDescent="0.25">
      <c r="A652">
        <v>338</v>
      </c>
      <c r="B652">
        <v>147014</v>
      </c>
      <c r="C652" t="s">
        <v>10174</v>
      </c>
      <c r="D652">
        <v>2695</v>
      </c>
    </row>
    <row r="653" spans="1:4" x14ac:dyDescent="0.25">
      <c r="A653">
        <v>366</v>
      </c>
      <c r="B653">
        <v>147016</v>
      </c>
      <c r="C653" t="s">
        <v>15537</v>
      </c>
      <c r="D653">
        <v>2800</v>
      </c>
    </row>
    <row r="654" spans="1:4" x14ac:dyDescent="0.25">
      <c r="A654">
        <v>329</v>
      </c>
      <c r="B654">
        <v>147040</v>
      </c>
      <c r="C654" t="s">
        <v>10180</v>
      </c>
      <c r="D654">
        <v>2800</v>
      </c>
    </row>
    <row r="655" spans="1:4" x14ac:dyDescent="0.25">
      <c r="A655">
        <v>328</v>
      </c>
      <c r="B655">
        <v>147041</v>
      </c>
      <c r="C655" t="s">
        <v>10181</v>
      </c>
      <c r="D655">
        <v>2800</v>
      </c>
    </row>
    <row r="656" spans="1:4" x14ac:dyDescent="0.25">
      <c r="A656">
        <v>1915</v>
      </c>
      <c r="B656">
        <v>147896</v>
      </c>
      <c r="C656" t="s">
        <v>17068</v>
      </c>
      <c r="D656">
        <v>2500</v>
      </c>
    </row>
    <row r="657" spans="1:4" x14ac:dyDescent="0.25">
      <c r="A657">
        <v>1427</v>
      </c>
      <c r="B657">
        <v>147903</v>
      </c>
      <c r="C657" t="s">
        <v>16612</v>
      </c>
      <c r="D657">
        <v>2633</v>
      </c>
    </row>
    <row r="658" spans="1:4" x14ac:dyDescent="0.25">
      <c r="A658">
        <v>1175</v>
      </c>
      <c r="B658">
        <v>147951</v>
      </c>
      <c r="C658" t="s">
        <v>10225</v>
      </c>
      <c r="D658">
        <v>7600</v>
      </c>
    </row>
    <row r="659" spans="1:4" x14ac:dyDescent="0.25">
      <c r="A659">
        <v>1428</v>
      </c>
      <c r="B659">
        <v>147953</v>
      </c>
      <c r="C659" t="s">
        <v>16613</v>
      </c>
      <c r="D659">
        <v>7030</v>
      </c>
    </row>
    <row r="660" spans="1:4" x14ac:dyDescent="0.25">
      <c r="A660">
        <v>1917</v>
      </c>
      <c r="B660">
        <v>147955</v>
      </c>
      <c r="C660" t="s">
        <v>17070</v>
      </c>
      <c r="D660">
        <v>7410</v>
      </c>
    </row>
    <row r="661" spans="1:4" x14ac:dyDescent="0.25">
      <c r="A661">
        <v>278</v>
      </c>
      <c r="B661">
        <v>148048</v>
      </c>
      <c r="C661" t="s">
        <v>15501</v>
      </c>
      <c r="D661">
        <v>7600</v>
      </c>
    </row>
    <row r="662" spans="1:4" x14ac:dyDescent="0.25">
      <c r="A662">
        <v>279</v>
      </c>
      <c r="B662">
        <v>148051</v>
      </c>
      <c r="C662" t="s">
        <v>15502</v>
      </c>
      <c r="D662">
        <v>7215</v>
      </c>
    </row>
    <row r="663" spans="1:4" x14ac:dyDescent="0.25">
      <c r="A663">
        <v>282</v>
      </c>
      <c r="B663">
        <v>148129</v>
      </c>
      <c r="C663" t="s">
        <v>112</v>
      </c>
      <c r="D663">
        <v>6825</v>
      </c>
    </row>
    <row r="664" spans="1:4" x14ac:dyDescent="0.25">
      <c r="A664">
        <v>288</v>
      </c>
      <c r="B664">
        <v>148139</v>
      </c>
      <c r="C664" t="s">
        <v>10436</v>
      </c>
      <c r="D664">
        <v>7000</v>
      </c>
    </row>
    <row r="665" spans="1:4" x14ac:dyDescent="0.25">
      <c r="A665">
        <v>1779</v>
      </c>
      <c r="B665">
        <v>148143</v>
      </c>
      <c r="C665" t="s">
        <v>16947</v>
      </c>
      <c r="D665">
        <v>7215</v>
      </c>
    </row>
    <row r="666" spans="1:4" x14ac:dyDescent="0.25">
      <c r="A666">
        <v>293</v>
      </c>
      <c r="B666">
        <v>148146</v>
      </c>
      <c r="C666" t="s">
        <v>10442</v>
      </c>
      <c r="D666">
        <v>6825</v>
      </c>
    </row>
    <row r="667" spans="1:4" x14ac:dyDescent="0.25">
      <c r="A667">
        <v>281</v>
      </c>
      <c r="B667">
        <v>148149</v>
      </c>
      <c r="C667" t="s">
        <v>10443</v>
      </c>
      <c r="D667">
        <v>6840</v>
      </c>
    </row>
    <row r="668" spans="1:4" x14ac:dyDescent="0.25">
      <c r="A668">
        <v>1266</v>
      </c>
      <c r="B668">
        <v>148151</v>
      </c>
      <c r="C668" t="s">
        <v>10446</v>
      </c>
      <c r="D668">
        <v>7200</v>
      </c>
    </row>
    <row r="669" spans="1:4" x14ac:dyDescent="0.25">
      <c r="A669">
        <v>297</v>
      </c>
      <c r="B669">
        <v>148155</v>
      </c>
      <c r="C669" t="s">
        <v>15512</v>
      </c>
      <c r="D669">
        <v>7400</v>
      </c>
    </row>
    <row r="670" spans="1:4" x14ac:dyDescent="0.25">
      <c r="A670">
        <v>298</v>
      </c>
      <c r="B670">
        <v>148156</v>
      </c>
      <c r="C670" t="s">
        <v>10449</v>
      </c>
      <c r="D670">
        <v>7400</v>
      </c>
    </row>
    <row r="671" spans="1:4" x14ac:dyDescent="0.25">
      <c r="A671">
        <v>300</v>
      </c>
      <c r="B671">
        <v>148157</v>
      </c>
      <c r="C671" t="s">
        <v>10450</v>
      </c>
      <c r="D671">
        <v>6840</v>
      </c>
    </row>
    <row r="672" spans="1:4" x14ac:dyDescent="0.25">
      <c r="A672">
        <v>301</v>
      </c>
      <c r="B672">
        <v>148159</v>
      </c>
      <c r="C672" t="s">
        <v>10452</v>
      </c>
      <c r="D672">
        <v>6840</v>
      </c>
    </row>
    <row r="673" spans="1:4" x14ac:dyDescent="0.25">
      <c r="A673">
        <v>302</v>
      </c>
      <c r="B673">
        <v>148160</v>
      </c>
      <c r="C673" t="s">
        <v>101</v>
      </c>
      <c r="D673">
        <v>6840</v>
      </c>
    </row>
    <row r="674" spans="1:4" x14ac:dyDescent="0.25">
      <c r="A674">
        <v>284</v>
      </c>
      <c r="B674">
        <v>148163</v>
      </c>
      <c r="C674" t="s">
        <v>10453</v>
      </c>
      <c r="D674">
        <v>1900</v>
      </c>
    </row>
    <row r="675" spans="1:4" x14ac:dyDescent="0.25">
      <c r="A675">
        <v>289</v>
      </c>
      <c r="B675">
        <v>148164</v>
      </c>
      <c r="C675" t="s">
        <v>10454</v>
      </c>
      <c r="D675">
        <v>1900</v>
      </c>
    </row>
    <row r="676" spans="1:4" x14ac:dyDescent="0.25">
      <c r="A676">
        <v>291</v>
      </c>
      <c r="B676">
        <v>148165</v>
      </c>
      <c r="C676" t="s">
        <v>10455</v>
      </c>
      <c r="D676">
        <v>1900</v>
      </c>
    </row>
    <row r="677" spans="1:4" x14ac:dyDescent="0.25">
      <c r="A677">
        <v>1519</v>
      </c>
      <c r="B677">
        <v>148354</v>
      </c>
      <c r="C677" t="s">
        <v>10657</v>
      </c>
      <c r="D677">
        <v>7600</v>
      </c>
    </row>
    <row r="678" spans="1:4" x14ac:dyDescent="0.25">
      <c r="A678">
        <v>1429</v>
      </c>
      <c r="B678">
        <v>148357</v>
      </c>
      <c r="C678" t="s">
        <v>10658</v>
      </c>
      <c r="D678">
        <v>7200</v>
      </c>
    </row>
    <row r="679" spans="1:4" x14ac:dyDescent="0.25">
      <c r="A679">
        <v>1520</v>
      </c>
      <c r="B679">
        <v>148361</v>
      </c>
      <c r="C679" t="s">
        <v>10659</v>
      </c>
      <c r="D679">
        <v>7600</v>
      </c>
    </row>
    <row r="680" spans="1:4" x14ac:dyDescent="0.25">
      <c r="A680">
        <v>1525</v>
      </c>
      <c r="B680">
        <v>148362</v>
      </c>
      <c r="C680" t="s">
        <v>10660</v>
      </c>
      <c r="D680">
        <v>7600</v>
      </c>
    </row>
    <row r="681" spans="1:4" x14ac:dyDescent="0.25">
      <c r="A681">
        <v>1531</v>
      </c>
      <c r="B681">
        <v>148363</v>
      </c>
      <c r="C681" t="s">
        <v>16714</v>
      </c>
      <c r="D681">
        <v>7600</v>
      </c>
    </row>
    <row r="682" spans="1:4" x14ac:dyDescent="0.25">
      <c r="A682">
        <v>1537</v>
      </c>
      <c r="B682">
        <v>148364</v>
      </c>
      <c r="C682" t="s">
        <v>10661</v>
      </c>
      <c r="D682">
        <v>7410</v>
      </c>
    </row>
    <row r="683" spans="1:4" x14ac:dyDescent="0.25">
      <c r="A683">
        <v>1526</v>
      </c>
      <c r="B683">
        <v>148367</v>
      </c>
      <c r="C683" t="s">
        <v>10663</v>
      </c>
      <c r="D683">
        <v>7800</v>
      </c>
    </row>
    <row r="684" spans="1:4" x14ac:dyDescent="0.25">
      <c r="A684">
        <v>1532</v>
      </c>
      <c r="B684">
        <v>148371</v>
      </c>
      <c r="C684" t="s">
        <v>10665</v>
      </c>
      <c r="D684">
        <v>7800</v>
      </c>
    </row>
    <row r="685" spans="1:4" x14ac:dyDescent="0.25">
      <c r="A685">
        <v>1544</v>
      </c>
      <c r="B685">
        <v>148372</v>
      </c>
      <c r="C685" t="s">
        <v>16720</v>
      </c>
      <c r="D685">
        <v>8000</v>
      </c>
    </row>
    <row r="686" spans="1:4" x14ac:dyDescent="0.25">
      <c r="A686">
        <v>1545</v>
      </c>
      <c r="B686">
        <v>148373</v>
      </c>
      <c r="C686" t="s">
        <v>10666</v>
      </c>
      <c r="D686">
        <v>7800</v>
      </c>
    </row>
    <row r="687" spans="1:4" x14ac:dyDescent="0.25">
      <c r="A687">
        <v>209</v>
      </c>
      <c r="B687">
        <v>148567</v>
      </c>
      <c r="C687" t="s">
        <v>15424</v>
      </c>
      <c r="D687">
        <v>2700</v>
      </c>
    </row>
    <row r="688" spans="1:4" ht="45" x14ac:dyDescent="0.25">
      <c r="A688">
        <v>221</v>
      </c>
      <c r="B688">
        <v>148677</v>
      </c>
      <c r="C688" s="18" t="s">
        <v>15436</v>
      </c>
      <c r="D688">
        <v>2800</v>
      </c>
    </row>
    <row r="689" spans="1:4" x14ac:dyDescent="0.25">
      <c r="A689">
        <v>213</v>
      </c>
      <c r="B689">
        <v>148691</v>
      </c>
      <c r="C689" t="s">
        <v>15428</v>
      </c>
      <c r="D689">
        <v>7000</v>
      </c>
    </row>
    <row r="690" spans="1:4" x14ac:dyDescent="0.25">
      <c r="A690">
        <v>1123</v>
      </c>
      <c r="B690">
        <v>148698</v>
      </c>
      <c r="C690" t="s">
        <v>16300</v>
      </c>
      <c r="D690">
        <v>5800</v>
      </c>
    </row>
    <row r="691" spans="1:4" x14ac:dyDescent="0.25">
      <c r="A691">
        <v>223</v>
      </c>
      <c r="B691">
        <v>148701</v>
      </c>
      <c r="C691" t="s">
        <v>10888</v>
      </c>
      <c r="D691">
        <v>7600</v>
      </c>
    </row>
    <row r="692" spans="1:4" x14ac:dyDescent="0.25">
      <c r="A692">
        <v>222</v>
      </c>
      <c r="B692">
        <v>148704</v>
      </c>
      <c r="C692" t="s">
        <v>151</v>
      </c>
      <c r="D692">
        <v>7600</v>
      </c>
    </row>
    <row r="693" spans="1:4" x14ac:dyDescent="0.25">
      <c r="A693">
        <v>2134</v>
      </c>
      <c r="B693">
        <v>148706</v>
      </c>
      <c r="C693" t="s">
        <v>17278</v>
      </c>
      <c r="D693">
        <v>7000</v>
      </c>
    </row>
    <row r="694" spans="1:4" x14ac:dyDescent="0.25">
      <c r="A694">
        <v>1656</v>
      </c>
      <c r="B694">
        <v>148710</v>
      </c>
      <c r="C694" t="s">
        <v>106</v>
      </c>
      <c r="D694">
        <v>2775</v>
      </c>
    </row>
    <row r="695" spans="1:4" x14ac:dyDescent="0.25">
      <c r="A695">
        <v>491</v>
      </c>
      <c r="B695">
        <v>148721</v>
      </c>
      <c r="C695" t="s">
        <v>15670</v>
      </c>
      <c r="D695">
        <v>6650</v>
      </c>
    </row>
    <row r="696" spans="1:4" x14ac:dyDescent="0.25">
      <c r="A696">
        <v>1841</v>
      </c>
      <c r="B696">
        <v>148740</v>
      </c>
      <c r="C696" t="s">
        <v>10894</v>
      </c>
      <c r="D696">
        <v>2234.81</v>
      </c>
    </row>
    <row r="697" spans="1:4" x14ac:dyDescent="0.25">
      <c r="A697">
        <v>1042</v>
      </c>
      <c r="B697">
        <v>148803</v>
      </c>
      <c r="C697" t="s">
        <v>16219</v>
      </c>
      <c r="D697">
        <v>2500</v>
      </c>
    </row>
    <row r="698" spans="1:4" x14ac:dyDescent="0.25">
      <c r="A698">
        <v>42</v>
      </c>
      <c r="B698">
        <v>148929</v>
      </c>
      <c r="C698" t="s">
        <v>15260</v>
      </c>
      <c r="D698">
        <v>7600</v>
      </c>
    </row>
    <row r="699" spans="1:4" x14ac:dyDescent="0.25">
      <c r="A699">
        <v>1436</v>
      </c>
      <c r="B699">
        <v>148932</v>
      </c>
      <c r="C699" t="s">
        <v>16621</v>
      </c>
      <c r="D699">
        <v>8000</v>
      </c>
    </row>
    <row r="700" spans="1:4" x14ac:dyDescent="0.25">
      <c r="A700">
        <v>665</v>
      </c>
      <c r="B700">
        <v>148970</v>
      </c>
      <c r="C700" t="s">
        <v>15853</v>
      </c>
      <c r="D700">
        <v>7600</v>
      </c>
    </row>
    <row r="701" spans="1:4" x14ac:dyDescent="0.25">
      <c r="A701">
        <v>165</v>
      </c>
      <c r="B701">
        <v>151680</v>
      </c>
      <c r="C701" t="s">
        <v>11374</v>
      </c>
      <c r="D701">
        <v>6400</v>
      </c>
    </row>
    <row r="702" spans="1:4" x14ac:dyDescent="0.25">
      <c r="A702">
        <v>179</v>
      </c>
      <c r="B702">
        <v>151681</v>
      </c>
      <c r="C702" t="s">
        <v>29</v>
      </c>
      <c r="D702">
        <v>7600</v>
      </c>
    </row>
    <row r="703" spans="1:4" x14ac:dyDescent="0.25">
      <c r="A703">
        <v>180</v>
      </c>
      <c r="B703">
        <v>151683</v>
      </c>
      <c r="C703" t="s">
        <v>11376</v>
      </c>
      <c r="D703">
        <v>6240</v>
      </c>
    </row>
    <row r="704" spans="1:4" x14ac:dyDescent="0.25">
      <c r="A704">
        <v>1956</v>
      </c>
      <c r="B704">
        <v>151697</v>
      </c>
      <c r="C704" t="s">
        <v>17110</v>
      </c>
      <c r="D704">
        <v>8000</v>
      </c>
    </row>
    <row r="705" spans="1:4" x14ac:dyDescent="0.25">
      <c r="A705">
        <v>220</v>
      </c>
      <c r="B705">
        <v>151717</v>
      </c>
      <c r="C705" t="s">
        <v>15435</v>
      </c>
      <c r="D705">
        <v>7600</v>
      </c>
    </row>
    <row r="706" spans="1:4" x14ac:dyDescent="0.25">
      <c r="A706">
        <v>1295</v>
      </c>
      <c r="B706">
        <v>151721</v>
      </c>
      <c r="C706" t="s">
        <v>16470</v>
      </c>
      <c r="D706">
        <v>7220</v>
      </c>
    </row>
    <row r="707" spans="1:4" x14ac:dyDescent="0.25">
      <c r="A707">
        <v>2061</v>
      </c>
      <c r="B707">
        <v>151725</v>
      </c>
      <c r="C707" t="s">
        <v>11431</v>
      </c>
      <c r="D707">
        <v>8000</v>
      </c>
    </row>
    <row r="708" spans="1:4" x14ac:dyDescent="0.25">
      <c r="A708">
        <v>1273</v>
      </c>
      <c r="B708">
        <v>151728</v>
      </c>
      <c r="C708" t="s">
        <v>16448</v>
      </c>
      <c r="D708">
        <v>7600</v>
      </c>
    </row>
    <row r="709" spans="1:4" x14ac:dyDescent="0.25">
      <c r="A709">
        <v>471</v>
      </c>
      <c r="B709">
        <v>151729</v>
      </c>
      <c r="C709" t="s">
        <v>15651</v>
      </c>
      <c r="D709">
        <v>7600</v>
      </c>
    </row>
    <row r="710" spans="1:4" x14ac:dyDescent="0.25">
      <c r="A710">
        <v>1383</v>
      </c>
      <c r="B710">
        <v>151746</v>
      </c>
      <c r="C710" t="s">
        <v>11451</v>
      </c>
      <c r="D710">
        <v>7215</v>
      </c>
    </row>
    <row r="711" spans="1:4" x14ac:dyDescent="0.25">
      <c r="A711">
        <v>684</v>
      </c>
      <c r="B711">
        <v>151747</v>
      </c>
      <c r="C711" t="s">
        <v>15872</v>
      </c>
      <c r="D711">
        <v>2500</v>
      </c>
    </row>
    <row r="712" spans="1:4" x14ac:dyDescent="0.25">
      <c r="A712">
        <v>685</v>
      </c>
      <c r="B712">
        <v>151750</v>
      </c>
      <c r="C712" t="s">
        <v>15873</v>
      </c>
      <c r="D712">
        <v>7400</v>
      </c>
    </row>
    <row r="713" spans="1:4" x14ac:dyDescent="0.25">
      <c r="A713">
        <v>671</v>
      </c>
      <c r="B713">
        <v>151751</v>
      </c>
      <c r="C713" t="s">
        <v>11454</v>
      </c>
      <c r="D713">
        <v>7400</v>
      </c>
    </row>
    <row r="714" spans="1:4" x14ac:dyDescent="0.25">
      <c r="A714">
        <v>1529</v>
      </c>
      <c r="B714">
        <v>151755</v>
      </c>
      <c r="C714" t="s">
        <v>16712</v>
      </c>
      <c r="D714">
        <v>7215</v>
      </c>
    </row>
    <row r="715" spans="1:4" x14ac:dyDescent="0.25">
      <c r="A715">
        <v>1533</v>
      </c>
      <c r="B715">
        <v>151765</v>
      </c>
      <c r="C715" t="s">
        <v>11466</v>
      </c>
      <c r="D715">
        <v>7410</v>
      </c>
    </row>
    <row r="716" spans="1:4" x14ac:dyDescent="0.25">
      <c r="A716">
        <v>1543</v>
      </c>
      <c r="B716">
        <v>151767</v>
      </c>
      <c r="C716" t="s">
        <v>16719</v>
      </c>
      <c r="D716">
        <v>8000</v>
      </c>
    </row>
    <row r="717" spans="1:4" x14ac:dyDescent="0.25">
      <c r="A717">
        <v>1666</v>
      </c>
      <c r="B717">
        <v>151768</v>
      </c>
      <c r="C717" t="s">
        <v>11473</v>
      </c>
      <c r="D717">
        <v>7200</v>
      </c>
    </row>
    <row r="718" spans="1:4" x14ac:dyDescent="0.25">
      <c r="A718">
        <v>1670</v>
      </c>
      <c r="B718">
        <v>151769</v>
      </c>
      <c r="C718" t="s">
        <v>11475</v>
      </c>
      <c r="D718">
        <v>7200</v>
      </c>
    </row>
    <row r="719" spans="1:4" x14ac:dyDescent="0.25">
      <c r="A719">
        <v>1041</v>
      </c>
      <c r="B719">
        <v>151856</v>
      </c>
      <c r="C719" t="s">
        <v>16218</v>
      </c>
      <c r="D719">
        <v>7600</v>
      </c>
    </row>
    <row r="720" spans="1:4" x14ac:dyDescent="0.25">
      <c r="A720">
        <v>1392</v>
      </c>
      <c r="B720">
        <v>151866</v>
      </c>
      <c r="C720" t="s">
        <v>16574</v>
      </c>
      <c r="D720">
        <v>8000</v>
      </c>
    </row>
    <row r="721" spans="1:4" x14ac:dyDescent="0.25">
      <c r="A721">
        <v>2073</v>
      </c>
      <c r="B721">
        <v>152746</v>
      </c>
      <c r="C721" t="s">
        <v>11943</v>
      </c>
      <c r="D721">
        <v>1414872.23</v>
      </c>
    </row>
    <row r="722" spans="1:4" x14ac:dyDescent="0.25">
      <c r="A722">
        <v>1176</v>
      </c>
      <c r="B722">
        <v>156633</v>
      </c>
      <c r="C722" t="s">
        <v>16353</v>
      </c>
      <c r="D722">
        <v>7600</v>
      </c>
    </row>
    <row r="723" spans="1:4" x14ac:dyDescent="0.25">
      <c r="A723">
        <v>1607</v>
      </c>
      <c r="B723">
        <v>156636</v>
      </c>
      <c r="C723" t="s">
        <v>16787</v>
      </c>
      <c r="D723">
        <v>7400</v>
      </c>
    </row>
    <row r="724" spans="1:4" x14ac:dyDescent="0.25">
      <c r="A724">
        <v>1606</v>
      </c>
      <c r="B724">
        <v>156637</v>
      </c>
      <c r="C724" t="s">
        <v>16786</v>
      </c>
      <c r="D724">
        <v>8000</v>
      </c>
    </row>
    <row r="725" spans="1:4" x14ac:dyDescent="0.25">
      <c r="A725">
        <v>1676</v>
      </c>
      <c r="B725">
        <v>156639</v>
      </c>
      <c r="C725" t="s">
        <v>16864</v>
      </c>
      <c r="D725">
        <v>7800</v>
      </c>
    </row>
    <row r="726" spans="1:4" x14ac:dyDescent="0.25">
      <c r="A726">
        <v>681</v>
      </c>
      <c r="B726">
        <v>156644</v>
      </c>
      <c r="C726" t="s">
        <v>15869</v>
      </c>
      <c r="D726">
        <v>8000</v>
      </c>
    </row>
    <row r="727" spans="1:4" x14ac:dyDescent="0.25">
      <c r="A727">
        <v>1605</v>
      </c>
      <c r="B727">
        <v>156661</v>
      </c>
      <c r="C727" t="s">
        <v>16785</v>
      </c>
      <c r="D727">
        <v>8000</v>
      </c>
    </row>
    <row r="728" spans="1:4" x14ac:dyDescent="0.25">
      <c r="A728">
        <v>1516</v>
      </c>
      <c r="B728">
        <v>156662</v>
      </c>
      <c r="C728" t="s">
        <v>16705</v>
      </c>
      <c r="D728">
        <v>7800</v>
      </c>
    </row>
    <row r="729" spans="1:4" x14ac:dyDescent="0.25">
      <c r="A729">
        <v>1751</v>
      </c>
      <c r="B729">
        <v>156664</v>
      </c>
      <c r="C729" t="s">
        <v>16926</v>
      </c>
      <c r="D729">
        <v>7215</v>
      </c>
    </row>
    <row r="730" spans="1:4" x14ac:dyDescent="0.25">
      <c r="A730">
        <v>2019</v>
      </c>
      <c r="B730">
        <v>156666</v>
      </c>
      <c r="C730" t="s">
        <v>17175</v>
      </c>
      <c r="D730">
        <v>10000</v>
      </c>
    </row>
    <row r="731" spans="1:4" x14ac:dyDescent="0.25">
      <c r="A731">
        <v>504</v>
      </c>
      <c r="B731">
        <v>156667</v>
      </c>
      <c r="C731" t="s">
        <v>15683</v>
      </c>
      <c r="D731">
        <v>9400</v>
      </c>
    </row>
    <row r="732" spans="1:4" x14ac:dyDescent="0.25">
      <c r="A732">
        <v>1025</v>
      </c>
      <c r="B732">
        <v>156668</v>
      </c>
      <c r="C732" t="s">
        <v>16201</v>
      </c>
      <c r="D732">
        <v>9400</v>
      </c>
    </row>
    <row r="733" spans="1:4" x14ac:dyDescent="0.25">
      <c r="A733">
        <v>2132</v>
      </c>
      <c r="B733">
        <v>156669</v>
      </c>
      <c r="C733" t="s">
        <v>17276</v>
      </c>
      <c r="D733">
        <v>9400</v>
      </c>
    </row>
    <row r="734" spans="1:4" x14ac:dyDescent="0.25">
      <c r="A734">
        <v>579</v>
      </c>
      <c r="B734">
        <v>156671</v>
      </c>
      <c r="C734" t="s">
        <v>15753</v>
      </c>
      <c r="D734">
        <v>9400</v>
      </c>
    </row>
    <row r="735" spans="1:4" x14ac:dyDescent="0.25">
      <c r="A735">
        <v>1331</v>
      </c>
      <c r="B735">
        <v>156672</v>
      </c>
      <c r="C735" t="s">
        <v>16509</v>
      </c>
      <c r="D735">
        <v>10000</v>
      </c>
    </row>
    <row r="736" spans="1:4" x14ac:dyDescent="0.25">
      <c r="A736">
        <v>2004</v>
      </c>
      <c r="B736">
        <v>156673</v>
      </c>
      <c r="C736" t="s">
        <v>17159</v>
      </c>
      <c r="D736">
        <v>10000</v>
      </c>
    </row>
    <row r="737" spans="1:4" x14ac:dyDescent="0.25">
      <c r="A737">
        <v>606</v>
      </c>
      <c r="B737">
        <v>156674</v>
      </c>
      <c r="C737" t="s">
        <v>15783</v>
      </c>
      <c r="D737">
        <v>10000</v>
      </c>
    </row>
    <row r="738" spans="1:4" x14ac:dyDescent="0.25">
      <c r="A738">
        <v>2005</v>
      </c>
      <c r="B738">
        <v>156675</v>
      </c>
      <c r="C738" t="s">
        <v>17160</v>
      </c>
      <c r="D738">
        <v>10000</v>
      </c>
    </row>
    <row r="739" spans="1:4" x14ac:dyDescent="0.25">
      <c r="A739">
        <v>2018</v>
      </c>
      <c r="B739">
        <v>156676</v>
      </c>
      <c r="C739" t="s">
        <v>17174</v>
      </c>
      <c r="D739">
        <v>10000</v>
      </c>
    </row>
    <row r="740" spans="1:4" x14ac:dyDescent="0.25">
      <c r="A740">
        <v>395</v>
      </c>
      <c r="B740">
        <v>156677</v>
      </c>
      <c r="C740" t="s">
        <v>15569</v>
      </c>
      <c r="D740">
        <v>10000</v>
      </c>
    </row>
    <row r="741" spans="1:4" x14ac:dyDescent="0.25">
      <c r="A741">
        <v>396</v>
      </c>
      <c r="B741">
        <v>156678</v>
      </c>
      <c r="C741" t="s">
        <v>15570</v>
      </c>
      <c r="D741">
        <v>10000</v>
      </c>
    </row>
    <row r="742" spans="1:4" x14ac:dyDescent="0.25">
      <c r="A742">
        <v>1333</v>
      </c>
      <c r="B742">
        <v>156679</v>
      </c>
      <c r="C742" t="s">
        <v>16511</v>
      </c>
      <c r="D742">
        <v>10000</v>
      </c>
    </row>
    <row r="743" spans="1:4" x14ac:dyDescent="0.25">
      <c r="A743">
        <v>1334</v>
      </c>
      <c r="B743">
        <v>156680</v>
      </c>
      <c r="C743" t="s">
        <v>16512</v>
      </c>
      <c r="D743">
        <v>10000</v>
      </c>
    </row>
    <row r="744" spans="1:4" x14ac:dyDescent="0.25">
      <c r="A744">
        <v>2059</v>
      </c>
      <c r="B744">
        <v>156682</v>
      </c>
      <c r="C744" t="s">
        <v>17210</v>
      </c>
      <c r="D744">
        <v>7600</v>
      </c>
    </row>
    <row r="745" spans="1:4" x14ac:dyDescent="0.25">
      <c r="A745">
        <v>2043</v>
      </c>
      <c r="B745">
        <v>156686</v>
      </c>
      <c r="C745" t="s">
        <v>17197</v>
      </c>
      <c r="D745">
        <v>7200</v>
      </c>
    </row>
    <row r="746" spans="1:4" x14ac:dyDescent="0.25">
      <c r="A746">
        <v>2045</v>
      </c>
      <c r="B746">
        <v>156687</v>
      </c>
      <c r="C746" t="s">
        <v>17199</v>
      </c>
      <c r="D746">
        <v>7200</v>
      </c>
    </row>
    <row r="747" spans="1:4" x14ac:dyDescent="0.25">
      <c r="A747">
        <v>2047</v>
      </c>
      <c r="B747">
        <v>156689</v>
      </c>
      <c r="C747" t="s">
        <v>86</v>
      </c>
      <c r="D747">
        <v>7600</v>
      </c>
    </row>
    <row r="748" spans="1:4" x14ac:dyDescent="0.25">
      <c r="A748">
        <v>2051</v>
      </c>
      <c r="B748">
        <v>156692</v>
      </c>
      <c r="C748" t="s">
        <v>17204</v>
      </c>
      <c r="D748">
        <v>7200</v>
      </c>
    </row>
    <row r="749" spans="1:4" x14ac:dyDescent="0.25">
      <c r="A749">
        <v>2065</v>
      </c>
      <c r="B749">
        <v>156693</v>
      </c>
      <c r="C749" t="s">
        <v>78</v>
      </c>
      <c r="D749">
        <v>7200</v>
      </c>
    </row>
    <row r="750" spans="1:4" x14ac:dyDescent="0.25">
      <c r="A750">
        <v>2066</v>
      </c>
      <c r="B750">
        <v>156694</v>
      </c>
      <c r="C750" t="s">
        <v>17213</v>
      </c>
      <c r="D750">
        <v>7200</v>
      </c>
    </row>
    <row r="751" spans="1:4" x14ac:dyDescent="0.25">
      <c r="A751">
        <v>2122</v>
      </c>
      <c r="B751">
        <v>156695</v>
      </c>
      <c r="C751" t="s">
        <v>17268</v>
      </c>
      <c r="D751">
        <v>7200</v>
      </c>
    </row>
    <row r="752" spans="1:4" x14ac:dyDescent="0.25">
      <c r="A752">
        <v>1366</v>
      </c>
      <c r="B752">
        <v>156702</v>
      </c>
      <c r="C752" t="s">
        <v>16543</v>
      </c>
      <c r="D752">
        <v>6460</v>
      </c>
    </row>
    <row r="753" spans="1:4" x14ac:dyDescent="0.25">
      <c r="A753">
        <v>1467</v>
      </c>
      <c r="B753">
        <v>156703</v>
      </c>
      <c r="C753" t="s">
        <v>16652</v>
      </c>
      <c r="D753">
        <v>7220</v>
      </c>
    </row>
    <row r="754" spans="1:4" x14ac:dyDescent="0.25">
      <c r="A754">
        <v>1991</v>
      </c>
      <c r="B754">
        <v>156704</v>
      </c>
      <c r="C754" t="s">
        <v>17146</v>
      </c>
      <c r="D754">
        <v>6840</v>
      </c>
    </row>
    <row r="755" spans="1:4" x14ac:dyDescent="0.25">
      <c r="A755">
        <v>2052</v>
      </c>
      <c r="B755">
        <v>156705</v>
      </c>
      <c r="C755" t="s">
        <v>17205</v>
      </c>
      <c r="D755">
        <v>7000</v>
      </c>
    </row>
    <row r="756" spans="1:4" x14ac:dyDescent="0.25">
      <c r="A756">
        <v>1987</v>
      </c>
      <c r="B756">
        <v>156706</v>
      </c>
      <c r="C756" t="s">
        <v>17142</v>
      </c>
      <c r="D756">
        <v>7400</v>
      </c>
    </row>
    <row r="757" spans="1:4" x14ac:dyDescent="0.25">
      <c r="A757">
        <v>1371</v>
      </c>
      <c r="B757">
        <v>156707</v>
      </c>
      <c r="C757" t="s">
        <v>16552</v>
      </c>
      <c r="D757">
        <v>7215</v>
      </c>
    </row>
    <row r="758" spans="1:4" x14ac:dyDescent="0.25">
      <c r="A758">
        <v>1375</v>
      </c>
      <c r="B758">
        <v>156708</v>
      </c>
      <c r="C758" t="s">
        <v>16557</v>
      </c>
      <c r="D758">
        <v>7600</v>
      </c>
    </row>
    <row r="759" spans="1:4" x14ac:dyDescent="0.25">
      <c r="A759">
        <v>1999</v>
      </c>
      <c r="B759">
        <v>156710</v>
      </c>
      <c r="C759" t="s">
        <v>17154</v>
      </c>
      <c r="D759">
        <v>7400</v>
      </c>
    </row>
    <row r="760" spans="1:4" x14ac:dyDescent="0.25">
      <c r="A760">
        <v>2000</v>
      </c>
      <c r="B760">
        <v>156711</v>
      </c>
      <c r="C760" t="s">
        <v>17155</v>
      </c>
      <c r="D760">
        <v>7600</v>
      </c>
    </row>
    <row r="761" spans="1:4" x14ac:dyDescent="0.25">
      <c r="A761">
        <v>1351</v>
      </c>
      <c r="B761">
        <v>156712</v>
      </c>
      <c r="C761" t="s">
        <v>16528</v>
      </c>
      <c r="D761">
        <v>6840</v>
      </c>
    </row>
    <row r="762" spans="1:4" x14ac:dyDescent="0.25">
      <c r="A762">
        <v>1463</v>
      </c>
      <c r="B762">
        <v>156713</v>
      </c>
      <c r="C762" t="s">
        <v>16648</v>
      </c>
      <c r="D762">
        <v>7410</v>
      </c>
    </row>
    <row r="763" spans="1:4" x14ac:dyDescent="0.25">
      <c r="A763">
        <v>1903</v>
      </c>
      <c r="B763">
        <v>156714</v>
      </c>
      <c r="C763" t="s">
        <v>17058</v>
      </c>
      <c r="D763">
        <v>7220</v>
      </c>
    </row>
    <row r="764" spans="1:4" x14ac:dyDescent="0.25">
      <c r="A764">
        <v>2136</v>
      </c>
      <c r="B764">
        <v>156722</v>
      </c>
      <c r="C764" t="s">
        <v>17280</v>
      </c>
      <c r="D764">
        <v>7200</v>
      </c>
    </row>
    <row r="765" spans="1:4" x14ac:dyDescent="0.25">
      <c r="A765">
        <v>2149</v>
      </c>
      <c r="B765">
        <v>156727</v>
      </c>
      <c r="C765" t="s">
        <v>17293</v>
      </c>
      <c r="D765">
        <v>9400</v>
      </c>
    </row>
    <row r="766" spans="1:4" x14ac:dyDescent="0.25">
      <c r="A766">
        <v>2140</v>
      </c>
      <c r="B766">
        <v>156728</v>
      </c>
      <c r="C766" t="s">
        <v>17284</v>
      </c>
      <c r="D766">
        <v>8900</v>
      </c>
    </row>
    <row r="767" spans="1:4" x14ac:dyDescent="0.25">
      <c r="A767">
        <v>1990</v>
      </c>
      <c r="B767">
        <v>156730</v>
      </c>
      <c r="C767" t="s">
        <v>17145</v>
      </c>
      <c r="D767">
        <v>10000</v>
      </c>
    </row>
    <row r="768" spans="1:4" x14ac:dyDescent="0.25">
      <c r="A768">
        <v>1352</v>
      </c>
      <c r="B768">
        <v>156731</v>
      </c>
      <c r="C768" t="s">
        <v>16529</v>
      </c>
      <c r="D768">
        <v>10800</v>
      </c>
    </row>
    <row r="769" spans="1:4" x14ac:dyDescent="0.25">
      <c r="A769">
        <v>1353</v>
      </c>
      <c r="B769">
        <v>156732</v>
      </c>
      <c r="C769" t="s">
        <v>16530</v>
      </c>
      <c r="D769">
        <v>10000</v>
      </c>
    </row>
    <row r="770" spans="1:4" x14ac:dyDescent="0.25">
      <c r="A770">
        <v>1989</v>
      </c>
      <c r="B770">
        <v>156733</v>
      </c>
      <c r="C770" t="s">
        <v>17144</v>
      </c>
      <c r="D770">
        <v>10000</v>
      </c>
    </row>
    <row r="771" spans="1:4" x14ac:dyDescent="0.25">
      <c r="A771">
        <v>1464</v>
      </c>
      <c r="B771">
        <v>156734</v>
      </c>
      <c r="C771" t="s">
        <v>16649</v>
      </c>
      <c r="D771">
        <v>9400</v>
      </c>
    </row>
    <row r="772" spans="1:4" x14ac:dyDescent="0.25">
      <c r="A772">
        <v>1349</v>
      </c>
      <c r="B772">
        <v>156735</v>
      </c>
      <c r="C772" t="s">
        <v>16526</v>
      </c>
      <c r="D772">
        <v>10800</v>
      </c>
    </row>
    <row r="773" spans="1:4" x14ac:dyDescent="0.25">
      <c r="A773">
        <v>2191</v>
      </c>
      <c r="B773">
        <v>156737</v>
      </c>
      <c r="C773" t="s">
        <v>17332</v>
      </c>
      <c r="D773">
        <v>9400</v>
      </c>
    </row>
    <row r="774" spans="1:4" x14ac:dyDescent="0.25">
      <c r="A774">
        <v>2192</v>
      </c>
      <c r="B774">
        <v>156739</v>
      </c>
      <c r="C774" t="s">
        <v>17333</v>
      </c>
      <c r="D774">
        <v>9400</v>
      </c>
    </row>
    <row r="775" spans="1:4" x14ac:dyDescent="0.25">
      <c r="A775">
        <v>2195</v>
      </c>
      <c r="B775">
        <v>156740</v>
      </c>
      <c r="C775" t="s">
        <v>17336</v>
      </c>
      <c r="D775">
        <v>9400</v>
      </c>
    </row>
    <row r="776" spans="1:4" x14ac:dyDescent="0.25">
      <c r="A776">
        <v>2198</v>
      </c>
      <c r="B776">
        <v>156742</v>
      </c>
      <c r="C776" t="s">
        <v>17338</v>
      </c>
      <c r="D776">
        <v>9400</v>
      </c>
    </row>
    <row r="777" spans="1:4" x14ac:dyDescent="0.25">
      <c r="A777">
        <v>1342</v>
      </c>
      <c r="B777">
        <v>156743</v>
      </c>
      <c r="C777" t="s">
        <v>16519</v>
      </c>
      <c r="D777">
        <v>10000</v>
      </c>
    </row>
    <row r="778" spans="1:4" x14ac:dyDescent="0.25">
      <c r="A778">
        <v>1344</v>
      </c>
      <c r="B778">
        <v>156745</v>
      </c>
      <c r="C778" t="s">
        <v>16521</v>
      </c>
      <c r="D778">
        <v>10000</v>
      </c>
    </row>
    <row r="779" spans="1:4" x14ac:dyDescent="0.25">
      <c r="A779">
        <v>1177</v>
      </c>
      <c r="B779">
        <v>156746</v>
      </c>
      <c r="C779" t="s">
        <v>16354</v>
      </c>
      <c r="D779">
        <v>9400</v>
      </c>
    </row>
    <row r="780" spans="1:4" x14ac:dyDescent="0.25">
      <c r="A780">
        <v>1343</v>
      </c>
      <c r="B780">
        <v>156752</v>
      </c>
      <c r="C780" t="s">
        <v>16520</v>
      </c>
      <c r="D780">
        <v>9400</v>
      </c>
    </row>
    <row r="781" spans="1:4" x14ac:dyDescent="0.25">
      <c r="A781">
        <v>2194</v>
      </c>
      <c r="B781">
        <v>156754</v>
      </c>
      <c r="C781" t="s">
        <v>17335</v>
      </c>
      <c r="D781">
        <v>9400</v>
      </c>
    </row>
    <row r="782" spans="1:4" x14ac:dyDescent="0.25">
      <c r="A782">
        <v>1992</v>
      </c>
      <c r="B782">
        <v>156756</v>
      </c>
      <c r="C782" t="s">
        <v>17147</v>
      </c>
      <c r="D782">
        <v>10000</v>
      </c>
    </row>
    <row r="783" spans="1:4" x14ac:dyDescent="0.25">
      <c r="A783">
        <v>122</v>
      </c>
      <c r="B783">
        <v>156757</v>
      </c>
      <c r="C783" t="s">
        <v>15340</v>
      </c>
      <c r="D783">
        <v>9400</v>
      </c>
    </row>
    <row r="784" spans="1:4" x14ac:dyDescent="0.25">
      <c r="A784">
        <v>123</v>
      </c>
      <c r="B784">
        <v>156760</v>
      </c>
      <c r="C784" t="s">
        <v>15341</v>
      </c>
      <c r="D784">
        <v>9400</v>
      </c>
    </row>
    <row r="785" spans="1:4" x14ac:dyDescent="0.25">
      <c r="A785">
        <v>1187</v>
      </c>
      <c r="B785">
        <v>156762</v>
      </c>
      <c r="C785" t="s">
        <v>16364</v>
      </c>
      <c r="D785">
        <v>10000</v>
      </c>
    </row>
    <row r="786" spans="1:4" x14ac:dyDescent="0.25">
      <c r="A786">
        <v>1354</v>
      </c>
      <c r="B786">
        <v>156764</v>
      </c>
      <c r="C786" t="s">
        <v>16531</v>
      </c>
      <c r="D786">
        <v>9400</v>
      </c>
    </row>
    <row r="787" spans="1:4" x14ac:dyDescent="0.25">
      <c r="A787">
        <v>239</v>
      </c>
      <c r="B787">
        <v>156767</v>
      </c>
      <c r="C787" t="s">
        <v>15451</v>
      </c>
      <c r="D787">
        <v>9400</v>
      </c>
    </row>
    <row r="788" spans="1:4" x14ac:dyDescent="0.25">
      <c r="A788">
        <v>245</v>
      </c>
      <c r="B788">
        <v>156768</v>
      </c>
      <c r="C788" t="s">
        <v>15458</v>
      </c>
      <c r="D788">
        <v>9400</v>
      </c>
    </row>
    <row r="789" spans="1:4" x14ac:dyDescent="0.25">
      <c r="A789">
        <v>1993</v>
      </c>
      <c r="B789">
        <v>156770</v>
      </c>
      <c r="C789" t="s">
        <v>17148</v>
      </c>
      <c r="D789">
        <v>9400</v>
      </c>
    </row>
    <row r="790" spans="1:4" x14ac:dyDescent="0.25">
      <c r="A790">
        <v>1466</v>
      </c>
      <c r="B790">
        <v>156771</v>
      </c>
      <c r="C790" t="s">
        <v>16651</v>
      </c>
      <c r="D790">
        <v>10000</v>
      </c>
    </row>
    <row r="791" spans="1:4" x14ac:dyDescent="0.25">
      <c r="A791">
        <v>242</v>
      </c>
      <c r="B791">
        <v>156773</v>
      </c>
      <c r="C791" t="s">
        <v>15455</v>
      </c>
      <c r="D791">
        <v>8900</v>
      </c>
    </row>
    <row r="792" spans="1:4" x14ac:dyDescent="0.25">
      <c r="A792">
        <v>274</v>
      </c>
      <c r="B792">
        <v>156774</v>
      </c>
      <c r="C792" t="s">
        <v>15496</v>
      </c>
      <c r="D792">
        <v>8900</v>
      </c>
    </row>
    <row r="793" spans="1:4" x14ac:dyDescent="0.25">
      <c r="A793">
        <v>261</v>
      </c>
      <c r="B793">
        <v>156775</v>
      </c>
      <c r="C793" t="s">
        <v>15476</v>
      </c>
      <c r="D793">
        <v>8900</v>
      </c>
    </row>
    <row r="794" spans="1:4" x14ac:dyDescent="0.25">
      <c r="A794">
        <v>1188</v>
      </c>
      <c r="B794">
        <v>156776</v>
      </c>
      <c r="C794" t="s">
        <v>16365</v>
      </c>
      <c r="D794">
        <v>9400</v>
      </c>
    </row>
    <row r="795" spans="1:4" x14ac:dyDescent="0.25">
      <c r="A795">
        <v>1179</v>
      </c>
      <c r="B795">
        <v>156777</v>
      </c>
      <c r="C795" t="s">
        <v>16356</v>
      </c>
      <c r="D795">
        <v>9400</v>
      </c>
    </row>
    <row r="796" spans="1:4" x14ac:dyDescent="0.25">
      <c r="A796">
        <v>644</v>
      </c>
      <c r="B796">
        <v>156778</v>
      </c>
      <c r="C796" t="s">
        <v>15827</v>
      </c>
      <c r="D796">
        <v>7000</v>
      </c>
    </row>
    <row r="797" spans="1:4" x14ac:dyDescent="0.25">
      <c r="A797">
        <v>647</v>
      </c>
      <c r="B797">
        <v>156779</v>
      </c>
      <c r="C797" t="s">
        <v>15831</v>
      </c>
      <c r="D797">
        <v>7600</v>
      </c>
    </row>
    <row r="798" spans="1:4" x14ac:dyDescent="0.25">
      <c r="A798">
        <v>1024</v>
      </c>
      <c r="B798">
        <v>156782</v>
      </c>
      <c r="C798" t="s">
        <v>16200</v>
      </c>
      <c r="D798">
        <v>7000</v>
      </c>
    </row>
    <row r="799" spans="1:4" x14ac:dyDescent="0.25">
      <c r="A799">
        <v>1291</v>
      </c>
      <c r="B799">
        <v>156783</v>
      </c>
      <c r="C799" t="s">
        <v>16466</v>
      </c>
      <c r="D799">
        <v>7000</v>
      </c>
    </row>
    <row r="800" spans="1:4" x14ac:dyDescent="0.25">
      <c r="A800">
        <v>1677</v>
      </c>
      <c r="B800">
        <v>156786</v>
      </c>
      <c r="C800" t="s">
        <v>16865</v>
      </c>
      <c r="D800">
        <v>7400</v>
      </c>
    </row>
    <row r="801" spans="1:4" x14ac:dyDescent="0.25">
      <c r="A801">
        <v>168</v>
      </c>
      <c r="B801">
        <v>156788</v>
      </c>
      <c r="C801" t="s">
        <v>15385</v>
      </c>
      <c r="D801">
        <v>7400</v>
      </c>
    </row>
    <row r="802" spans="1:4" x14ac:dyDescent="0.25">
      <c r="A802">
        <v>1667</v>
      </c>
      <c r="B802">
        <v>156795</v>
      </c>
      <c r="C802" t="s">
        <v>16856</v>
      </c>
      <c r="D802">
        <v>7400</v>
      </c>
    </row>
    <row r="803" spans="1:4" x14ac:dyDescent="0.25">
      <c r="A803">
        <v>48</v>
      </c>
      <c r="B803">
        <v>156799</v>
      </c>
      <c r="C803" t="s">
        <v>15266</v>
      </c>
      <c r="D803">
        <v>7030</v>
      </c>
    </row>
    <row r="804" spans="1:4" x14ac:dyDescent="0.25">
      <c r="A804">
        <v>47</v>
      </c>
      <c r="B804">
        <v>156800</v>
      </c>
      <c r="C804" t="s">
        <v>15265</v>
      </c>
      <c r="D804">
        <v>7410</v>
      </c>
    </row>
    <row r="805" spans="1:4" x14ac:dyDescent="0.25">
      <c r="A805">
        <v>46</v>
      </c>
      <c r="B805">
        <v>156801</v>
      </c>
      <c r="C805" t="s">
        <v>15264</v>
      </c>
      <c r="D805">
        <v>7600</v>
      </c>
    </row>
    <row r="806" spans="1:4" x14ac:dyDescent="0.25">
      <c r="A806">
        <v>45</v>
      </c>
      <c r="B806">
        <v>156802</v>
      </c>
      <c r="C806" t="s">
        <v>15263</v>
      </c>
      <c r="D806">
        <v>7600</v>
      </c>
    </row>
    <row r="807" spans="1:4" x14ac:dyDescent="0.25">
      <c r="A807">
        <v>44</v>
      </c>
      <c r="B807">
        <v>156803</v>
      </c>
      <c r="C807" t="s">
        <v>15262</v>
      </c>
      <c r="D807">
        <v>6840</v>
      </c>
    </row>
    <row r="808" spans="1:4" x14ac:dyDescent="0.25">
      <c r="A808">
        <v>43</v>
      </c>
      <c r="B808">
        <v>156804</v>
      </c>
      <c r="C808" t="s">
        <v>15261</v>
      </c>
      <c r="D808">
        <v>7600</v>
      </c>
    </row>
    <row r="809" spans="1:4" x14ac:dyDescent="0.25">
      <c r="A809">
        <v>1438</v>
      </c>
      <c r="B809">
        <v>156805</v>
      </c>
      <c r="C809" t="s">
        <v>16623</v>
      </c>
      <c r="D809">
        <v>7400</v>
      </c>
    </row>
    <row r="810" spans="1:4" x14ac:dyDescent="0.25">
      <c r="A810">
        <v>1443</v>
      </c>
      <c r="B810">
        <v>156806</v>
      </c>
      <c r="C810" t="s">
        <v>16628</v>
      </c>
      <c r="D810">
        <v>7800</v>
      </c>
    </row>
    <row r="811" spans="1:4" x14ac:dyDescent="0.25">
      <c r="A811">
        <v>1952</v>
      </c>
      <c r="B811">
        <v>156811</v>
      </c>
      <c r="C811" t="s">
        <v>17106</v>
      </c>
      <c r="D811">
        <v>7400</v>
      </c>
    </row>
    <row r="812" spans="1:4" x14ac:dyDescent="0.25">
      <c r="A812">
        <v>1815</v>
      </c>
      <c r="B812">
        <v>156812</v>
      </c>
      <c r="C812" t="s">
        <v>16977</v>
      </c>
      <c r="D812">
        <v>8000</v>
      </c>
    </row>
    <row r="813" spans="1:4" x14ac:dyDescent="0.25">
      <c r="A813">
        <v>54</v>
      </c>
      <c r="B813">
        <v>156813</v>
      </c>
      <c r="C813" t="s">
        <v>15272</v>
      </c>
      <c r="D813">
        <v>7600</v>
      </c>
    </row>
    <row r="814" spans="1:4" x14ac:dyDescent="0.25">
      <c r="A814">
        <v>53</v>
      </c>
      <c r="B814">
        <v>156814</v>
      </c>
      <c r="C814" t="s">
        <v>15271</v>
      </c>
      <c r="D814">
        <v>7600</v>
      </c>
    </row>
    <row r="815" spans="1:4" x14ac:dyDescent="0.25">
      <c r="A815">
        <v>52</v>
      </c>
      <c r="B815">
        <v>156815</v>
      </c>
      <c r="C815" t="s">
        <v>15270</v>
      </c>
      <c r="D815">
        <v>7600</v>
      </c>
    </row>
    <row r="816" spans="1:4" x14ac:dyDescent="0.25">
      <c r="A816">
        <v>51</v>
      </c>
      <c r="B816">
        <v>156816</v>
      </c>
      <c r="C816" t="s">
        <v>15269</v>
      </c>
      <c r="D816">
        <v>7600</v>
      </c>
    </row>
    <row r="817" spans="1:4" x14ac:dyDescent="0.25">
      <c r="A817">
        <v>50</v>
      </c>
      <c r="B817">
        <v>156817</v>
      </c>
      <c r="C817" t="s">
        <v>15268</v>
      </c>
      <c r="D817">
        <v>7220</v>
      </c>
    </row>
    <row r="818" spans="1:4" x14ac:dyDescent="0.25">
      <c r="A818">
        <v>57</v>
      </c>
      <c r="B818">
        <v>156818</v>
      </c>
      <c r="C818" t="s">
        <v>15275</v>
      </c>
      <c r="D818">
        <v>7220</v>
      </c>
    </row>
    <row r="819" spans="1:4" x14ac:dyDescent="0.25">
      <c r="A819">
        <v>56</v>
      </c>
      <c r="B819">
        <v>156821</v>
      </c>
      <c r="C819" t="s">
        <v>15274</v>
      </c>
      <c r="D819">
        <v>7600</v>
      </c>
    </row>
    <row r="820" spans="1:4" x14ac:dyDescent="0.25">
      <c r="A820">
        <v>55</v>
      </c>
      <c r="B820">
        <v>156822</v>
      </c>
      <c r="C820" t="s">
        <v>15273</v>
      </c>
      <c r="D820">
        <v>7600</v>
      </c>
    </row>
    <row r="821" spans="1:4" x14ac:dyDescent="0.25">
      <c r="A821">
        <v>2091</v>
      </c>
      <c r="B821">
        <v>156823</v>
      </c>
      <c r="C821" t="s">
        <v>17236</v>
      </c>
      <c r="D821">
        <v>7030</v>
      </c>
    </row>
    <row r="822" spans="1:4" x14ac:dyDescent="0.25">
      <c r="A822">
        <v>1310</v>
      </c>
      <c r="B822">
        <v>156825</v>
      </c>
      <c r="C822" t="s">
        <v>16484</v>
      </c>
      <c r="D822">
        <v>7400</v>
      </c>
    </row>
    <row r="823" spans="1:4" x14ac:dyDescent="0.25">
      <c r="A823">
        <v>59</v>
      </c>
      <c r="B823">
        <v>156826</v>
      </c>
      <c r="C823" t="s">
        <v>15277</v>
      </c>
      <c r="D823">
        <v>9400</v>
      </c>
    </row>
    <row r="824" spans="1:4" x14ac:dyDescent="0.25">
      <c r="A824">
        <v>58</v>
      </c>
      <c r="B824">
        <v>156827</v>
      </c>
      <c r="C824" t="s">
        <v>15276</v>
      </c>
      <c r="D824">
        <v>10300</v>
      </c>
    </row>
    <row r="825" spans="1:4" x14ac:dyDescent="0.25">
      <c r="A825">
        <v>384</v>
      </c>
      <c r="B825">
        <v>156828</v>
      </c>
      <c r="C825" t="s">
        <v>15556</v>
      </c>
      <c r="D825">
        <v>10000</v>
      </c>
    </row>
    <row r="826" spans="1:4" x14ac:dyDescent="0.25">
      <c r="A826">
        <v>1444</v>
      </c>
      <c r="B826">
        <v>156832</v>
      </c>
      <c r="C826" t="s">
        <v>16629</v>
      </c>
      <c r="D826">
        <v>10000</v>
      </c>
    </row>
    <row r="827" spans="1:4" x14ac:dyDescent="0.25">
      <c r="A827">
        <v>80</v>
      </c>
      <c r="B827">
        <v>156853</v>
      </c>
      <c r="C827" t="s">
        <v>15298</v>
      </c>
      <c r="D827">
        <v>9400</v>
      </c>
    </row>
    <row r="828" spans="1:4" x14ac:dyDescent="0.25">
      <c r="A828">
        <v>81</v>
      </c>
      <c r="B828">
        <v>156855</v>
      </c>
      <c r="C828" t="s">
        <v>15299</v>
      </c>
      <c r="D828">
        <v>10300</v>
      </c>
    </row>
    <row r="829" spans="1:4" x14ac:dyDescent="0.25">
      <c r="A829">
        <v>82</v>
      </c>
      <c r="B829">
        <v>156856</v>
      </c>
      <c r="C829" t="s">
        <v>15300</v>
      </c>
      <c r="D829">
        <v>10300</v>
      </c>
    </row>
    <row r="830" spans="1:4" x14ac:dyDescent="0.25">
      <c r="A830">
        <v>83</v>
      </c>
      <c r="B830">
        <v>156857</v>
      </c>
      <c r="C830" t="s">
        <v>15301</v>
      </c>
      <c r="D830">
        <v>10300</v>
      </c>
    </row>
    <row r="831" spans="1:4" x14ac:dyDescent="0.25">
      <c r="A831">
        <v>84</v>
      </c>
      <c r="B831">
        <v>156858</v>
      </c>
      <c r="C831" t="s">
        <v>15302</v>
      </c>
      <c r="D831">
        <v>9400</v>
      </c>
    </row>
    <row r="832" spans="1:4" x14ac:dyDescent="0.25">
      <c r="A832">
        <v>2085</v>
      </c>
      <c r="B832">
        <v>156861</v>
      </c>
      <c r="C832" t="s">
        <v>17230</v>
      </c>
      <c r="D832">
        <v>10000</v>
      </c>
    </row>
    <row r="833" spans="1:4" x14ac:dyDescent="0.25">
      <c r="A833">
        <v>1186</v>
      </c>
      <c r="B833">
        <v>156862</v>
      </c>
      <c r="C833" t="s">
        <v>16363</v>
      </c>
      <c r="D833">
        <v>10000</v>
      </c>
    </row>
    <row r="834" spans="1:4" x14ac:dyDescent="0.25">
      <c r="A834">
        <v>1807</v>
      </c>
      <c r="B834">
        <v>156864</v>
      </c>
      <c r="C834" t="s">
        <v>16969</v>
      </c>
      <c r="D834">
        <v>10800</v>
      </c>
    </row>
    <row r="835" spans="1:4" x14ac:dyDescent="0.25">
      <c r="A835">
        <v>2097</v>
      </c>
      <c r="B835">
        <v>156866</v>
      </c>
      <c r="C835" t="s">
        <v>17242</v>
      </c>
      <c r="D835">
        <v>10000</v>
      </c>
    </row>
    <row r="836" spans="1:4" x14ac:dyDescent="0.25">
      <c r="A836">
        <v>85</v>
      </c>
      <c r="B836">
        <v>156867</v>
      </c>
      <c r="C836" t="s">
        <v>15303</v>
      </c>
      <c r="D836">
        <v>10300</v>
      </c>
    </row>
    <row r="837" spans="1:4" x14ac:dyDescent="0.25">
      <c r="A837">
        <v>86</v>
      </c>
      <c r="B837">
        <v>156868</v>
      </c>
      <c r="C837" t="s">
        <v>15304</v>
      </c>
      <c r="D837">
        <v>10300</v>
      </c>
    </row>
    <row r="838" spans="1:4" x14ac:dyDescent="0.25">
      <c r="A838">
        <v>87</v>
      </c>
      <c r="B838">
        <v>156869</v>
      </c>
      <c r="C838" t="s">
        <v>15305</v>
      </c>
      <c r="D838">
        <v>10300</v>
      </c>
    </row>
    <row r="839" spans="1:4" x14ac:dyDescent="0.25">
      <c r="A839">
        <v>88</v>
      </c>
      <c r="B839">
        <v>156870</v>
      </c>
      <c r="C839" t="s">
        <v>15306</v>
      </c>
      <c r="D839">
        <v>10300</v>
      </c>
    </row>
    <row r="840" spans="1:4" x14ac:dyDescent="0.25">
      <c r="A840">
        <v>89</v>
      </c>
      <c r="B840">
        <v>156871</v>
      </c>
      <c r="C840" t="s">
        <v>15307</v>
      </c>
      <c r="D840">
        <v>10300</v>
      </c>
    </row>
    <row r="841" spans="1:4" x14ac:dyDescent="0.25">
      <c r="A841">
        <v>1433</v>
      </c>
      <c r="B841">
        <v>156872</v>
      </c>
      <c r="C841" t="s">
        <v>16618</v>
      </c>
      <c r="D841">
        <v>10000</v>
      </c>
    </row>
    <row r="842" spans="1:4" x14ac:dyDescent="0.25">
      <c r="A842">
        <v>1816</v>
      </c>
      <c r="B842">
        <v>156873</v>
      </c>
      <c r="C842" t="s">
        <v>16978</v>
      </c>
      <c r="D842">
        <v>10000</v>
      </c>
    </row>
    <row r="843" spans="1:4" x14ac:dyDescent="0.25">
      <c r="A843">
        <v>2086</v>
      </c>
      <c r="B843">
        <v>156874</v>
      </c>
      <c r="C843" t="s">
        <v>17231</v>
      </c>
      <c r="D843">
        <v>10000</v>
      </c>
    </row>
    <row r="844" spans="1:4" x14ac:dyDescent="0.25">
      <c r="A844">
        <v>90</v>
      </c>
      <c r="B844">
        <v>156875</v>
      </c>
      <c r="C844" t="s">
        <v>15308</v>
      </c>
      <c r="D844">
        <v>9400</v>
      </c>
    </row>
    <row r="845" spans="1:4" x14ac:dyDescent="0.25">
      <c r="A845">
        <v>599</v>
      </c>
      <c r="B845">
        <v>156876</v>
      </c>
      <c r="C845" t="s">
        <v>15776</v>
      </c>
      <c r="D845">
        <v>10000</v>
      </c>
    </row>
    <row r="846" spans="1:4" x14ac:dyDescent="0.25">
      <c r="A846">
        <v>1447</v>
      </c>
      <c r="B846">
        <v>156877</v>
      </c>
      <c r="C846" t="s">
        <v>16632</v>
      </c>
      <c r="D846">
        <v>10000</v>
      </c>
    </row>
    <row r="847" spans="1:4" x14ac:dyDescent="0.25">
      <c r="A847">
        <v>1817</v>
      </c>
      <c r="B847">
        <v>156878</v>
      </c>
      <c r="C847" t="s">
        <v>16979</v>
      </c>
      <c r="D847">
        <v>10000</v>
      </c>
    </row>
    <row r="848" spans="1:4" x14ac:dyDescent="0.25">
      <c r="A848">
        <v>91</v>
      </c>
      <c r="B848">
        <v>156879</v>
      </c>
      <c r="C848" t="s">
        <v>15309</v>
      </c>
      <c r="D848">
        <v>9400</v>
      </c>
    </row>
    <row r="849" spans="1:4" x14ac:dyDescent="0.25">
      <c r="A849">
        <v>92</v>
      </c>
      <c r="B849">
        <v>156880</v>
      </c>
      <c r="C849" t="s">
        <v>15310</v>
      </c>
      <c r="D849">
        <v>10300</v>
      </c>
    </row>
    <row r="850" spans="1:4" x14ac:dyDescent="0.25">
      <c r="A850">
        <v>93</v>
      </c>
      <c r="B850">
        <v>156881</v>
      </c>
      <c r="C850" t="s">
        <v>15311</v>
      </c>
      <c r="D850">
        <v>10300</v>
      </c>
    </row>
    <row r="851" spans="1:4" x14ac:dyDescent="0.25">
      <c r="A851">
        <v>1322</v>
      </c>
      <c r="B851">
        <v>156882</v>
      </c>
      <c r="C851" t="s">
        <v>16498</v>
      </c>
      <c r="D851">
        <v>10000</v>
      </c>
    </row>
    <row r="852" spans="1:4" x14ac:dyDescent="0.25">
      <c r="A852">
        <v>1983</v>
      </c>
      <c r="B852">
        <v>156883</v>
      </c>
      <c r="C852" t="s">
        <v>17138</v>
      </c>
      <c r="D852">
        <v>10000</v>
      </c>
    </row>
    <row r="853" spans="1:4" x14ac:dyDescent="0.25">
      <c r="A853">
        <v>2088</v>
      </c>
      <c r="B853">
        <v>156884</v>
      </c>
      <c r="C853" t="s">
        <v>17233</v>
      </c>
      <c r="D853">
        <v>10000</v>
      </c>
    </row>
    <row r="854" spans="1:4" x14ac:dyDescent="0.25">
      <c r="A854">
        <v>94</v>
      </c>
      <c r="B854">
        <v>156885</v>
      </c>
      <c r="C854" t="s">
        <v>15312</v>
      </c>
      <c r="D854">
        <v>10300</v>
      </c>
    </row>
    <row r="855" spans="1:4" x14ac:dyDescent="0.25">
      <c r="A855">
        <v>1818</v>
      </c>
      <c r="B855">
        <v>156887</v>
      </c>
      <c r="C855" t="s">
        <v>16980</v>
      </c>
      <c r="D855">
        <v>10000</v>
      </c>
    </row>
    <row r="856" spans="1:4" x14ac:dyDescent="0.25">
      <c r="A856">
        <v>1114</v>
      </c>
      <c r="B856">
        <v>156888</v>
      </c>
      <c r="C856" t="s">
        <v>16291</v>
      </c>
      <c r="D856">
        <v>7020</v>
      </c>
    </row>
    <row r="857" spans="1:4" x14ac:dyDescent="0.25">
      <c r="A857">
        <v>480</v>
      </c>
      <c r="B857">
        <v>156892</v>
      </c>
      <c r="C857" t="s">
        <v>15660</v>
      </c>
      <c r="D857">
        <v>7600</v>
      </c>
    </row>
    <row r="858" spans="1:4" x14ac:dyDescent="0.25">
      <c r="A858">
        <v>1297</v>
      </c>
      <c r="B858">
        <v>156893</v>
      </c>
      <c r="C858" t="s">
        <v>16471</v>
      </c>
      <c r="D858">
        <v>6650</v>
      </c>
    </row>
    <row r="859" spans="1:4" x14ac:dyDescent="0.25">
      <c r="A859">
        <v>2075</v>
      </c>
      <c r="B859">
        <v>156894</v>
      </c>
      <c r="C859" t="s">
        <v>17220</v>
      </c>
      <c r="D859">
        <v>7000</v>
      </c>
    </row>
    <row r="860" spans="1:4" x14ac:dyDescent="0.25">
      <c r="A860">
        <v>138</v>
      </c>
      <c r="B860">
        <v>156895</v>
      </c>
      <c r="C860" t="s">
        <v>15356</v>
      </c>
      <c r="D860">
        <v>7400</v>
      </c>
    </row>
    <row r="861" spans="1:4" x14ac:dyDescent="0.25">
      <c r="A861">
        <v>2067</v>
      </c>
      <c r="B861">
        <v>156896</v>
      </c>
      <c r="C861" t="s">
        <v>17214</v>
      </c>
      <c r="D861">
        <v>7400</v>
      </c>
    </row>
    <row r="862" spans="1:4" x14ac:dyDescent="0.25">
      <c r="A862">
        <v>265</v>
      </c>
      <c r="B862">
        <v>156897</v>
      </c>
      <c r="C862" t="s">
        <v>15483</v>
      </c>
      <c r="D862">
        <v>6800</v>
      </c>
    </row>
    <row r="863" spans="1:4" x14ac:dyDescent="0.25">
      <c r="A863">
        <v>1212</v>
      </c>
      <c r="B863">
        <v>156900</v>
      </c>
      <c r="C863" t="s">
        <v>16390</v>
      </c>
      <c r="D863">
        <v>7600</v>
      </c>
    </row>
    <row r="864" spans="1:4" x14ac:dyDescent="0.25">
      <c r="A864">
        <v>1126</v>
      </c>
      <c r="B864">
        <v>156903</v>
      </c>
      <c r="C864" t="s">
        <v>16303</v>
      </c>
      <c r="D864">
        <v>7200</v>
      </c>
    </row>
    <row r="865" spans="1:4" x14ac:dyDescent="0.25">
      <c r="A865">
        <v>1124</v>
      </c>
      <c r="B865">
        <v>156904</v>
      </c>
      <c r="C865" t="s">
        <v>16301</v>
      </c>
      <c r="D865">
        <v>7200</v>
      </c>
    </row>
    <row r="866" spans="1:4" x14ac:dyDescent="0.25">
      <c r="A866">
        <v>1129</v>
      </c>
      <c r="B866">
        <v>156905</v>
      </c>
      <c r="C866" t="s">
        <v>16306</v>
      </c>
      <c r="D866">
        <v>7200</v>
      </c>
    </row>
    <row r="867" spans="1:4" x14ac:dyDescent="0.25">
      <c r="A867">
        <v>1112</v>
      </c>
      <c r="B867">
        <v>156906</v>
      </c>
      <c r="C867" t="s">
        <v>16289</v>
      </c>
      <c r="D867">
        <v>8900</v>
      </c>
    </row>
    <row r="868" spans="1:4" x14ac:dyDescent="0.25">
      <c r="A868">
        <v>1121</v>
      </c>
      <c r="B868">
        <v>156908</v>
      </c>
      <c r="C868" t="s">
        <v>16298</v>
      </c>
      <c r="D868">
        <v>8900</v>
      </c>
    </row>
    <row r="869" spans="1:4" x14ac:dyDescent="0.25">
      <c r="A869">
        <v>1134</v>
      </c>
      <c r="B869">
        <v>156913</v>
      </c>
      <c r="C869" t="s">
        <v>16311</v>
      </c>
      <c r="D869">
        <v>8900</v>
      </c>
    </row>
    <row r="870" spans="1:4" x14ac:dyDescent="0.25">
      <c r="A870">
        <v>128</v>
      </c>
      <c r="B870">
        <v>156915</v>
      </c>
      <c r="C870" t="s">
        <v>15346</v>
      </c>
      <c r="D870">
        <v>9400</v>
      </c>
    </row>
    <row r="871" spans="1:4" x14ac:dyDescent="0.25">
      <c r="A871">
        <v>1122</v>
      </c>
      <c r="B871">
        <v>156919</v>
      </c>
      <c r="C871" t="s">
        <v>16299</v>
      </c>
      <c r="D871">
        <v>8900</v>
      </c>
    </row>
    <row r="872" spans="1:4" x14ac:dyDescent="0.25">
      <c r="A872">
        <v>1127</v>
      </c>
      <c r="B872">
        <v>156920</v>
      </c>
      <c r="C872" t="s">
        <v>16304</v>
      </c>
      <c r="D872">
        <v>8900</v>
      </c>
    </row>
    <row r="873" spans="1:4" x14ac:dyDescent="0.25">
      <c r="A873">
        <v>1125</v>
      </c>
      <c r="B873">
        <v>156923</v>
      </c>
      <c r="C873" t="s">
        <v>16302</v>
      </c>
      <c r="D873">
        <v>8900</v>
      </c>
    </row>
    <row r="874" spans="1:4" x14ac:dyDescent="0.25">
      <c r="A874">
        <v>2070</v>
      </c>
      <c r="B874">
        <v>156926</v>
      </c>
      <c r="C874" t="s">
        <v>17216</v>
      </c>
      <c r="D874">
        <v>9400</v>
      </c>
    </row>
    <row r="875" spans="1:4" x14ac:dyDescent="0.25">
      <c r="A875">
        <v>1169</v>
      </c>
      <c r="B875">
        <v>156928</v>
      </c>
      <c r="C875" t="s">
        <v>16347</v>
      </c>
      <c r="D875">
        <v>9400</v>
      </c>
    </row>
    <row r="876" spans="1:4" x14ac:dyDescent="0.25">
      <c r="A876">
        <v>1130</v>
      </c>
      <c r="B876">
        <v>156929</v>
      </c>
      <c r="C876" t="s">
        <v>16307</v>
      </c>
      <c r="D876">
        <v>15200</v>
      </c>
    </row>
    <row r="877" spans="1:4" x14ac:dyDescent="0.25">
      <c r="A877">
        <v>192</v>
      </c>
      <c r="B877">
        <v>156930</v>
      </c>
      <c r="C877" t="s">
        <v>15407</v>
      </c>
      <c r="D877">
        <v>9400</v>
      </c>
    </row>
    <row r="878" spans="1:4" x14ac:dyDescent="0.25">
      <c r="A878">
        <v>1137</v>
      </c>
      <c r="B878">
        <v>156933</v>
      </c>
      <c r="C878" t="s">
        <v>16314</v>
      </c>
      <c r="D878">
        <v>8900</v>
      </c>
    </row>
    <row r="879" spans="1:4" x14ac:dyDescent="0.25">
      <c r="A879">
        <v>188</v>
      </c>
      <c r="B879">
        <v>156939</v>
      </c>
      <c r="C879" t="s">
        <v>15403</v>
      </c>
      <c r="D879">
        <v>9400</v>
      </c>
    </row>
    <row r="880" spans="1:4" x14ac:dyDescent="0.25">
      <c r="A880">
        <v>933</v>
      </c>
      <c r="B880">
        <v>156946</v>
      </c>
      <c r="C880" t="s">
        <v>16123</v>
      </c>
      <c r="D880">
        <v>10300</v>
      </c>
    </row>
    <row r="881" spans="1:4" x14ac:dyDescent="0.25">
      <c r="A881">
        <v>953</v>
      </c>
      <c r="B881">
        <v>156947</v>
      </c>
      <c r="C881" t="s">
        <v>16143</v>
      </c>
      <c r="D881">
        <v>10000</v>
      </c>
    </row>
    <row r="882" spans="1:4" x14ac:dyDescent="0.25">
      <c r="A882">
        <v>486</v>
      </c>
      <c r="B882">
        <v>156950</v>
      </c>
      <c r="C882" t="s">
        <v>14</v>
      </c>
      <c r="D882">
        <v>9400</v>
      </c>
    </row>
    <row r="883" spans="1:4" x14ac:dyDescent="0.25">
      <c r="A883">
        <v>959</v>
      </c>
      <c r="B883">
        <v>156951</v>
      </c>
      <c r="C883" t="s">
        <v>16149</v>
      </c>
      <c r="D883">
        <v>10300</v>
      </c>
    </row>
    <row r="884" spans="1:4" x14ac:dyDescent="0.25">
      <c r="A884">
        <v>1272</v>
      </c>
      <c r="B884">
        <v>156952</v>
      </c>
      <c r="C884" t="s">
        <v>16447</v>
      </c>
      <c r="D884">
        <v>9400</v>
      </c>
    </row>
    <row r="885" spans="1:4" x14ac:dyDescent="0.25">
      <c r="A885">
        <v>1836</v>
      </c>
      <c r="B885">
        <v>156953</v>
      </c>
      <c r="C885" t="s">
        <v>17002</v>
      </c>
      <c r="D885">
        <v>10300</v>
      </c>
    </row>
    <row r="886" spans="1:4" x14ac:dyDescent="0.25">
      <c r="A886">
        <v>1834</v>
      </c>
      <c r="B886">
        <v>156954</v>
      </c>
      <c r="C886" t="s">
        <v>17000</v>
      </c>
      <c r="D886">
        <v>9400</v>
      </c>
    </row>
    <row r="887" spans="1:4" x14ac:dyDescent="0.25">
      <c r="A887">
        <v>2120</v>
      </c>
      <c r="B887">
        <v>156955</v>
      </c>
      <c r="C887" t="s">
        <v>19</v>
      </c>
      <c r="D887">
        <v>9400</v>
      </c>
    </row>
    <row r="888" spans="1:4" x14ac:dyDescent="0.25">
      <c r="A888">
        <v>1211</v>
      </c>
      <c r="B888">
        <v>156956</v>
      </c>
      <c r="C888" t="s">
        <v>16389</v>
      </c>
      <c r="D888">
        <v>9400</v>
      </c>
    </row>
    <row r="889" spans="1:4" x14ac:dyDescent="0.25">
      <c r="A889">
        <v>1286</v>
      </c>
      <c r="B889">
        <v>156957</v>
      </c>
      <c r="C889" t="s">
        <v>16461</v>
      </c>
      <c r="D889">
        <v>9400</v>
      </c>
    </row>
    <row r="890" spans="1:4" x14ac:dyDescent="0.25">
      <c r="A890">
        <v>191</v>
      </c>
      <c r="B890">
        <v>156961</v>
      </c>
      <c r="C890" t="s">
        <v>15406</v>
      </c>
      <c r="D890">
        <v>9400</v>
      </c>
    </row>
    <row r="891" spans="1:4" x14ac:dyDescent="0.25">
      <c r="A891">
        <v>1288</v>
      </c>
      <c r="B891">
        <v>156962</v>
      </c>
      <c r="C891" t="s">
        <v>16463</v>
      </c>
      <c r="D891">
        <v>9400</v>
      </c>
    </row>
    <row r="892" spans="1:4" x14ac:dyDescent="0.25">
      <c r="A892">
        <v>1116</v>
      </c>
      <c r="B892">
        <v>156965</v>
      </c>
      <c r="C892" t="s">
        <v>16293</v>
      </c>
      <c r="D892">
        <v>8900</v>
      </c>
    </row>
    <row r="893" spans="1:4" x14ac:dyDescent="0.25">
      <c r="A893">
        <v>1164</v>
      </c>
      <c r="B893">
        <v>156966</v>
      </c>
      <c r="C893" t="s">
        <v>16341</v>
      </c>
      <c r="D893">
        <v>8900</v>
      </c>
    </row>
    <row r="894" spans="1:4" x14ac:dyDescent="0.25">
      <c r="A894">
        <v>230</v>
      </c>
      <c r="B894">
        <v>156969</v>
      </c>
      <c r="C894" t="s">
        <v>15443</v>
      </c>
      <c r="D894">
        <v>8900</v>
      </c>
    </row>
    <row r="895" spans="1:4" x14ac:dyDescent="0.25">
      <c r="A895">
        <v>126</v>
      </c>
      <c r="B895">
        <v>156972</v>
      </c>
      <c r="C895" t="s">
        <v>15344</v>
      </c>
      <c r="D895">
        <v>10300</v>
      </c>
    </row>
    <row r="896" spans="1:4" x14ac:dyDescent="0.25">
      <c r="A896">
        <v>1296</v>
      </c>
      <c r="B896">
        <v>156974</v>
      </c>
      <c r="C896" t="s">
        <v>16</v>
      </c>
      <c r="D896">
        <v>9400</v>
      </c>
    </row>
    <row r="897" spans="1:4" x14ac:dyDescent="0.25">
      <c r="A897">
        <v>1381</v>
      </c>
      <c r="B897">
        <v>156975</v>
      </c>
      <c r="C897" t="s">
        <v>16564</v>
      </c>
      <c r="D897">
        <v>10300</v>
      </c>
    </row>
    <row r="898" spans="1:4" x14ac:dyDescent="0.25">
      <c r="A898">
        <v>2074</v>
      </c>
      <c r="B898">
        <v>156977</v>
      </c>
      <c r="C898" t="s">
        <v>17219</v>
      </c>
      <c r="D898">
        <v>9400</v>
      </c>
    </row>
    <row r="899" spans="1:4" x14ac:dyDescent="0.25">
      <c r="A899">
        <v>1386</v>
      </c>
      <c r="B899">
        <v>156979</v>
      </c>
      <c r="C899" t="s">
        <v>16568</v>
      </c>
      <c r="D899">
        <v>9400</v>
      </c>
    </row>
    <row r="900" spans="1:4" x14ac:dyDescent="0.25">
      <c r="A900">
        <v>1205</v>
      </c>
      <c r="B900">
        <v>156982</v>
      </c>
      <c r="C900" t="s">
        <v>16384</v>
      </c>
      <c r="D900">
        <v>7600</v>
      </c>
    </row>
    <row r="901" spans="1:4" x14ac:dyDescent="0.25">
      <c r="A901">
        <v>1388</v>
      </c>
      <c r="B901">
        <v>156984</v>
      </c>
      <c r="C901" t="s">
        <v>16570</v>
      </c>
      <c r="D901">
        <v>36000</v>
      </c>
    </row>
    <row r="902" spans="1:4" x14ac:dyDescent="0.25">
      <c r="A902">
        <v>1624</v>
      </c>
      <c r="B902">
        <v>156985</v>
      </c>
      <c r="C902" t="s">
        <v>16812</v>
      </c>
      <c r="D902">
        <v>7400</v>
      </c>
    </row>
    <row r="903" spans="1:4" x14ac:dyDescent="0.25">
      <c r="A903">
        <v>5</v>
      </c>
      <c r="B903">
        <v>156987</v>
      </c>
      <c r="C903" t="s">
        <v>15214</v>
      </c>
      <c r="D903">
        <v>7410</v>
      </c>
    </row>
    <row r="904" spans="1:4" x14ac:dyDescent="0.25">
      <c r="A904">
        <v>177</v>
      </c>
      <c r="B904">
        <v>156990</v>
      </c>
      <c r="C904" t="s">
        <v>15394</v>
      </c>
      <c r="D904">
        <v>7600</v>
      </c>
    </row>
    <row r="905" spans="1:4" x14ac:dyDescent="0.25">
      <c r="A905">
        <v>1432</v>
      </c>
      <c r="B905">
        <v>156996</v>
      </c>
      <c r="C905" t="s">
        <v>16617</v>
      </c>
      <c r="D905">
        <v>6641</v>
      </c>
    </row>
    <row r="906" spans="1:4" x14ac:dyDescent="0.25">
      <c r="A906">
        <v>1742</v>
      </c>
      <c r="B906">
        <v>157000</v>
      </c>
      <c r="C906" t="s">
        <v>16917</v>
      </c>
      <c r="D906">
        <v>7600</v>
      </c>
    </row>
    <row r="907" spans="1:4" x14ac:dyDescent="0.25">
      <c r="A907">
        <v>1511</v>
      </c>
      <c r="B907">
        <v>157001</v>
      </c>
      <c r="C907" t="s">
        <v>16699</v>
      </c>
      <c r="D907">
        <v>8900</v>
      </c>
    </row>
    <row r="908" spans="1:4" x14ac:dyDescent="0.25">
      <c r="A908">
        <v>1431</v>
      </c>
      <c r="B908">
        <v>157002</v>
      </c>
      <c r="C908" t="s">
        <v>16616</v>
      </c>
      <c r="D908">
        <v>7400</v>
      </c>
    </row>
    <row r="909" spans="1:4" x14ac:dyDescent="0.25">
      <c r="A909">
        <v>1515</v>
      </c>
      <c r="B909">
        <v>157003</v>
      </c>
      <c r="C909" t="s">
        <v>16704</v>
      </c>
      <c r="D909">
        <v>7400</v>
      </c>
    </row>
    <row r="910" spans="1:4" x14ac:dyDescent="0.25">
      <c r="A910">
        <v>6</v>
      </c>
      <c r="B910">
        <v>157006</v>
      </c>
      <c r="C910" t="s">
        <v>15215</v>
      </c>
      <c r="D910">
        <v>7600</v>
      </c>
    </row>
    <row r="911" spans="1:4" x14ac:dyDescent="0.25">
      <c r="A911">
        <v>388</v>
      </c>
      <c r="B911">
        <v>157011</v>
      </c>
      <c r="C911" t="s">
        <v>15562</v>
      </c>
      <c r="D911">
        <v>8000</v>
      </c>
    </row>
    <row r="912" spans="1:4" x14ac:dyDescent="0.25">
      <c r="A912">
        <v>587</v>
      </c>
      <c r="B912">
        <v>157013</v>
      </c>
      <c r="C912" t="s">
        <v>15762</v>
      </c>
      <c r="D912">
        <v>7600</v>
      </c>
    </row>
    <row r="913" spans="1:4" x14ac:dyDescent="0.25">
      <c r="A913">
        <v>7</v>
      </c>
      <c r="B913">
        <v>157015</v>
      </c>
      <c r="C913" t="s">
        <v>15216</v>
      </c>
      <c r="D913">
        <v>7410</v>
      </c>
    </row>
    <row r="914" spans="1:4" x14ac:dyDescent="0.25">
      <c r="A914">
        <v>8</v>
      </c>
      <c r="B914">
        <v>157017</v>
      </c>
      <c r="C914" t="s">
        <v>15217</v>
      </c>
      <c r="D914">
        <v>10300</v>
      </c>
    </row>
    <row r="915" spans="1:4" x14ac:dyDescent="0.25">
      <c r="A915">
        <v>1653</v>
      </c>
      <c r="B915">
        <v>157019</v>
      </c>
      <c r="C915" t="s">
        <v>16843</v>
      </c>
      <c r="D915">
        <v>8900</v>
      </c>
    </row>
    <row r="916" spans="1:4" x14ac:dyDescent="0.25">
      <c r="A916">
        <v>584</v>
      </c>
      <c r="B916">
        <v>157020</v>
      </c>
      <c r="C916" t="s">
        <v>15759</v>
      </c>
      <c r="D916">
        <v>8900</v>
      </c>
    </row>
    <row r="917" spans="1:4" x14ac:dyDescent="0.25">
      <c r="A917">
        <v>650</v>
      </c>
      <c r="B917">
        <v>157022</v>
      </c>
      <c r="C917" t="s">
        <v>15834</v>
      </c>
      <c r="D917">
        <v>7600</v>
      </c>
    </row>
    <row r="918" spans="1:4" x14ac:dyDescent="0.25">
      <c r="A918">
        <v>659</v>
      </c>
      <c r="B918">
        <v>157023</v>
      </c>
      <c r="C918" t="s">
        <v>15846</v>
      </c>
      <c r="D918">
        <v>7000</v>
      </c>
    </row>
    <row r="919" spans="1:4" x14ac:dyDescent="0.25">
      <c r="A919">
        <v>2151</v>
      </c>
      <c r="B919">
        <v>157024</v>
      </c>
      <c r="C919" t="s">
        <v>17295</v>
      </c>
      <c r="D919">
        <v>7000</v>
      </c>
    </row>
    <row r="920" spans="1:4" x14ac:dyDescent="0.25">
      <c r="A920">
        <v>2006</v>
      </c>
      <c r="B920">
        <v>157027</v>
      </c>
      <c r="C920" t="s">
        <v>17161</v>
      </c>
      <c r="D920">
        <v>8000</v>
      </c>
    </row>
    <row r="921" spans="1:4" x14ac:dyDescent="0.25">
      <c r="A921">
        <v>389</v>
      </c>
      <c r="B921">
        <v>157028</v>
      </c>
      <c r="C921" t="s">
        <v>15563</v>
      </c>
      <c r="D921">
        <v>8000</v>
      </c>
    </row>
    <row r="922" spans="1:4" x14ac:dyDescent="0.25">
      <c r="A922">
        <v>145</v>
      </c>
      <c r="B922">
        <v>157029</v>
      </c>
      <c r="C922" t="s">
        <v>15363</v>
      </c>
      <c r="D922">
        <v>7200</v>
      </c>
    </row>
    <row r="923" spans="1:4" x14ac:dyDescent="0.25">
      <c r="A923">
        <v>1475</v>
      </c>
      <c r="B923">
        <v>157031</v>
      </c>
      <c r="C923" t="s">
        <v>16660</v>
      </c>
      <c r="D923">
        <v>7200</v>
      </c>
    </row>
    <row r="924" spans="1:4" x14ac:dyDescent="0.25">
      <c r="A924">
        <v>594</v>
      </c>
      <c r="B924">
        <v>157033</v>
      </c>
      <c r="C924" t="s">
        <v>15770</v>
      </c>
      <c r="D924">
        <v>9400</v>
      </c>
    </row>
    <row r="925" spans="1:4" x14ac:dyDescent="0.25">
      <c r="A925">
        <v>1918</v>
      </c>
      <c r="B925">
        <v>157035</v>
      </c>
      <c r="C925" t="s">
        <v>17071</v>
      </c>
      <c r="D925">
        <v>9400</v>
      </c>
    </row>
    <row r="926" spans="1:4" x14ac:dyDescent="0.25">
      <c r="A926">
        <v>2036</v>
      </c>
      <c r="B926">
        <v>157036</v>
      </c>
      <c r="C926" t="s">
        <v>17191</v>
      </c>
      <c r="D926">
        <v>9400</v>
      </c>
    </row>
    <row r="927" spans="1:4" x14ac:dyDescent="0.25">
      <c r="A927">
        <v>2037</v>
      </c>
      <c r="B927">
        <v>157037</v>
      </c>
      <c r="C927" t="s">
        <v>17192</v>
      </c>
      <c r="D927">
        <v>9400</v>
      </c>
    </row>
    <row r="928" spans="1:4" x14ac:dyDescent="0.25">
      <c r="A928">
        <v>2027</v>
      </c>
      <c r="B928">
        <v>157040</v>
      </c>
      <c r="C928" t="s">
        <v>17182</v>
      </c>
      <c r="D928">
        <v>9400</v>
      </c>
    </row>
    <row r="929" spans="1:4" x14ac:dyDescent="0.25">
      <c r="A929">
        <v>2024</v>
      </c>
      <c r="B929">
        <v>157041</v>
      </c>
      <c r="C929" t="s">
        <v>17180</v>
      </c>
      <c r="D929">
        <v>10000</v>
      </c>
    </row>
    <row r="930" spans="1:4" x14ac:dyDescent="0.25">
      <c r="A930">
        <v>1681</v>
      </c>
      <c r="B930">
        <v>157042</v>
      </c>
      <c r="C930" t="s">
        <v>16869</v>
      </c>
      <c r="D930">
        <v>9400</v>
      </c>
    </row>
    <row r="931" spans="1:4" x14ac:dyDescent="0.25">
      <c r="A931">
        <v>1891</v>
      </c>
      <c r="B931">
        <v>157043</v>
      </c>
      <c r="C931" t="s">
        <v>17048</v>
      </c>
      <c r="D931">
        <v>9400</v>
      </c>
    </row>
    <row r="932" spans="1:4" x14ac:dyDescent="0.25">
      <c r="A932">
        <v>2155</v>
      </c>
      <c r="B932">
        <v>157044</v>
      </c>
      <c r="C932" t="s">
        <v>17299</v>
      </c>
      <c r="D932">
        <v>9400</v>
      </c>
    </row>
    <row r="933" spans="1:4" x14ac:dyDescent="0.25">
      <c r="A933">
        <v>1901</v>
      </c>
      <c r="B933">
        <v>157047</v>
      </c>
      <c r="C933" t="s">
        <v>17056</v>
      </c>
      <c r="D933">
        <v>10800</v>
      </c>
    </row>
    <row r="934" spans="1:4" x14ac:dyDescent="0.25">
      <c r="A934">
        <v>1898</v>
      </c>
      <c r="B934">
        <v>157048</v>
      </c>
      <c r="C934" t="s">
        <v>17053</v>
      </c>
      <c r="D934">
        <v>10300</v>
      </c>
    </row>
    <row r="935" spans="1:4" x14ac:dyDescent="0.25">
      <c r="A935">
        <v>1897</v>
      </c>
      <c r="B935">
        <v>157050</v>
      </c>
      <c r="C935" t="s">
        <v>17052</v>
      </c>
      <c r="D935">
        <v>9400</v>
      </c>
    </row>
    <row r="936" spans="1:4" x14ac:dyDescent="0.25">
      <c r="A936">
        <v>1895</v>
      </c>
      <c r="B936">
        <v>157051</v>
      </c>
      <c r="C936" t="s">
        <v>17050</v>
      </c>
      <c r="D936">
        <v>9400</v>
      </c>
    </row>
    <row r="937" spans="1:4" x14ac:dyDescent="0.25">
      <c r="A937">
        <v>1888</v>
      </c>
      <c r="B937">
        <v>157052</v>
      </c>
      <c r="C937" t="s">
        <v>17045</v>
      </c>
      <c r="D937">
        <v>9400</v>
      </c>
    </row>
    <row r="938" spans="1:4" x14ac:dyDescent="0.25">
      <c r="A938">
        <v>1196</v>
      </c>
      <c r="B938">
        <v>157054</v>
      </c>
      <c r="C938" t="s">
        <v>16375</v>
      </c>
      <c r="D938">
        <v>8900</v>
      </c>
    </row>
    <row r="939" spans="1:4" x14ac:dyDescent="0.25">
      <c r="A939">
        <v>1659</v>
      </c>
      <c r="B939">
        <v>157055</v>
      </c>
      <c r="C939" t="s">
        <v>16849</v>
      </c>
      <c r="D939">
        <v>9700</v>
      </c>
    </row>
    <row r="940" spans="1:4" x14ac:dyDescent="0.25">
      <c r="A940">
        <v>1896</v>
      </c>
      <c r="B940">
        <v>157056</v>
      </c>
      <c r="C940" t="s">
        <v>17051</v>
      </c>
      <c r="D940">
        <v>9700</v>
      </c>
    </row>
    <row r="941" spans="1:4" x14ac:dyDescent="0.25">
      <c r="A941">
        <v>1231</v>
      </c>
      <c r="B941">
        <v>157057</v>
      </c>
      <c r="C941" t="s">
        <v>16408</v>
      </c>
      <c r="D941">
        <v>9400</v>
      </c>
    </row>
    <row r="942" spans="1:4" x14ac:dyDescent="0.25">
      <c r="A942">
        <v>646</v>
      </c>
      <c r="B942">
        <v>157058</v>
      </c>
      <c r="C942" t="s">
        <v>15830</v>
      </c>
      <c r="D942">
        <v>9400</v>
      </c>
    </row>
    <row r="943" spans="1:4" x14ac:dyDescent="0.25">
      <c r="A943">
        <v>654</v>
      </c>
      <c r="B943">
        <v>157059</v>
      </c>
      <c r="C943" t="s">
        <v>15840</v>
      </c>
      <c r="D943">
        <v>9400</v>
      </c>
    </row>
    <row r="944" spans="1:4" x14ac:dyDescent="0.25">
      <c r="A944">
        <v>657</v>
      </c>
      <c r="B944">
        <v>157060</v>
      </c>
      <c r="C944" t="s">
        <v>15844</v>
      </c>
      <c r="D944">
        <v>9400</v>
      </c>
    </row>
    <row r="945" spans="1:4" x14ac:dyDescent="0.25">
      <c r="A945">
        <v>849</v>
      </c>
      <c r="B945">
        <v>157061</v>
      </c>
      <c r="C945" t="s">
        <v>16047</v>
      </c>
      <c r="D945">
        <v>8900</v>
      </c>
    </row>
    <row r="946" spans="1:4" x14ac:dyDescent="0.25">
      <c r="A946">
        <v>1202</v>
      </c>
      <c r="B946">
        <v>157063</v>
      </c>
      <c r="C946" t="s">
        <v>16381</v>
      </c>
      <c r="D946">
        <v>10300</v>
      </c>
    </row>
    <row r="947" spans="1:4" x14ac:dyDescent="0.25">
      <c r="A947">
        <v>1204</v>
      </c>
      <c r="B947">
        <v>157064</v>
      </c>
      <c r="C947" t="s">
        <v>16383</v>
      </c>
      <c r="D947">
        <v>10300</v>
      </c>
    </row>
    <row r="948" spans="1:4" x14ac:dyDescent="0.25">
      <c r="A948">
        <v>2050</v>
      </c>
      <c r="B948">
        <v>157066</v>
      </c>
      <c r="C948" t="s">
        <v>17203</v>
      </c>
      <c r="D948">
        <v>10800</v>
      </c>
    </row>
    <row r="949" spans="1:4" x14ac:dyDescent="0.25">
      <c r="A949">
        <v>2057</v>
      </c>
      <c r="B949">
        <v>157067</v>
      </c>
      <c r="C949" t="s">
        <v>17209</v>
      </c>
      <c r="D949">
        <v>9400</v>
      </c>
    </row>
    <row r="950" spans="1:4" x14ac:dyDescent="0.25">
      <c r="A950">
        <v>2121</v>
      </c>
      <c r="B950">
        <v>157068</v>
      </c>
      <c r="C950" t="s">
        <v>17267</v>
      </c>
      <c r="D950">
        <v>9400</v>
      </c>
    </row>
    <row r="951" spans="1:4" x14ac:dyDescent="0.25">
      <c r="A951">
        <v>2056</v>
      </c>
      <c r="B951">
        <v>157069</v>
      </c>
      <c r="C951" t="s">
        <v>17208</v>
      </c>
      <c r="D951">
        <v>10300</v>
      </c>
    </row>
    <row r="952" spans="1:4" x14ac:dyDescent="0.25">
      <c r="A952">
        <v>2048</v>
      </c>
      <c r="B952">
        <v>157070</v>
      </c>
      <c r="C952" t="s">
        <v>17201</v>
      </c>
      <c r="D952">
        <v>10300</v>
      </c>
    </row>
    <row r="953" spans="1:4" x14ac:dyDescent="0.25">
      <c r="A953">
        <v>1160</v>
      </c>
      <c r="B953">
        <v>157071</v>
      </c>
      <c r="C953" t="s">
        <v>16337</v>
      </c>
      <c r="D953">
        <v>8900</v>
      </c>
    </row>
    <row r="954" spans="1:4" x14ac:dyDescent="0.25">
      <c r="A954">
        <v>648</v>
      </c>
      <c r="B954">
        <v>157072</v>
      </c>
      <c r="C954" t="s">
        <v>15832</v>
      </c>
      <c r="D954">
        <v>9400</v>
      </c>
    </row>
    <row r="955" spans="1:4" x14ac:dyDescent="0.25">
      <c r="A955">
        <v>1145</v>
      </c>
      <c r="B955">
        <v>157074</v>
      </c>
      <c r="C955" t="s">
        <v>16322</v>
      </c>
      <c r="D955">
        <v>9700</v>
      </c>
    </row>
    <row r="956" spans="1:4" x14ac:dyDescent="0.25">
      <c r="A956">
        <v>737</v>
      </c>
      <c r="B956">
        <v>157075</v>
      </c>
      <c r="C956" t="s">
        <v>15935</v>
      </c>
      <c r="D956">
        <v>10300</v>
      </c>
    </row>
    <row r="957" spans="1:4" x14ac:dyDescent="0.25">
      <c r="A957">
        <v>846</v>
      </c>
      <c r="B957">
        <v>157076</v>
      </c>
      <c r="C957" t="s">
        <v>24</v>
      </c>
      <c r="D957">
        <v>9400</v>
      </c>
    </row>
    <row r="958" spans="1:4" x14ac:dyDescent="0.25">
      <c r="A958">
        <v>652</v>
      </c>
      <c r="B958">
        <v>157078</v>
      </c>
      <c r="C958" t="s">
        <v>15837</v>
      </c>
      <c r="D958">
        <v>10300</v>
      </c>
    </row>
    <row r="959" spans="1:4" x14ac:dyDescent="0.25">
      <c r="A959">
        <v>2129</v>
      </c>
      <c r="B959">
        <v>157080</v>
      </c>
      <c r="C959" t="s">
        <v>17274</v>
      </c>
      <c r="D959">
        <v>37700</v>
      </c>
    </row>
    <row r="960" spans="1:4" x14ac:dyDescent="0.25">
      <c r="A960">
        <v>2137</v>
      </c>
      <c r="B960">
        <v>157081</v>
      </c>
      <c r="C960" t="s">
        <v>17281</v>
      </c>
      <c r="D960">
        <v>10000</v>
      </c>
    </row>
    <row r="961" spans="1:4" x14ac:dyDescent="0.25">
      <c r="A961">
        <v>2135</v>
      </c>
      <c r="B961">
        <v>157085</v>
      </c>
      <c r="C961" t="s">
        <v>17279</v>
      </c>
      <c r="D961">
        <v>9400</v>
      </c>
    </row>
    <row r="962" spans="1:4" x14ac:dyDescent="0.25">
      <c r="A962">
        <v>2046</v>
      </c>
      <c r="B962">
        <v>157087</v>
      </c>
      <c r="C962" t="s">
        <v>17200</v>
      </c>
      <c r="D962">
        <v>9400</v>
      </c>
    </row>
    <row r="963" spans="1:4" x14ac:dyDescent="0.25">
      <c r="A963">
        <v>68</v>
      </c>
      <c r="B963">
        <v>157106</v>
      </c>
      <c r="C963" t="s">
        <v>15286</v>
      </c>
      <c r="D963">
        <v>10300</v>
      </c>
    </row>
    <row r="964" spans="1:4" x14ac:dyDescent="0.25">
      <c r="A964">
        <v>67</v>
      </c>
      <c r="B964">
        <v>157107</v>
      </c>
      <c r="C964" t="s">
        <v>15285</v>
      </c>
      <c r="D964">
        <v>9400</v>
      </c>
    </row>
    <row r="965" spans="1:4" x14ac:dyDescent="0.25">
      <c r="A965">
        <v>603</v>
      </c>
      <c r="B965">
        <v>157109</v>
      </c>
      <c r="C965" t="s">
        <v>15780</v>
      </c>
      <c r="D965">
        <v>10000</v>
      </c>
    </row>
    <row r="966" spans="1:4" x14ac:dyDescent="0.25">
      <c r="A966">
        <v>2003</v>
      </c>
      <c r="B966">
        <v>157110</v>
      </c>
      <c r="C966" t="s">
        <v>17158</v>
      </c>
      <c r="D966">
        <v>10800</v>
      </c>
    </row>
    <row r="967" spans="1:4" x14ac:dyDescent="0.25">
      <c r="A967">
        <v>2082</v>
      </c>
      <c r="B967">
        <v>157120</v>
      </c>
      <c r="C967" t="s">
        <v>17227</v>
      </c>
      <c r="D967">
        <v>10000</v>
      </c>
    </row>
    <row r="968" spans="1:4" x14ac:dyDescent="0.25">
      <c r="A968">
        <v>1812</v>
      </c>
      <c r="B968">
        <v>157121</v>
      </c>
      <c r="C968" t="s">
        <v>16974</v>
      </c>
      <c r="D968">
        <v>10000</v>
      </c>
    </row>
    <row r="969" spans="1:4" x14ac:dyDescent="0.25">
      <c r="A969">
        <v>1806</v>
      </c>
      <c r="B969">
        <v>157122</v>
      </c>
      <c r="C969" t="s">
        <v>16968</v>
      </c>
      <c r="D969">
        <v>10000</v>
      </c>
    </row>
    <row r="970" spans="1:4" x14ac:dyDescent="0.25">
      <c r="A970">
        <v>69</v>
      </c>
      <c r="B970">
        <v>157123</v>
      </c>
      <c r="C970" t="s">
        <v>15287</v>
      </c>
      <c r="D970">
        <v>9400</v>
      </c>
    </row>
    <row r="971" spans="1:4" x14ac:dyDescent="0.25">
      <c r="A971">
        <v>70</v>
      </c>
      <c r="B971">
        <v>157124</v>
      </c>
      <c r="C971" t="s">
        <v>15288</v>
      </c>
      <c r="D971">
        <v>9400</v>
      </c>
    </row>
    <row r="972" spans="1:4" x14ac:dyDescent="0.25">
      <c r="A972">
        <v>392</v>
      </c>
      <c r="B972">
        <v>157125</v>
      </c>
      <c r="C972" t="s">
        <v>15566</v>
      </c>
      <c r="D972">
        <v>10000</v>
      </c>
    </row>
    <row r="973" spans="1:4" x14ac:dyDescent="0.25">
      <c r="A973">
        <v>2090</v>
      </c>
      <c r="B973">
        <v>157128</v>
      </c>
      <c r="C973" t="s">
        <v>17235</v>
      </c>
      <c r="D973">
        <v>10000</v>
      </c>
    </row>
    <row r="974" spans="1:4" x14ac:dyDescent="0.25">
      <c r="A974">
        <v>75</v>
      </c>
      <c r="B974">
        <v>157129</v>
      </c>
      <c r="C974" t="s">
        <v>15293</v>
      </c>
      <c r="D974">
        <v>10300</v>
      </c>
    </row>
    <row r="975" spans="1:4" x14ac:dyDescent="0.25">
      <c r="A975">
        <v>76</v>
      </c>
      <c r="B975">
        <v>157130</v>
      </c>
      <c r="C975" t="s">
        <v>15294</v>
      </c>
      <c r="D975">
        <v>9400</v>
      </c>
    </row>
    <row r="976" spans="1:4" x14ac:dyDescent="0.25">
      <c r="A976">
        <v>77</v>
      </c>
      <c r="B976">
        <v>157131</v>
      </c>
      <c r="C976" t="s">
        <v>15295</v>
      </c>
      <c r="D976">
        <v>10300</v>
      </c>
    </row>
    <row r="977" spans="1:4" x14ac:dyDescent="0.25">
      <c r="A977">
        <v>2184</v>
      </c>
      <c r="B977">
        <v>157133</v>
      </c>
      <c r="C977" t="s">
        <v>17328</v>
      </c>
      <c r="D977">
        <v>9400</v>
      </c>
    </row>
    <row r="978" spans="1:4" x14ac:dyDescent="0.25">
      <c r="A978">
        <v>2087</v>
      </c>
      <c r="B978">
        <v>157134</v>
      </c>
      <c r="C978" t="s">
        <v>17232</v>
      </c>
      <c r="D978">
        <v>10000</v>
      </c>
    </row>
    <row r="979" spans="1:4" x14ac:dyDescent="0.25">
      <c r="A979">
        <v>79</v>
      </c>
      <c r="B979">
        <v>157135</v>
      </c>
      <c r="C979" t="s">
        <v>15297</v>
      </c>
      <c r="D979">
        <v>9400</v>
      </c>
    </row>
    <row r="980" spans="1:4" x14ac:dyDescent="0.25">
      <c r="A980">
        <v>78</v>
      </c>
      <c r="B980">
        <v>157136</v>
      </c>
      <c r="C980" t="s">
        <v>15296</v>
      </c>
      <c r="D980">
        <v>9400</v>
      </c>
    </row>
    <row r="981" spans="1:4" x14ac:dyDescent="0.25">
      <c r="A981">
        <v>391</v>
      </c>
      <c r="B981">
        <v>157137</v>
      </c>
      <c r="C981" t="s">
        <v>15565</v>
      </c>
      <c r="D981">
        <v>10000</v>
      </c>
    </row>
    <row r="982" spans="1:4" x14ac:dyDescent="0.25">
      <c r="A982">
        <v>1456</v>
      </c>
      <c r="B982">
        <v>157138</v>
      </c>
      <c r="C982" t="s">
        <v>16641</v>
      </c>
      <c r="D982">
        <v>10000</v>
      </c>
    </row>
    <row r="983" spans="1:4" x14ac:dyDescent="0.25">
      <c r="A983">
        <v>74</v>
      </c>
      <c r="B983">
        <v>157140</v>
      </c>
      <c r="C983" t="s">
        <v>15292</v>
      </c>
      <c r="D983">
        <v>10300</v>
      </c>
    </row>
    <row r="984" spans="1:4" x14ac:dyDescent="0.25">
      <c r="A984">
        <v>1824</v>
      </c>
      <c r="B984">
        <v>157143</v>
      </c>
      <c r="C984" t="s">
        <v>16988</v>
      </c>
      <c r="D984">
        <v>10000</v>
      </c>
    </row>
    <row r="985" spans="1:4" x14ac:dyDescent="0.25">
      <c r="A985">
        <v>393</v>
      </c>
      <c r="B985">
        <v>157144</v>
      </c>
      <c r="C985" t="s">
        <v>15567</v>
      </c>
      <c r="D985">
        <v>10000</v>
      </c>
    </row>
    <row r="986" spans="1:4" x14ac:dyDescent="0.25">
      <c r="A986">
        <v>2127</v>
      </c>
      <c r="B986">
        <v>157148</v>
      </c>
      <c r="C986" t="s">
        <v>17272</v>
      </c>
      <c r="D986">
        <v>10300</v>
      </c>
    </row>
    <row r="987" spans="1:4" x14ac:dyDescent="0.25">
      <c r="A987">
        <v>2133</v>
      </c>
      <c r="B987">
        <v>157149</v>
      </c>
      <c r="C987" t="s">
        <v>17277</v>
      </c>
      <c r="D987">
        <v>9700</v>
      </c>
    </row>
    <row r="988" spans="1:4" x14ac:dyDescent="0.25">
      <c r="A988">
        <v>1219</v>
      </c>
      <c r="B988">
        <v>157150</v>
      </c>
      <c r="C988" t="s">
        <v>16396</v>
      </c>
      <c r="D988">
        <v>31500</v>
      </c>
    </row>
    <row r="989" spans="1:4" x14ac:dyDescent="0.25">
      <c r="A989">
        <v>1652</v>
      </c>
      <c r="B989">
        <v>157151</v>
      </c>
      <c r="C989" t="s">
        <v>16842</v>
      </c>
      <c r="D989">
        <v>10300</v>
      </c>
    </row>
    <row r="990" spans="1:4" x14ac:dyDescent="0.25">
      <c r="A990">
        <v>505</v>
      </c>
      <c r="B990">
        <v>157152</v>
      </c>
      <c r="C990" t="s">
        <v>15684</v>
      </c>
      <c r="D990">
        <v>8900</v>
      </c>
    </row>
    <row r="991" spans="1:4" x14ac:dyDescent="0.25">
      <c r="A991">
        <v>1496</v>
      </c>
      <c r="B991">
        <v>157155</v>
      </c>
      <c r="C991" t="s">
        <v>16684</v>
      </c>
      <c r="D991">
        <v>7600</v>
      </c>
    </row>
    <row r="992" spans="1:4" x14ac:dyDescent="0.25">
      <c r="A992">
        <v>1497</v>
      </c>
      <c r="B992">
        <v>157156</v>
      </c>
      <c r="C992" t="s">
        <v>16685</v>
      </c>
      <c r="D992">
        <v>7220</v>
      </c>
    </row>
    <row r="993" spans="1:4" x14ac:dyDescent="0.25">
      <c r="A993">
        <v>1961</v>
      </c>
      <c r="B993">
        <v>157157</v>
      </c>
      <c r="C993" t="s">
        <v>17115</v>
      </c>
      <c r="D993">
        <v>7600</v>
      </c>
    </row>
    <row r="994" spans="1:4" x14ac:dyDescent="0.25">
      <c r="A994">
        <v>1394</v>
      </c>
      <c r="B994">
        <v>157160</v>
      </c>
      <c r="C994" t="s">
        <v>16576</v>
      </c>
      <c r="D994">
        <v>7600</v>
      </c>
    </row>
    <row r="995" spans="1:4" x14ac:dyDescent="0.25">
      <c r="A995">
        <v>1962</v>
      </c>
      <c r="B995">
        <v>157163</v>
      </c>
      <c r="C995" t="s">
        <v>17116</v>
      </c>
      <c r="D995">
        <v>7600</v>
      </c>
    </row>
    <row r="996" spans="1:4" x14ac:dyDescent="0.25">
      <c r="A996">
        <v>1034</v>
      </c>
      <c r="B996">
        <v>157165</v>
      </c>
      <c r="C996" t="s">
        <v>16210</v>
      </c>
      <c r="D996">
        <v>7030</v>
      </c>
    </row>
    <row r="997" spans="1:4" x14ac:dyDescent="0.25">
      <c r="A997">
        <v>1498</v>
      </c>
      <c r="B997">
        <v>157166</v>
      </c>
      <c r="C997" t="s">
        <v>16686</v>
      </c>
      <c r="D997">
        <v>7400</v>
      </c>
    </row>
    <row r="998" spans="1:4" x14ac:dyDescent="0.25">
      <c r="A998">
        <v>1963</v>
      </c>
      <c r="B998">
        <v>157169</v>
      </c>
      <c r="C998" t="s">
        <v>17117</v>
      </c>
      <c r="D998">
        <v>8000</v>
      </c>
    </row>
    <row r="999" spans="1:4" x14ac:dyDescent="0.25">
      <c r="A999">
        <v>1039</v>
      </c>
      <c r="B999">
        <v>157171</v>
      </c>
      <c r="C999" t="s">
        <v>16216</v>
      </c>
      <c r="D999">
        <v>7400</v>
      </c>
    </row>
    <row r="1000" spans="1:4" x14ac:dyDescent="0.25">
      <c r="A1000">
        <v>526</v>
      </c>
      <c r="B1000">
        <v>157173</v>
      </c>
      <c r="C1000" t="s">
        <v>15704</v>
      </c>
      <c r="D1000">
        <v>7400</v>
      </c>
    </row>
    <row r="1001" spans="1:4" x14ac:dyDescent="0.25">
      <c r="A1001">
        <v>771</v>
      </c>
      <c r="B1001">
        <v>157174</v>
      </c>
      <c r="C1001" t="s">
        <v>15970</v>
      </c>
      <c r="D1001">
        <v>7400</v>
      </c>
    </row>
    <row r="1002" spans="1:4" x14ac:dyDescent="0.25">
      <c r="A1002">
        <v>1026</v>
      </c>
      <c r="B1002">
        <v>157176</v>
      </c>
      <c r="C1002" t="s">
        <v>16202</v>
      </c>
      <c r="D1002">
        <v>7400</v>
      </c>
    </row>
    <row r="1003" spans="1:4" x14ac:dyDescent="0.25">
      <c r="A1003">
        <v>520</v>
      </c>
      <c r="B1003">
        <v>157178</v>
      </c>
      <c r="C1003" t="s">
        <v>15698</v>
      </c>
      <c r="D1003">
        <v>7400</v>
      </c>
    </row>
    <row r="1004" spans="1:4" x14ac:dyDescent="0.25">
      <c r="A1004">
        <v>1031</v>
      </c>
      <c r="B1004">
        <v>157179</v>
      </c>
      <c r="C1004" t="s">
        <v>16207</v>
      </c>
      <c r="D1004">
        <v>7600</v>
      </c>
    </row>
    <row r="1005" spans="1:4" x14ac:dyDescent="0.25">
      <c r="A1005">
        <v>429</v>
      </c>
      <c r="B1005">
        <v>157182</v>
      </c>
      <c r="C1005" t="s">
        <v>15608</v>
      </c>
      <c r="D1005">
        <v>9400</v>
      </c>
    </row>
    <row r="1006" spans="1:4" x14ac:dyDescent="0.25">
      <c r="A1006">
        <v>1502</v>
      </c>
      <c r="B1006">
        <v>157183</v>
      </c>
      <c r="C1006" t="s">
        <v>16690</v>
      </c>
      <c r="D1006">
        <v>10000</v>
      </c>
    </row>
    <row r="1007" spans="1:4" x14ac:dyDescent="0.25">
      <c r="A1007">
        <v>1275</v>
      </c>
      <c r="B1007">
        <v>157184</v>
      </c>
      <c r="C1007" t="s">
        <v>16450</v>
      </c>
      <c r="D1007">
        <v>8900</v>
      </c>
    </row>
    <row r="1008" spans="1:4" x14ac:dyDescent="0.25">
      <c r="A1008">
        <v>1027</v>
      </c>
      <c r="B1008">
        <v>157186</v>
      </c>
      <c r="C1008" t="s">
        <v>16203</v>
      </c>
      <c r="D1008">
        <v>10000</v>
      </c>
    </row>
    <row r="1009" spans="1:4" x14ac:dyDescent="0.25">
      <c r="A1009">
        <v>1390</v>
      </c>
      <c r="B1009">
        <v>157192</v>
      </c>
      <c r="C1009" t="s">
        <v>16572</v>
      </c>
      <c r="D1009">
        <v>9400</v>
      </c>
    </row>
    <row r="1010" spans="1:4" x14ac:dyDescent="0.25">
      <c r="A1010">
        <v>1500</v>
      </c>
      <c r="B1010">
        <v>157193</v>
      </c>
      <c r="C1010" t="s">
        <v>16688</v>
      </c>
      <c r="D1010">
        <v>9400</v>
      </c>
    </row>
    <row r="1011" spans="1:4" x14ac:dyDescent="0.25">
      <c r="A1011">
        <v>1395</v>
      </c>
      <c r="B1011">
        <v>157194</v>
      </c>
      <c r="C1011" t="s">
        <v>16577</v>
      </c>
      <c r="D1011">
        <v>9400</v>
      </c>
    </row>
    <row r="1012" spans="1:4" x14ac:dyDescent="0.25">
      <c r="A1012">
        <v>1499</v>
      </c>
      <c r="B1012">
        <v>157195</v>
      </c>
      <c r="C1012" t="s">
        <v>16687</v>
      </c>
      <c r="D1012">
        <v>10000</v>
      </c>
    </row>
    <row r="1013" spans="1:4" x14ac:dyDescent="0.25">
      <c r="A1013">
        <v>1028</v>
      </c>
      <c r="B1013">
        <v>157197</v>
      </c>
      <c r="C1013" t="s">
        <v>16204</v>
      </c>
      <c r="D1013">
        <v>10000</v>
      </c>
    </row>
    <row r="1014" spans="1:4" x14ac:dyDescent="0.25">
      <c r="A1014">
        <v>1494</v>
      </c>
      <c r="B1014">
        <v>157198</v>
      </c>
      <c r="C1014" t="s">
        <v>16682</v>
      </c>
      <c r="D1014">
        <v>9400</v>
      </c>
    </row>
    <row r="1015" spans="1:4" x14ac:dyDescent="0.25">
      <c r="A1015">
        <v>431</v>
      </c>
      <c r="B1015">
        <v>157199</v>
      </c>
      <c r="C1015" t="s">
        <v>15610</v>
      </c>
      <c r="D1015">
        <v>10000</v>
      </c>
    </row>
    <row r="1016" spans="1:4" x14ac:dyDescent="0.25">
      <c r="A1016">
        <v>427</v>
      </c>
      <c r="B1016">
        <v>157200</v>
      </c>
      <c r="C1016" t="s">
        <v>15606</v>
      </c>
      <c r="D1016">
        <v>10000</v>
      </c>
    </row>
    <row r="1017" spans="1:4" x14ac:dyDescent="0.25">
      <c r="A1017">
        <v>1032</v>
      </c>
      <c r="B1017">
        <v>157201</v>
      </c>
      <c r="C1017" t="s">
        <v>16208</v>
      </c>
      <c r="D1017">
        <v>9400</v>
      </c>
    </row>
    <row r="1018" spans="1:4" x14ac:dyDescent="0.25">
      <c r="A1018">
        <v>430</v>
      </c>
      <c r="B1018">
        <v>157203</v>
      </c>
      <c r="C1018" t="s">
        <v>15609</v>
      </c>
      <c r="D1018">
        <v>9400</v>
      </c>
    </row>
    <row r="1019" spans="1:4" x14ac:dyDescent="0.25">
      <c r="A1019">
        <v>1033</v>
      </c>
      <c r="B1019">
        <v>157204</v>
      </c>
      <c r="C1019" t="s">
        <v>16209</v>
      </c>
      <c r="D1019">
        <v>9400</v>
      </c>
    </row>
    <row r="1020" spans="1:4" x14ac:dyDescent="0.25">
      <c r="A1020">
        <v>521</v>
      </c>
      <c r="B1020">
        <v>157206</v>
      </c>
      <c r="C1020" t="s">
        <v>15699</v>
      </c>
      <c r="D1020">
        <v>9400</v>
      </c>
    </row>
    <row r="1021" spans="1:4" x14ac:dyDescent="0.25">
      <c r="A1021">
        <v>772</v>
      </c>
      <c r="B1021">
        <v>157208</v>
      </c>
      <c r="C1021" t="s">
        <v>15971</v>
      </c>
      <c r="D1021">
        <v>10000</v>
      </c>
    </row>
    <row r="1022" spans="1:4" x14ac:dyDescent="0.25">
      <c r="A1022">
        <v>1501</v>
      </c>
      <c r="B1022">
        <v>157209</v>
      </c>
      <c r="C1022" t="s">
        <v>16689</v>
      </c>
      <c r="D1022">
        <v>10000</v>
      </c>
    </row>
    <row r="1023" spans="1:4" x14ac:dyDescent="0.25">
      <c r="A1023">
        <v>770</v>
      </c>
      <c r="B1023">
        <v>157210</v>
      </c>
      <c r="C1023" t="s">
        <v>15969</v>
      </c>
      <c r="D1023">
        <v>10000</v>
      </c>
    </row>
    <row r="1024" spans="1:4" x14ac:dyDescent="0.25">
      <c r="A1024">
        <v>1958</v>
      </c>
      <c r="B1024">
        <v>157212</v>
      </c>
      <c r="C1024" t="s">
        <v>17112</v>
      </c>
      <c r="D1024">
        <v>10000</v>
      </c>
    </row>
    <row r="1025" spans="1:4" x14ac:dyDescent="0.25">
      <c r="A1025">
        <v>932</v>
      </c>
      <c r="B1025">
        <v>157213</v>
      </c>
      <c r="C1025" t="s">
        <v>16122</v>
      </c>
      <c r="D1025">
        <v>10000</v>
      </c>
    </row>
    <row r="1026" spans="1:4" x14ac:dyDescent="0.25">
      <c r="A1026">
        <v>1084</v>
      </c>
      <c r="B1026">
        <v>157252</v>
      </c>
      <c r="C1026" t="s">
        <v>16261</v>
      </c>
      <c r="D1026">
        <v>7600</v>
      </c>
    </row>
    <row r="1027" spans="1:4" x14ac:dyDescent="0.25">
      <c r="A1027">
        <v>1086</v>
      </c>
      <c r="B1027">
        <v>157253</v>
      </c>
      <c r="C1027" t="s">
        <v>16263</v>
      </c>
      <c r="D1027">
        <v>7600</v>
      </c>
    </row>
    <row r="1028" spans="1:4" x14ac:dyDescent="0.25">
      <c r="A1028">
        <v>1096</v>
      </c>
      <c r="B1028">
        <v>157254</v>
      </c>
      <c r="C1028" t="s">
        <v>16273</v>
      </c>
      <c r="D1028">
        <v>7600</v>
      </c>
    </row>
    <row r="1029" spans="1:4" x14ac:dyDescent="0.25">
      <c r="A1029">
        <v>1639</v>
      </c>
      <c r="B1029">
        <v>157259</v>
      </c>
      <c r="C1029" t="s">
        <v>16828</v>
      </c>
      <c r="D1029">
        <v>8000</v>
      </c>
    </row>
    <row r="1030" spans="1:4" x14ac:dyDescent="0.25">
      <c r="A1030">
        <v>1073</v>
      </c>
      <c r="B1030">
        <v>157262</v>
      </c>
      <c r="C1030" t="s">
        <v>16249</v>
      </c>
      <c r="D1030">
        <v>7600</v>
      </c>
    </row>
    <row r="1031" spans="1:4" x14ac:dyDescent="0.25">
      <c r="A1031">
        <v>1083</v>
      </c>
      <c r="B1031">
        <v>157267</v>
      </c>
      <c r="C1031" t="s">
        <v>16260</v>
      </c>
      <c r="D1031">
        <v>7220</v>
      </c>
    </row>
    <row r="1032" spans="1:4" x14ac:dyDescent="0.25">
      <c r="A1032">
        <v>682</v>
      </c>
      <c r="B1032">
        <v>157277</v>
      </c>
      <c r="C1032" t="s">
        <v>15870</v>
      </c>
      <c r="D1032">
        <v>10000</v>
      </c>
    </row>
    <row r="1033" spans="1:4" x14ac:dyDescent="0.25">
      <c r="A1033">
        <v>688</v>
      </c>
      <c r="B1033">
        <v>157278</v>
      </c>
      <c r="C1033" t="s">
        <v>15876</v>
      </c>
      <c r="D1033">
        <v>10000</v>
      </c>
    </row>
    <row r="1034" spans="1:4" x14ac:dyDescent="0.25">
      <c r="A1034">
        <v>1640</v>
      </c>
      <c r="B1034">
        <v>157279</v>
      </c>
      <c r="C1034" t="s">
        <v>16829</v>
      </c>
      <c r="D1034">
        <v>10000</v>
      </c>
    </row>
    <row r="1035" spans="1:4" x14ac:dyDescent="0.25">
      <c r="A1035">
        <v>1611</v>
      </c>
      <c r="B1035">
        <v>157281</v>
      </c>
      <c r="C1035" t="s">
        <v>16791</v>
      </c>
      <c r="D1035">
        <v>9400</v>
      </c>
    </row>
    <row r="1036" spans="1:4" x14ac:dyDescent="0.25">
      <c r="A1036">
        <v>701</v>
      </c>
      <c r="B1036">
        <v>157283</v>
      </c>
      <c r="C1036" t="s">
        <v>15892</v>
      </c>
      <c r="D1036">
        <v>10000</v>
      </c>
    </row>
    <row r="1037" spans="1:4" x14ac:dyDescent="0.25">
      <c r="A1037">
        <v>703</v>
      </c>
      <c r="B1037">
        <v>157284</v>
      </c>
      <c r="C1037" t="s">
        <v>15894</v>
      </c>
      <c r="D1037">
        <v>10000</v>
      </c>
    </row>
    <row r="1038" spans="1:4" x14ac:dyDescent="0.25">
      <c r="A1038">
        <v>680</v>
      </c>
      <c r="B1038">
        <v>157285</v>
      </c>
      <c r="C1038" t="s">
        <v>15868</v>
      </c>
      <c r="D1038">
        <v>10000</v>
      </c>
    </row>
    <row r="1039" spans="1:4" x14ac:dyDescent="0.25">
      <c r="A1039">
        <v>1641</v>
      </c>
      <c r="B1039">
        <v>157286</v>
      </c>
      <c r="C1039" t="s">
        <v>16830</v>
      </c>
      <c r="D1039">
        <v>10000</v>
      </c>
    </row>
    <row r="1040" spans="1:4" x14ac:dyDescent="0.25">
      <c r="A1040">
        <v>1097</v>
      </c>
      <c r="B1040">
        <v>157287</v>
      </c>
      <c r="C1040" t="s">
        <v>16274</v>
      </c>
      <c r="D1040">
        <v>9400</v>
      </c>
    </row>
    <row r="1041" spans="1:4" x14ac:dyDescent="0.25">
      <c r="A1041">
        <v>533</v>
      </c>
      <c r="B1041">
        <v>157289</v>
      </c>
      <c r="C1041" t="s">
        <v>15710</v>
      </c>
      <c r="D1041">
        <v>10000</v>
      </c>
    </row>
    <row r="1042" spans="1:4" x14ac:dyDescent="0.25">
      <c r="A1042">
        <v>534</v>
      </c>
      <c r="B1042">
        <v>157290</v>
      </c>
      <c r="C1042" t="s">
        <v>15711</v>
      </c>
      <c r="D1042">
        <v>10000</v>
      </c>
    </row>
    <row r="1043" spans="1:4" x14ac:dyDescent="0.25">
      <c r="A1043">
        <v>1087</v>
      </c>
      <c r="B1043">
        <v>157291</v>
      </c>
      <c r="C1043" t="s">
        <v>16264</v>
      </c>
      <c r="D1043">
        <v>9400</v>
      </c>
    </row>
    <row r="1044" spans="1:4" x14ac:dyDescent="0.25">
      <c r="A1044">
        <v>689</v>
      </c>
      <c r="B1044">
        <v>157292</v>
      </c>
      <c r="C1044" t="s">
        <v>15877</v>
      </c>
      <c r="D1044">
        <v>10800</v>
      </c>
    </row>
    <row r="1045" spans="1:4" x14ac:dyDescent="0.25">
      <c r="A1045">
        <v>686</v>
      </c>
      <c r="B1045">
        <v>157294</v>
      </c>
      <c r="C1045" t="s">
        <v>15874</v>
      </c>
      <c r="D1045">
        <v>10000</v>
      </c>
    </row>
    <row r="1046" spans="1:4" x14ac:dyDescent="0.25">
      <c r="A1046">
        <v>1103</v>
      </c>
      <c r="B1046">
        <v>157295</v>
      </c>
      <c r="C1046" t="s">
        <v>16280</v>
      </c>
      <c r="D1046">
        <v>9400</v>
      </c>
    </row>
    <row r="1047" spans="1:4" x14ac:dyDescent="0.25">
      <c r="A1047">
        <v>704</v>
      </c>
      <c r="B1047">
        <v>157297</v>
      </c>
      <c r="C1047" t="s">
        <v>15895</v>
      </c>
      <c r="D1047">
        <v>10000</v>
      </c>
    </row>
    <row r="1048" spans="1:4" x14ac:dyDescent="0.25">
      <c r="A1048">
        <v>1089</v>
      </c>
      <c r="B1048">
        <v>157298</v>
      </c>
      <c r="C1048" t="s">
        <v>16266</v>
      </c>
      <c r="D1048">
        <v>9400</v>
      </c>
    </row>
    <row r="1049" spans="1:4" x14ac:dyDescent="0.25">
      <c r="A1049">
        <v>1081</v>
      </c>
      <c r="B1049">
        <v>157299</v>
      </c>
      <c r="C1049" t="s">
        <v>16258</v>
      </c>
      <c r="D1049">
        <v>9400</v>
      </c>
    </row>
    <row r="1050" spans="1:4" x14ac:dyDescent="0.25">
      <c r="A1050">
        <v>1104</v>
      </c>
      <c r="B1050">
        <v>157300</v>
      </c>
      <c r="C1050" t="s">
        <v>16281</v>
      </c>
      <c r="D1050">
        <v>9400</v>
      </c>
    </row>
    <row r="1051" spans="1:4" x14ac:dyDescent="0.25">
      <c r="A1051">
        <v>1079</v>
      </c>
      <c r="B1051">
        <v>157301</v>
      </c>
      <c r="C1051" t="s">
        <v>16256</v>
      </c>
      <c r="D1051">
        <v>9400</v>
      </c>
    </row>
    <row r="1052" spans="1:4" x14ac:dyDescent="0.25">
      <c r="A1052">
        <v>705</v>
      </c>
      <c r="B1052">
        <v>157304</v>
      </c>
      <c r="C1052" t="s">
        <v>15896</v>
      </c>
      <c r="D1052">
        <v>10000</v>
      </c>
    </row>
    <row r="1053" spans="1:4" x14ac:dyDescent="0.25">
      <c r="A1053">
        <v>1637</v>
      </c>
      <c r="B1053">
        <v>157305</v>
      </c>
      <c r="C1053" t="s">
        <v>16826</v>
      </c>
      <c r="D1053">
        <v>10000</v>
      </c>
    </row>
    <row r="1054" spans="1:4" x14ac:dyDescent="0.25">
      <c r="A1054">
        <v>706</v>
      </c>
      <c r="B1054">
        <v>157306</v>
      </c>
      <c r="C1054" t="s">
        <v>15897</v>
      </c>
      <c r="D1054">
        <v>10000</v>
      </c>
    </row>
    <row r="1055" spans="1:4" x14ac:dyDescent="0.25">
      <c r="A1055">
        <v>1094</v>
      </c>
      <c r="B1055">
        <v>157307</v>
      </c>
      <c r="C1055" t="s">
        <v>16271</v>
      </c>
      <c r="D1055">
        <v>9400</v>
      </c>
    </row>
    <row r="1056" spans="1:4" x14ac:dyDescent="0.25">
      <c r="A1056">
        <v>1098</v>
      </c>
      <c r="B1056">
        <v>157309</v>
      </c>
      <c r="C1056" t="s">
        <v>16275</v>
      </c>
      <c r="D1056">
        <v>9400</v>
      </c>
    </row>
    <row r="1057" spans="1:4" x14ac:dyDescent="0.25">
      <c r="A1057">
        <v>690</v>
      </c>
      <c r="B1057">
        <v>157310</v>
      </c>
      <c r="C1057" t="s">
        <v>15878</v>
      </c>
      <c r="D1057">
        <v>10000</v>
      </c>
    </row>
    <row r="1058" spans="1:4" x14ac:dyDescent="0.25">
      <c r="A1058">
        <v>691</v>
      </c>
      <c r="B1058">
        <v>157311</v>
      </c>
      <c r="C1058" t="s">
        <v>15879</v>
      </c>
      <c r="D1058">
        <v>10000</v>
      </c>
    </row>
    <row r="1059" spans="1:4" x14ac:dyDescent="0.25">
      <c r="A1059">
        <v>535</v>
      </c>
      <c r="B1059">
        <v>157312</v>
      </c>
      <c r="C1059" t="s">
        <v>15712</v>
      </c>
      <c r="D1059">
        <v>10000</v>
      </c>
    </row>
    <row r="1060" spans="1:4" x14ac:dyDescent="0.25">
      <c r="A1060">
        <v>1957</v>
      </c>
      <c r="B1060">
        <v>157313</v>
      </c>
      <c r="C1060" t="s">
        <v>17111</v>
      </c>
      <c r="D1060">
        <v>10000</v>
      </c>
    </row>
    <row r="1061" spans="1:4" x14ac:dyDescent="0.25">
      <c r="A1061">
        <v>1513</v>
      </c>
      <c r="B1061">
        <v>157316</v>
      </c>
      <c r="C1061" t="s">
        <v>16702</v>
      </c>
      <c r="D1061">
        <v>7400</v>
      </c>
    </row>
    <row r="1062" spans="1:4" x14ac:dyDescent="0.25">
      <c r="A1062">
        <v>1680</v>
      </c>
      <c r="B1062">
        <v>157317</v>
      </c>
      <c r="C1062" t="s">
        <v>16868</v>
      </c>
      <c r="D1062">
        <v>7600</v>
      </c>
    </row>
    <row r="1063" spans="1:4" x14ac:dyDescent="0.25">
      <c r="A1063">
        <v>1350</v>
      </c>
      <c r="B1063">
        <v>157319</v>
      </c>
      <c r="C1063" t="s">
        <v>16527</v>
      </c>
      <c r="D1063">
        <v>7400</v>
      </c>
    </row>
    <row r="1064" spans="1:4" x14ac:dyDescent="0.25">
      <c r="A1064">
        <v>1462</v>
      </c>
      <c r="B1064">
        <v>157320</v>
      </c>
      <c r="C1064" t="s">
        <v>16647</v>
      </c>
      <c r="D1064">
        <v>7400</v>
      </c>
    </row>
    <row r="1065" spans="1:4" x14ac:dyDescent="0.25">
      <c r="A1065">
        <v>1461</v>
      </c>
      <c r="B1065">
        <v>157321</v>
      </c>
      <c r="C1065" t="s">
        <v>16646</v>
      </c>
      <c r="D1065">
        <v>7200</v>
      </c>
    </row>
    <row r="1066" spans="1:4" x14ac:dyDescent="0.25">
      <c r="A1066">
        <v>1988</v>
      </c>
      <c r="B1066">
        <v>157323</v>
      </c>
      <c r="C1066" t="s">
        <v>17143</v>
      </c>
      <c r="D1066">
        <v>6800</v>
      </c>
    </row>
    <row r="1067" spans="1:4" x14ac:dyDescent="0.25">
      <c r="A1067">
        <v>2053</v>
      </c>
      <c r="B1067">
        <v>157324</v>
      </c>
      <c r="C1067" t="s">
        <v>17206</v>
      </c>
      <c r="D1067">
        <v>7600</v>
      </c>
    </row>
    <row r="1068" spans="1:4" x14ac:dyDescent="0.25">
      <c r="A1068">
        <v>2058</v>
      </c>
      <c r="B1068">
        <v>157325</v>
      </c>
      <c r="C1068" t="s">
        <v>30</v>
      </c>
      <c r="D1068">
        <v>7600</v>
      </c>
    </row>
    <row r="1069" spans="1:4" x14ac:dyDescent="0.25">
      <c r="A1069">
        <v>2063</v>
      </c>
      <c r="B1069">
        <v>157326</v>
      </c>
      <c r="C1069" t="s">
        <v>31</v>
      </c>
      <c r="D1069">
        <v>7600</v>
      </c>
    </row>
    <row r="1070" spans="1:4" x14ac:dyDescent="0.25">
      <c r="A1070">
        <v>1442</v>
      </c>
      <c r="B1070">
        <v>157327</v>
      </c>
      <c r="C1070" t="s">
        <v>16627</v>
      </c>
      <c r="D1070">
        <v>8000</v>
      </c>
    </row>
    <row r="1071" spans="1:4" x14ac:dyDescent="0.25">
      <c r="A1071">
        <v>605</v>
      </c>
      <c r="B1071">
        <v>157328</v>
      </c>
      <c r="C1071" t="s">
        <v>15782</v>
      </c>
      <c r="D1071">
        <v>7600</v>
      </c>
    </row>
    <row r="1072" spans="1:4" x14ac:dyDescent="0.25">
      <c r="A1072">
        <v>1811</v>
      </c>
      <c r="B1072">
        <v>157329</v>
      </c>
      <c r="C1072" t="s">
        <v>16973</v>
      </c>
      <c r="D1072">
        <v>7400</v>
      </c>
    </row>
    <row r="1073" spans="1:4" x14ac:dyDescent="0.25">
      <c r="A1073">
        <v>383</v>
      </c>
      <c r="B1073">
        <v>157330</v>
      </c>
      <c r="C1073" t="s">
        <v>15555</v>
      </c>
      <c r="D1073">
        <v>7600</v>
      </c>
    </row>
    <row r="1074" spans="1:4" x14ac:dyDescent="0.25">
      <c r="A1074">
        <v>130</v>
      </c>
      <c r="B1074">
        <v>157332</v>
      </c>
      <c r="C1074" t="s">
        <v>15348</v>
      </c>
      <c r="D1074">
        <v>7000</v>
      </c>
    </row>
    <row r="1075" spans="1:4" x14ac:dyDescent="0.25">
      <c r="A1075">
        <v>1521</v>
      </c>
      <c r="B1075">
        <v>157337</v>
      </c>
      <c r="C1075" t="s">
        <v>16708</v>
      </c>
      <c r="D1075">
        <v>10000</v>
      </c>
    </row>
    <row r="1076" spans="1:4" x14ac:dyDescent="0.25">
      <c r="A1076">
        <v>133</v>
      </c>
      <c r="B1076">
        <v>157338</v>
      </c>
      <c r="C1076" t="s">
        <v>15351</v>
      </c>
      <c r="D1076">
        <v>9400</v>
      </c>
    </row>
    <row r="1077" spans="1:4" x14ac:dyDescent="0.25">
      <c r="A1077">
        <v>2128</v>
      </c>
      <c r="B1077">
        <v>157339</v>
      </c>
      <c r="C1077" t="s">
        <v>17273</v>
      </c>
      <c r="D1077">
        <v>9400</v>
      </c>
    </row>
    <row r="1078" spans="1:4" x14ac:dyDescent="0.25">
      <c r="A1078">
        <v>1170</v>
      </c>
      <c r="B1078">
        <v>157340</v>
      </c>
      <c r="C1078" t="s">
        <v>16348</v>
      </c>
      <c r="D1078">
        <v>9400</v>
      </c>
    </row>
    <row r="1079" spans="1:4" x14ac:dyDescent="0.25">
      <c r="A1079">
        <v>565</v>
      </c>
      <c r="B1079">
        <v>157341</v>
      </c>
      <c r="C1079" t="s">
        <v>15739</v>
      </c>
      <c r="D1079">
        <v>9400</v>
      </c>
    </row>
    <row r="1080" spans="1:4" x14ac:dyDescent="0.25">
      <c r="A1080">
        <v>1445</v>
      </c>
      <c r="B1080">
        <v>157342</v>
      </c>
      <c r="C1080" t="s">
        <v>16630</v>
      </c>
      <c r="D1080">
        <v>8403</v>
      </c>
    </row>
    <row r="1081" spans="1:4" x14ac:dyDescent="0.25">
      <c r="A1081">
        <v>1446</v>
      </c>
      <c r="B1081">
        <v>157343</v>
      </c>
      <c r="C1081" t="s">
        <v>16631</v>
      </c>
      <c r="D1081">
        <v>10000</v>
      </c>
    </row>
    <row r="1082" spans="1:4" x14ac:dyDescent="0.25">
      <c r="A1082">
        <v>687</v>
      </c>
      <c r="B1082">
        <v>157344</v>
      </c>
      <c r="C1082" t="s">
        <v>15875</v>
      </c>
      <c r="D1082">
        <v>7215</v>
      </c>
    </row>
    <row r="1083" spans="1:4" x14ac:dyDescent="0.25">
      <c r="A1083">
        <v>596</v>
      </c>
      <c r="B1083">
        <v>157351</v>
      </c>
      <c r="C1083" t="s">
        <v>15772</v>
      </c>
      <c r="D1083">
        <v>7000</v>
      </c>
    </row>
    <row r="1084" spans="1:4" x14ac:dyDescent="0.25">
      <c r="A1084">
        <v>2072</v>
      </c>
      <c r="B1084">
        <v>157352</v>
      </c>
      <c r="C1084" t="s">
        <v>17218</v>
      </c>
      <c r="D1084">
        <v>10000</v>
      </c>
    </row>
    <row r="1085" spans="1:4" x14ac:dyDescent="0.25">
      <c r="A1085">
        <v>2131</v>
      </c>
      <c r="B1085">
        <v>157353</v>
      </c>
      <c r="C1085" t="s">
        <v>17275</v>
      </c>
      <c r="D1085">
        <v>10000</v>
      </c>
    </row>
    <row r="1086" spans="1:4" x14ac:dyDescent="0.25">
      <c r="A1086">
        <v>963</v>
      </c>
      <c r="B1086">
        <v>157375</v>
      </c>
      <c r="C1086" t="s">
        <v>16153</v>
      </c>
      <c r="D1086">
        <v>2350</v>
      </c>
    </row>
    <row r="1087" spans="1:4" x14ac:dyDescent="0.25">
      <c r="A1087">
        <v>1249</v>
      </c>
      <c r="B1087">
        <v>157382</v>
      </c>
      <c r="C1087" t="s">
        <v>16422</v>
      </c>
      <c r="D1087">
        <v>7800</v>
      </c>
    </row>
    <row r="1088" spans="1:4" x14ac:dyDescent="0.25">
      <c r="A1088">
        <v>1453</v>
      </c>
      <c r="B1088">
        <v>157392</v>
      </c>
      <c r="C1088" t="s">
        <v>16638</v>
      </c>
      <c r="D1088">
        <v>8000</v>
      </c>
    </row>
    <row r="1089" spans="1:4" x14ac:dyDescent="0.25">
      <c r="A1089">
        <v>1454</v>
      </c>
      <c r="B1089">
        <v>157393</v>
      </c>
      <c r="C1089" t="s">
        <v>16639</v>
      </c>
      <c r="D1089">
        <v>7600</v>
      </c>
    </row>
    <row r="1090" spans="1:4" x14ac:dyDescent="0.25">
      <c r="A1090">
        <v>1455</v>
      </c>
      <c r="B1090">
        <v>157394</v>
      </c>
      <c r="C1090" t="s">
        <v>16640</v>
      </c>
      <c r="D1090">
        <v>7600</v>
      </c>
    </row>
    <row r="1091" spans="1:4" x14ac:dyDescent="0.25">
      <c r="A1091">
        <v>1457</v>
      </c>
      <c r="B1091">
        <v>157398</v>
      </c>
      <c r="C1091" t="s">
        <v>16642</v>
      </c>
      <c r="D1091">
        <v>7215</v>
      </c>
    </row>
    <row r="1092" spans="1:4" x14ac:dyDescent="0.25">
      <c r="A1092">
        <v>1458</v>
      </c>
      <c r="B1092">
        <v>157400</v>
      </c>
      <c r="C1092" t="s">
        <v>16643</v>
      </c>
      <c r="D1092">
        <v>8000</v>
      </c>
    </row>
    <row r="1093" spans="1:4" x14ac:dyDescent="0.25">
      <c r="A1093">
        <v>1465</v>
      </c>
      <c r="B1093">
        <v>157401</v>
      </c>
      <c r="C1093" t="s">
        <v>16650</v>
      </c>
      <c r="D1093">
        <v>7400</v>
      </c>
    </row>
    <row r="1094" spans="1:4" x14ac:dyDescent="0.25">
      <c r="A1094">
        <v>1764</v>
      </c>
      <c r="B1094">
        <v>157405</v>
      </c>
      <c r="C1094" t="s">
        <v>160</v>
      </c>
      <c r="D1094">
        <v>7245</v>
      </c>
    </row>
    <row r="1095" spans="1:4" x14ac:dyDescent="0.25">
      <c r="A1095">
        <v>1765</v>
      </c>
      <c r="B1095">
        <v>157406</v>
      </c>
      <c r="C1095" t="s">
        <v>16937</v>
      </c>
      <c r="D1095">
        <v>6845</v>
      </c>
    </row>
    <row r="1096" spans="1:4" x14ac:dyDescent="0.25">
      <c r="A1096">
        <v>898</v>
      </c>
      <c r="B1096">
        <v>157409</v>
      </c>
      <c r="C1096" t="s">
        <v>16090</v>
      </c>
      <c r="D1096">
        <v>9400</v>
      </c>
    </row>
    <row r="1097" spans="1:4" x14ac:dyDescent="0.25">
      <c r="A1097">
        <v>1945</v>
      </c>
      <c r="B1097">
        <v>157414</v>
      </c>
      <c r="C1097" t="s">
        <v>17098</v>
      </c>
      <c r="D1097">
        <v>7800</v>
      </c>
    </row>
    <row r="1098" spans="1:4" x14ac:dyDescent="0.25">
      <c r="A1098">
        <v>2041</v>
      </c>
      <c r="B1098">
        <v>157417</v>
      </c>
      <c r="C1098" t="s">
        <v>17195</v>
      </c>
      <c r="D1098">
        <v>10000</v>
      </c>
    </row>
    <row r="1099" spans="1:4" x14ac:dyDescent="0.25">
      <c r="A1099">
        <v>2042</v>
      </c>
      <c r="B1099">
        <v>157418</v>
      </c>
      <c r="C1099" t="s">
        <v>17196</v>
      </c>
      <c r="D1099">
        <v>7600</v>
      </c>
    </row>
    <row r="1100" spans="1:4" x14ac:dyDescent="0.25">
      <c r="A1100">
        <v>2044</v>
      </c>
      <c r="B1100">
        <v>157419</v>
      </c>
      <c r="C1100" t="s">
        <v>17198</v>
      </c>
      <c r="D1100">
        <v>7600</v>
      </c>
    </row>
    <row r="1101" spans="1:4" x14ac:dyDescent="0.25">
      <c r="A1101">
        <v>2049</v>
      </c>
      <c r="B1101">
        <v>157420</v>
      </c>
      <c r="C1101" t="s">
        <v>17202</v>
      </c>
      <c r="D1101">
        <v>7600</v>
      </c>
    </row>
    <row r="1102" spans="1:4" x14ac:dyDescent="0.25">
      <c r="A1102">
        <v>2054</v>
      </c>
      <c r="B1102">
        <v>157421</v>
      </c>
      <c r="C1102" t="s">
        <v>17207</v>
      </c>
      <c r="D1102">
        <v>7600</v>
      </c>
    </row>
    <row r="1103" spans="1:4" x14ac:dyDescent="0.25">
      <c r="A1103">
        <v>2069</v>
      </c>
      <c r="B1103">
        <v>157424</v>
      </c>
      <c r="C1103" t="s">
        <v>17215</v>
      </c>
      <c r="D1103">
        <v>7600</v>
      </c>
    </row>
    <row r="1104" spans="1:4" x14ac:dyDescent="0.25">
      <c r="A1104">
        <v>2084</v>
      </c>
      <c r="B1104">
        <v>157426</v>
      </c>
      <c r="C1104" t="s">
        <v>17229</v>
      </c>
      <c r="D1104">
        <v>2565</v>
      </c>
    </row>
    <row r="1105" spans="1:4" x14ac:dyDescent="0.25">
      <c r="A1105">
        <v>2071</v>
      </c>
      <c r="B1105">
        <v>157435</v>
      </c>
      <c r="C1105" t="s">
        <v>17217</v>
      </c>
      <c r="D1105">
        <v>6230</v>
      </c>
    </row>
    <row r="1106" spans="1:4" x14ac:dyDescent="0.25">
      <c r="A1106">
        <v>2060</v>
      </c>
      <c r="B1106">
        <v>157436</v>
      </c>
      <c r="C1106" t="s">
        <v>17211</v>
      </c>
      <c r="D1106">
        <v>6230</v>
      </c>
    </row>
    <row r="1107" spans="1:4" x14ac:dyDescent="0.25">
      <c r="A1107">
        <v>2125</v>
      </c>
      <c r="B1107">
        <v>157437</v>
      </c>
      <c r="C1107" t="s">
        <v>17271</v>
      </c>
      <c r="D1107">
        <v>4150</v>
      </c>
    </row>
    <row r="1108" spans="1:4" x14ac:dyDescent="0.25">
      <c r="A1108">
        <v>964</v>
      </c>
      <c r="B1108">
        <v>157438</v>
      </c>
      <c r="C1108" t="s">
        <v>16154</v>
      </c>
      <c r="D1108">
        <v>7400</v>
      </c>
    </row>
    <row r="1109" spans="1:4" x14ac:dyDescent="0.25">
      <c r="A1109">
        <v>1699</v>
      </c>
      <c r="B1109">
        <v>157439</v>
      </c>
      <c r="C1109" t="s">
        <v>16885</v>
      </c>
      <c r="D1109">
        <v>7400</v>
      </c>
    </row>
    <row r="1110" spans="1:4" x14ac:dyDescent="0.25">
      <c r="A1110">
        <v>1730</v>
      </c>
      <c r="B1110">
        <v>157441</v>
      </c>
      <c r="C1110" t="s">
        <v>16905</v>
      </c>
      <c r="D1110">
        <v>7215</v>
      </c>
    </row>
    <row r="1111" spans="1:4" x14ac:dyDescent="0.25">
      <c r="A1111">
        <v>1019</v>
      </c>
      <c r="B1111">
        <v>157442</v>
      </c>
      <c r="C1111" t="s">
        <v>16196</v>
      </c>
      <c r="D1111">
        <v>7000</v>
      </c>
    </row>
    <row r="1112" spans="1:4" x14ac:dyDescent="0.25">
      <c r="A1112">
        <v>531</v>
      </c>
      <c r="B1112">
        <v>157447</v>
      </c>
      <c r="C1112" t="s">
        <v>103</v>
      </c>
      <c r="D1112">
        <v>7600</v>
      </c>
    </row>
    <row r="1113" spans="1:4" x14ac:dyDescent="0.25">
      <c r="A1113">
        <v>1943</v>
      </c>
      <c r="B1113">
        <v>157449</v>
      </c>
      <c r="C1113" t="s">
        <v>102</v>
      </c>
      <c r="D1113">
        <v>7600</v>
      </c>
    </row>
    <row r="1114" spans="1:4" x14ac:dyDescent="0.25">
      <c r="A1114">
        <v>1944</v>
      </c>
      <c r="B1114">
        <v>157450</v>
      </c>
      <c r="C1114" t="s">
        <v>17097</v>
      </c>
      <c r="D1114">
        <v>7600</v>
      </c>
    </row>
    <row r="1115" spans="1:4" x14ac:dyDescent="0.25">
      <c r="A1115">
        <v>146</v>
      </c>
      <c r="B1115">
        <v>157451</v>
      </c>
      <c r="C1115" t="s">
        <v>15364</v>
      </c>
      <c r="D1115">
        <v>7600</v>
      </c>
    </row>
    <row r="1116" spans="1:4" x14ac:dyDescent="0.25">
      <c r="A1116">
        <v>1964</v>
      </c>
      <c r="B1116">
        <v>157452</v>
      </c>
      <c r="C1116" t="s">
        <v>17118</v>
      </c>
      <c r="D1116">
        <v>7600</v>
      </c>
    </row>
    <row r="1117" spans="1:4" x14ac:dyDescent="0.25">
      <c r="A1117">
        <v>458</v>
      </c>
      <c r="B1117">
        <v>157453</v>
      </c>
      <c r="C1117" t="s">
        <v>15641</v>
      </c>
      <c r="D1117">
        <v>7600</v>
      </c>
    </row>
    <row r="1118" spans="1:4" x14ac:dyDescent="0.25">
      <c r="A1118">
        <v>459</v>
      </c>
      <c r="B1118">
        <v>157455</v>
      </c>
      <c r="C1118" t="s">
        <v>15642</v>
      </c>
      <c r="D1118">
        <v>7800</v>
      </c>
    </row>
    <row r="1119" spans="1:4" x14ac:dyDescent="0.25">
      <c r="A1119">
        <v>1255</v>
      </c>
      <c r="B1119">
        <v>157458</v>
      </c>
      <c r="C1119" t="s">
        <v>16430</v>
      </c>
      <c r="D1119">
        <v>8000</v>
      </c>
    </row>
    <row r="1120" spans="1:4" x14ac:dyDescent="0.25">
      <c r="A1120">
        <v>1700</v>
      </c>
      <c r="B1120">
        <v>157459</v>
      </c>
      <c r="C1120" t="s">
        <v>16886</v>
      </c>
      <c r="D1120">
        <v>7000</v>
      </c>
    </row>
    <row r="1121" spans="1:4" x14ac:dyDescent="0.25">
      <c r="A1121">
        <v>1701</v>
      </c>
      <c r="B1121">
        <v>157460</v>
      </c>
      <c r="C1121" t="s">
        <v>16887</v>
      </c>
      <c r="D1121">
        <v>6950</v>
      </c>
    </row>
    <row r="1122" spans="1:4" x14ac:dyDescent="0.25">
      <c r="A1122">
        <v>1720</v>
      </c>
      <c r="B1122">
        <v>157461</v>
      </c>
      <c r="C1122" t="s">
        <v>16898</v>
      </c>
      <c r="D1122">
        <v>6825</v>
      </c>
    </row>
    <row r="1123" spans="1:4" x14ac:dyDescent="0.25">
      <c r="A1123">
        <v>1721</v>
      </c>
      <c r="B1123">
        <v>157462</v>
      </c>
      <c r="C1123" t="s">
        <v>16899</v>
      </c>
      <c r="D1123">
        <v>6825</v>
      </c>
    </row>
    <row r="1124" spans="1:4" x14ac:dyDescent="0.25">
      <c r="A1124">
        <v>1713</v>
      </c>
      <c r="B1124">
        <v>157463</v>
      </c>
      <c r="C1124" t="s">
        <v>16892</v>
      </c>
      <c r="D1124">
        <v>6800</v>
      </c>
    </row>
    <row r="1125" spans="1:4" x14ac:dyDescent="0.25">
      <c r="A1125">
        <v>2101</v>
      </c>
      <c r="B1125">
        <v>157464</v>
      </c>
      <c r="C1125" t="s">
        <v>17245</v>
      </c>
      <c r="D1125">
        <v>10000</v>
      </c>
    </row>
    <row r="1126" spans="1:4" x14ac:dyDescent="0.25">
      <c r="A1126">
        <v>1960</v>
      </c>
      <c r="B1126">
        <v>157465</v>
      </c>
      <c r="C1126" t="s">
        <v>17114</v>
      </c>
      <c r="D1126">
        <v>7600</v>
      </c>
    </row>
    <row r="1127" spans="1:4" x14ac:dyDescent="0.25">
      <c r="A1127">
        <v>460</v>
      </c>
      <c r="B1127">
        <v>157470</v>
      </c>
      <c r="C1127" t="s">
        <v>15643</v>
      </c>
      <c r="D1127">
        <v>7600</v>
      </c>
    </row>
    <row r="1128" spans="1:4" x14ac:dyDescent="0.25">
      <c r="A1128">
        <v>773</v>
      </c>
      <c r="B1128">
        <v>157471</v>
      </c>
      <c r="C1128" t="s">
        <v>15972</v>
      </c>
      <c r="D1128">
        <v>8000</v>
      </c>
    </row>
    <row r="1129" spans="1:4" x14ac:dyDescent="0.25">
      <c r="A1129">
        <v>144</v>
      </c>
      <c r="B1129">
        <v>157472</v>
      </c>
      <c r="C1129" t="s">
        <v>15362</v>
      </c>
      <c r="D1129">
        <v>7000</v>
      </c>
    </row>
    <row r="1130" spans="1:4" x14ac:dyDescent="0.25">
      <c r="A1130">
        <v>461</v>
      </c>
      <c r="B1130">
        <v>157473</v>
      </c>
      <c r="C1130" t="s">
        <v>15644</v>
      </c>
      <c r="D1130">
        <v>7600</v>
      </c>
    </row>
    <row r="1131" spans="1:4" x14ac:dyDescent="0.25">
      <c r="A1131">
        <v>546</v>
      </c>
      <c r="B1131">
        <v>157474</v>
      </c>
      <c r="C1131" t="s">
        <v>12695</v>
      </c>
      <c r="D1131">
        <v>7600</v>
      </c>
    </row>
    <row r="1132" spans="1:4" x14ac:dyDescent="0.25">
      <c r="A1132">
        <v>547</v>
      </c>
      <c r="B1132">
        <v>157477</v>
      </c>
      <c r="C1132" t="s">
        <v>12697</v>
      </c>
      <c r="D1132">
        <v>8000</v>
      </c>
    </row>
    <row r="1133" spans="1:4" x14ac:dyDescent="0.25">
      <c r="A1133">
        <v>777</v>
      </c>
      <c r="B1133">
        <v>157480</v>
      </c>
      <c r="C1133" t="s">
        <v>12699</v>
      </c>
      <c r="D1133">
        <v>7410</v>
      </c>
    </row>
    <row r="1134" spans="1:4" x14ac:dyDescent="0.25">
      <c r="A1134">
        <v>1245</v>
      </c>
      <c r="B1134">
        <v>157481</v>
      </c>
      <c r="C1134" t="s">
        <v>12701</v>
      </c>
      <c r="D1134">
        <v>7800</v>
      </c>
    </row>
    <row r="1135" spans="1:4" x14ac:dyDescent="0.25">
      <c r="A1135">
        <v>858</v>
      </c>
      <c r="B1135">
        <v>157483</v>
      </c>
      <c r="C1135" t="s">
        <v>12703</v>
      </c>
      <c r="D1135">
        <v>8600</v>
      </c>
    </row>
    <row r="1136" spans="1:4" x14ac:dyDescent="0.25">
      <c r="A1136">
        <v>1702</v>
      </c>
      <c r="B1136">
        <v>157486</v>
      </c>
      <c r="C1136" t="s">
        <v>12705</v>
      </c>
      <c r="D1136">
        <v>8000</v>
      </c>
    </row>
    <row r="1137" spans="1:4" x14ac:dyDescent="0.25">
      <c r="A1137">
        <v>968</v>
      </c>
      <c r="B1137">
        <v>157487</v>
      </c>
      <c r="C1137" t="s">
        <v>12707</v>
      </c>
      <c r="D1137">
        <v>8000</v>
      </c>
    </row>
    <row r="1138" spans="1:4" x14ac:dyDescent="0.25">
      <c r="A1138">
        <v>1703</v>
      </c>
      <c r="B1138">
        <v>157488</v>
      </c>
      <c r="C1138" t="s">
        <v>12708</v>
      </c>
      <c r="D1138">
        <v>8000</v>
      </c>
    </row>
    <row r="1139" spans="1:4" x14ac:dyDescent="0.25">
      <c r="A1139">
        <v>966</v>
      </c>
      <c r="B1139">
        <v>157489</v>
      </c>
      <c r="C1139" t="s">
        <v>12709</v>
      </c>
      <c r="D1139">
        <v>8000</v>
      </c>
    </row>
    <row r="1140" spans="1:4" x14ac:dyDescent="0.25">
      <c r="A1140">
        <v>463</v>
      </c>
      <c r="B1140">
        <v>157490</v>
      </c>
      <c r="C1140" t="s">
        <v>12710</v>
      </c>
      <c r="D1140">
        <v>10300</v>
      </c>
    </row>
    <row r="1141" spans="1:4" x14ac:dyDescent="0.25">
      <c r="A1141">
        <v>774</v>
      </c>
      <c r="B1141">
        <v>157491</v>
      </c>
      <c r="C1141" t="s">
        <v>15973</v>
      </c>
      <c r="D1141">
        <v>9400</v>
      </c>
    </row>
    <row r="1142" spans="1:4" x14ac:dyDescent="0.25">
      <c r="A1142">
        <v>1242</v>
      </c>
      <c r="B1142">
        <v>157493</v>
      </c>
      <c r="C1142" t="s">
        <v>12711</v>
      </c>
      <c r="D1142">
        <v>10300</v>
      </c>
    </row>
    <row r="1143" spans="1:4" x14ac:dyDescent="0.25">
      <c r="A1143">
        <v>1979</v>
      </c>
      <c r="B1143">
        <v>157494</v>
      </c>
      <c r="C1143" t="s">
        <v>12712</v>
      </c>
      <c r="D1143">
        <v>10300</v>
      </c>
    </row>
    <row r="1144" spans="1:4" x14ac:dyDescent="0.25">
      <c r="A1144">
        <v>462</v>
      </c>
      <c r="B1144">
        <v>157495</v>
      </c>
      <c r="C1144" t="s">
        <v>12713</v>
      </c>
      <c r="D1144">
        <v>10000</v>
      </c>
    </row>
    <row r="1145" spans="1:4" x14ac:dyDescent="0.25">
      <c r="A1145">
        <v>1936</v>
      </c>
      <c r="B1145">
        <v>157497</v>
      </c>
      <c r="C1145" t="s">
        <v>12714</v>
      </c>
      <c r="D1145">
        <v>10000</v>
      </c>
    </row>
    <row r="1146" spans="1:4" x14ac:dyDescent="0.25">
      <c r="A1146">
        <v>1965</v>
      </c>
      <c r="B1146">
        <v>157500</v>
      </c>
      <c r="C1146" t="s">
        <v>12716</v>
      </c>
      <c r="D1146">
        <v>9400</v>
      </c>
    </row>
    <row r="1147" spans="1:4" x14ac:dyDescent="0.25">
      <c r="A1147">
        <v>539</v>
      </c>
      <c r="B1147">
        <v>157501</v>
      </c>
      <c r="C1147" t="s">
        <v>12718</v>
      </c>
      <c r="D1147">
        <v>10300</v>
      </c>
    </row>
    <row r="1148" spans="1:4" x14ac:dyDescent="0.25">
      <c r="A1148">
        <v>913</v>
      </c>
      <c r="B1148">
        <v>157502</v>
      </c>
      <c r="C1148" t="s">
        <v>12720</v>
      </c>
      <c r="D1148">
        <v>10300</v>
      </c>
    </row>
    <row r="1149" spans="1:4" x14ac:dyDescent="0.25">
      <c r="A1149">
        <v>1240</v>
      </c>
      <c r="B1149">
        <v>157503</v>
      </c>
      <c r="C1149" t="s">
        <v>12721</v>
      </c>
      <c r="D1149">
        <v>10300</v>
      </c>
    </row>
    <row r="1150" spans="1:4" x14ac:dyDescent="0.25">
      <c r="A1150">
        <v>905</v>
      </c>
      <c r="B1150">
        <v>157507</v>
      </c>
      <c r="C1150" t="s">
        <v>12726</v>
      </c>
      <c r="D1150">
        <v>10300</v>
      </c>
    </row>
    <row r="1151" spans="1:4" x14ac:dyDescent="0.25">
      <c r="A1151">
        <v>538</v>
      </c>
      <c r="B1151">
        <v>157509</v>
      </c>
      <c r="C1151" t="s">
        <v>12727</v>
      </c>
      <c r="D1151">
        <v>10800</v>
      </c>
    </row>
    <row r="1152" spans="1:4" x14ac:dyDescent="0.25">
      <c r="A1152">
        <v>1690</v>
      </c>
      <c r="B1152">
        <v>157512</v>
      </c>
      <c r="C1152" t="s">
        <v>12729</v>
      </c>
      <c r="D1152">
        <v>8000</v>
      </c>
    </row>
    <row r="1153" spans="1:4" x14ac:dyDescent="0.25">
      <c r="A1153">
        <v>969</v>
      </c>
      <c r="B1153">
        <v>157516</v>
      </c>
      <c r="C1153" t="s">
        <v>12731</v>
      </c>
      <c r="D1153">
        <v>8600</v>
      </c>
    </row>
    <row r="1154" spans="1:4" x14ac:dyDescent="0.25">
      <c r="A1154">
        <v>970</v>
      </c>
      <c r="B1154">
        <v>157517</v>
      </c>
      <c r="C1154" t="s">
        <v>12733</v>
      </c>
      <c r="D1154">
        <v>8600</v>
      </c>
    </row>
    <row r="1155" spans="1:4" x14ac:dyDescent="0.25">
      <c r="A1155">
        <v>1704</v>
      </c>
      <c r="B1155">
        <v>157521</v>
      </c>
      <c r="C1155" t="s">
        <v>12735</v>
      </c>
      <c r="D1155">
        <v>8600</v>
      </c>
    </row>
    <row r="1156" spans="1:4" x14ac:dyDescent="0.25">
      <c r="A1156">
        <v>1707</v>
      </c>
      <c r="B1156">
        <v>157522</v>
      </c>
      <c r="C1156" t="s">
        <v>16888</v>
      </c>
      <c r="D1156">
        <v>8600</v>
      </c>
    </row>
    <row r="1157" spans="1:4" x14ac:dyDescent="0.25">
      <c r="A1157">
        <v>1709</v>
      </c>
      <c r="B1157">
        <v>157523</v>
      </c>
      <c r="C1157" t="s">
        <v>16889</v>
      </c>
      <c r="D1157">
        <v>8600</v>
      </c>
    </row>
    <row r="1158" spans="1:4" x14ac:dyDescent="0.25">
      <c r="A1158">
        <v>1724</v>
      </c>
      <c r="B1158">
        <v>157524</v>
      </c>
      <c r="C1158" t="s">
        <v>12738</v>
      </c>
      <c r="D1158">
        <v>8600</v>
      </c>
    </row>
    <row r="1159" spans="1:4" x14ac:dyDescent="0.25">
      <c r="A1159">
        <v>1776</v>
      </c>
      <c r="B1159">
        <v>157525</v>
      </c>
      <c r="C1159" t="s">
        <v>12739</v>
      </c>
      <c r="D1159">
        <v>8600</v>
      </c>
    </row>
    <row r="1160" spans="1:4" x14ac:dyDescent="0.25">
      <c r="A1160">
        <v>971</v>
      </c>
      <c r="B1160">
        <v>157528</v>
      </c>
      <c r="C1160" t="s">
        <v>12741</v>
      </c>
      <c r="D1160">
        <v>8000</v>
      </c>
    </row>
    <row r="1161" spans="1:4" x14ac:dyDescent="0.25">
      <c r="A1161">
        <v>972</v>
      </c>
      <c r="B1161">
        <v>157529</v>
      </c>
      <c r="C1161" t="s">
        <v>12743</v>
      </c>
      <c r="D1161">
        <v>9400</v>
      </c>
    </row>
    <row r="1162" spans="1:4" x14ac:dyDescent="0.25">
      <c r="A1162">
        <v>1705</v>
      </c>
      <c r="B1162">
        <v>157530</v>
      </c>
      <c r="C1162" t="s">
        <v>12744</v>
      </c>
      <c r="D1162">
        <v>9400</v>
      </c>
    </row>
    <row r="1163" spans="1:4" x14ac:dyDescent="0.25">
      <c r="A1163">
        <v>1706</v>
      </c>
      <c r="B1163">
        <v>157531</v>
      </c>
      <c r="C1163" t="s">
        <v>12745</v>
      </c>
      <c r="D1163">
        <v>8000</v>
      </c>
    </row>
    <row r="1164" spans="1:4" x14ac:dyDescent="0.25">
      <c r="A1164">
        <v>1722</v>
      </c>
      <c r="B1164">
        <v>157532</v>
      </c>
      <c r="C1164" t="s">
        <v>12746</v>
      </c>
      <c r="D1164">
        <v>9400</v>
      </c>
    </row>
    <row r="1165" spans="1:4" x14ac:dyDescent="0.25">
      <c r="A1165">
        <v>1723</v>
      </c>
      <c r="B1165">
        <v>157533</v>
      </c>
      <c r="C1165" t="s">
        <v>12747</v>
      </c>
      <c r="D1165">
        <v>9400</v>
      </c>
    </row>
    <row r="1166" spans="1:4" x14ac:dyDescent="0.25">
      <c r="A1166">
        <v>1708</v>
      </c>
      <c r="B1166">
        <v>157534</v>
      </c>
      <c r="C1166" t="s">
        <v>12748</v>
      </c>
      <c r="D1166">
        <v>8000</v>
      </c>
    </row>
    <row r="1167" spans="1:4" x14ac:dyDescent="0.25">
      <c r="A1167">
        <v>1775</v>
      </c>
      <c r="B1167">
        <v>157535</v>
      </c>
      <c r="C1167" t="s">
        <v>16946</v>
      </c>
      <c r="D1167">
        <v>9400</v>
      </c>
    </row>
    <row r="1168" spans="1:4" x14ac:dyDescent="0.25">
      <c r="A1168">
        <v>1777</v>
      </c>
      <c r="B1168">
        <v>157536</v>
      </c>
      <c r="C1168" t="s">
        <v>12749</v>
      </c>
      <c r="D1168">
        <v>9400</v>
      </c>
    </row>
    <row r="1169" spans="1:4" x14ac:dyDescent="0.25">
      <c r="A1169">
        <v>1778</v>
      </c>
      <c r="B1169">
        <v>157537</v>
      </c>
      <c r="C1169" t="s">
        <v>12750</v>
      </c>
      <c r="D1169">
        <v>9400</v>
      </c>
    </row>
    <row r="1170" spans="1:4" x14ac:dyDescent="0.25">
      <c r="A1170">
        <v>1845</v>
      </c>
      <c r="B1170">
        <v>157539</v>
      </c>
      <c r="C1170" t="s">
        <v>12751</v>
      </c>
      <c r="D1170">
        <v>8000</v>
      </c>
    </row>
    <row r="1171" spans="1:4" x14ac:dyDescent="0.25">
      <c r="A1171">
        <v>1846</v>
      </c>
      <c r="B1171">
        <v>157540</v>
      </c>
      <c r="C1171" t="s">
        <v>12752</v>
      </c>
      <c r="D1171">
        <v>8000</v>
      </c>
    </row>
    <row r="1172" spans="1:4" x14ac:dyDescent="0.25">
      <c r="A1172">
        <v>1847</v>
      </c>
      <c r="B1172">
        <v>157541</v>
      </c>
      <c r="C1172" t="s">
        <v>12753</v>
      </c>
      <c r="D1172">
        <v>8000</v>
      </c>
    </row>
    <row r="1173" spans="1:4" x14ac:dyDescent="0.25">
      <c r="A1173">
        <v>1801</v>
      </c>
      <c r="B1173">
        <v>157542</v>
      </c>
      <c r="C1173" t="s">
        <v>16965</v>
      </c>
      <c r="D1173">
        <v>9400</v>
      </c>
    </row>
    <row r="1174" spans="1:4" x14ac:dyDescent="0.25">
      <c r="A1174">
        <v>1799</v>
      </c>
      <c r="B1174">
        <v>157543</v>
      </c>
      <c r="C1174" t="s">
        <v>12755</v>
      </c>
      <c r="D1174">
        <v>9400</v>
      </c>
    </row>
    <row r="1175" spans="1:4" x14ac:dyDescent="0.25">
      <c r="A1175">
        <v>464</v>
      </c>
      <c r="B1175">
        <v>157544</v>
      </c>
      <c r="C1175" t="s">
        <v>12756</v>
      </c>
      <c r="D1175">
        <v>9400</v>
      </c>
    </row>
    <row r="1176" spans="1:4" x14ac:dyDescent="0.25">
      <c r="A1176">
        <v>1248</v>
      </c>
      <c r="B1176">
        <v>157545</v>
      </c>
      <c r="C1176" t="s">
        <v>12757</v>
      </c>
      <c r="D1176">
        <v>10300</v>
      </c>
    </row>
    <row r="1177" spans="1:4" x14ac:dyDescent="0.25">
      <c r="A1177">
        <v>543</v>
      </c>
      <c r="B1177">
        <v>157547</v>
      </c>
      <c r="C1177" t="s">
        <v>12758</v>
      </c>
      <c r="D1177">
        <v>9400</v>
      </c>
    </row>
    <row r="1178" spans="1:4" x14ac:dyDescent="0.25">
      <c r="A1178">
        <v>544</v>
      </c>
      <c r="B1178">
        <v>157549</v>
      </c>
      <c r="C1178" t="s">
        <v>12759</v>
      </c>
      <c r="D1178">
        <v>9400</v>
      </c>
    </row>
    <row r="1179" spans="1:4" x14ac:dyDescent="0.25">
      <c r="A1179">
        <v>1804</v>
      </c>
      <c r="B1179">
        <v>157551</v>
      </c>
      <c r="C1179" t="s">
        <v>12761</v>
      </c>
      <c r="D1179">
        <v>9400</v>
      </c>
    </row>
    <row r="1180" spans="1:4" x14ac:dyDescent="0.25">
      <c r="A1180">
        <v>1802</v>
      </c>
      <c r="B1180">
        <v>157552</v>
      </c>
      <c r="C1180" t="s">
        <v>12763</v>
      </c>
      <c r="D1180">
        <v>9400</v>
      </c>
    </row>
    <row r="1181" spans="1:4" x14ac:dyDescent="0.25">
      <c r="A1181">
        <v>1421</v>
      </c>
      <c r="B1181">
        <v>157553</v>
      </c>
      <c r="C1181" t="s">
        <v>12764</v>
      </c>
      <c r="D1181">
        <v>9700</v>
      </c>
    </row>
    <row r="1182" spans="1:4" x14ac:dyDescent="0.25">
      <c r="A1182">
        <v>974</v>
      </c>
      <c r="B1182">
        <v>157554</v>
      </c>
      <c r="C1182" t="s">
        <v>12766</v>
      </c>
      <c r="D1182">
        <v>8600</v>
      </c>
    </row>
    <row r="1183" spans="1:4" x14ac:dyDescent="0.25">
      <c r="A1183">
        <v>982</v>
      </c>
      <c r="B1183">
        <v>157555</v>
      </c>
      <c r="C1183" t="s">
        <v>12767</v>
      </c>
      <c r="D1183">
        <v>8600</v>
      </c>
    </row>
    <row r="1184" spans="1:4" x14ac:dyDescent="0.25">
      <c r="A1184">
        <v>870</v>
      </c>
      <c r="B1184">
        <v>157558</v>
      </c>
      <c r="C1184" t="s">
        <v>12768</v>
      </c>
      <c r="D1184">
        <v>9400</v>
      </c>
    </row>
    <row r="1185" spans="1:4" x14ac:dyDescent="0.25">
      <c r="A1185">
        <v>1781</v>
      </c>
      <c r="B1185">
        <v>157559</v>
      </c>
      <c r="C1185" t="s">
        <v>12769</v>
      </c>
      <c r="D1185">
        <v>9400</v>
      </c>
    </row>
    <row r="1186" spans="1:4" x14ac:dyDescent="0.25">
      <c r="A1186">
        <v>865</v>
      </c>
      <c r="B1186">
        <v>157560</v>
      </c>
      <c r="C1186" t="s">
        <v>12770</v>
      </c>
      <c r="D1186">
        <v>9400</v>
      </c>
    </row>
    <row r="1187" spans="1:4" x14ac:dyDescent="0.25">
      <c r="A1187">
        <v>1848</v>
      </c>
      <c r="B1187">
        <v>157561</v>
      </c>
      <c r="C1187" t="s">
        <v>12771</v>
      </c>
      <c r="D1187">
        <v>9400</v>
      </c>
    </row>
    <row r="1188" spans="1:4" x14ac:dyDescent="0.25">
      <c r="A1188">
        <v>1782</v>
      </c>
      <c r="B1188">
        <v>157562</v>
      </c>
      <c r="C1188" t="s">
        <v>12772</v>
      </c>
      <c r="D1188">
        <v>9400</v>
      </c>
    </row>
    <row r="1189" spans="1:4" x14ac:dyDescent="0.25">
      <c r="A1189">
        <v>1710</v>
      </c>
      <c r="B1189">
        <v>157563</v>
      </c>
      <c r="C1189" t="s">
        <v>12773</v>
      </c>
      <c r="D1189">
        <v>9400</v>
      </c>
    </row>
    <row r="1190" spans="1:4" x14ac:dyDescent="0.25">
      <c r="A1190">
        <v>1766</v>
      </c>
      <c r="B1190">
        <v>157564</v>
      </c>
      <c r="C1190" t="s">
        <v>12774</v>
      </c>
      <c r="D1190">
        <v>9400</v>
      </c>
    </row>
    <row r="1191" spans="1:4" x14ac:dyDescent="0.25">
      <c r="A1191">
        <v>1780</v>
      </c>
      <c r="B1191">
        <v>157565</v>
      </c>
      <c r="C1191" t="s">
        <v>12775</v>
      </c>
      <c r="D1191">
        <v>9400</v>
      </c>
    </row>
    <row r="1192" spans="1:4" x14ac:dyDescent="0.25">
      <c r="A1192">
        <v>990</v>
      </c>
      <c r="B1192">
        <v>157566</v>
      </c>
      <c r="C1192" t="s">
        <v>12776</v>
      </c>
      <c r="D1192">
        <v>9400</v>
      </c>
    </row>
    <row r="1193" spans="1:4" x14ac:dyDescent="0.25">
      <c r="A1193">
        <v>985</v>
      </c>
      <c r="B1193">
        <v>157567</v>
      </c>
      <c r="C1193" t="s">
        <v>12777</v>
      </c>
      <c r="D1193">
        <v>9400</v>
      </c>
    </row>
    <row r="1194" spans="1:4" x14ac:dyDescent="0.25">
      <c r="A1194">
        <v>1725</v>
      </c>
      <c r="B1194">
        <v>157568</v>
      </c>
      <c r="C1194" t="s">
        <v>16900</v>
      </c>
      <c r="D1194">
        <v>8700</v>
      </c>
    </row>
    <row r="1195" spans="1:4" x14ac:dyDescent="0.25">
      <c r="A1195">
        <v>995</v>
      </c>
      <c r="B1195">
        <v>157569</v>
      </c>
      <c r="C1195" t="s">
        <v>16172</v>
      </c>
      <c r="D1195">
        <v>8700</v>
      </c>
    </row>
    <row r="1196" spans="1:4" x14ac:dyDescent="0.25">
      <c r="A1196">
        <v>975</v>
      </c>
      <c r="B1196">
        <v>157570</v>
      </c>
      <c r="C1196" t="s">
        <v>12778</v>
      </c>
      <c r="D1196">
        <v>8600</v>
      </c>
    </row>
    <row r="1197" spans="1:4" x14ac:dyDescent="0.25">
      <c r="A1197">
        <v>973</v>
      </c>
      <c r="B1197">
        <v>157571</v>
      </c>
      <c r="C1197" t="s">
        <v>12779</v>
      </c>
      <c r="D1197">
        <v>8000</v>
      </c>
    </row>
    <row r="1198" spans="1:4" x14ac:dyDescent="0.25">
      <c r="A1198">
        <v>878</v>
      </c>
      <c r="B1198">
        <v>157572</v>
      </c>
      <c r="C1198" t="s">
        <v>12780</v>
      </c>
      <c r="D1198">
        <v>8900</v>
      </c>
    </row>
    <row r="1199" spans="1:4" x14ac:dyDescent="0.25">
      <c r="A1199">
        <v>915</v>
      </c>
      <c r="B1199">
        <v>157573</v>
      </c>
      <c r="C1199" t="s">
        <v>12781</v>
      </c>
      <c r="D1199">
        <v>9400</v>
      </c>
    </row>
    <row r="1200" spans="1:4" x14ac:dyDescent="0.25">
      <c r="A1200">
        <v>1239</v>
      </c>
      <c r="B1200">
        <v>157574</v>
      </c>
      <c r="C1200" t="s">
        <v>12782</v>
      </c>
      <c r="D1200">
        <v>10300</v>
      </c>
    </row>
    <row r="1201" spans="1:4" x14ac:dyDescent="0.25">
      <c r="A1201">
        <v>782</v>
      </c>
      <c r="B1201">
        <v>157575</v>
      </c>
      <c r="C1201" t="s">
        <v>15979</v>
      </c>
      <c r="D1201">
        <v>9400</v>
      </c>
    </row>
    <row r="1202" spans="1:4" x14ac:dyDescent="0.25">
      <c r="A1202">
        <v>783</v>
      </c>
      <c r="B1202">
        <v>157576</v>
      </c>
      <c r="C1202" t="s">
        <v>12783</v>
      </c>
      <c r="D1202">
        <v>10300</v>
      </c>
    </row>
    <row r="1203" spans="1:4" x14ac:dyDescent="0.25">
      <c r="A1203">
        <v>780</v>
      </c>
      <c r="B1203">
        <v>157578</v>
      </c>
      <c r="C1203" t="s">
        <v>12785</v>
      </c>
      <c r="D1203">
        <v>10000</v>
      </c>
    </row>
    <row r="1204" spans="1:4" x14ac:dyDescent="0.25">
      <c r="A1204">
        <v>1243</v>
      </c>
      <c r="B1204">
        <v>157579</v>
      </c>
      <c r="C1204" t="s">
        <v>12787</v>
      </c>
      <c r="D1204">
        <v>10000</v>
      </c>
    </row>
    <row r="1205" spans="1:4" x14ac:dyDescent="0.25">
      <c r="A1205">
        <v>1938</v>
      </c>
      <c r="B1205">
        <v>157580</v>
      </c>
      <c r="C1205" t="s">
        <v>12788</v>
      </c>
      <c r="D1205">
        <v>10000</v>
      </c>
    </row>
    <row r="1206" spans="1:4" x14ac:dyDescent="0.25">
      <c r="A1206">
        <v>1527</v>
      </c>
      <c r="B1206">
        <v>157582</v>
      </c>
      <c r="C1206" t="s">
        <v>16711</v>
      </c>
      <c r="D1206">
        <v>7030</v>
      </c>
    </row>
    <row r="1207" spans="1:4" x14ac:dyDescent="0.25">
      <c r="A1207">
        <v>1759</v>
      </c>
      <c r="B1207">
        <v>157584</v>
      </c>
      <c r="C1207" t="s">
        <v>32</v>
      </c>
      <c r="D1207">
        <v>7600</v>
      </c>
    </row>
    <row r="1208" spans="1:4" x14ac:dyDescent="0.25">
      <c r="A1208">
        <v>1838</v>
      </c>
      <c r="B1208">
        <v>157586</v>
      </c>
      <c r="C1208" t="s">
        <v>12792</v>
      </c>
      <c r="D1208">
        <v>7600</v>
      </c>
    </row>
    <row r="1209" spans="1:4" x14ac:dyDescent="0.25">
      <c r="A1209">
        <v>1762</v>
      </c>
      <c r="B1209">
        <v>157588</v>
      </c>
      <c r="C1209" t="s">
        <v>12793</v>
      </c>
      <c r="D1209">
        <v>7200</v>
      </c>
    </row>
    <row r="1210" spans="1:4" x14ac:dyDescent="0.25">
      <c r="A1210">
        <v>1538</v>
      </c>
      <c r="B1210">
        <v>157592</v>
      </c>
      <c r="C1210" t="s">
        <v>12795</v>
      </c>
      <c r="D1210">
        <v>7600</v>
      </c>
    </row>
    <row r="1211" spans="1:4" x14ac:dyDescent="0.25">
      <c r="A1211">
        <v>2153</v>
      </c>
      <c r="B1211">
        <v>157594</v>
      </c>
      <c r="C1211" t="s">
        <v>17297</v>
      </c>
      <c r="D1211">
        <v>7600</v>
      </c>
    </row>
    <row r="1212" spans="1:4" x14ac:dyDescent="0.25">
      <c r="A1212">
        <v>241</v>
      </c>
      <c r="B1212">
        <v>157595</v>
      </c>
      <c r="C1212" t="s">
        <v>15454</v>
      </c>
      <c r="D1212">
        <v>7600</v>
      </c>
    </row>
    <row r="1213" spans="1:4" x14ac:dyDescent="0.25">
      <c r="A1213">
        <v>1528</v>
      </c>
      <c r="B1213">
        <v>157596</v>
      </c>
      <c r="C1213" t="s">
        <v>12798</v>
      </c>
      <c r="D1213">
        <v>7400</v>
      </c>
    </row>
    <row r="1214" spans="1:4" x14ac:dyDescent="0.25">
      <c r="A1214">
        <v>1534</v>
      </c>
      <c r="B1214">
        <v>157597</v>
      </c>
      <c r="C1214" t="s">
        <v>12800</v>
      </c>
      <c r="D1214">
        <v>7400</v>
      </c>
    </row>
    <row r="1215" spans="1:4" x14ac:dyDescent="0.25">
      <c r="A1215">
        <v>1913</v>
      </c>
      <c r="B1215">
        <v>157598</v>
      </c>
      <c r="C1215" t="s">
        <v>12801</v>
      </c>
      <c r="D1215">
        <v>7400</v>
      </c>
    </row>
    <row r="1216" spans="1:4" x14ac:dyDescent="0.25">
      <c r="A1216">
        <v>1893</v>
      </c>
      <c r="B1216">
        <v>157606</v>
      </c>
      <c r="C1216" t="s">
        <v>12804</v>
      </c>
      <c r="D1216">
        <v>7200</v>
      </c>
    </row>
    <row r="1217" spans="1:4" x14ac:dyDescent="0.25">
      <c r="A1217">
        <v>1902</v>
      </c>
      <c r="B1217">
        <v>157609</v>
      </c>
      <c r="C1217" t="s">
        <v>17057</v>
      </c>
      <c r="D1217">
        <v>7600</v>
      </c>
    </row>
    <row r="1218" spans="1:4" x14ac:dyDescent="0.25">
      <c r="A1218">
        <v>252</v>
      </c>
      <c r="B1218">
        <v>157610</v>
      </c>
      <c r="C1218" t="s">
        <v>12808</v>
      </c>
      <c r="D1218">
        <v>8000</v>
      </c>
    </row>
    <row r="1219" spans="1:4" x14ac:dyDescent="0.25">
      <c r="A1219">
        <v>1539</v>
      </c>
      <c r="B1219">
        <v>157613</v>
      </c>
      <c r="C1219" t="s">
        <v>16717</v>
      </c>
      <c r="D1219">
        <v>9400</v>
      </c>
    </row>
    <row r="1220" spans="1:4" x14ac:dyDescent="0.25">
      <c r="A1220">
        <v>1530</v>
      </c>
      <c r="B1220">
        <v>157614</v>
      </c>
      <c r="C1220" t="s">
        <v>16713</v>
      </c>
      <c r="D1220">
        <v>10000</v>
      </c>
    </row>
    <row r="1221" spans="1:4" x14ac:dyDescent="0.25">
      <c r="A1221">
        <v>1522</v>
      </c>
      <c r="B1221">
        <v>157616</v>
      </c>
      <c r="C1221" t="s">
        <v>16709</v>
      </c>
      <c r="D1221">
        <v>9400</v>
      </c>
    </row>
    <row r="1222" spans="1:4" x14ac:dyDescent="0.25">
      <c r="A1222">
        <v>1524</v>
      </c>
      <c r="B1222">
        <v>157617</v>
      </c>
      <c r="C1222" t="s">
        <v>16710</v>
      </c>
      <c r="D1222">
        <v>9400</v>
      </c>
    </row>
    <row r="1223" spans="1:4" x14ac:dyDescent="0.25">
      <c r="A1223">
        <v>1761</v>
      </c>
      <c r="B1223">
        <v>157618</v>
      </c>
      <c r="C1223" t="s">
        <v>16935</v>
      </c>
      <c r="D1223">
        <v>7600</v>
      </c>
    </row>
    <row r="1224" spans="1:4" x14ac:dyDescent="0.25">
      <c r="A1224">
        <v>1540</v>
      </c>
      <c r="B1224">
        <v>157619</v>
      </c>
      <c r="C1224" t="s">
        <v>12815</v>
      </c>
      <c r="D1224">
        <v>10000</v>
      </c>
    </row>
    <row r="1225" spans="1:4" x14ac:dyDescent="0.25">
      <c r="A1225">
        <v>1523</v>
      </c>
      <c r="B1225">
        <v>157620</v>
      </c>
      <c r="C1225" t="s">
        <v>12817</v>
      </c>
      <c r="D1225">
        <v>10000</v>
      </c>
    </row>
    <row r="1226" spans="1:4" x14ac:dyDescent="0.25">
      <c r="A1226">
        <v>1542</v>
      </c>
      <c r="B1226">
        <v>157621</v>
      </c>
      <c r="C1226" t="s">
        <v>12818</v>
      </c>
      <c r="D1226">
        <v>10000</v>
      </c>
    </row>
    <row r="1227" spans="1:4" x14ac:dyDescent="0.25">
      <c r="A1227">
        <v>2026</v>
      </c>
      <c r="B1227">
        <v>157622</v>
      </c>
      <c r="C1227" t="s">
        <v>12819</v>
      </c>
      <c r="D1227">
        <v>7479</v>
      </c>
    </row>
    <row r="1228" spans="1:4" x14ac:dyDescent="0.25">
      <c r="A1228">
        <v>2038</v>
      </c>
      <c r="B1228">
        <v>157624</v>
      </c>
      <c r="C1228" t="s">
        <v>12820</v>
      </c>
      <c r="D1228">
        <v>9400</v>
      </c>
    </row>
    <row r="1229" spans="1:4" x14ac:dyDescent="0.25">
      <c r="A1229">
        <v>1552</v>
      </c>
      <c r="B1229">
        <v>157625</v>
      </c>
      <c r="C1229" t="s">
        <v>16727</v>
      </c>
      <c r="D1229">
        <v>9400</v>
      </c>
    </row>
    <row r="1230" spans="1:4" x14ac:dyDescent="0.25">
      <c r="A1230">
        <v>2031</v>
      </c>
      <c r="B1230">
        <v>157626</v>
      </c>
      <c r="C1230" t="s">
        <v>17186</v>
      </c>
      <c r="D1230">
        <v>8900</v>
      </c>
    </row>
    <row r="1231" spans="1:4" x14ac:dyDescent="0.25">
      <c r="A1231">
        <v>2068</v>
      </c>
      <c r="B1231">
        <v>157627</v>
      </c>
      <c r="C1231" t="s">
        <v>12823</v>
      </c>
      <c r="D1231">
        <v>8900</v>
      </c>
    </row>
    <row r="1232" spans="1:4" x14ac:dyDescent="0.25">
      <c r="A1232">
        <v>2076</v>
      </c>
      <c r="B1232">
        <v>157629</v>
      </c>
      <c r="C1232" t="s">
        <v>17221</v>
      </c>
      <c r="D1232">
        <v>9400</v>
      </c>
    </row>
    <row r="1233" spans="1:4" x14ac:dyDescent="0.25">
      <c r="A1233">
        <v>2029</v>
      </c>
      <c r="B1233">
        <v>157631</v>
      </c>
      <c r="C1233" t="s">
        <v>17184</v>
      </c>
      <c r="D1233">
        <v>10000</v>
      </c>
    </row>
    <row r="1234" spans="1:4" x14ac:dyDescent="0.25">
      <c r="A1234">
        <v>1909</v>
      </c>
      <c r="B1234">
        <v>157632</v>
      </c>
      <c r="C1234" t="s">
        <v>17063</v>
      </c>
      <c r="D1234">
        <v>10000</v>
      </c>
    </row>
    <row r="1235" spans="1:4" x14ac:dyDescent="0.25">
      <c r="A1235">
        <v>1608</v>
      </c>
      <c r="B1235">
        <v>157634</v>
      </c>
      <c r="C1235" t="s">
        <v>16788</v>
      </c>
      <c r="D1235">
        <v>10000</v>
      </c>
    </row>
    <row r="1236" spans="1:4" x14ac:dyDescent="0.25">
      <c r="A1236">
        <v>2130</v>
      </c>
      <c r="B1236">
        <v>157637</v>
      </c>
      <c r="C1236" t="s">
        <v>12832</v>
      </c>
      <c r="D1236">
        <v>9700</v>
      </c>
    </row>
    <row r="1237" spans="1:4" x14ac:dyDescent="0.25">
      <c r="A1237">
        <v>1548</v>
      </c>
      <c r="B1237">
        <v>157640</v>
      </c>
      <c r="C1237" t="s">
        <v>16723</v>
      </c>
      <c r="D1237">
        <v>10300</v>
      </c>
    </row>
    <row r="1238" spans="1:4" x14ac:dyDescent="0.25">
      <c r="A1238">
        <v>1555</v>
      </c>
      <c r="B1238">
        <v>157641</v>
      </c>
      <c r="C1238" t="s">
        <v>16730</v>
      </c>
      <c r="D1238">
        <v>9400</v>
      </c>
    </row>
    <row r="1239" spans="1:4" x14ac:dyDescent="0.25">
      <c r="A1239">
        <v>1546</v>
      </c>
      <c r="B1239">
        <v>157642</v>
      </c>
      <c r="C1239" t="s">
        <v>16721</v>
      </c>
      <c r="D1239">
        <v>9400</v>
      </c>
    </row>
    <row r="1240" spans="1:4" x14ac:dyDescent="0.25">
      <c r="A1240">
        <v>1547</v>
      </c>
      <c r="B1240">
        <v>157643</v>
      </c>
      <c r="C1240" t="s">
        <v>16722</v>
      </c>
      <c r="D1240">
        <v>10000</v>
      </c>
    </row>
    <row r="1241" spans="1:4" x14ac:dyDescent="0.25">
      <c r="A1241">
        <v>1535</v>
      </c>
      <c r="B1241">
        <v>157644</v>
      </c>
      <c r="C1241" t="s">
        <v>16715</v>
      </c>
      <c r="D1241">
        <v>10000</v>
      </c>
    </row>
    <row r="1242" spans="1:4" x14ac:dyDescent="0.25">
      <c r="A1242">
        <v>1536</v>
      </c>
      <c r="B1242">
        <v>157645</v>
      </c>
      <c r="C1242" t="s">
        <v>16716</v>
      </c>
      <c r="D1242">
        <v>10000</v>
      </c>
    </row>
    <row r="1243" spans="1:4" x14ac:dyDescent="0.25">
      <c r="A1243">
        <v>1550</v>
      </c>
      <c r="B1243">
        <v>157646</v>
      </c>
      <c r="C1243" t="s">
        <v>16725</v>
      </c>
      <c r="D1243">
        <v>10000</v>
      </c>
    </row>
    <row r="1244" spans="1:4" x14ac:dyDescent="0.25">
      <c r="A1244">
        <v>2126</v>
      </c>
      <c r="B1244">
        <v>157649</v>
      </c>
      <c r="C1244" t="s">
        <v>12845</v>
      </c>
      <c r="D1244">
        <v>9400</v>
      </c>
    </row>
    <row r="1245" spans="1:4" x14ac:dyDescent="0.25">
      <c r="A1245">
        <v>266</v>
      </c>
      <c r="B1245">
        <v>157687</v>
      </c>
      <c r="C1245" t="s">
        <v>15484</v>
      </c>
      <c r="D1245">
        <v>8900</v>
      </c>
    </row>
    <row r="1246" spans="1:4" x14ac:dyDescent="0.25">
      <c r="A1246">
        <v>1439</v>
      </c>
      <c r="B1246">
        <v>157688</v>
      </c>
      <c r="C1246" t="s">
        <v>16624</v>
      </c>
      <c r="D1246">
        <v>10000</v>
      </c>
    </row>
    <row r="1247" spans="1:4" x14ac:dyDescent="0.25">
      <c r="A1247">
        <v>1468</v>
      </c>
      <c r="B1247">
        <v>157689</v>
      </c>
      <c r="C1247" t="s">
        <v>16653</v>
      </c>
      <c r="D1247">
        <v>10000</v>
      </c>
    </row>
    <row r="1248" spans="1:4" x14ac:dyDescent="0.25">
      <c r="A1248">
        <v>1356</v>
      </c>
      <c r="B1248">
        <v>157690</v>
      </c>
      <c r="C1248" t="s">
        <v>16533</v>
      </c>
      <c r="D1248">
        <v>10300</v>
      </c>
    </row>
    <row r="1249" spans="1:4" x14ac:dyDescent="0.25">
      <c r="A1249">
        <v>1180</v>
      </c>
      <c r="B1249">
        <v>157691</v>
      </c>
      <c r="C1249" t="s">
        <v>16357</v>
      </c>
      <c r="D1249">
        <v>10000</v>
      </c>
    </row>
    <row r="1250" spans="1:4" x14ac:dyDescent="0.25">
      <c r="A1250">
        <v>1355</v>
      </c>
      <c r="B1250">
        <v>157692</v>
      </c>
      <c r="C1250" t="s">
        <v>16532</v>
      </c>
      <c r="D1250">
        <v>9400</v>
      </c>
    </row>
    <row r="1251" spans="1:4" x14ac:dyDescent="0.25">
      <c r="A1251">
        <v>276</v>
      </c>
      <c r="B1251">
        <v>157693</v>
      </c>
      <c r="C1251" t="s">
        <v>15499</v>
      </c>
      <c r="D1251">
        <v>9400</v>
      </c>
    </row>
    <row r="1252" spans="1:4" x14ac:dyDescent="0.25">
      <c r="A1252">
        <v>373</v>
      </c>
      <c r="B1252">
        <v>157695</v>
      </c>
      <c r="C1252" t="s">
        <v>15544</v>
      </c>
      <c r="D1252">
        <v>9400</v>
      </c>
    </row>
    <row r="1253" spans="1:4" x14ac:dyDescent="0.25">
      <c r="A1253">
        <v>376</v>
      </c>
      <c r="B1253">
        <v>157696</v>
      </c>
      <c r="C1253" t="s">
        <v>15547</v>
      </c>
      <c r="D1253">
        <v>9400</v>
      </c>
    </row>
    <row r="1254" spans="1:4" x14ac:dyDescent="0.25">
      <c r="A1254">
        <v>378</v>
      </c>
      <c r="B1254">
        <v>157698</v>
      </c>
      <c r="C1254" t="s">
        <v>15549</v>
      </c>
      <c r="D1254">
        <v>9400</v>
      </c>
    </row>
    <row r="1255" spans="1:4" x14ac:dyDescent="0.25">
      <c r="A1255">
        <v>375</v>
      </c>
      <c r="B1255">
        <v>157699</v>
      </c>
      <c r="C1255" t="s">
        <v>15546</v>
      </c>
      <c r="D1255">
        <v>9700</v>
      </c>
    </row>
    <row r="1256" spans="1:4" x14ac:dyDescent="0.25">
      <c r="A1256">
        <v>374</v>
      </c>
      <c r="B1256">
        <v>157700</v>
      </c>
      <c r="C1256" t="s">
        <v>15545</v>
      </c>
      <c r="D1256">
        <v>9700</v>
      </c>
    </row>
    <row r="1257" spans="1:4" x14ac:dyDescent="0.25">
      <c r="A1257">
        <v>1805</v>
      </c>
      <c r="B1257">
        <v>157701</v>
      </c>
      <c r="C1257" t="s">
        <v>16967</v>
      </c>
      <c r="D1257">
        <v>10200</v>
      </c>
    </row>
    <row r="1258" spans="1:4" x14ac:dyDescent="0.25">
      <c r="A1258">
        <v>490</v>
      </c>
      <c r="B1258">
        <v>157702</v>
      </c>
      <c r="C1258" t="s">
        <v>15669</v>
      </c>
      <c r="D1258">
        <v>9400</v>
      </c>
    </row>
    <row r="1259" spans="1:4" x14ac:dyDescent="0.25">
      <c r="A1259">
        <v>500</v>
      </c>
      <c r="B1259">
        <v>157703</v>
      </c>
      <c r="C1259" t="s">
        <v>15679</v>
      </c>
      <c r="D1259">
        <v>10200</v>
      </c>
    </row>
    <row r="1260" spans="1:4" x14ac:dyDescent="0.25">
      <c r="A1260">
        <v>1413</v>
      </c>
      <c r="B1260">
        <v>157705</v>
      </c>
      <c r="C1260" t="s">
        <v>16599</v>
      </c>
      <c r="D1260">
        <v>10200</v>
      </c>
    </row>
    <row r="1261" spans="1:4" x14ac:dyDescent="0.25">
      <c r="A1261">
        <v>1414</v>
      </c>
      <c r="B1261">
        <v>157708</v>
      </c>
      <c r="C1261" t="s">
        <v>16600</v>
      </c>
      <c r="D1261">
        <v>9400</v>
      </c>
    </row>
    <row r="1262" spans="1:4" x14ac:dyDescent="0.25">
      <c r="A1262">
        <v>257</v>
      </c>
      <c r="B1262">
        <v>157709</v>
      </c>
      <c r="C1262" t="s">
        <v>15471</v>
      </c>
      <c r="D1262">
        <v>8900</v>
      </c>
    </row>
    <row r="1263" spans="1:4" x14ac:dyDescent="0.25">
      <c r="A1263">
        <v>2032</v>
      </c>
      <c r="B1263">
        <v>157710</v>
      </c>
      <c r="C1263" t="s">
        <v>17187</v>
      </c>
      <c r="D1263">
        <v>10000</v>
      </c>
    </row>
    <row r="1264" spans="1:4" x14ac:dyDescent="0.25">
      <c r="A1264">
        <v>1508</v>
      </c>
      <c r="B1264">
        <v>157711</v>
      </c>
      <c r="C1264" t="s">
        <v>16696</v>
      </c>
      <c r="D1264">
        <v>10000</v>
      </c>
    </row>
    <row r="1265" spans="1:4" x14ac:dyDescent="0.25">
      <c r="A1265">
        <v>1671</v>
      </c>
      <c r="B1265">
        <v>157712</v>
      </c>
      <c r="C1265" t="s">
        <v>16859</v>
      </c>
      <c r="D1265">
        <v>9400</v>
      </c>
    </row>
    <row r="1266" spans="1:4" x14ac:dyDescent="0.25">
      <c r="A1266">
        <v>1910</v>
      </c>
      <c r="B1266">
        <v>157713</v>
      </c>
      <c r="C1266" t="s">
        <v>17064</v>
      </c>
      <c r="D1266">
        <v>9400</v>
      </c>
    </row>
    <row r="1267" spans="1:4" x14ac:dyDescent="0.25">
      <c r="A1267">
        <v>2152</v>
      </c>
      <c r="B1267">
        <v>157714</v>
      </c>
      <c r="C1267" t="s">
        <v>17296</v>
      </c>
      <c r="D1267">
        <v>9400</v>
      </c>
    </row>
    <row r="1268" spans="1:4" x14ac:dyDescent="0.25">
      <c r="A1268">
        <v>1747</v>
      </c>
      <c r="B1268">
        <v>157715</v>
      </c>
      <c r="C1268" t="s">
        <v>16921</v>
      </c>
      <c r="D1268">
        <v>9400</v>
      </c>
    </row>
    <row r="1269" spans="1:4" x14ac:dyDescent="0.25">
      <c r="A1269">
        <v>2154</v>
      </c>
      <c r="B1269">
        <v>157716</v>
      </c>
      <c r="C1269" t="s">
        <v>17298</v>
      </c>
      <c r="D1269">
        <v>9400</v>
      </c>
    </row>
    <row r="1270" spans="1:4" x14ac:dyDescent="0.25">
      <c r="A1270">
        <v>482</v>
      </c>
      <c r="B1270">
        <v>157717</v>
      </c>
      <c r="C1270" t="s">
        <v>15662</v>
      </c>
      <c r="D1270">
        <v>9400</v>
      </c>
    </row>
    <row r="1271" spans="1:4" x14ac:dyDescent="0.25">
      <c r="A1271">
        <v>1557</v>
      </c>
      <c r="B1271">
        <v>157718</v>
      </c>
      <c r="C1271" t="s">
        <v>16732</v>
      </c>
      <c r="D1271">
        <v>10300</v>
      </c>
    </row>
    <row r="1272" spans="1:4" x14ac:dyDescent="0.25">
      <c r="A1272">
        <v>1578</v>
      </c>
      <c r="B1272">
        <v>157719</v>
      </c>
      <c r="C1272" t="s">
        <v>16754</v>
      </c>
      <c r="D1272">
        <v>10300</v>
      </c>
    </row>
    <row r="1273" spans="1:4" x14ac:dyDescent="0.25">
      <c r="A1273">
        <v>1556</v>
      </c>
      <c r="B1273">
        <v>157720</v>
      </c>
      <c r="C1273" t="s">
        <v>16731</v>
      </c>
      <c r="D1273">
        <v>10300</v>
      </c>
    </row>
    <row r="1274" spans="1:4" x14ac:dyDescent="0.25">
      <c r="A1274">
        <v>1549</v>
      </c>
      <c r="B1274">
        <v>157721</v>
      </c>
      <c r="C1274" t="s">
        <v>16724</v>
      </c>
      <c r="D1274">
        <v>10300</v>
      </c>
    </row>
    <row r="1275" spans="1:4" x14ac:dyDescent="0.25">
      <c r="A1275">
        <v>2187</v>
      </c>
      <c r="B1275">
        <v>157725</v>
      </c>
      <c r="C1275" t="s">
        <v>17331</v>
      </c>
      <c r="D1275">
        <v>8900</v>
      </c>
    </row>
    <row r="1276" spans="1:4" x14ac:dyDescent="0.25">
      <c r="A1276">
        <v>2182</v>
      </c>
      <c r="B1276">
        <v>157726</v>
      </c>
      <c r="C1276" t="s">
        <v>17326</v>
      </c>
      <c r="D1276">
        <v>8900</v>
      </c>
    </row>
    <row r="1277" spans="1:4" x14ac:dyDescent="0.25">
      <c r="A1277">
        <v>2196</v>
      </c>
      <c r="B1277">
        <v>157727</v>
      </c>
      <c r="C1277" t="s">
        <v>17337</v>
      </c>
      <c r="D1277">
        <v>8900</v>
      </c>
    </row>
    <row r="1278" spans="1:4" x14ac:dyDescent="0.25">
      <c r="A1278">
        <v>2185</v>
      </c>
      <c r="B1278">
        <v>157728</v>
      </c>
      <c r="C1278" t="s">
        <v>17329</v>
      </c>
      <c r="D1278">
        <v>9400</v>
      </c>
    </row>
    <row r="1279" spans="1:4" x14ac:dyDescent="0.25">
      <c r="A1279">
        <v>2205</v>
      </c>
      <c r="B1279">
        <v>157729</v>
      </c>
      <c r="C1279" t="s">
        <v>17343</v>
      </c>
      <c r="D1279">
        <v>9400</v>
      </c>
    </row>
    <row r="1280" spans="1:4" x14ac:dyDescent="0.25">
      <c r="A1280">
        <v>2124</v>
      </c>
      <c r="B1280">
        <v>157730</v>
      </c>
      <c r="C1280" t="s">
        <v>17270</v>
      </c>
      <c r="D1280">
        <v>9400</v>
      </c>
    </row>
    <row r="1281" spans="1:4" x14ac:dyDescent="0.25">
      <c r="A1281">
        <v>2143</v>
      </c>
      <c r="B1281">
        <v>157731</v>
      </c>
      <c r="C1281" t="s">
        <v>17287</v>
      </c>
      <c r="D1281">
        <v>10300</v>
      </c>
    </row>
    <row r="1282" spans="1:4" x14ac:dyDescent="0.25">
      <c r="A1282">
        <v>2150</v>
      </c>
      <c r="B1282">
        <v>157733</v>
      </c>
      <c r="C1282" t="s">
        <v>17294</v>
      </c>
      <c r="D1282">
        <v>10300</v>
      </c>
    </row>
    <row r="1283" spans="1:4" x14ac:dyDescent="0.25">
      <c r="A1283">
        <v>2139</v>
      </c>
      <c r="B1283">
        <v>157734</v>
      </c>
      <c r="C1283" t="s">
        <v>17283</v>
      </c>
      <c r="D1283">
        <v>9400</v>
      </c>
    </row>
    <row r="1284" spans="1:4" x14ac:dyDescent="0.25">
      <c r="A1284">
        <v>2138</v>
      </c>
      <c r="B1284">
        <v>157737</v>
      </c>
      <c r="C1284" t="s">
        <v>17282</v>
      </c>
      <c r="D1284">
        <v>10000</v>
      </c>
    </row>
    <row r="1285" spans="1:4" x14ac:dyDescent="0.25">
      <c r="A1285">
        <v>2123</v>
      </c>
      <c r="B1285">
        <v>157738</v>
      </c>
      <c r="C1285" t="s">
        <v>17269</v>
      </c>
      <c r="D1285">
        <v>10000</v>
      </c>
    </row>
    <row r="1286" spans="1:4" x14ac:dyDescent="0.25">
      <c r="A1286">
        <v>1199</v>
      </c>
      <c r="B1286">
        <v>157739</v>
      </c>
      <c r="C1286" t="s">
        <v>16378</v>
      </c>
      <c r="D1286">
        <v>8900</v>
      </c>
    </row>
    <row r="1287" spans="1:4" x14ac:dyDescent="0.25">
      <c r="A1287">
        <v>1682</v>
      </c>
      <c r="B1287">
        <v>157741</v>
      </c>
      <c r="C1287" t="s">
        <v>16870</v>
      </c>
      <c r="D1287">
        <v>9400</v>
      </c>
    </row>
    <row r="1288" spans="1:4" x14ac:dyDescent="0.25">
      <c r="A1288">
        <v>2147</v>
      </c>
      <c r="B1288">
        <v>157742</v>
      </c>
      <c r="C1288" t="s">
        <v>17291</v>
      </c>
      <c r="D1288">
        <v>9400</v>
      </c>
    </row>
    <row r="1289" spans="1:4" x14ac:dyDescent="0.25">
      <c r="A1289">
        <v>1691</v>
      </c>
      <c r="B1289">
        <v>157744</v>
      </c>
      <c r="C1289" t="s">
        <v>16877</v>
      </c>
      <c r="D1289">
        <v>8600</v>
      </c>
    </row>
    <row r="1290" spans="1:4" x14ac:dyDescent="0.25">
      <c r="A1290">
        <v>879</v>
      </c>
      <c r="B1290">
        <v>157745</v>
      </c>
      <c r="C1290" t="s">
        <v>161</v>
      </c>
      <c r="D1290">
        <v>9400</v>
      </c>
    </row>
    <row r="1291" spans="1:4" x14ac:dyDescent="0.25">
      <c r="A1291">
        <v>1000</v>
      </c>
      <c r="B1291">
        <v>157746</v>
      </c>
      <c r="C1291" t="s">
        <v>16177</v>
      </c>
      <c r="D1291">
        <v>8600</v>
      </c>
    </row>
    <row r="1292" spans="1:4" x14ac:dyDescent="0.25">
      <c r="A1292">
        <v>998</v>
      </c>
      <c r="B1292">
        <v>157747</v>
      </c>
      <c r="C1292" t="s">
        <v>16175</v>
      </c>
      <c r="D1292">
        <v>8600</v>
      </c>
    </row>
    <row r="1293" spans="1:4" x14ac:dyDescent="0.25">
      <c r="A1293">
        <v>1688</v>
      </c>
      <c r="B1293">
        <v>157748</v>
      </c>
      <c r="C1293" t="s">
        <v>16875</v>
      </c>
      <c r="D1293">
        <v>8600</v>
      </c>
    </row>
    <row r="1294" spans="1:4" x14ac:dyDescent="0.25">
      <c r="A1294">
        <v>999</v>
      </c>
      <c r="B1294">
        <v>157749</v>
      </c>
      <c r="C1294" t="s">
        <v>16176</v>
      </c>
      <c r="D1294">
        <v>9400</v>
      </c>
    </row>
    <row r="1295" spans="1:4" x14ac:dyDescent="0.25">
      <c r="A1295">
        <v>983</v>
      </c>
      <c r="B1295">
        <v>157750</v>
      </c>
      <c r="C1295" t="s">
        <v>16162</v>
      </c>
      <c r="D1295">
        <v>9400</v>
      </c>
    </row>
    <row r="1296" spans="1:4" x14ac:dyDescent="0.25">
      <c r="A1296">
        <v>1784</v>
      </c>
      <c r="B1296">
        <v>157751</v>
      </c>
      <c r="C1296" t="s">
        <v>16949</v>
      </c>
      <c r="D1296">
        <v>9400</v>
      </c>
    </row>
    <row r="1297" spans="1:4" x14ac:dyDescent="0.25">
      <c r="A1297">
        <v>1849</v>
      </c>
      <c r="B1297">
        <v>157752</v>
      </c>
      <c r="C1297" t="s">
        <v>17009</v>
      </c>
      <c r="D1297">
        <v>9400</v>
      </c>
    </row>
    <row r="1298" spans="1:4" x14ac:dyDescent="0.25">
      <c r="A1298">
        <v>880</v>
      </c>
      <c r="B1298">
        <v>157753</v>
      </c>
      <c r="C1298" t="s">
        <v>16073</v>
      </c>
      <c r="D1298">
        <v>8000</v>
      </c>
    </row>
    <row r="1299" spans="1:4" x14ac:dyDescent="0.25">
      <c r="A1299">
        <v>1726</v>
      </c>
      <c r="B1299">
        <v>157754</v>
      </c>
      <c r="C1299" t="s">
        <v>16901</v>
      </c>
      <c r="D1299">
        <v>8000</v>
      </c>
    </row>
    <row r="1300" spans="1:4" x14ac:dyDescent="0.25">
      <c r="A1300">
        <v>1767</v>
      </c>
      <c r="B1300">
        <v>157755</v>
      </c>
      <c r="C1300" t="s">
        <v>16938</v>
      </c>
      <c r="D1300">
        <v>8600</v>
      </c>
    </row>
    <row r="1301" spans="1:4" x14ac:dyDescent="0.25">
      <c r="A1301">
        <v>1693</v>
      </c>
      <c r="B1301">
        <v>157756</v>
      </c>
      <c r="C1301" t="s">
        <v>16879</v>
      </c>
      <c r="D1301">
        <v>8000</v>
      </c>
    </row>
    <row r="1302" spans="1:4" x14ac:dyDescent="0.25">
      <c r="A1302">
        <v>997</v>
      </c>
      <c r="B1302">
        <v>157757</v>
      </c>
      <c r="C1302" t="s">
        <v>16174</v>
      </c>
      <c r="D1302">
        <v>8600</v>
      </c>
    </row>
    <row r="1303" spans="1:4" x14ac:dyDescent="0.25">
      <c r="A1303">
        <v>1783</v>
      </c>
      <c r="B1303">
        <v>157759</v>
      </c>
      <c r="C1303" t="s">
        <v>16948</v>
      </c>
      <c r="D1303">
        <v>8600</v>
      </c>
    </row>
    <row r="1304" spans="1:4" x14ac:dyDescent="0.25">
      <c r="A1304">
        <v>1850</v>
      </c>
      <c r="B1304">
        <v>157760</v>
      </c>
      <c r="C1304" t="s">
        <v>17010</v>
      </c>
      <c r="D1304">
        <v>8600</v>
      </c>
    </row>
    <row r="1305" spans="1:4" x14ac:dyDescent="0.25">
      <c r="A1305">
        <v>1035</v>
      </c>
      <c r="B1305">
        <v>157762</v>
      </c>
      <c r="C1305" t="s">
        <v>16211</v>
      </c>
      <c r="D1305">
        <v>10000</v>
      </c>
    </row>
    <row r="1306" spans="1:4" x14ac:dyDescent="0.25">
      <c r="A1306">
        <v>921</v>
      </c>
      <c r="B1306">
        <v>157770</v>
      </c>
      <c r="C1306" t="s">
        <v>16111</v>
      </c>
      <c r="D1306">
        <v>10000</v>
      </c>
    </row>
    <row r="1307" spans="1:4" x14ac:dyDescent="0.25">
      <c r="A1307">
        <v>930</v>
      </c>
      <c r="B1307">
        <v>157771</v>
      </c>
      <c r="C1307" t="s">
        <v>16120</v>
      </c>
      <c r="D1307">
        <v>10000</v>
      </c>
    </row>
    <row r="1308" spans="1:4" x14ac:dyDescent="0.25">
      <c r="A1308">
        <v>931</v>
      </c>
      <c r="B1308">
        <v>157772</v>
      </c>
      <c r="C1308" t="s">
        <v>16121</v>
      </c>
      <c r="D1308">
        <v>10000</v>
      </c>
    </row>
    <row r="1309" spans="1:4" x14ac:dyDescent="0.25">
      <c r="A1309">
        <v>432</v>
      </c>
      <c r="B1309">
        <v>157773</v>
      </c>
      <c r="C1309" t="s">
        <v>15611</v>
      </c>
      <c r="D1309">
        <v>10000</v>
      </c>
    </row>
    <row r="1310" spans="1:4" x14ac:dyDescent="0.25">
      <c r="A1310">
        <v>433</v>
      </c>
      <c r="B1310">
        <v>157774</v>
      </c>
      <c r="C1310" t="s">
        <v>15612</v>
      </c>
      <c r="D1310">
        <v>9400</v>
      </c>
    </row>
    <row r="1311" spans="1:4" x14ac:dyDescent="0.25">
      <c r="A1311">
        <v>434</v>
      </c>
      <c r="B1311">
        <v>157776</v>
      </c>
      <c r="C1311" t="s">
        <v>15613</v>
      </c>
      <c r="D1311">
        <v>9400</v>
      </c>
    </row>
    <row r="1312" spans="1:4" x14ac:dyDescent="0.25">
      <c r="A1312">
        <v>1959</v>
      </c>
      <c r="B1312">
        <v>157777</v>
      </c>
      <c r="C1312" t="s">
        <v>17113</v>
      </c>
      <c r="D1312">
        <v>9400</v>
      </c>
    </row>
    <row r="1313" spans="1:4" x14ac:dyDescent="0.25">
      <c r="A1313">
        <v>1029</v>
      </c>
      <c r="B1313">
        <v>157778</v>
      </c>
      <c r="C1313" t="s">
        <v>16205</v>
      </c>
      <c r="D1313">
        <v>9400</v>
      </c>
    </row>
    <row r="1314" spans="1:4" x14ac:dyDescent="0.25">
      <c r="A1314">
        <v>1030</v>
      </c>
      <c r="B1314">
        <v>157779</v>
      </c>
      <c r="C1314" t="s">
        <v>16206</v>
      </c>
      <c r="D1314">
        <v>9400</v>
      </c>
    </row>
    <row r="1315" spans="1:4" x14ac:dyDescent="0.25">
      <c r="A1315">
        <v>1507</v>
      </c>
      <c r="B1315">
        <v>157780</v>
      </c>
      <c r="C1315" t="s">
        <v>16695</v>
      </c>
      <c r="D1315">
        <v>9400</v>
      </c>
    </row>
    <row r="1316" spans="1:4" x14ac:dyDescent="0.25">
      <c r="A1316">
        <v>435</v>
      </c>
      <c r="B1316">
        <v>157781</v>
      </c>
      <c r="C1316" t="s">
        <v>15614</v>
      </c>
      <c r="D1316">
        <v>9400</v>
      </c>
    </row>
    <row r="1317" spans="1:4" x14ac:dyDescent="0.25">
      <c r="A1317">
        <v>522</v>
      </c>
      <c r="B1317">
        <v>157783</v>
      </c>
      <c r="C1317" t="s">
        <v>15700</v>
      </c>
      <c r="D1317">
        <v>9400</v>
      </c>
    </row>
    <row r="1318" spans="1:4" x14ac:dyDescent="0.25">
      <c r="A1318">
        <v>785</v>
      </c>
      <c r="B1318">
        <v>157784</v>
      </c>
      <c r="C1318" t="s">
        <v>15981</v>
      </c>
      <c r="D1318">
        <v>9400</v>
      </c>
    </row>
    <row r="1319" spans="1:4" x14ac:dyDescent="0.25">
      <c r="A1319">
        <v>786</v>
      </c>
      <c r="B1319">
        <v>157785</v>
      </c>
      <c r="C1319" t="s">
        <v>15982</v>
      </c>
      <c r="D1319">
        <v>9400</v>
      </c>
    </row>
    <row r="1320" spans="1:4" x14ac:dyDescent="0.25">
      <c r="A1320">
        <v>904</v>
      </c>
      <c r="B1320">
        <v>157789</v>
      </c>
      <c r="C1320" t="s">
        <v>16096</v>
      </c>
      <c r="D1320">
        <v>10000</v>
      </c>
    </row>
    <row r="1321" spans="1:4" x14ac:dyDescent="0.25">
      <c r="A1321">
        <v>1506</v>
      </c>
      <c r="B1321">
        <v>157790</v>
      </c>
      <c r="C1321" t="s">
        <v>16694</v>
      </c>
      <c r="D1321">
        <v>10000</v>
      </c>
    </row>
    <row r="1322" spans="1:4" x14ac:dyDescent="0.25">
      <c r="A1322">
        <v>1813</v>
      </c>
      <c r="B1322">
        <v>157792</v>
      </c>
      <c r="C1322" t="s">
        <v>16975</v>
      </c>
      <c r="D1322">
        <v>10000</v>
      </c>
    </row>
    <row r="1323" spans="1:4" x14ac:dyDescent="0.25">
      <c r="A1323">
        <v>1984</v>
      </c>
      <c r="B1323">
        <v>157793</v>
      </c>
      <c r="C1323" t="s">
        <v>17139</v>
      </c>
      <c r="D1323">
        <v>10000</v>
      </c>
    </row>
    <row r="1324" spans="1:4" x14ac:dyDescent="0.25">
      <c r="A1324">
        <v>411</v>
      </c>
      <c r="B1324">
        <v>157794</v>
      </c>
      <c r="C1324" t="s">
        <v>15590</v>
      </c>
      <c r="D1324">
        <v>10000</v>
      </c>
    </row>
    <row r="1325" spans="1:4" x14ac:dyDescent="0.25">
      <c r="A1325">
        <v>99</v>
      </c>
      <c r="B1325">
        <v>157795</v>
      </c>
      <c r="C1325" t="s">
        <v>15317</v>
      </c>
      <c r="D1325">
        <v>9400</v>
      </c>
    </row>
    <row r="1326" spans="1:4" x14ac:dyDescent="0.25">
      <c r="A1326">
        <v>100</v>
      </c>
      <c r="B1326">
        <v>157796</v>
      </c>
      <c r="C1326" t="s">
        <v>15318</v>
      </c>
      <c r="D1326">
        <v>9400</v>
      </c>
    </row>
    <row r="1327" spans="1:4" x14ac:dyDescent="0.25">
      <c r="A1327">
        <v>101</v>
      </c>
      <c r="B1327">
        <v>157797</v>
      </c>
      <c r="C1327" t="s">
        <v>15319</v>
      </c>
      <c r="D1327">
        <v>9400</v>
      </c>
    </row>
    <row r="1328" spans="1:4" x14ac:dyDescent="0.25">
      <c r="A1328">
        <v>102</v>
      </c>
      <c r="B1328">
        <v>157798</v>
      </c>
      <c r="C1328" t="s">
        <v>15320</v>
      </c>
      <c r="D1328">
        <v>9400</v>
      </c>
    </row>
    <row r="1329" spans="1:4" x14ac:dyDescent="0.25">
      <c r="A1329">
        <v>416</v>
      </c>
      <c r="B1329">
        <v>157799</v>
      </c>
      <c r="C1329" t="s">
        <v>15595</v>
      </c>
      <c r="D1329">
        <v>10000</v>
      </c>
    </row>
    <row r="1330" spans="1:4" x14ac:dyDescent="0.25">
      <c r="A1330">
        <v>1320</v>
      </c>
      <c r="B1330">
        <v>157801</v>
      </c>
      <c r="C1330" t="s">
        <v>16496</v>
      </c>
      <c r="D1330">
        <v>10000</v>
      </c>
    </row>
    <row r="1331" spans="1:4" x14ac:dyDescent="0.25">
      <c r="A1331">
        <v>1437</v>
      </c>
      <c r="B1331">
        <v>157803</v>
      </c>
      <c r="C1331" t="s">
        <v>16622</v>
      </c>
      <c r="D1331">
        <v>10000</v>
      </c>
    </row>
    <row r="1332" spans="1:4" x14ac:dyDescent="0.25">
      <c r="A1332">
        <v>1814</v>
      </c>
      <c r="B1332">
        <v>157804</v>
      </c>
      <c r="C1332" t="s">
        <v>16976</v>
      </c>
      <c r="D1332">
        <v>10000</v>
      </c>
    </row>
    <row r="1333" spans="1:4" x14ac:dyDescent="0.25">
      <c r="A1333">
        <v>1319</v>
      </c>
      <c r="B1333">
        <v>157805</v>
      </c>
      <c r="C1333" t="s">
        <v>16495</v>
      </c>
      <c r="D1333">
        <v>10000</v>
      </c>
    </row>
    <row r="1334" spans="1:4" x14ac:dyDescent="0.25">
      <c r="A1334">
        <v>2105</v>
      </c>
      <c r="B1334">
        <v>157807</v>
      </c>
      <c r="C1334" t="s">
        <v>17249</v>
      </c>
      <c r="D1334">
        <v>10000</v>
      </c>
    </row>
    <row r="1335" spans="1:4" x14ac:dyDescent="0.25">
      <c r="A1335">
        <v>1309</v>
      </c>
      <c r="B1335">
        <v>157808</v>
      </c>
      <c r="C1335" t="s">
        <v>16483</v>
      </c>
      <c r="D1335">
        <v>10000</v>
      </c>
    </row>
    <row r="1336" spans="1:4" x14ac:dyDescent="0.25">
      <c r="A1336">
        <v>97</v>
      </c>
      <c r="B1336">
        <v>157811</v>
      </c>
      <c r="C1336" t="s">
        <v>15315</v>
      </c>
      <c r="D1336">
        <v>9400</v>
      </c>
    </row>
    <row r="1337" spans="1:4" x14ac:dyDescent="0.25">
      <c r="A1337">
        <v>95</v>
      </c>
      <c r="B1337">
        <v>157812</v>
      </c>
      <c r="C1337" t="s">
        <v>15313</v>
      </c>
      <c r="D1337">
        <v>9400</v>
      </c>
    </row>
    <row r="1338" spans="1:4" x14ac:dyDescent="0.25">
      <c r="A1338">
        <v>96</v>
      </c>
      <c r="B1338">
        <v>157813</v>
      </c>
      <c r="C1338" t="s">
        <v>15314</v>
      </c>
      <c r="D1338">
        <v>9400</v>
      </c>
    </row>
    <row r="1339" spans="1:4" x14ac:dyDescent="0.25">
      <c r="A1339">
        <v>98</v>
      </c>
      <c r="B1339">
        <v>157814</v>
      </c>
      <c r="C1339" t="s">
        <v>15316</v>
      </c>
      <c r="D1339">
        <v>9400</v>
      </c>
    </row>
    <row r="1340" spans="1:4" x14ac:dyDescent="0.25">
      <c r="A1340">
        <v>1434</v>
      </c>
      <c r="B1340">
        <v>157816</v>
      </c>
      <c r="C1340" t="s">
        <v>16619</v>
      </c>
      <c r="D1340">
        <v>10000</v>
      </c>
    </row>
    <row r="1341" spans="1:4" x14ac:dyDescent="0.25">
      <c r="A1341">
        <v>1638</v>
      </c>
      <c r="B1341">
        <v>157817</v>
      </c>
      <c r="C1341" t="s">
        <v>16827</v>
      </c>
      <c r="D1341">
        <v>10000</v>
      </c>
    </row>
    <row r="1342" spans="1:4" x14ac:dyDescent="0.25">
      <c r="A1342">
        <v>700</v>
      </c>
      <c r="B1342">
        <v>157818</v>
      </c>
      <c r="C1342" t="s">
        <v>15891</v>
      </c>
      <c r="D1342">
        <v>10000</v>
      </c>
    </row>
    <row r="1343" spans="1:4" x14ac:dyDescent="0.25">
      <c r="A1343">
        <v>1644</v>
      </c>
      <c r="B1343">
        <v>157819</v>
      </c>
      <c r="C1343" t="s">
        <v>16833</v>
      </c>
      <c r="D1343">
        <v>10000</v>
      </c>
    </row>
    <row r="1344" spans="1:4" x14ac:dyDescent="0.25">
      <c r="A1344">
        <v>210</v>
      </c>
      <c r="B1344">
        <v>157820</v>
      </c>
      <c r="C1344" t="s">
        <v>15425</v>
      </c>
      <c r="D1344">
        <v>10000</v>
      </c>
    </row>
    <row r="1345" spans="1:4" x14ac:dyDescent="0.25">
      <c r="A1345">
        <v>1645</v>
      </c>
      <c r="B1345">
        <v>158011</v>
      </c>
      <c r="C1345" t="s">
        <v>16834</v>
      </c>
      <c r="D1345">
        <v>10000</v>
      </c>
    </row>
    <row r="1346" spans="1:4" x14ac:dyDescent="0.25">
      <c r="A1346">
        <v>1646</v>
      </c>
      <c r="B1346">
        <v>158012</v>
      </c>
      <c r="C1346" t="s">
        <v>16835</v>
      </c>
      <c r="D1346">
        <v>10000</v>
      </c>
    </row>
    <row r="1347" spans="1:4" x14ac:dyDescent="0.25">
      <c r="A1347">
        <v>1091</v>
      </c>
      <c r="B1347">
        <v>158013</v>
      </c>
      <c r="C1347" t="s">
        <v>16268</v>
      </c>
      <c r="D1347">
        <v>9400</v>
      </c>
    </row>
    <row r="1348" spans="1:4" x14ac:dyDescent="0.25">
      <c r="A1348">
        <v>1642</v>
      </c>
      <c r="B1348">
        <v>158014</v>
      </c>
      <c r="C1348" t="s">
        <v>16831</v>
      </c>
      <c r="D1348">
        <v>10000</v>
      </c>
    </row>
    <row r="1349" spans="1:4" x14ac:dyDescent="0.25">
      <c r="A1349">
        <v>1643</v>
      </c>
      <c r="B1349">
        <v>158015</v>
      </c>
      <c r="C1349" t="s">
        <v>16832</v>
      </c>
      <c r="D1349">
        <v>10000</v>
      </c>
    </row>
    <row r="1350" spans="1:4" x14ac:dyDescent="0.25">
      <c r="A1350">
        <v>1101</v>
      </c>
      <c r="B1350">
        <v>158016</v>
      </c>
      <c r="C1350" t="s">
        <v>16278</v>
      </c>
      <c r="D1350">
        <v>9400</v>
      </c>
    </row>
    <row r="1351" spans="1:4" x14ac:dyDescent="0.25">
      <c r="A1351">
        <v>1090</v>
      </c>
      <c r="B1351">
        <v>158018</v>
      </c>
      <c r="C1351" t="s">
        <v>16267</v>
      </c>
      <c r="D1351">
        <v>9400</v>
      </c>
    </row>
    <row r="1352" spans="1:4" x14ac:dyDescent="0.25">
      <c r="A1352">
        <v>1099</v>
      </c>
      <c r="B1352">
        <v>158019</v>
      </c>
      <c r="C1352" t="s">
        <v>16276</v>
      </c>
      <c r="D1352">
        <v>9400</v>
      </c>
    </row>
    <row r="1353" spans="1:4" x14ac:dyDescent="0.25">
      <c r="A1353">
        <v>1289</v>
      </c>
      <c r="B1353">
        <v>158020</v>
      </c>
      <c r="C1353" t="s">
        <v>16464</v>
      </c>
      <c r="D1353">
        <v>9400</v>
      </c>
    </row>
    <row r="1354" spans="1:4" x14ac:dyDescent="0.25">
      <c r="A1354">
        <v>1216</v>
      </c>
      <c r="B1354">
        <v>158021</v>
      </c>
      <c r="C1354" t="s">
        <v>16393</v>
      </c>
      <c r="D1354">
        <v>9400</v>
      </c>
    </row>
    <row r="1355" spans="1:4" x14ac:dyDescent="0.25">
      <c r="A1355">
        <v>234</v>
      </c>
      <c r="B1355">
        <v>158022</v>
      </c>
      <c r="C1355" t="s">
        <v>15446</v>
      </c>
      <c r="D1355">
        <v>9400</v>
      </c>
    </row>
    <row r="1356" spans="1:4" x14ac:dyDescent="0.25">
      <c r="A1356">
        <v>1020</v>
      </c>
      <c r="B1356">
        <v>158023</v>
      </c>
      <c r="C1356" t="s">
        <v>16197</v>
      </c>
      <c r="D1356">
        <v>9400</v>
      </c>
    </row>
    <row r="1357" spans="1:4" x14ac:dyDescent="0.25">
      <c r="A1357">
        <v>1168</v>
      </c>
      <c r="B1357">
        <v>158024</v>
      </c>
      <c r="C1357" t="s">
        <v>16346</v>
      </c>
      <c r="D1357">
        <v>9400</v>
      </c>
    </row>
    <row r="1358" spans="1:4" x14ac:dyDescent="0.25">
      <c r="A1358">
        <v>631</v>
      </c>
      <c r="B1358">
        <v>158026</v>
      </c>
      <c r="C1358" t="s">
        <v>15811</v>
      </c>
      <c r="D1358">
        <v>9400</v>
      </c>
    </row>
    <row r="1359" spans="1:4" x14ac:dyDescent="0.25">
      <c r="A1359">
        <v>1385</v>
      </c>
      <c r="B1359">
        <v>158027</v>
      </c>
      <c r="C1359" t="s">
        <v>16567</v>
      </c>
      <c r="D1359">
        <v>9400</v>
      </c>
    </row>
    <row r="1360" spans="1:4" x14ac:dyDescent="0.25">
      <c r="A1360">
        <v>1376</v>
      </c>
      <c r="B1360">
        <v>158028</v>
      </c>
      <c r="C1360" t="s">
        <v>16558</v>
      </c>
      <c r="D1360">
        <v>9400</v>
      </c>
    </row>
    <row r="1361" spans="1:4" x14ac:dyDescent="0.25">
      <c r="A1361">
        <v>1154</v>
      </c>
      <c r="B1361">
        <v>158029</v>
      </c>
      <c r="C1361" t="s">
        <v>16331</v>
      </c>
      <c r="D1361">
        <v>8900</v>
      </c>
    </row>
    <row r="1362" spans="1:4" x14ac:dyDescent="0.25">
      <c r="A1362">
        <v>1140</v>
      </c>
      <c r="B1362">
        <v>158030</v>
      </c>
      <c r="C1362" t="s">
        <v>16317</v>
      </c>
      <c r="D1362">
        <v>8900</v>
      </c>
    </row>
    <row r="1363" spans="1:4" x14ac:dyDescent="0.25">
      <c r="A1363">
        <v>1148</v>
      </c>
      <c r="B1363">
        <v>158031</v>
      </c>
      <c r="C1363" t="s">
        <v>16325</v>
      </c>
      <c r="D1363">
        <v>8900</v>
      </c>
    </row>
    <row r="1364" spans="1:4" x14ac:dyDescent="0.25">
      <c r="A1364">
        <v>1152</v>
      </c>
      <c r="B1364">
        <v>158032</v>
      </c>
      <c r="C1364" t="s">
        <v>16329</v>
      </c>
      <c r="D1364">
        <v>8900</v>
      </c>
    </row>
    <row r="1365" spans="1:4" x14ac:dyDescent="0.25">
      <c r="A1365">
        <v>1298</v>
      </c>
      <c r="B1365">
        <v>158034</v>
      </c>
      <c r="C1365" t="s">
        <v>16472</v>
      </c>
      <c r="D1365">
        <v>8900</v>
      </c>
    </row>
    <row r="1366" spans="1:4" x14ac:dyDescent="0.25">
      <c r="A1366">
        <v>1144</v>
      </c>
      <c r="B1366">
        <v>158035</v>
      </c>
      <c r="C1366" t="s">
        <v>16321</v>
      </c>
      <c r="D1366">
        <v>8900</v>
      </c>
    </row>
    <row r="1367" spans="1:4" x14ac:dyDescent="0.25">
      <c r="A1367">
        <v>914</v>
      </c>
      <c r="B1367">
        <v>158037</v>
      </c>
      <c r="C1367" t="s">
        <v>16105</v>
      </c>
      <c r="D1367">
        <v>9400</v>
      </c>
    </row>
    <row r="1368" spans="1:4" x14ac:dyDescent="0.25">
      <c r="A1368">
        <v>1405</v>
      </c>
      <c r="B1368">
        <v>158038</v>
      </c>
      <c r="C1368" t="s">
        <v>16591</v>
      </c>
      <c r="D1368">
        <v>9400</v>
      </c>
    </row>
    <row r="1369" spans="1:4" x14ac:dyDescent="0.25">
      <c r="A1369">
        <v>1968</v>
      </c>
      <c r="B1369">
        <v>158039</v>
      </c>
      <c r="C1369" t="s">
        <v>17122</v>
      </c>
      <c r="D1369">
        <v>9400</v>
      </c>
    </row>
    <row r="1370" spans="1:4" x14ac:dyDescent="0.25">
      <c r="A1370">
        <v>781</v>
      </c>
      <c r="B1370">
        <v>158040</v>
      </c>
      <c r="C1370" t="s">
        <v>15978</v>
      </c>
      <c r="D1370">
        <v>9400</v>
      </c>
    </row>
    <row r="1371" spans="1:4" x14ac:dyDescent="0.25">
      <c r="A1371">
        <v>1937</v>
      </c>
      <c r="B1371">
        <v>158042</v>
      </c>
      <c r="C1371" t="s">
        <v>17093</v>
      </c>
      <c r="D1371">
        <v>10000</v>
      </c>
    </row>
    <row r="1372" spans="1:4" x14ac:dyDescent="0.25">
      <c r="A1372">
        <v>465</v>
      </c>
      <c r="B1372">
        <v>158043</v>
      </c>
      <c r="C1372" t="s">
        <v>15645</v>
      </c>
      <c r="D1372">
        <v>9400</v>
      </c>
    </row>
    <row r="1373" spans="1:4" x14ac:dyDescent="0.25">
      <c r="A1373">
        <v>779</v>
      </c>
      <c r="B1373">
        <v>158044</v>
      </c>
      <c r="C1373" t="s">
        <v>15977</v>
      </c>
      <c r="D1373">
        <v>9400</v>
      </c>
    </row>
    <row r="1374" spans="1:4" x14ac:dyDescent="0.25">
      <c r="A1374">
        <v>1939</v>
      </c>
      <c r="B1374">
        <v>158045</v>
      </c>
      <c r="C1374" t="s">
        <v>17094</v>
      </c>
      <c r="D1374">
        <v>9400</v>
      </c>
    </row>
    <row r="1375" spans="1:4" x14ac:dyDescent="0.25">
      <c r="A1375">
        <v>545</v>
      </c>
      <c r="B1375">
        <v>158047</v>
      </c>
      <c r="C1375" t="s">
        <v>15718</v>
      </c>
      <c r="D1375">
        <v>10000</v>
      </c>
    </row>
    <row r="1376" spans="1:4" x14ac:dyDescent="0.25">
      <c r="A1376">
        <v>2141</v>
      </c>
      <c r="B1376">
        <v>158049</v>
      </c>
      <c r="C1376" t="s">
        <v>17285</v>
      </c>
      <c r="D1376">
        <v>10800</v>
      </c>
    </row>
    <row r="1377" spans="1:4" x14ac:dyDescent="0.25">
      <c r="A1377">
        <v>724</v>
      </c>
      <c r="B1377">
        <v>158050</v>
      </c>
      <c r="C1377" t="s">
        <v>15922</v>
      </c>
      <c r="D1377">
        <v>9400</v>
      </c>
    </row>
    <row r="1378" spans="1:4" x14ac:dyDescent="0.25">
      <c r="A1378">
        <v>1158</v>
      </c>
      <c r="B1378">
        <v>159131</v>
      </c>
      <c r="C1378" t="s">
        <v>16335</v>
      </c>
      <c r="D1378">
        <v>8900</v>
      </c>
    </row>
    <row r="1379" spans="1:4" x14ac:dyDescent="0.25">
      <c r="A1379">
        <v>1149</v>
      </c>
      <c r="B1379">
        <v>159132</v>
      </c>
      <c r="C1379" t="s">
        <v>16326</v>
      </c>
      <c r="D1379">
        <v>8900</v>
      </c>
    </row>
    <row r="1380" spans="1:4" x14ac:dyDescent="0.25">
      <c r="A1380">
        <v>1141</v>
      </c>
      <c r="B1380">
        <v>159133</v>
      </c>
      <c r="C1380" t="s">
        <v>16318</v>
      </c>
      <c r="D1380">
        <v>8900</v>
      </c>
    </row>
    <row r="1381" spans="1:4" x14ac:dyDescent="0.25">
      <c r="A1381">
        <v>1153</v>
      </c>
      <c r="B1381">
        <v>159134</v>
      </c>
      <c r="C1381" t="s">
        <v>16330</v>
      </c>
      <c r="D1381">
        <v>8900</v>
      </c>
    </row>
    <row r="1382" spans="1:4" x14ac:dyDescent="0.25">
      <c r="A1382">
        <v>1146</v>
      </c>
      <c r="B1382">
        <v>159135</v>
      </c>
      <c r="C1382" t="s">
        <v>16323</v>
      </c>
      <c r="D1382">
        <v>9700</v>
      </c>
    </row>
    <row r="1383" spans="1:4" x14ac:dyDescent="0.25">
      <c r="A1383">
        <v>1161</v>
      </c>
      <c r="B1383">
        <v>159137</v>
      </c>
      <c r="C1383" t="s">
        <v>16338</v>
      </c>
      <c r="D1383">
        <v>8900</v>
      </c>
    </row>
    <row r="1384" spans="1:4" x14ac:dyDescent="0.25">
      <c r="A1384">
        <v>1139</v>
      </c>
      <c r="B1384">
        <v>159138</v>
      </c>
      <c r="C1384" t="s">
        <v>16316</v>
      </c>
      <c r="D1384">
        <v>8900</v>
      </c>
    </row>
    <row r="1385" spans="1:4" x14ac:dyDescent="0.25">
      <c r="A1385">
        <v>1147</v>
      </c>
      <c r="B1385">
        <v>159139</v>
      </c>
      <c r="C1385" t="s">
        <v>16324</v>
      </c>
      <c r="D1385">
        <v>9700</v>
      </c>
    </row>
    <row r="1386" spans="1:4" x14ac:dyDescent="0.25">
      <c r="A1386">
        <v>235</v>
      </c>
      <c r="B1386">
        <v>159140</v>
      </c>
      <c r="C1386" t="s">
        <v>15447</v>
      </c>
      <c r="D1386">
        <v>8900</v>
      </c>
    </row>
    <row r="1387" spans="1:4" x14ac:dyDescent="0.25">
      <c r="A1387">
        <v>193</v>
      </c>
      <c r="B1387">
        <v>159141</v>
      </c>
      <c r="C1387" t="s">
        <v>15408</v>
      </c>
      <c r="D1387">
        <v>9400</v>
      </c>
    </row>
    <row r="1388" spans="1:4" x14ac:dyDescent="0.25">
      <c r="A1388">
        <v>1221</v>
      </c>
      <c r="B1388">
        <v>159142</v>
      </c>
      <c r="C1388" t="s">
        <v>16398</v>
      </c>
      <c r="D1388">
        <v>9400</v>
      </c>
    </row>
    <row r="1389" spans="1:4" x14ac:dyDescent="0.25">
      <c r="A1389">
        <v>198</v>
      </c>
      <c r="B1389">
        <v>159143</v>
      </c>
      <c r="C1389" t="s">
        <v>15413</v>
      </c>
      <c r="D1389">
        <v>9400</v>
      </c>
    </row>
    <row r="1390" spans="1:4" x14ac:dyDescent="0.25">
      <c r="A1390">
        <v>506</v>
      </c>
      <c r="B1390">
        <v>159144</v>
      </c>
      <c r="C1390" t="s">
        <v>13713</v>
      </c>
      <c r="D1390">
        <v>9400</v>
      </c>
    </row>
    <row r="1391" spans="1:4" x14ac:dyDescent="0.25">
      <c r="A1391">
        <v>196</v>
      </c>
      <c r="B1391">
        <v>159145</v>
      </c>
      <c r="C1391" t="s">
        <v>15411</v>
      </c>
      <c r="D1391">
        <v>9400</v>
      </c>
    </row>
    <row r="1392" spans="1:4" x14ac:dyDescent="0.25">
      <c r="A1392">
        <v>197</v>
      </c>
      <c r="B1392">
        <v>159146</v>
      </c>
      <c r="C1392" t="s">
        <v>15412</v>
      </c>
      <c r="D1392">
        <v>9400</v>
      </c>
    </row>
    <row r="1393" spans="1:4" x14ac:dyDescent="0.25">
      <c r="A1393">
        <v>215</v>
      </c>
      <c r="B1393">
        <v>159147</v>
      </c>
      <c r="C1393" t="s">
        <v>15430</v>
      </c>
      <c r="D1393">
        <v>9400</v>
      </c>
    </row>
    <row r="1394" spans="1:4" x14ac:dyDescent="0.25">
      <c r="A1394">
        <v>2062</v>
      </c>
      <c r="B1394">
        <v>159148</v>
      </c>
      <c r="C1394" t="s">
        <v>13718</v>
      </c>
      <c r="D1394">
        <v>9400</v>
      </c>
    </row>
    <row r="1395" spans="1:4" x14ac:dyDescent="0.25">
      <c r="A1395">
        <v>199</v>
      </c>
      <c r="B1395">
        <v>159149</v>
      </c>
      <c r="C1395" t="s">
        <v>15414</v>
      </c>
      <c r="D1395">
        <v>9400</v>
      </c>
    </row>
    <row r="1396" spans="1:4" x14ac:dyDescent="0.25">
      <c r="A1396">
        <v>501</v>
      </c>
      <c r="B1396">
        <v>159150</v>
      </c>
      <c r="C1396" t="s">
        <v>15680</v>
      </c>
      <c r="D1396">
        <v>9400</v>
      </c>
    </row>
    <row r="1397" spans="1:4" x14ac:dyDescent="0.25">
      <c r="A1397">
        <v>1662</v>
      </c>
      <c r="B1397">
        <v>159151</v>
      </c>
      <c r="C1397" t="s">
        <v>13721</v>
      </c>
      <c r="D1397">
        <v>36000</v>
      </c>
    </row>
    <row r="1398" spans="1:4" x14ac:dyDescent="0.25">
      <c r="A1398">
        <v>2142</v>
      </c>
      <c r="B1398">
        <v>159152</v>
      </c>
      <c r="C1398" t="s">
        <v>17286</v>
      </c>
      <c r="D1398">
        <v>10000</v>
      </c>
    </row>
    <row r="1399" spans="1:4" x14ac:dyDescent="0.25">
      <c r="A1399">
        <v>1892</v>
      </c>
      <c r="B1399">
        <v>159153</v>
      </c>
      <c r="C1399" t="s">
        <v>13724</v>
      </c>
      <c r="D1399">
        <v>10000</v>
      </c>
    </row>
    <row r="1400" spans="1:4" x14ac:dyDescent="0.25">
      <c r="A1400">
        <v>140</v>
      </c>
      <c r="B1400">
        <v>159154</v>
      </c>
      <c r="C1400" t="s">
        <v>15358</v>
      </c>
      <c r="D1400">
        <v>9400</v>
      </c>
    </row>
    <row r="1401" spans="1:4" x14ac:dyDescent="0.25">
      <c r="A1401">
        <v>2145</v>
      </c>
      <c r="B1401">
        <v>159155</v>
      </c>
      <c r="C1401" t="s">
        <v>17289</v>
      </c>
      <c r="D1401">
        <v>9400</v>
      </c>
    </row>
    <row r="1402" spans="1:4" x14ac:dyDescent="0.25">
      <c r="A1402">
        <v>1889</v>
      </c>
      <c r="B1402">
        <v>159157</v>
      </c>
      <c r="C1402" t="s">
        <v>17046</v>
      </c>
      <c r="D1402">
        <v>9400</v>
      </c>
    </row>
    <row r="1403" spans="1:4" x14ac:dyDescent="0.25">
      <c r="A1403">
        <v>2039</v>
      </c>
      <c r="B1403">
        <v>159158</v>
      </c>
      <c r="C1403" t="s">
        <v>17193</v>
      </c>
      <c r="D1403">
        <v>9400</v>
      </c>
    </row>
    <row r="1404" spans="1:4" x14ac:dyDescent="0.25">
      <c r="A1404">
        <v>2189</v>
      </c>
      <c r="B1404">
        <v>159159</v>
      </c>
      <c r="C1404" t="s">
        <v>13732</v>
      </c>
      <c r="D1404">
        <v>9400</v>
      </c>
    </row>
    <row r="1405" spans="1:4" x14ac:dyDescent="0.25">
      <c r="A1405">
        <v>2197</v>
      </c>
      <c r="B1405">
        <v>159160</v>
      </c>
      <c r="C1405" t="s">
        <v>13734</v>
      </c>
      <c r="D1405">
        <v>10300</v>
      </c>
    </row>
    <row r="1406" spans="1:4" x14ac:dyDescent="0.25">
      <c r="A1406">
        <v>2199</v>
      </c>
      <c r="B1406">
        <v>159161</v>
      </c>
      <c r="C1406" t="s">
        <v>13735</v>
      </c>
      <c r="D1406">
        <v>9400</v>
      </c>
    </row>
    <row r="1407" spans="1:4" x14ac:dyDescent="0.25">
      <c r="A1407">
        <v>2204</v>
      </c>
      <c r="B1407">
        <v>159163</v>
      </c>
      <c r="C1407" t="s">
        <v>17342</v>
      </c>
      <c r="D1407">
        <v>9400</v>
      </c>
    </row>
    <row r="1408" spans="1:4" x14ac:dyDescent="0.25">
      <c r="A1408">
        <v>2200</v>
      </c>
      <c r="B1408">
        <v>159164</v>
      </c>
      <c r="C1408" t="s">
        <v>13737</v>
      </c>
      <c r="D1408">
        <v>10300</v>
      </c>
    </row>
    <row r="1409" spans="1:4" x14ac:dyDescent="0.25">
      <c r="A1409">
        <v>2210</v>
      </c>
      <c r="B1409">
        <v>159166</v>
      </c>
      <c r="C1409" t="s">
        <v>13740</v>
      </c>
      <c r="D1409">
        <v>10000</v>
      </c>
    </row>
    <row r="1410" spans="1:4" x14ac:dyDescent="0.25">
      <c r="A1410">
        <v>2186</v>
      </c>
      <c r="B1410">
        <v>159167</v>
      </c>
      <c r="C1410" t="s">
        <v>17330</v>
      </c>
      <c r="D1410">
        <v>10000</v>
      </c>
    </row>
    <row r="1411" spans="1:4" x14ac:dyDescent="0.25">
      <c r="A1411">
        <v>2188</v>
      </c>
      <c r="B1411">
        <v>159168</v>
      </c>
      <c r="C1411" t="s">
        <v>13741</v>
      </c>
      <c r="D1411">
        <v>9400</v>
      </c>
    </row>
    <row r="1412" spans="1:4" x14ac:dyDescent="0.25">
      <c r="A1412">
        <v>1685</v>
      </c>
      <c r="B1412">
        <v>159169</v>
      </c>
      <c r="C1412" t="s">
        <v>13742</v>
      </c>
      <c r="D1412">
        <v>8900</v>
      </c>
    </row>
    <row r="1413" spans="1:4" x14ac:dyDescent="0.25">
      <c r="A1413">
        <v>2190</v>
      </c>
      <c r="B1413">
        <v>159170</v>
      </c>
      <c r="C1413" t="s">
        <v>13743</v>
      </c>
      <c r="D1413">
        <v>10000</v>
      </c>
    </row>
    <row r="1414" spans="1:4" x14ac:dyDescent="0.25">
      <c r="A1414">
        <v>1744</v>
      </c>
      <c r="B1414">
        <v>159171</v>
      </c>
      <c r="C1414" t="s">
        <v>13744</v>
      </c>
      <c r="D1414">
        <v>8900</v>
      </c>
    </row>
    <row r="1415" spans="1:4" x14ac:dyDescent="0.25">
      <c r="A1415">
        <v>1887</v>
      </c>
      <c r="B1415">
        <v>159172</v>
      </c>
      <c r="C1415" t="s">
        <v>17044</v>
      </c>
      <c r="D1415">
        <v>10000</v>
      </c>
    </row>
    <row r="1416" spans="1:4" x14ac:dyDescent="0.25">
      <c r="A1416">
        <v>1880</v>
      </c>
      <c r="B1416">
        <v>159173</v>
      </c>
      <c r="C1416" t="s">
        <v>17037</v>
      </c>
      <c r="D1416">
        <v>10000</v>
      </c>
    </row>
    <row r="1417" spans="1:4" x14ac:dyDescent="0.25">
      <c r="A1417">
        <v>1758</v>
      </c>
      <c r="B1417">
        <v>159174</v>
      </c>
      <c r="C1417" t="s">
        <v>16933</v>
      </c>
      <c r="D1417">
        <v>9400</v>
      </c>
    </row>
    <row r="1418" spans="1:4" x14ac:dyDescent="0.25">
      <c r="A1418">
        <v>1894</v>
      </c>
      <c r="B1418">
        <v>159175</v>
      </c>
      <c r="C1418" t="s">
        <v>17049</v>
      </c>
      <c r="D1418">
        <v>9400</v>
      </c>
    </row>
    <row r="1419" spans="1:4" x14ac:dyDescent="0.25">
      <c r="A1419">
        <v>1745</v>
      </c>
      <c r="B1419">
        <v>159176</v>
      </c>
      <c r="C1419" t="s">
        <v>16919</v>
      </c>
      <c r="D1419">
        <v>10000</v>
      </c>
    </row>
    <row r="1420" spans="1:4" x14ac:dyDescent="0.25">
      <c r="A1420">
        <v>1757</v>
      </c>
      <c r="B1420">
        <v>159177</v>
      </c>
      <c r="C1420" t="s">
        <v>16932</v>
      </c>
      <c r="D1420">
        <v>10000</v>
      </c>
    </row>
    <row r="1421" spans="1:4" x14ac:dyDescent="0.25">
      <c r="A1421">
        <v>1835</v>
      </c>
      <c r="B1421">
        <v>159179</v>
      </c>
      <c r="C1421" t="s">
        <v>17001</v>
      </c>
      <c r="D1421">
        <v>10000</v>
      </c>
    </row>
    <row r="1422" spans="1:4" x14ac:dyDescent="0.25">
      <c r="A1422">
        <v>1753</v>
      </c>
      <c r="B1422">
        <v>159180</v>
      </c>
      <c r="C1422" t="s">
        <v>16928</v>
      </c>
      <c r="D1422">
        <v>10000</v>
      </c>
    </row>
    <row r="1423" spans="1:4" x14ac:dyDescent="0.25">
      <c r="A1423">
        <v>1760</v>
      </c>
      <c r="B1423">
        <v>159181</v>
      </c>
      <c r="C1423" t="s">
        <v>16934</v>
      </c>
      <c r="D1423">
        <v>10000</v>
      </c>
    </row>
    <row r="1424" spans="1:4" x14ac:dyDescent="0.25">
      <c r="A1424">
        <v>1899</v>
      </c>
      <c r="B1424">
        <v>159182</v>
      </c>
      <c r="C1424" t="s">
        <v>17054</v>
      </c>
      <c r="D1424">
        <v>10000</v>
      </c>
    </row>
    <row r="1425" spans="1:4" x14ac:dyDescent="0.25">
      <c r="A1425">
        <v>1678</v>
      </c>
      <c r="B1425">
        <v>159183</v>
      </c>
      <c r="C1425" t="s">
        <v>16866</v>
      </c>
      <c r="D1425">
        <v>9400</v>
      </c>
    </row>
    <row r="1426" spans="1:4" x14ac:dyDescent="0.25">
      <c r="A1426">
        <v>1746</v>
      </c>
      <c r="B1426">
        <v>159185</v>
      </c>
      <c r="C1426" t="s">
        <v>16920</v>
      </c>
      <c r="D1426">
        <v>9400</v>
      </c>
    </row>
    <row r="1427" spans="1:4" x14ac:dyDescent="0.25">
      <c r="A1427">
        <v>1837</v>
      </c>
      <c r="B1427">
        <v>159186</v>
      </c>
      <c r="C1427" t="s">
        <v>17003</v>
      </c>
      <c r="D1427">
        <v>9400</v>
      </c>
    </row>
    <row r="1428" spans="1:4" x14ac:dyDescent="0.25">
      <c r="A1428">
        <v>1885</v>
      </c>
      <c r="B1428">
        <v>159187</v>
      </c>
      <c r="C1428" t="s">
        <v>17042</v>
      </c>
      <c r="D1428">
        <v>9400</v>
      </c>
    </row>
    <row r="1429" spans="1:4" x14ac:dyDescent="0.25">
      <c r="A1429">
        <v>1769</v>
      </c>
      <c r="B1429">
        <v>159188</v>
      </c>
      <c r="C1429" t="s">
        <v>16940</v>
      </c>
      <c r="D1429">
        <v>8600</v>
      </c>
    </row>
    <row r="1430" spans="1:4" x14ac:dyDescent="0.25">
      <c r="A1430">
        <v>1717</v>
      </c>
      <c r="B1430">
        <v>159189</v>
      </c>
      <c r="C1430" t="s">
        <v>16896</v>
      </c>
      <c r="D1430">
        <v>8600</v>
      </c>
    </row>
    <row r="1431" spans="1:4" x14ac:dyDescent="0.25">
      <c r="A1431">
        <v>1770</v>
      </c>
      <c r="B1431">
        <v>159190</v>
      </c>
      <c r="C1431" t="s">
        <v>16941</v>
      </c>
      <c r="D1431">
        <v>8600</v>
      </c>
    </row>
    <row r="1432" spans="1:4" x14ac:dyDescent="0.25">
      <c r="A1432">
        <v>1692</v>
      </c>
      <c r="B1432">
        <v>159192</v>
      </c>
      <c r="C1432" t="s">
        <v>16878</v>
      </c>
      <c r="D1432">
        <v>9400</v>
      </c>
    </row>
    <row r="1433" spans="1:4" x14ac:dyDescent="0.25">
      <c r="A1433">
        <v>850</v>
      </c>
      <c r="B1433">
        <v>159193</v>
      </c>
      <c r="C1433" t="s">
        <v>16048</v>
      </c>
      <c r="D1433">
        <v>9400</v>
      </c>
    </row>
    <row r="1434" spans="1:4" x14ac:dyDescent="0.25">
      <c r="A1434">
        <v>852</v>
      </c>
      <c r="B1434">
        <v>159194</v>
      </c>
      <c r="C1434" t="s">
        <v>16050</v>
      </c>
      <c r="D1434">
        <v>8000</v>
      </c>
    </row>
    <row r="1435" spans="1:4" x14ac:dyDescent="0.25">
      <c r="A1435">
        <v>851</v>
      </c>
      <c r="B1435">
        <v>159195</v>
      </c>
      <c r="C1435" t="s">
        <v>16049</v>
      </c>
      <c r="D1435">
        <v>9400</v>
      </c>
    </row>
    <row r="1436" spans="1:4" x14ac:dyDescent="0.25">
      <c r="A1436">
        <v>747</v>
      </c>
      <c r="B1436">
        <v>159196</v>
      </c>
      <c r="C1436" t="s">
        <v>15945</v>
      </c>
      <c r="D1436">
        <v>9400</v>
      </c>
    </row>
    <row r="1437" spans="1:4" x14ac:dyDescent="0.25">
      <c r="A1437">
        <v>748</v>
      </c>
      <c r="B1437">
        <v>159197</v>
      </c>
      <c r="C1437" t="s">
        <v>15946</v>
      </c>
      <c r="D1437">
        <v>9400</v>
      </c>
    </row>
    <row r="1438" spans="1:4" x14ac:dyDescent="0.25">
      <c r="A1438">
        <v>442</v>
      </c>
      <c r="B1438">
        <v>159198</v>
      </c>
      <c r="C1438" t="s">
        <v>15621</v>
      </c>
      <c r="D1438">
        <v>10000</v>
      </c>
    </row>
    <row r="1439" spans="1:4" x14ac:dyDescent="0.25">
      <c r="A1439">
        <v>443</v>
      </c>
      <c r="B1439">
        <v>159199</v>
      </c>
      <c r="C1439" t="s">
        <v>15622</v>
      </c>
      <c r="D1439">
        <v>10000</v>
      </c>
    </row>
    <row r="1440" spans="1:4" x14ac:dyDescent="0.25">
      <c r="A1440">
        <v>1257</v>
      </c>
      <c r="B1440">
        <v>159201</v>
      </c>
      <c r="C1440" t="s">
        <v>16432</v>
      </c>
      <c r="D1440">
        <v>10000</v>
      </c>
    </row>
    <row r="1441" spans="1:4" x14ac:dyDescent="0.25">
      <c r="A1441">
        <v>1389</v>
      </c>
      <c r="B1441">
        <v>159202</v>
      </c>
      <c r="C1441" t="s">
        <v>16571</v>
      </c>
      <c r="D1441">
        <v>10000</v>
      </c>
    </row>
    <row r="1442" spans="1:4" x14ac:dyDescent="0.25">
      <c r="A1442">
        <v>1940</v>
      </c>
      <c r="B1442">
        <v>159203</v>
      </c>
      <c r="C1442" t="s">
        <v>13789</v>
      </c>
      <c r="D1442">
        <v>10000</v>
      </c>
    </row>
    <row r="1443" spans="1:4" x14ac:dyDescent="0.25">
      <c r="A1443">
        <v>444</v>
      </c>
      <c r="B1443">
        <v>159204</v>
      </c>
      <c r="C1443" t="s">
        <v>15623</v>
      </c>
      <c r="D1443">
        <v>9400</v>
      </c>
    </row>
    <row r="1444" spans="1:4" x14ac:dyDescent="0.25">
      <c r="A1444">
        <v>542</v>
      </c>
      <c r="B1444">
        <v>159205</v>
      </c>
      <c r="C1444" t="s">
        <v>15717</v>
      </c>
      <c r="D1444">
        <v>9400</v>
      </c>
    </row>
    <row r="1445" spans="1:4" x14ac:dyDescent="0.25">
      <c r="A1445">
        <v>730</v>
      </c>
      <c r="B1445">
        <v>159206</v>
      </c>
      <c r="C1445" t="s">
        <v>15928</v>
      </c>
      <c r="D1445">
        <v>9400</v>
      </c>
    </row>
    <row r="1446" spans="1:4" x14ac:dyDescent="0.25">
      <c r="A1446">
        <v>1256</v>
      </c>
      <c r="B1446">
        <v>159207</v>
      </c>
      <c r="C1446" t="s">
        <v>16431</v>
      </c>
      <c r="D1446">
        <v>9400</v>
      </c>
    </row>
    <row r="1447" spans="1:4" x14ac:dyDescent="0.25">
      <c r="A1447">
        <v>1954</v>
      </c>
      <c r="B1447">
        <v>159209</v>
      </c>
      <c r="C1447" t="s">
        <v>17108</v>
      </c>
      <c r="D1447">
        <v>9400</v>
      </c>
    </row>
    <row r="1448" spans="1:4" x14ac:dyDescent="0.25">
      <c r="A1448">
        <v>1955</v>
      </c>
      <c r="B1448">
        <v>159210</v>
      </c>
      <c r="C1448" t="s">
        <v>17109</v>
      </c>
      <c r="D1448">
        <v>9400</v>
      </c>
    </row>
    <row r="1449" spans="1:4" x14ac:dyDescent="0.25">
      <c r="A1449">
        <v>1078</v>
      </c>
      <c r="B1449">
        <v>159211</v>
      </c>
      <c r="C1449" t="s">
        <v>16255</v>
      </c>
      <c r="D1449">
        <v>10300</v>
      </c>
    </row>
    <row r="1450" spans="1:4" x14ac:dyDescent="0.25">
      <c r="A1450">
        <v>1075</v>
      </c>
      <c r="B1450">
        <v>159213</v>
      </c>
      <c r="C1450" t="s">
        <v>16251</v>
      </c>
      <c r="D1450">
        <v>10300</v>
      </c>
    </row>
    <row r="1451" spans="1:4" x14ac:dyDescent="0.25">
      <c r="A1451">
        <v>1647</v>
      </c>
      <c r="B1451">
        <v>159214</v>
      </c>
      <c r="C1451" t="s">
        <v>16836</v>
      </c>
      <c r="D1451">
        <v>10000</v>
      </c>
    </row>
    <row r="1452" spans="1:4" x14ac:dyDescent="0.25">
      <c r="A1452">
        <v>692</v>
      </c>
      <c r="B1452">
        <v>159215</v>
      </c>
      <c r="C1452" t="s">
        <v>15880</v>
      </c>
      <c r="D1452">
        <v>10000</v>
      </c>
    </row>
    <row r="1453" spans="1:4" x14ac:dyDescent="0.25">
      <c r="A1453">
        <v>1093</v>
      </c>
      <c r="B1453">
        <v>159216</v>
      </c>
      <c r="C1453" t="s">
        <v>16270</v>
      </c>
      <c r="D1453">
        <v>9400</v>
      </c>
    </row>
    <row r="1454" spans="1:4" x14ac:dyDescent="0.25">
      <c r="A1454">
        <v>1092</v>
      </c>
      <c r="B1454">
        <v>159218</v>
      </c>
      <c r="C1454" t="s">
        <v>16269</v>
      </c>
      <c r="D1454">
        <v>9400</v>
      </c>
    </row>
    <row r="1455" spans="1:4" x14ac:dyDescent="0.25">
      <c r="A1455">
        <v>1648</v>
      </c>
      <c r="B1455">
        <v>159219</v>
      </c>
      <c r="C1455" t="s">
        <v>16837</v>
      </c>
      <c r="D1455">
        <v>10000</v>
      </c>
    </row>
    <row r="1456" spans="1:4" x14ac:dyDescent="0.25">
      <c r="A1456">
        <v>1582</v>
      </c>
      <c r="B1456">
        <v>159220</v>
      </c>
      <c r="C1456" t="s">
        <v>16758</v>
      </c>
      <c r="D1456">
        <v>8000</v>
      </c>
    </row>
    <row r="1457" spans="1:4" x14ac:dyDescent="0.25">
      <c r="A1457">
        <v>1679</v>
      </c>
      <c r="B1457">
        <v>159230</v>
      </c>
      <c r="C1457" t="s">
        <v>16867</v>
      </c>
      <c r="D1457">
        <v>9800</v>
      </c>
    </row>
    <row r="1458" spans="1:4" x14ac:dyDescent="0.25">
      <c r="A1458">
        <v>1218</v>
      </c>
      <c r="B1458">
        <v>159231</v>
      </c>
      <c r="C1458" t="s">
        <v>16395</v>
      </c>
      <c r="D1458">
        <v>9400</v>
      </c>
    </row>
    <row r="1459" spans="1:4" x14ac:dyDescent="0.25">
      <c r="A1459">
        <v>1750</v>
      </c>
      <c r="B1459">
        <v>159232</v>
      </c>
      <c r="C1459" t="s">
        <v>16925</v>
      </c>
      <c r="D1459">
        <v>10000</v>
      </c>
    </row>
    <row r="1460" spans="1:4" x14ac:dyDescent="0.25">
      <c r="A1460">
        <v>232</v>
      </c>
      <c r="B1460">
        <v>159233</v>
      </c>
      <c r="C1460" t="s">
        <v>15444</v>
      </c>
      <c r="D1460">
        <v>10300</v>
      </c>
    </row>
    <row r="1461" spans="1:4" x14ac:dyDescent="0.25">
      <c r="A1461">
        <v>1840</v>
      </c>
      <c r="B1461">
        <v>159234</v>
      </c>
      <c r="C1461" t="s">
        <v>17005</v>
      </c>
      <c r="D1461">
        <v>10800</v>
      </c>
    </row>
    <row r="1462" spans="1:4" x14ac:dyDescent="0.25">
      <c r="A1462">
        <v>1382</v>
      </c>
      <c r="B1462">
        <v>159236</v>
      </c>
      <c r="C1462" t="s">
        <v>16565</v>
      </c>
      <c r="D1462">
        <v>10800</v>
      </c>
    </row>
    <row r="1463" spans="1:4" x14ac:dyDescent="0.25">
      <c r="A1463">
        <v>1380</v>
      </c>
      <c r="B1463">
        <v>159237</v>
      </c>
      <c r="C1463" t="s">
        <v>16563</v>
      </c>
      <c r="D1463">
        <v>9400</v>
      </c>
    </row>
    <row r="1464" spans="1:4" x14ac:dyDescent="0.25">
      <c r="A1464">
        <v>1890</v>
      </c>
      <c r="B1464">
        <v>159238</v>
      </c>
      <c r="C1464" t="s">
        <v>17047</v>
      </c>
      <c r="D1464">
        <v>10300</v>
      </c>
    </row>
    <row r="1465" spans="1:4" x14ac:dyDescent="0.25">
      <c r="A1465">
        <v>397</v>
      </c>
      <c r="B1465">
        <v>159245</v>
      </c>
      <c r="C1465" t="s">
        <v>15571</v>
      </c>
      <c r="D1465">
        <v>10800</v>
      </c>
    </row>
    <row r="1466" spans="1:4" x14ac:dyDescent="0.25">
      <c r="A1466">
        <v>413</v>
      </c>
      <c r="B1466">
        <v>159247</v>
      </c>
      <c r="C1466" t="s">
        <v>15592</v>
      </c>
      <c r="D1466">
        <v>10300</v>
      </c>
    </row>
    <row r="1467" spans="1:4" x14ac:dyDescent="0.25">
      <c r="A1467">
        <v>601</v>
      </c>
      <c r="B1467">
        <v>159248</v>
      </c>
      <c r="C1467" t="s">
        <v>15778</v>
      </c>
      <c r="D1467">
        <v>10800</v>
      </c>
    </row>
    <row r="1468" spans="1:4" x14ac:dyDescent="0.25">
      <c r="A1468">
        <v>613</v>
      </c>
      <c r="B1468">
        <v>159249</v>
      </c>
      <c r="C1468" t="s">
        <v>15791</v>
      </c>
      <c r="D1468">
        <v>10000</v>
      </c>
    </row>
    <row r="1469" spans="1:4" x14ac:dyDescent="0.25">
      <c r="A1469">
        <v>2009</v>
      </c>
      <c r="B1469">
        <v>159251</v>
      </c>
      <c r="C1469" t="s">
        <v>17162</v>
      </c>
      <c r="D1469">
        <v>10000</v>
      </c>
    </row>
    <row r="1470" spans="1:4" x14ac:dyDescent="0.25">
      <c r="A1470">
        <v>1994</v>
      </c>
      <c r="B1470">
        <v>159253</v>
      </c>
      <c r="C1470" t="s">
        <v>17149</v>
      </c>
      <c r="D1470">
        <v>10000</v>
      </c>
    </row>
    <row r="1471" spans="1:4" x14ac:dyDescent="0.25">
      <c r="A1471">
        <v>475</v>
      </c>
      <c r="B1471">
        <v>159254</v>
      </c>
      <c r="C1471" t="s">
        <v>15655</v>
      </c>
      <c r="D1471">
        <v>9400</v>
      </c>
    </row>
    <row r="1472" spans="1:4" x14ac:dyDescent="0.25">
      <c r="A1472">
        <v>474</v>
      </c>
      <c r="B1472">
        <v>159255</v>
      </c>
      <c r="C1472" t="s">
        <v>15654</v>
      </c>
      <c r="D1472">
        <v>9400</v>
      </c>
    </row>
    <row r="1473" spans="1:4" x14ac:dyDescent="0.25">
      <c r="A1473">
        <v>369</v>
      </c>
      <c r="B1473">
        <v>159256</v>
      </c>
      <c r="C1473" t="s">
        <v>15540</v>
      </c>
      <c r="D1473">
        <v>8900</v>
      </c>
    </row>
    <row r="1474" spans="1:4" x14ac:dyDescent="0.25">
      <c r="A1474">
        <v>473</v>
      </c>
      <c r="B1474">
        <v>159257</v>
      </c>
      <c r="C1474" t="s">
        <v>15653</v>
      </c>
      <c r="D1474">
        <v>8900</v>
      </c>
    </row>
    <row r="1475" spans="1:4" x14ac:dyDescent="0.25">
      <c r="A1475">
        <v>484</v>
      </c>
      <c r="B1475">
        <v>159258</v>
      </c>
      <c r="C1475" t="s">
        <v>15664</v>
      </c>
      <c r="D1475">
        <v>8900</v>
      </c>
    </row>
    <row r="1476" spans="1:4" x14ac:dyDescent="0.25">
      <c r="A1476">
        <v>1358</v>
      </c>
      <c r="B1476">
        <v>159260</v>
      </c>
      <c r="C1476" t="s">
        <v>16535</v>
      </c>
      <c r="D1476">
        <v>10000</v>
      </c>
    </row>
    <row r="1477" spans="1:4" x14ac:dyDescent="0.25">
      <c r="A1477">
        <v>1324</v>
      </c>
      <c r="B1477">
        <v>159262</v>
      </c>
      <c r="C1477" t="s">
        <v>16500</v>
      </c>
      <c r="D1477">
        <v>10000</v>
      </c>
    </row>
    <row r="1478" spans="1:4" x14ac:dyDescent="0.25">
      <c r="A1478">
        <v>1808</v>
      </c>
      <c r="B1478">
        <v>159263</v>
      </c>
      <c r="C1478" t="s">
        <v>16970</v>
      </c>
      <c r="D1478">
        <v>10000</v>
      </c>
    </row>
    <row r="1479" spans="1:4" x14ac:dyDescent="0.25">
      <c r="A1479">
        <v>106</v>
      </c>
      <c r="B1479">
        <v>159264</v>
      </c>
      <c r="C1479" t="s">
        <v>15324</v>
      </c>
      <c r="D1479">
        <v>10300</v>
      </c>
    </row>
    <row r="1480" spans="1:4" x14ac:dyDescent="0.25">
      <c r="A1480">
        <v>107</v>
      </c>
      <c r="B1480">
        <v>159265</v>
      </c>
      <c r="C1480" t="s">
        <v>15325</v>
      </c>
      <c r="D1480">
        <v>10300</v>
      </c>
    </row>
    <row r="1481" spans="1:4" x14ac:dyDescent="0.25">
      <c r="A1481">
        <v>108</v>
      </c>
      <c r="B1481">
        <v>159266</v>
      </c>
      <c r="C1481" t="s">
        <v>15326</v>
      </c>
      <c r="D1481">
        <v>10300</v>
      </c>
    </row>
    <row r="1482" spans="1:4" x14ac:dyDescent="0.25">
      <c r="A1482">
        <v>1485</v>
      </c>
      <c r="B1482">
        <v>159267</v>
      </c>
      <c r="C1482" t="s">
        <v>16672</v>
      </c>
      <c r="D1482">
        <v>10000</v>
      </c>
    </row>
    <row r="1483" spans="1:4" x14ac:dyDescent="0.25">
      <c r="A1483">
        <v>412</v>
      </c>
      <c r="B1483">
        <v>159268</v>
      </c>
      <c r="C1483" t="s">
        <v>15591</v>
      </c>
      <c r="D1483">
        <v>10000</v>
      </c>
    </row>
    <row r="1484" spans="1:4" x14ac:dyDescent="0.25">
      <c r="A1484">
        <v>103</v>
      </c>
      <c r="B1484">
        <v>159270</v>
      </c>
      <c r="C1484" t="s">
        <v>15321</v>
      </c>
      <c r="D1484">
        <v>10300</v>
      </c>
    </row>
    <row r="1485" spans="1:4" x14ac:dyDescent="0.25">
      <c r="A1485">
        <v>1953</v>
      </c>
      <c r="B1485">
        <v>159273</v>
      </c>
      <c r="C1485" t="s">
        <v>17107</v>
      </c>
      <c r="D1485">
        <v>10000</v>
      </c>
    </row>
    <row r="1486" spans="1:4" x14ac:dyDescent="0.25">
      <c r="A1486">
        <v>105</v>
      </c>
      <c r="B1486">
        <v>159274</v>
      </c>
      <c r="C1486" t="s">
        <v>15323</v>
      </c>
      <c r="D1486">
        <v>10300</v>
      </c>
    </row>
    <row r="1487" spans="1:4" x14ac:dyDescent="0.25">
      <c r="A1487">
        <v>104</v>
      </c>
      <c r="B1487">
        <v>159276</v>
      </c>
      <c r="C1487" t="s">
        <v>15322</v>
      </c>
      <c r="D1487">
        <v>10300</v>
      </c>
    </row>
    <row r="1488" spans="1:4" x14ac:dyDescent="0.25">
      <c r="A1488">
        <v>109</v>
      </c>
      <c r="B1488">
        <v>159277</v>
      </c>
      <c r="C1488" t="s">
        <v>15327</v>
      </c>
      <c r="D1488">
        <v>10300</v>
      </c>
    </row>
    <row r="1489" spans="1:4" x14ac:dyDescent="0.25">
      <c r="A1489">
        <v>243</v>
      </c>
      <c r="B1489">
        <v>159279</v>
      </c>
      <c r="C1489" t="s">
        <v>15456</v>
      </c>
      <c r="D1489">
        <v>8000</v>
      </c>
    </row>
    <row r="1490" spans="1:4" x14ac:dyDescent="0.25">
      <c r="A1490">
        <v>204</v>
      </c>
      <c r="B1490">
        <v>159280</v>
      </c>
      <c r="C1490" t="s">
        <v>15419</v>
      </c>
      <c r="D1490">
        <v>8900</v>
      </c>
    </row>
    <row r="1491" spans="1:4" x14ac:dyDescent="0.25">
      <c r="A1491">
        <v>134</v>
      </c>
      <c r="B1491">
        <v>159281</v>
      </c>
      <c r="C1491" t="s">
        <v>15352</v>
      </c>
      <c r="D1491">
        <v>8900</v>
      </c>
    </row>
    <row r="1492" spans="1:4" x14ac:dyDescent="0.25">
      <c r="A1492">
        <v>2201</v>
      </c>
      <c r="B1492">
        <v>159282</v>
      </c>
      <c r="C1492" t="s">
        <v>17339</v>
      </c>
      <c r="D1492">
        <v>9700</v>
      </c>
    </row>
    <row r="1493" spans="1:4" x14ac:dyDescent="0.25">
      <c r="A1493">
        <v>231</v>
      </c>
      <c r="B1493">
        <v>159283</v>
      </c>
      <c r="C1493" t="s">
        <v>13872</v>
      </c>
      <c r="D1493">
        <v>9400</v>
      </c>
    </row>
    <row r="1494" spans="1:4" x14ac:dyDescent="0.25">
      <c r="A1494">
        <v>1181</v>
      </c>
      <c r="B1494">
        <v>159414</v>
      </c>
      <c r="C1494" t="s">
        <v>16358</v>
      </c>
      <c r="D1494">
        <v>9400</v>
      </c>
    </row>
    <row r="1495" spans="1:4" x14ac:dyDescent="0.25">
      <c r="A1495">
        <v>1178</v>
      </c>
      <c r="B1495">
        <v>159415</v>
      </c>
      <c r="C1495" t="s">
        <v>16355</v>
      </c>
      <c r="D1495">
        <v>10000</v>
      </c>
    </row>
    <row r="1496" spans="1:4" x14ac:dyDescent="0.25">
      <c r="A1496">
        <v>1360</v>
      </c>
      <c r="B1496">
        <v>159416</v>
      </c>
      <c r="C1496" t="s">
        <v>16537</v>
      </c>
      <c r="D1496">
        <v>10000</v>
      </c>
    </row>
    <row r="1497" spans="1:4" x14ac:dyDescent="0.25">
      <c r="A1497">
        <v>1361</v>
      </c>
      <c r="B1497">
        <v>159417</v>
      </c>
      <c r="C1497" t="s">
        <v>16538</v>
      </c>
      <c r="D1497">
        <v>10000</v>
      </c>
    </row>
    <row r="1498" spans="1:4" x14ac:dyDescent="0.25">
      <c r="A1498">
        <v>509</v>
      </c>
      <c r="B1498">
        <v>159418</v>
      </c>
      <c r="C1498" t="s">
        <v>15687</v>
      </c>
      <c r="D1498">
        <v>9400</v>
      </c>
    </row>
    <row r="1499" spans="1:4" x14ac:dyDescent="0.25">
      <c r="A1499">
        <v>515</v>
      </c>
      <c r="B1499">
        <v>159419</v>
      </c>
      <c r="C1499" t="s">
        <v>15693</v>
      </c>
      <c r="D1499">
        <v>9400</v>
      </c>
    </row>
    <row r="1500" spans="1:4" x14ac:dyDescent="0.25">
      <c r="A1500">
        <v>511</v>
      </c>
      <c r="B1500">
        <v>159420</v>
      </c>
      <c r="C1500" t="s">
        <v>15689</v>
      </c>
      <c r="D1500">
        <v>9400</v>
      </c>
    </row>
    <row r="1501" spans="1:4" x14ac:dyDescent="0.25">
      <c r="A1501">
        <v>514</v>
      </c>
      <c r="B1501">
        <v>159421</v>
      </c>
      <c r="C1501" t="s">
        <v>15692</v>
      </c>
      <c r="D1501">
        <v>8900</v>
      </c>
    </row>
    <row r="1502" spans="1:4" x14ac:dyDescent="0.25">
      <c r="A1502">
        <v>553</v>
      </c>
      <c r="B1502">
        <v>159422</v>
      </c>
      <c r="C1502" t="s">
        <v>15725</v>
      </c>
      <c r="D1502">
        <v>8900</v>
      </c>
    </row>
    <row r="1503" spans="1:4" x14ac:dyDescent="0.25">
      <c r="A1503">
        <v>583</v>
      </c>
      <c r="B1503">
        <v>159423</v>
      </c>
      <c r="C1503" t="s">
        <v>15758</v>
      </c>
      <c r="D1503">
        <v>9700</v>
      </c>
    </row>
    <row r="1504" spans="1:4" x14ac:dyDescent="0.25">
      <c r="A1504">
        <v>566</v>
      </c>
      <c r="B1504">
        <v>159424</v>
      </c>
      <c r="C1504" t="s">
        <v>15740</v>
      </c>
      <c r="D1504">
        <v>9700</v>
      </c>
    </row>
    <row r="1505" spans="1:4" x14ac:dyDescent="0.25">
      <c r="A1505">
        <v>502</v>
      </c>
      <c r="B1505">
        <v>159425</v>
      </c>
      <c r="C1505" t="s">
        <v>15681</v>
      </c>
      <c r="D1505">
        <v>9400</v>
      </c>
    </row>
    <row r="1506" spans="1:4" x14ac:dyDescent="0.25">
      <c r="A1506">
        <v>249</v>
      </c>
      <c r="B1506">
        <v>159457</v>
      </c>
      <c r="C1506" t="s">
        <v>15463</v>
      </c>
      <c r="D1506">
        <v>9400</v>
      </c>
    </row>
    <row r="1507" spans="1:4" ht="30" x14ac:dyDescent="0.25">
      <c r="A1507">
        <v>2064</v>
      </c>
      <c r="B1507">
        <v>159458</v>
      </c>
      <c r="C1507" s="18" t="s">
        <v>17212</v>
      </c>
      <c r="D1507">
        <v>10000</v>
      </c>
    </row>
    <row r="1508" spans="1:4" ht="30" x14ac:dyDescent="0.25">
      <c r="A1508">
        <v>1277</v>
      </c>
      <c r="B1508">
        <v>159459</v>
      </c>
      <c r="C1508" s="18" t="s">
        <v>16452</v>
      </c>
      <c r="D1508">
        <v>9400</v>
      </c>
    </row>
    <row r="1509" spans="1:4" x14ac:dyDescent="0.25">
      <c r="A1509">
        <v>178</v>
      </c>
      <c r="B1509">
        <v>159460</v>
      </c>
      <c r="C1509" t="s">
        <v>15395</v>
      </c>
      <c r="D1509">
        <v>10000</v>
      </c>
    </row>
    <row r="1510" spans="1:4" x14ac:dyDescent="0.25">
      <c r="A1510">
        <v>225</v>
      </c>
      <c r="B1510">
        <v>159461</v>
      </c>
      <c r="C1510" t="s">
        <v>15438</v>
      </c>
      <c r="D1510">
        <v>10000</v>
      </c>
    </row>
    <row r="1511" spans="1:4" x14ac:dyDescent="0.25">
      <c r="A1511">
        <v>481</v>
      </c>
      <c r="B1511">
        <v>159462</v>
      </c>
      <c r="C1511" t="s">
        <v>15661</v>
      </c>
      <c r="D1511">
        <v>9400</v>
      </c>
    </row>
    <row r="1512" spans="1:4" x14ac:dyDescent="0.25">
      <c r="A1512">
        <v>212</v>
      </c>
      <c r="B1512">
        <v>159463</v>
      </c>
      <c r="C1512" t="s">
        <v>15427</v>
      </c>
      <c r="D1512">
        <v>9400</v>
      </c>
    </row>
    <row r="1513" spans="1:4" x14ac:dyDescent="0.25">
      <c r="A1513">
        <v>1045</v>
      </c>
      <c r="B1513">
        <v>159464</v>
      </c>
      <c r="C1513" t="s">
        <v>16221</v>
      </c>
      <c r="D1513">
        <v>9400</v>
      </c>
    </row>
    <row r="1514" spans="1:4" x14ac:dyDescent="0.25">
      <c r="A1514">
        <v>214</v>
      </c>
      <c r="B1514">
        <v>159467</v>
      </c>
      <c r="C1514" t="s">
        <v>15429</v>
      </c>
      <c r="D1514">
        <v>10300</v>
      </c>
    </row>
    <row r="1515" spans="1:4" x14ac:dyDescent="0.25">
      <c r="A1515">
        <v>855</v>
      </c>
      <c r="B1515">
        <v>159468</v>
      </c>
      <c r="C1515" t="s">
        <v>16053</v>
      </c>
      <c r="D1515">
        <v>9400</v>
      </c>
    </row>
    <row r="1516" spans="1:4" x14ac:dyDescent="0.25">
      <c r="A1516">
        <v>195</v>
      </c>
      <c r="B1516">
        <v>159470</v>
      </c>
      <c r="C1516" t="s">
        <v>15410</v>
      </c>
      <c r="D1516">
        <v>9400</v>
      </c>
    </row>
    <row r="1517" spans="1:4" x14ac:dyDescent="0.25">
      <c r="A1517">
        <v>801</v>
      </c>
      <c r="B1517">
        <v>159471</v>
      </c>
      <c r="C1517" t="s">
        <v>16000</v>
      </c>
      <c r="D1517">
        <v>9400</v>
      </c>
    </row>
    <row r="1518" spans="1:4" x14ac:dyDescent="0.25">
      <c r="A1518">
        <v>656</v>
      </c>
      <c r="B1518">
        <v>159472</v>
      </c>
      <c r="C1518" t="s">
        <v>15843</v>
      </c>
      <c r="D1518">
        <v>8900</v>
      </c>
    </row>
    <row r="1519" spans="1:4" x14ac:dyDescent="0.25">
      <c r="A1519">
        <v>1165</v>
      </c>
      <c r="B1519">
        <v>159473</v>
      </c>
      <c r="C1519" t="s">
        <v>16342</v>
      </c>
      <c r="D1519">
        <v>9700</v>
      </c>
    </row>
    <row r="1520" spans="1:4" x14ac:dyDescent="0.25">
      <c r="A1520">
        <v>1162</v>
      </c>
      <c r="B1520">
        <v>159474</v>
      </c>
      <c r="C1520" t="s">
        <v>16339</v>
      </c>
      <c r="D1520">
        <v>9700</v>
      </c>
    </row>
    <row r="1521" spans="1:4" x14ac:dyDescent="0.25">
      <c r="A1521">
        <v>732</v>
      </c>
      <c r="B1521">
        <v>159475</v>
      </c>
      <c r="C1521" t="s">
        <v>15930</v>
      </c>
      <c r="D1521">
        <v>9700</v>
      </c>
    </row>
    <row r="1522" spans="1:4" x14ac:dyDescent="0.25">
      <c r="A1522">
        <v>1150</v>
      </c>
      <c r="B1522">
        <v>159476</v>
      </c>
      <c r="C1522" t="s">
        <v>16327</v>
      </c>
      <c r="D1522">
        <v>9700</v>
      </c>
    </row>
    <row r="1523" spans="1:4" x14ac:dyDescent="0.25">
      <c r="A1523">
        <v>1138</v>
      </c>
      <c r="B1523">
        <v>159477</v>
      </c>
      <c r="C1523" t="s">
        <v>16315</v>
      </c>
      <c r="D1523">
        <v>9700</v>
      </c>
    </row>
    <row r="1524" spans="1:4" x14ac:dyDescent="0.25">
      <c r="A1524">
        <v>1157</v>
      </c>
      <c r="B1524">
        <v>159478</v>
      </c>
      <c r="C1524" t="s">
        <v>16334</v>
      </c>
      <c r="D1524">
        <v>8900</v>
      </c>
    </row>
    <row r="1525" spans="1:4" x14ac:dyDescent="0.25">
      <c r="A1525">
        <v>1151</v>
      </c>
      <c r="B1525">
        <v>159479</v>
      </c>
      <c r="C1525" t="s">
        <v>16328</v>
      </c>
      <c r="D1525">
        <v>8900</v>
      </c>
    </row>
    <row r="1526" spans="1:4" x14ac:dyDescent="0.25">
      <c r="A1526">
        <v>1143</v>
      </c>
      <c r="B1526">
        <v>159480</v>
      </c>
      <c r="C1526" t="s">
        <v>16320</v>
      </c>
      <c r="D1526">
        <v>9700</v>
      </c>
    </row>
    <row r="1527" spans="1:4" x14ac:dyDescent="0.25">
      <c r="A1527">
        <v>1338</v>
      </c>
      <c r="B1527">
        <v>159481</v>
      </c>
      <c r="C1527" t="s">
        <v>16517</v>
      </c>
      <c r="D1527">
        <v>10000</v>
      </c>
    </row>
    <row r="1528" spans="1:4" x14ac:dyDescent="0.25">
      <c r="A1528">
        <v>1881</v>
      </c>
      <c r="B1528">
        <v>159482</v>
      </c>
      <c r="C1528" t="s">
        <v>17038</v>
      </c>
      <c r="D1528">
        <v>9400</v>
      </c>
    </row>
    <row r="1529" spans="1:4" x14ac:dyDescent="0.25">
      <c r="A1529">
        <v>2022</v>
      </c>
      <c r="B1529">
        <v>159483</v>
      </c>
      <c r="C1529" t="s">
        <v>17178</v>
      </c>
      <c r="D1529">
        <v>9400</v>
      </c>
    </row>
    <row r="1530" spans="1:4" x14ac:dyDescent="0.25">
      <c r="A1530">
        <v>1911</v>
      </c>
      <c r="B1530">
        <v>159484</v>
      </c>
      <c r="C1530" t="s">
        <v>17065</v>
      </c>
      <c r="D1530">
        <v>9400</v>
      </c>
    </row>
    <row r="1531" spans="1:4" x14ac:dyDescent="0.25">
      <c r="A1531">
        <v>1905</v>
      </c>
      <c r="B1531">
        <v>159485</v>
      </c>
      <c r="C1531" t="s">
        <v>17059</v>
      </c>
      <c r="D1531">
        <v>9400</v>
      </c>
    </row>
    <row r="1532" spans="1:4" x14ac:dyDescent="0.25">
      <c r="A1532">
        <v>1923</v>
      </c>
      <c r="B1532">
        <v>159486</v>
      </c>
      <c r="C1532" t="s">
        <v>17076</v>
      </c>
      <c r="D1532">
        <v>9400</v>
      </c>
    </row>
    <row r="1533" spans="1:4" x14ac:dyDescent="0.25">
      <c r="A1533">
        <v>1159</v>
      </c>
      <c r="B1533">
        <v>159487</v>
      </c>
      <c r="C1533" t="s">
        <v>16336</v>
      </c>
      <c r="D1533">
        <v>9700</v>
      </c>
    </row>
    <row r="1534" spans="1:4" x14ac:dyDescent="0.25">
      <c r="A1534">
        <v>1908</v>
      </c>
      <c r="B1534">
        <v>159488</v>
      </c>
      <c r="C1534" t="s">
        <v>17062</v>
      </c>
      <c r="D1534">
        <v>10000</v>
      </c>
    </row>
    <row r="1535" spans="1:4" x14ac:dyDescent="0.25">
      <c r="A1535">
        <v>1914</v>
      </c>
      <c r="B1535">
        <v>159489</v>
      </c>
      <c r="C1535" t="s">
        <v>17067</v>
      </c>
      <c r="D1535">
        <v>10000</v>
      </c>
    </row>
    <row r="1536" spans="1:4" x14ac:dyDescent="0.25">
      <c r="A1536">
        <v>727</v>
      </c>
      <c r="B1536">
        <v>159491</v>
      </c>
      <c r="C1536" t="s">
        <v>15925</v>
      </c>
      <c r="D1536">
        <v>9400</v>
      </c>
    </row>
    <row r="1537" spans="1:4" x14ac:dyDescent="0.25">
      <c r="A1537">
        <v>1415</v>
      </c>
      <c r="B1537">
        <v>159492</v>
      </c>
      <c r="C1537" t="s">
        <v>16601</v>
      </c>
      <c r="D1537">
        <v>9400</v>
      </c>
    </row>
    <row r="1538" spans="1:4" x14ac:dyDescent="0.25">
      <c r="A1538">
        <v>728</v>
      </c>
      <c r="B1538">
        <v>159493</v>
      </c>
      <c r="C1538" t="s">
        <v>15926</v>
      </c>
      <c r="D1538">
        <v>9400</v>
      </c>
    </row>
    <row r="1539" spans="1:4" x14ac:dyDescent="0.25">
      <c r="A1539">
        <v>729</v>
      </c>
      <c r="B1539">
        <v>159494</v>
      </c>
      <c r="C1539" t="s">
        <v>15927</v>
      </c>
      <c r="D1539">
        <v>8900</v>
      </c>
    </row>
    <row r="1540" spans="1:4" x14ac:dyDescent="0.25">
      <c r="A1540">
        <v>445</v>
      </c>
      <c r="B1540">
        <v>159495</v>
      </c>
      <c r="C1540" t="s">
        <v>15624</v>
      </c>
      <c r="D1540">
        <v>9400</v>
      </c>
    </row>
    <row r="1541" spans="1:4" x14ac:dyDescent="0.25">
      <c r="A1541">
        <v>1268</v>
      </c>
      <c r="B1541">
        <v>159496</v>
      </c>
      <c r="C1541" t="s">
        <v>16443</v>
      </c>
      <c r="D1541">
        <v>9400</v>
      </c>
    </row>
    <row r="1542" spans="1:4" x14ac:dyDescent="0.25">
      <c r="A1542">
        <v>1269</v>
      </c>
      <c r="B1542">
        <v>159497</v>
      </c>
      <c r="C1542" t="s">
        <v>16444</v>
      </c>
      <c r="D1542">
        <v>9400</v>
      </c>
    </row>
    <row r="1543" spans="1:4" x14ac:dyDescent="0.25">
      <c r="A1543">
        <v>2040</v>
      </c>
      <c r="B1543">
        <v>159498</v>
      </c>
      <c r="C1543" t="s">
        <v>17194</v>
      </c>
      <c r="D1543">
        <v>9400</v>
      </c>
    </row>
    <row r="1544" spans="1:4" x14ac:dyDescent="0.25">
      <c r="A1544">
        <v>589</v>
      </c>
      <c r="B1544">
        <v>159499</v>
      </c>
      <c r="C1544" t="s">
        <v>15764</v>
      </c>
      <c r="D1544">
        <v>9850</v>
      </c>
    </row>
    <row r="1545" spans="1:4" x14ac:dyDescent="0.25">
      <c r="A1545">
        <v>693</v>
      </c>
      <c r="B1545">
        <v>159501</v>
      </c>
      <c r="C1545" t="s">
        <v>15881</v>
      </c>
      <c r="D1545">
        <v>10000</v>
      </c>
    </row>
    <row r="1546" spans="1:4" x14ac:dyDescent="0.25">
      <c r="A1546">
        <v>683</v>
      </c>
      <c r="B1546">
        <v>159502</v>
      </c>
      <c r="C1546" t="s">
        <v>15871</v>
      </c>
      <c r="D1546">
        <v>10000</v>
      </c>
    </row>
    <row r="1547" spans="1:4" x14ac:dyDescent="0.25">
      <c r="A1547">
        <v>1649</v>
      </c>
      <c r="B1547">
        <v>159503</v>
      </c>
      <c r="C1547" t="s">
        <v>16838</v>
      </c>
      <c r="D1547">
        <v>10000</v>
      </c>
    </row>
    <row r="1548" spans="1:4" x14ac:dyDescent="0.25">
      <c r="A1548">
        <v>200</v>
      </c>
      <c r="B1548">
        <v>159504</v>
      </c>
      <c r="C1548" t="s">
        <v>15415</v>
      </c>
      <c r="D1548">
        <v>10000</v>
      </c>
    </row>
    <row r="1549" spans="1:4" x14ac:dyDescent="0.25">
      <c r="A1549">
        <v>1377</v>
      </c>
      <c r="B1549">
        <v>159505</v>
      </c>
      <c r="C1549" t="s">
        <v>16559</v>
      </c>
      <c r="D1549">
        <v>9400</v>
      </c>
    </row>
    <row r="1550" spans="1:4" x14ac:dyDescent="0.25">
      <c r="A1550">
        <v>1449</v>
      </c>
      <c r="B1550">
        <v>159506</v>
      </c>
      <c r="C1550" t="s">
        <v>16634</v>
      </c>
      <c r="D1550">
        <v>10800</v>
      </c>
    </row>
    <row r="1551" spans="1:4" x14ac:dyDescent="0.25">
      <c r="A1551">
        <v>1448</v>
      </c>
      <c r="B1551">
        <v>159507</v>
      </c>
      <c r="C1551" t="s">
        <v>16633</v>
      </c>
      <c r="D1551">
        <v>10800</v>
      </c>
    </row>
    <row r="1552" spans="1:4" x14ac:dyDescent="0.25">
      <c r="A1552">
        <v>110</v>
      </c>
      <c r="B1552">
        <v>159508</v>
      </c>
      <c r="C1552" t="s">
        <v>15328</v>
      </c>
      <c r="D1552">
        <v>10300</v>
      </c>
    </row>
    <row r="1553" spans="1:4" x14ac:dyDescent="0.25">
      <c r="A1553">
        <v>2079</v>
      </c>
      <c r="B1553">
        <v>159510</v>
      </c>
      <c r="C1553" t="s">
        <v>17224</v>
      </c>
      <c r="D1553">
        <v>10000</v>
      </c>
    </row>
    <row r="1554" spans="1:4" x14ac:dyDescent="0.25">
      <c r="A1554">
        <v>1450</v>
      </c>
      <c r="B1554">
        <v>159511</v>
      </c>
      <c r="C1554" t="s">
        <v>16635</v>
      </c>
      <c r="D1554">
        <v>10800</v>
      </c>
    </row>
    <row r="1555" spans="1:4" x14ac:dyDescent="0.25">
      <c r="A1555">
        <v>111</v>
      </c>
      <c r="B1555">
        <v>159512</v>
      </c>
      <c r="C1555" t="s">
        <v>15329</v>
      </c>
      <c r="D1555">
        <v>10300</v>
      </c>
    </row>
    <row r="1556" spans="1:4" x14ac:dyDescent="0.25">
      <c r="A1556">
        <v>2100</v>
      </c>
      <c r="B1556">
        <v>160308</v>
      </c>
      <c r="C1556" t="s">
        <v>14056</v>
      </c>
      <c r="D1556">
        <v>10300</v>
      </c>
    </row>
    <row r="1557" spans="1:4" x14ac:dyDescent="0.25">
      <c r="A1557">
        <v>1339</v>
      </c>
      <c r="B1557">
        <v>160310</v>
      </c>
      <c r="C1557" t="s">
        <v>14059</v>
      </c>
      <c r="D1557">
        <v>10000</v>
      </c>
    </row>
    <row r="1558" spans="1:4" x14ac:dyDescent="0.25">
      <c r="A1558">
        <v>1486</v>
      </c>
      <c r="B1558">
        <v>160311</v>
      </c>
      <c r="C1558" t="s">
        <v>14061</v>
      </c>
      <c r="D1558">
        <v>10800</v>
      </c>
    </row>
    <row r="1559" spans="1:4" x14ac:dyDescent="0.25">
      <c r="A1559">
        <v>1487</v>
      </c>
      <c r="B1559">
        <v>160312</v>
      </c>
      <c r="C1559" t="s">
        <v>16673</v>
      </c>
      <c r="D1559">
        <v>10000</v>
      </c>
    </row>
    <row r="1560" spans="1:4" x14ac:dyDescent="0.25">
      <c r="A1560">
        <v>616</v>
      </c>
      <c r="B1560">
        <v>160313</v>
      </c>
      <c r="C1560" t="s">
        <v>14066</v>
      </c>
      <c r="D1560">
        <v>10000</v>
      </c>
    </row>
    <row r="1561" spans="1:4" x14ac:dyDescent="0.25">
      <c r="A1561">
        <v>2102</v>
      </c>
      <c r="B1561">
        <v>160314</v>
      </c>
      <c r="C1561" t="s">
        <v>17246</v>
      </c>
      <c r="D1561">
        <v>10000</v>
      </c>
    </row>
    <row r="1562" spans="1:4" x14ac:dyDescent="0.25">
      <c r="A1562">
        <v>2007</v>
      </c>
      <c r="B1562">
        <v>160318</v>
      </c>
      <c r="C1562" t="s">
        <v>14070</v>
      </c>
      <c r="D1562">
        <v>10300</v>
      </c>
    </row>
    <row r="1563" spans="1:4" x14ac:dyDescent="0.25">
      <c r="A1563">
        <v>2008</v>
      </c>
      <c r="B1563">
        <v>160319</v>
      </c>
      <c r="C1563" t="s">
        <v>14072</v>
      </c>
      <c r="D1563">
        <v>10300</v>
      </c>
    </row>
    <row r="1564" spans="1:4" x14ac:dyDescent="0.25">
      <c r="A1564">
        <v>186</v>
      </c>
      <c r="B1564">
        <v>160320</v>
      </c>
      <c r="C1564" t="s">
        <v>15401</v>
      </c>
      <c r="D1564">
        <v>9400</v>
      </c>
    </row>
    <row r="1565" spans="1:4" x14ac:dyDescent="0.25">
      <c r="A1565">
        <v>156</v>
      </c>
      <c r="B1565">
        <v>160321</v>
      </c>
      <c r="C1565" t="s">
        <v>15374</v>
      </c>
      <c r="D1565">
        <v>9400</v>
      </c>
    </row>
    <row r="1566" spans="1:4" x14ac:dyDescent="0.25">
      <c r="A1566">
        <v>1238</v>
      </c>
      <c r="B1566">
        <v>160322</v>
      </c>
      <c r="C1566" t="s">
        <v>16416</v>
      </c>
      <c r="D1566">
        <v>9400</v>
      </c>
    </row>
    <row r="1567" spans="1:4" x14ac:dyDescent="0.25">
      <c r="A1567">
        <v>1912</v>
      </c>
      <c r="B1567">
        <v>160323</v>
      </c>
      <c r="C1567" t="s">
        <v>17066</v>
      </c>
      <c r="D1567">
        <v>9400</v>
      </c>
    </row>
    <row r="1568" spans="1:4" ht="45" x14ac:dyDescent="0.25">
      <c r="A1568">
        <v>1340</v>
      </c>
      <c r="B1568">
        <v>160324</v>
      </c>
      <c r="C1568" s="18" t="s">
        <v>14079</v>
      </c>
      <c r="D1568">
        <v>10300</v>
      </c>
    </row>
    <row r="1569" spans="1:4" x14ac:dyDescent="0.25">
      <c r="A1569">
        <v>370</v>
      </c>
      <c r="B1569">
        <v>160325</v>
      </c>
      <c r="C1569" t="s">
        <v>15541</v>
      </c>
      <c r="D1569">
        <v>9400</v>
      </c>
    </row>
    <row r="1570" spans="1:4" x14ac:dyDescent="0.25">
      <c r="A1570">
        <v>371</v>
      </c>
      <c r="B1570">
        <v>160326</v>
      </c>
      <c r="C1570" t="s">
        <v>15542</v>
      </c>
      <c r="D1570">
        <v>9400</v>
      </c>
    </row>
    <row r="1571" spans="1:4" x14ac:dyDescent="0.25">
      <c r="A1571">
        <v>1509</v>
      </c>
      <c r="B1571">
        <v>160327</v>
      </c>
      <c r="C1571" t="s">
        <v>16697</v>
      </c>
      <c r="D1571">
        <v>10000</v>
      </c>
    </row>
    <row r="1572" spans="1:4" x14ac:dyDescent="0.25">
      <c r="A1572">
        <v>141</v>
      </c>
      <c r="B1572">
        <v>160328</v>
      </c>
      <c r="C1572" t="s">
        <v>15359</v>
      </c>
      <c r="D1572">
        <v>10000</v>
      </c>
    </row>
    <row r="1573" spans="1:4" x14ac:dyDescent="0.25">
      <c r="A1573">
        <v>664</v>
      </c>
      <c r="B1573">
        <v>160329</v>
      </c>
      <c r="C1573" t="s">
        <v>15852</v>
      </c>
      <c r="D1573">
        <v>10000</v>
      </c>
    </row>
    <row r="1574" spans="1:4" x14ac:dyDescent="0.25">
      <c r="A1574">
        <v>143</v>
      </c>
      <c r="B1574">
        <v>160330</v>
      </c>
      <c r="C1574" t="s">
        <v>15361</v>
      </c>
      <c r="D1574">
        <v>10000</v>
      </c>
    </row>
    <row r="1575" spans="1:4" x14ac:dyDescent="0.25">
      <c r="A1575">
        <v>226</v>
      </c>
      <c r="B1575">
        <v>160331</v>
      </c>
      <c r="C1575" t="s">
        <v>15439</v>
      </c>
      <c r="D1575">
        <v>10000</v>
      </c>
    </row>
    <row r="1576" spans="1:4" x14ac:dyDescent="0.25">
      <c r="A1576">
        <v>137</v>
      </c>
      <c r="B1576">
        <v>160332</v>
      </c>
      <c r="C1576" t="s">
        <v>15355</v>
      </c>
      <c r="D1576">
        <v>10000</v>
      </c>
    </row>
    <row r="1577" spans="1:4" x14ac:dyDescent="0.25">
      <c r="A1577">
        <v>233</v>
      </c>
      <c r="B1577">
        <v>160333</v>
      </c>
      <c r="C1577" t="s">
        <v>15445</v>
      </c>
      <c r="D1577">
        <v>10000</v>
      </c>
    </row>
    <row r="1578" spans="1:4" x14ac:dyDescent="0.25">
      <c r="A1578">
        <v>217</v>
      </c>
      <c r="B1578">
        <v>160334</v>
      </c>
      <c r="C1578" t="s">
        <v>15432</v>
      </c>
      <c r="D1578">
        <v>9400</v>
      </c>
    </row>
    <row r="1579" spans="1:4" x14ac:dyDescent="0.25">
      <c r="A1579">
        <v>139</v>
      </c>
      <c r="B1579">
        <v>160335</v>
      </c>
      <c r="C1579" t="s">
        <v>15357</v>
      </c>
      <c r="D1579">
        <v>9400</v>
      </c>
    </row>
    <row r="1580" spans="1:4" x14ac:dyDescent="0.25">
      <c r="A1580">
        <v>229</v>
      </c>
      <c r="B1580">
        <v>160336</v>
      </c>
      <c r="C1580" t="s">
        <v>15442</v>
      </c>
      <c r="D1580">
        <v>10300</v>
      </c>
    </row>
    <row r="1581" spans="1:4" x14ac:dyDescent="0.25">
      <c r="A1581">
        <v>201</v>
      </c>
      <c r="B1581">
        <v>160337</v>
      </c>
      <c r="C1581" t="s">
        <v>15416</v>
      </c>
      <c r="D1581">
        <v>9400</v>
      </c>
    </row>
    <row r="1582" spans="1:4" x14ac:dyDescent="0.25">
      <c r="A1582">
        <v>228</v>
      </c>
      <c r="B1582">
        <v>160338</v>
      </c>
      <c r="C1582" t="s">
        <v>15441</v>
      </c>
      <c r="D1582">
        <v>9400</v>
      </c>
    </row>
    <row r="1583" spans="1:4" x14ac:dyDescent="0.25">
      <c r="A1583">
        <v>147</v>
      </c>
      <c r="B1583">
        <v>160339</v>
      </c>
      <c r="C1583" t="s">
        <v>15365</v>
      </c>
      <c r="D1583">
        <v>9400</v>
      </c>
    </row>
    <row r="1584" spans="1:4" x14ac:dyDescent="0.25">
      <c r="A1584">
        <v>135</v>
      </c>
      <c r="B1584">
        <v>160340</v>
      </c>
      <c r="C1584" t="s">
        <v>15353</v>
      </c>
      <c r="D1584">
        <v>9400</v>
      </c>
    </row>
    <row r="1585" spans="1:4" x14ac:dyDescent="0.25">
      <c r="A1585">
        <v>202</v>
      </c>
      <c r="B1585">
        <v>160342</v>
      </c>
      <c r="C1585" t="s">
        <v>15417</v>
      </c>
      <c r="D1585">
        <v>9400</v>
      </c>
    </row>
    <row r="1586" spans="1:4" x14ac:dyDescent="0.25">
      <c r="A1586">
        <v>1687</v>
      </c>
      <c r="B1586">
        <v>160344</v>
      </c>
      <c r="C1586" t="s">
        <v>16874</v>
      </c>
      <c r="D1586">
        <v>10300</v>
      </c>
    </row>
    <row r="1587" spans="1:4" x14ac:dyDescent="0.25">
      <c r="A1587">
        <v>582</v>
      </c>
      <c r="B1587">
        <v>160345</v>
      </c>
      <c r="C1587" t="s">
        <v>15757</v>
      </c>
      <c r="D1587">
        <v>8900</v>
      </c>
    </row>
    <row r="1588" spans="1:4" x14ac:dyDescent="0.25">
      <c r="A1588">
        <v>1916</v>
      </c>
      <c r="B1588">
        <v>160346</v>
      </c>
      <c r="C1588" t="s">
        <v>17069</v>
      </c>
      <c r="D1588">
        <v>10000</v>
      </c>
    </row>
    <row r="1589" spans="1:4" x14ac:dyDescent="0.25">
      <c r="A1589">
        <v>1907</v>
      </c>
      <c r="B1589">
        <v>160347</v>
      </c>
      <c r="C1589" t="s">
        <v>17061</v>
      </c>
      <c r="D1589">
        <v>10000</v>
      </c>
    </row>
    <row r="1590" spans="1:4" x14ac:dyDescent="0.25">
      <c r="A1590">
        <v>1906</v>
      </c>
      <c r="B1590">
        <v>160348</v>
      </c>
      <c r="C1590" t="s">
        <v>17060</v>
      </c>
      <c r="D1590">
        <v>10000</v>
      </c>
    </row>
    <row r="1591" spans="1:4" x14ac:dyDescent="0.25">
      <c r="A1591">
        <v>1904</v>
      </c>
      <c r="B1591">
        <v>160350</v>
      </c>
      <c r="C1591" t="s">
        <v>14109</v>
      </c>
      <c r="D1591">
        <v>9400</v>
      </c>
    </row>
    <row r="1592" spans="1:4" x14ac:dyDescent="0.25">
      <c r="A1592">
        <v>2025</v>
      </c>
      <c r="B1592">
        <v>160352</v>
      </c>
      <c r="C1592" t="s">
        <v>17181</v>
      </c>
      <c r="D1592">
        <v>9400</v>
      </c>
    </row>
    <row r="1593" spans="1:4" ht="45" x14ac:dyDescent="0.25">
      <c r="A1593">
        <v>1920</v>
      </c>
      <c r="B1593">
        <v>160353</v>
      </c>
      <c r="C1593" s="18" t="s">
        <v>14112</v>
      </c>
      <c r="D1593">
        <v>9400</v>
      </c>
    </row>
    <row r="1594" spans="1:4" x14ac:dyDescent="0.25">
      <c r="A1594">
        <v>2023</v>
      </c>
      <c r="B1594">
        <v>160354</v>
      </c>
      <c r="C1594" t="s">
        <v>17179</v>
      </c>
      <c r="D1594">
        <v>9400</v>
      </c>
    </row>
    <row r="1595" spans="1:4" x14ac:dyDescent="0.25">
      <c r="A1595">
        <v>73</v>
      </c>
      <c r="B1595">
        <v>160362</v>
      </c>
      <c r="C1595" t="s">
        <v>15291</v>
      </c>
      <c r="D1595">
        <v>10300</v>
      </c>
    </row>
    <row r="1596" spans="1:4" x14ac:dyDescent="0.25">
      <c r="A1596">
        <v>72</v>
      </c>
      <c r="B1596">
        <v>160363</v>
      </c>
      <c r="C1596" t="s">
        <v>15290</v>
      </c>
      <c r="D1596">
        <v>10300</v>
      </c>
    </row>
    <row r="1597" spans="1:4" x14ac:dyDescent="0.25">
      <c r="A1597">
        <v>71</v>
      </c>
      <c r="B1597">
        <v>160364</v>
      </c>
      <c r="C1597" t="s">
        <v>15289</v>
      </c>
      <c r="D1597">
        <v>10300</v>
      </c>
    </row>
    <row r="1598" spans="1:4" x14ac:dyDescent="0.25">
      <c r="A1598">
        <v>1786</v>
      </c>
      <c r="B1598">
        <v>160366</v>
      </c>
      <c r="C1598" t="s">
        <v>16951</v>
      </c>
      <c r="D1598">
        <v>8000</v>
      </c>
    </row>
    <row r="1599" spans="1:4" x14ac:dyDescent="0.25">
      <c r="A1599">
        <v>988</v>
      </c>
      <c r="B1599">
        <v>160367</v>
      </c>
      <c r="C1599" t="s">
        <v>16166</v>
      </c>
      <c r="D1599">
        <v>8000</v>
      </c>
    </row>
    <row r="1600" spans="1:4" x14ac:dyDescent="0.25">
      <c r="A1600">
        <v>866</v>
      </c>
      <c r="B1600">
        <v>160368</v>
      </c>
      <c r="C1600" t="s">
        <v>16062</v>
      </c>
      <c r="D1600">
        <v>8000</v>
      </c>
    </row>
    <row r="1601" spans="1:4" x14ac:dyDescent="0.25">
      <c r="A1601">
        <v>890</v>
      </c>
      <c r="B1601">
        <v>160369</v>
      </c>
      <c r="C1601" t="s">
        <v>16082</v>
      </c>
      <c r="D1601">
        <v>8000</v>
      </c>
    </row>
    <row r="1602" spans="1:4" x14ac:dyDescent="0.25">
      <c r="A1602">
        <v>881</v>
      </c>
      <c r="B1602">
        <v>160370</v>
      </c>
      <c r="C1602" t="s">
        <v>16074</v>
      </c>
      <c r="D1602">
        <v>8000</v>
      </c>
    </row>
    <row r="1603" spans="1:4" x14ac:dyDescent="0.25">
      <c r="A1603">
        <v>987</v>
      </c>
      <c r="B1603">
        <v>160371</v>
      </c>
      <c r="C1603" t="s">
        <v>16165</v>
      </c>
      <c r="D1603">
        <v>8000</v>
      </c>
    </row>
    <row r="1604" spans="1:4" x14ac:dyDescent="0.25">
      <c r="A1604">
        <v>1785</v>
      </c>
      <c r="B1604">
        <v>160372</v>
      </c>
      <c r="C1604" t="s">
        <v>16950</v>
      </c>
      <c r="D1604">
        <v>9400</v>
      </c>
    </row>
    <row r="1605" spans="1:4" x14ac:dyDescent="0.25">
      <c r="A1605">
        <v>1874</v>
      </c>
      <c r="B1605">
        <v>160373</v>
      </c>
      <c r="C1605" t="s">
        <v>17032</v>
      </c>
      <c r="D1605">
        <v>8000</v>
      </c>
    </row>
    <row r="1606" spans="1:4" x14ac:dyDescent="0.25">
      <c r="A1606">
        <v>984</v>
      </c>
      <c r="B1606">
        <v>160374</v>
      </c>
      <c r="C1606" t="s">
        <v>16163</v>
      </c>
      <c r="D1606">
        <v>8600</v>
      </c>
    </row>
    <row r="1607" spans="1:4" x14ac:dyDescent="0.25">
      <c r="A1607">
        <v>986</v>
      </c>
      <c r="B1607">
        <v>160380</v>
      </c>
      <c r="C1607" t="s">
        <v>16164</v>
      </c>
      <c r="D1607">
        <v>8600</v>
      </c>
    </row>
    <row r="1608" spans="1:4" x14ac:dyDescent="0.25">
      <c r="A1608">
        <v>867</v>
      </c>
      <c r="B1608">
        <v>160381</v>
      </c>
      <c r="C1608" t="s">
        <v>16063</v>
      </c>
      <c r="D1608">
        <v>8600</v>
      </c>
    </row>
    <row r="1609" spans="1:4" x14ac:dyDescent="0.25">
      <c r="A1609">
        <v>1875</v>
      </c>
      <c r="B1609">
        <v>160382</v>
      </c>
      <c r="C1609" t="s">
        <v>164</v>
      </c>
      <c r="D1609">
        <v>8600</v>
      </c>
    </row>
    <row r="1610" spans="1:4" x14ac:dyDescent="0.25">
      <c r="A1610">
        <v>1787</v>
      </c>
      <c r="B1610">
        <v>160383</v>
      </c>
      <c r="C1610" t="s">
        <v>16952</v>
      </c>
      <c r="D1610">
        <v>8600</v>
      </c>
    </row>
    <row r="1611" spans="1:4" x14ac:dyDescent="0.25">
      <c r="A1611">
        <v>1851</v>
      </c>
      <c r="B1611">
        <v>160384</v>
      </c>
      <c r="C1611" t="s">
        <v>17011</v>
      </c>
      <c r="D1611">
        <v>8600</v>
      </c>
    </row>
    <row r="1612" spans="1:4" x14ac:dyDescent="0.25">
      <c r="A1612">
        <v>1803</v>
      </c>
      <c r="B1612">
        <v>160385</v>
      </c>
      <c r="C1612" t="s">
        <v>16966</v>
      </c>
      <c r="D1612">
        <v>8900</v>
      </c>
    </row>
    <row r="1613" spans="1:4" x14ac:dyDescent="0.25">
      <c r="A1613">
        <v>916</v>
      </c>
      <c r="B1613">
        <v>160386</v>
      </c>
      <c r="C1613" t="s">
        <v>16106</v>
      </c>
      <c r="D1613">
        <v>9400</v>
      </c>
    </row>
    <row r="1614" spans="1:4" x14ac:dyDescent="0.25">
      <c r="A1614">
        <v>1260</v>
      </c>
      <c r="B1614">
        <v>160387</v>
      </c>
      <c r="C1614" t="s">
        <v>16435</v>
      </c>
      <c r="D1614">
        <v>9400</v>
      </c>
    </row>
    <row r="1615" spans="1:4" x14ac:dyDescent="0.25">
      <c r="A1615">
        <v>1970</v>
      </c>
      <c r="B1615">
        <v>160388</v>
      </c>
      <c r="C1615" t="s">
        <v>17124</v>
      </c>
      <c r="D1615">
        <v>9400</v>
      </c>
    </row>
    <row r="1616" spans="1:4" x14ac:dyDescent="0.25">
      <c r="A1616">
        <v>536</v>
      </c>
      <c r="B1616">
        <v>160389</v>
      </c>
      <c r="C1616" t="s">
        <v>15713</v>
      </c>
      <c r="D1616">
        <v>10000</v>
      </c>
    </row>
    <row r="1617" spans="1:4" x14ac:dyDescent="0.25">
      <c r="A1617">
        <v>778</v>
      </c>
      <c r="B1617">
        <v>160390</v>
      </c>
      <c r="C1617" t="s">
        <v>15976</v>
      </c>
      <c r="D1617">
        <v>10000</v>
      </c>
    </row>
    <row r="1618" spans="1:4" x14ac:dyDescent="0.25">
      <c r="A1618">
        <v>917</v>
      </c>
      <c r="B1618">
        <v>160392</v>
      </c>
      <c r="C1618" t="s">
        <v>16107</v>
      </c>
      <c r="D1618">
        <v>10000</v>
      </c>
    </row>
    <row r="1619" spans="1:4" x14ac:dyDescent="0.25">
      <c r="A1619">
        <v>1971</v>
      </c>
      <c r="B1619">
        <v>160393</v>
      </c>
      <c r="C1619" t="s">
        <v>17125</v>
      </c>
      <c r="D1619">
        <v>10000</v>
      </c>
    </row>
    <row r="1620" spans="1:4" x14ac:dyDescent="0.25">
      <c r="A1620">
        <v>702</v>
      </c>
      <c r="B1620">
        <v>160394</v>
      </c>
      <c r="C1620" t="s">
        <v>15893</v>
      </c>
      <c r="D1620">
        <v>10000</v>
      </c>
    </row>
    <row r="1621" spans="1:4" x14ac:dyDescent="0.25">
      <c r="A1621">
        <v>716</v>
      </c>
      <c r="B1621">
        <v>160395</v>
      </c>
      <c r="C1621" t="s">
        <v>15909</v>
      </c>
      <c r="D1621">
        <v>10000</v>
      </c>
    </row>
    <row r="1622" spans="1:4" x14ac:dyDescent="0.25">
      <c r="A1622">
        <v>1108</v>
      </c>
      <c r="B1622">
        <v>160397</v>
      </c>
      <c r="C1622" t="s">
        <v>16285</v>
      </c>
      <c r="D1622">
        <v>9400</v>
      </c>
    </row>
    <row r="1623" spans="1:4" x14ac:dyDescent="0.25">
      <c r="A1623">
        <v>1559</v>
      </c>
      <c r="B1623">
        <v>160398</v>
      </c>
      <c r="C1623" t="s">
        <v>16734</v>
      </c>
      <c r="D1623">
        <v>10300</v>
      </c>
    </row>
    <row r="1624" spans="1:4" x14ac:dyDescent="0.25">
      <c r="A1624">
        <v>1567</v>
      </c>
      <c r="B1624">
        <v>160399</v>
      </c>
      <c r="C1624" t="s">
        <v>16742</v>
      </c>
      <c r="D1624">
        <v>10300</v>
      </c>
    </row>
    <row r="1625" spans="1:4" x14ac:dyDescent="0.25">
      <c r="A1625">
        <v>1579</v>
      </c>
      <c r="B1625">
        <v>160400</v>
      </c>
      <c r="C1625" t="s">
        <v>16755</v>
      </c>
      <c r="D1625">
        <v>9400</v>
      </c>
    </row>
    <row r="1626" spans="1:4" x14ac:dyDescent="0.25">
      <c r="A1626">
        <v>1558</v>
      </c>
      <c r="B1626">
        <v>160401</v>
      </c>
      <c r="C1626" t="s">
        <v>16733</v>
      </c>
      <c r="D1626">
        <v>10300</v>
      </c>
    </row>
    <row r="1627" spans="1:4" x14ac:dyDescent="0.25">
      <c r="A1627">
        <v>1560</v>
      </c>
      <c r="B1627">
        <v>160402</v>
      </c>
      <c r="C1627" t="s">
        <v>16735</v>
      </c>
      <c r="D1627">
        <v>10800</v>
      </c>
    </row>
    <row r="1628" spans="1:4" x14ac:dyDescent="0.25">
      <c r="A1628">
        <v>251</v>
      </c>
      <c r="B1628">
        <v>160404</v>
      </c>
      <c r="C1628" t="s">
        <v>15466</v>
      </c>
      <c r="D1628">
        <v>9700</v>
      </c>
    </row>
    <row r="1629" spans="1:4" x14ac:dyDescent="0.25">
      <c r="A1629">
        <v>268</v>
      </c>
      <c r="B1629">
        <v>160405</v>
      </c>
      <c r="C1629" t="s">
        <v>15487</v>
      </c>
      <c r="D1629">
        <v>9700</v>
      </c>
    </row>
    <row r="1630" spans="1:4" x14ac:dyDescent="0.25">
      <c r="A1630">
        <v>246</v>
      </c>
      <c r="B1630">
        <v>160406</v>
      </c>
      <c r="C1630" t="s">
        <v>15459</v>
      </c>
      <c r="D1630">
        <v>8900</v>
      </c>
    </row>
    <row r="1631" spans="1:4" x14ac:dyDescent="0.25">
      <c r="A1631">
        <v>237</v>
      </c>
      <c r="B1631">
        <v>160407</v>
      </c>
      <c r="C1631" t="s">
        <v>15449</v>
      </c>
      <c r="D1631">
        <v>9400</v>
      </c>
    </row>
    <row r="1632" spans="1:4" x14ac:dyDescent="0.25">
      <c r="A1632">
        <v>2092</v>
      </c>
      <c r="B1632">
        <v>160591</v>
      </c>
      <c r="C1632" t="s">
        <v>17237</v>
      </c>
      <c r="D1632">
        <v>10800</v>
      </c>
    </row>
    <row r="1633" spans="1:4" x14ac:dyDescent="0.25">
      <c r="A1633">
        <v>1476</v>
      </c>
      <c r="B1633">
        <v>160592</v>
      </c>
      <c r="C1633" t="s">
        <v>16661</v>
      </c>
      <c r="D1633">
        <v>10800</v>
      </c>
    </row>
    <row r="1634" spans="1:4" x14ac:dyDescent="0.25">
      <c r="A1634">
        <v>1982</v>
      </c>
      <c r="B1634">
        <v>160593</v>
      </c>
      <c r="C1634" t="s">
        <v>17137</v>
      </c>
      <c r="D1634">
        <v>10800</v>
      </c>
    </row>
    <row r="1635" spans="1:4" x14ac:dyDescent="0.25">
      <c r="A1635">
        <v>1311</v>
      </c>
      <c r="B1635">
        <v>160594</v>
      </c>
      <c r="C1635" t="s">
        <v>16485</v>
      </c>
      <c r="D1635">
        <v>10000</v>
      </c>
    </row>
    <row r="1636" spans="1:4" x14ac:dyDescent="0.25">
      <c r="A1636">
        <v>608</v>
      </c>
      <c r="B1636">
        <v>160595</v>
      </c>
      <c r="C1636" t="s">
        <v>15785</v>
      </c>
      <c r="D1636">
        <v>10000</v>
      </c>
    </row>
    <row r="1637" spans="1:4" x14ac:dyDescent="0.25">
      <c r="A1637">
        <v>112</v>
      </c>
      <c r="B1637">
        <v>160596</v>
      </c>
      <c r="C1637" t="s">
        <v>15330</v>
      </c>
      <c r="D1637">
        <v>10300</v>
      </c>
    </row>
    <row r="1638" spans="1:4" x14ac:dyDescent="0.25">
      <c r="A1638">
        <v>1363</v>
      </c>
      <c r="B1638">
        <v>160597</v>
      </c>
      <c r="C1638" t="s">
        <v>16540</v>
      </c>
      <c r="D1638">
        <v>10000</v>
      </c>
    </row>
    <row r="1639" spans="1:4" x14ac:dyDescent="0.25">
      <c r="A1639">
        <v>1469</v>
      </c>
      <c r="B1639">
        <v>160598</v>
      </c>
      <c r="C1639" t="s">
        <v>16654</v>
      </c>
      <c r="D1639">
        <v>10000</v>
      </c>
    </row>
    <row r="1640" spans="1:4" x14ac:dyDescent="0.25">
      <c r="A1640">
        <v>1183</v>
      </c>
      <c r="B1640">
        <v>160599</v>
      </c>
      <c r="C1640" t="s">
        <v>16360</v>
      </c>
      <c r="D1640">
        <v>9400</v>
      </c>
    </row>
    <row r="1641" spans="1:4" x14ac:dyDescent="0.25">
      <c r="A1641">
        <v>597</v>
      </c>
      <c r="B1641">
        <v>160600</v>
      </c>
      <c r="C1641" t="s">
        <v>15773</v>
      </c>
      <c r="D1641">
        <v>9400</v>
      </c>
    </row>
    <row r="1642" spans="1:4" x14ac:dyDescent="0.25">
      <c r="A1642">
        <v>592</v>
      </c>
      <c r="B1642">
        <v>160601</v>
      </c>
      <c r="C1642" t="s">
        <v>15767</v>
      </c>
      <c r="D1642">
        <v>9400</v>
      </c>
    </row>
    <row r="1643" spans="1:4" x14ac:dyDescent="0.25">
      <c r="A1643">
        <v>591</v>
      </c>
      <c r="B1643">
        <v>160602</v>
      </c>
      <c r="C1643" t="s">
        <v>15766</v>
      </c>
      <c r="D1643">
        <v>9400</v>
      </c>
    </row>
    <row r="1644" spans="1:4" x14ac:dyDescent="0.25">
      <c r="A1644">
        <v>630</v>
      </c>
      <c r="B1644">
        <v>160603</v>
      </c>
      <c r="C1644" t="s">
        <v>15810</v>
      </c>
      <c r="D1644">
        <v>8900</v>
      </c>
    </row>
    <row r="1645" spans="1:4" x14ac:dyDescent="0.25">
      <c r="A1645">
        <v>488</v>
      </c>
      <c r="B1645">
        <v>160604</v>
      </c>
      <c r="C1645" t="s">
        <v>15667</v>
      </c>
      <c r="D1645">
        <v>9400</v>
      </c>
    </row>
    <row r="1646" spans="1:4" x14ac:dyDescent="0.25">
      <c r="A1646">
        <v>113</v>
      </c>
      <c r="B1646">
        <v>160605</v>
      </c>
      <c r="C1646" t="s">
        <v>15331</v>
      </c>
      <c r="D1646">
        <v>10300</v>
      </c>
    </row>
    <row r="1647" spans="1:4" x14ac:dyDescent="0.25">
      <c r="A1647">
        <v>114</v>
      </c>
      <c r="B1647">
        <v>160606</v>
      </c>
      <c r="C1647" t="s">
        <v>15332</v>
      </c>
      <c r="D1647">
        <v>10300</v>
      </c>
    </row>
    <row r="1648" spans="1:4" x14ac:dyDescent="0.25">
      <c r="A1648">
        <v>2093</v>
      </c>
      <c r="B1648">
        <v>160607</v>
      </c>
      <c r="C1648" t="s">
        <v>17238</v>
      </c>
      <c r="D1648">
        <v>10000</v>
      </c>
    </row>
    <row r="1649" spans="1:4" x14ac:dyDescent="0.25">
      <c r="A1649">
        <v>625</v>
      </c>
      <c r="B1649">
        <v>160608</v>
      </c>
      <c r="C1649" t="s">
        <v>15805</v>
      </c>
      <c r="D1649">
        <v>10000</v>
      </c>
    </row>
    <row r="1650" spans="1:4" x14ac:dyDescent="0.25">
      <c r="A1650">
        <v>1477</v>
      </c>
      <c r="B1650">
        <v>160609</v>
      </c>
      <c r="C1650" t="s">
        <v>16662</v>
      </c>
      <c r="D1650">
        <v>10000</v>
      </c>
    </row>
    <row r="1651" spans="1:4" x14ac:dyDescent="0.25">
      <c r="A1651">
        <v>1441</v>
      </c>
      <c r="B1651">
        <v>160610</v>
      </c>
      <c r="C1651" t="s">
        <v>16626</v>
      </c>
      <c r="D1651">
        <v>10800</v>
      </c>
    </row>
    <row r="1652" spans="1:4" x14ac:dyDescent="0.25">
      <c r="A1652">
        <v>115</v>
      </c>
      <c r="B1652">
        <v>160611</v>
      </c>
      <c r="C1652" t="s">
        <v>15333</v>
      </c>
      <c r="D1652">
        <v>9400</v>
      </c>
    </row>
    <row r="1653" spans="1:4" x14ac:dyDescent="0.25">
      <c r="A1653">
        <v>116</v>
      </c>
      <c r="B1653">
        <v>160612</v>
      </c>
      <c r="C1653" t="s">
        <v>15334</v>
      </c>
      <c r="D1653">
        <v>9400</v>
      </c>
    </row>
    <row r="1654" spans="1:4" x14ac:dyDescent="0.25">
      <c r="A1654">
        <v>117</v>
      </c>
      <c r="B1654">
        <v>160613</v>
      </c>
      <c r="C1654" t="s">
        <v>15335</v>
      </c>
      <c r="D1654">
        <v>10300</v>
      </c>
    </row>
    <row r="1655" spans="1:4" x14ac:dyDescent="0.25">
      <c r="A1655">
        <v>2089</v>
      </c>
      <c r="B1655">
        <v>160614</v>
      </c>
      <c r="C1655" t="s">
        <v>17234</v>
      </c>
      <c r="D1655">
        <v>9400</v>
      </c>
    </row>
    <row r="1656" spans="1:4" x14ac:dyDescent="0.25">
      <c r="A1656">
        <v>118</v>
      </c>
      <c r="B1656">
        <v>160615</v>
      </c>
      <c r="C1656" t="s">
        <v>15336</v>
      </c>
      <c r="D1656">
        <v>9400</v>
      </c>
    </row>
    <row r="1657" spans="1:4" x14ac:dyDescent="0.25">
      <c r="A1657">
        <v>119</v>
      </c>
      <c r="B1657">
        <v>160616</v>
      </c>
      <c r="C1657" t="s">
        <v>15337</v>
      </c>
      <c r="D1657">
        <v>10300</v>
      </c>
    </row>
    <row r="1658" spans="1:4" x14ac:dyDescent="0.25">
      <c r="A1658">
        <v>190</v>
      </c>
      <c r="B1658">
        <v>160618</v>
      </c>
      <c r="C1658" t="s">
        <v>15405</v>
      </c>
      <c r="D1658">
        <v>10300</v>
      </c>
    </row>
    <row r="1659" spans="1:4" x14ac:dyDescent="0.25">
      <c r="A1659">
        <v>187</v>
      </c>
      <c r="B1659">
        <v>160621</v>
      </c>
      <c r="C1659" t="s">
        <v>15402</v>
      </c>
      <c r="D1659">
        <v>9400</v>
      </c>
    </row>
    <row r="1660" spans="1:4" x14ac:dyDescent="0.25">
      <c r="A1660">
        <v>189</v>
      </c>
      <c r="B1660">
        <v>160622</v>
      </c>
      <c r="C1660" t="s">
        <v>15404</v>
      </c>
      <c r="D1660">
        <v>9400</v>
      </c>
    </row>
    <row r="1661" spans="1:4" x14ac:dyDescent="0.25">
      <c r="A1661">
        <v>1303</v>
      </c>
      <c r="B1661">
        <v>160623</v>
      </c>
      <c r="C1661" t="s">
        <v>16477</v>
      </c>
      <c r="D1661">
        <v>9400</v>
      </c>
    </row>
    <row r="1662" spans="1:4" x14ac:dyDescent="0.25">
      <c r="A1662">
        <v>1115</v>
      </c>
      <c r="B1662">
        <v>160624</v>
      </c>
      <c r="C1662" t="s">
        <v>16292</v>
      </c>
      <c r="D1662">
        <v>9700</v>
      </c>
    </row>
    <row r="1663" spans="1:4" x14ac:dyDescent="0.25">
      <c r="A1663">
        <v>1128</v>
      </c>
      <c r="B1663">
        <v>160625</v>
      </c>
      <c r="C1663" t="s">
        <v>16305</v>
      </c>
      <c r="D1663">
        <v>9700</v>
      </c>
    </row>
    <row r="1664" spans="1:4" x14ac:dyDescent="0.25">
      <c r="A1664">
        <v>1110</v>
      </c>
      <c r="B1664">
        <v>160629</v>
      </c>
      <c r="C1664" t="s">
        <v>16287</v>
      </c>
      <c r="D1664">
        <v>9700</v>
      </c>
    </row>
    <row r="1665" spans="1:4" x14ac:dyDescent="0.25">
      <c r="A1665">
        <v>1135</v>
      </c>
      <c r="B1665">
        <v>160630</v>
      </c>
      <c r="C1665" t="s">
        <v>16312</v>
      </c>
      <c r="D1665">
        <v>9700</v>
      </c>
    </row>
    <row r="1666" spans="1:4" x14ac:dyDescent="0.25">
      <c r="A1666">
        <v>1119</v>
      </c>
      <c r="B1666">
        <v>160631</v>
      </c>
      <c r="C1666" t="s">
        <v>16296</v>
      </c>
      <c r="D1666">
        <v>9700</v>
      </c>
    </row>
    <row r="1667" spans="1:4" x14ac:dyDescent="0.25">
      <c r="A1667">
        <v>1118</v>
      </c>
      <c r="B1667">
        <v>160632</v>
      </c>
      <c r="C1667" t="s">
        <v>16295</v>
      </c>
      <c r="D1667">
        <v>9700</v>
      </c>
    </row>
    <row r="1668" spans="1:4" x14ac:dyDescent="0.25">
      <c r="A1668">
        <v>1111</v>
      </c>
      <c r="B1668">
        <v>160633</v>
      </c>
      <c r="C1668" t="s">
        <v>16288</v>
      </c>
      <c r="D1668">
        <v>8900</v>
      </c>
    </row>
    <row r="1669" spans="1:4" x14ac:dyDescent="0.25">
      <c r="A1669">
        <v>258</v>
      </c>
      <c r="B1669">
        <v>160642</v>
      </c>
      <c r="C1669" t="s">
        <v>15472</v>
      </c>
      <c r="D1669">
        <v>10000</v>
      </c>
    </row>
    <row r="1670" spans="1:4" x14ac:dyDescent="0.25">
      <c r="A1670">
        <v>260</v>
      </c>
      <c r="B1670">
        <v>160648</v>
      </c>
      <c r="C1670" t="s">
        <v>15475</v>
      </c>
      <c r="D1670">
        <v>10000</v>
      </c>
    </row>
    <row r="1671" spans="1:4" x14ac:dyDescent="0.25">
      <c r="A1671">
        <v>1664</v>
      </c>
      <c r="B1671">
        <v>160654</v>
      </c>
      <c r="C1671" t="s">
        <v>16854</v>
      </c>
      <c r="D1671">
        <v>9400</v>
      </c>
    </row>
    <row r="1672" spans="1:4" x14ac:dyDescent="0.25">
      <c r="A1672">
        <v>1410</v>
      </c>
      <c r="B1672">
        <v>160659</v>
      </c>
      <c r="C1672" t="s">
        <v>16596</v>
      </c>
      <c r="D1672">
        <v>10000</v>
      </c>
    </row>
    <row r="1673" spans="1:4" x14ac:dyDescent="0.25">
      <c r="A1673">
        <v>924</v>
      </c>
      <c r="B1673">
        <v>160660</v>
      </c>
      <c r="C1673" t="s">
        <v>16114</v>
      </c>
      <c r="D1673">
        <v>9400</v>
      </c>
    </row>
    <row r="1674" spans="1:4" x14ac:dyDescent="0.25">
      <c r="A1674">
        <v>438</v>
      </c>
      <c r="B1674">
        <v>160661</v>
      </c>
      <c r="C1674" t="s">
        <v>15617</v>
      </c>
      <c r="D1674">
        <v>9400</v>
      </c>
    </row>
    <row r="1675" spans="1:4" x14ac:dyDescent="0.25">
      <c r="A1675">
        <v>436</v>
      </c>
      <c r="B1675">
        <v>160663</v>
      </c>
      <c r="C1675" t="s">
        <v>15615</v>
      </c>
      <c r="D1675">
        <v>10000</v>
      </c>
    </row>
    <row r="1676" spans="1:4" x14ac:dyDescent="0.25">
      <c r="A1676">
        <v>1504</v>
      </c>
      <c r="B1676">
        <v>160664</v>
      </c>
      <c r="C1676" t="s">
        <v>16692</v>
      </c>
      <c r="D1676">
        <v>10000</v>
      </c>
    </row>
    <row r="1677" spans="1:4" x14ac:dyDescent="0.25">
      <c r="A1677">
        <v>784</v>
      </c>
      <c r="B1677">
        <v>160665</v>
      </c>
      <c r="C1677" t="s">
        <v>15980</v>
      </c>
      <c r="D1677">
        <v>10000</v>
      </c>
    </row>
    <row r="1678" spans="1:4" x14ac:dyDescent="0.25">
      <c r="A1678">
        <v>1503</v>
      </c>
      <c r="B1678">
        <v>160666</v>
      </c>
      <c r="C1678" t="s">
        <v>16691</v>
      </c>
      <c r="D1678">
        <v>9400</v>
      </c>
    </row>
    <row r="1679" spans="1:4" x14ac:dyDescent="0.25">
      <c r="A1679">
        <v>523</v>
      </c>
      <c r="B1679">
        <v>160667</v>
      </c>
      <c r="C1679" t="s">
        <v>15701</v>
      </c>
      <c r="D1679">
        <v>9400</v>
      </c>
    </row>
    <row r="1680" spans="1:4" x14ac:dyDescent="0.25">
      <c r="A1680">
        <v>922</v>
      </c>
      <c r="B1680">
        <v>160668</v>
      </c>
      <c r="C1680" t="s">
        <v>16112</v>
      </c>
      <c r="D1680">
        <v>9400</v>
      </c>
    </row>
    <row r="1681" spans="1:4" x14ac:dyDescent="0.25">
      <c r="A1681">
        <v>172</v>
      </c>
      <c r="B1681">
        <v>160669</v>
      </c>
      <c r="C1681" t="s">
        <v>15389</v>
      </c>
      <c r="D1681">
        <v>10000</v>
      </c>
    </row>
    <row r="1682" spans="1:4" x14ac:dyDescent="0.25">
      <c r="A1682">
        <v>1067</v>
      </c>
      <c r="B1682">
        <v>160670</v>
      </c>
      <c r="C1682" t="s">
        <v>16243</v>
      </c>
      <c r="D1682">
        <v>9400</v>
      </c>
    </row>
    <row r="1683" spans="1:4" x14ac:dyDescent="0.25">
      <c r="A1683">
        <v>174</v>
      </c>
      <c r="B1683">
        <v>160671</v>
      </c>
      <c r="C1683" t="s">
        <v>15391</v>
      </c>
      <c r="D1683">
        <v>10000</v>
      </c>
    </row>
    <row r="1684" spans="1:4" x14ac:dyDescent="0.25">
      <c r="A1684">
        <v>175</v>
      </c>
      <c r="B1684">
        <v>160672</v>
      </c>
      <c r="C1684" t="s">
        <v>15392</v>
      </c>
      <c r="D1684">
        <v>10000</v>
      </c>
    </row>
    <row r="1685" spans="1:4" x14ac:dyDescent="0.25">
      <c r="A1685">
        <v>173</v>
      </c>
      <c r="B1685">
        <v>160673</v>
      </c>
      <c r="C1685" t="s">
        <v>15390</v>
      </c>
      <c r="D1685">
        <v>10000</v>
      </c>
    </row>
    <row r="1686" spans="1:4" x14ac:dyDescent="0.25">
      <c r="A1686">
        <v>176</v>
      </c>
      <c r="B1686">
        <v>160674</v>
      </c>
      <c r="C1686" t="s">
        <v>15393</v>
      </c>
      <c r="D1686">
        <v>10000</v>
      </c>
    </row>
    <row r="1687" spans="1:4" x14ac:dyDescent="0.25">
      <c r="A1687">
        <v>1070</v>
      </c>
      <c r="B1687">
        <v>160675</v>
      </c>
      <c r="C1687" t="s">
        <v>16246</v>
      </c>
      <c r="D1687">
        <v>9400</v>
      </c>
    </row>
    <row r="1688" spans="1:4" x14ac:dyDescent="0.25">
      <c r="A1688">
        <v>1068</v>
      </c>
      <c r="B1688">
        <v>160676</v>
      </c>
      <c r="C1688" t="s">
        <v>16244</v>
      </c>
      <c r="D1688">
        <v>9400</v>
      </c>
    </row>
    <row r="1689" spans="1:4" x14ac:dyDescent="0.25">
      <c r="A1689">
        <v>1069</v>
      </c>
      <c r="B1689">
        <v>160677</v>
      </c>
      <c r="C1689" t="s">
        <v>16245</v>
      </c>
      <c r="D1689">
        <v>9400</v>
      </c>
    </row>
    <row r="1690" spans="1:4" x14ac:dyDescent="0.25">
      <c r="A1690">
        <v>749</v>
      </c>
      <c r="B1690">
        <v>160680</v>
      </c>
      <c r="C1690" t="s">
        <v>15947</v>
      </c>
      <c r="D1690">
        <v>8900</v>
      </c>
    </row>
    <row r="1691" spans="1:4" x14ac:dyDescent="0.25">
      <c r="A1691">
        <v>750</v>
      </c>
      <c r="B1691">
        <v>160681</v>
      </c>
      <c r="C1691" t="s">
        <v>15948</v>
      </c>
      <c r="D1691">
        <v>9400</v>
      </c>
    </row>
    <row r="1692" spans="1:4" x14ac:dyDescent="0.25">
      <c r="A1692">
        <v>751</v>
      </c>
      <c r="B1692">
        <v>160682</v>
      </c>
      <c r="C1692" t="s">
        <v>15949</v>
      </c>
      <c r="D1692">
        <v>9400</v>
      </c>
    </row>
    <row r="1693" spans="1:4" x14ac:dyDescent="0.25">
      <c r="A1693">
        <v>868</v>
      </c>
      <c r="B1693">
        <v>160683</v>
      </c>
      <c r="C1693" t="s">
        <v>16064</v>
      </c>
      <c r="D1693">
        <v>8600</v>
      </c>
    </row>
    <row r="1694" spans="1:4" x14ac:dyDescent="0.25">
      <c r="A1694">
        <v>1868</v>
      </c>
      <c r="B1694">
        <v>160684</v>
      </c>
      <c r="C1694" t="s">
        <v>17026</v>
      </c>
      <c r="D1694">
        <v>8600</v>
      </c>
    </row>
    <row r="1695" spans="1:4" x14ac:dyDescent="0.25">
      <c r="A1695">
        <v>1869</v>
      </c>
      <c r="B1695">
        <v>160685</v>
      </c>
      <c r="C1695" t="s">
        <v>17027</v>
      </c>
      <c r="D1695">
        <v>8600</v>
      </c>
    </row>
    <row r="1696" spans="1:4" x14ac:dyDescent="0.25">
      <c r="A1696">
        <v>1870</v>
      </c>
      <c r="B1696">
        <v>160686</v>
      </c>
      <c r="C1696" t="s">
        <v>17028</v>
      </c>
      <c r="D1696">
        <v>8600</v>
      </c>
    </row>
    <row r="1697" spans="1:4" x14ac:dyDescent="0.25">
      <c r="A1697">
        <v>63</v>
      </c>
      <c r="B1697">
        <v>160687</v>
      </c>
      <c r="C1697" t="s">
        <v>15281</v>
      </c>
      <c r="D1697">
        <v>8000</v>
      </c>
    </row>
    <row r="1698" spans="1:4" x14ac:dyDescent="0.25">
      <c r="A1698">
        <v>64</v>
      </c>
      <c r="B1698">
        <v>160688</v>
      </c>
      <c r="C1698" t="s">
        <v>15282</v>
      </c>
      <c r="D1698">
        <v>8000</v>
      </c>
    </row>
    <row r="1699" spans="1:4" x14ac:dyDescent="0.25">
      <c r="A1699">
        <v>65</v>
      </c>
      <c r="B1699">
        <v>160689</v>
      </c>
      <c r="C1699" t="s">
        <v>15283</v>
      </c>
      <c r="D1699">
        <v>8000</v>
      </c>
    </row>
    <row r="1700" spans="1:4" x14ac:dyDescent="0.25">
      <c r="A1700">
        <v>66</v>
      </c>
      <c r="B1700">
        <v>160690</v>
      </c>
      <c r="C1700" t="s">
        <v>15284</v>
      </c>
      <c r="D1700">
        <v>8000</v>
      </c>
    </row>
    <row r="1701" spans="1:4" x14ac:dyDescent="0.25">
      <c r="A1701">
        <v>61</v>
      </c>
      <c r="B1701">
        <v>160691</v>
      </c>
      <c r="C1701" t="s">
        <v>15279</v>
      </c>
      <c r="D1701">
        <v>9400</v>
      </c>
    </row>
    <row r="1702" spans="1:4" x14ac:dyDescent="0.25">
      <c r="A1702">
        <v>62</v>
      </c>
      <c r="B1702">
        <v>160692</v>
      </c>
      <c r="C1702" t="s">
        <v>15280</v>
      </c>
      <c r="D1702">
        <v>8000</v>
      </c>
    </row>
    <row r="1703" spans="1:4" x14ac:dyDescent="0.25">
      <c r="A1703">
        <v>1258</v>
      </c>
      <c r="B1703">
        <v>160693</v>
      </c>
      <c r="C1703" t="s">
        <v>16433</v>
      </c>
      <c r="D1703">
        <v>10000</v>
      </c>
    </row>
    <row r="1704" spans="1:4" x14ac:dyDescent="0.25">
      <c r="A1704">
        <v>466</v>
      </c>
      <c r="B1704">
        <v>160694</v>
      </c>
      <c r="C1704" t="s">
        <v>15646</v>
      </c>
      <c r="D1704">
        <v>10000</v>
      </c>
    </row>
    <row r="1705" spans="1:4" x14ac:dyDescent="0.25">
      <c r="A1705">
        <v>1972</v>
      </c>
      <c r="B1705">
        <v>160695</v>
      </c>
      <c r="C1705" t="s">
        <v>17126</v>
      </c>
      <c r="D1705">
        <v>10000</v>
      </c>
    </row>
    <row r="1706" spans="1:4" x14ac:dyDescent="0.25">
      <c r="A1706">
        <v>530</v>
      </c>
      <c r="B1706">
        <v>160696</v>
      </c>
      <c r="C1706" t="s">
        <v>15708</v>
      </c>
      <c r="D1706">
        <v>9400</v>
      </c>
    </row>
    <row r="1707" spans="1:4" x14ac:dyDescent="0.25">
      <c r="A1707">
        <v>1396</v>
      </c>
      <c r="B1707">
        <v>160697</v>
      </c>
      <c r="C1707" t="s">
        <v>16578</v>
      </c>
      <c r="D1707">
        <v>9400</v>
      </c>
    </row>
    <row r="1708" spans="1:4" x14ac:dyDescent="0.25">
      <c r="A1708">
        <v>537</v>
      </c>
      <c r="B1708">
        <v>160698</v>
      </c>
      <c r="C1708" t="s">
        <v>15714</v>
      </c>
      <c r="D1708">
        <v>10000</v>
      </c>
    </row>
    <row r="1709" spans="1:4" x14ac:dyDescent="0.25">
      <c r="A1709">
        <v>918</v>
      </c>
      <c r="B1709">
        <v>160700</v>
      </c>
      <c r="C1709" t="s">
        <v>16108</v>
      </c>
      <c r="D1709">
        <v>10000</v>
      </c>
    </row>
    <row r="1710" spans="1:4" x14ac:dyDescent="0.25">
      <c r="A1710">
        <v>1244</v>
      </c>
      <c r="B1710">
        <v>160701</v>
      </c>
      <c r="C1710" t="s">
        <v>16419</v>
      </c>
      <c r="D1710">
        <v>10000</v>
      </c>
    </row>
    <row r="1711" spans="1:4" x14ac:dyDescent="0.25">
      <c r="A1711">
        <v>1585</v>
      </c>
      <c r="B1711">
        <v>160702</v>
      </c>
      <c r="C1711" t="s">
        <v>16761</v>
      </c>
      <c r="D1711">
        <v>9400</v>
      </c>
    </row>
    <row r="1712" spans="1:4" x14ac:dyDescent="0.25">
      <c r="A1712">
        <v>1551</v>
      </c>
      <c r="B1712">
        <v>160703</v>
      </c>
      <c r="C1712" t="s">
        <v>16726</v>
      </c>
      <c r="D1712">
        <v>9400</v>
      </c>
    </row>
    <row r="1713" spans="1:4" x14ac:dyDescent="0.25">
      <c r="A1713">
        <v>1568</v>
      </c>
      <c r="B1713">
        <v>160704</v>
      </c>
      <c r="C1713" t="s">
        <v>16743</v>
      </c>
      <c r="D1713">
        <v>9400</v>
      </c>
    </row>
    <row r="1714" spans="1:4" x14ac:dyDescent="0.25">
      <c r="A1714">
        <v>1562</v>
      </c>
      <c r="B1714">
        <v>160705</v>
      </c>
      <c r="C1714" t="s">
        <v>16737</v>
      </c>
      <c r="D1714">
        <v>9400</v>
      </c>
    </row>
    <row r="1715" spans="1:4" x14ac:dyDescent="0.25">
      <c r="A1715">
        <v>381</v>
      </c>
      <c r="B1715">
        <v>160708</v>
      </c>
      <c r="C1715" t="s">
        <v>15552</v>
      </c>
      <c r="D1715">
        <v>9400</v>
      </c>
    </row>
    <row r="1716" spans="1:4" x14ac:dyDescent="0.25">
      <c r="A1716">
        <v>367</v>
      </c>
      <c r="B1716">
        <v>160709</v>
      </c>
      <c r="C1716" t="s">
        <v>15538</v>
      </c>
      <c r="D1716">
        <v>9400</v>
      </c>
    </row>
    <row r="1717" spans="1:4" x14ac:dyDescent="0.25">
      <c r="A1717">
        <v>1941</v>
      </c>
      <c r="B1717">
        <v>160710</v>
      </c>
      <c r="C1717" t="s">
        <v>17095</v>
      </c>
      <c r="D1717">
        <v>9400</v>
      </c>
    </row>
    <row r="1718" spans="1:4" x14ac:dyDescent="0.25">
      <c r="A1718">
        <v>1980</v>
      </c>
      <c r="B1718">
        <v>160711</v>
      </c>
      <c r="C1718" t="s">
        <v>17134</v>
      </c>
      <c r="D1718">
        <v>10000</v>
      </c>
    </row>
    <row r="1719" spans="1:4" x14ac:dyDescent="0.25">
      <c r="A1719">
        <v>184</v>
      </c>
      <c r="B1719">
        <v>217213</v>
      </c>
      <c r="C1719" t="s">
        <v>15399</v>
      </c>
      <c r="D1719">
        <v>7030</v>
      </c>
    </row>
    <row r="1720" spans="1:4" x14ac:dyDescent="0.25">
      <c r="A1720">
        <v>183</v>
      </c>
      <c r="B1720">
        <v>217236</v>
      </c>
      <c r="C1720" t="s">
        <v>15398</v>
      </c>
      <c r="D1720">
        <v>2875</v>
      </c>
    </row>
    <row r="1721" spans="1:4" x14ac:dyDescent="0.25">
      <c r="A1721">
        <v>516</v>
      </c>
      <c r="B1721">
        <v>217305</v>
      </c>
      <c r="C1721" t="s">
        <v>15694</v>
      </c>
      <c r="D1721">
        <v>10000</v>
      </c>
    </row>
    <row r="1722" spans="1:4" x14ac:dyDescent="0.25">
      <c r="A1722">
        <v>560</v>
      </c>
      <c r="B1722">
        <v>217313</v>
      </c>
      <c r="C1722" t="s">
        <v>15734</v>
      </c>
      <c r="D1722">
        <v>10000</v>
      </c>
    </row>
    <row r="1723" spans="1:4" x14ac:dyDescent="0.25">
      <c r="A1723">
        <v>1406</v>
      </c>
      <c r="B1723">
        <v>217314</v>
      </c>
      <c r="C1723" t="s">
        <v>16592</v>
      </c>
      <c r="D1723">
        <v>10000</v>
      </c>
    </row>
    <row r="1724" spans="1:4" x14ac:dyDescent="0.25">
      <c r="A1724">
        <v>854</v>
      </c>
      <c r="B1724">
        <v>217330</v>
      </c>
      <c r="C1724" t="s">
        <v>16052</v>
      </c>
      <c r="D1724">
        <v>37700</v>
      </c>
    </row>
    <row r="1725" spans="1:4" x14ac:dyDescent="0.25">
      <c r="A1725">
        <v>899</v>
      </c>
      <c r="B1725">
        <v>217331</v>
      </c>
      <c r="C1725" t="s">
        <v>16091</v>
      </c>
      <c r="D1725">
        <v>37700</v>
      </c>
    </row>
    <row r="1726" spans="1:4" x14ac:dyDescent="0.25">
      <c r="A1726">
        <v>841</v>
      </c>
      <c r="B1726">
        <v>217343</v>
      </c>
      <c r="C1726" t="s">
        <v>16040</v>
      </c>
      <c r="D1726">
        <v>36000</v>
      </c>
    </row>
    <row r="1727" spans="1:4" x14ac:dyDescent="0.25">
      <c r="A1727">
        <v>844</v>
      </c>
      <c r="B1727">
        <v>217344</v>
      </c>
      <c r="C1727" t="s">
        <v>16043</v>
      </c>
      <c r="D1727">
        <v>36000</v>
      </c>
    </row>
    <row r="1728" spans="1:4" x14ac:dyDescent="0.25">
      <c r="A1728">
        <v>1423</v>
      </c>
      <c r="B1728">
        <v>500122</v>
      </c>
      <c r="C1728" t="s">
        <v>16608</v>
      </c>
      <c r="D1728">
        <v>9400</v>
      </c>
    </row>
    <row r="1729" spans="1:4" x14ac:dyDescent="0.25">
      <c r="A1729">
        <v>1800</v>
      </c>
      <c r="B1729">
        <v>500437</v>
      </c>
      <c r="C1729" t="s">
        <v>16964</v>
      </c>
      <c r="D1729">
        <v>1251</v>
      </c>
    </row>
    <row r="1730" spans="1:4" x14ac:dyDescent="0.25">
      <c r="A1730">
        <v>1417</v>
      </c>
      <c r="B1730">
        <v>500442</v>
      </c>
      <c r="C1730" t="s">
        <v>16603</v>
      </c>
      <c r="D1730">
        <v>2742</v>
      </c>
    </row>
    <row r="1731" spans="1:4" x14ac:dyDescent="0.25">
      <c r="A1731">
        <v>1416</v>
      </c>
      <c r="B1731">
        <v>500443</v>
      </c>
      <c r="C1731" t="s">
        <v>16602</v>
      </c>
      <c r="D1731">
        <v>2742</v>
      </c>
    </row>
    <row r="1732" spans="1:4" x14ac:dyDescent="0.25">
      <c r="A1732">
        <v>292</v>
      </c>
      <c r="B1732">
        <v>500624</v>
      </c>
      <c r="C1732" t="s">
        <v>15509</v>
      </c>
      <c r="D1732">
        <v>7215</v>
      </c>
    </row>
    <row r="1733" spans="1:4" x14ac:dyDescent="0.25">
      <c r="A1733">
        <v>1418</v>
      </c>
      <c r="B1733">
        <v>500633</v>
      </c>
      <c r="C1733" t="s">
        <v>16604</v>
      </c>
      <c r="D1733">
        <v>7600</v>
      </c>
    </row>
    <row r="1734" spans="1:4" x14ac:dyDescent="0.25">
      <c r="A1734">
        <v>283</v>
      </c>
      <c r="B1734">
        <v>500637</v>
      </c>
      <c r="C1734" t="s">
        <v>15504</v>
      </c>
      <c r="D1734">
        <v>7600</v>
      </c>
    </row>
    <row r="1735" spans="1:4" x14ac:dyDescent="0.25">
      <c r="A1735">
        <v>280</v>
      </c>
      <c r="B1735">
        <v>500642</v>
      </c>
      <c r="C1735" t="s">
        <v>15503</v>
      </c>
      <c r="D1735">
        <v>8000</v>
      </c>
    </row>
    <row r="1736" spans="1:4" x14ac:dyDescent="0.25">
      <c r="A1736">
        <v>903</v>
      </c>
      <c r="B1736">
        <v>500682</v>
      </c>
      <c r="C1736" t="s">
        <v>16095</v>
      </c>
      <c r="D1736">
        <v>8000</v>
      </c>
    </row>
    <row r="1737" spans="1:4" x14ac:dyDescent="0.25">
      <c r="A1737">
        <v>965</v>
      </c>
      <c r="B1737">
        <v>500702</v>
      </c>
      <c r="C1737" t="s">
        <v>16155</v>
      </c>
      <c r="D1737">
        <v>7215</v>
      </c>
    </row>
    <row r="1738" spans="1:4" x14ac:dyDescent="0.25">
      <c r="A1738">
        <v>548</v>
      </c>
      <c r="B1738">
        <v>500727</v>
      </c>
      <c r="C1738" t="s">
        <v>15719</v>
      </c>
      <c r="D1738">
        <v>7800</v>
      </c>
    </row>
    <row r="1739" spans="1:4" x14ac:dyDescent="0.25">
      <c r="A1739">
        <v>776</v>
      </c>
      <c r="B1739">
        <v>500728</v>
      </c>
      <c r="C1739" t="s">
        <v>15975</v>
      </c>
      <c r="D1739">
        <v>8000</v>
      </c>
    </row>
    <row r="1740" spans="1:4" x14ac:dyDescent="0.25">
      <c r="A1740">
        <v>1419</v>
      </c>
      <c r="B1740">
        <v>500730</v>
      </c>
      <c r="C1740" t="s">
        <v>16605</v>
      </c>
      <c r="D1740">
        <v>2002</v>
      </c>
    </row>
    <row r="1741" spans="1:4" x14ac:dyDescent="0.25">
      <c r="A1741">
        <v>290</v>
      </c>
      <c r="B1741">
        <v>500782</v>
      </c>
      <c r="C1741" t="s">
        <v>15508</v>
      </c>
      <c r="D1741">
        <v>8000</v>
      </c>
    </row>
    <row r="1742" spans="1:4" x14ac:dyDescent="0.25">
      <c r="A1742">
        <v>303</v>
      </c>
      <c r="B1742">
        <v>500783</v>
      </c>
      <c r="C1742" t="s">
        <v>15514</v>
      </c>
      <c r="D1742">
        <v>9400</v>
      </c>
    </row>
    <row r="1743" spans="1:4" x14ac:dyDescent="0.25">
      <c r="A1743">
        <v>294</v>
      </c>
      <c r="B1743">
        <v>500784</v>
      </c>
      <c r="C1743" t="s">
        <v>15510</v>
      </c>
      <c r="D1743">
        <v>8000</v>
      </c>
    </row>
    <row r="1744" spans="1:4" x14ac:dyDescent="0.25">
      <c r="A1744">
        <v>286</v>
      </c>
      <c r="B1744">
        <v>500785</v>
      </c>
      <c r="C1744" t="s">
        <v>15506</v>
      </c>
      <c r="D1744">
        <v>8000</v>
      </c>
    </row>
    <row r="1745" spans="1:4" x14ac:dyDescent="0.25">
      <c r="A1745">
        <v>287</v>
      </c>
      <c r="B1745">
        <v>500786</v>
      </c>
      <c r="C1745" t="s">
        <v>15507</v>
      </c>
      <c r="D1745">
        <v>8000</v>
      </c>
    </row>
    <row r="1746" spans="1:4" x14ac:dyDescent="0.25">
      <c r="A1746">
        <v>1844</v>
      </c>
      <c r="B1746">
        <v>500789</v>
      </c>
      <c r="C1746" t="s">
        <v>17008</v>
      </c>
      <c r="D1746">
        <v>10000</v>
      </c>
    </row>
    <row r="1747" spans="1:4" x14ac:dyDescent="0.25">
      <c r="A1747">
        <v>296</v>
      </c>
      <c r="B1747">
        <v>500790</v>
      </c>
      <c r="C1747" t="s">
        <v>117</v>
      </c>
      <c r="D1747">
        <v>10000</v>
      </c>
    </row>
    <row r="1748" spans="1:4" x14ac:dyDescent="0.25">
      <c r="A1748">
        <v>295</v>
      </c>
      <c r="B1748">
        <v>500792</v>
      </c>
      <c r="C1748" t="s">
        <v>15511</v>
      </c>
      <c r="D1748">
        <v>8600</v>
      </c>
    </row>
    <row r="1749" spans="1:4" x14ac:dyDescent="0.25">
      <c r="A1749">
        <v>285</v>
      </c>
      <c r="B1749">
        <v>500794</v>
      </c>
      <c r="C1749" t="s">
        <v>15505</v>
      </c>
      <c r="D1749">
        <v>10000</v>
      </c>
    </row>
    <row r="1750" spans="1:4" x14ac:dyDescent="0.25">
      <c r="A1750">
        <v>299</v>
      </c>
      <c r="B1750">
        <v>500808</v>
      </c>
      <c r="C1750" t="s">
        <v>15513</v>
      </c>
      <c r="D1750">
        <v>9400</v>
      </c>
    </row>
    <row r="1751" spans="1:4" x14ac:dyDescent="0.25">
      <c r="A1751">
        <v>859</v>
      </c>
      <c r="B1751">
        <v>500815</v>
      </c>
      <c r="C1751" t="s">
        <v>16056</v>
      </c>
      <c r="D1751">
        <v>8600</v>
      </c>
    </row>
    <row r="1752" spans="1:4" x14ac:dyDescent="0.25">
      <c r="A1752">
        <v>1727</v>
      </c>
      <c r="B1752">
        <v>500904</v>
      </c>
      <c r="C1752" t="s">
        <v>16902</v>
      </c>
      <c r="D1752">
        <v>8600</v>
      </c>
    </row>
    <row r="1753" spans="1:4" x14ac:dyDescent="0.25">
      <c r="A1753">
        <v>60</v>
      </c>
      <c r="B1753">
        <v>500916</v>
      </c>
      <c r="C1753" t="s">
        <v>15278</v>
      </c>
      <c r="D1753">
        <v>8000</v>
      </c>
    </row>
    <row r="1754" spans="1:4" x14ac:dyDescent="0.25">
      <c r="A1754">
        <v>1267</v>
      </c>
      <c r="B1754">
        <v>500939</v>
      </c>
      <c r="C1754" t="s">
        <v>16442</v>
      </c>
      <c r="D1754">
        <v>10760</v>
      </c>
    </row>
    <row r="1755" spans="1:4" x14ac:dyDescent="0.25">
      <c r="A1755">
        <v>1689</v>
      </c>
      <c r="B1755">
        <v>500963</v>
      </c>
      <c r="C1755" t="s">
        <v>16876</v>
      </c>
      <c r="D1755">
        <v>2280</v>
      </c>
    </row>
    <row r="1756" spans="1:4" x14ac:dyDescent="0.25">
      <c r="A1756">
        <v>1711</v>
      </c>
      <c r="B1756">
        <v>500980</v>
      </c>
      <c r="C1756" t="s">
        <v>16890</v>
      </c>
      <c r="D1756">
        <v>1750</v>
      </c>
    </row>
    <row r="1757" spans="1:4" x14ac:dyDescent="0.25">
      <c r="A1757">
        <v>9</v>
      </c>
      <c r="B1757">
        <v>500993</v>
      </c>
      <c r="C1757" t="s">
        <v>15218</v>
      </c>
      <c r="D1757">
        <v>9400</v>
      </c>
    </row>
    <row r="1758" spans="1:4" x14ac:dyDescent="0.25">
      <c r="A1758">
        <v>10</v>
      </c>
      <c r="B1758">
        <v>500994</v>
      </c>
      <c r="C1758" t="s">
        <v>15219</v>
      </c>
      <c r="D1758">
        <v>9400</v>
      </c>
    </row>
    <row r="1759" spans="1:4" x14ac:dyDescent="0.25">
      <c r="A1759">
        <v>11</v>
      </c>
      <c r="B1759">
        <v>500995</v>
      </c>
      <c r="C1759" t="s">
        <v>15220</v>
      </c>
      <c r="D1759">
        <v>9400</v>
      </c>
    </row>
    <row r="1760" spans="1:4" x14ac:dyDescent="0.25">
      <c r="A1760">
        <v>12</v>
      </c>
      <c r="B1760">
        <v>500996</v>
      </c>
      <c r="C1760" t="s">
        <v>15221</v>
      </c>
      <c r="D1760">
        <v>9400</v>
      </c>
    </row>
    <row r="1761" spans="1:4" x14ac:dyDescent="0.25">
      <c r="A1761">
        <v>13</v>
      </c>
      <c r="B1761">
        <v>500997</v>
      </c>
      <c r="C1761" t="s">
        <v>15222</v>
      </c>
      <c r="D1761">
        <v>9400</v>
      </c>
    </row>
    <row r="1762" spans="1:4" x14ac:dyDescent="0.25">
      <c r="A1762">
        <v>1250</v>
      </c>
      <c r="B1762">
        <v>500998</v>
      </c>
      <c r="C1762" t="s">
        <v>16423</v>
      </c>
      <c r="D1762">
        <v>10000</v>
      </c>
    </row>
    <row r="1763" spans="1:4" x14ac:dyDescent="0.25">
      <c r="A1763">
        <v>752</v>
      </c>
      <c r="B1763">
        <v>500999</v>
      </c>
      <c r="C1763" t="s">
        <v>15950</v>
      </c>
      <c r="D1763">
        <v>8900</v>
      </c>
    </row>
    <row r="1764" spans="1:4" x14ac:dyDescent="0.25">
      <c r="A1764">
        <v>740</v>
      </c>
      <c r="B1764">
        <v>501000</v>
      </c>
      <c r="C1764" t="s">
        <v>15938</v>
      </c>
      <c r="D1764">
        <v>9400</v>
      </c>
    </row>
    <row r="1765" spans="1:4" x14ac:dyDescent="0.25">
      <c r="A1765">
        <v>1694</v>
      </c>
      <c r="B1765">
        <v>501001</v>
      </c>
      <c r="C1765" t="s">
        <v>16880</v>
      </c>
      <c r="D1765">
        <v>8000</v>
      </c>
    </row>
    <row r="1766" spans="1:4" x14ac:dyDescent="0.25">
      <c r="A1766">
        <v>1871</v>
      </c>
      <c r="B1766">
        <v>501002</v>
      </c>
      <c r="C1766" t="s">
        <v>17029</v>
      </c>
      <c r="D1766">
        <v>8000</v>
      </c>
    </row>
    <row r="1767" spans="1:4" x14ac:dyDescent="0.25">
      <c r="A1767">
        <v>1788</v>
      </c>
      <c r="B1767">
        <v>501003</v>
      </c>
      <c r="C1767" t="s">
        <v>16953</v>
      </c>
      <c r="D1767">
        <v>8000</v>
      </c>
    </row>
    <row r="1768" spans="1:4" x14ac:dyDescent="0.25">
      <c r="A1768">
        <v>1872</v>
      </c>
      <c r="B1768">
        <v>501004</v>
      </c>
      <c r="C1768" t="s">
        <v>17030</v>
      </c>
      <c r="D1768">
        <v>8000</v>
      </c>
    </row>
    <row r="1769" spans="1:4" x14ac:dyDescent="0.25">
      <c r="A1769">
        <v>1695</v>
      </c>
      <c r="B1769">
        <v>501005</v>
      </c>
      <c r="C1769" t="s">
        <v>16881</v>
      </c>
      <c r="D1769">
        <v>8000</v>
      </c>
    </row>
    <row r="1770" spans="1:4" x14ac:dyDescent="0.25">
      <c r="A1770">
        <v>1696</v>
      </c>
      <c r="B1770">
        <v>501006</v>
      </c>
      <c r="C1770" t="s">
        <v>16882</v>
      </c>
      <c r="D1770">
        <v>8000</v>
      </c>
    </row>
    <row r="1771" spans="1:4" x14ac:dyDescent="0.25">
      <c r="A1771">
        <v>1791</v>
      </c>
      <c r="B1771">
        <v>501007</v>
      </c>
      <c r="C1771" t="s">
        <v>16956</v>
      </c>
      <c r="D1771">
        <v>9400</v>
      </c>
    </row>
    <row r="1772" spans="1:4" x14ac:dyDescent="0.25">
      <c r="A1772">
        <v>873</v>
      </c>
      <c r="B1772">
        <v>501008</v>
      </c>
      <c r="C1772" t="s">
        <v>16068</v>
      </c>
      <c r="D1772">
        <v>9400</v>
      </c>
    </row>
    <row r="1773" spans="1:4" x14ac:dyDescent="0.25">
      <c r="A1773">
        <v>875</v>
      </c>
      <c r="B1773">
        <v>501009</v>
      </c>
      <c r="C1773" t="s">
        <v>16070</v>
      </c>
      <c r="D1773">
        <v>8000</v>
      </c>
    </row>
    <row r="1774" spans="1:4" x14ac:dyDescent="0.25">
      <c r="A1774">
        <v>1790</v>
      </c>
      <c r="B1774">
        <v>501010</v>
      </c>
      <c r="C1774" t="s">
        <v>16955</v>
      </c>
      <c r="D1774">
        <v>9400</v>
      </c>
    </row>
    <row r="1775" spans="1:4" x14ac:dyDescent="0.25">
      <c r="A1775">
        <v>1728</v>
      </c>
      <c r="B1775">
        <v>501011</v>
      </c>
      <c r="C1775" t="s">
        <v>16903</v>
      </c>
      <c r="D1775">
        <v>8000</v>
      </c>
    </row>
    <row r="1776" spans="1:4" x14ac:dyDescent="0.25">
      <c r="A1776">
        <v>869</v>
      </c>
      <c r="B1776">
        <v>501012</v>
      </c>
      <c r="C1776" t="s">
        <v>16065</v>
      </c>
      <c r="D1776">
        <v>8600</v>
      </c>
    </row>
    <row r="1777" spans="1:4" x14ac:dyDescent="0.25">
      <c r="A1777">
        <v>989</v>
      </c>
      <c r="B1777">
        <v>501013</v>
      </c>
      <c r="C1777" t="s">
        <v>16167</v>
      </c>
      <c r="D1777">
        <v>8600</v>
      </c>
    </row>
    <row r="1778" spans="1:4" x14ac:dyDescent="0.25">
      <c r="A1778">
        <v>871</v>
      </c>
      <c r="B1778">
        <v>501014</v>
      </c>
      <c r="C1778" t="s">
        <v>16066</v>
      </c>
      <c r="D1778">
        <v>8600</v>
      </c>
    </row>
    <row r="1779" spans="1:4" x14ac:dyDescent="0.25">
      <c r="A1779">
        <v>872</v>
      </c>
      <c r="B1779">
        <v>501015</v>
      </c>
      <c r="C1779" t="s">
        <v>16067</v>
      </c>
      <c r="D1779">
        <v>8600</v>
      </c>
    </row>
    <row r="1780" spans="1:4" x14ac:dyDescent="0.25">
      <c r="A1780">
        <v>891</v>
      </c>
      <c r="B1780">
        <v>501016</v>
      </c>
      <c r="C1780" t="s">
        <v>16083</v>
      </c>
      <c r="D1780">
        <v>8600</v>
      </c>
    </row>
    <row r="1781" spans="1:4" x14ac:dyDescent="0.25">
      <c r="A1781">
        <v>1789</v>
      </c>
      <c r="B1781">
        <v>501017</v>
      </c>
      <c r="C1781" t="s">
        <v>16954</v>
      </c>
      <c r="D1781">
        <v>8600</v>
      </c>
    </row>
    <row r="1782" spans="1:4" x14ac:dyDescent="0.25">
      <c r="A1782">
        <v>992</v>
      </c>
      <c r="B1782">
        <v>501018</v>
      </c>
      <c r="C1782" t="s">
        <v>16169</v>
      </c>
      <c r="D1782">
        <v>8600</v>
      </c>
    </row>
    <row r="1783" spans="1:4" x14ac:dyDescent="0.25">
      <c r="A1783">
        <v>993</v>
      </c>
      <c r="B1783">
        <v>501019</v>
      </c>
      <c r="C1783" t="s">
        <v>16170</v>
      </c>
      <c r="D1783">
        <v>8600</v>
      </c>
    </row>
    <row r="1784" spans="1:4" x14ac:dyDescent="0.25">
      <c r="A1784">
        <v>753</v>
      </c>
      <c r="B1784">
        <v>501020</v>
      </c>
      <c r="C1784" t="s">
        <v>15951</v>
      </c>
      <c r="D1784">
        <v>9400</v>
      </c>
    </row>
    <row r="1785" spans="1:4" x14ac:dyDescent="0.25">
      <c r="A1785">
        <v>754</v>
      </c>
      <c r="B1785">
        <v>501021</v>
      </c>
      <c r="C1785" t="s">
        <v>15952</v>
      </c>
      <c r="D1785">
        <v>9400</v>
      </c>
    </row>
    <row r="1786" spans="1:4" x14ac:dyDescent="0.25">
      <c r="A1786">
        <v>874</v>
      </c>
      <c r="B1786">
        <v>501022</v>
      </c>
      <c r="C1786" t="s">
        <v>16069</v>
      </c>
      <c r="D1786">
        <v>10000</v>
      </c>
    </row>
    <row r="1787" spans="1:4" x14ac:dyDescent="0.25">
      <c r="A1787">
        <v>991</v>
      </c>
      <c r="B1787">
        <v>501023</v>
      </c>
      <c r="C1787" t="s">
        <v>16168</v>
      </c>
      <c r="D1787">
        <v>10000</v>
      </c>
    </row>
    <row r="1788" spans="1:4" x14ac:dyDescent="0.25">
      <c r="A1788">
        <v>14</v>
      </c>
      <c r="B1788">
        <v>501025</v>
      </c>
      <c r="C1788" t="s">
        <v>15223</v>
      </c>
      <c r="D1788">
        <v>9400</v>
      </c>
    </row>
    <row r="1789" spans="1:4" x14ac:dyDescent="0.25">
      <c r="A1789">
        <v>15</v>
      </c>
      <c r="B1789">
        <v>501026</v>
      </c>
      <c r="C1789" t="s">
        <v>15224</v>
      </c>
      <c r="D1789">
        <v>9400</v>
      </c>
    </row>
    <row r="1790" spans="1:4" x14ac:dyDescent="0.25">
      <c r="A1790">
        <v>455</v>
      </c>
      <c r="B1790">
        <v>501027</v>
      </c>
      <c r="C1790" t="s">
        <v>15638</v>
      </c>
      <c r="D1790">
        <v>10000</v>
      </c>
    </row>
    <row r="1791" spans="1:4" x14ac:dyDescent="0.25">
      <c r="A1791">
        <v>540</v>
      </c>
      <c r="B1791">
        <v>501028</v>
      </c>
      <c r="C1791" t="s">
        <v>15715</v>
      </c>
      <c r="D1791">
        <v>10000</v>
      </c>
    </row>
    <row r="1792" spans="1:4" x14ac:dyDescent="0.25">
      <c r="A1792">
        <v>541</v>
      </c>
      <c r="B1792">
        <v>501029</v>
      </c>
      <c r="C1792" t="s">
        <v>15716</v>
      </c>
      <c r="D1792">
        <v>10000</v>
      </c>
    </row>
    <row r="1793" spans="1:4" x14ac:dyDescent="0.25">
      <c r="A1793">
        <v>1926</v>
      </c>
      <c r="B1793">
        <v>501030</v>
      </c>
      <c r="C1793" t="s">
        <v>17079</v>
      </c>
      <c r="D1793">
        <v>10000</v>
      </c>
    </row>
    <row r="1794" spans="1:4" x14ac:dyDescent="0.25">
      <c r="A1794">
        <v>1966</v>
      </c>
      <c r="B1794">
        <v>501031</v>
      </c>
      <c r="C1794" t="s">
        <v>17119</v>
      </c>
      <c r="D1794">
        <v>10000</v>
      </c>
    </row>
    <row r="1795" spans="1:4" ht="60" x14ac:dyDescent="0.25">
      <c r="A1795">
        <v>457</v>
      </c>
      <c r="B1795">
        <v>501033</v>
      </c>
      <c r="C1795" s="18" t="s">
        <v>15640</v>
      </c>
      <c r="D1795">
        <v>10000</v>
      </c>
    </row>
    <row r="1796" spans="1:4" ht="45" x14ac:dyDescent="0.25">
      <c r="A1796">
        <v>1246</v>
      </c>
      <c r="B1796">
        <v>501034</v>
      </c>
      <c r="C1796" s="18" t="s">
        <v>16420</v>
      </c>
      <c r="D1796">
        <v>10000</v>
      </c>
    </row>
    <row r="1797" spans="1:4" ht="60" x14ac:dyDescent="0.25">
      <c r="A1797">
        <v>1974</v>
      </c>
      <c r="B1797">
        <v>501035</v>
      </c>
      <c r="C1797" s="18" t="s">
        <v>17128</v>
      </c>
      <c r="D1797">
        <v>10000</v>
      </c>
    </row>
    <row r="1798" spans="1:4" ht="60" x14ac:dyDescent="0.25">
      <c r="A1798">
        <v>1973</v>
      </c>
      <c r="B1798">
        <v>501036</v>
      </c>
      <c r="C1798" s="18" t="s">
        <v>17127</v>
      </c>
      <c r="D1798">
        <v>9400</v>
      </c>
    </row>
    <row r="1799" spans="1:4" ht="45" x14ac:dyDescent="0.25">
      <c r="A1799">
        <v>919</v>
      </c>
      <c r="B1799">
        <v>501037</v>
      </c>
      <c r="C1799" s="18" t="s">
        <v>16109</v>
      </c>
      <c r="D1799">
        <v>9400</v>
      </c>
    </row>
    <row r="1800" spans="1:4" ht="45" x14ac:dyDescent="0.25">
      <c r="A1800">
        <v>1942</v>
      </c>
      <c r="B1800">
        <v>501038</v>
      </c>
      <c r="C1800" s="18" t="s">
        <v>17096</v>
      </c>
      <c r="D1800">
        <v>9400</v>
      </c>
    </row>
    <row r="1801" spans="1:4" ht="60" x14ac:dyDescent="0.25">
      <c r="A1801">
        <v>456</v>
      </c>
      <c r="B1801">
        <v>501039</v>
      </c>
      <c r="C1801" s="18" t="s">
        <v>15639</v>
      </c>
      <c r="D1801">
        <v>9400</v>
      </c>
    </row>
    <row r="1802" spans="1:4" ht="45" x14ac:dyDescent="0.25">
      <c r="A1802">
        <v>1261</v>
      </c>
      <c r="B1802">
        <v>501040</v>
      </c>
      <c r="C1802" s="18" t="s">
        <v>16436</v>
      </c>
      <c r="D1802">
        <v>9400</v>
      </c>
    </row>
    <row r="1803" spans="1:4" ht="45" x14ac:dyDescent="0.25">
      <c r="A1803">
        <v>1247</v>
      </c>
      <c r="B1803">
        <v>501041</v>
      </c>
      <c r="C1803" s="18" t="s">
        <v>16421</v>
      </c>
      <c r="D1803">
        <v>9400</v>
      </c>
    </row>
    <row r="1804" spans="1:4" ht="45" x14ac:dyDescent="0.25">
      <c r="A1804">
        <v>1015</v>
      </c>
      <c r="B1804">
        <v>501042</v>
      </c>
      <c r="C1804" s="18" t="s">
        <v>16192</v>
      </c>
      <c r="D1804">
        <v>8600</v>
      </c>
    </row>
    <row r="1805" spans="1:4" ht="45" x14ac:dyDescent="0.25">
      <c r="A1805">
        <v>1016</v>
      </c>
      <c r="B1805">
        <v>501043</v>
      </c>
      <c r="C1805" s="18" t="s">
        <v>16193</v>
      </c>
      <c r="D1805">
        <v>8600</v>
      </c>
    </row>
    <row r="1806" spans="1:4" ht="45" x14ac:dyDescent="0.25">
      <c r="A1806">
        <v>1792</v>
      </c>
      <c r="B1806">
        <v>501044</v>
      </c>
      <c r="C1806" s="18" t="s">
        <v>16957</v>
      </c>
      <c r="D1806">
        <v>8600</v>
      </c>
    </row>
    <row r="1807" spans="1:4" ht="45" x14ac:dyDescent="0.25">
      <c r="A1807">
        <v>892</v>
      </c>
      <c r="B1807">
        <v>501045</v>
      </c>
      <c r="C1807" s="18" t="s">
        <v>16084</v>
      </c>
      <c r="D1807">
        <v>8600</v>
      </c>
    </row>
    <row r="1808" spans="1:4" ht="45" x14ac:dyDescent="0.25">
      <c r="A1808">
        <v>894</v>
      </c>
      <c r="B1808">
        <v>501046</v>
      </c>
      <c r="C1808" s="18" t="s">
        <v>16086</v>
      </c>
      <c r="D1808">
        <v>8600</v>
      </c>
    </row>
    <row r="1809" spans="1:4" ht="45" x14ac:dyDescent="0.25">
      <c r="A1809">
        <v>1729</v>
      </c>
      <c r="B1809">
        <v>501047</v>
      </c>
      <c r="C1809" s="18" t="s">
        <v>16904</v>
      </c>
      <c r="D1809">
        <v>8600</v>
      </c>
    </row>
    <row r="1810" spans="1:4" ht="45" x14ac:dyDescent="0.25">
      <c r="A1810">
        <v>996</v>
      </c>
      <c r="B1810">
        <v>501048</v>
      </c>
      <c r="C1810" s="18" t="s">
        <v>16173</v>
      </c>
      <c r="D1810">
        <v>8600</v>
      </c>
    </row>
    <row r="1811" spans="1:4" ht="45" x14ac:dyDescent="0.25">
      <c r="A1811">
        <v>994</v>
      </c>
      <c r="B1811">
        <v>501049</v>
      </c>
      <c r="C1811" s="18" t="s">
        <v>16171</v>
      </c>
      <c r="D1811">
        <v>8000</v>
      </c>
    </row>
    <row r="1812" spans="1:4" ht="45" x14ac:dyDescent="0.25">
      <c r="A1812">
        <v>877</v>
      </c>
      <c r="B1812">
        <v>501050</v>
      </c>
      <c r="C1812" s="18" t="s">
        <v>16072</v>
      </c>
      <c r="D1812">
        <v>8000</v>
      </c>
    </row>
    <row r="1813" spans="1:4" ht="45" x14ac:dyDescent="0.25">
      <c r="A1813">
        <v>895</v>
      </c>
      <c r="B1813">
        <v>501051</v>
      </c>
      <c r="C1813" s="18" t="s">
        <v>16087</v>
      </c>
      <c r="D1813">
        <v>8000</v>
      </c>
    </row>
    <row r="1814" spans="1:4" ht="45" x14ac:dyDescent="0.25">
      <c r="A1814">
        <v>896</v>
      </c>
      <c r="B1814">
        <v>501052</v>
      </c>
      <c r="C1814" s="18" t="s">
        <v>16088</v>
      </c>
      <c r="D1814">
        <v>8000</v>
      </c>
    </row>
    <row r="1815" spans="1:4" ht="45" x14ac:dyDescent="0.25">
      <c r="A1815">
        <v>1698</v>
      </c>
      <c r="B1815">
        <v>501053</v>
      </c>
      <c r="C1815" s="18" t="s">
        <v>16884</v>
      </c>
      <c r="D1815">
        <v>8000</v>
      </c>
    </row>
    <row r="1816" spans="1:4" ht="45" x14ac:dyDescent="0.25">
      <c r="A1816">
        <v>1714</v>
      </c>
      <c r="B1816">
        <v>501054</v>
      </c>
      <c r="C1816" s="18" t="s">
        <v>16893</v>
      </c>
      <c r="D1816">
        <v>8000</v>
      </c>
    </row>
    <row r="1817" spans="1:4" ht="45" x14ac:dyDescent="0.25">
      <c r="A1817">
        <v>1873</v>
      </c>
      <c r="B1817">
        <v>501055</v>
      </c>
      <c r="C1817" s="18" t="s">
        <v>17031</v>
      </c>
      <c r="D1817">
        <v>8000</v>
      </c>
    </row>
    <row r="1818" spans="1:4" ht="45" x14ac:dyDescent="0.25">
      <c r="A1818">
        <v>876</v>
      </c>
      <c r="B1818">
        <v>501056</v>
      </c>
      <c r="C1818" s="18" t="s">
        <v>16071</v>
      </c>
      <c r="D1818">
        <v>8000</v>
      </c>
    </row>
    <row r="1819" spans="1:4" ht="45" x14ac:dyDescent="0.25">
      <c r="A1819">
        <v>893</v>
      </c>
      <c r="B1819">
        <v>501057</v>
      </c>
      <c r="C1819" s="18" t="s">
        <v>16085</v>
      </c>
      <c r="D1819">
        <v>8000</v>
      </c>
    </row>
    <row r="1820" spans="1:4" ht="45" x14ac:dyDescent="0.25">
      <c r="A1820">
        <v>1017</v>
      </c>
      <c r="B1820">
        <v>501058</v>
      </c>
      <c r="C1820" s="18" t="s">
        <v>16194</v>
      </c>
      <c r="D1820">
        <v>8000</v>
      </c>
    </row>
    <row r="1821" spans="1:4" ht="45" x14ac:dyDescent="0.25">
      <c r="A1821">
        <v>1697</v>
      </c>
      <c r="B1821">
        <v>501059</v>
      </c>
      <c r="C1821" s="18" t="s">
        <v>16883</v>
      </c>
      <c r="D1821">
        <v>8000</v>
      </c>
    </row>
    <row r="1822" spans="1:4" x14ac:dyDescent="0.25">
      <c r="A1822">
        <v>906</v>
      </c>
      <c r="B1822">
        <v>501076</v>
      </c>
      <c r="C1822" t="s">
        <v>16097</v>
      </c>
      <c r="D1822">
        <v>10000</v>
      </c>
    </row>
    <row r="1823" spans="1:4" x14ac:dyDescent="0.25">
      <c r="A1823">
        <v>555</v>
      </c>
      <c r="B1823">
        <v>501077</v>
      </c>
      <c r="C1823" t="s">
        <v>15727</v>
      </c>
      <c r="D1823">
        <v>10000</v>
      </c>
    </row>
    <row r="1824" spans="1:4" x14ac:dyDescent="0.25">
      <c r="A1824">
        <v>16</v>
      </c>
      <c r="B1824">
        <v>501078</v>
      </c>
      <c r="C1824" t="s">
        <v>15225</v>
      </c>
      <c r="D1824">
        <v>9400</v>
      </c>
    </row>
    <row r="1825" spans="1:4" x14ac:dyDescent="0.25">
      <c r="A1825">
        <v>907</v>
      </c>
      <c r="B1825">
        <v>501079</v>
      </c>
      <c r="C1825" t="s">
        <v>16098</v>
      </c>
      <c r="D1825">
        <v>9400</v>
      </c>
    </row>
    <row r="1826" spans="1:4" x14ac:dyDescent="0.25">
      <c r="A1826">
        <v>908</v>
      </c>
      <c r="B1826">
        <v>501080</v>
      </c>
      <c r="C1826" t="s">
        <v>16099</v>
      </c>
      <c r="D1826">
        <v>9400</v>
      </c>
    </row>
    <row r="1827" spans="1:4" x14ac:dyDescent="0.25">
      <c r="A1827">
        <v>559</v>
      </c>
      <c r="B1827">
        <v>501081</v>
      </c>
      <c r="C1827" t="s">
        <v>15733</v>
      </c>
      <c r="D1827">
        <v>10000</v>
      </c>
    </row>
    <row r="1828" spans="1:4" x14ac:dyDescent="0.25">
      <c r="A1828">
        <v>1251</v>
      </c>
      <c r="B1828">
        <v>501082</v>
      </c>
      <c r="C1828" t="s">
        <v>16424</v>
      </c>
      <c r="D1828">
        <v>10000</v>
      </c>
    </row>
    <row r="1829" spans="1:4" x14ac:dyDescent="0.25">
      <c r="A1829">
        <v>1397</v>
      </c>
      <c r="B1829">
        <v>501083</v>
      </c>
      <c r="C1829" t="s">
        <v>16579</v>
      </c>
      <c r="D1829">
        <v>10000</v>
      </c>
    </row>
    <row r="1830" spans="1:4" x14ac:dyDescent="0.25">
      <c r="A1830">
        <v>451</v>
      </c>
      <c r="B1830">
        <v>501087</v>
      </c>
      <c r="C1830" t="s">
        <v>15631</v>
      </c>
      <c r="D1830">
        <v>9400</v>
      </c>
    </row>
    <row r="1831" spans="1:4" x14ac:dyDescent="0.25">
      <c r="A1831">
        <v>909</v>
      </c>
      <c r="B1831">
        <v>501088</v>
      </c>
      <c r="C1831" t="s">
        <v>16100</v>
      </c>
      <c r="D1831">
        <v>9400</v>
      </c>
    </row>
    <row r="1832" spans="1:4" x14ac:dyDescent="0.25">
      <c r="A1832">
        <v>1927</v>
      </c>
      <c r="B1832">
        <v>501089</v>
      </c>
      <c r="C1832" t="s">
        <v>17080</v>
      </c>
      <c r="D1832">
        <v>9400</v>
      </c>
    </row>
    <row r="1833" spans="1:4" x14ac:dyDescent="0.25">
      <c r="A1833">
        <v>742</v>
      </c>
      <c r="B1833">
        <v>501090</v>
      </c>
      <c r="C1833" t="s">
        <v>15940</v>
      </c>
      <c r="D1833">
        <v>9400</v>
      </c>
    </row>
    <row r="1834" spans="1:4" x14ac:dyDescent="0.25">
      <c r="A1834">
        <v>741</v>
      </c>
      <c r="B1834">
        <v>501091</v>
      </c>
      <c r="C1834" t="s">
        <v>15939</v>
      </c>
      <c r="D1834">
        <v>9400</v>
      </c>
    </row>
    <row r="1835" spans="1:4" x14ac:dyDescent="0.25">
      <c r="A1835">
        <v>743</v>
      </c>
      <c r="B1835">
        <v>501092</v>
      </c>
      <c r="C1835" t="s">
        <v>15941</v>
      </c>
      <c r="D1835">
        <v>8900</v>
      </c>
    </row>
    <row r="1836" spans="1:4" x14ac:dyDescent="0.25">
      <c r="A1836">
        <v>1422</v>
      </c>
      <c r="B1836">
        <v>501093</v>
      </c>
      <c r="C1836" t="s">
        <v>16607</v>
      </c>
      <c r="D1836">
        <v>8900</v>
      </c>
    </row>
    <row r="1837" spans="1:4" x14ac:dyDescent="0.25">
      <c r="A1837">
        <v>861</v>
      </c>
      <c r="B1837">
        <v>501094</v>
      </c>
      <c r="C1837" t="s">
        <v>16058</v>
      </c>
      <c r="D1837">
        <v>8000</v>
      </c>
    </row>
    <row r="1838" spans="1:4" x14ac:dyDescent="0.25">
      <c r="A1838">
        <v>1197</v>
      </c>
      <c r="B1838">
        <v>501094</v>
      </c>
      <c r="C1838" t="s">
        <v>16376</v>
      </c>
      <c r="D1838">
        <v>9400</v>
      </c>
    </row>
    <row r="1839" spans="1:4" x14ac:dyDescent="0.25">
      <c r="A1839">
        <v>862</v>
      </c>
      <c r="B1839">
        <v>501095</v>
      </c>
      <c r="C1839" t="s">
        <v>16059</v>
      </c>
      <c r="D1839">
        <v>8000</v>
      </c>
    </row>
    <row r="1840" spans="1:4" x14ac:dyDescent="0.25">
      <c r="A1840">
        <v>882</v>
      </c>
      <c r="B1840">
        <v>501096</v>
      </c>
      <c r="C1840" t="s">
        <v>16075</v>
      </c>
      <c r="D1840">
        <v>8000</v>
      </c>
    </row>
    <row r="1841" spans="1:4" x14ac:dyDescent="0.25">
      <c r="A1841">
        <v>884</v>
      </c>
      <c r="B1841">
        <v>501097</v>
      </c>
      <c r="C1841" t="s">
        <v>16077</v>
      </c>
      <c r="D1841">
        <v>8000</v>
      </c>
    </row>
    <row r="1842" spans="1:4" x14ac:dyDescent="0.25">
      <c r="A1842">
        <v>979</v>
      </c>
      <c r="B1842">
        <v>501098</v>
      </c>
      <c r="C1842" t="s">
        <v>16159</v>
      </c>
      <c r="D1842">
        <v>8000</v>
      </c>
    </row>
    <row r="1843" spans="1:4" x14ac:dyDescent="0.25">
      <c r="A1843">
        <v>1007</v>
      </c>
      <c r="B1843">
        <v>501099</v>
      </c>
      <c r="C1843" t="s">
        <v>16184</v>
      </c>
      <c r="D1843">
        <v>8000</v>
      </c>
    </row>
    <row r="1844" spans="1:4" x14ac:dyDescent="0.25">
      <c r="A1844">
        <v>1772</v>
      </c>
      <c r="B1844">
        <v>501100</v>
      </c>
      <c r="C1844" t="s">
        <v>16943</v>
      </c>
      <c r="D1844">
        <v>8000</v>
      </c>
    </row>
    <row r="1845" spans="1:4" x14ac:dyDescent="0.25">
      <c r="A1845">
        <v>1853</v>
      </c>
      <c r="B1845">
        <v>501101</v>
      </c>
      <c r="C1845" t="s">
        <v>114</v>
      </c>
      <c r="D1845">
        <v>8000</v>
      </c>
    </row>
    <row r="1846" spans="1:4" x14ac:dyDescent="0.25">
      <c r="A1846">
        <v>1856</v>
      </c>
      <c r="B1846">
        <v>501102</v>
      </c>
      <c r="C1846" t="s">
        <v>17015</v>
      </c>
      <c r="D1846">
        <v>8000</v>
      </c>
    </row>
    <row r="1847" spans="1:4" x14ac:dyDescent="0.25">
      <c r="A1847">
        <v>1857</v>
      </c>
      <c r="B1847">
        <v>501103</v>
      </c>
      <c r="C1847" t="s">
        <v>17016</v>
      </c>
      <c r="D1847">
        <v>8000</v>
      </c>
    </row>
    <row r="1848" spans="1:4" x14ac:dyDescent="0.25">
      <c r="A1848">
        <v>863</v>
      </c>
      <c r="B1848">
        <v>501104</v>
      </c>
      <c r="C1848" t="s">
        <v>16060</v>
      </c>
      <c r="D1848">
        <v>8600</v>
      </c>
    </row>
    <row r="1849" spans="1:4" x14ac:dyDescent="0.25">
      <c r="A1849">
        <v>978</v>
      </c>
      <c r="B1849">
        <v>501105</v>
      </c>
      <c r="C1849" t="s">
        <v>16158</v>
      </c>
      <c r="D1849">
        <v>8000</v>
      </c>
    </row>
    <row r="1850" spans="1:4" x14ac:dyDescent="0.25">
      <c r="A1850">
        <v>883</v>
      </c>
      <c r="B1850">
        <v>501106</v>
      </c>
      <c r="C1850" t="s">
        <v>16076</v>
      </c>
      <c r="D1850">
        <v>10000</v>
      </c>
    </row>
    <row r="1851" spans="1:4" x14ac:dyDescent="0.25">
      <c r="A1851">
        <v>977</v>
      </c>
      <c r="B1851">
        <v>501107</v>
      </c>
      <c r="C1851" t="s">
        <v>113</v>
      </c>
      <c r="D1851">
        <v>8600</v>
      </c>
    </row>
    <row r="1852" spans="1:4" x14ac:dyDescent="0.25">
      <c r="A1852">
        <v>1006</v>
      </c>
      <c r="B1852">
        <v>501108</v>
      </c>
      <c r="C1852" t="s">
        <v>16183</v>
      </c>
      <c r="D1852">
        <v>8600</v>
      </c>
    </row>
    <row r="1853" spans="1:4" x14ac:dyDescent="0.25">
      <c r="A1853">
        <v>1008</v>
      </c>
      <c r="B1853">
        <v>501109</v>
      </c>
      <c r="C1853" t="s">
        <v>16185</v>
      </c>
      <c r="D1853">
        <v>8600</v>
      </c>
    </row>
    <row r="1854" spans="1:4" x14ac:dyDescent="0.25">
      <c r="A1854">
        <v>1718</v>
      </c>
      <c r="B1854">
        <v>501110</v>
      </c>
      <c r="C1854" t="s">
        <v>16897</v>
      </c>
      <c r="D1854">
        <v>8600</v>
      </c>
    </row>
    <row r="1855" spans="1:4" x14ac:dyDescent="0.25">
      <c r="A1855">
        <v>1719</v>
      </c>
      <c r="B1855">
        <v>501111</v>
      </c>
      <c r="C1855" t="s">
        <v>118</v>
      </c>
      <c r="D1855">
        <v>8600</v>
      </c>
    </row>
    <row r="1856" spans="1:4" x14ac:dyDescent="0.25">
      <c r="A1856">
        <v>1771</v>
      </c>
      <c r="B1856">
        <v>501112</v>
      </c>
      <c r="C1856" t="s">
        <v>16942</v>
      </c>
      <c r="D1856">
        <v>8600</v>
      </c>
    </row>
    <row r="1857" spans="1:4" x14ac:dyDescent="0.25">
      <c r="A1857">
        <v>1854</v>
      </c>
      <c r="B1857">
        <v>501113</v>
      </c>
      <c r="C1857" t="s">
        <v>17013</v>
      </c>
      <c r="D1857">
        <v>8600</v>
      </c>
    </row>
    <row r="1858" spans="1:4" x14ac:dyDescent="0.25">
      <c r="A1858">
        <v>1855</v>
      </c>
      <c r="B1858">
        <v>501114</v>
      </c>
      <c r="C1858" t="s">
        <v>17014</v>
      </c>
      <c r="D1858">
        <v>8600</v>
      </c>
    </row>
    <row r="1859" spans="1:4" x14ac:dyDescent="0.25">
      <c r="A1859">
        <v>1858</v>
      </c>
      <c r="B1859">
        <v>501115</v>
      </c>
      <c r="C1859" t="s">
        <v>17017</v>
      </c>
      <c r="D1859">
        <v>8600</v>
      </c>
    </row>
    <row r="1860" spans="1:4" x14ac:dyDescent="0.25">
      <c r="A1860">
        <v>976</v>
      </c>
      <c r="B1860">
        <v>501116</v>
      </c>
      <c r="C1860" t="s">
        <v>16157</v>
      </c>
      <c r="D1860">
        <v>8000</v>
      </c>
    </row>
    <row r="1861" spans="1:4" x14ac:dyDescent="0.25">
      <c r="A1861">
        <v>1005</v>
      </c>
      <c r="B1861">
        <v>501117</v>
      </c>
      <c r="C1861" t="s">
        <v>16182</v>
      </c>
      <c r="D1861">
        <v>8000</v>
      </c>
    </row>
    <row r="1862" spans="1:4" x14ac:dyDescent="0.25">
      <c r="A1862">
        <v>744</v>
      </c>
      <c r="B1862">
        <v>501118</v>
      </c>
      <c r="C1862" t="s">
        <v>15942</v>
      </c>
      <c r="D1862">
        <v>8900</v>
      </c>
    </row>
    <row r="1863" spans="1:4" x14ac:dyDescent="0.25">
      <c r="A1863">
        <v>745</v>
      </c>
      <c r="B1863">
        <v>501119</v>
      </c>
      <c r="C1863" t="s">
        <v>15943</v>
      </c>
      <c r="D1863">
        <v>8900</v>
      </c>
    </row>
    <row r="1864" spans="1:4" x14ac:dyDescent="0.25">
      <c r="A1864">
        <v>1424</v>
      </c>
      <c r="B1864">
        <v>501120</v>
      </c>
      <c r="C1864" t="s">
        <v>16609</v>
      </c>
      <c r="D1864">
        <v>8900</v>
      </c>
    </row>
    <row r="1865" spans="1:4" x14ac:dyDescent="0.25">
      <c r="A1865">
        <v>746</v>
      </c>
      <c r="B1865">
        <v>501121</v>
      </c>
      <c r="C1865" t="s">
        <v>15944</v>
      </c>
      <c r="D1865">
        <v>8900</v>
      </c>
    </row>
    <row r="1866" spans="1:4" x14ac:dyDescent="0.25">
      <c r="A1866">
        <v>2017</v>
      </c>
      <c r="B1866">
        <v>501126</v>
      </c>
      <c r="C1866" t="s">
        <v>17173</v>
      </c>
      <c r="D1866">
        <v>10000</v>
      </c>
    </row>
    <row r="1867" spans="1:4" x14ac:dyDescent="0.25">
      <c r="A1867">
        <v>792</v>
      </c>
      <c r="B1867">
        <v>501127</v>
      </c>
      <c r="C1867" t="s">
        <v>15991</v>
      </c>
      <c r="D1867">
        <v>9400</v>
      </c>
    </row>
    <row r="1868" spans="1:4" x14ac:dyDescent="0.25">
      <c r="A1868">
        <v>518</v>
      </c>
      <c r="B1868">
        <v>501131</v>
      </c>
      <c r="C1868" t="s">
        <v>15696</v>
      </c>
      <c r="D1868">
        <v>34000</v>
      </c>
    </row>
    <row r="1869" spans="1:4" x14ac:dyDescent="0.25">
      <c r="A1869">
        <v>519</v>
      </c>
      <c r="B1869">
        <v>501132</v>
      </c>
      <c r="C1869" t="s">
        <v>15697</v>
      </c>
      <c r="D1869">
        <v>36000</v>
      </c>
    </row>
    <row r="1870" spans="1:4" x14ac:dyDescent="0.25">
      <c r="A1870">
        <v>1951</v>
      </c>
      <c r="B1870">
        <v>501133</v>
      </c>
      <c r="C1870" t="s">
        <v>17105</v>
      </c>
      <c r="D1870">
        <v>34000</v>
      </c>
    </row>
    <row r="1871" spans="1:4" x14ac:dyDescent="0.25">
      <c r="A1871">
        <v>1932</v>
      </c>
      <c r="B1871">
        <v>501134</v>
      </c>
      <c r="C1871" t="s">
        <v>17089</v>
      </c>
      <c r="D1871">
        <v>34000</v>
      </c>
    </row>
    <row r="1872" spans="1:4" x14ac:dyDescent="0.25">
      <c r="A1872">
        <v>446</v>
      </c>
      <c r="B1872">
        <v>501135</v>
      </c>
      <c r="C1872" t="s">
        <v>15625</v>
      </c>
      <c r="D1872">
        <v>36000</v>
      </c>
    </row>
    <row r="1873" spans="1:4" x14ac:dyDescent="0.25">
      <c r="A1873">
        <v>447</v>
      </c>
      <c r="B1873">
        <v>501136</v>
      </c>
      <c r="C1873" t="s">
        <v>15626</v>
      </c>
      <c r="D1873">
        <v>34000</v>
      </c>
    </row>
    <row r="1874" spans="1:4" x14ac:dyDescent="0.25">
      <c r="A1874">
        <v>1402</v>
      </c>
      <c r="B1874">
        <v>501137</v>
      </c>
      <c r="C1874" t="s">
        <v>16588</v>
      </c>
      <c r="D1874">
        <v>9400</v>
      </c>
    </row>
    <row r="1875" spans="1:4" x14ac:dyDescent="0.25">
      <c r="A1875">
        <v>448</v>
      </c>
      <c r="B1875">
        <v>501138</v>
      </c>
      <c r="C1875" t="s">
        <v>15627</v>
      </c>
      <c r="D1875">
        <v>9400</v>
      </c>
    </row>
    <row r="1876" spans="1:4" x14ac:dyDescent="0.25">
      <c r="A1876">
        <v>793</v>
      </c>
      <c r="B1876">
        <v>501139</v>
      </c>
      <c r="C1876" t="s">
        <v>15992</v>
      </c>
      <c r="D1876">
        <v>35000</v>
      </c>
    </row>
    <row r="1877" spans="1:4" x14ac:dyDescent="0.25">
      <c r="A1877">
        <v>1391</v>
      </c>
      <c r="B1877">
        <v>501140</v>
      </c>
      <c r="C1877" t="s">
        <v>16573</v>
      </c>
      <c r="D1877">
        <v>34000</v>
      </c>
    </row>
    <row r="1878" spans="1:4" x14ac:dyDescent="0.25">
      <c r="A1878">
        <v>864</v>
      </c>
      <c r="B1878">
        <v>501141</v>
      </c>
      <c r="C1878" t="s">
        <v>16061</v>
      </c>
      <c r="D1878">
        <v>8600</v>
      </c>
    </row>
    <row r="1879" spans="1:4" x14ac:dyDescent="0.25">
      <c r="A1879">
        <v>1950</v>
      </c>
      <c r="B1879">
        <v>501141</v>
      </c>
      <c r="C1879" t="s">
        <v>17104</v>
      </c>
      <c r="D1879">
        <v>34000</v>
      </c>
    </row>
    <row r="1880" spans="1:4" x14ac:dyDescent="0.25">
      <c r="A1880">
        <v>550</v>
      </c>
      <c r="B1880">
        <v>501142</v>
      </c>
      <c r="C1880" t="s">
        <v>15722</v>
      </c>
      <c r="D1880">
        <v>34000</v>
      </c>
    </row>
    <row r="1881" spans="1:4" x14ac:dyDescent="0.25">
      <c r="A1881">
        <v>886</v>
      </c>
      <c r="B1881">
        <v>501142</v>
      </c>
      <c r="C1881" t="s">
        <v>16078</v>
      </c>
      <c r="D1881">
        <v>8600</v>
      </c>
    </row>
    <row r="1882" spans="1:4" x14ac:dyDescent="0.25">
      <c r="A1882">
        <v>1735</v>
      </c>
      <c r="B1882">
        <v>501143</v>
      </c>
      <c r="C1882" t="s">
        <v>16910</v>
      </c>
      <c r="D1882">
        <v>8600</v>
      </c>
    </row>
    <row r="1883" spans="1:4" x14ac:dyDescent="0.25">
      <c r="A1883">
        <v>1933</v>
      </c>
      <c r="B1883">
        <v>501143</v>
      </c>
      <c r="C1883" t="s">
        <v>17090</v>
      </c>
      <c r="D1883">
        <v>34000</v>
      </c>
    </row>
    <row r="1884" spans="1:4" x14ac:dyDescent="0.25">
      <c r="A1884">
        <v>912</v>
      </c>
      <c r="B1884">
        <v>501144</v>
      </c>
      <c r="C1884" t="s">
        <v>16104</v>
      </c>
      <c r="D1884">
        <v>36000</v>
      </c>
    </row>
    <row r="1885" spans="1:4" x14ac:dyDescent="0.25">
      <c r="A1885">
        <v>1861</v>
      </c>
      <c r="B1885">
        <v>501144</v>
      </c>
      <c r="C1885" t="s">
        <v>17020</v>
      </c>
      <c r="D1885">
        <v>8600</v>
      </c>
    </row>
    <row r="1886" spans="1:4" x14ac:dyDescent="0.25">
      <c r="A1886">
        <v>789</v>
      </c>
      <c r="B1886">
        <v>501145</v>
      </c>
      <c r="C1886" t="s">
        <v>15986</v>
      </c>
      <c r="D1886">
        <v>36000</v>
      </c>
    </row>
    <row r="1887" spans="1:4" x14ac:dyDescent="0.25">
      <c r="A1887">
        <v>1734</v>
      </c>
      <c r="B1887">
        <v>501145</v>
      </c>
      <c r="C1887" t="s">
        <v>16909</v>
      </c>
      <c r="D1887">
        <v>8600</v>
      </c>
    </row>
    <row r="1888" spans="1:4" x14ac:dyDescent="0.25">
      <c r="A1888">
        <v>1860</v>
      </c>
      <c r="B1888">
        <v>501146</v>
      </c>
      <c r="C1888" t="s">
        <v>17019</v>
      </c>
      <c r="D1888">
        <v>8600</v>
      </c>
    </row>
    <row r="1889" spans="1:4" x14ac:dyDescent="0.25">
      <c r="A1889">
        <v>889</v>
      </c>
      <c r="B1889">
        <v>501147</v>
      </c>
      <c r="C1889" t="s">
        <v>16081</v>
      </c>
      <c r="D1889">
        <v>8600</v>
      </c>
    </row>
    <row r="1890" spans="1:4" x14ac:dyDescent="0.25">
      <c r="A1890">
        <v>887</v>
      </c>
      <c r="B1890">
        <v>501148</v>
      </c>
      <c r="C1890" t="s">
        <v>16079</v>
      </c>
      <c r="D1890">
        <v>8600</v>
      </c>
    </row>
    <row r="1891" spans="1:4" x14ac:dyDescent="0.25">
      <c r="A1891">
        <v>888</v>
      </c>
      <c r="B1891">
        <v>501149</v>
      </c>
      <c r="C1891" t="s">
        <v>16080</v>
      </c>
      <c r="D1891">
        <v>8600</v>
      </c>
    </row>
    <row r="1892" spans="1:4" x14ac:dyDescent="0.25">
      <c r="A1892">
        <v>1408</v>
      </c>
      <c r="B1892">
        <v>501149</v>
      </c>
      <c r="C1892" t="s">
        <v>16594</v>
      </c>
      <c r="D1892">
        <v>36000</v>
      </c>
    </row>
    <row r="1893" spans="1:4" x14ac:dyDescent="0.25">
      <c r="A1893">
        <v>1409</v>
      </c>
      <c r="B1893">
        <v>501150</v>
      </c>
      <c r="C1893" t="s">
        <v>16595</v>
      </c>
      <c r="D1893">
        <v>34000</v>
      </c>
    </row>
    <row r="1894" spans="1:4" x14ac:dyDescent="0.25">
      <c r="A1894">
        <v>1773</v>
      </c>
      <c r="B1894">
        <v>501150</v>
      </c>
      <c r="C1894" t="s">
        <v>16944</v>
      </c>
      <c r="D1894">
        <v>8600</v>
      </c>
    </row>
    <row r="1895" spans="1:4" x14ac:dyDescent="0.25">
      <c r="A1895">
        <v>885</v>
      </c>
      <c r="B1895">
        <v>501151</v>
      </c>
      <c r="C1895" t="s">
        <v>115</v>
      </c>
      <c r="D1895">
        <v>8000</v>
      </c>
    </row>
    <row r="1896" spans="1:4" x14ac:dyDescent="0.25">
      <c r="A1896">
        <v>1259</v>
      </c>
      <c r="B1896">
        <v>501151</v>
      </c>
      <c r="C1896" t="s">
        <v>16434</v>
      </c>
      <c r="D1896">
        <v>36000</v>
      </c>
    </row>
    <row r="1897" spans="1:4" x14ac:dyDescent="0.25">
      <c r="A1897">
        <v>1009</v>
      </c>
      <c r="B1897">
        <v>501152</v>
      </c>
      <c r="C1897" t="s">
        <v>16186</v>
      </c>
      <c r="D1897">
        <v>9400</v>
      </c>
    </row>
    <row r="1898" spans="1:4" x14ac:dyDescent="0.25">
      <c r="A1898">
        <v>794</v>
      </c>
      <c r="B1898">
        <v>501153</v>
      </c>
      <c r="C1898" t="s">
        <v>15993</v>
      </c>
      <c r="D1898">
        <v>34000</v>
      </c>
    </row>
    <row r="1899" spans="1:4" x14ac:dyDescent="0.25">
      <c r="A1899">
        <v>1859</v>
      </c>
      <c r="B1899">
        <v>501153</v>
      </c>
      <c r="C1899" t="s">
        <v>17018</v>
      </c>
      <c r="D1899">
        <v>9400</v>
      </c>
    </row>
    <row r="1900" spans="1:4" x14ac:dyDescent="0.25">
      <c r="A1900">
        <v>1010</v>
      </c>
      <c r="B1900">
        <v>501154</v>
      </c>
      <c r="C1900" t="s">
        <v>16187</v>
      </c>
      <c r="D1900">
        <v>8000</v>
      </c>
    </row>
    <row r="1901" spans="1:4" x14ac:dyDescent="0.25">
      <c r="A1901">
        <v>1265</v>
      </c>
      <c r="B1901">
        <v>501154</v>
      </c>
      <c r="C1901" t="s">
        <v>16441</v>
      </c>
      <c r="D1901">
        <v>34000</v>
      </c>
    </row>
    <row r="1902" spans="1:4" x14ac:dyDescent="0.25">
      <c r="A1902">
        <v>551</v>
      </c>
      <c r="B1902">
        <v>501155</v>
      </c>
      <c r="C1902" t="s">
        <v>15723</v>
      </c>
      <c r="D1902">
        <v>36000</v>
      </c>
    </row>
    <row r="1903" spans="1:4" x14ac:dyDescent="0.25">
      <c r="A1903">
        <v>1862</v>
      </c>
      <c r="B1903">
        <v>501155</v>
      </c>
      <c r="C1903" t="s">
        <v>116</v>
      </c>
      <c r="D1903">
        <v>9400</v>
      </c>
    </row>
    <row r="1904" spans="1:4" x14ac:dyDescent="0.25">
      <c r="A1904">
        <v>1864</v>
      </c>
      <c r="B1904">
        <v>501156</v>
      </c>
      <c r="C1904" t="s">
        <v>17022</v>
      </c>
      <c r="D1904">
        <v>8000</v>
      </c>
    </row>
    <row r="1905" spans="1:4" x14ac:dyDescent="0.25">
      <c r="A1905">
        <v>1934</v>
      </c>
      <c r="B1905">
        <v>501156</v>
      </c>
      <c r="C1905" t="s">
        <v>17091</v>
      </c>
      <c r="D1905">
        <v>36000</v>
      </c>
    </row>
    <row r="1906" spans="1:4" x14ac:dyDescent="0.25">
      <c r="A1906">
        <v>1797</v>
      </c>
      <c r="B1906">
        <v>501157</v>
      </c>
      <c r="C1906" t="s">
        <v>16962</v>
      </c>
      <c r="D1906">
        <v>8000</v>
      </c>
    </row>
    <row r="1907" spans="1:4" x14ac:dyDescent="0.25">
      <c r="A1907">
        <v>1254</v>
      </c>
      <c r="B1907">
        <v>501158</v>
      </c>
      <c r="C1907" t="s">
        <v>16429</v>
      </c>
      <c r="D1907">
        <v>34000</v>
      </c>
    </row>
    <row r="1908" spans="1:4" x14ac:dyDescent="0.25">
      <c r="A1908">
        <v>1863</v>
      </c>
      <c r="B1908">
        <v>501158</v>
      </c>
      <c r="C1908" t="s">
        <v>17021</v>
      </c>
      <c r="D1908">
        <v>9400</v>
      </c>
    </row>
    <row r="1909" spans="1:4" x14ac:dyDescent="0.25">
      <c r="A1909">
        <v>1263</v>
      </c>
      <c r="B1909">
        <v>501159</v>
      </c>
      <c r="C1909" t="s">
        <v>16438</v>
      </c>
      <c r="D1909">
        <v>34000</v>
      </c>
    </row>
    <row r="1910" spans="1:4" x14ac:dyDescent="0.25">
      <c r="A1910">
        <v>1736</v>
      </c>
      <c r="B1910">
        <v>501159</v>
      </c>
      <c r="C1910" t="s">
        <v>16911</v>
      </c>
      <c r="D1910">
        <v>9400</v>
      </c>
    </row>
    <row r="1911" spans="1:4" x14ac:dyDescent="0.25">
      <c r="A1911">
        <v>1403</v>
      </c>
      <c r="B1911">
        <v>501160</v>
      </c>
      <c r="C1911" t="s">
        <v>16589</v>
      </c>
      <c r="D1911">
        <v>35000</v>
      </c>
    </row>
    <row r="1912" spans="1:4" x14ac:dyDescent="0.25">
      <c r="A1912">
        <v>1737</v>
      </c>
      <c r="B1912">
        <v>501160</v>
      </c>
      <c r="C1912" t="s">
        <v>16912</v>
      </c>
      <c r="D1912">
        <v>9400</v>
      </c>
    </row>
    <row r="1913" spans="1:4" x14ac:dyDescent="0.25">
      <c r="A1913">
        <v>755</v>
      </c>
      <c r="B1913">
        <v>501161</v>
      </c>
      <c r="C1913" t="s">
        <v>15953</v>
      </c>
      <c r="D1913">
        <v>31500</v>
      </c>
    </row>
    <row r="1914" spans="1:4" x14ac:dyDescent="0.25">
      <c r="A1914">
        <v>1262</v>
      </c>
      <c r="B1914">
        <v>501161</v>
      </c>
      <c r="C1914" t="s">
        <v>16437</v>
      </c>
      <c r="D1914">
        <v>36000</v>
      </c>
    </row>
    <row r="1915" spans="1:4" x14ac:dyDescent="0.25">
      <c r="A1915">
        <v>756</v>
      </c>
      <c r="B1915">
        <v>501162</v>
      </c>
      <c r="C1915" t="s">
        <v>15954</v>
      </c>
      <c r="D1915">
        <v>30000</v>
      </c>
    </row>
    <row r="1916" spans="1:4" x14ac:dyDescent="0.25">
      <c r="A1916">
        <v>1935</v>
      </c>
      <c r="B1916">
        <v>501162</v>
      </c>
      <c r="C1916" t="s">
        <v>17092</v>
      </c>
      <c r="D1916">
        <v>36000</v>
      </c>
    </row>
    <row r="1917" spans="1:4" x14ac:dyDescent="0.25">
      <c r="A1917">
        <v>1404</v>
      </c>
      <c r="B1917">
        <v>501163</v>
      </c>
      <c r="C1917" t="s">
        <v>16590</v>
      </c>
      <c r="D1917">
        <v>36000</v>
      </c>
    </row>
    <row r="1918" spans="1:4" x14ac:dyDescent="0.25">
      <c r="A1918">
        <v>1425</v>
      </c>
      <c r="B1918">
        <v>501163</v>
      </c>
      <c r="C1918" t="s">
        <v>16610</v>
      </c>
      <c r="D1918">
        <v>30000</v>
      </c>
    </row>
    <row r="1919" spans="1:4" x14ac:dyDescent="0.25">
      <c r="A1919">
        <v>449</v>
      </c>
      <c r="B1919">
        <v>501164</v>
      </c>
      <c r="C1919" t="s">
        <v>15628</v>
      </c>
      <c r="D1919">
        <v>36000</v>
      </c>
    </row>
    <row r="1920" spans="1:4" x14ac:dyDescent="0.25">
      <c r="A1920">
        <v>981</v>
      </c>
      <c r="B1920">
        <v>501164</v>
      </c>
      <c r="C1920" t="s">
        <v>16161</v>
      </c>
      <c r="D1920">
        <v>36000</v>
      </c>
    </row>
    <row r="1921" spans="1:4" x14ac:dyDescent="0.25">
      <c r="A1921">
        <v>1011</v>
      </c>
      <c r="B1921">
        <v>501165</v>
      </c>
      <c r="C1921" t="s">
        <v>16188</v>
      </c>
      <c r="D1921">
        <v>36000</v>
      </c>
    </row>
    <row r="1922" spans="1:4" x14ac:dyDescent="0.25">
      <c r="A1922">
        <v>1012</v>
      </c>
      <c r="B1922">
        <v>501166</v>
      </c>
      <c r="C1922" t="s">
        <v>16189</v>
      </c>
      <c r="D1922">
        <v>36000</v>
      </c>
    </row>
    <row r="1923" spans="1:4" x14ac:dyDescent="0.25">
      <c r="A1923">
        <v>1740</v>
      </c>
      <c r="B1923">
        <v>501167</v>
      </c>
      <c r="C1923" t="s">
        <v>16915</v>
      </c>
      <c r="D1923">
        <v>36000</v>
      </c>
    </row>
    <row r="1924" spans="1:4" x14ac:dyDescent="0.25">
      <c r="A1924">
        <v>1741</v>
      </c>
      <c r="B1924">
        <v>501168</v>
      </c>
      <c r="C1924" t="s">
        <v>16916</v>
      </c>
      <c r="D1924">
        <v>36000</v>
      </c>
    </row>
    <row r="1925" spans="1:4" x14ac:dyDescent="0.25">
      <c r="A1925">
        <v>1774</v>
      </c>
      <c r="B1925">
        <v>501169</v>
      </c>
      <c r="C1925" t="s">
        <v>16945</v>
      </c>
      <c r="D1925">
        <v>36000</v>
      </c>
    </row>
    <row r="1926" spans="1:4" x14ac:dyDescent="0.25">
      <c r="A1926">
        <v>1768</v>
      </c>
      <c r="B1926">
        <v>501170</v>
      </c>
      <c r="C1926" t="s">
        <v>16939</v>
      </c>
      <c r="D1926">
        <v>36000</v>
      </c>
    </row>
    <row r="1927" spans="1:4" x14ac:dyDescent="0.25">
      <c r="A1927">
        <v>1866</v>
      </c>
      <c r="B1927">
        <v>501171</v>
      </c>
      <c r="C1927" t="s">
        <v>17024</v>
      </c>
      <c r="D1927">
        <v>36000</v>
      </c>
    </row>
    <row r="1928" spans="1:4" x14ac:dyDescent="0.25">
      <c r="A1928">
        <v>1867</v>
      </c>
      <c r="B1928">
        <v>501172</v>
      </c>
      <c r="C1928" t="s">
        <v>17025</v>
      </c>
      <c r="D1928">
        <v>36000</v>
      </c>
    </row>
    <row r="1929" spans="1:4" x14ac:dyDescent="0.25">
      <c r="A1929">
        <v>980</v>
      </c>
      <c r="B1929">
        <v>501173</v>
      </c>
      <c r="C1929" t="s">
        <v>16160</v>
      </c>
      <c r="D1929">
        <v>34000</v>
      </c>
    </row>
    <row r="1930" spans="1:4" x14ac:dyDescent="0.25">
      <c r="A1930">
        <v>1013</v>
      </c>
      <c r="B1930">
        <v>501174</v>
      </c>
      <c r="C1930" t="s">
        <v>16190</v>
      </c>
      <c r="D1930">
        <v>34000</v>
      </c>
    </row>
    <row r="1931" spans="1:4" x14ac:dyDescent="0.25">
      <c r="A1931">
        <v>1014</v>
      </c>
      <c r="B1931">
        <v>501175</v>
      </c>
      <c r="C1931" t="s">
        <v>16191</v>
      </c>
      <c r="D1931">
        <v>34000</v>
      </c>
    </row>
    <row r="1932" spans="1:4" x14ac:dyDescent="0.25">
      <c r="A1932">
        <v>1733</v>
      </c>
      <c r="B1932">
        <v>501176</v>
      </c>
      <c r="C1932" t="s">
        <v>16908</v>
      </c>
      <c r="D1932">
        <v>34000</v>
      </c>
    </row>
    <row r="1933" spans="1:4" x14ac:dyDescent="0.25">
      <c r="A1933">
        <v>1798</v>
      </c>
      <c r="B1933">
        <v>501177</v>
      </c>
      <c r="C1933" t="s">
        <v>16963</v>
      </c>
      <c r="D1933">
        <v>34000</v>
      </c>
    </row>
    <row r="1934" spans="1:4" x14ac:dyDescent="0.25">
      <c r="A1934">
        <v>1865</v>
      </c>
      <c r="B1934">
        <v>501178</v>
      </c>
      <c r="C1934" t="s">
        <v>17023</v>
      </c>
      <c r="D1934">
        <v>34000</v>
      </c>
    </row>
    <row r="1935" spans="1:4" x14ac:dyDescent="0.25">
      <c r="A1935">
        <v>1793</v>
      </c>
      <c r="B1935">
        <v>501179</v>
      </c>
      <c r="C1935" t="s">
        <v>16958</v>
      </c>
      <c r="D1935">
        <v>35000</v>
      </c>
    </row>
    <row r="1936" spans="1:4" x14ac:dyDescent="0.25">
      <c r="A1936">
        <v>1876</v>
      </c>
      <c r="B1936">
        <v>501180</v>
      </c>
      <c r="C1936" t="s">
        <v>17033</v>
      </c>
      <c r="D1936">
        <v>35000</v>
      </c>
    </row>
    <row r="1937" spans="1:4" x14ac:dyDescent="0.25">
      <c r="A1937">
        <v>1877</v>
      </c>
      <c r="B1937">
        <v>501181</v>
      </c>
      <c r="C1937" t="s">
        <v>17034</v>
      </c>
      <c r="D1937">
        <v>34000</v>
      </c>
    </row>
    <row r="1938" spans="1:4" x14ac:dyDescent="0.25">
      <c r="A1938">
        <v>1002</v>
      </c>
      <c r="B1938">
        <v>501182</v>
      </c>
      <c r="C1938" t="s">
        <v>16179</v>
      </c>
      <c r="D1938">
        <v>35000</v>
      </c>
    </row>
    <row r="1939" spans="1:4" x14ac:dyDescent="0.25">
      <c r="A1939">
        <v>1738</v>
      </c>
      <c r="B1939">
        <v>501183</v>
      </c>
      <c r="C1939" t="s">
        <v>16913</v>
      </c>
      <c r="D1939">
        <v>34000</v>
      </c>
    </row>
    <row r="1940" spans="1:4" x14ac:dyDescent="0.25">
      <c r="A1940">
        <v>1794</v>
      </c>
      <c r="B1940">
        <v>501184</v>
      </c>
      <c r="C1940" t="s">
        <v>16959</v>
      </c>
      <c r="D1940">
        <v>35000</v>
      </c>
    </row>
    <row r="1941" spans="1:4" x14ac:dyDescent="0.25">
      <c r="A1941">
        <v>1018</v>
      </c>
      <c r="B1941">
        <v>501185</v>
      </c>
      <c r="C1941" t="s">
        <v>16195</v>
      </c>
      <c r="D1941">
        <v>34000</v>
      </c>
    </row>
    <row r="1942" spans="1:4" x14ac:dyDescent="0.25">
      <c r="A1942">
        <v>860</v>
      </c>
      <c r="B1942">
        <v>501186</v>
      </c>
      <c r="C1942" t="s">
        <v>16057</v>
      </c>
      <c r="D1942">
        <v>35000</v>
      </c>
    </row>
    <row r="1943" spans="1:4" x14ac:dyDescent="0.25">
      <c r="A1943">
        <v>1715</v>
      </c>
      <c r="B1943">
        <v>501187</v>
      </c>
      <c r="C1943" t="s">
        <v>16894</v>
      </c>
      <c r="D1943">
        <v>35000</v>
      </c>
    </row>
    <row r="1944" spans="1:4" x14ac:dyDescent="0.25">
      <c r="A1944">
        <v>1878</v>
      </c>
      <c r="B1944">
        <v>501188</v>
      </c>
      <c r="C1944" t="s">
        <v>17035</v>
      </c>
      <c r="D1944">
        <v>35000</v>
      </c>
    </row>
    <row r="1945" spans="1:4" x14ac:dyDescent="0.25">
      <c r="A1945">
        <v>1716</v>
      </c>
      <c r="B1945">
        <v>501189</v>
      </c>
      <c r="C1945" t="s">
        <v>16895</v>
      </c>
      <c r="D1945">
        <v>34000</v>
      </c>
    </row>
    <row r="1946" spans="1:4" x14ac:dyDescent="0.25">
      <c r="A1946">
        <v>1732</v>
      </c>
      <c r="B1946">
        <v>501190</v>
      </c>
      <c r="C1946" t="s">
        <v>16907</v>
      </c>
      <c r="D1946">
        <v>35000</v>
      </c>
    </row>
    <row r="1947" spans="1:4" x14ac:dyDescent="0.25">
      <c r="A1947">
        <v>1796</v>
      </c>
      <c r="B1947">
        <v>501191</v>
      </c>
      <c r="C1947" t="s">
        <v>16961</v>
      </c>
      <c r="D1947">
        <v>34000</v>
      </c>
    </row>
    <row r="1948" spans="1:4" x14ac:dyDescent="0.25">
      <c r="A1948">
        <v>1004</v>
      </c>
      <c r="B1948">
        <v>501192</v>
      </c>
      <c r="C1948" t="s">
        <v>16181</v>
      </c>
      <c r="D1948">
        <v>34000</v>
      </c>
    </row>
    <row r="1949" spans="1:4" x14ac:dyDescent="0.25">
      <c r="A1949">
        <v>1001</v>
      </c>
      <c r="B1949">
        <v>501193</v>
      </c>
      <c r="C1949" t="s">
        <v>16178</v>
      </c>
      <c r="D1949">
        <v>36000</v>
      </c>
    </row>
    <row r="1950" spans="1:4" x14ac:dyDescent="0.25">
      <c r="A1950">
        <v>1003</v>
      </c>
      <c r="B1950">
        <v>501194</v>
      </c>
      <c r="C1950" t="s">
        <v>16180</v>
      </c>
      <c r="D1950">
        <v>36000</v>
      </c>
    </row>
    <row r="1951" spans="1:4" x14ac:dyDescent="0.25">
      <c r="A1951">
        <v>1731</v>
      </c>
      <c r="B1951">
        <v>501195</v>
      </c>
      <c r="C1951" t="s">
        <v>16906</v>
      </c>
      <c r="D1951">
        <v>36000</v>
      </c>
    </row>
    <row r="1952" spans="1:4" x14ac:dyDescent="0.25">
      <c r="A1952">
        <v>1739</v>
      </c>
      <c r="B1952">
        <v>501196</v>
      </c>
      <c r="C1952" t="s">
        <v>16914</v>
      </c>
      <c r="D1952">
        <v>36000</v>
      </c>
    </row>
    <row r="1953" spans="1:4" x14ac:dyDescent="0.25">
      <c r="A1953">
        <v>1795</v>
      </c>
      <c r="B1953">
        <v>501197</v>
      </c>
      <c r="C1953" t="s">
        <v>16960</v>
      </c>
      <c r="D1953">
        <v>36000</v>
      </c>
    </row>
    <row r="1954" spans="1:4" x14ac:dyDescent="0.25">
      <c r="A1954">
        <v>1852</v>
      </c>
      <c r="B1954">
        <v>501198</v>
      </c>
      <c r="C1954" t="s">
        <v>17012</v>
      </c>
      <c r="D1954">
        <v>36000</v>
      </c>
    </row>
    <row r="1955" spans="1:4" x14ac:dyDescent="0.25">
      <c r="A1955">
        <v>1879</v>
      </c>
      <c r="B1955">
        <v>501199</v>
      </c>
      <c r="C1955" t="s">
        <v>17036</v>
      </c>
      <c r="D1955">
        <v>36000</v>
      </c>
    </row>
    <row r="1956" spans="1:4" x14ac:dyDescent="0.25">
      <c r="A1956">
        <v>32</v>
      </c>
      <c r="B1956">
        <v>512778</v>
      </c>
      <c r="C1956" t="s">
        <v>15250</v>
      </c>
      <c r="D1956">
        <v>7600</v>
      </c>
    </row>
    <row r="1957" spans="1:4" x14ac:dyDescent="0.25">
      <c r="A1957">
        <v>35</v>
      </c>
      <c r="B1957">
        <v>512781</v>
      </c>
      <c r="C1957" t="s">
        <v>15253</v>
      </c>
      <c r="D1957">
        <v>9400</v>
      </c>
    </row>
    <row r="1958" spans="1:4" x14ac:dyDescent="0.25">
      <c r="A1958">
        <v>38</v>
      </c>
      <c r="B1958">
        <v>512782</v>
      </c>
      <c r="C1958" t="s">
        <v>15256</v>
      </c>
      <c r="D1958">
        <v>9400</v>
      </c>
    </row>
    <row r="1959" spans="1:4" x14ac:dyDescent="0.25">
      <c r="A1959">
        <v>40</v>
      </c>
      <c r="B1959">
        <v>512784</v>
      </c>
      <c r="C1959" t="s">
        <v>15258</v>
      </c>
      <c r="D1959">
        <v>9400</v>
      </c>
    </row>
    <row r="1960" spans="1:4" x14ac:dyDescent="0.25">
      <c r="A1960">
        <v>649</v>
      </c>
      <c r="B1960">
        <v>512794</v>
      </c>
      <c r="C1960" t="s">
        <v>15833</v>
      </c>
      <c r="D1960">
        <v>8403</v>
      </c>
    </row>
    <row r="1961" spans="1:4" x14ac:dyDescent="0.25">
      <c r="A1961">
        <v>725</v>
      </c>
      <c r="B1961">
        <v>512798</v>
      </c>
      <c r="C1961" t="s">
        <v>15923</v>
      </c>
      <c r="D1961">
        <v>7800</v>
      </c>
    </row>
    <row r="1962" spans="1:4" x14ac:dyDescent="0.25">
      <c r="A1962">
        <v>726</v>
      </c>
      <c r="B1962">
        <v>512799</v>
      </c>
      <c r="C1962" t="s">
        <v>15924</v>
      </c>
      <c r="D1962">
        <v>10000</v>
      </c>
    </row>
    <row r="1963" spans="1:4" x14ac:dyDescent="0.25">
      <c r="A1963">
        <v>37</v>
      </c>
      <c r="B1963">
        <v>512801</v>
      </c>
      <c r="C1963" t="s">
        <v>15255</v>
      </c>
      <c r="D1963">
        <v>9400</v>
      </c>
    </row>
    <row r="1964" spans="1:4" x14ac:dyDescent="0.25">
      <c r="A1964">
        <v>36</v>
      </c>
      <c r="B1964">
        <v>512802</v>
      </c>
      <c r="C1964" t="s">
        <v>15254</v>
      </c>
      <c r="D1964">
        <v>9400</v>
      </c>
    </row>
    <row r="1965" spans="1:4" x14ac:dyDescent="0.25">
      <c r="A1965">
        <v>31</v>
      </c>
      <c r="B1965">
        <v>512803</v>
      </c>
      <c r="C1965" t="s">
        <v>15249</v>
      </c>
      <c r="D1965">
        <v>7600</v>
      </c>
    </row>
    <row r="1966" spans="1:4" x14ac:dyDescent="0.25">
      <c r="A1966">
        <v>28</v>
      </c>
      <c r="B1966">
        <v>512804</v>
      </c>
      <c r="C1966" t="s">
        <v>15246</v>
      </c>
      <c r="D1966">
        <v>7448</v>
      </c>
    </row>
    <row r="1967" spans="1:4" x14ac:dyDescent="0.25">
      <c r="A1967">
        <v>29</v>
      </c>
      <c r="B1967">
        <v>512814</v>
      </c>
      <c r="C1967" t="s">
        <v>15247</v>
      </c>
      <c r="D1967">
        <v>3736</v>
      </c>
    </row>
    <row r="1968" spans="1:4" x14ac:dyDescent="0.25">
      <c r="A1968">
        <v>41</v>
      </c>
      <c r="B1968">
        <v>512818</v>
      </c>
      <c r="C1968" t="s">
        <v>15259</v>
      </c>
      <c r="D1968">
        <v>9400</v>
      </c>
    </row>
    <row r="1969" spans="1:4" x14ac:dyDescent="0.25">
      <c r="A1969">
        <v>817</v>
      </c>
      <c r="B1969">
        <v>512831</v>
      </c>
      <c r="C1969" t="s">
        <v>16015</v>
      </c>
      <c r="D1969">
        <v>9400</v>
      </c>
    </row>
    <row r="1970" spans="1:4" x14ac:dyDescent="0.25">
      <c r="A1970">
        <v>825</v>
      </c>
      <c r="B1970">
        <v>512836</v>
      </c>
      <c r="C1970" t="s">
        <v>16023</v>
      </c>
      <c r="D1970">
        <v>3000</v>
      </c>
    </row>
    <row r="1971" spans="1:4" x14ac:dyDescent="0.25">
      <c r="A1971">
        <v>819</v>
      </c>
      <c r="B1971">
        <v>512838</v>
      </c>
      <c r="C1971" t="s">
        <v>16017</v>
      </c>
      <c r="D1971">
        <v>8000</v>
      </c>
    </row>
    <row r="1972" spans="1:4" x14ac:dyDescent="0.25">
      <c r="A1972">
        <v>499</v>
      </c>
      <c r="B1972">
        <v>512856</v>
      </c>
      <c r="C1972" t="s">
        <v>15678</v>
      </c>
      <c r="D1972">
        <v>9400</v>
      </c>
    </row>
    <row r="1973" spans="1:4" x14ac:dyDescent="0.25">
      <c r="A1973">
        <v>1301</v>
      </c>
      <c r="B1973">
        <v>512857</v>
      </c>
      <c r="C1973" t="s">
        <v>16475</v>
      </c>
      <c r="D1973">
        <v>9400</v>
      </c>
    </row>
    <row r="1974" spans="1:4" x14ac:dyDescent="0.25">
      <c r="A1974">
        <v>951</v>
      </c>
      <c r="B1974">
        <v>512859</v>
      </c>
      <c r="C1974" t="s">
        <v>16141</v>
      </c>
      <c r="D1974">
        <v>9400</v>
      </c>
    </row>
    <row r="1975" spans="1:4" x14ac:dyDescent="0.25">
      <c r="A1975">
        <v>1683</v>
      </c>
      <c r="B1975">
        <v>512875</v>
      </c>
      <c r="C1975" t="s">
        <v>16871</v>
      </c>
      <c r="D1975">
        <v>9400</v>
      </c>
    </row>
    <row r="1976" spans="1:4" x14ac:dyDescent="0.25">
      <c r="A1976">
        <v>489</v>
      </c>
      <c r="B1976">
        <v>512876</v>
      </c>
      <c r="C1976" t="s">
        <v>15668</v>
      </c>
      <c r="D1976">
        <v>9400</v>
      </c>
    </row>
    <row r="1977" spans="1:4" x14ac:dyDescent="0.25">
      <c r="A1977">
        <v>498</v>
      </c>
      <c r="B1977">
        <v>512877</v>
      </c>
      <c r="C1977" t="s">
        <v>15677</v>
      </c>
      <c r="D1977">
        <v>9400</v>
      </c>
    </row>
    <row r="1978" spans="1:4" x14ac:dyDescent="0.25">
      <c r="A1978">
        <v>255</v>
      </c>
      <c r="B1978">
        <v>512878</v>
      </c>
      <c r="C1978" t="s">
        <v>15469</v>
      </c>
      <c r="D1978">
        <v>9400</v>
      </c>
    </row>
    <row r="1979" spans="1:4" x14ac:dyDescent="0.25">
      <c r="A1979">
        <v>816</v>
      </c>
      <c r="B1979">
        <v>512879</v>
      </c>
      <c r="C1979" t="s">
        <v>16014</v>
      </c>
      <c r="D1979">
        <v>9400</v>
      </c>
    </row>
    <row r="1980" spans="1:4" x14ac:dyDescent="0.25">
      <c r="A1980">
        <v>815</v>
      </c>
      <c r="B1980">
        <v>512880</v>
      </c>
      <c r="C1980" t="s">
        <v>111</v>
      </c>
      <c r="D1980">
        <v>9400</v>
      </c>
    </row>
    <row r="1981" spans="1:4" x14ac:dyDescent="0.25">
      <c r="A1981">
        <v>829</v>
      </c>
      <c r="B1981">
        <v>512881</v>
      </c>
      <c r="C1981" t="s">
        <v>16027</v>
      </c>
      <c r="D1981">
        <v>9400</v>
      </c>
    </row>
    <row r="1982" spans="1:4" x14ac:dyDescent="0.25">
      <c r="A1982">
        <v>253</v>
      </c>
      <c r="B1982">
        <v>512882</v>
      </c>
      <c r="C1982" t="s">
        <v>15467</v>
      </c>
      <c r="D1982">
        <v>9400</v>
      </c>
    </row>
    <row r="1983" spans="1:4" x14ac:dyDescent="0.25">
      <c r="A1983">
        <v>814</v>
      </c>
      <c r="B1983">
        <v>512883</v>
      </c>
      <c r="C1983" t="s">
        <v>16013</v>
      </c>
      <c r="D1983">
        <v>9400</v>
      </c>
    </row>
    <row r="1984" spans="1:4" x14ac:dyDescent="0.25">
      <c r="A1984">
        <v>818</v>
      </c>
      <c r="B1984">
        <v>512884</v>
      </c>
      <c r="C1984" t="s">
        <v>16016</v>
      </c>
      <c r="D1984">
        <v>9400</v>
      </c>
    </row>
    <row r="1985" spans="1:4" x14ac:dyDescent="0.25">
      <c r="A1985">
        <v>1276</v>
      </c>
      <c r="B1985">
        <v>512885</v>
      </c>
      <c r="C1985" t="s">
        <v>16451</v>
      </c>
      <c r="D1985">
        <v>9400</v>
      </c>
    </row>
    <row r="1986" spans="1:4" x14ac:dyDescent="0.25">
      <c r="A1986">
        <v>1387</v>
      </c>
      <c r="B1986">
        <v>512886</v>
      </c>
      <c r="C1986" t="s">
        <v>16569</v>
      </c>
      <c r="D1986">
        <v>9400</v>
      </c>
    </row>
    <row r="1987" spans="1:4" ht="45" x14ac:dyDescent="0.25">
      <c r="A1987">
        <v>441</v>
      </c>
      <c r="B1987">
        <v>512896</v>
      </c>
      <c r="C1987" s="18" t="s">
        <v>15620</v>
      </c>
      <c r="D1987">
        <v>9400</v>
      </c>
    </row>
    <row r="1988" spans="1:4" ht="45" x14ac:dyDescent="0.25">
      <c r="A1988">
        <v>248</v>
      </c>
      <c r="B1988">
        <v>512899</v>
      </c>
      <c r="C1988" s="18" t="s">
        <v>15462</v>
      </c>
      <c r="D1988">
        <v>10000</v>
      </c>
    </row>
    <row r="1989" spans="1:4" ht="45" x14ac:dyDescent="0.25">
      <c r="A1989">
        <v>494</v>
      </c>
      <c r="B1989">
        <v>512900</v>
      </c>
      <c r="C1989" s="18" t="s">
        <v>15673</v>
      </c>
      <c r="D1989">
        <v>9400</v>
      </c>
    </row>
    <row r="1990" spans="1:4" ht="45" x14ac:dyDescent="0.25">
      <c r="A1990">
        <v>256</v>
      </c>
      <c r="B1990">
        <v>512901</v>
      </c>
      <c r="C1990" s="18" t="s">
        <v>15470</v>
      </c>
      <c r="D1990">
        <v>9400</v>
      </c>
    </row>
    <row r="1991" spans="1:4" ht="45" x14ac:dyDescent="0.25">
      <c r="A1991">
        <v>467</v>
      </c>
      <c r="B1991">
        <v>512914</v>
      </c>
      <c r="C1991" s="18" t="s">
        <v>15647</v>
      </c>
      <c r="D1991">
        <v>9400</v>
      </c>
    </row>
    <row r="1992" spans="1:4" ht="45" x14ac:dyDescent="0.25">
      <c r="A1992">
        <v>822</v>
      </c>
      <c r="B1992">
        <v>512915</v>
      </c>
      <c r="C1992" s="18" t="s">
        <v>16020</v>
      </c>
      <c r="D1992">
        <v>9400</v>
      </c>
    </row>
    <row r="1993" spans="1:4" ht="45" x14ac:dyDescent="0.25">
      <c r="A1993">
        <v>823</v>
      </c>
      <c r="B1993">
        <v>512916</v>
      </c>
      <c r="C1993" s="18" t="s">
        <v>16021</v>
      </c>
      <c r="D1993">
        <v>9400</v>
      </c>
    </row>
    <row r="1994" spans="1:4" ht="45" x14ac:dyDescent="0.25">
      <c r="A1994">
        <v>824</v>
      </c>
      <c r="B1994">
        <v>512917</v>
      </c>
      <c r="C1994" s="18" t="s">
        <v>16022</v>
      </c>
      <c r="D1994">
        <v>9400</v>
      </c>
    </row>
    <row r="1995" spans="1:4" x14ac:dyDescent="0.25">
      <c r="A1995">
        <v>813</v>
      </c>
      <c r="B1995">
        <v>512919</v>
      </c>
      <c r="C1995" t="s">
        <v>16012</v>
      </c>
      <c r="D1995">
        <v>9400</v>
      </c>
    </row>
    <row r="1996" spans="1:4" x14ac:dyDescent="0.25">
      <c r="A1996">
        <v>938</v>
      </c>
      <c r="B1996">
        <v>512920</v>
      </c>
      <c r="C1996" t="s">
        <v>16128</v>
      </c>
      <c r="D1996">
        <v>9400</v>
      </c>
    </row>
    <row r="1997" spans="1:4" x14ac:dyDescent="0.25">
      <c r="A1997">
        <v>804</v>
      </c>
      <c r="B1997">
        <v>512922</v>
      </c>
      <c r="C1997" t="s">
        <v>16003</v>
      </c>
      <c r="D1997">
        <v>9400</v>
      </c>
    </row>
    <row r="1998" spans="1:4" x14ac:dyDescent="0.25">
      <c r="A1998">
        <v>131</v>
      </c>
      <c r="B1998">
        <v>512925</v>
      </c>
      <c r="C1998" t="s">
        <v>15349</v>
      </c>
      <c r="D1998">
        <v>9400</v>
      </c>
    </row>
    <row r="1999" spans="1:4" x14ac:dyDescent="0.25">
      <c r="A1999">
        <v>495</v>
      </c>
      <c r="B1999">
        <v>512926</v>
      </c>
      <c r="C1999" t="s">
        <v>15674</v>
      </c>
      <c r="D1999">
        <v>9400</v>
      </c>
    </row>
    <row r="2000" spans="1:4" x14ac:dyDescent="0.25">
      <c r="A2000">
        <v>472</v>
      </c>
      <c r="B2000">
        <v>512928</v>
      </c>
      <c r="C2000" t="s">
        <v>15652</v>
      </c>
      <c r="D2000">
        <v>9400</v>
      </c>
    </row>
    <row r="2001" spans="1:4" x14ac:dyDescent="0.25">
      <c r="A2001">
        <v>803</v>
      </c>
      <c r="B2001">
        <v>512929</v>
      </c>
      <c r="C2001" t="s">
        <v>16002</v>
      </c>
      <c r="D2001">
        <v>9400</v>
      </c>
    </row>
    <row r="2002" spans="1:4" x14ac:dyDescent="0.25">
      <c r="A2002">
        <v>254</v>
      </c>
      <c r="B2002">
        <v>512930</v>
      </c>
      <c r="C2002" t="s">
        <v>15468</v>
      </c>
      <c r="D2002">
        <v>10000</v>
      </c>
    </row>
    <row r="2003" spans="1:4" x14ac:dyDescent="0.25">
      <c r="A2003">
        <v>1274</v>
      </c>
      <c r="B2003">
        <v>512932</v>
      </c>
      <c r="C2003" t="s">
        <v>16449</v>
      </c>
      <c r="D2003">
        <v>10000</v>
      </c>
    </row>
    <row r="2004" spans="1:4" x14ac:dyDescent="0.25">
      <c r="A2004">
        <v>821</v>
      </c>
      <c r="B2004">
        <v>512933</v>
      </c>
      <c r="C2004" t="s">
        <v>16019</v>
      </c>
      <c r="D2004">
        <v>10800</v>
      </c>
    </row>
    <row r="2005" spans="1:4" x14ac:dyDescent="0.25">
      <c r="A2005">
        <v>834</v>
      </c>
      <c r="B2005">
        <v>512934</v>
      </c>
      <c r="C2005" t="s">
        <v>16032</v>
      </c>
      <c r="D2005">
        <v>10000</v>
      </c>
    </row>
    <row r="2006" spans="1:4" x14ac:dyDescent="0.25">
      <c r="A2006">
        <v>805</v>
      </c>
      <c r="B2006">
        <v>512942</v>
      </c>
      <c r="C2006" t="s">
        <v>16004</v>
      </c>
      <c r="D2006">
        <v>9400</v>
      </c>
    </row>
    <row r="2007" spans="1:4" x14ac:dyDescent="0.25">
      <c r="A2007">
        <v>807</v>
      </c>
      <c r="B2007">
        <v>512943</v>
      </c>
      <c r="C2007" t="s">
        <v>16006</v>
      </c>
      <c r="D2007">
        <v>9400</v>
      </c>
    </row>
    <row r="2008" spans="1:4" x14ac:dyDescent="0.25">
      <c r="A2008">
        <v>485</v>
      </c>
      <c r="B2008">
        <v>512951</v>
      </c>
      <c r="C2008" t="s">
        <v>15665</v>
      </c>
      <c r="D2008">
        <v>9400</v>
      </c>
    </row>
    <row r="2009" spans="1:4" x14ac:dyDescent="0.25">
      <c r="A2009">
        <v>2055</v>
      </c>
      <c r="B2009">
        <v>512952</v>
      </c>
      <c r="C2009" t="s">
        <v>23</v>
      </c>
      <c r="D2009">
        <v>9400</v>
      </c>
    </row>
    <row r="2010" spans="1:4" x14ac:dyDescent="0.25">
      <c r="A2010">
        <v>831</v>
      </c>
      <c r="B2010">
        <v>512953</v>
      </c>
      <c r="C2010" t="s">
        <v>16029</v>
      </c>
      <c r="D2010">
        <v>9400</v>
      </c>
    </row>
    <row r="2011" spans="1:4" x14ac:dyDescent="0.25">
      <c r="A2011">
        <v>1756</v>
      </c>
      <c r="B2011">
        <v>512957</v>
      </c>
      <c r="C2011" t="s">
        <v>16931</v>
      </c>
      <c r="D2011">
        <v>10000</v>
      </c>
    </row>
    <row r="2012" spans="1:4" x14ac:dyDescent="0.25">
      <c r="A2012">
        <v>1280</v>
      </c>
      <c r="B2012">
        <v>512958</v>
      </c>
      <c r="C2012" t="s">
        <v>16455</v>
      </c>
      <c r="D2012">
        <v>10000</v>
      </c>
    </row>
    <row r="2013" spans="1:4" x14ac:dyDescent="0.25">
      <c r="A2013">
        <v>1883</v>
      </c>
      <c r="B2013">
        <v>512959</v>
      </c>
      <c r="C2013" t="s">
        <v>17040</v>
      </c>
      <c r="D2013">
        <v>10000</v>
      </c>
    </row>
    <row r="2014" spans="1:4" x14ac:dyDescent="0.25">
      <c r="A2014">
        <v>830</v>
      </c>
      <c r="B2014">
        <v>512960</v>
      </c>
      <c r="C2014" t="s">
        <v>16028</v>
      </c>
      <c r="D2014">
        <v>10000</v>
      </c>
    </row>
    <row r="2015" spans="1:4" x14ac:dyDescent="0.25">
      <c r="A2015">
        <v>810</v>
      </c>
      <c r="B2015">
        <v>512962</v>
      </c>
      <c r="C2015" t="s">
        <v>16009</v>
      </c>
      <c r="D2015">
        <v>10000</v>
      </c>
    </row>
    <row r="2016" spans="1:4" x14ac:dyDescent="0.25">
      <c r="A2016">
        <v>832</v>
      </c>
      <c r="B2016">
        <v>512963</v>
      </c>
      <c r="C2016" t="s">
        <v>16030</v>
      </c>
      <c r="D2016">
        <v>10000</v>
      </c>
    </row>
    <row r="2017" spans="1:4" x14ac:dyDescent="0.25">
      <c r="A2017">
        <v>2177</v>
      </c>
      <c r="B2017">
        <v>512966</v>
      </c>
      <c r="C2017" t="s">
        <v>17321</v>
      </c>
      <c r="D2017">
        <v>9400</v>
      </c>
    </row>
    <row r="2018" spans="1:4" x14ac:dyDescent="0.25">
      <c r="A2018">
        <v>808</v>
      </c>
      <c r="B2018">
        <v>512970</v>
      </c>
      <c r="C2018" t="s">
        <v>16007</v>
      </c>
      <c r="D2018">
        <v>34000</v>
      </c>
    </row>
    <row r="2019" spans="1:4" x14ac:dyDescent="0.25">
      <c r="A2019">
        <v>828</v>
      </c>
      <c r="B2019">
        <v>512971</v>
      </c>
      <c r="C2019" t="s">
        <v>16026</v>
      </c>
      <c r="D2019">
        <v>34000</v>
      </c>
    </row>
    <row r="2020" spans="1:4" x14ac:dyDescent="0.25">
      <c r="A2020">
        <v>837</v>
      </c>
      <c r="B2020">
        <v>512972</v>
      </c>
      <c r="C2020" t="s">
        <v>16035</v>
      </c>
      <c r="D2020">
        <v>34000</v>
      </c>
    </row>
    <row r="2021" spans="1:4" x14ac:dyDescent="0.25">
      <c r="A2021">
        <v>835</v>
      </c>
      <c r="B2021">
        <v>512974</v>
      </c>
      <c r="C2021" t="s">
        <v>16033</v>
      </c>
      <c r="D2021">
        <v>34000</v>
      </c>
    </row>
    <row r="2022" spans="1:4" x14ac:dyDescent="0.25">
      <c r="A2022">
        <v>809</v>
      </c>
      <c r="B2022">
        <v>512975</v>
      </c>
      <c r="C2022" t="s">
        <v>16008</v>
      </c>
      <c r="D2022">
        <v>36000</v>
      </c>
    </row>
    <row r="2023" spans="1:4" x14ac:dyDescent="0.25">
      <c r="A2023">
        <v>838</v>
      </c>
      <c r="B2023">
        <v>512976</v>
      </c>
      <c r="C2023" t="s">
        <v>16036</v>
      </c>
      <c r="D2023">
        <v>36000</v>
      </c>
    </row>
    <row r="2024" spans="1:4" x14ac:dyDescent="0.25">
      <c r="A2024">
        <v>219</v>
      </c>
      <c r="B2024">
        <v>512977</v>
      </c>
      <c r="C2024" t="s">
        <v>15434</v>
      </c>
      <c r="D2024">
        <v>9400</v>
      </c>
    </row>
    <row r="2025" spans="1:4" x14ac:dyDescent="0.25">
      <c r="A2025">
        <v>244</v>
      </c>
      <c r="B2025">
        <v>512978</v>
      </c>
      <c r="C2025" t="s">
        <v>15457</v>
      </c>
      <c r="D2025">
        <v>34000</v>
      </c>
    </row>
    <row r="2026" spans="1:4" x14ac:dyDescent="0.25">
      <c r="A2026">
        <v>571</v>
      </c>
      <c r="B2026">
        <v>512982</v>
      </c>
      <c r="C2026" t="s">
        <v>15745</v>
      </c>
      <c r="D2026">
        <v>31500</v>
      </c>
    </row>
    <row r="2027" spans="1:4" x14ac:dyDescent="0.25">
      <c r="A2027">
        <v>848</v>
      </c>
      <c r="B2027">
        <v>512983</v>
      </c>
      <c r="C2027" t="s">
        <v>16046</v>
      </c>
      <c r="D2027">
        <v>31500</v>
      </c>
    </row>
    <row r="2028" spans="1:4" x14ac:dyDescent="0.25">
      <c r="A2028">
        <v>836</v>
      </c>
      <c r="B2028">
        <v>512984</v>
      </c>
      <c r="C2028" t="s">
        <v>16034</v>
      </c>
      <c r="D2028">
        <v>34000</v>
      </c>
    </row>
    <row r="2029" spans="1:4" x14ac:dyDescent="0.25">
      <c r="A2029">
        <v>826</v>
      </c>
      <c r="B2029">
        <v>512985</v>
      </c>
      <c r="C2029" t="s">
        <v>16024</v>
      </c>
      <c r="D2029">
        <v>34000</v>
      </c>
    </row>
    <row r="2030" spans="1:4" x14ac:dyDescent="0.25">
      <c r="A2030">
        <v>811</v>
      </c>
      <c r="B2030">
        <v>512986</v>
      </c>
      <c r="C2030" t="s">
        <v>16010</v>
      </c>
      <c r="D2030">
        <v>34000</v>
      </c>
    </row>
    <row r="2031" spans="1:4" x14ac:dyDescent="0.25">
      <c r="A2031">
        <v>806</v>
      </c>
      <c r="B2031">
        <v>512987</v>
      </c>
      <c r="C2031" t="s">
        <v>16005</v>
      </c>
      <c r="D2031">
        <v>34000</v>
      </c>
    </row>
    <row r="2032" spans="1:4" x14ac:dyDescent="0.25">
      <c r="A2032">
        <v>812</v>
      </c>
      <c r="B2032">
        <v>512988</v>
      </c>
      <c r="C2032" t="s">
        <v>16011</v>
      </c>
      <c r="D2032">
        <v>34000</v>
      </c>
    </row>
    <row r="2033" spans="1:4" x14ac:dyDescent="0.25">
      <c r="A2033">
        <v>827</v>
      </c>
      <c r="B2033">
        <v>512989</v>
      </c>
      <c r="C2033" t="s">
        <v>16025</v>
      </c>
      <c r="D2033">
        <v>34000</v>
      </c>
    </row>
    <row r="2034" spans="1:4" x14ac:dyDescent="0.25">
      <c r="A2034">
        <v>843</v>
      </c>
      <c r="B2034">
        <v>512991</v>
      </c>
      <c r="C2034" t="s">
        <v>16042</v>
      </c>
      <c r="D2034">
        <v>36000</v>
      </c>
    </row>
    <row r="2035" spans="1:4" x14ac:dyDescent="0.25">
      <c r="A2035">
        <v>842</v>
      </c>
      <c r="B2035">
        <v>512992</v>
      </c>
      <c r="C2035" t="s">
        <v>16041</v>
      </c>
      <c r="D2035">
        <v>36000</v>
      </c>
    </row>
    <row r="2036" spans="1:4" x14ac:dyDescent="0.25">
      <c r="A2036">
        <v>833</v>
      </c>
      <c r="B2036">
        <v>512994</v>
      </c>
      <c r="C2036" t="s">
        <v>16031</v>
      </c>
      <c r="D2036">
        <v>36000</v>
      </c>
    </row>
    <row r="2037" spans="1:4" x14ac:dyDescent="0.25">
      <c r="A2037">
        <v>1174</v>
      </c>
      <c r="B2037">
        <v>992023</v>
      </c>
      <c r="C2037" t="s">
        <v>16352</v>
      </c>
      <c r="D2037">
        <v>2633</v>
      </c>
    </row>
    <row r="2038" spans="1:4" x14ac:dyDescent="0.25">
      <c r="A2038">
        <v>1810</v>
      </c>
      <c r="B2038">
        <v>992024</v>
      </c>
      <c r="C2038" t="s">
        <v>16972</v>
      </c>
      <c r="D2038">
        <v>8000</v>
      </c>
    </row>
    <row r="2039" spans="1:4" x14ac:dyDescent="0.25">
      <c r="A2039">
        <v>820</v>
      </c>
      <c r="B2039">
        <v>992035</v>
      </c>
      <c r="C2039" t="s">
        <v>16018</v>
      </c>
      <c r="D2039">
        <v>7030</v>
      </c>
    </row>
    <row r="2040" spans="1:4" x14ac:dyDescent="0.25">
      <c r="A2040">
        <v>967</v>
      </c>
      <c r="B2040">
        <v>992045</v>
      </c>
      <c r="C2040" t="s">
        <v>16156</v>
      </c>
      <c r="D2040">
        <v>8600</v>
      </c>
    </row>
    <row r="2041" spans="1:4" x14ac:dyDescent="0.25">
      <c r="A2041">
        <v>1440</v>
      </c>
      <c r="B2041">
        <v>992053</v>
      </c>
      <c r="C2041" t="s">
        <v>16625</v>
      </c>
      <c r="D2041">
        <v>10000</v>
      </c>
    </row>
    <row r="2042" spans="1:4" x14ac:dyDescent="0.25">
      <c r="A2042">
        <v>839</v>
      </c>
      <c r="B2042">
        <v>992061</v>
      </c>
      <c r="C2042" t="s">
        <v>16037</v>
      </c>
      <c r="D2042">
        <v>8000</v>
      </c>
    </row>
    <row r="2043" spans="1:4" x14ac:dyDescent="0.25">
      <c r="A2043">
        <v>1712</v>
      </c>
      <c r="B2043">
        <v>992065</v>
      </c>
      <c r="C2043" t="s">
        <v>16891</v>
      </c>
      <c r="D2043">
        <v>7215</v>
      </c>
    </row>
    <row r="2044" spans="1:4" x14ac:dyDescent="0.25">
      <c r="A2044">
        <v>947</v>
      </c>
      <c r="B2044">
        <v>992171</v>
      </c>
      <c r="C2044" t="s">
        <v>16137</v>
      </c>
      <c r="D2044">
        <v>37700</v>
      </c>
    </row>
    <row r="2045" spans="1:4" x14ac:dyDescent="0.25">
      <c r="A2045">
        <v>2083</v>
      </c>
      <c r="B2045">
        <v>9500422</v>
      </c>
      <c r="C2045" t="s">
        <v>17228</v>
      </c>
      <c r="D2045">
        <v>10000</v>
      </c>
    </row>
    <row r="2046" spans="1:4" x14ac:dyDescent="0.25">
      <c r="A2046">
        <v>1040</v>
      </c>
      <c r="B2046">
        <v>9500435</v>
      </c>
      <c r="C2046" t="s">
        <v>16217</v>
      </c>
      <c r="D2046">
        <v>7410</v>
      </c>
    </row>
    <row r="2047" spans="1:4" x14ac:dyDescent="0.25">
      <c r="A2047">
        <v>1650</v>
      </c>
      <c r="B2047">
        <v>9500442</v>
      </c>
      <c r="C2047" t="s">
        <v>16839</v>
      </c>
      <c r="D2047">
        <v>10000</v>
      </c>
    </row>
    <row r="2048" spans="1:4" x14ac:dyDescent="0.25">
      <c r="A2048">
        <v>129</v>
      </c>
      <c r="B2048">
        <v>9500443</v>
      </c>
      <c r="C2048" t="s">
        <v>15347</v>
      </c>
      <c r="D2048">
        <v>9400</v>
      </c>
    </row>
    <row r="2049" spans="1:4" x14ac:dyDescent="0.25">
      <c r="A2049">
        <v>802</v>
      </c>
      <c r="B2049">
        <v>9500444</v>
      </c>
      <c r="C2049" t="s">
        <v>16001</v>
      </c>
      <c r="D2049">
        <v>9400</v>
      </c>
    </row>
    <row r="2050" spans="1:4" x14ac:dyDescent="0.25">
      <c r="A2050">
        <v>962</v>
      </c>
      <c r="B2050">
        <v>9500477</v>
      </c>
      <c r="C2050" t="s">
        <v>16152</v>
      </c>
      <c r="D2050">
        <v>36000</v>
      </c>
    </row>
    <row r="2051" spans="1:4" x14ac:dyDescent="0.25">
      <c r="A2051">
        <v>941</v>
      </c>
      <c r="B2051">
        <v>9500478</v>
      </c>
      <c r="C2051" t="s">
        <v>16131</v>
      </c>
      <c r="D2051">
        <v>36000</v>
      </c>
    </row>
    <row r="2052" spans="1:4" x14ac:dyDescent="0.25">
      <c r="A2052">
        <v>923</v>
      </c>
      <c r="B2052">
        <v>20000064</v>
      </c>
      <c r="C2052" t="s">
        <v>16113</v>
      </c>
      <c r="D2052">
        <v>10000</v>
      </c>
    </row>
    <row r="2053" spans="1:4" x14ac:dyDescent="0.25">
      <c r="A2053">
        <v>763</v>
      </c>
      <c r="B2053">
        <v>20000065</v>
      </c>
      <c r="C2053" t="s">
        <v>15962</v>
      </c>
      <c r="D2053">
        <v>10000</v>
      </c>
    </row>
    <row r="2054" spans="1:4" x14ac:dyDescent="0.25">
      <c r="A2054">
        <v>1975</v>
      </c>
      <c r="B2054">
        <v>20000066</v>
      </c>
      <c r="C2054" t="s">
        <v>17129</v>
      </c>
      <c r="D2054">
        <v>9400</v>
      </c>
    </row>
    <row r="2055" spans="1:4" x14ac:dyDescent="0.25">
      <c r="A2055">
        <v>1505</v>
      </c>
      <c r="B2055">
        <v>20000067</v>
      </c>
      <c r="C2055" t="s">
        <v>16693</v>
      </c>
      <c r="D2055">
        <v>9400</v>
      </c>
    </row>
    <row r="2056" spans="1:4" x14ac:dyDescent="0.25">
      <c r="A2056">
        <v>764</v>
      </c>
      <c r="B2056">
        <v>20000068</v>
      </c>
      <c r="C2056" t="s">
        <v>15963</v>
      </c>
      <c r="D2056">
        <v>9400</v>
      </c>
    </row>
    <row r="2057" spans="1:4" x14ac:dyDescent="0.25">
      <c r="A2057">
        <v>925</v>
      </c>
      <c r="B2057">
        <v>20000070</v>
      </c>
      <c r="C2057" t="s">
        <v>16115</v>
      </c>
      <c r="D2057">
        <v>10000</v>
      </c>
    </row>
    <row r="2058" spans="1:4" x14ac:dyDescent="0.25">
      <c r="A2058">
        <v>765</v>
      </c>
      <c r="B2058">
        <v>20000071</v>
      </c>
      <c r="C2058" t="s">
        <v>15964</v>
      </c>
      <c r="D2058">
        <v>9400</v>
      </c>
    </row>
    <row r="2059" spans="1:4" x14ac:dyDescent="0.25">
      <c r="A2059">
        <v>766</v>
      </c>
      <c r="B2059">
        <v>20000072</v>
      </c>
      <c r="C2059" t="s">
        <v>15965</v>
      </c>
      <c r="D2059">
        <v>9400</v>
      </c>
    </row>
    <row r="2060" spans="1:4" x14ac:dyDescent="0.25">
      <c r="A2060">
        <v>524</v>
      </c>
      <c r="B2060">
        <v>20000073</v>
      </c>
      <c r="C2060" t="s">
        <v>15702</v>
      </c>
      <c r="D2060">
        <v>9400</v>
      </c>
    </row>
    <row r="2061" spans="1:4" x14ac:dyDescent="0.25">
      <c r="A2061">
        <v>927</v>
      </c>
      <c r="B2061">
        <v>20000074</v>
      </c>
      <c r="C2061" t="s">
        <v>16117</v>
      </c>
      <c r="D2061">
        <v>9400</v>
      </c>
    </row>
    <row r="2062" spans="1:4" x14ac:dyDescent="0.25">
      <c r="A2062">
        <v>1412</v>
      </c>
      <c r="B2062">
        <v>20000075</v>
      </c>
      <c r="C2062" t="s">
        <v>16598</v>
      </c>
      <c r="D2062">
        <v>9400</v>
      </c>
    </row>
    <row r="2063" spans="1:4" x14ac:dyDescent="0.25">
      <c r="A2063">
        <v>926</v>
      </c>
      <c r="B2063">
        <v>20000076</v>
      </c>
      <c r="C2063" t="s">
        <v>16116</v>
      </c>
      <c r="D2063">
        <v>9400</v>
      </c>
    </row>
    <row r="2064" spans="1:4" x14ac:dyDescent="0.25">
      <c r="A2064">
        <v>1304</v>
      </c>
      <c r="B2064">
        <v>2122640442</v>
      </c>
      <c r="C2064" t="s">
        <v>16478</v>
      </c>
      <c r="D2064">
        <v>30000</v>
      </c>
    </row>
    <row r="2065" spans="1:4" x14ac:dyDescent="0.25">
      <c r="A2065">
        <v>759</v>
      </c>
      <c r="B2065" t="s">
        <v>15958</v>
      </c>
      <c r="C2065" t="s">
        <v>15957</v>
      </c>
      <c r="D2065">
        <v>9400</v>
      </c>
    </row>
    <row r="2066" spans="1:4" x14ac:dyDescent="0.25">
      <c r="A2066">
        <v>1312</v>
      </c>
      <c r="B2066" t="s">
        <v>16487</v>
      </c>
      <c r="C2066" t="s">
        <v>16486</v>
      </c>
      <c r="D2066">
        <v>10000</v>
      </c>
    </row>
    <row r="2067" spans="1:4" x14ac:dyDescent="0.25">
      <c r="A2067">
        <v>1978</v>
      </c>
      <c r="B2067" t="s">
        <v>17133</v>
      </c>
      <c r="C2067" t="s">
        <v>17132</v>
      </c>
      <c r="D2067">
        <v>10000</v>
      </c>
    </row>
    <row r="2068" spans="1:4" x14ac:dyDescent="0.25">
      <c r="A2068">
        <v>267</v>
      </c>
      <c r="B2068" t="s">
        <v>15486</v>
      </c>
      <c r="C2068" t="s">
        <v>15485</v>
      </c>
      <c r="D2068">
        <v>10000</v>
      </c>
    </row>
    <row r="2069" spans="1:4" x14ac:dyDescent="0.25">
      <c r="A2069">
        <v>1478</v>
      </c>
      <c r="B2069" t="s">
        <v>16664</v>
      </c>
      <c r="C2069" t="s">
        <v>16663</v>
      </c>
      <c r="D2069">
        <v>10300</v>
      </c>
    </row>
    <row r="2070" spans="1:4" x14ac:dyDescent="0.25">
      <c r="A2070">
        <v>1337</v>
      </c>
      <c r="B2070" t="s">
        <v>16516</v>
      </c>
      <c r="C2070" t="s">
        <v>16515</v>
      </c>
      <c r="D2070">
        <v>10000</v>
      </c>
    </row>
    <row r="2071" spans="1:4" x14ac:dyDescent="0.25">
      <c r="A2071">
        <v>273</v>
      </c>
      <c r="B2071" t="s">
        <v>15495</v>
      </c>
      <c r="C2071" t="s">
        <v>15494</v>
      </c>
      <c r="D2071">
        <v>9400</v>
      </c>
    </row>
    <row r="2072" spans="1:4" x14ac:dyDescent="0.25">
      <c r="A2072">
        <v>1430</v>
      </c>
      <c r="B2072" t="s">
        <v>16615</v>
      </c>
      <c r="C2072" t="s">
        <v>16614</v>
      </c>
      <c r="D2072">
        <v>10000</v>
      </c>
    </row>
    <row r="2073" spans="1:4" x14ac:dyDescent="0.25">
      <c r="A2073">
        <v>264</v>
      </c>
      <c r="B2073" t="s">
        <v>15482</v>
      </c>
      <c r="C2073" t="s">
        <v>15481</v>
      </c>
      <c r="D2073">
        <v>9400</v>
      </c>
    </row>
    <row r="2074" spans="1:4" x14ac:dyDescent="0.25">
      <c r="A2074">
        <v>386</v>
      </c>
      <c r="B2074" t="s">
        <v>15560</v>
      </c>
      <c r="C2074" t="s">
        <v>15559</v>
      </c>
      <c r="D2074">
        <v>10000</v>
      </c>
    </row>
    <row r="2075" spans="1:4" x14ac:dyDescent="0.25">
      <c r="A2075">
        <v>263</v>
      </c>
      <c r="B2075" t="s">
        <v>15480</v>
      </c>
      <c r="C2075" t="s">
        <v>15479</v>
      </c>
      <c r="D2075">
        <v>9400</v>
      </c>
    </row>
    <row r="2076" spans="1:4" x14ac:dyDescent="0.25">
      <c r="A2076">
        <v>788</v>
      </c>
      <c r="B2076" t="s">
        <v>15985</v>
      </c>
      <c r="C2076" t="s">
        <v>15984</v>
      </c>
      <c r="D2076">
        <v>10000</v>
      </c>
    </row>
    <row r="2077" spans="1:4" x14ac:dyDescent="0.25">
      <c r="A2077">
        <v>272</v>
      </c>
      <c r="B2077" t="s">
        <v>15493</v>
      </c>
      <c r="C2077" t="s">
        <v>15492</v>
      </c>
      <c r="D2077">
        <v>10000</v>
      </c>
    </row>
    <row r="2078" spans="1:4" x14ac:dyDescent="0.25">
      <c r="A2078">
        <v>1038</v>
      </c>
      <c r="B2078" t="s">
        <v>16215</v>
      </c>
      <c r="C2078" t="s">
        <v>16214</v>
      </c>
      <c r="D2078">
        <v>10000</v>
      </c>
    </row>
    <row r="2079" spans="1:4" x14ac:dyDescent="0.25">
      <c r="A2079">
        <v>259</v>
      </c>
      <c r="B2079" t="s">
        <v>15474</v>
      </c>
      <c r="C2079" t="s">
        <v>15473</v>
      </c>
      <c r="D2079">
        <v>10000</v>
      </c>
    </row>
    <row r="2080" spans="1:4" x14ac:dyDescent="0.25">
      <c r="A2080">
        <v>1651</v>
      </c>
      <c r="B2080" t="s">
        <v>16841</v>
      </c>
      <c r="C2080" t="s">
        <v>16840</v>
      </c>
      <c r="D2080">
        <v>10000</v>
      </c>
    </row>
    <row r="2081" spans="1:4" x14ac:dyDescent="0.25">
      <c r="A2081">
        <v>271</v>
      </c>
      <c r="B2081" t="s">
        <v>15491</v>
      </c>
      <c r="C2081" t="s">
        <v>15490</v>
      </c>
      <c r="D2081">
        <v>10000</v>
      </c>
    </row>
    <row r="2082" spans="1:4" x14ac:dyDescent="0.25">
      <c r="A2082">
        <v>387</v>
      </c>
      <c r="B2082" t="s">
        <v>15561</v>
      </c>
      <c r="C2082" t="s">
        <v>98</v>
      </c>
      <c r="D2082">
        <v>7600</v>
      </c>
    </row>
    <row r="2083" spans="1:4" x14ac:dyDescent="0.25">
      <c r="A2083">
        <v>240</v>
      </c>
      <c r="B2083" t="s">
        <v>15453</v>
      </c>
      <c r="C2083" t="s">
        <v>15452</v>
      </c>
      <c r="D2083">
        <v>10300</v>
      </c>
    </row>
    <row r="2084" spans="1:4" x14ac:dyDescent="0.25">
      <c r="A2084">
        <v>1379</v>
      </c>
      <c r="B2084" t="s">
        <v>16562</v>
      </c>
      <c r="C2084" t="s">
        <v>16561</v>
      </c>
      <c r="D2084">
        <v>7400</v>
      </c>
    </row>
    <row r="2085" spans="1:4" x14ac:dyDescent="0.25">
      <c r="A2085">
        <v>247</v>
      </c>
      <c r="B2085" t="s">
        <v>15461</v>
      </c>
      <c r="C2085" t="s">
        <v>15460</v>
      </c>
      <c r="D2085">
        <v>9400</v>
      </c>
    </row>
    <row r="2086" spans="1:4" x14ac:dyDescent="0.25">
      <c r="A2086">
        <v>651</v>
      </c>
      <c r="B2086" t="s">
        <v>15836</v>
      </c>
      <c r="C2086" t="s">
        <v>15835</v>
      </c>
      <c r="D2086">
        <v>7400</v>
      </c>
    </row>
    <row r="2087" spans="1:4" x14ac:dyDescent="0.25">
      <c r="A2087">
        <v>262</v>
      </c>
      <c r="B2087" t="s">
        <v>15478</v>
      </c>
      <c r="C2087" t="s">
        <v>15477</v>
      </c>
      <c r="D2087">
        <v>36000</v>
      </c>
    </row>
    <row r="2088" spans="1:4" x14ac:dyDescent="0.25">
      <c r="A2088">
        <v>385</v>
      </c>
      <c r="B2088" t="s">
        <v>15558</v>
      </c>
      <c r="C2088" t="s">
        <v>15557</v>
      </c>
      <c r="D2088">
        <v>7400</v>
      </c>
    </row>
    <row r="2089" spans="1:4" x14ac:dyDescent="0.25">
      <c r="A2089">
        <v>275</v>
      </c>
      <c r="B2089" t="s">
        <v>15498</v>
      </c>
      <c r="C2089" t="s">
        <v>15497</v>
      </c>
      <c r="D2089">
        <v>9400</v>
      </c>
    </row>
    <row r="2090" spans="1:4" x14ac:dyDescent="0.25">
      <c r="A2090">
        <v>2112</v>
      </c>
      <c r="B2090" t="s">
        <v>17257</v>
      </c>
      <c r="C2090" t="s">
        <v>17256</v>
      </c>
      <c r="D2090">
        <v>10000</v>
      </c>
    </row>
    <row r="2091" spans="1:4" ht="45" x14ac:dyDescent="0.25">
      <c r="A2091">
        <v>1491</v>
      </c>
      <c r="B2091" t="s">
        <v>16678</v>
      </c>
      <c r="C2091" s="18" t="s">
        <v>16677</v>
      </c>
      <c r="D2091">
        <v>10300</v>
      </c>
    </row>
    <row r="2092" spans="1:4" ht="45" x14ac:dyDescent="0.25">
      <c r="A2092">
        <v>1831</v>
      </c>
      <c r="B2092" t="s">
        <v>16997</v>
      </c>
      <c r="C2092" s="18" t="s">
        <v>16996</v>
      </c>
      <c r="D2092">
        <v>10300</v>
      </c>
    </row>
    <row r="2093" spans="1:4" ht="45" x14ac:dyDescent="0.25">
      <c r="A2093">
        <v>2115</v>
      </c>
      <c r="B2093" t="s">
        <v>17262</v>
      </c>
      <c r="C2093" s="18" t="s">
        <v>17261</v>
      </c>
      <c r="D2093">
        <v>10000</v>
      </c>
    </row>
    <row r="2094" spans="1:4" ht="45" x14ac:dyDescent="0.25">
      <c r="A2094">
        <v>1823</v>
      </c>
      <c r="B2094" t="s">
        <v>16987</v>
      </c>
      <c r="C2094" s="18" t="s">
        <v>16986</v>
      </c>
      <c r="D2094">
        <v>10000</v>
      </c>
    </row>
    <row r="2095" spans="1:4" x14ac:dyDescent="0.25">
      <c r="A2095">
        <v>1076</v>
      </c>
      <c r="B2095" t="s">
        <v>16253</v>
      </c>
      <c r="C2095" t="s">
        <v>16252</v>
      </c>
      <c r="D2095">
        <v>9400</v>
      </c>
    </row>
    <row r="2096" spans="1:4" x14ac:dyDescent="0.25">
      <c r="A2096">
        <v>617</v>
      </c>
      <c r="B2096" t="s">
        <v>15795</v>
      </c>
      <c r="C2096" t="s">
        <v>15794</v>
      </c>
      <c r="D2096">
        <v>10300</v>
      </c>
    </row>
    <row r="2097" spans="1:4" x14ac:dyDescent="0.25">
      <c r="A2097">
        <v>398</v>
      </c>
      <c r="B2097" t="s">
        <v>15573</v>
      </c>
      <c r="C2097" t="s">
        <v>15572</v>
      </c>
      <c r="D2097">
        <v>10300</v>
      </c>
    </row>
    <row r="2098" spans="1:4" x14ac:dyDescent="0.25">
      <c r="A2098">
        <v>1946</v>
      </c>
      <c r="B2098" t="s">
        <v>17100</v>
      </c>
      <c r="C2098" t="s">
        <v>17099</v>
      </c>
      <c r="D2098">
        <v>10300</v>
      </c>
    </row>
    <row r="2099" spans="1:4" x14ac:dyDescent="0.25">
      <c r="A2099">
        <v>399</v>
      </c>
      <c r="B2099" t="s">
        <v>15575</v>
      </c>
      <c r="C2099" t="s">
        <v>15574</v>
      </c>
      <c r="D2099">
        <v>10000</v>
      </c>
    </row>
    <row r="2100" spans="1:4" x14ac:dyDescent="0.25">
      <c r="A2100">
        <v>1480</v>
      </c>
      <c r="B2100" t="s">
        <v>16667</v>
      </c>
      <c r="C2100" t="s">
        <v>16666</v>
      </c>
      <c r="D2100">
        <v>9400</v>
      </c>
    </row>
    <row r="2101" spans="1:4" x14ac:dyDescent="0.25">
      <c r="A2101">
        <v>1326</v>
      </c>
      <c r="B2101" t="s">
        <v>16503</v>
      </c>
      <c r="C2101" t="s">
        <v>16502</v>
      </c>
      <c r="D2101">
        <v>10000</v>
      </c>
    </row>
    <row r="2102" spans="1:4" x14ac:dyDescent="0.25">
      <c r="A2102">
        <v>1827</v>
      </c>
      <c r="B2102" t="s">
        <v>16992</v>
      </c>
      <c r="C2102" t="s">
        <v>16991</v>
      </c>
      <c r="D2102">
        <v>10000</v>
      </c>
    </row>
    <row r="2103" spans="1:4" x14ac:dyDescent="0.25">
      <c r="A2103">
        <v>1634</v>
      </c>
      <c r="B2103" t="s">
        <v>16823</v>
      </c>
      <c r="C2103" t="s">
        <v>16822</v>
      </c>
      <c r="D2103">
        <v>35000</v>
      </c>
    </row>
    <row r="2104" spans="1:4" x14ac:dyDescent="0.25">
      <c r="A2104">
        <v>677</v>
      </c>
      <c r="B2104" t="s">
        <v>15865</v>
      </c>
      <c r="C2104" t="s">
        <v>15864</v>
      </c>
      <c r="D2104">
        <v>35000</v>
      </c>
    </row>
    <row r="2105" spans="1:4" x14ac:dyDescent="0.25">
      <c r="A2105">
        <v>720</v>
      </c>
      <c r="B2105" t="s">
        <v>15916</v>
      </c>
      <c r="C2105" t="s">
        <v>15915</v>
      </c>
      <c r="D2105">
        <v>35000</v>
      </c>
    </row>
    <row r="2106" spans="1:4" x14ac:dyDescent="0.25">
      <c r="A2106">
        <v>382</v>
      </c>
      <c r="B2106" t="s">
        <v>15554</v>
      </c>
      <c r="C2106" t="s">
        <v>15553</v>
      </c>
      <c r="D2106">
        <v>3149</v>
      </c>
    </row>
    <row r="2107" spans="1:4" x14ac:dyDescent="0.25">
      <c r="A2107">
        <v>1929</v>
      </c>
      <c r="B2107" t="s">
        <v>17084</v>
      </c>
      <c r="C2107" t="s">
        <v>17083</v>
      </c>
      <c r="D2107">
        <v>9400</v>
      </c>
    </row>
    <row r="2108" spans="1:4" x14ac:dyDescent="0.25">
      <c r="A2108">
        <v>450</v>
      </c>
      <c r="B2108" t="s">
        <v>15630</v>
      </c>
      <c r="C2108" t="s">
        <v>15629</v>
      </c>
      <c r="D2108">
        <v>10000</v>
      </c>
    </row>
    <row r="2109" spans="1:4" x14ac:dyDescent="0.25">
      <c r="A2109">
        <v>1928</v>
      </c>
      <c r="B2109" t="s">
        <v>17082</v>
      </c>
      <c r="C2109" t="s">
        <v>17081</v>
      </c>
      <c r="D2109">
        <v>10000</v>
      </c>
    </row>
    <row r="2110" spans="1:4" x14ac:dyDescent="0.25">
      <c r="A2110">
        <v>1167</v>
      </c>
      <c r="B2110" t="s">
        <v>16345</v>
      </c>
      <c r="C2110" t="s">
        <v>16344</v>
      </c>
      <c r="D2110">
        <v>9400</v>
      </c>
    </row>
    <row r="2111" spans="1:4" x14ac:dyDescent="0.25">
      <c r="A2111">
        <v>1839</v>
      </c>
      <c r="B2111" t="s">
        <v>17004</v>
      </c>
      <c r="C2111" t="s">
        <v>109</v>
      </c>
      <c r="D2111">
        <v>10000</v>
      </c>
    </row>
    <row r="2112" spans="1:4" x14ac:dyDescent="0.25">
      <c r="A2112">
        <v>1474</v>
      </c>
      <c r="B2112" t="s">
        <v>16659</v>
      </c>
      <c r="C2112" t="s">
        <v>16658</v>
      </c>
      <c r="D2112">
        <v>10800</v>
      </c>
    </row>
    <row r="2113" spans="1:4" x14ac:dyDescent="0.25">
      <c r="A2113">
        <v>694</v>
      </c>
      <c r="B2113" t="s">
        <v>15883</v>
      </c>
      <c r="C2113" t="s">
        <v>15882</v>
      </c>
      <c r="D2113">
        <v>9400</v>
      </c>
    </row>
    <row r="2114" spans="1:4" x14ac:dyDescent="0.25">
      <c r="A2114">
        <v>707</v>
      </c>
      <c r="B2114" t="s">
        <v>15899</v>
      </c>
      <c r="C2114" t="s">
        <v>15898</v>
      </c>
      <c r="D2114">
        <v>9400</v>
      </c>
    </row>
    <row r="2115" spans="1:4" x14ac:dyDescent="0.25">
      <c r="A2115">
        <v>2113</v>
      </c>
      <c r="B2115" t="s">
        <v>17259</v>
      </c>
      <c r="C2115" t="s">
        <v>17258</v>
      </c>
      <c r="D2115">
        <v>9400</v>
      </c>
    </row>
    <row r="2116" spans="1:4" x14ac:dyDescent="0.25">
      <c r="A2116">
        <v>1619</v>
      </c>
      <c r="B2116" t="s">
        <v>16804</v>
      </c>
      <c r="C2116" t="s">
        <v>16803</v>
      </c>
      <c r="D2116">
        <v>10300</v>
      </c>
    </row>
    <row r="2117" spans="1:4" x14ac:dyDescent="0.25">
      <c r="A2117">
        <v>1617</v>
      </c>
      <c r="B2117" t="s">
        <v>16800</v>
      </c>
      <c r="C2117" t="s">
        <v>16799</v>
      </c>
      <c r="D2117">
        <v>10300</v>
      </c>
    </row>
    <row r="2118" spans="1:4" x14ac:dyDescent="0.25">
      <c r="A2118">
        <v>1232</v>
      </c>
      <c r="B2118" t="s">
        <v>16410</v>
      </c>
      <c r="C2118" t="s">
        <v>16409</v>
      </c>
      <c r="D2118">
        <v>10000</v>
      </c>
    </row>
    <row r="2119" spans="1:4" x14ac:dyDescent="0.25">
      <c r="A2119">
        <v>1596</v>
      </c>
      <c r="B2119" t="s">
        <v>16774</v>
      </c>
      <c r="C2119" t="s">
        <v>16773</v>
      </c>
      <c r="D2119">
        <v>10000</v>
      </c>
    </row>
    <row r="2120" spans="1:4" x14ac:dyDescent="0.25">
      <c r="A2120">
        <v>658</v>
      </c>
      <c r="B2120" t="s">
        <v>15845</v>
      </c>
      <c r="C2120" t="s">
        <v>15844</v>
      </c>
      <c r="D2120">
        <v>10000</v>
      </c>
    </row>
    <row r="2121" spans="1:4" x14ac:dyDescent="0.25">
      <c r="A2121">
        <v>453</v>
      </c>
      <c r="B2121" t="s">
        <v>15635</v>
      </c>
      <c r="C2121" t="s">
        <v>15634</v>
      </c>
      <c r="D2121">
        <v>10000</v>
      </c>
    </row>
    <row r="2122" spans="1:4" x14ac:dyDescent="0.25">
      <c r="A2122">
        <v>791</v>
      </c>
      <c r="B2122" t="s">
        <v>15990</v>
      </c>
      <c r="C2122" t="s">
        <v>15989</v>
      </c>
      <c r="D2122">
        <v>10000</v>
      </c>
    </row>
    <row r="2123" spans="1:4" x14ac:dyDescent="0.25">
      <c r="A2123">
        <v>2</v>
      </c>
      <c r="B2123" t="s">
        <v>15209</v>
      </c>
      <c r="C2123" t="s">
        <v>15208</v>
      </c>
      <c r="D2123">
        <v>8900</v>
      </c>
    </row>
    <row r="2124" spans="1:4" x14ac:dyDescent="0.25">
      <c r="A2124">
        <v>723</v>
      </c>
      <c r="B2124" t="s">
        <v>15921</v>
      </c>
      <c r="C2124" t="s">
        <v>15920</v>
      </c>
      <c r="D2124">
        <v>10000</v>
      </c>
    </row>
    <row r="2125" spans="1:4" x14ac:dyDescent="0.25">
      <c r="A2125">
        <v>1316</v>
      </c>
      <c r="B2125" t="s">
        <v>16492</v>
      </c>
      <c r="C2125" t="s">
        <v>16491</v>
      </c>
      <c r="D2125">
        <v>10000</v>
      </c>
    </row>
    <row r="2126" spans="1:4" x14ac:dyDescent="0.25">
      <c r="A2126">
        <v>400</v>
      </c>
      <c r="B2126" t="s">
        <v>15577</v>
      </c>
      <c r="C2126" t="s">
        <v>15576</v>
      </c>
      <c r="D2126">
        <v>10000</v>
      </c>
    </row>
    <row r="2127" spans="1:4" x14ac:dyDescent="0.25">
      <c r="A2127">
        <v>27</v>
      </c>
      <c r="B2127" t="s">
        <v>15245</v>
      </c>
      <c r="C2127" t="s">
        <v>15244</v>
      </c>
      <c r="D2127">
        <v>10300</v>
      </c>
    </row>
    <row r="2128" spans="1:4" x14ac:dyDescent="0.25">
      <c r="A2128">
        <v>1821</v>
      </c>
      <c r="B2128" t="s">
        <v>16984</v>
      </c>
      <c r="C2128" t="s">
        <v>16983</v>
      </c>
      <c r="D2128">
        <v>10300</v>
      </c>
    </row>
    <row r="2129" spans="1:4" x14ac:dyDescent="0.25">
      <c r="A2129">
        <v>1329</v>
      </c>
      <c r="B2129" t="s">
        <v>16507</v>
      </c>
      <c r="C2129" t="s">
        <v>16506</v>
      </c>
      <c r="D2129">
        <v>10300</v>
      </c>
    </row>
    <row r="2130" spans="1:4" x14ac:dyDescent="0.25">
      <c r="A2130">
        <v>1601</v>
      </c>
      <c r="B2130" t="s">
        <v>16780</v>
      </c>
      <c r="C2130" t="s">
        <v>16779</v>
      </c>
      <c r="D2130">
        <v>10000</v>
      </c>
    </row>
    <row r="2131" spans="1:4" x14ac:dyDescent="0.25">
      <c r="A2131">
        <v>1512</v>
      </c>
      <c r="B2131" t="s">
        <v>16701</v>
      </c>
      <c r="C2131" t="s">
        <v>16700</v>
      </c>
      <c r="D2131">
        <v>10000</v>
      </c>
    </row>
    <row r="2132" spans="1:4" x14ac:dyDescent="0.25">
      <c r="A2132">
        <v>1602</v>
      </c>
      <c r="B2132" t="s">
        <v>16782</v>
      </c>
      <c r="C2132" t="s">
        <v>16781</v>
      </c>
      <c r="D2132">
        <v>10000</v>
      </c>
    </row>
    <row r="2133" spans="1:4" x14ac:dyDescent="0.25">
      <c r="A2133">
        <v>640</v>
      </c>
      <c r="B2133" t="s">
        <v>15823</v>
      </c>
      <c r="C2133" t="s">
        <v>15822</v>
      </c>
      <c r="D2133">
        <v>10000</v>
      </c>
    </row>
    <row r="2134" spans="1:4" x14ac:dyDescent="0.25">
      <c r="A2134">
        <v>637</v>
      </c>
      <c r="B2134" t="s">
        <v>15819</v>
      </c>
      <c r="C2134" t="s">
        <v>15818</v>
      </c>
      <c r="D2134">
        <v>10000</v>
      </c>
    </row>
    <row r="2135" spans="1:4" x14ac:dyDescent="0.25">
      <c r="A2135">
        <v>3</v>
      </c>
      <c r="B2135" t="s">
        <v>15211</v>
      </c>
      <c r="C2135" t="s">
        <v>15210</v>
      </c>
      <c r="D2135">
        <v>8900</v>
      </c>
    </row>
    <row r="2136" spans="1:4" x14ac:dyDescent="0.25">
      <c r="A2136">
        <v>910</v>
      </c>
      <c r="B2136" t="s">
        <v>16101</v>
      </c>
      <c r="C2136" t="s">
        <v>28</v>
      </c>
      <c r="D2136">
        <v>10000</v>
      </c>
    </row>
    <row r="2137" spans="1:4" x14ac:dyDescent="0.25">
      <c r="A2137">
        <v>1967</v>
      </c>
      <c r="B2137" t="s">
        <v>17121</v>
      </c>
      <c r="C2137" t="s">
        <v>17120</v>
      </c>
      <c r="D2137">
        <v>10000</v>
      </c>
    </row>
    <row r="2138" spans="1:4" x14ac:dyDescent="0.25">
      <c r="A2138">
        <v>1399</v>
      </c>
      <c r="B2138" t="s">
        <v>16583</v>
      </c>
      <c r="C2138" t="s">
        <v>16582</v>
      </c>
      <c r="D2138">
        <v>10000</v>
      </c>
    </row>
    <row r="2139" spans="1:4" x14ac:dyDescent="0.25">
      <c r="A2139">
        <v>1623</v>
      </c>
      <c r="B2139" t="s">
        <v>16811</v>
      </c>
      <c r="C2139" t="s">
        <v>16810</v>
      </c>
      <c r="D2139">
        <v>10000</v>
      </c>
    </row>
    <row r="2140" spans="1:4" x14ac:dyDescent="0.25">
      <c r="A2140">
        <v>1612</v>
      </c>
      <c r="B2140" t="s">
        <v>16793</v>
      </c>
      <c r="C2140" t="s">
        <v>16792</v>
      </c>
      <c r="D2140">
        <v>10000</v>
      </c>
    </row>
    <row r="2141" spans="1:4" x14ac:dyDescent="0.25">
      <c r="A2141">
        <v>717</v>
      </c>
      <c r="B2141" t="s">
        <v>15911</v>
      </c>
      <c r="C2141" t="s">
        <v>15910</v>
      </c>
      <c r="D2141">
        <v>10300</v>
      </c>
    </row>
    <row r="2142" spans="1:4" x14ac:dyDescent="0.25">
      <c r="A2142">
        <v>1616</v>
      </c>
      <c r="B2142" t="s">
        <v>16798</v>
      </c>
      <c r="C2142" t="s">
        <v>16797</v>
      </c>
      <c r="D2142">
        <v>10300</v>
      </c>
    </row>
    <row r="2143" spans="1:4" x14ac:dyDescent="0.25">
      <c r="A2143">
        <v>695</v>
      </c>
      <c r="B2143" t="s">
        <v>15885</v>
      </c>
      <c r="C2143" t="s">
        <v>15884</v>
      </c>
      <c r="D2143">
        <v>10300</v>
      </c>
    </row>
    <row r="2144" spans="1:4" x14ac:dyDescent="0.25">
      <c r="A2144">
        <v>2011</v>
      </c>
      <c r="B2144" t="s">
        <v>17165</v>
      </c>
      <c r="C2144" t="s">
        <v>17164</v>
      </c>
      <c r="D2144">
        <v>10000</v>
      </c>
    </row>
    <row r="2145" spans="1:4" x14ac:dyDescent="0.25">
      <c r="A2145">
        <v>2014</v>
      </c>
      <c r="B2145" t="s">
        <v>17170</v>
      </c>
      <c r="C2145" t="s">
        <v>17169</v>
      </c>
      <c r="D2145">
        <v>10000</v>
      </c>
    </row>
    <row r="2146" spans="1:4" x14ac:dyDescent="0.25">
      <c r="A2146">
        <v>1367</v>
      </c>
      <c r="B2146" t="s">
        <v>16545</v>
      </c>
      <c r="C2146" t="s">
        <v>16544</v>
      </c>
      <c r="D2146">
        <v>9400</v>
      </c>
    </row>
    <row r="2147" spans="1:4" x14ac:dyDescent="0.25">
      <c r="A2147">
        <v>618</v>
      </c>
      <c r="B2147" t="s">
        <v>15797</v>
      </c>
      <c r="C2147" t="s">
        <v>15796</v>
      </c>
      <c r="D2147">
        <v>10000</v>
      </c>
    </row>
    <row r="2148" spans="1:4" x14ac:dyDescent="0.25">
      <c r="A2148">
        <v>619</v>
      </c>
      <c r="B2148" t="s">
        <v>15799</v>
      </c>
      <c r="C2148" t="s">
        <v>15798</v>
      </c>
      <c r="D2148">
        <v>10300</v>
      </c>
    </row>
    <row r="2149" spans="1:4" x14ac:dyDescent="0.25">
      <c r="A2149">
        <v>2012</v>
      </c>
      <c r="B2149" t="s">
        <v>17167</v>
      </c>
      <c r="C2149" t="s">
        <v>17166</v>
      </c>
      <c r="D2149">
        <v>10300</v>
      </c>
    </row>
    <row r="2150" spans="1:4" x14ac:dyDescent="0.25">
      <c r="A2150">
        <v>401</v>
      </c>
      <c r="B2150" t="s">
        <v>15579</v>
      </c>
      <c r="C2150" t="s">
        <v>15578</v>
      </c>
      <c r="D2150">
        <v>10000</v>
      </c>
    </row>
    <row r="2151" spans="1:4" x14ac:dyDescent="0.25">
      <c r="A2151">
        <v>1586</v>
      </c>
      <c r="B2151" t="s">
        <v>16763</v>
      </c>
      <c r="C2151" t="s">
        <v>16762</v>
      </c>
      <c r="D2151">
        <v>10800</v>
      </c>
    </row>
    <row r="2152" spans="1:4" x14ac:dyDescent="0.25">
      <c r="A2152">
        <v>609</v>
      </c>
      <c r="B2152" t="s">
        <v>15787</v>
      </c>
      <c r="C2152" t="s">
        <v>15786</v>
      </c>
      <c r="D2152">
        <v>10000</v>
      </c>
    </row>
    <row r="2153" spans="1:4" x14ac:dyDescent="0.25">
      <c r="A2153">
        <v>250</v>
      </c>
      <c r="B2153" t="s">
        <v>15465</v>
      </c>
      <c r="C2153" t="s">
        <v>15464</v>
      </c>
      <c r="D2153">
        <v>10000</v>
      </c>
    </row>
    <row r="2154" spans="1:4" x14ac:dyDescent="0.25">
      <c r="A2154">
        <v>1492</v>
      </c>
      <c r="B2154" t="s">
        <v>16680</v>
      </c>
      <c r="C2154" t="s">
        <v>16679</v>
      </c>
      <c r="D2154">
        <v>10300</v>
      </c>
    </row>
    <row r="2155" spans="1:4" x14ac:dyDescent="0.25">
      <c r="A2155">
        <v>1370</v>
      </c>
      <c r="B2155" t="s">
        <v>16551</v>
      </c>
      <c r="C2155" t="s">
        <v>16550</v>
      </c>
      <c r="D2155">
        <v>10800</v>
      </c>
    </row>
    <row r="2156" spans="1:4" x14ac:dyDescent="0.25">
      <c r="A2156">
        <v>402</v>
      </c>
      <c r="B2156" t="s">
        <v>15581</v>
      </c>
      <c r="C2156" t="s">
        <v>15580</v>
      </c>
      <c r="D2156">
        <v>10300</v>
      </c>
    </row>
    <row r="2157" spans="1:4" x14ac:dyDescent="0.25">
      <c r="A2157">
        <v>1194</v>
      </c>
      <c r="B2157" t="s">
        <v>16373</v>
      </c>
      <c r="C2157" t="s">
        <v>16372</v>
      </c>
      <c r="D2157">
        <v>9400</v>
      </c>
    </row>
    <row r="2158" spans="1:4" x14ac:dyDescent="0.25">
      <c r="A2158">
        <v>1372</v>
      </c>
      <c r="B2158" t="s">
        <v>16554</v>
      </c>
      <c r="C2158" t="s">
        <v>16553</v>
      </c>
      <c r="D2158">
        <v>10300</v>
      </c>
    </row>
    <row r="2159" spans="1:4" x14ac:dyDescent="0.25">
      <c r="A2159">
        <v>1981</v>
      </c>
      <c r="B2159" t="s">
        <v>17136</v>
      </c>
      <c r="C2159" t="s">
        <v>17135</v>
      </c>
      <c r="D2159">
        <v>10000</v>
      </c>
    </row>
    <row r="2160" spans="1:4" x14ac:dyDescent="0.25">
      <c r="A2160">
        <v>1369</v>
      </c>
      <c r="B2160" t="s">
        <v>16549</v>
      </c>
      <c r="C2160" t="s">
        <v>16548</v>
      </c>
      <c r="D2160">
        <v>9400</v>
      </c>
    </row>
    <row r="2161" spans="1:4" x14ac:dyDescent="0.25">
      <c r="A2161">
        <v>1919</v>
      </c>
      <c r="B2161" t="s">
        <v>17073</v>
      </c>
      <c r="C2161" t="s">
        <v>17072</v>
      </c>
      <c r="D2161">
        <v>10000</v>
      </c>
    </row>
    <row r="2162" spans="1:4" x14ac:dyDescent="0.25">
      <c r="A2162">
        <v>1193</v>
      </c>
      <c r="B2162" t="s">
        <v>16371</v>
      </c>
      <c r="C2162" t="s">
        <v>16370</v>
      </c>
      <c r="D2162">
        <v>9400</v>
      </c>
    </row>
    <row r="2163" spans="1:4" x14ac:dyDescent="0.25">
      <c r="A2163">
        <v>19</v>
      </c>
      <c r="B2163" t="s">
        <v>15229</v>
      </c>
      <c r="C2163" t="s">
        <v>15228</v>
      </c>
      <c r="D2163">
        <v>10300</v>
      </c>
    </row>
    <row r="2164" spans="1:4" x14ac:dyDescent="0.25">
      <c r="A2164">
        <v>21</v>
      </c>
      <c r="B2164" t="s">
        <v>15233</v>
      </c>
      <c r="C2164" t="s">
        <v>15232</v>
      </c>
      <c r="D2164">
        <v>9400</v>
      </c>
    </row>
    <row r="2165" spans="1:4" x14ac:dyDescent="0.25">
      <c r="A2165">
        <v>22</v>
      </c>
      <c r="B2165" t="s">
        <v>15235</v>
      </c>
      <c r="C2165" t="s">
        <v>15234</v>
      </c>
      <c r="D2165">
        <v>9400</v>
      </c>
    </row>
    <row r="2166" spans="1:4" x14ac:dyDescent="0.25">
      <c r="A2166">
        <v>24</v>
      </c>
      <c r="B2166" t="s">
        <v>15239</v>
      </c>
      <c r="C2166" t="s">
        <v>15238</v>
      </c>
      <c r="D2166">
        <v>9400</v>
      </c>
    </row>
    <row r="2167" spans="1:4" x14ac:dyDescent="0.25">
      <c r="A2167">
        <v>1</v>
      </c>
      <c r="B2167" t="s">
        <v>15207</v>
      </c>
      <c r="C2167" t="s">
        <v>15206</v>
      </c>
      <c r="D2167">
        <v>8900</v>
      </c>
    </row>
    <row r="2168" spans="1:4" x14ac:dyDescent="0.25">
      <c r="A2168">
        <v>25</v>
      </c>
      <c r="B2168" t="s">
        <v>15241</v>
      </c>
      <c r="C2168" t="s">
        <v>15240</v>
      </c>
      <c r="D2168">
        <v>10300</v>
      </c>
    </row>
    <row r="2169" spans="1:4" x14ac:dyDescent="0.25">
      <c r="A2169">
        <v>26</v>
      </c>
      <c r="B2169" t="s">
        <v>15243</v>
      </c>
      <c r="C2169" t="s">
        <v>15242</v>
      </c>
      <c r="D2169">
        <v>10300</v>
      </c>
    </row>
    <row r="2170" spans="1:4" x14ac:dyDescent="0.25">
      <c r="A2170">
        <v>1574</v>
      </c>
      <c r="B2170" t="s">
        <v>16750</v>
      </c>
      <c r="C2170" t="s">
        <v>16749</v>
      </c>
      <c r="D2170">
        <v>10000</v>
      </c>
    </row>
    <row r="2171" spans="1:4" x14ac:dyDescent="0.25">
      <c r="A2171">
        <v>4</v>
      </c>
      <c r="B2171" t="s">
        <v>15213</v>
      </c>
      <c r="C2171" t="s">
        <v>15212</v>
      </c>
      <c r="D2171">
        <v>8900</v>
      </c>
    </row>
    <row r="2172" spans="1:4" x14ac:dyDescent="0.25">
      <c r="A2172">
        <v>593</v>
      </c>
      <c r="B2172" t="s">
        <v>15769</v>
      </c>
      <c r="C2172" t="s">
        <v>15768</v>
      </c>
      <c r="D2172">
        <v>10000</v>
      </c>
    </row>
    <row r="2173" spans="1:4" x14ac:dyDescent="0.25">
      <c r="A2173">
        <v>598</v>
      </c>
      <c r="B2173" t="s">
        <v>15775</v>
      </c>
      <c r="C2173" t="s">
        <v>15774</v>
      </c>
      <c r="D2173">
        <v>10000</v>
      </c>
    </row>
    <row r="2174" spans="1:4" x14ac:dyDescent="0.25">
      <c r="A2174">
        <v>1368</v>
      </c>
      <c r="B2174" t="s">
        <v>16547</v>
      </c>
      <c r="C2174" t="s">
        <v>16546</v>
      </c>
      <c r="D2174">
        <v>9400</v>
      </c>
    </row>
    <row r="2175" spans="1:4" x14ac:dyDescent="0.25">
      <c r="A2175">
        <v>634</v>
      </c>
      <c r="B2175" t="s">
        <v>15815</v>
      </c>
      <c r="C2175" t="s">
        <v>15814</v>
      </c>
      <c r="D2175">
        <v>10000</v>
      </c>
    </row>
    <row r="2176" spans="1:4" x14ac:dyDescent="0.25">
      <c r="A2176">
        <v>661</v>
      </c>
      <c r="B2176" t="s">
        <v>15849</v>
      </c>
      <c r="C2176" t="s">
        <v>15848</v>
      </c>
      <c r="D2176">
        <v>9400</v>
      </c>
    </row>
    <row r="2177" spans="1:4" x14ac:dyDescent="0.25">
      <c r="A2177">
        <v>645</v>
      </c>
      <c r="B2177" t="s">
        <v>15829</v>
      </c>
      <c r="C2177" t="s">
        <v>15828</v>
      </c>
      <c r="D2177">
        <v>9400</v>
      </c>
    </row>
    <row r="2178" spans="1:4" x14ac:dyDescent="0.25">
      <c r="A2178">
        <v>653</v>
      </c>
      <c r="B2178" t="s">
        <v>15839</v>
      </c>
      <c r="C2178" t="s">
        <v>15838</v>
      </c>
      <c r="D2178">
        <v>9400</v>
      </c>
    </row>
    <row r="2179" spans="1:4" x14ac:dyDescent="0.25">
      <c r="A2179">
        <v>581</v>
      </c>
      <c r="B2179" t="s">
        <v>15756</v>
      </c>
      <c r="C2179" t="s">
        <v>15755</v>
      </c>
      <c r="D2179">
        <v>9400</v>
      </c>
    </row>
    <row r="2180" spans="1:4" x14ac:dyDescent="0.25">
      <c r="A2180">
        <v>1654</v>
      </c>
      <c r="B2180" t="s">
        <v>16845</v>
      </c>
      <c r="C2180" t="s">
        <v>16844</v>
      </c>
      <c r="D2180">
        <v>8900</v>
      </c>
    </row>
    <row r="2181" spans="1:4" x14ac:dyDescent="0.25">
      <c r="A2181">
        <v>1665</v>
      </c>
      <c r="B2181" t="s">
        <v>16855</v>
      </c>
      <c r="C2181" t="s">
        <v>317</v>
      </c>
      <c r="D2181">
        <v>9400</v>
      </c>
    </row>
    <row r="2182" spans="1:4" x14ac:dyDescent="0.25">
      <c r="A2182">
        <v>1241</v>
      </c>
      <c r="B2182" t="s">
        <v>16418</v>
      </c>
      <c r="C2182" t="s">
        <v>16417</v>
      </c>
      <c r="D2182">
        <v>9400</v>
      </c>
    </row>
    <row r="2183" spans="1:4" x14ac:dyDescent="0.25">
      <c r="A2183">
        <v>452</v>
      </c>
      <c r="B2183" t="s">
        <v>15633</v>
      </c>
      <c r="C2183" t="s">
        <v>15632</v>
      </c>
      <c r="D2183">
        <v>9400</v>
      </c>
    </row>
    <row r="2184" spans="1:4" x14ac:dyDescent="0.25">
      <c r="A2184">
        <v>790</v>
      </c>
      <c r="B2184" t="s">
        <v>15988</v>
      </c>
      <c r="C2184" t="s">
        <v>15987</v>
      </c>
      <c r="D2184">
        <v>9400</v>
      </c>
    </row>
    <row r="2185" spans="1:4" x14ac:dyDescent="0.25">
      <c r="A2185">
        <v>20</v>
      </c>
      <c r="B2185" t="s">
        <v>15231</v>
      </c>
      <c r="C2185" t="s">
        <v>15230</v>
      </c>
      <c r="D2185">
        <v>9400</v>
      </c>
    </row>
    <row r="2186" spans="1:4" x14ac:dyDescent="0.25">
      <c r="A2186">
        <v>1930</v>
      </c>
      <c r="B2186" t="s">
        <v>17086</v>
      </c>
      <c r="C2186" t="s">
        <v>17085</v>
      </c>
      <c r="D2186">
        <v>10000</v>
      </c>
    </row>
    <row r="2187" spans="1:4" x14ac:dyDescent="0.25">
      <c r="A2187">
        <v>1264</v>
      </c>
      <c r="B2187" t="s">
        <v>16440</v>
      </c>
      <c r="C2187" t="s">
        <v>16439</v>
      </c>
      <c r="D2187">
        <v>9400</v>
      </c>
    </row>
    <row r="2188" spans="1:4" x14ac:dyDescent="0.25">
      <c r="A2188">
        <v>1398</v>
      </c>
      <c r="B2188" t="s">
        <v>16581</v>
      </c>
      <c r="C2188" t="s">
        <v>16580</v>
      </c>
      <c r="D2188">
        <v>9400</v>
      </c>
    </row>
    <row r="2189" spans="1:4" x14ac:dyDescent="0.25">
      <c r="A2189">
        <v>1400</v>
      </c>
      <c r="B2189" t="s">
        <v>16585</v>
      </c>
      <c r="C2189" t="s">
        <v>16584</v>
      </c>
      <c r="D2189">
        <v>9400</v>
      </c>
    </row>
    <row r="2190" spans="1:4" x14ac:dyDescent="0.25">
      <c r="A2190">
        <v>1253</v>
      </c>
      <c r="B2190" t="s">
        <v>16428</v>
      </c>
      <c r="C2190" t="s">
        <v>16427</v>
      </c>
      <c r="D2190">
        <v>9400</v>
      </c>
    </row>
    <row r="2191" spans="1:4" x14ac:dyDescent="0.25">
      <c r="A2191">
        <v>1252</v>
      </c>
      <c r="B2191" t="s">
        <v>16426</v>
      </c>
      <c r="C2191" t="s">
        <v>16425</v>
      </c>
      <c r="D2191">
        <v>10000</v>
      </c>
    </row>
    <row r="2192" spans="1:4" x14ac:dyDescent="0.25">
      <c r="A2192">
        <v>549</v>
      </c>
      <c r="B2192" t="s">
        <v>15721</v>
      </c>
      <c r="C2192" t="s">
        <v>15720</v>
      </c>
      <c r="D2192">
        <v>10000</v>
      </c>
    </row>
    <row r="2193" spans="1:4" x14ac:dyDescent="0.25">
      <c r="A2193">
        <v>911</v>
      </c>
      <c r="B2193" t="s">
        <v>16103</v>
      </c>
      <c r="C2193" t="s">
        <v>16102</v>
      </c>
      <c r="D2193">
        <v>10000</v>
      </c>
    </row>
    <row r="2194" spans="1:4" x14ac:dyDescent="0.25">
      <c r="A2194">
        <v>1618</v>
      </c>
      <c r="B2194" t="s">
        <v>16802</v>
      </c>
      <c r="C2194" t="s">
        <v>16801</v>
      </c>
      <c r="D2194">
        <v>10000</v>
      </c>
    </row>
    <row r="2195" spans="1:4" x14ac:dyDescent="0.25">
      <c r="A2195">
        <v>699</v>
      </c>
      <c r="B2195" t="s">
        <v>15890</v>
      </c>
      <c r="C2195" t="s">
        <v>15889</v>
      </c>
      <c r="D2195">
        <v>10000</v>
      </c>
    </row>
    <row r="2196" spans="1:4" x14ac:dyDescent="0.25">
      <c r="A2196">
        <v>23</v>
      </c>
      <c r="B2196" t="s">
        <v>15237</v>
      </c>
      <c r="C2196" t="s">
        <v>15236</v>
      </c>
      <c r="D2196">
        <v>9400</v>
      </c>
    </row>
    <row r="2197" spans="1:4" x14ac:dyDescent="0.25">
      <c r="A2197">
        <v>713</v>
      </c>
      <c r="B2197" t="s">
        <v>15906</v>
      </c>
      <c r="C2197" t="s">
        <v>15905</v>
      </c>
      <c r="D2197">
        <v>10000</v>
      </c>
    </row>
    <row r="2198" spans="1:4" x14ac:dyDescent="0.25">
      <c r="A2198">
        <v>722</v>
      </c>
      <c r="B2198" t="s">
        <v>15919</v>
      </c>
      <c r="C2198" t="s">
        <v>15918</v>
      </c>
      <c r="D2198">
        <v>10000</v>
      </c>
    </row>
    <row r="2199" spans="1:4" x14ac:dyDescent="0.25">
      <c r="A2199">
        <v>1620</v>
      </c>
      <c r="B2199" t="s">
        <v>16806</v>
      </c>
      <c r="C2199" t="s">
        <v>16805</v>
      </c>
      <c r="D2199">
        <v>10000</v>
      </c>
    </row>
    <row r="2200" spans="1:4" x14ac:dyDescent="0.25">
      <c r="A2200">
        <v>718</v>
      </c>
      <c r="B2200" t="s">
        <v>15913</v>
      </c>
      <c r="C2200" t="s">
        <v>15912</v>
      </c>
      <c r="D2200">
        <v>10000</v>
      </c>
    </row>
    <row r="2201" spans="1:4" x14ac:dyDescent="0.25">
      <c r="A2201">
        <v>1621</v>
      </c>
      <c r="B2201" t="s">
        <v>16808</v>
      </c>
      <c r="C2201" t="s">
        <v>16807</v>
      </c>
      <c r="D2201">
        <v>10000</v>
      </c>
    </row>
    <row r="2202" spans="1:4" x14ac:dyDescent="0.25">
      <c r="A2202">
        <v>1749</v>
      </c>
      <c r="B2202" t="s">
        <v>16924</v>
      </c>
      <c r="C2202" t="s">
        <v>16923</v>
      </c>
      <c r="D2202">
        <v>9400</v>
      </c>
    </row>
    <row r="2203" spans="1:4" x14ac:dyDescent="0.25">
      <c r="A2203">
        <v>840</v>
      </c>
      <c r="B2203" t="s">
        <v>16039</v>
      </c>
      <c r="C2203" t="s">
        <v>16038</v>
      </c>
      <c r="D2203">
        <v>9400</v>
      </c>
    </row>
    <row r="2204" spans="1:4" x14ac:dyDescent="0.25">
      <c r="A2204">
        <v>655</v>
      </c>
      <c r="B2204" t="s">
        <v>15842</v>
      </c>
      <c r="C2204" t="s">
        <v>15841</v>
      </c>
      <c r="D2204">
        <v>9400</v>
      </c>
    </row>
    <row r="2205" spans="1:4" x14ac:dyDescent="0.25">
      <c r="A2205">
        <v>1661</v>
      </c>
      <c r="B2205" t="s">
        <v>16852</v>
      </c>
      <c r="C2205" t="s">
        <v>16851</v>
      </c>
      <c r="D2205">
        <v>9400</v>
      </c>
    </row>
    <row r="2206" spans="1:4" x14ac:dyDescent="0.25">
      <c r="A2206">
        <v>557</v>
      </c>
      <c r="B2206" t="s">
        <v>15730</v>
      </c>
      <c r="C2206" t="s">
        <v>15729</v>
      </c>
      <c r="D2206">
        <v>9400</v>
      </c>
    </row>
    <row r="2207" spans="1:4" x14ac:dyDescent="0.25">
      <c r="A2207">
        <v>1931</v>
      </c>
      <c r="B2207" t="s">
        <v>17088</v>
      </c>
      <c r="C2207" t="s">
        <v>17087</v>
      </c>
      <c r="D2207">
        <v>9400</v>
      </c>
    </row>
    <row r="2208" spans="1:4" x14ac:dyDescent="0.25">
      <c r="A2208">
        <v>558</v>
      </c>
      <c r="B2208" t="s">
        <v>15732</v>
      </c>
      <c r="C2208" t="s">
        <v>15731</v>
      </c>
      <c r="D2208">
        <v>9400</v>
      </c>
    </row>
    <row r="2209" spans="1:4" x14ac:dyDescent="0.25">
      <c r="A2209">
        <v>1401</v>
      </c>
      <c r="B2209" t="s">
        <v>16587</v>
      </c>
      <c r="C2209" t="s">
        <v>16586</v>
      </c>
      <c r="D2209">
        <v>9400</v>
      </c>
    </row>
    <row r="2210" spans="1:4" x14ac:dyDescent="0.25">
      <c r="A2210">
        <v>454</v>
      </c>
      <c r="B2210" t="s">
        <v>15637</v>
      </c>
      <c r="C2210" t="s">
        <v>15636</v>
      </c>
      <c r="D2210">
        <v>9400</v>
      </c>
    </row>
    <row r="2211" spans="1:4" x14ac:dyDescent="0.25">
      <c r="A2211">
        <v>674</v>
      </c>
      <c r="B2211" t="s">
        <v>15861</v>
      </c>
      <c r="C2211" t="s">
        <v>123</v>
      </c>
      <c r="D2211">
        <v>9400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DDA18-F390-4FC4-BD73-1FE8EDB81785}">
  <sheetPr codeName="Sheet6"/>
  <dimension ref="A3:B2192"/>
  <sheetViews>
    <sheetView topLeftCell="A2073" workbookViewId="0">
      <selection activeCell="A2092" sqref="A2092:B2092"/>
      <pivotSelection pane="bottomRight" showHeader="1" extendable="1" axis="axisRow" start="2088" max="2189" activeRow="2091" previousRow="2091" click="1" r:id="rId1">
        <pivotArea dataOnly="0" fieldPosition="0">
          <references count="1">
            <reference field="1" count="1">
              <x v="2088"/>
            </reference>
          </references>
        </pivotArea>
      </pivotSelection>
    </sheetView>
  </sheetViews>
  <sheetFormatPr defaultRowHeight="15" x14ac:dyDescent="0.25"/>
  <cols>
    <col min="1" max="1" width="12.5703125" bestFit="1" customWidth="1"/>
    <col min="2" max="2" width="27.5703125" bestFit="1" customWidth="1"/>
  </cols>
  <sheetData>
    <row r="3" spans="1:2" x14ac:dyDescent="0.25">
      <c r="A3" s="17" t="s">
        <v>175</v>
      </c>
      <c r="B3" t="s">
        <v>17348</v>
      </c>
    </row>
    <row r="4" spans="1:2" x14ac:dyDescent="0.25">
      <c r="A4" s="60">
        <v>2</v>
      </c>
      <c r="B4" s="61">
        <v>2973</v>
      </c>
    </row>
    <row r="5" spans="1:2" x14ac:dyDescent="0.25">
      <c r="A5" s="60">
        <v>4</v>
      </c>
      <c r="B5" s="61">
        <v>7600</v>
      </c>
    </row>
    <row r="6" spans="1:2" x14ac:dyDescent="0.25">
      <c r="A6" s="60">
        <v>12</v>
      </c>
      <c r="B6" s="61">
        <v>7600</v>
      </c>
    </row>
    <row r="7" spans="1:2" x14ac:dyDescent="0.25">
      <c r="A7" s="60">
        <v>14</v>
      </c>
      <c r="B7" s="61">
        <v>3342</v>
      </c>
    </row>
    <row r="8" spans="1:2" x14ac:dyDescent="0.25">
      <c r="A8" s="60">
        <v>36</v>
      </c>
      <c r="B8" s="61">
        <v>7400</v>
      </c>
    </row>
    <row r="9" spans="1:2" x14ac:dyDescent="0.25">
      <c r="A9" s="60">
        <v>61</v>
      </c>
      <c r="B9" s="61">
        <v>10742</v>
      </c>
    </row>
    <row r="10" spans="1:2" x14ac:dyDescent="0.25">
      <c r="A10" s="60">
        <v>69</v>
      </c>
      <c r="B10" s="61">
        <v>6400</v>
      </c>
    </row>
    <row r="11" spans="1:2" x14ac:dyDescent="0.25">
      <c r="A11" s="60">
        <v>73</v>
      </c>
      <c r="B11" s="61">
        <v>8000</v>
      </c>
    </row>
    <row r="12" spans="1:2" x14ac:dyDescent="0.25">
      <c r="A12" s="60">
        <v>74</v>
      </c>
      <c r="B12" s="61">
        <v>10000</v>
      </c>
    </row>
    <row r="13" spans="1:2" x14ac:dyDescent="0.25">
      <c r="A13" s="60">
        <v>76</v>
      </c>
      <c r="B13" s="61">
        <v>10000</v>
      </c>
    </row>
    <row r="14" spans="1:2" x14ac:dyDescent="0.25">
      <c r="A14" s="60">
        <v>89</v>
      </c>
      <c r="B14" s="61">
        <v>10000</v>
      </c>
    </row>
    <row r="15" spans="1:2" x14ac:dyDescent="0.25">
      <c r="A15" s="60">
        <v>90</v>
      </c>
      <c r="B15" s="61">
        <v>10000</v>
      </c>
    </row>
    <row r="16" spans="1:2" x14ac:dyDescent="0.25">
      <c r="A16" s="60">
        <v>91</v>
      </c>
      <c r="B16" s="61">
        <v>10000</v>
      </c>
    </row>
    <row r="17" spans="1:2" x14ac:dyDescent="0.25">
      <c r="A17" s="60">
        <v>92</v>
      </c>
      <c r="B17" s="61">
        <v>10800</v>
      </c>
    </row>
    <row r="18" spans="1:2" x14ac:dyDescent="0.25">
      <c r="A18" s="60">
        <v>100</v>
      </c>
      <c r="B18" s="61">
        <v>10000</v>
      </c>
    </row>
    <row r="19" spans="1:2" x14ac:dyDescent="0.25">
      <c r="A19" s="60">
        <v>189</v>
      </c>
      <c r="B19" s="61">
        <v>9400</v>
      </c>
    </row>
    <row r="20" spans="1:2" x14ac:dyDescent="0.25">
      <c r="A20" s="60">
        <v>190</v>
      </c>
      <c r="B20" s="61">
        <v>9400</v>
      </c>
    </row>
    <row r="21" spans="1:2" x14ac:dyDescent="0.25">
      <c r="A21" s="60">
        <v>191</v>
      </c>
      <c r="B21" s="61">
        <v>10000</v>
      </c>
    </row>
    <row r="22" spans="1:2" x14ac:dyDescent="0.25">
      <c r="A22" s="60">
        <v>192</v>
      </c>
      <c r="B22" s="61">
        <v>9400</v>
      </c>
    </row>
    <row r="23" spans="1:2" x14ac:dyDescent="0.25">
      <c r="A23" s="60">
        <v>193</v>
      </c>
      <c r="B23" s="61">
        <v>10000</v>
      </c>
    </row>
    <row r="24" spans="1:2" x14ac:dyDescent="0.25">
      <c r="A24" s="60">
        <v>194</v>
      </c>
      <c r="B24" s="61">
        <v>9400</v>
      </c>
    </row>
    <row r="25" spans="1:2" x14ac:dyDescent="0.25">
      <c r="A25" s="60">
        <v>195</v>
      </c>
      <c r="B25" s="61">
        <v>9400</v>
      </c>
    </row>
    <row r="26" spans="1:2" x14ac:dyDescent="0.25">
      <c r="A26" s="60">
        <v>196</v>
      </c>
      <c r="B26" s="61">
        <v>9400</v>
      </c>
    </row>
    <row r="27" spans="1:2" x14ac:dyDescent="0.25">
      <c r="A27" s="60">
        <v>197</v>
      </c>
      <c r="B27" s="61">
        <v>9400</v>
      </c>
    </row>
    <row r="28" spans="1:2" x14ac:dyDescent="0.25">
      <c r="A28" s="60">
        <v>198</v>
      </c>
      <c r="B28" s="61">
        <v>10000</v>
      </c>
    </row>
    <row r="29" spans="1:2" x14ac:dyDescent="0.25">
      <c r="A29" s="60">
        <v>199</v>
      </c>
      <c r="B29" s="61">
        <v>10000</v>
      </c>
    </row>
    <row r="30" spans="1:2" x14ac:dyDescent="0.25">
      <c r="A30" s="60">
        <v>236</v>
      </c>
      <c r="B30" s="61">
        <v>10000</v>
      </c>
    </row>
    <row r="31" spans="1:2" x14ac:dyDescent="0.25">
      <c r="A31" s="60">
        <v>280</v>
      </c>
      <c r="B31" s="61">
        <v>9400</v>
      </c>
    </row>
    <row r="32" spans="1:2" x14ac:dyDescent="0.25">
      <c r="A32" s="60">
        <v>281</v>
      </c>
      <c r="B32" s="61">
        <v>10800</v>
      </c>
    </row>
    <row r="33" spans="1:2" x14ac:dyDescent="0.25">
      <c r="A33" s="60">
        <v>284</v>
      </c>
      <c r="B33" s="61">
        <v>23885</v>
      </c>
    </row>
    <row r="34" spans="1:2" x14ac:dyDescent="0.25">
      <c r="A34" s="60">
        <v>285</v>
      </c>
      <c r="B34" s="61">
        <v>9400</v>
      </c>
    </row>
    <row r="35" spans="1:2" x14ac:dyDescent="0.25">
      <c r="A35" s="60">
        <v>286</v>
      </c>
      <c r="B35" s="61">
        <v>10000</v>
      </c>
    </row>
    <row r="36" spans="1:2" x14ac:dyDescent="0.25">
      <c r="A36" s="60">
        <v>287</v>
      </c>
      <c r="B36" s="61">
        <v>9400</v>
      </c>
    </row>
    <row r="37" spans="1:2" x14ac:dyDescent="0.25">
      <c r="A37" s="60">
        <v>288</v>
      </c>
      <c r="B37" s="61">
        <v>10300</v>
      </c>
    </row>
    <row r="38" spans="1:2" x14ac:dyDescent="0.25">
      <c r="A38" s="60">
        <v>289</v>
      </c>
      <c r="B38" s="61">
        <v>10000</v>
      </c>
    </row>
    <row r="39" spans="1:2" x14ac:dyDescent="0.25">
      <c r="A39" s="60">
        <v>291</v>
      </c>
      <c r="B39" s="61">
        <v>10300</v>
      </c>
    </row>
    <row r="40" spans="1:2" x14ac:dyDescent="0.25">
      <c r="A40" s="60">
        <v>292</v>
      </c>
      <c r="B40" s="61">
        <v>10000</v>
      </c>
    </row>
    <row r="41" spans="1:2" x14ac:dyDescent="0.25">
      <c r="A41" s="60">
        <v>300</v>
      </c>
      <c r="B41" s="61">
        <v>10000</v>
      </c>
    </row>
    <row r="42" spans="1:2" x14ac:dyDescent="0.25">
      <c r="A42" s="60">
        <v>301</v>
      </c>
      <c r="B42" s="61">
        <v>8900</v>
      </c>
    </row>
    <row r="43" spans="1:2" x14ac:dyDescent="0.25">
      <c r="A43" s="60">
        <v>302</v>
      </c>
      <c r="B43" s="61">
        <v>10800</v>
      </c>
    </row>
    <row r="44" spans="1:2" x14ac:dyDescent="0.25">
      <c r="A44" s="60">
        <v>305</v>
      </c>
      <c r="B44" s="61">
        <v>10000</v>
      </c>
    </row>
    <row r="45" spans="1:2" x14ac:dyDescent="0.25">
      <c r="A45" s="60">
        <v>307</v>
      </c>
      <c r="B45" s="61">
        <v>10800</v>
      </c>
    </row>
    <row r="46" spans="1:2" x14ac:dyDescent="0.25">
      <c r="A46" s="60">
        <v>308</v>
      </c>
      <c r="B46" s="61">
        <v>10000</v>
      </c>
    </row>
    <row r="47" spans="1:2" x14ac:dyDescent="0.25">
      <c r="A47" s="60">
        <v>309</v>
      </c>
      <c r="B47" s="61">
        <v>10800</v>
      </c>
    </row>
    <row r="48" spans="1:2" x14ac:dyDescent="0.25">
      <c r="A48" s="60">
        <v>310</v>
      </c>
      <c r="B48" s="61">
        <v>9400</v>
      </c>
    </row>
    <row r="49" spans="1:2" x14ac:dyDescent="0.25">
      <c r="A49" s="60">
        <v>311</v>
      </c>
      <c r="B49" s="61">
        <v>10300</v>
      </c>
    </row>
    <row r="50" spans="1:2" x14ac:dyDescent="0.25">
      <c r="A50" s="60">
        <v>312</v>
      </c>
      <c r="B50" s="61">
        <v>10000</v>
      </c>
    </row>
    <row r="51" spans="1:2" x14ac:dyDescent="0.25">
      <c r="A51" s="60">
        <v>313</v>
      </c>
      <c r="B51" s="61">
        <v>7600</v>
      </c>
    </row>
    <row r="52" spans="1:2" x14ac:dyDescent="0.25">
      <c r="A52" s="60">
        <v>314</v>
      </c>
      <c r="B52" s="61">
        <v>7000</v>
      </c>
    </row>
    <row r="53" spans="1:2" x14ac:dyDescent="0.25">
      <c r="A53" s="60">
        <v>315</v>
      </c>
      <c r="B53" s="61">
        <v>9400</v>
      </c>
    </row>
    <row r="54" spans="1:2" x14ac:dyDescent="0.25">
      <c r="A54" s="60">
        <v>316</v>
      </c>
      <c r="B54" s="61">
        <v>9400</v>
      </c>
    </row>
    <row r="55" spans="1:2" x14ac:dyDescent="0.25">
      <c r="A55" s="60">
        <v>317</v>
      </c>
      <c r="B55" s="61">
        <v>10000</v>
      </c>
    </row>
    <row r="56" spans="1:2" x14ac:dyDescent="0.25">
      <c r="A56" s="60">
        <v>318</v>
      </c>
      <c r="B56" s="61">
        <v>10800</v>
      </c>
    </row>
    <row r="57" spans="1:2" x14ac:dyDescent="0.25">
      <c r="A57" s="60">
        <v>319</v>
      </c>
      <c r="B57" s="61">
        <v>10000</v>
      </c>
    </row>
    <row r="58" spans="1:2" x14ac:dyDescent="0.25">
      <c r="A58" s="60">
        <v>320</v>
      </c>
      <c r="B58" s="61">
        <v>10000</v>
      </c>
    </row>
    <row r="59" spans="1:2" x14ac:dyDescent="0.25">
      <c r="A59" s="60">
        <v>321</v>
      </c>
      <c r="B59" s="61">
        <v>10000</v>
      </c>
    </row>
    <row r="60" spans="1:2" x14ac:dyDescent="0.25">
      <c r="A60" s="60">
        <v>322</v>
      </c>
      <c r="B60" s="61">
        <v>10000</v>
      </c>
    </row>
    <row r="61" spans="1:2" x14ac:dyDescent="0.25">
      <c r="A61" s="60">
        <v>323</v>
      </c>
      <c r="B61" s="61">
        <v>9400</v>
      </c>
    </row>
    <row r="62" spans="1:2" x14ac:dyDescent="0.25">
      <c r="A62" s="60">
        <v>324</v>
      </c>
      <c r="B62" s="61">
        <v>9400</v>
      </c>
    </row>
    <row r="63" spans="1:2" x14ac:dyDescent="0.25">
      <c r="A63" s="60">
        <v>325</v>
      </c>
      <c r="B63" s="61">
        <v>10300</v>
      </c>
    </row>
    <row r="64" spans="1:2" x14ac:dyDescent="0.25">
      <c r="A64" s="60">
        <v>326</v>
      </c>
      <c r="B64" s="61">
        <v>10300</v>
      </c>
    </row>
    <row r="65" spans="1:2" x14ac:dyDescent="0.25">
      <c r="A65" s="60">
        <v>327</v>
      </c>
      <c r="B65" s="61">
        <v>9400</v>
      </c>
    </row>
    <row r="66" spans="1:2" x14ac:dyDescent="0.25">
      <c r="A66" s="60">
        <v>328</v>
      </c>
      <c r="B66" s="61">
        <v>10300</v>
      </c>
    </row>
    <row r="67" spans="1:2" x14ac:dyDescent="0.25">
      <c r="A67" s="60">
        <v>329</v>
      </c>
      <c r="B67" s="61">
        <v>10300</v>
      </c>
    </row>
    <row r="68" spans="1:2" x14ac:dyDescent="0.25">
      <c r="A68" s="60">
        <v>330</v>
      </c>
      <c r="B68" s="61">
        <v>10300</v>
      </c>
    </row>
    <row r="69" spans="1:2" x14ac:dyDescent="0.25">
      <c r="A69" s="60">
        <v>332</v>
      </c>
      <c r="B69" s="61">
        <v>10000</v>
      </c>
    </row>
    <row r="70" spans="1:2" x14ac:dyDescent="0.25">
      <c r="A70" s="60">
        <v>333</v>
      </c>
      <c r="B70" s="61">
        <v>10000</v>
      </c>
    </row>
    <row r="71" spans="1:2" x14ac:dyDescent="0.25">
      <c r="A71" s="60">
        <v>334</v>
      </c>
      <c r="B71" s="61">
        <v>10000</v>
      </c>
    </row>
    <row r="72" spans="1:2" x14ac:dyDescent="0.25">
      <c r="A72" s="60">
        <v>335</v>
      </c>
      <c r="B72" s="61">
        <v>10300</v>
      </c>
    </row>
    <row r="73" spans="1:2" x14ac:dyDescent="0.25">
      <c r="A73" s="60">
        <v>442</v>
      </c>
      <c r="B73" s="61">
        <v>10000</v>
      </c>
    </row>
    <row r="74" spans="1:2" x14ac:dyDescent="0.25">
      <c r="A74" s="60">
        <v>444</v>
      </c>
      <c r="B74" s="61">
        <v>10300</v>
      </c>
    </row>
    <row r="75" spans="1:2" x14ac:dyDescent="0.25">
      <c r="A75" s="60">
        <v>445</v>
      </c>
      <c r="B75" s="61">
        <v>10300</v>
      </c>
    </row>
    <row r="76" spans="1:2" x14ac:dyDescent="0.25">
      <c r="A76" s="60">
        <v>447</v>
      </c>
      <c r="B76" s="61">
        <v>9400</v>
      </c>
    </row>
    <row r="77" spans="1:2" x14ac:dyDescent="0.25">
      <c r="A77" s="60">
        <v>448</v>
      </c>
      <c r="B77" s="61">
        <v>36000</v>
      </c>
    </row>
    <row r="78" spans="1:2" x14ac:dyDescent="0.25">
      <c r="A78" s="60">
        <v>449</v>
      </c>
      <c r="B78" s="61">
        <v>36000</v>
      </c>
    </row>
    <row r="79" spans="1:2" x14ac:dyDescent="0.25">
      <c r="A79" s="60">
        <v>450</v>
      </c>
      <c r="B79" s="61">
        <v>35000</v>
      </c>
    </row>
    <row r="80" spans="1:2" x14ac:dyDescent="0.25">
      <c r="A80" s="60">
        <v>451</v>
      </c>
      <c r="B80" s="61">
        <v>36000</v>
      </c>
    </row>
    <row r="81" spans="1:2" x14ac:dyDescent="0.25">
      <c r="A81" s="60">
        <v>452</v>
      </c>
      <c r="B81" s="61">
        <v>36000</v>
      </c>
    </row>
    <row r="82" spans="1:2" x14ac:dyDescent="0.25">
      <c r="A82" s="60">
        <v>453</v>
      </c>
      <c r="B82" s="61">
        <v>36000</v>
      </c>
    </row>
    <row r="83" spans="1:2" x14ac:dyDescent="0.25">
      <c r="A83" s="60">
        <v>454</v>
      </c>
      <c r="B83" s="61">
        <v>35000</v>
      </c>
    </row>
    <row r="84" spans="1:2" x14ac:dyDescent="0.25">
      <c r="A84" s="60">
        <v>455</v>
      </c>
      <c r="B84" s="61">
        <v>10000</v>
      </c>
    </row>
    <row r="85" spans="1:2" x14ac:dyDescent="0.25">
      <c r="A85" s="60">
        <v>456</v>
      </c>
      <c r="B85" s="61">
        <v>35000</v>
      </c>
    </row>
    <row r="86" spans="1:2" x14ac:dyDescent="0.25">
      <c r="A86" s="60">
        <v>457</v>
      </c>
      <c r="B86" s="61">
        <v>35000</v>
      </c>
    </row>
    <row r="87" spans="1:2" x14ac:dyDescent="0.25">
      <c r="A87" s="60">
        <v>458</v>
      </c>
      <c r="B87" s="61">
        <v>36000</v>
      </c>
    </row>
    <row r="88" spans="1:2" x14ac:dyDescent="0.25">
      <c r="A88" s="60">
        <v>459</v>
      </c>
      <c r="B88" s="61">
        <v>36000</v>
      </c>
    </row>
    <row r="89" spans="1:2" x14ac:dyDescent="0.25">
      <c r="A89" s="60">
        <v>460</v>
      </c>
      <c r="B89" s="61">
        <v>36000</v>
      </c>
    </row>
    <row r="90" spans="1:2" x14ac:dyDescent="0.25">
      <c r="A90" s="60">
        <v>461</v>
      </c>
      <c r="B90" s="61">
        <v>36000</v>
      </c>
    </row>
    <row r="91" spans="1:2" x14ac:dyDescent="0.25">
      <c r="A91" s="60">
        <v>462</v>
      </c>
      <c r="B91" s="61">
        <v>36000</v>
      </c>
    </row>
    <row r="92" spans="1:2" x14ac:dyDescent="0.25">
      <c r="A92" s="60">
        <v>463</v>
      </c>
      <c r="B92" s="61">
        <v>35000</v>
      </c>
    </row>
    <row r="93" spans="1:2" x14ac:dyDescent="0.25">
      <c r="A93" s="60">
        <v>464</v>
      </c>
      <c r="B93" s="61">
        <v>34000</v>
      </c>
    </row>
    <row r="94" spans="1:2" x14ac:dyDescent="0.25">
      <c r="A94" s="60">
        <v>465</v>
      </c>
      <c r="B94" s="61">
        <v>35000</v>
      </c>
    </row>
    <row r="95" spans="1:2" x14ac:dyDescent="0.25">
      <c r="A95" s="60">
        <v>466</v>
      </c>
      <c r="B95" s="61">
        <v>36000</v>
      </c>
    </row>
    <row r="96" spans="1:2" x14ac:dyDescent="0.25">
      <c r="A96" s="60">
        <v>468</v>
      </c>
      <c r="B96" s="61">
        <v>35000</v>
      </c>
    </row>
    <row r="97" spans="1:2" x14ac:dyDescent="0.25">
      <c r="A97" s="60">
        <v>469</v>
      </c>
      <c r="B97" s="61">
        <v>35000</v>
      </c>
    </row>
    <row r="98" spans="1:2" x14ac:dyDescent="0.25">
      <c r="A98" s="60">
        <v>470</v>
      </c>
      <c r="B98" s="61">
        <v>35000</v>
      </c>
    </row>
    <row r="99" spans="1:2" x14ac:dyDescent="0.25">
      <c r="A99" s="60">
        <v>471</v>
      </c>
      <c r="B99" s="61">
        <v>36000</v>
      </c>
    </row>
    <row r="100" spans="1:2" x14ac:dyDescent="0.25">
      <c r="A100" s="60">
        <v>472</v>
      </c>
      <c r="B100" s="61">
        <v>36000</v>
      </c>
    </row>
    <row r="101" spans="1:2" x14ac:dyDescent="0.25">
      <c r="A101" s="60">
        <v>473</v>
      </c>
      <c r="B101" s="61">
        <v>36000</v>
      </c>
    </row>
    <row r="102" spans="1:2" x14ac:dyDescent="0.25">
      <c r="A102" s="60">
        <v>474</v>
      </c>
      <c r="B102" s="61">
        <v>35000</v>
      </c>
    </row>
    <row r="103" spans="1:2" x14ac:dyDescent="0.25">
      <c r="A103" s="60">
        <v>476</v>
      </c>
      <c r="B103" s="61">
        <v>35000</v>
      </c>
    </row>
    <row r="104" spans="1:2" x14ac:dyDescent="0.25">
      <c r="A104" s="60">
        <v>477</v>
      </c>
      <c r="B104" s="61">
        <v>36000</v>
      </c>
    </row>
    <row r="105" spans="1:2" x14ac:dyDescent="0.25">
      <c r="A105" s="60">
        <v>478</v>
      </c>
      <c r="B105" s="61">
        <v>36000</v>
      </c>
    </row>
    <row r="106" spans="1:2" x14ac:dyDescent="0.25">
      <c r="A106" s="60">
        <v>480</v>
      </c>
      <c r="B106" s="61">
        <v>36000</v>
      </c>
    </row>
    <row r="107" spans="1:2" x14ac:dyDescent="0.25">
      <c r="A107" s="60">
        <v>481</v>
      </c>
      <c r="B107" s="61">
        <v>36000</v>
      </c>
    </row>
    <row r="108" spans="1:2" x14ac:dyDescent="0.25">
      <c r="A108" s="60">
        <v>482</v>
      </c>
      <c r="B108" s="61">
        <v>36000</v>
      </c>
    </row>
    <row r="109" spans="1:2" x14ac:dyDescent="0.25">
      <c r="A109" s="60">
        <v>483</v>
      </c>
      <c r="B109" s="61">
        <v>36000</v>
      </c>
    </row>
    <row r="110" spans="1:2" x14ac:dyDescent="0.25">
      <c r="A110" s="60">
        <v>484</v>
      </c>
      <c r="B110" s="61">
        <v>35000</v>
      </c>
    </row>
    <row r="111" spans="1:2" x14ac:dyDescent="0.25">
      <c r="A111" s="60">
        <v>485</v>
      </c>
      <c r="B111" s="61">
        <v>35000</v>
      </c>
    </row>
    <row r="112" spans="1:2" x14ac:dyDescent="0.25">
      <c r="A112" s="60">
        <v>486</v>
      </c>
      <c r="B112" s="61">
        <v>35000</v>
      </c>
    </row>
    <row r="113" spans="1:2" x14ac:dyDescent="0.25">
      <c r="A113" s="60">
        <v>615</v>
      </c>
      <c r="B113" s="61">
        <v>10000</v>
      </c>
    </row>
    <row r="114" spans="1:2" x14ac:dyDescent="0.25">
      <c r="A114" s="60">
        <v>980</v>
      </c>
      <c r="B114" s="61">
        <v>10000</v>
      </c>
    </row>
    <row r="115" spans="1:2" x14ac:dyDescent="0.25">
      <c r="A115" s="60">
        <v>2153</v>
      </c>
      <c r="B115" s="61">
        <v>34000</v>
      </c>
    </row>
    <row r="116" spans="1:2" x14ac:dyDescent="0.25">
      <c r="A116" s="60">
        <v>2154</v>
      </c>
      <c r="B116" s="61">
        <v>34000</v>
      </c>
    </row>
    <row r="117" spans="1:2" x14ac:dyDescent="0.25">
      <c r="A117" s="60">
        <v>2155</v>
      </c>
      <c r="B117" s="61">
        <v>34000</v>
      </c>
    </row>
    <row r="118" spans="1:2" x14ac:dyDescent="0.25">
      <c r="A118" s="60">
        <v>2156</v>
      </c>
      <c r="B118" s="61">
        <v>34000</v>
      </c>
    </row>
    <row r="119" spans="1:2" x14ac:dyDescent="0.25">
      <c r="A119" s="60">
        <v>2157</v>
      </c>
      <c r="B119" s="61">
        <v>37700</v>
      </c>
    </row>
    <row r="120" spans="1:2" x14ac:dyDescent="0.25">
      <c r="A120" s="60">
        <v>2160</v>
      </c>
      <c r="B120" s="61">
        <v>37700</v>
      </c>
    </row>
    <row r="121" spans="1:2" x14ac:dyDescent="0.25">
      <c r="A121" s="60">
        <v>2161</v>
      </c>
      <c r="B121" s="61">
        <v>35000</v>
      </c>
    </row>
    <row r="122" spans="1:2" x14ac:dyDescent="0.25">
      <c r="A122" s="60">
        <v>2162</v>
      </c>
      <c r="B122" s="61">
        <v>35000</v>
      </c>
    </row>
    <row r="123" spans="1:2" x14ac:dyDescent="0.25">
      <c r="A123" s="60">
        <v>2163</v>
      </c>
      <c r="B123" s="61">
        <v>35000</v>
      </c>
    </row>
    <row r="124" spans="1:2" x14ac:dyDescent="0.25">
      <c r="A124" s="60">
        <v>2164</v>
      </c>
      <c r="B124" s="61">
        <v>35000</v>
      </c>
    </row>
    <row r="125" spans="1:2" x14ac:dyDescent="0.25">
      <c r="A125" s="60">
        <v>2165</v>
      </c>
      <c r="B125" s="61">
        <v>35000</v>
      </c>
    </row>
    <row r="126" spans="1:2" x14ac:dyDescent="0.25">
      <c r="A126" s="60">
        <v>2166</v>
      </c>
      <c r="B126" s="61">
        <v>34000</v>
      </c>
    </row>
    <row r="127" spans="1:2" x14ac:dyDescent="0.25">
      <c r="A127" s="60">
        <v>2167</v>
      </c>
      <c r="B127" s="61">
        <v>37700</v>
      </c>
    </row>
    <row r="128" spans="1:2" x14ac:dyDescent="0.25">
      <c r="A128" s="60">
        <v>2355</v>
      </c>
      <c r="B128" s="61">
        <v>32700</v>
      </c>
    </row>
    <row r="129" spans="1:2" x14ac:dyDescent="0.25">
      <c r="A129" s="60">
        <v>3149</v>
      </c>
      <c r="B129" s="61">
        <v>8900</v>
      </c>
    </row>
    <row r="130" spans="1:2" x14ac:dyDescent="0.25">
      <c r="A130" s="60">
        <v>3154</v>
      </c>
      <c r="B130" s="61">
        <v>9400</v>
      </c>
    </row>
    <row r="131" spans="1:2" x14ac:dyDescent="0.25">
      <c r="A131" s="60">
        <v>3155</v>
      </c>
      <c r="B131" s="61">
        <v>9400</v>
      </c>
    </row>
    <row r="132" spans="1:2" x14ac:dyDescent="0.25">
      <c r="A132" s="60">
        <v>3162</v>
      </c>
      <c r="B132" s="61">
        <v>10000</v>
      </c>
    </row>
    <row r="133" spans="1:2" x14ac:dyDescent="0.25">
      <c r="A133" s="60">
        <v>3163</v>
      </c>
      <c r="B133" s="61">
        <v>10000</v>
      </c>
    </row>
    <row r="134" spans="1:2" x14ac:dyDescent="0.25">
      <c r="A134" s="60">
        <v>3176</v>
      </c>
      <c r="B134" s="61">
        <v>8900</v>
      </c>
    </row>
    <row r="135" spans="1:2" x14ac:dyDescent="0.25">
      <c r="A135" s="60">
        <v>3178</v>
      </c>
      <c r="B135" s="61">
        <v>8900</v>
      </c>
    </row>
    <row r="136" spans="1:2" x14ac:dyDescent="0.25">
      <c r="A136" s="60">
        <v>3182</v>
      </c>
      <c r="B136" s="61">
        <v>9400</v>
      </c>
    </row>
    <row r="137" spans="1:2" x14ac:dyDescent="0.25">
      <c r="A137" s="60">
        <v>3183</v>
      </c>
      <c r="B137" s="61">
        <v>9400</v>
      </c>
    </row>
    <row r="138" spans="1:2" x14ac:dyDescent="0.25">
      <c r="A138" s="60">
        <v>3184</v>
      </c>
      <c r="B138" s="61">
        <v>9400</v>
      </c>
    </row>
    <row r="139" spans="1:2" x14ac:dyDescent="0.25">
      <c r="A139" s="60">
        <v>3187</v>
      </c>
      <c r="B139" s="61">
        <v>9400</v>
      </c>
    </row>
    <row r="140" spans="1:2" x14ac:dyDescent="0.25">
      <c r="A140" s="60">
        <v>3188</v>
      </c>
      <c r="B140" s="61">
        <v>10000</v>
      </c>
    </row>
    <row r="141" spans="1:2" x14ac:dyDescent="0.25">
      <c r="A141" s="60">
        <v>3189</v>
      </c>
      <c r="B141" s="61">
        <v>9400</v>
      </c>
    </row>
    <row r="142" spans="1:2" x14ac:dyDescent="0.25">
      <c r="A142" s="60">
        <v>3190</v>
      </c>
      <c r="B142" s="61">
        <v>9400</v>
      </c>
    </row>
    <row r="143" spans="1:2" x14ac:dyDescent="0.25">
      <c r="A143" s="60">
        <v>3195</v>
      </c>
      <c r="B143" s="61">
        <v>9400</v>
      </c>
    </row>
    <row r="144" spans="1:2" x14ac:dyDescent="0.25">
      <c r="A144" s="60">
        <v>3198</v>
      </c>
      <c r="B144" s="61">
        <v>9400</v>
      </c>
    </row>
    <row r="145" spans="1:2" x14ac:dyDescent="0.25">
      <c r="A145" s="60">
        <v>3200</v>
      </c>
      <c r="B145" s="61">
        <v>8900</v>
      </c>
    </row>
    <row r="146" spans="1:2" x14ac:dyDescent="0.25">
      <c r="A146" s="60">
        <v>3205</v>
      </c>
      <c r="B146" s="61">
        <v>8900</v>
      </c>
    </row>
    <row r="147" spans="1:2" x14ac:dyDescent="0.25">
      <c r="A147" s="60">
        <v>3211</v>
      </c>
      <c r="B147" s="61">
        <v>10000</v>
      </c>
    </row>
    <row r="148" spans="1:2" x14ac:dyDescent="0.25">
      <c r="A148" s="60">
        <v>3212</v>
      </c>
      <c r="B148" s="61">
        <v>10000</v>
      </c>
    </row>
    <row r="149" spans="1:2" x14ac:dyDescent="0.25">
      <c r="A149" s="60">
        <v>3214</v>
      </c>
      <c r="B149" s="61">
        <v>10000</v>
      </c>
    </row>
    <row r="150" spans="1:2" x14ac:dyDescent="0.25">
      <c r="A150" s="60">
        <v>3220</v>
      </c>
      <c r="B150" s="61">
        <v>9400</v>
      </c>
    </row>
    <row r="151" spans="1:2" x14ac:dyDescent="0.25">
      <c r="A151" s="60">
        <v>3223</v>
      </c>
      <c r="B151" s="61">
        <v>9700</v>
      </c>
    </row>
    <row r="152" spans="1:2" x14ac:dyDescent="0.25">
      <c r="A152" s="60">
        <v>3226</v>
      </c>
      <c r="B152" s="61">
        <v>9400</v>
      </c>
    </row>
    <row r="153" spans="1:2" x14ac:dyDescent="0.25">
      <c r="A153" s="60">
        <v>3228</v>
      </c>
      <c r="B153" s="61">
        <v>9400</v>
      </c>
    </row>
    <row r="154" spans="1:2" x14ac:dyDescent="0.25">
      <c r="A154" s="60">
        <v>3230</v>
      </c>
      <c r="B154" s="61">
        <v>9400</v>
      </c>
    </row>
    <row r="155" spans="1:2" x14ac:dyDescent="0.25">
      <c r="A155" s="60">
        <v>3253</v>
      </c>
      <c r="B155" s="61">
        <v>31500</v>
      </c>
    </row>
    <row r="156" spans="1:2" x14ac:dyDescent="0.25">
      <c r="A156" s="60">
        <v>3254</v>
      </c>
      <c r="B156" s="61">
        <v>32700</v>
      </c>
    </row>
    <row r="157" spans="1:2" x14ac:dyDescent="0.25">
      <c r="A157" s="60">
        <v>3256</v>
      </c>
      <c r="B157" s="61">
        <v>31500</v>
      </c>
    </row>
    <row r="158" spans="1:2" x14ac:dyDescent="0.25">
      <c r="A158" s="60">
        <v>3257</v>
      </c>
      <c r="B158" s="61">
        <v>31000</v>
      </c>
    </row>
    <row r="159" spans="1:2" x14ac:dyDescent="0.25">
      <c r="A159" s="60">
        <v>3259</v>
      </c>
      <c r="B159" s="61">
        <v>31000</v>
      </c>
    </row>
    <row r="160" spans="1:2" x14ac:dyDescent="0.25">
      <c r="A160" s="60">
        <v>3261</v>
      </c>
      <c r="B160" s="61">
        <v>34000</v>
      </c>
    </row>
    <row r="161" spans="1:2" x14ac:dyDescent="0.25">
      <c r="A161" s="60">
        <v>3262</v>
      </c>
      <c r="B161" s="61">
        <v>34000</v>
      </c>
    </row>
    <row r="162" spans="1:2" x14ac:dyDescent="0.25">
      <c r="A162" s="60">
        <v>3263</v>
      </c>
      <c r="B162" s="61">
        <v>34000</v>
      </c>
    </row>
    <row r="163" spans="1:2" x14ac:dyDescent="0.25">
      <c r="A163" s="60">
        <v>3264</v>
      </c>
      <c r="B163" s="61">
        <v>34000</v>
      </c>
    </row>
    <row r="164" spans="1:2" x14ac:dyDescent="0.25">
      <c r="A164" s="60">
        <v>3265</v>
      </c>
      <c r="B164" s="61">
        <v>34000</v>
      </c>
    </row>
    <row r="165" spans="1:2" x14ac:dyDescent="0.25">
      <c r="A165" s="60">
        <v>3266</v>
      </c>
      <c r="B165" s="61">
        <v>34000</v>
      </c>
    </row>
    <row r="166" spans="1:2" x14ac:dyDescent="0.25">
      <c r="A166" s="60">
        <v>3267</v>
      </c>
      <c r="B166" s="61">
        <v>36000</v>
      </c>
    </row>
    <row r="167" spans="1:2" x14ac:dyDescent="0.25">
      <c r="A167" s="60">
        <v>3268</v>
      </c>
      <c r="B167" s="61">
        <v>36000</v>
      </c>
    </row>
    <row r="168" spans="1:2" x14ac:dyDescent="0.25">
      <c r="A168" s="60">
        <v>3269</v>
      </c>
      <c r="B168" s="61">
        <v>36000</v>
      </c>
    </row>
    <row r="169" spans="1:2" x14ac:dyDescent="0.25">
      <c r="A169" s="60">
        <v>3270</v>
      </c>
      <c r="B169" s="61">
        <v>36000</v>
      </c>
    </row>
    <row r="170" spans="1:2" x14ac:dyDescent="0.25">
      <c r="A170" s="60">
        <v>3271</v>
      </c>
      <c r="B170" s="61">
        <v>36000</v>
      </c>
    </row>
    <row r="171" spans="1:2" x14ac:dyDescent="0.25">
      <c r="A171" s="60">
        <v>3272</v>
      </c>
      <c r="B171" s="61">
        <v>36000</v>
      </c>
    </row>
    <row r="172" spans="1:2" x14ac:dyDescent="0.25">
      <c r="A172" s="60">
        <v>3273</v>
      </c>
      <c r="B172" s="61">
        <v>30000</v>
      </c>
    </row>
    <row r="173" spans="1:2" x14ac:dyDescent="0.25">
      <c r="A173" s="60">
        <v>3274</v>
      </c>
      <c r="B173" s="61">
        <v>31000</v>
      </c>
    </row>
    <row r="174" spans="1:2" x14ac:dyDescent="0.25">
      <c r="A174" s="60">
        <v>3275</v>
      </c>
      <c r="B174" s="61">
        <v>30000</v>
      </c>
    </row>
    <row r="175" spans="1:2" x14ac:dyDescent="0.25">
      <c r="A175" s="60">
        <v>3277</v>
      </c>
      <c r="B175" s="61">
        <v>31500</v>
      </c>
    </row>
    <row r="176" spans="1:2" x14ac:dyDescent="0.25">
      <c r="A176" s="60">
        <v>3278</v>
      </c>
      <c r="B176" s="61">
        <v>32700</v>
      </c>
    </row>
    <row r="177" spans="1:2" x14ac:dyDescent="0.25">
      <c r="A177" s="60">
        <v>3279</v>
      </c>
      <c r="B177" s="61">
        <v>31500</v>
      </c>
    </row>
    <row r="178" spans="1:2" x14ac:dyDescent="0.25">
      <c r="A178" s="60">
        <v>3280</v>
      </c>
      <c r="B178" s="61">
        <v>35000</v>
      </c>
    </row>
    <row r="179" spans="1:2" x14ac:dyDescent="0.25">
      <c r="A179" s="60">
        <v>3281</v>
      </c>
      <c r="B179" s="61">
        <v>31500</v>
      </c>
    </row>
    <row r="180" spans="1:2" x14ac:dyDescent="0.25">
      <c r="A180" s="60">
        <v>3282</v>
      </c>
      <c r="B180" s="61">
        <v>31500</v>
      </c>
    </row>
    <row r="181" spans="1:2" x14ac:dyDescent="0.25">
      <c r="A181" s="60">
        <v>3283</v>
      </c>
      <c r="B181" s="61">
        <v>31500</v>
      </c>
    </row>
    <row r="182" spans="1:2" x14ac:dyDescent="0.25">
      <c r="A182" s="60">
        <v>3284</v>
      </c>
      <c r="B182" s="61">
        <v>35000</v>
      </c>
    </row>
    <row r="183" spans="1:2" x14ac:dyDescent="0.25">
      <c r="A183" s="60">
        <v>3285</v>
      </c>
      <c r="B183" s="61">
        <v>35000</v>
      </c>
    </row>
    <row r="184" spans="1:2" x14ac:dyDescent="0.25">
      <c r="A184" s="60">
        <v>3287</v>
      </c>
      <c r="B184" s="61">
        <v>36000</v>
      </c>
    </row>
    <row r="185" spans="1:2" x14ac:dyDescent="0.25">
      <c r="A185" s="60">
        <v>3289</v>
      </c>
      <c r="B185" s="61">
        <v>36000</v>
      </c>
    </row>
    <row r="186" spans="1:2" x14ac:dyDescent="0.25">
      <c r="A186" s="60">
        <v>3290</v>
      </c>
      <c r="B186" s="61">
        <v>35000</v>
      </c>
    </row>
    <row r="187" spans="1:2" x14ac:dyDescent="0.25">
      <c r="A187" s="60">
        <v>3292</v>
      </c>
      <c r="B187" s="61">
        <v>35000</v>
      </c>
    </row>
    <row r="188" spans="1:2" x14ac:dyDescent="0.25">
      <c r="A188" s="60">
        <v>4210</v>
      </c>
      <c r="B188" s="61">
        <v>10300</v>
      </c>
    </row>
    <row r="189" spans="1:2" x14ac:dyDescent="0.25">
      <c r="A189" s="60">
        <v>4270</v>
      </c>
      <c r="B189" s="61">
        <v>10000</v>
      </c>
    </row>
    <row r="190" spans="1:2" x14ac:dyDescent="0.25">
      <c r="A190" s="60">
        <v>4272</v>
      </c>
      <c r="B190" s="61">
        <v>10000</v>
      </c>
    </row>
    <row r="191" spans="1:2" x14ac:dyDescent="0.25">
      <c r="A191" s="60">
        <v>4279</v>
      </c>
      <c r="B191" s="61">
        <v>9400</v>
      </c>
    </row>
    <row r="192" spans="1:2" x14ac:dyDescent="0.25">
      <c r="A192" s="60">
        <v>4283</v>
      </c>
      <c r="B192" s="61">
        <v>10300</v>
      </c>
    </row>
    <row r="193" spans="1:2" x14ac:dyDescent="0.25">
      <c r="A193" s="60">
        <v>4305</v>
      </c>
      <c r="B193" s="61">
        <v>9400</v>
      </c>
    </row>
    <row r="194" spans="1:2" x14ac:dyDescent="0.25">
      <c r="A194" s="60">
        <v>4337</v>
      </c>
      <c r="B194" s="61">
        <v>37700</v>
      </c>
    </row>
    <row r="195" spans="1:2" x14ac:dyDescent="0.25">
      <c r="A195" s="60">
        <v>4338</v>
      </c>
      <c r="B195" s="61">
        <v>36000</v>
      </c>
    </row>
    <row r="196" spans="1:2" x14ac:dyDescent="0.25">
      <c r="A196" s="60">
        <v>4339</v>
      </c>
      <c r="B196" s="61">
        <v>36000</v>
      </c>
    </row>
    <row r="197" spans="1:2" x14ac:dyDescent="0.25">
      <c r="A197" s="60">
        <v>4340</v>
      </c>
      <c r="B197" s="61">
        <v>36000</v>
      </c>
    </row>
    <row r="198" spans="1:2" x14ac:dyDescent="0.25">
      <c r="A198" s="60">
        <v>4342</v>
      </c>
      <c r="B198" s="61">
        <v>37700</v>
      </c>
    </row>
    <row r="199" spans="1:2" x14ac:dyDescent="0.25">
      <c r="A199" s="60">
        <v>4343</v>
      </c>
      <c r="B199" s="61">
        <v>35000</v>
      </c>
    </row>
    <row r="200" spans="1:2" x14ac:dyDescent="0.25">
      <c r="A200" s="60">
        <v>4345</v>
      </c>
      <c r="B200" s="61">
        <v>35000</v>
      </c>
    </row>
    <row r="201" spans="1:2" x14ac:dyDescent="0.25">
      <c r="A201" s="60">
        <v>4347</v>
      </c>
      <c r="B201" s="61">
        <v>35000</v>
      </c>
    </row>
    <row r="202" spans="1:2" x14ac:dyDescent="0.25">
      <c r="A202" s="60">
        <v>4349</v>
      </c>
      <c r="B202" s="61">
        <v>34000</v>
      </c>
    </row>
    <row r="203" spans="1:2" x14ac:dyDescent="0.25">
      <c r="A203" s="60">
        <v>4350</v>
      </c>
      <c r="B203" s="61">
        <v>35000</v>
      </c>
    </row>
    <row r="204" spans="1:2" x14ac:dyDescent="0.25">
      <c r="A204" s="60">
        <v>4352</v>
      </c>
      <c r="B204" s="61">
        <v>35000</v>
      </c>
    </row>
    <row r="205" spans="1:2" x14ac:dyDescent="0.25">
      <c r="A205" s="60">
        <v>4353</v>
      </c>
      <c r="B205" s="61">
        <v>30000</v>
      </c>
    </row>
    <row r="206" spans="1:2" x14ac:dyDescent="0.25">
      <c r="A206" s="60">
        <v>4354</v>
      </c>
      <c r="B206" s="61">
        <v>30000</v>
      </c>
    </row>
    <row r="207" spans="1:2" x14ac:dyDescent="0.25">
      <c r="A207" s="60">
        <v>4355</v>
      </c>
      <c r="B207" s="61">
        <v>31500</v>
      </c>
    </row>
    <row r="208" spans="1:2" x14ac:dyDescent="0.25">
      <c r="A208" s="60">
        <v>4356</v>
      </c>
      <c r="B208" s="61">
        <v>31500</v>
      </c>
    </row>
    <row r="209" spans="1:2" x14ac:dyDescent="0.25">
      <c r="A209" s="60">
        <v>4375</v>
      </c>
      <c r="B209" s="61">
        <v>36000</v>
      </c>
    </row>
    <row r="210" spans="1:2" x14ac:dyDescent="0.25">
      <c r="A210" s="60">
        <v>4380</v>
      </c>
      <c r="B210" s="61">
        <v>34000</v>
      </c>
    </row>
    <row r="211" spans="1:2" x14ac:dyDescent="0.25">
      <c r="A211" s="60">
        <v>4381</v>
      </c>
      <c r="B211" s="61">
        <v>34000</v>
      </c>
    </row>
    <row r="212" spans="1:2" x14ac:dyDescent="0.25">
      <c r="A212" s="60">
        <v>4382</v>
      </c>
      <c r="B212" s="61">
        <v>34000</v>
      </c>
    </row>
    <row r="213" spans="1:2" x14ac:dyDescent="0.25">
      <c r="A213" s="60">
        <v>4383</v>
      </c>
      <c r="B213" s="61">
        <v>34000</v>
      </c>
    </row>
    <row r="214" spans="1:2" x14ac:dyDescent="0.25">
      <c r="A214" s="60">
        <v>4384</v>
      </c>
      <c r="B214" s="61">
        <v>34000</v>
      </c>
    </row>
    <row r="215" spans="1:2" x14ac:dyDescent="0.25">
      <c r="A215" s="60">
        <v>4385</v>
      </c>
      <c r="B215" s="61">
        <v>34000</v>
      </c>
    </row>
    <row r="216" spans="1:2" x14ac:dyDescent="0.25">
      <c r="A216" s="60">
        <v>4387</v>
      </c>
      <c r="B216" s="61">
        <v>34000</v>
      </c>
    </row>
    <row r="217" spans="1:2" x14ac:dyDescent="0.25">
      <c r="A217" s="60">
        <v>4389</v>
      </c>
      <c r="B217" s="61">
        <v>35000</v>
      </c>
    </row>
    <row r="218" spans="1:2" x14ac:dyDescent="0.25">
      <c r="A218" s="60">
        <v>4390</v>
      </c>
      <c r="B218" s="61">
        <v>35000</v>
      </c>
    </row>
    <row r="219" spans="1:2" x14ac:dyDescent="0.25">
      <c r="A219" s="60">
        <v>4392</v>
      </c>
      <c r="B219" s="61">
        <v>36000</v>
      </c>
    </row>
    <row r="220" spans="1:2" x14ac:dyDescent="0.25">
      <c r="A220" s="60">
        <v>4394</v>
      </c>
      <c r="B220" s="61">
        <v>37700</v>
      </c>
    </row>
    <row r="221" spans="1:2" x14ac:dyDescent="0.25">
      <c r="A221" s="60">
        <v>4395</v>
      </c>
      <c r="B221" s="61">
        <v>36000</v>
      </c>
    </row>
    <row r="222" spans="1:2" x14ac:dyDescent="0.25">
      <c r="A222" s="60">
        <v>4396</v>
      </c>
      <c r="B222" s="61">
        <v>37700</v>
      </c>
    </row>
    <row r="223" spans="1:2" x14ac:dyDescent="0.25">
      <c r="A223" s="60">
        <v>4400</v>
      </c>
      <c r="B223" s="61">
        <v>30000</v>
      </c>
    </row>
    <row r="224" spans="1:2" x14ac:dyDescent="0.25">
      <c r="A224" s="60">
        <v>4401</v>
      </c>
      <c r="B224" s="61">
        <v>30000</v>
      </c>
    </row>
    <row r="225" spans="1:2" x14ac:dyDescent="0.25">
      <c r="A225" s="60">
        <v>4402</v>
      </c>
      <c r="B225" s="61">
        <v>31500</v>
      </c>
    </row>
    <row r="226" spans="1:2" x14ac:dyDescent="0.25">
      <c r="A226" s="60">
        <v>4403</v>
      </c>
      <c r="B226" s="61">
        <v>37700</v>
      </c>
    </row>
    <row r="227" spans="1:2" x14ac:dyDescent="0.25">
      <c r="A227" s="60">
        <v>4411</v>
      </c>
      <c r="B227" s="61">
        <v>37700</v>
      </c>
    </row>
    <row r="228" spans="1:2" x14ac:dyDescent="0.25">
      <c r="A228" s="60">
        <v>5184</v>
      </c>
      <c r="B228" s="61">
        <v>10000</v>
      </c>
    </row>
    <row r="229" spans="1:2" x14ac:dyDescent="0.25">
      <c r="A229" s="60">
        <v>5195</v>
      </c>
      <c r="B229" s="61">
        <v>9400</v>
      </c>
    </row>
    <row r="230" spans="1:2" x14ac:dyDescent="0.25">
      <c r="A230" s="60">
        <v>5292</v>
      </c>
      <c r="B230" s="61">
        <v>7600</v>
      </c>
    </row>
    <row r="231" spans="1:2" x14ac:dyDescent="0.25">
      <c r="A231" s="60">
        <v>5293</v>
      </c>
      <c r="B231" s="61">
        <v>7000</v>
      </c>
    </row>
    <row r="232" spans="1:2" x14ac:dyDescent="0.25">
      <c r="A232" s="60">
        <v>5300</v>
      </c>
      <c r="B232" s="61">
        <v>35000</v>
      </c>
    </row>
    <row r="233" spans="1:2" x14ac:dyDescent="0.25">
      <c r="A233" s="60">
        <v>5304</v>
      </c>
      <c r="B233" s="61">
        <v>7600</v>
      </c>
    </row>
    <row r="234" spans="1:2" x14ac:dyDescent="0.25">
      <c r="A234" s="60">
        <v>5309</v>
      </c>
      <c r="B234" s="61">
        <v>10000</v>
      </c>
    </row>
    <row r="235" spans="1:2" x14ac:dyDescent="0.25">
      <c r="A235" s="60">
        <v>5320</v>
      </c>
      <c r="B235" s="61">
        <v>36000</v>
      </c>
    </row>
    <row r="236" spans="1:2" x14ac:dyDescent="0.25">
      <c r="A236" s="60">
        <v>5321</v>
      </c>
      <c r="B236" s="61">
        <v>36000</v>
      </c>
    </row>
    <row r="237" spans="1:2" x14ac:dyDescent="0.25">
      <c r="A237" s="60">
        <v>5322</v>
      </c>
      <c r="B237" s="61">
        <v>36000</v>
      </c>
    </row>
    <row r="238" spans="1:2" x14ac:dyDescent="0.25">
      <c r="A238" s="60">
        <v>5323</v>
      </c>
      <c r="B238" s="61">
        <v>36000</v>
      </c>
    </row>
    <row r="239" spans="1:2" x14ac:dyDescent="0.25">
      <c r="A239" s="60">
        <v>5335</v>
      </c>
      <c r="B239" s="61">
        <v>37700</v>
      </c>
    </row>
    <row r="240" spans="1:2" x14ac:dyDescent="0.25">
      <c r="A240" s="60">
        <v>5336</v>
      </c>
      <c r="B240" s="61">
        <v>36000</v>
      </c>
    </row>
    <row r="241" spans="1:2" x14ac:dyDescent="0.25">
      <c r="A241" s="60">
        <v>5339</v>
      </c>
      <c r="B241" s="61">
        <v>36000</v>
      </c>
    </row>
    <row r="242" spans="1:2" x14ac:dyDescent="0.25">
      <c r="A242" s="60">
        <v>5340</v>
      </c>
      <c r="B242" s="61">
        <v>36000</v>
      </c>
    </row>
    <row r="243" spans="1:2" x14ac:dyDescent="0.25">
      <c r="A243" s="60">
        <v>5341</v>
      </c>
      <c r="B243" s="61">
        <v>36000</v>
      </c>
    </row>
    <row r="244" spans="1:2" x14ac:dyDescent="0.25">
      <c r="A244" s="60">
        <v>5491</v>
      </c>
      <c r="B244" s="61">
        <v>10300</v>
      </c>
    </row>
    <row r="245" spans="1:2" x14ac:dyDescent="0.25">
      <c r="A245" s="60">
        <v>5492</v>
      </c>
      <c r="B245" s="61">
        <v>9700</v>
      </c>
    </row>
    <row r="246" spans="1:2" x14ac:dyDescent="0.25">
      <c r="A246" s="60">
        <v>5493</v>
      </c>
      <c r="B246" s="61">
        <v>9400</v>
      </c>
    </row>
    <row r="247" spans="1:2" x14ac:dyDescent="0.25">
      <c r="A247" s="60">
        <v>5495</v>
      </c>
      <c r="B247" s="61">
        <v>9400</v>
      </c>
    </row>
    <row r="248" spans="1:2" x14ac:dyDescent="0.25">
      <c r="A248" s="60">
        <v>5497</v>
      </c>
      <c r="B248" s="61">
        <v>9700</v>
      </c>
    </row>
    <row r="249" spans="1:2" x14ac:dyDescent="0.25">
      <c r="A249" s="60">
        <v>5498</v>
      </c>
      <c r="B249" s="61">
        <v>9700</v>
      </c>
    </row>
    <row r="250" spans="1:2" x14ac:dyDescent="0.25">
      <c r="A250" s="60">
        <v>5499</v>
      </c>
      <c r="B250" s="61">
        <v>9700</v>
      </c>
    </row>
    <row r="251" spans="1:2" x14ac:dyDescent="0.25">
      <c r="A251" s="60">
        <v>5504</v>
      </c>
      <c r="B251" s="61">
        <v>10000</v>
      </c>
    </row>
    <row r="252" spans="1:2" x14ac:dyDescent="0.25">
      <c r="A252" s="60">
        <v>5505</v>
      </c>
      <c r="B252" s="61">
        <v>10000</v>
      </c>
    </row>
    <row r="253" spans="1:2" x14ac:dyDescent="0.25">
      <c r="A253" s="60">
        <v>5506</v>
      </c>
      <c r="B253" s="61">
        <v>10000</v>
      </c>
    </row>
    <row r="254" spans="1:2" x14ac:dyDescent="0.25">
      <c r="A254" s="60">
        <v>5507</v>
      </c>
      <c r="B254" s="61">
        <v>10000</v>
      </c>
    </row>
    <row r="255" spans="1:2" x14ac:dyDescent="0.25">
      <c r="A255" s="60">
        <v>5515</v>
      </c>
      <c r="B255" s="61">
        <v>9400</v>
      </c>
    </row>
    <row r="256" spans="1:2" x14ac:dyDescent="0.25">
      <c r="A256" s="60">
        <v>5516</v>
      </c>
      <c r="B256" s="61">
        <v>9400</v>
      </c>
    </row>
    <row r="257" spans="1:2" x14ac:dyDescent="0.25">
      <c r="A257" s="60">
        <v>5517</v>
      </c>
      <c r="B257" s="61">
        <v>9400</v>
      </c>
    </row>
    <row r="258" spans="1:2" x14ac:dyDescent="0.25">
      <c r="A258" s="60">
        <v>5518</v>
      </c>
      <c r="B258" s="61">
        <v>10300</v>
      </c>
    </row>
    <row r="259" spans="1:2" x14ac:dyDescent="0.25">
      <c r="A259" s="60">
        <v>5519</v>
      </c>
      <c r="B259" s="61">
        <v>10000</v>
      </c>
    </row>
    <row r="260" spans="1:2" x14ac:dyDescent="0.25">
      <c r="A260" s="60">
        <v>5520</v>
      </c>
      <c r="B260" s="61">
        <v>10800</v>
      </c>
    </row>
    <row r="261" spans="1:2" x14ac:dyDescent="0.25">
      <c r="A261" s="60">
        <v>5521</v>
      </c>
      <c r="B261" s="61">
        <v>10800</v>
      </c>
    </row>
    <row r="262" spans="1:2" x14ac:dyDescent="0.25">
      <c r="A262" s="60">
        <v>5522</v>
      </c>
      <c r="B262" s="61">
        <v>9400</v>
      </c>
    </row>
    <row r="263" spans="1:2" x14ac:dyDescent="0.25">
      <c r="A263" s="60">
        <v>5523</v>
      </c>
      <c r="B263" s="61">
        <v>10300</v>
      </c>
    </row>
    <row r="264" spans="1:2" x14ac:dyDescent="0.25">
      <c r="A264" s="60">
        <v>5524</v>
      </c>
      <c r="B264" s="61">
        <v>10000</v>
      </c>
    </row>
    <row r="265" spans="1:2" x14ac:dyDescent="0.25">
      <c r="A265" s="60">
        <v>5527</v>
      </c>
      <c r="B265" s="61">
        <v>9400</v>
      </c>
    </row>
    <row r="266" spans="1:2" x14ac:dyDescent="0.25">
      <c r="A266" s="60">
        <v>5530</v>
      </c>
      <c r="B266" s="61">
        <v>9400</v>
      </c>
    </row>
    <row r="267" spans="1:2" x14ac:dyDescent="0.25">
      <c r="A267" s="60">
        <v>5531</v>
      </c>
      <c r="B267" s="61">
        <v>9400</v>
      </c>
    </row>
    <row r="268" spans="1:2" x14ac:dyDescent="0.25">
      <c r="A268" s="60">
        <v>5532</v>
      </c>
      <c r="B268" s="61">
        <v>9700</v>
      </c>
    </row>
    <row r="269" spans="1:2" x14ac:dyDescent="0.25">
      <c r="A269" s="60">
        <v>5533</v>
      </c>
      <c r="B269" s="61">
        <v>10000</v>
      </c>
    </row>
    <row r="270" spans="1:2" x14ac:dyDescent="0.25">
      <c r="A270" s="60">
        <v>5534</v>
      </c>
      <c r="B270" s="61">
        <v>46000</v>
      </c>
    </row>
    <row r="271" spans="1:2" x14ac:dyDescent="0.25">
      <c r="A271" s="60">
        <v>5537</v>
      </c>
      <c r="B271" s="61">
        <v>10000</v>
      </c>
    </row>
    <row r="272" spans="1:2" x14ac:dyDescent="0.25">
      <c r="A272" s="60">
        <v>5539</v>
      </c>
      <c r="B272" s="61">
        <v>10300</v>
      </c>
    </row>
    <row r="273" spans="1:2" x14ac:dyDescent="0.25">
      <c r="A273" s="60">
        <v>5555</v>
      </c>
      <c r="B273" s="61">
        <v>37700</v>
      </c>
    </row>
    <row r="274" spans="1:2" x14ac:dyDescent="0.25">
      <c r="A274" s="60">
        <v>5556</v>
      </c>
      <c r="B274" s="61">
        <v>31500</v>
      </c>
    </row>
    <row r="275" spans="1:2" x14ac:dyDescent="0.25">
      <c r="A275" s="60">
        <v>5557</v>
      </c>
      <c r="B275" s="61">
        <v>31500</v>
      </c>
    </row>
    <row r="276" spans="1:2" x14ac:dyDescent="0.25">
      <c r="A276" s="60">
        <v>5558</v>
      </c>
      <c r="B276" s="61">
        <v>31500</v>
      </c>
    </row>
    <row r="277" spans="1:2" x14ac:dyDescent="0.25">
      <c r="A277" s="60">
        <v>5559</v>
      </c>
      <c r="B277" s="61">
        <v>30000</v>
      </c>
    </row>
    <row r="278" spans="1:2" x14ac:dyDescent="0.25">
      <c r="A278" s="60">
        <v>5560</v>
      </c>
      <c r="B278" s="61">
        <v>30000</v>
      </c>
    </row>
    <row r="279" spans="1:2" x14ac:dyDescent="0.25">
      <c r="A279" s="60">
        <v>5561</v>
      </c>
      <c r="B279" s="61">
        <v>30000</v>
      </c>
    </row>
    <row r="280" spans="1:2" x14ac:dyDescent="0.25">
      <c r="A280" s="60">
        <v>5562</v>
      </c>
      <c r="B280" s="61">
        <v>30000</v>
      </c>
    </row>
    <row r="281" spans="1:2" x14ac:dyDescent="0.25">
      <c r="A281" s="60">
        <v>5563</v>
      </c>
      <c r="B281" s="61">
        <v>30000</v>
      </c>
    </row>
    <row r="282" spans="1:2" x14ac:dyDescent="0.25">
      <c r="A282" s="60">
        <v>5565</v>
      </c>
      <c r="B282" s="61">
        <v>36000</v>
      </c>
    </row>
    <row r="283" spans="1:2" x14ac:dyDescent="0.25">
      <c r="A283" s="60">
        <v>5567</v>
      </c>
      <c r="B283" s="61">
        <v>36000</v>
      </c>
    </row>
    <row r="284" spans="1:2" x14ac:dyDescent="0.25">
      <c r="A284" s="60">
        <v>5568</v>
      </c>
      <c r="B284" s="61">
        <v>34000</v>
      </c>
    </row>
    <row r="285" spans="1:2" x14ac:dyDescent="0.25">
      <c r="A285" s="60">
        <v>5569</v>
      </c>
      <c r="B285" s="61">
        <v>34000</v>
      </c>
    </row>
    <row r="286" spans="1:2" x14ac:dyDescent="0.25">
      <c r="A286" s="60">
        <v>5570</v>
      </c>
      <c r="B286" s="61">
        <v>34000</v>
      </c>
    </row>
    <row r="287" spans="1:2" x14ac:dyDescent="0.25">
      <c r="A287" s="60">
        <v>5571</v>
      </c>
      <c r="B287" s="61">
        <v>30000</v>
      </c>
    </row>
    <row r="288" spans="1:2" x14ac:dyDescent="0.25">
      <c r="A288" s="60">
        <v>5572</v>
      </c>
      <c r="B288" s="61">
        <v>32700</v>
      </c>
    </row>
    <row r="289" spans="1:2" x14ac:dyDescent="0.25">
      <c r="A289" s="60">
        <v>5573</v>
      </c>
      <c r="B289" s="61">
        <v>31500</v>
      </c>
    </row>
    <row r="290" spans="1:2" x14ac:dyDescent="0.25">
      <c r="A290" s="60">
        <v>5574</v>
      </c>
      <c r="B290" s="61">
        <v>31500</v>
      </c>
    </row>
    <row r="291" spans="1:2" x14ac:dyDescent="0.25">
      <c r="A291" s="60">
        <v>5575</v>
      </c>
      <c r="B291" s="61">
        <v>31500</v>
      </c>
    </row>
    <row r="292" spans="1:2" x14ac:dyDescent="0.25">
      <c r="A292" s="60">
        <v>5576</v>
      </c>
      <c r="B292" s="61">
        <v>31500</v>
      </c>
    </row>
    <row r="293" spans="1:2" x14ac:dyDescent="0.25">
      <c r="A293" s="60">
        <v>5577</v>
      </c>
      <c r="B293" s="61">
        <v>31500</v>
      </c>
    </row>
    <row r="294" spans="1:2" x14ac:dyDescent="0.25">
      <c r="A294" s="60">
        <v>5578</v>
      </c>
      <c r="B294" s="61">
        <v>32700</v>
      </c>
    </row>
    <row r="295" spans="1:2" x14ac:dyDescent="0.25">
      <c r="A295" s="60">
        <v>5579</v>
      </c>
      <c r="B295" s="61">
        <v>32700</v>
      </c>
    </row>
    <row r="296" spans="1:2" x14ac:dyDescent="0.25">
      <c r="A296" s="60">
        <v>5580</v>
      </c>
      <c r="B296" s="61">
        <v>31000</v>
      </c>
    </row>
    <row r="297" spans="1:2" x14ac:dyDescent="0.25">
      <c r="A297" s="60">
        <v>5581</v>
      </c>
      <c r="B297" s="61">
        <v>31000</v>
      </c>
    </row>
    <row r="298" spans="1:2" x14ac:dyDescent="0.25">
      <c r="A298" s="60">
        <v>5582</v>
      </c>
      <c r="B298" s="61">
        <v>31000</v>
      </c>
    </row>
    <row r="299" spans="1:2" x14ac:dyDescent="0.25">
      <c r="A299" s="60">
        <v>5583</v>
      </c>
      <c r="B299" s="61">
        <v>31000</v>
      </c>
    </row>
    <row r="300" spans="1:2" x14ac:dyDescent="0.25">
      <c r="A300" s="60">
        <v>5584</v>
      </c>
      <c r="B300" s="61">
        <v>34000</v>
      </c>
    </row>
    <row r="301" spans="1:2" x14ac:dyDescent="0.25">
      <c r="A301" s="60">
        <v>5585</v>
      </c>
      <c r="B301" s="61">
        <v>34000</v>
      </c>
    </row>
    <row r="302" spans="1:2" x14ac:dyDescent="0.25">
      <c r="A302" s="60">
        <v>5586</v>
      </c>
      <c r="B302" s="61">
        <v>35000</v>
      </c>
    </row>
    <row r="303" spans="1:2" x14ac:dyDescent="0.25">
      <c r="A303" s="60">
        <v>5587</v>
      </c>
      <c r="B303" s="61">
        <v>34000</v>
      </c>
    </row>
    <row r="304" spans="1:2" x14ac:dyDescent="0.25">
      <c r="A304" s="60">
        <v>5588</v>
      </c>
      <c r="B304" s="61">
        <v>35000</v>
      </c>
    </row>
    <row r="305" spans="1:2" x14ac:dyDescent="0.25">
      <c r="A305" s="60">
        <v>5589</v>
      </c>
      <c r="B305" s="61">
        <v>37700</v>
      </c>
    </row>
    <row r="306" spans="1:2" x14ac:dyDescent="0.25">
      <c r="A306" s="60">
        <v>5590</v>
      </c>
      <c r="B306" s="61">
        <v>37700</v>
      </c>
    </row>
    <row r="307" spans="1:2" x14ac:dyDescent="0.25">
      <c r="A307" s="60">
        <v>5591</v>
      </c>
      <c r="B307" s="61">
        <v>37700</v>
      </c>
    </row>
    <row r="308" spans="1:2" x14ac:dyDescent="0.25">
      <c r="A308" s="60">
        <v>5592</v>
      </c>
      <c r="B308" s="61">
        <v>37700</v>
      </c>
    </row>
    <row r="309" spans="1:2" x14ac:dyDescent="0.25">
      <c r="A309" s="60">
        <v>5593</v>
      </c>
      <c r="B309" s="61">
        <v>36000</v>
      </c>
    </row>
    <row r="310" spans="1:2" x14ac:dyDescent="0.25">
      <c r="A310" s="60">
        <v>5594</v>
      </c>
      <c r="B310" s="61">
        <v>36000</v>
      </c>
    </row>
    <row r="311" spans="1:2" x14ac:dyDescent="0.25">
      <c r="A311" s="60">
        <v>5595</v>
      </c>
      <c r="B311" s="61">
        <v>36000</v>
      </c>
    </row>
    <row r="312" spans="1:2" x14ac:dyDescent="0.25">
      <c r="A312" s="60">
        <v>5598</v>
      </c>
      <c r="B312" s="61">
        <v>37700</v>
      </c>
    </row>
    <row r="313" spans="1:2" x14ac:dyDescent="0.25">
      <c r="A313" s="60">
        <v>6317</v>
      </c>
      <c r="B313" s="61">
        <v>10000</v>
      </c>
    </row>
    <row r="314" spans="1:2" x14ac:dyDescent="0.25">
      <c r="A314" s="60">
        <v>6318</v>
      </c>
      <c r="B314" s="61">
        <v>10000</v>
      </c>
    </row>
    <row r="315" spans="1:2" x14ac:dyDescent="0.25">
      <c r="A315" s="60">
        <v>6319</v>
      </c>
      <c r="B315" s="61">
        <v>10000</v>
      </c>
    </row>
    <row r="316" spans="1:2" x14ac:dyDescent="0.25">
      <c r="A316" s="60">
        <v>6342</v>
      </c>
      <c r="B316" s="61">
        <v>37700</v>
      </c>
    </row>
    <row r="317" spans="1:2" x14ac:dyDescent="0.25">
      <c r="A317" s="60">
        <v>6343</v>
      </c>
      <c r="B317" s="61">
        <v>37700</v>
      </c>
    </row>
    <row r="318" spans="1:2" x14ac:dyDescent="0.25">
      <c r="A318" s="60">
        <v>6346</v>
      </c>
      <c r="B318" s="61">
        <v>36000</v>
      </c>
    </row>
    <row r="319" spans="1:2" x14ac:dyDescent="0.25">
      <c r="A319" s="60">
        <v>6347</v>
      </c>
      <c r="B319" s="61">
        <v>31500</v>
      </c>
    </row>
    <row r="320" spans="1:2" x14ac:dyDescent="0.25">
      <c r="A320" s="60">
        <v>6348</v>
      </c>
      <c r="B320" s="61">
        <v>31500</v>
      </c>
    </row>
    <row r="321" spans="1:2" x14ac:dyDescent="0.25">
      <c r="A321" s="60">
        <v>6354</v>
      </c>
      <c r="B321" s="61">
        <v>35000</v>
      </c>
    </row>
    <row r="322" spans="1:2" x14ac:dyDescent="0.25">
      <c r="A322" s="60">
        <v>6355</v>
      </c>
      <c r="B322" s="61">
        <v>30000</v>
      </c>
    </row>
    <row r="323" spans="1:2" x14ac:dyDescent="0.25">
      <c r="A323" s="60">
        <v>6356</v>
      </c>
      <c r="B323" s="61">
        <v>36000</v>
      </c>
    </row>
    <row r="324" spans="1:2" x14ac:dyDescent="0.25">
      <c r="A324" s="60">
        <v>6357</v>
      </c>
      <c r="B324" s="61">
        <v>36000</v>
      </c>
    </row>
    <row r="325" spans="1:2" x14ac:dyDescent="0.25">
      <c r="A325" s="60">
        <v>6358</v>
      </c>
      <c r="B325" s="61">
        <v>36000</v>
      </c>
    </row>
    <row r="326" spans="1:2" x14ac:dyDescent="0.25">
      <c r="A326" s="60">
        <v>6359</v>
      </c>
      <c r="B326" s="61">
        <v>36000</v>
      </c>
    </row>
    <row r="327" spans="1:2" x14ac:dyDescent="0.25">
      <c r="A327" s="60">
        <v>6360</v>
      </c>
      <c r="B327" s="61">
        <v>31500</v>
      </c>
    </row>
    <row r="328" spans="1:2" x14ac:dyDescent="0.25">
      <c r="A328" s="60">
        <v>6361</v>
      </c>
      <c r="B328" s="61">
        <v>31500</v>
      </c>
    </row>
    <row r="329" spans="1:2" x14ac:dyDescent="0.25">
      <c r="A329" s="60">
        <v>9496</v>
      </c>
      <c r="B329" s="61">
        <v>9700</v>
      </c>
    </row>
    <row r="330" spans="1:2" x14ac:dyDescent="0.25">
      <c r="A330" s="60">
        <v>17301</v>
      </c>
      <c r="B330" s="61">
        <v>10000</v>
      </c>
    </row>
    <row r="331" spans="1:2" x14ac:dyDescent="0.25">
      <c r="A331" s="60">
        <v>17385</v>
      </c>
      <c r="B331" s="61">
        <v>34000</v>
      </c>
    </row>
    <row r="332" spans="1:2" x14ac:dyDescent="0.25">
      <c r="A332" s="60">
        <v>17386</v>
      </c>
      <c r="B332" s="61">
        <v>34000</v>
      </c>
    </row>
    <row r="333" spans="1:2" x14ac:dyDescent="0.25">
      <c r="A333" s="60">
        <v>17387</v>
      </c>
      <c r="B333" s="61">
        <v>35000</v>
      </c>
    </row>
    <row r="334" spans="1:2" x14ac:dyDescent="0.25">
      <c r="A334" s="60">
        <v>17389</v>
      </c>
      <c r="B334" s="61">
        <v>34000</v>
      </c>
    </row>
    <row r="335" spans="1:2" x14ac:dyDescent="0.25">
      <c r="A335" s="60">
        <v>17398</v>
      </c>
      <c r="B335" s="61">
        <v>34000</v>
      </c>
    </row>
    <row r="336" spans="1:2" x14ac:dyDescent="0.25">
      <c r="A336" s="60">
        <v>17399</v>
      </c>
      <c r="B336" s="61">
        <v>35000</v>
      </c>
    </row>
    <row r="337" spans="1:2" x14ac:dyDescent="0.25">
      <c r="A337" s="60">
        <v>20092</v>
      </c>
      <c r="B337" s="61">
        <v>10000</v>
      </c>
    </row>
    <row r="338" spans="1:2" x14ac:dyDescent="0.25">
      <c r="A338" s="60">
        <v>20093</v>
      </c>
      <c r="B338" s="61">
        <v>9400</v>
      </c>
    </row>
    <row r="339" spans="1:2" x14ac:dyDescent="0.25">
      <c r="A339" s="60">
        <v>20094</v>
      </c>
      <c r="B339" s="61">
        <v>9400</v>
      </c>
    </row>
    <row r="340" spans="1:2" x14ac:dyDescent="0.25">
      <c r="A340" s="60">
        <v>20095</v>
      </c>
      <c r="B340" s="61">
        <v>10000</v>
      </c>
    </row>
    <row r="341" spans="1:2" x14ac:dyDescent="0.25">
      <c r="A341" s="60">
        <v>20096</v>
      </c>
      <c r="B341" s="61">
        <v>10000</v>
      </c>
    </row>
    <row r="342" spans="1:2" x14ac:dyDescent="0.25">
      <c r="A342" s="60">
        <v>20097</v>
      </c>
      <c r="B342" s="61">
        <v>9400</v>
      </c>
    </row>
    <row r="343" spans="1:2" x14ac:dyDescent="0.25">
      <c r="A343" s="60">
        <v>20098</v>
      </c>
      <c r="B343" s="61">
        <v>9400</v>
      </c>
    </row>
    <row r="344" spans="1:2" x14ac:dyDescent="0.25">
      <c r="A344" s="60">
        <v>20099</v>
      </c>
      <c r="B344" s="61">
        <v>9400</v>
      </c>
    </row>
    <row r="345" spans="1:2" x14ac:dyDescent="0.25">
      <c r="A345" s="60">
        <v>20100</v>
      </c>
      <c r="B345" s="61">
        <v>9400</v>
      </c>
    </row>
    <row r="346" spans="1:2" x14ac:dyDescent="0.25">
      <c r="A346" s="60">
        <v>20101</v>
      </c>
      <c r="B346" s="61">
        <v>9400</v>
      </c>
    </row>
    <row r="347" spans="1:2" x14ac:dyDescent="0.25">
      <c r="A347" s="60">
        <v>20102</v>
      </c>
      <c r="B347" s="61">
        <v>9400</v>
      </c>
    </row>
    <row r="348" spans="1:2" x14ac:dyDescent="0.25">
      <c r="A348" s="60">
        <v>20103</v>
      </c>
      <c r="B348" s="61">
        <v>10000</v>
      </c>
    </row>
    <row r="349" spans="1:2" x14ac:dyDescent="0.25">
      <c r="A349" s="60">
        <v>20104</v>
      </c>
      <c r="B349" s="61">
        <v>10000</v>
      </c>
    </row>
    <row r="350" spans="1:2" x14ac:dyDescent="0.25">
      <c r="A350" s="60">
        <v>20114</v>
      </c>
      <c r="B350" s="61">
        <v>9400</v>
      </c>
    </row>
    <row r="351" spans="1:2" x14ac:dyDescent="0.25">
      <c r="A351" s="60">
        <v>20115</v>
      </c>
      <c r="B351" s="61">
        <v>9400</v>
      </c>
    </row>
    <row r="352" spans="1:2" x14ac:dyDescent="0.25">
      <c r="A352" s="60">
        <v>20116</v>
      </c>
      <c r="B352" s="61">
        <v>9400</v>
      </c>
    </row>
    <row r="353" spans="1:2" x14ac:dyDescent="0.25">
      <c r="A353" s="60">
        <v>20117</v>
      </c>
      <c r="B353" s="61">
        <v>9400</v>
      </c>
    </row>
    <row r="354" spans="1:2" x14ac:dyDescent="0.25">
      <c r="A354" s="60">
        <v>20119</v>
      </c>
      <c r="B354" s="61">
        <v>10000</v>
      </c>
    </row>
    <row r="355" spans="1:2" x14ac:dyDescent="0.25">
      <c r="A355" s="60">
        <v>20120</v>
      </c>
      <c r="B355" s="61">
        <v>9400</v>
      </c>
    </row>
    <row r="356" spans="1:2" x14ac:dyDescent="0.25">
      <c r="A356" s="60">
        <v>20121</v>
      </c>
      <c r="B356" s="61">
        <v>9400</v>
      </c>
    </row>
    <row r="357" spans="1:2" x14ac:dyDescent="0.25">
      <c r="A357" s="60">
        <v>20122</v>
      </c>
      <c r="B357" s="61">
        <v>9400</v>
      </c>
    </row>
    <row r="358" spans="1:2" x14ac:dyDescent="0.25">
      <c r="A358" s="60">
        <v>20123</v>
      </c>
      <c r="B358" s="61">
        <v>10000</v>
      </c>
    </row>
    <row r="359" spans="1:2" x14ac:dyDescent="0.25">
      <c r="A359" s="60">
        <v>20124</v>
      </c>
      <c r="B359" s="61">
        <v>10000</v>
      </c>
    </row>
    <row r="360" spans="1:2" x14ac:dyDescent="0.25">
      <c r="A360" s="60">
        <v>20128</v>
      </c>
      <c r="B360" s="61">
        <v>34000</v>
      </c>
    </row>
    <row r="361" spans="1:2" x14ac:dyDescent="0.25">
      <c r="A361" s="60">
        <v>20129</v>
      </c>
      <c r="B361" s="61">
        <v>34000</v>
      </c>
    </row>
    <row r="362" spans="1:2" x14ac:dyDescent="0.25">
      <c r="A362" s="60">
        <v>20130</v>
      </c>
      <c r="B362" s="61">
        <v>34000</v>
      </c>
    </row>
    <row r="363" spans="1:2" x14ac:dyDescent="0.25">
      <c r="A363" s="60">
        <v>20131</v>
      </c>
      <c r="B363" s="61">
        <v>36000</v>
      </c>
    </row>
    <row r="364" spans="1:2" x14ac:dyDescent="0.25">
      <c r="A364" s="60">
        <v>20132</v>
      </c>
      <c r="B364" s="61">
        <v>36000</v>
      </c>
    </row>
    <row r="365" spans="1:2" x14ac:dyDescent="0.25">
      <c r="A365" s="60">
        <v>20133</v>
      </c>
      <c r="B365" s="61">
        <v>36000</v>
      </c>
    </row>
    <row r="366" spans="1:2" x14ac:dyDescent="0.25">
      <c r="A366" s="60">
        <v>20134</v>
      </c>
      <c r="B366" s="61">
        <v>36000</v>
      </c>
    </row>
    <row r="367" spans="1:2" x14ac:dyDescent="0.25">
      <c r="A367" s="60">
        <v>20135</v>
      </c>
      <c r="B367" s="61">
        <v>36000</v>
      </c>
    </row>
    <row r="368" spans="1:2" x14ac:dyDescent="0.25">
      <c r="A368" s="60">
        <v>20136</v>
      </c>
      <c r="B368" s="61">
        <v>34000</v>
      </c>
    </row>
    <row r="369" spans="1:2" x14ac:dyDescent="0.25">
      <c r="A369" s="60">
        <v>20137</v>
      </c>
      <c r="B369" s="61">
        <v>34000</v>
      </c>
    </row>
    <row r="370" spans="1:2" x14ac:dyDescent="0.25">
      <c r="A370" s="60">
        <v>20138</v>
      </c>
      <c r="B370" s="61">
        <v>34000</v>
      </c>
    </row>
    <row r="371" spans="1:2" x14ac:dyDescent="0.25">
      <c r="A371" s="60">
        <v>20139</v>
      </c>
      <c r="B371" s="61">
        <v>34000</v>
      </c>
    </row>
    <row r="372" spans="1:2" x14ac:dyDescent="0.25">
      <c r="A372" s="60">
        <v>20140</v>
      </c>
      <c r="B372" s="61">
        <v>36000</v>
      </c>
    </row>
    <row r="373" spans="1:2" x14ac:dyDescent="0.25">
      <c r="A373" s="60">
        <v>20141</v>
      </c>
      <c r="B373" s="61">
        <v>34000</v>
      </c>
    </row>
    <row r="374" spans="1:2" x14ac:dyDescent="0.25">
      <c r="A374" s="60">
        <v>20142</v>
      </c>
      <c r="B374" s="61">
        <v>34000</v>
      </c>
    </row>
    <row r="375" spans="1:2" x14ac:dyDescent="0.25">
      <c r="A375" s="60">
        <v>20143</v>
      </c>
      <c r="B375" s="61">
        <v>36000</v>
      </c>
    </row>
    <row r="376" spans="1:2" x14ac:dyDescent="0.25">
      <c r="A376" s="60">
        <v>20146</v>
      </c>
      <c r="B376" s="61">
        <v>34000</v>
      </c>
    </row>
    <row r="377" spans="1:2" x14ac:dyDescent="0.25">
      <c r="A377" s="60">
        <v>20147</v>
      </c>
      <c r="B377" s="61">
        <v>34000</v>
      </c>
    </row>
    <row r="378" spans="1:2" x14ac:dyDescent="0.25">
      <c r="A378" s="60">
        <v>20148</v>
      </c>
      <c r="B378" s="61">
        <v>34000</v>
      </c>
    </row>
    <row r="379" spans="1:2" x14ac:dyDescent="0.25">
      <c r="A379" s="60">
        <v>20149</v>
      </c>
      <c r="B379" s="61">
        <v>34000</v>
      </c>
    </row>
    <row r="380" spans="1:2" x14ac:dyDescent="0.25">
      <c r="A380" s="60">
        <v>20150</v>
      </c>
      <c r="B380" s="61">
        <v>34000</v>
      </c>
    </row>
    <row r="381" spans="1:2" x14ac:dyDescent="0.25">
      <c r="A381" s="60">
        <v>20151</v>
      </c>
      <c r="B381" s="61">
        <v>36000</v>
      </c>
    </row>
    <row r="382" spans="1:2" x14ac:dyDescent="0.25">
      <c r="A382" s="60">
        <v>20152</v>
      </c>
      <c r="B382" s="61">
        <v>36000</v>
      </c>
    </row>
    <row r="383" spans="1:2" x14ac:dyDescent="0.25">
      <c r="A383" s="60">
        <v>20153</v>
      </c>
      <c r="B383" s="61">
        <v>36000</v>
      </c>
    </row>
    <row r="384" spans="1:2" x14ac:dyDescent="0.25">
      <c r="A384" s="60">
        <v>20154</v>
      </c>
      <c r="B384" s="61">
        <v>36000</v>
      </c>
    </row>
    <row r="385" spans="1:2" x14ac:dyDescent="0.25">
      <c r="A385" s="60">
        <v>21281</v>
      </c>
      <c r="B385" s="61">
        <v>9400</v>
      </c>
    </row>
    <row r="386" spans="1:2" x14ac:dyDescent="0.25">
      <c r="A386" s="60">
        <v>21291</v>
      </c>
      <c r="B386" s="61">
        <v>9400</v>
      </c>
    </row>
    <row r="387" spans="1:2" x14ac:dyDescent="0.25">
      <c r="A387" s="60">
        <v>21301</v>
      </c>
      <c r="B387" s="61">
        <v>9400</v>
      </c>
    </row>
    <row r="388" spans="1:2" x14ac:dyDescent="0.25">
      <c r="A388" s="60">
        <v>21311</v>
      </c>
      <c r="B388" s="61">
        <v>9400</v>
      </c>
    </row>
    <row r="389" spans="1:2" x14ac:dyDescent="0.25">
      <c r="A389" s="60">
        <v>21321</v>
      </c>
      <c r="B389" s="61">
        <v>9400</v>
      </c>
    </row>
    <row r="390" spans="1:2" x14ac:dyDescent="0.25">
      <c r="A390" s="60">
        <v>21331</v>
      </c>
      <c r="B390" s="61">
        <v>9400</v>
      </c>
    </row>
    <row r="391" spans="1:2" x14ac:dyDescent="0.25">
      <c r="A391" s="60">
        <v>21663</v>
      </c>
      <c r="B391" s="61">
        <v>10000</v>
      </c>
    </row>
    <row r="392" spans="1:2" x14ac:dyDescent="0.25">
      <c r="A392" s="60">
        <v>26911</v>
      </c>
      <c r="B392" s="61">
        <v>7200</v>
      </c>
    </row>
    <row r="393" spans="1:2" x14ac:dyDescent="0.25">
      <c r="A393" s="60">
        <v>27111</v>
      </c>
      <c r="B393" s="61">
        <v>7200</v>
      </c>
    </row>
    <row r="394" spans="1:2" x14ac:dyDescent="0.25">
      <c r="A394" s="60">
        <v>27311</v>
      </c>
      <c r="B394" s="61">
        <v>7200</v>
      </c>
    </row>
    <row r="395" spans="1:2" x14ac:dyDescent="0.25">
      <c r="A395" s="60">
        <v>28231</v>
      </c>
      <c r="B395" s="61">
        <v>8900</v>
      </c>
    </row>
    <row r="396" spans="1:2" x14ac:dyDescent="0.25">
      <c r="A396" s="60">
        <v>28301</v>
      </c>
      <c r="B396" s="61">
        <v>8900</v>
      </c>
    </row>
    <row r="397" spans="1:2" x14ac:dyDescent="0.25">
      <c r="A397" s="60">
        <v>29721</v>
      </c>
      <c r="B397" s="61">
        <v>7000</v>
      </c>
    </row>
    <row r="398" spans="1:2" x14ac:dyDescent="0.25">
      <c r="A398" s="60">
        <v>29731</v>
      </c>
      <c r="B398" s="61">
        <v>7220</v>
      </c>
    </row>
    <row r="399" spans="1:2" x14ac:dyDescent="0.25">
      <c r="A399" s="60">
        <v>29751</v>
      </c>
      <c r="B399" s="61">
        <v>7600</v>
      </c>
    </row>
    <row r="400" spans="1:2" x14ac:dyDescent="0.25">
      <c r="A400" s="60">
        <v>29761</v>
      </c>
      <c r="B400" s="61">
        <v>7600</v>
      </c>
    </row>
    <row r="401" spans="1:2" x14ac:dyDescent="0.25">
      <c r="A401" s="60">
        <v>29771</v>
      </c>
      <c r="B401" s="61">
        <v>7600</v>
      </c>
    </row>
    <row r="402" spans="1:2" x14ac:dyDescent="0.25">
      <c r="A402" s="60">
        <v>29781</v>
      </c>
      <c r="B402" s="61">
        <v>7410</v>
      </c>
    </row>
    <row r="403" spans="1:2" x14ac:dyDescent="0.25">
      <c r="A403" s="60">
        <v>29801</v>
      </c>
      <c r="B403" s="61">
        <v>7600</v>
      </c>
    </row>
    <row r="404" spans="1:2" x14ac:dyDescent="0.25">
      <c r="A404" s="60">
        <v>30281</v>
      </c>
      <c r="B404" s="61">
        <v>7400</v>
      </c>
    </row>
    <row r="405" spans="1:2" x14ac:dyDescent="0.25">
      <c r="A405" s="60">
        <v>30301</v>
      </c>
      <c r="B405" s="61">
        <v>2500</v>
      </c>
    </row>
    <row r="406" spans="1:2" x14ac:dyDescent="0.25">
      <c r="A406" s="60">
        <v>30311</v>
      </c>
      <c r="B406" s="61">
        <v>7400</v>
      </c>
    </row>
    <row r="407" spans="1:2" x14ac:dyDescent="0.25">
      <c r="A407" s="60">
        <v>30321</v>
      </c>
      <c r="B407" s="61">
        <v>2500</v>
      </c>
    </row>
    <row r="408" spans="1:2" x14ac:dyDescent="0.25">
      <c r="A408" s="60">
        <v>31281</v>
      </c>
      <c r="B408" s="61">
        <v>9700</v>
      </c>
    </row>
    <row r="409" spans="1:2" x14ac:dyDescent="0.25">
      <c r="A409" s="60">
        <v>31291</v>
      </c>
      <c r="B409" s="61">
        <v>9700</v>
      </c>
    </row>
    <row r="410" spans="1:2" x14ac:dyDescent="0.25">
      <c r="A410" s="60">
        <v>31301</v>
      </c>
      <c r="B410" s="61">
        <v>8900</v>
      </c>
    </row>
    <row r="411" spans="1:2" x14ac:dyDescent="0.25">
      <c r="A411" s="60">
        <v>31441</v>
      </c>
      <c r="B411" s="61">
        <v>8900</v>
      </c>
    </row>
    <row r="412" spans="1:2" x14ac:dyDescent="0.25">
      <c r="A412" s="60">
        <v>31451</v>
      </c>
      <c r="B412" s="61">
        <v>9700</v>
      </c>
    </row>
    <row r="413" spans="1:2" x14ac:dyDescent="0.25">
      <c r="A413" s="60">
        <v>31461</v>
      </c>
      <c r="B413" s="61">
        <v>8900</v>
      </c>
    </row>
    <row r="414" spans="1:2" x14ac:dyDescent="0.25">
      <c r="A414" s="60">
        <v>31471</v>
      </c>
      <c r="B414" s="61">
        <v>8900</v>
      </c>
    </row>
    <row r="415" spans="1:2" x14ac:dyDescent="0.25">
      <c r="A415" s="60">
        <v>31481</v>
      </c>
      <c r="B415" s="61">
        <v>8900</v>
      </c>
    </row>
    <row r="416" spans="1:2" x14ac:dyDescent="0.25">
      <c r="A416" s="60">
        <v>31501</v>
      </c>
      <c r="B416" s="61">
        <v>9700</v>
      </c>
    </row>
    <row r="417" spans="1:2" x14ac:dyDescent="0.25">
      <c r="A417" s="60">
        <v>31511</v>
      </c>
      <c r="B417" s="61">
        <v>8900</v>
      </c>
    </row>
    <row r="418" spans="1:2" x14ac:dyDescent="0.25">
      <c r="A418" s="60">
        <v>31521</v>
      </c>
      <c r="B418" s="61">
        <v>8900</v>
      </c>
    </row>
    <row r="419" spans="1:2" x14ac:dyDescent="0.25">
      <c r="A419" s="60">
        <v>31531</v>
      </c>
      <c r="B419" s="61">
        <v>8900</v>
      </c>
    </row>
    <row r="420" spans="1:2" x14ac:dyDescent="0.25">
      <c r="A420" s="60">
        <v>31561</v>
      </c>
      <c r="B420" s="61">
        <v>9400</v>
      </c>
    </row>
    <row r="421" spans="1:2" x14ac:dyDescent="0.25">
      <c r="A421" s="60">
        <v>31571</v>
      </c>
      <c r="B421" s="61">
        <v>9400</v>
      </c>
    </row>
    <row r="422" spans="1:2" x14ac:dyDescent="0.25">
      <c r="A422" s="60">
        <v>31581</v>
      </c>
      <c r="B422" s="61">
        <v>9400</v>
      </c>
    </row>
    <row r="423" spans="1:2" x14ac:dyDescent="0.25">
      <c r="A423" s="60">
        <v>31651</v>
      </c>
      <c r="B423" s="61">
        <v>10000</v>
      </c>
    </row>
    <row r="424" spans="1:2" x14ac:dyDescent="0.25">
      <c r="A424" s="60">
        <v>31661</v>
      </c>
      <c r="B424" s="61">
        <v>10000</v>
      </c>
    </row>
    <row r="425" spans="1:2" x14ac:dyDescent="0.25">
      <c r="A425" s="60">
        <v>31671</v>
      </c>
      <c r="B425" s="61">
        <v>10000</v>
      </c>
    </row>
    <row r="426" spans="1:2" x14ac:dyDescent="0.25">
      <c r="A426" s="60">
        <v>31681</v>
      </c>
      <c r="B426" s="61">
        <v>10000</v>
      </c>
    </row>
    <row r="427" spans="1:2" x14ac:dyDescent="0.25">
      <c r="A427" s="60">
        <v>31691</v>
      </c>
      <c r="B427" s="61">
        <v>10000</v>
      </c>
    </row>
    <row r="428" spans="1:2" x14ac:dyDescent="0.25">
      <c r="A428" s="60">
        <v>31701</v>
      </c>
      <c r="B428" s="61">
        <v>10300</v>
      </c>
    </row>
    <row r="429" spans="1:2" x14ac:dyDescent="0.25">
      <c r="A429" s="60">
        <v>31711</v>
      </c>
      <c r="B429" s="61">
        <v>10300</v>
      </c>
    </row>
    <row r="430" spans="1:2" x14ac:dyDescent="0.25">
      <c r="A430" s="60">
        <v>31721</v>
      </c>
      <c r="B430" s="61">
        <v>10300</v>
      </c>
    </row>
    <row r="431" spans="1:2" x14ac:dyDescent="0.25">
      <c r="A431" s="60">
        <v>31731</v>
      </c>
      <c r="B431" s="61">
        <v>10300</v>
      </c>
    </row>
    <row r="432" spans="1:2" x14ac:dyDescent="0.25">
      <c r="A432" s="60">
        <v>31741</v>
      </c>
      <c r="B432" s="61">
        <v>10300</v>
      </c>
    </row>
    <row r="433" spans="1:2" x14ac:dyDescent="0.25">
      <c r="A433" s="60">
        <v>31771</v>
      </c>
      <c r="B433" s="61">
        <v>9700</v>
      </c>
    </row>
    <row r="434" spans="1:2" x14ac:dyDescent="0.25">
      <c r="A434" s="60">
        <v>31791</v>
      </c>
      <c r="B434" s="61">
        <v>9700</v>
      </c>
    </row>
    <row r="435" spans="1:2" x14ac:dyDescent="0.25">
      <c r="A435" s="60">
        <v>31801</v>
      </c>
      <c r="B435" s="61">
        <v>8900</v>
      </c>
    </row>
    <row r="436" spans="1:2" x14ac:dyDescent="0.25">
      <c r="A436" s="60">
        <v>31811</v>
      </c>
      <c r="B436" s="61">
        <v>9400</v>
      </c>
    </row>
    <row r="437" spans="1:2" x14ac:dyDescent="0.25">
      <c r="A437" s="60">
        <v>31851</v>
      </c>
      <c r="B437" s="61">
        <v>9400</v>
      </c>
    </row>
    <row r="438" spans="1:2" x14ac:dyDescent="0.25">
      <c r="A438" s="60">
        <v>31861</v>
      </c>
      <c r="B438" s="61">
        <v>9400</v>
      </c>
    </row>
    <row r="439" spans="1:2" x14ac:dyDescent="0.25">
      <c r="A439" s="60">
        <v>31911</v>
      </c>
      <c r="B439" s="61">
        <v>9400</v>
      </c>
    </row>
    <row r="440" spans="1:2" x14ac:dyDescent="0.25">
      <c r="A440" s="60">
        <v>31921</v>
      </c>
      <c r="B440" s="61">
        <v>9400</v>
      </c>
    </row>
    <row r="441" spans="1:2" x14ac:dyDescent="0.25">
      <c r="A441" s="60">
        <v>31931</v>
      </c>
      <c r="B441" s="61">
        <v>9400</v>
      </c>
    </row>
    <row r="442" spans="1:2" x14ac:dyDescent="0.25">
      <c r="A442" s="60">
        <v>31941</v>
      </c>
      <c r="B442" s="61">
        <v>8900</v>
      </c>
    </row>
    <row r="443" spans="1:2" x14ac:dyDescent="0.25">
      <c r="A443" s="60">
        <v>31961</v>
      </c>
      <c r="B443" s="61">
        <v>9400</v>
      </c>
    </row>
    <row r="444" spans="1:2" x14ac:dyDescent="0.25">
      <c r="A444" s="60">
        <v>31971</v>
      </c>
      <c r="B444" s="61">
        <v>9400</v>
      </c>
    </row>
    <row r="445" spans="1:2" x14ac:dyDescent="0.25">
      <c r="A445" s="60">
        <v>31991</v>
      </c>
      <c r="B445" s="61">
        <v>8900</v>
      </c>
    </row>
    <row r="446" spans="1:2" x14ac:dyDescent="0.25">
      <c r="A446" s="60">
        <v>32011</v>
      </c>
      <c r="B446" s="61">
        <v>8900</v>
      </c>
    </row>
    <row r="447" spans="1:2" x14ac:dyDescent="0.25">
      <c r="A447" s="60">
        <v>32021</v>
      </c>
      <c r="B447" s="61">
        <v>8900</v>
      </c>
    </row>
    <row r="448" spans="1:2" x14ac:dyDescent="0.25">
      <c r="A448" s="60">
        <v>32031</v>
      </c>
      <c r="B448" s="61">
        <v>8900</v>
      </c>
    </row>
    <row r="449" spans="1:2" x14ac:dyDescent="0.25">
      <c r="A449" s="60">
        <v>32041</v>
      </c>
      <c r="B449" s="61">
        <v>8900</v>
      </c>
    </row>
    <row r="450" spans="1:2" x14ac:dyDescent="0.25">
      <c r="A450" s="60">
        <v>32061</v>
      </c>
      <c r="B450" s="61">
        <v>8900</v>
      </c>
    </row>
    <row r="451" spans="1:2" x14ac:dyDescent="0.25">
      <c r="A451" s="60">
        <v>32081</v>
      </c>
      <c r="B451" s="61">
        <v>9400</v>
      </c>
    </row>
    <row r="452" spans="1:2" x14ac:dyDescent="0.25">
      <c r="A452" s="60">
        <v>32101</v>
      </c>
      <c r="B452" s="61">
        <v>10000</v>
      </c>
    </row>
    <row r="453" spans="1:2" x14ac:dyDescent="0.25">
      <c r="A453" s="60">
        <v>32131</v>
      </c>
      <c r="B453" s="61">
        <v>10000</v>
      </c>
    </row>
    <row r="454" spans="1:2" x14ac:dyDescent="0.25">
      <c r="A454" s="60">
        <v>32151</v>
      </c>
      <c r="B454" s="61">
        <v>10300</v>
      </c>
    </row>
    <row r="455" spans="1:2" x14ac:dyDescent="0.25">
      <c r="A455" s="60">
        <v>32161</v>
      </c>
      <c r="B455" s="61">
        <v>10300</v>
      </c>
    </row>
    <row r="456" spans="1:2" x14ac:dyDescent="0.25">
      <c r="A456" s="60">
        <v>32171</v>
      </c>
      <c r="B456" s="61">
        <v>9400</v>
      </c>
    </row>
    <row r="457" spans="1:2" x14ac:dyDescent="0.25">
      <c r="A457" s="60">
        <v>32181</v>
      </c>
      <c r="B457" s="61">
        <v>9400</v>
      </c>
    </row>
    <row r="458" spans="1:2" x14ac:dyDescent="0.25">
      <c r="A458" s="60">
        <v>32191</v>
      </c>
      <c r="B458" s="61">
        <v>10300</v>
      </c>
    </row>
    <row r="459" spans="1:2" x14ac:dyDescent="0.25">
      <c r="A459" s="60">
        <v>32211</v>
      </c>
      <c r="B459" s="61">
        <v>9400</v>
      </c>
    </row>
    <row r="460" spans="1:2" x14ac:dyDescent="0.25">
      <c r="A460" s="60">
        <v>32241</v>
      </c>
      <c r="B460" s="61">
        <v>9700</v>
      </c>
    </row>
    <row r="461" spans="1:2" x14ac:dyDescent="0.25">
      <c r="A461" s="60">
        <v>32251</v>
      </c>
      <c r="B461" s="61">
        <v>9700</v>
      </c>
    </row>
    <row r="462" spans="1:2" x14ac:dyDescent="0.25">
      <c r="A462" s="60">
        <v>32271</v>
      </c>
      <c r="B462" s="61">
        <v>9400</v>
      </c>
    </row>
    <row r="463" spans="1:2" x14ac:dyDescent="0.25">
      <c r="A463" s="60">
        <v>32291</v>
      </c>
      <c r="B463" s="61">
        <v>9400</v>
      </c>
    </row>
    <row r="464" spans="1:2" x14ac:dyDescent="0.25">
      <c r="A464" s="60">
        <v>32311</v>
      </c>
      <c r="B464" s="61">
        <v>9400</v>
      </c>
    </row>
    <row r="465" spans="1:2" x14ac:dyDescent="0.25">
      <c r="A465" s="60">
        <v>32321</v>
      </c>
      <c r="B465" s="61">
        <v>9400</v>
      </c>
    </row>
    <row r="466" spans="1:2" x14ac:dyDescent="0.25">
      <c r="A466" s="60">
        <v>41030</v>
      </c>
      <c r="B466" s="61">
        <v>9400</v>
      </c>
    </row>
    <row r="467" spans="1:2" x14ac:dyDescent="0.25">
      <c r="A467" s="60">
        <v>42031</v>
      </c>
      <c r="B467" s="61">
        <v>10300</v>
      </c>
    </row>
    <row r="468" spans="1:2" x14ac:dyDescent="0.25">
      <c r="A468" s="60">
        <v>42041</v>
      </c>
      <c r="B468" s="61">
        <v>10300</v>
      </c>
    </row>
    <row r="469" spans="1:2" x14ac:dyDescent="0.25">
      <c r="A469" s="60">
        <v>42051</v>
      </c>
      <c r="B469" s="61">
        <v>10300</v>
      </c>
    </row>
    <row r="470" spans="1:2" x14ac:dyDescent="0.25">
      <c r="A470" s="60">
        <v>42071</v>
      </c>
      <c r="B470" s="61">
        <v>10300</v>
      </c>
    </row>
    <row r="471" spans="1:2" x14ac:dyDescent="0.25">
      <c r="A471" s="60">
        <v>42081</v>
      </c>
      <c r="B471" s="61">
        <v>9400</v>
      </c>
    </row>
    <row r="472" spans="1:2" x14ac:dyDescent="0.25">
      <c r="A472" s="60">
        <v>42091</v>
      </c>
      <c r="B472" s="61">
        <v>9400</v>
      </c>
    </row>
    <row r="473" spans="1:2" x14ac:dyDescent="0.25">
      <c r="A473" s="60">
        <v>42111</v>
      </c>
      <c r="B473" s="61">
        <v>9400</v>
      </c>
    </row>
    <row r="474" spans="1:2" x14ac:dyDescent="0.25">
      <c r="A474" s="60">
        <v>42121</v>
      </c>
      <c r="B474" s="61">
        <v>9400</v>
      </c>
    </row>
    <row r="475" spans="1:2" x14ac:dyDescent="0.25">
      <c r="A475" s="60">
        <v>42131</v>
      </c>
      <c r="B475" s="61">
        <v>9400</v>
      </c>
    </row>
    <row r="476" spans="1:2" x14ac:dyDescent="0.25">
      <c r="A476" s="60">
        <v>42141</v>
      </c>
      <c r="B476" s="61">
        <v>10000</v>
      </c>
    </row>
    <row r="477" spans="1:2" x14ac:dyDescent="0.25">
      <c r="A477" s="60">
        <v>42151</v>
      </c>
      <c r="B477" s="61">
        <v>10000</v>
      </c>
    </row>
    <row r="478" spans="1:2" x14ac:dyDescent="0.25">
      <c r="A478" s="60">
        <v>42161</v>
      </c>
      <c r="B478" s="61">
        <v>9400</v>
      </c>
    </row>
    <row r="479" spans="1:2" x14ac:dyDescent="0.25">
      <c r="A479" s="60">
        <v>42171</v>
      </c>
      <c r="B479" s="61">
        <v>9400</v>
      </c>
    </row>
    <row r="480" spans="1:2" x14ac:dyDescent="0.25">
      <c r="A480" s="60">
        <v>42181</v>
      </c>
      <c r="B480" s="61">
        <v>8900</v>
      </c>
    </row>
    <row r="481" spans="1:2" x14ac:dyDescent="0.25">
      <c r="A481" s="60">
        <v>42191</v>
      </c>
      <c r="B481" s="61">
        <v>10300</v>
      </c>
    </row>
    <row r="482" spans="1:2" x14ac:dyDescent="0.25">
      <c r="A482" s="60">
        <v>42611</v>
      </c>
      <c r="B482" s="61">
        <v>9400</v>
      </c>
    </row>
    <row r="483" spans="1:2" x14ac:dyDescent="0.25">
      <c r="A483" s="60">
        <v>42621</v>
      </c>
      <c r="B483" s="61">
        <v>10300</v>
      </c>
    </row>
    <row r="484" spans="1:2" x14ac:dyDescent="0.25">
      <c r="A484" s="60">
        <v>42631</v>
      </c>
      <c r="B484" s="61">
        <v>9400</v>
      </c>
    </row>
    <row r="485" spans="1:2" x14ac:dyDescent="0.25">
      <c r="A485" s="60">
        <v>42651</v>
      </c>
      <c r="B485" s="61">
        <v>10300</v>
      </c>
    </row>
    <row r="486" spans="1:2" x14ac:dyDescent="0.25">
      <c r="A486" s="60">
        <v>42661</v>
      </c>
      <c r="B486" s="61">
        <v>10300</v>
      </c>
    </row>
    <row r="487" spans="1:2" x14ac:dyDescent="0.25">
      <c r="A487" s="60">
        <v>42671</v>
      </c>
      <c r="B487" s="61">
        <v>9400</v>
      </c>
    </row>
    <row r="488" spans="1:2" x14ac:dyDescent="0.25">
      <c r="A488" s="60">
        <v>42681</v>
      </c>
      <c r="B488" s="61">
        <v>9400</v>
      </c>
    </row>
    <row r="489" spans="1:2" x14ac:dyDescent="0.25">
      <c r="A489" s="60">
        <v>42691</v>
      </c>
      <c r="B489" s="61">
        <v>10000</v>
      </c>
    </row>
    <row r="490" spans="1:2" x14ac:dyDescent="0.25">
      <c r="A490" s="60">
        <v>42711</v>
      </c>
      <c r="B490" s="61">
        <v>10000</v>
      </c>
    </row>
    <row r="491" spans="1:2" x14ac:dyDescent="0.25">
      <c r="A491" s="60">
        <v>42731</v>
      </c>
      <c r="B491" s="61">
        <v>10000</v>
      </c>
    </row>
    <row r="492" spans="1:2" x14ac:dyDescent="0.25">
      <c r="A492" s="60">
        <v>42741</v>
      </c>
      <c r="B492" s="61">
        <v>9400</v>
      </c>
    </row>
    <row r="493" spans="1:2" x14ac:dyDescent="0.25">
      <c r="A493" s="60">
        <v>42751</v>
      </c>
      <c r="B493" s="61">
        <v>8900</v>
      </c>
    </row>
    <row r="494" spans="1:2" x14ac:dyDescent="0.25">
      <c r="A494" s="60">
        <v>42761</v>
      </c>
      <c r="B494" s="61">
        <v>8900</v>
      </c>
    </row>
    <row r="495" spans="1:2" x14ac:dyDescent="0.25">
      <c r="A495" s="60">
        <v>42781</v>
      </c>
      <c r="B495" s="61">
        <v>10300</v>
      </c>
    </row>
    <row r="496" spans="1:2" x14ac:dyDescent="0.25">
      <c r="A496" s="60">
        <v>42801</v>
      </c>
      <c r="B496" s="61">
        <v>10300</v>
      </c>
    </row>
    <row r="497" spans="1:2" x14ac:dyDescent="0.25">
      <c r="A497" s="60">
        <v>42811</v>
      </c>
      <c r="B497" s="61">
        <v>10300</v>
      </c>
    </row>
    <row r="498" spans="1:2" x14ac:dyDescent="0.25">
      <c r="A498" s="60">
        <v>42821</v>
      </c>
      <c r="B498" s="61">
        <v>10300</v>
      </c>
    </row>
    <row r="499" spans="1:2" x14ac:dyDescent="0.25">
      <c r="A499" s="60">
        <v>42851</v>
      </c>
      <c r="B499" s="61">
        <v>10000</v>
      </c>
    </row>
    <row r="500" spans="1:2" x14ac:dyDescent="0.25">
      <c r="A500" s="60">
        <v>42871</v>
      </c>
      <c r="B500" s="61">
        <v>10000</v>
      </c>
    </row>
    <row r="501" spans="1:2" x14ac:dyDescent="0.25">
      <c r="A501" s="60">
        <v>42881</v>
      </c>
      <c r="B501" s="61">
        <v>10800</v>
      </c>
    </row>
    <row r="502" spans="1:2" x14ac:dyDescent="0.25">
      <c r="A502" s="60">
        <v>42911</v>
      </c>
      <c r="B502" s="61">
        <v>9700</v>
      </c>
    </row>
    <row r="503" spans="1:2" x14ac:dyDescent="0.25">
      <c r="A503" s="60">
        <v>42921</v>
      </c>
      <c r="B503" s="61">
        <v>9700</v>
      </c>
    </row>
    <row r="504" spans="1:2" x14ac:dyDescent="0.25">
      <c r="A504" s="60">
        <v>42931</v>
      </c>
      <c r="B504" s="61">
        <v>10300</v>
      </c>
    </row>
    <row r="505" spans="1:2" x14ac:dyDescent="0.25">
      <c r="A505" s="60">
        <v>46124</v>
      </c>
      <c r="B505" s="61">
        <v>37700</v>
      </c>
    </row>
    <row r="506" spans="1:2" x14ac:dyDescent="0.25">
      <c r="A506" s="60">
        <v>46125</v>
      </c>
      <c r="B506" s="61">
        <v>36000</v>
      </c>
    </row>
    <row r="507" spans="1:2" x14ac:dyDescent="0.25">
      <c r="A507" s="60">
        <v>51341</v>
      </c>
      <c r="B507" s="61">
        <v>10000</v>
      </c>
    </row>
    <row r="508" spans="1:2" x14ac:dyDescent="0.25">
      <c r="A508" s="60">
        <v>51601</v>
      </c>
      <c r="B508" s="61">
        <v>7245</v>
      </c>
    </row>
    <row r="509" spans="1:2" x14ac:dyDescent="0.25">
      <c r="A509" s="60">
        <v>51851</v>
      </c>
      <c r="B509" s="61">
        <v>10000</v>
      </c>
    </row>
    <row r="510" spans="1:2" x14ac:dyDescent="0.25">
      <c r="A510" s="60">
        <v>51911</v>
      </c>
      <c r="B510" s="61">
        <v>10800</v>
      </c>
    </row>
    <row r="511" spans="1:2" x14ac:dyDescent="0.25">
      <c r="A511" s="60">
        <v>51931</v>
      </c>
      <c r="B511" s="61">
        <v>10000</v>
      </c>
    </row>
    <row r="512" spans="1:2" x14ac:dyDescent="0.25">
      <c r="A512" s="60">
        <v>51981</v>
      </c>
      <c r="B512" s="61">
        <v>10000</v>
      </c>
    </row>
    <row r="513" spans="1:2" x14ac:dyDescent="0.25">
      <c r="A513" s="60">
        <v>52011</v>
      </c>
      <c r="B513" s="61">
        <v>10000</v>
      </c>
    </row>
    <row r="514" spans="1:2" x14ac:dyDescent="0.25">
      <c r="A514" s="60">
        <v>52021</v>
      </c>
      <c r="B514" s="61">
        <v>10800</v>
      </c>
    </row>
    <row r="515" spans="1:2" x14ac:dyDescent="0.25">
      <c r="A515" s="60">
        <v>52081</v>
      </c>
      <c r="B515" s="61">
        <v>10000</v>
      </c>
    </row>
    <row r="516" spans="1:2" x14ac:dyDescent="0.25">
      <c r="A516" s="60">
        <v>52091</v>
      </c>
      <c r="B516" s="61">
        <v>10800</v>
      </c>
    </row>
    <row r="517" spans="1:2" x14ac:dyDescent="0.25">
      <c r="A517" s="60">
        <v>52191</v>
      </c>
      <c r="B517" s="61">
        <v>10000</v>
      </c>
    </row>
    <row r="518" spans="1:2" x14ac:dyDescent="0.25">
      <c r="A518" s="60">
        <v>52201</v>
      </c>
      <c r="B518" s="61">
        <v>10000</v>
      </c>
    </row>
    <row r="519" spans="1:2" x14ac:dyDescent="0.25">
      <c r="A519" s="60">
        <v>52211</v>
      </c>
      <c r="B519" s="61">
        <v>10000</v>
      </c>
    </row>
    <row r="520" spans="1:2" x14ac:dyDescent="0.25">
      <c r="A520" s="60">
        <v>55001</v>
      </c>
      <c r="B520" s="61">
        <v>8900</v>
      </c>
    </row>
    <row r="521" spans="1:2" x14ac:dyDescent="0.25">
      <c r="A521" s="60">
        <v>55081</v>
      </c>
      <c r="B521" s="61">
        <v>10000</v>
      </c>
    </row>
    <row r="522" spans="1:2" x14ac:dyDescent="0.25">
      <c r="A522" s="60">
        <v>55091</v>
      </c>
      <c r="B522" s="61">
        <v>10000</v>
      </c>
    </row>
    <row r="523" spans="1:2" x14ac:dyDescent="0.25">
      <c r="A523" s="60">
        <v>55101</v>
      </c>
      <c r="B523" s="61">
        <v>9400</v>
      </c>
    </row>
    <row r="524" spans="1:2" x14ac:dyDescent="0.25">
      <c r="A524" s="60">
        <v>55111</v>
      </c>
      <c r="B524" s="61">
        <v>9700</v>
      </c>
    </row>
    <row r="525" spans="1:2" x14ac:dyDescent="0.25">
      <c r="A525" s="60">
        <v>55121</v>
      </c>
      <c r="B525" s="61">
        <v>9700</v>
      </c>
    </row>
    <row r="526" spans="1:2" x14ac:dyDescent="0.25">
      <c r="A526" s="60">
        <v>55131</v>
      </c>
      <c r="B526" s="61">
        <v>9700</v>
      </c>
    </row>
    <row r="527" spans="1:2" x14ac:dyDescent="0.25">
      <c r="A527" s="60">
        <v>55141</v>
      </c>
      <c r="B527" s="61">
        <v>9400</v>
      </c>
    </row>
    <row r="528" spans="1:2" x14ac:dyDescent="0.25">
      <c r="A528" s="60">
        <v>55281</v>
      </c>
      <c r="B528" s="61">
        <v>9400</v>
      </c>
    </row>
    <row r="529" spans="1:2" x14ac:dyDescent="0.25">
      <c r="A529" s="60">
        <v>55291</v>
      </c>
      <c r="B529" s="61">
        <v>9400</v>
      </c>
    </row>
    <row r="530" spans="1:2" x14ac:dyDescent="0.25">
      <c r="A530" s="60">
        <v>55351</v>
      </c>
      <c r="B530" s="61">
        <v>10000</v>
      </c>
    </row>
    <row r="531" spans="1:2" x14ac:dyDescent="0.25">
      <c r="A531" s="60">
        <v>55361</v>
      </c>
      <c r="B531" s="61">
        <v>10000</v>
      </c>
    </row>
    <row r="532" spans="1:2" x14ac:dyDescent="0.25">
      <c r="A532" s="60">
        <v>55381</v>
      </c>
      <c r="B532" s="61">
        <v>10300</v>
      </c>
    </row>
    <row r="533" spans="1:2" x14ac:dyDescent="0.25">
      <c r="A533" s="60">
        <v>55401</v>
      </c>
      <c r="B533" s="61">
        <v>10300</v>
      </c>
    </row>
    <row r="534" spans="1:2" x14ac:dyDescent="0.25">
      <c r="A534" s="60">
        <v>55411</v>
      </c>
      <c r="B534" s="61">
        <v>9400</v>
      </c>
    </row>
    <row r="535" spans="1:2" x14ac:dyDescent="0.25">
      <c r="A535" s="60">
        <v>55421</v>
      </c>
      <c r="B535" s="61">
        <v>9400</v>
      </c>
    </row>
    <row r="536" spans="1:2" x14ac:dyDescent="0.25">
      <c r="A536" s="60">
        <v>55431</v>
      </c>
      <c r="B536" s="61">
        <v>9400</v>
      </c>
    </row>
    <row r="537" spans="1:2" x14ac:dyDescent="0.25">
      <c r="A537" s="60">
        <v>55441</v>
      </c>
      <c r="B537" s="61">
        <v>9700</v>
      </c>
    </row>
    <row r="538" spans="1:2" x14ac:dyDescent="0.25">
      <c r="A538" s="60">
        <v>55451</v>
      </c>
      <c r="B538" s="61">
        <v>8900</v>
      </c>
    </row>
    <row r="539" spans="1:2" x14ac:dyDescent="0.25">
      <c r="A539" s="60">
        <v>62611</v>
      </c>
      <c r="B539" s="61">
        <v>10300</v>
      </c>
    </row>
    <row r="540" spans="1:2" x14ac:dyDescent="0.25">
      <c r="A540" s="60">
        <v>62621</v>
      </c>
      <c r="B540" s="61">
        <v>10300</v>
      </c>
    </row>
    <row r="541" spans="1:2" x14ac:dyDescent="0.25">
      <c r="A541" s="60">
        <v>62631</v>
      </c>
      <c r="B541" s="61">
        <v>10300</v>
      </c>
    </row>
    <row r="542" spans="1:2" x14ac:dyDescent="0.25">
      <c r="A542" s="60">
        <v>62641</v>
      </c>
      <c r="B542" s="61">
        <v>10300</v>
      </c>
    </row>
    <row r="543" spans="1:2" x14ac:dyDescent="0.25">
      <c r="A543" s="60">
        <v>62651</v>
      </c>
      <c r="B543" s="61">
        <v>10300</v>
      </c>
    </row>
    <row r="544" spans="1:2" x14ac:dyDescent="0.25">
      <c r="A544" s="60">
        <v>62661</v>
      </c>
      <c r="B544" s="61">
        <v>10300</v>
      </c>
    </row>
    <row r="545" spans="1:2" x14ac:dyDescent="0.25">
      <c r="A545" s="60">
        <v>62671</v>
      </c>
      <c r="B545" s="61">
        <v>9400</v>
      </c>
    </row>
    <row r="546" spans="1:2" x14ac:dyDescent="0.25">
      <c r="A546" s="60">
        <v>62681</v>
      </c>
      <c r="B546" s="61">
        <v>10300</v>
      </c>
    </row>
    <row r="547" spans="1:2" x14ac:dyDescent="0.25">
      <c r="A547" s="60">
        <v>62691</v>
      </c>
      <c r="B547" s="61">
        <v>8900</v>
      </c>
    </row>
    <row r="548" spans="1:2" x14ac:dyDescent="0.25">
      <c r="A548" s="60">
        <v>62701</v>
      </c>
      <c r="B548" s="61">
        <v>8900</v>
      </c>
    </row>
    <row r="549" spans="1:2" x14ac:dyDescent="0.25">
      <c r="A549" s="60">
        <v>62711</v>
      </c>
      <c r="B549" s="61">
        <v>8900</v>
      </c>
    </row>
    <row r="550" spans="1:2" x14ac:dyDescent="0.25">
      <c r="A550" s="60">
        <v>62721</v>
      </c>
      <c r="B550" s="61">
        <v>8900</v>
      </c>
    </row>
    <row r="551" spans="1:2" x14ac:dyDescent="0.25">
      <c r="A551" s="60">
        <v>62731</v>
      </c>
      <c r="B551" s="61">
        <v>8900</v>
      </c>
    </row>
    <row r="552" spans="1:2" x14ac:dyDescent="0.25">
      <c r="A552" s="60">
        <v>62751</v>
      </c>
      <c r="B552" s="61">
        <v>10000</v>
      </c>
    </row>
    <row r="553" spans="1:2" x14ac:dyDescent="0.25">
      <c r="A553" s="60">
        <v>62761</v>
      </c>
      <c r="B553" s="61">
        <v>10000</v>
      </c>
    </row>
    <row r="554" spans="1:2" x14ac:dyDescent="0.25">
      <c r="A554" s="60">
        <v>62771</v>
      </c>
      <c r="B554" s="61">
        <v>10000</v>
      </c>
    </row>
    <row r="555" spans="1:2" x14ac:dyDescent="0.25">
      <c r="A555" s="60">
        <v>62791</v>
      </c>
      <c r="B555" s="61">
        <v>10000</v>
      </c>
    </row>
    <row r="556" spans="1:2" x14ac:dyDescent="0.25">
      <c r="A556" s="60">
        <v>62811</v>
      </c>
      <c r="B556" s="61">
        <v>10000</v>
      </c>
    </row>
    <row r="557" spans="1:2" x14ac:dyDescent="0.25">
      <c r="A557" s="60">
        <v>62821</v>
      </c>
      <c r="B557" s="61">
        <v>9400</v>
      </c>
    </row>
    <row r="558" spans="1:2" x14ac:dyDescent="0.25">
      <c r="A558" s="60">
        <v>62831</v>
      </c>
      <c r="B558" s="61">
        <v>9400</v>
      </c>
    </row>
    <row r="559" spans="1:2" x14ac:dyDescent="0.25">
      <c r="A559" s="60">
        <v>62861</v>
      </c>
      <c r="B559" s="61">
        <v>9400</v>
      </c>
    </row>
    <row r="560" spans="1:2" x14ac:dyDescent="0.25">
      <c r="A560" s="60">
        <v>62871</v>
      </c>
      <c r="B560" s="61">
        <v>9400</v>
      </c>
    </row>
    <row r="561" spans="1:2" x14ac:dyDescent="0.25">
      <c r="A561" s="60">
        <v>62881</v>
      </c>
      <c r="B561" s="61">
        <v>9400</v>
      </c>
    </row>
    <row r="562" spans="1:2" x14ac:dyDescent="0.25">
      <c r="A562" s="60">
        <v>62891</v>
      </c>
      <c r="B562" s="61">
        <v>9400</v>
      </c>
    </row>
    <row r="563" spans="1:2" x14ac:dyDescent="0.25">
      <c r="A563" s="60">
        <v>62901</v>
      </c>
      <c r="B563" s="61">
        <v>9400</v>
      </c>
    </row>
    <row r="564" spans="1:2" x14ac:dyDescent="0.25">
      <c r="A564" s="60">
        <v>62911</v>
      </c>
      <c r="B564" s="61">
        <v>9700</v>
      </c>
    </row>
    <row r="565" spans="1:2" x14ac:dyDescent="0.25">
      <c r="A565" s="60">
        <v>62921</v>
      </c>
      <c r="B565" s="61">
        <v>8900</v>
      </c>
    </row>
    <row r="566" spans="1:2" x14ac:dyDescent="0.25">
      <c r="A566" s="60">
        <v>62931</v>
      </c>
      <c r="B566" s="61">
        <v>9700</v>
      </c>
    </row>
    <row r="567" spans="1:2" x14ac:dyDescent="0.25">
      <c r="A567" s="60">
        <v>62941</v>
      </c>
      <c r="B567" s="61">
        <v>9700</v>
      </c>
    </row>
    <row r="568" spans="1:2" x14ac:dyDescent="0.25">
      <c r="A568" s="60">
        <v>62951</v>
      </c>
      <c r="B568" s="61">
        <v>9700</v>
      </c>
    </row>
    <row r="569" spans="1:2" x14ac:dyDescent="0.25">
      <c r="A569" s="60">
        <v>62961</v>
      </c>
      <c r="B569" s="61">
        <v>8900</v>
      </c>
    </row>
    <row r="570" spans="1:2" x14ac:dyDescent="0.25">
      <c r="A570" s="60">
        <v>62971</v>
      </c>
      <c r="B570" s="61">
        <v>8900</v>
      </c>
    </row>
    <row r="571" spans="1:2" x14ac:dyDescent="0.25">
      <c r="A571" s="60">
        <v>62981</v>
      </c>
      <c r="B571" s="61">
        <v>10000</v>
      </c>
    </row>
    <row r="572" spans="1:2" x14ac:dyDescent="0.25">
      <c r="A572" s="60">
        <v>62991</v>
      </c>
      <c r="B572" s="61">
        <v>10000</v>
      </c>
    </row>
    <row r="573" spans="1:2" x14ac:dyDescent="0.25">
      <c r="A573" s="60">
        <v>63001</v>
      </c>
      <c r="B573" s="61">
        <v>10000</v>
      </c>
    </row>
    <row r="574" spans="1:2" x14ac:dyDescent="0.25">
      <c r="A574" s="60">
        <v>63011</v>
      </c>
      <c r="B574" s="61">
        <v>10000</v>
      </c>
    </row>
    <row r="575" spans="1:2" x14ac:dyDescent="0.25">
      <c r="A575" s="60">
        <v>63021</v>
      </c>
      <c r="B575" s="61">
        <v>9400</v>
      </c>
    </row>
    <row r="576" spans="1:2" x14ac:dyDescent="0.25">
      <c r="A576" s="60">
        <v>63031</v>
      </c>
      <c r="B576" s="61">
        <v>9400</v>
      </c>
    </row>
    <row r="577" spans="1:2" x14ac:dyDescent="0.25">
      <c r="A577" s="60">
        <v>63041</v>
      </c>
      <c r="B577" s="61">
        <v>9400</v>
      </c>
    </row>
    <row r="578" spans="1:2" x14ac:dyDescent="0.25">
      <c r="A578" s="60">
        <v>63051</v>
      </c>
      <c r="B578" s="61">
        <v>9400</v>
      </c>
    </row>
    <row r="579" spans="1:2" x14ac:dyDescent="0.25">
      <c r="A579" s="60">
        <v>145666</v>
      </c>
      <c r="B579" s="61">
        <v>2800</v>
      </c>
    </row>
    <row r="580" spans="1:2" x14ac:dyDescent="0.25">
      <c r="A580" s="60">
        <v>145668</v>
      </c>
      <c r="B580" s="61">
        <v>2800</v>
      </c>
    </row>
    <row r="581" spans="1:2" x14ac:dyDescent="0.25">
      <c r="A581" s="60">
        <v>145679</v>
      </c>
      <c r="B581" s="61">
        <v>2800</v>
      </c>
    </row>
    <row r="582" spans="1:2" x14ac:dyDescent="0.25">
      <c r="A582" s="60">
        <v>145684</v>
      </c>
      <c r="B582" s="61">
        <v>2800</v>
      </c>
    </row>
    <row r="583" spans="1:2" x14ac:dyDescent="0.25">
      <c r="A583" s="60">
        <v>145685</v>
      </c>
      <c r="B583" s="61">
        <v>2400</v>
      </c>
    </row>
    <row r="584" spans="1:2" x14ac:dyDescent="0.25">
      <c r="A584" s="60">
        <v>145701</v>
      </c>
      <c r="B584" s="61">
        <v>3000</v>
      </c>
    </row>
    <row r="585" spans="1:2" x14ac:dyDescent="0.25">
      <c r="A585" s="60">
        <v>145709</v>
      </c>
      <c r="B585" s="61">
        <v>2800</v>
      </c>
    </row>
    <row r="586" spans="1:2" x14ac:dyDescent="0.25">
      <c r="A586" s="60">
        <v>145711</v>
      </c>
      <c r="B586" s="61">
        <v>2846</v>
      </c>
    </row>
    <row r="587" spans="1:2" x14ac:dyDescent="0.25">
      <c r="A587" s="60">
        <v>145715</v>
      </c>
      <c r="B587" s="61">
        <v>2800</v>
      </c>
    </row>
    <row r="588" spans="1:2" x14ac:dyDescent="0.25">
      <c r="A588" s="60">
        <v>145732</v>
      </c>
      <c r="B588" s="61">
        <v>2600</v>
      </c>
    </row>
    <row r="589" spans="1:2" x14ac:dyDescent="0.25">
      <c r="A589" s="60">
        <v>145735</v>
      </c>
      <c r="B589" s="61">
        <v>2600</v>
      </c>
    </row>
    <row r="590" spans="1:2" x14ac:dyDescent="0.25">
      <c r="A590" s="60">
        <v>145738</v>
      </c>
      <c r="B590" s="61">
        <v>2600</v>
      </c>
    </row>
    <row r="591" spans="1:2" x14ac:dyDescent="0.25">
      <c r="A591" s="60">
        <v>145739</v>
      </c>
      <c r="B591" s="61">
        <v>3000</v>
      </c>
    </row>
    <row r="592" spans="1:2" x14ac:dyDescent="0.25">
      <c r="A592" s="60">
        <v>145740</v>
      </c>
      <c r="B592" s="61">
        <v>3300</v>
      </c>
    </row>
    <row r="593" spans="1:2" x14ac:dyDescent="0.25">
      <c r="A593" s="60">
        <v>145741</v>
      </c>
      <c r="B593" s="61">
        <v>3000</v>
      </c>
    </row>
    <row r="594" spans="1:2" x14ac:dyDescent="0.25">
      <c r="A594" s="60">
        <v>145769</v>
      </c>
      <c r="B594" s="61">
        <v>2900.14</v>
      </c>
    </row>
    <row r="595" spans="1:2" x14ac:dyDescent="0.25">
      <c r="A595" s="60">
        <v>145868</v>
      </c>
      <c r="B595" s="61">
        <v>2900.14</v>
      </c>
    </row>
    <row r="596" spans="1:2" x14ac:dyDescent="0.25">
      <c r="A596" s="60">
        <v>145875</v>
      </c>
      <c r="B596" s="61">
        <v>2660</v>
      </c>
    </row>
    <row r="597" spans="1:2" x14ac:dyDescent="0.25">
      <c r="A597" s="60">
        <v>145880</v>
      </c>
      <c r="B597" s="61">
        <v>9956</v>
      </c>
    </row>
    <row r="598" spans="1:2" x14ac:dyDescent="0.25">
      <c r="A598" s="60">
        <v>145883</v>
      </c>
      <c r="B598" s="61">
        <v>9000</v>
      </c>
    </row>
    <row r="599" spans="1:2" x14ac:dyDescent="0.25">
      <c r="A599" s="60">
        <v>145929</v>
      </c>
      <c r="B599" s="61">
        <v>8000</v>
      </c>
    </row>
    <row r="600" spans="1:2" x14ac:dyDescent="0.25">
      <c r="A600" s="60">
        <v>145941</v>
      </c>
      <c r="B600" s="61">
        <v>2700</v>
      </c>
    </row>
    <row r="601" spans="1:2" x14ac:dyDescent="0.25">
      <c r="A601" s="60">
        <v>145943</v>
      </c>
      <c r="B601" s="61">
        <v>2700</v>
      </c>
    </row>
    <row r="602" spans="1:2" x14ac:dyDescent="0.25">
      <c r="A602" s="60">
        <v>145984</v>
      </c>
      <c r="B602" s="61">
        <v>6000</v>
      </c>
    </row>
    <row r="603" spans="1:2" x14ac:dyDescent="0.25">
      <c r="A603" s="60">
        <v>145985</v>
      </c>
      <c r="B603" s="61">
        <v>6000</v>
      </c>
    </row>
    <row r="604" spans="1:2" x14ac:dyDescent="0.25">
      <c r="A604" s="60">
        <v>146086</v>
      </c>
      <c r="B604" s="61">
        <v>2800</v>
      </c>
    </row>
    <row r="605" spans="1:2" x14ac:dyDescent="0.25">
      <c r="A605" s="60">
        <v>146110</v>
      </c>
      <c r="B605" s="61">
        <v>4000</v>
      </c>
    </row>
    <row r="606" spans="1:2" x14ac:dyDescent="0.25">
      <c r="A606" s="60">
        <v>146115</v>
      </c>
      <c r="B606" s="61">
        <v>4000</v>
      </c>
    </row>
    <row r="607" spans="1:2" x14ac:dyDescent="0.25">
      <c r="A607" s="60">
        <v>146125</v>
      </c>
      <c r="B607" s="61">
        <v>4000</v>
      </c>
    </row>
    <row r="608" spans="1:2" x14ac:dyDescent="0.25">
      <c r="A608" s="60">
        <v>146127</v>
      </c>
      <c r="B608" s="61">
        <v>4000</v>
      </c>
    </row>
    <row r="609" spans="1:2" x14ac:dyDescent="0.25">
      <c r="A609" s="60">
        <v>146159</v>
      </c>
      <c r="B609" s="61">
        <v>4000</v>
      </c>
    </row>
    <row r="610" spans="1:2" x14ac:dyDescent="0.25">
      <c r="A610" s="60">
        <v>146175</v>
      </c>
      <c r="B610" s="61">
        <v>4000</v>
      </c>
    </row>
    <row r="611" spans="1:2" x14ac:dyDescent="0.25">
      <c r="A611" s="60">
        <v>146202</v>
      </c>
      <c r="B611" s="61">
        <v>2800</v>
      </c>
    </row>
    <row r="612" spans="1:2" x14ac:dyDescent="0.25">
      <c r="A612" s="60">
        <v>146204</v>
      </c>
      <c r="B612" s="61">
        <v>2800</v>
      </c>
    </row>
    <row r="613" spans="1:2" x14ac:dyDescent="0.25">
      <c r="A613" s="60">
        <v>146205</v>
      </c>
      <c r="B613" s="61">
        <v>2600</v>
      </c>
    </row>
    <row r="614" spans="1:2" x14ac:dyDescent="0.25">
      <c r="A614" s="60">
        <v>146206</v>
      </c>
      <c r="B614" s="61">
        <v>2600</v>
      </c>
    </row>
    <row r="615" spans="1:2" x14ac:dyDescent="0.25">
      <c r="A615" s="60">
        <v>146207</v>
      </c>
      <c r="B615" s="61">
        <v>2600</v>
      </c>
    </row>
    <row r="616" spans="1:2" x14ac:dyDescent="0.25">
      <c r="A616" s="60">
        <v>146214</v>
      </c>
      <c r="B616" s="61">
        <v>3000</v>
      </c>
    </row>
    <row r="617" spans="1:2" x14ac:dyDescent="0.25">
      <c r="A617" s="60">
        <v>146215</v>
      </c>
      <c r="B617" s="61">
        <v>3000</v>
      </c>
    </row>
    <row r="618" spans="1:2" x14ac:dyDescent="0.25">
      <c r="A618" s="60">
        <v>146220</v>
      </c>
      <c r="B618" s="61">
        <v>2800</v>
      </c>
    </row>
    <row r="619" spans="1:2" x14ac:dyDescent="0.25">
      <c r="A619" s="60">
        <v>146222</v>
      </c>
      <c r="B619" s="61">
        <v>2800</v>
      </c>
    </row>
    <row r="620" spans="1:2" x14ac:dyDescent="0.25">
      <c r="A620" s="60">
        <v>146295</v>
      </c>
      <c r="B620" s="61">
        <v>3175</v>
      </c>
    </row>
    <row r="621" spans="1:2" x14ac:dyDescent="0.25">
      <c r="A621" s="60">
        <v>146349</v>
      </c>
      <c r="B621" s="61">
        <v>3000</v>
      </c>
    </row>
    <row r="622" spans="1:2" x14ac:dyDescent="0.25">
      <c r="A622" s="60">
        <v>146466</v>
      </c>
      <c r="B622" s="61">
        <v>2400</v>
      </c>
    </row>
    <row r="623" spans="1:2" x14ac:dyDescent="0.25">
      <c r="A623" s="60">
        <v>146478</v>
      </c>
      <c r="B623" s="61">
        <v>2500</v>
      </c>
    </row>
    <row r="624" spans="1:2" x14ac:dyDescent="0.25">
      <c r="A624" s="60">
        <v>146479</v>
      </c>
      <c r="B624" s="61">
        <v>2375</v>
      </c>
    </row>
    <row r="625" spans="1:2" x14ac:dyDescent="0.25">
      <c r="A625" s="60">
        <v>146480</v>
      </c>
      <c r="B625" s="61">
        <v>2375</v>
      </c>
    </row>
    <row r="626" spans="1:2" x14ac:dyDescent="0.25">
      <c r="A626" s="60">
        <v>146482</v>
      </c>
      <c r="B626" s="61">
        <v>2375</v>
      </c>
    </row>
    <row r="627" spans="1:2" x14ac:dyDescent="0.25">
      <c r="A627" s="60">
        <v>146483</v>
      </c>
      <c r="B627" s="61">
        <v>2375</v>
      </c>
    </row>
    <row r="628" spans="1:2" x14ac:dyDescent="0.25">
      <c r="A628" s="60">
        <v>146489</v>
      </c>
      <c r="B628" s="61">
        <v>2375</v>
      </c>
    </row>
    <row r="629" spans="1:2" x14ac:dyDescent="0.25">
      <c r="A629" s="60">
        <v>146494</v>
      </c>
      <c r="B629" s="61">
        <v>2375</v>
      </c>
    </row>
    <row r="630" spans="1:2" x14ac:dyDescent="0.25">
      <c r="A630" s="60">
        <v>146495</v>
      </c>
      <c r="B630" s="61">
        <v>2200</v>
      </c>
    </row>
    <row r="631" spans="1:2" x14ac:dyDescent="0.25">
      <c r="A631" s="60">
        <v>146500</v>
      </c>
      <c r="B631" s="61">
        <v>2200</v>
      </c>
    </row>
    <row r="632" spans="1:2" x14ac:dyDescent="0.25">
      <c r="A632" s="60">
        <v>146507</v>
      </c>
      <c r="B632" s="61">
        <v>375</v>
      </c>
    </row>
    <row r="633" spans="1:2" x14ac:dyDescent="0.25">
      <c r="A633" s="60">
        <v>146546</v>
      </c>
      <c r="B633" s="61">
        <v>3000</v>
      </c>
    </row>
    <row r="634" spans="1:2" x14ac:dyDescent="0.25">
      <c r="A634" s="60">
        <v>146584</v>
      </c>
      <c r="B634" s="61">
        <v>6961</v>
      </c>
    </row>
    <row r="635" spans="1:2" x14ac:dyDescent="0.25">
      <c r="A635" s="60">
        <v>146628</v>
      </c>
      <c r="B635" s="61">
        <v>5838</v>
      </c>
    </row>
    <row r="636" spans="1:2" x14ac:dyDescent="0.25">
      <c r="A636" s="60">
        <v>146634</v>
      </c>
      <c r="B636" s="61">
        <v>3402</v>
      </c>
    </row>
    <row r="637" spans="1:2" x14ac:dyDescent="0.25">
      <c r="A637" s="60">
        <v>146656</v>
      </c>
      <c r="B637" s="61">
        <v>3402</v>
      </c>
    </row>
    <row r="638" spans="1:2" x14ac:dyDescent="0.25">
      <c r="A638" s="60">
        <v>146658</v>
      </c>
      <c r="B638" s="61">
        <v>7997</v>
      </c>
    </row>
    <row r="639" spans="1:2" x14ac:dyDescent="0.25">
      <c r="A639" s="60">
        <v>146659</v>
      </c>
      <c r="B639" s="61">
        <v>7633</v>
      </c>
    </row>
    <row r="640" spans="1:2" x14ac:dyDescent="0.25">
      <c r="A640" s="60">
        <v>146660</v>
      </c>
      <c r="B640" s="61">
        <v>5880</v>
      </c>
    </row>
    <row r="641" spans="1:2" x14ac:dyDescent="0.25">
      <c r="A641" s="60">
        <v>146700</v>
      </c>
      <c r="B641" s="61">
        <v>2734</v>
      </c>
    </row>
    <row r="642" spans="1:2" x14ac:dyDescent="0.25">
      <c r="A642" s="60">
        <v>146702</v>
      </c>
      <c r="B642" s="61">
        <v>3255</v>
      </c>
    </row>
    <row r="643" spans="1:2" x14ac:dyDescent="0.25">
      <c r="A643" s="60">
        <v>146716</v>
      </c>
      <c r="B643" s="61">
        <v>4497</v>
      </c>
    </row>
    <row r="644" spans="1:2" x14ac:dyDescent="0.25">
      <c r="A644" s="60">
        <v>146810</v>
      </c>
      <c r="B644" s="61">
        <v>3000</v>
      </c>
    </row>
    <row r="645" spans="1:2" x14ac:dyDescent="0.25">
      <c r="A645" s="60">
        <v>146834</v>
      </c>
      <c r="B645" s="61">
        <v>3500</v>
      </c>
    </row>
    <row r="646" spans="1:2" x14ac:dyDescent="0.25">
      <c r="A646" s="60">
        <v>146837</v>
      </c>
      <c r="B646" s="61">
        <v>4000</v>
      </c>
    </row>
    <row r="647" spans="1:2" x14ac:dyDescent="0.25">
      <c r="A647" s="60">
        <v>146894</v>
      </c>
      <c r="B647" s="61">
        <v>2500</v>
      </c>
    </row>
    <row r="648" spans="1:2" x14ac:dyDescent="0.25">
      <c r="A648" s="60">
        <v>146945</v>
      </c>
      <c r="B648" s="61">
        <v>2500</v>
      </c>
    </row>
    <row r="649" spans="1:2" x14ac:dyDescent="0.25">
      <c r="A649" s="60">
        <v>146946</v>
      </c>
      <c r="B649" s="61">
        <v>2730</v>
      </c>
    </row>
    <row r="650" spans="1:2" x14ac:dyDescent="0.25">
      <c r="A650" s="60">
        <v>146969</v>
      </c>
      <c r="B650" s="61">
        <v>1200</v>
      </c>
    </row>
    <row r="651" spans="1:2" x14ac:dyDescent="0.25">
      <c r="A651" s="60">
        <v>146983</v>
      </c>
      <c r="B651" s="61">
        <v>2800</v>
      </c>
    </row>
    <row r="652" spans="1:2" x14ac:dyDescent="0.25">
      <c r="A652" s="60">
        <v>147014</v>
      </c>
      <c r="B652" s="61">
        <v>2695</v>
      </c>
    </row>
    <row r="653" spans="1:2" x14ac:dyDescent="0.25">
      <c r="A653" s="60">
        <v>147016</v>
      </c>
      <c r="B653" s="61">
        <v>2800</v>
      </c>
    </row>
    <row r="654" spans="1:2" x14ac:dyDescent="0.25">
      <c r="A654" s="60">
        <v>147040</v>
      </c>
      <c r="B654" s="61">
        <v>2800</v>
      </c>
    </row>
    <row r="655" spans="1:2" x14ac:dyDescent="0.25">
      <c r="A655" s="60">
        <v>147041</v>
      </c>
      <c r="B655" s="61">
        <v>2800</v>
      </c>
    </row>
    <row r="656" spans="1:2" x14ac:dyDescent="0.25">
      <c r="A656" s="60">
        <v>147896</v>
      </c>
      <c r="B656" s="61">
        <v>2500</v>
      </c>
    </row>
    <row r="657" spans="1:2" x14ac:dyDescent="0.25">
      <c r="A657" s="60">
        <v>147903</v>
      </c>
      <c r="B657" s="61">
        <v>2633</v>
      </c>
    </row>
    <row r="658" spans="1:2" x14ac:dyDescent="0.25">
      <c r="A658" s="60">
        <v>147951</v>
      </c>
      <c r="B658" s="61">
        <v>7600</v>
      </c>
    </row>
    <row r="659" spans="1:2" x14ac:dyDescent="0.25">
      <c r="A659" s="60">
        <v>147953</v>
      </c>
      <c r="B659" s="61">
        <v>7030</v>
      </c>
    </row>
    <row r="660" spans="1:2" x14ac:dyDescent="0.25">
      <c r="A660" s="60">
        <v>147955</v>
      </c>
      <c r="B660" s="61">
        <v>7410</v>
      </c>
    </row>
    <row r="661" spans="1:2" x14ac:dyDescent="0.25">
      <c r="A661" s="60">
        <v>148048</v>
      </c>
      <c r="B661" s="61">
        <v>7600</v>
      </c>
    </row>
    <row r="662" spans="1:2" x14ac:dyDescent="0.25">
      <c r="A662" s="60">
        <v>148051</v>
      </c>
      <c r="B662" s="61">
        <v>7215</v>
      </c>
    </row>
    <row r="663" spans="1:2" x14ac:dyDescent="0.25">
      <c r="A663" s="60">
        <v>148129</v>
      </c>
      <c r="B663" s="61">
        <v>6825</v>
      </c>
    </row>
    <row r="664" spans="1:2" x14ac:dyDescent="0.25">
      <c r="A664" s="60">
        <v>148139</v>
      </c>
      <c r="B664" s="61">
        <v>7000</v>
      </c>
    </row>
    <row r="665" spans="1:2" x14ac:dyDescent="0.25">
      <c r="A665" s="60">
        <v>148143</v>
      </c>
      <c r="B665" s="61">
        <v>7215</v>
      </c>
    </row>
    <row r="666" spans="1:2" x14ac:dyDescent="0.25">
      <c r="A666" s="60">
        <v>148146</v>
      </c>
      <c r="B666" s="61">
        <v>6825</v>
      </c>
    </row>
    <row r="667" spans="1:2" x14ac:dyDescent="0.25">
      <c r="A667" s="60">
        <v>148149</v>
      </c>
      <c r="B667" s="61">
        <v>6840</v>
      </c>
    </row>
    <row r="668" spans="1:2" x14ac:dyDescent="0.25">
      <c r="A668" s="60">
        <v>148151</v>
      </c>
      <c r="B668" s="61">
        <v>7200</v>
      </c>
    </row>
    <row r="669" spans="1:2" x14ac:dyDescent="0.25">
      <c r="A669" s="60">
        <v>148155</v>
      </c>
      <c r="B669" s="61">
        <v>7400</v>
      </c>
    </row>
    <row r="670" spans="1:2" x14ac:dyDescent="0.25">
      <c r="A670" s="60">
        <v>148156</v>
      </c>
      <c r="B670" s="61">
        <v>7400</v>
      </c>
    </row>
    <row r="671" spans="1:2" x14ac:dyDescent="0.25">
      <c r="A671" s="60">
        <v>148157</v>
      </c>
      <c r="B671" s="61">
        <v>6840</v>
      </c>
    </row>
    <row r="672" spans="1:2" x14ac:dyDescent="0.25">
      <c r="A672" s="60">
        <v>148159</v>
      </c>
      <c r="B672" s="61">
        <v>6840</v>
      </c>
    </row>
    <row r="673" spans="1:2" x14ac:dyDescent="0.25">
      <c r="A673" s="60">
        <v>148160</v>
      </c>
      <c r="B673" s="61">
        <v>6840</v>
      </c>
    </row>
    <row r="674" spans="1:2" x14ac:dyDescent="0.25">
      <c r="A674" s="60">
        <v>148163</v>
      </c>
      <c r="B674" s="61">
        <v>1900</v>
      </c>
    </row>
    <row r="675" spans="1:2" x14ac:dyDescent="0.25">
      <c r="A675" s="60">
        <v>148164</v>
      </c>
      <c r="B675" s="61">
        <v>1900</v>
      </c>
    </row>
    <row r="676" spans="1:2" x14ac:dyDescent="0.25">
      <c r="A676" s="60">
        <v>148165</v>
      </c>
      <c r="B676" s="61">
        <v>1900</v>
      </c>
    </row>
    <row r="677" spans="1:2" x14ac:dyDescent="0.25">
      <c r="A677" s="60">
        <v>148354</v>
      </c>
      <c r="B677" s="61">
        <v>7600</v>
      </c>
    </row>
    <row r="678" spans="1:2" x14ac:dyDescent="0.25">
      <c r="A678" s="60">
        <v>148357</v>
      </c>
      <c r="B678" s="61">
        <v>7200</v>
      </c>
    </row>
    <row r="679" spans="1:2" x14ac:dyDescent="0.25">
      <c r="A679" s="60">
        <v>148361</v>
      </c>
      <c r="B679" s="61">
        <v>7600</v>
      </c>
    </row>
    <row r="680" spans="1:2" x14ac:dyDescent="0.25">
      <c r="A680" s="60">
        <v>148362</v>
      </c>
      <c r="B680" s="61">
        <v>7600</v>
      </c>
    </row>
    <row r="681" spans="1:2" x14ac:dyDescent="0.25">
      <c r="A681" s="60">
        <v>148363</v>
      </c>
      <c r="B681" s="61">
        <v>7600</v>
      </c>
    </row>
    <row r="682" spans="1:2" x14ac:dyDescent="0.25">
      <c r="A682" s="60">
        <v>148364</v>
      </c>
      <c r="B682" s="61">
        <v>7410</v>
      </c>
    </row>
    <row r="683" spans="1:2" x14ac:dyDescent="0.25">
      <c r="A683" s="60">
        <v>148367</v>
      </c>
      <c r="B683" s="61">
        <v>7800</v>
      </c>
    </row>
    <row r="684" spans="1:2" x14ac:dyDescent="0.25">
      <c r="A684" s="60">
        <v>148371</v>
      </c>
      <c r="B684" s="61">
        <v>7800</v>
      </c>
    </row>
    <row r="685" spans="1:2" x14ac:dyDescent="0.25">
      <c r="A685" s="60">
        <v>148372</v>
      </c>
      <c r="B685" s="61">
        <v>8000</v>
      </c>
    </row>
    <row r="686" spans="1:2" x14ac:dyDescent="0.25">
      <c r="A686" s="60">
        <v>148373</v>
      </c>
      <c r="B686" s="61">
        <v>7800</v>
      </c>
    </row>
    <row r="687" spans="1:2" x14ac:dyDescent="0.25">
      <c r="A687" s="60">
        <v>148567</v>
      </c>
      <c r="B687" s="61">
        <v>2700</v>
      </c>
    </row>
    <row r="688" spans="1:2" x14ac:dyDescent="0.25">
      <c r="A688" s="60">
        <v>148677</v>
      </c>
      <c r="B688" s="61">
        <v>2800</v>
      </c>
    </row>
    <row r="689" spans="1:2" x14ac:dyDescent="0.25">
      <c r="A689" s="60">
        <v>148691</v>
      </c>
      <c r="B689" s="61">
        <v>7000</v>
      </c>
    </row>
    <row r="690" spans="1:2" x14ac:dyDescent="0.25">
      <c r="A690" s="60">
        <v>148698</v>
      </c>
      <c r="B690" s="61">
        <v>5800</v>
      </c>
    </row>
    <row r="691" spans="1:2" x14ac:dyDescent="0.25">
      <c r="A691" s="60">
        <v>148701</v>
      </c>
      <c r="B691" s="61">
        <v>7600</v>
      </c>
    </row>
    <row r="692" spans="1:2" x14ac:dyDescent="0.25">
      <c r="A692" s="60">
        <v>148704</v>
      </c>
      <c r="B692" s="61">
        <v>7600</v>
      </c>
    </row>
    <row r="693" spans="1:2" x14ac:dyDescent="0.25">
      <c r="A693" s="60">
        <v>148706</v>
      </c>
      <c r="B693" s="61">
        <v>7000</v>
      </c>
    </row>
    <row r="694" spans="1:2" x14ac:dyDescent="0.25">
      <c r="A694" s="60">
        <v>148710</v>
      </c>
      <c r="B694" s="61">
        <v>2775</v>
      </c>
    </row>
    <row r="695" spans="1:2" x14ac:dyDescent="0.25">
      <c r="A695" s="60">
        <v>148721</v>
      </c>
      <c r="B695" s="61">
        <v>6650</v>
      </c>
    </row>
    <row r="696" spans="1:2" x14ac:dyDescent="0.25">
      <c r="A696" s="60">
        <v>148740</v>
      </c>
      <c r="B696" s="61">
        <v>2234.81</v>
      </c>
    </row>
    <row r="697" spans="1:2" x14ac:dyDescent="0.25">
      <c r="A697" s="60">
        <v>148803</v>
      </c>
      <c r="B697" s="61">
        <v>2500</v>
      </c>
    </row>
    <row r="698" spans="1:2" x14ac:dyDescent="0.25">
      <c r="A698" s="60">
        <v>148929</v>
      </c>
      <c r="B698" s="61">
        <v>7600</v>
      </c>
    </row>
    <row r="699" spans="1:2" x14ac:dyDescent="0.25">
      <c r="A699" s="60">
        <v>148932</v>
      </c>
      <c r="B699" s="61">
        <v>8000</v>
      </c>
    </row>
    <row r="700" spans="1:2" x14ac:dyDescent="0.25">
      <c r="A700" s="60">
        <v>148970</v>
      </c>
      <c r="B700" s="61">
        <v>7600</v>
      </c>
    </row>
    <row r="701" spans="1:2" x14ac:dyDescent="0.25">
      <c r="A701" s="60">
        <v>151680</v>
      </c>
      <c r="B701" s="61">
        <v>6400</v>
      </c>
    </row>
    <row r="702" spans="1:2" x14ac:dyDescent="0.25">
      <c r="A702" s="60">
        <v>151681</v>
      </c>
      <c r="B702" s="61">
        <v>7600</v>
      </c>
    </row>
    <row r="703" spans="1:2" x14ac:dyDescent="0.25">
      <c r="A703" s="60">
        <v>151683</v>
      </c>
      <c r="B703" s="61">
        <v>6240</v>
      </c>
    </row>
    <row r="704" spans="1:2" x14ac:dyDescent="0.25">
      <c r="A704" s="60">
        <v>151697</v>
      </c>
      <c r="B704" s="61">
        <v>8000</v>
      </c>
    </row>
    <row r="705" spans="1:2" x14ac:dyDescent="0.25">
      <c r="A705" s="60">
        <v>151717</v>
      </c>
      <c r="B705" s="61">
        <v>7600</v>
      </c>
    </row>
    <row r="706" spans="1:2" x14ac:dyDescent="0.25">
      <c r="A706" s="60">
        <v>151721</v>
      </c>
      <c r="B706" s="61">
        <v>7220</v>
      </c>
    </row>
    <row r="707" spans="1:2" x14ac:dyDescent="0.25">
      <c r="A707" s="60">
        <v>151725</v>
      </c>
      <c r="B707" s="61">
        <v>8000</v>
      </c>
    </row>
    <row r="708" spans="1:2" x14ac:dyDescent="0.25">
      <c r="A708" s="60">
        <v>151728</v>
      </c>
      <c r="B708" s="61">
        <v>7600</v>
      </c>
    </row>
    <row r="709" spans="1:2" x14ac:dyDescent="0.25">
      <c r="A709" s="60">
        <v>151729</v>
      </c>
      <c r="B709" s="61">
        <v>7600</v>
      </c>
    </row>
    <row r="710" spans="1:2" x14ac:dyDescent="0.25">
      <c r="A710" s="60">
        <v>151746</v>
      </c>
      <c r="B710" s="61">
        <v>7215</v>
      </c>
    </row>
    <row r="711" spans="1:2" x14ac:dyDescent="0.25">
      <c r="A711" s="60">
        <v>151747</v>
      </c>
      <c r="B711" s="61">
        <v>2500</v>
      </c>
    </row>
    <row r="712" spans="1:2" x14ac:dyDescent="0.25">
      <c r="A712" s="60">
        <v>151750</v>
      </c>
      <c r="B712" s="61">
        <v>7400</v>
      </c>
    </row>
    <row r="713" spans="1:2" x14ac:dyDescent="0.25">
      <c r="A713" s="60">
        <v>151751</v>
      </c>
      <c r="B713" s="61">
        <v>7400</v>
      </c>
    </row>
    <row r="714" spans="1:2" x14ac:dyDescent="0.25">
      <c r="A714" s="60">
        <v>151755</v>
      </c>
      <c r="B714" s="61">
        <v>7215</v>
      </c>
    </row>
    <row r="715" spans="1:2" x14ac:dyDescent="0.25">
      <c r="A715" s="60">
        <v>151765</v>
      </c>
      <c r="B715" s="61">
        <v>7410</v>
      </c>
    </row>
    <row r="716" spans="1:2" x14ac:dyDescent="0.25">
      <c r="A716" s="60">
        <v>151767</v>
      </c>
      <c r="B716" s="61">
        <v>8000</v>
      </c>
    </row>
    <row r="717" spans="1:2" x14ac:dyDescent="0.25">
      <c r="A717" s="60">
        <v>151768</v>
      </c>
      <c r="B717" s="61">
        <v>7200</v>
      </c>
    </row>
    <row r="718" spans="1:2" x14ac:dyDescent="0.25">
      <c r="A718" s="60">
        <v>151769</v>
      </c>
      <c r="B718" s="61">
        <v>7200</v>
      </c>
    </row>
    <row r="719" spans="1:2" x14ac:dyDescent="0.25">
      <c r="A719" s="60">
        <v>151856</v>
      </c>
      <c r="B719" s="61">
        <v>7600</v>
      </c>
    </row>
    <row r="720" spans="1:2" x14ac:dyDescent="0.25">
      <c r="A720" s="60">
        <v>151866</v>
      </c>
      <c r="B720" s="61">
        <v>8000</v>
      </c>
    </row>
    <row r="721" spans="1:2" x14ac:dyDescent="0.25">
      <c r="A721" s="60">
        <v>152746</v>
      </c>
      <c r="B721" s="61">
        <v>1414872.23</v>
      </c>
    </row>
    <row r="722" spans="1:2" x14ac:dyDescent="0.25">
      <c r="A722" s="60">
        <v>156633</v>
      </c>
      <c r="B722" s="61">
        <v>7600</v>
      </c>
    </row>
    <row r="723" spans="1:2" x14ac:dyDescent="0.25">
      <c r="A723" s="60">
        <v>156636</v>
      </c>
      <c r="B723" s="61">
        <v>7400</v>
      </c>
    </row>
    <row r="724" spans="1:2" x14ac:dyDescent="0.25">
      <c r="A724" s="60">
        <v>156637</v>
      </c>
      <c r="B724" s="61">
        <v>8000</v>
      </c>
    </row>
    <row r="725" spans="1:2" x14ac:dyDescent="0.25">
      <c r="A725" s="60">
        <v>156639</v>
      </c>
      <c r="B725" s="61">
        <v>7800</v>
      </c>
    </row>
    <row r="726" spans="1:2" x14ac:dyDescent="0.25">
      <c r="A726" s="60">
        <v>156644</v>
      </c>
      <c r="B726" s="61">
        <v>8000</v>
      </c>
    </row>
    <row r="727" spans="1:2" x14ac:dyDescent="0.25">
      <c r="A727" s="60">
        <v>156661</v>
      </c>
      <c r="B727" s="61">
        <v>8000</v>
      </c>
    </row>
    <row r="728" spans="1:2" x14ac:dyDescent="0.25">
      <c r="A728" s="60">
        <v>156662</v>
      </c>
      <c r="B728" s="61">
        <v>7800</v>
      </c>
    </row>
    <row r="729" spans="1:2" x14ac:dyDescent="0.25">
      <c r="A729" s="60">
        <v>156664</v>
      </c>
      <c r="B729" s="61">
        <v>7215</v>
      </c>
    </row>
    <row r="730" spans="1:2" x14ac:dyDescent="0.25">
      <c r="A730" s="60">
        <v>156666</v>
      </c>
      <c r="B730" s="61">
        <v>10000</v>
      </c>
    </row>
    <row r="731" spans="1:2" x14ac:dyDescent="0.25">
      <c r="A731" s="60">
        <v>156667</v>
      </c>
      <c r="B731" s="61">
        <v>9400</v>
      </c>
    </row>
    <row r="732" spans="1:2" x14ac:dyDescent="0.25">
      <c r="A732" s="60">
        <v>156668</v>
      </c>
      <c r="B732" s="61">
        <v>9400</v>
      </c>
    </row>
    <row r="733" spans="1:2" x14ac:dyDescent="0.25">
      <c r="A733" s="60">
        <v>156669</v>
      </c>
      <c r="B733" s="61">
        <v>9400</v>
      </c>
    </row>
    <row r="734" spans="1:2" x14ac:dyDescent="0.25">
      <c r="A734" s="60">
        <v>156671</v>
      </c>
      <c r="B734" s="61">
        <v>9400</v>
      </c>
    </row>
    <row r="735" spans="1:2" x14ac:dyDescent="0.25">
      <c r="A735" s="60">
        <v>156672</v>
      </c>
      <c r="B735" s="61">
        <v>10000</v>
      </c>
    </row>
    <row r="736" spans="1:2" x14ac:dyDescent="0.25">
      <c r="A736" s="60">
        <v>156673</v>
      </c>
      <c r="B736" s="61">
        <v>10000</v>
      </c>
    </row>
    <row r="737" spans="1:2" x14ac:dyDescent="0.25">
      <c r="A737" s="60">
        <v>156674</v>
      </c>
      <c r="B737" s="61">
        <v>10000</v>
      </c>
    </row>
    <row r="738" spans="1:2" x14ac:dyDescent="0.25">
      <c r="A738" s="60">
        <v>156675</v>
      </c>
      <c r="B738" s="61">
        <v>10000</v>
      </c>
    </row>
    <row r="739" spans="1:2" x14ac:dyDescent="0.25">
      <c r="A739" s="60">
        <v>156676</v>
      </c>
      <c r="B739" s="61">
        <v>10000</v>
      </c>
    </row>
    <row r="740" spans="1:2" x14ac:dyDescent="0.25">
      <c r="A740" s="60">
        <v>156677</v>
      </c>
      <c r="B740" s="61">
        <v>10000</v>
      </c>
    </row>
    <row r="741" spans="1:2" x14ac:dyDescent="0.25">
      <c r="A741" s="60">
        <v>156678</v>
      </c>
      <c r="B741" s="61">
        <v>10000</v>
      </c>
    </row>
    <row r="742" spans="1:2" x14ac:dyDescent="0.25">
      <c r="A742" s="60">
        <v>156679</v>
      </c>
      <c r="B742" s="61">
        <v>10000</v>
      </c>
    </row>
    <row r="743" spans="1:2" x14ac:dyDescent="0.25">
      <c r="A743" s="60">
        <v>156680</v>
      </c>
      <c r="B743" s="61">
        <v>10000</v>
      </c>
    </row>
    <row r="744" spans="1:2" x14ac:dyDescent="0.25">
      <c r="A744" s="60">
        <v>156682</v>
      </c>
      <c r="B744" s="61">
        <v>7600</v>
      </c>
    </row>
    <row r="745" spans="1:2" x14ac:dyDescent="0.25">
      <c r="A745" s="60">
        <v>156686</v>
      </c>
      <c r="B745" s="61">
        <v>7200</v>
      </c>
    </row>
    <row r="746" spans="1:2" x14ac:dyDescent="0.25">
      <c r="A746" s="60">
        <v>156687</v>
      </c>
      <c r="B746" s="61">
        <v>7200</v>
      </c>
    </row>
    <row r="747" spans="1:2" x14ac:dyDescent="0.25">
      <c r="A747" s="60">
        <v>156689</v>
      </c>
      <c r="B747" s="61">
        <v>7600</v>
      </c>
    </row>
    <row r="748" spans="1:2" x14ac:dyDescent="0.25">
      <c r="A748" s="60">
        <v>156692</v>
      </c>
      <c r="B748" s="61">
        <v>7200</v>
      </c>
    </row>
    <row r="749" spans="1:2" x14ac:dyDescent="0.25">
      <c r="A749" s="60">
        <v>156693</v>
      </c>
      <c r="B749" s="61">
        <v>7200</v>
      </c>
    </row>
    <row r="750" spans="1:2" x14ac:dyDescent="0.25">
      <c r="A750" s="60">
        <v>156694</v>
      </c>
      <c r="B750" s="61">
        <v>7200</v>
      </c>
    </row>
    <row r="751" spans="1:2" x14ac:dyDescent="0.25">
      <c r="A751" s="60">
        <v>156695</v>
      </c>
      <c r="B751" s="61">
        <v>7200</v>
      </c>
    </row>
    <row r="752" spans="1:2" x14ac:dyDescent="0.25">
      <c r="A752" s="60">
        <v>156702</v>
      </c>
      <c r="B752" s="61">
        <v>6460</v>
      </c>
    </row>
    <row r="753" spans="1:2" x14ac:dyDescent="0.25">
      <c r="A753" s="60">
        <v>156703</v>
      </c>
      <c r="B753" s="61">
        <v>7220</v>
      </c>
    </row>
    <row r="754" spans="1:2" x14ac:dyDescent="0.25">
      <c r="A754" s="60">
        <v>156704</v>
      </c>
      <c r="B754" s="61">
        <v>6840</v>
      </c>
    </row>
    <row r="755" spans="1:2" x14ac:dyDescent="0.25">
      <c r="A755" s="60">
        <v>156705</v>
      </c>
      <c r="B755" s="61">
        <v>7000</v>
      </c>
    </row>
    <row r="756" spans="1:2" x14ac:dyDescent="0.25">
      <c r="A756" s="60">
        <v>156706</v>
      </c>
      <c r="B756" s="61">
        <v>7400</v>
      </c>
    </row>
    <row r="757" spans="1:2" x14ac:dyDescent="0.25">
      <c r="A757" s="60">
        <v>156707</v>
      </c>
      <c r="B757" s="61">
        <v>7215</v>
      </c>
    </row>
    <row r="758" spans="1:2" x14ac:dyDescent="0.25">
      <c r="A758" s="60">
        <v>156708</v>
      </c>
      <c r="B758" s="61">
        <v>7600</v>
      </c>
    </row>
    <row r="759" spans="1:2" x14ac:dyDescent="0.25">
      <c r="A759" s="60">
        <v>156710</v>
      </c>
      <c r="B759" s="61">
        <v>7400</v>
      </c>
    </row>
    <row r="760" spans="1:2" x14ac:dyDescent="0.25">
      <c r="A760" s="60">
        <v>156711</v>
      </c>
      <c r="B760" s="61">
        <v>7600</v>
      </c>
    </row>
    <row r="761" spans="1:2" x14ac:dyDescent="0.25">
      <c r="A761" s="60">
        <v>156712</v>
      </c>
      <c r="B761" s="61">
        <v>6840</v>
      </c>
    </row>
    <row r="762" spans="1:2" x14ac:dyDescent="0.25">
      <c r="A762" s="60">
        <v>156713</v>
      </c>
      <c r="B762" s="61">
        <v>7410</v>
      </c>
    </row>
    <row r="763" spans="1:2" x14ac:dyDescent="0.25">
      <c r="A763" s="60">
        <v>156714</v>
      </c>
      <c r="B763" s="61">
        <v>7220</v>
      </c>
    </row>
    <row r="764" spans="1:2" x14ac:dyDescent="0.25">
      <c r="A764" s="60">
        <v>156722</v>
      </c>
      <c r="B764" s="61">
        <v>7200</v>
      </c>
    </row>
    <row r="765" spans="1:2" x14ac:dyDescent="0.25">
      <c r="A765" s="60">
        <v>156727</v>
      </c>
      <c r="B765" s="61">
        <v>9400</v>
      </c>
    </row>
    <row r="766" spans="1:2" x14ac:dyDescent="0.25">
      <c r="A766" s="60">
        <v>156728</v>
      </c>
      <c r="B766" s="61">
        <v>8900</v>
      </c>
    </row>
    <row r="767" spans="1:2" x14ac:dyDescent="0.25">
      <c r="A767" s="60">
        <v>156730</v>
      </c>
      <c r="B767" s="61">
        <v>10000</v>
      </c>
    </row>
    <row r="768" spans="1:2" x14ac:dyDescent="0.25">
      <c r="A768" s="60">
        <v>156731</v>
      </c>
      <c r="B768" s="61">
        <v>10800</v>
      </c>
    </row>
    <row r="769" spans="1:2" x14ac:dyDescent="0.25">
      <c r="A769" s="60">
        <v>156732</v>
      </c>
      <c r="B769" s="61">
        <v>10000</v>
      </c>
    </row>
    <row r="770" spans="1:2" x14ac:dyDescent="0.25">
      <c r="A770" s="60">
        <v>156733</v>
      </c>
      <c r="B770" s="61">
        <v>10000</v>
      </c>
    </row>
    <row r="771" spans="1:2" x14ac:dyDescent="0.25">
      <c r="A771" s="60">
        <v>156734</v>
      </c>
      <c r="B771" s="61">
        <v>9400</v>
      </c>
    </row>
    <row r="772" spans="1:2" x14ac:dyDescent="0.25">
      <c r="A772" s="60">
        <v>156735</v>
      </c>
      <c r="B772" s="61">
        <v>10800</v>
      </c>
    </row>
    <row r="773" spans="1:2" x14ac:dyDescent="0.25">
      <c r="A773" s="60">
        <v>156737</v>
      </c>
      <c r="B773" s="61">
        <v>9400</v>
      </c>
    </row>
    <row r="774" spans="1:2" x14ac:dyDescent="0.25">
      <c r="A774" s="60">
        <v>156739</v>
      </c>
      <c r="B774" s="61">
        <v>9400</v>
      </c>
    </row>
    <row r="775" spans="1:2" x14ac:dyDescent="0.25">
      <c r="A775" s="60">
        <v>156740</v>
      </c>
      <c r="B775" s="61">
        <v>9400</v>
      </c>
    </row>
    <row r="776" spans="1:2" x14ac:dyDescent="0.25">
      <c r="A776" s="60">
        <v>156742</v>
      </c>
      <c r="B776" s="61">
        <v>9400</v>
      </c>
    </row>
    <row r="777" spans="1:2" x14ac:dyDescent="0.25">
      <c r="A777" s="60">
        <v>156743</v>
      </c>
      <c r="B777" s="61">
        <v>10000</v>
      </c>
    </row>
    <row r="778" spans="1:2" x14ac:dyDescent="0.25">
      <c r="A778" s="60">
        <v>156745</v>
      </c>
      <c r="B778" s="61">
        <v>10000</v>
      </c>
    </row>
    <row r="779" spans="1:2" x14ac:dyDescent="0.25">
      <c r="A779" s="60">
        <v>156746</v>
      </c>
      <c r="B779" s="61">
        <v>9400</v>
      </c>
    </row>
    <row r="780" spans="1:2" x14ac:dyDescent="0.25">
      <c r="A780" s="60">
        <v>156752</v>
      </c>
      <c r="B780" s="61">
        <v>9400</v>
      </c>
    </row>
    <row r="781" spans="1:2" x14ac:dyDescent="0.25">
      <c r="A781" s="60">
        <v>156754</v>
      </c>
      <c r="B781" s="61">
        <v>9400</v>
      </c>
    </row>
    <row r="782" spans="1:2" x14ac:dyDescent="0.25">
      <c r="A782" s="60">
        <v>156756</v>
      </c>
      <c r="B782" s="61">
        <v>10000</v>
      </c>
    </row>
    <row r="783" spans="1:2" x14ac:dyDescent="0.25">
      <c r="A783" s="60">
        <v>156757</v>
      </c>
      <c r="B783" s="61">
        <v>9400</v>
      </c>
    </row>
    <row r="784" spans="1:2" x14ac:dyDescent="0.25">
      <c r="A784" s="60">
        <v>156760</v>
      </c>
      <c r="B784" s="61">
        <v>9400</v>
      </c>
    </row>
    <row r="785" spans="1:2" x14ac:dyDescent="0.25">
      <c r="A785" s="60">
        <v>156762</v>
      </c>
      <c r="B785" s="61">
        <v>10000</v>
      </c>
    </row>
    <row r="786" spans="1:2" x14ac:dyDescent="0.25">
      <c r="A786" s="60">
        <v>156764</v>
      </c>
      <c r="B786" s="61">
        <v>9400</v>
      </c>
    </row>
    <row r="787" spans="1:2" x14ac:dyDescent="0.25">
      <c r="A787" s="60">
        <v>156767</v>
      </c>
      <c r="B787" s="61">
        <v>9400</v>
      </c>
    </row>
    <row r="788" spans="1:2" x14ac:dyDescent="0.25">
      <c r="A788" s="60">
        <v>156768</v>
      </c>
      <c r="B788" s="61">
        <v>9400</v>
      </c>
    </row>
    <row r="789" spans="1:2" x14ac:dyDescent="0.25">
      <c r="A789" s="60">
        <v>156770</v>
      </c>
      <c r="B789" s="61">
        <v>9400</v>
      </c>
    </row>
    <row r="790" spans="1:2" x14ac:dyDescent="0.25">
      <c r="A790" s="60">
        <v>156771</v>
      </c>
      <c r="B790" s="61">
        <v>10000</v>
      </c>
    </row>
    <row r="791" spans="1:2" x14ac:dyDescent="0.25">
      <c r="A791" s="60">
        <v>156773</v>
      </c>
      <c r="B791" s="61">
        <v>8900</v>
      </c>
    </row>
    <row r="792" spans="1:2" x14ac:dyDescent="0.25">
      <c r="A792" s="60">
        <v>156774</v>
      </c>
      <c r="B792" s="61">
        <v>8900</v>
      </c>
    </row>
    <row r="793" spans="1:2" x14ac:dyDescent="0.25">
      <c r="A793" s="60">
        <v>156775</v>
      </c>
      <c r="B793" s="61">
        <v>8900</v>
      </c>
    </row>
    <row r="794" spans="1:2" x14ac:dyDescent="0.25">
      <c r="A794" s="60">
        <v>156776</v>
      </c>
      <c r="B794" s="61">
        <v>9400</v>
      </c>
    </row>
    <row r="795" spans="1:2" x14ac:dyDescent="0.25">
      <c r="A795" s="60">
        <v>156777</v>
      </c>
      <c r="B795" s="61">
        <v>9400</v>
      </c>
    </row>
    <row r="796" spans="1:2" x14ac:dyDescent="0.25">
      <c r="A796" s="60">
        <v>156778</v>
      </c>
      <c r="B796" s="61">
        <v>7000</v>
      </c>
    </row>
    <row r="797" spans="1:2" x14ac:dyDescent="0.25">
      <c r="A797" s="60">
        <v>156779</v>
      </c>
      <c r="B797" s="61">
        <v>7600</v>
      </c>
    </row>
    <row r="798" spans="1:2" x14ac:dyDescent="0.25">
      <c r="A798" s="60">
        <v>156782</v>
      </c>
      <c r="B798" s="61">
        <v>7000</v>
      </c>
    </row>
    <row r="799" spans="1:2" x14ac:dyDescent="0.25">
      <c r="A799" s="60">
        <v>156783</v>
      </c>
      <c r="B799" s="61">
        <v>7000</v>
      </c>
    </row>
    <row r="800" spans="1:2" x14ac:dyDescent="0.25">
      <c r="A800" s="60">
        <v>156786</v>
      </c>
      <c r="B800" s="61">
        <v>7400</v>
      </c>
    </row>
    <row r="801" spans="1:2" x14ac:dyDescent="0.25">
      <c r="A801" s="60">
        <v>156788</v>
      </c>
      <c r="B801" s="61">
        <v>7400</v>
      </c>
    </row>
    <row r="802" spans="1:2" x14ac:dyDescent="0.25">
      <c r="A802" s="60">
        <v>156795</v>
      </c>
      <c r="B802" s="61">
        <v>7400</v>
      </c>
    </row>
    <row r="803" spans="1:2" x14ac:dyDescent="0.25">
      <c r="A803" s="60">
        <v>156799</v>
      </c>
      <c r="B803" s="61">
        <v>7030</v>
      </c>
    </row>
    <row r="804" spans="1:2" x14ac:dyDescent="0.25">
      <c r="A804" s="60">
        <v>156800</v>
      </c>
      <c r="B804" s="61">
        <v>7410</v>
      </c>
    </row>
    <row r="805" spans="1:2" x14ac:dyDescent="0.25">
      <c r="A805" s="60">
        <v>156801</v>
      </c>
      <c r="B805" s="61">
        <v>7600</v>
      </c>
    </row>
    <row r="806" spans="1:2" x14ac:dyDescent="0.25">
      <c r="A806" s="60">
        <v>156802</v>
      </c>
      <c r="B806" s="61">
        <v>7600</v>
      </c>
    </row>
    <row r="807" spans="1:2" x14ac:dyDescent="0.25">
      <c r="A807" s="60">
        <v>156803</v>
      </c>
      <c r="B807" s="61">
        <v>6840</v>
      </c>
    </row>
    <row r="808" spans="1:2" x14ac:dyDescent="0.25">
      <c r="A808" s="60">
        <v>156804</v>
      </c>
      <c r="B808" s="61">
        <v>7600</v>
      </c>
    </row>
    <row r="809" spans="1:2" x14ac:dyDescent="0.25">
      <c r="A809" s="60">
        <v>156805</v>
      </c>
      <c r="B809" s="61">
        <v>7400</v>
      </c>
    </row>
    <row r="810" spans="1:2" x14ac:dyDescent="0.25">
      <c r="A810" s="60">
        <v>156806</v>
      </c>
      <c r="B810" s="61">
        <v>7800</v>
      </c>
    </row>
    <row r="811" spans="1:2" x14ac:dyDescent="0.25">
      <c r="A811" s="60">
        <v>156811</v>
      </c>
      <c r="B811" s="61">
        <v>7400</v>
      </c>
    </row>
    <row r="812" spans="1:2" x14ac:dyDescent="0.25">
      <c r="A812" s="60">
        <v>156812</v>
      </c>
      <c r="B812" s="61">
        <v>8000</v>
      </c>
    </row>
    <row r="813" spans="1:2" x14ac:dyDescent="0.25">
      <c r="A813" s="60">
        <v>156813</v>
      </c>
      <c r="B813" s="61">
        <v>7600</v>
      </c>
    </row>
    <row r="814" spans="1:2" x14ac:dyDescent="0.25">
      <c r="A814" s="60">
        <v>156814</v>
      </c>
      <c r="B814" s="61">
        <v>7600</v>
      </c>
    </row>
    <row r="815" spans="1:2" x14ac:dyDescent="0.25">
      <c r="A815" s="60">
        <v>156815</v>
      </c>
      <c r="B815" s="61">
        <v>7600</v>
      </c>
    </row>
    <row r="816" spans="1:2" x14ac:dyDescent="0.25">
      <c r="A816" s="60">
        <v>156816</v>
      </c>
      <c r="B816" s="61">
        <v>7600</v>
      </c>
    </row>
    <row r="817" spans="1:2" x14ac:dyDescent="0.25">
      <c r="A817" s="60">
        <v>156817</v>
      </c>
      <c r="B817" s="61">
        <v>7220</v>
      </c>
    </row>
    <row r="818" spans="1:2" x14ac:dyDescent="0.25">
      <c r="A818" s="60">
        <v>156818</v>
      </c>
      <c r="B818" s="61">
        <v>7220</v>
      </c>
    </row>
    <row r="819" spans="1:2" x14ac:dyDescent="0.25">
      <c r="A819" s="60">
        <v>156821</v>
      </c>
      <c r="B819" s="61">
        <v>7600</v>
      </c>
    </row>
    <row r="820" spans="1:2" x14ac:dyDescent="0.25">
      <c r="A820" s="60">
        <v>156822</v>
      </c>
      <c r="B820" s="61">
        <v>7600</v>
      </c>
    </row>
    <row r="821" spans="1:2" x14ac:dyDescent="0.25">
      <c r="A821" s="60">
        <v>156823</v>
      </c>
      <c r="B821" s="61">
        <v>7030</v>
      </c>
    </row>
    <row r="822" spans="1:2" x14ac:dyDescent="0.25">
      <c r="A822" s="60">
        <v>156825</v>
      </c>
      <c r="B822" s="61">
        <v>7400</v>
      </c>
    </row>
    <row r="823" spans="1:2" x14ac:dyDescent="0.25">
      <c r="A823" s="60">
        <v>156826</v>
      </c>
      <c r="B823" s="61">
        <v>9400</v>
      </c>
    </row>
    <row r="824" spans="1:2" x14ac:dyDescent="0.25">
      <c r="A824" s="60">
        <v>156827</v>
      </c>
      <c r="B824" s="61">
        <v>10300</v>
      </c>
    </row>
    <row r="825" spans="1:2" x14ac:dyDescent="0.25">
      <c r="A825" s="60">
        <v>156828</v>
      </c>
      <c r="B825" s="61">
        <v>10000</v>
      </c>
    </row>
    <row r="826" spans="1:2" x14ac:dyDescent="0.25">
      <c r="A826" s="60">
        <v>156832</v>
      </c>
      <c r="B826" s="61">
        <v>10000</v>
      </c>
    </row>
    <row r="827" spans="1:2" x14ac:dyDescent="0.25">
      <c r="A827" s="60">
        <v>156853</v>
      </c>
      <c r="B827" s="61">
        <v>9400</v>
      </c>
    </row>
    <row r="828" spans="1:2" x14ac:dyDescent="0.25">
      <c r="A828" s="60">
        <v>156855</v>
      </c>
      <c r="B828" s="61">
        <v>10300</v>
      </c>
    </row>
    <row r="829" spans="1:2" x14ac:dyDescent="0.25">
      <c r="A829" s="60">
        <v>156856</v>
      </c>
      <c r="B829" s="61">
        <v>10300</v>
      </c>
    </row>
    <row r="830" spans="1:2" x14ac:dyDescent="0.25">
      <c r="A830" s="60">
        <v>156857</v>
      </c>
      <c r="B830" s="61">
        <v>10300</v>
      </c>
    </row>
    <row r="831" spans="1:2" x14ac:dyDescent="0.25">
      <c r="A831" s="60">
        <v>156858</v>
      </c>
      <c r="B831" s="61">
        <v>9400</v>
      </c>
    </row>
    <row r="832" spans="1:2" x14ac:dyDescent="0.25">
      <c r="A832" s="60">
        <v>156861</v>
      </c>
      <c r="B832" s="61">
        <v>10000</v>
      </c>
    </row>
    <row r="833" spans="1:2" x14ac:dyDescent="0.25">
      <c r="A833" s="60">
        <v>156862</v>
      </c>
      <c r="B833" s="61">
        <v>10000</v>
      </c>
    </row>
    <row r="834" spans="1:2" x14ac:dyDescent="0.25">
      <c r="A834" s="60">
        <v>156864</v>
      </c>
      <c r="B834" s="61">
        <v>10800</v>
      </c>
    </row>
    <row r="835" spans="1:2" x14ac:dyDescent="0.25">
      <c r="A835" s="60">
        <v>156866</v>
      </c>
      <c r="B835" s="61">
        <v>10000</v>
      </c>
    </row>
    <row r="836" spans="1:2" x14ac:dyDescent="0.25">
      <c r="A836" s="60">
        <v>156867</v>
      </c>
      <c r="B836" s="61">
        <v>10300</v>
      </c>
    </row>
    <row r="837" spans="1:2" x14ac:dyDescent="0.25">
      <c r="A837" s="60">
        <v>156868</v>
      </c>
      <c r="B837" s="61">
        <v>10300</v>
      </c>
    </row>
    <row r="838" spans="1:2" x14ac:dyDescent="0.25">
      <c r="A838" s="60">
        <v>156869</v>
      </c>
      <c r="B838" s="61">
        <v>10300</v>
      </c>
    </row>
    <row r="839" spans="1:2" x14ac:dyDescent="0.25">
      <c r="A839" s="60">
        <v>156870</v>
      </c>
      <c r="B839" s="61">
        <v>10300</v>
      </c>
    </row>
    <row r="840" spans="1:2" x14ac:dyDescent="0.25">
      <c r="A840" s="60">
        <v>156871</v>
      </c>
      <c r="B840" s="61">
        <v>10300</v>
      </c>
    </row>
    <row r="841" spans="1:2" x14ac:dyDescent="0.25">
      <c r="A841" s="60">
        <v>156872</v>
      </c>
      <c r="B841" s="61">
        <v>10000</v>
      </c>
    </row>
    <row r="842" spans="1:2" x14ac:dyDescent="0.25">
      <c r="A842" s="60">
        <v>156873</v>
      </c>
      <c r="B842" s="61">
        <v>10000</v>
      </c>
    </row>
    <row r="843" spans="1:2" x14ac:dyDescent="0.25">
      <c r="A843" s="60">
        <v>156874</v>
      </c>
      <c r="B843" s="61">
        <v>10000</v>
      </c>
    </row>
    <row r="844" spans="1:2" x14ac:dyDescent="0.25">
      <c r="A844" s="60">
        <v>156875</v>
      </c>
      <c r="B844" s="61">
        <v>9400</v>
      </c>
    </row>
    <row r="845" spans="1:2" x14ac:dyDescent="0.25">
      <c r="A845" s="60">
        <v>156876</v>
      </c>
      <c r="B845" s="61">
        <v>10000</v>
      </c>
    </row>
    <row r="846" spans="1:2" x14ac:dyDescent="0.25">
      <c r="A846" s="60">
        <v>156877</v>
      </c>
      <c r="B846" s="61">
        <v>10000</v>
      </c>
    </row>
    <row r="847" spans="1:2" x14ac:dyDescent="0.25">
      <c r="A847" s="60">
        <v>156878</v>
      </c>
      <c r="B847" s="61">
        <v>10000</v>
      </c>
    </row>
    <row r="848" spans="1:2" x14ac:dyDescent="0.25">
      <c r="A848" s="60">
        <v>156879</v>
      </c>
      <c r="B848" s="61">
        <v>9400</v>
      </c>
    </row>
    <row r="849" spans="1:2" x14ac:dyDescent="0.25">
      <c r="A849" s="60">
        <v>156880</v>
      </c>
      <c r="B849" s="61">
        <v>10300</v>
      </c>
    </row>
    <row r="850" spans="1:2" x14ac:dyDescent="0.25">
      <c r="A850" s="60">
        <v>156881</v>
      </c>
      <c r="B850" s="61">
        <v>10300</v>
      </c>
    </row>
    <row r="851" spans="1:2" x14ac:dyDescent="0.25">
      <c r="A851" s="60">
        <v>156882</v>
      </c>
      <c r="B851" s="61">
        <v>10000</v>
      </c>
    </row>
    <row r="852" spans="1:2" x14ac:dyDescent="0.25">
      <c r="A852" s="60">
        <v>156883</v>
      </c>
      <c r="B852" s="61">
        <v>10000</v>
      </c>
    </row>
    <row r="853" spans="1:2" x14ac:dyDescent="0.25">
      <c r="A853" s="60">
        <v>156884</v>
      </c>
      <c r="B853" s="61">
        <v>10000</v>
      </c>
    </row>
    <row r="854" spans="1:2" x14ac:dyDescent="0.25">
      <c r="A854" s="60">
        <v>156885</v>
      </c>
      <c r="B854" s="61">
        <v>10300</v>
      </c>
    </row>
    <row r="855" spans="1:2" x14ac:dyDescent="0.25">
      <c r="A855" s="60">
        <v>156887</v>
      </c>
      <c r="B855" s="61">
        <v>10000</v>
      </c>
    </row>
    <row r="856" spans="1:2" x14ac:dyDescent="0.25">
      <c r="A856" s="60">
        <v>156888</v>
      </c>
      <c r="B856" s="61">
        <v>7020</v>
      </c>
    </row>
    <row r="857" spans="1:2" x14ac:dyDescent="0.25">
      <c r="A857" s="60">
        <v>156892</v>
      </c>
      <c r="B857" s="61">
        <v>7600</v>
      </c>
    </row>
    <row r="858" spans="1:2" x14ac:dyDescent="0.25">
      <c r="A858" s="60">
        <v>156893</v>
      </c>
      <c r="B858" s="61">
        <v>6650</v>
      </c>
    </row>
    <row r="859" spans="1:2" x14ac:dyDescent="0.25">
      <c r="A859" s="60">
        <v>156894</v>
      </c>
      <c r="B859" s="61">
        <v>7000</v>
      </c>
    </row>
    <row r="860" spans="1:2" x14ac:dyDescent="0.25">
      <c r="A860" s="60">
        <v>156895</v>
      </c>
      <c r="B860" s="61">
        <v>7400</v>
      </c>
    </row>
    <row r="861" spans="1:2" x14ac:dyDescent="0.25">
      <c r="A861" s="60">
        <v>156896</v>
      </c>
      <c r="B861" s="61">
        <v>7400</v>
      </c>
    </row>
    <row r="862" spans="1:2" x14ac:dyDescent="0.25">
      <c r="A862" s="60">
        <v>156897</v>
      </c>
      <c r="B862" s="61">
        <v>6800</v>
      </c>
    </row>
    <row r="863" spans="1:2" x14ac:dyDescent="0.25">
      <c r="A863" s="60">
        <v>156900</v>
      </c>
      <c r="B863" s="61">
        <v>7600</v>
      </c>
    </row>
    <row r="864" spans="1:2" x14ac:dyDescent="0.25">
      <c r="A864" s="60">
        <v>156903</v>
      </c>
      <c r="B864" s="61">
        <v>7200</v>
      </c>
    </row>
    <row r="865" spans="1:2" x14ac:dyDescent="0.25">
      <c r="A865" s="60">
        <v>156904</v>
      </c>
      <c r="B865" s="61">
        <v>7200</v>
      </c>
    </row>
    <row r="866" spans="1:2" x14ac:dyDescent="0.25">
      <c r="A866" s="60">
        <v>156905</v>
      </c>
      <c r="B866" s="61">
        <v>7200</v>
      </c>
    </row>
    <row r="867" spans="1:2" x14ac:dyDescent="0.25">
      <c r="A867" s="60">
        <v>156906</v>
      </c>
      <c r="B867" s="61">
        <v>8900</v>
      </c>
    </row>
    <row r="868" spans="1:2" x14ac:dyDescent="0.25">
      <c r="A868" s="60">
        <v>156908</v>
      </c>
      <c r="B868" s="61">
        <v>8900</v>
      </c>
    </row>
    <row r="869" spans="1:2" x14ac:dyDescent="0.25">
      <c r="A869" s="60">
        <v>156913</v>
      </c>
      <c r="B869" s="61">
        <v>8900</v>
      </c>
    </row>
    <row r="870" spans="1:2" x14ac:dyDescent="0.25">
      <c r="A870" s="60">
        <v>156915</v>
      </c>
      <c r="B870" s="61">
        <v>9400</v>
      </c>
    </row>
    <row r="871" spans="1:2" x14ac:dyDescent="0.25">
      <c r="A871" s="60">
        <v>156919</v>
      </c>
      <c r="B871" s="61">
        <v>8900</v>
      </c>
    </row>
    <row r="872" spans="1:2" x14ac:dyDescent="0.25">
      <c r="A872" s="60">
        <v>156920</v>
      </c>
      <c r="B872" s="61">
        <v>8900</v>
      </c>
    </row>
    <row r="873" spans="1:2" x14ac:dyDescent="0.25">
      <c r="A873" s="60">
        <v>156923</v>
      </c>
      <c r="B873" s="61">
        <v>8900</v>
      </c>
    </row>
    <row r="874" spans="1:2" x14ac:dyDescent="0.25">
      <c r="A874" s="60">
        <v>156926</v>
      </c>
      <c r="B874" s="61">
        <v>9400</v>
      </c>
    </row>
    <row r="875" spans="1:2" x14ac:dyDescent="0.25">
      <c r="A875" s="60">
        <v>156928</v>
      </c>
      <c r="B875" s="61">
        <v>9400</v>
      </c>
    </row>
    <row r="876" spans="1:2" x14ac:dyDescent="0.25">
      <c r="A876" s="60">
        <v>156929</v>
      </c>
      <c r="B876" s="61">
        <v>15200</v>
      </c>
    </row>
    <row r="877" spans="1:2" x14ac:dyDescent="0.25">
      <c r="A877" s="60">
        <v>156930</v>
      </c>
      <c r="B877" s="61">
        <v>9400</v>
      </c>
    </row>
    <row r="878" spans="1:2" x14ac:dyDescent="0.25">
      <c r="A878" s="60">
        <v>156933</v>
      </c>
      <c r="B878" s="61">
        <v>8900</v>
      </c>
    </row>
    <row r="879" spans="1:2" x14ac:dyDescent="0.25">
      <c r="A879" s="60">
        <v>156939</v>
      </c>
      <c r="B879" s="61">
        <v>9400</v>
      </c>
    </row>
    <row r="880" spans="1:2" x14ac:dyDescent="0.25">
      <c r="A880" s="60">
        <v>156946</v>
      </c>
      <c r="B880" s="61">
        <v>10300</v>
      </c>
    </row>
    <row r="881" spans="1:2" x14ac:dyDescent="0.25">
      <c r="A881" s="60">
        <v>156947</v>
      </c>
      <c r="B881" s="61">
        <v>10000</v>
      </c>
    </row>
    <row r="882" spans="1:2" x14ac:dyDescent="0.25">
      <c r="A882" s="60">
        <v>156950</v>
      </c>
      <c r="B882" s="61">
        <v>9400</v>
      </c>
    </row>
    <row r="883" spans="1:2" x14ac:dyDescent="0.25">
      <c r="A883" s="60">
        <v>156951</v>
      </c>
      <c r="B883" s="61">
        <v>10300</v>
      </c>
    </row>
    <row r="884" spans="1:2" x14ac:dyDescent="0.25">
      <c r="A884" s="60">
        <v>156952</v>
      </c>
      <c r="B884" s="61">
        <v>9400</v>
      </c>
    </row>
    <row r="885" spans="1:2" x14ac:dyDescent="0.25">
      <c r="A885" s="60">
        <v>156953</v>
      </c>
      <c r="B885" s="61">
        <v>10300</v>
      </c>
    </row>
    <row r="886" spans="1:2" x14ac:dyDescent="0.25">
      <c r="A886" s="60">
        <v>156954</v>
      </c>
      <c r="B886" s="61">
        <v>9400</v>
      </c>
    </row>
    <row r="887" spans="1:2" x14ac:dyDescent="0.25">
      <c r="A887" s="60">
        <v>156955</v>
      </c>
      <c r="B887" s="61">
        <v>9400</v>
      </c>
    </row>
    <row r="888" spans="1:2" x14ac:dyDescent="0.25">
      <c r="A888" s="60">
        <v>156956</v>
      </c>
      <c r="B888" s="61">
        <v>9400</v>
      </c>
    </row>
    <row r="889" spans="1:2" x14ac:dyDescent="0.25">
      <c r="A889" s="60">
        <v>156957</v>
      </c>
      <c r="B889" s="61">
        <v>9400</v>
      </c>
    </row>
    <row r="890" spans="1:2" x14ac:dyDescent="0.25">
      <c r="A890" s="60">
        <v>156961</v>
      </c>
      <c r="B890" s="61">
        <v>9400</v>
      </c>
    </row>
    <row r="891" spans="1:2" x14ac:dyDescent="0.25">
      <c r="A891" s="60">
        <v>156962</v>
      </c>
      <c r="B891" s="61">
        <v>9400</v>
      </c>
    </row>
    <row r="892" spans="1:2" x14ac:dyDescent="0.25">
      <c r="A892" s="60">
        <v>156965</v>
      </c>
      <c r="B892" s="61">
        <v>8900</v>
      </c>
    </row>
    <row r="893" spans="1:2" x14ac:dyDescent="0.25">
      <c r="A893" s="60">
        <v>156966</v>
      </c>
      <c r="B893" s="61">
        <v>8900</v>
      </c>
    </row>
    <row r="894" spans="1:2" x14ac:dyDescent="0.25">
      <c r="A894" s="60">
        <v>156969</v>
      </c>
      <c r="B894" s="61">
        <v>8900</v>
      </c>
    </row>
    <row r="895" spans="1:2" x14ac:dyDescent="0.25">
      <c r="A895" s="60">
        <v>156972</v>
      </c>
      <c r="B895" s="61">
        <v>10300</v>
      </c>
    </row>
    <row r="896" spans="1:2" x14ac:dyDescent="0.25">
      <c r="A896" s="60">
        <v>156974</v>
      </c>
      <c r="B896" s="61">
        <v>9400</v>
      </c>
    </row>
    <row r="897" spans="1:2" x14ac:dyDescent="0.25">
      <c r="A897" s="60">
        <v>156975</v>
      </c>
      <c r="B897" s="61">
        <v>10300</v>
      </c>
    </row>
    <row r="898" spans="1:2" x14ac:dyDescent="0.25">
      <c r="A898" s="60">
        <v>156977</v>
      </c>
      <c r="B898" s="61">
        <v>9400</v>
      </c>
    </row>
    <row r="899" spans="1:2" x14ac:dyDescent="0.25">
      <c r="A899" s="60">
        <v>156979</v>
      </c>
      <c r="B899" s="61">
        <v>9400</v>
      </c>
    </row>
    <row r="900" spans="1:2" x14ac:dyDescent="0.25">
      <c r="A900" s="60">
        <v>156982</v>
      </c>
      <c r="B900" s="61">
        <v>7600</v>
      </c>
    </row>
    <row r="901" spans="1:2" x14ac:dyDescent="0.25">
      <c r="A901" s="60">
        <v>156984</v>
      </c>
      <c r="B901" s="61">
        <v>36000</v>
      </c>
    </row>
    <row r="902" spans="1:2" x14ac:dyDescent="0.25">
      <c r="A902" s="60">
        <v>156985</v>
      </c>
      <c r="B902" s="61">
        <v>7400</v>
      </c>
    </row>
    <row r="903" spans="1:2" x14ac:dyDescent="0.25">
      <c r="A903" s="60">
        <v>156987</v>
      </c>
      <c r="B903" s="61">
        <v>7410</v>
      </c>
    </row>
    <row r="904" spans="1:2" x14ac:dyDescent="0.25">
      <c r="A904" s="60">
        <v>156990</v>
      </c>
      <c r="B904" s="61">
        <v>7600</v>
      </c>
    </row>
    <row r="905" spans="1:2" x14ac:dyDescent="0.25">
      <c r="A905" s="60">
        <v>156996</v>
      </c>
      <c r="B905" s="61">
        <v>6641</v>
      </c>
    </row>
    <row r="906" spans="1:2" x14ac:dyDescent="0.25">
      <c r="A906" s="60">
        <v>157000</v>
      </c>
      <c r="B906" s="61">
        <v>7600</v>
      </c>
    </row>
    <row r="907" spans="1:2" x14ac:dyDescent="0.25">
      <c r="A907" s="60">
        <v>157001</v>
      </c>
      <c r="B907" s="61">
        <v>8900</v>
      </c>
    </row>
    <row r="908" spans="1:2" x14ac:dyDescent="0.25">
      <c r="A908" s="60">
        <v>157002</v>
      </c>
      <c r="B908" s="61">
        <v>7400</v>
      </c>
    </row>
    <row r="909" spans="1:2" x14ac:dyDescent="0.25">
      <c r="A909" s="60">
        <v>157003</v>
      </c>
      <c r="B909" s="61">
        <v>7400</v>
      </c>
    </row>
    <row r="910" spans="1:2" x14ac:dyDescent="0.25">
      <c r="A910" s="60">
        <v>157006</v>
      </c>
      <c r="B910" s="61">
        <v>7600</v>
      </c>
    </row>
    <row r="911" spans="1:2" x14ac:dyDescent="0.25">
      <c r="A911" s="60">
        <v>157011</v>
      </c>
      <c r="B911" s="61">
        <v>8000</v>
      </c>
    </row>
    <row r="912" spans="1:2" x14ac:dyDescent="0.25">
      <c r="A912" s="60">
        <v>157013</v>
      </c>
      <c r="B912" s="61">
        <v>7600</v>
      </c>
    </row>
    <row r="913" spans="1:2" x14ac:dyDescent="0.25">
      <c r="A913" s="60">
        <v>157015</v>
      </c>
      <c r="B913" s="61">
        <v>7410</v>
      </c>
    </row>
    <row r="914" spans="1:2" x14ac:dyDescent="0.25">
      <c r="A914" s="60">
        <v>157017</v>
      </c>
      <c r="B914" s="61">
        <v>10300</v>
      </c>
    </row>
    <row r="915" spans="1:2" x14ac:dyDescent="0.25">
      <c r="A915" s="60">
        <v>157019</v>
      </c>
      <c r="B915" s="61">
        <v>8900</v>
      </c>
    </row>
    <row r="916" spans="1:2" x14ac:dyDescent="0.25">
      <c r="A916" s="60">
        <v>157020</v>
      </c>
      <c r="B916" s="61">
        <v>8900</v>
      </c>
    </row>
    <row r="917" spans="1:2" x14ac:dyDescent="0.25">
      <c r="A917" s="60">
        <v>157022</v>
      </c>
      <c r="B917" s="61">
        <v>7600</v>
      </c>
    </row>
    <row r="918" spans="1:2" x14ac:dyDescent="0.25">
      <c r="A918" s="60">
        <v>157023</v>
      </c>
      <c r="B918" s="61">
        <v>7000</v>
      </c>
    </row>
    <row r="919" spans="1:2" x14ac:dyDescent="0.25">
      <c r="A919" s="60">
        <v>157024</v>
      </c>
      <c r="B919" s="61">
        <v>7000</v>
      </c>
    </row>
    <row r="920" spans="1:2" x14ac:dyDescent="0.25">
      <c r="A920" s="60">
        <v>157027</v>
      </c>
      <c r="B920" s="61">
        <v>8000</v>
      </c>
    </row>
    <row r="921" spans="1:2" x14ac:dyDescent="0.25">
      <c r="A921" s="60">
        <v>157028</v>
      </c>
      <c r="B921" s="61">
        <v>8000</v>
      </c>
    </row>
    <row r="922" spans="1:2" x14ac:dyDescent="0.25">
      <c r="A922" s="60">
        <v>157029</v>
      </c>
      <c r="B922" s="61">
        <v>7200</v>
      </c>
    </row>
    <row r="923" spans="1:2" x14ac:dyDescent="0.25">
      <c r="A923" s="60">
        <v>157031</v>
      </c>
      <c r="B923" s="61">
        <v>7200</v>
      </c>
    </row>
    <row r="924" spans="1:2" x14ac:dyDescent="0.25">
      <c r="A924" s="60">
        <v>157033</v>
      </c>
      <c r="B924" s="61">
        <v>9400</v>
      </c>
    </row>
    <row r="925" spans="1:2" x14ac:dyDescent="0.25">
      <c r="A925" s="60">
        <v>157035</v>
      </c>
      <c r="B925" s="61">
        <v>9400</v>
      </c>
    </row>
    <row r="926" spans="1:2" x14ac:dyDescent="0.25">
      <c r="A926" s="60">
        <v>157036</v>
      </c>
      <c r="B926" s="61">
        <v>9400</v>
      </c>
    </row>
    <row r="927" spans="1:2" x14ac:dyDescent="0.25">
      <c r="A927" s="60">
        <v>157037</v>
      </c>
      <c r="B927" s="61">
        <v>9400</v>
      </c>
    </row>
    <row r="928" spans="1:2" x14ac:dyDescent="0.25">
      <c r="A928" s="60">
        <v>157040</v>
      </c>
      <c r="B928" s="61">
        <v>9400</v>
      </c>
    </row>
    <row r="929" spans="1:2" x14ac:dyDescent="0.25">
      <c r="A929" s="60">
        <v>157041</v>
      </c>
      <c r="B929" s="61">
        <v>10000</v>
      </c>
    </row>
    <row r="930" spans="1:2" x14ac:dyDescent="0.25">
      <c r="A930" s="60">
        <v>157042</v>
      </c>
      <c r="B930" s="61">
        <v>9400</v>
      </c>
    </row>
    <row r="931" spans="1:2" x14ac:dyDescent="0.25">
      <c r="A931" s="60">
        <v>157043</v>
      </c>
      <c r="B931" s="61">
        <v>9400</v>
      </c>
    </row>
    <row r="932" spans="1:2" x14ac:dyDescent="0.25">
      <c r="A932" s="60">
        <v>157044</v>
      </c>
      <c r="B932" s="61">
        <v>9400</v>
      </c>
    </row>
    <row r="933" spans="1:2" x14ac:dyDescent="0.25">
      <c r="A933" s="60">
        <v>157047</v>
      </c>
      <c r="B933" s="61">
        <v>10800</v>
      </c>
    </row>
    <row r="934" spans="1:2" x14ac:dyDescent="0.25">
      <c r="A934" s="60">
        <v>157048</v>
      </c>
      <c r="B934" s="61">
        <v>10300</v>
      </c>
    </row>
    <row r="935" spans="1:2" x14ac:dyDescent="0.25">
      <c r="A935" s="60">
        <v>157050</v>
      </c>
      <c r="B935" s="61">
        <v>9400</v>
      </c>
    </row>
    <row r="936" spans="1:2" x14ac:dyDescent="0.25">
      <c r="A936" s="60">
        <v>157051</v>
      </c>
      <c r="B936" s="61">
        <v>9400</v>
      </c>
    </row>
    <row r="937" spans="1:2" x14ac:dyDescent="0.25">
      <c r="A937" s="60">
        <v>157052</v>
      </c>
      <c r="B937" s="61">
        <v>9400</v>
      </c>
    </row>
    <row r="938" spans="1:2" x14ac:dyDescent="0.25">
      <c r="A938" s="60">
        <v>157054</v>
      </c>
      <c r="B938" s="61">
        <v>8900</v>
      </c>
    </row>
    <row r="939" spans="1:2" x14ac:dyDescent="0.25">
      <c r="A939" s="60">
        <v>157055</v>
      </c>
      <c r="B939" s="61">
        <v>9700</v>
      </c>
    </row>
    <row r="940" spans="1:2" x14ac:dyDescent="0.25">
      <c r="A940" s="60">
        <v>157056</v>
      </c>
      <c r="B940" s="61">
        <v>9700</v>
      </c>
    </row>
    <row r="941" spans="1:2" x14ac:dyDescent="0.25">
      <c r="A941" s="60">
        <v>157057</v>
      </c>
      <c r="B941" s="61">
        <v>9400</v>
      </c>
    </row>
    <row r="942" spans="1:2" x14ac:dyDescent="0.25">
      <c r="A942" s="60">
        <v>157058</v>
      </c>
      <c r="B942" s="61">
        <v>9400</v>
      </c>
    </row>
    <row r="943" spans="1:2" x14ac:dyDescent="0.25">
      <c r="A943" s="60">
        <v>157059</v>
      </c>
      <c r="B943" s="61">
        <v>9400</v>
      </c>
    </row>
    <row r="944" spans="1:2" x14ac:dyDescent="0.25">
      <c r="A944" s="60">
        <v>157060</v>
      </c>
      <c r="B944" s="61">
        <v>9400</v>
      </c>
    </row>
    <row r="945" spans="1:2" x14ac:dyDescent="0.25">
      <c r="A945" s="60">
        <v>157061</v>
      </c>
      <c r="B945" s="61">
        <v>8900</v>
      </c>
    </row>
    <row r="946" spans="1:2" x14ac:dyDescent="0.25">
      <c r="A946" s="60">
        <v>157063</v>
      </c>
      <c r="B946" s="61">
        <v>10300</v>
      </c>
    </row>
    <row r="947" spans="1:2" x14ac:dyDescent="0.25">
      <c r="A947" s="60">
        <v>157064</v>
      </c>
      <c r="B947" s="61">
        <v>10300</v>
      </c>
    </row>
    <row r="948" spans="1:2" x14ac:dyDescent="0.25">
      <c r="A948" s="60">
        <v>157066</v>
      </c>
      <c r="B948" s="61">
        <v>10800</v>
      </c>
    </row>
    <row r="949" spans="1:2" x14ac:dyDescent="0.25">
      <c r="A949" s="60">
        <v>157067</v>
      </c>
      <c r="B949" s="61">
        <v>9400</v>
      </c>
    </row>
    <row r="950" spans="1:2" x14ac:dyDescent="0.25">
      <c r="A950" s="60">
        <v>157068</v>
      </c>
      <c r="B950" s="61">
        <v>9400</v>
      </c>
    </row>
    <row r="951" spans="1:2" x14ac:dyDescent="0.25">
      <c r="A951" s="60">
        <v>157069</v>
      </c>
      <c r="B951" s="61">
        <v>10300</v>
      </c>
    </row>
    <row r="952" spans="1:2" x14ac:dyDescent="0.25">
      <c r="A952" s="60">
        <v>157070</v>
      </c>
      <c r="B952" s="61">
        <v>10300</v>
      </c>
    </row>
    <row r="953" spans="1:2" x14ac:dyDescent="0.25">
      <c r="A953" s="60">
        <v>157071</v>
      </c>
      <c r="B953" s="61">
        <v>8900</v>
      </c>
    </row>
    <row r="954" spans="1:2" x14ac:dyDescent="0.25">
      <c r="A954" s="60">
        <v>157072</v>
      </c>
      <c r="B954" s="61">
        <v>9400</v>
      </c>
    </row>
    <row r="955" spans="1:2" x14ac:dyDescent="0.25">
      <c r="A955" s="60">
        <v>157074</v>
      </c>
      <c r="B955" s="61">
        <v>9700</v>
      </c>
    </row>
    <row r="956" spans="1:2" x14ac:dyDescent="0.25">
      <c r="A956" s="60">
        <v>157075</v>
      </c>
      <c r="B956" s="61">
        <v>10300</v>
      </c>
    </row>
    <row r="957" spans="1:2" x14ac:dyDescent="0.25">
      <c r="A957" s="60">
        <v>157076</v>
      </c>
      <c r="B957" s="61">
        <v>9400</v>
      </c>
    </row>
    <row r="958" spans="1:2" x14ac:dyDescent="0.25">
      <c r="A958" s="60">
        <v>157078</v>
      </c>
      <c r="B958" s="61">
        <v>10300</v>
      </c>
    </row>
    <row r="959" spans="1:2" x14ac:dyDescent="0.25">
      <c r="A959" s="60">
        <v>157080</v>
      </c>
      <c r="B959" s="61">
        <v>37700</v>
      </c>
    </row>
    <row r="960" spans="1:2" x14ac:dyDescent="0.25">
      <c r="A960" s="60">
        <v>157081</v>
      </c>
      <c r="B960" s="61">
        <v>10000</v>
      </c>
    </row>
    <row r="961" spans="1:2" x14ac:dyDescent="0.25">
      <c r="A961" s="60">
        <v>157085</v>
      </c>
      <c r="B961" s="61">
        <v>9400</v>
      </c>
    </row>
    <row r="962" spans="1:2" x14ac:dyDescent="0.25">
      <c r="A962" s="60">
        <v>157087</v>
      </c>
      <c r="B962" s="61">
        <v>9400</v>
      </c>
    </row>
    <row r="963" spans="1:2" x14ac:dyDescent="0.25">
      <c r="A963" s="60">
        <v>157106</v>
      </c>
      <c r="B963" s="61">
        <v>10300</v>
      </c>
    </row>
    <row r="964" spans="1:2" x14ac:dyDescent="0.25">
      <c r="A964" s="60">
        <v>157107</v>
      </c>
      <c r="B964" s="61">
        <v>9400</v>
      </c>
    </row>
    <row r="965" spans="1:2" x14ac:dyDescent="0.25">
      <c r="A965" s="60">
        <v>157109</v>
      </c>
      <c r="B965" s="61">
        <v>10000</v>
      </c>
    </row>
    <row r="966" spans="1:2" x14ac:dyDescent="0.25">
      <c r="A966" s="60">
        <v>157110</v>
      </c>
      <c r="B966" s="61">
        <v>10800</v>
      </c>
    </row>
    <row r="967" spans="1:2" x14ac:dyDescent="0.25">
      <c r="A967" s="60">
        <v>157120</v>
      </c>
      <c r="B967" s="61">
        <v>10000</v>
      </c>
    </row>
    <row r="968" spans="1:2" x14ac:dyDescent="0.25">
      <c r="A968" s="60">
        <v>157121</v>
      </c>
      <c r="B968" s="61">
        <v>10000</v>
      </c>
    </row>
    <row r="969" spans="1:2" x14ac:dyDescent="0.25">
      <c r="A969" s="60">
        <v>157122</v>
      </c>
      <c r="B969" s="61">
        <v>10000</v>
      </c>
    </row>
    <row r="970" spans="1:2" x14ac:dyDescent="0.25">
      <c r="A970" s="60">
        <v>157123</v>
      </c>
      <c r="B970" s="61">
        <v>9400</v>
      </c>
    </row>
    <row r="971" spans="1:2" x14ac:dyDescent="0.25">
      <c r="A971" s="60">
        <v>157124</v>
      </c>
      <c r="B971" s="61">
        <v>9400</v>
      </c>
    </row>
    <row r="972" spans="1:2" x14ac:dyDescent="0.25">
      <c r="A972" s="60">
        <v>157125</v>
      </c>
      <c r="B972" s="61">
        <v>10000</v>
      </c>
    </row>
    <row r="973" spans="1:2" x14ac:dyDescent="0.25">
      <c r="A973" s="60">
        <v>157128</v>
      </c>
      <c r="B973" s="61">
        <v>10000</v>
      </c>
    </row>
    <row r="974" spans="1:2" x14ac:dyDescent="0.25">
      <c r="A974" s="60">
        <v>157129</v>
      </c>
      <c r="B974" s="61">
        <v>10300</v>
      </c>
    </row>
    <row r="975" spans="1:2" x14ac:dyDescent="0.25">
      <c r="A975" s="60">
        <v>157130</v>
      </c>
      <c r="B975" s="61">
        <v>9400</v>
      </c>
    </row>
    <row r="976" spans="1:2" x14ac:dyDescent="0.25">
      <c r="A976" s="60">
        <v>157131</v>
      </c>
      <c r="B976" s="61">
        <v>10300</v>
      </c>
    </row>
    <row r="977" spans="1:2" x14ac:dyDescent="0.25">
      <c r="A977" s="60">
        <v>157133</v>
      </c>
      <c r="B977" s="61">
        <v>9400</v>
      </c>
    </row>
    <row r="978" spans="1:2" x14ac:dyDescent="0.25">
      <c r="A978" s="60">
        <v>157134</v>
      </c>
      <c r="B978" s="61">
        <v>10000</v>
      </c>
    </row>
    <row r="979" spans="1:2" x14ac:dyDescent="0.25">
      <c r="A979" s="60">
        <v>157135</v>
      </c>
      <c r="B979" s="61">
        <v>9400</v>
      </c>
    </row>
    <row r="980" spans="1:2" x14ac:dyDescent="0.25">
      <c r="A980" s="60">
        <v>157136</v>
      </c>
      <c r="B980" s="61">
        <v>9400</v>
      </c>
    </row>
    <row r="981" spans="1:2" x14ac:dyDescent="0.25">
      <c r="A981" s="60">
        <v>157137</v>
      </c>
      <c r="B981" s="61">
        <v>10000</v>
      </c>
    </row>
    <row r="982" spans="1:2" x14ac:dyDescent="0.25">
      <c r="A982" s="60">
        <v>157138</v>
      </c>
      <c r="B982" s="61">
        <v>10000</v>
      </c>
    </row>
    <row r="983" spans="1:2" x14ac:dyDescent="0.25">
      <c r="A983" s="60">
        <v>157140</v>
      </c>
      <c r="B983" s="61">
        <v>10300</v>
      </c>
    </row>
    <row r="984" spans="1:2" x14ac:dyDescent="0.25">
      <c r="A984" s="60">
        <v>157143</v>
      </c>
      <c r="B984" s="61">
        <v>10000</v>
      </c>
    </row>
    <row r="985" spans="1:2" x14ac:dyDescent="0.25">
      <c r="A985" s="60">
        <v>157144</v>
      </c>
      <c r="B985" s="61">
        <v>10000</v>
      </c>
    </row>
    <row r="986" spans="1:2" x14ac:dyDescent="0.25">
      <c r="A986" s="60">
        <v>157148</v>
      </c>
      <c r="B986" s="61">
        <v>10300</v>
      </c>
    </row>
    <row r="987" spans="1:2" x14ac:dyDescent="0.25">
      <c r="A987" s="60">
        <v>157149</v>
      </c>
      <c r="B987" s="61">
        <v>9700</v>
      </c>
    </row>
    <row r="988" spans="1:2" x14ac:dyDescent="0.25">
      <c r="A988" s="60">
        <v>157150</v>
      </c>
      <c r="B988" s="61">
        <v>31500</v>
      </c>
    </row>
    <row r="989" spans="1:2" x14ac:dyDescent="0.25">
      <c r="A989" s="60">
        <v>157151</v>
      </c>
      <c r="B989" s="61">
        <v>10300</v>
      </c>
    </row>
    <row r="990" spans="1:2" x14ac:dyDescent="0.25">
      <c r="A990" s="60">
        <v>157152</v>
      </c>
      <c r="B990" s="61">
        <v>8900</v>
      </c>
    </row>
    <row r="991" spans="1:2" x14ac:dyDescent="0.25">
      <c r="A991" s="60">
        <v>157155</v>
      </c>
      <c r="B991" s="61">
        <v>7600</v>
      </c>
    </row>
    <row r="992" spans="1:2" x14ac:dyDescent="0.25">
      <c r="A992" s="60">
        <v>157156</v>
      </c>
      <c r="B992" s="61">
        <v>7220</v>
      </c>
    </row>
    <row r="993" spans="1:2" x14ac:dyDescent="0.25">
      <c r="A993" s="60">
        <v>157157</v>
      </c>
      <c r="B993" s="61">
        <v>7600</v>
      </c>
    </row>
    <row r="994" spans="1:2" x14ac:dyDescent="0.25">
      <c r="A994" s="60">
        <v>157160</v>
      </c>
      <c r="B994" s="61">
        <v>7600</v>
      </c>
    </row>
    <row r="995" spans="1:2" x14ac:dyDescent="0.25">
      <c r="A995" s="60">
        <v>157163</v>
      </c>
      <c r="B995" s="61">
        <v>7600</v>
      </c>
    </row>
    <row r="996" spans="1:2" x14ac:dyDescent="0.25">
      <c r="A996" s="60">
        <v>157165</v>
      </c>
      <c r="B996" s="61">
        <v>7030</v>
      </c>
    </row>
    <row r="997" spans="1:2" x14ac:dyDescent="0.25">
      <c r="A997" s="60">
        <v>157166</v>
      </c>
      <c r="B997" s="61">
        <v>7400</v>
      </c>
    </row>
    <row r="998" spans="1:2" x14ac:dyDescent="0.25">
      <c r="A998" s="60">
        <v>157169</v>
      </c>
      <c r="B998" s="61">
        <v>8000</v>
      </c>
    </row>
    <row r="999" spans="1:2" x14ac:dyDescent="0.25">
      <c r="A999" s="60">
        <v>157171</v>
      </c>
      <c r="B999" s="61">
        <v>7400</v>
      </c>
    </row>
    <row r="1000" spans="1:2" x14ac:dyDescent="0.25">
      <c r="A1000" s="60">
        <v>157173</v>
      </c>
      <c r="B1000" s="61">
        <v>7400</v>
      </c>
    </row>
    <row r="1001" spans="1:2" x14ac:dyDescent="0.25">
      <c r="A1001" s="60">
        <v>157174</v>
      </c>
      <c r="B1001" s="61">
        <v>7400</v>
      </c>
    </row>
    <row r="1002" spans="1:2" x14ac:dyDescent="0.25">
      <c r="A1002" s="60">
        <v>157176</v>
      </c>
      <c r="B1002" s="61">
        <v>7400</v>
      </c>
    </row>
    <row r="1003" spans="1:2" x14ac:dyDescent="0.25">
      <c r="A1003" s="60">
        <v>157178</v>
      </c>
      <c r="B1003" s="61">
        <v>7400</v>
      </c>
    </row>
    <row r="1004" spans="1:2" x14ac:dyDescent="0.25">
      <c r="A1004" s="60">
        <v>157179</v>
      </c>
      <c r="B1004" s="61">
        <v>7600</v>
      </c>
    </row>
    <row r="1005" spans="1:2" x14ac:dyDescent="0.25">
      <c r="A1005" s="60">
        <v>157182</v>
      </c>
      <c r="B1005" s="61">
        <v>9400</v>
      </c>
    </row>
    <row r="1006" spans="1:2" x14ac:dyDescent="0.25">
      <c r="A1006" s="60">
        <v>157183</v>
      </c>
      <c r="B1006" s="61">
        <v>10000</v>
      </c>
    </row>
    <row r="1007" spans="1:2" x14ac:dyDescent="0.25">
      <c r="A1007" s="60">
        <v>157184</v>
      </c>
      <c r="B1007" s="61">
        <v>8900</v>
      </c>
    </row>
    <row r="1008" spans="1:2" x14ac:dyDescent="0.25">
      <c r="A1008" s="60">
        <v>157186</v>
      </c>
      <c r="B1008" s="61">
        <v>10000</v>
      </c>
    </row>
    <row r="1009" spans="1:2" x14ac:dyDescent="0.25">
      <c r="A1009" s="60">
        <v>157192</v>
      </c>
      <c r="B1009" s="61">
        <v>9400</v>
      </c>
    </row>
    <row r="1010" spans="1:2" x14ac:dyDescent="0.25">
      <c r="A1010" s="60">
        <v>157193</v>
      </c>
      <c r="B1010" s="61">
        <v>9400</v>
      </c>
    </row>
    <row r="1011" spans="1:2" x14ac:dyDescent="0.25">
      <c r="A1011" s="60">
        <v>157194</v>
      </c>
      <c r="B1011" s="61">
        <v>9400</v>
      </c>
    </row>
    <row r="1012" spans="1:2" x14ac:dyDescent="0.25">
      <c r="A1012" s="60">
        <v>157195</v>
      </c>
      <c r="B1012" s="61">
        <v>10000</v>
      </c>
    </row>
    <row r="1013" spans="1:2" x14ac:dyDescent="0.25">
      <c r="A1013" s="60">
        <v>157197</v>
      </c>
      <c r="B1013" s="61">
        <v>10000</v>
      </c>
    </row>
    <row r="1014" spans="1:2" x14ac:dyDescent="0.25">
      <c r="A1014" s="60">
        <v>157198</v>
      </c>
      <c r="B1014" s="61">
        <v>9400</v>
      </c>
    </row>
    <row r="1015" spans="1:2" x14ac:dyDescent="0.25">
      <c r="A1015" s="60">
        <v>157199</v>
      </c>
      <c r="B1015" s="61">
        <v>10000</v>
      </c>
    </row>
    <row r="1016" spans="1:2" x14ac:dyDescent="0.25">
      <c r="A1016" s="60">
        <v>157200</v>
      </c>
      <c r="B1016" s="61">
        <v>10000</v>
      </c>
    </row>
    <row r="1017" spans="1:2" x14ac:dyDescent="0.25">
      <c r="A1017" s="60">
        <v>157201</v>
      </c>
      <c r="B1017" s="61">
        <v>9400</v>
      </c>
    </row>
    <row r="1018" spans="1:2" x14ac:dyDescent="0.25">
      <c r="A1018" s="60">
        <v>157203</v>
      </c>
      <c r="B1018" s="61">
        <v>9400</v>
      </c>
    </row>
    <row r="1019" spans="1:2" x14ac:dyDescent="0.25">
      <c r="A1019" s="60">
        <v>157204</v>
      </c>
      <c r="B1019" s="61">
        <v>9400</v>
      </c>
    </row>
    <row r="1020" spans="1:2" x14ac:dyDescent="0.25">
      <c r="A1020" s="60">
        <v>157206</v>
      </c>
      <c r="B1020" s="61">
        <v>9400</v>
      </c>
    </row>
    <row r="1021" spans="1:2" x14ac:dyDescent="0.25">
      <c r="A1021" s="60">
        <v>157208</v>
      </c>
      <c r="B1021" s="61">
        <v>10000</v>
      </c>
    </row>
    <row r="1022" spans="1:2" x14ac:dyDescent="0.25">
      <c r="A1022" s="60">
        <v>157209</v>
      </c>
      <c r="B1022" s="61">
        <v>10000</v>
      </c>
    </row>
    <row r="1023" spans="1:2" x14ac:dyDescent="0.25">
      <c r="A1023" s="60">
        <v>157210</v>
      </c>
      <c r="B1023" s="61">
        <v>10000</v>
      </c>
    </row>
    <row r="1024" spans="1:2" x14ac:dyDescent="0.25">
      <c r="A1024" s="60">
        <v>157212</v>
      </c>
      <c r="B1024" s="61">
        <v>10000</v>
      </c>
    </row>
    <row r="1025" spans="1:2" x14ac:dyDescent="0.25">
      <c r="A1025" s="60">
        <v>157213</v>
      </c>
      <c r="B1025" s="61">
        <v>10000</v>
      </c>
    </row>
    <row r="1026" spans="1:2" x14ac:dyDescent="0.25">
      <c r="A1026" s="60">
        <v>157252</v>
      </c>
      <c r="B1026" s="61">
        <v>7600</v>
      </c>
    </row>
    <row r="1027" spans="1:2" x14ac:dyDescent="0.25">
      <c r="A1027" s="60">
        <v>157253</v>
      </c>
      <c r="B1027" s="61">
        <v>7600</v>
      </c>
    </row>
    <row r="1028" spans="1:2" x14ac:dyDescent="0.25">
      <c r="A1028" s="60">
        <v>157254</v>
      </c>
      <c r="B1028" s="61">
        <v>7600</v>
      </c>
    </row>
    <row r="1029" spans="1:2" x14ac:dyDescent="0.25">
      <c r="A1029" s="60">
        <v>157259</v>
      </c>
      <c r="B1029" s="61">
        <v>8000</v>
      </c>
    </row>
    <row r="1030" spans="1:2" x14ac:dyDescent="0.25">
      <c r="A1030" s="60">
        <v>157262</v>
      </c>
      <c r="B1030" s="61">
        <v>7600</v>
      </c>
    </row>
    <row r="1031" spans="1:2" x14ac:dyDescent="0.25">
      <c r="A1031" s="60">
        <v>157267</v>
      </c>
      <c r="B1031" s="61">
        <v>7220</v>
      </c>
    </row>
    <row r="1032" spans="1:2" x14ac:dyDescent="0.25">
      <c r="A1032" s="60">
        <v>157277</v>
      </c>
      <c r="B1032" s="61">
        <v>10000</v>
      </c>
    </row>
    <row r="1033" spans="1:2" x14ac:dyDescent="0.25">
      <c r="A1033" s="60">
        <v>157278</v>
      </c>
      <c r="B1033" s="61">
        <v>10000</v>
      </c>
    </row>
    <row r="1034" spans="1:2" x14ac:dyDescent="0.25">
      <c r="A1034" s="60">
        <v>157279</v>
      </c>
      <c r="B1034" s="61">
        <v>10000</v>
      </c>
    </row>
    <row r="1035" spans="1:2" x14ac:dyDescent="0.25">
      <c r="A1035" s="60">
        <v>157281</v>
      </c>
      <c r="B1035" s="61">
        <v>9400</v>
      </c>
    </row>
    <row r="1036" spans="1:2" x14ac:dyDescent="0.25">
      <c r="A1036" s="60">
        <v>157283</v>
      </c>
      <c r="B1036" s="61">
        <v>10000</v>
      </c>
    </row>
    <row r="1037" spans="1:2" x14ac:dyDescent="0.25">
      <c r="A1037" s="60">
        <v>157284</v>
      </c>
      <c r="B1037" s="61">
        <v>10000</v>
      </c>
    </row>
    <row r="1038" spans="1:2" x14ac:dyDescent="0.25">
      <c r="A1038" s="60">
        <v>157285</v>
      </c>
      <c r="B1038" s="61">
        <v>10000</v>
      </c>
    </row>
    <row r="1039" spans="1:2" x14ac:dyDescent="0.25">
      <c r="A1039" s="60">
        <v>157286</v>
      </c>
      <c r="B1039" s="61">
        <v>10000</v>
      </c>
    </row>
    <row r="1040" spans="1:2" x14ac:dyDescent="0.25">
      <c r="A1040" s="60">
        <v>157287</v>
      </c>
      <c r="B1040" s="61">
        <v>9400</v>
      </c>
    </row>
    <row r="1041" spans="1:2" x14ac:dyDescent="0.25">
      <c r="A1041" s="60">
        <v>157289</v>
      </c>
      <c r="B1041" s="61">
        <v>10000</v>
      </c>
    </row>
    <row r="1042" spans="1:2" x14ac:dyDescent="0.25">
      <c r="A1042" s="60">
        <v>157290</v>
      </c>
      <c r="B1042" s="61">
        <v>10000</v>
      </c>
    </row>
    <row r="1043" spans="1:2" x14ac:dyDescent="0.25">
      <c r="A1043" s="60">
        <v>157291</v>
      </c>
      <c r="B1043" s="61">
        <v>9400</v>
      </c>
    </row>
    <row r="1044" spans="1:2" x14ac:dyDescent="0.25">
      <c r="A1044" s="60">
        <v>157292</v>
      </c>
      <c r="B1044" s="61">
        <v>10800</v>
      </c>
    </row>
    <row r="1045" spans="1:2" x14ac:dyDescent="0.25">
      <c r="A1045" s="60">
        <v>157294</v>
      </c>
      <c r="B1045" s="61">
        <v>10000</v>
      </c>
    </row>
    <row r="1046" spans="1:2" x14ac:dyDescent="0.25">
      <c r="A1046" s="60">
        <v>157295</v>
      </c>
      <c r="B1046" s="61">
        <v>9400</v>
      </c>
    </row>
    <row r="1047" spans="1:2" x14ac:dyDescent="0.25">
      <c r="A1047" s="60">
        <v>157297</v>
      </c>
      <c r="B1047" s="61">
        <v>10000</v>
      </c>
    </row>
    <row r="1048" spans="1:2" x14ac:dyDescent="0.25">
      <c r="A1048" s="60">
        <v>157298</v>
      </c>
      <c r="B1048" s="61">
        <v>9400</v>
      </c>
    </row>
    <row r="1049" spans="1:2" x14ac:dyDescent="0.25">
      <c r="A1049" s="60">
        <v>157299</v>
      </c>
      <c r="B1049" s="61">
        <v>9400</v>
      </c>
    </row>
    <row r="1050" spans="1:2" x14ac:dyDescent="0.25">
      <c r="A1050" s="60">
        <v>157300</v>
      </c>
      <c r="B1050" s="61">
        <v>9400</v>
      </c>
    </row>
    <row r="1051" spans="1:2" x14ac:dyDescent="0.25">
      <c r="A1051" s="60">
        <v>157301</v>
      </c>
      <c r="B1051" s="61">
        <v>9400</v>
      </c>
    </row>
    <row r="1052" spans="1:2" x14ac:dyDescent="0.25">
      <c r="A1052" s="60">
        <v>157304</v>
      </c>
      <c r="B1052" s="61">
        <v>10000</v>
      </c>
    </row>
    <row r="1053" spans="1:2" x14ac:dyDescent="0.25">
      <c r="A1053" s="60">
        <v>157305</v>
      </c>
      <c r="B1053" s="61">
        <v>10000</v>
      </c>
    </row>
    <row r="1054" spans="1:2" x14ac:dyDescent="0.25">
      <c r="A1054" s="60">
        <v>157306</v>
      </c>
      <c r="B1054" s="61">
        <v>10000</v>
      </c>
    </row>
    <row r="1055" spans="1:2" x14ac:dyDescent="0.25">
      <c r="A1055" s="60">
        <v>157307</v>
      </c>
      <c r="B1055" s="61">
        <v>9400</v>
      </c>
    </row>
    <row r="1056" spans="1:2" x14ac:dyDescent="0.25">
      <c r="A1056" s="60">
        <v>157309</v>
      </c>
      <c r="B1056" s="61">
        <v>9400</v>
      </c>
    </row>
    <row r="1057" spans="1:2" x14ac:dyDescent="0.25">
      <c r="A1057" s="60">
        <v>157310</v>
      </c>
      <c r="B1057" s="61">
        <v>10000</v>
      </c>
    </row>
    <row r="1058" spans="1:2" x14ac:dyDescent="0.25">
      <c r="A1058" s="60">
        <v>157311</v>
      </c>
      <c r="B1058" s="61">
        <v>10000</v>
      </c>
    </row>
    <row r="1059" spans="1:2" x14ac:dyDescent="0.25">
      <c r="A1059" s="60">
        <v>157312</v>
      </c>
      <c r="B1059" s="61">
        <v>10000</v>
      </c>
    </row>
    <row r="1060" spans="1:2" x14ac:dyDescent="0.25">
      <c r="A1060" s="60">
        <v>157313</v>
      </c>
      <c r="B1060" s="61">
        <v>10000</v>
      </c>
    </row>
    <row r="1061" spans="1:2" x14ac:dyDescent="0.25">
      <c r="A1061" s="60">
        <v>157316</v>
      </c>
      <c r="B1061" s="61">
        <v>7400</v>
      </c>
    </row>
    <row r="1062" spans="1:2" x14ac:dyDescent="0.25">
      <c r="A1062" s="60">
        <v>157317</v>
      </c>
      <c r="B1062" s="61">
        <v>7600</v>
      </c>
    </row>
    <row r="1063" spans="1:2" x14ac:dyDescent="0.25">
      <c r="A1063" s="60">
        <v>157319</v>
      </c>
      <c r="B1063" s="61">
        <v>7400</v>
      </c>
    </row>
    <row r="1064" spans="1:2" x14ac:dyDescent="0.25">
      <c r="A1064" s="60">
        <v>157320</v>
      </c>
      <c r="B1064" s="61">
        <v>7400</v>
      </c>
    </row>
    <row r="1065" spans="1:2" x14ac:dyDescent="0.25">
      <c r="A1065" s="60">
        <v>157321</v>
      </c>
      <c r="B1065" s="61">
        <v>7200</v>
      </c>
    </row>
    <row r="1066" spans="1:2" x14ac:dyDescent="0.25">
      <c r="A1066" s="60">
        <v>157323</v>
      </c>
      <c r="B1066" s="61">
        <v>6800</v>
      </c>
    </row>
    <row r="1067" spans="1:2" x14ac:dyDescent="0.25">
      <c r="A1067" s="60">
        <v>157324</v>
      </c>
      <c r="B1067" s="61">
        <v>7600</v>
      </c>
    </row>
    <row r="1068" spans="1:2" x14ac:dyDescent="0.25">
      <c r="A1068" s="60">
        <v>157325</v>
      </c>
      <c r="B1068" s="61">
        <v>7600</v>
      </c>
    </row>
    <row r="1069" spans="1:2" x14ac:dyDescent="0.25">
      <c r="A1069" s="60">
        <v>157326</v>
      </c>
      <c r="B1069" s="61">
        <v>7600</v>
      </c>
    </row>
    <row r="1070" spans="1:2" x14ac:dyDescent="0.25">
      <c r="A1070" s="60">
        <v>157327</v>
      </c>
      <c r="B1070" s="61">
        <v>8000</v>
      </c>
    </row>
    <row r="1071" spans="1:2" x14ac:dyDescent="0.25">
      <c r="A1071" s="60">
        <v>157328</v>
      </c>
      <c r="B1071" s="61">
        <v>7600</v>
      </c>
    </row>
    <row r="1072" spans="1:2" x14ac:dyDescent="0.25">
      <c r="A1072" s="60">
        <v>157329</v>
      </c>
      <c r="B1072" s="61">
        <v>7400</v>
      </c>
    </row>
    <row r="1073" spans="1:2" x14ac:dyDescent="0.25">
      <c r="A1073" s="60">
        <v>157330</v>
      </c>
      <c r="B1073" s="61">
        <v>7600</v>
      </c>
    </row>
    <row r="1074" spans="1:2" x14ac:dyDescent="0.25">
      <c r="A1074" s="60">
        <v>157332</v>
      </c>
      <c r="B1074" s="61">
        <v>7000</v>
      </c>
    </row>
    <row r="1075" spans="1:2" x14ac:dyDescent="0.25">
      <c r="A1075" s="60">
        <v>157337</v>
      </c>
      <c r="B1075" s="61">
        <v>10000</v>
      </c>
    </row>
    <row r="1076" spans="1:2" x14ac:dyDescent="0.25">
      <c r="A1076" s="60">
        <v>157338</v>
      </c>
      <c r="B1076" s="61">
        <v>9400</v>
      </c>
    </row>
    <row r="1077" spans="1:2" x14ac:dyDescent="0.25">
      <c r="A1077" s="60">
        <v>157339</v>
      </c>
      <c r="B1077" s="61">
        <v>9400</v>
      </c>
    </row>
    <row r="1078" spans="1:2" x14ac:dyDescent="0.25">
      <c r="A1078" s="60">
        <v>157340</v>
      </c>
      <c r="B1078" s="61">
        <v>9400</v>
      </c>
    </row>
    <row r="1079" spans="1:2" x14ac:dyDescent="0.25">
      <c r="A1079" s="60">
        <v>157341</v>
      </c>
      <c r="B1079" s="61">
        <v>9400</v>
      </c>
    </row>
    <row r="1080" spans="1:2" x14ac:dyDescent="0.25">
      <c r="A1080" s="60">
        <v>157342</v>
      </c>
      <c r="B1080" s="61">
        <v>8403</v>
      </c>
    </row>
    <row r="1081" spans="1:2" x14ac:dyDescent="0.25">
      <c r="A1081" s="60">
        <v>157343</v>
      </c>
      <c r="B1081" s="61">
        <v>10000</v>
      </c>
    </row>
    <row r="1082" spans="1:2" x14ac:dyDescent="0.25">
      <c r="A1082" s="60">
        <v>157344</v>
      </c>
      <c r="B1082" s="61">
        <v>7215</v>
      </c>
    </row>
    <row r="1083" spans="1:2" x14ac:dyDescent="0.25">
      <c r="A1083" s="60">
        <v>157351</v>
      </c>
      <c r="B1083" s="61">
        <v>7000</v>
      </c>
    </row>
    <row r="1084" spans="1:2" x14ac:dyDescent="0.25">
      <c r="A1084" s="60">
        <v>157352</v>
      </c>
      <c r="B1084" s="61">
        <v>10000</v>
      </c>
    </row>
    <row r="1085" spans="1:2" x14ac:dyDescent="0.25">
      <c r="A1085" s="60">
        <v>157353</v>
      </c>
      <c r="B1085" s="61">
        <v>10000</v>
      </c>
    </row>
    <row r="1086" spans="1:2" x14ac:dyDescent="0.25">
      <c r="A1086" s="60">
        <v>157375</v>
      </c>
      <c r="B1086" s="61">
        <v>2350</v>
      </c>
    </row>
    <row r="1087" spans="1:2" x14ac:dyDescent="0.25">
      <c r="A1087" s="60">
        <v>157382</v>
      </c>
      <c r="B1087" s="61">
        <v>7800</v>
      </c>
    </row>
    <row r="1088" spans="1:2" x14ac:dyDescent="0.25">
      <c r="A1088" s="60">
        <v>157392</v>
      </c>
      <c r="B1088" s="61">
        <v>8000</v>
      </c>
    </row>
    <row r="1089" spans="1:2" x14ac:dyDescent="0.25">
      <c r="A1089" s="60">
        <v>157393</v>
      </c>
      <c r="B1089" s="61">
        <v>7600</v>
      </c>
    </row>
    <row r="1090" spans="1:2" x14ac:dyDescent="0.25">
      <c r="A1090" s="60">
        <v>157394</v>
      </c>
      <c r="B1090" s="61">
        <v>7600</v>
      </c>
    </row>
    <row r="1091" spans="1:2" x14ac:dyDescent="0.25">
      <c r="A1091" s="60">
        <v>157398</v>
      </c>
      <c r="B1091" s="61">
        <v>7215</v>
      </c>
    </row>
    <row r="1092" spans="1:2" x14ac:dyDescent="0.25">
      <c r="A1092" s="60">
        <v>157400</v>
      </c>
      <c r="B1092" s="61">
        <v>8000</v>
      </c>
    </row>
    <row r="1093" spans="1:2" x14ac:dyDescent="0.25">
      <c r="A1093" s="60">
        <v>157401</v>
      </c>
      <c r="B1093" s="61">
        <v>7400</v>
      </c>
    </row>
    <row r="1094" spans="1:2" x14ac:dyDescent="0.25">
      <c r="A1094" s="60">
        <v>157405</v>
      </c>
      <c r="B1094" s="61">
        <v>7245</v>
      </c>
    </row>
    <row r="1095" spans="1:2" x14ac:dyDescent="0.25">
      <c r="A1095" s="60">
        <v>157406</v>
      </c>
      <c r="B1095" s="61">
        <v>6845</v>
      </c>
    </row>
    <row r="1096" spans="1:2" x14ac:dyDescent="0.25">
      <c r="A1096" s="60">
        <v>157409</v>
      </c>
      <c r="B1096" s="61">
        <v>9400</v>
      </c>
    </row>
    <row r="1097" spans="1:2" x14ac:dyDescent="0.25">
      <c r="A1097" s="60">
        <v>157414</v>
      </c>
      <c r="B1097" s="61">
        <v>7800</v>
      </c>
    </row>
    <row r="1098" spans="1:2" x14ac:dyDescent="0.25">
      <c r="A1098" s="60">
        <v>157417</v>
      </c>
      <c r="B1098" s="61">
        <v>10000</v>
      </c>
    </row>
    <row r="1099" spans="1:2" x14ac:dyDescent="0.25">
      <c r="A1099" s="60">
        <v>157418</v>
      </c>
      <c r="B1099" s="61">
        <v>7600</v>
      </c>
    </row>
    <row r="1100" spans="1:2" x14ac:dyDescent="0.25">
      <c r="A1100" s="60">
        <v>157419</v>
      </c>
      <c r="B1100" s="61">
        <v>7600</v>
      </c>
    </row>
    <row r="1101" spans="1:2" x14ac:dyDescent="0.25">
      <c r="A1101" s="60">
        <v>157420</v>
      </c>
      <c r="B1101" s="61">
        <v>7600</v>
      </c>
    </row>
    <row r="1102" spans="1:2" x14ac:dyDescent="0.25">
      <c r="A1102" s="60">
        <v>157421</v>
      </c>
      <c r="B1102" s="61">
        <v>7600</v>
      </c>
    </row>
    <row r="1103" spans="1:2" x14ac:dyDescent="0.25">
      <c r="A1103" s="60">
        <v>157424</v>
      </c>
      <c r="B1103" s="61">
        <v>7600</v>
      </c>
    </row>
    <row r="1104" spans="1:2" x14ac:dyDescent="0.25">
      <c r="A1104" s="60">
        <v>157426</v>
      </c>
      <c r="B1104" s="61">
        <v>2565</v>
      </c>
    </row>
    <row r="1105" spans="1:2" x14ac:dyDescent="0.25">
      <c r="A1105" s="60">
        <v>157435</v>
      </c>
      <c r="B1105" s="61">
        <v>6230</v>
      </c>
    </row>
    <row r="1106" spans="1:2" x14ac:dyDescent="0.25">
      <c r="A1106" s="60">
        <v>157436</v>
      </c>
      <c r="B1106" s="61">
        <v>6230</v>
      </c>
    </row>
    <row r="1107" spans="1:2" x14ac:dyDescent="0.25">
      <c r="A1107" s="60">
        <v>157437</v>
      </c>
      <c r="B1107" s="61">
        <v>4150</v>
      </c>
    </row>
    <row r="1108" spans="1:2" x14ac:dyDescent="0.25">
      <c r="A1108" s="60">
        <v>157438</v>
      </c>
      <c r="B1108" s="61">
        <v>7400</v>
      </c>
    </row>
    <row r="1109" spans="1:2" x14ac:dyDescent="0.25">
      <c r="A1109" s="60">
        <v>157439</v>
      </c>
      <c r="B1109" s="61">
        <v>7400</v>
      </c>
    </row>
    <row r="1110" spans="1:2" x14ac:dyDescent="0.25">
      <c r="A1110" s="60">
        <v>157441</v>
      </c>
      <c r="B1110" s="61">
        <v>7215</v>
      </c>
    </row>
    <row r="1111" spans="1:2" x14ac:dyDescent="0.25">
      <c r="A1111" s="60">
        <v>157442</v>
      </c>
      <c r="B1111" s="61">
        <v>7000</v>
      </c>
    </row>
    <row r="1112" spans="1:2" x14ac:dyDescent="0.25">
      <c r="A1112" s="60">
        <v>157447</v>
      </c>
      <c r="B1112" s="61">
        <v>7600</v>
      </c>
    </row>
    <row r="1113" spans="1:2" x14ac:dyDescent="0.25">
      <c r="A1113" s="60">
        <v>157449</v>
      </c>
      <c r="B1113" s="61">
        <v>7600</v>
      </c>
    </row>
    <row r="1114" spans="1:2" x14ac:dyDescent="0.25">
      <c r="A1114" s="60">
        <v>157450</v>
      </c>
      <c r="B1114" s="61">
        <v>7600</v>
      </c>
    </row>
    <row r="1115" spans="1:2" x14ac:dyDescent="0.25">
      <c r="A1115" s="60">
        <v>157451</v>
      </c>
      <c r="B1115" s="61">
        <v>7600</v>
      </c>
    </row>
    <row r="1116" spans="1:2" x14ac:dyDescent="0.25">
      <c r="A1116" s="60">
        <v>157452</v>
      </c>
      <c r="B1116" s="61">
        <v>7600</v>
      </c>
    </row>
    <row r="1117" spans="1:2" x14ac:dyDescent="0.25">
      <c r="A1117" s="60">
        <v>157453</v>
      </c>
      <c r="B1117" s="61">
        <v>7600</v>
      </c>
    </row>
    <row r="1118" spans="1:2" x14ac:dyDescent="0.25">
      <c r="A1118" s="60">
        <v>157455</v>
      </c>
      <c r="B1118" s="61">
        <v>7800</v>
      </c>
    </row>
    <row r="1119" spans="1:2" x14ac:dyDescent="0.25">
      <c r="A1119" s="60">
        <v>157458</v>
      </c>
      <c r="B1119" s="61">
        <v>8000</v>
      </c>
    </row>
    <row r="1120" spans="1:2" x14ac:dyDescent="0.25">
      <c r="A1120" s="60">
        <v>157459</v>
      </c>
      <c r="B1120" s="61">
        <v>7000</v>
      </c>
    </row>
    <row r="1121" spans="1:2" x14ac:dyDescent="0.25">
      <c r="A1121" s="60">
        <v>157460</v>
      </c>
      <c r="B1121" s="61">
        <v>6950</v>
      </c>
    </row>
    <row r="1122" spans="1:2" x14ac:dyDescent="0.25">
      <c r="A1122" s="60">
        <v>157461</v>
      </c>
      <c r="B1122" s="61">
        <v>6825</v>
      </c>
    </row>
    <row r="1123" spans="1:2" x14ac:dyDescent="0.25">
      <c r="A1123" s="60">
        <v>157462</v>
      </c>
      <c r="B1123" s="61">
        <v>6825</v>
      </c>
    </row>
    <row r="1124" spans="1:2" x14ac:dyDescent="0.25">
      <c r="A1124" s="60">
        <v>157463</v>
      </c>
      <c r="B1124" s="61">
        <v>6800</v>
      </c>
    </row>
    <row r="1125" spans="1:2" x14ac:dyDescent="0.25">
      <c r="A1125" s="60">
        <v>157464</v>
      </c>
      <c r="B1125" s="61">
        <v>10000</v>
      </c>
    </row>
    <row r="1126" spans="1:2" x14ac:dyDescent="0.25">
      <c r="A1126" s="60">
        <v>157465</v>
      </c>
      <c r="B1126" s="61">
        <v>7600</v>
      </c>
    </row>
    <row r="1127" spans="1:2" x14ac:dyDescent="0.25">
      <c r="A1127" s="60">
        <v>157470</v>
      </c>
      <c r="B1127" s="61">
        <v>7600</v>
      </c>
    </row>
    <row r="1128" spans="1:2" x14ac:dyDescent="0.25">
      <c r="A1128" s="60">
        <v>157471</v>
      </c>
      <c r="B1128" s="61">
        <v>8000</v>
      </c>
    </row>
    <row r="1129" spans="1:2" x14ac:dyDescent="0.25">
      <c r="A1129" s="60">
        <v>157472</v>
      </c>
      <c r="B1129" s="61">
        <v>7000</v>
      </c>
    </row>
    <row r="1130" spans="1:2" x14ac:dyDescent="0.25">
      <c r="A1130" s="60">
        <v>157473</v>
      </c>
      <c r="B1130" s="61">
        <v>7600</v>
      </c>
    </row>
    <row r="1131" spans="1:2" x14ac:dyDescent="0.25">
      <c r="A1131" s="60">
        <v>157474</v>
      </c>
      <c r="B1131" s="61">
        <v>7600</v>
      </c>
    </row>
    <row r="1132" spans="1:2" x14ac:dyDescent="0.25">
      <c r="A1132" s="60">
        <v>157477</v>
      </c>
      <c r="B1132" s="61">
        <v>8000</v>
      </c>
    </row>
    <row r="1133" spans="1:2" x14ac:dyDescent="0.25">
      <c r="A1133" s="60">
        <v>157480</v>
      </c>
      <c r="B1133" s="61">
        <v>7410</v>
      </c>
    </row>
    <row r="1134" spans="1:2" x14ac:dyDescent="0.25">
      <c r="A1134" s="60">
        <v>157481</v>
      </c>
      <c r="B1134" s="61">
        <v>7800</v>
      </c>
    </row>
    <row r="1135" spans="1:2" x14ac:dyDescent="0.25">
      <c r="A1135" s="60">
        <v>157483</v>
      </c>
      <c r="B1135" s="61">
        <v>8600</v>
      </c>
    </row>
    <row r="1136" spans="1:2" x14ac:dyDescent="0.25">
      <c r="A1136" s="60">
        <v>157486</v>
      </c>
      <c r="B1136" s="61">
        <v>8000</v>
      </c>
    </row>
    <row r="1137" spans="1:2" x14ac:dyDescent="0.25">
      <c r="A1137" s="60">
        <v>157487</v>
      </c>
      <c r="B1137" s="61">
        <v>8000</v>
      </c>
    </row>
    <row r="1138" spans="1:2" x14ac:dyDescent="0.25">
      <c r="A1138" s="60">
        <v>157488</v>
      </c>
      <c r="B1138" s="61">
        <v>8000</v>
      </c>
    </row>
    <row r="1139" spans="1:2" x14ac:dyDescent="0.25">
      <c r="A1139" s="60">
        <v>157489</v>
      </c>
      <c r="B1139" s="61">
        <v>8000</v>
      </c>
    </row>
    <row r="1140" spans="1:2" x14ac:dyDescent="0.25">
      <c r="A1140" s="60">
        <v>157490</v>
      </c>
      <c r="B1140" s="61">
        <v>10300</v>
      </c>
    </row>
    <row r="1141" spans="1:2" x14ac:dyDescent="0.25">
      <c r="A1141" s="60">
        <v>157491</v>
      </c>
      <c r="B1141" s="61">
        <v>9400</v>
      </c>
    </row>
    <row r="1142" spans="1:2" x14ac:dyDescent="0.25">
      <c r="A1142" s="60">
        <v>157493</v>
      </c>
      <c r="B1142" s="61">
        <v>10300</v>
      </c>
    </row>
    <row r="1143" spans="1:2" x14ac:dyDescent="0.25">
      <c r="A1143" s="60">
        <v>157494</v>
      </c>
      <c r="B1143" s="61">
        <v>10300</v>
      </c>
    </row>
    <row r="1144" spans="1:2" x14ac:dyDescent="0.25">
      <c r="A1144" s="60">
        <v>157495</v>
      </c>
      <c r="B1144" s="61">
        <v>10000</v>
      </c>
    </row>
    <row r="1145" spans="1:2" x14ac:dyDescent="0.25">
      <c r="A1145" s="60">
        <v>157497</v>
      </c>
      <c r="B1145" s="61">
        <v>10000</v>
      </c>
    </row>
    <row r="1146" spans="1:2" x14ac:dyDescent="0.25">
      <c r="A1146" s="60">
        <v>157500</v>
      </c>
      <c r="B1146" s="61">
        <v>9400</v>
      </c>
    </row>
    <row r="1147" spans="1:2" x14ac:dyDescent="0.25">
      <c r="A1147" s="60">
        <v>157501</v>
      </c>
      <c r="B1147" s="61">
        <v>10300</v>
      </c>
    </row>
    <row r="1148" spans="1:2" x14ac:dyDescent="0.25">
      <c r="A1148" s="60">
        <v>157502</v>
      </c>
      <c r="B1148" s="61">
        <v>10300</v>
      </c>
    </row>
    <row r="1149" spans="1:2" x14ac:dyDescent="0.25">
      <c r="A1149" s="60">
        <v>157503</v>
      </c>
      <c r="B1149" s="61">
        <v>10300</v>
      </c>
    </row>
    <row r="1150" spans="1:2" x14ac:dyDescent="0.25">
      <c r="A1150" s="60">
        <v>157507</v>
      </c>
      <c r="B1150" s="61">
        <v>10300</v>
      </c>
    </row>
    <row r="1151" spans="1:2" x14ac:dyDescent="0.25">
      <c r="A1151" s="60">
        <v>157509</v>
      </c>
      <c r="B1151" s="61">
        <v>10800</v>
      </c>
    </row>
    <row r="1152" spans="1:2" x14ac:dyDescent="0.25">
      <c r="A1152" s="60">
        <v>157512</v>
      </c>
      <c r="B1152" s="61">
        <v>8000</v>
      </c>
    </row>
    <row r="1153" spans="1:2" x14ac:dyDescent="0.25">
      <c r="A1153" s="60">
        <v>157516</v>
      </c>
      <c r="B1153" s="61">
        <v>8600</v>
      </c>
    </row>
    <row r="1154" spans="1:2" x14ac:dyDescent="0.25">
      <c r="A1154" s="60">
        <v>157517</v>
      </c>
      <c r="B1154" s="61">
        <v>8600</v>
      </c>
    </row>
    <row r="1155" spans="1:2" x14ac:dyDescent="0.25">
      <c r="A1155" s="60">
        <v>157521</v>
      </c>
      <c r="B1155" s="61">
        <v>8600</v>
      </c>
    </row>
    <row r="1156" spans="1:2" x14ac:dyDescent="0.25">
      <c r="A1156" s="60">
        <v>157522</v>
      </c>
      <c r="B1156" s="61">
        <v>8600</v>
      </c>
    </row>
    <row r="1157" spans="1:2" x14ac:dyDescent="0.25">
      <c r="A1157" s="60">
        <v>157523</v>
      </c>
      <c r="B1157" s="61">
        <v>8600</v>
      </c>
    </row>
    <row r="1158" spans="1:2" x14ac:dyDescent="0.25">
      <c r="A1158" s="60">
        <v>157524</v>
      </c>
      <c r="B1158" s="61">
        <v>8600</v>
      </c>
    </row>
    <row r="1159" spans="1:2" x14ac:dyDescent="0.25">
      <c r="A1159" s="60">
        <v>157525</v>
      </c>
      <c r="B1159" s="61">
        <v>8600</v>
      </c>
    </row>
    <row r="1160" spans="1:2" x14ac:dyDescent="0.25">
      <c r="A1160" s="60">
        <v>157528</v>
      </c>
      <c r="B1160" s="61">
        <v>8000</v>
      </c>
    </row>
    <row r="1161" spans="1:2" x14ac:dyDescent="0.25">
      <c r="A1161" s="60">
        <v>157529</v>
      </c>
      <c r="B1161" s="61">
        <v>9400</v>
      </c>
    </row>
    <row r="1162" spans="1:2" x14ac:dyDescent="0.25">
      <c r="A1162" s="60">
        <v>157530</v>
      </c>
      <c r="B1162" s="61">
        <v>9400</v>
      </c>
    </row>
    <row r="1163" spans="1:2" x14ac:dyDescent="0.25">
      <c r="A1163" s="60">
        <v>157531</v>
      </c>
      <c r="B1163" s="61">
        <v>8000</v>
      </c>
    </row>
    <row r="1164" spans="1:2" x14ac:dyDescent="0.25">
      <c r="A1164" s="60">
        <v>157532</v>
      </c>
      <c r="B1164" s="61">
        <v>9400</v>
      </c>
    </row>
    <row r="1165" spans="1:2" x14ac:dyDescent="0.25">
      <c r="A1165" s="60">
        <v>157533</v>
      </c>
      <c r="B1165" s="61">
        <v>9400</v>
      </c>
    </row>
    <row r="1166" spans="1:2" x14ac:dyDescent="0.25">
      <c r="A1166" s="60">
        <v>157534</v>
      </c>
      <c r="B1166" s="61">
        <v>8000</v>
      </c>
    </row>
    <row r="1167" spans="1:2" x14ac:dyDescent="0.25">
      <c r="A1167" s="60">
        <v>157535</v>
      </c>
      <c r="B1167" s="61">
        <v>9400</v>
      </c>
    </row>
    <row r="1168" spans="1:2" x14ac:dyDescent="0.25">
      <c r="A1168" s="60">
        <v>157536</v>
      </c>
      <c r="B1168" s="61">
        <v>9400</v>
      </c>
    </row>
    <row r="1169" spans="1:2" x14ac:dyDescent="0.25">
      <c r="A1169" s="60">
        <v>157537</v>
      </c>
      <c r="B1169" s="61">
        <v>9400</v>
      </c>
    </row>
    <row r="1170" spans="1:2" x14ac:dyDescent="0.25">
      <c r="A1170" s="60">
        <v>157539</v>
      </c>
      <c r="B1170" s="61">
        <v>8000</v>
      </c>
    </row>
    <row r="1171" spans="1:2" x14ac:dyDescent="0.25">
      <c r="A1171" s="60">
        <v>157540</v>
      </c>
      <c r="B1171" s="61">
        <v>8000</v>
      </c>
    </row>
    <row r="1172" spans="1:2" x14ac:dyDescent="0.25">
      <c r="A1172" s="60">
        <v>157541</v>
      </c>
      <c r="B1172" s="61">
        <v>8000</v>
      </c>
    </row>
    <row r="1173" spans="1:2" x14ac:dyDescent="0.25">
      <c r="A1173" s="60">
        <v>157542</v>
      </c>
      <c r="B1173" s="61">
        <v>9400</v>
      </c>
    </row>
    <row r="1174" spans="1:2" x14ac:dyDescent="0.25">
      <c r="A1174" s="60">
        <v>157543</v>
      </c>
      <c r="B1174" s="61">
        <v>9400</v>
      </c>
    </row>
    <row r="1175" spans="1:2" x14ac:dyDescent="0.25">
      <c r="A1175" s="60">
        <v>157544</v>
      </c>
      <c r="B1175" s="61">
        <v>9400</v>
      </c>
    </row>
    <row r="1176" spans="1:2" x14ac:dyDescent="0.25">
      <c r="A1176" s="60">
        <v>157545</v>
      </c>
      <c r="B1176" s="61">
        <v>10300</v>
      </c>
    </row>
    <row r="1177" spans="1:2" x14ac:dyDescent="0.25">
      <c r="A1177" s="60">
        <v>157547</v>
      </c>
      <c r="B1177" s="61">
        <v>9400</v>
      </c>
    </row>
    <row r="1178" spans="1:2" x14ac:dyDescent="0.25">
      <c r="A1178" s="60">
        <v>157549</v>
      </c>
      <c r="B1178" s="61">
        <v>9400</v>
      </c>
    </row>
    <row r="1179" spans="1:2" x14ac:dyDescent="0.25">
      <c r="A1179" s="60">
        <v>157551</v>
      </c>
      <c r="B1179" s="61">
        <v>9400</v>
      </c>
    </row>
    <row r="1180" spans="1:2" x14ac:dyDescent="0.25">
      <c r="A1180" s="60">
        <v>157552</v>
      </c>
      <c r="B1180" s="61">
        <v>9400</v>
      </c>
    </row>
    <row r="1181" spans="1:2" x14ac:dyDescent="0.25">
      <c r="A1181" s="60">
        <v>157553</v>
      </c>
      <c r="B1181" s="61">
        <v>9700</v>
      </c>
    </row>
    <row r="1182" spans="1:2" x14ac:dyDescent="0.25">
      <c r="A1182" s="60">
        <v>157554</v>
      </c>
      <c r="B1182" s="61">
        <v>8600</v>
      </c>
    </row>
    <row r="1183" spans="1:2" x14ac:dyDescent="0.25">
      <c r="A1183" s="60">
        <v>157555</v>
      </c>
      <c r="B1183" s="61">
        <v>8600</v>
      </c>
    </row>
    <row r="1184" spans="1:2" x14ac:dyDescent="0.25">
      <c r="A1184" s="60">
        <v>157558</v>
      </c>
      <c r="B1184" s="61">
        <v>9400</v>
      </c>
    </row>
    <row r="1185" spans="1:2" x14ac:dyDescent="0.25">
      <c r="A1185" s="60">
        <v>157559</v>
      </c>
      <c r="B1185" s="61">
        <v>9400</v>
      </c>
    </row>
    <row r="1186" spans="1:2" x14ac:dyDescent="0.25">
      <c r="A1186" s="60">
        <v>157560</v>
      </c>
      <c r="B1186" s="61">
        <v>9400</v>
      </c>
    </row>
    <row r="1187" spans="1:2" x14ac:dyDescent="0.25">
      <c r="A1187" s="60">
        <v>157561</v>
      </c>
      <c r="B1187" s="61">
        <v>9400</v>
      </c>
    </row>
    <row r="1188" spans="1:2" x14ac:dyDescent="0.25">
      <c r="A1188" s="60">
        <v>157562</v>
      </c>
      <c r="B1188" s="61">
        <v>9400</v>
      </c>
    </row>
    <row r="1189" spans="1:2" x14ac:dyDescent="0.25">
      <c r="A1189" s="60">
        <v>157563</v>
      </c>
      <c r="B1189" s="61">
        <v>9400</v>
      </c>
    </row>
    <row r="1190" spans="1:2" x14ac:dyDescent="0.25">
      <c r="A1190" s="60">
        <v>157564</v>
      </c>
      <c r="B1190" s="61">
        <v>9400</v>
      </c>
    </row>
    <row r="1191" spans="1:2" x14ac:dyDescent="0.25">
      <c r="A1191" s="60">
        <v>157565</v>
      </c>
      <c r="B1191" s="61">
        <v>9400</v>
      </c>
    </row>
    <row r="1192" spans="1:2" x14ac:dyDescent="0.25">
      <c r="A1192" s="60">
        <v>157566</v>
      </c>
      <c r="B1192" s="61">
        <v>9400</v>
      </c>
    </row>
    <row r="1193" spans="1:2" x14ac:dyDescent="0.25">
      <c r="A1193" s="60">
        <v>157567</v>
      </c>
      <c r="B1193" s="61">
        <v>9400</v>
      </c>
    </row>
    <row r="1194" spans="1:2" x14ac:dyDescent="0.25">
      <c r="A1194" s="60">
        <v>157568</v>
      </c>
      <c r="B1194" s="61">
        <v>8700</v>
      </c>
    </row>
    <row r="1195" spans="1:2" x14ac:dyDescent="0.25">
      <c r="A1195" s="60">
        <v>157569</v>
      </c>
      <c r="B1195" s="61">
        <v>8700</v>
      </c>
    </row>
    <row r="1196" spans="1:2" x14ac:dyDescent="0.25">
      <c r="A1196" s="60">
        <v>157570</v>
      </c>
      <c r="B1196" s="61">
        <v>8600</v>
      </c>
    </row>
    <row r="1197" spans="1:2" x14ac:dyDescent="0.25">
      <c r="A1197" s="60">
        <v>157571</v>
      </c>
      <c r="B1197" s="61">
        <v>8000</v>
      </c>
    </row>
    <row r="1198" spans="1:2" x14ac:dyDescent="0.25">
      <c r="A1198" s="60">
        <v>157572</v>
      </c>
      <c r="B1198" s="61">
        <v>8900</v>
      </c>
    </row>
    <row r="1199" spans="1:2" x14ac:dyDescent="0.25">
      <c r="A1199" s="60">
        <v>157573</v>
      </c>
      <c r="B1199" s="61">
        <v>9400</v>
      </c>
    </row>
    <row r="1200" spans="1:2" x14ac:dyDescent="0.25">
      <c r="A1200" s="60">
        <v>157574</v>
      </c>
      <c r="B1200" s="61">
        <v>10300</v>
      </c>
    </row>
    <row r="1201" spans="1:2" x14ac:dyDescent="0.25">
      <c r="A1201" s="60">
        <v>157575</v>
      </c>
      <c r="B1201" s="61">
        <v>9400</v>
      </c>
    </row>
    <row r="1202" spans="1:2" x14ac:dyDescent="0.25">
      <c r="A1202" s="60">
        <v>157576</v>
      </c>
      <c r="B1202" s="61">
        <v>10300</v>
      </c>
    </row>
    <row r="1203" spans="1:2" x14ac:dyDescent="0.25">
      <c r="A1203" s="60">
        <v>157578</v>
      </c>
      <c r="B1203" s="61">
        <v>10000</v>
      </c>
    </row>
    <row r="1204" spans="1:2" x14ac:dyDescent="0.25">
      <c r="A1204" s="60">
        <v>157579</v>
      </c>
      <c r="B1204" s="61">
        <v>10000</v>
      </c>
    </row>
    <row r="1205" spans="1:2" x14ac:dyDescent="0.25">
      <c r="A1205" s="60">
        <v>157580</v>
      </c>
      <c r="B1205" s="61">
        <v>10000</v>
      </c>
    </row>
    <row r="1206" spans="1:2" x14ac:dyDescent="0.25">
      <c r="A1206" s="60">
        <v>157582</v>
      </c>
      <c r="B1206" s="61">
        <v>7030</v>
      </c>
    </row>
    <row r="1207" spans="1:2" x14ac:dyDescent="0.25">
      <c r="A1207" s="60">
        <v>157584</v>
      </c>
      <c r="B1207" s="61">
        <v>7600</v>
      </c>
    </row>
    <row r="1208" spans="1:2" x14ac:dyDescent="0.25">
      <c r="A1208" s="60">
        <v>157586</v>
      </c>
      <c r="B1208" s="61">
        <v>7600</v>
      </c>
    </row>
    <row r="1209" spans="1:2" x14ac:dyDescent="0.25">
      <c r="A1209" s="60">
        <v>157588</v>
      </c>
      <c r="B1209" s="61">
        <v>7200</v>
      </c>
    </row>
    <row r="1210" spans="1:2" x14ac:dyDescent="0.25">
      <c r="A1210" s="60">
        <v>157592</v>
      </c>
      <c r="B1210" s="61">
        <v>7600</v>
      </c>
    </row>
    <row r="1211" spans="1:2" x14ac:dyDescent="0.25">
      <c r="A1211" s="60">
        <v>157594</v>
      </c>
      <c r="B1211" s="61">
        <v>7600</v>
      </c>
    </row>
    <row r="1212" spans="1:2" x14ac:dyDescent="0.25">
      <c r="A1212" s="60">
        <v>157595</v>
      </c>
      <c r="B1212" s="61">
        <v>7600</v>
      </c>
    </row>
    <row r="1213" spans="1:2" x14ac:dyDescent="0.25">
      <c r="A1213" s="60">
        <v>157596</v>
      </c>
      <c r="B1213" s="61">
        <v>7400</v>
      </c>
    </row>
    <row r="1214" spans="1:2" x14ac:dyDescent="0.25">
      <c r="A1214" s="60">
        <v>157597</v>
      </c>
      <c r="B1214" s="61">
        <v>7400</v>
      </c>
    </row>
    <row r="1215" spans="1:2" x14ac:dyDescent="0.25">
      <c r="A1215" s="60">
        <v>157598</v>
      </c>
      <c r="B1215" s="61">
        <v>7400</v>
      </c>
    </row>
    <row r="1216" spans="1:2" x14ac:dyDescent="0.25">
      <c r="A1216" s="60">
        <v>157606</v>
      </c>
      <c r="B1216" s="61">
        <v>7200</v>
      </c>
    </row>
    <row r="1217" spans="1:2" x14ac:dyDescent="0.25">
      <c r="A1217" s="60">
        <v>157609</v>
      </c>
      <c r="B1217" s="61">
        <v>7600</v>
      </c>
    </row>
    <row r="1218" spans="1:2" x14ac:dyDescent="0.25">
      <c r="A1218" s="60">
        <v>157610</v>
      </c>
      <c r="B1218" s="61">
        <v>8000</v>
      </c>
    </row>
    <row r="1219" spans="1:2" x14ac:dyDescent="0.25">
      <c r="A1219" s="60">
        <v>157613</v>
      </c>
      <c r="B1219" s="61">
        <v>9400</v>
      </c>
    </row>
    <row r="1220" spans="1:2" x14ac:dyDescent="0.25">
      <c r="A1220" s="60">
        <v>157614</v>
      </c>
      <c r="B1220" s="61">
        <v>10000</v>
      </c>
    </row>
    <row r="1221" spans="1:2" x14ac:dyDescent="0.25">
      <c r="A1221" s="60">
        <v>157616</v>
      </c>
      <c r="B1221" s="61">
        <v>9400</v>
      </c>
    </row>
    <row r="1222" spans="1:2" x14ac:dyDescent="0.25">
      <c r="A1222" s="60">
        <v>157617</v>
      </c>
      <c r="B1222" s="61">
        <v>9400</v>
      </c>
    </row>
    <row r="1223" spans="1:2" x14ac:dyDescent="0.25">
      <c r="A1223" s="60">
        <v>157618</v>
      </c>
      <c r="B1223" s="61">
        <v>7600</v>
      </c>
    </row>
    <row r="1224" spans="1:2" x14ac:dyDescent="0.25">
      <c r="A1224" s="60">
        <v>157619</v>
      </c>
      <c r="B1224" s="61">
        <v>10000</v>
      </c>
    </row>
    <row r="1225" spans="1:2" x14ac:dyDescent="0.25">
      <c r="A1225" s="60">
        <v>157620</v>
      </c>
      <c r="B1225" s="61">
        <v>10000</v>
      </c>
    </row>
    <row r="1226" spans="1:2" x14ac:dyDescent="0.25">
      <c r="A1226" s="60">
        <v>157621</v>
      </c>
      <c r="B1226" s="61">
        <v>10000</v>
      </c>
    </row>
    <row r="1227" spans="1:2" x14ac:dyDescent="0.25">
      <c r="A1227" s="60">
        <v>157622</v>
      </c>
      <c r="B1227" s="61">
        <v>7479</v>
      </c>
    </row>
    <row r="1228" spans="1:2" x14ac:dyDescent="0.25">
      <c r="A1228" s="60">
        <v>157624</v>
      </c>
      <c r="B1228" s="61">
        <v>9400</v>
      </c>
    </row>
    <row r="1229" spans="1:2" x14ac:dyDescent="0.25">
      <c r="A1229" s="60">
        <v>157625</v>
      </c>
      <c r="B1229" s="61">
        <v>9400</v>
      </c>
    </row>
    <row r="1230" spans="1:2" x14ac:dyDescent="0.25">
      <c r="A1230" s="60">
        <v>157626</v>
      </c>
      <c r="B1230" s="61">
        <v>8900</v>
      </c>
    </row>
    <row r="1231" spans="1:2" x14ac:dyDescent="0.25">
      <c r="A1231" s="60">
        <v>157627</v>
      </c>
      <c r="B1231" s="61">
        <v>8900</v>
      </c>
    </row>
    <row r="1232" spans="1:2" x14ac:dyDescent="0.25">
      <c r="A1232" s="60">
        <v>157629</v>
      </c>
      <c r="B1232" s="61">
        <v>9400</v>
      </c>
    </row>
    <row r="1233" spans="1:2" x14ac:dyDescent="0.25">
      <c r="A1233" s="60">
        <v>157631</v>
      </c>
      <c r="B1233" s="61">
        <v>10000</v>
      </c>
    </row>
    <row r="1234" spans="1:2" x14ac:dyDescent="0.25">
      <c r="A1234" s="60">
        <v>157632</v>
      </c>
      <c r="B1234" s="61">
        <v>10000</v>
      </c>
    </row>
    <row r="1235" spans="1:2" x14ac:dyDescent="0.25">
      <c r="A1235" s="60">
        <v>157634</v>
      </c>
      <c r="B1235" s="61">
        <v>10000</v>
      </c>
    </row>
    <row r="1236" spans="1:2" x14ac:dyDescent="0.25">
      <c r="A1236" s="60">
        <v>157637</v>
      </c>
      <c r="B1236" s="61">
        <v>9700</v>
      </c>
    </row>
    <row r="1237" spans="1:2" x14ac:dyDescent="0.25">
      <c r="A1237" s="60">
        <v>157640</v>
      </c>
      <c r="B1237" s="61">
        <v>10300</v>
      </c>
    </row>
    <row r="1238" spans="1:2" x14ac:dyDescent="0.25">
      <c r="A1238" s="60">
        <v>157641</v>
      </c>
      <c r="B1238" s="61">
        <v>9400</v>
      </c>
    </row>
    <row r="1239" spans="1:2" x14ac:dyDescent="0.25">
      <c r="A1239" s="60">
        <v>157642</v>
      </c>
      <c r="B1239" s="61">
        <v>9400</v>
      </c>
    </row>
    <row r="1240" spans="1:2" x14ac:dyDescent="0.25">
      <c r="A1240" s="60">
        <v>157643</v>
      </c>
      <c r="B1240" s="61">
        <v>10000</v>
      </c>
    </row>
    <row r="1241" spans="1:2" x14ac:dyDescent="0.25">
      <c r="A1241" s="60">
        <v>157644</v>
      </c>
      <c r="B1241" s="61">
        <v>10000</v>
      </c>
    </row>
    <row r="1242" spans="1:2" x14ac:dyDescent="0.25">
      <c r="A1242" s="60">
        <v>157645</v>
      </c>
      <c r="B1242" s="61">
        <v>10000</v>
      </c>
    </row>
    <row r="1243" spans="1:2" x14ac:dyDescent="0.25">
      <c r="A1243" s="60">
        <v>157646</v>
      </c>
      <c r="B1243" s="61">
        <v>10000</v>
      </c>
    </row>
    <row r="1244" spans="1:2" x14ac:dyDescent="0.25">
      <c r="A1244" s="60">
        <v>157649</v>
      </c>
      <c r="B1244" s="61">
        <v>9400</v>
      </c>
    </row>
    <row r="1245" spans="1:2" x14ac:dyDescent="0.25">
      <c r="A1245" s="60">
        <v>157687</v>
      </c>
      <c r="B1245" s="61">
        <v>8900</v>
      </c>
    </row>
    <row r="1246" spans="1:2" x14ac:dyDescent="0.25">
      <c r="A1246" s="60">
        <v>157688</v>
      </c>
      <c r="B1246" s="61">
        <v>10000</v>
      </c>
    </row>
    <row r="1247" spans="1:2" x14ac:dyDescent="0.25">
      <c r="A1247" s="60">
        <v>157689</v>
      </c>
      <c r="B1247" s="61">
        <v>10000</v>
      </c>
    </row>
    <row r="1248" spans="1:2" x14ac:dyDescent="0.25">
      <c r="A1248" s="60">
        <v>157690</v>
      </c>
      <c r="B1248" s="61">
        <v>10300</v>
      </c>
    </row>
    <row r="1249" spans="1:2" x14ac:dyDescent="0.25">
      <c r="A1249" s="60">
        <v>157691</v>
      </c>
      <c r="B1249" s="61">
        <v>10000</v>
      </c>
    </row>
    <row r="1250" spans="1:2" x14ac:dyDescent="0.25">
      <c r="A1250" s="60">
        <v>157692</v>
      </c>
      <c r="B1250" s="61">
        <v>9400</v>
      </c>
    </row>
    <row r="1251" spans="1:2" x14ac:dyDescent="0.25">
      <c r="A1251" s="60">
        <v>157693</v>
      </c>
      <c r="B1251" s="61">
        <v>9400</v>
      </c>
    </row>
    <row r="1252" spans="1:2" x14ac:dyDescent="0.25">
      <c r="A1252" s="60">
        <v>157695</v>
      </c>
      <c r="B1252" s="61">
        <v>9400</v>
      </c>
    </row>
    <row r="1253" spans="1:2" x14ac:dyDescent="0.25">
      <c r="A1253" s="60">
        <v>157696</v>
      </c>
      <c r="B1253" s="61">
        <v>9400</v>
      </c>
    </row>
    <row r="1254" spans="1:2" x14ac:dyDescent="0.25">
      <c r="A1254" s="60">
        <v>157698</v>
      </c>
      <c r="B1254" s="61">
        <v>9400</v>
      </c>
    </row>
    <row r="1255" spans="1:2" x14ac:dyDescent="0.25">
      <c r="A1255" s="60">
        <v>157699</v>
      </c>
      <c r="B1255" s="61">
        <v>9700</v>
      </c>
    </row>
    <row r="1256" spans="1:2" x14ac:dyDescent="0.25">
      <c r="A1256" s="60">
        <v>157700</v>
      </c>
      <c r="B1256" s="61">
        <v>9700</v>
      </c>
    </row>
    <row r="1257" spans="1:2" x14ac:dyDescent="0.25">
      <c r="A1257" s="60">
        <v>157701</v>
      </c>
      <c r="B1257" s="61">
        <v>10200</v>
      </c>
    </row>
    <row r="1258" spans="1:2" x14ac:dyDescent="0.25">
      <c r="A1258" s="60">
        <v>157702</v>
      </c>
      <c r="B1258" s="61">
        <v>9400</v>
      </c>
    </row>
    <row r="1259" spans="1:2" x14ac:dyDescent="0.25">
      <c r="A1259" s="60">
        <v>157703</v>
      </c>
      <c r="B1259" s="61">
        <v>10200</v>
      </c>
    </row>
    <row r="1260" spans="1:2" x14ac:dyDescent="0.25">
      <c r="A1260" s="60">
        <v>157705</v>
      </c>
      <c r="B1260" s="61">
        <v>10200</v>
      </c>
    </row>
    <row r="1261" spans="1:2" x14ac:dyDescent="0.25">
      <c r="A1261" s="60">
        <v>157708</v>
      </c>
      <c r="B1261" s="61">
        <v>9400</v>
      </c>
    </row>
    <row r="1262" spans="1:2" x14ac:dyDescent="0.25">
      <c r="A1262" s="60">
        <v>157709</v>
      </c>
      <c r="B1262" s="61">
        <v>8900</v>
      </c>
    </row>
    <row r="1263" spans="1:2" x14ac:dyDescent="0.25">
      <c r="A1263" s="60">
        <v>157710</v>
      </c>
      <c r="B1263" s="61">
        <v>10000</v>
      </c>
    </row>
    <row r="1264" spans="1:2" x14ac:dyDescent="0.25">
      <c r="A1264" s="60">
        <v>157711</v>
      </c>
      <c r="B1264" s="61">
        <v>10000</v>
      </c>
    </row>
    <row r="1265" spans="1:2" x14ac:dyDescent="0.25">
      <c r="A1265" s="60">
        <v>157712</v>
      </c>
      <c r="B1265" s="61">
        <v>9400</v>
      </c>
    </row>
    <row r="1266" spans="1:2" x14ac:dyDescent="0.25">
      <c r="A1266" s="60">
        <v>157713</v>
      </c>
      <c r="B1266" s="61">
        <v>9400</v>
      </c>
    </row>
    <row r="1267" spans="1:2" x14ac:dyDescent="0.25">
      <c r="A1267" s="60">
        <v>157714</v>
      </c>
      <c r="B1267" s="61">
        <v>9400</v>
      </c>
    </row>
    <row r="1268" spans="1:2" x14ac:dyDescent="0.25">
      <c r="A1268" s="60">
        <v>157715</v>
      </c>
      <c r="B1268" s="61">
        <v>9400</v>
      </c>
    </row>
    <row r="1269" spans="1:2" x14ac:dyDescent="0.25">
      <c r="A1269" s="60">
        <v>157716</v>
      </c>
      <c r="B1269" s="61">
        <v>9400</v>
      </c>
    </row>
    <row r="1270" spans="1:2" x14ac:dyDescent="0.25">
      <c r="A1270" s="60">
        <v>157717</v>
      </c>
      <c r="B1270" s="61">
        <v>9400</v>
      </c>
    </row>
    <row r="1271" spans="1:2" x14ac:dyDescent="0.25">
      <c r="A1271" s="60">
        <v>157718</v>
      </c>
      <c r="B1271" s="61">
        <v>10300</v>
      </c>
    </row>
    <row r="1272" spans="1:2" x14ac:dyDescent="0.25">
      <c r="A1272" s="60">
        <v>157719</v>
      </c>
      <c r="B1272" s="61">
        <v>10300</v>
      </c>
    </row>
    <row r="1273" spans="1:2" x14ac:dyDescent="0.25">
      <c r="A1273" s="60">
        <v>157720</v>
      </c>
      <c r="B1273" s="61">
        <v>10300</v>
      </c>
    </row>
    <row r="1274" spans="1:2" x14ac:dyDescent="0.25">
      <c r="A1274" s="60">
        <v>157721</v>
      </c>
      <c r="B1274" s="61">
        <v>10300</v>
      </c>
    </row>
    <row r="1275" spans="1:2" x14ac:dyDescent="0.25">
      <c r="A1275" s="60">
        <v>157725</v>
      </c>
      <c r="B1275" s="61">
        <v>8900</v>
      </c>
    </row>
    <row r="1276" spans="1:2" x14ac:dyDescent="0.25">
      <c r="A1276" s="60">
        <v>157726</v>
      </c>
      <c r="B1276" s="61">
        <v>8900</v>
      </c>
    </row>
    <row r="1277" spans="1:2" x14ac:dyDescent="0.25">
      <c r="A1277" s="60">
        <v>157727</v>
      </c>
      <c r="B1277" s="61">
        <v>8900</v>
      </c>
    </row>
    <row r="1278" spans="1:2" x14ac:dyDescent="0.25">
      <c r="A1278" s="60">
        <v>157728</v>
      </c>
      <c r="B1278" s="61">
        <v>9400</v>
      </c>
    </row>
    <row r="1279" spans="1:2" x14ac:dyDescent="0.25">
      <c r="A1279" s="60">
        <v>157729</v>
      </c>
      <c r="B1279" s="61">
        <v>9400</v>
      </c>
    </row>
    <row r="1280" spans="1:2" x14ac:dyDescent="0.25">
      <c r="A1280" s="60">
        <v>157730</v>
      </c>
      <c r="B1280" s="61">
        <v>9400</v>
      </c>
    </row>
    <row r="1281" spans="1:2" x14ac:dyDescent="0.25">
      <c r="A1281" s="60">
        <v>157731</v>
      </c>
      <c r="B1281" s="61">
        <v>10300</v>
      </c>
    </row>
    <row r="1282" spans="1:2" x14ac:dyDescent="0.25">
      <c r="A1282" s="60">
        <v>157733</v>
      </c>
      <c r="B1282" s="61">
        <v>10300</v>
      </c>
    </row>
    <row r="1283" spans="1:2" x14ac:dyDescent="0.25">
      <c r="A1283" s="60">
        <v>157734</v>
      </c>
      <c r="B1283" s="61">
        <v>9400</v>
      </c>
    </row>
    <row r="1284" spans="1:2" x14ac:dyDescent="0.25">
      <c r="A1284" s="60">
        <v>157737</v>
      </c>
      <c r="B1284" s="61">
        <v>10000</v>
      </c>
    </row>
    <row r="1285" spans="1:2" x14ac:dyDescent="0.25">
      <c r="A1285" s="60">
        <v>157738</v>
      </c>
      <c r="B1285" s="61">
        <v>10000</v>
      </c>
    </row>
    <row r="1286" spans="1:2" x14ac:dyDescent="0.25">
      <c r="A1286" s="60">
        <v>157739</v>
      </c>
      <c r="B1286" s="61">
        <v>8900</v>
      </c>
    </row>
    <row r="1287" spans="1:2" x14ac:dyDescent="0.25">
      <c r="A1287" s="60">
        <v>157741</v>
      </c>
      <c r="B1287" s="61">
        <v>9400</v>
      </c>
    </row>
    <row r="1288" spans="1:2" x14ac:dyDescent="0.25">
      <c r="A1288" s="60">
        <v>157742</v>
      </c>
      <c r="B1288" s="61">
        <v>9400</v>
      </c>
    </row>
    <row r="1289" spans="1:2" x14ac:dyDescent="0.25">
      <c r="A1289" s="60">
        <v>157744</v>
      </c>
      <c r="B1289" s="61">
        <v>8600</v>
      </c>
    </row>
    <row r="1290" spans="1:2" x14ac:dyDescent="0.25">
      <c r="A1290" s="60">
        <v>157745</v>
      </c>
      <c r="B1290" s="61">
        <v>9400</v>
      </c>
    </row>
    <row r="1291" spans="1:2" x14ac:dyDescent="0.25">
      <c r="A1291" s="60">
        <v>157746</v>
      </c>
      <c r="B1291" s="61">
        <v>8600</v>
      </c>
    </row>
    <row r="1292" spans="1:2" x14ac:dyDescent="0.25">
      <c r="A1292" s="60">
        <v>157747</v>
      </c>
      <c r="B1292" s="61">
        <v>8600</v>
      </c>
    </row>
    <row r="1293" spans="1:2" x14ac:dyDescent="0.25">
      <c r="A1293" s="60">
        <v>157748</v>
      </c>
      <c r="B1293" s="61">
        <v>8600</v>
      </c>
    </row>
    <row r="1294" spans="1:2" x14ac:dyDescent="0.25">
      <c r="A1294" s="60">
        <v>157749</v>
      </c>
      <c r="B1294" s="61">
        <v>9400</v>
      </c>
    </row>
    <row r="1295" spans="1:2" x14ac:dyDescent="0.25">
      <c r="A1295" s="60">
        <v>157750</v>
      </c>
      <c r="B1295" s="61">
        <v>9400</v>
      </c>
    </row>
    <row r="1296" spans="1:2" x14ac:dyDescent="0.25">
      <c r="A1296" s="60">
        <v>157751</v>
      </c>
      <c r="B1296" s="61">
        <v>9400</v>
      </c>
    </row>
    <row r="1297" spans="1:2" x14ac:dyDescent="0.25">
      <c r="A1297" s="60">
        <v>157752</v>
      </c>
      <c r="B1297" s="61">
        <v>9400</v>
      </c>
    </row>
    <row r="1298" spans="1:2" x14ac:dyDescent="0.25">
      <c r="A1298" s="60">
        <v>157753</v>
      </c>
      <c r="B1298" s="61">
        <v>8000</v>
      </c>
    </row>
    <row r="1299" spans="1:2" x14ac:dyDescent="0.25">
      <c r="A1299" s="60">
        <v>157754</v>
      </c>
      <c r="B1299" s="61">
        <v>8000</v>
      </c>
    </row>
    <row r="1300" spans="1:2" x14ac:dyDescent="0.25">
      <c r="A1300" s="60">
        <v>157755</v>
      </c>
      <c r="B1300" s="61">
        <v>8600</v>
      </c>
    </row>
    <row r="1301" spans="1:2" x14ac:dyDescent="0.25">
      <c r="A1301" s="60">
        <v>157756</v>
      </c>
      <c r="B1301" s="61">
        <v>8000</v>
      </c>
    </row>
    <row r="1302" spans="1:2" x14ac:dyDescent="0.25">
      <c r="A1302" s="60">
        <v>157757</v>
      </c>
      <c r="B1302" s="61">
        <v>8600</v>
      </c>
    </row>
    <row r="1303" spans="1:2" x14ac:dyDescent="0.25">
      <c r="A1303" s="60">
        <v>157759</v>
      </c>
      <c r="B1303" s="61">
        <v>8600</v>
      </c>
    </row>
    <row r="1304" spans="1:2" x14ac:dyDescent="0.25">
      <c r="A1304" s="60">
        <v>157760</v>
      </c>
      <c r="B1304" s="61">
        <v>8600</v>
      </c>
    </row>
    <row r="1305" spans="1:2" x14ac:dyDescent="0.25">
      <c r="A1305" s="60">
        <v>157762</v>
      </c>
      <c r="B1305" s="61">
        <v>10000</v>
      </c>
    </row>
    <row r="1306" spans="1:2" x14ac:dyDescent="0.25">
      <c r="A1306" s="60">
        <v>157770</v>
      </c>
      <c r="B1306" s="61">
        <v>10000</v>
      </c>
    </row>
    <row r="1307" spans="1:2" x14ac:dyDescent="0.25">
      <c r="A1307" s="60">
        <v>157771</v>
      </c>
      <c r="B1307" s="61">
        <v>10000</v>
      </c>
    </row>
    <row r="1308" spans="1:2" x14ac:dyDescent="0.25">
      <c r="A1308" s="60">
        <v>157772</v>
      </c>
      <c r="B1308" s="61">
        <v>10000</v>
      </c>
    </row>
    <row r="1309" spans="1:2" x14ac:dyDescent="0.25">
      <c r="A1309" s="60">
        <v>157773</v>
      </c>
      <c r="B1309" s="61">
        <v>10000</v>
      </c>
    </row>
    <row r="1310" spans="1:2" x14ac:dyDescent="0.25">
      <c r="A1310" s="60">
        <v>157774</v>
      </c>
      <c r="B1310" s="61">
        <v>9400</v>
      </c>
    </row>
    <row r="1311" spans="1:2" x14ac:dyDescent="0.25">
      <c r="A1311" s="60">
        <v>157776</v>
      </c>
      <c r="B1311" s="61">
        <v>9400</v>
      </c>
    </row>
    <row r="1312" spans="1:2" x14ac:dyDescent="0.25">
      <c r="A1312" s="60">
        <v>157777</v>
      </c>
      <c r="B1312" s="61">
        <v>9400</v>
      </c>
    </row>
    <row r="1313" spans="1:2" x14ac:dyDescent="0.25">
      <c r="A1313" s="60">
        <v>157778</v>
      </c>
      <c r="B1313" s="61">
        <v>9400</v>
      </c>
    </row>
    <row r="1314" spans="1:2" x14ac:dyDescent="0.25">
      <c r="A1314" s="60">
        <v>157779</v>
      </c>
      <c r="B1314" s="61">
        <v>9400</v>
      </c>
    </row>
    <row r="1315" spans="1:2" x14ac:dyDescent="0.25">
      <c r="A1315" s="60">
        <v>157780</v>
      </c>
      <c r="B1315" s="61">
        <v>9400</v>
      </c>
    </row>
    <row r="1316" spans="1:2" x14ac:dyDescent="0.25">
      <c r="A1316" s="60">
        <v>157781</v>
      </c>
      <c r="B1316" s="61">
        <v>9400</v>
      </c>
    </row>
    <row r="1317" spans="1:2" x14ac:dyDescent="0.25">
      <c r="A1317" s="60">
        <v>157783</v>
      </c>
      <c r="B1317" s="61">
        <v>9400</v>
      </c>
    </row>
    <row r="1318" spans="1:2" x14ac:dyDescent="0.25">
      <c r="A1318" s="60">
        <v>157784</v>
      </c>
      <c r="B1318" s="61">
        <v>9400</v>
      </c>
    </row>
    <row r="1319" spans="1:2" x14ac:dyDescent="0.25">
      <c r="A1319" s="60">
        <v>157785</v>
      </c>
      <c r="B1319" s="61">
        <v>9400</v>
      </c>
    </row>
    <row r="1320" spans="1:2" x14ac:dyDescent="0.25">
      <c r="A1320" s="60">
        <v>157789</v>
      </c>
      <c r="B1320" s="61">
        <v>10000</v>
      </c>
    </row>
    <row r="1321" spans="1:2" x14ac:dyDescent="0.25">
      <c r="A1321" s="60">
        <v>157790</v>
      </c>
      <c r="B1321" s="61">
        <v>10000</v>
      </c>
    </row>
    <row r="1322" spans="1:2" x14ac:dyDescent="0.25">
      <c r="A1322" s="60">
        <v>157792</v>
      </c>
      <c r="B1322" s="61">
        <v>10000</v>
      </c>
    </row>
    <row r="1323" spans="1:2" x14ac:dyDescent="0.25">
      <c r="A1323" s="60">
        <v>157793</v>
      </c>
      <c r="B1323" s="61">
        <v>10000</v>
      </c>
    </row>
    <row r="1324" spans="1:2" x14ac:dyDescent="0.25">
      <c r="A1324" s="60">
        <v>157794</v>
      </c>
      <c r="B1324" s="61">
        <v>10000</v>
      </c>
    </row>
    <row r="1325" spans="1:2" x14ac:dyDescent="0.25">
      <c r="A1325" s="60">
        <v>157795</v>
      </c>
      <c r="B1325" s="61">
        <v>9400</v>
      </c>
    </row>
    <row r="1326" spans="1:2" x14ac:dyDescent="0.25">
      <c r="A1326" s="60">
        <v>157796</v>
      </c>
      <c r="B1326" s="61">
        <v>9400</v>
      </c>
    </row>
    <row r="1327" spans="1:2" x14ac:dyDescent="0.25">
      <c r="A1327" s="60">
        <v>157797</v>
      </c>
      <c r="B1327" s="61">
        <v>9400</v>
      </c>
    </row>
    <row r="1328" spans="1:2" x14ac:dyDescent="0.25">
      <c r="A1328" s="60">
        <v>157798</v>
      </c>
      <c r="B1328" s="61">
        <v>9400</v>
      </c>
    </row>
    <row r="1329" spans="1:2" x14ac:dyDescent="0.25">
      <c r="A1329" s="60">
        <v>157799</v>
      </c>
      <c r="B1329" s="61">
        <v>10000</v>
      </c>
    </row>
    <row r="1330" spans="1:2" x14ac:dyDescent="0.25">
      <c r="A1330" s="60">
        <v>157801</v>
      </c>
      <c r="B1330" s="61">
        <v>10000</v>
      </c>
    </row>
    <row r="1331" spans="1:2" x14ac:dyDescent="0.25">
      <c r="A1331" s="60">
        <v>157803</v>
      </c>
      <c r="B1331" s="61">
        <v>10000</v>
      </c>
    </row>
    <row r="1332" spans="1:2" x14ac:dyDescent="0.25">
      <c r="A1332" s="60">
        <v>157804</v>
      </c>
      <c r="B1332" s="61">
        <v>10000</v>
      </c>
    </row>
    <row r="1333" spans="1:2" x14ac:dyDescent="0.25">
      <c r="A1333" s="60">
        <v>157805</v>
      </c>
      <c r="B1333" s="61">
        <v>10000</v>
      </c>
    </row>
    <row r="1334" spans="1:2" x14ac:dyDescent="0.25">
      <c r="A1334" s="60">
        <v>157807</v>
      </c>
      <c r="B1334" s="61">
        <v>10000</v>
      </c>
    </row>
    <row r="1335" spans="1:2" x14ac:dyDescent="0.25">
      <c r="A1335" s="60">
        <v>157808</v>
      </c>
      <c r="B1335" s="61">
        <v>10000</v>
      </c>
    </row>
    <row r="1336" spans="1:2" x14ac:dyDescent="0.25">
      <c r="A1336" s="60">
        <v>157811</v>
      </c>
      <c r="B1336" s="61">
        <v>9400</v>
      </c>
    </row>
    <row r="1337" spans="1:2" x14ac:dyDescent="0.25">
      <c r="A1337" s="60">
        <v>157812</v>
      </c>
      <c r="B1337" s="61">
        <v>9400</v>
      </c>
    </row>
    <row r="1338" spans="1:2" x14ac:dyDescent="0.25">
      <c r="A1338" s="60">
        <v>157813</v>
      </c>
      <c r="B1338" s="61">
        <v>9400</v>
      </c>
    </row>
    <row r="1339" spans="1:2" x14ac:dyDescent="0.25">
      <c r="A1339" s="60">
        <v>157814</v>
      </c>
      <c r="B1339" s="61">
        <v>9400</v>
      </c>
    </row>
    <row r="1340" spans="1:2" x14ac:dyDescent="0.25">
      <c r="A1340" s="60">
        <v>157816</v>
      </c>
      <c r="B1340" s="61">
        <v>10000</v>
      </c>
    </row>
    <row r="1341" spans="1:2" x14ac:dyDescent="0.25">
      <c r="A1341" s="60">
        <v>157817</v>
      </c>
      <c r="B1341" s="61">
        <v>10000</v>
      </c>
    </row>
    <row r="1342" spans="1:2" x14ac:dyDescent="0.25">
      <c r="A1342" s="60">
        <v>157818</v>
      </c>
      <c r="B1342" s="61">
        <v>10000</v>
      </c>
    </row>
    <row r="1343" spans="1:2" x14ac:dyDescent="0.25">
      <c r="A1343" s="60">
        <v>157819</v>
      </c>
      <c r="B1343" s="61">
        <v>10000</v>
      </c>
    </row>
    <row r="1344" spans="1:2" x14ac:dyDescent="0.25">
      <c r="A1344" s="60">
        <v>157820</v>
      </c>
      <c r="B1344" s="61">
        <v>10000</v>
      </c>
    </row>
    <row r="1345" spans="1:2" x14ac:dyDescent="0.25">
      <c r="A1345" s="60">
        <v>158011</v>
      </c>
      <c r="B1345" s="61">
        <v>10000</v>
      </c>
    </row>
    <row r="1346" spans="1:2" x14ac:dyDescent="0.25">
      <c r="A1346" s="60">
        <v>158012</v>
      </c>
      <c r="B1346" s="61">
        <v>10000</v>
      </c>
    </row>
    <row r="1347" spans="1:2" x14ac:dyDescent="0.25">
      <c r="A1347" s="60">
        <v>158013</v>
      </c>
      <c r="B1347" s="61">
        <v>9400</v>
      </c>
    </row>
    <row r="1348" spans="1:2" x14ac:dyDescent="0.25">
      <c r="A1348" s="60">
        <v>158014</v>
      </c>
      <c r="B1348" s="61">
        <v>10000</v>
      </c>
    </row>
    <row r="1349" spans="1:2" x14ac:dyDescent="0.25">
      <c r="A1349" s="60">
        <v>158015</v>
      </c>
      <c r="B1349" s="61">
        <v>10000</v>
      </c>
    </row>
    <row r="1350" spans="1:2" x14ac:dyDescent="0.25">
      <c r="A1350" s="60">
        <v>158016</v>
      </c>
      <c r="B1350" s="61">
        <v>9400</v>
      </c>
    </row>
    <row r="1351" spans="1:2" x14ac:dyDescent="0.25">
      <c r="A1351" s="60">
        <v>158018</v>
      </c>
      <c r="B1351" s="61">
        <v>9400</v>
      </c>
    </row>
    <row r="1352" spans="1:2" x14ac:dyDescent="0.25">
      <c r="A1352" s="60">
        <v>158019</v>
      </c>
      <c r="B1352" s="61">
        <v>9400</v>
      </c>
    </row>
    <row r="1353" spans="1:2" x14ac:dyDescent="0.25">
      <c r="A1353" s="60">
        <v>158020</v>
      </c>
      <c r="B1353" s="61">
        <v>9400</v>
      </c>
    </row>
    <row r="1354" spans="1:2" x14ac:dyDescent="0.25">
      <c r="A1354" s="60">
        <v>158021</v>
      </c>
      <c r="B1354" s="61">
        <v>9400</v>
      </c>
    </row>
    <row r="1355" spans="1:2" x14ac:dyDescent="0.25">
      <c r="A1355" s="60">
        <v>158022</v>
      </c>
      <c r="B1355" s="61">
        <v>9400</v>
      </c>
    </row>
    <row r="1356" spans="1:2" x14ac:dyDescent="0.25">
      <c r="A1356" s="60">
        <v>158023</v>
      </c>
      <c r="B1356" s="61">
        <v>9400</v>
      </c>
    </row>
    <row r="1357" spans="1:2" x14ac:dyDescent="0.25">
      <c r="A1357" s="60">
        <v>158024</v>
      </c>
      <c r="B1357" s="61">
        <v>9400</v>
      </c>
    </row>
    <row r="1358" spans="1:2" x14ac:dyDescent="0.25">
      <c r="A1358" s="60">
        <v>158026</v>
      </c>
      <c r="B1358" s="61">
        <v>9400</v>
      </c>
    </row>
    <row r="1359" spans="1:2" x14ac:dyDescent="0.25">
      <c r="A1359" s="60">
        <v>158027</v>
      </c>
      <c r="B1359" s="61">
        <v>9400</v>
      </c>
    </row>
    <row r="1360" spans="1:2" x14ac:dyDescent="0.25">
      <c r="A1360" s="60">
        <v>158028</v>
      </c>
      <c r="B1360" s="61">
        <v>9400</v>
      </c>
    </row>
    <row r="1361" spans="1:2" x14ac:dyDescent="0.25">
      <c r="A1361" s="60">
        <v>158029</v>
      </c>
      <c r="B1361" s="61">
        <v>8900</v>
      </c>
    </row>
    <row r="1362" spans="1:2" x14ac:dyDescent="0.25">
      <c r="A1362" s="60">
        <v>158030</v>
      </c>
      <c r="B1362" s="61">
        <v>8900</v>
      </c>
    </row>
    <row r="1363" spans="1:2" x14ac:dyDescent="0.25">
      <c r="A1363" s="60">
        <v>158031</v>
      </c>
      <c r="B1363" s="61">
        <v>8900</v>
      </c>
    </row>
    <row r="1364" spans="1:2" x14ac:dyDescent="0.25">
      <c r="A1364" s="60">
        <v>158032</v>
      </c>
      <c r="B1364" s="61">
        <v>8900</v>
      </c>
    </row>
    <row r="1365" spans="1:2" x14ac:dyDescent="0.25">
      <c r="A1365" s="60">
        <v>158034</v>
      </c>
      <c r="B1365" s="61">
        <v>8900</v>
      </c>
    </row>
    <row r="1366" spans="1:2" x14ac:dyDescent="0.25">
      <c r="A1366" s="60">
        <v>158035</v>
      </c>
      <c r="B1366" s="61">
        <v>8900</v>
      </c>
    </row>
    <row r="1367" spans="1:2" x14ac:dyDescent="0.25">
      <c r="A1367" s="60">
        <v>158037</v>
      </c>
      <c r="B1367" s="61">
        <v>9400</v>
      </c>
    </row>
    <row r="1368" spans="1:2" x14ac:dyDescent="0.25">
      <c r="A1368" s="60">
        <v>158038</v>
      </c>
      <c r="B1368" s="61">
        <v>9400</v>
      </c>
    </row>
    <row r="1369" spans="1:2" x14ac:dyDescent="0.25">
      <c r="A1369" s="60">
        <v>158039</v>
      </c>
      <c r="B1369" s="61">
        <v>9400</v>
      </c>
    </row>
    <row r="1370" spans="1:2" x14ac:dyDescent="0.25">
      <c r="A1370" s="60">
        <v>158040</v>
      </c>
      <c r="B1370" s="61">
        <v>9400</v>
      </c>
    </row>
    <row r="1371" spans="1:2" x14ac:dyDescent="0.25">
      <c r="A1371" s="60">
        <v>158042</v>
      </c>
      <c r="B1371" s="61">
        <v>10000</v>
      </c>
    </row>
    <row r="1372" spans="1:2" x14ac:dyDescent="0.25">
      <c r="A1372" s="60">
        <v>158043</v>
      </c>
      <c r="B1372" s="61">
        <v>9400</v>
      </c>
    </row>
    <row r="1373" spans="1:2" x14ac:dyDescent="0.25">
      <c r="A1373" s="60">
        <v>158044</v>
      </c>
      <c r="B1373" s="61">
        <v>9400</v>
      </c>
    </row>
    <row r="1374" spans="1:2" x14ac:dyDescent="0.25">
      <c r="A1374" s="60">
        <v>158045</v>
      </c>
      <c r="B1374" s="61">
        <v>9400</v>
      </c>
    </row>
    <row r="1375" spans="1:2" x14ac:dyDescent="0.25">
      <c r="A1375" s="60">
        <v>158047</v>
      </c>
      <c r="B1375" s="61">
        <v>10000</v>
      </c>
    </row>
    <row r="1376" spans="1:2" x14ac:dyDescent="0.25">
      <c r="A1376" s="60">
        <v>158049</v>
      </c>
      <c r="B1376" s="61">
        <v>10800</v>
      </c>
    </row>
    <row r="1377" spans="1:2" x14ac:dyDescent="0.25">
      <c r="A1377" s="60">
        <v>158050</v>
      </c>
      <c r="B1377" s="61">
        <v>9400</v>
      </c>
    </row>
    <row r="1378" spans="1:2" x14ac:dyDescent="0.25">
      <c r="A1378" s="60">
        <v>159131</v>
      </c>
      <c r="B1378" s="61">
        <v>8900</v>
      </c>
    </row>
    <row r="1379" spans="1:2" x14ac:dyDescent="0.25">
      <c r="A1379" s="60">
        <v>159132</v>
      </c>
      <c r="B1379" s="61">
        <v>8900</v>
      </c>
    </row>
    <row r="1380" spans="1:2" x14ac:dyDescent="0.25">
      <c r="A1380" s="60">
        <v>159133</v>
      </c>
      <c r="B1380" s="61">
        <v>8900</v>
      </c>
    </row>
    <row r="1381" spans="1:2" x14ac:dyDescent="0.25">
      <c r="A1381" s="60">
        <v>159134</v>
      </c>
      <c r="B1381" s="61">
        <v>8900</v>
      </c>
    </row>
    <row r="1382" spans="1:2" x14ac:dyDescent="0.25">
      <c r="A1382" s="60">
        <v>159135</v>
      </c>
      <c r="B1382" s="61">
        <v>9700</v>
      </c>
    </row>
    <row r="1383" spans="1:2" x14ac:dyDescent="0.25">
      <c r="A1383" s="60">
        <v>159137</v>
      </c>
      <c r="B1383" s="61">
        <v>8900</v>
      </c>
    </row>
    <row r="1384" spans="1:2" x14ac:dyDescent="0.25">
      <c r="A1384" s="60">
        <v>159138</v>
      </c>
      <c r="B1384" s="61">
        <v>8900</v>
      </c>
    </row>
    <row r="1385" spans="1:2" x14ac:dyDescent="0.25">
      <c r="A1385" s="60">
        <v>159139</v>
      </c>
      <c r="B1385" s="61">
        <v>9700</v>
      </c>
    </row>
    <row r="1386" spans="1:2" x14ac:dyDescent="0.25">
      <c r="A1386" s="60">
        <v>159140</v>
      </c>
      <c r="B1386" s="61">
        <v>8900</v>
      </c>
    </row>
    <row r="1387" spans="1:2" x14ac:dyDescent="0.25">
      <c r="A1387" s="60">
        <v>159141</v>
      </c>
      <c r="B1387" s="61">
        <v>9400</v>
      </c>
    </row>
    <row r="1388" spans="1:2" x14ac:dyDescent="0.25">
      <c r="A1388" s="60">
        <v>159142</v>
      </c>
      <c r="B1388" s="61">
        <v>9400</v>
      </c>
    </row>
    <row r="1389" spans="1:2" x14ac:dyDescent="0.25">
      <c r="A1389" s="60">
        <v>159143</v>
      </c>
      <c r="B1389" s="61">
        <v>9400</v>
      </c>
    </row>
    <row r="1390" spans="1:2" x14ac:dyDescent="0.25">
      <c r="A1390" s="60">
        <v>159144</v>
      </c>
      <c r="B1390" s="61">
        <v>9400</v>
      </c>
    </row>
    <row r="1391" spans="1:2" x14ac:dyDescent="0.25">
      <c r="A1391" s="60">
        <v>159145</v>
      </c>
      <c r="B1391" s="61">
        <v>9400</v>
      </c>
    </row>
    <row r="1392" spans="1:2" x14ac:dyDescent="0.25">
      <c r="A1392" s="60">
        <v>159146</v>
      </c>
      <c r="B1392" s="61">
        <v>9400</v>
      </c>
    </row>
    <row r="1393" spans="1:2" x14ac:dyDescent="0.25">
      <c r="A1393" s="60">
        <v>159147</v>
      </c>
      <c r="B1393" s="61">
        <v>9400</v>
      </c>
    </row>
    <row r="1394" spans="1:2" x14ac:dyDescent="0.25">
      <c r="A1394" s="60">
        <v>159148</v>
      </c>
      <c r="B1394" s="61">
        <v>9400</v>
      </c>
    </row>
    <row r="1395" spans="1:2" x14ac:dyDescent="0.25">
      <c r="A1395" s="60">
        <v>159149</v>
      </c>
      <c r="B1395" s="61">
        <v>9400</v>
      </c>
    </row>
    <row r="1396" spans="1:2" x14ac:dyDescent="0.25">
      <c r="A1396" s="60">
        <v>159150</v>
      </c>
      <c r="B1396" s="61">
        <v>9400</v>
      </c>
    </row>
    <row r="1397" spans="1:2" x14ac:dyDescent="0.25">
      <c r="A1397" s="60">
        <v>159151</v>
      </c>
      <c r="B1397" s="61">
        <v>36000</v>
      </c>
    </row>
    <row r="1398" spans="1:2" x14ac:dyDescent="0.25">
      <c r="A1398" s="60">
        <v>159152</v>
      </c>
      <c r="B1398" s="61">
        <v>10000</v>
      </c>
    </row>
    <row r="1399" spans="1:2" x14ac:dyDescent="0.25">
      <c r="A1399" s="60">
        <v>159153</v>
      </c>
      <c r="B1399" s="61">
        <v>10000</v>
      </c>
    </row>
    <row r="1400" spans="1:2" x14ac:dyDescent="0.25">
      <c r="A1400" s="60">
        <v>159154</v>
      </c>
      <c r="B1400" s="61">
        <v>9400</v>
      </c>
    </row>
    <row r="1401" spans="1:2" x14ac:dyDescent="0.25">
      <c r="A1401" s="60">
        <v>159155</v>
      </c>
      <c r="B1401" s="61">
        <v>9400</v>
      </c>
    </row>
    <row r="1402" spans="1:2" x14ac:dyDescent="0.25">
      <c r="A1402" s="60">
        <v>159157</v>
      </c>
      <c r="B1402" s="61">
        <v>9400</v>
      </c>
    </row>
    <row r="1403" spans="1:2" x14ac:dyDescent="0.25">
      <c r="A1403" s="60">
        <v>159158</v>
      </c>
      <c r="B1403" s="61">
        <v>9400</v>
      </c>
    </row>
    <row r="1404" spans="1:2" x14ac:dyDescent="0.25">
      <c r="A1404" s="60">
        <v>159159</v>
      </c>
      <c r="B1404" s="61">
        <v>9400</v>
      </c>
    </row>
    <row r="1405" spans="1:2" x14ac:dyDescent="0.25">
      <c r="A1405" s="60">
        <v>159160</v>
      </c>
      <c r="B1405" s="61">
        <v>10300</v>
      </c>
    </row>
    <row r="1406" spans="1:2" x14ac:dyDescent="0.25">
      <c r="A1406" s="60">
        <v>159161</v>
      </c>
      <c r="B1406" s="61">
        <v>9400</v>
      </c>
    </row>
    <row r="1407" spans="1:2" x14ac:dyDescent="0.25">
      <c r="A1407" s="60">
        <v>159163</v>
      </c>
      <c r="B1407" s="61">
        <v>9400</v>
      </c>
    </row>
    <row r="1408" spans="1:2" x14ac:dyDescent="0.25">
      <c r="A1408" s="60">
        <v>159164</v>
      </c>
      <c r="B1408" s="61">
        <v>10300</v>
      </c>
    </row>
    <row r="1409" spans="1:2" x14ac:dyDescent="0.25">
      <c r="A1409" s="60">
        <v>159166</v>
      </c>
      <c r="B1409" s="61">
        <v>10000</v>
      </c>
    </row>
    <row r="1410" spans="1:2" x14ac:dyDescent="0.25">
      <c r="A1410" s="60">
        <v>159167</v>
      </c>
      <c r="B1410" s="61">
        <v>10000</v>
      </c>
    </row>
    <row r="1411" spans="1:2" x14ac:dyDescent="0.25">
      <c r="A1411" s="60">
        <v>159168</v>
      </c>
      <c r="B1411" s="61">
        <v>9400</v>
      </c>
    </row>
    <row r="1412" spans="1:2" x14ac:dyDescent="0.25">
      <c r="A1412" s="60">
        <v>159169</v>
      </c>
      <c r="B1412" s="61">
        <v>8900</v>
      </c>
    </row>
    <row r="1413" spans="1:2" x14ac:dyDescent="0.25">
      <c r="A1413" s="60">
        <v>159170</v>
      </c>
      <c r="B1413" s="61">
        <v>10000</v>
      </c>
    </row>
    <row r="1414" spans="1:2" x14ac:dyDescent="0.25">
      <c r="A1414" s="60">
        <v>159171</v>
      </c>
      <c r="B1414" s="61">
        <v>8900</v>
      </c>
    </row>
    <row r="1415" spans="1:2" x14ac:dyDescent="0.25">
      <c r="A1415" s="60">
        <v>159172</v>
      </c>
      <c r="B1415" s="61">
        <v>10000</v>
      </c>
    </row>
    <row r="1416" spans="1:2" x14ac:dyDescent="0.25">
      <c r="A1416" s="60">
        <v>159173</v>
      </c>
      <c r="B1416" s="61">
        <v>10000</v>
      </c>
    </row>
    <row r="1417" spans="1:2" x14ac:dyDescent="0.25">
      <c r="A1417" s="60">
        <v>159174</v>
      </c>
      <c r="B1417" s="61">
        <v>9400</v>
      </c>
    </row>
    <row r="1418" spans="1:2" x14ac:dyDescent="0.25">
      <c r="A1418" s="60">
        <v>159175</v>
      </c>
      <c r="B1418" s="61">
        <v>9400</v>
      </c>
    </row>
    <row r="1419" spans="1:2" x14ac:dyDescent="0.25">
      <c r="A1419" s="60">
        <v>159176</v>
      </c>
      <c r="B1419" s="61">
        <v>10000</v>
      </c>
    </row>
    <row r="1420" spans="1:2" x14ac:dyDescent="0.25">
      <c r="A1420" s="60">
        <v>159177</v>
      </c>
      <c r="B1420" s="61">
        <v>10000</v>
      </c>
    </row>
    <row r="1421" spans="1:2" x14ac:dyDescent="0.25">
      <c r="A1421" s="60">
        <v>159179</v>
      </c>
      <c r="B1421" s="61">
        <v>10000</v>
      </c>
    </row>
    <row r="1422" spans="1:2" x14ac:dyDescent="0.25">
      <c r="A1422" s="60">
        <v>159180</v>
      </c>
      <c r="B1422" s="61">
        <v>10000</v>
      </c>
    </row>
    <row r="1423" spans="1:2" x14ac:dyDescent="0.25">
      <c r="A1423" s="60">
        <v>159181</v>
      </c>
      <c r="B1423" s="61">
        <v>10000</v>
      </c>
    </row>
    <row r="1424" spans="1:2" x14ac:dyDescent="0.25">
      <c r="A1424" s="60">
        <v>159182</v>
      </c>
      <c r="B1424" s="61">
        <v>10000</v>
      </c>
    </row>
    <row r="1425" spans="1:2" x14ac:dyDescent="0.25">
      <c r="A1425" s="60">
        <v>159183</v>
      </c>
      <c r="B1425" s="61">
        <v>9400</v>
      </c>
    </row>
    <row r="1426" spans="1:2" x14ac:dyDescent="0.25">
      <c r="A1426" s="60">
        <v>159185</v>
      </c>
      <c r="B1426" s="61">
        <v>9400</v>
      </c>
    </row>
    <row r="1427" spans="1:2" x14ac:dyDescent="0.25">
      <c r="A1427" s="60">
        <v>159186</v>
      </c>
      <c r="B1427" s="61">
        <v>9400</v>
      </c>
    </row>
    <row r="1428" spans="1:2" x14ac:dyDescent="0.25">
      <c r="A1428" s="60">
        <v>159187</v>
      </c>
      <c r="B1428" s="61">
        <v>9400</v>
      </c>
    </row>
    <row r="1429" spans="1:2" x14ac:dyDescent="0.25">
      <c r="A1429" s="60">
        <v>159188</v>
      </c>
      <c r="B1429" s="61">
        <v>8600</v>
      </c>
    </row>
    <row r="1430" spans="1:2" x14ac:dyDescent="0.25">
      <c r="A1430" s="60">
        <v>159189</v>
      </c>
      <c r="B1430" s="61">
        <v>8600</v>
      </c>
    </row>
    <row r="1431" spans="1:2" x14ac:dyDescent="0.25">
      <c r="A1431" s="60">
        <v>159190</v>
      </c>
      <c r="B1431" s="61">
        <v>8600</v>
      </c>
    </row>
    <row r="1432" spans="1:2" x14ac:dyDescent="0.25">
      <c r="A1432" s="60">
        <v>159192</v>
      </c>
      <c r="B1432" s="61">
        <v>9400</v>
      </c>
    </row>
    <row r="1433" spans="1:2" x14ac:dyDescent="0.25">
      <c r="A1433" s="60">
        <v>159193</v>
      </c>
      <c r="B1433" s="61">
        <v>9400</v>
      </c>
    </row>
    <row r="1434" spans="1:2" x14ac:dyDescent="0.25">
      <c r="A1434" s="60">
        <v>159194</v>
      </c>
      <c r="B1434" s="61">
        <v>8000</v>
      </c>
    </row>
    <row r="1435" spans="1:2" x14ac:dyDescent="0.25">
      <c r="A1435" s="60">
        <v>159195</v>
      </c>
      <c r="B1435" s="61">
        <v>9400</v>
      </c>
    </row>
    <row r="1436" spans="1:2" x14ac:dyDescent="0.25">
      <c r="A1436" s="60">
        <v>159196</v>
      </c>
      <c r="B1436" s="61">
        <v>9400</v>
      </c>
    </row>
    <row r="1437" spans="1:2" x14ac:dyDescent="0.25">
      <c r="A1437" s="60">
        <v>159197</v>
      </c>
      <c r="B1437" s="61">
        <v>9400</v>
      </c>
    </row>
    <row r="1438" spans="1:2" x14ac:dyDescent="0.25">
      <c r="A1438" s="60">
        <v>159198</v>
      </c>
      <c r="B1438" s="61">
        <v>10000</v>
      </c>
    </row>
    <row r="1439" spans="1:2" x14ac:dyDescent="0.25">
      <c r="A1439" s="60">
        <v>159199</v>
      </c>
      <c r="B1439" s="61">
        <v>10000</v>
      </c>
    </row>
    <row r="1440" spans="1:2" x14ac:dyDescent="0.25">
      <c r="A1440" s="60">
        <v>159201</v>
      </c>
      <c r="B1440" s="61">
        <v>10000</v>
      </c>
    </row>
    <row r="1441" spans="1:2" x14ac:dyDescent="0.25">
      <c r="A1441" s="60">
        <v>159202</v>
      </c>
      <c r="B1441" s="61">
        <v>10000</v>
      </c>
    </row>
    <row r="1442" spans="1:2" x14ac:dyDescent="0.25">
      <c r="A1442" s="60">
        <v>159203</v>
      </c>
      <c r="B1442" s="61">
        <v>10000</v>
      </c>
    </row>
    <row r="1443" spans="1:2" x14ac:dyDescent="0.25">
      <c r="A1443" s="60">
        <v>159204</v>
      </c>
      <c r="B1443" s="61">
        <v>9400</v>
      </c>
    </row>
    <row r="1444" spans="1:2" x14ac:dyDescent="0.25">
      <c r="A1444" s="60">
        <v>159205</v>
      </c>
      <c r="B1444" s="61">
        <v>9400</v>
      </c>
    </row>
    <row r="1445" spans="1:2" x14ac:dyDescent="0.25">
      <c r="A1445" s="60">
        <v>159206</v>
      </c>
      <c r="B1445" s="61">
        <v>9400</v>
      </c>
    </row>
    <row r="1446" spans="1:2" x14ac:dyDescent="0.25">
      <c r="A1446" s="60">
        <v>159207</v>
      </c>
      <c r="B1446" s="61">
        <v>9400</v>
      </c>
    </row>
    <row r="1447" spans="1:2" x14ac:dyDescent="0.25">
      <c r="A1447" s="60">
        <v>159209</v>
      </c>
      <c r="B1447" s="61">
        <v>9400</v>
      </c>
    </row>
    <row r="1448" spans="1:2" x14ac:dyDescent="0.25">
      <c r="A1448" s="60">
        <v>159210</v>
      </c>
      <c r="B1448" s="61">
        <v>9400</v>
      </c>
    </row>
    <row r="1449" spans="1:2" x14ac:dyDescent="0.25">
      <c r="A1449" s="60">
        <v>159211</v>
      </c>
      <c r="B1449" s="61">
        <v>10300</v>
      </c>
    </row>
    <row r="1450" spans="1:2" x14ac:dyDescent="0.25">
      <c r="A1450" s="60">
        <v>159213</v>
      </c>
      <c r="B1450" s="61">
        <v>10300</v>
      </c>
    </row>
    <row r="1451" spans="1:2" x14ac:dyDescent="0.25">
      <c r="A1451" s="60">
        <v>159214</v>
      </c>
      <c r="B1451" s="61">
        <v>10000</v>
      </c>
    </row>
    <row r="1452" spans="1:2" x14ac:dyDescent="0.25">
      <c r="A1452" s="60">
        <v>159215</v>
      </c>
      <c r="B1452" s="61">
        <v>10000</v>
      </c>
    </row>
    <row r="1453" spans="1:2" x14ac:dyDescent="0.25">
      <c r="A1453" s="60">
        <v>159216</v>
      </c>
      <c r="B1453" s="61">
        <v>9400</v>
      </c>
    </row>
    <row r="1454" spans="1:2" x14ac:dyDescent="0.25">
      <c r="A1454" s="60">
        <v>159218</v>
      </c>
      <c r="B1454" s="61">
        <v>9400</v>
      </c>
    </row>
    <row r="1455" spans="1:2" x14ac:dyDescent="0.25">
      <c r="A1455" s="60">
        <v>159219</v>
      </c>
      <c r="B1455" s="61">
        <v>10000</v>
      </c>
    </row>
    <row r="1456" spans="1:2" x14ac:dyDescent="0.25">
      <c r="A1456" s="60">
        <v>159220</v>
      </c>
      <c r="B1456" s="61">
        <v>8000</v>
      </c>
    </row>
    <row r="1457" spans="1:2" x14ac:dyDescent="0.25">
      <c r="A1457" s="60">
        <v>159230</v>
      </c>
      <c r="B1457" s="61">
        <v>9800</v>
      </c>
    </row>
    <row r="1458" spans="1:2" x14ac:dyDescent="0.25">
      <c r="A1458" s="60">
        <v>159231</v>
      </c>
      <c r="B1458" s="61">
        <v>9400</v>
      </c>
    </row>
    <row r="1459" spans="1:2" x14ac:dyDescent="0.25">
      <c r="A1459" s="60">
        <v>159232</v>
      </c>
      <c r="B1459" s="61">
        <v>10000</v>
      </c>
    </row>
    <row r="1460" spans="1:2" x14ac:dyDescent="0.25">
      <c r="A1460" s="60">
        <v>159233</v>
      </c>
      <c r="B1460" s="61">
        <v>10300</v>
      </c>
    </row>
    <row r="1461" spans="1:2" x14ac:dyDescent="0.25">
      <c r="A1461" s="60">
        <v>159234</v>
      </c>
      <c r="B1461" s="61">
        <v>10800</v>
      </c>
    </row>
    <row r="1462" spans="1:2" x14ac:dyDescent="0.25">
      <c r="A1462" s="60">
        <v>159236</v>
      </c>
      <c r="B1462" s="61">
        <v>10800</v>
      </c>
    </row>
    <row r="1463" spans="1:2" x14ac:dyDescent="0.25">
      <c r="A1463" s="60">
        <v>159237</v>
      </c>
      <c r="B1463" s="61">
        <v>9400</v>
      </c>
    </row>
    <row r="1464" spans="1:2" x14ac:dyDescent="0.25">
      <c r="A1464" s="60">
        <v>159238</v>
      </c>
      <c r="B1464" s="61">
        <v>10300</v>
      </c>
    </row>
    <row r="1465" spans="1:2" x14ac:dyDescent="0.25">
      <c r="A1465" s="60">
        <v>159245</v>
      </c>
      <c r="B1465" s="61">
        <v>10800</v>
      </c>
    </row>
    <row r="1466" spans="1:2" x14ac:dyDescent="0.25">
      <c r="A1466" s="60">
        <v>159247</v>
      </c>
      <c r="B1466" s="61">
        <v>10300</v>
      </c>
    </row>
    <row r="1467" spans="1:2" x14ac:dyDescent="0.25">
      <c r="A1467" s="60">
        <v>159248</v>
      </c>
      <c r="B1467" s="61">
        <v>10800</v>
      </c>
    </row>
    <row r="1468" spans="1:2" x14ac:dyDescent="0.25">
      <c r="A1468" s="60">
        <v>159249</v>
      </c>
      <c r="B1468" s="61">
        <v>10000</v>
      </c>
    </row>
    <row r="1469" spans="1:2" x14ac:dyDescent="0.25">
      <c r="A1469" s="60">
        <v>159251</v>
      </c>
      <c r="B1469" s="61">
        <v>10000</v>
      </c>
    </row>
    <row r="1470" spans="1:2" x14ac:dyDescent="0.25">
      <c r="A1470" s="60">
        <v>159253</v>
      </c>
      <c r="B1470" s="61">
        <v>10000</v>
      </c>
    </row>
    <row r="1471" spans="1:2" x14ac:dyDescent="0.25">
      <c r="A1471" s="60">
        <v>159254</v>
      </c>
      <c r="B1471" s="61">
        <v>9400</v>
      </c>
    </row>
    <row r="1472" spans="1:2" x14ac:dyDescent="0.25">
      <c r="A1472" s="60">
        <v>159255</v>
      </c>
      <c r="B1472" s="61">
        <v>9400</v>
      </c>
    </row>
    <row r="1473" spans="1:2" x14ac:dyDescent="0.25">
      <c r="A1473" s="60">
        <v>159256</v>
      </c>
      <c r="B1473" s="61">
        <v>8900</v>
      </c>
    </row>
    <row r="1474" spans="1:2" x14ac:dyDescent="0.25">
      <c r="A1474" s="60">
        <v>159257</v>
      </c>
      <c r="B1474" s="61">
        <v>8900</v>
      </c>
    </row>
    <row r="1475" spans="1:2" x14ac:dyDescent="0.25">
      <c r="A1475" s="60">
        <v>159258</v>
      </c>
      <c r="B1475" s="61">
        <v>8900</v>
      </c>
    </row>
    <row r="1476" spans="1:2" x14ac:dyDescent="0.25">
      <c r="A1476" s="60">
        <v>159260</v>
      </c>
      <c r="B1476" s="61">
        <v>10000</v>
      </c>
    </row>
    <row r="1477" spans="1:2" x14ac:dyDescent="0.25">
      <c r="A1477" s="60">
        <v>159262</v>
      </c>
      <c r="B1477" s="61">
        <v>10000</v>
      </c>
    </row>
    <row r="1478" spans="1:2" x14ac:dyDescent="0.25">
      <c r="A1478" s="60">
        <v>159263</v>
      </c>
      <c r="B1478" s="61">
        <v>10000</v>
      </c>
    </row>
    <row r="1479" spans="1:2" x14ac:dyDescent="0.25">
      <c r="A1479" s="60">
        <v>159264</v>
      </c>
      <c r="B1479" s="61">
        <v>10300</v>
      </c>
    </row>
    <row r="1480" spans="1:2" x14ac:dyDescent="0.25">
      <c r="A1480" s="60">
        <v>159265</v>
      </c>
      <c r="B1480" s="61">
        <v>10300</v>
      </c>
    </row>
    <row r="1481" spans="1:2" x14ac:dyDescent="0.25">
      <c r="A1481" s="60">
        <v>159266</v>
      </c>
      <c r="B1481" s="61">
        <v>10300</v>
      </c>
    </row>
    <row r="1482" spans="1:2" x14ac:dyDescent="0.25">
      <c r="A1482" s="60">
        <v>159267</v>
      </c>
      <c r="B1482" s="61">
        <v>10000</v>
      </c>
    </row>
    <row r="1483" spans="1:2" x14ac:dyDescent="0.25">
      <c r="A1483" s="60">
        <v>159268</v>
      </c>
      <c r="B1483" s="61">
        <v>10000</v>
      </c>
    </row>
    <row r="1484" spans="1:2" x14ac:dyDescent="0.25">
      <c r="A1484" s="60">
        <v>159270</v>
      </c>
      <c r="B1484" s="61">
        <v>10300</v>
      </c>
    </row>
    <row r="1485" spans="1:2" x14ac:dyDescent="0.25">
      <c r="A1485" s="60">
        <v>159273</v>
      </c>
      <c r="B1485" s="61">
        <v>10000</v>
      </c>
    </row>
    <row r="1486" spans="1:2" x14ac:dyDescent="0.25">
      <c r="A1486" s="60">
        <v>159274</v>
      </c>
      <c r="B1486" s="61">
        <v>10300</v>
      </c>
    </row>
    <row r="1487" spans="1:2" x14ac:dyDescent="0.25">
      <c r="A1487" s="60">
        <v>159276</v>
      </c>
      <c r="B1487" s="61">
        <v>10300</v>
      </c>
    </row>
    <row r="1488" spans="1:2" x14ac:dyDescent="0.25">
      <c r="A1488" s="60">
        <v>159277</v>
      </c>
      <c r="B1488" s="61">
        <v>10300</v>
      </c>
    </row>
    <row r="1489" spans="1:2" x14ac:dyDescent="0.25">
      <c r="A1489" s="60">
        <v>159279</v>
      </c>
      <c r="B1489" s="61">
        <v>8000</v>
      </c>
    </row>
    <row r="1490" spans="1:2" x14ac:dyDescent="0.25">
      <c r="A1490" s="60">
        <v>159280</v>
      </c>
      <c r="B1490" s="61">
        <v>8900</v>
      </c>
    </row>
    <row r="1491" spans="1:2" x14ac:dyDescent="0.25">
      <c r="A1491" s="60">
        <v>159281</v>
      </c>
      <c r="B1491" s="61">
        <v>8900</v>
      </c>
    </row>
    <row r="1492" spans="1:2" x14ac:dyDescent="0.25">
      <c r="A1492" s="60">
        <v>159282</v>
      </c>
      <c r="B1492" s="61">
        <v>9700</v>
      </c>
    </row>
    <row r="1493" spans="1:2" x14ac:dyDescent="0.25">
      <c r="A1493" s="60">
        <v>159283</v>
      </c>
      <c r="B1493" s="61">
        <v>9400</v>
      </c>
    </row>
    <row r="1494" spans="1:2" x14ac:dyDescent="0.25">
      <c r="A1494" s="60">
        <v>159414</v>
      </c>
      <c r="B1494" s="61">
        <v>9400</v>
      </c>
    </row>
    <row r="1495" spans="1:2" x14ac:dyDescent="0.25">
      <c r="A1495" s="60">
        <v>159415</v>
      </c>
      <c r="B1495" s="61">
        <v>10000</v>
      </c>
    </row>
    <row r="1496" spans="1:2" x14ac:dyDescent="0.25">
      <c r="A1496" s="60">
        <v>159416</v>
      </c>
      <c r="B1496" s="61">
        <v>10000</v>
      </c>
    </row>
    <row r="1497" spans="1:2" x14ac:dyDescent="0.25">
      <c r="A1497" s="60">
        <v>159417</v>
      </c>
      <c r="B1497" s="61">
        <v>10000</v>
      </c>
    </row>
    <row r="1498" spans="1:2" x14ac:dyDescent="0.25">
      <c r="A1498" s="60">
        <v>159418</v>
      </c>
      <c r="B1498" s="61">
        <v>9400</v>
      </c>
    </row>
    <row r="1499" spans="1:2" x14ac:dyDescent="0.25">
      <c r="A1499" s="60">
        <v>159419</v>
      </c>
      <c r="B1499" s="61">
        <v>9400</v>
      </c>
    </row>
    <row r="1500" spans="1:2" x14ac:dyDescent="0.25">
      <c r="A1500" s="60">
        <v>159420</v>
      </c>
      <c r="B1500" s="61">
        <v>9400</v>
      </c>
    </row>
    <row r="1501" spans="1:2" x14ac:dyDescent="0.25">
      <c r="A1501" s="60">
        <v>159421</v>
      </c>
      <c r="B1501" s="61">
        <v>8900</v>
      </c>
    </row>
    <row r="1502" spans="1:2" x14ac:dyDescent="0.25">
      <c r="A1502" s="60">
        <v>159422</v>
      </c>
      <c r="B1502" s="61">
        <v>8900</v>
      </c>
    </row>
    <row r="1503" spans="1:2" x14ac:dyDescent="0.25">
      <c r="A1503" s="60">
        <v>159423</v>
      </c>
      <c r="B1503" s="61">
        <v>9700</v>
      </c>
    </row>
    <row r="1504" spans="1:2" x14ac:dyDescent="0.25">
      <c r="A1504" s="60">
        <v>159424</v>
      </c>
      <c r="B1504" s="61">
        <v>9700</v>
      </c>
    </row>
    <row r="1505" spans="1:2" x14ac:dyDescent="0.25">
      <c r="A1505" s="60">
        <v>159425</v>
      </c>
      <c r="B1505" s="61">
        <v>9400</v>
      </c>
    </row>
    <row r="1506" spans="1:2" x14ac:dyDescent="0.25">
      <c r="A1506" s="60">
        <v>159457</v>
      </c>
      <c r="B1506" s="61">
        <v>9400</v>
      </c>
    </row>
    <row r="1507" spans="1:2" x14ac:dyDescent="0.25">
      <c r="A1507" s="60">
        <v>159458</v>
      </c>
      <c r="B1507" s="61">
        <v>10000</v>
      </c>
    </row>
    <row r="1508" spans="1:2" x14ac:dyDescent="0.25">
      <c r="A1508" s="60">
        <v>159459</v>
      </c>
      <c r="B1508" s="61">
        <v>9400</v>
      </c>
    </row>
    <row r="1509" spans="1:2" x14ac:dyDescent="0.25">
      <c r="A1509" s="60">
        <v>159460</v>
      </c>
      <c r="B1509" s="61">
        <v>10000</v>
      </c>
    </row>
    <row r="1510" spans="1:2" x14ac:dyDescent="0.25">
      <c r="A1510" s="60">
        <v>159461</v>
      </c>
      <c r="B1510" s="61">
        <v>10000</v>
      </c>
    </row>
    <row r="1511" spans="1:2" x14ac:dyDescent="0.25">
      <c r="A1511" s="60">
        <v>159462</v>
      </c>
      <c r="B1511" s="61">
        <v>9400</v>
      </c>
    </row>
    <row r="1512" spans="1:2" x14ac:dyDescent="0.25">
      <c r="A1512" s="60">
        <v>159463</v>
      </c>
      <c r="B1512" s="61">
        <v>9400</v>
      </c>
    </row>
    <row r="1513" spans="1:2" x14ac:dyDescent="0.25">
      <c r="A1513" s="60">
        <v>159464</v>
      </c>
      <c r="B1513" s="61">
        <v>9400</v>
      </c>
    </row>
    <row r="1514" spans="1:2" x14ac:dyDescent="0.25">
      <c r="A1514" s="60">
        <v>159467</v>
      </c>
      <c r="B1514" s="61">
        <v>10300</v>
      </c>
    </row>
    <row r="1515" spans="1:2" x14ac:dyDescent="0.25">
      <c r="A1515" s="60">
        <v>159468</v>
      </c>
      <c r="B1515" s="61">
        <v>9400</v>
      </c>
    </row>
    <row r="1516" spans="1:2" x14ac:dyDescent="0.25">
      <c r="A1516" s="60">
        <v>159470</v>
      </c>
      <c r="B1516" s="61">
        <v>9400</v>
      </c>
    </row>
    <row r="1517" spans="1:2" x14ac:dyDescent="0.25">
      <c r="A1517" s="60">
        <v>159471</v>
      </c>
      <c r="B1517" s="61">
        <v>9400</v>
      </c>
    </row>
    <row r="1518" spans="1:2" x14ac:dyDescent="0.25">
      <c r="A1518" s="60">
        <v>159472</v>
      </c>
      <c r="B1518" s="61">
        <v>8900</v>
      </c>
    </row>
    <row r="1519" spans="1:2" x14ac:dyDescent="0.25">
      <c r="A1519" s="60">
        <v>159473</v>
      </c>
      <c r="B1519" s="61">
        <v>9700</v>
      </c>
    </row>
    <row r="1520" spans="1:2" x14ac:dyDescent="0.25">
      <c r="A1520" s="60">
        <v>159474</v>
      </c>
      <c r="B1520" s="61">
        <v>9700</v>
      </c>
    </row>
    <row r="1521" spans="1:2" x14ac:dyDescent="0.25">
      <c r="A1521" s="60">
        <v>159475</v>
      </c>
      <c r="B1521" s="61">
        <v>9700</v>
      </c>
    </row>
    <row r="1522" spans="1:2" x14ac:dyDescent="0.25">
      <c r="A1522" s="60">
        <v>159476</v>
      </c>
      <c r="B1522" s="61">
        <v>9700</v>
      </c>
    </row>
    <row r="1523" spans="1:2" x14ac:dyDescent="0.25">
      <c r="A1523" s="60">
        <v>159477</v>
      </c>
      <c r="B1523" s="61">
        <v>9700</v>
      </c>
    </row>
    <row r="1524" spans="1:2" x14ac:dyDescent="0.25">
      <c r="A1524" s="60">
        <v>159478</v>
      </c>
      <c r="B1524" s="61">
        <v>8900</v>
      </c>
    </row>
    <row r="1525" spans="1:2" x14ac:dyDescent="0.25">
      <c r="A1525" s="60">
        <v>159479</v>
      </c>
      <c r="B1525" s="61">
        <v>8900</v>
      </c>
    </row>
    <row r="1526" spans="1:2" x14ac:dyDescent="0.25">
      <c r="A1526" s="60">
        <v>159480</v>
      </c>
      <c r="B1526" s="61">
        <v>9700</v>
      </c>
    </row>
    <row r="1527" spans="1:2" x14ac:dyDescent="0.25">
      <c r="A1527" s="60">
        <v>159481</v>
      </c>
      <c r="B1527" s="61">
        <v>10000</v>
      </c>
    </row>
    <row r="1528" spans="1:2" x14ac:dyDescent="0.25">
      <c r="A1528" s="60">
        <v>159482</v>
      </c>
      <c r="B1528" s="61">
        <v>9400</v>
      </c>
    </row>
    <row r="1529" spans="1:2" x14ac:dyDescent="0.25">
      <c r="A1529" s="60">
        <v>159483</v>
      </c>
      <c r="B1529" s="61">
        <v>9400</v>
      </c>
    </row>
    <row r="1530" spans="1:2" x14ac:dyDescent="0.25">
      <c r="A1530" s="60">
        <v>159484</v>
      </c>
      <c r="B1530" s="61">
        <v>9400</v>
      </c>
    </row>
    <row r="1531" spans="1:2" x14ac:dyDescent="0.25">
      <c r="A1531" s="60">
        <v>159485</v>
      </c>
      <c r="B1531" s="61">
        <v>9400</v>
      </c>
    </row>
    <row r="1532" spans="1:2" x14ac:dyDescent="0.25">
      <c r="A1532" s="60">
        <v>159486</v>
      </c>
      <c r="B1532" s="61">
        <v>9400</v>
      </c>
    </row>
    <row r="1533" spans="1:2" x14ac:dyDescent="0.25">
      <c r="A1533" s="60">
        <v>159487</v>
      </c>
      <c r="B1533" s="61">
        <v>9700</v>
      </c>
    </row>
    <row r="1534" spans="1:2" x14ac:dyDescent="0.25">
      <c r="A1534" s="60">
        <v>159488</v>
      </c>
      <c r="B1534" s="61">
        <v>10000</v>
      </c>
    </row>
    <row r="1535" spans="1:2" x14ac:dyDescent="0.25">
      <c r="A1535" s="60">
        <v>159489</v>
      </c>
      <c r="B1535" s="61">
        <v>10000</v>
      </c>
    </row>
    <row r="1536" spans="1:2" x14ac:dyDescent="0.25">
      <c r="A1536" s="60">
        <v>159491</v>
      </c>
      <c r="B1536" s="61">
        <v>9400</v>
      </c>
    </row>
    <row r="1537" spans="1:2" x14ac:dyDescent="0.25">
      <c r="A1537" s="60">
        <v>159492</v>
      </c>
      <c r="B1537" s="61">
        <v>9400</v>
      </c>
    </row>
    <row r="1538" spans="1:2" x14ac:dyDescent="0.25">
      <c r="A1538" s="60">
        <v>159493</v>
      </c>
      <c r="B1538" s="61">
        <v>9400</v>
      </c>
    </row>
    <row r="1539" spans="1:2" x14ac:dyDescent="0.25">
      <c r="A1539" s="60">
        <v>159494</v>
      </c>
      <c r="B1539" s="61">
        <v>8900</v>
      </c>
    </row>
    <row r="1540" spans="1:2" x14ac:dyDescent="0.25">
      <c r="A1540" s="60">
        <v>159495</v>
      </c>
      <c r="B1540" s="61">
        <v>9400</v>
      </c>
    </row>
    <row r="1541" spans="1:2" x14ac:dyDescent="0.25">
      <c r="A1541" s="60">
        <v>159496</v>
      </c>
      <c r="B1541" s="61">
        <v>9400</v>
      </c>
    </row>
    <row r="1542" spans="1:2" x14ac:dyDescent="0.25">
      <c r="A1542" s="60">
        <v>159497</v>
      </c>
      <c r="B1542" s="61">
        <v>9400</v>
      </c>
    </row>
    <row r="1543" spans="1:2" x14ac:dyDescent="0.25">
      <c r="A1543" s="60">
        <v>159498</v>
      </c>
      <c r="B1543" s="61">
        <v>9400</v>
      </c>
    </row>
    <row r="1544" spans="1:2" x14ac:dyDescent="0.25">
      <c r="A1544" s="60">
        <v>159499</v>
      </c>
      <c r="B1544" s="61">
        <v>9850</v>
      </c>
    </row>
    <row r="1545" spans="1:2" x14ac:dyDescent="0.25">
      <c r="A1545" s="60">
        <v>159501</v>
      </c>
      <c r="B1545" s="61">
        <v>10000</v>
      </c>
    </row>
    <row r="1546" spans="1:2" x14ac:dyDescent="0.25">
      <c r="A1546" s="60">
        <v>159502</v>
      </c>
      <c r="B1546" s="61">
        <v>10000</v>
      </c>
    </row>
    <row r="1547" spans="1:2" x14ac:dyDescent="0.25">
      <c r="A1547" s="60">
        <v>159503</v>
      </c>
      <c r="B1547" s="61">
        <v>10000</v>
      </c>
    </row>
    <row r="1548" spans="1:2" x14ac:dyDescent="0.25">
      <c r="A1548" s="60">
        <v>159504</v>
      </c>
      <c r="B1548" s="61">
        <v>10000</v>
      </c>
    </row>
    <row r="1549" spans="1:2" x14ac:dyDescent="0.25">
      <c r="A1549" s="60">
        <v>159505</v>
      </c>
      <c r="B1549" s="61">
        <v>9400</v>
      </c>
    </row>
    <row r="1550" spans="1:2" x14ac:dyDescent="0.25">
      <c r="A1550" s="60">
        <v>159506</v>
      </c>
      <c r="B1550" s="61">
        <v>10800</v>
      </c>
    </row>
    <row r="1551" spans="1:2" x14ac:dyDescent="0.25">
      <c r="A1551" s="60">
        <v>159507</v>
      </c>
      <c r="B1551" s="61">
        <v>10800</v>
      </c>
    </row>
    <row r="1552" spans="1:2" x14ac:dyDescent="0.25">
      <c r="A1552" s="60">
        <v>159508</v>
      </c>
      <c r="B1552" s="61">
        <v>10300</v>
      </c>
    </row>
    <row r="1553" spans="1:2" x14ac:dyDescent="0.25">
      <c r="A1553" s="60">
        <v>159510</v>
      </c>
      <c r="B1553" s="61">
        <v>10000</v>
      </c>
    </row>
    <row r="1554" spans="1:2" x14ac:dyDescent="0.25">
      <c r="A1554" s="60">
        <v>159511</v>
      </c>
      <c r="B1554" s="61">
        <v>10800</v>
      </c>
    </row>
    <row r="1555" spans="1:2" x14ac:dyDescent="0.25">
      <c r="A1555" s="60">
        <v>159512</v>
      </c>
      <c r="B1555" s="61">
        <v>10300</v>
      </c>
    </row>
    <row r="1556" spans="1:2" x14ac:dyDescent="0.25">
      <c r="A1556" s="60">
        <v>160308</v>
      </c>
      <c r="B1556" s="61">
        <v>10300</v>
      </c>
    </row>
    <row r="1557" spans="1:2" x14ac:dyDescent="0.25">
      <c r="A1557" s="60">
        <v>160310</v>
      </c>
      <c r="B1557" s="61">
        <v>10000</v>
      </c>
    </row>
    <row r="1558" spans="1:2" x14ac:dyDescent="0.25">
      <c r="A1558" s="60">
        <v>160311</v>
      </c>
      <c r="B1558" s="61">
        <v>10800</v>
      </c>
    </row>
    <row r="1559" spans="1:2" x14ac:dyDescent="0.25">
      <c r="A1559" s="60">
        <v>160312</v>
      </c>
      <c r="B1559" s="61">
        <v>10000</v>
      </c>
    </row>
    <row r="1560" spans="1:2" x14ac:dyDescent="0.25">
      <c r="A1560" s="60">
        <v>160313</v>
      </c>
      <c r="B1560" s="61">
        <v>10000</v>
      </c>
    </row>
    <row r="1561" spans="1:2" x14ac:dyDescent="0.25">
      <c r="A1561" s="60">
        <v>160314</v>
      </c>
      <c r="B1561" s="61">
        <v>10000</v>
      </c>
    </row>
    <row r="1562" spans="1:2" x14ac:dyDescent="0.25">
      <c r="A1562" s="60">
        <v>160318</v>
      </c>
      <c r="B1562" s="61">
        <v>10300</v>
      </c>
    </row>
    <row r="1563" spans="1:2" x14ac:dyDescent="0.25">
      <c r="A1563" s="60">
        <v>160319</v>
      </c>
      <c r="B1563" s="61">
        <v>10300</v>
      </c>
    </row>
    <row r="1564" spans="1:2" x14ac:dyDescent="0.25">
      <c r="A1564" s="60">
        <v>160320</v>
      </c>
      <c r="B1564" s="61">
        <v>9400</v>
      </c>
    </row>
    <row r="1565" spans="1:2" x14ac:dyDescent="0.25">
      <c r="A1565" s="60">
        <v>160321</v>
      </c>
      <c r="B1565" s="61">
        <v>9400</v>
      </c>
    </row>
    <row r="1566" spans="1:2" x14ac:dyDescent="0.25">
      <c r="A1566" s="60">
        <v>160322</v>
      </c>
      <c r="B1566" s="61">
        <v>9400</v>
      </c>
    </row>
    <row r="1567" spans="1:2" x14ac:dyDescent="0.25">
      <c r="A1567" s="60">
        <v>160323</v>
      </c>
      <c r="B1567" s="61">
        <v>9400</v>
      </c>
    </row>
    <row r="1568" spans="1:2" x14ac:dyDescent="0.25">
      <c r="A1568" s="60">
        <v>160324</v>
      </c>
      <c r="B1568" s="61">
        <v>10300</v>
      </c>
    </row>
    <row r="1569" spans="1:2" x14ac:dyDescent="0.25">
      <c r="A1569" s="60">
        <v>160325</v>
      </c>
      <c r="B1569" s="61">
        <v>9400</v>
      </c>
    </row>
    <row r="1570" spans="1:2" x14ac:dyDescent="0.25">
      <c r="A1570" s="60">
        <v>160326</v>
      </c>
      <c r="B1570" s="61">
        <v>9400</v>
      </c>
    </row>
    <row r="1571" spans="1:2" x14ac:dyDescent="0.25">
      <c r="A1571" s="60">
        <v>160327</v>
      </c>
      <c r="B1571" s="61">
        <v>10000</v>
      </c>
    </row>
    <row r="1572" spans="1:2" x14ac:dyDescent="0.25">
      <c r="A1572" s="60">
        <v>160328</v>
      </c>
      <c r="B1572" s="61">
        <v>10000</v>
      </c>
    </row>
    <row r="1573" spans="1:2" x14ac:dyDescent="0.25">
      <c r="A1573" s="60">
        <v>160329</v>
      </c>
      <c r="B1573" s="61">
        <v>10000</v>
      </c>
    </row>
    <row r="1574" spans="1:2" x14ac:dyDescent="0.25">
      <c r="A1574" s="60">
        <v>160330</v>
      </c>
      <c r="B1574" s="61">
        <v>10000</v>
      </c>
    </row>
    <row r="1575" spans="1:2" x14ac:dyDescent="0.25">
      <c r="A1575" s="60">
        <v>160331</v>
      </c>
      <c r="B1575" s="61">
        <v>10000</v>
      </c>
    </row>
    <row r="1576" spans="1:2" x14ac:dyDescent="0.25">
      <c r="A1576" s="60">
        <v>160332</v>
      </c>
      <c r="B1576" s="61">
        <v>10000</v>
      </c>
    </row>
    <row r="1577" spans="1:2" x14ac:dyDescent="0.25">
      <c r="A1577" s="60">
        <v>160333</v>
      </c>
      <c r="B1577" s="61">
        <v>10000</v>
      </c>
    </row>
    <row r="1578" spans="1:2" x14ac:dyDescent="0.25">
      <c r="A1578" s="60">
        <v>160334</v>
      </c>
      <c r="B1578" s="61">
        <v>9400</v>
      </c>
    </row>
    <row r="1579" spans="1:2" x14ac:dyDescent="0.25">
      <c r="A1579" s="60">
        <v>160335</v>
      </c>
      <c r="B1579" s="61">
        <v>9400</v>
      </c>
    </row>
    <row r="1580" spans="1:2" x14ac:dyDescent="0.25">
      <c r="A1580" s="60">
        <v>160336</v>
      </c>
      <c r="B1580" s="61">
        <v>10300</v>
      </c>
    </row>
    <row r="1581" spans="1:2" x14ac:dyDescent="0.25">
      <c r="A1581" s="60">
        <v>160337</v>
      </c>
      <c r="B1581" s="61">
        <v>9400</v>
      </c>
    </row>
    <row r="1582" spans="1:2" x14ac:dyDescent="0.25">
      <c r="A1582" s="60">
        <v>160338</v>
      </c>
      <c r="B1582" s="61">
        <v>9400</v>
      </c>
    </row>
    <row r="1583" spans="1:2" x14ac:dyDescent="0.25">
      <c r="A1583" s="60">
        <v>160339</v>
      </c>
      <c r="B1583" s="61">
        <v>9400</v>
      </c>
    </row>
    <row r="1584" spans="1:2" x14ac:dyDescent="0.25">
      <c r="A1584" s="60">
        <v>160340</v>
      </c>
      <c r="B1584" s="61">
        <v>9400</v>
      </c>
    </row>
    <row r="1585" spans="1:2" x14ac:dyDescent="0.25">
      <c r="A1585" s="60">
        <v>160342</v>
      </c>
      <c r="B1585" s="61">
        <v>9400</v>
      </c>
    </row>
    <row r="1586" spans="1:2" x14ac:dyDescent="0.25">
      <c r="A1586" s="60">
        <v>160344</v>
      </c>
      <c r="B1586" s="61">
        <v>10300</v>
      </c>
    </row>
    <row r="1587" spans="1:2" x14ac:dyDescent="0.25">
      <c r="A1587" s="60">
        <v>160345</v>
      </c>
      <c r="B1587" s="61">
        <v>8900</v>
      </c>
    </row>
    <row r="1588" spans="1:2" x14ac:dyDescent="0.25">
      <c r="A1588" s="60">
        <v>160346</v>
      </c>
      <c r="B1588" s="61">
        <v>10000</v>
      </c>
    </row>
    <row r="1589" spans="1:2" x14ac:dyDescent="0.25">
      <c r="A1589" s="60">
        <v>160347</v>
      </c>
      <c r="B1589" s="61">
        <v>10000</v>
      </c>
    </row>
    <row r="1590" spans="1:2" x14ac:dyDescent="0.25">
      <c r="A1590" s="60">
        <v>160348</v>
      </c>
      <c r="B1590" s="61">
        <v>10000</v>
      </c>
    </row>
    <row r="1591" spans="1:2" x14ac:dyDescent="0.25">
      <c r="A1591" s="60">
        <v>160350</v>
      </c>
      <c r="B1591" s="61">
        <v>9400</v>
      </c>
    </row>
    <row r="1592" spans="1:2" x14ac:dyDescent="0.25">
      <c r="A1592" s="60">
        <v>160352</v>
      </c>
      <c r="B1592" s="61">
        <v>9400</v>
      </c>
    </row>
    <row r="1593" spans="1:2" x14ac:dyDescent="0.25">
      <c r="A1593" s="60">
        <v>160353</v>
      </c>
      <c r="B1593" s="61">
        <v>9400</v>
      </c>
    </row>
    <row r="1594" spans="1:2" x14ac:dyDescent="0.25">
      <c r="A1594" s="60">
        <v>160354</v>
      </c>
      <c r="B1594" s="61">
        <v>9400</v>
      </c>
    </row>
    <row r="1595" spans="1:2" x14ac:dyDescent="0.25">
      <c r="A1595" s="60">
        <v>160362</v>
      </c>
      <c r="B1595" s="61">
        <v>10300</v>
      </c>
    </row>
    <row r="1596" spans="1:2" x14ac:dyDescent="0.25">
      <c r="A1596" s="60">
        <v>160363</v>
      </c>
      <c r="B1596" s="61">
        <v>10300</v>
      </c>
    </row>
    <row r="1597" spans="1:2" x14ac:dyDescent="0.25">
      <c r="A1597" s="60">
        <v>160364</v>
      </c>
      <c r="B1597" s="61">
        <v>10300</v>
      </c>
    </row>
    <row r="1598" spans="1:2" x14ac:dyDescent="0.25">
      <c r="A1598" s="60">
        <v>160366</v>
      </c>
      <c r="B1598" s="61">
        <v>8000</v>
      </c>
    </row>
    <row r="1599" spans="1:2" x14ac:dyDescent="0.25">
      <c r="A1599" s="60">
        <v>160367</v>
      </c>
      <c r="B1599" s="61">
        <v>8000</v>
      </c>
    </row>
    <row r="1600" spans="1:2" x14ac:dyDescent="0.25">
      <c r="A1600" s="60">
        <v>160368</v>
      </c>
      <c r="B1600" s="61">
        <v>8000</v>
      </c>
    </row>
    <row r="1601" spans="1:2" x14ac:dyDescent="0.25">
      <c r="A1601" s="60">
        <v>160369</v>
      </c>
      <c r="B1601" s="61">
        <v>8000</v>
      </c>
    </row>
    <row r="1602" spans="1:2" x14ac:dyDescent="0.25">
      <c r="A1602" s="60">
        <v>160370</v>
      </c>
      <c r="B1602" s="61">
        <v>8000</v>
      </c>
    </row>
    <row r="1603" spans="1:2" x14ac:dyDescent="0.25">
      <c r="A1603" s="60">
        <v>160371</v>
      </c>
      <c r="B1603" s="61">
        <v>8000</v>
      </c>
    </row>
    <row r="1604" spans="1:2" x14ac:dyDescent="0.25">
      <c r="A1604" s="60">
        <v>160372</v>
      </c>
      <c r="B1604" s="61">
        <v>9400</v>
      </c>
    </row>
    <row r="1605" spans="1:2" x14ac:dyDescent="0.25">
      <c r="A1605" s="60">
        <v>160373</v>
      </c>
      <c r="B1605" s="61">
        <v>8000</v>
      </c>
    </row>
    <row r="1606" spans="1:2" x14ac:dyDescent="0.25">
      <c r="A1606" s="60">
        <v>160374</v>
      </c>
      <c r="B1606" s="61">
        <v>8600</v>
      </c>
    </row>
    <row r="1607" spans="1:2" x14ac:dyDescent="0.25">
      <c r="A1607" s="60">
        <v>160380</v>
      </c>
      <c r="B1607" s="61">
        <v>8600</v>
      </c>
    </row>
    <row r="1608" spans="1:2" x14ac:dyDescent="0.25">
      <c r="A1608" s="60">
        <v>160381</v>
      </c>
      <c r="B1608" s="61">
        <v>8600</v>
      </c>
    </row>
    <row r="1609" spans="1:2" x14ac:dyDescent="0.25">
      <c r="A1609" s="60">
        <v>160382</v>
      </c>
      <c r="B1609" s="61">
        <v>8600</v>
      </c>
    </row>
    <row r="1610" spans="1:2" x14ac:dyDescent="0.25">
      <c r="A1610" s="60">
        <v>160383</v>
      </c>
      <c r="B1610" s="61">
        <v>8600</v>
      </c>
    </row>
    <row r="1611" spans="1:2" x14ac:dyDescent="0.25">
      <c r="A1611" s="60">
        <v>160384</v>
      </c>
      <c r="B1611" s="61">
        <v>8600</v>
      </c>
    </row>
    <row r="1612" spans="1:2" x14ac:dyDescent="0.25">
      <c r="A1612" s="60">
        <v>160385</v>
      </c>
      <c r="B1612" s="61">
        <v>8900</v>
      </c>
    </row>
    <row r="1613" spans="1:2" x14ac:dyDescent="0.25">
      <c r="A1613" s="60">
        <v>160386</v>
      </c>
      <c r="B1613" s="61">
        <v>9400</v>
      </c>
    </row>
    <row r="1614" spans="1:2" x14ac:dyDescent="0.25">
      <c r="A1614" s="60">
        <v>160387</v>
      </c>
      <c r="B1614" s="61">
        <v>9400</v>
      </c>
    </row>
    <row r="1615" spans="1:2" x14ac:dyDescent="0.25">
      <c r="A1615" s="60">
        <v>160388</v>
      </c>
      <c r="B1615" s="61">
        <v>9400</v>
      </c>
    </row>
    <row r="1616" spans="1:2" x14ac:dyDescent="0.25">
      <c r="A1616" s="60">
        <v>160389</v>
      </c>
      <c r="B1616" s="61">
        <v>10000</v>
      </c>
    </row>
    <row r="1617" spans="1:2" x14ac:dyDescent="0.25">
      <c r="A1617" s="60">
        <v>160390</v>
      </c>
      <c r="B1617" s="61">
        <v>10000</v>
      </c>
    </row>
    <row r="1618" spans="1:2" x14ac:dyDescent="0.25">
      <c r="A1618" s="60">
        <v>160392</v>
      </c>
      <c r="B1618" s="61">
        <v>10000</v>
      </c>
    </row>
    <row r="1619" spans="1:2" x14ac:dyDescent="0.25">
      <c r="A1619" s="60">
        <v>160393</v>
      </c>
      <c r="B1619" s="61">
        <v>10000</v>
      </c>
    </row>
    <row r="1620" spans="1:2" x14ac:dyDescent="0.25">
      <c r="A1620" s="60">
        <v>160394</v>
      </c>
      <c r="B1620" s="61">
        <v>10000</v>
      </c>
    </row>
    <row r="1621" spans="1:2" x14ac:dyDescent="0.25">
      <c r="A1621" s="60">
        <v>160395</v>
      </c>
      <c r="B1621" s="61">
        <v>10000</v>
      </c>
    </row>
    <row r="1622" spans="1:2" x14ac:dyDescent="0.25">
      <c r="A1622" s="60">
        <v>160397</v>
      </c>
      <c r="B1622" s="61">
        <v>9400</v>
      </c>
    </row>
    <row r="1623" spans="1:2" x14ac:dyDescent="0.25">
      <c r="A1623" s="60">
        <v>160398</v>
      </c>
      <c r="B1623" s="61">
        <v>10300</v>
      </c>
    </row>
    <row r="1624" spans="1:2" x14ac:dyDescent="0.25">
      <c r="A1624" s="60">
        <v>160399</v>
      </c>
      <c r="B1624" s="61">
        <v>10300</v>
      </c>
    </row>
    <row r="1625" spans="1:2" x14ac:dyDescent="0.25">
      <c r="A1625" s="60">
        <v>160400</v>
      </c>
      <c r="B1625" s="61">
        <v>9400</v>
      </c>
    </row>
    <row r="1626" spans="1:2" x14ac:dyDescent="0.25">
      <c r="A1626" s="60">
        <v>160401</v>
      </c>
      <c r="B1626" s="61">
        <v>10300</v>
      </c>
    </row>
    <row r="1627" spans="1:2" x14ac:dyDescent="0.25">
      <c r="A1627" s="60">
        <v>160402</v>
      </c>
      <c r="B1627" s="61">
        <v>10800</v>
      </c>
    </row>
    <row r="1628" spans="1:2" x14ac:dyDescent="0.25">
      <c r="A1628" s="60">
        <v>160404</v>
      </c>
      <c r="B1628" s="61">
        <v>9700</v>
      </c>
    </row>
    <row r="1629" spans="1:2" x14ac:dyDescent="0.25">
      <c r="A1629" s="60">
        <v>160405</v>
      </c>
      <c r="B1629" s="61">
        <v>9700</v>
      </c>
    </row>
    <row r="1630" spans="1:2" x14ac:dyDescent="0.25">
      <c r="A1630" s="60">
        <v>160406</v>
      </c>
      <c r="B1630" s="61">
        <v>8900</v>
      </c>
    </row>
    <row r="1631" spans="1:2" x14ac:dyDescent="0.25">
      <c r="A1631" s="60">
        <v>160407</v>
      </c>
      <c r="B1631" s="61">
        <v>9400</v>
      </c>
    </row>
    <row r="1632" spans="1:2" x14ac:dyDescent="0.25">
      <c r="A1632" s="60">
        <v>160591</v>
      </c>
      <c r="B1632" s="61">
        <v>10800</v>
      </c>
    </row>
    <row r="1633" spans="1:2" x14ac:dyDescent="0.25">
      <c r="A1633" s="60">
        <v>160592</v>
      </c>
      <c r="B1633" s="61">
        <v>10800</v>
      </c>
    </row>
    <row r="1634" spans="1:2" x14ac:dyDescent="0.25">
      <c r="A1634" s="60">
        <v>160593</v>
      </c>
      <c r="B1634" s="61">
        <v>10800</v>
      </c>
    </row>
    <row r="1635" spans="1:2" x14ac:dyDescent="0.25">
      <c r="A1635" s="60">
        <v>160594</v>
      </c>
      <c r="B1635" s="61">
        <v>10000</v>
      </c>
    </row>
    <row r="1636" spans="1:2" x14ac:dyDescent="0.25">
      <c r="A1636" s="60">
        <v>160595</v>
      </c>
      <c r="B1636" s="61">
        <v>10000</v>
      </c>
    </row>
    <row r="1637" spans="1:2" x14ac:dyDescent="0.25">
      <c r="A1637" s="60">
        <v>160596</v>
      </c>
      <c r="B1637" s="61">
        <v>10300</v>
      </c>
    </row>
    <row r="1638" spans="1:2" x14ac:dyDescent="0.25">
      <c r="A1638" s="60">
        <v>160597</v>
      </c>
      <c r="B1638" s="61">
        <v>10000</v>
      </c>
    </row>
    <row r="1639" spans="1:2" x14ac:dyDescent="0.25">
      <c r="A1639" s="60">
        <v>160598</v>
      </c>
      <c r="B1639" s="61">
        <v>10000</v>
      </c>
    </row>
    <row r="1640" spans="1:2" x14ac:dyDescent="0.25">
      <c r="A1640" s="60">
        <v>160599</v>
      </c>
      <c r="B1640" s="61">
        <v>9400</v>
      </c>
    </row>
    <row r="1641" spans="1:2" x14ac:dyDescent="0.25">
      <c r="A1641" s="60">
        <v>160600</v>
      </c>
      <c r="B1641" s="61">
        <v>9400</v>
      </c>
    </row>
    <row r="1642" spans="1:2" x14ac:dyDescent="0.25">
      <c r="A1642" s="60">
        <v>160601</v>
      </c>
      <c r="B1642" s="61">
        <v>9400</v>
      </c>
    </row>
    <row r="1643" spans="1:2" x14ac:dyDescent="0.25">
      <c r="A1643" s="60">
        <v>160602</v>
      </c>
      <c r="B1643" s="61">
        <v>9400</v>
      </c>
    </row>
    <row r="1644" spans="1:2" x14ac:dyDescent="0.25">
      <c r="A1644" s="60">
        <v>160603</v>
      </c>
      <c r="B1644" s="61">
        <v>8900</v>
      </c>
    </row>
    <row r="1645" spans="1:2" x14ac:dyDescent="0.25">
      <c r="A1645" s="60">
        <v>160604</v>
      </c>
      <c r="B1645" s="61">
        <v>9400</v>
      </c>
    </row>
    <row r="1646" spans="1:2" x14ac:dyDescent="0.25">
      <c r="A1646" s="60">
        <v>160605</v>
      </c>
      <c r="B1646" s="61">
        <v>10300</v>
      </c>
    </row>
    <row r="1647" spans="1:2" x14ac:dyDescent="0.25">
      <c r="A1647" s="60">
        <v>160606</v>
      </c>
      <c r="B1647" s="61">
        <v>10300</v>
      </c>
    </row>
    <row r="1648" spans="1:2" x14ac:dyDescent="0.25">
      <c r="A1648" s="60">
        <v>160607</v>
      </c>
      <c r="B1648" s="61">
        <v>10000</v>
      </c>
    </row>
    <row r="1649" spans="1:2" x14ac:dyDescent="0.25">
      <c r="A1649" s="60">
        <v>160608</v>
      </c>
      <c r="B1649" s="61">
        <v>10000</v>
      </c>
    </row>
    <row r="1650" spans="1:2" x14ac:dyDescent="0.25">
      <c r="A1650" s="60">
        <v>160609</v>
      </c>
      <c r="B1650" s="61">
        <v>10000</v>
      </c>
    </row>
    <row r="1651" spans="1:2" x14ac:dyDescent="0.25">
      <c r="A1651" s="60">
        <v>160610</v>
      </c>
      <c r="B1651" s="61">
        <v>10800</v>
      </c>
    </row>
    <row r="1652" spans="1:2" x14ac:dyDescent="0.25">
      <c r="A1652" s="60">
        <v>160611</v>
      </c>
      <c r="B1652" s="61">
        <v>9400</v>
      </c>
    </row>
    <row r="1653" spans="1:2" x14ac:dyDescent="0.25">
      <c r="A1653" s="60">
        <v>160612</v>
      </c>
      <c r="B1653" s="61">
        <v>9400</v>
      </c>
    </row>
    <row r="1654" spans="1:2" x14ac:dyDescent="0.25">
      <c r="A1654" s="60">
        <v>160613</v>
      </c>
      <c r="B1654" s="61">
        <v>10300</v>
      </c>
    </row>
    <row r="1655" spans="1:2" x14ac:dyDescent="0.25">
      <c r="A1655" s="60">
        <v>160614</v>
      </c>
      <c r="B1655" s="61">
        <v>9400</v>
      </c>
    </row>
    <row r="1656" spans="1:2" x14ac:dyDescent="0.25">
      <c r="A1656" s="60">
        <v>160615</v>
      </c>
      <c r="B1656" s="61">
        <v>9400</v>
      </c>
    </row>
    <row r="1657" spans="1:2" x14ac:dyDescent="0.25">
      <c r="A1657" s="60">
        <v>160616</v>
      </c>
      <c r="B1657" s="61">
        <v>10300</v>
      </c>
    </row>
    <row r="1658" spans="1:2" x14ac:dyDescent="0.25">
      <c r="A1658" s="60">
        <v>160618</v>
      </c>
      <c r="B1658" s="61">
        <v>10300</v>
      </c>
    </row>
    <row r="1659" spans="1:2" x14ac:dyDescent="0.25">
      <c r="A1659" s="60">
        <v>160621</v>
      </c>
      <c r="B1659" s="61">
        <v>9400</v>
      </c>
    </row>
    <row r="1660" spans="1:2" x14ac:dyDescent="0.25">
      <c r="A1660" s="60">
        <v>160622</v>
      </c>
      <c r="B1660" s="61">
        <v>9400</v>
      </c>
    </row>
    <row r="1661" spans="1:2" x14ac:dyDescent="0.25">
      <c r="A1661" s="60">
        <v>160623</v>
      </c>
      <c r="B1661" s="61">
        <v>9400</v>
      </c>
    </row>
    <row r="1662" spans="1:2" x14ac:dyDescent="0.25">
      <c r="A1662" s="60">
        <v>160624</v>
      </c>
      <c r="B1662" s="61">
        <v>9700</v>
      </c>
    </row>
    <row r="1663" spans="1:2" x14ac:dyDescent="0.25">
      <c r="A1663" s="60">
        <v>160625</v>
      </c>
      <c r="B1663" s="61">
        <v>9700</v>
      </c>
    </row>
    <row r="1664" spans="1:2" x14ac:dyDescent="0.25">
      <c r="A1664" s="60">
        <v>160629</v>
      </c>
      <c r="B1664" s="61">
        <v>9700</v>
      </c>
    </row>
    <row r="1665" spans="1:2" x14ac:dyDescent="0.25">
      <c r="A1665" s="60">
        <v>160630</v>
      </c>
      <c r="B1665" s="61">
        <v>9700</v>
      </c>
    </row>
    <row r="1666" spans="1:2" x14ac:dyDescent="0.25">
      <c r="A1666" s="60">
        <v>160631</v>
      </c>
      <c r="B1666" s="61">
        <v>9700</v>
      </c>
    </row>
    <row r="1667" spans="1:2" x14ac:dyDescent="0.25">
      <c r="A1667" s="60">
        <v>160632</v>
      </c>
      <c r="B1667" s="61">
        <v>9700</v>
      </c>
    </row>
    <row r="1668" spans="1:2" x14ac:dyDescent="0.25">
      <c r="A1668" s="60">
        <v>160633</v>
      </c>
      <c r="B1668" s="61">
        <v>8900</v>
      </c>
    </row>
    <row r="1669" spans="1:2" x14ac:dyDescent="0.25">
      <c r="A1669" s="60">
        <v>160642</v>
      </c>
      <c r="B1669" s="61">
        <v>10000</v>
      </c>
    </row>
    <row r="1670" spans="1:2" x14ac:dyDescent="0.25">
      <c r="A1670" s="60">
        <v>160648</v>
      </c>
      <c r="B1670" s="61">
        <v>10000</v>
      </c>
    </row>
    <row r="1671" spans="1:2" x14ac:dyDescent="0.25">
      <c r="A1671" s="60">
        <v>160654</v>
      </c>
      <c r="B1671" s="61">
        <v>9400</v>
      </c>
    </row>
    <row r="1672" spans="1:2" x14ac:dyDescent="0.25">
      <c r="A1672" s="60">
        <v>160659</v>
      </c>
      <c r="B1672" s="61">
        <v>10000</v>
      </c>
    </row>
    <row r="1673" spans="1:2" x14ac:dyDescent="0.25">
      <c r="A1673" s="60">
        <v>160660</v>
      </c>
      <c r="B1673" s="61">
        <v>9400</v>
      </c>
    </row>
    <row r="1674" spans="1:2" x14ac:dyDescent="0.25">
      <c r="A1674" s="60">
        <v>160661</v>
      </c>
      <c r="B1674" s="61">
        <v>9400</v>
      </c>
    </row>
    <row r="1675" spans="1:2" x14ac:dyDescent="0.25">
      <c r="A1675" s="60">
        <v>160663</v>
      </c>
      <c r="B1675" s="61">
        <v>10000</v>
      </c>
    </row>
    <row r="1676" spans="1:2" x14ac:dyDescent="0.25">
      <c r="A1676" s="60">
        <v>160664</v>
      </c>
      <c r="B1676" s="61">
        <v>10000</v>
      </c>
    </row>
    <row r="1677" spans="1:2" x14ac:dyDescent="0.25">
      <c r="A1677" s="60">
        <v>160665</v>
      </c>
      <c r="B1677" s="61">
        <v>10000</v>
      </c>
    </row>
    <row r="1678" spans="1:2" x14ac:dyDescent="0.25">
      <c r="A1678" s="60">
        <v>160666</v>
      </c>
      <c r="B1678" s="61">
        <v>9400</v>
      </c>
    </row>
    <row r="1679" spans="1:2" x14ac:dyDescent="0.25">
      <c r="A1679" s="60">
        <v>160667</v>
      </c>
      <c r="B1679" s="61">
        <v>9400</v>
      </c>
    </row>
    <row r="1680" spans="1:2" x14ac:dyDescent="0.25">
      <c r="A1680" s="60">
        <v>160668</v>
      </c>
      <c r="B1680" s="61">
        <v>9400</v>
      </c>
    </row>
    <row r="1681" spans="1:2" x14ac:dyDescent="0.25">
      <c r="A1681" s="60">
        <v>160669</v>
      </c>
      <c r="B1681" s="61">
        <v>10000</v>
      </c>
    </row>
    <row r="1682" spans="1:2" x14ac:dyDescent="0.25">
      <c r="A1682" s="60">
        <v>160670</v>
      </c>
      <c r="B1682" s="61">
        <v>9400</v>
      </c>
    </row>
    <row r="1683" spans="1:2" x14ac:dyDescent="0.25">
      <c r="A1683" s="60">
        <v>160671</v>
      </c>
      <c r="B1683" s="61">
        <v>10000</v>
      </c>
    </row>
    <row r="1684" spans="1:2" x14ac:dyDescent="0.25">
      <c r="A1684" s="60">
        <v>160672</v>
      </c>
      <c r="B1684" s="61">
        <v>10000</v>
      </c>
    </row>
    <row r="1685" spans="1:2" x14ac:dyDescent="0.25">
      <c r="A1685" s="60">
        <v>160673</v>
      </c>
      <c r="B1685" s="61">
        <v>10000</v>
      </c>
    </row>
    <row r="1686" spans="1:2" x14ac:dyDescent="0.25">
      <c r="A1686" s="60">
        <v>160674</v>
      </c>
      <c r="B1686" s="61">
        <v>10000</v>
      </c>
    </row>
    <row r="1687" spans="1:2" x14ac:dyDescent="0.25">
      <c r="A1687" s="60">
        <v>160675</v>
      </c>
      <c r="B1687" s="61">
        <v>9400</v>
      </c>
    </row>
    <row r="1688" spans="1:2" x14ac:dyDescent="0.25">
      <c r="A1688" s="60">
        <v>160676</v>
      </c>
      <c r="B1688" s="61">
        <v>9400</v>
      </c>
    </row>
    <row r="1689" spans="1:2" x14ac:dyDescent="0.25">
      <c r="A1689" s="60">
        <v>160677</v>
      </c>
      <c r="B1689" s="61">
        <v>9400</v>
      </c>
    </row>
    <row r="1690" spans="1:2" x14ac:dyDescent="0.25">
      <c r="A1690" s="60">
        <v>160680</v>
      </c>
      <c r="B1690" s="61">
        <v>8900</v>
      </c>
    </row>
    <row r="1691" spans="1:2" x14ac:dyDescent="0.25">
      <c r="A1691" s="60">
        <v>160681</v>
      </c>
      <c r="B1691" s="61">
        <v>9400</v>
      </c>
    </row>
    <row r="1692" spans="1:2" x14ac:dyDescent="0.25">
      <c r="A1692" s="60">
        <v>160682</v>
      </c>
      <c r="B1692" s="61">
        <v>9400</v>
      </c>
    </row>
    <row r="1693" spans="1:2" x14ac:dyDescent="0.25">
      <c r="A1693" s="60">
        <v>160683</v>
      </c>
      <c r="B1693" s="61">
        <v>8600</v>
      </c>
    </row>
    <row r="1694" spans="1:2" x14ac:dyDescent="0.25">
      <c r="A1694" s="60">
        <v>160684</v>
      </c>
      <c r="B1694" s="61">
        <v>8600</v>
      </c>
    </row>
    <row r="1695" spans="1:2" x14ac:dyDescent="0.25">
      <c r="A1695" s="60">
        <v>160685</v>
      </c>
      <c r="B1695" s="61">
        <v>8600</v>
      </c>
    </row>
    <row r="1696" spans="1:2" x14ac:dyDescent="0.25">
      <c r="A1696" s="60">
        <v>160686</v>
      </c>
      <c r="B1696" s="61">
        <v>8600</v>
      </c>
    </row>
    <row r="1697" spans="1:2" x14ac:dyDescent="0.25">
      <c r="A1697" s="60">
        <v>160687</v>
      </c>
      <c r="B1697" s="61">
        <v>8000</v>
      </c>
    </row>
    <row r="1698" spans="1:2" x14ac:dyDescent="0.25">
      <c r="A1698" s="60">
        <v>160688</v>
      </c>
      <c r="B1698" s="61">
        <v>8000</v>
      </c>
    </row>
    <row r="1699" spans="1:2" x14ac:dyDescent="0.25">
      <c r="A1699" s="60">
        <v>160689</v>
      </c>
      <c r="B1699" s="61">
        <v>8000</v>
      </c>
    </row>
    <row r="1700" spans="1:2" x14ac:dyDescent="0.25">
      <c r="A1700" s="60">
        <v>160690</v>
      </c>
      <c r="B1700" s="61">
        <v>8000</v>
      </c>
    </row>
    <row r="1701" spans="1:2" x14ac:dyDescent="0.25">
      <c r="A1701" s="60">
        <v>160691</v>
      </c>
      <c r="B1701" s="61">
        <v>9400</v>
      </c>
    </row>
    <row r="1702" spans="1:2" x14ac:dyDescent="0.25">
      <c r="A1702" s="60">
        <v>160692</v>
      </c>
      <c r="B1702" s="61">
        <v>8000</v>
      </c>
    </row>
    <row r="1703" spans="1:2" x14ac:dyDescent="0.25">
      <c r="A1703" s="60">
        <v>160693</v>
      </c>
      <c r="B1703" s="61">
        <v>10000</v>
      </c>
    </row>
    <row r="1704" spans="1:2" x14ac:dyDescent="0.25">
      <c r="A1704" s="60">
        <v>160694</v>
      </c>
      <c r="B1704" s="61">
        <v>10000</v>
      </c>
    </row>
    <row r="1705" spans="1:2" x14ac:dyDescent="0.25">
      <c r="A1705" s="60">
        <v>160695</v>
      </c>
      <c r="B1705" s="61">
        <v>10000</v>
      </c>
    </row>
    <row r="1706" spans="1:2" x14ac:dyDescent="0.25">
      <c r="A1706" s="60">
        <v>160696</v>
      </c>
      <c r="B1706" s="61">
        <v>9400</v>
      </c>
    </row>
    <row r="1707" spans="1:2" x14ac:dyDescent="0.25">
      <c r="A1707" s="60">
        <v>160697</v>
      </c>
      <c r="B1707" s="61">
        <v>9400</v>
      </c>
    </row>
    <row r="1708" spans="1:2" x14ac:dyDescent="0.25">
      <c r="A1708" s="60">
        <v>160698</v>
      </c>
      <c r="B1708" s="61">
        <v>10000</v>
      </c>
    </row>
    <row r="1709" spans="1:2" x14ac:dyDescent="0.25">
      <c r="A1709" s="60">
        <v>160700</v>
      </c>
      <c r="B1709" s="61">
        <v>10000</v>
      </c>
    </row>
    <row r="1710" spans="1:2" x14ac:dyDescent="0.25">
      <c r="A1710" s="60">
        <v>160701</v>
      </c>
      <c r="B1710" s="61">
        <v>10000</v>
      </c>
    </row>
    <row r="1711" spans="1:2" x14ac:dyDescent="0.25">
      <c r="A1711" s="60">
        <v>160702</v>
      </c>
      <c r="B1711" s="61">
        <v>9400</v>
      </c>
    </row>
    <row r="1712" spans="1:2" x14ac:dyDescent="0.25">
      <c r="A1712" s="60">
        <v>160703</v>
      </c>
      <c r="B1712" s="61">
        <v>9400</v>
      </c>
    </row>
    <row r="1713" spans="1:2" x14ac:dyDescent="0.25">
      <c r="A1713" s="60">
        <v>160704</v>
      </c>
      <c r="B1713" s="61">
        <v>9400</v>
      </c>
    </row>
    <row r="1714" spans="1:2" x14ac:dyDescent="0.25">
      <c r="A1714" s="60">
        <v>160705</v>
      </c>
      <c r="B1714" s="61">
        <v>9400</v>
      </c>
    </row>
    <row r="1715" spans="1:2" x14ac:dyDescent="0.25">
      <c r="A1715" s="60">
        <v>160708</v>
      </c>
      <c r="B1715" s="61">
        <v>9400</v>
      </c>
    </row>
    <row r="1716" spans="1:2" x14ac:dyDescent="0.25">
      <c r="A1716" s="60">
        <v>160709</v>
      </c>
      <c r="B1716" s="61">
        <v>9400</v>
      </c>
    </row>
    <row r="1717" spans="1:2" x14ac:dyDescent="0.25">
      <c r="A1717" s="60">
        <v>160710</v>
      </c>
      <c r="B1717" s="61">
        <v>9400</v>
      </c>
    </row>
    <row r="1718" spans="1:2" x14ac:dyDescent="0.25">
      <c r="A1718" s="60">
        <v>160711</v>
      </c>
      <c r="B1718" s="61">
        <v>10000</v>
      </c>
    </row>
    <row r="1719" spans="1:2" x14ac:dyDescent="0.25">
      <c r="A1719" s="60">
        <v>217213</v>
      </c>
      <c r="B1719" s="61">
        <v>7030</v>
      </c>
    </row>
    <row r="1720" spans="1:2" x14ac:dyDescent="0.25">
      <c r="A1720" s="60">
        <v>217236</v>
      </c>
      <c r="B1720" s="61">
        <v>2875</v>
      </c>
    </row>
    <row r="1721" spans="1:2" x14ac:dyDescent="0.25">
      <c r="A1721" s="60">
        <v>217305</v>
      </c>
      <c r="B1721" s="61">
        <v>10000</v>
      </c>
    </row>
    <row r="1722" spans="1:2" x14ac:dyDescent="0.25">
      <c r="A1722" s="60">
        <v>217313</v>
      </c>
      <c r="B1722" s="61">
        <v>10000</v>
      </c>
    </row>
    <row r="1723" spans="1:2" x14ac:dyDescent="0.25">
      <c r="A1723" s="60">
        <v>217314</v>
      </c>
      <c r="B1723" s="61">
        <v>10000</v>
      </c>
    </row>
    <row r="1724" spans="1:2" x14ac:dyDescent="0.25">
      <c r="A1724" s="60">
        <v>217330</v>
      </c>
      <c r="B1724" s="61">
        <v>37700</v>
      </c>
    </row>
    <row r="1725" spans="1:2" x14ac:dyDescent="0.25">
      <c r="A1725" s="60">
        <v>217331</v>
      </c>
      <c r="B1725" s="61">
        <v>37700</v>
      </c>
    </row>
    <row r="1726" spans="1:2" x14ac:dyDescent="0.25">
      <c r="A1726" s="60">
        <v>217343</v>
      </c>
      <c r="B1726" s="61">
        <v>36000</v>
      </c>
    </row>
    <row r="1727" spans="1:2" x14ac:dyDescent="0.25">
      <c r="A1727" s="60">
        <v>217344</v>
      </c>
      <c r="B1727" s="61">
        <v>36000</v>
      </c>
    </row>
    <row r="1728" spans="1:2" x14ac:dyDescent="0.25">
      <c r="A1728" s="60">
        <v>500122</v>
      </c>
      <c r="B1728" s="61">
        <v>9400</v>
      </c>
    </row>
    <row r="1729" spans="1:2" x14ac:dyDescent="0.25">
      <c r="A1729" s="60">
        <v>500437</v>
      </c>
      <c r="B1729" s="61">
        <v>1251</v>
      </c>
    </row>
    <row r="1730" spans="1:2" x14ac:dyDescent="0.25">
      <c r="A1730" s="60">
        <v>500442</v>
      </c>
      <c r="B1730" s="61">
        <v>2742</v>
      </c>
    </row>
    <row r="1731" spans="1:2" x14ac:dyDescent="0.25">
      <c r="A1731" s="60">
        <v>500443</v>
      </c>
      <c r="B1731" s="61">
        <v>2742</v>
      </c>
    </row>
    <row r="1732" spans="1:2" x14ac:dyDescent="0.25">
      <c r="A1732" s="60">
        <v>500624</v>
      </c>
      <c r="B1732" s="61">
        <v>7215</v>
      </c>
    </row>
    <row r="1733" spans="1:2" x14ac:dyDescent="0.25">
      <c r="A1733" s="60">
        <v>500633</v>
      </c>
      <c r="B1733" s="61">
        <v>7600</v>
      </c>
    </row>
    <row r="1734" spans="1:2" x14ac:dyDescent="0.25">
      <c r="A1734" s="60">
        <v>500637</v>
      </c>
      <c r="B1734" s="61">
        <v>7600</v>
      </c>
    </row>
    <row r="1735" spans="1:2" x14ac:dyDescent="0.25">
      <c r="A1735" s="60">
        <v>500642</v>
      </c>
      <c r="B1735" s="61">
        <v>8000</v>
      </c>
    </row>
    <row r="1736" spans="1:2" x14ac:dyDescent="0.25">
      <c r="A1736" s="60">
        <v>500682</v>
      </c>
      <c r="B1736" s="61">
        <v>8000</v>
      </c>
    </row>
    <row r="1737" spans="1:2" x14ac:dyDescent="0.25">
      <c r="A1737" s="60">
        <v>500702</v>
      </c>
      <c r="B1737" s="61">
        <v>7215</v>
      </c>
    </row>
    <row r="1738" spans="1:2" x14ac:dyDescent="0.25">
      <c r="A1738" s="60">
        <v>500727</v>
      </c>
      <c r="B1738" s="61">
        <v>7800</v>
      </c>
    </row>
    <row r="1739" spans="1:2" x14ac:dyDescent="0.25">
      <c r="A1739" s="60">
        <v>500728</v>
      </c>
      <c r="B1739" s="61">
        <v>8000</v>
      </c>
    </row>
    <row r="1740" spans="1:2" x14ac:dyDescent="0.25">
      <c r="A1740" s="60">
        <v>500730</v>
      </c>
      <c r="B1740" s="61">
        <v>2002</v>
      </c>
    </row>
    <row r="1741" spans="1:2" x14ac:dyDescent="0.25">
      <c r="A1741" s="60">
        <v>500782</v>
      </c>
      <c r="B1741" s="61">
        <v>8000</v>
      </c>
    </row>
    <row r="1742" spans="1:2" x14ac:dyDescent="0.25">
      <c r="A1742" s="60">
        <v>500783</v>
      </c>
      <c r="B1742" s="61">
        <v>9400</v>
      </c>
    </row>
    <row r="1743" spans="1:2" x14ac:dyDescent="0.25">
      <c r="A1743" s="60">
        <v>500784</v>
      </c>
      <c r="B1743" s="61">
        <v>8000</v>
      </c>
    </row>
    <row r="1744" spans="1:2" x14ac:dyDescent="0.25">
      <c r="A1744" s="60">
        <v>500785</v>
      </c>
      <c r="B1744" s="61">
        <v>8000</v>
      </c>
    </row>
    <row r="1745" spans="1:2" x14ac:dyDescent="0.25">
      <c r="A1745" s="60">
        <v>500786</v>
      </c>
      <c r="B1745" s="61">
        <v>8000</v>
      </c>
    </row>
    <row r="1746" spans="1:2" x14ac:dyDescent="0.25">
      <c r="A1746" s="60">
        <v>500789</v>
      </c>
      <c r="B1746" s="61">
        <v>10000</v>
      </c>
    </row>
    <row r="1747" spans="1:2" x14ac:dyDescent="0.25">
      <c r="A1747" s="60">
        <v>500790</v>
      </c>
      <c r="B1747" s="61">
        <v>10000</v>
      </c>
    </row>
    <row r="1748" spans="1:2" x14ac:dyDescent="0.25">
      <c r="A1748" s="60">
        <v>500792</v>
      </c>
      <c r="B1748" s="61">
        <v>8600</v>
      </c>
    </row>
    <row r="1749" spans="1:2" x14ac:dyDescent="0.25">
      <c r="A1749" s="60">
        <v>500794</v>
      </c>
      <c r="B1749" s="61">
        <v>10000</v>
      </c>
    </row>
    <row r="1750" spans="1:2" x14ac:dyDescent="0.25">
      <c r="A1750" s="60">
        <v>500808</v>
      </c>
      <c r="B1750" s="61">
        <v>9400</v>
      </c>
    </row>
    <row r="1751" spans="1:2" x14ac:dyDescent="0.25">
      <c r="A1751" s="60">
        <v>500815</v>
      </c>
      <c r="B1751" s="61">
        <v>8600</v>
      </c>
    </row>
    <row r="1752" spans="1:2" x14ac:dyDescent="0.25">
      <c r="A1752" s="60">
        <v>500904</v>
      </c>
      <c r="B1752" s="61">
        <v>8600</v>
      </c>
    </row>
    <row r="1753" spans="1:2" x14ac:dyDescent="0.25">
      <c r="A1753" s="60">
        <v>500916</v>
      </c>
      <c r="B1753" s="61">
        <v>8000</v>
      </c>
    </row>
    <row r="1754" spans="1:2" x14ac:dyDescent="0.25">
      <c r="A1754" s="60">
        <v>500939</v>
      </c>
      <c r="B1754" s="61">
        <v>10760</v>
      </c>
    </row>
    <row r="1755" spans="1:2" x14ac:dyDescent="0.25">
      <c r="A1755" s="60">
        <v>500963</v>
      </c>
      <c r="B1755" s="61">
        <v>2280</v>
      </c>
    </row>
    <row r="1756" spans="1:2" x14ac:dyDescent="0.25">
      <c r="A1756" s="60">
        <v>500980</v>
      </c>
      <c r="B1756" s="61">
        <v>1750</v>
      </c>
    </row>
    <row r="1757" spans="1:2" x14ac:dyDescent="0.25">
      <c r="A1757" s="60">
        <v>500993</v>
      </c>
      <c r="B1757" s="61">
        <v>9400</v>
      </c>
    </row>
    <row r="1758" spans="1:2" x14ac:dyDescent="0.25">
      <c r="A1758" s="60">
        <v>500994</v>
      </c>
      <c r="B1758" s="61">
        <v>9400</v>
      </c>
    </row>
    <row r="1759" spans="1:2" x14ac:dyDescent="0.25">
      <c r="A1759" s="60">
        <v>500995</v>
      </c>
      <c r="B1759" s="61">
        <v>9400</v>
      </c>
    </row>
    <row r="1760" spans="1:2" x14ac:dyDescent="0.25">
      <c r="A1760" s="60">
        <v>500996</v>
      </c>
      <c r="B1760" s="61">
        <v>9400</v>
      </c>
    </row>
    <row r="1761" spans="1:2" x14ac:dyDescent="0.25">
      <c r="A1761" s="60">
        <v>500997</v>
      </c>
      <c r="B1761" s="61">
        <v>9400</v>
      </c>
    </row>
    <row r="1762" spans="1:2" x14ac:dyDescent="0.25">
      <c r="A1762" s="60">
        <v>500998</v>
      </c>
      <c r="B1762" s="61">
        <v>10000</v>
      </c>
    </row>
    <row r="1763" spans="1:2" x14ac:dyDescent="0.25">
      <c r="A1763" s="60">
        <v>500999</v>
      </c>
      <c r="B1763" s="61">
        <v>8900</v>
      </c>
    </row>
    <row r="1764" spans="1:2" x14ac:dyDescent="0.25">
      <c r="A1764" s="60">
        <v>501000</v>
      </c>
      <c r="B1764" s="61">
        <v>9400</v>
      </c>
    </row>
    <row r="1765" spans="1:2" x14ac:dyDescent="0.25">
      <c r="A1765" s="60">
        <v>501001</v>
      </c>
      <c r="B1765" s="61">
        <v>8000</v>
      </c>
    </row>
    <row r="1766" spans="1:2" x14ac:dyDescent="0.25">
      <c r="A1766" s="60">
        <v>501002</v>
      </c>
      <c r="B1766" s="61">
        <v>8000</v>
      </c>
    </row>
    <row r="1767" spans="1:2" x14ac:dyDescent="0.25">
      <c r="A1767" s="60">
        <v>501003</v>
      </c>
      <c r="B1767" s="61">
        <v>8000</v>
      </c>
    </row>
    <row r="1768" spans="1:2" x14ac:dyDescent="0.25">
      <c r="A1768" s="60">
        <v>501004</v>
      </c>
      <c r="B1768" s="61">
        <v>8000</v>
      </c>
    </row>
    <row r="1769" spans="1:2" x14ac:dyDescent="0.25">
      <c r="A1769" s="60">
        <v>501005</v>
      </c>
      <c r="B1769" s="61">
        <v>8000</v>
      </c>
    </row>
    <row r="1770" spans="1:2" x14ac:dyDescent="0.25">
      <c r="A1770" s="60">
        <v>501006</v>
      </c>
      <c r="B1770" s="61">
        <v>8000</v>
      </c>
    </row>
    <row r="1771" spans="1:2" x14ac:dyDescent="0.25">
      <c r="A1771" s="60">
        <v>501007</v>
      </c>
      <c r="B1771" s="61">
        <v>9400</v>
      </c>
    </row>
    <row r="1772" spans="1:2" x14ac:dyDescent="0.25">
      <c r="A1772" s="60">
        <v>501008</v>
      </c>
      <c r="B1772" s="61">
        <v>9400</v>
      </c>
    </row>
    <row r="1773" spans="1:2" x14ac:dyDescent="0.25">
      <c r="A1773" s="60">
        <v>501009</v>
      </c>
      <c r="B1773" s="61">
        <v>8000</v>
      </c>
    </row>
    <row r="1774" spans="1:2" x14ac:dyDescent="0.25">
      <c r="A1774" s="60">
        <v>501010</v>
      </c>
      <c r="B1774" s="61">
        <v>9400</v>
      </c>
    </row>
    <row r="1775" spans="1:2" x14ac:dyDescent="0.25">
      <c r="A1775" s="60">
        <v>501011</v>
      </c>
      <c r="B1775" s="61">
        <v>8000</v>
      </c>
    </row>
    <row r="1776" spans="1:2" x14ac:dyDescent="0.25">
      <c r="A1776" s="60">
        <v>501012</v>
      </c>
      <c r="B1776" s="61">
        <v>8600</v>
      </c>
    </row>
    <row r="1777" spans="1:2" x14ac:dyDescent="0.25">
      <c r="A1777" s="60">
        <v>501013</v>
      </c>
      <c r="B1777" s="61">
        <v>8600</v>
      </c>
    </row>
    <row r="1778" spans="1:2" x14ac:dyDescent="0.25">
      <c r="A1778" s="60">
        <v>501014</v>
      </c>
      <c r="B1778" s="61">
        <v>8600</v>
      </c>
    </row>
    <row r="1779" spans="1:2" x14ac:dyDescent="0.25">
      <c r="A1779" s="60">
        <v>501015</v>
      </c>
      <c r="B1779" s="61">
        <v>8600</v>
      </c>
    </row>
    <row r="1780" spans="1:2" x14ac:dyDescent="0.25">
      <c r="A1780" s="60">
        <v>501016</v>
      </c>
      <c r="B1780" s="61">
        <v>8600</v>
      </c>
    </row>
    <row r="1781" spans="1:2" x14ac:dyDescent="0.25">
      <c r="A1781" s="60">
        <v>501017</v>
      </c>
      <c r="B1781" s="61">
        <v>8600</v>
      </c>
    </row>
    <row r="1782" spans="1:2" x14ac:dyDescent="0.25">
      <c r="A1782" s="60">
        <v>501018</v>
      </c>
      <c r="B1782" s="61">
        <v>8600</v>
      </c>
    </row>
    <row r="1783" spans="1:2" x14ac:dyDescent="0.25">
      <c r="A1783" s="60">
        <v>501019</v>
      </c>
      <c r="B1783" s="61">
        <v>8600</v>
      </c>
    </row>
    <row r="1784" spans="1:2" x14ac:dyDescent="0.25">
      <c r="A1784" s="60">
        <v>501020</v>
      </c>
      <c r="B1784" s="61">
        <v>9400</v>
      </c>
    </row>
    <row r="1785" spans="1:2" x14ac:dyDescent="0.25">
      <c r="A1785" s="60">
        <v>501021</v>
      </c>
      <c r="B1785" s="61">
        <v>9400</v>
      </c>
    </row>
    <row r="1786" spans="1:2" x14ac:dyDescent="0.25">
      <c r="A1786" s="60">
        <v>501022</v>
      </c>
      <c r="B1786" s="61">
        <v>10000</v>
      </c>
    </row>
    <row r="1787" spans="1:2" x14ac:dyDescent="0.25">
      <c r="A1787" s="60">
        <v>501023</v>
      </c>
      <c r="B1787" s="61">
        <v>10000</v>
      </c>
    </row>
    <row r="1788" spans="1:2" x14ac:dyDescent="0.25">
      <c r="A1788" s="60">
        <v>501025</v>
      </c>
      <c r="B1788" s="61">
        <v>9400</v>
      </c>
    </row>
    <row r="1789" spans="1:2" x14ac:dyDescent="0.25">
      <c r="A1789" s="60">
        <v>501026</v>
      </c>
      <c r="B1789" s="61">
        <v>9400</v>
      </c>
    </row>
    <row r="1790" spans="1:2" x14ac:dyDescent="0.25">
      <c r="A1790" s="60">
        <v>501027</v>
      </c>
      <c r="B1790" s="61">
        <v>10000</v>
      </c>
    </row>
    <row r="1791" spans="1:2" x14ac:dyDescent="0.25">
      <c r="A1791" s="60">
        <v>501028</v>
      </c>
      <c r="B1791" s="61">
        <v>10000</v>
      </c>
    </row>
    <row r="1792" spans="1:2" x14ac:dyDescent="0.25">
      <c r="A1792" s="60">
        <v>501029</v>
      </c>
      <c r="B1792" s="61">
        <v>10000</v>
      </c>
    </row>
    <row r="1793" spans="1:2" x14ac:dyDescent="0.25">
      <c r="A1793" s="60">
        <v>501030</v>
      </c>
      <c r="B1793" s="61">
        <v>10000</v>
      </c>
    </row>
    <row r="1794" spans="1:2" x14ac:dyDescent="0.25">
      <c r="A1794" s="60">
        <v>501031</v>
      </c>
      <c r="B1794" s="61">
        <v>10000</v>
      </c>
    </row>
    <row r="1795" spans="1:2" x14ac:dyDescent="0.25">
      <c r="A1795" s="60">
        <v>501033</v>
      </c>
      <c r="B1795" s="61">
        <v>10000</v>
      </c>
    </row>
    <row r="1796" spans="1:2" x14ac:dyDescent="0.25">
      <c r="A1796" s="60">
        <v>501034</v>
      </c>
      <c r="B1796" s="61">
        <v>10000</v>
      </c>
    </row>
    <row r="1797" spans="1:2" x14ac:dyDescent="0.25">
      <c r="A1797" s="60">
        <v>501035</v>
      </c>
      <c r="B1797" s="61">
        <v>10000</v>
      </c>
    </row>
    <row r="1798" spans="1:2" x14ac:dyDescent="0.25">
      <c r="A1798" s="60">
        <v>501036</v>
      </c>
      <c r="B1798" s="61">
        <v>9400</v>
      </c>
    </row>
    <row r="1799" spans="1:2" x14ac:dyDescent="0.25">
      <c r="A1799" s="60">
        <v>501037</v>
      </c>
      <c r="B1799" s="61">
        <v>9400</v>
      </c>
    </row>
    <row r="1800" spans="1:2" x14ac:dyDescent="0.25">
      <c r="A1800" s="60">
        <v>501038</v>
      </c>
      <c r="B1800" s="61">
        <v>9400</v>
      </c>
    </row>
    <row r="1801" spans="1:2" x14ac:dyDescent="0.25">
      <c r="A1801" s="60">
        <v>501039</v>
      </c>
      <c r="B1801" s="61">
        <v>9400</v>
      </c>
    </row>
    <row r="1802" spans="1:2" x14ac:dyDescent="0.25">
      <c r="A1802" s="60">
        <v>501040</v>
      </c>
      <c r="B1802" s="61">
        <v>9400</v>
      </c>
    </row>
    <row r="1803" spans="1:2" x14ac:dyDescent="0.25">
      <c r="A1803" s="60">
        <v>501041</v>
      </c>
      <c r="B1803" s="61">
        <v>9400</v>
      </c>
    </row>
    <row r="1804" spans="1:2" x14ac:dyDescent="0.25">
      <c r="A1804" s="60">
        <v>501042</v>
      </c>
      <c r="B1804" s="61">
        <v>8600</v>
      </c>
    </row>
    <row r="1805" spans="1:2" x14ac:dyDescent="0.25">
      <c r="A1805" s="60">
        <v>501043</v>
      </c>
      <c r="B1805" s="61">
        <v>8600</v>
      </c>
    </row>
    <row r="1806" spans="1:2" x14ac:dyDescent="0.25">
      <c r="A1806" s="60">
        <v>501044</v>
      </c>
      <c r="B1806" s="61">
        <v>8600</v>
      </c>
    </row>
    <row r="1807" spans="1:2" x14ac:dyDescent="0.25">
      <c r="A1807" s="60">
        <v>501045</v>
      </c>
      <c r="B1807" s="61">
        <v>8600</v>
      </c>
    </row>
    <row r="1808" spans="1:2" x14ac:dyDescent="0.25">
      <c r="A1808" s="60">
        <v>501046</v>
      </c>
      <c r="B1808" s="61">
        <v>8600</v>
      </c>
    </row>
    <row r="1809" spans="1:2" x14ac:dyDescent="0.25">
      <c r="A1809" s="60">
        <v>501047</v>
      </c>
      <c r="B1809" s="61">
        <v>8600</v>
      </c>
    </row>
    <row r="1810" spans="1:2" x14ac:dyDescent="0.25">
      <c r="A1810" s="60">
        <v>501048</v>
      </c>
      <c r="B1810" s="61">
        <v>8600</v>
      </c>
    </row>
    <row r="1811" spans="1:2" x14ac:dyDescent="0.25">
      <c r="A1811" s="60">
        <v>501049</v>
      </c>
      <c r="B1811" s="61">
        <v>8000</v>
      </c>
    </row>
    <row r="1812" spans="1:2" x14ac:dyDescent="0.25">
      <c r="A1812" s="60">
        <v>501050</v>
      </c>
      <c r="B1812" s="61">
        <v>8000</v>
      </c>
    </row>
    <row r="1813" spans="1:2" x14ac:dyDescent="0.25">
      <c r="A1813" s="60">
        <v>501051</v>
      </c>
      <c r="B1813" s="61">
        <v>8000</v>
      </c>
    </row>
    <row r="1814" spans="1:2" x14ac:dyDescent="0.25">
      <c r="A1814" s="60">
        <v>501052</v>
      </c>
      <c r="B1814" s="61">
        <v>8000</v>
      </c>
    </row>
    <row r="1815" spans="1:2" x14ac:dyDescent="0.25">
      <c r="A1815" s="60">
        <v>501053</v>
      </c>
      <c r="B1815" s="61">
        <v>8000</v>
      </c>
    </row>
    <row r="1816" spans="1:2" x14ac:dyDescent="0.25">
      <c r="A1816" s="60">
        <v>501054</v>
      </c>
      <c r="B1816" s="61">
        <v>8000</v>
      </c>
    </row>
    <row r="1817" spans="1:2" x14ac:dyDescent="0.25">
      <c r="A1817" s="60">
        <v>501055</v>
      </c>
      <c r="B1817" s="61">
        <v>8000</v>
      </c>
    </row>
    <row r="1818" spans="1:2" x14ac:dyDescent="0.25">
      <c r="A1818" s="60">
        <v>501056</v>
      </c>
      <c r="B1818" s="61">
        <v>8000</v>
      </c>
    </row>
    <row r="1819" spans="1:2" x14ac:dyDescent="0.25">
      <c r="A1819" s="60">
        <v>501057</v>
      </c>
      <c r="B1819" s="61">
        <v>8000</v>
      </c>
    </row>
    <row r="1820" spans="1:2" x14ac:dyDescent="0.25">
      <c r="A1820" s="60">
        <v>501058</v>
      </c>
      <c r="B1820" s="61">
        <v>8000</v>
      </c>
    </row>
    <row r="1821" spans="1:2" x14ac:dyDescent="0.25">
      <c r="A1821" s="60">
        <v>501059</v>
      </c>
      <c r="B1821" s="61">
        <v>8000</v>
      </c>
    </row>
    <row r="1822" spans="1:2" x14ac:dyDescent="0.25">
      <c r="A1822" s="60">
        <v>501076</v>
      </c>
      <c r="B1822" s="61">
        <v>10000</v>
      </c>
    </row>
    <row r="1823" spans="1:2" x14ac:dyDescent="0.25">
      <c r="A1823" s="60">
        <v>501077</v>
      </c>
      <c r="B1823" s="61">
        <v>10000</v>
      </c>
    </row>
    <row r="1824" spans="1:2" x14ac:dyDescent="0.25">
      <c r="A1824" s="60">
        <v>501078</v>
      </c>
      <c r="B1824" s="61">
        <v>9400</v>
      </c>
    </row>
    <row r="1825" spans="1:2" x14ac:dyDescent="0.25">
      <c r="A1825" s="60">
        <v>501079</v>
      </c>
      <c r="B1825" s="61">
        <v>9400</v>
      </c>
    </row>
    <row r="1826" spans="1:2" x14ac:dyDescent="0.25">
      <c r="A1826" s="60">
        <v>501080</v>
      </c>
      <c r="B1826" s="61">
        <v>9400</v>
      </c>
    </row>
    <row r="1827" spans="1:2" x14ac:dyDescent="0.25">
      <c r="A1827" s="60">
        <v>501081</v>
      </c>
      <c r="B1827" s="61">
        <v>10000</v>
      </c>
    </row>
    <row r="1828" spans="1:2" x14ac:dyDescent="0.25">
      <c r="A1828" s="60">
        <v>501082</v>
      </c>
      <c r="B1828" s="61">
        <v>10000</v>
      </c>
    </row>
    <row r="1829" spans="1:2" x14ac:dyDescent="0.25">
      <c r="A1829" s="60">
        <v>501083</v>
      </c>
      <c r="B1829" s="61">
        <v>10000</v>
      </c>
    </row>
    <row r="1830" spans="1:2" x14ac:dyDescent="0.25">
      <c r="A1830" s="60">
        <v>501087</v>
      </c>
      <c r="B1830" s="61">
        <v>9400</v>
      </c>
    </row>
    <row r="1831" spans="1:2" x14ac:dyDescent="0.25">
      <c r="A1831" s="60">
        <v>501088</v>
      </c>
      <c r="B1831" s="61">
        <v>9400</v>
      </c>
    </row>
    <row r="1832" spans="1:2" x14ac:dyDescent="0.25">
      <c r="A1832" s="60">
        <v>501089</v>
      </c>
      <c r="B1832" s="61">
        <v>9400</v>
      </c>
    </row>
    <row r="1833" spans="1:2" x14ac:dyDescent="0.25">
      <c r="A1833" s="60">
        <v>501090</v>
      </c>
      <c r="B1833" s="61">
        <v>9400</v>
      </c>
    </row>
    <row r="1834" spans="1:2" x14ac:dyDescent="0.25">
      <c r="A1834" s="60">
        <v>501091</v>
      </c>
      <c r="B1834" s="61">
        <v>9400</v>
      </c>
    </row>
    <row r="1835" spans="1:2" x14ac:dyDescent="0.25">
      <c r="A1835" s="60">
        <v>501092</v>
      </c>
      <c r="B1835" s="61">
        <v>8900</v>
      </c>
    </row>
    <row r="1836" spans="1:2" x14ac:dyDescent="0.25">
      <c r="A1836" s="60">
        <v>501093</v>
      </c>
      <c r="B1836" s="61">
        <v>8900</v>
      </c>
    </row>
    <row r="1837" spans="1:2" x14ac:dyDescent="0.25">
      <c r="A1837" s="60">
        <v>501094</v>
      </c>
      <c r="B1837" s="61">
        <v>17400</v>
      </c>
    </row>
    <row r="1838" spans="1:2" x14ac:dyDescent="0.25">
      <c r="A1838" s="60">
        <v>501095</v>
      </c>
      <c r="B1838" s="61">
        <v>8000</v>
      </c>
    </row>
    <row r="1839" spans="1:2" x14ac:dyDescent="0.25">
      <c r="A1839" s="60">
        <v>501096</v>
      </c>
      <c r="B1839" s="61">
        <v>8000</v>
      </c>
    </row>
    <row r="1840" spans="1:2" x14ac:dyDescent="0.25">
      <c r="A1840" s="60">
        <v>501097</v>
      </c>
      <c r="B1840" s="61">
        <v>8000</v>
      </c>
    </row>
    <row r="1841" spans="1:2" x14ac:dyDescent="0.25">
      <c r="A1841" s="60">
        <v>501098</v>
      </c>
      <c r="B1841" s="61">
        <v>8000</v>
      </c>
    </row>
    <row r="1842" spans="1:2" x14ac:dyDescent="0.25">
      <c r="A1842" s="60">
        <v>501099</v>
      </c>
      <c r="B1842" s="61">
        <v>8000</v>
      </c>
    </row>
    <row r="1843" spans="1:2" x14ac:dyDescent="0.25">
      <c r="A1843" s="60">
        <v>501100</v>
      </c>
      <c r="B1843" s="61">
        <v>8000</v>
      </c>
    </row>
    <row r="1844" spans="1:2" x14ac:dyDescent="0.25">
      <c r="A1844" s="60">
        <v>501101</v>
      </c>
      <c r="B1844" s="61">
        <v>8000</v>
      </c>
    </row>
    <row r="1845" spans="1:2" x14ac:dyDescent="0.25">
      <c r="A1845" s="60">
        <v>501102</v>
      </c>
      <c r="B1845" s="61">
        <v>8000</v>
      </c>
    </row>
    <row r="1846" spans="1:2" x14ac:dyDescent="0.25">
      <c r="A1846" s="60">
        <v>501103</v>
      </c>
      <c r="B1846" s="61">
        <v>8000</v>
      </c>
    </row>
    <row r="1847" spans="1:2" x14ac:dyDescent="0.25">
      <c r="A1847" s="60">
        <v>501104</v>
      </c>
      <c r="B1847" s="61">
        <v>8600</v>
      </c>
    </row>
    <row r="1848" spans="1:2" x14ac:dyDescent="0.25">
      <c r="A1848" s="60">
        <v>501105</v>
      </c>
      <c r="B1848" s="61">
        <v>8000</v>
      </c>
    </row>
    <row r="1849" spans="1:2" x14ac:dyDescent="0.25">
      <c r="A1849" s="60">
        <v>501106</v>
      </c>
      <c r="B1849" s="61">
        <v>10000</v>
      </c>
    </row>
    <row r="1850" spans="1:2" x14ac:dyDescent="0.25">
      <c r="A1850" s="60">
        <v>501107</v>
      </c>
      <c r="B1850" s="61">
        <v>8600</v>
      </c>
    </row>
    <row r="1851" spans="1:2" x14ac:dyDescent="0.25">
      <c r="A1851" s="60">
        <v>501108</v>
      </c>
      <c r="B1851" s="61">
        <v>8600</v>
      </c>
    </row>
    <row r="1852" spans="1:2" x14ac:dyDescent="0.25">
      <c r="A1852" s="60">
        <v>501109</v>
      </c>
      <c r="B1852" s="61">
        <v>8600</v>
      </c>
    </row>
    <row r="1853" spans="1:2" x14ac:dyDescent="0.25">
      <c r="A1853" s="60">
        <v>501110</v>
      </c>
      <c r="B1853" s="61">
        <v>8600</v>
      </c>
    </row>
    <row r="1854" spans="1:2" x14ac:dyDescent="0.25">
      <c r="A1854" s="60">
        <v>501111</v>
      </c>
      <c r="B1854" s="61">
        <v>8600</v>
      </c>
    </row>
    <row r="1855" spans="1:2" x14ac:dyDescent="0.25">
      <c r="A1855" s="60">
        <v>501112</v>
      </c>
      <c r="B1855" s="61">
        <v>8600</v>
      </c>
    </row>
    <row r="1856" spans="1:2" x14ac:dyDescent="0.25">
      <c r="A1856" s="60">
        <v>501113</v>
      </c>
      <c r="B1856" s="61">
        <v>8600</v>
      </c>
    </row>
    <row r="1857" spans="1:2" x14ac:dyDescent="0.25">
      <c r="A1857" s="60">
        <v>501114</v>
      </c>
      <c r="B1857" s="61">
        <v>8600</v>
      </c>
    </row>
    <row r="1858" spans="1:2" x14ac:dyDescent="0.25">
      <c r="A1858" s="60">
        <v>501115</v>
      </c>
      <c r="B1858" s="61">
        <v>8600</v>
      </c>
    </row>
    <row r="1859" spans="1:2" x14ac:dyDescent="0.25">
      <c r="A1859" s="60">
        <v>501116</v>
      </c>
      <c r="B1859" s="61">
        <v>8000</v>
      </c>
    </row>
    <row r="1860" spans="1:2" x14ac:dyDescent="0.25">
      <c r="A1860" s="60">
        <v>501117</v>
      </c>
      <c r="B1860" s="61">
        <v>8000</v>
      </c>
    </row>
    <row r="1861" spans="1:2" x14ac:dyDescent="0.25">
      <c r="A1861" s="60">
        <v>501118</v>
      </c>
      <c r="B1861" s="61">
        <v>8900</v>
      </c>
    </row>
    <row r="1862" spans="1:2" x14ac:dyDescent="0.25">
      <c r="A1862" s="60">
        <v>501119</v>
      </c>
      <c r="B1862" s="61">
        <v>8900</v>
      </c>
    </row>
    <row r="1863" spans="1:2" x14ac:dyDescent="0.25">
      <c r="A1863" s="60">
        <v>501120</v>
      </c>
      <c r="B1863" s="61">
        <v>8900</v>
      </c>
    </row>
    <row r="1864" spans="1:2" x14ac:dyDescent="0.25">
      <c r="A1864" s="60">
        <v>501121</v>
      </c>
      <c r="B1864" s="61">
        <v>8900</v>
      </c>
    </row>
    <row r="1865" spans="1:2" x14ac:dyDescent="0.25">
      <c r="A1865" s="60">
        <v>501126</v>
      </c>
      <c r="B1865" s="61">
        <v>10000</v>
      </c>
    </row>
    <row r="1866" spans="1:2" x14ac:dyDescent="0.25">
      <c r="A1866" s="60">
        <v>501127</v>
      </c>
      <c r="B1866" s="61">
        <v>9400</v>
      </c>
    </row>
    <row r="1867" spans="1:2" x14ac:dyDescent="0.25">
      <c r="A1867" s="60">
        <v>501131</v>
      </c>
      <c r="B1867" s="61">
        <v>34000</v>
      </c>
    </row>
    <row r="1868" spans="1:2" x14ac:dyDescent="0.25">
      <c r="A1868" s="60">
        <v>501132</v>
      </c>
      <c r="B1868" s="61">
        <v>36000</v>
      </c>
    </row>
    <row r="1869" spans="1:2" x14ac:dyDescent="0.25">
      <c r="A1869" s="60">
        <v>501133</v>
      </c>
      <c r="B1869" s="61">
        <v>34000</v>
      </c>
    </row>
    <row r="1870" spans="1:2" x14ac:dyDescent="0.25">
      <c r="A1870" s="60">
        <v>501134</v>
      </c>
      <c r="B1870" s="61">
        <v>34000</v>
      </c>
    </row>
    <row r="1871" spans="1:2" x14ac:dyDescent="0.25">
      <c r="A1871" s="60">
        <v>501135</v>
      </c>
      <c r="B1871" s="61">
        <v>36000</v>
      </c>
    </row>
    <row r="1872" spans="1:2" x14ac:dyDescent="0.25">
      <c r="A1872" s="60">
        <v>501136</v>
      </c>
      <c r="B1872" s="61">
        <v>34000</v>
      </c>
    </row>
    <row r="1873" spans="1:2" x14ac:dyDescent="0.25">
      <c r="A1873" s="60">
        <v>501137</v>
      </c>
      <c r="B1873" s="61">
        <v>9400</v>
      </c>
    </row>
    <row r="1874" spans="1:2" x14ac:dyDescent="0.25">
      <c r="A1874" s="60">
        <v>501138</v>
      </c>
      <c r="B1874" s="61">
        <v>9400</v>
      </c>
    </row>
    <row r="1875" spans="1:2" x14ac:dyDescent="0.25">
      <c r="A1875" s="60">
        <v>501139</v>
      </c>
      <c r="B1875" s="61">
        <v>35000</v>
      </c>
    </row>
    <row r="1876" spans="1:2" x14ac:dyDescent="0.25">
      <c r="A1876" s="60">
        <v>501140</v>
      </c>
      <c r="B1876" s="61">
        <v>34000</v>
      </c>
    </row>
    <row r="1877" spans="1:2" x14ac:dyDescent="0.25">
      <c r="A1877" s="60">
        <v>501141</v>
      </c>
      <c r="B1877" s="61">
        <v>42600</v>
      </c>
    </row>
    <row r="1878" spans="1:2" x14ac:dyDescent="0.25">
      <c r="A1878" s="60">
        <v>501142</v>
      </c>
      <c r="B1878" s="61">
        <v>42600</v>
      </c>
    </row>
    <row r="1879" spans="1:2" x14ac:dyDescent="0.25">
      <c r="A1879" s="60">
        <v>501143</v>
      </c>
      <c r="B1879" s="61">
        <v>42600</v>
      </c>
    </row>
    <row r="1880" spans="1:2" x14ac:dyDescent="0.25">
      <c r="A1880" s="60">
        <v>501144</v>
      </c>
      <c r="B1880" s="61">
        <v>44600</v>
      </c>
    </row>
    <row r="1881" spans="1:2" x14ac:dyDescent="0.25">
      <c r="A1881" s="60">
        <v>501145</v>
      </c>
      <c r="B1881" s="61">
        <v>44600</v>
      </c>
    </row>
    <row r="1882" spans="1:2" x14ac:dyDescent="0.25">
      <c r="A1882" s="60">
        <v>501146</v>
      </c>
      <c r="B1882" s="61">
        <v>8600</v>
      </c>
    </row>
    <row r="1883" spans="1:2" x14ac:dyDescent="0.25">
      <c r="A1883" s="60">
        <v>501147</v>
      </c>
      <c r="B1883" s="61">
        <v>8600</v>
      </c>
    </row>
    <row r="1884" spans="1:2" x14ac:dyDescent="0.25">
      <c r="A1884" s="60">
        <v>501148</v>
      </c>
      <c r="B1884" s="61">
        <v>8600</v>
      </c>
    </row>
    <row r="1885" spans="1:2" x14ac:dyDescent="0.25">
      <c r="A1885" s="60">
        <v>501149</v>
      </c>
      <c r="B1885" s="61">
        <v>44600</v>
      </c>
    </row>
    <row r="1886" spans="1:2" x14ac:dyDescent="0.25">
      <c r="A1886" s="60">
        <v>501150</v>
      </c>
      <c r="B1886" s="61">
        <v>42600</v>
      </c>
    </row>
    <row r="1887" spans="1:2" x14ac:dyDescent="0.25">
      <c r="A1887" s="60">
        <v>501151</v>
      </c>
      <c r="B1887" s="61">
        <v>44000</v>
      </c>
    </row>
    <row r="1888" spans="1:2" x14ac:dyDescent="0.25">
      <c r="A1888" s="60">
        <v>501152</v>
      </c>
      <c r="B1888" s="61">
        <v>9400</v>
      </c>
    </row>
    <row r="1889" spans="1:2" x14ac:dyDescent="0.25">
      <c r="A1889" s="60">
        <v>501153</v>
      </c>
      <c r="B1889" s="61">
        <v>43400</v>
      </c>
    </row>
    <row r="1890" spans="1:2" x14ac:dyDescent="0.25">
      <c r="A1890" s="60">
        <v>501154</v>
      </c>
      <c r="B1890" s="61">
        <v>42000</v>
      </c>
    </row>
    <row r="1891" spans="1:2" x14ac:dyDescent="0.25">
      <c r="A1891" s="60">
        <v>501155</v>
      </c>
      <c r="B1891" s="61">
        <v>45400</v>
      </c>
    </row>
    <row r="1892" spans="1:2" x14ac:dyDescent="0.25">
      <c r="A1892" s="60">
        <v>501156</v>
      </c>
      <c r="B1892" s="61">
        <v>44000</v>
      </c>
    </row>
    <row r="1893" spans="1:2" x14ac:dyDescent="0.25">
      <c r="A1893" s="60">
        <v>501157</v>
      </c>
      <c r="B1893" s="61">
        <v>8000</v>
      </c>
    </row>
    <row r="1894" spans="1:2" x14ac:dyDescent="0.25">
      <c r="A1894" s="60">
        <v>501158</v>
      </c>
      <c r="B1894" s="61">
        <v>43400</v>
      </c>
    </row>
    <row r="1895" spans="1:2" x14ac:dyDescent="0.25">
      <c r="A1895" s="60">
        <v>501159</v>
      </c>
      <c r="B1895" s="61">
        <v>43400</v>
      </c>
    </row>
    <row r="1896" spans="1:2" x14ac:dyDescent="0.25">
      <c r="A1896" s="60">
        <v>501160</v>
      </c>
      <c r="B1896" s="61">
        <v>44400</v>
      </c>
    </row>
    <row r="1897" spans="1:2" x14ac:dyDescent="0.25">
      <c r="A1897" s="60">
        <v>501161</v>
      </c>
      <c r="B1897" s="61">
        <v>67500</v>
      </c>
    </row>
    <row r="1898" spans="1:2" x14ac:dyDescent="0.25">
      <c r="A1898" s="60">
        <v>501162</v>
      </c>
      <c r="B1898" s="61">
        <v>66000</v>
      </c>
    </row>
    <row r="1899" spans="1:2" x14ac:dyDescent="0.25">
      <c r="A1899" s="60">
        <v>501163</v>
      </c>
      <c r="B1899" s="61">
        <v>66000</v>
      </c>
    </row>
    <row r="1900" spans="1:2" x14ac:dyDescent="0.25">
      <c r="A1900" s="60">
        <v>501164</v>
      </c>
      <c r="B1900" s="61">
        <v>72000</v>
      </c>
    </row>
    <row r="1901" spans="1:2" x14ac:dyDescent="0.25">
      <c r="A1901" s="60">
        <v>501165</v>
      </c>
      <c r="B1901" s="61">
        <v>36000</v>
      </c>
    </row>
    <row r="1902" spans="1:2" x14ac:dyDescent="0.25">
      <c r="A1902" s="60">
        <v>501166</v>
      </c>
      <c r="B1902" s="61">
        <v>36000</v>
      </c>
    </row>
    <row r="1903" spans="1:2" x14ac:dyDescent="0.25">
      <c r="A1903" s="60">
        <v>501167</v>
      </c>
      <c r="B1903" s="61">
        <v>36000</v>
      </c>
    </row>
    <row r="1904" spans="1:2" x14ac:dyDescent="0.25">
      <c r="A1904" s="60">
        <v>501168</v>
      </c>
      <c r="B1904" s="61">
        <v>36000</v>
      </c>
    </row>
    <row r="1905" spans="1:2" x14ac:dyDescent="0.25">
      <c r="A1905" s="60">
        <v>501169</v>
      </c>
      <c r="B1905" s="61">
        <v>36000</v>
      </c>
    </row>
    <row r="1906" spans="1:2" x14ac:dyDescent="0.25">
      <c r="A1906" s="60">
        <v>501170</v>
      </c>
      <c r="B1906" s="61">
        <v>36000</v>
      </c>
    </row>
    <row r="1907" spans="1:2" x14ac:dyDescent="0.25">
      <c r="A1907" s="60">
        <v>501171</v>
      </c>
      <c r="B1907" s="61">
        <v>36000</v>
      </c>
    </row>
    <row r="1908" spans="1:2" x14ac:dyDescent="0.25">
      <c r="A1908" s="60">
        <v>501172</v>
      </c>
      <c r="B1908" s="61">
        <v>36000</v>
      </c>
    </row>
    <row r="1909" spans="1:2" x14ac:dyDescent="0.25">
      <c r="A1909" s="60">
        <v>501173</v>
      </c>
      <c r="B1909" s="61">
        <v>34000</v>
      </c>
    </row>
    <row r="1910" spans="1:2" x14ac:dyDescent="0.25">
      <c r="A1910" s="60">
        <v>501174</v>
      </c>
      <c r="B1910" s="61">
        <v>34000</v>
      </c>
    </row>
    <row r="1911" spans="1:2" x14ac:dyDescent="0.25">
      <c r="A1911" s="60">
        <v>501175</v>
      </c>
      <c r="B1911" s="61">
        <v>34000</v>
      </c>
    </row>
    <row r="1912" spans="1:2" x14ac:dyDescent="0.25">
      <c r="A1912" s="60">
        <v>501176</v>
      </c>
      <c r="B1912" s="61">
        <v>34000</v>
      </c>
    </row>
    <row r="1913" spans="1:2" x14ac:dyDescent="0.25">
      <c r="A1913" s="60">
        <v>501177</v>
      </c>
      <c r="B1913" s="61">
        <v>34000</v>
      </c>
    </row>
    <row r="1914" spans="1:2" x14ac:dyDescent="0.25">
      <c r="A1914" s="60">
        <v>501178</v>
      </c>
      <c r="B1914" s="61">
        <v>34000</v>
      </c>
    </row>
    <row r="1915" spans="1:2" x14ac:dyDescent="0.25">
      <c r="A1915" s="60">
        <v>501179</v>
      </c>
      <c r="B1915" s="61">
        <v>35000</v>
      </c>
    </row>
    <row r="1916" spans="1:2" x14ac:dyDescent="0.25">
      <c r="A1916" s="60">
        <v>501180</v>
      </c>
      <c r="B1916" s="61">
        <v>35000</v>
      </c>
    </row>
    <row r="1917" spans="1:2" x14ac:dyDescent="0.25">
      <c r="A1917" s="60">
        <v>501181</v>
      </c>
      <c r="B1917" s="61">
        <v>34000</v>
      </c>
    </row>
    <row r="1918" spans="1:2" x14ac:dyDescent="0.25">
      <c r="A1918" s="60">
        <v>501182</v>
      </c>
      <c r="B1918" s="61">
        <v>35000</v>
      </c>
    </row>
    <row r="1919" spans="1:2" x14ac:dyDescent="0.25">
      <c r="A1919" s="60">
        <v>501183</v>
      </c>
      <c r="B1919" s="61">
        <v>34000</v>
      </c>
    </row>
    <row r="1920" spans="1:2" x14ac:dyDescent="0.25">
      <c r="A1920" s="60">
        <v>501184</v>
      </c>
      <c r="B1920" s="61">
        <v>35000</v>
      </c>
    </row>
    <row r="1921" spans="1:2" x14ac:dyDescent="0.25">
      <c r="A1921" s="60">
        <v>501185</v>
      </c>
      <c r="B1921" s="61">
        <v>34000</v>
      </c>
    </row>
    <row r="1922" spans="1:2" x14ac:dyDescent="0.25">
      <c r="A1922" s="60">
        <v>501186</v>
      </c>
      <c r="B1922" s="61">
        <v>35000</v>
      </c>
    </row>
    <row r="1923" spans="1:2" x14ac:dyDescent="0.25">
      <c r="A1923" s="60">
        <v>501187</v>
      </c>
      <c r="B1923" s="61">
        <v>35000</v>
      </c>
    </row>
    <row r="1924" spans="1:2" x14ac:dyDescent="0.25">
      <c r="A1924" s="60">
        <v>501188</v>
      </c>
      <c r="B1924" s="61">
        <v>35000</v>
      </c>
    </row>
    <row r="1925" spans="1:2" x14ac:dyDescent="0.25">
      <c r="A1925" s="60">
        <v>501189</v>
      </c>
      <c r="B1925" s="61">
        <v>34000</v>
      </c>
    </row>
    <row r="1926" spans="1:2" x14ac:dyDescent="0.25">
      <c r="A1926" s="60">
        <v>501190</v>
      </c>
      <c r="B1926" s="61">
        <v>35000</v>
      </c>
    </row>
    <row r="1927" spans="1:2" x14ac:dyDescent="0.25">
      <c r="A1927" s="60">
        <v>501191</v>
      </c>
      <c r="B1927" s="61">
        <v>34000</v>
      </c>
    </row>
    <row r="1928" spans="1:2" x14ac:dyDescent="0.25">
      <c r="A1928" s="60">
        <v>501192</v>
      </c>
      <c r="B1928" s="61">
        <v>34000</v>
      </c>
    </row>
    <row r="1929" spans="1:2" x14ac:dyDescent="0.25">
      <c r="A1929" s="60">
        <v>501193</v>
      </c>
      <c r="B1929" s="61">
        <v>36000</v>
      </c>
    </row>
    <row r="1930" spans="1:2" x14ac:dyDescent="0.25">
      <c r="A1930" s="60">
        <v>501194</v>
      </c>
      <c r="B1930" s="61">
        <v>36000</v>
      </c>
    </row>
    <row r="1931" spans="1:2" x14ac:dyDescent="0.25">
      <c r="A1931" s="60">
        <v>501195</v>
      </c>
      <c r="B1931" s="61">
        <v>36000</v>
      </c>
    </row>
    <row r="1932" spans="1:2" x14ac:dyDescent="0.25">
      <c r="A1932" s="60">
        <v>501196</v>
      </c>
      <c r="B1932" s="61">
        <v>36000</v>
      </c>
    </row>
    <row r="1933" spans="1:2" x14ac:dyDescent="0.25">
      <c r="A1933" s="60">
        <v>501197</v>
      </c>
      <c r="B1933" s="61">
        <v>36000</v>
      </c>
    </row>
    <row r="1934" spans="1:2" x14ac:dyDescent="0.25">
      <c r="A1934" s="60">
        <v>501198</v>
      </c>
      <c r="B1934" s="61">
        <v>36000</v>
      </c>
    </row>
    <row r="1935" spans="1:2" x14ac:dyDescent="0.25">
      <c r="A1935" s="60">
        <v>501199</v>
      </c>
      <c r="B1935" s="61">
        <v>36000</v>
      </c>
    </row>
    <row r="1936" spans="1:2" x14ac:dyDescent="0.25">
      <c r="A1936" s="60">
        <v>512778</v>
      </c>
      <c r="B1936" s="61">
        <v>7600</v>
      </c>
    </row>
    <row r="1937" spans="1:2" x14ac:dyDescent="0.25">
      <c r="A1937" s="60">
        <v>512781</v>
      </c>
      <c r="B1937" s="61">
        <v>9400</v>
      </c>
    </row>
    <row r="1938" spans="1:2" x14ac:dyDescent="0.25">
      <c r="A1938" s="60">
        <v>512782</v>
      </c>
      <c r="B1938" s="61">
        <v>9400</v>
      </c>
    </row>
    <row r="1939" spans="1:2" x14ac:dyDescent="0.25">
      <c r="A1939" s="60">
        <v>512784</v>
      </c>
      <c r="B1939" s="61">
        <v>9400</v>
      </c>
    </row>
    <row r="1940" spans="1:2" x14ac:dyDescent="0.25">
      <c r="A1940" s="60">
        <v>512794</v>
      </c>
      <c r="B1940" s="61">
        <v>8403</v>
      </c>
    </row>
    <row r="1941" spans="1:2" x14ac:dyDescent="0.25">
      <c r="A1941" s="60">
        <v>512798</v>
      </c>
      <c r="B1941" s="61">
        <v>7800</v>
      </c>
    </row>
    <row r="1942" spans="1:2" x14ac:dyDescent="0.25">
      <c r="A1942" s="60">
        <v>512799</v>
      </c>
      <c r="B1942" s="61">
        <v>10000</v>
      </c>
    </row>
    <row r="1943" spans="1:2" x14ac:dyDescent="0.25">
      <c r="A1943" s="60">
        <v>512801</v>
      </c>
      <c r="B1943" s="61">
        <v>9400</v>
      </c>
    </row>
    <row r="1944" spans="1:2" x14ac:dyDescent="0.25">
      <c r="A1944" s="60">
        <v>512802</v>
      </c>
      <c r="B1944" s="61">
        <v>9400</v>
      </c>
    </row>
    <row r="1945" spans="1:2" x14ac:dyDescent="0.25">
      <c r="A1945" s="60">
        <v>512803</v>
      </c>
      <c r="B1945" s="61">
        <v>7600</v>
      </c>
    </row>
    <row r="1946" spans="1:2" x14ac:dyDescent="0.25">
      <c r="A1946" s="60">
        <v>512804</v>
      </c>
      <c r="B1946" s="61">
        <v>7448</v>
      </c>
    </row>
    <row r="1947" spans="1:2" x14ac:dyDescent="0.25">
      <c r="A1947" s="60">
        <v>512814</v>
      </c>
      <c r="B1947" s="61">
        <v>3736</v>
      </c>
    </row>
    <row r="1948" spans="1:2" x14ac:dyDescent="0.25">
      <c r="A1948" s="60">
        <v>512818</v>
      </c>
      <c r="B1948" s="61">
        <v>9400</v>
      </c>
    </row>
    <row r="1949" spans="1:2" x14ac:dyDescent="0.25">
      <c r="A1949" s="60">
        <v>512831</v>
      </c>
      <c r="B1949" s="61">
        <v>9400</v>
      </c>
    </row>
    <row r="1950" spans="1:2" x14ac:dyDescent="0.25">
      <c r="A1950" s="60">
        <v>512836</v>
      </c>
      <c r="B1950" s="61">
        <v>3000</v>
      </c>
    </row>
    <row r="1951" spans="1:2" x14ac:dyDescent="0.25">
      <c r="A1951" s="60">
        <v>512838</v>
      </c>
      <c r="B1951" s="61">
        <v>8000</v>
      </c>
    </row>
    <row r="1952" spans="1:2" x14ac:dyDescent="0.25">
      <c r="A1952" s="60">
        <v>512856</v>
      </c>
      <c r="B1952" s="61">
        <v>9400</v>
      </c>
    </row>
    <row r="1953" spans="1:2" x14ac:dyDescent="0.25">
      <c r="A1953" s="60">
        <v>512857</v>
      </c>
      <c r="B1953" s="61">
        <v>9400</v>
      </c>
    </row>
    <row r="1954" spans="1:2" x14ac:dyDescent="0.25">
      <c r="A1954" s="60">
        <v>512859</v>
      </c>
      <c r="B1954" s="61">
        <v>9400</v>
      </c>
    </row>
    <row r="1955" spans="1:2" x14ac:dyDescent="0.25">
      <c r="A1955" s="60">
        <v>512875</v>
      </c>
      <c r="B1955" s="61">
        <v>9400</v>
      </c>
    </row>
    <row r="1956" spans="1:2" x14ac:dyDescent="0.25">
      <c r="A1956" s="60">
        <v>512876</v>
      </c>
      <c r="B1956" s="61">
        <v>9400</v>
      </c>
    </row>
    <row r="1957" spans="1:2" x14ac:dyDescent="0.25">
      <c r="A1957" s="60">
        <v>512877</v>
      </c>
      <c r="B1957" s="61">
        <v>9400</v>
      </c>
    </row>
    <row r="1958" spans="1:2" x14ac:dyDescent="0.25">
      <c r="A1958" s="60">
        <v>512878</v>
      </c>
      <c r="B1958" s="61">
        <v>9400</v>
      </c>
    </row>
    <row r="1959" spans="1:2" x14ac:dyDescent="0.25">
      <c r="A1959" s="60">
        <v>512879</v>
      </c>
      <c r="B1959" s="61">
        <v>9400</v>
      </c>
    </row>
    <row r="1960" spans="1:2" x14ac:dyDescent="0.25">
      <c r="A1960" s="60">
        <v>512880</v>
      </c>
      <c r="B1960" s="61">
        <v>9400</v>
      </c>
    </row>
    <row r="1961" spans="1:2" x14ac:dyDescent="0.25">
      <c r="A1961" s="60">
        <v>512881</v>
      </c>
      <c r="B1961" s="61">
        <v>9400</v>
      </c>
    </row>
    <row r="1962" spans="1:2" x14ac:dyDescent="0.25">
      <c r="A1962" s="60">
        <v>512882</v>
      </c>
      <c r="B1962" s="61">
        <v>9400</v>
      </c>
    </row>
    <row r="1963" spans="1:2" x14ac:dyDescent="0.25">
      <c r="A1963" s="60">
        <v>512883</v>
      </c>
      <c r="B1963" s="61">
        <v>9400</v>
      </c>
    </row>
    <row r="1964" spans="1:2" x14ac:dyDescent="0.25">
      <c r="A1964" s="60">
        <v>512884</v>
      </c>
      <c r="B1964" s="61">
        <v>9400</v>
      </c>
    </row>
    <row r="1965" spans="1:2" x14ac:dyDescent="0.25">
      <c r="A1965" s="60">
        <v>512885</v>
      </c>
      <c r="B1965" s="61">
        <v>9400</v>
      </c>
    </row>
    <row r="1966" spans="1:2" x14ac:dyDescent="0.25">
      <c r="A1966" s="60">
        <v>512886</v>
      </c>
      <c r="B1966" s="61">
        <v>9400</v>
      </c>
    </row>
    <row r="1967" spans="1:2" x14ac:dyDescent="0.25">
      <c r="A1967" s="60">
        <v>512896</v>
      </c>
      <c r="B1967" s="61">
        <v>9400</v>
      </c>
    </row>
    <row r="1968" spans="1:2" x14ac:dyDescent="0.25">
      <c r="A1968" s="60">
        <v>512899</v>
      </c>
      <c r="B1968" s="61">
        <v>10000</v>
      </c>
    </row>
    <row r="1969" spans="1:2" x14ac:dyDescent="0.25">
      <c r="A1969" s="60">
        <v>512900</v>
      </c>
      <c r="B1969" s="61">
        <v>9400</v>
      </c>
    </row>
    <row r="1970" spans="1:2" x14ac:dyDescent="0.25">
      <c r="A1970" s="60">
        <v>512901</v>
      </c>
      <c r="B1970" s="61">
        <v>9400</v>
      </c>
    </row>
    <row r="1971" spans="1:2" x14ac:dyDescent="0.25">
      <c r="A1971" s="60">
        <v>512914</v>
      </c>
      <c r="B1971" s="61">
        <v>9400</v>
      </c>
    </row>
    <row r="1972" spans="1:2" x14ac:dyDescent="0.25">
      <c r="A1972" s="60">
        <v>512915</v>
      </c>
      <c r="B1972" s="61">
        <v>9400</v>
      </c>
    </row>
    <row r="1973" spans="1:2" x14ac:dyDescent="0.25">
      <c r="A1973" s="60">
        <v>512916</v>
      </c>
      <c r="B1973" s="61">
        <v>9400</v>
      </c>
    </row>
    <row r="1974" spans="1:2" x14ac:dyDescent="0.25">
      <c r="A1974" s="60">
        <v>512917</v>
      </c>
      <c r="B1974" s="61">
        <v>9400</v>
      </c>
    </row>
    <row r="1975" spans="1:2" x14ac:dyDescent="0.25">
      <c r="A1975" s="60">
        <v>512919</v>
      </c>
      <c r="B1975" s="61">
        <v>9400</v>
      </c>
    </row>
    <row r="1976" spans="1:2" x14ac:dyDescent="0.25">
      <c r="A1976" s="60">
        <v>512920</v>
      </c>
      <c r="B1976" s="61">
        <v>9400</v>
      </c>
    </row>
    <row r="1977" spans="1:2" x14ac:dyDescent="0.25">
      <c r="A1977" s="60">
        <v>512922</v>
      </c>
      <c r="B1977" s="61">
        <v>9400</v>
      </c>
    </row>
    <row r="1978" spans="1:2" x14ac:dyDescent="0.25">
      <c r="A1978" s="60">
        <v>512925</v>
      </c>
      <c r="B1978" s="61">
        <v>9400</v>
      </c>
    </row>
    <row r="1979" spans="1:2" x14ac:dyDescent="0.25">
      <c r="A1979" s="60">
        <v>512926</v>
      </c>
      <c r="B1979" s="61">
        <v>9400</v>
      </c>
    </row>
    <row r="1980" spans="1:2" x14ac:dyDescent="0.25">
      <c r="A1980" s="60">
        <v>512928</v>
      </c>
      <c r="B1980" s="61">
        <v>9400</v>
      </c>
    </row>
    <row r="1981" spans="1:2" x14ac:dyDescent="0.25">
      <c r="A1981" s="60">
        <v>512929</v>
      </c>
      <c r="B1981" s="61">
        <v>9400</v>
      </c>
    </row>
    <row r="1982" spans="1:2" x14ac:dyDescent="0.25">
      <c r="A1982" s="60">
        <v>512930</v>
      </c>
      <c r="B1982" s="61">
        <v>10000</v>
      </c>
    </row>
    <row r="1983" spans="1:2" x14ac:dyDescent="0.25">
      <c r="A1983" s="60">
        <v>512932</v>
      </c>
      <c r="B1983" s="61">
        <v>10000</v>
      </c>
    </row>
    <row r="1984" spans="1:2" x14ac:dyDescent="0.25">
      <c r="A1984" s="60">
        <v>512933</v>
      </c>
      <c r="B1984" s="61">
        <v>10800</v>
      </c>
    </row>
    <row r="1985" spans="1:2" x14ac:dyDescent="0.25">
      <c r="A1985" s="60">
        <v>512934</v>
      </c>
      <c r="B1985" s="61">
        <v>10000</v>
      </c>
    </row>
    <row r="1986" spans="1:2" x14ac:dyDescent="0.25">
      <c r="A1986" s="60">
        <v>512942</v>
      </c>
      <c r="B1986" s="61">
        <v>9400</v>
      </c>
    </row>
    <row r="1987" spans="1:2" x14ac:dyDescent="0.25">
      <c r="A1987" s="60">
        <v>512943</v>
      </c>
      <c r="B1987" s="61">
        <v>9400</v>
      </c>
    </row>
    <row r="1988" spans="1:2" x14ac:dyDescent="0.25">
      <c r="A1988" s="60">
        <v>512951</v>
      </c>
      <c r="B1988" s="61">
        <v>9400</v>
      </c>
    </row>
    <row r="1989" spans="1:2" x14ac:dyDescent="0.25">
      <c r="A1989" s="60">
        <v>512952</v>
      </c>
      <c r="B1989" s="61">
        <v>9400</v>
      </c>
    </row>
    <row r="1990" spans="1:2" x14ac:dyDescent="0.25">
      <c r="A1990" s="60">
        <v>512953</v>
      </c>
      <c r="B1990" s="61">
        <v>9400</v>
      </c>
    </row>
    <row r="1991" spans="1:2" x14ac:dyDescent="0.25">
      <c r="A1991" s="60">
        <v>512957</v>
      </c>
      <c r="B1991" s="61">
        <v>10000</v>
      </c>
    </row>
    <row r="1992" spans="1:2" x14ac:dyDescent="0.25">
      <c r="A1992" s="60">
        <v>512958</v>
      </c>
      <c r="B1992" s="61">
        <v>10000</v>
      </c>
    </row>
    <row r="1993" spans="1:2" x14ac:dyDescent="0.25">
      <c r="A1993" s="60">
        <v>512959</v>
      </c>
      <c r="B1993" s="61">
        <v>10000</v>
      </c>
    </row>
    <row r="1994" spans="1:2" x14ac:dyDescent="0.25">
      <c r="A1994" s="60">
        <v>512960</v>
      </c>
      <c r="B1994" s="61">
        <v>10000</v>
      </c>
    </row>
    <row r="1995" spans="1:2" x14ac:dyDescent="0.25">
      <c r="A1995" s="60">
        <v>512962</v>
      </c>
      <c r="B1995" s="61">
        <v>10000</v>
      </c>
    </row>
    <row r="1996" spans="1:2" x14ac:dyDescent="0.25">
      <c r="A1996" s="60">
        <v>512963</v>
      </c>
      <c r="B1996" s="61">
        <v>10000</v>
      </c>
    </row>
    <row r="1997" spans="1:2" x14ac:dyDescent="0.25">
      <c r="A1997" s="60">
        <v>512966</v>
      </c>
      <c r="B1997" s="61">
        <v>9400</v>
      </c>
    </row>
    <row r="1998" spans="1:2" x14ac:dyDescent="0.25">
      <c r="A1998" s="60">
        <v>512970</v>
      </c>
      <c r="B1998" s="61">
        <v>34000</v>
      </c>
    </row>
    <row r="1999" spans="1:2" x14ac:dyDescent="0.25">
      <c r="A1999" s="60">
        <v>512971</v>
      </c>
      <c r="B1999" s="61">
        <v>34000</v>
      </c>
    </row>
    <row r="2000" spans="1:2" x14ac:dyDescent="0.25">
      <c r="A2000" s="60">
        <v>512972</v>
      </c>
      <c r="B2000" s="61">
        <v>34000</v>
      </c>
    </row>
    <row r="2001" spans="1:2" x14ac:dyDescent="0.25">
      <c r="A2001" s="60">
        <v>512974</v>
      </c>
      <c r="B2001" s="61">
        <v>34000</v>
      </c>
    </row>
    <row r="2002" spans="1:2" x14ac:dyDescent="0.25">
      <c r="A2002" s="60">
        <v>512975</v>
      </c>
      <c r="B2002" s="61">
        <v>36000</v>
      </c>
    </row>
    <row r="2003" spans="1:2" x14ac:dyDescent="0.25">
      <c r="A2003" s="60">
        <v>512976</v>
      </c>
      <c r="B2003" s="61">
        <v>36000</v>
      </c>
    </row>
    <row r="2004" spans="1:2" x14ac:dyDescent="0.25">
      <c r="A2004" s="60">
        <v>512977</v>
      </c>
      <c r="B2004" s="61">
        <v>9400</v>
      </c>
    </row>
    <row r="2005" spans="1:2" x14ac:dyDescent="0.25">
      <c r="A2005" s="60">
        <v>512978</v>
      </c>
      <c r="B2005" s="61">
        <v>34000</v>
      </c>
    </row>
    <row r="2006" spans="1:2" x14ac:dyDescent="0.25">
      <c r="A2006" s="60">
        <v>512982</v>
      </c>
      <c r="B2006" s="61">
        <v>31500</v>
      </c>
    </row>
    <row r="2007" spans="1:2" x14ac:dyDescent="0.25">
      <c r="A2007" s="60">
        <v>512983</v>
      </c>
      <c r="B2007" s="61">
        <v>31500</v>
      </c>
    </row>
    <row r="2008" spans="1:2" x14ac:dyDescent="0.25">
      <c r="A2008" s="60">
        <v>512984</v>
      </c>
      <c r="B2008" s="61">
        <v>34000</v>
      </c>
    </row>
    <row r="2009" spans="1:2" x14ac:dyDescent="0.25">
      <c r="A2009" s="60">
        <v>512985</v>
      </c>
      <c r="B2009" s="61">
        <v>34000</v>
      </c>
    </row>
    <row r="2010" spans="1:2" x14ac:dyDescent="0.25">
      <c r="A2010" s="60">
        <v>512986</v>
      </c>
      <c r="B2010" s="61">
        <v>34000</v>
      </c>
    </row>
    <row r="2011" spans="1:2" x14ac:dyDescent="0.25">
      <c r="A2011" s="60">
        <v>512987</v>
      </c>
      <c r="B2011" s="61">
        <v>34000</v>
      </c>
    </row>
    <row r="2012" spans="1:2" x14ac:dyDescent="0.25">
      <c r="A2012" s="60">
        <v>512988</v>
      </c>
      <c r="B2012" s="61">
        <v>34000</v>
      </c>
    </row>
    <row r="2013" spans="1:2" x14ac:dyDescent="0.25">
      <c r="A2013" s="60">
        <v>512989</v>
      </c>
      <c r="B2013" s="61">
        <v>34000</v>
      </c>
    </row>
    <row r="2014" spans="1:2" x14ac:dyDescent="0.25">
      <c r="A2014" s="60">
        <v>512991</v>
      </c>
      <c r="B2014" s="61">
        <v>36000</v>
      </c>
    </row>
    <row r="2015" spans="1:2" x14ac:dyDescent="0.25">
      <c r="A2015" s="60">
        <v>512992</v>
      </c>
      <c r="B2015" s="61">
        <v>36000</v>
      </c>
    </row>
    <row r="2016" spans="1:2" x14ac:dyDescent="0.25">
      <c r="A2016" s="60">
        <v>512994</v>
      </c>
      <c r="B2016" s="61">
        <v>36000</v>
      </c>
    </row>
    <row r="2017" spans="1:2" x14ac:dyDescent="0.25">
      <c r="A2017" s="60">
        <v>992023</v>
      </c>
      <c r="B2017" s="61">
        <v>2633</v>
      </c>
    </row>
    <row r="2018" spans="1:2" x14ac:dyDescent="0.25">
      <c r="A2018" s="60">
        <v>992024</v>
      </c>
      <c r="B2018" s="61">
        <v>8000</v>
      </c>
    </row>
    <row r="2019" spans="1:2" x14ac:dyDescent="0.25">
      <c r="A2019" s="60">
        <v>992035</v>
      </c>
      <c r="B2019" s="61">
        <v>7030</v>
      </c>
    </row>
    <row r="2020" spans="1:2" x14ac:dyDescent="0.25">
      <c r="A2020" s="60">
        <v>992045</v>
      </c>
      <c r="B2020" s="61">
        <v>8600</v>
      </c>
    </row>
    <row r="2021" spans="1:2" x14ac:dyDescent="0.25">
      <c r="A2021" s="60">
        <v>992053</v>
      </c>
      <c r="B2021" s="61">
        <v>10000</v>
      </c>
    </row>
    <row r="2022" spans="1:2" x14ac:dyDescent="0.25">
      <c r="A2022" s="60">
        <v>992061</v>
      </c>
      <c r="B2022" s="61">
        <v>8000</v>
      </c>
    </row>
    <row r="2023" spans="1:2" x14ac:dyDescent="0.25">
      <c r="A2023" s="60">
        <v>992065</v>
      </c>
      <c r="B2023" s="61">
        <v>7215</v>
      </c>
    </row>
    <row r="2024" spans="1:2" x14ac:dyDescent="0.25">
      <c r="A2024" s="60">
        <v>992171</v>
      </c>
      <c r="B2024" s="61">
        <v>37700</v>
      </c>
    </row>
    <row r="2025" spans="1:2" x14ac:dyDescent="0.25">
      <c r="A2025" s="60">
        <v>9500422</v>
      </c>
      <c r="B2025" s="61">
        <v>10000</v>
      </c>
    </row>
    <row r="2026" spans="1:2" x14ac:dyDescent="0.25">
      <c r="A2026" s="60">
        <v>9500435</v>
      </c>
      <c r="B2026" s="61">
        <v>7410</v>
      </c>
    </row>
    <row r="2027" spans="1:2" x14ac:dyDescent="0.25">
      <c r="A2027" s="60">
        <v>9500442</v>
      </c>
      <c r="B2027" s="61">
        <v>10000</v>
      </c>
    </row>
    <row r="2028" spans="1:2" x14ac:dyDescent="0.25">
      <c r="A2028" s="60">
        <v>9500443</v>
      </c>
      <c r="B2028" s="61">
        <v>9400</v>
      </c>
    </row>
    <row r="2029" spans="1:2" x14ac:dyDescent="0.25">
      <c r="A2029" s="60">
        <v>9500444</v>
      </c>
      <c r="B2029" s="61">
        <v>9400</v>
      </c>
    </row>
    <row r="2030" spans="1:2" x14ac:dyDescent="0.25">
      <c r="A2030" s="60">
        <v>9500477</v>
      </c>
      <c r="B2030" s="61">
        <v>36000</v>
      </c>
    </row>
    <row r="2031" spans="1:2" x14ac:dyDescent="0.25">
      <c r="A2031" s="60">
        <v>9500478</v>
      </c>
      <c r="B2031" s="61">
        <v>36000</v>
      </c>
    </row>
    <row r="2032" spans="1:2" x14ac:dyDescent="0.25">
      <c r="A2032" s="60">
        <v>20000064</v>
      </c>
      <c r="B2032" s="61">
        <v>10000</v>
      </c>
    </row>
    <row r="2033" spans="1:2" x14ac:dyDescent="0.25">
      <c r="A2033" s="60">
        <v>20000065</v>
      </c>
      <c r="B2033" s="61">
        <v>10000</v>
      </c>
    </row>
    <row r="2034" spans="1:2" x14ac:dyDescent="0.25">
      <c r="A2034" s="60">
        <v>20000066</v>
      </c>
      <c r="B2034" s="61">
        <v>9400</v>
      </c>
    </row>
    <row r="2035" spans="1:2" x14ac:dyDescent="0.25">
      <c r="A2035" s="60">
        <v>20000067</v>
      </c>
      <c r="B2035" s="61">
        <v>9400</v>
      </c>
    </row>
    <row r="2036" spans="1:2" x14ac:dyDescent="0.25">
      <c r="A2036" s="60">
        <v>20000068</v>
      </c>
      <c r="B2036" s="61">
        <v>9400</v>
      </c>
    </row>
    <row r="2037" spans="1:2" x14ac:dyDescent="0.25">
      <c r="A2037" s="60">
        <v>20000070</v>
      </c>
      <c r="B2037" s="61">
        <v>10000</v>
      </c>
    </row>
    <row r="2038" spans="1:2" x14ac:dyDescent="0.25">
      <c r="A2038" s="60">
        <v>20000071</v>
      </c>
      <c r="B2038" s="61">
        <v>9400</v>
      </c>
    </row>
    <row r="2039" spans="1:2" x14ac:dyDescent="0.25">
      <c r="A2039" s="60">
        <v>20000072</v>
      </c>
      <c r="B2039" s="61">
        <v>9400</v>
      </c>
    </row>
    <row r="2040" spans="1:2" x14ac:dyDescent="0.25">
      <c r="A2040" s="60">
        <v>20000073</v>
      </c>
      <c r="B2040" s="61">
        <v>9400</v>
      </c>
    </row>
    <row r="2041" spans="1:2" x14ac:dyDescent="0.25">
      <c r="A2041" s="60">
        <v>20000074</v>
      </c>
      <c r="B2041" s="61">
        <v>9400</v>
      </c>
    </row>
    <row r="2042" spans="1:2" x14ac:dyDescent="0.25">
      <c r="A2042" s="60">
        <v>20000075</v>
      </c>
      <c r="B2042" s="61">
        <v>9400</v>
      </c>
    </row>
    <row r="2043" spans="1:2" x14ac:dyDescent="0.25">
      <c r="A2043" s="60">
        <v>20000076</v>
      </c>
      <c r="B2043" s="61">
        <v>9400</v>
      </c>
    </row>
    <row r="2044" spans="1:2" x14ac:dyDescent="0.25">
      <c r="A2044" s="60">
        <v>2122640442</v>
      </c>
      <c r="B2044" s="61">
        <v>30000</v>
      </c>
    </row>
    <row r="2045" spans="1:2" x14ac:dyDescent="0.25">
      <c r="A2045" s="60" t="s">
        <v>15958</v>
      </c>
      <c r="B2045" s="61">
        <v>9400</v>
      </c>
    </row>
    <row r="2046" spans="1:2" x14ac:dyDescent="0.25">
      <c r="A2046" s="60" t="s">
        <v>16487</v>
      </c>
      <c r="B2046" s="61">
        <v>10000</v>
      </c>
    </row>
    <row r="2047" spans="1:2" x14ac:dyDescent="0.25">
      <c r="A2047" s="60" t="s">
        <v>17133</v>
      </c>
      <c r="B2047" s="61">
        <v>10000</v>
      </c>
    </row>
    <row r="2048" spans="1:2" x14ac:dyDescent="0.25">
      <c r="A2048" s="60" t="s">
        <v>15486</v>
      </c>
      <c r="B2048" s="61">
        <v>10000</v>
      </c>
    </row>
    <row r="2049" spans="1:2" x14ac:dyDescent="0.25">
      <c r="A2049" s="60" t="s">
        <v>16664</v>
      </c>
      <c r="B2049" s="61">
        <v>10300</v>
      </c>
    </row>
    <row r="2050" spans="1:2" x14ac:dyDescent="0.25">
      <c r="A2050" s="60" t="s">
        <v>16516</v>
      </c>
      <c r="B2050" s="61">
        <v>10000</v>
      </c>
    </row>
    <row r="2051" spans="1:2" x14ac:dyDescent="0.25">
      <c r="A2051" s="60" t="s">
        <v>15495</v>
      </c>
      <c r="B2051" s="61">
        <v>9400</v>
      </c>
    </row>
    <row r="2052" spans="1:2" x14ac:dyDescent="0.25">
      <c r="A2052" s="60" t="s">
        <v>16615</v>
      </c>
      <c r="B2052" s="61">
        <v>10000</v>
      </c>
    </row>
    <row r="2053" spans="1:2" x14ac:dyDescent="0.25">
      <c r="A2053" s="60" t="s">
        <v>15482</v>
      </c>
      <c r="B2053" s="61">
        <v>9400</v>
      </c>
    </row>
    <row r="2054" spans="1:2" x14ac:dyDescent="0.25">
      <c r="A2054" s="60" t="s">
        <v>15560</v>
      </c>
      <c r="B2054" s="61">
        <v>10000</v>
      </c>
    </row>
    <row r="2055" spans="1:2" x14ac:dyDescent="0.25">
      <c r="A2055" s="60" t="s">
        <v>15480</v>
      </c>
      <c r="B2055" s="61">
        <v>9400</v>
      </c>
    </row>
    <row r="2056" spans="1:2" x14ac:dyDescent="0.25">
      <c r="A2056" s="60" t="s">
        <v>15985</v>
      </c>
      <c r="B2056" s="61">
        <v>10000</v>
      </c>
    </row>
    <row r="2057" spans="1:2" x14ac:dyDescent="0.25">
      <c r="A2057" s="60" t="s">
        <v>15493</v>
      </c>
      <c r="B2057" s="61">
        <v>10000</v>
      </c>
    </row>
    <row r="2058" spans="1:2" x14ac:dyDescent="0.25">
      <c r="A2058" s="60" t="s">
        <v>16215</v>
      </c>
      <c r="B2058" s="61">
        <v>10000</v>
      </c>
    </row>
    <row r="2059" spans="1:2" x14ac:dyDescent="0.25">
      <c r="A2059" s="60" t="s">
        <v>15474</v>
      </c>
      <c r="B2059" s="61">
        <v>10000</v>
      </c>
    </row>
    <row r="2060" spans="1:2" x14ac:dyDescent="0.25">
      <c r="A2060" s="60" t="s">
        <v>16841</v>
      </c>
      <c r="B2060" s="61">
        <v>10000</v>
      </c>
    </row>
    <row r="2061" spans="1:2" x14ac:dyDescent="0.25">
      <c r="A2061" s="60" t="s">
        <v>15491</v>
      </c>
      <c r="B2061" s="61">
        <v>10000</v>
      </c>
    </row>
    <row r="2062" spans="1:2" x14ac:dyDescent="0.25">
      <c r="A2062" s="60" t="s">
        <v>15561</v>
      </c>
      <c r="B2062" s="61">
        <v>7600</v>
      </c>
    </row>
    <row r="2063" spans="1:2" x14ac:dyDescent="0.25">
      <c r="A2063" s="60" t="s">
        <v>15453</v>
      </c>
      <c r="B2063" s="61">
        <v>10300</v>
      </c>
    </row>
    <row r="2064" spans="1:2" x14ac:dyDescent="0.25">
      <c r="A2064" s="60" t="s">
        <v>16562</v>
      </c>
      <c r="B2064" s="61">
        <v>7400</v>
      </c>
    </row>
    <row r="2065" spans="1:2" x14ac:dyDescent="0.25">
      <c r="A2065" s="60" t="s">
        <v>15461</v>
      </c>
      <c r="B2065" s="61">
        <v>9400</v>
      </c>
    </row>
    <row r="2066" spans="1:2" x14ac:dyDescent="0.25">
      <c r="A2066" s="60" t="s">
        <v>15836</v>
      </c>
      <c r="B2066" s="61">
        <v>7400</v>
      </c>
    </row>
    <row r="2067" spans="1:2" x14ac:dyDescent="0.25">
      <c r="A2067" s="60" t="s">
        <v>15478</v>
      </c>
      <c r="B2067" s="61">
        <v>36000</v>
      </c>
    </row>
    <row r="2068" spans="1:2" x14ac:dyDescent="0.25">
      <c r="A2068" s="60" t="s">
        <v>15558</v>
      </c>
      <c r="B2068" s="61">
        <v>7400</v>
      </c>
    </row>
    <row r="2069" spans="1:2" x14ac:dyDescent="0.25">
      <c r="A2069" s="60" t="s">
        <v>15498</v>
      </c>
      <c r="B2069" s="61">
        <v>9400</v>
      </c>
    </row>
    <row r="2070" spans="1:2" x14ac:dyDescent="0.25">
      <c r="A2070" s="60" t="s">
        <v>17257</v>
      </c>
      <c r="B2070" s="61">
        <v>10000</v>
      </c>
    </row>
    <row r="2071" spans="1:2" x14ac:dyDescent="0.25">
      <c r="A2071" s="60" t="s">
        <v>16678</v>
      </c>
      <c r="B2071" s="61">
        <v>10300</v>
      </c>
    </row>
    <row r="2072" spans="1:2" x14ac:dyDescent="0.25">
      <c r="A2072" s="60" t="s">
        <v>16997</v>
      </c>
      <c r="B2072" s="61">
        <v>10300</v>
      </c>
    </row>
    <row r="2073" spans="1:2" x14ac:dyDescent="0.25">
      <c r="A2073" s="60" t="s">
        <v>17262</v>
      </c>
      <c r="B2073" s="61">
        <v>10000</v>
      </c>
    </row>
    <row r="2074" spans="1:2" x14ac:dyDescent="0.25">
      <c r="A2074" s="60" t="s">
        <v>16987</v>
      </c>
      <c r="B2074" s="61">
        <v>10000</v>
      </c>
    </row>
    <row r="2075" spans="1:2" x14ac:dyDescent="0.25">
      <c r="A2075" s="60" t="s">
        <v>16253</v>
      </c>
      <c r="B2075" s="61">
        <v>9400</v>
      </c>
    </row>
    <row r="2076" spans="1:2" x14ac:dyDescent="0.25">
      <c r="A2076" s="60" t="s">
        <v>15795</v>
      </c>
      <c r="B2076" s="61">
        <v>10300</v>
      </c>
    </row>
    <row r="2077" spans="1:2" x14ac:dyDescent="0.25">
      <c r="A2077" s="60" t="s">
        <v>15573</v>
      </c>
      <c r="B2077" s="61">
        <v>10300</v>
      </c>
    </row>
    <row r="2078" spans="1:2" x14ac:dyDescent="0.25">
      <c r="A2078" s="60" t="s">
        <v>17100</v>
      </c>
      <c r="B2078" s="61">
        <v>10300</v>
      </c>
    </row>
    <row r="2079" spans="1:2" x14ac:dyDescent="0.25">
      <c r="A2079" s="60" t="s">
        <v>15575</v>
      </c>
      <c r="B2079" s="61">
        <v>10000</v>
      </c>
    </row>
    <row r="2080" spans="1:2" x14ac:dyDescent="0.25">
      <c r="A2080" s="60" t="s">
        <v>16667</v>
      </c>
      <c r="B2080" s="61">
        <v>9400</v>
      </c>
    </row>
    <row r="2081" spans="1:2" x14ac:dyDescent="0.25">
      <c r="A2081" s="60" t="s">
        <v>16503</v>
      </c>
      <c r="B2081" s="61">
        <v>10000</v>
      </c>
    </row>
    <row r="2082" spans="1:2" x14ac:dyDescent="0.25">
      <c r="A2082" s="60" t="s">
        <v>16992</v>
      </c>
      <c r="B2082" s="61">
        <v>10000</v>
      </c>
    </row>
    <row r="2083" spans="1:2" x14ac:dyDescent="0.25">
      <c r="A2083" s="60" t="s">
        <v>16823</v>
      </c>
      <c r="B2083" s="61">
        <v>35000</v>
      </c>
    </row>
    <row r="2084" spans="1:2" x14ac:dyDescent="0.25">
      <c r="A2084" s="60" t="s">
        <v>15865</v>
      </c>
      <c r="B2084" s="61">
        <v>35000</v>
      </c>
    </row>
    <row r="2085" spans="1:2" x14ac:dyDescent="0.25">
      <c r="A2085" s="60" t="s">
        <v>15916</v>
      </c>
      <c r="B2085" s="61">
        <v>35000</v>
      </c>
    </row>
    <row r="2086" spans="1:2" x14ac:dyDescent="0.25">
      <c r="A2086" s="60" t="s">
        <v>15554</v>
      </c>
      <c r="B2086" s="61">
        <v>3149</v>
      </c>
    </row>
    <row r="2087" spans="1:2" x14ac:dyDescent="0.25">
      <c r="A2087" s="60" t="s">
        <v>17084</v>
      </c>
      <c r="B2087" s="61">
        <v>9400</v>
      </c>
    </row>
    <row r="2088" spans="1:2" x14ac:dyDescent="0.25">
      <c r="A2088" s="60" t="s">
        <v>15630</v>
      </c>
      <c r="B2088" s="61">
        <v>10000</v>
      </c>
    </row>
    <row r="2089" spans="1:2" x14ac:dyDescent="0.25">
      <c r="A2089" s="60" t="s">
        <v>17082</v>
      </c>
      <c r="B2089" s="61">
        <v>10000</v>
      </c>
    </row>
    <row r="2090" spans="1:2" x14ac:dyDescent="0.25">
      <c r="A2090" s="60" t="s">
        <v>16345</v>
      </c>
      <c r="B2090" s="61">
        <v>9400</v>
      </c>
    </row>
    <row r="2091" spans="1:2" x14ac:dyDescent="0.25">
      <c r="A2091" s="60" t="s">
        <v>17004</v>
      </c>
      <c r="B2091" s="61">
        <v>10000</v>
      </c>
    </row>
    <row r="2092" spans="1:2" x14ac:dyDescent="0.25">
      <c r="A2092" s="60" t="s">
        <v>16659</v>
      </c>
      <c r="B2092" s="61">
        <v>10800</v>
      </c>
    </row>
    <row r="2093" spans="1:2" x14ac:dyDescent="0.25">
      <c r="A2093" s="60" t="s">
        <v>15883</v>
      </c>
      <c r="B2093" s="61">
        <v>9400</v>
      </c>
    </row>
    <row r="2094" spans="1:2" x14ac:dyDescent="0.25">
      <c r="A2094" s="60" t="s">
        <v>15899</v>
      </c>
      <c r="B2094" s="61">
        <v>9400</v>
      </c>
    </row>
    <row r="2095" spans="1:2" x14ac:dyDescent="0.25">
      <c r="A2095" s="60" t="s">
        <v>17259</v>
      </c>
      <c r="B2095" s="61">
        <v>9400</v>
      </c>
    </row>
    <row r="2096" spans="1:2" x14ac:dyDescent="0.25">
      <c r="A2096" s="60" t="s">
        <v>16804</v>
      </c>
      <c r="B2096" s="61">
        <v>10300</v>
      </c>
    </row>
    <row r="2097" spans="1:2" x14ac:dyDescent="0.25">
      <c r="A2097" s="60" t="s">
        <v>16800</v>
      </c>
      <c r="B2097" s="61">
        <v>10300</v>
      </c>
    </row>
    <row r="2098" spans="1:2" x14ac:dyDescent="0.25">
      <c r="A2098" s="60" t="s">
        <v>16410</v>
      </c>
      <c r="B2098" s="61">
        <v>10000</v>
      </c>
    </row>
    <row r="2099" spans="1:2" x14ac:dyDescent="0.25">
      <c r="A2099" s="60" t="s">
        <v>16774</v>
      </c>
      <c r="B2099" s="61">
        <v>10000</v>
      </c>
    </row>
    <row r="2100" spans="1:2" x14ac:dyDescent="0.25">
      <c r="A2100" s="60" t="s">
        <v>15845</v>
      </c>
      <c r="B2100" s="61">
        <v>10000</v>
      </c>
    </row>
    <row r="2101" spans="1:2" x14ac:dyDescent="0.25">
      <c r="A2101" s="60" t="s">
        <v>15635</v>
      </c>
      <c r="B2101" s="61">
        <v>10000</v>
      </c>
    </row>
    <row r="2102" spans="1:2" x14ac:dyDescent="0.25">
      <c r="A2102" s="60" t="s">
        <v>15990</v>
      </c>
      <c r="B2102" s="61">
        <v>10000</v>
      </c>
    </row>
    <row r="2103" spans="1:2" x14ac:dyDescent="0.25">
      <c r="A2103" s="60" t="s">
        <v>15209</v>
      </c>
      <c r="B2103" s="61">
        <v>8900</v>
      </c>
    </row>
    <row r="2104" spans="1:2" x14ac:dyDescent="0.25">
      <c r="A2104" s="60" t="s">
        <v>15921</v>
      </c>
      <c r="B2104" s="61">
        <v>10000</v>
      </c>
    </row>
    <row r="2105" spans="1:2" x14ac:dyDescent="0.25">
      <c r="A2105" s="60" t="s">
        <v>16492</v>
      </c>
      <c r="B2105" s="61">
        <v>10000</v>
      </c>
    </row>
    <row r="2106" spans="1:2" x14ac:dyDescent="0.25">
      <c r="A2106" s="60" t="s">
        <v>15577</v>
      </c>
      <c r="B2106" s="61">
        <v>10000</v>
      </c>
    </row>
    <row r="2107" spans="1:2" x14ac:dyDescent="0.25">
      <c r="A2107" s="60" t="s">
        <v>15245</v>
      </c>
      <c r="B2107" s="61">
        <v>10300</v>
      </c>
    </row>
    <row r="2108" spans="1:2" x14ac:dyDescent="0.25">
      <c r="A2108" s="60" t="s">
        <v>16984</v>
      </c>
      <c r="B2108" s="61">
        <v>10300</v>
      </c>
    </row>
    <row r="2109" spans="1:2" x14ac:dyDescent="0.25">
      <c r="A2109" s="60" t="s">
        <v>16507</v>
      </c>
      <c r="B2109" s="61">
        <v>10300</v>
      </c>
    </row>
    <row r="2110" spans="1:2" x14ac:dyDescent="0.25">
      <c r="A2110" s="60" t="s">
        <v>16780</v>
      </c>
      <c r="B2110" s="61">
        <v>10000</v>
      </c>
    </row>
    <row r="2111" spans="1:2" x14ac:dyDescent="0.25">
      <c r="A2111" s="60" t="s">
        <v>16701</v>
      </c>
      <c r="B2111" s="61">
        <v>10000</v>
      </c>
    </row>
    <row r="2112" spans="1:2" x14ac:dyDescent="0.25">
      <c r="A2112" s="60" t="s">
        <v>16782</v>
      </c>
      <c r="B2112" s="61">
        <v>10000</v>
      </c>
    </row>
    <row r="2113" spans="1:2" x14ac:dyDescent="0.25">
      <c r="A2113" s="60" t="s">
        <v>15823</v>
      </c>
      <c r="B2113" s="61">
        <v>10000</v>
      </c>
    </row>
    <row r="2114" spans="1:2" x14ac:dyDescent="0.25">
      <c r="A2114" s="60" t="s">
        <v>15819</v>
      </c>
      <c r="B2114" s="61">
        <v>10000</v>
      </c>
    </row>
    <row r="2115" spans="1:2" x14ac:dyDescent="0.25">
      <c r="A2115" s="60" t="s">
        <v>15211</v>
      </c>
      <c r="B2115" s="61">
        <v>8900</v>
      </c>
    </row>
    <row r="2116" spans="1:2" x14ac:dyDescent="0.25">
      <c r="A2116" s="60" t="s">
        <v>16101</v>
      </c>
      <c r="B2116" s="61">
        <v>10000</v>
      </c>
    </row>
    <row r="2117" spans="1:2" x14ac:dyDescent="0.25">
      <c r="A2117" s="60" t="s">
        <v>17121</v>
      </c>
      <c r="B2117" s="61">
        <v>10000</v>
      </c>
    </row>
    <row r="2118" spans="1:2" x14ac:dyDescent="0.25">
      <c r="A2118" s="60" t="s">
        <v>16583</v>
      </c>
      <c r="B2118" s="61">
        <v>10000</v>
      </c>
    </row>
    <row r="2119" spans="1:2" x14ac:dyDescent="0.25">
      <c r="A2119" s="60" t="s">
        <v>16811</v>
      </c>
      <c r="B2119" s="61">
        <v>10000</v>
      </c>
    </row>
    <row r="2120" spans="1:2" x14ac:dyDescent="0.25">
      <c r="A2120" s="60" t="s">
        <v>16793</v>
      </c>
      <c r="B2120" s="61">
        <v>10000</v>
      </c>
    </row>
    <row r="2121" spans="1:2" x14ac:dyDescent="0.25">
      <c r="A2121" s="60" t="s">
        <v>15911</v>
      </c>
      <c r="B2121" s="61">
        <v>10300</v>
      </c>
    </row>
    <row r="2122" spans="1:2" x14ac:dyDescent="0.25">
      <c r="A2122" s="60" t="s">
        <v>16798</v>
      </c>
      <c r="B2122" s="61">
        <v>10300</v>
      </c>
    </row>
    <row r="2123" spans="1:2" x14ac:dyDescent="0.25">
      <c r="A2123" s="60" t="s">
        <v>15885</v>
      </c>
      <c r="B2123" s="61">
        <v>10300</v>
      </c>
    </row>
    <row r="2124" spans="1:2" x14ac:dyDescent="0.25">
      <c r="A2124" s="60" t="s">
        <v>17165</v>
      </c>
      <c r="B2124" s="61">
        <v>10000</v>
      </c>
    </row>
    <row r="2125" spans="1:2" x14ac:dyDescent="0.25">
      <c r="A2125" s="60" t="s">
        <v>17170</v>
      </c>
      <c r="B2125" s="61">
        <v>10000</v>
      </c>
    </row>
    <row r="2126" spans="1:2" x14ac:dyDescent="0.25">
      <c r="A2126" s="60" t="s">
        <v>16545</v>
      </c>
      <c r="B2126" s="61">
        <v>9400</v>
      </c>
    </row>
    <row r="2127" spans="1:2" x14ac:dyDescent="0.25">
      <c r="A2127" s="60" t="s">
        <v>15797</v>
      </c>
      <c r="B2127" s="61">
        <v>10000</v>
      </c>
    </row>
    <row r="2128" spans="1:2" x14ac:dyDescent="0.25">
      <c r="A2128" s="60" t="s">
        <v>15799</v>
      </c>
      <c r="B2128" s="61">
        <v>10300</v>
      </c>
    </row>
    <row r="2129" spans="1:2" x14ac:dyDescent="0.25">
      <c r="A2129" s="60" t="s">
        <v>17167</v>
      </c>
      <c r="B2129" s="61">
        <v>10300</v>
      </c>
    </row>
    <row r="2130" spans="1:2" x14ac:dyDescent="0.25">
      <c r="A2130" s="60" t="s">
        <v>15579</v>
      </c>
      <c r="B2130" s="61">
        <v>10000</v>
      </c>
    </row>
    <row r="2131" spans="1:2" x14ac:dyDescent="0.25">
      <c r="A2131" s="60" t="s">
        <v>16763</v>
      </c>
      <c r="B2131" s="61">
        <v>10800</v>
      </c>
    </row>
    <row r="2132" spans="1:2" x14ac:dyDescent="0.25">
      <c r="A2132" s="60" t="s">
        <v>15787</v>
      </c>
      <c r="B2132" s="61">
        <v>10000</v>
      </c>
    </row>
    <row r="2133" spans="1:2" x14ac:dyDescent="0.25">
      <c r="A2133" s="60" t="s">
        <v>15465</v>
      </c>
      <c r="B2133" s="61">
        <v>10000</v>
      </c>
    </row>
    <row r="2134" spans="1:2" x14ac:dyDescent="0.25">
      <c r="A2134" s="60" t="s">
        <v>16680</v>
      </c>
      <c r="B2134" s="61">
        <v>10300</v>
      </c>
    </row>
    <row r="2135" spans="1:2" x14ac:dyDescent="0.25">
      <c r="A2135" s="60" t="s">
        <v>16551</v>
      </c>
      <c r="B2135" s="61">
        <v>10800</v>
      </c>
    </row>
    <row r="2136" spans="1:2" x14ac:dyDescent="0.25">
      <c r="A2136" s="60" t="s">
        <v>15581</v>
      </c>
      <c r="B2136" s="61">
        <v>10300</v>
      </c>
    </row>
    <row r="2137" spans="1:2" x14ac:dyDescent="0.25">
      <c r="A2137" s="60" t="s">
        <v>16373</v>
      </c>
      <c r="B2137" s="61">
        <v>9400</v>
      </c>
    </row>
    <row r="2138" spans="1:2" x14ac:dyDescent="0.25">
      <c r="A2138" s="60" t="s">
        <v>16554</v>
      </c>
      <c r="B2138" s="61">
        <v>10300</v>
      </c>
    </row>
    <row r="2139" spans="1:2" x14ac:dyDescent="0.25">
      <c r="A2139" s="60" t="s">
        <v>17136</v>
      </c>
      <c r="B2139" s="61">
        <v>10000</v>
      </c>
    </row>
    <row r="2140" spans="1:2" x14ac:dyDescent="0.25">
      <c r="A2140" s="60" t="s">
        <v>16549</v>
      </c>
      <c r="B2140" s="61">
        <v>9400</v>
      </c>
    </row>
    <row r="2141" spans="1:2" x14ac:dyDescent="0.25">
      <c r="A2141" s="60" t="s">
        <v>17073</v>
      </c>
      <c r="B2141" s="61">
        <v>10000</v>
      </c>
    </row>
    <row r="2142" spans="1:2" x14ac:dyDescent="0.25">
      <c r="A2142" s="60" t="s">
        <v>16371</v>
      </c>
      <c r="B2142" s="61">
        <v>9400</v>
      </c>
    </row>
    <row r="2143" spans="1:2" x14ac:dyDescent="0.25">
      <c r="A2143" s="60" t="s">
        <v>15229</v>
      </c>
      <c r="B2143" s="61">
        <v>10300</v>
      </c>
    </row>
    <row r="2144" spans="1:2" x14ac:dyDescent="0.25">
      <c r="A2144" s="60" t="s">
        <v>15233</v>
      </c>
      <c r="B2144" s="61">
        <v>9400</v>
      </c>
    </row>
    <row r="2145" spans="1:2" x14ac:dyDescent="0.25">
      <c r="A2145" s="60" t="s">
        <v>15235</v>
      </c>
      <c r="B2145" s="61">
        <v>9400</v>
      </c>
    </row>
    <row r="2146" spans="1:2" x14ac:dyDescent="0.25">
      <c r="A2146" s="60" t="s">
        <v>15239</v>
      </c>
      <c r="B2146" s="61">
        <v>9400</v>
      </c>
    </row>
    <row r="2147" spans="1:2" x14ac:dyDescent="0.25">
      <c r="A2147" s="60" t="s">
        <v>15207</v>
      </c>
      <c r="B2147" s="61">
        <v>8900</v>
      </c>
    </row>
    <row r="2148" spans="1:2" x14ac:dyDescent="0.25">
      <c r="A2148" s="60" t="s">
        <v>15241</v>
      </c>
      <c r="B2148" s="61">
        <v>10300</v>
      </c>
    </row>
    <row r="2149" spans="1:2" x14ac:dyDescent="0.25">
      <c r="A2149" s="60" t="s">
        <v>15243</v>
      </c>
      <c r="B2149" s="61">
        <v>10300</v>
      </c>
    </row>
    <row r="2150" spans="1:2" x14ac:dyDescent="0.25">
      <c r="A2150" s="60" t="s">
        <v>16750</v>
      </c>
      <c r="B2150" s="61">
        <v>10000</v>
      </c>
    </row>
    <row r="2151" spans="1:2" x14ac:dyDescent="0.25">
      <c r="A2151" s="60" t="s">
        <v>15213</v>
      </c>
      <c r="B2151" s="61">
        <v>8900</v>
      </c>
    </row>
    <row r="2152" spans="1:2" x14ac:dyDescent="0.25">
      <c r="A2152" s="60" t="s">
        <v>15769</v>
      </c>
      <c r="B2152" s="61">
        <v>10000</v>
      </c>
    </row>
    <row r="2153" spans="1:2" x14ac:dyDescent="0.25">
      <c r="A2153" s="60" t="s">
        <v>15775</v>
      </c>
      <c r="B2153" s="61">
        <v>10000</v>
      </c>
    </row>
    <row r="2154" spans="1:2" x14ac:dyDescent="0.25">
      <c r="A2154" s="60" t="s">
        <v>16547</v>
      </c>
      <c r="B2154" s="61">
        <v>9400</v>
      </c>
    </row>
    <row r="2155" spans="1:2" x14ac:dyDescent="0.25">
      <c r="A2155" s="60" t="s">
        <v>15815</v>
      </c>
      <c r="B2155" s="61">
        <v>10000</v>
      </c>
    </row>
    <row r="2156" spans="1:2" x14ac:dyDescent="0.25">
      <c r="A2156" s="60" t="s">
        <v>15849</v>
      </c>
      <c r="B2156" s="61">
        <v>9400</v>
      </c>
    </row>
    <row r="2157" spans="1:2" x14ac:dyDescent="0.25">
      <c r="A2157" s="60" t="s">
        <v>15829</v>
      </c>
      <c r="B2157" s="61">
        <v>9400</v>
      </c>
    </row>
    <row r="2158" spans="1:2" x14ac:dyDescent="0.25">
      <c r="A2158" s="60" t="s">
        <v>15839</v>
      </c>
      <c r="B2158" s="61">
        <v>9400</v>
      </c>
    </row>
    <row r="2159" spans="1:2" x14ac:dyDescent="0.25">
      <c r="A2159" s="60" t="s">
        <v>15756</v>
      </c>
      <c r="B2159" s="61">
        <v>9400</v>
      </c>
    </row>
    <row r="2160" spans="1:2" x14ac:dyDescent="0.25">
      <c r="A2160" s="60" t="s">
        <v>16845</v>
      </c>
      <c r="B2160" s="61">
        <v>8900</v>
      </c>
    </row>
    <row r="2161" spans="1:2" x14ac:dyDescent="0.25">
      <c r="A2161" s="60" t="s">
        <v>16855</v>
      </c>
      <c r="B2161" s="61">
        <v>9400</v>
      </c>
    </row>
    <row r="2162" spans="1:2" x14ac:dyDescent="0.25">
      <c r="A2162" s="60" t="s">
        <v>16418</v>
      </c>
      <c r="B2162" s="61">
        <v>9400</v>
      </c>
    </row>
    <row r="2163" spans="1:2" x14ac:dyDescent="0.25">
      <c r="A2163" s="60" t="s">
        <v>15633</v>
      </c>
      <c r="B2163" s="61">
        <v>9400</v>
      </c>
    </row>
    <row r="2164" spans="1:2" x14ac:dyDescent="0.25">
      <c r="A2164" s="60" t="s">
        <v>15988</v>
      </c>
      <c r="B2164" s="61">
        <v>9400</v>
      </c>
    </row>
    <row r="2165" spans="1:2" x14ac:dyDescent="0.25">
      <c r="A2165" s="60" t="s">
        <v>15231</v>
      </c>
      <c r="B2165" s="61">
        <v>9400</v>
      </c>
    </row>
    <row r="2166" spans="1:2" x14ac:dyDescent="0.25">
      <c r="A2166" s="60" t="s">
        <v>17086</v>
      </c>
      <c r="B2166" s="61">
        <v>10000</v>
      </c>
    </row>
    <row r="2167" spans="1:2" x14ac:dyDescent="0.25">
      <c r="A2167" s="60" t="s">
        <v>16440</v>
      </c>
      <c r="B2167" s="61">
        <v>9400</v>
      </c>
    </row>
    <row r="2168" spans="1:2" x14ac:dyDescent="0.25">
      <c r="A2168" s="60" t="s">
        <v>16581</v>
      </c>
      <c r="B2168" s="61">
        <v>9400</v>
      </c>
    </row>
    <row r="2169" spans="1:2" x14ac:dyDescent="0.25">
      <c r="A2169" s="60" t="s">
        <v>16585</v>
      </c>
      <c r="B2169" s="61">
        <v>9400</v>
      </c>
    </row>
    <row r="2170" spans="1:2" x14ac:dyDescent="0.25">
      <c r="A2170" s="60" t="s">
        <v>16428</v>
      </c>
      <c r="B2170" s="61">
        <v>9400</v>
      </c>
    </row>
    <row r="2171" spans="1:2" x14ac:dyDescent="0.25">
      <c r="A2171" s="60" t="s">
        <v>16426</v>
      </c>
      <c r="B2171" s="61">
        <v>10000</v>
      </c>
    </row>
    <row r="2172" spans="1:2" x14ac:dyDescent="0.25">
      <c r="A2172" s="60" t="s">
        <v>15721</v>
      </c>
      <c r="B2172" s="61">
        <v>10000</v>
      </c>
    </row>
    <row r="2173" spans="1:2" x14ac:dyDescent="0.25">
      <c r="A2173" s="60" t="s">
        <v>16103</v>
      </c>
      <c r="B2173" s="61">
        <v>10000</v>
      </c>
    </row>
    <row r="2174" spans="1:2" x14ac:dyDescent="0.25">
      <c r="A2174" s="60" t="s">
        <v>16802</v>
      </c>
      <c r="B2174" s="61">
        <v>10000</v>
      </c>
    </row>
    <row r="2175" spans="1:2" x14ac:dyDescent="0.25">
      <c r="A2175" s="60" t="s">
        <v>15890</v>
      </c>
      <c r="B2175" s="61">
        <v>10000</v>
      </c>
    </row>
    <row r="2176" spans="1:2" x14ac:dyDescent="0.25">
      <c r="A2176" s="60" t="s">
        <v>15237</v>
      </c>
      <c r="B2176" s="61">
        <v>9400</v>
      </c>
    </row>
    <row r="2177" spans="1:2" x14ac:dyDescent="0.25">
      <c r="A2177" s="60" t="s">
        <v>15906</v>
      </c>
      <c r="B2177" s="61">
        <v>10000</v>
      </c>
    </row>
    <row r="2178" spans="1:2" x14ac:dyDescent="0.25">
      <c r="A2178" s="60" t="s">
        <v>15919</v>
      </c>
      <c r="B2178" s="61">
        <v>10000</v>
      </c>
    </row>
    <row r="2179" spans="1:2" x14ac:dyDescent="0.25">
      <c r="A2179" s="60" t="s">
        <v>16806</v>
      </c>
      <c r="B2179" s="61">
        <v>10000</v>
      </c>
    </row>
    <row r="2180" spans="1:2" x14ac:dyDescent="0.25">
      <c r="A2180" s="60" t="s">
        <v>15913</v>
      </c>
      <c r="B2180" s="61">
        <v>10000</v>
      </c>
    </row>
    <row r="2181" spans="1:2" x14ac:dyDescent="0.25">
      <c r="A2181" s="60" t="s">
        <v>16808</v>
      </c>
      <c r="B2181" s="61">
        <v>10000</v>
      </c>
    </row>
    <row r="2182" spans="1:2" x14ac:dyDescent="0.25">
      <c r="A2182" s="60" t="s">
        <v>16924</v>
      </c>
      <c r="B2182" s="61">
        <v>9400</v>
      </c>
    </row>
    <row r="2183" spans="1:2" x14ac:dyDescent="0.25">
      <c r="A2183" s="60" t="s">
        <v>16039</v>
      </c>
      <c r="B2183" s="61">
        <v>9400</v>
      </c>
    </row>
    <row r="2184" spans="1:2" x14ac:dyDescent="0.25">
      <c r="A2184" s="60" t="s">
        <v>15842</v>
      </c>
      <c r="B2184" s="61">
        <v>9400</v>
      </c>
    </row>
    <row r="2185" spans="1:2" x14ac:dyDescent="0.25">
      <c r="A2185" s="60" t="s">
        <v>16852</v>
      </c>
      <c r="B2185" s="61">
        <v>9400</v>
      </c>
    </row>
    <row r="2186" spans="1:2" x14ac:dyDescent="0.25">
      <c r="A2186" s="60" t="s">
        <v>15730</v>
      </c>
      <c r="B2186" s="61">
        <v>9400</v>
      </c>
    </row>
    <row r="2187" spans="1:2" x14ac:dyDescent="0.25">
      <c r="A2187" s="60" t="s">
        <v>17088</v>
      </c>
      <c r="B2187" s="61">
        <v>9400</v>
      </c>
    </row>
    <row r="2188" spans="1:2" x14ac:dyDescent="0.25">
      <c r="A2188" s="60" t="s">
        <v>15732</v>
      </c>
      <c r="B2188" s="61">
        <v>9400</v>
      </c>
    </row>
    <row r="2189" spans="1:2" x14ac:dyDescent="0.25">
      <c r="A2189" s="60" t="s">
        <v>16587</v>
      </c>
      <c r="B2189" s="61">
        <v>9400</v>
      </c>
    </row>
    <row r="2190" spans="1:2" x14ac:dyDescent="0.25">
      <c r="A2190" s="60" t="s">
        <v>15637</v>
      </c>
      <c r="B2190" s="61">
        <v>9400</v>
      </c>
    </row>
    <row r="2191" spans="1:2" x14ac:dyDescent="0.25">
      <c r="A2191" s="60" t="s">
        <v>15861</v>
      </c>
      <c r="B2191" s="61">
        <v>9400</v>
      </c>
    </row>
    <row r="2192" spans="1:2" x14ac:dyDescent="0.25">
      <c r="A2192" s="60" t="s">
        <v>178</v>
      </c>
      <c r="B2192" s="61">
        <v>29115947.32</v>
      </c>
    </row>
  </sheetData>
  <pageMargins left="0.7" right="0.7" top="0.75" bottom="0.75" header="0.3" footer="0.3"/>
  <pageSetup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D6A0-DFF1-4C8F-9DC1-6A15A16157EB}">
  <sheetPr codeName="Sheet7"/>
  <dimension ref="A1:D2211"/>
  <sheetViews>
    <sheetView workbookViewId="0">
      <selection activeCell="H14" sqref="H14"/>
    </sheetView>
  </sheetViews>
  <sheetFormatPr defaultRowHeight="15" x14ac:dyDescent="0.25"/>
  <cols>
    <col min="3" max="3" width="21.85546875" customWidth="1"/>
  </cols>
  <sheetData>
    <row r="1" spans="1:4" ht="38.25" x14ac:dyDescent="0.25">
      <c r="A1" s="50" t="s">
        <v>15202</v>
      </c>
      <c r="B1" s="52" t="s">
        <v>15204</v>
      </c>
      <c r="C1" s="51" t="s">
        <v>15203</v>
      </c>
      <c r="D1" s="54" t="s">
        <v>15205</v>
      </c>
    </row>
    <row r="2" spans="1:4" x14ac:dyDescent="0.25">
      <c r="A2" s="55">
        <v>1</v>
      </c>
      <c r="B2" s="57" t="s">
        <v>15207</v>
      </c>
      <c r="C2" s="56" t="s">
        <v>15206</v>
      </c>
      <c r="D2" s="53">
        <v>8900</v>
      </c>
    </row>
    <row r="3" spans="1:4" x14ac:dyDescent="0.25">
      <c r="A3" s="56">
        <v>2</v>
      </c>
      <c r="B3" s="57" t="s">
        <v>15209</v>
      </c>
      <c r="C3" s="56" t="s">
        <v>15208</v>
      </c>
      <c r="D3" s="53">
        <v>8900</v>
      </c>
    </row>
    <row r="4" spans="1:4" x14ac:dyDescent="0.25">
      <c r="A4" s="56">
        <v>3</v>
      </c>
      <c r="B4" s="57" t="s">
        <v>15211</v>
      </c>
      <c r="C4" s="56" t="s">
        <v>15210</v>
      </c>
      <c r="D4" s="53">
        <v>8900</v>
      </c>
    </row>
    <row r="5" spans="1:4" x14ac:dyDescent="0.25">
      <c r="A5" s="56">
        <v>4</v>
      </c>
      <c r="B5" s="57" t="s">
        <v>15213</v>
      </c>
      <c r="C5" s="56" t="s">
        <v>15212</v>
      </c>
      <c r="D5" s="53">
        <v>8900</v>
      </c>
    </row>
    <row r="6" spans="1:4" x14ac:dyDescent="0.25">
      <c r="A6" s="56">
        <v>5</v>
      </c>
      <c r="B6" s="57">
        <v>156987</v>
      </c>
      <c r="C6" s="56" t="s">
        <v>15214</v>
      </c>
      <c r="D6" s="53">
        <v>7410</v>
      </c>
    </row>
    <row r="7" spans="1:4" x14ac:dyDescent="0.25">
      <c r="A7" s="56">
        <v>6</v>
      </c>
      <c r="B7" s="57">
        <v>157006</v>
      </c>
      <c r="C7" s="56" t="s">
        <v>15215</v>
      </c>
      <c r="D7" s="53">
        <v>7600</v>
      </c>
    </row>
    <row r="8" spans="1:4" x14ac:dyDescent="0.25">
      <c r="A8" s="56">
        <v>7</v>
      </c>
      <c r="B8" s="57">
        <v>157015</v>
      </c>
      <c r="C8" s="56" t="s">
        <v>15216</v>
      </c>
      <c r="D8" s="53">
        <v>7410</v>
      </c>
    </row>
    <row r="9" spans="1:4" x14ac:dyDescent="0.25">
      <c r="A9" s="56">
        <v>8</v>
      </c>
      <c r="B9" s="57">
        <v>157017</v>
      </c>
      <c r="C9" s="56" t="s">
        <v>15217</v>
      </c>
      <c r="D9" s="53">
        <v>10300</v>
      </c>
    </row>
    <row r="10" spans="1:4" x14ac:dyDescent="0.25">
      <c r="A10" s="56">
        <v>9</v>
      </c>
      <c r="B10" s="57">
        <v>500993</v>
      </c>
      <c r="C10" s="56" t="s">
        <v>15218</v>
      </c>
      <c r="D10" s="53">
        <v>9400</v>
      </c>
    </row>
    <row r="11" spans="1:4" x14ac:dyDescent="0.25">
      <c r="A11" s="56">
        <v>10</v>
      </c>
      <c r="B11" s="57">
        <v>500994</v>
      </c>
      <c r="C11" s="56" t="s">
        <v>15219</v>
      </c>
      <c r="D11" s="53">
        <v>9400</v>
      </c>
    </row>
    <row r="12" spans="1:4" x14ac:dyDescent="0.25">
      <c r="A12" s="56">
        <v>11</v>
      </c>
      <c r="B12" s="57">
        <v>500995</v>
      </c>
      <c r="C12" s="56" t="s">
        <v>15220</v>
      </c>
      <c r="D12" s="53">
        <v>9400</v>
      </c>
    </row>
    <row r="13" spans="1:4" x14ac:dyDescent="0.25">
      <c r="A13" s="56">
        <v>12</v>
      </c>
      <c r="B13" s="57">
        <v>500996</v>
      </c>
      <c r="C13" s="56" t="s">
        <v>15221</v>
      </c>
      <c r="D13" s="53">
        <v>9400</v>
      </c>
    </row>
    <row r="14" spans="1:4" x14ac:dyDescent="0.25">
      <c r="A14" s="56">
        <v>13</v>
      </c>
      <c r="B14" s="57">
        <v>500997</v>
      </c>
      <c r="C14" s="56" t="s">
        <v>15222</v>
      </c>
      <c r="D14" s="53">
        <v>9400</v>
      </c>
    </row>
    <row r="15" spans="1:4" x14ac:dyDescent="0.25">
      <c r="A15" s="56">
        <v>14</v>
      </c>
      <c r="B15" s="57">
        <v>501025</v>
      </c>
      <c r="C15" s="56" t="s">
        <v>15223</v>
      </c>
      <c r="D15" s="53">
        <v>9400</v>
      </c>
    </row>
    <row r="16" spans="1:4" x14ac:dyDescent="0.25">
      <c r="A16" s="56">
        <v>15</v>
      </c>
      <c r="B16" s="57">
        <v>501026</v>
      </c>
      <c r="C16" s="56" t="s">
        <v>15224</v>
      </c>
      <c r="D16" s="53">
        <v>9400</v>
      </c>
    </row>
    <row r="17" spans="1:4" x14ac:dyDescent="0.25">
      <c r="A17" s="56">
        <v>16</v>
      </c>
      <c r="B17" s="58">
        <v>501078</v>
      </c>
      <c r="C17" s="56" t="s">
        <v>15225</v>
      </c>
      <c r="D17" s="53">
        <v>9400</v>
      </c>
    </row>
    <row r="18" spans="1:4" x14ac:dyDescent="0.25">
      <c r="A18" s="56">
        <v>17</v>
      </c>
      <c r="B18" s="57">
        <v>5292</v>
      </c>
      <c r="C18" s="56" t="s">
        <v>15226</v>
      </c>
      <c r="D18" s="53">
        <v>7600</v>
      </c>
    </row>
    <row r="19" spans="1:4" x14ac:dyDescent="0.25">
      <c r="A19" s="56">
        <v>18</v>
      </c>
      <c r="B19" s="57">
        <v>5293</v>
      </c>
      <c r="C19" s="56" t="s">
        <v>15227</v>
      </c>
      <c r="D19" s="53">
        <v>7000</v>
      </c>
    </row>
    <row r="20" spans="1:4" x14ac:dyDescent="0.25">
      <c r="A20" s="56">
        <v>19</v>
      </c>
      <c r="B20" s="57" t="s">
        <v>15229</v>
      </c>
      <c r="C20" s="56" t="s">
        <v>15228</v>
      </c>
      <c r="D20" s="53">
        <v>10300</v>
      </c>
    </row>
    <row r="21" spans="1:4" x14ac:dyDescent="0.25">
      <c r="A21" s="56">
        <v>20</v>
      </c>
      <c r="B21" s="57" t="s">
        <v>15231</v>
      </c>
      <c r="C21" s="56" t="s">
        <v>15230</v>
      </c>
      <c r="D21" s="53">
        <v>9400</v>
      </c>
    </row>
    <row r="22" spans="1:4" x14ac:dyDescent="0.25">
      <c r="A22" s="56">
        <v>21</v>
      </c>
      <c r="B22" s="57" t="s">
        <v>15233</v>
      </c>
      <c r="C22" s="56" t="s">
        <v>15232</v>
      </c>
      <c r="D22" s="53">
        <v>9400</v>
      </c>
    </row>
    <row r="23" spans="1:4" x14ac:dyDescent="0.25">
      <c r="A23" s="56">
        <v>22</v>
      </c>
      <c r="B23" s="57" t="s">
        <v>15235</v>
      </c>
      <c r="C23" s="56" t="s">
        <v>15234</v>
      </c>
      <c r="D23" s="53">
        <v>9400</v>
      </c>
    </row>
    <row r="24" spans="1:4" x14ac:dyDescent="0.25">
      <c r="A24" s="56">
        <v>23</v>
      </c>
      <c r="B24" s="57" t="s">
        <v>15237</v>
      </c>
      <c r="C24" s="56" t="s">
        <v>15236</v>
      </c>
      <c r="D24" s="53">
        <v>9400</v>
      </c>
    </row>
    <row r="25" spans="1:4" x14ac:dyDescent="0.25">
      <c r="A25" s="56">
        <v>24</v>
      </c>
      <c r="B25" s="57" t="s">
        <v>15239</v>
      </c>
      <c r="C25" s="56" t="s">
        <v>15238</v>
      </c>
      <c r="D25" s="53">
        <v>9400</v>
      </c>
    </row>
    <row r="26" spans="1:4" x14ac:dyDescent="0.25">
      <c r="A26" s="56">
        <v>25</v>
      </c>
      <c r="B26" s="57" t="s">
        <v>15241</v>
      </c>
      <c r="C26" s="56" t="s">
        <v>15240</v>
      </c>
      <c r="D26" s="53">
        <v>10300</v>
      </c>
    </row>
    <row r="27" spans="1:4" x14ac:dyDescent="0.25">
      <c r="A27" s="56">
        <v>26</v>
      </c>
      <c r="B27" s="57" t="s">
        <v>15243</v>
      </c>
      <c r="C27" s="56" t="s">
        <v>15242</v>
      </c>
      <c r="D27" s="53">
        <v>10300</v>
      </c>
    </row>
    <row r="28" spans="1:4" x14ac:dyDescent="0.25">
      <c r="A28" s="56">
        <v>27</v>
      </c>
      <c r="B28" s="57" t="s">
        <v>15245</v>
      </c>
      <c r="C28" s="56" t="s">
        <v>15244</v>
      </c>
      <c r="D28" s="53">
        <v>10300</v>
      </c>
    </row>
    <row r="29" spans="1:4" x14ac:dyDescent="0.25">
      <c r="A29" s="56">
        <v>28</v>
      </c>
      <c r="B29" s="57">
        <v>512804</v>
      </c>
      <c r="C29" s="56" t="s">
        <v>15246</v>
      </c>
      <c r="D29" s="53">
        <v>7448</v>
      </c>
    </row>
    <row r="30" spans="1:4" x14ac:dyDescent="0.25">
      <c r="A30" s="56">
        <v>29</v>
      </c>
      <c r="B30" s="57">
        <v>512814</v>
      </c>
      <c r="C30" s="56" t="s">
        <v>15247</v>
      </c>
      <c r="D30" s="53">
        <v>3736</v>
      </c>
    </row>
    <row r="31" spans="1:4" x14ac:dyDescent="0.25">
      <c r="A31" s="56">
        <v>30</v>
      </c>
      <c r="B31" s="57">
        <v>2</v>
      </c>
      <c r="C31" s="56" t="s">
        <v>15248</v>
      </c>
      <c r="D31" s="53">
        <v>2973</v>
      </c>
    </row>
    <row r="32" spans="1:4" x14ac:dyDescent="0.25">
      <c r="A32" s="56">
        <v>31</v>
      </c>
      <c r="B32" s="57">
        <v>512803</v>
      </c>
      <c r="C32" s="56" t="s">
        <v>15249</v>
      </c>
      <c r="D32" s="53">
        <v>7600</v>
      </c>
    </row>
    <row r="33" spans="1:4" x14ac:dyDescent="0.25">
      <c r="A33" s="56">
        <v>32</v>
      </c>
      <c r="B33" s="57">
        <v>512778</v>
      </c>
      <c r="C33" s="56" t="s">
        <v>15250</v>
      </c>
      <c r="D33" s="53">
        <v>7600</v>
      </c>
    </row>
    <row r="34" spans="1:4" x14ac:dyDescent="0.25">
      <c r="A34" s="56">
        <v>33</v>
      </c>
      <c r="B34" s="57">
        <v>61</v>
      </c>
      <c r="C34" s="56" t="s">
        <v>15251</v>
      </c>
      <c r="D34" s="53">
        <v>3342</v>
      </c>
    </row>
    <row r="35" spans="1:4" x14ac:dyDescent="0.25">
      <c r="A35" s="56">
        <v>34</v>
      </c>
      <c r="B35" s="57">
        <v>14</v>
      </c>
      <c r="C35" s="56" t="s">
        <v>15252</v>
      </c>
      <c r="D35" s="53">
        <v>3342</v>
      </c>
    </row>
    <row r="36" spans="1:4" x14ac:dyDescent="0.25">
      <c r="A36" s="56">
        <v>35</v>
      </c>
      <c r="B36" s="57">
        <v>512781</v>
      </c>
      <c r="C36" s="56" t="s">
        <v>15253</v>
      </c>
      <c r="D36" s="53">
        <v>9400</v>
      </c>
    </row>
    <row r="37" spans="1:4" x14ac:dyDescent="0.25">
      <c r="A37" s="56">
        <v>36</v>
      </c>
      <c r="B37" s="57">
        <v>512802</v>
      </c>
      <c r="C37" s="56" t="s">
        <v>15254</v>
      </c>
      <c r="D37" s="53">
        <v>9400</v>
      </c>
    </row>
    <row r="38" spans="1:4" x14ac:dyDescent="0.25">
      <c r="A38" s="56">
        <v>37</v>
      </c>
      <c r="B38" s="57">
        <v>512801</v>
      </c>
      <c r="C38" s="56" t="s">
        <v>15255</v>
      </c>
      <c r="D38" s="53">
        <v>9400</v>
      </c>
    </row>
    <row r="39" spans="1:4" x14ac:dyDescent="0.25">
      <c r="A39" s="56">
        <v>38</v>
      </c>
      <c r="B39" s="57">
        <v>512782</v>
      </c>
      <c r="C39" s="56" t="s">
        <v>15256</v>
      </c>
      <c r="D39" s="53">
        <v>9400</v>
      </c>
    </row>
    <row r="40" spans="1:4" x14ac:dyDescent="0.25">
      <c r="A40" s="56">
        <v>39</v>
      </c>
      <c r="B40" s="57">
        <v>145875</v>
      </c>
      <c r="C40" s="56" t="s">
        <v>15257</v>
      </c>
      <c r="D40" s="53">
        <v>2660</v>
      </c>
    </row>
    <row r="41" spans="1:4" x14ac:dyDescent="0.25">
      <c r="A41" s="56">
        <v>40</v>
      </c>
      <c r="B41" s="57">
        <v>512784</v>
      </c>
      <c r="C41" s="56" t="s">
        <v>15258</v>
      </c>
      <c r="D41" s="53">
        <v>9400</v>
      </c>
    </row>
    <row r="42" spans="1:4" x14ac:dyDescent="0.25">
      <c r="A42" s="56">
        <v>41</v>
      </c>
      <c r="B42" s="57">
        <v>512818</v>
      </c>
      <c r="C42" s="56" t="s">
        <v>15259</v>
      </c>
      <c r="D42" s="53">
        <v>9400</v>
      </c>
    </row>
    <row r="43" spans="1:4" x14ac:dyDescent="0.25">
      <c r="A43" s="56">
        <v>42</v>
      </c>
      <c r="B43" s="57">
        <v>148929</v>
      </c>
      <c r="C43" s="56" t="s">
        <v>15260</v>
      </c>
      <c r="D43" s="53">
        <v>7600</v>
      </c>
    </row>
    <row r="44" spans="1:4" x14ac:dyDescent="0.25">
      <c r="A44" s="56">
        <v>43</v>
      </c>
      <c r="B44" s="57">
        <v>156804</v>
      </c>
      <c r="C44" s="56" t="s">
        <v>15261</v>
      </c>
      <c r="D44" s="53">
        <v>7600</v>
      </c>
    </row>
    <row r="45" spans="1:4" x14ac:dyDescent="0.25">
      <c r="A45" s="56">
        <v>44</v>
      </c>
      <c r="B45" s="57">
        <v>156803</v>
      </c>
      <c r="C45" s="56" t="s">
        <v>15262</v>
      </c>
      <c r="D45" s="53">
        <v>6840</v>
      </c>
    </row>
    <row r="46" spans="1:4" x14ac:dyDescent="0.25">
      <c r="A46" s="56">
        <v>45</v>
      </c>
      <c r="B46" s="57">
        <v>156802</v>
      </c>
      <c r="C46" s="56" t="s">
        <v>15263</v>
      </c>
      <c r="D46" s="53">
        <v>7600</v>
      </c>
    </row>
    <row r="47" spans="1:4" x14ac:dyDescent="0.25">
      <c r="A47" s="56">
        <v>46</v>
      </c>
      <c r="B47" s="57">
        <v>156801</v>
      </c>
      <c r="C47" s="56" t="s">
        <v>15264</v>
      </c>
      <c r="D47" s="53">
        <v>7600</v>
      </c>
    </row>
    <row r="48" spans="1:4" x14ac:dyDescent="0.25">
      <c r="A48" s="56">
        <v>47</v>
      </c>
      <c r="B48" s="57">
        <v>156800</v>
      </c>
      <c r="C48" s="56" t="s">
        <v>15265</v>
      </c>
      <c r="D48" s="53">
        <v>7410</v>
      </c>
    </row>
    <row r="49" spans="1:4" x14ac:dyDescent="0.25">
      <c r="A49" s="56">
        <v>48</v>
      </c>
      <c r="B49" s="57">
        <v>156799</v>
      </c>
      <c r="C49" s="56" t="s">
        <v>15266</v>
      </c>
      <c r="D49" s="53">
        <v>7030</v>
      </c>
    </row>
    <row r="50" spans="1:4" x14ac:dyDescent="0.25">
      <c r="A50" s="56">
        <v>49</v>
      </c>
      <c r="B50" s="57">
        <v>12</v>
      </c>
      <c r="C50" s="56" t="s">
        <v>15267</v>
      </c>
      <c r="D50" s="53">
        <v>7600</v>
      </c>
    </row>
    <row r="51" spans="1:4" x14ac:dyDescent="0.25">
      <c r="A51" s="56">
        <v>50</v>
      </c>
      <c r="B51" s="57">
        <v>156817</v>
      </c>
      <c r="C51" s="56" t="s">
        <v>15268</v>
      </c>
      <c r="D51" s="53">
        <v>7220</v>
      </c>
    </row>
    <row r="52" spans="1:4" x14ac:dyDescent="0.25">
      <c r="A52" s="56">
        <v>51</v>
      </c>
      <c r="B52" s="57">
        <v>156816</v>
      </c>
      <c r="C52" s="56" t="s">
        <v>15269</v>
      </c>
      <c r="D52" s="53">
        <v>7600</v>
      </c>
    </row>
    <row r="53" spans="1:4" x14ac:dyDescent="0.25">
      <c r="A53" s="56">
        <v>52</v>
      </c>
      <c r="B53" s="57">
        <v>156815</v>
      </c>
      <c r="C53" s="56" t="s">
        <v>15270</v>
      </c>
      <c r="D53" s="53">
        <v>7600</v>
      </c>
    </row>
    <row r="54" spans="1:4" x14ac:dyDescent="0.25">
      <c r="A54" s="56">
        <v>53</v>
      </c>
      <c r="B54" s="57">
        <v>156814</v>
      </c>
      <c r="C54" s="56" t="s">
        <v>15271</v>
      </c>
      <c r="D54" s="53">
        <v>7600</v>
      </c>
    </row>
    <row r="55" spans="1:4" x14ac:dyDescent="0.25">
      <c r="A55" s="56">
        <v>54</v>
      </c>
      <c r="B55" s="57">
        <v>156813</v>
      </c>
      <c r="C55" s="56" t="s">
        <v>15272</v>
      </c>
      <c r="D55" s="53">
        <v>7600</v>
      </c>
    </row>
    <row r="56" spans="1:4" x14ac:dyDescent="0.25">
      <c r="A56" s="56">
        <v>55</v>
      </c>
      <c r="B56" s="57">
        <v>156822</v>
      </c>
      <c r="C56" s="56" t="s">
        <v>15273</v>
      </c>
      <c r="D56" s="53">
        <v>7600</v>
      </c>
    </row>
    <row r="57" spans="1:4" x14ac:dyDescent="0.25">
      <c r="A57" s="56">
        <v>56</v>
      </c>
      <c r="B57" s="57">
        <v>156821</v>
      </c>
      <c r="C57" s="56" t="s">
        <v>15274</v>
      </c>
      <c r="D57" s="53">
        <v>7600</v>
      </c>
    </row>
    <row r="58" spans="1:4" x14ac:dyDescent="0.25">
      <c r="A58" s="56">
        <v>57</v>
      </c>
      <c r="B58" s="57">
        <v>156818</v>
      </c>
      <c r="C58" s="56" t="s">
        <v>15275</v>
      </c>
      <c r="D58" s="53">
        <v>7220</v>
      </c>
    </row>
    <row r="59" spans="1:4" x14ac:dyDescent="0.25">
      <c r="A59" s="56">
        <v>58</v>
      </c>
      <c r="B59" s="57">
        <v>156827</v>
      </c>
      <c r="C59" s="56" t="s">
        <v>15276</v>
      </c>
      <c r="D59" s="53">
        <v>10300</v>
      </c>
    </row>
    <row r="60" spans="1:4" x14ac:dyDescent="0.25">
      <c r="A60" s="56">
        <v>59</v>
      </c>
      <c r="B60" s="57">
        <v>156826</v>
      </c>
      <c r="C60" s="56" t="s">
        <v>15277</v>
      </c>
      <c r="D60" s="53">
        <v>9400</v>
      </c>
    </row>
    <row r="61" spans="1:4" x14ac:dyDescent="0.25">
      <c r="A61" s="56">
        <v>60</v>
      </c>
      <c r="B61" s="57">
        <v>500916</v>
      </c>
      <c r="C61" s="56" t="s">
        <v>15278</v>
      </c>
      <c r="D61" s="53">
        <v>8000</v>
      </c>
    </row>
    <row r="62" spans="1:4" x14ac:dyDescent="0.25">
      <c r="A62" s="56">
        <v>61</v>
      </c>
      <c r="B62" s="57">
        <v>160691</v>
      </c>
      <c r="C62" s="56" t="s">
        <v>15279</v>
      </c>
      <c r="D62" s="53">
        <v>9400</v>
      </c>
    </row>
    <row r="63" spans="1:4" x14ac:dyDescent="0.25">
      <c r="A63" s="56">
        <v>62</v>
      </c>
      <c r="B63" s="57">
        <v>160692</v>
      </c>
      <c r="C63" s="56" t="s">
        <v>15280</v>
      </c>
      <c r="D63" s="53">
        <v>8000</v>
      </c>
    </row>
    <row r="64" spans="1:4" x14ac:dyDescent="0.25">
      <c r="A64" s="56">
        <v>63</v>
      </c>
      <c r="B64" s="57">
        <v>160687</v>
      </c>
      <c r="C64" s="56" t="s">
        <v>15281</v>
      </c>
      <c r="D64" s="53">
        <v>8000</v>
      </c>
    </row>
    <row r="65" spans="1:4" x14ac:dyDescent="0.25">
      <c r="A65" s="56">
        <v>64</v>
      </c>
      <c r="B65" s="57">
        <v>160688</v>
      </c>
      <c r="C65" s="56" t="s">
        <v>15282</v>
      </c>
      <c r="D65" s="53">
        <v>8000</v>
      </c>
    </row>
    <row r="66" spans="1:4" x14ac:dyDescent="0.25">
      <c r="A66" s="56">
        <v>65</v>
      </c>
      <c r="B66" s="57">
        <v>160689</v>
      </c>
      <c r="C66" s="56" t="s">
        <v>15283</v>
      </c>
      <c r="D66" s="53">
        <v>8000</v>
      </c>
    </row>
    <row r="67" spans="1:4" x14ac:dyDescent="0.25">
      <c r="A67" s="56">
        <v>66</v>
      </c>
      <c r="B67" s="57">
        <v>160690</v>
      </c>
      <c r="C67" s="56" t="s">
        <v>15284</v>
      </c>
      <c r="D67" s="53">
        <v>8000</v>
      </c>
    </row>
    <row r="68" spans="1:4" x14ac:dyDescent="0.25">
      <c r="A68" s="56">
        <v>67</v>
      </c>
      <c r="B68" s="57">
        <v>157107</v>
      </c>
      <c r="C68" s="56" t="s">
        <v>15285</v>
      </c>
      <c r="D68" s="53">
        <v>9400</v>
      </c>
    </row>
    <row r="69" spans="1:4" x14ac:dyDescent="0.25">
      <c r="A69" s="56">
        <v>68</v>
      </c>
      <c r="B69" s="57">
        <v>157106</v>
      </c>
      <c r="C69" s="56" t="s">
        <v>15286</v>
      </c>
      <c r="D69" s="53">
        <v>10300</v>
      </c>
    </row>
    <row r="70" spans="1:4" x14ac:dyDescent="0.25">
      <c r="A70" s="56">
        <v>69</v>
      </c>
      <c r="B70" s="57">
        <v>157123</v>
      </c>
      <c r="C70" s="56" t="s">
        <v>15287</v>
      </c>
      <c r="D70" s="53">
        <v>9400</v>
      </c>
    </row>
    <row r="71" spans="1:4" x14ac:dyDescent="0.25">
      <c r="A71" s="56">
        <v>70</v>
      </c>
      <c r="B71" s="57">
        <v>157124</v>
      </c>
      <c r="C71" s="56" t="s">
        <v>15288</v>
      </c>
      <c r="D71" s="53">
        <v>9400</v>
      </c>
    </row>
    <row r="72" spans="1:4" x14ac:dyDescent="0.25">
      <c r="A72" s="56">
        <v>71</v>
      </c>
      <c r="B72" s="57">
        <v>160364</v>
      </c>
      <c r="C72" s="56" t="s">
        <v>15289</v>
      </c>
      <c r="D72" s="53">
        <v>10300</v>
      </c>
    </row>
    <row r="73" spans="1:4" x14ac:dyDescent="0.25">
      <c r="A73" s="56">
        <v>72</v>
      </c>
      <c r="B73" s="57">
        <v>160363</v>
      </c>
      <c r="C73" s="56" t="s">
        <v>15290</v>
      </c>
      <c r="D73" s="53">
        <v>10300</v>
      </c>
    </row>
    <row r="74" spans="1:4" x14ac:dyDescent="0.25">
      <c r="A74" s="56">
        <v>73</v>
      </c>
      <c r="B74" s="57">
        <v>160362</v>
      </c>
      <c r="C74" s="56" t="s">
        <v>15291</v>
      </c>
      <c r="D74" s="53">
        <v>10300</v>
      </c>
    </row>
    <row r="75" spans="1:4" x14ac:dyDescent="0.25">
      <c r="A75" s="56">
        <v>74</v>
      </c>
      <c r="B75" s="57">
        <v>157140</v>
      </c>
      <c r="C75" s="56" t="s">
        <v>15292</v>
      </c>
      <c r="D75" s="53">
        <v>10300</v>
      </c>
    </row>
    <row r="76" spans="1:4" x14ac:dyDescent="0.25">
      <c r="A76" s="56">
        <v>75</v>
      </c>
      <c r="B76" s="57">
        <v>157129</v>
      </c>
      <c r="C76" s="56" t="s">
        <v>15293</v>
      </c>
      <c r="D76" s="53">
        <v>10300</v>
      </c>
    </row>
    <row r="77" spans="1:4" x14ac:dyDescent="0.25">
      <c r="A77" s="56">
        <v>76</v>
      </c>
      <c r="B77" s="59">
        <v>157130</v>
      </c>
      <c r="C77" s="56" t="s">
        <v>15294</v>
      </c>
      <c r="D77" s="53">
        <v>9400</v>
      </c>
    </row>
    <row r="78" spans="1:4" x14ac:dyDescent="0.25">
      <c r="A78" s="56">
        <v>77</v>
      </c>
      <c r="B78" s="57">
        <v>157131</v>
      </c>
      <c r="C78" s="56" t="s">
        <v>15295</v>
      </c>
      <c r="D78" s="53">
        <v>10300</v>
      </c>
    </row>
    <row r="79" spans="1:4" x14ac:dyDescent="0.25">
      <c r="A79" s="56">
        <v>78</v>
      </c>
      <c r="B79" s="57">
        <v>157136</v>
      </c>
      <c r="C79" s="56" t="s">
        <v>15296</v>
      </c>
      <c r="D79" s="53">
        <v>9400</v>
      </c>
    </row>
    <row r="80" spans="1:4" x14ac:dyDescent="0.25">
      <c r="A80" s="56">
        <v>79</v>
      </c>
      <c r="B80" s="57">
        <v>157135</v>
      </c>
      <c r="C80" s="56" t="s">
        <v>15297</v>
      </c>
      <c r="D80" s="53">
        <v>9400</v>
      </c>
    </row>
    <row r="81" spans="1:4" x14ac:dyDescent="0.25">
      <c r="A81" s="56">
        <v>80</v>
      </c>
      <c r="B81" s="57">
        <v>156853</v>
      </c>
      <c r="C81" s="56" t="s">
        <v>15298</v>
      </c>
      <c r="D81" s="53">
        <v>9400</v>
      </c>
    </row>
    <row r="82" spans="1:4" x14ac:dyDescent="0.25">
      <c r="A82" s="56">
        <v>81</v>
      </c>
      <c r="B82" s="57">
        <v>156855</v>
      </c>
      <c r="C82" s="56" t="s">
        <v>15299</v>
      </c>
      <c r="D82" s="53">
        <v>10300</v>
      </c>
    </row>
    <row r="83" spans="1:4" x14ac:dyDescent="0.25">
      <c r="A83" s="56">
        <v>82</v>
      </c>
      <c r="B83" s="57">
        <v>156856</v>
      </c>
      <c r="C83" s="56" t="s">
        <v>15300</v>
      </c>
      <c r="D83" s="53">
        <v>10300</v>
      </c>
    </row>
    <row r="84" spans="1:4" x14ac:dyDescent="0.25">
      <c r="A84" s="56">
        <v>83</v>
      </c>
      <c r="B84" s="57">
        <v>156857</v>
      </c>
      <c r="C84" s="56" t="s">
        <v>15301</v>
      </c>
      <c r="D84" s="53">
        <v>10300</v>
      </c>
    </row>
    <row r="85" spans="1:4" x14ac:dyDescent="0.25">
      <c r="A85" s="56">
        <v>84</v>
      </c>
      <c r="B85" s="57">
        <v>156858</v>
      </c>
      <c r="C85" s="56" t="s">
        <v>15302</v>
      </c>
      <c r="D85" s="53">
        <v>9400</v>
      </c>
    </row>
    <row r="86" spans="1:4" x14ac:dyDescent="0.25">
      <c r="A86" s="56">
        <v>85</v>
      </c>
      <c r="B86" s="57">
        <v>156867</v>
      </c>
      <c r="C86" s="56" t="s">
        <v>15303</v>
      </c>
      <c r="D86" s="53">
        <v>10300</v>
      </c>
    </row>
    <row r="87" spans="1:4" x14ac:dyDescent="0.25">
      <c r="A87" s="56">
        <v>86</v>
      </c>
      <c r="B87" s="57">
        <v>156868</v>
      </c>
      <c r="C87" s="56" t="s">
        <v>15304</v>
      </c>
      <c r="D87" s="53">
        <v>10300</v>
      </c>
    </row>
    <row r="88" spans="1:4" x14ac:dyDescent="0.25">
      <c r="A88" s="56">
        <v>87</v>
      </c>
      <c r="B88" s="57">
        <v>156869</v>
      </c>
      <c r="C88" s="56" t="s">
        <v>15305</v>
      </c>
      <c r="D88" s="53">
        <v>10300</v>
      </c>
    </row>
    <row r="89" spans="1:4" x14ac:dyDescent="0.25">
      <c r="A89" s="56">
        <v>88</v>
      </c>
      <c r="B89" s="57">
        <v>156870</v>
      </c>
      <c r="C89" s="56" t="s">
        <v>15306</v>
      </c>
      <c r="D89" s="53">
        <v>10300</v>
      </c>
    </row>
    <row r="90" spans="1:4" x14ac:dyDescent="0.25">
      <c r="A90" s="56">
        <v>89</v>
      </c>
      <c r="B90" s="57">
        <v>156871</v>
      </c>
      <c r="C90" s="56" t="s">
        <v>15307</v>
      </c>
      <c r="D90" s="53">
        <v>10300</v>
      </c>
    </row>
    <row r="91" spans="1:4" x14ac:dyDescent="0.25">
      <c r="A91" s="56">
        <v>90</v>
      </c>
      <c r="B91" s="57">
        <v>156875</v>
      </c>
      <c r="C91" s="56" t="s">
        <v>15308</v>
      </c>
      <c r="D91" s="53">
        <v>9400</v>
      </c>
    </row>
    <row r="92" spans="1:4" x14ac:dyDescent="0.25">
      <c r="A92" s="56">
        <v>91</v>
      </c>
      <c r="B92" s="57">
        <v>156879</v>
      </c>
      <c r="C92" s="56" t="s">
        <v>15309</v>
      </c>
      <c r="D92" s="53">
        <v>9400</v>
      </c>
    </row>
    <row r="93" spans="1:4" x14ac:dyDescent="0.25">
      <c r="A93" s="56">
        <v>92</v>
      </c>
      <c r="B93" s="57">
        <v>156880</v>
      </c>
      <c r="C93" s="56" t="s">
        <v>15310</v>
      </c>
      <c r="D93" s="53">
        <v>10300</v>
      </c>
    </row>
    <row r="94" spans="1:4" x14ac:dyDescent="0.25">
      <c r="A94" s="56">
        <v>93</v>
      </c>
      <c r="B94" s="57">
        <v>156881</v>
      </c>
      <c r="C94" s="56" t="s">
        <v>15311</v>
      </c>
      <c r="D94" s="53">
        <v>10300</v>
      </c>
    </row>
    <row r="95" spans="1:4" x14ac:dyDescent="0.25">
      <c r="A95" s="56">
        <v>94</v>
      </c>
      <c r="B95" s="57">
        <v>156885</v>
      </c>
      <c r="C95" s="56" t="s">
        <v>15312</v>
      </c>
      <c r="D95" s="53">
        <v>10300</v>
      </c>
    </row>
    <row r="96" spans="1:4" x14ac:dyDescent="0.25">
      <c r="A96" s="56">
        <v>95</v>
      </c>
      <c r="B96" s="57">
        <v>157812</v>
      </c>
      <c r="C96" s="56" t="s">
        <v>15313</v>
      </c>
      <c r="D96" s="53">
        <v>9400</v>
      </c>
    </row>
    <row r="97" spans="1:4" x14ac:dyDescent="0.25">
      <c r="A97" s="56">
        <v>96</v>
      </c>
      <c r="B97" s="57">
        <v>157813</v>
      </c>
      <c r="C97" s="56" t="s">
        <v>15314</v>
      </c>
      <c r="D97" s="53">
        <v>9400</v>
      </c>
    </row>
    <row r="98" spans="1:4" x14ac:dyDescent="0.25">
      <c r="A98" s="56">
        <v>97</v>
      </c>
      <c r="B98" s="57">
        <v>157811</v>
      </c>
      <c r="C98" s="56" t="s">
        <v>15315</v>
      </c>
      <c r="D98" s="53">
        <v>9400</v>
      </c>
    </row>
    <row r="99" spans="1:4" x14ac:dyDescent="0.25">
      <c r="A99" s="56">
        <v>98</v>
      </c>
      <c r="B99" s="57">
        <v>157814</v>
      </c>
      <c r="C99" s="56" t="s">
        <v>15316</v>
      </c>
      <c r="D99" s="53">
        <v>9400</v>
      </c>
    </row>
    <row r="100" spans="1:4" x14ac:dyDescent="0.25">
      <c r="A100" s="56">
        <v>99</v>
      </c>
      <c r="B100" s="57">
        <v>157795</v>
      </c>
      <c r="C100" s="56" t="s">
        <v>15317</v>
      </c>
      <c r="D100" s="53">
        <v>9400</v>
      </c>
    </row>
    <row r="101" spans="1:4" x14ac:dyDescent="0.25">
      <c r="A101" s="56">
        <v>100</v>
      </c>
      <c r="B101" s="57">
        <v>157796</v>
      </c>
      <c r="C101" s="56" t="s">
        <v>15318</v>
      </c>
      <c r="D101" s="53">
        <v>9400</v>
      </c>
    </row>
    <row r="102" spans="1:4" x14ac:dyDescent="0.25">
      <c r="A102" s="56">
        <v>101</v>
      </c>
      <c r="B102" s="57">
        <v>157797</v>
      </c>
      <c r="C102" s="56" t="s">
        <v>15319</v>
      </c>
      <c r="D102" s="53">
        <v>9400</v>
      </c>
    </row>
    <row r="103" spans="1:4" x14ac:dyDescent="0.25">
      <c r="A103" s="56">
        <v>102</v>
      </c>
      <c r="B103" s="57">
        <v>157798</v>
      </c>
      <c r="C103" s="56" t="s">
        <v>15320</v>
      </c>
      <c r="D103" s="53">
        <v>9400</v>
      </c>
    </row>
    <row r="104" spans="1:4" x14ac:dyDescent="0.25">
      <c r="A104" s="56">
        <v>103</v>
      </c>
      <c r="B104" s="57">
        <v>159270</v>
      </c>
      <c r="C104" s="56" t="s">
        <v>15321</v>
      </c>
      <c r="D104" s="53">
        <v>10300</v>
      </c>
    </row>
    <row r="105" spans="1:4" x14ac:dyDescent="0.25">
      <c r="A105" s="56">
        <v>104</v>
      </c>
      <c r="B105" s="57">
        <v>159276</v>
      </c>
      <c r="C105" s="56" t="s">
        <v>15322</v>
      </c>
      <c r="D105" s="53">
        <v>10300</v>
      </c>
    </row>
    <row r="106" spans="1:4" x14ac:dyDescent="0.25">
      <c r="A106" s="56">
        <v>105</v>
      </c>
      <c r="B106" s="57">
        <v>159274</v>
      </c>
      <c r="C106" s="56" t="s">
        <v>15323</v>
      </c>
      <c r="D106" s="53">
        <v>10300</v>
      </c>
    </row>
    <row r="107" spans="1:4" x14ac:dyDescent="0.25">
      <c r="A107" s="56">
        <v>106</v>
      </c>
      <c r="B107" s="57">
        <v>159264</v>
      </c>
      <c r="C107" s="56" t="s">
        <v>15324</v>
      </c>
      <c r="D107" s="53">
        <v>10300</v>
      </c>
    </row>
    <row r="108" spans="1:4" x14ac:dyDescent="0.25">
      <c r="A108" s="56">
        <v>107</v>
      </c>
      <c r="B108" s="57">
        <v>159265</v>
      </c>
      <c r="C108" s="56" t="s">
        <v>15325</v>
      </c>
      <c r="D108" s="53">
        <v>10300</v>
      </c>
    </row>
    <row r="109" spans="1:4" x14ac:dyDescent="0.25">
      <c r="A109" s="56">
        <v>108</v>
      </c>
      <c r="B109" s="57">
        <v>159266</v>
      </c>
      <c r="C109" s="56" t="s">
        <v>15326</v>
      </c>
      <c r="D109" s="53">
        <v>10300</v>
      </c>
    </row>
    <row r="110" spans="1:4" x14ac:dyDescent="0.25">
      <c r="A110" s="56">
        <v>109</v>
      </c>
      <c r="B110" s="57">
        <v>159277</v>
      </c>
      <c r="C110" s="56" t="s">
        <v>15327</v>
      </c>
      <c r="D110" s="53">
        <v>10300</v>
      </c>
    </row>
    <row r="111" spans="1:4" x14ac:dyDescent="0.25">
      <c r="A111" s="56">
        <v>110</v>
      </c>
      <c r="B111" s="57">
        <v>159508</v>
      </c>
      <c r="C111" s="56" t="s">
        <v>15328</v>
      </c>
      <c r="D111" s="53">
        <v>10300</v>
      </c>
    </row>
    <row r="112" spans="1:4" x14ac:dyDescent="0.25">
      <c r="A112" s="56">
        <v>111</v>
      </c>
      <c r="B112" s="57">
        <v>159512</v>
      </c>
      <c r="C112" s="56" t="s">
        <v>15329</v>
      </c>
      <c r="D112" s="53">
        <v>10300</v>
      </c>
    </row>
    <row r="113" spans="1:4" x14ac:dyDescent="0.25">
      <c r="A113" s="56">
        <v>112</v>
      </c>
      <c r="B113" s="57">
        <v>160596</v>
      </c>
      <c r="C113" s="56" t="s">
        <v>15330</v>
      </c>
      <c r="D113" s="53">
        <v>10300</v>
      </c>
    </row>
    <row r="114" spans="1:4" x14ac:dyDescent="0.25">
      <c r="A114" s="56">
        <v>113</v>
      </c>
      <c r="B114" s="57">
        <v>160605</v>
      </c>
      <c r="C114" s="56" t="s">
        <v>15331</v>
      </c>
      <c r="D114" s="53">
        <v>10300</v>
      </c>
    </row>
    <row r="115" spans="1:4" x14ac:dyDescent="0.25">
      <c r="A115" s="56">
        <v>114</v>
      </c>
      <c r="B115" s="57">
        <v>160606</v>
      </c>
      <c r="C115" s="56" t="s">
        <v>15332</v>
      </c>
      <c r="D115" s="53">
        <v>10300</v>
      </c>
    </row>
    <row r="116" spans="1:4" x14ac:dyDescent="0.25">
      <c r="A116" s="56">
        <v>115</v>
      </c>
      <c r="B116" s="57">
        <v>160611</v>
      </c>
      <c r="C116" s="56" t="s">
        <v>15333</v>
      </c>
      <c r="D116" s="53">
        <v>9400</v>
      </c>
    </row>
    <row r="117" spans="1:4" x14ac:dyDescent="0.25">
      <c r="A117" s="56">
        <v>116</v>
      </c>
      <c r="B117" s="57">
        <v>160612</v>
      </c>
      <c r="C117" s="56" t="s">
        <v>15334</v>
      </c>
      <c r="D117" s="53">
        <v>9400</v>
      </c>
    </row>
    <row r="118" spans="1:4" x14ac:dyDescent="0.25">
      <c r="A118" s="56">
        <v>117</v>
      </c>
      <c r="B118" s="57">
        <v>160613</v>
      </c>
      <c r="C118" s="56" t="s">
        <v>15335</v>
      </c>
      <c r="D118" s="53">
        <v>10300</v>
      </c>
    </row>
    <row r="119" spans="1:4" x14ac:dyDescent="0.25">
      <c r="A119" s="56">
        <v>118</v>
      </c>
      <c r="B119" s="57">
        <v>160615</v>
      </c>
      <c r="C119" s="56" t="s">
        <v>15336</v>
      </c>
      <c r="D119" s="53">
        <v>9400</v>
      </c>
    </row>
    <row r="120" spans="1:4" x14ac:dyDescent="0.25">
      <c r="A120" s="56">
        <v>119</v>
      </c>
      <c r="B120" s="57">
        <v>160616</v>
      </c>
      <c r="C120" s="56" t="s">
        <v>15337</v>
      </c>
      <c r="D120" s="53">
        <v>10300</v>
      </c>
    </row>
    <row r="121" spans="1:4" x14ac:dyDescent="0.25">
      <c r="A121" s="56">
        <v>120</v>
      </c>
      <c r="B121" s="58">
        <v>20141</v>
      </c>
      <c r="C121" s="56" t="s">
        <v>15338</v>
      </c>
      <c r="D121" s="53">
        <v>34000</v>
      </c>
    </row>
    <row r="122" spans="1:4" x14ac:dyDescent="0.25">
      <c r="A122" s="56">
        <v>121</v>
      </c>
      <c r="B122" s="57">
        <v>20153</v>
      </c>
      <c r="C122" s="56" t="s">
        <v>15339</v>
      </c>
      <c r="D122" s="53">
        <v>36000</v>
      </c>
    </row>
    <row r="123" spans="1:4" x14ac:dyDescent="0.25">
      <c r="A123" s="56">
        <v>122</v>
      </c>
      <c r="B123" s="57">
        <v>156757</v>
      </c>
      <c r="C123" s="56" t="s">
        <v>15340</v>
      </c>
      <c r="D123" s="53">
        <v>9400</v>
      </c>
    </row>
    <row r="124" spans="1:4" x14ac:dyDescent="0.25">
      <c r="A124" s="56">
        <v>123</v>
      </c>
      <c r="B124" s="57">
        <v>156760</v>
      </c>
      <c r="C124" s="56" t="s">
        <v>15341</v>
      </c>
      <c r="D124" s="53">
        <v>9400</v>
      </c>
    </row>
    <row r="125" spans="1:4" x14ac:dyDescent="0.25">
      <c r="A125" s="56">
        <v>124</v>
      </c>
      <c r="B125" s="58">
        <v>3228</v>
      </c>
      <c r="C125" s="56" t="s">
        <v>15342</v>
      </c>
      <c r="D125" s="53">
        <v>9400</v>
      </c>
    </row>
    <row r="126" spans="1:4" x14ac:dyDescent="0.25">
      <c r="A126" s="56">
        <v>125</v>
      </c>
      <c r="B126" s="58">
        <v>20147</v>
      </c>
      <c r="C126" s="56" t="s">
        <v>15343</v>
      </c>
      <c r="D126" s="53">
        <v>34000</v>
      </c>
    </row>
    <row r="127" spans="1:4" x14ac:dyDescent="0.25">
      <c r="A127" s="56">
        <v>126</v>
      </c>
      <c r="B127" s="57">
        <v>156972</v>
      </c>
      <c r="C127" s="56" t="s">
        <v>15344</v>
      </c>
      <c r="D127" s="53">
        <v>10300</v>
      </c>
    </row>
    <row r="128" spans="1:4" x14ac:dyDescent="0.25">
      <c r="A128" s="56">
        <v>127</v>
      </c>
      <c r="B128" s="58">
        <v>20143</v>
      </c>
      <c r="C128" s="56" t="s">
        <v>15345</v>
      </c>
      <c r="D128" s="53">
        <v>36000</v>
      </c>
    </row>
    <row r="129" spans="1:4" x14ac:dyDescent="0.25">
      <c r="A129" s="56">
        <v>128</v>
      </c>
      <c r="B129" s="57">
        <v>156915</v>
      </c>
      <c r="C129" s="56" t="s">
        <v>15346</v>
      </c>
      <c r="D129" s="53">
        <v>9400</v>
      </c>
    </row>
    <row r="130" spans="1:4" x14ac:dyDescent="0.25">
      <c r="A130" s="56">
        <v>129</v>
      </c>
      <c r="B130" s="57">
        <v>9500443</v>
      </c>
      <c r="C130" s="56" t="s">
        <v>15347</v>
      </c>
      <c r="D130" s="53">
        <v>9400</v>
      </c>
    </row>
    <row r="131" spans="1:4" x14ac:dyDescent="0.25">
      <c r="A131" s="56">
        <v>130</v>
      </c>
      <c r="B131" s="57">
        <v>157332</v>
      </c>
      <c r="C131" s="56" t="s">
        <v>15348</v>
      </c>
      <c r="D131" s="53">
        <v>7000</v>
      </c>
    </row>
    <row r="132" spans="1:4" x14ac:dyDescent="0.25">
      <c r="A132" s="56">
        <v>131</v>
      </c>
      <c r="B132" s="58">
        <v>512925</v>
      </c>
      <c r="C132" s="56" t="s">
        <v>15349</v>
      </c>
      <c r="D132" s="53">
        <v>9400</v>
      </c>
    </row>
    <row r="133" spans="1:4" ht="38.25" x14ac:dyDescent="0.25">
      <c r="A133" s="56">
        <v>132</v>
      </c>
      <c r="B133" s="57">
        <v>31931</v>
      </c>
      <c r="C133" s="56" t="s">
        <v>15350</v>
      </c>
      <c r="D133" s="53">
        <v>9400</v>
      </c>
    </row>
    <row r="134" spans="1:4" x14ac:dyDescent="0.25">
      <c r="A134" s="56">
        <v>133</v>
      </c>
      <c r="B134" s="57">
        <v>157338</v>
      </c>
      <c r="C134" s="56" t="s">
        <v>15351</v>
      </c>
      <c r="D134" s="53">
        <v>9400</v>
      </c>
    </row>
    <row r="135" spans="1:4" x14ac:dyDescent="0.25">
      <c r="A135" s="56">
        <v>134</v>
      </c>
      <c r="B135" s="57">
        <v>159281</v>
      </c>
      <c r="C135" s="56" t="s">
        <v>15352</v>
      </c>
      <c r="D135" s="53">
        <v>8900</v>
      </c>
    </row>
    <row r="136" spans="1:4" x14ac:dyDescent="0.25">
      <c r="A136" s="56">
        <v>135</v>
      </c>
      <c r="B136" s="57">
        <v>160340</v>
      </c>
      <c r="C136" s="56" t="s">
        <v>15353</v>
      </c>
      <c r="D136" s="53">
        <v>9400</v>
      </c>
    </row>
    <row r="137" spans="1:4" x14ac:dyDescent="0.25">
      <c r="A137" s="56">
        <v>136</v>
      </c>
      <c r="B137" s="58">
        <v>20150</v>
      </c>
      <c r="C137" s="56" t="s">
        <v>15354</v>
      </c>
      <c r="D137" s="53">
        <v>34000</v>
      </c>
    </row>
    <row r="138" spans="1:4" ht="25.5" x14ac:dyDescent="0.25">
      <c r="A138" s="56">
        <v>137</v>
      </c>
      <c r="B138" s="57">
        <v>160332</v>
      </c>
      <c r="C138" s="56" t="s">
        <v>15355</v>
      </c>
      <c r="D138" s="53">
        <v>10000</v>
      </c>
    </row>
    <row r="139" spans="1:4" x14ac:dyDescent="0.25">
      <c r="A139" s="56">
        <v>138</v>
      </c>
      <c r="B139" s="57">
        <v>156895</v>
      </c>
      <c r="C139" s="56" t="s">
        <v>15356</v>
      </c>
      <c r="D139" s="53">
        <v>7400</v>
      </c>
    </row>
    <row r="140" spans="1:4" x14ac:dyDescent="0.25">
      <c r="A140" s="56">
        <v>139</v>
      </c>
      <c r="B140" s="57">
        <v>160335</v>
      </c>
      <c r="C140" s="56" t="s">
        <v>15357</v>
      </c>
      <c r="D140" s="53">
        <v>9400</v>
      </c>
    </row>
    <row r="141" spans="1:4" x14ac:dyDescent="0.25">
      <c r="A141" s="56">
        <v>140</v>
      </c>
      <c r="B141" s="57">
        <v>159154</v>
      </c>
      <c r="C141" s="56" t="s">
        <v>15358</v>
      </c>
      <c r="D141" s="53">
        <v>9400</v>
      </c>
    </row>
    <row r="142" spans="1:4" x14ac:dyDescent="0.25">
      <c r="A142" s="56">
        <v>141</v>
      </c>
      <c r="B142" s="57">
        <v>160328</v>
      </c>
      <c r="C142" s="56" t="s">
        <v>15359</v>
      </c>
      <c r="D142" s="53">
        <v>10000</v>
      </c>
    </row>
    <row r="143" spans="1:4" x14ac:dyDescent="0.25">
      <c r="A143" s="56">
        <v>142</v>
      </c>
      <c r="B143" s="58">
        <v>20148</v>
      </c>
      <c r="C143" s="56" t="s">
        <v>15360</v>
      </c>
      <c r="D143" s="53">
        <v>34000</v>
      </c>
    </row>
    <row r="144" spans="1:4" x14ac:dyDescent="0.25">
      <c r="A144" s="56">
        <v>143</v>
      </c>
      <c r="B144" s="57">
        <v>160330</v>
      </c>
      <c r="C144" s="56" t="s">
        <v>15361</v>
      </c>
      <c r="D144" s="53">
        <v>10000</v>
      </c>
    </row>
    <row r="145" spans="1:4" x14ac:dyDescent="0.25">
      <c r="A145" s="56">
        <v>144</v>
      </c>
      <c r="B145" s="57">
        <v>157472</v>
      </c>
      <c r="C145" s="56" t="s">
        <v>15362</v>
      </c>
      <c r="D145" s="53">
        <v>7000</v>
      </c>
    </row>
    <row r="146" spans="1:4" x14ac:dyDescent="0.25">
      <c r="A146" s="56">
        <v>145</v>
      </c>
      <c r="B146" s="57">
        <v>157029</v>
      </c>
      <c r="C146" s="56" t="s">
        <v>15363</v>
      </c>
      <c r="D146" s="53">
        <v>7200</v>
      </c>
    </row>
    <row r="147" spans="1:4" x14ac:dyDescent="0.25">
      <c r="A147" s="56">
        <v>146</v>
      </c>
      <c r="B147" s="57">
        <v>157451</v>
      </c>
      <c r="C147" s="56" t="s">
        <v>15364</v>
      </c>
      <c r="D147" s="53">
        <v>7600</v>
      </c>
    </row>
    <row r="148" spans="1:4" x14ac:dyDescent="0.25">
      <c r="A148" s="56">
        <v>147</v>
      </c>
      <c r="B148" s="57">
        <v>160339</v>
      </c>
      <c r="C148" s="56" t="s">
        <v>15365</v>
      </c>
      <c r="D148" s="53">
        <v>9400</v>
      </c>
    </row>
    <row r="149" spans="1:4" x14ac:dyDescent="0.25">
      <c r="A149" s="56">
        <v>148</v>
      </c>
      <c r="B149" s="57">
        <v>2167</v>
      </c>
      <c r="C149" s="56" t="s">
        <v>15366</v>
      </c>
      <c r="D149" s="53">
        <v>37700</v>
      </c>
    </row>
    <row r="150" spans="1:4" x14ac:dyDescent="0.25">
      <c r="A150" s="56">
        <v>149</v>
      </c>
      <c r="B150" s="57">
        <v>3183</v>
      </c>
      <c r="C150" s="56" t="s">
        <v>15367</v>
      </c>
      <c r="D150" s="53">
        <v>9400</v>
      </c>
    </row>
    <row r="151" spans="1:4" x14ac:dyDescent="0.25">
      <c r="A151" s="56">
        <v>150</v>
      </c>
      <c r="B151" s="57">
        <v>3187</v>
      </c>
      <c r="C151" s="56" t="s">
        <v>15368</v>
      </c>
      <c r="D151" s="53">
        <v>9400</v>
      </c>
    </row>
    <row r="152" spans="1:4" x14ac:dyDescent="0.25">
      <c r="A152" s="56">
        <v>151</v>
      </c>
      <c r="B152" s="57">
        <v>3182</v>
      </c>
      <c r="C152" s="56" t="s">
        <v>15369</v>
      </c>
      <c r="D152" s="53">
        <v>9400</v>
      </c>
    </row>
    <row r="153" spans="1:4" x14ac:dyDescent="0.25">
      <c r="A153" s="56">
        <v>152</v>
      </c>
      <c r="B153" s="57">
        <v>31861</v>
      </c>
      <c r="C153" s="56" t="s">
        <v>15370</v>
      </c>
      <c r="D153" s="53">
        <v>9400</v>
      </c>
    </row>
    <row r="154" spans="1:4" x14ac:dyDescent="0.25">
      <c r="A154" s="56">
        <v>153</v>
      </c>
      <c r="B154" s="58">
        <v>3198</v>
      </c>
      <c r="C154" s="56" t="s">
        <v>15371</v>
      </c>
      <c r="D154" s="53">
        <v>9400</v>
      </c>
    </row>
    <row r="155" spans="1:4" x14ac:dyDescent="0.25">
      <c r="A155" s="56">
        <v>154</v>
      </c>
      <c r="B155" s="57">
        <v>31851</v>
      </c>
      <c r="C155" s="56" t="s">
        <v>15372</v>
      </c>
      <c r="D155" s="53">
        <v>9400</v>
      </c>
    </row>
    <row r="156" spans="1:4" x14ac:dyDescent="0.25">
      <c r="A156" s="56">
        <v>155</v>
      </c>
      <c r="B156" s="57">
        <v>31971</v>
      </c>
      <c r="C156" s="56" t="s">
        <v>15373</v>
      </c>
      <c r="D156" s="53">
        <v>9400</v>
      </c>
    </row>
    <row r="157" spans="1:4" x14ac:dyDescent="0.25">
      <c r="A157" s="56">
        <v>156</v>
      </c>
      <c r="B157" s="57">
        <v>160321</v>
      </c>
      <c r="C157" s="56" t="s">
        <v>15374</v>
      </c>
      <c r="D157" s="53">
        <v>9400</v>
      </c>
    </row>
    <row r="158" spans="1:4" x14ac:dyDescent="0.25">
      <c r="A158" s="56">
        <v>157</v>
      </c>
      <c r="B158" s="57">
        <v>31961</v>
      </c>
      <c r="C158" s="56" t="s">
        <v>15375</v>
      </c>
      <c r="D158" s="53">
        <v>9400</v>
      </c>
    </row>
    <row r="159" spans="1:4" x14ac:dyDescent="0.25">
      <c r="A159" s="56">
        <v>158</v>
      </c>
      <c r="B159" s="58">
        <v>3195</v>
      </c>
      <c r="C159" s="56" t="s">
        <v>15376</v>
      </c>
      <c r="D159" s="53">
        <v>9400</v>
      </c>
    </row>
    <row r="160" spans="1:4" x14ac:dyDescent="0.25">
      <c r="A160" s="56">
        <v>159</v>
      </c>
      <c r="B160" s="57">
        <v>31811</v>
      </c>
      <c r="C160" s="56" t="s">
        <v>15377</v>
      </c>
      <c r="D160" s="53">
        <v>9400</v>
      </c>
    </row>
    <row r="161" spans="1:4" x14ac:dyDescent="0.25">
      <c r="A161" s="56">
        <v>160</v>
      </c>
      <c r="B161" s="57">
        <v>31561</v>
      </c>
      <c r="C161" s="56" t="s">
        <v>15378</v>
      </c>
      <c r="D161" s="53">
        <v>9400</v>
      </c>
    </row>
    <row r="162" spans="1:4" x14ac:dyDescent="0.25">
      <c r="A162" s="56">
        <v>161</v>
      </c>
      <c r="B162" s="57">
        <v>3155</v>
      </c>
      <c r="C162" s="56" t="s">
        <v>15379</v>
      </c>
      <c r="D162" s="53">
        <v>9400</v>
      </c>
    </row>
    <row r="163" spans="1:4" x14ac:dyDescent="0.25">
      <c r="A163" s="56">
        <v>162</v>
      </c>
      <c r="B163" s="57">
        <v>3154</v>
      </c>
      <c r="C163" s="56" t="s">
        <v>15380</v>
      </c>
      <c r="D163" s="53">
        <v>9400</v>
      </c>
    </row>
    <row r="164" spans="1:4" x14ac:dyDescent="0.25">
      <c r="A164" s="56">
        <v>163</v>
      </c>
      <c r="B164" s="57">
        <v>31581</v>
      </c>
      <c r="C164" s="56" t="s">
        <v>15381</v>
      </c>
      <c r="D164" s="53">
        <v>9400</v>
      </c>
    </row>
    <row r="165" spans="1:4" x14ac:dyDescent="0.25">
      <c r="A165" s="56">
        <v>164</v>
      </c>
      <c r="B165" s="57">
        <v>17301</v>
      </c>
      <c r="C165" s="51" t="s">
        <v>15382</v>
      </c>
      <c r="D165" s="53">
        <v>10000</v>
      </c>
    </row>
    <row r="166" spans="1:4" x14ac:dyDescent="0.25">
      <c r="A166" s="56">
        <v>165</v>
      </c>
      <c r="B166" s="57">
        <v>151680</v>
      </c>
      <c r="C166" s="56" t="s">
        <v>11374</v>
      </c>
      <c r="D166" s="53">
        <v>6400</v>
      </c>
    </row>
    <row r="167" spans="1:4" ht="25.5" x14ac:dyDescent="0.25">
      <c r="A167" s="56">
        <v>166</v>
      </c>
      <c r="B167" s="57">
        <v>3163</v>
      </c>
      <c r="C167" s="56" t="s">
        <v>15383</v>
      </c>
      <c r="D167" s="53">
        <v>10000</v>
      </c>
    </row>
    <row r="168" spans="1:4" ht="25.5" x14ac:dyDescent="0.25">
      <c r="A168" s="56">
        <v>167</v>
      </c>
      <c r="B168" s="57">
        <v>3162</v>
      </c>
      <c r="C168" s="56" t="s">
        <v>15384</v>
      </c>
      <c r="D168" s="53">
        <v>10000</v>
      </c>
    </row>
    <row r="169" spans="1:4" x14ac:dyDescent="0.25">
      <c r="A169" s="56">
        <v>168</v>
      </c>
      <c r="B169" s="57">
        <v>156788</v>
      </c>
      <c r="C169" s="56" t="s">
        <v>15385</v>
      </c>
      <c r="D169" s="53">
        <v>7400</v>
      </c>
    </row>
    <row r="170" spans="1:4" ht="25.5" x14ac:dyDescent="0.25">
      <c r="A170" s="56">
        <v>169</v>
      </c>
      <c r="B170" s="57">
        <v>31691</v>
      </c>
      <c r="C170" s="56" t="s">
        <v>15386</v>
      </c>
      <c r="D170" s="53">
        <v>10000</v>
      </c>
    </row>
    <row r="171" spans="1:4" ht="25.5" x14ac:dyDescent="0.25">
      <c r="A171" s="56">
        <v>170</v>
      </c>
      <c r="B171" s="57">
        <v>31661</v>
      </c>
      <c r="C171" s="56" t="s">
        <v>15387</v>
      </c>
      <c r="D171" s="53">
        <v>10000</v>
      </c>
    </row>
    <row r="172" spans="1:4" ht="25.5" x14ac:dyDescent="0.25">
      <c r="A172" s="56">
        <v>171</v>
      </c>
      <c r="B172" s="57">
        <v>31671</v>
      </c>
      <c r="C172" s="56" t="s">
        <v>15388</v>
      </c>
      <c r="D172" s="53">
        <v>10000</v>
      </c>
    </row>
    <row r="173" spans="1:4" x14ac:dyDescent="0.25">
      <c r="A173" s="56">
        <v>172</v>
      </c>
      <c r="B173" s="57">
        <v>160669</v>
      </c>
      <c r="C173" s="56" t="s">
        <v>15389</v>
      </c>
      <c r="D173" s="53">
        <v>10000</v>
      </c>
    </row>
    <row r="174" spans="1:4" x14ac:dyDescent="0.25">
      <c r="A174" s="56">
        <v>173</v>
      </c>
      <c r="B174" s="57">
        <v>160673</v>
      </c>
      <c r="C174" s="56" t="s">
        <v>15390</v>
      </c>
      <c r="D174" s="53">
        <v>10000</v>
      </c>
    </row>
    <row r="175" spans="1:4" x14ac:dyDescent="0.25">
      <c r="A175" s="56">
        <v>174</v>
      </c>
      <c r="B175" s="57">
        <v>160671</v>
      </c>
      <c r="C175" s="56" t="s">
        <v>15391</v>
      </c>
      <c r="D175" s="53">
        <v>10000</v>
      </c>
    </row>
    <row r="176" spans="1:4" x14ac:dyDescent="0.25">
      <c r="A176" s="56">
        <v>175</v>
      </c>
      <c r="B176" s="57">
        <v>160672</v>
      </c>
      <c r="C176" s="56" t="s">
        <v>15392</v>
      </c>
      <c r="D176" s="53">
        <v>10000</v>
      </c>
    </row>
    <row r="177" spans="1:4" x14ac:dyDescent="0.25">
      <c r="A177" s="56">
        <v>176</v>
      </c>
      <c r="B177" s="57">
        <v>160674</v>
      </c>
      <c r="C177" s="56" t="s">
        <v>15393</v>
      </c>
      <c r="D177" s="53">
        <v>10000</v>
      </c>
    </row>
    <row r="178" spans="1:4" x14ac:dyDescent="0.25">
      <c r="A178" s="56">
        <v>177</v>
      </c>
      <c r="B178" s="57">
        <v>156990</v>
      </c>
      <c r="C178" s="56" t="s">
        <v>15394</v>
      </c>
      <c r="D178" s="53">
        <v>7600</v>
      </c>
    </row>
    <row r="179" spans="1:4" x14ac:dyDescent="0.25">
      <c r="A179" s="56">
        <v>178</v>
      </c>
      <c r="B179" s="57">
        <v>159460</v>
      </c>
      <c r="C179" s="56" t="s">
        <v>15395</v>
      </c>
      <c r="D179" s="53">
        <v>10000</v>
      </c>
    </row>
    <row r="180" spans="1:4" x14ac:dyDescent="0.25">
      <c r="A180" s="56">
        <v>179</v>
      </c>
      <c r="B180" s="57">
        <v>151681</v>
      </c>
      <c r="C180" s="56" t="s">
        <v>29</v>
      </c>
      <c r="D180" s="53">
        <v>7600</v>
      </c>
    </row>
    <row r="181" spans="1:4" x14ac:dyDescent="0.25">
      <c r="A181" s="56">
        <v>180</v>
      </c>
      <c r="B181" s="57">
        <v>151683</v>
      </c>
      <c r="C181" s="56" t="s">
        <v>11376</v>
      </c>
      <c r="D181" s="53">
        <v>6240</v>
      </c>
    </row>
    <row r="182" spans="1:4" ht="25.5" x14ac:dyDescent="0.25">
      <c r="A182" s="56">
        <v>181</v>
      </c>
      <c r="B182" s="57">
        <v>31651</v>
      </c>
      <c r="C182" s="56" t="s">
        <v>15396</v>
      </c>
      <c r="D182" s="53">
        <v>10000</v>
      </c>
    </row>
    <row r="183" spans="1:4" ht="25.5" x14ac:dyDescent="0.25">
      <c r="A183" s="56">
        <v>182</v>
      </c>
      <c r="B183" s="57">
        <v>31681</v>
      </c>
      <c r="C183" s="56" t="s">
        <v>15397</v>
      </c>
      <c r="D183" s="53">
        <v>10000</v>
      </c>
    </row>
    <row r="184" spans="1:4" x14ac:dyDescent="0.25">
      <c r="A184" s="56">
        <v>183</v>
      </c>
      <c r="B184" s="57">
        <v>217236</v>
      </c>
      <c r="C184" s="56" t="s">
        <v>15398</v>
      </c>
      <c r="D184" s="53">
        <v>2875</v>
      </c>
    </row>
    <row r="185" spans="1:4" x14ac:dyDescent="0.25">
      <c r="A185" s="56">
        <v>184</v>
      </c>
      <c r="B185" s="57">
        <v>217213</v>
      </c>
      <c r="C185" s="56" t="s">
        <v>15399</v>
      </c>
      <c r="D185" s="53">
        <v>7030</v>
      </c>
    </row>
    <row r="186" spans="1:4" x14ac:dyDescent="0.25">
      <c r="A186" s="56">
        <v>185</v>
      </c>
      <c r="B186" s="57">
        <v>3184</v>
      </c>
      <c r="C186" s="56" t="s">
        <v>15400</v>
      </c>
      <c r="D186" s="53">
        <v>9400</v>
      </c>
    </row>
    <row r="187" spans="1:4" x14ac:dyDescent="0.25">
      <c r="A187" s="56">
        <v>186</v>
      </c>
      <c r="B187" s="57">
        <v>160320</v>
      </c>
      <c r="C187" s="56" t="s">
        <v>15401</v>
      </c>
      <c r="D187" s="53">
        <v>9400</v>
      </c>
    </row>
    <row r="188" spans="1:4" x14ac:dyDescent="0.25">
      <c r="A188" s="56">
        <v>187</v>
      </c>
      <c r="B188" s="57">
        <v>160621</v>
      </c>
      <c r="C188" s="56" t="s">
        <v>15402</v>
      </c>
      <c r="D188" s="53">
        <v>9400</v>
      </c>
    </row>
    <row r="189" spans="1:4" x14ac:dyDescent="0.25">
      <c r="A189" s="56">
        <v>188</v>
      </c>
      <c r="B189" s="57">
        <v>156939</v>
      </c>
      <c r="C189" s="56" t="s">
        <v>15403</v>
      </c>
      <c r="D189" s="53">
        <v>9400</v>
      </c>
    </row>
    <row r="190" spans="1:4" x14ac:dyDescent="0.25">
      <c r="A190" s="56">
        <v>189</v>
      </c>
      <c r="B190" s="57">
        <v>160622</v>
      </c>
      <c r="C190" s="56" t="s">
        <v>15404</v>
      </c>
      <c r="D190" s="53">
        <v>9400</v>
      </c>
    </row>
    <row r="191" spans="1:4" x14ac:dyDescent="0.25">
      <c r="A191" s="56">
        <v>190</v>
      </c>
      <c r="B191" s="57">
        <v>160618</v>
      </c>
      <c r="C191" s="56" t="s">
        <v>15405</v>
      </c>
      <c r="D191" s="53">
        <v>10300</v>
      </c>
    </row>
    <row r="192" spans="1:4" x14ac:dyDescent="0.25">
      <c r="A192" s="56">
        <v>191</v>
      </c>
      <c r="B192" s="57">
        <v>156961</v>
      </c>
      <c r="C192" s="56" t="s">
        <v>15406</v>
      </c>
      <c r="D192" s="53">
        <v>9400</v>
      </c>
    </row>
    <row r="193" spans="1:4" x14ac:dyDescent="0.25">
      <c r="A193" s="56">
        <v>192</v>
      </c>
      <c r="B193" s="57">
        <v>156930</v>
      </c>
      <c r="C193" s="56" t="s">
        <v>15407</v>
      </c>
      <c r="D193" s="53">
        <v>9400</v>
      </c>
    </row>
    <row r="194" spans="1:4" x14ac:dyDescent="0.25">
      <c r="A194" s="56">
        <v>193</v>
      </c>
      <c r="B194" s="57">
        <v>159141</v>
      </c>
      <c r="C194" s="56" t="s">
        <v>15408</v>
      </c>
      <c r="D194" s="53">
        <v>9400</v>
      </c>
    </row>
    <row r="195" spans="1:4" x14ac:dyDescent="0.25">
      <c r="A195" s="56">
        <v>194</v>
      </c>
      <c r="B195" s="57">
        <v>31571</v>
      </c>
      <c r="C195" s="56" t="s">
        <v>15409</v>
      </c>
      <c r="D195" s="53">
        <v>9400</v>
      </c>
    </row>
    <row r="196" spans="1:4" x14ac:dyDescent="0.25">
      <c r="A196" s="56">
        <v>195</v>
      </c>
      <c r="B196" s="57">
        <v>159470</v>
      </c>
      <c r="C196" s="56" t="s">
        <v>15410</v>
      </c>
      <c r="D196" s="53">
        <v>9400</v>
      </c>
    </row>
    <row r="197" spans="1:4" x14ac:dyDescent="0.25">
      <c r="A197" s="56">
        <v>196</v>
      </c>
      <c r="B197" s="57">
        <v>159145</v>
      </c>
      <c r="C197" s="56" t="s">
        <v>15411</v>
      </c>
      <c r="D197" s="53">
        <v>9400</v>
      </c>
    </row>
    <row r="198" spans="1:4" x14ac:dyDescent="0.25">
      <c r="A198" s="56">
        <v>197</v>
      </c>
      <c r="B198" s="57">
        <v>159146</v>
      </c>
      <c r="C198" s="56" t="s">
        <v>15412</v>
      </c>
      <c r="D198" s="53">
        <v>9400</v>
      </c>
    </row>
    <row r="199" spans="1:4" x14ac:dyDescent="0.25">
      <c r="A199" s="56">
        <v>198</v>
      </c>
      <c r="B199" s="57">
        <v>159143</v>
      </c>
      <c r="C199" s="56" t="s">
        <v>15413</v>
      </c>
      <c r="D199" s="53">
        <v>9400</v>
      </c>
    </row>
    <row r="200" spans="1:4" x14ac:dyDescent="0.25">
      <c r="A200" s="56">
        <v>199</v>
      </c>
      <c r="B200" s="57">
        <v>159149</v>
      </c>
      <c r="C200" s="56" t="s">
        <v>15414</v>
      </c>
      <c r="D200" s="53">
        <v>9400</v>
      </c>
    </row>
    <row r="201" spans="1:4" x14ac:dyDescent="0.25">
      <c r="A201" s="56">
        <v>200</v>
      </c>
      <c r="B201" s="57">
        <v>159504</v>
      </c>
      <c r="C201" s="56" t="s">
        <v>15415</v>
      </c>
      <c r="D201" s="53">
        <v>10000</v>
      </c>
    </row>
    <row r="202" spans="1:4" x14ac:dyDescent="0.25">
      <c r="A202" s="56">
        <v>201</v>
      </c>
      <c r="B202" s="57">
        <v>160337</v>
      </c>
      <c r="C202" s="56" t="s">
        <v>15416</v>
      </c>
      <c r="D202" s="53">
        <v>9400</v>
      </c>
    </row>
    <row r="203" spans="1:4" x14ac:dyDescent="0.25">
      <c r="A203" s="56">
        <v>202</v>
      </c>
      <c r="B203" s="57">
        <v>160342</v>
      </c>
      <c r="C203" s="56" t="s">
        <v>15417</v>
      </c>
      <c r="D203" s="53">
        <v>9400</v>
      </c>
    </row>
    <row r="204" spans="1:4" x14ac:dyDescent="0.25">
      <c r="A204" s="56">
        <v>203</v>
      </c>
      <c r="B204" s="58">
        <v>3223</v>
      </c>
      <c r="C204" s="56" t="s">
        <v>15418</v>
      </c>
      <c r="D204" s="53">
        <v>9700</v>
      </c>
    </row>
    <row r="205" spans="1:4" x14ac:dyDescent="0.25">
      <c r="A205" s="56">
        <v>204</v>
      </c>
      <c r="B205" s="57">
        <v>159280</v>
      </c>
      <c r="C205" s="56" t="s">
        <v>15419</v>
      </c>
      <c r="D205" s="53">
        <v>8900</v>
      </c>
    </row>
    <row r="206" spans="1:4" x14ac:dyDescent="0.25">
      <c r="A206" s="56">
        <v>205</v>
      </c>
      <c r="B206" s="58">
        <v>20152</v>
      </c>
      <c r="C206" s="56" t="s">
        <v>15420</v>
      </c>
      <c r="D206" s="53">
        <v>36000</v>
      </c>
    </row>
    <row r="207" spans="1:4" x14ac:dyDescent="0.25">
      <c r="A207" s="56">
        <v>206</v>
      </c>
      <c r="B207" s="57">
        <v>30301</v>
      </c>
      <c r="C207" s="56" t="s">
        <v>15421</v>
      </c>
      <c r="D207" s="53">
        <v>2500</v>
      </c>
    </row>
    <row r="208" spans="1:4" x14ac:dyDescent="0.25">
      <c r="A208" s="56">
        <v>207</v>
      </c>
      <c r="B208" s="57">
        <v>30281</v>
      </c>
      <c r="C208" s="56" t="s">
        <v>15422</v>
      </c>
      <c r="D208" s="53">
        <v>7400</v>
      </c>
    </row>
    <row r="209" spans="1:4" x14ac:dyDescent="0.25">
      <c r="A209" s="56">
        <v>208</v>
      </c>
      <c r="B209" s="57">
        <v>30321</v>
      </c>
      <c r="C209" s="56" t="s">
        <v>15423</v>
      </c>
      <c r="D209" s="53">
        <v>2500</v>
      </c>
    </row>
    <row r="210" spans="1:4" x14ac:dyDescent="0.25">
      <c r="A210" s="56">
        <v>209</v>
      </c>
      <c r="B210" s="57">
        <v>148567</v>
      </c>
      <c r="C210" s="56" t="s">
        <v>15424</v>
      </c>
      <c r="D210" s="53">
        <v>2700</v>
      </c>
    </row>
    <row r="211" spans="1:4" x14ac:dyDescent="0.25">
      <c r="A211" s="56">
        <v>210</v>
      </c>
      <c r="B211" s="57">
        <v>157820</v>
      </c>
      <c r="C211" s="56" t="s">
        <v>15425</v>
      </c>
      <c r="D211" s="53">
        <v>10000</v>
      </c>
    </row>
    <row r="212" spans="1:4" x14ac:dyDescent="0.25">
      <c r="A212" s="56">
        <v>211</v>
      </c>
      <c r="B212" s="57">
        <v>30311</v>
      </c>
      <c r="C212" s="56" t="s">
        <v>15426</v>
      </c>
      <c r="D212" s="53">
        <v>7400</v>
      </c>
    </row>
    <row r="213" spans="1:4" x14ac:dyDescent="0.25">
      <c r="A213" s="56">
        <v>212</v>
      </c>
      <c r="B213" s="57">
        <v>159463</v>
      </c>
      <c r="C213" s="56" t="s">
        <v>15427</v>
      </c>
      <c r="D213" s="53">
        <v>9400</v>
      </c>
    </row>
    <row r="214" spans="1:4" x14ac:dyDescent="0.25">
      <c r="A214" s="56">
        <v>213</v>
      </c>
      <c r="B214" s="57">
        <v>148691</v>
      </c>
      <c r="C214" s="56" t="s">
        <v>15428</v>
      </c>
      <c r="D214" s="53">
        <v>7000</v>
      </c>
    </row>
    <row r="215" spans="1:4" x14ac:dyDescent="0.25">
      <c r="A215" s="56">
        <v>214</v>
      </c>
      <c r="B215" s="57">
        <v>159467</v>
      </c>
      <c r="C215" s="56" t="s">
        <v>15429</v>
      </c>
      <c r="D215" s="53">
        <v>10300</v>
      </c>
    </row>
    <row r="216" spans="1:4" x14ac:dyDescent="0.25">
      <c r="A216" s="56">
        <v>215</v>
      </c>
      <c r="B216" s="57">
        <v>159147</v>
      </c>
      <c r="C216" s="56" t="s">
        <v>15430</v>
      </c>
      <c r="D216" s="53">
        <v>9400</v>
      </c>
    </row>
    <row r="217" spans="1:4" x14ac:dyDescent="0.25">
      <c r="A217" s="56">
        <v>216</v>
      </c>
      <c r="B217" s="58">
        <v>20142</v>
      </c>
      <c r="C217" s="56" t="s">
        <v>15431</v>
      </c>
      <c r="D217" s="53">
        <v>34000</v>
      </c>
    </row>
    <row r="218" spans="1:4" x14ac:dyDescent="0.25">
      <c r="A218" s="56">
        <v>217</v>
      </c>
      <c r="B218" s="57">
        <v>160334</v>
      </c>
      <c r="C218" s="56" t="s">
        <v>15432</v>
      </c>
      <c r="D218" s="53">
        <v>9400</v>
      </c>
    </row>
    <row r="219" spans="1:4" x14ac:dyDescent="0.25">
      <c r="A219" s="56">
        <v>218</v>
      </c>
      <c r="B219" s="58">
        <v>20154</v>
      </c>
      <c r="C219" s="56" t="s">
        <v>15433</v>
      </c>
      <c r="D219" s="53">
        <v>36000</v>
      </c>
    </row>
    <row r="220" spans="1:4" ht="25.5" x14ac:dyDescent="0.25">
      <c r="A220" s="56">
        <v>219</v>
      </c>
      <c r="B220" s="58">
        <v>512977</v>
      </c>
      <c r="C220" s="56" t="s">
        <v>15434</v>
      </c>
      <c r="D220" s="53">
        <v>9400</v>
      </c>
    </row>
    <row r="221" spans="1:4" x14ac:dyDescent="0.25">
      <c r="A221" s="56">
        <v>220</v>
      </c>
      <c r="B221" s="57">
        <v>151717</v>
      </c>
      <c r="C221" s="56" t="s">
        <v>15435</v>
      </c>
      <c r="D221" s="53">
        <v>7600</v>
      </c>
    </row>
    <row r="222" spans="1:4" ht="38.25" x14ac:dyDescent="0.25">
      <c r="A222" s="56">
        <v>221</v>
      </c>
      <c r="B222" s="57">
        <v>148677</v>
      </c>
      <c r="C222" s="56" t="s">
        <v>15436</v>
      </c>
      <c r="D222" s="53">
        <v>2800</v>
      </c>
    </row>
    <row r="223" spans="1:4" ht="25.5" x14ac:dyDescent="0.25">
      <c r="A223" s="56">
        <v>222</v>
      </c>
      <c r="B223" s="57">
        <v>148704</v>
      </c>
      <c r="C223" s="56" t="s">
        <v>151</v>
      </c>
      <c r="D223" s="53">
        <v>7600</v>
      </c>
    </row>
    <row r="224" spans="1:4" ht="25.5" x14ac:dyDescent="0.25">
      <c r="A224" s="56">
        <v>223</v>
      </c>
      <c r="B224" s="57">
        <v>148701</v>
      </c>
      <c r="C224" s="56" t="s">
        <v>10888</v>
      </c>
      <c r="D224" s="53">
        <v>7600</v>
      </c>
    </row>
    <row r="225" spans="1:4" x14ac:dyDescent="0.25">
      <c r="A225" s="56">
        <v>224</v>
      </c>
      <c r="B225" s="58">
        <v>2153</v>
      </c>
      <c r="C225" s="56" t="s">
        <v>15437</v>
      </c>
      <c r="D225" s="53">
        <v>34000</v>
      </c>
    </row>
    <row r="226" spans="1:4" x14ac:dyDescent="0.25">
      <c r="A226" s="56">
        <v>225</v>
      </c>
      <c r="B226" s="57">
        <v>159461</v>
      </c>
      <c r="C226" s="56" t="s">
        <v>15438</v>
      </c>
      <c r="D226" s="53">
        <v>10000</v>
      </c>
    </row>
    <row r="227" spans="1:4" ht="25.5" x14ac:dyDescent="0.25">
      <c r="A227" s="56">
        <v>226</v>
      </c>
      <c r="B227" s="57">
        <v>160331</v>
      </c>
      <c r="C227" s="56" t="s">
        <v>15439</v>
      </c>
      <c r="D227" s="53">
        <v>10000</v>
      </c>
    </row>
    <row r="228" spans="1:4" ht="38.25" x14ac:dyDescent="0.25">
      <c r="A228" s="56">
        <v>227</v>
      </c>
      <c r="B228" s="57">
        <v>31921</v>
      </c>
      <c r="C228" s="56" t="s">
        <v>15440</v>
      </c>
      <c r="D228" s="53">
        <v>9400</v>
      </c>
    </row>
    <row r="229" spans="1:4" x14ac:dyDescent="0.25">
      <c r="A229" s="56">
        <v>228</v>
      </c>
      <c r="B229" s="57">
        <v>160338</v>
      </c>
      <c r="C229" s="56" t="s">
        <v>15441</v>
      </c>
      <c r="D229" s="53">
        <v>9400</v>
      </c>
    </row>
    <row r="230" spans="1:4" x14ac:dyDescent="0.25">
      <c r="A230" s="56">
        <v>229</v>
      </c>
      <c r="B230" s="57">
        <v>160336</v>
      </c>
      <c r="C230" s="56" t="s">
        <v>15442</v>
      </c>
      <c r="D230" s="53">
        <v>10300</v>
      </c>
    </row>
    <row r="231" spans="1:4" x14ac:dyDescent="0.25">
      <c r="A231" s="56">
        <v>230</v>
      </c>
      <c r="B231" s="57">
        <v>156969</v>
      </c>
      <c r="C231" s="56" t="s">
        <v>15443</v>
      </c>
      <c r="D231" s="53">
        <v>8900</v>
      </c>
    </row>
    <row r="232" spans="1:4" x14ac:dyDescent="0.25">
      <c r="A232" s="56">
        <v>231</v>
      </c>
      <c r="B232" s="57">
        <v>159283</v>
      </c>
      <c r="C232" s="56" t="s">
        <v>13872</v>
      </c>
      <c r="D232" s="53">
        <v>9400</v>
      </c>
    </row>
    <row r="233" spans="1:4" x14ac:dyDescent="0.25">
      <c r="A233" s="56">
        <v>232</v>
      </c>
      <c r="B233" s="57">
        <v>159233</v>
      </c>
      <c r="C233" s="56" t="s">
        <v>15444</v>
      </c>
      <c r="D233" s="53">
        <v>10300</v>
      </c>
    </row>
    <row r="234" spans="1:4" x14ac:dyDescent="0.25">
      <c r="A234" s="56">
        <v>233</v>
      </c>
      <c r="B234" s="57">
        <v>160333</v>
      </c>
      <c r="C234" s="56" t="s">
        <v>15445</v>
      </c>
      <c r="D234" s="53">
        <v>10000</v>
      </c>
    </row>
    <row r="235" spans="1:4" x14ac:dyDescent="0.25">
      <c r="A235" s="56">
        <v>234</v>
      </c>
      <c r="B235" s="57">
        <v>158022</v>
      </c>
      <c r="C235" s="56" t="s">
        <v>15446</v>
      </c>
      <c r="D235" s="53">
        <v>9400</v>
      </c>
    </row>
    <row r="236" spans="1:4" x14ac:dyDescent="0.25">
      <c r="A236" s="56">
        <v>235</v>
      </c>
      <c r="B236" s="57">
        <v>159140</v>
      </c>
      <c r="C236" s="56" t="s">
        <v>15447</v>
      </c>
      <c r="D236" s="53">
        <v>8900</v>
      </c>
    </row>
    <row r="237" spans="1:4" x14ac:dyDescent="0.25">
      <c r="A237" s="56">
        <v>236</v>
      </c>
      <c r="B237" s="58">
        <v>20149</v>
      </c>
      <c r="C237" s="56" t="s">
        <v>15448</v>
      </c>
      <c r="D237" s="53">
        <v>34000</v>
      </c>
    </row>
    <row r="238" spans="1:4" x14ac:dyDescent="0.25">
      <c r="A238" s="56">
        <v>237</v>
      </c>
      <c r="B238" s="57">
        <v>160407</v>
      </c>
      <c r="C238" s="56" t="s">
        <v>15449</v>
      </c>
      <c r="D238" s="53">
        <v>9400</v>
      </c>
    </row>
    <row r="239" spans="1:4" x14ac:dyDescent="0.25">
      <c r="A239" s="56">
        <v>238</v>
      </c>
      <c r="B239" s="58">
        <v>20140</v>
      </c>
      <c r="C239" s="56" t="s">
        <v>15450</v>
      </c>
      <c r="D239" s="53">
        <v>36000</v>
      </c>
    </row>
    <row r="240" spans="1:4" x14ac:dyDescent="0.25">
      <c r="A240" s="56">
        <v>239</v>
      </c>
      <c r="B240" s="57">
        <v>156767</v>
      </c>
      <c r="C240" s="56" t="s">
        <v>15451</v>
      </c>
      <c r="D240" s="53">
        <v>9400</v>
      </c>
    </row>
    <row r="241" spans="1:4" x14ac:dyDescent="0.25">
      <c r="A241" s="56">
        <v>240</v>
      </c>
      <c r="B241" s="57" t="s">
        <v>15453</v>
      </c>
      <c r="C241" s="56" t="s">
        <v>15452</v>
      </c>
      <c r="D241" s="53">
        <v>10300</v>
      </c>
    </row>
    <row r="242" spans="1:4" x14ac:dyDescent="0.25">
      <c r="A242" s="56">
        <v>241</v>
      </c>
      <c r="B242" s="57">
        <v>157595</v>
      </c>
      <c r="C242" s="56" t="s">
        <v>15454</v>
      </c>
      <c r="D242" s="53">
        <v>7600</v>
      </c>
    </row>
    <row r="243" spans="1:4" x14ac:dyDescent="0.25">
      <c r="A243" s="56">
        <v>242</v>
      </c>
      <c r="B243" s="57">
        <v>156773</v>
      </c>
      <c r="C243" s="56" t="s">
        <v>15455</v>
      </c>
      <c r="D243" s="53">
        <v>8900</v>
      </c>
    </row>
    <row r="244" spans="1:4" x14ac:dyDescent="0.25">
      <c r="A244" s="56">
        <v>243</v>
      </c>
      <c r="B244" s="57">
        <v>159279</v>
      </c>
      <c r="C244" s="56" t="s">
        <v>15456</v>
      </c>
      <c r="D244" s="53">
        <v>8000</v>
      </c>
    </row>
    <row r="245" spans="1:4" x14ac:dyDescent="0.25">
      <c r="A245" s="56">
        <v>244</v>
      </c>
      <c r="B245" s="58">
        <v>512978</v>
      </c>
      <c r="C245" s="56" t="s">
        <v>15457</v>
      </c>
      <c r="D245" s="53">
        <v>34000</v>
      </c>
    </row>
    <row r="246" spans="1:4" x14ac:dyDescent="0.25">
      <c r="A246" s="56">
        <v>245</v>
      </c>
      <c r="B246" s="57">
        <v>156768</v>
      </c>
      <c r="C246" s="56" t="s">
        <v>15458</v>
      </c>
      <c r="D246" s="53">
        <v>9400</v>
      </c>
    </row>
    <row r="247" spans="1:4" x14ac:dyDescent="0.25">
      <c r="A247" s="56">
        <v>246</v>
      </c>
      <c r="B247" s="57">
        <v>160406</v>
      </c>
      <c r="C247" s="56" t="s">
        <v>15459</v>
      </c>
      <c r="D247" s="53">
        <v>8900</v>
      </c>
    </row>
    <row r="248" spans="1:4" x14ac:dyDescent="0.25">
      <c r="A248" s="56">
        <v>247</v>
      </c>
      <c r="B248" s="57" t="s">
        <v>15461</v>
      </c>
      <c r="C248" s="56" t="s">
        <v>15460</v>
      </c>
      <c r="D248" s="53">
        <v>9400</v>
      </c>
    </row>
    <row r="249" spans="1:4" ht="38.25" x14ac:dyDescent="0.25">
      <c r="A249" s="56">
        <v>248</v>
      </c>
      <c r="B249" s="58">
        <v>512899</v>
      </c>
      <c r="C249" s="56" t="s">
        <v>15462</v>
      </c>
      <c r="D249" s="53">
        <v>10000</v>
      </c>
    </row>
    <row r="250" spans="1:4" x14ac:dyDescent="0.25">
      <c r="A250" s="56">
        <v>249</v>
      </c>
      <c r="B250" s="57">
        <v>159457</v>
      </c>
      <c r="C250" s="56" t="s">
        <v>15463</v>
      </c>
      <c r="D250" s="53">
        <v>9400</v>
      </c>
    </row>
    <row r="251" spans="1:4" x14ac:dyDescent="0.25">
      <c r="A251" s="56">
        <v>250</v>
      </c>
      <c r="B251" s="57" t="s">
        <v>15465</v>
      </c>
      <c r="C251" s="56" t="s">
        <v>15464</v>
      </c>
      <c r="D251" s="53">
        <v>10000</v>
      </c>
    </row>
    <row r="252" spans="1:4" x14ac:dyDescent="0.25">
      <c r="A252" s="56">
        <v>251</v>
      </c>
      <c r="B252" s="57">
        <v>160404</v>
      </c>
      <c r="C252" s="56" t="s">
        <v>15466</v>
      </c>
      <c r="D252" s="53">
        <v>9700</v>
      </c>
    </row>
    <row r="253" spans="1:4" x14ac:dyDescent="0.25">
      <c r="A253" s="56">
        <v>252</v>
      </c>
      <c r="B253" s="57">
        <v>157610</v>
      </c>
      <c r="C253" s="56" t="s">
        <v>12808</v>
      </c>
      <c r="D253" s="53">
        <v>8000</v>
      </c>
    </row>
    <row r="254" spans="1:4" x14ac:dyDescent="0.25">
      <c r="A254" s="56">
        <v>253</v>
      </c>
      <c r="B254" s="57">
        <v>512882</v>
      </c>
      <c r="C254" s="56" t="s">
        <v>15467</v>
      </c>
      <c r="D254" s="53">
        <v>9400</v>
      </c>
    </row>
    <row r="255" spans="1:4" x14ac:dyDescent="0.25">
      <c r="A255" s="56">
        <v>254</v>
      </c>
      <c r="B255" s="58">
        <v>512930</v>
      </c>
      <c r="C255" s="56" t="s">
        <v>15468</v>
      </c>
      <c r="D255" s="53">
        <v>10000</v>
      </c>
    </row>
    <row r="256" spans="1:4" x14ac:dyDescent="0.25">
      <c r="A256" s="56">
        <v>255</v>
      </c>
      <c r="B256" s="57">
        <v>512878</v>
      </c>
      <c r="C256" s="56" t="s">
        <v>15469</v>
      </c>
      <c r="D256" s="53">
        <v>9400</v>
      </c>
    </row>
    <row r="257" spans="1:4" ht="38.25" x14ac:dyDescent="0.25">
      <c r="A257" s="56">
        <v>256</v>
      </c>
      <c r="B257" s="58">
        <v>512901</v>
      </c>
      <c r="C257" s="56" t="s">
        <v>15470</v>
      </c>
      <c r="D257" s="53">
        <v>9400</v>
      </c>
    </row>
    <row r="258" spans="1:4" x14ac:dyDescent="0.25">
      <c r="A258" s="56">
        <v>257</v>
      </c>
      <c r="B258" s="57">
        <v>157709</v>
      </c>
      <c r="C258" s="56" t="s">
        <v>15471</v>
      </c>
      <c r="D258" s="53">
        <v>8900</v>
      </c>
    </row>
    <row r="259" spans="1:4" ht="25.5" x14ac:dyDescent="0.25">
      <c r="A259" s="56">
        <v>258</v>
      </c>
      <c r="B259" s="57">
        <v>160642</v>
      </c>
      <c r="C259" s="56" t="s">
        <v>15472</v>
      </c>
      <c r="D259" s="53">
        <v>10000</v>
      </c>
    </row>
    <row r="260" spans="1:4" x14ac:dyDescent="0.25">
      <c r="A260" s="56">
        <v>259</v>
      </c>
      <c r="B260" s="57" t="s">
        <v>15474</v>
      </c>
      <c r="C260" s="56" t="s">
        <v>15473</v>
      </c>
      <c r="D260" s="53">
        <v>10000</v>
      </c>
    </row>
    <row r="261" spans="1:4" ht="25.5" x14ac:dyDescent="0.25">
      <c r="A261" s="56">
        <v>260</v>
      </c>
      <c r="B261" s="57">
        <v>160648</v>
      </c>
      <c r="C261" s="56" t="s">
        <v>15475</v>
      </c>
      <c r="D261" s="53">
        <v>10000</v>
      </c>
    </row>
    <row r="262" spans="1:4" x14ac:dyDescent="0.25">
      <c r="A262" s="56">
        <v>261</v>
      </c>
      <c r="B262" s="57">
        <v>156775</v>
      </c>
      <c r="C262" s="56" t="s">
        <v>15476</v>
      </c>
      <c r="D262" s="53">
        <v>8900</v>
      </c>
    </row>
    <row r="263" spans="1:4" ht="25.5" x14ac:dyDescent="0.25">
      <c r="A263" s="56">
        <v>262</v>
      </c>
      <c r="B263" s="57" t="s">
        <v>15478</v>
      </c>
      <c r="C263" s="56" t="s">
        <v>15477</v>
      </c>
      <c r="D263" s="53">
        <v>36000</v>
      </c>
    </row>
    <row r="264" spans="1:4" x14ac:dyDescent="0.25">
      <c r="A264" s="56">
        <v>263</v>
      </c>
      <c r="B264" s="57" t="s">
        <v>15480</v>
      </c>
      <c r="C264" s="56" t="s">
        <v>15479</v>
      </c>
      <c r="D264" s="53">
        <v>9400</v>
      </c>
    </row>
    <row r="265" spans="1:4" x14ac:dyDescent="0.25">
      <c r="A265" s="56">
        <v>264</v>
      </c>
      <c r="B265" s="57" t="s">
        <v>15482</v>
      </c>
      <c r="C265" s="56" t="s">
        <v>15481</v>
      </c>
      <c r="D265" s="53">
        <v>9400</v>
      </c>
    </row>
    <row r="266" spans="1:4" x14ac:dyDescent="0.25">
      <c r="A266" s="56">
        <v>265</v>
      </c>
      <c r="B266" s="57">
        <v>156897</v>
      </c>
      <c r="C266" s="56" t="s">
        <v>15483</v>
      </c>
      <c r="D266" s="53">
        <v>6800</v>
      </c>
    </row>
    <row r="267" spans="1:4" x14ac:dyDescent="0.25">
      <c r="A267" s="56">
        <v>266</v>
      </c>
      <c r="B267" s="57">
        <v>157687</v>
      </c>
      <c r="C267" s="56" t="s">
        <v>15484</v>
      </c>
      <c r="D267" s="53">
        <v>8900</v>
      </c>
    </row>
    <row r="268" spans="1:4" x14ac:dyDescent="0.25">
      <c r="A268" s="56">
        <v>267</v>
      </c>
      <c r="B268" s="57" t="s">
        <v>15486</v>
      </c>
      <c r="C268" s="56" t="s">
        <v>15485</v>
      </c>
      <c r="D268" s="53">
        <v>10000</v>
      </c>
    </row>
    <row r="269" spans="1:4" x14ac:dyDescent="0.25">
      <c r="A269" s="56">
        <v>268</v>
      </c>
      <c r="B269" s="57">
        <v>160405</v>
      </c>
      <c r="C269" s="56" t="s">
        <v>15487</v>
      </c>
      <c r="D269" s="53">
        <v>9700</v>
      </c>
    </row>
    <row r="270" spans="1:4" x14ac:dyDescent="0.25">
      <c r="A270" s="56">
        <v>269</v>
      </c>
      <c r="B270" s="57">
        <v>42031</v>
      </c>
      <c r="C270" s="56" t="s">
        <v>15488</v>
      </c>
      <c r="D270" s="53">
        <v>10300</v>
      </c>
    </row>
    <row r="271" spans="1:4" x14ac:dyDescent="0.25">
      <c r="A271" s="56">
        <v>270</v>
      </c>
      <c r="B271" s="57">
        <v>146295</v>
      </c>
      <c r="C271" s="56" t="s">
        <v>15489</v>
      </c>
      <c r="D271" s="53">
        <v>3175</v>
      </c>
    </row>
    <row r="272" spans="1:4" x14ac:dyDescent="0.25">
      <c r="A272" s="56">
        <v>271</v>
      </c>
      <c r="B272" s="57" t="s">
        <v>15491</v>
      </c>
      <c r="C272" s="56" t="s">
        <v>15490</v>
      </c>
      <c r="D272" s="53">
        <v>10000</v>
      </c>
    </row>
    <row r="273" spans="1:4" x14ac:dyDescent="0.25">
      <c r="A273" s="56">
        <v>272</v>
      </c>
      <c r="B273" s="57" t="s">
        <v>15493</v>
      </c>
      <c r="C273" s="56" t="s">
        <v>15492</v>
      </c>
      <c r="D273" s="53">
        <v>10000</v>
      </c>
    </row>
    <row r="274" spans="1:4" x14ac:dyDescent="0.25">
      <c r="A274" s="56">
        <v>273</v>
      </c>
      <c r="B274" s="57" t="s">
        <v>15495</v>
      </c>
      <c r="C274" s="56" t="s">
        <v>15494</v>
      </c>
      <c r="D274" s="53">
        <v>9400</v>
      </c>
    </row>
    <row r="275" spans="1:4" x14ac:dyDescent="0.25">
      <c r="A275" s="56">
        <v>274</v>
      </c>
      <c r="B275" s="57">
        <v>156774</v>
      </c>
      <c r="C275" s="56" t="s">
        <v>15496</v>
      </c>
      <c r="D275" s="53">
        <v>8900</v>
      </c>
    </row>
    <row r="276" spans="1:4" x14ac:dyDescent="0.25">
      <c r="A276" s="56">
        <v>275</v>
      </c>
      <c r="B276" s="57" t="s">
        <v>15498</v>
      </c>
      <c r="C276" s="56" t="s">
        <v>15497</v>
      </c>
      <c r="D276" s="53">
        <v>9400</v>
      </c>
    </row>
    <row r="277" spans="1:4" x14ac:dyDescent="0.25">
      <c r="A277" s="56">
        <v>276</v>
      </c>
      <c r="B277" s="57">
        <v>157693</v>
      </c>
      <c r="C277" s="56" t="s">
        <v>15499</v>
      </c>
      <c r="D277" s="53">
        <v>9400</v>
      </c>
    </row>
    <row r="278" spans="1:4" x14ac:dyDescent="0.25">
      <c r="A278" s="56">
        <v>277</v>
      </c>
      <c r="B278" s="57">
        <v>42151</v>
      </c>
      <c r="C278" s="56" t="s">
        <v>15500</v>
      </c>
      <c r="D278" s="53">
        <v>10000</v>
      </c>
    </row>
    <row r="279" spans="1:4" x14ac:dyDescent="0.25">
      <c r="A279" s="56">
        <v>278</v>
      </c>
      <c r="B279" s="57">
        <v>148048</v>
      </c>
      <c r="C279" s="56" t="s">
        <v>15501</v>
      </c>
      <c r="D279" s="53">
        <v>7600</v>
      </c>
    </row>
    <row r="280" spans="1:4" x14ac:dyDescent="0.25">
      <c r="A280" s="56">
        <v>279</v>
      </c>
      <c r="B280" s="57">
        <v>148051</v>
      </c>
      <c r="C280" s="56" t="s">
        <v>15502</v>
      </c>
      <c r="D280" s="53">
        <v>7215</v>
      </c>
    </row>
    <row r="281" spans="1:4" x14ac:dyDescent="0.25">
      <c r="A281" s="56">
        <v>280</v>
      </c>
      <c r="B281" s="57">
        <v>500642</v>
      </c>
      <c r="C281" s="56" t="s">
        <v>15503</v>
      </c>
      <c r="D281" s="53">
        <v>8000</v>
      </c>
    </row>
    <row r="282" spans="1:4" x14ac:dyDescent="0.25">
      <c r="A282" s="56">
        <v>281</v>
      </c>
      <c r="B282" s="57">
        <v>148149</v>
      </c>
      <c r="C282" s="56" t="s">
        <v>10443</v>
      </c>
      <c r="D282" s="53">
        <v>6840</v>
      </c>
    </row>
    <row r="283" spans="1:4" x14ac:dyDescent="0.25">
      <c r="A283" s="56">
        <v>282</v>
      </c>
      <c r="B283" s="57">
        <v>148129</v>
      </c>
      <c r="C283" s="56" t="s">
        <v>112</v>
      </c>
      <c r="D283" s="53">
        <v>6825</v>
      </c>
    </row>
    <row r="284" spans="1:4" x14ac:dyDescent="0.25">
      <c r="A284" s="56">
        <v>283</v>
      </c>
      <c r="B284" s="57">
        <v>500637</v>
      </c>
      <c r="C284" s="56" t="s">
        <v>15504</v>
      </c>
      <c r="D284" s="53">
        <v>7600</v>
      </c>
    </row>
    <row r="285" spans="1:4" x14ac:dyDescent="0.25">
      <c r="A285" s="56">
        <v>284</v>
      </c>
      <c r="B285" s="57">
        <v>148163</v>
      </c>
      <c r="C285" s="56" t="s">
        <v>10453</v>
      </c>
      <c r="D285" s="53">
        <v>1900</v>
      </c>
    </row>
    <row r="286" spans="1:4" x14ac:dyDescent="0.25">
      <c r="A286" s="56">
        <v>285</v>
      </c>
      <c r="B286" s="57">
        <v>500794</v>
      </c>
      <c r="C286" s="56" t="s">
        <v>15505</v>
      </c>
      <c r="D286" s="53">
        <v>10000</v>
      </c>
    </row>
    <row r="287" spans="1:4" x14ac:dyDescent="0.25">
      <c r="A287" s="56">
        <v>286</v>
      </c>
      <c r="B287" s="57">
        <v>500785</v>
      </c>
      <c r="C287" s="56" t="s">
        <v>15506</v>
      </c>
      <c r="D287" s="53">
        <v>8000</v>
      </c>
    </row>
    <row r="288" spans="1:4" x14ac:dyDescent="0.25">
      <c r="A288" s="56">
        <v>287</v>
      </c>
      <c r="B288" s="57">
        <v>500786</v>
      </c>
      <c r="C288" s="56" t="s">
        <v>15507</v>
      </c>
      <c r="D288" s="53">
        <v>8000</v>
      </c>
    </row>
    <row r="289" spans="1:4" x14ac:dyDescent="0.25">
      <c r="A289" s="56">
        <v>288</v>
      </c>
      <c r="B289" s="57">
        <v>148139</v>
      </c>
      <c r="C289" s="56" t="s">
        <v>10436</v>
      </c>
      <c r="D289" s="53">
        <v>7000</v>
      </c>
    </row>
    <row r="290" spans="1:4" x14ac:dyDescent="0.25">
      <c r="A290" s="56">
        <v>289</v>
      </c>
      <c r="B290" s="57">
        <v>148164</v>
      </c>
      <c r="C290" s="56" t="s">
        <v>10454</v>
      </c>
      <c r="D290" s="53">
        <v>1900</v>
      </c>
    </row>
    <row r="291" spans="1:4" x14ac:dyDescent="0.25">
      <c r="A291" s="56">
        <v>290</v>
      </c>
      <c r="B291" s="57">
        <v>500782</v>
      </c>
      <c r="C291" s="56" t="s">
        <v>15508</v>
      </c>
      <c r="D291" s="53">
        <v>8000</v>
      </c>
    </row>
    <row r="292" spans="1:4" x14ac:dyDescent="0.25">
      <c r="A292" s="56">
        <v>291</v>
      </c>
      <c r="B292" s="57">
        <v>148165</v>
      </c>
      <c r="C292" s="56" t="s">
        <v>10455</v>
      </c>
      <c r="D292" s="53">
        <v>1900</v>
      </c>
    </row>
    <row r="293" spans="1:4" x14ac:dyDescent="0.25">
      <c r="A293" s="56">
        <v>292</v>
      </c>
      <c r="B293" s="57">
        <v>500624</v>
      </c>
      <c r="C293" s="56" t="s">
        <v>15509</v>
      </c>
      <c r="D293" s="53">
        <v>7215</v>
      </c>
    </row>
    <row r="294" spans="1:4" x14ac:dyDescent="0.25">
      <c r="A294" s="56">
        <v>293</v>
      </c>
      <c r="B294" s="57">
        <v>148146</v>
      </c>
      <c r="C294" s="56" t="s">
        <v>10442</v>
      </c>
      <c r="D294" s="53">
        <v>6825</v>
      </c>
    </row>
    <row r="295" spans="1:4" x14ac:dyDescent="0.25">
      <c r="A295" s="56">
        <v>294</v>
      </c>
      <c r="B295" s="57">
        <v>500784</v>
      </c>
      <c r="C295" s="56" t="s">
        <v>15510</v>
      </c>
      <c r="D295" s="53">
        <v>8000</v>
      </c>
    </row>
    <row r="296" spans="1:4" x14ac:dyDescent="0.25">
      <c r="A296" s="56">
        <v>295</v>
      </c>
      <c r="B296" s="57">
        <v>500792</v>
      </c>
      <c r="C296" s="56" t="s">
        <v>15511</v>
      </c>
      <c r="D296" s="53">
        <v>8600</v>
      </c>
    </row>
    <row r="297" spans="1:4" x14ac:dyDescent="0.25">
      <c r="A297" s="56">
        <v>296</v>
      </c>
      <c r="B297" s="57">
        <v>500790</v>
      </c>
      <c r="C297" s="56" t="s">
        <v>117</v>
      </c>
      <c r="D297" s="53">
        <v>10000</v>
      </c>
    </row>
    <row r="298" spans="1:4" x14ac:dyDescent="0.25">
      <c r="A298" s="56">
        <v>297</v>
      </c>
      <c r="B298" s="57">
        <v>148155</v>
      </c>
      <c r="C298" s="56" t="s">
        <v>15512</v>
      </c>
      <c r="D298" s="53">
        <v>7400</v>
      </c>
    </row>
    <row r="299" spans="1:4" x14ac:dyDescent="0.25">
      <c r="A299" s="56">
        <v>298</v>
      </c>
      <c r="B299" s="57">
        <v>148156</v>
      </c>
      <c r="C299" s="56" t="s">
        <v>10449</v>
      </c>
      <c r="D299" s="53">
        <v>7400</v>
      </c>
    </row>
    <row r="300" spans="1:4" x14ac:dyDescent="0.25">
      <c r="A300" s="56">
        <v>299</v>
      </c>
      <c r="B300" s="57">
        <v>500808</v>
      </c>
      <c r="C300" s="56" t="s">
        <v>15513</v>
      </c>
      <c r="D300" s="53">
        <v>9400</v>
      </c>
    </row>
    <row r="301" spans="1:4" x14ac:dyDescent="0.25">
      <c r="A301" s="56">
        <v>300</v>
      </c>
      <c r="B301" s="57">
        <v>148157</v>
      </c>
      <c r="C301" s="56" t="s">
        <v>10450</v>
      </c>
      <c r="D301" s="53">
        <v>6840</v>
      </c>
    </row>
    <row r="302" spans="1:4" x14ac:dyDescent="0.25">
      <c r="A302" s="56">
        <v>301</v>
      </c>
      <c r="B302" s="57">
        <v>148159</v>
      </c>
      <c r="C302" s="56" t="s">
        <v>10452</v>
      </c>
      <c r="D302" s="53">
        <v>6840</v>
      </c>
    </row>
    <row r="303" spans="1:4" x14ac:dyDescent="0.25">
      <c r="A303" s="56">
        <v>302</v>
      </c>
      <c r="B303" s="57">
        <v>148160</v>
      </c>
      <c r="C303" s="56" t="s">
        <v>101</v>
      </c>
      <c r="D303" s="53">
        <v>6840</v>
      </c>
    </row>
    <row r="304" spans="1:4" x14ac:dyDescent="0.25">
      <c r="A304" s="56">
        <v>303</v>
      </c>
      <c r="B304" s="57">
        <v>500783</v>
      </c>
      <c r="C304" s="56" t="s">
        <v>15514</v>
      </c>
      <c r="D304" s="53">
        <v>9400</v>
      </c>
    </row>
    <row r="305" spans="1:4" x14ac:dyDescent="0.25">
      <c r="A305" s="56">
        <v>304</v>
      </c>
      <c r="B305" s="57">
        <v>146125</v>
      </c>
      <c r="C305" s="56" t="s">
        <v>15515</v>
      </c>
      <c r="D305" s="53">
        <v>4000</v>
      </c>
    </row>
    <row r="306" spans="1:4" x14ac:dyDescent="0.25">
      <c r="A306" s="56">
        <v>305</v>
      </c>
      <c r="B306" s="57">
        <v>146127</v>
      </c>
      <c r="C306" s="56" t="s">
        <v>15516</v>
      </c>
      <c r="D306" s="53">
        <v>4000</v>
      </c>
    </row>
    <row r="307" spans="1:4" x14ac:dyDescent="0.25">
      <c r="A307" s="56">
        <v>306</v>
      </c>
      <c r="B307" s="57">
        <v>146584</v>
      </c>
      <c r="C307" s="56" t="s">
        <v>15517</v>
      </c>
      <c r="D307" s="53">
        <v>6961</v>
      </c>
    </row>
    <row r="308" spans="1:4" x14ac:dyDescent="0.25">
      <c r="A308" s="56">
        <v>307</v>
      </c>
      <c r="B308" s="57">
        <v>146110</v>
      </c>
      <c r="C308" s="56" t="s">
        <v>15518</v>
      </c>
      <c r="D308" s="53">
        <v>4000</v>
      </c>
    </row>
    <row r="309" spans="1:4" x14ac:dyDescent="0.25">
      <c r="A309" s="56">
        <v>308</v>
      </c>
      <c r="B309" s="57">
        <v>146115</v>
      </c>
      <c r="C309" s="56" t="s">
        <v>15519</v>
      </c>
      <c r="D309" s="53">
        <v>4000</v>
      </c>
    </row>
    <row r="310" spans="1:4" x14ac:dyDescent="0.25">
      <c r="A310" s="56">
        <v>309</v>
      </c>
      <c r="B310" s="57">
        <v>145711</v>
      </c>
      <c r="C310" s="56" t="s">
        <v>9933</v>
      </c>
      <c r="D310" s="53">
        <v>2846</v>
      </c>
    </row>
    <row r="311" spans="1:4" x14ac:dyDescent="0.25">
      <c r="A311" s="56">
        <v>310</v>
      </c>
      <c r="B311" s="57">
        <v>146507</v>
      </c>
      <c r="C311" s="56" t="s">
        <v>15520</v>
      </c>
      <c r="D311" s="53">
        <v>375</v>
      </c>
    </row>
    <row r="312" spans="1:4" x14ac:dyDescent="0.25">
      <c r="A312" s="56">
        <v>311</v>
      </c>
      <c r="B312" s="57">
        <v>146479</v>
      </c>
      <c r="C312" s="56" t="s">
        <v>10066</v>
      </c>
      <c r="D312" s="53">
        <v>2375</v>
      </c>
    </row>
    <row r="313" spans="1:4" x14ac:dyDescent="0.25">
      <c r="A313" s="56">
        <v>312</v>
      </c>
      <c r="B313" s="57">
        <v>146480</v>
      </c>
      <c r="C313" s="56" t="s">
        <v>15521</v>
      </c>
      <c r="D313" s="53">
        <v>2375</v>
      </c>
    </row>
    <row r="314" spans="1:4" x14ac:dyDescent="0.25">
      <c r="A314" s="56">
        <v>313</v>
      </c>
      <c r="B314" s="57">
        <v>146482</v>
      </c>
      <c r="C314" s="56" t="s">
        <v>15522</v>
      </c>
      <c r="D314" s="53">
        <v>2375</v>
      </c>
    </row>
    <row r="315" spans="1:4" x14ac:dyDescent="0.25">
      <c r="A315" s="56">
        <v>314</v>
      </c>
      <c r="B315" s="57">
        <v>146483</v>
      </c>
      <c r="C315" s="56" t="s">
        <v>10067</v>
      </c>
      <c r="D315" s="53">
        <v>2375</v>
      </c>
    </row>
    <row r="316" spans="1:4" x14ac:dyDescent="0.25">
      <c r="A316" s="56">
        <v>315</v>
      </c>
      <c r="B316" s="57">
        <v>145709</v>
      </c>
      <c r="C316" s="56" t="s">
        <v>9932</v>
      </c>
      <c r="D316" s="53">
        <v>2800</v>
      </c>
    </row>
    <row r="317" spans="1:4" x14ac:dyDescent="0.25">
      <c r="A317" s="56">
        <v>316</v>
      </c>
      <c r="B317" s="57">
        <v>145715</v>
      </c>
      <c r="C317" s="56" t="s">
        <v>9934</v>
      </c>
      <c r="D317" s="53">
        <v>2800</v>
      </c>
    </row>
    <row r="318" spans="1:4" x14ac:dyDescent="0.25">
      <c r="A318" s="56">
        <v>317</v>
      </c>
      <c r="B318" s="57">
        <v>146489</v>
      </c>
      <c r="C318" s="56" t="s">
        <v>10069</v>
      </c>
      <c r="D318" s="53">
        <v>2375</v>
      </c>
    </row>
    <row r="319" spans="1:4" x14ac:dyDescent="0.25">
      <c r="A319" s="56">
        <v>318</v>
      </c>
      <c r="B319" s="57">
        <v>146494</v>
      </c>
      <c r="C319" s="56" t="s">
        <v>10070</v>
      </c>
      <c r="D319" s="53">
        <v>2375</v>
      </c>
    </row>
    <row r="320" spans="1:4" x14ac:dyDescent="0.25">
      <c r="A320" s="56">
        <v>319</v>
      </c>
      <c r="B320" s="57">
        <v>146495</v>
      </c>
      <c r="C320" s="56" t="s">
        <v>10071</v>
      </c>
      <c r="D320" s="53">
        <v>2200</v>
      </c>
    </row>
    <row r="321" spans="1:4" x14ac:dyDescent="0.25">
      <c r="A321" s="56">
        <v>320</v>
      </c>
      <c r="B321" s="57">
        <v>146500</v>
      </c>
      <c r="C321" s="56" t="s">
        <v>10073</v>
      </c>
      <c r="D321" s="53">
        <v>2200</v>
      </c>
    </row>
    <row r="322" spans="1:4" x14ac:dyDescent="0.25">
      <c r="A322" s="56">
        <v>321</v>
      </c>
      <c r="B322" s="57">
        <v>145984</v>
      </c>
      <c r="C322" s="56" t="s">
        <v>15523</v>
      </c>
      <c r="D322" s="53">
        <v>6000</v>
      </c>
    </row>
    <row r="323" spans="1:4" x14ac:dyDescent="0.25">
      <c r="A323" s="56">
        <v>322</v>
      </c>
      <c r="B323" s="57">
        <v>145985</v>
      </c>
      <c r="C323" s="56" t="s">
        <v>15524</v>
      </c>
      <c r="D323" s="53">
        <v>6000</v>
      </c>
    </row>
    <row r="324" spans="1:4" x14ac:dyDescent="0.25">
      <c r="A324" s="56">
        <v>323</v>
      </c>
      <c r="B324" s="57">
        <v>145880</v>
      </c>
      <c r="C324" s="56" t="s">
        <v>9949</v>
      </c>
      <c r="D324" s="53">
        <v>9956</v>
      </c>
    </row>
    <row r="325" spans="1:4" x14ac:dyDescent="0.25">
      <c r="A325" s="56">
        <v>324</v>
      </c>
      <c r="B325" s="57">
        <v>146634</v>
      </c>
      <c r="C325" s="56" t="s">
        <v>10100</v>
      </c>
      <c r="D325" s="53">
        <v>3402</v>
      </c>
    </row>
    <row r="326" spans="1:4" x14ac:dyDescent="0.25">
      <c r="A326" s="56">
        <v>325</v>
      </c>
      <c r="B326" s="57">
        <v>145883</v>
      </c>
      <c r="C326" s="56" t="s">
        <v>9951</v>
      </c>
      <c r="D326" s="53">
        <v>9000</v>
      </c>
    </row>
    <row r="327" spans="1:4" x14ac:dyDescent="0.25">
      <c r="A327" s="56">
        <v>326</v>
      </c>
      <c r="B327" s="57">
        <v>146894</v>
      </c>
      <c r="C327" s="56" t="s">
        <v>10147</v>
      </c>
      <c r="D327" s="53">
        <v>2500</v>
      </c>
    </row>
    <row r="328" spans="1:4" x14ac:dyDescent="0.25">
      <c r="A328" s="56">
        <v>327</v>
      </c>
      <c r="B328" s="57">
        <v>146969</v>
      </c>
      <c r="C328" s="56" t="s">
        <v>10166</v>
      </c>
      <c r="D328" s="53">
        <v>1200</v>
      </c>
    </row>
    <row r="329" spans="1:4" x14ac:dyDescent="0.25">
      <c r="A329" s="56">
        <v>328</v>
      </c>
      <c r="B329" s="57">
        <v>147041</v>
      </c>
      <c r="C329" s="56" t="s">
        <v>10181</v>
      </c>
      <c r="D329" s="53">
        <v>2800</v>
      </c>
    </row>
    <row r="330" spans="1:4" x14ac:dyDescent="0.25">
      <c r="A330" s="56">
        <v>329</v>
      </c>
      <c r="B330" s="57">
        <v>147040</v>
      </c>
      <c r="C330" s="56" t="s">
        <v>10180</v>
      </c>
      <c r="D330" s="53">
        <v>2800</v>
      </c>
    </row>
    <row r="331" spans="1:4" x14ac:dyDescent="0.25">
      <c r="A331" s="56">
        <v>330</v>
      </c>
      <c r="B331" s="57">
        <v>146466</v>
      </c>
      <c r="C331" s="56" t="s">
        <v>10061</v>
      </c>
      <c r="D331" s="53">
        <v>2400</v>
      </c>
    </row>
    <row r="332" spans="1:4" x14ac:dyDescent="0.25">
      <c r="A332" s="56">
        <v>331</v>
      </c>
      <c r="B332" s="57">
        <v>146478</v>
      </c>
      <c r="C332" s="56" t="s">
        <v>15525</v>
      </c>
      <c r="D332" s="53">
        <v>2500</v>
      </c>
    </row>
    <row r="333" spans="1:4" x14ac:dyDescent="0.25">
      <c r="A333" s="56">
        <v>332</v>
      </c>
      <c r="B333" s="57">
        <v>145943</v>
      </c>
      <c r="C333" s="56" t="s">
        <v>15526</v>
      </c>
      <c r="D333" s="53">
        <v>2700</v>
      </c>
    </row>
    <row r="334" spans="1:4" x14ac:dyDescent="0.25">
      <c r="A334" s="56">
        <v>333</v>
      </c>
      <c r="B334" s="57">
        <v>146810</v>
      </c>
      <c r="C334" s="56" t="s">
        <v>10124</v>
      </c>
      <c r="D334" s="53">
        <v>3000</v>
      </c>
    </row>
    <row r="335" spans="1:4" x14ac:dyDescent="0.25">
      <c r="A335" s="56">
        <v>334</v>
      </c>
      <c r="B335" s="57">
        <v>145929</v>
      </c>
      <c r="C335" s="56" t="s">
        <v>15527</v>
      </c>
      <c r="D335" s="53">
        <v>8000</v>
      </c>
    </row>
    <row r="336" spans="1:4" x14ac:dyDescent="0.25">
      <c r="A336" s="56">
        <v>335</v>
      </c>
      <c r="B336" s="57">
        <v>146656</v>
      </c>
      <c r="C336" s="56" t="s">
        <v>10108</v>
      </c>
      <c r="D336" s="53">
        <v>3402</v>
      </c>
    </row>
    <row r="337" spans="1:4" x14ac:dyDescent="0.25">
      <c r="A337" s="56">
        <v>336</v>
      </c>
      <c r="B337" s="57">
        <v>146834</v>
      </c>
      <c r="C337" s="56" t="s">
        <v>10133</v>
      </c>
      <c r="D337" s="53">
        <v>3500</v>
      </c>
    </row>
    <row r="338" spans="1:4" x14ac:dyDescent="0.25">
      <c r="A338" s="56">
        <v>337</v>
      </c>
      <c r="B338" s="57">
        <v>146837</v>
      </c>
      <c r="C338" s="56" t="s">
        <v>10134</v>
      </c>
      <c r="D338" s="53">
        <v>4000</v>
      </c>
    </row>
    <row r="339" spans="1:4" x14ac:dyDescent="0.25">
      <c r="A339" s="56">
        <v>338</v>
      </c>
      <c r="B339" s="57">
        <v>147014</v>
      </c>
      <c r="C339" s="56" t="s">
        <v>10174</v>
      </c>
      <c r="D339" s="53">
        <v>2695</v>
      </c>
    </row>
    <row r="340" spans="1:4" x14ac:dyDescent="0.25">
      <c r="A340" s="56">
        <v>339</v>
      </c>
      <c r="B340" s="57">
        <v>146205</v>
      </c>
      <c r="C340" s="56" t="s">
        <v>9991</v>
      </c>
      <c r="D340" s="53">
        <v>2600</v>
      </c>
    </row>
    <row r="341" spans="1:4" x14ac:dyDescent="0.25">
      <c r="A341" s="56">
        <v>340</v>
      </c>
      <c r="B341" s="57">
        <v>145739</v>
      </c>
      <c r="C341" s="56" t="s">
        <v>9942</v>
      </c>
      <c r="D341" s="53">
        <v>3000</v>
      </c>
    </row>
    <row r="342" spans="1:4" x14ac:dyDescent="0.25">
      <c r="A342" s="56">
        <v>341</v>
      </c>
      <c r="B342" s="57">
        <v>146220</v>
      </c>
      <c r="C342" s="56" t="s">
        <v>15528</v>
      </c>
      <c r="D342" s="53">
        <v>2800</v>
      </c>
    </row>
    <row r="343" spans="1:4" x14ac:dyDescent="0.25">
      <c r="A343" s="56">
        <v>342</v>
      </c>
      <c r="B343" s="57">
        <v>146207</v>
      </c>
      <c r="C343" s="56" t="s">
        <v>9993</v>
      </c>
      <c r="D343" s="53">
        <v>2600</v>
      </c>
    </row>
    <row r="344" spans="1:4" x14ac:dyDescent="0.25">
      <c r="A344" s="56">
        <v>343</v>
      </c>
      <c r="B344" s="57">
        <v>146658</v>
      </c>
      <c r="C344" s="56" t="s">
        <v>10109</v>
      </c>
      <c r="D344" s="53">
        <v>7997</v>
      </c>
    </row>
    <row r="345" spans="1:4" x14ac:dyDescent="0.25">
      <c r="A345" s="56">
        <v>344</v>
      </c>
      <c r="B345" s="57">
        <v>146206</v>
      </c>
      <c r="C345" s="56" t="s">
        <v>9992</v>
      </c>
      <c r="D345" s="53">
        <v>2600</v>
      </c>
    </row>
    <row r="346" spans="1:4" x14ac:dyDescent="0.25">
      <c r="A346" s="56">
        <v>345</v>
      </c>
      <c r="B346" s="57">
        <v>146159</v>
      </c>
      <c r="C346" s="56" t="s">
        <v>15529</v>
      </c>
      <c r="D346" s="53">
        <v>4000</v>
      </c>
    </row>
    <row r="347" spans="1:4" x14ac:dyDescent="0.25">
      <c r="A347" s="56">
        <v>346</v>
      </c>
      <c r="B347" s="57">
        <v>145666</v>
      </c>
      <c r="C347" s="56" t="s">
        <v>15530</v>
      </c>
      <c r="D347" s="53">
        <v>2800</v>
      </c>
    </row>
    <row r="348" spans="1:4" x14ac:dyDescent="0.25">
      <c r="A348" s="56">
        <v>347</v>
      </c>
      <c r="B348" s="57">
        <v>145668</v>
      </c>
      <c r="C348" s="56" t="s">
        <v>15531</v>
      </c>
      <c r="D348" s="53">
        <v>2800</v>
      </c>
    </row>
    <row r="349" spans="1:4" x14ac:dyDescent="0.25">
      <c r="A349" s="56">
        <v>348</v>
      </c>
      <c r="B349" s="57">
        <v>145740</v>
      </c>
      <c r="C349" s="56" t="s">
        <v>15532</v>
      </c>
      <c r="D349" s="53">
        <v>3300</v>
      </c>
    </row>
    <row r="350" spans="1:4" x14ac:dyDescent="0.25">
      <c r="A350" s="56">
        <v>349</v>
      </c>
      <c r="B350" s="57">
        <v>146202</v>
      </c>
      <c r="C350" s="56" t="s">
        <v>92</v>
      </c>
      <c r="D350" s="53">
        <v>2800</v>
      </c>
    </row>
    <row r="351" spans="1:4" x14ac:dyDescent="0.25">
      <c r="A351" s="56">
        <v>350</v>
      </c>
      <c r="B351" s="57">
        <v>146215</v>
      </c>
      <c r="C351" s="56" t="s">
        <v>9996</v>
      </c>
      <c r="D351" s="53">
        <v>3000</v>
      </c>
    </row>
    <row r="352" spans="1:4" x14ac:dyDescent="0.25">
      <c r="A352" s="56">
        <v>351</v>
      </c>
      <c r="B352" s="57">
        <v>146214</v>
      </c>
      <c r="C352" s="56" t="s">
        <v>9995</v>
      </c>
      <c r="D352" s="53">
        <v>3000</v>
      </c>
    </row>
    <row r="353" spans="1:4" x14ac:dyDescent="0.25">
      <c r="A353" s="56">
        <v>352</v>
      </c>
      <c r="B353" s="57">
        <v>146204</v>
      </c>
      <c r="C353" s="56" t="s">
        <v>9990</v>
      </c>
      <c r="D353" s="53">
        <v>2800</v>
      </c>
    </row>
    <row r="354" spans="1:4" x14ac:dyDescent="0.25">
      <c r="A354" s="56">
        <v>353</v>
      </c>
      <c r="B354" s="57">
        <v>146546</v>
      </c>
      <c r="C354" s="56" t="s">
        <v>10080</v>
      </c>
      <c r="D354" s="53">
        <v>3000</v>
      </c>
    </row>
    <row r="355" spans="1:4" x14ac:dyDescent="0.25">
      <c r="A355" s="56">
        <v>354</v>
      </c>
      <c r="B355" s="57">
        <v>145732</v>
      </c>
      <c r="C355" s="56" t="s">
        <v>9939</v>
      </c>
      <c r="D355" s="53">
        <v>2600</v>
      </c>
    </row>
    <row r="356" spans="1:4" x14ac:dyDescent="0.25">
      <c r="A356" s="56">
        <v>355</v>
      </c>
      <c r="B356" s="57">
        <v>145735</v>
      </c>
      <c r="C356" s="56" t="s">
        <v>9940</v>
      </c>
      <c r="D356" s="53">
        <v>2600</v>
      </c>
    </row>
    <row r="357" spans="1:4" x14ac:dyDescent="0.25">
      <c r="A357" s="56">
        <v>356</v>
      </c>
      <c r="B357" s="57">
        <v>145679</v>
      </c>
      <c r="C357" s="56" t="s">
        <v>9925</v>
      </c>
      <c r="D357" s="53">
        <v>2800</v>
      </c>
    </row>
    <row r="358" spans="1:4" x14ac:dyDescent="0.25">
      <c r="A358" s="56">
        <v>357</v>
      </c>
      <c r="B358" s="57">
        <v>145738</v>
      </c>
      <c r="C358" s="56" t="s">
        <v>9941</v>
      </c>
      <c r="D358" s="53">
        <v>2600</v>
      </c>
    </row>
    <row r="359" spans="1:4" x14ac:dyDescent="0.25">
      <c r="A359" s="56">
        <v>358</v>
      </c>
      <c r="B359" s="57">
        <v>145684</v>
      </c>
      <c r="C359" s="56" t="s">
        <v>15533</v>
      </c>
      <c r="D359" s="53">
        <v>2800</v>
      </c>
    </row>
    <row r="360" spans="1:4" x14ac:dyDescent="0.25">
      <c r="A360" s="56">
        <v>359</v>
      </c>
      <c r="B360" s="57">
        <v>145701</v>
      </c>
      <c r="C360" s="56" t="s">
        <v>9928</v>
      </c>
      <c r="D360" s="53">
        <v>3000</v>
      </c>
    </row>
    <row r="361" spans="1:4" x14ac:dyDescent="0.25">
      <c r="A361" s="56">
        <v>360</v>
      </c>
      <c r="B361" s="57">
        <v>146659</v>
      </c>
      <c r="C361" s="56" t="s">
        <v>10110</v>
      </c>
      <c r="D361" s="53">
        <v>7633</v>
      </c>
    </row>
    <row r="362" spans="1:4" x14ac:dyDescent="0.25">
      <c r="A362" s="56">
        <v>361</v>
      </c>
      <c r="B362" s="57">
        <v>146660</v>
      </c>
      <c r="C362" s="56" t="s">
        <v>15534</v>
      </c>
      <c r="D362" s="53">
        <v>5880</v>
      </c>
    </row>
    <row r="363" spans="1:4" ht="25.5" x14ac:dyDescent="0.25">
      <c r="A363" s="56">
        <v>362</v>
      </c>
      <c r="B363" s="57">
        <v>145941</v>
      </c>
      <c r="C363" s="56" t="s">
        <v>15535</v>
      </c>
      <c r="D363" s="53">
        <v>2700</v>
      </c>
    </row>
    <row r="364" spans="1:4" x14ac:dyDescent="0.25">
      <c r="A364" s="56">
        <v>363</v>
      </c>
      <c r="B364" s="57">
        <v>145741</v>
      </c>
      <c r="C364" s="56" t="s">
        <v>9943</v>
      </c>
      <c r="D364" s="53">
        <v>3000</v>
      </c>
    </row>
    <row r="365" spans="1:4" x14ac:dyDescent="0.25">
      <c r="A365" s="56">
        <v>364</v>
      </c>
      <c r="B365" s="57">
        <v>146175</v>
      </c>
      <c r="C365" s="56" t="s">
        <v>15536</v>
      </c>
      <c r="D365" s="53">
        <v>4000</v>
      </c>
    </row>
    <row r="366" spans="1:4" x14ac:dyDescent="0.25">
      <c r="A366" s="56">
        <v>365</v>
      </c>
      <c r="B366" s="57">
        <v>146983</v>
      </c>
      <c r="C366" s="56" t="s">
        <v>10170</v>
      </c>
      <c r="D366" s="53">
        <v>2800</v>
      </c>
    </row>
    <row r="367" spans="1:4" x14ac:dyDescent="0.25">
      <c r="A367" s="56">
        <v>366</v>
      </c>
      <c r="B367" s="57">
        <v>147016</v>
      </c>
      <c r="C367" s="56" t="s">
        <v>15537</v>
      </c>
      <c r="D367" s="53">
        <v>2800</v>
      </c>
    </row>
    <row r="368" spans="1:4" ht="25.5" x14ac:dyDescent="0.25">
      <c r="A368" s="56">
        <v>367</v>
      </c>
      <c r="B368" s="57">
        <v>160709</v>
      </c>
      <c r="C368" s="56" t="s">
        <v>15538</v>
      </c>
      <c r="D368" s="53">
        <v>9400</v>
      </c>
    </row>
    <row r="369" spans="1:4" x14ac:dyDescent="0.25">
      <c r="A369" s="56">
        <v>368</v>
      </c>
      <c r="B369" s="57">
        <v>42121</v>
      </c>
      <c r="C369" s="56" t="s">
        <v>15539</v>
      </c>
      <c r="D369" s="53">
        <v>9400</v>
      </c>
    </row>
    <row r="370" spans="1:4" x14ac:dyDescent="0.25">
      <c r="A370" s="56">
        <v>369</v>
      </c>
      <c r="B370" s="57">
        <v>159256</v>
      </c>
      <c r="C370" s="56" t="s">
        <v>15540</v>
      </c>
      <c r="D370" s="53">
        <v>8900</v>
      </c>
    </row>
    <row r="371" spans="1:4" x14ac:dyDescent="0.25">
      <c r="A371" s="56">
        <v>370</v>
      </c>
      <c r="B371" s="57">
        <v>160325</v>
      </c>
      <c r="C371" s="56" t="s">
        <v>15541</v>
      </c>
      <c r="D371" s="53">
        <v>9400</v>
      </c>
    </row>
    <row r="372" spans="1:4" x14ac:dyDescent="0.25">
      <c r="A372" s="56">
        <v>371</v>
      </c>
      <c r="B372" s="57">
        <v>160326</v>
      </c>
      <c r="C372" s="56" t="s">
        <v>15542</v>
      </c>
      <c r="D372" s="53">
        <v>9400</v>
      </c>
    </row>
    <row r="373" spans="1:4" x14ac:dyDescent="0.25">
      <c r="A373" s="56">
        <v>372</v>
      </c>
      <c r="B373" s="57">
        <v>42041</v>
      </c>
      <c r="C373" s="56" t="s">
        <v>15543</v>
      </c>
      <c r="D373" s="53">
        <v>10300</v>
      </c>
    </row>
    <row r="374" spans="1:4" x14ac:dyDescent="0.25">
      <c r="A374" s="56">
        <v>373</v>
      </c>
      <c r="B374" s="57">
        <v>157695</v>
      </c>
      <c r="C374" s="56" t="s">
        <v>15544</v>
      </c>
      <c r="D374" s="53">
        <v>9400</v>
      </c>
    </row>
    <row r="375" spans="1:4" x14ac:dyDescent="0.25">
      <c r="A375" s="56">
        <v>374</v>
      </c>
      <c r="B375" s="57">
        <v>157700</v>
      </c>
      <c r="C375" s="56" t="s">
        <v>15545</v>
      </c>
      <c r="D375" s="53">
        <v>9700</v>
      </c>
    </row>
    <row r="376" spans="1:4" x14ac:dyDescent="0.25">
      <c r="A376" s="56">
        <v>375</v>
      </c>
      <c r="B376" s="57">
        <v>157699</v>
      </c>
      <c r="C376" s="56" t="s">
        <v>15546</v>
      </c>
      <c r="D376" s="53">
        <v>9700</v>
      </c>
    </row>
    <row r="377" spans="1:4" x14ac:dyDescent="0.25">
      <c r="A377" s="56">
        <v>376</v>
      </c>
      <c r="B377" s="57">
        <v>157696</v>
      </c>
      <c r="C377" s="56" t="s">
        <v>15547</v>
      </c>
      <c r="D377" s="53">
        <v>9400</v>
      </c>
    </row>
    <row r="378" spans="1:4" x14ac:dyDescent="0.25">
      <c r="A378" s="56">
        <v>377</v>
      </c>
      <c r="B378" s="57">
        <v>42111</v>
      </c>
      <c r="C378" s="56" t="s">
        <v>15548</v>
      </c>
      <c r="D378" s="53">
        <v>9400</v>
      </c>
    </row>
    <row r="379" spans="1:4" x14ac:dyDescent="0.25">
      <c r="A379" s="56">
        <v>378</v>
      </c>
      <c r="B379" s="57">
        <v>157698</v>
      </c>
      <c r="C379" s="56" t="s">
        <v>15549</v>
      </c>
      <c r="D379" s="53">
        <v>9400</v>
      </c>
    </row>
    <row r="380" spans="1:4" x14ac:dyDescent="0.25">
      <c r="A380" s="56">
        <v>379</v>
      </c>
      <c r="B380" s="57">
        <v>42091</v>
      </c>
      <c r="C380" s="56" t="s">
        <v>15550</v>
      </c>
      <c r="D380" s="53">
        <v>9400</v>
      </c>
    </row>
    <row r="381" spans="1:4" x14ac:dyDescent="0.25">
      <c r="A381" s="56">
        <v>380</v>
      </c>
      <c r="B381" s="57">
        <v>42071</v>
      </c>
      <c r="C381" s="56" t="s">
        <v>15551</v>
      </c>
      <c r="D381" s="53">
        <v>10300</v>
      </c>
    </row>
    <row r="382" spans="1:4" ht="25.5" x14ac:dyDescent="0.25">
      <c r="A382" s="56">
        <v>381</v>
      </c>
      <c r="B382" s="57">
        <v>160708</v>
      </c>
      <c r="C382" s="56" t="s">
        <v>15552</v>
      </c>
      <c r="D382" s="53">
        <v>9400</v>
      </c>
    </row>
    <row r="383" spans="1:4" x14ac:dyDescent="0.25">
      <c r="A383" s="56">
        <v>382</v>
      </c>
      <c r="B383" s="57" t="s">
        <v>15554</v>
      </c>
      <c r="C383" s="56" t="s">
        <v>15553</v>
      </c>
      <c r="D383" s="53">
        <v>3149</v>
      </c>
    </row>
    <row r="384" spans="1:4" ht="25.5" x14ac:dyDescent="0.25">
      <c r="A384" s="56">
        <v>383</v>
      </c>
      <c r="B384" s="57">
        <v>157330</v>
      </c>
      <c r="C384" s="56" t="s">
        <v>15555</v>
      </c>
      <c r="D384" s="53">
        <v>7600</v>
      </c>
    </row>
    <row r="385" spans="1:4" x14ac:dyDescent="0.25">
      <c r="A385" s="56">
        <v>384</v>
      </c>
      <c r="B385" s="57">
        <v>156828</v>
      </c>
      <c r="C385" s="56" t="s">
        <v>15556</v>
      </c>
      <c r="D385" s="53">
        <v>10000</v>
      </c>
    </row>
    <row r="386" spans="1:4" x14ac:dyDescent="0.25">
      <c r="A386" s="56">
        <v>385</v>
      </c>
      <c r="B386" s="57" t="s">
        <v>15558</v>
      </c>
      <c r="C386" s="56" t="s">
        <v>15557</v>
      </c>
      <c r="D386" s="53">
        <v>7400</v>
      </c>
    </row>
    <row r="387" spans="1:4" x14ac:dyDescent="0.25">
      <c r="A387" s="56">
        <v>386</v>
      </c>
      <c r="B387" s="57" t="s">
        <v>15560</v>
      </c>
      <c r="C387" s="56" t="s">
        <v>15559</v>
      </c>
      <c r="D387" s="53">
        <v>10000</v>
      </c>
    </row>
    <row r="388" spans="1:4" x14ac:dyDescent="0.25">
      <c r="A388" s="56">
        <v>387</v>
      </c>
      <c r="B388" s="57" t="s">
        <v>15561</v>
      </c>
      <c r="C388" s="56" t="s">
        <v>98</v>
      </c>
      <c r="D388" s="53">
        <v>7600</v>
      </c>
    </row>
    <row r="389" spans="1:4" ht="25.5" x14ac:dyDescent="0.25">
      <c r="A389" s="56">
        <v>388</v>
      </c>
      <c r="B389" s="57">
        <v>157011</v>
      </c>
      <c r="C389" s="56" t="s">
        <v>15562</v>
      </c>
      <c r="D389" s="53">
        <v>8000</v>
      </c>
    </row>
    <row r="390" spans="1:4" x14ac:dyDescent="0.25">
      <c r="A390" s="56">
        <v>389</v>
      </c>
      <c r="B390" s="57">
        <v>157028</v>
      </c>
      <c r="C390" s="56" t="s">
        <v>15563</v>
      </c>
      <c r="D390" s="53">
        <v>8000</v>
      </c>
    </row>
    <row r="391" spans="1:4" x14ac:dyDescent="0.25">
      <c r="A391" s="56">
        <v>390</v>
      </c>
      <c r="B391" s="57">
        <v>89</v>
      </c>
      <c r="C391" s="56" t="s">
        <v>15564</v>
      </c>
      <c r="D391" s="53">
        <v>10000</v>
      </c>
    </row>
    <row r="392" spans="1:4" ht="25.5" x14ac:dyDescent="0.25">
      <c r="A392" s="56">
        <v>391</v>
      </c>
      <c r="B392" s="57">
        <v>157137</v>
      </c>
      <c r="C392" s="56" t="s">
        <v>15565</v>
      </c>
      <c r="D392" s="53">
        <v>10000</v>
      </c>
    </row>
    <row r="393" spans="1:4" ht="25.5" x14ac:dyDescent="0.25">
      <c r="A393" s="56">
        <v>392</v>
      </c>
      <c r="B393" s="57">
        <v>157125</v>
      </c>
      <c r="C393" s="56" t="s">
        <v>15566</v>
      </c>
      <c r="D393" s="53">
        <v>10000</v>
      </c>
    </row>
    <row r="394" spans="1:4" x14ac:dyDescent="0.25">
      <c r="A394" s="56">
        <v>393</v>
      </c>
      <c r="B394" s="57">
        <v>157144</v>
      </c>
      <c r="C394" s="56" t="s">
        <v>15567</v>
      </c>
      <c r="D394" s="53">
        <v>10000</v>
      </c>
    </row>
    <row r="395" spans="1:4" x14ac:dyDescent="0.25">
      <c r="A395" s="56">
        <v>394</v>
      </c>
      <c r="B395" s="57">
        <v>90</v>
      </c>
      <c r="C395" s="56" t="s">
        <v>15568</v>
      </c>
      <c r="D395" s="53">
        <v>10000</v>
      </c>
    </row>
    <row r="396" spans="1:4" x14ac:dyDescent="0.25">
      <c r="A396" s="56">
        <v>395</v>
      </c>
      <c r="B396" s="57">
        <v>156677</v>
      </c>
      <c r="C396" s="56" t="s">
        <v>15569</v>
      </c>
      <c r="D396" s="53">
        <v>10000</v>
      </c>
    </row>
    <row r="397" spans="1:4" x14ac:dyDescent="0.25">
      <c r="A397" s="56">
        <v>396</v>
      </c>
      <c r="B397" s="57">
        <v>156678</v>
      </c>
      <c r="C397" s="56" t="s">
        <v>15570</v>
      </c>
      <c r="D397" s="53">
        <v>10000</v>
      </c>
    </row>
    <row r="398" spans="1:4" x14ac:dyDescent="0.25">
      <c r="A398" s="56">
        <v>397</v>
      </c>
      <c r="B398" s="57">
        <v>159245</v>
      </c>
      <c r="C398" s="56" t="s">
        <v>15571</v>
      </c>
      <c r="D398" s="53">
        <v>10800</v>
      </c>
    </row>
    <row r="399" spans="1:4" x14ac:dyDescent="0.25">
      <c r="A399" s="56">
        <v>398</v>
      </c>
      <c r="B399" s="57" t="s">
        <v>15573</v>
      </c>
      <c r="C399" s="56" t="s">
        <v>15572</v>
      </c>
      <c r="D399" s="53">
        <v>10300</v>
      </c>
    </row>
    <row r="400" spans="1:4" x14ac:dyDescent="0.25">
      <c r="A400" s="56">
        <v>399</v>
      </c>
      <c r="B400" s="57" t="s">
        <v>15575</v>
      </c>
      <c r="C400" s="56" t="s">
        <v>15574</v>
      </c>
      <c r="D400" s="53">
        <v>10000</v>
      </c>
    </row>
    <row r="401" spans="1:4" x14ac:dyDescent="0.25">
      <c r="A401" s="56">
        <v>400</v>
      </c>
      <c r="B401" s="57" t="s">
        <v>15577</v>
      </c>
      <c r="C401" s="56" t="s">
        <v>15576</v>
      </c>
      <c r="D401" s="53">
        <v>10000</v>
      </c>
    </row>
    <row r="402" spans="1:4" x14ac:dyDescent="0.25">
      <c r="A402" s="56">
        <v>401</v>
      </c>
      <c r="B402" s="57" t="s">
        <v>15579</v>
      </c>
      <c r="C402" s="56" t="s">
        <v>15578</v>
      </c>
      <c r="D402" s="53">
        <v>10000</v>
      </c>
    </row>
    <row r="403" spans="1:4" x14ac:dyDescent="0.25">
      <c r="A403" s="56">
        <v>402</v>
      </c>
      <c r="B403" s="57" t="s">
        <v>15581</v>
      </c>
      <c r="C403" s="56" t="s">
        <v>15580</v>
      </c>
      <c r="D403" s="53">
        <v>10300</v>
      </c>
    </row>
    <row r="404" spans="1:4" x14ac:dyDescent="0.25">
      <c r="A404" s="56">
        <v>403</v>
      </c>
      <c r="B404" s="58">
        <v>454</v>
      </c>
      <c r="C404" s="56" t="s">
        <v>15582</v>
      </c>
      <c r="D404" s="53">
        <v>35000</v>
      </c>
    </row>
    <row r="405" spans="1:4" x14ac:dyDescent="0.25">
      <c r="A405" s="56">
        <v>404</v>
      </c>
      <c r="B405" s="58">
        <v>458</v>
      </c>
      <c r="C405" s="56" t="s">
        <v>15583</v>
      </c>
      <c r="D405" s="53">
        <v>36000</v>
      </c>
    </row>
    <row r="406" spans="1:4" x14ac:dyDescent="0.25">
      <c r="A406" s="56">
        <v>405</v>
      </c>
      <c r="B406" s="58">
        <v>464</v>
      </c>
      <c r="C406" s="56" t="s">
        <v>15584</v>
      </c>
      <c r="D406" s="53">
        <v>34000</v>
      </c>
    </row>
    <row r="407" spans="1:4" x14ac:dyDescent="0.25">
      <c r="A407" s="56">
        <v>406</v>
      </c>
      <c r="B407" s="58">
        <v>473</v>
      </c>
      <c r="C407" s="56" t="s">
        <v>15585</v>
      </c>
      <c r="D407" s="53">
        <v>36000</v>
      </c>
    </row>
    <row r="408" spans="1:4" x14ac:dyDescent="0.25">
      <c r="A408" s="56">
        <v>407</v>
      </c>
      <c r="B408" s="58">
        <v>476</v>
      </c>
      <c r="C408" s="56" t="s">
        <v>15586</v>
      </c>
      <c r="D408" s="53">
        <v>35000</v>
      </c>
    </row>
    <row r="409" spans="1:4" x14ac:dyDescent="0.25">
      <c r="A409" s="56">
        <v>408</v>
      </c>
      <c r="B409" s="57">
        <v>5598</v>
      </c>
      <c r="C409" s="56" t="s">
        <v>15587</v>
      </c>
      <c r="D409" s="53">
        <v>37700</v>
      </c>
    </row>
    <row r="410" spans="1:4" x14ac:dyDescent="0.25">
      <c r="A410" s="56">
        <v>409</v>
      </c>
      <c r="B410" s="57">
        <v>480</v>
      </c>
      <c r="C410" s="56" t="s">
        <v>15588</v>
      </c>
      <c r="D410" s="53">
        <v>36000</v>
      </c>
    </row>
    <row r="411" spans="1:4" x14ac:dyDescent="0.25">
      <c r="A411" s="56">
        <v>410</v>
      </c>
      <c r="B411" s="58">
        <v>335</v>
      </c>
      <c r="C411" s="56" t="s">
        <v>15589</v>
      </c>
      <c r="D411" s="53">
        <v>10300</v>
      </c>
    </row>
    <row r="412" spans="1:4" ht="25.5" x14ac:dyDescent="0.25">
      <c r="A412" s="56">
        <v>411</v>
      </c>
      <c r="B412" s="57">
        <v>157794</v>
      </c>
      <c r="C412" s="56" t="s">
        <v>15590</v>
      </c>
      <c r="D412" s="53">
        <v>10000</v>
      </c>
    </row>
    <row r="413" spans="1:4" x14ac:dyDescent="0.25">
      <c r="A413" s="56">
        <v>412</v>
      </c>
      <c r="B413" s="57">
        <v>159268</v>
      </c>
      <c r="C413" s="56" t="s">
        <v>15591</v>
      </c>
      <c r="D413" s="53">
        <v>10000</v>
      </c>
    </row>
    <row r="414" spans="1:4" x14ac:dyDescent="0.25">
      <c r="A414" s="56">
        <v>413</v>
      </c>
      <c r="B414" s="57">
        <v>159247</v>
      </c>
      <c r="C414" s="56" t="s">
        <v>15592</v>
      </c>
      <c r="D414" s="53">
        <v>10300</v>
      </c>
    </row>
    <row r="415" spans="1:4" ht="25.5" x14ac:dyDescent="0.25">
      <c r="A415" s="56">
        <v>414</v>
      </c>
      <c r="B415" s="57">
        <v>51911</v>
      </c>
      <c r="C415" s="56" t="s">
        <v>15593</v>
      </c>
      <c r="D415" s="53">
        <v>10800</v>
      </c>
    </row>
    <row r="416" spans="1:4" ht="38.25" x14ac:dyDescent="0.25">
      <c r="A416" s="56">
        <v>415</v>
      </c>
      <c r="B416" s="58">
        <v>5518</v>
      </c>
      <c r="C416" s="56" t="s">
        <v>15594</v>
      </c>
      <c r="D416" s="53">
        <v>10300</v>
      </c>
    </row>
    <row r="417" spans="1:4" ht="25.5" x14ac:dyDescent="0.25">
      <c r="A417" s="56">
        <v>416</v>
      </c>
      <c r="B417" s="57">
        <v>157799</v>
      </c>
      <c r="C417" s="56" t="s">
        <v>15595</v>
      </c>
      <c r="D417" s="53">
        <v>10000</v>
      </c>
    </row>
    <row r="418" spans="1:4" x14ac:dyDescent="0.25">
      <c r="A418" s="56">
        <v>417</v>
      </c>
      <c r="B418" s="58">
        <v>5569</v>
      </c>
      <c r="C418" s="56" t="s">
        <v>15596</v>
      </c>
      <c r="D418" s="53">
        <v>34000</v>
      </c>
    </row>
    <row r="419" spans="1:4" x14ac:dyDescent="0.25">
      <c r="A419" s="56">
        <v>418</v>
      </c>
      <c r="B419" s="57">
        <v>5590</v>
      </c>
      <c r="C419" s="56" t="s">
        <v>15597</v>
      </c>
      <c r="D419" s="53">
        <v>37700</v>
      </c>
    </row>
    <row r="420" spans="1:4" x14ac:dyDescent="0.25">
      <c r="A420" s="56">
        <v>419</v>
      </c>
      <c r="B420" s="57">
        <v>5585</v>
      </c>
      <c r="C420" s="56" t="s">
        <v>15598</v>
      </c>
      <c r="D420" s="53">
        <v>34000</v>
      </c>
    </row>
    <row r="421" spans="1:4" x14ac:dyDescent="0.25">
      <c r="A421" s="56">
        <v>420</v>
      </c>
      <c r="B421" s="57">
        <v>5586</v>
      </c>
      <c r="C421" s="56" t="s">
        <v>15599</v>
      </c>
      <c r="D421" s="53">
        <v>35000</v>
      </c>
    </row>
    <row r="422" spans="1:4" x14ac:dyDescent="0.25">
      <c r="A422" s="56">
        <v>421</v>
      </c>
      <c r="B422" s="57">
        <v>42131</v>
      </c>
      <c r="C422" s="56" t="s">
        <v>15600</v>
      </c>
      <c r="D422" s="53">
        <v>9400</v>
      </c>
    </row>
    <row r="423" spans="1:4" x14ac:dyDescent="0.25">
      <c r="A423" s="56">
        <v>422</v>
      </c>
      <c r="B423" s="57">
        <v>42051</v>
      </c>
      <c r="C423" s="56" t="s">
        <v>15601</v>
      </c>
      <c r="D423" s="53">
        <v>10300</v>
      </c>
    </row>
    <row r="424" spans="1:4" x14ac:dyDescent="0.25">
      <c r="A424" s="56">
        <v>423</v>
      </c>
      <c r="B424" s="57">
        <v>42191</v>
      </c>
      <c r="C424" s="56" t="s">
        <v>15602</v>
      </c>
      <c r="D424" s="53">
        <v>10300</v>
      </c>
    </row>
    <row r="425" spans="1:4" x14ac:dyDescent="0.25">
      <c r="A425" s="56">
        <v>424</v>
      </c>
      <c r="B425" s="57">
        <v>42141</v>
      </c>
      <c r="C425" s="56" t="s">
        <v>15603</v>
      </c>
      <c r="D425" s="53">
        <v>10000</v>
      </c>
    </row>
    <row r="426" spans="1:4" x14ac:dyDescent="0.25">
      <c r="A426" s="56">
        <v>425</v>
      </c>
      <c r="B426" s="57">
        <v>4210</v>
      </c>
      <c r="C426" s="56" t="s">
        <v>15604</v>
      </c>
      <c r="D426" s="53">
        <v>10300</v>
      </c>
    </row>
    <row r="427" spans="1:4" x14ac:dyDescent="0.25">
      <c r="A427" s="56">
        <v>426</v>
      </c>
      <c r="B427" s="57">
        <v>42081</v>
      </c>
      <c r="C427" s="56" t="s">
        <v>15605</v>
      </c>
      <c r="D427" s="53">
        <v>9400</v>
      </c>
    </row>
    <row r="428" spans="1:4" x14ac:dyDescent="0.25">
      <c r="A428" s="56">
        <v>427</v>
      </c>
      <c r="B428" s="57">
        <v>157200</v>
      </c>
      <c r="C428" s="56" t="s">
        <v>15606</v>
      </c>
      <c r="D428" s="53">
        <v>10000</v>
      </c>
    </row>
    <row r="429" spans="1:4" x14ac:dyDescent="0.25">
      <c r="A429" s="56">
        <v>428</v>
      </c>
      <c r="B429" s="58">
        <v>20095</v>
      </c>
      <c r="C429" s="56" t="s">
        <v>15607</v>
      </c>
      <c r="D429" s="53">
        <v>10000</v>
      </c>
    </row>
    <row r="430" spans="1:4" x14ac:dyDescent="0.25">
      <c r="A430" s="56">
        <v>429</v>
      </c>
      <c r="B430" s="57">
        <v>157182</v>
      </c>
      <c r="C430" s="56" t="s">
        <v>15608</v>
      </c>
      <c r="D430" s="53">
        <v>9400</v>
      </c>
    </row>
    <row r="431" spans="1:4" x14ac:dyDescent="0.25">
      <c r="A431" s="56">
        <v>430</v>
      </c>
      <c r="B431" s="57">
        <v>157203</v>
      </c>
      <c r="C431" s="56" t="s">
        <v>15609</v>
      </c>
      <c r="D431" s="53">
        <v>9400</v>
      </c>
    </row>
    <row r="432" spans="1:4" x14ac:dyDescent="0.25">
      <c r="A432" s="56">
        <v>431</v>
      </c>
      <c r="B432" s="57">
        <v>157199</v>
      </c>
      <c r="C432" s="56" t="s">
        <v>15610</v>
      </c>
      <c r="D432" s="53">
        <v>10000</v>
      </c>
    </row>
    <row r="433" spans="1:4" x14ac:dyDescent="0.25">
      <c r="A433" s="56">
        <v>432</v>
      </c>
      <c r="B433" s="57">
        <v>157773</v>
      </c>
      <c r="C433" s="56" t="s">
        <v>15611</v>
      </c>
      <c r="D433" s="53">
        <v>10000</v>
      </c>
    </row>
    <row r="434" spans="1:4" x14ac:dyDescent="0.25">
      <c r="A434" s="56">
        <v>433</v>
      </c>
      <c r="B434" s="57">
        <v>157774</v>
      </c>
      <c r="C434" s="56" t="s">
        <v>15612</v>
      </c>
      <c r="D434" s="53">
        <v>9400</v>
      </c>
    </row>
    <row r="435" spans="1:4" x14ac:dyDescent="0.25">
      <c r="A435" s="56">
        <v>434</v>
      </c>
      <c r="B435" s="57">
        <v>157776</v>
      </c>
      <c r="C435" s="56" t="s">
        <v>15613</v>
      </c>
      <c r="D435" s="53">
        <v>9400</v>
      </c>
    </row>
    <row r="436" spans="1:4" x14ac:dyDescent="0.25">
      <c r="A436" s="56">
        <v>435</v>
      </c>
      <c r="B436" s="57">
        <v>157781</v>
      </c>
      <c r="C436" s="56" t="s">
        <v>15614</v>
      </c>
      <c r="D436" s="53">
        <v>9400</v>
      </c>
    </row>
    <row r="437" spans="1:4" x14ac:dyDescent="0.25">
      <c r="A437" s="56">
        <v>436</v>
      </c>
      <c r="B437" s="57">
        <v>160663</v>
      </c>
      <c r="C437" s="56" t="s">
        <v>15615</v>
      </c>
      <c r="D437" s="53">
        <v>10000</v>
      </c>
    </row>
    <row r="438" spans="1:4" ht="38.25" x14ac:dyDescent="0.25">
      <c r="A438" s="56">
        <v>437</v>
      </c>
      <c r="B438" s="58">
        <v>193</v>
      </c>
      <c r="C438" s="56" t="s">
        <v>15616</v>
      </c>
      <c r="D438" s="53">
        <v>10000</v>
      </c>
    </row>
    <row r="439" spans="1:4" ht="25.5" x14ac:dyDescent="0.25">
      <c r="A439" s="56">
        <v>438</v>
      </c>
      <c r="B439" s="57">
        <v>160661</v>
      </c>
      <c r="C439" s="56" t="s">
        <v>15617</v>
      </c>
      <c r="D439" s="53">
        <v>9400</v>
      </c>
    </row>
    <row r="440" spans="1:4" ht="38.25" x14ac:dyDescent="0.25">
      <c r="A440" s="56">
        <v>439</v>
      </c>
      <c r="B440" s="58">
        <v>197</v>
      </c>
      <c r="C440" s="56" t="s">
        <v>15618</v>
      </c>
      <c r="D440" s="53">
        <v>9400</v>
      </c>
    </row>
    <row r="441" spans="1:4" ht="38.25" x14ac:dyDescent="0.25">
      <c r="A441" s="56">
        <v>440</v>
      </c>
      <c r="B441" s="58">
        <v>194</v>
      </c>
      <c r="C441" s="56" t="s">
        <v>15619</v>
      </c>
      <c r="D441" s="53">
        <v>9400</v>
      </c>
    </row>
    <row r="442" spans="1:4" ht="38.25" x14ac:dyDescent="0.25">
      <c r="A442" s="56">
        <v>441</v>
      </c>
      <c r="B442" s="58">
        <v>512896</v>
      </c>
      <c r="C442" s="56" t="s">
        <v>15620</v>
      </c>
      <c r="D442" s="53">
        <v>9400</v>
      </c>
    </row>
    <row r="443" spans="1:4" ht="25.5" x14ac:dyDescent="0.25">
      <c r="A443" s="56">
        <v>442</v>
      </c>
      <c r="B443" s="57">
        <v>159198</v>
      </c>
      <c r="C443" s="56" t="s">
        <v>15621</v>
      </c>
      <c r="D443" s="53">
        <v>10000</v>
      </c>
    </row>
    <row r="444" spans="1:4" ht="25.5" x14ac:dyDescent="0.25">
      <c r="A444" s="56">
        <v>443</v>
      </c>
      <c r="B444" s="57">
        <v>159199</v>
      </c>
      <c r="C444" s="56" t="s">
        <v>15622</v>
      </c>
      <c r="D444" s="53">
        <v>10000</v>
      </c>
    </row>
    <row r="445" spans="1:4" ht="25.5" x14ac:dyDescent="0.25">
      <c r="A445" s="56">
        <v>444</v>
      </c>
      <c r="B445" s="57">
        <v>159204</v>
      </c>
      <c r="C445" s="56" t="s">
        <v>15623</v>
      </c>
      <c r="D445" s="53">
        <v>9400</v>
      </c>
    </row>
    <row r="446" spans="1:4" ht="25.5" x14ac:dyDescent="0.25">
      <c r="A446" s="56">
        <v>445</v>
      </c>
      <c r="B446" s="57">
        <v>159495</v>
      </c>
      <c r="C446" s="56" t="s">
        <v>15624</v>
      </c>
      <c r="D446" s="53">
        <v>9400</v>
      </c>
    </row>
    <row r="447" spans="1:4" x14ac:dyDescent="0.25">
      <c r="A447" s="56">
        <v>446</v>
      </c>
      <c r="B447" s="58">
        <v>501135</v>
      </c>
      <c r="C447" s="56" t="s">
        <v>15625</v>
      </c>
      <c r="D447" s="53">
        <v>36000</v>
      </c>
    </row>
    <row r="448" spans="1:4" x14ac:dyDescent="0.25">
      <c r="A448" s="56">
        <v>447</v>
      </c>
      <c r="B448" s="58">
        <v>501136</v>
      </c>
      <c r="C448" s="56" t="s">
        <v>15626</v>
      </c>
      <c r="D448" s="53">
        <v>34000</v>
      </c>
    </row>
    <row r="449" spans="1:4" ht="25.5" x14ac:dyDescent="0.25">
      <c r="A449" s="56">
        <v>448</v>
      </c>
      <c r="B449" s="58">
        <v>501138</v>
      </c>
      <c r="C449" s="56" t="s">
        <v>15627</v>
      </c>
      <c r="D449" s="53">
        <v>9400</v>
      </c>
    </row>
    <row r="450" spans="1:4" x14ac:dyDescent="0.25">
      <c r="A450" s="56">
        <v>449</v>
      </c>
      <c r="B450" s="57">
        <v>501164</v>
      </c>
      <c r="C450" s="56" t="s">
        <v>15628</v>
      </c>
      <c r="D450" s="53">
        <v>36000</v>
      </c>
    </row>
    <row r="451" spans="1:4" x14ac:dyDescent="0.25">
      <c r="A451" s="56">
        <v>450</v>
      </c>
      <c r="B451" s="57" t="s">
        <v>15630</v>
      </c>
      <c r="C451" s="56" t="s">
        <v>15629</v>
      </c>
      <c r="D451" s="53">
        <v>10000</v>
      </c>
    </row>
    <row r="452" spans="1:4" x14ac:dyDescent="0.25">
      <c r="A452" s="56">
        <v>451</v>
      </c>
      <c r="B452" s="58">
        <v>501087</v>
      </c>
      <c r="C452" s="56" t="s">
        <v>15631</v>
      </c>
      <c r="D452" s="53">
        <v>9400</v>
      </c>
    </row>
    <row r="453" spans="1:4" x14ac:dyDescent="0.25">
      <c r="A453" s="56">
        <v>452</v>
      </c>
      <c r="B453" s="57" t="s">
        <v>15633</v>
      </c>
      <c r="C453" s="56" t="s">
        <v>15632</v>
      </c>
      <c r="D453" s="53">
        <v>9400</v>
      </c>
    </row>
    <row r="454" spans="1:4" x14ac:dyDescent="0.25">
      <c r="A454" s="56">
        <v>453</v>
      </c>
      <c r="B454" s="57" t="s">
        <v>15635</v>
      </c>
      <c r="C454" s="56" t="s">
        <v>15634</v>
      </c>
      <c r="D454" s="53">
        <v>10000</v>
      </c>
    </row>
    <row r="455" spans="1:4" x14ac:dyDescent="0.25">
      <c r="A455" s="56">
        <v>454</v>
      </c>
      <c r="B455" s="57" t="s">
        <v>15637</v>
      </c>
      <c r="C455" s="56" t="s">
        <v>15636</v>
      </c>
      <c r="D455" s="53">
        <v>9400</v>
      </c>
    </row>
    <row r="456" spans="1:4" x14ac:dyDescent="0.25">
      <c r="A456" s="56">
        <v>455</v>
      </c>
      <c r="B456" s="57">
        <v>501027</v>
      </c>
      <c r="C456" s="56" t="s">
        <v>15638</v>
      </c>
      <c r="D456" s="53">
        <v>10000</v>
      </c>
    </row>
    <row r="457" spans="1:4" ht="51" x14ac:dyDescent="0.25">
      <c r="A457" s="56">
        <v>456</v>
      </c>
      <c r="B457" s="58">
        <v>501039</v>
      </c>
      <c r="C457" s="56" t="s">
        <v>15639</v>
      </c>
      <c r="D457" s="53">
        <v>9400</v>
      </c>
    </row>
    <row r="458" spans="1:4" ht="51" x14ac:dyDescent="0.25">
      <c r="A458" s="56">
        <v>457</v>
      </c>
      <c r="B458" s="58">
        <v>501033</v>
      </c>
      <c r="C458" s="56" t="s">
        <v>15640</v>
      </c>
      <c r="D458" s="53">
        <v>10000</v>
      </c>
    </row>
    <row r="459" spans="1:4" x14ac:dyDescent="0.25">
      <c r="A459" s="56">
        <v>458</v>
      </c>
      <c r="B459" s="57">
        <v>157453</v>
      </c>
      <c r="C459" s="56" t="s">
        <v>15641</v>
      </c>
      <c r="D459" s="53">
        <v>7600</v>
      </c>
    </row>
    <row r="460" spans="1:4" x14ac:dyDescent="0.25">
      <c r="A460" s="56">
        <v>459</v>
      </c>
      <c r="B460" s="57">
        <v>157455</v>
      </c>
      <c r="C460" s="56" t="s">
        <v>15642</v>
      </c>
      <c r="D460" s="53">
        <v>7800</v>
      </c>
    </row>
    <row r="461" spans="1:4" x14ac:dyDescent="0.25">
      <c r="A461" s="56">
        <v>460</v>
      </c>
      <c r="B461" s="57">
        <v>157470</v>
      </c>
      <c r="C461" s="56" t="s">
        <v>15643</v>
      </c>
      <c r="D461" s="53">
        <v>7600</v>
      </c>
    </row>
    <row r="462" spans="1:4" ht="25.5" x14ac:dyDescent="0.25">
      <c r="A462" s="56">
        <v>461</v>
      </c>
      <c r="B462" s="57">
        <v>157473</v>
      </c>
      <c r="C462" s="56" t="s">
        <v>15644</v>
      </c>
      <c r="D462" s="53">
        <v>7600</v>
      </c>
    </row>
    <row r="463" spans="1:4" x14ac:dyDescent="0.25">
      <c r="A463" s="56">
        <v>462</v>
      </c>
      <c r="B463" s="57">
        <v>157495</v>
      </c>
      <c r="C463" s="56" t="s">
        <v>12713</v>
      </c>
      <c r="D463" s="53">
        <v>10000</v>
      </c>
    </row>
    <row r="464" spans="1:4" x14ac:dyDescent="0.25">
      <c r="A464" s="56">
        <v>463</v>
      </c>
      <c r="B464" s="57">
        <v>157490</v>
      </c>
      <c r="C464" s="56" t="s">
        <v>12710</v>
      </c>
      <c r="D464" s="53">
        <v>10300</v>
      </c>
    </row>
    <row r="465" spans="1:4" x14ac:dyDescent="0.25">
      <c r="A465" s="56">
        <v>464</v>
      </c>
      <c r="B465" s="57">
        <v>157544</v>
      </c>
      <c r="C465" s="56" t="s">
        <v>12756</v>
      </c>
      <c r="D465" s="53">
        <v>9400</v>
      </c>
    </row>
    <row r="466" spans="1:4" ht="25.5" x14ac:dyDescent="0.25">
      <c r="A466" s="56">
        <v>465</v>
      </c>
      <c r="B466" s="57">
        <v>158043</v>
      </c>
      <c r="C466" s="56" t="s">
        <v>15645</v>
      </c>
      <c r="D466" s="53">
        <v>9400</v>
      </c>
    </row>
    <row r="467" spans="1:4" ht="25.5" x14ac:dyDescent="0.25">
      <c r="A467" s="56">
        <v>466</v>
      </c>
      <c r="B467" s="57">
        <v>160694</v>
      </c>
      <c r="C467" s="56" t="s">
        <v>15646</v>
      </c>
      <c r="D467" s="53">
        <v>10000</v>
      </c>
    </row>
    <row r="468" spans="1:4" ht="38.25" x14ac:dyDescent="0.25">
      <c r="A468" s="56">
        <v>467</v>
      </c>
      <c r="B468" s="58">
        <v>512914</v>
      </c>
      <c r="C468" s="56" t="s">
        <v>15647</v>
      </c>
      <c r="D468" s="53">
        <v>9400</v>
      </c>
    </row>
    <row r="469" spans="1:4" ht="38.25" x14ac:dyDescent="0.25">
      <c r="A469" s="56">
        <v>468</v>
      </c>
      <c r="B469" s="57">
        <v>42661</v>
      </c>
      <c r="C469" s="56" t="s">
        <v>15648</v>
      </c>
      <c r="D469" s="53">
        <v>10300</v>
      </c>
    </row>
    <row r="470" spans="1:4" ht="38.25" x14ac:dyDescent="0.25">
      <c r="A470" s="56">
        <v>469</v>
      </c>
      <c r="B470" s="58">
        <v>4270</v>
      </c>
      <c r="C470" s="56" t="s">
        <v>15649</v>
      </c>
      <c r="D470" s="53">
        <v>10000</v>
      </c>
    </row>
    <row r="471" spans="1:4" ht="38.25" x14ac:dyDescent="0.25">
      <c r="A471" s="56">
        <v>470</v>
      </c>
      <c r="B471" s="57">
        <v>42631</v>
      </c>
      <c r="C471" s="56" t="s">
        <v>15650</v>
      </c>
      <c r="D471" s="53">
        <v>9400</v>
      </c>
    </row>
    <row r="472" spans="1:4" x14ac:dyDescent="0.25">
      <c r="A472" s="56">
        <v>471</v>
      </c>
      <c r="B472" s="57">
        <v>151729</v>
      </c>
      <c r="C472" s="56" t="s">
        <v>15651</v>
      </c>
      <c r="D472" s="53">
        <v>7600</v>
      </c>
    </row>
    <row r="473" spans="1:4" x14ac:dyDescent="0.25">
      <c r="A473" s="56">
        <v>472</v>
      </c>
      <c r="B473" s="58">
        <v>512928</v>
      </c>
      <c r="C473" s="56" t="s">
        <v>15652</v>
      </c>
      <c r="D473" s="53">
        <v>9400</v>
      </c>
    </row>
    <row r="474" spans="1:4" x14ac:dyDescent="0.25">
      <c r="A474" s="56">
        <v>473</v>
      </c>
      <c r="B474" s="57">
        <v>159257</v>
      </c>
      <c r="C474" s="56" t="s">
        <v>15653</v>
      </c>
      <c r="D474" s="53">
        <v>8900</v>
      </c>
    </row>
    <row r="475" spans="1:4" x14ac:dyDescent="0.25">
      <c r="A475" s="56">
        <v>474</v>
      </c>
      <c r="B475" s="57">
        <v>159255</v>
      </c>
      <c r="C475" s="56" t="s">
        <v>15654</v>
      </c>
      <c r="D475" s="53">
        <v>9400</v>
      </c>
    </row>
    <row r="476" spans="1:4" x14ac:dyDescent="0.25">
      <c r="A476" s="56">
        <v>475</v>
      </c>
      <c r="B476" s="57">
        <v>159254</v>
      </c>
      <c r="C476" s="56" t="s">
        <v>15655</v>
      </c>
      <c r="D476" s="53">
        <v>9400</v>
      </c>
    </row>
    <row r="477" spans="1:4" ht="38.25" x14ac:dyDescent="0.25">
      <c r="A477" s="56">
        <v>476</v>
      </c>
      <c r="B477" s="57">
        <v>42731</v>
      </c>
      <c r="C477" s="56" t="s">
        <v>15656</v>
      </c>
      <c r="D477" s="53">
        <v>10000</v>
      </c>
    </row>
    <row r="478" spans="1:4" ht="38.25" x14ac:dyDescent="0.25">
      <c r="A478" s="56">
        <v>477</v>
      </c>
      <c r="B478" s="58">
        <v>4272</v>
      </c>
      <c r="C478" s="56" t="s">
        <v>15657</v>
      </c>
      <c r="D478" s="53">
        <v>10000</v>
      </c>
    </row>
    <row r="479" spans="1:4" ht="38.25" x14ac:dyDescent="0.25">
      <c r="A479" s="56">
        <v>478</v>
      </c>
      <c r="B479" s="57">
        <v>42621</v>
      </c>
      <c r="C479" s="56" t="s">
        <v>15658</v>
      </c>
      <c r="D479" s="53">
        <v>10300</v>
      </c>
    </row>
    <row r="480" spans="1:4" ht="38.25" x14ac:dyDescent="0.25">
      <c r="A480" s="56">
        <v>479</v>
      </c>
      <c r="B480" s="57">
        <v>42671</v>
      </c>
      <c r="C480" s="56" t="s">
        <v>15659</v>
      </c>
      <c r="D480" s="53">
        <v>9400</v>
      </c>
    </row>
    <row r="481" spans="1:4" x14ac:dyDescent="0.25">
      <c r="A481" s="56">
        <v>480</v>
      </c>
      <c r="B481" s="57">
        <v>156892</v>
      </c>
      <c r="C481" s="56" t="s">
        <v>15660</v>
      </c>
      <c r="D481" s="53">
        <v>7600</v>
      </c>
    </row>
    <row r="482" spans="1:4" x14ac:dyDescent="0.25">
      <c r="A482" s="56">
        <v>481</v>
      </c>
      <c r="B482" s="57">
        <v>159462</v>
      </c>
      <c r="C482" s="56" t="s">
        <v>15661</v>
      </c>
      <c r="D482" s="53">
        <v>9400</v>
      </c>
    </row>
    <row r="483" spans="1:4" x14ac:dyDescent="0.25">
      <c r="A483" s="56">
        <v>482</v>
      </c>
      <c r="B483" s="57">
        <v>157717</v>
      </c>
      <c r="C483" s="56" t="s">
        <v>15662</v>
      </c>
      <c r="D483" s="53">
        <v>9400</v>
      </c>
    </row>
    <row r="484" spans="1:4" ht="38.25" x14ac:dyDescent="0.25">
      <c r="A484" s="56">
        <v>483</v>
      </c>
      <c r="B484" s="57">
        <v>62831</v>
      </c>
      <c r="C484" s="56" t="s">
        <v>15663</v>
      </c>
      <c r="D484" s="53">
        <v>9400</v>
      </c>
    </row>
    <row r="485" spans="1:4" x14ac:dyDescent="0.25">
      <c r="A485" s="56">
        <v>484</v>
      </c>
      <c r="B485" s="57">
        <v>159258</v>
      </c>
      <c r="C485" s="56" t="s">
        <v>15664</v>
      </c>
      <c r="D485" s="53">
        <v>8900</v>
      </c>
    </row>
    <row r="486" spans="1:4" x14ac:dyDescent="0.25">
      <c r="A486" s="56">
        <v>485</v>
      </c>
      <c r="B486" s="58">
        <v>512951</v>
      </c>
      <c r="C486" s="56" t="s">
        <v>15665</v>
      </c>
      <c r="D486" s="53">
        <v>9400</v>
      </c>
    </row>
    <row r="487" spans="1:4" x14ac:dyDescent="0.25">
      <c r="A487" s="56">
        <v>486</v>
      </c>
      <c r="B487" s="57">
        <v>156950</v>
      </c>
      <c r="C487" s="56" t="s">
        <v>14</v>
      </c>
      <c r="D487" s="53">
        <v>9400</v>
      </c>
    </row>
    <row r="488" spans="1:4" ht="38.25" x14ac:dyDescent="0.25">
      <c r="A488" s="56">
        <v>487</v>
      </c>
      <c r="B488" s="57">
        <v>42651</v>
      </c>
      <c r="C488" s="56" t="s">
        <v>15666</v>
      </c>
      <c r="D488" s="53">
        <v>10300</v>
      </c>
    </row>
    <row r="489" spans="1:4" ht="25.5" x14ac:dyDescent="0.25">
      <c r="A489" s="56">
        <v>488</v>
      </c>
      <c r="B489" s="57">
        <v>160604</v>
      </c>
      <c r="C489" s="56" t="s">
        <v>15667</v>
      </c>
      <c r="D489" s="53">
        <v>9400</v>
      </c>
    </row>
    <row r="490" spans="1:4" x14ac:dyDescent="0.25">
      <c r="A490" s="56">
        <v>489</v>
      </c>
      <c r="B490" s="57">
        <v>512876</v>
      </c>
      <c r="C490" s="56" t="s">
        <v>15668</v>
      </c>
      <c r="D490" s="53">
        <v>9400</v>
      </c>
    </row>
    <row r="491" spans="1:4" x14ac:dyDescent="0.25">
      <c r="A491" s="56">
        <v>490</v>
      </c>
      <c r="B491" s="57">
        <v>157702</v>
      </c>
      <c r="C491" s="56" t="s">
        <v>15669</v>
      </c>
      <c r="D491" s="53">
        <v>9400</v>
      </c>
    </row>
    <row r="492" spans="1:4" x14ac:dyDescent="0.25">
      <c r="A492" s="56">
        <v>491</v>
      </c>
      <c r="B492" s="57">
        <v>148721</v>
      </c>
      <c r="C492" s="56" t="s">
        <v>15670</v>
      </c>
      <c r="D492" s="53">
        <v>6650</v>
      </c>
    </row>
    <row r="493" spans="1:4" ht="38.25" x14ac:dyDescent="0.25">
      <c r="A493" s="56">
        <v>492</v>
      </c>
      <c r="B493" s="57">
        <v>42611</v>
      </c>
      <c r="C493" s="56" t="s">
        <v>15671</v>
      </c>
      <c r="D493" s="53">
        <v>9400</v>
      </c>
    </row>
    <row r="494" spans="1:4" ht="38.25" x14ac:dyDescent="0.25">
      <c r="A494" s="56">
        <v>493</v>
      </c>
      <c r="B494" s="57">
        <v>42681</v>
      </c>
      <c r="C494" s="56" t="s">
        <v>15672</v>
      </c>
      <c r="D494" s="53">
        <v>9400</v>
      </c>
    </row>
    <row r="495" spans="1:4" ht="38.25" x14ac:dyDescent="0.25">
      <c r="A495" s="56">
        <v>494</v>
      </c>
      <c r="B495" s="58">
        <v>512900</v>
      </c>
      <c r="C495" s="56" t="s">
        <v>15673</v>
      </c>
      <c r="D495" s="53">
        <v>9400</v>
      </c>
    </row>
    <row r="496" spans="1:4" x14ac:dyDescent="0.25">
      <c r="A496" s="56">
        <v>495</v>
      </c>
      <c r="B496" s="58">
        <v>512926</v>
      </c>
      <c r="C496" s="56" t="s">
        <v>15674</v>
      </c>
      <c r="D496" s="53">
        <v>9400</v>
      </c>
    </row>
    <row r="497" spans="1:4" ht="38.25" x14ac:dyDescent="0.25">
      <c r="A497" s="56">
        <v>496</v>
      </c>
      <c r="B497" s="57">
        <v>42711</v>
      </c>
      <c r="C497" s="56" t="s">
        <v>15675</v>
      </c>
      <c r="D497" s="53">
        <v>10000</v>
      </c>
    </row>
    <row r="498" spans="1:4" ht="38.25" x14ac:dyDescent="0.25">
      <c r="A498" s="56">
        <v>497</v>
      </c>
      <c r="B498" s="57">
        <v>42691</v>
      </c>
      <c r="C498" s="56" t="s">
        <v>15676</v>
      </c>
      <c r="D498" s="53">
        <v>10000</v>
      </c>
    </row>
    <row r="499" spans="1:4" x14ac:dyDescent="0.25">
      <c r="A499" s="56">
        <v>498</v>
      </c>
      <c r="B499" s="57">
        <v>512877</v>
      </c>
      <c r="C499" s="56" t="s">
        <v>15677</v>
      </c>
      <c r="D499" s="53">
        <v>9400</v>
      </c>
    </row>
    <row r="500" spans="1:4" x14ac:dyDescent="0.25">
      <c r="A500" s="56">
        <v>499</v>
      </c>
      <c r="B500" s="57">
        <v>512856</v>
      </c>
      <c r="C500" s="56" t="s">
        <v>15678</v>
      </c>
      <c r="D500" s="53">
        <v>9400</v>
      </c>
    </row>
    <row r="501" spans="1:4" x14ac:dyDescent="0.25">
      <c r="A501" s="56">
        <v>500</v>
      </c>
      <c r="B501" s="57">
        <v>157703</v>
      </c>
      <c r="C501" s="56" t="s">
        <v>15679</v>
      </c>
      <c r="D501" s="53">
        <v>10200</v>
      </c>
    </row>
    <row r="502" spans="1:4" x14ac:dyDescent="0.25">
      <c r="A502" s="56">
        <v>501</v>
      </c>
      <c r="B502" s="57">
        <v>159150</v>
      </c>
      <c r="C502" s="56" t="s">
        <v>15680</v>
      </c>
      <c r="D502" s="53">
        <v>9400</v>
      </c>
    </row>
    <row r="503" spans="1:4" x14ac:dyDescent="0.25">
      <c r="A503" s="56">
        <v>502</v>
      </c>
      <c r="B503" s="57">
        <v>159425</v>
      </c>
      <c r="C503" s="56" t="s">
        <v>15681</v>
      </c>
      <c r="D503" s="53">
        <v>9400</v>
      </c>
    </row>
    <row r="504" spans="1:4" x14ac:dyDescent="0.25">
      <c r="A504" s="56">
        <v>503</v>
      </c>
      <c r="B504" s="57">
        <v>42781</v>
      </c>
      <c r="C504" s="56" t="s">
        <v>15682</v>
      </c>
      <c r="D504" s="53">
        <v>10300</v>
      </c>
    </row>
    <row r="505" spans="1:4" x14ac:dyDescent="0.25">
      <c r="A505" s="56">
        <v>504</v>
      </c>
      <c r="B505" s="57">
        <v>156667</v>
      </c>
      <c r="C505" s="56" t="s">
        <v>15683</v>
      </c>
      <c r="D505" s="53">
        <v>9400</v>
      </c>
    </row>
    <row r="506" spans="1:4" x14ac:dyDescent="0.25">
      <c r="A506" s="56">
        <v>505</v>
      </c>
      <c r="B506" s="57">
        <v>157152</v>
      </c>
      <c r="C506" s="56" t="s">
        <v>15684</v>
      </c>
      <c r="D506" s="53">
        <v>8900</v>
      </c>
    </row>
    <row r="507" spans="1:4" x14ac:dyDescent="0.25">
      <c r="A507" s="56">
        <v>506</v>
      </c>
      <c r="B507" s="57">
        <v>159144</v>
      </c>
      <c r="C507" s="56" t="s">
        <v>13713</v>
      </c>
      <c r="D507" s="53">
        <v>9400</v>
      </c>
    </row>
    <row r="508" spans="1:4" ht="38.25" x14ac:dyDescent="0.25">
      <c r="A508" s="56">
        <v>507</v>
      </c>
      <c r="B508" s="57">
        <v>42741</v>
      </c>
      <c r="C508" s="56" t="s">
        <v>15685</v>
      </c>
      <c r="D508" s="53">
        <v>9400</v>
      </c>
    </row>
    <row r="509" spans="1:4" x14ac:dyDescent="0.25">
      <c r="A509" s="56">
        <v>508</v>
      </c>
      <c r="B509" s="57">
        <v>4400</v>
      </c>
      <c r="C509" s="56" t="s">
        <v>15686</v>
      </c>
      <c r="D509" s="53">
        <v>30000</v>
      </c>
    </row>
    <row r="510" spans="1:4" x14ac:dyDescent="0.25">
      <c r="A510" s="56">
        <v>509</v>
      </c>
      <c r="B510" s="57">
        <v>159418</v>
      </c>
      <c r="C510" s="56" t="s">
        <v>15687</v>
      </c>
      <c r="D510" s="53">
        <v>9400</v>
      </c>
    </row>
    <row r="511" spans="1:4" x14ac:dyDescent="0.25">
      <c r="A511" s="56">
        <v>510</v>
      </c>
      <c r="B511" s="57">
        <v>42881</v>
      </c>
      <c r="C511" s="56" t="s">
        <v>15688</v>
      </c>
      <c r="D511" s="53">
        <v>10800</v>
      </c>
    </row>
    <row r="512" spans="1:4" x14ac:dyDescent="0.25">
      <c r="A512" s="56">
        <v>511</v>
      </c>
      <c r="B512" s="57">
        <v>159420</v>
      </c>
      <c r="C512" s="56" t="s">
        <v>15689</v>
      </c>
      <c r="D512" s="53">
        <v>9400</v>
      </c>
    </row>
    <row r="513" spans="1:4" x14ac:dyDescent="0.25">
      <c r="A513" s="56">
        <v>512</v>
      </c>
      <c r="B513" s="57">
        <v>42821</v>
      </c>
      <c r="C513" s="56" t="s">
        <v>15690</v>
      </c>
      <c r="D513" s="53">
        <v>10300</v>
      </c>
    </row>
    <row r="514" spans="1:4" x14ac:dyDescent="0.25">
      <c r="A514" s="56">
        <v>513</v>
      </c>
      <c r="B514" s="58">
        <v>4283</v>
      </c>
      <c r="C514" s="56" t="s">
        <v>15691</v>
      </c>
      <c r="D514" s="53">
        <v>10300</v>
      </c>
    </row>
    <row r="515" spans="1:4" x14ac:dyDescent="0.25">
      <c r="A515" s="56">
        <v>514</v>
      </c>
      <c r="B515" s="57">
        <v>159421</v>
      </c>
      <c r="C515" s="56" t="s">
        <v>15692</v>
      </c>
      <c r="D515" s="53">
        <v>8900</v>
      </c>
    </row>
    <row r="516" spans="1:4" x14ac:dyDescent="0.25">
      <c r="A516" s="56">
        <v>515</v>
      </c>
      <c r="B516" s="57">
        <v>159419</v>
      </c>
      <c r="C516" s="56" t="s">
        <v>15693</v>
      </c>
      <c r="D516" s="53">
        <v>9400</v>
      </c>
    </row>
    <row r="517" spans="1:4" x14ac:dyDescent="0.25">
      <c r="A517" s="56">
        <v>516</v>
      </c>
      <c r="B517" s="58">
        <v>217305</v>
      </c>
      <c r="C517" s="56" t="s">
        <v>15694</v>
      </c>
      <c r="D517" s="53">
        <v>10000</v>
      </c>
    </row>
    <row r="518" spans="1:4" ht="38.25" x14ac:dyDescent="0.25">
      <c r="A518" s="56">
        <v>517</v>
      </c>
      <c r="B518" s="57">
        <v>62691</v>
      </c>
      <c r="C518" s="56" t="s">
        <v>15695</v>
      </c>
      <c r="D518" s="53">
        <v>8900</v>
      </c>
    </row>
    <row r="519" spans="1:4" x14ac:dyDescent="0.25">
      <c r="A519" s="56">
        <v>518</v>
      </c>
      <c r="B519" s="58">
        <v>501131</v>
      </c>
      <c r="C519" s="56" t="s">
        <v>15696</v>
      </c>
      <c r="D519" s="53">
        <v>34000</v>
      </c>
    </row>
    <row r="520" spans="1:4" x14ac:dyDescent="0.25">
      <c r="A520" s="56">
        <v>519</v>
      </c>
      <c r="B520" s="58">
        <v>501132</v>
      </c>
      <c r="C520" s="56" t="s">
        <v>15697</v>
      </c>
      <c r="D520" s="53">
        <v>36000</v>
      </c>
    </row>
    <row r="521" spans="1:4" x14ac:dyDescent="0.25">
      <c r="A521" s="56">
        <v>520</v>
      </c>
      <c r="B521" s="57">
        <v>157178</v>
      </c>
      <c r="C521" s="56" t="s">
        <v>15698</v>
      </c>
      <c r="D521" s="53">
        <v>7400</v>
      </c>
    </row>
    <row r="522" spans="1:4" x14ac:dyDescent="0.25">
      <c r="A522" s="56">
        <v>521</v>
      </c>
      <c r="B522" s="57">
        <v>157206</v>
      </c>
      <c r="C522" s="56" t="s">
        <v>15699</v>
      </c>
      <c r="D522" s="53">
        <v>9400</v>
      </c>
    </row>
    <row r="523" spans="1:4" x14ac:dyDescent="0.25">
      <c r="A523" s="56">
        <v>522</v>
      </c>
      <c r="B523" s="57">
        <v>157783</v>
      </c>
      <c r="C523" s="56" t="s">
        <v>15700</v>
      </c>
      <c r="D523" s="53">
        <v>9400</v>
      </c>
    </row>
    <row r="524" spans="1:4" x14ac:dyDescent="0.25">
      <c r="A524" s="56">
        <v>523</v>
      </c>
      <c r="B524" s="57">
        <v>160667</v>
      </c>
      <c r="C524" s="56" t="s">
        <v>15701</v>
      </c>
      <c r="D524" s="53">
        <v>9400</v>
      </c>
    </row>
    <row r="525" spans="1:4" ht="25.5" x14ac:dyDescent="0.25">
      <c r="A525" s="56">
        <v>524</v>
      </c>
      <c r="B525" s="57">
        <v>20000073</v>
      </c>
      <c r="C525" s="56" t="s">
        <v>15702</v>
      </c>
      <c r="D525" s="53">
        <v>9400</v>
      </c>
    </row>
    <row r="526" spans="1:4" x14ac:dyDescent="0.25">
      <c r="A526" s="56">
        <v>525</v>
      </c>
      <c r="B526" s="58">
        <v>20097</v>
      </c>
      <c r="C526" s="56" t="s">
        <v>15703</v>
      </c>
      <c r="D526" s="53">
        <v>9400</v>
      </c>
    </row>
    <row r="527" spans="1:4" x14ac:dyDescent="0.25">
      <c r="A527" s="56">
        <v>526</v>
      </c>
      <c r="B527" s="57">
        <v>157173</v>
      </c>
      <c r="C527" s="56" t="s">
        <v>15704</v>
      </c>
      <c r="D527" s="53">
        <v>7400</v>
      </c>
    </row>
    <row r="528" spans="1:4" x14ac:dyDescent="0.25">
      <c r="A528" s="56">
        <v>527</v>
      </c>
      <c r="B528" s="58">
        <v>20093</v>
      </c>
      <c r="C528" s="56" t="s">
        <v>15705</v>
      </c>
      <c r="D528" s="53">
        <v>9400</v>
      </c>
    </row>
    <row r="529" spans="1:4" ht="51" x14ac:dyDescent="0.25">
      <c r="A529" s="56">
        <v>528</v>
      </c>
      <c r="B529" s="58">
        <v>196</v>
      </c>
      <c r="C529" s="56" t="s">
        <v>15706</v>
      </c>
      <c r="D529" s="53">
        <v>9400</v>
      </c>
    </row>
    <row r="530" spans="1:4" ht="51" x14ac:dyDescent="0.25">
      <c r="A530" s="56">
        <v>529</v>
      </c>
      <c r="B530" s="58">
        <v>198</v>
      </c>
      <c r="C530" s="56" t="s">
        <v>15707</v>
      </c>
      <c r="D530" s="53">
        <v>10000</v>
      </c>
    </row>
    <row r="531" spans="1:4" ht="25.5" x14ac:dyDescent="0.25">
      <c r="A531" s="56">
        <v>530</v>
      </c>
      <c r="B531" s="57">
        <v>160696</v>
      </c>
      <c r="C531" s="56" t="s">
        <v>15708</v>
      </c>
      <c r="D531" s="53">
        <v>9400</v>
      </c>
    </row>
    <row r="532" spans="1:4" x14ac:dyDescent="0.25">
      <c r="A532" s="56">
        <v>531</v>
      </c>
      <c r="B532" s="57">
        <v>157447</v>
      </c>
      <c r="C532" s="56" t="s">
        <v>103</v>
      </c>
      <c r="D532" s="53">
        <v>7600</v>
      </c>
    </row>
    <row r="533" spans="1:4" x14ac:dyDescent="0.25">
      <c r="A533" s="56">
        <v>532</v>
      </c>
      <c r="B533" s="57">
        <v>146349</v>
      </c>
      <c r="C533" s="56" t="s">
        <v>15709</v>
      </c>
      <c r="D533" s="53">
        <v>3000</v>
      </c>
    </row>
    <row r="534" spans="1:4" x14ac:dyDescent="0.25">
      <c r="A534" s="56">
        <v>533</v>
      </c>
      <c r="B534" s="57">
        <v>157289</v>
      </c>
      <c r="C534" s="56" t="s">
        <v>15710</v>
      </c>
      <c r="D534" s="53">
        <v>10000</v>
      </c>
    </row>
    <row r="535" spans="1:4" x14ac:dyDescent="0.25">
      <c r="A535" s="56">
        <v>534</v>
      </c>
      <c r="B535" s="57">
        <v>157290</v>
      </c>
      <c r="C535" s="56" t="s">
        <v>15711</v>
      </c>
      <c r="D535" s="53">
        <v>10000</v>
      </c>
    </row>
    <row r="536" spans="1:4" x14ac:dyDescent="0.25">
      <c r="A536" s="56">
        <v>535</v>
      </c>
      <c r="B536" s="57">
        <v>157312</v>
      </c>
      <c r="C536" s="56" t="s">
        <v>15712</v>
      </c>
      <c r="D536" s="53">
        <v>10000</v>
      </c>
    </row>
    <row r="537" spans="1:4" ht="25.5" x14ac:dyDescent="0.25">
      <c r="A537" s="56">
        <v>536</v>
      </c>
      <c r="B537" s="57">
        <v>160389</v>
      </c>
      <c r="C537" s="56" t="s">
        <v>15713</v>
      </c>
      <c r="D537" s="53">
        <v>10000</v>
      </c>
    </row>
    <row r="538" spans="1:4" ht="25.5" x14ac:dyDescent="0.25">
      <c r="A538" s="56">
        <v>537</v>
      </c>
      <c r="B538" s="57">
        <v>160698</v>
      </c>
      <c r="C538" s="56" t="s">
        <v>15714</v>
      </c>
      <c r="D538" s="53">
        <v>10000</v>
      </c>
    </row>
    <row r="539" spans="1:4" x14ac:dyDescent="0.25">
      <c r="A539" s="56">
        <v>538</v>
      </c>
      <c r="B539" s="57">
        <v>157509</v>
      </c>
      <c r="C539" s="56" t="s">
        <v>12727</v>
      </c>
      <c r="D539" s="53">
        <v>10800</v>
      </c>
    </row>
    <row r="540" spans="1:4" x14ac:dyDescent="0.25">
      <c r="A540" s="56">
        <v>539</v>
      </c>
      <c r="B540" s="57">
        <v>157501</v>
      </c>
      <c r="C540" s="56" t="s">
        <v>12718</v>
      </c>
      <c r="D540" s="53">
        <v>10300</v>
      </c>
    </row>
    <row r="541" spans="1:4" x14ac:dyDescent="0.25">
      <c r="A541" s="56">
        <v>540</v>
      </c>
      <c r="B541" s="57">
        <v>501028</v>
      </c>
      <c r="C541" s="56" t="s">
        <v>15715</v>
      </c>
      <c r="D541" s="53">
        <v>10000</v>
      </c>
    </row>
    <row r="542" spans="1:4" x14ac:dyDescent="0.25">
      <c r="A542" s="56">
        <v>541</v>
      </c>
      <c r="B542" s="57">
        <v>501029</v>
      </c>
      <c r="C542" s="56" t="s">
        <v>15716</v>
      </c>
      <c r="D542" s="53">
        <v>10000</v>
      </c>
    </row>
    <row r="543" spans="1:4" x14ac:dyDescent="0.25">
      <c r="A543" s="56">
        <v>542</v>
      </c>
      <c r="B543" s="57">
        <v>159205</v>
      </c>
      <c r="C543" s="56" t="s">
        <v>15717</v>
      </c>
      <c r="D543" s="53">
        <v>9400</v>
      </c>
    </row>
    <row r="544" spans="1:4" x14ac:dyDescent="0.25">
      <c r="A544" s="56">
        <v>543</v>
      </c>
      <c r="B544" s="57">
        <v>157547</v>
      </c>
      <c r="C544" s="56" t="s">
        <v>12758</v>
      </c>
      <c r="D544" s="53">
        <v>9400</v>
      </c>
    </row>
    <row r="545" spans="1:4" x14ac:dyDescent="0.25">
      <c r="A545" s="56">
        <v>544</v>
      </c>
      <c r="B545" s="57">
        <v>157549</v>
      </c>
      <c r="C545" s="56" t="s">
        <v>12759</v>
      </c>
      <c r="D545" s="53">
        <v>9400</v>
      </c>
    </row>
    <row r="546" spans="1:4" x14ac:dyDescent="0.25">
      <c r="A546" s="56">
        <v>545</v>
      </c>
      <c r="B546" s="57">
        <v>158047</v>
      </c>
      <c r="C546" s="56" t="s">
        <v>15718</v>
      </c>
      <c r="D546" s="53">
        <v>10000</v>
      </c>
    </row>
    <row r="547" spans="1:4" x14ac:dyDescent="0.25">
      <c r="A547" s="56">
        <v>546</v>
      </c>
      <c r="B547" s="57">
        <v>157474</v>
      </c>
      <c r="C547" s="56" t="s">
        <v>12695</v>
      </c>
      <c r="D547" s="53">
        <v>7600</v>
      </c>
    </row>
    <row r="548" spans="1:4" x14ac:dyDescent="0.25">
      <c r="A548" s="56">
        <v>547</v>
      </c>
      <c r="B548" s="57">
        <v>157477</v>
      </c>
      <c r="C548" s="56" t="s">
        <v>12697</v>
      </c>
      <c r="D548" s="53">
        <v>8000</v>
      </c>
    </row>
    <row r="549" spans="1:4" x14ac:dyDescent="0.25">
      <c r="A549" s="56">
        <v>548</v>
      </c>
      <c r="B549" s="57">
        <v>500727</v>
      </c>
      <c r="C549" s="56" t="s">
        <v>15719</v>
      </c>
      <c r="D549" s="53">
        <v>7800</v>
      </c>
    </row>
    <row r="550" spans="1:4" x14ac:dyDescent="0.25">
      <c r="A550" s="56">
        <v>549</v>
      </c>
      <c r="B550" s="57" t="s">
        <v>15721</v>
      </c>
      <c r="C550" s="56" t="s">
        <v>15720</v>
      </c>
      <c r="D550" s="53">
        <v>10000</v>
      </c>
    </row>
    <row r="551" spans="1:4" x14ac:dyDescent="0.25">
      <c r="A551" s="56">
        <v>550</v>
      </c>
      <c r="B551" s="58">
        <v>501142</v>
      </c>
      <c r="C551" s="56" t="s">
        <v>15722</v>
      </c>
      <c r="D551" s="53">
        <v>34000</v>
      </c>
    </row>
    <row r="552" spans="1:4" x14ac:dyDescent="0.25">
      <c r="A552" s="56">
        <v>551</v>
      </c>
      <c r="B552" s="57">
        <v>501155</v>
      </c>
      <c r="C552" s="56" t="s">
        <v>15723</v>
      </c>
      <c r="D552" s="53">
        <v>36000</v>
      </c>
    </row>
    <row r="553" spans="1:4" ht="38.25" x14ac:dyDescent="0.25">
      <c r="A553" s="56">
        <v>552</v>
      </c>
      <c r="B553" s="57">
        <v>62731</v>
      </c>
      <c r="C553" s="56" t="s">
        <v>15724</v>
      </c>
      <c r="D553" s="53">
        <v>8900</v>
      </c>
    </row>
    <row r="554" spans="1:4" x14ac:dyDescent="0.25">
      <c r="A554" s="56">
        <v>553</v>
      </c>
      <c r="B554" s="57">
        <v>159422</v>
      </c>
      <c r="C554" s="56" t="s">
        <v>15725</v>
      </c>
      <c r="D554" s="53">
        <v>8900</v>
      </c>
    </row>
    <row r="555" spans="1:4" ht="38.25" x14ac:dyDescent="0.25">
      <c r="A555" s="56">
        <v>554</v>
      </c>
      <c r="B555" s="57">
        <v>62721</v>
      </c>
      <c r="C555" s="56" t="s">
        <v>15726</v>
      </c>
      <c r="D555" s="53">
        <v>8900</v>
      </c>
    </row>
    <row r="556" spans="1:4" x14ac:dyDescent="0.25">
      <c r="A556" s="56">
        <v>555</v>
      </c>
      <c r="B556" s="58">
        <v>501077</v>
      </c>
      <c r="C556" s="56" t="s">
        <v>15727</v>
      </c>
      <c r="D556" s="53">
        <v>10000</v>
      </c>
    </row>
    <row r="557" spans="1:4" x14ac:dyDescent="0.25">
      <c r="A557" s="56">
        <v>556</v>
      </c>
      <c r="B557" s="57">
        <v>92</v>
      </c>
      <c r="C557" s="56" t="s">
        <v>15728</v>
      </c>
      <c r="D557" s="53">
        <v>10800</v>
      </c>
    </row>
    <row r="558" spans="1:4" x14ac:dyDescent="0.25">
      <c r="A558" s="56">
        <v>557</v>
      </c>
      <c r="B558" s="57" t="s">
        <v>15730</v>
      </c>
      <c r="C558" s="56" t="s">
        <v>15729</v>
      </c>
      <c r="D558" s="53">
        <v>9400</v>
      </c>
    </row>
    <row r="559" spans="1:4" x14ac:dyDescent="0.25">
      <c r="A559" s="56">
        <v>558</v>
      </c>
      <c r="B559" s="57" t="s">
        <v>15732</v>
      </c>
      <c r="C559" s="56" t="s">
        <v>15731</v>
      </c>
      <c r="D559" s="53">
        <v>9400</v>
      </c>
    </row>
    <row r="560" spans="1:4" x14ac:dyDescent="0.25">
      <c r="A560" s="56">
        <v>559</v>
      </c>
      <c r="B560" s="58">
        <v>501081</v>
      </c>
      <c r="C560" s="56" t="s">
        <v>15733</v>
      </c>
      <c r="D560" s="53">
        <v>10000</v>
      </c>
    </row>
    <row r="561" spans="1:4" x14ac:dyDescent="0.25">
      <c r="A561" s="56">
        <v>560</v>
      </c>
      <c r="B561" s="58">
        <v>217313</v>
      </c>
      <c r="C561" s="56" t="s">
        <v>15734</v>
      </c>
      <c r="D561" s="53">
        <v>10000</v>
      </c>
    </row>
    <row r="562" spans="1:4" x14ac:dyDescent="0.25">
      <c r="A562" s="56">
        <v>561</v>
      </c>
      <c r="B562" s="57">
        <v>42801</v>
      </c>
      <c r="C562" s="56" t="s">
        <v>15735</v>
      </c>
      <c r="D562" s="53">
        <v>10300</v>
      </c>
    </row>
    <row r="563" spans="1:4" ht="38.25" x14ac:dyDescent="0.25">
      <c r="A563" s="56">
        <v>562</v>
      </c>
      <c r="B563" s="57">
        <v>62701</v>
      </c>
      <c r="C563" s="56" t="s">
        <v>15736</v>
      </c>
      <c r="D563" s="53">
        <v>8900</v>
      </c>
    </row>
    <row r="564" spans="1:4" x14ac:dyDescent="0.25">
      <c r="A564" s="56">
        <v>563</v>
      </c>
      <c r="B564" s="58">
        <v>4279</v>
      </c>
      <c r="C564" s="56" t="s">
        <v>15737</v>
      </c>
      <c r="D564" s="53">
        <v>9400</v>
      </c>
    </row>
    <row r="565" spans="1:4" x14ac:dyDescent="0.25">
      <c r="A565" s="56">
        <v>564</v>
      </c>
      <c r="B565" s="57">
        <v>42851</v>
      </c>
      <c r="C565" s="56" t="s">
        <v>15738</v>
      </c>
      <c r="D565" s="53">
        <v>10000</v>
      </c>
    </row>
    <row r="566" spans="1:4" x14ac:dyDescent="0.25">
      <c r="A566" s="56">
        <v>565</v>
      </c>
      <c r="B566" s="57">
        <v>157341</v>
      </c>
      <c r="C566" s="56" t="s">
        <v>15739</v>
      </c>
      <c r="D566" s="53">
        <v>9400</v>
      </c>
    </row>
    <row r="567" spans="1:4" x14ac:dyDescent="0.25">
      <c r="A567" s="56">
        <v>566</v>
      </c>
      <c r="B567" s="57">
        <v>159424</v>
      </c>
      <c r="C567" s="56" t="s">
        <v>15740</v>
      </c>
      <c r="D567" s="53">
        <v>9700</v>
      </c>
    </row>
    <row r="568" spans="1:4" x14ac:dyDescent="0.25">
      <c r="A568" s="56">
        <v>567</v>
      </c>
      <c r="B568" s="57">
        <v>42871</v>
      </c>
      <c r="C568" s="56" t="s">
        <v>15741</v>
      </c>
      <c r="D568" s="53">
        <v>10000</v>
      </c>
    </row>
    <row r="569" spans="1:4" x14ac:dyDescent="0.25">
      <c r="A569" s="56">
        <v>568</v>
      </c>
      <c r="B569" s="58">
        <v>6319</v>
      </c>
      <c r="C569" s="56" t="s">
        <v>15742</v>
      </c>
      <c r="D569" s="53">
        <v>10000</v>
      </c>
    </row>
    <row r="570" spans="1:4" ht="38.25" x14ac:dyDescent="0.25">
      <c r="A570" s="56">
        <v>569</v>
      </c>
      <c r="B570" s="57">
        <v>62711</v>
      </c>
      <c r="C570" s="56" t="s">
        <v>15743</v>
      </c>
      <c r="D570" s="53">
        <v>8900</v>
      </c>
    </row>
    <row r="571" spans="1:4" ht="38.25" x14ac:dyDescent="0.25">
      <c r="A571" s="56">
        <v>570</v>
      </c>
      <c r="B571" s="57">
        <v>31941</v>
      </c>
      <c r="C571" s="56" t="s">
        <v>15744</v>
      </c>
      <c r="D571" s="53">
        <v>8900</v>
      </c>
    </row>
    <row r="572" spans="1:4" ht="25.5" x14ac:dyDescent="0.25">
      <c r="A572" s="56">
        <v>571</v>
      </c>
      <c r="B572" s="58">
        <v>512982</v>
      </c>
      <c r="C572" s="56" t="s">
        <v>15745</v>
      </c>
      <c r="D572" s="53">
        <v>31500</v>
      </c>
    </row>
    <row r="573" spans="1:4" x14ac:dyDescent="0.25">
      <c r="A573" s="56">
        <v>572</v>
      </c>
      <c r="B573" s="57">
        <v>42811</v>
      </c>
      <c r="C573" s="56" t="s">
        <v>15746</v>
      </c>
      <c r="D573" s="53">
        <v>10300</v>
      </c>
    </row>
    <row r="574" spans="1:4" ht="25.5" x14ac:dyDescent="0.25">
      <c r="A574" s="56">
        <v>573</v>
      </c>
      <c r="B574" s="58">
        <v>3278</v>
      </c>
      <c r="C574" s="56" t="s">
        <v>15747</v>
      </c>
      <c r="D574" s="53">
        <v>32700</v>
      </c>
    </row>
    <row r="575" spans="1:4" x14ac:dyDescent="0.25">
      <c r="A575" s="56">
        <v>574</v>
      </c>
      <c r="B575" s="58">
        <v>6318</v>
      </c>
      <c r="C575" s="56" t="s">
        <v>15748</v>
      </c>
      <c r="D575" s="53">
        <v>10000</v>
      </c>
    </row>
    <row r="576" spans="1:4" ht="38.25" x14ac:dyDescent="0.25">
      <c r="A576" s="56">
        <v>575</v>
      </c>
      <c r="B576" s="57">
        <v>42761</v>
      </c>
      <c r="C576" s="56" t="s">
        <v>15749</v>
      </c>
      <c r="D576" s="53">
        <v>8900</v>
      </c>
    </row>
    <row r="577" spans="1:4" x14ac:dyDescent="0.25">
      <c r="A577" s="56">
        <v>576</v>
      </c>
      <c r="B577" s="57">
        <v>63021</v>
      </c>
      <c r="C577" s="56" t="s">
        <v>15750</v>
      </c>
      <c r="D577" s="53">
        <v>9400</v>
      </c>
    </row>
    <row r="578" spans="1:4" ht="38.25" x14ac:dyDescent="0.25">
      <c r="A578" s="56">
        <v>577</v>
      </c>
      <c r="B578" s="57">
        <v>62821</v>
      </c>
      <c r="C578" s="56" t="s">
        <v>15751</v>
      </c>
      <c r="D578" s="53">
        <v>9400</v>
      </c>
    </row>
    <row r="579" spans="1:4" x14ac:dyDescent="0.25">
      <c r="A579" s="56">
        <v>578</v>
      </c>
      <c r="B579" s="57">
        <v>62911</v>
      </c>
      <c r="C579" s="56" t="s">
        <v>15752</v>
      </c>
      <c r="D579" s="53">
        <v>9700</v>
      </c>
    </row>
    <row r="580" spans="1:4" x14ac:dyDescent="0.25">
      <c r="A580" s="56">
        <v>579</v>
      </c>
      <c r="B580" s="57">
        <v>156671</v>
      </c>
      <c r="C580" s="56" t="s">
        <v>15753</v>
      </c>
      <c r="D580" s="53">
        <v>9400</v>
      </c>
    </row>
    <row r="581" spans="1:4" x14ac:dyDescent="0.25">
      <c r="A581" s="56">
        <v>580</v>
      </c>
      <c r="B581" s="57">
        <v>42931</v>
      </c>
      <c r="C581" s="56" t="s">
        <v>15754</v>
      </c>
      <c r="D581" s="53">
        <v>10300</v>
      </c>
    </row>
    <row r="582" spans="1:4" x14ac:dyDescent="0.25">
      <c r="A582" s="56">
        <v>581</v>
      </c>
      <c r="B582" s="57" t="s">
        <v>15756</v>
      </c>
      <c r="C582" s="56" t="s">
        <v>15755</v>
      </c>
      <c r="D582" s="53">
        <v>9400</v>
      </c>
    </row>
    <row r="583" spans="1:4" x14ac:dyDescent="0.25">
      <c r="A583" s="56">
        <v>582</v>
      </c>
      <c r="B583" s="57">
        <v>160345</v>
      </c>
      <c r="C583" s="56" t="s">
        <v>15757</v>
      </c>
      <c r="D583" s="53">
        <v>8900</v>
      </c>
    </row>
    <row r="584" spans="1:4" x14ac:dyDescent="0.25">
      <c r="A584" s="56">
        <v>583</v>
      </c>
      <c r="B584" s="57">
        <v>159423</v>
      </c>
      <c r="C584" s="56" t="s">
        <v>15758</v>
      </c>
      <c r="D584" s="53">
        <v>9700</v>
      </c>
    </row>
    <row r="585" spans="1:4" x14ac:dyDescent="0.25">
      <c r="A585" s="56">
        <v>584</v>
      </c>
      <c r="B585" s="57">
        <v>157020</v>
      </c>
      <c r="C585" s="56" t="s">
        <v>15759</v>
      </c>
      <c r="D585" s="53">
        <v>8900</v>
      </c>
    </row>
    <row r="586" spans="1:4" x14ac:dyDescent="0.25">
      <c r="A586" s="56">
        <v>585</v>
      </c>
      <c r="B586" s="58">
        <v>4354</v>
      </c>
      <c r="C586" s="56" t="s">
        <v>15760</v>
      </c>
      <c r="D586" s="53">
        <v>30000</v>
      </c>
    </row>
    <row r="587" spans="1:4" x14ac:dyDescent="0.25">
      <c r="A587" s="56">
        <v>586</v>
      </c>
      <c r="B587" s="58">
        <v>4356</v>
      </c>
      <c r="C587" s="56" t="s">
        <v>15761</v>
      </c>
      <c r="D587" s="53">
        <v>31500</v>
      </c>
    </row>
    <row r="588" spans="1:4" x14ac:dyDescent="0.25">
      <c r="A588" s="56">
        <v>587</v>
      </c>
      <c r="B588" s="57">
        <v>157013</v>
      </c>
      <c r="C588" s="56" t="s">
        <v>15762</v>
      </c>
      <c r="D588" s="53">
        <v>7600</v>
      </c>
    </row>
    <row r="589" spans="1:4" x14ac:dyDescent="0.25">
      <c r="A589" s="56">
        <v>588</v>
      </c>
      <c r="B589" s="58">
        <v>6317</v>
      </c>
      <c r="C589" s="56" t="s">
        <v>15763</v>
      </c>
      <c r="D589" s="53">
        <v>10000</v>
      </c>
    </row>
    <row r="590" spans="1:4" x14ac:dyDescent="0.25">
      <c r="A590" s="56">
        <v>589</v>
      </c>
      <c r="B590" s="57">
        <v>159499</v>
      </c>
      <c r="C590" s="56" t="s">
        <v>15764</v>
      </c>
      <c r="D590" s="53">
        <v>9850</v>
      </c>
    </row>
    <row r="591" spans="1:4" x14ac:dyDescent="0.25">
      <c r="A591" s="56">
        <v>590</v>
      </c>
      <c r="B591" s="58">
        <v>17385</v>
      </c>
      <c r="C591" s="56" t="s">
        <v>15765</v>
      </c>
      <c r="D591" s="53">
        <v>34000</v>
      </c>
    </row>
    <row r="592" spans="1:4" x14ac:dyDescent="0.25">
      <c r="A592" s="56">
        <v>591</v>
      </c>
      <c r="B592" s="57">
        <v>160602</v>
      </c>
      <c r="C592" s="56" t="s">
        <v>15766</v>
      </c>
      <c r="D592" s="53">
        <v>9400</v>
      </c>
    </row>
    <row r="593" spans="1:4" ht="25.5" x14ac:dyDescent="0.25">
      <c r="A593" s="56">
        <v>592</v>
      </c>
      <c r="B593" s="57">
        <v>160601</v>
      </c>
      <c r="C593" s="56" t="s">
        <v>15767</v>
      </c>
      <c r="D593" s="53">
        <v>9400</v>
      </c>
    </row>
    <row r="594" spans="1:4" x14ac:dyDescent="0.25">
      <c r="A594" s="56">
        <v>593</v>
      </c>
      <c r="B594" s="57" t="s">
        <v>15769</v>
      </c>
      <c r="C594" s="56" t="s">
        <v>15768</v>
      </c>
      <c r="D594" s="53">
        <v>10000</v>
      </c>
    </row>
    <row r="595" spans="1:4" x14ac:dyDescent="0.25">
      <c r="A595" s="56">
        <v>594</v>
      </c>
      <c r="B595" s="57">
        <v>157033</v>
      </c>
      <c r="C595" s="56" t="s">
        <v>15770</v>
      </c>
      <c r="D595" s="53">
        <v>9400</v>
      </c>
    </row>
    <row r="596" spans="1:4" x14ac:dyDescent="0.25">
      <c r="A596" s="56">
        <v>595</v>
      </c>
      <c r="B596" s="57">
        <v>5492</v>
      </c>
      <c r="C596" s="56" t="s">
        <v>15771</v>
      </c>
      <c r="D596" s="53">
        <v>9700</v>
      </c>
    </row>
    <row r="597" spans="1:4" x14ac:dyDescent="0.25">
      <c r="A597" s="56">
        <v>596</v>
      </c>
      <c r="B597" s="57">
        <v>157351</v>
      </c>
      <c r="C597" s="56" t="s">
        <v>15772</v>
      </c>
      <c r="D597" s="53">
        <v>7000</v>
      </c>
    </row>
    <row r="598" spans="1:4" ht="25.5" x14ac:dyDescent="0.25">
      <c r="A598" s="56">
        <v>597</v>
      </c>
      <c r="B598" s="57">
        <v>160600</v>
      </c>
      <c r="C598" s="56" t="s">
        <v>15773</v>
      </c>
      <c r="D598" s="53">
        <v>9400</v>
      </c>
    </row>
    <row r="599" spans="1:4" x14ac:dyDescent="0.25">
      <c r="A599" s="56">
        <v>598</v>
      </c>
      <c r="B599" s="57" t="s">
        <v>15775</v>
      </c>
      <c r="C599" s="56" t="s">
        <v>15774</v>
      </c>
      <c r="D599" s="53">
        <v>10000</v>
      </c>
    </row>
    <row r="600" spans="1:4" x14ac:dyDescent="0.25">
      <c r="A600" s="56">
        <v>599</v>
      </c>
      <c r="B600" s="57">
        <v>156876</v>
      </c>
      <c r="C600" s="56" t="s">
        <v>15776</v>
      </c>
      <c r="D600" s="53">
        <v>10000</v>
      </c>
    </row>
    <row r="601" spans="1:4" x14ac:dyDescent="0.25">
      <c r="A601" s="56">
        <v>600</v>
      </c>
      <c r="B601" s="57">
        <v>61</v>
      </c>
      <c r="C601" s="56" t="s">
        <v>15777</v>
      </c>
      <c r="D601" s="53">
        <v>7400</v>
      </c>
    </row>
    <row r="602" spans="1:4" x14ac:dyDescent="0.25">
      <c r="A602" s="56">
        <v>601</v>
      </c>
      <c r="B602" s="57">
        <v>159248</v>
      </c>
      <c r="C602" s="56" t="s">
        <v>15778</v>
      </c>
      <c r="D602" s="53">
        <v>10800</v>
      </c>
    </row>
    <row r="603" spans="1:4" x14ac:dyDescent="0.25">
      <c r="A603" s="56">
        <v>602</v>
      </c>
      <c r="B603" s="57">
        <v>300</v>
      </c>
      <c r="C603" s="56" t="s">
        <v>15779</v>
      </c>
      <c r="D603" s="53">
        <v>10000</v>
      </c>
    </row>
    <row r="604" spans="1:4" x14ac:dyDescent="0.25">
      <c r="A604" s="56">
        <v>603</v>
      </c>
      <c r="B604" s="57">
        <v>157109</v>
      </c>
      <c r="C604" s="56" t="s">
        <v>15780</v>
      </c>
      <c r="D604" s="53">
        <v>10000</v>
      </c>
    </row>
    <row r="605" spans="1:4" x14ac:dyDescent="0.25">
      <c r="A605" s="56">
        <v>604</v>
      </c>
      <c r="B605" s="57">
        <v>291</v>
      </c>
      <c r="C605" s="56" t="s">
        <v>15781</v>
      </c>
      <c r="D605" s="53">
        <v>10300</v>
      </c>
    </row>
    <row r="606" spans="1:4" x14ac:dyDescent="0.25">
      <c r="A606" s="56">
        <v>605</v>
      </c>
      <c r="B606" s="57">
        <v>157328</v>
      </c>
      <c r="C606" s="56" t="s">
        <v>15782</v>
      </c>
      <c r="D606" s="53">
        <v>7600</v>
      </c>
    </row>
    <row r="607" spans="1:4" x14ac:dyDescent="0.25">
      <c r="A607" s="56">
        <v>606</v>
      </c>
      <c r="B607" s="57">
        <v>156674</v>
      </c>
      <c r="C607" s="56" t="s">
        <v>15783</v>
      </c>
      <c r="D607" s="53">
        <v>10000</v>
      </c>
    </row>
    <row r="608" spans="1:4" ht="38.25" x14ac:dyDescent="0.25">
      <c r="A608" s="56">
        <v>607</v>
      </c>
      <c r="B608" s="58">
        <v>5516</v>
      </c>
      <c r="C608" s="56" t="s">
        <v>15784</v>
      </c>
      <c r="D608" s="53">
        <v>9400</v>
      </c>
    </row>
    <row r="609" spans="1:4" x14ac:dyDescent="0.25">
      <c r="A609" s="56">
        <v>608</v>
      </c>
      <c r="B609" s="57">
        <v>160595</v>
      </c>
      <c r="C609" s="56" t="s">
        <v>15785</v>
      </c>
      <c r="D609" s="53">
        <v>10000</v>
      </c>
    </row>
    <row r="610" spans="1:4" x14ac:dyDescent="0.25">
      <c r="A610" s="56">
        <v>609</v>
      </c>
      <c r="B610" s="57" t="s">
        <v>15787</v>
      </c>
      <c r="C610" s="56" t="s">
        <v>15786</v>
      </c>
      <c r="D610" s="53">
        <v>10000</v>
      </c>
    </row>
    <row r="611" spans="1:4" x14ac:dyDescent="0.25">
      <c r="A611" s="56">
        <v>610</v>
      </c>
      <c r="B611" s="58">
        <v>453</v>
      </c>
      <c r="C611" s="56" t="s">
        <v>15788</v>
      </c>
      <c r="D611" s="53">
        <v>36000</v>
      </c>
    </row>
    <row r="612" spans="1:4" x14ac:dyDescent="0.25">
      <c r="A612" s="56">
        <v>611</v>
      </c>
      <c r="B612" s="58">
        <v>478</v>
      </c>
      <c r="C612" s="56" t="s">
        <v>15789</v>
      </c>
      <c r="D612" s="53">
        <v>36000</v>
      </c>
    </row>
    <row r="613" spans="1:4" x14ac:dyDescent="0.25">
      <c r="A613" s="56">
        <v>612</v>
      </c>
      <c r="B613" s="57">
        <v>483</v>
      </c>
      <c r="C613" s="56" t="s">
        <v>15790</v>
      </c>
      <c r="D613" s="53">
        <v>36000</v>
      </c>
    </row>
    <row r="614" spans="1:4" x14ac:dyDescent="0.25">
      <c r="A614" s="56">
        <v>613</v>
      </c>
      <c r="B614" s="57">
        <v>159249</v>
      </c>
      <c r="C614" s="56" t="s">
        <v>15791</v>
      </c>
      <c r="D614" s="53">
        <v>10000</v>
      </c>
    </row>
    <row r="615" spans="1:4" ht="38.25" x14ac:dyDescent="0.25">
      <c r="A615" s="56">
        <v>614</v>
      </c>
      <c r="B615" s="58">
        <v>310</v>
      </c>
      <c r="C615" s="56" t="s">
        <v>15792</v>
      </c>
      <c r="D615" s="53">
        <v>9400</v>
      </c>
    </row>
    <row r="616" spans="1:4" ht="38.25" x14ac:dyDescent="0.25">
      <c r="A616" s="56">
        <v>615</v>
      </c>
      <c r="B616" s="58">
        <v>615</v>
      </c>
      <c r="C616" s="56" t="s">
        <v>15793</v>
      </c>
      <c r="D616" s="53">
        <v>10000</v>
      </c>
    </row>
    <row r="617" spans="1:4" ht="25.5" x14ac:dyDescent="0.25">
      <c r="A617" s="56">
        <v>616</v>
      </c>
      <c r="B617" s="57">
        <v>160313</v>
      </c>
      <c r="C617" s="56" t="s">
        <v>14066</v>
      </c>
      <c r="D617" s="53">
        <v>10000</v>
      </c>
    </row>
    <row r="618" spans="1:4" x14ac:dyDescent="0.25">
      <c r="A618" s="56">
        <v>617</v>
      </c>
      <c r="B618" s="57" t="s">
        <v>15795</v>
      </c>
      <c r="C618" s="56" t="s">
        <v>15794</v>
      </c>
      <c r="D618" s="53">
        <v>10300</v>
      </c>
    </row>
    <row r="619" spans="1:4" x14ac:dyDescent="0.25">
      <c r="A619" s="56">
        <v>618</v>
      </c>
      <c r="B619" s="57" t="s">
        <v>15797</v>
      </c>
      <c r="C619" s="56" t="s">
        <v>15796</v>
      </c>
      <c r="D619" s="53">
        <v>10000</v>
      </c>
    </row>
    <row r="620" spans="1:4" x14ac:dyDescent="0.25">
      <c r="A620" s="56">
        <v>619</v>
      </c>
      <c r="B620" s="57" t="s">
        <v>15799</v>
      </c>
      <c r="C620" s="56" t="s">
        <v>15798</v>
      </c>
      <c r="D620" s="53">
        <v>10300</v>
      </c>
    </row>
    <row r="621" spans="1:4" x14ac:dyDescent="0.25">
      <c r="A621" s="56">
        <v>620</v>
      </c>
      <c r="B621" s="58">
        <v>447</v>
      </c>
      <c r="C621" s="56" t="s">
        <v>15800</v>
      </c>
      <c r="D621" s="53">
        <v>9400</v>
      </c>
    </row>
    <row r="622" spans="1:4" ht="25.5" x14ac:dyDescent="0.25">
      <c r="A622" s="56">
        <v>621</v>
      </c>
      <c r="B622" s="58">
        <v>455</v>
      </c>
      <c r="C622" s="56" t="s">
        <v>15801</v>
      </c>
      <c r="D622" s="53">
        <v>10000</v>
      </c>
    </row>
    <row r="623" spans="1:4" x14ac:dyDescent="0.25">
      <c r="A623" s="56">
        <v>622</v>
      </c>
      <c r="B623" s="58">
        <v>459</v>
      </c>
      <c r="C623" s="56" t="s">
        <v>15802</v>
      </c>
      <c r="D623" s="53">
        <v>36000</v>
      </c>
    </row>
    <row r="624" spans="1:4" x14ac:dyDescent="0.25">
      <c r="A624" s="56">
        <v>623</v>
      </c>
      <c r="B624" s="58">
        <v>460</v>
      </c>
      <c r="C624" s="56" t="s">
        <v>15803</v>
      </c>
      <c r="D624" s="53">
        <v>36000</v>
      </c>
    </row>
    <row r="625" spans="1:4" x14ac:dyDescent="0.25">
      <c r="A625" s="56">
        <v>624</v>
      </c>
      <c r="B625" s="57">
        <v>470</v>
      </c>
      <c r="C625" s="56" t="s">
        <v>15804</v>
      </c>
      <c r="D625" s="53">
        <v>35000</v>
      </c>
    </row>
    <row r="626" spans="1:4" x14ac:dyDescent="0.25">
      <c r="A626" s="56">
        <v>625</v>
      </c>
      <c r="B626" s="57">
        <v>160608</v>
      </c>
      <c r="C626" s="56" t="s">
        <v>15805</v>
      </c>
      <c r="D626" s="53">
        <v>10000</v>
      </c>
    </row>
    <row r="627" spans="1:4" ht="38.25" x14ac:dyDescent="0.25">
      <c r="A627" s="56">
        <v>626</v>
      </c>
      <c r="B627" s="58">
        <v>319</v>
      </c>
      <c r="C627" s="56" t="s">
        <v>15806</v>
      </c>
      <c r="D627" s="53">
        <v>10000</v>
      </c>
    </row>
    <row r="628" spans="1:4" x14ac:dyDescent="0.25">
      <c r="A628" s="56">
        <v>627</v>
      </c>
      <c r="B628" s="58">
        <v>468</v>
      </c>
      <c r="C628" s="56" t="s">
        <v>15807</v>
      </c>
      <c r="D628" s="53">
        <v>35000</v>
      </c>
    </row>
    <row r="629" spans="1:4" x14ac:dyDescent="0.25">
      <c r="A629" s="56">
        <v>628</v>
      </c>
      <c r="B629" s="57">
        <v>469</v>
      </c>
      <c r="C629" s="56" t="s">
        <v>15808</v>
      </c>
      <c r="D629" s="53">
        <v>35000</v>
      </c>
    </row>
    <row r="630" spans="1:4" x14ac:dyDescent="0.25">
      <c r="A630" s="56">
        <v>629</v>
      </c>
      <c r="B630" s="58">
        <v>449</v>
      </c>
      <c r="C630" s="56" t="s">
        <v>15809</v>
      </c>
      <c r="D630" s="53">
        <v>36000</v>
      </c>
    </row>
    <row r="631" spans="1:4" x14ac:dyDescent="0.25">
      <c r="A631" s="56">
        <v>630</v>
      </c>
      <c r="B631" s="57">
        <v>160603</v>
      </c>
      <c r="C631" s="56" t="s">
        <v>15810</v>
      </c>
      <c r="D631" s="53">
        <v>8900</v>
      </c>
    </row>
    <row r="632" spans="1:4" x14ac:dyDescent="0.25">
      <c r="A632" s="56">
        <v>631</v>
      </c>
      <c r="B632" s="57">
        <v>158026</v>
      </c>
      <c r="C632" s="56" t="s">
        <v>15811</v>
      </c>
      <c r="D632" s="53">
        <v>9400</v>
      </c>
    </row>
    <row r="633" spans="1:4" x14ac:dyDescent="0.25">
      <c r="A633" s="56">
        <v>632</v>
      </c>
      <c r="B633" s="57">
        <v>62921</v>
      </c>
      <c r="C633" s="56" t="s">
        <v>15812</v>
      </c>
      <c r="D633" s="53">
        <v>8900</v>
      </c>
    </row>
    <row r="634" spans="1:4" x14ac:dyDescent="0.25">
      <c r="A634" s="56">
        <v>633</v>
      </c>
      <c r="B634" s="57">
        <v>63051</v>
      </c>
      <c r="C634" s="56" t="s">
        <v>15813</v>
      </c>
      <c r="D634" s="53">
        <v>9400</v>
      </c>
    </row>
    <row r="635" spans="1:4" x14ac:dyDescent="0.25">
      <c r="A635" s="56">
        <v>634</v>
      </c>
      <c r="B635" s="57" t="s">
        <v>15815</v>
      </c>
      <c r="C635" s="56" t="s">
        <v>15814</v>
      </c>
      <c r="D635" s="53">
        <v>10000</v>
      </c>
    </row>
    <row r="636" spans="1:4" x14ac:dyDescent="0.25">
      <c r="A636" s="56">
        <v>635</v>
      </c>
      <c r="B636" s="57">
        <v>62931</v>
      </c>
      <c r="C636" s="56" t="s">
        <v>15816</v>
      </c>
      <c r="D636" s="53">
        <v>9700</v>
      </c>
    </row>
    <row r="637" spans="1:4" x14ac:dyDescent="0.25">
      <c r="A637" s="56">
        <v>636</v>
      </c>
      <c r="B637" s="57">
        <v>62941</v>
      </c>
      <c r="C637" s="56" t="s">
        <v>15817</v>
      </c>
      <c r="D637" s="53">
        <v>9700</v>
      </c>
    </row>
    <row r="638" spans="1:4" x14ac:dyDescent="0.25">
      <c r="A638" s="56">
        <v>637</v>
      </c>
      <c r="B638" s="57" t="s">
        <v>15819</v>
      </c>
      <c r="C638" s="56" t="s">
        <v>15818</v>
      </c>
      <c r="D638" s="53">
        <v>10000</v>
      </c>
    </row>
    <row r="639" spans="1:4" x14ac:dyDescent="0.25">
      <c r="A639" s="56">
        <v>638</v>
      </c>
      <c r="B639" s="57">
        <v>62951</v>
      </c>
      <c r="C639" s="56" t="s">
        <v>15820</v>
      </c>
      <c r="D639" s="53">
        <v>9700</v>
      </c>
    </row>
    <row r="640" spans="1:4" x14ac:dyDescent="0.25">
      <c r="A640" s="56">
        <v>639</v>
      </c>
      <c r="B640" s="57">
        <v>21331</v>
      </c>
      <c r="C640" s="56" t="s">
        <v>15821</v>
      </c>
      <c r="D640" s="53">
        <v>9400</v>
      </c>
    </row>
    <row r="641" spans="1:4" x14ac:dyDescent="0.25">
      <c r="A641" s="56">
        <v>640</v>
      </c>
      <c r="B641" s="57" t="s">
        <v>15823</v>
      </c>
      <c r="C641" s="56" t="s">
        <v>15822</v>
      </c>
      <c r="D641" s="53">
        <v>10000</v>
      </c>
    </row>
    <row r="642" spans="1:4" x14ac:dyDescent="0.25">
      <c r="A642" s="56">
        <v>641</v>
      </c>
      <c r="B642" s="57">
        <v>63031</v>
      </c>
      <c r="C642" s="56" t="s">
        <v>15824</v>
      </c>
      <c r="D642" s="53">
        <v>9400</v>
      </c>
    </row>
    <row r="643" spans="1:4" x14ac:dyDescent="0.25">
      <c r="A643" s="56">
        <v>642</v>
      </c>
      <c r="B643" s="57">
        <v>62961</v>
      </c>
      <c r="C643" s="56" t="s">
        <v>15825</v>
      </c>
      <c r="D643" s="53">
        <v>8900</v>
      </c>
    </row>
    <row r="644" spans="1:4" x14ac:dyDescent="0.25">
      <c r="A644" s="56">
        <v>643</v>
      </c>
      <c r="B644" s="57">
        <v>62971</v>
      </c>
      <c r="C644" s="56" t="s">
        <v>15826</v>
      </c>
      <c r="D644" s="53">
        <v>8900</v>
      </c>
    </row>
    <row r="645" spans="1:4" x14ac:dyDescent="0.25">
      <c r="A645" s="56">
        <v>644</v>
      </c>
      <c r="B645" s="57">
        <v>156778</v>
      </c>
      <c r="C645" s="56" t="s">
        <v>15827</v>
      </c>
      <c r="D645" s="53">
        <v>7000</v>
      </c>
    </row>
    <row r="646" spans="1:4" x14ac:dyDescent="0.25">
      <c r="A646" s="56">
        <v>645</v>
      </c>
      <c r="B646" s="57" t="s">
        <v>15829</v>
      </c>
      <c r="C646" s="56" t="s">
        <v>15828</v>
      </c>
      <c r="D646" s="53">
        <v>9400</v>
      </c>
    </row>
    <row r="647" spans="1:4" x14ac:dyDescent="0.25">
      <c r="A647" s="56">
        <v>646</v>
      </c>
      <c r="B647" s="57">
        <v>157058</v>
      </c>
      <c r="C647" s="56" t="s">
        <v>15830</v>
      </c>
      <c r="D647" s="53">
        <v>9400</v>
      </c>
    </row>
    <row r="648" spans="1:4" x14ac:dyDescent="0.25">
      <c r="A648" s="56">
        <v>647</v>
      </c>
      <c r="B648" s="57">
        <v>156779</v>
      </c>
      <c r="C648" s="56" t="s">
        <v>15831</v>
      </c>
      <c r="D648" s="53">
        <v>7600</v>
      </c>
    </row>
    <row r="649" spans="1:4" x14ac:dyDescent="0.25">
      <c r="A649" s="56">
        <v>648</v>
      </c>
      <c r="B649" s="57">
        <v>157072</v>
      </c>
      <c r="C649" s="56" t="s">
        <v>15832</v>
      </c>
      <c r="D649" s="53">
        <v>9400</v>
      </c>
    </row>
    <row r="650" spans="1:4" x14ac:dyDescent="0.25">
      <c r="A650" s="56">
        <v>649</v>
      </c>
      <c r="B650" s="57">
        <v>512794</v>
      </c>
      <c r="C650" s="56" t="s">
        <v>15833</v>
      </c>
      <c r="D650" s="53">
        <v>8403</v>
      </c>
    </row>
    <row r="651" spans="1:4" x14ac:dyDescent="0.25">
      <c r="A651" s="56">
        <v>650</v>
      </c>
      <c r="B651" s="57">
        <v>157022</v>
      </c>
      <c r="C651" s="56" t="s">
        <v>15834</v>
      </c>
      <c r="D651" s="53">
        <v>7600</v>
      </c>
    </row>
    <row r="652" spans="1:4" x14ac:dyDescent="0.25">
      <c r="A652" s="56">
        <v>651</v>
      </c>
      <c r="B652" s="57" t="s">
        <v>15836</v>
      </c>
      <c r="C652" s="56" t="s">
        <v>15835</v>
      </c>
      <c r="D652" s="53">
        <v>7400</v>
      </c>
    </row>
    <row r="653" spans="1:4" x14ac:dyDescent="0.25">
      <c r="A653" s="56">
        <v>652</v>
      </c>
      <c r="B653" s="57">
        <v>157078</v>
      </c>
      <c r="C653" s="56" t="s">
        <v>15837</v>
      </c>
      <c r="D653" s="53">
        <v>10300</v>
      </c>
    </row>
    <row r="654" spans="1:4" x14ac:dyDescent="0.25">
      <c r="A654" s="56">
        <v>653</v>
      </c>
      <c r="B654" s="57" t="s">
        <v>15839</v>
      </c>
      <c r="C654" s="56" t="s">
        <v>15838</v>
      </c>
      <c r="D654" s="53">
        <v>9400</v>
      </c>
    </row>
    <row r="655" spans="1:4" x14ac:dyDescent="0.25">
      <c r="A655" s="56">
        <v>654</v>
      </c>
      <c r="B655" s="57">
        <v>157059</v>
      </c>
      <c r="C655" s="56" t="s">
        <v>15840</v>
      </c>
      <c r="D655" s="53">
        <v>9400</v>
      </c>
    </row>
    <row r="656" spans="1:4" x14ac:dyDescent="0.25">
      <c r="A656" s="56">
        <v>655</v>
      </c>
      <c r="B656" s="57" t="s">
        <v>15842</v>
      </c>
      <c r="C656" s="56" t="s">
        <v>15841</v>
      </c>
      <c r="D656" s="53">
        <v>9400</v>
      </c>
    </row>
    <row r="657" spans="1:4" x14ac:dyDescent="0.25">
      <c r="A657" s="56">
        <v>656</v>
      </c>
      <c r="B657" s="57">
        <v>159472</v>
      </c>
      <c r="C657" s="56" t="s">
        <v>15843</v>
      </c>
      <c r="D657" s="53">
        <v>8900</v>
      </c>
    </row>
    <row r="658" spans="1:4" x14ac:dyDescent="0.25">
      <c r="A658" s="56">
        <v>657</v>
      </c>
      <c r="B658" s="57">
        <v>157060</v>
      </c>
      <c r="C658" s="56" t="s">
        <v>15844</v>
      </c>
      <c r="D658" s="53">
        <v>9400</v>
      </c>
    </row>
    <row r="659" spans="1:4" x14ac:dyDescent="0.25">
      <c r="A659" s="56">
        <v>658</v>
      </c>
      <c r="B659" s="57" t="s">
        <v>15845</v>
      </c>
      <c r="C659" s="56" t="s">
        <v>15844</v>
      </c>
      <c r="D659" s="53">
        <v>10000</v>
      </c>
    </row>
    <row r="660" spans="1:4" x14ac:dyDescent="0.25">
      <c r="A660" s="56">
        <v>659</v>
      </c>
      <c r="B660" s="57">
        <v>157023</v>
      </c>
      <c r="C660" s="56" t="s">
        <v>15846</v>
      </c>
      <c r="D660" s="53">
        <v>7000</v>
      </c>
    </row>
    <row r="661" spans="1:4" x14ac:dyDescent="0.25">
      <c r="A661" s="56">
        <v>660</v>
      </c>
      <c r="B661" s="58">
        <v>3253</v>
      </c>
      <c r="C661" s="56" t="s">
        <v>15847</v>
      </c>
      <c r="D661" s="53">
        <v>31500</v>
      </c>
    </row>
    <row r="662" spans="1:4" x14ac:dyDescent="0.25">
      <c r="A662" s="56">
        <v>661</v>
      </c>
      <c r="B662" s="57" t="s">
        <v>15849</v>
      </c>
      <c r="C662" s="56" t="s">
        <v>15848</v>
      </c>
      <c r="D662" s="53">
        <v>9400</v>
      </c>
    </row>
    <row r="663" spans="1:4" x14ac:dyDescent="0.25">
      <c r="A663" s="56">
        <v>662</v>
      </c>
      <c r="B663" s="57">
        <v>63041</v>
      </c>
      <c r="C663" s="56" t="s">
        <v>15850</v>
      </c>
      <c r="D663" s="53">
        <v>9400</v>
      </c>
    </row>
    <row r="664" spans="1:4" x14ac:dyDescent="0.25">
      <c r="A664" s="56">
        <v>663</v>
      </c>
      <c r="B664" s="58">
        <v>4305</v>
      </c>
      <c r="C664" s="56" t="s">
        <v>15851</v>
      </c>
      <c r="D664" s="53">
        <v>9400</v>
      </c>
    </row>
    <row r="665" spans="1:4" x14ac:dyDescent="0.25">
      <c r="A665" s="56">
        <v>664</v>
      </c>
      <c r="B665" s="57">
        <v>160329</v>
      </c>
      <c r="C665" s="56" t="s">
        <v>15852</v>
      </c>
      <c r="D665" s="53">
        <v>10000</v>
      </c>
    </row>
    <row r="666" spans="1:4" x14ac:dyDescent="0.25">
      <c r="A666" s="56">
        <v>665</v>
      </c>
      <c r="B666" s="57">
        <v>148970</v>
      </c>
      <c r="C666" s="56" t="s">
        <v>15853</v>
      </c>
      <c r="D666" s="53">
        <v>7600</v>
      </c>
    </row>
    <row r="667" spans="1:4" x14ac:dyDescent="0.25">
      <c r="A667" s="56">
        <v>666</v>
      </c>
      <c r="B667" s="57">
        <v>32101</v>
      </c>
      <c r="C667" s="56" t="s">
        <v>15854</v>
      </c>
      <c r="D667" s="53">
        <v>10000</v>
      </c>
    </row>
    <row r="668" spans="1:4" x14ac:dyDescent="0.25">
      <c r="A668" s="56">
        <v>667</v>
      </c>
      <c r="B668" s="58">
        <v>3211</v>
      </c>
      <c r="C668" s="56" t="s">
        <v>15855</v>
      </c>
      <c r="D668" s="53">
        <v>10000</v>
      </c>
    </row>
    <row r="669" spans="1:4" x14ac:dyDescent="0.25">
      <c r="A669" s="56">
        <v>668</v>
      </c>
      <c r="B669" s="57">
        <v>32181</v>
      </c>
      <c r="C669" s="56" t="s">
        <v>15856</v>
      </c>
      <c r="D669" s="53">
        <v>9400</v>
      </c>
    </row>
    <row r="670" spans="1:4" x14ac:dyDescent="0.25">
      <c r="A670" s="56">
        <v>669</v>
      </c>
      <c r="B670" s="58">
        <v>3220</v>
      </c>
      <c r="C670" s="56" t="s">
        <v>15857</v>
      </c>
      <c r="D670" s="53">
        <v>9400</v>
      </c>
    </row>
    <row r="671" spans="1:4" x14ac:dyDescent="0.25">
      <c r="A671" s="56">
        <v>670</v>
      </c>
      <c r="B671" s="57">
        <v>32211</v>
      </c>
      <c r="C671" s="56" t="s">
        <v>15858</v>
      </c>
      <c r="D671" s="53">
        <v>9400</v>
      </c>
    </row>
    <row r="672" spans="1:4" x14ac:dyDescent="0.25">
      <c r="A672" s="56">
        <v>671</v>
      </c>
      <c r="B672" s="57">
        <v>151751</v>
      </c>
      <c r="C672" s="56" t="s">
        <v>11454</v>
      </c>
      <c r="D672" s="53">
        <v>7400</v>
      </c>
    </row>
    <row r="673" spans="1:4" x14ac:dyDescent="0.25">
      <c r="A673" s="56">
        <v>672</v>
      </c>
      <c r="B673" s="58">
        <v>3267</v>
      </c>
      <c r="C673" s="56" t="s">
        <v>15859</v>
      </c>
      <c r="D673" s="53">
        <v>36000</v>
      </c>
    </row>
    <row r="674" spans="1:4" x14ac:dyDescent="0.25">
      <c r="A674" s="56">
        <v>673</v>
      </c>
      <c r="B674" s="57">
        <v>32191</v>
      </c>
      <c r="C674" s="56" t="s">
        <v>15860</v>
      </c>
      <c r="D674" s="53">
        <v>10300</v>
      </c>
    </row>
    <row r="675" spans="1:4" x14ac:dyDescent="0.25">
      <c r="A675" s="56">
        <v>674</v>
      </c>
      <c r="B675" s="57" t="s">
        <v>15861</v>
      </c>
      <c r="C675" s="56" t="s">
        <v>123</v>
      </c>
      <c r="D675" s="53">
        <v>9400</v>
      </c>
    </row>
    <row r="676" spans="1:4" x14ac:dyDescent="0.25">
      <c r="A676" s="56">
        <v>675</v>
      </c>
      <c r="B676" s="58">
        <v>3263</v>
      </c>
      <c r="C676" s="56" t="s">
        <v>15862</v>
      </c>
      <c r="D676" s="53">
        <v>34000</v>
      </c>
    </row>
    <row r="677" spans="1:4" x14ac:dyDescent="0.25">
      <c r="A677" s="56">
        <v>676</v>
      </c>
      <c r="B677" s="58">
        <v>3272</v>
      </c>
      <c r="C677" s="56" t="s">
        <v>15863</v>
      </c>
      <c r="D677" s="53">
        <v>36000</v>
      </c>
    </row>
    <row r="678" spans="1:4" x14ac:dyDescent="0.25">
      <c r="A678" s="56">
        <v>677</v>
      </c>
      <c r="B678" s="57" t="s">
        <v>15865</v>
      </c>
      <c r="C678" s="56" t="s">
        <v>15864</v>
      </c>
      <c r="D678" s="53">
        <v>35000</v>
      </c>
    </row>
    <row r="679" spans="1:4" x14ac:dyDescent="0.25">
      <c r="A679" s="56">
        <v>678</v>
      </c>
      <c r="B679" s="57">
        <v>3292</v>
      </c>
      <c r="C679" s="56" t="s">
        <v>15866</v>
      </c>
      <c r="D679" s="53">
        <v>35000</v>
      </c>
    </row>
    <row r="680" spans="1:4" ht="38.25" x14ac:dyDescent="0.25">
      <c r="A680" s="56">
        <v>679</v>
      </c>
      <c r="B680" s="58">
        <v>3188</v>
      </c>
      <c r="C680" s="56" t="s">
        <v>15867</v>
      </c>
      <c r="D680" s="53">
        <v>10000</v>
      </c>
    </row>
    <row r="681" spans="1:4" x14ac:dyDescent="0.25">
      <c r="A681" s="56">
        <v>680</v>
      </c>
      <c r="B681" s="57">
        <v>157285</v>
      </c>
      <c r="C681" s="56" t="s">
        <v>15868</v>
      </c>
      <c r="D681" s="53">
        <v>10000</v>
      </c>
    </row>
    <row r="682" spans="1:4" x14ac:dyDescent="0.25">
      <c r="A682" s="56">
        <v>681</v>
      </c>
      <c r="B682" s="57">
        <v>156644</v>
      </c>
      <c r="C682" s="56" t="s">
        <v>15869</v>
      </c>
      <c r="D682" s="53">
        <v>8000</v>
      </c>
    </row>
    <row r="683" spans="1:4" x14ac:dyDescent="0.25">
      <c r="A683" s="56">
        <v>682</v>
      </c>
      <c r="B683" s="57">
        <v>157277</v>
      </c>
      <c r="C683" s="56" t="s">
        <v>15870</v>
      </c>
      <c r="D683" s="53">
        <v>10000</v>
      </c>
    </row>
    <row r="684" spans="1:4" x14ac:dyDescent="0.25">
      <c r="A684" s="56">
        <v>683</v>
      </c>
      <c r="B684" s="57">
        <v>159502</v>
      </c>
      <c r="C684" s="56" t="s">
        <v>15871</v>
      </c>
      <c r="D684" s="53">
        <v>10000</v>
      </c>
    </row>
    <row r="685" spans="1:4" x14ac:dyDescent="0.25">
      <c r="A685" s="56">
        <v>684</v>
      </c>
      <c r="B685" s="57">
        <v>151747</v>
      </c>
      <c r="C685" s="56" t="s">
        <v>15872</v>
      </c>
      <c r="D685" s="53">
        <v>2500</v>
      </c>
    </row>
    <row r="686" spans="1:4" x14ac:dyDescent="0.25">
      <c r="A686" s="56">
        <v>685</v>
      </c>
      <c r="B686" s="57">
        <v>151750</v>
      </c>
      <c r="C686" s="56" t="s">
        <v>15873</v>
      </c>
      <c r="D686" s="53">
        <v>7400</v>
      </c>
    </row>
    <row r="687" spans="1:4" x14ac:dyDescent="0.25">
      <c r="A687" s="56">
        <v>686</v>
      </c>
      <c r="B687" s="57">
        <v>157294</v>
      </c>
      <c r="C687" s="56" t="s">
        <v>15874</v>
      </c>
      <c r="D687" s="53">
        <v>10000</v>
      </c>
    </row>
    <row r="688" spans="1:4" x14ac:dyDescent="0.25">
      <c r="A688" s="56">
        <v>687</v>
      </c>
      <c r="B688" s="57">
        <v>157344</v>
      </c>
      <c r="C688" s="56" t="s">
        <v>15875</v>
      </c>
      <c r="D688" s="53">
        <v>7215</v>
      </c>
    </row>
    <row r="689" spans="1:4" x14ac:dyDescent="0.25">
      <c r="A689" s="56">
        <v>688</v>
      </c>
      <c r="B689" s="57">
        <v>157278</v>
      </c>
      <c r="C689" s="56" t="s">
        <v>15876</v>
      </c>
      <c r="D689" s="53">
        <v>10000</v>
      </c>
    </row>
    <row r="690" spans="1:4" x14ac:dyDescent="0.25">
      <c r="A690" s="56">
        <v>689</v>
      </c>
      <c r="B690" s="57">
        <v>157292</v>
      </c>
      <c r="C690" s="56" t="s">
        <v>15877</v>
      </c>
      <c r="D690" s="53">
        <v>10800</v>
      </c>
    </row>
    <row r="691" spans="1:4" x14ac:dyDescent="0.25">
      <c r="A691" s="56">
        <v>690</v>
      </c>
      <c r="B691" s="57">
        <v>157310</v>
      </c>
      <c r="C691" s="56" t="s">
        <v>15878</v>
      </c>
      <c r="D691" s="53">
        <v>10000</v>
      </c>
    </row>
    <row r="692" spans="1:4" x14ac:dyDescent="0.25">
      <c r="A692" s="56">
        <v>691</v>
      </c>
      <c r="B692" s="57">
        <v>157311</v>
      </c>
      <c r="C692" s="56" t="s">
        <v>15879</v>
      </c>
      <c r="D692" s="53">
        <v>10000</v>
      </c>
    </row>
    <row r="693" spans="1:4" x14ac:dyDescent="0.25">
      <c r="A693" s="56">
        <v>692</v>
      </c>
      <c r="B693" s="57">
        <v>159215</v>
      </c>
      <c r="C693" s="56" t="s">
        <v>15880</v>
      </c>
      <c r="D693" s="53">
        <v>10000</v>
      </c>
    </row>
    <row r="694" spans="1:4" x14ac:dyDescent="0.25">
      <c r="A694" s="56">
        <v>693</v>
      </c>
      <c r="B694" s="57">
        <v>159501</v>
      </c>
      <c r="C694" s="56" t="s">
        <v>15881</v>
      </c>
      <c r="D694" s="53">
        <v>10000</v>
      </c>
    </row>
    <row r="695" spans="1:4" x14ac:dyDescent="0.25">
      <c r="A695" s="56">
        <v>694</v>
      </c>
      <c r="B695" s="57" t="s">
        <v>15883</v>
      </c>
      <c r="C695" s="56" t="s">
        <v>15882</v>
      </c>
      <c r="D695" s="53">
        <v>9400</v>
      </c>
    </row>
    <row r="696" spans="1:4" x14ac:dyDescent="0.25">
      <c r="A696" s="56">
        <v>695</v>
      </c>
      <c r="B696" s="57" t="s">
        <v>15885</v>
      </c>
      <c r="C696" s="56" t="s">
        <v>15884</v>
      </c>
      <c r="D696" s="53">
        <v>10300</v>
      </c>
    </row>
    <row r="697" spans="1:4" x14ac:dyDescent="0.25">
      <c r="A697" s="56">
        <v>696</v>
      </c>
      <c r="B697" s="58">
        <v>3264</v>
      </c>
      <c r="C697" s="56" t="s">
        <v>15886</v>
      </c>
      <c r="D697" s="53">
        <v>34000</v>
      </c>
    </row>
    <row r="698" spans="1:4" x14ac:dyDescent="0.25">
      <c r="A698" s="56">
        <v>697</v>
      </c>
      <c r="B698" s="58">
        <v>3262</v>
      </c>
      <c r="C698" s="56" t="s">
        <v>15887</v>
      </c>
      <c r="D698" s="53">
        <v>34000</v>
      </c>
    </row>
    <row r="699" spans="1:4" x14ac:dyDescent="0.25">
      <c r="A699" s="56">
        <v>698</v>
      </c>
      <c r="B699" s="58">
        <v>5335</v>
      </c>
      <c r="C699" s="56" t="s">
        <v>15888</v>
      </c>
      <c r="D699" s="53">
        <v>37700</v>
      </c>
    </row>
    <row r="700" spans="1:4" x14ac:dyDescent="0.25">
      <c r="A700" s="56">
        <v>699</v>
      </c>
      <c r="B700" s="57" t="s">
        <v>15890</v>
      </c>
      <c r="C700" s="56" t="s">
        <v>15889</v>
      </c>
      <c r="D700" s="53">
        <v>10000</v>
      </c>
    </row>
    <row r="701" spans="1:4" x14ac:dyDescent="0.25">
      <c r="A701" s="56">
        <v>700</v>
      </c>
      <c r="B701" s="57">
        <v>157818</v>
      </c>
      <c r="C701" s="56" t="s">
        <v>15891</v>
      </c>
      <c r="D701" s="53">
        <v>10000</v>
      </c>
    </row>
    <row r="702" spans="1:4" x14ac:dyDescent="0.25">
      <c r="A702" s="56">
        <v>701</v>
      </c>
      <c r="B702" s="57">
        <v>157283</v>
      </c>
      <c r="C702" s="56" t="s">
        <v>15892</v>
      </c>
      <c r="D702" s="53">
        <v>10000</v>
      </c>
    </row>
    <row r="703" spans="1:4" x14ac:dyDescent="0.25">
      <c r="A703" s="56">
        <v>702</v>
      </c>
      <c r="B703" s="57">
        <v>160394</v>
      </c>
      <c r="C703" s="56" t="s">
        <v>15893</v>
      </c>
      <c r="D703" s="53">
        <v>10000</v>
      </c>
    </row>
    <row r="704" spans="1:4" x14ac:dyDescent="0.25">
      <c r="A704" s="56">
        <v>703</v>
      </c>
      <c r="B704" s="57">
        <v>157284</v>
      </c>
      <c r="C704" s="56" t="s">
        <v>15894</v>
      </c>
      <c r="D704" s="53">
        <v>10000</v>
      </c>
    </row>
    <row r="705" spans="1:4" x14ac:dyDescent="0.25">
      <c r="A705" s="56">
        <v>704</v>
      </c>
      <c r="B705" s="57">
        <v>157297</v>
      </c>
      <c r="C705" s="56" t="s">
        <v>15895</v>
      </c>
      <c r="D705" s="53">
        <v>10000</v>
      </c>
    </row>
    <row r="706" spans="1:4" x14ac:dyDescent="0.25">
      <c r="A706" s="56">
        <v>705</v>
      </c>
      <c r="B706" s="57">
        <v>157304</v>
      </c>
      <c r="C706" s="56" t="s">
        <v>15896</v>
      </c>
      <c r="D706" s="53">
        <v>10000</v>
      </c>
    </row>
    <row r="707" spans="1:4" x14ac:dyDescent="0.25">
      <c r="A707" s="56">
        <v>706</v>
      </c>
      <c r="B707" s="57">
        <v>157306</v>
      </c>
      <c r="C707" s="56" t="s">
        <v>15897</v>
      </c>
      <c r="D707" s="53">
        <v>10000</v>
      </c>
    </row>
    <row r="708" spans="1:4" x14ac:dyDescent="0.25">
      <c r="A708" s="56">
        <v>707</v>
      </c>
      <c r="B708" s="57" t="s">
        <v>15899</v>
      </c>
      <c r="C708" s="56" t="s">
        <v>15898</v>
      </c>
      <c r="D708" s="53">
        <v>9400</v>
      </c>
    </row>
    <row r="709" spans="1:4" x14ac:dyDescent="0.25">
      <c r="A709" s="56">
        <v>708</v>
      </c>
      <c r="B709" s="58">
        <v>3265</v>
      </c>
      <c r="C709" s="56" t="s">
        <v>15900</v>
      </c>
      <c r="D709" s="53">
        <v>34000</v>
      </c>
    </row>
    <row r="710" spans="1:4" x14ac:dyDescent="0.25">
      <c r="A710" s="56">
        <v>709</v>
      </c>
      <c r="B710" s="58">
        <v>3266</v>
      </c>
      <c r="C710" s="56" t="s">
        <v>15901</v>
      </c>
      <c r="D710" s="53">
        <v>34000</v>
      </c>
    </row>
    <row r="711" spans="1:4" x14ac:dyDescent="0.25">
      <c r="A711" s="56">
        <v>710</v>
      </c>
      <c r="B711" s="57">
        <v>32171</v>
      </c>
      <c r="C711" s="56" t="s">
        <v>15902</v>
      </c>
      <c r="D711" s="53">
        <v>9400</v>
      </c>
    </row>
    <row r="712" spans="1:4" x14ac:dyDescent="0.25">
      <c r="A712" s="56">
        <v>711</v>
      </c>
      <c r="B712" s="58">
        <v>3270</v>
      </c>
      <c r="C712" s="56" t="s">
        <v>15903</v>
      </c>
      <c r="D712" s="53">
        <v>36000</v>
      </c>
    </row>
    <row r="713" spans="1:4" x14ac:dyDescent="0.25">
      <c r="A713" s="56">
        <v>712</v>
      </c>
      <c r="B713" s="58">
        <v>5339</v>
      </c>
      <c r="C713" s="56" t="s">
        <v>15904</v>
      </c>
      <c r="D713" s="53">
        <v>36000</v>
      </c>
    </row>
    <row r="714" spans="1:4" x14ac:dyDescent="0.25">
      <c r="A714" s="56">
        <v>713</v>
      </c>
      <c r="B714" s="57" t="s">
        <v>15906</v>
      </c>
      <c r="C714" s="56" t="s">
        <v>15905</v>
      </c>
      <c r="D714" s="53">
        <v>10000</v>
      </c>
    </row>
    <row r="715" spans="1:4" x14ac:dyDescent="0.25">
      <c r="A715" s="56">
        <v>714</v>
      </c>
      <c r="B715" s="57">
        <v>3284</v>
      </c>
      <c r="C715" s="56" t="s">
        <v>15907</v>
      </c>
      <c r="D715" s="53">
        <v>35000</v>
      </c>
    </row>
    <row r="716" spans="1:4" ht="38.25" x14ac:dyDescent="0.25">
      <c r="A716" s="56">
        <v>715</v>
      </c>
      <c r="B716" s="58">
        <v>3189</v>
      </c>
      <c r="C716" s="56" t="s">
        <v>15908</v>
      </c>
      <c r="D716" s="53">
        <v>9400</v>
      </c>
    </row>
    <row r="717" spans="1:4" x14ac:dyDescent="0.25">
      <c r="A717" s="56">
        <v>716</v>
      </c>
      <c r="B717" s="57">
        <v>160395</v>
      </c>
      <c r="C717" s="56" t="s">
        <v>15909</v>
      </c>
      <c r="D717" s="53">
        <v>10000</v>
      </c>
    </row>
    <row r="718" spans="1:4" x14ac:dyDescent="0.25">
      <c r="A718" s="56">
        <v>717</v>
      </c>
      <c r="B718" s="57" t="s">
        <v>15911</v>
      </c>
      <c r="C718" s="56" t="s">
        <v>15910</v>
      </c>
      <c r="D718" s="53">
        <v>10300</v>
      </c>
    </row>
    <row r="719" spans="1:4" x14ac:dyDescent="0.25">
      <c r="A719" s="56">
        <v>718</v>
      </c>
      <c r="B719" s="57" t="s">
        <v>15913</v>
      </c>
      <c r="C719" s="56" t="s">
        <v>15912</v>
      </c>
      <c r="D719" s="53">
        <v>10000</v>
      </c>
    </row>
    <row r="720" spans="1:4" x14ac:dyDescent="0.25">
      <c r="A720" s="56">
        <v>719</v>
      </c>
      <c r="B720" s="57">
        <v>3280</v>
      </c>
      <c r="C720" s="56" t="s">
        <v>15914</v>
      </c>
      <c r="D720" s="53">
        <v>35000</v>
      </c>
    </row>
    <row r="721" spans="1:4" x14ac:dyDescent="0.25">
      <c r="A721" s="56">
        <v>720</v>
      </c>
      <c r="B721" s="57" t="s">
        <v>15916</v>
      </c>
      <c r="C721" s="56" t="s">
        <v>15915</v>
      </c>
      <c r="D721" s="53">
        <v>35000</v>
      </c>
    </row>
    <row r="722" spans="1:4" x14ac:dyDescent="0.25">
      <c r="A722" s="56">
        <v>721</v>
      </c>
      <c r="B722" s="57">
        <v>3285</v>
      </c>
      <c r="C722" s="56" t="s">
        <v>15917</v>
      </c>
      <c r="D722" s="53">
        <v>35000</v>
      </c>
    </row>
    <row r="723" spans="1:4" x14ac:dyDescent="0.25">
      <c r="A723" s="56">
        <v>722</v>
      </c>
      <c r="B723" s="57" t="s">
        <v>15919</v>
      </c>
      <c r="C723" s="56" t="s">
        <v>15918</v>
      </c>
      <c r="D723" s="53">
        <v>10000</v>
      </c>
    </row>
    <row r="724" spans="1:4" x14ac:dyDescent="0.25">
      <c r="A724" s="56">
        <v>723</v>
      </c>
      <c r="B724" s="57" t="s">
        <v>15921</v>
      </c>
      <c r="C724" s="56" t="s">
        <v>15920</v>
      </c>
      <c r="D724" s="53">
        <v>10000</v>
      </c>
    </row>
    <row r="725" spans="1:4" x14ac:dyDescent="0.25">
      <c r="A725" s="56">
        <v>724</v>
      </c>
      <c r="B725" s="57">
        <v>158050</v>
      </c>
      <c r="C725" s="56" t="s">
        <v>15922</v>
      </c>
      <c r="D725" s="53">
        <v>9400</v>
      </c>
    </row>
    <row r="726" spans="1:4" x14ac:dyDescent="0.25">
      <c r="A726" s="56">
        <v>725</v>
      </c>
      <c r="B726" s="57">
        <v>512798</v>
      </c>
      <c r="C726" s="56" t="s">
        <v>15923</v>
      </c>
      <c r="D726" s="53">
        <v>7800</v>
      </c>
    </row>
    <row r="727" spans="1:4" x14ac:dyDescent="0.25">
      <c r="A727" s="56">
        <v>726</v>
      </c>
      <c r="B727" s="57">
        <v>512799</v>
      </c>
      <c r="C727" s="56" t="s">
        <v>15924</v>
      </c>
      <c r="D727" s="53">
        <v>10000</v>
      </c>
    </row>
    <row r="728" spans="1:4" ht="25.5" x14ac:dyDescent="0.25">
      <c r="A728" s="56">
        <v>727</v>
      </c>
      <c r="B728" s="57">
        <v>159491</v>
      </c>
      <c r="C728" s="56" t="s">
        <v>15925</v>
      </c>
      <c r="D728" s="53">
        <v>9400</v>
      </c>
    </row>
    <row r="729" spans="1:4" ht="25.5" x14ac:dyDescent="0.25">
      <c r="A729" s="56">
        <v>728</v>
      </c>
      <c r="B729" s="57">
        <v>159493</v>
      </c>
      <c r="C729" s="56" t="s">
        <v>15926</v>
      </c>
      <c r="D729" s="53">
        <v>9400</v>
      </c>
    </row>
    <row r="730" spans="1:4" ht="25.5" x14ac:dyDescent="0.25">
      <c r="A730" s="56">
        <v>729</v>
      </c>
      <c r="B730" s="57">
        <v>159494</v>
      </c>
      <c r="C730" s="56" t="s">
        <v>15927</v>
      </c>
      <c r="D730" s="53">
        <v>8900</v>
      </c>
    </row>
    <row r="731" spans="1:4" x14ac:dyDescent="0.25">
      <c r="A731" s="56">
        <v>730</v>
      </c>
      <c r="B731" s="57">
        <v>159206</v>
      </c>
      <c r="C731" s="56" t="s">
        <v>15928</v>
      </c>
      <c r="D731" s="53">
        <v>9400</v>
      </c>
    </row>
    <row r="732" spans="1:4" x14ac:dyDescent="0.25">
      <c r="A732" s="56">
        <v>731</v>
      </c>
      <c r="B732" s="58">
        <v>4350</v>
      </c>
      <c r="C732" s="56" t="s">
        <v>15929</v>
      </c>
      <c r="D732" s="53">
        <v>35000</v>
      </c>
    </row>
    <row r="733" spans="1:4" x14ac:dyDescent="0.25">
      <c r="A733" s="56">
        <v>732</v>
      </c>
      <c r="B733" s="57">
        <v>159475</v>
      </c>
      <c r="C733" s="56" t="s">
        <v>15930</v>
      </c>
      <c r="D733" s="53">
        <v>9700</v>
      </c>
    </row>
    <row r="734" spans="1:4" x14ac:dyDescent="0.25">
      <c r="A734" s="56">
        <v>733</v>
      </c>
      <c r="B734" s="58">
        <v>4342</v>
      </c>
      <c r="C734" s="56" t="s">
        <v>15931</v>
      </c>
      <c r="D734" s="53">
        <v>37700</v>
      </c>
    </row>
    <row r="735" spans="1:4" x14ac:dyDescent="0.25">
      <c r="A735" s="56">
        <v>734</v>
      </c>
      <c r="B735" s="58">
        <v>4343</v>
      </c>
      <c r="C735" s="56" t="s">
        <v>15932</v>
      </c>
      <c r="D735" s="53">
        <v>35000</v>
      </c>
    </row>
    <row r="736" spans="1:4" x14ac:dyDescent="0.25">
      <c r="A736" s="56">
        <v>735</v>
      </c>
      <c r="B736" s="57">
        <v>9496</v>
      </c>
      <c r="C736" s="56" t="s">
        <v>15933</v>
      </c>
      <c r="D736" s="53">
        <v>9700</v>
      </c>
    </row>
    <row r="737" spans="1:4" x14ac:dyDescent="0.25">
      <c r="A737" s="56">
        <v>736</v>
      </c>
      <c r="B737" s="58">
        <v>4339</v>
      </c>
      <c r="C737" s="56" t="s">
        <v>15934</v>
      </c>
      <c r="D737" s="53">
        <v>36000</v>
      </c>
    </row>
    <row r="738" spans="1:4" x14ac:dyDescent="0.25">
      <c r="A738" s="56">
        <v>737</v>
      </c>
      <c r="B738" s="57">
        <v>157075</v>
      </c>
      <c r="C738" s="56" t="s">
        <v>15935</v>
      </c>
      <c r="D738" s="53">
        <v>10300</v>
      </c>
    </row>
    <row r="739" spans="1:4" x14ac:dyDescent="0.25">
      <c r="A739" s="56">
        <v>738</v>
      </c>
      <c r="B739" s="57">
        <v>5493</v>
      </c>
      <c r="C739" s="56" t="s">
        <v>15936</v>
      </c>
      <c r="D739" s="53">
        <v>9400</v>
      </c>
    </row>
    <row r="740" spans="1:4" x14ac:dyDescent="0.25">
      <c r="A740" s="56">
        <v>739</v>
      </c>
      <c r="B740" s="57">
        <v>5497</v>
      </c>
      <c r="C740" s="56" t="s">
        <v>15937</v>
      </c>
      <c r="D740" s="53">
        <v>9700</v>
      </c>
    </row>
    <row r="741" spans="1:4" x14ac:dyDescent="0.25">
      <c r="A741" s="56">
        <v>740</v>
      </c>
      <c r="B741" s="57">
        <v>501000</v>
      </c>
      <c r="C741" s="56" t="s">
        <v>15938</v>
      </c>
      <c r="D741" s="53">
        <v>9400</v>
      </c>
    </row>
    <row r="742" spans="1:4" x14ac:dyDescent="0.25">
      <c r="A742" s="56">
        <v>741</v>
      </c>
      <c r="B742" s="58">
        <v>501091</v>
      </c>
      <c r="C742" s="56" t="s">
        <v>15939</v>
      </c>
      <c r="D742" s="53">
        <v>9400</v>
      </c>
    </row>
    <row r="743" spans="1:4" x14ac:dyDescent="0.25">
      <c r="A743" s="56">
        <v>742</v>
      </c>
      <c r="B743" s="58">
        <v>501090</v>
      </c>
      <c r="C743" s="56" t="s">
        <v>15940</v>
      </c>
      <c r="D743" s="53">
        <v>9400</v>
      </c>
    </row>
    <row r="744" spans="1:4" x14ac:dyDescent="0.25">
      <c r="A744" s="56">
        <v>743</v>
      </c>
      <c r="B744" s="58">
        <v>501092</v>
      </c>
      <c r="C744" s="56" t="s">
        <v>15941</v>
      </c>
      <c r="D744" s="53">
        <v>8900</v>
      </c>
    </row>
    <row r="745" spans="1:4" x14ac:dyDescent="0.25">
      <c r="A745" s="56">
        <v>744</v>
      </c>
      <c r="B745" s="58">
        <v>501118</v>
      </c>
      <c r="C745" s="56" t="s">
        <v>15942</v>
      </c>
      <c r="D745" s="53">
        <v>8900</v>
      </c>
    </row>
    <row r="746" spans="1:4" x14ac:dyDescent="0.25">
      <c r="A746" s="56">
        <v>745</v>
      </c>
      <c r="B746" s="58">
        <v>501119</v>
      </c>
      <c r="C746" s="56" t="s">
        <v>15943</v>
      </c>
      <c r="D746" s="53">
        <v>8900</v>
      </c>
    </row>
    <row r="747" spans="1:4" x14ac:dyDescent="0.25">
      <c r="A747" s="56">
        <v>746</v>
      </c>
      <c r="B747" s="58">
        <v>501121</v>
      </c>
      <c r="C747" s="56" t="s">
        <v>15944</v>
      </c>
      <c r="D747" s="53">
        <v>8900</v>
      </c>
    </row>
    <row r="748" spans="1:4" x14ac:dyDescent="0.25">
      <c r="A748" s="56">
        <v>747</v>
      </c>
      <c r="B748" s="57">
        <v>159196</v>
      </c>
      <c r="C748" s="56" t="s">
        <v>15945</v>
      </c>
      <c r="D748" s="53">
        <v>9400</v>
      </c>
    </row>
    <row r="749" spans="1:4" x14ac:dyDescent="0.25">
      <c r="A749" s="56">
        <v>748</v>
      </c>
      <c r="B749" s="57">
        <v>159197</v>
      </c>
      <c r="C749" s="56" t="s">
        <v>15946</v>
      </c>
      <c r="D749" s="53">
        <v>9400</v>
      </c>
    </row>
    <row r="750" spans="1:4" x14ac:dyDescent="0.25">
      <c r="A750" s="56">
        <v>749</v>
      </c>
      <c r="B750" s="57">
        <v>160680</v>
      </c>
      <c r="C750" s="56" t="s">
        <v>15947</v>
      </c>
      <c r="D750" s="53">
        <v>8900</v>
      </c>
    </row>
    <row r="751" spans="1:4" x14ac:dyDescent="0.25">
      <c r="A751" s="56">
        <v>750</v>
      </c>
      <c r="B751" s="57">
        <v>160681</v>
      </c>
      <c r="C751" s="56" t="s">
        <v>15948</v>
      </c>
      <c r="D751" s="53">
        <v>9400</v>
      </c>
    </row>
    <row r="752" spans="1:4" x14ac:dyDescent="0.25">
      <c r="A752" s="56">
        <v>751</v>
      </c>
      <c r="B752" s="57">
        <v>160682</v>
      </c>
      <c r="C752" s="56" t="s">
        <v>15949</v>
      </c>
      <c r="D752" s="53">
        <v>9400</v>
      </c>
    </row>
    <row r="753" spans="1:4" x14ac:dyDescent="0.25">
      <c r="A753" s="56">
        <v>752</v>
      </c>
      <c r="B753" s="57">
        <v>500999</v>
      </c>
      <c r="C753" s="56" t="s">
        <v>15950</v>
      </c>
      <c r="D753" s="53">
        <v>8900</v>
      </c>
    </row>
    <row r="754" spans="1:4" x14ac:dyDescent="0.25">
      <c r="A754" s="56">
        <v>753</v>
      </c>
      <c r="B754" s="57">
        <v>501020</v>
      </c>
      <c r="C754" s="56" t="s">
        <v>15951</v>
      </c>
      <c r="D754" s="53">
        <v>9400</v>
      </c>
    </row>
    <row r="755" spans="1:4" x14ac:dyDescent="0.25">
      <c r="A755" s="56">
        <v>754</v>
      </c>
      <c r="B755" s="57">
        <v>501021</v>
      </c>
      <c r="C755" s="56" t="s">
        <v>15952</v>
      </c>
      <c r="D755" s="53">
        <v>9400</v>
      </c>
    </row>
    <row r="756" spans="1:4" x14ac:dyDescent="0.25">
      <c r="A756" s="56">
        <v>755</v>
      </c>
      <c r="B756" s="58">
        <v>501161</v>
      </c>
      <c r="C756" s="56" t="s">
        <v>15953</v>
      </c>
      <c r="D756" s="53">
        <v>31500</v>
      </c>
    </row>
    <row r="757" spans="1:4" x14ac:dyDescent="0.25">
      <c r="A757" s="56">
        <v>756</v>
      </c>
      <c r="B757" s="58">
        <v>501162</v>
      </c>
      <c r="C757" s="56" t="s">
        <v>15954</v>
      </c>
      <c r="D757" s="53">
        <v>30000</v>
      </c>
    </row>
    <row r="758" spans="1:4" x14ac:dyDescent="0.25">
      <c r="A758" s="56">
        <v>757</v>
      </c>
      <c r="B758" s="57">
        <v>5498</v>
      </c>
      <c r="C758" s="56" t="s">
        <v>15955</v>
      </c>
      <c r="D758" s="53">
        <v>9700</v>
      </c>
    </row>
    <row r="759" spans="1:4" x14ac:dyDescent="0.25">
      <c r="A759" s="56">
        <v>758</v>
      </c>
      <c r="B759" s="58">
        <v>4349</v>
      </c>
      <c r="C759" s="56" t="s">
        <v>15956</v>
      </c>
      <c r="D759" s="53">
        <v>34000</v>
      </c>
    </row>
    <row r="760" spans="1:4" x14ac:dyDescent="0.25">
      <c r="A760" s="56">
        <v>759</v>
      </c>
      <c r="B760" s="52" t="s">
        <v>15958</v>
      </c>
      <c r="C760" s="51" t="s">
        <v>15957</v>
      </c>
      <c r="D760" s="53">
        <v>9400</v>
      </c>
    </row>
    <row r="761" spans="1:4" x14ac:dyDescent="0.25">
      <c r="A761" s="56">
        <v>760</v>
      </c>
      <c r="B761" s="57">
        <v>5495</v>
      </c>
      <c r="C761" s="56" t="s">
        <v>15959</v>
      </c>
      <c r="D761" s="53">
        <v>9400</v>
      </c>
    </row>
    <row r="762" spans="1:4" x14ac:dyDescent="0.25">
      <c r="A762" s="56">
        <v>761</v>
      </c>
      <c r="B762" s="58">
        <v>4347</v>
      </c>
      <c r="C762" s="56" t="s">
        <v>15960</v>
      </c>
      <c r="D762" s="53">
        <v>35000</v>
      </c>
    </row>
    <row r="763" spans="1:4" x14ac:dyDescent="0.25">
      <c r="A763" s="56">
        <v>762</v>
      </c>
      <c r="B763" s="57">
        <v>5499</v>
      </c>
      <c r="C763" s="51" t="s">
        <v>15961</v>
      </c>
      <c r="D763" s="53">
        <v>9700</v>
      </c>
    </row>
    <row r="764" spans="1:4" ht="38.25" x14ac:dyDescent="0.25">
      <c r="A764" s="56">
        <v>763</v>
      </c>
      <c r="B764" s="57">
        <v>20000065</v>
      </c>
      <c r="C764" s="56" t="s">
        <v>15962</v>
      </c>
      <c r="D764" s="53">
        <v>10000</v>
      </c>
    </row>
    <row r="765" spans="1:4" ht="38.25" x14ac:dyDescent="0.25">
      <c r="A765" s="56">
        <v>764</v>
      </c>
      <c r="B765" s="57">
        <v>20000068</v>
      </c>
      <c r="C765" s="51" t="s">
        <v>15963</v>
      </c>
      <c r="D765" s="53">
        <v>9400</v>
      </c>
    </row>
    <row r="766" spans="1:4" ht="25.5" x14ac:dyDescent="0.25">
      <c r="A766" s="56">
        <v>765</v>
      </c>
      <c r="B766" s="57">
        <v>20000071</v>
      </c>
      <c r="C766" s="56" t="s">
        <v>15964</v>
      </c>
      <c r="D766" s="53">
        <v>9400</v>
      </c>
    </row>
    <row r="767" spans="1:4" ht="25.5" x14ac:dyDescent="0.25">
      <c r="A767" s="56">
        <v>766</v>
      </c>
      <c r="B767" s="57">
        <v>20000072</v>
      </c>
      <c r="C767" s="56" t="s">
        <v>15965</v>
      </c>
      <c r="D767" s="53">
        <v>9400</v>
      </c>
    </row>
    <row r="768" spans="1:4" x14ac:dyDescent="0.25">
      <c r="A768" s="56">
        <v>767</v>
      </c>
      <c r="B768" s="58">
        <v>20098</v>
      </c>
      <c r="C768" s="56" t="s">
        <v>15966</v>
      </c>
      <c r="D768" s="53">
        <v>9400</v>
      </c>
    </row>
    <row r="769" spans="1:4" ht="51" x14ac:dyDescent="0.25">
      <c r="A769" s="56">
        <v>768</v>
      </c>
      <c r="B769" s="58">
        <v>199</v>
      </c>
      <c r="C769" s="56" t="s">
        <v>15967</v>
      </c>
      <c r="D769" s="53">
        <v>10000</v>
      </c>
    </row>
    <row r="770" spans="1:4" ht="51" x14ac:dyDescent="0.25">
      <c r="A770" s="56">
        <v>769</v>
      </c>
      <c r="B770" s="58">
        <v>195</v>
      </c>
      <c r="C770" s="56" t="s">
        <v>15968</v>
      </c>
      <c r="D770" s="53">
        <v>9400</v>
      </c>
    </row>
    <row r="771" spans="1:4" x14ac:dyDescent="0.25">
      <c r="A771" s="56">
        <v>770</v>
      </c>
      <c r="B771" s="57">
        <v>157210</v>
      </c>
      <c r="C771" s="56" t="s">
        <v>15969</v>
      </c>
      <c r="D771" s="53">
        <v>10000</v>
      </c>
    </row>
    <row r="772" spans="1:4" x14ac:dyDescent="0.25">
      <c r="A772" s="56">
        <v>771</v>
      </c>
      <c r="B772" s="57">
        <v>157174</v>
      </c>
      <c r="C772" s="56" t="s">
        <v>15970</v>
      </c>
      <c r="D772" s="53">
        <v>7400</v>
      </c>
    </row>
    <row r="773" spans="1:4" x14ac:dyDescent="0.25">
      <c r="A773" s="56">
        <v>772</v>
      </c>
      <c r="B773" s="57">
        <v>157208</v>
      </c>
      <c r="C773" s="56" t="s">
        <v>15971</v>
      </c>
      <c r="D773" s="53">
        <v>10000</v>
      </c>
    </row>
    <row r="774" spans="1:4" x14ac:dyDescent="0.25">
      <c r="A774" s="56">
        <v>773</v>
      </c>
      <c r="B774" s="57">
        <v>157471</v>
      </c>
      <c r="C774" s="56" t="s">
        <v>15972</v>
      </c>
      <c r="D774" s="53">
        <v>8000</v>
      </c>
    </row>
    <row r="775" spans="1:4" x14ac:dyDescent="0.25">
      <c r="A775" s="56">
        <v>774</v>
      </c>
      <c r="B775" s="57">
        <v>157491</v>
      </c>
      <c r="C775" s="56" t="s">
        <v>15973</v>
      </c>
      <c r="D775" s="53">
        <v>9400</v>
      </c>
    </row>
    <row r="776" spans="1:4" x14ac:dyDescent="0.25">
      <c r="A776" s="56">
        <v>775</v>
      </c>
      <c r="B776" s="57">
        <v>76</v>
      </c>
      <c r="C776" s="56" t="s">
        <v>15974</v>
      </c>
      <c r="D776" s="53">
        <v>10000</v>
      </c>
    </row>
    <row r="777" spans="1:4" x14ac:dyDescent="0.25">
      <c r="A777" s="56">
        <v>776</v>
      </c>
      <c r="B777" s="57">
        <v>500728</v>
      </c>
      <c r="C777" s="56" t="s">
        <v>15975</v>
      </c>
      <c r="D777" s="53">
        <v>8000</v>
      </c>
    </row>
    <row r="778" spans="1:4" x14ac:dyDescent="0.25">
      <c r="A778" s="56">
        <v>777</v>
      </c>
      <c r="B778" s="57">
        <v>157480</v>
      </c>
      <c r="C778" s="56" t="s">
        <v>12699</v>
      </c>
      <c r="D778" s="53">
        <v>7410</v>
      </c>
    </row>
    <row r="779" spans="1:4" ht="25.5" x14ac:dyDescent="0.25">
      <c r="A779" s="56">
        <v>778</v>
      </c>
      <c r="B779" s="57">
        <v>160390</v>
      </c>
      <c r="C779" s="56" t="s">
        <v>15976</v>
      </c>
      <c r="D779" s="53">
        <v>10000</v>
      </c>
    </row>
    <row r="780" spans="1:4" x14ac:dyDescent="0.25">
      <c r="A780" s="56">
        <v>779</v>
      </c>
      <c r="B780" s="57">
        <v>158044</v>
      </c>
      <c r="C780" s="56" t="s">
        <v>15977</v>
      </c>
      <c r="D780" s="53">
        <v>9400</v>
      </c>
    </row>
    <row r="781" spans="1:4" x14ac:dyDescent="0.25">
      <c r="A781" s="56">
        <v>780</v>
      </c>
      <c r="B781" s="57">
        <v>157578</v>
      </c>
      <c r="C781" s="56" t="s">
        <v>12785</v>
      </c>
      <c r="D781" s="53">
        <v>10000</v>
      </c>
    </row>
    <row r="782" spans="1:4" x14ac:dyDescent="0.25">
      <c r="A782" s="56">
        <v>781</v>
      </c>
      <c r="B782" s="57">
        <v>158040</v>
      </c>
      <c r="C782" s="56" t="s">
        <v>15978</v>
      </c>
      <c r="D782" s="53">
        <v>9400</v>
      </c>
    </row>
    <row r="783" spans="1:4" x14ac:dyDescent="0.25">
      <c r="A783" s="56">
        <v>782</v>
      </c>
      <c r="B783" s="57">
        <v>157575</v>
      </c>
      <c r="C783" s="56" t="s">
        <v>15979</v>
      </c>
      <c r="D783" s="53">
        <v>9400</v>
      </c>
    </row>
    <row r="784" spans="1:4" x14ac:dyDescent="0.25">
      <c r="A784" s="56">
        <v>783</v>
      </c>
      <c r="B784" s="57">
        <v>157576</v>
      </c>
      <c r="C784" s="56" t="s">
        <v>12783</v>
      </c>
      <c r="D784" s="53">
        <v>10300</v>
      </c>
    </row>
    <row r="785" spans="1:4" x14ac:dyDescent="0.25">
      <c r="A785" s="56">
        <v>784</v>
      </c>
      <c r="B785" s="57">
        <v>160665</v>
      </c>
      <c r="C785" s="56" t="s">
        <v>15980</v>
      </c>
      <c r="D785" s="53">
        <v>10000</v>
      </c>
    </row>
    <row r="786" spans="1:4" x14ac:dyDescent="0.25">
      <c r="A786" s="56">
        <v>785</v>
      </c>
      <c r="B786" s="57">
        <v>157784</v>
      </c>
      <c r="C786" s="56" t="s">
        <v>15981</v>
      </c>
      <c r="D786" s="53">
        <v>9400</v>
      </c>
    </row>
    <row r="787" spans="1:4" x14ac:dyDescent="0.25">
      <c r="A787" s="56">
        <v>786</v>
      </c>
      <c r="B787" s="57">
        <v>157785</v>
      </c>
      <c r="C787" s="56" t="s">
        <v>15982</v>
      </c>
      <c r="D787" s="53">
        <v>9400</v>
      </c>
    </row>
    <row r="788" spans="1:4" ht="51" x14ac:dyDescent="0.25">
      <c r="A788" s="56">
        <v>787</v>
      </c>
      <c r="B788" s="58">
        <v>189</v>
      </c>
      <c r="C788" s="56" t="s">
        <v>15983</v>
      </c>
      <c r="D788" s="53">
        <v>9400</v>
      </c>
    </row>
    <row r="789" spans="1:4" x14ac:dyDescent="0.25">
      <c r="A789" s="56">
        <v>788</v>
      </c>
      <c r="B789" s="57" t="s">
        <v>15985</v>
      </c>
      <c r="C789" s="56" t="s">
        <v>15984</v>
      </c>
      <c r="D789" s="53">
        <v>10000</v>
      </c>
    </row>
    <row r="790" spans="1:4" x14ac:dyDescent="0.25">
      <c r="A790" s="56">
        <v>789</v>
      </c>
      <c r="B790" s="58">
        <v>501145</v>
      </c>
      <c r="C790" s="56" t="s">
        <v>15986</v>
      </c>
      <c r="D790" s="53">
        <v>36000</v>
      </c>
    </row>
    <row r="791" spans="1:4" x14ac:dyDescent="0.25">
      <c r="A791" s="56">
        <v>790</v>
      </c>
      <c r="B791" s="57" t="s">
        <v>15988</v>
      </c>
      <c r="C791" s="56" t="s">
        <v>15987</v>
      </c>
      <c r="D791" s="53">
        <v>9400</v>
      </c>
    </row>
    <row r="792" spans="1:4" x14ac:dyDescent="0.25">
      <c r="A792" s="56">
        <v>791</v>
      </c>
      <c r="B792" s="57" t="s">
        <v>15990</v>
      </c>
      <c r="C792" s="56" t="s">
        <v>15989</v>
      </c>
      <c r="D792" s="53">
        <v>10000</v>
      </c>
    </row>
    <row r="793" spans="1:4" ht="25.5" x14ac:dyDescent="0.25">
      <c r="A793" s="56">
        <v>792</v>
      </c>
      <c r="B793" s="58">
        <v>501127</v>
      </c>
      <c r="C793" s="56" t="s">
        <v>15991</v>
      </c>
      <c r="D793" s="53">
        <v>9400</v>
      </c>
    </row>
    <row r="794" spans="1:4" x14ac:dyDescent="0.25">
      <c r="A794" s="56">
        <v>793</v>
      </c>
      <c r="B794" s="58">
        <v>501139</v>
      </c>
      <c r="C794" s="56" t="s">
        <v>15992</v>
      </c>
      <c r="D794" s="53">
        <v>35000</v>
      </c>
    </row>
    <row r="795" spans="1:4" x14ac:dyDescent="0.25">
      <c r="A795" s="56">
        <v>794</v>
      </c>
      <c r="B795" s="57">
        <v>501153</v>
      </c>
      <c r="C795" s="56" t="s">
        <v>15993</v>
      </c>
      <c r="D795" s="53">
        <v>34000</v>
      </c>
    </row>
    <row r="796" spans="1:4" x14ac:dyDescent="0.25">
      <c r="A796" s="56">
        <v>795</v>
      </c>
      <c r="B796" s="57">
        <v>55001</v>
      </c>
      <c r="C796" s="56" t="s">
        <v>15994</v>
      </c>
      <c r="D796" s="53">
        <v>8900</v>
      </c>
    </row>
    <row r="797" spans="1:4" x14ac:dyDescent="0.25">
      <c r="A797" s="56">
        <v>796</v>
      </c>
      <c r="B797" s="58">
        <v>3259</v>
      </c>
      <c r="C797" s="56" t="s">
        <v>15995</v>
      </c>
      <c r="D797" s="53">
        <v>31000</v>
      </c>
    </row>
    <row r="798" spans="1:4" x14ac:dyDescent="0.25">
      <c r="A798" s="56">
        <v>797</v>
      </c>
      <c r="B798" s="58">
        <v>17389</v>
      </c>
      <c r="C798" s="56" t="s">
        <v>15996</v>
      </c>
      <c r="D798" s="53">
        <v>34000</v>
      </c>
    </row>
    <row r="799" spans="1:4" x14ac:dyDescent="0.25">
      <c r="A799" s="56">
        <v>798</v>
      </c>
      <c r="B799" s="58">
        <v>17386</v>
      </c>
      <c r="C799" s="56" t="s">
        <v>15997</v>
      </c>
      <c r="D799" s="53">
        <v>34000</v>
      </c>
    </row>
    <row r="800" spans="1:4" x14ac:dyDescent="0.25">
      <c r="A800" s="56">
        <v>799</v>
      </c>
      <c r="B800" s="58">
        <v>4337</v>
      </c>
      <c r="C800" s="56" t="s">
        <v>15998</v>
      </c>
      <c r="D800" s="53">
        <v>37700</v>
      </c>
    </row>
    <row r="801" spans="1:4" x14ac:dyDescent="0.25">
      <c r="A801" s="56">
        <v>800</v>
      </c>
      <c r="B801" s="58">
        <v>4338</v>
      </c>
      <c r="C801" s="56" t="s">
        <v>15999</v>
      </c>
      <c r="D801" s="53">
        <v>36000</v>
      </c>
    </row>
    <row r="802" spans="1:4" ht="25.5" x14ac:dyDescent="0.25">
      <c r="A802" s="56">
        <v>801</v>
      </c>
      <c r="B802" s="57">
        <v>159471</v>
      </c>
      <c r="C802" s="56" t="s">
        <v>16000</v>
      </c>
      <c r="D802" s="53">
        <v>9400</v>
      </c>
    </row>
    <row r="803" spans="1:4" x14ac:dyDescent="0.25">
      <c r="A803" s="56">
        <v>802</v>
      </c>
      <c r="B803" s="57">
        <v>9500444</v>
      </c>
      <c r="C803" s="56" t="s">
        <v>16001</v>
      </c>
      <c r="D803" s="53">
        <v>9400</v>
      </c>
    </row>
    <row r="804" spans="1:4" x14ac:dyDescent="0.25">
      <c r="A804" s="56">
        <v>803</v>
      </c>
      <c r="B804" s="58">
        <v>512929</v>
      </c>
      <c r="C804" s="56" t="s">
        <v>16002</v>
      </c>
      <c r="D804" s="53">
        <v>9400</v>
      </c>
    </row>
    <row r="805" spans="1:4" x14ac:dyDescent="0.25">
      <c r="A805" s="56">
        <v>804</v>
      </c>
      <c r="B805" s="58">
        <v>512922</v>
      </c>
      <c r="C805" s="56" t="s">
        <v>16003</v>
      </c>
      <c r="D805" s="53">
        <v>9400</v>
      </c>
    </row>
    <row r="806" spans="1:4" x14ac:dyDescent="0.25">
      <c r="A806" s="56">
        <v>805</v>
      </c>
      <c r="B806" s="58">
        <v>512942</v>
      </c>
      <c r="C806" s="56" t="s">
        <v>16004</v>
      </c>
      <c r="D806" s="53">
        <v>9400</v>
      </c>
    </row>
    <row r="807" spans="1:4" x14ac:dyDescent="0.25">
      <c r="A807" s="56">
        <v>806</v>
      </c>
      <c r="B807" s="58">
        <v>512987</v>
      </c>
      <c r="C807" s="56" t="s">
        <v>16005</v>
      </c>
      <c r="D807" s="53">
        <v>34000</v>
      </c>
    </row>
    <row r="808" spans="1:4" x14ac:dyDescent="0.25">
      <c r="A808" s="56">
        <v>807</v>
      </c>
      <c r="B808" s="58">
        <v>512943</v>
      </c>
      <c r="C808" s="56" t="s">
        <v>16006</v>
      </c>
      <c r="D808" s="53">
        <v>9400</v>
      </c>
    </row>
    <row r="809" spans="1:4" x14ac:dyDescent="0.25">
      <c r="A809" s="56">
        <v>808</v>
      </c>
      <c r="B809" s="58">
        <v>512970</v>
      </c>
      <c r="C809" s="56" t="s">
        <v>16007</v>
      </c>
      <c r="D809" s="53">
        <v>34000</v>
      </c>
    </row>
    <row r="810" spans="1:4" x14ac:dyDescent="0.25">
      <c r="A810" s="56">
        <v>809</v>
      </c>
      <c r="B810" s="58">
        <v>512975</v>
      </c>
      <c r="C810" s="56" t="s">
        <v>16008</v>
      </c>
      <c r="D810" s="53">
        <v>36000</v>
      </c>
    </row>
    <row r="811" spans="1:4" x14ac:dyDescent="0.25">
      <c r="A811" s="56">
        <v>810</v>
      </c>
      <c r="B811" s="58">
        <v>512962</v>
      </c>
      <c r="C811" s="56" t="s">
        <v>16009</v>
      </c>
      <c r="D811" s="53">
        <v>10000</v>
      </c>
    </row>
    <row r="812" spans="1:4" x14ac:dyDescent="0.25">
      <c r="A812" s="56">
        <v>811</v>
      </c>
      <c r="B812" s="58">
        <v>512986</v>
      </c>
      <c r="C812" s="56" t="s">
        <v>16010</v>
      </c>
      <c r="D812" s="53">
        <v>34000</v>
      </c>
    </row>
    <row r="813" spans="1:4" x14ac:dyDescent="0.25">
      <c r="A813" s="56">
        <v>812</v>
      </c>
      <c r="B813" s="58">
        <v>512988</v>
      </c>
      <c r="C813" s="56" t="s">
        <v>16011</v>
      </c>
      <c r="D813" s="53">
        <v>34000</v>
      </c>
    </row>
    <row r="814" spans="1:4" x14ac:dyDescent="0.25">
      <c r="A814" s="56">
        <v>813</v>
      </c>
      <c r="B814" s="58">
        <v>512919</v>
      </c>
      <c r="C814" s="56" t="s">
        <v>16012</v>
      </c>
      <c r="D814" s="53">
        <v>9400</v>
      </c>
    </row>
    <row r="815" spans="1:4" x14ac:dyDescent="0.25">
      <c r="A815" s="56">
        <v>814</v>
      </c>
      <c r="B815" s="57">
        <v>512883</v>
      </c>
      <c r="C815" s="56" t="s">
        <v>16013</v>
      </c>
      <c r="D815" s="53">
        <v>9400</v>
      </c>
    </row>
    <row r="816" spans="1:4" x14ac:dyDescent="0.25">
      <c r="A816" s="56">
        <v>815</v>
      </c>
      <c r="B816" s="57">
        <v>512880</v>
      </c>
      <c r="C816" s="56" t="s">
        <v>111</v>
      </c>
      <c r="D816" s="53">
        <v>9400</v>
      </c>
    </row>
    <row r="817" spans="1:4" x14ac:dyDescent="0.25">
      <c r="A817" s="56">
        <v>816</v>
      </c>
      <c r="B817" s="57">
        <v>512879</v>
      </c>
      <c r="C817" s="56" t="s">
        <v>16014</v>
      </c>
      <c r="D817" s="53">
        <v>9400</v>
      </c>
    </row>
    <row r="818" spans="1:4" x14ac:dyDescent="0.25">
      <c r="A818" s="56">
        <v>817</v>
      </c>
      <c r="B818" s="57">
        <v>512831</v>
      </c>
      <c r="C818" s="56" t="s">
        <v>16015</v>
      </c>
      <c r="D818" s="53">
        <v>9400</v>
      </c>
    </row>
    <row r="819" spans="1:4" x14ac:dyDescent="0.25">
      <c r="A819" s="56">
        <v>818</v>
      </c>
      <c r="B819" s="57">
        <v>512884</v>
      </c>
      <c r="C819" s="56" t="s">
        <v>16016</v>
      </c>
      <c r="D819" s="53">
        <v>9400</v>
      </c>
    </row>
    <row r="820" spans="1:4" x14ac:dyDescent="0.25">
      <c r="A820" s="56">
        <v>819</v>
      </c>
      <c r="B820" s="57">
        <v>512838</v>
      </c>
      <c r="C820" s="56" t="s">
        <v>16017</v>
      </c>
      <c r="D820" s="53">
        <v>8000</v>
      </c>
    </row>
    <row r="821" spans="1:4" x14ac:dyDescent="0.25">
      <c r="A821" s="56">
        <v>820</v>
      </c>
      <c r="B821" s="57">
        <v>992035</v>
      </c>
      <c r="C821" s="56" t="s">
        <v>16018</v>
      </c>
      <c r="D821" s="53">
        <v>7030</v>
      </c>
    </row>
    <row r="822" spans="1:4" x14ac:dyDescent="0.25">
      <c r="A822" s="56">
        <v>821</v>
      </c>
      <c r="B822" s="58">
        <v>512933</v>
      </c>
      <c r="C822" s="56" t="s">
        <v>16019</v>
      </c>
      <c r="D822" s="53">
        <v>10800</v>
      </c>
    </row>
    <row r="823" spans="1:4" ht="38.25" x14ac:dyDescent="0.25">
      <c r="A823" s="56">
        <v>822</v>
      </c>
      <c r="B823" s="58">
        <v>512915</v>
      </c>
      <c r="C823" s="56" t="s">
        <v>16020</v>
      </c>
      <c r="D823" s="53">
        <v>9400</v>
      </c>
    </row>
    <row r="824" spans="1:4" ht="38.25" x14ac:dyDescent="0.25">
      <c r="A824" s="56">
        <v>823</v>
      </c>
      <c r="B824" s="58">
        <v>512916</v>
      </c>
      <c r="C824" s="56" t="s">
        <v>16021</v>
      </c>
      <c r="D824" s="53">
        <v>9400</v>
      </c>
    </row>
    <row r="825" spans="1:4" ht="38.25" x14ac:dyDescent="0.25">
      <c r="A825" s="56">
        <v>824</v>
      </c>
      <c r="B825" s="58">
        <v>512917</v>
      </c>
      <c r="C825" s="56" t="s">
        <v>16022</v>
      </c>
      <c r="D825" s="53">
        <v>9400</v>
      </c>
    </row>
    <row r="826" spans="1:4" x14ac:dyDescent="0.25">
      <c r="A826" s="56">
        <v>825</v>
      </c>
      <c r="B826" s="57">
        <v>512836</v>
      </c>
      <c r="C826" s="56" t="s">
        <v>16023</v>
      </c>
      <c r="D826" s="53">
        <v>3000</v>
      </c>
    </row>
    <row r="827" spans="1:4" x14ac:dyDescent="0.25">
      <c r="A827" s="56">
        <v>826</v>
      </c>
      <c r="B827" s="58">
        <v>512985</v>
      </c>
      <c r="C827" s="56" t="s">
        <v>16024</v>
      </c>
      <c r="D827" s="53">
        <v>34000</v>
      </c>
    </row>
    <row r="828" spans="1:4" x14ac:dyDescent="0.25">
      <c r="A828" s="56">
        <v>827</v>
      </c>
      <c r="B828" s="58">
        <v>512989</v>
      </c>
      <c r="C828" s="56" t="s">
        <v>16025</v>
      </c>
      <c r="D828" s="53">
        <v>34000</v>
      </c>
    </row>
    <row r="829" spans="1:4" x14ac:dyDescent="0.25">
      <c r="A829" s="56">
        <v>828</v>
      </c>
      <c r="B829" s="58">
        <v>512971</v>
      </c>
      <c r="C829" s="56" t="s">
        <v>16026</v>
      </c>
      <c r="D829" s="53">
        <v>34000</v>
      </c>
    </row>
    <row r="830" spans="1:4" x14ac:dyDescent="0.25">
      <c r="A830" s="56">
        <v>829</v>
      </c>
      <c r="B830" s="57">
        <v>512881</v>
      </c>
      <c r="C830" s="56" t="s">
        <v>16027</v>
      </c>
      <c r="D830" s="53">
        <v>9400</v>
      </c>
    </row>
    <row r="831" spans="1:4" x14ac:dyDescent="0.25">
      <c r="A831" s="56">
        <v>830</v>
      </c>
      <c r="B831" s="58">
        <v>512960</v>
      </c>
      <c r="C831" s="56" t="s">
        <v>16028</v>
      </c>
      <c r="D831" s="53">
        <v>10000</v>
      </c>
    </row>
    <row r="832" spans="1:4" x14ac:dyDescent="0.25">
      <c r="A832" s="56">
        <v>831</v>
      </c>
      <c r="B832" s="58">
        <v>512953</v>
      </c>
      <c r="C832" s="56" t="s">
        <v>16029</v>
      </c>
      <c r="D832" s="53">
        <v>9400</v>
      </c>
    </row>
    <row r="833" spans="1:4" x14ac:dyDescent="0.25">
      <c r="A833" s="56">
        <v>832</v>
      </c>
      <c r="B833" s="58">
        <v>512963</v>
      </c>
      <c r="C833" s="56" t="s">
        <v>16030</v>
      </c>
      <c r="D833" s="53">
        <v>10000</v>
      </c>
    </row>
    <row r="834" spans="1:4" x14ac:dyDescent="0.25">
      <c r="A834" s="56">
        <v>833</v>
      </c>
      <c r="B834" s="58">
        <v>512994</v>
      </c>
      <c r="C834" s="56" t="s">
        <v>16031</v>
      </c>
      <c r="D834" s="53">
        <v>36000</v>
      </c>
    </row>
    <row r="835" spans="1:4" x14ac:dyDescent="0.25">
      <c r="A835" s="56">
        <v>834</v>
      </c>
      <c r="B835" s="58">
        <v>512934</v>
      </c>
      <c r="C835" s="56" t="s">
        <v>16032</v>
      </c>
      <c r="D835" s="53">
        <v>10000</v>
      </c>
    </row>
    <row r="836" spans="1:4" x14ac:dyDescent="0.25">
      <c r="A836" s="56">
        <v>835</v>
      </c>
      <c r="B836" s="58">
        <v>512974</v>
      </c>
      <c r="C836" s="56" t="s">
        <v>16033</v>
      </c>
      <c r="D836" s="53">
        <v>34000</v>
      </c>
    </row>
    <row r="837" spans="1:4" x14ac:dyDescent="0.25">
      <c r="A837" s="56">
        <v>836</v>
      </c>
      <c r="B837" s="58">
        <v>512984</v>
      </c>
      <c r="C837" s="56" t="s">
        <v>16034</v>
      </c>
      <c r="D837" s="53">
        <v>34000</v>
      </c>
    </row>
    <row r="838" spans="1:4" x14ac:dyDescent="0.25">
      <c r="A838" s="56">
        <v>837</v>
      </c>
      <c r="B838" s="58">
        <v>512972</v>
      </c>
      <c r="C838" s="56" t="s">
        <v>16035</v>
      </c>
      <c r="D838" s="53">
        <v>34000</v>
      </c>
    </row>
    <row r="839" spans="1:4" x14ac:dyDescent="0.25">
      <c r="A839" s="56">
        <v>838</v>
      </c>
      <c r="B839" s="58">
        <v>512976</v>
      </c>
      <c r="C839" s="56" t="s">
        <v>16036</v>
      </c>
      <c r="D839" s="53">
        <v>36000</v>
      </c>
    </row>
    <row r="840" spans="1:4" x14ac:dyDescent="0.25">
      <c r="A840" s="56">
        <v>839</v>
      </c>
      <c r="B840" s="57">
        <v>992061</v>
      </c>
      <c r="C840" s="56" t="s">
        <v>16037</v>
      </c>
      <c r="D840" s="53">
        <v>8000</v>
      </c>
    </row>
    <row r="841" spans="1:4" x14ac:dyDescent="0.25">
      <c r="A841" s="56">
        <v>840</v>
      </c>
      <c r="B841" s="57" t="s">
        <v>16039</v>
      </c>
      <c r="C841" s="56" t="s">
        <v>16038</v>
      </c>
      <c r="D841" s="53">
        <v>9400</v>
      </c>
    </row>
    <row r="842" spans="1:4" x14ac:dyDescent="0.25">
      <c r="A842" s="56">
        <v>841</v>
      </c>
      <c r="B842" s="58">
        <v>217343</v>
      </c>
      <c r="C842" s="56" t="s">
        <v>16040</v>
      </c>
      <c r="D842" s="53">
        <v>36000</v>
      </c>
    </row>
    <row r="843" spans="1:4" x14ac:dyDescent="0.25">
      <c r="A843" s="56">
        <v>842</v>
      </c>
      <c r="B843" s="58">
        <v>512992</v>
      </c>
      <c r="C843" s="56" t="s">
        <v>16041</v>
      </c>
      <c r="D843" s="53">
        <v>36000</v>
      </c>
    </row>
    <row r="844" spans="1:4" x14ac:dyDescent="0.25">
      <c r="A844" s="56">
        <v>843</v>
      </c>
      <c r="B844" s="58">
        <v>512991</v>
      </c>
      <c r="C844" s="56" t="s">
        <v>16042</v>
      </c>
      <c r="D844" s="53">
        <v>36000</v>
      </c>
    </row>
    <row r="845" spans="1:4" x14ac:dyDescent="0.25">
      <c r="A845" s="56">
        <v>844</v>
      </c>
      <c r="B845" s="58">
        <v>217344</v>
      </c>
      <c r="C845" s="56" t="s">
        <v>16043</v>
      </c>
      <c r="D845" s="53">
        <v>36000</v>
      </c>
    </row>
    <row r="846" spans="1:4" x14ac:dyDescent="0.25">
      <c r="A846" s="56">
        <v>845</v>
      </c>
      <c r="B846" s="58">
        <v>17387</v>
      </c>
      <c r="C846" s="56" t="s">
        <v>16044</v>
      </c>
      <c r="D846" s="53">
        <v>35000</v>
      </c>
    </row>
    <row r="847" spans="1:4" x14ac:dyDescent="0.25">
      <c r="A847" s="56">
        <v>846</v>
      </c>
      <c r="B847" s="57">
        <v>157076</v>
      </c>
      <c r="C847" s="56" t="s">
        <v>24</v>
      </c>
      <c r="D847" s="53">
        <v>9400</v>
      </c>
    </row>
    <row r="848" spans="1:4" x14ac:dyDescent="0.25">
      <c r="A848" s="56">
        <v>847</v>
      </c>
      <c r="B848" s="58">
        <v>4345</v>
      </c>
      <c r="C848" s="56" t="s">
        <v>16045</v>
      </c>
      <c r="D848" s="53">
        <v>35000</v>
      </c>
    </row>
    <row r="849" spans="1:4" ht="25.5" x14ac:dyDescent="0.25">
      <c r="A849" s="56">
        <v>848</v>
      </c>
      <c r="B849" s="58">
        <v>512983</v>
      </c>
      <c r="C849" s="56" t="s">
        <v>16046</v>
      </c>
      <c r="D849" s="53">
        <v>31500</v>
      </c>
    </row>
    <row r="850" spans="1:4" x14ac:dyDescent="0.25">
      <c r="A850" s="56">
        <v>849</v>
      </c>
      <c r="B850" s="57">
        <v>157061</v>
      </c>
      <c r="C850" s="56" t="s">
        <v>16047</v>
      </c>
      <c r="D850" s="53">
        <v>8900</v>
      </c>
    </row>
    <row r="851" spans="1:4" x14ac:dyDescent="0.25">
      <c r="A851" s="56">
        <v>850</v>
      </c>
      <c r="B851" s="57">
        <v>159193</v>
      </c>
      <c r="C851" s="56" t="s">
        <v>16048</v>
      </c>
      <c r="D851" s="53">
        <v>9400</v>
      </c>
    </row>
    <row r="852" spans="1:4" x14ac:dyDescent="0.25">
      <c r="A852" s="56">
        <v>851</v>
      </c>
      <c r="B852" s="57">
        <v>159195</v>
      </c>
      <c r="C852" s="56" t="s">
        <v>16049</v>
      </c>
      <c r="D852" s="53">
        <v>9400</v>
      </c>
    </row>
    <row r="853" spans="1:4" x14ac:dyDescent="0.25">
      <c r="A853" s="56">
        <v>852</v>
      </c>
      <c r="B853" s="57">
        <v>159194</v>
      </c>
      <c r="C853" s="56" t="s">
        <v>16050</v>
      </c>
      <c r="D853" s="53">
        <v>8000</v>
      </c>
    </row>
    <row r="854" spans="1:4" x14ac:dyDescent="0.25">
      <c r="A854" s="56">
        <v>853</v>
      </c>
      <c r="B854" s="57">
        <v>32251</v>
      </c>
      <c r="C854" s="56" t="s">
        <v>16051</v>
      </c>
      <c r="D854" s="53">
        <v>9700</v>
      </c>
    </row>
    <row r="855" spans="1:4" x14ac:dyDescent="0.25">
      <c r="A855" s="56">
        <v>854</v>
      </c>
      <c r="B855" s="58">
        <v>217330</v>
      </c>
      <c r="C855" s="56" t="s">
        <v>16052</v>
      </c>
      <c r="D855" s="53">
        <v>37700</v>
      </c>
    </row>
    <row r="856" spans="1:4" ht="25.5" x14ac:dyDescent="0.25">
      <c r="A856" s="56">
        <v>855</v>
      </c>
      <c r="B856" s="57">
        <v>159468</v>
      </c>
      <c r="C856" s="56" t="s">
        <v>16053</v>
      </c>
      <c r="D856" s="53">
        <v>9400</v>
      </c>
    </row>
    <row r="857" spans="1:4" x14ac:dyDescent="0.25">
      <c r="A857" s="56">
        <v>856</v>
      </c>
      <c r="B857" s="57">
        <v>4380</v>
      </c>
      <c r="C857" s="56" t="s">
        <v>16054</v>
      </c>
      <c r="D857" s="53">
        <v>34000</v>
      </c>
    </row>
    <row r="858" spans="1:4" x14ac:dyDescent="0.25">
      <c r="A858" s="56">
        <v>857</v>
      </c>
      <c r="B858" s="58">
        <v>3254</v>
      </c>
      <c r="C858" s="56" t="s">
        <v>16055</v>
      </c>
      <c r="D858" s="53">
        <v>32700</v>
      </c>
    </row>
    <row r="859" spans="1:4" x14ac:dyDescent="0.25">
      <c r="A859" s="56">
        <v>858</v>
      </c>
      <c r="B859" s="57">
        <v>157483</v>
      </c>
      <c r="C859" s="56" t="s">
        <v>12703</v>
      </c>
      <c r="D859" s="53">
        <v>8600</v>
      </c>
    </row>
    <row r="860" spans="1:4" x14ac:dyDescent="0.25">
      <c r="A860" s="56">
        <v>859</v>
      </c>
      <c r="B860" s="57">
        <v>500815</v>
      </c>
      <c r="C860" s="56" t="s">
        <v>16056</v>
      </c>
      <c r="D860" s="53">
        <v>8600</v>
      </c>
    </row>
    <row r="861" spans="1:4" x14ac:dyDescent="0.25">
      <c r="A861" s="56">
        <v>860</v>
      </c>
      <c r="B861" s="58">
        <v>501186</v>
      </c>
      <c r="C861" s="56" t="s">
        <v>16057</v>
      </c>
      <c r="D861" s="53">
        <v>35000</v>
      </c>
    </row>
    <row r="862" spans="1:4" x14ac:dyDescent="0.25">
      <c r="A862" s="56">
        <v>861</v>
      </c>
      <c r="B862" s="58">
        <v>501094</v>
      </c>
      <c r="C862" s="56" t="s">
        <v>16058</v>
      </c>
      <c r="D862" s="53">
        <v>8000</v>
      </c>
    </row>
    <row r="863" spans="1:4" x14ac:dyDescent="0.25">
      <c r="A863" s="56">
        <v>862</v>
      </c>
      <c r="B863" s="58">
        <v>501095</v>
      </c>
      <c r="C863" s="56" t="s">
        <v>16059</v>
      </c>
      <c r="D863" s="53">
        <v>8000</v>
      </c>
    </row>
    <row r="864" spans="1:4" x14ac:dyDescent="0.25">
      <c r="A864" s="56">
        <v>863</v>
      </c>
      <c r="B864" s="58">
        <v>501104</v>
      </c>
      <c r="C864" s="56" t="s">
        <v>16060</v>
      </c>
      <c r="D864" s="53">
        <v>8600</v>
      </c>
    </row>
    <row r="865" spans="1:4" x14ac:dyDescent="0.25">
      <c r="A865" s="56">
        <v>864</v>
      </c>
      <c r="B865" s="58">
        <v>501141</v>
      </c>
      <c r="C865" s="56" t="s">
        <v>16061</v>
      </c>
      <c r="D865" s="53">
        <v>8600</v>
      </c>
    </row>
    <row r="866" spans="1:4" x14ac:dyDescent="0.25">
      <c r="A866" s="56">
        <v>865</v>
      </c>
      <c r="B866" s="57">
        <v>157560</v>
      </c>
      <c r="C866" s="56" t="s">
        <v>12770</v>
      </c>
      <c r="D866" s="53">
        <v>9400</v>
      </c>
    </row>
    <row r="867" spans="1:4" ht="25.5" x14ac:dyDescent="0.25">
      <c r="A867" s="56">
        <v>866</v>
      </c>
      <c r="B867" s="57">
        <v>160368</v>
      </c>
      <c r="C867" s="56" t="s">
        <v>16062</v>
      </c>
      <c r="D867" s="53">
        <v>8000</v>
      </c>
    </row>
    <row r="868" spans="1:4" ht="25.5" x14ac:dyDescent="0.25">
      <c r="A868" s="56">
        <v>867</v>
      </c>
      <c r="B868" s="57">
        <v>160381</v>
      </c>
      <c r="C868" s="56" t="s">
        <v>16063</v>
      </c>
      <c r="D868" s="53">
        <v>8600</v>
      </c>
    </row>
    <row r="869" spans="1:4" x14ac:dyDescent="0.25">
      <c r="A869" s="56">
        <v>868</v>
      </c>
      <c r="B869" s="57">
        <v>160683</v>
      </c>
      <c r="C869" s="56" t="s">
        <v>16064</v>
      </c>
      <c r="D869" s="53">
        <v>8600</v>
      </c>
    </row>
    <row r="870" spans="1:4" x14ac:dyDescent="0.25">
      <c r="A870" s="56">
        <v>869</v>
      </c>
      <c r="B870" s="57">
        <v>501012</v>
      </c>
      <c r="C870" s="56" t="s">
        <v>16065</v>
      </c>
      <c r="D870" s="53">
        <v>8600</v>
      </c>
    </row>
    <row r="871" spans="1:4" x14ac:dyDescent="0.25">
      <c r="A871" s="56">
        <v>870</v>
      </c>
      <c r="B871" s="57">
        <v>157558</v>
      </c>
      <c r="C871" s="56" t="s">
        <v>12768</v>
      </c>
      <c r="D871" s="53">
        <v>9400</v>
      </c>
    </row>
    <row r="872" spans="1:4" x14ac:dyDescent="0.25">
      <c r="A872" s="56">
        <v>871</v>
      </c>
      <c r="B872" s="57">
        <v>501014</v>
      </c>
      <c r="C872" s="56" t="s">
        <v>16066</v>
      </c>
      <c r="D872" s="53">
        <v>8600</v>
      </c>
    </row>
    <row r="873" spans="1:4" x14ac:dyDescent="0.25">
      <c r="A873" s="56">
        <v>872</v>
      </c>
      <c r="B873" s="57">
        <v>501015</v>
      </c>
      <c r="C873" s="56" t="s">
        <v>16067</v>
      </c>
      <c r="D873" s="53">
        <v>8600</v>
      </c>
    </row>
    <row r="874" spans="1:4" x14ac:dyDescent="0.25">
      <c r="A874" s="56">
        <v>873</v>
      </c>
      <c r="B874" s="57">
        <v>501008</v>
      </c>
      <c r="C874" s="56" t="s">
        <v>16068</v>
      </c>
      <c r="D874" s="53">
        <v>9400</v>
      </c>
    </row>
    <row r="875" spans="1:4" x14ac:dyDescent="0.25">
      <c r="A875" s="56">
        <v>874</v>
      </c>
      <c r="B875" s="57">
        <v>501022</v>
      </c>
      <c r="C875" s="56" t="s">
        <v>16069</v>
      </c>
      <c r="D875" s="53">
        <v>10000</v>
      </c>
    </row>
    <row r="876" spans="1:4" x14ac:dyDescent="0.25">
      <c r="A876" s="56">
        <v>875</v>
      </c>
      <c r="B876" s="57">
        <v>501009</v>
      </c>
      <c r="C876" s="56" t="s">
        <v>16070</v>
      </c>
      <c r="D876" s="53">
        <v>8000</v>
      </c>
    </row>
    <row r="877" spans="1:4" ht="38.25" x14ac:dyDescent="0.25">
      <c r="A877" s="56">
        <v>876</v>
      </c>
      <c r="B877" s="58">
        <v>501056</v>
      </c>
      <c r="C877" s="56" t="s">
        <v>16071</v>
      </c>
      <c r="D877" s="53">
        <v>8000</v>
      </c>
    </row>
    <row r="878" spans="1:4" ht="38.25" x14ac:dyDescent="0.25">
      <c r="A878" s="56">
        <v>877</v>
      </c>
      <c r="B878" s="58">
        <v>501050</v>
      </c>
      <c r="C878" s="56" t="s">
        <v>16072</v>
      </c>
      <c r="D878" s="53">
        <v>8000</v>
      </c>
    </row>
    <row r="879" spans="1:4" x14ac:dyDescent="0.25">
      <c r="A879" s="56">
        <v>878</v>
      </c>
      <c r="B879" s="57">
        <v>157572</v>
      </c>
      <c r="C879" s="56" t="s">
        <v>12780</v>
      </c>
      <c r="D879" s="53">
        <v>8900</v>
      </c>
    </row>
    <row r="880" spans="1:4" x14ac:dyDescent="0.25">
      <c r="A880" s="56">
        <v>879</v>
      </c>
      <c r="B880" s="57">
        <v>157745</v>
      </c>
      <c r="C880" s="56" t="s">
        <v>161</v>
      </c>
      <c r="D880" s="53">
        <v>9400</v>
      </c>
    </row>
    <row r="881" spans="1:4" x14ac:dyDescent="0.25">
      <c r="A881" s="56">
        <v>880</v>
      </c>
      <c r="B881" s="57">
        <v>157753</v>
      </c>
      <c r="C881" s="56" t="s">
        <v>16073</v>
      </c>
      <c r="D881" s="53">
        <v>8000</v>
      </c>
    </row>
    <row r="882" spans="1:4" ht="25.5" x14ac:dyDescent="0.25">
      <c r="A882" s="56">
        <v>881</v>
      </c>
      <c r="B882" s="57">
        <v>160370</v>
      </c>
      <c r="C882" s="56" t="s">
        <v>16074</v>
      </c>
      <c r="D882" s="53">
        <v>8000</v>
      </c>
    </row>
    <row r="883" spans="1:4" x14ac:dyDescent="0.25">
      <c r="A883" s="56">
        <v>882</v>
      </c>
      <c r="B883" s="58">
        <v>501096</v>
      </c>
      <c r="C883" s="56" t="s">
        <v>16075</v>
      </c>
      <c r="D883" s="53">
        <v>8000</v>
      </c>
    </row>
    <row r="884" spans="1:4" x14ac:dyDescent="0.25">
      <c r="A884" s="56">
        <v>883</v>
      </c>
      <c r="B884" s="58">
        <v>501106</v>
      </c>
      <c r="C884" s="56" t="s">
        <v>16076</v>
      </c>
      <c r="D884" s="53">
        <v>10000</v>
      </c>
    </row>
    <row r="885" spans="1:4" x14ac:dyDescent="0.25">
      <c r="A885" s="56">
        <v>884</v>
      </c>
      <c r="B885" s="58">
        <v>501097</v>
      </c>
      <c r="C885" s="56" t="s">
        <v>16077</v>
      </c>
      <c r="D885" s="53">
        <v>8000</v>
      </c>
    </row>
    <row r="886" spans="1:4" x14ac:dyDescent="0.25">
      <c r="A886" s="56">
        <v>885</v>
      </c>
      <c r="B886" s="58">
        <v>501151</v>
      </c>
      <c r="C886" s="56" t="s">
        <v>115</v>
      </c>
      <c r="D886" s="53">
        <v>8000</v>
      </c>
    </row>
    <row r="887" spans="1:4" x14ac:dyDescent="0.25">
      <c r="A887" s="56">
        <v>886</v>
      </c>
      <c r="B887" s="58">
        <v>501142</v>
      </c>
      <c r="C887" s="56" t="s">
        <v>16078</v>
      </c>
      <c r="D887" s="53">
        <v>8600</v>
      </c>
    </row>
    <row r="888" spans="1:4" x14ac:dyDescent="0.25">
      <c r="A888" s="56">
        <v>887</v>
      </c>
      <c r="B888" s="58">
        <v>501148</v>
      </c>
      <c r="C888" s="56" t="s">
        <v>16079</v>
      </c>
      <c r="D888" s="53">
        <v>8600</v>
      </c>
    </row>
    <row r="889" spans="1:4" x14ac:dyDescent="0.25">
      <c r="A889" s="56">
        <v>888</v>
      </c>
      <c r="B889" s="58">
        <v>501149</v>
      </c>
      <c r="C889" s="56" t="s">
        <v>16080</v>
      </c>
      <c r="D889" s="53">
        <v>8600</v>
      </c>
    </row>
    <row r="890" spans="1:4" x14ac:dyDescent="0.25">
      <c r="A890" s="56">
        <v>889</v>
      </c>
      <c r="B890" s="58">
        <v>501147</v>
      </c>
      <c r="C890" s="56" t="s">
        <v>16081</v>
      </c>
      <c r="D890" s="53">
        <v>8600</v>
      </c>
    </row>
    <row r="891" spans="1:4" ht="25.5" x14ac:dyDescent="0.25">
      <c r="A891" s="56">
        <v>890</v>
      </c>
      <c r="B891" s="57">
        <v>160369</v>
      </c>
      <c r="C891" s="56" t="s">
        <v>16082</v>
      </c>
      <c r="D891" s="53">
        <v>8000</v>
      </c>
    </row>
    <row r="892" spans="1:4" x14ac:dyDescent="0.25">
      <c r="A892" s="56">
        <v>891</v>
      </c>
      <c r="B892" s="57">
        <v>501016</v>
      </c>
      <c r="C892" s="56" t="s">
        <v>16083</v>
      </c>
      <c r="D892" s="53">
        <v>8600</v>
      </c>
    </row>
    <row r="893" spans="1:4" ht="38.25" x14ac:dyDescent="0.25">
      <c r="A893" s="56">
        <v>892</v>
      </c>
      <c r="B893" s="58">
        <v>501045</v>
      </c>
      <c r="C893" s="56" t="s">
        <v>16084</v>
      </c>
      <c r="D893" s="53">
        <v>8600</v>
      </c>
    </row>
    <row r="894" spans="1:4" ht="38.25" x14ac:dyDescent="0.25">
      <c r="A894" s="56">
        <v>893</v>
      </c>
      <c r="B894" s="58">
        <v>501057</v>
      </c>
      <c r="C894" s="56" t="s">
        <v>16085</v>
      </c>
      <c r="D894" s="53">
        <v>8000</v>
      </c>
    </row>
    <row r="895" spans="1:4" ht="38.25" x14ac:dyDescent="0.25">
      <c r="A895" s="56">
        <v>894</v>
      </c>
      <c r="B895" s="58">
        <v>501046</v>
      </c>
      <c r="C895" s="56" t="s">
        <v>16086</v>
      </c>
      <c r="D895" s="53">
        <v>8600</v>
      </c>
    </row>
    <row r="896" spans="1:4" ht="38.25" x14ac:dyDescent="0.25">
      <c r="A896" s="56">
        <v>895</v>
      </c>
      <c r="B896" s="58">
        <v>501051</v>
      </c>
      <c r="C896" s="56" t="s">
        <v>16087</v>
      </c>
      <c r="D896" s="53">
        <v>8000</v>
      </c>
    </row>
    <row r="897" spans="1:4" ht="38.25" x14ac:dyDescent="0.25">
      <c r="A897" s="56">
        <v>896</v>
      </c>
      <c r="B897" s="58">
        <v>501052</v>
      </c>
      <c r="C897" s="56" t="s">
        <v>16088</v>
      </c>
      <c r="D897" s="53">
        <v>8000</v>
      </c>
    </row>
    <row r="898" spans="1:4" x14ac:dyDescent="0.25">
      <c r="A898" s="56">
        <v>897</v>
      </c>
      <c r="B898" s="58">
        <v>4340</v>
      </c>
      <c r="C898" s="56" t="s">
        <v>16089</v>
      </c>
      <c r="D898" s="53">
        <v>36000</v>
      </c>
    </row>
    <row r="899" spans="1:4" x14ac:dyDescent="0.25">
      <c r="A899" s="56">
        <v>898</v>
      </c>
      <c r="B899" s="57">
        <v>157409</v>
      </c>
      <c r="C899" s="56" t="s">
        <v>16090</v>
      </c>
      <c r="D899" s="53">
        <v>9400</v>
      </c>
    </row>
    <row r="900" spans="1:4" x14ac:dyDescent="0.25">
      <c r="A900" s="56">
        <v>899</v>
      </c>
      <c r="B900" s="58">
        <v>217331</v>
      </c>
      <c r="C900" s="56" t="s">
        <v>16091</v>
      </c>
      <c r="D900" s="53">
        <v>37700</v>
      </c>
    </row>
    <row r="901" spans="1:4" x14ac:dyDescent="0.25">
      <c r="A901" s="56">
        <v>900</v>
      </c>
      <c r="B901" s="57">
        <v>285</v>
      </c>
      <c r="C901" s="56" t="s">
        <v>16092</v>
      </c>
      <c r="D901" s="53">
        <v>9400</v>
      </c>
    </row>
    <row r="902" spans="1:4" x14ac:dyDescent="0.25">
      <c r="A902" s="56">
        <v>901</v>
      </c>
      <c r="B902" s="58">
        <v>4352</v>
      </c>
      <c r="C902" s="56" t="s">
        <v>16093</v>
      </c>
      <c r="D902" s="53">
        <v>35000</v>
      </c>
    </row>
    <row r="903" spans="1:4" x14ac:dyDescent="0.25">
      <c r="A903" s="56">
        <v>902</v>
      </c>
      <c r="B903" s="57">
        <v>4411</v>
      </c>
      <c r="C903" s="56" t="s">
        <v>16094</v>
      </c>
      <c r="D903" s="53">
        <v>37700</v>
      </c>
    </row>
    <row r="904" spans="1:4" x14ac:dyDescent="0.25">
      <c r="A904" s="56">
        <v>903</v>
      </c>
      <c r="B904" s="57">
        <v>500682</v>
      </c>
      <c r="C904" s="56" t="s">
        <v>16095</v>
      </c>
      <c r="D904" s="53">
        <v>8000</v>
      </c>
    </row>
    <row r="905" spans="1:4" x14ac:dyDescent="0.25">
      <c r="A905" s="56">
        <v>904</v>
      </c>
      <c r="B905" s="57">
        <v>157789</v>
      </c>
      <c r="C905" s="56" t="s">
        <v>16096</v>
      </c>
      <c r="D905" s="53">
        <v>10000</v>
      </c>
    </row>
    <row r="906" spans="1:4" x14ac:dyDescent="0.25">
      <c r="A906" s="56">
        <v>905</v>
      </c>
      <c r="B906" s="57">
        <v>157507</v>
      </c>
      <c r="C906" s="56" t="s">
        <v>12726</v>
      </c>
      <c r="D906" s="53">
        <v>10300</v>
      </c>
    </row>
    <row r="907" spans="1:4" x14ac:dyDescent="0.25">
      <c r="A907" s="56">
        <v>906</v>
      </c>
      <c r="B907" s="58">
        <v>501076</v>
      </c>
      <c r="C907" s="56" t="s">
        <v>16097</v>
      </c>
      <c r="D907" s="53">
        <v>10000</v>
      </c>
    </row>
    <row r="908" spans="1:4" x14ac:dyDescent="0.25">
      <c r="A908" s="56">
        <v>907</v>
      </c>
      <c r="B908" s="58">
        <v>501079</v>
      </c>
      <c r="C908" s="56" t="s">
        <v>16098</v>
      </c>
      <c r="D908" s="53">
        <v>9400</v>
      </c>
    </row>
    <row r="909" spans="1:4" x14ac:dyDescent="0.25">
      <c r="A909" s="56">
        <v>908</v>
      </c>
      <c r="B909" s="58">
        <v>501080</v>
      </c>
      <c r="C909" s="56" t="s">
        <v>16099</v>
      </c>
      <c r="D909" s="53">
        <v>9400</v>
      </c>
    </row>
    <row r="910" spans="1:4" x14ac:dyDescent="0.25">
      <c r="A910" s="56">
        <v>909</v>
      </c>
      <c r="B910" s="58">
        <v>501088</v>
      </c>
      <c r="C910" s="56" t="s">
        <v>16100</v>
      </c>
      <c r="D910" s="53">
        <v>9400</v>
      </c>
    </row>
    <row r="911" spans="1:4" x14ac:dyDescent="0.25">
      <c r="A911" s="56">
        <v>910</v>
      </c>
      <c r="B911" s="57" t="s">
        <v>16101</v>
      </c>
      <c r="C911" s="56" t="s">
        <v>28</v>
      </c>
      <c r="D911" s="53">
        <v>10000</v>
      </c>
    </row>
    <row r="912" spans="1:4" x14ac:dyDescent="0.25">
      <c r="A912" s="56">
        <v>911</v>
      </c>
      <c r="B912" s="57" t="s">
        <v>16103</v>
      </c>
      <c r="C912" s="56" t="s">
        <v>16102</v>
      </c>
      <c r="D912" s="53">
        <v>10000</v>
      </c>
    </row>
    <row r="913" spans="1:4" x14ac:dyDescent="0.25">
      <c r="A913" s="56">
        <v>912</v>
      </c>
      <c r="B913" s="58">
        <v>501144</v>
      </c>
      <c r="C913" s="56" t="s">
        <v>16104</v>
      </c>
      <c r="D913" s="53">
        <v>36000</v>
      </c>
    </row>
    <row r="914" spans="1:4" x14ac:dyDescent="0.25">
      <c r="A914" s="56">
        <v>913</v>
      </c>
      <c r="B914" s="57">
        <v>157502</v>
      </c>
      <c r="C914" s="56" t="s">
        <v>12720</v>
      </c>
      <c r="D914" s="53">
        <v>10300</v>
      </c>
    </row>
    <row r="915" spans="1:4" x14ac:dyDescent="0.25">
      <c r="A915" s="56">
        <v>914</v>
      </c>
      <c r="B915" s="57">
        <v>158037</v>
      </c>
      <c r="C915" s="56" t="s">
        <v>16105</v>
      </c>
      <c r="D915" s="53">
        <v>9400</v>
      </c>
    </row>
    <row r="916" spans="1:4" x14ac:dyDescent="0.25">
      <c r="A916" s="56">
        <v>915</v>
      </c>
      <c r="B916" s="57">
        <v>157573</v>
      </c>
      <c r="C916" s="56" t="s">
        <v>12781</v>
      </c>
      <c r="D916" s="53">
        <v>9400</v>
      </c>
    </row>
    <row r="917" spans="1:4" ht="25.5" x14ac:dyDescent="0.25">
      <c r="A917" s="56">
        <v>916</v>
      </c>
      <c r="B917" s="57">
        <v>160386</v>
      </c>
      <c r="C917" s="56" t="s">
        <v>16106</v>
      </c>
      <c r="D917" s="53">
        <v>9400</v>
      </c>
    </row>
    <row r="918" spans="1:4" ht="25.5" x14ac:dyDescent="0.25">
      <c r="A918" s="56">
        <v>917</v>
      </c>
      <c r="B918" s="57">
        <v>160392</v>
      </c>
      <c r="C918" s="56" t="s">
        <v>16107</v>
      </c>
      <c r="D918" s="53">
        <v>10000</v>
      </c>
    </row>
    <row r="919" spans="1:4" ht="25.5" x14ac:dyDescent="0.25">
      <c r="A919" s="56">
        <v>918</v>
      </c>
      <c r="B919" s="57">
        <v>160700</v>
      </c>
      <c r="C919" s="56" t="s">
        <v>16108</v>
      </c>
      <c r="D919" s="53">
        <v>10000</v>
      </c>
    </row>
    <row r="920" spans="1:4" ht="38.25" x14ac:dyDescent="0.25">
      <c r="A920" s="56">
        <v>919</v>
      </c>
      <c r="B920" s="58">
        <v>501037</v>
      </c>
      <c r="C920" s="56" t="s">
        <v>16109</v>
      </c>
      <c r="D920" s="53">
        <v>9400</v>
      </c>
    </row>
    <row r="921" spans="1:4" x14ac:dyDescent="0.25">
      <c r="A921" s="56">
        <v>920</v>
      </c>
      <c r="B921" s="57">
        <v>91</v>
      </c>
      <c r="C921" s="56" t="s">
        <v>16110</v>
      </c>
      <c r="D921" s="53">
        <v>10000</v>
      </c>
    </row>
    <row r="922" spans="1:4" x14ac:dyDescent="0.25">
      <c r="A922" s="56">
        <v>921</v>
      </c>
      <c r="B922" s="57">
        <v>157770</v>
      </c>
      <c r="C922" s="56" t="s">
        <v>16111</v>
      </c>
      <c r="D922" s="53">
        <v>10000</v>
      </c>
    </row>
    <row r="923" spans="1:4" ht="25.5" x14ac:dyDescent="0.25">
      <c r="A923" s="56">
        <v>922</v>
      </c>
      <c r="B923" s="57">
        <v>160668</v>
      </c>
      <c r="C923" s="56" t="s">
        <v>16112</v>
      </c>
      <c r="D923" s="53">
        <v>9400</v>
      </c>
    </row>
    <row r="924" spans="1:4" ht="38.25" x14ac:dyDescent="0.25">
      <c r="A924" s="56">
        <v>923</v>
      </c>
      <c r="B924" s="57">
        <v>20000064</v>
      </c>
      <c r="C924" s="56" t="s">
        <v>16113</v>
      </c>
      <c r="D924" s="53">
        <v>10000</v>
      </c>
    </row>
    <row r="925" spans="1:4" ht="25.5" x14ac:dyDescent="0.25">
      <c r="A925" s="56">
        <v>924</v>
      </c>
      <c r="B925" s="57">
        <v>160660</v>
      </c>
      <c r="C925" s="56" t="s">
        <v>16114</v>
      </c>
      <c r="D925" s="53">
        <v>9400</v>
      </c>
    </row>
    <row r="926" spans="1:4" ht="25.5" x14ac:dyDescent="0.25">
      <c r="A926" s="56">
        <v>925</v>
      </c>
      <c r="B926" s="57">
        <v>20000070</v>
      </c>
      <c r="C926" s="56" t="s">
        <v>16115</v>
      </c>
      <c r="D926" s="53">
        <v>10000</v>
      </c>
    </row>
    <row r="927" spans="1:4" ht="25.5" x14ac:dyDescent="0.25">
      <c r="A927" s="56">
        <v>926</v>
      </c>
      <c r="B927" s="57">
        <v>20000076</v>
      </c>
      <c r="C927" s="56" t="s">
        <v>16116</v>
      </c>
      <c r="D927" s="53">
        <v>9400</v>
      </c>
    </row>
    <row r="928" spans="1:4" ht="25.5" x14ac:dyDescent="0.25">
      <c r="A928" s="56">
        <v>927</v>
      </c>
      <c r="B928" s="57">
        <v>20000074</v>
      </c>
      <c r="C928" s="56" t="s">
        <v>16117</v>
      </c>
      <c r="D928" s="53">
        <v>9400</v>
      </c>
    </row>
    <row r="929" spans="1:4" x14ac:dyDescent="0.25">
      <c r="A929" s="56">
        <v>928</v>
      </c>
      <c r="B929" s="58">
        <v>20092</v>
      </c>
      <c r="C929" s="56" t="s">
        <v>16118</v>
      </c>
      <c r="D929" s="53">
        <v>10000</v>
      </c>
    </row>
    <row r="930" spans="1:4" x14ac:dyDescent="0.25">
      <c r="A930" s="56">
        <v>929</v>
      </c>
      <c r="B930" s="58">
        <v>20099</v>
      </c>
      <c r="C930" s="56" t="s">
        <v>16119</v>
      </c>
      <c r="D930" s="53">
        <v>9400</v>
      </c>
    </row>
    <row r="931" spans="1:4" x14ac:dyDescent="0.25">
      <c r="A931" s="56">
        <v>930</v>
      </c>
      <c r="B931" s="57">
        <v>157771</v>
      </c>
      <c r="C931" s="56" t="s">
        <v>16120</v>
      </c>
      <c r="D931" s="53">
        <v>10000</v>
      </c>
    </row>
    <row r="932" spans="1:4" x14ac:dyDescent="0.25">
      <c r="A932" s="56">
        <v>931</v>
      </c>
      <c r="B932" s="57">
        <v>157772</v>
      </c>
      <c r="C932" s="56" t="s">
        <v>16121</v>
      </c>
      <c r="D932" s="53">
        <v>10000</v>
      </c>
    </row>
    <row r="933" spans="1:4" x14ac:dyDescent="0.25">
      <c r="A933" s="56">
        <v>932</v>
      </c>
      <c r="B933" s="57">
        <v>157213</v>
      </c>
      <c r="C933" s="56" t="s">
        <v>16122</v>
      </c>
      <c r="D933" s="53">
        <v>10000</v>
      </c>
    </row>
    <row r="934" spans="1:4" x14ac:dyDescent="0.25">
      <c r="A934" s="56">
        <v>933</v>
      </c>
      <c r="B934" s="57">
        <v>156946</v>
      </c>
      <c r="C934" s="56" t="s">
        <v>16123</v>
      </c>
      <c r="D934" s="53">
        <v>10300</v>
      </c>
    </row>
    <row r="935" spans="1:4" x14ac:dyDescent="0.25">
      <c r="A935" s="56">
        <v>934</v>
      </c>
      <c r="B935" s="57">
        <v>4387</v>
      </c>
      <c r="C935" s="56" t="s">
        <v>16124</v>
      </c>
      <c r="D935" s="53">
        <v>34000</v>
      </c>
    </row>
    <row r="936" spans="1:4" x14ac:dyDescent="0.25">
      <c r="A936" s="56">
        <v>935</v>
      </c>
      <c r="B936" s="57">
        <v>4396</v>
      </c>
      <c r="C936" s="56" t="s">
        <v>16125</v>
      </c>
      <c r="D936" s="53">
        <v>37700</v>
      </c>
    </row>
    <row r="937" spans="1:4" ht="38.25" x14ac:dyDescent="0.25">
      <c r="A937" s="56">
        <v>936</v>
      </c>
      <c r="B937" s="57">
        <v>55111</v>
      </c>
      <c r="C937" s="56" t="s">
        <v>16126</v>
      </c>
      <c r="D937" s="53">
        <v>9700</v>
      </c>
    </row>
    <row r="938" spans="1:4" x14ac:dyDescent="0.25">
      <c r="A938" s="56">
        <v>937</v>
      </c>
      <c r="B938" s="57">
        <v>4392</v>
      </c>
      <c r="C938" s="56" t="s">
        <v>16127</v>
      </c>
      <c r="D938" s="53">
        <v>36000</v>
      </c>
    </row>
    <row r="939" spans="1:4" x14ac:dyDescent="0.25">
      <c r="A939" s="56">
        <v>938</v>
      </c>
      <c r="B939" s="58">
        <v>512920</v>
      </c>
      <c r="C939" s="56" t="s">
        <v>16128</v>
      </c>
      <c r="D939" s="53">
        <v>9400</v>
      </c>
    </row>
    <row r="940" spans="1:4" x14ac:dyDescent="0.25">
      <c r="A940" s="56">
        <v>939</v>
      </c>
      <c r="B940" s="57">
        <v>4383</v>
      </c>
      <c r="C940" s="56" t="s">
        <v>16129</v>
      </c>
      <c r="D940" s="53">
        <v>34000</v>
      </c>
    </row>
    <row r="941" spans="1:4" ht="38.25" x14ac:dyDescent="0.25">
      <c r="A941" s="56">
        <v>940</v>
      </c>
      <c r="B941" s="57">
        <v>55131</v>
      </c>
      <c r="C941" s="56" t="s">
        <v>16130</v>
      </c>
      <c r="D941" s="53">
        <v>9700</v>
      </c>
    </row>
    <row r="942" spans="1:4" x14ac:dyDescent="0.25">
      <c r="A942" s="56">
        <v>941</v>
      </c>
      <c r="B942" s="58">
        <v>9500478</v>
      </c>
      <c r="C942" s="56" t="s">
        <v>16131</v>
      </c>
      <c r="D942" s="53">
        <v>36000</v>
      </c>
    </row>
    <row r="943" spans="1:4" x14ac:dyDescent="0.25">
      <c r="A943" s="56">
        <v>942</v>
      </c>
      <c r="B943" s="58">
        <v>46125</v>
      </c>
      <c r="C943" s="56" t="s">
        <v>16132</v>
      </c>
      <c r="D943" s="53">
        <v>36000</v>
      </c>
    </row>
    <row r="944" spans="1:4" x14ac:dyDescent="0.25">
      <c r="A944" s="56">
        <v>943</v>
      </c>
      <c r="B944" s="57">
        <v>4385</v>
      </c>
      <c r="C944" s="56" t="s">
        <v>16133</v>
      </c>
      <c r="D944" s="53">
        <v>34000</v>
      </c>
    </row>
    <row r="945" spans="1:4" x14ac:dyDescent="0.25">
      <c r="A945" s="56">
        <v>944</v>
      </c>
      <c r="B945" s="58">
        <v>17399</v>
      </c>
      <c r="C945" s="56" t="s">
        <v>16134</v>
      </c>
      <c r="D945" s="53">
        <v>35000</v>
      </c>
    </row>
    <row r="946" spans="1:4" x14ac:dyDescent="0.25">
      <c r="A946" s="56">
        <v>945</v>
      </c>
      <c r="B946" s="58">
        <v>46124</v>
      </c>
      <c r="C946" s="56" t="s">
        <v>16135</v>
      </c>
      <c r="D946" s="53">
        <v>37700</v>
      </c>
    </row>
    <row r="947" spans="1:4" ht="38.25" x14ac:dyDescent="0.25">
      <c r="A947" s="56">
        <v>946</v>
      </c>
      <c r="B947" s="57">
        <v>55121</v>
      </c>
      <c r="C947" s="56" t="s">
        <v>16136</v>
      </c>
      <c r="D947" s="53">
        <v>9700</v>
      </c>
    </row>
    <row r="948" spans="1:4" x14ac:dyDescent="0.25">
      <c r="A948" s="56">
        <v>947</v>
      </c>
      <c r="B948" s="58">
        <v>992171</v>
      </c>
      <c r="C948" s="56" t="s">
        <v>16137</v>
      </c>
      <c r="D948" s="53">
        <v>37700</v>
      </c>
    </row>
    <row r="949" spans="1:4" x14ac:dyDescent="0.25">
      <c r="A949" s="56">
        <v>948</v>
      </c>
      <c r="B949" s="57">
        <v>4384</v>
      </c>
      <c r="C949" s="56" t="s">
        <v>16138</v>
      </c>
      <c r="D949" s="53">
        <v>34000</v>
      </c>
    </row>
    <row r="950" spans="1:4" x14ac:dyDescent="0.25">
      <c r="A950" s="56">
        <v>949</v>
      </c>
      <c r="B950" s="57">
        <v>4381</v>
      </c>
      <c r="C950" s="56" t="s">
        <v>16139</v>
      </c>
      <c r="D950" s="53">
        <v>34000</v>
      </c>
    </row>
    <row r="951" spans="1:4" x14ac:dyDescent="0.25">
      <c r="A951" s="56">
        <v>950</v>
      </c>
      <c r="B951" s="57">
        <v>4395</v>
      </c>
      <c r="C951" s="56" t="s">
        <v>16140</v>
      </c>
      <c r="D951" s="53">
        <v>36000</v>
      </c>
    </row>
    <row r="952" spans="1:4" x14ac:dyDescent="0.25">
      <c r="A952" s="56">
        <v>951</v>
      </c>
      <c r="B952" s="57">
        <v>512859</v>
      </c>
      <c r="C952" s="56" t="s">
        <v>16141</v>
      </c>
      <c r="D952" s="53">
        <v>9400</v>
      </c>
    </row>
    <row r="953" spans="1:4" x14ac:dyDescent="0.25">
      <c r="A953" s="56">
        <v>952</v>
      </c>
      <c r="B953" s="58">
        <v>6347</v>
      </c>
      <c r="C953" s="56" t="s">
        <v>16142</v>
      </c>
      <c r="D953" s="53">
        <v>31500</v>
      </c>
    </row>
    <row r="954" spans="1:4" x14ac:dyDescent="0.25">
      <c r="A954" s="56">
        <v>953</v>
      </c>
      <c r="B954" s="57">
        <v>156947</v>
      </c>
      <c r="C954" s="56" t="s">
        <v>16143</v>
      </c>
      <c r="D954" s="53">
        <v>10000</v>
      </c>
    </row>
    <row r="955" spans="1:4" x14ac:dyDescent="0.25">
      <c r="A955" s="56">
        <v>954</v>
      </c>
      <c r="B955" s="57">
        <v>4390</v>
      </c>
      <c r="C955" s="56" t="s">
        <v>16144</v>
      </c>
      <c r="D955" s="53">
        <v>35000</v>
      </c>
    </row>
    <row r="956" spans="1:4" x14ac:dyDescent="0.25">
      <c r="A956" s="56">
        <v>955</v>
      </c>
      <c r="B956" s="57">
        <v>4382</v>
      </c>
      <c r="C956" s="56" t="s">
        <v>16145</v>
      </c>
      <c r="D956" s="53">
        <v>34000</v>
      </c>
    </row>
    <row r="957" spans="1:4" x14ac:dyDescent="0.25">
      <c r="A957" s="56">
        <v>956</v>
      </c>
      <c r="B957" s="57">
        <v>146628</v>
      </c>
      <c r="C957" s="56" t="s">
        <v>16146</v>
      </c>
      <c r="D957" s="53">
        <v>5838</v>
      </c>
    </row>
    <row r="958" spans="1:4" x14ac:dyDescent="0.25">
      <c r="A958" s="56">
        <v>957</v>
      </c>
      <c r="B958" s="58">
        <v>17398</v>
      </c>
      <c r="C958" s="56" t="s">
        <v>16147</v>
      </c>
      <c r="D958" s="53">
        <v>34000</v>
      </c>
    </row>
    <row r="959" spans="1:4" x14ac:dyDescent="0.25">
      <c r="A959" s="56">
        <v>958</v>
      </c>
      <c r="B959" s="57">
        <v>4394</v>
      </c>
      <c r="C959" s="56" t="s">
        <v>16148</v>
      </c>
      <c r="D959" s="53">
        <v>37700</v>
      </c>
    </row>
    <row r="960" spans="1:4" x14ac:dyDescent="0.25">
      <c r="A960" s="56">
        <v>959</v>
      </c>
      <c r="B960" s="57">
        <v>156951</v>
      </c>
      <c r="C960" s="56" t="s">
        <v>16149</v>
      </c>
      <c r="D960" s="53">
        <v>10300</v>
      </c>
    </row>
    <row r="961" spans="1:4" x14ac:dyDescent="0.25">
      <c r="A961" s="56">
        <v>960</v>
      </c>
      <c r="B961" s="57">
        <v>4389</v>
      </c>
      <c r="C961" s="56" t="s">
        <v>16150</v>
      </c>
      <c r="D961" s="53">
        <v>35000</v>
      </c>
    </row>
    <row r="962" spans="1:4" x14ac:dyDescent="0.25">
      <c r="A962" s="56">
        <v>961</v>
      </c>
      <c r="B962" s="58">
        <v>6348</v>
      </c>
      <c r="C962" s="56" t="s">
        <v>16151</v>
      </c>
      <c r="D962" s="53">
        <v>31500</v>
      </c>
    </row>
    <row r="963" spans="1:4" x14ac:dyDescent="0.25">
      <c r="A963" s="56">
        <v>962</v>
      </c>
      <c r="B963" s="58">
        <v>9500477</v>
      </c>
      <c r="C963" s="56" t="s">
        <v>16152</v>
      </c>
      <c r="D963" s="53">
        <v>36000</v>
      </c>
    </row>
    <row r="964" spans="1:4" x14ac:dyDescent="0.25">
      <c r="A964" s="56">
        <v>963</v>
      </c>
      <c r="B964" s="57">
        <v>157375</v>
      </c>
      <c r="C964" s="56" t="s">
        <v>16153</v>
      </c>
      <c r="D964" s="53">
        <v>2350</v>
      </c>
    </row>
    <row r="965" spans="1:4" x14ac:dyDescent="0.25">
      <c r="A965" s="56">
        <v>964</v>
      </c>
      <c r="B965" s="57">
        <v>157438</v>
      </c>
      <c r="C965" s="56" t="s">
        <v>16154</v>
      </c>
      <c r="D965" s="53">
        <v>7400</v>
      </c>
    </row>
    <row r="966" spans="1:4" x14ac:dyDescent="0.25">
      <c r="A966" s="56">
        <v>965</v>
      </c>
      <c r="B966" s="57">
        <v>500702</v>
      </c>
      <c r="C966" s="56" t="s">
        <v>16155</v>
      </c>
      <c r="D966" s="53">
        <v>7215</v>
      </c>
    </row>
    <row r="967" spans="1:4" x14ac:dyDescent="0.25">
      <c r="A967" s="56">
        <v>966</v>
      </c>
      <c r="B967" s="57">
        <v>157489</v>
      </c>
      <c r="C967" s="56" t="s">
        <v>12709</v>
      </c>
      <c r="D967" s="53">
        <v>8000</v>
      </c>
    </row>
    <row r="968" spans="1:4" x14ac:dyDescent="0.25">
      <c r="A968" s="56">
        <v>967</v>
      </c>
      <c r="B968" s="57">
        <v>992045</v>
      </c>
      <c r="C968" s="56" t="s">
        <v>16156</v>
      </c>
      <c r="D968" s="53">
        <v>8600</v>
      </c>
    </row>
    <row r="969" spans="1:4" x14ac:dyDescent="0.25">
      <c r="A969" s="56">
        <v>968</v>
      </c>
      <c r="B969" s="57">
        <v>157487</v>
      </c>
      <c r="C969" s="56" t="s">
        <v>12707</v>
      </c>
      <c r="D969" s="53">
        <v>8000</v>
      </c>
    </row>
    <row r="970" spans="1:4" x14ac:dyDescent="0.25">
      <c r="A970" s="56">
        <v>969</v>
      </c>
      <c r="B970" s="57">
        <v>157516</v>
      </c>
      <c r="C970" s="56" t="s">
        <v>12731</v>
      </c>
      <c r="D970" s="53">
        <v>8600</v>
      </c>
    </row>
    <row r="971" spans="1:4" x14ac:dyDescent="0.25">
      <c r="A971" s="56">
        <v>970</v>
      </c>
      <c r="B971" s="57">
        <v>157517</v>
      </c>
      <c r="C971" s="56" t="s">
        <v>12733</v>
      </c>
      <c r="D971" s="53">
        <v>8600</v>
      </c>
    </row>
    <row r="972" spans="1:4" x14ac:dyDescent="0.25">
      <c r="A972" s="56">
        <v>971</v>
      </c>
      <c r="B972" s="57">
        <v>157528</v>
      </c>
      <c r="C972" s="56" t="s">
        <v>12741</v>
      </c>
      <c r="D972" s="53">
        <v>8000</v>
      </c>
    </row>
    <row r="973" spans="1:4" x14ac:dyDescent="0.25">
      <c r="A973" s="56">
        <v>972</v>
      </c>
      <c r="B973" s="57">
        <v>157529</v>
      </c>
      <c r="C973" s="56" t="s">
        <v>12743</v>
      </c>
      <c r="D973" s="53">
        <v>9400</v>
      </c>
    </row>
    <row r="974" spans="1:4" x14ac:dyDescent="0.25">
      <c r="A974" s="56">
        <v>973</v>
      </c>
      <c r="B974" s="57">
        <v>157571</v>
      </c>
      <c r="C974" s="56" t="s">
        <v>12779</v>
      </c>
      <c r="D974" s="53">
        <v>8000</v>
      </c>
    </row>
    <row r="975" spans="1:4" x14ac:dyDescent="0.25">
      <c r="A975" s="56">
        <v>974</v>
      </c>
      <c r="B975" s="57">
        <v>157554</v>
      </c>
      <c r="C975" s="56" t="s">
        <v>12766</v>
      </c>
      <c r="D975" s="53">
        <v>8600</v>
      </c>
    </row>
    <row r="976" spans="1:4" x14ac:dyDescent="0.25">
      <c r="A976" s="56">
        <v>975</v>
      </c>
      <c r="B976" s="57">
        <v>157570</v>
      </c>
      <c r="C976" s="56" t="s">
        <v>12778</v>
      </c>
      <c r="D976" s="53">
        <v>8600</v>
      </c>
    </row>
    <row r="977" spans="1:4" x14ac:dyDescent="0.25">
      <c r="A977" s="56">
        <v>976</v>
      </c>
      <c r="B977" s="58">
        <v>501116</v>
      </c>
      <c r="C977" s="56" t="s">
        <v>16157</v>
      </c>
      <c r="D977" s="53">
        <v>8000</v>
      </c>
    </row>
    <row r="978" spans="1:4" x14ac:dyDescent="0.25">
      <c r="A978" s="56">
        <v>977</v>
      </c>
      <c r="B978" s="58">
        <v>501107</v>
      </c>
      <c r="C978" s="56" t="s">
        <v>113</v>
      </c>
      <c r="D978" s="53">
        <v>8600</v>
      </c>
    </row>
    <row r="979" spans="1:4" x14ac:dyDescent="0.25">
      <c r="A979" s="56">
        <v>978</v>
      </c>
      <c r="B979" s="58">
        <v>501105</v>
      </c>
      <c r="C979" s="56" t="s">
        <v>16158</v>
      </c>
      <c r="D979" s="53">
        <v>8000</v>
      </c>
    </row>
    <row r="980" spans="1:4" x14ac:dyDescent="0.25">
      <c r="A980" s="56">
        <v>979</v>
      </c>
      <c r="B980" s="58">
        <v>501098</v>
      </c>
      <c r="C980" s="56" t="s">
        <v>16159</v>
      </c>
      <c r="D980" s="53">
        <v>8000</v>
      </c>
    </row>
    <row r="981" spans="1:4" x14ac:dyDescent="0.25">
      <c r="A981" s="56">
        <v>980</v>
      </c>
      <c r="B981" s="58">
        <v>501173</v>
      </c>
      <c r="C981" s="56" t="s">
        <v>16160</v>
      </c>
      <c r="D981" s="53">
        <v>34000</v>
      </c>
    </row>
    <row r="982" spans="1:4" x14ac:dyDescent="0.25">
      <c r="A982" s="56">
        <v>981</v>
      </c>
      <c r="B982" s="58">
        <v>501164</v>
      </c>
      <c r="C982" s="56" t="s">
        <v>16161</v>
      </c>
      <c r="D982" s="53">
        <v>36000</v>
      </c>
    </row>
    <row r="983" spans="1:4" x14ac:dyDescent="0.25">
      <c r="A983" s="56">
        <v>982</v>
      </c>
      <c r="B983" s="57">
        <v>157555</v>
      </c>
      <c r="C983" s="56" t="s">
        <v>12767</v>
      </c>
      <c r="D983" s="53">
        <v>8600</v>
      </c>
    </row>
    <row r="984" spans="1:4" x14ac:dyDescent="0.25">
      <c r="A984" s="56">
        <v>983</v>
      </c>
      <c r="B984" s="57">
        <v>157750</v>
      </c>
      <c r="C984" s="56" t="s">
        <v>16162</v>
      </c>
      <c r="D984" s="53">
        <v>9400</v>
      </c>
    </row>
    <row r="985" spans="1:4" ht="25.5" x14ac:dyDescent="0.25">
      <c r="A985" s="56">
        <v>984</v>
      </c>
      <c r="B985" s="57">
        <v>160374</v>
      </c>
      <c r="C985" s="56" t="s">
        <v>16163</v>
      </c>
      <c r="D985" s="53">
        <v>8600</v>
      </c>
    </row>
    <row r="986" spans="1:4" x14ac:dyDescent="0.25">
      <c r="A986" s="56">
        <v>985</v>
      </c>
      <c r="B986" s="57">
        <v>157567</v>
      </c>
      <c r="C986" s="56" t="s">
        <v>12777</v>
      </c>
      <c r="D986" s="53">
        <v>9400</v>
      </c>
    </row>
    <row r="987" spans="1:4" ht="25.5" x14ac:dyDescent="0.25">
      <c r="A987" s="56">
        <v>986</v>
      </c>
      <c r="B987" s="57">
        <v>160380</v>
      </c>
      <c r="C987" s="56" t="s">
        <v>16164</v>
      </c>
      <c r="D987" s="53">
        <v>8600</v>
      </c>
    </row>
    <row r="988" spans="1:4" ht="25.5" x14ac:dyDescent="0.25">
      <c r="A988" s="56">
        <v>987</v>
      </c>
      <c r="B988" s="57">
        <v>160371</v>
      </c>
      <c r="C988" s="56" t="s">
        <v>16165</v>
      </c>
      <c r="D988" s="53">
        <v>8000</v>
      </c>
    </row>
    <row r="989" spans="1:4" ht="25.5" x14ac:dyDescent="0.25">
      <c r="A989" s="56">
        <v>988</v>
      </c>
      <c r="B989" s="57">
        <v>160367</v>
      </c>
      <c r="C989" s="56" t="s">
        <v>16166</v>
      </c>
      <c r="D989" s="53">
        <v>8000</v>
      </c>
    </row>
    <row r="990" spans="1:4" x14ac:dyDescent="0.25">
      <c r="A990" s="56">
        <v>989</v>
      </c>
      <c r="B990" s="57">
        <v>501013</v>
      </c>
      <c r="C990" s="51" t="s">
        <v>16167</v>
      </c>
      <c r="D990" s="53">
        <v>8600</v>
      </c>
    </row>
    <row r="991" spans="1:4" x14ac:dyDescent="0.25">
      <c r="A991" s="56">
        <v>990</v>
      </c>
      <c r="B991" s="57">
        <v>157566</v>
      </c>
      <c r="C991" s="56" t="s">
        <v>12776</v>
      </c>
      <c r="D991" s="53">
        <v>9400</v>
      </c>
    </row>
    <row r="992" spans="1:4" x14ac:dyDescent="0.25">
      <c r="A992" s="56">
        <v>991</v>
      </c>
      <c r="B992" s="57">
        <v>501023</v>
      </c>
      <c r="C992" s="56" t="s">
        <v>16168</v>
      </c>
      <c r="D992" s="53">
        <v>10000</v>
      </c>
    </row>
    <row r="993" spans="1:4" x14ac:dyDescent="0.25">
      <c r="A993" s="56">
        <v>992</v>
      </c>
      <c r="B993" s="57">
        <v>501018</v>
      </c>
      <c r="C993" s="51" t="s">
        <v>16169</v>
      </c>
      <c r="D993" s="53">
        <v>8600</v>
      </c>
    </row>
    <row r="994" spans="1:4" x14ac:dyDescent="0.25">
      <c r="A994" s="56">
        <v>993</v>
      </c>
      <c r="B994" s="57">
        <v>501019</v>
      </c>
      <c r="C994" s="56" t="s">
        <v>16170</v>
      </c>
      <c r="D994" s="53">
        <v>8600</v>
      </c>
    </row>
    <row r="995" spans="1:4" ht="38.25" x14ac:dyDescent="0.25">
      <c r="A995" s="56">
        <v>994</v>
      </c>
      <c r="B995" s="58">
        <v>501049</v>
      </c>
      <c r="C995" s="56" t="s">
        <v>16171</v>
      </c>
      <c r="D995" s="53">
        <v>8000</v>
      </c>
    </row>
    <row r="996" spans="1:4" x14ac:dyDescent="0.25">
      <c r="A996" s="56">
        <v>995</v>
      </c>
      <c r="B996" s="57">
        <v>157569</v>
      </c>
      <c r="C996" s="56" t="s">
        <v>16172</v>
      </c>
      <c r="D996" s="53">
        <v>8700</v>
      </c>
    </row>
    <row r="997" spans="1:4" ht="38.25" x14ac:dyDescent="0.25">
      <c r="A997" s="56">
        <v>996</v>
      </c>
      <c r="B997" s="58">
        <v>501048</v>
      </c>
      <c r="C997" s="56" t="s">
        <v>16173</v>
      </c>
      <c r="D997" s="53">
        <v>8600</v>
      </c>
    </row>
    <row r="998" spans="1:4" x14ac:dyDescent="0.25">
      <c r="A998" s="56">
        <v>997</v>
      </c>
      <c r="B998" s="57">
        <v>157757</v>
      </c>
      <c r="C998" s="56" t="s">
        <v>16174</v>
      </c>
      <c r="D998" s="53">
        <v>8600</v>
      </c>
    </row>
    <row r="999" spans="1:4" x14ac:dyDescent="0.25">
      <c r="A999" s="56">
        <v>998</v>
      </c>
      <c r="B999" s="57">
        <v>157747</v>
      </c>
      <c r="C999" s="56" t="s">
        <v>16175</v>
      </c>
      <c r="D999" s="53">
        <v>8600</v>
      </c>
    </row>
    <row r="1000" spans="1:4" x14ac:dyDescent="0.25">
      <c r="A1000" s="56">
        <v>999</v>
      </c>
      <c r="B1000" s="57">
        <v>157749</v>
      </c>
      <c r="C1000" s="56" t="s">
        <v>16176</v>
      </c>
      <c r="D1000" s="53">
        <v>9400</v>
      </c>
    </row>
    <row r="1001" spans="1:4" x14ac:dyDescent="0.25">
      <c r="A1001" s="56">
        <v>1000</v>
      </c>
      <c r="B1001" s="57">
        <v>157746</v>
      </c>
      <c r="C1001" s="56" t="s">
        <v>16177</v>
      </c>
      <c r="D1001" s="53">
        <v>8600</v>
      </c>
    </row>
    <row r="1002" spans="1:4" x14ac:dyDescent="0.25">
      <c r="A1002" s="56">
        <v>1001</v>
      </c>
      <c r="B1002" s="58">
        <v>501193</v>
      </c>
      <c r="C1002" s="56" t="s">
        <v>16178</v>
      </c>
      <c r="D1002" s="53">
        <v>36000</v>
      </c>
    </row>
    <row r="1003" spans="1:4" x14ac:dyDescent="0.25">
      <c r="A1003" s="56">
        <v>1002</v>
      </c>
      <c r="B1003" s="58">
        <v>501182</v>
      </c>
      <c r="C1003" s="56" t="s">
        <v>16179</v>
      </c>
      <c r="D1003" s="53">
        <v>35000</v>
      </c>
    </row>
    <row r="1004" spans="1:4" x14ac:dyDescent="0.25">
      <c r="A1004" s="56">
        <v>1003</v>
      </c>
      <c r="B1004" s="58">
        <v>501194</v>
      </c>
      <c r="C1004" s="56" t="s">
        <v>16180</v>
      </c>
      <c r="D1004" s="53">
        <v>36000</v>
      </c>
    </row>
    <row r="1005" spans="1:4" x14ac:dyDescent="0.25">
      <c r="A1005" s="56">
        <v>1004</v>
      </c>
      <c r="B1005" s="58">
        <v>501192</v>
      </c>
      <c r="C1005" s="56" t="s">
        <v>16181</v>
      </c>
      <c r="D1005" s="53">
        <v>34000</v>
      </c>
    </row>
    <row r="1006" spans="1:4" x14ac:dyDescent="0.25">
      <c r="A1006" s="56">
        <v>1005</v>
      </c>
      <c r="B1006" s="58">
        <v>501117</v>
      </c>
      <c r="C1006" s="56" t="s">
        <v>16182</v>
      </c>
      <c r="D1006" s="53">
        <v>8000</v>
      </c>
    </row>
    <row r="1007" spans="1:4" x14ac:dyDescent="0.25">
      <c r="A1007" s="56">
        <v>1006</v>
      </c>
      <c r="B1007" s="58">
        <v>501108</v>
      </c>
      <c r="C1007" s="56" t="s">
        <v>16183</v>
      </c>
      <c r="D1007" s="53">
        <v>8600</v>
      </c>
    </row>
    <row r="1008" spans="1:4" x14ac:dyDescent="0.25">
      <c r="A1008" s="56">
        <v>1007</v>
      </c>
      <c r="B1008" s="58">
        <v>501099</v>
      </c>
      <c r="C1008" s="56" t="s">
        <v>16184</v>
      </c>
      <c r="D1008" s="53">
        <v>8000</v>
      </c>
    </row>
    <row r="1009" spans="1:4" x14ac:dyDescent="0.25">
      <c r="A1009" s="56">
        <v>1008</v>
      </c>
      <c r="B1009" s="58">
        <v>501109</v>
      </c>
      <c r="C1009" s="56" t="s">
        <v>16185</v>
      </c>
      <c r="D1009" s="53">
        <v>8600</v>
      </c>
    </row>
    <row r="1010" spans="1:4" x14ac:dyDescent="0.25">
      <c r="A1010" s="56">
        <v>1009</v>
      </c>
      <c r="B1010" s="58">
        <v>501152</v>
      </c>
      <c r="C1010" s="56" t="s">
        <v>16186</v>
      </c>
      <c r="D1010" s="53">
        <v>9400</v>
      </c>
    </row>
    <row r="1011" spans="1:4" x14ac:dyDescent="0.25">
      <c r="A1011" s="56">
        <v>1010</v>
      </c>
      <c r="B1011" s="58">
        <v>501154</v>
      </c>
      <c r="C1011" s="56" t="s">
        <v>16187</v>
      </c>
      <c r="D1011" s="53">
        <v>8000</v>
      </c>
    </row>
    <row r="1012" spans="1:4" x14ac:dyDescent="0.25">
      <c r="A1012" s="56">
        <v>1011</v>
      </c>
      <c r="B1012" s="58">
        <v>501165</v>
      </c>
      <c r="C1012" s="56" t="s">
        <v>16188</v>
      </c>
      <c r="D1012" s="53">
        <v>36000</v>
      </c>
    </row>
    <row r="1013" spans="1:4" x14ac:dyDescent="0.25">
      <c r="A1013" s="56">
        <v>1012</v>
      </c>
      <c r="B1013" s="58">
        <v>501166</v>
      </c>
      <c r="C1013" s="56" t="s">
        <v>16189</v>
      </c>
      <c r="D1013" s="53">
        <v>36000</v>
      </c>
    </row>
    <row r="1014" spans="1:4" x14ac:dyDescent="0.25">
      <c r="A1014" s="56">
        <v>1013</v>
      </c>
      <c r="B1014" s="58">
        <v>501174</v>
      </c>
      <c r="C1014" s="56" t="s">
        <v>16190</v>
      </c>
      <c r="D1014" s="53">
        <v>34000</v>
      </c>
    </row>
    <row r="1015" spans="1:4" x14ac:dyDescent="0.25">
      <c r="A1015" s="56">
        <v>1014</v>
      </c>
      <c r="B1015" s="58">
        <v>501175</v>
      </c>
      <c r="C1015" s="56" t="s">
        <v>16191</v>
      </c>
      <c r="D1015" s="53">
        <v>34000</v>
      </c>
    </row>
    <row r="1016" spans="1:4" ht="38.25" x14ac:dyDescent="0.25">
      <c r="A1016" s="56">
        <v>1015</v>
      </c>
      <c r="B1016" s="58">
        <v>501042</v>
      </c>
      <c r="C1016" s="56" t="s">
        <v>16192</v>
      </c>
      <c r="D1016" s="53">
        <v>8600</v>
      </c>
    </row>
    <row r="1017" spans="1:4" ht="38.25" x14ac:dyDescent="0.25">
      <c r="A1017" s="56">
        <v>1016</v>
      </c>
      <c r="B1017" s="58">
        <v>501043</v>
      </c>
      <c r="C1017" s="56" t="s">
        <v>16193</v>
      </c>
      <c r="D1017" s="53">
        <v>8600</v>
      </c>
    </row>
    <row r="1018" spans="1:4" ht="38.25" x14ac:dyDescent="0.25">
      <c r="A1018" s="56">
        <v>1017</v>
      </c>
      <c r="B1018" s="58">
        <v>501058</v>
      </c>
      <c r="C1018" s="56" t="s">
        <v>16194</v>
      </c>
      <c r="D1018" s="53">
        <v>8000</v>
      </c>
    </row>
    <row r="1019" spans="1:4" x14ac:dyDescent="0.25">
      <c r="A1019" s="56">
        <v>1018</v>
      </c>
      <c r="B1019" s="58">
        <v>501185</v>
      </c>
      <c r="C1019" s="56" t="s">
        <v>16195</v>
      </c>
      <c r="D1019" s="53">
        <v>34000</v>
      </c>
    </row>
    <row r="1020" spans="1:4" x14ac:dyDescent="0.25">
      <c r="A1020" s="56">
        <v>1019</v>
      </c>
      <c r="B1020" s="57">
        <v>157442</v>
      </c>
      <c r="C1020" s="56" t="s">
        <v>16196</v>
      </c>
      <c r="D1020" s="53">
        <v>7000</v>
      </c>
    </row>
    <row r="1021" spans="1:4" x14ac:dyDescent="0.25">
      <c r="A1021" s="56">
        <v>1020</v>
      </c>
      <c r="B1021" s="57">
        <v>158023</v>
      </c>
      <c r="C1021" s="56" t="s">
        <v>16197</v>
      </c>
      <c r="D1021" s="53">
        <v>9400</v>
      </c>
    </row>
    <row r="1022" spans="1:4" x14ac:dyDescent="0.25">
      <c r="A1022" s="56">
        <v>1021</v>
      </c>
      <c r="B1022" s="58">
        <v>5530</v>
      </c>
      <c r="C1022" s="56" t="s">
        <v>16198</v>
      </c>
      <c r="D1022" s="53">
        <v>9400</v>
      </c>
    </row>
    <row r="1023" spans="1:4" x14ac:dyDescent="0.25">
      <c r="A1023" s="56">
        <v>1022</v>
      </c>
      <c r="B1023" s="57">
        <v>55291</v>
      </c>
      <c r="C1023" s="56" t="s">
        <v>16199</v>
      </c>
      <c r="D1023" s="53">
        <v>9400</v>
      </c>
    </row>
    <row r="1024" spans="1:4" x14ac:dyDescent="0.25">
      <c r="A1024" s="56">
        <v>1023</v>
      </c>
      <c r="B1024" s="57">
        <v>55451</v>
      </c>
      <c r="C1024" s="56" t="s">
        <v>85</v>
      </c>
      <c r="D1024" s="53">
        <v>8900</v>
      </c>
    </row>
    <row r="1025" spans="1:4" x14ac:dyDescent="0.25">
      <c r="A1025" s="56">
        <v>1024</v>
      </c>
      <c r="B1025" s="57">
        <v>156782</v>
      </c>
      <c r="C1025" s="56" t="s">
        <v>16200</v>
      </c>
      <c r="D1025" s="53">
        <v>7000</v>
      </c>
    </row>
    <row r="1026" spans="1:4" x14ac:dyDescent="0.25">
      <c r="A1026" s="56">
        <v>1025</v>
      </c>
      <c r="B1026" s="57">
        <v>156668</v>
      </c>
      <c r="C1026" s="56" t="s">
        <v>16201</v>
      </c>
      <c r="D1026" s="53">
        <v>9400</v>
      </c>
    </row>
    <row r="1027" spans="1:4" x14ac:dyDescent="0.25">
      <c r="A1027" s="56">
        <v>1026</v>
      </c>
      <c r="B1027" s="57">
        <v>157176</v>
      </c>
      <c r="C1027" s="56" t="s">
        <v>16202</v>
      </c>
      <c r="D1027" s="53">
        <v>7400</v>
      </c>
    </row>
    <row r="1028" spans="1:4" x14ac:dyDescent="0.25">
      <c r="A1028" s="56">
        <v>1027</v>
      </c>
      <c r="B1028" s="57">
        <v>157186</v>
      </c>
      <c r="C1028" s="56" t="s">
        <v>16203</v>
      </c>
      <c r="D1028" s="53">
        <v>10000</v>
      </c>
    </row>
    <row r="1029" spans="1:4" x14ac:dyDescent="0.25">
      <c r="A1029" s="56">
        <v>1028</v>
      </c>
      <c r="B1029" s="57">
        <v>157197</v>
      </c>
      <c r="C1029" s="56" t="s">
        <v>16204</v>
      </c>
      <c r="D1029" s="53">
        <v>10000</v>
      </c>
    </row>
    <row r="1030" spans="1:4" x14ac:dyDescent="0.25">
      <c r="A1030" s="56">
        <v>1029</v>
      </c>
      <c r="B1030" s="57">
        <v>157778</v>
      </c>
      <c r="C1030" s="56" t="s">
        <v>16205</v>
      </c>
      <c r="D1030" s="53">
        <v>9400</v>
      </c>
    </row>
    <row r="1031" spans="1:4" x14ac:dyDescent="0.25">
      <c r="A1031" s="56">
        <v>1030</v>
      </c>
      <c r="B1031" s="57">
        <v>157779</v>
      </c>
      <c r="C1031" s="56" t="s">
        <v>16206</v>
      </c>
      <c r="D1031" s="53">
        <v>9400</v>
      </c>
    </row>
    <row r="1032" spans="1:4" x14ac:dyDescent="0.25">
      <c r="A1032" s="56">
        <v>1031</v>
      </c>
      <c r="B1032" s="57">
        <v>157179</v>
      </c>
      <c r="C1032" s="56" t="s">
        <v>16207</v>
      </c>
      <c r="D1032" s="53">
        <v>7600</v>
      </c>
    </row>
    <row r="1033" spans="1:4" x14ac:dyDescent="0.25">
      <c r="A1033" s="56">
        <v>1032</v>
      </c>
      <c r="B1033" s="57">
        <v>157201</v>
      </c>
      <c r="C1033" s="56" t="s">
        <v>16208</v>
      </c>
      <c r="D1033" s="53">
        <v>9400</v>
      </c>
    </row>
    <row r="1034" spans="1:4" x14ac:dyDescent="0.25">
      <c r="A1034" s="56">
        <v>1033</v>
      </c>
      <c r="B1034" s="57">
        <v>157204</v>
      </c>
      <c r="C1034" s="56" t="s">
        <v>16209</v>
      </c>
      <c r="D1034" s="53">
        <v>9400</v>
      </c>
    </row>
    <row r="1035" spans="1:4" x14ac:dyDescent="0.25">
      <c r="A1035" s="56">
        <v>1034</v>
      </c>
      <c r="B1035" s="57">
        <v>157165</v>
      </c>
      <c r="C1035" s="56" t="s">
        <v>16210</v>
      </c>
      <c r="D1035" s="53">
        <v>7030</v>
      </c>
    </row>
    <row r="1036" spans="1:4" x14ac:dyDescent="0.25">
      <c r="A1036" s="56">
        <v>1035</v>
      </c>
      <c r="B1036" s="57">
        <v>157762</v>
      </c>
      <c r="C1036" s="56" t="s">
        <v>16211</v>
      </c>
      <c r="D1036" s="53">
        <v>10000</v>
      </c>
    </row>
    <row r="1037" spans="1:4" x14ac:dyDescent="0.25">
      <c r="A1037" s="56">
        <v>1036</v>
      </c>
      <c r="B1037" s="57">
        <v>41030</v>
      </c>
      <c r="C1037" s="56" t="s">
        <v>16212</v>
      </c>
      <c r="D1037" s="53">
        <v>9400</v>
      </c>
    </row>
    <row r="1038" spans="1:4" x14ac:dyDescent="0.25">
      <c r="A1038" s="56">
        <v>1037</v>
      </c>
      <c r="B1038" s="57">
        <v>320</v>
      </c>
      <c r="C1038" s="56" t="s">
        <v>16213</v>
      </c>
      <c r="D1038" s="53">
        <v>10000</v>
      </c>
    </row>
    <row r="1039" spans="1:4" x14ac:dyDescent="0.25">
      <c r="A1039" s="56">
        <v>1038</v>
      </c>
      <c r="B1039" s="57" t="s">
        <v>16215</v>
      </c>
      <c r="C1039" s="56" t="s">
        <v>16214</v>
      </c>
      <c r="D1039" s="53">
        <v>10000</v>
      </c>
    </row>
    <row r="1040" spans="1:4" x14ac:dyDescent="0.25">
      <c r="A1040" s="56">
        <v>1039</v>
      </c>
      <c r="B1040" s="57">
        <v>157171</v>
      </c>
      <c r="C1040" s="56" t="s">
        <v>16216</v>
      </c>
      <c r="D1040" s="53">
        <v>7400</v>
      </c>
    </row>
    <row r="1041" spans="1:4" x14ac:dyDescent="0.25">
      <c r="A1041" s="56">
        <v>1040</v>
      </c>
      <c r="B1041" s="57">
        <v>9500435</v>
      </c>
      <c r="C1041" s="56" t="s">
        <v>16217</v>
      </c>
      <c r="D1041" s="53">
        <v>7410</v>
      </c>
    </row>
    <row r="1042" spans="1:4" x14ac:dyDescent="0.25">
      <c r="A1042" s="56">
        <v>1041</v>
      </c>
      <c r="B1042" s="57">
        <v>151856</v>
      </c>
      <c r="C1042" s="56" t="s">
        <v>16218</v>
      </c>
      <c r="D1042" s="53">
        <v>7600</v>
      </c>
    </row>
    <row r="1043" spans="1:4" x14ac:dyDescent="0.25">
      <c r="A1043" s="56">
        <v>1042</v>
      </c>
      <c r="B1043" s="57">
        <v>148803</v>
      </c>
      <c r="C1043" s="56" t="s">
        <v>16219</v>
      </c>
      <c r="D1043" s="53">
        <v>2500</v>
      </c>
    </row>
    <row r="1044" spans="1:4" x14ac:dyDescent="0.25">
      <c r="A1044" s="56">
        <v>1043</v>
      </c>
      <c r="B1044" s="57">
        <v>301</v>
      </c>
      <c r="C1044" s="56" t="s">
        <v>16220</v>
      </c>
      <c r="D1044" s="53">
        <v>8900</v>
      </c>
    </row>
    <row r="1045" spans="1:4" x14ac:dyDescent="0.25">
      <c r="A1045" s="56">
        <v>1044</v>
      </c>
      <c r="B1045" s="58">
        <v>5527</v>
      </c>
      <c r="C1045" s="56" t="s">
        <v>88</v>
      </c>
      <c r="D1045" s="53">
        <v>9400</v>
      </c>
    </row>
    <row r="1046" spans="1:4" ht="25.5" x14ac:dyDescent="0.25">
      <c r="A1046" s="56">
        <v>1045</v>
      </c>
      <c r="B1046" s="57">
        <v>159464</v>
      </c>
      <c r="C1046" s="56" t="s">
        <v>16221</v>
      </c>
      <c r="D1046" s="53">
        <v>9400</v>
      </c>
    </row>
    <row r="1047" spans="1:4" ht="25.5" x14ac:dyDescent="0.25">
      <c r="A1047" s="56">
        <v>1046</v>
      </c>
      <c r="B1047" s="58">
        <v>3275</v>
      </c>
      <c r="C1047" s="56" t="s">
        <v>16222</v>
      </c>
      <c r="D1047" s="53">
        <v>30000</v>
      </c>
    </row>
    <row r="1048" spans="1:4" x14ac:dyDescent="0.25">
      <c r="A1048" s="56">
        <v>1047</v>
      </c>
      <c r="B1048" s="57">
        <v>6360</v>
      </c>
      <c r="C1048" s="56" t="s">
        <v>16223</v>
      </c>
      <c r="D1048" s="53">
        <v>31500</v>
      </c>
    </row>
    <row r="1049" spans="1:4" ht="25.5" x14ac:dyDescent="0.25">
      <c r="A1049" s="56">
        <v>1048</v>
      </c>
      <c r="B1049" s="57">
        <v>31701</v>
      </c>
      <c r="C1049" s="56" t="s">
        <v>16224</v>
      </c>
      <c r="D1049" s="53">
        <v>10300</v>
      </c>
    </row>
    <row r="1050" spans="1:4" x14ac:dyDescent="0.25">
      <c r="A1050" s="56">
        <v>1049</v>
      </c>
      <c r="B1050" s="57">
        <v>32061</v>
      </c>
      <c r="C1050" s="56" t="s">
        <v>16225</v>
      </c>
      <c r="D1050" s="53">
        <v>8900</v>
      </c>
    </row>
    <row r="1051" spans="1:4" x14ac:dyDescent="0.25">
      <c r="A1051" s="56">
        <v>1050</v>
      </c>
      <c r="B1051" s="57">
        <v>32031</v>
      </c>
      <c r="C1051" s="56" t="s">
        <v>16226</v>
      </c>
      <c r="D1051" s="53">
        <v>8900</v>
      </c>
    </row>
    <row r="1052" spans="1:4" x14ac:dyDescent="0.25">
      <c r="A1052" s="56">
        <v>1051</v>
      </c>
      <c r="B1052" s="58">
        <v>3200</v>
      </c>
      <c r="C1052" s="56" t="s">
        <v>16227</v>
      </c>
      <c r="D1052" s="53">
        <v>8900</v>
      </c>
    </row>
    <row r="1053" spans="1:4" x14ac:dyDescent="0.25">
      <c r="A1053" s="56">
        <v>1052</v>
      </c>
      <c r="B1053" s="57">
        <v>32041</v>
      </c>
      <c r="C1053" s="56" t="s">
        <v>16228</v>
      </c>
      <c r="D1053" s="53">
        <v>8900</v>
      </c>
    </row>
    <row r="1054" spans="1:4" x14ac:dyDescent="0.25">
      <c r="A1054" s="56">
        <v>1053</v>
      </c>
      <c r="B1054" s="58">
        <v>3205</v>
      </c>
      <c r="C1054" s="56" t="s">
        <v>16229</v>
      </c>
      <c r="D1054" s="53">
        <v>8900</v>
      </c>
    </row>
    <row r="1055" spans="1:4" x14ac:dyDescent="0.25">
      <c r="A1055" s="56">
        <v>1054</v>
      </c>
      <c r="B1055" s="57">
        <v>32011</v>
      </c>
      <c r="C1055" s="56" t="s">
        <v>16230</v>
      </c>
      <c r="D1055" s="53">
        <v>8900</v>
      </c>
    </row>
    <row r="1056" spans="1:4" x14ac:dyDescent="0.25">
      <c r="A1056" s="56">
        <v>1055</v>
      </c>
      <c r="B1056" s="57">
        <v>32021</v>
      </c>
      <c r="C1056" s="56" t="s">
        <v>16231</v>
      </c>
      <c r="D1056" s="53">
        <v>8900</v>
      </c>
    </row>
    <row r="1057" spans="1:4" x14ac:dyDescent="0.25">
      <c r="A1057" s="56">
        <v>1056</v>
      </c>
      <c r="B1057" s="57">
        <v>31991</v>
      </c>
      <c r="C1057" s="56" t="s">
        <v>16232</v>
      </c>
      <c r="D1057" s="53">
        <v>8900</v>
      </c>
    </row>
    <row r="1058" spans="1:4" x14ac:dyDescent="0.25">
      <c r="A1058" s="56">
        <v>1057</v>
      </c>
      <c r="B1058" s="57">
        <v>3149</v>
      </c>
      <c r="C1058" s="56" t="s">
        <v>16233</v>
      </c>
      <c r="D1058" s="53">
        <v>8900</v>
      </c>
    </row>
    <row r="1059" spans="1:4" x14ac:dyDescent="0.25">
      <c r="A1059" s="56">
        <v>1058</v>
      </c>
      <c r="B1059" s="57">
        <v>31521</v>
      </c>
      <c r="C1059" s="56" t="s">
        <v>16234</v>
      </c>
      <c r="D1059" s="53">
        <v>8900</v>
      </c>
    </row>
    <row r="1060" spans="1:4" x14ac:dyDescent="0.25">
      <c r="A1060" s="56">
        <v>1059</v>
      </c>
      <c r="B1060" s="57">
        <v>31531</v>
      </c>
      <c r="C1060" s="56" t="s">
        <v>16235</v>
      </c>
      <c r="D1060" s="53">
        <v>8900</v>
      </c>
    </row>
    <row r="1061" spans="1:4" x14ac:dyDescent="0.25">
      <c r="A1061" s="56">
        <v>1060</v>
      </c>
      <c r="B1061" s="57">
        <v>31481</v>
      </c>
      <c r="C1061" s="51" t="s">
        <v>16236</v>
      </c>
      <c r="D1061" s="53">
        <v>8900</v>
      </c>
    </row>
    <row r="1062" spans="1:4" x14ac:dyDescent="0.25">
      <c r="A1062" s="56">
        <v>1061</v>
      </c>
      <c r="B1062" s="57">
        <v>31511</v>
      </c>
      <c r="C1062" s="56" t="s">
        <v>16237</v>
      </c>
      <c r="D1062" s="53">
        <v>8900</v>
      </c>
    </row>
    <row r="1063" spans="1:4" x14ac:dyDescent="0.25">
      <c r="A1063" s="56">
        <v>1062</v>
      </c>
      <c r="B1063" s="57">
        <v>31451</v>
      </c>
      <c r="C1063" s="56" t="s">
        <v>16238</v>
      </c>
      <c r="D1063" s="53">
        <v>9700</v>
      </c>
    </row>
    <row r="1064" spans="1:4" x14ac:dyDescent="0.25">
      <c r="A1064" s="56">
        <v>1063</v>
      </c>
      <c r="B1064" s="57">
        <v>31501</v>
      </c>
      <c r="C1064" s="56" t="s">
        <v>16239</v>
      </c>
      <c r="D1064" s="53">
        <v>9700</v>
      </c>
    </row>
    <row r="1065" spans="1:4" x14ac:dyDescent="0.25">
      <c r="A1065" s="56">
        <v>1064</v>
      </c>
      <c r="B1065" s="57">
        <v>31471</v>
      </c>
      <c r="C1065" s="56" t="s">
        <v>16240</v>
      </c>
      <c r="D1065" s="53">
        <v>8900</v>
      </c>
    </row>
    <row r="1066" spans="1:4" x14ac:dyDescent="0.25">
      <c r="A1066" s="56">
        <v>1065</v>
      </c>
      <c r="B1066" s="57">
        <v>31461</v>
      </c>
      <c r="C1066" s="56" t="s">
        <v>16241</v>
      </c>
      <c r="D1066" s="53">
        <v>8900</v>
      </c>
    </row>
    <row r="1067" spans="1:4" x14ac:dyDescent="0.25">
      <c r="A1067" s="56">
        <v>1066</v>
      </c>
      <c r="B1067" s="57">
        <v>31441</v>
      </c>
      <c r="C1067" s="56" t="s">
        <v>16242</v>
      </c>
      <c r="D1067" s="53">
        <v>8900</v>
      </c>
    </row>
    <row r="1068" spans="1:4" x14ac:dyDescent="0.25">
      <c r="A1068" s="56">
        <v>1067</v>
      </c>
      <c r="B1068" s="57">
        <v>160670</v>
      </c>
      <c r="C1068" s="56" t="s">
        <v>16243</v>
      </c>
      <c r="D1068" s="53">
        <v>9400</v>
      </c>
    </row>
    <row r="1069" spans="1:4" x14ac:dyDescent="0.25">
      <c r="A1069" s="56">
        <v>1068</v>
      </c>
      <c r="B1069" s="57">
        <v>160676</v>
      </c>
      <c r="C1069" s="56" t="s">
        <v>16244</v>
      </c>
      <c r="D1069" s="53">
        <v>9400</v>
      </c>
    </row>
    <row r="1070" spans="1:4" x14ac:dyDescent="0.25">
      <c r="A1070" s="56">
        <v>1069</v>
      </c>
      <c r="B1070" s="57">
        <v>160677</v>
      </c>
      <c r="C1070" s="56" t="s">
        <v>16245</v>
      </c>
      <c r="D1070" s="53">
        <v>9400</v>
      </c>
    </row>
    <row r="1071" spans="1:4" x14ac:dyDescent="0.25">
      <c r="A1071" s="56">
        <v>1070</v>
      </c>
      <c r="B1071" s="57">
        <v>160675</v>
      </c>
      <c r="C1071" s="56" t="s">
        <v>16246</v>
      </c>
      <c r="D1071" s="53">
        <v>9400</v>
      </c>
    </row>
    <row r="1072" spans="1:4" ht="25.5" x14ac:dyDescent="0.25">
      <c r="A1072" s="56">
        <v>1071</v>
      </c>
      <c r="B1072" s="57">
        <v>31711</v>
      </c>
      <c r="C1072" s="56" t="s">
        <v>16247</v>
      </c>
      <c r="D1072" s="53">
        <v>10300</v>
      </c>
    </row>
    <row r="1073" spans="1:4" x14ac:dyDescent="0.25">
      <c r="A1073" s="56">
        <v>1072</v>
      </c>
      <c r="B1073" s="57">
        <v>29781</v>
      </c>
      <c r="C1073" s="56" t="s">
        <v>16248</v>
      </c>
      <c r="D1073" s="53">
        <v>7410</v>
      </c>
    </row>
    <row r="1074" spans="1:4" x14ac:dyDescent="0.25">
      <c r="A1074" s="56">
        <v>1073</v>
      </c>
      <c r="B1074" s="57">
        <v>157262</v>
      </c>
      <c r="C1074" s="56" t="s">
        <v>16249</v>
      </c>
      <c r="D1074" s="53">
        <v>7600</v>
      </c>
    </row>
    <row r="1075" spans="1:4" x14ac:dyDescent="0.25">
      <c r="A1075" s="56">
        <v>1074</v>
      </c>
      <c r="B1075" s="57">
        <v>29801</v>
      </c>
      <c r="C1075" s="56" t="s">
        <v>16250</v>
      </c>
      <c r="D1075" s="53">
        <v>7600</v>
      </c>
    </row>
    <row r="1076" spans="1:4" x14ac:dyDescent="0.25">
      <c r="A1076" s="56">
        <v>1075</v>
      </c>
      <c r="B1076" s="57">
        <v>159213</v>
      </c>
      <c r="C1076" s="56" t="s">
        <v>16251</v>
      </c>
      <c r="D1076" s="53">
        <v>10300</v>
      </c>
    </row>
    <row r="1077" spans="1:4" x14ac:dyDescent="0.25">
      <c r="A1077" s="56">
        <v>1076</v>
      </c>
      <c r="B1077" s="57" t="s">
        <v>16253</v>
      </c>
      <c r="C1077" s="56" t="s">
        <v>16252</v>
      </c>
      <c r="D1077" s="53">
        <v>9400</v>
      </c>
    </row>
    <row r="1078" spans="1:4" x14ac:dyDescent="0.25">
      <c r="A1078" s="56">
        <v>1077</v>
      </c>
      <c r="B1078" s="57">
        <v>32081</v>
      </c>
      <c r="C1078" s="56" t="s">
        <v>16254</v>
      </c>
      <c r="D1078" s="53">
        <v>9400</v>
      </c>
    </row>
    <row r="1079" spans="1:4" x14ac:dyDescent="0.25">
      <c r="A1079" s="56">
        <v>1078</v>
      </c>
      <c r="B1079" s="57">
        <v>159211</v>
      </c>
      <c r="C1079" s="56" t="s">
        <v>16255</v>
      </c>
      <c r="D1079" s="53">
        <v>10300</v>
      </c>
    </row>
    <row r="1080" spans="1:4" x14ac:dyDescent="0.25">
      <c r="A1080" s="56">
        <v>1079</v>
      </c>
      <c r="B1080" s="57">
        <v>157301</v>
      </c>
      <c r="C1080" s="56" t="s">
        <v>16256</v>
      </c>
      <c r="D1080" s="53">
        <v>9400</v>
      </c>
    </row>
    <row r="1081" spans="1:4" x14ac:dyDescent="0.25">
      <c r="A1081" s="56">
        <v>1080</v>
      </c>
      <c r="B1081" s="57">
        <v>29751</v>
      </c>
      <c r="C1081" s="56" t="s">
        <v>16257</v>
      </c>
      <c r="D1081" s="53">
        <v>7600</v>
      </c>
    </row>
    <row r="1082" spans="1:4" x14ac:dyDescent="0.25">
      <c r="A1082" s="56">
        <v>1081</v>
      </c>
      <c r="B1082" s="57">
        <v>157299</v>
      </c>
      <c r="C1082" s="56" t="s">
        <v>16258</v>
      </c>
      <c r="D1082" s="53">
        <v>9400</v>
      </c>
    </row>
    <row r="1083" spans="1:4" x14ac:dyDescent="0.25">
      <c r="A1083" s="56">
        <v>1082</v>
      </c>
      <c r="B1083" s="57">
        <v>29721</v>
      </c>
      <c r="C1083" s="56" t="s">
        <v>16259</v>
      </c>
      <c r="D1083" s="53">
        <v>7000</v>
      </c>
    </row>
    <row r="1084" spans="1:4" x14ac:dyDescent="0.25">
      <c r="A1084" s="56">
        <v>1083</v>
      </c>
      <c r="B1084" s="57">
        <v>157267</v>
      </c>
      <c r="C1084" s="56" t="s">
        <v>16260</v>
      </c>
      <c r="D1084" s="53">
        <v>7220</v>
      </c>
    </row>
    <row r="1085" spans="1:4" x14ac:dyDescent="0.25">
      <c r="A1085" s="56">
        <v>1084</v>
      </c>
      <c r="B1085" s="57">
        <v>157252</v>
      </c>
      <c r="C1085" s="56" t="s">
        <v>16261</v>
      </c>
      <c r="D1085" s="53">
        <v>7600</v>
      </c>
    </row>
    <row r="1086" spans="1:4" x14ac:dyDescent="0.25">
      <c r="A1086" s="56">
        <v>1085</v>
      </c>
      <c r="B1086" s="57">
        <v>29771</v>
      </c>
      <c r="C1086" s="56" t="s">
        <v>16262</v>
      </c>
      <c r="D1086" s="53">
        <v>7600</v>
      </c>
    </row>
    <row r="1087" spans="1:4" x14ac:dyDescent="0.25">
      <c r="A1087" s="56">
        <v>1086</v>
      </c>
      <c r="B1087" s="57">
        <v>157253</v>
      </c>
      <c r="C1087" s="56" t="s">
        <v>16263</v>
      </c>
      <c r="D1087" s="53">
        <v>7600</v>
      </c>
    </row>
    <row r="1088" spans="1:4" x14ac:dyDescent="0.25">
      <c r="A1088" s="56">
        <v>1087</v>
      </c>
      <c r="B1088" s="57">
        <v>157291</v>
      </c>
      <c r="C1088" s="56" t="s">
        <v>16264</v>
      </c>
      <c r="D1088" s="53">
        <v>9400</v>
      </c>
    </row>
    <row r="1089" spans="1:4" x14ac:dyDescent="0.25">
      <c r="A1089" s="56">
        <v>1088</v>
      </c>
      <c r="B1089" s="57">
        <v>29731</v>
      </c>
      <c r="C1089" s="56" t="s">
        <v>16265</v>
      </c>
      <c r="D1089" s="53">
        <v>7220</v>
      </c>
    </row>
    <row r="1090" spans="1:4" x14ac:dyDescent="0.25">
      <c r="A1090" s="56">
        <v>1089</v>
      </c>
      <c r="B1090" s="57">
        <v>157298</v>
      </c>
      <c r="C1090" s="56" t="s">
        <v>16266</v>
      </c>
      <c r="D1090" s="53">
        <v>9400</v>
      </c>
    </row>
    <row r="1091" spans="1:4" x14ac:dyDescent="0.25">
      <c r="A1091" s="56">
        <v>1090</v>
      </c>
      <c r="B1091" s="57">
        <v>158018</v>
      </c>
      <c r="C1091" s="56" t="s">
        <v>16267</v>
      </c>
      <c r="D1091" s="53">
        <v>9400</v>
      </c>
    </row>
    <row r="1092" spans="1:4" x14ac:dyDescent="0.25">
      <c r="A1092" s="56">
        <v>1091</v>
      </c>
      <c r="B1092" s="57">
        <v>158013</v>
      </c>
      <c r="C1092" s="56" t="s">
        <v>16268</v>
      </c>
      <c r="D1092" s="53">
        <v>9400</v>
      </c>
    </row>
    <row r="1093" spans="1:4" x14ac:dyDescent="0.25">
      <c r="A1093" s="56">
        <v>1092</v>
      </c>
      <c r="B1093" s="57">
        <v>159218</v>
      </c>
      <c r="C1093" s="56" t="s">
        <v>16269</v>
      </c>
      <c r="D1093" s="53">
        <v>9400</v>
      </c>
    </row>
    <row r="1094" spans="1:4" x14ac:dyDescent="0.25">
      <c r="A1094" s="56">
        <v>1093</v>
      </c>
      <c r="B1094" s="57">
        <v>159216</v>
      </c>
      <c r="C1094" s="56" t="s">
        <v>16270</v>
      </c>
      <c r="D1094" s="53">
        <v>9400</v>
      </c>
    </row>
    <row r="1095" spans="1:4" x14ac:dyDescent="0.25">
      <c r="A1095" s="56">
        <v>1094</v>
      </c>
      <c r="B1095" s="57">
        <v>157307</v>
      </c>
      <c r="C1095" s="56" t="s">
        <v>16271</v>
      </c>
      <c r="D1095" s="53">
        <v>9400</v>
      </c>
    </row>
    <row r="1096" spans="1:4" ht="25.5" x14ac:dyDescent="0.25">
      <c r="A1096" s="56">
        <v>1095</v>
      </c>
      <c r="B1096" s="57">
        <v>31721</v>
      </c>
      <c r="C1096" s="56" t="s">
        <v>16272</v>
      </c>
      <c r="D1096" s="53">
        <v>10300</v>
      </c>
    </row>
    <row r="1097" spans="1:4" x14ac:dyDescent="0.25">
      <c r="A1097" s="56">
        <v>1096</v>
      </c>
      <c r="B1097" s="57">
        <v>157254</v>
      </c>
      <c r="C1097" s="56" t="s">
        <v>16273</v>
      </c>
      <c r="D1097" s="53">
        <v>7600</v>
      </c>
    </row>
    <row r="1098" spans="1:4" x14ac:dyDescent="0.25">
      <c r="A1098" s="56">
        <v>1097</v>
      </c>
      <c r="B1098" s="57">
        <v>157287</v>
      </c>
      <c r="C1098" s="56" t="s">
        <v>16274</v>
      </c>
      <c r="D1098" s="53">
        <v>9400</v>
      </c>
    </row>
    <row r="1099" spans="1:4" x14ac:dyDescent="0.25">
      <c r="A1099" s="56">
        <v>1098</v>
      </c>
      <c r="B1099" s="57">
        <v>157309</v>
      </c>
      <c r="C1099" s="56" t="s">
        <v>16275</v>
      </c>
      <c r="D1099" s="53">
        <v>9400</v>
      </c>
    </row>
    <row r="1100" spans="1:4" x14ac:dyDescent="0.25">
      <c r="A1100" s="56">
        <v>1099</v>
      </c>
      <c r="B1100" s="57">
        <v>158019</v>
      </c>
      <c r="C1100" s="56" t="s">
        <v>16276</v>
      </c>
      <c r="D1100" s="53">
        <v>9400</v>
      </c>
    </row>
    <row r="1101" spans="1:4" x14ac:dyDescent="0.25">
      <c r="A1101" s="56">
        <v>1100</v>
      </c>
      <c r="B1101" s="57">
        <v>29761</v>
      </c>
      <c r="C1101" s="56" t="s">
        <v>16277</v>
      </c>
      <c r="D1101" s="53">
        <v>7600</v>
      </c>
    </row>
    <row r="1102" spans="1:4" x14ac:dyDescent="0.25">
      <c r="A1102" s="56">
        <v>1101</v>
      </c>
      <c r="B1102" s="57">
        <v>158016</v>
      </c>
      <c r="C1102" s="56" t="s">
        <v>16278</v>
      </c>
      <c r="D1102" s="53">
        <v>9400</v>
      </c>
    </row>
    <row r="1103" spans="1:4" x14ac:dyDescent="0.25">
      <c r="A1103" s="56">
        <v>1102</v>
      </c>
      <c r="B1103" s="57">
        <v>146946</v>
      </c>
      <c r="C1103" s="56" t="s">
        <v>16279</v>
      </c>
      <c r="D1103" s="53">
        <v>2730</v>
      </c>
    </row>
    <row r="1104" spans="1:4" x14ac:dyDescent="0.25">
      <c r="A1104" s="56">
        <v>1103</v>
      </c>
      <c r="B1104" s="57">
        <v>157295</v>
      </c>
      <c r="C1104" s="56" t="s">
        <v>16280</v>
      </c>
      <c r="D1104" s="53">
        <v>9400</v>
      </c>
    </row>
    <row r="1105" spans="1:4" x14ac:dyDescent="0.25">
      <c r="A1105" s="56">
        <v>1104</v>
      </c>
      <c r="B1105" s="57">
        <v>157300</v>
      </c>
      <c r="C1105" s="56" t="s">
        <v>16281</v>
      </c>
      <c r="D1105" s="53">
        <v>9400</v>
      </c>
    </row>
    <row r="1106" spans="1:4" x14ac:dyDescent="0.25">
      <c r="A1106" s="56">
        <v>1105</v>
      </c>
      <c r="B1106" s="57">
        <v>146945</v>
      </c>
      <c r="C1106" s="56" t="s">
        <v>16282</v>
      </c>
      <c r="D1106" s="53">
        <v>2500</v>
      </c>
    </row>
    <row r="1107" spans="1:4" ht="25.5" x14ac:dyDescent="0.25">
      <c r="A1107" s="56">
        <v>1106</v>
      </c>
      <c r="B1107" s="57">
        <v>31731</v>
      </c>
      <c r="C1107" s="56" t="s">
        <v>16283</v>
      </c>
      <c r="D1107" s="53">
        <v>10300</v>
      </c>
    </row>
    <row r="1108" spans="1:4" ht="25.5" x14ac:dyDescent="0.25">
      <c r="A1108" s="56">
        <v>1107</v>
      </c>
      <c r="B1108" s="57">
        <v>31741</v>
      </c>
      <c r="C1108" s="56" t="s">
        <v>16284</v>
      </c>
      <c r="D1108" s="53">
        <v>10300</v>
      </c>
    </row>
    <row r="1109" spans="1:4" x14ac:dyDescent="0.25">
      <c r="A1109" s="56">
        <v>1108</v>
      </c>
      <c r="B1109" s="57">
        <v>160397</v>
      </c>
      <c r="C1109" s="56" t="s">
        <v>16285</v>
      </c>
      <c r="D1109" s="53">
        <v>9400</v>
      </c>
    </row>
    <row r="1110" spans="1:4" x14ac:dyDescent="0.25">
      <c r="A1110" s="56">
        <v>1109</v>
      </c>
      <c r="B1110" s="57">
        <v>31771</v>
      </c>
      <c r="C1110" s="56" t="s">
        <v>16286</v>
      </c>
      <c r="D1110" s="53">
        <v>9700</v>
      </c>
    </row>
    <row r="1111" spans="1:4" x14ac:dyDescent="0.25">
      <c r="A1111" s="56">
        <v>1110</v>
      </c>
      <c r="B1111" s="57">
        <v>160629</v>
      </c>
      <c r="C1111" s="56" t="s">
        <v>16287</v>
      </c>
      <c r="D1111" s="53">
        <v>9700</v>
      </c>
    </row>
    <row r="1112" spans="1:4" x14ac:dyDescent="0.25">
      <c r="A1112" s="56">
        <v>1111</v>
      </c>
      <c r="B1112" s="57">
        <v>160633</v>
      </c>
      <c r="C1112" s="56" t="s">
        <v>16288</v>
      </c>
      <c r="D1112" s="53">
        <v>8900</v>
      </c>
    </row>
    <row r="1113" spans="1:4" x14ac:dyDescent="0.25">
      <c r="A1113" s="56">
        <v>1112</v>
      </c>
      <c r="B1113" s="57">
        <v>156906</v>
      </c>
      <c r="C1113" s="56" t="s">
        <v>16289</v>
      </c>
      <c r="D1113" s="53">
        <v>8900</v>
      </c>
    </row>
    <row r="1114" spans="1:4" x14ac:dyDescent="0.25">
      <c r="A1114" s="56">
        <v>1113</v>
      </c>
      <c r="B1114" s="57">
        <v>3176</v>
      </c>
      <c r="C1114" s="56" t="s">
        <v>16290</v>
      </c>
      <c r="D1114" s="53">
        <v>8900</v>
      </c>
    </row>
    <row r="1115" spans="1:4" x14ac:dyDescent="0.25">
      <c r="A1115" s="56">
        <v>1114</v>
      </c>
      <c r="B1115" s="57">
        <v>156888</v>
      </c>
      <c r="C1115" s="56" t="s">
        <v>16291</v>
      </c>
      <c r="D1115" s="53">
        <v>7020</v>
      </c>
    </row>
    <row r="1116" spans="1:4" x14ac:dyDescent="0.25">
      <c r="A1116" s="56">
        <v>1115</v>
      </c>
      <c r="B1116" s="57">
        <v>160624</v>
      </c>
      <c r="C1116" s="56" t="s">
        <v>16292</v>
      </c>
      <c r="D1116" s="53">
        <v>9700</v>
      </c>
    </row>
    <row r="1117" spans="1:4" x14ac:dyDescent="0.25">
      <c r="A1117" s="56">
        <v>1116</v>
      </c>
      <c r="B1117" s="57">
        <v>156965</v>
      </c>
      <c r="C1117" s="56" t="s">
        <v>16293</v>
      </c>
      <c r="D1117" s="53">
        <v>8900</v>
      </c>
    </row>
    <row r="1118" spans="1:4" x14ac:dyDescent="0.25">
      <c r="A1118" s="56">
        <v>1117</v>
      </c>
      <c r="B1118" s="57">
        <v>31281</v>
      </c>
      <c r="C1118" s="56" t="s">
        <v>16294</v>
      </c>
      <c r="D1118" s="53">
        <v>9700</v>
      </c>
    </row>
    <row r="1119" spans="1:4" x14ac:dyDescent="0.25">
      <c r="A1119" s="56">
        <v>1118</v>
      </c>
      <c r="B1119" s="57">
        <v>160632</v>
      </c>
      <c r="C1119" s="56" t="s">
        <v>16295</v>
      </c>
      <c r="D1119" s="53">
        <v>9700</v>
      </c>
    </row>
    <row r="1120" spans="1:4" x14ac:dyDescent="0.25">
      <c r="A1120" s="56">
        <v>1119</v>
      </c>
      <c r="B1120" s="57">
        <v>160631</v>
      </c>
      <c r="C1120" s="56" t="s">
        <v>16296</v>
      </c>
      <c r="D1120" s="53">
        <v>9700</v>
      </c>
    </row>
    <row r="1121" spans="1:4" x14ac:dyDescent="0.25">
      <c r="A1121" s="56">
        <v>1120</v>
      </c>
      <c r="B1121" s="57">
        <v>31791</v>
      </c>
      <c r="C1121" s="51" t="s">
        <v>16297</v>
      </c>
      <c r="D1121" s="53">
        <v>9700</v>
      </c>
    </row>
    <row r="1122" spans="1:4" x14ac:dyDescent="0.25">
      <c r="A1122" s="56">
        <v>1121</v>
      </c>
      <c r="B1122" s="57">
        <v>156908</v>
      </c>
      <c r="C1122" s="56" t="s">
        <v>16298</v>
      </c>
      <c r="D1122" s="53">
        <v>8900</v>
      </c>
    </row>
    <row r="1123" spans="1:4" x14ac:dyDescent="0.25">
      <c r="A1123" s="56">
        <v>1122</v>
      </c>
      <c r="B1123" s="57">
        <v>156919</v>
      </c>
      <c r="C1123" s="56" t="s">
        <v>16299</v>
      </c>
      <c r="D1123" s="53">
        <v>8900</v>
      </c>
    </row>
    <row r="1124" spans="1:4" x14ac:dyDescent="0.25">
      <c r="A1124" s="56">
        <v>1123</v>
      </c>
      <c r="B1124" s="57">
        <v>148698</v>
      </c>
      <c r="C1124" s="56" t="s">
        <v>16300</v>
      </c>
      <c r="D1124" s="53">
        <v>5800</v>
      </c>
    </row>
    <row r="1125" spans="1:4" x14ac:dyDescent="0.25">
      <c r="A1125" s="56">
        <v>1124</v>
      </c>
      <c r="B1125" s="57">
        <v>156904</v>
      </c>
      <c r="C1125" s="56" t="s">
        <v>16301</v>
      </c>
      <c r="D1125" s="53">
        <v>7200</v>
      </c>
    </row>
    <row r="1126" spans="1:4" x14ac:dyDescent="0.25">
      <c r="A1126" s="56">
        <v>1125</v>
      </c>
      <c r="B1126" s="57">
        <v>156923</v>
      </c>
      <c r="C1126" s="56" t="s">
        <v>16302</v>
      </c>
      <c r="D1126" s="53">
        <v>8900</v>
      </c>
    </row>
    <row r="1127" spans="1:4" x14ac:dyDescent="0.25">
      <c r="A1127" s="56">
        <v>1126</v>
      </c>
      <c r="B1127" s="57">
        <v>156903</v>
      </c>
      <c r="C1127" s="56" t="s">
        <v>16303</v>
      </c>
      <c r="D1127" s="53">
        <v>7200</v>
      </c>
    </row>
    <row r="1128" spans="1:4" x14ac:dyDescent="0.25">
      <c r="A1128" s="56">
        <v>1127</v>
      </c>
      <c r="B1128" s="57">
        <v>156920</v>
      </c>
      <c r="C1128" s="56" t="s">
        <v>16304</v>
      </c>
      <c r="D1128" s="53">
        <v>8900</v>
      </c>
    </row>
    <row r="1129" spans="1:4" x14ac:dyDescent="0.25">
      <c r="A1129" s="56">
        <v>1128</v>
      </c>
      <c r="B1129" s="57">
        <v>160625</v>
      </c>
      <c r="C1129" s="56" t="s">
        <v>16305</v>
      </c>
      <c r="D1129" s="53">
        <v>9700</v>
      </c>
    </row>
    <row r="1130" spans="1:4" x14ac:dyDescent="0.25">
      <c r="A1130" s="56">
        <v>1129</v>
      </c>
      <c r="B1130" s="57">
        <v>156905</v>
      </c>
      <c r="C1130" s="56" t="s">
        <v>16306</v>
      </c>
      <c r="D1130" s="53">
        <v>7200</v>
      </c>
    </row>
    <row r="1131" spans="1:4" x14ac:dyDescent="0.25">
      <c r="A1131" s="56">
        <v>1130</v>
      </c>
      <c r="B1131" s="57">
        <v>156929</v>
      </c>
      <c r="C1131" s="56" t="s">
        <v>16307</v>
      </c>
      <c r="D1131" s="53">
        <v>15200</v>
      </c>
    </row>
    <row r="1132" spans="1:4" x14ac:dyDescent="0.25">
      <c r="A1132" s="56">
        <v>1131</v>
      </c>
      <c r="B1132" s="57">
        <v>3178</v>
      </c>
      <c r="C1132" s="56" t="s">
        <v>16308</v>
      </c>
      <c r="D1132" s="53">
        <v>8900</v>
      </c>
    </row>
    <row r="1133" spans="1:4" x14ac:dyDescent="0.25">
      <c r="A1133" s="56">
        <v>1132</v>
      </c>
      <c r="B1133" s="57">
        <v>31301</v>
      </c>
      <c r="C1133" s="56" t="s">
        <v>16309</v>
      </c>
      <c r="D1133" s="53">
        <v>8900</v>
      </c>
    </row>
    <row r="1134" spans="1:4" x14ac:dyDescent="0.25">
      <c r="A1134" s="56">
        <v>1133</v>
      </c>
      <c r="B1134" s="57">
        <v>31801</v>
      </c>
      <c r="C1134" s="56" t="s">
        <v>16310</v>
      </c>
      <c r="D1134" s="53">
        <v>8900</v>
      </c>
    </row>
    <row r="1135" spans="1:4" x14ac:dyDescent="0.25">
      <c r="A1135" s="56">
        <v>1134</v>
      </c>
      <c r="B1135" s="57">
        <v>156913</v>
      </c>
      <c r="C1135" s="56" t="s">
        <v>16311</v>
      </c>
      <c r="D1135" s="53">
        <v>8900</v>
      </c>
    </row>
    <row r="1136" spans="1:4" x14ac:dyDescent="0.25">
      <c r="A1136" s="56">
        <v>1135</v>
      </c>
      <c r="B1136" s="57">
        <v>160630</v>
      </c>
      <c r="C1136" s="56" t="s">
        <v>16312</v>
      </c>
      <c r="D1136" s="53">
        <v>9700</v>
      </c>
    </row>
    <row r="1137" spans="1:4" x14ac:dyDescent="0.25">
      <c r="A1137" s="56">
        <v>1136</v>
      </c>
      <c r="B1137" s="57">
        <v>31291</v>
      </c>
      <c r="C1137" s="56" t="s">
        <v>16313</v>
      </c>
      <c r="D1137" s="53">
        <v>9700</v>
      </c>
    </row>
    <row r="1138" spans="1:4" x14ac:dyDescent="0.25">
      <c r="A1138" s="56">
        <v>1137</v>
      </c>
      <c r="B1138" s="57">
        <v>156933</v>
      </c>
      <c r="C1138" s="56" t="s">
        <v>16314</v>
      </c>
      <c r="D1138" s="53">
        <v>8900</v>
      </c>
    </row>
    <row r="1139" spans="1:4" x14ac:dyDescent="0.25">
      <c r="A1139" s="56">
        <v>1138</v>
      </c>
      <c r="B1139" s="57">
        <v>159477</v>
      </c>
      <c r="C1139" s="56" t="s">
        <v>16315</v>
      </c>
      <c r="D1139" s="53">
        <v>9700</v>
      </c>
    </row>
    <row r="1140" spans="1:4" x14ac:dyDescent="0.25">
      <c r="A1140" s="56">
        <v>1139</v>
      </c>
      <c r="B1140" s="57">
        <v>159138</v>
      </c>
      <c r="C1140" s="56" t="s">
        <v>16316</v>
      </c>
      <c r="D1140" s="53">
        <v>8900</v>
      </c>
    </row>
    <row r="1141" spans="1:4" x14ac:dyDescent="0.25">
      <c r="A1141" s="56">
        <v>1140</v>
      </c>
      <c r="B1141" s="57">
        <v>158030</v>
      </c>
      <c r="C1141" s="56" t="s">
        <v>16317</v>
      </c>
      <c r="D1141" s="53">
        <v>8900</v>
      </c>
    </row>
    <row r="1142" spans="1:4" x14ac:dyDescent="0.25">
      <c r="A1142" s="56">
        <v>1141</v>
      </c>
      <c r="B1142" s="57">
        <v>159133</v>
      </c>
      <c r="C1142" s="56" t="s">
        <v>16318</v>
      </c>
      <c r="D1142" s="53">
        <v>8900</v>
      </c>
    </row>
    <row r="1143" spans="1:4" x14ac:dyDescent="0.25">
      <c r="A1143" s="56">
        <v>1142</v>
      </c>
      <c r="B1143" s="57">
        <v>27111</v>
      </c>
      <c r="C1143" s="56" t="s">
        <v>16319</v>
      </c>
      <c r="D1143" s="53">
        <v>7200</v>
      </c>
    </row>
    <row r="1144" spans="1:4" x14ac:dyDescent="0.25">
      <c r="A1144" s="56">
        <v>1143</v>
      </c>
      <c r="B1144" s="57">
        <v>159480</v>
      </c>
      <c r="C1144" s="56" t="s">
        <v>16320</v>
      </c>
      <c r="D1144" s="53">
        <v>9700</v>
      </c>
    </row>
    <row r="1145" spans="1:4" x14ac:dyDescent="0.25">
      <c r="A1145" s="56">
        <v>1144</v>
      </c>
      <c r="B1145" s="57">
        <v>158035</v>
      </c>
      <c r="C1145" s="56" t="s">
        <v>16321</v>
      </c>
      <c r="D1145" s="53">
        <v>8900</v>
      </c>
    </row>
    <row r="1146" spans="1:4" x14ac:dyDescent="0.25">
      <c r="A1146" s="56">
        <v>1145</v>
      </c>
      <c r="B1146" s="57">
        <v>157074</v>
      </c>
      <c r="C1146" s="56" t="s">
        <v>16322</v>
      </c>
      <c r="D1146" s="53">
        <v>9700</v>
      </c>
    </row>
    <row r="1147" spans="1:4" x14ac:dyDescent="0.25">
      <c r="A1147" s="56">
        <v>1146</v>
      </c>
      <c r="B1147" s="57">
        <v>159135</v>
      </c>
      <c r="C1147" s="56" t="s">
        <v>16323</v>
      </c>
      <c r="D1147" s="53">
        <v>9700</v>
      </c>
    </row>
    <row r="1148" spans="1:4" x14ac:dyDescent="0.25">
      <c r="A1148" s="56">
        <v>1147</v>
      </c>
      <c r="B1148" s="57">
        <v>159139</v>
      </c>
      <c r="C1148" s="56" t="s">
        <v>16324</v>
      </c>
      <c r="D1148" s="53">
        <v>9700</v>
      </c>
    </row>
    <row r="1149" spans="1:4" x14ac:dyDescent="0.25">
      <c r="A1149" s="56">
        <v>1148</v>
      </c>
      <c r="B1149" s="57">
        <v>158031</v>
      </c>
      <c r="C1149" s="56" t="s">
        <v>16325</v>
      </c>
      <c r="D1149" s="53">
        <v>8900</v>
      </c>
    </row>
    <row r="1150" spans="1:4" x14ac:dyDescent="0.25">
      <c r="A1150" s="56">
        <v>1149</v>
      </c>
      <c r="B1150" s="57">
        <v>159132</v>
      </c>
      <c r="C1150" s="56" t="s">
        <v>16326</v>
      </c>
      <c r="D1150" s="53">
        <v>8900</v>
      </c>
    </row>
    <row r="1151" spans="1:4" x14ac:dyDescent="0.25">
      <c r="A1151" s="56">
        <v>1150</v>
      </c>
      <c r="B1151" s="57">
        <v>159476</v>
      </c>
      <c r="C1151" s="56" t="s">
        <v>16327</v>
      </c>
      <c r="D1151" s="53">
        <v>9700</v>
      </c>
    </row>
    <row r="1152" spans="1:4" x14ac:dyDescent="0.25">
      <c r="A1152" s="56">
        <v>1151</v>
      </c>
      <c r="B1152" s="57">
        <v>159479</v>
      </c>
      <c r="C1152" s="56" t="s">
        <v>16328</v>
      </c>
      <c r="D1152" s="53">
        <v>8900</v>
      </c>
    </row>
    <row r="1153" spans="1:4" x14ac:dyDescent="0.25">
      <c r="A1153" s="56">
        <v>1152</v>
      </c>
      <c r="B1153" s="57">
        <v>158032</v>
      </c>
      <c r="C1153" s="56" t="s">
        <v>16329</v>
      </c>
      <c r="D1153" s="53">
        <v>8900</v>
      </c>
    </row>
    <row r="1154" spans="1:4" x14ac:dyDescent="0.25">
      <c r="A1154" s="56">
        <v>1153</v>
      </c>
      <c r="B1154" s="57">
        <v>159134</v>
      </c>
      <c r="C1154" s="56" t="s">
        <v>16330</v>
      </c>
      <c r="D1154" s="53">
        <v>8900</v>
      </c>
    </row>
    <row r="1155" spans="1:4" x14ac:dyDescent="0.25">
      <c r="A1155" s="56">
        <v>1154</v>
      </c>
      <c r="B1155" s="57">
        <v>158029</v>
      </c>
      <c r="C1155" s="56" t="s">
        <v>16331</v>
      </c>
      <c r="D1155" s="53">
        <v>8900</v>
      </c>
    </row>
    <row r="1156" spans="1:4" x14ac:dyDescent="0.25">
      <c r="A1156" s="56">
        <v>1155</v>
      </c>
      <c r="B1156" s="57">
        <v>27311</v>
      </c>
      <c r="C1156" s="56" t="s">
        <v>16332</v>
      </c>
      <c r="D1156" s="53">
        <v>7200</v>
      </c>
    </row>
    <row r="1157" spans="1:4" x14ac:dyDescent="0.25">
      <c r="A1157" s="56">
        <v>1156</v>
      </c>
      <c r="B1157" s="57">
        <v>28231</v>
      </c>
      <c r="C1157" s="56" t="s">
        <v>16333</v>
      </c>
      <c r="D1157" s="53">
        <v>8900</v>
      </c>
    </row>
    <row r="1158" spans="1:4" x14ac:dyDescent="0.25">
      <c r="A1158" s="56">
        <v>1157</v>
      </c>
      <c r="B1158" s="57">
        <v>159478</v>
      </c>
      <c r="C1158" s="56" t="s">
        <v>16334</v>
      </c>
      <c r="D1158" s="53">
        <v>8900</v>
      </c>
    </row>
    <row r="1159" spans="1:4" x14ac:dyDescent="0.25">
      <c r="A1159" s="56">
        <v>1158</v>
      </c>
      <c r="B1159" s="57">
        <v>159131</v>
      </c>
      <c r="C1159" s="56" t="s">
        <v>16335</v>
      </c>
      <c r="D1159" s="53">
        <v>8900</v>
      </c>
    </row>
    <row r="1160" spans="1:4" x14ac:dyDescent="0.25">
      <c r="A1160" s="56">
        <v>1159</v>
      </c>
      <c r="B1160" s="57">
        <v>159487</v>
      </c>
      <c r="C1160" s="56" t="s">
        <v>16336</v>
      </c>
      <c r="D1160" s="53">
        <v>9700</v>
      </c>
    </row>
    <row r="1161" spans="1:4" x14ac:dyDescent="0.25">
      <c r="A1161" s="56">
        <v>1160</v>
      </c>
      <c r="B1161" s="57">
        <v>157071</v>
      </c>
      <c r="C1161" s="56" t="s">
        <v>16337</v>
      </c>
      <c r="D1161" s="53">
        <v>8900</v>
      </c>
    </row>
    <row r="1162" spans="1:4" x14ac:dyDescent="0.25">
      <c r="A1162" s="56">
        <v>1161</v>
      </c>
      <c r="B1162" s="57">
        <v>159137</v>
      </c>
      <c r="C1162" s="56" t="s">
        <v>16338</v>
      </c>
      <c r="D1162" s="53">
        <v>8900</v>
      </c>
    </row>
    <row r="1163" spans="1:4" x14ac:dyDescent="0.25">
      <c r="A1163" s="56">
        <v>1162</v>
      </c>
      <c r="B1163" s="57">
        <v>159474</v>
      </c>
      <c r="C1163" s="56" t="s">
        <v>16339</v>
      </c>
      <c r="D1163" s="53">
        <v>9700</v>
      </c>
    </row>
    <row r="1164" spans="1:4" x14ac:dyDescent="0.25">
      <c r="A1164" s="56">
        <v>1163</v>
      </c>
      <c r="B1164" s="57">
        <v>26911</v>
      </c>
      <c r="C1164" s="56" t="s">
        <v>16340</v>
      </c>
      <c r="D1164" s="53">
        <v>7200</v>
      </c>
    </row>
    <row r="1165" spans="1:4" x14ac:dyDescent="0.25">
      <c r="A1165" s="56">
        <v>1164</v>
      </c>
      <c r="B1165" s="57">
        <v>156966</v>
      </c>
      <c r="C1165" s="56" t="s">
        <v>16341</v>
      </c>
      <c r="D1165" s="53">
        <v>8900</v>
      </c>
    </row>
    <row r="1166" spans="1:4" x14ac:dyDescent="0.25">
      <c r="A1166" s="56">
        <v>1165</v>
      </c>
      <c r="B1166" s="57">
        <v>159473</v>
      </c>
      <c r="C1166" s="56" t="s">
        <v>16342</v>
      </c>
      <c r="D1166" s="53">
        <v>9700</v>
      </c>
    </row>
    <row r="1167" spans="1:4" x14ac:dyDescent="0.25">
      <c r="A1167" s="56">
        <v>1166</v>
      </c>
      <c r="B1167" s="57">
        <v>28301</v>
      </c>
      <c r="C1167" s="56" t="s">
        <v>16343</v>
      </c>
      <c r="D1167" s="53">
        <v>8900</v>
      </c>
    </row>
    <row r="1168" spans="1:4" x14ac:dyDescent="0.25">
      <c r="A1168" s="56">
        <v>1167</v>
      </c>
      <c r="B1168" s="57" t="s">
        <v>16345</v>
      </c>
      <c r="C1168" s="56" t="s">
        <v>16344</v>
      </c>
      <c r="D1168" s="53">
        <v>9400</v>
      </c>
    </row>
    <row r="1169" spans="1:4" x14ac:dyDescent="0.25">
      <c r="A1169" s="56">
        <v>1168</v>
      </c>
      <c r="B1169" s="57">
        <v>158024</v>
      </c>
      <c r="C1169" s="56" t="s">
        <v>16346</v>
      </c>
      <c r="D1169" s="53">
        <v>9400</v>
      </c>
    </row>
    <row r="1170" spans="1:4" x14ac:dyDescent="0.25">
      <c r="A1170" s="56">
        <v>1169</v>
      </c>
      <c r="B1170" s="57">
        <v>156928</v>
      </c>
      <c r="C1170" s="56" t="s">
        <v>16347</v>
      </c>
      <c r="D1170" s="53">
        <v>9400</v>
      </c>
    </row>
    <row r="1171" spans="1:4" x14ac:dyDescent="0.25">
      <c r="A1171" s="56">
        <v>1170</v>
      </c>
      <c r="B1171" s="57">
        <v>157340</v>
      </c>
      <c r="C1171" s="56" t="s">
        <v>16348</v>
      </c>
      <c r="D1171" s="53">
        <v>9400</v>
      </c>
    </row>
    <row r="1172" spans="1:4" ht="25.5" x14ac:dyDescent="0.25">
      <c r="A1172" s="56">
        <v>1171</v>
      </c>
      <c r="B1172" s="58">
        <v>3274</v>
      </c>
      <c r="C1172" s="56" t="s">
        <v>16349</v>
      </c>
      <c r="D1172" s="53">
        <v>31000</v>
      </c>
    </row>
    <row r="1173" spans="1:4" x14ac:dyDescent="0.25">
      <c r="A1173" s="56">
        <v>1172</v>
      </c>
      <c r="B1173" s="57">
        <v>5534</v>
      </c>
      <c r="C1173" s="56" t="s">
        <v>16350</v>
      </c>
      <c r="D1173" s="53">
        <v>36000</v>
      </c>
    </row>
    <row r="1174" spans="1:4" x14ac:dyDescent="0.25">
      <c r="A1174" s="56">
        <v>1173</v>
      </c>
      <c r="B1174" s="57">
        <v>5591</v>
      </c>
      <c r="C1174" s="56" t="s">
        <v>16351</v>
      </c>
      <c r="D1174" s="53">
        <v>37700</v>
      </c>
    </row>
    <row r="1175" spans="1:4" x14ac:dyDescent="0.25">
      <c r="A1175" s="56">
        <v>1174</v>
      </c>
      <c r="B1175" s="57">
        <v>992023</v>
      </c>
      <c r="C1175" s="56" t="s">
        <v>16352</v>
      </c>
      <c r="D1175" s="53">
        <v>2633</v>
      </c>
    </row>
    <row r="1176" spans="1:4" x14ac:dyDescent="0.25">
      <c r="A1176" s="56">
        <v>1175</v>
      </c>
      <c r="B1176" s="57">
        <v>147951</v>
      </c>
      <c r="C1176" s="56" t="s">
        <v>10225</v>
      </c>
      <c r="D1176" s="53">
        <v>7600</v>
      </c>
    </row>
    <row r="1177" spans="1:4" x14ac:dyDescent="0.25">
      <c r="A1177" s="56">
        <v>1176</v>
      </c>
      <c r="B1177" s="57">
        <v>156633</v>
      </c>
      <c r="C1177" s="56" t="s">
        <v>16353</v>
      </c>
      <c r="D1177" s="53">
        <v>7600</v>
      </c>
    </row>
    <row r="1178" spans="1:4" x14ac:dyDescent="0.25">
      <c r="A1178" s="56">
        <v>1177</v>
      </c>
      <c r="B1178" s="57">
        <v>156746</v>
      </c>
      <c r="C1178" s="56" t="s">
        <v>16354</v>
      </c>
      <c r="D1178" s="53">
        <v>9400</v>
      </c>
    </row>
    <row r="1179" spans="1:4" x14ac:dyDescent="0.25">
      <c r="A1179" s="56">
        <v>1178</v>
      </c>
      <c r="B1179" s="57">
        <v>159415</v>
      </c>
      <c r="C1179" s="56" t="s">
        <v>16355</v>
      </c>
      <c r="D1179" s="53">
        <v>10000</v>
      </c>
    </row>
    <row r="1180" spans="1:4" x14ac:dyDescent="0.25">
      <c r="A1180" s="56">
        <v>1179</v>
      </c>
      <c r="B1180" s="57">
        <v>156777</v>
      </c>
      <c r="C1180" s="56" t="s">
        <v>16356</v>
      </c>
      <c r="D1180" s="53">
        <v>9400</v>
      </c>
    </row>
    <row r="1181" spans="1:4" x14ac:dyDescent="0.25">
      <c r="A1181" s="56">
        <v>1180</v>
      </c>
      <c r="B1181" s="57">
        <v>157691</v>
      </c>
      <c r="C1181" s="56" t="s">
        <v>16357</v>
      </c>
      <c r="D1181" s="53">
        <v>10000</v>
      </c>
    </row>
    <row r="1182" spans="1:4" x14ac:dyDescent="0.25">
      <c r="A1182" s="56">
        <v>1181</v>
      </c>
      <c r="B1182" s="57">
        <v>159414</v>
      </c>
      <c r="C1182" s="56" t="s">
        <v>16358</v>
      </c>
      <c r="D1182" s="53">
        <v>9400</v>
      </c>
    </row>
    <row r="1183" spans="1:4" x14ac:dyDescent="0.25">
      <c r="A1183" s="56">
        <v>1182</v>
      </c>
      <c r="B1183" s="57">
        <v>5491</v>
      </c>
      <c r="C1183" s="56" t="s">
        <v>16359</v>
      </c>
      <c r="D1183" s="53">
        <v>10300</v>
      </c>
    </row>
    <row r="1184" spans="1:4" x14ac:dyDescent="0.25">
      <c r="A1184" s="56">
        <v>1183</v>
      </c>
      <c r="B1184" s="57">
        <v>160599</v>
      </c>
      <c r="C1184" s="56" t="s">
        <v>16360</v>
      </c>
      <c r="D1184" s="53">
        <v>9400</v>
      </c>
    </row>
    <row r="1185" spans="1:4" x14ac:dyDescent="0.25">
      <c r="A1185" s="56">
        <v>1184</v>
      </c>
      <c r="B1185" s="57">
        <v>5507</v>
      </c>
      <c r="C1185" s="51" t="s">
        <v>16361</v>
      </c>
      <c r="D1185" s="53">
        <v>10000</v>
      </c>
    </row>
    <row r="1186" spans="1:4" x14ac:dyDescent="0.25">
      <c r="A1186" s="56">
        <v>1185</v>
      </c>
      <c r="B1186" s="57">
        <v>55101</v>
      </c>
      <c r="C1186" s="56" t="s">
        <v>16362</v>
      </c>
      <c r="D1186" s="53">
        <v>9400</v>
      </c>
    </row>
    <row r="1187" spans="1:4" x14ac:dyDescent="0.25">
      <c r="A1187" s="56">
        <v>1186</v>
      </c>
      <c r="B1187" s="57">
        <v>156862</v>
      </c>
      <c r="C1187" s="56" t="s">
        <v>16363</v>
      </c>
      <c r="D1187" s="53">
        <v>10000</v>
      </c>
    </row>
    <row r="1188" spans="1:4" x14ac:dyDescent="0.25">
      <c r="A1188" s="56">
        <v>1187</v>
      </c>
      <c r="B1188" s="57">
        <v>156762</v>
      </c>
      <c r="C1188" s="56" t="s">
        <v>16364</v>
      </c>
      <c r="D1188" s="53">
        <v>10000</v>
      </c>
    </row>
    <row r="1189" spans="1:4" x14ac:dyDescent="0.25">
      <c r="A1189" s="56">
        <v>1188</v>
      </c>
      <c r="B1189" s="57">
        <v>156776</v>
      </c>
      <c r="C1189" s="56" t="s">
        <v>16365</v>
      </c>
      <c r="D1189" s="53">
        <v>9400</v>
      </c>
    </row>
    <row r="1190" spans="1:4" x14ac:dyDescent="0.25">
      <c r="A1190" s="56">
        <v>1189</v>
      </c>
      <c r="B1190" s="58">
        <v>5534</v>
      </c>
      <c r="C1190" s="56" t="s">
        <v>16366</v>
      </c>
      <c r="D1190" s="53">
        <v>10000</v>
      </c>
    </row>
    <row r="1191" spans="1:4" x14ac:dyDescent="0.25">
      <c r="A1191" s="56">
        <v>1190</v>
      </c>
      <c r="B1191" s="58">
        <v>5533</v>
      </c>
      <c r="C1191" s="56" t="s">
        <v>16367</v>
      </c>
      <c r="D1191" s="53">
        <v>10000</v>
      </c>
    </row>
    <row r="1192" spans="1:4" x14ac:dyDescent="0.25">
      <c r="A1192" s="56">
        <v>1191</v>
      </c>
      <c r="B1192" s="57">
        <v>55381</v>
      </c>
      <c r="C1192" s="56" t="s">
        <v>16368</v>
      </c>
      <c r="D1192" s="53">
        <v>10300</v>
      </c>
    </row>
    <row r="1193" spans="1:4" x14ac:dyDescent="0.25">
      <c r="A1193" s="56">
        <v>1192</v>
      </c>
      <c r="B1193" s="58">
        <v>5539</v>
      </c>
      <c r="C1193" s="56" t="s">
        <v>16369</v>
      </c>
      <c r="D1193" s="53">
        <v>10300</v>
      </c>
    </row>
    <row r="1194" spans="1:4" x14ac:dyDescent="0.25">
      <c r="A1194" s="56">
        <v>1193</v>
      </c>
      <c r="B1194" s="57" t="s">
        <v>16371</v>
      </c>
      <c r="C1194" s="56" t="s">
        <v>16370</v>
      </c>
      <c r="D1194" s="53">
        <v>9400</v>
      </c>
    </row>
    <row r="1195" spans="1:4" x14ac:dyDescent="0.25">
      <c r="A1195" s="56">
        <v>1194</v>
      </c>
      <c r="B1195" s="57" t="s">
        <v>16373</v>
      </c>
      <c r="C1195" s="56" t="s">
        <v>16372</v>
      </c>
      <c r="D1195" s="53">
        <v>9400</v>
      </c>
    </row>
    <row r="1196" spans="1:4" x14ac:dyDescent="0.25">
      <c r="A1196" s="56">
        <v>1195</v>
      </c>
      <c r="B1196" s="58">
        <v>5567</v>
      </c>
      <c r="C1196" s="56" t="s">
        <v>16374</v>
      </c>
      <c r="D1196" s="53">
        <v>36000</v>
      </c>
    </row>
    <row r="1197" spans="1:4" x14ac:dyDescent="0.25">
      <c r="A1197" s="56">
        <v>1196</v>
      </c>
      <c r="B1197" s="57">
        <v>157054</v>
      </c>
      <c r="C1197" s="56" t="s">
        <v>16375</v>
      </c>
      <c r="D1197" s="53">
        <v>8900</v>
      </c>
    </row>
    <row r="1198" spans="1:4" x14ac:dyDescent="0.25">
      <c r="A1198" s="56">
        <v>1197</v>
      </c>
      <c r="B1198" s="57">
        <v>501094</v>
      </c>
      <c r="C1198" s="56" t="s">
        <v>16376</v>
      </c>
      <c r="D1198" s="53">
        <v>9400</v>
      </c>
    </row>
    <row r="1199" spans="1:4" ht="25.5" x14ac:dyDescent="0.25">
      <c r="A1199" s="56">
        <v>1198</v>
      </c>
      <c r="B1199" s="57">
        <v>3283</v>
      </c>
      <c r="C1199" s="56" t="s">
        <v>16377</v>
      </c>
      <c r="D1199" s="53">
        <v>31500</v>
      </c>
    </row>
    <row r="1200" spans="1:4" x14ac:dyDescent="0.25">
      <c r="A1200" s="56">
        <v>1199</v>
      </c>
      <c r="B1200" s="57">
        <v>157739</v>
      </c>
      <c r="C1200" s="56" t="s">
        <v>16378</v>
      </c>
      <c r="D1200" s="53">
        <v>8900</v>
      </c>
    </row>
    <row r="1201" spans="1:4" x14ac:dyDescent="0.25">
      <c r="A1201" s="56">
        <v>1200</v>
      </c>
      <c r="B1201" s="57">
        <v>42171</v>
      </c>
      <c r="C1201" s="56" t="s">
        <v>16379</v>
      </c>
      <c r="D1201" s="53">
        <v>9400</v>
      </c>
    </row>
    <row r="1202" spans="1:4" x14ac:dyDescent="0.25">
      <c r="A1202" s="56">
        <v>1201</v>
      </c>
      <c r="B1202" s="57">
        <v>55281</v>
      </c>
      <c r="C1202" s="56" t="s">
        <v>16380</v>
      </c>
      <c r="D1202" s="53">
        <v>9400</v>
      </c>
    </row>
    <row r="1203" spans="1:4" x14ac:dyDescent="0.25">
      <c r="A1203" s="56">
        <v>1202</v>
      </c>
      <c r="B1203" s="57">
        <v>157063</v>
      </c>
      <c r="C1203" s="56" t="s">
        <v>16381</v>
      </c>
      <c r="D1203" s="53">
        <v>10300</v>
      </c>
    </row>
    <row r="1204" spans="1:4" x14ac:dyDescent="0.25">
      <c r="A1204" s="56">
        <v>1203</v>
      </c>
      <c r="B1204" s="58">
        <v>3230</v>
      </c>
      <c r="C1204" s="56" t="s">
        <v>16382</v>
      </c>
      <c r="D1204" s="53">
        <v>9400</v>
      </c>
    </row>
    <row r="1205" spans="1:4" x14ac:dyDescent="0.25">
      <c r="A1205" s="56">
        <v>1204</v>
      </c>
      <c r="B1205" s="57">
        <v>157064</v>
      </c>
      <c r="C1205" s="56" t="s">
        <v>16383</v>
      </c>
      <c r="D1205" s="53">
        <v>10300</v>
      </c>
    </row>
    <row r="1206" spans="1:4" x14ac:dyDescent="0.25">
      <c r="A1206" s="56">
        <v>1205</v>
      </c>
      <c r="B1206" s="57">
        <v>156982</v>
      </c>
      <c r="C1206" s="56" t="s">
        <v>16384</v>
      </c>
      <c r="D1206" s="53">
        <v>7600</v>
      </c>
    </row>
    <row r="1207" spans="1:4" x14ac:dyDescent="0.25">
      <c r="A1207" s="56">
        <v>1206</v>
      </c>
      <c r="B1207" s="57">
        <v>327</v>
      </c>
      <c r="C1207" s="56" t="s">
        <v>16385</v>
      </c>
      <c r="D1207" s="53">
        <v>9400</v>
      </c>
    </row>
    <row r="1208" spans="1:4" x14ac:dyDescent="0.25">
      <c r="A1208" s="56">
        <v>1207</v>
      </c>
      <c r="B1208" s="57">
        <v>6355</v>
      </c>
      <c r="C1208" s="56" t="s">
        <v>16386</v>
      </c>
      <c r="D1208" s="53">
        <v>30000</v>
      </c>
    </row>
    <row r="1209" spans="1:4" x14ac:dyDescent="0.25">
      <c r="A1209" s="56">
        <v>1208</v>
      </c>
      <c r="B1209" s="58">
        <v>5532</v>
      </c>
      <c r="C1209" s="56" t="s">
        <v>16387</v>
      </c>
      <c r="D1209" s="53">
        <v>9700</v>
      </c>
    </row>
    <row r="1210" spans="1:4" x14ac:dyDescent="0.25">
      <c r="A1210" s="56">
        <v>1209</v>
      </c>
      <c r="B1210" s="57">
        <v>6361</v>
      </c>
      <c r="C1210" s="56" t="s">
        <v>16387</v>
      </c>
      <c r="D1210" s="53">
        <v>31500</v>
      </c>
    </row>
    <row r="1211" spans="1:4" ht="25.5" x14ac:dyDescent="0.25">
      <c r="A1211" s="56">
        <v>1210</v>
      </c>
      <c r="B1211" s="57">
        <v>3282</v>
      </c>
      <c r="C1211" s="56" t="s">
        <v>16388</v>
      </c>
      <c r="D1211" s="53">
        <v>31500</v>
      </c>
    </row>
    <row r="1212" spans="1:4" x14ac:dyDescent="0.25">
      <c r="A1212" s="56">
        <v>1211</v>
      </c>
      <c r="B1212" s="57">
        <v>156956</v>
      </c>
      <c r="C1212" s="56" t="s">
        <v>16389</v>
      </c>
      <c r="D1212" s="53">
        <v>9400</v>
      </c>
    </row>
    <row r="1213" spans="1:4" x14ac:dyDescent="0.25">
      <c r="A1213" s="56">
        <v>1212</v>
      </c>
      <c r="B1213" s="57">
        <v>156900</v>
      </c>
      <c r="C1213" s="56" t="s">
        <v>16390</v>
      </c>
      <c r="D1213" s="53">
        <v>7600</v>
      </c>
    </row>
    <row r="1214" spans="1:4" x14ac:dyDescent="0.25">
      <c r="A1214" s="56">
        <v>1213</v>
      </c>
      <c r="B1214" s="58">
        <v>5531</v>
      </c>
      <c r="C1214" s="56" t="s">
        <v>89</v>
      </c>
      <c r="D1214" s="53">
        <v>9400</v>
      </c>
    </row>
    <row r="1215" spans="1:4" ht="25.5" x14ac:dyDescent="0.25">
      <c r="A1215" s="56">
        <v>1214</v>
      </c>
      <c r="B1215" s="57">
        <v>3277</v>
      </c>
      <c r="C1215" s="56" t="s">
        <v>16391</v>
      </c>
      <c r="D1215" s="53">
        <v>31500</v>
      </c>
    </row>
    <row r="1216" spans="1:4" x14ac:dyDescent="0.25">
      <c r="A1216" s="56">
        <v>1215</v>
      </c>
      <c r="B1216" s="57">
        <v>32321</v>
      </c>
      <c r="C1216" s="56" t="s">
        <v>16392</v>
      </c>
      <c r="D1216" s="53">
        <v>9400</v>
      </c>
    </row>
    <row r="1217" spans="1:4" x14ac:dyDescent="0.25">
      <c r="A1217" s="56">
        <v>1216</v>
      </c>
      <c r="B1217" s="57">
        <v>158021</v>
      </c>
      <c r="C1217" s="56" t="s">
        <v>16393</v>
      </c>
      <c r="D1217" s="53">
        <v>9400</v>
      </c>
    </row>
    <row r="1218" spans="1:4" x14ac:dyDescent="0.25">
      <c r="A1218" s="56">
        <v>1217</v>
      </c>
      <c r="B1218" s="57">
        <v>32291</v>
      </c>
      <c r="C1218" s="56" t="s">
        <v>16394</v>
      </c>
      <c r="D1218" s="53">
        <v>9400</v>
      </c>
    </row>
    <row r="1219" spans="1:4" x14ac:dyDescent="0.25">
      <c r="A1219" s="56">
        <v>1218</v>
      </c>
      <c r="B1219" s="57">
        <v>159231</v>
      </c>
      <c r="C1219" s="56" t="s">
        <v>16395</v>
      </c>
      <c r="D1219" s="53">
        <v>9400</v>
      </c>
    </row>
    <row r="1220" spans="1:4" x14ac:dyDescent="0.25">
      <c r="A1220" s="56">
        <v>1219</v>
      </c>
      <c r="B1220" s="57">
        <v>157150</v>
      </c>
      <c r="C1220" s="56" t="s">
        <v>16396</v>
      </c>
      <c r="D1220" s="53">
        <v>31500</v>
      </c>
    </row>
    <row r="1221" spans="1:4" ht="25.5" x14ac:dyDescent="0.25">
      <c r="A1221" s="56">
        <v>1220</v>
      </c>
      <c r="B1221" s="57">
        <v>3281</v>
      </c>
      <c r="C1221" s="56" t="s">
        <v>16397</v>
      </c>
      <c r="D1221" s="53">
        <v>31500</v>
      </c>
    </row>
    <row r="1222" spans="1:4" x14ac:dyDescent="0.25">
      <c r="A1222" s="56">
        <v>1221</v>
      </c>
      <c r="B1222" s="57">
        <v>159142</v>
      </c>
      <c r="C1222" s="56" t="s">
        <v>16398</v>
      </c>
      <c r="D1222" s="53">
        <v>9400</v>
      </c>
    </row>
    <row r="1223" spans="1:4" x14ac:dyDescent="0.25">
      <c r="A1223" s="56">
        <v>1222</v>
      </c>
      <c r="B1223" s="57">
        <v>55411</v>
      </c>
      <c r="C1223" s="56" t="s">
        <v>16399</v>
      </c>
      <c r="D1223" s="53">
        <v>9400</v>
      </c>
    </row>
    <row r="1224" spans="1:4" x14ac:dyDescent="0.25">
      <c r="A1224" s="56">
        <v>1223</v>
      </c>
      <c r="B1224" s="57">
        <v>55421</v>
      </c>
      <c r="C1224" s="56" t="s">
        <v>16400</v>
      </c>
      <c r="D1224" s="53">
        <v>9400</v>
      </c>
    </row>
    <row r="1225" spans="1:4" x14ac:dyDescent="0.25">
      <c r="A1225" s="56">
        <v>1224</v>
      </c>
      <c r="B1225" s="57">
        <v>55441</v>
      </c>
      <c r="C1225" s="56" t="s">
        <v>16401</v>
      </c>
      <c r="D1225" s="53">
        <v>9700</v>
      </c>
    </row>
    <row r="1226" spans="1:4" x14ac:dyDescent="0.25">
      <c r="A1226" s="56">
        <v>1225</v>
      </c>
      <c r="B1226" s="57">
        <v>55431</v>
      </c>
      <c r="C1226" s="56" t="s">
        <v>16402</v>
      </c>
      <c r="D1226" s="53">
        <v>9400</v>
      </c>
    </row>
    <row r="1227" spans="1:4" x14ac:dyDescent="0.25">
      <c r="A1227" s="56">
        <v>1226</v>
      </c>
      <c r="B1227" s="58">
        <v>5557</v>
      </c>
      <c r="C1227" s="56" t="s">
        <v>16403</v>
      </c>
      <c r="D1227" s="53">
        <v>31500</v>
      </c>
    </row>
    <row r="1228" spans="1:4" x14ac:dyDescent="0.25">
      <c r="A1228" s="56">
        <v>1227</v>
      </c>
      <c r="B1228" s="58">
        <v>5560</v>
      </c>
      <c r="C1228" s="56" t="s">
        <v>16404</v>
      </c>
      <c r="D1228" s="53">
        <v>30000</v>
      </c>
    </row>
    <row r="1229" spans="1:4" x14ac:dyDescent="0.25">
      <c r="A1229" s="56">
        <v>1228</v>
      </c>
      <c r="B1229" s="58">
        <v>5571</v>
      </c>
      <c r="C1229" s="56" t="s">
        <v>16405</v>
      </c>
      <c r="D1229" s="53">
        <v>30000</v>
      </c>
    </row>
    <row r="1230" spans="1:4" x14ac:dyDescent="0.25">
      <c r="A1230" s="56">
        <v>1229</v>
      </c>
      <c r="B1230" s="58">
        <v>5563</v>
      </c>
      <c r="C1230" s="56" t="s">
        <v>16406</v>
      </c>
      <c r="D1230" s="53">
        <v>30000</v>
      </c>
    </row>
    <row r="1231" spans="1:4" x14ac:dyDescent="0.25">
      <c r="A1231" s="56">
        <v>1230</v>
      </c>
      <c r="B1231" s="58">
        <v>5558</v>
      </c>
      <c r="C1231" s="56" t="s">
        <v>16407</v>
      </c>
      <c r="D1231" s="53">
        <v>31500</v>
      </c>
    </row>
    <row r="1232" spans="1:4" x14ac:dyDescent="0.25">
      <c r="A1232" s="56">
        <v>1231</v>
      </c>
      <c r="B1232" s="57">
        <v>157057</v>
      </c>
      <c r="C1232" s="56" t="s">
        <v>16408</v>
      </c>
      <c r="D1232" s="53">
        <v>9400</v>
      </c>
    </row>
    <row r="1233" spans="1:4" x14ac:dyDescent="0.25">
      <c r="A1233" s="56">
        <v>1232</v>
      </c>
      <c r="B1233" s="57" t="s">
        <v>16410</v>
      </c>
      <c r="C1233" s="56" t="s">
        <v>16409</v>
      </c>
      <c r="D1233" s="53">
        <v>10000</v>
      </c>
    </row>
    <row r="1234" spans="1:4" x14ac:dyDescent="0.25">
      <c r="A1234" s="56">
        <v>1233</v>
      </c>
      <c r="B1234" s="58">
        <v>5562</v>
      </c>
      <c r="C1234" s="56" t="s">
        <v>16411</v>
      </c>
      <c r="D1234" s="53">
        <v>30000</v>
      </c>
    </row>
    <row r="1235" spans="1:4" x14ac:dyDescent="0.25">
      <c r="A1235" s="56">
        <v>1234</v>
      </c>
      <c r="B1235" s="57">
        <v>2166</v>
      </c>
      <c r="C1235" s="56" t="s">
        <v>16412</v>
      </c>
      <c r="D1235" s="53">
        <v>34000</v>
      </c>
    </row>
    <row r="1236" spans="1:4" x14ac:dyDescent="0.25">
      <c r="A1236" s="56">
        <v>1235</v>
      </c>
      <c r="B1236" s="58">
        <v>5556</v>
      </c>
      <c r="C1236" s="56" t="s">
        <v>16413</v>
      </c>
      <c r="D1236" s="53">
        <v>31500</v>
      </c>
    </row>
    <row r="1237" spans="1:4" x14ac:dyDescent="0.25">
      <c r="A1237" s="56">
        <v>1236</v>
      </c>
      <c r="B1237" s="57">
        <v>2161</v>
      </c>
      <c r="C1237" s="56" t="s">
        <v>16414</v>
      </c>
      <c r="D1237" s="53">
        <v>35000</v>
      </c>
    </row>
    <row r="1238" spans="1:4" x14ac:dyDescent="0.25">
      <c r="A1238" s="56">
        <v>1237</v>
      </c>
      <c r="B1238" s="57">
        <v>325</v>
      </c>
      <c r="C1238" s="56" t="s">
        <v>16415</v>
      </c>
      <c r="D1238" s="53">
        <v>10300</v>
      </c>
    </row>
    <row r="1239" spans="1:4" x14ac:dyDescent="0.25">
      <c r="A1239" s="56">
        <v>1238</v>
      </c>
      <c r="B1239" s="57">
        <v>160322</v>
      </c>
      <c r="C1239" s="56" t="s">
        <v>16416</v>
      </c>
      <c r="D1239" s="53">
        <v>9400</v>
      </c>
    </row>
    <row r="1240" spans="1:4" x14ac:dyDescent="0.25">
      <c r="A1240" s="56">
        <v>1239</v>
      </c>
      <c r="B1240" s="57">
        <v>157574</v>
      </c>
      <c r="C1240" s="56" t="s">
        <v>12782</v>
      </c>
      <c r="D1240" s="53">
        <v>10300</v>
      </c>
    </row>
    <row r="1241" spans="1:4" x14ac:dyDescent="0.25">
      <c r="A1241" s="56">
        <v>1240</v>
      </c>
      <c r="B1241" s="57">
        <v>157503</v>
      </c>
      <c r="C1241" s="56" t="s">
        <v>12721</v>
      </c>
      <c r="D1241" s="53">
        <v>10300</v>
      </c>
    </row>
    <row r="1242" spans="1:4" x14ac:dyDescent="0.25">
      <c r="A1242" s="56">
        <v>1241</v>
      </c>
      <c r="B1242" s="57" t="s">
        <v>16418</v>
      </c>
      <c r="C1242" s="56" t="s">
        <v>16417</v>
      </c>
      <c r="D1242" s="53">
        <v>9400</v>
      </c>
    </row>
    <row r="1243" spans="1:4" x14ac:dyDescent="0.25">
      <c r="A1243" s="56">
        <v>1242</v>
      </c>
      <c r="B1243" s="57">
        <v>157493</v>
      </c>
      <c r="C1243" s="56" t="s">
        <v>12711</v>
      </c>
      <c r="D1243" s="53">
        <v>10300</v>
      </c>
    </row>
    <row r="1244" spans="1:4" x14ac:dyDescent="0.25">
      <c r="A1244" s="56">
        <v>1243</v>
      </c>
      <c r="B1244" s="57">
        <v>157579</v>
      </c>
      <c r="C1244" s="56" t="s">
        <v>12787</v>
      </c>
      <c r="D1244" s="53">
        <v>10000</v>
      </c>
    </row>
    <row r="1245" spans="1:4" ht="25.5" x14ac:dyDescent="0.25">
      <c r="A1245" s="56">
        <v>1244</v>
      </c>
      <c r="B1245" s="57">
        <v>160701</v>
      </c>
      <c r="C1245" s="56" t="s">
        <v>16419</v>
      </c>
      <c r="D1245" s="53">
        <v>10000</v>
      </c>
    </row>
    <row r="1246" spans="1:4" x14ac:dyDescent="0.25">
      <c r="A1246" s="56">
        <v>1245</v>
      </c>
      <c r="B1246" s="57">
        <v>157481</v>
      </c>
      <c r="C1246" s="56" t="s">
        <v>12701</v>
      </c>
      <c r="D1246" s="53">
        <v>7800</v>
      </c>
    </row>
    <row r="1247" spans="1:4" ht="38.25" x14ac:dyDescent="0.25">
      <c r="A1247" s="56">
        <v>1246</v>
      </c>
      <c r="B1247" s="58">
        <v>501034</v>
      </c>
      <c r="C1247" s="51" t="s">
        <v>16420</v>
      </c>
      <c r="D1247" s="53">
        <v>10000</v>
      </c>
    </row>
    <row r="1248" spans="1:4" ht="38.25" x14ac:dyDescent="0.25">
      <c r="A1248" s="56">
        <v>1247</v>
      </c>
      <c r="B1248" s="58">
        <v>501041</v>
      </c>
      <c r="C1248" s="56" t="s">
        <v>16421</v>
      </c>
      <c r="D1248" s="53">
        <v>9400</v>
      </c>
    </row>
    <row r="1249" spans="1:4" x14ac:dyDescent="0.25">
      <c r="A1249" s="56">
        <v>1248</v>
      </c>
      <c r="B1249" s="57">
        <v>157545</v>
      </c>
      <c r="C1249" s="56" t="s">
        <v>12757</v>
      </c>
      <c r="D1249" s="53">
        <v>10300</v>
      </c>
    </row>
    <row r="1250" spans="1:4" x14ac:dyDescent="0.25">
      <c r="A1250" s="56">
        <v>1249</v>
      </c>
      <c r="B1250" s="57">
        <v>157382</v>
      </c>
      <c r="C1250" s="56" t="s">
        <v>16422</v>
      </c>
      <c r="D1250" s="53">
        <v>7800</v>
      </c>
    </row>
    <row r="1251" spans="1:4" x14ac:dyDescent="0.25">
      <c r="A1251" s="56">
        <v>1250</v>
      </c>
      <c r="B1251" s="57">
        <v>500998</v>
      </c>
      <c r="C1251" s="56" t="s">
        <v>16423</v>
      </c>
      <c r="D1251" s="53">
        <v>10000</v>
      </c>
    </row>
    <row r="1252" spans="1:4" x14ac:dyDescent="0.25">
      <c r="A1252" s="56">
        <v>1251</v>
      </c>
      <c r="B1252" s="58">
        <v>501082</v>
      </c>
      <c r="C1252" s="56" t="s">
        <v>16424</v>
      </c>
      <c r="D1252" s="53">
        <v>10000</v>
      </c>
    </row>
    <row r="1253" spans="1:4" x14ac:dyDescent="0.25">
      <c r="A1253" s="56">
        <v>1252</v>
      </c>
      <c r="B1253" s="57" t="s">
        <v>16426</v>
      </c>
      <c r="C1253" s="56" t="s">
        <v>16425</v>
      </c>
      <c r="D1253" s="53">
        <v>10000</v>
      </c>
    </row>
    <row r="1254" spans="1:4" x14ac:dyDescent="0.25">
      <c r="A1254" s="56">
        <v>1253</v>
      </c>
      <c r="B1254" s="57" t="s">
        <v>16428</v>
      </c>
      <c r="C1254" s="56" t="s">
        <v>16427</v>
      </c>
      <c r="D1254" s="53">
        <v>9400</v>
      </c>
    </row>
    <row r="1255" spans="1:4" x14ac:dyDescent="0.25">
      <c r="A1255" s="56">
        <v>1254</v>
      </c>
      <c r="B1255" s="57">
        <v>501158</v>
      </c>
      <c r="C1255" s="56" t="s">
        <v>16429</v>
      </c>
      <c r="D1255" s="53">
        <v>34000</v>
      </c>
    </row>
    <row r="1256" spans="1:4" ht="25.5" x14ac:dyDescent="0.25">
      <c r="A1256" s="56">
        <v>1255</v>
      </c>
      <c r="B1256" s="57">
        <v>157458</v>
      </c>
      <c r="C1256" s="56" t="s">
        <v>16430</v>
      </c>
      <c r="D1256" s="53">
        <v>8000</v>
      </c>
    </row>
    <row r="1257" spans="1:4" x14ac:dyDescent="0.25">
      <c r="A1257" s="56">
        <v>1256</v>
      </c>
      <c r="B1257" s="57">
        <v>159207</v>
      </c>
      <c r="C1257" s="56" t="s">
        <v>16431</v>
      </c>
      <c r="D1257" s="53">
        <v>9400</v>
      </c>
    </row>
    <row r="1258" spans="1:4" x14ac:dyDescent="0.25">
      <c r="A1258" s="56">
        <v>1257</v>
      </c>
      <c r="B1258" s="57">
        <v>159201</v>
      </c>
      <c r="C1258" s="56" t="s">
        <v>16432</v>
      </c>
      <c r="D1258" s="53">
        <v>10000</v>
      </c>
    </row>
    <row r="1259" spans="1:4" ht="25.5" x14ac:dyDescent="0.25">
      <c r="A1259" s="56">
        <v>1258</v>
      </c>
      <c r="B1259" s="57">
        <v>160693</v>
      </c>
      <c r="C1259" s="56" t="s">
        <v>16433</v>
      </c>
      <c r="D1259" s="53">
        <v>10000</v>
      </c>
    </row>
    <row r="1260" spans="1:4" x14ac:dyDescent="0.25">
      <c r="A1260" s="56">
        <v>1259</v>
      </c>
      <c r="B1260" s="57">
        <v>501151</v>
      </c>
      <c r="C1260" s="56" t="s">
        <v>16434</v>
      </c>
      <c r="D1260" s="53">
        <v>36000</v>
      </c>
    </row>
    <row r="1261" spans="1:4" ht="25.5" x14ac:dyDescent="0.25">
      <c r="A1261" s="56">
        <v>1260</v>
      </c>
      <c r="B1261" s="57">
        <v>160387</v>
      </c>
      <c r="C1261" s="56" t="s">
        <v>16435</v>
      </c>
      <c r="D1261" s="53">
        <v>9400</v>
      </c>
    </row>
    <row r="1262" spans="1:4" ht="38.25" x14ac:dyDescent="0.25">
      <c r="A1262" s="56">
        <v>1261</v>
      </c>
      <c r="B1262" s="58">
        <v>501040</v>
      </c>
      <c r="C1262" s="56" t="s">
        <v>16436</v>
      </c>
      <c r="D1262" s="53">
        <v>9400</v>
      </c>
    </row>
    <row r="1263" spans="1:4" x14ac:dyDescent="0.25">
      <c r="A1263" s="56">
        <v>1262</v>
      </c>
      <c r="B1263" s="57">
        <v>501161</v>
      </c>
      <c r="C1263" s="56" t="s">
        <v>16437</v>
      </c>
      <c r="D1263" s="53">
        <v>36000</v>
      </c>
    </row>
    <row r="1264" spans="1:4" x14ac:dyDescent="0.25">
      <c r="A1264" s="56">
        <v>1263</v>
      </c>
      <c r="B1264" s="57">
        <v>501159</v>
      </c>
      <c r="C1264" s="56" t="s">
        <v>16438</v>
      </c>
      <c r="D1264" s="53">
        <v>34000</v>
      </c>
    </row>
    <row r="1265" spans="1:4" x14ac:dyDescent="0.25">
      <c r="A1265" s="56">
        <v>1264</v>
      </c>
      <c r="B1265" s="57" t="s">
        <v>16440</v>
      </c>
      <c r="C1265" s="56" t="s">
        <v>16439</v>
      </c>
      <c r="D1265" s="53">
        <v>9400</v>
      </c>
    </row>
    <row r="1266" spans="1:4" x14ac:dyDescent="0.25">
      <c r="A1266" s="56">
        <v>1265</v>
      </c>
      <c r="B1266" s="57">
        <v>501154</v>
      </c>
      <c r="C1266" s="56" t="s">
        <v>16441</v>
      </c>
      <c r="D1266" s="53">
        <v>34000</v>
      </c>
    </row>
    <row r="1267" spans="1:4" x14ac:dyDescent="0.25">
      <c r="A1267" s="56">
        <v>1266</v>
      </c>
      <c r="B1267" s="57">
        <v>148151</v>
      </c>
      <c r="C1267" s="56" t="s">
        <v>10446</v>
      </c>
      <c r="D1267" s="53">
        <v>7200</v>
      </c>
    </row>
    <row r="1268" spans="1:4" x14ac:dyDescent="0.25">
      <c r="A1268" s="56">
        <v>1267</v>
      </c>
      <c r="B1268" s="57">
        <v>500939</v>
      </c>
      <c r="C1268" s="56" t="s">
        <v>16442</v>
      </c>
      <c r="D1268" s="53">
        <v>10760</v>
      </c>
    </row>
    <row r="1269" spans="1:4" ht="25.5" x14ac:dyDescent="0.25">
      <c r="A1269" s="56">
        <v>1268</v>
      </c>
      <c r="B1269" s="57">
        <v>159496</v>
      </c>
      <c r="C1269" s="56" t="s">
        <v>16443</v>
      </c>
      <c r="D1269" s="53">
        <v>9400</v>
      </c>
    </row>
    <row r="1270" spans="1:4" ht="25.5" x14ac:dyDescent="0.25">
      <c r="A1270" s="56">
        <v>1269</v>
      </c>
      <c r="B1270" s="57">
        <v>159497</v>
      </c>
      <c r="C1270" s="56" t="s">
        <v>16444</v>
      </c>
      <c r="D1270" s="53">
        <v>9400</v>
      </c>
    </row>
    <row r="1271" spans="1:4" x14ac:dyDescent="0.25">
      <c r="A1271" s="56">
        <v>1270</v>
      </c>
      <c r="B1271" s="58">
        <v>5561</v>
      </c>
      <c r="C1271" s="56" t="s">
        <v>16445</v>
      </c>
      <c r="D1271" s="53">
        <v>30000</v>
      </c>
    </row>
    <row r="1272" spans="1:4" x14ac:dyDescent="0.25">
      <c r="A1272" s="56">
        <v>1271</v>
      </c>
      <c r="B1272" s="58">
        <v>5559</v>
      </c>
      <c r="C1272" s="56" t="s">
        <v>16446</v>
      </c>
      <c r="D1272" s="53">
        <v>30000</v>
      </c>
    </row>
    <row r="1273" spans="1:4" x14ac:dyDescent="0.25">
      <c r="A1273" s="56">
        <v>1272</v>
      </c>
      <c r="B1273" s="57">
        <v>156952</v>
      </c>
      <c r="C1273" s="56" t="s">
        <v>16447</v>
      </c>
      <c r="D1273" s="53">
        <v>9400</v>
      </c>
    </row>
    <row r="1274" spans="1:4" x14ac:dyDescent="0.25">
      <c r="A1274" s="56">
        <v>1273</v>
      </c>
      <c r="B1274" s="57">
        <v>151728</v>
      </c>
      <c r="C1274" s="56" t="s">
        <v>16448</v>
      </c>
      <c r="D1274" s="53">
        <v>7600</v>
      </c>
    </row>
    <row r="1275" spans="1:4" x14ac:dyDescent="0.25">
      <c r="A1275" s="56">
        <v>1274</v>
      </c>
      <c r="B1275" s="58">
        <v>512932</v>
      </c>
      <c r="C1275" s="56" t="s">
        <v>16449</v>
      </c>
      <c r="D1275" s="53">
        <v>10000</v>
      </c>
    </row>
    <row r="1276" spans="1:4" x14ac:dyDescent="0.25">
      <c r="A1276" s="56">
        <v>1275</v>
      </c>
      <c r="B1276" s="57">
        <v>157184</v>
      </c>
      <c r="C1276" s="56" t="s">
        <v>16450</v>
      </c>
      <c r="D1276" s="53">
        <v>8900</v>
      </c>
    </row>
    <row r="1277" spans="1:4" x14ac:dyDescent="0.25">
      <c r="A1277" s="56">
        <v>1276</v>
      </c>
      <c r="B1277" s="57">
        <v>512885</v>
      </c>
      <c r="C1277" s="56" t="s">
        <v>16451</v>
      </c>
      <c r="D1277" s="53">
        <v>9400</v>
      </c>
    </row>
    <row r="1278" spans="1:4" ht="25.5" x14ac:dyDescent="0.25">
      <c r="A1278" s="56">
        <v>1277</v>
      </c>
      <c r="B1278" s="57">
        <v>159459</v>
      </c>
      <c r="C1278" s="56" t="s">
        <v>16452</v>
      </c>
      <c r="D1278" s="53">
        <v>9400</v>
      </c>
    </row>
    <row r="1279" spans="1:4" x14ac:dyDescent="0.25">
      <c r="A1279" s="56">
        <v>1278</v>
      </c>
      <c r="B1279" s="57">
        <v>42161</v>
      </c>
      <c r="C1279" s="56" t="s">
        <v>16453</v>
      </c>
      <c r="D1279" s="53">
        <v>9400</v>
      </c>
    </row>
    <row r="1280" spans="1:4" x14ac:dyDescent="0.25">
      <c r="A1280" s="56">
        <v>1279</v>
      </c>
      <c r="B1280" s="57">
        <v>5572</v>
      </c>
      <c r="C1280" s="56" t="s">
        <v>16454</v>
      </c>
      <c r="D1280" s="53">
        <v>32700</v>
      </c>
    </row>
    <row r="1281" spans="1:4" x14ac:dyDescent="0.25">
      <c r="A1281" s="56">
        <v>1280</v>
      </c>
      <c r="B1281" s="58">
        <v>512958</v>
      </c>
      <c r="C1281" s="56" t="s">
        <v>16455</v>
      </c>
      <c r="D1281" s="53">
        <v>10000</v>
      </c>
    </row>
    <row r="1282" spans="1:4" x14ac:dyDescent="0.25">
      <c r="A1282" s="56">
        <v>1281</v>
      </c>
      <c r="B1282" s="57">
        <v>5583</v>
      </c>
      <c r="C1282" s="56" t="s">
        <v>16456</v>
      </c>
      <c r="D1282" s="53">
        <v>31000</v>
      </c>
    </row>
    <row r="1283" spans="1:4" x14ac:dyDescent="0.25">
      <c r="A1283" s="56">
        <v>1282</v>
      </c>
      <c r="B1283" s="57">
        <v>5579</v>
      </c>
      <c r="C1283" s="56" t="s">
        <v>16457</v>
      </c>
      <c r="D1283" s="53">
        <v>32700</v>
      </c>
    </row>
    <row r="1284" spans="1:4" x14ac:dyDescent="0.25">
      <c r="A1284" s="56">
        <v>1283</v>
      </c>
      <c r="B1284" s="57">
        <v>32311</v>
      </c>
      <c r="C1284" s="56" t="s">
        <v>16458</v>
      </c>
      <c r="D1284" s="53">
        <v>9400</v>
      </c>
    </row>
    <row r="1285" spans="1:4" x14ac:dyDescent="0.25">
      <c r="A1285" s="56">
        <v>1284</v>
      </c>
      <c r="B1285" s="58">
        <v>2355</v>
      </c>
      <c r="C1285" s="56" t="s">
        <v>16459</v>
      </c>
      <c r="D1285" s="53">
        <v>32700</v>
      </c>
    </row>
    <row r="1286" spans="1:4" x14ac:dyDescent="0.25">
      <c r="A1286" s="56">
        <v>1285</v>
      </c>
      <c r="B1286" s="57">
        <v>5574</v>
      </c>
      <c r="C1286" s="56" t="s">
        <v>16460</v>
      </c>
      <c r="D1286" s="53">
        <v>31500</v>
      </c>
    </row>
    <row r="1287" spans="1:4" x14ac:dyDescent="0.25">
      <c r="A1287" s="56">
        <v>1286</v>
      </c>
      <c r="B1287" s="57">
        <v>156957</v>
      </c>
      <c r="C1287" s="56" t="s">
        <v>16461</v>
      </c>
      <c r="D1287" s="53">
        <v>9400</v>
      </c>
    </row>
    <row r="1288" spans="1:4" x14ac:dyDescent="0.25">
      <c r="A1288" s="56">
        <v>1287</v>
      </c>
      <c r="B1288" s="57">
        <v>5577</v>
      </c>
      <c r="C1288" s="56" t="s">
        <v>16462</v>
      </c>
      <c r="D1288" s="53">
        <v>31500</v>
      </c>
    </row>
    <row r="1289" spans="1:4" x14ac:dyDescent="0.25">
      <c r="A1289" s="56">
        <v>1288</v>
      </c>
      <c r="B1289" s="57">
        <v>156962</v>
      </c>
      <c r="C1289" s="56" t="s">
        <v>16463</v>
      </c>
      <c r="D1289" s="53">
        <v>9400</v>
      </c>
    </row>
    <row r="1290" spans="1:4" x14ac:dyDescent="0.25">
      <c r="A1290" s="56">
        <v>1289</v>
      </c>
      <c r="B1290" s="57">
        <v>158020</v>
      </c>
      <c r="C1290" s="56" t="s">
        <v>16464</v>
      </c>
      <c r="D1290" s="53">
        <v>9400</v>
      </c>
    </row>
    <row r="1291" spans="1:4" x14ac:dyDescent="0.25">
      <c r="A1291" s="56">
        <v>1290</v>
      </c>
      <c r="B1291" s="57">
        <v>42181</v>
      </c>
      <c r="C1291" s="56" t="s">
        <v>16465</v>
      </c>
      <c r="D1291" s="53">
        <v>8900</v>
      </c>
    </row>
    <row r="1292" spans="1:4" x14ac:dyDescent="0.25">
      <c r="A1292" s="56">
        <v>1291</v>
      </c>
      <c r="B1292" s="57">
        <v>156783</v>
      </c>
      <c r="C1292" s="56" t="s">
        <v>16466</v>
      </c>
      <c r="D1292" s="53">
        <v>7000</v>
      </c>
    </row>
    <row r="1293" spans="1:4" x14ac:dyDescent="0.25">
      <c r="A1293" s="56">
        <v>1292</v>
      </c>
      <c r="B1293" s="57">
        <v>5581</v>
      </c>
      <c r="C1293" s="56" t="s">
        <v>16467</v>
      </c>
      <c r="D1293" s="53">
        <v>31000</v>
      </c>
    </row>
    <row r="1294" spans="1:4" x14ac:dyDescent="0.25">
      <c r="A1294" s="56">
        <v>1293</v>
      </c>
      <c r="B1294" s="57">
        <v>5580</v>
      </c>
      <c r="C1294" s="56" t="s">
        <v>16468</v>
      </c>
      <c r="D1294" s="53">
        <v>31000</v>
      </c>
    </row>
    <row r="1295" spans="1:4" x14ac:dyDescent="0.25">
      <c r="A1295" s="56">
        <v>1294</v>
      </c>
      <c r="B1295" s="57">
        <v>5578</v>
      </c>
      <c r="C1295" s="56" t="s">
        <v>16469</v>
      </c>
      <c r="D1295" s="53">
        <v>32700</v>
      </c>
    </row>
    <row r="1296" spans="1:4" x14ac:dyDescent="0.25">
      <c r="A1296" s="56">
        <v>1295</v>
      </c>
      <c r="B1296" s="57">
        <v>151721</v>
      </c>
      <c r="C1296" s="56" t="s">
        <v>16470</v>
      </c>
      <c r="D1296" s="53">
        <v>7220</v>
      </c>
    </row>
    <row r="1297" spans="1:4" x14ac:dyDescent="0.25">
      <c r="A1297" s="56">
        <v>1296</v>
      </c>
      <c r="B1297" s="57">
        <v>156974</v>
      </c>
      <c r="C1297" s="56" t="s">
        <v>16</v>
      </c>
      <c r="D1297" s="53">
        <v>9400</v>
      </c>
    </row>
    <row r="1298" spans="1:4" x14ac:dyDescent="0.25">
      <c r="A1298" s="56">
        <v>1297</v>
      </c>
      <c r="B1298" s="57">
        <v>156893</v>
      </c>
      <c r="C1298" s="56" t="s">
        <v>16471</v>
      </c>
      <c r="D1298" s="53">
        <v>6650</v>
      </c>
    </row>
    <row r="1299" spans="1:4" x14ac:dyDescent="0.25">
      <c r="A1299" s="56">
        <v>1298</v>
      </c>
      <c r="B1299" s="57">
        <v>158034</v>
      </c>
      <c r="C1299" s="56" t="s">
        <v>16472</v>
      </c>
      <c r="D1299" s="53">
        <v>8900</v>
      </c>
    </row>
    <row r="1300" spans="1:4" ht="25.5" x14ac:dyDescent="0.25">
      <c r="A1300" s="56">
        <v>1299</v>
      </c>
      <c r="B1300" s="57">
        <v>3273</v>
      </c>
      <c r="C1300" s="56" t="s">
        <v>16473</v>
      </c>
      <c r="D1300" s="53">
        <v>30000</v>
      </c>
    </row>
    <row r="1301" spans="1:4" x14ac:dyDescent="0.25">
      <c r="A1301" s="56">
        <v>1300</v>
      </c>
      <c r="B1301" s="58">
        <v>3257</v>
      </c>
      <c r="C1301" s="56" t="s">
        <v>16474</v>
      </c>
      <c r="D1301" s="53">
        <v>31000</v>
      </c>
    </row>
    <row r="1302" spans="1:4" x14ac:dyDescent="0.25">
      <c r="A1302" s="56">
        <v>1301</v>
      </c>
      <c r="B1302" s="57">
        <v>512857</v>
      </c>
      <c r="C1302" s="56" t="s">
        <v>16475</v>
      </c>
      <c r="D1302" s="53">
        <v>9400</v>
      </c>
    </row>
    <row r="1303" spans="1:4" x14ac:dyDescent="0.25">
      <c r="A1303" s="56">
        <v>1302</v>
      </c>
      <c r="B1303" s="57">
        <v>5573</v>
      </c>
      <c r="C1303" s="56" t="s">
        <v>16476</v>
      </c>
      <c r="D1303" s="53">
        <v>31500</v>
      </c>
    </row>
    <row r="1304" spans="1:4" ht="38.25" x14ac:dyDescent="0.25">
      <c r="A1304" s="56">
        <v>1303</v>
      </c>
      <c r="B1304" s="57">
        <v>160623</v>
      </c>
      <c r="C1304" s="56" t="s">
        <v>16477</v>
      </c>
      <c r="D1304" s="53">
        <v>9400</v>
      </c>
    </row>
    <row r="1305" spans="1:4" x14ac:dyDescent="0.25">
      <c r="A1305" s="56">
        <v>1304</v>
      </c>
      <c r="B1305" s="58">
        <v>2122640442</v>
      </c>
      <c r="C1305" s="56" t="s">
        <v>16478</v>
      </c>
      <c r="D1305" s="53">
        <v>30000</v>
      </c>
    </row>
    <row r="1306" spans="1:4" x14ac:dyDescent="0.25">
      <c r="A1306" s="56">
        <v>1305</v>
      </c>
      <c r="B1306" s="57">
        <v>5575</v>
      </c>
      <c r="C1306" s="56" t="s">
        <v>16479</v>
      </c>
      <c r="D1306" s="53">
        <v>31500</v>
      </c>
    </row>
    <row r="1307" spans="1:4" x14ac:dyDescent="0.25">
      <c r="A1307" s="56">
        <v>1306</v>
      </c>
      <c r="B1307" s="57">
        <v>5582</v>
      </c>
      <c r="C1307" s="56" t="s">
        <v>16480</v>
      </c>
      <c r="D1307" s="53">
        <v>31000</v>
      </c>
    </row>
    <row r="1308" spans="1:4" x14ac:dyDescent="0.25">
      <c r="A1308" s="56">
        <v>1307</v>
      </c>
      <c r="B1308" s="57">
        <v>5576</v>
      </c>
      <c r="C1308" s="56" t="s">
        <v>16481</v>
      </c>
      <c r="D1308" s="53">
        <v>31500</v>
      </c>
    </row>
    <row r="1309" spans="1:4" x14ac:dyDescent="0.25">
      <c r="A1309" s="56">
        <v>1308</v>
      </c>
      <c r="B1309" s="57">
        <v>36</v>
      </c>
      <c r="C1309" s="56" t="s">
        <v>16482</v>
      </c>
      <c r="D1309" s="53">
        <v>7400</v>
      </c>
    </row>
    <row r="1310" spans="1:4" x14ac:dyDescent="0.25">
      <c r="A1310" s="56">
        <v>1309</v>
      </c>
      <c r="B1310" s="57">
        <v>157808</v>
      </c>
      <c r="C1310" s="56" t="s">
        <v>16483</v>
      </c>
      <c r="D1310" s="53">
        <v>10000</v>
      </c>
    </row>
    <row r="1311" spans="1:4" x14ac:dyDescent="0.25">
      <c r="A1311" s="56">
        <v>1310</v>
      </c>
      <c r="B1311" s="57">
        <v>156825</v>
      </c>
      <c r="C1311" s="56" t="s">
        <v>16484</v>
      </c>
      <c r="D1311" s="53">
        <v>7400</v>
      </c>
    </row>
    <row r="1312" spans="1:4" x14ac:dyDescent="0.25">
      <c r="A1312" s="56">
        <v>1311</v>
      </c>
      <c r="B1312" s="57">
        <v>160594</v>
      </c>
      <c r="C1312" s="56" t="s">
        <v>16485</v>
      </c>
      <c r="D1312" s="53">
        <v>10000</v>
      </c>
    </row>
    <row r="1313" spans="1:4" x14ac:dyDescent="0.25">
      <c r="A1313" s="56">
        <v>1312</v>
      </c>
      <c r="B1313" s="57" t="s">
        <v>16487</v>
      </c>
      <c r="C1313" s="56" t="s">
        <v>16486</v>
      </c>
      <c r="D1313" s="53">
        <v>10000</v>
      </c>
    </row>
    <row r="1314" spans="1:4" x14ac:dyDescent="0.25">
      <c r="A1314" s="56">
        <v>1313</v>
      </c>
      <c r="B1314" s="57">
        <v>305</v>
      </c>
      <c r="C1314" s="56" t="s">
        <v>16488</v>
      </c>
      <c r="D1314" s="53">
        <v>10000</v>
      </c>
    </row>
    <row r="1315" spans="1:4" x14ac:dyDescent="0.25">
      <c r="A1315" s="56">
        <v>1314</v>
      </c>
      <c r="B1315" s="57">
        <v>308</v>
      </c>
      <c r="C1315" s="56" t="s">
        <v>16489</v>
      </c>
      <c r="D1315" s="53">
        <v>10000</v>
      </c>
    </row>
    <row r="1316" spans="1:4" ht="38.25" x14ac:dyDescent="0.25">
      <c r="A1316" s="56">
        <v>1315</v>
      </c>
      <c r="B1316" s="58">
        <v>309</v>
      </c>
      <c r="C1316" s="56" t="s">
        <v>16490</v>
      </c>
      <c r="D1316" s="53">
        <v>10800</v>
      </c>
    </row>
    <row r="1317" spans="1:4" x14ac:dyDescent="0.25">
      <c r="A1317" s="56">
        <v>1316</v>
      </c>
      <c r="B1317" s="57" t="s">
        <v>16492</v>
      </c>
      <c r="C1317" s="56" t="s">
        <v>16491</v>
      </c>
      <c r="D1317" s="53">
        <v>10000</v>
      </c>
    </row>
    <row r="1318" spans="1:4" x14ac:dyDescent="0.25">
      <c r="A1318" s="56">
        <v>1317</v>
      </c>
      <c r="B1318" s="58">
        <v>465</v>
      </c>
      <c r="C1318" s="56" t="s">
        <v>16493</v>
      </c>
      <c r="D1318" s="53">
        <v>35000</v>
      </c>
    </row>
    <row r="1319" spans="1:4" x14ac:dyDescent="0.25">
      <c r="A1319" s="56">
        <v>1318</v>
      </c>
      <c r="B1319" s="57">
        <v>486</v>
      </c>
      <c r="C1319" s="56" t="s">
        <v>16494</v>
      </c>
      <c r="D1319" s="53">
        <v>35000</v>
      </c>
    </row>
    <row r="1320" spans="1:4" x14ac:dyDescent="0.25">
      <c r="A1320" s="56">
        <v>1319</v>
      </c>
      <c r="B1320" s="57">
        <v>157805</v>
      </c>
      <c r="C1320" s="56" t="s">
        <v>16495</v>
      </c>
      <c r="D1320" s="53">
        <v>10000</v>
      </c>
    </row>
    <row r="1321" spans="1:4" x14ac:dyDescent="0.25">
      <c r="A1321" s="56">
        <v>1320</v>
      </c>
      <c r="B1321" s="57">
        <v>157801</v>
      </c>
      <c r="C1321" s="56" t="s">
        <v>16496</v>
      </c>
      <c r="D1321" s="53">
        <v>10000</v>
      </c>
    </row>
    <row r="1322" spans="1:4" x14ac:dyDescent="0.25">
      <c r="A1322" s="56">
        <v>1321</v>
      </c>
      <c r="B1322" s="58">
        <v>980</v>
      </c>
      <c r="C1322" s="56" t="s">
        <v>16497</v>
      </c>
      <c r="D1322" s="53">
        <v>10000</v>
      </c>
    </row>
    <row r="1323" spans="1:4" x14ac:dyDescent="0.25">
      <c r="A1323" s="56">
        <v>1322</v>
      </c>
      <c r="B1323" s="57">
        <v>156882</v>
      </c>
      <c r="C1323" s="56" t="s">
        <v>16498</v>
      </c>
      <c r="D1323" s="53">
        <v>10000</v>
      </c>
    </row>
    <row r="1324" spans="1:4" x14ac:dyDescent="0.25">
      <c r="A1324" s="56">
        <v>1323</v>
      </c>
      <c r="B1324" s="58">
        <v>5340</v>
      </c>
      <c r="C1324" s="56" t="s">
        <v>16499</v>
      </c>
      <c r="D1324" s="53">
        <v>36000</v>
      </c>
    </row>
    <row r="1325" spans="1:4" x14ac:dyDescent="0.25">
      <c r="A1325" s="56">
        <v>1324</v>
      </c>
      <c r="B1325" s="57">
        <v>159262</v>
      </c>
      <c r="C1325" s="56" t="s">
        <v>16500</v>
      </c>
      <c r="D1325" s="53">
        <v>10000</v>
      </c>
    </row>
    <row r="1326" spans="1:4" x14ac:dyDescent="0.25">
      <c r="A1326" s="56">
        <v>1325</v>
      </c>
      <c r="B1326" s="58">
        <v>448</v>
      </c>
      <c r="C1326" s="56" t="s">
        <v>16501</v>
      </c>
      <c r="D1326" s="53">
        <v>36000</v>
      </c>
    </row>
    <row r="1327" spans="1:4" x14ac:dyDescent="0.25">
      <c r="A1327" s="56">
        <v>1326</v>
      </c>
      <c r="B1327" s="57" t="s">
        <v>16503</v>
      </c>
      <c r="C1327" s="56" t="s">
        <v>16502</v>
      </c>
      <c r="D1327" s="53">
        <v>10000</v>
      </c>
    </row>
    <row r="1328" spans="1:4" x14ac:dyDescent="0.25">
      <c r="A1328" s="56">
        <v>1327</v>
      </c>
      <c r="B1328" s="58">
        <v>329</v>
      </c>
      <c r="C1328" s="56" t="s">
        <v>16504</v>
      </c>
      <c r="D1328" s="53">
        <v>10300</v>
      </c>
    </row>
    <row r="1329" spans="1:4" x14ac:dyDescent="0.25">
      <c r="A1329" s="56">
        <v>1328</v>
      </c>
      <c r="B1329" s="58">
        <v>334</v>
      </c>
      <c r="C1329" s="56" t="s">
        <v>16505</v>
      </c>
      <c r="D1329" s="53">
        <v>10000</v>
      </c>
    </row>
    <row r="1330" spans="1:4" x14ac:dyDescent="0.25">
      <c r="A1330" s="56">
        <v>1329</v>
      </c>
      <c r="B1330" s="57" t="s">
        <v>16507</v>
      </c>
      <c r="C1330" s="56" t="s">
        <v>16506</v>
      </c>
      <c r="D1330" s="53">
        <v>10300</v>
      </c>
    </row>
    <row r="1331" spans="1:4" x14ac:dyDescent="0.25">
      <c r="A1331" s="56">
        <v>1330</v>
      </c>
      <c r="B1331" s="58">
        <v>477</v>
      </c>
      <c r="C1331" s="56" t="s">
        <v>16508</v>
      </c>
      <c r="D1331" s="53">
        <v>36000</v>
      </c>
    </row>
    <row r="1332" spans="1:4" x14ac:dyDescent="0.25">
      <c r="A1332" s="56">
        <v>1331</v>
      </c>
      <c r="B1332" s="57">
        <v>156672</v>
      </c>
      <c r="C1332" s="56" t="s">
        <v>16509</v>
      </c>
      <c r="D1332" s="53">
        <v>10000</v>
      </c>
    </row>
    <row r="1333" spans="1:4" x14ac:dyDescent="0.25">
      <c r="A1333" s="56">
        <v>1332</v>
      </c>
      <c r="B1333" s="57">
        <v>284</v>
      </c>
      <c r="C1333" s="56" t="s">
        <v>16510</v>
      </c>
      <c r="D1333" s="53">
        <v>23885</v>
      </c>
    </row>
    <row r="1334" spans="1:4" x14ac:dyDescent="0.25">
      <c r="A1334" s="56">
        <v>1333</v>
      </c>
      <c r="B1334" s="57">
        <v>156679</v>
      </c>
      <c r="C1334" s="56" t="s">
        <v>16511</v>
      </c>
      <c r="D1334" s="53">
        <v>10000</v>
      </c>
    </row>
    <row r="1335" spans="1:4" x14ac:dyDescent="0.25">
      <c r="A1335" s="56">
        <v>1334</v>
      </c>
      <c r="B1335" s="57">
        <v>156680</v>
      </c>
      <c r="C1335" s="56" t="s">
        <v>16512</v>
      </c>
      <c r="D1335" s="53">
        <v>10000</v>
      </c>
    </row>
    <row r="1336" spans="1:4" ht="38.25" x14ac:dyDescent="0.25">
      <c r="A1336" s="56">
        <v>1335</v>
      </c>
      <c r="B1336" s="58">
        <v>5517</v>
      </c>
      <c r="C1336" s="56" t="s">
        <v>16513</v>
      </c>
      <c r="D1336" s="53">
        <v>9400</v>
      </c>
    </row>
    <row r="1337" spans="1:4" x14ac:dyDescent="0.25">
      <c r="A1337" s="56">
        <v>1336</v>
      </c>
      <c r="B1337" s="57">
        <v>289</v>
      </c>
      <c r="C1337" s="56" t="s">
        <v>16514</v>
      </c>
      <c r="D1337" s="53">
        <v>10000</v>
      </c>
    </row>
    <row r="1338" spans="1:4" x14ac:dyDescent="0.25">
      <c r="A1338" s="56">
        <v>1337</v>
      </c>
      <c r="B1338" s="57" t="s">
        <v>16516</v>
      </c>
      <c r="C1338" s="56" t="s">
        <v>16515</v>
      </c>
      <c r="D1338" s="53">
        <v>10000</v>
      </c>
    </row>
    <row r="1339" spans="1:4" ht="25.5" x14ac:dyDescent="0.25">
      <c r="A1339" s="56">
        <v>1338</v>
      </c>
      <c r="B1339" s="57">
        <v>159481</v>
      </c>
      <c r="C1339" s="56" t="s">
        <v>16517</v>
      </c>
      <c r="D1339" s="53">
        <v>10000</v>
      </c>
    </row>
    <row r="1340" spans="1:4" ht="25.5" x14ac:dyDescent="0.25">
      <c r="A1340" s="56">
        <v>1339</v>
      </c>
      <c r="B1340" s="57">
        <v>160310</v>
      </c>
      <c r="C1340" s="56" t="s">
        <v>14059</v>
      </c>
      <c r="D1340" s="53">
        <v>10000</v>
      </c>
    </row>
    <row r="1341" spans="1:4" ht="38.25" x14ac:dyDescent="0.25">
      <c r="A1341" s="56">
        <v>1340</v>
      </c>
      <c r="B1341" s="57">
        <v>160324</v>
      </c>
      <c r="C1341" s="56" t="s">
        <v>14079</v>
      </c>
      <c r="D1341" s="53">
        <v>10300</v>
      </c>
    </row>
    <row r="1342" spans="1:4" x14ac:dyDescent="0.25">
      <c r="A1342" s="56">
        <v>1341</v>
      </c>
      <c r="B1342" s="58">
        <v>5300</v>
      </c>
      <c r="C1342" s="56" t="s">
        <v>16518</v>
      </c>
      <c r="D1342" s="53">
        <v>35000</v>
      </c>
    </row>
    <row r="1343" spans="1:4" x14ac:dyDescent="0.25">
      <c r="A1343" s="56">
        <v>1342</v>
      </c>
      <c r="B1343" s="57">
        <v>156743</v>
      </c>
      <c r="C1343" s="56" t="s">
        <v>16519</v>
      </c>
      <c r="D1343" s="53">
        <v>10000</v>
      </c>
    </row>
    <row r="1344" spans="1:4" x14ac:dyDescent="0.25">
      <c r="A1344" s="56">
        <v>1343</v>
      </c>
      <c r="B1344" s="57">
        <v>156752</v>
      </c>
      <c r="C1344" s="56" t="s">
        <v>16520</v>
      </c>
      <c r="D1344" s="53">
        <v>9400</v>
      </c>
    </row>
    <row r="1345" spans="1:4" x14ac:dyDescent="0.25">
      <c r="A1345" s="56">
        <v>1344</v>
      </c>
      <c r="B1345" s="57">
        <v>156745</v>
      </c>
      <c r="C1345" s="56" t="s">
        <v>16521</v>
      </c>
      <c r="D1345" s="53">
        <v>10000</v>
      </c>
    </row>
    <row r="1346" spans="1:4" x14ac:dyDescent="0.25">
      <c r="A1346" s="56">
        <v>1345</v>
      </c>
      <c r="B1346" s="57">
        <v>5593</v>
      </c>
      <c r="C1346" s="56" t="s">
        <v>16522</v>
      </c>
      <c r="D1346" s="53">
        <v>36000</v>
      </c>
    </row>
    <row r="1347" spans="1:4" x14ac:dyDescent="0.25">
      <c r="A1347" s="56">
        <v>1346</v>
      </c>
      <c r="B1347" s="57">
        <v>5584</v>
      </c>
      <c r="C1347" s="56" t="s">
        <v>16523</v>
      </c>
      <c r="D1347" s="53">
        <v>34000</v>
      </c>
    </row>
    <row r="1348" spans="1:4" x14ac:dyDescent="0.25">
      <c r="A1348" s="56">
        <v>1347</v>
      </c>
      <c r="B1348" s="57">
        <v>5594</v>
      </c>
      <c r="C1348" s="56" t="s">
        <v>16524</v>
      </c>
      <c r="D1348" s="53">
        <v>36000</v>
      </c>
    </row>
    <row r="1349" spans="1:4" x14ac:dyDescent="0.25">
      <c r="A1349" s="56">
        <v>1348</v>
      </c>
      <c r="B1349" s="57">
        <v>5587</v>
      </c>
      <c r="C1349" s="56" t="s">
        <v>16525</v>
      </c>
      <c r="D1349" s="53">
        <v>34000</v>
      </c>
    </row>
    <row r="1350" spans="1:4" x14ac:dyDescent="0.25">
      <c r="A1350" s="56">
        <v>1349</v>
      </c>
      <c r="B1350" s="57">
        <v>156735</v>
      </c>
      <c r="C1350" s="56" t="s">
        <v>16526</v>
      </c>
      <c r="D1350" s="53">
        <v>10800</v>
      </c>
    </row>
    <row r="1351" spans="1:4" x14ac:dyDescent="0.25">
      <c r="A1351" s="56">
        <v>1350</v>
      </c>
      <c r="B1351" s="57">
        <v>157319</v>
      </c>
      <c r="C1351" s="56" t="s">
        <v>16527</v>
      </c>
      <c r="D1351" s="53">
        <v>7400</v>
      </c>
    </row>
    <row r="1352" spans="1:4" x14ac:dyDescent="0.25">
      <c r="A1352" s="56">
        <v>1351</v>
      </c>
      <c r="B1352" s="57">
        <v>156712</v>
      </c>
      <c r="C1352" s="56" t="s">
        <v>16528</v>
      </c>
      <c r="D1352" s="53">
        <v>6840</v>
      </c>
    </row>
    <row r="1353" spans="1:4" x14ac:dyDescent="0.25">
      <c r="A1353" s="56">
        <v>1352</v>
      </c>
      <c r="B1353" s="57">
        <v>156731</v>
      </c>
      <c r="C1353" s="56" t="s">
        <v>16529</v>
      </c>
      <c r="D1353" s="53">
        <v>10800</v>
      </c>
    </row>
    <row r="1354" spans="1:4" x14ac:dyDescent="0.25">
      <c r="A1354" s="56">
        <v>1353</v>
      </c>
      <c r="B1354" s="57">
        <v>156732</v>
      </c>
      <c r="C1354" s="56" t="s">
        <v>16530</v>
      </c>
      <c r="D1354" s="53">
        <v>10000</v>
      </c>
    </row>
    <row r="1355" spans="1:4" x14ac:dyDescent="0.25">
      <c r="A1355" s="56">
        <v>1354</v>
      </c>
      <c r="B1355" s="57">
        <v>156764</v>
      </c>
      <c r="C1355" s="56" t="s">
        <v>16531</v>
      </c>
      <c r="D1355" s="53">
        <v>9400</v>
      </c>
    </row>
    <row r="1356" spans="1:4" x14ac:dyDescent="0.25">
      <c r="A1356" s="56">
        <v>1355</v>
      </c>
      <c r="B1356" s="57">
        <v>157692</v>
      </c>
      <c r="C1356" s="56" t="s">
        <v>16532</v>
      </c>
      <c r="D1356" s="53">
        <v>9400</v>
      </c>
    </row>
    <row r="1357" spans="1:4" x14ac:dyDescent="0.25">
      <c r="A1357" s="56">
        <v>1356</v>
      </c>
      <c r="B1357" s="57">
        <v>157690</v>
      </c>
      <c r="C1357" s="56" t="s">
        <v>16533</v>
      </c>
      <c r="D1357" s="53">
        <v>10300</v>
      </c>
    </row>
    <row r="1358" spans="1:4" ht="25.5" x14ac:dyDescent="0.25">
      <c r="A1358" s="56">
        <v>1357</v>
      </c>
      <c r="B1358" s="57">
        <v>5184</v>
      </c>
      <c r="C1358" s="56" t="s">
        <v>16534</v>
      </c>
      <c r="D1358" s="53">
        <v>10000</v>
      </c>
    </row>
    <row r="1359" spans="1:4" x14ac:dyDescent="0.25">
      <c r="A1359" s="56">
        <v>1358</v>
      </c>
      <c r="B1359" s="57">
        <v>159260</v>
      </c>
      <c r="C1359" s="56" t="s">
        <v>16535</v>
      </c>
      <c r="D1359" s="53">
        <v>10000</v>
      </c>
    </row>
    <row r="1360" spans="1:4" ht="25.5" x14ac:dyDescent="0.25">
      <c r="A1360" s="56">
        <v>1359</v>
      </c>
      <c r="B1360" s="57">
        <v>51851</v>
      </c>
      <c r="C1360" s="56" t="s">
        <v>16536</v>
      </c>
      <c r="D1360" s="53">
        <v>10000</v>
      </c>
    </row>
    <row r="1361" spans="1:4" x14ac:dyDescent="0.25">
      <c r="A1361" s="56">
        <v>1360</v>
      </c>
      <c r="B1361" s="57">
        <v>159416</v>
      </c>
      <c r="C1361" s="56" t="s">
        <v>16537</v>
      </c>
      <c r="D1361" s="53">
        <v>10000</v>
      </c>
    </row>
    <row r="1362" spans="1:4" x14ac:dyDescent="0.25">
      <c r="A1362" s="56">
        <v>1361</v>
      </c>
      <c r="B1362" s="57">
        <v>159417</v>
      </c>
      <c r="C1362" s="56" t="s">
        <v>16538</v>
      </c>
      <c r="D1362" s="53">
        <v>10000</v>
      </c>
    </row>
    <row r="1363" spans="1:4" x14ac:dyDescent="0.25">
      <c r="A1363" s="56">
        <v>1362</v>
      </c>
      <c r="B1363" s="57">
        <v>5504</v>
      </c>
      <c r="C1363" s="56" t="s">
        <v>16539</v>
      </c>
      <c r="D1363" s="53">
        <v>10000</v>
      </c>
    </row>
    <row r="1364" spans="1:4" x14ac:dyDescent="0.25">
      <c r="A1364" s="56">
        <v>1363</v>
      </c>
      <c r="B1364" s="57">
        <v>160597</v>
      </c>
      <c r="C1364" s="56" t="s">
        <v>16540</v>
      </c>
      <c r="D1364" s="53">
        <v>10000</v>
      </c>
    </row>
    <row r="1365" spans="1:4" x14ac:dyDescent="0.25">
      <c r="A1365" s="56">
        <v>1364</v>
      </c>
      <c r="B1365" s="57">
        <v>5505</v>
      </c>
      <c r="C1365" s="56" t="s">
        <v>16541</v>
      </c>
      <c r="D1365" s="53">
        <v>10000</v>
      </c>
    </row>
    <row r="1366" spans="1:4" x14ac:dyDescent="0.25">
      <c r="A1366" s="56">
        <v>1365</v>
      </c>
      <c r="B1366" s="57">
        <v>5506</v>
      </c>
      <c r="C1366" s="51" t="s">
        <v>16542</v>
      </c>
      <c r="D1366" s="53">
        <v>10000</v>
      </c>
    </row>
    <row r="1367" spans="1:4" x14ac:dyDescent="0.25">
      <c r="A1367" s="56">
        <v>1366</v>
      </c>
      <c r="B1367" s="57">
        <v>156702</v>
      </c>
      <c r="C1367" s="56" t="s">
        <v>16543</v>
      </c>
      <c r="D1367" s="53">
        <v>6460</v>
      </c>
    </row>
    <row r="1368" spans="1:4" x14ac:dyDescent="0.25">
      <c r="A1368" s="56">
        <v>1367</v>
      </c>
      <c r="B1368" s="57" t="s">
        <v>16545</v>
      </c>
      <c r="C1368" s="56" t="s">
        <v>16544</v>
      </c>
      <c r="D1368" s="53">
        <v>9400</v>
      </c>
    </row>
    <row r="1369" spans="1:4" x14ac:dyDescent="0.25">
      <c r="A1369" s="56">
        <v>1368</v>
      </c>
      <c r="B1369" s="57" t="s">
        <v>16547</v>
      </c>
      <c r="C1369" s="56" t="s">
        <v>16546</v>
      </c>
      <c r="D1369" s="53">
        <v>9400</v>
      </c>
    </row>
    <row r="1370" spans="1:4" x14ac:dyDescent="0.25">
      <c r="A1370" s="56">
        <v>1369</v>
      </c>
      <c r="B1370" s="57" t="s">
        <v>16549</v>
      </c>
      <c r="C1370" s="56" t="s">
        <v>16548</v>
      </c>
      <c r="D1370" s="53">
        <v>9400</v>
      </c>
    </row>
    <row r="1371" spans="1:4" x14ac:dyDescent="0.25">
      <c r="A1371" s="56">
        <v>1370</v>
      </c>
      <c r="B1371" s="57" t="s">
        <v>16551</v>
      </c>
      <c r="C1371" s="56" t="s">
        <v>16550</v>
      </c>
      <c r="D1371" s="53">
        <v>10800</v>
      </c>
    </row>
    <row r="1372" spans="1:4" x14ac:dyDescent="0.25">
      <c r="A1372" s="56">
        <v>1371</v>
      </c>
      <c r="B1372" s="57">
        <v>156707</v>
      </c>
      <c r="C1372" s="56" t="s">
        <v>16552</v>
      </c>
      <c r="D1372" s="53">
        <v>7215</v>
      </c>
    </row>
    <row r="1373" spans="1:4" x14ac:dyDescent="0.25">
      <c r="A1373" s="56">
        <v>1372</v>
      </c>
      <c r="B1373" s="57" t="s">
        <v>16554</v>
      </c>
      <c r="C1373" s="56" t="s">
        <v>16553</v>
      </c>
      <c r="D1373" s="53">
        <v>10300</v>
      </c>
    </row>
    <row r="1374" spans="1:4" x14ac:dyDescent="0.25">
      <c r="A1374" s="56">
        <v>1373</v>
      </c>
      <c r="B1374" s="58">
        <v>5322</v>
      </c>
      <c r="C1374" s="56" t="s">
        <v>16555</v>
      </c>
      <c r="D1374" s="53">
        <v>36000</v>
      </c>
    </row>
    <row r="1375" spans="1:4" x14ac:dyDescent="0.25">
      <c r="A1375" s="56">
        <v>1374</v>
      </c>
      <c r="B1375" s="58">
        <v>5323</v>
      </c>
      <c r="C1375" s="56" t="s">
        <v>16556</v>
      </c>
      <c r="D1375" s="53">
        <v>36000</v>
      </c>
    </row>
    <row r="1376" spans="1:4" x14ac:dyDescent="0.25">
      <c r="A1376" s="56">
        <v>1375</v>
      </c>
      <c r="B1376" s="57">
        <v>156708</v>
      </c>
      <c r="C1376" s="56" t="s">
        <v>16557</v>
      </c>
      <c r="D1376" s="53">
        <v>7600</v>
      </c>
    </row>
    <row r="1377" spans="1:4" x14ac:dyDescent="0.25">
      <c r="A1377" s="56">
        <v>1376</v>
      </c>
      <c r="B1377" s="57">
        <v>158028</v>
      </c>
      <c r="C1377" s="56" t="s">
        <v>16558</v>
      </c>
      <c r="D1377" s="53">
        <v>9400</v>
      </c>
    </row>
    <row r="1378" spans="1:4" x14ac:dyDescent="0.25">
      <c r="A1378" s="56">
        <v>1377</v>
      </c>
      <c r="B1378" s="57">
        <v>159505</v>
      </c>
      <c r="C1378" s="56" t="s">
        <v>16559</v>
      </c>
      <c r="D1378" s="53">
        <v>9400</v>
      </c>
    </row>
    <row r="1379" spans="1:4" x14ac:dyDescent="0.25">
      <c r="A1379" s="56">
        <v>1378</v>
      </c>
      <c r="B1379" s="57">
        <v>146222</v>
      </c>
      <c r="C1379" s="56" t="s">
        <v>16560</v>
      </c>
      <c r="D1379" s="53">
        <v>2800</v>
      </c>
    </row>
    <row r="1380" spans="1:4" x14ac:dyDescent="0.25">
      <c r="A1380" s="56">
        <v>1379</v>
      </c>
      <c r="B1380" s="57" t="s">
        <v>16562</v>
      </c>
      <c r="C1380" s="56" t="s">
        <v>16561</v>
      </c>
      <c r="D1380" s="53">
        <v>7400</v>
      </c>
    </row>
    <row r="1381" spans="1:4" x14ac:dyDescent="0.25">
      <c r="A1381" s="56">
        <v>1380</v>
      </c>
      <c r="B1381" s="57">
        <v>159237</v>
      </c>
      <c r="C1381" s="56" t="s">
        <v>16563</v>
      </c>
      <c r="D1381" s="53">
        <v>9400</v>
      </c>
    </row>
    <row r="1382" spans="1:4" x14ac:dyDescent="0.25">
      <c r="A1382" s="56">
        <v>1381</v>
      </c>
      <c r="B1382" s="57">
        <v>156975</v>
      </c>
      <c r="C1382" s="56" t="s">
        <v>16564</v>
      </c>
      <c r="D1382" s="53">
        <v>10300</v>
      </c>
    </row>
    <row r="1383" spans="1:4" x14ac:dyDescent="0.25">
      <c r="A1383" s="56">
        <v>1382</v>
      </c>
      <c r="B1383" s="57">
        <v>159236</v>
      </c>
      <c r="C1383" s="56" t="s">
        <v>16565</v>
      </c>
      <c r="D1383" s="53">
        <v>10800</v>
      </c>
    </row>
    <row r="1384" spans="1:4" x14ac:dyDescent="0.25">
      <c r="A1384" s="56">
        <v>1383</v>
      </c>
      <c r="B1384" s="57">
        <v>151746</v>
      </c>
      <c r="C1384" s="56" t="s">
        <v>11451</v>
      </c>
      <c r="D1384" s="53">
        <v>7215</v>
      </c>
    </row>
    <row r="1385" spans="1:4" x14ac:dyDescent="0.25">
      <c r="A1385" s="56">
        <v>1384</v>
      </c>
      <c r="B1385" s="57">
        <v>482</v>
      </c>
      <c r="C1385" s="56" t="s">
        <v>16566</v>
      </c>
      <c r="D1385" s="53">
        <v>36000</v>
      </c>
    </row>
    <row r="1386" spans="1:4" x14ac:dyDescent="0.25">
      <c r="A1386" s="56">
        <v>1385</v>
      </c>
      <c r="B1386" s="57">
        <v>158027</v>
      </c>
      <c r="C1386" s="56" t="s">
        <v>16567</v>
      </c>
      <c r="D1386" s="53">
        <v>9400</v>
      </c>
    </row>
    <row r="1387" spans="1:4" x14ac:dyDescent="0.25">
      <c r="A1387" s="56">
        <v>1386</v>
      </c>
      <c r="B1387" s="57">
        <v>156979</v>
      </c>
      <c r="C1387" s="56" t="s">
        <v>16568</v>
      </c>
      <c r="D1387" s="53">
        <v>9400</v>
      </c>
    </row>
    <row r="1388" spans="1:4" x14ac:dyDescent="0.25">
      <c r="A1388" s="56">
        <v>1387</v>
      </c>
      <c r="B1388" s="57">
        <v>512886</v>
      </c>
      <c r="C1388" s="56" t="s">
        <v>16569</v>
      </c>
      <c r="D1388" s="53">
        <v>9400</v>
      </c>
    </row>
    <row r="1389" spans="1:4" x14ac:dyDescent="0.25">
      <c r="A1389" s="56">
        <v>1388</v>
      </c>
      <c r="B1389" s="57">
        <v>156984</v>
      </c>
      <c r="C1389" s="56" t="s">
        <v>16570</v>
      </c>
      <c r="D1389" s="53">
        <v>36000</v>
      </c>
    </row>
    <row r="1390" spans="1:4" x14ac:dyDescent="0.25">
      <c r="A1390" s="56">
        <v>1389</v>
      </c>
      <c r="B1390" s="57">
        <v>159202</v>
      </c>
      <c r="C1390" s="56" t="s">
        <v>16571</v>
      </c>
      <c r="D1390" s="53">
        <v>10000</v>
      </c>
    </row>
    <row r="1391" spans="1:4" ht="25.5" x14ac:dyDescent="0.25">
      <c r="A1391" s="56">
        <v>1390</v>
      </c>
      <c r="B1391" s="57">
        <v>157192</v>
      </c>
      <c r="C1391" s="56" t="s">
        <v>16572</v>
      </c>
      <c r="D1391" s="53">
        <v>9400</v>
      </c>
    </row>
    <row r="1392" spans="1:4" x14ac:dyDescent="0.25">
      <c r="A1392" s="56">
        <v>1391</v>
      </c>
      <c r="B1392" s="58">
        <v>501140</v>
      </c>
      <c r="C1392" s="56" t="s">
        <v>16573</v>
      </c>
      <c r="D1392" s="53">
        <v>34000</v>
      </c>
    </row>
    <row r="1393" spans="1:4" ht="25.5" x14ac:dyDescent="0.25">
      <c r="A1393" s="56">
        <v>1392</v>
      </c>
      <c r="B1393" s="57">
        <v>151866</v>
      </c>
      <c r="C1393" s="56" t="s">
        <v>16574</v>
      </c>
      <c r="D1393" s="53">
        <v>8000</v>
      </c>
    </row>
    <row r="1394" spans="1:4" ht="51" x14ac:dyDescent="0.25">
      <c r="A1394" s="56">
        <v>1393</v>
      </c>
      <c r="B1394" s="58">
        <v>190</v>
      </c>
      <c r="C1394" s="56" t="s">
        <v>16575</v>
      </c>
      <c r="D1394" s="53">
        <v>9400</v>
      </c>
    </row>
    <row r="1395" spans="1:4" ht="25.5" x14ac:dyDescent="0.25">
      <c r="A1395" s="56">
        <v>1394</v>
      </c>
      <c r="B1395" s="57">
        <v>157160</v>
      </c>
      <c r="C1395" s="56" t="s">
        <v>16576</v>
      </c>
      <c r="D1395" s="53">
        <v>7600</v>
      </c>
    </row>
    <row r="1396" spans="1:4" ht="25.5" x14ac:dyDescent="0.25">
      <c r="A1396" s="56">
        <v>1395</v>
      </c>
      <c r="B1396" s="57">
        <v>157194</v>
      </c>
      <c r="C1396" s="56" t="s">
        <v>16577</v>
      </c>
      <c r="D1396" s="53">
        <v>9400</v>
      </c>
    </row>
    <row r="1397" spans="1:4" ht="25.5" x14ac:dyDescent="0.25">
      <c r="A1397" s="56">
        <v>1396</v>
      </c>
      <c r="B1397" s="57">
        <v>160697</v>
      </c>
      <c r="C1397" s="56" t="s">
        <v>16578</v>
      </c>
      <c r="D1397" s="53">
        <v>9400</v>
      </c>
    </row>
    <row r="1398" spans="1:4" x14ac:dyDescent="0.25">
      <c r="A1398" s="56">
        <v>1397</v>
      </c>
      <c r="B1398" s="58">
        <v>501083</v>
      </c>
      <c r="C1398" s="56" t="s">
        <v>16579</v>
      </c>
      <c r="D1398" s="53">
        <v>10000</v>
      </c>
    </row>
    <row r="1399" spans="1:4" x14ac:dyDescent="0.25">
      <c r="A1399" s="56">
        <v>1398</v>
      </c>
      <c r="B1399" s="57" t="s">
        <v>16581</v>
      </c>
      <c r="C1399" s="56" t="s">
        <v>16580</v>
      </c>
      <c r="D1399" s="53">
        <v>9400</v>
      </c>
    </row>
    <row r="1400" spans="1:4" x14ac:dyDescent="0.25">
      <c r="A1400" s="56">
        <v>1399</v>
      </c>
      <c r="B1400" s="57" t="s">
        <v>16583</v>
      </c>
      <c r="C1400" s="56" t="s">
        <v>16582</v>
      </c>
      <c r="D1400" s="53">
        <v>10000</v>
      </c>
    </row>
    <row r="1401" spans="1:4" x14ac:dyDescent="0.25">
      <c r="A1401" s="56">
        <v>1400</v>
      </c>
      <c r="B1401" s="57" t="s">
        <v>16585</v>
      </c>
      <c r="C1401" s="56" t="s">
        <v>16584</v>
      </c>
      <c r="D1401" s="53">
        <v>9400</v>
      </c>
    </row>
    <row r="1402" spans="1:4" x14ac:dyDescent="0.25">
      <c r="A1402" s="56">
        <v>1401</v>
      </c>
      <c r="B1402" s="57" t="s">
        <v>16587</v>
      </c>
      <c r="C1402" s="56" t="s">
        <v>16586</v>
      </c>
      <c r="D1402" s="53">
        <v>9400</v>
      </c>
    </row>
    <row r="1403" spans="1:4" ht="25.5" x14ac:dyDescent="0.25">
      <c r="A1403" s="56">
        <v>1402</v>
      </c>
      <c r="B1403" s="58">
        <v>501137</v>
      </c>
      <c r="C1403" s="56" t="s">
        <v>16588</v>
      </c>
      <c r="D1403" s="53">
        <v>9400</v>
      </c>
    </row>
    <row r="1404" spans="1:4" x14ac:dyDescent="0.25">
      <c r="A1404" s="56">
        <v>1403</v>
      </c>
      <c r="B1404" s="57">
        <v>501160</v>
      </c>
      <c r="C1404" s="56" t="s">
        <v>16589</v>
      </c>
      <c r="D1404" s="53">
        <v>35000</v>
      </c>
    </row>
    <row r="1405" spans="1:4" x14ac:dyDescent="0.25">
      <c r="A1405" s="56">
        <v>1404</v>
      </c>
      <c r="B1405" s="57">
        <v>501163</v>
      </c>
      <c r="C1405" s="56" t="s">
        <v>16590</v>
      </c>
      <c r="D1405" s="53">
        <v>36000</v>
      </c>
    </row>
    <row r="1406" spans="1:4" x14ac:dyDescent="0.25">
      <c r="A1406" s="56">
        <v>1405</v>
      </c>
      <c r="B1406" s="57">
        <v>158038</v>
      </c>
      <c r="C1406" s="56" t="s">
        <v>16591</v>
      </c>
      <c r="D1406" s="53">
        <v>9400</v>
      </c>
    </row>
    <row r="1407" spans="1:4" x14ac:dyDescent="0.25">
      <c r="A1407" s="56">
        <v>1406</v>
      </c>
      <c r="B1407" s="58">
        <v>217314</v>
      </c>
      <c r="C1407" s="56" t="s">
        <v>16592</v>
      </c>
      <c r="D1407" s="53">
        <v>10000</v>
      </c>
    </row>
    <row r="1408" spans="1:4" x14ac:dyDescent="0.25">
      <c r="A1408" s="56">
        <v>1407</v>
      </c>
      <c r="B1408" s="57">
        <v>4375</v>
      </c>
      <c r="C1408" s="56" t="s">
        <v>16593</v>
      </c>
      <c r="D1408" s="53">
        <v>36000</v>
      </c>
    </row>
    <row r="1409" spans="1:4" x14ac:dyDescent="0.25">
      <c r="A1409" s="56">
        <v>1408</v>
      </c>
      <c r="B1409" s="57">
        <v>501149</v>
      </c>
      <c r="C1409" s="56" t="s">
        <v>16594</v>
      </c>
      <c r="D1409" s="53">
        <v>36000</v>
      </c>
    </row>
    <row r="1410" spans="1:4" x14ac:dyDescent="0.25">
      <c r="A1410" s="56">
        <v>1409</v>
      </c>
      <c r="B1410" s="57">
        <v>501150</v>
      </c>
      <c r="C1410" s="56" t="s">
        <v>16595</v>
      </c>
      <c r="D1410" s="53">
        <v>34000</v>
      </c>
    </row>
    <row r="1411" spans="1:4" ht="25.5" x14ac:dyDescent="0.25">
      <c r="A1411" s="56">
        <v>1410</v>
      </c>
      <c r="B1411" s="57">
        <v>160659</v>
      </c>
      <c r="C1411" s="56" t="s">
        <v>16596</v>
      </c>
      <c r="D1411" s="53">
        <v>10000</v>
      </c>
    </row>
    <row r="1412" spans="1:4" x14ac:dyDescent="0.25">
      <c r="A1412" s="56">
        <v>1411</v>
      </c>
      <c r="B1412" s="58">
        <v>20096</v>
      </c>
      <c r="C1412" s="56" t="s">
        <v>16597</v>
      </c>
      <c r="D1412" s="53">
        <v>10000</v>
      </c>
    </row>
    <row r="1413" spans="1:4" ht="25.5" x14ac:dyDescent="0.25">
      <c r="A1413" s="56">
        <v>1412</v>
      </c>
      <c r="B1413" s="57">
        <v>20000075</v>
      </c>
      <c r="C1413" s="56" t="s">
        <v>16598</v>
      </c>
      <c r="D1413" s="53">
        <v>9400</v>
      </c>
    </row>
    <row r="1414" spans="1:4" x14ac:dyDescent="0.25">
      <c r="A1414" s="56">
        <v>1413</v>
      </c>
      <c r="B1414" s="57">
        <v>157705</v>
      </c>
      <c r="C1414" s="56" t="s">
        <v>16599</v>
      </c>
      <c r="D1414" s="53">
        <v>10200</v>
      </c>
    </row>
    <row r="1415" spans="1:4" x14ac:dyDescent="0.25">
      <c r="A1415" s="56">
        <v>1414</v>
      </c>
      <c r="B1415" s="57">
        <v>157708</v>
      </c>
      <c r="C1415" s="56" t="s">
        <v>16600</v>
      </c>
      <c r="D1415" s="53">
        <v>9400</v>
      </c>
    </row>
    <row r="1416" spans="1:4" ht="25.5" x14ac:dyDescent="0.25">
      <c r="A1416" s="56">
        <v>1415</v>
      </c>
      <c r="B1416" s="57">
        <v>159492</v>
      </c>
      <c r="C1416" s="56" t="s">
        <v>16601</v>
      </c>
      <c r="D1416" s="53">
        <v>9400</v>
      </c>
    </row>
    <row r="1417" spans="1:4" x14ac:dyDescent="0.25">
      <c r="A1417" s="56">
        <v>1416</v>
      </c>
      <c r="B1417" s="57">
        <v>500443</v>
      </c>
      <c r="C1417" s="56" t="s">
        <v>16602</v>
      </c>
      <c r="D1417" s="53">
        <v>2742</v>
      </c>
    </row>
    <row r="1418" spans="1:4" x14ac:dyDescent="0.25">
      <c r="A1418" s="56">
        <v>1417</v>
      </c>
      <c r="B1418" s="57">
        <v>500442</v>
      </c>
      <c r="C1418" s="56" t="s">
        <v>16603</v>
      </c>
      <c r="D1418" s="53">
        <v>2742</v>
      </c>
    </row>
    <row r="1419" spans="1:4" x14ac:dyDescent="0.25">
      <c r="A1419" s="56">
        <v>1418</v>
      </c>
      <c r="B1419" s="57">
        <v>500633</v>
      </c>
      <c r="C1419" s="56" t="s">
        <v>16604</v>
      </c>
      <c r="D1419" s="53">
        <v>7600</v>
      </c>
    </row>
    <row r="1420" spans="1:4" x14ac:dyDescent="0.25">
      <c r="A1420" s="56">
        <v>1419</v>
      </c>
      <c r="B1420" s="57">
        <v>500730</v>
      </c>
      <c r="C1420" s="56" t="s">
        <v>16605</v>
      </c>
      <c r="D1420" s="53">
        <v>2002</v>
      </c>
    </row>
    <row r="1421" spans="1:4" x14ac:dyDescent="0.25">
      <c r="A1421" s="56">
        <v>1420</v>
      </c>
      <c r="B1421" s="57">
        <v>146702</v>
      </c>
      <c r="C1421" s="56" t="s">
        <v>16606</v>
      </c>
      <c r="D1421" s="53">
        <v>3255</v>
      </c>
    </row>
    <row r="1422" spans="1:4" x14ac:dyDescent="0.25">
      <c r="A1422" s="56">
        <v>1421</v>
      </c>
      <c r="B1422" s="57">
        <v>157553</v>
      </c>
      <c r="C1422" s="56" t="s">
        <v>12764</v>
      </c>
      <c r="D1422" s="53">
        <v>9700</v>
      </c>
    </row>
    <row r="1423" spans="1:4" x14ac:dyDescent="0.25">
      <c r="A1423" s="56">
        <v>1422</v>
      </c>
      <c r="B1423" s="58">
        <v>501093</v>
      </c>
      <c r="C1423" s="56" t="s">
        <v>16607</v>
      </c>
      <c r="D1423" s="53">
        <v>8900</v>
      </c>
    </row>
    <row r="1424" spans="1:4" x14ac:dyDescent="0.25">
      <c r="A1424" s="56">
        <v>1423</v>
      </c>
      <c r="B1424" s="58">
        <v>500122</v>
      </c>
      <c r="C1424" s="56" t="s">
        <v>16608</v>
      </c>
      <c r="D1424" s="53">
        <v>9400</v>
      </c>
    </row>
    <row r="1425" spans="1:4" x14ac:dyDescent="0.25">
      <c r="A1425" s="56">
        <v>1424</v>
      </c>
      <c r="B1425" s="58">
        <v>501120</v>
      </c>
      <c r="C1425" s="56" t="s">
        <v>16609</v>
      </c>
      <c r="D1425" s="53">
        <v>8900</v>
      </c>
    </row>
    <row r="1426" spans="1:4" x14ac:dyDescent="0.25">
      <c r="A1426" s="56">
        <v>1425</v>
      </c>
      <c r="B1426" s="58">
        <v>501163</v>
      </c>
      <c r="C1426" s="56" t="s">
        <v>16610</v>
      </c>
      <c r="D1426" s="53">
        <v>30000</v>
      </c>
    </row>
    <row r="1427" spans="1:4" x14ac:dyDescent="0.25">
      <c r="A1427" s="56">
        <v>1426</v>
      </c>
      <c r="B1427" s="57">
        <v>145685</v>
      </c>
      <c r="C1427" s="56" t="s">
        <v>16611</v>
      </c>
      <c r="D1427" s="53">
        <v>2400</v>
      </c>
    </row>
    <row r="1428" spans="1:4" x14ac:dyDescent="0.25">
      <c r="A1428" s="56">
        <v>1427</v>
      </c>
      <c r="B1428" s="57">
        <v>147903</v>
      </c>
      <c r="C1428" s="56" t="s">
        <v>16612</v>
      </c>
      <c r="D1428" s="53">
        <v>2633</v>
      </c>
    </row>
    <row r="1429" spans="1:4" x14ac:dyDescent="0.25">
      <c r="A1429" s="56">
        <v>1428</v>
      </c>
      <c r="B1429" s="57">
        <v>147953</v>
      </c>
      <c r="C1429" s="56" t="s">
        <v>16613</v>
      </c>
      <c r="D1429" s="53">
        <v>7030</v>
      </c>
    </row>
    <row r="1430" spans="1:4" x14ac:dyDescent="0.25">
      <c r="A1430" s="56">
        <v>1429</v>
      </c>
      <c r="B1430" s="57">
        <v>148357</v>
      </c>
      <c r="C1430" s="56" t="s">
        <v>10658</v>
      </c>
      <c r="D1430" s="53">
        <v>7200</v>
      </c>
    </row>
    <row r="1431" spans="1:4" x14ac:dyDescent="0.25">
      <c r="A1431" s="56">
        <v>1430</v>
      </c>
      <c r="B1431" s="57" t="s">
        <v>16615</v>
      </c>
      <c r="C1431" s="56" t="s">
        <v>16614</v>
      </c>
      <c r="D1431" s="53">
        <v>10000</v>
      </c>
    </row>
    <row r="1432" spans="1:4" x14ac:dyDescent="0.25">
      <c r="A1432" s="56">
        <v>1431</v>
      </c>
      <c r="B1432" s="57">
        <v>157002</v>
      </c>
      <c r="C1432" s="56" t="s">
        <v>16616</v>
      </c>
      <c r="D1432" s="53">
        <v>7400</v>
      </c>
    </row>
    <row r="1433" spans="1:4" x14ac:dyDescent="0.25">
      <c r="A1433" s="56">
        <v>1432</v>
      </c>
      <c r="B1433" s="57">
        <v>156996</v>
      </c>
      <c r="C1433" s="56" t="s">
        <v>16617</v>
      </c>
      <c r="D1433" s="53">
        <v>6641</v>
      </c>
    </row>
    <row r="1434" spans="1:4" x14ac:dyDescent="0.25">
      <c r="A1434" s="56">
        <v>1433</v>
      </c>
      <c r="B1434" s="57">
        <v>156872</v>
      </c>
      <c r="C1434" s="56" t="s">
        <v>16618</v>
      </c>
      <c r="D1434" s="53">
        <v>10000</v>
      </c>
    </row>
    <row r="1435" spans="1:4" x14ac:dyDescent="0.25">
      <c r="A1435" s="56">
        <v>1434</v>
      </c>
      <c r="B1435" s="57">
        <v>157816</v>
      </c>
      <c r="C1435" s="56" t="s">
        <v>16619</v>
      </c>
      <c r="D1435" s="53">
        <v>10000</v>
      </c>
    </row>
    <row r="1436" spans="1:4" x14ac:dyDescent="0.25">
      <c r="A1436" s="56">
        <v>1435</v>
      </c>
      <c r="B1436" s="58">
        <v>5555</v>
      </c>
      <c r="C1436" s="56" t="s">
        <v>16620</v>
      </c>
      <c r="D1436" s="53">
        <v>37700</v>
      </c>
    </row>
    <row r="1437" spans="1:4" x14ac:dyDescent="0.25">
      <c r="A1437" s="56">
        <v>1436</v>
      </c>
      <c r="B1437" s="57">
        <v>148932</v>
      </c>
      <c r="C1437" s="56" t="s">
        <v>16621</v>
      </c>
      <c r="D1437" s="53">
        <v>8000</v>
      </c>
    </row>
    <row r="1438" spans="1:4" x14ac:dyDescent="0.25">
      <c r="A1438" s="56">
        <v>1437</v>
      </c>
      <c r="B1438" s="57">
        <v>157803</v>
      </c>
      <c r="C1438" s="56" t="s">
        <v>16622</v>
      </c>
      <c r="D1438" s="53">
        <v>10000</v>
      </c>
    </row>
    <row r="1439" spans="1:4" x14ac:dyDescent="0.25">
      <c r="A1439" s="56">
        <v>1438</v>
      </c>
      <c r="B1439" s="57">
        <v>156805</v>
      </c>
      <c r="C1439" s="56" t="s">
        <v>16623</v>
      </c>
      <c r="D1439" s="53">
        <v>7400</v>
      </c>
    </row>
    <row r="1440" spans="1:4" x14ac:dyDescent="0.25">
      <c r="A1440" s="56">
        <v>1439</v>
      </c>
      <c r="B1440" s="57">
        <v>157688</v>
      </c>
      <c r="C1440" s="56" t="s">
        <v>16624</v>
      </c>
      <c r="D1440" s="53">
        <v>10000</v>
      </c>
    </row>
    <row r="1441" spans="1:4" x14ac:dyDescent="0.25">
      <c r="A1441" s="56">
        <v>1440</v>
      </c>
      <c r="B1441" s="57">
        <v>992053</v>
      </c>
      <c r="C1441" s="56" t="s">
        <v>16625</v>
      </c>
      <c r="D1441" s="53">
        <v>10000</v>
      </c>
    </row>
    <row r="1442" spans="1:4" x14ac:dyDescent="0.25">
      <c r="A1442" s="56">
        <v>1441</v>
      </c>
      <c r="B1442" s="57">
        <v>160610</v>
      </c>
      <c r="C1442" s="56" t="s">
        <v>16626</v>
      </c>
      <c r="D1442" s="53">
        <v>10800</v>
      </c>
    </row>
    <row r="1443" spans="1:4" x14ac:dyDescent="0.25">
      <c r="A1443" s="56">
        <v>1442</v>
      </c>
      <c r="B1443" s="57">
        <v>157327</v>
      </c>
      <c r="C1443" s="56" t="s">
        <v>16627</v>
      </c>
      <c r="D1443" s="53">
        <v>8000</v>
      </c>
    </row>
    <row r="1444" spans="1:4" x14ac:dyDescent="0.25">
      <c r="A1444" s="56">
        <v>1443</v>
      </c>
      <c r="B1444" s="57">
        <v>156806</v>
      </c>
      <c r="C1444" s="56" t="s">
        <v>16628</v>
      </c>
      <c r="D1444" s="53">
        <v>7800</v>
      </c>
    </row>
    <row r="1445" spans="1:4" x14ac:dyDescent="0.25">
      <c r="A1445" s="56">
        <v>1444</v>
      </c>
      <c r="B1445" s="57">
        <v>156832</v>
      </c>
      <c r="C1445" s="56" t="s">
        <v>16629</v>
      </c>
      <c r="D1445" s="53">
        <v>10000</v>
      </c>
    </row>
    <row r="1446" spans="1:4" x14ac:dyDescent="0.25">
      <c r="A1446" s="56">
        <v>1445</v>
      </c>
      <c r="B1446" s="57">
        <v>157342</v>
      </c>
      <c r="C1446" s="56" t="s">
        <v>16630</v>
      </c>
      <c r="D1446" s="53">
        <v>8403</v>
      </c>
    </row>
    <row r="1447" spans="1:4" x14ac:dyDescent="0.25">
      <c r="A1447" s="56">
        <v>1446</v>
      </c>
      <c r="B1447" s="57">
        <v>157343</v>
      </c>
      <c r="C1447" s="56" t="s">
        <v>16631</v>
      </c>
      <c r="D1447" s="53">
        <v>10000</v>
      </c>
    </row>
    <row r="1448" spans="1:4" x14ac:dyDescent="0.25">
      <c r="A1448" s="56">
        <v>1447</v>
      </c>
      <c r="B1448" s="57">
        <v>156877</v>
      </c>
      <c r="C1448" s="56" t="s">
        <v>16632</v>
      </c>
      <c r="D1448" s="53">
        <v>10000</v>
      </c>
    </row>
    <row r="1449" spans="1:4" x14ac:dyDescent="0.25">
      <c r="A1449" s="56">
        <v>1448</v>
      </c>
      <c r="B1449" s="57">
        <v>159507</v>
      </c>
      <c r="C1449" s="56" t="s">
        <v>16633</v>
      </c>
      <c r="D1449" s="53">
        <v>10800</v>
      </c>
    </row>
    <row r="1450" spans="1:4" x14ac:dyDescent="0.25">
      <c r="A1450" s="56">
        <v>1449</v>
      </c>
      <c r="B1450" s="57">
        <v>159506</v>
      </c>
      <c r="C1450" s="56" t="s">
        <v>16634</v>
      </c>
      <c r="D1450" s="53">
        <v>10800</v>
      </c>
    </row>
    <row r="1451" spans="1:4" x14ac:dyDescent="0.25">
      <c r="A1451" s="56">
        <v>1450</v>
      </c>
      <c r="B1451" s="57">
        <v>159511</v>
      </c>
      <c r="C1451" s="56" t="s">
        <v>16635</v>
      </c>
      <c r="D1451" s="53">
        <v>10800</v>
      </c>
    </row>
    <row r="1452" spans="1:4" ht="38.25" x14ac:dyDescent="0.25">
      <c r="A1452" s="56">
        <v>1451</v>
      </c>
      <c r="B1452" s="58">
        <v>5520</v>
      </c>
      <c r="C1452" s="56" t="s">
        <v>16636</v>
      </c>
      <c r="D1452" s="53">
        <v>10800</v>
      </c>
    </row>
    <row r="1453" spans="1:4" ht="51" x14ac:dyDescent="0.25">
      <c r="A1453" s="56">
        <v>1452</v>
      </c>
      <c r="B1453" s="58">
        <v>5521</v>
      </c>
      <c r="C1453" s="56" t="s">
        <v>16637</v>
      </c>
      <c r="D1453" s="53">
        <v>10800</v>
      </c>
    </row>
    <row r="1454" spans="1:4" ht="25.5" x14ac:dyDescent="0.25">
      <c r="A1454" s="56">
        <v>1453</v>
      </c>
      <c r="B1454" s="57">
        <v>157392</v>
      </c>
      <c r="C1454" s="56" t="s">
        <v>16638</v>
      </c>
      <c r="D1454" s="53">
        <v>8000</v>
      </c>
    </row>
    <row r="1455" spans="1:4" ht="25.5" x14ac:dyDescent="0.25">
      <c r="A1455" s="56">
        <v>1454</v>
      </c>
      <c r="B1455" s="57">
        <v>157393</v>
      </c>
      <c r="C1455" s="56" t="s">
        <v>16639</v>
      </c>
      <c r="D1455" s="53">
        <v>7600</v>
      </c>
    </row>
    <row r="1456" spans="1:4" ht="25.5" x14ac:dyDescent="0.25">
      <c r="A1456" s="56">
        <v>1455</v>
      </c>
      <c r="B1456" s="57">
        <v>157394</v>
      </c>
      <c r="C1456" s="56" t="s">
        <v>16640</v>
      </c>
      <c r="D1456" s="53">
        <v>7600</v>
      </c>
    </row>
    <row r="1457" spans="1:4" ht="25.5" x14ac:dyDescent="0.25">
      <c r="A1457" s="56">
        <v>1456</v>
      </c>
      <c r="B1457" s="57">
        <v>157138</v>
      </c>
      <c r="C1457" s="56" t="s">
        <v>16641</v>
      </c>
      <c r="D1457" s="53">
        <v>10000</v>
      </c>
    </row>
    <row r="1458" spans="1:4" ht="25.5" x14ac:dyDescent="0.25">
      <c r="A1458" s="56">
        <v>1457</v>
      </c>
      <c r="B1458" s="57">
        <v>157398</v>
      </c>
      <c r="C1458" s="56" t="s">
        <v>16642</v>
      </c>
      <c r="D1458" s="53">
        <v>7215</v>
      </c>
    </row>
    <row r="1459" spans="1:4" x14ac:dyDescent="0.25">
      <c r="A1459" s="56">
        <v>1458</v>
      </c>
      <c r="B1459" s="57">
        <v>157400</v>
      </c>
      <c r="C1459" s="56" t="s">
        <v>16643</v>
      </c>
      <c r="D1459" s="53">
        <v>8000</v>
      </c>
    </row>
    <row r="1460" spans="1:4" x14ac:dyDescent="0.25">
      <c r="A1460" s="56">
        <v>1459</v>
      </c>
      <c r="B1460" s="57">
        <v>73</v>
      </c>
      <c r="C1460" s="56" t="s">
        <v>16644</v>
      </c>
      <c r="D1460" s="53">
        <v>8000</v>
      </c>
    </row>
    <row r="1461" spans="1:4" x14ac:dyDescent="0.25">
      <c r="A1461" s="56">
        <v>1460</v>
      </c>
      <c r="B1461" s="58">
        <v>5570</v>
      </c>
      <c r="C1461" s="56" t="s">
        <v>16645</v>
      </c>
      <c r="D1461" s="53">
        <v>34000</v>
      </c>
    </row>
    <row r="1462" spans="1:4" x14ac:dyDescent="0.25">
      <c r="A1462" s="56">
        <v>1461</v>
      </c>
      <c r="B1462" s="57">
        <v>157321</v>
      </c>
      <c r="C1462" s="56" t="s">
        <v>16646</v>
      </c>
      <c r="D1462" s="53">
        <v>7200</v>
      </c>
    </row>
    <row r="1463" spans="1:4" x14ac:dyDescent="0.25">
      <c r="A1463" s="56">
        <v>1462</v>
      </c>
      <c r="B1463" s="57">
        <v>157320</v>
      </c>
      <c r="C1463" s="56" t="s">
        <v>16647</v>
      </c>
      <c r="D1463" s="53">
        <v>7400</v>
      </c>
    </row>
    <row r="1464" spans="1:4" x14ac:dyDescent="0.25">
      <c r="A1464" s="56">
        <v>1463</v>
      </c>
      <c r="B1464" s="57">
        <v>156713</v>
      </c>
      <c r="C1464" s="56" t="s">
        <v>16648</v>
      </c>
      <c r="D1464" s="53">
        <v>7410</v>
      </c>
    </row>
    <row r="1465" spans="1:4" x14ac:dyDescent="0.25">
      <c r="A1465" s="56">
        <v>1464</v>
      </c>
      <c r="B1465" s="57">
        <v>156734</v>
      </c>
      <c r="C1465" s="56" t="s">
        <v>16649</v>
      </c>
      <c r="D1465" s="53">
        <v>9400</v>
      </c>
    </row>
    <row r="1466" spans="1:4" x14ac:dyDescent="0.25">
      <c r="A1466" s="56">
        <v>1465</v>
      </c>
      <c r="B1466" s="57">
        <v>157401</v>
      </c>
      <c r="C1466" s="56" t="s">
        <v>16650</v>
      </c>
      <c r="D1466" s="53">
        <v>7400</v>
      </c>
    </row>
    <row r="1467" spans="1:4" x14ac:dyDescent="0.25">
      <c r="A1467" s="56">
        <v>1466</v>
      </c>
      <c r="B1467" s="57">
        <v>156771</v>
      </c>
      <c r="C1467" s="56" t="s">
        <v>16651</v>
      </c>
      <c r="D1467" s="53">
        <v>10000</v>
      </c>
    </row>
    <row r="1468" spans="1:4" x14ac:dyDescent="0.25">
      <c r="A1468" s="56">
        <v>1467</v>
      </c>
      <c r="B1468" s="57">
        <v>156703</v>
      </c>
      <c r="C1468" s="56" t="s">
        <v>16652</v>
      </c>
      <c r="D1468" s="53">
        <v>7220</v>
      </c>
    </row>
    <row r="1469" spans="1:4" x14ac:dyDescent="0.25">
      <c r="A1469" s="56">
        <v>1468</v>
      </c>
      <c r="B1469" s="57">
        <v>157689</v>
      </c>
      <c r="C1469" s="56" t="s">
        <v>16653</v>
      </c>
      <c r="D1469" s="53">
        <v>10000</v>
      </c>
    </row>
    <row r="1470" spans="1:4" x14ac:dyDescent="0.25">
      <c r="A1470" s="56">
        <v>1469</v>
      </c>
      <c r="B1470" s="57">
        <v>160598</v>
      </c>
      <c r="C1470" s="56" t="s">
        <v>16654</v>
      </c>
      <c r="D1470" s="53">
        <v>10000</v>
      </c>
    </row>
    <row r="1471" spans="1:4" x14ac:dyDescent="0.25">
      <c r="A1471" s="56">
        <v>1470</v>
      </c>
      <c r="B1471" s="57">
        <v>55091</v>
      </c>
      <c r="C1471" s="56" t="s">
        <v>16655</v>
      </c>
      <c r="D1471" s="53">
        <v>10000</v>
      </c>
    </row>
    <row r="1472" spans="1:4" x14ac:dyDescent="0.25">
      <c r="A1472" s="56">
        <v>1471</v>
      </c>
      <c r="B1472" s="58">
        <v>5524</v>
      </c>
      <c r="C1472" s="56" t="s">
        <v>16656</v>
      </c>
      <c r="D1472" s="53">
        <v>10000</v>
      </c>
    </row>
    <row r="1473" spans="1:4" x14ac:dyDescent="0.25">
      <c r="A1473" s="56">
        <v>1472</v>
      </c>
      <c r="B1473" s="57">
        <v>55351</v>
      </c>
      <c r="C1473" s="56" t="s">
        <v>16657</v>
      </c>
      <c r="D1473" s="53">
        <v>10000</v>
      </c>
    </row>
    <row r="1474" spans="1:4" x14ac:dyDescent="0.25">
      <c r="A1474" s="56">
        <v>1473</v>
      </c>
      <c r="B1474" s="57">
        <v>55361</v>
      </c>
      <c r="C1474" s="56" t="s">
        <v>87</v>
      </c>
      <c r="D1474" s="53">
        <v>10000</v>
      </c>
    </row>
    <row r="1475" spans="1:4" x14ac:dyDescent="0.25">
      <c r="A1475" s="56">
        <v>1474</v>
      </c>
      <c r="B1475" s="57" t="s">
        <v>16659</v>
      </c>
      <c r="C1475" s="56" t="s">
        <v>16658</v>
      </c>
      <c r="D1475" s="53">
        <v>10800</v>
      </c>
    </row>
    <row r="1476" spans="1:4" x14ac:dyDescent="0.25">
      <c r="A1476" s="56">
        <v>1475</v>
      </c>
      <c r="B1476" s="57">
        <v>157031</v>
      </c>
      <c r="C1476" s="56" t="s">
        <v>16660</v>
      </c>
      <c r="D1476" s="53">
        <v>7200</v>
      </c>
    </row>
    <row r="1477" spans="1:4" x14ac:dyDescent="0.25">
      <c r="A1477" s="56">
        <v>1476</v>
      </c>
      <c r="B1477" s="57">
        <v>160592</v>
      </c>
      <c r="C1477" s="56" t="s">
        <v>16661</v>
      </c>
      <c r="D1477" s="53">
        <v>10800</v>
      </c>
    </row>
    <row r="1478" spans="1:4" x14ac:dyDescent="0.25">
      <c r="A1478" s="56">
        <v>1477</v>
      </c>
      <c r="B1478" s="57">
        <v>160609</v>
      </c>
      <c r="C1478" s="56" t="s">
        <v>16662</v>
      </c>
      <c r="D1478" s="53">
        <v>10000</v>
      </c>
    </row>
    <row r="1479" spans="1:4" x14ac:dyDescent="0.25">
      <c r="A1479" s="56">
        <v>1478</v>
      </c>
      <c r="B1479" s="52" t="s">
        <v>16664</v>
      </c>
      <c r="C1479" s="51" t="s">
        <v>16663</v>
      </c>
      <c r="D1479" s="53">
        <v>10300</v>
      </c>
    </row>
    <row r="1480" spans="1:4" x14ac:dyDescent="0.25">
      <c r="A1480" s="56">
        <v>1479</v>
      </c>
      <c r="B1480" s="57">
        <v>307</v>
      </c>
      <c r="C1480" s="56" t="s">
        <v>16665</v>
      </c>
      <c r="D1480" s="53">
        <v>10800</v>
      </c>
    </row>
    <row r="1481" spans="1:4" x14ac:dyDescent="0.25">
      <c r="A1481" s="56">
        <v>1480</v>
      </c>
      <c r="B1481" s="57" t="s">
        <v>16667</v>
      </c>
      <c r="C1481" s="56" t="s">
        <v>16666</v>
      </c>
      <c r="D1481" s="53">
        <v>9400</v>
      </c>
    </row>
    <row r="1482" spans="1:4" ht="25.5" x14ac:dyDescent="0.25">
      <c r="A1482" s="56">
        <v>1481</v>
      </c>
      <c r="B1482" s="58">
        <v>21663</v>
      </c>
      <c r="C1482" s="56" t="s">
        <v>16668</v>
      </c>
      <c r="D1482" s="53">
        <v>10000</v>
      </c>
    </row>
    <row r="1483" spans="1:4" x14ac:dyDescent="0.25">
      <c r="A1483" s="56">
        <v>1482</v>
      </c>
      <c r="B1483" s="58">
        <v>456</v>
      </c>
      <c r="C1483" s="56" t="s">
        <v>16669</v>
      </c>
      <c r="D1483" s="53">
        <v>35000</v>
      </c>
    </row>
    <row r="1484" spans="1:4" x14ac:dyDescent="0.25">
      <c r="A1484" s="56">
        <v>1483</v>
      </c>
      <c r="B1484" s="57">
        <v>5341</v>
      </c>
      <c r="C1484" s="56" t="s">
        <v>16670</v>
      </c>
      <c r="D1484" s="53">
        <v>36000</v>
      </c>
    </row>
    <row r="1485" spans="1:4" x14ac:dyDescent="0.25">
      <c r="A1485" s="56">
        <v>1484</v>
      </c>
      <c r="B1485" s="58">
        <v>481</v>
      </c>
      <c r="C1485" s="56" t="s">
        <v>16671</v>
      </c>
      <c r="D1485" s="53">
        <v>36000</v>
      </c>
    </row>
    <row r="1486" spans="1:4" x14ac:dyDescent="0.25">
      <c r="A1486" s="56">
        <v>1485</v>
      </c>
      <c r="B1486" s="57">
        <v>159267</v>
      </c>
      <c r="C1486" s="56" t="s">
        <v>16672</v>
      </c>
      <c r="D1486" s="53">
        <v>10000</v>
      </c>
    </row>
    <row r="1487" spans="1:4" ht="25.5" x14ac:dyDescent="0.25">
      <c r="A1487" s="56">
        <v>1486</v>
      </c>
      <c r="B1487" s="57">
        <v>160311</v>
      </c>
      <c r="C1487" s="56" t="s">
        <v>14061</v>
      </c>
      <c r="D1487" s="53">
        <v>10800</v>
      </c>
    </row>
    <row r="1488" spans="1:4" x14ac:dyDescent="0.25">
      <c r="A1488" s="56">
        <v>1487</v>
      </c>
      <c r="B1488" s="57">
        <v>160312</v>
      </c>
      <c r="C1488" s="56" t="s">
        <v>16673</v>
      </c>
      <c r="D1488" s="53">
        <v>10000</v>
      </c>
    </row>
    <row r="1489" spans="1:4" ht="25.5" x14ac:dyDescent="0.25">
      <c r="A1489" s="56">
        <v>1488</v>
      </c>
      <c r="B1489" s="57">
        <v>52091</v>
      </c>
      <c r="C1489" s="56" t="s">
        <v>16674</v>
      </c>
      <c r="D1489" s="53">
        <v>10800</v>
      </c>
    </row>
    <row r="1490" spans="1:4" ht="25.5" x14ac:dyDescent="0.25">
      <c r="A1490" s="56">
        <v>1489</v>
      </c>
      <c r="B1490" s="57">
        <v>52081</v>
      </c>
      <c r="C1490" s="56" t="s">
        <v>16675</v>
      </c>
      <c r="D1490" s="53">
        <v>10000</v>
      </c>
    </row>
    <row r="1491" spans="1:4" ht="38.25" x14ac:dyDescent="0.25">
      <c r="A1491" s="56">
        <v>1490</v>
      </c>
      <c r="B1491" s="58">
        <v>311</v>
      </c>
      <c r="C1491" s="56" t="s">
        <v>16676</v>
      </c>
      <c r="D1491" s="53">
        <v>10300</v>
      </c>
    </row>
    <row r="1492" spans="1:4" ht="38.25" x14ac:dyDescent="0.25">
      <c r="A1492" s="56">
        <v>1491</v>
      </c>
      <c r="B1492" s="57" t="s">
        <v>16678</v>
      </c>
      <c r="C1492" s="56" t="s">
        <v>16677</v>
      </c>
      <c r="D1492" s="53">
        <v>10300</v>
      </c>
    </row>
    <row r="1493" spans="1:4" x14ac:dyDescent="0.25">
      <c r="A1493" s="56">
        <v>1492</v>
      </c>
      <c r="B1493" s="57" t="s">
        <v>16680</v>
      </c>
      <c r="C1493" s="56" t="s">
        <v>16679</v>
      </c>
      <c r="D1493" s="53">
        <v>10300</v>
      </c>
    </row>
    <row r="1494" spans="1:4" x14ac:dyDescent="0.25">
      <c r="A1494" s="56">
        <v>1493</v>
      </c>
      <c r="B1494" s="57">
        <v>5595</v>
      </c>
      <c r="C1494" s="56" t="s">
        <v>16681</v>
      </c>
      <c r="D1494" s="53">
        <v>36000</v>
      </c>
    </row>
    <row r="1495" spans="1:4" x14ac:dyDescent="0.25">
      <c r="A1495" s="56">
        <v>1494</v>
      </c>
      <c r="B1495" s="57">
        <v>157198</v>
      </c>
      <c r="C1495" s="56" t="s">
        <v>16682</v>
      </c>
      <c r="D1495" s="53">
        <v>9400</v>
      </c>
    </row>
    <row r="1496" spans="1:4" x14ac:dyDescent="0.25">
      <c r="A1496" s="56">
        <v>1495</v>
      </c>
      <c r="B1496" s="58">
        <v>20094</v>
      </c>
      <c r="C1496" s="56" t="s">
        <v>16683</v>
      </c>
      <c r="D1496" s="53">
        <v>9400</v>
      </c>
    </row>
    <row r="1497" spans="1:4" ht="25.5" x14ac:dyDescent="0.25">
      <c r="A1497" s="56">
        <v>1496</v>
      </c>
      <c r="B1497" s="57">
        <v>157155</v>
      </c>
      <c r="C1497" s="56" t="s">
        <v>16684</v>
      </c>
      <c r="D1497" s="53">
        <v>7600</v>
      </c>
    </row>
    <row r="1498" spans="1:4" x14ac:dyDescent="0.25">
      <c r="A1498" s="56">
        <v>1497</v>
      </c>
      <c r="B1498" s="57">
        <v>157156</v>
      </c>
      <c r="C1498" s="56" t="s">
        <v>16685</v>
      </c>
      <c r="D1498" s="53">
        <v>7220</v>
      </c>
    </row>
    <row r="1499" spans="1:4" ht="25.5" x14ac:dyDescent="0.25">
      <c r="A1499" s="56">
        <v>1498</v>
      </c>
      <c r="B1499" s="57">
        <v>157166</v>
      </c>
      <c r="C1499" s="56" t="s">
        <v>16686</v>
      </c>
      <c r="D1499" s="53">
        <v>7400</v>
      </c>
    </row>
    <row r="1500" spans="1:4" x14ac:dyDescent="0.25">
      <c r="A1500" s="56">
        <v>1499</v>
      </c>
      <c r="B1500" s="57">
        <v>157195</v>
      </c>
      <c r="C1500" s="56" t="s">
        <v>16687</v>
      </c>
      <c r="D1500" s="53">
        <v>10000</v>
      </c>
    </row>
    <row r="1501" spans="1:4" x14ac:dyDescent="0.25">
      <c r="A1501" s="56">
        <v>1500</v>
      </c>
      <c r="B1501" s="57">
        <v>157193</v>
      </c>
      <c r="C1501" s="56" t="s">
        <v>16688</v>
      </c>
      <c r="D1501" s="53">
        <v>9400</v>
      </c>
    </row>
    <row r="1502" spans="1:4" x14ac:dyDescent="0.25">
      <c r="A1502" s="56">
        <v>1501</v>
      </c>
      <c r="B1502" s="57">
        <v>157209</v>
      </c>
      <c r="C1502" s="56" t="s">
        <v>16689</v>
      </c>
      <c r="D1502" s="53">
        <v>10000</v>
      </c>
    </row>
    <row r="1503" spans="1:4" x14ac:dyDescent="0.25">
      <c r="A1503" s="56">
        <v>1502</v>
      </c>
      <c r="B1503" s="57">
        <v>157183</v>
      </c>
      <c r="C1503" s="56" t="s">
        <v>16690</v>
      </c>
      <c r="D1503" s="53">
        <v>10000</v>
      </c>
    </row>
    <row r="1504" spans="1:4" ht="25.5" x14ac:dyDescent="0.25">
      <c r="A1504" s="56">
        <v>1503</v>
      </c>
      <c r="B1504" s="57">
        <v>160666</v>
      </c>
      <c r="C1504" s="56" t="s">
        <v>16691</v>
      </c>
      <c r="D1504" s="53">
        <v>9400</v>
      </c>
    </row>
    <row r="1505" spans="1:4" ht="25.5" x14ac:dyDescent="0.25">
      <c r="A1505" s="56">
        <v>1504</v>
      </c>
      <c r="B1505" s="57">
        <v>160664</v>
      </c>
      <c r="C1505" s="56" t="s">
        <v>16692</v>
      </c>
      <c r="D1505" s="53">
        <v>10000</v>
      </c>
    </row>
    <row r="1506" spans="1:4" ht="38.25" x14ac:dyDescent="0.25">
      <c r="A1506" s="56">
        <v>1505</v>
      </c>
      <c r="B1506" s="57">
        <v>20000067</v>
      </c>
      <c r="C1506" s="56" t="s">
        <v>16693</v>
      </c>
      <c r="D1506" s="53">
        <v>9400</v>
      </c>
    </row>
    <row r="1507" spans="1:4" x14ac:dyDescent="0.25">
      <c r="A1507" s="56">
        <v>1506</v>
      </c>
      <c r="B1507" s="57">
        <v>157790</v>
      </c>
      <c r="C1507" s="56" t="s">
        <v>16694</v>
      </c>
      <c r="D1507" s="53">
        <v>10000</v>
      </c>
    </row>
    <row r="1508" spans="1:4" x14ac:dyDescent="0.25">
      <c r="A1508" s="56">
        <v>1507</v>
      </c>
      <c r="B1508" s="57">
        <v>157780</v>
      </c>
      <c r="C1508" s="56" t="s">
        <v>16695</v>
      </c>
      <c r="D1508" s="53">
        <v>9400</v>
      </c>
    </row>
    <row r="1509" spans="1:4" x14ac:dyDescent="0.25">
      <c r="A1509" s="56">
        <v>1508</v>
      </c>
      <c r="B1509" s="57">
        <v>157711</v>
      </c>
      <c r="C1509" s="56" t="s">
        <v>16696</v>
      </c>
      <c r="D1509" s="53">
        <v>10000</v>
      </c>
    </row>
    <row r="1510" spans="1:4" x14ac:dyDescent="0.25">
      <c r="A1510" s="56">
        <v>1509</v>
      </c>
      <c r="B1510" s="57">
        <v>160327</v>
      </c>
      <c r="C1510" s="56" t="s">
        <v>16697</v>
      </c>
      <c r="D1510" s="53">
        <v>10000</v>
      </c>
    </row>
    <row r="1511" spans="1:4" x14ac:dyDescent="0.25">
      <c r="A1511" s="56">
        <v>1510</v>
      </c>
      <c r="B1511" s="57">
        <v>2164</v>
      </c>
      <c r="C1511" s="56" t="s">
        <v>16698</v>
      </c>
      <c r="D1511" s="53">
        <v>35000</v>
      </c>
    </row>
    <row r="1512" spans="1:4" x14ac:dyDescent="0.25">
      <c r="A1512" s="56">
        <v>1511</v>
      </c>
      <c r="B1512" s="57">
        <v>157001</v>
      </c>
      <c r="C1512" s="56" t="s">
        <v>16699</v>
      </c>
      <c r="D1512" s="53">
        <v>8900</v>
      </c>
    </row>
    <row r="1513" spans="1:4" x14ac:dyDescent="0.25">
      <c r="A1513" s="56">
        <v>1512</v>
      </c>
      <c r="B1513" s="57" t="s">
        <v>16701</v>
      </c>
      <c r="C1513" s="56" t="s">
        <v>16700</v>
      </c>
      <c r="D1513" s="53">
        <v>10000</v>
      </c>
    </row>
    <row r="1514" spans="1:4" x14ac:dyDescent="0.25">
      <c r="A1514" s="56">
        <v>1513</v>
      </c>
      <c r="B1514" s="57">
        <v>157316</v>
      </c>
      <c r="C1514" s="56" t="s">
        <v>16702</v>
      </c>
      <c r="D1514" s="53">
        <v>7400</v>
      </c>
    </row>
    <row r="1515" spans="1:4" x14ac:dyDescent="0.25">
      <c r="A1515" s="56">
        <v>1514</v>
      </c>
      <c r="B1515" s="57">
        <v>315</v>
      </c>
      <c r="C1515" s="56" t="s">
        <v>16703</v>
      </c>
      <c r="D1515" s="53">
        <v>9400</v>
      </c>
    </row>
    <row r="1516" spans="1:4" x14ac:dyDescent="0.25">
      <c r="A1516" s="56">
        <v>1515</v>
      </c>
      <c r="B1516" s="57">
        <v>157003</v>
      </c>
      <c r="C1516" s="56" t="s">
        <v>16704</v>
      </c>
      <c r="D1516" s="53">
        <v>7400</v>
      </c>
    </row>
    <row r="1517" spans="1:4" x14ac:dyDescent="0.25">
      <c r="A1517" s="56">
        <v>1516</v>
      </c>
      <c r="B1517" s="57">
        <v>156662</v>
      </c>
      <c r="C1517" s="56" t="s">
        <v>16705</v>
      </c>
      <c r="D1517" s="53">
        <v>7800</v>
      </c>
    </row>
    <row r="1518" spans="1:4" x14ac:dyDescent="0.25">
      <c r="A1518" s="56">
        <v>1517</v>
      </c>
      <c r="B1518" s="57">
        <v>51981</v>
      </c>
      <c r="C1518" s="56" t="s">
        <v>16706</v>
      </c>
      <c r="D1518" s="53">
        <v>10000</v>
      </c>
    </row>
    <row r="1519" spans="1:4" ht="38.25" x14ac:dyDescent="0.25">
      <c r="A1519" s="56">
        <v>1518</v>
      </c>
      <c r="B1519" s="57">
        <v>62661</v>
      </c>
      <c r="C1519" s="56" t="s">
        <v>16707</v>
      </c>
      <c r="D1519" s="53">
        <v>10300</v>
      </c>
    </row>
    <row r="1520" spans="1:4" x14ac:dyDescent="0.25">
      <c r="A1520" s="56">
        <v>1519</v>
      </c>
      <c r="B1520" s="57">
        <v>148354</v>
      </c>
      <c r="C1520" s="56" t="s">
        <v>10657</v>
      </c>
      <c r="D1520" s="53">
        <v>7600</v>
      </c>
    </row>
    <row r="1521" spans="1:4" x14ac:dyDescent="0.25">
      <c r="A1521" s="56">
        <v>1520</v>
      </c>
      <c r="B1521" s="57">
        <v>148361</v>
      </c>
      <c r="C1521" s="56" t="s">
        <v>10659</v>
      </c>
      <c r="D1521" s="53">
        <v>7600</v>
      </c>
    </row>
    <row r="1522" spans="1:4" x14ac:dyDescent="0.25">
      <c r="A1522" s="56">
        <v>1521</v>
      </c>
      <c r="B1522" s="57">
        <v>157337</v>
      </c>
      <c r="C1522" s="56" t="s">
        <v>16708</v>
      </c>
      <c r="D1522" s="53">
        <v>10000</v>
      </c>
    </row>
    <row r="1523" spans="1:4" x14ac:dyDescent="0.25">
      <c r="A1523" s="56">
        <v>1522</v>
      </c>
      <c r="B1523" s="57">
        <v>157616</v>
      </c>
      <c r="C1523" s="56" t="s">
        <v>16709</v>
      </c>
      <c r="D1523" s="53">
        <v>9400</v>
      </c>
    </row>
    <row r="1524" spans="1:4" x14ac:dyDescent="0.25">
      <c r="A1524" s="56">
        <v>1523</v>
      </c>
      <c r="B1524" s="57">
        <v>157620</v>
      </c>
      <c r="C1524" s="56" t="s">
        <v>12817</v>
      </c>
      <c r="D1524" s="53">
        <v>10000</v>
      </c>
    </row>
    <row r="1525" spans="1:4" x14ac:dyDescent="0.25">
      <c r="A1525" s="56">
        <v>1524</v>
      </c>
      <c r="B1525" s="57">
        <v>157617</v>
      </c>
      <c r="C1525" s="56" t="s">
        <v>16710</v>
      </c>
      <c r="D1525" s="53">
        <v>9400</v>
      </c>
    </row>
    <row r="1526" spans="1:4" x14ac:dyDescent="0.25">
      <c r="A1526" s="56">
        <v>1525</v>
      </c>
      <c r="B1526" s="57">
        <v>148362</v>
      </c>
      <c r="C1526" s="56" t="s">
        <v>10660</v>
      </c>
      <c r="D1526" s="53">
        <v>7600</v>
      </c>
    </row>
    <row r="1527" spans="1:4" x14ac:dyDescent="0.25">
      <c r="A1527" s="56">
        <v>1526</v>
      </c>
      <c r="B1527" s="57">
        <v>148367</v>
      </c>
      <c r="C1527" s="56" t="s">
        <v>10663</v>
      </c>
      <c r="D1527" s="53">
        <v>7800</v>
      </c>
    </row>
    <row r="1528" spans="1:4" x14ac:dyDescent="0.25">
      <c r="A1528" s="56">
        <v>1527</v>
      </c>
      <c r="B1528" s="57">
        <v>157582</v>
      </c>
      <c r="C1528" s="56" t="s">
        <v>16711</v>
      </c>
      <c r="D1528" s="53">
        <v>7030</v>
      </c>
    </row>
    <row r="1529" spans="1:4" x14ac:dyDescent="0.25">
      <c r="A1529" s="56">
        <v>1528</v>
      </c>
      <c r="B1529" s="57">
        <v>157596</v>
      </c>
      <c r="C1529" s="56" t="s">
        <v>12798</v>
      </c>
      <c r="D1529" s="53">
        <v>7400</v>
      </c>
    </row>
    <row r="1530" spans="1:4" x14ac:dyDescent="0.25">
      <c r="A1530" s="56">
        <v>1529</v>
      </c>
      <c r="B1530" s="57">
        <v>151755</v>
      </c>
      <c r="C1530" s="56" t="s">
        <v>16712</v>
      </c>
      <c r="D1530" s="53">
        <v>7215</v>
      </c>
    </row>
    <row r="1531" spans="1:4" x14ac:dyDescent="0.25">
      <c r="A1531" s="56">
        <v>1530</v>
      </c>
      <c r="B1531" s="57">
        <v>157614</v>
      </c>
      <c r="C1531" s="56" t="s">
        <v>16713</v>
      </c>
      <c r="D1531" s="53">
        <v>10000</v>
      </c>
    </row>
    <row r="1532" spans="1:4" x14ac:dyDescent="0.25">
      <c r="A1532" s="56">
        <v>1531</v>
      </c>
      <c r="B1532" s="57">
        <v>148363</v>
      </c>
      <c r="C1532" s="56" t="s">
        <v>16714</v>
      </c>
      <c r="D1532" s="53">
        <v>7600</v>
      </c>
    </row>
    <row r="1533" spans="1:4" x14ac:dyDescent="0.25">
      <c r="A1533" s="56">
        <v>1532</v>
      </c>
      <c r="B1533" s="57">
        <v>148371</v>
      </c>
      <c r="C1533" s="56" t="s">
        <v>10665</v>
      </c>
      <c r="D1533" s="53">
        <v>7800</v>
      </c>
    </row>
    <row r="1534" spans="1:4" x14ac:dyDescent="0.25">
      <c r="A1534" s="56">
        <v>1533</v>
      </c>
      <c r="B1534" s="57">
        <v>151765</v>
      </c>
      <c r="C1534" s="56" t="s">
        <v>11466</v>
      </c>
      <c r="D1534" s="53">
        <v>7410</v>
      </c>
    </row>
    <row r="1535" spans="1:4" x14ac:dyDescent="0.25">
      <c r="A1535" s="56">
        <v>1534</v>
      </c>
      <c r="B1535" s="57">
        <v>157597</v>
      </c>
      <c r="C1535" s="56" t="s">
        <v>12800</v>
      </c>
      <c r="D1535" s="53">
        <v>7400</v>
      </c>
    </row>
    <row r="1536" spans="1:4" x14ac:dyDescent="0.25">
      <c r="A1536" s="56">
        <v>1535</v>
      </c>
      <c r="B1536" s="57">
        <v>157644</v>
      </c>
      <c r="C1536" s="56" t="s">
        <v>16715</v>
      </c>
      <c r="D1536" s="53">
        <v>10000</v>
      </c>
    </row>
    <row r="1537" spans="1:4" x14ac:dyDescent="0.25">
      <c r="A1537" s="56">
        <v>1536</v>
      </c>
      <c r="B1537" s="57">
        <v>157645</v>
      </c>
      <c r="C1537" s="56" t="s">
        <v>16716</v>
      </c>
      <c r="D1537" s="53">
        <v>10000</v>
      </c>
    </row>
    <row r="1538" spans="1:4" x14ac:dyDescent="0.25">
      <c r="A1538" s="56">
        <v>1537</v>
      </c>
      <c r="B1538" s="57">
        <v>148364</v>
      </c>
      <c r="C1538" s="56" t="s">
        <v>10661</v>
      </c>
      <c r="D1538" s="53">
        <v>7410</v>
      </c>
    </row>
    <row r="1539" spans="1:4" x14ac:dyDescent="0.25">
      <c r="A1539" s="56">
        <v>1538</v>
      </c>
      <c r="B1539" s="57">
        <v>157592</v>
      </c>
      <c r="C1539" s="56" t="s">
        <v>12795</v>
      </c>
      <c r="D1539" s="53">
        <v>7600</v>
      </c>
    </row>
    <row r="1540" spans="1:4" x14ac:dyDescent="0.25">
      <c r="A1540" s="56">
        <v>1539</v>
      </c>
      <c r="B1540" s="57">
        <v>157613</v>
      </c>
      <c r="C1540" s="56" t="s">
        <v>16717</v>
      </c>
      <c r="D1540" s="53">
        <v>9400</v>
      </c>
    </row>
    <row r="1541" spans="1:4" x14ac:dyDescent="0.25">
      <c r="A1541" s="56">
        <v>1540</v>
      </c>
      <c r="B1541" s="57">
        <v>157619</v>
      </c>
      <c r="C1541" s="56" t="s">
        <v>12815</v>
      </c>
      <c r="D1541" s="53">
        <v>10000</v>
      </c>
    </row>
    <row r="1542" spans="1:4" ht="38.25" x14ac:dyDescent="0.25">
      <c r="A1542" s="56">
        <v>1541</v>
      </c>
      <c r="B1542" s="57">
        <v>52211</v>
      </c>
      <c r="C1542" s="56" t="s">
        <v>16718</v>
      </c>
      <c r="D1542" s="53">
        <v>10000</v>
      </c>
    </row>
    <row r="1543" spans="1:4" x14ac:dyDescent="0.25">
      <c r="A1543" s="56">
        <v>1542</v>
      </c>
      <c r="B1543" s="57">
        <v>157621</v>
      </c>
      <c r="C1543" s="56" t="s">
        <v>12818</v>
      </c>
      <c r="D1543" s="53">
        <v>10000</v>
      </c>
    </row>
    <row r="1544" spans="1:4" x14ac:dyDescent="0.25">
      <c r="A1544" s="56">
        <v>1543</v>
      </c>
      <c r="B1544" s="57">
        <v>151767</v>
      </c>
      <c r="C1544" s="56" t="s">
        <v>16719</v>
      </c>
      <c r="D1544" s="53">
        <v>8000</v>
      </c>
    </row>
    <row r="1545" spans="1:4" x14ac:dyDescent="0.25">
      <c r="A1545" s="56">
        <v>1544</v>
      </c>
      <c r="B1545" s="57">
        <v>148372</v>
      </c>
      <c r="C1545" s="56" t="s">
        <v>16720</v>
      </c>
      <c r="D1545" s="53">
        <v>8000</v>
      </c>
    </row>
    <row r="1546" spans="1:4" x14ac:dyDescent="0.25">
      <c r="A1546" s="56">
        <v>1545</v>
      </c>
      <c r="B1546" s="57">
        <v>148373</v>
      </c>
      <c r="C1546" s="56" t="s">
        <v>10666</v>
      </c>
      <c r="D1546" s="53">
        <v>7800</v>
      </c>
    </row>
    <row r="1547" spans="1:4" x14ac:dyDescent="0.25">
      <c r="A1547" s="56">
        <v>1546</v>
      </c>
      <c r="B1547" s="57">
        <v>157642</v>
      </c>
      <c r="C1547" s="56" t="s">
        <v>16721</v>
      </c>
      <c r="D1547" s="53">
        <v>9400</v>
      </c>
    </row>
    <row r="1548" spans="1:4" x14ac:dyDescent="0.25">
      <c r="A1548" s="56">
        <v>1547</v>
      </c>
      <c r="B1548" s="57">
        <v>157643</v>
      </c>
      <c r="C1548" s="56" t="s">
        <v>16722</v>
      </c>
      <c r="D1548" s="53">
        <v>10000</v>
      </c>
    </row>
    <row r="1549" spans="1:4" x14ac:dyDescent="0.25">
      <c r="A1549" s="56">
        <v>1548</v>
      </c>
      <c r="B1549" s="57">
        <v>157640</v>
      </c>
      <c r="C1549" s="56" t="s">
        <v>16723</v>
      </c>
      <c r="D1549" s="53">
        <v>10300</v>
      </c>
    </row>
    <row r="1550" spans="1:4" x14ac:dyDescent="0.25">
      <c r="A1550" s="56">
        <v>1549</v>
      </c>
      <c r="B1550" s="57">
        <v>157721</v>
      </c>
      <c r="C1550" s="56" t="s">
        <v>16724</v>
      </c>
      <c r="D1550" s="53">
        <v>10300</v>
      </c>
    </row>
    <row r="1551" spans="1:4" x14ac:dyDescent="0.25">
      <c r="A1551" s="56">
        <v>1550</v>
      </c>
      <c r="B1551" s="57">
        <v>157646</v>
      </c>
      <c r="C1551" s="56" t="s">
        <v>16725</v>
      </c>
      <c r="D1551" s="53">
        <v>10000</v>
      </c>
    </row>
    <row r="1552" spans="1:4" ht="25.5" x14ac:dyDescent="0.25">
      <c r="A1552" s="56">
        <v>1551</v>
      </c>
      <c r="B1552" s="57">
        <v>160703</v>
      </c>
      <c r="C1552" s="56" t="s">
        <v>16726</v>
      </c>
      <c r="D1552" s="53">
        <v>9400</v>
      </c>
    </row>
    <row r="1553" spans="1:4" x14ac:dyDescent="0.25">
      <c r="A1553" s="56">
        <v>1552</v>
      </c>
      <c r="B1553" s="57">
        <v>157625</v>
      </c>
      <c r="C1553" s="56" t="s">
        <v>16727</v>
      </c>
      <c r="D1553" s="53">
        <v>9400</v>
      </c>
    </row>
    <row r="1554" spans="1:4" ht="38.25" x14ac:dyDescent="0.25">
      <c r="A1554" s="56">
        <v>1553</v>
      </c>
      <c r="B1554" s="57">
        <v>52201</v>
      </c>
      <c r="C1554" s="56" t="s">
        <v>16728</v>
      </c>
      <c r="D1554" s="53">
        <v>10000</v>
      </c>
    </row>
    <row r="1555" spans="1:4" ht="38.25" x14ac:dyDescent="0.25">
      <c r="A1555" s="56">
        <v>1554</v>
      </c>
      <c r="B1555" s="57">
        <v>62651</v>
      </c>
      <c r="C1555" s="56" t="s">
        <v>16729</v>
      </c>
      <c r="D1555" s="53">
        <v>10300</v>
      </c>
    </row>
    <row r="1556" spans="1:4" x14ac:dyDescent="0.25">
      <c r="A1556" s="56">
        <v>1555</v>
      </c>
      <c r="B1556" s="57">
        <v>157641</v>
      </c>
      <c r="C1556" s="56" t="s">
        <v>16730</v>
      </c>
      <c r="D1556" s="53">
        <v>9400</v>
      </c>
    </row>
    <row r="1557" spans="1:4" x14ac:dyDescent="0.25">
      <c r="A1557" s="56">
        <v>1556</v>
      </c>
      <c r="B1557" s="57">
        <v>157720</v>
      </c>
      <c r="C1557" s="56" t="s">
        <v>16731</v>
      </c>
      <c r="D1557" s="53">
        <v>10300</v>
      </c>
    </row>
    <row r="1558" spans="1:4" x14ac:dyDescent="0.25">
      <c r="A1558" s="56">
        <v>1557</v>
      </c>
      <c r="B1558" s="57">
        <v>157718</v>
      </c>
      <c r="C1558" s="56" t="s">
        <v>16732</v>
      </c>
      <c r="D1558" s="53">
        <v>10300</v>
      </c>
    </row>
    <row r="1559" spans="1:4" x14ac:dyDescent="0.25">
      <c r="A1559" s="56">
        <v>1558</v>
      </c>
      <c r="B1559" s="57">
        <v>160401</v>
      </c>
      <c r="C1559" s="56" t="s">
        <v>16733</v>
      </c>
      <c r="D1559" s="53">
        <v>10300</v>
      </c>
    </row>
    <row r="1560" spans="1:4" x14ac:dyDescent="0.25">
      <c r="A1560" s="56">
        <v>1559</v>
      </c>
      <c r="B1560" s="57">
        <v>160398</v>
      </c>
      <c r="C1560" s="56" t="s">
        <v>16734</v>
      </c>
      <c r="D1560" s="53">
        <v>10300</v>
      </c>
    </row>
    <row r="1561" spans="1:4" x14ac:dyDescent="0.25">
      <c r="A1561" s="56">
        <v>1560</v>
      </c>
      <c r="B1561" s="57">
        <v>160402</v>
      </c>
      <c r="C1561" s="56" t="s">
        <v>16735</v>
      </c>
      <c r="D1561" s="53">
        <v>10800</v>
      </c>
    </row>
    <row r="1562" spans="1:4" x14ac:dyDescent="0.25">
      <c r="A1562" s="56">
        <v>1561</v>
      </c>
      <c r="B1562" s="57">
        <v>52021</v>
      </c>
      <c r="C1562" s="56" t="s">
        <v>16736</v>
      </c>
      <c r="D1562" s="53">
        <v>10800</v>
      </c>
    </row>
    <row r="1563" spans="1:4" ht="25.5" x14ac:dyDescent="0.25">
      <c r="A1563" s="56">
        <v>1562</v>
      </c>
      <c r="B1563" s="57">
        <v>160705</v>
      </c>
      <c r="C1563" s="56" t="s">
        <v>16737</v>
      </c>
      <c r="D1563" s="53">
        <v>9400</v>
      </c>
    </row>
    <row r="1564" spans="1:4" x14ac:dyDescent="0.25">
      <c r="A1564" s="56">
        <v>1563</v>
      </c>
      <c r="B1564" s="57">
        <v>62991</v>
      </c>
      <c r="C1564" s="56" t="s">
        <v>16738</v>
      </c>
      <c r="D1564" s="53">
        <v>10000</v>
      </c>
    </row>
    <row r="1565" spans="1:4" ht="38.25" x14ac:dyDescent="0.25">
      <c r="A1565" s="56">
        <v>1564</v>
      </c>
      <c r="B1565" s="57">
        <v>62621</v>
      </c>
      <c r="C1565" s="56" t="s">
        <v>16739</v>
      </c>
      <c r="D1565" s="53">
        <v>10300</v>
      </c>
    </row>
    <row r="1566" spans="1:4" ht="38.25" x14ac:dyDescent="0.25">
      <c r="A1566" s="56">
        <v>1565</v>
      </c>
      <c r="B1566" s="57">
        <v>62631</v>
      </c>
      <c r="C1566" s="56" t="s">
        <v>16740</v>
      </c>
      <c r="D1566" s="53">
        <v>10300</v>
      </c>
    </row>
    <row r="1567" spans="1:4" ht="38.25" x14ac:dyDescent="0.25">
      <c r="A1567" s="56">
        <v>1566</v>
      </c>
      <c r="B1567" s="57">
        <v>62641</v>
      </c>
      <c r="C1567" s="56" t="s">
        <v>16741</v>
      </c>
      <c r="D1567" s="53">
        <v>10300</v>
      </c>
    </row>
    <row r="1568" spans="1:4" x14ac:dyDescent="0.25">
      <c r="A1568" s="56">
        <v>1567</v>
      </c>
      <c r="B1568" s="57">
        <v>160399</v>
      </c>
      <c r="C1568" s="56" t="s">
        <v>16742</v>
      </c>
      <c r="D1568" s="53">
        <v>10300</v>
      </c>
    </row>
    <row r="1569" spans="1:4" ht="25.5" x14ac:dyDescent="0.25">
      <c r="A1569" s="56">
        <v>1568</v>
      </c>
      <c r="B1569" s="57">
        <v>160704</v>
      </c>
      <c r="C1569" s="56" t="s">
        <v>16743</v>
      </c>
      <c r="D1569" s="53">
        <v>9400</v>
      </c>
    </row>
    <row r="1570" spans="1:4" ht="38.25" x14ac:dyDescent="0.25">
      <c r="A1570" s="56">
        <v>1569</v>
      </c>
      <c r="B1570" s="57">
        <v>62611</v>
      </c>
      <c r="C1570" s="56" t="s">
        <v>16744</v>
      </c>
      <c r="D1570" s="53">
        <v>10300</v>
      </c>
    </row>
    <row r="1571" spans="1:4" x14ac:dyDescent="0.25">
      <c r="A1571" s="56">
        <v>1570</v>
      </c>
      <c r="B1571" s="57">
        <v>62881</v>
      </c>
      <c r="C1571" s="56" t="s">
        <v>16745</v>
      </c>
      <c r="D1571" s="53">
        <v>9400</v>
      </c>
    </row>
    <row r="1572" spans="1:4" x14ac:dyDescent="0.25">
      <c r="A1572" s="56">
        <v>1571</v>
      </c>
      <c r="B1572" s="57">
        <v>63001</v>
      </c>
      <c r="C1572" s="56" t="s">
        <v>16746</v>
      </c>
      <c r="D1572" s="53">
        <v>10000</v>
      </c>
    </row>
    <row r="1573" spans="1:4" x14ac:dyDescent="0.25">
      <c r="A1573" s="56">
        <v>1572</v>
      </c>
      <c r="B1573" s="57">
        <v>62891</v>
      </c>
      <c r="C1573" s="56" t="s">
        <v>16747</v>
      </c>
      <c r="D1573" s="53">
        <v>9400</v>
      </c>
    </row>
    <row r="1574" spans="1:4" x14ac:dyDescent="0.25">
      <c r="A1574" s="56">
        <v>1573</v>
      </c>
      <c r="B1574" s="57">
        <v>62901</v>
      </c>
      <c r="C1574" s="56" t="s">
        <v>16748</v>
      </c>
      <c r="D1574" s="53">
        <v>9400</v>
      </c>
    </row>
    <row r="1575" spans="1:4" x14ac:dyDescent="0.25">
      <c r="A1575" s="56">
        <v>1574</v>
      </c>
      <c r="B1575" s="57" t="s">
        <v>16750</v>
      </c>
      <c r="C1575" s="56" t="s">
        <v>16749</v>
      </c>
      <c r="D1575" s="53">
        <v>10000</v>
      </c>
    </row>
    <row r="1576" spans="1:4" x14ac:dyDescent="0.25">
      <c r="A1576" s="56">
        <v>1575</v>
      </c>
      <c r="B1576" s="58">
        <v>6346</v>
      </c>
      <c r="C1576" s="56" t="s">
        <v>16751</v>
      </c>
      <c r="D1576" s="53">
        <v>36000</v>
      </c>
    </row>
    <row r="1577" spans="1:4" x14ac:dyDescent="0.25">
      <c r="A1577" s="56">
        <v>1576</v>
      </c>
      <c r="B1577" s="58">
        <v>6343</v>
      </c>
      <c r="C1577" s="56" t="s">
        <v>16752</v>
      </c>
      <c r="D1577" s="53">
        <v>37700</v>
      </c>
    </row>
    <row r="1578" spans="1:4" x14ac:dyDescent="0.25">
      <c r="A1578" s="56">
        <v>1577</v>
      </c>
      <c r="B1578" s="57">
        <v>6359</v>
      </c>
      <c r="C1578" s="56" t="s">
        <v>16753</v>
      </c>
      <c r="D1578" s="53">
        <v>36000</v>
      </c>
    </row>
    <row r="1579" spans="1:4" x14ac:dyDescent="0.25">
      <c r="A1579" s="56">
        <v>1578</v>
      </c>
      <c r="B1579" s="57">
        <v>157719</v>
      </c>
      <c r="C1579" s="56" t="s">
        <v>16754</v>
      </c>
      <c r="D1579" s="53">
        <v>10300</v>
      </c>
    </row>
    <row r="1580" spans="1:4" x14ac:dyDescent="0.25">
      <c r="A1580" s="56">
        <v>1579</v>
      </c>
      <c r="B1580" s="57">
        <v>160400</v>
      </c>
      <c r="C1580" s="56" t="s">
        <v>16755</v>
      </c>
      <c r="D1580" s="53">
        <v>9400</v>
      </c>
    </row>
    <row r="1581" spans="1:4" ht="38.25" x14ac:dyDescent="0.25">
      <c r="A1581" s="56">
        <v>1580</v>
      </c>
      <c r="B1581" s="57">
        <v>62771</v>
      </c>
      <c r="C1581" s="56" t="s">
        <v>16756</v>
      </c>
      <c r="D1581" s="53">
        <v>10000</v>
      </c>
    </row>
    <row r="1582" spans="1:4" ht="38.25" x14ac:dyDescent="0.25">
      <c r="A1582" s="56">
        <v>1581</v>
      </c>
      <c r="B1582" s="57">
        <v>62761</v>
      </c>
      <c r="C1582" s="56" t="s">
        <v>16757</v>
      </c>
      <c r="D1582" s="53">
        <v>10000</v>
      </c>
    </row>
    <row r="1583" spans="1:4" x14ac:dyDescent="0.25">
      <c r="A1583" s="56">
        <v>1582</v>
      </c>
      <c r="B1583" s="57">
        <v>159220</v>
      </c>
      <c r="C1583" s="56" t="s">
        <v>16758</v>
      </c>
      <c r="D1583" s="53">
        <v>8000</v>
      </c>
    </row>
    <row r="1584" spans="1:4" x14ac:dyDescent="0.25">
      <c r="A1584" s="56">
        <v>1583</v>
      </c>
      <c r="B1584" s="57">
        <v>62861</v>
      </c>
      <c r="C1584" s="56" t="s">
        <v>16759</v>
      </c>
      <c r="D1584" s="53">
        <v>9400</v>
      </c>
    </row>
    <row r="1585" spans="1:4" x14ac:dyDescent="0.25">
      <c r="A1585" s="56">
        <v>1584</v>
      </c>
      <c r="B1585" s="57">
        <v>6354</v>
      </c>
      <c r="C1585" s="56" t="s">
        <v>16760</v>
      </c>
      <c r="D1585" s="53">
        <v>35000</v>
      </c>
    </row>
    <row r="1586" spans="1:4" ht="25.5" x14ac:dyDescent="0.25">
      <c r="A1586" s="56">
        <v>1585</v>
      </c>
      <c r="B1586" s="57">
        <v>160702</v>
      </c>
      <c r="C1586" s="56" t="s">
        <v>16761</v>
      </c>
      <c r="D1586" s="53">
        <v>9400</v>
      </c>
    </row>
    <row r="1587" spans="1:4" x14ac:dyDescent="0.25">
      <c r="A1587" s="56">
        <v>1586</v>
      </c>
      <c r="B1587" s="57" t="s">
        <v>16763</v>
      </c>
      <c r="C1587" s="56" t="s">
        <v>16762</v>
      </c>
      <c r="D1587" s="53">
        <v>10800</v>
      </c>
    </row>
    <row r="1588" spans="1:4" ht="38.25" x14ac:dyDescent="0.25">
      <c r="A1588" s="56">
        <v>1587</v>
      </c>
      <c r="B1588" s="57">
        <v>62671</v>
      </c>
      <c r="C1588" s="56" t="s">
        <v>16764</v>
      </c>
      <c r="D1588" s="53">
        <v>9400</v>
      </c>
    </row>
    <row r="1589" spans="1:4" ht="38.25" x14ac:dyDescent="0.25">
      <c r="A1589" s="56">
        <v>1588</v>
      </c>
      <c r="B1589" s="57">
        <v>62751</v>
      </c>
      <c r="C1589" s="56" t="s">
        <v>16765</v>
      </c>
      <c r="D1589" s="53">
        <v>10000</v>
      </c>
    </row>
    <row r="1590" spans="1:4" x14ac:dyDescent="0.25">
      <c r="A1590" s="56">
        <v>1589</v>
      </c>
      <c r="B1590" s="57">
        <v>63011</v>
      </c>
      <c r="C1590" s="56" t="s">
        <v>16766</v>
      </c>
      <c r="D1590" s="53">
        <v>10000</v>
      </c>
    </row>
    <row r="1591" spans="1:4" x14ac:dyDescent="0.25">
      <c r="A1591" s="56">
        <v>1590</v>
      </c>
      <c r="B1591" s="57">
        <v>62981</v>
      </c>
      <c r="C1591" s="56" t="s">
        <v>16767</v>
      </c>
      <c r="D1591" s="53">
        <v>10000</v>
      </c>
    </row>
    <row r="1592" spans="1:4" x14ac:dyDescent="0.25">
      <c r="A1592" s="56">
        <v>1591</v>
      </c>
      <c r="B1592" s="57">
        <v>62871</v>
      </c>
      <c r="C1592" s="56" t="s">
        <v>16768</v>
      </c>
      <c r="D1592" s="53">
        <v>9400</v>
      </c>
    </row>
    <row r="1593" spans="1:4" x14ac:dyDescent="0.25">
      <c r="A1593" s="56">
        <v>1592</v>
      </c>
      <c r="B1593" s="58">
        <v>6342</v>
      </c>
      <c r="C1593" s="56" t="s">
        <v>16769</v>
      </c>
      <c r="D1593" s="53">
        <v>37700</v>
      </c>
    </row>
    <row r="1594" spans="1:4" x14ac:dyDescent="0.25">
      <c r="A1594" s="56">
        <v>1593</v>
      </c>
      <c r="B1594" s="58">
        <v>5320</v>
      </c>
      <c r="C1594" s="56" t="s">
        <v>16770</v>
      </c>
      <c r="D1594" s="53">
        <v>36000</v>
      </c>
    </row>
    <row r="1595" spans="1:4" x14ac:dyDescent="0.25">
      <c r="A1595" s="56">
        <v>1594</v>
      </c>
      <c r="B1595" s="58">
        <v>5321</v>
      </c>
      <c r="C1595" s="56" t="s">
        <v>16771</v>
      </c>
      <c r="D1595" s="53">
        <v>36000</v>
      </c>
    </row>
    <row r="1596" spans="1:4" x14ac:dyDescent="0.25">
      <c r="A1596" s="56">
        <v>1595</v>
      </c>
      <c r="B1596" s="57">
        <v>6358</v>
      </c>
      <c r="C1596" s="56" t="s">
        <v>16772</v>
      </c>
      <c r="D1596" s="53">
        <v>36000</v>
      </c>
    </row>
    <row r="1597" spans="1:4" x14ac:dyDescent="0.25">
      <c r="A1597" s="56">
        <v>1596</v>
      </c>
      <c r="B1597" s="57" t="s">
        <v>16774</v>
      </c>
      <c r="C1597" s="56" t="s">
        <v>16773</v>
      </c>
      <c r="D1597" s="53">
        <v>10000</v>
      </c>
    </row>
    <row r="1598" spans="1:4" ht="38.25" x14ac:dyDescent="0.25">
      <c r="A1598" s="56">
        <v>1597</v>
      </c>
      <c r="B1598" s="57">
        <v>62681</v>
      </c>
      <c r="C1598" s="56" t="s">
        <v>16775</v>
      </c>
      <c r="D1598" s="53">
        <v>10300</v>
      </c>
    </row>
    <row r="1599" spans="1:4" ht="38.25" x14ac:dyDescent="0.25">
      <c r="A1599" s="56">
        <v>1598</v>
      </c>
      <c r="B1599" s="57">
        <v>62791</v>
      </c>
      <c r="C1599" s="56" t="s">
        <v>16776</v>
      </c>
      <c r="D1599" s="53">
        <v>10000</v>
      </c>
    </row>
    <row r="1600" spans="1:4" ht="38.25" x14ac:dyDescent="0.25">
      <c r="A1600" s="56">
        <v>1599</v>
      </c>
      <c r="B1600" s="57">
        <v>62811</v>
      </c>
      <c r="C1600" s="56" t="s">
        <v>16777</v>
      </c>
      <c r="D1600" s="53">
        <v>10000</v>
      </c>
    </row>
    <row r="1601" spans="1:4" ht="38.25" x14ac:dyDescent="0.25">
      <c r="A1601" s="56">
        <v>1600</v>
      </c>
      <c r="B1601" s="57">
        <v>52191</v>
      </c>
      <c r="C1601" s="56" t="s">
        <v>16778</v>
      </c>
      <c r="D1601" s="53">
        <v>10000</v>
      </c>
    </row>
    <row r="1602" spans="1:4" x14ac:dyDescent="0.25">
      <c r="A1602" s="56">
        <v>1601</v>
      </c>
      <c r="B1602" s="57" t="s">
        <v>16780</v>
      </c>
      <c r="C1602" s="56" t="s">
        <v>16779</v>
      </c>
      <c r="D1602" s="53">
        <v>10000</v>
      </c>
    </row>
    <row r="1603" spans="1:4" x14ac:dyDescent="0.25">
      <c r="A1603" s="56">
        <v>1602</v>
      </c>
      <c r="B1603" s="57" t="s">
        <v>16782</v>
      </c>
      <c r="C1603" s="56" t="s">
        <v>16781</v>
      </c>
      <c r="D1603" s="53">
        <v>10000</v>
      </c>
    </row>
    <row r="1604" spans="1:4" x14ac:dyDescent="0.25">
      <c r="A1604" s="56">
        <v>1603</v>
      </c>
      <c r="B1604" s="57">
        <v>6357</v>
      </c>
      <c r="C1604" s="56" t="s">
        <v>16783</v>
      </c>
      <c r="D1604" s="53">
        <v>36000</v>
      </c>
    </row>
    <row r="1605" spans="1:4" x14ac:dyDescent="0.25">
      <c r="A1605" s="56">
        <v>1604</v>
      </c>
      <c r="B1605" s="57">
        <v>6356</v>
      </c>
      <c r="C1605" s="56" t="s">
        <v>16784</v>
      </c>
      <c r="D1605" s="53">
        <v>36000</v>
      </c>
    </row>
    <row r="1606" spans="1:4" x14ac:dyDescent="0.25">
      <c r="A1606" s="56">
        <v>1605</v>
      </c>
      <c r="B1606" s="57">
        <v>156661</v>
      </c>
      <c r="C1606" s="56" t="s">
        <v>16785</v>
      </c>
      <c r="D1606" s="53">
        <v>8000</v>
      </c>
    </row>
    <row r="1607" spans="1:4" x14ac:dyDescent="0.25">
      <c r="A1607" s="56">
        <v>1606</v>
      </c>
      <c r="B1607" s="57">
        <v>156637</v>
      </c>
      <c r="C1607" s="56" t="s">
        <v>16786</v>
      </c>
      <c r="D1607" s="53">
        <v>8000</v>
      </c>
    </row>
    <row r="1608" spans="1:4" x14ac:dyDescent="0.25">
      <c r="A1608" s="56">
        <v>1607</v>
      </c>
      <c r="B1608" s="57">
        <v>156636</v>
      </c>
      <c r="C1608" s="56" t="s">
        <v>16787</v>
      </c>
      <c r="D1608" s="53">
        <v>7400</v>
      </c>
    </row>
    <row r="1609" spans="1:4" x14ac:dyDescent="0.25">
      <c r="A1609" s="56">
        <v>1608</v>
      </c>
      <c r="B1609" s="57">
        <v>157634</v>
      </c>
      <c r="C1609" s="56" t="s">
        <v>16788</v>
      </c>
      <c r="D1609" s="53">
        <v>10000</v>
      </c>
    </row>
    <row r="1610" spans="1:4" ht="25.5" x14ac:dyDescent="0.25">
      <c r="A1610" s="56">
        <v>1609</v>
      </c>
      <c r="B1610" s="57">
        <v>52011</v>
      </c>
      <c r="C1610" s="56" t="s">
        <v>16789</v>
      </c>
      <c r="D1610" s="53">
        <v>10000</v>
      </c>
    </row>
    <row r="1611" spans="1:4" x14ac:dyDescent="0.25">
      <c r="A1611" s="56">
        <v>1610</v>
      </c>
      <c r="B1611" s="58">
        <v>3214</v>
      </c>
      <c r="C1611" s="56" t="s">
        <v>16790</v>
      </c>
      <c r="D1611" s="53">
        <v>10000</v>
      </c>
    </row>
    <row r="1612" spans="1:4" x14ac:dyDescent="0.25">
      <c r="A1612" s="56">
        <v>1611</v>
      </c>
      <c r="B1612" s="57">
        <v>157281</v>
      </c>
      <c r="C1612" s="56" t="s">
        <v>16791</v>
      </c>
      <c r="D1612" s="53">
        <v>9400</v>
      </c>
    </row>
    <row r="1613" spans="1:4" x14ac:dyDescent="0.25">
      <c r="A1613" s="56">
        <v>1612</v>
      </c>
      <c r="B1613" s="57" t="s">
        <v>16793</v>
      </c>
      <c r="C1613" s="56" t="s">
        <v>16792</v>
      </c>
      <c r="D1613" s="53">
        <v>10000</v>
      </c>
    </row>
    <row r="1614" spans="1:4" x14ac:dyDescent="0.25">
      <c r="A1614" s="56">
        <v>1613</v>
      </c>
      <c r="B1614" s="57">
        <v>32151</v>
      </c>
      <c r="C1614" s="56" t="s">
        <v>16794</v>
      </c>
      <c r="D1614" s="53">
        <v>10300</v>
      </c>
    </row>
    <row r="1615" spans="1:4" x14ac:dyDescent="0.25">
      <c r="A1615" s="56">
        <v>1614</v>
      </c>
      <c r="B1615" s="57">
        <v>32161</v>
      </c>
      <c r="C1615" s="56" t="s">
        <v>16795</v>
      </c>
      <c r="D1615" s="53">
        <v>10300</v>
      </c>
    </row>
    <row r="1616" spans="1:4" x14ac:dyDescent="0.25">
      <c r="A1616" s="56">
        <v>1615</v>
      </c>
      <c r="B1616" s="57">
        <v>32131</v>
      </c>
      <c r="C1616" s="56" t="s">
        <v>16796</v>
      </c>
      <c r="D1616" s="53">
        <v>10000</v>
      </c>
    </row>
    <row r="1617" spans="1:4" x14ac:dyDescent="0.25">
      <c r="A1617" s="56">
        <v>1616</v>
      </c>
      <c r="B1617" s="57" t="s">
        <v>16798</v>
      </c>
      <c r="C1617" s="56" t="s">
        <v>16797</v>
      </c>
      <c r="D1617" s="53">
        <v>10300</v>
      </c>
    </row>
    <row r="1618" spans="1:4" x14ac:dyDescent="0.25">
      <c r="A1618" s="56">
        <v>1617</v>
      </c>
      <c r="B1618" s="57" t="s">
        <v>16800</v>
      </c>
      <c r="C1618" s="56" t="s">
        <v>16799</v>
      </c>
      <c r="D1618" s="53">
        <v>10300</v>
      </c>
    </row>
    <row r="1619" spans="1:4" x14ac:dyDescent="0.25">
      <c r="A1619" s="56">
        <v>1618</v>
      </c>
      <c r="B1619" s="57" t="s">
        <v>16802</v>
      </c>
      <c r="C1619" s="56" t="s">
        <v>16801</v>
      </c>
      <c r="D1619" s="53">
        <v>10000</v>
      </c>
    </row>
    <row r="1620" spans="1:4" x14ac:dyDescent="0.25">
      <c r="A1620" s="56">
        <v>1619</v>
      </c>
      <c r="B1620" s="57" t="s">
        <v>16804</v>
      </c>
      <c r="C1620" s="56" t="s">
        <v>16803</v>
      </c>
      <c r="D1620" s="53">
        <v>10300</v>
      </c>
    </row>
    <row r="1621" spans="1:4" x14ac:dyDescent="0.25">
      <c r="A1621" s="56">
        <v>1620</v>
      </c>
      <c r="B1621" s="57" t="s">
        <v>16806</v>
      </c>
      <c r="C1621" s="56" t="s">
        <v>16805</v>
      </c>
      <c r="D1621" s="53">
        <v>10000</v>
      </c>
    </row>
    <row r="1622" spans="1:4" x14ac:dyDescent="0.25">
      <c r="A1622" s="56">
        <v>1621</v>
      </c>
      <c r="B1622" s="57" t="s">
        <v>16808</v>
      </c>
      <c r="C1622" s="56" t="s">
        <v>16807</v>
      </c>
      <c r="D1622" s="53">
        <v>10000</v>
      </c>
    </row>
    <row r="1623" spans="1:4" x14ac:dyDescent="0.25">
      <c r="A1623" s="56">
        <v>1622</v>
      </c>
      <c r="B1623" s="58">
        <v>3212</v>
      </c>
      <c r="C1623" s="56" t="s">
        <v>16809</v>
      </c>
      <c r="D1623" s="53">
        <v>10000</v>
      </c>
    </row>
    <row r="1624" spans="1:4" x14ac:dyDescent="0.25">
      <c r="A1624" s="56">
        <v>1623</v>
      </c>
      <c r="B1624" s="57" t="s">
        <v>16811</v>
      </c>
      <c r="C1624" s="56" t="s">
        <v>16810</v>
      </c>
      <c r="D1624" s="53">
        <v>10000</v>
      </c>
    </row>
    <row r="1625" spans="1:4" x14ac:dyDescent="0.25">
      <c r="A1625" s="56">
        <v>1624</v>
      </c>
      <c r="B1625" s="57">
        <v>156985</v>
      </c>
      <c r="C1625" s="56" t="s">
        <v>16812</v>
      </c>
      <c r="D1625" s="53">
        <v>7400</v>
      </c>
    </row>
    <row r="1626" spans="1:4" ht="38.25" x14ac:dyDescent="0.25">
      <c r="A1626" s="56">
        <v>1625</v>
      </c>
      <c r="B1626" s="58">
        <v>3190</v>
      </c>
      <c r="C1626" s="56" t="s">
        <v>16813</v>
      </c>
      <c r="D1626" s="53">
        <v>9400</v>
      </c>
    </row>
    <row r="1627" spans="1:4" x14ac:dyDescent="0.25">
      <c r="A1627" s="56">
        <v>1626</v>
      </c>
      <c r="B1627" s="57">
        <v>3287</v>
      </c>
      <c r="C1627" s="56" t="s">
        <v>16814</v>
      </c>
      <c r="D1627" s="53">
        <v>36000</v>
      </c>
    </row>
    <row r="1628" spans="1:4" x14ac:dyDescent="0.25">
      <c r="A1628" s="56">
        <v>1627</v>
      </c>
      <c r="B1628" s="58">
        <v>5336</v>
      </c>
      <c r="C1628" s="56" t="s">
        <v>16815</v>
      </c>
      <c r="D1628" s="53">
        <v>36000</v>
      </c>
    </row>
    <row r="1629" spans="1:4" x14ac:dyDescent="0.25">
      <c r="A1629" s="56">
        <v>1628</v>
      </c>
      <c r="B1629" s="57">
        <v>3289</v>
      </c>
      <c r="C1629" s="56" t="s">
        <v>16816</v>
      </c>
      <c r="D1629" s="53">
        <v>36000</v>
      </c>
    </row>
    <row r="1630" spans="1:4" ht="38.25" x14ac:dyDescent="0.25">
      <c r="A1630" s="56">
        <v>1629</v>
      </c>
      <c r="B1630" s="57">
        <v>31911</v>
      </c>
      <c r="C1630" s="56" t="s">
        <v>16817</v>
      </c>
      <c r="D1630" s="53">
        <v>9400</v>
      </c>
    </row>
    <row r="1631" spans="1:4" x14ac:dyDescent="0.25">
      <c r="A1631" s="56">
        <v>1630</v>
      </c>
      <c r="B1631" s="58">
        <v>3271</v>
      </c>
      <c r="C1631" s="56" t="s">
        <v>16818</v>
      </c>
      <c r="D1631" s="53">
        <v>36000</v>
      </c>
    </row>
    <row r="1632" spans="1:4" x14ac:dyDescent="0.25">
      <c r="A1632" s="56">
        <v>1631</v>
      </c>
      <c r="B1632" s="58">
        <v>3269</v>
      </c>
      <c r="C1632" s="56" t="s">
        <v>16819</v>
      </c>
      <c r="D1632" s="53">
        <v>36000</v>
      </c>
    </row>
    <row r="1633" spans="1:4" x14ac:dyDescent="0.25">
      <c r="A1633" s="56">
        <v>1632</v>
      </c>
      <c r="B1633" s="57">
        <v>3290</v>
      </c>
      <c r="C1633" s="56" t="s">
        <v>16820</v>
      </c>
      <c r="D1633" s="53">
        <v>35000</v>
      </c>
    </row>
    <row r="1634" spans="1:4" x14ac:dyDescent="0.25">
      <c r="A1634" s="56">
        <v>1633</v>
      </c>
      <c r="B1634" s="58">
        <v>3268</v>
      </c>
      <c r="C1634" s="56" t="s">
        <v>16821</v>
      </c>
      <c r="D1634" s="53">
        <v>36000</v>
      </c>
    </row>
    <row r="1635" spans="1:4" x14ac:dyDescent="0.25">
      <c r="A1635" s="56">
        <v>1634</v>
      </c>
      <c r="B1635" s="57" t="s">
        <v>16823</v>
      </c>
      <c r="C1635" s="56" t="s">
        <v>16822</v>
      </c>
      <c r="D1635" s="53">
        <v>35000</v>
      </c>
    </row>
    <row r="1636" spans="1:4" x14ac:dyDescent="0.25">
      <c r="A1636" s="56">
        <v>1635</v>
      </c>
      <c r="B1636" s="58">
        <v>4403</v>
      </c>
      <c r="C1636" s="56" t="s">
        <v>16824</v>
      </c>
      <c r="D1636" s="53">
        <v>37700</v>
      </c>
    </row>
    <row r="1637" spans="1:4" x14ac:dyDescent="0.25">
      <c r="A1637" s="56">
        <v>1636</v>
      </c>
      <c r="B1637" s="58">
        <v>3261</v>
      </c>
      <c r="C1637" s="56" t="s">
        <v>16825</v>
      </c>
      <c r="D1637" s="53">
        <v>34000</v>
      </c>
    </row>
    <row r="1638" spans="1:4" x14ac:dyDescent="0.25">
      <c r="A1638" s="56">
        <v>1637</v>
      </c>
      <c r="B1638" s="57">
        <v>157305</v>
      </c>
      <c r="C1638" s="56" t="s">
        <v>16826</v>
      </c>
      <c r="D1638" s="53">
        <v>10000</v>
      </c>
    </row>
    <row r="1639" spans="1:4" x14ac:dyDescent="0.25">
      <c r="A1639" s="56">
        <v>1638</v>
      </c>
      <c r="B1639" s="57">
        <v>157817</v>
      </c>
      <c r="C1639" s="56" t="s">
        <v>16827</v>
      </c>
      <c r="D1639" s="53">
        <v>10000</v>
      </c>
    </row>
    <row r="1640" spans="1:4" x14ac:dyDescent="0.25">
      <c r="A1640" s="56">
        <v>1639</v>
      </c>
      <c r="B1640" s="57">
        <v>157259</v>
      </c>
      <c r="C1640" s="56" t="s">
        <v>16828</v>
      </c>
      <c r="D1640" s="53">
        <v>8000</v>
      </c>
    </row>
    <row r="1641" spans="1:4" x14ac:dyDescent="0.25">
      <c r="A1641" s="56">
        <v>1640</v>
      </c>
      <c r="B1641" s="57">
        <v>157279</v>
      </c>
      <c r="C1641" s="56" t="s">
        <v>16829</v>
      </c>
      <c r="D1641" s="53">
        <v>10000</v>
      </c>
    </row>
    <row r="1642" spans="1:4" x14ac:dyDescent="0.25">
      <c r="A1642" s="56">
        <v>1641</v>
      </c>
      <c r="B1642" s="57">
        <v>157286</v>
      </c>
      <c r="C1642" s="56" t="s">
        <v>16830</v>
      </c>
      <c r="D1642" s="53">
        <v>10000</v>
      </c>
    </row>
    <row r="1643" spans="1:4" x14ac:dyDescent="0.25">
      <c r="A1643" s="56">
        <v>1642</v>
      </c>
      <c r="B1643" s="57">
        <v>158014</v>
      </c>
      <c r="C1643" s="56" t="s">
        <v>16831</v>
      </c>
      <c r="D1643" s="53">
        <v>10000</v>
      </c>
    </row>
    <row r="1644" spans="1:4" x14ac:dyDescent="0.25">
      <c r="A1644" s="56">
        <v>1643</v>
      </c>
      <c r="B1644" s="57">
        <v>158015</v>
      </c>
      <c r="C1644" s="56" t="s">
        <v>16832</v>
      </c>
      <c r="D1644" s="53">
        <v>10000</v>
      </c>
    </row>
    <row r="1645" spans="1:4" x14ac:dyDescent="0.25">
      <c r="A1645" s="56">
        <v>1644</v>
      </c>
      <c r="B1645" s="57">
        <v>157819</v>
      </c>
      <c r="C1645" s="56" t="s">
        <v>16833</v>
      </c>
      <c r="D1645" s="53">
        <v>10000</v>
      </c>
    </row>
    <row r="1646" spans="1:4" x14ac:dyDescent="0.25">
      <c r="A1646" s="56">
        <v>1645</v>
      </c>
      <c r="B1646" s="57">
        <v>158011</v>
      </c>
      <c r="C1646" s="56" t="s">
        <v>16834</v>
      </c>
      <c r="D1646" s="53">
        <v>10000</v>
      </c>
    </row>
    <row r="1647" spans="1:4" x14ac:dyDescent="0.25">
      <c r="A1647" s="56">
        <v>1646</v>
      </c>
      <c r="B1647" s="57">
        <v>158012</v>
      </c>
      <c r="C1647" s="56" t="s">
        <v>16835</v>
      </c>
      <c r="D1647" s="53">
        <v>10000</v>
      </c>
    </row>
    <row r="1648" spans="1:4" x14ac:dyDescent="0.25">
      <c r="A1648" s="56">
        <v>1647</v>
      </c>
      <c r="B1648" s="57">
        <v>159214</v>
      </c>
      <c r="C1648" s="56" t="s">
        <v>16836</v>
      </c>
      <c r="D1648" s="53">
        <v>10000</v>
      </c>
    </row>
    <row r="1649" spans="1:4" x14ac:dyDescent="0.25">
      <c r="A1649" s="56">
        <v>1648</v>
      </c>
      <c r="B1649" s="57">
        <v>159219</v>
      </c>
      <c r="C1649" s="56" t="s">
        <v>16837</v>
      </c>
      <c r="D1649" s="53">
        <v>10000</v>
      </c>
    </row>
    <row r="1650" spans="1:4" x14ac:dyDescent="0.25">
      <c r="A1650" s="56">
        <v>1649</v>
      </c>
      <c r="B1650" s="57">
        <v>159503</v>
      </c>
      <c r="C1650" s="56" t="s">
        <v>16838</v>
      </c>
      <c r="D1650" s="53">
        <v>10000</v>
      </c>
    </row>
    <row r="1651" spans="1:4" x14ac:dyDescent="0.25">
      <c r="A1651" s="56">
        <v>1650</v>
      </c>
      <c r="B1651" s="57">
        <v>9500442</v>
      </c>
      <c r="C1651" s="56" t="s">
        <v>16839</v>
      </c>
      <c r="D1651" s="53">
        <v>10000</v>
      </c>
    </row>
    <row r="1652" spans="1:4" x14ac:dyDescent="0.25">
      <c r="A1652" s="56">
        <v>1651</v>
      </c>
      <c r="B1652" s="57" t="s">
        <v>16841</v>
      </c>
      <c r="C1652" s="56" t="s">
        <v>16840</v>
      </c>
      <c r="D1652" s="53">
        <v>10000</v>
      </c>
    </row>
    <row r="1653" spans="1:4" x14ac:dyDescent="0.25">
      <c r="A1653" s="56">
        <v>1652</v>
      </c>
      <c r="B1653" s="57">
        <v>157151</v>
      </c>
      <c r="C1653" s="56" t="s">
        <v>16842</v>
      </c>
      <c r="D1653" s="53">
        <v>10300</v>
      </c>
    </row>
    <row r="1654" spans="1:4" x14ac:dyDescent="0.25">
      <c r="A1654" s="56">
        <v>1653</v>
      </c>
      <c r="B1654" s="57">
        <v>157019</v>
      </c>
      <c r="C1654" s="56" t="s">
        <v>16843</v>
      </c>
      <c r="D1654" s="53">
        <v>8900</v>
      </c>
    </row>
    <row r="1655" spans="1:4" x14ac:dyDescent="0.25">
      <c r="A1655" s="56">
        <v>1654</v>
      </c>
      <c r="B1655" s="57" t="s">
        <v>16845</v>
      </c>
      <c r="C1655" s="56" t="s">
        <v>16844</v>
      </c>
      <c r="D1655" s="53">
        <v>8900</v>
      </c>
    </row>
    <row r="1656" spans="1:4" x14ac:dyDescent="0.25">
      <c r="A1656" s="56">
        <v>1655</v>
      </c>
      <c r="B1656" s="58">
        <v>4355</v>
      </c>
      <c r="C1656" s="56" t="s">
        <v>16846</v>
      </c>
      <c r="D1656" s="53">
        <v>31500</v>
      </c>
    </row>
    <row r="1657" spans="1:4" x14ac:dyDescent="0.25">
      <c r="A1657" s="56">
        <v>1656</v>
      </c>
      <c r="B1657" s="57">
        <v>148710</v>
      </c>
      <c r="C1657" s="56" t="s">
        <v>106</v>
      </c>
      <c r="D1657" s="53">
        <v>2775</v>
      </c>
    </row>
    <row r="1658" spans="1:4" x14ac:dyDescent="0.25">
      <c r="A1658" s="56">
        <v>1657</v>
      </c>
      <c r="B1658" s="57">
        <v>145868</v>
      </c>
      <c r="C1658" s="56" t="s">
        <v>16847</v>
      </c>
      <c r="D1658" s="53">
        <v>2900.14</v>
      </c>
    </row>
    <row r="1659" spans="1:4" x14ac:dyDescent="0.25">
      <c r="A1659" s="56">
        <v>1658</v>
      </c>
      <c r="B1659" s="57">
        <v>69</v>
      </c>
      <c r="C1659" s="56" t="s">
        <v>16848</v>
      </c>
      <c r="D1659" s="53">
        <v>6400</v>
      </c>
    </row>
    <row r="1660" spans="1:4" x14ac:dyDescent="0.25">
      <c r="A1660" s="56">
        <v>1659</v>
      </c>
      <c r="B1660" s="57">
        <v>157055</v>
      </c>
      <c r="C1660" s="56" t="s">
        <v>16849</v>
      </c>
      <c r="D1660" s="53">
        <v>9700</v>
      </c>
    </row>
    <row r="1661" spans="1:4" x14ac:dyDescent="0.25">
      <c r="A1661" s="56">
        <v>1660</v>
      </c>
      <c r="B1661" s="57">
        <v>145769</v>
      </c>
      <c r="C1661" s="56" t="s">
        <v>16850</v>
      </c>
      <c r="D1661" s="53">
        <v>2900.14</v>
      </c>
    </row>
    <row r="1662" spans="1:4" x14ac:dyDescent="0.25">
      <c r="A1662" s="56">
        <v>1661</v>
      </c>
      <c r="B1662" s="57" t="s">
        <v>16852</v>
      </c>
      <c r="C1662" s="56" t="s">
        <v>16851</v>
      </c>
      <c r="D1662" s="53">
        <v>9400</v>
      </c>
    </row>
    <row r="1663" spans="1:4" x14ac:dyDescent="0.25">
      <c r="A1663" s="56">
        <v>1662</v>
      </c>
      <c r="B1663" s="57">
        <v>159151</v>
      </c>
      <c r="C1663" s="56" t="s">
        <v>13721</v>
      </c>
      <c r="D1663" s="53">
        <v>36000</v>
      </c>
    </row>
    <row r="1664" spans="1:4" ht="38.25" x14ac:dyDescent="0.25">
      <c r="A1664" s="56">
        <v>1663</v>
      </c>
      <c r="B1664" s="57">
        <v>42751</v>
      </c>
      <c r="C1664" s="56" t="s">
        <v>16853</v>
      </c>
      <c r="D1664" s="53">
        <v>8900</v>
      </c>
    </row>
    <row r="1665" spans="1:4" x14ac:dyDescent="0.25">
      <c r="A1665" s="56">
        <v>1664</v>
      </c>
      <c r="B1665" s="57">
        <v>160654</v>
      </c>
      <c r="C1665" s="56" t="s">
        <v>16854</v>
      </c>
      <c r="D1665" s="53">
        <v>9400</v>
      </c>
    </row>
    <row r="1666" spans="1:4" x14ac:dyDescent="0.25">
      <c r="A1666" s="56">
        <v>1665</v>
      </c>
      <c r="B1666" s="57" t="s">
        <v>16855</v>
      </c>
      <c r="C1666" s="56" t="s">
        <v>317</v>
      </c>
      <c r="D1666" s="53">
        <v>9400</v>
      </c>
    </row>
    <row r="1667" spans="1:4" x14ac:dyDescent="0.25">
      <c r="A1667" s="56">
        <v>1666</v>
      </c>
      <c r="B1667" s="57">
        <v>151768</v>
      </c>
      <c r="C1667" s="56" t="s">
        <v>11473</v>
      </c>
      <c r="D1667" s="53">
        <v>7200</v>
      </c>
    </row>
    <row r="1668" spans="1:4" x14ac:dyDescent="0.25">
      <c r="A1668" s="56">
        <v>1667</v>
      </c>
      <c r="B1668" s="57">
        <v>156795</v>
      </c>
      <c r="C1668" s="56" t="s">
        <v>16856</v>
      </c>
      <c r="D1668" s="53">
        <v>7400</v>
      </c>
    </row>
    <row r="1669" spans="1:4" x14ac:dyDescent="0.25">
      <c r="A1669" s="56">
        <v>1668</v>
      </c>
      <c r="B1669" s="58">
        <v>4353</v>
      </c>
      <c r="C1669" s="56" t="s">
        <v>16857</v>
      </c>
      <c r="D1669" s="53">
        <v>30000</v>
      </c>
    </row>
    <row r="1670" spans="1:4" x14ac:dyDescent="0.25">
      <c r="A1670" s="56">
        <v>1669</v>
      </c>
      <c r="B1670" s="58">
        <v>3226</v>
      </c>
      <c r="C1670" s="56" t="s">
        <v>16858</v>
      </c>
      <c r="D1670" s="53">
        <v>9400</v>
      </c>
    </row>
    <row r="1671" spans="1:4" x14ac:dyDescent="0.25">
      <c r="A1671" s="56">
        <v>1670</v>
      </c>
      <c r="B1671" s="57">
        <v>151769</v>
      </c>
      <c r="C1671" s="56" t="s">
        <v>11475</v>
      </c>
      <c r="D1671" s="53">
        <v>7200</v>
      </c>
    </row>
    <row r="1672" spans="1:4" x14ac:dyDescent="0.25">
      <c r="A1672" s="56">
        <v>1671</v>
      </c>
      <c r="B1672" s="57">
        <v>157712</v>
      </c>
      <c r="C1672" s="56" t="s">
        <v>16859</v>
      </c>
      <c r="D1672" s="53">
        <v>9400</v>
      </c>
    </row>
    <row r="1673" spans="1:4" x14ac:dyDescent="0.25">
      <c r="A1673" s="56">
        <v>1672</v>
      </c>
      <c r="B1673" s="57">
        <v>32241</v>
      </c>
      <c r="C1673" s="56" t="s">
        <v>16860</v>
      </c>
      <c r="D1673" s="53">
        <v>9700</v>
      </c>
    </row>
    <row r="1674" spans="1:4" x14ac:dyDescent="0.25">
      <c r="A1674" s="56">
        <v>1673</v>
      </c>
      <c r="B1674" s="57">
        <v>42921</v>
      </c>
      <c r="C1674" s="56" t="s">
        <v>16861</v>
      </c>
      <c r="D1674" s="53">
        <v>9700</v>
      </c>
    </row>
    <row r="1675" spans="1:4" x14ac:dyDescent="0.25">
      <c r="A1675" s="56">
        <v>1674</v>
      </c>
      <c r="B1675" s="58">
        <v>2154</v>
      </c>
      <c r="C1675" s="56" t="s">
        <v>16862</v>
      </c>
      <c r="D1675" s="53">
        <v>34000</v>
      </c>
    </row>
    <row r="1676" spans="1:4" x14ac:dyDescent="0.25">
      <c r="A1676" s="56">
        <v>1675</v>
      </c>
      <c r="B1676" s="57">
        <v>4401</v>
      </c>
      <c r="C1676" s="56" t="s">
        <v>16863</v>
      </c>
      <c r="D1676" s="53">
        <v>30000</v>
      </c>
    </row>
    <row r="1677" spans="1:4" ht="25.5" x14ac:dyDescent="0.25">
      <c r="A1677" s="56">
        <v>1676</v>
      </c>
      <c r="B1677" s="57">
        <v>156639</v>
      </c>
      <c r="C1677" s="56" t="s">
        <v>16864</v>
      </c>
      <c r="D1677" s="53">
        <v>7800</v>
      </c>
    </row>
    <row r="1678" spans="1:4" x14ac:dyDescent="0.25">
      <c r="A1678" s="56">
        <v>1677</v>
      </c>
      <c r="B1678" s="57">
        <v>156786</v>
      </c>
      <c r="C1678" s="56" t="s">
        <v>16865</v>
      </c>
      <c r="D1678" s="53">
        <v>7400</v>
      </c>
    </row>
    <row r="1679" spans="1:4" ht="25.5" x14ac:dyDescent="0.25">
      <c r="A1679" s="56">
        <v>1678</v>
      </c>
      <c r="B1679" s="57">
        <v>159183</v>
      </c>
      <c r="C1679" s="56" t="s">
        <v>16866</v>
      </c>
      <c r="D1679" s="53">
        <v>9400</v>
      </c>
    </row>
    <row r="1680" spans="1:4" x14ac:dyDescent="0.25">
      <c r="A1680" s="56">
        <v>1679</v>
      </c>
      <c r="B1680" s="57">
        <v>159230</v>
      </c>
      <c r="C1680" s="56" t="s">
        <v>16867</v>
      </c>
      <c r="D1680" s="53">
        <v>9800</v>
      </c>
    </row>
    <row r="1681" spans="1:4" x14ac:dyDescent="0.25">
      <c r="A1681" s="56">
        <v>1680</v>
      </c>
      <c r="B1681" s="57">
        <v>157317</v>
      </c>
      <c r="C1681" s="56" t="s">
        <v>16868</v>
      </c>
      <c r="D1681" s="53">
        <v>7600</v>
      </c>
    </row>
    <row r="1682" spans="1:4" x14ac:dyDescent="0.25">
      <c r="A1682" s="56">
        <v>1681</v>
      </c>
      <c r="B1682" s="57">
        <v>157042</v>
      </c>
      <c r="C1682" s="56" t="s">
        <v>16869</v>
      </c>
      <c r="D1682" s="53">
        <v>9400</v>
      </c>
    </row>
    <row r="1683" spans="1:4" x14ac:dyDescent="0.25">
      <c r="A1683" s="56">
        <v>1682</v>
      </c>
      <c r="B1683" s="57">
        <v>157741</v>
      </c>
      <c r="C1683" s="56" t="s">
        <v>16870</v>
      </c>
      <c r="D1683" s="53">
        <v>9400</v>
      </c>
    </row>
    <row r="1684" spans="1:4" x14ac:dyDescent="0.25">
      <c r="A1684" s="56">
        <v>1683</v>
      </c>
      <c r="B1684" s="57">
        <v>512875</v>
      </c>
      <c r="C1684" s="56" t="s">
        <v>16871</v>
      </c>
      <c r="D1684" s="53">
        <v>9400</v>
      </c>
    </row>
    <row r="1685" spans="1:4" x14ac:dyDescent="0.25">
      <c r="A1685" s="56">
        <v>1684</v>
      </c>
      <c r="B1685" s="57">
        <v>4402</v>
      </c>
      <c r="C1685" s="56" t="s">
        <v>16872</v>
      </c>
      <c r="D1685" s="53">
        <v>31500</v>
      </c>
    </row>
    <row r="1686" spans="1:4" x14ac:dyDescent="0.25">
      <c r="A1686" s="56">
        <v>1685</v>
      </c>
      <c r="B1686" s="57">
        <v>159169</v>
      </c>
      <c r="C1686" s="56" t="s">
        <v>13742</v>
      </c>
      <c r="D1686" s="53">
        <v>8900</v>
      </c>
    </row>
    <row r="1687" spans="1:4" x14ac:dyDescent="0.25">
      <c r="A1687" s="56">
        <v>1686</v>
      </c>
      <c r="B1687" s="58">
        <v>3256</v>
      </c>
      <c r="C1687" s="56" t="s">
        <v>16873</v>
      </c>
      <c r="D1687" s="53">
        <v>31500</v>
      </c>
    </row>
    <row r="1688" spans="1:4" x14ac:dyDescent="0.25">
      <c r="A1688" s="56">
        <v>1687</v>
      </c>
      <c r="B1688" s="57">
        <v>160344</v>
      </c>
      <c r="C1688" s="56" t="s">
        <v>16874</v>
      </c>
      <c r="D1688" s="53">
        <v>10300</v>
      </c>
    </row>
    <row r="1689" spans="1:4" x14ac:dyDescent="0.25">
      <c r="A1689" s="56">
        <v>1688</v>
      </c>
      <c r="B1689" s="57">
        <v>157748</v>
      </c>
      <c r="C1689" s="56" t="s">
        <v>16875</v>
      </c>
      <c r="D1689" s="53">
        <v>8600</v>
      </c>
    </row>
    <row r="1690" spans="1:4" x14ac:dyDescent="0.25">
      <c r="A1690" s="56">
        <v>1689</v>
      </c>
      <c r="B1690" s="57">
        <v>500963</v>
      </c>
      <c r="C1690" s="56" t="s">
        <v>16876</v>
      </c>
      <c r="D1690" s="53">
        <v>2280</v>
      </c>
    </row>
    <row r="1691" spans="1:4" x14ac:dyDescent="0.25">
      <c r="A1691" s="56">
        <v>1690</v>
      </c>
      <c r="B1691" s="57">
        <v>157512</v>
      </c>
      <c r="C1691" s="56" t="s">
        <v>12729</v>
      </c>
      <c r="D1691" s="53">
        <v>8000</v>
      </c>
    </row>
    <row r="1692" spans="1:4" x14ac:dyDescent="0.25">
      <c r="A1692" s="56">
        <v>1691</v>
      </c>
      <c r="B1692" s="57">
        <v>157744</v>
      </c>
      <c r="C1692" s="56" t="s">
        <v>16877</v>
      </c>
      <c r="D1692" s="53">
        <v>8600</v>
      </c>
    </row>
    <row r="1693" spans="1:4" x14ac:dyDescent="0.25">
      <c r="A1693" s="56">
        <v>1692</v>
      </c>
      <c r="B1693" s="57">
        <v>159192</v>
      </c>
      <c r="C1693" s="56" t="s">
        <v>16878</v>
      </c>
      <c r="D1693" s="53">
        <v>9400</v>
      </c>
    </row>
    <row r="1694" spans="1:4" x14ac:dyDescent="0.25">
      <c r="A1694" s="56">
        <v>1693</v>
      </c>
      <c r="B1694" s="57">
        <v>157756</v>
      </c>
      <c r="C1694" s="56" t="s">
        <v>16879</v>
      </c>
      <c r="D1694" s="53">
        <v>8000</v>
      </c>
    </row>
    <row r="1695" spans="1:4" x14ac:dyDescent="0.25">
      <c r="A1695" s="56">
        <v>1694</v>
      </c>
      <c r="B1695" s="57">
        <v>501001</v>
      </c>
      <c r="C1695" s="56" t="s">
        <v>16880</v>
      </c>
      <c r="D1695" s="53">
        <v>8000</v>
      </c>
    </row>
    <row r="1696" spans="1:4" x14ac:dyDescent="0.25">
      <c r="A1696" s="56">
        <v>1695</v>
      </c>
      <c r="B1696" s="57">
        <v>501005</v>
      </c>
      <c r="C1696" s="56" t="s">
        <v>16881</v>
      </c>
      <c r="D1696" s="53">
        <v>8000</v>
      </c>
    </row>
    <row r="1697" spans="1:4" x14ac:dyDescent="0.25">
      <c r="A1697" s="56">
        <v>1696</v>
      </c>
      <c r="B1697" s="57">
        <v>501006</v>
      </c>
      <c r="C1697" s="56" t="s">
        <v>16882</v>
      </c>
      <c r="D1697" s="53">
        <v>8000</v>
      </c>
    </row>
    <row r="1698" spans="1:4" ht="38.25" x14ac:dyDescent="0.25">
      <c r="A1698" s="56">
        <v>1697</v>
      </c>
      <c r="B1698" s="58">
        <v>501059</v>
      </c>
      <c r="C1698" s="56" t="s">
        <v>16883</v>
      </c>
      <c r="D1698" s="53">
        <v>8000</v>
      </c>
    </row>
    <row r="1699" spans="1:4" ht="38.25" x14ac:dyDescent="0.25">
      <c r="A1699" s="56">
        <v>1698</v>
      </c>
      <c r="B1699" s="58">
        <v>501053</v>
      </c>
      <c r="C1699" s="56" t="s">
        <v>16884</v>
      </c>
      <c r="D1699" s="53">
        <v>8000</v>
      </c>
    </row>
    <row r="1700" spans="1:4" x14ac:dyDescent="0.25">
      <c r="A1700" s="56">
        <v>1699</v>
      </c>
      <c r="B1700" s="57">
        <v>157439</v>
      </c>
      <c r="C1700" s="56" t="s">
        <v>16885</v>
      </c>
      <c r="D1700" s="53">
        <v>7400</v>
      </c>
    </row>
    <row r="1701" spans="1:4" x14ac:dyDescent="0.25">
      <c r="A1701" s="56">
        <v>1700</v>
      </c>
      <c r="B1701" s="57">
        <v>157459</v>
      </c>
      <c r="C1701" s="56" t="s">
        <v>16886</v>
      </c>
      <c r="D1701" s="53">
        <v>7000</v>
      </c>
    </row>
    <row r="1702" spans="1:4" x14ac:dyDescent="0.25">
      <c r="A1702" s="56">
        <v>1701</v>
      </c>
      <c r="B1702" s="57">
        <v>157460</v>
      </c>
      <c r="C1702" s="56" t="s">
        <v>16887</v>
      </c>
      <c r="D1702" s="53">
        <v>6950</v>
      </c>
    </row>
    <row r="1703" spans="1:4" x14ac:dyDescent="0.25">
      <c r="A1703" s="56">
        <v>1702</v>
      </c>
      <c r="B1703" s="57">
        <v>157486</v>
      </c>
      <c r="C1703" s="56" t="s">
        <v>12705</v>
      </c>
      <c r="D1703" s="53">
        <v>8000</v>
      </c>
    </row>
    <row r="1704" spans="1:4" x14ac:dyDescent="0.25">
      <c r="A1704" s="56">
        <v>1703</v>
      </c>
      <c r="B1704" s="57">
        <v>157488</v>
      </c>
      <c r="C1704" s="56" t="s">
        <v>12708</v>
      </c>
      <c r="D1704" s="53">
        <v>8000</v>
      </c>
    </row>
    <row r="1705" spans="1:4" x14ac:dyDescent="0.25">
      <c r="A1705" s="56">
        <v>1704</v>
      </c>
      <c r="B1705" s="57">
        <v>157521</v>
      </c>
      <c r="C1705" s="56" t="s">
        <v>12735</v>
      </c>
      <c r="D1705" s="53">
        <v>8600</v>
      </c>
    </row>
    <row r="1706" spans="1:4" x14ac:dyDescent="0.25">
      <c r="A1706" s="56">
        <v>1705</v>
      </c>
      <c r="B1706" s="57">
        <v>157530</v>
      </c>
      <c r="C1706" s="56" t="s">
        <v>12744</v>
      </c>
      <c r="D1706" s="53">
        <v>9400</v>
      </c>
    </row>
    <row r="1707" spans="1:4" x14ac:dyDescent="0.25">
      <c r="A1707" s="56">
        <v>1706</v>
      </c>
      <c r="B1707" s="57">
        <v>157531</v>
      </c>
      <c r="C1707" s="56" t="s">
        <v>12745</v>
      </c>
      <c r="D1707" s="53">
        <v>8000</v>
      </c>
    </row>
    <row r="1708" spans="1:4" ht="25.5" x14ac:dyDescent="0.25">
      <c r="A1708" s="56">
        <v>1707</v>
      </c>
      <c r="B1708" s="57">
        <v>157522</v>
      </c>
      <c r="C1708" s="56" t="s">
        <v>16888</v>
      </c>
      <c r="D1708" s="53">
        <v>8600</v>
      </c>
    </row>
    <row r="1709" spans="1:4" x14ac:dyDescent="0.25">
      <c r="A1709" s="56">
        <v>1708</v>
      </c>
      <c r="B1709" s="57">
        <v>157534</v>
      </c>
      <c r="C1709" s="56" t="s">
        <v>12748</v>
      </c>
      <c r="D1709" s="53">
        <v>8000</v>
      </c>
    </row>
    <row r="1710" spans="1:4" ht="25.5" x14ac:dyDescent="0.25">
      <c r="A1710" s="56">
        <v>1709</v>
      </c>
      <c r="B1710" s="57">
        <v>157523</v>
      </c>
      <c r="C1710" s="56" t="s">
        <v>16889</v>
      </c>
      <c r="D1710" s="53">
        <v>8600</v>
      </c>
    </row>
    <row r="1711" spans="1:4" x14ac:dyDescent="0.25">
      <c r="A1711" s="56">
        <v>1710</v>
      </c>
      <c r="B1711" s="57">
        <v>157563</v>
      </c>
      <c r="C1711" s="56" t="s">
        <v>12773</v>
      </c>
      <c r="D1711" s="53">
        <v>9400</v>
      </c>
    </row>
    <row r="1712" spans="1:4" x14ac:dyDescent="0.25">
      <c r="A1712" s="56">
        <v>1711</v>
      </c>
      <c r="B1712" s="57">
        <v>500980</v>
      </c>
      <c r="C1712" s="56" t="s">
        <v>16890</v>
      </c>
      <c r="D1712" s="53">
        <v>1750</v>
      </c>
    </row>
    <row r="1713" spans="1:4" x14ac:dyDescent="0.25">
      <c r="A1713" s="56">
        <v>1712</v>
      </c>
      <c r="B1713" s="57">
        <v>992065</v>
      </c>
      <c r="C1713" s="56" t="s">
        <v>16891</v>
      </c>
      <c r="D1713" s="53">
        <v>7215</v>
      </c>
    </row>
    <row r="1714" spans="1:4" x14ac:dyDescent="0.25">
      <c r="A1714" s="56">
        <v>1713</v>
      </c>
      <c r="B1714" s="57">
        <v>157463</v>
      </c>
      <c r="C1714" s="56" t="s">
        <v>16892</v>
      </c>
      <c r="D1714" s="53">
        <v>6800</v>
      </c>
    </row>
    <row r="1715" spans="1:4" ht="38.25" x14ac:dyDescent="0.25">
      <c r="A1715" s="56">
        <v>1714</v>
      </c>
      <c r="B1715" s="58">
        <v>501054</v>
      </c>
      <c r="C1715" s="56" t="s">
        <v>16893</v>
      </c>
      <c r="D1715" s="53">
        <v>8000</v>
      </c>
    </row>
    <row r="1716" spans="1:4" x14ac:dyDescent="0.25">
      <c r="A1716" s="56">
        <v>1715</v>
      </c>
      <c r="B1716" s="58">
        <v>501187</v>
      </c>
      <c r="C1716" s="56" t="s">
        <v>16894</v>
      </c>
      <c r="D1716" s="53">
        <v>35000</v>
      </c>
    </row>
    <row r="1717" spans="1:4" x14ac:dyDescent="0.25">
      <c r="A1717" s="56">
        <v>1716</v>
      </c>
      <c r="B1717" s="58">
        <v>501189</v>
      </c>
      <c r="C1717" s="56" t="s">
        <v>16895</v>
      </c>
      <c r="D1717" s="53">
        <v>34000</v>
      </c>
    </row>
    <row r="1718" spans="1:4" x14ac:dyDescent="0.25">
      <c r="A1718" s="56">
        <v>1717</v>
      </c>
      <c r="B1718" s="57">
        <v>159189</v>
      </c>
      <c r="C1718" s="56" t="s">
        <v>16896</v>
      </c>
      <c r="D1718" s="53">
        <v>8600</v>
      </c>
    </row>
    <row r="1719" spans="1:4" x14ac:dyDescent="0.25">
      <c r="A1719" s="56">
        <v>1718</v>
      </c>
      <c r="B1719" s="58">
        <v>501110</v>
      </c>
      <c r="C1719" s="56" t="s">
        <v>16897</v>
      </c>
      <c r="D1719" s="53">
        <v>8600</v>
      </c>
    </row>
    <row r="1720" spans="1:4" x14ac:dyDescent="0.25">
      <c r="A1720" s="56">
        <v>1719</v>
      </c>
      <c r="B1720" s="58">
        <v>501111</v>
      </c>
      <c r="C1720" s="56" t="s">
        <v>118</v>
      </c>
      <c r="D1720" s="53">
        <v>8600</v>
      </c>
    </row>
    <row r="1721" spans="1:4" x14ac:dyDescent="0.25">
      <c r="A1721" s="56">
        <v>1720</v>
      </c>
      <c r="B1721" s="57">
        <v>157461</v>
      </c>
      <c r="C1721" s="56" t="s">
        <v>16898</v>
      </c>
      <c r="D1721" s="53">
        <v>6825</v>
      </c>
    </row>
    <row r="1722" spans="1:4" x14ac:dyDescent="0.25">
      <c r="A1722" s="56">
        <v>1721</v>
      </c>
      <c r="B1722" s="57">
        <v>157462</v>
      </c>
      <c r="C1722" s="56" t="s">
        <v>16899</v>
      </c>
      <c r="D1722" s="53">
        <v>6825</v>
      </c>
    </row>
    <row r="1723" spans="1:4" x14ac:dyDescent="0.25">
      <c r="A1723" s="56">
        <v>1722</v>
      </c>
      <c r="B1723" s="57">
        <v>157532</v>
      </c>
      <c r="C1723" s="56" t="s">
        <v>12746</v>
      </c>
      <c r="D1723" s="53">
        <v>9400</v>
      </c>
    </row>
    <row r="1724" spans="1:4" x14ac:dyDescent="0.25">
      <c r="A1724" s="56">
        <v>1723</v>
      </c>
      <c r="B1724" s="57">
        <v>157533</v>
      </c>
      <c r="C1724" s="56" t="s">
        <v>12747</v>
      </c>
      <c r="D1724" s="53">
        <v>9400</v>
      </c>
    </row>
    <row r="1725" spans="1:4" x14ac:dyDescent="0.25">
      <c r="A1725" s="56">
        <v>1724</v>
      </c>
      <c r="B1725" s="57">
        <v>157524</v>
      </c>
      <c r="C1725" s="56" t="s">
        <v>12738</v>
      </c>
      <c r="D1725" s="53">
        <v>8600</v>
      </c>
    </row>
    <row r="1726" spans="1:4" x14ac:dyDescent="0.25">
      <c r="A1726" s="56">
        <v>1725</v>
      </c>
      <c r="B1726" s="57">
        <v>157568</v>
      </c>
      <c r="C1726" s="56" t="s">
        <v>16900</v>
      </c>
      <c r="D1726" s="53">
        <v>8700</v>
      </c>
    </row>
    <row r="1727" spans="1:4" x14ac:dyDescent="0.25">
      <c r="A1727" s="56">
        <v>1726</v>
      </c>
      <c r="B1727" s="57">
        <v>157754</v>
      </c>
      <c r="C1727" s="56" t="s">
        <v>16901</v>
      </c>
      <c r="D1727" s="53">
        <v>8000</v>
      </c>
    </row>
    <row r="1728" spans="1:4" x14ac:dyDescent="0.25">
      <c r="A1728" s="56">
        <v>1727</v>
      </c>
      <c r="B1728" s="57">
        <v>500904</v>
      </c>
      <c r="C1728" s="56" t="s">
        <v>16902</v>
      </c>
      <c r="D1728" s="53">
        <v>8600</v>
      </c>
    </row>
    <row r="1729" spans="1:4" x14ac:dyDescent="0.25">
      <c r="A1729" s="56">
        <v>1728</v>
      </c>
      <c r="B1729" s="57">
        <v>501011</v>
      </c>
      <c r="C1729" s="56" t="s">
        <v>16903</v>
      </c>
      <c r="D1729" s="53">
        <v>8000</v>
      </c>
    </row>
    <row r="1730" spans="1:4" ht="38.25" x14ac:dyDescent="0.25">
      <c r="A1730" s="56">
        <v>1729</v>
      </c>
      <c r="B1730" s="58">
        <v>501047</v>
      </c>
      <c r="C1730" s="56" t="s">
        <v>16904</v>
      </c>
      <c r="D1730" s="53">
        <v>8600</v>
      </c>
    </row>
    <row r="1731" spans="1:4" x14ac:dyDescent="0.25">
      <c r="A1731" s="56">
        <v>1730</v>
      </c>
      <c r="B1731" s="57">
        <v>157441</v>
      </c>
      <c r="C1731" s="56" t="s">
        <v>16905</v>
      </c>
      <c r="D1731" s="53">
        <v>7215</v>
      </c>
    </row>
    <row r="1732" spans="1:4" x14ac:dyDescent="0.25">
      <c r="A1732" s="56">
        <v>1731</v>
      </c>
      <c r="B1732" s="58">
        <v>501195</v>
      </c>
      <c r="C1732" s="56" t="s">
        <v>16906</v>
      </c>
      <c r="D1732" s="53">
        <v>36000</v>
      </c>
    </row>
    <row r="1733" spans="1:4" x14ac:dyDescent="0.25">
      <c r="A1733" s="56">
        <v>1732</v>
      </c>
      <c r="B1733" s="58">
        <v>501190</v>
      </c>
      <c r="C1733" s="56" t="s">
        <v>16907</v>
      </c>
      <c r="D1733" s="53">
        <v>35000</v>
      </c>
    </row>
    <row r="1734" spans="1:4" x14ac:dyDescent="0.25">
      <c r="A1734" s="56">
        <v>1733</v>
      </c>
      <c r="B1734" s="58">
        <v>501176</v>
      </c>
      <c r="C1734" s="56" t="s">
        <v>16908</v>
      </c>
      <c r="D1734" s="53">
        <v>34000</v>
      </c>
    </row>
    <row r="1735" spans="1:4" x14ac:dyDescent="0.25">
      <c r="A1735" s="56">
        <v>1734</v>
      </c>
      <c r="B1735" s="58">
        <v>501145</v>
      </c>
      <c r="C1735" s="56" t="s">
        <v>16909</v>
      </c>
      <c r="D1735" s="53">
        <v>8600</v>
      </c>
    </row>
    <row r="1736" spans="1:4" x14ac:dyDescent="0.25">
      <c r="A1736" s="56">
        <v>1735</v>
      </c>
      <c r="B1736" s="58">
        <v>501143</v>
      </c>
      <c r="C1736" s="56" t="s">
        <v>16910</v>
      </c>
      <c r="D1736" s="53">
        <v>8600</v>
      </c>
    </row>
    <row r="1737" spans="1:4" x14ac:dyDescent="0.25">
      <c r="A1737" s="56">
        <v>1736</v>
      </c>
      <c r="B1737" s="58">
        <v>501159</v>
      </c>
      <c r="C1737" s="56" t="s">
        <v>16911</v>
      </c>
      <c r="D1737" s="53">
        <v>9400</v>
      </c>
    </row>
    <row r="1738" spans="1:4" x14ac:dyDescent="0.25">
      <c r="A1738" s="56">
        <v>1737</v>
      </c>
      <c r="B1738" s="58">
        <v>501160</v>
      </c>
      <c r="C1738" s="56" t="s">
        <v>16912</v>
      </c>
      <c r="D1738" s="53">
        <v>9400</v>
      </c>
    </row>
    <row r="1739" spans="1:4" x14ac:dyDescent="0.25">
      <c r="A1739" s="56">
        <v>1738</v>
      </c>
      <c r="B1739" s="58">
        <v>501183</v>
      </c>
      <c r="C1739" s="56" t="s">
        <v>16913</v>
      </c>
      <c r="D1739" s="53">
        <v>34000</v>
      </c>
    </row>
    <row r="1740" spans="1:4" x14ac:dyDescent="0.25">
      <c r="A1740" s="56">
        <v>1739</v>
      </c>
      <c r="B1740" s="58">
        <v>501196</v>
      </c>
      <c r="C1740" s="56" t="s">
        <v>16914</v>
      </c>
      <c r="D1740" s="53">
        <v>36000</v>
      </c>
    </row>
    <row r="1741" spans="1:4" x14ac:dyDescent="0.25">
      <c r="A1741" s="56">
        <v>1740</v>
      </c>
      <c r="B1741" s="58">
        <v>501167</v>
      </c>
      <c r="C1741" s="56" t="s">
        <v>16915</v>
      </c>
      <c r="D1741" s="53">
        <v>36000</v>
      </c>
    </row>
    <row r="1742" spans="1:4" x14ac:dyDescent="0.25">
      <c r="A1742" s="56">
        <v>1741</v>
      </c>
      <c r="B1742" s="58">
        <v>501168</v>
      </c>
      <c r="C1742" s="56" t="s">
        <v>16916</v>
      </c>
      <c r="D1742" s="53">
        <v>36000</v>
      </c>
    </row>
    <row r="1743" spans="1:4" x14ac:dyDescent="0.25">
      <c r="A1743" s="56">
        <v>1742</v>
      </c>
      <c r="B1743" s="57">
        <v>157000</v>
      </c>
      <c r="C1743" s="56" t="s">
        <v>16917</v>
      </c>
      <c r="D1743" s="53">
        <v>7600</v>
      </c>
    </row>
    <row r="1744" spans="1:4" x14ac:dyDescent="0.25">
      <c r="A1744" s="56">
        <v>1743</v>
      </c>
      <c r="B1744" s="57">
        <v>42911</v>
      </c>
      <c r="C1744" s="56" t="s">
        <v>16918</v>
      </c>
      <c r="D1744" s="53">
        <v>9700</v>
      </c>
    </row>
    <row r="1745" spans="1:4" x14ac:dyDescent="0.25">
      <c r="A1745" s="56">
        <v>1744</v>
      </c>
      <c r="B1745" s="57">
        <v>159171</v>
      </c>
      <c r="C1745" s="56" t="s">
        <v>13744</v>
      </c>
      <c r="D1745" s="53">
        <v>8900</v>
      </c>
    </row>
    <row r="1746" spans="1:4" ht="25.5" x14ac:dyDescent="0.25">
      <c r="A1746" s="56">
        <v>1745</v>
      </c>
      <c r="B1746" s="57">
        <v>159176</v>
      </c>
      <c r="C1746" s="56" t="s">
        <v>16919</v>
      </c>
      <c r="D1746" s="53">
        <v>10000</v>
      </c>
    </row>
    <row r="1747" spans="1:4" ht="25.5" x14ac:dyDescent="0.25">
      <c r="A1747" s="56">
        <v>1746</v>
      </c>
      <c r="B1747" s="57">
        <v>159185</v>
      </c>
      <c r="C1747" s="56" t="s">
        <v>16920</v>
      </c>
      <c r="D1747" s="53">
        <v>9400</v>
      </c>
    </row>
    <row r="1748" spans="1:4" x14ac:dyDescent="0.25">
      <c r="A1748" s="56">
        <v>1747</v>
      </c>
      <c r="B1748" s="57">
        <v>157715</v>
      </c>
      <c r="C1748" s="56" t="s">
        <v>16921</v>
      </c>
      <c r="D1748" s="53">
        <v>9400</v>
      </c>
    </row>
    <row r="1749" spans="1:4" x14ac:dyDescent="0.25">
      <c r="A1749" s="56">
        <v>1748</v>
      </c>
      <c r="B1749" s="57">
        <v>316</v>
      </c>
      <c r="C1749" s="56" t="s">
        <v>16922</v>
      </c>
      <c r="D1749" s="53">
        <v>9400</v>
      </c>
    </row>
    <row r="1750" spans="1:4" x14ac:dyDescent="0.25">
      <c r="A1750" s="56">
        <v>1749</v>
      </c>
      <c r="B1750" s="57" t="s">
        <v>16924</v>
      </c>
      <c r="C1750" s="56" t="s">
        <v>16923</v>
      </c>
      <c r="D1750" s="53">
        <v>9400</v>
      </c>
    </row>
    <row r="1751" spans="1:4" x14ac:dyDescent="0.25">
      <c r="A1751" s="56">
        <v>1750</v>
      </c>
      <c r="B1751" s="57">
        <v>159232</v>
      </c>
      <c r="C1751" s="56" t="s">
        <v>16925</v>
      </c>
      <c r="D1751" s="53">
        <v>10000</v>
      </c>
    </row>
    <row r="1752" spans="1:4" x14ac:dyDescent="0.25">
      <c r="A1752" s="56">
        <v>1751</v>
      </c>
      <c r="B1752" s="57">
        <v>156664</v>
      </c>
      <c r="C1752" s="56" t="s">
        <v>16926</v>
      </c>
      <c r="D1752" s="53">
        <v>7215</v>
      </c>
    </row>
    <row r="1753" spans="1:4" x14ac:dyDescent="0.25">
      <c r="A1753" s="56">
        <v>1752</v>
      </c>
      <c r="B1753" s="57">
        <v>5304</v>
      </c>
      <c r="C1753" s="56" t="s">
        <v>16927</v>
      </c>
      <c r="D1753" s="53">
        <v>7600</v>
      </c>
    </row>
    <row r="1754" spans="1:4" ht="25.5" x14ac:dyDescent="0.25">
      <c r="A1754" s="56">
        <v>1753</v>
      </c>
      <c r="B1754" s="57">
        <v>159180</v>
      </c>
      <c r="C1754" s="56" t="s">
        <v>16928</v>
      </c>
      <c r="D1754" s="53">
        <v>10000</v>
      </c>
    </row>
    <row r="1755" spans="1:4" x14ac:dyDescent="0.25">
      <c r="A1755" s="56">
        <v>1754</v>
      </c>
      <c r="B1755" s="57">
        <v>21311</v>
      </c>
      <c r="C1755" s="56" t="s">
        <v>16929</v>
      </c>
      <c r="D1755" s="53">
        <v>9400</v>
      </c>
    </row>
    <row r="1756" spans="1:4" x14ac:dyDescent="0.25">
      <c r="A1756" s="56">
        <v>1755</v>
      </c>
      <c r="B1756" s="57">
        <v>322</v>
      </c>
      <c r="C1756" s="56" t="s">
        <v>16930</v>
      </c>
      <c r="D1756" s="53">
        <v>10000</v>
      </c>
    </row>
    <row r="1757" spans="1:4" x14ac:dyDescent="0.25">
      <c r="A1757" s="56">
        <v>1756</v>
      </c>
      <c r="B1757" s="58">
        <v>512957</v>
      </c>
      <c r="C1757" s="56" t="s">
        <v>16931</v>
      </c>
      <c r="D1757" s="53">
        <v>10000</v>
      </c>
    </row>
    <row r="1758" spans="1:4" ht="25.5" x14ac:dyDescent="0.25">
      <c r="A1758" s="56">
        <v>1757</v>
      </c>
      <c r="B1758" s="57">
        <v>159177</v>
      </c>
      <c r="C1758" s="56" t="s">
        <v>16932</v>
      </c>
      <c r="D1758" s="53">
        <v>10000</v>
      </c>
    </row>
    <row r="1759" spans="1:4" ht="25.5" x14ac:dyDescent="0.25">
      <c r="A1759" s="56">
        <v>1758</v>
      </c>
      <c r="B1759" s="57">
        <v>159174</v>
      </c>
      <c r="C1759" s="56" t="s">
        <v>16933</v>
      </c>
      <c r="D1759" s="53">
        <v>9400</v>
      </c>
    </row>
    <row r="1760" spans="1:4" x14ac:dyDescent="0.25">
      <c r="A1760" s="56">
        <v>1759</v>
      </c>
      <c r="B1760" s="57">
        <v>157584</v>
      </c>
      <c r="C1760" s="56" t="s">
        <v>32</v>
      </c>
      <c r="D1760" s="53">
        <v>7600</v>
      </c>
    </row>
    <row r="1761" spans="1:4" ht="25.5" x14ac:dyDescent="0.25">
      <c r="A1761" s="56">
        <v>1760</v>
      </c>
      <c r="B1761" s="57">
        <v>159181</v>
      </c>
      <c r="C1761" s="56" t="s">
        <v>16934</v>
      </c>
      <c r="D1761" s="53">
        <v>10000</v>
      </c>
    </row>
    <row r="1762" spans="1:4" x14ac:dyDescent="0.25">
      <c r="A1762" s="56">
        <v>1761</v>
      </c>
      <c r="B1762" s="57">
        <v>157618</v>
      </c>
      <c r="C1762" s="56" t="s">
        <v>16935</v>
      </c>
      <c r="D1762" s="53">
        <v>7600</v>
      </c>
    </row>
    <row r="1763" spans="1:4" x14ac:dyDescent="0.25">
      <c r="A1763" s="56">
        <v>1762</v>
      </c>
      <c r="B1763" s="57">
        <v>157588</v>
      </c>
      <c r="C1763" s="56" t="s">
        <v>12793</v>
      </c>
      <c r="D1763" s="53">
        <v>7200</v>
      </c>
    </row>
    <row r="1764" spans="1:4" x14ac:dyDescent="0.25">
      <c r="A1764" s="56">
        <v>1763</v>
      </c>
      <c r="B1764" s="57">
        <v>51341</v>
      </c>
      <c r="C1764" s="56" t="s">
        <v>16936</v>
      </c>
      <c r="D1764" s="53">
        <v>10000</v>
      </c>
    </row>
    <row r="1765" spans="1:4" x14ac:dyDescent="0.25">
      <c r="A1765" s="56">
        <v>1764</v>
      </c>
      <c r="B1765" s="57">
        <v>157405</v>
      </c>
      <c r="C1765" s="56" t="s">
        <v>160</v>
      </c>
      <c r="D1765" s="53">
        <v>7245</v>
      </c>
    </row>
    <row r="1766" spans="1:4" x14ac:dyDescent="0.25">
      <c r="A1766" s="56">
        <v>1765</v>
      </c>
      <c r="B1766" s="57">
        <v>157406</v>
      </c>
      <c r="C1766" s="56" t="s">
        <v>16937</v>
      </c>
      <c r="D1766" s="53">
        <v>6845</v>
      </c>
    </row>
    <row r="1767" spans="1:4" x14ac:dyDescent="0.25">
      <c r="A1767" s="56">
        <v>1766</v>
      </c>
      <c r="B1767" s="57">
        <v>157564</v>
      </c>
      <c r="C1767" s="56" t="s">
        <v>12774</v>
      </c>
      <c r="D1767" s="53">
        <v>9400</v>
      </c>
    </row>
    <row r="1768" spans="1:4" x14ac:dyDescent="0.25">
      <c r="A1768" s="56">
        <v>1767</v>
      </c>
      <c r="B1768" s="57">
        <v>157755</v>
      </c>
      <c r="C1768" s="56" t="s">
        <v>16938</v>
      </c>
      <c r="D1768" s="53">
        <v>8600</v>
      </c>
    </row>
    <row r="1769" spans="1:4" x14ac:dyDescent="0.25">
      <c r="A1769" s="56">
        <v>1768</v>
      </c>
      <c r="B1769" s="58">
        <v>501170</v>
      </c>
      <c r="C1769" s="56" t="s">
        <v>16939</v>
      </c>
      <c r="D1769" s="53">
        <v>36000</v>
      </c>
    </row>
    <row r="1770" spans="1:4" x14ac:dyDescent="0.25">
      <c r="A1770" s="56">
        <v>1769</v>
      </c>
      <c r="B1770" s="57">
        <v>159188</v>
      </c>
      <c r="C1770" s="56" t="s">
        <v>16940</v>
      </c>
      <c r="D1770" s="53">
        <v>8600</v>
      </c>
    </row>
    <row r="1771" spans="1:4" x14ac:dyDescent="0.25">
      <c r="A1771" s="56">
        <v>1770</v>
      </c>
      <c r="B1771" s="57">
        <v>159190</v>
      </c>
      <c r="C1771" s="56" t="s">
        <v>16941</v>
      </c>
      <c r="D1771" s="53">
        <v>8600</v>
      </c>
    </row>
    <row r="1772" spans="1:4" x14ac:dyDescent="0.25">
      <c r="A1772" s="56">
        <v>1771</v>
      </c>
      <c r="B1772" s="58">
        <v>501112</v>
      </c>
      <c r="C1772" s="56" t="s">
        <v>16942</v>
      </c>
      <c r="D1772" s="53">
        <v>8600</v>
      </c>
    </row>
    <row r="1773" spans="1:4" x14ac:dyDescent="0.25">
      <c r="A1773" s="56">
        <v>1772</v>
      </c>
      <c r="B1773" s="58">
        <v>501100</v>
      </c>
      <c r="C1773" s="56" t="s">
        <v>16943</v>
      </c>
      <c r="D1773" s="53">
        <v>8000</v>
      </c>
    </row>
    <row r="1774" spans="1:4" x14ac:dyDescent="0.25">
      <c r="A1774" s="56">
        <v>1773</v>
      </c>
      <c r="B1774" s="58">
        <v>501150</v>
      </c>
      <c r="C1774" s="56" t="s">
        <v>16944</v>
      </c>
      <c r="D1774" s="53">
        <v>8600</v>
      </c>
    </row>
    <row r="1775" spans="1:4" x14ac:dyDescent="0.25">
      <c r="A1775" s="56">
        <v>1774</v>
      </c>
      <c r="B1775" s="58">
        <v>501169</v>
      </c>
      <c r="C1775" s="56" t="s">
        <v>16945</v>
      </c>
      <c r="D1775" s="53">
        <v>36000</v>
      </c>
    </row>
    <row r="1776" spans="1:4" x14ac:dyDescent="0.25">
      <c r="A1776" s="56">
        <v>1775</v>
      </c>
      <c r="B1776" s="57">
        <v>157535</v>
      </c>
      <c r="C1776" s="56" t="s">
        <v>16946</v>
      </c>
      <c r="D1776" s="53">
        <v>9400</v>
      </c>
    </row>
    <row r="1777" spans="1:4" x14ac:dyDescent="0.25">
      <c r="A1777" s="56">
        <v>1776</v>
      </c>
      <c r="B1777" s="57">
        <v>157525</v>
      </c>
      <c r="C1777" s="56" t="s">
        <v>12739</v>
      </c>
      <c r="D1777" s="53">
        <v>8600</v>
      </c>
    </row>
    <row r="1778" spans="1:4" x14ac:dyDescent="0.25">
      <c r="A1778" s="56">
        <v>1777</v>
      </c>
      <c r="B1778" s="57">
        <v>157536</v>
      </c>
      <c r="C1778" s="56" t="s">
        <v>12749</v>
      </c>
      <c r="D1778" s="53">
        <v>9400</v>
      </c>
    </row>
    <row r="1779" spans="1:4" x14ac:dyDescent="0.25">
      <c r="A1779" s="56">
        <v>1778</v>
      </c>
      <c r="B1779" s="57">
        <v>157537</v>
      </c>
      <c r="C1779" s="56" t="s">
        <v>12750</v>
      </c>
      <c r="D1779" s="53">
        <v>9400</v>
      </c>
    </row>
    <row r="1780" spans="1:4" x14ac:dyDescent="0.25">
      <c r="A1780" s="56">
        <v>1779</v>
      </c>
      <c r="B1780" s="57">
        <v>148143</v>
      </c>
      <c r="C1780" s="56" t="s">
        <v>16947</v>
      </c>
      <c r="D1780" s="53">
        <v>7215</v>
      </c>
    </row>
    <row r="1781" spans="1:4" x14ac:dyDescent="0.25">
      <c r="A1781" s="56">
        <v>1780</v>
      </c>
      <c r="B1781" s="57">
        <v>157565</v>
      </c>
      <c r="C1781" s="56" t="s">
        <v>12775</v>
      </c>
      <c r="D1781" s="53">
        <v>9400</v>
      </c>
    </row>
    <row r="1782" spans="1:4" x14ac:dyDescent="0.25">
      <c r="A1782" s="56">
        <v>1781</v>
      </c>
      <c r="B1782" s="57">
        <v>157559</v>
      </c>
      <c r="C1782" s="56" t="s">
        <v>12769</v>
      </c>
      <c r="D1782" s="53">
        <v>9400</v>
      </c>
    </row>
    <row r="1783" spans="1:4" x14ac:dyDescent="0.25">
      <c r="A1783" s="56">
        <v>1782</v>
      </c>
      <c r="B1783" s="57">
        <v>157562</v>
      </c>
      <c r="C1783" s="56" t="s">
        <v>12772</v>
      </c>
      <c r="D1783" s="53">
        <v>9400</v>
      </c>
    </row>
    <row r="1784" spans="1:4" x14ac:dyDescent="0.25">
      <c r="A1784" s="56">
        <v>1783</v>
      </c>
      <c r="B1784" s="57">
        <v>157759</v>
      </c>
      <c r="C1784" s="56" t="s">
        <v>16948</v>
      </c>
      <c r="D1784" s="53">
        <v>8600</v>
      </c>
    </row>
    <row r="1785" spans="1:4" x14ac:dyDescent="0.25">
      <c r="A1785" s="56">
        <v>1784</v>
      </c>
      <c r="B1785" s="57">
        <v>157751</v>
      </c>
      <c r="C1785" s="56" t="s">
        <v>16949</v>
      </c>
      <c r="D1785" s="53">
        <v>9400</v>
      </c>
    </row>
    <row r="1786" spans="1:4" ht="25.5" x14ac:dyDescent="0.25">
      <c r="A1786" s="56">
        <v>1785</v>
      </c>
      <c r="B1786" s="57">
        <v>160372</v>
      </c>
      <c r="C1786" s="56" t="s">
        <v>16950</v>
      </c>
      <c r="D1786" s="53">
        <v>9400</v>
      </c>
    </row>
    <row r="1787" spans="1:4" ht="25.5" x14ac:dyDescent="0.25">
      <c r="A1787" s="56">
        <v>1786</v>
      </c>
      <c r="B1787" s="57">
        <v>160366</v>
      </c>
      <c r="C1787" s="56" t="s">
        <v>16951</v>
      </c>
      <c r="D1787" s="53">
        <v>8000</v>
      </c>
    </row>
    <row r="1788" spans="1:4" ht="25.5" x14ac:dyDescent="0.25">
      <c r="A1788" s="56">
        <v>1787</v>
      </c>
      <c r="B1788" s="57">
        <v>160383</v>
      </c>
      <c r="C1788" s="56" t="s">
        <v>16952</v>
      </c>
      <c r="D1788" s="53">
        <v>8600</v>
      </c>
    </row>
    <row r="1789" spans="1:4" x14ac:dyDescent="0.25">
      <c r="A1789" s="56">
        <v>1788</v>
      </c>
      <c r="B1789" s="57">
        <v>501003</v>
      </c>
      <c r="C1789" s="56" t="s">
        <v>16953</v>
      </c>
      <c r="D1789" s="53">
        <v>8000</v>
      </c>
    </row>
    <row r="1790" spans="1:4" x14ac:dyDescent="0.25">
      <c r="A1790" s="56">
        <v>1789</v>
      </c>
      <c r="B1790" s="57">
        <v>501017</v>
      </c>
      <c r="C1790" s="51" t="s">
        <v>16954</v>
      </c>
      <c r="D1790" s="53">
        <v>8600</v>
      </c>
    </row>
    <row r="1791" spans="1:4" x14ac:dyDescent="0.25">
      <c r="A1791" s="56">
        <v>1790</v>
      </c>
      <c r="B1791" s="57">
        <v>501010</v>
      </c>
      <c r="C1791" s="56" t="s">
        <v>16955</v>
      </c>
      <c r="D1791" s="53">
        <v>9400</v>
      </c>
    </row>
    <row r="1792" spans="1:4" x14ac:dyDescent="0.25">
      <c r="A1792" s="56">
        <v>1791</v>
      </c>
      <c r="B1792" s="57">
        <v>501007</v>
      </c>
      <c r="C1792" s="56" t="s">
        <v>16956</v>
      </c>
      <c r="D1792" s="53">
        <v>9400</v>
      </c>
    </row>
    <row r="1793" spans="1:4" ht="38.25" x14ac:dyDescent="0.25">
      <c r="A1793" s="56">
        <v>1792</v>
      </c>
      <c r="B1793" s="58">
        <v>501044</v>
      </c>
      <c r="C1793" s="56" t="s">
        <v>16957</v>
      </c>
      <c r="D1793" s="53">
        <v>8600</v>
      </c>
    </row>
    <row r="1794" spans="1:4" x14ac:dyDescent="0.25">
      <c r="A1794" s="56">
        <v>1793</v>
      </c>
      <c r="B1794" s="58">
        <v>501179</v>
      </c>
      <c r="C1794" s="56" t="s">
        <v>16958</v>
      </c>
      <c r="D1794" s="53">
        <v>35000</v>
      </c>
    </row>
    <row r="1795" spans="1:4" x14ac:dyDescent="0.25">
      <c r="A1795" s="56">
        <v>1794</v>
      </c>
      <c r="B1795" s="58">
        <v>501184</v>
      </c>
      <c r="C1795" s="56" t="s">
        <v>16959</v>
      </c>
      <c r="D1795" s="53">
        <v>35000</v>
      </c>
    </row>
    <row r="1796" spans="1:4" x14ac:dyDescent="0.25">
      <c r="A1796" s="56">
        <v>1795</v>
      </c>
      <c r="B1796" s="58">
        <v>501197</v>
      </c>
      <c r="C1796" s="56" t="s">
        <v>16960</v>
      </c>
      <c r="D1796" s="53">
        <v>36000</v>
      </c>
    </row>
    <row r="1797" spans="1:4" x14ac:dyDescent="0.25">
      <c r="A1797" s="56">
        <v>1796</v>
      </c>
      <c r="B1797" s="58">
        <v>501191</v>
      </c>
      <c r="C1797" s="56" t="s">
        <v>16961</v>
      </c>
      <c r="D1797" s="53">
        <v>34000</v>
      </c>
    </row>
    <row r="1798" spans="1:4" x14ac:dyDescent="0.25">
      <c r="A1798" s="56">
        <v>1797</v>
      </c>
      <c r="B1798" s="58">
        <v>501157</v>
      </c>
      <c r="C1798" s="56" t="s">
        <v>16962</v>
      </c>
      <c r="D1798" s="53">
        <v>8000</v>
      </c>
    </row>
    <row r="1799" spans="1:4" x14ac:dyDescent="0.25">
      <c r="A1799" s="56">
        <v>1798</v>
      </c>
      <c r="B1799" s="58">
        <v>501177</v>
      </c>
      <c r="C1799" s="56" t="s">
        <v>16963</v>
      </c>
      <c r="D1799" s="53">
        <v>34000</v>
      </c>
    </row>
    <row r="1800" spans="1:4" x14ac:dyDescent="0.25">
      <c r="A1800" s="56">
        <v>1799</v>
      </c>
      <c r="B1800" s="57">
        <v>157543</v>
      </c>
      <c r="C1800" s="56" t="s">
        <v>12755</v>
      </c>
      <c r="D1800" s="53">
        <v>9400</v>
      </c>
    </row>
    <row r="1801" spans="1:4" x14ac:dyDescent="0.25">
      <c r="A1801" s="56">
        <v>1800</v>
      </c>
      <c r="B1801" s="57">
        <v>500437</v>
      </c>
      <c r="C1801" s="56" t="s">
        <v>16964</v>
      </c>
      <c r="D1801" s="53">
        <v>1251</v>
      </c>
    </row>
    <row r="1802" spans="1:4" x14ac:dyDescent="0.25">
      <c r="A1802" s="56">
        <v>1801</v>
      </c>
      <c r="B1802" s="57">
        <v>157542</v>
      </c>
      <c r="C1802" s="56" t="s">
        <v>16965</v>
      </c>
      <c r="D1802" s="53">
        <v>9400</v>
      </c>
    </row>
    <row r="1803" spans="1:4" x14ac:dyDescent="0.25">
      <c r="A1803" s="56">
        <v>1802</v>
      </c>
      <c r="B1803" s="57">
        <v>157552</v>
      </c>
      <c r="C1803" s="56" t="s">
        <v>12763</v>
      </c>
      <c r="D1803" s="53">
        <v>9400</v>
      </c>
    </row>
    <row r="1804" spans="1:4" ht="25.5" x14ac:dyDescent="0.25">
      <c r="A1804" s="56">
        <v>1803</v>
      </c>
      <c r="B1804" s="57">
        <v>160385</v>
      </c>
      <c r="C1804" s="56" t="s">
        <v>16966</v>
      </c>
      <c r="D1804" s="53">
        <v>8900</v>
      </c>
    </row>
    <row r="1805" spans="1:4" x14ac:dyDescent="0.25">
      <c r="A1805" s="56">
        <v>1804</v>
      </c>
      <c r="B1805" s="57">
        <v>157551</v>
      </c>
      <c r="C1805" s="56" t="s">
        <v>12761</v>
      </c>
      <c r="D1805" s="53">
        <v>9400</v>
      </c>
    </row>
    <row r="1806" spans="1:4" x14ac:dyDescent="0.25">
      <c r="A1806" s="56">
        <v>1805</v>
      </c>
      <c r="B1806" s="57">
        <v>157701</v>
      </c>
      <c r="C1806" s="56" t="s">
        <v>16967</v>
      </c>
      <c r="D1806" s="53">
        <v>10200</v>
      </c>
    </row>
    <row r="1807" spans="1:4" x14ac:dyDescent="0.25">
      <c r="A1807" s="56">
        <v>1806</v>
      </c>
      <c r="B1807" s="57">
        <v>157122</v>
      </c>
      <c r="C1807" s="56" t="s">
        <v>16968</v>
      </c>
      <c r="D1807" s="53">
        <v>10000</v>
      </c>
    </row>
    <row r="1808" spans="1:4" x14ac:dyDescent="0.25">
      <c r="A1808" s="56">
        <v>1807</v>
      </c>
      <c r="B1808" s="57">
        <v>156864</v>
      </c>
      <c r="C1808" s="56" t="s">
        <v>16969</v>
      </c>
      <c r="D1808" s="53">
        <v>10800</v>
      </c>
    </row>
    <row r="1809" spans="1:4" x14ac:dyDescent="0.25">
      <c r="A1809" s="56">
        <v>1808</v>
      </c>
      <c r="B1809" s="57">
        <v>159263</v>
      </c>
      <c r="C1809" s="56" t="s">
        <v>16970</v>
      </c>
      <c r="D1809" s="53">
        <v>10000</v>
      </c>
    </row>
    <row r="1810" spans="1:4" x14ac:dyDescent="0.25">
      <c r="A1810" s="56">
        <v>1809</v>
      </c>
      <c r="B1810" s="57">
        <v>146716</v>
      </c>
      <c r="C1810" s="56" t="s">
        <v>16971</v>
      </c>
      <c r="D1810" s="53">
        <v>4497</v>
      </c>
    </row>
    <row r="1811" spans="1:4" x14ac:dyDescent="0.25">
      <c r="A1811" s="56">
        <v>1810</v>
      </c>
      <c r="B1811" s="57">
        <v>992024</v>
      </c>
      <c r="C1811" s="56" t="s">
        <v>16972</v>
      </c>
      <c r="D1811" s="53">
        <v>8000</v>
      </c>
    </row>
    <row r="1812" spans="1:4" x14ac:dyDescent="0.25">
      <c r="A1812" s="56">
        <v>1811</v>
      </c>
      <c r="B1812" s="57">
        <v>157329</v>
      </c>
      <c r="C1812" s="56" t="s">
        <v>16973</v>
      </c>
      <c r="D1812" s="53">
        <v>7400</v>
      </c>
    </row>
    <row r="1813" spans="1:4" x14ac:dyDescent="0.25">
      <c r="A1813" s="56">
        <v>1812</v>
      </c>
      <c r="B1813" s="57">
        <v>157121</v>
      </c>
      <c r="C1813" s="56" t="s">
        <v>16974</v>
      </c>
      <c r="D1813" s="53">
        <v>10000</v>
      </c>
    </row>
    <row r="1814" spans="1:4" x14ac:dyDescent="0.25">
      <c r="A1814" s="56">
        <v>1813</v>
      </c>
      <c r="B1814" s="57">
        <v>157792</v>
      </c>
      <c r="C1814" s="56" t="s">
        <v>16975</v>
      </c>
      <c r="D1814" s="53">
        <v>10000</v>
      </c>
    </row>
    <row r="1815" spans="1:4" x14ac:dyDescent="0.25">
      <c r="A1815" s="56">
        <v>1814</v>
      </c>
      <c r="B1815" s="57">
        <v>157804</v>
      </c>
      <c r="C1815" s="56" t="s">
        <v>16976</v>
      </c>
      <c r="D1815" s="53">
        <v>10000</v>
      </c>
    </row>
    <row r="1816" spans="1:4" x14ac:dyDescent="0.25">
      <c r="A1816" s="56">
        <v>1815</v>
      </c>
      <c r="B1816" s="57">
        <v>156812</v>
      </c>
      <c r="C1816" s="56" t="s">
        <v>16977</v>
      </c>
      <c r="D1816" s="53">
        <v>8000</v>
      </c>
    </row>
    <row r="1817" spans="1:4" ht="25.5" x14ac:dyDescent="0.25">
      <c r="A1817" s="56">
        <v>1816</v>
      </c>
      <c r="B1817" s="57">
        <v>156873</v>
      </c>
      <c r="C1817" s="56" t="s">
        <v>16978</v>
      </c>
      <c r="D1817" s="53">
        <v>10000</v>
      </c>
    </row>
    <row r="1818" spans="1:4" ht="25.5" x14ac:dyDescent="0.25">
      <c r="A1818" s="56">
        <v>1817</v>
      </c>
      <c r="B1818" s="57">
        <v>156878</v>
      </c>
      <c r="C1818" s="56" t="s">
        <v>16979</v>
      </c>
      <c r="D1818" s="53">
        <v>10000</v>
      </c>
    </row>
    <row r="1819" spans="1:4" x14ac:dyDescent="0.25">
      <c r="A1819" s="56">
        <v>1818</v>
      </c>
      <c r="B1819" s="57">
        <v>156887</v>
      </c>
      <c r="C1819" s="56" t="s">
        <v>16980</v>
      </c>
      <c r="D1819" s="53">
        <v>10000</v>
      </c>
    </row>
    <row r="1820" spans="1:4" x14ac:dyDescent="0.25">
      <c r="A1820" s="56">
        <v>1819</v>
      </c>
      <c r="B1820" s="57">
        <v>286</v>
      </c>
      <c r="C1820" s="56" t="s">
        <v>16981</v>
      </c>
      <c r="D1820" s="53">
        <v>10000</v>
      </c>
    </row>
    <row r="1821" spans="1:4" x14ac:dyDescent="0.25">
      <c r="A1821" s="56">
        <v>1820</v>
      </c>
      <c r="B1821" s="57">
        <v>302</v>
      </c>
      <c r="C1821" s="56" t="s">
        <v>16982</v>
      </c>
      <c r="D1821" s="53">
        <v>10800</v>
      </c>
    </row>
    <row r="1822" spans="1:4" x14ac:dyDescent="0.25">
      <c r="A1822" s="56">
        <v>1821</v>
      </c>
      <c r="B1822" s="57" t="s">
        <v>16984</v>
      </c>
      <c r="C1822" s="56" t="s">
        <v>16983</v>
      </c>
      <c r="D1822" s="53">
        <v>10300</v>
      </c>
    </row>
    <row r="1823" spans="1:4" x14ac:dyDescent="0.25">
      <c r="A1823" s="56">
        <v>1822</v>
      </c>
      <c r="B1823" s="57">
        <v>280</v>
      </c>
      <c r="C1823" s="56" t="s">
        <v>16985</v>
      </c>
      <c r="D1823" s="53">
        <v>9400</v>
      </c>
    </row>
    <row r="1824" spans="1:4" ht="38.25" x14ac:dyDescent="0.25">
      <c r="A1824" s="56">
        <v>1823</v>
      </c>
      <c r="B1824" s="57" t="s">
        <v>16987</v>
      </c>
      <c r="C1824" s="56" t="s">
        <v>16986</v>
      </c>
      <c r="D1824" s="53">
        <v>10000</v>
      </c>
    </row>
    <row r="1825" spans="1:4" x14ac:dyDescent="0.25">
      <c r="A1825" s="56">
        <v>1824</v>
      </c>
      <c r="B1825" s="57">
        <v>157143</v>
      </c>
      <c r="C1825" s="56" t="s">
        <v>16988</v>
      </c>
      <c r="D1825" s="53">
        <v>10000</v>
      </c>
    </row>
    <row r="1826" spans="1:4" x14ac:dyDescent="0.25">
      <c r="A1826" s="56">
        <v>1825</v>
      </c>
      <c r="B1826" s="57">
        <v>471</v>
      </c>
      <c r="C1826" s="56" t="s">
        <v>16989</v>
      </c>
      <c r="D1826" s="53">
        <v>36000</v>
      </c>
    </row>
    <row r="1827" spans="1:4" x14ac:dyDescent="0.25">
      <c r="A1827" s="56">
        <v>1826</v>
      </c>
      <c r="B1827" s="57">
        <v>472</v>
      </c>
      <c r="C1827" s="56" t="s">
        <v>16990</v>
      </c>
      <c r="D1827" s="53">
        <v>36000</v>
      </c>
    </row>
    <row r="1828" spans="1:4" x14ac:dyDescent="0.25">
      <c r="A1828" s="56">
        <v>1827</v>
      </c>
      <c r="B1828" s="57" t="s">
        <v>16992</v>
      </c>
      <c r="C1828" s="56" t="s">
        <v>16991</v>
      </c>
      <c r="D1828" s="53">
        <v>10000</v>
      </c>
    </row>
    <row r="1829" spans="1:4" x14ac:dyDescent="0.25">
      <c r="A1829" s="56">
        <v>1828</v>
      </c>
      <c r="B1829" s="58">
        <v>444</v>
      </c>
      <c r="C1829" s="56" t="s">
        <v>16993</v>
      </c>
      <c r="D1829" s="53">
        <v>10300</v>
      </c>
    </row>
    <row r="1830" spans="1:4" x14ac:dyDescent="0.25">
      <c r="A1830" s="56">
        <v>1829</v>
      </c>
      <c r="B1830" s="58">
        <v>451</v>
      </c>
      <c r="C1830" s="56" t="s">
        <v>16994</v>
      </c>
      <c r="D1830" s="53">
        <v>36000</v>
      </c>
    </row>
    <row r="1831" spans="1:4" ht="38.25" x14ac:dyDescent="0.25">
      <c r="A1831" s="56">
        <v>1830</v>
      </c>
      <c r="B1831" s="58">
        <v>317</v>
      </c>
      <c r="C1831" s="56" t="s">
        <v>16995</v>
      </c>
      <c r="D1831" s="53">
        <v>10000</v>
      </c>
    </row>
    <row r="1832" spans="1:4" ht="38.25" x14ac:dyDescent="0.25">
      <c r="A1832" s="56">
        <v>1831</v>
      </c>
      <c r="B1832" s="57" t="s">
        <v>16997</v>
      </c>
      <c r="C1832" s="56" t="s">
        <v>16996</v>
      </c>
      <c r="D1832" s="53">
        <v>10300</v>
      </c>
    </row>
    <row r="1833" spans="1:4" x14ac:dyDescent="0.25">
      <c r="A1833" s="56">
        <v>1832</v>
      </c>
      <c r="B1833" s="57">
        <v>466</v>
      </c>
      <c r="C1833" s="56" t="s">
        <v>16998</v>
      </c>
      <c r="D1833" s="53">
        <v>36000</v>
      </c>
    </row>
    <row r="1834" spans="1:4" x14ac:dyDescent="0.25">
      <c r="A1834" s="56">
        <v>1833</v>
      </c>
      <c r="B1834" s="57">
        <v>5589</v>
      </c>
      <c r="C1834" s="56" t="s">
        <v>16999</v>
      </c>
      <c r="D1834" s="53">
        <v>37700</v>
      </c>
    </row>
    <row r="1835" spans="1:4" x14ac:dyDescent="0.25">
      <c r="A1835" s="56">
        <v>1834</v>
      </c>
      <c r="B1835" s="57">
        <v>156954</v>
      </c>
      <c r="C1835" s="56" t="s">
        <v>17000</v>
      </c>
      <c r="D1835" s="53">
        <v>9400</v>
      </c>
    </row>
    <row r="1836" spans="1:4" ht="25.5" x14ac:dyDescent="0.25">
      <c r="A1836" s="56">
        <v>1835</v>
      </c>
      <c r="B1836" s="57">
        <v>159179</v>
      </c>
      <c r="C1836" s="56" t="s">
        <v>17001</v>
      </c>
      <c r="D1836" s="53">
        <v>10000</v>
      </c>
    </row>
    <row r="1837" spans="1:4" x14ac:dyDescent="0.25">
      <c r="A1837" s="56">
        <v>1836</v>
      </c>
      <c r="B1837" s="57">
        <v>156953</v>
      </c>
      <c r="C1837" s="56" t="s">
        <v>17002</v>
      </c>
      <c r="D1837" s="53">
        <v>10300</v>
      </c>
    </row>
    <row r="1838" spans="1:4" ht="25.5" x14ac:dyDescent="0.25">
      <c r="A1838" s="56">
        <v>1837</v>
      </c>
      <c r="B1838" s="57">
        <v>159186</v>
      </c>
      <c r="C1838" s="56" t="s">
        <v>17003</v>
      </c>
      <c r="D1838" s="53">
        <v>9400</v>
      </c>
    </row>
    <row r="1839" spans="1:4" x14ac:dyDescent="0.25">
      <c r="A1839" s="56">
        <v>1838</v>
      </c>
      <c r="B1839" s="57">
        <v>157586</v>
      </c>
      <c r="C1839" s="56" t="s">
        <v>12792</v>
      </c>
      <c r="D1839" s="53">
        <v>7600</v>
      </c>
    </row>
    <row r="1840" spans="1:4" x14ac:dyDescent="0.25">
      <c r="A1840" s="56">
        <v>1839</v>
      </c>
      <c r="B1840" s="57" t="s">
        <v>17004</v>
      </c>
      <c r="C1840" s="56" t="s">
        <v>109</v>
      </c>
      <c r="D1840" s="53">
        <v>10000</v>
      </c>
    </row>
    <row r="1841" spans="1:4" x14ac:dyDescent="0.25">
      <c r="A1841" s="56">
        <v>1840</v>
      </c>
      <c r="B1841" s="57">
        <v>159234</v>
      </c>
      <c r="C1841" s="56" t="s">
        <v>17005</v>
      </c>
      <c r="D1841" s="53">
        <v>10800</v>
      </c>
    </row>
    <row r="1842" spans="1:4" x14ac:dyDescent="0.25">
      <c r="A1842" s="56">
        <v>1841</v>
      </c>
      <c r="B1842" s="57">
        <v>148740</v>
      </c>
      <c r="C1842" s="56" t="s">
        <v>10894</v>
      </c>
      <c r="D1842" s="53">
        <v>2234.81</v>
      </c>
    </row>
    <row r="1843" spans="1:4" x14ac:dyDescent="0.25">
      <c r="A1843" s="56">
        <v>1842</v>
      </c>
      <c r="B1843" s="57">
        <v>146700</v>
      </c>
      <c r="C1843" s="56" t="s">
        <v>17006</v>
      </c>
      <c r="D1843" s="53">
        <v>2734</v>
      </c>
    </row>
    <row r="1844" spans="1:4" x14ac:dyDescent="0.25">
      <c r="A1844" s="56">
        <v>1843</v>
      </c>
      <c r="B1844" s="57">
        <v>51601</v>
      </c>
      <c r="C1844" s="56" t="s">
        <v>17007</v>
      </c>
      <c r="D1844" s="53">
        <v>7245</v>
      </c>
    </row>
    <row r="1845" spans="1:4" x14ac:dyDescent="0.25">
      <c r="A1845" s="56">
        <v>1844</v>
      </c>
      <c r="B1845" s="57">
        <v>500789</v>
      </c>
      <c r="C1845" s="56" t="s">
        <v>17008</v>
      </c>
      <c r="D1845" s="53">
        <v>10000</v>
      </c>
    </row>
    <row r="1846" spans="1:4" x14ac:dyDescent="0.25">
      <c r="A1846" s="56">
        <v>1845</v>
      </c>
      <c r="B1846" s="57">
        <v>157539</v>
      </c>
      <c r="C1846" s="56" t="s">
        <v>12751</v>
      </c>
      <c r="D1846" s="53">
        <v>8000</v>
      </c>
    </row>
    <row r="1847" spans="1:4" x14ac:dyDescent="0.25">
      <c r="A1847" s="56">
        <v>1846</v>
      </c>
      <c r="B1847" s="57">
        <v>157540</v>
      </c>
      <c r="C1847" s="56" t="s">
        <v>12752</v>
      </c>
      <c r="D1847" s="53">
        <v>8000</v>
      </c>
    </row>
    <row r="1848" spans="1:4" x14ac:dyDescent="0.25">
      <c r="A1848" s="56">
        <v>1847</v>
      </c>
      <c r="B1848" s="57">
        <v>157541</v>
      </c>
      <c r="C1848" s="56" t="s">
        <v>12753</v>
      </c>
      <c r="D1848" s="53">
        <v>8000</v>
      </c>
    </row>
    <row r="1849" spans="1:4" x14ac:dyDescent="0.25">
      <c r="A1849" s="56">
        <v>1848</v>
      </c>
      <c r="B1849" s="57">
        <v>157561</v>
      </c>
      <c r="C1849" s="56" t="s">
        <v>12771</v>
      </c>
      <c r="D1849" s="53">
        <v>9400</v>
      </c>
    </row>
    <row r="1850" spans="1:4" x14ac:dyDescent="0.25">
      <c r="A1850" s="56">
        <v>1849</v>
      </c>
      <c r="B1850" s="57">
        <v>157752</v>
      </c>
      <c r="C1850" s="56" t="s">
        <v>17009</v>
      </c>
      <c r="D1850" s="53">
        <v>9400</v>
      </c>
    </row>
    <row r="1851" spans="1:4" x14ac:dyDescent="0.25">
      <c r="A1851" s="56">
        <v>1850</v>
      </c>
      <c r="B1851" s="57">
        <v>157760</v>
      </c>
      <c r="C1851" s="56" t="s">
        <v>17010</v>
      </c>
      <c r="D1851" s="53">
        <v>8600</v>
      </c>
    </row>
    <row r="1852" spans="1:4" ht="25.5" x14ac:dyDescent="0.25">
      <c r="A1852" s="56">
        <v>1851</v>
      </c>
      <c r="B1852" s="57">
        <v>160384</v>
      </c>
      <c r="C1852" s="56" t="s">
        <v>17011</v>
      </c>
      <c r="D1852" s="53">
        <v>8600</v>
      </c>
    </row>
    <row r="1853" spans="1:4" x14ac:dyDescent="0.25">
      <c r="A1853" s="56">
        <v>1852</v>
      </c>
      <c r="B1853" s="58">
        <v>501198</v>
      </c>
      <c r="C1853" s="56" t="s">
        <v>17012</v>
      </c>
      <c r="D1853" s="53">
        <v>36000</v>
      </c>
    </row>
    <row r="1854" spans="1:4" x14ac:dyDescent="0.25">
      <c r="A1854" s="56">
        <v>1853</v>
      </c>
      <c r="B1854" s="58">
        <v>501101</v>
      </c>
      <c r="C1854" s="56" t="s">
        <v>114</v>
      </c>
      <c r="D1854" s="53">
        <v>8000</v>
      </c>
    </row>
    <row r="1855" spans="1:4" x14ac:dyDescent="0.25">
      <c r="A1855" s="56">
        <v>1854</v>
      </c>
      <c r="B1855" s="58">
        <v>501113</v>
      </c>
      <c r="C1855" s="56" t="s">
        <v>17013</v>
      </c>
      <c r="D1855" s="53">
        <v>8600</v>
      </c>
    </row>
    <row r="1856" spans="1:4" x14ac:dyDescent="0.25">
      <c r="A1856" s="56">
        <v>1855</v>
      </c>
      <c r="B1856" s="58">
        <v>501114</v>
      </c>
      <c r="C1856" s="56" t="s">
        <v>17014</v>
      </c>
      <c r="D1856" s="53">
        <v>8600</v>
      </c>
    </row>
    <row r="1857" spans="1:4" x14ac:dyDescent="0.25">
      <c r="A1857" s="56">
        <v>1856</v>
      </c>
      <c r="B1857" s="58">
        <v>501102</v>
      </c>
      <c r="C1857" s="56" t="s">
        <v>17015</v>
      </c>
      <c r="D1857" s="53">
        <v>8000</v>
      </c>
    </row>
    <row r="1858" spans="1:4" x14ac:dyDescent="0.25">
      <c r="A1858" s="56">
        <v>1857</v>
      </c>
      <c r="B1858" s="58">
        <v>501103</v>
      </c>
      <c r="C1858" s="56" t="s">
        <v>17016</v>
      </c>
      <c r="D1858" s="53">
        <v>8000</v>
      </c>
    </row>
    <row r="1859" spans="1:4" x14ac:dyDescent="0.25">
      <c r="A1859" s="56">
        <v>1858</v>
      </c>
      <c r="B1859" s="58">
        <v>501115</v>
      </c>
      <c r="C1859" s="56" t="s">
        <v>17017</v>
      </c>
      <c r="D1859" s="53">
        <v>8600</v>
      </c>
    </row>
    <row r="1860" spans="1:4" x14ac:dyDescent="0.25">
      <c r="A1860" s="56">
        <v>1859</v>
      </c>
      <c r="B1860" s="58">
        <v>501153</v>
      </c>
      <c r="C1860" s="56" t="s">
        <v>17018</v>
      </c>
      <c r="D1860" s="53">
        <v>9400</v>
      </c>
    </row>
    <row r="1861" spans="1:4" x14ac:dyDescent="0.25">
      <c r="A1861" s="56">
        <v>1860</v>
      </c>
      <c r="B1861" s="58">
        <v>501146</v>
      </c>
      <c r="C1861" s="56" t="s">
        <v>17019</v>
      </c>
      <c r="D1861" s="53">
        <v>8600</v>
      </c>
    </row>
    <row r="1862" spans="1:4" x14ac:dyDescent="0.25">
      <c r="A1862" s="56">
        <v>1861</v>
      </c>
      <c r="B1862" s="58">
        <v>501144</v>
      </c>
      <c r="C1862" s="56" t="s">
        <v>17020</v>
      </c>
      <c r="D1862" s="53">
        <v>8600</v>
      </c>
    </row>
    <row r="1863" spans="1:4" x14ac:dyDescent="0.25">
      <c r="A1863" s="56">
        <v>1862</v>
      </c>
      <c r="B1863" s="58">
        <v>501155</v>
      </c>
      <c r="C1863" s="56" t="s">
        <v>116</v>
      </c>
      <c r="D1863" s="53">
        <v>9400</v>
      </c>
    </row>
    <row r="1864" spans="1:4" x14ac:dyDescent="0.25">
      <c r="A1864" s="56">
        <v>1863</v>
      </c>
      <c r="B1864" s="58">
        <v>501158</v>
      </c>
      <c r="C1864" s="56" t="s">
        <v>17021</v>
      </c>
      <c r="D1864" s="53">
        <v>9400</v>
      </c>
    </row>
    <row r="1865" spans="1:4" x14ac:dyDescent="0.25">
      <c r="A1865" s="56">
        <v>1864</v>
      </c>
      <c r="B1865" s="58">
        <v>501156</v>
      </c>
      <c r="C1865" s="56" t="s">
        <v>17022</v>
      </c>
      <c r="D1865" s="53">
        <v>8000</v>
      </c>
    </row>
    <row r="1866" spans="1:4" x14ac:dyDescent="0.25">
      <c r="A1866" s="56">
        <v>1865</v>
      </c>
      <c r="B1866" s="58">
        <v>501178</v>
      </c>
      <c r="C1866" s="56" t="s">
        <v>17023</v>
      </c>
      <c r="D1866" s="53">
        <v>34000</v>
      </c>
    </row>
    <row r="1867" spans="1:4" x14ac:dyDescent="0.25">
      <c r="A1867" s="56">
        <v>1866</v>
      </c>
      <c r="B1867" s="58">
        <v>501171</v>
      </c>
      <c r="C1867" s="56" t="s">
        <v>17024</v>
      </c>
      <c r="D1867" s="53">
        <v>36000</v>
      </c>
    </row>
    <row r="1868" spans="1:4" x14ac:dyDescent="0.25">
      <c r="A1868" s="56">
        <v>1867</v>
      </c>
      <c r="B1868" s="58">
        <v>501172</v>
      </c>
      <c r="C1868" s="56" t="s">
        <v>17025</v>
      </c>
      <c r="D1868" s="53">
        <v>36000</v>
      </c>
    </row>
    <row r="1869" spans="1:4" x14ac:dyDescent="0.25">
      <c r="A1869" s="56">
        <v>1868</v>
      </c>
      <c r="B1869" s="57">
        <v>160684</v>
      </c>
      <c r="C1869" s="56" t="s">
        <v>17026</v>
      </c>
      <c r="D1869" s="53">
        <v>8600</v>
      </c>
    </row>
    <row r="1870" spans="1:4" x14ac:dyDescent="0.25">
      <c r="A1870" s="56">
        <v>1869</v>
      </c>
      <c r="B1870" s="57">
        <v>160685</v>
      </c>
      <c r="C1870" s="56" t="s">
        <v>17027</v>
      </c>
      <c r="D1870" s="53">
        <v>8600</v>
      </c>
    </row>
    <row r="1871" spans="1:4" x14ac:dyDescent="0.25">
      <c r="A1871" s="56">
        <v>1870</v>
      </c>
      <c r="B1871" s="57">
        <v>160686</v>
      </c>
      <c r="C1871" s="56" t="s">
        <v>17028</v>
      </c>
      <c r="D1871" s="53">
        <v>8600</v>
      </c>
    </row>
    <row r="1872" spans="1:4" x14ac:dyDescent="0.25">
      <c r="A1872" s="56">
        <v>1871</v>
      </c>
      <c r="B1872" s="57">
        <v>501002</v>
      </c>
      <c r="C1872" s="56" t="s">
        <v>17029</v>
      </c>
      <c r="D1872" s="53">
        <v>8000</v>
      </c>
    </row>
    <row r="1873" spans="1:4" x14ac:dyDescent="0.25">
      <c r="A1873" s="56">
        <v>1872</v>
      </c>
      <c r="B1873" s="57">
        <v>501004</v>
      </c>
      <c r="C1873" s="56" t="s">
        <v>17030</v>
      </c>
      <c r="D1873" s="53">
        <v>8000</v>
      </c>
    </row>
    <row r="1874" spans="1:4" ht="38.25" x14ac:dyDescent="0.25">
      <c r="A1874" s="56">
        <v>1873</v>
      </c>
      <c r="B1874" s="58">
        <v>501055</v>
      </c>
      <c r="C1874" s="56" t="s">
        <v>17031</v>
      </c>
      <c r="D1874" s="53">
        <v>8000</v>
      </c>
    </row>
    <row r="1875" spans="1:4" ht="25.5" x14ac:dyDescent="0.25">
      <c r="A1875" s="56">
        <v>1874</v>
      </c>
      <c r="B1875" s="57">
        <v>160373</v>
      </c>
      <c r="C1875" s="56" t="s">
        <v>17032</v>
      </c>
      <c r="D1875" s="53">
        <v>8000</v>
      </c>
    </row>
    <row r="1876" spans="1:4" ht="25.5" x14ac:dyDescent="0.25">
      <c r="A1876" s="56">
        <v>1875</v>
      </c>
      <c r="B1876" s="57">
        <v>160382</v>
      </c>
      <c r="C1876" s="56" t="s">
        <v>164</v>
      </c>
      <c r="D1876" s="53">
        <v>8600</v>
      </c>
    </row>
    <row r="1877" spans="1:4" x14ac:dyDescent="0.25">
      <c r="A1877" s="56">
        <v>1876</v>
      </c>
      <c r="B1877" s="58">
        <v>501180</v>
      </c>
      <c r="C1877" s="56" t="s">
        <v>17033</v>
      </c>
      <c r="D1877" s="53">
        <v>35000</v>
      </c>
    </row>
    <row r="1878" spans="1:4" x14ac:dyDescent="0.25">
      <c r="A1878" s="56">
        <v>1877</v>
      </c>
      <c r="B1878" s="58">
        <v>501181</v>
      </c>
      <c r="C1878" s="56" t="s">
        <v>17034</v>
      </c>
      <c r="D1878" s="53">
        <v>34000</v>
      </c>
    </row>
    <row r="1879" spans="1:4" x14ac:dyDescent="0.25">
      <c r="A1879" s="56">
        <v>1878</v>
      </c>
      <c r="B1879" s="58">
        <v>501188</v>
      </c>
      <c r="C1879" s="56" t="s">
        <v>17035</v>
      </c>
      <c r="D1879" s="53">
        <v>35000</v>
      </c>
    </row>
    <row r="1880" spans="1:4" x14ac:dyDescent="0.25">
      <c r="A1880" s="56">
        <v>1879</v>
      </c>
      <c r="B1880" s="58">
        <v>501199</v>
      </c>
      <c r="C1880" s="56" t="s">
        <v>17036</v>
      </c>
      <c r="D1880" s="53">
        <v>36000</v>
      </c>
    </row>
    <row r="1881" spans="1:4" ht="25.5" x14ac:dyDescent="0.25">
      <c r="A1881" s="56">
        <v>1880</v>
      </c>
      <c r="B1881" s="57">
        <v>159173</v>
      </c>
      <c r="C1881" s="56" t="s">
        <v>17037</v>
      </c>
      <c r="D1881" s="53">
        <v>10000</v>
      </c>
    </row>
    <row r="1882" spans="1:4" ht="25.5" x14ac:dyDescent="0.25">
      <c r="A1882" s="56">
        <v>1881</v>
      </c>
      <c r="B1882" s="57">
        <v>159482</v>
      </c>
      <c r="C1882" s="56" t="s">
        <v>17038</v>
      </c>
      <c r="D1882" s="53">
        <v>9400</v>
      </c>
    </row>
    <row r="1883" spans="1:4" x14ac:dyDescent="0.25">
      <c r="A1883" s="56">
        <v>1882</v>
      </c>
      <c r="B1883" s="57">
        <v>2162</v>
      </c>
      <c r="C1883" s="56" t="s">
        <v>17039</v>
      </c>
      <c r="D1883" s="53">
        <v>35000</v>
      </c>
    </row>
    <row r="1884" spans="1:4" x14ac:dyDescent="0.25">
      <c r="A1884" s="56">
        <v>1883</v>
      </c>
      <c r="B1884" s="58">
        <v>512959</v>
      </c>
      <c r="C1884" s="56" t="s">
        <v>17040</v>
      </c>
      <c r="D1884" s="53">
        <v>10000</v>
      </c>
    </row>
    <row r="1885" spans="1:4" x14ac:dyDescent="0.25">
      <c r="A1885" s="56">
        <v>1884</v>
      </c>
      <c r="B1885" s="57">
        <v>21291</v>
      </c>
      <c r="C1885" s="56" t="s">
        <v>17041</v>
      </c>
      <c r="D1885" s="53">
        <v>9400</v>
      </c>
    </row>
    <row r="1886" spans="1:4" ht="25.5" x14ac:dyDescent="0.25">
      <c r="A1886" s="56">
        <v>1885</v>
      </c>
      <c r="B1886" s="57">
        <v>159187</v>
      </c>
      <c r="C1886" s="56" t="s">
        <v>17042</v>
      </c>
      <c r="D1886" s="53">
        <v>9400</v>
      </c>
    </row>
    <row r="1887" spans="1:4" x14ac:dyDescent="0.25">
      <c r="A1887" s="56">
        <v>1886</v>
      </c>
      <c r="B1887" s="57">
        <v>321</v>
      </c>
      <c r="C1887" s="56" t="s">
        <v>17043</v>
      </c>
      <c r="D1887" s="53">
        <v>10000</v>
      </c>
    </row>
    <row r="1888" spans="1:4" x14ac:dyDescent="0.25">
      <c r="A1888" s="56">
        <v>1887</v>
      </c>
      <c r="B1888" s="57">
        <v>159172</v>
      </c>
      <c r="C1888" s="56" t="s">
        <v>17044</v>
      </c>
      <c r="D1888" s="53">
        <v>10000</v>
      </c>
    </row>
    <row r="1889" spans="1:4" x14ac:dyDescent="0.25">
      <c r="A1889" s="56">
        <v>1888</v>
      </c>
      <c r="B1889" s="57">
        <v>157052</v>
      </c>
      <c r="C1889" s="56" t="s">
        <v>17045</v>
      </c>
      <c r="D1889" s="53">
        <v>9400</v>
      </c>
    </row>
    <row r="1890" spans="1:4" x14ac:dyDescent="0.25">
      <c r="A1890" s="56">
        <v>1889</v>
      </c>
      <c r="B1890" s="57">
        <v>159157</v>
      </c>
      <c r="C1890" s="56" t="s">
        <v>17046</v>
      </c>
      <c r="D1890" s="53">
        <v>9400</v>
      </c>
    </row>
    <row r="1891" spans="1:4" x14ac:dyDescent="0.25">
      <c r="A1891" s="56">
        <v>1890</v>
      </c>
      <c r="B1891" s="57">
        <v>159238</v>
      </c>
      <c r="C1891" s="56" t="s">
        <v>17047</v>
      </c>
      <c r="D1891" s="53">
        <v>10300</v>
      </c>
    </row>
    <row r="1892" spans="1:4" x14ac:dyDescent="0.25">
      <c r="A1892" s="56">
        <v>1891</v>
      </c>
      <c r="B1892" s="57">
        <v>157043</v>
      </c>
      <c r="C1892" s="56" t="s">
        <v>17048</v>
      </c>
      <c r="D1892" s="53">
        <v>9400</v>
      </c>
    </row>
    <row r="1893" spans="1:4" x14ac:dyDescent="0.25">
      <c r="A1893" s="56">
        <v>1892</v>
      </c>
      <c r="B1893" s="57">
        <v>159153</v>
      </c>
      <c r="C1893" s="56" t="s">
        <v>13724</v>
      </c>
      <c r="D1893" s="53">
        <v>10000</v>
      </c>
    </row>
    <row r="1894" spans="1:4" x14ac:dyDescent="0.25">
      <c r="A1894" s="56">
        <v>1893</v>
      </c>
      <c r="B1894" s="57">
        <v>157606</v>
      </c>
      <c r="C1894" s="56" t="s">
        <v>12804</v>
      </c>
      <c r="D1894" s="53">
        <v>7200</v>
      </c>
    </row>
    <row r="1895" spans="1:4" ht="25.5" x14ac:dyDescent="0.25">
      <c r="A1895" s="56">
        <v>1894</v>
      </c>
      <c r="B1895" s="57">
        <v>159175</v>
      </c>
      <c r="C1895" s="56" t="s">
        <v>17049</v>
      </c>
      <c r="D1895" s="53">
        <v>9400</v>
      </c>
    </row>
    <row r="1896" spans="1:4" x14ac:dyDescent="0.25">
      <c r="A1896" s="56">
        <v>1895</v>
      </c>
      <c r="B1896" s="57">
        <v>157051</v>
      </c>
      <c r="C1896" s="56" t="s">
        <v>17050</v>
      </c>
      <c r="D1896" s="53">
        <v>9400</v>
      </c>
    </row>
    <row r="1897" spans="1:4" x14ac:dyDescent="0.25">
      <c r="A1897" s="56">
        <v>1896</v>
      </c>
      <c r="B1897" s="57">
        <v>157056</v>
      </c>
      <c r="C1897" s="56" t="s">
        <v>17051</v>
      </c>
      <c r="D1897" s="53">
        <v>9700</v>
      </c>
    </row>
    <row r="1898" spans="1:4" x14ac:dyDescent="0.25">
      <c r="A1898" s="56">
        <v>1897</v>
      </c>
      <c r="B1898" s="57">
        <v>157050</v>
      </c>
      <c r="C1898" s="56" t="s">
        <v>17052</v>
      </c>
      <c r="D1898" s="53">
        <v>9400</v>
      </c>
    </row>
    <row r="1899" spans="1:4" x14ac:dyDescent="0.25">
      <c r="A1899" s="56">
        <v>1898</v>
      </c>
      <c r="B1899" s="57">
        <v>157048</v>
      </c>
      <c r="C1899" s="56" t="s">
        <v>17053</v>
      </c>
      <c r="D1899" s="53">
        <v>10300</v>
      </c>
    </row>
    <row r="1900" spans="1:4" ht="25.5" x14ac:dyDescent="0.25">
      <c r="A1900" s="56">
        <v>1899</v>
      </c>
      <c r="B1900" s="57">
        <v>159182</v>
      </c>
      <c r="C1900" s="56" t="s">
        <v>17054</v>
      </c>
      <c r="D1900" s="53">
        <v>10000</v>
      </c>
    </row>
    <row r="1901" spans="1:4" x14ac:dyDescent="0.25">
      <c r="A1901" s="56">
        <v>1900</v>
      </c>
      <c r="B1901" s="57">
        <v>146086</v>
      </c>
      <c r="C1901" s="56" t="s">
        <v>17055</v>
      </c>
      <c r="D1901" s="53">
        <v>2800</v>
      </c>
    </row>
    <row r="1902" spans="1:4" x14ac:dyDescent="0.25">
      <c r="A1902" s="56">
        <v>1901</v>
      </c>
      <c r="B1902" s="57">
        <v>157047</v>
      </c>
      <c r="C1902" s="56" t="s">
        <v>17056</v>
      </c>
      <c r="D1902" s="53">
        <v>10800</v>
      </c>
    </row>
    <row r="1903" spans="1:4" x14ac:dyDescent="0.25">
      <c r="A1903" s="56">
        <v>1902</v>
      </c>
      <c r="B1903" s="57">
        <v>157609</v>
      </c>
      <c r="C1903" s="56" t="s">
        <v>17057</v>
      </c>
      <c r="D1903" s="53">
        <v>7600</v>
      </c>
    </row>
    <row r="1904" spans="1:4" x14ac:dyDescent="0.25">
      <c r="A1904" s="56">
        <v>1903</v>
      </c>
      <c r="B1904" s="57">
        <v>156714</v>
      </c>
      <c r="C1904" s="56" t="s">
        <v>17058</v>
      </c>
      <c r="D1904" s="53">
        <v>7220</v>
      </c>
    </row>
    <row r="1905" spans="1:4" ht="25.5" x14ac:dyDescent="0.25">
      <c r="A1905" s="56">
        <v>1904</v>
      </c>
      <c r="B1905" s="57">
        <v>160350</v>
      </c>
      <c r="C1905" s="56" t="s">
        <v>14109</v>
      </c>
      <c r="D1905" s="53">
        <v>9400</v>
      </c>
    </row>
    <row r="1906" spans="1:4" ht="25.5" x14ac:dyDescent="0.25">
      <c r="A1906" s="56">
        <v>1905</v>
      </c>
      <c r="B1906" s="57">
        <v>159485</v>
      </c>
      <c r="C1906" s="56" t="s">
        <v>17059</v>
      </c>
      <c r="D1906" s="53">
        <v>9400</v>
      </c>
    </row>
    <row r="1907" spans="1:4" ht="38.25" x14ac:dyDescent="0.25">
      <c r="A1907" s="56">
        <v>1906</v>
      </c>
      <c r="B1907" s="57">
        <v>160348</v>
      </c>
      <c r="C1907" s="56" t="s">
        <v>17060</v>
      </c>
      <c r="D1907" s="53">
        <v>10000</v>
      </c>
    </row>
    <row r="1908" spans="1:4" ht="38.25" x14ac:dyDescent="0.25">
      <c r="A1908" s="56">
        <v>1907</v>
      </c>
      <c r="B1908" s="57">
        <v>160347</v>
      </c>
      <c r="C1908" s="56" t="s">
        <v>17061</v>
      </c>
      <c r="D1908" s="53">
        <v>10000</v>
      </c>
    </row>
    <row r="1909" spans="1:4" ht="25.5" x14ac:dyDescent="0.25">
      <c r="A1909" s="56">
        <v>1908</v>
      </c>
      <c r="B1909" s="57">
        <v>159488</v>
      </c>
      <c r="C1909" s="56" t="s">
        <v>17062</v>
      </c>
      <c r="D1909" s="53">
        <v>10000</v>
      </c>
    </row>
    <row r="1910" spans="1:4" x14ac:dyDescent="0.25">
      <c r="A1910" s="56">
        <v>1909</v>
      </c>
      <c r="B1910" s="57">
        <v>157632</v>
      </c>
      <c r="C1910" s="56" t="s">
        <v>17063</v>
      </c>
      <c r="D1910" s="53">
        <v>10000</v>
      </c>
    </row>
    <row r="1911" spans="1:4" x14ac:dyDescent="0.25">
      <c r="A1911" s="56">
        <v>1910</v>
      </c>
      <c r="B1911" s="57">
        <v>157713</v>
      </c>
      <c r="C1911" s="56" t="s">
        <v>17064</v>
      </c>
      <c r="D1911" s="53">
        <v>9400</v>
      </c>
    </row>
    <row r="1912" spans="1:4" ht="25.5" x14ac:dyDescent="0.25">
      <c r="A1912" s="56">
        <v>1911</v>
      </c>
      <c r="B1912" s="57">
        <v>159484</v>
      </c>
      <c r="C1912" s="56" t="s">
        <v>17065</v>
      </c>
      <c r="D1912" s="53">
        <v>9400</v>
      </c>
    </row>
    <row r="1913" spans="1:4" x14ac:dyDescent="0.25">
      <c r="A1913" s="56">
        <v>1912</v>
      </c>
      <c r="B1913" s="57">
        <v>160323</v>
      </c>
      <c r="C1913" s="56" t="s">
        <v>17066</v>
      </c>
      <c r="D1913" s="53">
        <v>9400</v>
      </c>
    </row>
    <row r="1914" spans="1:4" x14ac:dyDescent="0.25">
      <c r="A1914" s="56">
        <v>1913</v>
      </c>
      <c r="B1914" s="57">
        <v>157598</v>
      </c>
      <c r="C1914" s="56" t="s">
        <v>12801</v>
      </c>
      <c r="D1914" s="53">
        <v>7400</v>
      </c>
    </row>
    <row r="1915" spans="1:4" ht="25.5" x14ac:dyDescent="0.25">
      <c r="A1915" s="56">
        <v>1914</v>
      </c>
      <c r="B1915" s="57">
        <v>159489</v>
      </c>
      <c r="C1915" s="56" t="s">
        <v>17067</v>
      </c>
      <c r="D1915" s="53">
        <v>10000</v>
      </c>
    </row>
    <row r="1916" spans="1:4" x14ac:dyDescent="0.25">
      <c r="A1916" s="56">
        <v>1915</v>
      </c>
      <c r="B1916" s="57">
        <v>147896</v>
      </c>
      <c r="C1916" s="56" t="s">
        <v>17068</v>
      </c>
      <c r="D1916" s="53">
        <v>2500</v>
      </c>
    </row>
    <row r="1917" spans="1:4" ht="25.5" x14ac:dyDescent="0.25">
      <c r="A1917" s="56">
        <v>1916</v>
      </c>
      <c r="B1917" s="57">
        <v>160346</v>
      </c>
      <c r="C1917" s="56" t="s">
        <v>17069</v>
      </c>
      <c r="D1917" s="53">
        <v>10000</v>
      </c>
    </row>
    <row r="1918" spans="1:4" x14ac:dyDescent="0.25">
      <c r="A1918" s="56">
        <v>1917</v>
      </c>
      <c r="B1918" s="57">
        <v>147955</v>
      </c>
      <c r="C1918" s="56" t="s">
        <v>17070</v>
      </c>
      <c r="D1918" s="53">
        <v>7410</v>
      </c>
    </row>
    <row r="1919" spans="1:4" x14ac:dyDescent="0.25">
      <c r="A1919" s="56">
        <v>1918</v>
      </c>
      <c r="B1919" s="57">
        <v>157035</v>
      </c>
      <c r="C1919" s="56" t="s">
        <v>17071</v>
      </c>
      <c r="D1919" s="53">
        <v>9400</v>
      </c>
    </row>
    <row r="1920" spans="1:4" x14ac:dyDescent="0.25">
      <c r="A1920" s="56">
        <v>1919</v>
      </c>
      <c r="B1920" s="57" t="s">
        <v>17073</v>
      </c>
      <c r="C1920" s="56" t="s">
        <v>17072</v>
      </c>
      <c r="D1920" s="53">
        <v>10000</v>
      </c>
    </row>
    <row r="1921" spans="1:4" ht="38.25" x14ac:dyDescent="0.25">
      <c r="A1921" s="56">
        <v>1920</v>
      </c>
      <c r="B1921" s="57">
        <v>160353</v>
      </c>
      <c r="C1921" s="56" t="s">
        <v>14112</v>
      </c>
      <c r="D1921" s="53">
        <v>9400</v>
      </c>
    </row>
    <row r="1922" spans="1:4" x14ac:dyDescent="0.25">
      <c r="A1922" s="56">
        <v>1921</v>
      </c>
      <c r="B1922" s="57">
        <v>32271</v>
      </c>
      <c r="C1922" s="56" t="s">
        <v>17074</v>
      </c>
      <c r="D1922" s="53">
        <v>9400</v>
      </c>
    </row>
    <row r="1923" spans="1:4" ht="25.5" x14ac:dyDescent="0.25">
      <c r="A1923" s="56">
        <v>1922</v>
      </c>
      <c r="B1923" s="57">
        <v>3279</v>
      </c>
      <c r="C1923" s="56" t="s">
        <v>17075</v>
      </c>
      <c r="D1923" s="53">
        <v>31500</v>
      </c>
    </row>
    <row r="1924" spans="1:4" ht="25.5" x14ac:dyDescent="0.25">
      <c r="A1924" s="56">
        <v>1923</v>
      </c>
      <c r="B1924" s="57">
        <v>159486</v>
      </c>
      <c r="C1924" s="56" t="s">
        <v>17076</v>
      </c>
      <c r="D1924" s="53">
        <v>9400</v>
      </c>
    </row>
    <row r="1925" spans="1:4" x14ac:dyDescent="0.25">
      <c r="A1925" s="56">
        <v>1924</v>
      </c>
      <c r="B1925" s="57">
        <v>21281</v>
      </c>
      <c r="C1925" s="56" t="s">
        <v>17077</v>
      </c>
      <c r="D1925" s="53">
        <v>9400</v>
      </c>
    </row>
    <row r="1926" spans="1:4" x14ac:dyDescent="0.25">
      <c r="A1926" s="56">
        <v>1925</v>
      </c>
      <c r="B1926" s="57">
        <v>326</v>
      </c>
      <c r="C1926" s="56" t="s">
        <v>17078</v>
      </c>
      <c r="D1926" s="53">
        <v>10300</v>
      </c>
    </row>
    <row r="1927" spans="1:4" x14ac:dyDescent="0.25">
      <c r="A1927" s="56">
        <v>1926</v>
      </c>
      <c r="B1927" s="57">
        <v>501030</v>
      </c>
      <c r="C1927" s="56" t="s">
        <v>17079</v>
      </c>
      <c r="D1927" s="53">
        <v>10000</v>
      </c>
    </row>
    <row r="1928" spans="1:4" x14ac:dyDescent="0.25">
      <c r="A1928" s="56">
        <v>1927</v>
      </c>
      <c r="B1928" s="58">
        <v>501089</v>
      </c>
      <c r="C1928" s="56" t="s">
        <v>17080</v>
      </c>
      <c r="D1928" s="53">
        <v>9400</v>
      </c>
    </row>
    <row r="1929" spans="1:4" x14ac:dyDescent="0.25">
      <c r="A1929" s="56">
        <v>1928</v>
      </c>
      <c r="B1929" s="57" t="s">
        <v>17082</v>
      </c>
      <c r="C1929" s="56" t="s">
        <v>17081</v>
      </c>
      <c r="D1929" s="53">
        <v>10000</v>
      </c>
    </row>
    <row r="1930" spans="1:4" x14ac:dyDescent="0.25">
      <c r="A1930" s="56">
        <v>1929</v>
      </c>
      <c r="B1930" s="57" t="s">
        <v>17084</v>
      </c>
      <c r="C1930" s="56" t="s">
        <v>17083</v>
      </c>
      <c r="D1930" s="53">
        <v>9400</v>
      </c>
    </row>
    <row r="1931" spans="1:4" x14ac:dyDescent="0.25">
      <c r="A1931" s="56">
        <v>1930</v>
      </c>
      <c r="B1931" s="57" t="s">
        <v>17086</v>
      </c>
      <c r="C1931" s="56" t="s">
        <v>17085</v>
      </c>
      <c r="D1931" s="53">
        <v>10000</v>
      </c>
    </row>
    <row r="1932" spans="1:4" x14ac:dyDescent="0.25">
      <c r="A1932" s="56">
        <v>1931</v>
      </c>
      <c r="B1932" s="57" t="s">
        <v>17088</v>
      </c>
      <c r="C1932" s="56" t="s">
        <v>17087</v>
      </c>
      <c r="D1932" s="53">
        <v>9400</v>
      </c>
    </row>
    <row r="1933" spans="1:4" x14ac:dyDescent="0.25">
      <c r="A1933" s="56">
        <v>1932</v>
      </c>
      <c r="B1933" s="58">
        <v>501134</v>
      </c>
      <c r="C1933" s="56" t="s">
        <v>17089</v>
      </c>
      <c r="D1933" s="53">
        <v>34000</v>
      </c>
    </row>
    <row r="1934" spans="1:4" x14ac:dyDescent="0.25">
      <c r="A1934" s="56">
        <v>1933</v>
      </c>
      <c r="B1934" s="58">
        <v>501143</v>
      </c>
      <c r="C1934" s="56" t="s">
        <v>17090</v>
      </c>
      <c r="D1934" s="53">
        <v>34000</v>
      </c>
    </row>
    <row r="1935" spans="1:4" x14ac:dyDescent="0.25">
      <c r="A1935" s="56">
        <v>1934</v>
      </c>
      <c r="B1935" s="57">
        <v>501156</v>
      </c>
      <c r="C1935" s="56" t="s">
        <v>17091</v>
      </c>
      <c r="D1935" s="53">
        <v>36000</v>
      </c>
    </row>
    <row r="1936" spans="1:4" x14ac:dyDescent="0.25">
      <c r="A1936" s="56">
        <v>1935</v>
      </c>
      <c r="B1936" s="57">
        <v>501162</v>
      </c>
      <c r="C1936" s="56" t="s">
        <v>17092</v>
      </c>
      <c r="D1936" s="53">
        <v>36000</v>
      </c>
    </row>
    <row r="1937" spans="1:4" x14ac:dyDescent="0.25">
      <c r="A1937" s="56">
        <v>1936</v>
      </c>
      <c r="B1937" s="57">
        <v>157497</v>
      </c>
      <c r="C1937" s="56" t="s">
        <v>12714</v>
      </c>
      <c r="D1937" s="53">
        <v>10000</v>
      </c>
    </row>
    <row r="1938" spans="1:4" x14ac:dyDescent="0.25">
      <c r="A1938" s="56">
        <v>1937</v>
      </c>
      <c r="B1938" s="57">
        <v>158042</v>
      </c>
      <c r="C1938" s="56" t="s">
        <v>17093</v>
      </c>
      <c r="D1938" s="53">
        <v>10000</v>
      </c>
    </row>
    <row r="1939" spans="1:4" x14ac:dyDescent="0.25">
      <c r="A1939" s="56">
        <v>1938</v>
      </c>
      <c r="B1939" s="57">
        <v>157580</v>
      </c>
      <c r="C1939" s="56" t="s">
        <v>12788</v>
      </c>
      <c r="D1939" s="53">
        <v>10000</v>
      </c>
    </row>
    <row r="1940" spans="1:4" x14ac:dyDescent="0.25">
      <c r="A1940" s="56">
        <v>1939</v>
      </c>
      <c r="B1940" s="57">
        <v>158045</v>
      </c>
      <c r="C1940" s="56" t="s">
        <v>17094</v>
      </c>
      <c r="D1940" s="53">
        <v>9400</v>
      </c>
    </row>
    <row r="1941" spans="1:4" x14ac:dyDescent="0.25">
      <c r="A1941" s="56">
        <v>1940</v>
      </c>
      <c r="B1941" s="57">
        <v>159203</v>
      </c>
      <c r="C1941" s="56" t="s">
        <v>13789</v>
      </c>
      <c r="D1941" s="53">
        <v>10000</v>
      </c>
    </row>
    <row r="1942" spans="1:4" ht="25.5" x14ac:dyDescent="0.25">
      <c r="A1942" s="56">
        <v>1941</v>
      </c>
      <c r="B1942" s="57">
        <v>160710</v>
      </c>
      <c r="C1942" s="56" t="s">
        <v>17095</v>
      </c>
      <c r="D1942" s="53">
        <v>9400</v>
      </c>
    </row>
    <row r="1943" spans="1:4" ht="38.25" x14ac:dyDescent="0.25">
      <c r="A1943" s="56">
        <v>1942</v>
      </c>
      <c r="B1943" s="58">
        <v>501038</v>
      </c>
      <c r="C1943" s="56" t="s">
        <v>17096</v>
      </c>
      <c r="D1943" s="53">
        <v>9400</v>
      </c>
    </row>
    <row r="1944" spans="1:4" x14ac:dyDescent="0.25">
      <c r="A1944" s="56">
        <v>1943</v>
      </c>
      <c r="B1944" s="57">
        <v>157449</v>
      </c>
      <c r="C1944" s="56" t="s">
        <v>102</v>
      </c>
      <c r="D1944" s="53">
        <v>7600</v>
      </c>
    </row>
    <row r="1945" spans="1:4" x14ac:dyDescent="0.25">
      <c r="A1945" s="56">
        <v>1944</v>
      </c>
      <c r="B1945" s="57">
        <v>157450</v>
      </c>
      <c r="C1945" s="56" t="s">
        <v>17097</v>
      </c>
      <c r="D1945" s="53">
        <v>7600</v>
      </c>
    </row>
    <row r="1946" spans="1:4" x14ac:dyDescent="0.25">
      <c r="A1946" s="56">
        <v>1945</v>
      </c>
      <c r="B1946" s="57">
        <v>157414</v>
      </c>
      <c r="C1946" s="56" t="s">
        <v>17098</v>
      </c>
      <c r="D1946" s="53">
        <v>7800</v>
      </c>
    </row>
    <row r="1947" spans="1:4" x14ac:dyDescent="0.25">
      <c r="A1947" s="56">
        <v>1946</v>
      </c>
      <c r="B1947" s="57" t="s">
        <v>17100</v>
      </c>
      <c r="C1947" s="56" t="s">
        <v>17099</v>
      </c>
      <c r="D1947" s="53">
        <v>10300</v>
      </c>
    </row>
    <row r="1948" spans="1:4" x14ac:dyDescent="0.25">
      <c r="A1948" s="56">
        <v>1947</v>
      </c>
      <c r="B1948" s="58">
        <v>328</v>
      </c>
      <c r="C1948" s="56" t="s">
        <v>17101</v>
      </c>
      <c r="D1948" s="53">
        <v>10300</v>
      </c>
    </row>
    <row r="1949" spans="1:4" x14ac:dyDescent="0.25">
      <c r="A1949" s="56">
        <v>1948</v>
      </c>
      <c r="B1949" s="58">
        <v>463</v>
      </c>
      <c r="C1949" s="56" t="s">
        <v>17102</v>
      </c>
      <c r="D1949" s="53">
        <v>35000</v>
      </c>
    </row>
    <row r="1950" spans="1:4" x14ac:dyDescent="0.25">
      <c r="A1950" s="56">
        <v>1949</v>
      </c>
      <c r="B1950" s="57">
        <v>100</v>
      </c>
      <c r="C1950" s="56" t="s">
        <v>17103</v>
      </c>
      <c r="D1950" s="53">
        <v>10000</v>
      </c>
    </row>
    <row r="1951" spans="1:4" x14ac:dyDescent="0.25">
      <c r="A1951" s="56">
        <v>1950</v>
      </c>
      <c r="B1951" s="58">
        <v>501141</v>
      </c>
      <c r="C1951" s="56" t="s">
        <v>17104</v>
      </c>
      <c r="D1951" s="53">
        <v>34000</v>
      </c>
    </row>
    <row r="1952" spans="1:4" x14ac:dyDescent="0.25">
      <c r="A1952" s="56">
        <v>1951</v>
      </c>
      <c r="B1952" s="58">
        <v>501133</v>
      </c>
      <c r="C1952" s="56" t="s">
        <v>17105</v>
      </c>
      <c r="D1952" s="53">
        <v>34000</v>
      </c>
    </row>
    <row r="1953" spans="1:4" x14ac:dyDescent="0.25">
      <c r="A1953" s="56">
        <v>1952</v>
      </c>
      <c r="B1953" s="57">
        <v>156811</v>
      </c>
      <c r="C1953" s="56" t="s">
        <v>17106</v>
      </c>
      <c r="D1953" s="53">
        <v>7400</v>
      </c>
    </row>
    <row r="1954" spans="1:4" x14ac:dyDescent="0.25">
      <c r="A1954" s="56">
        <v>1953</v>
      </c>
      <c r="B1954" s="57">
        <v>159273</v>
      </c>
      <c r="C1954" s="56" t="s">
        <v>17107</v>
      </c>
      <c r="D1954" s="53">
        <v>10000</v>
      </c>
    </row>
    <row r="1955" spans="1:4" ht="25.5" x14ac:dyDescent="0.25">
      <c r="A1955" s="56">
        <v>1954</v>
      </c>
      <c r="B1955" s="57">
        <v>159209</v>
      </c>
      <c r="C1955" s="56" t="s">
        <v>17108</v>
      </c>
      <c r="D1955" s="53">
        <v>9400</v>
      </c>
    </row>
    <row r="1956" spans="1:4" ht="25.5" x14ac:dyDescent="0.25">
      <c r="A1956" s="56">
        <v>1955</v>
      </c>
      <c r="B1956" s="57">
        <v>159210</v>
      </c>
      <c r="C1956" s="56" t="s">
        <v>17109</v>
      </c>
      <c r="D1956" s="53">
        <v>9400</v>
      </c>
    </row>
    <row r="1957" spans="1:4" x14ac:dyDescent="0.25">
      <c r="A1957" s="56">
        <v>1956</v>
      </c>
      <c r="B1957" s="57">
        <v>151697</v>
      </c>
      <c r="C1957" s="56" t="s">
        <v>17110</v>
      </c>
      <c r="D1957" s="53">
        <v>8000</v>
      </c>
    </row>
    <row r="1958" spans="1:4" x14ac:dyDescent="0.25">
      <c r="A1958" s="56">
        <v>1957</v>
      </c>
      <c r="B1958" s="57">
        <v>157313</v>
      </c>
      <c r="C1958" s="56" t="s">
        <v>17111</v>
      </c>
      <c r="D1958" s="53">
        <v>10000</v>
      </c>
    </row>
    <row r="1959" spans="1:4" ht="25.5" x14ac:dyDescent="0.25">
      <c r="A1959" s="56">
        <v>1958</v>
      </c>
      <c r="B1959" s="57">
        <v>157212</v>
      </c>
      <c r="C1959" s="56" t="s">
        <v>17112</v>
      </c>
      <c r="D1959" s="53">
        <v>10000</v>
      </c>
    </row>
    <row r="1960" spans="1:4" ht="25.5" x14ac:dyDescent="0.25">
      <c r="A1960" s="56">
        <v>1959</v>
      </c>
      <c r="B1960" s="57">
        <v>157777</v>
      </c>
      <c r="C1960" s="56" t="s">
        <v>17113</v>
      </c>
      <c r="D1960" s="53">
        <v>9400</v>
      </c>
    </row>
    <row r="1961" spans="1:4" ht="25.5" x14ac:dyDescent="0.25">
      <c r="A1961" s="56">
        <v>1960</v>
      </c>
      <c r="B1961" s="57">
        <v>157465</v>
      </c>
      <c r="C1961" s="56" t="s">
        <v>17114</v>
      </c>
      <c r="D1961" s="53">
        <v>7600</v>
      </c>
    </row>
    <row r="1962" spans="1:4" ht="25.5" x14ac:dyDescent="0.25">
      <c r="A1962" s="56">
        <v>1961</v>
      </c>
      <c r="B1962" s="57">
        <v>157157</v>
      </c>
      <c r="C1962" s="56" t="s">
        <v>17115</v>
      </c>
      <c r="D1962" s="53">
        <v>7600</v>
      </c>
    </row>
    <row r="1963" spans="1:4" x14ac:dyDescent="0.25">
      <c r="A1963" s="56">
        <v>1962</v>
      </c>
      <c r="B1963" s="57">
        <v>157163</v>
      </c>
      <c r="C1963" s="56" t="s">
        <v>17116</v>
      </c>
      <c r="D1963" s="53">
        <v>7600</v>
      </c>
    </row>
    <row r="1964" spans="1:4" ht="25.5" x14ac:dyDescent="0.25">
      <c r="A1964" s="56">
        <v>1963</v>
      </c>
      <c r="B1964" s="57">
        <v>157169</v>
      </c>
      <c r="C1964" s="56" t="s">
        <v>17117</v>
      </c>
      <c r="D1964" s="53">
        <v>8000</v>
      </c>
    </row>
    <row r="1965" spans="1:4" ht="25.5" x14ac:dyDescent="0.25">
      <c r="A1965" s="56">
        <v>1964</v>
      </c>
      <c r="B1965" s="57">
        <v>157452</v>
      </c>
      <c r="C1965" s="56" t="s">
        <v>17118</v>
      </c>
      <c r="D1965" s="53">
        <v>7600</v>
      </c>
    </row>
    <row r="1966" spans="1:4" ht="25.5" x14ac:dyDescent="0.25">
      <c r="A1966" s="56">
        <v>1965</v>
      </c>
      <c r="B1966" s="57">
        <v>157500</v>
      </c>
      <c r="C1966" s="56" t="s">
        <v>12716</v>
      </c>
      <c r="D1966" s="53">
        <v>9400</v>
      </c>
    </row>
    <row r="1967" spans="1:4" x14ac:dyDescent="0.25">
      <c r="A1967" s="56">
        <v>1966</v>
      </c>
      <c r="B1967" s="57">
        <v>501031</v>
      </c>
      <c r="C1967" s="56" t="s">
        <v>17119</v>
      </c>
      <c r="D1967" s="53">
        <v>10000</v>
      </c>
    </row>
    <row r="1968" spans="1:4" x14ac:dyDescent="0.25">
      <c r="A1968" s="56">
        <v>1967</v>
      </c>
      <c r="B1968" s="57" t="s">
        <v>17121</v>
      </c>
      <c r="C1968" s="56" t="s">
        <v>17120</v>
      </c>
      <c r="D1968" s="53">
        <v>10000</v>
      </c>
    </row>
    <row r="1969" spans="1:4" ht="25.5" x14ac:dyDescent="0.25">
      <c r="A1969" s="56">
        <v>1968</v>
      </c>
      <c r="B1969" s="57">
        <v>158039</v>
      </c>
      <c r="C1969" s="56" t="s">
        <v>17122</v>
      </c>
      <c r="D1969" s="53">
        <v>9400</v>
      </c>
    </row>
    <row r="1970" spans="1:4" x14ac:dyDescent="0.25">
      <c r="A1970" s="56">
        <v>1969</v>
      </c>
      <c r="B1970" s="57">
        <v>74</v>
      </c>
      <c r="C1970" s="56" t="s">
        <v>17123</v>
      </c>
      <c r="D1970" s="53">
        <v>10000</v>
      </c>
    </row>
    <row r="1971" spans="1:4" ht="25.5" x14ac:dyDescent="0.25">
      <c r="A1971" s="56">
        <v>1970</v>
      </c>
      <c r="B1971" s="57">
        <v>160388</v>
      </c>
      <c r="C1971" s="56" t="s">
        <v>17124</v>
      </c>
      <c r="D1971" s="53">
        <v>9400</v>
      </c>
    </row>
    <row r="1972" spans="1:4" ht="25.5" x14ac:dyDescent="0.25">
      <c r="A1972" s="56">
        <v>1971</v>
      </c>
      <c r="B1972" s="57">
        <v>160393</v>
      </c>
      <c r="C1972" s="56" t="s">
        <v>17125</v>
      </c>
      <c r="D1972" s="53">
        <v>10000</v>
      </c>
    </row>
    <row r="1973" spans="1:4" ht="25.5" x14ac:dyDescent="0.25">
      <c r="A1973" s="56">
        <v>1972</v>
      </c>
      <c r="B1973" s="57">
        <v>160695</v>
      </c>
      <c r="C1973" s="56" t="s">
        <v>17126</v>
      </c>
      <c r="D1973" s="53">
        <v>10000</v>
      </c>
    </row>
    <row r="1974" spans="1:4" ht="51" x14ac:dyDescent="0.25">
      <c r="A1974" s="56">
        <v>1973</v>
      </c>
      <c r="B1974" s="58">
        <v>501036</v>
      </c>
      <c r="C1974" s="56" t="s">
        <v>17127</v>
      </c>
      <c r="D1974" s="53">
        <v>9400</v>
      </c>
    </row>
    <row r="1975" spans="1:4" ht="51" x14ac:dyDescent="0.25">
      <c r="A1975" s="56">
        <v>1974</v>
      </c>
      <c r="B1975" s="58">
        <v>501035</v>
      </c>
      <c r="C1975" s="56" t="s">
        <v>17128</v>
      </c>
      <c r="D1975" s="53">
        <v>10000</v>
      </c>
    </row>
    <row r="1976" spans="1:4" ht="38.25" x14ac:dyDescent="0.25">
      <c r="A1976" s="56">
        <v>1975</v>
      </c>
      <c r="B1976" s="57">
        <v>20000066</v>
      </c>
      <c r="C1976" s="56" t="s">
        <v>17129</v>
      </c>
      <c r="D1976" s="53">
        <v>9400</v>
      </c>
    </row>
    <row r="1977" spans="1:4" ht="51" x14ac:dyDescent="0.25">
      <c r="A1977" s="56">
        <v>1976</v>
      </c>
      <c r="B1977" s="58">
        <v>191</v>
      </c>
      <c r="C1977" s="56" t="s">
        <v>17130</v>
      </c>
      <c r="D1977" s="53">
        <v>10000</v>
      </c>
    </row>
    <row r="1978" spans="1:4" ht="51" x14ac:dyDescent="0.25">
      <c r="A1978" s="56">
        <v>1977</v>
      </c>
      <c r="B1978" s="58">
        <v>192</v>
      </c>
      <c r="C1978" s="56" t="s">
        <v>17131</v>
      </c>
      <c r="D1978" s="53">
        <v>9400</v>
      </c>
    </row>
    <row r="1979" spans="1:4" x14ac:dyDescent="0.25">
      <c r="A1979" s="56">
        <v>1978</v>
      </c>
      <c r="B1979" s="57" t="s">
        <v>17133</v>
      </c>
      <c r="C1979" s="56" t="s">
        <v>17132</v>
      </c>
      <c r="D1979" s="53">
        <v>10000</v>
      </c>
    </row>
    <row r="1980" spans="1:4" ht="25.5" x14ac:dyDescent="0.25">
      <c r="A1980" s="56">
        <v>1979</v>
      </c>
      <c r="B1980" s="57">
        <v>157494</v>
      </c>
      <c r="C1980" s="56" t="s">
        <v>12712</v>
      </c>
      <c r="D1980" s="53">
        <v>10300</v>
      </c>
    </row>
    <row r="1981" spans="1:4" x14ac:dyDescent="0.25">
      <c r="A1981" s="56">
        <v>1980</v>
      </c>
      <c r="B1981" s="57">
        <v>160711</v>
      </c>
      <c r="C1981" s="56" t="s">
        <v>17134</v>
      </c>
      <c r="D1981" s="53">
        <v>10000</v>
      </c>
    </row>
    <row r="1982" spans="1:4" ht="25.5" x14ac:dyDescent="0.25">
      <c r="A1982" s="56">
        <v>1981</v>
      </c>
      <c r="B1982" s="57" t="s">
        <v>17136</v>
      </c>
      <c r="C1982" s="56" t="s">
        <v>17135</v>
      </c>
      <c r="D1982" s="53">
        <v>10000</v>
      </c>
    </row>
    <row r="1983" spans="1:4" x14ac:dyDescent="0.25">
      <c r="A1983" s="56">
        <v>1982</v>
      </c>
      <c r="B1983" s="57">
        <v>160593</v>
      </c>
      <c r="C1983" s="56" t="s">
        <v>17137</v>
      </c>
      <c r="D1983" s="53">
        <v>10800</v>
      </c>
    </row>
    <row r="1984" spans="1:4" x14ac:dyDescent="0.25">
      <c r="A1984" s="56">
        <v>1983</v>
      </c>
      <c r="B1984" s="57">
        <v>156883</v>
      </c>
      <c r="C1984" s="56" t="s">
        <v>17138</v>
      </c>
      <c r="D1984" s="53">
        <v>10000</v>
      </c>
    </row>
    <row r="1985" spans="1:4" x14ac:dyDescent="0.25">
      <c r="A1985" s="56">
        <v>1984</v>
      </c>
      <c r="B1985" s="57">
        <v>157793</v>
      </c>
      <c r="C1985" s="56" t="s">
        <v>17139</v>
      </c>
      <c r="D1985" s="53">
        <v>10000</v>
      </c>
    </row>
    <row r="1986" spans="1:4" ht="25.5" x14ac:dyDescent="0.25">
      <c r="A1986" s="56">
        <v>1985</v>
      </c>
      <c r="B1986" s="57">
        <v>51931</v>
      </c>
      <c r="C1986" s="56" t="s">
        <v>17140</v>
      </c>
      <c r="D1986" s="53">
        <v>10000</v>
      </c>
    </row>
    <row r="1987" spans="1:4" ht="51" x14ac:dyDescent="0.25">
      <c r="A1987" s="56">
        <v>1986</v>
      </c>
      <c r="B1987" s="58">
        <v>5522</v>
      </c>
      <c r="C1987" s="56" t="s">
        <v>17141</v>
      </c>
      <c r="D1987" s="53">
        <v>9400</v>
      </c>
    </row>
    <row r="1988" spans="1:4" x14ac:dyDescent="0.25">
      <c r="A1988" s="56">
        <v>1987</v>
      </c>
      <c r="B1988" s="57">
        <v>156706</v>
      </c>
      <c r="C1988" s="56" t="s">
        <v>17142</v>
      </c>
      <c r="D1988" s="53">
        <v>7400</v>
      </c>
    </row>
    <row r="1989" spans="1:4" x14ac:dyDescent="0.25">
      <c r="A1989" s="56">
        <v>1988</v>
      </c>
      <c r="B1989" s="57">
        <v>157323</v>
      </c>
      <c r="C1989" s="56" t="s">
        <v>17143</v>
      </c>
      <c r="D1989" s="53">
        <v>6800</v>
      </c>
    </row>
    <row r="1990" spans="1:4" x14ac:dyDescent="0.25">
      <c r="A1990" s="56">
        <v>1989</v>
      </c>
      <c r="B1990" s="57">
        <v>156733</v>
      </c>
      <c r="C1990" s="56" t="s">
        <v>17144</v>
      </c>
      <c r="D1990" s="53">
        <v>10000</v>
      </c>
    </row>
    <row r="1991" spans="1:4" x14ac:dyDescent="0.25">
      <c r="A1991" s="56">
        <v>1990</v>
      </c>
      <c r="B1991" s="57">
        <v>156730</v>
      </c>
      <c r="C1991" s="56" t="s">
        <v>17145</v>
      </c>
      <c r="D1991" s="53">
        <v>10000</v>
      </c>
    </row>
    <row r="1992" spans="1:4" x14ac:dyDescent="0.25">
      <c r="A1992" s="56">
        <v>1991</v>
      </c>
      <c r="B1992" s="57">
        <v>156704</v>
      </c>
      <c r="C1992" s="56" t="s">
        <v>17146</v>
      </c>
      <c r="D1992" s="53">
        <v>6840</v>
      </c>
    </row>
    <row r="1993" spans="1:4" x14ac:dyDescent="0.25">
      <c r="A1993" s="56">
        <v>1992</v>
      </c>
      <c r="B1993" s="57">
        <v>156756</v>
      </c>
      <c r="C1993" s="56" t="s">
        <v>17147</v>
      </c>
      <c r="D1993" s="53">
        <v>10000</v>
      </c>
    </row>
    <row r="1994" spans="1:4" x14ac:dyDescent="0.25">
      <c r="A1994" s="56">
        <v>1993</v>
      </c>
      <c r="B1994" s="57">
        <v>156770</v>
      </c>
      <c r="C1994" s="56" t="s">
        <v>17148</v>
      </c>
      <c r="D1994" s="53">
        <v>9400</v>
      </c>
    </row>
    <row r="1995" spans="1:4" x14ac:dyDescent="0.25">
      <c r="A1995" s="56">
        <v>1994</v>
      </c>
      <c r="B1995" s="57">
        <v>159253</v>
      </c>
      <c r="C1995" s="56" t="s">
        <v>17149</v>
      </c>
      <c r="D1995" s="53">
        <v>10000</v>
      </c>
    </row>
    <row r="1996" spans="1:4" ht="51" x14ac:dyDescent="0.25">
      <c r="A1996" s="56">
        <v>1995</v>
      </c>
      <c r="B1996" s="57">
        <v>55141</v>
      </c>
      <c r="C1996" s="56" t="s">
        <v>17150</v>
      </c>
      <c r="D1996" s="53">
        <v>9400</v>
      </c>
    </row>
    <row r="1997" spans="1:4" ht="51" x14ac:dyDescent="0.25">
      <c r="A1997" s="56">
        <v>1996</v>
      </c>
      <c r="B1997" s="58">
        <v>5519</v>
      </c>
      <c r="C1997" s="56" t="s">
        <v>17151</v>
      </c>
      <c r="D1997" s="53">
        <v>10000</v>
      </c>
    </row>
    <row r="1998" spans="1:4" ht="51" x14ac:dyDescent="0.25">
      <c r="A1998" s="56">
        <v>1997</v>
      </c>
      <c r="B1998" s="58">
        <v>5515</v>
      </c>
      <c r="C1998" s="56" t="s">
        <v>17152</v>
      </c>
      <c r="D1998" s="53">
        <v>9400</v>
      </c>
    </row>
    <row r="1999" spans="1:4" x14ac:dyDescent="0.25">
      <c r="A1999" s="56">
        <v>1998</v>
      </c>
      <c r="B1999" s="57">
        <v>55401</v>
      </c>
      <c r="C1999" s="56" t="s">
        <v>17153</v>
      </c>
      <c r="D1999" s="53">
        <v>10300</v>
      </c>
    </row>
    <row r="2000" spans="1:4" x14ac:dyDescent="0.25">
      <c r="A2000" s="56">
        <v>1999</v>
      </c>
      <c r="B2000" s="57">
        <v>156710</v>
      </c>
      <c r="C2000" s="56" t="s">
        <v>17154</v>
      </c>
      <c r="D2000" s="53">
        <v>7400</v>
      </c>
    </row>
    <row r="2001" spans="1:4" x14ac:dyDescent="0.25">
      <c r="A2001" s="56">
        <v>2000</v>
      </c>
      <c r="B2001" s="57">
        <v>156711</v>
      </c>
      <c r="C2001" s="56" t="s">
        <v>17155</v>
      </c>
      <c r="D2001" s="53">
        <v>7600</v>
      </c>
    </row>
    <row r="2002" spans="1:4" x14ac:dyDescent="0.25">
      <c r="A2002" s="56">
        <v>2001</v>
      </c>
      <c r="B2002" s="57">
        <v>288</v>
      </c>
      <c r="C2002" s="56" t="s">
        <v>17156</v>
      </c>
      <c r="D2002" s="53">
        <v>10300</v>
      </c>
    </row>
    <row r="2003" spans="1:4" x14ac:dyDescent="0.25">
      <c r="A2003" s="56">
        <v>2002</v>
      </c>
      <c r="B2003" s="57">
        <v>292</v>
      </c>
      <c r="C2003" s="56" t="s">
        <v>17157</v>
      </c>
      <c r="D2003" s="53">
        <v>10000</v>
      </c>
    </row>
    <row r="2004" spans="1:4" ht="25.5" x14ac:dyDescent="0.25">
      <c r="A2004" s="56">
        <v>2003</v>
      </c>
      <c r="B2004" s="57">
        <v>157110</v>
      </c>
      <c r="C2004" s="56" t="s">
        <v>17158</v>
      </c>
      <c r="D2004" s="53">
        <v>10800</v>
      </c>
    </row>
    <row r="2005" spans="1:4" ht="25.5" x14ac:dyDescent="0.25">
      <c r="A2005" s="56">
        <v>2004</v>
      </c>
      <c r="B2005" s="57">
        <v>156673</v>
      </c>
      <c r="C2005" s="56" t="s">
        <v>17159</v>
      </c>
      <c r="D2005" s="53">
        <v>10000</v>
      </c>
    </row>
    <row r="2006" spans="1:4" ht="25.5" x14ac:dyDescent="0.25">
      <c r="A2006" s="56">
        <v>2005</v>
      </c>
      <c r="B2006" s="57">
        <v>156675</v>
      </c>
      <c r="C2006" s="56" t="s">
        <v>17160</v>
      </c>
      <c r="D2006" s="53">
        <v>10000</v>
      </c>
    </row>
    <row r="2007" spans="1:4" x14ac:dyDescent="0.25">
      <c r="A2007" s="56">
        <v>2006</v>
      </c>
      <c r="B2007" s="57">
        <v>157027</v>
      </c>
      <c r="C2007" s="56" t="s">
        <v>17161</v>
      </c>
      <c r="D2007" s="53">
        <v>8000</v>
      </c>
    </row>
    <row r="2008" spans="1:4" ht="25.5" x14ac:dyDescent="0.25">
      <c r="A2008" s="56">
        <v>2007</v>
      </c>
      <c r="B2008" s="57">
        <v>160318</v>
      </c>
      <c r="C2008" s="56" t="s">
        <v>14070</v>
      </c>
      <c r="D2008" s="53">
        <v>10300</v>
      </c>
    </row>
    <row r="2009" spans="1:4" ht="25.5" x14ac:dyDescent="0.25">
      <c r="A2009" s="56">
        <v>2008</v>
      </c>
      <c r="B2009" s="57">
        <v>160319</v>
      </c>
      <c r="C2009" s="56" t="s">
        <v>14072</v>
      </c>
      <c r="D2009" s="53">
        <v>10300</v>
      </c>
    </row>
    <row r="2010" spans="1:4" x14ac:dyDescent="0.25">
      <c r="A2010" s="56">
        <v>2009</v>
      </c>
      <c r="B2010" s="57">
        <v>159251</v>
      </c>
      <c r="C2010" s="56" t="s">
        <v>17162</v>
      </c>
      <c r="D2010" s="53">
        <v>10000</v>
      </c>
    </row>
    <row r="2011" spans="1:4" x14ac:dyDescent="0.25">
      <c r="A2011" s="56">
        <v>2010</v>
      </c>
      <c r="B2011" s="57">
        <v>5588</v>
      </c>
      <c r="C2011" s="56" t="s">
        <v>17163</v>
      </c>
      <c r="D2011" s="53">
        <v>35000</v>
      </c>
    </row>
    <row r="2012" spans="1:4" x14ac:dyDescent="0.25">
      <c r="A2012" s="56">
        <v>2011</v>
      </c>
      <c r="B2012" s="57" t="s">
        <v>17165</v>
      </c>
      <c r="C2012" s="56" t="s">
        <v>17164</v>
      </c>
      <c r="D2012" s="53">
        <v>10000</v>
      </c>
    </row>
    <row r="2013" spans="1:4" x14ac:dyDescent="0.25">
      <c r="A2013" s="56">
        <v>2012</v>
      </c>
      <c r="B2013" s="57" t="s">
        <v>17167</v>
      </c>
      <c r="C2013" s="56" t="s">
        <v>17166</v>
      </c>
      <c r="D2013" s="53">
        <v>10300</v>
      </c>
    </row>
    <row r="2014" spans="1:4" x14ac:dyDescent="0.25">
      <c r="A2014" s="56">
        <v>2013</v>
      </c>
      <c r="B2014" s="58">
        <v>485</v>
      </c>
      <c r="C2014" s="56" t="s">
        <v>17168</v>
      </c>
      <c r="D2014" s="53">
        <v>35000</v>
      </c>
    </row>
    <row r="2015" spans="1:4" x14ac:dyDescent="0.25">
      <c r="A2015" s="56">
        <v>2014</v>
      </c>
      <c r="B2015" s="57" t="s">
        <v>17170</v>
      </c>
      <c r="C2015" s="56" t="s">
        <v>17169</v>
      </c>
      <c r="D2015" s="53">
        <v>10000</v>
      </c>
    </row>
    <row r="2016" spans="1:4" x14ac:dyDescent="0.25">
      <c r="A2016" s="56">
        <v>2015</v>
      </c>
      <c r="B2016" s="57">
        <v>474</v>
      </c>
      <c r="C2016" s="56" t="s">
        <v>17171</v>
      </c>
      <c r="D2016" s="53">
        <v>35000</v>
      </c>
    </row>
    <row r="2017" spans="1:4" ht="51" x14ac:dyDescent="0.25">
      <c r="A2017" s="56">
        <v>2016</v>
      </c>
      <c r="B2017" s="58">
        <v>5523</v>
      </c>
      <c r="C2017" s="56" t="s">
        <v>17172</v>
      </c>
      <c r="D2017" s="53">
        <v>10300</v>
      </c>
    </row>
    <row r="2018" spans="1:4" ht="25.5" x14ac:dyDescent="0.25">
      <c r="A2018" s="56">
        <v>2017</v>
      </c>
      <c r="B2018" s="58">
        <v>501126</v>
      </c>
      <c r="C2018" s="56" t="s">
        <v>17173</v>
      </c>
      <c r="D2018" s="53">
        <v>10000</v>
      </c>
    </row>
    <row r="2019" spans="1:4" x14ac:dyDescent="0.25">
      <c r="A2019" s="56">
        <v>2018</v>
      </c>
      <c r="B2019" s="57">
        <v>156676</v>
      </c>
      <c r="C2019" s="56" t="s">
        <v>17174</v>
      </c>
      <c r="D2019" s="53">
        <v>10000</v>
      </c>
    </row>
    <row r="2020" spans="1:4" x14ac:dyDescent="0.25">
      <c r="A2020" s="56">
        <v>2019</v>
      </c>
      <c r="B2020" s="57">
        <v>156666</v>
      </c>
      <c r="C2020" s="56" t="s">
        <v>17175</v>
      </c>
      <c r="D2020" s="53">
        <v>10000</v>
      </c>
    </row>
    <row r="2021" spans="1:4" x14ac:dyDescent="0.25">
      <c r="A2021" s="56">
        <v>2020</v>
      </c>
      <c r="B2021" s="58">
        <v>5309</v>
      </c>
      <c r="C2021" s="56" t="s">
        <v>17176</v>
      </c>
      <c r="D2021" s="53">
        <v>10000</v>
      </c>
    </row>
    <row r="2022" spans="1:4" x14ac:dyDescent="0.25">
      <c r="A2022" s="56">
        <v>2021</v>
      </c>
      <c r="B2022" s="57">
        <v>313</v>
      </c>
      <c r="C2022" s="56" t="s">
        <v>17177</v>
      </c>
      <c r="D2022" s="53">
        <v>7600</v>
      </c>
    </row>
    <row r="2023" spans="1:4" ht="25.5" x14ac:dyDescent="0.25">
      <c r="A2023" s="56">
        <v>2022</v>
      </c>
      <c r="B2023" s="57">
        <v>159483</v>
      </c>
      <c r="C2023" s="56" t="s">
        <v>17178</v>
      </c>
      <c r="D2023" s="53">
        <v>9400</v>
      </c>
    </row>
    <row r="2024" spans="1:4" ht="25.5" x14ac:dyDescent="0.25">
      <c r="A2024" s="56">
        <v>2023</v>
      </c>
      <c r="B2024" s="57">
        <v>160354</v>
      </c>
      <c r="C2024" s="56" t="s">
        <v>17179</v>
      </c>
      <c r="D2024" s="53">
        <v>9400</v>
      </c>
    </row>
    <row r="2025" spans="1:4" x14ac:dyDescent="0.25">
      <c r="A2025" s="56">
        <v>2024</v>
      </c>
      <c r="B2025" s="57">
        <v>157041</v>
      </c>
      <c r="C2025" s="56" t="s">
        <v>17180</v>
      </c>
      <c r="D2025" s="53">
        <v>10000</v>
      </c>
    </row>
    <row r="2026" spans="1:4" ht="25.5" x14ac:dyDescent="0.25">
      <c r="A2026" s="56">
        <v>2025</v>
      </c>
      <c r="B2026" s="57">
        <v>160352</v>
      </c>
      <c r="C2026" s="56" t="s">
        <v>17181</v>
      </c>
      <c r="D2026" s="53">
        <v>9400</v>
      </c>
    </row>
    <row r="2027" spans="1:4" x14ac:dyDescent="0.25">
      <c r="A2027" s="56">
        <v>2026</v>
      </c>
      <c r="B2027" s="57">
        <v>157622</v>
      </c>
      <c r="C2027" s="56" t="s">
        <v>12819</v>
      </c>
      <c r="D2027" s="53">
        <v>7479</v>
      </c>
    </row>
    <row r="2028" spans="1:4" x14ac:dyDescent="0.25">
      <c r="A2028" s="56">
        <v>2027</v>
      </c>
      <c r="B2028" s="57">
        <v>157040</v>
      </c>
      <c r="C2028" s="56" t="s">
        <v>17182</v>
      </c>
      <c r="D2028" s="53">
        <v>9400</v>
      </c>
    </row>
    <row r="2029" spans="1:4" x14ac:dyDescent="0.25">
      <c r="A2029" s="56">
        <v>2028</v>
      </c>
      <c r="B2029" s="57">
        <v>2165</v>
      </c>
      <c r="C2029" s="56" t="s">
        <v>17183</v>
      </c>
      <c r="D2029" s="53">
        <v>35000</v>
      </c>
    </row>
    <row r="2030" spans="1:4" x14ac:dyDescent="0.25">
      <c r="A2030" s="56">
        <v>2029</v>
      </c>
      <c r="B2030" s="57">
        <v>157631</v>
      </c>
      <c r="C2030" s="56" t="s">
        <v>17184</v>
      </c>
      <c r="D2030" s="53">
        <v>10000</v>
      </c>
    </row>
    <row r="2031" spans="1:4" x14ac:dyDescent="0.25">
      <c r="A2031" s="56">
        <v>2030</v>
      </c>
      <c r="B2031" s="57">
        <v>314</v>
      </c>
      <c r="C2031" s="56" t="s">
        <v>17185</v>
      </c>
      <c r="D2031" s="53">
        <v>7000</v>
      </c>
    </row>
    <row r="2032" spans="1:4" x14ac:dyDescent="0.25">
      <c r="A2032" s="56">
        <v>2031</v>
      </c>
      <c r="B2032" s="57">
        <v>157626</v>
      </c>
      <c r="C2032" s="56" t="s">
        <v>17186</v>
      </c>
      <c r="D2032" s="53">
        <v>8900</v>
      </c>
    </row>
    <row r="2033" spans="1:4" x14ac:dyDescent="0.25">
      <c r="A2033" s="56">
        <v>2032</v>
      </c>
      <c r="B2033" s="57">
        <v>157710</v>
      </c>
      <c r="C2033" s="56" t="s">
        <v>17187</v>
      </c>
      <c r="D2033" s="53">
        <v>10000</v>
      </c>
    </row>
    <row r="2034" spans="1:4" x14ac:dyDescent="0.25">
      <c r="A2034" s="56">
        <v>2033</v>
      </c>
      <c r="B2034" s="57">
        <v>2163</v>
      </c>
      <c r="C2034" s="56" t="s">
        <v>17188</v>
      </c>
      <c r="D2034" s="53">
        <v>35000</v>
      </c>
    </row>
    <row r="2035" spans="1:4" x14ac:dyDescent="0.25">
      <c r="A2035" s="56">
        <v>2034</v>
      </c>
      <c r="B2035" s="57">
        <v>323</v>
      </c>
      <c r="C2035" s="56" t="s">
        <v>17189</v>
      </c>
      <c r="D2035" s="53">
        <v>9400</v>
      </c>
    </row>
    <row r="2036" spans="1:4" x14ac:dyDescent="0.25">
      <c r="A2036" s="56">
        <v>2035</v>
      </c>
      <c r="B2036" s="57">
        <v>324</v>
      </c>
      <c r="C2036" s="56" t="s">
        <v>17190</v>
      </c>
      <c r="D2036" s="53">
        <v>9400</v>
      </c>
    </row>
    <row r="2037" spans="1:4" x14ac:dyDescent="0.25">
      <c r="A2037" s="56">
        <v>2036</v>
      </c>
      <c r="B2037" s="57">
        <v>157036</v>
      </c>
      <c r="C2037" s="56" t="s">
        <v>17191</v>
      </c>
      <c r="D2037" s="53">
        <v>9400</v>
      </c>
    </row>
    <row r="2038" spans="1:4" x14ac:dyDescent="0.25">
      <c r="A2038" s="56">
        <v>2037</v>
      </c>
      <c r="B2038" s="57">
        <v>157037</v>
      </c>
      <c r="C2038" s="56" t="s">
        <v>17192</v>
      </c>
      <c r="D2038" s="53">
        <v>9400</v>
      </c>
    </row>
    <row r="2039" spans="1:4" x14ac:dyDescent="0.25">
      <c r="A2039" s="56">
        <v>2038</v>
      </c>
      <c r="B2039" s="57">
        <v>157624</v>
      </c>
      <c r="C2039" s="56" t="s">
        <v>12820</v>
      </c>
      <c r="D2039" s="53">
        <v>9400</v>
      </c>
    </row>
    <row r="2040" spans="1:4" x14ac:dyDescent="0.25">
      <c r="A2040" s="56">
        <v>2039</v>
      </c>
      <c r="B2040" s="57">
        <v>159158</v>
      </c>
      <c r="C2040" s="56" t="s">
        <v>17193</v>
      </c>
      <c r="D2040" s="53">
        <v>9400</v>
      </c>
    </row>
    <row r="2041" spans="1:4" ht="25.5" x14ac:dyDescent="0.25">
      <c r="A2041" s="56">
        <v>2040</v>
      </c>
      <c r="B2041" s="57">
        <v>159498</v>
      </c>
      <c r="C2041" s="56" t="s">
        <v>17194</v>
      </c>
      <c r="D2041" s="53">
        <v>9400</v>
      </c>
    </row>
    <row r="2042" spans="1:4" ht="25.5" x14ac:dyDescent="0.25">
      <c r="A2042" s="56">
        <v>2041</v>
      </c>
      <c r="B2042" s="57">
        <v>157417</v>
      </c>
      <c r="C2042" s="56" t="s">
        <v>17195</v>
      </c>
      <c r="D2042" s="53">
        <v>10000</v>
      </c>
    </row>
    <row r="2043" spans="1:4" x14ac:dyDescent="0.25">
      <c r="A2043" s="56">
        <v>2042</v>
      </c>
      <c r="B2043" s="57">
        <v>157418</v>
      </c>
      <c r="C2043" s="56" t="s">
        <v>17196</v>
      </c>
      <c r="D2043" s="53">
        <v>7600</v>
      </c>
    </row>
    <row r="2044" spans="1:4" x14ac:dyDescent="0.25">
      <c r="A2044" s="56">
        <v>2043</v>
      </c>
      <c r="B2044" s="57">
        <v>156686</v>
      </c>
      <c r="C2044" s="56" t="s">
        <v>17197</v>
      </c>
      <c r="D2044" s="53">
        <v>7200</v>
      </c>
    </row>
    <row r="2045" spans="1:4" x14ac:dyDescent="0.25">
      <c r="A2045" s="56">
        <v>2044</v>
      </c>
      <c r="B2045" s="57">
        <v>157419</v>
      </c>
      <c r="C2045" s="56" t="s">
        <v>17198</v>
      </c>
      <c r="D2045" s="53">
        <v>7600</v>
      </c>
    </row>
    <row r="2046" spans="1:4" x14ac:dyDescent="0.25">
      <c r="A2046" s="56">
        <v>2045</v>
      </c>
      <c r="B2046" s="57">
        <v>156687</v>
      </c>
      <c r="C2046" s="56" t="s">
        <v>17199</v>
      </c>
      <c r="D2046" s="53">
        <v>7200</v>
      </c>
    </row>
    <row r="2047" spans="1:4" x14ac:dyDescent="0.25">
      <c r="A2047" s="56">
        <v>2046</v>
      </c>
      <c r="B2047" s="57">
        <v>157087</v>
      </c>
      <c r="C2047" s="56" t="s">
        <v>17200</v>
      </c>
      <c r="D2047" s="53">
        <v>9400</v>
      </c>
    </row>
    <row r="2048" spans="1:4" x14ac:dyDescent="0.25">
      <c r="A2048" s="56">
        <v>2047</v>
      </c>
      <c r="B2048" s="57">
        <v>156689</v>
      </c>
      <c r="C2048" s="56" t="s">
        <v>86</v>
      </c>
      <c r="D2048" s="53">
        <v>7600</v>
      </c>
    </row>
    <row r="2049" spans="1:4" x14ac:dyDescent="0.25">
      <c r="A2049" s="56">
        <v>2048</v>
      </c>
      <c r="B2049" s="57">
        <v>157070</v>
      </c>
      <c r="C2049" s="56" t="s">
        <v>17201</v>
      </c>
      <c r="D2049" s="53">
        <v>10300</v>
      </c>
    </row>
    <row r="2050" spans="1:4" x14ac:dyDescent="0.25">
      <c r="A2050" s="56">
        <v>2049</v>
      </c>
      <c r="B2050" s="57">
        <v>157420</v>
      </c>
      <c r="C2050" s="56" t="s">
        <v>17202</v>
      </c>
      <c r="D2050" s="53">
        <v>7600</v>
      </c>
    </row>
    <row r="2051" spans="1:4" x14ac:dyDescent="0.25">
      <c r="A2051" s="56">
        <v>2050</v>
      </c>
      <c r="B2051" s="57">
        <v>157066</v>
      </c>
      <c r="C2051" s="56" t="s">
        <v>17203</v>
      </c>
      <c r="D2051" s="53">
        <v>10800</v>
      </c>
    </row>
    <row r="2052" spans="1:4" x14ac:dyDescent="0.25">
      <c r="A2052" s="56">
        <v>2051</v>
      </c>
      <c r="B2052" s="57">
        <v>156692</v>
      </c>
      <c r="C2052" s="56" t="s">
        <v>17204</v>
      </c>
      <c r="D2052" s="53">
        <v>7200</v>
      </c>
    </row>
    <row r="2053" spans="1:4" x14ac:dyDescent="0.25">
      <c r="A2053" s="56">
        <v>2052</v>
      </c>
      <c r="B2053" s="57">
        <v>156705</v>
      </c>
      <c r="C2053" s="56" t="s">
        <v>17205</v>
      </c>
      <c r="D2053" s="53">
        <v>7000</v>
      </c>
    </row>
    <row r="2054" spans="1:4" x14ac:dyDescent="0.25">
      <c r="A2054" s="56">
        <v>2053</v>
      </c>
      <c r="B2054" s="57">
        <v>157324</v>
      </c>
      <c r="C2054" s="56" t="s">
        <v>17206</v>
      </c>
      <c r="D2054" s="53">
        <v>7600</v>
      </c>
    </row>
    <row r="2055" spans="1:4" x14ac:dyDescent="0.25">
      <c r="A2055" s="56">
        <v>2054</v>
      </c>
      <c r="B2055" s="57">
        <v>157421</v>
      </c>
      <c r="C2055" s="56" t="s">
        <v>17207</v>
      </c>
      <c r="D2055" s="53">
        <v>7600</v>
      </c>
    </row>
    <row r="2056" spans="1:4" x14ac:dyDescent="0.25">
      <c r="A2056" s="56">
        <v>2055</v>
      </c>
      <c r="B2056" s="58">
        <v>512952</v>
      </c>
      <c r="C2056" s="56" t="s">
        <v>23</v>
      </c>
      <c r="D2056" s="53">
        <v>9400</v>
      </c>
    </row>
    <row r="2057" spans="1:4" x14ac:dyDescent="0.25">
      <c r="A2057" s="56">
        <v>2056</v>
      </c>
      <c r="B2057" s="57">
        <v>157069</v>
      </c>
      <c r="C2057" s="56" t="s">
        <v>17208</v>
      </c>
      <c r="D2057" s="53">
        <v>10300</v>
      </c>
    </row>
    <row r="2058" spans="1:4" x14ac:dyDescent="0.25">
      <c r="A2058" s="56">
        <v>2057</v>
      </c>
      <c r="B2058" s="57">
        <v>157067</v>
      </c>
      <c r="C2058" s="56" t="s">
        <v>17209</v>
      </c>
      <c r="D2058" s="53">
        <v>9400</v>
      </c>
    </row>
    <row r="2059" spans="1:4" x14ac:dyDescent="0.25">
      <c r="A2059" s="56">
        <v>2058</v>
      </c>
      <c r="B2059" s="57">
        <v>157325</v>
      </c>
      <c r="C2059" s="56" t="s">
        <v>30</v>
      </c>
      <c r="D2059" s="53">
        <v>7600</v>
      </c>
    </row>
    <row r="2060" spans="1:4" x14ac:dyDescent="0.25">
      <c r="A2060" s="56">
        <v>2059</v>
      </c>
      <c r="B2060" s="57">
        <v>156682</v>
      </c>
      <c r="C2060" s="56" t="s">
        <v>17210</v>
      </c>
      <c r="D2060" s="53">
        <v>7600</v>
      </c>
    </row>
    <row r="2061" spans="1:4" x14ac:dyDescent="0.25">
      <c r="A2061" s="56">
        <v>2060</v>
      </c>
      <c r="B2061" s="57">
        <v>157436</v>
      </c>
      <c r="C2061" s="56" t="s">
        <v>17211</v>
      </c>
      <c r="D2061" s="53">
        <v>6230</v>
      </c>
    </row>
    <row r="2062" spans="1:4" x14ac:dyDescent="0.25">
      <c r="A2062" s="56">
        <v>2061</v>
      </c>
      <c r="B2062" s="57">
        <v>151725</v>
      </c>
      <c r="C2062" s="56" t="s">
        <v>11431</v>
      </c>
      <c r="D2062" s="53">
        <v>8000</v>
      </c>
    </row>
    <row r="2063" spans="1:4" x14ac:dyDescent="0.25">
      <c r="A2063" s="56">
        <v>2062</v>
      </c>
      <c r="B2063" s="57">
        <v>159148</v>
      </c>
      <c r="C2063" s="56" t="s">
        <v>13718</v>
      </c>
      <c r="D2063" s="53">
        <v>9400</v>
      </c>
    </row>
    <row r="2064" spans="1:4" x14ac:dyDescent="0.25">
      <c r="A2064" s="56">
        <v>2063</v>
      </c>
      <c r="B2064" s="57">
        <v>157326</v>
      </c>
      <c r="C2064" s="56" t="s">
        <v>31</v>
      </c>
      <c r="D2064" s="53">
        <v>7600</v>
      </c>
    </row>
    <row r="2065" spans="1:4" ht="25.5" x14ac:dyDescent="0.25">
      <c r="A2065" s="56">
        <v>2064</v>
      </c>
      <c r="B2065" s="57">
        <v>159458</v>
      </c>
      <c r="C2065" s="56" t="s">
        <v>17212</v>
      </c>
      <c r="D2065" s="53">
        <v>10000</v>
      </c>
    </row>
    <row r="2066" spans="1:4" x14ac:dyDescent="0.25">
      <c r="A2066" s="56">
        <v>2065</v>
      </c>
      <c r="B2066" s="57">
        <v>156693</v>
      </c>
      <c r="C2066" s="56" t="s">
        <v>78</v>
      </c>
      <c r="D2066" s="53">
        <v>7200</v>
      </c>
    </row>
    <row r="2067" spans="1:4" x14ac:dyDescent="0.25">
      <c r="A2067" s="56">
        <v>2066</v>
      </c>
      <c r="B2067" s="57">
        <v>156694</v>
      </c>
      <c r="C2067" s="56" t="s">
        <v>17213</v>
      </c>
      <c r="D2067" s="53">
        <v>7200</v>
      </c>
    </row>
    <row r="2068" spans="1:4" x14ac:dyDescent="0.25">
      <c r="A2068" s="56">
        <v>2067</v>
      </c>
      <c r="B2068" s="57">
        <v>156896</v>
      </c>
      <c r="C2068" s="56" t="s">
        <v>17214</v>
      </c>
      <c r="D2068" s="53">
        <v>7400</v>
      </c>
    </row>
    <row r="2069" spans="1:4" x14ac:dyDescent="0.25">
      <c r="A2069" s="56">
        <v>2068</v>
      </c>
      <c r="B2069" s="57">
        <v>157627</v>
      </c>
      <c r="C2069" s="56" t="s">
        <v>12823</v>
      </c>
      <c r="D2069" s="53">
        <v>8900</v>
      </c>
    </row>
    <row r="2070" spans="1:4" x14ac:dyDescent="0.25">
      <c r="A2070" s="56">
        <v>2069</v>
      </c>
      <c r="B2070" s="57">
        <v>157424</v>
      </c>
      <c r="C2070" s="56" t="s">
        <v>17215</v>
      </c>
      <c r="D2070" s="53">
        <v>7600</v>
      </c>
    </row>
    <row r="2071" spans="1:4" x14ac:dyDescent="0.25">
      <c r="A2071" s="56">
        <v>2070</v>
      </c>
      <c r="B2071" s="57">
        <v>156926</v>
      </c>
      <c r="C2071" s="56" t="s">
        <v>17216</v>
      </c>
      <c r="D2071" s="53">
        <v>9400</v>
      </c>
    </row>
    <row r="2072" spans="1:4" x14ac:dyDescent="0.25">
      <c r="A2072" s="56">
        <v>2071</v>
      </c>
      <c r="B2072" s="57">
        <v>157435</v>
      </c>
      <c r="C2072" s="56" t="s">
        <v>17217</v>
      </c>
      <c r="D2072" s="53">
        <v>6230</v>
      </c>
    </row>
    <row r="2073" spans="1:4" x14ac:dyDescent="0.25">
      <c r="A2073" s="56">
        <v>2072</v>
      </c>
      <c r="B2073" s="57">
        <v>157352</v>
      </c>
      <c r="C2073" s="56" t="s">
        <v>17218</v>
      </c>
      <c r="D2073" s="53">
        <v>10000</v>
      </c>
    </row>
    <row r="2074" spans="1:4" x14ac:dyDescent="0.25">
      <c r="A2074" s="56">
        <v>2073</v>
      </c>
      <c r="B2074" s="57">
        <v>152746</v>
      </c>
      <c r="C2074" s="56" t="s">
        <v>11943</v>
      </c>
      <c r="D2074" s="53">
        <v>1414872.23</v>
      </c>
    </row>
    <row r="2075" spans="1:4" x14ac:dyDescent="0.25">
      <c r="A2075" s="56">
        <v>2074</v>
      </c>
      <c r="B2075" s="57">
        <v>156977</v>
      </c>
      <c r="C2075" s="56" t="s">
        <v>17219</v>
      </c>
      <c r="D2075" s="53">
        <v>9400</v>
      </c>
    </row>
    <row r="2076" spans="1:4" x14ac:dyDescent="0.25">
      <c r="A2076" s="56">
        <v>2075</v>
      </c>
      <c r="B2076" s="57">
        <v>156894</v>
      </c>
      <c r="C2076" s="56" t="s">
        <v>17220</v>
      </c>
      <c r="D2076" s="53">
        <v>7000</v>
      </c>
    </row>
    <row r="2077" spans="1:4" x14ac:dyDescent="0.25">
      <c r="A2077" s="56">
        <v>2076</v>
      </c>
      <c r="B2077" s="57">
        <v>157629</v>
      </c>
      <c r="C2077" s="56" t="s">
        <v>17221</v>
      </c>
      <c r="D2077" s="53">
        <v>9400</v>
      </c>
    </row>
    <row r="2078" spans="1:4" x14ac:dyDescent="0.25">
      <c r="A2078" s="56">
        <v>2077</v>
      </c>
      <c r="B2078" s="57">
        <v>236</v>
      </c>
      <c r="C2078" s="56" t="s">
        <v>17222</v>
      </c>
      <c r="D2078" s="53">
        <v>10000</v>
      </c>
    </row>
    <row r="2079" spans="1:4" x14ac:dyDescent="0.25">
      <c r="A2079" s="56">
        <v>2078</v>
      </c>
      <c r="B2079" s="57">
        <v>4</v>
      </c>
      <c r="C2079" s="56" t="s">
        <v>17223</v>
      </c>
      <c r="D2079" s="53">
        <v>7600</v>
      </c>
    </row>
    <row r="2080" spans="1:4" x14ac:dyDescent="0.25">
      <c r="A2080" s="56">
        <v>2079</v>
      </c>
      <c r="B2080" s="57">
        <v>159510</v>
      </c>
      <c r="C2080" s="56" t="s">
        <v>17224</v>
      </c>
      <c r="D2080" s="53">
        <v>10000</v>
      </c>
    </row>
    <row r="2081" spans="1:4" x14ac:dyDescent="0.25">
      <c r="A2081" s="56">
        <v>2080</v>
      </c>
      <c r="B2081" s="58">
        <v>333</v>
      </c>
      <c r="C2081" s="56" t="s">
        <v>17225</v>
      </c>
      <c r="D2081" s="53">
        <v>10000</v>
      </c>
    </row>
    <row r="2082" spans="1:4" x14ac:dyDescent="0.25">
      <c r="A2082" s="56">
        <v>2081</v>
      </c>
      <c r="B2082" s="58">
        <v>332</v>
      </c>
      <c r="C2082" s="56" t="s">
        <v>17226</v>
      </c>
      <c r="D2082" s="53">
        <v>10000</v>
      </c>
    </row>
    <row r="2083" spans="1:4" x14ac:dyDescent="0.25">
      <c r="A2083" s="56">
        <v>2082</v>
      </c>
      <c r="B2083" s="57">
        <v>157120</v>
      </c>
      <c r="C2083" s="56" t="s">
        <v>17227</v>
      </c>
      <c r="D2083" s="53">
        <v>10000</v>
      </c>
    </row>
    <row r="2084" spans="1:4" x14ac:dyDescent="0.25">
      <c r="A2084" s="56">
        <v>2083</v>
      </c>
      <c r="B2084" s="57">
        <v>9500422</v>
      </c>
      <c r="C2084" s="56" t="s">
        <v>17228</v>
      </c>
      <c r="D2084" s="53">
        <v>10000</v>
      </c>
    </row>
    <row r="2085" spans="1:4" x14ac:dyDescent="0.25">
      <c r="A2085" s="56">
        <v>2084</v>
      </c>
      <c r="B2085" s="57">
        <v>157426</v>
      </c>
      <c r="C2085" s="56" t="s">
        <v>17229</v>
      </c>
      <c r="D2085" s="53">
        <v>2565</v>
      </c>
    </row>
    <row r="2086" spans="1:4" x14ac:dyDescent="0.25">
      <c r="A2086" s="56">
        <v>2085</v>
      </c>
      <c r="B2086" s="57">
        <v>156861</v>
      </c>
      <c r="C2086" s="56" t="s">
        <v>17230</v>
      </c>
      <c r="D2086" s="53">
        <v>10000</v>
      </c>
    </row>
    <row r="2087" spans="1:4" x14ac:dyDescent="0.25">
      <c r="A2087" s="56">
        <v>2086</v>
      </c>
      <c r="B2087" s="57">
        <v>156874</v>
      </c>
      <c r="C2087" s="56" t="s">
        <v>17231</v>
      </c>
      <c r="D2087" s="53">
        <v>10000</v>
      </c>
    </row>
    <row r="2088" spans="1:4" x14ac:dyDescent="0.25">
      <c r="A2088" s="56">
        <v>2087</v>
      </c>
      <c r="B2088" s="57">
        <v>157134</v>
      </c>
      <c r="C2088" s="56" t="s">
        <v>17232</v>
      </c>
      <c r="D2088" s="53">
        <v>10000</v>
      </c>
    </row>
    <row r="2089" spans="1:4" x14ac:dyDescent="0.25">
      <c r="A2089" s="56">
        <v>2088</v>
      </c>
      <c r="B2089" s="57">
        <v>156884</v>
      </c>
      <c r="C2089" s="56" t="s">
        <v>17233</v>
      </c>
      <c r="D2089" s="53">
        <v>10000</v>
      </c>
    </row>
    <row r="2090" spans="1:4" x14ac:dyDescent="0.25">
      <c r="A2090" s="56">
        <v>2089</v>
      </c>
      <c r="B2090" s="57">
        <v>160614</v>
      </c>
      <c r="C2090" s="56" t="s">
        <v>17234</v>
      </c>
      <c r="D2090" s="53">
        <v>9400</v>
      </c>
    </row>
    <row r="2091" spans="1:4" x14ac:dyDescent="0.25">
      <c r="A2091" s="56">
        <v>2090</v>
      </c>
      <c r="B2091" s="57">
        <v>157128</v>
      </c>
      <c r="C2091" s="56" t="s">
        <v>17235</v>
      </c>
      <c r="D2091" s="53">
        <v>10000</v>
      </c>
    </row>
    <row r="2092" spans="1:4" x14ac:dyDescent="0.25">
      <c r="A2092" s="56">
        <v>2091</v>
      </c>
      <c r="B2092" s="57">
        <v>156823</v>
      </c>
      <c r="C2092" s="56" t="s">
        <v>17236</v>
      </c>
      <c r="D2092" s="53">
        <v>7030</v>
      </c>
    </row>
    <row r="2093" spans="1:4" x14ac:dyDescent="0.25">
      <c r="A2093" s="56">
        <v>2092</v>
      </c>
      <c r="B2093" s="57">
        <v>160591</v>
      </c>
      <c r="C2093" s="56" t="s">
        <v>17237</v>
      </c>
      <c r="D2093" s="53">
        <v>10800</v>
      </c>
    </row>
    <row r="2094" spans="1:4" x14ac:dyDescent="0.25">
      <c r="A2094" s="56">
        <v>2093</v>
      </c>
      <c r="B2094" s="57">
        <v>160607</v>
      </c>
      <c r="C2094" s="56" t="s">
        <v>17238</v>
      </c>
      <c r="D2094" s="53">
        <v>10000</v>
      </c>
    </row>
    <row r="2095" spans="1:4" x14ac:dyDescent="0.25">
      <c r="A2095" s="56">
        <v>2094</v>
      </c>
      <c r="B2095" s="58">
        <v>330</v>
      </c>
      <c r="C2095" s="56" t="s">
        <v>17239</v>
      </c>
      <c r="D2095" s="53">
        <v>10300</v>
      </c>
    </row>
    <row r="2096" spans="1:4" x14ac:dyDescent="0.25">
      <c r="A2096" s="56">
        <v>2095</v>
      </c>
      <c r="B2096" s="58">
        <v>445</v>
      </c>
      <c r="C2096" s="56" t="s">
        <v>17240</v>
      </c>
      <c r="D2096" s="53">
        <v>10300</v>
      </c>
    </row>
    <row r="2097" spans="1:4" x14ac:dyDescent="0.25">
      <c r="A2097" s="56">
        <v>2096</v>
      </c>
      <c r="B2097" s="58">
        <v>442</v>
      </c>
      <c r="C2097" s="56" t="s">
        <v>17241</v>
      </c>
      <c r="D2097" s="53">
        <v>10000</v>
      </c>
    </row>
    <row r="2098" spans="1:4" x14ac:dyDescent="0.25">
      <c r="A2098" s="56">
        <v>2097</v>
      </c>
      <c r="B2098" s="57">
        <v>156866</v>
      </c>
      <c r="C2098" s="56" t="s">
        <v>17242</v>
      </c>
      <c r="D2098" s="53">
        <v>10000</v>
      </c>
    </row>
    <row r="2099" spans="1:4" x14ac:dyDescent="0.25">
      <c r="A2099" s="56">
        <v>2098</v>
      </c>
      <c r="B2099" s="58">
        <v>452</v>
      </c>
      <c r="C2099" s="56" t="s">
        <v>17243</v>
      </c>
      <c r="D2099" s="53">
        <v>36000</v>
      </c>
    </row>
    <row r="2100" spans="1:4" x14ac:dyDescent="0.25">
      <c r="A2100" s="56">
        <v>2099</v>
      </c>
      <c r="B2100" s="58">
        <v>461</v>
      </c>
      <c r="C2100" s="56" t="s">
        <v>17244</v>
      </c>
      <c r="D2100" s="53">
        <v>36000</v>
      </c>
    </row>
    <row r="2101" spans="1:4" ht="25.5" x14ac:dyDescent="0.25">
      <c r="A2101" s="56">
        <v>2100</v>
      </c>
      <c r="B2101" s="57">
        <v>160308</v>
      </c>
      <c r="C2101" s="56" t="s">
        <v>14056</v>
      </c>
      <c r="D2101" s="53">
        <v>10300</v>
      </c>
    </row>
    <row r="2102" spans="1:4" x14ac:dyDescent="0.25">
      <c r="A2102" s="56">
        <v>2101</v>
      </c>
      <c r="B2102" s="57">
        <v>157464</v>
      </c>
      <c r="C2102" s="56" t="s">
        <v>17245</v>
      </c>
      <c r="D2102" s="53">
        <v>10000</v>
      </c>
    </row>
    <row r="2103" spans="1:4" x14ac:dyDescent="0.25">
      <c r="A2103" s="56">
        <v>2102</v>
      </c>
      <c r="B2103" s="57">
        <v>160314</v>
      </c>
      <c r="C2103" s="56" t="s">
        <v>17246</v>
      </c>
      <c r="D2103" s="53">
        <v>10000</v>
      </c>
    </row>
    <row r="2104" spans="1:4" ht="38.25" x14ac:dyDescent="0.25">
      <c r="A2104" s="56">
        <v>2103</v>
      </c>
      <c r="B2104" s="58">
        <v>312</v>
      </c>
      <c r="C2104" s="56" t="s">
        <v>17247</v>
      </c>
      <c r="D2104" s="53">
        <v>10000</v>
      </c>
    </row>
    <row r="2105" spans="1:4" ht="38.25" x14ac:dyDescent="0.25">
      <c r="A2105" s="56">
        <v>2104</v>
      </c>
      <c r="B2105" s="58">
        <v>318</v>
      </c>
      <c r="C2105" s="56" t="s">
        <v>17248</v>
      </c>
      <c r="D2105" s="53">
        <v>10800</v>
      </c>
    </row>
    <row r="2106" spans="1:4" x14ac:dyDescent="0.25">
      <c r="A2106" s="56">
        <v>2105</v>
      </c>
      <c r="B2106" s="57">
        <v>157807</v>
      </c>
      <c r="C2106" s="56" t="s">
        <v>17249</v>
      </c>
      <c r="D2106" s="53">
        <v>10000</v>
      </c>
    </row>
    <row r="2107" spans="1:4" x14ac:dyDescent="0.25">
      <c r="A2107" s="56">
        <v>2106</v>
      </c>
      <c r="B2107" s="57">
        <v>5592</v>
      </c>
      <c r="C2107" s="56" t="s">
        <v>17250</v>
      </c>
      <c r="D2107" s="53">
        <v>37700</v>
      </c>
    </row>
    <row r="2108" spans="1:4" x14ac:dyDescent="0.25">
      <c r="A2108" s="56">
        <v>2107</v>
      </c>
      <c r="B2108" s="58">
        <v>5568</v>
      </c>
      <c r="C2108" s="56" t="s">
        <v>17251</v>
      </c>
      <c r="D2108" s="53">
        <v>34000</v>
      </c>
    </row>
    <row r="2109" spans="1:4" x14ac:dyDescent="0.25">
      <c r="A2109" s="56">
        <v>2108</v>
      </c>
      <c r="B2109" s="58">
        <v>5565</v>
      </c>
      <c r="C2109" s="56" t="s">
        <v>17252</v>
      </c>
      <c r="D2109" s="53">
        <v>36000</v>
      </c>
    </row>
    <row r="2110" spans="1:4" x14ac:dyDescent="0.25">
      <c r="A2110" s="56">
        <v>2109</v>
      </c>
      <c r="B2110" s="57">
        <v>55081</v>
      </c>
      <c r="C2110" s="56" t="s">
        <v>17253</v>
      </c>
      <c r="D2110" s="53">
        <v>10000</v>
      </c>
    </row>
    <row r="2111" spans="1:4" x14ac:dyDescent="0.25">
      <c r="A2111" s="56">
        <v>2110</v>
      </c>
      <c r="B2111" s="58">
        <v>5537</v>
      </c>
      <c r="C2111" s="56" t="s">
        <v>17254</v>
      </c>
      <c r="D2111" s="53">
        <v>10000</v>
      </c>
    </row>
    <row r="2112" spans="1:4" x14ac:dyDescent="0.25">
      <c r="A2112" s="56">
        <v>2111</v>
      </c>
      <c r="B2112" s="57">
        <v>287</v>
      </c>
      <c r="C2112" s="56" t="s">
        <v>17255</v>
      </c>
      <c r="D2112" s="53">
        <v>9400</v>
      </c>
    </row>
    <row r="2113" spans="1:4" x14ac:dyDescent="0.25">
      <c r="A2113" s="56">
        <v>2112</v>
      </c>
      <c r="B2113" s="57" t="s">
        <v>17257</v>
      </c>
      <c r="C2113" s="56" t="s">
        <v>17256</v>
      </c>
      <c r="D2113" s="53">
        <v>10000</v>
      </c>
    </row>
    <row r="2114" spans="1:4" x14ac:dyDescent="0.25">
      <c r="A2114" s="56">
        <v>2113</v>
      </c>
      <c r="B2114" s="57" t="s">
        <v>17259</v>
      </c>
      <c r="C2114" s="56" t="s">
        <v>17258</v>
      </c>
      <c r="D2114" s="53">
        <v>9400</v>
      </c>
    </row>
    <row r="2115" spans="1:4" x14ac:dyDescent="0.25">
      <c r="A2115" s="56">
        <v>2114</v>
      </c>
      <c r="B2115" s="57">
        <v>281</v>
      </c>
      <c r="C2115" s="56" t="s">
        <v>17260</v>
      </c>
      <c r="D2115" s="53">
        <v>10800</v>
      </c>
    </row>
    <row r="2116" spans="1:4" ht="38.25" x14ac:dyDescent="0.25">
      <c r="A2116" s="56">
        <v>2115</v>
      </c>
      <c r="B2116" s="57" t="s">
        <v>17262</v>
      </c>
      <c r="C2116" s="56" t="s">
        <v>17261</v>
      </c>
      <c r="D2116" s="53">
        <v>10000</v>
      </c>
    </row>
    <row r="2117" spans="1:4" x14ac:dyDescent="0.25">
      <c r="A2117" s="56">
        <v>2116</v>
      </c>
      <c r="B2117" s="58">
        <v>450</v>
      </c>
      <c r="C2117" s="56" t="s">
        <v>17263</v>
      </c>
      <c r="D2117" s="53">
        <v>35000</v>
      </c>
    </row>
    <row r="2118" spans="1:4" x14ac:dyDescent="0.25">
      <c r="A2118" s="56">
        <v>2117</v>
      </c>
      <c r="B2118" s="58">
        <v>457</v>
      </c>
      <c r="C2118" s="56" t="s">
        <v>17264</v>
      </c>
      <c r="D2118" s="53">
        <v>35000</v>
      </c>
    </row>
    <row r="2119" spans="1:4" x14ac:dyDescent="0.25">
      <c r="A2119" s="56">
        <v>2118</v>
      </c>
      <c r="B2119" s="57">
        <v>484</v>
      </c>
      <c r="C2119" s="56" t="s">
        <v>17265</v>
      </c>
      <c r="D2119" s="53">
        <v>35000</v>
      </c>
    </row>
    <row r="2120" spans="1:4" x14ac:dyDescent="0.25">
      <c r="A2120" s="56">
        <v>2119</v>
      </c>
      <c r="B2120" s="58">
        <v>462</v>
      </c>
      <c r="C2120" s="56" t="s">
        <v>17266</v>
      </c>
      <c r="D2120" s="53">
        <v>36000</v>
      </c>
    </row>
    <row r="2121" spans="1:4" x14ac:dyDescent="0.25">
      <c r="A2121" s="56">
        <v>2120</v>
      </c>
      <c r="B2121" s="57">
        <v>156955</v>
      </c>
      <c r="C2121" s="56" t="s">
        <v>19</v>
      </c>
      <c r="D2121" s="53">
        <v>9400</v>
      </c>
    </row>
    <row r="2122" spans="1:4" x14ac:dyDescent="0.25">
      <c r="A2122" s="56">
        <v>2121</v>
      </c>
      <c r="B2122" s="57">
        <v>157068</v>
      </c>
      <c r="C2122" s="56" t="s">
        <v>17267</v>
      </c>
      <c r="D2122" s="53">
        <v>9400</v>
      </c>
    </row>
    <row r="2123" spans="1:4" x14ac:dyDescent="0.25">
      <c r="A2123" s="56">
        <v>2122</v>
      </c>
      <c r="B2123" s="57">
        <v>156695</v>
      </c>
      <c r="C2123" s="56" t="s">
        <v>17268</v>
      </c>
      <c r="D2123" s="53">
        <v>7200</v>
      </c>
    </row>
    <row r="2124" spans="1:4" x14ac:dyDescent="0.25">
      <c r="A2124" s="56">
        <v>2123</v>
      </c>
      <c r="B2124" s="57">
        <v>157738</v>
      </c>
      <c r="C2124" s="56" t="s">
        <v>17269</v>
      </c>
      <c r="D2124" s="53">
        <v>10000</v>
      </c>
    </row>
    <row r="2125" spans="1:4" x14ac:dyDescent="0.25">
      <c r="A2125" s="56">
        <v>2124</v>
      </c>
      <c r="B2125" s="57">
        <v>157730</v>
      </c>
      <c r="C2125" s="56" t="s">
        <v>17270</v>
      </c>
      <c r="D2125" s="53">
        <v>9400</v>
      </c>
    </row>
    <row r="2126" spans="1:4" x14ac:dyDescent="0.25">
      <c r="A2126" s="56">
        <v>2125</v>
      </c>
      <c r="B2126" s="57">
        <v>157437</v>
      </c>
      <c r="C2126" s="56" t="s">
        <v>17271</v>
      </c>
      <c r="D2126" s="53">
        <v>4150</v>
      </c>
    </row>
    <row r="2127" spans="1:4" x14ac:dyDescent="0.25">
      <c r="A2127" s="56">
        <v>2126</v>
      </c>
      <c r="B2127" s="57">
        <v>157649</v>
      </c>
      <c r="C2127" s="56" t="s">
        <v>12845</v>
      </c>
      <c r="D2127" s="53">
        <v>9400</v>
      </c>
    </row>
    <row r="2128" spans="1:4" x14ac:dyDescent="0.25">
      <c r="A2128" s="56">
        <v>2127</v>
      </c>
      <c r="B2128" s="57">
        <v>157148</v>
      </c>
      <c r="C2128" s="56" t="s">
        <v>17272</v>
      </c>
      <c r="D2128" s="53">
        <v>10300</v>
      </c>
    </row>
    <row r="2129" spans="1:4" x14ac:dyDescent="0.25">
      <c r="A2129" s="56">
        <v>2128</v>
      </c>
      <c r="B2129" s="57">
        <v>157339</v>
      </c>
      <c r="C2129" s="56" t="s">
        <v>17273</v>
      </c>
      <c r="D2129" s="53">
        <v>9400</v>
      </c>
    </row>
    <row r="2130" spans="1:4" x14ac:dyDescent="0.25">
      <c r="A2130" s="56">
        <v>2129</v>
      </c>
      <c r="B2130" s="57">
        <v>157080</v>
      </c>
      <c r="C2130" s="56" t="s">
        <v>17274</v>
      </c>
      <c r="D2130" s="53">
        <v>37700</v>
      </c>
    </row>
    <row r="2131" spans="1:4" x14ac:dyDescent="0.25">
      <c r="A2131" s="56">
        <v>2130</v>
      </c>
      <c r="B2131" s="57">
        <v>157637</v>
      </c>
      <c r="C2131" s="56" t="s">
        <v>12832</v>
      </c>
      <c r="D2131" s="53">
        <v>9700</v>
      </c>
    </row>
    <row r="2132" spans="1:4" x14ac:dyDescent="0.25">
      <c r="A2132" s="56">
        <v>2131</v>
      </c>
      <c r="B2132" s="57">
        <v>157353</v>
      </c>
      <c r="C2132" s="56" t="s">
        <v>17275</v>
      </c>
      <c r="D2132" s="53">
        <v>10000</v>
      </c>
    </row>
    <row r="2133" spans="1:4" x14ac:dyDescent="0.25">
      <c r="A2133" s="56">
        <v>2132</v>
      </c>
      <c r="B2133" s="57">
        <v>156669</v>
      </c>
      <c r="C2133" s="56" t="s">
        <v>17276</v>
      </c>
      <c r="D2133" s="53">
        <v>9400</v>
      </c>
    </row>
    <row r="2134" spans="1:4" x14ac:dyDescent="0.25">
      <c r="A2134" s="56">
        <v>2133</v>
      </c>
      <c r="B2134" s="57">
        <v>157149</v>
      </c>
      <c r="C2134" s="56" t="s">
        <v>17277</v>
      </c>
      <c r="D2134" s="53">
        <v>9700</v>
      </c>
    </row>
    <row r="2135" spans="1:4" x14ac:dyDescent="0.25">
      <c r="A2135" s="56">
        <v>2134</v>
      </c>
      <c r="B2135" s="57">
        <v>148706</v>
      </c>
      <c r="C2135" s="56" t="s">
        <v>17278</v>
      </c>
      <c r="D2135" s="53">
        <v>7000</v>
      </c>
    </row>
    <row r="2136" spans="1:4" x14ac:dyDescent="0.25">
      <c r="A2136" s="56">
        <v>2135</v>
      </c>
      <c r="B2136" s="57">
        <v>157085</v>
      </c>
      <c r="C2136" s="56" t="s">
        <v>17279</v>
      </c>
      <c r="D2136" s="53">
        <v>9400</v>
      </c>
    </row>
    <row r="2137" spans="1:4" x14ac:dyDescent="0.25">
      <c r="A2137" s="56">
        <v>2136</v>
      </c>
      <c r="B2137" s="57">
        <v>156722</v>
      </c>
      <c r="C2137" s="56" t="s">
        <v>17280</v>
      </c>
      <c r="D2137" s="53">
        <v>7200</v>
      </c>
    </row>
    <row r="2138" spans="1:4" x14ac:dyDescent="0.25">
      <c r="A2138" s="56">
        <v>2137</v>
      </c>
      <c r="B2138" s="57">
        <v>157081</v>
      </c>
      <c r="C2138" s="56" t="s">
        <v>17281</v>
      </c>
      <c r="D2138" s="53">
        <v>10000</v>
      </c>
    </row>
    <row r="2139" spans="1:4" x14ac:dyDescent="0.25">
      <c r="A2139" s="56">
        <v>2138</v>
      </c>
      <c r="B2139" s="57">
        <v>157737</v>
      </c>
      <c r="C2139" s="56" t="s">
        <v>17282</v>
      </c>
      <c r="D2139" s="53">
        <v>10000</v>
      </c>
    </row>
    <row r="2140" spans="1:4" x14ac:dyDescent="0.25">
      <c r="A2140" s="56">
        <v>2139</v>
      </c>
      <c r="B2140" s="57">
        <v>157734</v>
      </c>
      <c r="C2140" s="56" t="s">
        <v>17283</v>
      </c>
      <c r="D2140" s="53">
        <v>9400</v>
      </c>
    </row>
    <row r="2141" spans="1:4" x14ac:dyDescent="0.25">
      <c r="A2141" s="56">
        <v>2140</v>
      </c>
      <c r="B2141" s="57">
        <v>156728</v>
      </c>
      <c r="C2141" s="56" t="s">
        <v>17284</v>
      </c>
      <c r="D2141" s="53">
        <v>8900</v>
      </c>
    </row>
    <row r="2142" spans="1:4" ht="25.5" x14ac:dyDescent="0.25">
      <c r="A2142" s="56">
        <v>2141</v>
      </c>
      <c r="B2142" s="57">
        <v>158049</v>
      </c>
      <c r="C2142" s="56" t="s">
        <v>17285</v>
      </c>
      <c r="D2142" s="53">
        <v>10800</v>
      </c>
    </row>
    <row r="2143" spans="1:4" x14ac:dyDescent="0.25">
      <c r="A2143" s="56">
        <v>2142</v>
      </c>
      <c r="B2143" s="57">
        <v>159152</v>
      </c>
      <c r="C2143" s="56" t="s">
        <v>17286</v>
      </c>
      <c r="D2143" s="53">
        <v>10000</v>
      </c>
    </row>
    <row r="2144" spans="1:4" x14ac:dyDescent="0.25">
      <c r="A2144" s="56">
        <v>2143</v>
      </c>
      <c r="B2144" s="57">
        <v>157731</v>
      </c>
      <c r="C2144" s="56" t="s">
        <v>17287</v>
      </c>
      <c r="D2144" s="53">
        <v>10300</v>
      </c>
    </row>
    <row r="2145" spans="1:4" x14ac:dyDescent="0.25">
      <c r="A2145" s="56">
        <v>2144</v>
      </c>
      <c r="B2145" s="57">
        <v>21301</v>
      </c>
      <c r="C2145" s="56" t="s">
        <v>17288</v>
      </c>
      <c r="D2145" s="53">
        <v>9400</v>
      </c>
    </row>
    <row r="2146" spans="1:4" x14ac:dyDescent="0.25">
      <c r="A2146" s="56">
        <v>2145</v>
      </c>
      <c r="B2146" s="57">
        <v>159155</v>
      </c>
      <c r="C2146" s="56" t="s">
        <v>17289</v>
      </c>
      <c r="D2146" s="53">
        <v>9400</v>
      </c>
    </row>
    <row r="2147" spans="1:4" x14ac:dyDescent="0.25">
      <c r="A2147" s="56">
        <v>2146</v>
      </c>
      <c r="B2147" s="58">
        <v>2155</v>
      </c>
      <c r="C2147" s="56" t="s">
        <v>17290</v>
      </c>
      <c r="D2147" s="53">
        <v>34000</v>
      </c>
    </row>
    <row r="2148" spans="1:4" x14ac:dyDescent="0.25">
      <c r="A2148" s="56">
        <v>2147</v>
      </c>
      <c r="B2148" s="57">
        <v>157742</v>
      </c>
      <c r="C2148" s="56" t="s">
        <v>17291</v>
      </c>
      <c r="D2148" s="53">
        <v>9400</v>
      </c>
    </row>
    <row r="2149" spans="1:4" x14ac:dyDescent="0.25">
      <c r="A2149" s="56">
        <v>2148</v>
      </c>
      <c r="B2149" s="57">
        <v>2160</v>
      </c>
      <c r="C2149" s="56" t="s">
        <v>17292</v>
      </c>
      <c r="D2149" s="53">
        <v>37700</v>
      </c>
    </row>
    <row r="2150" spans="1:4" x14ac:dyDescent="0.25">
      <c r="A2150" s="56">
        <v>2149</v>
      </c>
      <c r="B2150" s="57">
        <v>156727</v>
      </c>
      <c r="C2150" s="56" t="s">
        <v>17293</v>
      </c>
      <c r="D2150" s="53">
        <v>9400</v>
      </c>
    </row>
    <row r="2151" spans="1:4" x14ac:dyDescent="0.25">
      <c r="A2151" s="56">
        <v>2150</v>
      </c>
      <c r="B2151" s="57">
        <v>157733</v>
      </c>
      <c r="C2151" s="56" t="s">
        <v>17294</v>
      </c>
      <c r="D2151" s="53">
        <v>10300</v>
      </c>
    </row>
    <row r="2152" spans="1:4" x14ac:dyDescent="0.25">
      <c r="A2152" s="56">
        <v>2151</v>
      </c>
      <c r="B2152" s="57">
        <v>157024</v>
      </c>
      <c r="C2152" s="56" t="s">
        <v>17295</v>
      </c>
      <c r="D2152" s="53">
        <v>7000</v>
      </c>
    </row>
    <row r="2153" spans="1:4" x14ac:dyDescent="0.25">
      <c r="A2153" s="56">
        <v>2152</v>
      </c>
      <c r="B2153" s="57">
        <v>157714</v>
      </c>
      <c r="C2153" s="56" t="s">
        <v>17296</v>
      </c>
      <c r="D2153" s="53">
        <v>9400</v>
      </c>
    </row>
    <row r="2154" spans="1:4" x14ac:dyDescent="0.25">
      <c r="A2154" s="56">
        <v>2153</v>
      </c>
      <c r="B2154" s="57">
        <v>157594</v>
      </c>
      <c r="C2154" s="56" t="s">
        <v>17297</v>
      </c>
      <c r="D2154" s="53">
        <v>7600</v>
      </c>
    </row>
    <row r="2155" spans="1:4" x14ac:dyDescent="0.25">
      <c r="A2155" s="56">
        <v>2154</v>
      </c>
      <c r="B2155" s="57">
        <v>157716</v>
      </c>
      <c r="C2155" s="56" t="s">
        <v>17298</v>
      </c>
      <c r="D2155" s="53">
        <v>9400</v>
      </c>
    </row>
    <row r="2156" spans="1:4" x14ac:dyDescent="0.25">
      <c r="A2156" s="56">
        <v>2155</v>
      </c>
      <c r="B2156" s="57">
        <v>157044</v>
      </c>
      <c r="C2156" s="56" t="s">
        <v>17299</v>
      </c>
      <c r="D2156" s="53">
        <v>9400</v>
      </c>
    </row>
    <row r="2157" spans="1:4" x14ac:dyDescent="0.25">
      <c r="A2157" s="56">
        <v>2156</v>
      </c>
      <c r="B2157" s="57">
        <v>21321</v>
      </c>
      <c r="C2157" s="56" t="s">
        <v>17300</v>
      </c>
      <c r="D2157" s="53">
        <v>9400</v>
      </c>
    </row>
    <row r="2158" spans="1:4" x14ac:dyDescent="0.25">
      <c r="A2158" s="56">
        <v>2157</v>
      </c>
      <c r="B2158" s="58">
        <v>2156</v>
      </c>
      <c r="C2158" s="56" t="s">
        <v>17301</v>
      </c>
      <c r="D2158" s="53">
        <v>34000</v>
      </c>
    </row>
    <row r="2159" spans="1:4" x14ac:dyDescent="0.25">
      <c r="A2159" s="56">
        <v>2158</v>
      </c>
      <c r="B2159" s="58">
        <v>2157</v>
      </c>
      <c r="C2159" s="56" t="s">
        <v>17302</v>
      </c>
      <c r="D2159" s="53">
        <v>37700</v>
      </c>
    </row>
    <row r="2160" spans="1:4" x14ac:dyDescent="0.25">
      <c r="A2160" s="56">
        <v>2159</v>
      </c>
      <c r="B2160" s="58">
        <v>20100</v>
      </c>
      <c r="C2160" s="56" t="s">
        <v>17303</v>
      </c>
      <c r="D2160" s="53">
        <v>9400</v>
      </c>
    </row>
    <row r="2161" spans="1:4" x14ac:dyDescent="0.25">
      <c r="A2161" s="56">
        <v>2160</v>
      </c>
      <c r="B2161" s="58">
        <v>20104</v>
      </c>
      <c r="C2161" s="56" t="s">
        <v>17304</v>
      </c>
      <c r="D2161" s="53">
        <v>10000</v>
      </c>
    </row>
    <row r="2162" spans="1:4" x14ac:dyDescent="0.25">
      <c r="A2162" s="56">
        <v>2161</v>
      </c>
      <c r="B2162" s="58">
        <v>20103</v>
      </c>
      <c r="C2162" s="56" t="s">
        <v>17305</v>
      </c>
      <c r="D2162" s="53">
        <v>10000</v>
      </c>
    </row>
    <row r="2163" spans="1:4" x14ac:dyDescent="0.25">
      <c r="A2163" s="56">
        <v>2162</v>
      </c>
      <c r="B2163" s="58">
        <v>20101</v>
      </c>
      <c r="C2163" s="56" t="s">
        <v>17306</v>
      </c>
      <c r="D2163" s="53">
        <v>9400</v>
      </c>
    </row>
    <row r="2164" spans="1:4" x14ac:dyDescent="0.25">
      <c r="A2164" s="56">
        <v>2163</v>
      </c>
      <c r="B2164" s="58">
        <v>20102</v>
      </c>
      <c r="C2164" s="56" t="s">
        <v>17307</v>
      </c>
      <c r="D2164" s="53">
        <v>9400</v>
      </c>
    </row>
    <row r="2165" spans="1:4" x14ac:dyDescent="0.25">
      <c r="A2165" s="56">
        <v>2164</v>
      </c>
      <c r="B2165" s="58">
        <v>20133</v>
      </c>
      <c r="C2165" s="56" t="s">
        <v>17308</v>
      </c>
      <c r="D2165" s="53">
        <v>36000</v>
      </c>
    </row>
    <row r="2166" spans="1:4" ht="25.5" x14ac:dyDescent="0.25">
      <c r="A2166" s="56">
        <v>2165</v>
      </c>
      <c r="B2166" s="58">
        <v>20129</v>
      </c>
      <c r="C2166" s="56" t="s">
        <v>17309</v>
      </c>
      <c r="D2166" s="53">
        <v>34000</v>
      </c>
    </row>
    <row r="2167" spans="1:4" x14ac:dyDescent="0.25">
      <c r="A2167" s="56">
        <v>2166</v>
      </c>
      <c r="B2167" s="58">
        <v>20138</v>
      </c>
      <c r="C2167" s="56" t="s">
        <v>17310</v>
      </c>
      <c r="D2167" s="53">
        <v>34000</v>
      </c>
    </row>
    <row r="2168" spans="1:4" ht="25.5" x14ac:dyDescent="0.25">
      <c r="A2168" s="56">
        <v>2167</v>
      </c>
      <c r="B2168" s="58">
        <v>20132</v>
      </c>
      <c r="C2168" s="56" t="s">
        <v>17311</v>
      </c>
      <c r="D2168" s="53">
        <v>36000</v>
      </c>
    </row>
    <row r="2169" spans="1:4" x14ac:dyDescent="0.25">
      <c r="A2169" s="56">
        <v>2168</v>
      </c>
      <c r="B2169" s="58">
        <v>20137</v>
      </c>
      <c r="C2169" s="56" t="s">
        <v>17312</v>
      </c>
      <c r="D2169" s="53">
        <v>34000</v>
      </c>
    </row>
    <row r="2170" spans="1:4" ht="25.5" x14ac:dyDescent="0.25">
      <c r="A2170" s="56">
        <v>2169</v>
      </c>
      <c r="B2170" s="58">
        <v>20131</v>
      </c>
      <c r="C2170" s="56" t="s">
        <v>17313</v>
      </c>
      <c r="D2170" s="53">
        <v>36000</v>
      </c>
    </row>
    <row r="2171" spans="1:4" ht="25.5" x14ac:dyDescent="0.25">
      <c r="A2171" s="56">
        <v>2170</v>
      </c>
      <c r="B2171" s="58">
        <v>20130</v>
      </c>
      <c r="C2171" s="56" t="s">
        <v>17314</v>
      </c>
      <c r="D2171" s="53">
        <v>34000</v>
      </c>
    </row>
    <row r="2172" spans="1:4" x14ac:dyDescent="0.25">
      <c r="A2172" s="56">
        <v>2171</v>
      </c>
      <c r="B2172" s="58">
        <v>20139</v>
      </c>
      <c r="C2172" s="56" t="s">
        <v>17315</v>
      </c>
      <c r="D2172" s="53">
        <v>34000</v>
      </c>
    </row>
    <row r="2173" spans="1:4" x14ac:dyDescent="0.25">
      <c r="A2173" s="56">
        <v>2172</v>
      </c>
      <c r="B2173" s="58">
        <v>20146</v>
      </c>
      <c r="C2173" s="56" t="s">
        <v>17316</v>
      </c>
      <c r="D2173" s="53">
        <v>34000</v>
      </c>
    </row>
    <row r="2174" spans="1:4" x14ac:dyDescent="0.25">
      <c r="A2174" s="56">
        <v>2173</v>
      </c>
      <c r="B2174" s="58">
        <v>20134</v>
      </c>
      <c r="C2174" s="56" t="s">
        <v>17317</v>
      </c>
      <c r="D2174" s="53">
        <v>36000</v>
      </c>
    </row>
    <row r="2175" spans="1:4" x14ac:dyDescent="0.25">
      <c r="A2175" s="56">
        <v>2174</v>
      </c>
      <c r="B2175" s="58">
        <v>20136</v>
      </c>
      <c r="C2175" s="56" t="s">
        <v>17318</v>
      </c>
      <c r="D2175" s="53">
        <v>34000</v>
      </c>
    </row>
    <row r="2176" spans="1:4" ht="25.5" x14ac:dyDescent="0.25">
      <c r="A2176" s="56">
        <v>2175</v>
      </c>
      <c r="B2176" s="58">
        <v>20135</v>
      </c>
      <c r="C2176" s="56" t="s">
        <v>17319</v>
      </c>
      <c r="D2176" s="53">
        <v>36000</v>
      </c>
    </row>
    <row r="2177" spans="1:4" x14ac:dyDescent="0.25">
      <c r="A2177" s="56">
        <v>2176</v>
      </c>
      <c r="B2177" s="58">
        <v>20151</v>
      </c>
      <c r="C2177" s="56" t="s">
        <v>17320</v>
      </c>
      <c r="D2177" s="53">
        <v>36000</v>
      </c>
    </row>
    <row r="2178" spans="1:4" x14ac:dyDescent="0.25">
      <c r="A2178" s="56">
        <v>2177</v>
      </c>
      <c r="B2178" s="58">
        <v>512966</v>
      </c>
      <c r="C2178" s="56" t="s">
        <v>17321</v>
      </c>
      <c r="D2178" s="53">
        <v>9400</v>
      </c>
    </row>
    <row r="2179" spans="1:4" ht="25.5" x14ac:dyDescent="0.25">
      <c r="A2179" s="56">
        <v>2178</v>
      </c>
      <c r="B2179" s="58">
        <v>20117</v>
      </c>
      <c r="C2179" s="56" t="s">
        <v>17322</v>
      </c>
      <c r="D2179" s="53">
        <v>9400</v>
      </c>
    </row>
    <row r="2180" spans="1:4" x14ac:dyDescent="0.25">
      <c r="A2180" s="56">
        <v>2179</v>
      </c>
      <c r="B2180" s="57">
        <v>20124</v>
      </c>
      <c r="C2180" s="56" t="s">
        <v>17323</v>
      </c>
      <c r="D2180" s="53">
        <v>10000</v>
      </c>
    </row>
    <row r="2181" spans="1:4" x14ac:dyDescent="0.25">
      <c r="A2181" s="56">
        <v>2180</v>
      </c>
      <c r="B2181" s="58">
        <v>20123</v>
      </c>
      <c r="C2181" s="56" t="s">
        <v>17324</v>
      </c>
      <c r="D2181" s="53">
        <v>10000</v>
      </c>
    </row>
    <row r="2182" spans="1:4" x14ac:dyDescent="0.25">
      <c r="A2182" s="56">
        <v>2181</v>
      </c>
      <c r="B2182" s="58">
        <v>20128</v>
      </c>
      <c r="C2182" s="56" t="s">
        <v>17325</v>
      </c>
      <c r="D2182" s="53">
        <v>34000</v>
      </c>
    </row>
    <row r="2183" spans="1:4" x14ac:dyDescent="0.25">
      <c r="A2183" s="56">
        <v>2182</v>
      </c>
      <c r="B2183" s="57">
        <v>157726</v>
      </c>
      <c r="C2183" s="56" t="s">
        <v>17326</v>
      </c>
      <c r="D2183" s="53">
        <v>8900</v>
      </c>
    </row>
    <row r="2184" spans="1:4" x14ac:dyDescent="0.25">
      <c r="A2184" s="56">
        <v>2183</v>
      </c>
      <c r="B2184" s="58">
        <v>20119</v>
      </c>
      <c r="C2184" s="56" t="s">
        <v>17327</v>
      </c>
      <c r="D2184" s="53">
        <v>10000</v>
      </c>
    </row>
    <row r="2185" spans="1:4" x14ac:dyDescent="0.25">
      <c r="A2185" s="56">
        <v>2184</v>
      </c>
      <c r="B2185" s="57">
        <v>157133</v>
      </c>
      <c r="C2185" s="56" t="s">
        <v>17328</v>
      </c>
      <c r="D2185" s="53">
        <v>9400</v>
      </c>
    </row>
    <row r="2186" spans="1:4" x14ac:dyDescent="0.25">
      <c r="A2186" s="56">
        <v>2185</v>
      </c>
      <c r="B2186" s="57">
        <v>157728</v>
      </c>
      <c r="C2186" s="56" t="s">
        <v>17329</v>
      </c>
      <c r="D2186" s="53">
        <v>9400</v>
      </c>
    </row>
    <row r="2187" spans="1:4" x14ac:dyDescent="0.25">
      <c r="A2187" s="56">
        <v>2186</v>
      </c>
      <c r="B2187" s="57">
        <v>159167</v>
      </c>
      <c r="C2187" s="56" t="s">
        <v>17330</v>
      </c>
      <c r="D2187" s="53">
        <v>10000</v>
      </c>
    </row>
    <row r="2188" spans="1:4" x14ac:dyDescent="0.25">
      <c r="A2188" s="56">
        <v>2187</v>
      </c>
      <c r="B2188" s="57">
        <v>157725</v>
      </c>
      <c r="C2188" s="56" t="s">
        <v>17331</v>
      </c>
      <c r="D2188" s="53">
        <v>8900</v>
      </c>
    </row>
    <row r="2189" spans="1:4" x14ac:dyDescent="0.25">
      <c r="A2189" s="56">
        <v>2188</v>
      </c>
      <c r="B2189" s="57">
        <v>159168</v>
      </c>
      <c r="C2189" s="56" t="s">
        <v>13741</v>
      </c>
      <c r="D2189" s="53">
        <v>9400</v>
      </c>
    </row>
    <row r="2190" spans="1:4" x14ac:dyDescent="0.25">
      <c r="A2190" s="56">
        <v>2189</v>
      </c>
      <c r="B2190" s="57">
        <v>159159</v>
      </c>
      <c r="C2190" s="56" t="s">
        <v>13732</v>
      </c>
      <c r="D2190" s="53">
        <v>9400</v>
      </c>
    </row>
    <row r="2191" spans="1:4" x14ac:dyDescent="0.25">
      <c r="A2191" s="56">
        <v>2190</v>
      </c>
      <c r="B2191" s="57">
        <v>159170</v>
      </c>
      <c r="C2191" s="56" t="s">
        <v>13743</v>
      </c>
      <c r="D2191" s="53">
        <v>10000</v>
      </c>
    </row>
    <row r="2192" spans="1:4" x14ac:dyDescent="0.25">
      <c r="A2192" s="56">
        <v>2191</v>
      </c>
      <c r="B2192" s="57">
        <v>156737</v>
      </c>
      <c r="C2192" s="56" t="s">
        <v>17332</v>
      </c>
      <c r="D2192" s="53">
        <v>9400</v>
      </c>
    </row>
    <row r="2193" spans="1:4" x14ac:dyDescent="0.25">
      <c r="A2193" s="56">
        <v>2192</v>
      </c>
      <c r="B2193" s="57">
        <v>156739</v>
      </c>
      <c r="C2193" s="56" t="s">
        <v>17333</v>
      </c>
      <c r="D2193" s="53">
        <v>9400</v>
      </c>
    </row>
    <row r="2194" spans="1:4" x14ac:dyDescent="0.25">
      <c r="A2194" s="56">
        <v>2193</v>
      </c>
      <c r="B2194" s="58">
        <v>20120</v>
      </c>
      <c r="C2194" s="56" t="s">
        <v>17334</v>
      </c>
      <c r="D2194" s="53">
        <v>9400</v>
      </c>
    </row>
    <row r="2195" spans="1:4" x14ac:dyDescent="0.25">
      <c r="A2195" s="56">
        <v>2194</v>
      </c>
      <c r="B2195" s="57">
        <v>156754</v>
      </c>
      <c r="C2195" s="56" t="s">
        <v>17335</v>
      </c>
      <c r="D2195" s="53">
        <v>9400</v>
      </c>
    </row>
    <row r="2196" spans="1:4" x14ac:dyDescent="0.25">
      <c r="A2196" s="56">
        <v>2195</v>
      </c>
      <c r="B2196" s="57">
        <v>156740</v>
      </c>
      <c r="C2196" s="56" t="s">
        <v>17336</v>
      </c>
      <c r="D2196" s="53">
        <v>9400</v>
      </c>
    </row>
    <row r="2197" spans="1:4" x14ac:dyDescent="0.25">
      <c r="A2197" s="56">
        <v>2196</v>
      </c>
      <c r="B2197" s="57">
        <v>157727</v>
      </c>
      <c r="C2197" s="56" t="s">
        <v>17337</v>
      </c>
      <c r="D2197" s="53">
        <v>8900</v>
      </c>
    </row>
    <row r="2198" spans="1:4" x14ac:dyDescent="0.25">
      <c r="A2198" s="56">
        <v>2197</v>
      </c>
      <c r="B2198" s="57">
        <v>159160</v>
      </c>
      <c r="C2198" s="56" t="s">
        <v>13734</v>
      </c>
      <c r="D2198" s="53">
        <v>10300</v>
      </c>
    </row>
    <row r="2199" spans="1:4" x14ac:dyDescent="0.25">
      <c r="A2199" s="56">
        <v>2198</v>
      </c>
      <c r="B2199" s="57">
        <v>156742</v>
      </c>
      <c r="C2199" s="56" t="s">
        <v>17338</v>
      </c>
      <c r="D2199" s="53">
        <v>9400</v>
      </c>
    </row>
    <row r="2200" spans="1:4" x14ac:dyDescent="0.25">
      <c r="A2200" s="56">
        <v>2199</v>
      </c>
      <c r="B2200" s="57">
        <v>159161</v>
      </c>
      <c r="C2200" s="56" t="s">
        <v>13735</v>
      </c>
      <c r="D2200" s="53">
        <v>9400</v>
      </c>
    </row>
    <row r="2201" spans="1:4" x14ac:dyDescent="0.25">
      <c r="A2201" s="56">
        <v>2200</v>
      </c>
      <c r="B2201" s="57">
        <v>159164</v>
      </c>
      <c r="C2201" s="56" t="s">
        <v>13737</v>
      </c>
      <c r="D2201" s="53">
        <v>10300</v>
      </c>
    </row>
    <row r="2202" spans="1:4" x14ac:dyDescent="0.25">
      <c r="A2202" s="56">
        <v>2201</v>
      </c>
      <c r="B2202" s="57">
        <v>159282</v>
      </c>
      <c r="C2202" s="56" t="s">
        <v>17339</v>
      </c>
      <c r="D2202" s="53">
        <v>9700</v>
      </c>
    </row>
    <row r="2203" spans="1:4" x14ac:dyDescent="0.25">
      <c r="A2203" s="56">
        <v>2202</v>
      </c>
      <c r="B2203" s="57">
        <v>20121</v>
      </c>
      <c r="C2203" s="56" t="s">
        <v>17340</v>
      </c>
      <c r="D2203" s="53">
        <v>9400</v>
      </c>
    </row>
    <row r="2204" spans="1:4" x14ac:dyDescent="0.25">
      <c r="A2204" s="56">
        <v>2203</v>
      </c>
      <c r="B2204" s="57">
        <v>5195</v>
      </c>
      <c r="C2204" s="56" t="s">
        <v>17341</v>
      </c>
      <c r="D2204" s="53">
        <v>9400</v>
      </c>
    </row>
    <row r="2205" spans="1:4" x14ac:dyDescent="0.25">
      <c r="A2205" s="56">
        <v>2204</v>
      </c>
      <c r="B2205" s="57">
        <v>159163</v>
      </c>
      <c r="C2205" s="56" t="s">
        <v>17342</v>
      </c>
      <c r="D2205" s="53">
        <v>9400</v>
      </c>
    </row>
    <row r="2206" spans="1:4" x14ac:dyDescent="0.25">
      <c r="A2206" s="56">
        <v>2205</v>
      </c>
      <c r="B2206" s="57">
        <v>157729</v>
      </c>
      <c r="C2206" s="56" t="s">
        <v>17343</v>
      </c>
      <c r="D2206" s="53">
        <v>9400</v>
      </c>
    </row>
    <row r="2207" spans="1:4" x14ac:dyDescent="0.25">
      <c r="A2207" s="56">
        <v>2206</v>
      </c>
      <c r="B2207" s="58">
        <v>20122</v>
      </c>
      <c r="C2207" s="56" t="s">
        <v>17344</v>
      </c>
      <c r="D2207" s="53">
        <v>9400</v>
      </c>
    </row>
    <row r="2208" spans="1:4" x14ac:dyDescent="0.25">
      <c r="A2208" s="56">
        <v>2207</v>
      </c>
      <c r="B2208" s="58">
        <v>20116</v>
      </c>
      <c r="C2208" s="56" t="s">
        <v>17345</v>
      </c>
      <c r="D2208" s="53">
        <v>9400</v>
      </c>
    </row>
    <row r="2209" spans="1:4" x14ac:dyDescent="0.25">
      <c r="A2209" s="56">
        <v>2208</v>
      </c>
      <c r="B2209" s="58">
        <v>20115</v>
      </c>
      <c r="C2209" s="56" t="s">
        <v>17346</v>
      </c>
      <c r="D2209" s="53">
        <v>9400</v>
      </c>
    </row>
    <row r="2210" spans="1:4" x14ac:dyDescent="0.25">
      <c r="A2210" s="56">
        <v>2209</v>
      </c>
      <c r="B2210" s="58">
        <v>20114</v>
      </c>
      <c r="C2210" s="56" t="s">
        <v>17347</v>
      </c>
      <c r="D2210" s="53">
        <v>9400</v>
      </c>
    </row>
    <row r="2211" spans="1:4" x14ac:dyDescent="0.25">
      <c r="A2211" s="56">
        <v>2210</v>
      </c>
      <c r="B2211" s="57">
        <v>159166</v>
      </c>
      <c r="C2211" s="56" t="s">
        <v>13740</v>
      </c>
      <c r="D2211" s="53">
        <v>10000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01D5-AD55-4451-8983-E66C44477620}">
  <sheetPr codeName="Sheet8"/>
  <dimension ref="A1:P13421"/>
  <sheetViews>
    <sheetView workbookViewId="0">
      <selection sqref="A1:XFD1048576"/>
    </sheetView>
  </sheetViews>
  <sheetFormatPr defaultRowHeight="15" x14ac:dyDescent="0.25"/>
  <cols>
    <col min="1" max="1" width="17" customWidth="1"/>
    <col min="2" max="2" width="22.28515625" customWidth="1"/>
    <col min="3" max="3" width="15.85546875" customWidth="1"/>
    <col min="4" max="4" width="13.7109375" customWidth="1"/>
    <col min="5" max="5" width="32.85546875" customWidth="1"/>
    <col min="6" max="6" width="17.42578125" customWidth="1"/>
    <col min="8" max="8" width="13.5703125" customWidth="1"/>
    <col min="9" max="9" width="10.140625" customWidth="1"/>
    <col min="10" max="10" width="19.85546875" customWidth="1"/>
    <col min="11" max="12" width="11.42578125" customWidth="1"/>
    <col min="13" max="13" width="20.140625" customWidth="1"/>
    <col min="14" max="14" width="15.5703125" customWidth="1"/>
    <col min="16" max="16" width="10.85546875" customWidth="1"/>
  </cols>
  <sheetData>
    <row r="1" spans="1:16" x14ac:dyDescent="0.25">
      <c r="A1" t="s">
        <v>179</v>
      </c>
      <c r="B1" t="s">
        <v>180</v>
      </c>
      <c r="C1" t="s">
        <v>181</v>
      </c>
      <c r="D1" t="s">
        <v>182</v>
      </c>
      <c r="E1" t="s">
        <v>183</v>
      </c>
      <c r="F1" t="s">
        <v>184</v>
      </c>
      <c r="G1" t="s">
        <v>185</v>
      </c>
      <c r="H1" t="s">
        <v>186</v>
      </c>
      <c r="I1" t="s">
        <v>187</v>
      </c>
      <c r="J1" t="s">
        <v>188</v>
      </c>
      <c r="K1" t="s">
        <v>189</v>
      </c>
      <c r="L1" t="s">
        <v>190</v>
      </c>
      <c r="M1" t="s">
        <v>191</v>
      </c>
      <c r="N1" t="s">
        <v>192</v>
      </c>
      <c r="O1" t="s">
        <v>193</v>
      </c>
      <c r="P1" t="s">
        <v>194</v>
      </c>
    </row>
    <row r="2" spans="1:16" x14ac:dyDescent="0.25">
      <c r="A2">
        <v>565</v>
      </c>
      <c r="B2" t="s">
        <v>195</v>
      </c>
      <c r="E2" t="s">
        <v>196</v>
      </c>
      <c r="G2" t="s">
        <v>197</v>
      </c>
      <c r="H2" t="s">
        <v>198</v>
      </c>
      <c r="I2" t="s">
        <v>199</v>
      </c>
      <c r="J2">
        <v>1982</v>
      </c>
      <c r="K2">
        <v>376746</v>
      </c>
      <c r="L2">
        <v>2</v>
      </c>
      <c r="M2" t="s">
        <v>200</v>
      </c>
      <c r="N2" t="s">
        <v>201</v>
      </c>
      <c r="O2" t="s">
        <v>202</v>
      </c>
      <c r="P2" t="s">
        <v>203</v>
      </c>
    </row>
    <row r="3" spans="1:16" x14ac:dyDescent="0.25">
      <c r="A3">
        <v>566</v>
      </c>
      <c r="B3" t="s">
        <v>195</v>
      </c>
      <c r="E3" t="s">
        <v>196</v>
      </c>
      <c r="G3" t="s">
        <v>197</v>
      </c>
      <c r="H3" t="s">
        <v>198</v>
      </c>
      <c r="I3" t="s">
        <v>199</v>
      </c>
      <c r="J3">
        <v>1982</v>
      </c>
      <c r="K3">
        <v>353041</v>
      </c>
      <c r="L3">
        <v>2</v>
      </c>
      <c r="M3" t="s">
        <v>200</v>
      </c>
      <c r="N3" t="s">
        <v>204</v>
      </c>
      <c r="O3" t="s">
        <v>202</v>
      </c>
      <c r="P3" t="s">
        <v>205</v>
      </c>
    </row>
    <row r="4" spans="1:16" x14ac:dyDescent="0.25">
      <c r="A4">
        <v>567</v>
      </c>
      <c r="B4" t="s">
        <v>206</v>
      </c>
      <c r="E4" t="s">
        <v>207</v>
      </c>
      <c r="G4" t="s">
        <v>197</v>
      </c>
      <c r="H4" t="s">
        <v>208</v>
      </c>
      <c r="I4" t="s">
        <v>209</v>
      </c>
      <c r="J4">
        <v>1982</v>
      </c>
      <c r="K4">
        <v>1</v>
      </c>
      <c r="L4">
        <v>2</v>
      </c>
      <c r="M4" t="s">
        <v>200</v>
      </c>
      <c r="N4" t="s">
        <v>210</v>
      </c>
      <c r="O4" t="s">
        <v>202</v>
      </c>
      <c r="P4" t="s">
        <v>211</v>
      </c>
    </row>
    <row r="5" spans="1:16" x14ac:dyDescent="0.25">
      <c r="A5">
        <v>568</v>
      </c>
      <c r="B5" t="s">
        <v>195</v>
      </c>
      <c r="E5" t="s">
        <v>196</v>
      </c>
      <c r="G5" t="s">
        <v>212</v>
      </c>
      <c r="H5" t="s">
        <v>198</v>
      </c>
      <c r="I5" t="s">
        <v>213</v>
      </c>
      <c r="J5">
        <v>1958</v>
      </c>
      <c r="K5">
        <v>882</v>
      </c>
      <c r="L5">
        <v>5</v>
      </c>
      <c r="M5" t="s">
        <v>200</v>
      </c>
      <c r="N5" t="s">
        <v>214</v>
      </c>
      <c r="O5" t="s">
        <v>202</v>
      </c>
      <c r="P5" t="s">
        <v>215</v>
      </c>
    </row>
    <row r="6" spans="1:16" x14ac:dyDescent="0.25">
      <c r="A6">
        <v>569</v>
      </c>
      <c r="B6" t="s">
        <v>195</v>
      </c>
      <c r="E6" t="s">
        <v>196</v>
      </c>
      <c r="G6" t="s">
        <v>212</v>
      </c>
      <c r="H6" t="s">
        <v>198</v>
      </c>
      <c r="I6" t="s">
        <v>213</v>
      </c>
      <c r="J6">
        <v>1950</v>
      </c>
      <c r="K6">
        <v>516</v>
      </c>
      <c r="L6">
        <v>5</v>
      </c>
      <c r="M6" t="s">
        <v>200</v>
      </c>
      <c r="N6" t="s">
        <v>214</v>
      </c>
      <c r="O6" t="s">
        <v>202</v>
      </c>
      <c r="P6" t="s">
        <v>216</v>
      </c>
    </row>
    <row r="7" spans="1:16" x14ac:dyDescent="0.25">
      <c r="A7">
        <v>570</v>
      </c>
      <c r="B7" t="s">
        <v>195</v>
      </c>
      <c r="E7" t="s">
        <v>196</v>
      </c>
      <c r="G7" t="s">
        <v>212</v>
      </c>
      <c r="H7" t="s">
        <v>198</v>
      </c>
      <c r="I7" t="s">
        <v>213</v>
      </c>
      <c r="J7">
        <v>1975</v>
      </c>
      <c r="K7">
        <v>8389</v>
      </c>
      <c r="L7">
        <v>5</v>
      </c>
      <c r="M7" t="s">
        <v>200</v>
      </c>
      <c r="N7" t="s">
        <v>204</v>
      </c>
      <c r="O7" t="s">
        <v>202</v>
      </c>
      <c r="P7" t="s">
        <v>217</v>
      </c>
    </row>
    <row r="8" spans="1:16" x14ac:dyDescent="0.25">
      <c r="A8">
        <v>571</v>
      </c>
      <c r="B8" t="s">
        <v>195</v>
      </c>
      <c r="E8" t="s">
        <v>196</v>
      </c>
      <c r="G8" t="s">
        <v>212</v>
      </c>
      <c r="H8" t="s">
        <v>198</v>
      </c>
      <c r="I8" t="s">
        <v>213</v>
      </c>
      <c r="J8">
        <v>1981</v>
      </c>
      <c r="K8">
        <v>10641</v>
      </c>
      <c r="L8">
        <v>5</v>
      </c>
      <c r="M8" t="s">
        <v>200</v>
      </c>
      <c r="N8" t="s">
        <v>204</v>
      </c>
      <c r="O8" t="s">
        <v>202</v>
      </c>
      <c r="P8" t="s">
        <v>218</v>
      </c>
    </row>
    <row r="9" spans="1:16" x14ac:dyDescent="0.25">
      <c r="A9">
        <v>573</v>
      </c>
      <c r="B9" t="s">
        <v>195</v>
      </c>
      <c r="E9" t="s">
        <v>219</v>
      </c>
      <c r="G9" t="s">
        <v>220</v>
      </c>
      <c r="H9" t="s">
        <v>198</v>
      </c>
      <c r="I9" t="s">
        <v>221</v>
      </c>
      <c r="J9">
        <v>1962</v>
      </c>
      <c r="K9">
        <v>47790</v>
      </c>
      <c r="L9">
        <v>6</v>
      </c>
      <c r="M9" t="s">
        <v>200</v>
      </c>
      <c r="N9" t="s">
        <v>222</v>
      </c>
      <c r="O9" t="s">
        <v>202</v>
      </c>
      <c r="P9" t="s">
        <v>223</v>
      </c>
    </row>
    <row r="10" spans="1:16" x14ac:dyDescent="0.25">
      <c r="A10">
        <v>574</v>
      </c>
      <c r="B10" t="s">
        <v>195</v>
      </c>
      <c r="E10" t="s">
        <v>196</v>
      </c>
      <c r="G10" t="s">
        <v>220</v>
      </c>
      <c r="H10" t="s">
        <v>198</v>
      </c>
      <c r="I10" t="s">
        <v>221</v>
      </c>
      <c r="J10">
        <v>1955</v>
      </c>
      <c r="K10">
        <v>51972</v>
      </c>
      <c r="L10">
        <v>6</v>
      </c>
      <c r="M10" t="s">
        <v>200</v>
      </c>
      <c r="N10" t="s">
        <v>222</v>
      </c>
      <c r="O10" t="s">
        <v>202</v>
      </c>
      <c r="P10" t="s">
        <v>224</v>
      </c>
    </row>
    <row r="11" spans="1:16" x14ac:dyDescent="0.25">
      <c r="A11">
        <v>575</v>
      </c>
      <c r="B11" t="s">
        <v>195</v>
      </c>
      <c r="E11" t="s">
        <v>196</v>
      </c>
      <c r="G11" t="s">
        <v>220</v>
      </c>
      <c r="H11" t="s">
        <v>198</v>
      </c>
      <c r="I11" t="s">
        <v>221</v>
      </c>
      <c r="J11">
        <v>1978</v>
      </c>
      <c r="K11">
        <v>50580</v>
      </c>
      <c r="L11">
        <v>6</v>
      </c>
      <c r="M11" t="s">
        <v>200</v>
      </c>
      <c r="N11" t="s">
        <v>222</v>
      </c>
      <c r="O11" t="s">
        <v>202</v>
      </c>
      <c r="P11" t="s">
        <v>225</v>
      </c>
    </row>
    <row r="12" spans="1:16" x14ac:dyDescent="0.25">
      <c r="A12">
        <v>576</v>
      </c>
      <c r="B12" t="s">
        <v>195</v>
      </c>
      <c r="E12" t="s">
        <v>196</v>
      </c>
      <c r="G12" t="s">
        <v>220</v>
      </c>
      <c r="H12" t="s">
        <v>198</v>
      </c>
      <c r="I12" t="s">
        <v>221</v>
      </c>
      <c r="J12">
        <v>1981</v>
      </c>
      <c r="K12">
        <v>50728</v>
      </c>
      <c r="L12">
        <v>6</v>
      </c>
      <c r="M12" t="s">
        <v>200</v>
      </c>
      <c r="N12" t="s">
        <v>222</v>
      </c>
      <c r="O12" t="s">
        <v>202</v>
      </c>
      <c r="P12" t="s">
        <v>226</v>
      </c>
    </row>
    <row r="13" spans="1:16" x14ac:dyDescent="0.25">
      <c r="A13">
        <v>577</v>
      </c>
      <c r="B13" t="s">
        <v>195</v>
      </c>
      <c r="E13" t="s">
        <v>196</v>
      </c>
      <c r="G13" t="s">
        <v>220</v>
      </c>
      <c r="H13" t="s">
        <v>198</v>
      </c>
      <c r="I13" t="s">
        <v>221</v>
      </c>
      <c r="J13">
        <v>1981</v>
      </c>
      <c r="K13">
        <v>8846</v>
      </c>
      <c r="L13">
        <v>6</v>
      </c>
      <c r="M13" t="s">
        <v>200</v>
      </c>
      <c r="N13" t="s">
        <v>227</v>
      </c>
      <c r="O13" t="s">
        <v>202</v>
      </c>
      <c r="P13" t="s">
        <v>228</v>
      </c>
    </row>
    <row r="14" spans="1:16" ht="30" x14ac:dyDescent="0.25">
      <c r="A14">
        <v>578</v>
      </c>
      <c r="B14" t="s">
        <v>206</v>
      </c>
      <c r="E14" s="18" t="s">
        <v>229</v>
      </c>
      <c r="G14" t="s">
        <v>220</v>
      </c>
      <c r="H14" t="s">
        <v>230</v>
      </c>
      <c r="I14" t="s">
        <v>231</v>
      </c>
      <c r="J14">
        <v>1981</v>
      </c>
      <c r="K14">
        <v>251982</v>
      </c>
      <c r="L14">
        <v>6</v>
      </c>
      <c r="M14" t="s">
        <v>200</v>
      </c>
      <c r="N14" t="s">
        <v>232</v>
      </c>
      <c r="O14" t="s">
        <v>202</v>
      </c>
      <c r="P14" t="s">
        <v>233</v>
      </c>
    </row>
    <row r="15" spans="1:16" ht="30" x14ac:dyDescent="0.25">
      <c r="A15">
        <v>592</v>
      </c>
      <c r="B15" t="s">
        <v>206</v>
      </c>
      <c r="E15" s="18" t="s">
        <v>234</v>
      </c>
      <c r="G15" t="s">
        <v>235</v>
      </c>
      <c r="H15" t="s">
        <v>236</v>
      </c>
      <c r="I15" t="s">
        <v>237</v>
      </c>
      <c r="J15">
        <v>1929</v>
      </c>
      <c r="K15">
        <v>1</v>
      </c>
      <c r="L15">
        <v>10</v>
      </c>
      <c r="M15" t="s">
        <v>200</v>
      </c>
      <c r="N15" t="s">
        <v>238</v>
      </c>
      <c r="O15" t="s">
        <v>202</v>
      </c>
      <c r="P15" t="s">
        <v>239</v>
      </c>
    </row>
    <row r="16" spans="1:16" ht="30" x14ac:dyDescent="0.25">
      <c r="A16">
        <v>604</v>
      </c>
      <c r="B16" t="s">
        <v>206</v>
      </c>
      <c r="E16" s="18" t="s">
        <v>240</v>
      </c>
      <c r="G16" t="s">
        <v>241</v>
      </c>
      <c r="H16" t="s">
        <v>242</v>
      </c>
      <c r="I16" t="s">
        <v>243</v>
      </c>
      <c r="J16">
        <v>1904</v>
      </c>
      <c r="K16">
        <v>1</v>
      </c>
      <c r="L16">
        <v>27</v>
      </c>
      <c r="M16" t="s">
        <v>200</v>
      </c>
      <c r="N16" t="s">
        <v>238</v>
      </c>
      <c r="O16" t="s">
        <v>202</v>
      </c>
      <c r="P16" t="s">
        <v>244</v>
      </c>
    </row>
    <row r="17" spans="1:16" x14ac:dyDescent="0.25">
      <c r="A17">
        <v>607</v>
      </c>
      <c r="B17" t="s">
        <v>195</v>
      </c>
      <c r="E17" t="s">
        <v>196</v>
      </c>
      <c r="G17" t="s">
        <v>245</v>
      </c>
      <c r="H17" t="s">
        <v>198</v>
      </c>
      <c r="I17" t="s">
        <v>246</v>
      </c>
      <c r="J17">
        <v>1937</v>
      </c>
      <c r="K17">
        <v>499</v>
      </c>
      <c r="L17">
        <v>35</v>
      </c>
      <c r="M17" t="s">
        <v>200</v>
      </c>
      <c r="N17" t="s">
        <v>247</v>
      </c>
      <c r="O17" t="s">
        <v>202</v>
      </c>
      <c r="P17" t="s">
        <v>248</v>
      </c>
    </row>
    <row r="18" spans="1:16" x14ac:dyDescent="0.25">
      <c r="A18">
        <v>608</v>
      </c>
      <c r="B18" t="s">
        <v>195</v>
      </c>
      <c r="E18" t="s">
        <v>196</v>
      </c>
      <c r="G18" t="s">
        <v>245</v>
      </c>
      <c r="H18" t="s">
        <v>198</v>
      </c>
      <c r="I18" t="s">
        <v>246</v>
      </c>
      <c r="J18">
        <v>1963</v>
      </c>
      <c r="K18">
        <v>35436</v>
      </c>
      <c r="L18">
        <v>35</v>
      </c>
      <c r="M18" t="s">
        <v>200</v>
      </c>
      <c r="N18" t="s">
        <v>249</v>
      </c>
      <c r="O18" t="s">
        <v>202</v>
      </c>
      <c r="P18" t="s">
        <v>250</v>
      </c>
    </row>
    <row r="19" spans="1:16" x14ac:dyDescent="0.25">
      <c r="A19">
        <v>609</v>
      </c>
      <c r="B19" t="s">
        <v>195</v>
      </c>
      <c r="E19" t="s">
        <v>196</v>
      </c>
      <c r="G19" t="s">
        <v>245</v>
      </c>
      <c r="H19" t="s">
        <v>198</v>
      </c>
      <c r="I19" t="s">
        <v>246</v>
      </c>
      <c r="J19">
        <v>1962</v>
      </c>
      <c r="K19">
        <v>10821</v>
      </c>
      <c r="L19">
        <v>35</v>
      </c>
      <c r="M19" t="s">
        <v>200</v>
      </c>
      <c r="N19" t="s">
        <v>249</v>
      </c>
      <c r="O19" t="s">
        <v>202</v>
      </c>
      <c r="P19" t="s">
        <v>251</v>
      </c>
    </row>
    <row r="20" spans="1:16" x14ac:dyDescent="0.25">
      <c r="A20">
        <v>610</v>
      </c>
      <c r="B20" t="s">
        <v>195</v>
      </c>
      <c r="E20" t="s">
        <v>196</v>
      </c>
      <c r="G20" t="s">
        <v>245</v>
      </c>
      <c r="H20" t="s">
        <v>198</v>
      </c>
      <c r="I20" t="s">
        <v>246</v>
      </c>
      <c r="J20">
        <v>1959</v>
      </c>
      <c r="K20">
        <v>7226</v>
      </c>
      <c r="L20">
        <v>35</v>
      </c>
      <c r="M20" t="s">
        <v>200</v>
      </c>
      <c r="N20" t="s">
        <v>249</v>
      </c>
      <c r="O20" t="s">
        <v>202</v>
      </c>
      <c r="P20" t="s">
        <v>252</v>
      </c>
    </row>
    <row r="21" spans="1:16" x14ac:dyDescent="0.25">
      <c r="A21">
        <v>611</v>
      </c>
      <c r="B21" t="s">
        <v>195</v>
      </c>
      <c r="E21" t="s">
        <v>196</v>
      </c>
      <c r="G21" t="s">
        <v>245</v>
      </c>
      <c r="H21" t="s">
        <v>198</v>
      </c>
      <c r="I21" t="s">
        <v>246</v>
      </c>
      <c r="J21">
        <v>1964</v>
      </c>
      <c r="K21">
        <v>20228</v>
      </c>
      <c r="L21">
        <v>35</v>
      </c>
      <c r="M21" t="s">
        <v>200</v>
      </c>
      <c r="N21" t="s">
        <v>253</v>
      </c>
      <c r="O21" t="s">
        <v>202</v>
      </c>
      <c r="P21" t="s">
        <v>254</v>
      </c>
    </row>
    <row r="22" spans="1:16" x14ac:dyDescent="0.25">
      <c r="A22">
        <v>612</v>
      </c>
      <c r="B22" t="s">
        <v>255</v>
      </c>
      <c r="E22" t="s">
        <v>256</v>
      </c>
      <c r="G22" t="s">
        <v>245</v>
      </c>
      <c r="H22" t="s">
        <v>198</v>
      </c>
      <c r="I22" t="s">
        <v>246</v>
      </c>
      <c r="J22">
        <v>1987</v>
      </c>
      <c r="K22">
        <v>30777</v>
      </c>
      <c r="L22">
        <v>35</v>
      </c>
      <c r="M22" t="s">
        <v>200</v>
      </c>
      <c r="N22" t="s">
        <v>249</v>
      </c>
      <c r="O22" t="s">
        <v>202</v>
      </c>
      <c r="P22" t="s">
        <v>257</v>
      </c>
    </row>
    <row r="23" spans="1:16" x14ac:dyDescent="0.25">
      <c r="A23">
        <v>613</v>
      </c>
      <c r="B23" t="s">
        <v>206</v>
      </c>
      <c r="E23" t="s">
        <v>258</v>
      </c>
      <c r="G23" t="s">
        <v>245</v>
      </c>
      <c r="H23" t="s">
        <v>259</v>
      </c>
      <c r="I23" t="s">
        <v>260</v>
      </c>
      <c r="J23">
        <v>1962</v>
      </c>
      <c r="K23">
        <v>1</v>
      </c>
      <c r="L23">
        <v>35</v>
      </c>
      <c r="M23" t="s">
        <v>200</v>
      </c>
      <c r="N23" t="s">
        <v>261</v>
      </c>
      <c r="O23" t="s">
        <v>202</v>
      </c>
      <c r="P23" t="s">
        <v>262</v>
      </c>
    </row>
    <row r="24" spans="1:16" x14ac:dyDescent="0.25">
      <c r="A24">
        <v>621</v>
      </c>
      <c r="B24" t="s">
        <v>195</v>
      </c>
      <c r="E24" t="s">
        <v>263</v>
      </c>
      <c r="G24" t="s">
        <v>264</v>
      </c>
      <c r="H24" t="s">
        <v>198</v>
      </c>
      <c r="I24" t="s">
        <v>265</v>
      </c>
      <c r="J24">
        <v>1947</v>
      </c>
      <c r="K24">
        <v>51047</v>
      </c>
      <c r="L24">
        <v>33</v>
      </c>
      <c r="M24" t="s">
        <v>200</v>
      </c>
      <c r="N24" t="s">
        <v>222</v>
      </c>
      <c r="O24" t="s">
        <v>202</v>
      </c>
      <c r="P24" t="s">
        <v>266</v>
      </c>
    </row>
    <row r="25" spans="1:16" x14ac:dyDescent="0.25">
      <c r="A25">
        <v>622</v>
      </c>
      <c r="B25" t="s">
        <v>195</v>
      </c>
      <c r="E25" t="s">
        <v>267</v>
      </c>
      <c r="G25" t="s">
        <v>264</v>
      </c>
      <c r="H25" t="s">
        <v>198</v>
      </c>
      <c r="I25" t="s">
        <v>265</v>
      </c>
      <c r="J25">
        <v>1947</v>
      </c>
      <c r="K25">
        <v>123641</v>
      </c>
      <c r="L25">
        <v>33</v>
      </c>
      <c r="M25" t="s">
        <v>200</v>
      </c>
      <c r="N25" t="s">
        <v>222</v>
      </c>
      <c r="O25" t="s">
        <v>202</v>
      </c>
      <c r="P25" t="s">
        <v>268</v>
      </c>
    </row>
    <row r="26" spans="1:16" x14ac:dyDescent="0.25">
      <c r="A26">
        <v>623</v>
      </c>
      <c r="B26" t="s">
        <v>195</v>
      </c>
      <c r="E26" t="s">
        <v>269</v>
      </c>
      <c r="G26" t="s">
        <v>264</v>
      </c>
      <c r="H26" t="s">
        <v>198</v>
      </c>
      <c r="I26" t="s">
        <v>265</v>
      </c>
      <c r="J26">
        <v>1947</v>
      </c>
      <c r="K26">
        <v>50</v>
      </c>
      <c r="L26">
        <v>33</v>
      </c>
      <c r="M26" t="s">
        <v>200</v>
      </c>
      <c r="N26" t="s">
        <v>227</v>
      </c>
      <c r="O26" t="s">
        <v>202</v>
      </c>
      <c r="P26" t="s">
        <v>270</v>
      </c>
    </row>
    <row r="27" spans="1:16" x14ac:dyDescent="0.25">
      <c r="A27">
        <v>624</v>
      </c>
      <c r="B27" t="s">
        <v>195</v>
      </c>
      <c r="E27" t="s">
        <v>271</v>
      </c>
      <c r="G27" t="s">
        <v>264</v>
      </c>
      <c r="H27" t="s">
        <v>198</v>
      </c>
      <c r="I27" t="s">
        <v>265</v>
      </c>
      <c r="J27">
        <v>1947</v>
      </c>
      <c r="K27">
        <v>58588</v>
      </c>
      <c r="L27">
        <v>33</v>
      </c>
      <c r="M27" t="s">
        <v>200</v>
      </c>
      <c r="N27" t="s">
        <v>222</v>
      </c>
      <c r="O27" t="s">
        <v>202</v>
      </c>
      <c r="P27" t="s">
        <v>272</v>
      </c>
    </row>
    <row r="28" spans="1:16" ht="30" x14ac:dyDescent="0.25">
      <c r="A28">
        <v>625</v>
      </c>
      <c r="B28" t="s">
        <v>206</v>
      </c>
      <c r="E28" s="18" t="s">
        <v>273</v>
      </c>
      <c r="G28" t="s">
        <v>264</v>
      </c>
      <c r="H28" t="s">
        <v>274</v>
      </c>
      <c r="I28" t="s">
        <v>275</v>
      </c>
      <c r="J28">
        <v>1947</v>
      </c>
      <c r="K28">
        <v>1958104</v>
      </c>
      <c r="L28">
        <v>33</v>
      </c>
      <c r="M28" t="s">
        <v>200</v>
      </c>
      <c r="N28" t="s">
        <v>276</v>
      </c>
      <c r="O28" t="s">
        <v>202</v>
      </c>
      <c r="P28" t="s">
        <v>277</v>
      </c>
    </row>
    <row r="29" spans="1:16" ht="30" x14ac:dyDescent="0.25">
      <c r="A29">
        <v>632</v>
      </c>
      <c r="B29" t="s">
        <v>206</v>
      </c>
      <c r="E29" s="18" t="s">
        <v>278</v>
      </c>
      <c r="G29" t="s">
        <v>279</v>
      </c>
      <c r="H29" t="s">
        <v>280</v>
      </c>
      <c r="I29" t="s">
        <v>281</v>
      </c>
      <c r="J29">
        <v>1984</v>
      </c>
      <c r="K29">
        <v>1</v>
      </c>
      <c r="L29">
        <v>13</v>
      </c>
      <c r="M29" t="s">
        <v>200</v>
      </c>
      <c r="N29" t="s">
        <v>238</v>
      </c>
      <c r="O29" t="s">
        <v>202</v>
      </c>
      <c r="P29" t="s">
        <v>282</v>
      </c>
    </row>
    <row r="30" spans="1:16" ht="30" x14ac:dyDescent="0.25">
      <c r="A30">
        <v>639</v>
      </c>
      <c r="B30" t="s">
        <v>206</v>
      </c>
      <c r="E30" s="18" t="s">
        <v>283</v>
      </c>
      <c r="G30" t="s">
        <v>264</v>
      </c>
      <c r="H30" t="s">
        <v>284</v>
      </c>
      <c r="I30" t="s">
        <v>285</v>
      </c>
      <c r="J30">
        <v>1981</v>
      </c>
      <c r="K30">
        <v>806776</v>
      </c>
      <c r="L30">
        <v>33</v>
      </c>
      <c r="M30" t="s">
        <v>200</v>
      </c>
      <c r="N30" t="s">
        <v>286</v>
      </c>
      <c r="O30" t="s">
        <v>202</v>
      </c>
      <c r="P30" t="s">
        <v>287</v>
      </c>
    </row>
    <row r="31" spans="1:16" ht="30" x14ac:dyDescent="0.25">
      <c r="A31">
        <v>643</v>
      </c>
      <c r="B31" t="s">
        <v>206</v>
      </c>
      <c r="E31" s="18" t="s">
        <v>288</v>
      </c>
      <c r="G31" t="s">
        <v>289</v>
      </c>
      <c r="H31" t="s">
        <v>290</v>
      </c>
      <c r="I31" t="s">
        <v>291</v>
      </c>
      <c r="J31">
        <v>1901</v>
      </c>
      <c r="K31">
        <v>1</v>
      </c>
      <c r="L31">
        <v>9</v>
      </c>
      <c r="M31" t="s">
        <v>200</v>
      </c>
      <c r="N31" t="s">
        <v>238</v>
      </c>
      <c r="O31" t="s">
        <v>202</v>
      </c>
      <c r="P31" t="s">
        <v>292</v>
      </c>
    </row>
    <row r="32" spans="1:16" ht="30" x14ac:dyDescent="0.25">
      <c r="A32">
        <v>650</v>
      </c>
      <c r="B32" t="s">
        <v>206</v>
      </c>
      <c r="E32" s="18" t="s">
        <v>293</v>
      </c>
      <c r="G32" t="s">
        <v>235</v>
      </c>
      <c r="H32" t="s">
        <v>294</v>
      </c>
      <c r="I32" t="s">
        <v>295</v>
      </c>
      <c r="J32">
        <v>1974</v>
      </c>
      <c r="K32">
        <v>1</v>
      </c>
      <c r="L32">
        <v>10</v>
      </c>
      <c r="M32" t="s">
        <v>200</v>
      </c>
      <c r="N32" t="s">
        <v>238</v>
      </c>
      <c r="O32" t="s">
        <v>202</v>
      </c>
      <c r="P32" t="s">
        <v>296</v>
      </c>
    </row>
    <row r="33" spans="1:16" x14ac:dyDescent="0.25">
      <c r="A33">
        <v>651</v>
      </c>
      <c r="B33" t="s">
        <v>195</v>
      </c>
      <c r="E33" t="s">
        <v>196</v>
      </c>
      <c r="G33" t="s">
        <v>297</v>
      </c>
      <c r="H33" t="s">
        <v>198</v>
      </c>
      <c r="I33" t="s">
        <v>298</v>
      </c>
      <c r="J33">
        <v>1948</v>
      </c>
      <c r="K33">
        <v>25000</v>
      </c>
      <c r="L33">
        <v>8</v>
      </c>
      <c r="M33" t="s">
        <v>200</v>
      </c>
      <c r="N33" t="s">
        <v>299</v>
      </c>
      <c r="O33" t="s">
        <v>202</v>
      </c>
      <c r="P33" t="s">
        <v>300</v>
      </c>
    </row>
    <row r="34" spans="1:16" x14ac:dyDescent="0.25">
      <c r="A34">
        <v>652</v>
      </c>
      <c r="B34" t="s">
        <v>195</v>
      </c>
      <c r="E34" t="s">
        <v>196</v>
      </c>
      <c r="G34" t="s">
        <v>297</v>
      </c>
      <c r="H34" t="s">
        <v>198</v>
      </c>
      <c r="I34" t="s">
        <v>298</v>
      </c>
      <c r="J34">
        <v>1848</v>
      </c>
      <c r="K34">
        <v>9348</v>
      </c>
      <c r="L34">
        <v>8</v>
      </c>
      <c r="M34" t="s">
        <v>200</v>
      </c>
      <c r="N34" t="s">
        <v>299</v>
      </c>
      <c r="O34" t="s">
        <v>202</v>
      </c>
      <c r="P34" t="s">
        <v>301</v>
      </c>
    </row>
    <row r="35" spans="1:16" x14ac:dyDescent="0.25">
      <c r="A35">
        <v>653</v>
      </c>
      <c r="B35" t="s">
        <v>195</v>
      </c>
      <c r="E35" t="s">
        <v>196</v>
      </c>
      <c r="G35" t="s">
        <v>297</v>
      </c>
      <c r="H35" t="s">
        <v>198</v>
      </c>
      <c r="I35" t="s">
        <v>298</v>
      </c>
      <c r="J35">
        <v>1848</v>
      </c>
      <c r="K35">
        <v>14023</v>
      </c>
      <c r="L35">
        <v>8</v>
      </c>
      <c r="M35" t="s">
        <v>200</v>
      </c>
      <c r="N35" t="s">
        <v>302</v>
      </c>
      <c r="O35" t="s">
        <v>202</v>
      </c>
      <c r="P35" t="s">
        <v>303</v>
      </c>
    </row>
    <row r="36" spans="1:16" x14ac:dyDescent="0.25">
      <c r="A36">
        <v>654</v>
      </c>
      <c r="B36" t="s">
        <v>195</v>
      </c>
      <c r="E36" t="s">
        <v>304</v>
      </c>
      <c r="G36" t="s">
        <v>297</v>
      </c>
      <c r="H36" t="s">
        <v>198</v>
      </c>
      <c r="I36" t="s">
        <v>298</v>
      </c>
      <c r="J36">
        <v>1848</v>
      </c>
      <c r="K36">
        <v>185736</v>
      </c>
      <c r="L36">
        <v>8</v>
      </c>
      <c r="M36" t="s">
        <v>200</v>
      </c>
      <c r="N36" t="s">
        <v>305</v>
      </c>
      <c r="O36" t="s">
        <v>202</v>
      </c>
      <c r="P36" t="s">
        <v>306</v>
      </c>
    </row>
    <row r="37" spans="1:16" x14ac:dyDescent="0.25">
      <c r="A37">
        <v>655</v>
      </c>
      <c r="B37" t="s">
        <v>255</v>
      </c>
      <c r="E37" t="s">
        <v>307</v>
      </c>
      <c r="G37" t="s">
        <v>297</v>
      </c>
      <c r="H37" t="s">
        <v>198</v>
      </c>
      <c r="I37" t="s">
        <v>298</v>
      </c>
      <c r="J37">
        <v>1917</v>
      </c>
      <c r="K37">
        <v>143</v>
      </c>
      <c r="L37">
        <v>8</v>
      </c>
      <c r="M37" t="s">
        <v>200</v>
      </c>
      <c r="N37" t="s">
        <v>247</v>
      </c>
      <c r="O37" t="s">
        <v>202</v>
      </c>
      <c r="P37" t="s">
        <v>308</v>
      </c>
    </row>
    <row r="38" spans="1:16" x14ac:dyDescent="0.25">
      <c r="A38">
        <v>656</v>
      </c>
      <c r="B38" t="s">
        <v>255</v>
      </c>
      <c r="E38" t="s">
        <v>309</v>
      </c>
      <c r="G38" t="s">
        <v>297</v>
      </c>
      <c r="H38" t="s">
        <v>198</v>
      </c>
      <c r="I38" t="s">
        <v>298</v>
      </c>
      <c r="J38">
        <v>1922</v>
      </c>
      <c r="K38">
        <v>584</v>
      </c>
      <c r="L38">
        <v>8</v>
      </c>
      <c r="M38" t="s">
        <v>200</v>
      </c>
      <c r="N38" t="s">
        <v>310</v>
      </c>
      <c r="O38" t="s">
        <v>202</v>
      </c>
      <c r="P38" t="s">
        <v>311</v>
      </c>
    </row>
    <row r="39" spans="1:16" ht="30" x14ac:dyDescent="0.25">
      <c r="A39">
        <v>657</v>
      </c>
      <c r="B39" t="s">
        <v>206</v>
      </c>
      <c r="E39" s="18" t="s">
        <v>312</v>
      </c>
      <c r="G39" t="s">
        <v>297</v>
      </c>
      <c r="H39" t="s">
        <v>313</v>
      </c>
      <c r="I39" t="s">
        <v>314</v>
      </c>
      <c r="J39">
        <v>1917</v>
      </c>
      <c r="K39">
        <v>11854</v>
      </c>
      <c r="L39">
        <v>8</v>
      </c>
      <c r="M39" t="s">
        <v>200</v>
      </c>
      <c r="N39" t="s">
        <v>315</v>
      </c>
      <c r="O39" t="s">
        <v>202</v>
      </c>
      <c r="P39" t="s">
        <v>316</v>
      </c>
    </row>
    <row r="40" spans="1:16" x14ac:dyDescent="0.25">
      <c r="A40">
        <v>658</v>
      </c>
      <c r="B40" t="s">
        <v>195</v>
      </c>
      <c r="E40" t="s">
        <v>196</v>
      </c>
      <c r="G40" t="s">
        <v>317</v>
      </c>
      <c r="H40" t="s">
        <v>318</v>
      </c>
      <c r="I40" t="s">
        <v>319</v>
      </c>
      <c r="J40">
        <v>1990</v>
      </c>
      <c r="K40">
        <v>55007</v>
      </c>
      <c r="L40">
        <v>28</v>
      </c>
      <c r="M40" t="s">
        <v>200</v>
      </c>
      <c r="N40" t="s">
        <v>222</v>
      </c>
      <c r="O40" t="s">
        <v>202</v>
      </c>
      <c r="P40" t="s">
        <v>320</v>
      </c>
    </row>
    <row r="41" spans="1:16" x14ac:dyDescent="0.25">
      <c r="A41">
        <v>659</v>
      </c>
      <c r="B41" t="s">
        <v>195</v>
      </c>
      <c r="E41" t="s">
        <v>196</v>
      </c>
      <c r="G41" t="s">
        <v>317</v>
      </c>
      <c r="H41" t="s">
        <v>318</v>
      </c>
      <c r="I41" t="s">
        <v>319</v>
      </c>
      <c r="J41">
        <v>1990</v>
      </c>
      <c r="K41">
        <v>78546</v>
      </c>
      <c r="L41">
        <v>28</v>
      </c>
      <c r="M41" t="s">
        <v>200</v>
      </c>
      <c r="N41" t="s">
        <v>222</v>
      </c>
      <c r="O41" t="s">
        <v>202</v>
      </c>
      <c r="P41" t="s">
        <v>321</v>
      </c>
    </row>
    <row r="42" spans="1:16" x14ac:dyDescent="0.25">
      <c r="A42">
        <v>660</v>
      </c>
      <c r="B42" t="s">
        <v>195</v>
      </c>
      <c r="E42" t="s">
        <v>196</v>
      </c>
      <c r="G42" t="s">
        <v>317</v>
      </c>
      <c r="H42" t="s">
        <v>318</v>
      </c>
      <c r="I42" t="s">
        <v>319</v>
      </c>
      <c r="J42">
        <v>1990</v>
      </c>
      <c r="K42">
        <v>78546</v>
      </c>
      <c r="L42">
        <v>28</v>
      </c>
      <c r="M42" t="s">
        <v>200</v>
      </c>
      <c r="N42" t="s">
        <v>222</v>
      </c>
      <c r="O42" t="s">
        <v>202</v>
      </c>
      <c r="P42" t="s">
        <v>322</v>
      </c>
    </row>
    <row r="43" spans="1:16" ht="30" x14ac:dyDescent="0.25">
      <c r="A43">
        <v>661</v>
      </c>
      <c r="B43" t="s">
        <v>206</v>
      </c>
      <c r="E43" s="18" t="s">
        <v>323</v>
      </c>
      <c r="G43" t="s">
        <v>317</v>
      </c>
      <c r="H43" t="s">
        <v>318</v>
      </c>
      <c r="I43" t="s">
        <v>324</v>
      </c>
      <c r="J43">
        <v>1990</v>
      </c>
      <c r="K43">
        <v>1</v>
      </c>
      <c r="L43">
        <v>28</v>
      </c>
      <c r="M43" t="s">
        <v>200</v>
      </c>
      <c r="N43" t="s">
        <v>238</v>
      </c>
      <c r="O43" t="s">
        <v>202</v>
      </c>
      <c r="P43" t="s">
        <v>325</v>
      </c>
    </row>
    <row r="44" spans="1:16" x14ac:dyDescent="0.25">
      <c r="A44">
        <v>662</v>
      </c>
      <c r="B44" t="s">
        <v>195</v>
      </c>
      <c r="E44" t="s">
        <v>196</v>
      </c>
      <c r="G44" t="s">
        <v>326</v>
      </c>
      <c r="H44" t="s">
        <v>327</v>
      </c>
      <c r="I44" t="s">
        <v>328</v>
      </c>
      <c r="J44">
        <v>1984</v>
      </c>
      <c r="K44">
        <v>119584</v>
      </c>
      <c r="L44">
        <v>26</v>
      </c>
      <c r="M44" t="s">
        <v>200</v>
      </c>
      <c r="N44" t="s">
        <v>329</v>
      </c>
      <c r="O44" t="s">
        <v>202</v>
      </c>
      <c r="P44" t="s">
        <v>330</v>
      </c>
    </row>
    <row r="45" spans="1:16" x14ac:dyDescent="0.25">
      <c r="A45">
        <v>663</v>
      </c>
      <c r="B45" t="s">
        <v>195</v>
      </c>
      <c r="E45" t="s">
        <v>196</v>
      </c>
      <c r="G45" t="s">
        <v>326</v>
      </c>
      <c r="H45" t="s">
        <v>327</v>
      </c>
      <c r="I45" t="s">
        <v>328</v>
      </c>
      <c r="J45">
        <v>1984</v>
      </c>
      <c r="K45">
        <v>119678</v>
      </c>
      <c r="L45">
        <v>26</v>
      </c>
      <c r="M45" t="s">
        <v>200</v>
      </c>
      <c r="N45" t="s">
        <v>329</v>
      </c>
      <c r="O45" t="s">
        <v>202</v>
      </c>
      <c r="P45" t="s">
        <v>331</v>
      </c>
    </row>
    <row r="46" spans="1:16" x14ac:dyDescent="0.25">
      <c r="A46">
        <v>664</v>
      </c>
      <c r="B46" t="s">
        <v>195</v>
      </c>
      <c r="E46" t="s">
        <v>196</v>
      </c>
      <c r="G46" t="s">
        <v>326</v>
      </c>
      <c r="H46" t="s">
        <v>327</v>
      </c>
      <c r="I46" t="s">
        <v>328</v>
      </c>
      <c r="J46">
        <v>1984</v>
      </c>
      <c r="K46">
        <v>119937</v>
      </c>
      <c r="L46">
        <v>26</v>
      </c>
      <c r="M46" t="s">
        <v>200</v>
      </c>
      <c r="N46" t="s">
        <v>332</v>
      </c>
      <c r="O46" t="s">
        <v>202</v>
      </c>
      <c r="P46" t="s">
        <v>333</v>
      </c>
    </row>
    <row r="47" spans="1:16" ht="30" x14ac:dyDescent="0.25">
      <c r="A47">
        <v>667</v>
      </c>
      <c r="B47" t="s">
        <v>206</v>
      </c>
      <c r="E47" s="18" t="s">
        <v>334</v>
      </c>
      <c r="G47" t="s">
        <v>326</v>
      </c>
      <c r="H47" t="s">
        <v>335</v>
      </c>
      <c r="I47" t="s">
        <v>336</v>
      </c>
      <c r="J47">
        <v>1985</v>
      </c>
      <c r="K47">
        <v>9735863</v>
      </c>
      <c r="L47">
        <v>26</v>
      </c>
      <c r="M47" t="s">
        <v>200</v>
      </c>
      <c r="N47" t="s">
        <v>337</v>
      </c>
      <c r="O47" t="s">
        <v>202</v>
      </c>
      <c r="P47" t="s">
        <v>338</v>
      </c>
    </row>
    <row r="48" spans="1:16" ht="30" x14ac:dyDescent="0.25">
      <c r="A48">
        <v>670</v>
      </c>
      <c r="B48" t="s">
        <v>206</v>
      </c>
      <c r="E48" s="18" t="s">
        <v>339</v>
      </c>
      <c r="G48" t="s">
        <v>340</v>
      </c>
      <c r="H48" t="s">
        <v>341</v>
      </c>
      <c r="I48" t="s">
        <v>342</v>
      </c>
      <c r="J48">
        <v>1998</v>
      </c>
      <c r="K48">
        <v>1801135</v>
      </c>
      <c r="L48">
        <v>17</v>
      </c>
      <c r="M48" t="s">
        <v>200</v>
      </c>
      <c r="N48" t="s">
        <v>343</v>
      </c>
      <c r="O48" t="s">
        <v>202</v>
      </c>
      <c r="P48" t="s">
        <v>344</v>
      </c>
    </row>
    <row r="49" spans="1:16" x14ac:dyDescent="0.25">
      <c r="A49">
        <v>1363</v>
      </c>
      <c r="B49" t="s">
        <v>345</v>
      </c>
      <c r="E49" t="s">
        <v>346</v>
      </c>
      <c r="F49" t="s">
        <v>347</v>
      </c>
      <c r="G49" t="s">
        <v>198</v>
      </c>
      <c r="H49" t="s">
        <v>198</v>
      </c>
      <c r="I49" t="s">
        <v>348</v>
      </c>
      <c r="J49">
        <v>1991</v>
      </c>
      <c r="K49">
        <v>0</v>
      </c>
      <c r="M49" t="s">
        <v>200</v>
      </c>
      <c r="N49" t="s">
        <v>349</v>
      </c>
      <c r="O49" t="s">
        <v>202</v>
      </c>
      <c r="P49" t="s">
        <v>350</v>
      </c>
    </row>
    <row r="50" spans="1:16" ht="409.5" x14ac:dyDescent="0.25">
      <c r="A50">
        <v>1364</v>
      </c>
      <c r="B50" t="s">
        <v>351</v>
      </c>
      <c r="E50" t="s">
        <v>346</v>
      </c>
      <c r="F50" t="s">
        <v>347</v>
      </c>
      <c r="G50" t="s">
        <v>198</v>
      </c>
      <c r="H50" t="s">
        <v>198</v>
      </c>
      <c r="I50" t="s">
        <v>348</v>
      </c>
      <c r="J50">
        <v>1991</v>
      </c>
      <c r="K50">
        <v>0</v>
      </c>
      <c r="M50" t="s">
        <v>200</v>
      </c>
      <c r="N50" s="18" t="s">
        <v>352</v>
      </c>
      <c r="O50" t="s">
        <v>202</v>
      </c>
      <c r="P50" t="s">
        <v>353</v>
      </c>
    </row>
    <row r="51" spans="1:16" x14ac:dyDescent="0.25">
      <c r="A51">
        <v>1365</v>
      </c>
      <c r="B51" t="s">
        <v>354</v>
      </c>
      <c r="E51" t="s">
        <v>346</v>
      </c>
      <c r="F51" t="s">
        <v>347</v>
      </c>
      <c r="G51" t="s">
        <v>198</v>
      </c>
      <c r="H51" t="s">
        <v>198</v>
      </c>
      <c r="I51" t="s">
        <v>348</v>
      </c>
      <c r="J51">
        <v>1991</v>
      </c>
      <c r="K51">
        <v>0</v>
      </c>
      <c r="M51" t="s">
        <v>200</v>
      </c>
      <c r="N51" t="s">
        <v>355</v>
      </c>
      <c r="O51" t="s">
        <v>202</v>
      </c>
      <c r="P51" t="s">
        <v>356</v>
      </c>
    </row>
    <row r="52" spans="1:16" x14ac:dyDescent="0.25">
      <c r="A52">
        <v>1366</v>
      </c>
      <c r="B52" t="s">
        <v>357</v>
      </c>
      <c r="E52" t="s">
        <v>346</v>
      </c>
      <c r="F52" t="s">
        <v>347</v>
      </c>
      <c r="G52" t="s">
        <v>198</v>
      </c>
      <c r="H52" t="s">
        <v>198</v>
      </c>
      <c r="I52" t="s">
        <v>348</v>
      </c>
      <c r="J52">
        <v>1991</v>
      </c>
      <c r="K52">
        <v>0</v>
      </c>
      <c r="M52" t="s">
        <v>200</v>
      </c>
      <c r="N52" t="s">
        <v>358</v>
      </c>
      <c r="O52" t="s">
        <v>202</v>
      </c>
      <c r="P52" t="s">
        <v>359</v>
      </c>
    </row>
    <row r="53" spans="1:16" x14ac:dyDescent="0.25">
      <c r="A53">
        <v>1367</v>
      </c>
      <c r="B53" t="s">
        <v>360</v>
      </c>
      <c r="E53" t="s">
        <v>361</v>
      </c>
      <c r="F53" t="s">
        <v>347</v>
      </c>
      <c r="G53" t="s">
        <v>362</v>
      </c>
      <c r="H53" t="s">
        <v>198</v>
      </c>
      <c r="I53" t="s">
        <v>363</v>
      </c>
      <c r="J53">
        <v>1994</v>
      </c>
      <c r="K53">
        <v>1390</v>
      </c>
      <c r="L53">
        <v>1</v>
      </c>
      <c r="M53" t="s">
        <v>200</v>
      </c>
      <c r="N53" t="s">
        <v>364</v>
      </c>
      <c r="O53" t="s">
        <v>202</v>
      </c>
      <c r="P53" t="s">
        <v>365</v>
      </c>
    </row>
    <row r="54" spans="1:16" x14ac:dyDescent="0.25">
      <c r="A54">
        <v>1368</v>
      </c>
      <c r="B54" t="s">
        <v>360</v>
      </c>
      <c r="E54" t="s">
        <v>366</v>
      </c>
      <c r="F54" t="s">
        <v>347</v>
      </c>
      <c r="G54" t="s">
        <v>362</v>
      </c>
      <c r="H54" t="s">
        <v>198</v>
      </c>
      <c r="I54" t="s">
        <v>363</v>
      </c>
      <c r="J54">
        <v>1994</v>
      </c>
      <c r="K54">
        <v>5259</v>
      </c>
      <c r="L54">
        <v>1</v>
      </c>
      <c r="M54" t="s">
        <v>200</v>
      </c>
      <c r="N54" t="s">
        <v>364</v>
      </c>
      <c r="O54" t="s">
        <v>202</v>
      </c>
      <c r="P54" t="s">
        <v>365</v>
      </c>
    </row>
    <row r="55" spans="1:16" x14ac:dyDescent="0.25">
      <c r="A55">
        <v>1369</v>
      </c>
      <c r="B55" t="s">
        <v>360</v>
      </c>
      <c r="E55" t="s">
        <v>367</v>
      </c>
      <c r="F55" t="s">
        <v>347</v>
      </c>
      <c r="G55" t="s">
        <v>362</v>
      </c>
      <c r="H55" t="s">
        <v>198</v>
      </c>
      <c r="I55" t="s">
        <v>363</v>
      </c>
      <c r="J55">
        <v>1994</v>
      </c>
      <c r="K55">
        <v>1556</v>
      </c>
      <c r="L55">
        <v>1</v>
      </c>
      <c r="M55" t="s">
        <v>200</v>
      </c>
      <c r="N55" t="s">
        <v>364</v>
      </c>
      <c r="O55" t="s">
        <v>202</v>
      </c>
      <c r="P55" t="s">
        <v>365</v>
      </c>
    </row>
    <row r="56" spans="1:16" x14ac:dyDescent="0.25">
      <c r="A56">
        <v>1370</v>
      </c>
      <c r="B56" t="s">
        <v>360</v>
      </c>
      <c r="E56" t="s">
        <v>368</v>
      </c>
      <c r="F56" t="s">
        <v>347</v>
      </c>
      <c r="G56" t="s">
        <v>362</v>
      </c>
      <c r="H56" t="s">
        <v>198</v>
      </c>
      <c r="I56" t="s">
        <v>363</v>
      </c>
      <c r="J56">
        <v>1994</v>
      </c>
      <c r="K56">
        <v>6891</v>
      </c>
      <c r="L56">
        <v>1</v>
      </c>
      <c r="M56" t="s">
        <v>200</v>
      </c>
      <c r="N56" t="s">
        <v>364</v>
      </c>
      <c r="O56" t="s">
        <v>202</v>
      </c>
      <c r="P56" t="s">
        <v>365</v>
      </c>
    </row>
    <row r="57" spans="1:16" x14ac:dyDescent="0.25">
      <c r="A57">
        <v>1371</v>
      </c>
      <c r="B57" t="s">
        <v>360</v>
      </c>
      <c r="E57" t="s">
        <v>369</v>
      </c>
      <c r="F57" t="s">
        <v>347</v>
      </c>
      <c r="G57" t="s">
        <v>362</v>
      </c>
      <c r="H57" t="s">
        <v>198</v>
      </c>
      <c r="I57" t="s">
        <v>363</v>
      </c>
      <c r="J57">
        <v>1994</v>
      </c>
      <c r="K57">
        <v>19476</v>
      </c>
      <c r="L57">
        <v>1</v>
      </c>
      <c r="M57" t="s">
        <v>200</v>
      </c>
      <c r="N57" t="s">
        <v>364</v>
      </c>
      <c r="O57" t="s">
        <v>202</v>
      </c>
      <c r="P57" t="s">
        <v>365</v>
      </c>
    </row>
    <row r="58" spans="1:16" x14ac:dyDescent="0.25">
      <c r="A58">
        <v>1372</v>
      </c>
      <c r="B58" t="s">
        <v>360</v>
      </c>
      <c r="E58" t="s">
        <v>370</v>
      </c>
      <c r="F58" t="s">
        <v>347</v>
      </c>
      <c r="G58" t="s">
        <v>362</v>
      </c>
      <c r="H58" t="s">
        <v>198</v>
      </c>
      <c r="I58" t="s">
        <v>363</v>
      </c>
      <c r="J58">
        <v>1994</v>
      </c>
      <c r="K58">
        <v>1586896</v>
      </c>
      <c r="L58">
        <v>1</v>
      </c>
      <c r="M58" t="s">
        <v>200</v>
      </c>
      <c r="N58" t="s">
        <v>364</v>
      </c>
      <c r="O58" t="s">
        <v>202</v>
      </c>
      <c r="P58" t="s">
        <v>365</v>
      </c>
    </row>
    <row r="59" spans="1:16" x14ac:dyDescent="0.25">
      <c r="A59">
        <v>1373</v>
      </c>
      <c r="B59" t="s">
        <v>360</v>
      </c>
      <c r="E59" t="s">
        <v>371</v>
      </c>
      <c r="F59" t="s">
        <v>347</v>
      </c>
      <c r="G59" t="s">
        <v>362</v>
      </c>
      <c r="H59" t="s">
        <v>198</v>
      </c>
      <c r="I59" t="s">
        <v>363</v>
      </c>
      <c r="J59">
        <v>1994</v>
      </c>
      <c r="K59">
        <v>4710</v>
      </c>
      <c r="L59">
        <v>1</v>
      </c>
      <c r="M59" t="s">
        <v>200</v>
      </c>
      <c r="N59" t="s">
        <v>364</v>
      </c>
      <c r="O59" t="s">
        <v>202</v>
      </c>
      <c r="P59" t="s">
        <v>365</v>
      </c>
    </row>
    <row r="60" spans="1:16" x14ac:dyDescent="0.25">
      <c r="A60">
        <v>1375</v>
      </c>
      <c r="B60" t="s">
        <v>360</v>
      </c>
      <c r="E60" t="s">
        <v>372</v>
      </c>
      <c r="F60" t="s">
        <v>347</v>
      </c>
      <c r="G60" t="s">
        <v>362</v>
      </c>
      <c r="H60" t="s">
        <v>198</v>
      </c>
      <c r="I60" t="s">
        <v>363</v>
      </c>
      <c r="J60">
        <v>1994</v>
      </c>
      <c r="K60">
        <v>577</v>
      </c>
      <c r="L60">
        <v>1</v>
      </c>
      <c r="M60" t="s">
        <v>200</v>
      </c>
      <c r="N60" t="s">
        <v>364</v>
      </c>
      <c r="O60" t="s">
        <v>202</v>
      </c>
      <c r="P60" t="s">
        <v>365</v>
      </c>
    </row>
    <row r="61" spans="1:16" x14ac:dyDescent="0.25">
      <c r="A61">
        <v>1376</v>
      </c>
      <c r="B61" t="s">
        <v>360</v>
      </c>
      <c r="E61" t="s">
        <v>373</v>
      </c>
      <c r="F61" t="s">
        <v>347</v>
      </c>
      <c r="G61" t="s">
        <v>362</v>
      </c>
      <c r="H61" t="s">
        <v>198</v>
      </c>
      <c r="I61" t="s">
        <v>363</v>
      </c>
      <c r="J61">
        <v>1994</v>
      </c>
      <c r="K61">
        <v>654</v>
      </c>
      <c r="L61">
        <v>1</v>
      </c>
      <c r="M61" t="s">
        <v>200</v>
      </c>
      <c r="N61" t="s">
        <v>364</v>
      </c>
      <c r="O61" t="s">
        <v>202</v>
      </c>
      <c r="P61" t="s">
        <v>365</v>
      </c>
    </row>
    <row r="62" spans="1:16" x14ac:dyDescent="0.25">
      <c r="A62">
        <v>1377</v>
      </c>
      <c r="B62" t="s">
        <v>360</v>
      </c>
      <c r="E62" t="s">
        <v>374</v>
      </c>
      <c r="F62" t="s">
        <v>347</v>
      </c>
      <c r="G62" t="s">
        <v>362</v>
      </c>
      <c r="H62" t="s">
        <v>198</v>
      </c>
      <c r="I62" t="s">
        <v>363</v>
      </c>
      <c r="J62">
        <v>1994</v>
      </c>
      <c r="K62">
        <v>1686</v>
      </c>
      <c r="L62">
        <v>1</v>
      </c>
      <c r="M62" t="s">
        <v>200</v>
      </c>
      <c r="N62" t="s">
        <v>364</v>
      </c>
      <c r="O62" t="s">
        <v>202</v>
      </c>
      <c r="P62" t="s">
        <v>365</v>
      </c>
    </row>
    <row r="63" spans="1:16" x14ac:dyDescent="0.25">
      <c r="A63">
        <v>1378</v>
      </c>
      <c r="B63" t="s">
        <v>360</v>
      </c>
      <c r="E63" t="s">
        <v>375</v>
      </c>
      <c r="F63" t="s">
        <v>347</v>
      </c>
      <c r="G63" t="s">
        <v>362</v>
      </c>
      <c r="H63" t="s">
        <v>198</v>
      </c>
      <c r="I63" t="s">
        <v>363</v>
      </c>
      <c r="J63">
        <v>1994</v>
      </c>
      <c r="K63">
        <v>1510317</v>
      </c>
      <c r="L63">
        <v>1</v>
      </c>
      <c r="M63" t="s">
        <v>200</v>
      </c>
      <c r="N63" t="s">
        <v>376</v>
      </c>
      <c r="O63" t="s">
        <v>202</v>
      </c>
      <c r="P63" t="s">
        <v>365</v>
      </c>
    </row>
    <row r="64" spans="1:16" x14ac:dyDescent="0.25">
      <c r="A64">
        <v>1380</v>
      </c>
      <c r="B64" t="s">
        <v>360</v>
      </c>
      <c r="E64" t="s">
        <v>377</v>
      </c>
      <c r="F64" t="s">
        <v>347</v>
      </c>
      <c r="G64" t="s">
        <v>362</v>
      </c>
      <c r="H64" t="s">
        <v>198</v>
      </c>
      <c r="I64" t="s">
        <v>363</v>
      </c>
      <c r="J64">
        <v>1994</v>
      </c>
      <c r="K64">
        <v>1127</v>
      </c>
      <c r="L64">
        <v>1</v>
      </c>
      <c r="M64" t="s">
        <v>200</v>
      </c>
      <c r="N64" t="s">
        <v>364</v>
      </c>
      <c r="O64" t="s">
        <v>202</v>
      </c>
      <c r="P64" t="s">
        <v>365</v>
      </c>
    </row>
    <row r="65" spans="1:16" x14ac:dyDescent="0.25">
      <c r="A65">
        <v>1382</v>
      </c>
      <c r="B65" t="s">
        <v>360</v>
      </c>
      <c r="E65" t="s">
        <v>378</v>
      </c>
      <c r="F65" t="s">
        <v>347</v>
      </c>
      <c r="G65" t="s">
        <v>362</v>
      </c>
      <c r="H65" t="s">
        <v>198</v>
      </c>
      <c r="I65" t="s">
        <v>363</v>
      </c>
      <c r="J65">
        <v>1994</v>
      </c>
      <c r="K65">
        <v>5436</v>
      </c>
      <c r="L65">
        <v>1</v>
      </c>
      <c r="M65" t="s">
        <v>200</v>
      </c>
      <c r="N65" t="s">
        <v>364</v>
      </c>
      <c r="O65" t="s">
        <v>202</v>
      </c>
      <c r="P65" t="s">
        <v>365</v>
      </c>
    </row>
    <row r="66" spans="1:16" x14ac:dyDescent="0.25">
      <c r="A66">
        <v>1384</v>
      </c>
      <c r="B66" t="s">
        <v>360</v>
      </c>
      <c r="E66" t="s">
        <v>379</v>
      </c>
      <c r="F66" t="s">
        <v>347</v>
      </c>
      <c r="G66" t="s">
        <v>362</v>
      </c>
      <c r="H66" t="s">
        <v>198</v>
      </c>
      <c r="I66" t="s">
        <v>363</v>
      </c>
      <c r="J66">
        <v>1994</v>
      </c>
      <c r="K66">
        <v>1824</v>
      </c>
      <c r="L66">
        <v>1</v>
      </c>
      <c r="M66" t="s">
        <v>200</v>
      </c>
      <c r="N66" t="s">
        <v>364</v>
      </c>
      <c r="O66" t="s">
        <v>202</v>
      </c>
      <c r="P66" t="s">
        <v>365</v>
      </c>
    </row>
    <row r="67" spans="1:16" x14ac:dyDescent="0.25">
      <c r="A67">
        <v>1385</v>
      </c>
      <c r="B67" t="s">
        <v>360</v>
      </c>
      <c r="E67" t="s">
        <v>380</v>
      </c>
      <c r="F67" t="s">
        <v>347</v>
      </c>
      <c r="G67" t="s">
        <v>362</v>
      </c>
      <c r="H67" t="s">
        <v>198</v>
      </c>
      <c r="I67" t="s">
        <v>363</v>
      </c>
      <c r="J67">
        <v>1994</v>
      </c>
      <c r="K67">
        <v>2039</v>
      </c>
      <c r="L67">
        <v>1</v>
      </c>
      <c r="M67" t="s">
        <v>200</v>
      </c>
      <c r="N67" t="s">
        <v>364</v>
      </c>
      <c r="O67" t="s">
        <v>202</v>
      </c>
      <c r="P67" t="s">
        <v>365</v>
      </c>
    </row>
    <row r="68" spans="1:16" x14ac:dyDescent="0.25">
      <c r="A68">
        <v>1386</v>
      </c>
      <c r="B68" t="s">
        <v>360</v>
      </c>
      <c r="E68" t="s">
        <v>381</v>
      </c>
      <c r="F68" t="s">
        <v>347</v>
      </c>
      <c r="G68" t="s">
        <v>362</v>
      </c>
      <c r="H68" t="s">
        <v>198</v>
      </c>
      <c r="I68" t="s">
        <v>363</v>
      </c>
      <c r="J68">
        <v>1994</v>
      </c>
      <c r="K68">
        <v>453</v>
      </c>
      <c r="L68">
        <v>1</v>
      </c>
      <c r="M68" t="s">
        <v>200</v>
      </c>
      <c r="N68" t="s">
        <v>364</v>
      </c>
      <c r="O68" t="s">
        <v>202</v>
      </c>
      <c r="P68" t="s">
        <v>365</v>
      </c>
    </row>
    <row r="69" spans="1:16" x14ac:dyDescent="0.25">
      <c r="A69">
        <v>1387</v>
      </c>
      <c r="B69" t="s">
        <v>360</v>
      </c>
      <c r="E69" t="s">
        <v>382</v>
      </c>
      <c r="F69" t="s">
        <v>347</v>
      </c>
      <c r="G69" t="s">
        <v>362</v>
      </c>
      <c r="H69" t="s">
        <v>198</v>
      </c>
      <c r="I69" t="s">
        <v>363</v>
      </c>
      <c r="J69">
        <v>1994</v>
      </c>
      <c r="K69">
        <v>93190</v>
      </c>
      <c r="L69">
        <v>1</v>
      </c>
      <c r="M69" t="s">
        <v>200</v>
      </c>
      <c r="N69" t="s">
        <v>383</v>
      </c>
      <c r="O69" t="s">
        <v>202</v>
      </c>
      <c r="P69" t="s">
        <v>384</v>
      </c>
    </row>
    <row r="70" spans="1:16" x14ac:dyDescent="0.25">
      <c r="A70">
        <v>1388</v>
      </c>
      <c r="B70" t="s">
        <v>360</v>
      </c>
      <c r="E70" t="s">
        <v>385</v>
      </c>
      <c r="F70" t="s">
        <v>347</v>
      </c>
      <c r="G70" t="s">
        <v>362</v>
      </c>
      <c r="H70" t="s">
        <v>198</v>
      </c>
      <c r="I70" t="s">
        <v>363</v>
      </c>
      <c r="J70">
        <v>1994</v>
      </c>
      <c r="K70">
        <v>90</v>
      </c>
      <c r="L70">
        <v>1</v>
      </c>
      <c r="M70" t="s">
        <v>200</v>
      </c>
      <c r="N70" t="s">
        <v>364</v>
      </c>
      <c r="O70" t="s">
        <v>202</v>
      </c>
      <c r="P70" t="s">
        <v>365</v>
      </c>
    </row>
    <row r="71" spans="1:16" x14ac:dyDescent="0.25">
      <c r="A71">
        <v>1389</v>
      </c>
      <c r="B71" t="s">
        <v>360</v>
      </c>
      <c r="E71" t="s">
        <v>386</v>
      </c>
      <c r="F71" t="s">
        <v>347</v>
      </c>
      <c r="G71" t="s">
        <v>362</v>
      </c>
      <c r="H71" t="s">
        <v>198</v>
      </c>
      <c r="I71" t="s">
        <v>363</v>
      </c>
      <c r="J71">
        <v>1994</v>
      </c>
      <c r="K71">
        <v>358</v>
      </c>
      <c r="L71">
        <v>1</v>
      </c>
      <c r="M71" t="s">
        <v>200</v>
      </c>
      <c r="N71" t="s">
        <v>364</v>
      </c>
      <c r="O71" t="s">
        <v>202</v>
      </c>
      <c r="P71" t="s">
        <v>365</v>
      </c>
    </row>
    <row r="72" spans="1:16" x14ac:dyDescent="0.25">
      <c r="A72">
        <v>1390</v>
      </c>
      <c r="B72" t="s">
        <v>360</v>
      </c>
      <c r="E72" t="s">
        <v>387</v>
      </c>
      <c r="F72" t="s">
        <v>347</v>
      </c>
      <c r="G72" t="s">
        <v>362</v>
      </c>
      <c r="H72" t="s">
        <v>198</v>
      </c>
      <c r="I72" t="s">
        <v>363</v>
      </c>
      <c r="J72">
        <v>1994</v>
      </c>
      <c r="K72">
        <v>341</v>
      </c>
      <c r="L72">
        <v>1</v>
      </c>
      <c r="M72" t="s">
        <v>200</v>
      </c>
      <c r="N72" t="s">
        <v>364</v>
      </c>
      <c r="O72" t="s">
        <v>202</v>
      </c>
      <c r="P72" t="s">
        <v>365</v>
      </c>
    </row>
    <row r="73" spans="1:16" x14ac:dyDescent="0.25">
      <c r="A73">
        <v>1391</v>
      </c>
      <c r="B73" t="s">
        <v>360</v>
      </c>
      <c r="E73" t="s">
        <v>388</v>
      </c>
      <c r="F73" t="s">
        <v>347</v>
      </c>
      <c r="G73" t="s">
        <v>362</v>
      </c>
      <c r="H73" t="s">
        <v>198</v>
      </c>
      <c r="I73" t="s">
        <v>363</v>
      </c>
      <c r="J73">
        <v>1994</v>
      </c>
      <c r="K73">
        <v>493</v>
      </c>
      <c r="L73">
        <v>1</v>
      </c>
      <c r="M73" t="s">
        <v>200</v>
      </c>
      <c r="N73" t="s">
        <v>364</v>
      </c>
      <c r="O73" t="s">
        <v>202</v>
      </c>
      <c r="P73" t="s">
        <v>365</v>
      </c>
    </row>
    <row r="74" spans="1:16" x14ac:dyDescent="0.25">
      <c r="A74">
        <v>1392</v>
      </c>
      <c r="B74" t="s">
        <v>360</v>
      </c>
      <c r="E74" t="s">
        <v>389</v>
      </c>
      <c r="F74" t="s">
        <v>347</v>
      </c>
      <c r="G74" t="s">
        <v>362</v>
      </c>
      <c r="H74" t="s">
        <v>198</v>
      </c>
      <c r="I74" t="s">
        <v>363</v>
      </c>
      <c r="J74">
        <v>1994</v>
      </c>
      <c r="K74">
        <v>666</v>
      </c>
      <c r="L74">
        <v>1</v>
      </c>
      <c r="M74" t="s">
        <v>200</v>
      </c>
      <c r="N74" t="s">
        <v>364</v>
      </c>
      <c r="O74" t="s">
        <v>202</v>
      </c>
      <c r="P74" t="s">
        <v>365</v>
      </c>
    </row>
    <row r="75" spans="1:16" x14ac:dyDescent="0.25">
      <c r="A75">
        <v>1393</v>
      </c>
      <c r="B75" t="s">
        <v>360</v>
      </c>
      <c r="E75" t="s">
        <v>390</v>
      </c>
      <c r="F75" t="s">
        <v>347</v>
      </c>
      <c r="G75" t="s">
        <v>362</v>
      </c>
      <c r="H75" t="s">
        <v>198</v>
      </c>
      <c r="I75" t="s">
        <v>363</v>
      </c>
      <c r="J75">
        <v>1994</v>
      </c>
      <c r="K75">
        <v>766</v>
      </c>
      <c r="L75">
        <v>1</v>
      </c>
      <c r="M75" t="s">
        <v>200</v>
      </c>
      <c r="N75" t="s">
        <v>364</v>
      </c>
      <c r="O75" t="s">
        <v>202</v>
      </c>
      <c r="P75" t="s">
        <v>365</v>
      </c>
    </row>
    <row r="76" spans="1:16" x14ac:dyDescent="0.25">
      <c r="A76">
        <v>1394</v>
      </c>
      <c r="B76" t="s">
        <v>360</v>
      </c>
      <c r="E76" t="s">
        <v>391</v>
      </c>
      <c r="F76" t="s">
        <v>347</v>
      </c>
      <c r="G76" t="s">
        <v>362</v>
      </c>
      <c r="H76" t="s">
        <v>198</v>
      </c>
      <c r="I76" t="s">
        <v>363</v>
      </c>
      <c r="J76">
        <v>1994</v>
      </c>
      <c r="K76">
        <v>222</v>
      </c>
      <c r="L76">
        <v>1</v>
      </c>
      <c r="M76" t="s">
        <v>200</v>
      </c>
      <c r="N76" t="s">
        <v>364</v>
      </c>
      <c r="O76" t="s">
        <v>202</v>
      </c>
      <c r="P76" t="s">
        <v>365</v>
      </c>
    </row>
    <row r="77" spans="1:16" x14ac:dyDescent="0.25">
      <c r="A77">
        <v>1395</v>
      </c>
      <c r="B77" t="s">
        <v>360</v>
      </c>
      <c r="E77" t="s">
        <v>392</v>
      </c>
      <c r="F77" t="s">
        <v>347</v>
      </c>
      <c r="G77" t="s">
        <v>362</v>
      </c>
      <c r="H77" t="s">
        <v>198</v>
      </c>
      <c r="I77" t="s">
        <v>363</v>
      </c>
      <c r="J77">
        <v>1994</v>
      </c>
      <c r="K77">
        <v>2344</v>
      </c>
      <c r="L77">
        <v>1</v>
      </c>
      <c r="M77" t="s">
        <v>200</v>
      </c>
      <c r="N77" t="s">
        <v>364</v>
      </c>
      <c r="O77" t="s">
        <v>202</v>
      </c>
      <c r="P77" t="s">
        <v>365</v>
      </c>
    </row>
    <row r="78" spans="1:16" x14ac:dyDescent="0.25">
      <c r="A78">
        <v>1396</v>
      </c>
      <c r="B78" t="s">
        <v>360</v>
      </c>
      <c r="E78" t="s">
        <v>393</v>
      </c>
      <c r="F78" t="s">
        <v>347</v>
      </c>
      <c r="G78" t="s">
        <v>362</v>
      </c>
      <c r="H78" t="s">
        <v>198</v>
      </c>
      <c r="I78" t="s">
        <v>363</v>
      </c>
      <c r="J78">
        <v>1994</v>
      </c>
      <c r="K78">
        <v>3183</v>
      </c>
      <c r="L78">
        <v>1</v>
      </c>
      <c r="M78" t="s">
        <v>200</v>
      </c>
      <c r="N78" t="s">
        <v>364</v>
      </c>
      <c r="O78" t="s">
        <v>202</v>
      </c>
      <c r="P78" t="s">
        <v>365</v>
      </c>
    </row>
    <row r="79" spans="1:16" x14ac:dyDescent="0.25">
      <c r="A79">
        <v>1397</v>
      </c>
      <c r="B79" t="s">
        <v>360</v>
      </c>
      <c r="E79" t="s">
        <v>394</v>
      </c>
      <c r="F79" t="s">
        <v>347</v>
      </c>
      <c r="G79" t="s">
        <v>362</v>
      </c>
      <c r="H79" t="s">
        <v>198</v>
      </c>
      <c r="I79" t="s">
        <v>363</v>
      </c>
      <c r="J79">
        <v>1994</v>
      </c>
      <c r="K79">
        <v>1865</v>
      </c>
      <c r="L79">
        <v>1</v>
      </c>
      <c r="M79" t="s">
        <v>200</v>
      </c>
      <c r="N79" t="s">
        <v>364</v>
      </c>
      <c r="O79" t="s">
        <v>202</v>
      </c>
      <c r="P79" t="s">
        <v>365</v>
      </c>
    </row>
    <row r="80" spans="1:16" x14ac:dyDescent="0.25">
      <c r="A80">
        <v>1398</v>
      </c>
      <c r="B80" t="s">
        <v>360</v>
      </c>
      <c r="E80" t="s">
        <v>395</v>
      </c>
      <c r="F80" t="s">
        <v>347</v>
      </c>
      <c r="G80" t="s">
        <v>362</v>
      </c>
      <c r="H80" t="s">
        <v>198</v>
      </c>
      <c r="I80" t="s">
        <v>363</v>
      </c>
      <c r="J80">
        <v>1994</v>
      </c>
      <c r="K80">
        <v>520</v>
      </c>
      <c r="L80">
        <v>1</v>
      </c>
      <c r="M80" t="s">
        <v>200</v>
      </c>
      <c r="N80" t="s">
        <v>364</v>
      </c>
      <c r="O80" t="s">
        <v>202</v>
      </c>
      <c r="P80" t="s">
        <v>365</v>
      </c>
    </row>
    <row r="81" spans="1:16" x14ac:dyDescent="0.25">
      <c r="A81">
        <v>1399</v>
      </c>
      <c r="B81" t="s">
        <v>360</v>
      </c>
      <c r="E81" t="s">
        <v>396</v>
      </c>
      <c r="F81" t="s">
        <v>347</v>
      </c>
      <c r="G81" t="s">
        <v>362</v>
      </c>
      <c r="H81" t="s">
        <v>198</v>
      </c>
      <c r="I81" t="s">
        <v>363</v>
      </c>
      <c r="J81">
        <v>1994</v>
      </c>
      <c r="K81">
        <v>1785</v>
      </c>
      <c r="L81">
        <v>1</v>
      </c>
      <c r="M81" t="s">
        <v>200</v>
      </c>
      <c r="N81" t="s">
        <v>364</v>
      </c>
      <c r="O81" t="s">
        <v>202</v>
      </c>
      <c r="P81" t="s">
        <v>365</v>
      </c>
    </row>
    <row r="82" spans="1:16" x14ac:dyDescent="0.25">
      <c r="A82">
        <v>1400</v>
      </c>
      <c r="B82" t="s">
        <v>360</v>
      </c>
      <c r="E82" t="s">
        <v>397</v>
      </c>
      <c r="F82" t="s">
        <v>347</v>
      </c>
      <c r="G82" t="s">
        <v>362</v>
      </c>
      <c r="H82" t="s">
        <v>198</v>
      </c>
      <c r="I82" t="s">
        <v>363</v>
      </c>
      <c r="J82">
        <v>1994</v>
      </c>
      <c r="K82">
        <v>1641</v>
      </c>
      <c r="L82">
        <v>1</v>
      </c>
      <c r="M82" t="s">
        <v>200</v>
      </c>
      <c r="N82" t="s">
        <v>364</v>
      </c>
      <c r="O82" t="s">
        <v>202</v>
      </c>
      <c r="P82" t="s">
        <v>365</v>
      </c>
    </row>
    <row r="83" spans="1:16" x14ac:dyDescent="0.25">
      <c r="A83">
        <v>1401</v>
      </c>
      <c r="B83" t="s">
        <v>360</v>
      </c>
      <c r="E83" t="s">
        <v>398</v>
      </c>
      <c r="F83" t="s">
        <v>347</v>
      </c>
      <c r="G83" t="s">
        <v>362</v>
      </c>
      <c r="H83" t="s">
        <v>198</v>
      </c>
      <c r="I83" t="s">
        <v>363</v>
      </c>
      <c r="J83">
        <v>1994</v>
      </c>
      <c r="K83">
        <v>191613</v>
      </c>
      <c r="L83">
        <v>1</v>
      </c>
      <c r="M83" t="s">
        <v>200</v>
      </c>
      <c r="N83" t="s">
        <v>364</v>
      </c>
      <c r="O83" t="s">
        <v>202</v>
      </c>
      <c r="P83" t="s">
        <v>365</v>
      </c>
    </row>
    <row r="84" spans="1:16" x14ac:dyDescent="0.25">
      <c r="A84">
        <v>1402</v>
      </c>
      <c r="B84" t="s">
        <v>399</v>
      </c>
      <c r="E84" t="s">
        <v>400</v>
      </c>
      <c r="F84" t="s">
        <v>347</v>
      </c>
      <c r="G84" t="s">
        <v>362</v>
      </c>
      <c r="H84" t="s">
        <v>198</v>
      </c>
      <c r="I84" t="s">
        <v>363</v>
      </c>
      <c r="J84">
        <v>1995</v>
      </c>
      <c r="K84">
        <v>85547</v>
      </c>
      <c r="L84">
        <v>1</v>
      </c>
      <c r="M84" t="s">
        <v>200</v>
      </c>
      <c r="N84" t="s">
        <v>401</v>
      </c>
      <c r="O84" t="s">
        <v>202</v>
      </c>
      <c r="P84" t="s">
        <v>402</v>
      </c>
    </row>
    <row r="85" spans="1:16" x14ac:dyDescent="0.25">
      <c r="A85">
        <v>1403</v>
      </c>
      <c r="B85" t="s">
        <v>360</v>
      </c>
      <c r="E85" t="s">
        <v>403</v>
      </c>
      <c r="F85" t="s">
        <v>347</v>
      </c>
      <c r="G85" t="s">
        <v>362</v>
      </c>
      <c r="H85" t="s">
        <v>198</v>
      </c>
      <c r="I85" t="s">
        <v>363</v>
      </c>
      <c r="J85">
        <v>1995</v>
      </c>
      <c r="K85">
        <v>156824</v>
      </c>
      <c r="L85">
        <v>1</v>
      </c>
      <c r="M85" t="s">
        <v>200</v>
      </c>
      <c r="N85" t="s">
        <v>364</v>
      </c>
      <c r="O85" t="s">
        <v>202</v>
      </c>
      <c r="P85" t="s">
        <v>365</v>
      </c>
    </row>
    <row r="86" spans="1:16" x14ac:dyDescent="0.25">
      <c r="A86">
        <v>1404</v>
      </c>
      <c r="B86" t="s">
        <v>360</v>
      </c>
      <c r="E86" t="s">
        <v>404</v>
      </c>
      <c r="F86" t="s">
        <v>347</v>
      </c>
      <c r="G86" t="s">
        <v>362</v>
      </c>
      <c r="H86" t="s">
        <v>198</v>
      </c>
      <c r="I86" t="s">
        <v>363</v>
      </c>
      <c r="J86">
        <v>1996</v>
      </c>
      <c r="K86">
        <v>153669</v>
      </c>
      <c r="L86">
        <v>1</v>
      </c>
      <c r="M86" t="s">
        <v>200</v>
      </c>
      <c r="N86" t="s">
        <v>364</v>
      </c>
      <c r="O86" t="s">
        <v>202</v>
      </c>
      <c r="P86" t="s">
        <v>365</v>
      </c>
    </row>
    <row r="87" spans="1:16" x14ac:dyDescent="0.25">
      <c r="A87">
        <v>1405</v>
      </c>
      <c r="B87" t="s">
        <v>360</v>
      </c>
      <c r="E87" t="s">
        <v>405</v>
      </c>
      <c r="F87" t="s">
        <v>347</v>
      </c>
      <c r="G87" t="s">
        <v>362</v>
      </c>
      <c r="H87" t="s">
        <v>198</v>
      </c>
      <c r="I87" t="s">
        <v>363</v>
      </c>
      <c r="J87">
        <v>1994</v>
      </c>
      <c r="K87">
        <v>10130</v>
      </c>
      <c r="L87">
        <v>1</v>
      </c>
      <c r="M87" t="s">
        <v>200</v>
      </c>
      <c r="N87" t="s">
        <v>406</v>
      </c>
      <c r="O87" t="s">
        <v>202</v>
      </c>
      <c r="P87" t="s">
        <v>365</v>
      </c>
    </row>
    <row r="88" spans="1:16" x14ac:dyDescent="0.25">
      <c r="A88">
        <v>1406</v>
      </c>
      <c r="B88" t="s">
        <v>399</v>
      </c>
      <c r="E88" t="s">
        <v>407</v>
      </c>
      <c r="F88" t="s">
        <v>347</v>
      </c>
      <c r="G88" t="s">
        <v>362</v>
      </c>
      <c r="H88" t="s">
        <v>198</v>
      </c>
      <c r="I88" t="s">
        <v>363</v>
      </c>
      <c r="J88">
        <v>1995</v>
      </c>
      <c r="K88">
        <v>1486974</v>
      </c>
      <c r="L88">
        <v>1</v>
      </c>
      <c r="M88" t="s">
        <v>200</v>
      </c>
      <c r="N88" t="s">
        <v>401</v>
      </c>
      <c r="O88" t="s">
        <v>202</v>
      </c>
      <c r="P88" t="s">
        <v>408</v>
      </c>
    </row>
    <row r="89" spans="1:16" x14ac:dyDescent="0.25">
      <c r="A89">
        <v>1407</v>
      </c>
      <c r="B89" t="s">
        <v>399</v>
      </c>
      <c r="E89" t="s">
        <v>409</v>
      </c>
      <c r="F89" t="s">
        <v>347</v>
      </c>
      <c r="G89" t="s">
        <v>410</v>
      </c>
      <c r="H89" t="s">
        <v>198</v>
      </c>
      <c r="I89" t="s">
        <v>411</v>
      </c>
      <c r="J89">
        <v>1994</v>
      </c>
      <c r="K89">
        <v>10364</v>
      </c>
      <c r="L89">
        <v>32</v>
      </c>
      <c r="M89" t="s">
        <v>200</v>
      </c>
      <c r="N89" t="s">
        <v>412</v>
      </c>
      <c r="O89" t="s">
        <v>202</v>
      </c>
      <c r="P89" t="s">
        <v>413</v>
      </c>
    </row>
    <row r="90" spans="1:16" x14ac:dyDescent="0.25">
      <c r="A90">
        <v>1408</v>
      </c>
      <c r="B90" t="s">
        <v>399</v>
      </c>
      <c r="E90" t="s">
        <v>414</v>
      </c>
      <c r="F90" t="s">
        <v>347</v>
      </c>
      <c r="G90" t="s">
        <v>410</v>
      </c>
      <c r="H90" t="s">
        <v>198</v>
      </c>
      <c r="I90" t="s">
        <v>411</v>
      </c>
      <c r="J90">
        <v>1994</v>
      </c>
      <c r="K90">
        <v>7589</v>
      </c>
      <c r="L90">
        <v>32</v>
      </c>
      <c r="M90" t="s">
        <v>200</v>
      </c>
      <c r="N90" t="s">
        <v>412</v>
      </c>
      <c r="O90" t="s">
        <v>202</v>
      </c>
      <c r="P90" t="s">
        <v>415</v>
      </c>
    </row>
    <row r="91" spans="1:16" x14ac:dyDescent="0.25">
      <c r="A91">
        <v>1410</v>
      </c>
      <c r="B91" t="s">
        <v>399</v>
      </c>
      <c r="E91" t="s">
        <v>416</v>
      </c>
      <c r="F91" t="s">
        <v>347</v>
      </c>
      <c r="G91" t="s">
        <v>410</v>
      </c>
      <c r="H91" t="s">
        <v>198</v>
      </c>
      <c r="I91" t="s">
        <v>411</v>
      </c>
      <c r="J91">
        <v>1994</v>
      </c>
      <c r="K91">
        <v>34589</v>
      </c>
      <c r="L91">
        <v>32</v>
      </c>
      <c r="M91" t="s">
        <v>200</v>
      </c>
      <c r="N91" t="s">
        <v>412</v>
      </c>
      <c r="O91" t="s">
        <v>202</v>
      </c>
      <c r="P91" t="s">
        <v>417</v>
      </c>
    </row>
    <row r="92" spans="1:16" x14ac:dyDescent="0.25">
      <c r="A92">
        <v>1411</v>
      </c>
      <c r="B92" t="s">
        <v>399</v>
      </c>
      <c r="E92" t="s">
        <v>416</v>
      </c>
      <c r="F92" t="s">
        <v>347</v>
      </c>
      <c r="G92" t="s">
        <v>410</v>
      </c>
      <c r="H92" t="s">
        <v>198</v>
      </c>
      <c r="I92" t="s">
        <v>411</v>
      </c>
      <c r="J92">
        <v>1994</v>
      </c>
      <c r="K92">
        <v>49996</v>
      </c>
      <c r="L92">
        <v>32</v>
      </c>
      <c r="M92" t="s">
        <v>200</v>
      </c>
      <c r="N92" t="s">
        <v>412</v>
      </c>
      <c r="O92" t="s">
        <v>202</v>
      </c>
      <c r="P92" t="s">
        <v>417</v>
      </c>
    </row>
    <row r="93" spans="1:16" x14ac:dyDescent="0.25">
      <c r="A93">
        <v>1412</v>
      </c>
      <c r="B93" t="s">
        <v>399</v>
      </c>
      <c r="E93" t="s">
        <v>418</v>
      </c>
      <c r="F93" t="s">
        <v>347</v>
      </c>
      <c r="G93" t="s">
        <v>410</v>
      </c>
      <c r="H93" t="s">
        <v>198</v>
      </c>
      <c r="I93" t="s">
        <v>411</v>
      </c>
      <c r="J93">
        <v>1994</v>
      </c>
      <c r="K93">
        <v>6377</v>
      </c>
      <c r="L93">
        <v>32</v>
      </c>
      <c r="M93" t="s">
        <v>200</v>
      </c>
      <c r="N93" t="s">
        <v>412</v>
      </c>
      <c r="O93" t="s">
        <v>202</v>
      </c>
      <c r="P93" t="s">
        <v>413</v>
      </c>
    </row>
    <row r="94" spans="1:16" x14ac:dyDescent="0.25">
      <c r="A94">
        <v>1413</v>
      </c>
      <c r="B94" t="s">
        <v>399</v>
      </c>
      <c r="E94" t="s">
        <v>419</v>
      </c>
      <c r="F94" t="s">
        <v>347</v>
      </c>
      <c r="G94" t="s">
        <v>410</v>
      </c>
      <c r="H94" t="s">
        <v>198</v>
      </c>
      <c r="I94" t="s">
        <v>411</v>
      </c>
      <c r="J94">
        <v>1994</v>
      </c>
      <c r="K94">
        <v>8668</v>
      </c>
      <c r="L94">
        <v>32</v>
      </c>
      <c r="M94" t="s">
        <v>200</v>
      </c>
      <c r="N94" t="s">
        <v>412</v>
      </c>
      <c r="O94" t="s">
        <v>202</v>
      </c>
      <c r="P94" t="s">
        <v>415</v>
      </c>
    </row>
    <row r="95" spans="1:16" x14ac:dyDescent="0.25">
      <c r="A95">
        <v>1414</v>
      </c>
      <c r="B95" t="s">
        <v>399</v>
      </c>
      <c r="E95" t="s">
        <v>416</v>
      </c>
      <c r="F95" t="s">
        <v>347</v>
      </c>
      <c r="G95" t="s">
        <v>410</v>
      </c>
      <c r="H95" t="s">
        <v>198</v>
      </c>
      <c r="I95" t="s">
        <v>411</v>
      </c>
      <c r="J95">
        <v>1994</v>
      </c>
      <c r="K95">
        <v>1599</v>
      </c>
      <c r="L95">
        <v>32</v>
      </c>
      <c r="M95" t="s">
        <v>200</v>
      </c>
      <c r="N95" t="s">
        <v>412</v>
      </c>
      <c r="O95" t="s">
        <v>202</v>
      </c>
      <c r="P95" t="s">
        <v>417</v>
      </c>
    </row>
    <row r="96" spans="1:16" x14ac:dyDescent="0.25">
      <c r="A96">
        <v>1415</v>
      </c>
      <c r="B96" t="s">
        <v>399</v>
      </c>
      <c r="E96" t="s">
        <v>420</v>
      </c>
      <c r="F96" t="s">
        <v>347</v>
      </c>
      <c r="G96" t="s">
        <v>410</v>
      </c>
      <c r="H96" t="s">
        <v>198</v>
      </c>
      <c r="I96" t="s">
        <v>411</v>
      </c>
      <c r="J96">
        <v>1994</v>
      </c>
      <c r="K96">
        <v>24524</v>
      </c>
      <c r="L96">
        <v>32</v>
      </c>
      <c r="M96" t="s">
        <v>200</v>
      </c>
      <c r="N96" t="s">
        <v>412</v>
      </c>
      <c r="O96" t="s">
        <v>202</v>
      </c>
      <c r="P96" t="s">
        <v>421</v>
      </c>
    </row>
    <row r="97" spans="1:16" x14ac:dyDescent="0.25">
      <c r="A97">
        <v>1416</v>
      </c>
      <c r="B97" t="s">
        <v>399</v>
      </c>
      <c r="E97" t="s">
        <v>422</v>
      </c>
      <c r="F97" t="s">
        <v>347</v>
      </c>
      <c r="G97" t="s">
        <v>410</v>
      </c>
      <c r="H97" t="s">
        <v>198</v>
      </c>
      <c r="I97" t="s">
        <v>411</v>
      </c>
      <c r="J97">
        <v>1994</v>
      </c>
      <c r="K97">
        <v>9905</v>
      </c>
      <c r="L97">
        <v>32</v>
      </c>
      <c r="M97" t="s">
        <v>200</v>
      </c>
      <c r="N97" t="s">
        <v>412</v>
      </c>
      <c r="O97" t="s">
        <v>202</v>
      </c>
      <c r="P97" t="s">
        <v>423</v>
      </c>
    </row>
    <row r="98" spans="1:16" x14ac:dyDescent="0.25">
      <c r="A98">
        <v>1417</v>
      </c>
      <c r="B98" t="s">
        <v>399</v>
      </c>
      <c r="E98" t="s">
        <v>422</v>
      </c>
      <c r="F98" t="s">
        <v>347</v>
      </c>
      <c r="G98" t="s">
        <v>410</v>
      </c>
      <c r="H98" t="s">
        <v>198</v>
      </c>
      <c r="I98" t="s">
        <v>411</v>
      </c>
      <c r="J98">
        <v>1994</v>
      </c>
      <c r="K98">
        <v>557</v>
      </c>
      <c r="L98">
        <v>32</v>
      </c>
      <c r="M98" t="s">
        <v>200</v>
      </c>
      <c r="N98" t="s">
        <v>412</v>
      </c>
      <c r="O98" t="s">
        <v>202</v>
      </c>
      <c r="P98" t="s">
        <v>424</v>
      </c>
    </row>
    <row r="99" spans="1:16" x14ac:dyDescent="0.25">
      <c r="A99">
        <v>1418</v>
      </c>
      <c r="B99" t="s">
        <v>425</v>
      </c>
      <c r="E99" t="s">
        <v>426</v>
      </c>
      <c r="F99" t="s">
        <v>347</v>
      </c>
      <c r="G99" t="s">
        <v>410</v>
      </c>
      <c r="H99" t="s">
        <v>198</v>
      </c>
      <c r="I99" t="s">
        <v>411</v>
      </c>
      <c r="J99">
        <v>1994</v>
      </c>
      <c r="K99">
        <v>5</v>
      </c>
      <c r="L99">
        <v>32</v>
      </c>
      <c r="M99" t="s">
        <v>200</v>
      </c>
      <c r="N99" t="s">
        <v>427</v>
      </c>
      <c r="O99" t="s">
        <v>202</v>
      </c>
      <c r="P99" t="s">
        <v>428</v>
      </c>
    </row>
    <row r="100" spans="1:16" x14ac:dyDescent="0.25">
      <c r="A100">
        <v>1419</v>
      </c>
      <c r="B100" t="s">
        <v>425</v>
      </c>
      <c r="E100" t="s">
        <v>429</v>
      </c>
      <c r="F100" t="s">
        <v>347</v>
      </c>
      <c r="G100" t="s">
        <v>410</v>
      </c>
      <c r="H100" t="s">
        <v>198</v>
      </c>
      <c r="I100" t="s">
        <v>411</v>
      </c>
      <c r="J100">
        <v>1994</v>
      </c>
      <c r="K100">
        <v>140</v>
      </c>
      <c r="L100">
        <v>32</v>
      </c>
      <c r="M100" t="s">
        <v>200</v>
      </c>
      <c r="N100" t="s">
        <v>427</v>
      </c>
      <c r="O100" t="s">
        <v>202</v>
      </c>
      <c r="P100" t="s">
        <v>428</v>
      </c>
    </row>
    <row r="101" spans="1:16" x14ac:dyDescent="0.25">
      <c r="A101">
        <v>1420</v>
      </c>
      <c r="B101" t="s">
        <v>425</v>
      </c>
      <c r="E101" t="s">
        <v>429</v>
      </c>
      <c r="F101" t="s">
        <v>347</v>
      </c>
      <c r="G101" t="s">
        <v>410</v>
      </c>
      <c r="H101" t="s">
        <v>198</v>
      </c>
      <c r="I101" t="s">
        <v>411</v>
      </c>
      <c r="J101">
        <v>1994</v>
      </c>
      <c r="K101">
        <v>1075</v>
      </c>
      <c r="L101">
        <v>32</v>
      </c>
      <c r="M101" t="s">
        <v>200</v>
      </c>
      <c r="N101" t="s">
        <v>427</v>
      </c>
      <c r="O101" t="s">
        <v>202</v>
      </c>
      <c r="P101" t="s">
        <v>428</v>
      </c>
    </row>
    <row r="102" spans="1:16" x14ac:dyDescent="0.25">
      <c r="A102">
        <v>1421</v>
      </c>
      <c r="B102" t="s">
        <v>399</v>
      </c>
      <c r="E102" t="s">
        <v>430</v>
      </c>
      <c r="F102" t="s">
        <v>347</v>
      </c>
      <c r="G102" t="s">
        <v>410</v>
      </c>
      <c r="H102" t="s">
        <v>198</v>
      </c>
      <c r="I102" t="s">
        <v>411</v>
      </c>
      <c r="J102">
        <v>1994</v>
      </c>
      <c r="K102">
        <v>7671</v>
      </c>
      <c r="L102">
        <v>32</v>
      </c>
      <c r="M102" t="s">
        <v>200</v>
      </c>
      <c r="N102" t="s">
        <v>412</v>
      </c>
      <c r="O102" t="s">
        <v>202</v>
      </c>
      <c r="P102" t="s">
        <v>431</v>
      </c>
    </row>
    <row r="103" spans="1:16" x14ac:dyDescent="0.25">
      <c r="A103">
        <v>1422</v>
      </c>
      <c r="B103" t="s">
        <v>425</v>
      </c>
      <c r="E103" t="s">
        <v>432</v>
      </c>
      <c r="F103" t="s">
        <v>347</v>
      </c>
      <c r="G103" t="s">
        <v>410</v>
      </c>
      <c r="H103" t="s">
        <v>198</v>
      </c>
      <c r="I103" t="s">
        <v>411</v>
      </c>
      <c r="J103">
        <v>1994</v>
      </c>
      <c r="K103">
        <v>2</v>
      </c>
      <c r="L103">
        <v>32</v>
      </c>
      <c r="M103" t="s">
        <v>200</v>
      </c>
      <c r="N103" t="s">
        <v>427</v>
      </c>
      <c r="O103" t="s">
        <v>202</v>
      </c>
      <c r="P103" t="s">
        <v>428</v>
      </c>
    </row>
    <row r="104" spans="1:16" x14ac:dyDescent="0.25">
      <c r="A104">
        <v>1423</v>
      </c>
      <c r="B104" t="s">
        <v>425</v>
      </c>
      <c r="E104" t="s">
        <v>433</v>
      </c>
      <c r="F104" t="s">
        <v>347</v>
      </c>
      <c r="G104" t="s">
        <v>410</v>
      </c>
      <c r="H104" t="s">
        <v>198</v>
      </c>
      <c r="I104" t="s">
        <v>411</v>
      </c>
      <c r="J104">
        <v>1994</v>
      </c>
      <c r="K104">
        <v>1</v>
      </c>
      <c r="L104">
        <v>32</v>
      </c>
      <c r="M104" t="s">
        <v>200</v>
      </c>
      <c r="N104" t="s">
        <v>383</v>
      </c>
      <c r="O104" t="s">
        <v>202</v>
      </c>
      <c r="P104" t="s">
        <v>428</v>
      </c>
    </row>
    <row r="105" spans="1:16" x14ac:dyDescent="0.25">
      <c r="A105">
        <v>1424</v>
      </c>
      <c r="B105" t="s">
        <v>360</v>
      </c>
      <c r="E105" t="s">
        <v>405</v>
      </c>
      <c r="F105" t="s">
        <v>347</v>
      </c>
      <c r="G105" t="s">
        <v>410</v>
      </c>
      <c r="H105" t="s">
        <v>198</v>
      </c>
      <c r="I105" t="s">
        <v>411</v>
      </c>
      <c r="J105">
        <v>1994</v>
      </c>
      <c r="K105">
        <v>4059706</v>
      </c>
      <c r="L105">
        <v>32</v>
      </c>
      <c r="M105" t="s">
        <v>200</v>
      </c>
      <c r="N105" t="s">
        <v>434</v>
      </c>
      <c r="O105" t="s">
        <v>202</v>
      </c>
      <c r="P105" t="s">
        <v>365</v>
      </c>
    </row>
    <row r="106" spans="1:16" x14ac:dyDescent="0.25">
      <c r="A106">
        <v>1425</v>
      </c>
      <c r="B106" t="s">
        <v>360</v>
      </c>
      <c r="E106" t="s">
        <v>435</v>
      </c>
      <c r="F106" t="s">
        <v>347</v>
      </c>
      <c r="G106" t="s">
        <v>362</v>
      </c>
      <c r="H106" t="s">
        <v>198</v>
      </c>
      <c r="I106" t="s">
        <v>363</v>
      </c>
      <c r="J106">
        <v>1994</v>
      </c>
      <c r="K106">
        <v>54701</v>
      </c>
      <c r="L106">
        <v>1</v>
      </c>
      <c r="M106" t="s">
        <v>200</v>
      </c>
      <c r="N106" t="s">
        <v>436</v>
      </c>
      <c r="O106" t="s">
        <v>202</v>
      </c>
      <c r="P106" t="s">
        <v>384</v>
      </c>
    </row>
    <row r="107" spans="1:16" x14ac:dyDescent="0.25">
      <c r="A107">
        <v>1427</v>
      </c>
      <c r="B107" t="s">
        <v>360</v>
      </c>
      <c r="E107" t="s">
        <v>437</v>
      </c>
      <c r="F107" t="s">
        <v>347</v>
      </c>
      <c r="G107" t="s">
        <v>362</v>
      </c>
      <c r="H107" t="s">
        <v>198</v>
      </c>
      <c r="I107" t="s">
        <v>363</v>
      </c>
      <c r="J107">
        <v>1994</v>
      </c>
      <c r="K107">
        <v>104083</v>
      </c>
      <c r="L107">
        <v>1</v>
      </c>
      <c r="M107" t="s">
        <v>200</v>
      </c>
      <c r="N107" t="s">
        <v>436</v>
      </c>
      <c r="O107" t="s">
        <v>202</v>
      </c>
      <c r="P107" t="s">
        <v>384</v>
      </c>
    </row>
    <row r="108" spans="1:16" x14ac:dyDescent="0.25">
      <c r="A108">
        <v>1428</v>
      </c>
      <c r="B108" t="s">
        <v>360</v>
      </c>
      <c r="E108" t="s">
        <v>438</v>
      </c>
      <c r="F108" t="s">
        <v>347</v>
      </c>
      <c r="G108" t="s">
        <v>362</v>
      </c>
      <c r="H108" t="s">
        <v>198</v>
      </c>
      <c r="I108" t="s">
        <v>363</v>
      </c>
      <c r="J108">
        <v>1994</v>
      </c>
      <c r="K108">
        <v>7415</v>
      </c>
      <c r="L108">
        <v>1</v>
      </c>
      <c r="M108" t="s">
        <v>200</v>
      </c>
      <c r="N108" t="s">
        <v>436</v>
      </c>
      <c r="O108" t="s">
        <v>202</v>
      </c>
      <c r="P108" t="s">
        <v>384</v>
      </c>
    </row>
    <row r="109" spans="1:16" x14ac:dyDescent="0.25">
      <c r="A109">
        <v>1429</v>
      </c>
      <c r="B109" t="s">
        <v>360</v>
      </c>
      <c r="E109" t="s">
        <v>439</v>
      </c>
      <c r="F109" t="s">
        <v>347</v>
      </c>
      <c r="G109" t="s">
        <v>362</v>
      </c>
      <c r="H109" t="s">
        <v>198</v>
      </c>
      <c r="I109" t="s">
        <v>363</v>
      </c>
      <c r="J109">
        <v>1994</v>
      </c>
      <c r="K109">
        <v>1286</v>
      </c>
      <c r="L109">
        <v>1</v>
      </c>
      <c r="M109" t="s">
        <v>200</v>
      </c>
      <c r="N109" t="s">
        <v>364</v>
      </c>
      <c r="O109" t="s">
        <v>202</v>
      </c>
      <c r="P109" t="s">
        <v>365</v>
      </c>
    </row>
    <row r="110" spans="1:16" x14ac:dyDescent="0.25">
      <c r="A110">
        <v>1433</v>
      </c>
      <c r="B110" t="s">
        <v>399</v>
      </c>
      <c r="E110" t="s">
        <v>440</v>
      </c>
      <c r="F110" t="s">
        <v>347</v>
      </c>
      <c r="G110" t="s">
        <v>362</v>
      </c>
      <c r="H110" t="s">
        <v>198</v>
      </c>
      <c r="I110" t="s">
        <v>363</v>
      </c>
      <c r="J110">
        <v>1994</v>
      </c>
      <c r="K110">
        <v>24555</v>
      </c>
      <c r="L110">
        <v>1</v>
      </c>
      <c r="M110" t="s">
        <v>200</v>
      </c>
      <c r="N110" t="s">
        <v>401</v>
      </c>
      <c r="O110" t="s">
        <v>202</v>
      </c>
      <c r="P110" t="s">
        <v>423</v>
      </c>
    </row>
    <row r="111" spans="1:16" x14ac:dyDescent="0.25">
      <c r="A111">
        <v>1434</v>
      </c>
      <c r="B111" t="s">
        <v>425</v>
      </c>
      <c r="E111" t="s">
        <v>441</v>
      </c>
      <c r="F111" t="s">
        <v>347</v>
      </c>
      <c r="G111" t="s">
        <v>362</v>
      </c>
      <c r="H111" t="s">
        <v>198</v>
      </c>
      <c r="I111" t="s">
        <v>363</v>
      </c>
      <c r="J111">
        <v>1997</v>
      </c>
      <c r="K111">
        <v>112</v>
      </c>
      <c r="L111">
        <v>1</v>
      </c>
      <c r="M111" t="s">
        <v>200</v>
      </c>
      <c r="N111" t="s">
        <v>436</v>
      </c>
      <c r="O111" t="s">
        <v>202</v>
      </c>
      <c r="P111" t="s">
        <v>428</v>
      </c>
    </row>
    <row r="112" spans="1:16" x14ac:dyDescent="0.25">
      <c r="A112">
        <v>1435</v>
      </c>
      <c r="B112" t="s">
        <v>399</v>
      </c>
      <c r="E112" t="s">
        <v>430</v>
      </c>
      <c r="F112" t="s">
        <v>347</v>
      </c>
      <c r="G112" t="s">
        <v>362</v>
      </c>
      <c r="H112" t="s">
        <v>198</v>
      </c>
      <c r="I112" t="s">
        <v>363</v>
      </c>
      <c r="J112">
        <v>1994</v>
      </c>
      <c r="K112">
        <v>3526</v>
      </c>
      <c r="L112">
        <v>1</v>
      </c>
      <c r="M112" t="s">
        <v>200</v>
      </c>
      <c r="N112" t="s">
        <v>401</v>
      </c>
      <c r="O112" t="s">
        <v>202</v>
      </c>
      <c r="P112" t="s">
        <v>442</v>
      </c>
    </row>
    <row r="113" spans="1:16" x14ac:dyDescent="0.25">
      <c r="A113">
        <v>1436</v>
      </c>
      <c r="B113" t="s">
        <v>399</v>
      </c>
      <c r="E113" t="s">
        <v>443</v>
      </c>
      <c r="F113" t="s">
        <v>347</v>
      </c>
      <c r="G113" t="s">
        <v>362</v>
      </c>
      <c r="H113" t="s">
        <v>198</v>
      </c>
      <c r="I113" t="s">
        <v>363</v>
      </c>
      <c r="J113">
        <v>1994</v>
      </c>
      <c r="K113">
        <v>5687</v>
      </c>
      <c r="L113">
        <v>1</v>
      </c>
      <c r="M113" t="s">
        <v>200</v>
      </c>
      <c r="N113" t="s">
        <v>401</v>
      </c>
      <c r="O113" t="s">
        <v>202</v>
      </c>
      <c r="P113" t="s">
        <v>444</v>
      </c>
    </row>
    <row r="114" spans="1:16" x14ac:dyDescent="0.25">
      <c r="A114">
        <v>1437</v>
      </c>
      <c r="B114" t="s">
        <v>399</v>
      </c>
      <c r="E114" t="s">
        <v>445</v>
      </c>
      <c r="F114" t="s">
        <v>347</v>
      </c>
      <c r="G114" t="s">
        <v>362</v>
      </c>
      <c r="H114" t="s">
        <v>198</v>
      </c>
      <c r="I114" t="s">
        <v>363</v>
      </c>
      <c r="J114">
        <v>1994</v>
      </c>
      <c r="K114">
        <v>219</v>
      </c>
      <c r="L114">
        <v>1</v>
      </c>
      <c r="M114" t="s">
        <v>200</v>
      </c>
      <c r="N114" t="s">
        <v>401</v>
      </c>
      <c r="O114" t="s">
        <v>202</v>
      </c>
      <c r="P114" t="s">
        <v>446</v>
      </c>
    </row>
    <row r="115" spans="1:16" x14ac:dyDescent="0.25">
      <c r="A115">
        <v>1438</v>
      </c>
      <c r="B115" t="s">
        <v>399</v>
      </c>
      <c r="E115" t="s">
        <v>447</v>
      </c>
      <c r="F115" t="s">
        <v>347</v>
      </c>
      <c r="G115" t="s">
        <v>362</v>
      </c>
      <c r="H115" t="s">
        <v>198</v>
      </c>
      <c r="I115" t="s">
        <v>363</v>
      </c>
      <c r="J115">
        <v>1994</v>
      </c>
      <c r="K115">
        <v>81</v>
      </c>
      <c r="L115">
        <v>1</v>
      </c>
      <c r="M115" t="s">
        <v>200</v>
      </c>
      <c r="N115" t="s">
        <v>401</v>
      </c>
      <c r="O115" t="s">
        <v>202</v>
      </c>
      <c r="P115" t="s">
        <v>448</v>
      </c>
    </row>
    <row r="116" spans="1:16" x14ac:dyDescent="0.25">
      <c r="A116">
        <v>1439</v>
      </c>
      <c r="B116" t="s">
        <v>399</v>
      </c>
      <c r="E116" t="s">
        <v>449</v>
      </c>
      <c r="F116" t="s">
        <v>347</v>
      </c>
      <c r="G116" t="s">
        <v>362</v>
      </c>
      <c r="H116" t="s">
        <v>198</v>
      </c>
      <c r="I116" t="s">
        <v>363</v>
      </c>
      <c r="J116">
        <v>1994</v>
      </c>
      <c r="K116">
        <v>12764</v>
      </c>
      <c r="L116">
        <v>1</v>
      </c>
      <c r="M116" t="s">
        <v>200</v>
      </c>
      <c r="N116" t="s">
        <v>401</v>
      </c>
      <c r="O116" t="s">
        <v>202</v>
      </c>
      <c r="P116" t="s">
        <v>450</v>
      </c>
    </row>
    <row r="117" spans="1:16" x14ac:dyDescent="0.25">
      <c r="A117">
        <v>1440</v>
      </c>
      <c r="B117" t="s">
        <v>360</v>
      </c>
      <c r="E117" t="s">
        <v>405</v>
      </c>
      <c r="F117" t="s">
        <v>347</v>
      </c>
      <c r="G117" t="s">
        <v>362</v>
      </c>
      <c r="H117" t="s">
        <v>198</v>
      </c>
      <c r="I117" t="s">
        <v>363</v>
      </c>
      <c r="J117">
        <v>1994</v>
      </c>
      <c r="K117">
        <v>65819</v>
      </c>
      <c r="L117">
        <v>1</v>
      </c>
      <c r="M117" t="s">
        <v>200</v>
      </c>
      <c r="N117" t="s">
        <v>451</v>
      </c>
      <c r="O117" t="s">
        <v>202</v>
      </c>
      <c r="P117" t="s">
        <v>365</v>
      </c>
    </row>
    <row r="118" spans="1:16" x14ac:dyDescent="0.25">
      <c r="A118">
        <v>1441</v>
      </c>
      <c r="B118" t="s">
        <v>425</v>
      </c>
      <c r="E118" t="s">
        <v>452</v>
      </c>
      <c r="F118" t="s">
        <v>347</v>
      </c>
      <c r="G118" t="s">
        <v>362</v>
      </c>
      <c r="H118" t="s">
        <v>198</v>
      </c>
      <c r="I118" t="s">
        <v>363</v>
      </c>
      <c r="J118">
        <v>1994</v>
      </c>
      <c r="K118">
        <v>149</v>
      </c>
      <c r="L118">
        <v>1</v>
      </c>
      <c r="M118" t="s">
        <v>200</v>
      </c>
      <c r="N118" t="s">
        <v>383</v>
      </c>
      <c r="O118" t="s">
        <v>202</v>
      </c>
      <c r="P118" t="s">
        <v>428</v>
      </c>
    </row>
    <row r="119" spans="1:16" x14ac:dyDescent="0.25">
      <c r="A119">
        <v>1442</v>
      </c>
      <c r="B119" t="s">
        <v>425</v>
      </c>
      <c r="E119" t="s">
        <v>453</v>
      </c>
      <c r="F119" t="s">
        <v>347</v>
      </c>
      <c r="G119" t="s">
        <v>362</v>
      </c>
      <c r="H119" t="s">
        <v>198</v>
      </c>
      <c r="I119" t="s">
        <v>363</v>
      </c>
      <c r="J119">
        <v>1994</v>
      </c>
      <c r="K119">
        <v>161</v>
      </c>
      <c r="L119">
        <v>1</v>
      </c>
      <c r="M119" t="s">
        <v>200</v>
      </c>
      <c r="N119" t="s">
        <v>383</v>
      </c>
      <c r="O119" t="s">
        <v>202</v>
      </c>
      <c r="P119" t="s">
        <v>428</v>
      </c>
    </row>
    <row r="120" spans="1:16" x14ac:dyDescent="0.25">
      <c r="A120">
        <v>1443</v>
      </c>
      <c r="B120" t="s">
        <v>425</v>
      </c>
      <c r="E120" t="s">
        <v>454</v>
      </c>
      <c r="F120" t="s">
        <v>347</v>
      </c>
      <c r="G120" t="s">
        <v>362</v>
      </c>
      <c r="H120" t="s">
        <v>198</v>
      </c>
      <c r="I120" t="s">
        <v>363</v>
      </c>
      <c r="J120">
        <v>1994</v>
      </c>
      <c r="K120">
        <v>85</v>
      </c>
      <c r="L120">
        <v>1</v>
      </c>
      <c r="M120" t="s">
        <v>200</v>
      </c>
      <c r="N120" t="s">
        <v>383</v>
      </c>
      <c r="O120" t="s">
        <v>202</v>
      </c>
      <c r="P120" t="s">
        <v>428</v>
      </c>
    </row>
    <row r="121" spans="1:16" x14ac:dyDescent="0.25">
      <c r="A121">
        <v>1444</v>
      </c>
      <c r="B121" t="s">
        <v>425</v>
      </c>
      <c r="E121" t="s">
        <v>455</v>
      </c>
      <c r="F121" t="s">
        <v>347</v>
      </c>
      <c r="G121" t="s">
        <v>362</v>
      </c>
      <c r="H121" t="s">
        <v>198</v>
      </c>
      <c r="I121" t="s">
        <v>363</v>
      </c>
      <c r="J121">
        <v>1994</v>
      </c>
      <c r="K121">
        <v>167</v>
      </c>
      <c r="L121">
        <v>1</v>
      </c>
      <c r="M121" t="s">
        <v>200</v>
      </c>
      <c r="N121" t="s">
        <v>383</v>
      </c>
      <c r="O121" t="s">
        <v>202</v>
      </c>
      <c r="P121" t="s">
        <v>428</v>
      </c>
    </row>
    <row r="122" spans="1:16" x14ac:dyDescent="0.25">
      <c r="A122">
        <v>1445</v>
      </c>
      <c r="B122" t="s">
        <v>425</v>
      </c>
      <c r="E122" t="s">
        <v>456</v>
      </c>
      <c r="F122" t="s">
        <v>347</v>
      </c>
      <c r="G122" t="s">
        <v>362</v>
      </c>
      <c r="H122" t="s">
        <v>198</v>
      </c>
      <c r="I122" t="s">
        <v>363</v>
      </c>
      <c r="J122">
        <v>1994</v>
      </c>
      <c r="K122">
        <v>265</v>
      </c>
      <c r="L122">
        <v>1</v>
      </c>
      <c r="M122" t="s">
        <v>200</v>
      </c>
      <c r="N122" t="s">
        <v>383</v>
      </c>
      <c r="O122" t="s">
        <v>202</v>
      </c>
      <c r="P122" t="s">
        <v>428</v>
      </c>
    </row>
    <row r="123" spans="1:16" x14ac:dyDescent="0.25">
      <c r="A123">
        <v>1446</v>
      </c>
      <c r="B123" t="s">
        <v>425</v>
      </c>
      <c r="E123" t="s">
        <v>457</v>
      </c>
      <c r="F123" t="s">
        <v>347</v>
      </c>
      <c r="G123" t="s">
        <v>362</v>
      </c>
      <c r="H123" t="s">
        <v>198</v>
      </c>
      <c r="I123" t="s">
        <v>363</v>
      </c>
      <c r="J123">
        <v>1994</v>
      </c>
      <c r="K123">
        <v>248</v>
      </c>
      <c r="L123">
        <v>1</v>
      </c>
      <c r="M123" t="s">
        <v>200</v>
      </c>
      <c r="N123" t="s">
        <v>383</v>
      </c>
      <c r="O123" t="s">
        <v>202</v>
      </c>
      <c r="P123" t="s">
        <v>428</v>
      </c>
    </row>
    <row r="124" spans="1:16" x14ac:dyDescent="0.25">
      <c r="A124">
        <v>1447</v>
      </c>
      <c r="B124" t="s">
        <v>425</v>
      </c>
      <c r="E124" t="s">
        <v>458</v>
      </c>
      <c r="F124" t="s">
        <v>347</v>
      </c>
      <c r="G124" t="s">
        <v>362</v>
      </c>
      <c r="H124" t="s">
        <v>198</v>
      </c>
      <c r="I124" t="s">
        <v>363</v>
      </c>
      <c r="J124">
        <v>1994</v>
      </c>
      <c r="K124">
        <v>109</v>
      </c>
      <c r="L124">
        <v>1</v>
      </c>
      <c r="M124" t="s">
        <v>200</v>
      </c>
      <c r="N124" t="s">
        <v>383</v>
      </c>
      <c r="O124" t="s">
        <v>202</v>
      </c>
      <c r="P124" t="s">
        <v>428</v>
      </c>
    </row>
    <row r="125" spans="1:16" x14ac:dyDescent="0.25">
      <c r="A125">
        <v>1448</v>
      </c>
      <c r="B125" t="s">
        <v>425</v>
      </c>
      <c r="E125" t="s">
        <v>459</v>
      </c>
      <c r="F125" t="s">
        <v>347</v>
      </c>
      <c r="G125" t="s">
        <v>362</v>
      </c>
      <c r="H125" t="s">
        <v>198</v>
      </c>
      <c r="I125" t="s">
        <v>363</v>
      </c>
      <c r="J125">
        <v>1994</v>
      </c>
      <c r="K125">
        <v>113</v>
      </c>
      <c r="L125">
        <v>1</v>
      </c>
      <c r="M125" t="s">
        <v>200</v>
      </c>
      <c r="N125" t="s">
        <v>383</v>
      </c>
      <c r="O125" t="s">
        <v>202</v>
      </c>
      <c r="P125" t="s">
        <v>428</v>
      </c>
    </row>
    <row r="126" spans="1:16" x14ac:dyDescent="0.25">
      <c r="A126">
        <v>1449</v>
      </c>
      <c r="B126" t="s">
        <v>425</v>
      </c>
      <c r="E126" t="s">
        <v>460</v>
      </c>
      <c r="F126" t="s">
        <v>347</v>
      </c>
      <c r="G126" t="s">
        <v>362</v>
      </c>
      <c r="H126" t="s">
        <v>198</v>
      </c>
      <c r="I126" t="s">
        <v>363</v>
      </c>
      <c r="J126">
        <v>1994</v>
      </c>
      <c r="K126">
        <v>294</v>
      </c>
      <c r="L126">
        <v>1</v>
      </c>
      <c r="M126" t="s">
        <v>200</v>
      </c>
      <c r="N126" t="s">
        <v>383</v>
      </c>
      <c r="O126" t="s">
        <v>202</v>
      </c>
      <c r="P126" t="s">
        <v>428</v>
      </c>
    </row>
    <row r="127" spans="1:16" x14ac:dyDescent="0.25">
      <c r="A127">
        <v>1450</v>
      </c>
      <c r="B127" t="s">
        <v>425</v>
      </c>
      <c r="E127" t="s">
        <v>460</v>
      </c>
      <c r="F127" t="s">
        <v>347</v>
      </c>
      <c r="G127" t="s">
        <v>362</v>
      </c>
      <c r="H127" t="s">
        <v>198</v>
      </c>
      <c r="I127" t="s">
        <v>363</v>
      </c>
      <c r="J127">
        <v>1994</v>
      </c>
      <c r="K127">
        <v>1743</v>
      </c>
      <c r="L127">
        <v>1</v>
      </c>
      <c r="M127" t="s">
        <v>200</v>
      </c>
      <c r="N127" t="s">
        <v>383</v>
      </c>
      <c r="O127" t="s">
        <v>202</v>
      </c>
      <c r="P127" t="s">
        <v>428</v>
      </c>
    </row>
    <row r="128" spans="1:16" x14ac:dyDescent="0.25">
      <c r="A128">
        <v>1453</v>
      </c>
      <c r="B128" t="s">
        <v>425</v>
      </c>
      <c r="E128" t="s">
        <v>461</v>
      </c>
      <c r="F128" t="s">
        <v>347</v>
      </c>
      <c r="G128" t="s">
        <v>362</v>
      </c>
      <c r="H128" t="s">
        <v>198</v>
      </c>
      <c r="I128" t="s">
        <v>363</v>
      </c>
      <c r="J128">
        <v>1994</v>
      </c>
      <c r="K128">
        <v>21</v>
      </c>
      <c r="L128">
        <v>1</v>
      </c>
      <c r="M128" t="s">
        <v>200</v>
      </c>
      <c r="N128" t="s">
        <v>383</v>
      </c>
      <c r="O128" t="s">
        <v>202</v>
      </c>
      <c r="P128" t="s">
        <v>428</v>
      </c>
    </row>
    <row r="129" spans="1:16" x14ac:dyDescent="0.25">
      <c r="A129">
        <v>1454</v>
      </c>
      <c r="B129" t="s">
        <v>425</v>
      </c>
      <c r="E129" t="s">
        <v>462</v>
      </c>
      <c r="F129" t="s">
        <v>347</v>
      </c>
      <c r="G129" t="s">
        <v>362</v>
      </c>
      <c r="H129" t="s">
        <v>198</v>
      </c>
      <c r="I129" t="s">
        <v>363</v>
      </c>
      <c r="J129">
        <v>1994</v>
      </c>
      <c r="K129">
        <v>38</v>
      </c>
      <c r="L129">
        <v>1</v>
      </c>
      <c r="M129" t="s">
        <v>200</v>
      </c>
      <c r="N129" t="s">
        <v>383</v>
      </c>
      <c r="O129" t="s">
        <v>202</v>
      </c>
      <c r="P129" t="s">
        <v>428</v>
      </c>
    </row>
    <row r="130" spans="1:16" x14ac:dyDescent="0.25">
      <c r="A130">
        <v>1455</v>
      </c>
      <c r="B130" t="s">
        <v>425</v>
      </c>
      <c r="E130" t="s">
        <v>463</v>
      </c>
      <c r="F130" t="s">
        <v>347</v>
      </c>
      <c r="G130" t="s">
        <v>362</v>
      </c>
      <c r="H130" t="s">
        <v>198</v>
      </c>
      <c r="I130" t="s">
        <v>363</v>
      </c>
      <c r="J130">
        <v>1994</v>
      </c>
      <c r="K130">
        <v>133</v>
      </c>
      <c r="L130">
        <v>1</v>
      </c>
      <c r="M130" t="s">
        <v>200</v>
      </c>
      <c r="N130" t="s">
        <v>383</v>
      </c>
      <c r="O130" t="s">
        <v>202</v>
      </c>
      <c r="P130" t="s">
        <v>428</v>
      </c>
    </row>
    <row r="131" spans="1:16" x14ac:dyDescent="0.25">
      <c r="A131">
        <v>1456</v>
      </c>
      <c r="B131" t="s">
        <v>425</v>
      </c>
      <c r="E131" t="s">
        <v>464</v>
      </c>
      <c r="F131" t="s">
        <v>347</v>
      </c>
      <c r="G131" t="s">
        <v>362</v>
      </c>
      <c r="H131" t="s">
        <v>198</v>
      </c>
      <c r="I131" t="s">
        <v>363</v>
      </c>
      <c r="J131">
        <v>1994</v>
      </c>
      <c r="K131">
        <v>111</v>
      </c>
      <c r="L131">
        <v>1</v>
      </c>
      <c r="M131" t="s">
        <v>200</v>
      </c>
      <c r="N131" t="s">
        <v>383</v>
      </c>
      <c r="O131" t="s">
        <v>202</v>
      </c>
      <c r="P131" t="s">
        <v>428</v>
      </c>
    </row>
    <row r="132" spans="1:16" x14ac:dyDescent="0.25">
      <c r="A132">
        <v>1457</v>
      </c>
      <c r="B132" t="s">
        <v>425</v>
      </c>
      <c r="E132" t="s">
        <v>462</v>
      </c>
      <c r="F132" t="s">
        <v>347</v>
      </c>
      <c r="G132" t="s">
        <v>362</v>
      </c>
      <c r="H132" t="s">
        <v>198</v>
      </c>
      <c r="I132" t="s">
        <v>363</v>
      </c>
      <c r="J132">
        <v>1994</v>
      </c>
      <c r="K132">
        <v>157</v>
      </c>
      <c r="L132">
        <v>1</v>
      </c>
      <c r="M132" t="s">
        <v>200</v>
      </c>
      <c r="N132" t="s">
        <v>383</v>
      </c>
      <c r="O132" t="s">
        <v>202</v>
      </c>
      <c r="P132" t="s">
        <v>428</v>
      </c>
    </row>
    <row r="133" spans="1:16" x14ac:dyDescent="0.25">
      <c r="A133">
        <v>1458</v>
      </c>
      <c r="B133" t="s">
        <v>425</v>
      </c>
      <c r="E133" t="s">
        <v>465</v>
      </c>
      <c r="F133" t="s">
        <v>347</v>
      </c>
      <c r="G133" t="s">
        <v>362</v>
      </c>
      <c r="H133" t="s">
        <v>198</v>
      </c>
      <c r="I133" t="s">
        <v>363</v>
      </c>
      <c r="J133">
        <v>1994</v>
      </c>
      <c r="K133">
        <v>61</v>
      </c>
      <c r="L133">
        <v>1</v>
      </c>
      <c r="M133" t="s">
        <v>200</v>
      </c>
      <c r="N133" t="s">
        <v>383</v>
      </c>
      <c r="O133" t="s">
        <v>202</v>
      </c>
      <c r="P133" t="s">
        <v>428</v>
      </c>
    </row>
    <row r="134" spans="1:16" x14ac:dyDescent="0.25">
      <c r="A134">
        <v>1459</v>
      </c>
      <c r="B134" t="s">
        <v>425</v>
      </c>
      <c r="E134" t="s">
        <v>466</v>
      </c>
      <c r="F134" t="s">
        <v>347</v>
      </c>
      <c r="G134" t="s">
        <v>362</v>
      </c>
      <c r="H134" t="s">
        <v>198</v>
      </c>
      <c r="I134" t="s">
        <v>363</v>
      </c>
      <c r="J134">
        <v>1994</v>
      </c>
      <c r="K134">
        <v>696</v>
      </c>
      <c r="L134">
        <v>1</v>
      </c>
      <c r="M134" t="s">
        <v>200</v>
      </c>
      <c r="N134" t="s">
        <v>467</v>
      </c>
      <c r="O134" t="s">
        <v>202</v>
      </c>
      <c r="P134" t="s">
        <v>468</v>
      </c>
    </row>
    <row r="135" spans="1:16" x14ac:dyDescent="0.25">
      <c r="A135">
        <v>1460</v>
      </c>
      <c r="B135" t="s">
        <v>360</v>
      </c>
      <c r="E135" t="s">
        <v>469</v>
      </c>
      <c r="F135" t="s">
        <v>347</v>
      </c>
      <c r="G135" t="s">
        <v>362</v>
      </c>
      <c r="H135" t="s">
        <v>198</v>
      </c>
      <c r="I135" t="s">
        <v>363</v>
      </c>
      <c r="J135">
        <v>1994</v>
      </c>
      <c r="K135">
        <v>38182</v>
      </c>
      <c r="L135">
        <v>1</v>
      </c>
      <c r="M135" t="s">
        <v>200</v>
      </c>
      <c r="N135" t="s">
        <v>364</v>
      </c>
      <c r="O135" t="s">
        <v>202</v>
      </c>
      <c r="P135" t="s">
        <v>365</v>
      </c>
    </row>
    <row r="136" spans="1:16" x14ac:dyDescent="0.25">
      <c r="A136">
        <v>1461</v>
      </c>
      <c r="B136" t="s">
        <v>360</v>
      </c>
      <c r="E136" t="s">
        <v>470</v>
      </c>
      <c r="F136" t="s">
        <v>347</v>
      </c>
      <c r="G136" t="s">
        <v>362</v>
      </c>
      <c r="H136" t="s">
        <v>198</v>
      </c>
      <c r="I136" t="s">
        <v>363</v>
      </c>
      <c r="J136">
        <v>1994</v>
      </c>
      <c r="K136">
        <v>49901</v>
      </c>
      <c r="L136">
        <v>1</v>
      </c>
      <c r="M136" t="s">
        <v>200</v>
      </c>
      <c r="N136" t="s">
        <v>364</v>
      </c>
      <c r="O136" t="s">
        <v>202</v>
      </c>
      <c r="P136" t="s">
        <v>365</v>
      </c>
    </row>
    <row r="137" spans="1:16" x14ac:dyDescent="0.25">
      <c r="A137">
        <v>1463</v>
      </c>
      <c r="B137" t="s">
        <v>360</v>
      </c>
      <c r="E137" t="s">
        <v>471</v>
      </c>
      <c r="F137" t="s">
        <v>347</v>
      </c>
      <c r="G137" t="s">
        <v>362</v>
      </c>
      <c r="H137" t="s">
        <v>198</v>
      </c>
      <c r="I137" t="s">
        <v>363</v>
      </c>
      <c r="J137">
        <v>1994</v>
      </c>
      <c r="K137">
        <v>47691</v>
      </c>
      <c r="L137">
        <v>1</v>
      </c>
      <c r="M137" t="s">
        <v>200</v>
      </c>
      <c r="N137" t="s">
        <v>364</v>
      </c>
      <c r="O137" t="s">
        <v>202</v>
      </c>
      <c r="P137" t="s">
        <v>365</v>
      </c>
    </row>
    <row r="138" spans="1:16" x14ac:dyDescent="0.25">
      <c r="A138">
        <v>1464</v>
      </c>
      <c r="B138" t="s">
        <v>360</v>
      </c>
      <c r="E138" t="s">
        <v>472</v>
      </c>
      <c r="F138" t="s">
        <v>347</v>
      </c>
      <c r="G138" t="s">
        <v>362</v>
      </c>
      <c r="H138" t="s">
        <v>198</v>
      </c>
      <c r="I138" t="s">
        <v>363</v>
      </c>
      <c r="J138">
        <v>1994</v>
      </c>
      <c r="K138">
        <v>15874</v>
      </c>
      <c r="L138">
        <v>1</v>
      </c>
      <c r="M138" t="s">
        <v>200</v>
      </c>
      <c r="N138" t="s">
        <v>364</v>
      </c>
      <c r="O138" t="s">
        <v>202</v>
      </c>
      <c r="P138" t="s">
        <v>365</v>
      </c>
    </row>
    <row r="139" spans="1:16" x14ac:dyDescent="0.25">
      <c r="A139">
        <v>1465</v>
      </c>
      <c r="B139" t="s">
        <v>360</v>
      </c>
      <c r="E139" t="s">
        <v>473</v>
      </c>
      <c r="F139" t="s">
        <v>347</v>
      </c>
      <c r="G139" t="s">
        <v>362</v>
      </c>
      <c r="H139" t="s">
        <v>198</v>
      </c>
      <c r="I139" t="s">
        <v>363</v>
      </c>
      <c r="J139">
        <v>1994</v>
      </c>
      <c r="K139">
        <v>19695</v>
      </c>
      <c r="L139">
        <v>1</v>
      </c>
      <c r="M139" t="s">
        <v>200</v>
      </c>
      <c r="N139" t="s">
        <v>364</v>
      </c>
      <c r="O139" t="s">
        <v>202</v>
      </c>
      <c r="P139" t="s">
        <v>365</v>
      </c>
    </row>
    <row r="140" spans="1:16" x14ac:dyDescent="0.25">
      <c r="A140">
        <v>1466</v>
      </c>
      <c r="B140" t="s">
        <v>360</v>
      </c>
      <c r="E140" t="s">
        <v>474</v>
      </c>
      <c r="F140" t="s">
        <v>347</v>
      </c>
      <c r="G140" t="s">
        <v>362</v>
      </c>
      <c r="H140" t="s">
        <v>198</v>
      </c>
      <c r="I140" t="s">
        <v>363</v>
      </c>
      <c r="J140">
        <v>1994</v>
      </c>
      <c r="K140">
        <v>93621</v>
      </c>
      <c r="L140">
        <v>1</v>
      </c>
      <c r="M140" t="s">
        <v>200</v>
      </c>
      <c r="N140" t="s">
        <v>364</v>
      </c>
      <c r="O140" t="s">
        <v>202</v>
      </c>
      <c r="P140" t="s">
        <v>365</v>
      </c>
    </row>
    <row r="141" spans="1:16" x14ac:dyDescent="0.25">
      <c r="A141">
        <v>1467</v>
      </c>
      <c r="B141" t="s">
        <v>360</v>
      </c>
      <c r="E141" t="s">
        <v>475</v>
      </c>
      <c r="F141" t="s">
        <v>347</v>
      </c>
      <c r="G141" t="s">
        <v>362</v>
      </c>
      <c r="H141" t="s">
        <v>198</v>
      </c>
      <c r="I141" t="s">
        <v>363</v>
      </c>
      <c r="J141">
        <v>1994</v>
      </c>
      <c r="K141">
        <v>28051</v>
      </c>
      <c r="L141">
        <v>1</v>
      </c>
      <c r="M141" t="s">
        <v>200</v>
      </c>
      <c r="N141" t="s">
        <v>364</v>
      </c>
      <c r="O141" t="s">
        <v>202</v>
      </c>
      <c r="P141" t="s">
        <v>365</v>
      </c>
    </row>
    <row r="142" spans="1:16" x14ac:dyDescent="0.25">
      <c r="A142">
        <v>1468</v>
      </c>
      <c r="B142" t="s">
        <v>360</v>
      </c>
      <c r="E142" t="s">
        <v>476</v>
      </c>
      <c r="F142" t="s">
        <v>347</v>
      </c>
      <c r="G142" t="s">
        <v>362</v>
      </c>
      <c r="H142" t="s">
        <v>198</v>
      </c>
      <c r="I142" t="s">
        <v>363</v>
      </c>
      <c r="J142">
        <v>1994</v>
      </c>
      <c r="K142">
        <v>35796</v>
      </c>
      <c r="L142">
        <v>1</v>
      </c>
      <c r="M142" t="s">
        <v>200</v>
      </c>
      <c r="N142" t="s">
        <v>364</v>
      </c>
      <c r="O142" t="s">
        <v>202</v>
      </c>
      <c r="P142" t="s">
        <v>365</v>
      </c>
    </row>
    <row r="143" spans="1:16" x14ac:dyDescent="0.25">
      <c r="A143">
        <v>1469</v>
      </c>
      <c r="B143" t="s">
        <v>360</v>
      </c>
      <c r="E143" t="s">
        <v>477</v>
      </c>
      <c r="F143" t="s">
        <v>347</v>
      </c>
      <c r="G143" t="s">
        <v>362</v>
      </c>
      <c r="H143" t="s">
        <v>198</v>
      </c>
      <c r="I143" t="s">
        <v>363</v>
      </c>
      <c r="J143">
        <v>1994</v>
      </c>
      <c r="K143">
        <v>48379</v>
      </c>
      <c r="L143">
        <v>1</v>
      </c>
      <c r="M143" t="s">
        <v>200</v>
      </c>
      <c r="N143" t="s">
        <v>467</v>
      </c>
      <c r="O143" t="s">
        <v>202</v>
      </c>
      <c r="P143" t="s">
        <v>365</v>
      </c>
    </row>
    <row r="144" spans="1:16" x14ac:dyDescent="0.25">
      <c r="A144">
        <v>1470</v>
      </c>
      <c r="B144" t="s">
        <v>360</v>
      </c>
      <c r="E144" t="s">
        <v>478</v>
      </c>
      <c r="F144" t="s">
        <v>347</v>
      </c>
      <c r="G144" t="s">
        <v>362</v>
      </c>
      <c r="H144" t="s">
        <v>198</v>
      </c>
      <c r="I144" t="s">
        <v>363</v>
      </c>
      <c r="J144">
        <v>1994</v>
      </c>
      <c r="K144">
        <v>69159</v>
      </c>
      <c r="L144">
        <v>1</v>
      </c>
      <c r="M144" t="s">
        <v>200</v>
      </c>
      <c r="N144" t="s">
        <v>364</v>
      </c>
      <c r="O144" t="s">
        <v>202</v>
      </c>
      <c r="P144" t="s">
        <v>365</v>
      </c>
    </row>
    <row r="145" spans="1:16" x14ac:dyDescent="0.25">
      <c r="A145">
        <v>1471</v>
      </c>
      <c r="B145" t="s">
        <v>360</v>
      </c>
      <c r="E145" t="s">
        <v>479</v>
      </c>
      <c r="F145" t="s">
        <v>347</v>
      </c>
      <c r="G145" t="s">
        <v>362</v>
      </c>
      <c r="H145" t="s">
        <v>198</v>
      </c>
      <c r="I145" t="s">
        <v>363</v>
      </c>
      <c r="J145">
        <v>1994</v>
      </c>
      <c r="K145">
        <v>13610</v>
      </c>
      <c r="L145">
        <v>1</v>
      </c>
      <c r="M145" t="s">
        <v>200</v>
      </c>
      <c r="N145" t="s">
        <v>364</v>
      </c>
      <c r="O145" t="s">
        <v>202</v>
      </c>
      <c r="P145" t="s">
        <v>365</v>
      </c>
    </row>
    <row r="146" spans="1:16" x14ac:dyDescent="0.25">
      <c r="A146">
        <v>1472</v>
      </c>
      <c r="B146" t="s">
        <v>360</v>
      </c>
      <c r="E146" t="s">
        <v>480</v>
      </c>
      <c r="F146" t="s">
        <v>347</v>
      </c>
      <c r="G146" t="s">
        <v>362</v>
      </c>
      <c r="H146" t="s">
        <v>198</v>
      </c>
      <c r="I146" t="s">
        <v>363</v>
      </c>
      <c r="J146">
        <v>1994</v>
      </c>
      <c r="K146">
        <v>138666</v>
      </c>
      <c r="L146">
        <v>1</v>
      </c>
      <c r="M146" t="s">
        <v>200</v>
      </c>
      <c r="N146" t="s">
        <v>364</v>
      </c>
      <c r="O146" t="s">
        <v>202</v>
      </c>
      <c r="P146" t="s">
        <v>365</v>
      </c>
    </row>
    <row r="147" spans="1:16" x14ac:dyDescent="0.25">
      <c r="A147">
        <v>1473</v>
      </c>
      <c r="B147" t="s">
        <v>360</v>
      </c>
      <c r="E147" t="s">
        <v>481</v>
      </c>
      <c r="F147" t="s">
        <v>347</v>
      </c>
      <c r="G147" t="s">
        <v>362</v>
      </c>
      <c r="H147" t="s">
        <v>198</v>
      </c>
      <c r="I147" t="s">
        <v>363</v>
      </c>
      <c r="J147">
        <v>1994</v>
      </c>
      <c r="K147">
        <v>4188537</v>
      </c>
      <c r="L147">
        <v>1</v>
      </c>
      <c r="M147" t="s">
        <v>200</v>
      </c>
      <c r="N147" t="s">
        <v>376</v>
      </c>
      <c r="O147" t="s">
        <v>202</v>
      </c>
      <c r="P147" t="s">
        <v>365</v>
      </c>
    </row>
    <row r="148" spans="1:16" x14ac:dyDescent="0.25">
      <c r="A148">
        <v>1474</v>
      </c>
      <c r="B148" t="s">
        <v>360</v>
      </c>
      <c r="E148" t="s">
        <v>482</v>
      </c>
      <c r="F148" t="s">
        <v>347</v>
      </c>
      <c r="G148" t="s">
        <v>362</v>
      </c>
      <c r="H148" t="s">
        <v>198</v>
      </c>
      <c r="I148" t="s">
        <v>363</v>
      </c>
      <c r="J148">
        <v>1994</v>
      </c>
      <c r="K148">
        <v>41623</v>
      </c>
      <c r="L148">
        <v>1</v>
      </c>
      <c r="M148" t="s">
        <v>200</v>
      </c>
      <c r="N148" t="s">
        <v>364</v>
      </c>
      <c r="O148" t="s">
        <v>202</v>
      </c>
      <c r="P148" t="s">
        <v>365</v>
      </c>
    </row>
    <row r="149" spans="1:16" x14ac:dyDescent="0.25">
      <c r="A149">
        <v>1475</v>
      </c>
      <c r="B149" t="s">
        <v>360</v>
      </c>
      <c r="E149" t="s">
        <v>483</v>
      </c>
      <c r="F149" t="s">
        <v>347</v>
      </c>
      <c r="G149" t="s">
        <v>362</v>
      </c>
      <c r="H149" t="s">
        <v>198</v>
      </c>
      <c r="I149" t="s">
        <v>363</v>
      </c>
      <c r="J149">
        <v>1994</v>
      </c>
      <c r="K149">
        <v>93762</v>
      </c>
      <c r="L149">
        <v>1</v>
      </c>
      <c r="M149" t="s">
        <v>200</v>
      </c>
      <c r="N149" t="s">
        <v>364</v>
      </c>
      <c r="O149" t="s">
        <v>202</v>
      </c>
      <c r="P149" t="s">
        <v>365</v>
      </c>
    </row>
    <row r="150" spans="1:16" x14ac:dyDescent="0.25">
      <c r="A150">
        <v>1476</v>
      </c>
      <c r="B150" t="s">
        <v>360</v>
      </c>
      <c r="E150" t="s">
        <v>484</v>
      </c>
      <c r="F150" t="s">
        <v>347</v>
      </c>
      <c r="G150" t="s">
        <v>362</v>
      </c>
      <c r="H150" t="s">
        <v>198</v>
      </c>
      <c r="I150" t="s">
        <v>363</v>
      </c>
      <c r="J150">
        <v>1994</v>
      </c>
      <c r="K150">
        <v>130617</v>
      </c>
      <c r="L150">
        <v>1</v>
      </c>
      <c r="M150" t="s">
        <v>200</v>
      </c>
      <c r="N150" t="s">
        <v>364</v>
      </c>
      <c r="O150" t="s">
        <v>202</v>
      </c>
      <c r="P150" t="s">
        <v>365</v>
      </c>
    </row>
    <row r="151" spans="1:16" x14ac:dyDescent="0.25">
      <c r="A151">
        <v>1477</v>
      </c>
      <c r="B151" t="s">
        <v>360</v>
      </c>
      <c r="E151" t="s">
        <v>485</v>
      </c>
      <c r="F151" t="s">
        <v>347</v>
      </c>
      <c r="G151" t="s">
        <v>362</v>
      </c>
      <c r="H151" t="s">
        <v>198</v>
      </c>
      <c r="I151" t="s">
        <v>363</v>
      </c>
      <c r="J151">
        <v>1994</v>
      </c>
      <c r="K151">
        <v>18072</v>
      </c>
      <c r="L151">
        <v>1</v>
      </c>
      <c r="M151" t="s">
        <v>200</v>
      </c>
      <c r="N151" t="s">
        <v>364</v>
      </c>
      <c r="O151" t="s">
        <v>202</v>
      </c>
      <c r="P151" t="s">
        <v>365</v>
      </c>
    </row>
    <row r="152" spans="1:16" x14ac:dyDescent="0.25">
      <c r="A152">
        <v>1478</v>
      </c>
      <c r="B152" t="s">
        <v>360</v>
      </c>
      <c r="E152" t="s">
        <v>486</v>
      </c>
      <c r="F152" t="s">
        <v>347</v>
      </c>
      <c r="G152" t="s">
        <v>362</v>
      </c>
      <c r="H152" t="s">
        <v>198</v>
      </c>
      <c r="I152" t="s">
        <v>363</v>
      </c>
      <c r="J152">
        <v>1994</v>
      </c>
      <c r="K152">
        <v>18992</v>
      </c>
      <c r="L152">
        <v>1</v>
      </c>
      <c r="M152" t="s">
        <v>200</v>
      </c>
      <c r="N152" t="s">
        <v>467</v>
      </c>
      <c r="O152" t="s">
        <v>202</v>
      </c>
      <c r="P152" t="s">
        <v>365</v>
      </c>
    </row>
    <row r="153" spans="1:16" x14ac:dyDescent="0.25">
      <c r="A153">
        <v>1480</v>
      </c>
      <c r="B153" t="s">
        <v>360</v>
      </c>
      <c r="E153" t="s">
        <v>487</v>
      </c>
      <c r="F153" t="s">
        <v>347</v>
      </c>
      <c r="G153" t="s">
        <v>362</v>
      </c>
      <c r="H153" t="s">
        <v>198</v>
      </c>
      <c r="I153" t="s">
        <v>363</v>
      </c>
      <c r="J153">
        <v>1994</v>
      </c>
      <c r="K153">
        <v>29683</v>
      </c>
      <c r="L153">
        <v>1</v>
      </c>
      <c r="M153" t="s">
        <v>200</v>
      </c>
      <c r="N153" t="s">
        <v>364</v>
      </c>
      <c r="O153" t="s">
        <v>202</v>
      </c>
      <c r="P153" t="s">
        <v>365</v>
      </c>
    </row>
    <row r="154" spans="1:16" x14ac:dyDescent="0.25">
      <c r="A154">
        <v>1481</v>
      </c>
      <c r="B154" t="s">
        <v>360</v>
      </c>
      <c r="E154" t="s">
        <v>488</v>
      </c>
      <c r="F154" t="s">
        <v>347</v>
      </c>
      <c r="G154" t="s">
        <v>362</v>
      </c>
      <c r="H154" t="s">
        <v>198</v>
      </c>
      <c r="I154" t="s">
        <v>363</v>
      </c>
      <c r="J154">
        <v>1994</v>
      </c>
      <c r="K154">
        <v>1011818</v>
      </c>
      <c r="L154">
        <v>1</v>
      </c>
      <c r="M154" t="s">
        <v>200</v>
      </c>
      <c r="N154" t="s">
        <v>364</v>
      </c>
      <c r="O154" t="s">
        <v>202</v>
      </c>
      <c r="P154" t="s">
        <v>365</v>
      </c>
    </row>
    <row r="155" spans="1:16" x14ac:dyDescent="0.25">
      <c r="A155">
        <v>1482</v>
      </c>
      <c r="B155" t="s">
        <v>360</v>
      </c>
      <c r="E155" t="s">
        <v>489</v>
      </c>
      <c r="F155" t="s">
        <v>347</v>
      </c>
      <c r="G155" t="s">
        <v>362</v>
      </c>
      <c r="H155" t="s">
        <v>198</v>
      </c>
      <c r="I155" t="s">
        <v>363</v>
      </c>
      <c r="J155">
        <v>1994</v>
      </c>
      <c r="K155">
        <v>42475</v>
      </c>
      <c r="L155">
        <v>1</v>
      </c>
      <c r="M155" t="s">
        <v>200</v>
      </c>
      <c r="N155" t="s">
        <v>364</v>
      </c>
      <c r="O155" t="s">
        <v>202</v>
      </c>
      <c r="P155" t="s">
        <v>365</v>
      </c>
    </row>
    <row r="156" spans="1:16" x14ac:dyDescent="0.25">
      <c r="A156">
        <v>1483</v>
      </c>
      <c r="B156" t="s">
        <v>360</v>
      </c>
      <c r="E156" t="s">
        <v>490</v>
      </c>
      <c r="F156" t="s">
        <v>347</v>
      </c>
      <c r="G156" t="s">
        <v>362</v>
      </c>
      <c r="H156" t="s">
        <v>198</v>
      </c>
      <c r="I156" t="s">
        <v>363</v>
      </c>
      <c r="J156">
        <v>1994</v>
      </c>
      <c r="K156">
        <v>187926</v>
      </c>
      <c r="L156">
        <v>1</v>
      </c>
      <c r="M156" t="s">
        <v>200</v>
      </c>
      <c r="N156" t="s">
        <v>364</v>
      </c>
      <c r="O156" t="s">
        <v>202</v>
      </c>
      <c r="P156" t="s">
        <v>365</v>
      </c>
    </row>
    <row r="157" spans="1:16" x14ac:dyDescent="0.25">
      <c r="A157">
        <v>1484</v>
      </c>
      <c r="B157" t="s">
        <v>360</v>
      </c>
      <c r="E157" t="s">
        <v>490</v>
      </c>
      <c r="F157" t="s">
        <v>347</v>
      </c>
      <c r="G157" t="s">
        <v>362</v>
      </c>
      <c r="H157" t="s">
        <v>198</v>
      </c>
      <c r="I157" t="s">
        <v>363</v>
      </c>
      <c r="J157">
        <v>1994</v>
      </c>
      <c r="K157">
        <v>66079</v>
      </c>
      <c r="L157">
        <v>1</v>
      </c>
      <c r="M157" t="s">
        <v>200</v>
      </c>
      <c r="N157" t="s">
        <v>364</v>
      </c>
      <c r="O157" t="s">
        <v>202</v>
      </c>
      <c r="P157" t="s">
        <v>365</v>
      </c>
    </row>
    <row r="158" spans="1:16" x14ac:dyDescent="0.25">
      <c r="A158">
        <v>1485</v>
      </c>
      <c r="B158" t="s">
        <v>360</v>
      </c>
      <c r="E158" t="s">
        <v>491</v>
      </c>
      <c r="F158" t="s">
        <v>347</v>
      </c>
      <c r="G158" t="s">
        <v>362</v>
      </c>
      <c r="H158" t="s">
        <v>198</v>
      </c>
      <c r="I158" t="s">
        <v>363</v>
      </c>
      <c r="J158">
        <v>1994</v>
      </c>
      <c r="K158">
        <v>53848</v>
      </c>
      <c r="L158">
        <v>1</v>
      </c>
      <c r="M158" t="s">
        <v>200</v>
      </c>
      <c r="N158" t="s">
        <v>364</v>
      </c>
      <c r="O158" t="s">
        <v>202</v>
      </c>
      <c r="P158" t="s">
        <v>365</v>
      </c>
    </row>
    <row r="159" spans="1:16" x14ac:dyDescent="0.25">
      <c r="A159">
        <v>1486</v>
      </c>
      <c r="B159" t="s">
        <v>360</v>
      </c>
      <c r="E159" t="s">
        <v>492</v>
      </c>
      <c r="F159" t="s">
        <v>347</v>
      </c>
      <c r="G159" t="s">
        <v>362</v>
      </c>
      <c r="H159" t="s">
        <v>198</v>
      </c>
      <c r="I159" t="s">
        <v>363</v>
      </c>
      <c r="J159">
        <v>1994</v>
      </c>
      <c r="K159">
        <v>5554215</v>
      </c>
      <c r="L159">
        <v>1</v>
      </c>
      <c r="M159" t="s">
        <v>200</v>
      </c>
      <c r="N159" t="s">
        <v>364</v>
      </c>
      <c r="O159" t="s">
        <v>202</v>
      </c>
      <c r="P159" t="s">
        <v>365</v>
      </c>
    </row>
    <row r="160" spans="1:16" x14ac:dyDescent="0.25">
      <c r="A160">
        <v>1487</v>
      </c>
      <c r="B160" t="s">
        <v>425</v>
      </c>
      <c r="E160" t="s">
        <v>493</v>
      </c>
      <c r="F160" t="s">
        <v>347</v>
      </c>
      <c r="G160" t="s">
        <v>362</v>
      </c>
      <c r="H160" t="s">
        <v>198</v>
      </c>
      <c r="I160" t="s">
        <v>363</v>
      </c>
      <c r="J160">
        <v>1994</v>
      </c>
      <c r="K160">
        <v>1231</v>
      </c>
      <c r="L160">
        <v>1</v>
      </c>
      <c r="M160" t="s">
        <v>200</v>
      </c>
      <c r="N160" t="s">
        <v>364</v>
      </c>
      <c r="O160" t="s">
        <v>202</v>
      </c>
      <c r="P160" t="s">
        <v>468</v>
      </c>
    </row>
    <row r="161" spans="1:16" x14ac:dyDescent="0.25">
      <c r="A161">
        <v>1488</v>
      </c>
      <c r="B161" t="s">
        <v>425</v>
      </c>
      <c r="E161" t="s">
        <v>494</v>
      </c>
      <c r="F161" t="s">
        <v>347</v>
      </c>
      <c r="G161" t="s">
        <v>362</v>
      </c>
      <c r="H161" t="s">
        <v>198</v>
      </c>
      <c r="I161" t="s">
        <v>363</v>
      </c>
      <c r="J161">
        <v>1994</v>
      </c>
      <c r="K161">
        <v>2130</v>
      </c>
      <c r="L161">
        <v>1</v>
      </c>
      <c r="M161" t="s">
        <v>200</v>
      </c>
      <c r="N161" t="s">
        <v>364</v>
      </c>
      <c r="O161" t="s">
        <v>202</v>
      </c>
      <c r="P161" t="s">
        <v>468</v>
      </c>
    </row>
    <row r="162" spans="1:16" x14ac:dyDescent="0.25">
      <c r="A162">
        <v>1489</v>
      </c>
      <c r="B162" t="s">
        <v>425</v>
      </c>
      <c r="E162" t="s">
        <v>494</v>
      </c>
      <c r="F162" t="s">
        <v>347</v>
      </c>
      <c r="G162" t="s">
        <v>362</v>
      </c>
      <c r="H162" t="s">
        <v>198</v>
      </c>
      <c r="I162" t="s">
        <v>363</v>
      </c>
      <c r="J162">
        <v>1994</v>
      </c>
      <c r="K162">
        <v>972</v>
      </c>
      <c r="L162">
        <v>1</v>
      </c>
      <c r="M162" t="s">
        <v>200</v>
      </c>
      <c r="N162" t="s">
        <v>364</v>
      </c>
      <c r="O162" t="s">
        <v>202</v>
      </c>
      <c r="P162" t="s">
        <v>468</v>
      </c>
    </row>
    <row r="163" spans="1:16" x14ac:dyDescent="0.25">
      <c r="A163">
        <v>1490</v>
      </c>
      <c r="B163" t="s">
        <v>360</v>
      </c>
      <c r="E163" t="s">
        <v>495</v>
      </c>
      <c r="F163" t="s">
        <v>347</v>
      </c>
      <c r="G163" t="s">
        <v>362</v>
      </c>
      <c r="H163" t="s">
        <v>198</v>
      </c>
      <c r="I163" t="s">
        <v>363</v>
      </c>
      <c r="J163">
        <v>1994</v>
      </c>
      <c r="K163">
        <v>2883</v>
      </c>
      <c r="L163">
        <v>1</v>
      </c>
      <c r="M163" t="s">
        <v>200</v>
      </c>
      <c r="N163" t="s">
        <v>364</v>
      </c>
      <c r="O163" t="s">
        <v>202</v>
      </c>
      <c r="P163" t="s">
        <v>365</v>
      </c>
    </row>
    <row r="164" spans="1:16" x14ac:dyDescent="0.25">
      <c r="A164">
        <v>1491</v>
      </c>
      <c r="B164" t="s">
        <v>360</v>
      </c>
      <c r="E164" t="s">
        <v>496</v>
      </c>
      <c r="F164" t="s">
        <v>347</v>
      </c>
      <c r="G164" t="s">
        <v>362</v>
      </c>
      <c r="H164" t="s">
        <v>198</v>
      </c>
      <c r="I164" t="s">
        <v>363</v>
      </c>
      <c r="J164">
        <v>1994</v>
      </c>
      <c r="K164">
        <v>13045</v>
      </c>
      <c r="L164">
        <v>1</v>
      </c>
      <c r="M164" t="s">
        <v>200</v>
      </c>
      <c r="N164" t="s">
        <v>364</v>
      </c>
      <c r="O164" t="s">
        <v>202</v>
      </c>
      <c r="P164" t="s">
        <v>365</v>
      </c>
    </row>
    <row r="165" spans="1:16" x14ac:dyDescent="0.25">
      <c r="A165">
        <v>1492</v>
      </c>
      <c r="B165" t="s">
        <v>360</v>
      </c>
      <c r="E165" t="s">
        <v>497</v>
      </c>
      <c r="F165" t="s">
        <v>347</v>
      </c>
      <c r="G165" t="s">
        <v>362</v>
      </c>
      <c r="H165" t="s">
        <v>198</v>
      </c>
      <c r="I165" t="s">
        <v>363</v>
      </c>
      <c r="J165">
        <v>1994</v>
      </c>
      <c r="K165">
        <v>17025</v>
      </c>
      <c r="L165">
        <v>1</v>
      </c>
      <c r="M165" t="s">
        <v>200</v>
      </c>
      <c r="N165" t="s">
        <v>364</v>
      </c>
      <c r="O165" t="s">
        <v>202</v>
      </c>
      <c r="P165" t="s">
        <v>365</v>
      </c>
    </row>
    <row r="166" spans="1:16" x14ac:dyDescent="0.25">
      <c r="A166">
        <v>1495</v>
      </c>
      <c r="B166" t="s">
        <v>360</v>
      </c>
      <c r="E166" t="s">
        <v>498</v>
      </c>
      <c r="F166" t="s">
        <v>347</v>
      </c>
      <c r="G166" t="s">
        <v>362</v>
      </c>
      <c r="H166" t="s">
        <v>198</v>
      </c>
      <c r="I166" t="s">
        <v>363</v>
      </c>
      <c r="J166">
        <v>1994</v>
      </c>
      <c r="K166">
        <v>75476</v>
      </c>
      <c r="L166">
        <v>1</v>
      </c>
      <c r="M166" t="s">
        <v>200</v>
      </c>
      <c r="N166" t="s">
        <v>364</v>
      </c>
      <c r="O166" t="s">
        <v>202</v>
      </c>
      <c r="P166" t="s">
        <v>365</v>
      </c>
    </row>
    <row r="167" spans="1:16" x14ac:dyDescent="0.25">
      <c r="A167">
        <v>1496</v>
      </c>
      <c r="B167" t="s">
        <v>360</v>
      </c>
      <c r="E167" t="s">
        <v>499</v>
      </c>
      <c r="F167" t="s">
        <v>347</v>
      </c>
      <c r="G167" t="s">
        <v>362</v>
      </c>
      <c r="H167" t="s">
        <v>198</v>
      </c>
      <c r="I167" t="s">
        <v>363</v>
      </c>
      <c r="J167">
        <v>1994</v>
      </c>
      <c r="K167">
        <v>5819</v>
      </c>
      <c r="L167">
        <v>1</v>
      </c>
      <c r="M167" t="s">
        <v>200</v>
      </c>
      <c r="N167" t="s">
        <v>364</v>
      </c>
      <c r="O167" t="s">
        <v>202</v>
      </c>
      <c r="P167" t="s">
        <v>365</v>
      </c>
    </row>
    <row r="168" spans="1:16" x14ac:dyDescent="0.25">
      <c r="A168">
        <v>1497</v>
      </c>
      <c r="B168" t="s">
        <v>360</v>
      </c>
      <c r="E168" t="s">
        <v>500</v>
      </c>
      <c r="F168" t="s">
        <v>347</v>
      </c>
      <c r="G168" t="s">
        <v>362</v>
      </c>
      <c r="H168" t="s">
        <v>198</v>
      </c>
      <c r="I168" t="s">
        <v>363</v>
      </c>
      <c r="J168">
        <v>1994</v>
      </c>
      <c r="K168">
        <v>19209</v>
      </c>
      <c r="L168">
        <v>1</v>
      </c>
      <c r="M168" t="s">
        <v>200</v>
      </c>
      <c r="N168" t="s">
        <v>364</v>
      </c>
      <c r="O168" t="s">
        <v>202</v>
      </c>
      <c r="P168" t="s">
        <v>365</v>
      </c>
    </row>
    <row r="169" spans="1:16" x14ac:dyDescent="0.25">
      <c r="A169">
        <v>1498</v>
      </c>
      <c r="B169" t="s">
        <v>360</v>
      </c>
      <c r="E169" t="s">
        <v>501</v>
      </c>
      <c r="F169" t="s">
        <v>347</v>
      </c>
      <c r="G169" t="s">
        <v>362</v>
      </c>
      <c r="H169" t="s">
        <v>198</v>
      </c>
      <c r="I169" t="s">
        <v>363</v>
      </c>
      <c r="J169">
        <v>1994</v>
      </c>
      <c r="K169">
        <v>6831</v>
      </c>
      <c r="L169">
        <v>1</v>
      </c>
      <c r="M169" t="s">
        <v>200</v>
      </c>
      <c r="N169" t="s">
        <v>364</v>
      </c>
      <c r="O169" t="s">
        <v>202</v>
      </c>
      <c r="P169" t="s">
        <v>365</v>
      </c>
    </row>
    <row r="170" spans="1:16" x14ac:dyDescent="0.25">
      <c r="A170">
        <v>1499</v>
      </c>
      <c r="B170" t="s">
        <v>360</v>
      </c>
      <c r="E170" t="s">
        <v>502</v>
      </c>
      <c r="F170" t="s">
        <v>347</v>
      </c>
      <c r="G170" t="s">
        <v>362</v>
      </c>
      <c r="H170" t="s">
        <v>198</v>
      </c>
      <c r="I170" t="s">
        <v>363</v>
      </c>
      <c r="J170">
        <v>1994</v>
      </c>
      <c r="K170">
        <v>348</v>
      </c>
      <c r="L170">
        <v>1</v>
      </c>
      <c r="M170" t="s">
        <v>200</v>
      </c>
      <c r="N170" t="s">
        <v>364</v>
      </c>
      <c r="O170" t="s">
        <v>202</v>
      </c>
      <c r="P170" t="s">
        <v>365</v>
      </c>
    </row>
    <row r="171" spans="1:16" x14ac:dyDescent="0.25">
      <c r="A171">
        <v>1500</v>
      </c>
      <c r="B171" t="s">
        <v>360</v>
      </c>
      <c r="E171" t="s">
        <v>503</v>
      </c>
      <c r="F171" t="s">
        <v>347</v>
      </c>
      <c r="G171" t="s">
        <v>362</v>
      </c>
      <c r="H171" t="s">
        <v>198</v>
      </c>
      <c r="I171" t="s">
        <v>363</v>
      </c>
      <c r="J171">
        <v>1994</v>
      </c>
      <c r="K171">
        <v>1247</v>
      </c>
      <c r="L171">
        <v>1</v>
      </c>
      <c r="M171" t="s">
        <v>200</v>
      </c>
      <c r="N171" t="s">
        <v>364</v>
      </c>
      <c r="O171" t="s">
        <v>202</v>
      </c>
      <c r="P171" t="s">
        <v>365</v>
      </c>
    </row>
    <row r="172" spans="1:16" x14ac:dyDescent="0.25">
      <c r="A172">
        <v>1501</v>
      </c>
      <c r="B172" t="s">
        <v>360</v>
      </c>
      <c r="E172" t="s">
        <v>504</v>
      </c>
      <c r="F172" t="s">
        <v>347</v>
      </c>
      <c r="G172" t="s">
        <v>362</v>
      </c>
      <c r="H172" t="s">
        <v>198</v>
      </c>
      <c r="I172" t="s">
        <v>363</v>
      </c>
      <c r="J172">
        <v>1994</v>
      </c>
      <c r="K172">
        <v>2352</v>
      </c>
      <c r="L172">
        <v>1</v>
      </c>
      <c r="M172" t="s">
        <v>200</v>
      </c>
      <c r="N172" t="s">
        <v>364</v>
      </c>
      <c r="O172" t="s">
        <v>202</v>
      </c>
      <c r="P172" t="s">
        <v>365</v>
      </c>
    </row>
    <row r="173" spans="1:16" x14ac:dyDescent="0.25">
      <c r="A173">
        <v>1502</v>
      </c>
      <c r="B173" t="s">
        <v>360</v>
      </c>
      <c r="E173" t="s">
        <v>505</v>
      </c>
      <c r="F173" t="s">
        <v>347</v>
      </c>
      <c r="G173" t="s">
        <v>362</v>
      </c>
      <c r="H173" t="s">
        <v>198</v>
      </c>
      <c r="I173" t="s">
        <v>363</v>
      </c>
      <c r="J173">
        <v>1994</v>
      </c>
      <c r="K173">
        <v>1862</v>
      </c>
      <c r="L173">
        <v>1</v>
      </c>
      <c r="M173" t="s">
        <v>200</v>
      </c>
      <c r="N173" t="s">
        <v>364</v>
      </c>
      <c r="O173" t="s">
        <v>202</v>
      </c>
      <c r="P173" t="s">
        <v>365</v>
      </c>
    </row>
    <row r="174" spans="1:16" x14ac:dyDescent="0.25">
      <c r="A174">
        <v>1503</v>
      </c>
      <c r="B174" t="s">
        <v>360</v>
      </c>
      <c r="E174" t="s">
        <v>506</v>
      </c>
      <c r="F174" t="s">
        <v>347</v>
      </c>
      <c r="G174" t="s">
        <v>362</v>
      </c>
      <c r="H174" t="s">
        <v>198</v>
      </c>
      <c r="I174" t="s">
        <v>363</v>
      </c>
      <c r="J174">
        <v>1994</v>
      </c>
      <c r="K174">
        <v>22863</v>
      </c>
      <c r="L174">
        <v>1</v>
      </c>
      <c r="M174" t="s">
        <v>200</v>
      </c>
      <c r="N174" t="s">
        <v>507</v>
      </c>
      <c r="O174" t="s">
        <v>202</v>
      </c>
      <c r="P174" t="s">
        <v>365</v>
      </c>
    </row>
    <row r="175" spans="1:16" x14ac:dyDescent="0.25">
      <c r="A175">
        <v>1504</v>
      </c>
      <c r="B175" t="s">
        <v>360</v>
      </c>
      <c r="E175" t="s">
        <v>508</v>
      </c>
      <c r="F175" t="s">
        <v>347</v>
      </c>
      <c r="G175" t="s">
        <v>362</v>
      </c>
      <c r="H175" t="s">
        <v>198</v>
      </c>
      <c r="I175" t="s">
        <v>363</v>
      </c>
      <c r="J175">
        <v>1994</v>
      </c>
      <c r="K175">
        <v>315</v>
      </c>
      <c r="L175">
        <v>1</v>
      </c>
      <c r="M175" t="s">
        <v>200</v>
      </c>
      <c r="N175" t="s">
        <v>364</v>
      </c>
      <c r="O175" t="s">
        <v>202</v>
      </c>
      <c r="P175" t="s">
        <v>365</v>
      </c>
    </row>
    <row r="176" spans="1:16" x14ac:dyDescent="0.25">
      <c r="A176">
        <v>1505</v>
      </c>
      <c r="B176" t="s">
        <v>360</v>
      </c>
      <c r="E176" t="s">
        <v>509</v>
      </c>
      <c r="F176" t="s">
        <v>347</v>
      </c>
      <c r="G176" t="s">
        <v>362</v>
      </c>
      <c r="H176" t="s">
        <v>198</v>
      </c>
      <c r="I176" t="s">
        <v>363</v>
      </c>
      <c r="J176">
        <v>1994</v>
      </c>
      <c r="K176">
        <v>769</v>
      </c>
      <c r="L176">
        <v>1</v>
      </c>
      <c r="M176" t="s">
        <v>200</v>
      </c>
      <c r="N176" t="s">
        <v>364</v>
      </c>
      <c r="O176" t="s">
        <v>202</v>
      </c>
      <c r="P176" t="s">
        <v>365</v>
      </c>
    </row>
    <row r="177" spans="1:16" x14ac:dyDescent="0.25">
      <c r="A177">
        <v>1506</v>
      </c>
      <c r="B177" t="s">
        <v>360</v>
      </c>
      <c r="E177" t="s">
        <v>510</v>
      </c>
      <c r="F177" t="s">
        <v>347</v>
      </c>
      <c r="G177" t="s">
        <v>362</v>
      </c>
      <c r="H177" t="s">
        <v>198</v>
      </c>
      <c r="I177" t="s">
        <v>363</v>
      </c>
      <c r="J177">
        <v>1994</v>
      </c>
      <c r="K177">
        <v>11520</v>
      </c>
      <c r="L177">
        <v>1</v>
      </c>
      <c r="M177" t="s">
        <v>200</v>
      </c>
      <c r="N177" t="s">
        <v>364</v>
      </c>
      <c r="O177" t="s">
        <v>202</v>
      </c>
      <c r="P177" t="s">
        <v>365</v>
      </c>
    </row>
    <row r="178" spans="1:16" x14ac:dyDescent="0.25">
      <c r="A178">
        <v>1507</v>
      </c>
      <c r="B178" t="s">
        <v>360</v>
      </c>
      <c r="E178" t="s">
        <v>511</v>
      </c>
      <c r="F178" t="s">
        <v>347</v>
      </c>
      <c r="G178" t="s">
        <v>362</v>
      </c>
      <c r="H178" t="s">
        <v>198</v>
      </c>
      <c r="I178" t="s">
        <v>363</v>
      </c>
      <c r="J178">
        <v>1994</v>
      </c>
      <c r="K178">
        <v>6017</v>
      </c>
      <c r="L178">
        <v>1</v>
      </c>
      <c r="M178" t="s">
        <v>200</v>
      </c>
      <c r="N178" t="s">
        <v>364</v>
      </c>
      <c r="O178" t="s">
        <v>202</v>
      </c>
      <c r="P178" t="s">
        <v>365</v>
      </c>
    </row>
    <row r="179" spans="1:16" x14ac:dyDescent="0.25">
      <c r="A179">
        <v>1508</v>
      </c>
      <c r="B179" t="s">
        <v>360</v>
      </c>
      <c r="E179" t="s">
        <v>512</v>
      </c>
      <c r="F179" t="s">
        <v>347</v>
      </c>
      <c r="G179" t="s">
        <v>362</v>
      </c>
      <c r="H179" t="s">
        <v>198</v>
      </c>
      <c r="I179" t="s">
        <v>363</v>
      </c>
      <c r="J179">
        <v>1994</v>
      </c>
      <c r="K179">
        <v>39328</v>
      </c>
      <c r="L179">
        <v>1</v>
      </c>
      <c r="M179" t="s">
        <v>200</v>
      </c>
      <c r="N179" t="s">
        <v>364</v>
      </c>
      <c r="O179" t="s">
        <v>202</v>
      </c>
      <c r="P179" t="s">
        <v>365</v>
      </c>
    </row>
    <row r="180" spans="1:16" x14ac:dyDescent="0.25">
      <c r="A180">
        <v>1509</v>
      </c>
      <c r="B180" t="s">
        <v>360</v>
      </c>
      <c r="E180" t="s">
        <v>513</v>
      </c>
      <c r="F180" t="s">
        <v>347</v>
      </c>
      <c r="G180" t="s">
        <v>362</v>
      </c>
      <c r="H180" t="s">
        <v>198</v>
      </c>
      <c r="I180" t="s">
        <v>363</v>
      </c>
      <c r="J180">
        <v>1994</v>
      </c>
      <c r="K180">
        <v>777</v>
      </c>
      <c r="L180">
        <v>1</v>
      </c>
      <c r="M180" t="s">
        <v>200</v>
      </c>
      <c r="N180" t="s">
        <v>364</v>
      </c>
      <c r="O180" t="s">
        <v>202</v>
      </c>
      <c r="P180" t="s">
        <v>365</v>
      </c>
    </row>
    <row r="181" spans="1:16" x14ac:dyDescent="0.25">
      <c r="A181">
        <v>1512</v>
      </c>
      <c r="B181" t="s">
        <v>360</v>
      </c>
      <c r="E181" t="s">
        <v>514</v>
      </c>
      <c r="F181" t="s">
        <v>347</v>
      </c>
      <c r="G181" t="s">
        <v>410</v>
      </c>
      <c r="H181" t="s">
        <v>198</v>
      </c>
      <c r="I181" t="s">
        <v>411</v>
      </c>
      <c r="J181">
        <v>1994</v>
      </c>
      <c r="K181">
        <v>3199</v>
      </c>
      <c r="L181">
        <v>32</v>
      </c>
      <c r="M181" t="s">
        <v>200</v>
      </c>
      <c r="N181" t="s">
        <v>427</v>
      </c>
      <c r="O181" t="s">
        <v>202</v>
      </c>
      <c r="P181" t="s">
        <v>384</v>
      </c>
    </row>
    <row r="182" spans="1:16" x14ac:dyDescent="0.25">
      <c r="A182">
        <v>1513</v>
      </c>
      <c r="B182" t="s">
        <v>360</v>
      </c>
      <c r="E182" t="s">
        <v>515</v>
      </c>
      <c r="F182" t="s">
        <v>347</v>
      </c>
      <c r="G182" t="s">
        <v>410</v>
      </c>
      <c r="H182" t="s">
        <v>198</v>
      </c>
      <c r="I182" t="s">
        <v>411</v>
      </c>
      <c r="J182">
        <v>1994</v>
      </c>
      <c r="K182">
        <v>20800</v>
      </c>
      <c r="L182">
        <v>32</v>
      </c>
      <c r="M182" t="s">
        <v>200</v>
      </c>
      <c r="N182" t="s">
        <v>427</v>
      </c>
      <c r="O182" t="s">
        <v>202</v>
      </c>
      <c r="P182" t="s">
        <v>384</v>
      </c>
    </row>
    <row r="183" spans="1:16" x14ac:dyDescent="0.25">
      <c r="A183">
        <v>1514</v>
      </c>
      <c r="B183" t="s">
        <v>360</v>
      </c>
      <c r="E183" t="s">
        <v>516</v>
      </c>
      <c r="F183" t="s">
        <v>347</v>
      </c>
      <c r="G183" t="s">
        <v>410</v>
      </c>
      <c r="H183" t="s">
        <v>198</v>
      </c>
      <c r="I183" t="s">
        <v>411</v>
      </c>
      <c r="J183">
        <v>1994</v>
      </c>
      <c r="K183">
        <v>889</v>
      </c>
      <c r="L183">
        <v>32</v>
      </c>
      <c r="M183" t="s">
        <v>200</v>
      </c>
      <c r="N183" t="s">
        <v>434</v>
      </c>
      <c r="O183" t="s">
        <v>202</v>
      </c>
      <c r="P183" t="s">
        <v>365</v>
      </c>
    </row>
    <row r="184" spans="1:16" x14ac:dyDescent="0.25">
      <c r="A184">
        <v>1515</v>
      </c>
      <c r="B184" t="s">
        <v>360</v>
      </c>
      <c r="E184" t="s">
        <v>517</v>
      </c>
      <c r="F184" t="s">
        <v>347</v>
      </c>
      <c r="G184" t="s">
        <v>410</v>
      </c>
      <c r="H184" t="s">
        <v>198</v>
      </c>
      <c r="I184" t="s">
        <v>411</v>
      </c>
      <c r="J184">
        <v>1994</v>
      </c>
      <c r="K184">
        <v>889</v>
      </c>
      <c r="L184">
        <v>32</v>
      </c>
      <c r="M184" t="s">
        <v>200</v>
      </c>
      <c r="N184" t="s">
        <v>434</v>
      </c>
      <c r="O184" t="s">
        <v>202</v>
      </c>
      <c r="P184" t="s">
        <v>365</v>
      </c>
    </row>
    <row r="185" spans="1:16" x14ac:dyDescent="0.25">
      <c r="A185">
        <v>1516</v>
      </c>
      <c r="B185" t="s">
        <v>360</v>
      </c>
      <c r="E185" t="s">
        <v>518</v>
      </c>
      <c r="F185" t="s">
        <v>347</v>
      </c>
      <c r="G185" t="s">
        <v>410</v>
      </c>
      <c r="H185" t="s">
        <v>198</v>
      </c>
      <c r="I185" t="s">
        <v>411</v>
      </c>
      <c r="J185">
        <v>1994</v>
      </c>
      <c r="K185">
        <v>1430</v>
      </c>
      <c r="L185">
        <v>32</v>
      </c>
      <c r="M185" t="s">
        <v>200</v>
      </c>
      <c r="N185" t="s">
        <v>519</v>
      </c>
      <c r="O185" t="s">
        <v>202</v>
      </c>
      <c r="P185" t="s">
        <v>365</v>
      </c>
    </row>
    <row r="186" spans="1:16" x14ac:dyDescent="0.25">
      <c r="A186">
        <v>1517</v>
      </c>
      <c r="B186" t="s">
        <v>360</v>
      </c>
      <c r="E186" t="s">
        <v>520</v>
      </c>
      <c r="F186" t="s">
        <v>347</v>
      </c>
      <c r="G186" t="s">
        <v>410</v>
      </c>
      <c r="H186" t="s">
        <v>198</v>
      </c>
      <c r="I186" t="s">
        <v>411</v>
      </c>
      <c r="J186">
        <v>1994</v>
      </c>
      <c r="K186">
        <v>2444</v>
      </c>
      <c r="L186">
        <v>32</v>
      </c>
      <c r="M186" t="s">
        <v>200</v>
      </c>
      <c r="N186" t="s">
        <v>434</v>
      </c>
      <c r="O186" t="s">
        <v>202</v>
      </c>
      <c r="P186" t="s">
        <v>365</v>
      </c>
    </row>
    <row r="187" spans="1:16" x14ac:dyDescent="0.25">
      <c r="A187">
        <v>1519</v>
      </c>
      <c r="B187" t="s">
        <v>360</v>
      </c>
      <c r="E187" t="s">
        <v>521</v>
      </c>
      <c r="F187" t="s">
        <v>347</v>
      </c>
      <c r="G187" t="s">
        <v>410</v>
      </c>
      <c r="H187" t="s">
        <v>198</v>
      </c>
      <c r="I187" t="s">
        <v>411</v>
      </c>
      <c r="J187">
        <v>1994</v>
      </c>
      <c r="K187">
        <v>11800</v>
      </c>
      <c r="L187">
        <v>32</v>
      </c>
      <c r="M187" t="s">
        <v>200</v>
      </c>
      <c r="N187" t="s">
        <v>427</v>
      </c>
      <c r="O187" t="s">
        <v>202</v>
      </c>
      <c r="P187" t="s">
        <v>384</v>
      </c>
    </row>
    <row r="188" spans="1:16" x14ac:dyDescent="0.25">
      <c r="A188">
        <v>1520</v>
      </c>
      <c r="B188" t="s">
        <v>399</v>
      </c>
      <c r="E188" t="s">
        <v>522</v>
      </c>
      <c r="F188" t="s">
        <v>347</v>
      </c>
      <c r="G188" t="s">
        <v>410</v>
      </c>
      <c r="H188" t="s">
        <v>198</v>
      </c>
      <c r="I188" t="s">
        <v>411</v>
      </c>
      <c r="J188">
        <v>1994</v>
      </c>
      <c r="K188">
        <v>264</v>
      </c>
      <c r="L188">
        <v>32</v>
      </c>
      <c r="M188" t="s">
        <v>200</v>
      </c>
      <c r="N188" t="s">
        <v>412</v>
      </c>
      <c r="O188" t="s">
        <v>202</v>
      </c>
      <c r="P188" t="s">
        <v>523</v>
      </c>
    </row>
    <row r="189" spans="1:16" x14ac:dyDescent="0.25">
      <c r="A189">
        <v>1521</v>
      </c>
      <c r="B189" t="s">
        <v>399</v>
      </c>
      <c r="E189" t="s">
        <v>524</v>
      </c>
      <c r="F189" t="s">
        <v>347</v>
      </c>
      <c r="G189" t="s">
        <v>410</v>
      </c>
      <c r="H189" t="s">
        <v>198</v>
      </c>
      <c r="I189" t="s">
        <v>411</v>
      </c>
      <c r="J189">
        <v>1994</v>
      </c>
      <c r="K189">
        <v>6581</v>
      </c>
      <c r="L189">
        <v>32</v>
      </c>
      <c r="M189" t="s">
        <v>200</v>
      </c>
      <c r="N189" t="s">
        <v>412</v>
      </c>
      <c r="O189" t="s">
        <v>202</v>
      </c>
      <c r="P189" t="s">
        <v>523</v>
      </c>
    </row>
    <row r="190" spans="1:16" x14ac:dyDescent="0.25">
      <c r="A190">
        <v>1522</v>
      </c>
      <c r="B190" t="s">
        <v>399</v>
      </c>
      <c r="E190" t="s">
        <v>522</v>
      </c>
      <c r="F190" t="s">
        <v>347</v>
      </c>
      <c r="G190" t="s">
        <v>410</v>
      </c>
      <c r="H190" t="s">
        <v>198</v>
      </c>
      <c r="I190" t="s">
        <v>411</v>
      </c>
      <c r="J190">
        <v>1994</v>
      </c>
      <c r="K190">
        <v>9008</v>
      </c>
      <c r="L190">
        <v>32</v>
      </c>
      <c r="M190" t="s">
        <v>200</v>
      </c>
      <c r="N190" t="s">
        <v>412</v>
      </c>
      <c r="O190" t="s">
        <v>202</v>
      </c>
      <c r="P190" t="s">
        <v>523</v>
      </c>
    </row>
    <row r="191" spans="1:16" x14ac:dyDescent="0.25">
      <c r="A191">
        <v>1523</v>
      </c>
      <c r="B191" t="s">
        <v>399</v>
      </c>
      <c r="E191" t="s">
        <v>522</v>
      </c>
      <c r="F191" t="s">
        <v>347</v>
      </c>
      <c r="G191" t="s">
        <v>410</v>
      </c>
      <c r="H191" t="s">
        <v>198</v>
      </c>
      <c r="I191" t="s">
        <v>411</v>
      </c>
      <c r="J191">
        <v>1994</v>
      </c>
      <c r="K191">
        <v>131</v>
      </c>
      <c r="L191">
        <v>32</v>
      </c>
      <c r="M191" t="s">
        <v>200</v>
      </c>
      <c r="N191" t="s">
        <v>412</v>
      </c>
      <c r="O191" t="s">
        <v>202</v>
      </c>
      <c r="P191" t="s">
        <v>523</v>
      </c>
    </row>
    <row r="192" spans="1:16" x14ac:dyDescent="0.25">
      <c r="A192">
        <v>1524</v>
      </c>
      <c r="B192" t="s">
        <v>399</v>
      </c>
      <c r="E192" t="s">
        <v>525</v>
      </c>
      <c r="F192" t="s">
        <v>347</v>
      </c>
      <c r="G192" t="s">
        <v>410</v>
      </c>
      <c r="H192" t="s">
        <v>198</v>
      </c>
      <c r="I192" t="s">
        <v>411</v>
      </c>
      <c r="J192">
        <v>1994</v>
      </c>
      <c r="K192">
        <v>17060</v>
      </c>
      <c r="L192">
        <v>32</v>
      </c>
      <c r="M192" t="s">
        <v>200</v>
      </c>
      <c r="N192" t="s">
        <v>412</v>
      </c>
      <c r="O192" t="s">
        <v>202</v>
      </c>
      <c r="P192" t="s">
        <v>526</v>
      </c>
    </row>
    <row r="193" spans="1:16" x14ac:dyDescent="0.25">
      <c r="A193">
        <v>1525</v>
      </c>
      <c r="B193" t="s">
        <v>399</v>
      </c>
      <c r="E193" t="s">
        <v>525</v>
      </c>
      <c r="F193" t="s">
        <v>347</v>
      </c>
      <c r="G193" t="s">
        <v>410</v>
      </c>
      <c r="H193" t="s">
        <v>198</v>
      </c>
      <c r="I193" t="s">
        <v>411</v>
      </c>
      <c r="J193">
        <v>1994</v>
      </c>
      <c r="K193">
        <v>10686</v>
      </c>
      <c r="L193">
        <v>32</v>
      </c>
      <c r="M193" t="s">
        <v>200</v>
      </c>
      <c r="N193" t="s">
        <v>412</v>
      </c>
      <c r="O193" t="s">
        <v>202</v>
      </c>
      <c r="P193" t="s">
        <v>526</v>
      </c>
    </row>
    <row r="194" spans="1:16" x14ac:dyDescent="0.25">
      <c r="A194">
        <v>1526</v>
      </c>
      <c r="B194" t="s">
        <v>399</v>
      </c>
      <c r="E194" t="s">
        <v>527</v>
      </c>
      <c r="F194" t="s">
        <v>347</v>
      </c>
      <c r="G194" t="s">
        <v>410</v>
      </c>
      <c r="H194" t="s">
        <v>198</v>
      </c>
      <c r="I194" t="s">
        <v>411</v>
      </c>
      <c r="J194">
        <v>1994</v>
      </c>
      <c r="K194">
        <v>8884</v>
      </c>
      <c r="L194">
        <v>32</v>
      </c>
      <c r="M194" t="s">
        <v>200</v>
      </c>
      <c r="N194" t="s">
        <v>401</v>
      </c>
      <c r="O194" t="s">
        <v>202</v>
      </c>
      <c r="P194" t="s">
        <v>523</v>
      </c>
    </row>
    <row r="195" spans="1:16" x14ac:dyDescent="0.25">
      <c r="A195">
        <v>1527</v>
      </c>
      <c r="B195" t="s">
        <v>399</v>
      </c>
      <c r="E195" t="s">
        <v>522</v>
      </c>
      <c r="F195" t="s">
        <v>347</v>
      </c>
      <c r="G195" t="s">
        <v>410</v>
      </c>
      <c r="H195" t="s">
        <v>198</v>
      </c>
      <c r="I195" t="s">
        <v>411</v>
      </c>
      <c r="J195">
        <v>1994</v>
      </c>
      <c r="K195">
        <v>5968</v>
      </c>
      <c r="L195">
        <v>32</v>
      </c>
      <c r="M195" t="s">
        <v>200</v>
      </c>
      <c r="N195" t="s">
        <v>412</v>
      </c>
      <c r="O195" t="s">
        <v>202</v>
      </c>
      <c r="P195" t="s">
        <v>523</v>
      </c>
    </row>
    <row r="196" spans="1:16" x14ac:dyDescent="0.25">
      <c r="A196">
        <v>1528</v>
      </c>
      <c r="B196" t="s">
        <v>399</v>
      </c>
      <c r="E196" t="s">
        <v>522</v>
      </c>
      <c r="F196" t="s">
        <v>347</v>
      </c>
      <c r="G196" t="s">
        <v>410</v>
      </c>
      <c r="H196" t="s">
        <v>198</v>
      </c>
      <c r="I196" t="s">
        <v>411</v>
      </c>
      <c r="J196">
        <v>1994</v>
      </c>
      <c r="K196">
        <v>10949</v>
      </c>
      <c r="L196">
        <v>32</v>
      </c>
      <c r="M196" t="s">
        <v>200</v>
      </c>
      <c r="N196" t="s">
        <v>412</v>
      </c>
      <c r="O196" t="s">
        <v>202</v>
      </c>
      <c r="P196" t="s">
        <v>523</v>
      </c>
    </row>
    <row r="197" spans="1:16" x14ac:dyDescent="0.25">
      <c r="A197">
        <v>1529</v>
      </c>
      <c r="B197" t="s">
        <v>399</v>
      </c>
      <c r="E197" t="s">
        <v>528</v>
      </c>
      <c r="F197" t="s">
        <v>347</v>
      </c>
      <c r="G197" t="s">
        <v>410</v>
      </c>
      <c r="H197" t="s">
        <v>198</v>
      </c>
      <c r="I197" t="s">
        <v>411</v>
      </c>
      <c r="J197">
        <v>1994</v>
      </c>
      <c r="K197">
        <v>761</v>
      </c>
      <c r="L197">
        <v>32</v>
      </c>
      <c r="M197" t="s">
        <v>200</v>
      </c>
      <c r="N197" t="s">
        <v>412</v>
      </c>
      <c r="O197" t="s">
        <v>202</v>
      </c>
      <c r="P197" t="s">
        <v>523</v>
      </c>
    </row>
    <row r="198" spans="1:16" x14ac:dyDescent="0.25">
      <c r="A198">
        <v>1530</v>
      </c>
      <c r="B198" t="s">
        <v>399</v>
      </c>
      <c r="E198" t="s">
        <v>528</v>
      </c>
      <c r="F198" t="s">
        <v>347</v>
      </c>
      <c r="G198" t="s">
        <v>410</v>
      </c>
      <c r="H198" t="s">
        <v>198</v>
      </c>
      <c r="I198" t="s">
        <v>411</v>
      </c>
      <c r="J198">
        <v>1994</v>
      </c>
      <c r="K198">
        <v>388</v>
      </c>
      <c r="L198">
        <v>32</v>
      </c>
      <c r="M198" t="s">
        <v>200</v>
      </c>
      <c r="N198" t="s">
        <v>412</v>
      </c>
      <c r="O198" t="s">
        <v>202</v>
      </c>
      <c r="P198" t="s">
        <v>523</v>
      </c>
    </row>
    <row r="199" spans="1:16" x14ac:dyDescent="0.25">
      <c r="A199">
        <v>1531</v>
      </c>
      <c r="B199" t="s">
        <v>399</v>
      </c>
      <c r="E199" t="s">
        <v>528</v>
      </c>
      <c r="F199" t="s">
        <v>347</v>
      </c>
      <c r="G199" t="s">
        <v>410</v>
      </c>
      <c r="H199" t="s">
        <v>198</v>
      </c>
      <c r="I199" t="s">
        <v>411</v>
      </c>
      <c r="J199">
        <v>1994</v>
      </c>
      <c r="K199">
        <v>2560</v>
      </c>
      <c r="L199">
        <v>32</v>
      </c>
      <c r="M199" t="s">
        <v>200</v>
      </c>
      <c r="N199" t="s">
        <v>412</v>
      </c>
      <c r="O199" t="s">
        <v>202</v>
      </c>
      <c r="P199" t="s">
        <v>523</v>
      </c>
    </row>
    <row r="200" spans="1:16" x14ac:dyDescent="0.25">
      <c r="A200">
        <v>1532</v>
      </c>
      <c r="B200" t="s">
        <v>399</v>
      </c>
      <c r="E200" t="s">
        <v>528</v>
      </c>
      <c r="F200" t="s">
        <v>347</v>
      </c>
      <c r="G200" t="s">
        <v>410</v>
      </c>
      <c r="H200" t="s">
        <v>198</v>
      </c>
      <c r="I200" t="s">
        <v>411</v>
      </c>
      <c r="J200">
        <v>1994</v>
      </c>
      <c r="K200">
        <v>1152</v>
      </c>
      <c r="L200">
        <v>32</v>
      </c>
      <c r="M200" t="s">
        <v>200</v>
      </c>
      <c r="N200" t="s">
        <v>412</v>
      </c>
      <c r="O200" t="s">
        <v>202</v>
      </c>
      <c r="P200" t="s">
        <v>523</v>
      </c>
    </row>
    <row r="201" spans="1:16" x14ac:dyDescent="0.25">
      <c r="A201">
        <v>1533</v>
      </c>
      <c r="B201" t="s">
        <v>399</v>
      </c>
      <c r="E201" t="s">
        <v>529</v>
      </c>
      <c r="F201" t="s">
        <v>347</v>
      </c>
      <c r="G201" t="s">
        <v>410</v>
      </c>
      <c r="H201" t="s">
        <v>198</v>
      </c>
      <c r="I201" t="s">
        <v>411</v>
      </c>
      <c r="J201">
        <v>1994</v>
      </c>
      <c r="K201">
        <v>1389</v>
      </c>
      <c r="L201">
        <v>32</v>
      </c>
      <c r="M201" t="s">
        <v>200</v>
      </c>
      <c r="N201" t="s">
        <v>412</v>
      </c>
      <c r="O201" t="s">
        <v>202</v>
      </c>
      <c r="P201" t="s">
        <v>523</v>
      </c>
    </row>
    <row r="202" spans="1:16" x14ac:dyDescent="0.25">
      <c r="A202">
        <v>1534</v>
      </c>
      <c r="B202" t="s">
        <v>399</v>
      </c>
      <c r="E202" t="s">
        <v>529</v>
      </c>
      <c r="F202" t="s">
        <v>347</v>
      </c>
      <c r="G202" t="s">
        <v>410</v>
      </c>
      <c r="H202" t="s">
        <v>198</v>
      </c>
      <c r="I202" t="s">
        <v>411</v>
      </c>
      <c r="J202">
        <v>1994</v>
      </c>
      <c r="K202">
        <v>6201</v>
      </c>
      <c r="L202">
        <v>32</v>
      </c>
      <c r="M202" t="s">
        <v>200</v>
      </c>
      <c r="N202" t="s">
        <v>412</v>
      </c>
      <c r="O202" t="s">
        <v>202</v>
      </c>
      <c r="P202" t="s">
        <v>523</v>
      </c>
    </row>
    <row r="203" spans="1:16" x14ac:dyDescent="0.25">
      <c r="A203">
        <v>1535</v>
      </c>
      <c r="B203" t="s">
        <v>399</v>
      </c>
      <c r="E203" t="s">
        <v>530</v>
      </c>
      <c r="F203" t="s">
        <v>347</v>
      </c>
      <c r="G203" t="s">
        <v>410</v>
      </c>
      <c r="H203" t="s">
        <v>198</v>
      </c>
      <c r="I203" t="s">
        <v>411</v>
      </c>
      <c r="J203">
        <v>1994</v>
      </c>
      <c r="K203">
        <v>70</v>
      </c>
      <c r="L203">
        <v>32</v>
      </c>
      <c r="M203" t="s">
        <v>200</v>
      </c>
      <c r="N203" t="s">
        <v>412</v>
      </c>
      <c r="O203" t="s">
        <v>202</v>
      </c>
      <c r="P203" t="s">
        <v>523</v>
      </c>
    </row>
    <row r="204" spans="1:16" x14ac:dyDescent="0.25">
      <c r="A204">
        <v>1536</v>
      </c>
      <c r="B204" t="s">
        <v>425</v>
      </c>
      <c r="E204" t="s">
        <v>531</v>
      </c>
      <c r="F204" t="s">
        <v>347</v>
      </c>
      <c r="G204" t="s">
        <v>410</v>
      </c>
      <c r="H204" t="s">
        <v>198</v>
      </c>
      <c r="I204" t="s">
        <v>411</v>
      </c>
      <c r="J204">
        <v>1994</v>
      </c>
      <c r="K204">
        <v>17</v>
      </c>
      <c r="L204">
        <v>32</v>
      </c>
      <c r="M204" t="s">
        <v>200</v>
      </c>
      <c r="N204" t="s">
        <v>427</v>
      </c>
      <c r="O204" t="s">
        <v>202</v>
      </c>
      <c r="P204" t="s">
        <v>428</v>
      </c>
    </row>
    <row r="205" spans="1:16" x14ac:dyDescent="0.25">
      <c r="A205">
        <v>1537</v>
      </c>
      <c r="B205" t="s">
        <v>399</v>
      </c>
      <c r="E205" t="s">
        <v>532</v>
      </c>
      <c r="F205" t="s">
        <v>347</v>
      </c>
      <c r="G205" t="s">
        <v>410</v>
      </c>
      <c r="H205" t="s">
        <v>198</v>
      </c>
      <c r="I205" t="s">
        <v>411</v>
      </c>
      <c r="J205">
        <v>1994</v>
      </c>
      <c r="K205">
        <v>1004</v>
      </c>
      <c r="L205">
        <v>32</v>
      </c>
      <c r="M205" t="s">
        <v>200</v>
      </c>
      <c r="N205" t="s">
        <v>412</v>
      </c>
      <c r="O205" t="s">
        <v>202</v>
      </c>
      <c r="P205" t="s">
        <v>523</v>
      </c>
    </row>
    <row r="206" spans="1:16" x14ac:dyDescent="0.25">
      <c r="A206">
        <v>1538</v>
      </c>
      <c r="B206" t="s">
        <v>399</v>
      </c>
      <c r="E206" t="s">
        <v>532</v>
      </c>
      <c r="F206" t="s">
        <v>347</v>
      </c>
      <c r="G206" t="s">
        <v>410</v>
      </c>
      <c r="H206" t="s">
        <v>198</v>
      </c>
      <c r="I206" t="s">
        <v>411</v>
      </c>
      <c r="J206">
        <v>1994</v>
      </c>
      <c r="K206">
        <v>1003</v>
      </c>
      <c r="L206">
        <v>32</v>
      </c>
      <c r="M206" t="s">
        <v>200</v>
      </c>
      <c r="N206" t="s">
        <v>412</v>
      </c>
      <c r="O206" t="s">
        <v>202</v>
      </c>
      <c r="P206" t="s">
        <v>523</v>
      </c>
    </row>
    <row r="207" spans="1:16" x14ac:dyDescent="0.25">
      <c r="A207">
        <v>1539</v>
      </c>
      <c r="B207" t="s">
        <v>399</v>
      </c>
      <c r="E207" t="s">
        <v>533</v>
      </c>
      <c r="F207" t="s">
        <v>347</v>
      </c>
      <c r="G207" t="s">
        <v>410</v>
      </c>
      <c r="H207" t="s">
        <v>198</v>
      </c>
      <c r="I207" t="s">
        <v>411</v>
      </c>
      <c r="J207">
        <v>1994</v>
      </c>
      <c r="K207">
        <v>385</v>
      </c>
      <c r="L207">
        <v>32</v>
      </c>
      <c r="M207" t="s">
        <v>200</v>
      </c>
      <c r="N207" t="s">
        <v>412</v>
      </c>
      <c r="O207" t="s">
        <v>202</v>
      </c>
      <c r="P207" t="s">
        <v>534</v>
      </c>
    </row>
    <row r="208" spans="1:16" x14ac:dyDescent="0.25">
      <c r="A208">
        <v>1540</v>
      </c>
      <c r="B208" t="s">
        <v>399</v>
      </c>
      <c r="E208" t="s">
        <v>533</v>
      </c>
      <c r="F208" t="s">
        <v>347</v>
      </c>
      <c r="G208" t="s">
        <v>410</v>
      </c>
      <c r="H208" t="s">
        <v>198</v>
      </c>
      <c r="I208" t="s">
        <v>411</v>
      </c>
      <c r="J208">
        <v>1994</v>
      </c>
      <c r="K208">
        <v>753</v>
      </c>
      <c r="L208">
        <v>32</v>
      </c>
      <c r="M208" t="s">
        <v>200</v>
      </c>
      <c r="N208" t="s">
        <v>412</v>
      </c>
      <c r="O208" t="s">
        <v>202</v>
      </c>
      <c r="P208" t="s">
        <v>535</v>
      </c>
    </row>
    <row r="209" spans="1:16" x14ac:dyDescent="0.25">
      <c r="A209">
        <v>1541</v>
      </c>
      <c r="B209" t="s">
        <v>399</v>
      </c>
      <c r="E209" t="s">
        <v>536</v>
      </c>
      <c r="F209" t="s">
        <v>347</v>
      </c>
      <c r="G209" t="s">
        <v>410</v>
      </c>
      <c r="H209" t="s">
        <v>198</v>
      </c>
      <c r="I209" t="s">
        <v>411</v>
      </c>
      <c r="J209">
        <v>1994</v>
      </c>
      <c r="K209">
        <v>385</v>
      </c>
      <c r="L209">
        <v>32</v>
      </c>
      <c r="M209" t="s">
        <v>200</v>
      </c>
      <c r="N209" t="s">
        <v>412</v>
      </c>
      <c r="O209" t="s">
        <v>202</v>
      </c>
      <c r="P209" t="s">
        <v>537</v>
      </c>
    </row>
    <row r="210" spans="1:16" x14ac:dyDescent="0.25">
      <c r="A210">
        <v>1542</v>
      </c>
      <c r="B210" t="s">
        <v>399</v>
      </c>
      <c r="E210" t="s">
        <v>538</v>
      </c>
      <c r="F210" t="s">
        <v>347</v>
      </c>
      <c r="G210" t="s">
        <v>362</v>
      </c>
      <c r="H210" t="s">
        <v>198</v>
      </c>
      <c r="I210" t="s">
        <v>363</v>
      </c>
      <c r="J210">
        <v>1994</v>
      </c>
      <c r="K210">
        <v>62</v>
      </c>
      <c r="L210">
        <v>1</v>
      </c>
      <c r="M210" t="s">
        <v>200</v>
      </c>
      <c r="N210" t="s">
        <v>539</v>
      </c>
      <c r="O210" t="s">
        <v>202</v>
      </c>
      <c r="P210" t="s">
        <v>442</v>
      </c>
    </row>
    <row r="211" spans="1:16" x14ac:dyDescent="0.25">
      <c r="A211">
        <v>1543</v>
      </c>
      <c r="B211" t="s">
        <v>360</v>
      </c>
      <c r="E211" t="s">
        <v>540</v>
      </c>
      <c r="F211" t="s">
        <v>347</v>
      </c>
      <c r="G211" t="s">
        <v>410</v>
      </c>
      <c r="H211" t="s">
        <v>198</v>
      </c>
      <c r="I211" t="s">
        <v>411</v>
      </c>
      <c r="J211">
        <v>1994</v>
      </c>
      <c r="K211">
        <v>876</v>
      </c>
      <c r="L211">
        <v>32</v>
      </c>
      <c r="M211" t="s">
        <v>200</v>
      </c>
      <c r="N211" t="s">
        <v>434</v>
      </c>
      <c r="O211" t="s">
        <v>202</v>
      </c>
      <c r="P211" t="s">
        <v>365</v>
      </c>
    </row>
    <row r="212" spans="1:16" x14ac:dyDescent="0.25">
      <c r="A212">
        <v>1544</v>
      </c>
      <c r="B212" t="s">
        <v>360</v>
      </c>
      <c r="E212" t="s">
        <v>541</v>
      </c>
      <c r="F212" t="s">
        <v>347</v>
      </c>
      <c r="G212" t="s">
        <v>410</v>
      </c>
      <c r="H212" t="s">
        <v>198</v>
      </c>
      <c r="I212" t="s">
        <v>411</v>
      </c>
      <c r="J212">
        <v>1994</v>
      </c>
      <c r="K212">
        <v>559</v>
      </c>
      <c r="L212">
        <v>32</v>
      </c>
      <c r="M212" t="s">
        <v>200</v>
      </c>
      <c r="N212" t="s">
        <v>519</v>
      </c>
      <c r="O212" t="s">
        <v>202</v>
      </c>
      <c r="P212" t="s">
        <v>365</v>
      </c>
    </row>
    <row r="213" spans="1:16" x14ac:dyDescent="0.25">
      <c r="A213">
        <v>1545</v>
      </c>
      <c r="B213" t="s">
        <v>360</v>
      </c>
      <c r="E213" t="s">
        <v>405</v>
      </c>
      <c r="F213" t="s">
        <v>347</v>
      </c>
      <c r="G213" t="s">
        <v>362</v>
      </c>
      <c r="H213" t="s">
        <v>198</v>
      </c>
      <c r="I213" t="s">
        <v>363</v>
      </c>
      <c r="J213">
        <v>1994</v>
      </c>
      <c r="K213">
        <v>239564</v>
      </c>
      <c r="L213">
        <v>1</v>
      </c>
      <c r="M213" t="s">
        <v>200</v>
      </c>
      <c r="N213" t="s">
        <v>542</v>
      </c>
      <c r="O213" t="s">
        <v>202</v>
      </c>
      <c r="P213" t="s">
        <v>365</v>
      </c>
    </row>
    <row r="214" spans="1:16" x14ac:dyDescent="0.25">
      <c r="A214">
        <v>1547</v>
      </c>
      <c r="B214" t="s">
        <v>425</v>
      </c>
      <c r="E214" t="s">
        <v>543</v>
      </c>
      <c r="F214" t="s">
        <v>347</v>
      </c>
      <c r="G214" t="s">
        <v>362</v>
      </c>
      <c r="H214" t="s">
        <v>198</v>
      </c>
      <c r="I214" t="s">
        <v>363</v>
      </c>
      <c r="J214">
        <v>1994</v>
      </c>
      <c r="K214">
        <v>13</v>
      </c>
      <c r="L214">
        <v>1</v>
      </c>
      <c r="M214" t="s">
        <v>200</v>
      </c>
      <c r="N214" t="s">
        <v>383</v>
      </c>
      <c r="O214" t="s">
        <v>202</v>
      </c>
      <c r="P214" t="s">
        <v>428</v>
      </c>
    </row>
    <row r="215" spans="1:16" x14ac:dyDescent="0.25">
      <c r="A215">
        <v>1548</v>
      </c>
      <c r="B215" t="s">
        <v>425</v>
      </c>
      <c r="E215" t="s">
        <v>544</v>
      </c>
      <c r="F215" t="s">
        <v>347</v>
      </c>
      <c r="G215" t="s">
        <v>362</v>
      </c>
      <c r="H215" t="s">
        <v>198</v>
      </c>
      <c r="I215" t="s">
        <v>363</v>
      </c>
      <c r="J215">
        <v>1994</v>
      </c>
      <c r="K215">
        <v>248</v>
      </c>
      <c r="L215">
        <v>1</v>
      </c>
      <c r="M215" t="s">
        <v>200</v>
      </c>
      <c r="N215" t="s">
        <v>383</v>
      </c>
      <c r="O215" t="s">
        <v>202</v>
      </c>
      <c r="P215" t="s">
        <v>428</v>
      </c>
    </row>
    <row r="216" spans="1:16" x14ac:dyDescent="0.25">
      <c r="A216">
        <v>1549</v>
      </c>
      <c r="B216" t="s">
        <v>425</v>
      </c>
      <c r="E216" t="s">
        <v>545</v>
      </c>
      <c r="F216" t="s">
        <v>347</v>
      </c>
      <c r="G216" t="s">
        <v>362</v>
      </c>
      <c r="H216" t="s">
        <v>198</v>
      </c>
      <c r="I216" t="s">
        <v>363</v>
      </c>
      <c r="J216">
        <v>1994</v>
      </c>
      <c r="K216">
        <v>149</v>
      </c>
      <c r="L216">
        <v>1</v>
      </c>
      <c r="M216" t="s">
        <v>200</v>
      </c>
      <c r="N216" t="s">
        <v>383</v>
      </c>
      <c r="O216" t="s">
        <v>202</v>
      </c>
      <c r="P216" t="s">
        <v>428</v>
      </c>
    </row>
    <row r="217" spans="1:16" x14ac:dyDescent="0.25">
      <c r="A217">
        <v>1550</v>
      </c>
      <c r="B217" t="s">
        <v>360</v>
      </c>
      <c r="E217" t="s">
        <v>546</v>
      </c>
      <c r="F217" t="s">
        <v>347</v>
      </c>
      <c r="G217" t="s">
        <v>362</v>
      </c>
      <c r="H217" t="s">
        <v>198</v>
      </c>
      <c r="I217" t="s">
        <v>363</v>
      </c>
      <c r="J217">
        <v>1994</v>
      </c>
      <c r="K217">
        <v>12821</v>
      </c>
      <c r="L217">
        <v>1</v>
      </c>
      <c r="M217" t="s">
        <v>200</v>
      </c>
      <c r="N217" t="s">
        <v>383</v>
      </c>
      <c r="O217" t="s">
        <v>202</v>
      </c>
      <c r="P217" t="s">
        <v>384</v>
      </c>
    </row>
    <row r="218" spans="1:16" x14ac:dyDescent="0.25">
      <c r="A218">
        <v>1558</v>
      </c>
      <c r="B218" t="s">
        <v>360</v>
      </c>
      <c r="E218" t="s">
        <v>547</v>
      </c>
      <c r="F218" t="s">
        <v>347</v>
      </c>
      <c r="G218" t="s">
        <v>362</v>
      </c>
      <c r="H218" t="s">
        <v>198</v>
      </c>
      <c r="I218" t="s">
        <v>363</v>
      </c>
      <c r="J218">
        <v>1994</v>
      </c>
      <c r="K218">
        <v>940730</v>
      </c>
      <c r="L218">
        <v>1</v>
      </c>
      <c r="M218" t="s">
        <v>200</v>
      </c>
      <c r="N218" t="s">
        <v>364</v>
      </c>
      <c r="O218" t="s">
        <v>202</v>
      </c>
      <c r="P218" t="s">
        <v>365</v>
      </c>
    </row>
    <row r="219" spans="1:16" x14ac:dyDescent="0.25">
      <c r="A219">
        <v>1559</v>
      </c>
      <c r="B219" t="s">
        <v>360</v>
      </c>
      <c r="E219" t="s">
        <v>548</v>
      </c>
      <c r="F219" t="s">
        <v>347</v>
      </c>
      <c r="G219" t="s">
        <v>362</v>
      </c>
      <c r="H219" t="s">
        <v>198</v>
      </c>
      <c r="I219" t="s">
        <v>363</v>
      </c>
      <c r="J219">
        <v>1994</v>
      </c>
      <c r="K219">
        <v>5857</v>
      </c>
      <c r="L219">
        <v>1</v>
      </c>
      <c r="M219" t="s">
        <v>200</v>
      </c>
      <c r="N219" t="s">
        <v>383</v>
      </c>
      <c r="O219" t="s">
        <v>202</v>
      </c>
      <c r="P219" t="s">
        <v>384</v>
      </c>
    </row>
    <row r="220" spans="1:16" x14ac:dyDescent="0.25">
      <c r="A220">
        <v>1560</v>
      </c>
      <c r="B220" t="s">
        <v>360</v>
      </c>
      <c r="E220" t="s">
        <v>549</v>
      </c>
      <c r="F220" t="s">
        <v>347</v>
      </c>
      <c r="G220" t="s">
        <v>362</v>
      </c>
      <c r="H220" t="s">
        <v>198</v>
      </c>
      <c r="I220" t="s">
        <v>363</v>
      </c>
      <c r="J220">
        <v>1994</v>
      </c>
      <c r="K220">
        <v>8022</v>
      </c>
      <c r="L220">
        <v>1</v>
      </c>
      <c r="M220" t="s">
        <v>200</v>
      </c>
      <c r="N220" t="s">
        <v>383</v>
      </c>
      <c r="O220" t="s">
        <v>202</v>
      </c>
      <c r="P220" t="s">
        <v>384</v>
      </c>
    </row>
    <row r="221" spans="1:16" x14ac:dyDescent="0.25">
      <c r="A221">
        <v>1562</v>
      </c>
      <c r="B221" t="s">
        <v>360</v>
      </c>
      <c r="E221" t="s">
        <v>550</v>
      </c>
      <c r="F221" t="s">
        <v>347</v>
      </c>
      <c r="G221" t="s">
        <v>362</v>
      </c>
      <c r="H221" t="s">
        <v>198</v>
      </c>
      <c r="I221" t="s">
        <v>363</v>
      </c>
      <c r="J221">
        <v>1994</v>
      </c>
      <c r="K221">
        <v>43111</v>
      </c>
      <c r="L221">
        <v>1</v>
      </c>
      <c r="M221" t="s">
        <v>200</v>
      </c>
      <c r="N221" t="s">
        <v>364</v>
      </c>
      <c r="O221" t="s">
        <v>202</v>
      </c>
      <c r="P221" t="s">
        <v>365</v>
      </c>
    </row>
    <row r="222" spans="1:16" x14ac:dyDescent="0.25">
      <c r="A222">
        <v>1564</v>
      </c>
      <c r="B222" t="s">
        <v>360</v>
      </c>
      <c r="E222" t="s">
        <v>551</v>
      </c>
      <c r="F222" t="s">
        <v>347</v>
      </c>
      <c r="G222" t="s">
        <v>362</v>
      </c>
      <c r="H222" t="s">
        <v>198</v>
      </c>
      <c r="I222" t="s">
        <v>363</v>
      </c>
      <c r="J222">
        <v>1994</v>
      </c>
      <c r="K222">
        <v>15071</v>
      </c>
      <c r="L222">
        <v>1</v>
      </c>
      <c r="M222" t="s">
        <v>200</v>
      </c>
      <c r="N222" t="s">
        <v>364</v>
      </c>
      <c r="O222" t="s">
        <v>202</v>
      </c>
      <c r="P222" t="s">
        <v>365</v>
      </c>
    </row>
    <row r="223" spans="1:16" x14ac:dyDescent="0.25">
      <c r="A223">
        <v>1565</v>
      </c>
      <c r="B223" t="s">
        <v>360</v>
      </c>
      <c r="E223" t="s">
        <v>552</v>
      </c>
      <c r="F223" t="s">
        <v>347</v>
      </c>
      <c r="G223" t="s">
        <v>362</v>
      </c>
      <c r="H223" t="s">
        <v>198</v>
      </c>
      <c r="I223" t="s">
        <v>363</v>
      </c>
      <c r="J223">
        <v>1994</v>
      </c>
      <c r="K223">
        <v>1057350</v>
      </c>
      <c r="L223">
        <v>1</v>
      </c>
      <c r="M223" t="s">
        <v>200</v>
      </c>
      <c r="N223" t="s">
        <v>364</v>
      </c>
      <c r="O223" t="s">
        <v>202</v>
      </c>
      <c r="P223" t="s">
        <v>365</v>
      </c>
    </row>
    <row r="224" spans="1:16" x14ac:dyDescent="0.25">
      <c r="A224">
        <v>1566</v>
      </c>
      <c r="B224" t="s">
        <v>360</v>
      </c>
      <c r="E224" t="s">
        <v>553</v>
      </c>
      <c r="F224" t="s">
        <v>347</v>
      </c>
      <c r="G224" t="s">
        <v>362</v>
      </c>
      <c r="H224" t="s">
        <v>198</v>
      </c>
      <c r="I224" t="s">
        <v>363</v>
      </c>
      <c r="J224">
        <v>1994</v>
      </c>
      <c r="K224">
        <v>1326</v>
      </c>
      <c r="L224">
        <v>1</v>
      </c>
      <c r="M224" t="s">
        <v>200</v>
      </c>
      <c r="N224" t="s">
        <v>436</v>
      </c>
      <c r="O224" t="s">
        <v>202</v>
      </c>
      <c r="P224" t="s">
        <v>384</v>
      </c>
    </row>
    <row r="225" spans="1:16" x14ac:dyDescent="0.25">
      <c r="A225">
        <v>1567</v>
      </c>
      <c r="B225" t="s">
        <v>360</v>
      </c>
      <c r="E225" t="s">
        <v>554</v>
      </c>
      <c r="F225" t="s">
        <v>347</v>
      </c>
      <c r="G225" t="s">
        <v>362</v>
      </c>
      <c r="H225" t="s">
        <v>198</v>
      </c>
      <c r="I225" t="s">
        <v>363</v>
      </c>
      <c r="J225">
        <v>1994</v>
      </c>
      <c r="K225">
        <v>8335</v>
      </c>
      <c r="L225">
        <v>1</v>
      </c>
      <c r="M225" t="s">
        <v>200</v>
      </c>
      <c r="N225" t="s">
        <v>436</v>
      </c>
      <c r="O225" t="s">
        <v>202</v>
      </c>
      <c r="P225" t="s">
        <v>384</v>
      </c>
    </row>
    <row r="226" spans="1:16" x14ac:dyDescent="0.25">
      <c r="A226">
        <v>1568</v>
      </c>
      <c r="B226" t="s">
        <v>360</v>
      </c>
      <c r="E226" t="s">
        <v>555</v>
      </c>
      <c r="F226" t="s">
        <v>347</v>
      </c>
      <c r="G226" t="s">
        <v>362</v>
      </c>
      <c r="H226" t="s">
        <v>198</v>
      </c>
      <c r="I226" t="s">
        <v>363</v>
      </c>
      <c r="J226">
        <v>1994</v>
      </c>
      <c r="K226">
        <v>21690</v>
      </c>
      <c r="L226">
        <v>1</v>
      </c>
      <c r="M226" t="s">
        <v>200</v>
      </c>
      <c r="N226" t="s">
        <v>364</v>
      </c>
      <c r="O226" t="s">
        <v>202</v>
      </c>
      <c r="P226" t="s">
        <v>365</v>
      </c>
    </row>
    <row r="227" spans="1:16" x14ac:dyDescent="0.25">
      <c r="A227">
        <v>1569</v>
      </c>
      <c r="B227" t="s">
        <v>360</v>
      </c>
      <c r="E227" t="s">
        <v>556</v>
      </c>
      <c r="F227" t="s">
        <v>347</v>
      </c>
      <c r="G227" t="s">
        <v>362</v>
      </c>
      <c r="H227" t="s">
        <v>198</v>
      </c>
      <c r="I227" t="s">
        <v>363</v>
      </c>
      <c r="J227">
        <v>1994</v>
      </c>
      <c r="K227">
        <v>19507</v>
      </c>
      <c r="L227">
        <v>1</v>
      </c>
      <c r="M227" t="s">
        <v>200</v>
      </c>
      <c r="N227" t="s">
        <v>364</v>
      </c>
      <c r="O227" t="s">
        <v>202</v>
      </c>
      <c r="P227" t="s">
        <v>365</v>
      </c>
    </row>
    <row r="228" spans="1:16" x14ac:dyDescent="0.25">
      <c r="A228">
        <v>1570</v>
      </c>
      <c r="B228" t="s">
        <v>360</v>
      </c>
      <c r="E228" t="s">
        <v>557</v>
      </c>
      <c r="F228" t="s">
        <v>347</v>
      </c>
      <c r="G228" t="s">
        <v>362</v>
      </c>
      <c r="H228" t="s">
        <v>198</v>
      </c>
      <c r="I228" t="s">
        <v>363</v>
      </c>
      <c r="J228">
        <v>1994</v>
      </c>
      <c r="K228">
        <v>222633</v>
      </c>
      <c r="L228">
        <v>1</v>
      </c>
      <c r="M228" t="s">
        <v>200</v>
      </c>
      <c r="N228" t="s">
        <v>364</v>
      </c>
      <c r="O228" t="s">
        <v>202</v>
      </c>
      <c r="P228" t="s">
        <v>365</v>
      </c>
    </row>
    <row r="229" spans="1:16" x14ac:dyDescent="0.25">
      <c r="A229">
        <v>1571</v>
      </c>
      <c r="B229" t="s">
        <v>360</v>
      </c>
      <c r="E229" t="s">
        <v>558</v>
      </c>
      <c r="F229" t="s">
        <v>347</v>
      </c>
      <c r="G229" t="s">
        <v>362</v>
      </c>
      <c r="H229" t="s">
        <v>198</v>
      </c>
      <c r="I229" t="s">
        <v>363</v>
      </c>
      <c r="J229">
        <v>1994</v>
      </c>
      <c r="K229">
        <v>40308</v>
      </c>
      <c r="L229">
        <v>1</v>
      </c>
      <c r="M229" t="s">
        <v>200</v>
      </c>
      <c r="N229" t="s">
        <v>364</v>
      </c>
      <c r="O229" t="s">
        <v>202</v>
      </c>
      <c r="P229" t="s">
        <v>365</v>
      </c>
    </row>
    <row r="230" spans="1:16" x14ac:dyDescent="0.25">
      <c r="A230">
        <v>1572</v>
      </c>
      <c r="B230" t="s">
        <v>360</v>
      </c>
      <c r="E230" t="s">
        <v>559</v>
      </c>
      <c r="F230" t="s">
        <v>347</v>
      </c>
      <c r="G230" t="s">
        <v>362</v>
      </c>
      <c r="H230" t="s">
        <v>198</v>
      </c>
      <c r="I230" t="s">
        <v>363</v>
      </c>
      <c r="J230">
        <v>1994</v>
      </c>
      <c r="K230">
        <v>2780145</v>
      </c>
      <c r="L230">
        <v>1</v>
      </c>
      <c r="M230" t="s">
        <v>200</v>
      </c>
      <c r="N230" t="s">
        <v>364</v>
      </c>
      <c r="O230" t="s">
        <v>202</v>
      </c>
      <c r="P230" t="s">
        <v>365</v>
      </c>
    </row>
    <row r="231" spans="1:16" x14ac:dyDescent="0.25">
      <c r="A231">
        <v>1573</v>
      </c>
      <c r="B231" t="s">
        <v>360</v>
      </c>
      <c r="E231" t="s">
        <v>560</v>
      </c>
      <c r="F231" t="s">
        <v>347</v>
      </c>
      <c r="G231" t="s">
        <v>362</v>
      </c>
      <c r="H231" t="s">
        <v>198</v>
      </c>
      <c r="I231" t="s">
        <v>363</v>
      </c>
      <c r="J231">
        <v>1994</v>
      </c>
      <c r="K231">
        <v>68591</v>
      </c>
      <c r="L231">
        <v>1</v>
      </c>
      <c r="M231" t="s">
        <v>200</v>
      </c>
      <c r="N231" t="s">
        <v>561</v>
      </c>
      <c r="O231" t="s">
        <v>202</v>
      </c>
      <c r="P231" t="s">
        <v>562</v>
      </c>
    </row>
    <row r="232" spans="1:16" x14ac:dyDescent="0.25">
      <c r="A232">
        <v>1575</v>
      </c>
      <c r="B232" t="s">
        <v>425</v>
      </c>
      <c r="E232" t="s">
        <v>563</v>
      </c>
      <c r="F232" t="s">
        <v>347</v>
      </c>
      <c r="G232" t="s">
        <v>410</v>
      </c>
      <c r="H232" t="s">
        <v>198</v>
      </c>
      <c r="I232" t="s">
        <v>411</v>
      </c>
      <c r="J232">
        <v>1994</v>
      </c>
      <c r="K232">
        <v>41</v>
      </c>
      <c r="L232">
        <v>32</v>
      </c>
      <c r="M232" t="s">
        <v>200</v>
      </c>
      <c r="N232" t="s">
        <v>427</v>
      </c>
      <c r="O232" t="s">
        <v>202</v>
      </c>
      <c r="P232" t="s">
        <v>428</v>
      </c>
    </row>
    <row r="233" spans="1:16" x14ac:dyDescent="0.25">
      <c r="A233">
        <v>1576</v>
      </c>
      <c r="B233" t="s">
        <v>425</v>
      </c>
      <c r="E233" t="s">
        <v>563</v>
      </c>
      <c r="F233" t="s">
        <v>347</v>
      </c>
      <c r="G233" t="s">
        <v>410</v>
      </c>
      <c r="H233" t="s">
        <v>198</v>
      </c>
      <c r="I233" t="s">
        <v>411</v>
      </c>
      <c r="J233">
        <v>1994</v>
      </c>
      <c r="K233">
        <v>8</v>
      </c>
      <c r="L233">
        <v>32</v>
      </c>
      <c r="M233" t="s">
        <v>200</v>
      </c>
      <c r="N233" t="s">
        <v>427</v>
      </c>
      <c r="O233" t="s">
        <v>202</v>
      </c>
      <c r="P233" t="s">
        <v>428</v>
      </c>
    </row>
    <row r="234" spans="1:16" x14ac:dyDescent="0.25">
      <c r="A234">
        <v>1577</v>
      </c>
      <c r="B234" t="s">
        <v>425</v>
      </c>
      <c r="E234" t="s">
        <v>564</v>
      </c>
      <c r="F234" t="s">
        <v>347</v>
      </c>
      <c r="G234" t="s">
        <v>362</v>
      </c>
      <c r="H234" t="s">
        <v>198</v>
      </c>
      <c r="I234" t="s">
        <v>363</v>
      </c>
      <c r="J234">
        <v>1994</v>
      </c>
      <c r="K234">
        <v>136</v>
      </c>
      <c r="L234">
        <v>1</v>
      </c>
      <c r="M234" t="s">
        <v>200</v>
      </c>
      <c r="N234" t="s">
        <v>383</v>
      </c>
      <c r="O234" t="s">
        <v>202</v>
      </c>
      <c r="P234" t="s">
        <v>428</v>
      </c>
    </row>
    <row r="235" spans="1:16" x14ac:dyDescent="0.25">
      <c r="A235">
        <v>1578</v>
      </c>
      <c r="B235" t="s">
        <v>425</v>
      </c>
      <c r="E235" t="s">
        <v>564</v>
      </c>
      <c r="F235" t="s">
        <v>347</v>
      </c>
      <c r="G235" t="s">
        <v>362</v>
      </c>
      <c r="H235" t="s">
        <v>198</v>
      </c>
      <c r="I235" t="s">
        <v>363</v>
      </c>
      <c r="J235">
        <v>1994</v>
      </c>
      <c r="K235">
        <v>39</v>
      </c>
      <c r="L235">
        <v>1</v>
      </c>
      <c r="M235" t="s">
        <v>200</v>
      </c>
      <c r="N235" t="s">
        <v>383</v>
      </c>
      <c r="O235" t="s">
        <v>202</v>
      </c>
      <c r="P235" t="s">
        <v>428</v>
      </c>
    </row>
    <row r="236" spans="1:16" x14ac:dyDescent="0.25">
      <c r="A236">
        <v>1579</v>
      </c>
      <c r="B236" t="s">
        <v>425</v>
      </c>
      <c r="E236" t="s">
        <v>564</v>
      </c>
      <c r="F236" t="s">
        <v>347</v>
      </c>
      <c r="G236" t="s">
        <v>362</v>
      </c>
      <c r="H236" t="s">
        <v>198</v>
      </c>
      <c r="I236" t="s">
        <v>363</v>
      </c>
      <c r="J236">
        <v>1994</v>
      </c>
      <c r="K236">
        <v>59</v>
      </c>
      <c r="L236">
        <v>1</v>
      </c>
      <c r="M236" t="s">
        <v>200</v>
      </c>
      <c r="N236" t="s">
        <v>383</v>
      </c>
      <c r="O236" t="s">
        <v>202</v>
      </c>
      <c r="P236" t="s">
        <v>428</v>
      </c>
    </row>
    <row r="237" spans="1:16" x14ac:dyDescent="0.25">
      <c r="A237">
        <v>1580</v>
      </c>
      <c r="B237" t="s">
        <v>425</v>
      </c>
      <c r="E237" t="s">
        <v>565</v>
      </c>
      <c r="F237" t="s">
        <v>347</v>
      </c>
      <c r="G237" t="s">
        <v>362</v>
      </c>
      <c r="H237" t="s">
        <v>198</v>
      </c>
      <c r="I237" t="s">
        <v>363</v>
      </c>
      <c r="J237">
        <v>1994</v>
      </c>
      <c r="K237">
        <v>440</v>
      </c>
      <c r="L237">
        <v>1</v>
      </c>
      <c r="M237" t="s">
        <v>200</v>
      </c>
      <c r="N237" t="s">
        <v>383</v>
      </c>
      <c r="O237" t="s">
        <v>202</v>
      </c>
      <c r="P237" t="s">
        <v>428</v>
      </c>
    </row>
    <row r="238" spans="1:16" x14ac:dyDescent="0.25">
      <c r="A238">
        <v>1581</v>
      </c>
      <c r="B238" t="s">
        <v>425</v>
      </c>
      <c r="E238" t="s">
        <v>566</v>
      </c>
      <c r="F238" t="s">
        <v>347</v>
      </c>
      <c r="G238" t="s">
        <v>362</v>
      </c>
      <c r="H238" t="s">
        <v>198</v>
      </c>
      <c r="I238" t="s">
        <v>363</v>
      </c>
      <c r="J238">
        <v>1994</v>
      </c>
      <c r="K238">
        <v>7</v>
      </c>
      <c r="L238">
        <v>1</v>
      </c>
      <c r="M238" t="s">
        <v>200</v>
      </c>
      <c r="N238" t="s">
        <v>383</v>
      </c>
      <c r="O238" t="s">
        <v>202</v>
      </c>
      <c r="P238" t="s">
        <v>428</v>
      </c>
    </row>
    <row r="239" spans="1:16" x14ac:dyDescent="0.25">
      <c r="A239">
        <v>1582</v>
      </c>
      <c r="B239" t="s">
        <v>425</v>
      </c>
      <c r="E239" t="s">
        <v>430</v>
      </c>
      <c r="F239" t="s">
        <v>347</v>
      </c>
      <c r="G239" t="s">
        <v>362</v>
      </c>
      <c r="H239" t="s">
        <v>198</v>
      </c>
      <c r="I239" t="s">
        <v>363</v>
      </c>
      <c r="J239">
        <v>1994</v>
      </c>
      <c r="K239">
        <v>27</v>
      </c>
      <c r="L239">
        <v>1</v>
      </c>
      <c r="M239" t="s">
        <v>200</v>
      </c>
      <c r="N239" t="s">
        <v>383</v>
      </c>
      <c r="O239" t="s">
        <v>202</v>
      </c>
      <c r="P239" t="s">
        <v>428</v>
      </c>
    </row>
    <row r="240" spans="1:16" x14ac:dyDescent="0.25">
      <c r="A240">
        <v>1583</v>
      </c>
      <c r="B240" t="s">
        <v>360</v>
      </c>
      <c r="E240" t="s">
        <v>567</v>
      </c>
      <c r="F240" t="s">
        <v>347</v>
      </c>
      <c r="G240" t="s">
        <v>362</v>
      </c>
      <c r="H240" t="s">
        <v>198</v>
      </c>
      <c r="I240" t="s">
        <v>363</v>
      </c>
      <c r="J240">
        <v>1994</v>
      </c>
      <c r="K240">
        <v>896</v>
      </c>
      <c r="L240">
        <v>1</v>
      </c>
      <c r="M240" t="s">
        <v>200</v>
      </c>
      <c r="N240" t="s">
        <v>364</v>
      </c>
      <c r="O240" t="s">
        <v>202</v>
      </c>
      <c r="P240" t="s">
        <v>365</v>
      </c>
    </row>
    <row r="241" spans="1:16" x14ac:dyDescent="0.25">
      <c r="A241">
        <v>1584</v>
      </c>
      <c r="B241" t="s">
        <v>360</v>
      </c>
      <c r="E241" t="s">
        <v>568</v>
      </c>
      <c r="F241" t="s">
        <v>347</v>
      </c>
      <c r="G241" t="s">
        <v>197</v>
      </c>
      <c r="H241" t="s">
        <v>198</v>
      </c>
      <c r="I241" t="s">
        <v>199</v>
      </c>
      <c r="J241">
        <v>1970</v>
      </c>
      <c r="K241">
        <v>18010</v>
      </c>
      <c r="L241">
        <v>2</v>
      </c>
      <c r="M241" t="s">
        <v>200</v>
      </c>
      <c r="N241" t="s">
        <v>364</v>
      </c>
      <c r="O241" t="s">
        <v>202</v>
      </c>
      <c r="P241" t="s">
        <v>365</v>
      </c>
    </row>
    <row r="242" spans="1:16" x14ac:dyDescent="0.25">
      <c r="A242">
        <v>1585</v>
      </c>
      <c r="B242" t="s">
        <v>360</v>
      </c>
      <c r="E242" t="s">
        <v>569</v>
      </c>
      <c r="F242" t="s">
        <v>347</v>
      </c>
      <c r="G242" t="s">
        <v>197</v>
      </c>
      <c r="H242" t="s">
        <v>198</v>
      </c>
      <c r="I242" t="s">
        <v>199</v>
      </c>
      <c r="J242">
        <v>1981</v>
      </c>
      <c r="K242">
        <v>16249</v>
      </c>
      <c r="L242">
        <v>2</v>
      </c>
      <c r="M242" t="s">
        <v>200</v>
      </c>
      <c r="N242" t="s">
        <v>364</v>
      </c>
      <c r="O242" t="s">
        <v>202</v>
      </c>
      <c r="P242" t="s">
        <v>365</v>
      </c>
    </row>
    <row r="243" spans="1:16" x14ac:dyDescent="0.25">
      <c r="A243">
        <v>1586</v>
      </c>
      <c r="B243" t="s">
        <v>360</v>
      </c>
      <c r="E243" t="s">
        <v>570</v>
      </c>
      <c r="F243" t="s">
        <v>347</v>
      </c>
      <c r="G243" t="s">
        <v>197</v>
      </c>
      <c r="H243" t="s">
        <v>198</v>
      </c>
      <c r="I243" t="s">
        <v>199</v>
      </c>
      <c r="J243">
        <v>1967</v>
      </c>
      <c r="K243">
        <v>23560</v>
      </c>
      <c r="L243">
        <v>2</v>
      </c>
      <c r="M243" t="s">
        <v>200</v>
      </c>
      <c r="N243" t="s">
        <v>383</v>
      </c>
      <c r="O243" t="s">
        <v>202</v>
      </c>
      <c r="P243" t="s">
        <v>384</v>
      </c>
    </row>
    <row r="244" spans="1:16" x14ac:dyDescent="0.25">
      <c r="A244">
        <v>1587</v>
      </c>
      <c r="B244" t="s">
        <v>360</v>
      </c>
      <c r="E244" t="s">
        <v>571</v>
      </c>
      <c r="F244" t="s">
        <v>347</v>
      </c>
      <c r="G244" t="s">
        <v>197</v>
      </c>
      <c r="H244" t="s">
        <v>198</v>
      </c>
      <c r="I244" t="s">
        <v>199</v>
      </c>
      <c r="J244">
        <v>1981</v>
      </c>
      <c r="K244">
        <v>10032</v>
      </c>
      <c r="L244">
        <v>2</v>
      </c>
      <c r="M244" t="s">
        <v>200</v>
      </c>
      <c r="N244" t="s">
        <v>364</v>
      </c>
      <c r="O244" t="s">
        <v>202</v>
      </c>
      <c r="P244" t="s">
        <v>365</v>
      </c>
    </row>
    <row r="245" spans="1:16" x14ac:dyDescent="0.25">
      <c r="A245">
        <v>1588</v>
      </c>
      <c r="B245" t="s">
        <v>360</v>
      </c>
      <c r="E245" t="s">
        <v>572</v>
      </c>
      <c r="F245" t="s">
        <v>347</v>
      </c>
      <c r="G245" t="s">
        <v>197</v>
      </c>
      <c r="H245" t="s">
        <v>198</v>
      </c>
      <c r="I245" t="s">
        <v>199</v>
      </c>
      <c r="J245">
        <v>1969</v>
      </c>
      <c r="K245">
        <v>7929</v>
      </c>
      <c r="L245">
        <v>2</v>
      </c>
      <c r="M245" t="s">
        <v>200</v>
      </c>
      <c r="N245" t="s">
        <v>383</v>
      </c>
      <c r="O245" t="s">
        <v>202</v>
      </c>
      <c r="P245" t="s">
        <v>384</v>
      </c>
    </row>
    <row r="246" spans="1:16" x14ac:dyDescent="0.25">
      <c r="A246">
        <v>1589</v>
      </c>
      <c r="B246" t="s">
        <v>360</v>
      </c>
      <c r="E246" t="s">
        <v>573</v>
      </c>
      <c r="F246" t="s">
        <v>347</v>
      </c>
      <c r="G246" t="s">
        <v>197</v>
      </c>
      <c r="H246" t="s">
        <v>198</v>
      </c>
      <c r="I246" t="s">
        <v>199</v>
      </c>
      <c r="J246">
        <v>1968</v>
      </c>
      <c r="K246">
        <v>10788</v>
      </c>
      <c r="L246">
        <v>2</v>
      </c>
      <c r="M246" t="s">
        <v>200</v>
      </c>
      <c r="N246" t="s">
        <v>383</v>
      </c>
      <c r="O246" t="s">
        <v>202</v>
      </c>
      <c r="P246" t="s">
        <v>384</v>
      </c>
    </row>
    <row r="247" spans="1:16" x14ac:dyDescent="0.25">
      <c r="A247">
        <v>1590</v>
      </c>
      <c r="B247" t="s">
        <v>360</v>
      </c>
      <c r="E247" t="s">
        <v>574</v>
      </c>
      <c r="F247" t="s">
        <v>347</v>
      </c>
      <c r="G247" t="s">
        <v>197</v>
      </c>
      <c r="H247" t="s">
        <v>198</v>
      </c>
      <c r="I247" t="s">
        <v>199</v>
      </c>
      <c r="J247">
        <v>1967</v>
      </c>
      <c r="K247">
        <v>25512</v>
      </c>
      <c r="L247">
        <v>2</v>
      </c>
      <c r="M247" t="s">
        <v>200</v>
      </c>
      <c r="N247" t="s">
        <v>383</v>
      </c>
      <c r="O247" t="s">
        <v>202</v>
      </c>
      <c r="P247" t="s">
        <v>384</v>
      </c>
    </row>
    <row r="248" spans="1:16" x14ac:dyDescent="0.25">
      <c r="A248">
        <v>1591</v>
      </c>
      <c r="B248" t="s">
        <v>360</v>
      </c>
      <c r="E248" t="s">
        <v>575</v>
      </c>
      <c r="F248" t="s">
        <v>347</v>
      </c>
      <c r="G248" t="s">
        <v>197</v>
      </c>
      <c r="H248" t="s">
        <v>198</v>
      </c>
      <c r="I248" t="s">
        <v>199</v>
      </c>
      <c r="J248">
        <v>1967</v>
      </c>
      <c r="K248">
        <v>31550</v>
      </c>
      <c r="L248">
        <v>2</v>
      </c>
      <c r="M248" t="s">
        <v>200</v>
      </c>
      <c r="N248" t="s">
        <v>383</v>
      </c>
      <c r="O248" t="s">
        <v>202</v>
      </c>
      <c r="P248" t="s">
        <v>384</v>
      </c>
    </row>
    <row r="249" spans="1:16" x14ac:dyDescent="0.25">
      <c r="A249">
        <v>1592</v>
      </c>
      <c r="B249" t="s">
        <v>360</v>
      </c>
      <c r="E249" t="s">
        <v>576</v>
      </c>
      <c r="F249" t="s">
        <v>347</v>
      </c>
      <c r="G249" t="s">
        <v>197</v>
      </c>
      <c r="H249" t="s">
        <v>198</v>
      </c>
      <c r="I249" t="s">
        <v>199</v>
      </c>
      <c r="J249">
        <v>1968</v>
      </c>
      <c r="K249">
        <v>10128</v>
      </c>
      <c r="L249">
        <v>2</v>
      </c>
      <c r="M249" t="s">
        <v>200</v>
      </c>
      <c r="N249" t="s">
        <v>383</v>
      </c>
      <c r="O249" t="s">
        <v>202</v>
      </c>
      <c r="P249" t="s">
        <v>384</v>
      </c>
    </row>
    <row r="250" spans="1:16" x14ac:dyDescent="0.25">
      <c r="A250">
        <v>1593</v>
      </c>
      <c r="B250" t="s">
        <v>360</v>
      </c>
      <c r="E250" t="s">
        <v>577</v>
      </c>
      <c r="F250" t="s">
        <v>347</v>
      </c>
      <c r="G250" t="s">
        <v>197</v>
      </c>
      <c r="H250" t="s">
        <v>198</v>
      </c>
      <c r="I250" t="s">
        <v>199</v>
      </c>
      <c r="J250">
        <v>1968</v>
      </c>
      <c r="K250">
        <v>11797</v>
      </c>
      <c r="L250">
        <v>2</v>
      </c>
      <c r="M250" t="s">
        <v>200</v>
      </c>
      <c r="N250" t="s">
        <v>383</v>
      </c>
      <c r="O250" t="s">
        <v>202</v>
      </c>
      <c r="P250" t="s">
        <v>384</v>
      </c>
    </row>
    <row r="251" spans="1:16" x14ac:dyDescent="0.25">
      <c r="A251">
        <v>1594</v>
      </c>
      <c r="B251" t="s">
        <v>360</v>
      </c>
      <c r="E251" t="s">
        <v>578</v>
      </c>
      <c r="F251" t="s">
        <v>347</v>
      </c>
      <c r="G251" t="s">
        <v>197</v>
      </c>
      <c r="H251" t="s">
        <v>198</v>
      </c>
      <c r="I251" t="s">
        <v>199</v>
      </c>
      <c r="J251">
        <v>1968</v>
      </c>
      <c r="K251">
        <v>22653</v>
      </c>
      <c r="L251">
        <v>2</v>
      </c>
      <c r="M251" t="s">
        <v>200</v>
      </c>
      <c r="N251" t="s">
        <v>383</v>
      </c>
      <c r="O251" t="s">
        <v>202</v>
      </c>
      <c r="P251" t="s">
        <v>384</v>
      </c>
    </row>
    <row r="252" spans="1:16" x14ac:dyDescent="0.25">
      <c r="A252">
        <v>1595</v>
      </c>
      <c r="B252" t="s">
        <v>360</v>
      </c>
      <c r="E252" t="s">
        <v>579</v>
      </c>
      <c r="F252" t="s">
        <v>347</v>
      </c>
      <c r="G252" t="s">
        <v>197</v>
      </c>
      <c r="H252" t="s">
        <v>198</v>
      </c>
      <c r="I252" t="s">
        <v>199</v>
      </c>
      <c r="J252">
        <v>1975</v>
      </c>
      <c r="K252">
        <v>58397</v>
      </c>
      <c r="L252">
        <v>2</v>
      </c>
      <c r="M252" t="s">
        <v>200</v>
      </c>
      <c r="N252" t="s">
        <v>383</v>
      </c>
      <c r="O252" t="s">
        <v>202</v>
      </c>
      <c r="P252" t="s">
        <v>384</v>
      </c>
    </row>
    <row r="253" spans="1:16" x14ac:dyDescent="0.25">
      <c r="A253">
        <v>1596</v>
      </c>
      <c r="B253" t="s">
        <v>360</v>
      </c>
      <c r="E253" t="s">
        <v>580</v>
      </c>
      <c r="F253" t="s">
        <v>347</v>
      </c>
      <c r="G253" t="s">
        <v>197</v>
      </c>
      <c r="H253" t="s">
        <v>198</v>
      </c>
      <c r="I253" t="s">
        <v>199</v>
      </c>
      <c r="J253">
        <v>1985</v>
      </c>
      <c r="K253">
        <v>34570</v>
      </c>
      <c r="L253">
        <v>2</v>
      </c>
      <c r="M253" t="s">
        <v>200</v>
      </c>
      <c r="N253" t="s">
        <v>383</v>
      </c>
      <c r="O253" t="s">
        <v>202</v>
      </c>
      <c r="P253" t="s">
        <v>384</v>
      </c>
    </row>
    <row r="254" spans="1:16" x14ac:dyDescent="0.25">
      <c r="A254">
        <v>1597</v>
      </c>
      <c r="B254" t="s">
        <v>360</v>
      </c>
      <c r="E254" t="s">
        <v>581</v>
      </c>
      <c r="F254" t="s">
        <v>347</v>
      </c>
      <c r="G254" t="s">
        <v>197</v>
      </c>
      <c r="H254" t="s">
        <v>198</v>
      </c>
      <c r="I254" t="s">
        <v>199</v>
      </c>
      <c r="J254">
        <v>1968</v>
      </c>
      <c r="K254">
        <v>28157</v>
      </c>
      <c r="L254">
        <v>2</v>
      </c>
      <c r="M254" t="s">
        <v>200</v>
      </c>
      <c r="N254" t="s">
        <v>383</v>
      </c>
      <c r="O254" t="s">
        <v>202</v>
      </c>
      <c r="P254" t="s">
        <v>384</v>
      </c>
    </row>
    <row r="255" spans="1:16" x14ac:dyDescent="0.25">
      <c r="A255">
        <v>1598</v>
      </c>
      <c r="B255" t="s">
        <v>360</v>
      </c>
      <c r="E255" t="s">
        <v>582</v>
      </c>
      <c r="F255" t="s">
        <v>347</v>
      </c>
      <c r="G255" t="s">
        <v>197</v>
      </c>
      <c r="H255" t="s">
        <v>198</v>
      </c>
      <c r="I255" t="s">
        <v>199</v>
      </c>
      <c r="J255">
        <v>1979</v>
      </c>
      <c r="K255">
        <v>26591</v>
      </c>
      <c r="L255">
        <v>2</v>
      </c>
      <c r="M255" t="s">
        <v>200</v>
      </c>
      <c r="N255" t="s">
        <v>364</v>
      </c>
      <c r="O255" t="s">
        <v>202</v>
      </c>
      <c r="P255" t="s">
        <v>365</v>
      </c>
    </row>
    <row r="256" spans="1:16" x14ac:dyDescent="0.25">
      <c r="A256">
        <v>1599</v>
      </c>
      <c r="B256" t="s">
        <v>360</v>
      </c>
      <c r="E256" t="s">
        <v>583</v>
      </c>
      <c r="F256" t="s">
        <v>347</v>
      </c>
      <c r="G256" t="s">
        <v>197</v>
      </c>
      <c r="H256" t="s">
        <v>198</v>
      </c>
      <c r="I256" t="s">
        <v>199</v>
      </c>
      <c r="J256">
        <v>1982</v>
      </c>
      <c r="K256">
        <v>28774</v>
      </c>
      <c r="L256">
        <v>2</v>
      </c>
      <c r="M256" t="s">
        <v>200</v>
      </c>
      <c r="N256" t="s">
        <v>364</v>
      </c>
      <c r="O256" t="s">
        <v>202</v>
      </c>
      <c r="P256" t="s">
        <v>365</v>
      </c>
    </row>
    <row r="257" spans="1:16" x14ac:dyDescent="0.25">
      <c r="A257">
        <v>1600</v>
      </c>
      <c r="B257" t="s">
        <v>360</v>
      </c>
      <c r="E257" t="s">
        <v>584</v>
      </c>
      <c r="F257" t="s">
        <v>347</v>
      </c>
      <c r="G257" t="s">
        <v>197</v>
      </c>
      <c r="H257" t="s">
        <v>198</v>
      </c>
      <c r="I257" t="s">
        <v>199</v>
      </c>
      <c r="J257">
        <v>1958</v>
      </c>
      <c r="K257">
        <v>2931</v>
      </c>
      <c r="L257">
        <v>2</v>
      </c>
      <c r="M257" t="s">
        <v>200</v>
      </c>
      <c r="N257" t="s">
        <v>383</v>
      </c>
      <c r="O257" t="s">
        <v>202</v>
      </c>
      <c r="P257" t="s">
        <v>384</v>
      </c>
    </row>
    <row r="258" spans="1:16" x14ac:dyDescent="0.25">
      <c r="A258">
        <v>1601</v>
      </c>
      <c r="B258" t="s">
        <v>360</v>
      </c>
      <c r="E258" t="s">
        <v>585</v>
      </c>
      <c r="F258" t="s">
        <v>347</v>
      </c>
      <c r="G258" t="s">
        <v>197</v>
      </c>
      <c r="H258" t="s">
        <v>198</v>
      </c>
      <c r="I258" t="s">
        <v>199</v>
      </c>
      <c r="J258">
        <v>1988</v>
      </c>
      <c r="K258">
        <v>62596</v>
      </c>
      <c r="L258">
        <v>2</v>
      </c>
      <c r="M258" t="s">
        <v>200</v>
      </c>
      <c r="N258" t="s">
        <v>383</v>
      </c>
      <c r="O258" t="s">
        <v>202</v>
      </c>
      <c r="P258" t="s">
        <v>384</v>
      </c>
    </row>
    <row r="259" spans="1:16" x14ac:dyDescent="0.25">
      <c r="A259">
        <v>1602</v>
      </c>
      <c r="B259" t="s">
        <v>360</v>
      </c>
      <c r="E259" t="s">
        <v>586</v>
      </c>
      <c r="F259" t="s">
        <v>347</v>
      </c>
      <c r="G259" t="s">
        <v>197</v>
      </c>
      <c r="H259" t="s">
        <v>198</v>
      </c>
      <c r="I259" t="s">
        <v>199</v>
      </c>
      <c r="J259">
        <v>1969</v>
      </c>
      <c r="K259">
        <v>28531</v>
      </c>
      <c r="L259">
        <v>2</v>
      </c>
      <c r="M259" t="s">
        <v>200</v>
      </c>
      <c r="N259" t="s">
        <v>383</v>
      </c>
      <c r="O259" t="s">
        <v>202</v>
      </c>
      <c r="P259" t="s">
        <v>384</v>
      </c>
    </row>
    <row r="260" spans="1:16" x14ac:dyDescent="0.25">
      <c r="A260">
        <v>1603</v>
      </c>
      <c r="B260" t="s">
        <v>360</v>
      </c>
      <c r="E260" t="s">
        <v>587</v>
      </c>
      <c r="F260" t="s">
        <v>347</v>
      </c>
      <c r="G260" t="s">
        <v>197</v>
      </c>
      <c r="H260" t="s">
        <v>198</v>
      </c>
      <c r="I260" t="s">
        <v>199</v>
      </c>
      <c r="J260">
        <v>1983</v>
      </c>
      <c r="K260">
        <v>52053</v>
      </c>
      <c r="L260">
        <v>2</v>
      </c>
      <c r="M260" t="s">
        <v>200</v>
      </c>
      <c r="N260" t="s">
        <v>383</v>
      </c>
      <c r="O260" t="s">
        <v>202</v>
      </c>
      <c r="P260" t="s">
        <v>384</v>
      </c>
    </row>
    <row r="261" spans="1:16" x14ac:dyDescent="0.25">
      <c r="A261">
        <v>1604</v>
      </c>
      <c r="B261" t="s">
        <v>360</v>
      </c>
      <c r="E261" t="s">
        <v>588</v>
      </c>
      <c r="F261" t="s">
        <v>347</v>
      </c>
      <c r="G261" t="s">
        <v>197</v>
      </c>
      <c r="H261" t="s">
        <v>198</v>
      </c>
      <c r="I261" t="s">
        <v>199</v>
      </c>
      <c r="J261">
        <v>1983</v>
      </c>
      <c r="K261">
        <v>32958</v>
      </c>
      <c r="L261">
        <v>2</v>
      </c>
      <c r="M261" t="s">
        <v>200</v>
      </c>
      <c r="N261" t="s">
        <v>383</v>
      </c>
      <c r="O261" t="s">
        <v>202</v>
      </c>
      <c r="P261" t="s">
        <v>384</v>
      </c>
    </row>
    <row r="262" spans="1:16" x14ac:dyDescent="0.25">
      <c r="A262">
        <v>1605</v>
      </c>
      <c r="B262" t="s">
        <v>360</v>
      </c>
      <c r="E262" t="s">
        <v>589</v>
      </c>
      <c r="F262" t="s">
        <v>347</v>
      </c>
      <c r="G262" t="s">
        <v>197</v>
      </c>
      <c r="H262" t="s">
        <v>198</v>
      </c>
      <c r="I262" t="s">
        <v>199</v>
      </c>
      <c r="J262">
        <v>1984</v>
      </c>
      <c r="K262">
        <v>48654</v>
      </c>
      <c r="L262">
        <v>2</v>
      </c>
      <c r="M262" t="s">
        <v>200</v>
      </c>
      <c r="N262" t="s">
        <v>383</v>
      </c>
      <c r="O262" t="s">
        <v>202</v>
      </c>
      <c r="P262" t="s">
        <v>384</v>
      </c>
    </row>
    <row r="263" spans="1:16" x14ac:dyDescent="0.25">
      <c r="A263">
        <v>1606</v>
      </c>
      <c r="B263" t="s">
        <v>360</v>
      </c>
      <c r="E263" t="s">
        <v>590</v>
      </c>
      <c r="F263" t="s">
        <v>347</v>
      </c>
      <c r="G263" t="s">
        <v>197</v>
      </c>
      <c r="H263" t="s">
        <v>198</v>
      </c>
      <c r="I263" t="s">
        <v>199</v>
      </c>
      <c r="J263">
        <v>1983</v>
      </c>
      <c r="K263">
        <v>34420</v>
      </c>
      <c r="L263">
        <v>2</v>
      </c>
      <c r="M263" t="s">
        <v>200</v>
      </c>
      <c r="N263" t="s">
        <v>383</v>
      </c>
      <c r="O263" t="s">
        <v>202</v>
      </c>
      <c r="P263" t="s">
        <v>384</v>
      </c>
    </row>
    <row r="264" spans="1:16" x14ac:dyDescent="0.25">
      <c r="A264">
        <v>1610</v>
      </c>
      <c r="B264" t="s">
        <v>360</v>
      </c>
      <c r="E264" t="s">
        <v>591</v>
      </c>
      <c r="F264" t="s">
        <v>347</v>
      </c>
      <c r="G264" t="s">
        <v>197</v>
      </c>
      <c r="H264" t="s">
        <v>198</v>
      </c>
      <c r="I264" t="s">
        <v>199</v>
      </c>
      <c r="J264">
        <v>1981</v>
      </c>
      <c r="K264">
        <v>3036</v>
      </c>
      <c r="L264">
        <v>2</v>
      </c>
      <c r="M264" t="s">
        <v>200</v>
      </c>
      <c r="N264" t="s">
        <v>592</v>
      </c>
      <c r="O264" t="s">
        <v>202</v>
      </c>
      <c r="P264" t="s">
        <v>365</v>
      </c>
    </row>
    <row r="265" spans="1:16" x14ac:dyDescent="0.25">
      <c r="A265">
        <v>1611</v>
      </c>
      <c r="B265" t="s">
        <v>360</v>
      </c>
      <c r="E265" t="s">
        <v>593</v>
      </c>
      <c r="F265" t="s">
        <v>347</v>
      </c>
      <c r="G265" t="s">
        <v>197</v>
      </c>
      <c r="H265" t="s">
        <v>198</v>
      </c>
      <c r="I265" t="s">
        <v>199</v>
      </c>
      <c r="J265">
        <v>1983</v>
      </c>
      <c r="K265">
        <v>8467</v>
      </c>
      <c r="L265">
        <v>2</v>
      </c>
      <c r="M265" t="s">
        <v>200</v>
      </c>
      <c r="N265" t="s">
        <v>592</v>
      </c>
      <c r="O265" t="s">
        <v>202</v>
      </c>
      <c r="P265" t="s">
        <v>365</v>
      </c>
    </row>
    <row r="266" spans="1:16" x14ac:dyDescent="0.25">
      <c r="A266">
        <v>1612</v>
      </c>
      <c r="B266" t="s">
        <v>360</v>
      </c>
      <c r="E266" t="s">
        <v>594</v>
      </c>
      <c r="F266" t="s">
        <v>347</v>
      </c>
      <c r="G266" t="s">
        <v>197</v>
      </c>
      <c r="H266" t="s">
        <v>198</v>
      </c>
      <c r="I266" t="s">
        <v>199</v>
      </c>
      <c r="J266">
        <v>1983</v>
      </c>
      <c r="K266">
        <v>13860</v>
      </c>
      <c r="L266">
        <v>2</v>
      </c>
      <c r="M266" t="s">
        <v>200</v>
      </c>
      <c r="N266" t="s">
        <v>592</v>
      </c>
      <c r="O266" t="s">
        <v>202</v>
      </c>
      <c r="P266" t="s">
        <v>365</v>
      </c>
    </row>
    <row r="267" spans="1:16" x14ac:dyDescent="0.25">
      <c r="A267">
        <v>1613</v>
      </c>
      <c r="B267" t="s">
        <v>360</v>
      </c>
      <c r="E267" t="s">
        <v>595</v>
      </c>
      <c r="F267" t="s">
        <v>347</v>
      </c>
      <c r="G267" t="s">
        <v>197</v>
      </c>
      <c r="H267" t="s">
        <v>198</v>
      </c>
      <c r="I267" t="s">
        <v>199</v>
      </c>
      <c r="J267">
        <v>1964</v>
      </c>
      <c r="K267">
        <v>1073245</v>
      </c>
      <c r="L267">
        <v>2</v>
      </c>
      <c r="M267" t="s">
        <v>200</v>
      </c>
      <c r="N267" t="s">
        <v>592</v>
      </c>
      <c r="O267" t="s">
        <v>202</v>
      </c>
      <c r="P267" t="s">
        <v>365</v>
      </c>
    </row>
    <row r="268" spans="1:16" x14ac:dyDescent="0.25">
      <c r="A268">
        <v>1614</v>
      </c>
      <c r="B268" t="s">
        <v>360</v>
      </c>
      <c r="E268" t="s">
        <v>596</v>
      </c>
      <c r="F268" t="s">
        <v>347</v>
      </c>
      <c r="G268" t="s">
        <v>197</v>
      </c>
      <c r="H268" t="s">
        <v>198</v>
      </c>
      <c r="I268" t="s">
        <v>199</v>
      </c>
      <c r="J268">
        <v>1967</v>
      </c>
      <c r="K268">
        <v>8058</v>
      </c>
      <c r="L268">
        <v>2</v>
      </c>
      <c r="M268" t="s">
        <v>200</v>
      </c>
      <c r="N268" t="s">
        <v>592</v>
      </c>
      <c r="O268" t="s">
        <v>202</v>
      </c>
      <c r="P268" t="s">
        <v>365</v>
      </c>
    </row>
    <row r="269" spans="1:16" x14ac:dyDescent="0.25">
      <c r="A269">
        <v>1615</v>
      </c>
      <c r="B269" t="s">
        <v>360</v>
      </c>
      <c r="E269" t="s">
        <v>597</v>
      </c>
      <c r="F269" t="s">
        <v>347</v>
      </c>
      <c r="G269" t="s">
        <v>245</v>
      </c>
      <c r="H269" t="s">
        <v>198</v>
      </c>
      <c r="I269" t="s">
        <v>246</v>
      </c>
      <c r="J269">
        <v>1964</v>
      </c>
      <c r="K269">
        <v>339265</v>
      </c>
      <c r="L269">
        <v>35</v>
      </c>
      <c r="M269" t="s">
        <v>200</v>
      </c>
      <c r="N269" t="s">
        <v>383</v>
      </c>
      <c r="O269" t="s">
        <v>202</v>
      </c>
      <c r="P269" t="s">
        <v>384</v>
      </c>
    </row>
    <row r="270" spans="1:16" x14ac:dyDescent="0.25">
      <c r="A270">
        <v>1616</v>
      </c>
      <c r="B270" t="s">
        <v>360</v>
      </c>
      <c r="E270" t="s">
        <v>598</v>
      </c>
      <c r="F270" t="s">
        <v>347</v>
      </c>
      <c r="G270" t="s">
        <v>245</v>
      </c>
      <c r="H270" t="s">
        <v>198</v>
      </c>
      <c r="I270" t="s">
        <v>246</v>
      </c>
      <c r="J270">
        <v>1981</v>
      </c>
      <c r="K270">
        <v>83803</v>
      </c>
      <c r="L270">
        <v>35</v>
      </c>
      <c r="M270" t="s">
        <v>200</v>
      </c>
      <c r="N270" t="s">
        <v>364</v>
      </c>
      <c r="O270" t="s">
        <v>202</v>
      </c>
      <c r="P270" t="s">
        <v>365</v>
      </c>
    </row>
    <row r="271" spans="1:16" x14ac:dyDescent="0.25">
      <c r="A271">
        <v>1617</v>
      </c>
      <c r="B271" t="s">
        <v>360</v>
      </c>
      <c r="E271" t="s">
        <v>599</v>
      </c>
      <c r="F271" t="s">
        <v>347</v>
      </c>
      <c r="G271" t="s">
        <v>245</v>
      </c>
      <c r="H271" t="s">
        <v>198</v>
      </c>
      <c r="I271" t="s">
        <v>246</v>
      </c>
      <c r="J271">
        <v>1978</v>
      </c>
      <c r="K271">
        <v>66798</v>
      </c>
      <c r="L271">
        <v>35</v>
      </c>
      <c r="M271" t="s">
        <v>200</v>
      </c>
      <c r="N271" t="s">
        <v>364</v>
      </c>
      <c r="O271" t="s">
        <v>202</v>
      </c>
      <c r="P271" t="s">
        <v>365</v>
      </c>
    </row>
    <row r="272" spans="1:16" x14ac:dyDescent="0.25">
      <c r="A272">
        <v>1618</v>
      </c>
      <c r="B272" t="s">
        <v>360</v>
      </c>
      <c r="E272" t="s">
        <v>600</v>
      </c>
      <c r="F272" t="s">
        <v>347</v>
      </c>
      <c r="G272" t="s">
        <v>245</v>
      </c>
      <c r="H272" t="s">
        <v>198</v>
      </c>
      <c r="I272" t="s">
        <v>246</v>
      </c>
      <c r="J272">
        <v>1979</v>
      </c>
      <c r="K272">
        <v>74717</v>
      </c>
      <c r="L272">
        <v>35</v>
      </c>
      <c r="M272" t="s">
        <v>200</v>
      </c>
      <c r="N272" t="s">
        <v>364</v>
      </c>
      <c r="O272" t="s">
        <v>202</v>
      </c>
      <c r="P272" t="s">
        <v>365</v>
      </c>
    </row>
    <row r="273" spans="1:16" x14ac:dyDescent="0.25">
      <c r="A273">
        <v>1619</v>
      </c>
      <c r="B273" t="s">
        <v>360</v>
      </c>
      <c r="E273" t="s">
        <v>601</v>
      </c>
      <c r="F273" t="s">
        <v>347</v>
      </c>
      <c r="G273" t="s">
        <v>245</v>
      </c>
      <c r="H273" t="s">
        <v>198</v>
      </c>
      <c r="I273" t="s">
        <v>246</v>
      </c>
      <c r="J273">
        <v>1980</v>
      </c>
      <c r="K273">
        <v>52908</v>
      </c>
      <c r="L273">
        <v>35</v>
      </c>
      <c r="M273" t="s">
        <v>200</v>
      </c>
      <c r="N273" t="s">
        <v>364</v>
      </c>
      <c r="O273" t="s">
        <v>202</v>
      </c>
      <c r="P273" t="s">
        <v>365</v>
      </c>
    </row>
    <row r="274" spans="1:16" x14ac:dyDescent="0.25">
      <c r="A274">
        <v>1620</v>
      </c>
      <c r="B274" t="s">
        <v>360</v>
      </c>
      <c r="E274" t="s">
        <v>602</v>
      </c>
      <c r="F274" t="s">
        <v>347</v>
      </c>
      <c r="G274" t="s">
        <v>245</v>
      </c>
      <c r="H274" t="s">
        <v>198</v>
      </c>
      <c r="I274" t="s">
        <v>246</v>
      </c>
      <c r="J274">
        <v>1980</v>
      </c>
      <c r="K274">
        <v>49838</v>
      </c>
      <c r="L274">
        <v>35</v>
      </c>
      <c r="M274" t="s">
        <v>200</v>
      </c>
      <c r="N274" t="s">
        <v>364</v>
      </c>
      <c r="O274" t="s">
        <v>202</v>
      </c>
      <c r="P274" t="s">
        <v>365</v>
      </c>
    </row>
    <row r="275" spans="1:16" x14ac:dyDescent="0.25">
      <c r="A275">
        <v>1621</v>
      </c>
      <c r="B275" t="s">
        <v>360</v>
      </c>
      <c r="E275" t="s">
        <v>603</v>
      </c>
      <c r="F275" t="s">
        <v>347</v>
      </c>
      <c r="G275" t="s">
        <v>245</v>
      </c>
      <c r="H275" t="s">
        <v>198</v>
      </c>
      <c r="I275" t="s">
        <v>246</v>
      </c>
      <c r="J275">
        <v>1982</v>
      </c>
      <c r="K275">
        <v>193985</v>
      </c>
      <c r="L275">
        <v>35</v>
      </c>
      <c r="M275" t="s">
        <v>200</v>
      </c>
      <c r="N275" t="s">
        <v>364</v>
      </c>
      <c r="O275" t="s">
        <v>202</v>
      </c>
      <c r="P275" t="s">
        <v>365</v>
      </c>
    </row>
    <row r="276" spans="1:16" x14ac:dyDescent="0.25">
      <c r="A276">
        <v>1622</v>
      </c>
      <c r="B276" t="s">
        <v>360</v>
      </c>
      <c r="E276" t="s">
        <v>604</v>
      </c>
      <c r="F276" t="s">
        <v>347</v>
      </c>
      <c r="G276" t="s">
        <v>245</v>
      </c>
      <c r="H276" t="s">
        <v>198</v>
      </c>
      <c r="I276" t="s">
        <v>246</v>
      </c>
      <c r="J276">
        <v>1981</v>
      </c>
      <c r="K276">
        <v>45480</v>
      </c>
      <c r="L276">
        <v>35</v>
      </c>
      <c r="M276" t="s">
        <v>200</v>
      </c>
      <c r="N276" t="s">
        <v>364</v>
      </c>
      <c r="O276" t="s">
        <v>202</v>
      </c>
      <c r="P276" t="s">
        <v>365</v>
      </c>
    </row>
    <row r="277" spans="1:16" x14ac:dyDescent="0.25">
      <c r="A277">
        <v>1623</v>
      </c>
      <c r="B277" t="s">
        <v>360</v>
      </c>
      <c r="E277" t="s">
        <v>605</v>
      </c>
      <c r="F277" t="s">
        <v>347</v>
      </c>
      <c r="G277" t="s">
        <v>245</v>
      </c>
      <c r="H277" t="s">
        <v>198</v>
      </c>
      <c r="I277" t="s">
        <v>246</v>
      </c>
      <c r="J277">
        <v>1962</v>
      </c>
      <c r="K277">
        <v>23030</v>
      </c>
      <c r="L277">
        <v>35</v>
      </c>
      <c r="M277" t="s">
        <v>200</v>
      </c>
      <c r="N277" t="s">
        <v>383</v>
      </c>
      <c r="O277" t="s">
        <v>202</v>
      </c>
      <c r="P277" t="s">
        <v>384</v>
      </c>
    </row>
    <row r="278" spans="1:16" x14ac:dyDescent="0.25">
      <c r="A278">
        <v>1624</v>
      </c>
      <c r="B278" t="s">
        <v>360</v>
      </c>
      <c r="E278" t="s">
        <v>606</v>
      </c>
      <c r="F278" t="s">
        <v>347</v>
      </c>
      <c r="G278" t="s">
        <v>245</v>
      </c>
      <c r="H278" t="s">
        <v>198</v>
      </c>
      <c r="I278" t="s">
        <v>246</v>
      </c>
      <c r="J278">
        <v>1985</v>
      </c>
      <c r="K278">
        <v>164376</v>
      </c>
      <c r="L278">
        <v>35</v>
      </c>
      <c r="M278" t="s">
        <v>200</v>
      </c>
      <c r="N278" t="s">
        <v>364</v>
      </c>
      <c r="O278" t="s">
        <v>202</v>
      </c>
      <c r="P278" t="s">
        <v>365</v>
      </c>
    </row>
    <row r="279" spans="1:16" x14ac:dyDescent="0.25">
      <c r="A279">
        <v>1625</v>
      </c>
      <c r="B279" t="s">
        <v>360</v>
      </c>
      <c r="E279" t="s">
        <v>607</v>
      </c>
      <c r="F279" t="s">
        <v>347</v>
      </c>
      <c r="G279" t="s">
        <v>245</v>
      </c>
      <c r="H279" t="s">
        <v>198</v>
      </c>
      <c r="I279" t="s">
        <v>246</v>
      </c>
      <c r="J279">
        <v>1970</v>
      </c>
      <c r="K279">
        <v>107728</v>
      </c>
      <c r="L279">
        <v>35</v>
      </c>
      <c r="M279" t="s">
        <v>200</v>
      </c>
      <c r="N279" t="s">
        <v>383</v>
      </c>
      <c r="O279" t="s">
        <v>202</v>
      </c>
      <c r="P279" t="s">
        <v>384</v>
      </c>
    </row>
    <row r="280" spans="1:16" x14ac:dyDescent="0.25">
      <c r="A280">
        <v>1626</v>
      </c>
      <c r="B280" t="s">
        <v>360</v>
      </c>
      <c r="E280" t="s">
        <v>608</v>
      </c>
      <c r="F280" t="s">
        <v>347</v>
      </c>
      <c r="G280" t="s">
        <v>245</v>
      </c>
      <c r="H280" t="s">
        <v>198</v>
      </c>
      <c r="I280" t="s">
        <v>246</v>
      </c>
      <c r="J280">
        <v>1980</v>
      </c>
      <c r="K280">
        <v>44914</v>
      </c>
      <c r="L280">
        <v>35</v>
      </c>
      <c r="M280" t="s">
        <v>200</v>
      </c>
      <c r="N280" t="s">
        <v>364</v>
      </c>
      <c r="O280" t="s">
        <v>202</v>
      </c>
      <c r="P280" t="s">
        <v>365</v>
      </c>
    </row>
    <row r="281" spans="1:16" x14ac:dyDescent="0.25">
      <c r="A281">
        <v>1627</v>
      </c>
      <c r="B281" t="s">
        <v>360</v>
      </c>
      <c r="E281" t="s">
        <v>609</v>
      </c>
      <c r="F281" t="s">
        <v>347</v>
      </c>
      <c r="G281" t="s">
        <v>245</v>
      </c>
      <c r="H281" t="s">
        <v>198</v>
      </c>
      <c r="I281" t="s">
        <v>246</v>
      </c>
      <c r="J281">
        <v>1981</v>
      </c>
      <c r="K281">
        <v>62645</v>
      </c>
      <c r="L281">
        <v>35</v>
      </c>
      <c r="M281" t="s">
        <v>200</v>
      </c>
      <c r="N281" t="s">
        <v>364</v>
      </c>
      <c r="O281" t="s">
        <v>202</v>
      </c>
      <c r="P281" t="s">
        <v>365</v>
      </c>
    </row>
    <row r="282" spans="1:16" x14ac:dyDescent="0.25">
      <c r="A282">
        <v>1628</v>
      </c>
      <c r="B282" t="s">
        <v>360</v>
      </c>
      <c r="E282" t="s">
        <v>610</v>
      </c>
      <c r="F282" t="s">
        <v>347</v>
      </c>
      <c r="G282" t="s">
        <v>245</v>
      </c>
      <c r="H282" t="s">
        <v>198</v>
      </c>
      <c r="I282" t="s">
        <v>246</v>
      </c>
      <c r="J282">
        <v>1969</v>
      </c>
      <c r="K282">
        <v>84987</v>
      </c>
      <c r="L282">
        <v>35</v>
      </c>
      <c r="M282" t="s">
        <v>200</v>
      </c>
      <c r="N282" t="s">
        <v>383</v>
      </c>
      <c r="O282" t="s">
        <v>202</v>
      </c>
      <c r="P282" t="s">
        <v>384</v>
      </c>
    </row>
    <row r="283" spans="1:16" x14ac:dyDescent="0.25">
      <c r="A283">
        <v>1629</v>
      </c>
      <c r="B283" t="s">
        <v>360</v>
      </c>
      <c r="E283" t="s">
        <v>611</v>
      </c>
      <c r="F283" t="s">
        <v>347</v>
      </c>
      <c r="G283" t="s">
        <v>245</v>
      </c>
      <c r="H283" t="s">
        <v>198</v>
      </c>
      <c r="I283" t="s">
        <v>246</v>
      </c>
      <c r="J283">
        <v>1968</v>
      </c>
      <c r="K283">
        <v>35564</v>
      </c>
      <c r="L283">
        <v>35</v>
      </c>
      <c r="M283" t="s">
        <v>200</v>
      </c>
      <c r="N283" t="s">
        <v>383</v>
      </c>
      <c r="O283" t="s">
        <v>202</v>
      </c>
      <c r="P283" t="s">
        <v>384</v>
      </c>
    </row>
    <row r="284" spans="1:16" x14ac:dyDescent="0.25">
      <c r="A284">
        <v>1630</v>
      </c>
      <c r="B284" t="s">
        <v>360</v>
      </c>
      <c r="E284" t="s">
        <v>612</v>
      </c>
      <c r="F284" t="s">
        <v>347</v>
      </c>
      <c r="G284" t="s">
        <v>245</v>
      </c>
      <c r="H284" t="s">
        <v>198</v>
      </c>
      <c r="I284" t="s">
        <v>246</v>
      </c>
      <c r="J284">
        <v>1965</v>
      </c>
      <c r="K284">
        <v>21591</v>
      </c>
      <c r="L284">
        <v>35</v>
      </c>
      <c r="M284" t="s">
        <v>200</v>
      </c>
      <c r="N284" t="s">
        <v>383</v>
      </c>
      <c r="O284" t="s">
        <v>202</v>
      </c>
      <c r="P284" t="s">
        <v>384</v>
      </c>
    </row>
    <row r="285" spans="1:16" x14ac:dyDescent="0.25">
      <c r="A285">
        <v>1631</v>
      </c>
      <c r="B285" t="s">
        <v>360</v>
      </c>
      <c r="E285" t="s">
        <v>613</v>
      </c>
      <c r="F285" t="s">
        <v>347</v>
      </c>
      <c r="G285" t="s">
        <v>245</v>
      </c>
      <c r="H285" t="s">
        <v>198</v>
      </c>
      <c r="I285" t="s">
        <v>246</v>
      </c>
      <c r="J285">
        <v>1970</v>
      </c>
      <c r="K285">
        <v>188194</v>
      </c>
      <c r="L285">
        <v>35</v>
      </c>
      <c r="M285" t="s">
        <v>200</v>
      </c>
      <c r="N285" t="s">
        <v>383</v>
      </c>
      <c r="O285" t="s">
        <v>202</v>
      </c>
      <c r="P285" t="s">
        <v>384</v>
      </c>
    </row>
    <row r="286" spans="1:16" x14ac:dyDescent="0.25">
      <c r="A286">
        <v>1632</v>
      </c>
      <c r="B286" t="s">
        <v>360</v>
      </c>
      <c r="E286" t="s">
        <v>614</v>
      </c>
      <c r="F286" t="s">
        <v>347</v>
      </c>
      <c r="G286" t="s">
        <v>245</v>
      </c>
      <c r="H286" t="s">
        <v>198</v>
      </c>
      <c r="I286" t="s">
        <v>246</v>
      </c>
      <c r="J286">
        <v>1976</v>
      </c>
      <c r="K286">
        <v>5165</v>
      </c>
      <c r="L286">
        <v>35</v>
      </c>
      <c r="M286" t="s">
        <v>200</v>
      </c>
      <c r="N286" t="s">
        <v>364</v>
      </c>
      <c r="O286" t="s">
        <v>202</v>
      </c>
      <c r="P286" t="s">
        <v>365</v>
      </c>
    </row>
    <row r="287" spans="1:16" x14ac:dyDescent="0.25">
      <c r="A287">
        <v>1633</v>
      </c>
      <c r="B287" t="s">
        <v>360</v>
      </c>
      <c r="E287" t="s">
        <v>615</v>
      </c>
      <c r="F287" t="s">
        <v>347</v>
      </c>
      <c r="G287" t="s">
        <v>245</v>
      </c>
      <c r="H287" t="s">
        <v>198</v>
      </c>
      <c r="I287" t="s">
        <v>246</v>
      </c>
      <c r="J287">
        <v>1969</v>
      </c>
      <c r="K287">
        <v>32038</v>
      </c>
      <c r="L287">
        <v>35</v>
      </c>
      <c r="M287" t="s">
        <v>200</v>
      </c>
      <c r="N287" t="s">
        <v>383</v>
      </c>
      <c r="O287" t="s">
        <v>202</v>
      </c>
      <c r="P287" t="s">
        <v>384</v>
      </c>
    </row>
    <row r="288" spans="1:16" x14ac:dyDescent="0.25">
      <c r="A288">
        <v>1634</v>
      </c>
      <c r="B288" t="s">
        <v>360</v>
      </c>
      <c r="E288" t="s">
        <v>616</v>
      </c>
      <c r="F288" t="s">
        <v>347</v>
      </c>
      <c r="G288" t="s">
        <v>245</v>
      </c>
      <c r="H288" t="s">
        <v>198</v>
      </c>
      <c r="I288" t="s">
        <v>246</v>
      </c>
      <c r="J288">
        <v>1971</v>
      </c>
      <c r="K288">
        <v>27905</v>
      </c>
      <c r="L288">
        <v>35</v>
      </c>
      <c r="M288" t="s">
        <v>200</v>
      </c>
      <c r="N288" t="s">
        <v>383</v>
      </c>
      <c r="O288" t="s">
        <v>202</v>
      </c>
      <c r="P288" t="s">
        <v>384</v>
      </c>
    </row>
    <row r="289" spans="1:16" x14ac:dyDescent="0.25">
      <c r="A289">
        <v>1635</v>
      </c>
      <c r="B289" t="s">
        <v>360</v>
      </c>
      <c r="E289" t="s">
        <v>617</v>
      </c>
      <c r="F289" t="s">
        <v>347</v>
      </c>
      <c r="G289" t="s">
        <v>245</v>
      </c>
      <c r="H289" t="s">
        <v>198</v>
      </c>
      <c r="I289" t="s">
        <v>246</v>
      </c>
      <c r="J289">
        <v>1985</v>
      </c>
      <c r="K289">
        <v>85965</v>
      </c>
      <c r="L289">
        <v>35</v>
      </c>
      <c r="M289" t="s">
        <v>200</v>
      </c>
      <c r="N289" t="s">
        <v>364</v>
      </c>
      <c r="O289" t="s">
        <v>202</v>
      </c>
      <c r="P289" t="s">
        <v>365</v>
      </c>
    </row>
    <row r="290" spans="1:16" x14ac:dyDescent="0.25">
      <c r="A290">
        <v>1636</v>
      </c>
      <c r="B290" t="s">
        <v>360</v>
      </c>
      <c r="E290" t="s">
        <v>618</v>
      </c>
      <c r="F290" t="s">
        <v>347</v>
      </c>
      <c r="G290" t="s">
        <v>245</v>
      </c>
      <c r="H290" t="s">
        <v>198</v>
      </c>
      <c r="I290" t="s">
        <v>246</v>
      </c>
      <c r="J290">
        <v>1985</v>
      </c>
      <c r="K290">
        <v>103997</v>
      </c>
      <c r="L290">
        <v>35</v>
      </c>
      <c r="M290" t="s">
        <v>200</v>
      </c>
      <c r="N290" t="s">
        <v>364</v>
      </c>
      <c r="O290" t="s">
        <v>202</v>
      </c>
      <c r="P290" t="s">
        <v>365</v>
      </c>
    </row>
    <row r="291" spans="1:16" x14ac:dyDescent="0.25">
      <c r="A291">
        <v>1637</v>
      </c>
      <c r="B291" t="s">
        <v>360</v>
      </c>
      <c r="E291" t="s">
        <v>618</v>
      </c>
      <c r="F291" t="s">
        <v>347</v>
      </c>
      <c r="G291" t="s">
        <v>245</v>
      </c>
      <c r="H291" t="s">
        <v>198</v>
      </c>
      <c r="I291" t="s">
        <v>246</v>
      </c>
      <c r="J291">
        <v>1974</v>
      </c>
      <c r="K291">
        <v>7897</v>
      </c>
      <c r="L291">
        <v>35</v>
      </c>
      <c r="M291" t="s">
        <v>200</v>
      </c>
      <c r="N291" t="s">
        <v>364</v>
      </c>
      <c r="O291" t="s">
        <v>202</v>
      </c>
      <c r="P291" t="s">
        <v>365</v>
      </c>
    </row>
    <row r="292" spans="1:16" x14ac:dyDescent="0.25">
      <c r="A292">
        <v>1638</v>
      </c>
      <c r="B292" t="s">
        <v>360</v>
      </c>
      <c r="E292" t="s">
        <v>619</v>
      </c>
      <c r="F292" t="s">
        <v>347</v>
      </c>
      <c r="G292" t="s">
        <v>245</v>
      </c>
      <c r="H292" t="s">
        <v>198</v>
      </c>
      <c r="I292" t="s">
        <v>246</v>
      </c>
      <c r="J292">
        <v>1974</v>
      </c>
      <c r="K292">
        <v>26435</v>
      </c>
      <c r="L292">
        <v>35</v>
      </c>
      <c r="M292" t="s">
        <v>200</v>
      </c>
      <c r="N292" t="s">
        <v>364</v>
      </c>
      <c r="O292" t="s">
        <v>202</v>
      </c>
      <c r="P292" t="s">
        <v>365</v>
      </c>
    </row>
    <row r="293" spans="1:16" x14ac:dyDescent="0.25">
      <c r="A293">
        <v>1639</v>
      </c>
      <c r="B293" t="s">
        <v>360</v>
      </c>
      <c r="E293" t="s">
        <v>620</v>
      </c>
      <c r="F293" t="s">
        <v>347</v>
      </c>
      <c r="G293" t="s">
        <v>245</v>
      </c>
      <c r="H293" t="s">
        <v>198</v>
      </c>
      <c r="I293" t="s">
        <v>246</v>
      </c>
      <c r="J293">
        <v>1966</v>
      </c>
      <c r="K293">
        <v>14536</v>
      </c>
      <c r="L293">
        <v>35</v>
      </c>
      <c r="M293" t="s">
        <v>200</v>
      </c>
      <c r="N293" t="s">
        <v>383</v>
      </c>
      <c r="O293" t="s">
        <v>202</v>
      </c>
      <c r="P293" t="s">
        <v>384</v>
      </c>
    </row>
    <row r="294" spans="1:16" x14ac:dyDescent="0.25">
      <c r="A294">
        <v>1640</v>
      </c>
      <c r="B294" t="s">
        <v>360</v>
      </c>
      <c r="E294" t="s">
        <v>621</v>
      </c>
      <c r="F294" t="s">
        <v>347</v>
      </c>
      <c r="G294" t="s">
        <v>245</v>
      </c>
      <c r="H294" t="s">
        <v>198</v>
      </c>
      <c r="I294" t="s">
        <v>246</v>
      </c>
      <c r="J294">
        <v>1962</v>
      </c>
      <c r="K294">
        <v>26234</v>
      </c>
      <c r="L294">
        <v>35</v>
      </c>
      <c r="M294" t="s">
        <v>200</v>
      </c>
      <c r="N294" t="s">
        <v>383</v>
      </c>
      <c r="O294" t="s">
        <v>202</v>
      </c>
      <c r="P294" t="s">
        <v>384</v>
      </c>
    </row>
    <row r="295" spans="1:16" x14ac:dyDescent="0.25">
      <c r="A295">
        <v>1641</v>
      </c>
      <c r="B295" t="s">
        <v>360</v>
      </c>
      <c r="E295" t="s">
        <v>622</v>
      </c>
      <c r="F295" t="s">
        <v>347</v>
      </c>
      <c r="G295" t="s">
        <v>245</v>
      </c>
      <c r="H295" t="s">
        <v>198</v>
      </c>
      <c r="I295" t="s">
        <v>246</v>
      </c>
      <c r="J295">
        <v>1974</v>
      </c>
      <c r="K295">
        <v>810593</v>
      </c>
      <c r="L295">
        <v>35</v>
      </c>
      <c r="M295" t="s">
        <v>200</v>
      </c>
      <c r="N295" t="s">
        <v>364</v>
      </c>
      <c r="O295" t="s">
        <v>202</v>
      </c>
      <c r="P295" t="s">
        <v>365</v>
      </c>
    </row>
    <row r="296" spans="1:16" x14ac:dyDescent="0.25">
      <c r="A296">
        <v>1642</v>
      </c>
      <c r="B296" t="s">
        <v>360</v>
      </c>
      <c r="E296" t="s">
        <v>623</v>
      </c>
      <c r="F296" t="s">
        <v>347</v>
      </c>
      <c r="G296" t="s">
        <v>245</v>
      </c>
      <c r="H296" t="s">
        <v>198</v>
      </c>
      <c r="I296" t="s">
        <v>246</v>
      </c>
      <c r="J296">
        <v>1972</v>
      </c>
      <c r="K296">
        <v>5803</v>
      </c>
      <c r="L296">
        <v>35</v>
      </c>
      <c r="M296" t="s">
        <v>200</v>
      </c>
      <c r="N296" t="s">
        <v>364</v>
      </c>
      <c r="O296" t="s">
        <v>202</v>
      </c>
      <c r="P296" t="s">
        <v>365</v>
      </c>
    </row>
    <row r="297" spans="1:16" x14ac:dyDescent="0.25">
      <c r="A297">
        <v>1643</v>
      </c>
      <c r="B297" t="s">
        <v>360</v>
      </c>
      <c r="E297" t="s">
        <v>624</v>
      </c>
      <c r="F297" t="s">
        <v>347</v>
      </c>
      <c r="G297" t="s">
        <v>245</v>
      </c>
      <c r="H297" t="s">
        <v>198</v>
      </c>
      <c r="I297" t="s">
        <v>246</v>
      </c>
      <c r="J297">
        <v>1972</v>
      </c>
      <c r="K297">
        <v>3305</v>
      </c>
      <c r="L297">
        <v>35</v>
      </c>
      <c r="M297" t="s">
        <v>200</v>
      </c>
      <c r="N297" t="s">
        <v>364</v>
      </c>
      <c r="O297" t="s">
        <v>202</v>
      </c>
      <c r="P297" t="s">
        <v>365</v>
      </c>
    </row>
    <row r="298" spans="1:16" x14ac:dyDescent="0.25">
      <c r="A298">
        <v>1644</v>
      </c>
      <c r="B298" t="s">
        <v>360</v>
      </c>
      <c r="E298" t="s">
        <v>625</v>
      </c>
      <c r="F298" t="s">
        <v>347</v>
      </c>
      <c r="G298" t="s">
        <v>245</v>
      </c>
      <c r="H298" t="s">
        <v>198</v>
      </c>
      <c r="I298" t="s">
        <v>246</v>
      </c>
      <c r="J298">
        <v>1981</v>
      </c>
      <c r="K298">
        <v>43534</v>
      </c>
      <c r="L298">
        <v>35</v>
      </c>
      <c r="M298" t="s">
        <v>200</v>
      </c>
      <c r="N298" t="s">
        <v>364</v>
      </c>
      <c r="O298" t="s">
        <v>202</v>
      </c>
      <c r="P298" t="s">
        <v>365</v>
      </c>
    </row>
    <row r="299" spans="1:16" x14ac:dyDescent="0.25">
      <c r="A299">
        <v>1645</v>
      </c>
      <c r="B299" t="s">
        <v>360</v>
      </c>
      <c r="E299" t="s">
        <v>626</v>
      </c>
      <c r="F299" t="s">
        <v>347</v>
      </c>
      <c r="G299" t="s">
        <v>245</v>
      </c>
      <c r="H299" t="s">
        <v>198</v>
      </c>
      <c r="I299" t="s">
        <v>246</v>
      </c>
      <c r="J299">
        <v>1974</v>
      </c>
      <c r="K299">
        <v>9872</v>
      </c>
      <c r="L299">
        <v>35</v>
      </c>
      <c r="M299" t="s">
        <v>200</v>
      </c>
      <c r="N299" t="s">
        <v>364</v>
      </c>
      <c r="O299" t="s">
        <v>202</v>
      </c>
      <c r="P299" t="s">
        <v>365</v>
      </c>
    </row>
    <row r="300" spans="1:16" x14ac:dyDescent="0.25">
      <c r="A300">
        <v>1646</v>
      </c>
      <c r="B300" t="s">
        <v>360</v>
      </c>
      <c r="E300" t="s">
        <v>627</v>
      </c>
      <c r="F300" t="s">
        <v>347</v>
      </c>
      <c r="G300" t="s">
        <v>245</v>
      </c>
      <c r="H300" t="s">
        <v>198</v>
      </c>
      <c r="I300" t="s">
        <v>246</v>
      </c>
      <c r="J300">
        <v>1966</v>
      </c>
      <c r="K300">
        <v>152216</v>
      </c>
      <c r="L300">
        <v>35</v>
      </c>
      <c r="M300" t="s">
        <v>200</v>
      </c>
      <c r="N300" t="s">
        <v>383</v>
      </c>
      <c r="O300" t="s">
        <v>202</v>
      </c>
      <c r="P300" t="s">
        <v>384</v>
      </c>
    </row>
    <row r="301" spans="1:16" x14ac:dyDescent="0.25">
      <c r="A301">
        <v>1647</v>
      </c>
      <c r="B301" t="s">
        <v>360</v>
      </c>
      <c r="E301" t="s">
        <v>628</v>
      </c>
      <c r="F301" t="s">
        <v>347</v>
      </c>
      <c r="G301" t="s">
        <v>245</v>
      </c>
      <c r="H301" t="s">
        <v>198</v>
      </c>
      <c r="I301" t="s">
        <v>246</v>
      </c>
      <c r="J301">
        <v>1962</v>
      </c>
      <c r="K301">
        <v>16694</v>
      </c>
      <c r="L301">
        <v>35</v>
      </c>
      <c r="M301" t="s">
        <v>200</v>
      </c>
      <c r="N301" t="s">
        <v>383</v>
      </c>
      <c r="O301" t="s">
        <v>202</v>
      </c>
      <c r="P301" t="s">
        <v>384</v>
      </c>
    </row>
    <row r="302" spans="1:16" x14ac:dyDescent="0.25">
      <c r="A302">
        <v>1648</v>
      </c>
      <c r="B302" t="s">
        <v>360</v>
      </c>
      <c r="E302" t="s">
        <v>629</v>
      </c>
      <c r="F302" t="s">
        <v>347</v>
      </c>
      <c r="G302" t="s">
        <v>245</v>
      </c>
      <c r="H302" t="s">
        <v>198</v>
      </c>
      <c r="I302" t="s">
        <v>246</v>
      </c>
      <c r="J302">
        <v>1976</v>
      </c>
      <c r="K302">
        <v>12459</v>
      </c>
      <c r="L302">
        <v>35</v>
      </c>
      <c r="M302" t="s">
        <v>200</v>
      </c>
      <c r="N302" t="s">
        <v>364</v>
      </c>
      <c r="O302" t="s">
        <v>202</v>
      </c>
      <c r="P302" t="s">
        <v>365</v>
      </c>
    </row>
    <row r="303" spans="1:16" x14ac:dyDescent="0.25">
      <c r="A303">
        <v>1649</v>
      </c>
      <c r="B303" t="s">
        <v>360</v>
      </c>
      <c r="E303" t="s">
        <v>630</v>
      </c>
      <c r="F303" t="s">
        <v>347</v>
      </c>
      <c r="G303" t="s">
        <v>245</v>
      </c>
      <c r="H303" t="s">
        <v>198</v>
      </c>
      <c r="I303" t="s">
        <v>246</v>
      </c>
      <c r="J303">
        <v>1975</v>
      </c>
      <c r="K303">
        <v>1801</v>
      </c>
      <c r="L303">
        <v>35</v>
      </c>
      <c r="M303" t="s">
        <v>200</v>
      </c>
      <c r="N303" t="s">
        <v>364</v>
      </c>
      <c r="O303" t="s">
        <v>202</v>
      </c>
      <c r="P303" t="s">
        <v>365</v>
      </c>
    </row>
    <row r="304" spans="1:16" x14ac:dyDescent="0.25">
      <c r="A304">
        <v>1650</v>
      </c>
      <c r="B304" t="s">
        <v>360</v>
      </c>
      <c r="E304" t="s">
        <v>631</v>
      </c>
      <c r="F304" t="s">
        <v>347</v>
      </c>
      <c r="G304" t="s">
        <v>245</v>
      </c>
      <c r="H304" t="s">
        <v>198</v>
      </c>
      <c r="I304" t="s">
        <v>246</v>
      </c>
      <c r="J304">
        <v>1971</v>
      </c>
      <c r="K304">
        <v>103849</v>
      </c>
      <c r="L304">
        <v>35</v>
      </c>
      <c r="M304" t="s">
        <v>200</v>
      </c>
      <c r="N304" t="s">
        <v>364</v>
      </c>
      <c r="O304" t="s">
        <v>202</v>
      </c>
      <c r="P304" t="s">
        <v>365</v>
      </c>
    </row>
    <row r="305" spans="1:16" x14ac:dyDescent="0.25">
      <c r="A305">
        <v>1651</v>
      </c>
      <c r="B305" t="s">
        <v>360</v>
      </c>
      <c r="E305" t="s">
        <v>632</v>
      </c>
      <c r="F305" t="s">
        <v>347</v>
      </c>
      <c r="G305" t="s">
        <v>245</v>
      </c>
      <c r="H305" t="s">
        <v>198</v>
      </c>
      <c r="I305" t="s">
        <v>246</v>
      </c>
      <c r="J305">
        <v>1976</v>
      </c>
      <c r="K305">
        <v>21448</v>
      </c>
      <c r="L305">
        <v>35</v>
      </c>
      <c r="M305" t="s">
        <v>200</v>
      </c>
      <c r="N305" t="s">
        <v>364</v>
      </c>
      <c r="O305" t="s">
        <v>202</v>
      </c>
      <c r="P305" t="s">
        <v>365</v>
      </c>
    </row>
    <row r="306" spans="1:16" x14ac:dyDescent="0.25">
      <c r="A306">
        <v>1652</v>
      </c>
      <c r="B306" t="s">
        <v>360</v>
      </c>
      <c r="E306" t="s">
        <v>633</v>
      </c>
      <c r="F306" t="s">
        <v>347</v>
      </c>
      <c r="G306" t="s">
        <v>245</v>
      </c>
      <c r="H306" t="s">
        <v>198</v>
      </c>
      <c r="I306" t="s">
        <v>246</v>
      </c>
      <c r="J306">
        <v>1967</v>
      </c>
      <c r="K306">
        <v>177603</v>
      </c>
      <c r="L306">
        <v>35</v>
      </c>
      <c r="M306" t="s">
        <v>200</v>
      </c>
      <c r="N306" t="s">
        <v>383</v>
      </c>
      <c r="O306" t="s">
        <v>202</v>
      </c>
      <c r="P306" t="s">
        <v>384</v>
      </c>
    </row>
    <row r="307" spans="1:16" x14ac:dyDescent="0.25">
      <c r="A307">
        <v>1653</v>
      </c>
      <c r="B307" t="s">
        <v>360</v>
      </c>
      <c r="E307" t="s">
        <v>634</v>
      </c>
      <c r="F307" t="s">
        <v>347</v>
      </c>
      <c r="G307" t="s">
        <v>245</v>
      </c>
      <c r="H307" t="s">
        <v>198</v>
      </c>
      <c r="I307" t="s">
        <v>246</v>
      </c>
      <c r="J307">
        <v>1967</v>
      </c>
      <c r="K307">
        <v>124011</v>
      </c>
      <c r="L307">
        <v>35</v>
      </c>
      <c r="M307" t="s">
        <v>200</v>
      </c>
      <c r="N307" t="s">
        <v>383</v>
      </c>
      <c r="O307" t="s">
        <v>202</v>
      </c>
      <c r="P307" t="s">
        <v>384</v>
      </c>
    </row>
    <row r="308" spans="1:16" x14ac:dyDescent="0.25">
      <c r="A308">
        <v>1654</v>
      </c>
      <c r="B308" t="s">
        <v>360</v>
      </c>
      <c r="E308" t="s">
        <v>635</v>
      </c>
      <c r="F308" t="s">
        <v>347</v>
      </c>
      <c r="G308" t="s">
        <v>245</v>
      </c>
      <c r="H308" t="s">
        <v>198</v>
      </c>
      <c r="I308" t="s">
        <v>246</v>
      </c>
      <c r="J308">
        <v>1977</v>
      </c>
      <c r="K308">
        <v>9932</v>
      </c>
      <c r="L308">
        <v>35</v>
      </c>
      <c r="M308" t="s">
        <v>200</v>
      </c>
      <c r="N308" t="s">
        <v>364</v>
      </c>
      <c r="O308" t="s">
        <v>202</v>
      </c>
      <c r="P308" t="s">
        <v>365</v>
      </c>
    </row>
    <row r="309" spans="1:16" x14ac:dyDescent="0.25">
      <c r="A309">
        <v>1655</v>
      </c>
      <c r="B309" t="s">
        <v>360</v>
      </c>
      <c r="E309" t="s">
        <v>636</v>
      </c>
      <c r="F309" t="s">
        <v>347</v>
      </c>
      <c r="G309" t="s">
        <v>245</v>
      </c>
      <c r="H309" t="s">
        <v>198</v>
      </c>
      <c r="I309" t="s">
        <v>246</v>
      </c>
      <c r="J309">
        <v>1995</v>
      </c>
      <c r="K309">
        <v>183591</v>
      </c>
      <c r="L309">
        <v>35</v>
      </c>
      <c r="M309" t="s">
        <v>200</v>
      </c>
      <c r="N309" t="s">
        <v>364</v>
      </c>
      <c r="O309" t="s">
        <v>202</v>
      </c>
      <c r="P309" t="s">
        <v>365</v>
      </c>
    </row>
    <row r="310" spans="1:16" x14ac:dyDescent="0.25">
      <c r="A310">
        <v>1656</v>
      </c>
      <c r="B310" t="s">
        <v>360</v>
      </c>
      <c r="E310" t="s">
        <v>637</v>
      </c>
      <c r="F310" t="s">
        <v>347</v>
      </c>
      <c r="G310" t="s">
        <v>245</v>
      </c>
      <c r="H310" t="s">
        <v>198</v>
      </c>
      <c r="I310" t="s">
        <v>246</v>
      </c>
      <c r="J310">
        <v>1968</v>
      </c>
      <c r="K310">
        <v>132283</v>
      </c>
      <c r="L310">
        <v>35</v>
      </c>
      <c r="M310" t="s">
        <v>200</v>
      </c>
      <c r="N310" t="s">
        <v>383</v>
      </c>
      <c r="O310" t="s">
        <v>202</v>
      </c>
      <c r="P310" t="s">
        <v>384</v>
      </c>
    </row>
    <row r="311" spans="1:16" x14ac:dyDescent="0.25">
      <c r="A311">
        <v>1657</v>
      </c>
      <c r="B311" t="s">
        <v>360</v>
      </c>
      <c r="E311" t="s">
        <v>638</v>
      </c>
      <c r="F311" t="s">
        <v>347</v>
      </c>
      <c r="G311" t="s">
        <v>197</v>
      </c>
      <c r="H311" t="s">
        <v>198</v>
      </c>
      <c r="I311" t="s">
        <v>199</v>
      </c>
      <c r="J311">
        <v>1970</v>
      </c>
      <c r="K311">
        <v>14808</v>
      </c>
      <c r="L311">
        <v>2</v>
      </c>
      <c r="M311" t="s">
        <v>200</v>
      </c>
      <c r="N311" t="s">
        <v>592</v>
      </c>
      <c r="O311" t="s">
        <v>202</v>
      </c>
      <c r="P311" t="s">
        <v>365</v>
      </c>
    </row>
    <row r="312" spans="1:16" x14ac:dyDescent="0.25">
      <c r="A312">
        <v>1658</v>
      </c>
      <c r="B312" t="s">
        <v>360</v>
      </c>
      <c r="E312" t="s">
        <v>639</v>
      </c>
      <c r="F312" t="s">
        <v>347</v>
      </c>
      <c r="G312" t="s">
        <v>197</v>
      </c>
      <c r="H312" t="s">
        <v>198</v>
      </c>
      <c r="I312" t="s">
        <v>199</v>
      </c>
      <c r="J312">
        <v>1970</v>
      </c>
      <c r="K312">
        <v>953687</v>
      </c>
      <c r="L312">
        <v>2</v>
      </c>
      <c r="M312" t="s">
        <v>200</v>
      </c>
      <c r="N312" t="s">
        <v>592</v>
      </c>
      <c r="O312" t="s">
        <v>202</v>
      </c>
      <c r="P312" t="s">
        <v>365</v>
      </c>
    </row>
    <row r="313" spans="1:16" x14ac:dyDescent="0.25">
      <c r="A313">
        <v>1659</v>
      </c>
      <c r="B313" t="s">
        <v>360</v>
      </c>
      <c r="E313" t="s">
        <v>640</v>
      </c>
      <c r="F313" t="s">
        <v>347</v>
      </c>
      <c r="G313" t="s">
        <v>245</v>
      </c>
      <c r="H313" t="s">
        <v>198</v>
      </c>
      <c r="I313" t="s">
        <v>246</v>
      </c>
      <c r="J313">
        <v>1981</v>
      </c>
      <c r="K313">
        <v>89192</v>
      </c>
      <c r="L313">
        <v>35</v>
      </c>
      <c r="M313" t="s">
        <v>200</v>
      </c>
      <c r="N313" t="s">
        <v>364</v>
      </c>
      <c r="O313" t="s">
        <v>202</v>
      </c>
      <c r="P313" t="s">
        <v>365</v>
      </c>
    </row>
    <row r="314" spans="1:16" x14ac:dyDescent="0.25">
      <c r="A314">
        <v>1660</v>
      </c>
      <c r="B314" t="s">
        <v>360</v>
      </c>
      <c r="E314" t="s">
        <v>641</v>
      </c>
      <c r="F314" t="s">
        <v>347</v>
      </c>
      <c r="G314" t="s">
        <v>245</v>
      </c>
      <c r="H314" t="s">
        <v>198</v>
      </c>
      <c r="I314" t="s">
        <v>246</v>
      </c>
      <c r="J314">
        <v>1971</v>
      </c>
      <c r="K314">
        <v>100574</v>
      </c>
      <c r="L314">
        <v>35</v>
      </c>
      <c r="M314" t="s">
        <v>200</v>
      </c>
      <c r="N314" t="s">
        <v>364</v>
      </c>
      <c r="O314" t="s">
        <v>202</v>
      </c>
      <c r="P314" t="s">
        <v>365</v>
      </c>
    </row>
    <row r="315" spans="1:16" x14ac:dyDescent="0.25">
      <c r="A315">
        <v>1661</v>
      </c>
      <c r="B315" t="s">
        <v>360</v>
      </c>
      <c r="E315" t="s">
        <v>642</v>
      </c>
      <c r="F315" t="s">
        <v>347</v>
      </c>
      <c r="G315" t="s">
        <v>245</v>
      </c>
      <c r="H315" t="s">
        <v>198</v>
      </c>
      <c r="I315" t="s">
        <v>246</v>
      </c>
      <c r="J315">
        <v>1981</v>
      </c>
      <c r="K315">
        <v>69601</v>
      </c>
      <c r="L315">
        <v>35</v>
      </c>
      <c r="M315" t="s">
        <v>200</v>
      </c>
      <c r="N315" t="s">
        <v>364</v>
      </c>
      <c r="O315" t="s">
        <v>202</v>
      </c>
      <c r="P315" t="s">
        <v>365</v>
      </c>
    </row>
    <row r="316" spans="1:16" x14ac:dyDescent="0.25">
      <c r="A316">
        <v>1662</v>
      </c>
      <c r="B316" t="s">
        <v>360</v>
      </c>
      <c r="E316" t="s">
        <v>643</v>
      </c>
      <c r="F316" t="s">
        <v>347</v>
      </c>
      <c r="G316" t="s">
        <v>245</v>
      </c>
      <c r="H316" t="s">
        <v>198</v>
      </c>
      <c r="I316" t="s">
        <v>246</v>
      </c>
      <c r="J316">
        <v>1984</v>
      </c>
      <c r="K316">
        <v>698076</v>
      </c>
      <c r="L316">
        <v>35</v>
      </c>
      <c r="M316" t="s">
        <v>200</v>
      </c>
      <c r="N316" t="s">
        <v>364</v>
      </c>
      <c r="O316" t="s">
        <v>202</v>
      </c>
      <c r="P316" t="s">
        <v>365</v>
      </c>
    </row>
    <row r="317" spans="1:16" x14ac:dyDescent="0.25">
      <c r="A317">
        <v>1663</v>
      </c>
      <c r="B317" t="s">
        <v>360</v>
      </c>
      <c r="E317" t="s">
        <v>644</v>
      </c>
      <c r="F317" t="s">
        <v>347</v>
      </c>
      <c r="G317" t="s">
        <v>245</v>
      </c>
      <c r="H317" t="s">
        <v>198</v>
      </c>
      <c r="I317" t="s">
        <v>246</v>
      </c>
      <c r="J317">
        <v>1984</v>
      </c>
      <c r="K317">
        <v>829387</v>
      </c>
      <c r="L317">
        <v>35</v>
      </c>
      <c r="M317" t="s">
        <v>200</v>
      </c>
      <c r="N317" t="s">
        <v>364</v>
      </c>
      <c r="O317" t="s">
        <v>202</v>
      </c>
      <c r="P317" t="s">
        <v>365</v>
      </c>
    </row>
    <row r="318" spans="1:16" x14ac:dyDescent="0.25">
      <c r="A318">
        <v>1664</v>
      </c>
      <c r="B318" t="s">
        <v>360</v>
      </c>
      <c r="E318" t="s">
        <v>645</v>
      </c>
      <c r="F318" t="s">
        <v>347</v>
      </c>
      <c r="G318" t="s">
        <v>245</v>
      </c>
      <c r="H318" t="s">
        <v>198</v>
      </c>
      <c r="I318" t="s">
        <v>246</v>
      </c>
      <c r="J318">
        <v>1984</v>
      </c>
      <c r="K318">
        <v>650710</v>
      </c>
      <c r="L318">
        <v>35</v>
      </c>
      <c r="M318" t="s">
        <v>200</v>
      </c>
      <c r="N318" t="s">
        <v>364</v>
      </c>
      <c r="O318" t="s">
        <v>202</v>
      </c>
      <c r="P318" t="s">
        <v>365</v>
      </c>
    </row>
    <row r="319" spans="1:16" x14ac:dyDescent="0.25">
      <c r="A319">
        <v>1665</v>
      </c>
      <c r="B319" t="s">
        <v>360</v>
      </c>
      <c r="E319" t="s">
        <v>646</v>
      </c>
      <c r="F319" t="s">
        <v>347</v>
      </c>
      <c r="G319" t="s">
        <v>245</v>
      </c>
      <c r="H319" t="s">
        <v>198</v>
      </c>
      <c r="I319" t="s">
        <v>246</v>
      </c>
      <c r="J319">
        <v>1978</v>
      </c>
      <c r="K319">
        <v>529444</v>
      </c>
      <c r="L319">
        <v>35</v>
      </c>
      <c r="M319" t="s">
        <v>200</v>
      </c>
      <c r="N319" t="s">
        <v>364</v>
      </c>
      <c r="O319" t="s">
        <v>202</v>
      </c>
      <c r="P319" t="s">
        <v>365</v>
      </c>
    </row>
    <row r="320" spans="1:16" x14ac:dyDescent="0.25">
      <c r="A320">
        <v>1666</v>
      </c>
      <c r="B320" t="s">
        <v>360</v>
      </c>
      <c r="E320" t="s">
        <v>647</v>
      </c>
      <c r="F320" t="s">
        <v>347</v>
      </c>
      <c r="G320" t="s">
        <v>245</v>
      </c>
      <c r="H320" t="s">
        <v>198</v>
      </c>
      <c r="I320" t="s">
        <v>246</v>
      </c>
      <c r="J320">
        <v>1985</v>
      </c>
      <c r="K320">
        <v>835142</v>
      </c>
      <c r="L320">
        <v>35</v>
      </c>
      <c r="M320" t="s">
        <v>200</v>
      </c>
      <c r="N320" t="s">
        <v>364</v>
      </c>
      <c r="O320" t="s">
        <v>202</v>
      </c>
      <c r="P320" t="s">
        <v>365</v>
      </c>
    </row>
    <row r="321" spans="1:16" x14ac:dyDescent="0.25">
      <c r="A321">
        <v>1667</v>
      </c>
      <c r="B321" t="s">
        <v>360</v>
      </c>
      <c r="E321" t="s">
        <v>648</v>
      </c>
      <c r="F321" t="s">
        <v>347</v>
      </c>
      <c r="G321" t="s">
        <v>245</v>
      </c>
      <c r="H321" t="s">
        <v>198</v>
      </c>
      <c r="I321" t="s">
        <v>246</v>
      </c>
      <c r="J321">
        <v>1971</v>
      </c>
      <c r="K321">
        <v>907302</v>
      </c>
      <c r="L321">
        <v>35</v>
      </c>
      <c r="M321" t="s">
        <v>200</v>
      </c>
      <c r="N321" t="s">
        <v>364</v>
      </c>
      <c r="O321" t="s">
        <v>202</v>
      </c>
      <c r="P321" t="s">
        <v>365</v>
      </c>
    </row>
    <row r="322" spans="1:16" x14ac:dyDescent="0.25">
      <c r="A322">
        <v>1668</v>
      </c>
      <c r="B322" t="s">
        <v>360</v>
      </c>
      <c r="E322" t="s">
        <v>649</v>
      </c>
      <c r="F322" t="s">
        <v>347</v>
      </c>
      <c r="G322" t="s">
        <v>245</v>
      </c>
      <c r="H322" t="s">
        <v>198</v>
      </c>
      <c r="I322" t="s">
        <v>246</v>
      </c>
      <c r="J322">
        <v>1982</v>
      </c>
      <c r="K322">
        <v>112267</v>
      </c>
      <c r="L322">
        <v>35</v>
      </c>
      <c r="M322" t="s">
        <v>200</v>
      </c>
      <c r="N322" t="s">
        <v>364</v>
      </c>
      <c r="O322" t="s">
        <v>202</v>
      </c>
      <c r="P322" t="s">
        <v>365</v>
      </c>
    </row>
    <row r="323" spans="1:16" x14ac:dyDescent="0.25">
      <c r="A323">
        <v>1669</v>
      </c>
      <c r="B323" t="s">
        <v>360</v>
      </c>
      <c r="E323" t="s">
        <v>650</v>
      </c>
      <c r="F323" t="s">
        <v>347</v>
      </c>
      <c r="G323" t="s">
        <v>245</v>
      </c>
      <c r="H323" t="s">
        <v>198</v>
      </c>
      <c r="I323" t="s">
        <v>246</v>
      </c>
      <c r="J323">
        <v>1973</v>
      </c>
      <c r="K323">
        <v>46634</v>
      </c>
      <c r="L323">
        <v>35</v>
      </c>
      <c r="M323" t="s">
        <v>200</v>
      </c>
      <c r="N323" t="s">
        <v>364</v>
      </c>
      <c r="O323" t="s">
        <v>202</v>
      </c>
      <c r="P323" t="s">
        <v>365</v>
      </c>
    </row>
    <row r="324" spans="1:16" x14ac:dyDescent="0.25">
      <c r="A324">
        <v>1670</v>
      </c>
      <c r="B324" t="s">
        <v>360</v>
      </c>
      <c r="E324" t="s">
        <v>651</v>
      </c>
      <c r="F324" t="s">
        <v>347</v>
      </c>
      <c r="G324" t="s">
        <v>245</v>
      </c>
      <c r="H324" t="s">
        <v>198</v>
      </c>
      <c r="I324" t="s">
        <v>246</v>
      </c>
      <c r="J324">
        <v>1981</v>
      </c>
      <c r="K324">
        <v>57834</v>
      </c>
      <c r="L324">
        <v>35</v>
      </c>
      <c r="M324" t="s">
        <v>200</v>
      </c>
      <c r="N324" t="s">
        <v>364</v>
      </c>
      <c r="O324" t="s">
        <v>202</v>
      </c>
      <c r="P324" t="s">
        <v>365</v>
      </c>
    </row>
    <row r="325" spans="1:16" x14ac:dyDescent="0.25">
      <c r="A325">
        <v>1671</v>
      </c>
      <c r="B325" t="s">
        <v>360</v>
      </c>
      <c r="E325" t="s">
        <v>652</v>
      </c>
      <c r="F325" t="s">
        <v>347</v>
      </c>
      <c r="G325" t="s">
        <v>245</v>
      </c>
      <c r="H325" t="s">
        <v>198</v>
      </c>
      <c r="I325" t="s">
        <v>246</v>
      </c>
      <c r="J325">
        <v>1976</v>
      </c>
      <c r="K325">
        <v>2382</v>
      </c>
      <c r="L325">
        <v>35</v>
      </c>
      <c r="M325" t="s">
        <v>200</v>
      </c>
      <c r="N325" t="s">
        <v>364</v>
      </c>
      <c r="O325" t="s">
        <v>202</v>
      </c>
      <c r="P325" t="s">
        <v>365</v>
      </c>
    </row>
    <row r="326" spans="1:16" x14ac:dyDescent="0.25">
      <c r="A326">
        <v>1672</v>
      </c>
      <c r="B326" t="s">
        <v>360</v>
      </c>
      <c r="E326" t="s">
        <v>653</v>
      </c>
      <c r="F326" t="s">
        <v>347</v>
      </c>
      <c r="G326" t="s">
        <v>197</v>
      </c>
      <c r="H326" t="s">
        <v>198</v>
      </c>
      <c r="I326" t="s">
        <v>199</v>
      </c>
      <c r="J326">
        <v>1972</v>
      </c>
      <c r="K326">
        <v>111574</v>
      </c>
      <c r="L326">
        <v>2</v>
      </c>
      <c r="M326" t="s">
        <v>200</v>
      </c>
      <c r="N326" t="s">
        <v>654</v>
      </c>
      <c r="O326" t="s">
        <v>202</v>
      </c>
      <c r="P326" t="s">
        <v>365</v>
      </c>
    </row>
    <row r="327" spans="1:16" x14ac:dyDescent="0.25">
      <c r="A327">
        <v>1673</v>
      </c>
      <c r="B327" t="s">
        <v>360</v>
      </c>
      <c r="E327" t="s">
        <v>655</v>
      </c>
      <c r="F327" t="s">
        <v>347</v>
      </c>
      <c r="G327" t="s">
        <v>197</v>
      </c>
      <c r="H327" t="s">
        <v>198</v>
      </c>
      <c r="I327" t="s">
        <v>199</v>
      </c>
      <c r="J327">
        <v>1972</v>
      </c>
      <c r="K327">
        <v>75381</v>
      </c>
      <c r="L327">
        <v>2</v>
      </c>
      <c r="M327" t="s">
        <v>200</v>
      </c>
      <c r="N327" t="s">
        <v>383</v>
      </c>
      <c r="O327" t="s">
        <v>202</v>
      </c>
      <c r="P327" t="s">
        <v>384</v>
      </c>
    </row>
    <row r="328" spans="1:16" x14ac:dyDescent="0.25">
      <c r="A328">
        <v>1674</v>
      </c>
      <c r="B328" t="s">
        <v>360</v>
      </c>
      <c r="E328" t="s">
        <v>656</v>
      </c>
      <c r="F328" t="s">
        <v>347</v>
      </c>
      <c r="G328" t="s">
        <v>197</v>
      </c>
      <c r="H328" t="s">
        <v>198</v>
      </c>
      <c r="I328" t="s">
        <v>199</v>
      </c>
      <c r="J328">
        <v>1972</v>
      </c>
      <c r="K328">
        <v>197535</v>
      </c>
      <c r="L328">
        <v>2</v>
      </c>
      <c r="M328" t="s">
        <v>200</v>
      </c>
      <c r="N328" t="s">
        <v>592</v>
      </c>
      <c r="O328" t="s">
        <v>202</v>
      </c>
      <c r="P328" t="s">
        <v>365</v>
      </c>
    </row>
    <row r="329" spans="1:16" x14ac:dyDescent="0.25">
      <c r="A329">
        <v>1675</v>
      </c>
      <c r="B329" t="s">
        <v>360</v>
      </c>
      <c r="E329" t="s">
        <v>657</v>
      </c>
      <c r="F329" t="s">
        <v>347</v>
      </c>
      <c r="G329" t="s">
        <v>197</v>
      </c>
      <c r="H329" t="s">
        <v>198</v>
      </c>
      <c r="I329" t="s">
        <v>199</v>
      </c>
      <c r="J329">
        <v>1972</v>
      </c>
      <c r="K329">
        <v>4392309</v>
      </c>
      <c r="L329">
        <v>2</v>
      </c>
      <c r="M329" t="s">
        <v>200</v>
      </c>
      <c r="N329" t="s">
        <v>592</v>
      </c>
      <c r="O329" t="s">
        <v>202</v>
      </c>
      <c r="P329" t="s">
        <v>365</v>
      </c>
    </row>
    <row r="330" spans="1:16" x14ac:dyDescent="0.25">
      <c r="A330">
        <v>1676</v>
      </c>
      <c r="B330" t="s">
        <v>360</v>
      </c>
      <c r="E330" t="s">
        <v>658</v>
      </c>
      <c r="F330" t="s">
        <v>347</v>
      </c>
      <c r="G330" t="s">
        <v>197</v>
      </c>
      <c r="H330" t="s">
        <v>198</v>
      </c>
      <c r="I330" t="s">
        <v>199</v>
      </c>
      <c r="J330">
        <v>1972</v>
      </c>
      <c r="K330">
        <v>968</v>
      </c>
      <c r="L330">
        <v>2</v>
      </c>
      <c r="M330" t="s">
        <v>200</v>
      </c>
      <c r="N330" t="s">
        <v>592</v>
      </c>
      <c r="O330" t="s">
        <v>202</v>
      </c>
      <c r="P330" t="s">
        <v>365</v>
      </c>
    </row>
    <row r="331" spans="1:16" x14ac:dyDescent="0.25">
      <c r="A331">
        <v>1677</v>
      </c>
      <c r="B331" t="s">
        <v>360</v>
      </c>
      <c r="E331" t="s">
        <v>659</v>
      </c>
      <c r="F331" t="s">
        <v>347</v>
      </c>
      <c r="G331" t="s">
        <v>197</v>
      </c>
      <c r="H331" t="s">
        <v>198</v>
      </c>
      <c r="I331" t="s">
        <v>199</v>
      </c>
      <c r="J331">
        <v>1972</v>
      </c>
      <c r="K331">
        <v>15035</v>
      </c>
      <c r="L331">
        <v>2</v>
      </c>
      <c r="M331" t="s">
        <v>200</v>
      </c>
      <c r="N331" t="s">
        <v>592</v>
      </c>
      <c r="O331" t="s">
        <v>202</v>
      </c>
      <c r="P331" t="s">
        <v>365</v>
      </c>
    </row>
    <row r="332" spans="1:16" x14ac:dyDescent="0.25">
      <c r="A332">
        <v>1678</v>
      </c>
      <c r="B332" t="s">
        <v>360</v>
      </c>
      <c r="E332" t="s">
        <v>660</v>
      </c>
      <c r="F332" t="s">
        <v>347</v>
      </c>
      <c r="G332" t="s">
        <v>197</v>
      </c>
      <c r="H332" t="s">
        <v>198</v>
      </c>
      <c r="I332" t="s">
        <v>199</v>
      </c>
      <c r="J332">
        <v>1982</v>
      </c>
      <c r="K332">
        <v>22997</v>
      </c>
      <c r="L332">
        <v>2</v>
      </c>
      <c r="M332" t="s">
        <v>200</v>
      </c>
      <c r="N332" t="s">
        <v>592</v>
      </c>
      <c r="O332" t="s">
        <v>202</v>
      </c>
      <c r="P332" t="s">
        <v>365</v>
      </c>
    </row>
    <row r="333" spans="1:16" x14ac:dyDescent="0.25">
      <c r="A333">
        <v>1679</v>
      </c>
      <c r="B333" t="s">
        <v>360</v>
      </c>
      <c r="E333" t="s">
        <v>661</v>
      </c>
      <c r="F333" t="s">
        <v>347</v>
      </c>
      <c r="G333" t="s">
        <v>197</v>
      </c>
      <c r="H333" t="s">
        <v>198</v>
      </c>
      <c r="I333" t="s">
        <v>199</v>
      </c>
      <c r="J333">
        <v>1983</v>
      </c>
      <c r="K333">
        <v>20265</v>
      </c>
      <c r="L333">
        <v>2</v>
      </c>
      <c r="M333" t="s">
        <v>200</v>
      </c>
      <c r="N333" t="s">
        <v>592</v>
      </c>
      <c r="O333" t="s">
        <v>202</v>
      </c>
      <c r="P333" t="s">
        <v>365</v>
      </c>
    </row>
    <row r="334" spans="1:16" x14ac:dyDescent="0.25">
      <c r="A334">
        <v>1680</v>
      </c>
      <c r="B334" t="s">
        <v>360</v>
      </c>
      <c r="E334" t="s">
        <v>662</v>
      </c>
      <c r="F334" t="s">
        <v>347</v>
      </c>
      <c r="G334" t="s">
        <v>197</v>
      </c>
      <c r="H334" t="s">
        <v>198</v>
      </c>
      <c r="I334" t="s">
        <v>199</v>
      </c>
      <c r="J334">
        <v>1983</v>
      </c>
      <c r="K334">
        <v>13472</v>
      </c>
      <c r="L334">
        <v>2</v>
      </c>
      <c r="M334" t="s">
        <v>200</v>
      </c>
      <c r="N334" t="s">
        <v>592</v>
      </c>
      <c r="O334" t="s">
        <v>202</v>
      </c>
      <c r="P334" t="s">
        <v>365</v>
      </c>
    </row>
    <row r="335" spans="1:16" x14ac:dyDescent="0.25">
      <c r="A335">
        <v>1681</v>
      </c>
      <c r="B335" t="s">
        <v>360</v>
      </c>
      <c r="E335" t="s">
        <v>663</v>
      </c>
      <c r="F335" t="s">
        <v>347</v>
      </c>
      <c r="G335" t="s">
        <v>197</v>
      </c>
      <c r="H335" t="s">
        <v>198</v>
      </c>
      <c r="I335" t="s">
        <v>199</v>
      </c>
      <c r="J335">
        <v>1984</v>
      </c>
      <c r="K335">
        <v>728376</v>
      </c>
      <c r="L335">
        <v>2</v>
      </c>
      <c r="M335" t="s">
        <v>200</v>
      </c>
      <c r="N335" t="s">
        <v>592</v>
      </c>
      <c r="O335" t="s">
        <v>202</v>
      </c>
      <c r="P335" t="s">
        <v>365</v>
      </c>
    </row>
    <row r="336" spans="1:16" x14ac:dyDescent="0.25">
      <c r="A336">
        <v>1682</v>
      </c>
      <c r="B336" t="s">
        <v>360</v>
      </c>
      <c r="E336" t="s">
        <v>664</v>
      </c>
      <c r="F336" t="s">
        <v>347</v>
      </c>
      <c r="G336" t="s">
        <v>197</v>
      </c>
      <c r="H336" t="s">
        <v>198</v>
      </c>
      <c r="I336" t="s">
        <v>199</v>
      </c>
      <c r="J336">
        <v>1965</v>
      </c>
      <c r="K336">
        <v>124394</v>
      </c>
      <c r="L336">
        <v>2</v>
      </c>
      <c r="M336" t="s">
        <v>200</v>
      </c>
      <c r="N336" t="s">
        <v>654</v>
      </c>
      <c r="O336" t="s">
        <v>202</v>
      </c>
      <c r="P336" t="s">
        <v>365</v>
      </c>
    </row>
    <row r="337" spans="1:16" x14ac:dyDescent="0.25">
      <c r="A337">
        <v>1683</v>
      </c>
      <c r="B337" t="s">
        <v>360</v>
      </c>
      <c r="E337" t="s">
        <v>665</v>
      </c>
      <c r="F337" t="s">
        <v>347</v>
      </c>
      <c r="G337" t="s">
        <v>197</v>
      </c>
      <c r="H337" t="s">
        <v>198</v>
      </c>
      <c r="I337" t="s">
        <v>199</v>
      </c>
      <c r="J337">
        <v>1972</v>
      </c>
      <c r="K337">
        <v>1925</v>
      </c>
      <c r="L337">
        <v>2</v>
      </c>
      <c r="M337" t="s">
        <v>200</v>
      </c>
      <c r="N337" t="s">
        <v>666</v>
      </c>
      <c r="O337" t="s">
        <v>202</v>
      </c>
      <c r="P337" t="s">
        <v>365</v>
      </c>
    </row>
    <row r="338" spans="1:16" x14ac:dyDescent="0.25">
      <c r="A338">
        <v>1684</v>
      </c>
      <c r="B338" t="s">
        <v>360</v>
      </c>
      <c r="E338" t="s">
        <v>667</v>
      </c>
      <c r="F338" t="s">
        <v>347</v>
      </c>
      <c r="G338" t="s">
        <v>197</v>
      </c>
      <c r="H338" t="s">
        <v>198</v>
      </c>
      <c r="I338" t="s">
        <v>199</v>
      </c>
      <c r="J338">
        <v>1968</v>
      </c>
      <c r="K338">
        <v>44536</v>
      </c>
      <c r="L338">
        <v>2</v>
      </c>
      <c r="M338" t="s">
        <v>200</v>
      </c>
      <c r="N338" t="s">
        <v>668</v>
      </c>
      <c r="O338" t="s">
        <v>202</v>
      </c>
      <c r="P338" t="s">
        <v>365</v>
      </c>
    </row>
    <row r="339" spans="1:16" x14ac:dyDescent="0.25">
      <c r="A339">
        <v>1685</v>
      </c>
      <c r="B339" t="s">
        <v>360</v>
      </c>
      <c r="E339" t="s">
        <v>669</v>
      </c>
      <c r="F339" t="s">
        <v>347</v>
      </c>
      <c r="G339" t="s">
        <v>197</v>
      </c>
      <c r="H339" t="s">
        <v>198</v>
      </c>
      <c r="I339" t="s">
        <v>199</v>
      </c>
      <c r="J339">
        <v>1972</v>
      </c>
      <c r="K339">
        <v>10351</v>
      </c>
      <c r="L339">
        <v>2</v>
      </c>
      <c r="M339" t="s">
        <v>200</v>
      </c>
      <c r="N339" t="s">
        <v>670</v>
      </c>
      <c r="O339" t="s">
        <v>202</v>
      </c>
      <c r="P339" t="s">
        <v>365</v>
      </c>
    </row>
    <row r="340" spans="1:16" x14ac:dyDescent="0.25">
      <c r="A340">
        <v>1686</v>
      </c>
      <c r="B340" t="s">
        <v>360</v>
      </c>
      <c r="E340" t="s">
        <v>671</v>
      </c>
      <c r="F340" t="s">
        <v>347</v>
      </c>
      <c r="G340" t="s">
        <v>197</v>
      </c>
      <c r="H340" t="s">
        <v>198</v>
      </c>
      <c r="I340" t="s">
        <v>199</v>
      </c>
      <c r="J340">
        <v>1963</v>
      </c>
      <c r="K340">
        <v>83</v>
      </c>
      <c r="L340">
        <v>2</v>
      </c>
      <c r="M340" t="s">
        <v>200</v>
      </c>
      <c r="N340" t="s">
        <v>668</v>
      </c>
      <c r="O340" t="s">
        <v>202</v>
      </c>
      <c r="P340" t="s">
        <v>365</v>
      </c>
    </row>
    <row r="341" spans="1:16" x14ac:dyDescent="0.25">
      <c r="A341">
        <v>1687</v>
      </c>
      <c r="B341" t="s">
        <v>360</v>
      </c>
      <c r="E341" t="s">
        <v>672</v>
      </c>
      <c r="F341" t="s">
        <v>347</v>
      </c>
      <c r="G341" t="s">
        <v>197</v>
      </c>
      <c r="H341" t="s">
        <v>198</v>
      </c>
      <c r="I341" t="s">
        <v>199</v>
      </c>
      <c r="J341">
        <v>1974</v>
      </c>
      <c r="K341">
        <v>3863</v>
      </c>
      <c r="L341">
        <v>2</v>
      </c>
      <c r="M341" t="s">
        <v>200</v>
      </c>
      <c r="N341" t="s">
        <v>376</v>
      </c>
      <c r="O341" t="s">
        <v>202</v>
      </c>
      <c r="P341" t="s">
        <v>365</v>
      </c>
    </row>
    <row r="342" spans="1:16" x14ac:dyDescent="0.25">
      <c r="A342">
        <v>1688</v>
      </c>
      <c r="B342" t="s">
        <v>360</v>
      </c>
      <c r="E342" t="s">
        <v>673</v>
      </c>
      <c r="F342" t="s">
        <v>347</v>
      </c>
      <c r="G342" t="s">
        <v>197</v>
      </c>
      <c r="H342" t="s">
        <v>198</v>
      </c>
      <c r="I342" t="s">
        <v>199</v>
      </c>
      <c r="J342">
        <v>1971</v>
      </c>
      <c r="K342">
        <v>2010</v>
      </c>
      <c r="L342">
        <v>2</v>
      </c>
      <c r="M342" t="s">
        <v>200</v>
      </c>
      <c r="N342" t="s">
        <v>376</v>
      </c>
      <c r="O342" t="s">
        <v>202</v>
      </c>
      <c r="P342" t="s">
        <v>365</v>
      </c>
    </row>
    <row r="343" spans="1:16" x14ac:dyDescent="0.25">
      <c r="A343">
        <v>1689</v>
      </c>
      <c r="B343" t="s">
        <v>360</v>
      </c>
      <c r="E343" t="s">
        <v>674</v>
      </c>
      <c r="F343" t="s">
        <v>347</v>
      </c>
      <c r="G343" t="s">
        <v>197</v>
      </c>
      <c r="H343" t="s">
        <v>198</v>
      </c>
      <c r="I343" t="s">
        <v>199</v>
      </c>
      <c r="J343">
        <v>1972</v>
      </c>
      <c r="K343">
        <v>2696</v>
      </c>
      <c r="L343">
        <v>2</v>
      </c>
      <c r="M343" t="s">
        <v>200</v>
      </c>
      <c r="N343" t="s">
        <v>668</v>
      </c>
      <c r="O343" t="s">
        <v>202</v>
      </c>
      <c r="P343" t="s">
        <v>365</v>
      </c>
    </row>
    <row r="344" spans="1:16" x14ac:dyDescent="0.25">
      <c r="A344">
        <v>1690</v>
      </c>
      <c r="B344" t="s">
        <v>360</v>
      </c>
      <c r="E344" t="s">
        <v>675</v>
      </c>
      <c r="F344" t="s">
        <v>347</v>
      </c>
      <c r="G344" t="s">
        <v>197</v>
      </c>
      <c r="H344" t="s">
        <v>198</v>
      </c>
      <c r="I344" t="s">
        <v>199</v>
      </c>
      <c r="J344">
        <v>1961</v>
      </c>
      <c r="K344">
        <v>42000</v>
      </c>
      <c r="L344">
        <v>2</v>
      </c>
      <c r="M344" t="s">
        <v>200</v>
      </c>
      <c r="N344" t="s">
        <v>668</v>
      </c>
      <c r="O344" t="s">
        <v>202</v>
      </c>
      <c r="P344" t="s">
        <v>365</v>
      </c>
    </row>
    <row r="345" spans="1:16" x14ac:dyDescent="0.25">
      <c r="A345">
        <v>1691</v>
      </c>
      <c r="B345" t="s">
        <v>360</v>
      </c>
      <c r="E345" t="s">
        <v>676</v>
      </c>
      <c r="F345" t="s">
        <v>347</v>
      </c>
      <c r="G345" t="s">
        <v>197</v>
      </c>
      <c r="H345" t="s">
        <v>198</v>
      </c>
      <c r="I345" t="s">
        <v>199</v>
      </c>
      <c r="J345">
        <v>1971</v>
      </c>
      <c r="K345">
        <v>23000</v>
      </c>
      <c r="L345">
        <v>2</v>
      </c>
      <c r="M345" t="s">
        <v>200</v>
      </c>
      <c r="N345" t="s">
        <v>668</v>
      </c>
      <c r="O345" t="s">
        <v>202</v>
      </c>
      <c r="P345" t="s">
        <v>365</v>
      </c>
    </row>
    <row r="346" spans="1:16" x14ac:dyDescent="0.25">
      <c r="A346">
        <v>1692</v>
      </c>
      <c r="B346" t="s">
        <v>360</v>
      </c>
      <c r="E346" t="s">
        <v>677</v>
      </c>
      <c r="F346" t="s">
        <v>347</v>
      </c>
      <c r="G346" t="s">
        <v>197</v>
      </c>
      <c r="H346" t="s">
        <v>198</v>
      </c>
      <c r="I346" t="s">
        <v>199</v>
      </c>
      <c r="J346">
        <v>1976</v>
      </c>
      <c r="K346">
        <v>43000</v>
      </c>
      <c r="L346">
        <v>2</v>
      </c>
      <c r="M346" t="s">
        <v>200</v>
      </c>
      <c r="N346" t="s">
        <v>668</v>
      </c>
      <c r="O346" t="s">
        <v>202</v>
      </c>
      <c r="P346" t="s">
        <v>365</v>
      </c>
    </row>
    <row r="347" spans="1:16" x14ac:dyDescent="0.25">
      <c r="A347">
        <v>1693</v>
      </c>
      <c r="B347" t="s">
        <v>360</v>
      </c>
      <c r="E347" t="s">
        <v>678</v>
      </c>
      <c r="F347" t="s">
        <v>347</v>
      </c>
      <c r="G347" t="s">
        <v>197</v>
      </c>
      <c r="H347" t="s">
        <v>198</v>
      </c>
      <c r="I347" t="s">
        <v>199</v>
      </c>
      <c r="J347">
        <v>1965</v>
      </c>
      <c r="K347">
        <v>300000</v>
      </c>
      <c r="L347">
        <v>2</v>
      </c>
      <c r="M347" t="s">
        <v>200</v>
      </c>
      <c r="N347" t="s">
        <v>668</v>
      </c>
      <c r="O347" t="s">
        <v>202</v>
      </c>
      <c r="P347" t="s">
        <v>365</v>
      </c>
    </row>
    <row r="348" spans="1:16" x14ac:dyDescent="0.25">
      <c r="A348">
        <v>1694</v>
      </c>
      <c r="B348" t="s">
        <v>360</v>
      </c>
      <c r="E348" t="s">
        <v>679</v>
      </c>
      <c r="F348" t="s">
        <v>347</v>
      </c>
      <c r="G348" t="s">
        <v>197</v>
      </c>
      <c r="H348" t="s">
        <v>198</v>
      </c>
      <c r="I348" t="s">
        <v>199</v>
      </c>
      <c r="J348">
        <v>1976</v>
      </c>
      <c r="K348">
        <v>2435</v>
      </c>
      <c r="L348">
        <v>2</v>
      </c>
      <c r="M348" t="s">
        <v>200</v>
      </c>
      <c r="N348" t="s">
        <v>376</v>
      </c>
      <c r="O348" t="s">
        <v>202</v>
      </c>
      <c r="P348" t="s">
        <v>365</v>
      </c>
    </row>
    <row r="349" spans="1:16" x14ac:dyDescent="0.25">
      <c r="A349">
        <v>1695</v>
      </c>
      <c r="B349" t="s">
        <v>360</v>
      </c>
      <c r="E349" t="s">
        <v>680</v>
      </c>
      <c r="F349" t="s">
        <v>347</v>
      </c>
      <c r="G349" t="s">
        <v>197</v>
      </c>
      <c r="H349" t="s">
        <v>198</v>
      </c>
      <c r="I349" t="s">
        <v>199</v>
      </c>
      <c r="J349">
        <v>1981</v>
      </c>
      <c r="K349">
        <v>9735</v>
      </c>
      <c r="L349">
        <v>2</v>
      </c>
      <c r="M349" t="s">
        <v>200</v>
      </c>
      <c r="N349" t="s">
        <v>376</v>
      </c>
      <c r="O349" t="s">
        <v>202</v>
      </c>
      <c r="P349" t="s">
        <v>365</v>
      </c>
    </row>
    <row r="350" spans="1:16" x14ac:dyDescent="0.25">
      <c r="A350">
        <v>1696</v>
      </c>
      <c r="B350" t="s">
        <v>360</v>
      </c>
      <c r="E350" t="s">
        <v>681</v>
      </c>
      <c r="F350" t="s">
        <v>347</v>
      </c>
      <c r="G350" t="s">
        <v>197</v>
      </c>
      <c r="H350" t="s">
        <v>198</v>
      </c>
      <c r="I350" t="s">
        <v>199</v>
      </c>
      <c r="J350">
        <v>1984</v>
      </c>
      <c r="K350">
        <v>6492</v>
      </c>
      <c r="L350">
        <v>2</v>
      </c>
      <c r="M350" t="s">
        <v>200</v>
      </c>
      <c r="N350" t="s">
        <v>670</v>
      </c>
      <c r="O350" t="s">
        <v>202</v>
      </c>
      <c r="P350" t="s">
        <v>365</v>
      </c>
    </row>
    <row r="351" spans="1:16" x14ac:dyDescent="0.25">
      <c r="A351">
        <v>1697</v>
      </c>
      <c r="B351" t="s">
        <v>360</v>
      </c>
      <c r="E351" t="s">
        <v>682</v>
      </c>
      <c r="F351" t="s">
        <v>347</v>
      </c>
      <c r="G351" t="s">
        <v>197</v>
      </c>
      <c r="H351" t="s">
        <v>198</v>
      </c>
      <c r="I351" t="s">
        <v>199</v>
      </c>
      <c r="J351">
        <v>1984</v>
      </c>
      <c r="K351">
        <v>10956</v>
      </c>
      <c r="L351">
        <v>2</v>
      </c>
      <c r="M351" t="s">
        <v>200</v>
      </c>
      <c r="N351" t="s">
        <v>376</v>
      </c>
      <c r="O351" t="s">
        <v>202</v>
      </c>
      <c r="P351" t="s">
        <v>365</v>
      </c>
    </row>
    <row r="352" spans="1:16" x14ac:dyDescent="0.25">
      <c r="A352">
        <v>1698</v>
      </c>
      <c r="B352" t="s">
        <v>360</v>
      </c>
      <c r="E352" t="s">
        <v>683</v>
      </c>
      <c r="F352" t="s">
        <v>347</v>
      </c>
      <c r="G352" t="s">
        <v>197</v>
      </c>
      <c r="H352" t="s">
        <v>198</v>
      </c>
      <c r="I352" t="s">
        <v>199</v>
      </c>
      <c r="J352">
        <v>1977</v>
      </c>
      <c r="K352">
        <v>17752</v>
      </c>
      <c r="L352">
        <v>2</v>
      </c>
      <c r="M352" t="s">
        <v>200</v>
      </c>
      <c r="N352" t="s">
        <v>376</v>
      </c>
      <c r="O352" t="s">
        <v>202</v>
      </c>
      <c r="P352" t="s">
        <v>365</v>
      </c>
    </row>
    <row r="353" spans="1:16" x14ac:dyDescent="0.25">
      <c r="A353">
        <v>1699</v>
      </c>
      <c r="B353" t="s">
        <v>360</v>
      </c>
      <c r="E353" t="s">
        <v>684</v>
      </c>
      <c r="F353" t="s">
        <v>347</v>
      </c>
      <c r="G353" t="s">
        <v>197</v>
      </c>
      <c r="H353" t="s">
        <v>198</v>
      </c>
      <c r="I353" t="s">
        <v>199</v>
      </c>
      <c r="J353">
        <v>1979</v>
      </c>
      <c r="K353">
        <v>10414</v>
      </c>
      <c r="L353">
        <v>2</v>
      </c>
      <c r="M353" t="s">
        <v>200</v>
      </c>
      <c r="N353" t="s">
        <v>376</v>
      </c>
      <c r="O353" t="s">
        <v>202</v>
      </c>
      <c r="P353" t="s">
        <v>365</v>
      </c>
    </row>
    <row r="354" spans="1:16" x14ac:dyDescent="0.25">
      <c r="A354">
        <v>1700</v>
      </c>
      <c r="B354" t="s">
        <v>360</v>
      </c>
      <c r="E354" t="s">
        <v>685</v>
      </c>
      <c r="F354" t="s">
        <v>347</v>
      </c>
      <c r="G354" t="s">
        <v>197</v>
      </c>
      <c r="H354" t="s">
        <v>198</v>
      </c>
      <c r="I354" t="s">
        <v>199</v>
      </c>
      <c r="J354">
        <v>1982</v>
      </c>
      <c r="K354">
        <v>10482</v>
      </c>
      <c r="L354">
        <v>2</v>
      </c>
      <c r="M354" t="s">
        <v>200</v>
      </c>
      <c r="N354" t="s">
        <v>376</v>
      </c>
      <c r="O354" t="s">
        <v>202</v>
      </c>
      <c r="P354" t="s">
        <v>365</v>
      </c>
    </row>
    <row r="355" spans="1:16" x14ac:dyDescent="0.25">
      <c r="A355">
        <v>1701</v>
      </c>
      <c r="B355" t="s">
        <v>360</v>
      </c>
      <c r="E355" t="s">
        <v>686</v>
      </c>
      <c r="F355" t="s">
        <v>347</v>
      </c>
      <c r="G355" t="s">
        <v>197</v>
      </c>
      <c r="H355" t="s">
        <v>198</v>
      </c>
      <c r="I355" t="s">
        <v>199</v>
      </c>
      <c r="J355">
        <v>1967</v>
      </c>
      <c r="K355">
        <v>43000</v>
      </c>
      <c r="L355">
        <v>2</v>
      </c>
      <c r="M355" t="s">
        <v>200</v>
      </c>
      <c r="N355" t="s">
        <v>668</v>
      </c>
      <c r="O355" t="s">
        <v>202</v>
      </c>
      <c r="P355" t="s">
        <v>365</v>
      </c>
    </row>
    <row r="356" spans="1:16" x14ac:dyDescent="0.25">
      <c r="A356">
        <v>1702</v>
      </c>
      <c r="B356" t="s">
        <v>360</v>
      </c>
      <c r="E356" t="s">
        <v>687</v>
      </c>
      <c r="F356" t="s">
        <v>347</v>
      </c>
      <c r="G356" t="s">
        <v>197</v>
      </c>
      <c r="H356" t="s">
        <v>198</v>
      </c>
      <c r="I356" t="s">
        <v>199</v>
      </c>
      <c r="J356">
        <v>1972</v>
      </c>
      <c r="K356">
        <v>44000</v>
      </c>
      <c r="L356">
        <v>2</v>
      </c>
      <c r="M356" t="s">
        <v>200</v>
      </c>
      <c r="N356" t="s">
        <v>668</v>
      </c>
      <c r="O356" t="s">
        <v>202</v>
      </c>
      <c r="P356" t="s">
        <v>365</v>
      </c>
    </row>
    <row r="357" spans="1:16" x14ac:dyDescent="0.25">
      <c r="A357">
        <v>1703</v>
      </c>
      <c r="B357" t="s">
        <v>360</v>
      </c>
      <c r="E357" t="s">
        <v>688</v>
      </c>
      <c r="F357" t="s">
        <v>347</v>
      </c>
      <c r="G357" t="s">
        <v>197</v>
      </c>
      <c r="H357" t="s">
        <v>198</v>
      </c>
      <c r="I357" t="s">
        <v>199</v>
      </c>
      <c r="J357">
        <v>1969</v>
      </c>
      <c r="K357">
        <v>98000</v>
      </c>
      <c r="L357">
        <v>2</v>
      </c>
      <c r="M357" t="s">
        <v>200</v>
      </c>
      <c r="N357" t="s">
        <v>668</v>
      </c>
      <c r="O357" t="s">
        <v>202</v>
      </c>
      <c r="P357" t="s">
        <v>365</v>
      </c>
    </row>
    <row r="358" spans="1:16" x14ac:dyDescent="0.25">
      <c r="A358">
        <v>1704</v>
      </c>
      <c r="B358" t="s">
        <v>360</v>
      </c>
      <c r="E358" t="s">
        <v>689</v>
      </c>
      <c r="F358" t="s">
        <v>347</v>
      </c>
      <c r="G358" t="s">
        <v>197</v>
      </c>
      <c r="H358" t="s">
        <v>198</v>
      </c>
      <c r="I358" t="s">
        <v>199</v>
      </c>
      <c r="J358">
        <v>1978</v>
      </c>
      <c r="K358">
        <v>6492</v>
      </c>
      <c r="L358">
        <v>2</v>
      </c>
      <c r="M358" t="s">
        <v>200</v>
      </c>
      <c r="N358" t="s">
        <v>376</v>
      </c>
      <c r="O358" t="s">
        <v>202</v>
      </c>
      <c r="P358" t="s">
        <v>365</v>
      </c>
    </row>
    <row r="359" spans="1:16" x14ac:dyDescent="0.25">
      <c r="A359">
        <v>1705</v>
      </c>
      <c r="B359" t="s">
        <v>360</v>
      </c>
      <c r="E359" t="s">
        <v>690</v>
      </c>
      <c r="F359" t="s">
        <v>347</v>
      </c>
      <c r="G359" t="s">
        <v>197</v>
      </c>
      <c r="H359" t="s">
        <v>198</v>
      </c>
      <c r="I359" t="s">
        <v>199</v>
      </c>
      <c r="J359">
        <v>1993</v>
      </c>
      <c r="K359">
        <v>46865</v>
      </c>
      <c r="L359">
        <v>2</v>
      </c>
      <c r="M359" t="s">
        <v>200</v>
      </c>
      <c r="N359" t="s">
        <v>376</v>
      </c>
      <c r="O359" t="s">
        <v>202</v>
      </c>
      <c r="P359" t="s">
        <v>365</v>
      </c>
    </row>
    <row r="360" spans="1:16" x14ac:dyDescent="0.25">
      <c r="A360">
        <v>1706</v>
      </c>
      <c r="B360" t="s">
        <v>360</v>
      </c>
      <c r="E360" t="s">
        <v>691</v>
      </c>
      <c r="F360" t="s">
        <v>347</v>
      </c>
      <c r="G360" t="s">
        <v>197</v>
      </c>
      <c r="H360" t="s">
        <v>198</v>
      </c>
      <c r="I360" t="s">
        <v>199</v>
      </c>
      <c r="J360">
        <v>1974</v>
      </c>
      <c r="K360">
        <v>60353</v>
      </c>
      <c r="L360">
        <v>2</v>
      </c>
      <c r="M360" t="s">
        <v>200</v>
      </c>
      <c r="N360" t="s">
        <v>383</v>
      </c>
      <c r="O360" t="s">
        <v>202</v>
      </c>
      <c r="P360" t="s">
        <v>384</v>
      </c>
    </row>
    <row r="361" spans="1:16" x14ac:dyDescent="0.25">
      <c r="A361">
        <v>1707</v>
      </c>
      <c r="B361" t="s">
        <v>360</v>
      </c>
      <c r="E361" t="s">
        <v>692</v>
      </c>
      <c r="F361" t="s">
        <v>347</v>
      </c>
      <c r="G361" t="s">
        <v>197</v>
      </c>
      <c r="H361" t="s">
        <v>198</v>
      </c>
      <c r="I361" t="s">
        <v>199</v>
      </c>
      <c r="J361">
        <v>1976</v>
      </c>
      <c r="K361">
        <v>2705</v>
      </c>
      <c r="L361">
        <v>2</v>
      </c>
      <c r="M361" t="s">
        <v>200</v>
      </c>
      <c r="N361" t="s">
        <v>376</v>
      </c>
      <c r="O361" t="s">
        <v>202</v>
      </c>
      <c r="P361" t="s">
        <v>365</v>
      </c>
    </row>
    <row r="362" spans="1:16" x14ac:dyDescent="0.25">
      <c r="A362">
        <v>1708</v>
      </c>
      <c r="B362" t="s">
        <v>360</v>
      </c>
      <c r="E362" t="s">
        <v>693</v>
      </c>
      <c r="F362" t="s">
        <v>347</v>
      </c>
      <c r="G362" t="s">
        <v>197</v>
      </c>
      <c r="H362" t="s">
        <v>198</v>
      </c>
      <c r="I362" t="s">
        <v>199</v>
      </c>
      <c r="J362">
        <v>1991</v>
      </c>
      <c r="K362">
        <v>36620</v>
      </c>
      <c r="L362">
        <v>2</v>
      </c>
      <c r="M362" t="s">
        <v>200</v>
      </c>
      <c r="N362" t="s">
        <v>376</v>
      </c>
      <c r="O362" t="s">
        <v>202</v>
      </c>
      <c r="P362" t="s">
        <v>365</v>
      </c>
    </row>
    <row r="363" spans="1:16" x14ac:dyDescent="0.25">
      <c r="A363">
        <v>1709</v>
      </c>
      <c r="B363" t="s">
        <v>360</v>
      </c>
      <c r="E363" t="s">
        <v>694</v>
      </c>
      <c r="F363" t="s">
        <v>347</v>
      </c>
      <c r="G363" t="s">
        <v>197</v>
      </c>
      <c r="H363" t="s">
        <v>198</v>
      </c>
      <c r="I363" t="s">
        <v>199</v>
      </c>
      <c r="J363">
        <v>1976</v>
      </c>
      <c r="K363">
        <v>11226</v>
      </c>
      <c r="L363">
        <v>2</v>
      </c>
      <c r="M363" t="s">
        <v>200</v>
      </c>
      <c r="N363" t="s">
        <v>376</v>
      </c>
      <c r="O363" t="s">
        <v>202</v>
      </c>
      <c r="P363" t="s">
        <v>365</v>
      </c>
    </row>
    <row r="364" spans="1:16" x14ac:dyDescent="0.25">
      <c r="A364">
        <v>1710</v>
      </c>
      <c r="B364" t="s">
        <v>360</v>
      </c>
      <c r="E364" t="s">
        <v>695</v>
      </c>
      <c r="F364" t="s">
        <v>347</v>
      </c>
      <c r="G364" t="s">
        <v>197</v>
      </c>
      <c r="H364" t="s">
        <v>198</v>
      </c>
      <c r="I364" t="s">
        <v>199</v>
      </c>
      <c r="J364">
        <v>1983</v>
      </c>
      <c r="K364">
        <v>15994</v>
      </c>
      <c r="L364">
        <v>2</v>
      </c>
      <c r="M364" t="s">
        <v>200</v>
      </c>
      <c r="N364" t="s">
        <v>376</v>
      </c>
      <c r="O364" t="s">
        <v>202</v>
      </c>
      <c r="P364" t="s">
        <v>365</v>
      </c>
    </row>
    <row r="365" spans="1:16" x14ac:dyDescent="0.25">
      <c r="A365">
        <v>1711</v>
      </c>
      <c r="B365" t="s">
        <v>360</v>
      </c>
      <c r="E365" t="s">
        <v>696</v>
      </c>
      <c r="F365" t="s">
        <v>347</v>
      </c>
      <c r="G365" t="s">
        <v>197</v>
      </c>
      <c r="H365" t="s">
        <v>198</v>
      </c>
      <c r="I365" t="s">
        <v>199</v>
      </c>
      <c r="J365">
        <v>1982</v>
      </c>
      <c r="K365">
        <v>16569</v>
      </c>
      <c r="L365">
        <v>2</v>
      </c>
      <c r="M365" t="s">
        <v>200</v>
      </c>
      <c r="N365" t="s">
        <v>376</v>
      </c>
      <c r="O365" t="s">
        <v>202</v>
      </c>
      <c r="P365" t="s">
        <v>365</v>
      </c>
    </row>
    <row r="366" spans="1:16" x14ac:dyDescent="0.25">
      <c r="A366">
        <v>1712</v>
      </c>
      <c r="B366" t="s">
        <v>360</v>
      </c>
      <c r="E366" t="s">
        <v>697</v>
      </c>
      <c r="F366" t="s">
        <v>347</v>
      </c>
      <c r="G366" t="s">
        <v>197</v>
      </c>
      <c r="H366" t="s">
        <v>198</v>
      </c>
      <c r="I366" t="s">
        <v>199</v>
      </c>
      <c r="J366">
        <v>1974</v>
      </c>
      <c r="K366">
        <v>1082</v>
      </c>
      <c r="L366">
        <v>2</v>
      </c>
      <c r="M366" t="s">
        <v>200</v>
      </c>
      <c r="N366" t="s">
        <v>376</v>
      </c>
      <c r="O366" t="s">
        <v>202</v>
      </c>
      <c r="P366" t="s">
        <v>365</v>
      </c>
    </row>
    <row r="367" spans="1:16" x14ac:dyDescent="0.25">
      <c r="A367">
        <v>1713</v>
      </c>
      <c r="B367" t="s">
        <v>360</v>
      </c>
      <c r="E367" t="s">
        <v>698</v>
      </c>
      <c r="F367" t="s">
        <v>347</v>
      </c>
      <c r="G367" t="s">
        <v>197</v>
      </c>
      <c r="H367" t="s">
        <v>198</v>
      </c>
      <c r="I367" t="s">
        <v>199</v>
      </c>
      <c r="J367">
        <v>1968</v>
      </c>
      <c r="K367">
        <v>42500</v>
      </c>
      <c r="L367">
        <v>2</v>
      </c>
      <c r="M367" t="s">
        <v>200</v>
      </c>
      <c r="N367" t="s">
        <v>668</v>
      </c>
      <c r="O367" t="s">
        <v>202</v>
      </c>
      <c r="P367" t="s">
        <v>365</v>
      </c>
    </row>
    <row r="368" spans="1:16" x14ac:dyDescent="0.25">
      <c r="A368">
        <v>1714</v>
      </c>
      <c r="B368" t="s">
        <v>360</v>
      </c>
      <c r="E368" t="s">
        <v>699</v>
      </c>
      <c r="F368" t="s">
        <v>347</v>
      </c>
      <c r="G368" t="s">
        <v>197</v>
      </c>
      <c r="H368" t="s">
        <v>198</v>
      </c>
      <c r="I368" t="s">
        <v>199</v>
      </c>
      <c r="J368">
        <v>1971</v>
      </c>
      <c r="K368">
        <v>4273584</v>
      </c>
      <c r="L368">
        <v>2</v>
      </c>
      <c r="M368" t="s">
        <v>200</v>
      </c>
      <c r="N368" t="s">
        <v>376</v>
      </c>
      <c r="O368" t="s">
        <v>202</v>
      </c>
      <c r="P368" t="s">
        <v>365</v>
      </c>
    </row>
    <row r="369" spans="1:16" x14ac:dyDescent="0.25">
      <c r="A369">
        <v>1715</v>
      </c>
      <c r="B369" t="s">
        <v>360</v>
      </c>
      <c r="E369" t="s">
        <v>700</v>
      </c>
      <c r="F369" t="s">
        <v>347</v>
      </c>
      <c r="G369" t="s">
        <v>197</v>
      </c>
      <c r="H369" t="s">
        <v>198</v>
      </c>
      <c r="I369" t="s">
        <v>199</v>
      </c>
      <c r="J369">
        <v>1983</v>
      </c>
      <c r="K369">
        <v>31994</v>
      </c>
      <c r="L369">
        <v>2</v>
      </c>
      <c r="M369" t="s">
        <v>200</v>
      </c>
      <c r="N369" t="s">
        <v>383</v>
      </c>
      <c r="O369" t="s">
        <v>202</v>
      </c>
      <c r="P369" t="s">
        <v>384</v>
      </c>
    </row>
    <row r="370" spans="1:16" x14ac:dyDescent="0.25">
      <c r="A370">
        <v>1716</v>
      </c>
      <c r="B370" t="s">
        <v>360</v>
      </c>
      <c r="E370" t="s">
        <v>701</v>
      </c>
      <c r="F370" t="s">
        <v>347</v>
      </c>
      <c r="G370" t="s">
        <v>197</v>
      </c>
      <c r="H370" t="s">
        <v>198</v>
      </c>
      <c r="I370" t="s">
        <v>199</v>
      </c>
      <c r="J370">
        <v>1991</v>
      </c>
      <c r="K370">
        <v>30235</v>
      </c>
      <c r="L370">
        <v>2</v>
      </c>
      <c r="M370" t="s">
        <v>200</v>
      </c>
      <c r="N370" t="s">
        <v>383</v>
      </c>
      <c r="O370" t="s">
        <v>202</v>
      </c>
      <c r="P370" t="s">
        <v>384</v>
      </c>
    </row>
    <row r="371" spans="1:16" x14ac:dyDescent="0.25">
      <c r="A371">
        <v>1717</v>
      </c>
      <c r="B371" t="s">
        <v>360</v>
      </c>
      <c r="E371" t="s">
        <v>702</v>
      </c>
      <c r="F371" t="s">
        <v>347</v>
      </c>
      <c r="G371" t="s">
        <v>197</v>
      </c>
      <c r="H371" t="s">
        <v>198</v>
      </c>
      <c r="I371" t="s">
        <v>199</v>
      </c>
      <c r="J371">
        <v>1969</v>
      </c>
      <c r="K371">
        <v>18151</v>
      </c>
      <c r="L371">
        <v>2</v>
      </c>
      <c r="M371" t="s">
        <v>200</v>
      </c>
      <c r="N371" t="s">
        <v>383</v>
      </c>
      <c r="O371" t="s">
        <v>202</v>
      </c>
      <c r="P371" t="s">
        <v>384</v>
      </c>
    </row>
    <row r="372" spans="1:16" x14ac:dyDescent="0.25">
      <c r="A372">
        <v>1718</v>
      </c>
      <c r="B372" t="s">
        <v>360</v>
      </c>
      <c r="E372" t="s">
        <v>703</v>
      </c>
      <c r="F372" t="s">
        <v>347</v>
      </c>
      <c r="G372" t="s">
        <v>197</v>
      </c>
      <c r="H372" t="s">
        <v>198</v>
      </c>
      <c r="I372" t="s">
        <v>199</v>
      </c>
      <c r="J372">
        <v>1981</v>
      </c>
      <c r="K372">
        <v>12477</v>
      </c>
      <c r="L372">
        <v>2</v>
      </c>
      <c r="M372" t="s">
        <v>200</v>
      </c>
      <c r="N372" t="s">
        <v>376</v>
      </c>
      <c r="O372" t="s">
        <v>202</v>
      </c>
      <c r="P372" t="s">
        <v>365</v>
      </c>
    </row>
    <row r="373" spans="1:16" x14ac:dyDescent="0.25">
      <c r="A373">
        <v>1719</v>
      </c>
      <c r="B373" t="s">
        <v>360</v>
      </c>
      <c r="E373" t="s">
        <v>704</v>
      </c>
      <c r="F373" t="s">
        <v>347</v>
      </c>
      <c r="G373" t="s">
        <v>197</v>
      </c>
      <c r="H373" t="s">
        <v>198</v>
      </c>
      <c r="I373" t="s">
        <v>199</v>
      </c>
      <c r="J373">
        <v>1974</v>
      </c>
      <c r="K373">
        <v>6796</v>
      </c>
      <c r="L373">
        <v>2</v>
      </c>
      <c r="M373" t="s">
        <v>200</v>
      </c>
      <c r="N373" t="s">
        <v>376</v>
      </c>
      <c r="O373" t="s">
        <v>202</v>
      </c>
      <c r="P373" t="s">
        <v>365</v>
      </c>
    </row>
    <row r="374" spans="1:16" x14ac:dyDescent="0.25">
      <c r="A374">
        <v>1720</v>
      </c>
      <c r="B374" t="s">
        <v>360</v>
      </c>
      <c r="E374" t="s">
        <v>705</v>
      </c>
      <c r="F374" t="s">
        <v>347</v>
      </c>
      <c r="G374" t="s">
        <v>197</v>
      </c>
      <c r="H374" t="s">
        <v>198</v>
      </c>
      <c r="I374" t="s">
        <v>199</v>
      </c>
      <c r="J374">
        <v>1967</v>
      </c>
      <c r="K374">
        <v>3627</v>
      </c>
      <c r="L374">
        <v>2</v>
      </c>
      <c r="M374" t="s">
        <v>200</v>
      </c>
      <c r="N374" t="s">
        <v>706</v>
      </c>
      <c r="O374" t="s">
        <v>202</v>
      </c>
      <c r="P374" t="s">
        <v>365</v>
      </c>
    </row>
    <row r="375" spans="1:16" x14ac:dyDescent="0.25">
      <c r="A375">
        <v>1721</v>
      </c>
      <c r="B375" t="s">
        <v>360</v>
      </c>
      <c r="E375" t="s">
        <v>707</v>
      </c>
      <c r="F375" t="s">
        <v>347</v>
      </c>
      <c r="G375" t="s">
        <v>197</v>
      </c>
      <c r="H375" t="s">
        <v>198</v>
      </c>
      <c r="I375" t="s">
        <v>199</v>
      </c>
      <c r="J375">
        <v>1971</v>
      </c>
      <c r="K375">
        <v>937</v>
      </c>
      <c r="L375">
        <v>2</v>
      </c>
      <c r="M375" t="s">
        <v>200</v>
      </c>
      <c r="N375" t="s">
        <v>376</v>
      </c>
      <c r="O375" t="s">
        <v>202</v>
      </c>
      <c r="P375" t="s">
        <v>365</v>
      </c>
    </row>
    <row r="376" spans="1:16" x14ac:dyDescent="0.25">
      <c r="A376">
        <v>1722</v>
      </c>
      <c r="B376" t="s">
        <v>360</v>
      </c>
      <c r="E376" t="s">
        <v>708</v>
      </c>
      <c r="F376" t="s">
        <v>347</v>
      </c>
      <c r="G376" t="s">
        <v>197</v>
      </c>
      <c r="H376" t="s">
        <v>198</v>
      </c>
      <c r="I376" t="s">
        <v>199</v>
      </c>
      <c r="J376">
        <v>1963</v>
      </c>
      <c r="K376">
        <v>1254</v>
      </c>
      <c r="L376">
        <v>2</v>
      </c>
      <c r="M376" t="s">
        <v>200</v>
      </c>
      <c r="N376" t="s">
        <v>668</v>
      </c>
      <c r="O376" t="s">
        <v>202</v>
      </c>
      <c r="P376" t="s">
        <v>365</v>
      </c>
    </row>
    <row r="377" spans="1:16" x14ac:dyDescent="0.25">
      <c r="A377">
        <v>1723</v>
      </c>
      <c r="B377" t="s">
        <v>360</v>
      </c>
      <c r="E377" t="s">
        <v>709</v>
      </c>
      <c r="F377" t="s">
        <v>347</v>
      </c>
      <c r="G377" t="s">
        <v>197</v>
      </c>
      <c r="H377" t="s">
        <v>198</v>
      </c>
      <c r="I377" t="s">
        <v>199</v>
      </c>
      <c r="J377">
        <v>1984</v>
      </c>
      <c r="K377">
        <v>55773</v>
      </c>
      <c r="L377">
        <v>2</v>
      </c>
      <c r="M377" t="s">
        <v>200</v>
      </c>
      <c r="N377" t="s">
        <v>376</v>
      </c>
      <c r="O377" t="s">
        <v>202</v>
      </c>
      <c r="P377" t="s">
        <v>365</v>
      </c>
    </row>
    <row r="378" spans="1:16" x14ac:dyDescent="0.25">
      <c r="A378">
        <v>1724</v>
      </c>
      <c r="B378" t="s">
        <v>360</v>
      </c>
      <c r="E378" t="s">
        <v>710</v>
      </c>
      <c r="F378" t="s">
        <v>347</v>
      </c>
      <c r="G378" t="s">
        <v>197</v>
      </c>
      <c r="H378" t="s">
        <v>198</v>
      </c>
      <c r="I378" t="s">
        <v>199</v>
      </c>
      <c r="J378">
        <v>1966</v>
      </c>
      <c r="K378">
        <v>8444</v>
      </c>
      <c r="L378">
        <v>2</v>
      </c>
      <c r="M378" t="s">
        <v>200</v>
      </c>
      <c r="N378" t="s">
        <v>376</v>
      </c>
      <c r="O378" t="s">
        <v>202</v>
      </c>
      <c r="P378" t="s">
        <v>365</v>
      </c>
    </row>
    <row r="379" spans="1:16" x14ac:dyDescent="0.25">
      <c r="A379">
        <v>1725</v>
      </c>
      <c r="B379" t="s">
        <v>360</v>
      </c>
      <c r="E379" t="s">
        <v>711</v>
      </c>
      <c r="F379" t="s">
        <v>347</v>
      </c>
      <c r="G379" t="s">
        <v>197</v>
      </c>
      <c r="H379" t="s">
        <v>198</v>
      </c>
      <c r="I379" t="s">
        <v>199</v>
      </c>
      <c r="J379">
        <v>1980</v>
      </c>
      <c r="K379">
        <v>27776</v>
      </c>
      <c r="L379">
        <v>2</v>
      </c>
      <c r="M379" t="s">
        <v>200</v>
      </c>
      <c r="N379" t="s">
        <v>376</v>
      </c>
      <c r="O379" t="s">
        <v>202</v>
      </c>
      <c r="P379" t="s">
        <v>365</v>
      </c>
    </row>
    <row r="380" spans="1:16" x14ac:dyDescent="0.25">
      <c r="A380">
        <v>1726</v>
      </c>
      <c r="B380" t="s">
        <v>360</v>
      </c>
      <c r="E380" t="s">
        <v>712</v>
      </c>
      <c r="F380" t="s">
        <v>347</v>
      </c>
      <c r="G380" t="s">
        <v>197</v>
      </c>
      <c r="H380" t="s">
        <v>198</v>
      </c>
      <c r="I380" t="s">
        <v>199</v>
      </c>
      <c r="J380">
        <v>1961</v>
      </c>
      <c r="K380">
        <v>4482</v>
      </c>
      <c r="L380">
        <v>2</v>
      </c>
      <c r="M380" t="s">
        <v>200</v>
      </c>
      <c r="N380" t="s">
        <v>668</v>
      </c>
      <c r="O380" t="s">
        <v>202</v>
      </c>
      <c r="P380" t="s">
        <v>365</v>
      </c>
    </row>
    <row r="381" spans="1:16" x14ac:dyDescent="0.25">
      <c r="A381">
        <v>1727</v>
      </c>
      <c r="B381" t="s">
        <v>360</v>
      </c>
      <c r="E381" t="s">
        <v>713</v>
      </c>
      <c r="F381" t="s">
        <v>347</v>
      </c>
      <c r="G381" t="s">
        <v>197</v>
      </c>
      <c r="H381" t="s">
        <v>198</v>
      </c>
      <c r="I381" t="s">
        <v>199</v>
      </c>
      <c r="J381">
        <v>1972</v>
      </c>
      <c r="K381">
        <v>3919</v>
      </c>
      <c r="L381">
        <v>2</v>
      </c>
      <c r="M381" t="s">
        <v>200</v>
      </c>
      <c r="N381" t="s">
        <v>364</v>
      </c>
      <c r="O381" t="s">
        <v>202</v>
      </c>
      <c r="P381" t="s">
        <v>365</v>
      </c>
    </row>
    <row r="382" spans="1:16" x14ac:dyDescent="0.25">
      <c r="A382">
        <v>1728</v>
      </c>
      <c r="B382" t="s">
        <v>360</v>
      </c>
      <c r="E382" t="s">
        <v>714</v>
      </c>
      <c r="F382" t="s">
        <v>347</v>
      </c>
      <c r="G382" t="s">
        <v>197</v>
      </c>
      <c r="H382" t="s">
        <v>198</v>
      </c>
      <c r="I382" t="s">
        <v>199</v>
      </c>
      <c r="J382">
        <v>1980</v>
      </c>
      <c r="K382">
        <v>33358</v>
      </c>
      <c r="L382">
        <v>2</v>
      </c>
      <c r="M382" t="s">
        <v>200</v>
      </c>
      <c r="N382" t="s">
        <v>376</v>
      </c>
      <c r="O382" t="s">
        <v>202</v>
      </c>
      <c r="P382" t="s">
        <v>365</v>
      </c>
    </row>
    <row r="383" spans="1:16" x14ac:dyDescent="0.25">
      <c r="A383">
        <v>1729</v>
      </c>
      <c r="B383" t="s">
        <v>360</v>
      </c>
      <c r="E383" t="s">
        <v>715</v>
      </c>
      <c r="F383" t="s">
        <v>347</v>
      </c>
      <c r="G383" t="s">
        <v>197</v>
      </c>
      <c r="H383" t="s">
        <v>198</v>
      </c>
      <c r="I383" t="s">
        <v>199</v>
      </c>
      <c r="J383">
        <v>1964</v>
      </c>
      <c r="K383">
        <v>3402</v>
      </c>
      <c r="L383">
        <v>2</v>
      </c>
      <c r="M383" t="s">
        <v>200</v>
      </c>
      <c r="N383" t="s">
        <v>376</v>
      </c>
      <c r="O383" t="s">
        <v>202</v>
      </c>
      <c r="P383" t="s">
        <v>365</v>
      </c>
    </row>
    <row r="384" spans="1:16" x14ac:dyDescent="0.25">
      <c r="A384">
        <v>1730</v>
      </c>
      <c r="B384" t="s">
        <v>360</v>
      </c>
      <c r="E384" t="s">
        <v>716</v>
      </c>
      <c r="F384" t="s">
        <v>347</v>
      </c>
      <c r="G384" t="s">
        <v>197</v>
      </c>
      <c r="H384" t="s">
        <v>198</v>
      </c>
      <c r="I384" t="s">
        <v>199</v>
      </c>
      <c r="J384">
        <v>1965</v>
      </c>
      <c r="K384">
        <v>5988</v>
      </c>
      <c r="L384">
        <v>2</v>
      </c>
      <c r="M384" t="s">
        <v>200</v>
      </c>
      <c r="N384" t="s">
        <v>376</v>
      </c>
      <c r="O384" t="s">
        <v>202</v>
      </c>
      <c r="P384" t="s">
        <v>365</v>
      </c>
    </row>
    <row r="385" spans="1:16" x14ac:dyDescent="0.25">
      <c r="A385">
        <v>1731</v>
      </c>
      <c r="B385" t="s">
        <v>360</v>
      </c>
      <c r="E385" t="s">
        <v>717</v>
      </c>
      <c r="F385" t="s">
        <v>347</v>
      </c>
      <c r="G385" t="s">
        <v>197</v>
      </c>
      <c r="H385" t="s">
        <v>198</v>
      </c>
      <c r="I385" t="s">
        <v>199</v>
      </c>
      <c r="J385">
        <v>1965</v>
      </c>
      <c r="K385">
        <v>1860932</v>
      </c>
      <c r="L385">
        <v>2</v>
      </c>
      <c r="M385" t="s">
        <v>200</v>
      </c>
      <c r="N385" t="s">
        <v>376</v>
      </c>
      <c r="O385" t="s">
        <v>202</v>
      </c>
      <c r="P385" t="s">
        <v>365</v>
      </c>
    </row>
    <row r="386" spans="1:16" x14ac:dyDescent="0.25">
      <c r="A386">
        <v>1732</v>
      </c>
      <c r="B386" t="s">
        <v>360</v>
      </c>
      <c r="E386" t="s">
        <v>718</v>
      </c>
      <c r="F386" t="s">
        <v>347</v>
      </c>
      <c r="G386" t="s">
        <v>197</v>
      </c>
      <c r="H386" t="s">
        <v>198</v>
      </c>
      <c r="I386" t="s">
        <v>199</v>
      </c>
      <c r="J386">
        <v>1960</v>
      </c>
      <c r="K386">
        <v>33129</v>
      </c>
      <c r="L386">
        <v>2</v>
      </c>
      <c r="M386" t="s">
        <v>200</v>
      </c>
      <c r="N386" t="s">
        <v>376</v>
      </c>
      <c r="O386" t="s">
        <v>202</v>
      </c>
      <c r="P386" t="s">
        <v>365</v>
      </c>
    </row>
    <row r="387" spans="1:16" x14ac:dyDescent="0.25">
      <c r="A387">
        <v>1733</v>
      </c>
      <c r="B387" t="s">
        <v>360</v>
      </c>
      <c r="E387" t="s">
        <v>719</v>
      </c>
      <c r="F387" t="s">
        <v>347</v>
      </c>
      <c r="G387" t="s">
        <v>197</v>
      </c>
      <c r="H387" t="s">
        <v>198</v>
      </c>
      <c r="I387" t="s">
        <v>199</v>
      </c>
      <c r="J387">
        <v>1963</v>
      </c>
      <c r="K387">
        <v>2053</v>
      </c>
      <c r="L387">
        <v>2</v>
      </c>
      <c r="M387" t="s">
        <v>200</v>
      </c>
      <c r="N387" t="s">
        <v>668</v>
      </c>
      <c r="O387" t="s">
        <v>202</v>
      </c>
      <c r="P387" t="s">
        <v>365</v>
      </c>
    </row>
    <row r="388" spans="1:16" x14ac:dyDescent="0.25">
      <c r="A388">
        <v>1734</v>
      </c>
      <c r="B388" t="s">
        <v>360</v>
      </c>
      <c r="E388" t="s">
        <v>720</v>
      </c>
      <c r="F388" t="s">
        <v>347</v>
      </c>
      <c r="G388" t="s">
        <v>197</v>
      </c>
      <c r="H388" t="s">
        <v>198</v>
      </c>
      <c r="I388" t="s">
        <v>199</v>
      </c>
      <c r="J388">
        <v>1981</v>
      </c>
      <c r="K388">
        <v>38188</v>
      </c>
      <c r="L388">
        <v>2</v>
      </c>
      <c r="M388" t="s">
        <v>200</v>
      </c>
      <c r="N388" t="s">
        <v>376</v>
      </c>
      <c r="O388" t="s">
        <v>202</v>
      </c>
      <c r="P388" t="s">
        <v>365</v>
      </c>
    </row>
    <row r="389" spans="1:16" x14ac:dyDescent="0.25">
      <c r="A389">
        <v>1735</v>
      </c>
      <c r="B389" t="s">
        <v>360</v>
      </c>
      <c r="E389" t="s">
        <v>721</v>
      </c>
      <c r="F389" t="s">
        <v>347</v>
      </c>
      <c r="G389" t="s">
        <v>197</v>
      </c>
      <c r="H389" t="s">
        <v>198</v>
      </c>
      <c r="I389" t="s">
        <v>199</v>
      </c>
      <c r="J389">
        <v>1964</v>
      </c>
      <c r="K389">
        <v>2191</v>
      </c>
      <c r="L389">
        <v>2</v>
      </c>
      <c r="M389" t="s">
        <v>200</v>
      </c>
      <c r="N389" t="s">
        <v>376</v>
      </c>
      <c r="O389" t="s">
        <v>202</v>
      </c>
      <c r="P389" t="s">
        <v>365</v>
      </c>
    </row>
    <row r="390" spans="1:16" x14ac:dyDescent="0.25">
      <c r="A390">
        <v>1736</v>
      </c>
      <c r="B390" t="s">
        <v>360</v>
      </c>
      <c r="E390" t="s">
        <v>722</v>
      </c>
      <c r="F390" t="s">
        <v>347</v>
      </c>
      <c r="G390" t="s">
        <v>197</v>
      </c>
      <c r="H390" t="s">
        <v>198</v>
      </c>
      <c r="I390" t="s">
        <v>199</v>
      </c>
      <c r="J390">
        <v>1974</v>
      </c>
      <c r="K390">
        <v>8323</v>
      </c>
      <c r="L390">
        <v>2</v>
      </c>
      <c r="M390" t="s">
        <v>200</v>
      </c>
      <c r="N390" t="s">
        <v>376</v>
      </c>
      <c r="O390" t="s">
        <v>202</v>
      </c>
      <c r="P390" t="s">
        <v>365</v>
      </c>
    </row>
    <row r="391" spans="1:16" x14ac:dyDescent="0.25">
      <c r="A391">
        <v>1737</v>
      </c>
      <c r="B391" t="s">
        <v>360</v>
      </c>
      <c r="E391" t="s">
        <v>723</v>
      </c>
      <c r="F391" t="s">
        <v>347</v>
      </c>
      <c r="G391" t="s">
        <v>197</v>
      </c>
      <c r="H391" t="s">
        <v>198</v>
      </c>
      <c r="I391" t="s">
        <v>199</v>
      </c>
      <c r="J391">
        <v>1982</v>
      </c>
      <c r="K391">
        <v>35912</v>
      </c>
      <c r="L391">
        <v>2</v>
      </c>
      <c r="M391" t="s">
        <v>200</v>
      </c>
      <c r="N391" t="s">
        <v>376</v>
      </c>
      <c r="O391" t="s">
        <v>202</v>
      </c>
      <c r="P391" t="s">
        <v>365</v>
      </c>
    </row>
    <row r="392" spans="1:16" x14ac:dyDescent="0.25">
      <c r="A392">
        <v>1738</v>
      </c>
      <c r="B392" t="s">
        <v>360</v>
      </c>
      <c r="E392" t="s">
        <v>724</v>
      </c>
      <c r="F392" t="s">
        <v>347</v>
      </c>
      <c r="G392" t="s">
        <v>197</v>
      </c>
      <c r="H392" t="s">
        <v>198</v>
      </c>
      <c r="I392" t="s">
        <v>199</v>
      </c>
      <c r="J392">
        <v>1982</v>
      </c>
      <c r="K392">
        <v>13893</v>
      </c>
      <c r="L392">
        <v>2</v>
      </c>
      <c r="M392" t="s">
        <v>200</v>
      </c>
      <c r="N392" t="s">
        <v>376</v>
      </c>
      <c r="O392" t="s">
        <v>202</v>
      </c>
      <c r="P392" t="s">
        <v>365</v>
      </c>
    </row>
    <row r="393" spans="1:16" x14ac:dyDescent="0.25">
      <c r="A393">
        <v>1739</v>
      </c>
      <c r="B393" t="s">
        <v>360</v>
      </c>
      <c r="E393" t="s">
        <v>725</v>
      </c>
      <c r="F393" t="s">
        <v>347</v>
      </c>
      <c r="G393" t="s">
        <v>197</v>
      </c>
      <c r="H393" t="s">
        <v>198</v>
      </c>
      <c r="I393" t="s">
        <v>199</v>
      </c>
      <c r="J393">
        <v>1984</v>
      </c>
      <c r="K393">
        <v>40352</v>
      </c>
      <c r="L393">
        <v>2</v>
      </c>
      <c r="M393" t="s">
        <v>200</v>
      </c>
      <c r="N393" t="s">
        <v>376</v>
      </c>
      <c r="O393" t="s">
        <v>202</v>
      </c>
      <c r="P393" t="s">
        <v>365</v>
      </c>
    </row>
    <row r="394" spans="1:16" x14ac:dyDescent="0.25">
      <c r="A394">
        <v>1740</v>
      </c>
      <c r="B394" t="s">
        <v>360</v>
      </c>
      <c r="E394" t="s">
        <v>726</v>
      </c>
      <c r="F394" t="s">
        <v>347</v>
      </c>
      <c r="G394" t="s">
        <v>197</v>
      </c>
      <c r="H394" t="s">
        <v>198</v>
      </c>
      <c r="I394" t="s">
        <v>199</v>
      </c>
      <c r="J394">
        <v>1985</v>
      </c>
      <c r="K394">
        <v>19868</v>
      </c>
      <c r="L394">
        <v>2</v>
      </c>
      <c r="M394" t="s">
        <v>200</v>
      </c>
      <c r="N394" t="s">
        <v>376</v>
      </c>
      <c r="O394" t="s">
        <v>202</v>
      </c>
      <c r="P394" t="s">
        <v>365</v>
      </c>
    </row>
    <row r="395" spans="1:16" x14ac:dyDescent="0.25">
      <c r="A395">
        <v>1741</v>
      </c>
      <c r="B395" t="s">
        <v>360</v>
      </c>
      <c r="E395" t="s">
        <v>727</v>
      </c>
      <c r="F395" t="s">
        <v>347</v>
      </c>
      <c r="G395" t="s">
        <v>197</v>
      </c>
      <c r="H395" t="s">
        <v>198</v>
      </c>
      <c r="I395" t="s">
        <v>199</v>
      </c>
      <c r="J395">
        <v>1981</v>
      </c>
      <c r="K395">
        <v>29036</v>
      </c>
      <c r="L395">
        <v>2</v>
      </c>
      <c r="M395" t="s">
        <v>200</v>
      </c>
      <c r="N395" t="s">
        <v>376</v>
      </c>
      <c r="O395" t="s">
        <v>202</v>
      </c>
      <c r="P395" t="s">
        <v>365</v>
      </c>
    </row>
    <row r="396" spans="1:16" x14ac:dyDescent="0.25">
      <c r="A396">
        <v>1742</v>
      </c>
      <c r="B396" t="s">
        <v>360</v>
      </c>
      <c r="E396" t="s">
        <v>728</v>
      </c>
      <c r="F396" t="s">
        <v>347</v>
      </c>
      <c r="G396" t="s">
        <v>197</v>
      </c>
      <c r="H396" t="s">
        <v>198</v>
      </c>
      <c r="I396" t="s">
        <v>199</v>
      </c>
      <c r="J396">
        <v>1984</v>
      </c>
      <c r="K396">
        <v>22634</v>
      </c>
      <c r="L396">
        <v>2</v>
      </c>
      <c r="M396" t="s">
        <v>200</v>
      </c>
      <c r="N396" t="s">
        <v>376</v>
      </c>
      <c r="O396" t="s">
        <v>202</v>
      </c>
      <c r="P396" t="s">
        <v>365</v>
      </c>
    </row>
    <row r="397" spans="1:16" x14ac:dyDescent="0.25">
      <c r="A397">
        <v>1743</v>
      </c>
      <c r="B397" t="s">
        <v>360</v>
      </c>
      <c r="E397" t="s">
        <v>729</v>
      </c>
      <c r="F397" t="s">
        <v>347</v>
      </c>
      <c r="G397" t="s">
        <v>245</v>
      </c>
      <c r="H397" t="s">
        <v>198</v>
      </c>
      <c r="I397" t="s">
        <v>246</v>
      </c>
      <c r="J397">
        <v>1966</v>
      </c>
      <c r="K397">
        <v>26481</v>
      </c>
      <c r="L397">
        <v>35</v>
      </c>
      <c r="M397" t="s">
        <v>200</v>
      </c>
      <c r="N397" t="s">
        <v>436</v>
      </c>
      <c r="O397" t="s">
        <v>202</v>
      </c>
      <c r="P397" t="s">
        <v>384</v>
      </c>
    </row>
    <row r="398" spans="1:16" x14ac:dyDescent="0.25">
      <c r="A398">
        <v>1744</v>
      </c>
      <c r="B398" t="s">
        <v>360</v>
      </c>
      <c r="E398" t="s">
        <v>730</v>
      </c>
      <c r="F398" t="s">
        <v>347</v>
      </c>
      <c r="G398" t="s">
        <v>245</v>
      </c>
      <c r="H398" t="s">
        <v>198</v>
      </c>
      <c r="I398" t="s">
        <v>246</v>
      </c>
      <c r="J398">
        <v>1971</v>
      </c>
      <c r="K398">
        <v>21126</v>
      </c>
      <c r="L398">
        <v>35</v>
      </c>
      <c r="M398" t="s">
        <v>200</v>
      </c>
      <c r="N398" t="s">
        <v>436</v>
      </c>
      <c r="O398" t="s">
        <v>202</v>
      </c>
      <c r="P398" t="s">
        <v>384</v>
      </c>
    </row>
    <row r="399" spans="1:16" x14ac:dyDescent="0.25">
      <c r="A399">
        <v>1745</v>
      </c>
      <c r="B399" t="s">
        <v>360</v>
      </c>
      <c r="E399" t="s">
        <v>731</v>
      </c>
      <c r="F399" t="s">
        <v>347</v>
      </c>
      <c r="G399" t="s">
        <v>245</v>
      </c>
      <c r="H399" t="s">
        <v>198</v>
      </c>
      <c r="I399" t="s">
        <v>246</v>
      </c>
      <c r="J399">
        <v>1965</v>
      </c>
      <c r="K399">
        <v>337747</v>
      </c>
      <c r="L399">
        <v>35</v>
      </c>
      <c r="M399" t="s">
        <v>200</v>
      </c>
      <c r="N399" t="s">
        <v>364</v>
      </c>
      <c r="O399" t="s">
        <v>202</v>
      </c>
      <c r="P399" t="s">
        <v>365</v>
      </c>
    </row>
    <row r="400" spans="1:16" x14ac:dyDescent="0.25">
      <c r="A400">
        <v>1746</v>
      </c>
      <c r="B400" t="s">
        <v>360</v>
      </c>
      <c r="E400" t="s">
        <v>732</v>
      </c>
      <c r="F400" t="s">
        <v>347</v>
      </c>
      <c r="G400" t="s">
        <v>245</v>
      </c>
      <c r="H400" t="s">
        <v>198</v>
      </c>
      <c r="I400" t="s">
        <v>246</v>
      </c>
      <c r="J400">
        <v>1963</v>
      </c>
      <c r="K400">
        <v>183360</v>
      </c>
      <c r="L400">
        <v>35</v>
      </c>
      <c r="M400" t="s">
        <v>200</v>
      </c>
      <c r="N400" t="s">
        <v>436</v>
      </c>
      <c r="O400" t="s">
        <v>202</v>
      </c>
      <c r="P400" t="s">
        <v>384</v>
      </c>
    </row>
    <row r="401" spans="1:16" x14ac:dyDescent="0.25">
      <c r="A401">
        <v>1747</v>
      </c>
      <c r="B401" t="s">
        <v>360</v>
      </c>
      <c r="E401" t="s">
        <v>733</v>
      </c>
      <c r="F401" t="s">
        <v>347</v>
      </c>
      <c r="G401" t="s">
        <v>245</v>
      </c>
      <c r="H401" t="s">
        <v>198</v>
      </c>
      <c r="I401" t="s">
        <v>246</v>
      </c>
      <c r="J401">
        <v>1979</v>
      </c>
      <c r="K401">
        <v>57505</v>
      </c>
      <c r="L401">
        <v>35</v>
      </c>
      <c r="M401" t="s">
        <v>200</v>
      </c>
      <c r="N401" t="s">
        <v>364</v>
      </c>
      <c r="O401" t="s">
        <v>202</v>
      </c>
      <c r="P401" t="s">
        <v>365</v>
      </c>
    </row>
    <row r="402" spans="1:16" x14ac:dyDescent="0.25">
      <c r="A402">
        <v>1748</v>
      </c>
      <c r="B402" t="s">
        <v>360</v>
      </c>
      <c r="E402" t="s">
        <v>734</v>
      </c>
      <c r="F402" t="s">
        <v>347</v>
      </c>
      <c r="G402" t="s">
        <v>245</v>
      </c>
      <c r="H402" t="s">
        <v>198</v>
      </c>
      <c r="I402" t="s">
        <v>246</v>
      </c>
      <c r="J402">
        <v>1970</v>
      </c>
      <c r="K402">
        <v>6712</v>
      </c>
      <c r="L402">
        <v>35</v>
      </c>
      <c r="M402" t="s">
        <v>200</v>
      </c>
      <c r="N402" t="s">
        <v>364</v>
      </c>
      <c r="O402" t="s">
        <v>202</v>
      </c>
      <c r="P402" t="s">
        <v>365</v>
      </c>
    </row>
    <row r="403" spans="1:16" x14ac:dyDescent="0.25">
      <c r="A403">
        <v>1749</v>
      </c>
      <c r="B403" t="s">
        <v>360</v>
      </c>
      <c r="E403" t="s">
        <v>735</v>
      </c>
      <c r="F403" t="s">
        <v>347</v>
      </c>
      <c r="G403" t="s">
        <v>245</v>
      </c>
      <c r="H403" t="s">
        <v>198</v>
      </c>
      <c r="I403" t="s">
        <v>246</v>
      </c>
      <c r="J403">
        <v>1963</v>
      </c>
      <c r="K403">
        <v>1351186</v>
      </c>
      <c r="L403">
        <v>35</v>
      </c>
      <c r="M403" t="s">
        <v>200</v>
      </c>
      <c r="N403" t="s">
        <v>364</v>
      </c>
      <c r="O403" t="s">
        <v>202</v>
      </c>
      <c r="P403" t="s">
        <v>365</v>
      </c>
    </row>
    <row r="404" spans="1:16" x14ac:dyDescent="0.25">
      <c r="A404">
        <v>1750</v>
      </c>
      <c r="B404" t="s">
        <v>360</v>
      </c>
      <c r="E404" t="s">
        <v>736</v>
      </c>
      <c r="F404" t="s">
        <v>347</v>
      </c>
      <c r="G404" t="s">
        <v>245</v>
      </c>
      <c r="H404" t="s">
        <v>198</v>
      </c>
      <c r="I404" t="s">
        <v>246</v>
      </c>
      <c r="J404">
        <v>1966</v>
      </c>
      <c r="K404">
        <v>133221</v>
      </c>
      <c r="L404">
        <v>35</v>
      </c>
      <c r="M404" t="s">
        <v>200</v>
      </c>
      <c r="N404" t="s">
        <v>436</v>
      </c>
      <c r="O404" t="s">
        <v>202</v>
      </c>
      <c r="P404" t="s">
        <v>384</v>
      </c>
    </row>
    <row r="405" spans="1:16" x14ac:dyDescent="0.25">
      <c r="A405">
        <v>1751</v>
      </c>
      <c r="B405" t="s">
        <v>360</v>
      </c>
      <c r="E405" t="s">
        <v>737</v>
      </c>
      <c r="F405" t="s">
        <v>347</v>
      </c>
      <c r="G405" t="s">
        <v>245</v>
      </c>
      <c r="H405" t="s">
        <v>198</v>
      </c>
      <c r="I405" t="s">
        <v>246</v>
      </c>
      <c r="J405">
        <v>1960</v>
      </c>
      <c r="K405">
        <v>138</v>
      </c>
      <c r="L405">
        <v>35</v>
      </c>
      <c r="M405" t="s">
        <v>200</v>
      </c>
      <c r="N405" t="s">
        <v>436</v>
      </c>
      <c r="O405" t="s">
        <v>202</v>
      </c>
      <c r="P405" t="s">
        <v>384</v>
      </c>
    </row>
    <row r="406" spans="1:16" x14ac:dyDescent="0.25">
      <c r="A406">
        <v>1752</v>
      </c>
      <c r="B406" t="s">
        <v>360</v>
      </c>
      <c r="E406" t="s">
        <v>738</v>
      </c>
      <c r="F406" t="s">
        <v>347</v>
      </c>
      <c r="G406" t="s">
        <v>245</v>
      </c>
      <c r="H406" t="s">
        <v>198</v>
      </c>
      <c r="I406" t="s">
        <v>246</v>
      </c>
      <c r="J406">
        <v>1982</v>
      </c>
      <c r="K406">
        <v>18872</v>
      </c>
      <c r="L406">
        <v>35</v>
      </c>
      <c r="M406" t="s">
        <v>200</v>
      </c>
      <c r="N406" t="s">
        <v>364</v>
      </c>
      <c r="O406" t="s">
        <v>202</v>
      </c>
      <c r="P406" t="s">
        <v>365</v>
      </c>
    </row>
    <row r="407" spans="1:16" x14ac:dyDescent="0.25">
      <c r="A407">
        <v>1753</v>
      </c>
      <c r="B407" t="s">
        <v>360</v>
      </c>
      <c r="E407" t="s">
        <v>739</v>
      </c>
      <c r="F407" t="s">
        <v>347</v>
      </c>
      <c r="G407" t="s">
        <v>245</v>
      </c>
      <c r="H407" t="s">
        <v>198</v>
      </c>
      <c r="I407" t="s">
        <v>246</v>
      </c>
      <c r="J407">
        <v>1972</v>
      </c>
      <c r="K407">
        <v>81610</v>
      </c>
      <c r="L407">
        <v>35</v>
      </c>
      <c r="M407" t="s">
        <v>200</v>
      </c>
      <c r="N407" t="s">
        <v>436</v>
      </c>
      <c r="O407" t="s">
        <v>202</v>
      </c>
      <c r="P407" t="s">
        <v>384</v>
      </c>
    </row>
    <row r="408" spans="1:16" x14ac:dyDescent="0.25">
      <c r="A408">
        <v>1754</v>
      </c>
      <c r="B408" t="s">
        <v>360</v>
      </c>
      <c r="E408" t="s">
        <v>740</v>
      </c>
      <c r="F408" t="s">
        <v>347</v>
      </c>
      <c r="G408" t="s">
        <v>245</v>
      </c>
      <c r="H408" t="s">
        <v>198</v>
      </c>
      <c r="I408" t="s">
        <v>246</v>
      </c>
      <c r="J408">
        <v>1979</v>
      </c>
      <c r="K408">
        <v>213296</v>
      </c>
      <c r="L408">
        <v>35</v>
      </c>
      <c r="M408" t="s">
        <v>200</v>
      </c>
      <c r="N408" t="s">
        <v>364</v>
      </c>
      <c r="O408" t="s">
        <v>202</v>
      </c>
      <c r="P408" t="s">
        <v>365</v>
      </c>
    </row>
    <row r="409" spans="1:16" x14ac:dyDescent="0.25">
      <c r="A409">
        <v>1755</v>
      </c>
      <c r="B409" t="s">
        <v>360</v>
      </c>
      <c r="E409" t="s">
        <v>741</v>
      </c>
      <c r="F409" t="s">
        <v>347</v>
      </c>
      <c r="G409" t="s">
        <v>245</v>
      </c>
      <c r="H409" t="s">
        <v>198</v>
      </c>
      <c r="I409" t="s">
        <v>246</v>
      </c>
      <c r="J409">
        <v>1979</v>
      </c>
      <c r="K409">
        <v>29394</v>
      </c>
      <c r="L409">
        <v>35</v>
      </c>
      <c r="M409" t="s">
        <v>200</v>
      </c>
      <c r="N409" t="s">
        <v>364</v>
      </c>
      <c r="O409" t="s">
        <v>202</v>
      </c>
      <c r="P409" t="s">
        <v>365</v>
      </c>
    </row>
    <row r="410" spans="1:16" x14ac:dyDescent="0.25">
      <c r="A410">
        <v>1756</v>
      </c>
      <c r="B410" t="s">
        <v>360</v>
      </c>
      <c r="E410" t="s">
        <v>742</v>
      </c>
      <c r="F410" t="s">
        <v>347</v>
      </c>
      <c r="G410" t="s">
        <v>245</v>
      </c>
      <c r="H410" t="s">
        <v>198</v>
      </c>
      <c r="I410" t="s">
        <v>246</v>
      </c>
      <c r="J410">
        <v>1971</v>
      </c>
      <c r="K410">
        <v>6731</v>
      </c>
      <c r="L410">
        <v>35</v>
      </c>
      <c r="M410" t="s">
        <v>200</v>
      </c>
      <c r="N410" t="s">
        <v>364</v>
      </c>
      <c r="O410" t="s">
        <v>202</v>
      </c>
      <c r="P410" t="s">
        <v>365</v>
      </c>
    </row>
    <row r="411" spans="1:16" x14ac:dyDescent="0.25">
      <c r="A411">
        <v>1757</v>
      </c>
      <c r="B411" t="s">
        <v>360</v>
      </c>
      <c r="E411" t="s">
        <v>743</v>
      </c>
      <c r="F411" t="s">
        <v>347</v>
      </c>
      <c r="G411" t="s">
        <v>245</v>
      </c>
      <c r="H411" t="s">
        <v>198</v>
      </c>
      <c r="I411" t="s">
        <v>246</v>
      </c>
      <c r="J411">
        <v>1976</v>
      </c>
      <c r="K411">
        <v>283049</v>
      </c>
      <c r="L411">
        <v>35</v>
      </c>
      <c r="M411" t="s">
        <v>200</v>
      </c>
      <c r="N411" t="s">
        <v>364</v>
      </c>
      <c r="O411" t="s">
        <v>202</v>
      </c>
      <c r="P411" t="s">
        <v>365</v>
      </c>
    </row>
    <row r="412" spans="1:16" x14ac:dyDescent="0.25">
      <c r="A412">
        <v>1758</v>
      </c>
      <c r="B412" t="s">
        <v>360</v>
      </c>
      <c r="E412" t="s">
        <v>744</v>
      </c>
      <c r="F412" t="s">
        <v>347</v>
      </c>
      <c r="G412" t="s">
        <v>245</v>
      </c>
      <c r="H412" t="s">
        <v>198</v>
      </c>
      <c r="I412" t="s">
        <v>246</v>
      </c>
      <c r="J412">
        <v>1979</v>
      </c>
      <c r="K412">
        <v>18242</v>
      </c>
      <c r="L412">
        <v>35</v>
      </c>
      <c r="M412" t="s">
        <v>200</v>
      </c>
      <c r="N412" t="s">
        <v>364</v>
      </c>
      <c r="O412" t="s">
        <v>202</v>
      </c>
      <c r="P412" t="s">
        <v>365</v>
      </c>
    </row>
    <row r="413" spans="1:16" x14ac:dyDescent="0.25">
      <c r="A413">
        <v>1759</v>
      </c>
      <c r="B413" t="s">
        <v>360</v>
      </c>
      <c r="E413" t="s">
        <v>745</v>
      </c>
      <c r="F413" t="s">
        <v>347</v>
      </c>
      <c r="G413" t="s">
        <v>245</v>
      </c>
      <c r="H413" t="s">
        <v>198</v>
      </c>
      <c r="I413" t="s">
        <v>246</v>
      </c>
      <c r="J413">
        <v>1973</v>
      </c>
      <c r="K413">
        <v>581403</v>
      </c>
      <c r="L413">
        <v>35</v>
      </c>
      <c r="M413" t="s">
        <v>200</v>
      </c>
      <c r="N413" t="s">
        <v>364</v>
      </c>
      <c r="O413" t="s">
        <v>202</v>
      </c>
      <c r="P413" t="s">
        <v>365</v>
      </c>
    </row>
    <row r="414" spans="1:16" x14ac:dyDescent="0.25">
      <c r="A414">
        <v>1760</v>
      </c>
      <c r="B414" t="s">
        <v>360</v>
      </c>
      <c r="E414" t="s">
        <v>746</v>
      </c>
      <c r="F414" t="s">
        <v>347</v>
      </c>
      <c r="G414" t="s">
        <v>245</v>
      </c>
      <c r="H414" t="s">
        <v>198</v>
      </c>
      <c r="I414" t="s">
        <v>246</v>
      </c>
      <c r="J414">
        <v>1975</v>
      </c>
      <c r="K414">
        <v>2304</v>
      </c>
      <c r="L414">
        <v>35</v>
      </c>
      <c r="M414" t="s">
        <v>200</v>
      </c>
      <c r="N414" t="s">
        <v>364</v>
      </c>
      <c r="O414" t="s">
        <v>202</v>
      </c>
      <c r="P414" t="s">
        <v>365</v>
      </c>
    </row>
    <row r="415" spans="1:16" x14ac:dyDescent="0.25">
      <c r="A415">
        <v>1761</v>
      </c>
      <c r="B415" t="s">
        <v>360</v>
      </c>
      <c r="E415" t="s">
        <v>747</v>
      </c>
      <c r="F415" t="s">
        <v>347</v>
      </c>
      <c r="G415" t="s">
        <v>245</v>
      </c>
      <c r="H415" t="s">
        <v>198</v>
      </c>
      <c r="I415" t="s">
        <v>246</v>
      </c>
      <c r="J415">
        <v>1981</v>
      </c>
      <c r="K415">
        <v>10557</v>
      </c>
      <c r="L415">
        <v>35</v>
      </c>
      <c r="M415" t="s">
        <v>200</v>
      </c>
      <c r="N415" t="s">
        <v>364</v>
      </c>
      <c r="O415" t="s">
        <v>202</v>
      </c>
      <c r="P415" t="s">
        <v>365</v>
      </c>
    </row>
    <row r="416" spans="1:16" x14ac:dyDescent="0.25">
      <c r="A416">
        <v>1762</v>
      </c>
      <c r="B416" t="s">
        <v>360</v>
      </c>
      <c r="E416" t="s">
        <v>748</v>
      </c>
      <c r="F416" t="s">
        <v>347</v>
      </c>
      <c r="G416" t="s">
        <v>245</v>
      </c>
      <c r="H416" t="s">
        <v>198</v>
      </c>
      <c r="I416" t="s">
        <v>246</v>
      </c>
      <c r="J416">
        <v>1996</v>
      </c>
      <c r="K416">
        <v>227279</v>
      </c>
      <c r="L416">
        <v>35</v>
      </c>
      <c r="M416" t="s">
        <v>200</v>
      </c>
      <c r="N416" t="s">
        <v>364</v>
      </c>
      <c r="O416" t="s">
        <v>202</v>
      </c>
      <c r="P416" t="s">
        <v>365</v>
      </c>
    </row>
    <row r="417" spans="1:16" x14ac:dyDescent="0.25">
      <c r="A417">
        <v>1763</v>
      </c>
      <c r="B417" t="s">
        <v>360</v>
      </c>
      <c r="E417" t="s">
        <v>749</v>
      </c>
      <c r="F417" t="s">
        <v>347</v>
      </c>
      <c r="G417" t="s">
        <v>197</v>
      </c>
      <c r="H417" t="s">
        <v>198</v>
      </c>
      <c r="I417" t="s">
        <v>199</v>
      </c>
      <c r="J417">
        <v>1969</v>
      </c>
      <c r="K417">
        <v>289</v>
      </c>
      <c r="L417">
        <v>2</v>
      </c>
      <c r="M417" t="s">
        <v>200</v>
      </c>
      <c r="N417" t="s">
        <v>376</v>
      </c>
      <c r="O417" t="s">
        <v>202</v>
      </c>
      <c r="P417" t="s">
        <v>365</v>
      </c>
    </row>
    <row r="418" spans="1:16" x14ac:dyDescent="0.25">
      <c r="A418">
        <v>1764</v>
      </c>
      <c r="B418" t="s">
        <v>360</v>
      </c>
      <c r="E418" t="s">
        <v>750</v>
      </c>
      <c r="F418" t="s">
        <v>347</v>
      </c>
      <c r="G418" t="s">
        <v>197</v>
      </c>
      <c r="H418" t="s">
        <v>198</v>
      </c>
      <c r="I418" t="s">
        <v>199</v>
      </c>
      <c r="J418">
        <v>1972</v>
      </c>
      <c r="K418">
        <v>21</v>
      </c>
      <c r="L418">
        <v>2</v>
      </c>
      <c r="M418" t="s">
        <v>200</v>
      </c>
      <c r="N418" t="s">
        <v>668</v>
      </c>
      <c r="O418" t="s">
        <v>202</v>
      </c>
      <c r="P418" t="s">
        <v>365</v>
      </c>
    </row>
    <row r="419" spans="1:16" x14ac:dyDescent="0.25">
      <c r="A419">
        <v>1765</v>
      </c>
      <c r="B419" t="s">
        <v>360</v>
      </c>
      <c r="E419" t="s">
        <v>751</v>
      </c>
      <c r="F419" t="s">
        <v>347</v>
      </c>
      <c r="G419" t="s">
        <v>197</v>
      </c>
      <c r="H419" t="s">
        <v>198</v>
      </c>
      <c r="I419" t="s">
        <v>199</v>
      </c>
      <c r="J419">
        <v>1977</v>
      </c>
      <c r="K419">
        <v>3286</v>
      </c>
      <c r="L419">
        <v>2</v>
      </c>
      <c r="M419" t="s">
        <v>200</v>
      </c>
      <c r="N419" t="s">
        <v>376</v>
      </c>
      <c r="O419" t="s">
        <v>202</v>
      </c>
      <c r="P419" t="s">
        <v>365</v>
      </c>
    </row>
    <row r="420" spans="1:16" x14ac:dyDescent="0.25">
      <c r="A420">
        <v>1766</v>
      </c>
      <c r="B420" t="s">
        <v>360</v>
      </c>
      <c r="E420" t="s">
        <v>752</v>
      </c>
      <c r="F420" t="s">
        <v>347</v>
      </c>
      <c r="G420" t="s">
        <v>197</v>
      </c>
      <c r="H420" t="s">
        <v>198</v>
      </c>
      <c r="I420" t="s">
        <v>199</v>
      </c>
      <c r="J420">
        <v>1979</v>
      </c>
      <c r="K420">
        <v>15925</v>
      </c>
      <c r="L420">
        <v>2</v>
      </c>
      <c r="M420" t="s">
        <v>200</v>
      </c>
      <c r="N420" t="s">
        <v>376</v>
      </c>
      <c r="O420" t="s">
        <v>202</v>
      </c>
      <c r="P420" t="s">
        <v>365</v>
      </c>
    </row>
    <row r="421" spans="1:16" x14ac:dyDescent="0.25">
      <c r="A421">
        <v>1767</v>
      </c>
      <c r="B421" t="s">
        <v>360</v>
      </c>
      <c r="E421" t="s">
        <v>753</v>
      </c>
      <c r="F421" t="s">
        <v>347</v>
      </c>
      <c r="G421" t="s">
        <v>197</v>
      </c>
      <c r="H421" t="s">
        <v>198</v>
      </c>
      <c r="I421" t="s">
        <v>199</v>
      </c>
      <c r="J421">
        <v>1961</v>
      </c>
      <c r="K421">
        <v>29579</v>
      </c>
      <c r="L421">
        <v>2</v>
      </c>
      <c r="M421" t="s">
        <v>200</v>
      </c>
      <c r="N421" t="s">
        <v>668</v>
      </c>
      <c r="O421" t="s">
        <v>202</v>
      </c>
      <c r="P421" t="s">
        <v>365</v>
      </c>
    </row>
    <row r="422" spans="1:16" x14ac:dyDescent="0.25">
      <c r="A422">
        <v>1768</v>
      </c>
      <c r="B422" t="s">
        <v>360</v>
      </c>
      <c r="E422" t="s">
        <v>754</v>
      </c>
      <c r="F422" t="s">
        <v>347</v>
      </c>
      <c r="G422" t="s">
        <v>197</v>
      </c>
      <c r="H422" t="s">
        <v>198</v>
      </c>
      <c r="I422" t="s">
        <v>199</v>
      </c>
      <c r="J422">
        <v>1967</v>
      </c>
      <c r="K422">
        <v>52054</v>
      </c>
      <c r="L422">
        <v>2</v>
      </c>
      <c r="M422" t="s">
        <v>200</v>
      </c>
      <c r="N422" t="s">
        <v>668</v>
      </c>
      <c r="O422" t="s">
        <v>202</v>
      </c>
      <c r="P422" t="s">
        <v>365</v>
      </c>
    </row>
    <row r="423" spans="1:16" x14ac:dyDescent="0.25">
      <c r="A423">
        <v>1769</v>
      </c>
      <c r="B423" t="s">
        <v>360</v>
      </c>
      <c r="E423" t="s">
        <v>755</v>
      </c>
      <c r="F423" t="s">
        <v>347</v>
      </c>
      <c r="G423" t="s">
        <v>197</v>
      </c>
      <c r="H423" t="s">
        <v>198</v>
      </c>
      <c r="I423" t="s">
        <v>199</v>
      </c>
      <c r="J423">
        <v>1964</v>
      </c>
      <c r="K423">
        <v>25633</v>
      </c>
      <c r="L423">
        <v>2</v>
      </c>
      <c r="M423" t="s">
        <v>200</v>
      </c>
      <c r="N423" t="s">
        <v>668</v>
      </c>
      <c r="O423" t="s">
        <v>202</v>
      </c>
      <c r="P423" t="s">
        <v>365</v>
      </c>
    </row>
    <row r="424" spans="1:16" x14ac:dyDescent="0.25">
      <c r="A424">
        <v>1770</v>
      </c>
      <c r="B424" t="s">
        <v>360</v>
      </c>
      <c r="E424" t="s">
        <v>756</v>
      </c>
      <c r="F424" t="s">
        <v>347</v>
      </c>
      <c r="G424" t="s">
        <v>197</v>
      </c>
      <c r="H424" t="s">
        <v>198</v>
      </c>
      <c r="I424" t="s">
        <v>199</v>
      </c>
      <c r="J424">
        <v>1968</v>
      </c>
      <c r="K424">
        <v>20949</v>
      </c>
      <c r="L424">
        <v>2</v>
      </c>
      <c r="M424" t="s">
        <v>200</v>
      </c>
      <c r="N424" t="s">
        <v>668</v>
      </c>
      <c r="O424" t="s">
        <v>202</v>
      </c>
      <c r="P424" t="s">
        <v>365</v>
      </c>
    </row>
    <row r="425" spans="1:16" x14ac:dyDescent="0.25">
      <c r="A425">
        <v>1771</v>
      </c>
      <c r="B425" t="s">
        <v>360</v>
      </c>
      <c r="E425" t="s">
        <v>757</v>
      </c>
      <c r="F425" t="s">
        <v>347</v>
      </c>
      <c r="G425" t="s">
        <v>197</v>
      </c>
      <c r="H425" t="s">
        <v>198</v>
      </c>
      <c r="I425" t="s">
        <v>199</v>
      </c>
      <c r="J425">
        <v>1964</v>
      </c>
      <c r="K425">
        <v>121157</v>
      </c>
      <c r="L425">
        <v>2</v>
      </c>
      <c r="M425" t="s">
        <v>200</v>
      </c>
      <c r="N425" t="s">
        <v>668</v>
      </c>
      <c r="O425" t="s">
        <v>202</v>
      </c>
      <c r="P425" t="s">
        <v>365</v>
      </c>
    </row>
    <row r="426" spans="1:16" x14ac:dyDescent="0.25">
      <c r="A426">
        <v>1772</v>
      </c>
      <c r="B426" t="s">
        <v>360</v>
      </c>
      <c r="E426" t="s">
        <v>758</v>
      </c>
      <c r="F426" t="s">
        <v>347</v>
      </c>
      <c r="G426" t="s">
        <v>197</v>
      </c>
      <c r="H426" t="s">
        <v>198</v>
      </c>
      <c r="I426" t="s">
        <v>199</v>
      </c>
      <c r="J426">
        <v>1975</v>
      </c>
      <c r="K426">
        <v>3511</v>
      </c>
      <c r="L426">
        <v>2</v>
      </c>
      <c r="M426" t="s">
        <v>200</v>
      </c>
      <c r="N426" t="s">
        <v>376</v>
      </c>
      <c r="O426" t="s">
        <v>202</v>
      </c>
      <c r="P426" t="s">
        <v>365</v>
      </c>
    </row>
    <row r="427" spans="1:16" x14ac:dyDescent="0.25">
      <c r="A427">
        <v>1773</v>
      </c>
      <c r="B427" t="s">
        <v>360</v>
      </c>
      <c r="E427" t="s">
        <v>759</v>
      </c>
      <c r="F427" t="s">
        <v>347</v>
      </c>
      <c r="G427" t="s">
        <v>197</v>
      </c>
      <c r="H427" t="s">
        <v>198</v>
      </c>
      <c r="I427" t="s">
        <v>199</v>
      </c>
      <c r="J427">
        <v>1970</v>
      </c>
      <c r="K427">
        <v>575</v>
      </c>
      <c r="L427">
        <v>2</v>
      </c>
      <c r="M427" t="s">
        <v>200</v>
      </c>
      <c r="N427" t="s">
        <v>376</v>
      </c>
      <c r="O427" t="s">
        <v>202</v>
      </c>
      <c r="P427" t="s">
        <v>365</v>
      </c>
    </row>
    <row r="428" spans="1:16" x14ac:dyDescent="0.25">
      <c r="A428">
        <v>1774</v>
      </c>
      <c r="B428" t="s">
        <v>360</v>
      </c>
      <c r="E428" t="s">
        <v>760</v>
      </c>
      <c r="F428" t="s">
        <v>347</v>
      </c>
      <c r="G428" t="s">
        <v>197</v>
      </c>
      <c r="H428" t="s">
        <v>198</v>
      </c>
      <c r="I428" t="s">
        <v>199</v>
      </c>
      <c r="J428">
        <v>1964</v>
      </c>
      <c r="K428">
        <v>42884</v>
      </c>
      <c r="L428">
        <v>2</v>
      </c>
      <c r="M428" t="s">
        <v>200</v>
      </c>
      <c r="N428" t="s">
        <v>668</v>
      </c>
      <c r="O428" t="s">
        <v>202</v>
      </c>
      <c r="P428" t="s">
        <v>365</v>
      </c>
    </row>
    <row r="429" spans="1:16" x14ac:dyDescent="0.25">
      <c r="A429">
        <v>1775</v>
      </c>
      <c r="B429" t="s">
        <v>360</v>
      </c>
      <c r="E429" t="s">
        <v>761</v>
      </c>
      <c r="F429" t="s">
        <v>347</v>
      </c>
      <c r="G429" t="s">
        <v>197</v>
      </c>
      <c r="H429" t="s">
        <v>198</v>
      </c>
      <c r="I429" t="s">
        <v>199</v>
      </c>
      <c r="J429">
        <v>1971</v>
      </c>
      <c r="K429">
        <v>3065</v>
      </c>
      <c r="L429">
        <v>2</v>
      </c>
      <c r="M429" t="s">
        <v>200</v>
      </c>
      <c r="N429" t="s">
        <v>376</v>
      </c>
      <c r="O429" t="s">
        <v>202</v>
      </c>
      <c r="P429" t="s">
        <v>365</v>
      </c>
    </row>
    <row r="430" spans="1:16" x14ac:dyDescent="0.25">
      <c r="A430">
        <v>1776</v>
      </c>
      <c r="B430" t="s">
        <v>360</v>
      </c>
      <c r="E430" t="s">
        <v>762</v>
      </c>
      <c r="F430" t="s">
        <v>347</v>
      </c>
      <c r="G430" t="s">
        <v>197</v>
      </c>
      <c r="H430" t="s">
        <v>198</v>
      </c>
      <c r="I430" t="s">
        <v>199</v>
      </c>
      <c r="J430">
        <v>1964</v>
      </c>
      <c r="K430">
        <v>16</v>
      </c>
      <c r="L430">
        <v>2</v>
      </c>
      <c r="M430" t="s">
        <v>200</v>
      </c>
      <c r="N430" t="s">
        <v>668</v>
      </c>
      <c r="O430" t="s">
        <v>202</v>
      </c>
      <c r="P430" t="s">
        <v>365</v>
      </c>
    </row>
    <row r="431" spans="1:16" x14ac:dyDescent="0.25">
      <c r="A431">
        <v>1777</v>
      </c>
      <c r="B431" t="s">
        <v>360</v>
      </c>
      <c r="E431" t="s">
        <v>763</v>
      </c>
      <c r="F431" t="s">
        <v>347</v>
      </c>
      <c r="G431" t="s">
        <v>197</v>
      </c>
      <c r="H431" t="s">
        <v>198</v>
      </c>
      <c r="I431" t="s">
        <v>199</v>
      </c>
      <c r="J431">
        <v>1963</v>
      </c>
      <c r="K431">
        <v>40805</v>
      </c>
      <c r="L431">
        <v>2</v>
      </c>
      <c r="M431" t="s">
        <v>200</v>
      </c>
      <c r="N431" t="s">
        <v>668</v>
      </c>
      <c r="O431" t="s">
        <v>202</v>
      </c>
      <c r="P431" t="s">
        <v>365</v>
      </c>
    </row>
    <row r="432" spans="1:16" x14ac:dyDescent="0.25">
      <c r="A432">
        <v>1778</v>
      </c>
      <c r="B432" t="s">
        <v>360</v>
      </c>
      <c r="E432" t="s">
        <v>764</v>
      </c>
      <c r="F432" t="s">
        <v>347</v>
      </c>
      <c r="G432" t="s">
        <v>197</v>
      </c>
      <c r="H432" t="s">
        <v>198</v>
      </c>
      <c r="I432" t="s">
        <v>199</v>
      </c>
      <c r="J432">
        <v>1967</v>
      </c>
      <c r="K432">
        <v>113426</v>
      </c>
      <c r="L432">
        <v>2</v>
      </c>
      <c r="M432" t="s">
        <v>200</v>
      </c>
      <c r="N432" t="s">
        <v>668</v>
      </c>
      <c r="O432" t="s">
        <v>202</v>
      </c>
      <c r="P432" t="s">
        <v>365</v>
      </c>
    </row>
    <row r="433" spans="1:16" x14ac:dyDescent="0.25">
      <c r="A433">
        <v>1779</v>
      </c>
      <c r="B433" t="s">
        <v>360</v>
      </c>
      <c r="E433" t="s">
        <v>765</v>
      </c>
      <c r="F433" t="s">
        <v>347</v>
      </c>
      <c r="G433" t="s">
        <v>197</v>
      </c>
      <c r="H433" t="s">
        <v>198</v>
      </c>
      <c r="I433" t="s">
        <v>199</v>
      </c>
      <c r="J433">
        <v>1961</v>
      </c>
      <c r="K433">
        <v>15054</v>
      </c>
      <c r="L433">
        <v>2</v>
      </c>
      <c r="M433" t="s">
        <v>200</v>
      </c>
      <c r="N433" t="s">
        <v>668</v>
      </c>
      <c r="O433" t="s">
        <v>202</v>
      </c>
      <c r="P433" t="s">
        <v>365</v>
      </c>
    </row>
    <row r="434" spans="1:16" x14ac:dyDescent="0.25">
      <c r="A434">
        <v>1780</v>
      </c>
      <c r="B434" t="s">
        <v>360</v>
      </c>
      <c r="E434" t="s">
        <v>766</v>
      </c>
      <c r="F434" t="s">
        <v>347</v>
      </c>
      <c r="G434" t="s">
        <v>197</v>
      </c>
      <c r="H434" t="s">
        <v>198</v>
      </c>
      <c r="I434" t="s">
        <v>199</v>
      </c>
      <c r="J434">
        <v>1960</v>
      </c>
      <c r="K434">
        <v>429</v>
      </c>
      <c r="L434">
        <v>2</v>
      </c>
      <c r="M434" t="s">
        <v>200</v>
      </c>
      <c r="N434" t="s">
        <v>376</v>
      </c>
      <c r="O434" t="s">
        <v>202</v>
      </c>
      <c r="P434" t="s">
        <v>365</v>
      </c>
    </row>
    <row r="435" spans="1:16" x14ac:dyDescent="0.25">
      <c r="A435">
        <v>1781</v>
      </c>
      <c r="B435" t="s">
        <v>360</v>
      </c>
      <c r="E435" t="s">
        <v>767</v>
      </c>
      <c r="F435" t="s">
        <v>347</v>
      </c>
      <c r="G435" t="s">
        <v>197</v>
      </c>
      <c r="H435" t="s">
        <v>198</v>
      </c>
      <c r="I435" t="s">
        <v>199</v>
      </c>
      <c r="J435">
        <v>1962</v>
      </c>
      <c r="K435">
        <v>19987</v>
      </c>
      <c r="L435">
        <v>2</v>
      </c>
      <c r="M435" t="s">
        <v>200</v>
      </c>
      <c r="N435" t="s">
        <v>668</v>
      </c>
      <c r="O435" t="s">
        <v>202</v>
      </c>
      <c r="P435" t="s">
        <v>365</v>
      </c>
    </row>
    <row r="436" spans="1:16" x14ac:dyDescent="0.25">
      <c r="A436">
        <v>1782</v>
      </c>
      <c r="B436" t="s">
        <v>360</v>
      </c>
      <c r="E436" t="s">
        <v>768</v>
      </c>
      <c r="F436" t="s">
        <v>347</v>
      </c>
      <c r="G436" t="s">
        <v>197</v>
      </c>
      <c r="H436" t="s">
        <v>198</v>
      </c>
      <c r="I436" t="s">
        <v>199</v>
      </c>
      <c r="J436">
        <v>1965</v>
      </c>
      <c r="K436">
        <v>22572</v>
      </c>
      <c r="L436">
        <v>2</v>
      </c>
      <c r="M436" t="s">
        <v>200</v>
      </c>
      <c r="N436" t="s">
        <v>668</v>
      </c>
      <c r="O436" t="s">
        <v>202</v>
      </c>
      <c r="P436" t="s">
        <v>365</v>
      </c>
    </row>
    <row r="437" spans="1:16" x14ac:dyDescent="0.25">
      <c r="A437">
        <v>1783</v>
      </c>
      <c r="B437" t="s">
        <v>360</v>
      </c>
      <c r="E437" t="s">
        <v>769</v>
      </c>
      <c r="F437" t="s">
        <v>347</v>
      </c>
      <c r="G437" t="s">
        <v>197</v>
      </c>
      <c r="H437" t="s">
        <v>198</v>
      </c>
      <c r="I437" t="s">
        <v>199</v>
      </c>
      <c r="J437">
        <v>1973</v>
      </c>
      <c r="K437">
        <v>9313</v>
      </c>
      <c r="L437">
        <v>2</v>
      </c>
      <c r="M437" t="s">
        <v>200</v>
      </c>
      <c r="N437" t="s">
        <v>376</v>
      </c>
      <c r="O437" t="s">
        <v>202</v>
      </c>
      <c r="P437" t="s">
        <v>365</v>
      </c>
    </row>
    <row r="438" spans="1:16" x14ac:dyDescent="0.25">
      <c r="A438">
        <v>1784</v>
      </c>
      <c r="B438" t="s">
        <v>360</v>
      </c>
      <c r="E438" t="s">
        <v>770</v>
      </c>
      <c r="F438" t="s">
        <v>347</v>
      </c>
      <c r="G438" t="s">
        <v>197</v>
      </c>
      <c r="H438" t="s">
        <v>198</v>
      </c>
      <c r="I438" t="s">
        <v>199</v>
      </c>
      <c r="J438">
        <v>1982</v>
      </c>
      <c r="K438">
        <v>38288</v>
      </c>
      <c r="L438">
        <v>2</v>
      </c>
      <c r="M438" t="s">
        <v>200</v>
      </c>
      <c r="N438" t="s">
        <v>376</v>
      </c>
      <c r="O438" t="s">
        <v>202</v>
      </c>
      <c r="P438" t="s">
        <v>365</v>
      </c>
    </row>
    <row r="439" spans="1:16" x14ac:dyDescent="0.25">
      <c r="A439">
        <v>1785</v>
      </c>
      <c r="B439" t="s">
        <v>360</v>
      </c>
      <c r="E439" t="s">
        <v>771</v>
      </c>
      <c r="F439" t="s">
        <v>347</v>
      </c>
      <c r="G439" t="s">
        <v>197</v>
      </c>
      <c r="H439" t="s">
        <v>198</v>
      </c>
      <c r="I439" t="s">
        <v>199</v>
      </c>
      <c r="J439">
        <v>1985</v>
      </c>
      <c r="K439">
        <v>68051</v>
      </c>
      <c r="L439">
        <v>2</v>
      </c>
      <c r="M439" t="s">
        <v>200</v>
      </c>
      <c r="N439" t="s">
        <v>376</v>
      </c>
      <c r="O439" t="s">
        <v>202</v>
      </c>
      <c r="P439" t="s">
        <v>365</v>
      </c>
    </row>
    <row r="440" spans="1:16" x14ac:dyDescent="0.25">
      <c r="A440">
        <v>1786</v>
      </c>
      <c r="B440" t="s">
        <v>360</v>
      </c>
      <c r="E440" t="s">
        <v>772</v>
      </c>
      <c r="F440" t="s">
        <v>347</v>
      </c>
      <c r="G440" t="s">
        <v>197</v>
      </c>
      <c r="H440" t="s">
        <v>198</v>
      </c>
      <c r="I440" t="s">
        <v>199</v>
      </c>
      <c r="J440">
        <v>1971</v>
      </c>
      <c r="K440">
        <v>2818</v>
      </c>
      <c r="L440">
        <v>2</v>
      </c>
      <c r="M440" t="s">
        <v>200</v>
      </c>
      <c r="N440" t="s">
        <v>376</v>
      </c>
      <c r="O440" t="s">
        <v>202</v>
      </c>
      <c r="P440" t="s">
        <v>365</v>
      </c>
    </row>
    <row r="441" spans="1:16" x14ac:dyDescent="0.25">
      <c r="A441">
        <v>1787</v>
      </c>
      <c r="B441" t="s">
        <v>360</v>
      </c>
      <c r="E441" t="s">
        <v>773</v>
      </c>
      <c r="F441" t="s">
        <v>347</v>
      </c>
      <c r="G441" t="s">
        <v>197</v>
      </c>
      <c r="H441" t="s">
        <v>198</v>
      </c>
      <c r="I441" t="s">
        <v>199</v>
      </c>
      <c r="J441">
        <v>1982</v>
      </c>
      <c r="K441">
        <v>12226</v>
      </c>
      <c r="L441">
        <v>2</v>
      </c>
      <c r="M441" t="s">
        <v>200</v>
      </c>
      <c r="N441" t="s">
        <v>376</v>
      </c>
      <c r="O441" t="s">
        <v>202</v>
      </c>
      <c r="P441" t="s">
        <v>365</v>
      </c>
    </row>
    <row r="442" spans="1:16" x14ac:dyDescent="0.25">
      <c r="A442">
        <v>1788</v>
      </c>
      <c r="B442" t="s">
        <v>360</v>
      </c>
      <c r="E442" t="s">
        <v>774</v>
      </c>
      <c r="F442" t="s">
        <v>347</v>
      </c>
      <c r="G442" t="s">
        <v>197</v>
      </c>
      <c r="H442" t="s">
        <v>198</v>
      </c>
      <c r="I442" t="s">
        <v>199</v>
      </c>
      <c r="J442">
        <v>1957</v>
      </c>
      <c r="K442">
        <v>64804</v>
      </c>
      <c r="L442">
        <v>2</v>
      </c>
      <c r="M442" t="s">
        <v>200</v>
      </c>
      <c r="N442" t="s">
        <v>668</v>
      </c>
      <c r="O442" t="s">
        <v>202</v>
      </c>
      <c r="P442" t="s">
        <v>365</v>
      </c>
    </row>
    <row r="443" spans="1:16" x14ac:dyDescent="0.25">
      <c r="A443">
        <v>1789</v>
      </c>
      <c r="B443" t="s">
        <v>360</v>
      </c>
      <c r="E443" t="s">
        <v>775</v>
      </c>
      <c r="F443" t="s">
        <v>347</v>
      </c>
      <c r="G443" t="s">
        <v>197</v>
      </c>
      <c r="H443" t="s">
        <v>198</v>
      </c>
      <c r="I443" t="s">
        <v>199</v>
      </c>
      <c r="J443">
        <v>1975</v>
      </c>
      <c r="K443">
        <v>15254</v>
      </c>
      <c r="L443">
        <v>2</v>
      </c>
      <c r="M443" t="s">
        <v>200</v>
      </c>
      <c r="N443" t="s">
        <v>376</v>
      </c>
      <c r="O443" t="s">
        <v>202</v>
      </c>
      <c r="P443" t="s">
        <v>365</v>
      </c>
    </row>
    <row r="444" spans="1:16" x14ac:dyDescent="0.25">
      <c r="A444">
        <v>1790</v>
      </c>
      <c r="B444" t="s">
        <v>360</v>
      </c>
      <c r="E444" t="s">
        <v>776</v>
      </c>
      <c r="F444" t="s">
        <v>347</v>
      </c>
      <c r="G444" t="s">
        <v>197</v>
      </c>
      <c r="H444" t="s">
        <v>198</v>
      </c>
      <c r="I444" t="s">
        <v>199</v>
      </c>
      <c r="J444">
        <v>1993</v>
      </c>
      <c r="K444">
        <v>119763</v>
      </c>
      <c r="L444">
        <v>2</v>
      </c>
      <c r="M444" t="s">
        <v>200</v>
      </c>
      <c r="N444" t="s">
        <v>376</v>
      </c>
      <c r="O444" t="s">
        <v>202</v>
      </c>
      <c r="P444" t="s">
        <v>365</v>
      </c>
    </row>
    <row r="445" spans="1:16" x14ac:dyDescent="0.25">
      <c r="A445">
        <v>1791</v>
      </c>
      <c r="B445" t="s">
        <v>360</v>
      </c>
      <c r="E445" t="s">
        <v>777</v>
      </c>
      <c r="F445" t="s">
        <v>347</v>
      </c>
      <c r="G445" t="s">
        <v>197</v>
      </c>
      <c r="H445" t="s">
        <v>198</v>
      </c>
      <c r="I445" t="s">
        <v>199</v>
      </c>
      <c r="J445">
        <v>1996</v>
      </c>
      <c r="K445">
        <v>119053</v>
      </c>
      <c r="L445">
        <v>2</v>
      </c>
      <c r="M445" t="s">
        <v>200</v>
      </c>
      <c r="N445" t="s">
        <v>376</v>
      </c>
      <c r="O445" t="s">
        <v>202</v>
      </c>
      <c r="P445" t="s">
        <v>365</v>
      </c>
    </row>
    <row r="446" spans="1:16" x14ac:dyDescent="0.25">
      <c r="A446">
        <v>1792</v>
      </c>
      <c r="B446" t="s">
        <v>360</v>
      </c>
      <c r="E446" t="s">
        <v>778</v>
      </c>
      <c r="F446" t="s">
        <v>347</v>
      </c>
      <c r="G446" t="s">
        <v>197</v>
      </c>
      <c r="H446" t="s">
        <v>198</v>
      </c>
      <c r="I446" t="s">
        <v>199</v>
      </c>
      <c r="J446">
        <v>1967</v>
      </c>
      <c r="K446">
        <v>21000</v>
      </c>
      <c r="L446">
        <v>2</v>
      </c>
      <c r="M446" t="s">
        <v>200</v>
      </c>
      <c r="N446" t="s">
        <v>668</v>
      </c>
      <c r="O446" t="s">
        <v>202</v>
      </c>
      <c r="P446" t="s">
        <v>365</v>
      </c>
    </row>
    <row r="447" spans="1:16" x14ac:dyDescent="0.25">
      <c r="A447">
        <v>1793</v>
      </c>
      <c r="B447" t="s">
        <v>360</v>
      </c>
      <c r="E447" t="s">
        <v>779</v>
      </c>
      <c r="F447" t="s">
        <v>347</v>
      </c>
      <c r="G447" t="s">
        <v>197</v>
      </c>
      <c r="H447" t="s">
        <v>198</v>
      </c>
      <c r="I447" t="s">
        <v>199</v>
      </c>
      <c r="J447">
        <v>1973</v>
      </c>
      <c r="K447">
        <v>187</v>
      </c>
      <c r="L447">
        <v>2</v>
      </c>
      <c r="M447" t="s">
        <v>200</v>
      </c>
      <c r="N447" t="s">
        <v>376</v>
      </c>
      <c r="O447" t="s">
        <v>202</v>
      </c>
      <c r="P447" t="s">
        <v>365</v>
      </c>
    </row>
    <row r="448" spans="1:16" x14ac:dyDescent="0.25">
      <c r="A448">
        <v>1794</v>
      </c>
      <c r="B448" t="s">
        <v>360</v>
      </c>
      <c r="E448" t="s">
        <v>780</v>
      </c>
      <c r="F448" t="s">
        <v>347</v>
      </c>
      <c r="G448" t="s">
        <v>197</v>
      </c>
      <c r="H448" t="s">
        <v>198</v>
      </c>
      <c r="I448" t="s">
        <v>199</v>
      </c>
      <c r="J448">
        <v>1967</v>
      </c>
      <c r="K448">
        <v>53000</v>
      </c>
      <c r="L448">
        <v>2</v>
      </c>
      <c r="M448" t="s">
        <v>200</v>
      </c>
      <c r="N448" t="s">
        <v>668</v>
      </c>
      <c r="O448" t="s">
        <v>202</v>
      </c>
      <c r="P448" t="s">
        <v>365</v>
      </c>
    </row>
    <row r="449" spans="1:16" x14ac:dyDescent="0.25">
      <c r="A449">
        <v>1795</v>
      </c>
      <c r="B449" t="s">
        <v>360</v>
      </c>
      <c r="E449" t="s">
        <v>781</v>
      </c>
      <c r="F449" t="s">
        <v>347</v>
      </c>
      <c r="G449" t="s">
        <v>197</v>
      </c>
      <c r="H449" t="s">
        <v>198</v>
      </c>
      <c r="I449" t="s">
        <v>199</v>
      </c>
      <c r="J449">
        <v>1986</v>
      </c>
      <c r="K449">
        <v>13842</v>
      </c>
      <c r="L449">
        <v>2</v>
      </c>
      <c r="M449" t="s">
        <v>200</v>
      </c>
      <c r="N449" t="s">
        <v>376</v>
      </c>
      <c r="O449" t="s">
        <v>202</v>
      </c>
      <c r="P449" t="s">
        <v>365</v>
      </c>
    </row>
    <row r="450" spans="1:16" x14ac:dyDescent="0.25">
      <c r="A450">
        <v>1796</v>
      </c>
      <c r="B450" t="s">
        <v>360</v>
      </c>
      <c r="E450" t="s">
        <v>782</v>
      </c>
      <c r="F450" t="s">
        <v>347</v>
      </c>
      <c r="G450" t="s">
        <v>197</v>
      </c>
      <c r="H450" t="s">
        <v>198</v>
      </c>
      <c r="I450" t="s">
        <v>199</v>
      </c>
      <c r="J450">
        <v>1986</v>
      </c>
      <c r="K450">
        <v>10058</v>
      </c>
      <c r="L450">
        <v>2</v>
      </c>
      <c r="M450" t="s">
        <v>200</v>
      </c>
      <c r="N450" t="s">
        <v>376</v>
      </c>
      <c r="O450" t="s">
        <v>202</v>
      </c>
      <c r="P450" t="s">
        <v>365</v>
      </c>
    </row>
    <row r="451" spans="1:16" x14ac:dyDescent="0.25">
      <c r="A451">
        <v>1797</v>
      </c>
      <c r="B451" t="s">
        <v>360</v>
      </c>
      <c r="E451" t="s">
        <v>783</v>
      </c>
      <c r="F451" t="s">
        <v>347</v>
      </c>
      <c r="G451" t="s">
        <v>197</v>
      </c>
      <c r="H451" t="s">
        <v>198</v>
      </c>
      <c r="I451" t="s">
        <v>199</v>
      </c>
      <c r="J451">
        <v>1981</v>
      </c>
      <c r="K451">
        <v>127435</v>
      </c>
      <c r="L451">
        <v>2</v>
      </c>
      <c r="M451" t="s">
        <v>200</v>
      </c>
      <c r="N451" t="s">
        <v>670</v>
      </c>
      <c r="O451" t="s">
        <v>202</v>
      </c>
      <c r="P451" t="s">
        <v>365</v>
      </c>
    </row>
    <row r="452" spans="1:16" x14ac:dyDescent="0.25">
      <c r="A452">
        <v>1798</v>
      </c>
      <c r="B452" t="s">
        <v>360</v>
      </c>
      <c r="E452" t="s">
        <v>784</v>
      </c>
      <c r="F452" t="s">
        <v>347</v>
      </c>
      <c r="G452" t="s">
        <v>197</v>
      </c>
      <c r="H452" t="s">
        <v>198</v>
      </c>
      <c r="I452" t="s">
        <v>199</v>
      </c>
      <c r="J452">
        <v>1975</v>
      </c>
      <c r="K452">
        <v>2049</v>
      </c>
      <c r="L452">
        <v>2</v>
      </c>
      <c r="M452" t="s">
        <v>200</v>
      </c>
      <c r="N452" t="s">
        <v>670</v>
      </c>
      <c r="O452" t="s">
        <v>202</v>
      </c>
      <c r="P452" t="s">
        <v>365</v>
      </c>
    </row>
    <row r="453" spans="1:16" x14ac:dyDescent="0.25">
      <c r="A453">
        <v>1799</v>
      </c>
      <c r="B453" t="s">
        <v>360</v>
      </c>
      <c r="E453" t="s">
        <v>785</v>
      </c>
      <c r="F453" t="s">
        <v>347</v>
      </c>
      <c r="G453" t="s">
        <v>197</v>
      </c>
      <c r="H453" t="s">
        <v>198</v>
      </c>
      <c r="I453" t="s">
        <v>199</v>
      </c>
      <c r="J453">
        <v>1985</v>
      </c>
      <c r="K453">
        <v>8689</v>
      </c>
      <c r="L453">
        <v>2</v>
      </c>
      <c r="M453" t="s">
        <v>200</v>
      </c>
      <c r="N453" t="s">
        <v>467</v>
      </c>
      <c r="O453" t="s">
        <v>202</v>
      </c>
      <c r="P453" t="s">
        <v>365</v>
      </c>
    </row>
    <row r="454" spans="1:16" x14ac:dyDescent="0.25">
      <c r="A454">
        <v>1800</v>
      </c>
      <c r="B454" t="s">
        <v>360</v>
      </c>
      <c r="E454" t="s">
        <v>786</v>
      </c>
      <c r="F454" t="s">
        <v>347</v>
      </c>
      <c r="G454" t="s">
        <v>197</v>
      </c>
      <c r="H454" t="s">
        <v>198</v>
      </c>
      <c r="I454" t="s">
        <v>199</v>
      </c>
      <c r="J454">
        <v>1970</v>
      </c>
      <c r="K454">
        <v>38993</v>
      </c>
      <c r="L454">
        <v>2</v>
      </c>
      <c r="M454" t="s">
        <v>200</v>
      </c>
      <c r="N454" t="s">
        <v>787</v>
      </c>
      <c r="O454" t="s">
        <v>202</v>
      </c>
      <c r="P454" t="s">
        <v>365</v>
      </c>
    </row>
    <row r="455" spans="1:16" x14ac:dyDescent="0.25">
      <c r="A455">
        <v>1801</v>
      </c>
      <c r="B455" t="s">
        <v>360</v>
      </c>
      <c r="E455" t="s">
        <v>788</v>
      </c>
      <c r="F455" t="s">
        <v>347</v>
      </c>
      <c r="G455" t="s">
        <v>197</v>
      </c>
      <c r="H455" t="s">
        <v>198</v>
      </c>
      <c r="I455" t="s">
        <v>199</v>
      </c>
      <c r="J455">
        <v>1971</v>
      </c>
      <c r="K455">
        <v>2815</v>
      </c>
      <c r="L455">
        <v>2</v>
      </c>
      <c r="M455" t="s">
        <v>200</v>
      </c>
      <c r="N455" t="s">
        <v>383</v>
      </c>
      <c r="O455" t="s">
        <v>202</v>
      </c>
      <c r="P455" t="s">
        <v>384</v>
      </c>
    </row>
    <row r="456" spans="1:16" x14ac:dyDescent="0.25">
      <c r="A456">
        <v>1802</v>
      </c>
      <c r="B456" t="s">
        <v>360</v>
      </c>
      <c r="E456" t="s">
        <v>789</v>
      </c>
      <c r="F456" t="s">
        <v>347</v>
      </c>
      <c r="G456" t="s">
        <v>197</v>
      </c>
      <c r="H456" t="s">
        <v>198</v>
      </c>
      <c r="I456" t="s">
        <v>199</v>
      </c>
      <c r="J456">
        <v>1969</v>
      </c>
      <c r="K456">
        <v>78084</v>
      </c>
      <c r="L456">
        <v>2</v>
      </c>
      <c r="M456" t="s">
        <v>200</v>
      </c>
      <c r="N456" t="s">
        <v>787</v>
      </c>
      <c r="O456" t="s">
        <v>202</v>
      </c>
      <c r="P456" t="s">
        <v>365</v>
      </c>
    </row>
    <row r="457" spans="1:16" x14ac:dyDescent="0.25">
      <c r="A457">
        <v>1803</v>
      </c>
      <c r="B457" t="s">
        <v>360</v>
      </c>
      <c r="E457" t="s">
        <v>790</v>
      </c>
      <c r="F457" t="s">
        <v>347</v>
      </c>
      <c r="G457" t="s">
        <v>197</v>
      </c>
      <c r="H457" t="s">
        <v>198</v>
      </c>
      <c r="I457" t="s">
        <v>199</v>
      </c>
      <c r="J457">
        <v>1969</v>
      </c>
      <c r="K457">
        <v>9652</v>
      </c>
      <c r="L457">
        <v>2</v>
      </c>
      <c r="M457" t="s">
        <v>200</v>
      </c>
      <c r="N457" t="s">
        <v>787</v>
      </c>
      <c r="O457" t="s">
        <v>202</v>
      </c>
      <c r="P457" t="s">
        <v>365</v>
      </c>
    </row>
    <row r="458" spans="1:16" x14ac:dyDescent="0.25">
      <c r="A458">
        <v>1804</v>
      </c>
      <c r="B458" t="s">
        <v>360</v>
      </c>
      <c r="E458" t="s">
        <v>791</v>
      </c>
      <c r="F458" t="s">
        <v>347</v>
      </c>
      <c r="G458" t="s">
        <v>197</v>
      </c>
      <c r="H458" t="s">
        <v>198</v>
      </c>
      <c r="I458" t="s">
        <v>199</v>
      </c>
      <c r="J458">
        <v>1982</v>
      </c>
      <c r="K458">
        <v>10755</v>
      </c>
      <c r="L458">
        <v>2</v>
      </c>
      <c r="M458" t="s">
        <v>200</v>
      </c>
      <c r="N458" t="s">
        <v>467</v>
      </c>
      <c r="O458" t="s">
        <v>202</v>
      </c>
      <c r="P458" t="s">
        <v>365</v>
      </c>
    </row>
    <row r="459" spans="1:16" x14ac:dyDescent="0.25">
      <c r="A459">
        <v>1805</v>
      </c>
      <c r="B459" t="s">
        <v>360</v>
      </c>
      <c r="E459" t="s">
        <v>792</v>
      </c>
      <c r="F459" t="s">
        <v>347</v>
      </c>
      <c r="G459" t="s">
        <v>197</v>
      </c>
      <c r="H459" t="s">
        <v>198</v>
      </c>
      <c r="I459" t="s">
        <v>199</v>
      </c>
      <c r="J459">
        <v>1973</v>
      </c>
      <c r="K459">
        <v>177</v>
      </c>
      <c r="L459">
        <v>2</v>
      </c>
      <c r="M459" t="s">
        <v>200</v>
      </c>
      <c r="N459" t="s">
        <v>467</v>
      </c>
      <c r="O459" t="s">
        <v>202</v>
      </c>
      <c r="P459" t="s">
        <v>365</v>
      </c>
    </row>
    <row r="460" spans="1:16" x14ac:dyDescent="0.25">
      <c r="A460">
        <v>1806</v>
      </c>
      <c r="B460" t="s">
        <v>360</v>
      </c>
      <c r="E460" t="s">
        <v>793</v>
      </c>
      <c r="F460" t="s">
        <v>347</v>
      </c>
      <c r="G460" t="s">
        <v>197</v>
      </c>
      <c r="H460" t="s">
        <v>198</v>
      </c>
      <c r="I460" t="s">
        <v>199</v>
      </c>
      <c r="J460">
        <v>1964</v>
      </c>
      <c r="K460">
        <v>10144</v>
      </c>
      <c r="L460">
        <v>2</v>
      </c>
      <c r="M460" t="s">
        <v>200</v>
      </c>
      <c r="N460" t="s">
        <v>467</v>
      </c>
      <c r="O460" t="s">
        <v>202</v>
      </c>
      <c r="P460" t="s">
        <v>365</v>
      </c>
    </row>
    <row r="461" spans="1:16" x14ac:dyDescent="0.25">
      <c r="A461">
        <v>1807</v>
      </c>
      <c r="B461" t="s">
        <v>360</v>
      </c>
      <c r="E461" t="s">
        <v>794</v>
      </c>
      <c r="F461" t="s">
        <v>347</v>
      </c>
      <c r="G461" t="s">
        <v>197</v>
      </c>
      <c r="H461" t="s">
        <v>198</v>
      </c>
      <c r="I461" t="s">
        <v>199</v>
      </c>
      <c r="J461">
        <v>1964</v>
      </c>
      <c r="K461">
        <v>3043</v>
      </c>
      <c r="L461">
        <v>2</v>
      </c>
      <c r="M461" t="s">
        <v>200</v>
      </c>
      <c r="N461" t="s">
        <v>670</v>
      </c>
      <c r="O461" t="s">
        <v>202</v>
      </c>
      <c r="P461" t="s">
        <v>365</v>
      </c>
    </row>
    <row r="462" spans="1:16" x14ac:dyDescent="0.25">
      <c r="A462">
        <v>1808</v>
      </c>
      <c r="B462" t="s">
        <v>360</v>
      </c>
      <c r="E462" t="s">
        <v>795</v>
      </c>
      <c r="F462" t="s">
        <v>347</v>
      </c>
      <c r="G462" t="s">
        <v>197</v>
      </c>
      <c r="H462" t="s">
        <v>198</v>
      </c>
      <c r="I462" t="s">
        <v>199</v>
      </c>
      <c r="J462">
        <v>1969</v>
      </c>
      <c r="K462">
        <v>18163</v>
      </c>
      <c r="L462">
        <v>2</v>
      </c>
      <c r="M462" t="s">
        <v>200</v>
      </c>
      <c r="N462" t="s">
        <v>787</v>
      </c>
      <c r="O462" t="s">
        <v>202</v>
      </c>
      <c r="P462" t="s">
        <v>365</v>
      </c>
    </row>
    <row r="463" spans="1:16" x14ac:dyDescent="0.25">
      <c r="A463">
        <v>1809</v>
      </c>
      <c r="B463" t="s">
        <v>360</v>
      </c>
      <c r="E463" t="s">
        <v>796</v>
      </c>
      <c r="F463" t="s">
        <v>347</v>
      </c>
      <c r="G463" t="s">
        <v>197</v>
      </c>
      <c r="H463" t="s">
        <v>198</v>
      </c>
      <c r="I463" t="s">
        <v>199</v>
      </c>
      <c r="J463">
        <v>1977</v>
      </c>
      <c r="K463">
        <v>7306</v>
      </c>
      <c r="L463">
        <v>2</v>
      </c>
      <c r="M463" t="s">
        <v>200</v>
      </c>
      <c r="N463" t="s">
        <v>670</v>
      </c>
      <c r="O463" t="s">
        <v>202</v>
      </c>
      <c r="P463" t="s">
        <v>365</v>
      </c>
    </row>
    <row r="464" spans="1:16" x14ac:dyDescent="0.25">
      <c r="A464">
        <v>1810</v>
      </c>
      <c r="B464" t="s">
        <v>360</v>
      </c>
      <c r="E464" t="s">
        <v>797</v>
      </c>
      <c r="F464" t="s">
        <v>347</v>
      </c>
      <c r="G464" t="s">
        <v>197</v>
      </c>
      <c r="H464" t="s">
        <v>198</v>
      </c>
      <c r="I464" t="s">
        <v>199</v>
      </c>
      <c r="J464">
        <v>1967</v>
      </c>
      <c r="K464">
        <v>162148</v>
      </c>
      <c r="L464">
        <v>2</v>
      </c>
      <c r="M464" t="s">
        <v>200</v>
      </c>
      <c r="N464" t="s">
        <v>787</v>
      </c>
      <c r="O464" t="s">
        <v>202</v>
      </c>
      <c r="P464" t="s">
        <v>365</v>
      </c>
    </row>
    <row r="465" spans="1:16" x14ac:dyDescent="0.25">
      <c r="A465">
        <v>1811</v>
      </c>
      <c r="B465" t="s">
        <v>360</v>
      </c>
      <c r="E465" t="s">
        <v>798</v>
      </c>
      <c r="F465" t="s">
        <v>347</v>
      </c>
      <c r="G465" t="s">
        <v>197</v>
      </c>
      <c r="H465" t="s">
        <v>198</v>
      </c>
      <c r="I465" t="s">
        <v>199</v>
      </c>
      <c r="J465">
        <v>1970</v>
      </c>
      <c r="K465">
        <v>5714</v>
      </c>
      <c r="L465">
        <v>2</v>
      </c>
      <c r="M465" t="s">
        <v>200</v>
      </c>
      <c r="N465" t="s">
        <v>787</v>
      </c>
      <c r="O465" t="s">
        <v>202</v>
      </c>
      <c r="P465" t="s">
        <v>365</v>
      </c>
    </row>
    <row r="466" spans="1:16" x14ac:dyDescent="0.25">
      <c r="A466">
        <v>1812</v>
      </c>
      <c r="B466" t="s">
        <v>360</v>
      </c>
      <c r="E466" t="s">
        <v>799</v>
      </c>
      <c r="F466" t="s">
        <v>347</v>
      </c>
      <c r="G466" t="s">
        <v>197</v>
      </c>
      <c r="H466" t="s">
        <v>198</v>
      </c>
      <c r="I466" t="s">
        <v>199</v>
      </c>
      <c r="J466">
        <v>1983</v>
      </c>
      <c r="K466">
        <v>63862</v>
      </c>
      <c r="L466">
        <v>2</v>
      </c>
      <c r="M466" t="s">
        <v>200</v>
      </c>
      <c r="N466" t="s">
        <v>670</v>
      </c>
      <c r="O466" t="s">
        <v>202</v>
      </c>
      <c r="P466" t="s">
        <v>365</v>
      </c>
    </row>
    <row r="467" spans="1:16" x14ac:dyDescent="0.25">
      <c r="A467">
        <v>1813</v>
      </c>
      <c r="B467" t="s">
        <v>360</v>
      </c>
      <c r="E467" t="s">
        <v>800</v>
      </c>
      <c r="F467" t="s">
        <v>347</v>
      </c>
      <c r="G467" t="s">
        <v>197</v>
      </c>
      <c r="H467" t="s">
        <v>198</v>
      </c>
      <c r="I467" t="s">
        <v>199</v>
      </c>
      <c r="J467">
        <v>1961</v>
      </c>
      <c r="K467">
        <v>18185</v>
      </c>
      <c r="L467">
        <v>2</v>
      </c>
      <c r="M467" t="s">
        <v>200</v>
      </c>
      <c r="N467" t="s">
        <v>668</v>
      </c>
      <c r="O467" t="s">
        <v>202</v>
      </c>
      <c r="P467" t="s">
        <v>365</v>
      </c>
    </row>
    <row r="468" spans="1:16" x14ac:dyDescent="0.25">
      <c r="A468">
        <v>1814</v>
      </c>
      <c r="B468" t="s">
        <v>360</v>
      </c>
      <c r="E468" t="s">
        <v>801</v>
      </c>
      <c r="F468" t="s">
        <v>347</v>
      </c>
      <c r="G468" t="s">
        <v>197</v>
      </c>
      <c r="H468" t="s">
        <v>198</v>
      </c>
      <c r="I468" t="s">
        <v>199</v>
      </c>
      <c r="J468">
        <v>1961</v>
      </c>
      <c r="K468">
        <v>1086</v>
      </c>
      <c r="L468">
        <v>2</v>
      </c>
      <c r="M468" t="s">
        <v>200</v>
      </c>
      <c r="N468" t="s">
        <v>383</v>
      </c>
      <c r="O468" t="s">
        <v>202</v>
      </c>
      <c r="P468" t="s">
        <v>384</v>
      </c>
    </row>
    <row r="469" spans="1:16" x14ac:dyDescent="0.25">
      <c r="A469">
        <v>1815</v>
      </c>
      <c r="B469" t="s">
        <v>360</v>
      </c>
      <c r="E469" t="s">
        <v>802</v>
      </c>
      <c r="F469" t="s">
        <v>347</v>
      </c>
      <c r="G469" t="s">
        <v>197</v>
      </c>
      <c r="H469" t="s">
        <v>198</v>
      </c>
      <c r="I469" t="s">
        <v>199</v>
      </c>
      <c r="J469">
        <v>1960</v>
      </c>
      <c r="K469">
        <v>7338</v>
      </c>
      <c r="L469">
        <v>2</v>
      </c>
      <c r="M469" t="s">
        <v>200</v>
      </c>
      <c r="N469" t="s">
        <v>383</v>
      </c>
      <c r="O469" t="s">
        <v>202</v>
      </c>
      <c r="P469" t="s">
        <v>384</v>
      </c>
    </row>
    <row r="470" spans="1:16" x14ac:dyDescent="0.25">
      <c r="A470">
        <v>1816</v>
      </c>
      <c r="B470" t="s">
        <v>360</v>
      </c>
      <c r="E470" t="s">
        <v>803</v>
      </c>
      <c r="F470" t="s">
        <v>347</v>
      </c>
      <c r="G470" t="s">
        <v>197</v>
      </c>
      <c r="H470" t="s">
        <v>198</v>
      </c>
      <c r="I470" t="s">
        <v>199</v>
      </c>
      <c r="J470">
        <v>1980</v>
      </c>
      <c r="K470">
        <v>6147</v>
      </c>
      <c r="L470">
        <v>2</v>
      </c>
      <c r="M470" t="s">
        <v>200</v>
      </c>
      <c r="N470" t="s">
        <v>467</v>
      </c>
      <c r="O470" t="s">
        <v>202</v>
      </c>
      <c r="P470" t="s">
        <v>365</v>
      </c>
    </row>
    <row r="471" spans="1:16" x14ac:dyDescent="0.25">
      <c r="A471">
        <v>1817</v>
      </c>
      <c r="B471" t="s">
        <v>360</v>
      </c>
      <c r="E471" t="s">
        <v>804</v>
      </c>
      <c r="F471" t="s">
        <v>347</v>
      </c>
      <c r="G471" t="s">
        <v>197</v>
      </c>
      <c r="H471" t="s">
        <v>198</v>
      </c>
      <c r="I471" t="s">
        <v>199</v>
      </c>
      <c r="J471">
        <v>1983</v>
      </c>
      <c r="K471">
        <v>21180</v>
      </c>
      <c r="L471">
        <v>2</v>
      </c>
      <c r="M471" t="s">
        <v>200</v>
      </c>
      <c r="N471" t="s">
        <v>467</v>
      </c>
      <c r="O471" t="s">
        <v>202</v>
      </c>
      <c r="P471" t="s">
        <v>365</v>
      </c>
    </row>
    <row r="472" spans="1:16" x14ac:dyDescent="0.25">
      <c r="A472">
        <v>1818</v>
      </c>
      <c r="B472" t="s">
        <v>360</v>
      </c>
      <c r="E472" t="s">
        <v>805</v>
      </c>
      <c r="F472" t="s">
        <v>347</v>
      </c>
      <c r="G472" t="s">
        <v>197</v>
      </c>
      <c r="H472" t="s">
        <v>198</v>
      </c>
      <c r="I472" t="s">
        <v>199</v>
      </c>
      <c r="J472">
        <v>1977</v>
      </c>
      <c r="K472">
        <v>14068</v>
      </c>
      <c r="L472">
        <v>2</v>
      </c>
      <c r="M472" t="s">
        <v>200</v>
      </c>
      <c r="N472" t="s">
        <v>670</v>
      </c>
      <c r="O472" t="s">
        <v>202</v>
      </c>
      <c r="P472" t="s">
        <v>365</v>
      </c>
    </row>
    <row r="473" spans="1:16" x14ac:dyDescent="0.25">
      <c r="A473">
        <v>1819</v>
      </c>
      <c r="B473" t="s">
        <v>360</v>
      </c>
      <c r="E473" t="s">
        <v>806</v>
      </c>
      <c r="F473" t="s">
        <v>347</v>
      </c>
      <c r="G473" t="s">
        <v>197</v>
      </c>
      <c r="H473" t="s">
        <v>198</v>
      </c>
      <c r="I473" t="s">
        <v>199</v>
      </c>
      <c r="J473">
        <v>1962</v>
      </c>
      <c r="K473">
        <v>8992</v>
      </c>
      <c r="L473">
        <v>2</v>
      </c>
      <c r="M473" t="s">
        <v>200</v>
      </c>
      <c r="N473" t="s">
        <v>787</v>
      </c>
      <c r="O473" t="s">
        <v>202</v>
      </c>
      <c r="P473" t="s">
        <v>365</v>
      </c>
    </row>
    <row r="474" spans="1:16" x14ac:dyDescent="0.25">
      <c r="A474">
        <v>1820</v>
      </c>
      <c r="B474" t="s">
        <v>360</v>
      </c>
      <c r="E474" t="s">
        <v>807</v>
      </c>
      <c r="F474" t="s">
        <v>347</v>
      </c>
      <c r="G474" t="s">
        <v>197</v>
      </c>
      <c r="H474" t="s">
        <v>198</v>
      </c>
      <c r="I474" t="s">
        <v>199</v>
      </c>
      <c r="J474">
        <v>1957</v>
      </c>
      <c r="K474">
        <v>3401</v>
      </c>
      <c r="L474">
        <v>2</v>
      </c>
      <c r="M474" t="s">
        <v>200</v>
      </c>
      <c r="N474" t="s">
        <v>787</v>
      </c>
      <c r="O474" t="s">
        <v>202</v>
      </c>
      <c r="P474" t="s">
        <v>365</v>
      </c>
    </row>
    <row r="475" spans="1:16" x14ac:dyDescent="0.25">
      <c r="A475">
        <v>1821</v>
      </c>
      <c r="B475" t="s">
        <v>360</v>
      </c>
      <c r="E475" t="s">
        <v>808</v>
      </c>
      <c r="F475" t="s">
        <v>347</v>
      </c>
      <c r="G475" t="s">
        <v>197</v>
      </c>
      <c r="H475" t="s">
        <v>198</v>
      </c>
      <c r="I475" t="s">
        <v>199</v>
      </c>
      <c r="J475">
        <v>1970</v>
      </c>
      <c r="K475">
        <v>4146</v>
      </c>
      <c r="L475">
        <v>2</v>
      </c>
      <c r="M475" t="s">
        <v>200</v>
      </c>
      <c r="N475" t="s">
        <v>787</v>
      </c>
      <c r="O475" t="s">
        <v>202</v>
      </c>
      <c r="P475" t="s">
        <v>365</v>
      </c>
    </row>
    <row r="476" spans="1:16" x14ac:dyDescent="0.25">
      <c r="A476">
        <v>1822</v>
      </c>
      <c r="B476" t="s">
        <v>360</v>
      </c>
      <c r="E476" t="s">
        <v>809</v>
      </c>
      <c r="F476" t="s">
        <v>347</v>
      </c>
      <c r="G476" t="s">
        <v>197</v>
      </c>
      <c r="H476" t="s">
        <v>198</v>
      </c>
      <c r="I476" t="s">
        <v>199</v>
      </c>
      <c r="J476">
        <v>1970</v>
      </c>
      <c r="K476">
        <v>23714</v>
      </c>
      <c r="L476">
        <v>2</v>
      </c>
      <c r="M476" t="s">
        <v>200</v>
      </c>
      <c r="N476" t="s">
        <v>787</v>
      </c>
      <c r="O476" t="s">
        <v>202</v>
      </c>
      <c r="P476" t="s">
        <v>365</v>
      </c>
    </row>
    <row r="477" spans="1:16" x14ac:dyDescent="0.25">
      <c r="A477">
        <v>1823</v>
      </c>
      <c r="B477" t="s">
        <v>360</v>
      </c>
      <c r="E477" t="s">
        <v>810</v>
      </c>
      <c r="F477" t="s">
        <v>347</v>
      </c>
      <c r="G477" t="s">
        <v>197</v>
      </c>
      <c r="H477" t="s">
        <v>198</v>
      </c>
      <c r="I477" t="s">
        <v>199</v>
      </c>
      <c r="J477">
        <v>1973</v>
      </c>
      <c r="K477">
        <v>1937</v>
      </c>
      <c r="L477">
        <v>2</v>
      </c>
      <c r="M477" t="s">
        <v>200</v>
      </c>
      <c r="N477" t="s">
        <v>670</v>
      </c>
      <c r="O477" t="s">
        <v>202</v>
      </c>
      <c r="P477" t="s">
        <v>365</v>
      </c>
    </row>
    <row r="478" spans="1:16" x14ac:dyDescent="0.25">
      <c r="A478">
        <v>1824</v>
      </c>
      <c r="B478" t="s">
        <v>360</v>
      </c>
      <c r="E478" t="s">
        <v>811</v>
      </c>
      <c r="F478" t="s">
        <v>347</v>
      </c>
      <c r="G478" t="s">
        <v>197</v>
      </c>
      <c r="H478" t="s">
        <v>198</v>
      </c>
      <c r="I478" t="s">
        <v>199</v>
      </c>
      <c r="J478">
        <v>1985</v>
      </c>
      <c r="K478">
        <v>15996</v>
      </c>
      <c r="L478">
        <v>2</v>
      </c>
      <c r="M478" t="s">
        <v>200</v>
      </c>
      <c r="N478" t="s">
        <v>364</v>
      </c>
      <c r="O478" t="s">
        <v>202</v>
      </c>
      <c r="P478" t="s">
        <v>365</v>
      </c>
    </row>
    <row r="479" spans="1:16" x14ac:dyDescent="0.25">
      <c r="A479">
        <v>1825</v>
      </c>
      <c r="B479" t="s">
        <v>360</v>
      </c>
      <c r="E479" t="s">
        <v>812</v>
      </c>
      <c r="F479" t="s">
        <v>347</v>
      </c>
      <c r="G479" t="s">
        <v>197</v>
      </c>
      <c r="H479" t="s">
        <v>198</v>
      </c>
      <c r="I479" t="s">
        <v>199</v>
      </c>
      <c r="J479">
        <v>1969</v>
      </c>
      <c r="K479">
        <v>33</v>
      </c>
      <c r="L479">
        <v>2</v>
      </c>
      <c r="M479" t="s">
        <v>200</v>
      </c>
      <c r="N479" t="s">
        <v>376</v>
      </c>
      <c r="O479" t="s">
        <v>202</v>
      </c>
      <c r="P479" t="s">
        <v>365</v>
      </c>
    </row>
    <row r="480" spans="1:16" x14ac:dyDescent="0.25">
      <c r="A480">
        <v>1826</v>
      </c>
      <c r="B480" t="s">
        <v>360</v>
      </c>
      <c r="E480" t="s">
        <v>813</v>
      </c>
      <c r="F480" t="s">
        <v>347</v>
      </c>
      <c r="G480" t="s">
        <v>197</v>
      </c>
      <c r="H480" t="s">
        <v>198</v>
      </c>
      <c r="I480" t="s">
        <v>199</v>
      </c>
      <c r="J480">
        <v>1974</v>
      </c>
      <c r="K480">
        <v>6199</v>
      </c>
      <c r="L480">
        <v>2</v>
      </c>
      <c r="M480" t="s">
        <v>200</v>
      </c>
      <c r="N480" t="s">
        <v>376</v>
      </c>
      <c r="O480" t="s">
        <v>202</v>
      </c>
      <c r="P480" t="s">
        <v>365</v>
      </c>
    </row>
    <row r="481" spans="1:16" x14ac:dyDescent="0.25">
      <c r="A481">
        <v>1827</v>
      </c>
      <c r="B481" t="s">
        <v>360</v>
      </c>
      <c r="E481" t="s">
        <v>814</v>
      </c>
      <c r="F481" t="s">
        <v>347</v>
      </c>
      <c r="G481" t="s">
        <v>197</v>
      </c>
      <c r="H481" t="s">
        <v>198</v>
      </c>
      <c r="I481" t="s">
        <v>199</v>
      </c>
      <c r="J481">
        <v>1974</v>
      </c>
      <c r="K481">
        <v>1578</v>
      </c>
      <c r="L481">
        <v>2</v>
      </c>
      <c r="M481" t="s">
        <v>200</v>
      </c>
      <c r="N481" t="s">
        <v>670</v>
      </c>
      <c r="O481" t="s">
        <v>202</v>
      </c>
      <c r="P481" t="s">
        <v>365</v>
      </c>
    </row>
    <row r="482" spans="1:16" x14ac:dyDescent="0.25">
      <c r="A482">
        <v>1828</v>
      </c>
      <c r="B482" t="s">
        <v>360</v>
      </c>
      <c r="E482" t="s">
        <v>815</v>
      </c>
      <c r="F482" t="s">
        <v>347</v>
      </c>
      <c r="G482" t="s">
        <v>197</v>
      </c>
      <c r="H482" t="s">
        <v>198</v>
      </c>
      <c r="I482" t="s">
        <v>199</v>
      </c>
      <c r="J482">
        <v>1985</v>
      </c>
      <c r="K482">
        <v>19499</v>
      </c>
      <c r="L482">
        <v>2</v>
      </c>
      <c r="M482" t="s">
        <v>200</v>
      </c>
      <c r="N482" t="s">
        <v>376</v>
      </c>
      <c r="O482" t="s">
        <v>202</v>
      </c>
      <c r="P482" t="s">
        <v>365</v>
      </c>
    </row>
    <row r="483" spans="1:16" x14ac:dyDescent="0.25">
      <c r="A483">
        <v>1829</v>
      </c>
      <c r="B483" t="s">
        <v>360</v>
      </c>
      <c r="E483" t="s">
        <v>816</v>
      </c>
      <c r="F483" t="s">
        <v>347</v>
      </c>
      <c r="G483" t="s">
        <v>197</v>
      </c>
      <c r="H483" t="s">
        <v>198</v>
      </c>
      <c r="I483" t="s">
        <v>199</v>
      </c>
      <c r="J483">
        <v>1981</v>
      </c>
      <c r="K483">
        <v>6053</v>
      </c>
      <c r="L483">
        <v>2</v>
      </c>
      <c r="M483" t="s">
        <v>200</v>
      </c>
      <c r="N483" t="s">
        <v>376</v>
      </c>
      <c r="O483" t="s">
        <v>202</v>
      </c>
      <c r="P483" t="s">
        <v>365</v>
      </c>
    </row>
    <row r="484" spans="1:16" x14ac:dyDescent="0.25">
      <c r="A484">
        <v>1830</v>
      </c>
      <c r="B484" t="s">
        <v>360</v>
      </c>
      <c r="E484" t="s">
        <v>817</v>
      </c>
      <c r="F484" t="s">
        <v>347</v>
      </c>
      <c r="G484" t="s">
        <v>197</v>
      </c>
      <c r="H484" t="s">
        <v>198</v>
      </c>
      <c r="I484" t="s">
        <v>199</v>
      </c>
      <c r="J484">
        <v>1981</v>
      </c>
      <c r="K484">
        <v>13976</v>
      </c>
      <c r="L484">
        <v>2</v>
      </c>
      <c r="M484" t="s">
        <v>200</v>
      </c>
      <c r="N484" t="s">
        <v>670</v>
      </c>
      <c r="O484" t="s">
        <v>202</v>
      </c>
      <c r="P484" t="s">
        <v>365</v>
      </c>
    </row>
    <row r="485" spans="1:16" x14ac:dyDescent="0.25">
      <c r="A485">
        <v>1831</v>
      </c>
      <c r="B485" t="s">
        <v>360</v>
      </c>
      <c r="E485" t="s">
        <v>818</v>
      </c>
      <c r="F485" t="s">
        <v>347</v>
      </c>
      <c r="G485" t="s">
        <v>197</v>
      </c>
      <c r="H485" t="s">
        <v>198</v>
      </c>
      <c r="I485" t="s">
        <v>199</v>
      </c>
      <c r="J485">
        <v>1982</v>
      </c>
      <c r="K485">
        <v>6177</v>
      </c>
      <c r="L485">
        <v>2</v>
      </c>
      <c r="M485" t="s">
        <v>200</v>
      </c>
      <c r="N485" t="s">
        <v>670</v>
      </c>
      <c r="O485" t="s">
        <v>202</v>
      </c>
      <c r="P485" t="s">
        <v>365</v>
      </c>
    </row>
    <row r="486" spans="1:16" x14ac:dyDescent="0.25">
      <c r="A486">
        <v>1832</v>
      </c>
      <c r="B486" t="s">
        <v>360</v>
      </c>
      <c r="E486" t="s">
        <v>819</v>
      </c>
      <c r="F486" t="s">
        <v>347</v>
      </c>
      <c r="G486" t="s">
        <v>197</v>
      </c>
      <c r="H486" t="s">
        <v>198</v>
      </c>
      <c r="I486" t="s">
        <v>199</v>
      </c>
      <c r="J486">
        <v>1980</v>
      </c>
      <c r="K486">
        <v>32796</v>
      </c>
      <c r="L486">
        <v>2</v>
      </c>
      <c r="M486" t="s">
        <v>200</v>
      </c>
      <c r="N486" t="s">
        <v>376</v>
      </c>
      <c r="O486" t="s">
        <v>202</v>
      </c>
      <c r="P486" t="s">
        <v>365</v>
      </c>
    </row>
    <row r="487" spans="1:16" x14ac:dyDescent="0.25">
      <c r="A487">
        <v>1833</v>
      </c>
      <c r="B487" t="s">
        <v>360</v>
      </c>
      <c r="E487" t="s">
        <v>820</v>
      </c>
      <c r="F487" t="s">
        <v>347</v>
      </c>
      <c r="G487" t="s">
        <v>197</v>
      </c>
      <c r="H487" t="s">
        <v>198</v>
      </c>
      <c r="I487" t="s">
        <v>199</v>
      </c>
      <c r="J487">
        <v>1975</v>
      </c>
      <c r="K487">
        <v>33146</v>
      </c>
      <c r="L487">
        <v>2</v>
      </c>
      <c r="M487" t="s">
        <v>200</v>
      </c>
      <c r="N487" t="s">
        <v>383</v>
      </c>
      <c r="O487" t="s">
        <v>202</v>
      </c>
      <c r="P487" t="s">
        <v>384</v>
      </c>
    </row>
    <row r="488" spans="1:16" x14ac:dyDescent="0.25">
      <c r="A488">
        <v>1834</v>
      </c>
      <c r="B488" t="s">
        <v>360</v>
      </c>
      <c r="E488" t="s">
        <v>821</v>
      </c>
      <c r="F488" t="s">
        <v>347</v>
      </c>
      <c r="G488" t="s">
        <v>197</v>
      </c>
      <c r="H488" t="s">
        <v>198</v>
      </c>
      <c r="I488" t="s">
        <v>199</v>
      </c>
      <c r="J488">
        <v>1975</v>
      </c>
      <c r="K488">
        <v>6394</v>
      </c>
      <c r="L488">
        <v>2</v>
      </c>
      <c r="M488" t="s">
        <v>200</v>
      </c>
      <c r="N488" t="s">
        <v>376</v>
      </c>
      <c r="O488" t="s">
        <v>202</v>
      </c>
      <c r="P488" t="s">
        <v>365</v>
      </c>
    </row>
    <row r="489" spans="1:16" x14ac:dyDescent="0.25">
      <c r="A489">
        <v>1835</v>
      </c>
      <c r="B489" t="s">
        <v>360</v>
      </c>
      <c r="E489" t="s">
        <v>822</v>
      </c>
      <c r="F489" t="s">
        <v>347</v>
      </c>
      <c r="G489" t="s">
        <v>197</v>
      </c>
      <c r="H489" t="s">
        <v>198</v>
      </c>
      <c r="I489" t="s">
        <v>199</v>
      </c>
      <c r="J489">
        <v>1968</v>
      </c>
      <c r="K489">
        <v>33850</v>
      </c>
      <c r="L489">
        <v>2</v>
      </c>
      <c r="M489" t="s">
        <v>200</v>
      </c>
      <c r="N489" t="s">
        <v>383</v>
      </c>
      <c r="O489" t="s">
        <v>202</v>
      </c>
      <c r="P489" t="s">
        <v>384</v>
      </c>
    </row>
    <row r="490" spans="1:16" x14ac:dyDescent="0.25">
      <c r="A490">
        <v>1836</v>
      </c>
      <c r="B490" t="s">
        <v>360</v>
      </c>
      <c r="E490" t="s">
        <v>823</v>
      </c>
      <c r="F490" t="s">
        <v>347</v>
      </c>
      <c r="G490" t="s">
        <v>197</v>
      </c>
      <c r="H490" t="s">
        <v>198</v>
      </c>
      <c r="I490" t="s">
        <v>199</v>
      </c>
      <c r="J490">
        <v>1968</v>
      </c>
      <c r="K490">
        <v>10521</v>
      </c>
      <c r="L490">
        <v>2</v>
      </c>
      <c r="M490" t="s">
        <v>200</v>
      </c>
      <c r="N490" t="s">
        <v>383</v>
      </c>
      <c r="O490" t="s">
        <v>202</v>
      </c>
      <c r="P490" t="s">
        <v>384</v>
      </c>
    </row>
    <row r="491" spans="1:16" x14ac:dyDescent="0.25">
      <c r="A491">
        <v>1837</v>
      </c>
      <c r="B491" t="s">
        <v>360</v>
      </c>
      <c r="E491" t="s">
        <v>824</v>
      </c>
      <c r="F491" t="s">
        <v>347</v>
      </c>
      <c r="G491" t="s">
        <v>197</v>
      </c>
      <c r="H491" t="s">
        <v>198</v>
      </c>
      <c r="I491" t="s">
        <v>199</v>
      </c>
      <c r="J491">
        <v>1968</v>
      </c>
      <c r="K491">
        <v>145000</v>
      </c>
      <c r="L491">
        <v>2</v>
      </c>
      <c r="M491" t="s">
        <v>200</v>
      </c>
      <c r="N491" t="s">
        <v>668</v>
      </c>
      <c r="O491" t="s">
        <v>202</v>
      </c>
      <c r="P491" t="s">
        <v>365</v>
      </c>
    </row>
    <row r="492" spans="1:16" x14ac:dyDescent="0.25">
      <c r="A492">
        <v>1838</v>
      </c>
      <c r="B492" t="s">
        <v>360</v>
      </c>
      <c r="E492" t="s">
        <v>825</v>
      </c>
      <c r="F492" t="s">
        <v>347</v>
      </c>
      <c r="G492" t="s">
        <v>197</v>
      </c>
      <c r="H492" t="s">
        <v>198</v>
      </c>
      <c r="I492" t="s">
        <v>199</v>
      </c>
      <c r="J492">
        <v>1985</v>
      </c>
      <c r="K492">
        <v>19633</v>
      </c>
      <c r="L492">
        <v>2</v>
      </c>
      <c r="M492" t="s">
        <v>200</v>
      </c>
      <c r="N492" t="s">
        <v>383</v>
      </c>
      <c r="O492" t="s">
        <v>202</v>
      </c>
      <c r="P492" t="s">
        <v>384</v>
      </c>
    </row>
    <row r="493" spans="1:16" x14ac:dyDescent="0.25">
      <c r="A493">
        <v>1839</v>
      </c>
      <c r="B493" t="s">
        <v>360</v>
      </c>
      <c r="E493" t="s">
        <v>826</v>
      </c>
      <c r="F493" t="s">
        <v>347</v>
      </c>
      <c r="G493" t="s">
        <v>197</v>
      </c>
      <c r="H493" t="s">
        <v>198</v>
      </c>
      <c r="I493" t="s">
        <v>199</v>
      </c>
      <c r="J493">
        <v>1975</v>
      </c>
      <c r="K493">
        <v>25294</v>
      </c>
      <c r="L493">
        <v>2</v>
      </c>
      <c r="M493" t="s">
        <v>200</v>
      </c>
      <c r="N493" t="s">
        <v>383</v>
      </c>
      <c r="O493" t="s">
        <v>202</v>
      </c>
      <c r="P493" t="s">
        <v>384</v>
      </c>
    </row>
    <row r="494" spans="1:16" x14ac:dyDescent="0.25">
      <c r="A494">
        <v>1840</v>
      </c>
      <c r="B494" t="s">
        <v>360</v>
      </c>
      <c r="E494" t="s">
        <v>827</v>
      </c>
      <c r="F494" t="s">
        <v>347</v>
      </c>
      <c r="G494" t="s">
        <v>197</v>
      </c>
      <c r="H494" t="s">
        <v>198</v>
      </c>
      <c r="I494" t="s">
        <v>199</v>
      </c>
      <c r="J494">
        <v>1974</v>
      </c>
      <c r="K494">
        <v>2925</v>
      </c>
      <c r="L494">
        <v>2</v>
      </c>
      <c r="M494" t="s">
        <v>200</v>
      </c>
      <c r="N494" t="s">
        <v>383</v>
      </c>
      <c r="O494" t="s">
        <v>202</v>
      </c>
      <c r="P494" t="s">
        <v>384</v>
      </c>
    </row>
    <row r="495" spans="1:16" x14ac:dyDescent="0.25">
      <c r="A495">
        <v>1841</v>
      </c>
      <c r="B495" t="s">
        <v>360</v>
      </c>
      <c r="E495" t="s">
        <v>828</v>
      </c>
      <c r="F495" t="s">
        <v>347</v>
      </c>
      <c r="G495" t="s">
        <v>197</v>
      </c>
      <c r="H495" t="s">
        <v>198</v>
      </c>
      <c r="I495" t="s">
        <v>199</v>
      </c>
      <c r="J495">
        <v>1974</v>
      </c>
      <c r="K495">
        <v>2581</v>
      </c>
      <c r="L495">
        <v>2</v>
      </c>
      <c r="M495" t="s">
        <v>200</v>
      </c>
      <c r="N495" t="s">
        <v>383</v>
      </c>
      <c r="O495" t="s">
        <v>202</v>
      </c>
      <c r="P495" t="s">
        <v>384</v>
      </c>
    </row>
    <row r="496" spans="1:16" x14ac:dyDescent="0.25">
      <c r="A496">
        <v>1842</v>
      </c>
      <c r="B496" t="s">
        <v>360</v>
      </c>
      <c r="E496" t="s">
        <v>829</v>
      </c>
      <c r="F496" t="s">
        <v>347</v>
      </c>
      <c r="G496" t="s">
        <v>197</v>
      </c>
      <c r="H496" t="s">
        <v>198</v>
      </c>
      <c r="I496" t="s">
        <v>199</v>
      </c>
      <c r="J496">
        <v>1974</v>
      </c>
      <c r="K496">
        <v>888</v>
      </c>
      <c r="L496">
        <v>2</v>
      </c>
      <c r="M496" t="s">
        <v>200</v>
      </c>
      <c r="N496" t="s">
        <v>376</v>
      </c>
      <c r="O496" t="s">
        <v>202</v>
      </c>
      <c r="P496" t="s">
        <v>365</v>
      </c>
    </row>
    <row r="497" spans="1:16" x14ac:dyDescent="0.25">
      <c r="A497">
        <v>1843</v>
      </c>
      <c r="B497" t="s">
        <v>360</v>
      </c>
      <c r="E497" t="s">
        <v>830</v>
      </c>
      <c r="F497" t="s">
        <v>347</v>
      </c>
      <c r="G497" t="s">
        <v>197</v>
      </c>
      <c r="H497" t="s">
        <v>198</v>
      </c>
      <c r="I497" t="s">
        <v>199</v>
      </c>
      <c r="J497">
        <v>1974</v>
      </c>
      <c r="K497">
        <v>2927</v>
      </c>
      <c r="L497">
        <v>2</v>
      </c>
      <c r="M497" t="s">
        <v>200</v>
      </c>
      <c r="N497" t="s">
        <v>383</v>
      </c>
      <c r="O497" t="s">
        <v>202</v>
      </c>
      <c r="P497" t="s">
        <v>384</v>
      </c>
    </row>
    <row r="498" spans="1:16" x14ac:dyDescent="0.25">
      <c r="A498">
        <v>1844</v>
      </c>
      <c r="B498" t="s">
        <v>360</v>
      </c>
      <c r="E498" t="s">
        <v>831</v>
      </c>
      <c r="F498" t="s">
        <v>347</v>
      </c>
      <c r="G498" t="s">
        <v>197</v>
      </c>
      <c r="H498" t="s">
        <v>198</v>
      </c>
      <c r="I498" t="s">
        <v>199</v>
      </c>
      <c r="J498">
        <v>1964</v>
      </c>
      <c r="K498">
        <v>17121</v>
      </c>
      <c r="L498">
        <v>2</v>
      </c>
      <c r="M498" t="s">
        <v>200</v>
      </c>
      <c r="N498" t="s">
        <v>383</v>
      </c>
      <c r="O498" t="s">
        <v>202</v>
      </c>
      <c r="P498" t="s">
        <v>384</v>
      </c>
    </row>
    <row r="499" spans="1:16" x14ac:dyDescent="0.25">
      <c r="A499">
        <v>1845</v>
      </c>
      <c r="B499" t="s">
        <v>360</v>
      </c>
      <c r="E499" t="s">
        <v>832</v>
      </c>
      <c r="F499" t="s">
        <v>347</v>
      </c>
      <c r="G499" t="s">
        <v>197</v>
      </c>
      <c r="H499" t="s">
        <v>198</v>
      </c>
      <c r="I499" t="s">
        <v>199</v>
      </c>
      <c r="J499">
        <v>1971</v>
      </c>
      <c r="K499">
        <v>6583</v>
      </c>
      <c r="L499">
        <v>2</v>
      </c>
      <c r="M499" t="s">
        <v>200</v>
      </c>
      <c r="N499" t="s">
        <v>383</v>
      </c>
      <c r="O499" t="s">
        <v>202</v>
      </c>
      <c r="P499" t="s">
        <v>384</v>
      </c>
    </row>
    <row r="500" spans="1:16" x14ac:dyDescent="0.25">
      <c r="A500">
        <v>1846</v>
      </c>
      <c r="B500" t="s">
        <v>360</v>
      </c>
      <c r="E500" t="s">
        <v>833</v>
      </c>
      <c r="F500" t="s">
        <v>347</v>
      </c>
      <c r="G500" t="s">
        <v>197</v>
      </c>
      <c r="H500" t="s">
        <v>198</v>
      </c>
      <c r="I500" t="s">
        <v>199</v>
      </c>
      <c r="J500">
        <v>1975</v>
      </c>
      <c r="K500">
        <v>22231</v>
      </c>
      <c r="L500">
        <v>2</v>
      </c>
      <c r="M500" t="s">
        <v>200</v>
      </c>
      <c r="N500" t="s">
        <v>383</v>
      </c>
      <c r="O500" t="s">
        <v>202</v>
      </c>
      <c r="P500" t="s">
        <v>384</v>
      </c>
    </row>
    <row r="501" spans="1:16" x14ac:dyDescent="0.25">
      <c r="A501">
        <v>1847</v>
      </c>
      <c r="B501" t="s">
        <v>360</v>
      </c>
      <c r="E501" t="s">
        <v>834</v>
      </c>
      <c r="F501" t="s">
        <v>347</v>
      </c>
      <c r="G501" t="s">
        <v>197</v>
      </c>
      <c r="H501" t="s">
        <v>198</v>
      </c>
      <c r="I501" t="s">
        <v>199</v>
      </c>
      <c r="J501">
        <v>1982</v>
      </c>
      <c r="K501">
        <v>43130</v>
      </c>
      <c r="L501">
        <v>2</v>
      </c>
      <c r="M501" t="s">
        <v>200</v>
      </c>
      <c r="N501" t="s">
        <v>383</v>
      </c>
      <c r="O501" t="s">
        <v>202</v>
      </c>
      <c r="P501" t="s">
        <v>384</v>
      </c>
    </row>
    <row r="502" spans="1:16" x14ac:dyDescent="0.25">
      <c r="A502">
        <v>1848</v>
      </c>
      <c r="B502" t="s">
        <v>360</v>
      </c>
      <c r="E502" t="s">
        <v>835</v>
      </c>
      <c r="F502" t="s">
        <v>347</v>
      </c>
      <c r="G502" t="s">
        <v>197</v>
      </c>
      <c r="H502" t="s">
        <v>198</v>
      </c>
      <c r="I502" t="s">
        <v>199</v>
      </c>
      <c r="J502">
        <v>1974</v>
      </c>
      <c r="K502">
        <v>11738</v>
      </c>
      <c r="L502">
        <v>2</v>
      </c>
      <c r="M502" t="s">
        <v>200</v>
      </c>
      <c r="N502" t="s">
        <v>383</v>
      </c>
      <c r="O502" t="s">
        <v>202</v>
      </c>
      <c r="P502" t="s">
        <v>384</v>
      </c>
    </row>
    <row r="503" spans="1:16" x14ac:dyDescent="0.25">
      <c r="A503">
        <v>1849</v>
      </c>
      <c r="B503" t="s">
        <v>360</v>
      </c>
      <c r="E503" t="s">
        <v>836</v>
      </c>
      <c r="F503" t="s">
        <v>347</v>
      </c>
      <c r="G503" t="s">
        <v>197</v>
      </c>
      <c r="H503" t="s">
        <v>198</v>
      </c>
      <c r="I503" t="s">
        <v>199</v>
      </c>
      <c r="J503">
        <v>1976</v>
      </c>
      <c r="K503">
        <v>7187</v>
      </c>
      <c r="L503">
        <v>2</v>
      </c>
      <c r="M503" t="s">
        <v>200</v>
      </c>
      <c r="N503" t="s">
        <v>383</v>
      </c>
      <c r="O503" t="s">
        <v>202</v>
      </c>
      <c r="P503" t="s">
        <v>384</v>
      </c>
    </row>
    <row r="504" spans="1:16" x14ac:dyDescent="0.25">
      <c r="A504">
        <v>1850</v>
      </c>
      <c r="B504" t="s">
        <v>360</v>
      </c>
      <c r="E504" t="s">
        <v>837</v>
      </c>
      <c r="F504" t="s">
        <v>347</v>
      </c>
      <c r="G504" t="s">
        <v>197</v>
      </c>
      <c r="H504" t="s">
        <v>198</v>
      </c>
      <c r="I504" t="s">
        <v>199</v>
      </c>
      <c r="J504">
        <v>1976</v>
      </c>
      <c r="K504">
        <v>4148</v>
      </c>
      <c r="L504">
        <v>2</v>
      </c>
      <c r="M504" t="s">
        <v>200</v>
      </c>
      <c r="N504" t="s">
        <v>376</v>
      </c>
      <c r="O504" t="s">
        <v>202</v>
      </c>
      <c r="P504" t="s">
        <v>365</v>
      </c>
    </row>
    <row r="505" spans="1:16" x14ac:dyDescent="0.25">
      <c r="A505">
        <v>1851</v>
      </c>
      <c r="B505" t="s">
        <v>360</v>
      </c>
      <c r="E505" t="s">
        <v>838</v>
      </c>
      <c r="F505" t="s">
        <v>347</v>
      </c>
      <c r="G505" t="s">
        <v>197</v>
      </c>
      <c r="H505" t="s">
        <v>198</v>
      </c>
      <c r="I505" t="s">
        <v>199</v>
      </c>
      <c r="J505">
        <v>1974</v>
      </c>
      <c r="K505">
        <v>947</v>
      </c>
      <c r="L505">
        <v>2</v>
      </c>
      <c r="M505" t="s">
        <v>200</v>
      </c>
      <c r="N505" t="s">
        <v>376</v>
      </c>
      <c r="O505" t="s">
        <v>202</v>
      </c>
      <c r="P505" t="s">
        <v>365</v>
      </c>
    </row>
    <row r="506" spans="1:16" x14ac:dyDescent="0.25">
      <c r="A506">
        <v>1852</v>
      </c>
      <c r="B506" t="s">
        <v>360</v>
      </c>
      <c r="E506" t="s">
        <v>839</v>
      </c>
      <c r="F506" t="s">
        <v>347</v>
      </c>
      <c r="G506" t="s">
        <v>245</v>
      </c>
      <c r="H506" t="s">
        <v>198</v>
      </c>
      <c r="I506" t="s">
        <v>246</v>
      </c>
      <c r="J506">
        <v>1987</v>
      </c>
      <c r="K506">
        <v>9999</v>
      </c>
      <c r="L506">
        <v>35</v>
      </c>
      <c r="M506" t="s">
        <v>200</v>
      </c>
      <c r="N506" t="s">
        <v>364</v>
      </c>
      <c r="O506" t="s">
        <v>202</v>
      </c>
      <c r="P506" t="s">
        <v>365</v>
      </c>
    </row>
    <row r="507" spans="1:16" x14ac:dyDescent="0.25">
      <c r="A507">
        <v>1853</v>
      </c>
      <c r="B507" t="s">
        <v>360</v>
      </c>
      <c r="E507" t="s">
        <v>840</v>
      </c>
      <c r="F507" t="s">
        <v>347</v>
      </c>
      <c r="G507" t="s">
        <v>245</v>
      </c>
      <c r="H507" t="s">
        <v>198</v>
      </c>
      <c r="I507" t="s">
        <v>246</v>
      </c>
      <c r="J507">
        <v>1979</v>
      </c>
      <c r="K507">
        <v>597</v>
      </c>
      <c r="L507">
        <v>35</v>
      </c>
      <c r="M507" t="s">
        <v>200</v>
      </c>
      <c r="N507" t="s">
        <v>364</v>
      </c>
      <c r="O507" t="s">
        <v>202</v>
      </c>
      <c r="P507" t="s">
        <v>365</v>
      </c>
    </row>
    <row r="508" spans="1:16" x14ac:dyDescent="0.25">
      <c r="A508">
        <v>1854</v>
      </c>
      <c r="B508" t="s">
        <v>360</v>
      </c>
      <c r="E508" t="s">
        <v>841</v>
      </c>
      <c r="F508" t="s">
        <v>347</v>
      </c>
      <c r="G508" t="s">
        <v>245</v>
      </c>
      <c r="H508" t="s">
        <v>198</v>
      </c>
      <c r="I508" t="s">
        <v>246</v>
      </c>
      <c r="J508">
        <v>1967</v>
      </c>
      <c r="K508">
        <v>21023</v>
      </c>
      <c r="L508">
        <v>35</v>
      </c>
      <c r="M508" t="s">
        <v>200</v>
      </c>
      <c r="N508" t="s">
        <v>383</v>
      </c>
      <c r="O508" t="s">
        <v>202</v>
      </c>
      <c r="P508" t="s">
        <v>384</v>
      </c>
    </row>
    <row r="509" spans="1:16" x14ac:dyDescent="0.25">
      <c r="A509">
        <v>1855</v>
      </c>
      <c r="B509" t="s">
        <v>360</v>
      </c>
      <c r="E509" t="s">
        <v>842</v>
      </c>
      <c r="F509" t="s">
        <v>347</v>
      </c>
      <c r="G509" t="s">
        <v>245</v>
      </c>
      <c r="H509" t="s">
        <v>198</v>
      </c>
      <c r="I509" t="s">
        <v>246</v>
      </c>
      <c r="J509">
        <v>1980</v>
      </c>
      <c r="K509">
        <v>1091</v>
      </c>
      <c r="L509">
        <v>35</v>
      </c>
      <c r="M509" t="s">
        <v>200</v>
      </c>
      <c r="N509" t="s">
        <v>364</v>
      </c>
      <c r="O509" t="s">
        <v>202</v>
      </c>
      <c r="P509" t="s">
        <v>365</v>
      </c>
    </row>
    <row r="510" spans="1:16" x14ac:dyDescent="0.25">
      <c r="A510">
        <v>1856</v>
      </c>
      <c r="B510" t="s">
        <v>360</v>
      </c>
      <c r="E510" t="s">
        <v>843</v>
      </c>
      <c r="F510" t="s">
        <v>347</v>
      </c>
      <c r="G510" t="s">
        <v>245</v>
      </c>
      <c r="H510" t="s">
        <v>198</v>
      </c>
      <c r="I510" t="s">
        <v>246</v>
      </c>
      <c r="J510">
        <v>1967</v>
      </c>
      <c r="K510">
        <v>13587</v>
      </c>
      <c r="L510">
        <v>35</v>
      </c>
      <c r="M510" t="s">
        <v>200</v>
      </c>
      <c r="N510" t="s">
        <v>427</v>
      </c>
      <c r="O510" t="s">
        <v>202</v>
      </c>
      <c r="P510" t="s">
        <v>384</v>
      </c>
    </row>
    <row r="511" spans="1:16" x14ac:dyDescent="0.25">
      <c r="A511">
        <v>1857</v>
      </c>
      <c r="B511" t="s">
        <v>360</v>
      </c>
      <c r="E511" t="s">
        <v>844</v>
      </c>
      <c r="F511" t="s">
        <v>347</v>
      </c>
      <c r="G511" t="s">
        <v>245</v>
      </c>
      <c r="H511" t="s">
        <v>198</v>
      </c>
      <c r="I511" t="s">
        <v>246</v>
      </c>
      <c r="J511">
        <v>1986</v>
      </c>
      <c r="K511">
        <v>3109</v>
      </c>
      <c r="L511">
        <v>35</v>
      </c>
      <c r="M511" t="s">
        <v>200</v>
      </c>
      <c r="N511" t="s">
        <v>364</v>
      </c>
      <c r="O511" t="s">
        <v>202</v>
      </c>
      <c r="P511" t="s">
        <v>365</v>
      </c>
    </row>
    <row r="512" spans="1:16" x14ac:dyDescent="0.25">
      <c r="A512">
        <v>1858</v>
      </c>
      <c r="B512" t="s">
        <v>360</v>
      </c>
      <c r="E512" t="s">
        <v>845</v>
      </c>
      <c r="F512" t="s">
        <v>347</v>
      </c>
      <c r="G512" t="s">
        <v>245</v>
      </c>
      <c r="H512" t="s">
        <v>198</v>
      </c>
      <c r="I512" t="s">
        <v>246</v>
      </c>
      <c r="J512">
        <v>1990</v>
      </c>
      <c r="K512">
        <v>5496</v>
      </c>
      <c r="L512">
        <v>35</v>
      </c>
      <c r="M512" t="s">
        <v>200</v>
      </c>
      <c r="N512" t="s">
        <v>364</v>
      </c>
      <c r="O512" t="s">
        <v>202</v>
      </c>
      <c r="P512" t="s">
        <v>365</v>
      </c>
    </row>
    <row r="513" spans="1:16" x14ac:dyDescent="0.25">
      <c r="A513">
        <v>1859</v>
      </c>
      <c r="B513" t="s">
        <v>360</v>
      </c>
      <c r="E513" t="s">
        <v>846</v>
      </c>
      <c r="F513" t="s">
        <v>347</v>
      </c>
      <c r="G513" t="s">
        <v>245</v>
      </c>
      <c r="H513" t="s">
        <v>198</v>
      </c>
      <c r="I513" t="s">
        <v>246</v>
      </c>
      <c r="J513">
        <v>1979</v>
      </c>
      <c r="K513">
        <v>1201</v>
      </c>
      <c r="L513">
        <v>35</v>
      </c>
      <c r="M513" t="s">
        <v>200</v>
      </c>
      <c r="N513" t="s">
        <v>364</v>
      </c>
      <c r="O513" t="s">
        <v>202</v>
      </c>
      <c r="P513" t="s">
        <v>365</v>
      </c>
    </row>
    <row r="514" spans="1:16" x14ac:dyDescent="0.25">
      <c r="A514">
        <v>1860</v>
      </c>
      <c r="B514" t="s">
        <v>360</v>
      </c>
      <c r="E514" t="s">
        <v>847</v>
      </c>
      <c r="F514" t="s">
        <v>347</v>
      </c>
      <c r="G514" t="s">
        <v>245</v>
      </c>
      <c r="H514" t="s">
        <v>198</v>
      </c>
      <c r="I514" t="s">
        <v>246</v>
      </c>
      <c r="J514">
        <v>1978</v>
      </c>
      <c r="K514">
        <v>1970</v>
      </c>
      <c r="L514">
        <v>35</v>
      </c>
      <c r="M514" t="s">
        <v>200</v>
      </c>
      <c r="N514" t="s">
        <v>364</v>
      </c>
      <c r="O514" t="s">
        <v>202</v>
      </c>
      <c r="P514" t="s">
        <v>365</v>
      </c>
    </row>
    <row r="515" spans="1:16" x14ac:dyDescent="0.25">
      <c r="A515">
        <v>1861</v>
      </c>
      <c r="B515" t="s">
        <v>360</v>
      </c>
      <c r="E515" t="s">
        <v>848</v>
      </c>
      <c r="F515" t="s">
        <v>347</v>
      </c>
      <c r="G515" t="s">
        <v>245</v>
      </c>
      <c r="H515" t="s">
        <v>198</v>
      </c>
      <c r="I515" t="s">
        <v>246</v>
      </c>
      <c r="J515">
        <v>1967</v>
      </c>
      <c r="K515">
        <v>8018</v>
      </c>
      <c r="L515">
        <v>35</v>
      </c>
      <c r="M515" t="s">
        <v>200</v>
      </c>
      <c r="N515" t="s">
        <v>383</v>
      </c>
      <c r="O515" t="s">
        <v>202</v>
      </c>
      <c r="P515" t="s">
        <v>384</v>
      </c>
    </row>
    <row r="516" spans="1:16" x14ac:dyDescent="0.25">
      <c r="A516">
        <v>1862</v>
      </c>
      <c r="B516" t="s">
        <v>360</v>
      </c>
      <c r="E516" t="s">
        <v>849</v>
      </c>
      <c r="F516" t="s">
        <v>347</v>
      </c>
      <c r="G516" t="s">
        <v>245</v>
      </c>
      <c r="H516" t="s">
        <v>198</v>
      </c>
      <c r="I516" t="s">
        <v>246</v>
      </c>
      <c r="J516">
        <v>1971</v>
      </c>
      <c r="K516">
        <v>17120</v>
      </c>
      <c r="L516">
        <v>35</v>
      </c>
      <c r="M516" t="s">
        <v>200</v>
      </c>
      <c r="N516" t="s">
        <v>383</v>
      </c>
      <c r="O516" t="s">
        <v>202</v>
      </c>
      <c r="P516" t="s">
        <v>384</v>
      </c>
    </row>
    <row r="517" spans="1:16" x14ac:dyDescent="0.25">
      <c r="A517">
        <v>1863</v>
      </c>
      <c r="B517" t="s">
        <v>360</v>
      </c>
      <c r="E517" t="s">
        <v>850</v>
      </c>
      <c r="F517" t="s">
        <v>347</v>
      </c>
      <c r="G517" t="s">
        <v>245</v>
      </c>
      <c r="H517" t="s">
        <v>198</v>
      </c>
      <c r="I517" t="s">
        <v>246</v>
      </c>
      <c r="J517">
        <v>1967</v>
      </c>
      <c r="K517">
        <v>14791</v>
      </c>
      <c r="L517">
        <v>35</v>
      </c>
      <c r="M517" t="s">
        <v>200</v>
      </c>
      <c r="N517" t="s">
        <v>383</v>
      </c>
      <c r="O517" t="s">
        <v>202</v>
      </c>
      <c r="P517" t="s">
        <v>384</v>
      </c>
    </row>
    <row r="518" spans="1:16" x14ac:dyDescent="0.25">
      <c r="A518">
        <v>1864</v>
      </c>
      <c r="B518" t="s">
        <v>360</v>
      </c>
      <c r="E518" t="s">
        <v>851</v>
      </c>
      <c r="F518" t="s">
        <v>347</v>
      </c>
      <c r="G518" t="s">
        <v>245</v>
      </c>
      <c r="H518" t="s">
        <v>198</v>
      </c>
      <c r="I518" t="s">
        <v>246</v>
      </c>
      <c r="J518">
        <v>1967</v>
      </c>
      <c r="K518">
        <v>14589</v>
      </c>
      <c r="L518">
        <v>35</v>
      </c>
      <c r="M518" t="s">
        <v>200</v>
      </c>
      <c r="N518" t="s">
        <v>383</v>
      </c>
      <c r="O518" t="s">
        <v>202</v>
      </c>
      <c r="P518" t="s">
        <v>384</v>
      </c>
    </row>
    <row r="519" spans="1:16" x14ac:dyDescent="0.25">
      <c r="A519">
        <v>1865</v>
      </c>
      <c r="B519" t="s">
        <v>360</v>
      </c>
      <c r="E519" t="s">
        <v>852</v>
      </c>
      <c r="F519" t="s">
        <v>347</v>
      </c>
      <c r="G519" t="s">
        <v>245</v>
      </c>
      <c r="H519" t="s">
        <v>198</v>
      </c>
      <c r="I519" t="s">
        <v>246</v>
      </c>
      <c r="J519">
        <v>1970</v>
      </c>
      <c r="K519">
        <v>37225</v>
      </c>
      <c r="L519">
        <v>35</v>
      </c>
      <c r="M519" t="s">
        <v>200</v>
      </c>
      <c r="N519" t="s">
        <v>383</v>
      </c>
      <c r="O519" t="s">
        <v>202</v>
      </c>
      <c r="P519" t="s">
        <v>384</v>
      </c>
    </row>
    <row r="520" spans="1:16" x14ac:dyDescent="0.25">
      <c r="A520">
        <v>1866</v>
      </c>
      <c r="B520" t="s">
        <v>360</v>
      </c>
      <c r="E520" t="s">
        <v>853</v>
      </c>
      <c r="F520" t="s">
        <v>347</v>
      </c>
      <c r="G520" t="s">
        <v>245</v>
      </c>
      <c r="H520" t="s">
        <v>198</v>
      </c>
      <c r="I520" t="s">
        <v>246</v>
      </c>
      <c r="J520">
        <v>1978</v>
      </c>
      <c r="K520">
        <v>921</v>
      </c>
      <c r="L520">
        <v>35</v>
      </c>
      <c r="M520" t="s">
        <v>200</v>
      </c>
      <c r="N520" t="s">
        <v>364</v>
      </c>
      <c r="O520" t="s">
        <v>202</v>
      </c>
      <c r="P520" t="s">
        <v>365</v>
      </c>
    </row>
    <row r="521" spans="1:16" x14ac:dyDescent="0.25">
      <c r="A521">
        <v>1867</v>
      </c>
      <c r="B521" t="s">
        <v>360</v>
      </c>
      <c r="E521" t="s">
        <v>854</v>
      </c>
      <c r="F521" t="s">
        <v>347</v>
      </c>
      <c r="G521" t="s">
        <v>245</v>
      </c>
      <c r="H521" t="s">
        <v>198</v>
      </c>
      <c r="I521" t="s">
        <v>246</v>
      </c>
      <c r="J521">
        <v>1970</v>
      </c>
      <c r="K521">
        <v>275477</v>
      </c>
      <c r="L521">
        <v>35</v>
      </c>
      <c r="M521" t="s">
        <v>200</v>
      </c>
      <c r="N521" t="s">
        <v>467</v>
      </c>
      <c r="O521" t="s">
        <v>202</v>
      </c>
      <c r="P521" t="s">
        <v>365</v>
      </c>
    </row>
    <row r="522" spans="1:16" x14ac:dyDescent="0.25">
      <c r="A522">
        <v>1868</v>
      </c>
      <c r="B522" t="s">
        <v>360</v>
      </c>
      <c r="E522" t="s">
        <v>855</v>
      </c>
      <c r="F522" t="s">
        <v>347</v>
      </c>
      <c r="G522" t="s">
        <v>245</v>
      </c>
      <c r="H522" t="s">
        <v>198</v>
      </c>
      <c r="I522" t="s">
        <v>246</v>
      </c>
      <c r="J522">
        <v>1982</v>
      </c>
      <c r="K522">
        <v>3090</v>
      </c>
      <c r="L522">
        <v>35</v>
      </c>
      <c r="M522" t="s">
        <v>200</v>
      </c>
      <c r="N522" t="s">
        <v>364</v>
      </c>
      <c r="O522" t="s">
        <v>202</v>
      </c>
      <c r="P522" t="s">
        <v>365</v>
      </c>
    </row>
    <row r="523" spans="1:16" x14ac:dyDescent="0.25">
      <c r="A523">
        <v>1869</v>
      </c>
      <c r="B523" t="s">
        <v>360</v>
      </c>
      <c r="E523" t="s">
        <v>856</v>
      </c>
      <c r="F523" t="s">
        <v>347</v>
      </c>
      <c r="G523" t="s">
        <v>245</v>
      </c>
      <c r="H523" t="s">
        <v>198</v>
      </c>
      <c r="I523" t="s">
        <v>246</v>
      </c>
      <c r="J523">
        <v>1982</v>
      </c>
      <c r="K523">
        <v>905</v>
      </c>
      <c r="L523">
        <v>35</v>
      </c>
      <c r="M523" t="s">
        <v>200</v>
      </c>
      <c r="N523" t="s">
        <v>364</v>
      </c>
      <c r="O523" t="s">
        <v>202</v>
      </c>
      <c r="P523" t="s">
        <v>365</v>
      </c>
    </row>
    <row r="524" spans="1:16" x14ac:dyDescent="0.25">
      <c r="A524">
        <v>1870</v>
      </c>
      <c r="B524" t="s">
        <v>360</v>
      </c>
      <c r="E524" t="s">
        <v>857</v>
      </c>
      <c r="F524" t="s">
        <v>347</v>
      </c>
      <c r="G524" t="s">
        <v>245</v>
      </c>
      <c r="H524" t="s">
        <v>198</v>
      </c>
      <c r="I524" t="s">
        <v>246</v>
      </c>
      <c r="J524">
        <v>1972</v>
      </c>
      <c r="K524">
        <v>3873</v>
      </c>
      <c r="L524">
        <v>35</v>
      </c>
      <c r="M524" t="s">
        <v>200</v>
      </c>
      <c r="N524" t="s">
        <v>383</v>
      </c>
      <c r="O524" t="s">
        <v>202</v>
      </c>
      <c r="P524" t="s">
        <v>384</v>
      </c>
    </row>
    <row r="525" spans="1:16" x14ac:dyDescent="0.25">
      <c r="A525">
        <v>1871</v>
      </c>
      <c r="B525" t="s">
        <v>360</v>
      </c>
      <c r="E525" t="s">
        <v>858</v>
      </c>
      <c r="F525" t="s">
        <v>347</v>
      </c>
      <c r="G525" t="s">
        <v>245</v>
      </c>
      <c r="H525" t="s">
        <v>198</v>
      </c>
      <c r="I525" t="s">
        <v>246</v>
      </c>
      <c r="J525">
        <v>1962</v>
      </c>
      <c r="K525">
        <v>6845</v>
      </c>
      <c r="L525">
        <v>35</v>
      </c>
      <c r="M525" t="s">
        <v>200</v>
      </c>
      <c r="N525" t="s">
        <v>383</v>
      </c>
      <c r="O525" t="s">
        <v>202</v>
      </c>
      <c r="P525" t="s">
        <v>384</v>
      </c>
    </row>
    <row r="526" spans="1:16" x14ac:dyDescent="0.25">
      <c r="A526">
        <v>1872</v>
      </c>
      <c r="B526" t="s">
        <v>360</v>
      </c>
      <c r="E526" t="s">
        <v>859</v>
      </c>
      <c r="F526" t="s">
        <v>347</v>
      </c>
      <c r="G526" t="s">
        <v>245</v>
      </c>
      <c r="H526" t="s">
        <v>198</v>
      </c>
      <c r="I526" t="s">
        <v>246</v>
      </c>
      <c r="J526">
        <v>1978</v>
      </c>
      <c r="K526">
        <v>1025</v>
      </c>
      <c r="L526">
        <v>35</v>
      </c>
      <c r="M526" t="s">
        <v>200</v>
      </c>
      <c r="N526" t="s">
        <v>364</v>
      </c>
      <c r="O526" t="s">
        <v>202</v>
      </c>
      <c r="P526" t="s">
        <v>365</v>
      </c>
    </row>
    <row r="527" spans="1:16" x14ac:dyDescent="0.25">
      <c r="A527">
        <v>1873</v>
      </c>
      <c r="B527" t="s">
        <v>360</v>
      </c>
      <c r="E527" t="s">
        <v>860</v>
      </c>
      <c r="F527" t="s">
        <v>347</v>
      </c>
      <c r="G527" t="s">
        <v>245</v>
      </c>
      <c r="H527" t="s">
        <v>198</v>
      </c>
      <c r="I527" t="s">
        <v>246</v>
      </c>
      <c r="J527">
        <v>1970</v>
      </c>
      <c r="K527">
        <v>17338</v>
      </c>
      <c r="L527">
        <v>35</v>
      </c>
      <c r="M527" t="s">
        <v>200</v>
      </c>
      <c r="N527" t="s">
        <v>383</v>
      </c>
      <c r="O527" t="s">
        <v>202</v>
      </c>
      <c r="P527" t="s">
        <v>384</v>
      </c>
    </row>
    <row r="528" spans="1:16" x14ac:dyDescent="0.25">
      <c r="A528">
        <v>1874</v>
      </c>
      <c r="B528" t="s">
        <v>360</v>
      </c>
      <c r="E528" t="s">
        <v>861</v>
      </c>
      <c r="F528" t="s">
        <v>347</v>
      </c>
      <c r="G528" t="s">
        <v>245</v>
      </c>
      <c r="H528" t="s">
        <v>198</v>
      </c>
      <c r="I528" t="s">
        <v>246</v>
      </c>
      <c r="J528">
        <v>1971</v>
      </c>
      <c r="K528">
        <v>9359</v>
      </c>
      <c r="L528">
        <v>35</v>
      </c>
      <c r="M528" t="s">
        <v>200</v>
      </c>
      <c r="N528" t="s">
        <v>383</v>
      </c>
      <c r="O528" t="s">
        <v>202</v>
      </c>
      <c r="P528" t="s">
        <v>384</v>
      </c>
    </row>
    <row r="529" spans="1:16" x14ac:dyDescent="0.25">
      <c r="A529">
        <v>1875</v>
      </c>
      <c r="B529" t="s">
        <v>360</v>
      </c>
      <c r="E529" t="s">
        <v>862</v>
      </c>
      <c r="F529" t="s">
        <v>347</v>
      </c>
      <c r="G529" t="s">
        <v>245</v>
      </c>
      <c r="H529" t="s">
        <v>198</v>
      </c>
      <c r="I529" t="s">
        <v>246</v>
      </c>
      <c r="J529">
        <v>1972</v>
      </c>
      <c r="K529">
        <v>521509</v>
      </c>
      <c r="L529">
        <v>35</v>
      </c>
      <c r="M529" t="s">
        <v>200</v>
      </c>
      <c r="N529" t="s">
        <v>364</v>
      </c>
      <c r="O529" t="s">
        <v>202</v>
      </c>
      <c r="P529" t="s">
        <v>365</v>
      </c>
    </row>
    <row r="530" spans="1:16" x14ac:dyDescent="0.25">
      <c r="A530">
        <v>1876</v>
      </c>
      <c r="B530" t="s">
        <v>360</v>
      </c>
      <c r="E530" t="s">
        <v>863</v>
      </c>
      <c r="F530" t="s">
        <v>347</v>
      </c>
      <c r="G530" t="s">
        <v>245</v>
      </c>
      <c r="H530" t="s">
        <v>198</v>
      </c>
      <c r="I530" t="s">
        <v>246</v>
      </c>
      <c r="J530">
        <v>1972</v>
      </c>
      <c r="K530">
        <v>19189</v>
      </c>
      <c r="L530">
        <v>35</v>
      </c>
      <c r="M530" t="s">
        <v>200</v>
      </c>
      <c r="N530" t="s">
        <v>383</v>
      </c>
      <c r="O530" t="s">
        <v>202</v>
      </c>
      <c r="P530" t="s">
        <v>384</v>
      </c>
    </row>
    <row r="531" spans="1:16" x14ac:dyDescent="0.25">
      <c r="A531">
        <v>1877</v>
      </c>
      <c r="B531" t="s">
        <v>360</v>
      </c>
      <c r="E531" t="s">
        <v>864</v>
      </c>
      <c r="F531" t="s">
        <v>347</v>
      </c>
      <c r="G531" t="s">
        <v>245</v>
      </c>
      <c r="H531" t="s">
        <v>198</v>
      </c>
      <c r="I531" t="s">
        <v>246</v>
      </c>
      <c r="J531">
        <v>1974</v>
      </c>
      <c r="K531">
        <v>1596410</v>
      </c>
      <c r="L531">
        <v>35</v>
      </c>
      <c r="M531" t="s">
        <v>200</v>
      </c>
      <c r="N531" t="s">
        <v>467</v>
      </c>
      <c r="O531" t="s">
        <v>202</v>
      </c>
      <c r="P531" t="s">
        <v>365</v>
      </c>
    </row>
    <row r="532" spans="1:16" x14ac:dyDescent="0.25">
      <c r="A532">
        <v>1878</v>
      </c>
      <c r="B532" t="s">
        <v>360</v>
      </c>
      <c r="E532" t="s">
        <v>865</v>
      </c>
      <c r="F532" t="s">
        <v>347</v>
      </c>
      <c r="G532" t="s">
        <v>245</v>
      </c>
      <c r="H532" t="s">
        <v>198</v>
      </c>
      <c r="I532" t="s">
        <v>246</v>
      </c>
      <c r="J532">
        <v>1982</v>
      </c>
      <c r="K532">
        <v>2641</v>
      </c>
      <c r="L532">
        <v>35</v>
      </c>
      <c r="M532" t="s">
        <v>200</v>
      </c>
      <c r="N532" t="s">
        <v>364</v>
      </c>
      <c r="O532" t="s">
        <v>202</v>
      </c>
      <c r="P532" t="s">
        <v>365</v>
      </c>
    </row>
    <row r="533" spans="1:16" x14ac:dyDescent="0.25">
      <c r="A533">
        <v>1879</v>
      </c>
      <c r="B533" t="s">
        <v>360</v>
      </c>
      <c r="E533" t="s">
        <v>866</v>
      </c>
      <c r="F533" t="s">
        <v>347</v>
      </c>
      <c r="G533" t="s">
        <v>245</v>
      </c>
      <c r="H533" t="s">
        <v>198</v>
      </c>
      <c r="I533" t="s">
        <v>246</v>
      </c>
      <c r="J533">
        <v>1984</v>
      </c>
      <c r="K533">
        <v>4569</v>
      </c>
      <c r="L533">
        <v>35</v>
      </c>
      <c r="M533" t="s">
        <v>200</v>
      </c>
      <c r="N533" t="s">
        <v>364</v>
      </c>
      <c r="O533" t="s">
        <v>202</v>
      </c>
      <c r="P533" t="s">
        <v>365</v>
      </c>
    </row>
    <row r="534" spans="1:16" x14ac:dyDescent="0.25">
      <c r="A534">
        <v>1880</v>
      </c>
      <c r="B534" t="s">
        <v>360</v>
      </c>
      <c r="E534" t="s">
        <v>867</v>
      </c>
      <c r="F534" t="s">
        <v>347</v>
      </c>
      <c r="G534" t="s">
        <v>245</v>
      </c>
      <c r="H534" t="s">
        <v>198</v>
      </c>
      <c r="I534" t="s">
        <v>246</v>
      </c>
      <c r="J534">
        <v>1984</v>
      </c>
      <c r="K534">
        <v>116003</v>
      </c>
      <c r="L534">
        <v>35</v>
      </c>
      <c r="M534" t="s">
        <v>200</v>
      </c>
      <c r="N534" t="s">
        <v>364</v>
      </c>
      <c r="O534" t="s">
        <v>202</v>
      </c>
      <c r="P534" t="s">
        <v>365</v>
      </c>
    </row>
    <row r="535" spans="1:16" x14ac:dyDescent="0.25">
      <c r="A535">
        <v>1881</v>
      </c>
      <c r="B535" t="s">
        <v>360</v>
      </c>
      <c r="E535" t="s">
        <v>868</v>
      </c>
      <c r="F535" t="s">
        <v>347</v>
      </c>
      <c r="G535" t="s">
        <v>245</v>
      </c>
      <c r="H535" t="s">
        <v>198</v>
      </c>
      <c r="I535" t="s">
        <v>246</v>
      </c>
      <c r="J535">
        <v>1985</v>
      </c>
      <c r="K535">
        <v>39674</v>
      </c>
      <c r="L535">
        <v>35</v>
      </c>
      <c r="M535" t="s">
        <v>200</v>
      </c>
      <c r="N535" t="s">
        <v>364</v>
      </c>
      <c r="O535" t="s">
        <v>202</v>
      </c>
      <c r="P535" t="s">
        <v>365</v>
      </c>
    </row>
    <row r="536" spans="1:16" x14ac:dyDescent="0.25">
      <c r="A536">
        <v>1882</v>
      </c>
      <c r="B536" t="s">
        <v>360</v>
      </c>
      <c r="E536" t="s">
        <v>869</v>
      </c>
      <c r="F536" t="s">
        <v>347</v>
      </c>
      <c r="G536" t="s">
        <v>245</v>
      </c>
      <c r="H536" t="s">
        <v>198</v>
      </c>
      <c r="I536" t="s">
        <v>246</v>
      </c>
      <c r="J536">
        <v>1965</v>
      </c>
      <c r="K536">
        <v>6240</v>
      </c>
      <c r="L536">
        <v>35</v>
      </c>
      <c r="M536" t="s">
        <v>200</v>
      </c>
      <c r="N536" t="s">
        <v>383</v>
      </c>
      <c r="O536" t="s">
        <v>202</v>
      </c>
      <c r="P536" t="s">
        <v>384</v>
      </c>
    </row>
    <row r="537" spans="1:16" x14ac:dyDescent="0.25">
      <c r="A537">
        <v>1883</v>
      </c>
      <c r="B537" t="s">
        <v>360</v>
      </c>
      <c r="E537" t="s">
        <v>870</v>
      </c>
      <c r="F537" t="s">
        <v>347</v>
      </c>
      <c r="G537" t="s">
        <v>245</v>
      </c>
      <c r="H537" t="s">
        <v>198</v>
      </c>
      <c r="I537" t="s">
        <v>246</v>
      </c>
      <c r="J537">
        <v>1989</v>
      </c>
      <c r="K537">
        <v>867289</v>
      </c>
      <c r="L537">
        <v>35</v>
      </c>
      <c r="M537" t="s">
        <v>200</v>
      </c>
      <c r="N537" t="s">
        <v>364</v>
      </c>
      <c r="O537" t="s">
        <v>202</v>
      </c>
      <c r="P537" t="s">
        <v>365</v>
      </c>
    </row>
    <row r="538" spans="1:16" x14ac:dyDescent="0.25">
      <c r="A538">
        <v>1884</v>
      </c>
      <c r="B538" t="s">
        <v>360</v>
      </c>
      <c r="E538" t="s">
        <v>871</v>
      </c>
      <c r="F538" t="s">
        <v>347</v>
      </c>
      <c r="G538" t="s">
        <v>245</v>
      </c>
      <c r="H538" t="s">
        <v>198</v>
      </c>
      <c r="I538" t="s">
        <v>246</v>
      </c>
      <c r="J538">
        <v>1960</v>
      </c>
      <c r="K538">
        <v>1724112</v>
      </c>
      <c r="L538">
        <v>35</v>
      </c>
      <c r="M538" t="s">
        <v>200</v>
      </c>
      <c r="N538" t="s">
        <v>467</v>
      </c>
      <c r="O538" t="s">
        <v>202</v>
      </c>
      <c r="P538" t="s">
        <v>365</v>
      </c>
    </row>
    <row r="539" spans="1:16" x14ac:dyDescent="0.25">
      <c r="A539">
        <v>1885</v>
      </c>
      <c r="B539" t="s">
        <v>360</v>
      </c>
      <c r="E539" t="s">
        <v>872</v>
      </c>
      <c r="F539" t="s">
        <v>347</v>
      </c>
      <c r="G539" t="s">
        <v>245</v>
      </c>
      <c r="H539" t="s">
        <v>198</v>
      </c>
      <c r="I539" t="s">
        <v>246</v>
      </c>
      <c r="J539">
        <v>1989</v>
      </c>
      <c r="K539">
        <v>7031</v>
      </c>
      <c r="L539">
        <v>35</v>
      </c>
      <c r="M539" t="s">
        <v>200</v>
      </c>
      <c r="N539" t="s">
        <v>364</v>
      </c>
      <c r="O539" t="s">
        <v>202</v>
      </c>
      <c r="P539" t="s">
        <v>365</v>
      </c>
    </row>
    <row r="540" spans="1:16" x14ac:dyDescent="0.25">
      <c r="A540">
        <v>1886</v>
      </c>
      <c r="B540" t="s">
        <v>360</v>
      </c>
      <c r="E540" t="s">
        <v>873</v>
      </c>
      <c r="F540" t="s">
        <v>347</v>
      </c>
      <c r="G540" t="s">
        <v>245</v>
      </c>
      <c r="H540" t="s">
        <v>198</v>
      </c>
      <c r="I540" t="s">
        <v>246</v>
      </c>
      <c r="J540">
        <v>1985</v>
      </c>
      <c r="K540">
        <v>460</v>
      </c>
      <c r="L540">
        <v>35</v>
      </c>
      <c r="M540" t="s">
        <v>200</v>
      </c>
      <c r="N540" t="s">
        <v>364</v>
      </c>
      <c r="O540" t="s">
        <v>202</v>
      </c>
      <c r="P540" t="s">
        <v>365</v>
      </c>
    </row>
    <row r="541" spans="1:16" x14ac:dyDescent="0.25">
      <c r="A541">
        <v>1887</v>
      </c>
      <c r="B541" t="s">
        <v>360</v>
      </c>
      <c r="E541" t="s">
        <v>874</v>
      </c>
      <c r="F541" t="s">
        <v>347</v>
      </c>
      <c r="G541" t="s">
        <v>245</v>
      </c>
      <c r="H541" t="s">
        <v>198</v>
      </c>
      <c r="I541" t="s">
        <v>246</v>
      </c>
      <c r="J541">
        <v>1974</v>
      </c>
      <c r="K541">
        <v>4219</v>
      </c>
      <c r="L541">
        <v>35</v>
      </c>
      <c r="M541" t="s">
        <v>200</v>
      </c>
      <c r="N541" t="s">
        <v>383</v>
      </c>
      <c r="O541" t="s">
        <v>202</v>
      </c>
      <c r="P541" t="s">
        <v>384</v>
      </c>
    </row>
    <row r="542" spans="1:16" x14ac:dyDescent="0.25">
      <c r="A542">
        <v>1888</v>
      </c>
      <c r="B542" t="s">
        <v>360</v>
      </c>
      <c r="E542" t="s">
        <v>875</v>
      </c>
      <c r="F542" t="s">
        <v>347</v>
      </c>
      <c r="G542" t="s">
        <v>245</v>
      </c>
      <c r="H542" t="s">
        <v>198</v>
      </c>
      <c r="I542" t="s">
        <v>246</v>
      </c>
      <c r="J542">
        <v>1985</v>
      </c>
      <c r="K542">
        <v>1545</v>
      </c>
      <c r="L542">
        <v>35</v>
      </c>
      <c r="M542" t="s">
        <v>200</v>
      </c>
      <c r="N542" t="s">
        <v>364</v>
      </c>
      <c r="O542" t="s">
        <v>202</v>
      </c>
      <c r="P542" t="s">
        <v>365</v>
      </c>
    </row>
    <row r="543" spans="1:16" x14ac:dyDescent="0.25">
      <c r="A543">
        <v>1889</v>
      </c>
      <c r="B543" t="s">
        <v>360</v>
      </c>
      <c r="E543" t="s">
        <v>876</v>
      </c>
      <c r="F543" t="s">
        <v>347</v>
      </c>
      <c r="G543" t="s">
        <v>245</v>
      </c>
      <c r="H543" t="s">
        <v>198</v>
      </c>
      <c r="I543" t="s">
        <v>246</v>
      </c>
      <c r="J543">
        <v>1982</v>
      </c>
      <c r="K543">
        <v>5643</v>
      </c>
      <c r="L543">
        <v>35</v>
      </c>
      <c r="M543" t="s">
        <v>200</v>
      </c>
      <c r="N543" t="s">
        <v>364</v>
      </c>
      <c r="O543" t="s">
        <v>202</v>
      </c>
      <c r="P543" t="s">
        <v>365</v>
      </c>
    </row>
    <row r="544" spans="1:16" x14ac:dyDescent="0.25">
      <c r="A544">
        <v>1890</v>
      </c>
      <c r="B544" t="s">
        <v>360</v>
      </c>
      <c r="E544" t="s">
        <v>877</v>
      </c>
      <c r="F544" t="s">
        <v>347</v>
      </c>
      <c r="G544" t="s">
        <v>245</v>
      </c>
      <c r="H544" t="s">
        <v>198</v>
      </c>
      <c r="I544" t="s">
        <v>246</v>
      </c>
      <c r="J544">
        <v>1969</v>
      </c>
      <c r="K544">
        <v>13180</v>
      </c>
      <c r="L544">
        <v>35</v>
      </c>
      <c r="M544" t="s">
        <v>200</v>
      </c>
      <c r="N544" t="s">
        <v>383</v>
      </c>
      <c r="O544" t="s">
        <v>202</v>
      </c>
      <c r="P544" t="s">
        <v>384</v>
      </c>
    </row>
    <row r="545" spans="1:16" x14ac:dyDescent="0.25">
      <c r="A545">
        <v>1891</v>
      </c>
      <c r="B545" t="s">
        <v>360</v>
      </c>
      <c r="E545" t="s">
        <v>878</v>
      </c>
      <c r="F545" t="s">
        <v>347</v>
      </c>
      <c r="G545" t="s">
        <v>245</v>
      </c>
      <c r="H545" t="s">
        <v>198</v>
      </c>
      <c r="I545" t="s">
        <v>246</v>
      </c>
      <c r="J545">
        <v>1968</v>
      </c>
      <c r="K545">
        <v>19716</v>
      </c>
      <c r="L545">
        <v>35</v>
      </c>
      <c r="M545" t="s">
        <v>200</v>
      </c>
      <c r="N545" t="s">
        <v>383</v>
      </c>
      <c r="O545" t="s">
        <v>202</v>
      </c>
      <c r="P545" t="s">
        <v>384</v>
      </c>
    </row>
    <row r="546" spans="1:16" x14ac:dyDescent="0.25">
      <c r="A546">
        <v>1892</v>
      </c>
      <c r="B546" t="s">
        <v>360</v>
      </c>
      <c r="E546" t="s">
        <v>879</v>
      </c>
      <c r="F546" t="s">
        <v>347</v>
      </c>
      <c r="G546" t="s">
        <v>245</v>
      </c>
      <c r="H546" t="s">
        <v>198</v>
      </c>
      <c r="I546" t="s">
        <v>246</v>
      </c>
      <c r="J546">
        <v>1969</v>
      </c>
      <c r="K546">
        <v>22616</v>
      </c>
      <c r="L546">
        <v>35</v>
      </c>
      <c r="M546" t="s">
        <v>200</v>
      </c>
      <c r="N546" t="s">
        <v>383</v>
      </c>
      <c r="O546" t="s">
        <v>202</v>
      </c>
      <c r="P546" t="s">
        <v>384</v>
      </c>
    </row>
    <row r="547" spans="1:16" x14ac:dyDescent="0.25">
      <c r="A547">
        <v>1893</v>
      </c>
      <c r="B547" t="s">
        <v>360</v>
      </c>
      <c r="E547" t="s">
        <v>880</v>
      </c>
      <c r="F547" t="s">
        <v>347</v>
      </c>
      <c r="G547" t="s">
        <v>245</v>
      </c>
      <c r="H547" t="s">
        <v>198</v>
      </c>
      <c r="I547" t="s">
        <v>246</v>
      </c>
      <c r="J547">
        <v>1968</v>
      </c>
      <c r="K547">
        <v>17328</v>
      </c>
      <c r="L547">
        <v>35</v>
      </c>
      <c r="M547" t="s">
        <v>200</v>
      </c>
      <c r="N547" t="s">
        <v>383</v>
      </c>
      <c r="O547" t="s">
        <v>202</v>
      </c>
      <c r="P547" t="s">
        <v>384</v>
      </c>
    </row>
    <row r="548" spans="1:16" x14ac:dyDescent="0.25">
      <c r="A548">
        <v>1894</v>
      </c>
      <c r="B548" t="s">
        <v>360</v>
      </c>
      <c r="E548" t="s">
        <v>881</v>
      </c>
      <c r="F548" t="s">
        <v>347</v>
      </c>
      <c r="G548" t="s">
        <v>245</v>
      </c>
      <c r="H548" t="s">
        <v>198</v>
      </c>
      <c r="I548" t="s">
        <v>246</v>
      </c>
      <c r="J548">
        <v>1970</v>
      </c>
      <c r="K548">
        <v>16726</v>
      </c>
      <c r="L548">
        <v>35</v>
      </c>
      <c r="M548" t="s">
        <v>200</v>
      </c>
      <c r="N548" t="s">
        <v>383</v>
      </c>
      <c r="O548" t="s">
        <v>202</v>
      </c>
      <c r="P548" t="s">
        <v>384</v>
      </c>
    </row>
    <row r="549" spans="1:16" x14ac:dyDescent="0.25">
      <c r="A549">
        <v>1895</v>
      </c>
      <c r="B549" t="s">
        <v>360</v>
      </c>
      <c r="E549" t="s">
        <v>882</v>
      </c>
      <c r="F549" t="s">
        <v>347</v>
      </c>
      <c r="G549" t="s">
        <v>245</v>
      </c>
      <c r="H549" t="s">
        <v>198</v>
      </c>
      <c r="I549" t="s">
        <v>246</v>
      </c>
      <c r="J549">
        <v>1973</v>
      </c>
      <c r="K549">
        <v>14011</v>
      </c>
      <c r="L549">
        <v>35</v>
      </c>
      <c r="M549" t="s">
        <v>200</v>
      </c>
      <c r="N549" t="s">
        <v>383</v>
      </c>
      <c r="O549" t="s">
        <v>202</v>
      </c>
      <c r="P549" t="s">
        <v>384</v>
      </c>
    </row>
    <row r="550" spans="1:16" x14ac:dyDescent="0.25">
      <c r="A550">
        <v>1896</v>
      </c>
      <c r="B550" t="s">
        <v>360</v>
      </c>
      <c r="E550" t="s">
        <v>883</v>
      </c>
      <c r="F550" t="s">
        <v>347</v>
      </c>
      <c r="G550" t="s">
        <v>245</v>
      </c>
      <c r="H550" t="s">
        <v>198</v>
      </c>
      <c r="I550" t="s">
        <v>246</v>
      </c>
      <c r="J550">
        <v>1995</v>
      </c>
      <c r="K550">
        <v>39849</v>
      </c>
      <c r="L550">
        <v>35</v>
      </c>
      <c r="M550" t="s">
        <v>200</v>
      </c>
      <c r="N550" t="s">
        <v>364</v>
      </c>
      <c r="O550" t="s">
        <v>202</v>
      </c>
      <c r="P550" t="s">
        <v>365</v>
      </c>
    </row>
    <row r="551" spans="1:16" x14ac:dyDescent="0.25">
      <c r="A551">
        <v>1897</v>
      </c>
      <c r="B551" t="s">
        <v>360</v>
      </c>
      <c r="E551" t="s">
        <v>884</v>
      </c>
      <c r="F551" t="s">
        <v>347</v>
      </c>
      <c r="G551" t="s">
        <v>197</v>
      </c>
      <c r="H551" t="s">
        <v>198</v>
      </c>
      <c r="I551" t="s">
        <v>199</v>
      </c>
      <c r="J551">
        <v>1970</v>
      </c>
      <c r="K551">
        <v>64072</v>
      </c>
      <c r="L551">
        <v>2</v>
      </c>
      <c r="M551" t="s">
        <v>200</v>
      </c>
      <c r="N551" t="s">
        <v>668</v>
      </c>
      <c r="O551" t="s">
        <v>202</v>
      </c>
      <c r="P551" t="s">
        <v>365</v>
      </c>
    </row>
    <row r="552" spans="1:16" x14ac:dyDescent="0.25">
      <c r="A552">
        <v>1898</v>
      </c>
      <c r="B552" t="s">
        <v>360</v>
      </c>
      <c r="E552" t="s">
        <v>885</v>
      </c>
      <c r="F552" t="s">
        <v>347</v>
      </c>
      <c r="G552" t="s">
        <v>197</v>
      </c>
      <c r="H552" t="s">
        <v>198</v>
      </c>
      <c r="I552" t="s">
        <v>199</v>
      </c>
      <c r="J552">
        <v>1979</v>
      </c>
      <c r="K552">
        <v>10509</v>
      </c>
      <c r="L552">
        <v>2</v>
      </c>
      <c r="M552" t="s">
        <v>200</v>
      </c>
      <c r="N552" t="s">
        <v>376</v>
      </c>
      <c r="O552" t="s">
        <v>202</v>
      </c>
      <c r="P552" t="s">
        <v>365</v>
      </c>
    </row>
    <row r="553" spans="1:16" x14ac:dyDescent="0.25">
      <c r="A553">
        <v>1899</v>
      </c>
      <c r="B553" t="s">
        <v>360</v>
      </c>
      <c r="E553" t="s">
        <v>886</v>
      </c>
      <c r="F553" t="s">
        <v>347</v>
      </c>
      <c r="G553" t="s">
        <v>197</v>
      </c>
      <c r="H553" t="s">
        <v>198</v>
      </c>
      <c r="I553" t="s">
        <v>199</v>
      </c>
      <c r="J553">
        <v>1984</v>
      </c>
      <c r="K553">
        <v>18764</v>
      </c>
      <c r="L553">
        <v>2</v>
      </c>
      <c r="M553" t="s">
        <v>200</v>
      </c>
      <c r="N553" t="s">
        <v>376</v>
      </c>
      <c r="O553" t="s">
        <v>202</v>
      </c>
      <c r="P553" t="s">
        <v>365</v>
      </c>
    </row>
    <row r="554" spans="1:16" x14ac:dyDescent="0.25">
      <c r="A554">
        <v>1900</v>
      </c>
      <c r="B554" t="s">
        <v>360</v>
      </c>
      <c r="E554" t="s">
        <v>887</v>
      </c>
      <c r="F554" t="s">
        <v>347</v>
      </c>
      <c r="G554" t="s">
        <v>197</v>
      </c>
      <c r="H554" t="s">
        <v>198</v>
      </c>
      <c r="I554" t="s">
        <v>199</v>
      </c>
      <c r="J554">
        <v>1984</v>
      </c>
      <c r="K554">
        <v>6683</v>
      </c>
      <c r="L554">
        <v>2</v>
      </c>
      <c r="M554" t="s">
        <v>200</v>
      </c>
      <c r="N554" t="s">
        <v>376</v>
      </c>
      <c r="O554" t="s">
        <v>202</v>
      </c>
      <c r="P554" t="s">
        <v>365</v>
      </c>
    </row>
    <row r="555" spans="1:16" x14ac:dyDescent="0.25">
      <c r="A555">
        <v>1901</v>
      </c>
      <c r="B555" t="s">
        <v>360</v>
      </c>
      <c r="E555" t="s">
        <v>888</v>
      </c>
      <c r="F555" t="s">
        <v>347</v>
      </c>
      <c r="G555" t="s">
        <v>197</v>
      </c>
      <c r="H555" t="s">
        <v>198</v>
      </c>
      <c r="I555" t="s">
        <v>199</v>
      </c>
      <c r="J555">
        <v>1974</v>
      </c>
      <c r="K555">
        <v>9505</v>
      </c>
      <c r="L555">
        <v>2</v>
      </c>
      <c r="M555" t="s">
        <v>200</v>
      </c>
      <c r="N555" t="s">
        <v>376</v>
      </c>
      <c r="O555" t="s">
        <v>202</v>
      </c>
      <c r="P555" t="s">
        <v>365</v>
      </c>
    </row>
    <row r="556" spans="1:16" x14ac:dyDescent="0.25">
      <c r="A556">
        <v>1902</v>
      </c>
      <c r="B556" t="s">
        <v>360</v>
      </c>
      <c r="E556" t="s">
        <v>889</v>
      </c>
      <c r="F556" t="s">
        <v>347</v>
      </c>
      <c r="G556" t="s">
        <v>197</v>
      </c>
      <c r="H556" t="s">
        <v>198</v>
      </c>
      <c r="I556" t="s">
        <v>199</v>
      </c>
      <c r="J556">
        <v>1981</v>
      </c>
      <c r="K556">
        <v>616651</v>
      </c>
      <c r="L556">
        <v>2</v>
      </c>
      <c r="M556" t="s">
        <v>200</v>
      </c>
      <c r="N556" t="s">
        <v>376</v>
      </c>
      <c r="O556" t="s">
        <v>202</v>
      </c>
      <c r="P556" t="s">
        <v>365</v>
      </c>
    </row>
    <row r="557" spans="1:16" x14ac:dyDescent="0.25">
      <c r="A557">
        <v>1903</v>
      </c>
      <c r="B557" t="s">
        <v>360</v>
      </c>
      <c r="E557" t="s">
        <v>890</v>
      </c>
      <c r="F557" t="s">
        <v>347</v>
      </c>
      <c r="G557" t="s">
        <v>197</v>
      </c>
      <c r="H557" t="s">
        <v>198</v>
      </c>
      <c r="I557" t="s">
        <v>199</v>
      </c>
      <c r="J557">
        <v>1983</v>
      </c>
      <c r="K557">
        <v>53446</v>
      </c>
      <c r="L557">
        <v>2</v>
      </c>
      <c r="M557" t="s">
        <v>200</v>
      </c>
      <c r="N557" t="s">
        <v>376</v>
      </c>
      <c r="O557" t="s">
        <v>202</v>
      </c>
      <c r="P557" t="s">
        <v>365</v>
      </c>
    </row>
    <row r="558" spans="1:16" x14ac:dyDescent="0.25">
      <c r="A558">
        <v>1904</v>
      </c>
      <c r="B558" t="s">
        <v>360</v>
      </c>
      <c r="E558" t="s">
        <v>891</v>
      </c>
      <c r="F558" t="s">
        <v>347</v>
      </c>
      <c r="G558" t="s">
        <v>197</v>
      </c>
      <c r="H558" t="s">
        <v>198</v>
      </c>
      <c r="I558" t="s">
        <v>199</v>
      </c>
      <c r="J558">
        <v>1970</v>
      </c>
      <c r="K558">
        <v>73672</v>
      </c>
      <c r="L558">
        <v>2</v>
      </c>
      <c r="M558" t="s">
        <v>200</v>
      </c>
      <c r="N558" t="s">
        <v>668</v>
      </c>
      <c r="O558" t="s">
        <v>202</v>
      </c>
      <c r="P558" t="s">
        <v>365</v>
      </c>
    </row>
    <row r="559" spans="1:16" x14ac:dyDescent="0.25">
      <c r="A559">
        <v>1905</v>
      </c>
      <c r="B559" t="s">
        <v>360</v>
      </c>
      <c r="E559" t="s">
        <v>892</v>
      </c>
      <c r="F559" t="s">
        <v>347</v>
      </c>
      <c r="G559" t="s">
        <v>197</v>
      </c>
      <c r="H559" t="s">
        <v>198</v>
      </c>
      <c r="I559" t="s">
        <v>199</v>
      </c>
      <c r="J559">
        <v>1971</v>
      </c>
      <c r="K559">
        <v>163908</v>
      </c>
      <c r="L559">
        <v>2</v>
      </c>
      <c r="M559" t="s">
        <v>200</v>
      </c>
      <c r="N559" t="s">
        <v>668</v>
      </c>
      <c r="O559" t="s">
        <v>202</v>
      </c>
      <c r="P559" t="s">
        <v>365</v>
      </c>
    </row>
    <row r="560" spans="1:16" x14ac:dyDescent="0.25">
      <c r="A560">
        <v>1906</v>
      </c>
      <c r="B560" t="s">
        <v>360</v>
      </c>
      <c r="E560" t="s">
        <v>893</v>
      </c>
      <c r="F560" t="s">
        <v>347</v>
      </c>
      <c r="G560" t="s">
        <v>197</v>
      </c>
      <c r="H560" t="s">
        <v>198</v>
      </c>
      <c r="I560" t="s">
        <v>199</v>
      </c>
      <c r="J560">
        <v>1986</v>
      </c>
      <c r="K560">
        <v>44843</v>
      </c>
      <c r="L560">
        <v>2</v>
      </c>
      <c r="M560" t="s">
        <v>200</v>
      </c>
      <c r="N560" t="s">
        <v>376</v>
      </c>
      <c r="O560" t="s">
        <v>202</v>
      </c>
      <c r="P560" t="s">
        <v>365</v>
      </c>
    </row>
    <row r="561" spans="1:16" x14ac:dyDescent="0.25">
      <c r="A561">
        <v>1907</v>
      </c>
      <c r="B561" t="s">
        <v>360</v>
      </c>
      <c r="E561" t="s">
        <v>894</v>
      </c>
      <c r="F561" t="s">
        <v>347</v>
      </c>
      <c r="G561" t="s">
        <v>197</v>
      </c>
      <c r="H561" t="s">
        <v>198</v>
      </c>
      <c r="I561" t="s">
        <v>199</v>
      </c>
      <c r="J561">
        <v>1968</v>
      </c>
      <c r="K561">
        <v>42692</v>
      </c>
      <c r="L561">
        <v>2</v>
      </c>
      <c r="M561" t="s">
        <v>200</v>
      </c>
      <c r="N561" t="s">
        <v>668</v>
      </c>
      <c r="O561" t="s">
        <v>202</v>
      </c>
      <c r="P561" t="s">
        <v>365</v>
      </c>
    </row>
    <row r="562" spans="1:16" x14ac:dyDescent="0.25">
      <c r="A562">
        <v>1908</v>
      </c>
      <c r="B562" t="s">
        <v>360</v>
      </c>
      <c r="E562" t="s">
        <v>895</v>
      </c>
      <c r="F562" t="s">
        <v>347</v>
      </c>
      <c r="G562" t="s">
        <v>197</v>
      </c>
      <c r="H562" t="s">
        <v>198</v>
      </c>
      <c r="I562" t="s">
        <v>199</v>
      </c>
      <c r="J562">
        <v>1970</v>
      </c>
      <c r="K562">
        <v>33013</v>
      </c>
      <c r="L562">
        <v>2</v>
      </c>
      <c r="M562" t="s">
        <v>200</v>
      </c>
      <c r="N562" t="s">
        <v>668</v>
      </c>
      <c r="O562" t="s">
        <v>202</v>
      </c>
      <c r="P562" t="s">
        <v>365</v>
      </c>
    </row>
    <row r="563" spans="1:16" x14ac:dyDescent="0.25">
      <c r="A563">
        <v>1909</v>
      </c>
      <c r="B563" t="s">
        <v>360</v>
      </c>
      <c r="E563" t="s">
        <v>896</v>
      </c>
      <c r="F563" t="s">
        <v>347</v>
      </c>
      <c r="G563" t="s">
        <v>197</v>
      </c>
      <c r="H563" t="s">
        <v>198</v>
      </c>
      <c r="I563" t="s">
        <v>199</v>
      </c>
      <c r="J563">
        <v>1969</v>
      </c>
      <c r="K563">
        <v>147397</v>
      </c>
      <c r="L563">
        <v>2</v>
      </c>
      <c r="M563" t="s">
        <v>200</v>
      </c>
      <c r="N563" t="s">
        <v>668</v>
      </c>
      <c r="O563" t="s">
        <v>202</v>
      </c>
      <c r="P563" t="s">
        <v>365</v>
      </c>
    </row>
    <row r="564" spans="1:16" x14ac:dyDescent="0.25">
      <c r="A564">
        <v>1910</v>
      </c>
      <c r="B564" t="s">
        <v>360</v>
      </c>
      <c r="E564" t="s">
        <v>897</v>
      </c>
      <c r="F564" t="s">
        <v>347</v>
      </c>
      <c r="G564" t="s">
        <v>197</v>
      </c>
      <c r="H564" t="s">
        <v>198</v>
      </c>
      <c r="I564" t="s">
        <v>199</v>
      </c>
      <c r="J564">
        <v>1980</v>
      </c>
      <c r="K564">
        <v>9943</v>
      </c>
      <c r="L564">
        <v>2</v>
      </c>
      <c r="M564" t="s">
        <v>200</v>
      </c>
      <c r="N564" t="s">
        <v>376</v>
      </c>
      <c r="O564" t="s">
        <v>202</v>
      </c>
      <c r="P564" t="s">
        <v>365</v>
      </c>
    </row>
    <row r="565" spans="1:16" x14ac:dyDescent="0.25">
      <c r="A565">
        <v>1911</v>
      </c>
      <c r="B565" t="s">
        <v>360</v>
      </c>
      <c r="E565" t="s">
        <v>898</v>
      </c>
      <c r="F565" t="s">
        <v>347</v>
      </c>
      <c r="G565" t="s">
        <v>197</v>
      </c>
      <c r="H565" t="s">
        <v>198</v>
      </c>
      <c r="I565" t="s">
        <v>199</v>
      </c>
      <c r="J565">
        <v>1987</v>
      </c>
      <c r="K565">
        <v>29241</v>
      </c>
      <c r="L565">
        <v>2</v>
      </c>
      <c r="M565" t="s">
        <v>200</v>
      </c>
      <c r="N565" t="s">
        <v>376</v>
      </c>
      <c r="O565" t="s">
        <v>202</v>
      </c>
      <c r="P565" t="s">
        <v>365</v>
      </c>
    </row>
    <row r="566" spans="1:16" x14ac:dyDescent="0.25">
      <c r="A566">
        <v>1912</v>
      </c>
      <c r="B566" t="s">
        <v>360</v>
      </c>
      <c r="E566" t="s">
        <v>899</v>
      </c>
      <c r="F566" t="s">
        <v>347</v>
      </c>
      <c r="G566" t="s">
        <v>197</v>
      </c>
      <c r="H566" t="s">
        <v>198</v>
      </c>
      <c r="I566" t="s">
        <v>199</v>
      </c>
      <c r="J566">
        <v>1979</v>
      </c>
      <c r="K566">
        <v>32310</v>
      </c>
      <c r="L566">
        <v>2</v>
      </c>
      <c r="M566" t="s">
        <v>200</v>
      </c>
      <c r="N566" t="s">
        <v>376</v>
      </c>
      <c r="O566" t="s">
        <v>202</v>
      </c>
      <c r="P566" t="s">
        <v>365</v>
      </c>
    </row>
    <row r="567" spans="1:16" x14ac:dyDescent="0.25">
      <c r="A567">
        <v>1913</v>
      </c>
      <c r="B567" t="s">
        <v>360</v>
      </c>
      <c r="E567" t="s">
        <v>900</v>
      </c>
      <c r="F567" t="s">
        <v>347</v>
      </c>
      <c r="G567" t="s">
        <v>197</v>
      </c>
      <c r="H567" t="s">
        <v>198</v>
      </c>
      <c r="I567" t="s">
        <v>199</v>
      </c>
      <c r="J567">
        <v>1982</v>
      </c>
      <c r="K567">
        <v>13406</v>
      </c>
      <c r="L567">
        <v>2</v>
      </c>
      <c r="M567" t="s">
        <v>200</v>
      </c>
      <c r="N567" t="s">
        <v>376</v>
      </c>
      <c r="O567" t="s">
        <v>202</v>
      </c>
      <c r="P567" t="s">
        <v>365</v>
      </c>
    </row>
    <row r="568" spans="1:16" x14ac:dyDescent="0.25">
      <c r="A568">
        <v>1914</v>
      </c>
      <c r="B568" t="s">
        <v>360</v>
      </c>
      <c r="E568" t="s">
        <v>901</v>
      </c>
      <c r="F568" t="s">
        <v>347</v>
      </c>
      <c r="G568" t="s">
        <v>197</v>
      </c>
      <c r="H568" t="s">
        <v>198</v>
      </c>
      <c r="I568" t="s">
        <v>199</v>
      </c>
      <c r="J568">
        <v>1982</v>
      </c>
      <c r="K568">
        <v>9147</v>
      </c>
      <c r="L568">
        <v>2</v>
      </c>
      <c r="M568" t="s">
        <v>200</v>
      </c>
      <c r="N568" t="s">
        <v>376</v>
      </c>
      <c r="O568" t="s">
        <v>202</v>
      </c>
      <c r="P568" t="s">
        <v>365</v>
      </c>
    </row>
    <row r="569" spans="1:16" x14ac:dyDescent="0.25">
      <c r="A569">
        <v>1915</v>
      </c>
      <c r="B569" t="s">
        <v>360</v>
      </c>
      <c r="E569" t="s">
        <v>902</v>
      </c>
      <c r="F569" t="s">
        <v>347</v>
      </c>
      <c r="G569" t="s">
        <v>197</v>
      </c>
      <c r="H569" t="s">
        <v>198</v>
      </c>
      <c r="I569" t="s">
        <v>199</v>
      </c>
      <c r="J569">
        <v>1968</v>
      </c>
      <c r="K569">
        <v>10924</v>
      </c>
      <c r="L569">
        <v>2</v>
      </c>
      <c r="M569" t="s">
        <v>200</v>
      </c>
      <c r="N569" t="s">
        <v>376</v>
      </c>
      <c r="O569" t="s">
        <v>202</v>
      </c>
      <c r="P569" t="s">
        <v>365</v>
      </c>
    </row>
    <row r="570" spans="1:16" x14ac:dyDescent="0.25">
      <c r="A570">
        <v>1916</v>
      </c>
      <c r="B570" t="s">
        <v>360</v>
      </c>
      <c r="E570" t="s">
        <v>903</v>
      </c>
      <c r="F570" t="s">
        <v>347</v>
      </c>
      <c r="G570" t="s">
        <v>197</v>
      </c>
      <c r="H570" t="s">
        <v>198</v>
      </c>
      <c r="I570" t="s">
        <v>199</v>
      </c>
      <c r="J570">
        <v>1969</v>
      </c>
      <c r="K570">
        <v>60264</v>
      </c>
      <c r="L570">
        <v>2</v>
      </c>
      <c r="M570" t="s">
        <v>200</v>
      </c>
      <c r="N570" t="s">
        <v>668</v>
      </c>
      <c r="O570" t="s">
        <v>202</v>
      </c>
      <c r="P570" t="s">
        <v>365</v>
      </c>
    </row>
    <row r="571" spans="1:16" x14ac:dyDescent="0.25">
      <c r="A571">
        <v>1917</v>
      </c>
      <c r="B571" t="s">
        <v>360</v>
      </c>
      <c r="E571" t="s">
        <v>904</v>
      </c>
      <c r="F571" t="s">
        <v>347</v>
      </c>
      <c r="G571" t="s">
        <v>197</v>
      </c>
      <c r="H571" t="s">
        <v>198</v>
      </c>
      <c r="I571" t="s">
        <v>199</v>
      </c>
      <c r="J571">
        <v>1960</v>
      </c>
      <c r="K571">
        <v>32247</v>
      </c>
      <c r="L571">
        <v>2</v>
      </c>
      <c r="M571" t="s">
        <v>200</v>
      </c>
      <c r="N571" t="s">
        <v>668</v>
      </c>
      <c r="O571" t="s">
        <v>202</v>
      </c>
      <c r="P571" t="s">
        <v>365</v>
      </c>
    </row>
    <row r="572" spans="1:16" x14ac:dyDescent="0.25">
      <c r="A572">
        <v>1918</v>
      </c>
      <c r="B572" t="s">
        <v>360</v>
      </c>
      <c r="E572" t="s">
        <v>905</v>
      </c>
      <c r="F572" t="s">
        <v>347</v>
      </c>
      <c r="G572" t="s">
        <v>197</v>
      </c>
      <c r="H572" t="s">
        <v>198</v>
      </c>
      <c r="I572" t="s">
        <v>199</v>
      </c>
      <c r="J572">
        <v>1969</v>
      </c>
      <c r="K572">
        <v>13217</v>
      </c>
      <c r="L572">
        <v>2</v>
      </c>
      <c r="M572" t="s">
        <v>200</v>
      </c>
      <c r="N572" t="s">
        <v>668</v>
      </c>
      <c r="O572" t="s">
        <v>202</v>
      </c>
      <c r="P572" t="s">
        <v>365</v>
      </c>
    </row>
    <row r="573" spans="1:16" x14ac:dyDescent="0.25">
      <c r="A573">
        <v>1919</v>
      </c>
      <c r="B573" t="s">
        <v>360</v>
      </c>
      <c r="E573" t="s">
        <v>906</v>
      </c>
      <c r="F573" t="s">
        <v>347</v>
      </c>
      <c r="G573" t="s">
        <v>197</v>
      </c>
      <c r="H573" t="s">
        <v>198</v>
      </c>
      <c r="I573" t="s">
        <v>199</v>
      </c>
      <c r="J573">
        <v>1972</v>
      </c>
      <c r="K573">
        <v>7302</v>
      </c>
      <c r="L573">
        <v>2</v>
      </c>
      <c r="M573" t="s">
        <v>200</v>
      </c>
      <c r="N573" t="s">
        <v>668</v>
      </c>
      <c r="O573" t="s">
        <v>202</v>
      </c>
      <c r="P573" t="s">
        <v>365</v>
      </c>
    </row>
    <row r="574" spans="1:16" x14ac:dyDescent="0.25">
      <c r="A574">
        <v>1920</v>
      </c>
      <c r="B574" t="s">
        <v>360</v>
      </c>
      <c r="E574" t="s">
        <v>907</v>
      </c>
      <c r="F574" t="s">
        <v>347</v>
      </c>
      <c r="G574" t="s">
        <v>197</v>
      </c>
      <c r="H574" t="s">
        <v>198</v>
      </c>
      <c r="I574" t="s">
        <v>199</v>
      </c>
      <c r="J574">
        <v>1969</v>
      </c>
      <c r="K574">
        <v>48013</v>
      </c>
      <c r="L574">
        <v>2</v>
      </c>
      <c r="M574" t="s">
        <v>200</v>
      </c>
      <c r="N574" t="s">
        <v>668</v>
      </c>
      <c r="O574" t="s">
        <v>202</v>
      </c>
      <c r="P574" t="s">
        <v>365</v>
      </c>
    </row>
    <row r="575" spans="1:16" x14ac:dyDescent="0.25">
      <c r="A575">
        <v>1921</v>
      </c>
      <c r="B575" t="s">
        <v>360</v>
      </c>
      <c r="E575" t="s">
        <v>908</v>
      </c>
      <c r="F575" t="s">
        <v>347</v>
      </c>
      <c r="G575" t="s">
        <v>197</v>
      </c>
      <c r="H575" t="s">
        <v>198</v>
      </c>
      <c r="I575" t="s">
        <v>199</v>
      </c>
      <c r="J575">
        <v>1972</v>
      </c>
      <c r="K575">
        <v>1711</v>
      </c>
      <c r="L575">
        <v>2</v>
      </c>
      <c r="M575" t="s">
        <v>200</v>
      </c>
      <c r="N575" t="s">
        <v>376</v>
      </c>
      <c r="O575" t="s">
        <v>202</v>
      </c>
      <c r="P575" t="s">
        <v>365</v>
      </c>
    </row>
    <row r="576" spans="1:16" x14ac:dyDescent="0.25">
      <c r="A576">
        <v>1922</v>
      </c>
      <c r="B576" t="s">
        <v>360</v>
      </c>
      <c r="E576" t="s">
        <v>909</v>
      </c>
      <c r="F576" t="s">
        <v>347</v>
      </c>
      <c r="G576" t="s">
        <v>197</v>
      </c>
      <c r="H576" t="s">
        <v>198</v>
      </c>
      <c r="I576" t="s">
        <v>199</v>
      </c>
      <c r="J576">
        <v>1973</v>
      </c>
      <c r="K576">
        <v>96473</v>
      </c>
      <c r="L576">
        <v>2</v>
      </c>
      <c r="M576" t="s">
        <v>200</v>
      </c>
      <c r="N576" t="s">
        <v>668</v>
      </c>
      <c r="O576" t="s">
        <v>202</v>
      </c>
      <c r="P576" t="s">
        <v>365</v>
      </c>
    </row>
    <row r="577" spans="1:16" x14ac:dyDescent="0.25">
      <c r="A577">
        <v>1923</v>
      </c>
      <c r="B577" t="s">
        <v>360</v>
      </c>
      <c r="E577" t="s">
        <v>910</v>
      </c>
      <c r="F577" t="s">
        <v>347</v>
      </c>
      <c r="G577" t="s">
        <v>197</v>
      </c>
      <c r="H577" t="s">
        <v>198</v>
      </c>
      <c r="I577" t="s">
        <v>199</v>
      </c>
      <c r="J577">
        <v>1970</v>
      </c>
      <c r="K577">
        <v>3722</v>
      </c>
      <c r="L577">
        <v>2</v>
      </c>
      <c r="M577" t="s">
        <v>200</v>
      </c>
      <c r="N577" t="s">
        <v>376</v>
      </c>
      <c r="O577" t="s">
        <v>202</v>
      </c>
      <c r="P577" t="s">
        <v>365</v>
      </c>
    </row>
    <row r="578" spans="1:16" x14ac:dyDescent="0.25">
      <c r="A578">
        <v>1924</v>
      </c>
      <c r="B578" t="s">
        <v>360</v>
      </c>
      <c r="E578" t="s">
        <v>911</v>
      </c>
      <c r="F578" t="s">
        <v>347</v>
      </c>
      <c r="G578" t="s">
        <v>197</v>
      </c>
      <c r="H578" t="s">
        <v>198</v>
      </c>
      <c r="I578" t="s">
        <v>199</v>
      </c>
      <c r="J578">
        <v>1973</v>
      </c>
      <c r="K578">
        <v>27730</v>
      </c>
      <c r="L578">
        <v>2</v>
      </c>
      <c r="M578" t="s">
        <v>200</v>
      </c>
      <c r="N578" t="s">
        <v>668</v>
      </c>
      <c r="O578" t="s">
        <v>202</v>
      </c>
      <c r="P578" t="s">
        <v>365</v>
      </c>
    </row>
    <row r="579" spans="1:16" x14ac:dyDescent="0.25">
      <c r="A579">
        <v>1925</v>
      </c>
      <c r="B579" t="s">
        <v>360</v>
      </c>
      <c r="E579" t="s">
        <v>912</v>
      </c>
      <c r="F579" t="s">
        <v>347</v>
      </c>
      <c r="G579" t="s">
        <v>197</v>
      </c>
      <c r="H579" t="s">
        <v>198</v>
      </c>
      <c r="I579" t="s">
        <v>199</v>
      </c>
      <c r="J579">
        <v>1979</v>
      </c>
      <c r="K579">
        <v>23375</v>
      </c>
      <c r="L579">
        <v>2</v>
      </c>
      <c r="M579" t="s">
        <v>200</v>
      </c>
      <c r="N579" t="s">
        <v>668</v>
      </c>
      <c r="O579" t="s">
        <v>202</v>
      </c>
      <c r="P579" t="s">
        <v>365</v>
      </c>
    </row>
    <row r="580" spans="1:16" x14ac:dyDescent="0.25">
      <c r="A580">
        <v>1926</v>
      </c>
      <c r="B580" t="s">
        <v>360</v>
      </c>
      <c r="E580" t="s">
        <v>913</v>
      </c>
      <c r="F580" t="s">
        <v>347</v>
      </c>
      <c r="G580" t="s">
        <v>197</v>
      </c>
      <c r="H580" t="s">
        <v>198</v>
      </c>
      <c r="I580" t="s">
        <v>199</v>
      </c>
      <c r="J580">
        <v>1981</v>
      </c>
      <c r="K580">
        <v>4946</v>
      </c>
      <c r="L580">
        <v>2</v>
      </c>
      <c r="M580" t="s">
        <v>200</v>
      </c>
      <c r="N580" t="s">
        <v>376</v>
      </c>
      <c r="O580" t="s">
        <v>202</v>
      </c>
      <c r="P580" t="s">
        <v>365</v>
      </c>
    </row>
    <row r="581" spans="1:16" x14ac:dyDescent="0.25">
      <c r="A581">
        <v>1927</v>
      </c>
      <c r="B581" t="s">
        <v>360</v>
      </c>
      <c r="E581" t="s">
        <v>914</v>
      </c>
      <c r="F581" t="s">
        <v>347</v>
      </c>
      <c r="G581" t="s">
        <v>197</v>
      </c>
      <c r="H581" t="s">
        <v>198</v>
      </c>
      <c r="I581" t="s">
        <v>199</v>
      </c>
      <c r="J581">
        <v>1981</v>
      </c>
      <c r="K581">
        <v>3310</v>
      </c>
      <c r="L581">
        <v>2</v>
      </c>
      <c r="M581" t="s">
        <v>200</v>
      </c>
      <c r="N581" t="s">
        <v>376</v>
      </c>
      <c r="O581" t="s">
        <v>202</v>
      </c>
      <c r="P581" t="s">
        <v>365</v>
      </c>
    </row>
    <row r="582" spans="1:16" x14ac:dyDescent="0.25">
      <c r="A582">
        <v>1928</v>
      </c>
      <c r="B582" t="s">
        <v>360</v>
      </c>
      <c r="E582" t="s">
        <v>915</v>
      </c>
      <c r="F582" t="s">
        <v>347</v>
      </c>
      <c r="G582" t="s">
        <v>197</v>
      </c>
      <c r="H582" t="s">
        <v>198</v>
      </c>
      <c r="I582" t="s">
        <v>199</v>
      </c>
      <c r="J582">
        <v>1971</v>
      </c>
      <c r="K582">
        <v>179460</v>
      </c>
      <c r="L582">
        <v>2</v>
      </c>
      <c r="M582" t="s">
        <v>200</v>
      </c>
      <c r="N582" t="s">
        <v>668</v>
      </c>
      <c r="O582" t="s">
        <v>202</v>
      </c>
      <c r="P582" t="s">
        <v>365</v>
      </c>
    </row>
    <row r="583" spans="1:16" x14ac:dyDescent="0.25">
      <c r="A583">
        <v>1929</v>
      </c>
      <c r="B583" t="s">
        <v>360</v>
      </c>
      <c r="E583" t="s">
        <v>916</v>
      </c>
      <c r="F583" t="s">
        <v>347</v>
      </c>
      <c r="G583" t="s">
        <v>197</v>
      </c>
      <c r="H583" t="s">
        <v>198</v>
      </c>
      <c r="I583" t="s">
        <v>199</v>
      </c>
      <c r="J583">
        <v>1980</v>
      </c>
      <c r="K583">
        <v>7810</v>
      </c>
      <c r="L583">
        <v>2</v>
      </c>
      <c r="M583" t="s">
        <v>200</v>
      </c>
      <c r="N583" t="s">
        <v>376</v>
      </c>
      <c r="O583" t="s">
        <v>202</v>
      </c>
      <c r="P583" t="s">
        <v>365</v>
      </c>
    </row>
    <row r="584" spans="1:16" x14ac:dyDescent="0.25">
      <c r="A584">
        <v>1930</v>
      </c>
      <c r="B584" t="s">
        <v>360</v>
      </c>
      <c r="E584" t="s">
        <v>917</v>
      </c>
      <c r="F584" t="s">
        <v>347</v>
      </c>
      <c r="G584" t="s">
        <v>197</v>
      </c>
      <c r="H584" t="s">
        <v>198</v>
      </c>
      <c r="I584" t="s">
        <v>199</v>
      </c>
      <c r="J584">
        <v>1980</v>
      </c>
      <c r="K584">
        <v>10280</v>
      </c>
      <c r="L584">
        <v>2</v>
      </c>
      <c r="M584" t="s">
        <v>200</v>
      </c>
      <c r="N584" t="s">
        <v>376</v>
      </c>
      <c r="O584" t="s">
        <v>202</v>
      </c>
      <c r="P584" t="s">
        <v>365</v>
      </c>
    </row>
    <row r="585" spans="1:16" x14ac:dyDescent="0.25">
      <c r="A585">
        <v>1931</v>
      </c>
      <c r="B585" t="s">
        <v>360</v>
      </c>
      <c r="E585" t="s">
        <v>918</v>
      </c>
      <c r="F585" t="s">
        <v>347</v>
      </c>
      <c r="G585" t="s">
        <v>197</v>
      </c>
      <c r="H585" t="s">
        <v>198</v>
      </c>
      <c r="I585" t="s">
        <v>199</v>
      </c>
      <c r="J585">
        <v>1982</v>
      </c>
      <c r="K585">
        <v>10972</v>
      </c>
      <c r="L585">
        <v>2</v>
      </c>
      <c r="M585" t="s">
        <v>200</v>
      </c>
      <c r="N585" t="s">
        <v>376</v>
      </c>
      <c r="O585" t="s">
        <v>202</v>
      </c>
      <c r="P585" t="s">
        <v>365</v>
      </c>
    </row>
    <row r="586" spans="1:16" x14ac:dyDescent="0.25">
      <c r="A586">
        <v>1932</v>
      </c>
      <c r="B586" t="s">
        <v>360</v>
      </c>
      <c r="E586" t="s">
        <v>919</v>
      </c>
      <c r="F586" t="s">
        <v>347</v>
      </c>
      <c r="G586" t="s">
        <v>197</v>
      </c>
      <c r="H586" t="s">
        <v>198</v>
      </c>
      <c r="I586" t="s">
        <v>199</v>
      </c>
      <c r="J586">
        <v>1994</v>
      </c>
      <c r="K586">
        <v>188288</v>
      </c>
      <c r="L586">
        <v>2</v>
      </c>
      <c r="M586" t="s">
        <v>200</v>
      </c>
      <c r="N586" t="s">
        <v>376</v>
      </c>
      <c r="O586" t="s">
        <v>202</v>
      </c>
      <c r="P586" t="s">
        <v>365</v>
      </c>
    </row>
    <row r="587" spans="1:16" x14ac:dyDescent="0.25">
      <c r="A587">
        <v>1933</v>
      </c>
      <c r="B587" t="s">
        <v>360</v>
      </c>
      <c r="E587" t="s">
        <v>920</v>
      </c>
      <c r="F587" t="s">
        <v>347</v>
      </c>
      <c r="G587" t="s">
        <v>245</v>
      </c>
      <c r="H587" t="s">
        <v>198</v>
      </c>
      <c r="I587" t="s">
        <v>246</v>
      </c>
      <c r="J587">
        <v>1979</v>
      </c>
      <c r="K587">
        <v>47155</v>
      </c>
      <c r="L587">
        <v>35</v>
      </c>
      <c r="M587" t="s">
        <v>200</v>
      </c>
      <c r="N587" t="s">
        <v>364</v>
      </c>
      <c r="O587" t="s">
        <v>202</v>
      </c>
      <c r="P587" t="s">
        <v>365</v>
      </c>
    </row>
    <row r="588" spans="1:16" x14ac:dyDescent="0.25">
      <c r="A588">
        <v>1934</v>
      </c>
      <c r="B588" t="s">
        <v>360</v>
      </c>
      <c r="E588" t="s">
        <v>921</v>
      </c>
      <c r="F588" t="s">
        <v>347</v>
      </c>
      <c r="G588" t="s">
        <v>245</v>
      </c>
      <c r="H588" t="s">
        <v>198</v>
      </c>
      <c r="I588" t="s">
        <v>246</v>
      </c>
      <c r="J588">
        <v>1978</v>
      </c>
      <c r="K588">
        <v>84736</v>
      </c>
      <c r="L588">
        <v>35</v>
      </c>
      <c r="M588" t="s">
        <v>200</v>
      </c>
      <c r="N588" t="s">
        <v>364</v>
      </c>
      <c r="O588" t="s">
        <v>202</v>
      </c>
      <c r="P588" t="s">
        <v>365</v>
      </c>
    </row>
    <row r="589" spans="1:16" x14ac:dyDescent="0.25">
      <c r="A589">
        <v>1935</v>
      </c>
      <c r="B589" t="s">
        <v>360</v>
      </c>
      <c r="E589" t="s">
        <v>922</v>
      </c>
      <c r="F589" t="s">
        <v>347</v>
      </c>
      <c r="G589" t="s">
        <v>245</v>
      </c>
      <c r="H589" t="s">
        <v>198</v>
      </c>
      <c r="I589" t="s">
        <v>246</v>
      </c>
      <c r="J589">
        <v>1979</v>
      </c>
      <c r="K589">
        <v>39145</v>
      </c>
      <c r="L589">
        <v>35</v>
      </c>
      <c r="M589" t="s">
        <v>200</v>
      </c>
      <c r="N589" t="s">
        <v>364</v>
      </c>
      <c r="O589" t="s">
        <v>202</v>
      </c>
      <c r="P589" t="s">
        <v>365</v>
      </c>
    </row>
    <row r="590" spans="1:16" x14ac:dyDescent="0.25">
      <c r="A590">
        <v>1936</v>
      </c>
      <c r="B590" t="s">
        <v>360</v>
      </c>
      <c r="E590" t="s">
        <v>923</v>
      </c>
      <c r="F590" t="s">
        <v>347</v>
      </c>
      <c r="G590" t="s">
        <v>245</v>
      </c>
      <c r="H590" t="s">
        <v>198</v>
      </c>
      <c r="I590" t="s">
        <v>246</v>
      </c>
      <c r="J590">
        <v>1977</v>
      </c>
      <c r="K590">
        <v>8780</v>
      </c>
      <c r="L590">
        <v>35</v>
      </c>
      <c r="M590" t="s">
        <v>200</v>
      </c>
      <c r="N590" t="s">
        <v>364</v>
      </c>
      <c r="O590" t="s">
        <v>202</v>
      </c>
      <c r="P590" t="s">
        <v>365</v>
      </c>
    </row>
    <row r="591" spans="1:16" x14ac:dyDescent="0.25">
      <c r="A591">
        <v>1937</v>
      </c>
      <c r="B591" t="s">
        <v>360</v>
      </c>
      <c r="E591" t="s">
        <v>922</v>
      </c>
      <c r="F591" t="s">
        <v>347</v>
      </c>
      <c r="G591" t="s">
        <v>245</v>
      </c>
      <c r="H591" t="s">
        <v>198</v>
      </c>
      <c r="I591" t="s">
        <v>246</v>
      </c>
      <c r="J591">
        <v>1980</v>
      </c>
      <c r="K591">
        <v>43978</v>
      </c>
      <c r="L591">
        <v>35</v>
      </c>
      <c r="M591" t="s">
        <v>200</v>
      </c>
      <c r="N591" t="s">
        <v>364</v>
      </c>
      <c r="O591" t="s">
        <v>202</v>
      </c>
      <c r="P591" t="s">
        <v>365</v>
      </c>
    </row>
    <row r="592" spans="1:16" x14ac:dyDescent="0.25">
      <c r="A592">
        <v>1938</v>
      </c>
      <c r="B592" t="s">
        <v>360</v>
      </c>
      <c r="E592" t="s">
        <v>924</v>
      </c>
      <c r="F592" t="s">
        <v>347</v>
      </c>
      <c r="G592" t="s">
        <v>245</v>
      </c>
      <c r="H592" t="s">
        <v>198</v>
      </c>
      <c r="I592" t="s">
        <v>246</v>
      </c>
      <c r="J592">
        <v>1977</v>
      </c>
      <c r="K592">
        <v>28602</v>
      </c>
      <c r="L592">
        <v>35</v>
      </c>
      <c r="M592" t="s">
        <v>200</v>
      </c>
      <c r="N592" t="s">
        <v>364</v>
      </c>
      <c r="O592" t="s">
        <v>202</v>
      </c>
      <c r="P592" t="s">
        <v>365</v>
      </c>
    </row>
    <row r="593" spans="1:16" x14ac:dyDescent="0.25">
      <c r="A593">
        <v>1939</v>
      </c>
      <c r="B593" t="s">
        <v>360</v>
      </c>
      <c r="E593" t="s">
        <v>925</v>
      </c>
      <c r="F593" t="s">
        <v>347</v>
      </c>
      <c r="G593" t="s">
        <v>245</v>
      </c>
      <c r="H593" t="s">
        <v>198</v>
      </c>
      <c r="I593" t="s">
        <v>246</v>
      </c>
      <c r="J593">
        <v>1979</v>
      </c>
      <c r="K593">
        <v>24264</v>
      </c>
      <c r="L593">
        <v>35</v>
      </c>
      <c r="M593" t="s">
        <v>200</v>
      </c>
      <c r="N593" t="s">
        <v>364</v>
      </c>
      <c r="O593" t="s">
        <v>202</v>
      </c>
      <c r="P593" t="s">
        <v>365</v>
      </c>
    </row>
    <row r="594" spans="1:16" x14ac:dyDescent="0.25">
      <c r="A594">
        <v>1940</v>
      </c>
      <c r="B594" t="s">
        <v>360</v>
      </c>
      <c r="E594" t="s">
        <v>926</v>
      </c>
      <c r="F594" t="s">
        <v>347</v>
      </c>
      <c r="G594" t="s">
        <v>245</v>
      </c>
      <c r="H594" t="s">
        <v>198</v>
      </c>
      <c r="I594" t="s">
        <v>246</v>
      </c>
      <c r="J594">
        <v>1969</v>
      </c>
      <c r="K594">
        <v>28523</v>
      </c>
      <c r="L594">
        <v>35</v>
      </c>
      <c r="M594" t="s">
        <v>200</v>
      </c>
      <c r="N594" t="s">
        <v>436</v>
      </c>
      <c r="O594" t="s">
        <v>202</v>
      </c>
      <c r="P594" t="s">
        <v>384</v>
      </c>
    </row>
    <row r="595" spans="1:16" x14ac:dyDescent="0.25">
      <c r="A595">
        <v>1941</v>
      </c>
      <c r="B595" t="s">
        <v>360</v>
      </c>
      <c r="E595" t="s">
        <v>927</v>
      </c>
      <c r="F595" t="s">
        <v>347</v>
      </c>
      <c r="G595" t="s">
        <v>245</v>
      </c>
      <c r="H595" t="s">
        <v>198</v>
      </c>
      <c r="I595" t="s">
        <v>246</v>
      </c>
      <c r="J595">
        <v>1975</v>
      </c>
      <c r="K595">
        <v>10950</v>
      </c>
      <c r="L595">
        <v>35</v>
      </c>
      <c r="M595" t="s">
        <v>200</v>
      </c>
      <c r="N595" t="s">
        <v>364</v>
      </c>
      <c r="O595" t="s">
        <v>202</v>
      </c>
      <c r="P595" t="s">
        <v>365</v>
      </c>
    </row>
    <row r="596" spans="1:16" x14ac:dyDescent="0.25">
      <c r="A596">
        <v>1942</v>
      </c>
      <c r="B596" t="s">
        <v>360</v>
      </c>
      <c r="E596" t="s">
        <v>928</v>
      </c>
      <c r="F596" t="s">
        <v>347</v>
      </c>
      <c r="G596" t="s">
        <v>245</v>
      </c>
      <c r="H596" t="s">
        <v>198</v>
      </c>
      <c r="I596" t="s">
        <v>246</v>
      </c>
      <c r="J596">
        <v>1985</v>
      </c>
      <c r="K596">
        <v>265898</v>
      </c>
      <c r="L596">
        <v>35</v>
      </c>
      <c r="M596" t="s">
        <v>200</v>
      </c>
      <c r="N596" t="s">
        <v>364</v>
      </c>
      <c r="O596" t="s">
        <v>202</v>
      </c>
      <c r="P596" t="s">
        <v>365</v>
      </c>
    </row>
    <row r="597" spans="1:16" x14ac:dyDescent="0.25">
      <c r="A597">
        <v>1943</v>
      </c>
      <c r="B597" t="s">
        <v>360</v>
      </c>
      <c r="E597" t="s">
        <v>929</v>
      </c>
      <c r="F597" t="s">
        <v>347</v>
      </c>
      <c r="G597" t="s">
        <v>245</v>
      </c>
      <c r="H597" t="s">
        <v>198</v>
      </c>
      <c r="I597" t="s">
        <v>246</v>
      </c>
      <c r="J597">
        <v>1983</v>
      </c>
      <c r="K597">
        <v>138055</v>
      </c>
      <c r="L597">
        <v>35</v>
      </c>
      <c r="M597" t="s">
        <v>200</v>
      </c>
      <c r="N597" t="s">
        <v>364</v>
      </c>
      <c r="O597" t="s">
        <v>202</v>
      </c>
      <c r="P597" t="s">
        <v>365</v>
      </c>
    </row>
    <row r="598" spans="1:16" x14ac:dyDescent="0.25">
      <c r="A598">
        <v>1944</v>
      </c>
      <c r="B598" t="s">
        <v>360</v>
      </c>
      <c r="E598" t="s">
        <v>930</v>
      </c>
      <c r="F598" t="s">
        <v>347</v>
      </c>
      <c r="G598" t="s">
        <v>245</v>
      </c>
      <c r="H598" t="s">
        <v>198</v>
      </c>
      <c r="I598" t="s">
        <v>246</v>
      </c>
      <c r="J598">
        <v>1981</v>
      </c>
      <c r="K598">
        <v>541999</v>
      </c>
      <c r="L598">
        <v>35</v>
      </c>
      <c r="M598" t="s">
        <v>200</v>
      </c>
      <c r="N598" t="s">
        <v>364</v>
      </c>
      <c r="O598" t="s">
        <v>202</v>
      </c>
      <c r="P598" t="s">
        <v>365</v>
      </c>
    </row>
    <row r="599" spans="1:16" x14ac:dyDescent="0.25">
      <c r="A599">
        <v>1945</v>
      </c>
      <c r="B599" t="s">
        <v>360</v>
      </c>
      <c r="E599" t="s">
        <v>931</v>
      </c>
      <c r="F599" t="s">
        <v>347</v>
      </c>
      <c r="G599" t="s">
        <v>245</v>
      </c>
      <c r="H599" t="s">
        <v>198</v>
      </c>
      <c r="I599" t="s">
        <v>246</v>
      </c>
      <c r="J599">
        <v>1983</v>
      </c>
      <c r="K599">
        <v>448786</v>
      </c>
      <c r="L599">
        <v>35</v>
      </c>
      <c r="M599" t="s">
        <v>200</v>
      </c>
      <c r="N599" t="s">
        <v>364</v>
      </c>
      <c r="O599" t="s">
        <v>202</v>
      </c>
      <c r="P599" t="s">
        <v>365</v>
      </c>
    </row>
    <row r="600" spans="1:16" x14ac:dyDescent="0.25">
      <c r="A600">
        <v>1946</v>
      </c>
      <c r="B600" t="s">
        <v>360</v>
      </c>
      <c r="E600" t="s">
        <v>932</v>
      </c>
      <c r="F600" t="s">
        <v>347</v>
      </c>
      <c r="G600" t="s">
        <v>245</v>
      </c>
      <c r="H600" t="s">
        <v>198</v>
      </c>
      <c r="I600" t="s">
        <v>246</v>
      </c>
      <c r="J600">
        <v>1960</v>
      </c>
      <c r="K600">
        <v>1213268</v>
      </c>
      <c r="L600">
        <v>35</v>
      </c>
      <c r="M600" t="s">
        <v>200</v>
      </c>
      <c r="N600" t="s">
        <v>467</v>
      </c>
      <c r="O600" t="s">
        <v>202</v>
      </c>
      <c r="P600" t="s">
        <v>365</v>
      </c>
    </row>
    <row r="601" spans="1:16" x14ac:dyDescent="0.25">
      <c r="A601">
        <v>1947</v>
      </c>
      <c r="B601" t="s">
        <v>360</v>
      </c>
      <c r="E601" t="s">
        <v>933</v>
      </c>
      <c r="F601" t="s">
        <v>347</v>
      </c>
      <c r="G601" t="s">
        <v>245</v>
      </c>
      <c r="H601" t="s">
        <v>198</v>
      </c>
      <c r="I601" t="s">
        <v>246</v>
      </c>
      <c r="J601">
        <v>1961</v>
      </c>
      <c r="K601">
        <v>9379</v>
      </c>
      <c r="L601">
        <v>35</v>
      </c>
      <c r="M601" t="s">
        <v>200</v>
      </c>
      <c r="N601" t="s">
        <v>383</v>
      </c>
      <c r="O601" t="s">
        <v>202</v>
      </c>
      <c r="P601" t="s">
        <v>384</v>
      </c>
    </row>
    <row r="602" spans="1:16" x14ac:dyDescent="0.25">
      <c r="A602">
        <v>1948</v>
      </c>
      <c r="B602" t="s">
        <v>360</v>
      </c>
      <c r="E602" t="s">
        <v>934</v>
      </c>
      <c r="F602" t="s">
        <v>347</v>
      </c>
      <c r="G602" t="s">
        <v>197</v>
      </c>
      <c r="H602" t="s">
        <v>198</v>
      </c>
      <c r="I602" t="s">
        <v>199</v>
      </c>
      <c r="J602">
        <v>1982</v>
      </c>
      <c r="K602">
        <v>27291</v>
      </c>
      <c r="L602">
        <v>2</v>
      </c>
      <c r="M602" t="s">
        <v>200</v>
      </c>
      <c r="N602" t="s">
        <v>376</v>
      </c>
      <c r="O602" t="s">
        <v>202</v>
      </c>
      <c r="P602" t="s">
        <v>365</v>
      </c>
    </row>
    <row r="603" spans="1:16" x14ac:dyDescent="0.25">
      <c r="A603">
        <v>1949</v>
      </c>
      <c r="B603" t="s">
        <v>360</v>
      </c>
      <c r="E603" t="s">
        <v>935</v>
      </c>
      <c r="F603" t="s">
        <v>347</v>
      </c>
      <c r="G603" t="s">
        <v>197</v>
      </c>
      <c r="H603" t="s">
        <v>198</v>
      </c>
      <c r="I603" t="s">
        <v>199</v>
      </c>
      <c r="J603">
        <v>1975</v>
      </c>
      <c r="K603">
        <v>1840</v>
      </c>
      <c r="L603">
        <v>2</v>
      </c>
      <c r="M603" t="s">
        <v>200</v>
      </c>
      <c r="N603" t="s">
        <v>376</v>
      </c>
      <c r="O603" t="s">
        <v>202</v>
      </c>
      <c r="P603" t="s">
        <v>365</v>
      </c>
    </row>
    <row r="604" spans="1:16" x14ac:dyDescent="0.25">
      <c r="A604">
        <v>1950</v>
      </c>
      <c r="B604" t="s">
        <v>360</v>
      </c>
      <c r="E604" t="s">
        <v>936</v>
      </c>
      <c r="F604" t="s">
        <v>347</v>
      </c>
      <c r="G604" t="s">
        <v>197</v>
      </c>
      <c r="H604" t="s">
        <v>198</v>
      </c>
      <c r="I604" t="s">
        <v>199</v>
      </c>
      <c r="J604">
        <v>1975</v>
      </c>
      <c r="K604">
        <v>15725</v>
      </c>
      <c r="L604">
        <v>2</v>
      </c>
      <c r="M604" t="s">
        <v>200</v>
      </c>
      <c r="N604" t="s">
        <v>376</v>
      </c>
      <c r="O604" t="s">
        <v>202</v>
      </c>
      <c r="P604" t="s">
        <v>365</v>
      </c>
    </row>
    <row r="605" spans="1:16" x14ac:dyDescent="0.25">
      <c r="A605">
        <v>1951</v>
      </c>
      <c r="B605" t="s">
        <v>360</v>
      </c>
      <c r="E605" t="s">
        <v>937</v>
      </c>
      <c r="F605" t="s">
        <v>347</v>
      </c>
      <c r="G605" t="s">
        <v>197</v>
      </c>
      <c r="H605" t="s">
        <v>198</v>
      </c>
      <c r="I605" t="s">
        <v>199</v>
      </c>
      <c r="J605">
        <v>1975</v>
      </c>
      <c r="K605">
        <v>48251</v>
      </c>
      <c r="L605">
        <v>2</v>
      </c>
      <c r="M605" t="s">
        <v>200</v>
      </c>
      <c r="N605" t="s">
        <v>787</v>
      </c>
      <c r="O605" t="s">
        <v>202</v>
      </c>
      <c r="P605" t="s">
        <v>365</v>
      </c>
    </row>
    <row r="606" spans="1:16" x14ac:dyDescent="0.25">
      <c r="A606">
        <v>1952</v>
      </c>
      <c r="B606" t="s">
        <v>360</v>
      </c>
      <c r="E606" t="s">
        <v>938</v>
      </c>
      <c r="F606" t="s">
        <v>347</v>
      </c>
      <c r="G606" t="s">
        <v>197</v>
      </c>
      <c r="H606" t="s">
        <v>198</v>
      </c>
      <c r="I606" t="s">
        <v>199</v>
      </c>
      <c r="J606">
        <v>1978</v>
      </c>
      <c r="K606">
        <v>2007</v>
      </c>
      <c r="L606">
        <v>2</v>
      </c>
      <c r="M606" t="s">
        <v>200</v>
      </c>
      <c r="N606" t="s">
        <v>376</v>
      </c>
      <c r="O606" t="s">
        <v>202</v>
      </c>
      <c r="P606" t="s">
        <v>365</v>
      </c>
    </row>
    <row r="607" spans="1:16" x14ac:dyDescent="0.25">
      <c r="A607">
        <v>1953</v>
      </c>
      <c r="B607" t="s">
        <v>360</v>
      </c>
      <c r="E607" t="s">
        <v>939</v>
      </c>
      <c r="F607" t="s">
        <v>347</v>
      </c>
      <c r="G607" t="s">
        <v>197</v>
      </c>
      <c r="H607" t="s">
        <v>198</v>
      </c>
      <c r="I607" t="s">
        <v>199</v>
      </c>
      <c r="J607">
        <v>1960</v>
      </c>
      <c r="K607">
        <v>349</v>
      </c>
      <c r="L607">
        <v>2</v>
      </c>
      <c r="M607" t="s">
        <v>200</v>
      </c>
      <c r="N607" t="s">
        <v>787</v>
      </c>
      <c r="O607" t="s">
        <v>202</v>
      </c>
      <c r="P607" t="s">
        <v>365</v>
      </c>
    </row>
    <row r="608" spans="1:16" x14ac:dyDescent="0.25">
      <c r="A608">
        <v>1954</v>
      </c>
      <c r="B608" t="s">
        <v>360</v>
      </c>
      <c r="E608" t="s">
        <v>940</v>
      </c>
      <c r="F608" t="s">
        <v>347</v>
      </c>
      <c r="G608" t="s">
        <v>197</v>
      </c>
      <c r="H608" t="s">
        <v>198</v>
      </c>
      <c r="I608" t="s">
        <v>199</v>
      </c>
      <c r="J608">
        <v>1974</v>
      </c>
      <c r="K608">
        <v>463</v>
      </c>
      <c r="L608">
        <v>2</v>
      </c>
      <c r="M608" t="s">
        <v>200</v>
      </c>
      <c r="N608" t="s">
        <v>376</v>
      </c>
      <c r="O608" t="s">
        <v>202</v>
      </c>
      <c r="P608" t="s">
        <v>365</v>
      </c>
    </row>
    <row r="609" spans="1:16" x14ac:dyDescent="0.25">
      <c r="A609">
        <v>1955</v>
      </c>
      <c r="B609" t="s">
        <v>360</v>
      </c>
      <c r="E609" t="s">
        <v>941</v>
      </c>
      <c r="F609" t="s">
        <v>347</v>
      </c>
      <c r="G609" t="s">
        <v>197</v>
      </c>
      <c r="H609" t="s">
        <v>198</v>
      </c>
      <c r="I609" t="s">
        <v>199</v>
      </c>
      <c r="J609">
        <v>1980</v>
      </c>
      <c r="K609">
        <v>9322</v>
      </c>
      <c r="L609">
        <v>2</v>
      </c>
      <c r="M609" t="s">
        <v>200</v>
      </c>
      <c r="N609" t="s">
        <v>376</v>
      </c>
      <c r="O609" t="s">
        <v>202</v>
      </c>
      <c r="P609" t="s">
        <v>365</v>
      </c>
    </row>
    <row r="610" spans="1:16" x14ac:dyDescent="0.25">
      <c r="A610">
        <v>1956</v>
      </c>
      <c r="B610" t="s">
        <v>360</v>
      </c>
      <c r="E610" t="s">
        <v>942</v>
      </c>
      <c r="F610" t="s">
        <v>347</v>
      </c>
      <c r="G610" t="s">
        <v>197</v>
      </c>
      <c r="H610" t="s">
        <v>198</v>
      </c>
      <c r="I610" t="s">
        <v>199</v>
      </c>
      <c r="J610">
        <v>1981</v>
      </c>
      <c r="K610">
        <v>25032</v>
      </c>
      <c r="L610">
        <v>2</v>
      </c>
      <c r="M610" t="s">
        <v>200</v>
      </c>
      <c r="N610" t="s">
        <v>376</v>
      </c>
      <c r="O610" t="s">
        <v>202</v>
      </c>
      <c r="P610" t="s">
        <v>365</v>
      </c>
    </row>
    <row r="611" spans="1:16" x14ac:dyDescent="0.25">
      <c r="A611">
        <v>1957</v>
      </c>
      <c r="B611" t="s">
        <v>360</v>
      </c>
      <c r="E611" t="s">
        <v>943</v>
      </c>
      <c r="F611" t="s">
        <v>347</v>
      </c>
      <c r="G611" t="s">
        <v>197</v>
      </c>
      <c r="H611" t="s">
        <v>198</v>
      </c>
      <c r="I611" t="s">
        <v>199</v>
      </c>
      <c r="J611">
        <v>1968</v>
      </c>
      <c r="K611">
        <v>215268</v>
      </c>
      <c r="L611">
        <v>2</v>
      </c>
      <c r="M611" t="s">
        <v>200</v>
      </c>
      <c r="N611" t="s">
        <v>787</v>
      </c>
      <c r="O611" t="s">
        <v>202</v>
      </c>
      <c r="P611" t="s">
        <v>365</v>
      </c>
    </row>
    <row r="612" spans="1:16" x14ac:dyDescent="0.25">
      <c r="A612">
        <v>1958</v>
      </c>
      <c r="B612" t="s">
        <v>360</v>
      </c>
      <c r="E612" t="s">
        <v>938</v>
      </c>
      <c r="F612" t="s">
        <v>347</v>
      </c>
      <c r="G612" t="s">
        <v>197</v>
      </c>
      <c r="H612" t="s">
        <v>198</v>
      </c>
      <c r="I612" t="s">
        <v>199</v>
      </c>
      <c r="J612">
        <v>1958</v>
      </c>
      <c r="K612">
        <v>39856</v>
      </c>
      <c r="L612">
        <v>2</v>
      </c>
      <c r="M612" t="s">
        <v>200</v>
      </c>
      <c r="N612" t="s">
        <v>787</v>
      </c>
      <c r="O612" t="s">
        <v>202</v>
      </c>
      <c r="P612" t="s">
        <v>365</v>
      </c>
    </row>
    <row r="613" spans="1:16" x14ac:dyDescent="0.25">
      <c r="A613">
        <v>1959</v>
      </c>
      <c r="B613" t="s">
        <v>360</v>
      </c>
      <c r="E613" t="s">
        <v>944</v>
      </c>
      <c r="F613" t="s">
        <v>347</v>
      </c>
      <c r="G613" t="s">
        <v>197</v>
      </c>
      <c r="H613" t="s">
        <v>198</v>
      </c>
      <c r="I613" t="s">
        <v>199</v>
      </c>
      <c r="J613">
        <v>1982</v>
      </c>
      <c r="K613">
        <v>23083</v>
      </c>
      <c r="L613">
        <v>2</v>
      </c>
      <c r="M613" t="s">
        <v>200</v>
      </c>
      <c r="N613" t="s">
        <v>376</v>
      </c>
      <c r="O613" t="s">
        <v>202</v>
      </c>
      <c r="P613" t="s">
        <v>365</v>
      </c>
    </row>
    <row r="614" spans="1:16" x14ac:dyDescent="0.25">
      <c r="A614">
        <v>1960</v>
      </c>
      <c r="B614" t="s">
        <v>360</v>
      </c>
      <c r="E614" t="s">
        <v>945</v>
      </c>
      <c r="F614" t="s">
        <v>347</v>
      </c>
      <c r="G614" t="s">
        <v>197</v>
      </c>
      <c r="H614" t="s">
        <v>198</v>
      </c>
      <c r="I614" t="s">
        <v>199</v>
      </c>
      <c r="J614">
        <v>1993</v>
      </c>
      <c r="K614">
        <v>8737</v>
      </c>
      <c r="L614">
        <v>2</v>
      </c>
      <c r="M614" t="s">
        <v>200</v>
      </c>
      <c r="N614" t="s">
        <v>376</v>
      </c>
      <c r="O614" t="s">
        <v>202</v>
      </c>
      <c r="P614" t="s">
        <v>365</v>
      </c>
    </row>
    <row r="615" spans="1:16" x14ac:dyDescent="0.25">
      <c r="A615">
        <v>1961</v>
      </c>
      <c r="B615" t="s">
        <v>360</v>
      </c>
      <c r="E615" t="s">
        <v>946</v>
      </c>
      <c r="F615" t="s">
        <v>347</v>
      </c>
      <c r="G615" t="s">
        <v>197</v>
      </c>
      <c r="H615" t="s">
        <v>198</v>
      </c>
      <c r="I615" t="s">
        <v>199</v>
      </c>
      <c r="J615">
        <v>1975</v>
      </c>
      <c r="K615">
        <v>1187</v>
      </c>
      <c r="L615">
        <v>2</v>
      </c>
      <c r="M615" t="s">
        <v>200</v>
      </c>
      <c r="N615" t="s">
        <v>376</v>
      </c>
      <c r="O615" t="s">
        <v>202</v>
      </c>
      <c r="P615" t="s">
        <v>365</v>
      </c>
    </row>
    <row r="616" spans="1:16" x14ac:dyDescent="0.25">
      <c r="A616">
        <v>1962</v>
      </c>
      <c r="B616" t="s">
        <v>360</v>
      </c>
      <c r="E616" t="s">
        <v>947</v>
      </c>
      <c r="F616" t="s">
        <v>347</v>
      </c>
      <c r="G616" t="s">
        <v>197</v>
      </c>
      <c r="H616" t="s">
        <v>198</v>
      </c>
      <c r="I616" t="s">
        <v>199</v>
      </c>
      <c r="J616">
        <v>1965</v>
      </c>
      <c r="K616">
        <v>1230</v>
      </c>
      <c r="L616">
        <v>2</v>
      </c>
      <c r="M616" t="s">
        <v>200</v>
      </c>
      <c r="N616" t="s">
        <v>383</v>
      </c>
      <c r="O616" t="s">
        <v>202</v>
      </c>
      <c r="P616" t="s">
        <v>384</v>
      </c>
    </row>
    <row r="617" spans="1:16" x14ac:dyDescent="0.25">
      <c r="A617">
        <v>1963</v>
      </c>
      <c r="B617" t="s">
        <v>360</v>
      </c>
      <c r="E617" t="s">
        <v>948</v>
      </c>
      <c r="F617" t="s">
        <v>347</v>
      </c>
      <c r="G617" t="s">
        <v>197</v>
      </c>
      <c r="H617" t="s">
        <v>198</v>
      </c>
      <c r="I617" t="s">
        <v>199</v>
      </c>
      <c r="J617">
        <v>1969</v>
      </c>
      <c r="K617">
        <v>39559</v>
      </c>
      <c r="L617">
        <v>2</v>
      </c>
      <c r="M617" t="s">
        <v>200</v>
      </c>
      <c r="N617" t="s">
        <v>787</v>
      </c>
      <c r="O617" t="s">
        <v>202</v>
      </c>
      <c r="P617" t="s">
        <v>365</v>
      </c>
    </row>
    <row r="618" spans="1:16" x14ac:dyDescent="0.25">
      <c r="A618">
        <v>1964</v>
      </c>
      <c r="B618" t="s">
        <v>360</v>
      </c>
      <c r="E618" t="s">
        <v>949</v>
      </c>
      <c r="F618" t="s">
        <v>347</v>
      </c>
      <c r="G618" t="s">
        <v>197</v>
      </c>
      <c r="H618" t="s">
        <v>198</v>
      </c>
      <c r="I618" t="s">
        <v>199</v>
      </c>
      <c r="J618">
        <v>1982</v>
      </c>
      <c r="K618">
        <v>74181</v>
      </c>
      <c r="L618">
        <v>2</v>
      </c>
      <c r="M618" t="s">
        <v>200</v>
      </c>
      <c r="N618" t="s">
        <v>383</v>
      </c>
      <c r="O618" t="s">
        <v>202</v>
      </c>
      <c r="P618" t="s">
        <v>384</v>
      </c>
    </row>
    <row r="619" spans="1:16" x14ac:dyDescent="0.25">
      <c r="A619">
        <v>1965</v>
      </c>
      <c r="B619" t="s">
        <v>360</v>
      </c>
      <c r="E619" t="s">
        <v>950</v>
      </c>
      <c r="F619" t="s">
        <v>347</v>
      </c>
      <c r="G619" t="s">
        <v>197</v>
      </c>
      <c r="H619" t="s">
        <v>198</v>
      </c>
      <c r="I619" t="s">
        <v>199</v>
      </c>
      <c r="J619">
        <v>1967</v>
      </c>
      <c r="K619">
        <v>25839</v>
      </c>
      <c r="L619">
        <v>2</v>
      </c>
      <c r="M619" t="s">
        <v>200</v>
      </c>
      <c r="N619" t="s">
        <v>787</v>
      </c>
      <c r="O619" t="s">
        <v>202</v>
      </c>
      <c r="P619" t="s">
        <v>365</v>
      </c>
    </row>
    <row r="620" spans="1:16" x14ac:dyDescent="0.25">
      <c r="A620">
        <v>1966</v>
      </c>
      <c r="B620" t="s">
        <v>360</v>
      </c>
      <c r="E620" t="s">
        <v>951</v>
      </c>
      <c r="F620" t="s">
        <v>347</v>
      </c>
      <c r="G620" t="s">
        <v>197</v>
      </c>
      <c r="H620" t="s">
        <v>198</v>
      </c>
      <c r="I620" t="s">
        <v>199</v>
      </c>
      <c r="J620">
        <v>1958</v>
      </c>
      <c r="K620">
        <v>102601</v>
      </c>
      <c r="L620">
        <v>2</v>
      </c>
      <c r="M620" t="s">
        <v>200</v>
      </c>
      <c r="N620" t="s">
        <v>383</v>
      </c>
      <c r="O620" t="s">
        <v>202</v>
      </c>
      <c r="P620" t="s">
        <v>384</v>
      </c>
    </row>
    <row r="621" spans="1:16" x14ac:dyDescent="0.25">
      <c r="A621">
        <v>1967</v>
      </c>
      <c r="B621" t="s">
        <v>360</v>
      </c>
      <c r="E621" t="s">
        <v>952</v>
      </c>
      <c r="F621" t="s">
        <v>347</v>
      </c>
      <c r="G621" t="s">
        <v>197</v>
      </c>
      <c r="H621" t="s">
        <v>198</v>
      </c>
      <c r="I621" t="s">
        <v>199</v>
      </c>
      <c r="J621">
        <v>1986</v>
      </c>
      <c r="K621">
        <v>20261</v>
      </c>
      <c r="L621">
        <v>2</v>
      </c>
      <c r="M621" t="s">
        <v>200</v>
      </c>
      <c r="N621" t="s">
        <v>383</v>
      </c>
      <c r="O621" t="s">
        <v>202</v>
      </c>
      <c r="P621" t="s">
        <v>384</v>
      </c>
    </row>
    <row r="622" spans="1:16" x14ac:dyDescent="0.25">
      <c r="A622">
        <v>1968</v>
      </c>
      <c r="B622" t="s">
        <v>360</v>
      </c>
      <c r="E622" t="s">
        <v>953</v>
      </c>
      <c r="F622" t="s">
        <v>347</v>
      </c>
      <c r="G622" t="s">
        <v>197</v>
      </c>
      <c r="H622" t="s">
        <v>198</v>
      </c>
      <c r="I622" t="s">
        <v>199</v>
      </c>
      <c r="J622">
        <v>1979</v>
      </c>
      <c r="K622">
        <v>27333</v>
      </c>
      <c r="L622">
        <v>2</v>
      </c>
      <c r="M622" t="s">
        <v>200</v>
      </c>
      <c r="N622" t="s">
        <v>376</v>
      </c>
      <c r="O622" t="s">
        <v>202</v>
      </c>
      <c r="P622" t="s">
        <v>365</v>
      </c>
    </row>
    <row r="623" spans="1:16" x14ac:dyDescent="0.25">
      <c r="A623">
        <v>1969</v>
      </c>
      <c r="B623" t="s">
        <v>360</v>
      </c>
      <c r="E623" t="s">
        <v>954</v>
      </c>
      <c r="F623" t="s">
        <v>347</v>
      </c>
      <c r="G623" t="s">
        <v>197</v>
      </c>
      <c r="H623" t="s">
        <v>198</v>
      </c>
      <c r="I623" t="s">
        <v>199</v>
      </c>
      <c r="J623">
        <v>1981</v>
      </c>
      <c r="K623">
        <v>10396</v>
      </c>
      <c r="L623">
        <v>2</v>
      </c>
      <c r="M623" t="s">
        <v>200</v>
      </c>
      <c r="N623" t="s">
        <v>376</v>
      </c>
      <c r="O623" t="s">
        <v>202</v>
      </c>
      <c r="P623" t="s">
        <v>365</v>
      </c>
    </row>
    <row r="624" spans="1:16" x14ac:dyDescent="0.25">
      <c r="A624">
        <v>1970</v>
      </c>
      <c r="B624" t="s">
        <v>360</v>
      </c>
      <c r="E624" t="s">
        <v>818</v>
      </c>
      <c r="F624" t="s">
        <v>347</v>
      </c>
      <c r="G624" t="s">
        <v>197</v>
      </c>
      <c r="H624" t="s">
        <v>198</v>
      </c>
      <c r="I624" t="s">
        <v>199</v>
      </c>
      <c r="J624">
        <v>1982</v>
      </c>
      <c r="K624">
        <v>9999</v>
      </c>
      <c r="L624">
        <v>2</v>
      </c>
      <c r="M624" t="s">
        <v>200</v>
      </c>
      <c r="N624" t="s">
        <v>376</v>
      </c>
      <c r="O624" t="s">
        <v>202</v>
      </c>
      <c r="P624" t="s">
        <v>365</v>
      </c>
    </row>
    <row r="625" spans="1:16" x14ac:dyDescent="0.25">
      <c r="A625">
        <v>1971</v>
      </c>
      <c r="B625" t="s">
        <v>360</v>
      </c>
      <c r="E625" t="s">
        <v>955</v>
      </c>
      <c r="F625" t="s">
        <v>347</v>
      </c>
      <c r="G625" t="s">
        <v>197</v>
      </c>
      <c r="H625" t="s">
        <v>198</v>
      </c>
      <c r="I625" t="s">
        <v>199</v>
      </c>
      <c r="J625">
        <v>1984</v>
      </c>
      <c r="K625">
        <v>30089</v>
      </c>
      <c r="L625">
        <v>2</v>
      </c>
      <c r="M625" t="s">
        <v>200</v>
      </c>
      <c r="N625" t="s">
        <v>376</v>
      </c>
      <c r="O625" t="s">
        <v>202</v>
      </c>
      <c r="P625" t="s">
        <v>365</v>
      </c>
    </row>
    <row r="626" spans="1:16" x14ac:dyDescent="0.25">
      <c r="A626">
        <v>1972</v>
      </c>
      <c r="B626" t="s">
        <v>360</v>
      </c>
      <c r="E626" t="s">
        <v>746</v>
      </c>
      <c r="F626" t="s">
        <v>347</v>
      </c>
      <c r="G626" t="s">
        <v>197</v>
      </c>
      <c r="H626" t="s">
        <v>198</v>
      </c>
      <c r="I626" t="s">
        <v>199</v>
      </c>
      <c r="J626">
        <v>1980</v>
      </c>
      <c r="K626">
        <v>9308</v>
      </c>
      <c r="L626">
        <v>2</v>
      </c>
      <c r="M626" t="s">
        <v>200</v>
      </c>
      <c r="N626" t="s">
        <v>376</v>
      </c>
      <c r="O626" t="s">
        <v>202</v>
      </c>
      <c r="P626" t="s">
        <v>365</v>
      </c>
    </row>
    <row r="627" spans="1:16" x14ac:dyDescent="0.25">
      <c r="A627">
        <v>1973</v>
      </c>
      <c r="B627" t="s">
        <v>360</v>
      </c>
      <c r="E627" t="s">
        <v>956</v>
      </c>
      <c r="F627" t="s">
        <v>347</v>
      </c>
      <c r="G627" t="s">
        <v>197</v>
      </c>
      <c r="H627" t="s">
        <v>198</v>
      </c>
      <c r="I627" t="s">
        <v>199</v>
      </c>
      <c r="J627">
        <v>1968</v>
      </c>
      <c r="K627">
        <v>36223</v>
      </c>
      <c r="L627">
        <v>2</v>
      </c>
      <c r="M627" t="s">
        <v>200</v>
      </c>
      <c r="N627" t="s">
        <v>383</v>
      </c>
      <c r="O627" t="s">
        <v>202</v>
      </c>
      <c r="P627" t="s">
        <v>384</v>
      </c>
    </row>
    <row r="628" spans="1:16" x14ac:dyDescent="0.25">
      <c r="A628">
        <v>1974</v>
      </c>
      <c r="B628" t="s">
        <v>360</v>
      </c>
      <c r="E628" t="s">
        <v>957</v>
      </c>
      <c r="F628" t="s">
        <v>347</v>
      </c>
      <c r="G628" t="s">
        <v>197</v>
      </c>
      <c r="H628" t="s">
        <v>198</v>
      </c>
      <c r="I628" t="s">
        <v>199</v>
      </c>
      <c r="J628">
        <v>1974</v>
      </c>
      <c r="K628">
        <v>15747</v>
      </c>
      <c r="L628">
        <v>2</v>
      </c>
      <c r="M628" t="s">
        <v>200</v>
      </c>
      <c r="N628" t="s">
        <v>376</v>
      </c>
      <c r="O628" t="s">
        <v>202</v>
      </c>
      <c r="P628" t="s">
        <v>365</v>
      </c>
    </row>
    <row r="629" spans="1:16" x14ac:dyDescent="0.25">
      <c r="A629">
        <v>1975</v>
      </c>
      <c r="B629" t="s">
        <v>360</v>
      </c>
      <c r="E629" t="s">
        <v>958</v>
      </c>
      <c r="F629" t="s">
        <v>347</v>
      </c>
      <c r="G629" t="s">
        <v>197</v>
      </c>
      <c r="H629" t="s">
        <v>198</v>
      </c>
      <c r="I629" t="s">
        <v>199</v>
      </c>
      <c r="J629">
        <v>1991</v>
      </c>
      <c r="K629">
        <v>31887</v>
      </c>
      <c r="L629">
        <v>2</v>
      </c>
      <c r="M629" t="s">
        <v>200</v>
      </c>
      <c r="N629" t="s">
        <v>383</v>
      </c>
      <c r="O629" t="s">
        <v>202</v>
      </c>
      <c r="P629" t="s">
        <v>384</v>
      </c>
    </row>
    <row r="630" spans="1:16" x14ac:dyDescent="0.25">
      <c r="A630">
        <v>1976</v>
      </c>
      <c r="B630" t="s">
        <v>360</v>
      </c>
      <c r="E630" t="s">
        <v>959</v>
      </c>
      <c r="F630" t="s">
        <v>347</v>
      </c>
      <c r="G630" t="s">
        <v>197</v>
      </c>
      <c r="H630" t="s">
        <v>198</v>
      </c>
      <c r="I630" t="s">
        <v>199</v>
      </c>
      <c r="J630">
        <v>1970</v>
      </c>
      <c r="K630">
        <v>11903</v>
      </c>
      <c r="L630">
        <v>2</v>
      </c>
      <c r="M630" t="s">
        <v>200</v>
      </c>
      <c r="N630" t="s">
        <v>787</v>
      </c>
      <c r="O630" t="s">
        <v>202</v>
      </c>
      <c r="P630" t="s">
        <v>365</v>
      </c>
    </row>
    <row r="631" spans="1:16" x14ac:dyDescent="0.25">
      <c r="A631">
        <v>1977</v>
      </c>
      <c r="B631" t="s">
        <v>360</v>
      </c>
      <c r="E631" t="s">
        <v>960</v>
      </c>
      <c r="F631" t="s">
        <v>347</v>
      </c>
      <c r="G631" t="s">
        <v>197</v>
      </c>
      <c r="H631" t="s">
        <v>198</v>
      </c>
      <c r="I631" t="s">
        <v>199</v>
      </c>
      <c r="J631">
        <v>1974</v>
      </c>
      <c r="K631">
        <v>882</v>
      </c>
      <c r="L631">
        <v>2</v>
      </c>
      <c r="M631" t="s">
        <v>200</v>
      </c>
      <c r="N631" t="s">
        <v>376</v>
      </c>
      <c r="O631" t="s">
        <v>202</v>
      </c>
      <c r="P631" t="s">
        <v>365</v>
      </c>
    </row>
    <row r="632" spans="1:16" x14ac:dyDescent="0.25">
      <c r="A632">
        <v>1978</v>
      </c>
      <c r="B632" t="s">
        <v>360</v>
      </c>
      <c r="E632" t="s">
        <v>820</v>
      </c>
      <c r="F632" t="s">
        <v>347</v>
      </c>
      <c r="G632" t="s">
        <v>197</v>
      </c>
      <c r="H632" t="s">
        <v>198</v>
      </c>
      <c r="I632" t="s">
        <v>199</v>
      </c>
      <c r="J632">
        <v>1965</v>
      </c>
      <c r="K632">
        <v>17128</v>
      </c>
      <c r="L632">
        <v>2</v>
      </c>
      <c r="M632" t="s">
        <v>200</v>
      </c>
      <c r="N632" t="s">
        <v>787</v>
      </c>
      <c r="O632" t="s">
        <v>202</v>
      </c>
      <c r="P632" t="s">
        <v>365</v>
      </c>
    </row>
    <row r="633" spans="1:16" x14ac:dyDescent="0.25">
      <c r="A633">
        <v>1979</v>
      </c>
      <c r="B633" t="s">
        <v>360</v>
      </c>
      <c r="E633" t="s">
        <v>961</v>
      </c>
      <c r="F633" t="s">
        <v>347</v>
      </c>
      <c r="G633" t="s">
        <v>197</v>
      </c>
      <c r="H633" t="s">
        <v>198</v>
      </c>
      <c r="I633" t="s">
        <v>199</v>
      </c>
      <c r="J633">
        <v>1983</v>
      </c>
      <c r="K633">
        <v>61469</v>
      </c>
      <c r="L633">
        <v>2</v>
      </c>
      <c r="M633" t="s">
        <v>200</v>
      </c>
      <c r="N633" t="s">
        <v>376</v>
      </c>
      <c r="O633" t="s">
        <v>202</v>
      </c>
      <c r="P633" t="s">
        <v>365</v>
      </c>
    </row>
    <row r="634" spans="1:16" x14ac:dyDescent="0.25">
      <c r="A634">
        <v>1980</v>
      </c>
      <c r="B634" t="s">
        <v>360</v>
      </c>
      <c r="E634" t="s">
        <v>962</v>
      </c>
      <c r="F634" t="s">
        <v>347</v>
      </c>
      <c r="G634" t="s">
        <v>197</v>
      </c>
      <c r="H634" t="s">
        <v>198</v>
      </c>
      <c r="I634" t="s">
        <v>199</v>
      </c>
      <c r="J634">
        <v>1974</v>
      </c>
      <c r="K634">
        <v>13684</v>
      </c>
      <c r="L634">
        <v>2</v>
      </c>
      <c r="M634" t="s">
        <v>200</v>
      </c>
      <c r="N634" t="s">
        <v>787</v>
      </c>
      <c r="O634" t="s">
        <v>202</v>
      </c>
      <c r="P634" t="s">
        <v>365</v>
      </c>
    </row>
    <row r="635" spans="1:16" x14ac:dyDescent="0.25">
      <c r="A635">
        <v>1981</v>
      </c>
      <c r="B635" t="s">
        <v>360</v>
      </c>
      <c r="E635" t="s">
        <v>963</v>
      </c>
      <c r="F635" t="s">
        <v>347</v>
      </c>
      <c r="G635" t="s">
        <v>197</v>
      </c>
      <c r="H635" t="s">
        <v>198</v>
      </c>
      <c r="I635" t="s">
        <v>199</v>
      </c>
      <c r="J635">
        <v>1974</v>
      </c>
      <c r="K635">
        <v>27585</v>
      </c>
      <c r="L635">
        <v>2</v>
      </c>
      <c r="M635" t="s">
        <v>200</v>
      </c>
      <c r="N635" t="s">
        <v>376</v>
      </c>
      <c r="O635" t="s">
        <v>202</v>
      </c>
      <c r="P635" t="s">
        <v>365</v>
      </c>
    </row>
    <row r="636" spans="1:16" x14ac:dyDescent="0.25">
      <c r="A636">
        <v>1982</v>
      </c>
      <c r="B636" t="s">
        <v>360</v>
      </c>
      <c r="E636" t="s">
        <v>964</v>
      </c>
      <c r="F636" t="s">
        <v>347</v>
      </c>
      <c r="G636" t="s">
        <v>197</v>
      </c>
      <c r="H636" t="s">
        <v>198</v>
      </c>
      <c r="I636" t="s">
        <v>199</v>
      </c>
      <c r="J636">
        <v>1965</v>
      </c>
      <c r="K636">
        <v>23596</v>
      </c>
      <c r="L636">
        <v>2</v>
      </c>
      <c r="M636" t="s">
        <v>200</v>
      </c>
      <c r="N636" t="s">
        <v>376</v>
      </c>
      <c r="O636" t="s">
        <v>202</v>
      </c>
      <c r="P636" t="s">
        <v>365</v>
      </c>
    </row>
    <row r="637" spans="1:16" x14ac:dyDescent="0.25">
      <c r="A637">
        <v>1983</v>
      </c>
      <c r="B637" t="s">
        <v>360</v>
      </c>
      <c r="E637" t="s">
        <v>965</v>
      </c>
      <c r="F637" t="s">
        <v>347</v>
      </c>
      <c r="G637" t="s">
        <v>197</v>
      </c>
      <c r="H637" t="s">
        <v>198</v>
      </c>
      <c r="I637" t="s">
        <v>199</v>
      </c>
      <c r="J637">
        <v>1979</v>
      </c>
      <c r="K637">
        <v>10701</v>
      </c>
      <c r="L637">
        <v>2</v>
      </c>
      <c r="M637" t="s">
        <v>200</v>
      </c>
      <c r="N637" t="s">
        <v>364</v>
      </c>
      <c r="O637" t="s">
        <v>202</v>
      </c>
      <c r="P637" t="s">
        <v>365</v>
      </c>
    </row>
    <row r="638" spans="1:16" x14ac:dyDescent="0.25">
      <c r="A638">
        <v>1984</v>
      </c>
      <c r="B638" t="s">
        <v>360</v>
      </c>
      <c r="E638" t="s">
        <v>966</v>
      </c>
      <c r="F638" t="s">
        <v>347</v>
      </c>
      <c r="G638" t="s">
        <v>197</v>
      </c>
      <c r="H638" t="s">
        <v>198</v>
      </c>
      <c r="I638" t="s">
        <v>199</v>
      </c>
      <c r="J638">
        <v>1961</v>
      </c>
      <c r="K638">
        <v>9570</v>
      </c>
      <c r="L638">
        <v>2</v>
      </c>
      <c r="M638" t="s">
        <v>200</v>
      </c>
      <c r="N638" t="s">
        <v>787</v>
      </c>
      <c r="O638" t="s">
        <v>202</v>
      </c>
      <c r="P638" t="s">
        <v>365</v>
      </c>
    </row>
    <row r="639" spans="1:16" x14ac:dyDescent="0.25">
      <c r="A639">
        <v>1985</v>
      </c>
      <c r="B639" t="s">
        <v>360</v>
      </c>
      <c r="E639" t="s">
        <v>967</v>
      </c>
      <c r="F639" t="s">
        <v>347</v>
      </c>
      <c r="G639" t="s">
        <v>197</v>
      </c>
      <c r="H639" t="s">
        <v>198</v>
      </c>
      <c r="I639" t="s">
        <v>199</v>
      </c>
      <c r="J639">
        <v>1971</v>
      </c>
      <c r="K639">
        <v>797388</v>
      </c>
      <c r="L639">
        <v>2</v>
      </c>
      <c r="M639" t="s">
        <v>200</v>
      </c>
      <c r="N639" t="s">
        <v>376</v>
      </c>
      <c r="O639" t="s">
        <v>202</v>
      </c>
      <c r="P639" t="s">
        <v>365</v>
      </c>
    </row>
    <row r="640" spans="1:16" x14ac:dyDescent="0.25">
      <c r="A640">
        <v>1986</v>
      </c>
      <c r="B640" t="s">
        <v>360</v>
      </c>
      <c r="E640" t="s">
        <v>968</v>
      </c>
      <c r="F640" t="s">
        <v>347</v>
      </c>
      <c r="G640" t="s">
        <v>197</v>
      </c>
      <c r="H640" t="s">
        <v>198</v>
      </c>
      <c r="I640" t="s">
        <v>199</v>
      </c>
      <c r="J640">
        <v>1971</v>
      </c>
      <c r="K640">
        <v>2141</v>
      </c>
      <c r="L640">
        <v>2</v>
      </c>
      <c r="M640" t="s">
        <v>200</v>
      </c>
      <c r="N640" t="s">
        <v>467</v>
      </c>
      <c r="O640" t="s">
        <v>202</v>
      </c>
      <c r="P640" t="s">
        <v>365</v>
      </c>
    </row>
    <row r="641" spans="1:16" x14ac:dyDescent="0.25">
      <c r="A641">
        <v>1987</v>
      </c>
      <c r="B641" t="s">
        <v>360</v>
      </c>
      <c r="E641" t="s">
        <v>969</v>
      </c>
      <c r="F641" t="s">
        <v>347</v>
      </c>
      <c r="G641" t="s">
        <v>197</v>
      </c>
      <c r="H641" t="s">
        <v>198</v>
      </c>
      <c r="I641" t="s">
        <v>199</v>
      </c>
      <c r="J641">
        <v>1977</v>
      </c>
      <c r="K641">
        <v>5685</v>
      </c>
      <c r="L641">
        <v>2</v>
      </c>
      <c r="M641" t="s">
        <v>200</v>
      </c>
      <c r="N641" t="s">
        <v>467</v>
      </c>
      <c r="O641" t="s">
        <v>202</v>
      </c>
      <c r="P641" t="s">
        <v>365</v>
      </c>
    </row>
    <row r="642" spans="1:16" x14ac:dyDescent="0.25">
      <c r="A642">
        <v>1988</v>
      </c>
      <c r="B642" t="s">
        <v>360</v>
      </c>
      <c r="E642" t="s">
        <v>970</v>
      </c>
      <c r="F642" t="s">
        <v>347</v>
      </c>
      <c r="G642" t="s">
        <v>197</v>
      </c>
      <c r="H642" t="s">
        <v>198</v>
      </c>
      <c r="I642" t="s">
        <v>199</v>
      </c>
      <c r="J642">
        <v>1971</v>
      </c>
      <c r="K642">
        <v>531</v>
      </c>
      <c r="L642">
        <v>2</v>
      </c>
      <c r="M642" t="s">
        <v>200</v>
      </c>
      <c r="N642" t="s">
        <v>467</v>
      </c>
      <c r="O642" t="s">
        <v>202</v>
      </c>
      <c r="P642" t="s">
        <v>365</v>
      </c>
    </row>
    <row r="643" spans="1:16" x14ac:dyDescent="0.25">
      <c r="A643">
        <v>1989</v>
      </c>
      <c r="B643" t="s">
        <v>360</v>
      </c>
      <c r="E643" t="s">
        <v>971</v>
      </c>
      <c r="F643" t="s">
        <v>347</v>
      </c>
      <c r="G643" t="s">
        <v>197</v>
      </c>
      <c r="H643" t="s">
        <v>198</v>
      </c>
      <c r="I643" t="s">
        <v>199</v>
      </c>
      <c r="J643">
        <v>1972</v>
      </c>
      <c r="K643">
        <v>942</v>
      </c>
      <c r="L643">
        <v>2</v>
      </c>
      <c r="M643" t="s">
        <v>200</v>
      </c>
      <c r="N643" t="s">
        <v>467</v>
      </c>
      <c r="O643" t="s">
        <v>202</v>
      </c>
      <c r="P643" t="s">
        <v>365</v>
      </c>
    </row>
    <row r="644" spans="1:16" x14ac:dyDescent="0.25">
      <c r="A644">
        <v>1990</v>
      </c>
      <c r="B644" t="s">
        <v>360</v>
      </c>
      <c r="E644" t="s">
        <v>972</v>
      </c>
      <c r="F644" t="s">
        <v>347</v>
      </c>
      <c r="G644" t="s">
        <v>197</v>
      </c>
      <c r="H644" t="s">
        <v>198</v>
      </c>
      <c r="I644" t="s">
        <v>199</v>
      </c>
      <c r="J644">
        <v>1972</v>
      </c>
      <c r="K644">
        <v>441</v>
      </c>
      <c r="L644">
        <v>2</v>
      </c>
      <c r="M644" t="s">
        <v>200</v>
      </c>
      <c r="N644" t="s">
        <v>670</v>
      </c>
      <c r="O644" t="s">
        <v>202</v>
      </c>
      <c r="P644" t="s">
        <v>365</v>
      </c>
    </row>
    <row r="645" spans="1:16" x14ac:dyDescent="0.25">
      <c r="A645">
        <v>1991</v>
      </c>
      <c r="B645" t="s">
        <v>360</v>
      </c>
      <c r="E645" t="s">
        <v>973</v>
      </c>
      <c r="F645" t="s">
        <v>347</v>
      </c>
      <c r="G645" t="s">
        <v>197</v>
      </c>
      <c r="H645" t="s">
        <v>198</v>
      </c>
      <c r="I645" t="s">
        <v>199</v>
      </c>
      <c r="J645">
        <v>1965</v>
      </c>
      <c r="K645">
        <v>4755</v>
      </c>
      <c r="L645">
        <v>2</v>
      </c>
      <c r="M645" t="s">
        <v>200</v>
      </c>
      <c r="N645" t="s">
        <v>383</v>
      </c>
      <c r="O645" t="s">
        <v>202</v>
      </c>
      <c r="P645" t="s">
        <v>384</v>
      </c>
    </row>
    <row r="646" spans="1:16" x14ac:dyDescent="0.25">
      <c r="A646">
        <v>1992</v>
      </c>
      <c r="B646" t="s">
        <v>360</v>
      </c>
      <c r="E646" t="s">
        <v>974</v>
      </c>
      <c r="F646" t="s">
        <v>347</v>
      </c>
      <c r="G646" t="s">
        <v>197</v>
      </c>
      <c r="H646" t="s">
        <v>198</v>
      </c>
      <c r="I646" t="s">
        <v>199</v>
      </c>
      <c r="J646">
        <v>1962</v>
      </c>
      <c r="K646">
        <v>10769</v>
      </c>
      <c r="L646">
        <v>2</v>
      </c>
      <c r="M646" t="s">
        <v>200</v>
      </c>
      <c r="N646" t="s">
        <v>383</v>
      </c>
      <c r="O646" t="s">
        <v>202</v>
      </c>
      <c r="P646" t="s">
        <v>384</v>
      </c>
    </row>
    <row r="647" spans="1:16" x14ac:dyDescent="0.25">
      <c r="A647">
        <v>1993</v>
      </c>
      <c r="B647" t="s">
        <v>360</v>
      </c>
      <c r="E647" t="s">
        <v>975</v>
      </c>
      <c r="F647" t="s">
        <v>347</v>
      </c>
      <c r="G647" t="s">
        <v>197</v>
      </c>
      <c r="H647" t="s">
        <v>198</v>
      </c>
      <c r="I647" t="s">
        <v>199</v>
      </c>
      <c r="J647">
        <v>1962</v>
      </c>
      <c r="K647">
        <v>7249</v>
      </c>
      <c r="L647">
        <v>2</v>
      </c>
      <c r="M647" t="s">
        <v>200</v>
      </c>
      <c r="N647" t="s">
        <v>787</v>
      </c>
      <c r="O647" t="s">
        <v>202</v>
      </c>
      <c r="P647" t="s">
        <v>365</v>
      </c>
    </row>
    <row r="648" spans="1:16" x14ac:dyDescent="0.25">
      <c r="A648">
        <v>1994</v>
      </c>
      <c r="B648" t="s">
        <v>360</v>
      </c>
      <c r="E648" t="s">
        <v>976</v>
      </c>
      <c r="F648" t="s">
        <v>347</v>
      </c>
      <c r="G648" t="s">
        <v>197</v>
      </c>
      <c r="H648" t="s">
        <v>198</v>
      </c>
      <c r="I648" t="s">
        <v>199</v>
      </c>
      <c r="J648">
        <v>1967</v>
      </c>
      <c r="K648">
        <v>4919</v>
      </c>
      <c r="L648">
        <v>2</v>
      </c>
      <c r="M648" t="s">
        <v>200</v>
      </c>
      <c r="N648" t="s">
        <v>383</v>
      </c>
      <c r="O648" t="s">
        <v>202</v>
      </c>
      <c r="P648" t="s">
        <v>384</v>
      </c>
    </row>
    <row r="649" spans="1:16" x14ac:dyDescent="0.25">
      <c r="A649">
        <v>1995</v>
      </c>
      <c r="B649" t="s">
        <v>360</v>
      </c>
      <c r="E649" t="s">
        <v>977</v>
      </c>
      <c r="F649" t="s">
        <v>347</v>
      </c>
      <c r="G649" t="s">
        <v>197</v>
      </c>
      <c r="H649" t="s">
        <v>198</v>
      </c>
      <c r="I649" t="s">
        <v>199</v>
      </c>
      <c r="J649">
        <v>1977</v>
      </c>
      <c r="K649">
        <v>64132</v>
      </c>
      <c r="L649">
        <v>2</v>
      </c>
      <c r="M649" t="s">
        <v>200</v>
      </c>
      <c r="N649" t="s">
        <v>376</v>
      </c>
      <c r="O649" t="s">
        <v>202</v>
      </c>
      <c r="P649" t="s">
        <v>365</v>
      </c>
    </row>
    <row r="650" spans="1:16" x14ac:dyDescent="0.25">
      <c r="A650">
        <v>1996</v>
      </c>
      <c r="B650" t="s">
        <v>360</v>
      </c>
      <c r="E650" t="s">
        <v>978</v>
      </c>
      <c r="F650" t="s">
        <v>347</v>
      </c>
      <c r="G650" t="s">
        <v>197</v>
      </c>
      <c r="H650" t="s">
        <v>198</v>
      </c>
      <c r="I650" t="s">
        <v>199</v>
      </c>
      <c r="J650">
        <v>1977</v>
      </c>
      <c r="K650">
        <v>676</v>
      </c>
      <c r="L650">
        <v>2</v>
      </c>
      <c r="M650" t="s">
        <v>200</v>
      </c>
      <c r="N650" t="s">
        <v>670</v>
      </c>
      <c r="O650" t="s">
        <v>202</v>
      </c>
      <c r="P650" t="s">
        <v>365</v>
      </c>
    </row>
    <row r="651" spans="1:16" x14ac:dyDescent="0.25">
      <c r="A651">
        <v>1997</v>
      </c>
      <c r="B651" t="s">
        <v>360</v>
      </c>
      <c r="E651" t="s">
        <v>979</v>
      </c>
      <c r="F651" t="s">
        <v>347</v>
      </c>
      <c r="G651" t="s">
        <v>197</v>
      </c>
      <c r="H651" t="s">
        <v>198</v>
      </c>
      <c r="I651" t="s">
        <v>199</v>
      </c>
      <c r="J651">
        <v>1980</v>
      </c>
      <c r="K651">
        <v>3485</v>
      </c>
      <c r="L651">
        <v>2</v>
      </c>
      <c r="M651" t="s">
        <v>200</v>
      </c>
      <c r="N651" t="s">
        <v>670</v>
      </c>
      <c r="O651" t="s">
        <v>202</v>
      </c>
      <c r="P651" t="s">
        <v>365</v>
      </c>
    </row>
    <row r="652" spans="1:16" x14ac:dyDescent="0.25">
      <c r="A652">
        <v>1998</v>
      </c>
      <c r="B652" t="s">
        <v>360</v>
      </c>
      <c r="E652" t="s">
        <v>980</v>
      </c>
      <c r="F652" t="s">
        <v>347</v>
      </c>
      <c r="G652" t="s">
        <v>197</v>
      </c>
      <c r="H652" t="s">
        <v>198</v>
      </c>
      <c r="I652" t="s">
        <v>199</v>
      </c>
      <c r="J652">
        <v>1981</v>
      </c>
      <c r="K652">
        <v>6707</v>
      </c>
      <c r="L652">
        <v>2</v>
      </c>
      <c r="M652" t="s">
        <v>200</v>
      </c>
      <c r="N652" t="s">
        <v>467</v>
      </c>
      <c r="O652" t="s">
        <v>202</v>
      </c>
      <c r="P652" t="s">
        <v>365</v>
      </c>
    </row>
    <row r="653" spans="1:16" x14ac:dyDescent="0.25">
      <c r="A653">
        <v>1999</v>
      </c>
      <c r="B653" t="s">
        <v>360</v>
      </c>
      <c r="E653" t="s">
        <v>981</v>
      </c>
      <c r="F653" t="s">
        <v>347</v>
      </c>
      <c r="G653" t="s">
        <v>197</v>
      </c>
      <c r="H653" t="s">
        <v>198</v>
      </c>
      <c r="I653" t="s">
        <v>199</v>
      </c>
      <c r="J653">
        <v>1994</v>
      </c>
      <c r="K653">
        <v>6231</v>
      </c>
      <c r="L653">
        <v>2</v>
      </c>
      <c r="M653" t="s">
        <v>200</v>
      </c>
      <c r="N653" t="s">
        <v>364</v>
      </c>
      <c r="O653" t="s">
        <v>202</v>
      </c>
      <c r="P653" t="s">
        <v>365</v>
      </c>
    </row>
    <row r="654" spans="1:16" x14ac:dyDescent="0.25">
      <c r="A654">
        <v>2000</v>
      </c>
      <c r="B654" t="s">
        <v>360</v>
      </c>
      <c r="E654" t="s">
        <v>982</v>
      </c>
      <c r="F654" t="s">
        <v>347</v>
      </c>
      <c r="G654" t="s">
        <v>197</v>
      </c>
      <c r="H654" t="s">
        <v>198</v>
      </c>
      <c r="I654" t="s">
        <v>199</v>
      </c>
      <c r="J654">
        <v>1981</v>
      </c>
      <c r="K654">
        <v>5946</v>
      </c>
      <c r="L654">
        <v>2</v>
      </c>
      <c r="M654" t="s">
        <v>200</v>
      </c>
      <c r="N654" t="s">
        <v>467</v>
      </c>
      <c r="O654" t="s">
        <v>202</v>
      </c>
      <c r="P654" t="s">
        <v>365</v>
      </c>
    </row>
    <row r="655" spans="1:16" x14ac:dyDescent="0.25">
      <c r="A655">
        <v>2001</v>
      </c>
      <c r="B655" t="s">
        <v>360</v>
      </c>
      <c r="E655" t="s">
        <v>983</v>
      </c>
      <c r="F655" t="s">
        <v>347</v>
      </c>
      <c r="G655" t="s">
        <v>197</v>
      </c>
      <c r="H655" t="s">
        <v>198</v>
      </c>
      <c r="I655" t="s">
        <v>199</v>
      </c>
      <c r="J655">
        <v>1967</v>
      </c>
      <c r="K655">
        <v>21225</v>
      </c>
      <c r="L655">
        <v>2</v>
      </c>
      <c r="M655" t="s">
        <v>200</v>
      </c>
      <c r="N655" t="s">
        <v>787</v>
      </c>
      <c r="O655" t="s">
        <v>202</v>
      </c>
      <c r="P655" t="s">
        <v>365</v>
      </c>
    </row>
    <row r="656" spans="1:16" x14ac:dyDescent="0.25">
      <c r="A656">
        <v>2002</v>
      </c>
      <c r="B656" t="s">
        <v>360</v>
      </c>
      <c r="E656" t="s">
        <v>984</v>
      </c>
      <c r="F656" t="s">
        <v>347</v>
      </c>
      <c r="G656" t="s">
        <v>197</v>
      </c>
      <c r="H656" t="s">
        <v>198</v>
      </c>
      <c r="I656" t="s">
        <v>199</v>
      </c>
      <c r="J656">
        <v>1994</v>
      </c>
      <c r="K656">
        <v>1036</v>
      </c>
      <c r="L656">
        <v>2</v>
      </c>
      <c r="M656" t="s">
        <v>200</v>
      </c>
      <c r="N656" t="s">
        <v>670</v>
      </c>
      <c r="O656" t="s">
        <v>202</v>
      </c>
      <c r="P656" t="s">
        <v>365</v>
      </c>
    </row>
    <row r="657" spans="1:16" x14ac:dyDescent="0.25">
      <c r="A657">
        <v>2003</v>
      </c>
      <c r="B657" t="s">
        <v>360</v>
      </c>
      <c r="E657" t="s">
        <v>985</v>
      </c>
      <c r="F657" t="s">
        <v>347</v>
      </c>
      <c r="G657" t="s">
        <v>197</v>
      </c>
      <c r="H657" t="s">
        <v>198</v>
      </c>
      <c r="I657" t="s">
        <v>199</v>
      </c>
      <c r="J657">
        <v>1994</v>
      </c>
      <c r="K657">
        <v>22410</v>
      </c>
      <c r="L657">
        <v>2</v>
      </c>
      <c r="M657" t="s">
        <v>200</v>
      </c>
      <c r="N657" t="s">
        <v>383</v>
      </c>
      <c r="O657" t="s">
        <v>202</v>
      </c>
      <c r="P657" t="s">
        <v>384</v>
      </c>
    </row>
    <row r="658" spans="1:16" x14ac:dyDescent="0.25">
      <c r="A658">
        <v>2004</v>
      </c>
      <c r="B658" t="s">
        <v>360</v>
      </c>
      <c r="E658" t="s">
        <v>986</v>
      </c>
      <c r="F658" t="s">
        <v>347</v>
      </c>
      <c r="G658" t="s">
        <v>197</v>
      </c>
      <c r="H658" t="s">
        <v>198</v>
      </c>
      <c r="I658" t="s">
        <v>199</v>
      </c>
      <c r="J658">
        <v>1960</v>
      </c>
      <c r="K658">
        <v>77127</v>
      </c>
      <c r="L658">
        <v>2</v>
      </c>
      <c r="M658" t="s">
        <v>200</v>
      </c>
      <c r="N658" t="s">
        <v>383</v>
      </c>
      <c r="O658" t="s">
        <v>202</v>
      </c>
      <c r="P658" t="s">
        <v>384</v>
      </c>
    </row>
    <row r="659" spans="1:16" x14ac:dyDescent="0.25">
      <c r="A659">
        <v>2005</v>
      </c>
      <c r="B659" t="s">
        <v>360</v>
      </c>
      <c r="E659" t="s">
        <v>987</v>
      </c>
      <c r="F659" t="s">
        <v>347</v>
      </c>
      <c r="G659" t="s">
        <v>197</v>
      </c>
      <c r="H659" t="s">
        <v>198</v>
      </c>
      <c r="I659" t="s">
        <v>199</v>
      </c>
      <c r="J659">
        <v>1978</v>
      </c>
      <c r="K659">
        <v>10516</v>
      </c>
      <c r="L659">
        <v>2</v>
      </c>
      <c r="M659" t="s">
        <v>200</v>
      </c>
      <c r="N659" t="s">
        <v>670</v>
      </c>
      <c r="O659" t="s">
        <v>202</v>
      </c>
      <c r="P659" t="s">
        <v>365</v>
      </c>
    </row>
    <row r="660" spans="1:16" x14ac:dyDescent="0.25">
      <c r="A660">
        <v>2006</v>
      </c>
      <c r="B660" t="s">
        <v>360</v>
      </c>
      <c r="E660" t="s">
        <v>988</v>
      </c>
      <c r="F660" t="s">
        <v>347</v>
      </c>
      <c r="G660" t="s">
        <v>197</v>
      </c>
      <c r="H660" t="s">
        <v>198</v>
      </c>
      <c r="I660" t="s">
        <v>199</v>
      </c>
      <c r="J660">
        <v>1983</v>
      </c>
      <c r="K660">
        <v>7386</v>
      </c>
      <c r="L660">
        <v>2</v>
      </c>
      <c r="M660" t="s">
        <v>200</v>
      </c>
      <c r="N660" t="s">
        <v>467</v>
      </c>
      <c r="O660" t="s">
        <v>202</v>
      </c>
      <c r="P660" t="s">
        <v>365</v>
      </c>
    </row>
    <row r="661" spans="1:16" x14ac:dyDescent="0.25">
      <c r="A661">
        <v>2007</v>
      </c>
      <c r="B661" t="s">
        <v>360</v>
      </c>
      <c r="E661" t="s">
        <v>746</v>
      </c>
      <c r="F661" t="s">
        <v>347</v>
      </c>
      <c r="G661" t="s">
        <v>197</v>
      </c>
      <c r="H661" t="s">
        <v>198</v>
      </c>
      <c r="I661" t="s">
        <v>199</v>
      </c>
      <c r="J661">
        <v>1983</v>
      </c>
      <c r="K661">
        <v>8351</v>
      </c>
      <c r="L661">
        <v>2</v>
      </c>
      <c r="M661" t="s">
        <v>200</v>
      </c>
      <c r="N661" t="s">
        <v>670</v>
      </c>
      <c r="O661" t="s">
        <v>202</v>
      </c>
      <c r="P661" t="s">
        <v>365</v>
      </c>
    </row>
    <row r="662" spans="1:16" x14ac:dyDescent="0.25">
      <c r="A662">
        <v>2008</v>
      </c>
      <c r="B662" t="s">
        <v>360</v>
      </c>
      <c r="E662" t="s">
        <v>989</v>
      </c>
      <c r="F662" t="s">
        <v>347</v>
      </c>
      <c r="G662" t="s">
        <v>197</v>
      </c>
      <c r="H662" t="s">
        <v>198</v>
      </c>
      <c r="I662" t="s">
        <v>199</v>
      </c>
      <c r="J662">
        <v>1985</v>
      </c>
      <c r="K662">
        <v>9571</v>
      </c>
      <c r="L662">
        <v>2</v>
      </c>
      <c r="M662" t="s">
        <v>200</v>
      </c>
      <c r="N662" t="s">
        <v>467</v>
      </c>
      <c r="O662" t="s">
        <v>202</v>
      </c>
      <c r="P662" t="s">
        <v>365</v>
      </c>
    </row>
    <row r="663" spans="1:16" x14ac:dyDescent="0.25">
      <c r="A663">
        <v>2009</v>
      </c>
      <c r="B663" t="s">
        <v>360</v>
      </c>
      <c r="E663" t="s">
        <v>990</v>
      </c>
      <c r="F663" t="s">
        <v>347</v>
      </c>
      <c r="G663" t="s">
        <v>197</v>
      </c>
      <c r="H663" t="s">
        <v>198</v>
      </c>
      <c r="I663" t="s">
        <v>199</v>
      </c>
      <c r="J663">
        <v>1978</v>
      </c>
      <c r="K663">
        <v>7805</v>
      </c>
      <c r="L663">
        <v>2</v>
      </c>
      <c r="M663" t="s">
        <v>200</v>
      </c>
      <c r="N663" t="s">
        <v>670</v>
      </c>
      <c r="O663" t="s">
        <v>202</v>
      </c>
      <c r="P663" t="s">
        <v>365</v>
      </c>
    </row>
    <row r="664" spans="1:16" x14ac:dyDescent="0.25">
      <c r="A664">
        <v>2010</v>
      </c>
      <c r="B664" t="s">
        <v>360</v>
      </c>
      <c r="E664" t="s">
        <v>991</v>
      </c>
      <c r="F664" t="s">
        <v>347</v>
      </c>
      <c r="G664" t="s">
        <v>197</v>
      </c>
      <c r="H664" t="s">
        <v>198</v>
      </c>
      <c r="I664" t="s">
        <v>199</v>
      </c>
      <c r="J664">
        <v>1984</v>
      </c>
      <c r="K664">
        <v>11582</v>
      </c>
      <c r="L664">
        <v>2</v>
      </c>
      <c r="M664" t="s">
        <v>200</v>
      </c>
      <c r="N664" t="s">
        <v>670</v>
      </c>
      <c r="O664" t="s">
        <v>202</v>
      </c>
      <c r="P664" t="s">
        <v>365</v>
      </c>
    </row>
    <row r="665" spans="1:16" x14ac:dyDescent="0.25">
      <c r="A665">
        <v>2011</v>
      </c>
      <c r="B665" t="s">
        <v>360</v>
      </c>
      <c r="E665" t="s">
        <v>992</v>
      </c>
      <c r="F665" t="s">
        <v>347</v>
      </c>
      <c r="G665" t="s">
        <v>197</v>
      </c>
      <c r="H665" t="s">
        <v>198</v>
      </c>
      <c r="I665" t="s">
        <v>199</v>
      </c>
      <c r="J665">
        <v>1994</v>
      </c>
      <c r="K665">
        <v>1273</v>
      </c>
      <c r="L665">
        <v>2</v>
      </c>
      <c r="M665" t="s">
        <v>200</v>
      </c>
      <c r="N665" t="s">
        <v>383</v>
      </c>
      <c r="O665" t="s">
        <v>202</v>
      </c>
      <c r="P665" t="s">
        <v>384</v>
      </c>
    </row>
    <row r="666" spans="1:16" x14ac:dyDescent="0.25">
      <c r="A666">
        <v>2012</v>
      </c>
      <c r="B666" t="s">
        <v>360</v>
      </c>
      <c r="E666" t="s">
        <v>993</v>
      </c>
      <c r="F666" t="s">
        <v>347</v>
      </c>
      <c r="G666" t="s">
        <v>197</v>
      </c>
      <c r="H666" t="s">
        <v>198</v>
      </c>
      <c r="I666" t="s">
        <v>199</v>
      </c>
      <c r="J666">
        <v>1967</v>
      </c>
      <c r="K666">
        <v>142000</v>
      </c>
      <c r="L666">
        <v>2</v>
      </c>
      <c r="M666" t="s">
        <v>200</v>
      </c>
      <c r="N666" t="s">
        <v>668</v>
      </c>
      <c r="O666" t="s">
        <v>202</v>
      </c>
      <c r="P666" t="s">
        <v>365</v>
      </c>
    </row>
    <row r="667" spans="1:16" x14ac:dyDescent="0.25">
      <c r="A667">
        <v>2013</v>
      </c>
      <c r="B667" t="s">
        <v>360</v>
      </c>
      <c r="E667" t="s">
        <v>994</v>
      </c>
      <c r="F667" t="s">
        <v>347</v>
      </c>
      <c r="G667" t="s">
        <v>197</v>
      </c>
      <c r="H667" t="s">
        <v>198</v>
      </c>
      <c r="I667" t="s">
        <v>199</v>
      </c>
      <c r="J667">
        <v>1970</v>
      </c>
      <c r="K667">
        <v>19122</v>
      </c>
      <c r="L667">
        <v>2</v>
      </c>
      <c r="M667" t="s">
        <v>200</v>
      </c>
      <c r="N667" t="s">
        <v>383</v>
      </c>
      <c r="O667" t="s">
        <v>202</v>
      </c>
      <c r="P667" t="s">
        <v>384</v>
      </c>
    </row>
    <row r="668" spans="1:16" x14ac:dyDescent="0.25">
      <c r="A668">
        <v>2014</v>
      </c>
      <c r="B668" t="s">
        <v>360</v>
      </c>
      <c r="E668" t="s">
        <v>995</v>
      </c>
      <c r="F668" t="s">
        <v>347</v>
      </c>
      <c r="G668" t="s">
        <v>197</v>
      </c>
      <c r="H668" t="s">
        <v>198</v>
      </c>
      <c r="I668" t="s">
        <v>199</v>
      </c>
      <c r="J668">
        <v>1967</v>
      </c>
      <c r="K668">
        <v>16000</v>
      </c>
      <c r="L668">
        <v>2</v>
      </c>
      <c r="M668" t="s">
        <v>200</v>
      </c>
      <c r="N668" t="s">
        <v>668</v>
      </c>
      <c r="O668" t="s">
        <v>202</v>
      </c>
      <c r="P668" t="s">
        <v>365</v>
      </c>
    </row>
    <row r="669" spans="1:16" x14ac:dyDescent="0.25">
      <c r="A669">
        <v>2015</v>
      </c>
      <c r="B669" t="s">
        <v>360</v>
      </c>
      <c r="E669" t="s">
        <v>996</v>
      </c>
      <c r="F669" t="s">
        <v>347</v>
      </c>
      <c r="G669" t="s">
        <v>197</v>
      </c>
      <c r="H669" t="s">
        <v>198</v>
      </c>
      <c r="I669" t="s">
        <v>199</v>
      </c>
      <c r="J669">
        <v>1981</v>
      </c>
      <c r="K669">
        <v>39419</v>
      </c>
      <c r="L669">
        <v>2</v>
      </c>
      <c r="M669" t="s">
        <v>200</v>
      </c>
      <c r="N669" t="s">
        <v>376</v>
      </c>
      <c r="O669" t="s">
        <v>202</v>
      </c>
      <c r="P669" t="s">
        <v>365</v>
      </c>
    </row>
    <row r="670" spans="1:16" x14ac:dyDescent="0.25">
      <c r="A670">
        <v>2016</v>
      </c>
      <c r="B670" t="s">
        <v>360</v>
      </c>
      <c r="E670" t="s">
        <v>997</v>
      </c>
      <c r="F670" t="s">
        <v>347</v>
      </c>
      <c r="G670" t="s">
        <v>197</v>
      </c>
      <c r="H670" t="s">
        <v>198</v>
      </c>
      <c r="I670" t="s">
        <v>199</v>
      </c>
      <c r="J670">
        <v>1970</v>
      </c>
      <c r="K670">
        <v>727883</v>
      </c>
      <c r="L670">
        <v>2</v>
      </c>
      <c r="M670" t="s">
        <v>200</v>
      </c>
      <c r="N670" t="s">
        <v>376</v>
      </c>
      <c r="O670" t="s">
        <v>202</v>
      </c>
      <c r="P670" t="s">
        <v>365</v>
      </c>
    </row>
    <row r="671" spans="1:16" x14ac:dyDescent="0.25">
      <c r="A671">
        <v>2017</v>
      </c>
      <c r="B671" t="s">
        <v>360</v>
      </c>
      <c r="E671" t="s">
        <v>998</v>
      </c>
      <c r="F671" t="s">
        <v>347</v>
      </c>
      <c r="G671" t="s">
        <v>197</v>
      </c>
      <c r="H671" t="s">
        <v>198</v>
      </c>
      <c r="I671" t="s">
        <v>199</v>
      </c>
      <c r="J671">
        <v>1986</v>
      </c>
      <c r="K671">
        <v>29245</v>
      </c>
      <c r="L671">
        <v>2</v>
      </c>
      <c r="M671" t="s">
        <v>200</v>
      </c>
      <c r="N671" t="s">
        <v>376</v>
      </c>
      <c r="O671" t="s">
        <v>202</v>
      </c>
      <c r="P671" t="s">
        <v>365</v>
      </c>
    </row>
    <row r="672" spans="1:16" x14ac:dyDescent="0.25">
      <c r="A672">
        <v>2018</v>
      </c>
      <c r="B672" t="s">
        <v>360</v>
      </c>
      <c r="E672" t="s">
        <v>999</v>
      </c>
      <c r="F672" t="s">
        <v>347</v>
      </c>
      <c r="G672" t="s">
        <v>197</v>
      </c>
      <c r="H672" t="s">
        <v>198</v>
      </c>
      <c r="I672" t="s">
        <v>199</v>
      </c>
      <c r="J672">
        <v>1975</v>
      </c>
      <c r="K672">
        <v>186</v>
      </c>
      <c r="L672">
        <v>2</v>
      </c>
      <c r="M672" t="s">
        <v>200</v>
      </c>
      <c r="N672" t="s">
        <v>376</v>
      </c>
      <c r="O672" t="s">
        <v>202</v>
      </c>
      <c r="P672" t="s">
        <v>365</v>
      </c>
    </row>
    <row r="673" spans="1:16" x14ac:dyDescent="0.25">
      <c r="A673">
        <v>2019</v>
      </c>
      <c r="B673" t="s">
        <v>360</v>
      </c>
      <c r="E673" t="s">
        <v>1000</v>
      </c>
      <c r="F673" t="s">
        <v>347</v>
      </c>
      <c r="G673" t="s">
        <v>197</v>
      </c>
      <c r="H673" t="s">
        <v>198</v>
      </c>
      <c r="I673" t="s">
        <v>199</v>
      </c>
      <c r="J673">
        <v>1971</v>
      </c>
      <c r="K673">
        <v>420</v>
      </c>
      <c r="L673">
        <v>2</v>
      </c>
      <c r="M673" t="s">
        <v>200</v>
      </c>
      <c r="N673" t="s">
        <v>668</v>
      </c>
      <c r="O673" t="s">
        <v>202</v>
      </c>
      <c r="P673" t="s">
        <v>365</v>
      </c>
    </row>
    <row r="674" spans="1:16" x14ac:dyDescent="0.25">
      <c r="A674">
        <v>2020</v>
      </c>
      <c r="B674" t="s">
        <v>360</v>
      </c>
      <c r="E674" t="s">
        <v>1001</v>
      </c>
      <c r="F674" t="s">
        <v>347</v>
      </c>
      <c r="G674" t="s">
        <v>197</v>
      </c>
      <c r="H674" t="s">
        <v>198</v>
      </c>
      <c r="I674" t="s">
        <v>199</v>
      </c>
      <c r="J674">
        <v>1981</v>
      </c>
      <c r="K674">
        <v>24147</v>
      </c>
      <c r="L674">
        <v>2</v>
      </c>
      <c r="M674" t="s">
        <v>200</v>
      </c>
      <c r="N674" t="s">
        <v>376</v>
      </c>
      <c r="O674" t="s">
        <v>202</v>
      </c>
      <c r="P674" t="s">
        <v>365</v>
      </c>
    </row>
    <row r="675" spans="1:16" x14ac:dyDescent="0.25">
      <c r="A675">
        <v>2021</v>
      </c>
      <c r="B675" t="s">
        <v>360</v>
      </c>
      <c r="E675" t="s">
        <v>1002</v>
      </c>
      <c r="F675" t="s">
        <v>347</v>
      </c>
      <c r="G675" t="s">
        <v>197</v>
      </c>
      <c r="H675" t="s">
        <v>198</v>
      </c>
      <c r="I675" t="s">
        <v>199</v>
      </c>
      <c r="J675">
        <v>1982</v>
      </c>
      <c r="K675">
        <v>16977</v>
      </c>
      <c r="L675">
        <v>2</v>
      </c>
      <c r="M675" t="s">
        <v>200</v>
      </c>
      <c r="N675" t="s">
        <v>376</v>
      </c>
      <c r="O675" t="s">
        <v>202</v>
      </c>
      <c r="P675" t="s">
        <v>365</v>
      </c>
    </row>
    <row r="676" spans="1:16" x14ac:dyDescent="0.25">
      <c r="A676">
        <v>2022</v>
      </c>
      <c r="B676" t="s">
        <v>360</v>
      </c>
      <c r="E676" t="s">
        <v>1003</v>
      </c>
      <c r="F676" t="s">
        <v>347</v>
      </c>
      <c r="G676" t="s">
        <v>197</v>
      </c>
      <c r="H676" t="s">
        <v>198</v>
      </c>
      <c r="I676" t="s">
        <v>199</v>
      </c>
      <c r="J676">
        <v>1969</v>
      </c>
      <c r="K676">
        <v>128998</v>
      </c>
      <c r="L676">
        <v>2</v>
      </c>
      <c r="M676" t="s">
        <v>200</v>
      </c>
      <c r="N676" t="s">
        <v>787</v>
      </c>
      <c r="O676" t="s">
        <v>202</v>
      </c>
      <c r="P676" t="s">
        <v>365</v>
      </c>
    </row>
    <row r="677" spans="1:16" x14ac:dyDescent="0.25">
      <c r="A677">
        <v>2023</v>
      </c>
      <c r="B677" t="s">
        <v>360</v>
      </c>
      <c r="E677" t="s">
        <v>1004</v>
      </c>
      <c r="F677" t="s">
        <v>347</v>
      </c>
      <c r="G677" t="s">
        <v>197</v>
      </c>
      <c r="H677" t="s">
        <v>198</v>
      </c>
      <c r="I677" t="s">
        <v>199</v>
      </c>
      <c r="J677">
        <v>1979</v>
      </c>
      <c r="K677">
        <v>1769</v>
      </c>
      <c r="L677">
        <v>2</v>
      </c>
      <c r="M677" t="s">
        <v>200</v>
      </c>
      <c r="N677" t="s">
        <v>376</v>
      </c>
      <c r="O677" t="s">
        <v>202</v>
      </c>
      <c r="P677" t="s">
        <v>365</v>
      </c>
    </row>
    <row r="678" spans="1:16" x14ac:dyDescent="0.25">
      <c r="A678">
        <v>2024</v>
      </c>
      <c r="B678" t="s">
        <v>360</v>
      </c>
      <c r="E678" t="s">
        <v>1005</v>
      </c>
      <c r="F678" t="s">
        <v>347</v>
      </c>
      <c r="G678" t="s">
        <v>197</v>
      </c>
      <c r="H678" t="s">
        <v>198</v>
      </c>
      <c r="I678" t="s">
        <v>199</v>
      </c>
      <c r="J678">
        <v>1966</v>
      </c>
      <c r="K678">
        <v>93282</v>
      </c>
      <c r="L678">
        <v>2</v>
      </c>
      <c r="M678" t="s">
        <v>200</v>
      </c>
      <c r="N678" t="s">
        <v>668</v>
      </c>
      <c r="O678" t="s">
        <v>202</v>
      </c>
      <c r="P678" t="s">
        <v>365</v>
      </c>
    </row>
    <row r="679" spans="1:16" x14ac:dyDescent="0.25">
      <c r="A679">
        <v>2025</v>
      </c>
      <c r="B679" t="s">
        <v>360</v>
      </c>
      <c r="E679" t="s">
        <v>958</v>
      </c>
      <c r="F679" t="s">
        <v>347</v>
      </c>
      <c r="G679" t="s">
        <v>197</v>
      </c>
      <c r="H679" t="s">
        <v>198</v>
      </c>
      <c r="I679" t="s">
        <v>199</v>
      </c>
      <c r="J679">
        <v>1984</v>
      </c>
      <c r="K679">
        <v>30280</v>
      </c>
      <c r="L679">
        <v>2</v>
      </c>
      <c r="M679" t="s">
        <v>200</v>
      </c>
      <c r="N679" t="s">
        <v>376</v>
      </c>
      <c r="O679" t="s">
        <v>202</v>
      </c>
      <c r="P679" t="s">
        <v>365</v>
      </c>
    </row>
    <row r="680" spans="1:16" x14ac:dyDescent="0.25">
      <c r="A680">
        <v>2026</v>
      </c>
      <c r="B680" t="s">
        <v>360</v>
      </c>
      <c r="E680" t="s">
        <v>1006</v>
      </c>
      <c r="F680" t="s">
        <v>347</v>
      </c>
      <c r="G680" t="s">
        <v>197</v>
      </c>
      <c r="H680" t="s">
        <v>198</v>
      </c>
      <c r="I680" t="s">
        <v>199</v>
      </c>
      <c r="J680">
        <v>1983</v>
      </c>
      <c r="K680">
        <v>6429</v>
      </c>
      <c r="L680">
        <v>2</v>
      </c>
      <c r="M680" t="s">
        <v>200</v>
      </c>
      <c r="N680" t="s">
        <v>376</v>
      </c>
      <c r="O680" t="s">
        <v>202</v>
      </c>
      <c r="P680" t="s">
        <v>365</v>
      </c>
    </row>
    <row r="681" spans="1:16" x14ac:dyDescent="0.25">
      <c r="A681">
        <v>2027</v>
      </c>
      <c r="B681" t="s">
        <v>360</v>
      </c>
      <c r="E681" t="s">
        <v>1007</v>
      </c>
      <c r="F681" t="s">
        <v>347</v>
      </c>
      <c r="G681" t="s">
        <v>197</v>
      </c>
      <c r="H681" t="s">
        <v>198</v>
      </c>
      <c r="I681" t="s">
        <v>199</v>
      </c>
      <c r="J681">
        <v>1991</v>
      </c>
      <c r="K681">
        <v>46994</v>
      </c>
      <c r="L681">
        <v>2</v>
      </c>
      <c r="M681" t="s">
        <v>200</v>
      </c>
      <c r="N681" t="s">
        <v>376</v>
      </c>
      <c r="O681" t="s">
        <v>202</v>
      </c>
      <c r="P681" t="s">
        <v>365</v>
      </c>
    </row>
    <row r="682" spans="1:16" x14ac:dyDescent="0.25">
      <c r="A682">
        <v>2028</v>
      </c>
      <c r="B682" t="s">
        <v>360</v>
      </c>
      <c r="E682" t="s">
        <v>1008</v>
      </c>
      <c r="F682" t="s">
        <v>347</v>
      </c>
      <c r="G682" t="s">
        <v>197</v>
      </c>
      <c r="H682" t="s">
        <v>198</v>
      </c>
      <c r="I682" t="s">
        <v>199</v>
      </c>
      <c r="J682">
        <v>1962</v>
      </c>
      <c r="K682">
        <v>50402</v>
      </c>
      <c r="L682">
        <v>2</v>
      </c>
      <c r="M682" t="s">
        <v>200</v>
      </c>
      <c r="N682" t="s">
        <v>668</v>
      </c>
      <c r="O682" t="s">
        <v>202</v>
      </c>
      <c r="P682" t="s">
        <v>365</v>
      </c>
    </row>
    <row r="683" spans="1:16" x14ac:dyDescent="0.25">
      <c r="A683">
        <v>2029</v>
      </c>
      <c r="B683" t="s">
        <v>360</v>
      </c>
      <c r="E683" t="s">
        <v>1009</v>
      </c>
      <c r="F683" t="s">
        <v>347</v>
      </c>
      <c r="G683" t="s">
        <v>197</v>
      </c>
      <c r="H683" t="s">
        <v>198</v>
      </c>
      <c r="I683" t="s">
        <v>199</v>
      </c>
      <c r="J683">
        <v>1977</v>
      </c>
      <c r="K683">
        <v>1687</v>
      </c>
      <c r="L683">
        <v>2</v>
      </c>
      <c r="M683" t="s">
        <v>200</v>
      </c>
      <c r="N683" t="s">
        <v>376</v>
      </c>
      <c r="O683" t="s">
        <v>202</v>
      </c>
      <c r="P683" t="s">
        <v>365</v>
      </c>
    </row>
    <row r="684" spans="1:16" x14ac:dyDescent="0.25">
      <c r="A684">
        <v>2030</v>
      </c>
      <c r="B684" t="s">
        <v>360</v>
      </c>
      <c r="E684" t="s">
        <v>1010</v>
      </c>
      <c r="F684" t="s">
        <v>347</v>
      </c>
      <c r="G684" t="s">
        <v>197</v>
      </c>
      <c r="H684" t="s">
        <v>198</v>
      </c>
      <c r="I684" t="s">
        <v>199</v>
      </c>
      <c r="J684">
        <v>1969</v>
      </c>
      <c r="K684">
        <v>53891</v>
      </c>
      <c r="L684">
        <v>2</v>
      </c>
      <c r="M684" t="s">
        <v>200</v>
      </c>
      <c r="N684" t="s">
        <v>668</v>
      </c>
      <c r="O684" t="s">
        <v>202</v>
      </c>
      <c r="P684" t="s">
        <v>365</v>
      </c>
    </row>
    <row r="685" spans="1:16" x14ac:dyDescent="0.25">
      <c r="A685">
        <v>2031</v>
      </c>
      <c r="B685" t="s">
        <v>360</v>
      </c>
      <c r="E685" t="s">
        <v>1011</v>
      </c>
      <c r="F685" t="s">
        <v>347</v>
      </c>
      <c r="G685" t="s">
        <v>197</v>
      </c>
      <c r="H685" t="s">
        <v>198</v>
      </c>
      <c r="I685" t="s">
        <v>199</v>
      </c>
      <c r="J685">
        <v>1982</v>
      </c>
      <c r="K685">
        <v>5963</v>
      </c>
      <c r="L685">
        <v>2</v>
      </c>
      <c r="M685" t="s">
        <v>200</v>
      </c>
      <c r="N685" t="s">
        <v>376</v>
      </c>
      <c r="O685" t="s">
        <v>202</v>
      </c>
      <c r="P685" t="s">
        <v>365</v>
      </c>
    </row>
    <row r="686" spans="1:16" x14ac:dyDescent="0.25">
      <c r="A686">
        <v>2032</v>
      </c>
      <c r="B686" t="s">
        <v>360</v>
      </c>
      <c r="E686" t="s">
        <v>1012</v>
      </c>
      <c r="F686" t="s">
        <v>347</v>
      </c>
      <c r="G686" t="s">
        <v>197</v>
      </c>
      <c r="H686" t="s">
        <v>198</v>
      </c>
      <c r="I686" t="s">
        <v>199</v>
      </c>
      <c r="J686">
        <v>1975</v>
      </c>
      <c r="K686">
        <v>351</v>
      </c>
      <c r="L686">
        <v>2</v>
      </c>
      <c r="M686" t="s">
        <v>200</v>
      </c>
      <c r="N686" t="s">
        <v>668</v>
      </c>
      <c r="O686" t="s">
        <v>202</v>
      </c>
      <c r="P686" t="s">
        <v>365</v>
      </c>
    </row>
    <row r="687" spans="1:16" x14ac:dyDescent="0.25">
      <c r="A687">
        <v>2033</v>
      </c>
      <c r="B687" t="s">
        <v>360</v>
      </c>
      <c r="E687" t="s">
        <v>1003</v>
      </c>
      <c r="F687" t="s">
        <v>347</v>
      </c>
      <c r="G687" t="s">
        <v>197</v>
      </c>
      <c r="H687" t="s">
        <v>198</v>
      </c>
      <c r="I687" t="s">
        <v>199</v>
      </c>
      <c r="J687">
        <v>1964</v>
      </c>
      <c r="K687">
        <v>340</v>
      </c>
      <c r="L687">
        <v>2</v>
      </c>
      <c r="M687" t="s">
        <v>200</v>
      </c>
      <c r="N687" t="s">
        <v>668</v>
      </c>
      <c r="O687" t="s">
        <v>202</v>
      </c>
      <c r="P687" t="s">
        <v>365</v>
      </c>
    </row>
    <row r="688" spans="1:16" x14ac:dyDescent="0.25">
      <c r="A688">
        <v>2034</v>
      </c>
      <c r="B688" t="s">
        <v>360</v>
      </c>
      <c r="E688" t="s">
        <v>1003</v>
      </c>
      <c r="F688" t="s">
        <v>347</v>
      </c>
      <c r="G688" t="s">
        <v>197</v>
      </c>
      <c r="H688" t="s">
        <v>198</v>
      </c>
      <c r="I688" t="s">
        <v>199</v>
      </c>
      <c r="J688">
        <v>1969</v>
      </c>
      <c r="K688">
        <v>172</v>
      </c>
      <c r="L688">
        <v>2</v>
      </c>
      <c r="M688" t="s">
        <v>200</v>
      </c>
      <c r="N688" t="s">
        <v>787</v>
      </c>
      <c r="O688" t="s">
        <v>202</v>
      </c>
      <c r="P688" t="s">
        <v>365</v>
      </c>
    </row>
    <row r="689" spans="1:16" x14ac:dyDescent="0.25">
      <c r="A689">
        <v>2035</v>
      </c>
      <c r="B689" t="s">
        <v>360</v>
      </c>
      <c r="E689" t="s">
        <v>1013</v>
      </c>
      <c r="F689" t="s">
        <v>347</v>
      </c>
      <c r="G689" t="s">
        <v>197</v>
      </c>
      <c r="H689" t="s">
        <v>198</v>
      </c>
      <c r="I689" t="s">
        <v>199</v>
      </c>
      <c r="J689">
        <v>1966</v>
      </c>
      <c r="K689">
        <v>190520</v>
      </c>
      <c r="L689">
        <v>2</v>
      </c>
      <c r="M689" t="s">
        <v>200</v>
      </c>
      <c r="N689" t="s">
        <v>668</v>
      </c>
      <c r="O689" t="s">
        <v>202</v>
      </c>
      <c r="P689" t="s">
        <v>365</v>
      </c>
    </row>
    <row r="690" spans="1:16" x14ac:dyDescent="0.25">
      <c r="A690">
        <v>2036</v>
      </c>
      <c r="B690" t="s">
        <v>360</v>
      </c>
      <c r="E690" t="s">
        <v>1014</v>
      </c>
      <c r="F690" t="s">
        <v>347</v>
      </c>
      <c r="G690" t="s">
        <v>197</v>
      </c>
      <c r="H690" t="s">
        <v>198</v>
      </c>
      <c r="I690" t="s">
        <v>199</v>
      </c>
      <c r="J690">
        <v>1975</v>
      </c>
      <c r="K690">
        <v>258</v>
      </c>
      <c r="L690">
        <v>2</v>
      </c>
      <c r="M690" t="s">
        <v>200</v>
      </c>
      <c r="N690" t="s">
        <v>376</v>
      </c>
      <c r="O690" t="s">
        <v>202</v>
      </c>
      <c r="P690" t="s">
        <v>365</v>
      </c>
    </row>
    <row r="691" spans="1:16" x14ac:dyDescent="0.25">
      <c r="A691">
        <v>2037</v>
      </c>
      <c r="B691" t="s">
        <v>360</v>
      </c>
      <c r="E691" t="s">
        <v>1015</v>
      </c>
      <c r="F691" t="s">
        <v>347</v>
      </c>
      <c r="G691" t="s">
        <v>197</v>
      </c>
      <c r="H691" t="s">
        <v>198</v>
      </c>
      <c r="I691" t="s">
        <v>199</v>
      </c>
      <c r="J691">
        <v>1966</v>
      </c>
      <c r="K691">
        <v>120752</v>
      </c>
      <c r="L691">
        <v>2</v>
      </c>
      <c r="M691" t="s">
        <v>200</v>
      </c>
      <c r="N691" t="s">
        <v>376</v>
      </c>
      <c r="O691" t="s">
        <v>202</v>
      </c>
      <c r="P691" t="s">
        <v>365</v>
      </c>
    </row>
    <row r="692" spans="1:16" x14ac:dyDescent="0.25">
      <c r="A692">
        <v>2038</v>
      </c>
      <c r="B692" t="s">
        <v>360</v>
      </c>
      <c r="E692" t="s">
        <v>1016</v>
      </c>
      <c r="F692" t="s">
        <v>347</v>
      </c>
      <c r="G692" t="s">
        <v>197</v>
      </c>
      <c r="H692" t="s">
        <v>198</v>
      </c>
      <c r="I692" t="s">
        <v>199</v>
      </c>
      <c r="J692">
        <v>1991</v>
      </c>
      <c r="K692">
        <v>54256</v>
      </c>
      <c r="L692">
        <v>2</v>
      </c>
      <c r="M692" t="s">
        <v>200</v>
      </c>
      <c r="N692" t="s">
        <v>376</v>
      </c>
      <c r="O692" t="s">
        <v>202</v>
      </c>
      <c r="P692" t="s">
        <v>365</v>
      </c>
    </row>
    <row r="693" spans="1:16" x14ac:dyDescent="0.25">
      <c r="A693">
        <v>2039</v>
      </c>
      <c r="B693" t="s">
        <v>360</v>
      </c>
      <c r="E693" t="s">
        <v>1017</v>
      </c>
      <c r="F693" t="s">
        <v>347</v>
      </c>
      <c r="G693" t="s">
        <v>197</v>
      </c>
      <c r="H693" t="s">
        <v>198</v>
      </c>
      <c r="I693" t="s">
        <v>199</v>
      </c>
      <c r="J693">
        <v>1969</v>
      </c>
      <c r="K693">
        <v>111253</v>
      </c>
      <c r="L693">
        <v>2</v>
      </c>
      <c r="M693" t="s">
        <v>200</v>
      </c>
      <c r="N693" t="s">
        <v>668</v>
      </c>
      <c r="O693" t="s">
        <v>202</v>
      </c>
      <c r="P693" t="s">
        <v>365</v>
      </c>
    </row>
    <row r="694" spans="1:16" x14ac:dyDescent="0.25">
      <c r="A694">
        <v>2040</v>
      </c>
      <c r="B694" t="s">
        <v>360</v>
      </c>
      <c r="E694" t="s">
        <v>1018</v>
      </c>
      <c r="F694" t="s">
        <v>347</v>
      </c>
      <c r="G694" t="s">
        <v>197</v>
      </c>
      <c r="H694" t="s">
        <v>198</v>
      </c>
      <c r="I694" t="s">
        <v>199</v>
      </c>
      <c r="J694">
        <v>1981</v>
      </c>
      <c r="K694">
        <v>6591</v>
      </c>
      <c r="L694">
        <v>2</v>
      </c>
      <c r="M694" t="s">
        <v>200</v>
      </c>
      <c r="N694" t="s">
        <v>670</v>
      </c>
      <c r="O694" t="s">
        <v>202</v>
      </c>
      <c r="P694" t="s">
        <v>365</v>
      </c>
    </row>
    <row r="695" spans="1:16" x14ac:dyDescent="0.25">
      <c r="A695">
        <v>2041</v>
      </c>
      <c r="B695" t="s">
        <v>360</v>
      </c>
      <c r="E695" t="s">
        <v>1019</v>
      </c>
      <c r="F695" t="s">
        <v>347</v>
      </c>
      <c r="G695" t="s">
        <v>197</v>
      </c>
      <c r="H695" t="s">
        <v>198</v>
      </c>
      <c r="I695" t="s">
        <v>199</v>
      </c>
      <c r="J695">
        <v>1985</v>
      </c>
      <c r="K695">
        <v>24006</v>
      </c>
      <c r="L695">
        <v>2</v>
      </c>
      <c r="M695" t="s">
        <v>200</v>
      </c>
      <c r="N695" t="s">
        <v>376</v>
      </c>
      <c r="O695" t="s">
        <v>202</v>
      </c>
      <c r="P695" t="s">
        <v>365</v>
      </c>
    </row>
    <row r="696" spans="1:16" x14ac:dyDescent="0.25">
      <c r="A696">
        <v>2042</v>
      </c>
      <c r="B696" t="s">
        <v>360</v>
      </c>
      <c r="E696" t="s">
        <v>1020</v>
      </c>
      <c r="F696" t="s">
        <v>347</v>
      </c>
      <c r="G696" t="s">
        <v>197</v>
      </c>
      <c r="H696" t="s">
        <v>198</v>
      </c>
      <c r="I696" t="s">
        <v>199</v>
      </c>
      <c r="J696">
        <v>1981</v>
      </c>
      <c r="K696">
        <v>7169</v>
      </c>
      <c r="L696">
        <v>2</v>
      </c>
      <c r="M696" t="s">
        <v>200</v>
      </c>
      <c r="N696" t="s">
        <v>376</v>
      </c>
      <c r="O696" t="s">
        <v>202</v>
      </c>
      <c r="P696" t="s">
        <v>365</v>
      </c>
    </row>
    <row r="697" spans="1:16" x14ac:dyDescent="0.25">
      <c r="A697">
        <v>2043</v>
      </c>
      <c r="B697" t="s">
        <v>360</v>
      </c>
      <c r="E697" t="s">
        <v>1021</v>
      </c>
      <c r="F697" t="s">
        <v>347</v>
      </c>
      <c r="G697" t="s">
        <v>197</v>
      </c>
      <c r="H697" t="s">
        <v>198</v>
      </c>
      <c r="I697" t="s">
        <v>199</v>
      </c>
      <c r="J697">
        <v>1965</v>
      </c>
      <c r="K697">
        <v>181475</v>
      </c>
      <c r="L697">
        <v>2</v>
      </c>
      <c r="M697" t="s">
        <v>200</v>
      </c>
      <c r="N697" t="s">
        <v>376</v>
      </c>
      <c r="O697" t="s">
        <v>202</v>
      </c>
      <c r="P697" t="s">
        <v>365</v>
      </c>
    </row>
    <row r="698" spans="1:16" x14ac:dyDescent="0.25">
      <c r="A698">
        <v>2044</v>
      </c>
      <c r="B698" t="s">
        <v>360</v>
      </c>
      <c r="E698" t="s">
        <v>1022</v>
      </c>
      <c r="F698" t="s">
        <v>347</v>
      </c>
      <c r="G698" t="s">
        <v>197</v>
      </c>
      <c r="H698" t="s">
        <v>198</v>
      </c>
      <c r="I698" t="s">
        <v>199</v>
      </c>
      <c r="J698">
        <v>1979</v>
      </c>
      <c r="K698">
        <v>15089</v>
      </c>
      <c r="L698">
        <v>2</v>
      </c>
      <c r="M698" t="s">
        <v>200</v>
      </c>
      <c r="N698" t="s">
        <v>376</v>
      </c>
      <c r="O698" t="s">
        <v>202</v>
      </c>
      <c r="P698" t="s">
        <v>365</v>
      </c>
    </row>
    <row r="699" spans="1:16" x14ac:dyDescent="0.25">
      <c r="A699">
        <v>2045</v>
      </c>
      <c r="B699" t="s">
        <v>360</v>
      </c>
      <c r="E699" t="s">
        <v>1023</v>
      </c>
      <c r="F699" t="s">
        <v>347</v>
      </c>
      <c r="G699" t="s">
        <v>197</v>
      </c>
      <c r="H699" t="s">
        <v>198</v>
      </c>
      <c r="I699" t="s">
        <v>199</v>
      </c>
      <c r="J699">
        <v>1967</v>
      </c>
      <c r="K699">
        <v>103853</v>
      </c>
      <c r="L699">
        <v>2</v>
      </c>
      <c r="M699" t="s">
        <v>200</v>
      </c>
      <c r="N699" t="s">
        <v>668</v>
      </c>
      <c r="O699" t="s">
        <v>202</v>
      </c>
      <c r="P699" t="s">
        <v>365</v>
      </c>
    </row>
    <row r="700" spans="1:16" x14ac:dyDescent="0.25">
      <c r="A700">
        <v>2046</v>
      </c>
      <c r="B700" t="s">
        <v>360</v>
      </c>
      <c r="E700" t="s">
        <v>1024</v>
      </c>
      <c r="F700" t="s">
        <v>347</v>
      </c>
      <c r="G700" t="s">
        <v>197</v>
      </c>
      <c r="H700" t="s">
        <v>198</v>
      </c>
      <c r="I700" t="s">
        <v>199</v>
      </c>
      <c r="J700">
        <v>1978</v>
      </c>
      <c r="K700">
        <v>22064</v>
      </c>
      <c r="L700">
        <v>2</v>
      </c>
      <c r="M700" t="s">
        <v>200</v>
      </c>
      <c r="N700" t="s">
        <v>376</v>
      </c>
      <c r="O700" t="s">
        <v>202</v>
      </c>
      <c r="P700" t="s">
        <v>365</v>
      </c>
    </row>
    <row r="701" spans="1:16" x14ac:dyDescent="0.25">
      <c r="A701">
        <v>2047</v>
      </c>
      <c r="B701" t="s">
        <v>360</v>
      </c>
      <c r="E701" t="s">
        <v>1025</v>
      </c>
      <c r="F701" t="s">
        <v>347</v>
      </c>
      <c r="G701" t="s">
        <v>197</v>
      </c>
      <c r="H701" t="s">
        <v>198</v>
      </c>
      <c r="I701" t="s">
        <v>199</v>
      </c>
      <c r="J701">
        <v>1975</v>
      </c>
      <c r="K701">
        <v>422</v>
      </c>
      <c r="L701">
        <v>2</v>
      </c>
      <c r="M701" t="s">
        <v>200</v>
      </c>
      <c r="N701" t="s">
        <v>376</v>
      </c>
      <c r="O701" t="s">
        <v>202</v>
      </c>
      <c r="P701" t="s">
        <v>365</v>
      </c>
    </row>
    <row r="702" spans="1:16" x14ac:dyDescent="0.25">
      <c r="A702">
        <v>2048</v>
      </c>
      <c r="B702" t="s">
        <v>360</v>
      </c>
      <c r="E702" t="s">
        <v>1026</v>
      </c>
      <c r="F702" t="s">
        <v>347</v>
      </c>
      <c r="G702" t="s">
        <v>197</v>
      </c>
      <c r="H702" t="s">
        <v>198</v>
      </c>
      <c r="I702" t="s">
        <v>199</v>
      </c>
      <c r="J702">
        <v>1969</v>
      </c>
      <c r="K702">
        <v>1045</v>
      </c>
      <c r="L702">
        <v>2</v>
      </c>
      <c r="M702" t="s">
        <v>200</v>
      </c>
      <c r="N702" t="s">
        <v>668</v>
      </c>
      <c r="O702" t="s">
        <v>202</v>
      </c>
      <c r="P702" t="s">
        <v>365</v>
      </c>
    </row>
    <row r="703" spans="1:16" x14ac:dyDescent="0.25">
      <c r="A703">
        <v>2049</v>
      </c>
      <c r="B703" t="s">
        <v>360</v>
      </c>
      <c r="E703" t="s">
        <v>1027</v>
      </c>
      <c r="F703" t="s">
        <v>347</v>
      </c>
      <c r="G703" t="s">
        <v>197</v>
      </c>
      <c r="H703" t="s">
        <v>198</v>
      </c>
      <c r="I703" t="s">
        <v>199</v>
      </c>
      <c r="J703">
        <v>1964</v>
      </c>
      <c r="K703">
        <v>455</v>
      </c>
      <c r="L703">
        <v>2</v>
      </c>
      <c r="M703" t="s">
        <v>200</v>
      </c>
      <c r="N703" t="s">
        <v>668</v>
      </c>
      <c r="O703" t="s">
        <v>202</v>
      </c>
      <c r="P703" t="s">
        <v>365</v>
      </c>
    </row>
    <row r="704" spans="1:16" x14ac:dyDescent="0.25">
      <c r="A704">
        <v>2050</v>
      </c>
      <c r="B704" t="s">
        <v>360</v>
      </c>
      <c r="E704" t="s">
        <v>756</v>
      </c>
      <c r="F704" t="s">
        <v>347</v>
      </c>
      <c r="G704" t="s">
        <v>197</v>
      </c>
      <c r="H704" t="s">
        <v>198</v>
      </c>
      <c r="I704" t="s">
        <v>199</v>
      </c>
      <c r="J704">
        <v>1969</v>
      </c>
      <c r="K704">
        <v>42128</v>
      </c>
      <c r="L704">
        <v>2</v>
      </c>
      <c r="M704" t="s">
        <v>200</v>
      </c>
      <c r="N704" t="s">
        <v>668</v>
      </c>
      <c r="O704" t="s">
        <v>202</v>
      </c>
      <c r="P704" t="s">
        <v>365</v>
      </c>
    </row>
    <row r="705" spans="1:16" x14ac:dyDescent="0.25">
      <c r="A705">
        <v>2051</v>
      </c>
      <c r="B705" t="s">
        <v>360</v>
      </c>
      <c r="E705" t="s">
        <v>1028</v>
      </c>
      <c r="F705" t="s">
        <v>347</v>
      </c>
      <c r="G705" t="s">
        <v>197</v>
      </c>
      <c r="H705" t="s">
        <v>198</v>
      </c>
      <c r="I705" t="s">
        <v>199</v>
      </c>
      <c r="J705">
        <v>1968</v>
      </c>
      <c r="K705">
        <v>41673</v>
      </c>
      <c r="L705">
        <v>2</v>
      </c>
      <c r="M705" t="s">
        <v>200</v>
      </c>
      <c r="N705" t="s">
        <v>668</v>
      </c>
      <c r="O705" t="s">
        <v>202</v>
      </c>
      <c r="P705" t="s">
        <v>365</v>
      </c>
    </row>
    <row r="706" spans="1:16" x14ac:dyDescent="0.25">
      <c r="A706">
        <v>2052</v>
      </c>
      <c r="B706" t="s">
        <v>360</v>
      </c>
      <c r="E706" t="s">
        <v>1029</v>
      </c>
      <c r="F706" t="s">
        <v>347</v>
      </c>
      <c r="G706" t="s">
        <v>197</v>
      </c>
      <c r="H706" t="s">
        <v>198</v>
      </c>
      <c r="I706" t="s">
        <v>199</v>
      </c>
      <c r="J706">
        <v>1974</v>
      </c>
      <c r="K706">
        <v>126</v>
      </c>
      <c r="L706">
        <v>2</v>
      </c>
      <c r="M706" t="s">
        <v>200</v>
      </c>
      <c r="N706" t="s">
        <v>376</v>
      </c>
      <c r="O706" t="s">
        <v>202</v>
      </c>
      <c r="P706" t="s">
        <v>365</v>
      </c>
    </row>
    <row r="707" spans="1:16" x14ac:dyDescent="0.25">
      <c r="A707">
        <v>2053</v>
      </c>
      <c r="B707" t="s">
        <v>360</v>
      </c>
      <c r="E707" t="s">
        <v>1030</v>
      </c>
      <c r="F707" t="s">
        <v>347</v>
      </c>
      <c r="G707" t="s">
        <v>197</v>
      </c>
      <c r="H707" t="s">
        <v>198</v>
      </c>
      <c r="I707" t="s">
        <v>199</v>
      </c>
      <c r="J707">
        <v>1993</v>
      </c>
      <c r="K707">
        <v>38077</v>
      </c>
      <c r="L707">
        <v>2</v>
      </c>
      <c r="M707" t="s">
        <v>200</v>
      </c>
      <c r="N707" t="s">
        <v>376</v>
      </c>
      <c r="O707" t="s">
        <v>202</v>
      </c>
      <c r="P707" t="s">
        <v>365</v>
      </c>
    </row>
    <row r="708" spans="1:16" x14ac:dyDescent="0.25">
      <c r="A708">
        <v>2054</v>
      </c>
      <c r="B708" t="s">
        <v>360</v>
      </c>
      <c r="E708" t="s">
        <v>1031</v>
      </c>
      <c r="F708" t="s">
        <v>347</v>
      </c>
      <c r="G708" t="s">
        <v>197</v>
      </c>
      <c r="H708" t="s">
        <v>198</v>
      </c>
      <c r="I708" t="s">
        <v>199</v>
      </c>
      <c r="J708">
        <v>1973</v>
      </c>
      <c r="K708">
        <v>97</v>
      </c>
      <c r="L708">
        <v>2</v>
      </c>
      <c r="M708" t="s">
        <v>200</v>
      </c>
      <c r="N708" t="s">
        <v>376</v>
      </c>
      <c r="O708" t="s">
        <v>202</v>
      </c>
      <c r="P708" t="s">
        <v>365</v>
      </c>
    </row>
    <row r="709" spans="1:16" x14ac:dyDescent="0.25">
      <c r="A709">
        <v>2055</v>
      </c>
      <c r="B709" t="s">
        <v>360</v>
      </c>
      <c r="E709" t="s">
        <v>1032</v>
      </c>
      <c r="F709" t="s">
        <v>347</v>
      </c>
      <c r="G709" t="s">
        <v>197</v>
      </c>
      <c r="H709" t="s">
        <v>198</v>
      </c>
      <c r="I709" t="s">
        <v>199</v>
      </c>
      <c r="J709">
        <v>1984</v>
      </c>
      <c r="K709">
        <v>25080</v>
      </c>
      <c r="L709">
        <v>2</v>
      </c>
      <c r="M709" t="s">
        <v>200</v>
      </c>
      <c r="N709" t="s">
        <v>376</v>
      </c>
      <c r="O709" t="s">
        <v>202</v>
      </c>
      <c r="P709" t="s">
        <v>365</v>
      </c>
    </row>
    <row r="710" spans="1:16" x14ac:dyDescent="0.25">
      <c r="A710">
        <v>2056</v>
      </c>
      <c r="B710" t="s">
        <v>360</v>
      </c>
      <c r="E710" t="s">
        <v>1033</v>
      </c>
      <c r="F710" t="s">
        <v>347</v>
      </c>
      <c r="G710" t="s">
        <v>197</v>
      </c>
      <c r="H710" t="s">
        <v>198</v>
      </c>
      <c r="I710" t="s">
        <v>199</v>
      </c>
      <c r="J710">
        <v>1985</v>
      </c>
      <c r="K710">
        <v>15201</v>
      </c>
      <c r="L710">
        <v>2</v>
      </c>
      <c r="M710" t="s">
        <v>200</v>
      </c>
      <c r="N710" t="s">
        <v>376</v>
      </c>
      <c r="O710" t="s">
        <v>202</v>
      </c>
      <c r="P710" t="s">
        <v>365</v>
      </c>
    </row>
    <row r="711" spans="1:16" x14ac:dyDescent="0.25">
      <c r="A711">
        <v>2057</v>
      </c>
      <c r="B711" t="s">
        <v>360</v>
      </c>
      <c r="E711" t="s">
        <v>1034</v>
      </c>
      <c r="F711" t="s">
        <v>347</v>
      </c>
      <c r="G711" t="s">
        <v>197</v>
      </c>
      <c r="H711" t="s">
        <v>198</v>
      </c>
      <c r="I711" t="s">
        <v>199</v>
      </c>
      <c r="J711">
        <v>1968</v>
      </c>
      <c r="K711">
        <v>7026</v>
      </c>
      <c r="L711">
        <v>2</v>
      </c>
      <c r="M711" t="s">
        <v>200</v>
      </c>
      <c r="N711" t="s">
        <v>668</v>
      </c>
      <c r="O711" t="s">
        <v>202</v>
      </c>
      <c r="P711" t="s">
        <v>365</v>
      </c>
    </row>
    <row r="712" spans="1:16" x14ac:dyDescent="0.25">
      <c r="A712">
        <v>2058</v>
      </c>
      <c r="B712" t="s">
        <v>360</v>
      </c>
      <c r="E712" t="s">
        <v>1035</v>
      </c>
      <c r="F712" t="s">
        <v>347</v>
      </c>
      <c r="G712" t="s">
        <v>197</v>
      </c>
      <c r="H712" t="s">
        <v>198</v>
      </c>
      <c r="I712" t="s">
        <v>199</v>
      </c>
      <c r="J712">
        <v>1969</v>
      </c>
      <c r="K712">
        <v>278997</v>
      </c>
      <c r="L712">
        <v>2</v>
      </c>
      <c r="M712" t="s">
        <v>200</v>
      </c>
      <c r="N712" t="s">
        <v>668</v>
      </c>
      <c r="O712" t="s">
        <v>202</v>
      </c>
      <c r="P712" t="s">
        <v>365</v>
      </c>
    </row>
    <row r="713" spans="1:16" x14ac:dyDescent="0.25">
      <c r="A713">
        <v>2059</v>
      </c>
      <c r="B713" t="s">
        <v>360</v>
      </c>
      <c r="E713" t="s">
        <v>1036</v>
      </c>
      <c r="F713" t="s">
        <v>347</v>
      </c>
      <c r="G713" t="s">
        <v>197</v>
      </c>
      <c r="H713" t="s">
        <v>198</v>
      </c>
      <c r="I713" t="s">
        <v>199</v>
      </c>
      <c r="J713">
        <v>1975</v>
      </c>
      <c r="K713">
        <v>1018</v>
      </c>
      <c r="L713">
        <v>2</v>
      </c>
      <c r="M713" t="s">
        <v>200</v>
      </c>
      <c r="N713" t="s">
        <v>376</v>
      </c>
      <c r="O713" t="s">
        <v>202</v>
      </c>
      <c r="P713" t="s">
        <v>365</v>
      </c>
    </row>
    <row r="714" spans="1:16" x14ac:dyDescent="0.25">
      <c r="A714">
        <v>2063</v>
      </c>
      <c r="B714" t="s">
        <v>360</v>
      </c>
      <c r="E714" t="s">
        <v>1037</v>
      </c>
      <c r="F714" t="s">
        <v>347</v>
      </c>
      <c r="G714" t="s">
        <v>1038</v>
      </c>
      <c r="H714" t="s">
        <v>198</v>
      </c>
      <c r="I714" t="s">
        <v>1039</v>
      </c>
      <c r="J714">
        <v>1966</v>
      </c>
      <c r="K714">
        <v>31097</v>
      </c>
      <c r="L714">
        <v>4</v>
      </c>
      <c r="M714" t="s">
        <v>200</v>
      </c>
      <c r="N714" t="s">
        <v>376</v>
      </c>
      <c r="O714" t="s">
        <v>202</v>
      </c>
      <c r="P714" t="s">
        <v>365</v>
      </c>
    </row>
    <row r="715" spans="1:16" x14ac:dyDescent="0.25">
      <c r="A715">
        <v>2064</v>
      </c>
      <c r="B715" t="s">
        <v>360</v>
      </c>
      <c r="E715" t="s">
        <v>1040</v>
      </c>
      <c r="F715" t="s">
        <v>347</v>
      </c>
      <c r="G715" t="s">
        <v>1038</v>
      </c>
      <c r="H715" t="s">
        <v>198</v>
      </c>
      <c r="I715" t="s">
        <v>1039</v>
      </c>
      <c r="J715">
        <v>1969</v>
      </c>
      <c r="K715">
        <v>4241</v>
      </c>
      <c r="L715">
        <v>4</v>
      </c>
      <c r="M715" t="s">
        <v>200</v>
      </c>
      <c r="N715" t="s">
        <v>364</v>
      </c>
      <c r="O715" t="s">
        <v>202</v>
      </c>
      <c r="P715" t="s">
        <v>365</v>
      </c>
    </row>
    <row r="716" spans="1:16" x14ac:dyDescent="0.25">
      <c r="A716">
        <v>2065</v>
      </c>
      <c r="B716" t="s">
        <v>360</v>
      </c>
      <c r="E716" t="s">
        <v>1041</v>
      </c>
      <c r="F716" t="s">
        <v>347</v>
      </c>
      <c r="G716" t="s">
        <v>1038</v>
      </c>
      <c r="H716" t="s">
        <v>198</v>
      </c>
      <c r="I716" t="s">
        <v>1039</v>
      </c>
      <c r="J716">
        <v>1968</v>
      </c>
      <c r="K716">
        <v>21641</v>
      </c>
      <c r="L716">
        <v>4</v>
      </c>
      <c r="M716" t="s">
        <v>200</v>
      </c>
      <c r="N716" t="s">
        <v>364</v>
      </c>
      <c r="O716" t="s">
        <v>202</v>
      </c>
      <c r="P716" t="s">
        <v>365</v>
      </c>
    </row>
    <row r="717" spans="1:16" x14ac:dyDescent="0.25">
      <c r="A717">
        <v>2066</v>
      </c>
      <c r="B717" t="s">
        <v>360</v>
      </c>
      <c r="E717" t="s">
        <v>1042</v>
      </c>
      <c r="F717" t="s">
        <v>347</v>
      </c>
      <c r="G717" t="s">
        <v>1038</v>
      </c>
      <c r="H717" t="s">
        <v>198</v>
      </c>
      <c r="I717" t="s">
        <v>1039</v>
      </c>
      <c r="J717">
        <v>1967</v>
      </c>
      <c r="K717">
        <v>5513</v>
      </c>
      <c r="L717">
        <v>4</v>
      </c>
      <c r="M717" t="s">
        <v>200</v>
      </c>
      <c r="N717" t="s">
        <v>364</v>
      </c>
      <c r="O717" t="s">
        <v>202</v>
      </c>
      <c r="P717" t="s">
        <v>365</v>
      </c>
    </row>
    <row r="718" spans="1:16" x14ac:dyDescent="0.25">
      <c r="A718">
        <v>2067</v>
      </c>
      <c r="B718" t="s">
        <v>360</v>
      </c>
      <c r="E718" t="s">
        <v>1043</v>
      </c>
      <c r="F718" t="s">
        <v>347</v>
      </c>
      <c r="G718" t="s">
        <v>1038</v>
      </c>
      <c r="H718" t="s">
        <v>198</v>
      </c>
      <c r="I718" t="s">
        <v>1039</v>
      </c>
      <c r="J718">
        <v>1969</v>
      </c>
      <c r="K718">
        <v>54421</v>
      </c>
      <c r="L718">
        <v>4</v>
      </c>
      <c r="M718" t="s">
        <v>200</v>
      </c>
      <c r="N718" t="s">
        <v>364</v>
      </c>
      <c r="O718" t="s">
        <v>202</v>
      </c>
      <c r="P718" t="s">
        <v>365</v>
      </c>
    </row>
    <row r="719" spans="1:16" x14ac:dyDescent="0.25">
      <c r="A719">
        <v>2068</v>
      </c>
      <c r="B719" t="s">
        <v>360</v>
      </c>
      <c r="E719" t="s">
        <v>1044</v>
      </c>
      <c r="F719" t="s">
        <v>347</v>
      </c>
      <c r="G719" t="s">
        <v>1038</v>
      </c>
      <c r="H719" t="s">
        <v>198</v>
      </c>
      <c r="I719" t="s">
        <v>1039</v>
      </c>
      <c r="J719">
        <v>1963</v>
      </c>
      <c r="K719">
        <v>61137</v>
      </c>
      <c r="L719">
        <v>4</v>
      </c>
      <c r="M719" t="s">
        <v>200</v>
      </c>
      <c r="N719" t="s">
        <v>376</v>
      </c>
      <c r="O719" t="s">
        <v>202</v>
      </c>
      <c r="P719" t="s">
        <v>365</v>
      </c>
    </row>
    <row r="720" spans="1:16" x14ac:dyDescent="0.25">
      <c r="A720">
        <v>2069</v>
      </c>
      <c r="B720" t="s">
        <v>360</v>
      </c>
      <c r="E720" t="s">
        <v>1045</v>
      </c>
      <c r="F720" t="s">
        <v>347</v>
      </c>
      <c r="G720" t="s">
        <v>1038</v>
      </c>
      <c r="H720" t="s">
        <v>198</v>
      </c>
      <c r="I720" t="s">
        <v>1039</v>
      </c>
      <c r="J720">
        <v>1969</v>
      </c>
      <c r="K720">
        <v>15941</v>
      </c>
      <c r="L720">
        <v>4</v>
      </c>
      <c r="M720" t="s">
        <v>200</v>
      </c>
      <c r="N720" t="s">
        <v>467</v>
      </c>
      <c r="O720" t="s">
        <v>202</v>
      </c>
      <c r="P720" t="s">
        <v>365</v>
      </c>
    </row>
    <row r="721" spans="1:16" x14ac:dyDescent="0.25">
      <c r="A721">
        <v>2070</v>
      </c>
      <c r="B721" t="s">
        <v>360</v>
      </c>
      <c r="E721" t="s">
        <v>1046</v>
      </c>
      <c r="F721" t="s">
        <v>347</v>
      </c>
      <c r="G721" t="s">
        <v>1038</v>
      </c>
      <c r="H721" t="s">
        <v>198</v>
      </c>
      <c r="I721" t="s">
        <v>1039</v>
      </c>
      <c r="J721">
        <v>1970</v>
      </c>
      <c r="K721">
        <v>5843</v>
      </c>
      <c r="L721">
        <v>4</v>
      </c>
      <c r="M721" t="s">
        <v>200</v>
      </c>
      <c r="N721" t="s">
        <v>467</v>
      </c>
      <c r="O721" t="s">
        <v>202</v>
      </c>
      <c r="P721" t="s">
        <v>365</v>
      </c>
    </row>
    <row r="722" spans="1:16" x14ac:dyDescent="0.25">
      <c r="A722">
        <v>2071</v>
      </c>
      <c r="B722" t="s">
        <v>360</v>
      </c>
      <c r="E722" t="s">
        <v>1047</v>
      </c>
      <c r="F722" t="s">
        <v>347</v>
      </c>
      <c r="G722" t="s">
        <v>1038</v>
      </c>
      <c r="H722" t="s">
        <v>198</v>
      </c>
      <c r="I722" t="s">
        <v>1039</v>
      </c>
      <c r="J722">
        <v>1970</v>
      </c>
      <c r="K722">
        <v>23136</v>
      </c>
      <c r="L722">
        <v>4</v>
      </c>
      <c r="M722" t="s">
        <v>200</v>
      </c>
      <c r="N722" t="s">
        <v>467</v>
      </c>
      <c r="O722" t="s">
        <v>202</v>
      </c>
      <c r="P722" t="s">
        <v>365</v>
      </c>
    </row>
    <row r="723" spans="1:16" x14ac:dyDescent="0.25">
      <c r="A723">
        <v>2072</v>
      </c>
      <c r="B723" t="s">
        <v>360</v>
      </c>
      <c r="E723" t="s">
        <v>1048</v>
      </c>
      <c r="F723" t="s">
        <v>347</v>
      </c>
      <c r="G723" t="s">
        <v>1038</v>
      </c>
      <c r="H723" t="s">
        <v>198</v>
      </c>
      <c r="I723" t="s">
        <v>1039</v>
      </c>
      <c r="J723">
        <v>1968</v>
      </c>
      <c r="K723">
        <v>26574</v>
      </c>
      <c r="L723">
        <v>4</v>
      </c>
      <c r="M723" t="s">
        <v>200</v>
      </c>
      <c r="N723" t="s">
        <v>670</v>
      </c>
      <c r="O723" t="s">
        <v>202</v>
      </c>
      <c r="P723" t="s">
        <v>365</v>
      </c>
    </row>
    <row r="724" spans="1:16" x14ac:dyDescent="0.25">
      <c r="A724">
        <v>2073</v>
      </c>
      <c r="B724" t="s">
        <v>360</v>
      </c>
      <c r="E724" t="s">
        <v>1049</v>
      </c>
      <c r="F724" t="s">
        <v>347</v>
      </c>
      <c r="G724" t="s">
        <v>1038</v>
      </c>
      <c r="H724" t="s">
        <v>198</v>
      </c>
      <c r="I724" t="s">
        <v>1039</v>
      </c>
      <c r="J724">
        <v>1970</v>
      </c>
      <c r="K724">
        <v>4223</v>
      </c>
      <c r="L724">
        <v>4</v>
      </c>
      <c r="M724" t="s">
        <v>200</v>
      </c>
      <c r="N724" t="s">
        <v>467</v>
      </c>
      <c r="O724" t="s">
        <v>202</v>
      </c>
      <c r="P724" t="s">
        <v>365</v>
      </c>
    </row>
    <row r="725" spans="1:16" x14ac:dyDescent="0.25">
      <c r="A725">
        <v>2074</v>
      </c>
      <c r="B725" t="s">
        <v>360</v>
      </c>
      <c r="E725" t="s">
        <v>1050</v>
      </c>
      <c r="F725" t="s">
        <v>347</v>
      </c>
      <c r="G725" t="s">
        <v>1038</v>
      </c>
      <c r="H725" t="s">
        <v>198</v>
      </c>
      <c r="I725" t="s">
        <v>1039</v>
      </c>
      <c r="J725">
        <v>1970</v>
      </c>
      <c r="K725">
        <v>14494</v>
      </c>
      <c r="L725">
        <v>4</v>
      </c>
      <c r="M725" t="s">
        <v>200</v>
      </c>
      <c r="N725" t="s">
        <v>467</v>
      </c>
      <c r="O725" t="s">
        <v>202</v>
      </c>
      <c r="P725" t="s">
        <v>365</v>
      </c>
    </row>
    <row r="726" spans="1:16" x14ac:dyDescent="0.25">
      <c r="A726">
        <v>2075</v>
      </c>
      <c r="B726" t="s">
        <v>360</v>
      </c>
      <c r="E726" t="s">
        <v>1051</v>
      </c>
      <c r="F726" t="s">
        <v>347</v>
      </c>
      <c r="G726" t="s">
        <v>1038</v>
      </c>
      <c r="H726" t="s">
        <v>198</v>
      </c>
      <c r="I726" t="s">
        <v>1039</v>
      </c>
      <c r="J726">
        <v>1970</v>
      </c>
      <c r="K726">
        <v>1637</v>
      </c>
      <c r="L726">
        <v>4</v>
      </c>
      <c r="M726" t="s">
        <v>200</v>
      </c>
      <c r="N726" t="s">
        <v>467</v>
      </c>
      <c r="O726" t="s">
        <v>202</v>
      </c>
      <c r="P726" t="s">
        <v>365</v>
      </c>
    </row>
    <row r="727" spans="1:16" x14ac:dyDescent="0.25">
      <c r="A727">
        <v>2076</v>
      </c>
      <c r="B727" t="s">
        <v>360</v>
      </c>
      <c r="E727" t="s">
        <v>1052</v>
      </c>
      <c r="F727" t="s">
        <v>347</v>
      </c>
      <c r="G727" t="s">
        <v>1038</v>
      </c>
      <c r="H727" t="s">
        <v>198</v>
      </c>
      <c r="I727" t="s">
        <v>1039</v>
      </c>
      <c r="J727">
        <v>1969</v>
      </c>
      <c r="K727">
        <v>1398</v>
      </c>
      <c r="L727">
        <v>4</v>
      </c>
      <c r="M727" t="s">
        <v>200</v>
      </c>
      <c r="N727" t="s">
        <v>467</v>
      </c>
      <c r="O727" t="s">
        <v>202</v>
      </c>
      <c r="P727" t="s">
        <v>365</v>
      </c>
    </row>
    <row r="728" spans="1:16" x14ac:dyDescent="0.25">
      <c r="A728">
        <v>2077</v>
      </c>
      <c r="B728" t="s">
        <v>360</v>
      </c>
      <c r="E728" t="s">
        <v>1053</v>
      </c>
      <c r="F728" t="s">
        <v>347</v>
      </c>
      <c r="G728" t="s">
        <v>1038</v>
      </c>
      <c r="H728" t="s">
        <v>198</v>
      </c>
      <c r="I728" t="s">
        <v>1039</v>
      </c>
      <c r="J728">
        <v>1970</v>
      </c>
      <c r="K728">
        <v>2327</v>
      </c>
      <c r="L728">
        <v>4</v>
      </c>
      <c r="M728" t="s">
        <v>200</v>
      </c>
      <c r="N728" t="s">
        <v>467</v>
      </c>
      <c r="O728" t="s">
        <v>202</v>
      </c>
      <c r="P728" t="s">
        <v>365</v>
      </c>
    </row>
    <row r="729" spans="1:16" x14ac:dyDescent="0.25">
      <c r="A729">
        <v>2078</v>
      </c>
      <c r="B729" t="s">
        <v>360</v>
      </c>
      <c r="E729" t="s">
        <v>1054</v>
      </c>
      <c r="F729" t="s">
        <v>347</v>
      </c>
      <c r="G729" t="s">
        <v>1038</v>
      </c>
      <c r="H729" t="s">
        <v>198</v>
      </c>
      <c r="I729" t="s">
        <v>1039</v>
      </c>
      <c r="J729">
        <v>1976</v>
      </c>
      <c r="K729">
        <v>43313</v>
      </c>
      <c r="L729">
        <v>4</v>
      </c>
      <c r="M729" t="s">
        <v>200</v>
      </c>
      <c r="N729" t="s">
        <v>467</v>
      </c>
      <c r="O729" t="s">
        <v>202</v>
      </c>
      <c r="P729" t="s">
        <v>365</v>
      </c>
    </row>
    <row r="730" spans="1:16" x14ac:dyDescent="0.25">
      <c r="A730">
        <v>2079</v>
      </c>
      <c r="B730" t="s">
        <v>360</v>
      </c>
      <c r="E730" t="s">
        <v>1055</v>
      </c>
      <c r="F730" t="s">
        <v>347</v>
      </c>
      <c r="G730" t="s">
        <v>1038</v>
      </c>
      <c r="H730" t="s">
        <v>198</v>
      </c>
      <c r="I730" t="s">
        <v>1039</v>
      </c>
      <c r="J730">
        <v>1969</v>
      </c>
      <c r="K730">
        <v>7380</v>
      </c>
      <c r="L730">
        <v>4</v>
      </c>
      <c r="M730" t="s">
        <v>200</v>
      </c>
      <c r="N730" t="s">
        <v>364</v>
      </c>
      <c r="O730" t="s">
        <v>202</v>
      </c>
      <c r="P730" t="s">
        <v>365</v>
      </c>
    </row>
    <row r="731" spans="1:16" x14ac:dyDescent="0.25">
      <c r="A731">
        <v>2080</v>
      </c>
      <c r="B731" t="s">
        <v>360</v>
      </c>
      <c r="E731" t="s">
        <v>1056</v>
      </c>
      <c r="F731" t="s">
        <v>347</v>
      </c>
      <c r="G731" t="s">
        <v>1038</v>
      </c>
      <c r="H731" t="s">
        <v>198</v>
      </c>
      <c r="I731" t="s">
        <v>1039</v>
      </c>
      <c r="J731">
        <v>1967</v>
      </c>
      <c r="K731">
        <v>7650</v>
      </c>
      <c r="L731">
        <v>4</v>
      </c>
      <c r="M731" t="s">
        <v>200</v>
      </c>
      <c r="N731" t="s">
        <v>364</v>
      </c>
      <c r="O731" t="s">
        <v>202</v>
      </c>
      <c r="P731" t="s">
        <v>365</v>
      </c>
    </row>
    <row r="732" spans="1:16" x14ac:dyDescent="0.25">
      <c r="A732">
        <v>2081</v>
      </c>
      <c r="B732" t="s">
        <v>360</v>
      </c>
      <c r="E732" t="s">
        <v>1057</v>
      </c>
      <c r="F732" t="s">
        <v>347</v>
      </c>
      <c r="G732" t="s">
        <v>1038</v>
      </c>
      <c r="H732" t="s">
        <v>198</v>
      </c>
      <c r="I732" t="s">
        <v>1039</v>
      </c>
      <c r="J732">
        <v>1990</v>
      </c>
      <c r="K732">
        <v>13914</v>
      </c>
      <c r="L732">
        <v>4</v>
      </c>
      <c r="M732" t="s">
        <v>200</v>
      </c>
      <c r="N732" t="s">
        <v>467</v>
      </c>
      <c r="O732" t="s">
        <v>202</v>
      </c>
      <c r="P732" t="s">
        <v>365</v>
      </c>
    </row>
    <row r="733" spans="1:16" x14ac:dyDescent="0.25">
      <c r="A733">
        <v>2082</v>
      </c>
      <c r="B733" t="s">
        <v>360</v>
      </c>
      <c r="E733" t="s">
        <v>1058</v>
      </c>
      <c r="F733" t="s">
        <v>347</v>
      </c>
      <c r="G733" t="s">
        <v>1038</v>
      </c>
      <c r="H733" t="s">
        <v>198</v>
      </c>
      <c r="I733" t="s">
        <v>1039</v>
      </c>
      <c r="J733">
        <v>1971</v>
      </c>
      <c r="K733">
        <v>2656</v>
      </c>
      <c r="L733">
        <v>4</v>
      </c>
      <c r="M733" t="s">
        <v>200</v>
      </c>
      <c r="N733" t="s">
        <v>467</v>
      </c>
      <c r="O733" t="s">
        <v>202</v>
      </c>
      <c r="P733" t="s">
        <v>365</v>
      </c>
    </row>
    <row r="734" spans="1:16" x14ac:dyDescent="0.25">
      <c r="A734">
        <v>2083</v>
      </c>
      <c r="B734" t="s">
        <v>360</v>
      </c>
      <c r="E734" t="s">
        <v>1059</v>
      </c>
      <c r="F734" t="s">
        <v>347</v>
      </c>
      <c r="G734" t="s">
        <v>1038</v>
      </c>
      <c r="H734" t="s">
        <v>198</v>
      </c>
      <c r="I734" t="s">
        <v>1039</v>
      </c>
      <c r="J734">
        <v>1971</v>
      </c>
      <c r="K734">
        <v>2230</v>
      </c>
      <c r="L734">
        <v>4</v>
      </c>
      <c r="M734" t="s">
        <v>200</v>
      </c>
      <c r="N734" t="s">
        <v>467</v>
      </c>
      <c r="O734" t="s">
        <v>202</v>
      </c>
      <c r="P734" t="s">
        <v>365</v>
      </c>
    </row>
    <row r="735" spans="1:16" x14ac:dyDescent="0.25">
      <c r="A735">
        <v>2084</v>
      </c>
      <c r="B735" t="s">
        <v>360</v>
      </c>
      <c r="E735" t="s">
        <v>1060</v>
      </c>
      <c r="F735" t="s">
        <v>347</v>
      </c>
      <c r="G735" t="s">
        <v>1038</v>
      </c>
      <c r="H735" t="s">
        <v>198</v>
      </c>
      <c r="I735" t="s">
        <v>1039</v>
      </c>
      <c r="J735">
        <v>1971</v>
      </c>
      <c r="K735">
        <v>109347</v>
      </c>
      <c r="L735">
        <v>4</v>
      </c>
      <c r="M735" t="s">
        <v>200</v>
      </c>
      <c r="N735" t="s">
        <v>364</v>
      </c>
      <c r="O735" t="s">
        <v>202</v>
      </c>
      <c r="P735" t="s">
        <v>365</v>
      </c>
    </row>
    <row r="736" spans="1:16" x14ac:dyDescent="0.25">
      <c r="A736">
        <v>2085</v>
      </c>
      <c r="B736" t="s">
        <v>360</v>
      </c>
      <c r="E736" t="s">
        <v>1061</v>
      </c>
      <c r="F736" t="s">
        <v>347</v>
      </c>
      <c r="G736" t="s">
        <v>1038</v>
      </c>
      <c r="H736" t="s">
        <v>198</v>
      </c>
      <c r="I736" t="s">
        <v>1039</v>
      </c>
      <c r="J736">
        <v>1977</v>
      </c>
      <c r="K736">
        <v>3289</v>
      </c>
      <c r="L736">
        <v>4</v>
      </c>
      <c r="M736" t="s">
        <v>200</v>
      </c>
      <c r="N736" t="s">
        <v>467</v>
      </c>
      <c r="O736" t="s">
        <v>202</v>
      </c>
      <c r="P736" t="s">
        <v>365</v>
      </c>
    </row>
    <row r="737" spans="1:16" x14ac:dyDescent="0.25">
      <c r="A737">
        <v>2086</v>
      </c>
      <c r="B737" t="s">
        <v>360</v>
      </c>
      <c r="E737" t="s">
        <v>1062</v>
      </c>
      <c r="F737" t="s">
        <v>347</v>
      </c>
      <c r="G737" t="s">
        <v>1038</v>
      </c>
      <c r="H737" t="s">
        <v>198</v>
      </c>
      <c r="I737" t="s">
        <v>1039</v>
      </c>
      <c r="J737">
        <v>1978</v>
      </c>
      <c r="K737">
        <v>2444</v>
      </c>
      <c r="L737">
        <v>4</v>
      </c>
      <c r="M737" t="s">
        <v>200</v>
      </c>
      <c r="N737" t="s">
        <v>467</v>
      </c>
      <c r="O737" t="s">
        <v>202</v>
      </c>
      <c r="P737" t="s">
        <v>365</v>
      </c>
    </row>
    <row r="738" spans="1:16" x14ac:dyDescent="0.25">
      <c r="A738">
        <v>2087</v>
      </c>
      <c r="B738" t="s">
        <v>360</v>
      </c>
      <c r="E738" t="s">
        <v>1063</v>
      </c>
      <c r="F738" t="s">
        <v>347</v>
      </c>
      <c r="G738" t="s">
        <v>1038</v>
      </c>
      <c r="H738" t="s">
        <v>198</v>
      </c>
      <c r="I738" t="s">
        <v>1039</v>
      </c>
      <c r="J738">
        <v>1979</v>
      </c>
      <c r="K738">
        <v>2434</v>
      </c>
      <c r="L738">
        <v>4</v>
      </c>
      <c r="M738" t="s">
        <v>200</v>
      </c>
      <c r="N738" t="s">
        <v>467</v>
      </c>
      <c r="O738" t="s">
        <v>202</v>
      </c>
      <c r="P738" t="s">
        <v>365</v>
      </c>
    </row>
    <row r="739" spans="1:16" x14ac:dyDescent="0.25">
      <c r="A739">
        <v>2088</v>
      </c>
      <c r="B739" t="s">
        <v>360</v>
      </c>
      <c r="E739" t="s">
        <v>1064</v>
      </c>
      <c r="F739" t="s">
        <v>347</v>
      </c>
      <c r="G739" t="s">
        <v>1038</v>
      </c>
      <c r="H739" t="s">
        <v>198</v>
      </c>
      <c r="I739" t="s">
        <v>1039</v>
      </c>
      <c r="J739">
        <v>1980</v>
      </c>
      <c r="K739">
        <v>9632</v>
      </c>
      <c r="L739">
        <v>4</v>
      </c>
      <c r="M739" t="s">
        <v>200</v>
      </c>
      <c r="N739" t="s">
        <v>467</v>
      </c>
      <c r="O739" t="s">
        <v>202</v>
      </c>
      <c r="P739" t="s">
        <v>365</v>
      </c>
    </row>
    <row r="740" spans="1:16" x14ac:dyDescent="0.25">
      <c r="A740">
        <v>2089</v>
      </c>
      <c r="B740" t="s">
        <v>360</v>
      </c>
      <c r="E740" t="s">
        <v>1065</v>
      </c>
      <c r="F740" t="s">
        <v>347</v>
      </c>
      <c r="G740" t="s">
        <v>1038</v>
      </c>
      <c r="H740" t="s">
        <v>198</v>
      </c>
      <c r="I740" t="s">
        <v>1039</v>
      </c>
      <c r="J740">
        <v>1980</v>
      </c>
      <c r="K740">
        <v>6556</v>
      </c>
      <c r="L740">
        <v>4</v>
      </c>
      <c r="M740" t="s">
        <v>200</v>
      </c>
      <c r="N740" t="s">
        <v>383</v>
      </c>
      <c r="O740" t="s">
        <v>202</v>
      </c>
      <c r="P740" t="s">
        <v>384</v>
      </c>
    </row>
    <row r="741" spans="1:16" x14ac:dyDescent="0.25">
      <c r="A741">
        <v>2090</v>
      </c>
      <c r="B741" t="s">
        <v>360</v>
      </c>
      <c r="E741" t="s">
        <v>1066</v>
      </c>
      <c r="F741" t="s">
        <v>347</v>
      </c>
      <c r="G741" t="s">
        <v>1038</v>
      </c>
      <c r="H741" t="s">
        <v>198</v>
      </c>
      <c r="I741" t="s">
        <v>1039</v>
      </c>
      <c r="J741">
        <v>1982</v>
      </c>
      <c r="K741">
        <v>12239</v>
      </c>
      <c r="L741">
        <v>4</v>
      </c>
      <c r="M741" t="s">
        <v>200</v>
      </c>
      <c r="N741" t="s">
        <v>467</v>
      </c>
      <c r="O741" t="s">
        <v>202</v>
      </c>
      <c r="P741" t="s">
        <v>365</v>
      </c>
    </row>
    <row r="742" spans="1:16" x14ac:dyDescent="0.25">
      <c r="A742">
        <v>2091</v>
      </c>
      <c r="B742" t="s">
        <v>360</v>
      </c>
      <c r="E742" t="s">
        <v>1067</v>
      </c>
      <c r="F742" t="s">
        <v>347</v>
      </c>
      <c r="G742" t="s">
        <v>1038</v>
      </c>
      <c r="H742" t="s">
        <v>198</v>
      </c>
      <c r="I742" t="s">
        <v>1039</v>
      </c>
      <c r="J742">
        <v>1983</v>
      </c>
      <c r="K742">
        <v>25321</v>
      </c>
      <c r="L742">
        <v>4</v>
      </c>
      <c r="M742" t="s">
        <v>200</v>
      </c>
      <c r="N742" t="s">
        <v>467</v>
      </c>
      <c r="O742" t="s">
        <v>202</v>
      </c>
      <c r="P742" t="s">
        <v>365</v>
      </c>
    </row>
    <row r="743" spans="1:16" x14ac:dyDescent="0.25">
      <c r="A743">
        <v>2092</v>
      </c>
      <c r="B743" t="s">
        <v>360</v>
      </c>
      <c r="E743" t="s">
        <v>1068</v>
      </c>
      <c r="F743" t="s">
        <v>347</v>
      </c>
      <c r="G743" t="s">
        <v>1038</v>
      </c>
      <c r="H743" t="s">
        <v>198</v>
      </c>
      <c r="I743" t="s">
        <v>1039</v>
      </c>
      <c r="J743">
        <v>1983</v>
      </c>
      <c r="K743">
        <v>37561</v>
      </c>
      <c r="L743">
        <v>4</v>
      </c>
      <c r="M743" t="s">
        <v>200</v>
      </c>
      <c r="N743" t="s">
        <v>467</v>
      </c>
      <c r="O743" t="s">
        <v>202</v>
      </c>
      <c r="P743" t="s">
        <v>365</v>
      </c>
    </row>
    <row r="744" spans="1:16" x14ac:dyDescent="0.25">
      <c r="A744">
        <v>2093</v>
      </c>
      <c r="B744" t="s">
        <v>360</v>
      </c>
      <c r="E744" t="s">
        <v>1069</v>
      </c>
      <c r="F744" t="s">
        <v>347</v>
      </c>
      <c r="G744" t="s">
        <v>1038</v>
      </c>
      <c r="H744" t="s">
        <v>198</v>
      </c>
      <c r="I744" t="s">
        <v>1039</v>
      </c>
      <c r="J744">
        <v>1985</v>
      </c>
      <c r="K744">
        <v>23697</v>
      </c>
      <c r="L744">
        <v>4</v>
      </c>
      <c r="M744" t="s">
        <v>200</v>
      </c>
      <c r="N744" t="s">
        <v>364</v>
      </c>
      <c r="O744" t="s">
        <v>202</v>
      </c>
      <c r="P744" t="s">
        <v>365</v>
      </c>
    </row>
    <row r="745" spans="1:16" x14ac:dyDescent="0.25">
      <c r="A745">
        <v>2094</v>
      </c>
      <c r="B745" t="s">
        <v>360</v>
      </c>
      <c r="E745" t="s">
        <v>1070</v>
      </c>
      <c r="F745" t="s">
        <v>347</v>
      </c>
      <c r="G745" t="s">
        <v>1038</v>
      </c>
      <c r="H745" t="s">
        <v>198</v>
      </c>
      <c r="I745" t="s">
        <v>1039</v>
      </c>
      <c r="J745">
        <v>1982</v>
      </c>
      <c r="K745">
        <v>20500</v>
      </c>
      <c r="L745">
        <v>4</v>
      </c>
      <c r="M745" t="s">
        <v>200</v>
      </c>
      <c r="N745" t="s">
        <v>364</v>
      </c>
      <c r="O745" t="s">
        <v>202</v>
      </c>
      <c r="P745" t="s">
        <v>365</v>
      </c>
    </row>
    <row r="746" spans="1:16" x14ac:dyDescent="0.25">
      <c r="A746">
        <v>2095</v>
      </c>
      <c r="B746" t="s">
        <v>360</v>
      </c>
      <c r="E746" t="s">
        <v>1071</v>
      </c>
      <c r="F746" t="s">
        <v>347</v>
      </c>
      <c r="G746" t="s">
        <v>1038</v>
      </c>
      <c r="H746" t="s">
        <v>198</v>
      </c>
      <c r="I746" t="s">
        <v>1039</v>
      </c>
      <c r="J746">
        <v>1985</v>
      </c>
      <c r="K746">
        <v>8118</v>
      </c>
      <c r="L746">
        <v>4</v>
      </c>
      <c r="M746" t="s">
        <v>200</v>
      </c>
      <c r="N746" t="s">
        <v>467</v>
      </c>
      <c r="O746" t="s">
        <v>202</v>
      </c>
      <c r="P746" t="s">
        <v>365</v>
      </c>
    </row>
    <row r="747" spans="1:16" x14ac:dyDescent="0.25">
      <c r="A747">
        <v>2096</v>
      </c>
      <c r="B747" t="s">
        <v>360</v>
      </c>
      <c r="E747" t="s">
        <v>1072</v>
      </c>
      <c r="F747" t="s">
        <v>347</v>
      </c>
      <c r="G747" t="s">
        <v>1038</v>
      </c>
      <c r="H747" t="s">
        <v>198</v>
      </c>
      <c r="I747" t="s">
        <v>1039</v>
      </c>
      <c r="J747">
        <v>1963</v>
      </c>
      <c r="K747">
        <v>59944</v>
      </c>
      <c r="L747">
        <v>4</v>
      </c>
      <c r="M747" t="s">
        <v>200</v>
      </c>
      <c r="N747" t="s">
        <v>376</v>
      </c>
      <c r="O747" t="s">
        <v>202</v>
      </c>
      <c r="P747" t="s">
        <v>365</v>
      </c>
    </row>
    <row r="748" spans="1:16" x14ac:dyDescent="0.25">
      <c r="A748">
        <v>2097</v>
      </c>
      <c r="B748" t="s">
        <v>360</v>
      </c>
      <c r="E748" t="s">
        <v>1073</v>
      </c>
      <c r="F748" t="s">
        <v>347</v>
      </c>
      <c r="G748" t="s">
        <v>1038</v>
      </c>
      <c r="H748" t="s">
        <v>198</v>
      </c>
      <c r="I748" t="s">
        <v>1039</v>
      </c>
      <c r="J748">
        <v>1963</v>
      </c>
      <c r="K748">
        <v>205001</v>
      </c>
      <c r="L748">
        <v>4</v>
      </c>
      <c r="M748" t="s">
        <v>200</v>
      </c>
      <c r="N748" t="s">
        <v>364</v>
      </c>
      <c r="O748" t="s">
        <v>202</v>
      </c>
      <c r="P748" t="s">
        <v>365</v>
      </c>
    </row>
    <row r="749" spans="1:16" x14ac:dyDescent="0.25">
      <c r="A749">
        <v>2098</v>
      </c>
      <c r="B749" t="s">
        <v>360</v>
      </c>
      <c r="E749" t="s">
        <v>1074</v>
      </c>
      <c r="F749" t="s">
        <v>347</v>
      </c>
      <c r="G749" t="s">
        <v>1038</v>
      </c>
      <c r="H749" t="s">
        <v>198</v>
      </c>
      <c r="I749" t="s">
        <v>1039</v>
      </c>
      <c r="J749">
        <v>1968</v>
      </c>
      <c r="K749">
        <v>14314</v>
      </c>
      <c r="L749">
        <v>4</v>
      </c>
      <c r="M749" t="s">
        <v>200</v>
      </c>
      <c r="N749" t="s">
        <v>364</v>
      </c>
      <c r="O749" t="s">
        <v>202</v>
      </c>
      <c r="P749" t="s">
        <v>365</v>
      </c>
    </row>
    <row r="750" spans="1:16" x14ac:dyDescent="0.25">
      <c r="A750">
        <v>2099</v>
      </c>
      <c r="B750" t="s">
        <v>360</v>
      </c>
      <c r="E750" t="s">
        <v>1075</v>
      </c>
      <c r="F750" t="s">
        <v>347</v>
      </c>
      <c r="G750" t="s">
        <v>1038</v>
      </c>
      <c r="H750" t="s">
        <v>198</v>
      </c>
      <c r="I750" t="s">
        <v>1039</v>
      </c>
      <c r="J750">
        <v>1967</v>
      </c>
      <c r="K750">
        <v>5798</v>
      </c>
      <c r="L750">
        <v>4</v>
      </c>
      <c r="M750" t="s">
        <v>200</v>
      </c>
      <c r="N750" t="s">
        <v>364</v>
      </c>
      <c r="O750" t="s">
        <v>202</v>
      </c>
      <c r="P750" t="s">
        <v>365</v>
      </c>
    </row>
    <row r="751" spans="1:16" x14ac:dyDescent="0.25">
      <c r="A751">
        <v>2100</v>
      </c>
      <c r="B751" t="s">
        <v>360</v>
      </c>
      <c r="E751" t="s">
        <v>1076</v>
      </c>
      <c r="F751" t="s">
        <v>347</v>
      </c>
      <c r="G751" t="s">
        <v>1038</v>
      </c>
      <c r="H751" t="s">
        <v>198</v>
      </c>
      <c r="I751" t="s">
        <v>1039</v>
      </c>
      <c r="J751">
        <v>1969</v>
      </c>
      <c r="K751">
        <v>68655</v>
      </c>
      <c r="L751">
        <v>4</v>
      </c>
      <c r="M751" t="s">
        <v>200</v>
      </c>
      <c r="N751" t="s">
        <v>364</v>
      </c>
      <c r="O751" t="s">
        <v>202</v>
      </c>
      <c r="P751" t="s">
        <v>365</v>
      </c>
    </row>
    <row r="752" spans="1:16" x14ac:dyDescent="0.25">
      <c r="A752">
        <v>2101</v>
      </c>
      <c r="B752" t="s">
        <v>360</v>
      </c>
      <c r="E752" t="s">
        <v>1077</v>
      </c>
      <c r="F752" t="s">
        <v>347</v>
      </c>
      <c r="G752" t="s">
        <v>1038</v>
      </c>
      <c r="H752" t="s">
        <v>198</v>
      </c>
      <c r="I752" t="s">
        <v>1039</v>
      </c>
      <c r="J752">
        <v>1960</v>
      </c>
      <c r="K752">
        <v>671</v>
      </c>
      <c r="L752">
        <v>4</v>
      </c>
      <c r="M752" t="s">
        <v>200</v>
      </c>
      <c r="N752" t="s">
        <v>376</v>
      </c>
      <c r="O752" t="s">
        <v>202</v>
      </c>
      <c r="P752" t="s">
        <v>365</v>
      </c>
    </row>
    <row r="753" spans="1:16" x14ac:dyDescent="0.25">
      <c r="A753">
        <v>2102</v>
      </c>
      <c r="B753" t="s">
        <v>360</v>
      </c>
      <c r="E753" t="s">
        <v>1078</v>
      </c>
      <c r="F753" t="s">
        <v>347</v>
      </c>
      <c r="G753" t="s">
        <v>1038</v>
      </c>
      <c r="H753" t="s">
        <v>198</v>
      </c>
      <c r="I753" t="s">
        <v>1039</v>
      </c>
      <c r="J753">
        <v>1959</v>
      </c>
      <c r="K753">
        <v>1719</v>
      </c>
      <c r="L753">
        <v>4</v>
      </c>
      <c r="M753" t="s">
        <v>200</v>
      </c>
      <c r="N753" t="s">
        <v>383</v>
      </c>
      <c r="O753" t="s">
        <v>202</v>
      </c>
      <c r="P753" t="s">
        <v>384</v>
      </c>
    </row>
    <row r="754" spans="1:16" x14ac:dyDescent="0.25">
      <c r="A754">
        <v>2103</v>
      </c>
      <c r="B754" t="s">
        <v>360</v>
      </c>
      <c r="E754" t="s">
        <v>1079</v>
      </c>
      <c r="F754" t="s">
        <v>347</v>
      </c>
      <c r="G754" t="s">
        <v>1038</v>
      </c>
      <c r="H754" t="s">
        <v>198</v>
      </c>
      <c r="I754" t="s">
        <v>1039</v>
      </c>
      <c r="J754">
        <v>1968</v>
      </c>
      <c r="K754">
        <v>46559</v>
      </c>
      <c r="L754">
        <v>4</v>
      </c>
      <c r="M754" t="s">
        <v>200</v>
      </c>
      <c r="N754" t="s">
        <v>376</v>
      </c>
      <c r="O754" t="s">
        <v>202</v>
      </c>
      <c r="P754" t="s">
        <v>365</v>
      </c>
    </row>
    <row r="755" spans="1:16" x14ac:dyDescent="0.25">
      <c r="A755">
        <v>2104</v>
      </c>
      <c r="B755" t="s">
        <v>360</v>
      </c>
      <c r="E755" t="s">
        <v>1080</v>
      </c>
      <c r="F755" t="s">
        <v>347</v>
      </c>
      <c r="G755" t="s">
        <v>1038</v>
      </c>
      <c r="H755" t="s">
        <v>198</v>
      </c>
      <c r="I755" t="s">
        <v>1039</v>
      </c>
      <c r="J755">
        <v>1979</v>
      </c>
      <c r="K755">
        <v>11558</v>
      </c>
      <c r="L755">
        <v>4</v>
      </c>
      <c r="M755" t="s">
        <v>200</v>
      </c>
      <c r="N755" t="s">
        <v>467</v>
      </c>
      <c r="O755" t="s">
        <v>202</v>
      </c>
      <c r="P755" t="s">
        <v>365</v>
      </c>
    </row>
    <row r="756" spans="1:16" x14ac:dyDescent="0.25">
      <c r="A756">
        <v>2105</v>
      </c>
      <c r="B756" t="s">
        <v>360</v>
      </c>
      <c r="E756" t="s">
        <v>1081</v>
      </c>
      <c r="F756" t="s">
        <v>347</v>
      </c>
      <c r="G756" t="s">
        <v>1038</v>
      </c>
      <c r="H756" t="s">
        <v>198</v>
      </c>
      <c r="I756" t="s">
        <v>1039</v>
      </c>
      <c r="J756">
        <v>1977</v>
      </c>
      <c r="K756">
        <v>2319</v>
      </c>
      <c r="L756">
        <v>4</v>
      </c>
      <c r="M756" t="s">
        <v>200</v>
      </c>
      <c r="N756" t="s">
        <v>467</v>
      </c>
      <c r="O756" t="s">
        <v>202</v>
      </c>
      <c r="P756" t="s">
        <v>365</v>
      </c>
    </row>
    <row r="757" spans="1:16" x14ac:dyDescent="0.25">
      <c r="A757">
        <v>2106</v>
      </c>
      <c r="B757" t="s">
        <v>360</v>
      </c>
      <c r="E757" t="s">
        <v>1082</v>
      </c>
      <c r="F757" t="s">
        <v>347</v>
      </c>
      <c r="G757" t="s">
        <v>1038</v>
      </c>
      <c r="H757" t="s">
        <v>198</v>
      </c>
      <c r="I757" t="s">
        <v>1039</v>
      </c>
      <c r="J757">
        <v>1977</v>
      </c>
      <c r="K757">
        <v>17472</v>
      </c>
      <c r="L757">
        <v>4</v>
      </c>
      <c r="M757" t="s">
        <v>200</v>
      </c>
      <c r="N757" t="s">
        <v>364</v>
      </c>
      <c r="O757" t="s">
        <v>202</v>
      </c>
      <c r="P757" t="s">
        <v>365</v>
      </c>
    </row>
    <row r="758" spans="1:16" x14ac:dyDescent="0.25">
      <c r="A758">
        <v>2107</v>
      </c>
      <c r="B758" t="s">
        <v>360</v>
      </c>
      <c r="E758" t="s">
        <v>1083</v>
      </c>
      <c r="F758" t="s">
        <v>347</v>
      </c>
      <c r="G758" t="s">
        <v>1038</v>
      </c>
      <c r="H758" t="s">
        <v>198</v>
      </c>
      <c r="I758" t="s">
        <v>1039</v>
      </c>
      <c r="J758">
        <v>1978</v>
      </c>
      <c r="K758">
        <v>7790</v>
      </c>
      <c r="L758">
        <v>4</v>
      </c>
      <c r="M758" t="s">
        <v>200</v>
      </c>
      <c r="N758" t="s">
        <v>364</v>
      </c>
      <c r="O758" t="s">
        <v>202</v>
      </c>
      <c r="P758" t="s">
        <v>365</v>
      </c>
    </row>
    <row r="759" spans="1:16" x14ac:dyDescent="0.25">
      <c r="A759">
        <v>2108</v>
      </c>
      <c r="B759" t="s">
        <v>360</v>
      </c>
      <c r="E759" t="s">
        <v>1084</v>
      </c>
      <c r="F759" t="s">
        <v>347</v>
      </c>
      <c r="G759" t="s">
        <v>1038</v>
      </c>
      <c r="H759" t="s">
        <v>198</v>
      </c>
      <c r="I759" t="s">
        <v>1039</v>
      </c>
      <c r="J759">
        <v>1979</v>
      </c>
      <c r="K759">
        <v>11634</v>
      </c>
      <c r="L759">
        <v>4</v>
      </c>
      <c r="M759" t="s">
        <v>200</v>
      </c>
      <c r="N759" t="s">
        <v>364</v>
      </c>
      <c r="O759" t="s">
        <v>202</v>
      </c>
      <c r="P759" t="s">
        <v>365</v>
      </c>
    </row>
    <row r="760" spans="1:16" x14ac:dyDescent="0.25">
      <c r="A760">
        <v>2109</v>
      </c>
      <c r="B760" t="s">
        <v>360</v>
      </c>
      <c r="E760" t="s">
        <v>1085</v>
      </c>
      <c r="F760" t="s">
        <v>347</v>
      </c>
      <c r="G760" t="s">
        <v>1038</v>
      </c>
      <c r="H760" t="s">
        <v>198</v>
      </c>
      <c r="I760" t="s">
        <v>1039</v>
      </c>
      <c r="J760">
        <v>1980</v>
      </c>
      <c r="K760">
        <v>19603</v>
      </c>
      <c r="L760">
        <v>4</v>
      </c>
      <c r="M760" t="s">
        <v>200</v>
      </c>
      <c r="N760" t="s">
        <v>364</v>
      </c>
      <c r="O760" t="s">
        <v>202</v>
      </c>
      <c r="P760" t="s">
        <v>365</v>
      </c>
    </row>
    <row r="761" spans="1:16" x14ac:dyDescent="0.25">
      <c r="A761">
        <v>2110</v>
      </c>
      <c r="B761" t="s">
        <v>360</v>
      </c>
      <c r="E761" t="s">
        <v>1086</v>
      </c>
      <c r="F761" t="s">
        <v>347</v>
      </c>
      <c r="G761" t="s">
        <v>1038</v>
      </c>
      <c r="H761" t="s">
        <v>198</v>
      </c>
      <c r="I761" t="s">
        <v>1039</v>
      </c>
      <c r="J761">
        <v>1981</v>
      </c>
      <c r="K761">
        <v>10122</v>
      </c>
      <c r="L761">
        <v>4</v>
      </c>
      <c r="M761" t="s">
        <v>200</v>
      </c>
      <c r="N761" t="s">
        <v>364</v>
      </c>
      <c r="O761" t="s">
        <v>202</v>
      </c>
      <c r="P761" t="s">
        <v>365</v>
      </c>
    </row>
    <row r="762" spans="1:16" x14ac:dyDescent="0.25">
      <c r="A762">
        <v>2111</v>
      </c>
      <c r="B762" t="s">
        <v>360</v>
      </c>
      <c r="E762" t="s">
        <v>1087</v>
      </c>
      <c r="F762" t="s">
        <v>347</v>
      </c>
      <c r="G762" t="s">
        <v>1038</v>
      </c>
      <c r="H762" t="s">
        <v>198</v>
      </c>
      <c r="I762" t="s">
        <v>1039</v>
      </c>
      <c r="J762">
        <v>1981</v>
      </c>
      <c r="K762">
        <v>6289</v>
      </c>
      <c r="L762">
        <v>4</v>
      </c>
      <c r="M762" t="s">
        <v>200</v>
      </c>
      <c r="N762" t="s">
        <v>364</v>
      </c>
      <c r="O762" t="s">
        <v>202</v>
      </c>
      <c r="P762" t="s">
        <v>365</v>
      </c>
    </row>
    <row r="763" spans="1:16" x14ac:dyDescent="0.25">
      <c r="A763">
        <v>2112</v>
      </c>
      <c r="B763" t="s">
        <v>360</v>
      </c>
      <c r="E763" t="s">
        <v>1088</v>
      </c>
      <c r="F763" t="s">
        <v>347</v>
      </c>
      <c r="G763" t="s">
        <v>1038</v>
      </c>
      <c r="H763" t="s">
        <v>198</v>
      </c>
      <c r="I763" t="s">
        <v>1039</v>
      </c>
      <c r="J763">
        <v>1981</v>
      </c>
      <c r="K763">
        <v>18510</v>
      </c>
      <c r="L763">
        <v>4</v>
      </c>
      <c r="M763" t="s">
        <v>200</v>
      </c>
      <c r="N763" t="s">
        <v>364</v>
      </c>
      <c r="O763" t="s">
        <v>202</v>
      </c>
      <c r="P763" t="s">
        <v>365</v>
      </c>
    </row>
    <row r="764" spans="1:16" x14ac:dyDescent="0.25">
      <c r="A764">
        <v>2113</v>
      </c>
      <c r="B764" t="s">
        <v>360</v>
      </c>
      <c r="E764" t="s">
        <v>1089</v>
      </c>
      <c r="F764" t="s">
        <v>347</v>
      </c>
      <c r="G764" t="s">
        <v>1038</v>
      </c>
      <c r="H764" t="s">
        <v>198</v>
      </c>
      <c r="I764" t="s">
        <v>1039</v>
      </c>
      <c r="J764">
        <v>1982</v>
      </c>
      <c r="K764">
        <v>12221</v>
      </c>
      <c r="L764">
        <v>4</v>
      </c>
      <c r="M764" t="s">
        <v>200</v>
      </c>
      <c r="N764" t="s">
        <v>376</v>
      </c>
      <c r="O764" t="s">
        <v>202</v>
      </c>
      <c r="P764" t="s">
        <v>365</v>
      </c>
    </row>
    <row r="765" spans="1:16" x14ac:dyDescent="0.25">
      <c r="A765">
        <v>2114</v>
      </c>
      <c r="B765" t="s">
        <v>360</v>
      </c>
      <c r="E765" t="s">
        <v>1090</v>
      </c>
      <c r="F765" t="s">
        <v>347</v>
      </c>
      <c r="G765" t="s">
        <v>1038</v>
      </c>
      <c r="H765" t="s">
        <v>198</v>
      </c>
      <c r="I765" t="s">
        <v>1039</v>
      </c>
      <c r="J765">
        <v>1982</v>
      </c>
      <c r="K765">
        <v>33686</v>
      </c>
      <c r="L765">
        <v>4</v>
      </c>
      <c r="M765" t="s">
        <v>200</v>
      </c>
      <c r="N765" t="s">
        <v>364</v>
      </c>
      <c r="O765" t="s">
        <v>202</v>
      </c>
      <c r="P765" t="s">
        <v>365</v>
      </c>
    </row>
    <row r="766" spans="1:16" x14ac:dyDescent="0.25">
      <c r="A766">
        <v>2115</v>
      </c>
      <c r="B766" t="s">
        <v>360</v>
      </c>
      <c r="E766" t="s">
        <v>1091</v>
      </c>
      <c r="F766" t="s">
        <v>347</v>
      </c>
      <c r="G766" t="s">
        <v>1038</v>
      </c>
      <c r="H766" t="s">
        <v>198</v>
      </c>
      <c r="I766" t="s">
        <v>1039</v>
      </c>
      <c r="J766">
        <v>1983</v>
      </c>
      <c r="K766">
        <v>16989</v>
      </c>
      <c r="L766">
        <v>4</v>
      </c>
      <c r="M766" t="s">
        <v>200</v>
      </c>
      <c r="N766" t="s">
        <v>364</v>
      </c>
      <c r="O766" t="s">
        <v>202</v>
      </c>
      <c r="P766" t="s">
        <v>365</v>
      </c>
    </row>
    <row r="767" spans="1:16" x14ac:dyDescent="0.25">
      <c r="A767">
        <v>2116</v>
      </c>
      <c r="B767" t="s">
        <v>360</v>
      </c>
      <c r="E767" t="s">
        <v>1092</v>
      </c>
      <c r="F767" t="s">
        <v>347</v>
      </c>
      <c r="G767" t="s">
        <v>1038</v>
      </c>
      <c r="H767" t="s">
        <v>198</v>
      </c>
      <c r="I767" t="s">
        <v>1039</v>
      </c>
      <c r="J767">
        <v>1984</v>
      </c>
      <c r="K767">
        <v>12870</v>
      </c>
      <c r="L767">
        <v>4</v>
      </c>
      <c r="M767" t="s">
        <v>200</v>
      </c>
      <c r="N767" t="s">
        <v>364</v>
      </c>
      <c r="O767" t="s">
        <v>202</v>
      </c>
      <c r="P767" t="s">
        <v>365</v>
      </c>
    </row>
    <row r="768" spans="1:16" x14ac:dyDescent="0.25">
      <c r="A768">
        <v>2117</v>
      </c>
      <c r="B768" t="s">
        <v>360</v>
      </c>
      <c r="E768" t="s">
        <v>1093</v>
      </c>
      <c r="F768" t="s">
        <v>347</v>
      </c>
      <c r="G768" t="s">
        <v>1038</v>
      </c>
      <c r="H768" t="s">
        <v>198</v>
      </c>
      <c r="I768" t="s">
        <v>1039</v>
      </c>
      <c r="J768">
        <v>1985</v>
      </c>
      <c r="K768">
        <v>47209</v>
      </c>
      <c r="L768">
        <v>4</v>
      </c>
      <c r="M768" t="s">
        <v>200</v>
      </c>
      <c r="N768" t="s">
        <v>364</v>
      </c>
      <c r="O768" t="s">
        <v>202</v>
      </c>
      <c r="P768" t="s">
        <v>365</v>
      </c>
    </row>
    <row r="769" spans="1:16" x14ac:dyDescent="0.25">
      <c r="A769">
        <v>2118</v>
      </c>
      <c r="B769" t="s">
        <v>360</v>
      </c>
      <c r="E769" t="s">
        <v>1094</v>
      </c>
      <c r="F769" t="s">
        <v>347</v>
      </c>
      <c r="G769" t="s">
        <v>1038</v>
      </c>
      <c r="H769" t="s">
        <v>198</v>
      </c>
      <c r="I769" t="s">
        <v>1039</v>
      </c>
      <c r="J769">
        <v>1963</v>
      </c>
      <c r="K769">
        <v>1785</v>
      </c>
      <c r="L769">
        <v>4</v>
      </c>
      <c r="M769" t="s">
        <v>200</v>
      </c>
      <c r="N769" t="s">
        <v>376</v>
      </c>
      <c r="O769" t="s">
        <v>202</v>
      </c>
      <c r="P769" t="s">
        <v>365</v>
      </c>
    </row>
    <row r="770" spans="1:16" x14ac:dyDescent="0.25">
      <c r="A770">
        <v>2119</v>
      </c>
      <c r="B770" t="s">
        <v>360</v>
      </c>
      <c r="E770" t="s">
        <v>1095</v>
      </c>
      <c r="F770" t="s">
        <v>347</v>
      </c>
      <c r="G770" t="s">
        <v>1038</v>
      </c>
      <c r="H770" t="s">
        <v>198</v>
      </c>
      <c r="I770" t="s">
        <v>1039</v>
      </c>
      <c r="J770">
        <v>1960</v>
      </c>
      <c r="K770">
        <v>1754</v>
      </c>
      <c r="L770">
        <v>4</v>
      </c>
      <c r="M770" t="s">
        <v>200</v>
      </c>
      <c r="N770" t="s">
        <v>376</v>
      </c>
      <c r="O770" t="s">
        <v>202</v>
      </c>
      <c r="P770" t="s">
        <v>365</v>
      </c>
    </row>
    <row r="771" spans="1:16" x14ac:dyDescent="0.25">
      <c r="A771">
        <v>2120</v>
      </c>
      <c r="B771" t="s">
        <v>399</v>
      </c>
      <c r="E771" t="s">
        <v>1096</v>
      </c>
      <c r="F771" t="s">
        <v>347</v>
      </c>
      <c r="G771" t="s">
        <v>1038</v>
      </c>
      <c r="H771" t="s">
        <v>198</v>
      </c>
      <c r="I771" t="s">
        <v>1039</v>
      </c>
      <c r="J771">
        <v>1965</v>
      </c>
      <c r="K771">
        <v>2759</v>
      </c>
      <c r="L771">
        <v>4</v>
      </c>
      <c r="M771" t="s">
        <v>200</v>
      </c>
      <c r="N771" t="s">
        <v>1097</v>
      </c>
      <c r="O771" t="s">
        <v>202</v>
      </c>
      <c r="P771" t="s">
        <v>1098</v>
      </c>
    </row>
    <row r="772" spans="1:16" x14ac:dyDescent="0.25">
      <c r="A772">
        <v>2121</v>
      </c>
      <c r="B772" t="s">
        <v>360</v>
      </c>
      <c r="E772" t="s">
        <v>1099</v>
      </c>
      <c r="F772" t="s">
        <v>347</v>
      </c>
      <c r="G772" t="s">
        <v>1038</v>
      </c>
      <c r="H772" t="s">
        <v>198</v>
      </c>
      <c r="I772" t="s">
        <v>1039</v>
      </c>
      <c r="J772">
        <v>1960</v>
      </c>
      <c r="K772">
        <v>6042</v>
      </c>
      <c r="L772">
        <v>4</v>
      </c>
      <c r="M772" t="s">
        <v>200</v>
      </c>
      <c r="N772" t="s">
        <v>376</v>
      </c>
      <c r="O772" t="s">
        <v>202</v>
      </c>
      <c r="P772" t="s">
        <v>365</v>
      </c>
    </row>
    <row r="773" spans="1:16" x14ac:dyDescent="0.25">
      <c r="A773">
        <v>2122</v>
      </c>
      <c r="B773" t="s">
        <v>360</v>
      </c>
      <c r="E773" t="s">
        <v>1100</v>
      </c>
      <c r="F773" t="s">
        <v>347</v>
      </c>
      <c r="G773" t="s">
        <v>1038</v>
      </c>
      <c r="H773" t="s">
        <v>198</v>
      </c>
      <c r="I773" t="s">
        <v>1039</v>
      </c>
      <c r="J773">
        <v>1960</v>
      </c>
      <c r="K773">
        <v>70468</v>
      </c>
      <c r="L773">
        <v>4</v>
      </c>
      <c r="M773" t="s">
        <v>200</v>
      </c>
      <c r="N773" t="s">
        <v>376</v>
      </c>
      <c r="O773" t="s">
        <v>202</v>
      </c>
      <c r="P773" t="s">
        <v>365</v>
      </c>
    </row>
    <row r="774" spans="1:16" x14ac:dyDescent="0.25">
      <c r="A774">
        <v>2123</v>
      </c>
      <c r="B774" t="s">
        <v>360</v>
      </c>
      <c r="E774" t="s">
        <v>1101</v>
      </c>
      <c r="F774" t="s">
        <v>347</v>
      </c>
      <c r="G774" t="s">
        <v>1038</v>
      </c>
      <c r="H774" t="s">
        <v>198</v>
      </c>
      <c r="I774" t="s">
        <v>1039</v>
      </c>
      <c r="J774">
        <v>1982</v>
      </c>
      <c r="K774">
        <v>10849</v>
      </c>
      <c r="L774">
        <v>4</v>
      </c>
      <c r="M774" t="s">
        <v>200</v>
      </c>
      <c r="N774" t="s">
        <v>787</v>
      </c>
      <c r="O774" t="s">
        <v>202</v>
      </c>
      <c r="P774" t="s">
        <v>365</v>
      </c>
    </row>
    <row r="775" spans="1:16" x14ac:dyDescent="0.25">
      <c r="A775">
        <v>2124</v>
      </c>
      <c r="B775" t="s">
        <v>360</v>
      </c>
      <c r="E775" t="s">
        <v>1102</v>
      </c>
      <c r="F775" t="s">
        <v>347</v>
      </c>
      <c r="G775" t="s">
        <v>1038</v>
      </c>
      <c r="H775" t="s">
        <v>198</v>
      </c>
      <c r="I775" t="s">
        <v>1039</v>
      </c>
      <c r="J775">
        <v>1983</v>
      </c>
      <c r="K775">
        <v>3843</v>
      </c>
      <c r="L775">
        <v>4</v>
      </c>
      <c r="M775" t="s">
        <v>200</v>
      </c>
      <c r="N775" t="s">
        <v>787</v>
      </c>
      <c r="O775" t="s">
        <v>202</v>
      </c>
      <c r="P775" t="s">
        <v>365</v>
      </c>
    </row>
    <row r="776" spans="1:16" x14ac:dyDescent="0.25">
      <c r="A776">
        <v>2125</v>
      </c>
      <c r="B776" t="s">
        <v>360</v>
      </c>
      <c r="E776" t="s">
        <v>1103</v>
      </c>
      <c r="F776" t="s">
        <v>347</v>
      </c>
      <c r="G776" t="s">
        <v>1038</v>
      </c>
      <c r="H776" t="s">
        <v>198</v>
      </c>
      <c r="I776" t="s">
        <v>1039</v>
      </c>
      <c r="J776">
        <v>1975</v>
      </c>
      <c r="K776">
        <v>101440</v>
      </c>
      <c r="L776">
        <v>4</v>
      </c>
      <c r="M776" t="s">
        <v>200</v>
      </c>
      <c r="N776" t="s">
        <v>376</v>
      </c>
      <c r="O776" t="s">
        <v>202</v>
      </c>
      <c r="P776" t="s">
        <v>365</v>
      </c>
    </row>
    <row r="777" spans="1:16" x14ac:dyDescent="0.25">
      <c r="A777">
        <v>2126</v>
      </c>
      <c r="B777" t="s">
        <v>360</v>
      </c>
      <c r="E777" t="s">
        <v>1104</v>
      </c>
      <c r="F777" t="s">
        <v>347</v>
      </c>
      <c r="G777" t="s">
        <v>1038</v>
      </c>
      <c r="H777" t="s">
        <v>198</v>
      </c>
      <c r="I777" t="s">
        <v>1039</v>
      </c>
      <c r="J777">
        <v>1970</v>
      </c>
      <c r="K777">
        <v>13286</v>
      </c>
      <c r="L777">
        <v>4</v>
      </c>
      <c r="M777" t="s">
        <v>200</v>
      </c>
      <c r="N777" t="s">
        <v>787</v>
      </c>
      <c r="O777" t="s">
        <v>202</v>
      </c>
      <c r="P777" t="s">
        <v>365</v>
      </c>
    </row>
    <row r="778" spans="1:16" x14ac:dyDescent="0.25">
      <c r="A778">
        <v>2127</v>
      </c>
      <c r="B778" t="s">
        <v>360</v>
      </c>
      <c r="E778" t="s">
        <v>1105</v>
      </c>
      <c r="F778" t="s">
        <v>347</v>
      </c>
      <c r="G778" t="s">
        <v>1038</v>
      </c>
      <c r="H778" t="s">
        <v>198</v>
      </c>
      <c r="I778" t="s">
        <v>1039</v>
      </c>
      <c r="J778">
        <v>1984</v>
      </c>
      <c r="K778">
        <v>69360</v>
      </c>
      <c r="L778">
        <v>4</v>
      </c>
      <c r="M778" t="s">
        <v>200</v>
      </c>
      <c r="N778" t="s">
        <v>376</v>
      </c>
      <c r="O778" t="s">
        <v>202</v>
      </c>
      <c r="P778" t="s">
        <v>365</v>
      </c>
    </row>
    <row r="779" spans="1:16" x14ac:dyDescent="0.25">
      <c r="A779">
        <v>2128</v>
      </c>
      <c r="B779" t="s">
        <v>360</v>
      </c>
      <c r="E779" t="s">
        <v>1106</v>
      </c>
      <c r="F779" t="s">
        <v>347</v>
      </c>
      <c r="G779" t="s">
        <v>1038</v>
      </c>
      <c r="H779" t="s">
        <v>198</v>
      </c>
      <c r="I779" t="s">
        <v>1039</v>
      </c>
      <c r="J779">
        <v>1970</v>
      </c>
      <c r="K779">
        <v>27253</v>
      </c>
      <c r="L779">
        <v>4</v>
      </c>
      <c r="M779" t="s">
        <v>200</v>
      </c>
      <c r="N779" t="s">
        <v>376</v>
      </c>
      <c r="O779" t="s">
        <v>202</v>
      </c>
      <c r="P779" t="s">
        <v>365</v>
      </c>
    </row>
    <row r="780" spans="1:16" x14ac:dyDescent="0.25">
      <c r="A780">
        <v>2129</v>
      </c>
      <c r="B780" t="s">
        <v>360</v>
      </c>
      <c r="E780" t="s">
        <v>1107</v>
      </c>
      <c r="F780" t="s">
        <v>347</v>
      </c>
      <c r="G780" t="s">
        <v>1038</v>
      </c>
      <c r="H780" t="s">
        <v>198</v>
      </c>
      <c r="I780" t="s">
        <v>1039</v>
      </c>
      <c r="J780">
        <v>1964</v>
      </c>
      <c r="K780">
        <v>26978</v>
      </c>
      <c r="L780">
        <v>4</v>
      </c>
      <c r="M780" t="s">
        <v>200</v>
      </c>
      <c r="N780" t="s">
        <v>376</v>
      </c>
      <c r="O780" t="s">
        <v>202</v>
      </c>
      <c r="P780" t="s">
        <v>365</v>
      </c>
    </row>
    <row r="781" spans="1:16" x14ac:dyDescent="0.25">
      <c r="A781">
        <v>2130</v>
      </c>
      <c r="B781" t="s">
        <v>360</v>
      </c>
      <c r="E781" t="s">
        <v>1108</v>
      </c>
      <c r="F781" t="s">
        <v>347</v>
      </c>
      <c r="G781" t="s">
        <v>1038</v>
      </c>
      <c r="H781" t="s">
        <v>198</v>
      </c>
      <c r="I781" t="s">
        <v>1039</v>
      </c>
      <c r="J781">
        <v>1973</v>
      </c>
      <c r="K781">
        <v>10102</v>
      </c>
      <c r="L781">
        <v>4</v>
      </c>
      <c r="M781" t="s">
        <v>200</v>
      </c>
      <c r="N781" t="s">
        <v>787</v>
      </c>
      <c r="O781" t="s">
        <v>202</v>
      </c>
      <c r="P781" t="s">
        <v>365</v>
      </c>
    </row>
    <row r="782" spans="1:16" x14ac:dyDescent="0.25">
      <c r="A782">
        <v>2131</v>
      </c>
      <c r="B782" t="s">
        <v>360</v>
      </c>
      <c r="E782" t="s">
        <v>1109</v>
      </c>
      <c r="F782" t="s">
        <v>347</v>
      </c>
      <c r="G782" t="s">
        <v>1038</v>
      </c>
      <c r="H782" t="s">
        <v>198</v>
      </c>
      <c r="I782" t="s">
        <v>1039</v>
      </c>
      <c r="J782">
        <v>1963</v>
      </c>
      <c r="K782">
        <v>1944</v>
      </c>
      <c r="L782">
        <v>4</v>
      </c>
      <c r="M782" t="s">
        <v>200</v>
      </c>
      <c r="N782" t="s">
        <v>787</v>
      </c>
      <c r="O782" t="s">
        <v>202</v>
      </c>
      <c r="P782" t="s">
        <v>365</v>
      </c>
    </row>
    <row r="783" spans="1:16" x14ac:dyDescent="0.25">
      <c r="A783">
        <v>2132</v>
      </c>
      <c r="B783" t="s">
        <v>360</v>
      </c>
      <c r="E783" t="s">
        <v>1110</v>
      </c>
      <c r="F783" t="s">
        <v>347</v>
      </c>
      <c r="G783" t="s">
        <v>1038</v>
      </c>
      <c r="H783" t="s">
        <v>198</v>
      </c>
      <c r="I783" t="s">
        <v>1039</v>
      </c>
      <c r="J783">
        <v>1982</v>
      </c>
      <c r="K783">
        <v>42605</v>
      </c>
      <c r="L783">
        <v>4</v>
      </c>
      <c r="M783" t="s">
        <v>200</v>
      </c>
      <c r="N783" t="s">
        <v>376</v>
      </c>
      <c r="O783" t="s">
        <v>202</v>
      </c>
      <c r="P783" t="s">
        <v>365</v>
      </c>
    </row>
    <row r="784" spans="1:16" x14ac:dyDescent="0.25">
      <c r="A784">
        <v>2133</v>
      </c>
      <c r="B784" t="s">
        <v>360</v>
      </c>
      <c r="E784" t="s">
        <v>1111</v>
      </c>
      <c r="F784" t="s">
        <v>347</v>
      </c>
      <c r="G784" t="s">
        <v>1038</v>
      </c>
      <c r="H784" t="s">
        <v>198</v>
      </c>
      <c r="I784" t="s">
        <v>1039</v>
      </c>
      <c r="J784">
        <v>1981</v>
      </c>
      <c r="K784">
        <v>19692</v>
      </c>
      <c r="L784">
        <v>4</v>
      </c>
      <c r="M784" t="s">
        <v>200</v>
      </c>
      <c r="N784" t="s">
        <v>376</v>
      </c>
      <c r="O784" t="s">
        <v>202</v>
      </c>
      <c r="P784" t="s">
        <v>365</v>
      </c>
    </row>
    <row r="785" spans="1:16" x14ac:dyDescent="0.25">
      <c r="A785">
        <v>2134</v>
      </c>
      <c r="B785" t="s">
        <v>360</v>
      </c>
      <c r="E785" t="s">
        <v>1112</v>
      </c>
      <c r="F785" t="s">
        <v>347</v>
      </c>
      <c r="G785" t="s">
        <v>1038</v>
      </c>
      <c r="H785" t="s">
        <v>198</v>
      </c>
      <c r="I785" t="s">
        <v>1039</v>
      </c>
      <c r="J785">
        <v>1965</v>
      </c>
      <c r="K785">
        <v>7127</v>
      </c>
      <c r="L785">
        <v>4</v>
      </c>
      <c r="M785" t="s">
        <v>200</v>
      </c>
      <c r="N785" t="s">
        <v>376</v>
      </c>
      <c r="O785" t="s">
        <v>202</v>
      </c>
      <c r="P785" t="s">
        <v>365</v>
      </c>
    </row>
    <row r="786" spans="1:16" x14ac:dyDescent="0.25">
      <c r="A786">
        <v>2135</v>
      </c>
      <c r="B786" t="s">
        <v>360</v>
      </c>
      <c r="E786" t="s">
        <v>1113</v>
      </c>
      <c r="F786" t="s">
        <v>347</v>
      </c>
      <c r="G786" t="s">
        <v>1038</v>
      </c>
      <c r="H786" t="s">
        <v>198</v>
      </c>
      <c r="I786" t="s">
        <v>1039</v>
      </c>
      <c r="J786">
        <v>1963</v>
      </c>
      <c r="K786">
        <v>1799</v>
      </c>
      <c r="L786">
        <v>4</v>
      </c>
      <c r="M786" t="s">
        <v>200</v>
      </c>
      <c r="N786" t="s">
        <v>376</v>
      </c>
      <c r="O786" t="s">
        <v>202</v>
      </c>
      <c r="P786" t="s">
        <v>365</v>
      </c>
    </row>
    <row r="787" spans="1:16" x14ac:dyDescent="0.25">
      <c r="A787">
        <v>2136</v>
      </c>
      <c r="B787" t="s">
        <v>360</v>
      </c>
      <c r="E787" t="s">
        <v>1114</v>
      </c>
      <c r="F787" t="s">
        <v>347</v>
      </c>
      <c r="G787" t="s">
        <v>1038</v>
      </c>
      <c r="H787" t="s">
        <v>198</v>
      </c>
      <c r="I787" t="s">
        <v>1039</v>
      </c>
      <c r="J787">
        <v>1964</v>
      </c>
      <c r="K787">
        <v>8527</v>
      </c>
      <c r="L787">
        <v>4</v>
      </c>
      <c r="M787" t="s">
        <v>200</v>
      </c>
      <c r="N787" t="s">
        <v>376</v>
      </c>
      <c r="O787" t="s">
        <v>202</v>
      </c>
      <c r="P787" t="s">
        <v>365</v>
      </c>
    </row>
    <row r="788" spans="1:16" x14ac:dyDescent="0.25">
      <c r="A788">
        <v>2137</v>
      </c>
      <c r="B788" t="s">
        <v>360</v>
      </c>
      <c r="E788" t="s">
        <v>1115</v>
      </c>
      <c r="F788" t="s">
        <v>347</v>
      </c>
      <c r="G788" t="s">
        <v>1038</v>
      </c>
      <c r="H788" t="s">
        <v>198</v>
      </c>
      <c r="I788" t="s">
        <v>1039</v>
      </c>
      <c r="J788">
        <v>1986</v>
      </c>
      <c r="K788">
        <v>86497</v>
      </c>
      <c r="L788">
        <v>4</v>
      </c>
      <c r="M788" t="s">
        <v>200</v>
      </c>
      <c r="N788" t="s">
        <v>376</v>
      </c>
      <c r="O788" t="s">
        <v>202</v>
      </c>
      <c r="P788" t="s">
        <v>365</v>
      </c>
    </row>
    <row r="789" spans="1:16" x14ac:dyDescent="0.25">
      <c r="A789">
        <v>2138</v>
      </c>
      <c r="B789" t="s">
        <v>360</v>
      </c>
      <c r="E789" t="s">
        <v>1116</v>
      </c>
      <c r="F789" t="s">
        <v>347</v>
      </c>
      <c r="G789" t="s">
        <v>1038</v>
      </c>
      <c r="H789" t="s">
        <v>198</v>
      </c>
      <c r="I789" t="s">
        <v>1039</v>
      </c>
      <c r="J789">
        <v>1962</v>
      </c>
      <c r="K789">
        <v>1800</v>
      </c>
      <c r="L789">
        <v>4</v>
      </c>
      <c r="M789" t="s">
        <v>200</v>
      </c>
      <c r="N789" t="s">
        <v>376</v>
      </c>
      <c r="O789" t="s">
        <v>202</v>
      </c>
      <c r="P789" t="s">
        <v>365</v>
      </c>
    </row>
    <row r="790" spans="1:16" x14ac:dyDescent="0.25">
      <c r="A790">
        <v>2139</v>
      </c>
      <c r="B790" t="s">
        <v>425</v>
      </c>
      <c r="E790" t="s">
        <v>1117</v>
      </c>
      <c r="F790" t="s">
        <v>347</v>
      </c>
      <c r="G790" t="s">
        <v>1038</v>
      </c>
      <c r="H790" t="s">
        <v>198</v>
      </c>
      <c r="I790" t="s">
        <v>1039</v>
      </c>
      <c r="J790">
        <v>1986</v>
      </c>
      <c r="K790">
        <v>101061</v>
      </c>
      <c r="L790">
        <v>4</v>
      </c>
      <c r="M790" t="s">
        <v>200</v>
      </c>
      <c r="N790" t="s">
        <v>670</v>
      </c>
      <c r="O790" t="s">
        <v>202</v>
      </c>
      <c r="P790" t="s">
        <v>468</v>
      </c>
    </row>
    <row r="791" spans="1:16" x14ac:dyDescent="0.25">
      <c r="A791">
        <v>2140</v>
      </c>
      <c r="B791" t="s">
        <v>425</v>
      </c>
      <c r="E791" t="s">
        <v>1118</v>
      </c>
      <c r="F791" t="s">
        <v>347</v>
      </c>
      <c r="G791" t="s">
        <v>1038</v>
      </c>
      <c r="H791" t="s">
        <v>198</v>
      </c>
      <c r="I791" t="s">
        <v>1039</v>
      </c>
      <c r="J791">
        <v>1987</v>
      </c>
      <c r="K791">
        <v>26030</v>
      </c>
      <c r="L791">
        <v>4</v>
      </c>
      <c r="M791" t="s">
        <v>200</v>
      </c>
      <c r="N791" t="s">
        <v>376</v>
      </c>
      <c r="O791" t="s">
        <v>202</v>
      </c>
      <c r="P791" t="s">
        <v>468</v>
      </c>
    </row>
    <row r="792" spans="1:16" x14ac:dyDescent="0.25">
      <c r="A792">
        <v>2141</v>
      </c>
      <c r="B792" t="s">
        <v>360</v>
      </c>
      <c r="E792" t="s">
        <v>1119</v>
      </c>
      <c r="F792" t="s">
        <v>347</v>
      </c>
      <c r="G792" t="s">
        <v>1038</v>
      </c>
      <c r="H792" t="s">
        <v>198</v>
      </c>
      <c r="I792" t="s">
        <v>1039</v>
      </c>
      <c r="J792">
        <v>1958</v>
      </c>
      <c r="K792">
        <v>62373</v>
      </c>
      <c r="L792">
        <v>4</v>
      </c>
      <c r="M792" t="s">
        <v>200</v>
      </c>
      <c r="N792" t="s">
        <v>376</v>
      </c>
      <c r="O792" t="s">
        <v>202</v>
      </c>
      <c r="P792" t="s">
        <v>365</v>
      </c>
    </row>
    <row r="793" spans="1:16" x14ac:dyDescent="0.25">
      <c r="A793">
        <v>2142</v>
      </c>
      <c r="B793" t="s">
        <v>360</v>
      </c>
      <c r="E793" t="s">
        <v>1120</v>
      </c>
      <c r="F793" t="s">
        <v>347</v>
      </c>
      <c r="G793" t="s">
        <v>1038</v>
      </c>
      <c r="H793" t="s">
        <v>198</v>
      </c>
      <c r="I793" t="s">
        <v>1039</v>
      </c>
      <c r="J793">
        <v>1970</v>
      </c>
      <c r="K793">
        <v>95958</v>
      </c>
      <c r="L793">
        <v>4</v>
      </c>
      <c r="M793" t="s">
        <v>200</v>
      </c>
      <c r="N793" t="s">
        <v>376</v>
      </c>
      <c r="O793" t="s">
        <v>202</v>
      </c>
      <c r="P793" t="s">
        <v>365</v>
      </c>
    </row>
    <row r="794" spans="1:16" x14ac:dyDescent="0.25">
      <c r="A794">
        <v>2143</v>
      </c>
      <c r="B794" t="s">
        <v>360</v>
      </c>
      <c r="E794" t="s">
        <v>1121</v>
      </c>
      <c r="F794" t="s">
        <v>347</v>
      </c>
      <c r="G794" t="s">
        <v>1038</v>
      </c>
      <c r="H794" t="s">
        <v>198</v>
      </c>
      <c r="I794" t="s">
        <v>1039</v>
      </c>
      <c r="J794">
        <v>1964</v>
      </c>
      <c r="K794">
        <v>92026</v>
      </c>
      <c r="L794">
        <v>4</v>
      </c>
      <c r="M794" t="s">
        <v>200</v>
      </c>
      <c r="N794" t="s">
        <v>376</v>
      </c>
      <c r="O794" t="s">
        <v>202</v>
      </c>
      <c r="P794" t="s">
        <v>365</v>
      </c>
    </row>
    <row r="795" spans="1:16" x14ac:dyDescent="0.25">
      <c r="A795">
        <v>2144</v>
      </c>
      <c r="B795" t="s">
        <v>360</v>
      </c>
      <c r="E795" t="s">
        <v>1122</v>
      </c>
      <c r="F795" t="s">
        <v>347</v>
      </c>
      <c r="G795" t="s">
        <v>1038</v>
      </c>
      <c r="H795" t="s">
        <v>198</v>
      </c>
      <c r="I795" t="s">
        <v>1039</v>
      </c>
      <c r="J795">
        <v>1964</v>
      </c>
      <c r="K795">
        <v>11158</v>
      </c>
      <c r="L795">
        <v>4</v>
      </c>
      <c r="M795" t="s">
        <v>200</v>
      </c>
      <c r="N795" t="s">
        <v>364</v>
      </c>
      <c r="O795" t="s">
        <v>202</v>
      </c>
      <c r="P795" t="s">
        <v>365</v>
      </c>
    </row>
    <row r="796" spans="1:16" x14ac:dyDescent="0.25">
      <c r="A796">
        <v>2145</v>
      </c>
      <c r="B796" t="s">
        <v>360</v>
      </c>
      <c r="E796" t="s">
        <v>1123</v>
      </c>
      <c r="F796" t="s">
        <v>347</v>
      </c>
      <c r="G796" t="s">
        <v>1038</v>
      </c>
      <c r="H796" t="s">
        <v>198</v>
      </c>
      <c r="I796" t="s">
        <v>1039</v>
      </c>
      <c r="J796">
        <v>1969</v>
      </c>
      <c r="K796">
        <v>129437</v>
      </c>
      <c r="L796">
        <v>4</v>
      </c>
      <c r="M796" t="s">
        <v>200</v>
      </c>
      <c r="N796" t="s">
        <v>376</v>
      </c>
      <c r="O796" t="s">
        <v>202</v>
      </c>
      <c r="P796" t="s">
        <v>365</v>
      </c>
    </row>
    <row r="797" spans="1:16" x14ac:dyDescent="0.25">
      <c r="A797">
        <v>2146</v>
      </c>
      <c r="B797" t="s">
        <v>360</v>
      </c>
      <c r="E797" t="s">
        <v>1124</v>
      </c>
      <c r="F797" t="s">
        <v>347</v>
      </c>
      <c r="G797" t="s">
        <v>1038</v>
      </c>
      <c r="H797" t="s">
        <v>198</v>
      </c>
      <c r="I797" t="s">
        <v>1039</v>
      </c>
      <c r="J797">
        <v>1964</v>
      </c>
      <c r="K797">
        <v>209909</v>
      </c>
      <c r="L797">
        <v>4</v>
      </c>
      <c r="M797" t="s">
        <v>200</v>
      </c>
      <c r="N797" t="s">
        <v>376</v>
      </c>
      <c r="O797" t="s">
        <v>202</v>
      </c>
      <c r="P797" t="s">
        <v>365</v>
      </c>
    </row>
    <row r="798" spans="1:16" x14ac:dyDescent="0.25">
      <c r="A798">
        <v>2147</v>
      </c>
      <c r="B798" t="s">
        <v>360</v>
      </c>
      <c r="E798" t="s">
        <v>1125</v>
      </c>
      <c r="F798" t="s">
        <v>347</v>
      </c>
      <c r="G798" t="s">
        <v>1038</v>
      </c>
      <c r="H798" t="s">
        <v>198</v>
      </c>
      <c r="I798" t="s">
        <v>1039</v>
      </c>
      <c r="J798">
        <v>1964</v>
      </c>
      <c r="K798">
        <v>38383</v>
      </c>
      <c r="L798">
        <v>4</v>
      </c>
      <c r="M798" t="s">
        <v>200</v>
      </c>
      <c r="N798" t="s">
        <v>376</v>
      </c>
      <c r="O798" t="s">
        <v>202</v>
      </c>
      <c r="P798" t="s">
        <v>365</v>
      </c>
    </row>
    <row r="799" spans="1:16" x14ac:dyDescent="0.25">
      <c r="A799">
        <v>2148</v>
      </c>
      <c r="B799" t="s">
        <v>360</v>
      </c>
      <c r="E799" t="s">
        <v>1126</v>
      </c>
      <c r="F799" t="s">
        <v>347</v>
      </c>
      <c r="G799" t="s">
        <v>1038</v>
      </c>
      <c r="H799" t="s">
        <v>198</v>
      </c>
      <c r="I799" t="s">
        <v>1039</v>
      </c>
      <c r="J799">
        <v>1966</v>
      </c>
      <c r="K799">
        <v>373673</v>
      </c>
      <c r="L799">
        <v>4</v>
      </c>
      <c r="M799" t="s">
        <v>200</v>
      </c>
      <c r="N799" t="s">
        <v>364</v>
      </c>
      <c r="O799" t="s">
        <v>202</v>
      </c>
      <c r="P799" t="s">
        <v>365</v>
      </c>
    </row>
    <row r="800" spans="1:16" x14ac:dyDescent="0.25">
      <c r="A800">
        <v>2149</v>
      </c>
      <c r="B800" t="s">
        <v>360</v>
      </c>
      <c r="E800" t="s">
        <v>1127</v>
      </c>
      <c r="F800" t="s">
        <v>347</v>
      </c>
      <c r="G800" t="s">
        <v>1038</v>
      </c>
      <c r="H800" t="s">
        <v>198</v>
      </c>
      <c r="I800" t="s">
        <v>1039</v>
      </c>
      <c r="J800">
        <v>1960</v>
      </c>
      <c r="K800">
        <v>5003040</v>
      </c>
      <c r="L800">
        <v>4</v>
      </c>
      <c r="M800" t="s">
        <v>200</v>
      </c>
      <c r="N800" t="s">
        <v>364</v>
      </c>
      <c r="O800" t="s">
        <v>202</v>
      </c>
      <c r="P800" t="s">
        <v>365</v>
      </c>
    </row>
    <row r="801" spans="1:16" x14ac:dyDescent="0.25">
      <c r="A801">
        <v>2150</v>
      </c>
      <c r="B801" t="s">
        <v>360</v>
      </c>
      <c r="E801" t="s">
        <v>1128</v>
      </c>
      <c r="F801" t="s">
        <v>347</v>
      </c>
      <c r="G801" t="s">
        <v>1038</v>
      </c>
      <c r="H801" t="s">
        <v>198</v>
      </c>
      <c r="I801" t="s">
        <v>1039</v>
      </c>
      <c r="J801">
        <v>1967</v>
      </c>
      <c r="K801">
        <v>197504</v>
      </c>
      <c r="L801">
        <v>4</v>
      </c>
      <c r="M801" t="s">
        <v>200</v>
      </c>
      <c r="N801" t="s">
        <v>376</v>
      </c>
      <c r="O801" t="s">
        <v>202</v>
      </c>
      <c r="P801" t="s">
        <v>365</v>
      </c>
    </row>
    <row r="802" spans="1:16" x14ac:dyDescent="0.25">
      <c r="A802">
        <v>2151</v>
      </c>
      <c r="B802" t="s">
        <v>360</v>
      </c>
      <c r="E802" t="s">
        <v>1129</v>
      </c>
      <c r="F802" t="s">
        <v>347</v>
      </c>
      <c r="G802" t="s">
        <v>1038</v>
      </c>
      <c r="H802" t="s">
        <v>198</v>
      </c>
      <c r="I802" t="s">
        <v>1039</v>
      </c>
      <c r="J802">
        <v>1961</v>
      </c>
      <c r="K802">
        <v>424755</v>
      </c>
      <c r="L802">
        <v>4</v>
      </c>
      <c r="M802" t="s">
        <v>200</v>
      </c>
      <c r="N802" t="s">
        <v>670</v>
      </c>
      <c r="O802" t="s">
        <v>202</v>
      </c>
      <c r="P802" t="s">
        <v>365</v>
      </c>
    </row>
    <row r="803" spans="1:16" x14ac:dyDescent="0.25">
      <c r="A803">
        <v>2152</v>
      </c>
      <c r="B803" t="s">
        <v>360</v>
      </c>
      <c r="E803" t="s">
        <v>1130</v>
      </c>
      <c r="F803" t="s">
        <v>347</v>
      </c>
      <c r="G803" t="s">
        <v>1038</v>
      </c>
      <c r="H803" t="s">
        <v>198</v>
      </c>
      <c r="I803" t="s">
        <v>1039</v>
      </c>
      <c r="J803">
        <v>1968</v>
      </c>
      <c r="K803">
        <v>8730</v>
      </c>
      <c r="L803">
        <v>4</v>
      </c>
      <c r="M803" t="s">
        <v>200</v>
      </c>
      <c r="N803" t="s">
        <v>467</v>
      </c>
      <c r="O803" t="s">
        <v>202</v>
      </c>
      <c r="P803" t="s">
        <v>365</v>
      </c>
    </row>
    <row r="804" spans="1:16" x14ac:dyDescent="0.25">
      <c r="A804">
        <v>2153</v>
      </c>
      <c r="B804" t="s">
        <v>360</v>
      </c>
      <c r="E804" t="s">
        <v>1131</v>
      </c>
      <c r="F804" t="s">
        <v>347</v>
      </c>
      <c r="G804" t="s">
        <v>1038</v>
      </c>
      <c r="H804" t="s">
        <v>198</v>
      </c>
      <c r="I804" t="s">
        <v>1039</v>
      </c>
      <c r="J804">
        <v>1969</v>
      </c>
      <c r="K804">
        <v>50720</v>
      </c>
      <c r="L804">
        <v>4</v>
      </c>
      <c r="M804" t="s">
        <v>200</v>
      </c>
      <c r="N804" t="s">
        <v>364</v>
      </c>
      <c r="O804" t="s">
        <v>202</v>
      </c>
      <c r="P804" t="s">
        <v>365</v>
      </c>
    </row>
    <row r="805" spans="1:16" x14ac:dyDescent="0.25">
      <c r="A805">
        <v>2154</v>
      </c>
      <c r="B805" t="s">
        <v>360</v>
      </c>
      <c r="E805" t="s">
        <v>1132</v>
      </c>
      <c r="F805" t="s">
        <v>347</v>
      </c>
      <c r="G805" t="s">
        <v>1038</v>
      </c>
      <c r="H805" t="s">
        <v>198</v>
      </c>
      <c r="I805" t="s">
        <v>1039</v>
      </c>
      <c r="J805">
        <v>1968</v>
      </c>
      <c r="K805">
        <v>615457</v>
      </c>
      <c r="L805">
        <v>4</v>
      </c>
      <c r="M805" t="s">
        <v>200</v>
      </c>
      <c r="N805" t="s">
        <v>376</v>
      </c>
      <c r="O805" t="s">
        <v>202</v>
      </c>
      <c r="P805" t="s">
        <v>365</v>
      </c>
    </row>
    <row r="806" spans="1:16" x14ac:dyDescent="0.25">
      <c r="A806">
        <v>2155</v>
      </c>
      <c r="B806" t="s">
        <v>360</v>
      </c>
      <c r="E806" t="s">
        <v>1133</v>
      </c>
      <c r="F806" t="s">
        <v>347</v>
      </c>
      <c r="G806" t="s">
        <v>1038</v>
      </c>
      <c r="H806" t="s">
        <v>198</v>
      </c>
      <c r="I806" t="s">
        <v>1039</v>
      </c>
      <c r="J806">
        <v>1969</v>
      </c>
      <c r="K806">
        <v>16793</v>
      </c>
      <c r="L806">
        <v>4</v>
      </c>
      <c r="M806" t="s">
        <v>200</v>
      </c>
      <c r="N806" t="s">
        <v>376</v>
      </c>
      <c r="O806" t="s">
        <v>202</v>
      </c>
      <c r="P806" t="s">
        <v>365</v>
      </c>
    </row>
    <row r="807" spans="1:16" x14ac:dyDescent="0.25">
      <c r="A807">
        <v>2156</v>
      </c>
      <c r="B807" t="s">
        <v>360</v>
      </c>
      <c r="E807" t="s">
        <v>1134</v>
      </c>
      <c r="F807" t="s">
        <v>347</v>
      </c>
      <c r="G807" t="s">
        <v>1038</v>
      </c>
      <c r="H807" t="s">
        <v>198</v>
      </c>
      <c r="I807" t="s">
        <v>1039</v>
      </c>
      <c r="J807">
        <v>1970</v>
      </c>
      <c r="K807">
        <v>128154</v>
      </c>
      <c r="L807">
        <v>4</v>
      </c>
      <c r="M807" t="s">
        <v>200</v>
      </c>
      <c r="N807" t="s">
        <v>364</v>
      </c>
      <c r="O807" t="s">
        <v>202</v>
      </c>
      <c r="P807" t="s">
        <v>365</v>
      </c>
    </row>
    <row r="808" spans="1:16" x14ac:dyDescent="0.25">
      <c r="A808">
        <v>2157</v>
      </c>
      <c r="B808" t="s">
        <v>360</v>
      </c>
      <c r="E808" t="s">
        <v>1135</v>
      </c>
      <c r="F808" t="s">
        <v>347</v>
      </c>
      <c r="G808" t="s">
        <v>1038</v>
      </c>
      <c r="H808" t="s">
        <v>198</v>
      </c>
      <c r="I808" t="s">
        <v>1039</v>
      </c>
      <c r="J808">
        <v>1972</v>
      </c>
      <c r="K808">
        <v>125945</v>
      </c>
      <c r="L808">
        <v>4</v>
      </c>
      <c r="M808" t="s">
        <v>200</v>
      </c>
      <c r="N808" t="s">
        <v>376</v>
      </c>
      <c r="O808" t="s">
        <v>202</v>
      </c>
      <c r="P808" t="s">
        <v>365</v>
      </c>
    </row>
    <row r="809" spans="1:16" x14ac:dyDescent="0.25">
      <c r="A809">
        <v>2158</v>
      </c>
      <c r="B809" t="s">
        <v>360</v>
      </c>
      <c r="E809" t="s">
        <v>1136</v>
      </c>
      <c r="F809" t="s">
        <v>347</v>
      </c>
      <c r="G809" t="s">
        <v>1038</v>
      </c>
      <c r="H809" t="s">
        <v>198</v>
      </c>
      <c r="I809" t="s">
        <v>1039</v>
      </c>
      <c r="J809">
        <v>1974</v>
      </c>
      <c r="K809">
        <v>117549</v>
      </c>
      <c r="L809">
        <v>4</v>
      </c>
      <c r="M809" t="s">
        <v>200</v>
      </c>
      <c r="N809" t="s">
        <v>376</v>
      </c>
      <c r="O809" t="s">
        <v>202</v>
      </c>
      <c r="P809" t="s">
        <v>365</v>
      </c>
    </row>
    <row r="810" spans="1:16" x14ac:dyDescent="0.25">
      <c r="A810">
        <v>2159</v>
      </c>
      <c r="B810" t="s">
        <v>360</v>
      </c>
      <c r="E810" t="s">
        <v>1137</v>
      </c>
      <c r="F810" t="s">
        <v>347</v>
      </c>
      <c r="G810" t="s">
        <v>1038</v>
      </c>
      <c r="H810" t="s">
        <v>198</v>
      </c>
      <c r="I810" t="s">
        <v>1039</v>
      </c>
      <c r="J810">
        <v>1974</v>
      </c>
      <c r="K810">
        <v>28403</v>
      </c>
      <c r="L810">
        <v>4</v>
      </c>
      <c r="M810" t="s">
        <v>200</v>
      </c>
      <c r="N810" t="s">
        <v>364</v>
      </c>
      <c r="O810" t="s">
        <v>202</v>
      </c>
      <c r="P810" t="s">
        <v>365</v>
      </c>
    </row>
    <row r="811" spans="1:16" x14ac:dyDescent="0.25">
      <c r="A811">
        <v>2160</v>
      </c>
      <c r="B811" t="s">
        <v>360</v>
      </c>
      <c r="E811" t="s">
        <v>1138</v>
      </c>
      <c r="F811" t="s">
        <v>347</v>
      </c>
      <c r="G811" t="s">
        <v>1038</v>
      </c>
      <c r="H811" t="s">
        <v>198</v>
      </c>
      <c r="I811" t="s">
        <v>1039</v>
      </c>
      <c r="J811">
        <v>1974</v>
      </c>
      <c r="K811">
        <v>54778</v>
      </c>
      <c r="L811">
        <v>4</v>
      </c>
      <c r="M811" t="s">
        <v>200</v>
      </c>
      <c r="N811" t="s">
        <v>364</v>
      </c>
      <c r="O811" t="s">
        <v>202</v>
      </c>
      <c r="P811" t="s">
        <v>365</v>
      </c>
    </row>
    <row r="812" spans="1:16" x14ac:dyDescent="0.25">
      <c r="A812">
        <v>2161</v>
      </c>
      <c r="B812" t="s">
        <v>360</v>
      </c>
      <c r="E812" t="s">
        <v>1139</v>
      </c>
      <c r="F812" t="s">
        <v>347</v>
      </c>
      <c r="G812" t="s">
        <v>1038</v>
      </c>
      <c r="H812" t="s">
        <v>198</v>
      </c>
      <c r="I812" t="s">
        <v>1039</v>
      </c>
      <c r="J812">
        <v>1975</v>
      </c>
      <c r="K812">
        <v>74558</v>
      </c>
      <c r="L812">
        <v>4</v>
      </c>
      <c r="M812" t="s">
        <v>200</v>
      </c>
      <c r="N812" t="s">
        <v>364</v>
      </c>
      <c r="O812" t="s">
        <v>202</v>
      </c>
      <c r="P812" t="s">
        <v>365</v>
      </c>
    </row>
    <row r="813" spans="1:16" x14ac:dyDescent="0.25">
      <c r="A813">
        <v>2162</v>
      </c>
      <c r="B813" t="s">
        <v>360</v>
      </c>
      <c r="E813" t="s">
        <v>1140</v>
      </c>
      <c r="F813" t="s">
        <v>347</v>
      </c>
      <c r="G813" t="s">
        <v>1038</v>
      </c>
      <c r="H813" t="s">
        <v>198</v>
      </c>
      <c r="I813" t="s">
        <v>1039</v>
      </c>
      <c r="J813">
        <v>1977</v>
      </c>
      <c r="K813">
        <v>40576</v>
      </c>
      <c r="L813">
        <v>4</v>
      </c>
      <c r="M813" t="s">
        <v>200</v>
      </c>
      <c r="N813" t="s">
        <v>364</v>
      </c>
      <c r="O813" t="s">
        <v>202</v>
      </c>
      <c r="P813" t="s">
        <v>365</v>
      </c>
    </row>
    <row r="814" spans="1:16" x14ac:dyDescent="0.25">
      <c r="A814">
        <v>2163</v>
      </c>
      <c r="B814" t="s">
        <v>360</v>
      </c>
      <c r="E814" t="s">
        <v>1141</v>
      </c>
      <c r="F814" t="s">
        <v>347</v>
      </c>
      <c r="G814" t="s">
        <v>1038</v>
      </c>
      <c r="H814" t="s">
        <v>198</v>
      </c>
      <c r="I814" t="s">
        <v>1039</v>
      </c>
      <c r="J814">
        <v>1977</v>
      </c>
      <c r="K814">
        <v>142738</v>
      </c>
      <c r="L814">
        <v>4</v>
      </c>
      <c r="M814" t="s">
        <v>200</v>
      </c>
      <c r="N814" t="s">
        <v>376</v>
      </c>
      <c r="O814" t="s">
        <v>202</v>
      </c>
      <c r="P814" t="s">
        <v>365</v>
      </c>
    </row>
    <row r="815" spans="1:16" x14ac:dyDescent="0.25">
      <c r="A815">
        <v>2164</v>
      </c>
      <c r="B815" t="s">
        <v>360</v>
      </c>
      <c r="E815" t="s">
        <v>1142</v>
      </c>
      <c r="F815" t="s">
        <v>347</v>
      </c>
      <c r="G815" t="s">
        <v>1038</v>
      </c>
      <c r="H815" t="s">
        <v>198</v>
      </c>
      <c r="I815" t="s">
        <v>1039</v>
      </c>
      <c r="J815">
        <v>1977</v>
      </c>
      <c r="K815">
        <v>71369</v>
      </c>
      <c r="L815">
        <v>4</v>
      </c>
      <c r="M815" t="s">
        <v>200</v>
      </c>
      <c r="N815" t="s">
        <v>376</v>
      </c>
      <c r="O815" t="s">
        <v>202</v>
      </c>
      <c r="P815" t="s">
        <v>365</v>
      </c>
    </row>
    <row r="816" spans="1:16" x14ac:dyDescent="0.25">
      <c r="A816">
        <v>2165</v>
      </c>
      <c r="B816" t="s">
        <v>360</v>
      </c>
      <c r="E816" t="s">
        <v>1143</v>
      </c>
      <c r="F816" t="s">
        <v>347</v>
      </c>
      <c r="G816" t="s">
        <v>1038</v>
      </c>
      <c r="H816" t="s">
        <v>198</v>
      </c>
      <c r="I816" t="s">
        <v>1039</v>
      </c>
      <c r="J816">
        <v>1977</v>
      </c>
      <c r="K816">
        <v>88760</v>
      </c>
      <c r="L816">
        <v>4</v>
      </c>
      <c r="M816" t="s">
        <v>200</v>
      </c>
      <c r="N816" t="s">
        <v>364</v>
      </c>
      <c r="O816" t="s">
        <v>202</v>
      </c>
      <c r="P816" t="s">
        <v>365</v>
      </c>
    </row>
    <row r="817" spans="1:16" x14ac:dyDescent="0.25">
      <c r="A817">
        <v>2166</v>
      </c>
      <c r="B817" t="s">
        <v>360</v>
      </c>
      <c r="E817" t="s">
        <v>1144</v>
      </c>
      <c r="F817" t="s">
        <v>347</v>
      </c>
      <c r="G817" t="s">
        <v>1038</v>
      </c>
      <c r="H817" t="s">
        <v>198</v>
      </c>
      <c r="I817" t="s">
        <v>1039</v>
      </c>
      <c r="J817">
        <v>1979</v>
      </c>
      <c r="K817">
        <v>12680</v>
      </c>
      <c r="L817">
        <v>4</v>
      </c>
      <c r="M817" t="s">
        <v>200</v>
      </c>
      <c r="N817" t="s">
        <v>364</v>
      </c>
      <c r="O817" t="s">
        <v>202</v>
      </c>
      <c r="P817" t="s">
        <v>365</v>
      </c>
    </row>
    <row r="818" spans="1:16" x14ac:dyDescent="0.25">
      <c r="A818">
        <v>2167</v>
      </c>
      <c r="B818" t="s">
        <v>360</v>
      </c>
      <c r="E818" t="s">
        <v>1145</v>
      </c>
      <c r="F818" t="s">
        <v>347</v>
      </c>
      <c r="G818" t="s">
        <v>1038</v>
      </c>
      <c r="H818" t="s">
        <v>198</v>
      </c>
      <c r="I818" t="s">
        <v>1039</v>
      </c>
      <c r="J818">
        <v>1979</v>
      </c>
      <c r="K818">
        <v>64922</v>
      </c>
      <c r="L818">
        <v>4</v>
      </c>
      <c r="M818" t="s">
        <v>200</v>
      </c>
      <c r="N818" t="s">
        <v>364</v>
      </c>
      <c r="O818" t="s">
        <v>202</v>
      </c>
      <c r="P818" t="s">
        <v>365</v>
      </c>
    </row>
    <row r="819" spans="1:16" x14ac:dyDescent="0.25">
      <c r="A819">
        <v>2168</v>
      </c>
      <c r="B819" t="s">
        <v>360</v>
      </c>
      <c r="E819" t="s">
        <v>1146</v>
      </c>
      <c r="F819" t="s">
        <v>347</v>
      </c>
      <c r="G819" t="s">
        <v>1038</v>
      </c>
      <c r="H819" t="s">
        <v>198</v>
      </c>
      <c r="I819" t="s">
        <v>1039</v>
      </c>
      <c r="J819">
        <v>1979</v>
      </c>
      <c r="K819">
        <v>62973</v>
      </c>
      <c r="L819">
        <v>4</v>
      </c>
      <c r="M819" t="s">
        <v>200</v>
      </c>
      <c r="N819" t="s">
        <v>376</v>
      </c>
      <c r="O819" t="s">
        <v>202</v>
      </c>
      <c r="P819" t="s">
        <v>365</v>
      </c>
    </row>
    <row r="820" spans="1:16" x14ac:dyDescent="0.25">
      <c r="A820">
        <v>2169</v>
      </c>
      <c r="B820" t="s">
        <v>360</v>
      </c>
      <c r="E820" t="s">
        <v>1147</v>
      </c>
      <c r="F820" t="s">
        <v>347</v>
      </c>
      <c r="G820" t="s">
        <v>1038</v>
      </c>
      <c r="H820" t="s">
        <v>198</v>
      </c>
      <c r="I820" t="s">
        <v>1039</v>
      </c>
      <c r="J820">
        <v>1979</v>
      </c>
      <c r="K820">
        <v>42605</v>
      </c>
      <c r="L820">
        <v>4</v>
      </c>
      <c r="M820" t="s">
        <v>200</v>
      </c>
      <c r="N820" t="s">
        <v>364</v>
      </c>
      <c r="O820" t="s">
        <v>202</v>
      </c>
      <c r="P820" t="s">
        <v>365</v>
      </c>
    </row>
    <row r="821" spans="1:16" x14ac:dyDescent="0.25">
      <c r="A821">
        <v>2170</v>
      </c>
      <c r="B821" t="s">
        <v>360</v>
      </c>
      <c r="E821" t="s">
        <v>1148</v>
      </c>
      <c r="F821" t="s">
        <v>347</v>
      </c>
      <c r="G821" t="s">
        <v>1038</v>
      </c>
      <c r="H821" t="s">
        <v>198</v>
      </c>
      <c r="I821" t="s">
        <v>1039</v>
      </c>
      <c r="J821">
        <v>1980</v>
      </c>
      <c r="K821">
        <v>60864</v>
      </c>
      <c r="L821">
        <v>4</v>
      </c>
      <c r="M821" t="s">
        <v>200</v>
      </c>
      <c r="N821" t="s">
        <v>364</v>
      </c>
      <c r="O821" t="s">
        <v>202</v>
      </c>
      <c r="P821" t="s">
        <v>365</v>
      </c>
    </row>
    <row r="822" spans="1:16" x14ac:dyDescent="0.25">
      <c r="A822">
        <v>2171</v>
      </c>
      <c r="B822" t="s">
        <v>360</v>
      </c>
      <c r="E822" t="s">
        <v>1149</v>
      </c>
      <c r="F822" t="s">
        <v>347</v>
      </c>
      <c r="G822" t="s">
        <v>1038</v>
      </c>
      <c r="H822" t="s">
        <v>198</v>
      </c>
      <c r="I822" t="s">
        <v>1039</v>
      </c>
      <c r="J822">
        <v>1980</v>
      </c>
      <c r="K822">
        <v>33475</v>
      </c>
      <c r="L822">
        <v>4</v>
      </c>
      <c r="M822" t="s">
        <v>200</v>
      </c>
      <c r="N822" t="s">
        <v>376</v>
      </c>
      <c r="O822" t="s">
        <v>202</v>
      </c>
      <c r="P822" t="s">
        <v>365</v>
      </c>
    </row>
    <row r="823" spans="1:16" x14ac:dyDescent="0.25">
      <c r="A823">
        <v>2172</v>
      </c>
      <c r="B823" t="s">
        <v>360</v>
      </c>
      <c r="E823" t="s">
        <v>1150</v>
      </c>
      <c r="F823" t="s">
        <v>347</v>
      </c>
      <c r="G823" t="s">
        <v>1038</v>
      </c>
      <c r="H823" t="s">
        <v>198</v>
      </c>
      <c r="I823" t="s">
        <v>1039</v>
      </c>
      <c r="J823">
        <v>1980</v>
      </c>
      <c r="K823">
        <v>63907</v>
      </c>
      <c r="L823">
        <v>4</v>
      </c>
      <c r="M823" t="s">
        <v>200</v>
      </c>
      <c r="N823" t="s">
        <v>364</v>
      </c>
      <c r="O823" t="s">
        <v>202</v>
      </c>
      <c r="P823" t="s">
        <v>365</v>
      </c>
    </row>
    <row r="824" spans="1:16" x14ac:dyDescent="0.25">
      <c r="A824">
        <v>2173</v>
      </c>
      <c r="B824" t="s">
        <v>360</v>
      </c>
      <c r="E824" t="s">
        <v>1151</v>
      </c>
      <c r="F824" t="s">
        <v>347</v>
      </c>
      <c r="G824" t="s">
        <v>1038</v>
      </c>
      <c r="H824" t="s">
        <v>198</v>
      </c>
      <c r="I824" t="s">
        <v>1039</v>
      </c>
      <c r="J824">
        <v>1980</v>
      </c>
      <c r="K824">
        <v>49706</v>
      </c>
      <c r="L824">
        <v>4</v>
      </c>
      <c r="M824" t="s">
        <v>200</v>
      </c>
      <c r="N824" t="s">
        <v>364</v>
      </c>
      <c r="O824" t="s">
        <v>202</v>
      </c>
      <c r="P824" t="s">
        <v>365</v>
      </c>
    </row>
    <row r="825" spans="1:16" x14ac:dyDescent="0.25">
      <c r="A825">
        <v>2174</v>
      </c>
      <c r="B825" t="s">
        <v>360</v>
      </c>
      <c r="E825" t="s">
        <v>1152</v>
      </c>
      <c r="F825" t="s">
        <v>347</v>
      </c>
      <c r="G825" t="s">
        <v>1038</v>
      </c>
      <c r="H825" t="s">
        <v>198</v>
      </c>
      <c r="I825" t="s">
        <v>1039</v>
      </c>
      <c r="J825">
        <v>1981</v>
      </c>
      <c r="K825">
        <v>30432</v>
      </c>
      <c r="L825">
        <v>4</v>
      </c>
      <c r="M825" t="s">
        <v>200</v>
      </c>
      <c r="N825" t="s">
        <v>364</v>
      </c>
      <c r="O825" t="s">
        <v>202</v>
      </c>
      <c r="P825" t="s">
        <v>365</v>
      </c>
    </row>
    <row r="826" spans="1:16" x14ac:dyDescent="0.25">
      <c r="A826">
        <v>2175</v>
      </c>
      <c r="B826" t="s">
        <v>360</v>
      </c>
      <c r="E826" t="s">
        <v>1153</v>
      </c>
      <c r="F826" t="s">
        <v>347</v>
      </c>
      <c r="G826" t="s">
        <v>1038</v>
      </c>
      <c r="H826" t="s">
        <v>198</v>
      </c>
      <c r="I826" t="s">
        <v>1039</v>
      </c>
      <c r="J826">
        <v>1979</v>
      </c>
      <c r="K826">
        <v>66950</v>
      </c>
      <c r="L826">
        <v>4</v>
      </c>
      <c r="M826" t="s">
        <v>200</v>
      </c>
      <c r="N826" t="s">
        <v>364</v>
      </c>
      <c r="O826" t="s">
        <v>202</v>
      </c>
      <c r="P826" t="s">
        <v>365</v>
      </c>
    </row>
    <row r="827" spans="1:16" x14ac:dyDescent="0.25">
      <c r="A827">
        <v>2176</v>
      </c>
      <c r="B827" t="s">
        <v>360</v>
      </c>
      <c r="E827" t="s">
        <v>1154</v>
      </c>
      <c r="F827" t="s">
        <v>347</v>
      </c>
      <c r="G827" t="s">
        <v>1038</v>
      </c>
      <c r="H827" t="s">
        <v>198</v>
      </c>
      <c r="I827" t="s">
        <v>1039</v>
      </c>
      <c r="J827">
        <v>1981</v>
      </c>
      <c r="K827">
        <v>95382</v>
      </c>
      <c r="L827">
        <v>4</v>
      </c>
      <c r="M827" t="s">
        <v>200</v>
      </c>
      <c r="N827" t="s">
        <v>376</v>
      </c>
      <c r="O827" t="s">
        <v>202</v>
      </c>
      <c r="P827" t="s">
        <v>365</v>
      </c>
    </row>
    <row r="828" spans="1:16" x14ac:dyDescent="0.25">
      <c r="A828">
        <v>2177</v>
      </c>
      <c r="B828" t="s">
        <v>360</v>
      </c>
      <c r="E828" t="s">
        <v>1155</v>
      </c>
      <c r="F828" t="s">
        <v>347</v>
      </c>
      <c r="G828" t="s">
        <v>1038</v>
      </c>
      <c r="H828" t="s">
        <v>198</v>
      </c>
      <c r="I828" t="s">
        <v>1039</v>
      </c>
      <c r="J828">
        <v>1981</v>
      </c>
      <c r="K828">
        <v>62373</v>
      </c>
      <c r="L828">
        <v>4</v>
      </c>
      <c r="M828" t="s">
        <v>200</v>
      </c>
      <c r="N828" t="s">
        <v>376</v>
      </c>
      <c r="O828" t="s">
        <v>202</v>
      </c>
      <c r="P828" t="s">
        <v>365</v>
      </c>
    </row>
    <row r="829" spans="1:16" x14ac:dyDescent="0.25">
      <c r="A829">
        <v>2178</v>
      </c>
      <c r="B829" t="s">
        <v>360</v>
      </c>
      <c r="E829" t="s">
        <v>1156</v>
      </c>
      <c r="F829" t="s">
        <v>347</v>
      </c>
      <c r="G829" t="s">
        <v>1038</v>
      </c>
      <c r="H829" t="s">
        <v>198</v>
      </c>
      <c r="I829" t="s">
        <v>1039</v>
      </c>
      <c r="J829">
        <v>1981</v>
      </c>
      <c r="K829">
        <v>259088</v>
      </c>
      <c r="L829">
        <v>4</v>
      </c>
      <c r="M829" t="s">
        <v>200</v>
      </c>
      <c r="N829" t="s">
        <v>376</v>
      </c>
      <c r="O829" t="s">
        <v>202</v>
      </c>
      <c r="P829" t="s">
        <v>365</v>
      </c>
    </row>
    <row r="830" spans="1:16" x14ac:dyDescent="0.25">
      <c r="A830">
        <v>2179</v>
      </c>
      <c r="B830" t="s">
        <v>360</v>
      </c>
      <c r="E830" t="s">
        <v>1157</v>
      </c>
      <c r="F830" t="s">
        <v>347</v>
      </c>
      <c r="G830" t="s">
        <v>1038</v>
      </c>
      <c r="H830" t="s">
        <v>198</v>
      </c>
      <c r="I830" t="s">
        <v>1039</v>
      </c>
      <c r="J830">
        <v>1981</v>
      </c>
      <c r="K830">
        <v>32461</v>
      </c>
      <c r="L830">
        <v>4</v>
      </c>
      <c r="M830" t="s">
        <v>200</v>
      </c>
      <c r="N830" t="s">
        <v>364</v>
      </c>
      <c r="O830" t="s">
        <v>202</v>
      </c>
      <c r="P830" t="s">
        <v>365</v>
      </c>
    </row>
    <row r="831" spans="1:16" x14ac:dyDescent="0.25">
      <c r="A831">
        <v>2180</v>
      </c>
      <c r="B831" t="s">
        <v>360</v>
      </c>
      <c r="E831" t="s">
        <v>1158</v>
      </c>
      <c r="F831" t="s">
        <v>347</v>
      </c>
      <c r="G831" t="s">
        <v>1038</v>
      </c>
      <c r="H831" t="s">
        <v>198</v>
      </c>
      <c r="I831" t="s">
        <v>1039</v>
      </c>
      <c r="J831">
        <v>1981</v>
      </c>
      <c r="K831">
        <v>22317</v>
      </c>
      <c r="L831">
        <v>4</v>
      </c>
      <c r="M831" t="s">
        <v>200</v>
      </c>
      <c r="N831" t="s">
        <v>364</v>
      </c>
      <c r="O831" t="s">
        <v>202</v>
      </c>
      <c r="P831" t="s">
        <v>365</v>
      </c>
    </row>
    <row r="832" spans="1:16" x14ac:dyDescent="0.25">
      <c r="A832">
        <v>2181</v>
      </c>
      <c r="B832" t="s">
        <v>360</v>
      </c>
      <c r="E832" t="s">
        <v>1159</v>
      </c>
      <c r="F832" t="s">
        <v>347</v>
      </c>
      <c r="G832" t="s">
        <v>1038</v>
      </c>
      <c r="H832" t="s">
        <v>198</v>
      </c>
      <c r="I832" t="s">
        <v>1039</v>
      </c>
      <c r="J832">
        <v>1981</v>
      </c>
      <c r="K832">
        <v>494620</v>
      </c>
      <c r="L832">
        <v>4</v>
      </c>
      <c r="M832" t="s">
        <v>200</v>
      </c>
      <c r="N832" t="s">
        <v>364</v>
      </c>
      <c r="O832" t="s">
        <v>202</v>
      </c>
      <c r="P832" t="s">
        <v>365</v>
      </c>
    </row>
    <row r="833" spans="1:16" x14ac:dyDescent="0.25">
      <c r="A833">
        <v>2182</v>
      </c>
      <c r="B833" t="s">
        <v>360</v>
      </c>
      <c r="E833" t="s">
        <v>1160</v>
      </c>
      <c r="F833" t="s">
        <v>347</v>
      </c>
      <c r="G833" t="s">
        <v>1038</v>
      </c>
      <c r="H833" t="s">
        <v>198</v>
      </c>
      <c r="I833" t="s">
        <v>1039</v>
      </c>
      <c r="J833">
        <v>1981</v>
      </c>
      <c r="K833">
        <v>691660</v>
      </c>
      <c r="L833">
        <v>4</v>
      </c>
      <c r="M833" t="s">
        <v>200</v>
      </c>
      <c r="N833" t="s">
        <v>364</v>
      </c>
      <c r="O833" t="s">
        <v>202</v>
      </c>
      <c r="P833" t="s">
        <v>365</v>
      </c>
    </row>
    <row r="834" spans="1:16" x14ac:dyDescent="0.25">
      <c r="A834">
        <v>2183</v>
      </c>
      <c r="B834" t="s">
        <v>360</v>
      </c>
      <c r="E834" t="s">
        <v>1161</v>
      </c>
      <c r="F834" t="s">
        <v>347</v>
      </c>
      <c r="G834" t="s">
        <v>1038</v>
      </c>
      <c r="H834" t="s">
        <v>198</v>
      </c>
      <c r="I834" t="s">
        <v>1039</v>
      </c>
      <c r="J834">
        <v>1982</v>
      </c>
      <c r="K834">
        <v>67458</v>
      </c>
      <c r="L834">
        <v>4</v>
      </c>
      <c r="M834" t="s">
        <v>200</v>
      </c>
      <c r="N834" t="s">
        <v>364</v>
      </c>
      <c r="O834" t="s">
        <v>202</v>
      </c>
      <c r="P834" t="s">
        <v>365</v>
      </c>
    </row>
    <row r="835" spans="1:16" x14ac:dyDescent="0.25">
      <c r="A835">
        <v>2184</v>
      </c>
      <c r="B835" t="s">
        <v>360</v>
      </c>
      <c r="E835" t="s">
        <v>1162</v>
      </c>
      <c r="F835" t="s">
        <v>347</v>
      </c>
      <c r="G835" t="s">
        <v>1038</v>
      </c>
      <c r="H835" t="s">
        <v>198</v>
      </c>
      <c r="I835" t="s">
        <v>1039</v>
      </c>
      <c r="J835">
        <v>1983</v>
      </c>
      <c r="K835">
        <v>2037455</v>
      </c>
      <c r="L835">
        <v>4</v>
      </c>
      <c r="M835" t="s">
        <v>200</v>
      </c>
      <c r="N835" t="s">
        <v>364</v>
      </c>
      <c r="O835" t="s">
        <v>202</v>
      </c>
      <c r="P835" t="s">
        <v>365</v>
      </c>
    </row>
    <row r="836" spans="1:16" x14ac:dyDescent="0.25">
      <c r="A836">
        <v>2185</v>
      </c>
      <c r="B836" t="s">
        <v>360</v>
      </c>
      <c r="E836" t="s">
        <v>1163</v>
      </c>
      <c r="F836" t="s">
        <v>347</v>
      </c>
      <c r="G836" t="s">
        <v>1038</v>
      </c>
      <c r="H836" t="s">
        <v>198</v>
      </c>
      <c r="I836" t="s">
        <v>1039</v>
      </c>
      <c r="J836">
        <v>1983</v>
      </c>
      <c r="K836">
        <v>71008</v>
      </c>
      <c r="L836">
        <v>4</v>
      </c>
      <c r="M836" t="s">
        <v>200</v>
      </c>
      <c r="N836" t="s">
        <v>364</v>
      </c>
      <c r="O836" t="s">
        <v>202</v>
      </c>
      <c r="P836" t="s">
        <v>365</v>
      </c>
    </row>
    <row r="837" spans="1:16" x14ac:dyDescent="0.25">
      <c r="A837">
        <v>2186</v>
      </c>
      <c r="B837" t="s">
        <v>360</v>
      </c>
      <c r="E837" t="s">
        <v>1164</v>
      </c>
      <c r="F837" t="s">
        <v>347</v>
      </c>
      <c r="G837" t="s">
        <v>1038</v>
      </c>
      <c r="H837" t="s">
        <v>198</v>
      </c>
      <c r="I837" t="s">
        <v>1039</v>
      </c>
      <c r="J837">
        <v>1983</v>
      </c>
      <c r="K837">
        <v>2929</v>
      </c>
      <c r="L837">
        <v>4</v>
      </c>
      <c r="M837" t="s">
        <v>200</v>
      </c>
      <c r="N837" t="s">
        <v>670</v>
      </c>
      <c r="O837" t="s">
        <v>202</v>
      </c>
      <c r="P837" t="s">
        <v>365</v>
      </c>
    </row>
    <row r="838" spans="1:16" x14ac:dyDescent="0.25">
      <c r="A838">
        <v>2187</v>
      </c>
      <c r="B838" t="s">
        <v>360</v>
      </c>
      <c r="E838" t="s">
        <v>1165</v>
      </c>
      <c r="F838" t="s">
        <v>347</v>
      </c>
      <c r="G838" t="s">
        <v>1038</v>
      </c>
      <c r="H838" t="s">
        <v>198</v>
      </c>
      <c r="I838" t="s">
        <v>1039</v>
      </c>
      <c r="J838">
        <v>1983</v>
      </c>
      <c r="K838">
        <v>14703</v>
      </c>
      <c r="L838">
        <v>4</v>
      </c>
      <c r="M838" t="s">
        <v>200</v>
      </c>
      <c r="N838" t="s">
        <v>467</v>
      </c>
      <c r="O838" t="s">
        <v>202</v>
      </c>
      <c r="P838" t="s">
        <v>365</v>
      </c>
    </row>
    <row r="839" spans="1:16" x14ac:dyDescent="0.25">
      <c r="A839">
        <v>2188</v>
      </c>
      <c r="B839" t="s">
        <v>360</v>
      </c>
      <c r="E839" t="s">
        <v>1166</v>
      </c>
      <c r="F839" t="s">
        <v>347</v>
      </c>
      <c r="G839" t="s">
        <v>1038</v>
      </c>
      <c r="H839" t="s">
        <v>198</v>
      </c>
      <c r="I839" t="s">
        <v>1039</v>
      </c>
      <c r="J839">
        <v>1983</v>
      </c>
      <c r="K839">
        <v>63907</v>
      </c>
      <c r="L839">
        <v>4</v>
      </c>
      <c r="M839" t="s">
        <v>200</v>
      </c>
      <c r="N839" t="s">
        <v>364</v>
      </c>
      <c r="O839" t="s">
        <v>202</v>
      </c>
      <c r="P839" t="s">
        <v>365</v>
      </c>
    </row>
    <row r="840" spans="1:16" x14ac:dyDescent="0.25">
      <c r="A840">
        <v>2189</v>
      </c>
      <c r="B840" t="s">
        <v>360</v>
      </c>
      <c r="E840" t="s">
        <v>1167</v>
      </c>
      <c r="F840" t="s">
        <v>347</v>
      </c>
      <c r="G840" t="s">
        <v>1038</v>
      </c>
      <c r="H840" t="s">
        <v>198</v>
      </c>
      <c r="I840" t="s">
        <v>1039</v>
      </c>
      <c r="J840">
        <v>1983</v>
      </c>
      <c r="K840">
        <v>13768</v>
      </c>
      <c r="L840">
        <v>4</v>
      </c>
      <c r="M840" t="s">
        <v>200</v>
      </c>
      <c r="N840" t="s">
        <v>467</v>
      </c>
      <c r="O840" t="s">
        <v>202</v>
      </c>
      <c r="P840" t="s">
        <v>365</v>
      </c>
    </row>
    <row r="841" spans="1:16" x14ac:dyDescent="0.25">
      <c r="A841">
        <v>2190</v>
      </c>
      <c r="B841" t="s">
        <v>360</v>
      </c>
      <c r="E841" t="s">
        <v>1168</v>
      </c>
      <c r="F841" t="s">
        <v>347</v>
      </c>
      <c r="G841" t="s">
        <v>1038</v>
      </c>
      <c r="H841" t="s">
        <v>198</v>
      </c>
      <c r="I841" t="s">
        <v>1039</v>
      </c>
      <c r="J841">
        <v>1983</v>
      </c>
      <c r="K841">
        <v>103469</v>
      </c>
      <c r="L841">
        <v>4</v>
      </c>
      <c r="M841" t="s">
        <v>200</v>
      </c>
      <c r="N841" t="s">
        <v>364</v>
      </c>
      <c r="O841" t="s">
        <v>202</v>
      </c>
      <c r="P841" t="s">
        <v>365</v>
      </c>
    </row>
    <row r="842" spans="1:16" x14ac:dyDescent="0.25">
      <c r="A842">
        <v>2191</v>
      </c>
      <c r="B842" t="s">
        <v>360</v>
      </c>
      <c r="E842" t="s">
        <v>1169</v>
      </c>
      <c r="F842" t="s">
        <v>347</v>
      </c>
      <c r="G842" t="s">
        <v>1038</v>
      </c>
      <c r="H842" t="s">
        <v>198</v>
      </c>
      <c r="I842" t="s">
        <v>1039</v>
      </c>
      <c r="J842">
        <v>1992</v>
      </c>
      <c r="K842">
        <v>18259</v>
      </c>
      <c r="L842">
        <v>4</v>
      </c>
      <c r="M842" t="s">
        <v>200</v>
      </c>
      <c r="N842" t="s">
        <v>364</v>
      </c>
      <c r="O842" t="s">
        <v>202</v>
      </c>
      <c r="P842" t="s">
        <v>365</v>
      </c>
    </row>
    <row r="843" spans="1:16" x14ac:dyDescent="0.25">
      <c r="A843">
        <v>2192</v>
      </c>
      <c r="B843" t="s">
        <v>360</v>
      </c>
      <c r="E843" t="s">
        <v>1170</v>
      </c>
      <c r="F843" t="s">
        <v>347</v>
      </c>
      <c r="G843" t="s">
        <v>1038</v>
      </c>
      <c r="H843" t="s">
        <v>198</v>
      </c>
      <c r="I843" t="s">
        <v>1039</v>
      </c>
      <c r="J843">
        <v>1986</v>
      </c>
      <c r="K843">
        <v>49706</v>
      </c>
      <c r="L843">
        <v>4</v>
      </c>
      <c r="M843" t="s">
        <v>200</v>
      </c>
      <c r="N843" t="s">
        <v>364</v>
      </c>
      <c r="O843" t="s">
        <v>202</v>
      </c>
      <c r="P843" t="s">
        <v>365</v>
      </c>
    </row>
    <row r="844" spans="1:16" x14ac:dyDescent="0.25">
      <c r="A844">
        <v>2193</v>
      </c>
      <c r="B844" t="s">
        <v>360</v>
      </c>
      <c r="E844" t="s">
        <v>1171</v>
      </c>
      <c r="F844" t="s">
        <v>347</v>
      </c>
      <c r="G844" t="s">
        <v>1038</v>
      </c>
      <c r="H844" t="s">
        <v>198</v>
      </c>
      <c r="I844" t="s">
        <v>1039</v>
      </c>
      <c r="J844">
        <v>1986</v>
      </c>
      <c r="K844">
        <v>29394</v>
      </c>
      <c r="L844">
        <v>4</v>
      </c>
      <c r="M844" t="s">
        <v>200</v>
      </c>
      <c r="N844" t="s">
        <v>376</v>
      </c>
      <c r="O844" t="s">
        <v>202</v>
      </c>
      <c r="P844" t="s">
        <v>365</v>
      </c>
    </row>
    <row r="845" spans="1:16" x14ac:dyDescent="0.25">
      <c r="A845">
        <v>2194</v>
      </c>
      <c r="B845" t="s">
        <v>360</v>
      </c>
      <c r="E845" t="s">
        <v>1172</v>
      </c>
      <c r="F845" t="s">
        <v>347</v>
      </c>
      <c r="G845" t="s">
        <v>1038</v>
      </c>
      <c r="H845" t="s">
        <v>198</v>
      </c>
      <c r="I845" t="s">
        <v>1039</v>
      </c>
      <c r="J845">
        <v>1992</v>
      </c>
      <c r="K845">
        <v>48691</v>
      </c>
      <c r="L845">
        <v>4</v>
      </c>
      <c r="M845" t="s">
        <v>200</v>
      </c>
      <c r="N845" t="s">
        <v>364</v>
      </c>
      <c r="O845" t="s">
        <v>202</v>
      </c>
      <c r="P845" t="s">
        <v>365</v>
      </c>
    </row>
    <row r="846" spans="1:16" x14ac:dyDescent="0.25">
      <c r="A846">
        <v>2195</v>
      </c>
      <c r="B846" t="s">
        <v>360</v>
      </c>
      <c r="E846" t="s">
        <v>1173</v>
      </c>
      <c r="F846" t="s">
        <v>347</v>
      </c>
      <c r="G846" t="s">
        <v>1038</v>
      </c>
      <c r="H846" t="s">
        <v>198</v>
      </c>
      <c r="I846" t="s">
        <v>1039</v>
      </c>
      <c r="J846">
        <v>1992</v>
      </c>
      <c r="K846">
        <v>30432</v>
      </c>
      <c r="L846">
        <v>4</v>
      </c>
      <c r="M846" t="s">
        <v>200</v>
      </c>
      <c r="N846" t="s">
        <v>364</v>
      </c>
      <c r="O846" t="s">
        <v>202</v>
      </c>
      <c r="P846" t="s">
        <v>365</v>
      </c>
    </row>
    <row r="847" spans="1:16" x14ac:dyDescent="0.25">
      <c r="A847">
        <v>2196</v>
      </c>
      <c r="B847" t="s">
        <v>360</v>
      </c>
      <c r="E847" t="s">
        <v>1174</v>
      </c>
      <c r="F847" t="s">
        <v>347</v>
      </c>
      <c r="G847" t="s">
        <v>1038</v>
      </c>
      <c r="H847" t="s">
        <v>198</v>
      </c>
      <c r="I847" t="s">
        <v>1039</v>
      </c>
      <c r="J847">
        <v>1993</v>
      </c>
      <c r="K847">
        <v>85210</v>
      </c>
      <c r="L847">
        <v>4</v>
      </c>
      <c r="M847" t="s">
        <v>200</v>
      </c>
      <c r="N847" t="s">
        <v>364</v>
      </c>
      <c r="O847" t="s">
        <v>202</v>
      </c>
      <c r="P847" t="s">
        <v>365</v>
      </c>
    </row>
    <row r="848" spans="1:16" x14ac:dyDescent="0.25">
      <c r="A848">
        <v>2197</v>
      </c>
      <c r="B848" t="s">
        <v>399</v>
      </c>
      <c r="E848" t="s">
        <v>1175</v>
      </c>
      <c r="F848" t="s">
        <v>347</v>
      </c>
      <c r="G848" t="s">
        <v>1038</v>
      </c>
      <c r="H848" t="s">
        <v>198</v>
      </c>
      <c r="I848" t="s">
        <v>1039</v>
      </c>
      <c r="J848">
        <v>1980</v>
      </c>
      <c r="K848">
        <v>3296</v>
      </c>
      <c r="L848">
        <v>4</v>
      </c>
      <c r="M848" t="s">
        <v>200</v>
      </c>
      <c r="N848" t="s">
        <v>1097</v>
      </c>
      <c r="O848" t="s">
        <v>202</v>
      </c>
      <c r="P848" t="s">
        <v>1176</v>
      </c>
    </row>
    <row r="849" spans="1:16" x14ac:dyDescent="0.25">
      <c r="A849">
        <v>2198</v>
      </c>
      <c r="B849" t="s">
        <v>399</v>
      </c>
      <c r="E849" t="s">
        <v>1177</v>
      </c>
      <c r="F849" t="s">
        <v>347</v>
      </c>
      <c r="G849" t="s">
        <v>1038</v>
      </c>
      <c r="H849" t="s">
        <v>198</v>
      </c>
      <c r="I849" t="s">
        <v>1039</v>
      </c>
      <c r="J849">
        <v>1980</v>
      </c>
      <c r="K849">
        <v>2105</v>
      </c>
      <c r="L849">
        <v>4</v>
      </c>
      <c r="M849" t="s">
        <v>200</v>
      </c>
      <c r="N849" t="s">
        <v>539</v>
      </c>
      <c r="O849" t="s">
        <v>202</v>
      </c>
      <c r="P849" t="s">
        <v>1178</v>
      </c>
    </row>
    <row r="850" spans="1:16" x14ac:dyDescent="0.25">
      <c r="A850">
        <v>2199</v>
      </c>
      <c r="B850" t="s">
        <v>425</v>
      </c>
      <c r="E850" t="s">
        <v>1179</v>
      </c>
      <c r="F850" t="s">
        <v>347</v>
      </c>
      <c r="G850" t="s">
        <v>1038</v>
      </c>
      <c r="H850" t="s">
        <v>198</v>
      </c>
      <c r="I850" t="s">
        <v>1039</v>
      </c>
      <c r="J850">
        <v>1987</v>
      </c>
      <c r="K850">
        <v>6071</v>
      </c>
      <c r="L850">
        <v>4</v>
      </c>
      <c r="M850" t="s">
        <v>200</v>
      </c>
      <c r="N850" t="s">
        <v>383</v>
      </c>
      <c r="O850" t="s">
        <v>202</v>
      </c>
      <c r="P850" t="s">
        <v>428</v>
      </c>
    </row>
    <row r="851" spans="1:16" x14ac:dyDescent="0.25">
      <c r="A851">
        <v>2200</v>
      </c>
      <c r="B851" t="s">
        <v>360</v>
      </c>
      <c r="E851" t="s">
        <v>1063</v>
      </c>
      <c r="F851" t="s">
        <v>347</v>
      </c>
      <c r="G851" t="s">
        <v>1038</v>
      </c>
      <c r="H851" t="s">
        <v>198</v>
      </c>
      <c r="I851" t="s">
        <v>1039</v>
      </c>
      <c r="J851">
        <v>1984</v>
      </c>
      <c r="K851">
        <v>804421</v>
      </c>
      <c r="L851">
        <v>4</v>
      </c>
      <c r="M851" t="s">
        <v>200</v>
      </c>
      <c r="N851" t="s">
        <v>670</v>
      </c>
      <c r="O851" t="s">
        <v>202</v>
      </c>
      <c r="P851" t="s">
        <v>365</v>
      </c>
    </row>
    <row r="852" spans="1:16" x14ac:dyDescent="0.25">
      <c r="A852">
        <v>2201</v>
      </c>
      <c r="B852" t="s">
        <v>360</v>
      </c>
      <c r="E852" t="s">
        <v>1180</v>
      </c>
      <c r="F852" t="s">
        <v>347</v>
      </c>
      <c r="G852" t="s">
        <v>1038</v>
      </c>
      <c r="H852" t="s">
        <v>198</v>
      </c>
      <c r="I852" t="s">
        <v>1039</v>
      </c>
      <c r="J852">
        <v>1982</v>
      </c>
      <c r="K852">
        <v>1460960</v>
      </c>
      <c r="L852">
        <v>4</v>
      </c>
      <c r="M852" t="s">
        <v>200</v>
      </c>
      <c r="N852" t="s">
        <v>364</v>
      </c>
      <c r="O852" t="s">
        <v>202</v>
      </c>
      <c r="P852" t="s">
        <v>365</v>
      </c>
    </row>
    <row r="853" spans="1:16" x14ac:dyDescent="0.25">
      <c r="A853">
        <v>2202</v>
      </c>
      <c r="B853" t="s">
        <v>360</v>
      </c>
      <c r="E853" t="s">
        <v>1181</v>
      </c>
      <c r="F853" t="s">
        <v>347</v>
      </c>
      <c r="G853" t="s">
        <v>1038</v>
      </c>
      <c r="H853" t="s">
        <v>198</v>
      </c>
      <c r="I853" t="s">
        <v>1039</v>
      </c>
      <c r="J853">
        <v>1978</v>
      </c>
      <c r="K853">
        <v>1296642</v>
      </c>
      <c r="L853">
        <v>4</v>
      </c>
      <c r="M853" t="s">
        <v>200</v>
      </c>
      <c r="N853" t="s">
        <v>670</v>
      </c>
      <c r="O853" t="s">
        <v>202</v>
      </c>
      <c r="P853" t="s">
        <v>365</v>
      </c>
    </row>
    <row r="854" spans="1:16" x14ac:dyDescent="0.25">
      <c r="A854">
        <v>2203</v>
      </c>
      <c r="B854" t="s">
        <v>360</v>
      </c>
      <c r="E854" t="s">
        <v>1182</v>
      </c>
      <c r="F854" t="s">
        <v>347</v>
      </c>
      <c r="G854" t="s">
        <v>1038</v>
      </c>
      <c r="H854" t="s">
        <v>198</v>
      </c>
      <c r="I854" t="s">
        <v>1039</v>
      </c>
      <c r="J854">
        <v>1966</v>
      </c>
      <c r="K854">
        <v>147</v>
      </c>
      <c r="L854">
        <v>4</v>
      </c>
      <c r="M854" t="s">
        <v>200</v>
      </c>
      <c r="N854" t="s">
        <v>467</v>
      </c>
      <c r="O854" t="s">
        <v>202</v>
      </c>
      <c r="P854" t="s">
        <v>365</v>
      </c>
    </row>
    <row r="855" spans="1:16" x14ac:dyDescent="0.25">
      <c r="A855">
        <v>2204</v>
      </c>
      <c r="B855" t="s">
        <v>360</v>
      </c>
      <c r="E855" t="s">
        <v>1183</v>
      </c>
      <c r="F855" t="s">
        <v>347</v>
      </c>
      <c r="G855" t="s">
        <v>1038</v>
      </c>
      <c r="H855" t="s">
        <v>198</v>
      </c>
      <c r="I855" t="s">
        <v>1039</v>
      </c>
      <c r="J855">
        <v>1966</v>
      </c>
      <c r="K855">
        <v>190</v>
      </c>
      <c r="L855">
        <v>4</v>
      </c>
      <c r="M855" t="s">
        <v>200</v>
      </c>
      <c r="N855" t="s">
        <v>467</v>
      </c>
      <c r="O855" t="s">
        <v>202</v>
      </c>
      <c r="P855" t="s">
        <v>365</v>
      </c>
    </row>
    <row r="856" spans="1:16" x14ac:dyDescent="0.25">
      <c r="A856">
        <v>2205</v>
      </c>
      <c r="B856" t="s">
        <v>360</v>
      </c>
      <c r="E856" t="s">
        <v>1184</v>
      </c>
      <c r="F856" t="s">
        <v>347</v>
      </c>
      <c r="G856" t="s">
        <v>1038</v>
      </c>
      <c r="H856" t="s">
        <v>198</v>
      </c>
      <c r="I856" t="s">
        <v>1039</v>
      </c>
      <c r="J856">
        <v>1966</v>
      </c>
      <c r="K856">
        <v>1244</v>
      </c>
      <c r="L856">
        <v>4</v>
      </c>
      <c r="M856" t="s">
        <v>200</v>
      </c>
      <c r="N856" t="s">
        <v>670</v>
      </c>
      <c r="O856" t="s">
        <v>202</v>
      </c>
      <c r="P856" t="s">
        <v>365</v>
      </c>
    </row>
    <row r="857" spans="1:16" x14ac:dyDescent="0.25">
      <c r="A857">
        <v>2206</v>
      </c>
      <c r="B857" t="s">
        <v>360</v>
      </c>
      <c r="E857" t="s">
        <v>1185</v>
      </c>
      <c r="F857" t="s">
        <v>347</v>
      </c>
      <c r="G857" t="s">
        <v>1038</v>
      </c>
      <c r="H857" t="s">
        <v>198</v>
      </c>
      <c r="I857" t="s">
        <v>1039</v>
      </c>
      <c r="J857">
        <v>1965</v>
      </c>
      <c r="K857">
        <v>1092</v>
      </c>
      <c r="L857">
        <v>4</v>
      </c>
      <c r="M857" t="s">
        <v>200</v>
      </c>
      <c r="N857" t="s">
        <v>670</v>
      </c>
      <c r="O857" t="s">
        <v>202</v>
      </c>
      <c r="P857" t="s">
        <v>365</v>
      </c>
    </row>
    <row r="858" spans="1:16" x14ac:dyDescent="0.25">
      <c r="A858">
        <v>2207</v>
      </c>
      <c r="B858" t="s">
        <v>360</v>
      </c>
      <c r="E858" t="s">
        <v>1186</v>
      </c>
      <c r="F858" t="s">
        <v>347</v>
      </c>
      <c r="G858" t="s">
        <v>1038</v>
      </c>
      <c r="H858" t="s">
        <v>198</v>
      </c>
      <c r="I858" t="s">
        <v>1039</v>
      </c>
      <c r="J858">
        <v>1971</v>
      </c>
      <c r="K858">
        <v>1311</v>
      </c>
      <c r="L858">
        <v>4</v>
      </c>
      <c r="M858" t="s">
        <v>200</v>
      </c>
      <c r="N858" t="s">
        <v>467</v>
      </c>
      <c r="O858" t="s">
        <v>202</v>
      </c>
      <c r="P858" t="s">
        <v>365</v>
      </c>
    </row>
    <row r="859" spans="1:16" x14ac:dyDescent="0.25">
      <c r="A859">
        <v>2208</v>
      </c>
      <c r="B859" t="s">
        <v>360</v>
      </c>
      <c r="E859" t="s">
        <v>1187</v>
      </c>
      <c r="F859" t="s">
        <v>347</v>
      </c>
      <c r="G859" t="s">
        <v>1038</v>
      </c>
      <c r="H859" t="s">
        <v>198</v>
      </c>
      <c r="I859" t="s">
        <v>1039</v>
      </c>
      <c r="J859">
        <v>1982</v>
      </c>
      <c r="K859">
        <v>3151</v>
      </c>
      <c r="L859">
        <v>4</v>
      </c>
      <c r="M859" t="s">
        <v>200</v>
      </c>
      <c r="N859" t="s">
        <v>467</v>
      </c>
      <c r="O859" t="s">
        <v>202</v>
      </c>
      <c r="P859" t="s">
        <v>365</v>
      </c>
    </row>
    <row r="860" spans="1:16" x14ac:dyDescent="0.25">
      <c r="A860">
        <v>2209</v>
      </c>
      <c r="B860" t="s">
        <v>360</v>
      </c>
      <c r="E860" t="s">
        <v>1188</v>
      </c>
      <c r="F860" t="s">
        <v>347</v>
      </c>
      <c r="G860" t="s">
        <v>1038</v>
      </c>
      <c r="H860" t="s">
        <v>198</v>
      </c>
      <c r="I860" t="s">
        <v>1039</v>
      </c>
      <c r="J860">
        <v>1973</v>
      </c>
      <c r="K860">
        <v>759161</v>
      </c>
      <c r="L860">
        <v>4</v>
      </c>
      <c r="M860" t="s">
        <v>200</v>
      </c>
      <c r="N860" t="s">
        <v>364</v>
      </c>
      <c r="O860" t="s">
        <v>202</v>
      </c>
      <c r="P860" t="s">
        <v>365</v>
      </c>
    </row>
    <row r="861" spans="1:16" x14ac:dyDescent="0.25">
      <c r="A861">
        <v>2210</v>
      </c>
      <c r="B861" t="s">
        <v>360</v>
      </c>
      <c r="E861" t="s">
        <v>1189</v>
      </c>
      <c r="F861" t="s">
        <v>347</v>
      </c>
      <c r="G861" t="s">
        <v>1038</v>
      </c>
      <c r="H861" t="s">
        <v>198</v>
      </c>
      <c r="I861" t="s">
        <v>1039</v>
      </c>
      <c r="J861">
        <v>1982</v>
      </c>
      <c r="K861">
        <v>54438</v>
      </c>
      <c r="L861">
        <v>4</v>
      </c>
      <c r="M861" t="s">
        <v>200</v>
      </c>
      <c r="N861" t="s">
        <v>364</v>
      </c>
      <c r="O861" t="s">
        <v>202</v>
      </c>
      <c r="P861" t="s">
        <v>365</v>
      </c>
    </row>
    <row r="862" spans="1:16" x14ac:dyDescent="0.25">
      <c r="A862">
        <v>2211</v>
      </c>
      <c r="B862" t="s">
        <v>360</v>
      </c>
      <c r="E862" t="s">
        <v>1190</v>
      </c>
      <c r="F862" t="s">
        <v>347</v>
      </c>
      <c r="G862" t="s">
        <v>1038</v>
      </c>
      <c r="H862" t="s">
        <v>198</v>
      </c>
      <c r="I862" t="s">
        <v>1039</v>
      </c>
      <c r="J862">
        <v>1985</v>
      </c>
      <c r="K862">
        <v>70383</v>
      </c>
      <c r="L862">
        <v>4</v>
      </c>
      <c r="M862" t="s">
        <v>200</v>
      </c>
      <c r="N862" t="s">
        <v>364</v>
      </c>
      <c r="O862" t="s">
        <v>202</v>
      </c>
      <c r="P862" t="s">
        <v>365</v>
      </c>
    </row>
    <row r="863" spans="1:16" x14ac:dyDescent="0.25">
      <c r="A863">
        <v>2212</v>
      </c>
      <c r="B863" t="s">
        <v>360</v>
      </c>
      <c r="E863" t="s">
        <v>1191</v>
      </c>
      <c r="F863" t="s">
        <v>347</v>
      </c>
      <c r="G863" t="s">
        <v>1038</v>
      </c>
      <c r="H863" t="s">
        <v>198</v>
      </c>
      <c r="I863" t="s">
        <v>1039</v>
      </c>
      <c r="J863">
        <v>1985</v>
      </c>
      <c r="K863">
        <v>93702</v>
      </c>
      <c r="L863">
        <v>4</v>
      </c>
      <c r="M863" t="s">
        <v>200</v>
      </c>
      <c r="N863" t="s">
        <v>376</v>
      </c>
      <c r="O863" t="s">
        <v>202</v>
      </c>
      <c r="P863" t="s">
        <v>365</v>
      </c>
    </row>
    <row r="864" spans="1:16" x14ac:dyDescent="0.25">
      <c r="A864">
        <v>2213</v>
      </c>
      <c r="B864" t="s">
        <v>360</v>
      </c>
      <c r="E864" t="s">
        <v>1192</v>
      </c>
      <c r="F864" t="s">
        <v>347</v>
      </c>
      <c r="G864" t="s">
        <v>1038</v>
      </c>
      <c r="H864" t="s">
        <v>198</v>
      </c>
      <c r="I864" t="s">
        <v>1039</v>
      </c>
      <c r="J864">
        <v>1977</v>
      </c>
      <c r="K864">
        <v>187990</v>
      </c>
      <c r="L864">
        <v>4</v>
      </c>
      <c r="M864" t="s">
        <v>200</v>
      </c>
      <c r="N864" t="s">
        <v>376</v>
      </c>
      <c r="O864" t="s">
        <v>202</v>
      </c>
      <c r="P864" t="s">
        <v>365</v>
      </c>
    </row>
    <row r="865" spans="1:16" x14ac:dyDescent="0.25">
      <c r="A865">
        <v>2214</v>
      </c>
      <c r="B865" t="s">
        <v>360</v>
      </c>
      <c r="E865" t="s">
        <v>1193</v>
      </c>
      <c r="F865" t="s">
        <v>347</v>
      </c>
      <c r="G865" t="s">
        <v>1038</v>
      </c>
      <c r="H865" t="s">
        <v>198</v>
      </c>
      <c r="I865" t="s">
        <v>1039</v>
      </c>
      <c r="J865">
        <v>1978</v>
      </c>
      <c r="K865">
        <v>30624</v>
      </c>
      <c r="L865">
        <v>4</v>
      </c>
      <c r="M865" t="s">
        <v>200</v>
      </c>
      <c r="N865" t="s">
        <v>364</v>
      </c>
      <c r="O865" t="s">
        <v>202</v>
      </c>
      <c r="P865" t="s">
        <v>365</v>
      </c>
    </row>
    <row r="866" spans="1:16" x14ac:dyDescent="0.25">
      <c r="A866">
        <v>2215</v>
      </c>
      <c r="B866" t="s">
        <v>360</v>
      </c>
      <c r="E866" t="s">
        <v>1194</v>
      </c>
      <c r="F866" t="s">
        <v>347</v>
      </c>
      <c r="G866" t="s">
        <v>1038</v>
      </c>
      <c r="H866" t="s">
        <v>198</v>
      </c>
      <c r="I866" t="s">
        <v>1039</v>
      </c>
      <c r="J866">
        <v>1967</v>
      </c>
      <c r="K866">
        <v>112896</v>
      </c>
      <c r="L866">
        <v>4</v>
      </c>
      <c r="M866" t="s">
        <v>200</v>
      </c>
      <c r="N866" t="s">
        <v>376</v>
      </c>
      <c r="O866" t="s">
        <v>202</v>
      </c>
      <c r="P866" t="s">
        <v>365</v>
      </c>
    </row>
    <row r="867" spans="1:16" x14ac:dyDescent="0.25">
      <c r="A867">
        <v>2216</v>
      </c>
      <c r="B867" t="s">
        <v>360</v>
      </c>
      <c r="E867" t="s">
        <v>1195</v>
      </c>
      <c r="F867" t="s">
        <v>347</v>
      </c>
      <c r="G867" t="s">
        <v>1038</v>
      </c>
      <c r="H867" t="s">
        <v>198</v>
      </c>
      <c r="I867" t="s">
        <v>1039</v>
      </c>
      <c r="J867">
        <v>1979</v>
      </c>
      <c r="K867">
        <v>2735</v>
      </c>
      <c r="L867">
        <v>4</v>
      </c>
      <c r="M867" t="s">
        <v>200</v>
      </c>
      <c r="N867" t="s">
        <v>364</v>
      </c>
      <c r="O867" t="s">
        <v>202</v>
      </c>
      <c r="P867" t="s">
        <v>365</v>
      </c>
    </row>
    <row r="868" spans="1:16" x14ac:dyDescent="0.25">
      <c r="A868">
        <v>2217</v>
      </c>
      <c r="B868" t="s">
        <v>360</v>
      </c>
      <c r="E868" t="s">
        <v>1196</v>
      </c>
      <c r="F868" t="s">
        <v>347</v>
      </c>
      <c r="G868" t="s">
        <v>1038</v>
      </c>
      <c r="H868" t="s">
        <v>198</v>
      </c>
      <c r="I868" t="s">
        <v>1039</v>
      </c>
      <c r="J868">
        <v>1962</v>
      </c>
      <c r="K868">
        <v>4187</v>
      </c>
      <c r="L868">
        <v>4</v>
      </c>
      <c r="M868" t="s">
        <v>200</v>
      </c>
      <c r="N868" t="s">
        <v>467</v>
      </c>
      <c r="O868" t="s">
        <v>202</v>
      </c>
      <c r="P868" t="s">
        <v>365</v>
      </c>
    </row>
    <row r="869" spans="1:16" x14ac:dyDescent="0.25">
      <c r="A869">
        <v>2218</v>
      </c>
      <c r="B869" t="s">
        <v>360</v>
      </c>
      <c r="E869" t="s">
        <v>1197</v>
      </c>
      <c r="F869" t="s">
        <v>347</v>
      </c>
      <c r="G869" t="s">
        <v>1038</v>
      </c>
      <c r="H869" t="s">
        <v>198</v>
      </c>
      <c r="I869" t="s">
        <v>1039</v>
      </c>
      <c r="J869">
        <v>1982</v>
      </c>
      <c r="K869">
        <v>30444</v>
      </c>
      <c r="L869">
        <v>4</v>
      </c>
      <c r="M869" t="s">
        <v>200</v>
      </c>
      <c r="N869" t="s">
        <v>364</v>
      </c>
      <c r="O869" t="s">
        <v>202</v>
      </c>
      <c r="P869" t="s">
        <v>365</v>
      </c>
    </row>
    <row r="870" spans="1:16" x14ac:dyDescent="0.25">
      <c r="A870">
        <v>2219</v>
      </c>
      <c r="B870" t="s">
        <v>360</v>
      </c>
      <c r="E870" t="s">
        <v>1071</v>
      </c>
      <c r="F870" t="s">
        <v>347</v>
      </c>
      <c r="G870" t="s">
        <v>1038</v>
      </c>
      <c r="H870" t="s">
        <v>198</v>
      </c>
      <c r="I870" t="s">
        <v>1039</v>
      </c>
      <c r="J870">
        <v>1982</v>
      </c>
      <c r="K870">
        <v>59749</v>
      </c>
      <c r="L870">
        <v>4</v>
      </c>
      <c r="M870" t="s">
        <v>200</v>
      </c>
      <c r="N870" t="s">
        <v>467</v>
      </c>
      <c r="O870" t="s">
        <v>202</v>
      </c>
      <c r="P870" t="s">
        <v>365</v>
      </c>
    </row>
    <row r="871" spans="1:16" x14ac:dyDescent="0.25">
      <c r="A871">
        <v>2220</v>
      </c>
      <c r="B871" t="s">
        <v>360</v>
      </c>
      <c r="E871" t="s">
        <v>1198</v>
      </c>
      <c r="F871" t="s">
        <v>347</v>
      </c>
      <c r="G871" t="s">
        <v>1038</v>
      </c>
      <c r="H871" t="s">
        <v>198</v>
      </c>
      <c r="I871" t="s">
        <v>1039</v>
      </c>
      <c r="J871">
        <v>1979</v>
      </c>
      <c r="K871">
        <v>20063</v>
      </c>
      <c r="L871">
        <v>4</v>
      </c>
      <c r="M871" t="s">
        <v>200</v>
      </c>
      <c r="N871" t="s">
        <v>364</v>
      </c>
      <c r="O871" t="s">
        <v>202</v>
      </c>
      <c r="P871" t="s">
        <v>365</v>
      </c>
    </row>
    <row r="872" spans="1:16" x14ac:dyDescent="0.25">
      <c r="A872">
        <v>2221</v>
      </c>
      <c r="B872" t="s">
        <v>360</v>
      </c>
      <c r="E872" t="s">
        <v>1199</v>
      </c>
      <c r="F872" t="s">
        <v>347</v>
      </c>
      <c r="G872" t="s">
        <v>1038</v>
      </c>
      <c r="H872" t="s">
        <v>198</v>
      </c>
      <c r="I872" t="s">
        <v>1039</v>
      </c>
      <c r="J872">
        <v>1983</v>
      </c>
      <c r="K872">
        <v>62869</v>
      </c>
      <c r="L872">
        <v>4</v>
      </c>
      <c r="M872" t="s">
        <v>200</v>
      </c>
      <c r="N872" t="s">
        <v>364</v>
      </c>
      <c r="O872" t="s">
        <v>202</v>
      </c>
      <c r="P872" t="s">
        <v>365</v>
      </c>
    </row>
    <row r="873" spans="1:16" x14ac:dyDescent="0.25">
      <c r="A873">
        <v>2222</v>
      </c>
      <c r="B873" t="s">
        <v>360</v>
      </c>
      <c r="E873" t="s">
        <v>1200</v>
      </c>
      <c r="F873" t="s">
        <v>347</v>
      </c>
      <c r="G873" t="s">
        <v>1038</v>
      </c>
      <c r="H873" t="s">
        <v>198</v>
      </c>
      <c r="I873" t="s">
        <v>1039</v>
      </c>
      <c r="J873">
        <v>1992</v>
      </c>
      <c r="K873">
        <v>7368428</v>
      </c>
      <c r="L873">
        <v>4</v>
      </c>
      <c r="M873" t="s">
        <v>200</v>
      </c>
      <c r="N873" t="s">
        <v>364</v>
      </c>
      <c r="O873" t="s">
        <v>202</v>
      </c>
      <c r="P873" t="s">
        <v>365</v>
      </c>
    </row>
    <row r="874" spans="1:16" x14ac:dyDescent="0.25">
      <c r="A874">
        <v>2223</v>
      </c>
      <c r="B874" t="s">
        <v>360</v>
      </c>
      <c r="E874" t="s">
        <v>1201</v>
      </c>
      <c r="F874" t="s">
        <v>347</v>
      </c>
      <c r="G874" t="s">
        <v>1038</v>
      </c>
      <c r="H874" t="s">
        <v>198</v>
      </c>
      <c r="I874" t="s">
        <v>1039</v>
      </c>
      <c r="J874">
        <v>1997</v>
      </c>
      <c r="K874">
        <v>423421</v>
      </c>
      <c r="L874">
        <v>4</v>
      </c>
      <c r="M874" t="s">
        <v>200</v>
      </c>
      <c r="N874" t="s">
        <v>670</v>
      </c>
      <c r="O874" t="s">
        <v>202</v>
      </c>
      <c r="P874" t="s">
        <v>365</v>
      </c>
    </row>
    <row r="875" spans="1:16" x14ac:dyDescent="0.25">
      <c r="A875">
        <v>2224</v>
      </c>
      <c r="B875" t="s">
        <v>399</v>
      </c>
      <c r="E875" t="s">
        <v>1202</v>
      </c>
      <c r="F875" t="s">
        <v>347</v>
      </c>
      <c r="G875" t="s">
        <v>1038</v>
      </c>
      <c r="H875" t="s">
        <v>198</v>
      </c>
      <c r="I875" t="s">
        <v>1039</v>
      </c>
      <c r="J875">
        <v>1980</v>
      </c>
      <c r="K875">
        <v>5578</v>
      </c>
      <c r="L875">
        <v>4</v>
      </c>
      <c r="M875" t="s">
        <v>200</v>
      </c>
      <c r="N875" t="s">
        <v>1203</v>
      </c>
      <c r="O875" t="s">
        <v>202</v>
      </c>
      <c r="P875" t="s">
        <v>1204</v>
      </c>
    </row>
    <row r="876" spans="1:16" x14ac:dyDescent="0.25">
      <c r="A876">
        <v>2225</v>
      </c>
      <c r="B876" t="s">
        <v>360</v>
      </c>
      <c r="E876" t="s">
        <v>1205</v>
      </c>
      <c r="F876" t="s">
        <v>347</v>
      </c>
      <c r="G876" t="s">
        <v>1038</v>
      </c>
      <c r="H876" t="s">
        <v>198</v>
      </c>
      <c r="I876" t="s">
        <v>1039</v>
      </c>
      <c r="J876">
        <v>1963</v>
      </c>
      <c r="K876">
        <v>138206</v>
      </c>
      <c r="L876">
        <v>4</v>
      </c>
      <c r="M876" t="s">
        <v>200</v>
      </c>
      <c r="N876" t="s">
        <v>376</v>
      </c>
      <c r="O876" t="s">
        <v>202</v>
      </c>
      <c r="P876" t="s">
        <v>365</v>
      </c>
    </row>
    <row r="877" spans="1:16" x14ac:dyDescent="0.25">
      <c r="A877">
        <v>2226</v>
      </c>
      <c r="B877" t="s">
        <v>360</v>
      </c>
      <c r="E877" t="s">
        <v>1206</v>
      </c>
      <c r="F877" t="s">
        <v>347</v>
      </c>
      <c r="G877" t="s">
        <v>1038</v>
      </c>
      <c r="H877" t="s">
        <v>198</v>
      </c>
      <c r="I877" t="s">
        <v>1039</v>
      </c>
      <c r="J877">
        <v>1977</v>
      </c>
      <c r="K877">
        <v>21392</v>
      </c>
      <c r="L877">
        <v>4</v>
      </c>
      <c r="M877" t="s">
        <v>200</v>
      </c>
      <c r="N877" t="s">
        <v>376</v>
      </c>
      <c r="O877" t="s">
        <v>202</v>
      </c>
      <c r="P877" t="s">
        <v>365</v>
      </c>
    </row>
    <row r="878" spans="1:16" x14ac:dyDescent="0.25">
      <c r="A878">
        <v>2227</v>
      </c>
      <c r="B878" t="s">
        <v>360</v>
      </c>
      <c r="E878" t="s">
        <v>1207</v>
      </c>
      <c r="F878" t="s">
        <v>347</v>
      </c>
      <c r="G878" t="s">
        <v>1038</v>
      </c>
      <c r="H878" t="s">
        <v>198</v>
      </c>
      <c r="I878" t="s">
        <v>1039</v>
      </c>
      <c r="J878">
        <v>1979</v>
      </c>
      <c r="K878">
        <v>25667</v>
      </c>
      <c r="L878">
        <v>4</v>
      </c>
      <c r="M878" t="s">
        <v>200</v>
      </c>
      <c r="N878" t="s">
        <v>376</v>
      </c>
      <c r="O878" t="s">
        <v>202</v>
      </c>
      <c r="P878" t="s">
        <v>365</v>
      </c>
    </row>
    <row r="879" spans="1:16" x14ac:dyDescent="0.25">
      <c r="A879">
        <v>2228</v>
      </c>
      <c r="B879" t="s">
        <v>360</v>
      </c>
      <c r="E879" t="s">
        <v>1208</v>
      </c>
      <c r="F879" t="s">
        <v>347</v>
      </c>
      <c r="G879" t="s">
        <v>1038</v>
      </c>
      <c r="H879" t="s">
        <v>198</v>
      </c>
      <c r="I879" t="s">
        <v>1039</v>
      </c>
      <c r="J879">
        <v>1963</v>
      </c>
      <c r="K879">
        <v>16138</v>
      </c>
      <c r="L879">
        <v>4</v>
      </c>
      <c r="M879" t="s">
        <v>200</v>
      </c>
      <c r="N879" t="s">
        <v>376</v>
      </c>
      <c r="O879" t="s">
        <v>202</v>
      </c>
      <c r="P879" t="s">
        <v>365</v>
      </c>
    </row>
    <row r="880" spans="1:16" x14ac:dyDescent="0.25">
      <c r="A880">
        <v>2229</v>
      </c>
      <c r="B880" t="s">
        <v>360</v>
      </c>
      <c r="E880" t="s">
        <v>1209</v>
      </c>
      <c r="F880" t="s">
        <v>347</v>
      </c>
      <c r="G880" t="s">
        <v>1038</v>
      </c>
      <c r="H880" t="s">
        <v>198</v>
      </c>
      <c r="I880" t="s">
        <v>1039</v>
      </c>
      <c r="J880">
        <v>1970</v>
      </c>
      <c r="K880">
        <v>135772</v>
      </c>
      <c r="L880">
        <v>4</v>
      </c>
      <c r="M880" t="s">
        <v>200</v>
      </c>
      <c r="N880" t="s">
        <v>376</v>
      </c>
      <c r="O880" t="s">
        <v>202</v>
      </c>
      <c r="P880" t="s">
        <v>365</v>
      </c>
    </row>
    <row r="881" spans="1:16" x14ac:dyDescent="0.25">
      <c r="A881">
        <v>2230</v>
      </c>
      <c r="B881" t="s">
        <v>360</v>
      </c>
      <c r="E881" t="s">
        <v>1210</v>
      </c>
      <c r="F881" t="s">
        <v>347</v>
      </c>
      <c r="G881" t="s">
        <v>1038</v>
      </c>
      <c r="H881" t="s">
        <v>198</v>
      </c>
      <c r="I881" t="s">
        <v>1039</v>
      </c>
      <c r="J881">
        <v>1985</v>
      </c>
      <c r="K881">
        <v>6487</v>
      </c>
      <c r="L881">
        <v>4</v>
      </c>
      <c r="M881" t="s">
        <v>200</v>
      </c>
      <c r="N881" t="s">
        <v>376</v>
      </c>
      <c r="O881" t="s">
        <v>202</v>
      </c>
      <c r="P881" t="s">
        <v>365</v>
      </c>
    </row>
    <row r="882" spans="1:16" x14ac:dyDescent="0.25">
      <c r="A882">
        <v>2231</v>
      </c>
      <c r="B882" t="s">
        <v>360</v>
      </c>
      <c r="E882" t="s">
        <v>1211</v>
      </c>
      <c r="F882" t="s">
        <v>347</v>
      </c>
      <c r="G882" t="s">
        <v>1038</v>
      </c>
      <c r="H882" t="s">
        <v>198</v>
      </c>
      <c r="I882" t="s">
        <v>1039</v>
      </c>
      <c r="J882">
        <v>1960</v>
      </c>
      <c r="K882">
        <v>98890</v>
      </c>
      <c r="L882">
        <v>4</v>
      </c>
      <c r="M882" t="s">
        <v>200</v>
      </c>
      <c r="N882" t="s">
        <v>376</v>
      </c>
      <c r="O882" t="s">
        <v>202</v>
      </c>
      <c r="P882" t="s">
        <v>365</v>
      </c>
    </row>
    <row r="883" spans="1:16" x14ac:dyDescent="0.25">
      <c r="A883">
        <v>2232</v>
      </c>
      <c r="B883" t="s">
        <v>360</v>
      </c>
      <c r="E883" t="s">
        <v>1212</v>
      </c>
      <c r="F883" t="s">
        <v>347</v>
      </c>
      <c r="G883" t="s">
        <v>1038</v>
      </c>
      <c r="H883" t="s">
        <v>198</v>
      </c>
      <c r="I883" t="s">
        <v>1039</v>
      </c>
      <c r="J883">
        <v>1980</v>
      </c>
      <c r="K883">
        <v>79870</v>
      </c>
      <c r="L883">
        <v>4</v>
      </c>
      <c r="M883" t="s">
        <v>200</v>
      </c>
      <c r="N883" t="s">
        <v>376</v>
      </c>
      <c r="O883" t="s">
        <v>202</v>
      </c>
      <c r="P883" t="s">
        <v>365</v>
      </c>
    </row>
    <row r="884" spans="1:16" x14ac:dyDescent="0.25">
      <c r="A884">
        <v>2233</v>
      </c>
      <c r="B884" t="s">
        <v>360</v>
      </c>
      <c r="E884" t="s">
        <v>1213</v>
      </c>
      <c r="F884" t="s">
        <v>347</v>
      </c>
      <c r="G884" t="s">
        <v>1038</v>
      </c>
      <c r="H884" t="s">
        <v>198</v>
      </c>
      <c r="I884" t="s">
        <v>1039</v>
      </c>
      <c r="J884">
        <v>1972</v>
      </c>
      <c r="K884">
        <v>23617</v>
      </c>
      <c r="L884">
        <v>4</v>
      </c>
      <c r="M884" t="s">
        <v>200</v>
      </c>
      <c r="N884" t="s">
        <v>376</v>
      </c>
      <c r="O884" t="s">
        <v>202</v>
      </c>
      <c r="P884" t="s">
        <v>365</v>
      </c>
    </row>
    <row r="885" spans="1:16" x14ac:dyDescent="0.25">
      <c r="A885">
        <v>2234</v>
      </c>
      <c r="B885" t="s">
        <v>360</v>
      </c>
      <c r="E885" t="s">
        <v>1214</v>
      </c>
      <c r="F885" t="s">
        <v>347</v>
      </c>
      <c r="G885" t="s">
        <v>1038</v>
      </c>
      <c r="H885" t="s">
        <v>198</v>
      </c>
      <c r="I885" t="s">
        <v>1039</v>
      </c>
      <c r="J885">
        <v>1969</v>
      </c>
      <c r="K885">
        <v>11276</v>
      </c>
      <c r="L885">
        <v>4</v>
      </c>
      <c r="M885" t="s">
        <v>200</v>
      </c>
      <c r="N885" t="s">
        <v>376</v>
      </c>
      <c r="O885" t="s">
        <v>202</v>
      </c>
      <c r="P885" t="s">
        <v>365</v>
      </c>
    </row>
    <row r="886" spans="1:16" x14ac:dyDescent="0.25">
      <c r="A886">
        <v>2235</v>
      </c>
      <c r="B886" t="s">
        <v>360</v>
      </c>
      <c r="E886" t="s">
        <v>1215</v>
      </c>
      <c r="F886" t="s">
        <v>347</v>
      </c>
      <c r="G886" t="s">
        <v>1038</v>
      </c>
      <c r="H886" t="s">
        <v>198</v>
      </c>
      <c r="I886" t="s">
        <v>1039</v>
      </c>
      <c r="J886">
        <v>1972</v>
      </c>
      <c r="K886">
        <v>105323</v>
      </c>
      <c r="L886">
        <v>4</v>
      </c>
      <c r="M886" t="s">
        <v>200</v>
      </c>
      <c r="N886" t="s">
        <v>376</v>
      </c>
      <c r="O886" t="s">
        <v>202</v>
      </c>
      <c r="P886" t="s">
        <v>365</v>
      </c>
    </row>
    <row r="887" spans="1:16" x14ac:dyDescent="0.25">
      <c r="A887">
        <v>2236</v>
      </c>
      <c r="B887" t="s">
        <v>360</v>
      </c>
      <c r="E887" t="s">
        <v>1216</v>
      </c>
      <c r="F887" t="s">
        <v>347</v>
      </c>
      <c r="G887" t="s">
        <v>1038</v>
      </c>
      <c r="H887" t="s">
        <v>198</v>
      </c>
      <c r="I887" t="s">
        <v>1039</v>
      </c>
      <c r="J887">
        <v>1972</v>
      </c>
      <c r="K887">
        <v>43568</v>
      </c>
      <c r="L887">
        <v>4</v>
      </c>
      <c r="M887" t="s">
        <v>200</v>
      </c>
      <c r="N887" t="s">
        <v>376</v>
      </c>
      <c r="O887" t="s">
        <v>202</v>
      </c>
      <c r="P887" t="s">
        <v>365</v>
      </c>
    </row>
    <row r="888" spans="1:16" x14ac:dyDescent="0.25">
      <c r="A888">
        <v>2237</v>
      </c>
      <c r="B888" t="s">
        <v>360</v>
      </c>
      <c r="E888" t="s">
        <v>1217</v>
      </c>
      <c r="F888" t="s">
        <v>347</v>
      </c>
      <c r="G888" t="s">
        <v>1038</v>
      </c>
      <c r="H888" t="s">
        <v>198</v>
      </c>
      <c r="I888" t="s">
        <v>1039</v>
      </c>
      <c r="J888">
        <v>1972</v>
      </c>
      <c r="K888">
        <v>180090</v>
      </c>
      <c r="L888">
        <v>4</v>
      </c>
      <c r="M888" t="s">
        <v>200</v>
      </c>
      <c r="N888" t="s">
        <v>376</v>
      </c>
      <c r="O888" t="s">
        <v>202</v>
      </c>
      <c r="P888" t="s">
        <v>365</v>
      </c>
    </row>
    <row r="889" spans="1:16" x14ac:dyDescent="0.25">
      <c r="A889">
        <v>2238</v>
      </c>
      <c r="B889" t="s">
        <v>360</v>
      </c>
      <c r="E889" t="s">
        <v>1218</v>
      </c>
      <c r="F889" t="s">
        <v>347</v>
      </c>
      <c r="G889" t="s">
        <v>1038</v>
      </c>
      <c r="H889" t="s">
        <v>198</v>
      </c>
      <c r="I889" t="s">
        <v>1039</v>
      </c>
      <c r="J889">
        <v>1975</v>
      </c>
      <c r="K889">
        <v>114521</v>
      </c>
      <c r="L889">
        <v>4</v>
      </c>
      <c r="M889" t="s">
        <v>200</v>
      </c>
      <c r="N889" t="s">
        <v>376</v>
      </c>
      <c r="O889" t="s">
        <v>202</v>
      </c>
      <c r="P889" t="s">
        <v>365</v>
      </c>
    </row>
    <row r="890" spans="1:16" x14ac:dyDescent="0.25">
      <c r="A890">
        <v>2239</v>
      </c>
      <c r="B890" t="s">
        <v>360</v>
      </c>
      <c r="E890" t="s">
        <v>1216</v>
      </c>
      <c r="F890" t="s">
        <v>347</v>
      </c>
      <c r="G890" t="s">
        <v>1038</v>
      </c>
      <c r="H890" t="s">
        <v>198</v>
      </c>
      <c r="I890" t="s">
        <v>1039</v>
      </c>
      <c r="J890">
        <v>1981</v>
      </c>
      <c r="K890">
        <v>28507</v>
      </c>
      <c r="L890">
        <v>4</v>
      </c>
      <c r="M890" t="s">
        <v>200</v>
      </c>
      <c r="N890" t="s">
        <v>376</v>
      </c>
      <c r="O890" t="s">
        <v>202</v>
      </c>
      <c r="P890" t="s">
        <v>365</v>
      </c>
    </row>
    <row r="891" spans="1:16" x14ac:dyDescent="0.25">
      <c r="A891">
        <v>2240</v>
      </c>
      <c r="B891" t="s">
        <v>360</v>
      </c>
      <c r="E891" t="s">
        <v>1219</v>
      </c>
      <c r="F891" t="s">
        <v>347</v>
      </c>
      <c r="G891" t="s">
        <v>1038</v>
      </c>
      <c r="H891" t="s">
        <v>198</v>
      </c>
      <c r="I891" t="s">
        <v>1039</v>
      </c>
      <c r="J891">
        <v>1963</v>
      </c>
      <c r="K891">
        <v>34852</v>
      </c>
      <c r="L891">
        <v>4</v>
      </c>
      <c r="M891" t="s">
        <v>200</v>
      </c>
      <c r="N891" t="s">
        <v>376</v>
      </c>
      <c r="O891" t="s">
        <v>202</v>
      </c>
      <c r="P891" t="s">
        <v>365</v>
      </c>
    </row>
    <row r="892" spans="1:16" x14ac:dyDescent="0.25">
      <c r="A892">
        <v>2241</v>
      </c>
      <c r="B892" t="s">
        <v>360</v>
      </c>
      <c r="E892" t="s">
        <v>1220</v>
      </c>
      <c r="F892" t="s">
        <v>347</v>
      </c>
      <c r="G892" t="s">
        <v>1038</v>
      </c>
      <c r="H892" t="s">
        <v>198</v>
      </c>
      <c r="I892" t="s">
        <v>1039</v>
      </c>
      <c r="J892">
        <v>1978</v>
      </c>
      <c r="K892">
        <v>51867</v>
      </c>
      <c r="L892">
        <v>4</v>
      </c>
      <c r="M892" t="s">
        <v>200</v>
      </c>
      <c r="N892" t="s">
        <v>376</v>
      </c>
      <c r="O892" t="s">
        <v>202</v>
      </c>
      <c r="P892" t="s">
        <v>365</v>
      </c>
    </row>
    <row r="893" spans="1:16" x14ac:dyDescent="0.25">
      <c r="A893">
        <v>2242</v>
      </c>
      <c r="B893" t="s">
        <v>360</v>
      </c>
      <c r="E893" t="s">
        <v>1221</v>
      </c>
      <c r="F893" t="s">
        <v>347</v>
      </c>
      <c r="G893" t="s">
        <v>1038</v>
      </c>
      <c r="H893" t="s">
        <v>198</v>
      </c>
      <c r="I893" t="s">
        <v>1039</v>
      </c>
      <c r="J893">
        <v>1984</v>
      </c>
      <c r="K893">
        <v>152722</v>
      </c>
      <c r="L893">
        <v>4</v>
      </c>
      <c r="M893" t="s">
        <v>200</v>
      </c>
      <c r="N893" t="s">
        <v>376</v>
      </c>
      <c r="O893" t="s">
        <v>202</v>
      </c>
      <c r="P893" t="s">
        <v>365</v>
      </c>
    </row>
    <row r="894" spans="1:16" x14ac:dyDescent="0.25">
      <c r="A894">
        <v>2243</v>
      </c>
      <c r="B894" t="s">
        <v>360</v>
      </c>
      <c r="E894" t="s">
        <v>1222</v>
      </c>
      <c r="F894" t="s">
        <v>347</v>
      </c>
      <c r="G894" t="s">
        <v>1038</v>
      </c>
      <c r="H894" t="s">
        <v>198</v>
      </c>
      <c r="I894" t="s">
        <v>1039</v>
      </c>
      <c r="J894">
        <v>1977</v>
      </c>
      <c r="K894">
        <v>60872</v>
      </c>
      <c r="L894">
        <v>4</v>
      </c>
      <c r="M894" t="s">
        <v>200</v>
      </c>
      <c r="N894" t="s">
        <v>376</v>
      </c>
      <c r="O894" t="s">
        <v>202</v>
      </c>
      <c r="P894" t="s">
        <v>365</v>
      </c>
    </row>
    <row r="895" spans="1:16" x14ac:dyDescent="0.25">
      <c r="A895">
        <v>2244</v>
      </c>
      <c r="B895" t="s">
        <v>360</v>
      </c>
      <c r="E895" t="s">
        <v>1223</v>
      </c>
      <c r="F895" t="s">
        <v>347</v>
      </c>
      <c r="G895" t="s">
        <v>1038</v>
      </c>
      <c r="H895" t="s">
        <v>198</v>
      </c>
      <c r="I895" t="s">
        <v>1039</v>
      </c>
      <c r="J895">
        <v>1970</v>
      </c>
      <c r="K895">
        <v>26360</v>
      </c>
      <c r="L895">
        <v>4</v>
      </c>
      <c r="M895" t="s">
        <v>200</v>
      </c>
      <c r="N895" t="s">
        <v>376</v>
      </c>
      <c r="O895" t="s">
        <v>202</v>
      </c>
      <c r="P895" t="s">
        <v>365</v>
      </c>
    </row>
    <row r="896" spans="1:16" x14ac:dyDescent="0.25">
      <c r="A896">
        <v>2245</v>
      </c>
      <c r="B896" t="s">
        <v>360</v>
      </c>
      <c r="E896" t="s">
        <v>1224</v>
      </c>
      <c r="F896" t="s">
        <v>347</v>
      </c>
      <c r="G896" t="s">
        <v>1038</v>
      </c>
      <c r="H896" t="s">
        <v>198</v>
      </c>
      <c r="I896" t="s">
        <v>1039</v>
      </c>
      <c r="J896">
        <v>1960</v>
      </c>
      <c r="K896">
        <v>1800</v>
      </c>
      <c r="L896">
        <v>4</v>
      </c>
      <c r="M896" t="s">
        <v>200</v>
      </c>
      <c r="N896" t="s">
        <v>376</v>
      </c>
      <c r="O896" t="s">
        <v>202</v>
      </c>
      <c r="P896" t="s">
        <v>365</v>
      </c>
    </row>
    <row r="897" spans="1:16" x14ac:dyDescent="0.25">
      <c r="A897">
        <v>2246</v>
      </c>
      <c r="B897" t="s">
        <v>360</v>
      </c>
      <c r="E897" t="s">
        <v>1225</v>
      </c>
      <c r="F897" t="s">
        <v>347</v>
      </c>
      <c r="G897" t="s">
        <v>1038</v>
      </c>
      <c r="H897" t="s">
        <v>198</v>
      </c>
      <c r="I897" t="s">
        <v>1039</v>
      </c>
      <c r="J897">
        <v>1964</v>
      </c>
      <c r="K897">
        <v>595778</v>
      </c>
      <c r="L897">
        <v>4</v>
      </c>
      <c r="M897" t="s">
        <v>200</v>
      </c>
      <c r="N897" t="s">
        <v>376</v>
      </c>
      <c r="O897" t="s">
        <v>202</v>
      </c>
      <c r="P897" t="s">
        <v>365</v>
      </c>
    </row>
    <row r="898" spans="1:16" x14ac:dyDescent="0.25">
      <c r="A898">
        <v>2247</v>
      </c>
      <c r="B898" t="s">
        <v>360</v>
      </c>
      <c r="E898" t="s">
        <v>1226</v>
      </c>
      <c r="F898" t="s">
        <v>347</v>
      </c>
      <c r="G898" t="s">
        <v>1038</v>
      </c>
      <c r="H898" t="s">
        <v>198</v>
      </c>
      <c r="I898" t="s">
        <v>1039</v>
      </c>
      <c r="J898">
        <v>1973</v>
      </c>
      <c r="K898">
        <v>52289</v>
      </c>
      <c r="L898">
        <v>4</v>
      </c>
      <c r="M898" t="s">
        <v>200</v>
      </c>
      <c r="N898" t="s">
        <v>376</v>
      </c>
      <c r="O898" t="s">
        <v>202</v>
      </c>
      <c r="P898" t="s">
        <v>365</v>
      </c>
    </row>
    <row r="899" spans="1:16" x14ac:dyDescent="0.25">
      <c r="A899">
        <v>2248</v>
      </c>
      <c r="B899" t="s">
        <v>360</v>
      </c>
      <c r="E899" t="s">
        <v>1227</v>
      </c>
      <c r="F899" t="s">
        <v>347</v>
      </c>
      <c r="G899" t="s">
        <v>1038</v>
      </c>
      <c r="H899" t="s">
        <v>198</v>
      </c>
      <c r="I899" t="s">
        <v>1039</v>
      </c>
      <c r="J899">
        <v>1973</v>
      </c>
      <c r="K899">
        <v>60664</v>
      </c>
      <c r="L899">
        <v>4</v>
      </c>
      <c r="M899" t="s">
        <v>200</v>
      </c>
      <c r="N899" t="s">
        <v>376</v>
      </c>
      <c r="O899" t="s">
        <v>202</v>
      </c>
      <c r="P899" t="s">
        <v>365</v>
      </c>
    </row>
    <row r="900" spans="1:16" x14ac:dyDescent="0.25">
      <c r="A900">
        <v>2249</v>
      </c>
      <c r="B900" t="s">
        <v>360</v>
      </c>
      <c r="E900" t="s">
        <v>1228</v>
      </c>
      <c r="F900" t="s">
        <v>347</v>
      </c>
      <c r="G900" t="s">
        <v>1038</v>
      </c>
      <c r="H900" t="s">
        <v>198</v>
      </c>
      <c r="I900" t="s">
        <v>1039</v>
      </c>
      <c r="J900">
        <v>1972</v>
      </c>
      <c r="K900">
        <v>9112</v>
      </c>
      <c r="L900">
        <v>4</v>
      </c>
      <c r="M900" t="s">
        <v>200</v>
      </c>
      <c r="N900" t="s">
        <v>376</v>
      </c>
      <c r="O900" t="s">
        <v>202</v>
      </c>
      <c r="P900" t="s">
        <v>365</v>
      </c>
    </row>
    <row r="901" spans="1:16" x14ac:dyDescent="0.25">
      <c r="A901">
        <v>2250</v>
      </c>
      <c r="B901" t="s">
        <v>360</v>
      </c>
      <c r="E901" t="s">
        <v>1229</v>
      </c>
      <c r="F901" t="s">
        <v>347</v>
      </c>
      <c r="G901" t="s">
        <v>1038</v>
      </c>
      <c r="H901" t="s">
        <v>198</v>
      </c>
      <c r="I901" t="s">
        <v>1039</v>
      </c>
      <c r="J901">
        <v>1985</v>
      </c>
      <c r="K901">
        <v>63562</v>
      </c>
      <c r="L901">
        <v>4</v>
      </c>
      <c r="M901" t="s">
        <v>200</v>
      </c>
      <c r="N901" t="s">
        <v>376</v>
      </c>
      <c r="O901" t="s">
        <v>202</v>
      </c>
      <c r="P901" t="s">
        <v>365</v>
      </c>
    </row>
    <row r="902" spans="1:16" x14ac:dyDescent="0.25">
      <c r="A902">
        <v>2251</v>
      </c>
      <c r="B902" t="s">
        <v>360</v>
      </c>
      <c r="E902" t="s">
        <v>1230</v>
      </c>
      <c r="F902" t="s">
        <v>347</v>
      </c>
      <c r="G902" t="s">
        <v>1038</v>
      </c>
      <c r="H902" t="s">
        <v>198</v>
      </c>
      <c r="I902" t="s">
        <v>1039</v>
      </c>
      <c r="J902">
        <v>1969</v>
      </c>
      <c r="K902">
        <v>23414</v>
      </c>
      <c r="L902">
        <v>4</v>
      </c>
      <c r="M902" t="s">
        <v>200</v>
      </c>
      <c r="N902" t="s">
        <v>376</v>
      </c>
      <c r="O902" t="s">
        <v>202</v>
      </c>
      <c r="P902" t="s">
        <v>365</v>
      </c>
    </row>
    <row r="903" spans="1:16" x14ac:dyDescent="0.25">
      <c r="A903">
        <v>2252</v>
      </c>
      <c r="B903" t="s">
        <v>360</v>
      </c>
      <c r="E903" t="s">
        <v>1231</v>
      </c>
      <c r="F903" t="s">
        <v>347</v>
      </c>
      <c r="G903" t="s">
        <v>1038</v>
      </c>
      <c r="H903" t="s">
        <v>198</v>
      </c>
      <c r="I903" t="s">
        <v>1039</v>
      </c>
      <c r="J903">
        <v>1975</v>
      </c>
      <c r="K903">
        <v>26298</v>
      </c>
      <c r="L903">
        <v>4</v>
      </c>
      <c r="M903" t="s">
        <v>200</v>
      </c>
      <c r="N903" t="s">
        <v>376</v>
      </c>
      <c r="O903" t="s">
        <v>202</v>
      </c>
      <c r="P903" t="s">
        <v>365</v>
      </c>
    </row>
    <row r="904" spans="1:16" x14ac:dyDescent="0.25">
      <c r="A904">
        <v>2253</v>
      </c>
      <c r="B904" t="s">
        <v>360</v>
      </c>
      <c r="E904" t="s">
        <v>1232</v>
      </c>
      <c r="F904" t="s">
        <v>347</v>
      </c>
      <c r="G904" t="s">
        <v>1038</v>
      </c>
      <c r="H904" t="s">
        <v>198</v>
      </c>
      <c r="I904" t="s">
        <v>1039</v>
      </c>
      <c r="J904">
        <v>1968</v>
      </c>
      <c r="K904">
        <v>3169864</v>
      </c>
      <c r="L904">
        <v>4</v>
      </c>
      <c r="M904" t="s">
        <v>200</v>
      </c>
      <c r="N904" t="s">
        <v>376</v>
      </c>
      <c r="O904" t="s">
        <v>202</v>
      </c>
      <c r="P904" t="s">
        <v>365</v>
      </c>
    </row>
    <row r="905" spans="1:16" x14ac:dyDescent="0.25">
      <c r="A905">
        <v>2254</v>
      </c>
      <c r="B905" t="s">
        <v>360</v>
      </c>
      <c r="E905" t="s">
        <v>1233</v>
      </c>
      <c r="F905" t="s">
        <v>347</v>
      </c>
      <c r="G905" t="s">
        <v>1038</v>
      </c>
      <c r="H905" t="s">
        <v>198</v>
      </c>
      <c r="I905" t="s">
        <v>1039</v>
      </c>
      <c r="J905">
        <v>1981</v>
      </c>
      <c r="K905">
        <v>44701</v>
      </c>
      <c r="L905">
        <v>4</v>
      </c>
      <c r="M905" t="s">
        <v>200</v>
      </c>
      <c r="N905" t="s">
        <v>376</v>
      </c>
      <c r="O905" t="s">
        <v>202</v>
      </c>
      <c r="P905" t="s">
        <v>365</v>
      </c>
    </row>
    <row r="906" spans="1:16" x14ac:dyDescent="0.25">
      <c r="A906">
        <v>2255</v>
      </c>
      <c r="B906" t="s">
        <v>360</v>
      </c>
      <c r="E906" t="s">
        <v>1234</v>
      </c>
      <c r="F906" t="s">
        <v>347</v>
      </c>
      <c r="G906" t="s">
        <v>1038</v>
      </c>
      <c r="H906" t="s">
        <v>198</v>
      </c>
      <c r="I906" t="s">
        <v>1039</v>
      </c>
      <c r="J906">
        <v>1986</v>
      </c>
      <c r="K906">
        <v>91509</v>
      </c>
      <c r="L906">
        <v>4</v>
      </c>
      <c r="M906" t="s">
        <v>200</v>
      </c>
      <c r="N906" t="s">
        <v>376</v>
      </c>
      <c r="O906" t="s">
        <v>202</v>
      </c>
      <c r="P906" t="s">
        <v>365</v>
      </c>
    </row>
    <row r="907" spans="1:16" x14ac:dyDescent="0.25">
      <c r="A907">
        <v>2256</v>
      </c>
      <c r="B907" t="s">
        <v>360</v>
      </c>
      <c r="E907" t="s">
        <v>1235</v>
      </c>
      <c r="F907" t="s">
        <v>347</v>
      </c>
      <c r="G907" t="s">
        <v>1038</v>
      </c>
      <c r="H907" t="s">
        <v>198</v>
      </c>
      <c r="I907" t="s">
        <v>1039</v>
      </c>
      <c r="J907">
        <v>1986</v>
      </c>
      <c r="K907">
        <v>18088</v>
      </c>
      <c r="L907">
        <v>4</v>
      </c>
      <c r="M907" t="s">
        <v>200</v>
      </c>
      <c r="N907" t="s">
        <v>376</v>
      </c>
      <c r="O907" t="s">
        <v>202</v>
      </c>
      <c r="P907" t="s">
        <v>365</v>
      </c>
    </row>
    <row r="908" spans="1:16" x14ac:dyDescent="0.25">
      <c r="A908">
        <v>2257</v>
      </c>
      <c r="B908" t="s">
        <v>360</v>
      </c>
      <c r="E908" t="s">
        <v>1236</v>
      </c>
      <c r="F908" t="s">
        <v>347</v>
      </c>
      <c r="G908" t="s">
        <v>1038</v>
      </c>
      <c r="H908" t="s">
        <v>198</v>
      </c>
      <c r="I908" t="s">
        <v>1039</v>
      </c>
      <c r="J908">
        <v>1981</v>
      </c>
      <c r="K908">
        <v>16251</v>
      </c>
      <c r="L908">
        <v>4</v>
      </c>
      <c r="M908" t="s">
        <v>200</v>
      </c>
      <c r="N908" t="s">
        <v>376</v>
      </c>
      <c r="O908" t="s">
        <v>202</v>
      </c>
      <c r="P908" t="s">
        <v>365</v>
      </c>
    </row>
    <row r="909" spans="1:16" x14ac:dyDescent="0.25">
      <c r="A909">
        <v>2258</v>
      </c>
      <c r="B909" t="s">
        <v>360</v>
      </c>
      <c r="E909" t="s">
        <v>1237</v>
      </c>
      <c r="F909" t="s">
        <v>347</v>
      </c>
      <c r="G909" t="s">
        <v>1038</v>
      </c>
      <c r="H909" t="s">
        <v>198</v>
      </c>
      <c r="I909" t="s">
        <v>1039</v>
      </c>
      <c r="J909">
        <v>1963</v>
      </c>
      <c r="K909">
        <v>14745</v>
      </c>
      <c r="L909">
        <v>4</v>
      </c>
      <c r="M909" t="s">
        <v>200</v>
      </c>
      <c r="N909" t="s">
        <v>376</v>
      </c>
      <c r="O909" t="s">
        <v>202</v>
      </c>
      <c r="P909" t="s">
        <v>365</v>
      </c>
    </row>
    <row r="910" spans="1:16" x14ac:dyDescent="0.25">
      <c r="A910">
        <v>2259</v>
      </c>
      <c r="B910" t="s">
        <v>360</v>
      </c>
      <c r="E910" t="s">
        <v>1238</v>
      </c>
      <c r="F910" t="s">
        <v>347</v>
      </c>
      <c r="G910" t="s">
        <v>1038</v>
      </c>
      <c r="H910" t="s">
        <v>198</v>
      </c>
      <c r="I910" t="s">
        <v>1039</v>
      </c>
      <c r="J910">
        <v>1969</v>
      </c>
      <c r="K910">
        <v>74401</v>
      </c>
      <c r="L910">
        <v>4</v>
      </c>
      <c r="M910" t="s">
        <v>200</v>
      </c>
      <c r="N910" t="s">
        <v>376</v>
      </c>
      <c r="O910" t="s">
        <v>202</v>
      </c>
      <c r="P910" t="s">
        <v>365</v>
      </c>
    </row>
    <row r="911" spans="1:16" x14ac:dyDescent="0.25">
      <c r="A911">
        <v>2260</v>
      </c>
      <c r="B911" t="s">
        <v>360</v>
      </c>
      <c r="E911" t="s">
        <v>1239</v>
      </c>
      <c r="F911" t="s">
        <v>347</v>
      </c>
      <c r="G911" t="s">
        <v>1038</v>
      </c>
      <c r="H911" t="s">
        <v>198</v>
      </c>
      <c r="I911" t="s">
        <v>1039</v>
      </c>
      <c r="J911">
        <v>1975</v>
      </c>
      <c r="K911">
        <v>161615</v>
      </c>
      <c r="L911">
        <v>4</v>
      </c>
      <c r="M911" t="s">
        <v>200</v>
      </c>
      <c r="N911" t="s">
        <v>376</v>
      </c>
      <c r="O911" t="s">
        <v>202</v>
      </c>
      <c r="P911" t="s">
        <v>365</v>
      </c>
    </row>
    <row r="912" spans="1:16" x14ac:dyDescent="0.25">
      <c r="A912">
        <v>2261</v>
      </c>
      <c r="B912" t="s">
        <v>360</v>
      </c>
      <c r="E912" t="s">
        <v>1193</v>
      </c>
      <c r="F912" t="s">
        <v>347</v>
      </c>
      <c r="G912" t="s">
        <v>1038</v>
      </c>
      <c r="H912" t="s">
        <v>198</v>
      </c>
      <c r="I912" t="s">
        <v>1039</v>
      </c>
      <c r="J912">
        <v>1978</v>
      </c>
      <c r="K912">
        <v>8967</v>
      </c>
      <c r="L912">
        <v>4</v>
      </c>
      <c r="M912" t="s">
        <v>200</v>
      </c>
      <c r="N912" t="s">
        <v>376</v>
      </c>
      <c r="O912" t="s">
        <v>202</v>
      </c>
      <c r="P912" t="s">
        <v>365</v>
      </c>
    </row>
    <row r="913" spans="1:16" x14ac:dyDescent="0.25">
      <c r="A913">
        <v>2262</v>
      </c>
      <c r="B913" t="s">
        <v>399</v>
      </c>
      <c r="E913" t="s">
        <v>1240</v>
      </c>
      <c r="F913" t="s">
        <v>347</v>
      </c>
      <c r="G913" t="s">
        <v>1038</v>
      </c>
      <c r="H913" t="s">
        <v>198</v>
      </c>
      <c r="I913" t="s">
        <v>1039</v>
      </c>
      <c r="J913">
        <v>1980</v>
      </c>
      <c r="K913">
        <v>5578</v>
      </c>
      <c r="L913">
        <v>4</v>
      </c>
      <c r="M913" t="s">
        <v>200</v>
      </c>
      <c r="N913" t="s">
        <v>1203</v>
      </c>
      <c r="O913" t="s">
        <v>202</v>
      </c>
      <c r="P913" t="s">
        <v>450</v>
      </c>
    </row>
    <row r="914" spans="1:16" x14ac:dyDescent="0.25">
      <c r="A914">
        <v>2263</v>
      </c>
      <c r="B914" t="s">
        <v>399</v>
      </c>
      <c r="E914" t="s">
        <v>1241</v>
      </c>
      <c r="F914" t="s">
        <v>347</v>
      </c>
      <c r="G914" t="s">
        <v>1038</v>
      </c>
      <c r="H914" t="s">
        <v>198</v>
      </c>
      <c r="I914" t="s">
        <v>1039</v>
      </c>
      <c r="J914">
        <v>1981</v>
      </c>
      <c r="K914">
        <v>2503</v>
      </c>
      <c r="L914">
        <v>4</v>
      </c>
      <c r="M914" t="s">
        <v>200</v>
      </c>
      <c r="N914" t="s">
        <v>1203</v>
      </c>
      <c r="O914" t="s">
        <v>202</v>
      </c>
      <c r="P914" t="s">
        <v>1242</v>
      </c>
    </row>
    <row r="915" spans="1:16" x14ac:dyDescent="0.25">
      <c r="A915">
        <v>2264</v>
      </c>
      <c r="B915" t="s">
        <v>399</v>
      </c>
      <c r="E915" t="s">
        <v>1243</v>
      </c>
      <c r="F915" t="s">
        <v>347</v>
      </c>
      <c r="G915" t="s">
        <v>1038</v>
      </c>
      <c r="H915" t="s">
        <v>198</v>
      </c>
      <c r="I915" t="s">
        <v>1039</v>
      </c>
      <c r="J915">
        <v>1981</v>
      </c>
      <c r="K915">
        <v>3597</v>
      </c>
      <c r="L915">
        <v>4</v>
      </c>
      <c r="M915" t="s">
        <v>200</v>
      </c>
      <c r="N915" t="s">
        <v>1203</v>
      </c>
      <c r="O915" t="s">
        <v>202</v>
      </c>
      <c r="P915" t="s">
        <v>413</v>
      </c>
    </row>
    <row r="916" spans="1:16" x14ac:dyDescent="0.25">
      <c r="A916">
        <v>2265</v>
      </c>
      <c r="B916" t="s">
        <v>399</v>
      </c>
      <c r="E916" t="s">
        <v>1244</v>
      </c>
      <c r="F916" t="s">
        <v>347</v>
      </c>
      <c r="G916" t="s">
        <v>1038</v>
      </c>
      <c r="H916" t="s">
        <v>198</v>
      </c>
      <c r="I916" t="s">
        <v>1039</v>
      </c>
      <c r="J916">
        <v>1981</v>
      </c>
      <c r="K916">
        <v>2370</v>
      </c>
      <c r="L916">
        <v>4</v>
      </c>
      <c r="M916" t="s">
        <v>200</v>
      </c>
      <c r="N916" t="s">
        <v>1203</v>
      </c>
      <c r="O916" t="s">
        <v>202</v>
      </c>
      <c r="P916" t="s">
        <v>1178</v>
      </c>
    </row>
    <row r="917" spans="1:16" x14ac:dyDescent="0.25">
      <c r="A917">
        <v>2266</v>
      </c>
      <c r="B917" t="s">
        <v>399</v>
      </c>
      <c r="E917" t="s">
        <v>1245</v>
      </c>
      <c r="F917" t="s">
        <v>347</v>
      </c>
      <c r="G917" t="s">
        <v>1038</v>
      </c>
      <c r="H917" t="s">
        <v>198</v>
      </c>
      <c r="I917" t="s">
        <v>1039</v>
      </c>
      <c r="J917">
        <v>1982</v>
      </c>
      <c r="K917">
        <v>5729</v>
      </c>
      <c r="L917">
        <v>4</v>
      </c>
      <c r="M917" t="s">
        <v>200</v>
      </c>
      <c r="N917" t="s">
        <v>1203</v>
      </c>
      <c r="O917" t="s">
        <v>202</v>
      </c>
      <c r="P917" t="s">
        <v>450</v>
      </c>
    </row>
    <row r="918" spans="1:16" x14ac:dyDescent="0.25">
      <c r="A918">
        <v>2267</v>
      </c>
      <c r="B918" t="s">
        <v>399</v>
      </c>
      <c r="E918" t="s">
        <v>1246</v>
      </c>
      <c r="F918" t="s">
        <v>347</v>
      </c>
      <c r="G918" t="s">
        <v>1038</v>
      </c>
      <c r="H918" t="s">
        <v>198</v>
      </c>
      <c r="I918" t="s">
        <v>1039</v>
      </c>
      <c r="J918">
        <v>1982</v>
      </c>
      <c r="K918">
        <v>5729</v>
      </c>
      <c r="L918">
        <v>4</v>
      </c>
      <c r="M918" t="s">
        <v>200</v>
      </c>
      <c r="N918" t="s">
        <v>1203</v>
      </c>
      <c r="O918" t="s">
        <v>202</v>
      </c>
      <c r="P918" t="s">
        <v>1178</v>
      </c>
    </row>
    <row r="919" spans="1:16" x14ac:dyDescent="0.25">
      <c r="A919">
        <v>2268</v>
      </c>
      <c r="B919" t="s">
        <v>399</v>
      </c>
      <c r="E919" t="s">
        <v>1247</v>
      </c>
      <c r="F919" t="s">
        <v>347</v>
      </c>
      <c r="G919" t="s">
        <v>1038</v>
      </c>
      <c r="H919" t="s">
        <v>198</v>
      </c>
      <c r="I919" t="s">
        <v>1039</v>
      </c>
      <c r="J919">
        <v>1982</v>
      </c>
      <c r="K919">
        <v>2512</v>
      </c>
      <c r="L919">
        <v>4</v>
      </c>
      <c r="M919" t="s">
        <v>200</v>
      </c>
      <c r="N919" t="s">
        <v>1203</v>
      </c>
      <c r="O919" t="s">
        <v>202</v>
      </c>
      <c r="P919" t="s">
        <v>1176</v>
      </c>
    </row>
    <row r="920" spans="1:16" x14ac:dyDescent="0.25">
      <c r="A920">
        <v>2269</v>
      </c>
      <c r="B920" t="s">
        <v>399</v>
      </c>
      <c r="E920" t="s">
        <v>1248</v>
      </c>
      <c r="F920" t="s">
        <v>347</v>
      </c>
      <c r="G920" t="s">
        <v>1038</v>
      </c>
      <c r="H920" t="s">
        <v>198</v>
      </c>
      <c r="I920" t="s">
        <v>1039</v>
      </c>
      <c r="J920">
        <v>1982</v>
      </c>
      <c r="K920">
        <v>2512</v>
      </c>
      <c r="L920">
        <v>4</v>
      </c>
      <c r="M920" t="s">
        <v>200</v>
      </c>
      <c r="N920" t="s">
        <v>1203</v>
      </c>
      <c r="O920" t="s">
        <v>202</v>
      </c>
      <c r="P920" t="s">
        <v>424</v>
      </c>
    </row>
    <row r="921" spans="1:16" x14ac:dyDescent="0.25">
      <c r="A921">
        <v>2270</v>
      </c>
      <c r="B921" t="s">
        <v>399</v>
      </c>
      <c r="E921" t="s">
        <v>1249</v>
      </c>
      <c r="F921" t="s">
        <v>347</v>
      </c>
      <c r="G921" t="s">
        <v>1038</v>
      </c>
      <c r="H921" t="s">
        <v>198</v>
      </c>
      <c r="I921" t="s">
        <v>1039</v>
      </c>
      <c r="J921">
        <v>1982</v>
      </c>
      <c r="K921">
        <v>2511</v>
      </c>
      <c r="L921">
        <v>4</v>
      </c>
      <c r="M921" t="s">
        <v>200</v>
      </c>
      <c r="N921" t="s">
        <v>1203</v>
      </c>
      <c r="O921" t="s">
        <v>202</v>
      </c>
      <c r="P921" t="s">
        <v>1242</v>
      </c>
    </row>
    <row r="922" spans="1:16" x14ac:dyDescent="0.25">
      <c r="A922">
        <v>2271</v>
      </c>
      <c r="B922" t="s">
        <v>399</v>
      </c>
      <c r="E922" t="s">
        <v>1250</v>
      </c>
      <c r="F922" t="s">
        <v>347</v>
      </c>
      <c r="G922" t="s">
        <v>1038</v>
      </c>
      <c r="H922" t="s">
        <v>198</v>
      </c>
      <c r="I922" t="s">
        <v>1039</v>
      </c>
      <c r="J922">
        <v>1983</v>
      </c>
      <c r="K922">
        <v>2461</v>
      </c>
      <c r="L922">
        <v>4</v>
      </c>
      <c r="M922" t="s">
        <v>200</v>
      </c>
      <c r="N922" t="s">
        <v>1203</v>
      </c>
      <c r="O922" t="s">
        <v>202</v>
      </c>
      <c r="P922" t="s">
        <v>1178</v>
      </c>
    </row>
    <row r="923" spans="1:16" x14ac:dyDescent="0.25">
      <c r="A923">
        <v>2272</v>
      </c>
      <c r="B923" t="s">
        <v>360</v>
      </c>
      <c r="E923" t="s">
        <v>1251</v>
      </c>
      <c r="F923" t="s">
        <v>347</v>
      </c>
      <c r="G923" t="s">
        <v>1038</v>
      </c>
      <c r="H923" t="s">
        <v>198</v>
      </c>
      <c r="I923" t="s">
        <v>1039</v>
      </c>
      <c r="J923">
        <v>1960</v>
      </c>
      <c r="K923">
        <v>107373</v>
      </c>
      <c r="L923">
        <v>4</v>
      </c>
      <c r="M923" t="s">
        <v>200</v>
      </c>
      <c r="N923" t="s">
        <v>376</v>
      </c>
      <c r="O923" t="s">
        <v>202</v>
      </c>
      <c r="P923" t="s">
        <v>365</v>
      </c>
    </row>
    <row r="924" spans="1:16" x14ac:dyDescent="0.25">
      <c r="A924">
        <v>2273</v>
      </c>
      <c r="B924" t="s">
        <v>360</v>
      </c>
      <c r="E924" t="s">
        <v>1252</v>
      </c>
      <c r="F924" t="s">
        <v>347</v>
      </c>
      <c r="G924" t="s">
        <v>1038</v>
      </c>
      <c r="H924" t="s">
        <v>198</v>
      </c>
      <c r="I924" t="s">
        <v>1039</v>
      </c>
      <c r="J924">
        <v>1962</v>
      </c>
      <c r="K924">
        <v>84734</v>
      </c>
      <c r="L924">
        <v>4</v>
      </c>
      <c r="M924" t="s">
        <v>200</v>
      </c>
      <c r="N924" t="s">
        <v>376</v>
      </c>
      <c r="O924" t="s">
        <v>202</v>
      </c>
      <c r="P924" t="s">
        <v>365</v>
      </c>
    </row>
    <row r="925" spans="1:16" x14ac:dyDescent="0.25">
      <c r="A925">
        <v>2274</v>
      </c>
      <c r="B925" t="s">
        <v>360</v>
      </c>
      <c r="E925" t="s">
        <v>1253</v>
      </c>
      <c r="F925" t="s">
        <v>347</v>
      </c>
      <c r="G925" t="s">
        <v>1038</v>
      </c>
      <c r="H925" t="s">
        <v>198</v>
      </c>
      <c r="I925" t="s">
        <v>1039</v>
      </c>
      <c r="J925">
        <v>1960</v>
      </c>
      <c r="K925">
        <v>158332</v>
      </c>
      <c r="L925">
        <v>4</v>
      </c>
      <c r="M925" t="s">
        <v>200</v>
      </c>
      <c r="N925" t="s">
        <v>376</v>
      </c>
      <c r="O925" t="s">
        <v>202</v>
      </c>
      <c r="P925" t="s">
        <v>365</v>
      </c>
    </row>
    <row r="926" spans="1:16" x14ac:dyDescent="0.25">
      <c r="A926">
        <v>2275</v>
      </c>
      <c r="B926" t="s">
        <v>360</v>
      </c>
      <c r="E926" t="s">
        <v>1254</v>
      </c>
      <c r="F926" t="s">
        <v>347</v>
      </c>
      <c r="G926" t="s">
        <v>1038</v>
      </c>
      <c r="H926" t="s">
        <v>198</v>
      </c>
      <c r="I926" t="s">
        <v>1039</v>
      </c>
      <c r="J926">
        <v>1962</v>
      </c>
      <c r="K926">
        <v>101670</v>
      </c>
      <c r="L926">
        <v>4</v>
      </c>
      <c r="M926" t="s">
        <v>200</v>
      </c>
      <c r="N926" t="s">
        <v>1255</v>
      </c>
      <c r="O926" t="s">
        <v>202</v>
      </c>
      <c r="P926" t="s">
        <v>365</v>
      </c>
    </row>
    <row r="927" spans="1:16" x14ac:dyDescent="0.25">
      <c r="A927">
        <v>2276</v>
      </c>
      <c r="B927" t="s">
        <v>360</v>
      </c>
      <c r="E927" t="s">
        <v>1256</v>
      </c>
      <c r="F927" t="s">
        <v>347</v>
      </c>
      <c r="G927" t="s">
        <v>1038</v>
      </c>
      <c r="H927" t="s">
        <v>198</v>
      </c>
      <c r="I927" t="s">
        <v>1039</v>
      </c>
      <c r="J927">
        <v>1970</v>
      </c>
      <c r="K927">
        <v>86623</v>
      </c>
      <c r="L927">
        <v>4</v>
      </c>
      <c r="M927" t="s">
        <v>200</v>
      </c>
      <c r="N927" t="s">
        <v>376</v>
      </c>
      <c r="O927" t="s">
        <v>202</v>
      </c>
      <c r="P927" t="s">
        <v>365</v>
      </c>
    </row>
    <row r="928" spans="1:16" x14ac:dyDescent="0.25">
      <c r="A928">
        <v>2277</v>
      </c>
      <c r="B928" t="s">
        <v>360</v>
      </c>
      <c r="E928" t="s">
        <v>1257</v>
      </c>
      <c r="F928" t="s">
        <v>347</v>
      </c>
      <c r="G928" t="s">
        <v>1038</v>
      </c>
      <c r="H928" t="s">
        <v>198</v>
      </c>
      <c r="I928" t="s">
        <v>1039</v>
      </c>
      <c r="J928">
        <v>1969</v>
      </c>
      <c r="K928">
        <v>5564</v>
      </c>
      <c r="L928">
        <v>4</v>
      </c>
      <c r="M928" t="s">
        <v>200</v>
      </c>
      <c r="N928" t="s">
        <v>376</v>
      </c>
      <c r="O928" t="s">
        <v>202</v>
      </c>
      <c r="P928" t="s">
        <v>365</v>
      </c>
    </row>
    <row r="929" spans="1:16" x14ac:dyDescent="0.25">
      <c r="A929">
        <v>2278</v>
      </c>
      <c r="B929" t="s">
        <v>360</v>
      </c>
      <c r="E929" t="s">
        <v>1258</v>
      </c>
      <c r="F929" t="s">
        <v>347</v>
      </c>
      <c r="G929" t="s">
        <v>1038</v>
      </c>
      <c r="H929" t="s">
        <v>198</v>
      </c>
      <c r="I929" t="s">
        <v>1039</v>
      </c>
      <c r="J929">
        <v>1966</v>
      </c>
      <c r="K929">
        <v>43409</v>
      </c>
      <c r="L929">
        <v>4</v>
      </c>
      <c r="M929" t="s">
        <v>200</v>
      </c>
      <c r="N929" t="s">
        <v>376</v>
      </c>
      <c r="O929" t="s">
        <v>202</v>
      </c>
      <c r="P929" t="s">
        <v>365</v>
      </c>
    </row>
    <row r="930" spans="1:16" x14ac:dyDescent="0.25">
      <c r="A930">
        <v>2279</v>
      </c>
      <c r="B930" t="s">
        <v>360</v>
      </c>
      <c r="E930" t="s">
        <v>1259</v>
      </c>
      <c r="F930" t="s">
        <v>347</v>
      </c>
      <c r="G930" t="s">
        <v>1038</v>
      </c>
      <c r="H930" t="s">
        <v>198</v>
      </c>
      <c r="I930" t="s">
        <v>1039</v>
      </c>
      <c r="J930">
        <v>1964</v>
      </c>
      <c r="K930">
        <v>75715</v>
      </c>
      <c r="L930">
        <v>4</v>
      </c>
      <c r="M930" t="s">
        <v>200</v>
      </c>
      <c r="N930" t="s">
        <v>376</v>
      </c>
      <c r="O930" t="s">
        <v>202</v>
      </c>
      <c r="P930" t="s">
        <v>365</v>
      </c>
    </row>
    <row r="931" spans="1:16" x14ac:dyDescent="0.25">
      <c r="A931">
        <v>2280</v>
      </c>
      <c r="B931" t="s">
        <v>360</v>
      </c>
      <c r="E931" t="s">
        <v>1260</v>
      </c>
      <c r="F931" t="s">
        <v>347</v>
      </c>
      <c r="G931" t="s">
        <v>1038</v>
      </c>
      <c r="H931" t="s">
        <v>198</v>
      </c>
      <c r="I931" t="s">
        <v>1039</v>
      </c>
      <c r="J931">
        <v>1964</v>
      </c>
      <c r="K931">
        <v>63655</v>
      </c>
      <c r="L931">
        <v>4</v>
      </c>
      <c r="M931" t="s">
        <v>200</v>
      </c>
      <c r="N931" t="s">
        <v>376</v>
      </c>
      <c r="O931" t="s">
        <v>202</v>
      </c>
      <c r="P931" t="s">
        <v>365</v>
      </c>
    </row>
    <row r="932" spans="1:16" x14ac:dyDescent="0.25">
      <c r="A932">
        <v>2281</v>
      </c>
      <c r="B932" t="s">
        <v>360</v>
      </c>
      <c r="E932" t="s">
        <v>1261</v>
      </c>
      <c r="F932" t="s">
        <v>347</v>
      </c>
      <c r="G932" t="s">
        <v>1038</v>
      </c>
      <c r="H932" t="s">
        <v>198</v>
      </c>
      <c r="I932" t="s">
        <v>1039</v>
      </c>
      <c r="J932">
        <v>1967</v>
      </c>
      <c r="K932">
        <v>27107</v>
      </c>
      <c r="L932">
        <v>4</v>
      </c>
      <c r="M932" t="s">
        <v>200</v>
      </c>
      <c r="N932" t="s">
        <v>376</v>
      </c>
      <c r="O932" t="s">
        <v>202</v>
      </c>
      <c r="P932" t="s">
        <v>365</v>
      </c>
    </row>
    <row r="933" spans="1:16" x14ac:dyDescent="0.25">
      <c r="A933">
        <v>2282</v>
      </c>
      <c r="B933" t="s">
        <v>360</v>
      </c>
      <c r="E933" t="s">
        <v>1262</v>
      </c>
      <c r="F933" t="s">
        <v>347</v>
      </c>
      <c r="G933" t="s">
        <v>1038</v>
      </c>
      <c r="H933" t="s">
        <v>198</v>
      </c>
      <c r="I933" t="s">
        <v>1039</v>
      </c>
      <c r="J933">
        <v>1962</v>
      </c>
      <c r="K933">
        <v>148478</v>
      </c>
      <c r="L933">
        <v>4</v>
      </c>
      <c r="M933" t="s">
        <v>200</v>
      </c>
      <c r="N933" t="s">
        <v>376</v>
      </c>
      <c r="O933" t="s">
        <v>202</v>
      </c>
      <c r="P933" t="s">
        <v>365</v>
      </c>
    </row>
    <row r="934" spans="1:16" x14ac:dyDescent="0.25">
      <c r="A934">
        <v>2283</v>
      </c>
      <c r="B934" t="s">
        <v>360</v>
      </c>
      <c r="E934" t="s">
        <v>1263</v>
      </c>
      <c r="F934" t="s">
        <v>347</v>
      </c>
      <c r="G934" t="s">
        <v>1038</v>
      </c>
      <c r="H934" t="s">
        <v>198</v>
      </c>
      <c r="I934" t="s">
        <v>1039</v>
      </c>
      <c r="J934">
        <v>1962</v>
      </c>
      <c r="K934">
        <v>82036</v>
      </c>
      <c r="L934">
        <v>4</v>
      </c>
      <c r="M934" t="s">
        <v>200</v>
      </c>
      <c r="N934" t="s">
        <v>376</v>
      </c>
      <c r="O934" t="s">
        <v>202</v>
      </c>
      <c r="P934" t="s">
        <v>365</v>
      </c>
    </row>
    <row r="935" spans="1:16" x14ac:dyDescent="0.25">
      <c r="A935">
        <v>2284</v>
      </c>
      <c r="B935" t="s">
        <v>360</v>
      </c>
      <c r="E935" t="s">
        <v>1264</v>
      </c>
      <c r="F935" t="s">
        <v>347</v>
      </c>
      <c r="G935" t="s">
        <v>1038</v>
      </c>
      <c r="H935" t="s">
        <v>198</v>
      </c>
      <c r="I935" t="s">
        <v>1039</v>
      </c>
      <c r="J935">
        <v>1964</v>
      </c>
      <c r="K935">
        <v>50534</v>
      </c>
      <c r="L935">
        <v>4</v>
      </c>
      <c r="M935" t="s">
        <v>200</v>
      </c>
      <c r="N935" t="s">
        <v>376</v>
      </c>
      <c r="O935" t="s">
        <v>202</v>
      </c>
      <c r="P935" t="s">
        <v>365</v>
      </c>
    </row>
    <row r="936" spans="1:16" x14ac:dyDescent="0.25">
      <c r="A936">
        <v>2285</v>
      </c>
      <c r="B936" t="s">
        <v>360</v>
      </c>
      <c r="E936" t="s">
        <v>1265</v>
      </c>
      <c r="F936" t="s">
        <v>347</v>
      </c>
      <c r="G936" t="s">
        <v>1038</v>
      </c>
      <c r="H936" t="s">
        <v>198</v>
      </c>
      <c r="I936" t="s">
        <v>1039</v>
      </c>
      <c r="J936">
        <v>1962</v>
      </c>
      <c r="K936">
        <v>158986</v>
      </c>
      <c r="L936">
        <v>4</v>
      </c>
      <c r="M936" t="s">
        <v>200</v>
      </c>
      <c r="N936" t="s">
        <v>376</v>
      </c>
      <c r="O936" t="s">
        <v>202</v>
      </c>
      <c r="P936" t="s">
        <v>365</v>
      </c>
    </row>
    <row r="937" spans="1:16" x14ac:dyDescent="0.25">
      <c r="A937">
        <v>2286</v>
      </c>
      <c r="B937" t="s">
        <v>360</v>
      </c>
      <c r="E937" t="s">
        <v>1266</v>
      </c>
      <c r="F937" t="s">
        <v>347</v>
      </c>
      <c r="G937" t="s">
        <v>1038</v>
      </c>
      <c r="H937" t="s">
        <v>198</v>
      </c>
      <c r="I937" t="s">
        <v>1039</v>
      </c>
      <c r="J937">
        <v>1967</v>
      </c>
      <c r="K937">
        <v>104502</v>
      </c>
      <c r="L937">
        <v>4</v>
      </c>
      <c r="M937" t="s">
        <v>200</v>
      </c>
      <c r="N937" t="s">
        <v>376</v>
      </c>
      <c r="O937" t="s">
        <v>202</v>
      </c>
      <c r="P937" t="s">
        <v>365</v>
      </c>
    </row>
    <row r="938" spans="1:16" x14ac:dyDescent="0.25">
      <c r="A938">
        <v>2287</v>
      </c>
      <c r="B938" t="s">
        <v>360</v>
      </c>
      <c r="E938" t="s">
        <v>1267</v>
      </c>
      <c r="F938" t="s">
        <v>347</v>
      </c>
      <c r="G938" t="s">
        <v>1038</v>
      </c>
      <c r="H938" t="s">
        <v>198</v>
      </c>
      <c r="I938" t="s">
        <v>1039</v>
      </c>
      <c r="J938">
        <v>1967</v>
      </c>
      <c r="K938">
        <v>152382</v>
      </c>
      <c r="L938">
        <v>4</v>
      </c>
      <c r="M938" t="s">
        <v>200</v>
      </c>
      <c r="N938" t="s">
        <v>376</v>
      </c>
      <c r="O938" t="s">
        <v>202</v>
      </c>
      <c r="P938" t="s">
        <v>365</v>
      </c>
    </row>
    <row r="939" spans="1:16" x14ac:dyDescent="0.25">
      <c r="A939">
        <v>2288</v>
      </c>
      <c r="B939" t="s">
        <v>360</v>
      </c>
      <c r="E939" t="s">
        <v>1268</v>
      </c>
      <c r="F939" t="s">
        <v>347</v>
      </c>
      <c r="G939" t="s">
        <v>1038</v>
      </c>
      <c r="H939" t="s">
        <v>198</v>
      </c>
      <c r="I939" t="s">
        <v>1039</v>
      </c>
      <c r="J939">
        <v>1970</v>
      </c>
      <c r="K939">
        <v>31288</v>
      </c>
      <c r="L939">
        <v>4</v>
      </c>
      <c r="M939" t="s">
        <v>200</v>
      </c>
      <c r="N939" t="s">
        <v>376</v>
      </c>
      <c r="O939" t="s">
        <v>202</v>
      </c>
      <c r="P939" t="s">
        <v>365</v>
      </c>
    </row>
    <row r="940" spans="1:16" x14ac:dyDescent="0.25">
      <c r="A940">
        <v>2289</v>
      </c>
      <c r="B940" t="s">
        <v>360</v>
      </c>
      <c r="E940" t="s">
        <v>1269</v>
      </c>
      <c r="F940" t="s">
        <v>347</v>
      </c>
      <c r="G940" t="s">
        <v>1038</v>
      </c>
      <c r="H940" t="s">
        <v>198</v>
      </c>
      <c r="I940" t="s">
        <v>1039</v>
      </c>
      <c r="J940">
        <v>1962</v>
      </c>
      <c r="K940">
        <v>106367</v>
      </c>
      <c r="L940">
        <v>4</v>
      </c>
      <c r="M940" t="s">
        <v>200</v>
      </c>
      <c r="N940" t="s">
        <v>376</v>
      </c>
      <c r="O940" t="s">
        <v>202</v>
      </c>
      <c r="P940" t="s">
        <v>365</v>
      </c>
    </row>
    <row r="941" spans="1:16" x14ac:dyDescent="0.25">
      <c r="A941">
        <v>2290</v>
      </c>
      <c r="B941" t="s">
        <v>360</v>
      </c>
      <c r="E941" t="s">
        <v>1270</v>
      </c>
      <c r="F941" t="s">
        <v>347</v>
      </c>
      <c r="G941" t="s">
        <v>1038</v>
      </c>
      <c r="H941" t="s">
        <v>198</v>
      </c>
      <c r="I941" t="s">
        <v>1039</v>
      </c>
      <c r="J941">
        <v>1971</v>
      </c>
      <c r="K941">
        <v>42446</v>
      </c>
      <c r="L941">
        <v>4</v>
      </c>
      <c r="M941" t="s">
        <v>200</v>
      </c>
      <c r="N941" t="s">
        <v>376</v>
      </c>
      <c r="O941" t="s">
        <v>202</v>
      </c>
      <c r="P941" t="s">
        <v>365</v>
      </c>
    </row>
    <row r="942" spans="1:16" x14ac:dyDescent="0.25">
      <c r="A942">
        <v>2291</v>
      </c>
      <c r="B942" t="s">
        <v>360</v>
      </c>
      <c r="E942" t="s">
        <v>1271</v>
      </c>
      <c r="F942" t="s">
        <v>347</v>
      </c>
      <c r="G942" t="s">
        <v>1038</v>
      </c>
      <c r="H942" t="s">
        <v>198</v>
      </c>
      <c r="I942" t="s">
        <v>1039</v>
      </c>
      <c r="J942">
        <v>1980</v>
      </c>
      <c r="K942">
        <v>77192</v>
      </c>
      <c r="L942">
        <v>4</v>
      </c>
      <c r="M942" t="s">
        <v>200</v>
      </c>
      <c r="N942" t="s">
        <v>376</v>
      </c>
      <c r="O942" t="s">
        <v>202</v>
      </c>
      <c r="P942" t="s">
        <v>365</v>
      </c>
    </row>
    <row r="943" spans="1:16" x14ac:dyDescent="0.25">
      <c r="A943">
        <v>2292</v>
      </c>
      <c r="B943" t="s">
        <v>360</v>
      </c>
      <c r="E943" t="s">
        <v>1272</v>
      </c>
      <c r="F943" t="s">
        <v>347</v>
      </c>
      <c r="G943" t="s">
        <v>1038</v>
      </c>
      <c r="H943" t="s">
        <v>198</v>
      </c>
      <c r="I943" t="s">
        <v>1039</v>
      </c>
      <c r="J943">
        <v>1980</v>
      </c>
      <c r="K943">
        <v>203036</v>
      </c>
      <c r="L943">
        <v>4</v>
      </c>
      <c r="M943" t="s">
        <v>200</v>
      </c>
      <c r="N943" t="s">
        <v>376</v>
      </c>
      <c r="O943" t="s">
        <v>202</v>
      </c>
      <c r="P943" t="s">
        <v>365</v>
      </c>
    </row>
    <row r="944" spans="1:16" x14ac:dyDescent="0.25">
      <c r="A944">
        <v>2293</v>
      </c>
      <c r="B944" t="s">
        <v>360</v>
      </c>
      <c r="E944" t="s">
        <v>1273</v>
      </c>
      <c r="F944" t="s">
        <v>347</v>
      </c>
      <c r="G944" t="s">
        <v>1038</v>
      </c>
      <c r="H944" t="s">
        <v>198</v>
      </c>
      <c r="I944" t="s">
        <v>1039</v>
      </c>
      <c r="J944">
        <v>1980</v>
      </c>
      <c r="K944">
        <v>27874</v>
      </c>
      <c r="L944">
        <v>4</v>
      </c>
      <c r="M944" t="s">
        <v>200</v>
      </c>
      <c r="N944" t="s">
        <v>376</v>
      </c>
      <c r="O944" t="s">
        <v>202</v>
      </c>
      <c r="P944" t="s">
        <v>365</v>
      </c>
    </row>
    <row r="945" spans="1:16" x14ac:dyDescent="0.25">
      <c r="A945">
        <v>2294</v>
      </c>
      <c r="B945" t="s">
        <v>360</v>
      </c>
      <c r="E945" t="s">
        <v>1274</v>
      </c>
      <c r="F945" t="s">
        <v>347</v>
      </c>
      <c r="G945" t="s">
        <v>1038</v>
      </c>
      <c r="H945" t="s">
        <v>198</v>
      </c>
      <c r="I945" t="s">
        <v>1039</v>
      </c>
      <c r="J945">
        <v>1980</v>
      </c>
      <c r="K945">
        <v>51455</v>
      </c>
      <c r="L945">
        <v>4</v>
      </c>
      <c r="M945" t="s">
        <v>200</v>
      </c>
      <c r="N945" t="s">
        <v>376</v>
      </c>
      <c r="O945" t="s">
        <v>202</v>
      </c>
      <c r="P945" t="s">
        <v>365</v>
      </c>
    </row>
    <row r="946" spans="1:16" x14ac:dyDescent="0.25">
      <c r="A946">
        <v>2295</v>
      </c>
      <c r="B946" t="s">
        <v>360</v>
      </c>
      <c r="E946" t="s">
        <v>1275</v>
      </c>
      <c r="F946" t="s">
        <v>347</v>
      </c>
      <c r="G946" t="s">
        <v>1038</v>
      </c>
      <c r="H946" t="s">
        <v>198</v>
      </c>
      <c r="I946" t="s">
        <v>1039</v>
      </c>
      <c r="J946">
        <v>1980</v>
      </c>
      <c r="K946">
        <v>34337</v>
      </c>
      <c r="L946">
        <v>4</v>
      </c>
      <c r="M946" t="s">
        <v>200</v>
      </c>
      <c r="N946" t="s">
        <v>376</v>
      </c>
      <c r="O946" t="s">
        <v>202</v>
      </c>
      <c r="P946" t="s">
        <v>365</v>
      </c>
    </row>
    <row r="947" spans="1:16" x14ac:dyDescent="0.25">
      <c r="A947">
        <v>2296</v>
      </c>
      <c r="B947" t="s">
        <v>360</v>
      </c>
      <c r="E947" t="s">
        <v>1276</v>
      </c>
      <c r="F947" t="s">
        <v>347</v>
      </c>
      <c r="G947" t="s">
        <v>1038</v>
      </c>
      <c r="H947" t="s">
        <v>198</v>
      </c>
      <c r="I947" t="s">
        <v>1039</v>
      </c>
      <c r="J947">
        <v>1975</v>
      </c>
      <c r="K947">
        <v>46935</v>
      </c>
      <c r="L947">
        <v>4</v>
      </c>
      <c r="M947" t="s">
        <v>200</v>
      </c>
      <c r="N947" t="s">
        <v>376</v>
      </c>
      <c r="O947" t="s">
        <v>202</v>
      </c>
      <c r="P947" t="s">
        <v>365</v>
      </c>
    </row>
    <row r="948" spans="1:16" x14ac:dyDescent="0.25">
      <c r="A948">
        <v>2297</v>
      </c>
      <c r="B948" t="s">
        <v>360</v>
      </c>
      <c r="E948" t="s">
        <v>1277</v>
      </c>
      <c r="F948" t="s">
        <v>347</v>
      </c>
      <c r="G948" t="s">
        <v>1038</v>
      </c>
      <c r="H948" t="s">
        <v>198</v>
      </c>
      <c r="I948" t="s">
        <v>1039</v>
      </c>
      <c r="J948">
        <v>1981</v>
      </c>
      <c r="K948">
        <v>63880</v>
      </c>
      <c r="L948">
        <v>4</v>
      </c>
      <c r="M948" t="s">
        <v>200</v>
      </c>
      <c r="N948" t="s">
        <v>376</v>
      </c>
      <c r="O948" t="s">
        <v>202</v>
      </c>
      <c r="P948" t="s">
        <v>365</v>
      </c>
    </row>
    <row r="949" spans="1:16" x14ac:dyDescent="0.25">
      <c r="A949">
        <v>2298</v>
      </c>
      <c r="B949" t="s">
        <v>360</v>
      </c>
      <c r="E949" t="s">
        <v>1278</v>
      </c>
      <c r="F949" t="s">
        <v>347</v>
      </c>
      <c r="G949" t="s">
        <v>1038</v>
      </c>
      <c r="H949" t="s">
        <v>198</v>
      </c>
      <c r="I949" t="s">
        <v>1039</v>
      </c>
      <c r="J949">
        <v>1981</v>
      </c>
      <c r="K949">
        <v>138223</v>
      </c>
      <c r="L949">
        <v>4</v>
      </c>
      <c r="M949" t="s">
        <v>200</v>
      </c>
      <c r="N949" t="s">
        <v>376</v>
      </c>
      <c r="O949" t="s">
        <v>202</v>
      </c>
      <c r="P949" t="s">
        <v>365</v>
      </c>
    </row>
    <row r="950" spans="1:16" x14ac:dyDescent="0.25">
      <c r="A950">
        <v>2299</v>
      </c>
      <c r="B950" t="s">
        <v>360</v>
      </c>
      <c r="E950" t="s">
        <v>1279</v>
      </c>
      <c r="F950" t="s">
        <v>347</v>
      </c>
      <c r="G950" t="s">
        <v>1038</v>
      </c>
      <c r="H950" t="s">
        <v>198</v>
      </c>
      <c r="I950" t="s">
        <v>1039</v>
      </c>
      <c r="J950">
        <v>1981</v>
      </c>
      <c r="K950">
        <v>38626</v>
      </c>
      <c r="L950">
        <v>4</v>
      </c>
      <c r="M950" t="s">
        <v>200</v>
      </c>
      <c r="N950" t="s">
        <v>376</v>
      </c>
      <c r="O950" t="s">
        <v>202</v>
      </c>
      <c r="P950" t="s">
        <v>365</v>
      </c>
    </row>
    <row r="951" spans="1:16" x14ac:dyDescent="0.25">
      <c r="A951">
        <v>2300</v>
      </c>
      <c r="B951" t="s">
        <v>360</v>
      </c>
      <c r="E951" t="s">
        <v>1280</v>
      </c>
      <c r="F951" t="s">
        <v>347</v>
      </c>
      <c r="G951" t="s">
        <v>1038</v>
      </c>
      <c r="H951" t="s">
        <v>198</v>
      </c>
      <c r="I951" t="s">
        <v>1039</v>
      </c>
      <c r="J951">
        <v>1981</v>
      </c>
      <c r="K951">
        <v>94736</v>
      </c>
      <c r="L951">
        <v>4</v>
      </c>
      <c r="M951" t="s">
        <v>200</v>
      </c>
      <c r="N951" t="s">
        <v>376</v>
      </c>
      <c r="O951" t="s">
        <v>202</v>
      </c>
      <c r="P951" t="s">
        <v>365</v>
      </c>
    </row>
    <row r="952" spans="1:16" x14ac:dyDescent="0.25">
      <c r="A952">
        <v>2301</v>
      </c>
      <c r="B952" t="s">
        <v>360</v>
      </c>
      <c r="E952" t="s">
        <v>1281</v>
      </c>
      <c r="F952" t="s">
        <v>347</v>
      </c>
      <c r="G952" t="s">
        <v>1038</v>
      </c>
      <c r="H952" t="s">
        <v>198</v>
      </c>
      <c r="I952" t="s">
        <v>1039</v>
      </c>
      <c r="J952">
        <v>1981</v>
      </c>
      <c r="K952">
        <v>70775</v>
      </c>
      <c r="L952">
        <v>4</v>
      </c>
      <c r="M952" t="s">
        <v>200</v>
      </c>
      <c r="N952" t="s">
        <v>376</v>
      </c>
      <c r="O952" t="s">
        <v>202</v>
      </c>
      <c r="P952" t="s">
        <v>365</v>
      </c>
    </row>
    <row r="953" spans="1:16" x14ac:dyDescent="0.25">
      <c r="A953">
        <v>2302</v>
      </c>
      <c r="B953" t="s">
        <v>360</v>
      </c>
      <c r="E953" t="s">
        <v>1282</v>
      </c>
      <c r="F953" t="s">
        <v>347</v>
      </c>
      <c r="G953" t="s">
        <v>1038</v>
      </c>
      <c r="H953" t="s">
        <v>198</v>
      </c>
      <c r="I953" t="s">
        <v>1039</v>
      </c>
      <c r="J953">
        <v>1981</v>
      </c>
      <c r="K953">
        <v>268496</v>
      </c>
      <c r="L953">
        <v>4</v>
      </c>
      <c r="M953" t="s">
        <v>200</v>
      </c>
      <c r="N953" t="s">
        <v>376</v>
      </c>
      <c r="O953" t="s">
        <v>202</v>
      </c>
      <c r="P953" t="s">
        <v>365</v>
      </c>
    </row>
    <row r="954" spans="1:16" x14ac:dyDescent="0.25">
      <c r="A954">
        <v>2303</v>
      </c>
      <c r="B954" t="s">
        <v>360</v>
      </c>
      <c r="E954" t="s">
        <v>1283</v>
      </c>
      <c r="F954" t="s">
        <v>347</v>
      </c>
      <c r="G954" t="s">
        <v>1038</v>
      </c>
      <c r="H954" t="s">
        <v>198</v>
      </c>
      <c r="I954" t="s">
        <v>1039</v>
      </c>
      <c r="J954">
        <v>1982</v>
      </c>
      <c r="K954">
        <v>80633</v>
      </c>
      <c r="L954">
        <v>4</v>
      </c>
      <c r="M954" t="s">
        <v>200</v>
      </c>
      <c r="N954" t="s">
        <v>376</v>
      </c>
      <c r="O954" t="s">
        <v>202</v>
      </c>
      <c r="P954" t="s">
        <v>365</v>
      </c>
    </row>
    <row r="955" spans="1:16" x14ac:dyDescent="0.25">
      <c r="A955">
        <v>2304</v>
      </c>
      <c r="B955" t="s">
        <v>360</v>
      </c>
      <c r="E955" t="s">
        <v>1278</v>
      </c>
      <c r="F955" t="s">
        <v>347</v>
      </c>
      <c r="G955" t="s">
        <v>1038</v>
      </c>
      <c r="H955" t="s">
        <v>198</v>
      </c>
      <c r="I955" t="s">
        <v>1039</v>
      </c>
      <c r="J955">
        <v>1982</v>
      </c>
      <c r="K955">
        <v>49130</v>
      </c>
      <c r="L955">
        <v>4</v>
      </c>
      <c r="M955" t="s">
        <v>200</v>
      </c>
      <c r="N955" t="s">
        <v>376</v>
      </c>
      <c r="O955" t="s">
        <v>202</v>
      </c>
      <c r="P955" t="s">
        <v>365</v>
      </c>
    </row>
    <row r="956" spans="1:16" x14ac:dyDescent="0.25">
      <c r="A956">
        <v>2305</v>
      </c>
      <c r="B956" t="s">
        <v>360</v>
      </c>
      <c r="E956" t="s">
        <v>1284</v>
      </c>
      <c r="F956" t="s">
        <v>347</v>
      </c>
      <c r="G956" t="s">
        <v>1038</v>
      </c>
      <c r="H956" t="s">
        <v>198</v>
      </c>
      <c r="I956" t="s">
        <v>1039</v>
      </c>
      <c r="J956">
        <v>1982</v>
      </c>
      <c r="K956">
        <v>20896</v>
      </c>
      <c r="L956">
        <v>4</v>
      </c>
      <c r="M956" t="s">
        <v>200</v>
      </c>
      <c r="N956" t="s">
        <v>376</v>
      </c>
      <c r="O956" t="s">
        <v>202</v>
      </c>
      <c r="P956" t="s">
        <v>365</v>
      </c>
    </row>
    <row r="957" spans="1:16" x14ac:dyDescent="0.25">
      <c r="A957">
        <v>2306</v>
      </c>
      <c r="B957" t="s">
        <v>360</v>
      </c>
      <c r="E957" t="s">
        <v>1285</v>
      </c>
      <c r="F957" t="s">
        <v>347</v>
      </c>
      <c r="G957" t="s">
        <v>1038</v>
      </c>
      <c r="H957" t="s">
        <v>198</v>
      </c>
      <c r="I957" t="s">
        <v>1039</v>
      </c>
      <c r="J957">
        <v>1982</v>
      </c>
      <c r="K957">
        <v>19951</v>
      </c>
      <c r="L957">
        <v>4</v>
      </c>
      <c r="M957" t="s">
        <v>200</v>
      </c>
      <c r="N957" t="s">
        <v>376</v>
      </c>
      <c r="O957" t="s">
        <v>202</v>
      </c>
      <c r="P957" t="s">
        <v>365</v>
      </c>
    </row>
    <row r="958" spans="1:16" x14ac:dyDescent="0.25">
      <c r="A958">
        <v>2307</v>
      </c>
      <c r="B958" t="s">
        <v>360</v>
      </c>
      <c r="E958" t="s">
        <v>1286</v>
      </c>
      <c r="F958" t="s">
        <v>347</v>
      </c>
      <c r="G958" t="s">
        <v>1038</v>
      </c>
      <c r="H958" t="s">
        <v>198</v>
      </c>
      <c r="I958" t="s">
        <v>1039</v>
      </c>
      <c r="J958">
        <v>1983</v>
      </c>
      <c r="K958">
        <v>59348</v>
      </c>
      <c r="L958">
        <v>4</v>
      </c>
      <c r="M958" t="s">
        <v>200</v>
      </c>
      <c r="N958" t="s">
        <v>376</v>
      </c>
      <c r="O958" t="s">
        <v>202</v>
      </c>
      <c r="P958" t="s">
        <v>365</v>
      </c>
    </row>
    <row r="959" spans="1:16" x14ac:dyDescent="0.25">
      <c r="A959">
        <v>2308</v>
      </c>
      <c r="B959" t="s">
        <v>360</v>
      </c>
      <c r="E959" t="s">
        <v>1287</v>
      </c>
      <c r="F959" t="s">
        <v>347</v>
      </c>
      <c r="G959" t="s">
        <v>1038</v>
      </c>
      <c r="H959" t="s">
        <v>198</v>
      </c>
      <c r="I959" t="s">
        <v>1039</v>
      </c>
      <c r="J959">
        <v>1983</v>
      </c>
      <c r="K959">
        <v>54492</v>
      </c>
      <c r="L959">
        <v>4</v>
      </c>
      <c r="M959" t="s">
        <v>200</v>
      </c>
      <c r="N959" t="s">
        <v>376</v>
      </c>
      <c r="O959" t="s">
        <v>202</v>
      </c>
      <c r="P959" t="s">
        <v>365</v>
      </c>
    </row>
    <row r="960" spans="1:16" x14ac:dyDescent="0.25">
      <c r="A960">
        <v>2309</v>
      </c>
      <c r="B960" t="s">
        <v>360</v>
      </c>
      <c r="E960" t="s">
        <v>1288</v>
      </c>
      <c r="F960" t="s">
        <v>347</v>
      </c>
      <c r="G960" t="s">
        <v>1038</v>
      </c>
      <c r="H960" t="s">
        <v>198</v>
      </c>
      <c r="I960" t="s">
        <v>1039</v>
      </c>
      <c r="J960">
        <v>1985</v>
      </c>
      <c r="K960">
        <v>191421</v>
      </c>
      <c r="L960">
        <v>4</v>
      </c>
      <c r="M960" t="s">
        <v>200</v>
      </c>
      <c r="N960" t="s">
        <v>376</v>
      </c>
      <c r="O960" t="s">
        <v>202</v>
      </c>
      <c r="P960" t="s">
        <v>365</v>
      </c>
    </row>
    <row r="961" spans="1:16" x14ac:dyDescent="0.25">
      <c r="A961">
        <v>2310</v>
      </c>
      <c r="B961" t="s">
        <v>360</v>
      </c>
      <c r="E961" t="s">
        <v>1289</v>
      </c>
      <c r="F961" t="s">
        <v>347</v>
      </c>
      <c r="G961" t="s">
        <v>1038</v>
      </c>
      <c r="H961" t="s">
        <v>198</v>
      </c>
      <c r="I961" t="s">
        <v>1039</v>
      </c>
      <c r="J961">
        <v>1985</v>
      </c>
      <c r="K961">
        <v>25604</v>
      </c>
      <c r="L961">
        <v>4</v>
      </c>
      <c r="M961" t="s">
        <v>200</v>
      </c>
      <c r="N961" t="s">
        <v>376</v>
      </c>
      <c r="O961" t="s">
        <v>202</v>
      </c>
      <c r="P961" t="s">
        <v>365</v>
      </c>
    </row>
    <row r="962" spans="1:16" x14ac:dyDescent="0.25">
      <c r="A962">
        <v>2311</v>
      </c>
      <c r="B962" t="s">
        <v>360</v>
      </c>
      <c r="E962" t="s">
        <v>1290</v>
      </c>
      <c r="F962" t="s">
        <v>347</v>
      </c>
      <c r="G962" t="s">
        <v>1038</v>
      </c>
      <c r="H962" t="s">
        <v>198</v>
      </c>
      <c r="I962" t="s">
        <v>1039</v>
      </c>
      <c r="J962">
        <v>1986</v>
      </c>
      <c r="K962">
        <v>69829</v>
      </c>
      <c r="L962">
        <v>4</v>
      </c>
      <c r="M962" t="s">
        <v>200</v>
      </c>
      <c r="N962" t="s">
        <v>376</v>
      </c>
      <c r="O962" t="s">
        <v>202</v>
      </c>
      <c r="P962" t="s">
        <v>365</v>
      </c>
    </row>
    <row r="963" spans="1:16" x14ac:dyDescent="0.25">
      <c r="A963">
        <v>2312</v>
      </c>
      <c r="B963" t="s">
        <v>360</v>
      </c>
      <c r="E963" t="s">
        <v>1291</v>
      </c>
      <c r="F963" t="s">
        <v>347</v>
      </c>
      <c r="G963" t="s">
        <v>1038</v>
      </c>
      <c r="H963" t="s">
        <v>198</v>
      </c>
      <c r="I963" t="s">
        <v>1039</v>
      </c>
      <c r="J963">
        <v>1986</v>
      </c>
      <c r="K963">
        <v>51894</v>
      </c>
      <c r="L963">
        <v>4</v>
      </c>
      <c r="M963" t="s">
        <v>200</v>
      </c>
      <c r="N963" t="s">
        <v>376</v>
      </c>
      <c r="O963" t="s">
        <v>202</v>
      </c>
      <c r="P963" t="s">
        <v>365</v>
      </c>
    </row>
    <row r="964" spans="1:16" x14ac:dyDescent="0.25">
      <c r="A964">
        <v>2313</v>
      </c>
      <c r="B964" t="s">
        <v>360</v>
      </c>
      <c r="E964" t="s">
        <v>1292</v>
      </c>
      <c r="F964" t="s">
        <v>347</v>
      </c>
      <c r="G964" t="s">
        <v>1038</v>
      </c>
      <c r="H964" t="s">
        <v>198</v>
      </c>
      <c r="I964" t="s">
        <v>1039</v>
      </c>
      <c r="J964">
        <v>1961</v>
      </c>
      <c r="K964">
        <v>479792</v>
      </c>
      <c r="L964">
        <v>4</v>
      </c>
      <c r="M964" t="s">
        <v>200</v>
      </c>
      <c r="N964" t="s">
        <v>376</v>
      </c>
      <c r="O964" t="s">
        <v>202</v>
      </c>
      <c r="P964" t="s">
        <v>365</v>
      </c>
    </row>
    <row r="965" spans="1:16" x14ac:dyDescent="0.25">
      <c r="A965">
        <v>2314</v>
      </c>
      <c r="B965" t="s">
        <v>360</v>
      </c>
      <c r="E965" t="s">
        <v>1293</v>
      </c>
      <c r="F965" t="s">
        <v>347</v>
      </c>
      <c r="G965" t="s">
        <v>1038</v>
      </c>
      <c r="H965" t="s">
        <v>198</v>
      </c>
      <c r="I965" t="s">
        <v>1039</v>
      </c>
      <c r="J965">
        <v>1970</v>
      </c>
      <c r="K965">
        <v>23990</v>
      </c>
      <c r="L965">
        <v>4</v>
      </c>
      <c r="M965" t="s">
        <v>200</v>
      </c>
      <c r="N965" t="s">
        <v>376</v>
      </c>
      <c r="O965" t="s">
        <v>202</v>
      </c>
      <c r="P965" t="s">
        <v>365</v>
      </c>
    </row>
    <row r="966" spans="1:16" x14ac:dyDescent="0.25">
      <c r="A966">
        <v>2315</v>
      </c>
      <c r="B966" t="s">
        <v>360</v>
      </c>
      <c r="E966" t="s">
        <v>1294</v>
      </c>
      <c r="F966" t="s">
        <v>347</v>
      </c>
      <c r="G966" t="s">
        <v>1038</v>
      </c>
      <c r="H966" t="s">
        <v>198</v>
      </c>
      <c r="I966" t="s">
        <v>1039</v>
      </c>
      <c r="J966">
        <v>1961</v>
      </c>
      <c r="K966">
        <v>95959</v>
      </c>
      <c r="L966">
        <v>4</v>
      </c>
      <c r="M966" t="s">
        <v>200</v>
      </c>
      <c r="N966" t="s">
        <v>376</v>
      </c>
      <c r="O966" t="s">
        <v>202</v>
      </c>
      <c r="P966" t="s">
        <v>365</v>
      </c>
    </row>
    <row r="967" spans="1:16" x14ac:dyDescent="0.25">
      <c r="A967">
        <v>2316</v>
      </c>
      <c r="B967" t="s">
        <v>360</v>
      </c>
      <c r="E967" t="s">
        <v>1295</v>
      </c>
      <c r="F967" t="s">
        <v>347</v>
      </c>
      <c r="G967" t="s">
        <v>1038</v>
      </c>
      <c r="H967" t="s">
        <v>198</v>
      </c>
      <c r="I967" t="s">
        <v>1039</v>
      </c>
      <c r="J967">
        <v>1970</v>
      </c>
      <c r="K967">
        <v>35985</v>
      </c>
      <c r="L967">
        <v>4</v>
      </c>
      <c r="M967" t="s">
        <v>200</v>
      </c>
      <c r="N967" t="s">
        <v>376</v>
      </c>
      <c r="O967" t="s">
        <v>202</v>
      </c>
      <c r="P967" t="s">
        <v>365</v>
      </c>
    </row>
    <row r="968" spans="1:16" x14ac:dyDescent="0.25">
      <c r="A968">
        <v>2317</v>
      </c>
      <c r="B968" t="s">
        <v>360</v>
      </c>
      <c r="E968" t="s">
        <v>1296</v>
      </c>
      <c r="F968" t="s">
        <v>347</v>
      </c>
      <c r="G968" t="s">
        <v>1038</v>
      </c>
      <c r="H968" t="s">
        <v>198</v>
      </c>
      <c r="I968" t="s">
        <v>1039</v>
      </c>
      <c r="J968">
        <v>1962</v>
      </c>
      <c r="K968">
        <v>2667568</v>
      </c>
      <c r="L968">
        <v>4</v>
      </c>
      <c r="M968" t="s">
        <v>200</v>
      </c>
      <c r="N968" t="s">
        <v>364</v>
      </c>
      <c r="O968" t="s">
        <v>202</v>
      </c>
      <c r="P968" t="s">
        <v>365</v>
      </c>
    </row>
    <row r="969" spans="1:16" x14ac:dyDescent="0.25">
      <c r="A969">
        <v>2318</v>
      </c>
      <c r="B969" t="s">
        <v>360</v>
      </c>
      <c r="E969" t="s">
        <v>1297</v>
      </c>
      <c r="F969" t="s">
        <v>347</v>
      </c>
      <c r="G969" t="s">
        <v>1038</v>
      </c>
      <c r="H969" t="s">
        <v>198</v>
      </c>
      <c r="I969" t="s">
        <v>1039</v>
      </c>
      <c r="J969">
        <v>1962</v>
      </c>
      <c r="K969">
        <v>179922</v>
      </c>
      <c r="L969">
        <v>4</v>
      </c>
      <c r="M969" t="s">
        <v>200</v>
      </c>
      <c r="N969" t="s">
        <v>376</v>
      </c>
      <c r="O969" t="s">
        <v>202</v>
      </c>
      <c r="P969" t="s">
        <v>365</v>
      </c>
    </row>
    <row r="970" spans="1:16" x14ac:dyDescent="0.25">
      <c r="A970">
        <v>2319</v>
      </c>
      <c r="B970" t="s">
        <v>360</v>
      </c>
      <c r="E970" t="s">
        <v>1298</v>
      </c>
      <c r="F970" t="s">
        <v>347</v>
      </c>
      <c r="G970" t="s">
        <v>1038</v>
      </c>
      <c r="H970" t="s">
        <v>198</v>
      </c>
      <c r="I970" t="s">
        <v>1039</v>
      </c>
      <c r="J970">
        <v>1966</v>
      </c>
      <c r="K970">
        <v>1616621</v>
      </c>
      <c r="L970">
        <v>4</v>
      </c>
      <c r="M970" t="s">
        <v>200</v>
      </c>
      <c r="N970" t="s">
        <v>376</v>
      </c>
      <c r="O970" t="s">
        <v>202</v>
      </c>
      <c r="P970" t="s">
        <v>365</v>
      </c>
    </row>
    <row r="971" spans="1:16" x14ac:dyDescent="0.25">
      <c r="A971">
        <v>2320</v>
      </c>
      <c r="B971" t="s">
        <v>360</v>
      </c>
      <c r="E971" t="s">
        <v>1299</v>
      </c>
      <c r="F971" t="s">
        <v>347</v>
      </c>
      <c r="G971" t="s">
        <v>1038</v>
      </c>
      <c r="H971" t="s">
        <v>198</v>
      </c>
      <c r="I971" t="s">
        <v>1039</v>
      </c>
      <c r="J971">
        <v>1969</v>
      </c>
      <c r="K971">
        <v>95958</v>
      </c>
      <c r="L971">
        <v>4</v>
      </c>
      <c r="M971" t="s">
        <v>200</v>
      </c>
      <c r="N971" t="s">
        <v>376</v>
      </c>
      <c r="O971" t="s">
        <v>202</v>
      </c>
      <c r="P971" t="s">
        <v>365</v>
      </c>
    </row>
    <row r="972" spans="1:16" x14ac:dyDescent="0.25">
      <c r="A972">
        <v>2321</v>
      </c>
      <c r="B972" t="s">
        <v>360</v>
      </c>
      <c r="E972" t="s">
        <v>1300</v>
      </c>
      <c r="F972" t="s">
        <v>347</v>
      </c>
      <c r="G972" t="s">
        <v>1038</v>
      </c>
      <c r="H972" t="s">
        <v>198</v>
      </c>
      <c r="I972" t="s">
        <v>1039</v>
      </c>
      <c r="J972">
        <v>1962</v>
      </c>
      <c r="K972">
        <v>5997</v>
      </c>
      <c r="L972">
        <v>4</v>
      </c>
      <c r="M972" t="s">
        <v>200</v>
      </c>
      <c r="N972" t="s">
        <v>376</v>
      </c>
      <c r="O972" t="s">
        <v>202</v>
      </c>
      <c r="P972" t="s">
        <v>365</v>
      </c>
    </row>
    <row r="973" spans="1:16" x14ac:dyDescent="0.25">
      <c r="A973">
        <v>2322</v>
      </c>
      <c r="B973" t="s">
        <v>360</v>
      </c>
      <c r="E973" t="s">
        <v>1301</v>
      </c>
      <c r="F973" t="s">
        <v>347</v>
      </c>
      <c r="G973" t="s">
        <v>1038</v>
      </c>
      <c r="H973" t="s">
        <v>198</v>
      </c>
      <c r="I973" t="s">
        <v>1039</v>
      </c>
      <c r="J973">
        <v>1962</v>
      </c>
      <c r="K973">
        <v>179922</v>
      </c>
      <c r="L973">
        <v>4</v>
      </c>
      <c r="M973" t="s">
        <v>200</v>
      </c>
      <c r="N973" t="s">
        <v>376</v>
      </c>
      <c r="O973" t="s">
        <v>202</v>
      </c>
      <c r="P973" t="s">
        <v>365</v>
      </c>
    </row>
    <row r="974" spans="1:16" x14ac:dyDescent="0.25">
      <c r="A974">
        <v>2323</v>
      </c>
      <c r="B974" t="s">
        <v>360</v>
      </c>
      <c r="E974" t="s">
        <v>1302</v>
      </c>
      <c r="F974" t="s">
        <v>347</v>
      </c>
      <c r="G974" t="s">
        <v>1038</v>
      </c>
      <c r="H974" t="s">
        <v>198</v>
      </c>
      <c r="I974" t="s">
        <v>1039</v>
      </c>
      <c r="J974">
        <v>1979</v>
      </c>
      <c r="K974">
        <v>47979</v>
      </c>
      <c r="L974">
        <v>4</v>
      </c>
      <c r="M974" t="s">
        <v>200</v>
      </c>
      <c r="N974" t="s">
        <v>376</v>
      </c>
      <c r="O974" t="s">
        <v>202</v>
      </c>
      <c r="P974" t="s">
        <v>365</v>
      </c>
    </row>
    <row r="975" spans="1:16" x14ac:dyDescent="0.25">
      <c r="A975">
        <v>2324</v>
      </c>
      <c r="B975" t="s">
        <v>360</v>
      </c>
      <c r="E975" t="s">
        <v>1303</v>
      </c>
      <c r="F975" t="s">
        <v>347</v>
      </c>
      <c r="G975" t="s">
        <v>1038</v>
      </c>
      <c r="H975" t="s">
        <v>198</v>
      </c>
      <c r="I975" t="s">
        <v>1039</v>
      </c>
      <c r="J975">
        <v>1980</v>
      </c>
      <c r="K975">
        <v>12277</v>
      </c>
      <c r="L975">
        <v>4</v>
      </c>
      <c r="M975" t="s">
        <v>200</v>
      </c>
      <c r="N975" t="s">
        <v>670</v>
      </c>
      <c r="O975" t="s">
        <v>202</v>
      </c>
      <c r="P975" t="s">
        <v>365</v>
      </c>
    </row>
    <row r="976" spans="1:16" x14ac:dyDescent="0.25">
      <c r="A976">
        <v>2325</v>
      </c>
      <c r="B976" t="s">
        <v>360</v>
      </c>
      <c r="E976" t="s">
        <v>1304</v>
      </c>
      <c r="F976" t="s">
        <v>347</v>
      </c>
      <c r="G976" t="s">
        <v>1038</v>
      </c>
      <c r="H976" t="s">
        <v>198</v>
      </c>
      <c r="I976" t="s">
        <v>1039</v>
      </c>
      <c r="J976">
        <v>1980</v>
      </c>
      <c r="K976">
        <v>59974</v>
      </c>
      <c r="L976">
        <v>4</v>
      </c>
      <c r="M976" t="s">
        <v>200</v>
      </c>
      <c r="N976" t="s">
        <v>376</v>
      </c>
      <c r="O976" t="s">
        <v>202</v>
      </c>
      <c r="P976" t="s">
        <v>365</v>
      </c>
    </row>
    <row r="977" spans="1:16" x14ac:dyDescent="0.25">
      <c r="A977">
        <v>2326</v>
      </c>
      <c r="B977" t="s">
        <v>360</v>
      </c>
      <c r="E977" t="s">
        <v>1305</v>
      </c>
      <c r="F977" t="s">
        <v>347</v>
      </c>
      <c r="G977" t="s">
        <v>1038</v>
      </c>
      <c r="H977" t="s">
        <v>198</v>
      </c>
      <c r="I977" t="s">
        <v>1039</v>
      </c>
      <c r="J977">
        <v>1981</v>
      </c>
      <c r="K977">
        <v>47980</v>
      </c>
      <c r="L977">
        <v>4</v>
      </c>
      <c r="M977" t="s">
        <v>200</v>
      </c>
      <c r="N977" t="s">
        <v>376</v>
      </c>
      <c r="O977" t="s">
        <v>202</v>
      </c>
      <c r="P977" t="s">
        <v>365</v>
      </c>
    </row>
    <row r="978" spans="1:16" x14ac:dyDescent="0.25">
      <c r="A978">
        <v>2327</v>
      </c>
      <c r="B978" t="s">
        <v>360</v>
      </c>
      <c r="E978" t="s">
        <v>1306</v>
      </c>
      <c r="F978" t="s">
        <v>347</v>
      </c>
      <c r="G978" t="s">
        <v>1038</v>
      </c>
      <c r="H978" t="s">
        <v>198</v>
      </c>
      <c r="I978" t="s">
        <v>1039</v>
      </c>
      <c r="J978">
        <v>1981</v>
      </c>
      <c r="K978">
        <v>23990</v>
      </c>
      <c r="L978">
        <v>4</v>
      </c>
      <c r="M978" t="s">
        <v>200</v>
      </c>
      <c r="N978" t="s">
        <v>376</v>
      </c>
      <c r="O978" t="s">
        <v>202</v>
      </c>
      <c r="P978" t="s">
        <v>365</v>
      </c>
    </row>
    <row r="979" spans="1:16" x14ac:dyDescent="0.25">
      <c r="A979">
        <v>2328</v>
      </c>
      <c r="B979" t="s">
        <v>360</v>
      </c>
      <c r="E979" t="s">
        <v>1307</v>
      </c>
      <c r="F979" t="s">
        <v>347</v>
      </c>
      <c r="G979" t="s">
        <v>1038</v>
      </c>
      <c r="H979" t="s">
        <v>198</v>
      </c>
      <c r="I979" t="s">
        <v>1039</v>
      </c>
      <c r="J979">
        <v>1981</v>
      </c>
      <c r="K979">
        <v>108211</v>
      </c>
      <c r="L979">
        <v>4</v>
      </c>
      <c r="M979" t="s">
        <v>200</v>
      </c>
      <c r="N979" t="s">
        <v>668</v>
      </c>
      <c r="O979" t="s">
        <v>202</v>
      </c>
      <c r="P979" t="s">
        <v>365</v>
      </c>
    </row>
    <row r="980" spans="1:16" x14ac:dyDescent="0.25">
      <c r="A980">
        <v>2329</v>
      </c>
      <c r="B980" t="s">
        <v>360</v>
      </c>
      <c r="E980" t="s">
        <v>1308</v>
      </c>
      <c r="F980" t="s">
        <v>347</v>
      </c>
      <c r="G980" t="s">
        <v>1038</v>
      </c>
      <c r="H980" t="s">
        <v>198</v>
      </c>
      <c r="I980" t="s">
        <v>1039</v>
      </c>
      <c r="J980">
        <v>1981</v>
      </c>
      <c r="K980">
        <v>19071</v>
      </c>
      <c r="L980">
        <v>4</v>
      </c>
      <c r="M980" t="s">
        <v>200</v>
      </c>
      <c r="N980" t="s">
        <v>668</v>
      </c>
      <c r="O980" t="s">
        <v>202</v>
      </c>
      <c r="P980" t="s">
        <v>365</v>
      </c>
    </row>
    <row r="981" spans="1:16" x14ac:dyDescent="0.25">
      <c r="A981">
        <v>2330</v>
      </c>
      <c r="B981" t="s">
        <v>360</v>
      </c>
      <c r="E981" t="s">
        <v>1091</v>
      </c>
      <c r="F981" t="s">
        <v>347</v>
      </c>
      <c r="G981" t="s">
        <v>1038</v>
      </c>
      <c r="H981" t="s">
        <v>198</v>
      </c>
      <c r="I981" t="s">
        <v>1039</v>
      </c>
      <c r="J981">
        <v>1983</v>
      </c>
      <c r="K981">
        <v>11994</v>
      </c>
      <c r="L981">
        <v>4</v>
      </c>
      <c r="M981" t="s">
        <v>200</v>
      </c>
      <c r="N981" t="s">
        <v>376</v>
      </c>
      <c r="O981" t="s">
        <v>202</v>
      </c>
      <c r="P981" t="s">
        <v>365</v>
      </c>
    </row>
    <row r="982" spans="1:16" x14ac:dyDescent="0.25">
      <c r="A982">
        <v>2331</v>
      </c>
      <c r="B982" t="s">
        <v>360</v>
      </c>
      <c r="E982" t="s">
        <v>1309</v>
      </c>
      <c r="F982" t="s">
        <v>347</v>
      </c>
      <c r="G982" t="s">
        <v>1038</v>
      </c>
      <c r="H982" t="s">
        <v>198</v>
      </c>
      <c r="I982" t="s">
        <v>1039</v>
      </c>
      <c r="J982">
        <v>1984</v>
      </c>
      <c r="K982">
        <v>59974</v>
      </c>
      <c r="L982">
        <v>4</v>
      </c>
      <c r="M982" t="s">
        <v>200</v>
      </c>
      <c r="N982" t="s">
        <v>376</v>
      </c>
      <c r="O982" t="s">
        <v>202</v>
      </c>
      <c r="P982" t="s">
        <v>365</v>
      </c>
    </row>
    <row r="983" spans="1:16" x14ac:dyDescent="0.25">
      <c r="A983">
        <v>2332</v>
      </c>
      <c r="B983" t="s">
        <v>360</v>
      </c>
      <c r="E983" t="s">
        <v>1310</v>
      </c>
      <c r="F983" t="s">
        <v>347</v>
      </c>
      <c r="G983" t="s">
        <v>1038</v>
      </c>
      <c r="H983" t="s">
        <v>198</v>
      </c>
      <c r="I983" t="s">
        <v>1039</v>
      </c>
      <c r="J983">
        <v>1984</v>
      </c>
      <c r="K983">
        <v>23990</v>
      </c>
      <c r="L983">
        <v>4</v>
      </c>
      <c r="M983" t="s">
        <v>200</v>
      </c>
      <c r="N983" t="s">
        <v>376</v>
      </c>
      <c r="O983" t="s">
        <v>202</v>
      </c>
      <c r="P983" t="s">
        <v>365</v>
      </c>
    </row>
    <row r="984" spans="1:16" x14ac:dyDescent="0.25">
      <c r="A984">
        <v>2333</v>
      </c>
      <c r="B984" t="s">
        <v>360</v>
      </c>
      <c r="E984" t="s">
        <v>1311</v>
      </c>
      <c r="F984" t="s">
        <v>347</v>
      </c>
      <c r="G984" t="s">
        <v>1038</v>
      </c>
      <c r="H984" t="s">
        <v>198</v>
      </c>
      <c r="I984" t="s">
        <v>1039</v>
      </c>
      <c r="J984">
        <v>1985</v>
      </c>
      <c r="K984">
        <v>17992</v>
      </c>
      <c r="L984">
        <v>4</v>
      </c>
      <c r="M984" t="s">
        <v>200</v>
      </c>
      <c r="N984" t="s">
        <v>376</v>
      </c>
      <c r="O984" t="s">
        <v>202</v>
      </c>
      <c r="P984" t="s">
        <v>365</v>
      </c>
    </row>
    <row r="985" spans="1:16" x14ac:dyDescent="0.25">
      <c r="A985">
        <v>2334</v>
      </c>
      <c r="B985" t="s">
        <v>360</v>
      </c>
      <c r="E985" t="s">
        <v>1312</v>
      </c>
      <c r="F985" t="s">
        <v>347</v>
      </c>
      <c r="G985" t="s">
        <v>1038</v>
      </c>
      <c r="H985" t="s">
        <v>198</v>
      </c>
      <c r="I985" t="s">
        <v>1039</v>
      </c>
      <c r="J985">
        <v>1985</v>
      </c>
      <c r="K985">
        <v>321786</v>
      </c>
      <c r="L985">
        <v>4</v>
      </c>
      <c r="M985" t="s">
        <v>200</v>
      </c>
      <c r="N985" t="s">
        <v>668</v>
      </c>
      <c r="O985" t="s">
        <v>202</v>
      </c>
      <c r="P985" t="s">
        <v>365</v>
      </c>
    </row>
    <row r="986" spans="1:16" x14ac:dyDescent="0.25">
      <c r="A986">
        <v>2335</v>
      </c>
      <c r="B986" t="s">
        <v>360</v>
      </c>
      <c r="E986" t="s">
        <v>1313</v>
      </c>
      <c r="F986" t="s">
        <v>347</v>
      </c>
      <c r="G986" t="s">
        <v>1038</v>
      </c>
      <c r="H986" t="s">
        <v>198</v>
      </c>
      <c r="I986" t="s">
        <v>1039</v>
      </c>
      <c r="J986">
        <v>1985</v>
      </c>
      <c r="K986">
        <v>119947</v>
      </c>
      <c r="L986">
        <v>4</v>
      </c>
      <c r="M986" t="s">
        <v>200</v>
      </c>
      <c r="N986" t="s">
        <v>376</v>
      </c>
      <c r="O986" t="s">
        <v>202</v>
      </c>
      <c r="P986" t="s">
        <v>365</v>
      </c>
    </row>
    <row r="987" spans="1:16" x14ac:dyDescent="0.25">
      <c r="A987">
        <v>2336</v>
      </c>
      <c r="B987" t="s">
        <v>360</v>
      </c>
      <c r="E987" t="s">
        <v>1314</v>
      </c>
      <c r="F987" t="s">
        <v>347</v>
      </c>
      <c r="G987" t="s">
        <v>1038</v>
      </c>
      <c r="H987" t="s">
        <v>198</v>
      </c>
      <c r="I987" t="s">
        <v>1039</v>
      </c>
      <c r="J987">
        <v>1968</v>
      </c>
      <c r="K987">
        <v>59974</v>
      </c>
      <c r="L987">
        <v>4</v>
      </c>
      <c r="M987" t="s">
        <v>200</v>
      </c>
      <c r="N987" t="s">
        <v>376</v>
      </c>
      <c r="O987" t="s">
        <v>202</v>
      </c>
      <c r="P987" t="s">
        <v>365</v>
      </c>
    </row>
    <row r="988" spans="1:16" x14ac:dyDescent="0.25">
      <c r="A988">
        <v>2337</v>
      </c>
      <c r="B988" t="s">
        <v>360</v>
      </c>
      <c r="E988" t="s">
        <v>1315</v>
      </c>
      <c r="F988" t="s">
        <v>347</v>
      </c>
      <c r="G988" t="s">
        <v>1038</v>
      </c>
      <c r="H988" t="s">
        <v>198</v>
      </c>
      <c r="I988" t="s">
        <v>1039</v>
      </c>
      <c r="J988">
        <v>1968</v>
      </c>
      <c r="K988">
        <v>95958</v>
      </c>
      <c r="L988">
        <v>4</v>
      </c>
      <c r="M988" t="s">
        <v>200</v>
      </c>
      <c r="N988" t="s">
        <v>376</v>
      </c>
      <c r="O988" t="s">
        <v>202</v>
      </c>
      <c r="P988" t="s">
        <v>365</v>
      </c>
    </row>
    <row r="989" spans="1:16" x14ac:dyDescent="0.25">
      <c r="A989">
        <v>2338</v>
      </c>
      <c r="B989" t="s">
        <v>360</v>
      </c>
      <c r="E989" t="s">
        <v>1316</v>
      </c>
      <c r="F989" t="s">
        <v>347</v>
      </c>
      <c r="G989" t="s">
        <v>1038</v>
      </c>
      <c r="H989" t="s">
        <v>198</v>
      </c>
      <c r="I989" t="s">
        <v>1039</v>
      </c>
      <c r="J989">
        <v>1968</v>
      </c>
      <c r="K989">
        <v>5997</v>
      </c>
      <c r="L989">
        <v>4</v>
      </c>
      <c r="M989" t="s">
        <v>200</v>
      </c>
      <c r="N989" t="s">
        <v>376</v>
      </c>
      <c r="O989" t="s">
        <v>202</v>
      </c>
      <c r="P989" t="s">
        <v>365</v>
      </c>
    </row>
    <row r="990" spans="1:16" x14ac:dyDescent="0.25">
      <c r="A990">
        <v>2339</v>
      </c>
      <c r="B990" t="s">
        <v>360</v>
      </c>
      <c r="E990" t="s">
        <v>1317</v>
      </c>
      <c r="F990" t="s">
        <v>347</v>
      </c>
      <c r="G990" t="s">
        <v>1038</v>
      </c>
      <c r="H990" t="s">
        <v>198</v>
      </c>
      <c r="I990" t="s">
        <v>1039</v>
      </c>
      <c r="J990">
        <v>1968</v>
      </c>
      <c r="K990">
        <v>95959</v>
      </c>
      <c r="L990">
        <v>4</v>
      </c>
      <c r="M990" t="s">
        <v>200</v>
      </c>
      <c r="N990" t="s">
        <v>376</v>
      </c>
      <c r="O990" t="s">
        <v>202</v>
      </c>
      <c r="P990" t="s">
        <v>365</v>
      </c>
    </row>
    <row r="991" spans="1:16" x14ac:dyDescent="0.25">
      <c r="A991">
        <v>2340</v>
      </c>
      <c r="B991" t="s">
        <v>360</v>
      </c>
      <c r="E991" t="s">
        <v>1318</v>
      </c>
      <c r="F991" t="s">
        <v>347</v>
      </c>
      <c r="G991" t="s">
        <v>1038</v>
      </c>
      <c r="H991" t="s">
        <v>198</v>
      </c>
      <c r="I991" t="s">
        <v>1039</v>
      </c>
      <c r="J991">
        <v>1992</v>
      </c>
      <c r="K991">
        <v>5997</v>
      </c>
      <c r="L991">
        <v>4</v>
      </c>
      <c r="M991" t="s">
        <v>200</v>
      </c>
      <c r="N991" t="s">
        <v>376</v>
      </c>
      <c r="O991" t="s">
        <v>202</v>
      </c>
      <c r="P991" t="s">
        <v>365</v>
      </c>
    </row>
    <row r="992" spans="1:16" x14ac:dyDescent="0.25">
      <c r="A992">
        <v>2341</v>
      </c>
      <c r="B992" t="s">
        <v>360</v>
      </c>
      <c r="E992" t="s">
        <v>1319</v>
      </c>
      <c r="F992" t="s">
        <v>347</v>
      </c>
      <c r="G992" t="s">
        <v>1038</v>
      </c>
      <c r="H992" t="s">
        <v>198</v>
      </c>
      <c r="I992" t="s">
        <v>1039</v>
      </c>
      <c r="J992">
        <v>1973</v>
      </c>
      <c r="K992">
        <v>23461</v>
      </c>
      <c r="L992">
        <v>4</v>
      </c>
      <c r="M992" t="s">
        <v>200</v>
      </c>
      <c r="N992" t="s">
        <v>364</v>
      </c>
      <c r="O992" t="s">
        <v>202</v>
      </c>
      <c r="P992" t="s">
        <v>365</v>
      </c>
    </row>
    <row r="993" spans="1:16" x14ac:dyDescent="0.25">
      <c r="A993">
        <v>2342</v>
      </c>
      <c r="B993" t="s">
        <v>360</v>
      </c>
      <c r="E993" t="s">
        <v>1320</v>
      </c>
      <c r="F993" t="s">
        <v>347</v>
      </c>
      <c r="G993" t="s">
        <v>1038</v>
      </c>
      <c r="H993" t="s">
        <v>198</v>
      </c>
      <c r="I993" t="s">
        <v>1039</v>
      </c>
      <c r="J993">
        <v>1966</v>
      </c>
      <c r="K993">
        <v>1799</v>
      </c>
      <c r="L993">
        <v>4</v>
      </c>
      <c r="M993" t="s">
        <v>200</v>
      </c>
      <c r="N993" t="s">
        <v>376</v>
      </c>
      <c r="O993" t="s">
        <v>202</v>
      </c>
      <c r="P993" t="s">
        <v>365</v>
      </c>
    </row>
    <row r="994" spans="1:16" x14ac:dyDescent="0.25">
      <c r="A994">
        <v>2343</v>
      </c>
      <c r="B994" t="s">
        <v>360</v>
      </c>
      <c r="E994" t="s">
        <v>1321</v>
      </c>
      <c r="F994" t="s">
        <v>347</v>
      </c>
      <c r="G994" t="s">
        <v>1038</v>
      </c>
      <c r="H994" t="s">
        <v>198</v>
      </c>
      <c r="I994" t="s">
        <v>1039</v>
      </c>
      <c r="J994">
        <v>1966</v>
      </c>
      <c r="K994">
        <v>4234094</v>
      </c>
      <c r="L994">
        <v>4</v>
      </c>
      <c r="M994" t="s">
        <v>200</v>
      </c>
      <c r="N994" t="s">
        <v>364</v>
      </c>
      <c r="O994" t="s">
        <v>202</v>
      </c>
      <c r="P994" t="s">
        <v>365</v>
      </c>
    </row>
    <row r="995" spans="1:16" x14ac:dyDescent="0.25">
      <c r="A995">
        <v>2344</v>
      </c>
      <c r="B995" t="s">
        <v>360</v>
      </c>
      <c r="E995" t="s">
        <v>1322</v>
      </c>
      <c r="F995" t="s">
        <v>347</v>
      </c>
      <c r="G995" t="s">
        <v>1038</v>
      </c>
      <c r="H995" t="s">
        <v>198</v>
      </c>
      <c r="I995" t="s">
        <v>1039</v>
      </c>
      <c r="J995">
        <v>1968</v>
      </c>
      <c r="K995">
        <v>1169609</v>
      </c>
      <c r="L995">
        <v>4</v>
      </c>
      <c r="M995" t="s">
        <v>200</v>
      </c>
      <c r="N995" t="s">
        <v>376</v>
      </c>
      <c r="O995" t="s">
        <v>202</v>
      </c>
      <c r="P995" t="s">
        <v>365</v>
      </c>
    </row>
    <row r="996" spans="1:16" x14ac:dyDescent="0.25">
      <c r="A996">
        <v>2345</v>
      </c>
      <c r="B996" t="s">
        <v>360</v>
      </c>
      <c r="E996" t="s">
        <v>1323</v>
      </c>
      <c r="F996" t="s">
        <v>347</v>
      </c>
      <c r="G996" t="s">
        <v>1038</v>
      </c>
      <c r="H996" t="s">
        <v>198</v>
      </c>
      <c r="I996" t="s">
        <v>1039</v>
      </c>
      <c r="J996">
        <v>1979</v>
      </c>
      <c r="K996">
        <v>992653</v>
      </c>
      <c r="L996">
        <v>4</v>
      </c>
      <c r="M996" t="s">
        <v>200</v>
      </c>
      <c r="N996" t="s">
        <v>364</v>
      </c>
      <c r="O996" t="s">
        <v>202</v>
      </c>
      <c r="P996" t="s">
        <v>365</v>
      </c>
    </row>
    <row r="997" spans="1:16" x14ac:dyDescent="0.25">
      <c r="A997">
        <v>2346</v>
      </c>
      <c r="B997" t="s">
        <v>360</v>
      </c>
      <c r="E997" t="s">
        <v>1324</v>
      </c>
      <c r="F997" t="s">
        <v>347</v>
      </c>
      <c r="G997" t="s">
        <v>1038</v>
      </c>
      <c r="H997" t="s">
        <v>198</v>
      </c>
      <c r="I997" t="s">
        <v>1039</v>
      </c>
      <c r="J997">
        <v>1980</v>
      </c>
      <c r="K997">
        <v>241254</v>
      </c>
      <c r="L997">
        <v>4</v>
      </c>
      <c r="M997" t="s">
        <v>200</v>
      </c>
      <c r="N997" t="s">
        <v>364</v>
      </c>
      <c r="O997" t="s">
        <v>202</v>
      </c>
      <c r="P997" t="s">
        <v>365</v>
      </c>
    </row>
    <row r="998" spans="1:16" x14ac:dyDescent="0.25">
      <c r="A998">
        <v>2347</v>
      </c>
      <c r="B998" t="s">
        <v>360</v>
      </c>
      <c r="E998" t="s">
        <v>1325</v>
      </c>
      <c r="F998" t="s">
        <v>347</v>
      </c>
      <c r="G998" t="s">
        <v>1038</v>
      </c>
      <c r="H998" t="s">
        <v>198</v>
      </c>
      <c r="I998" t="s">
        <v>1039</v>
      </c>
      <c r="J998">
        <v>1981</v>
      </c>
      <c r="K998">
        <v>7706</v>
      </c>
      <c r="L998">
        <v>4</v>
      </c>
      <c r="M998" t="s">
        <v>200</v>
      </c>
      <c r="N998" t="s">
        <v>364</v>
      </c>
      <c r="O998" t="s">
        <v>202</v>
      </c>
      <c r="P998" t="s">
        <v>365</v>
      </c>
    </row>
    <row r="999" spans="1:16" x14ac:dyDescent="0.25">
      <c r="A999">
        <v>2348</v>
      </c>
      <c r="B999" t="s">
        <v>360</v>
      </c>
      <c r="E999" t="s">
        <v>1326</v>
      </c>
      <c r="F999" t="s">
        <v>347</v>
      </c>
      <c r="G999" t="s">
        <v>1038</v>
      </c>
      <c r="H999" t="s">
        <v>198</v>
      </c>
      <c r="I999" t="s">
        <v>1039</v>
      </c>
      <c r="J999">
        <v>1981</v>
      </c>
      <c r="K999">
        <v>14877</v>
      </c>
      <c r="L999">
        <v>4</v>
      </c>
      <c r="M999" t="s">
        <v>200</v>
      </c>
      <c r="N999" t="s">
        <v>467</v>
      </c>
      <c r="O999" t="s">
        <v>202</v>
      </c>
      <c r="P999" t="s">
        <v>365</v>
      </c>
    </row>
    <row r="1000" spans="1:16" x14ac:dyDescent="0.25">
      <c r="A1000">
        <v>2349</v>
      </c>
      <c r="B1000" t="s">
        <v>360</v>
      </c>
      <c r="E1000" t="s">
        <v>1327</v>
      </c>
      <c r="F1000" t="s">
        <v>347</v>
      </c>
      <c r="G1000" t="s">
        <v>1038</v>
      </c>
      <c r="H1000" t="s">
        <v>198</v>
      </c>
      <c r="I1000" t="s">
        <v>1039</v>
      </c>
      <c r="J1000">
        <v>1986</v>
      </c>
      <c r="K1000">
        <v>1589579</v>
      </c>
      <c r="L1000">
        <v>4</v>
      </c>
      <c r="M1000" t="s">
        <v>200</v>
      </c>
      <c r="N1000" t="s">
        <v>467</v>
      </c>
      <c r="O1000" t="s">
        <v>202</v>
      </c>
      <c r="P1000" t="s">
        <v>365</v>
      </c>
    </row>
    <row r="1001" spans="1:16" x14ac:dyDescent="0.25">
      <c r="A1001">
        <v>2350</v>
      </c>
      <c r="B1001" t="s">
        <v>360</v>
      </c>
      <c r="E1001" t="s">
        <v>1328</v>
      </c>
      <c r="F1001" t="s">
        <v>347</v>
      </c>
      <c r="G1001" t="s">
        <v>1038</v>
      </c>
      <c r="H1001" t="s">
        <v>198</v>
      </c>
      <c r="I1001" t="s">
        <v>1039</v>
      </c>
      <c r="J1001">
        <v>1970</v>
      </c>
      <c r="K1001">
        <v>6597</v>
      </c>
      <c r="L1001">
        <v>4</v>
      </c>
      <c r="M1001" t="s">
        <v>200</v>
      </c>
      <c r="N1001" t="s">
        <v>467</v>
      </c>
      <c r="O1001" t="s">
        <v>202</v>
      </c>
      <c r="P1001" t="s">
        <v>365</v>
      </c>
    </row>
    <row r="1002" spans="1:16" x14ac:dyDescent="0.25">
      <c r="A1002">
        <v>2351</v>
      </c>
      <c r="B1002" t="s">
        <v>360</v>
      </c>
      <c r="E1002" t="s">
        <v>1329</v>
      </c>
      <c r="F1002" t="s">
        <v>347</v>
      </c>
      <c r="G1002" t="s">
        <v>1038</v>
      </c>
      <c r="H1002" t="s">
        <v>198</v>
      </c>
      <c r="I1002" t="s">
        <v>1039</v>
      </c>
      <c r="J1002">
        <v>1970</v>
      </c>
      <c r="K1002">
        <v>992227</v>
      </c>
      <c r="L1002">
        <v>4</v>
      </c>
      <c r="M1002" t="s">
        <v>200</v>
      </c>
      <c r="N1002" t="s">
        <v>376</v>
      </c>
      <c r="O1002" t="s">
        <v>202</v>
      </c>
      <c r="P1002" t="s">
        <v>365</v>
      </c>
    </row>
    <row r="1003" spans="1:16" x14ac:dyDescent="0.25">
      <c r="A1003">
        <v>2352</v>
      </c>
      <c r="B1003" t="s">
        <v>360</v>
      </c>
      <c r="E1003" t="s">
        <v>1330</v>
      </c>
      <c r="F1003" t="s">
        <v>347</v>
      </c>
      <c r="G1003" t="s">
        <v>1038</v>
      </c>
      <c r="H1003" t="s">
        <v>198</v>
      </c>
      <c r="I1003" t="s">
        <v>1039</v>
      </c>
      <c r="J1003">
        <v>1962</v>
      </c>
      <c r="K1003">
        <v>183428</v>
      </c>
      <c r="L1003">
        <v>4</v>
      </c>
      <c r="M1003" t="s">
        <v>200</v>
      </c>
      <c r="N1003" t="s">
        <v>364</v>
      </c>
      <c r="O1003" t="s">
        <v>202</v>
      </c>
      <c r="P1003" t="s">
        <v>365</v>
      </c>
    </row>
    <row r="1004" spans="1:16" x14ac:dyDescent="0.25">
      <c r="A1004">
        <v>2353</v>
      </c>
      <c r="B1004" t="s">
        <v>360</v>
      </c>
      <c r="E1004" t="s">
        <v>1331</v>
      </c>
      <c r="F1004" t="s">
        <v>347</v>
      </c>
      <c r="G1004" t="s">
        <v>1038</v>
      </c>
      <c r="H1004" t="s">
        <v>198</v>
      </c>
      <c r="I1004" t="s">
        <v>1039</v>
      </c>
      <c r="J1004">
        <v>1966</v>
      </c>
      <c r="K1004">
        <v>2231</v>
      </c>
      <c r="L1004">
        <v>4</v>
      </c>
      <c r="M1004" t="s">
        <v>200</v>
      </c>
      <c r="N1004" t="s">
        <v>364</v>
      </c>
      <c r="O1004" t="s">
        <v>202</v>
      </c>
      <c r="P1004" t="s">
        <v>365</v>
      </c>
    </row>
    <row r="1005" spans="1:16" x14ac:dyDescent="0.25">
      <c r="A1005">
        <v>2354</v>
      </c>
      <c r="B1005" t="s">
        <v>360</v>
      </c>
      <c r="E1005" t="s">
        <v>1332</v>
      </c>
      <c r="F1005" t="s">
        <v>347</v>
      </c>
      <c r="G1005" t="s">
        <v>1038</v>
      </c>
      <c r="H1005" t="s">
        <v>198</v>
      </c>
      <c r="I1005" t="s">
        <v>1039</v>
      </c>
      <c r="J1005">
        <v>1966</v>
      </c>
      <c r="K1005">
        <v>694</v>
      </c>
      <c r="L1005">
        <v>4</v>
      </c>
      <c r="M1005" t="s">
        <v>200</v>
      </c>
      <c r="N1005" t="s">
        <v>376</v>
      </c>
      <c r="O1005" t="s">
        <v>202</v>
      </c>
      <c r="P1005" t="s">
        <v>365</v>
      </c>
    </row>
    <row r="1006" spans="1:16" x14ac:dyDescent="0.25">
      <c r="A1006">
        <v>2355</v>
      </c>
      <c r="B1006" t="s">
        <v>360</v>
      </c>
      <c r="E1006" t="s">
        <v>1333</v>
      </c>
      <c r="F1006" t="s">
        <v>347</v>
      </c>
      <c r="G1006" t="s">
        <v>1038</v>
      </c>
      <c r="H1006" t="s">
        <v>198</v>
      </c>
      <c r="I1006" t="s">
        <v>1039</v>
      </c>
      <c r="J1006">
        <v>1966</v>
      </c>
      <c r="K1006">
        <v>481</v>
      </c>
      <c r="L1006">
        <v>4</v>
      </c>
      <c r="M1006" t="s">
        <v>200</v>
      </c>
      <c r="N1006" t="s">
        <v>670</v>
      </c>
      <c r="O1006" t="s">
        <v>202</v>
      </c>
      <c r="P1006" t="s">
        <v>365</v>
      </c>
    </row>
    <row r="1007" spans="1:16" x14ac:dyDescent="0.25">
      <c r="A1007">
        <v>2356</v>
      </c>
      <c r="B1007" t="s">
        <v>360</v>
      </c>
      <c r="E1007" t="s">
        <v>1334</v>
      </c>
      <c r="F1007" t="s">
        <v>347</v>
      </c>
      <c r="G1007" t="s">
        <v>1038</v>
      </c>
      <c r="H1007" t="s">
        <v>198</v>
      </c>
      <c r="I1007" t="s">
        <v>1039</v>
      </c>
      <c r="J1007">
        <v>1963</v>
      </c>
      <c r="K1007">
        <v>186347</v>
      </c>
      <c r="L1007">
        <v>4</v>
      </c>
      <c r="M1007" t="s">
        <v>200</v>
      </c>
      <c r="N1007" t="s">
        <v>364</v>
      </c>
      <c r="O1007" t="s">
        <v>202</v>
      </c>
      <c r="P1007" t="s">
        <v>365</v>
      </c>
    </row>
    <row r="1008" spans="1:16" x14ac:dyDescent="0.25">
      <c r="A1008">
        <v>2357</v>
      </c>
      <c r="B1008" t="s">
        <v>360</v>
      </c>
      <c r="E1008" t="s">
        <v>1335</v>
      </c>
      <c r="F1008" t="s">
        <v>347</v>
      </c>
      <c r="G1008" t="s">
        <v>1038</v>
      </c>
      <c r="H1008" t="s">
        <v>198</v>
      </c>
      <c r="I1008" t="s">
        <v>1039</v>
      </c>
      <c r="J1008">
        <v>1973</v>
      </c>
      <c r="K1008">
        <v>47474</v>
      </c>
      <c r="L1008">
        <v>4</v>
      </c>
      <c r="M1008" t="s">
        <v>200</v>
      </c>
      <c r="N1008" t="s">
        <v>364</v>
      </c>
      <c r="O1008" t="s">
        <v>202</v>
      </c>
      <c r="P1008" t="s">
        <v>365</v>
      </c>
    </row>
    <row r="1009" spans="1:16" x14ac:dyDescent="0.25">
      <c r="A1009">
        <v>2358</v>
      </c>
      <c r="B1009" t="s">
        <v>360</v>
      </c>
      <c r="E1009" t="s">
        <v>1336</v>
      </c>
      <c r="F1009" t="s">
        <v>347</v>
      </c>
      <c r="G1009" t="s">
        <v>1038</v>
      </c>
      <c r="H1009" t="s">
        <v>198</v>
      </c>
      <c r="I1009" t="s">
        <v>1039</v>
      </c>
      <c r="J1009">
        <v>1974</v>
      </c>
      <c r="K1009">
        <v>63712</v>
      </c>
      <c r="L1009">
        <v>4</v>
      </c>
      <c r="M1009" t="s">
        <v>200</v>
      </c>
      <c r="N1009" t="s">
        <v>376</v>
      </c>
      <c r="O1009" t="s">
        <v>202</v>
      </c>
      <c r="P1009" t="s">
        <v>365</v>
      </c>
    </row>
    <row r="1010" spans="1:16" x14ac:dyDescent="0.25">
      <c r="A1010">
        <v>2359</v>
      </c>
      <c r="B1010" t="s">
        <v>360</v>
      </c>
      <c r="E1010" t="s">
        <v>1337</v>
      </c>
      <c r="F1010" t="s">
        <v>347</v>
      </c>
      <c r="G1010" t="s">
        <v>1038</v>
      </c>
      <c r="H1010" t="s">
        <v>198</v>
      </c>
      <c r="I1010" t="s">
        <v>1039</v>
      </c>
      <c r="J1010">
        <v>1974</v>
      </c>
      <c r="K1010">
        <v>1610217</v>
      </c>
      <c r="L1010">
        <v>4</v>
      </c>
      <c r="M1010" t="s">
        <v>200</v>
      </c>
      <c r="N1010" t="s">
        <v>364</v>
      </c>
      <c r="O1010" t="s">
        <v>202</v>
      </c>
      <c r="P1010" t="s">
        <v>365</v>
      </c>
    </row>
    <row r="1011" spans="1:16" x14ac:dyDescent="0.25">
      <c r="A1011">
        <v>2360</v>
      </c>
      <c r="B1011" t="s">
        <v>360</v>
      </c>
      <c r="E1011" t="s">
        <v>1338</v>
      </c>
      <c r="F1011" t="s">
        <v>347</v>
      </c>
      <c r="G1011" t="s">
        <v>1038</v>
      </c>
      <c r="H1011" t="s">
        <v>198</v>
      </c>
      <c r="I1011" t="s">
        <v>1039</v>
      </c>
      <c r="J1011">
        <v>1974</v>
      </c>
      <c r="K1011">
        <v>824</v>
      </c>
      <c r="L1011">
        <v>4</v>
      </c>
      <c r="M1011" t="s">
        <v>200</v>
      </c>
      <c r="N1011" t="s">
        <v>376</v>
      </c>
      <c r="O1011" t="s">
        <v>202</v>
      </c>
      <c r="P1011" t="s">
        <v>365</v>
      </c>
    </row>
    <row r="1012" spans="1:16" x14ac:dyDescent="0.25">
      <c r="A1012">
        <v>2361</v>
      </c>
      <c r="B1012" t="s">
        <v>360</v>
      </c>
      <c r="E1012" t="s">
        <v>1339</v>
      </c>
      <c r="F1012" t="s">
        <v>347</v>
      </c>
      <c r="G1012" t="s">
        <v>1038</v>
      </c>
      <c r="H1012" t="s">
        <v>198</v>
      </c>
      <c r="I1012" t="s">
        <v>1039</v>
      </c>
      <c r="J1012">
        <v>1966</v>
      </c>
      <c r="K1012">
        <v>11566</v>
      </c>
      <c r="L1012">
        <v>4</v>
      </c>
      <c r="M1012" t="s">
        <v>200</v>
      </c>
      <c r="N1012" t="s">
        <v>364</v>
      </c>
      <c r="O1012" t="s">
        <v>202</v>
      </c>
      <c r="P1012" t="s">
        <v>365</v>
      </c>
    </row>
    <row r="1013" spans="1:16" x14ac:dyDescent="0.25">
      <c r="A1013">
        <v>2362</v>
      </c>
      <c r="B1013" t="s">
        <v>360</v>
      </c>
      <c r="E1013" t="s">
        <v>1340</v>
      </c>
      <c r="F1013" t="s">
        <v>347</v>
      </c>
      <c r="G1013" t="s">
        <v>1038</v>
      </c>
      <c r="H1013" t="s">
        <v>198</v>
      </c>
      <c r="I1013" t="s">
        <v>1039</v>
      </c>
      <c r="J1013">
        <v>1974</v>
      </c>
      <c r="K1013">
        <v>95657</v>
      </c>
      <c r="L1013">
        <v>4</v>
      </c>
      <c r="M1013" t="s">
        <v>200</v>
      </c>
      <c r="N1013" t="s">
        <v>670</v>
      </c>
      <c r="O1013" t="s">
        <v>202</v>
      </c>
      <c r="P1013" t="s">
        <v>365</v>
      </c>
    </row>
    <row r="1014" spans="1:16" x14ac:dyDescent="0.25">
      <c r="A1014">
        <v>2363</v>
      </c>
      <c r="B1014" t="s">
        <v>360</v>
      </c>
      <c r="E1014" t="s">
        <v>1341</v>
      </c>
      <c r="F1014" t="s">
        <v>347</v>
      </c>
      <c r="G1014" t="s">
        <v>1038</v>
      </c>
      <c r="H1014" t="s">
        <v>198</v>
      </c>
      <c r="I1014" t="s">
        <v>1039</v>
      </c>
      <c r="J1014">
        <v>1977</v>
      </c>
      <c r="K1014">
        <v>1223600</v>
      </c>
      <c r="L1014">
        <v>4</v>
      </c>
      <c r="M1014" t="s">
        <v>200</v>
      </c>
      <c r="N1014" t="s">
        <v>376</v>
      </c>
      <c r="O1014" t="s">
        <v>202</v>
      </c>
      <c r="P1014" t="s">
        <v>365</v>
      </c>
    </row>
    <row r="1015" spans="1:16" x14ac:dyDescent="0.25">
      <c r="A1015">
        <v>2364</v>
      </c>
      <c r="B1015" t="s">
        <v>360</v>
      </c>
      <c r="E1015" t="s">
        <v>1342</v>
      </c>
      <c r="F1015" t="s">
        <v>347</v>
      </c>
      <c r="G1015" t="s">
        <v>1038</v>
      </c>
      <c r="H1015" t="s">
        <v>198</v>
      </c>
      <c r="I1015" t="s">
        <v>1039</v>
      </c>
      <c r="J1015">
        <v>1977</v>
      </c>
      <c r="K1015">
        <v>94017</v>
      </c>
      <c r="L1015">
        <v>4</v>
      </c>
      <c r="M1015" t="s">
        <v>200</v>
      </c>
      <c r="N1015" t="s">
        <v>467</v>
      </c>
      <c r="O1015" t="s">
        <v>202</v>
      </c>
      <c r="P1015" t="s">
        <v>365</v>
      </c>
    </row>
    <row r="1016" spans="1:16" x14ac:dyDescent="0.25">
      <c r="A1016">
        <v>2365</v>
      </c>
      <c r="B1016" t="s">
        <v>360</v>
      </c>
      <c r="E1016" t="s">
        <v>1343</v>
      </c>
      <c r="F1016" t="s">
        <v>347</v>
      </c>
      <c r="G1016" t="s">
        <v>1038</v>
      </c>
      <c r="H1016" t="s">
        <v>198</v>
      </c>
      <c r="I1016" t="s">
        <v>1039</v>
      </c>
      <c r="J1016">
        <v>1979</v>
      </c>
      <c r="K1016">
        <v>1094829</v>
      </c>
      <c r="L1016">
        <v>4</v>
      </c>
      <c r="M1016" t="s">
        <v>200</v>
      </c>
      <c r="N1016" t="s">
        <v>364</v>
      </c>
      <c r="O1016" t="s">
        <v>202</v>
      </c>
      <c r="P1016" t="s">
        <v>365</v>
      </c>
    </row>
    <row r="1017" spans="1:16" x14ac:dyDescent="0.25">
      <c r="A1017">
        <v>2366</v>
      </c>
      <c r="B1017" t="s">
        <v>360</v>
      </c>
      <c r="E1017" t="s">
        <v>1344</v>
      </c>
      <c r="F1017" t="s">
        <v>347</v>
      </c>
      <c r="G1017" t="s">
        <v>1038</v>
      </c>
      <c r="H1017" t="s">
        <v>198</v>
      </c>
      <c r="I1017" t="s">
        <v>1039</v>
      </c>
      <c r="J1017">
        <v>1979</v>
      </c>
      <c r="K1017">
        <v>52043</v>
      </c>
      <c r="L1017">
        <v>4</v>
      </c>
      <c r="M1017" t="s">
        <v>200</v>
      </c>
      <c r="N1017" t="s">
        <v>364</v>
      </c>
      <c r="O1017" t="s">
        <v>202</v>
      </c>
      <c r="P1017" t="s">
        <v>365</v>
      </c>
    </row>
    <row r="1018" spans="1:16" x14ac:dyDescent="0.25">
      <c r="A1018">
        <v>2367</v>
      </c>
      <c r="B1018" t="s">
        <v>360</v>
      </c>
      <c r="E1018" t="s">
        <v>1345</v>
      </c>
      <c r="F1018" t="s">
        <v>347</v>
      </c>
      <c r="G1018" t="s">
        <v>1038</v>
      </c>
      <c r="H1018" t="s">
        <v>198</v>
      </c>
      <c r="I1018" t="s">
        <v>1039</v>
      </c>
      <c r="J1018">
        <v>1979</v>
      </c>
      <c r="K1018">
        <v>3876</v>
      </c>
      <c r="L1018">
        <v>4</v>
      </c>
      <c r="M1018" t="s">
        <v>200</v>
      </c>
      <c r="N1018" t="s">
        <v>467</v>
      </c>
      <c r="O1018" t="s">
        <v>202</v>
      </c>
      <c r="P1018" t="s">
        <v>365</v>
      </c>
    </row>
    <row r="1019" spans="1:16" x14ac:dyDescent="0.25">
      <c r="A1019">
        <v>2368</v>
      </c>
      <c r="B1019" t="s">
        <v>360</v>
      </c>
      <c r="E1019" t="s">
        <v>1346</v>
      </c>
      <c r="F1019" t="s">
        <v>347</v>
      </c>
      <c r="G1019" t="s">
        <v>1038</v>
      </c>
      <c r="H1019" t="s">
        <v>198</v>
      </c>
      <c r="I1019" t="s">
        <v>1039</v>
      </c>
      <c r="J1019">
        <v>1979</v>
      </c>
      <c r="K1019">
        <v>2849032</v>
      </c>
      <c r="L1019">
        <v>4</v>
      </c>
      <c r="M1019" t="s">
        <v>200</v>
      </c>
      <c r="N1019" t="s">
        <v>364</v>
      </c>
      <c r="O1019" t="s">
        <v>202</v>
      </c>
      <c r="P1019" t="s">
        <v>365</v>
      </c>
    </row>
    <row r="1020" spans="1:16" x14ac:dyDescent="0.25">
      <c r="A1020">
        <v>2369</v>
      </c>
      <c r="B1020" t="s">
        <v>360</v>
      </c>
      <c r="E1020" t="s">
        <v>1347</v>
      </c>
      <c r="F1020" t="s">
        <v>347</v>
      </c>
      <c r="G1020" t="s">
        <v>1038</v>
      </c>
      <c r="H1020" t="s">
        <v>198</v>
      </c>
      <c r="I1020" t="s">
        <v>1039</v>
      </c>
      <c r="J1020">
        <v>1979</v>
      </c>
      <c r="K1020">
        <v>464874</v>
      </c>
      <c r="L1020">
        <v>4</v>
      </c>
      <c r="M1020" t="s">
        <v>200</v>
      </c>
      <c r="N1020" t="s">
        <v>467</v>
      </c>
      <c r="O1020" t="s">
        <v>202</v>
      </c>
      <c r="P1020" t="s">
        <v>365</v>
      </c>
    </row>
    <row r="1021" spans="1:16" x14ac:dyDescent="0.25">
      <c r="A1021">
        <v>2370</v>
      </c>
      <c r="B1021" t="s">
        <v>360</v>
      </c>
      <c r="E1021" t="s">
        <v>1348</v>
      </c>
      <c r="F1021" t="s">
        <v>347</v>
      </c>
      <c r="G1021" t="s">
        <v>1038</v>
      </c>
      <c r="H1021" t="s">
        <v>198</v>
      </c>
      <c r="I1021" t="s">
        <v>1039</v>
      </c>
      <c r="J1021">
        <v>1980</v>
      </c>
      <c r="K1021">
        <v>235695</v>
      </c>
      <c r="L1021">
        <v>4</v>
      </c>
      <c r="M1021" t="s">
        <v>200</v>
      </c>
      <c r="N1021" t="s">
        <v>364</v>
      </c>
      <c r="O1021" t="s">
        <v>202</v>
      </c>
      <c r="P1021" t="s">
        <v>365</v>
      </c>
    </row>
    <row r="1022" spans="1:16" x14ac:dyDescent="0.25">
      <c r="A1022">
        <v>2371</v>
      </c>
      <c r="B1022" t="s">
        <v>360</v>
      </c>
      <c r="E1022" t="s">
        <v>1349</v>
      </c>
      <c r="F1022" t="s">
        <v>347</v>
      </c>
      <c r="G1022" t="s">
        <v>1038</v>
      </c>
      <c r="H1022" t="s">
        <v>198</v>
      </c>
      <c r="I1022" t="s">
        <v>1039</v>
      </c>
      <c r="J1022">
        <v>1980</v>
      </c>
      <c r="K1022">
        <v>10194</v>
      </c>
      <c r="L1022">
        <v>4</v>
      </c>
      <c r="M1022" t="s">
        <v>200</v>
      </c>
      <c r="N1022" t="s">
        <v>364</v>
      </c>
      <c r="O1022" t="s">
        <v>202</v>
      </c>
      <c r="P1022" t="s">
        <v>365</v>
      </c>
    </row>
    <row r="1023" spans="1:16" x14ac:dyDescent="0.25">
      <c r="A1023">
        <v>2372</v>
      </c>
      <c r="B1023" t="s">
        <v>360</v>
      </c>
      <c r="E1023" t="s">
        <v>1350</v>
      </c>
      <c r="F1023" t="s">
        <v>347</v>
      </c>
      <c r="G1023" t="s">
        <v>1038</v>
      </c>
      <c r="H1023" t="s">
        <v>198</v>
      </c>
      <c r="I1023" t="s">
        <v>1039</v>
      </c>
      <c r="J1023">
        <v>1983</v>
      </c>
      <c r="K1023">
        <v>3729</v>
      </c>
      <c r="L1023">
        <v>4</v>
      </c>
      <c r="M1023" t="s">
        <v>200</v>
      </c>
      <c r="N1023" t="s">
        <v>376</v>
      </c>
      <c r="O1023" t="s">
        <v>202</v>
      </c>
      <c r="P1023" t="s">
        <v>365</v>
      </c>
    </row>
    <row r="1024" spans="1:16" x14ac:dyDescent="0.25">
      <c r="A1024">
        <v>2373</v>
      </c>
      <c r="B1024" t="s">
        <v>360</v>
      </c>
      <c r="E1024" t="s">
        <v>1351</v>
      </c>
      <c r="F1024" t="s">
        <v>347</v>
      </c>
      <c r="G1024" t="s">
        <v>1038</v>
      </c>
      <c r="H1024" t="s">
        <v>198</v>
      </c>
      <c r="I1024" t="s">
        <v>1039</v>
      </c>
      <c r="J1024">
        <v>1984</v>
      </c>
      <c r="K1024">
        <v>20475</v>
      </c>
      <c r="L1024">
        <v>4</v>
      </c>
      <c r="M1024" t="s">
        <v>200</v>
      </c>
      <c r="N1024" t="s">
        <v>364</v>
      </c>
      <c r="O1024" t="s">
        <v>202</v>
      </c>
      <c r="P1024" t="s">
        <v>365</v>
      </c>
    </row>
    <row r="1025" spans="1:16" x14ac:dyDescent="0.25">
      <c r="A1025">
        <v>2374</v>
      </c>
      <c r="B1025" t="s">
        <v>360</v>
      </c>
      <c r="E1025" t="s">
        <v>1352</v>
      </c>
      <c r="F1025" t="s">
        <v>347</v>
      </c>
      <c r="G1025" t="s">
        <v>1038</v>
      </c>
      <c r="H1025" t="s">
        <v>198</v>
      </c>
      <c r="I1025" t="s">
        <v>1039</v>
      </c>
      <c r="J1025">
        <v>1986</v>
      </c>
      <c r="K1025">
        <v>184398</v>
      </c>
      <c r="L1025">
        <v>4</v>
      </c>
      <c r="M1025" t="s">
        <v>200</v>
      </c>
      <c r="N1025" t="s">
        <v>364</v>
      </c>
      <c r="O1025" t="s">
        <v>202</v>
      </c>
      <c r="P1025" t="s">
        <v>365</v>
      </c>
    </row>
    <row r="1026" spans="1:16" x14ac:dyDescent="0.25">
      <c r="A1026">
        <v>2375</v>
      </c>
      <c r="B1026" t="s">
        <v>360</v>
      </c>
      <c r="E1026" t="s">
        <v>1353</v>
      </c>
      <c r="F1026" t="s">
        <v>347</v>
      </c>
      <c r="G1026" t="s">
        <v>1038</v>
      </c>
      <c r="H1026" t="s">
        <v>198</v>
      </c>
      <c r="I1026" t="s">
        <v>1039</v>
      </c>
      <c r="J1026">
        <v>1986</v>
      </c>
      <c r="K1026">
        <v>4974</v>
      </c>
      <c r="L1026">
        <v>4</v>
      </c>
      <c r="M1026" t="s">
        <v>200</v>
      </c>
      <c r="N1026" t="s">
        <v>364</v>
      </c>
      <c r="O1026" t="s">
        <v>202</v>
      </c>
      <c r="P1026" t="s">
        <v>365</v>
      </c>
    </row>
    <row r="1027" spans="1:16" x14ac:dyDescent="0.25">
      <c r="A1027">
        <v>2376</v>
      </c>
      <c r="B1027" t="s">
        <v>360</v>
      </c>
      <c r="E1027" t="s">
        <v>1354</v>
      </c>
      <c r="F1027" t="s">
        <v>347</v>
      </c>
      <c r="G1027" t="s">
        <v>1038</v>
      </c>
      <c r="H1027" t="s">
        <v>198</v>
      </c>
      <c r="I1027" t="s">
        <v>1039</v>
      </c>
      <c r="J1027">
        <v>1986</v>
      </c>
      <c r="K1027">
        <v>284744</v>
      </c>
      <c r="L1027">
        <v>4</v>
      </c>
      <c r="M1027" t="s">
        <v>200</v>
      </c>
      <c r="N1027" t="s">
        <v>364</v>
      </c>
      <c r="O1027" t="s">
        <v>202</v>
      </c>
      <c r="P1027" t="s">
        <v>365</v>
      </c>
    </row>
    <row r="1028" spans="1:16" x14ac:dyDescent="0.25">
      <c r="A1028">
        <v>2377</v>
      </c>
      <c r="B1028" t="s">
        <v>360</v>
      </c>
      <c r="E1028" t="s">
        <v>1348</v>
      </c>
      <c r="F1028" t="s">
        <v>347</v>
      </c>
      <c r="G1028" t="s">
        <v>1038</v>
      </c>
      <c r="H1028" t="s">
        <v>198</v>
      </c>
      <c r="I1028" t="s">
        <v>1039</v>
      </c>
      <c r="J1028">
        <v>1991</v>
      </c>
      <c r="K1028">
        <v>269137</v>
      </c>
      <c r="L1028">
        <v>4</v>
      </c>
      <c r="M1028" t="s">
        <v>200</v>
      </c>
      <c r="N1028" t="s">
        <v>364</v>
      </c>
      <c r="O1028" t="s">
        <v>202</v>
      </c>
      <c r="P1028" t="s">
        <v>365</v>
      </c>
    </row>
    <row r="1029" spans="1:16" x14ac:dyDescent="0.25">
      <c r="A1029">
        <v>2378</v>
      </c>
      <c r="B1029" t="s">
        <v>360</v>
      </c>
      <c r="E1029" t="s">
        <v>1355</v>
      </c>
      <c r="F1029" t="s">
        <v>347</v>
      </c>
      <c r="G1029" t="s">
        <v>1038</v>
      </c>
      <c r="H1029" t="s">
        <v>198</v>
      </c>
      <c r="I1029" t="s">
        <v>1039</v>
      </c>
      <c r="J1029">
        <v>1993</v>
      </c>
      <c r="K1029">
        <v>262711</v>
      </c>
      <c r="L1029">
        <v>4</v>
      </c>
      <c r="M1029" t="s">
        <v>200</v>
      </c>
      <c r="N1029" t="s">
        <v>364</v>
      </c>
      <c r="O1029" t="s">
        <v>202</v>
      </c>
      <c r="P1029" t="s">
        <v>365</v>
      </c>
    </row>
    <row r="1030" spans="1:16" x14ac:dyDescent="0.25">
      <c r="A1030">
        <v>2379</v>
      </c>
      <c r="B1030" t="s">
        <v>360</v>
      </c>
      <c r="E1030" t="s">
        <v>1356</v>
      </c>
      <c r="F1030" t="s">
        <v>347</v>
      </c>
      <c r="G1030" t="s">
        <v>1038</v>
      </c>
      <c r="H1030" t="s">
        <v>198</v>
      </c>
      <c r="I1030" t="s">
        <v>1039</v>
      </c>
      <c r="J1030">
        <v>1993</v>
      </c>
      <c r="K1030">
        <v>3432019</v>
      </c>
      <c r="L1030">
        <v>4</v>
      </c>
      <c r="M1030" t="s">
        <v>200</v>
      </c>
      <c r="N1030" t="s">
        <v>364</v>
      </c>
      <c r="O1030" t="s">
        <v>202</v>
      </c>
      <c r="P1030" t="s">
        <v>365</v>
      </c>
    </row>
    <row r="1031" spans="1:16" x14ac:dyDescent="0.25">
      <c r="A1031">
        <v>2404</v>
      </c>
      <c r="B1031" t="s">
        <v>360</v>
      </c>
      <c r="E1031" t="s">
        <v>1357</v>
      </c>
      <c r="F1031" t="s">
        <v>347</v>
      </c>
      <c r="G1031" t="s">
        <v>1038</v>
      </c>
      <c r="H1031" t="s">
        <v>198</v>
      </c>
      <c r="I1031" t="s">
        <v>1039</v>
      </c>
      <c r="J1031">
        <v>1983</v>
      </c>
      <c r="K1031">
        <v>63221</v>
      </c>
      <c r="L1031">
        <v>4</v>
      </c>
      <c r="M1031" t="s">
        <v>200</v>
      </c>
      <c r="N1031" t="s">
        <v>376</v>
      </c>
      <c r="O1031" t="s">
        <v>202</v>
      </c>
      <c r="P1031" t="s">
        <v>365</v>
      </c>
    </row>
    <row r="1032" spans="1:16" x14ac:dyDescent="0.25">
      <c r="A1032">
        <v>2405</v>
      </c>
      <c r="B1032" t="s">
        <v>360</v>
      </c>
      <c r="E1032" t="s">
        <v>1358</v>
      </c>
      <c r="F1032" t="s">
        <v>347</v>
      </c>
      <c r="G1032" t="s">
        <v>1038</v>
      </c>
      <c r="H1032" t="s">
        <v>198</v>
      </c>
      <c r="I1032" t="s">
        <v>1039</v>
      </c>
      <c r="J1032">
        <v>1969</v>
      </c>
      <c r="K1032">
        <v>8360</v>
      </c>
      <c r="L1032">
        <v>4</v>
      </c>
      <c r="M1032" t="s">
        <v>200</v>
      </c>
      <c r="N1032" t="s">
        <v>376</v>
      </c>
      <c r="O1032" t="s">
        <v>202</v>
      </c>
      <c r="P1032" t="s">
        <v>365</v>
      </c>
    </row>
    <row r="1033" spans="1:16" x14ac:dyDescent="0.25">
      <c r="A1033">
        <v>2406</v>
      </c>
      <c r="B1033" t="s">
        <v>360</v>
      </c>
      <c r="E1033" t="s">
        <v>1359</v>
      </c>
      <c r="F1033" t="s">
        <v>347</v>
      </c>
      <c r="G1033" t="s">
        <v>1038</v>
      </c>
      <c r="H1033" t="s">
        <v>198</v>
      </c>
      <c r="I1033" t="s">
        <v>1039</v>
      </c>
      <c r="J1033">
        <v>1968</v>
      </c>
      <c r="K1033">
        <v>8225</v>
      </c>
      <c r="L1033">
        <v>4</v>
      </c>
      <c r="M1033" t="s">
        <v>200</v>
      </c>
      <c r="N1033" t="s">
        <v>376</v>
      </c>
      <c r="O1033" t="s">
        <v>202</v>
      </c>
      <c r="P1033" t="s">
        <v>365</v>
      </c>
    </row>
    <row r="1034" spans="1:16" x14ac:dyDescent="0.25">
      <c r="A1034">
        <v>2407</v>
      </c>
      <c r="B1034" t="s">
        <v>360</v>
      </c>
      <c r="E1034" t="s">
        <v>1360</v>
      </c>
      <c r="F1034" t="s">
        <v>347</v>
      </c>
      <c r="G1034" t="s">
        <v>1038</v>
      </c>
      <c r="H1034" t="s">
        <v>198</v>
      </c>
      <c r="I1034" t="s">
        <v>1039</v>
      </c>
      <c r="J1034">
        <v>1968</v>
      </c>
      <c r="K1034">
        <v>1811</v>
      </c>
      <c r="L1034">
        <v>4</v>
      </c>
      <c r="M1034" t="s">
        <v>200</v>
      </c>
      <c r="N1034" t="s">
        <v>376</v>
      </c>
      <c r="O1034" t="s">
        <v>202</v>
      </c>
      <c r="P1034" t="s">
        <v>365</v>
      </c>
    </row>
    <row r="1035" spans="1:16" x14ac:dyDescent="0.25">
      <c r="A1035">
        <v>2408</v>
      </c>
      <c r="B1035" t="s">
        <v>360</v>
      </c>
      <c r="E1035" t="s">
        <v>1361</v>
      </c>
      <c r="F1035" t="s">
        <v>347</v>
      </c>
      <c r="G1035" t="s">
        <v>1038</v>
      </c>
      <c r="H1035" t="s">
        <v>198</v>
      </c>
      <c r="I1035" t="s">
        <v>1039</v>
      </c>
      <c r="J1035">
        <v>1968</v>
      </c>
      <c r="K1035">
        <v>2900</v>
      </c>
      <c r="L1035">
        <v>4</v>
      </c>
      <c r="M1035" t="s">
        <v>200</v>
      </c>
      <c r="N1035" t="s">
        <v>364</v>
      </c>
      <c r="O1035" t="s">
        <v>202</v>
      </c>
      <c r="P1035" t="s">
        <v>365</v>
      </c>
    </row>
    <row r="1036" spans="1:16" x14ac:dyDescent="0.25">
      <c r="A1036">
        <v>2409</v>
      </c>
      <c r="B1036" t="s">
        <v>360</v>
      </c>
      <c r="E1036" t="s">
        <v>1362</v>
      </c>
      <c r="F1036" t="s">
        <v>347</v>
      </c>
      <c r="G1036" t="s">
        <v>1038</v>
      </c>
      <c r="H1036" t="s">
        <v>198</v>
      </c>
      <c r="I1036" t="s">
        <v>1039</v>
      </c>
      <c r="J1036">
        <v>1959</v>
      </c>
      <c r="K1036">
        <v>7618</v>
      </c>
      <c r="L1036">
        <v>4</v>
      </c>
      <c r="M1036" t="s">
        <v>200</v>
      </c>
      <c r="N1036" t="s">
        <v>376</v>
      </c>
      <c r="O1036" t="s">
        <v>202</v>
      </c>
      <c r="P1036" t="s">
        <v>365</v>
      </c>
    </row>
    <row r="1037" spans="1:16" x14ac:dyDescent="0.25">
      <c r="A1037">
        <v>2410</v>
      </c>
      <c r="B1037" t="s">
        <v>360</v>
      </c>
      <c r="E1037" t="s">
        <v>1363</v>
      </c>
      <c r="F1037" t="s">
        <v>347</v>
      </c>
      <c r="G1037" t="s">
        <v>1038</v>
      </c>
      <c r="H1037" t="s">
        <v>198</v>
      </c>
      <c r="I1037" t="s">
        <v>1039</v>
      </c>
      <c r="J1037">
        <v>1975</v>
      </c>
      <c r="K1037">
        <v>48871</v>
      </c>
      <c r="L1037">
        <v>4</v>
      </c>
      <c r="M1037" t="s">
        <v>200</v>
      </c>
      <c r="N1037" t="s">
        <v>376</v>
      </c>
      <c r="O1037" t="s">
        <v>202</v>
      </c>
      <c r="P1037" t="s">
        <v>365</v>
      </c>
    </row>
    <row r="1038" spans="1:16" x14ac:dyDescent="0.25">
      <c r="A1038">
        <v>2411</v>
      </c>
      <c r="B1038" t="s">
        <v>360</v>
      </c>
      <c r="E1038" t="s">
        <v>1364</v>
      </c>
      <c r="F1038" t="s">
        <v>347</v>
      </c>
      <c r="G1038" t="s">
        <v>1038</v>
      </c>
      <c r="H1038" t="s">
        <v>198</v>
      </c>
      <c r="I1038" t="s">
        <v>1039</v>
      </c>
      <c r="J1038">
        <v>1968</v>
      </c>
      <c r="K1038">
        <v>1018</v>
      </c>
      <c r="L1038">
        <v>4</v>
      </c>
      <c r="M1038" t="s">
        <v>200</v>
      </c>
      <c r="N1038" t="s">
        <v>364</v>
      </c>
      <c r="O1038" t="s">
        <v>202</v>
      </c>
      <c r="P1038" t="s">
        <v>365</v>
      </c>
    </row>
    <row r="1039" spans="1:16" x14ac:dyDescent="0.25">
      <c r="A1039">
        <v>2412</v>
      </c>
      <c r="B1039" t="s">
        <v>360</v>
      </c>
      <c r="E1039" t="s">
        <v>1365</v>
      </c>
      <c r="F1039" t="s">
        <v>347</v>
      </c>
      <c r="G1039" t="s">
        <v>1038</v>
      </c>
      <c r="H1039" t="s">
        <v>198</v>
      </c>
      <c r="I1039" t="s">
        <v>1039</v>
      </c>
      <c r="J1039">
        <v>1964</v>
      </c>
      <c r="K1039">
        <v>3199</v>
      </c>
      <c r="L1039">
        <v>4</v>
      </c>
      <c r="M1039" t="s">
        <v>200</v>
      </c>
      <c r="N1039" t="s">
        <v>376</v>
      </c>
      <c r="O1039" t="s">
        <v>202</v>
      </c>
      <c r="P1039" t="s">
        <v>365</v>
      </c>
    </row>
    <row r="1040" spans="1:16" x14ac:dyDescent="0.25">
      <c r="A1040">
        <v>2413</v>
      </c>
      <c r="B1040" t="s">
        <v>360</v>
      </c>
      <c r="E1040" t="s">
        <v>1366</v>
      </c>
      <c r="F1040" t="s">
        <v>347</v>
      </c>
      <c r="G1040" t="s">
        <v>1038</v>
      </c>
      <c r="H1040" t="s">
        <v>198</v>
      </c>
      <c r="I1040" t="s">
        <v>1039</v>
      </c>
      <c r="J1040">
        <v>1964</v>
      </c>
      <c r="K1040">
        <v>536</v>
      </c>
      <c r="L1040">
        <v>4</v>
      </c>
      <c r="M1040" t="s">
        <v>200</v>
      </c>
      <c r="N1040" t="s">
        <v>376</v>
      </c>
      <c r="O1040" t="s">
        <v>202</v>
      </c>
      <c r="P1040" t="s">
        <v>365</v>
      </c>
    </row>
    <row r="1041" spans="1:16" x14ac:dyDescent="0.25">
      <c r="A1041">
        <v>2414</v>
      </c>
      <c r="B1041" t="s">
        <v>360</v>
      </c>
      <c r="E1041" t="s">
        <v>1367</v>
      </c>
      <c r="F1041" t="s">
        <v>347</v>
      </c>
      <c r="G1041" t="s">
        <v>1038</v>
      </c>
      <c r="H1041" t="s">
        <v>198</v>
      </c>
      <c r="I1041" t="s">
        <v>1039</v>
      </c>
      <c r="J1041">
        <v>1966</v>
      </c>
      <c r="K1041">
        <v>2726</v>
      </c>
      <c r="L1041">
        <v>4</v>
      </c>
      <c r="M1041" t="s">
        <v>200</v>
      </c>
      <c r="N1041" t="s">
        <v>376</v>
      </c>
      <c r="O1041" t="s">
        <v>202</v>
      </c>
      <c r="P1041" t="s">
        <v>365</v>
      </c>
    </row>
    <row r="1042" spans="1:16" x14ac:dyDescent="0.25">
      <c r="A1042">
        <v>2415</v>
      </c>
      <c r="B1042" t="s">
        <v>360</v>
      </c>
      <c r="E1042" t="s">
        <v>1368</v>
      </c>
      <c r="F1042" t="s">
        <v>347</v>
      </c>
      <c r="G1042" t="s">
        <v>1038</v>
      </c>
      <c r="H1042" t="s">
        <v>198</v>
      </c>
      <c r="I1042" t="s">
        <v>1039</v>
      </c>
      <c r="J1042">
        <v>1966</v>
      </c>
      <c r="K1042">
        <v>2641</v>
      </c>
      <c r="L1042">
        <v>4</v>
      </c>
      <c r="M1042" t="s">
        <v>200</v>
      </c>
      <c r="N1042" t="s">
        <v>376</v>
      </c>
      <c r="O1042" t="s">
        <v>202</v>
      </c>
      <c r="P1042" t="s">
        <v>365</v>
      </c>
    </row>
    <row r="1043" spans="1:16" x14ac:dyDescent="0.25">
      <c r="A1043">
        <v>2416</v>
      </c>
      <c r="B1043" t="s">
        <v>360</v>
      </c>
      <c r="E1043" t="s">
        <v>1369</v>
      </c>
      <c r="F1043" t="s">
        <v>347</v>
      </c>
      <c r="G1043" t="s">
        <v>1038</v>
      </c>
      <c r="H1043" t="s">
        <v>198</v>
      </c>
      <c r="I1043" t="s">
        <v>1039</v>
      </c>
      <c r="J1043">
        <v>1968</v>
      </c>
      <c r="K1043">
        <v>4111</v>
      </c>
      <c r="L1043">
        <v>4</v>
      </c>
      <c r="M1043" t="s">
        <v>200</v>
      </c>
      <c r="N1043" t="s">
        <v>376</v>
      </c>
      <c r="O1043" t="s">
        <v>202</v>
      </c>
      <c r="P1043" t="s">
        <v>365</v>
      </c>
    </row>
    <row r="1044" spans="1:16" x14ac:dyDescent="0.25">
      <c r="A1044">
        <v>2417</v>
      </c>
      <c r="B1044" t="s">
        <v>360</v>
      </c>
      <c r="E1044" t="s">
        <v>1370</v>
      </c>
      <c r="F1044" t="s">
        <v>347</v>
      </c>
      <c r="G1044" t="s">
        <v>1038</v>
      </c>
      <c r="H1044" t="s">
        <v>198</v>
      </c>
      <c r="I1044" t="s">
        <v>1039</v>
      </c>
      <c r="J1044">
        <v>1968</v>
      </c>
      <c r="K1044">
        <v>1614</v>
      </c>
      <c r="L1044">
        <v>4</v>
      </c>
      <c r="M1044" t="s">
        <v>200</v>
      </c>
      <c r="N1044" t="s">
        <v>376</v>
      </c>
      <c r="O1044" t="s">
        <v>202</v>
      </c>
      <c r="P1044" t="s">
        <v>365</v>
      </c>
    </row>
    <row r="1045" spans="1:16" x14ac:dyDescent="0.25">
      <c r="A1045">
        <v>2418</v>
      </c>
      <c r="B1045" t="s">
        <v>360</v>
      </c>
      <c r="E1045" t="s">
        <v>1371</v>
      </c>
      <c r="F1045" t="s">
        <v>347</v>
      </c>
      <c r="G1045" t="s">
        <v>1038</v>
      </c>
      <c r="H1045" t="s">
        <v>198</v>
      </c>
      <c r="I1045" t="s">
        <v>1039</v>
      </c>
      <c r="J1045">
        <v>1971</v>
      </c>
      <c r="K1045">
        <v>1522</v>
      </c>
      <c r="L1045">
        <v>4</v>
      </c>
      <c r="M1045" t="s">
        <v>200</v>
      </c>
      <c r="N1045" t="s">
        <v>364</v>
      </c>
      <c r="O1045" t="s">
        <v>202</v>
      </c>
      <c r="P1045" t="s">
        <v>365</v>
      </c>
    </row>
    <row r="1046" spans="1:16" x14ac:dyDescent="0.25">
      <c r="A1046">
        <v>2419</v>
      </c>
      <c r="B1046" t="s">
        <v>360</v>
      </c>
      <c r="E1046" t="s">
        <v>1372</v>
      </c>
      <c r="F1046" t="s">
        <v>347</v>
      </c>
      <c r="G1046" t="s">
        <v>1038</v>
      </c>
      <c r="H1046" t="s">
        <v>198</v>
      </c>
      <c r="I1046" t="s">
        <v>1039</v>
      </c>
      <c r="J1046">
        <v>1971</v>
      </c>
      <c r="K1046">
        <v>35984</v>
      </c>
      <c r="L1046">
        <v>4</v>
      </c>
      <c r="M1046" t="s">
        <v>200</v>
      </c>
      <c r="N1046" t="s">
        <v>376</v>
      </c>
      <c r="O1046" t="s">
        <v>202</v>
      </c>
      <c r="P1046" t="s">
        <v>365</v>
      </c>
    </row>
    <row r="1047" spans="1:16" x14ac:dyDescent="0.25">
      <c r="A1047">
        <v>2420</v>
      </c>
      <c r="B1047" t="s">
        <v>360</v>
      </c>
      <c r="E1047" t="s">
        <v>1373</v>
      </c>
      <c r="F1047" t="s">
        <v>347</v>
      </c>
      <c r="G1047" t="s">
        <v>1038</v>
      </c>
      <c r="H1047" t="s">
        <v>198</v>
      </c>
      <c r="I1047" t="s">
        <v>1039</v>
      </c>
      <c r="J1047">
        <v>1977</v>
      </c>
      <c r="K1047">
        <v>129391</v>
      </c>
      <c r="L1047">
        <v>4</v>
      </c>
      <c r="M1047" t="s">
        <v>200</v>
      </c>
      <c r="N1047" t="s">
        <v>376</v>
      </c>
      <c r="O1047" t="s">
        <v>202</v>
      </c>
      <c r="P1047" t="s">
        <v>365</v>
      </c>
    </row>
    <row r="1048" spans="1:16" x14ac:dyDescent="0.25">
      <c r="A1048">
        <v>2421</v>
      </c>
      <c r="B1048" t="s">
        <v>360</v>
      </c>
      <c r="E1048" t="s">
        <v>1374</v>
      </c>
      <c r="F1048" t="s">
        <v>347</v>
      </c>
      <c r="G1048" t="s">
        <v>1038</v>
      </c>
      <c r="H1048" t="s">
        <v>198</v>
      </c>
      <c r="I1048" t="s">
        <v>1039</v>
      </c>
      <c r="J1048">
        <v>1982</v>
      </c>
      <c r="K1048">
        <v>10888</v>
      </c>
      <c r="L1048">
        <v>4</v>
      </c>
      <c r="M1048" t="s">
        <v>200</v>
      </c>
      <c r="N1048" t="s">
        <v>364</v>
      </c>
      <c r="O1048" t="s">
        <v>202</v>
      </c>
      <c r="P1048" t="s">
        <v>365</v>
      </c>
    </row>
    <row r="1049" spans="1:16" x14ac:dyDescent="0.25">
      <c r="A1049">
        <v>2422</v>
      </c>
      <c r="B1049" t="s">
        <v>360</v>
      </c>
      <c r="E1049" t="s">
        <v>1375</v>
      </c>
      <c r="F1049" t="s">
        <v>347</v>
      </c>
      <c r="G1049" t="s">
        <v>1038</v>
      </c>
      <c r="H1049" t="s">
        <v>198</v>
      </c>
      <c r="I1049" t="s">
        <v>1039</v>
      </c>
      <c r="J1049">
        <v>1981</v>
      </c>
      <c r="K1049">
        <v>7003</v>
      </c>
      <c r="L1049">
        <v>4</v>
      </c>
      <c r="M1049" t="s">
        <v>200</v>
      </c>
      <c r="N1049" t="s">
        <v>376</v>
      </c>
      <c r="O1049" t="s">
        <v>202</v>
      </c>
      <c r="P1049" t="s">
        <v>365</v>
      </c>
    </row>
    <row r="1050" spans="1:16" x14ac:dyDescent="0.25">
      <c r="A1050">
        <v>2423</v>
      </c>
      <c r="B1050" t="s">
        <v>360</v>
      </c>
      <c r="E1050" t="s">
        <v>1376</v>
      </c>
      <c r="F1050" t="s">
        <v>347</v>
      </c>
      <c r="G1050" t="s">
        <v>1038</v>
      </c>
      <c r="H1050" t="s">
        <v>198</v>
      </c>
      <c r="I1050" t="s">
        <v>1039</v>
      </c>
      <c r="J1050">
        <v>1962</v>
      </c>
      <c r="K1050">
        <v>18131</v>
      </c>
      <c r="L1050">
        <v>4</v>
      </c>
      <c r="M1050" t="s">
        <v>200</v>
      </c>
      <c r="N1050" t="s">
        <v>376</v>
      </c>
      <c r="O1050" t="s">
        <v>202</v>
      </c>
      <c r="P1050" t="s">
        <v>365</v>
      </c>
    </row>
    <row r="1051" spans="1:16" x14ac:dyDescent="0.25">
      <c r="A1051">
        <v>2424</v>
      </c>
      <c r="B1051" t="s">
        <v>360</v>
      </c>
      <c r="E1051" t="s">
        <v>1377</v>
      </c>
      <c r="F1051" t="s">
        <v>347</v>
      </c>
      <c r="G1051" t="s">
        <v>1038</v>
      </c>
      <c r="H1051" t="s">
        <v>198</v>
      </c>
      <c r="I1051" t="s">
        <v>1039</v>
      </c>
      <c r="J1051">
        <v>1964</v>
      </c>
      <c r="K1051">
        <v>187508</v>
      </c>
      <c r="L1051">
        <v>4</v>
      </c>
      <c r="M1051" t="s">
        <v>200</v>
      </c>
      <c r="N1051" t="s">
        <v>376</v>
      </c>
      <c r="O1051" t="s">
        <v>202</v>
      </c>
      <c r="P1051" t="s">
        <v>365</v>
      </c>
    </row>
    <row r="1052" spans="1:16" x14ac:dyDescent="0.25">
      <c r="A1052">
        <v>2425</v>
      </c>
      <c r="B1052" t="s">
        <v>360</v>
      </c>
      <c r="E1052" t="s">
        <v>1378</v>
      </c>
      <c r="F1052" t="s">
        <v>347</v>
      </c>
      <c r="G1052" t="s">
        <v>1038</v>
      </c>
      <c r="H1052" t="s">
        <v>198</v>
      </c>
      <c r="I1052" t="s">
        <v>1039</v>
      </c>
      <c r="J1052">
        <v>1964</v>
      </c>
      <c r="K1052">
        <v>25846</v>
      </c>
      <c r="L1052">
        <v>4</v>
      </c>
      <c r="M1052" t="s">
        <v>200</v>
      </c>
      <c r="N1052" t="s">
        <v>376</v>
      </c>
      <c r="O1052" t="s">
        <v>202</v>
      </c>
      <c r="P1052" t="s">
        <v>365</v>
      </c>
    </row>
    <row r="1053" spans="1:16" x14ac:dyDescent="0.25">
      <c r="A1053">
        <v>2426</v>
      </c>
      <c r="B1053" t="s">
        <v>360</v>
      </c>
      <c r="E1053" t="s">
        <v>1379</v>
      </c>
      <c r="F1053" t="s">
        <v>347</v>
      </c>
      <c r="G1053" t="s">
        <v>1038</v>
      </c>
      <c r="H1053" t="s">
        <v>198</v>
      </c>
      <c r="I1053" t="s">
        <v>1039</v>
      </c>
      <c r="J1053">
        <v>1960</v>
      </c>
      <c r="K1053">
        <v>927735</v>
      </c>
      <c r="L1053">
        <v>4</v>
      </c>
      <c r="M1053" t="s">
        <v>200</v>
      </c>
      <c r="N1053" t="s">
        <v>364</v>
      </c>
      <c r="O1053" t="s">
        <v>202</v>
      </c>
      <c r="P1053" t="s">
        <v>365</v>
      </c>
    </row>
    <row r="1054" spans="1:16" x14ac:dyDescent="0.25">
      <c r="A1054">
        <v>2427</v>
      </c>
      <c r="B1054" t="s">
        <v>360</v>
      </c>
      <c r="E1054" t="s">
        <v>1380</v>
      </c>
      <c r="F1054" t="s">
        <v>347</v>
      </c>
      <c r="G1054" t="s">
        <v>1038</v>
      </c>
      <c r="H1054" t="s">
        <v>198</v>
      </c>
      <c r="I1054" t="s">
        <v>1039</v>
      </c>
      <c r="J1054">
        <v>1964</v>
      </c>
      <c r="K1054">
        <v>9683</v>
      </c>
      <c r="L1054">
        <v>4</v>
      </c>
      <c r="M1054" t="s">
        <v>200</v>
      </c>
      <c r="N1054" t="s">
        <v>376</v>
      </c>
      <c r="O1054" t="s">
        <v>202</v>
      </c>
      <c r="P1054" t="s">
        <v>365</v>
      </c>
    </row>
    <row r="1055" spans="1:16" x14ac:dyDescent="0.25">
      <c r="A1055">
        <v>2428</v>
      </c>
      <c r="B1055" t="s">
        <v>360</v>
      </c>
      <c r="E1055" t="s">
        <v>1381</v>
      </c>
      <c r="F1055" t="s">
        <v>347</v>
      </c>
      <c r="G1055" t="s">
        <v>1038</v>
      </c>
      <c r="H1055" t="s">
        <v>198</v>
      </c>
      <c r="I1055" t="s">
        <v>1039</v>
      </c>
      <c r="J1055">
        <v>1962</v>
      </c>
      <c r="K1055">
        <v>6935</v>
      </c>
      <c r="L1055">
        <v>4</v>
      </c>
      <c r="M1055" t="s">
        <v>200</v>
      </c>
      <c r="N1055" t="s">
        <v>376</v>
      </c>
      <c r="O1055" t="s">
        <v>202</v>
      </c>
      <c r="P1055" t="s">
        <v>365</v>
      </c>
    </row>
    <row r="1056" spans="1:16" x14ac:dyDescent="0.25">
      <c r="A1056">
        <v>2429</v>
      </c>
      <c r="B1056" t="s">
        <v>360</v>
      </c>
      <c r="E1056" t="s">
        <v>1382</v>
      </c>
      <c r="F1056" t="s">
        <v>347</v>
      </c>
      <c r="G1056" t="s">
        <v>1038</v>
      </c>
      <c r="H1056" t="s">
        <v>198</v>
      </c>
      <c r="I1056" t="s">
        <v>1039</v>
      </c>
      <c r="J1056">
        <v>1968</v>
      </c>
      <c r="K1056">
        <v>38765</v>
      </c>
      <c r="L1056">
        <v>4</v>
      </c>
      <c r="M1056" t="s">
        <v>200</v>
      </c>
      <c r="N1056" t="s">
        <v>376</v>
      </c>
      <c r="O1056" t="s">
        <v>202</v>
      </c>
      <c r="P1056" t="s">
        <v>365</v>
      </c>
    </row>
    <row r="1057" spans="1:16" x14ac:dyDescent="0.25">
      <c r="A1057">
        <v>2430</v>
      </c>
      <c r="B1057" t="s">
        <v>360</v>
      </c>
      <c r="E1057" t="s">
        <v>1383</v>
      </c>
      <c r="F1057" t="s">
        <v>347</v>
      </c>
      <c r="G1057" t="s">
        <v>1038</v>
      </c>
      <c r="H1057" t="s">
        <v>198</v>
      </c>
      <c r="I1057" t="s">
        <v>1039</v>
      </c>
      <c r="J1057">
        <v>1969</v>
      </c>
      <c r="K1057">
        <v>48792</v>
      </c>
      <c r="L1057">
        <v>4</v>
      </c>
      <c r="M1057" t="s">
        <v>200</v>
      </c>
      <c r="N1057" t="s">
        <v>376</v>
      </c>
      <c r="O1057" t="s">
        <v>202</v>
      </c>
      <c r="P1057" t="s">
        <v>365</v>
      </c>
    </row>
    <row r="1058" spans="1:16" x14ac:dyDescent="0.25">
      <c r="A1058">
        <v>2431</v>
      </c>
      <c r="B1058" t="s">
        <v>360</v>
      </c>
      <c r="E1058" t="s">
        <v>1384</v>
      </c>
      <c r="F1058" t="s">
        <v>347</v>
      </c>
      <c r="G1058" t="s">
        <v>1038</v>
      </c>
      <c r="H1058" t="s">
        <v>198</v>
      </c>
      <c r="I1058" t="s">
        <v>1039</v>
      </c>
      <c r="J1058">
        <v>1970</v>
      </c>
      <c r="K1058">
        <v>17178</v>
      </c>
      <c r="L1058">
        <v>4</v>
      </c>
      <c r="M1058" t="s">
        <v>200</v>
      </c>
      <c r="N1058" t="s">
        <v>376</v>
      </c>
      <c r="O1058" t="s">
        <v>202</v>
      </c>
      <c r="P1058" t="s">
        <v>365</v>
      </c>
    </row>
    <row r="1059" spans="1:16" x14ac:dyDescent="0.25">
      <c r="A1059">
        <v>2432</v>
      </c>
      <c r="B1059" t="s">
        <v>360</v>
      </c>
      <c r="E1059" t="s">
        <v>1385</v>
      </c>
      <c r="F1059" t="s">
        <v>347</v>
      </c>
      <c r="G1059" t="s">
        <v>1038</v>
      </c>
      <c r="H1059" t="s">
        <v>198</v>
      </c>
      <c r="I1059" t="s">
        <v>1039</v>
      </c>
      <c r="J1059">
        <v>1969</v>
      </c>
      <c r="K1059">
        <v>13930</v>
      </c>
      <c r="L1059">
        <v>4</v>
      </c>
      <c r="M1059" t="s">
        <v>200</v>
      </c>
      <c r="N1059" t="s">
        <v>376</v>
      </c>
      <c r="O1059" t="s">
        <v>202</v>
      </c>
      <c r="P1059" t="s">
        <v>365</v>
      </c>
    </row>
    <row r="1060" spans="1:16" x14ac:dyDescent="0.25">
      <c r="A1060">
        <v>2433</v>
      </c>
      <c r="B1060" t="s">
        <v>360</v>
      </c>
      <c r="E1060" t="s">
        <v>1386</v>
      </c>
      <c r="F1060" t="s">
        <v>347</v>
      </c>
      <c r="G1060" t="s">
        <v>1038</v>
      </c>
      <c r="H1060" t="s">
        <v>198</v>
      </c>
      <c r="I1060" t="s">
        <v>1039</v>
      </c>
      <c r="J1060">
        <v>1968</v>
      </c>
      <c r="K1060">
        <v>30288</v>
      </c>
      <c r="L1060">
        <v>4</v>
      </c>
      <c r="M1060" t="s">
        <v>200</v>
      </c>
      <c r="N1060" t="s">
        <v>376</v>
      </c>
      <c r="O1060" t="s">
        <v>202</v>
      </c>
      <c r="P1060" t="s">
        <v>365</v>
      </c>
    </row>
    <row r="1061" spans="1:16" x14ac:dyDescent="0.25">
      <c r="A1061">
        <v>2434</v>
      </c>
      <c r="B1061" t="s">
        <v>360</v>
      </c>
      <c r="E1061" t="s">
        <v>1387</v>
      </c>
      <c r="F1061" t="s">
        <v>347</v>
      </c>
      <c r="G1061" t="s">
        <v>1038</v>
      </c>
      <c r="H1061" t="s">
        <v>198</v>
      </c>
      <c r="I1061" t="s">
        <v>1039</v>
      </c>
      <c r="J1061">
        <v>1969</v>
      </c>
      <c r="K1061">
        <v>7693</v>
      </c>
      <c r="L1061">
        <v>4</v>
      </c>
      <c r="M1061" t="s">
        <v>200</v>
      </c>
      <c r="N1061" t="s">
        <v>376</v>
      </c>
      <c r="O1061" t="s">
        <v>202</v>
      </c>
      <c r="P1061" t="s">
        <v>365</v>
      </c>
    </row>
    <row r="1062" spans="1:16" x14ac:dyDescent="0.25">
      <c r="A1062">
        <v>2435</v>
      </c>
      <c r="B1062" t="s">
        <v>360</v>
      </c>
      <c r="E1062" t="s">
        <v>1388</v>
      </c>
      <c r="F1062" t="s">
        <v>347</v>
      </c>
      <c r="G1062" t="s">
        <v>1038</v>
      </c>
      <c r="H1062" t="s">
        <v>198</v>
      </c>
      <c r="I1062" t="s">
        <v>1039</v>
      </c>
      <c r="J1062">
        <v>1973</v>
      </c>
      <c r="K1062">
        <v>6985</v>
      </c>
      <c r="L1062">
        <v>4</v>
      </c>
      <c r="M1062" t="s">
        <v>200</v>
      </c>
      <c r="N1062" t="s">
        <v>376</v>
      </c>
      <c r="O1062" t="s">
        <v>202</v>
      </c>
      <c r="P1062" t="s">
        <v>365</v>
      </c>
    </row>
    <row r="1063" spans="1:16" x14ac:dyDescent="0.25">
      <c r="A1063">
        <v>2436</v>
      </c>
      <c r="B1063" t="s">
        <v>360</v>
      </c>
      <c r="E1063" t="s">
        <v>1389</v>
      </c>
      <c r="F1063" t="s">
        <v>347</v>
      </c>
      <c r="G1063" t="s">
        <v>1038</v>
      </c>
      <c r="H1063" t="s">
        <v>198</v>
      </c>
      <c r="I1063" t="s">
        <v>1039</v>
      </c>
      <c r="J1063">
        <v>1977</v>
      </c>
      <c r="K1063">
        <v>152160</v>
      </c>
      <c r="L1063">
        <v>4</v>
      </c>
      <c r="M1063" t="s">
        <v>200</v>
      </c>
      <c r="N1063" t="s">
        <v>364</v>
      </c>
      <c r="O1063" t="s">
        <v>202</v>
      </c>
      <c r="P1063" t="s">
        <v>365</v>
      </c>
    </row>
    <row r="1064" spans="1:16" x14ac:dyDescent="0.25">
      <c r="A1064">
        <v>2437</v>
      </c>
      <c r="B1064" t="s">
        <v>360</v>
      </c>
      <c r="E1064" t="s">
        <v>1390</v>
      </c>
      <c r="F1064" t="s">
        <v>347</v>
      </c>
      <c r="G1064" t="s">
        <v>1038</v>
      </c>
      <c r="H1064" t="s">
        <v>198</v>
      </c>
      <c r="I1064" t="s">
        <v>1039</v>
      </c>
      <c r="J1064">
        <v>1979</v>
      </c>
      <c r="K1064">
        <v>479792</v>
      </c>
      <c r="L1064">
        <v>4</v>
      </c>
      <c r="M1064" t="s">
        <v>200</v>
      </c>
      <c r="N1064" t="s">
        <v>376</v>
      </c>
      <c r="O1064" t="s">
        <v>202</v>
      </c>
      <c r="P1064" t="s">
        <v>365</v>
      </c>
    </row>
    <row r="1065" spans="1:16" x14ac:dyDescent="0.25">
      <c r="A1065">
        <v>2438</v>
      </c>
      <c r="B1065" t="s">
        <v>360</v>
      </c>
      <c r="E1065" t="s">
        <v>1390</v>
      </c>
      <c r="F1065" t="s">
        <v>347</v>
      </c>
      <c r="G1065" t="s">
        <v>1038</v>
      </c>
      <c r="H1065" t="s">
        <v>198</v>
      </c>
      <c r="I1065" t="s">
        <v>1039</v>
      </c>
      <c r="J1065">
        <v>1979</v>
      </c>
      <c r="K1065">
        <v>30386</v>
      </c>
      <c r="L1065">
        <v>4</v>
      </c>
      <c r="M1065" t="s">
        <v>200</v>
      </c>
      <c r="N1065" t="s">
        <v>376</v>
      </c>
      <c r="O1065" t="s">
        <v>202</v>
      </c>
      <c r="P1065" t="s">
        <v>365</v>
      </c>
    </row>
    <row r="1066" spans="1:16" x14ac:dyDescent="0.25">
      <c r="A1066">
        <v>2439</v>
      </c>
      <c r="B1066" t="s">
        <v>360</v>
      </c>
      <c r="E1066" t="s">
        <v>1391</v>
      </c>
      <c r="F1066" t="s">
        <v>347</v>
      </c>
      <c r="G1066" t="s">
        <v>1038</v>
      </c>
      <c r="H1066" t="s">
        <v>198</v>
      </c>
      <c r="I1066" t="s">
        <v>1039</v>
      </c>
      <c r="J1066">
        <v>1983</v>
      </c>
      <c r="K1066">
        <v>58154</v>
      </c>
      <c r="L1066">
        <v>4</v>
      </c>
      <c r="M1066" t="s">
        <v>200</v>
      </c>
      <c r="N1066" t="s">
        <v>376</v>
      </c>
      <c r="O1066" t="s">
        <v>202</v>
      </c>
      <c r="P1066" t="s">
        <v>365</v>
      </c>
    </row>
    <row r="1067" spans="1:16" x14ac:dyDescent="0.25">
      <c r="A1067">
        <v>2440</v>
      </c>
      <c r="B1067" t="s">
        <v>360</v>
      </c>
      <c r="E1067" t="s">
        <v>1392</v>
      </c>
      <c r="F1067" t="s">
        <v>347</v>
      </c>
      <c r="G1067" t="s">
        <v>1038</v>
      </c>
      <c r="H1067" t="s">
        <v>198</v>
      </c>
      <c r="I1067" t="s">
        <v>1039</v>
      </c>
      <c r="J1067">
        <v>1983</v>
      </c>
      <c r="K1067">
        <v>40687</v>
      </c>
      <c r="L1067">
        <v>4</v>
      </c>
      <c r="M1067" t="s">
        <v>200</v>
      </c>
      <c r="N1067" t="s">
        <v>376</v>
      </c>
      <c r="O1067" t="s">
        <v>202</v>
      </c>
      <c r="P1067" t="s">
        <v>365</v>
      </c>
    </row>
    <row r="1068" spans="1:16" x14ac:dyDescent="0.25">
      <c r="A1068">
        <v>2441</v>
      </c>
      <c r="B1068" t="s">
        <v>360</v>
      </c>
      <c r="E1068" t="s">
        <v>1393</v>
      </c>
      <c r="F1068" t="s">
        <v>347</v>
      </c>
      <c r="G1068" t="s">
        <v>1038</v>
      </c>
      <c r="H1068" t="s">
        <v>198</v>
      </c>
      <c r="I1068" t="s">
        <v>1039</v>
      </c>
      <c r="J1068">
        <v>1962</v>
      </c>
      <c r="K1068">
        <v>61722</v>
      </c>
      <c r="L1068">
        <v>4</v>
      </c>
      <c r="M1068" t="s">
        <v>200</v>
      </c>
      <c r="N1068" t="s">
        <v>670</v>
      </c>
      <c r="O1068" t="s">
        <v>202</v>
      </c>
      <c r="P1068" t="s">
        <v>365</v>
      </c>
    </row>
    <row r="1069" spans="1:16" x14ac:dyDescent="0.25">
      <c r="A1069">
        <v>2442</v>
      </c>
      <c r="B1069" t="s">
        <v>360</v>
      </c>
      <c r="E1069" t="s">
        <v>1394</v>
      </c>
      <c r="F1069" t="s">
        <v>347</v>
      </c>
      <c r="G1069" t="s">
        <v>1038</v>
      </c>
      <c r="H1069" t="s">
        <v>198</v>
      </c>
      <c r="I1069" t="s">
        <v>1039</v>
      </c>
      <c r="J1069">
        <v>1970</v>
      </c>
      <c r="K1069">
        <v>4263</v>
      </c>
      <c r="L1069">
        <v>4</v>
      </c>
      <c r="M1069" t="s">
        <v>200</v>
      </c>
      <c r="N1069" t="s">
        <v>670</v>
      </c>
      <c r="O1069" t="s">
        <v>202</v>
      </c>
      <c r="P1069" t="s">
        <v>365</v>
      </c>
    </row>
    <row r="1070" spans="1:16" x14ac:dyDescent="0.25">
      <c r="A1070">
        <v>2443</v>
      </c>
      <c r="B1070" t="s">
        <v>360</v>
      </c>
      <c r="E1070" t="s">
        <v>1395</v>
      </c>
      <c r="F1070" t="s">
        <v>347</v>
      </c>
      <c r="G1070" t="s">
        <v>1038</v>
      </c>
      <c r="H1070" t="s">
        <v>198</v>
      </c>
      <c r="I1070" t="s">
        <v>1039</v>
      </c>
      <c r="J1070">
        <v>1966</v>
      </c>
      <c r="K1070">
        <v>42458</v>
      </c>
      <c r="L1070">
        <v>4</v>
      </c>
      <c r="M1070" t="s">
        <v>200</v>
      </c>
      <c r="N1070" t="s">
        <v>670</v>
      </c>
      <c r="O1070" t="s">
        <v>202</v>
      </c>
      <c r="P1070" t="s">
        <v>365</v>
      </c>
    </row>
    <row r="1071" spans="1:16" x14ac:dyDescent="0.25">
      <c r="A1071">
        <v>2444</v>
      </c>
      <c r="B1071" t="s">
        <v>360</v>
      </c>
      <c r="E1071" t="s">
        <v>1396</v>
      </c>
      <c r="F1071" t="s">
        <v>347</v>
      </c>
      <c r="G1071" t="s">
        <v>1038</v>
      </c>
      <c r="H1071" t="s">
        <v>198</v>
      </c>
      <c r="I1071" t="s">
        <v>1039</v>
      </c>
      <c r="J1071">
        <v>1962</v>
      </c>
      <c r="K1071">
        <v>13766</v>
      </c>
      <c r="L1071">
        <v>4</v>
      </c>
      <c r="M1071" t="s">
        <v>200</v>
      </c>
      <c r="N1071" t="s">
        <v>670</v>
      </c>
      <c r="O1071" t="s">
        <v>202</v>
      </c>
      <c r="P1071" t="s">
        <v>365</v>
      </c>
    </row>
    <row r="1072" spans="1:16" x14ac:dyDescent="0.25">
      <c r="A1072">
        <v>2445</v>
      </c>
      <c r="B1072" t="s">
        <v>360</v>
      </c>
      <c r="E1072" t="s">
        <v>1397</v>
      </c>
      <c r="F1072" t="s">
        <v>347</v>
      </c>
      <c r="G1072" t="s">
        <v>1038</v>
      </c>
      <c r="H1072" t="s">
        <v>198</v>
      </c>
      <c r="I1072" t="s">
        <v>1039</v>
      </c>
      <c r="J1072">
        <v>1965</v>
      </c>
      <c r="K1072">
        <v>18519</v>
      </c>
      <c r="L1072">
        <v>4</v>
      </c>
      <c r="M1072" t="s">
        <v>200</v>
      </c>
      <c r="N1072" t="s">
        <v>376</v>
      </c>
      <c r="O1072" t="s">
        <v>202</v>
      </c>
      <c r="P1072" t="s">
        <v>365</v>
      </c>
    </row>
    <row r="1073" spans="1:16" x14ac:dyDescent="0.25">
      <c r="A1073">
        <v>2446</v>
      </c>
      <c r="B1073" t="s">
        <v>360</v>
      </c>
      <c r="E1073" t="s">
        <v>1398</v>
      </c>
      <c r="F1073" t="s">
        <v>347</v>
      </c>
      <c r="G1073" t="s">
        <v>1038</v>
      </c>
      <c r="H1073" t="s">
        <v>198</v>
      </c>
      <c r="I1073" t="s">
        <v>1039</v>
      </c>
      <c r="J1073">
        <v>1962</v>
      </c>
      <c r="K1073">
        <v>6837</v>
      </c>
      <c r="L1073">
        <v>4</v>
      </c>
      <c r="M1073" t="s">
        <v>200</v>
      </c>
      <c r="N1073" t="s">
        <v>376</v>
      </c>
      <c r="O1073" t="s">
        <v>202</v>
      </c>
      <c r="P1073" t="s">
        <v>365</v>
      </c>
    </row>
    <row r="1074" spans="1:16" x14ac:dyDescent="0.25">
      <c r="A1074">
        <v>2447</v>
      </c>
      <c r="B1074" t="s">
        <v>360</v>
      </c>
      <c r="E1074" t="s">
        <v>1399</v>
      </c>
      <c r="F1074" t="s">
        <v>347</v>
      </c>
      <c r="G1074" t="s">
        <v>1038</v>
      </c>
      <c r="H1074" t="s">
        <v>198</v>
      </c>
      <c r="I1074" t="s">
        <v>1039</v>
      </c>
      <c r="J1074">
        <v>1962</v>
      </c>
      <c r="K1074">
        <v>6957</v>
      </c>
      <c r="L1074">
        <v>4</v>
      </c>
      <c r="M1074" t="s">
        <v>200</v>
      </c>
      <c r="N1074" t="s">
        <v>376</v>
      </c>
      <c r="O1074" t="s">
        <v>202</v>
      </c>
      <c r="P1074" t="s">
        <v>365</v>
      </c>
    </row>
    <row r="1075" spans="1:16" x14ac:dyDescent="0.25">
      <c r="A1075">
        <v>2448</v>
      </c>
      <c r="B1075" t="s">
        <v>360</v>
      </c>
      <c r="E1075" t="s">
        <v>1400</v>
      </c>
      <c r="F1075" t="s">
        <v>347</v>
      </c>
      <c r="G1075" t="s">
        <v>1038</v>
      </c>
      <c r="H1075" t="s">
        <v>198</v>
      </c>
      <c r="I1075" t="s">
        <v>1039</v>
      </c>
      <c r="J1075">
        <v>1962</v>
      </c>
      <c r="K1075">
        <v>264037</v>
      </c>
      <c r="L1075">
        <v>4</v>
      </c>
      <c r="M1075" t="s">
        <v>200</v>
      </c>
      <c r="N1075" t="s">
        <v>376</v>
      </c>
      <c r="O1075" t="s">
        <v>202</v>
      </c>
      <c r="P1075" t="s">
        <v>365</v>
      </c>
    </row>
    <row r="1076" spans="1:16" x14ac:dyDescent="0.25">
      <c r="A1076">
        <v>2449</v>
      </c>
      <c r="B1076" t="s">
        <v>360</v>
      </c>
      <c r="E1076" t="s">
        <v>1401</v>
      </c>
      <c r="F1076" t="s">
        <v>347</v>
      </c>
      <c r="G1076" t="s">
        <v>1038</v>
      </c>
      <c r="H1076" t="s">
        <v>198</v>
      </c>
      <c r="I1076" t="s">
        <v>1039</v>
      </c>
      <c r="J1076">
        <v>1966</v>
      </c>
      <c r="K1076">
        <v>4724</v>
      </c>
      <c r="L1076">
        <v>4</v>
      </c>
      <c r="M1076" t="s">
        <v>200</v>
      </c>
      <c r="N1076" t="s">
        <v>670</v>
      </c>
      <c r="O1076" t="s">
        <v>202</v>
      </c>
      <c r="P1076" t="s">
        <v>365</v>
      </c>
    </row>
    <row r="1077" spans="1:16" x14ac:dyDescent="0.25">
      <c r="A1077">
        <v>2450</v>
      </c>
      <c r="B1077" t="s">
        <v>360</v>
      </c>
      <c r="E1077" t="s">
        <v>1402</v>
      </c>
      <c r="F1077" t="s">
        <v>347</v>
      </c>
      <c r="G1077" t="s">
        <v>1038</v>
      </c>
      <c r="H1077" t="s">
        <v>198</v>
      </c>
      <c r="I1077" t="s">
        <v>1039</v>
      </c>
      <c r="J1077">
        <v>1964</v>
      </c>
      <c r="K1077">
        <v>109992</v>
      </c>
      <c r="L1077">
        <v>4</v>
      </c>
      <c r="M1077" t="s">
        <v>200</v>
      </c>
      <c r="N1077" t="s">
        <v>376</v>
      </c>
      <c r="O1077" t="s">
        <v>202</v>
      </c>
      <c r="P1077" t="s">
        <v>365</v>
      </c>
    </row>
    <row r="1078" spans="1:16" x14ac:dyDescent="0.25">
      <c r="A1078">
        <v>2451</v>
      </c>
      <c r="B1078" t="s">
        <v>360</v>
      </c>
      <c r="E1078" t="s">
        <v>1403</v>
      </c>
      <c r="F1078" t="s">
        <v>347</v>
      </c>
      <c r="G1078" t="s">
        <v>1038</v>
      </c>
      <c r="H1078" t="s">
        <v>198</v>
      </c>
      <c r="I1078" t="s">
        <v>1039</v>
      </c>
      <c r="J1078">
        <v>1965</v>
      </c>
      <c r="K1078">
        <v>6357</v>
      </c>
      <c r="L1078">
        <v>4</v>
      </c>
      <c r="M1078" t="s">
        <v>200</v>
      </c>
      <c r="N1078" t="s">
        <v>376</v>
      </c>
      <c r="O1078" t="s">
        <v>202</v>
      </c>
      <c r="P1078" t="s">
        <v>365</v>
      </c>
    </row>
    <row r="1079" spans="1:16" x14ac:dyDescent="0.25">
      <c r="A1079">
        <v>2452</v>
      </c>
      <c r="B1079" t="s">
        <v>360</v>
      </c>
      <c r="E1079" t="s">
        <v>1404</v>
      </c>
      <c r="F1079" t="s">
        <v>347</v>
      </c>
      <c r="G1079" t="s">
        <v>1038</v>
      </c>
      <c r="H1079" t="s">
        <v>198</v>
      </c>
      <c r="I1079" t="s">
        <v>1039</v>
      </c>
      <c r="J1079">
        <v>1969</v>
      </c>
      <c r="K1079">
        <v>1461</v>
      </c>
      <c r="L1079">
        <v>4</v>
      </c>
      <c r="M1079" t="s">
        <v>200</v>
      </c>
      <c r="N1079" t="s">
        <v>670</v>
      </c>
      <c r="O1079" t="s">
        <v>202</v>
      </c>
      <c r="P1079" t="s">
        <v>365</v>
      </c>
    </row>
    <row r="1080" spans="1:16" x14ac:dyDescent="0.25">
      <c r="A1080">
        <v>2453</v>
      </c>
      <c r="B1080" t="s">
        <v>360</v>
      </c>
      <c r="E1080" t="s">
        <v>1405</v>
      </c>
      <c r="F1080" t="s">
        <v>347</v>
      </c>
      <c r="G1080" t="s">
        <v>1038</v>
      </c>
      <c r="H1080" t="s">
        <v>198</v>
      </c>
      <c r="I1080" t="s">
        <v>1039</v>
      </c>
      <c r="J1080">
        <v>1974</v>
      </c>
      <c r="K1080">
        <v>180617</v>
      </c>
      <c r="L1080">
        <v>4</v>
      </c>
      <c r="M1080" t="s">
        <v>200</v>
      </c>
      <c r="N1080" t="s">
        <v>376</v>
      </c>
      <c r="O1080" t="s">
        <v>202</v>
      </c>
      <c r="P1080" t="s">
        <v>365</v>
      </c>
    </row>
    <row r="1081" spans="1:16" x14ac:dyDescent="0.25">
      <c r="A1081">
        <v>2454</v>
      </c>
      <c r="B1081" t="s">
        <v>360</v>
      </c>
      <c r="E1081" t="s">
        <v>1406</v>
      </c>
      <c r="F1081" t="s">
        <v>347</v>
      </c>
      <c r="G1081" t="s">
        <v>1038</v>
      </c>
      <c r="H1081" t="s">
        <v>198</v>
      </c>
      <c r="I1081" t="s">
        <v>1039</v>
      </c>
      <c r="J1081">
        <v>1975</v>
      </c>
      <c r="K1081">
        <v>10030</v>
      </c>
      <c r="L1081">
        <v>4</v>
      </c>
      <c r="M1081" t="s">
        <v>200</v>
      </c>
      <c r="N1081" t="s">
        <v>376</v>
      </c>
      <c r="O1081" t="s">
        <v>202</v>
      </c>
      <c r="P1081" t="s">
        <v>365</v>
      </c>
    </row>
    <row r="1082" spans="1:16" x14ac:dyDescent="0.25">
      <c r="A1082">
        <v>2455</v>
      </c>
      <c r="B1082" t="s">
        <v>360</v>
      </c>
      <c r="E1082" t="s">
        <v>1407</v>
      </c>
      <c r="F1082" t="s">
        <v>347</v>
      </c>
      <c r="G1082" t="s">
        <v>1038</v>
      </c>
      <c r="H1082" t="s">
        <v>198</v>
      </c>
      <c r="I1082" t="s">
        <v>1039</v>
      </c>
      <c r="J1082">
        <v>1977</v>
      </c>
      <c r="K1082">
        <v>10425</v>
      </c>
      <c r="L1082">
        <v>4</v>
      </c>
      <c r="M1082" t="s">
        <v>200</v>
      </c>
      <c r="N1082" t="s">
        <v>376</v>
      </c>
      <c r="O1082" t="s">
        <v>202</v>
      </c>
      <c r="P1082" t="s">
        <v>365</v>
      </c>
    </row>
    <row r="1083" spans="1:16" x14ac:dyDescent="0.25">
      <c r="A1083">
        <v>2456</v>
      </c>
      <c r="B1083" t="s">
        <v>360</v>
      </c>
      <c r="E1083" t="s">
        <v>1408</v>
      </c>
      <c r="F1083" t="s">
        <v>347</v>
      </c>
      <c r="G1083" t="s">
        <v>1038</v>
      </c>
      <c r="H1083" t="s">
        <v>198</v>
      </c>
      <c r="I1083" t="s">
        <v>1039</v>
      </c>
      <c r="J1083">
        <v>1969</v>
      </c>
      <c r="K1083">
        <v>17373</v>
      </c>
      <c r="L1083">
        <v>4</v>
      </c>
      <c r="M1083" t="s">
        <v>200</v>
      </c>
      <c r="N1083" t="s">
        <v>376</v>
      </c>
      <c r="O1083" t="s">
        <v>202</v>
      </c>
      <c r="P1083" t="s">
        <v>365</v>
      </c>
    </row>
    <row r="1084" spans="1:16" x14ac:dyDescent="0.25">
      <c r="A1084">
        <v>2457</v>
      </c>
      <c r="B1084" t="s">
        <v>360</v>
      </c>
      <c r="E1084" t="s">
        <v>1409</v>
      </c>
      <c r="F1084" t="s">
        <v>347</v>
      </c>
      <c r="G1084" t="s">
        <v>1038</v>
      </c>
      <c r="H1084" t="s">
        <v>198</v>
      </c>
      <c r="I1084" t="s">
        <v>1039</v>
      </c>
      <c r="J1084">
        <v>1979</v>
      </c>
      <c r="K1084">
        <v>13339</v>
      </c>
      <c r="L1084">
        <v>4</v>
      </c>
      <c r="M1084" t="s">
        <v>200</v>
      </c>
      <c r="N1084" t="s">
        <v>376</v>
      </c>
      <c r="O1084" t="s">
        <v>202</v>
      </c>
      <c r="P1084" t="s">
        <v>365</v>
      </c>
    </row>
    <row r="1085" spans="1:16" x14ac:dyDescent="0.25">
      <c r="A1085">
        <v>2458</v>
      </c>
      <c r="B1085" t="s">
        <v>360</v>
      </c>
      <c r="E1085" t="s">
        <v>1410</v>
      </c>
      <c r="F1085" t="s">
        <v>347</v>
      </c>
      <c r="G1085" t="s">
        <v>1038</v>
      </c>
      <c r="H1085" t="s">
        <v>198</v>
      </c>
      <c r="I1085" t="s">
        <v>1039</v>
      </c>
      <c r="J1085">
        <v>1989</v>
      </c>
      <c r="K1085">
        <v>6983</v>
      </c>
      <c r="L1085">
        <v>4</v>
      </c>
      <c r="M1085" t="s">
        <v>200</v>
      </c>
      <c r="N1085" t="s">
        <v>670</v>
      </c>
      <c r="O1085" t="s">
        <v>202</v>
      </c>
      <c r="P1085" t="s">
        <v>365</v>
      </c>
    </row>
    <row r="1086" spans="1:16" x14ac:dyDescent="0.25">
      <c r="A1086">
        <v>2459</v>
      </c>
      <c r="B1086" t="s">
        <v>360</v>
      </c>
      <c r="E1086" t="s">
        <v>1411</v>
      </c>
      <c r="F1086" t="s">
        <v>347</v>
      </c>
      <c r="G1086" t="s">
        <v>1038</v>
      </c>
      <c r="H1086" t="s">
        <v>198</v>
      </c>
      <c r="I1086" t="s">
        <v>1039</v>
      </c>
      <c r="J1086">
        <v>1986</v>
      </c>
      <c r="K1086">
        <v>333234</v>
      </c>
      <c r="L1086">
        <v>4</v>
      </c>
      <c r="M1086" t="s">
        <v>200</v>
      </c>
      <c r="N1086" t="s">
        <v>670</v>
      </c>
      <c r="O1086" t="s">
        <v>202</v>
      </c>
      <c r="P1086" t="s">
        <v>365</v>
      </c>
    </row>
    <row r="1087" spans="1:16" x14ac:dyDescent="0.25">
      <c r="A1087">
        <v>2460</v>
      </c>
      <c r="B1087" t="s">
        <v>360</v>
      </c>
      <c r="E1087" t="s">
        <v>1412</v>
      </c>
      <c r="F1087" t="s">
        <v>347</v>
      </c>
      <c r="G1087" t="s">
        <v>1038</v>
      </c>
      <c r="H1087" t="s">
        <v>198</v>
      </c>
      <c r="I1087" t="s">
        <v>1039</v>
      </c>
      <c r="J1087">
        <v>1979</v>
      </c>
      <c r="K1087">
        <v>74892</v>
      </c>
      <c r="L1087">
        <v>4</v>
      </c>
      <c r="M1087" t="s">
        <v>200</v>
      </c>
      <c r="N1087" t="s">
        <v>670</v>
      </c>
      <c r="O1087" t="s">
        <v>202</v>
      </c>
      <c r="P1087" t="s">
        <v>365</v>
      </c>
    </row>
    <row r="1088" spans="1:16" x14ac:dyDescent="0.25">
      <c r="A1088">
        <v>2461</v>
      </c>
      <c r="B1088" t="s">
        <v>360</v>
      </c>
      <c r="E1088" t="s">
        <v>1413</v>
      </c>
      <c r="F1088" t="s">
        <v>347</v>
      </c>
      <c r="G1088" t="s">
        <v>1038</v>
      </c>
      <c r="H1088" t="s">
        <v>198</v>
      </c>
      <c r="I1088" t="s">
        <v>1039</v>
      </c>
      <c r="J1088">
        <v>1982</v>
      </c>
      <c r="K1088">
        <v>43300</v>
      </c>
      <c r="L1088">
        <v>4</v>
      </c>
      <c r="M1088" t="s">
        <v>200</v>
      </c>
      <c r="N1088" t="s">
        <v>670</v>
      </c>
      <c r="O1088" t="s">
        <v>202</v>
      </c>
      <c r="P1088" t="s">
        <v>365</v>
      </c>
    </row>
    <row r="1089" spans="1:16" x14ac:dyDescent="0.25">
      <c r="A1089">
        <v>2462</v>
      </c>
      <c r="B1089" t="s">
        <v>360</v>
      </c>
      <c r="E1089" t="s">
        <v>1414</v>
      </c>
      <c r="F1089" t="s">
        <v>347</v>
      </c>
      <c r="G1089" t="s">
        <v>1038</v>
      </c>
      <c r="H1089" t="s">
        <v>198</v>
      </c>
      <c r="I1089" t="s">
        <v>1039</v>
      </c>
      <c r="J1089">
        <v>1982</v>
      </c>
      <c r="K1089">
        <v>164474</v>
      </c>
      <c r="L1089">
        <v>4</v>
      </c>
      <c r="M1089" t="s">
        <v>200</v>
      </c>
      <c r="N1089" t="s">
        <v>670</v>
      </c>
      <c r="O1089" t="s">
        <v>202</v>
      </c>
      <c r="P1089" t="s">
        <v>365</v>
      </c>
    </row>
    <row r="1090" spans="1:16" x14ac:dyDescent="0.25">
      <c r="A1090">
        <v>2463</v>
      </c>
      <c r="B1090" t="s">
        <v>360</v>
      </c>
      <c r="E1090" t="s">
        <v>1415</v>
      </c>
      <c r="F1090" t="s">
        <v>347</v>
      </c>
      <c r="G1090" t="s">
        <v>1038</v>
      </c>
      <c r="H1090" t="s">
        <v>198</v>
      </c>
      <c r="I1090" t="s">
        <v>1039</v>
      </c>
      <c r="J1090">
        <v>1982</v>
      </c>
      <c r="K1090">
        <v>25998</v>
      </c>
      <c r="L1090">
        <v>4</v>
      </c>
      <c r="M1090" t="s">
        <v>200</v>
      </c>
      <c r="N1090" t="s">
        <v>670</v>
      </c>
      <c r="O1090" t="s">
        <v>202</v>
      </c>
      <c r="P1090" t="s">
        <v>365</v>
      </c>
    </row>
    <row r="1091" spans="1:16" x14ac:dyDescent="0.25">
      <c r="A1091">
        <v>2464</v>
      </c>
      <c r="B1091" t="s">
        <v>360</v>
      </c>
      <c r="E1091" t="s">
        <v>1416</v>
      </c>
      <c r="F1091" t="s">
        <v>347</v>
      </c>
      <c r="G1091" t="s">
        <v>1038</v>
      </c>
      <c r="H1091" t="s">
        <v>198</v>
      </c>
      <c r="I1091" t="s">
        <v>1039</v>
      </c>
      <c r="J1091">
        <v>1966</v>
      </c>
      <c r="K1091">
        <v>3188</v>
      </c>
      <c r="L1091">
        <v>4</v>
      </c>
      <c r="M1091" t="s">
        <v>200</v>
      </c>
      <c r="N1091" t="s">
        <v>670</v>
      </c>
      <c r="O1091" t="s">
        <v>202</v>
      </c>
      <c r="P1091" t="s">
        <v>365</v>
      </c>
    </row>
    <row r="1092" spans="1:16" x14ac:dyDescent="0.25">
      <c r="A1092">
        <v>2465</v>
      </c>
      <c r="B1092" t="s">
        <v>360</v>
      </c>
      <c r="E1092" t="s">
        <v>1417</v>
      </c>
      <c r="F1092" t="s">
        <v>347</v>
      </c>
      <c r="G1092" t="s">
        <v>1038</v>
      </c>
      <c r="H1092" t="s">
        <v>198</v>
      </c>
      <c r="I1092" t="s">
        <v>1039</v>
      </c>
      <c r="J1092">
        <v>1991</v>
      </c>
      <c r="K1092">
        <v>843531</v>
      </c>
      <c r="L1092">
        <v>4</v>
      </c>
      <c r="M1092" t="s">
        <v>200</v>
      </c>
      <c r="N1092" t="s">
        <v>376</v>
      </c>
      <c r="O1092" t="s">
        <v>202</v>
      </c>
      <c r="P1092" t="s">
        <v>365</v>
      </c>
    </row>
    <row r="1093" spans="1:16" x14ac:dyDescent="0.25">
      <c r="A1093">
        <v>2466</v>
      </c>
      <c r="B1093" t="s">
        <v>360</v>
      </c>
      <c r="E1093" t="s">
        <v>1418</v>
      </c>
      <c r="F1093" t="s">
        <v>347</v>
      </c>
      <c r="G1093" t="s">
        <v>1038</v>
      </c>
      <c r="H1093" t="s">
        <v>198</v>
      </c>
      <c r="I1093" t="s">
        <v>1039</v>
      </c>
      <c r="J1093">
        <v>1990</v>
      </c>
      <c r="K1093">
        <v>179922</v>
      </c>
      <c r="L1093">
        <v>4</v>
      </c>
      <c r="M1093" t="s">
        <v>200</v>
      </c>
      <c r="N1093" t="s">
        <v>376</v>
      </c>
      <c r="O1093" t="s">
        <v>202</v>
      </c>
      <c r="P1093" t="s">
        <v>365</v>
      </c>
    </row>
    <row r="1094" spans="1:16" x14ac:dyDescent="0.25">
      <c r="A1094">
        <v>2467</v>
      </c>
      <c r="B1094" t="s">
        <v>360</v>
      </c>
      <c r="E1094" t="s">
        <v>1419</v>
      </c>
      <c r="F1094" t="s">
        <v>347</v>
      </c>
      <c r="G1094" t="s">
        <v>1038</v>
      </c>
      <c r="H1094" t="s">
        <v>198</v>
      </c>
      <c r="I1094" t="s">
        <v>1039</v>
      </c>
      <c r="J1094">
        <v>1995</v>
      </c>
      <c r="K1094">
        <v>120548</v>
      </c>
      <c r="L1094">
        <v>4</v>
      </c>
      <c r="M1094" t="s">
        <v>200</v>
      </c>
      <c r="N1094" t="s">
        <v>376</v>
      </c>
      <c r="O1094" t="s">
        <v>202</v>
      </c>
      <c r="P1094" t="s">
        <v>365</v>
      </c>
    </row>
    <row r="1095" spans="1:16" x14ac:dyDescent="0.25">
      <c r="A1095">
        <v>2468</v>
      </c>
      <c r="B1095" t="s">
        <v>360</v>
      </c>
      <c r="E1095" t="s">
        <v>1420</v>
      </c>
      <c r="F1095" t="s">
        <v>347</v>
      </c>
      <c r="G1095" t="s">
        <v>1038</v>
      </c>
      <c r="H1095" t="s">
        <v>198</v>
      </c>
      <c r="I1095" t="s">
        <v>1039</v>
      </c>
      <c r="J1095">
        <v>1995</v>
      </c>
      <c r="K1095">
        <v>179996</v>
      </c>
      <c r="L1095">
        <v>4</v>
      </c>
      <c r="M1095" t="s">
        <v>200</v>
      </c>
      <c r="N1095" t="s">
        <v>376</v>
      </c>
      <c r="O1095" t="s">
        <v>202</v>
      </c>
      <c r="P1095" t="s">
        <v>365</v>
      </c>
    </row>
    <row r="1096" spans="1:16" x14ac:dyDescent="0.25">
      <c r="A1096">
        <v>2469</v>
      </c>
      <c r="B1096" t="s">
        <v>360</v>
      </c>
      <c r="E1096" t="s">
        <v>1421</v>
      </c>
      <c r="F1096" t="s">
        <v>347</v>
      </c>
      <c r="G1096" t="s">
        <v>1038</v>
      </c>
      <c r="H1096" t="s">
        <v>198</v>
      </c>
      <c r="I1096" t="s">
        <v>1039</v>
      </c>
      <c r="J1096">
        <v>1983</v>
      </c>
      <c r="K1096">
        <v>25376</v>
      </c>
      <c r="L1096">
        <v>4</v>
      </c>
      <c r="M1096" t="s">
        <v>200</v>
      </c>
      <c r="N1096" t="s">
        <v>376</v>
      </c>
      <c r="O1096" t="s">
        <v>202</v>
      </c>
      <c r="P1096" t="s">
        <v>365</v>
      </c>
    </row>
    <row r="1097" spans="1:16" x14ac:dyDescent="0.25">
      <c r="A1097">
        <v>2470</v>
      </c>
      <c r="B1097" t="s">
        <v>360</v>
      </c>
      <c r="E1097" t="s">
        <v>1422</v>
      </c>
      <c r="F1097" t="s">
        <v>347</v>
      </c>
      <c r="G1097" t="s">
        <v>1038</v>
      </c>
      <c r="H1097" t="s">
        <v>198</v>
      </c>
      <c r="I1097" t="s">
        <v>1039</v>
      </c>
      <c r="J1097">
        <v>1965</v>
      </c>
      <c r="K1097">
        <v>35697</v>
      </c>
      <c r="L1097">
        <v>4</v>
      </c>
      <c r="M1097" t="s">
        <v>200</v>
      </c>
      <c r="N1097" t="s">
        <v>376</v>
      </c>
      <c r="O1097" t="s">
        <v>202</v>
      </c>
      <c r="P1097" t="s">
        <v>365</v>
      </c>
    </row>
    <row r="1098" spans="1:16" x14ac:dyDescent="0.25">
      <c r="A1098">
        <v>2471</v>
      </c>
      <c r="B1098" t="s">
        <v>360</v>
      </c>
      <c r="E1098" t="s">
        <v>1423</v>
      </c>
      <c r="F1098" t="s">
        <v>347</v>
      </c>
      <c r="G1098" t="s">
        <v>1038</v>
      </c>
      <c r="H1098" t="s">
        <v>198</v>
      </c>
      <c r="I1098" t="s">
        <v>1039</v>
      </c>
      <c r="J1098">
        <v>1986</v>
      </c>
      <c r="K1098">
        <v>40992</v>
      </c>
      <c r="L1098">
        <v>4</v>
      </c>
      <c r="M1098" t="s">
        <v>200</v>
      </c>
      <c r="N1098" t="s">
        <v>376</v>
      </c>
      <c r="O1098" t="s">
        <v>202</v>
      </c>
      <c r="P1098" t="s">
        <v>365</v>
      </c>
    </row>
    <row r="1099" spans="1:16" x14ac:dyDescent="0.25">
      <c r="A1099">
        <v>2472</v>
      </c>
      <c r="B1099" t="s">
        <v>360</v>
      </c>
      <c r="E1099" t="s">
        <v>1424</v>
      </c>
      <c r="F1099" t="s">
        <v>347</v>
      </c>
      <c r="G1099" t="s">
        <v>1038</v>
      </c>
      <c r="H1099" t="s">
        <v>198</v>
      </c>
      <c r="I1099" t="s">
        <v>1039</v>
      </c>
      <c r="J1099">
        <v>1982</v>
      </c>
      <c r="K1099">
        <v>39592</v>
      </c>
      <c r="L1099">
        <v>4</v>
      </c>
      <c r="M1099" t="s">
        <v>200</v>
      </c>
      <c r="N1099" t="s">
        <v>376</v>
      </c>
      <c r="O1099" t="s">
        <v>202</v>
      </c>
      <c r="P1099" t="s">
        <v>365</v>
      </c>
    </row>
    <row r="1100" spans="1:16" x14ac:dyDescent="0.25">
      <c r="A1100">
        <v>2473</v>
      </c>
      <c r="B1100" t="s">
        <v>360</v>
      </c>
      <c r="E1100" t="s">
        <v>1425</v>
      </c>
      <c r="F1100" t="s">
        <v>347</v>
      </c>
      <c r="G1100" t="s">
        <v>1038</v>
      </c>
      <c r="H1100" t="s">
        <v>198</v>
      </c>
      <c r="I1100" t="s">
        <v>1039</v>
      </c>
      <c r="J1100">
        <v>1983</v>
      </c>
      <c r="K1100">
        <v>39455</v>
      </c>
      <c r="L1100">
        <v>4</v>
      </c>
      <c r="M1100" t="s">
        <v>200</v>
      </c>
      <c r="N1100" t="s">
        <v>376</v>
      </c>
      <c r="O1100" t="s">
        <v>202</v>
      </c>
      <c r="P1100" t="s">
        <v>365</v>
      </c>
    </row>
    <row r="1101" spans="1:16" x14ac:dyDescent="0.25">
      <c r="A1101">
        <v>2474</v>
      </c>
      <c r="B1101" t="s">
        <v>360</v>
      </c>
      <c r="E1101" t="s">
        <v>1426</v>
      </c>
      <c r="F1101" t="s">
        <v>347</v>
      </c>
      <c r="G1101" t="s">
        <v>1038</v>
      </c>
      <c r="H1101" t="s">
        <v>198</v>
      </c>
      <c r="I1101" t="s">
        <v>1039</v>
      </c>
      <c r="J1101">
        <v>1990</v>
      </c>
      <c r="K1101">
        <v>27622</v>
      </c>
      <c r="L1101">
        <v>4</v>
      </c>
      <c r="M1101" t="s">
        <v>200</v>
      </c>
      <c r="N1101" t="s">
        <v>376</v>
      </c>
      <c r="O1101" t="s">
        <v>202</v>
      </c>
      <c r="P1101" t="s">
        <v>365</v>
      </c>
    </row>
    <row r="1102" spans="1:16" x14ac:dyDescent="0.25">
      <c r="A1102">
        <v>2475</v>
      </c>
      <c r="B1102" t="s">
        <v>360</v>
      </c>
      <c r="E1102" t="s">
        <v>1427</v>
      </c>
      <c r="F1102" t="s">
        <v>347</v>
      </c>
      <c r="G1102" t="s">
        <v>1038</v>
      </c>
      <c r="H1102" t="s">
        <v>198</v>
      </c>
      <c r="I1102" t="s">
        <v>1039</v>
      </c>
      <c r="J1102">
        <v>1983</v>
      </c>
      <c r="K1102">
        <v>53618</v>
      </c>
      <c r="L1102">
        <v>4</v>
      </c>
      <c r="M1102" t="s">
        <v>200</v>
      </c>
      <c r="N1102" t="s">
        <v>364</v>
      </c>
      <c r="O1102" t="s">
        <v>202</v>
      </c>
      <c r="P1102" t="s">
        <v>365</v>
      </c>
    </row>
    <row r="1103" spans="1:16" x14ac:dyDescent="0.25">
      <c r="A1103">
        <v>2476</v>
      </c>
      <c r="B1103" t="s">
        <v>360</v>
      </c>
      <c r="E1103" t="s">
        <v>1428</v>
      </c>
      <c r="F1103" t="s">
        <v>347</v>
      </c>
      <c r="G1103" t="s">
        <v>1038</v>
      </c>
      <c r="H1103" t="s">
        <v>198</v>
      </c>
      <c r="I1103" t="s">
        <v>1039</v>
      </c>
      <c r="J1103">
        <v>1980</v>
      </c>
      <c r="K1103">
        <v>43598</v>
      </c>
      <c r="L1103">
        <v>4</v>
      </c>
      <c r="M1103" t="s">
        <v>200</v>
      </c>
      <c r="N1103" t="s">
        <v>376</v>
      </c>
      <c r="O1103" t="s">
        <v>202</v>
      </c>
      <c r="P1103" t="s">
        <v>365</v>
      </c>
    </row>
    <row r="1104" spans="1:16" x14ac:dyDescent="0.25">
      <c r="A1104">
        <v>2477</v>
      </c>
      <c r="B1104" t="s">
        <v>360</v>
      </c>
      <c r="E1104" t="s">
        <v>1429</v>
      </c>
      <c r="F1104" t="s">
        <v>347</v>
      </c>
      <c r="G1104" t="s">
        <v>1038</v>
      </c>
      <c r="H1104" t="s">
        <v>198</v>
      </c>
      <c r="I1104" t="s">
        <v>1039</v>
      </c>
      <c r="J1104">
        <v>1984</v>
      </c>
      <c r="K1104">
        <v>48910</v>
      </c>
      <c r="L1104">
        <v>4</v>
      </c>
      <c r="M1104" t="s">
        <v>200</v>
      </c>
      <c r="N1104" t="s">
        <v>376</v>
      </c>
      <c r="O1104" t="s">
        <v>202</v>
      </c>
      <c r="P1104" t="s">
        <v>365</v>
      </c>
    </row>
    <row r="1105" spans="1:16" x14ac:dyDescent="0.25">
      <c r="A1105">
        <v>2478</v>
      </c>
      <c r="B1105" t="s">
        <v>360</v>
      </c>
      <c r="E1105" t="s">
        <v>1430</v>
      </c>
      <c r="F1105" t="s">
        <v>347</v>
      </c>
      <c r="G1105" t="s">
        <v>1038</v>
      </c>
      <c r="H1105" t="s">
        <v>198</v>
      </c>
      <c r="I1105" t="s">
        <v>1039</v>
      </c>
      <c r="J1105">
        <v>1975</v>
      </c>
      <c r="K1105">
        <v>11526</v>
      </c>
      <c r="L1105">
        <v>4</v>
      </c>
      <c r="M1105" t="s">
        <v>200</v>
      </c>
      <c r="N1105" t="s">
        <v>376</v>
      </c>
      <c r="O1105" t="s">
        <v>202</v>
      </c>
      <c r="P1105" t="s">
        <v>365</v>
      </c>
    </row>
    <row r="1106" spans="1:16" x14ac:dyDescent="0.25">
      <c r="A1106">
        <v>2479</v>
      </c>
      <c r="B1106" t="s">
        <v>360</v>
      </c>
      <c r="E1106" t="s">
        <v>1431</v>
      </c>
      <c r="F1106" t="s">
        <v>347</v>
      </c>
      <c r="G1106" t="s">
        <v>1038</v>
      </c>
      <c r="H1106" t="s">
        <v>198</v>
      </c>
      <c r="I1106" t="s">
        <v>1039</v>
      </c>
      <c r="J1106">
        <v>1970</v>
      </c>
      <c r="K1106">
        <v>6481</v>
      </c>
      <c r="L1106">
        <v>4</v>
      </c>
      <c r="M1106" t="s">
        <v>200</v>
      </c>
      <c r="N1106" t="s">
        <v>376</v>
      </c>
      <c r="O1106" t="s">
        <v>202</v>
      </c>
      <c r="P1106" t="s">
        <v>365</v>
      </c>
    </row>
    <row r="1107" spans="1:16" x14ac:dyDescent="0.25">
      <c r="A1107">
        <v>2480</v>
      </c>
      <c r="B1107" t="s">
        <v>360</v>
      </c>
      <c r="E1107" t="s">
        <v>1432</v>
      </c>
      <c r="F1107" t="s">
        <v>347</v>
      </c>
      <c r="G1107" t="s">
        <v>1038</v>
      </c>
      <c r="H1107" t="s">
        <v>198</v>
      </c>
      <c r="I1107" t="s">
        <v>1039</v>
      </c>
      <c r="J1107">
        <v>1970</v>
      </c>
      <c r="K1107">
        <v>4995</v>
      </c>
      <c r="L1107">
        <v>4</v>
      </c>
      <c r="M1107" t="s">
        <v>200</v>
      </c>
      <c r="N1107" t="s">
        <v>376</v>
      </c>
      <c r="O1107" t="s">
        <v>202</v>
      </c>
      <c r="P1107" t="s">
        <v>365</v>
      </c>
    </row>
    <row r="1108" spans="1:16" x14ac:dyDescent="0.25">
      <c r="A1108">
        <v>2481</v>
      </c>
      <c r="B1108" t="s">
        <v>360</v>
      </c>
      <c r="E1108" t="s">
        <v>1433</v>
      </c>
      <c r="F1108" t="s">
        <v>347</v>
      </c>
      <c r="G1108" t="s">
        <v>1038</v>
      </c>
      <c r="H1108" t="s">
        <v>198</v>
      </c>
      <c r="I1108" t="s">
        <v>1039</v>
      </c>
      <c r="J1108">
        <v>1966</v>
      </c>
      <c r="K1108">
        <v>77460</v>
      </c>
      <c r="L1108">
        <v>4</v>
      </c>
      <c r="M1108" t="s">
        <v>200</v>
      </c>
      <c r="N1108" t="s">
        <v>376</v>
      </c>
      <c r="O1108" t="s">
        <v>202</v>
      </c>
      <c r="P1108" t="s">
        <v>365</v>
      </c>
    </row>
    <row r="1109" spans="1:16" x14ac:dyDescent="0.25">
      <c r="A1109">
        <v>2482</v>
      </c>
      <c r="B1109" t="s">
        <v>360</v>
      </c>
      <c r="E1109" t="s">
        <v>1434</v>
      </c>
      <c r="F1109" t="s">
        <v>347</v>
      </c>
      <c r="G1109" t="s">
        <v>1038</v>
      </c>
      <c r="H1109" t="s">
        <v>198</v>
      </c>
      <c r="I1109" t="s">
        <v>1039</v>
      </c>
      <c r="J1109">
        <v>1952</v>
      </c>
      <c r="K1109">
        <v>2130656</v>
      </c>
      <c r="L1109">
        <v>4</v>
      </c>
      <c r="M1109" t="s">
        <v>200</v>
      </c>
      <c r="N1109" t="s">
        <v>364</v>
      </c>
      <c r="O1109" t="s">
        <v>202</v>
      </c>
      <c r="P1109" t="s">
        <v>365</v>
      </c>
    </row>
    <row r="1110" spans="1:16" x14ac:dyDescent="0.25">
      <c r="A1110">
        <v>2483</v>
      </c>
      <c r="B1110" t="s">
        <v>360</v>
      </c>
      <c r="E1110" t="s">
        <v>1435</v>
      </c>
      <c r="F1110" t="s">
        <v>347</v>
      </c>
      <c r="G1110" t="s">
        <v>1038</v>
      </c>
      <c r="H1110" t="s">
        <v>198</v>
      </c>
      <c r="I1110" t="s">
        <v>1039</v>
      </c>
      <c r="J1110">
        <v>1952</v>
      </c>
      <c r="K1110">
        <v>694864</v>
      </c>
      <c r="L1110">
        <v>4</v>
      </c>
      <c r="M1110" t="s">
        <v>200</v>
      </c>
      <c r="N1110" t="s">
        <v>364</v>
      </c>
      <c r="O1110" t="s">
        <v>202</v>
      </c>
      <c r="P1110" t="s">
        <v>365</v>
      </c>
    </row>
    <row r="1111" spans="1:16" x14ac:dyDescent="0.25">
      <c r="A1111">
        <v>2484</v>
      </c>
      <c r="B1111" t="s">
        <v>360</v>
      </c>
      <c r="E1111" t="s">
        <v>1436</v>
      </c>
      <c r="F1111" t="s">
        <v>347</v>
      </c>
      <c r="G1111" t="s">
        <v>1038</v>
      </c>
      <c r="H1111" t="s">
        <v>198</v>
      </c>
      <c r="I1111" t="s">
        <v>1039</v>
      </c>
      <c r="J1111">
        <v>1969</v>
      </c>
      <c r="K1111">
        <v>223043</v>
      </c>
      <c r="L1111">
        <v>4</v>
      </c>
      <c r="M1111" t="s">
        <v>200</v>
      </c>
      <c r="N1111" t="s">
        <v>376</v>
      </c>
      <c r="O1111" t="s">
        <v>202</v>
      </c>
      <c r="P1111" t="s">
        <v>365</v>
      </c>
    </row>
    <row r="1112" spans="1:16" x14ac:dyDescent="0.25">
      <c r="A1112">
        <v>2485</v>
      </c>
      <c r="B1112" t="s">
        <v>360</v>
      </c>
      <c r="E1112" t="s">
        <v>1437</v>
      </c>
      <c r="F1112" t="s">
        <v>347</v>
      </c>
      <c r="G1112" t="s">
        <v>1038</v>
      </c>
      <c r="H1112" t="s">
        <v>198</v>
      </c>
      <c r="I1112" t="s">
        <v>1039</v>
      </c>
      <c r="J1112">
        <v>1969</v>
      </c>
      <c r="K1112">
        <v>28403</v>
      </c>
      <c r="L1112">
        <v>4</v>
      </c>
      <c r="M1112" t="s">
        <v>200</v>
      </c>
      <c r="N1112" t="s">
        <v>364</v>
      </c>
      <c r="O1112" t="s">
        <v>202</v>
      </c>
      <c r="P1112" t="s">
        <v>365</v>
      </c>
    </row>
    <row r="1113" spans="1:16" x14ac:dyDescent="0.25">
      <c r="A1113">
        <v>2486</v>
      </c>
      <c r="B1113" t="s">
        <v>360</v>
      </c>
      <c r="E1113" t="s">
        <v>1438</v>
      </c>
      <c r="F1113" t="s">
        <v>347</v>
      </c>
      <c r="G1113" t="s">
        <v>1038</v>
      </c>
      <c r="H1113" t="s">
        <v>198</v>
      </c>
      <c r="I1113" t="s">
        <v>1039</v>
      </c>
      <c r="J1113">
        <v>1966</v>
      </c>
      <c r="K1113">
        <v>877456</v>
      </c>
      <c r="L1113">
        <v>4</v>
      </c>
      <c r="M1113" t="s">
        <v>200</v>
      </c>
      <c r="N1113" t="s">
        <v>364</v>
      </c>
      <c r="O1113" t="s">
        <v>202</v>
      </c>
      <c r="P1113" t="s">
        <v>365</v>
      </c>
    </row>
    <row r="1114" spans="1:16" x14ac:dyDescent="0.25">
      <c r="A1114">
        <v>2487</v>
      </c>
      <c r="B1114" t="s">
        <v>360</v>
      </c>
      <c r="E1114" t="s">
        <v>1439</v>
      </c>
      <c r="F1114" t="s">
        <v>347</v>
      </c>
      <c r="G1114" t="s">
        <v>1038</v>
      </c>
      <c r="H1114" t="s">
        <v>198</v>
      </c>
      <c r="I1114" t="s">
        <v>1039</v>
      </c>
      <c r="J1114">
        <v>1966</v>
      </c>
      <c r="K1114">
        <v>6353</v>
      </c>
      <c r="L1114">
        <v>4</v>
      </c>
      <c r="M1114" t="s">
        <v>200</v>
      </c>
      <c r="N1114" t="s">
        <v>467</v>
      </c>
      <c r="O1114" t="s">
        <v>202</v>
      </c>
      <c r="P1114" t="s">
        <v>365</v>
      </c>
    </row>
    <row r="1115" spans="1:16" x14ac:dyDescent="0.25">
      <c r="A1115">
        <v>2488</v>
      </c>
      <c r="B1115" t="s">
        <v>360</v>
      </c>
      <c r="E1115" t="s">
        <v>1440</v>
      </c>
      <c r="F1115" t="s">
        <v>347</v>
      </c>
      <c r="G1115" t="s">
        <v>1038</v>
      </c>
      <c r="H1115" t="s">
        <v>198</v>
      </c>
      <c r="I1115" t="s">
        <v>1039</v>
      </c>
      <c r="J1115">
        <v>1968</v>
      </c>
      <c r="K1115">
        <v>769771</v>
      </c>
      <c r="L1115">
        <v>4</v>
      </c>
      <c r="M1115" t="s">
        <v>200</v>
      </c>
      <c r="N1115" t="s">
        <v>364</v>
      </c>
      <c r="O1115" t="s">
        <v>202</v>
      </c>
      <c r="P1115" t="s">
        <v>365</v>
      </c>
    </row>
    <row r="1116" spans="1:16" x14ac:dyDescent="0.25">
      <c r="A1116">
        <v>2489</v>
      </c>
      <c r="B1116" t="s">
        <v>360</v>
      </c>
      <c r="E1116" t="s">
        <v>1441</v>
      </c>
      <c r="F1116" t="s">
        <v>347</v>
      </c>
      <c r="G1116" t="s">
        <v>1038</v>
      </c>
      <c r="H1116" t="s">
        <v>198</v>
      </c>
      <c r="I1116" t="s">
        <v>1039</v>
      </c>
      <c r="J1116">
        <v>1974</v>
      </c>
      <c r="K1116">
        <v>133901</v>
      </c>
      <c r="L1116">
        <v>4</v>
      </c>
      <c r="M1116" t="s">
        <v>200</v>
      </c>
      <c r="N1116" t="s">
        <v>364</v>
      </c>
      <c r="O1116" t="s">
        <v>202</v>
      </c>
      <c r="P1116" t="s">
        <v>365</v>
      </c>
    </row>
    <row r="1117" spans="1:16" x14ac:dyDescent="0.25">
      <c r="A1117">
        <v>2490</v>
      </c>
      <c r="B1117" t="s">
        <v>360</v>
      </c>
      <c r="E1117" t="s">
        <v>1442</v>
      </c>
      <c r="F1117" t="s">
        <v>347</v>
      </c>
      <c r="G1117" t="s">
        <v>1038</v>
      </c>
      <c r="H1117" t="s">
        <v>198</v>
      </c>
      <c r="I1117" t="s">
        <v>1039</v>
      </c>
      <c r="J1117">
        <v>1975</v>
      </c>
      <c r="K1117">
        <v>57575</v>
      </c>
      <c r="L1117">
        <v>4</v>
      </c>
      <c r="M1117" t="s">
        <v>200</v>
      </c>
      <c r="N1117" t="s">
        <v>376</v>
      </c>
      <c r="O1117" t="s">
        <v>202</v>
      </c>
      <c r="P1117" t="s">
        <v>365</v>
      </c>
    </row>
    <row r="1118" spans="1:16" x14ac:dyDescent="0.25">
      <c r="A1118">
        <v>2491</v>
      </c>
      <c r="B1118" t="s">
        <v>360</v>
      </c>
      <c r="E1118" t="s">
        <v>1443</v>
      </c>
      <c r="F1118" t="s">
        <v>347</v>
      </c>
      <c r="G1118" t="s">
        <v>1038</v>
      </c>
      <c r="H1118" t="s">
        <v>198</v>
      </c>
      <c r="I1118" t="s">
        <v>1039</v>
      </c>
      <c r="J1118">
        <v>1977</v>
      </c>
      <c r="K1118">
        <v>76767</v>
      </c>
      <c r="L1118">
        <v>4</v>
      </c>
      <c r="M1118" t="s">
        <v>200</v>
      </c>
      <c r="N1118" t="s">
        <v>376</v>
      </c>
      <c r="O1118" t="s">
        <v>202</v>
      </c>
      <c r="P1118" t="s">
        <v>365</v>
      </c>
    </row>
    <row r="1119" spans="1:16" x14ac:dyDescent="0.25">
      <c r="A1119">
        <v>2492</v>
      </c>
      <c r="B1119" t="s">
        <v>360</v>
      </c>
      <c r="E1119" t="s">
        <v>1444</v>
      </c>
      <c r="F1119" t="s">
        <v>347</v>
      </c>
      <c r="G1119" t="s">
        <v>1038</v>
      </c>
      <c r="H1119" t="s">
        <v>198</v>
      </c>
      <c r="I1119" t="s">
        <v>1039</v>
      </c>
      <c r="J1119">
        <v>1981</v>
      </c>
      <c r="K1119">
        <v>111209</v>
      </c>
      <c r="L1119">
        <v>4</v>
      </c>
      <c r="M1119" t="s">
        <v>200</v>
      </c>
      <c r="N1119" t="s">
        <v>376</v>
      </c>
      <c r="O1119" t="s">
        <v>202</v>
      </c>
      <c r="P1119" t="s">
        <v>365</v>
      </c>
    </row>
    <row r="1120" spans="1:16" x14ac:dyDescent="0.25">
      <c r="A1120">
        <v>2493</v>
      </c>
      <c r="B1120" t="s">
        <v>360</v>
      </c>
      <c r="E1120" t="s">
        <v>1445</v>
      </c>
      <c r="F1120" t="s">
        <v>347</v>
      </c>
      <c r="G1120" t="s">
        <v>1038</v>
      </c>
      <c r="H1120" t="s">
        <v>198</v>
      </c>
      <c r="I1120" t="s">
        <v>1039</v>
      </c>
      <c r="J1120">
        <v>1981</v>
      </c>
      <c r="K1120">
        <v>9130</v>
      </c>
      <c r="L1120">
        <v>4</v>
      </c>
      <c r="M1120" t="s">
        <v>200</v>
      </c>
      <c r="N1120" t="s">
        <v>364</v>
      </c>
      <c r="O1120" t="s">
        <v>202</v>
      </c>
      <c r="P1120" t="s">
        <v>365</v>
      </c>
    </row>
    <row r="1121" spans="1:16" x14ac:dyDescent="0.25">
      <c r="A1121">
        <v>2494</v>
      </c>
      <c r="B1121" t="s">
        <v>360</v>
      </c>
      <c r="E1121" t="s">
        <v>1446</v>
      </c>
      <c r="F1121" t="s">
        <v>347</v>
      </c>
      <c r="G1121" t="s">
        <v>1038</v>
      </c>
      <c r="H1121" t="s">
        <v>198</v>
      </c>
      <c r="I1121" t="s">
        <v>1039</v>
      </c>
      <c r="J1121">
        <v>1981</v>
      </c>
      <c r="K1121">
        <v>16230</v>
      </c>
      <c r="L1121">
        <v>4</v>
      </c>
      <c r="M1121" t="s">
        <v>200</v>
      </c>
      <c r="N1121" t="s">
        <v>364</v>
      </c>
      <c r="O1121" t="s">
        <v>202</v>
      </c>
      <c r="P1121" t="s">
        <v>365</v>
      </c>
    </row>
    <row r="1122" spans="1:16" x14ac:dyDescent="0.25">
      <c r="A1122">
        <v>2495</v>
      </c>
      <c r="B1122" t="s">
        <v>360</v>
      </c>
      <c r="E1122" t="s">
        <v>1447</v>
      </c>
      <c r="F1122" t="s">
        <v>347</v>
      </c>
      <c r="G1122" t="s">
        <v>1038</v>
      </c>
      <c r="H1122" t="s">
        <v>198</v>
      </c>
      <c r="I1122" t="s">
        <v>1039</v>
      </c>
      <c r="J1122">
        <v>1979</v>
      </c>
      <c r="K1122">
        <v>1640834</v>
      </c>
      <c r="L1122">
        <v>4</v>
      </c>
      <c r="M1122" t="s">
        <v>200</v>
      </c>
      <c r="N1122" t="s">
        <v>364</v>
      </c>
      <c r="O1122" t="s">
        <v>202</v>
      </c>
      <c r="P1122" t="s">
        <v>365</v>
      </c>
    </row>
    <row r="1123" spans="1:16" x14ac:dyDescent="0.25">
      <c r="A1123">
        <v>2496</v>
      </c>
      <c r="B1123" t="s">
        <v>360</v>
      </c>
      <c r="E1123" t="s">
        <v>1448</v>
      </c>
      <c r="F1123" t="s">
        <v>347</v>
      </c>
      <c r="G1123" t="s">
        <v>1038</v>
      </c>
      <c r="H1123" t="s">
        <v>198</v>
      </c>
      <c r="I1123" t="s">
        <v>1039</v>
      </c>
      <c r="J1123">
        <v>1958</v>
      </c>
      <c r="K1123">
        <v>473795</v>
      </c>
      <c r="L1123">
        <v>4</v>
      </c>
      <c r="M1123" t="s">
        <v>200</v>
      </c>
      <c r="N1123" t="s">
        <v>376</v>
      </c>
      <c r="O1123" t="s">
        <v>202</v>
      </c>
      <c r="P1123" t="s">
        <v>365</v>
      </c>
    </row>
    <row r="1124" spans="1:16" x14ac:dyDescent="0.25">
      <c r="A1124">
        <v>2497</v>
      </c>
      <c r="B1124" t="s">
        <v>360</v>
      </c>
      <c r="E1124" t="s">
        <v>1449</v>
      </c>
      <c r="F1124" t="s">
        <v>347</v>
      </c>
      <c r="G1124" t="s">
        <v>1038</v>
      </c>
      <c r="H1124" t="s">
        <v>198</v>
      </c>
      <c r="I1124" t="s">
        <v>1039</v>
      </c>
      <c r="J1124">
        <v>1970</v>
      </c>
      <c r="K1124">
        <v>269883</v>
      </c>
      <c r="L1124">
        <v>4</v>
      </c>
      <c r="M1124" t="s">
        <v>200</v>
      </c>
      <c r="N1124" t="s">
        <v>376</v>
      </c>
      <c r="O1124" t="s">
        <v>202</v>
      </c>
      <c r="P1124" t="s">
        <v>365</v>
      </c>
    </row>
    <row r="1125" spans="1:16" x14ac:dyDescent="0.25">
      <c r="A1125">
        <v>2498</v>
      </c>
      <c r="B1125" t="s">
        <v>360</v>
      </c>
      <c r="E1125" t="s">
        <v>1450</v>
      </c>
      <c r="F1125" t="s">
        <v>347</v>
      </c>
      <c r="G1125" t="s">
        <v>1038</v>
      </c>
      <c r="H1125" t="s">
        <v>198</v>
      </c>
      <c r="I1125" t="s">
        <v>1039</v>
      </c>
      <c r="J1125">
        <v>1973</v>
      </c>
      <c r="K1125">
        <v>14202</v>
      </c>
      <c r="L1125">
        <v>4</v>
      </c>
      <c r="M1125" t="s">
        <v>200</v>
      </c>
      <c r="N1125" t="s">
        <v>364</v>
      </c>
      <c r="O1125" t="s">
        <v>202</v>
      </c>
      <c r="P1125" t="s">
        <v>365</v>
      </c>
    </row>
    <row r="1126" spans="1:16" x14ac:dyDescent="0.25">
      <c r="A1126">
        <v>2499</v>
      </c>
      <c r="B1126" t="s">
        <v>360</v>
      </c>
      <c r="E1126" t="s">
        <v>1451</v>
      </c>
      <c r="F1126" t="s">
        <v>347</v>
      </c>
      <c r="G1126" t="s">
        <v>1038</v>
      </c>
      <c r="H1126" t="s">
        <v>198</v>
      </c>
      <c r="I1126" t="s">
        <v>1039</v>
      </c>
      <c r="J1126">
        <v>1983</v>
      </c>
      <c r="K1126">
        <v>23990</v>
      </c>
      <c r="L1126">
        <v>4</v>
      </c>
      <c r="M1126" t="s">
        <v>200</v>
      </c>
      <c r="N1126" t="s">
        <v>376</v>
      </c>
      <c r="O1126" t="s">
        <v>202</v>
      </c>
      <c r="P1126" t="s">
        <v>365</v>
      </c>
    </row>
    <row r="1127" spans="1:16" x14ac:dyDescent="0.25">
      <c r="A1127">
        <v>2500</v>
      </c>
      <c r="B1127" t="s">
        <v>360</v>
      </c>
      <c r="E1127" t="s">
        <v>1452</v>
      </c>
      <c r="F1127" t="s">
        <v>347</v>
      </c>
      <c r="G1127" t="s">
        <v>1038</v>
      </c>
      <c r="H1127" t="s">
        <v>198</v>
      </c>
      <c r="I1127" t="s">
        <v>1039</v>
      </c>
      <c r="J1127">
        <v>1960</v>
      </c>
      <c r="K1127">
        <v>182321</v>
      </c>
      <c r="L1127">
        <v>4</v>
      </c>
      <c r="M1127" t="s">
        <v>200</v>
      </c>
      <c r="N1127" t="s">
        <v>376</v>
      </c>
      <c r="O1127" t="s">
        <v>202</v>
      </c>
      <c r="P1127" t="s">
        <v>365</v>
      </c>
    </row>
    <row r="1128" spans="1:16" x14ac:dyDescent="0.25">
      <c r="A1128">
        <v>2501</v>
      </c>
      <c r="B1128" t="s">
        <v>360</v>
      </c>
      <c r="E1128" t="s">
        <v>1453</v>
      </c>
      <c r="F1128" t="s">
        <v>347</v>
      </c>
      <c r="G1128" t="s">
        <v>1038</v>
      </c>
      <c r="H1128" t="s">
        <v>198</v>
      </c>
      <c r="I1128" t="s">
        <v>1039</v>
      </c>
      <c r="J1128">
        <v>1962</v>
      </c>
      <c r="K1128">
        <v>16230</v>
      </c>
      <c r="L1128">
        <v>4</v>
      </c>
      <c r="M1128" t="s">
        <v>200</v>
      </c>
      <c r="N1128" t="s">
        <v>364</v>
      </c>
      <c r="O1128" t="s">
        <v>202</v>
      </c>
      <c r="P1128" t="s">
        <v>365</v>
      </c>
    </row>
    <row r="1129" spans="1:16" x14ac:dyDescent="0.25">
      <c r="A1129">
        <v>2502</v>
      </c>
      <c r="B1129" t="s">
        <v>360</v>
      </c>
      <c r="E1129" t="s">
        <v>1454</v>
      </c>
      <c r="F1129" t="s">
        <v>347</v>
      </c>
      <c r="G1129" t="s">
        <v>1038</v>
      </c>
      <c r="H1129" t="s">
        <v>198</v>
      </c>
      <c r="I1129" t="s">
        <v>1039</v>
      </c>
      <c r="J1129">
        <v>1962</v>
      </c>
      <c r="K1129">
        <v>40576</v>
      </c>
      <c r="L1129">
        <v>4</v>
      </c>
      <c r="M1129" t="s">
        <v>200</v>
      </c>
      <c r="N1129" t="s">
        <v>364</v>
      </c>
      <c r="O1129" t="s">
        <v>202</v>
      </c>
      <c r="P1129" t="s">
        <v>365</v>
      </c>
    </row>
    <row r="1130" spans="1:16" x14ac:dyDescent="0.25">
      <c r="A1130">
        <v>2503</v>
      </c>
      <c r="B1130" t="s">
        <v>360</v>
      </c>
      <c r="E1130" t="s">
        <v>1455</v>
      </c>
      <c r="F1130" t="s">
        <v>347</v>
      </c>
      <c r="G1130" t="s">
        <v>1038</v>
      </c>
      <c r="H1130" t="s">
        <v>198</v>
      </c>
      <c r="I1130" t="s">
        <v>1039</v>
      </c>
      <c r="J1130">
        <v>1969</v>
      </c>
      <c r="K1130">
        <v>29987</v>
      </c>
      <c r="L1130">
        <v>4</v>
      </c>
      <c r="M1130" t="s">
        <v>200</v>
      </c>
      <c r="N1130" t="s">
        <v>376</v>
      </c>
      <c r="O1130" t="s">
        <v>202</v>
      </c>
      <c r="P1130" t="s">
        <v>365</v>
      </c>
    </row>
    <row r="1131" spans="1:16" x14ac:dyDescent="0.25">
      <c r="A1131">
        <v>2504</v>
      </c>
      <c r="B1131" t="s">
        <v>360</v>
      </c>
      <c r="E1131" t="s">
        <v>1456</v>
      </c>
      <c r="F1131" t="s">
        <v>347</v>
      </c>
      <c r="G1131" t="s">
        <v>1038</v>
      </c>
      <c r="H1131" t="s">
        <v>198</v>
      </c>
      <c r="I1131" t="s">
        <v>1039</v>
      </c>
      <c r="J1131">
        <v>1952</v>
      </c>
      <c r="K1131">
        <v>239896</v>
      </c>
      <c r="L1131">
        <v>4</v>
      </c>
      <c r="M1131" t="s">
        <v>200</v>
      </c>
      <c r="N1131" t="s">
        <v>376</v>
      </c>
      <c r="O1131" t="s">
        <v>202</v>
      </c>
      <c r="P1131" t="s">
        <v>365</v>
      </c>
    </row>
    <row r="1132" spans="1:16" x14ac:dyDescent="0.25">
      <c r="A1132">
        <v>2505</v>
      </c>
      <c r="B1132" t="s">
        <v>360</v>
      </c>
      <c r="E1132" t="s">
        <v>1457</v>
      </c>
      <c r="F1132" t="s">
        <v>347</v>
      </c>
      <c r="G1132" t="s">
        <v>1038</v>
      </c>
      <c r="H1132" t="s">
        <v>198</v>
      </c>
      <c r="I1132" t="s">
        <v>1039</v>
      </c>
      <c r="J1132">
        <v>1964</v>
      </c>
      <c r="K1132">
        <v>119948</v>
      </c>
      <c r="L1132">
        <v>4</v>
      </c>
      <c r="M1132" t="s">
        <v>200</v>
      </c>
      <c r="N1132" t="s">
        <v>376</v>
      </c>
      <c r="O1132" t="s">
        <v>202</v>
      </c>
      <c r="P1132" t="s">
        <v>365</v>
      </c>
    </row>
    <row r="1133" spans="1:16" x14ac:dyDescent="0.25">
      <c r="A1133">
        <v>2506</v>
      </c>
      <c r="B1133" t="s">
        <v>360</v>
      </c>
      <c r="E1133" t="s">
        <v>1458</v>
      </c>
      <c r="F1133" t="s">
        <v>347</v>
      </c>
      <c r="G1133" t="s">
        <v>1038</v>
      </c>
      <c r="H1133" t="s">
        <v>198</v>
      </c>
      <c r="I1133" t="s">
        <v>1039</v>
      </c>
      <c r="J1133">
        <v>1960</v>
      </c>
      <c r="K1133">
        <v>239896</v>
      </c>
      <c r="L1133">
        <v>4</v>
      </c>
      <c r="M1133" t="s">
        <v>200</v>
      </c>
      <c r="N1133" t="s">
        <v>376</v>
      </c>
      <c r="O1133" t="s">
        <v>202</v>
      </c>
      <c r="P1133" t="s">
        <v>365</v>
      </c>
    </row>
    <row r="1134" spans="1:16" x14ac:dyDescent="0.25">
      <c r="A1134">
        <v>2507</v>
      </c>
      <c r="B1134" t="s">
        <v>360</v>
      </c>
      <c r="E1134" t="s">
        <v>1050</v>
      </c>
      <c r="F1134" t="s">
        <v>347</v>
      </c>
      <c r="G1134" t="s">
        <v>1038</v>
      </c>
      <c r="H1134" t="s">
        <v>198</v>
      </c>
      <c r="I1134" t="s">
        <v>1039</v>
      </c>
      <c r="J1134">
        <v>1969</v>
      </c>
      <c r="K1134">
        <v>83181</v>
      </c>
      <c r="L1134">
        <v>4</v>
      </c>
      <c r="M1134" t="s">
        <v>200</v>
      </c>
      <c r="N1134" t="s">
        <v>364</v>
      </c>
      <c r="O1134" t="s">
        <v>202</v>
      </c>
      <c r="P1134" t="s">
        <v>365</v>
      </c>
    </row>
    <row r="1135" spans="1:16" x14ac:dyDescent="0.25">
      <c r="A1135">
        <v>2508</v>
      </c>
      <c r="B1135" t="s">
        <v>360</v>
      </c>
      <c r="E1135" t="s">
        <v>1459</v>
      </c>
      <c r="F1135" t="s">
        <v>347</v>
      </c>
      <c r="G1135" t="s">
        <v>1038</v>
      </c>
      <c r="H1135" t="s">
        <v>198</v>
      </c>
      <c r="I1135" t="s">
        <v>1039</v>
      </c>
      <c r="J1135">
        <v>1960</v>
      </c>
      <c r="K1135">
        <v>36518</v>
      </c>
      <c r="L1135">
        <v>4</v>
      </c>
      <c r="M1135" t="s">
        <v>200</v>
      </c>
      <c r="N1135" t="s">
        <v>364</v>
      </c>
      <c r="O1135" t="s">
        <v>202</v>
      </c>
      <c r="P1135" t="s">
        <v>365</v>
      </c>
    </row>
    <row r="1136" spans="1:16" x14ac:dyDescent="0.25">
      <c r="A1136">
        <v>2509</v>
      </c>
      <c r="B1136" t="s">
        <v>360</v>
      </c>
      <c r="E1136" t="s">
        <v>1460</v>
      </c>
      <c r="F1136" t="s">
        <v>347</v>
      </c>
      <c r="G1136" t="s">
        <v>1038</v>
      </c>
      <c r="H1136" t="s">
        <v>198</v>
      </c>
      <c r="I1136" t="s">
        <v>1039</v>
      </c>
      <c r="J1136">
        <v>1966</v>
      </c>
      <c r="K1136">
        <v>16230</v>
      </c>
      <c r="L1136">
        <v>4</v>
      </c>
      <c r="M1136" t="s">
        <v>200</v>
      </c>
      <c r="N1136" t="s">
        <v>364</v>
      </c>
      <c r="O1136" t="s">
        <v>202</v>
      </c>
      <c r="P1136" t="s">
        <v>365</v>
      </c>
    </row>
    <row r="1137" spans="1:16" x14ac:dyDescent="0.25">
      <c r="A1137">
        <v>2510</v>
      </c>
      <c r="B1137" t="s">
        <v>360</v>
      </c>
      <c r="E1137" t="s">
        <v>1461</v>
      </c>
      <c r="F1137" t="s">
        <v>347</v>
      </c>
      <c r="G1137" t="s">
        <v>1038</v>
      </c>
      <c r="H1137" t="s">
        <v>198</v>
      </c>
      <c r="I1137" t="s">
        <v>1039</v>
      </c>
      <c r="J1137">
        <v>1971</v>
      </c>
      <c r="K1137">
        <v>23990</v>
      </c>
      <c r="L1137">
        <v>4</v>
      </c>
      <c r="M1137" t="s">
        <v>200</v>
      </c>
      <c r="N1137" t="s">
        <v>376</v>
      </c>
      <c r="O1137" t="s">
        <v>202</v>
      </c>
      <c r="P1137" t="s">
        <v>365</v>
      </c>
    </row>
    <row r="1138" spans="1:16" x14ac:dyDescent="0.25">
      <c r="A1138">
        <v>2511</v>
      </c>
      <c r="B1138" t="s">
        <v>360</v>
      </c>
      <c r="E1138" t="s">
        <v>1462</v>
      </c>
      <c r="F1138" t="s">
        <v>347</v>
      </c>
      <c r="G1138" t="s">
        <v>1038</v>
      </c>
      <c r="H1138" t="s">
        <v>198</v>
      </c>
      <c r="I1138" t="s">
        <v>1039</v>
      </c>
      <c r="J1138">
        <v>1972</v>
      </c>
      <c r="K1138">
        <v>71008</v>
      </c>
      <c r="L1138">
        <v>4</v>
      </c>
      <c r="M1138" t="s">
        <v>200</v>
      </c>
      <c r="N1138" t="s">
        <v>364</v>
      </c>
      <c r="O1138" t="s">
        <v>202</v>
      </c>
      <c r="P1138" t="s">
        <v>365</v>
      </c>
    </row>
    <row r="1139" spans="1:16" x14ac:dyDescent="0.25">
      <c r="A1139">
        <v>2512</v>
      </c>
      <c r="B1139" t="s">
        <v>360</v>
      </c>
      <c r="E1139" t="s">
        <v>1463</v>
      </c>
      <c r="F1139" t="s">
        <v>347</v>
      </c>
      <c r="G1139" t="s">
        <v>1038</v>
      </c>
      <c r="H1139" t="s">
        <v>198</v>
      </c>
      <c r="I1139" t="s">
        <v>1039</v>
      </c>
      <c r="J1139">
        <v>1973</v>
      </c>
      <c r="K1139">
        <v>17992</v>
      </c>
      <c r="L1139">
        <v>4</v>
      </c>
      <c r="M1139" t="s">
        <v>200</v>
      </c>
      <c r="N1139" t="s">
        <v>376</v>
      </c>
      <c r="O1139" t="s">
        <v>202</v>
      </c>
      <c r="P1139" t="s">
        <v>365</v>
      </c>
    </row>
    <row r="1140" spans="1:16" x14ac:dyDescent="0.25">
      <c r="A1140">
        <v>2513</v>
      </c>
      <c r="B1140" t="s">
        <v>360</v>
      </c>
      <c r="E1140" t="s">
        <v>1464</v>
      </c>
      <c r="F1140" t="s">
        <v>347</v>
      </c>
      <c r="G1140" t="s">
        <v>1038</v>
      </c>
      <c r="H1140" t="s">
        <v>198</v>
      </c>
      <c r="I1140" t="s">
        <v>1039</v>
      </c>
      <c r="J1140">
        <v>1978</v>
      </c>
      <c r="K1140">
        <v>167928</v>
      </c>
      <c r="L1140">
        <v>4</v>
      </c>
      <c r="M1140" t="s">
        <v>200</v>
      </c>
      <c r="N1140" t="s">
        <v>376</v>
      </c>
      <c r="O1140" t="s">
        <v>202</v>
      </c>
      <c r="P1140" t="s">
        <v>365</v>
      </c>
    </row>
    <row r="1141" spans="1:16" x14ac:dyDescent="0.25">
      <c r="A1141">
        <v>2514</v>
      </c>
      <c r="B1141" t="s">
        <v>360</v>
      </c>
      <c r="E1141" t="s">
        <v>1465</v>
      </c>
      <c r="F1141" t="s">
        <v>347</v>
      </c>
      <c r="G1141" t="s">
        <v>1038</v>
      </c>
      <c r="H1141" t="s">
        <v>198</v>
      </c>
      <c r="I1141" t="s">
        <v>1039</v>
      </c>
      <c r="J1141">
        <v>1981</v>
      </c>
      <c r="K1141">
        <v>7101</v>
      </c>
      <c r="L1141">
        <v>4</v>
      </c>
      <c r="M1141" t="s">
        <v>200</v>
      </c>
      <c r="N1141" t="s">
        <v>364</v>
      </c>
      <c r="O1141" t="s">
        <v>202</v>
      </c>
      <c r="P1141" t="s">
        <v>365</v>
      </c>
    </row>
    <row r="1142" spans="1:16" x14ac:dyDescent="0.25">
      <c r="A1142">
        <v>2515</v>
      </c>
      <c r="B1142" t="s">
        <v>360</v>
      </c>
      <c r="E1142" t="s">
        <v>1466</v>
      </c>
      <c r="F1142" t="s">
        <v>347</v>
      </c>
      <c r="G1142" t="s">
        <v>1038</v>
      </c>
      <c r="H1142" t="s">
        <v>198</v>
      </c>
      <c r="I1142" t="s">
        <v>1039</v>
      </c>
      <c r="J1142">
        <v>1982</v>
      </c>
      <c r="K1142">
        <v>915325</v>
      </c>
      <c r="L1142">
        <v>4</v>
      </c>
      <c r="M1142" t="s">
        <v>200</v>
      </c>
      <c r="N1142" t="s">
        <v>364</v>
      </c>
      <c r="O1142" t="s">
        <v>202</v>
      </c>
      <c r="P1142" t="s">
        <v>365</v>
      </c>
    </row>
    <row r="1143" spans="1:16" x14ac:dyDescent="0.25">
      <c r="A1143">
        <v>2516</v>
      </c>
      <c r="B1143" t="s">
        <v>360</v>
      </c>
      <c r="E1143" t="s">
        <v>1467</v>
      </c>
      <c r="F1143" t="s">
        <v>347</v>
      </c>
      <c r="G1143" t="s">
        <v>1038</v>
      </c>
      <c r="H1143" t="s">
        <v>198</v>
      </c>
      <c r="I1143" t="s">
        <v>1039</v>
      </c>
      <c r="J1143">
        <v>1982</v>
      </c>
      <c r="K1143">
        <v>46662</v>
      </c>
      <c r="L1143">
        <v>4</v>
      </c>
      <c r="M1143" t="s">
        <v>200</v>
      </c>
      <c r="N1143" t="s">
        <v>364</v>
      </c>
      <c r="O1143" t="s">
        <v>202</v>
      </c>
      <c r="P1143" t="s">
        <v>365</v>
      </c>
    </row>
    <row r="1144" spans="1:16" x14ac:dyDescent="0.25">
      <c r="A1144">
        <v>2517</v>
      </c>
      <c r="B1144" t="s">
        <v>360</v>
      </c>
      <c r="E1144" t="s">
        <v>1468</v>
      </c>
      <c r="F1144" t="s">
        <v>347</v>
      </c>
      <c r="G1144" t="s">
        <v>1038</v>
      </c>
      <c r="H1144" t="s">
        <v>198</v>
      </c>
      <c r="I1144" t="s">
        <v>1039</v>
      </c>
      <c r="J1144">
        <v>1982</v>
      </c>
      <c r="K1144">
        <v>11396</v>
      </c>
      <c r="L1144">
        <v>4</v>
      </c>
      <c r="M1144" t="s">
        <v>200</v>
      </c>
      <c r="N1144" t="s">
        <v>376</v>
      </c>
      <c r="O1144" t="s">
        <v>202</v>
      </c>
      <c r="P1144" t="s">
        <v>365</v>
      </c>
    </row>
    <row r="1145" spans="1:16" x14ac:dyDescent="0.25">
      <c r="A1145">
        <v>2518</v>
      </c>
      <c r="B1145" t="s">
        <v>360</v>
      </c>
      <c r="E1145" t="s">
        <v>1469</v>
      </c>
      <c r="F1145" t="s">
        <v>347</v>
      </c>
      <c r="G1145" t="s">
        <v>1038</v>
      </c>
      <c r="H1145" t="s">
        <v>198</v>
      </c>
      <c r="I1145" t="s">
        <v>1039</v>
      </c>
      <c r="J1145">
        <v>1983</v>
      </c>
      <c r="K1145">
        <v>91296</v>
      </c>
      <c r="L1145">
        <v>4</v>
      </c>
      <c r="M1145" t="s">
        <v>200</v>
      </c>
      <c r="N1145" t="s">
        <v>364</v>
      </c>
      <c r="O1145" t="s">
        <v>202</v>
      </c>
      <c r="P1145" t="s">
        <v>365</v>
      </c>
    </row>
    <row r="1146" spans="1:16" x14ac:dyDescent="0.25">
      <c r="A1146">
        <v>2519</v>
      </c>
      <c r="B1146" t="s">
        <v>399</v>
      </c>
      <c r="E1146" t="s">
        <v>1470</v>
      </c>
      <c r="F1146" t="s">
        <v>347</v>
      </c>
      <c r="G1146" t="s">
        <v>1038</v>
      </c>
      <c r="H1146" t="s">
        <v>198</v>
      </c>
      <c r="I1146" t="s">
        <v>1039</v>
      </c>
      <c r="J1146">
        <v>1977</v>
      </c>
      <c r="K1146">
        <v>2198</v>
      </c>
      <c r="L1146">
        <v>4</v>
      </c>
      <c r="M1146" t="s">
        <v>200</v>
      </c>
      <c r="N1146" t="s">
        <v>401</v>
      </c>
      <c r="O1146" t="s">
        <v>202</v>
      </c>
      <c r="P1146" t="s">
        <v>1176</v>
      </c>
    </row>
    <row r="1147" spans="1:16" x14ac:dyDescent="0.25">
      <c r="A1147">
        <v>2520</v>
      </c>
      <c r="B1147" t="s">
        <v>399</v>
      </c>
      <c r="E1147" t="s">
        <v>1471</v>
      </c>
      <c r="F1147" t="s">
        <v>347</v>
      </c>
      <c r="G1147" t="s">
        <v>1038</v>
      </c>
      <c r="H1147" t="s">
        <v>198</v>
      </c>
      <c r="I1147" t="s">
        <v>1039</v>
      </c>
      <c r="J1147">
        <v>1977</v>
      </c>
      <c r="K1147">
        <v>4586</v>
      </c>
      <c r="L1147">
        <v>4</v>
      </c>
      <c r="M1147" t="s">
        <v>200</v>
      </c>
      <c r="N1147" t="s">
        <v>401</v>
      </c>
      <c r="O1147" t="s">
        <v>202</v>
      </c>
      <c r="P1147" t="s">
        <v>450</v>
      </c>
    </row>
    <row r="1148" spans="1:16" x14ac:dyDescent="0.25">
      <c r="A1148">
        <v>2521</v>
      </c>
      <c r="B1148" t="s">
        <v>399</v>
      </c>
      <c r="E1148" t="s">
        <v>1472</v>
      </c>
      <c r="F1148" t="s">
        <v>347</v>
      </c>
      <c r="G1148" t="s">
        <v>1038</v>
      </c>
      <c r="H1148" t="s">
        <v>198</v>
      </c>
      <c r="I1148" t="s">
        <v>1039</v>
      </c>
      <c r="J1148">
        <v>1977</v>
      </c>
      <c r="K1148">
        <v>5236</v>
      </c>
      <c r="L1148">
        <v>4</v>
      </c>
      <c r="M1148" t="s">
        <v>200</v>
      </c>
      <c r="N1148" t="s">
        <v>401</v>
      </c>
      <c r="O1148" t="s">
        <v>202</v>
      </c>
      <c r="P1148" t="s">
        <v>1178</v>
      </c>
    </row>
    <row r="1149" spans="1:16" x14ac:dyDescent="0.25">
      <c r="A1149">
        <v>2522</v>
      </c>
      <c r="B1149" t="s">
        <v>399</v>
      </c>
      <c r="E1149" t="s">
        <v>1473</v>
      </c>
      <c r="F1149" t="s">
        <v>347</v>
      </c>
      <c r="G1149" t="s">
        <v>1038</v>
      </c>
      <c r="H1149" t="s">
        <v>198</v>
      </c>
      <c r="I1149" t="s">
        <v>1039</v>
      </c>
      <c r="J1149">
        <v>1979</v>
      </c>
      <c r="K1149">
        <v>2223</v>
      </c>
      <c r="L1149">
        <v>4</v>
      </c>
      <c r="M1149" t="s">
        <v>200</v>
      </c>
      <c r="N1149" t="s">
        <v>401</v>
      </c>
      <c r="O1149" t="s">
        <v>202</v>
      </c>
      <c r="P1149" t="s">
        <v>442</v>
      </c>
    </row>
    <row r="1150" spans="1:16" x14ac:dyDescent="0.25">
      <c r="A1150">
        <v>2523</v>
      </c>
      <c r="B1150" t="s">
        <v>399</v>
      </c>
      <c r="E1150" t="s">
        <v>1474</v>
      </c>
      <c r="F1150" t="s">
        <v>347</v>
      </c>
      <c r="G1150" t="s">
        <v>1038</v>
      </c>
      <c r="H1150" t="s">
        <v>198</v>
      </c>
      <c r="I1150" t="s">
        <v>1039</v>
      </c>
      <c r="J1150">
        <v>1980</v>
      </c>
      <c r="K1150">
        <v>1730569</v>
      </c>
      <c r="L1150">
        <v>4</v>
      </c>
      <c r="M1150" t="s">
        <v>200</v>
      </c>
      <c r="N1150" t="s">
        <v>401</v>
      </c>
      <c r="O1150" t="s">
        <v>202</v>
      </c>
      <c r="P1150" t="s">
        <v>1204</v>
      </c>
    </row>
    <row r="1151" spans="1:16" x14ac:dyDescent="0.25">
      <c r="A1151">
        <v>2524</v>
      </c>
      <c r="B1151" t="s">
        <v>399</v>
      </c>
      <c r="E1151" t="s">
        <v>1475</v>
      </c>
      <c r="F1151" t="s">
        <v>347</v>
      </c>
      <c r="G1151" t="s">
        <v>1038</v>
      </c>
      <c r="H1151" t="s">
        <v>198</v>
      </c>
      <c r="I1151" t="s">
        <v>1039</v>
      </c>
      <c r="J1151">
        <v>1983</v>
      </c>
      <c r="K1151">
        <v>11408</v>
      </c>
      <c r="L1151">
        <v>4</v>
      </c>
      <c r="M1151" t="s">
        <v>200</v>
      </c>
      <c r="N1151" t="s">
        <v>1203</v>
      </c>
      <c r="O1151" t="s">
        <v>202</v>
      </c>
      <c r="P1151" t="s">
        <v>1476</v>
      </c>
    </row>
    <row r="1152" spans="1:16" x14ac:dyDescent="0.25">
      <c r="A1152">
        <v>2525</v>
      </c>
      <c r="B1152" t="s">
        <v>399</v>
      </c>
      <c r="E1152" t="s">
        <v>1477</v>
      </c>
      <c r="F1152" t="s">
        <v>347</v>
      </c>
      <c r="G1152" t="s">
        <v>1038</v>
      </c>
      <c r="H1152" t="s">
        <v>198</v>
      </c>
      <c r="I1152" t="s">
        <v>1039</v>
      </c>
      <c r="J1152">
        <v>1984</v>
      </c>
      <c r="K1152">
        <v>11744</v>
      </c>
      <c r="L1152">
        <v>4</v>
      </c>
      <c r="M1152" t="s">
        <v>200</v>
      </c>
      <c r="N1152" t="s">
        <v>1203</v>
      </c>
      <c r="O1152" t="s">
        <v>202</v>
      </c>
      <c r="P1152" t="s">
        <v>1478</v>
      </c>
    </row>
    <row r="1153" spans="1:16" x14ac:dyDescent="0.25">
      <c r="A1153">
        <v>2526</v>
      </c>
      <c r="B1153" t="s">
        <v>399</v>
      </c>
      <c r="E1153" t="s">
        <v>1473</v>
      </c>
      <c r="F1153" t="s">
        <v>347</v>
      </c>
      <c r="G1153" t="s">
        <v>1038</v>
      </c>
      <c r="H1153" t="s">
        <v>198</v>
      </c>
      <c r="I1153" t="s">
        <v>1039</v>
      </c>
      <c r="J1153">
        <v>1985</v>
      </c>
      <c r="K1153">
        <v>2379</v>
      </c>
      <c r="L1153">
        <v>4</v>
      </c>
      <c r="M1153" t="s">
        <v>200</v>
      </c>
      <c r="N1153" t="s">
        <v>401</v>
      </c>
      <c r="O1153" t="s">
        <v>202</v>
      </c>
      <c r="P1153" t="s">
        <v>1479</v>
      </c>
    </row>
    <row r="1154" spans="1:16" x14ac:dyDescent="0.25">
      <c r="A1154">
        <v>2527</v>
      </c>
      <c r="B1154" t="s">
        <v>399</v>
      </c>
      <c r="E1154" t="s">
        <v>1480</v>
      </c>
      <c r="F1154" t="s">
        <v>347</v>
      </c>
      <c r="G1154" t="s">
        <v>1038</v>
      </c>
      <c r="H1154" t="s">
        <v>198</v>
      </c>
      <c r="I1154" t="s">
        <v>1039</v>
      </c>
      <c r="J1154">
        <v>1987</v>
      </c>
      <c r="K1154">
        <v>12779</v>
      </c>
      <c r="L1154">
        <v>4</v>
      </c>
      <c r="M1154" t="s">
        <v>200</v>
      </c>
      <c r="N1154" t="s">
        <v>401</v>
      </c>
      <c r="O1154" t="s">
        <v>202</v>
      </c>
      <c r="P1154" t="s">
        <v>1178</v>
      </c>
    </row>
    <row r="1155" spans="1:16" x14ac:dyDescent="0.25">
      <c r="A1155">
        <v>2528</v>
      </c>
      <c r="B1155" t="s">
        <v>399</v>
      </c>
      <c r="E1155" t="s">
        <v>1481</v>
      </c>
      <c r="F1155" t="s">
        <v>347</v>
      </c>
      <c r="G1155" t="s">
        <v>1038</v>
      </c>
      <c r="H1155" t="s">
        <v>198</v>
      </c>
      <c r="I1155" t="s">
        <v>1039</v>
      </c>
      <c r="J1155">
        <v>1989</v>
      </c>
      <c r="K1155">
        <v>7170</v>
      </c>
      <c r="L1155">
        <v>4</v>
      </c>
      <c r="M1155" t="s">
        <v>200</v>
      </c>
      <c r="N1155" t="s">
        <v>401</v>
      </c>
      <c r="O1155" t="s">
        <v>202</v>
      </c>
      <c r="P1155" t="s">
        <v>1482</v>
      </c>
    </row>
    <row r="1156" spans="1:16" x14ac:dyDescent="0.25">
      <c r="A1156">
        <v>2529</v>
      </c>
      <c r="B1156" t="s">
        <v>399</v>
      </c>
      <c r="E1156" t="s">
        <v>1483</v>
      </c>
      <c r="F1156" t="s">
        <v>347</v>
      </c>
      <c r="G1156" t="s">
        <v>1038</v>
      </c>
      <c r="H1156" t="s">
        <v>198</v>
      </c>
      <c r="I1156" t="s">
        <v>1039</v>
      </c>
      <c r="J1156">
        <v>1989</v>
      </c>
      <c r="K1156">
        <v>5403</v>
      </c>
      <c r="L1156">
        <v>4</v>
      </c>
      <c r="M1156" t="s">
        <v>200</v>
      </c>
      <c r="N1156" t="s">
        <v>1203</v>
      </c>
      <c r="O1156" t="s">
        <v>202</v>
      </c>
      <c r="P1156" t="s">
        <v>424</v>
      </c>
    </row>
    <row r="1157" spans="1:16" x14ac:dyDescent="0.25">
      <c r="A1157">
        <v>2530</v>
      </c>
      <c r="B1157" t="s">
        <v>399</v>
      </c>
      <c r="E1157" t="s">
        <v>1484</v>
      </c>
      <c r="F1157" t="s">
        <v>347</v>
      </c>
      <c r="G1157" t="s">
        <v>1038</v>
      </c>
      <c r="H1157" t="s">
        <v>198</v>
      </c>
      <c r="I1157" t="s">
        <v>1039</v>
      </c>
      <c r="J1157">
        <v>1992</v>
      </c>
      <c r="K1157">
        <v>30420</v>
      </c>
      <c r="L1157">
        <v>4</v>
      </c>
      <c r="M1157" t="s">
        <v>200</v>
      </c>
      <c r="N1157" t="s">
        <v>401</v>
      </c>
      <c r="O1157" t="s">
        <v>202</v>
      </c>
      <c r="P1157" t="s">
        <v>442</v>
      </c>
    </row>
    <row r="1158" spans="1:16" x14ac:dyDescent="0.25">
      <c r="A1158">
        <v>2531</v>
      </c>
      <c r="B1158" t="s">
        <v>399</v>
      </c>
      <c r="E1158" t="s">
        <v>1485</v>
      </c>
      <c r="F1158" t="s">
        <v>347</v>
      </c>
      <c r="G1158" t="s">
        <v>1038</v>
      </c>
      <c r="H1158" t="s">
        <v>198</v>
      </c>
      <c r="I1158" t="s">
        <v>1039</v>
      </c>
      <c r="J1158">
        <v>1977</v>
      </c>
      <c r="K1158">
        <v>2152</v>
      </c>
      <c r="L1158">
        <v>4</v>
      </c>
      <c r="M1158" t="s">
        <v>200</v>
      </c>
      <c r="N1158" t="s">
        <v>1203</v>
      </c>
      <c r="O1158" t="s">
        <v>202</v>
      </c>
      <c r="P1158" t="s">
        <v>442</v>
      </c>
    </row>
    <row r="1159" spans="1:16" x14ac:dyDescent="0.25">
      <c r="A1159">
        <v>2532</v>
      </c>
      <c r="B1159" t="s">
        <v>399</v>
      </c>
      <c r="E1159" t="s">
        <v>1486</v>
      </c>
      <c r="F1159" t="s">
        <v>347</v>
      </c>
      <c r="G1159" t="s">
        <v>1038</v>
      </c>
      <c r="H1159" t="s">
        <v>198</v>
      </c>
      <c r="I1159" t="s">
        <v>1039</v>
      </c>
      <c r="J1159">
        <v>1977</v>
      </c>
      <c r="K1159">
        <v>2153</v>
      </c>
      <c r="L1159">
        <v>4</v>
      </c>
      <c r="M1159" t="s">
        <v>200</v>
      </c>
      <c r="N1159" t="s">
        <v>1203</v>
      </c>
      <c r="O1159" t="s">
        <v>202</v>
      </c>
      <c r="P1159" t="s">
        <v>1176</v>
      </c>
    </row>
    <row r="1160" spans="1:16" x14ac:dyDescent="0.25">
      <c r="A1160">
        <v>2533</v>
      </c>
      <c r="B1160" t="s">
        <v>360</v>
      </c>
      <c r="E1160" t="s">
        <v>1487</v>
      </c>
      <c r="F1160" t="s">
        <v>347</v>
      </c>
      <c r="G1160" t="s">
        <v>1038</v>
      </c>
      <c r="H1160" t="s">
        <v>198</v>
      </c>
      <c r="I1160" t="s">
        <v>1039</v>
      </c>
      <c r="J1160">
        <v>1964</v>
      </c>
      <c r="K1160">
        <v>20236</v>
      </c>
      <c r="L1160">
        <v>4</v>
      </c>
      <c r="M1160" t="s">
        <v>200</v>
      </c>
      <c r="N1160" t="s">
        <v>376</v>
      </c>
      <c r="O1160" t="s">
        <v>202</v>
      </c>
      <c r="P1160" t="s">
        <v>365</v>
      </c>
    </row>
    <row r="1161" spans="1:16" x14ac:dyDescent="0.25">
      <c r="A1161">
        <v>2534</v>
      </c>
      <c r="B1161" t="s">
        <v>360</v>
      </c>
      <c r="E1161" t="s">
        <v>1488</v>
      </c>
      <c r="F1161" t="s">
        <v>347</v>
      </c>
      <c r="G1161" t="s">
        <v>1038</v>
      </c>
      <c r="H1161" t="s">
        <v>198</v>
      </c>
      <c r="I1161" t="s">
        <v>1039</v>
      </c>
      <c r="J1161">
        <v>1964</v>
      </c>
      <c r="K1161">
        <v>25451</v>
      </c>
      <c r="L1161">
        <v>4</v>
      </c>
      <c r="M1161" t="s">
        <v>200</v>
      </c>
      <c r="N1161" t="s">
        <v>364</v>
      </c>
      <c r="O1161" t="s">
        <v>202</v>
      </c>
      <c r="P1161" t="s">
        <v>365</v>
      </c>
    </row>
    <row r="1162" spans="1:16" x14ac:dyDescent="0.25">
      <c r="A1162">
        <v>2535</v>
      </c>
      <c r="B1162" t="s">
        <v>360</v>
      </c>
      <c r="E1162" t="s">
        <v>1489</v>
      </c>
      <c r="F1162" t="s">
        <v>347</v>
      </c>
      <c r="G1162" t="s">
        <v>1038</v>
      </c>
      <c r="H1162" t="s">
        <v>198</v>
      </c>
      <c r="I1162" t="s">
        <v>1039</v>
      </c>
      <c r="J1162">
        <v>1964</v>
      </c>
      <c r="K1162">
        <v>7039</v>
      </c>
      <c r="L1162">
        <v>4</v>
      </c>
      <c r="M1162" t="s">
        <v>200</v>
      </c>
      <c r="N1162" t="s">
        <v>364</v>
      </c>
      <c r="O1162" t="s">
        <v>202</v>
      </c>
      <c r="P1162" t="s">
        <v>365</v>
      </c>
    </row>
    <row r="1163" spans="1:16" x14ac:dyDescent="0.25">
      <c r="A1163">
        <v>2536</v>
      </c>
      <c r="B1163" t="s">
        <v>360</v>
      </c>
      <c r="E1163" t="s">
        <v>1490</v>
      </c>
      <c r="F1163" t="s">
        <v>347</v>
      </c>
      <c r="G1163" t="s">
        <v>1038</v>
      </c>
      <c r="H1163" t="s">
        <v>198</v>
      </c>
      <c r="I1163" t="s">
        <v>1039</v>
      </c>
      <c r="J1163">
        <v>1971</v>
      </c>
      <c r="K1163">
        <v>22468</v>
      </c>
      <c r="L1163">
        <v>4</v>
      </c>
      <c r="M1163" t="s">
        <v>200</v>
      </c>
      <c r="N1163" t="s">
        <v>376</v>
      </c>
      <c r="O1163" t="s">
        <v>202</v>
      </c>
      <c r="P1163" t="s">
        <v>365</v>
      </c>
    </row>
    <row r="1164" spans="1:16" x14ac:dyDescent="0.25">
      <c r="A1164">
        <v>2537</v>
      </c>
      <c r="B1164" t="s">
        <v>360</v>
      </c>
      <c r="E1164" t="s">
        <v>1491</v>
      </c>
      <c r="F1164" t="s">
        <v>347</v>
      </c>
      <c r="G1164" t="s">
        <v>1038</v>
      </c>
      <c r="H1164" t="s">
        <v>198</v>
      </c>
      <c r="I1164" t="s">
        <v>1039</v>
      </c>
      <c r="J1164">
        <v>1971</v>
      </c>
      <c r="K1164">
        <v>19743</v>
      </c>
      <c r="L1164">
        <v>4</v>
      </c>
      <c r="M1164" t="s">
        <v>200</v>
      </c>
      <c r="N1164" t="s">
        <v>376</v>
      </c>
      <c r="O1164" t="s">
        <v>202</v>
      </c>
      <c r="P1164" t="s">
        <v>365</v>
      </c>
    </row>
    <row r="1165" spans="1:16" x14ac:dyDescent="0.25">
      <c r="A1165">
        <v>2538</v>
      </c>
      <c r="B1165" t="s">
        <v>360</v>
      </c>
      <c r="E1165" t="s">
        <v>1492</v>
      </c>
      <c r="F1165" t="s">
        <v>347</v>
      </c>
      <c r="G1165" t="s">
        <v>1038</v>
      </c>
      <c r="H1165" t="s">
        <v>198</v>
      </c>
      <c r="I1165" t="s">
        <v>1039</v>
      </c>
      <c r="J1165">
        <v>1972</v>
      </c>
      <c r="K1165">
        <v>19170</v>
      </c>
      <c r="L1165">
        <v>4</v>
      </c>
      <c r="M1165" t="s">
        <v>200</v>
      </c>
      <c r="N1165" t="s">
        <v>364</v>
      </c>
      <c r="O1165" t="s">
        <v>202</v>
      </c>
      <c r="P1165" t="s">
        <v>365</v>
      </c>
    </row>
    <row r="1166" spans="1:16" x14ac:dyDescent="0.25">
      <c r="A1166">
        <v>2539</v>
      </c>
      <c r="B1166" t="s">
        <v>360</v>
      </c>
      <c r="E1166" t="s">
        <v>1493</v>
      </c>
      <c r="F1166" t="s">
        <v>347</v>
      </c>
      <c r="G1166" t="s">
        <v>1038</v>
      </c>
      <c r="H1166" t="s">
        <v>198</v>
      </c>
      <c r="I1166" t="s">
        <v>1039</v>
      </c>
      <c r="J1166">
        <v>1973</v>
      </c>
      <c r="K1166">
        <v>32546</v>
      </c>
      <c r="L1166">
        <v>4</v>
      </c>
      <c r="M1166" t="s">
        <v>200</v>
      </c>
      <c r="N1166" t="s">
        <v>364</v>
      </c>
      <c r="O1166" t="s">
        <v>202</v>
      </c>
      <c r="P1166" t="s">
        <v>365</v>
      </c>
    </row>
    <row r="1167" spans="1:16" x14ac:dyDescent="0.25">
      <c r="A1167">
        <v>2540</v>
      </c>
      <c r="B1167" t="s">
        <v>360</v>
      </c>
      <c r="E1167" t="s">
        <v>1494</v>
      </c>
      <c r="F1167" t="s">
        <v>347</v>
      </c>
      <c r="G1167" t="s">
        <v>1038</v>
      </c>
      <c r="H1167" t="s">
        <v>198</v>
      </c>
      <c r="I1167" t="s">
        <v>1039</v>
      </c>
      <c r="J1167">
        <v>1976</v>
      </c>
      <c r="K1167">
        <v>48972</v>
      </c>
      <c r="L1167">
        <v>4</v>
      </c>
      <c r="M1167" t="s">
        <v>200</v>
      </c>
      <c r="N1167" t="s">
        <v>364</v>
      </c>
      <c r="O1167" t="s">
        <v>202</v>
      </c>
      <c r="P1167" t="s">
        <v>365</v>
      </c>
    </row>
    <row r="1168" spans="1:16" x14ac:dyDescent="0.25">
      <c r="A1168">
        <v>2541</v>
      </c>
      <c r="B1168" t="s">
        <v>360</v>
      </c>
      <c r="E1168" t="s">
        <v>1495</v>
      </c>
      <c r="F1168" t="s">
        <v>347</v>
      </c>
      <c r="G1168" t="s">
        <v>1038</v>
      </c>
      <c r="H1168" t="s">
        <v>198</v>
      </c>
      <c r="I1168" t="s">
        <v>1039</v>
      </c>
      <c r="J1168">
        <v>1976</v>
      </c>
      <c r="K1168">
        <v>34249</v>
      </c>
      <c r="L1168">
        <v>4</v>
      </c>
      <c r="M1168" t="s">
        <v>200</v>
      </c>
      <c r="N1168" t="s">
        <v>364</v>
      </c>
      <c r="O1168" t="s">
        <v>202</v>
      </c>
      <c r="P1168" t="s">
        <v>365</v>
      </c>
    </row>
    <row r="1169" spans="1:16" x14ac:dyDescent="0.25">
      <c r="A1169">
        <v>2542</v>
      </c>
      <c r="B1169" t="s">
        <v>360</v>
      </c>
      <c r="E1169" t="s">
        <v>1496</v>
      </c>
      <c r="F1169" t="s">
        <v>347</v>
      </c>
      <c r="G1169" t="s">
        <v>1038</v>
      </c>
      <c r="H1169" t="s">
        <v>198</v>
      </c>
      <c r="I1169" t="s">
        <v>1039</v>
      </c>
      <c r="J1169">
        <v>1976</v>
      </c>
      <c r="K1169">
        <v>70185</v>
      </c>
      <c r="L1169">
        <v>4</v>
      </c>
      <c r="M1169" t="s">
        <v>200</v>
      </c>
      <c r="N1169" t="s">
        <v>364</v>
      </c>
      <c r="O1169" t="s">
        <v>202</v>
      </c>
      <c r="P1169" t="s">
        <v>365</v>
      </c>
    </row>
    <row r="1170" spans="1:16" x14ac:dyDescent="0.25">
      <c r="A1170">
        <v>2543</v>
      </c>
      <c r="B1170" t="s">
        <v>360</v>
      </c>
      <c r="E1170" t="s">
        <v>1497</v>
      </c>
      <c r="F1170" t="s">
        <v>347</v>
      </c>
      <c r="G1170" t="s">
        <v>1038</v>
      </c>
      <c r="H1170" t="s">
        <v>198</v>
      </c>
      <c r="I1170" t="s">
        <v>1039</v>
      </c>
      <c r="J1170">
        <v>1976</v>
      </c>
      <c r="K1170">
        <v>172720</v>
      </c>
      <c r="L1170">
        <v>4</v>
      </c>
      <c r="M1170" t="s">
        <v>200</v>
      </c>
      <c r="N1170" t="s">
        <v>376</v>
      </c>
      <c r="O1170" t="s">
        <v>202</v>
      </c>
      <c r="P1170" t="s">
        <v>365</v>
      </c>
    </row>
    <row r="1171" spans="1:16" x14ac:dyDescent="0.25">
      <c r="A1171">
        <v>2544</v>
      </c>
      <c r="B1171" t="s">
        <v>360</v>
      </c>
      <c r="E1171" t="s">
        <v>1498</v>
      </c>
      <c r="F1171" t="s">
        <v>347</v>
      </c>
      <c r="G1171" t="s">
        <v>1038</v>
      </c>
      <c r="H1171" t="s">
        <v>198</v>
      </c>
      <c r="I1171" t="s">
        <v>1039</v>
      </c>
      <c r="J1171">
        <v>1980</v>
      </c>
      <c r="K1171">
        <v>204884</v>
      </c>
      <c r="L1171">
        <v>4</v>
      </c>
      <c r="M1171" t="s">
        <v>200</v>
      </c>
      <c r="N1171" t="s">
        <v>376</v>
      </c>
      <c r="O1171" t="s">
        <v>202</v>
      </c>
      <c r="P1171" t="s">
        <v>365</v>
      </c>
    </row>
    <row r="1172" spans="1:16" x14ac:dyDescent="0.25">
      <c r="A1172">
        <v>2545</v>
      </c>
      <c r="B1172" t="s">
        <v>360</v>
      </c>
      <c r="E1172" t="s">
        <v>1499</v>
      </c>
      <c r="F1172" t="s">
        <v>347</v>
      </c>
      <c r="G1172" t="s">
        <v>1038</v>
      </c>
      <c r="H1172" t="s">
        <v>198</v>
      </c>
      <c r="I1172" t="s">
        <v>1039</v>
      </c>
      <c r="J1172">
        <v>1981</v>
      </c>
      <c r="K1172">
        <v>20643</v>
      </c>
      <c r="L1172">
        <v>4</v>
      </c>
      <c r="M1172" t="s">
        <v>200</v>
      </c>
      <c r="N1172" t="s">
        <v>364</v>
      </c>
      <c r="O1172" t="s">
        <v>202</v>
      </c>
      <c r="P1172" t="s">
        <v>365</v>
      </c>
    </row>
    <row r="1173" spans="1:16" x14ac:dyDescent="0.25">
      <c r="A1173">
        <v>2546</v>
      </c>
      <c r="B1173" t="s">
        <v>360</v>
      </c>
      <c r="E1173" t="s">
        <v>1500</v>
      </c>
      <c r="F1173" t="s">
        <v>347</v>
      </c>
      <c r="G1173" t="s">
        <v>1038</v>
      </c>
      <c r="H1173" t="s">
        <v>198</v>
      </c>
      <c r="I1173" t="s">
        <v>1039</v>
      </c>
      <c r="J1173">
        <v>1981</v>
      </c>
      <c r="K1173">
        <v>49651</v>
      </c>
      <c r="L1173">
        <v>4</v>
      </c>
      <c r="M1173" t="s">
        <v>200</v>
      </c>
      <c r="N1173" t="s">
        <v>364</v>
      </c>
      <c r="O1173" t="s">
        <v>202</v>
      </c>
      <c r="P1173" t="s">
        <v>365</v>
      </c>
    </row>
    <row r="1174" spans="1:16" x14ac:dyDescent="0.25">
      <c r="A1174">
        <v>2547</v>
      </c>
      <c r="B1174" t="s">
        <v>360</v>
      </c>
      <c r="E1174" t="s">
        <v>1501</v>
      </c>
      <c r="F1174" t="s">
        <v>347</v>
      </c>
      <c r="G1174" t="s">
        <v>1038</v>
      </c>
      <c r="H1174" t="s">
        <v>198</v>
      </c>
      <c r="I1174" t="s">
        <v>1039</v>
      </c>
      <c r="J1174">
        <v>1982</v>
      </c>
      <c r="K1174">
        <v>92735</v>
      </c>
      <c r="L1174">
        <v>4</v>
      </c>
      <c r="M1174" t="s">
        <v>200</v>
      </c>
      <c r="N1174" t="s">
        <v>376</v>
      </c>
      <c r="O1174" t="s">
        <v>202</v>
      </c>
      <c r="P1174" t="s">
        <v>365</v>
      </c>
    </row>
    <row r="1175" spans="1:16" x14ac:dyDescent="0.25">
      <c r="A1175">
        <v>2548</v>
      </c>
      <c r="B1175" t="s">
        <v>360</v>
      </c>
      <c r="E1175" t="s">
        <v>1502</v>
      </c>
      <c r="F1175" t="s">
        <v>347</v>
      </c>
      <c r="G1175" t="s">
        <v>1038</v>
      </c>
      <c r="H1175" t="s">
        <v>198</v>
      </c>
      <c r="I1175" t="s">
        <v>1039</v>
      </c>
      <c r="J1175">
        <v>1983</v>
      </c>
      <c r="K1175">
        <v>93761</v>
      </c>
      <c r="L1175">
        <v>4</v>
      </c>
      <c r="M1175" t="s">
        <v>200</v>
      </c>
      <c r="N1175" t="s">
        <v>364</v>
      </c>
      <c r="O1175" t="s">
        <v>202</v>
      </c>
      <c r="P1175" t="s">
        <v>365</v>
      </c>
    </row>
    <row r="1176" spans="1:16" x14ac:dyDescent="0.25">
      <c r="A1176">
        <v>2549</v>
      </c>
      <c r="B1176" t="s">
        <v>360</v>
      </c>
      <c r="E1176" t="s">
        <v>1503</v>
      </c>
      <c r="F1176" t="s">
        <v>347</v>
      </c>
      <c r="G1176" t="s">
        <v>1038</v>
      </c>
      <c r="H1176" t="s">
        <v>198</v>
      </c>
      <c r="I1176" t="s">
        <v>1039</v>
      </c>
      <c r="J1176">
        <v>1973</v>
      </c>
      <c r="K1176">
        <v>32460</v>
      </c>
      <c r="L1176">
        <v>4</v>
      </c>
      <c r="M1176" t="s">
        <v>200</v>
      </c>
      <c r="N1176" t="s">
        <v>364</v>
      </c>
      <c r="O1176" t="s">
        <v>202</v>
      </c>
      <c r="P1176" t="s">
        <v>365</v>
      </c>
    </row>
    <row r="1177" spans="1:16" x14ac:dyDescent="0.25">
      <c r="A1177">
        <v>2550</v>
      </c>
      <c r="B1177" t="s">
        <v>360</v>
      </c>
      <c r="E1177" t="s">
        <v>1504</v>
      </c>
      <c r="F1177" t="s">
        <v>347</v>
      </c>
      <c r="G1177" t="s">
        <v>1038</v>
      </c>
      <c r="H1177" t="s">
        <v>198</v>
      </c>
      <c r="I1177" t="s">
        <v>1039</v>
      </c>
      <c r="J1177">
        <v>1986</v>
      </c>
      <c r="K1177">
        <v>49195</v>
      </c>
      <c r="L1177">
        <v>4</v>
      </c>
      <c r="M1177" t="s">
        <v>200</v>
      </c>
      <c r="N1177" t="s">
        <v>376</v>
      </c>
      <c r="O1177" t="s">
        <v>202</v>
      </c>
      <c r="P1177" t="s">
        <v>365</v>
      </c>
    </row>
    <row r="1178" spans="1:16" x14ac:dyDescent="0.25">
      <c r="A1178">
        <v>2551</v>
      </c>
      <c r="B1178" t="s">
        <v>399</v>
      </c>
      <c r="E1178" t="s">
        <v>1505</v>
      </c>
      <c r="F1178" t="s">
        <v>347</v>
      </c>
      <c r="G1178" t="s">
        <v>1038</v>
      </c>
      <c r="H1178" t="s">
        <v>198</v>
      </c>
      <c r="I1178" t="s">
        <v>1039</v>
      </c>
      <c r="J1178">
        <v>1976</v>
      </c>
      <c r="K1178">
        <v>12747</v>
      </c>
      <c r="L1178">
        <v>4</v>
      </c>
      <c r="M1178" t="s">
        <v>200</v>
      </c>
      <c r="N1178" t="s">
        <v>1203</v>
      </c>
      <c r="O1178" t="s">
        <v>202</v>
      </c>
      <c r="P1178" t="s">
        <v>1506</v>
      </c>
    </row>
    <row r="1179" spans="1:16" x14ac:dyDescent="0.25">
      <c r="A1179">
        <v>2552</v>
      </c>
      <c r="B1179" t="s">
        <v>360</v>
      </c>
      <c r="E1179" t="s">
        <v>1507</v>
      </c>
      <c r="F1179" t="s">
        <v>347</v>
      </c>
      <c r="G1179" t="s">
        <v>1038</v>
      </c>
      <c r="H1179" t="s">
        <v>198</v>
      </c>
      <c r="I1179" t="s">
        <v>1039</v>
      </c>
      <c r="J1179">
        <v>1963</v>
      </c>
      <c r="K1179">
        <v>649</v>
      </c>
      <c r="L1179">
        <v>4</v>
      </c>
      <c r="M1179" t="s">
        <v>200</v>
      </c>
      <c r="N1179" t="s">
        <v>383</v>
      </c>
      <c r="O1179" t="s">
        <v>202</v>
      </c>
      <c r="P1179" t="s">
        <v>384</v>
      </c>
    </row>
    <row r="1180" spans="1:16" x14ac:dyDescent="0.25">
      <c r="A1180">
        <v>2553</v>
      </c>
      <c r="B1180" t="s">
        <v>360</v>
      </c>
      <c r="E1180" t="s">
        <v>1508</v>
      </c>
      <c r="F1180" t="s">
        <v>347</v>
      </c>
      <c r="G1180" t="s">
        <v>1038</v>
      </c>
      <c r="H1180" t="s">
        <v>198</v>
      </c>
      <c r="I1180" t="s">
        <v>1039</v>
      </c>
      <c r="J1180">
        <v>1970</v>
      </c>
      <c r="K1180">
        <v>19438</v>
      </c>
      <c r="L1180">
        <v>4</v>
      </c>
      <c r="M1180" t="s">
        <v>200</v>
      </c>
      <c r="N1180" t="s">
        <v>364</v>
      </c>
      <c r="O1180" t="s">
        <v>202</v>
      </c>
      <c r="P1180" t="s">
        <v>365</v>
      </c>
    </row>
    <row r="1181" spans="1:16" x14ac:dyDescent="0.25">
      <c r="A1181">
        <v>2554</v>
      </c>
      <c r="B1181" t="s">
        <v>360</v>
      </c>
      <c r="E1181" t="s">
        <v>1509</v>
      </c>
      <c r="F1181" t="s">
        <v>347</v>
      </c>
      <c r="G1181" t="s">
        <v>1038</v>
      </c>
      <c r="H1181" t="s">
        <v>198</v>
      </c>
      <c r="I1181" t="s">
        <v>1039</v>
      </c>
      <c r="J1181">
        <v>1963</v>
      </c>
      <c r="K1181">
        <v>3748</v>
      </c>
      <c r="L1181">
        <v>4</v>
      </c>
      <c r="M1181" t="s">
        <v>200</v>
      </c>
      <c r="N1181" t="s">
        <v>383</v>
      </c>
      <c r="O1181" t="s">
        <v>202</v>
      </c>
      <c r="P1181" t="s">
        <v>384</v>
      </c>
    </row>
    <row r="1182" spans="1:16" x14ac:dyDescent="0.25">
      <c r="A1182">
        <v>2555</v>
      </c>
      <c r="B1182" t="s">
        <v>360</v>
      </c>
      <c r="E1182" t="s">
        <v>1510</v>
      </c>
      <c r="F1182" t="s">
        <v>347</v>
      </c>
      <c r="G1182" t="s">
        <v>1038</v>
      </c>
      <c r="H1182" t="s">
        <v>198</v>
      </c>
      <c r="I1182" t="s">
        <v>1039</v>
      </c>
      <c r="J1182">
        <v>1967</v>
      </c>
      <c r="K1182">
        <v>7411</v>
      </c>
      <c r="L1182">
        <v>4</v>
      </c>
      <c r="M1182" t="s">
        <v>200</v>
      </c>
      <c r="N1182" t="s">
        <v>364</v>
      </c>
      <c r="O1182" t="s">
        <v>202</v>
      </c>
      <c r="P1182" t="s">
        <v>365</v>
      </c>
    </row>
    <row r="1183" spans="1:16" x14ac:dyDescent="0.25">
      <c r="A1183">
        <v>2556</v>
      </c>
      <c r="B1183" t="s">
        <v>360</v>
      </c>
      <c r="E1183" t="s">
        <v>1511</v>
      </c>
      <c r="F1183" t="s">
        <v>347</v>
      </c>
      <c r="G1183" t="s">
        <v>1038</v>
      </c>
      <c r="H1183" t="s">
        <v>198</v>
      </c>
      <c r="I1183" t="s">
        <v>1039</v>
      </c>
      <c r="J1183">
        <v>1968</v>
      </c>
      <c r="K1183">
        <v>14928</v>
      </c>
      <c r="L1183">
        <v>4</v>
      </c>
      <c r="M1183" t="s">
        <v>200</v>
      </c>
      <c r="N1183" t="s">
        <v>436</v>
      </c>
      <c r="O1183" t="s">
        <v>202</v>
      </c>
      <c r="P1183" t="s">
        <v>384</v>
      </c>
    </row>
    <row r="1184" spans="1:16" x14ac:dyDescent="0.25">
      <c r="A1184">
        <v>2557</v>
      </c>
      <c r="B1184" t="s">
        <v>360</v>
      </c>
      <c r="E1184" t="s">
        <v>1512</v>
      </c>
      <c r="F1184" t="s">
        <v>347</v>
      </c>
      <c r="G1184" t="s">
        <v>1038</v>
      </c>
      <c r="H1184" t="s">
        <v>198</v>
      </c>
      <c r="I1184" t="s">
        <v>1039</v>
      </c>
      <c r="J1184">
        <v>1971</v>
      </c>
      <c r="K1184">
        <v>6808</v>
      </c>
      <c r="L1184">
        <v>4</v>
      </c>
      <c r="M1184" t="s">
        <v>200</v>
      </c>
      <c r="N1184" t="s">
        <v>364</v>
      </c>
      <c r="O1184" t="s">
        <v>202</v>
      </c>
      <c r="P1184" t="s">
        <v>365</v>
      </c>
    </row>
    <row r="1185" spans="1:16" x14ac:dyDescent="0.25">
      <c r="A1185">
        <v>2558</v>
      </c>
      <c r="B1185" t="s">
        <v>360</v>
      </c>
      <c r="E1185" t="s">
        <v>1513</v>
      </c>
      <c r="F1185" t="s">
        <v>347</v>
      </c>
      <c r="G1185" t="s">
        <v>1038</v>
      </c>
      <c r="H1185" t="s">
        <v>198</v>
      </c>
      <c r="I1185" t="s">
        <v>1039</v>
      </c>
      <c r="J1185">
        <v>1982</v>
      </c>
      <c r="K1185">
        <v>19650</v>
      </c>
      <c r="L1185">
        <v>4</v>
      </c>
      <c r="M1185" t="s">
        <v>200</v>
      </c>
      <c r="N1185" t="s">
        <v>364</v>
      </c>
      <c r="O1185" t="s">
        <v>202</v>
      </c>
      <c r="P1185" t="s">
        <v>365</v>
      </c>
    </row>
    <row r="1186" spans="1:16" x14ac:dyDescent="0.25">
      <c r="A1186">
        <v>2559</v>
      </c>
      <c r="B1186" t="s">
        <v>360</v>
      </c>
      <c r="E1186" t="s">
        <v>1514</v>
      </c>
      <c r="F1186" t="s">
        <v>347</v>
      </c>
      <c r="G1186" t="s">
        <v>1038</v>
      </c>
      <c r="H1186" t="s">
        <v>198</v>
      </c>
      <c r="I1186" t="s">
        <v>1039</v>
      </c>
      <c r="J1186">
        <v>1982</v>
      </c>
      <c r="K1186">
        <v>18234</v>
      </c>
      <c r="L1186">
        <v>4</v>
      </c>
      <c r="M1186" t="s">
        <v>200</v>
      </c>
      <c r="N1186" t="s">
        <v>364</v>
      </c>
      <c r="O1186" t="s">
        <v>202</v>
      </c>
      <c r="P1186" t="s">
        <v>365</v>
      </c>
    </row>
    <row r="1187" spans="1:16" x14ac:dyDescent="0.25">
      <c r="A1187">
        <v>2560</v>
      </c>
      <c r="B1187" t="s">
        <v>360</v>
      </c>
      <c r="E1187" t="s">
        <v>1515</v>
      </c>
      <c r="F1187" t="s">
        <v>347</v>
      </c>
      <c r="G1187" t="s">
        <v>1038</v>
      </c>
      <c r="H1187" t="s">
        <v>198</v>
      </c>
      <c r="I1187" t="s">
        <v>1039</v>
      </c>
      <c r="J1187">
        <v>1986</v>
      </c>
      <c r="K1187">
        <v>73398</v>
      </c>
      <c r="L1187">
        <v>4</v>
      </c>
      <c r="M1187" t="s">
        <v>200</v>
      </c>
      <c r="N1187" t="s">
        <v>376</v>
      </c>
      <c r="O1187" t="s">
        <v>202</v>
      </c>
      <c r="P1187" t="s">
        <v>365</v>
      </c>
    </row>
    <row r="1188" spans="1:16" x14ac:dyDescent="0.25">
      <c r="A1188">
        <v>2561</v>
      </c>
      <c r="B1188" t="s">
        <v>360</v>
      </c>
      <c r="E1188" t="s">
        <v>1516</v>
      </c>
      <c r="F1188" t="s">
        <v>347</v>
      </c>
      <c r="G1188" t="s">
        <v>1517</v>
      </c>
      <c r="H1188" t="s">
        <v>198</v>
      </c>
      <c r="I1188" t="s">
        <v>1518</v>
      </c>
      <c r="J1188">
        <v>1967</v>
      </c>
      <c r="K1188">
        <v>21353</v>
      </c>
      <c r="L1188">
        <v>37</v>
      </c>
      <c r="M1188" t="s">
        <v>200</v>
      </c>
      <c r="N1188" t="s">
        <v>436</v>
      </c>
      <c r="O1188" t="s">
        <v>202</v>
      </c>
      <c r="P1188" t="s">
        <v>384</v>
      </c>
    </row>
    <row r="1189" spans="1:16" x14ac:dyDescent="0.25">
      <c r="A1189">
        <v>2562</v>
      </c>
      <c r="B1189" t="s">
        <v>360</v>
      </c>
      <c r="E1189" t="s">
        <v>1519</v>
      </c>
      <c r="F1189" t="s">
        <v>347</v>
      </c>
      <c r="G1189" t="s">
        <v>1517</v>
      </c>
      <c r="H1189" t="s">
        <v>198</v>
      </c>
      <c r="I1189" t="s">
        <v>1518</v>
      </c>
      <c r="J1189">
        <v>1967</v>
      </c>
      <c r="K1189">
        <v>1980</v>
      </c>
      <c r="L1189">
        <v>37</v>
      </c>
      <c r="M1189" t="s">
        <v>200</v>
      </c>
      <c r="N1189" t="s">
        <v>436</v>
      </c>
      <c r="O1189" t="s">
        <v>202</v>
      </c>
      <c r="P1189" t="s">
        <v>384</v>
      </c>
    </row>
    <row r="1190" spans="1:16" x14ac:dyDescent="0.25">
      <c r="A1190">
        <v>2563</v>
      </c>
      <c r="B1190" t="s">
        <v>360</v>
      </c>
      <c r="E1190" t="s">
        <v>1520</v>
      </c>
      <c r="F1190" t="s">
        <v>347</v>
      </c>
      <c r="G1190" t="s">
        <v>1517</v>
      </c>
      <c r="H1190" t="s">
        <v>198</v>
      </c>
      <c r="I1190" t="s">
        <v>1518</v>
      </c>
      <c r="J1190">
        <v>1976</v>
      </c>
      <c r="K1190">
        <v>9228</v>
      </c>
      <c r="L1190">
        <v>37</v>
      </c>
      <c r="M1190" t="s">
        <v>200</v>
      </c>
      <c r="N1190" t="s">
        <v>436</v>
      </c>
      <c r="O1190" t="s">
        <v>202</v>
      </c>
      <c r="P1190" t="s">
        <v>384</v>
      </c>
    </row>
    <row r="1191" spans="1:16" x14ac:dyDescent="0.25">
      <c r="A1191">
        <v>2564</v>
      </c>
      <c r="B1191" t="s">
        <v>360</v>
      </c>
      <c r="E1191" t="s">
        <v>1521</v>
      </c>
      <c r="F1191" t="s">
        <v>347</v>
      </c>
      <c r="G1191" t="s">
        <v>1517</v>
      </c>
      <c r="H1191" t="s">
        <v>198</v>
      </c>
      <c r="I1191" t="s">
        <v>1518</v>
      </c>
      <c r="J1191">
        <v>1977</v>
      </c>
      <c r="K1191">
        <v>7650</v>
      </c>
      <c r="L1191">
        <v>37</v>
      </c>
      <c r="M1191" t="s">
        <v>200</v>
      </c>
      <c r="N1191" t="s">
        <v>436</v>
      </c>
      <c r="O1191" t="s">
        <v>202</v>
      </c>
      <c r="P1191" t="s">
        <v>384</v>
      </c>
    </row>
    <row r="1192" spans="1:16" x14ac:dyDescent="0.25">
      <c r="A1192">
        <v>2565</v>
      </c>
      <c r="B1192" t="s">
        <v>360</v>
      </c>
      <c r="E1192" t="s">
        <v>1522</v>
      </c>
      <c r="F1192" t="s">
        <v>347</v>
      </c>
      <c r="G1192" t="s">
        <v>1517</v>
      </c>
      <c r="H1192" t="s">
        <v>198</v>
      </c>
      <c r="I1192" t="s">
        <v>1518</v>
      </c>
      <c r="J1192">
        <v>1979</v>
      </c>
      <c r="K1192">
        <v>10445</v>
      </c>
      <c r="L1192">
        <v>37</v>
      </c>
      <c r="M1192" t="s">
        <v>200</v>
      </c>
      <c r="N1192" t="s">
        <v>436</v>
      </c>
      <c r="O1192" t="s">
        <v>202</v>
      </c>
      <c r="P1192" t="s">
        <v>384</v>
      </c>
    </row>
    <row r="1193" spans="1:16" x14ac:dyDescent="0.25">
      <c r="A1193">
        <v>2566</v>
      </c>
      <c r="B1193" t="s">
        <v>360</v>
      </c>
      <c r="E1193" t="s">
        <v>1523</v>
      </c>
      <c r="F1193" t="s">
        <v>347</v>
      </c>
      <c r="G1193" t="s">
        <v>1517</v>
      </c>
      <c r="H1193" t="s">
        <v>198</v>
      </c>
      <c r="I1193" t="s">
        <v>1518</v>
      </c>
      <c r="J1193">
        <v>1979</v>
      </c>
      <c r="K1193">
        <v>168</v>
      </c>
      <c r="L1193">
        <v>37</v>
      </c>
      <c r="M1193" t="s">
        <v>200</v>
      </c>
      <c r="N1193" t="s">
        <v>436</v>
      </c>
      <c r="O1193" t="s">
        <v>202</v>
      </c>
      <c r="P1193" t="s">
        <v>384</v>
      </c>
    </row>
    <row r="1194" spans="1:16" x14ac:dyDescent="0.25">
      <c r="A1194">
        <v>2567</v>
      </c>
      <c r="B1194" t="s">
        <v>360</v>
      </c>
      <c r="E1194" t="s">
        <v>1524</v>
      </c>
      <c r="F1194" t="s">
        <v>347</v>
      </c>
      <c r="G1194" t="s">
        <v>1517</v>
      </c>
      <c r="H1194" t="s">
        <v>198</v>
      </c>
      <c r="I1194" t="s">
        <v>1518</v>
      </c>
      <c r="J1194">
        <v>1979</v>
      </c>
      <c r="K1194">
        <v>25450</v>
      </c>
      <c r="L1194">
        <v>37</v>
      </c>
      <c r="M1194" t="s">
        <v>200</v>
      </c>
      <c r="N1194" t="s">
        <v>436</v>
      </c>
      <c r="O1194" t="s">
        <v>202</v>
      </c>
      <c r="P1194" t="s">
        <v>384</v>
      </c>
    </row>
    <row r="1195" spans="1:16" x14ac:dyDescent="0.25">
      <c r="A1195">
        <v>2568</v>
      </c>
      <c r="B1195" t="s">
        <v>360</v>
      </c>
      <c r="E1195" t="s">
        <v>1525</v>
      </c>
      <c r="F1195" t="s">
        <v>347</v>
      </c>
      <c r="G1195" t="s">
        <v>1517</v>
      </c>
      <c r="H1195" t="s">
        <v>198</v>
      </c>
      <c r="I1195" t="s">
        <v>1518</v>
      </c>
      <c r="J1195">
        <v>1979</v>
      </c>
      <c r="K1195">
        <v>2718</v>
      </c>
      <c r="L1195">
        <v>37</v>
      </c>
      <c r="M1195" t="s">
        <v>200</v>
      </c>
      <c r="N1195" t="s">
        <v>436</v>
      </c>
      <c r="O1195" t="s">
        <v>202</v>
      </c>
      <c r="P1195" t="s">
        <v>384</v>
      </c>
    </row>
    <row r="1196" spans="1:16" x14ac:dyDescent="0.25">
      <c r="A1196">
        <v>2569</v>
      </c>
      <c r="B1196" t="s">
        <v>360</v>
      </c>
      <c r="E1196" t="s">
        <v>1526</v>
      </c>
      <c r="F1196" t="s">
        <v>347</v>
      </c>
      <c r="G1196" t="s">
        <v>1517</v>
      </c>
      <c r="H1196" t="s">
        <v>198</v>
      </c>
      <c r="I1196" t="s">
        <v>1518</v>
      </c>
      <c r="J1196">
        <v>1979</v>
      </c>
      <c r="K1196">
        <v>2952</v>
      </c>
      <c r="L1196">
        <v>37</v>
      </c>
      <c r="M1196" t="s">
        <v>200</v>
      </c>
      <c r="N1196" t="s">
        <v>436</v>
      </c>
      <c r="O1196" t="s">
        <v>202</v>
      </c>
      <c r="P1196" t="s">
        <v>384</v>
      </c>
    </row>
    <row r="1197" spans="1:16" x14ac:dyDescent="0.25">
      <c r="A1197">
        <v>2570</v>
      </c>
      <c r="B1197" t="s">
        <v>360</v>
      </c>
      <c r="E1197" t="s">
        <v>1527</v>
      </c>
      <c r="F1197" t="s">
        <v>347</v>
      </c>
      <c r="G1197" t="s">
        <v>1517</v>
      </c>
      <c r="H1197" t="s">
        <v>198</v>
      </c>
      <c r="I1197" t="s">
        <v>1518</v>
      </c>
      <c r="J1197">
        <v>1979</v>
      </c>
      <c r="K1197">
        <v>412</v>
      </c>
      <c r="L1197">
        <v>37</v>
      </c>
      <c r="M1197" t="s">
        <v>200</v>
      </c>
      <c r="N1197" t="s">
        <v>436</v>
      </c>
      <c r="O1197" t="s">
        <v>202</v>
      </c>
      <c r="P1197" t="s">
        <v>384</v>
      </c>
    </row>
    <row r="1198" spans="1:16" x14ac:dyDescent="0.25">
      <c r="A1198">
        <v>2571</v>
      </c>
      <c r="B1198" t="s">
        <v>360</v>
      </c>
      <c r="E1198" t="s">
        <v>1528</v>
      </c>
      <c r="F1198" t="s">
        <v>347</v>
      </c>
      <c r="G1198" t="s">
        <v>1517</v>
      </c>
      <c r="H1198" t="s">
        <v>198</v>
      </c>
      <c r="I1198" t="s">
        <v>1518</v>
      </c>
      <c r="J1198">
        <v>1979</v>
      </c>
      <c r="K1198">
        <v>26381</v>
      </c>
      <c r="L1198">
        <v>37</v>
      </c>
      <c r="M1198" t="s">
        <v>200</v>
      </c>
      <c r="N1198" t="s">
        <v>436</v>
      </c>
      <c r="O1198" t="s">
        <v>202</v>
      </c>
      <c r="P1198" t="s">
        <v>384</v>
      </c>
    </row>
    <row r="1199" spans="1:16" x14ac:dyDescent="0.25">
      <c r="A1199">
        <v>2574</v>
      </c>
      <c r="B1199" t="s">
        <v>360</v>
      </c>
      <c r="E1199" t="s">
        <v>1529</v>
      </c>
      <c r="F1199" t="s">
        <v>347</v>
      </c>
      <c r="G1199" t="s">
        <v>1517</v>
      </c>
      <c r="H1199" t="s">
        <v>198</v>
      </c>
      <c r="I1199" t="s">
        <v>1518</v>
      </c>
      <c r="J1199">
        <v>1968</v>
      </c>
      <c r="K1199">
        <v>1761140</v>
      </c>
      <c r="L1199">
        <v>37</v>
      </c>
      <c r="M1199" t="s">
        <v>200</v>
      </c>
      <c r="N1199" t="s">
        <v>364</v>
      </c>
      <c r="O1199" t="s">
        <v>202</v>
      </c>
      <c r="P1199" t="s">
        <v>365</v>
      </c>
    </row>
    <row r="1200" spans="1:16" x14ac:dyDescent="0.25">
      <c r="A1200">
        <v>2575</v>
      </c>
      <c r="B1200" t="s">
        <v>360</v>
      </c>
      <c r="E1200" t="s">
        <v>1488</v>
      </c>
      <c r="F1200" t="s">
        <v>347</v>
      </c>
      <c r="G1200" t="s">
        <v>1517</v>
      </c>
      <c r="H1200" t="s">
        <v>198</v>
      </c>
      <c r="I1200" t="s">
        <v>1518</v>
      </c>
      <c r="J1200">
        <v>1964</v>
      </c>
      <c r="K1200">
        <v>505</v>
      </c>
      <c r="L1200">
        <v>37</v>
      </c>
      <c r="M1200" t="s">
        <v>200</v>
      </c>
      <c r="N1200" t="s">
        <v>436</v>
      </c>
      <c r="O1200" t="s">
        <v>202</v>
      </c>
      <c r="P1200" t="s">
        <v>384</v>
      </c>
    </row>
    <row r="1201" spans="1:16" x14ac:dyDescent="0.25">
      <c r="A1201">
        <v>2576</v>
      </c>
      <c r="B1201" t="s">
        <v>360</v>
      </c>
      <c r="E1201" t="s">
        <v>1488</v>
      </c>
      <c r="F1201" t="s">
        <v>347</v>
      </c>
      <c r="G1201" t="s">
        <v>1517</v>
      </c>
      <c r="H1201" t="s">
        <v>198</v>
      </c>
      <c r="I1201" t="s">
        <v>1518</v>
      </c>
      <c r="J1201">
        <v>1978</v>
      </c>
      <c r="K1201">
        <v>9637</v>
      </c>
      <c r="L1201">
        <v>37</v>
      </c>
      <c r="M1201" t="s">
        <v>200</v>
      </c>
      <c r="N1201" t="s">
        <v>364</v>
      </c>
      <c r="O1201" t="s">
        <v>202</v>
      </c>
      <c r="P1201" t="s">
        <v>365</v>
      </c>
    </row>
    <row r="1202" spans="1:16" x14ac:dyDescent="0.25">
      <c r="A1202">
        <v>2577</v>
      </c>
      <c r="B1202" t="s">
        <v>360</v>
      </c>
      <c r="E1202" t="s">
        <v>1530</v>
      </c>
      <c r="F1202" t="s">
        <v>347</v>
      </c>
      <c r="G1202" t="s">
        <v>1517</v>
      </c>
      <c r="H1202" t="s">
        <v>198</v>
      </c>
      <c r="I1202" t="s">
        <v>1518</v>
      </c>
      <c r="J1202">
        <v>1981</v>
      </c>
      <c r="K1202">
        <v>59</v>
      </c>
      <c r="L1202">
        <v>37</v>
      </c>
      <c r="M1202" t="s">
        <v>200</v>
      </c>
      <c r="N1202" t="s">
        <v>364</v>
      </c>
      <c r="O1202" t="s">
        <v>202</v>
      </c>
      <c r="P1202" t="s">
        <v>365</v>
      </c>
    </row>
    <row r="1203" spans="1:16" x14ac:dyDescent="0.25">
      <c r="A1203">
        <v>2578</v>
      </c>
      <c r="B1203" t="s">
        <v>360</v>
      </c>
      <c r="E1203" t="s">
        <v>1531</v>
      </c>
      <c r="F1203" t="s">
        <v>347</v>
      </c>
      <c r="G1203" t="s">
        <v>1517</v>
      </c>
      <c r="H1203" t="s">
        <v>198</v>
      </c>
      <c r="I1203" t="s">
        <v>1518</v>
      </c>
      <c r="J1203">
        <v>1979</v>
      </c>
      <c r="K1203">
        <v>3172</v>
      </c>
      <c r="L1203">
        <v>37</v>
      </c>
      <c r="M1203" t="s">
        <v>200</v>
      </c>
      <c r="N1203" t="s">
        <v>436</v>
      </c>
      <c r="O1203" t="s">
        <v>202</v>
      </c>
      <c r="P1203" t="s">
        <v>384</v>
      </c>
    </row>
    <row r="1204" spans="1:16" x14ac:dyDescent="0.25">
      <c r="A1204">
        <v>2579</v>
      </c>
      <c r="B1204" t="s">
        <v>360</v>
      </c>
      <c r="E1204" t="s">
        <v>1532</v>
      </c>
      <c r="F1204" t="s">
        <v>347</v>
      </c>
      <c r="G1204" t="s">
        <v>1517</v>
      </c>
      <c r="H1204" t="s">
        <v>198</v>
      </c>
      <c r="I1204" t="s">
        <v>1518</v>
      </c>
      <c r="J1204">
        <v>1982</v>
      </c>
      <c r="K1204">
        <v>4057</v>
      </c>
      <c r="L1204">
        <v>37</v>
      </c>
      <c r="M1204" t="s">
        <v>200</v>
      </c>
      <c r="N1204" t="s">
        <v>436</v>
      </c>
      <c r="O1204" t="s">
        <v>202</v>
      </c>
      <c r="P1204" t="s">
        <v>384</v>
      </c>
    </row>
    <row r="1205" spans="1:16" x14ac:dyDescent="0.25">
      <c r="A1205">
        <v>2580</v>
      </c>
      <c r="B1205" t="s">
        <v>360</v>
      </c>
      <c r="E1205" t="s">
        <v>1533</v>
      </c>
      <c r="F1205" t="s">
        <v>347</v>
      </c>
      <c r="G1205" t="s">
        <v>1517</v>
      </c>
      <c r="H1205" t="s">
        <v>198</v>
      </c>
      <c r="I1205" t="s">
        <v>1518</v>
      </c>
      <c r="J1205">
        <v>1981</v>
      </c>
      <c r="K1205">
        <v>10057</v>
      </c>
      <c r="L1205">
        <v>37</v>
      </c>
      <c r="M1205" t="s">
        <v>200</v>
      </c>
      <c r="N1205" t="s">
        <v>436</v>
      </c>
      <c r="O1205" t="s">
        <v>202</v>
      </c>
      <c r="P1205" t="s">
        <v>384</v>
      </c>
    </row>
    <row r="1206" spans="1:16" x14ac:dyDescent="0.25">
      <c r="A1206">
        <v>2581</v>
      </c>
      <c r="B1206" t="s">
        <v>360</v>
      </c>
      <c r="E1206" t="s">
        <v>1534</v>
      </c>
      <c r="F1206" t="s">
        <v>347</v>
      </c>
      <c r="G1206" t="s">
        <v>1517</v>
      </c>
      <c r="H1206" t="s">
        <v>198</v>
      </c>
      <c r="I1206" t="s">
        <v>1518</v>
      </c>
      <c r="J1206">
        <v>1987</v>
      </c>
      <c r="K1206">
        <v>153290</v>
      </c>
      <c r="L1206">
        <v>37</v>
      </c>
      <c r="M1206" t="s">
        <v>200</v>
      </c>
      <c r="N1206" t="s">
        <v>364</v>
      </c>
      <c r="O1206" t="s">
        <v>202</v>
      </c>
      <c r="P1206" t="s">
        <v>365</v>
      </c>
    </row>
    <row r="1207" spans="1:16" x14ac:dyDescent="0.25">
      <c r="A1207">
        <v>2582</v>
      </c>
      <c r="B1207" t="s">
        <v>360</v>
      </c>
      <c r="E1207" t="s">
        <v>1535</v>
      </c>
      <c r="F1207" t="s">
        <v>347</v>
      </c>
      <c r="G1207" t="s">
        <v>1517</v>
      </c>
      <c r="H1207" t="s">
        <v>198</v>
      </c>
      <c r="I1207" t="s">
        <v>1518</v>
      </c>
      <c r="J1207">
        <v>1989</v>
      </c>
      <c r="K1207">
        <v>112274</v>
      </c>
      <c r="L1207">
        <v>37</v>
      </c>
      <c r="M1207" t="s">
        <v>200</v>
      </c>
      <c r="N1207" t="s">
        <v>364</v>
      </c>
      <c r="O1207" t="s">
        <v>202</v>
      </c>
      <c r="P1207" t="s">
        <v>365</v>
      </c>
    </row>
    <row r="1208" spans="1:16" x14ac:dyDescent="0.25">
      <c r="A1208">
        <v>2583</v>
      </c>
      <c r="B1208" t="s">
        <v>360</v>
      </c>
      <c r="E1208" t="s">
        <v>1536</v>
      </c>
      <c r="F1208" t="s">
        <v>347</v>
      </c>
      <c r="G1208" t="s">
        <v>1517</v>
      </c>
      <c r="H1208" t="s">
        <v>198</v>
      </c>
      <c r="I1208" t="s">
        <v>1518</v>
      </c>
      <c r="J1208">
        <v>1969</v>
      </c>
      <c r="K1208">
        <v>18357</v>
      </c>
      <c r="L1208">
        <v>37</v>
      </c>
      <c r="M1208" t="s">
        <v>200</v>
      </c>
      <c r="N1208" t="s">
        <v>467</v>
      </c>
      <c r="O1208" t="s">
        <v>202</v>
      </c>
      <c r="P1208" t="s">
        <v>365</v>
      </c>
    </row>
    <row r="1209" spans="1:16" x14ac:dyDescent="0.25">
      <c r="A1209">
        <v>2584</v>
      </c>
      <c r="B1209" t="s">
        <v>360</v>
      </c>
      <c r="E1209" t="s">
        <v>1537</v>
      </c>
      <c r="F1209" t="s">
        <v>347</v>
      </c>
      <c r="G1209" t="s">
        <v>1517</v>
      </c>
      <c r="H1209" t="s">
        <v>198</v>
      </c>
      <c r="I1209" t="s">
        <v>1518</v>
      </c>
      <c r="J1209">
        <v>1978</v>
      </c>
      <c r="K1209">
        <v>18169</v>
      </c>
      <c r="L1209">
        <v>37</v>
      </c>
      <c r="M1209" t="s">
        <v>200</v>
      </c>
      <c r="N1209" t="s">
        <v>467</v>
      </c>
      <c r="O1209" t="s">
        <v>202</v>
      </c>
      <c r="P1209" t="s">
        <v>365</v>
      </c>
    </row>
    <row r="1210" spans="1:16" x14ac:dyDescent="0.25">
      <c r="A1210">
        <v>2585</v>
      </c>
      <c r="B1210" t="s">
        <v>360</v>
      </c>
      <c r="E1210" t="s">
        <v>1536</v>
      </c>
      <c r="F1210" t="s">
        <v>347</v>
      </c>
      <c r="G1210" t="s">
        <v>1517</v>
      </c>
      <c r="H1210" t="s">
        <v>198</v>
      </c>
      <c r="I1210" t="s">
        <v>1518</v>
      </c>
      <c r="J1210">
        <v>1971</v>
      </c>
      <c r="K1210">
        <v>5535</v>
      </c>
      <c r="L1210">
        <v>37</v>
      </c>
      <c r="M1210" t="s">
        <v>200</v>
      </c>
      <c r="N1210" t="s">
        <v>467</v>
      </c>
      <c r="O1210" t="s">
        <v>202</v>
      </c>
      <c r="P1210" t="s">
        <v>365</v>
      </c>
    </row>
    <row r="1211" spans="1:16" x14ac:dyDescent="0.25">
      <c r="A1211">
        <v>2586</v>
      </c>
      <c r="B1211" t="s">
        <v>360</v>
      </c>
      <c r="E1211" t="s">
        <v>1538</v>
      </c>
      <c r="F1211" t="s">
        <v>347</v>
      </c>
      <c r="G1211" t="s">
        <v>1517</v>
      </c>
      <c r="H1211" t="s">
        <v>198</v>
      </c>
      <c r="I1211" t="s">
        <v>1518</v>
      </c>
      <c r="J1211">
        <v>1968</v>
      </c>
      <c r="K1211">
        <v>57752</v>
      </c>
      <c r="L1211">
        <v>37</v>
      </c>
      <c r="M1211" t="s">
        <v>200</v>
      </c>
      <c r="N1211" t="s">
        <v>436</v>
      </c>
      <c r="O1211" t="s">
        <v>202</v>
      </c>
      <c r="P1211" t="s">
        <v>384</v>
      </c>
    </row>
    <row r="1212" spans="1:16" x14ac:dyDescent="0.25">
      <c r="A1212">
        <v>2587</v>
      </c>
      <c r="B1212" t="s">
        <v>360</v>
      </c>
      <c r="E1212" t="s">
        <v>1539</v>
      </c>
      <c r="F1212" t="s">
        <v>347</v>
      </c>
      <c r="G1212" t="s">
        <v>1517</v>
      </c>
      <c r="H1212" t="s">
        <v>198</v>
      </c>
      <c r="I1212" t="s">
        <v>1518</v>
      </c>
      <c r="J1212">
        <v>1967</v>
      </c>
      <c r="K1212">
        <v>39251</v>
      </c>
      <c r="L1212">
        <v>37</v>
      </c>
      <c r="M1212" t="s">
        <v>200</v>
      </c>
      <c r="N1212" t="s">
        <v>436</v>
      </c>
      <c r="O1212" t="s">
        <v>202</v>
      </c>
      <c r="P1212" t="s">
        <v>384</v>
      </c>
    </row>
    <row r="1213" spans="1:16" x14ac:dyDescent="0.25">
      <c r="A1213">
        <v>2588</v>
      </c>
      <c r="B1213" t="s">
        <v>360</v>
      </c>
      <c r="E1213" t="s">
        <v>1540</v>
      </c>
      <c r="F1213" t="s">
        <v>347</v>
      </c>
      <c r="G1213" t="s">
        <v>1517</v>
      </c>
      <c r="H1213" t="s">
        <v>198</v>
      </c>
      <c r="I1213" t="s">
        <v>1518</v>
      </c>
      <c r="J1213">
        <v>1967</v>
      </c>
      <c r="K1213">
        <v>30222</v>
      </c>
      <c r="L1213">
        <v>37</v>
      </c>
      <c r="M1213" t="s">
        <v>200</v>
      </c>
      <c r="N1213" t="s">
        <v>436</v>
      </c>
      <c r="O1213" t="s">
        <v>202</v>
      </c>
      <c r="P1213" t="s">
        <v>384</v>
      </c>
    </row>
    <row r="1214" spans="1:16" x14ac:dyDescent="0.25">
      <c r="A1214">
        <v>2589</v>
      </c>
      <c r="B1214" t="s">
        <v>360</v>
      </c>
      <c r="E1214" t="s">
        <v>1541</v>
      </c>
      <c r="F1214" t="s">
        <v>347</v>
      </c>
      <c r="G1214" t="s">
        <v>1517</v>
      </c>
      <c r="H1214" t="s">
        <v>198</v>
      </c>
      <c r="I1214" t="s">
        <v>1518</v>
      </c>
      <c r="J1214">
        <v>1972</v>
      </c>
      <c r="K1214">
        <v>33411</v>
      </c>
      <c r="L1214">
        <v>37</v>
      </c>
      <c r="M1214" t="s">
        <v>200</v>
      </c>
      <c r="N1214" t="s">
        <v>436</v>
      </c>
      <c r="O1214" t="s">
        <v>202</v>
      </c>
      <c r="P1214" t="s">
        <v>384</v>
      </c>
    </row>
    <row r="1215" spans="1:16" x14ac:dyDescent="0.25">
      <c r="A1215">
        <v>2590</v>
      </c>
      <c r="B1215" t="s">
        <v>360</v>
      </c>
      <c r="E1215" t="s">
        <v>1542</v>
      </c>
      <c r="F1215" t="s">
        <v>347</v>
      </c>
      <c r="G1215" t="s">
        <v>1517</v>
      </c>
      <c r="H1215" t="s">
        <v>198</v>
      </c>
      <c r="I1215" t="s">
        <v>1518</v>
      </c>
      <c r="J1215">
        <v>1982</v>
      </c>
      <c r="K1215">
        <v>73383</v>
      </c>
      <c r="L1215">
        <v>37</v>
      </c>
      <c r="M1215" t="s">
        <v>200</v>
      </c>
      <c r="N1215" t="s">
        <v>436</v>
      </c>
      <c r="O1215" t="s">
        <v>202</v>
      </c>
      <c r="P1215" t="s">
        <v>384</v>
      </c>
    </row>
    <row r="1216" spans="1:16" x14ac:dyDescent="0.25">
      <c r="A1216">
        <v>2591</v>
      </c>
      <c r="B1216" t="s">
        <v>360</v>
      </c>
      <c r="E1216" t="s">
        <v>1543</v>
      </c>
      <c r="F1216" t="s">
        <v>347</v>
      </c>
      <c r="G1216" t="s">
        <v>1517</v>
      </c>
      <c r="H1216" t="s">
        <v>198</v>
      </c>
      <c r="I1216" t="s">
        <v>1518</v>
      </c>
      <c r="J1216">
        <v>1981</v>
      </c>
      <c r="K1216">
        <v>83820</v>
      </c>
      <c r="L1216">
        <v>37</v>
      </c>
      <c r="M1216" t="s">
        <v>200</v>
      </c>
      <c r="N1216" t="s">
        <v>436</v>
      </c>
      <c r="O1216" t="s">
        <v>202</v>
      </c>
      <c r="P1216" t="s">
        <v>384</v>
      </c>
    </row>
    <row r="1217" spans="1:16" x14ac:dyDescent="0.25">
      <c r="A1217">
        <v>2592</v>
      </c>
      <c r="B1217" t="s">
        <v>360</v>
      </c>
      <c r="E1217" t="s">
        <v>1544</v>
      </c>
      <c r="F1217" t="s">
        <v>347</v>
      </c>
      <c r="G1217" t="s">
        <v>1517</v>
      </c>
      <c r="H1217" t="s">
        <v>198</v>
      </c>
      <c r="I1217" t="s">
        <v>1518</v>
      </c>
      <c r="J1217">
        <v>1982</v>
      </c>
      <c r="K1217">
        <v>109693</v>
      </c>
      <c r="L1217">
        <v>37</v>
      </c>
      <c r="M1217" t="s">
        <v>200</v>
      </c>
      <c r="N1217" t="s">
        <v>436</v>
      </c>
      <c r="O1217" t="s">
        <v>202</v>
      </c>
      <c r="P1217" t="s">
        <v>384</v>
      </c>
    </row>
    <row r="1218" spans="1:16" x14ac:dyDescent="0.25">
      <c r="A1218">
        <v>2593</v>
      </c>
      <c r="B1218" t="s">
        <v>360</v>
      </c>
      <c r="E1218" t="s">
        <v>1545</v>
      </c>
      <c r="F1218" t="s">
        <v>347</v>
      </c>
      <c r="G1218" t="s">
        <v>1517</v>
      </c>
      <c r="H1218" t="s">
        <v>198</v>
      </c>
      <c r="I1218" t="s">
        <v>1518</v>
      </c>
      <c r="J1218">
        <v>1982</v>
      </c>
      <c r="K1218">
        <v>131880</v>
      </c>
      <c r="L1218">
        <v>37</v>
      </c>
      <c r="M1218" t="s">
        <v>200</v>
      </c>
      <c r="N1218" t="s">
        <v>436</v>
      </c>
      <c r="O1218" t="s">
        <v>202</v>
      </c>
      <c r="P1218" t="s">
        <v>384</v>
      </c>
    </row>
    <row r="1219" spans="1:16" x14ac:dyDescent="0.25">
      <c r="A1219">
        <v>2594</v>
      </c>
      <c r="B1219" t="s">
        <v>360</v>
      </c>
      <c r="E1219" t="s">
        <v>1368</v>
      </c>
      <c r="F1219" t="s">
        <v>347</v>
      </c>
      <c r="G1219" t="s">
        <v>1517</v>
      </c>
      <c r="H1219" t="s">
        <v>198</v>
      </c>
      <c r="I1219" t="s">
        <v>1518</v>
      </c>
      <c r="J1219">
        <v>1983</v>
      </c>
      <c r="K1219">
        <v>7648</v>
      </c>
      <c r="L1219">
        <v>37</v>
      </c>
      <c r="M1219" t="s">
        <v>200</v>
      </c>
      <c r="N1219" t="s">
        <v>436</v>
      </c>
      <c r="O1219" t="s">
        <v>202</v>
      </c>
      <c r="P1219" t="s">
        <v>384</v>
      </c>
    </row>
    <row r="1220" spans="1:16" x14ac:dyDescent="0.25">
      <c r="A1220">
        <v>2595</v>
      </c>
      <c r="B1220" t="s">
        <v>360</v>
      </c>
      <c r="E1220" t="s">
        <v>1546</v>
      </c>
      <c r="F1220" t="s">
        <v>347</v>
      </c>
      <c r="G1220" t="s">
        <v>1517</v>
      </c>
      <c r="H1220" t="s">
        <v>198</v>
      </c>
      <c r="I1220" t="s">
        <v>1518</v>
      </c>
      <c r="J1220">
        <v>1984</v>
      </c>
      <c r="K1220">
        <v>192826</v>
      </c>
      <c r="L1220">
        <v>37</v>
      </c>
      <c r="M1220" t="s">
        <v>200</v>
      </c>
      <c r="N1220" t="s">
        <v>436</v>
      </c>
      <c r="O1220" t="s">
        <v>202</v>
      </c>
      <c r="P1220" t="s">
        <v>384</v>
      </c>
    </row>
    <row r="1221" spans="1:16" x14ac:dyDescent="0.25">
      <c r="A1221">
        <v>2596</v>
      </c>
      <c r="B1221" t="s">
        <v>360</v>
      </c>
      <c r="E1221" t="s">
        <v>1547</v>
      </c>
      <c r="F1221" t="s">
        <v>347</v>
      </c>
      <c r="G1221" t="s">
        <v>1517</v>
      </c>
      <c r="H1221" t="s">
        <v>198</v>
      </c>
      <c r="I1221" t="s">
        <v>1518</v>
      </c>
      <c r="J1221">
        <v>1985</v>
      </c>
      <c r="K1221">
        <v>124266</v>
      </c>
      <c r="L1221">
        <v>37</v>
      </c>
      <c r="M1221" t="s">
        <v>200</v>
      </c>
      <c r="N1221" t="s">
        <v>436</v>
      </c>
      <c r="O1221" t="s">
        <v>202</v>
      </c>
      <c r="P1221" t="s">
        <v>384</v>
      </c>
    </row>
    <row r="1222" spans="1:16" x14ac:dyDescent="0.25">
      <c r="A1222">
        <v>2599</v>
      </c>
      <c r="B1222" t="s">
        <v>360</v>
      </c>
      <c r="E1222" t="s">
        <v>1548</v>
      </c>
      <c r="F1222" t="s">
        <v>347</v>
      </c>
      <c r="G1222" t="s">
        <v>1549</v>
      </c>
      <c r="H1222" t="s">
        <v>198</v>
      </c>
      <c r="I1222" t="s">
        <v>1550</v>
      </c>
      <c r="J1222">
        <v>1968</v>
      </c>
      <c r="K1222">
        <v>143500</v>
      </c>
      <c r="L1222">
        <v>24</v>
      </c>
      <c r="M1222" t="s">
        <v>200</v>
      </c>
      <c r="N1222" t="s">
        <v>383</v>
      </c>
      <c r="O1222" t="s">
        <v>202</v>
      </c>
      <c r="P1222" t="s">
        <v>384</v>
      </c>
    </row>
    <row r="1223" spans="1:16" x14ac:dyDescent="0.25">
      <c r="A1223">
        <v>2600</v>
      </c>
      <c r="B1223" t="s">
        <v>360</v>
      </c>
      <c r="E1223" t="s">
        <v>1551</v>
      </c>
      <c r="F1223" t="s">
        <v>347</v>
      </c>
      <c r="G1223" t="s">
        <v>1549</v>
      </c>
      <c r="H1223" t="s">
        <v>198</v>
      </c>
      <c r="I1223" t="s">
        <v>1550</v>
      </c>
      <c r="J1223">
        <v>1961</v>
      </c>
      <c r="K1223">
        <v>175000</v>
      </c>
      <c r="L1223">
        <v>24</v>
      </c>
      <c r="M1223" t="s">
        <v>200</v>
      </c>
      <c r="N1223" t="s">
        <v>383</v>
      </c>
      <c r="O1223" t="s">
        <v>202</v>
      </c>
      <c r="P1223" t="s">
        <v>384</v>
      </c>
    </row>
    <row r="1224" spans="1:16" x14ac:dyDescent="0.25">
      <c r="A1224">
        <v>2601</v>
      </c>
      <c r="B1224" t="s">
        <v>360</v>
      </c>
      <c r="E1224" t="s">
        <v>1551</v>
      </c>
      <c r="F1224" t="s">
        <v>347</v>
      </c>
      <c r="G1224" t="s">
        <v>1549</v>
      </c>
      <c r="H1224" t="s">
        <v>198</v>
      </c>
      <c r="I1224" t="s">
        <v>1550</v>
      </c>
      <c r="J1224">
        <v>1965</v>
      </c>
      <c r="K1224">
        <v>225000</v>
      </c>
      <c r="L1224">
        <v>24</v>
      </c>
      <c r="M1224" t="s">
        <v>200</v>
      </c>
      <c r="N1224" t="s">
        <v>383</v>
      </c>
      <c r="O1224" t="s">
        <v>202</v>
      </c>
      <c r="P1224" t="s">
        <v>384</v>
      </c>
    </row>
    <row r="1225" spans="1:16" x14ac:dyDescent="0.25">
      <c r="A1225">
        <v>2602</v>
      </c>
      <c r="B1225" t="s">
        <v>360</v>
      </c>
      <c r="E1225" t="s">
        <v>1552</v>
      </c>
      <c r="F1225" t="s">
        <v>347</v>
      </c>
      <c r="G1225" t="s">
        <v>1549</v>
      </c>
      <c r="H1225" t="s">
        <v>198</v>
      </c>
      <c r="I1225" t="s">
        <v>1550</v>
      </c>
      <c r="J1225">
        <v>1975</v>
      </c>
      <c r="K1225">
        <v>175000</v>
      </c>
      <c r="L1225">
        <v>24</v>
      </c>
      <c r="M1225" t="s">
        <v>200</v>
      </c>
      <c r="N1225" t="s">
        <v>383</v>
      </c>
      <c r="O1225" t="s">
        <v>202</v>
      </c>
      <c r="P1225" t="s">
        <v>384</v>
      </c>
    </row>
    <row r="1226" spans="1:16" x14ac:dyDescent="0.25">
      <c r="A1226">
        <v>2603</v>
      </c>
      <c r="B1226" t="s">
        <v>360</v>
      </c>
      <c r="E1226" t="s">
        <v>1552</v>
      </c>
      <c r="F1226" t="s">
        <v>347</v>
      </c>
      <c r="G1226" t="s">
        <v>1549</v>
      </c>
      <c r="H1226" t="s">
        <v>198</v>
      </c>
      <c r="I1226" t="s">
        <v>1550</v>
      </c>
      <c r="J1226">
        <v>1976</v>
      </c>
      <c r="K1226">
        <v>150000</v>
      </c>
      <c r="L1226">
        <v>24</v>
      </c>
      <c r="M1226" t="s">
        <v>200</v>
      </c>
      <c r="N1226" t="s">
        <v>383</v>
      </c>
      <c r="O1226" t="s">
        <v>202</v>
      </c>
      <c r="P1226" t="s">
        <v>384</v>
      </c>
    </row>
    <row r="1227" spans="1:16" x14ac:dyDescent="0.25">
      <c r="A1227">
        <v>2604</v>
      </c>
      <c r="B1227" t="s">
        <v>360</v>
      </c>
      <c r="E1227" t="s">
        <v>1553</v>
      </c>
      <c r="F1227" t="s">
        <v>347</v>
      </c>
      <c r="G1227" t="s">
        <v>1549</v>
      </c>
      <c r="H1227" t="s">
        <v>198</v>
      </c>
      <c r="I1227" t="s">
        <v>1550</v>
      </c>
      <c r="J1227">
        <v>1972</v>
      </c>
      <c r="K1227">
        <v>225000</v>
      </c>
      <c r="L1227">
        <v>24</v>
      </c>
      <c r="M1227" t="s">
        <v>200</v>
      </c>
      <c r="N1227" t="s">
        <v>383</v>
      </c>
      <c r="O1227" t="s">
        <v>202</v>
      </c>
      <c r="P1227" t="s">
        <v>384</v>
      </c>
    </row>
    <row r="1228" spans="1:16" x14ac:dyDescent="0.25">
      <c r="A1228">
        <v>2605</v>
      </c>
      <c r="B1228" t="s">
        <v>360</v>
      </c>
      <c r="E1228" t="s">
        <v>1554</v>
      </c>
      <c r="F1228" t="s">
        <v>347</v>
      </c>
      <c r="G1228" t="s">
        <v>1549</v>
      </c>
      <c r="H1228" t="s">
        <v>198</v>
      </c>
      <c r="I1228" t="s">
        <v>1550</v>
      </c>
      <c r="J1228">
        <v>1970</v>
      </c>
      <c r="K1228">
        <v>109000</v>
      </c>
      <c r="L1228">
        <v>24</v>
      </c>
      <c r="M1228" t="s">
        <v>200</v>
      </c>
      <c r="N1228" t="s">
        <v>383</v>
      </c>
      <c r="O1228" t="s">
        <v>202</v>
      </c>
      <c r="P1228" t="s">
        <v>384</v>
      </c>
    </row>
    <row r="1229" spans="1:16" x14ac:dyDescent="0.25">
      <c r="A1229">
        <v>2606</v>
      </c>
      <c r="B1229" t="s">
        <v>360</v>
      </c>
      <c r="E1229" t="s">
        <v>1555</v>
      </c>
      <c r="F1229" t="s">
        <v>347</v>
      </c>
      <c r="G1229" t="s">
        <v>1549</v>
      </c>
      <c r="H1229" t="s">
        <v>198</v>
      </c>
      <c r="I1229" t="s">
        <v>1550</v>
      </c>
      <c r="J1229">
        <v>1971</v>
      </c>
      <c r="K1229">
        <v>260000</v>
      </c>
      <c r="L1229">
        <v>24</v>
      </c>
      <c r="M1229" t="s">
        <v>200</v>
      </c>
      <c r="N1229" t="s">
        <v>383</v>
      </c>
      <c r="O1229" t="s">
        <v>202</v>
      </c>
      <c r="P1229" t="s">
        <v>384</v>
      </c>
    </row>
    <row r="1230" spans="1:16" x14ac:dyDescent="0.25">
      <c r="A1230">
        <v>2607</v>
      </c>
      <c r="B1230" t="s">
        <v>360</v>
      </c>
      <c r="E1230" t="s">
        <v>1556</v>
      </c>
      <c r="F1230" t="s">
        <v>347</v>
      </c>
      <c r="G1230" t="s">
        <v>1549</v>
      </c>
      <c r="H1230" t="s">
        <v>198</v>
      </c>
      <c r="I1230" t="s">
        <v>1550</v>
      </c>
      <c r="J1230">
        <v>1963</v>
      </c>
      <c r="K1230">
        <v>154500</v>
      </c>
      <c r="L1230">
        <v>24</v>
      </c>
      <c r="M1230" t="s">
        <v>200</v>
      </c>
      <c r="N1230" t="s">
        <v>383</v>
      </c>
      <c r="O1230" t="s">
        <v>202</v>
      </c>
      <c r="P1230" t="s">
        <v>384</v>
      </c>
    </row>
    <row r="1231" spans="1:16" x14ac:dyDescent="0.25">
      <c r="A1231">
        <v>2608</v>
      </c>
      <c r="B1231" t="s">
        <v>360</v>
      </c>
      <c r="E1231" t="s">
        <v>1557</v>
      </c>
      <c r="F1231" t="s">
        <v>347</v>
      </c>
      <c r="G1231" t="s">
        <v>1549</v>
      </c>
      <c r="H1231" t="s">
        <v>198</v>
      </c>
      <c r="I1231" t="s">
        <v>1550</v>
      </c>
      <c r="J1231">
        <v>1971</v>
      </c>
      <c r="K1231">
        <v>195000</v>
      </c>
      <c r="L1231">
        <v>24</v>
      </c>
      <c r="M1231" t="s">
        <v>200</v>
      </c>
      <c r="N1231" t="s">
        <v>383</v>
      </c>
      <c r="O1231" t="s">
        <v>202</v>
      </c>
      <c r="P1231" t="s">
        <v>384</v>
      </c>
    </row>
    <row r="1232" spans="1:16" x14ac:dyDescent="0.25">
      <c r="A1232">
        <v>2609</v>
      </c>
      <c r="B1232" t="s">
        <v>360</v>
      </c>
      <c r="E1232" t="s">
        <v>1558</v>
      </c>
      <c r="F1232" t="s">
        <v>347</v>
      </c>
      <c r="G1232" t="s">
        <v>1549</v>
      </c>
      <c r="H1232" t="s">
        <v>198</v>
      </c>
      <c r="I1232" t="s">
        <v>1550</v>
      </c>
      <c r="J1232">
        <v>1972</v>
      </c>
      <c r="K1232">
        <v>175000</v>
      </c>
      <c r="L1232">
        <v>24</v>
      </c>
      <c r="M1232" t="s">
        <v>200</v>
      </c>
      <c r="N1232" t="s">
        <v>383</v>
      </c>
      <c r="O1232" t="s">
        <v>202</v>
      </c>
      <c r="P1232" t="s">
        <v>384</v>
      </c>
    </row>
    <row r="1233" spans="1:16" x14ac:dyDescent="0.25">
      <c r="A1233">
        <v>2610</v>
      </c>
      <c r="B1233" t="s">
        <v>360</v>
      </c>
      <c r="E1233" t="s">
        <v>1559</v>
      </c>
      <c r="F1233" t="s">
        <v>347</v>
      </c>
      <c r="G1233" t="s">
        <v>1549</v>
      </c>
      <c r="H1233" t="s">
        <v>198</v>
      </c>
      <c r="I1233" t="s">
        <v>1550</v>
      </c>
      <c r="J1233">
        <v>1974</v>
      </c>
      <c r="K1233">
        <v>167000</v>
      </c>
      <c r="L1233">
        <v>24</v>
      </c>
      <c r="M1233" t="s">
        <v>200</v>
      </c>
      <c r="N1233" t="s">
        <v>383</v>
      </c>
      <c r="O1233" t="s">
        <v>202</v>
      </c>
      <c r="P1233" t="s">
        <v>384</v>
      </c>
    </row>
    <row r="1234" spans="1:16" x14ac:dyDescent="0.25">
      <c r="A1234">
        <v>2611</v>
      </c>
      <c r="B1234" t="s">
        <v>360</v>
      </c>
      <c r="E1234" t="s">
        <v>1560</v>
      </c>
      <c r="F1234" t="s">
        <v>347</v>
      </c>
      <c r="G1234" t="s">
        <v>1549</v>
      </c>
      <c r="H1234" t="s">
        <v>198</v>
      </c>
      <c r="I1234" t="s">
        <v>1550</v>
      </c>
      <c r="J1234">
        <v>1976</v>
      </c>
      <c r="K1234">
        <v>115000</v>
      </c>
      <c r="L1234">
        <v>24</v>
      </c>
      <c r="M1234" t="s">
        <v>200</v>
      </c>
      <c r="N1234" t="s">
        <v>383</v>
      </c>
      <c r="O1234" t="s">
        <v>202</v>
      </c>
      <c r="P1234" t="s">
        <v>384</v>
      </c>
    </row>
    <row r="1235" spans="1:16" x14ac:dyDescent="0.25">
      <c r="A1235">
        <v>2612</v>
      </c>
      <c r="B1235" t="s">
        <v>360</v>
      </c>
      <c r="E1235" t="s">
        <v>1560</v>
      </c>
      <c r="F1235" t="s">
        <v>347</v>
      </c>
      <c r="G1235" t="s">
        <v>1549</v>
      </c>
      <c r="H1235" t="s">
        <v>198</v>
      </c>
      <c r="I1235" t="s">
        <v>1550</v>
      </c>
      <c r="J1235">
        <v>1977</v>
      </c>
      <c r="K1235">
        <v>148500</v>
      </c>
      <c r="L1235">
        <v>24</v>
      </c>
      <c r="M1235" t="s">
        <v>200</v>
      </c>
      <c r="N1235" t="s">
        <v>383</v>
      </c>
      <c r="O1235" t="s">
        <v>202</v>
      </c>
      <c r="P1235" t="s">
        <v>384</v>
      </c>
    </row>
    <row r="1236" spans="1:16" x14ac:dyDescent="0.25">
      <c r="A1236">
        <v>2613</v>
      </c>
      <c r="B1236" t="s">
        <v>360</v>
      </c>
      <c r="E1236" t="s">
        <v>1561</v>
      </c>
      <c r="F1236" t="s">
        <v>347</v>
      </c>
      <c r="G1236" t="s">
        <v>1549</v>
      </c>
      <c r="H1236" t="s">
        <v>198</v>
      </c>
      <c r="I1236" t="s">
        <v>1550</v>
      </c>
      <c r="J1236">
        <v>1969</v>
      </c>
      <c r="K1236">
        <v>55000</v>
      </c>
      <c r="L1236">
        <v>24</v>
      </c>
      <c r="M1236" t="s">
        <v>200</v>
      </c>
      <c r="N1236" t="s">
        <v>383</v>
      </c>
      <c r="O1236" t="s">
        <v>202</v>
      </c>
      <c r="P1236" t="s">
        <v>384</v>
      </c>
    </row>
    <row r="1237" spans="1:16" x14ac:dyDescent="0.25">
      <c r="A1237">
        <v>2614</v>
      </c>
      <c r="B1237" t="s">
        <v>360</v>
      </c>
      <c r="E1237" t="s">
        <v>1561</v>
      </c>
      <c r="F1237" t="s">
        <v>347</v>
      </c>
      <c r="G1237" t="s">
        <v>1549</v>
      </c>
      <c r="H1237" t="s">
        <v>198</v>
      </c>
      <c r="I1237" t="s">
        <v>1550</v>
      </c>
      <c r="J1237">
        <v>1969</v>
      </c>
      <c r="K1237">
        <v>100000</v>
      </c>
      <c r="L1237">
        <v>24</v>
      </c>
      <c r="M1237" t="s">
        <v>200</v>
      </c>
      <c r="N1237" t="s">
        <v>383</v>
      </c>
      <c r="O1237" t="s">
        <v>202</v>
      </c>
      <c r="P1237" t="s">
        <v>384</v>
      </c>
    </row>
    <row r="1238" spans="1:16" x14ac:dyDescent="0.25">
      <c r="A1238">
        <v>2615</v>
      </c>
      <c r="B1238" t="s">
        <v>360</v>
      </c>
      <c r="E1238" t="s">
        <v>1562</v>
      </c>
      <c r="F1238" t="s">
        <v>347</v>
      </c>
      <c r="G1238" t="s">
        <v>1549</v>
      </c>
      <c r="H1238" t="s">
        <v>198</v>
      </c>
      <c r="I1238" t="s">
        <v>1550</v>
      </c>
      <c r="J1238">
        <v>1970</v>
      </c>
      <c r="K1238">
        <v>110000</v>
      </c>
      <c r="L1238">
        <v>24</v>
      </c>
      <c r="M1238" t="s">
        <v>200</v>
      </c>
      <c r="N1238" t="s">
        <v>383</v>
      </c>
      <c r="O1238" t="s">
        <v>202</v>
      </c>
      <c r="P1238" t="s">
        <v>384</v>
      </c>
    </row>
    <row r="1239" spans="1:16" x14ac:dyDescent="0.25">
      <c r="A1239">
        <v>2616</v>
      </c>
      <c r="B1239" t="s">
        <v>360</v>
      </c>
      <c r="E1239" t="s">
        <v>1562</v>
      </c>
      <c r="F1239" t="s">
        <v>347</v>
      </c>
      <c r="G1239" t="s">
        <v>1549</v>
      </c>
      <c r="H1239" t="s">
        <v>198</v>
      </c>
      <c r="I1239" t="s">
        <v>1550</v>
      </c>
      <c r="J1239">
        <v>1984</v>
      </c>
      <c r="K1239">
        <v>100000</v>
      </c>
      <c r="L1239">
        <v>24</v>
      </c>
      <c r="M1239" t="s">
        <v>200</v>
      </c>
      <c r="N1239" t="s">
        <v>383</v>
      </c>
      <c r="O1239" t="s">
        <v>202</v>
      </c>
      <c r="P1239" t="s">
        <v>384</v>
      </c>
    </row>
    <row r="1240" spans="1:16" x14ac:dyDescent="0.25">
      <c r="A1240">
        <v>2617</v>
      </c>
      <c r="B1240" t="s">
        <v>360</v>
      </c>
      <c r="E1240" t="s">
        <v>1562</v>
      </c>
      <c r="F1240" t="s">
        <v>347</v>
      </c>
      <c r="G1240" t="s">
        <v>1549</v>
      </c>
      <c r="H1240" t="s">
        <v>198</v>
      </c>
      <c r="I1240" t="s">
        <v>1550</v>
      </c>
      <c r="J1240">
        <v>1982</v>
      </c>
      <c r="K1240">
        <v>125000</v>
      </c>
      <c r="L1240">
        <v>24</v>
      </c>
      <c r="M1240" t="s">
        <v>200</v>
      </c>
      <c r="N1240" t="s">
        <v>383</v>
      </c>
      <c r="O1240" t="s">
        <v>202</v>
      </c>
      <c r="P1240" t="s">
        <v>384</v>
      </c>
    </row>
    <row r="1241" spans="1:16" x14ac:dyDescent="0.25">
      <c r="A1241">
        <v>2618</v>
      </c>
      <c r="B1241" t="s">
        <v>360</v>
      </c>
      <c r="E1241" t="s">
        <v>1563</v>
      </c>
      <c r="F1241" t="s">
        <v>347</v>
      </c>
      <c r="G1241" t="s">
        <v>1549</v>
      </c>
      <c r="H1241" t="s">
        <v>198</v>
      </c>
      <c r="I1241" t="s">
        <v>1550</v>
      </c>
      <c r="J1241">
        <v>1981</v>
      </c>
      <c r="K1241">
        <v>150000</v>
      </c>
      <c r="L1241">
        <v>24</v>
      </c>
      <c r="M1241" t="s">
        <v>200</v>
      </c>
      <c r="N1241" t="s">
        <v>383</v>
      </c>
      <c r="O1241" t="s">
        <v>202</v>
      </c>
      <c r="P1241" t="s">
        <v>384</v>
      </c>
    </row>
    <row r="1242" spans="1:16" x14ac:dyDescent="0.25">
      <c r="A1242">
        <v>2620</v>
      </c>
      <c r="B1242" t="s">
        <v>360</v>
      </c>
      <c r="E1242" t="s">
        <v>1564</v>
      </c>
      <c r="F1242" t="s">
        <v>347</v>
      </c>
      <c r="G1242" t="s">
        <v>1549</v>
      </c>
      <c r="H1242" t="s">
        <v>198</v>
      </c>
      <c r="I1242" t="s">
        <v>1550</v>
      </c>
      <c r="J1242">
        <v>1975</v>
      </c>
      <c r="K1242">
        <v>81500</v>
      </c>
      <c r="L1242">
        <v>24</v>
      </c>
      <c r="M1242" t="s">
        <v>200</v>
      </c>
      <c r="N1242" t="s">
        <v>383</v>
      </c>
      <c r="O1242" t="s">
        <v>202</v>
      </c>
      <c r="P1242" t="s">
        <v>384</v>
      </c>
    </row>
    <row r="1243" spans="1:16" x14ac:dyDescent="0.25">
      <c r="A1243">
        <v>2621</v>
      </c>
      <c r="B1243" t="s">
        <v>360</v>
      </c>
      <c r="E1243" t="s">
        <v>1565</v>
      </c>
      <c r="F1243" t="s">
        <v>347</v>
      </c>
      <c r="G1243" t="s">
        <v>1549</v>
      </c>
      <c r="H1243" t="s">
        <v>198</v>
      </c>
      <c r="I1243" t="s">
        <v>1550</v>
      </c>
      <c r="J1243">
        <v>1980</v>
      </c>
      <c r="K1243">
        <v>5500</v>
      </c>
      <c r="L1243">
        <v>24</v>
      </c>
      <c r="M1243" t="s">
        <v>200</v>
      </c>
      <c r="N1243" t="s">
        <v>383</v>
      </c>
      <c r="O1243" t="s">
        <v>202</v>
      </c>
      <c r="P1243" t="s">
        <v>384</v>
      </c>
    </row>
    <row r="1244" spans="1:16" x14ac:dyDescent="0.25">
      <c r="A1244">
        <v>2622</v>
      </c>
      <c r="B1244" t="s">
        <v>360</v>
      </c>
      <c r="E1244" t="s">
        <v>1566</v>
      </c>
      <c r="F1244" t="s">
        <v>347</v>
      </c>
      <c r="G1244" t="s">
        <v>1549</v>
      </c>
      <c r="H1244" t="s">
        <v>198</v>
      </c>
      <c r="I1244" t="s">
        <v>1550</v>
      </c>
      <c r="J1244">
        <v>1981</v>
      </c>
      <c r="K1244">
        <v>65000</v>
      </c>
      <c r="L1244">
        <v>24</v>
      </c>
      <c r="M1244" t="s">
        <v>200</v>
      </c>
      <c r="N1244" t="s">
        <v>383</v>
      </c>
      <c r="O1244" t="s">
        <v>202</v>
      </c>
      <c r="P1244" t="s">
        <v>384</v>
      </c>
    </row>
    <row r="1245" spans="1:16" x14ac:dyDescent="0.25">
      <c r="A1245">
        <v>2623</v>
      </c>
      <c r="B1245" t="s">
        <v>360</v>
      </c>
      <c r="E1245" t="s">
        <v>1566</v>
      </c>
      <c r="F1245" t="s">
        <v>347</v>
      </c>
      <c r="G1245" t="s">
        <v>1549</v>
      </c>
      <c r="H1245" t="s">
        <v>198</v>
      </c>
      <c r="I1245" t="s">
        <v>1550</v>
      </c>
      <c r="J1245">
        <v>1972</v>
      </c>
      <c r="K1245">
        <v>70000</v>
      </c>
      <c r="L1245">
        <v>24</v>
      </c>
      <c r="M1245" t="s">
        <v>200</v>
      </c>
      <c r="N1245" t="s">
        <v>383</v>
      </c>
      <c r="O1245" t="s">
        <v>202</v>
      </c>
      <c r="P1245" t="s">
        <v>384</v>
      </c>
    </row>
    <row r="1246" spans="1:16" x14ac:dyDescent="0.25">
      <c r="A1246">
        <v>2624</v>
      </c>
      <c r="B1246" t="s">
        <v>360</v>
      </c>
      <c r="E1246" t="s">
        <v>1567</v>
      </c>
      <c r="F1246" t="s">
        <v>347</v>
      </c>
      <c r="G1246" t="s">
        <v>1549</v>
      </c>
      <c r="H1246" t="s">
        <v>198</v>
      </c>
      <c r="I1246" t="s">
        <v>1550</v>
      </c>
      <c r="J1246">
        <v>1974</v>
      </c>
      <c r="K1246">
        <v>51500</v>
      </c>
      <c r="L1246">
        <v>24</v>
      </c>
      <c r="M1246" t="s">
        <v>200</v>
      </c>
      <c r="N1246" t="s">
        <v>383</v>
      </c>
      <c r="O1246" t="s">
        <v>202</v>
      </c>
      <c r="P1246" t="s">
        <v>384</v>
      </c>
    </row>
    <row r="1247" spans="1:16" x14ac:dyDescent="0.25">
      <c r="A1247">
        <v>2625</v>
      </c>
      <c r="B1247" t="s">
        <v>360</v>
      </c>
      <c r="E1247" t="s">
        <v>1567</v>
      </c>
      <c r="F1247" t="s">
        <v>347</v>
      </c>
      <c r="G1247" t="s">
        <v>1549</v>
      </c>
      <c r="H1247" t="s">
        <v>198</v>
      </c>
      <c r="I1247" t="s">
        <v>1550</v>
      </c>
      <c r="J1247">
        <v>1974</v>
      </c>
      <c r="K1247">
        <v>62500</v>
      </c>
      <c r="L1247">
        <v>24</v>
      </c>
      <c r="M1247" t="s">
        <v>200</v>
      </c>
      <c r="N1247" t="s">
        <v>383</v>
      </c>
      <c r="O1247" t="s">
        <v>202</v>
      </c>
      <c r="P1247" t="s">
        <v>384</v>
      </c>
    </row>
    <row r="1248" spans="1:16" x14ac:dyDescent="0.25">
      <c r="A1248">
        <v>2626</v>
      </c>
      <c r="B1248" t="s">
        <v>360</v>
      </c>
      <c r="E1248" t="s">
        <v>1568</v>
      </c>
      <c r="F1248" t="s">
        <v>347</v>
      </c>
      <c r="G1248" t="s">
        <v>1549</v>
      </c>
      <c r="H1248" t="s">
        <v>198</v>
      </c>
      <c r="I1248" t="s">
        <v>1550</v>
      </c>
      <c r="J1248">
        <v>1974</v>
      </c>
      <c r="K1248">
        <v>230000</v>
      </c>
      <c r="L1248">
        <v>24</v>
      </c>
      <c r="M1248" t="s">
        <v>200</v>
      </c>
      <c r="N1248" t="s">
        <v>383</v>
      </c>
      <c r="O1248" t="s">
        <v>202</v>
      </c>
      <c r="P1248" t="s">
        <v>384</v>
      </c>
    </row>
    <row r="1249" spans="1:16" x14ac:dyDescent="0.25">
      <c r="A1249">
        <v>2627</v>
      </c>
      <c r="B1249" t="s">
        <v>360</v>
      </c>
      <c r="E1249" t="s">
        <v>1568</v>
      </c>
      <c r="F1249" t="s">
        <v>347</v>
      </c>
      <c r="G1249" t="s">
        <v>1549</v>
      </c>
      <c r="H1249" t="s">
        <v>198</v>
      </c>
      <c r="I1249" t="s">
        <v>1550</v>
      </c>
      <c r="J1249">
        <v>1982</v>
      </c>
      <c r="K1249">
        <v>135000</v>
      </c>
      <c r="L1249">
        <v>24</v>
      </c>
      <c r="M1249" t="s">
        <v>200</v>
      </c>
      <c r="N1249" t="s">
        <v>383</v>
      </c>
      <c r="O1249" t="s">
        <v>202</v>
      </c>
      <c r="P1249" t="s">
        <v>384</v>
      </c>
    </row>
    <row r="1250" spans="1:16" x14ac:dyDescent="0.25">
      <c r="A1250">
        <v>2628</v>
      </c>
      <c r="B1250" t="s">
        <v>360</v>
      </c>
      <c r="E1250" t="s">
        <v>1569</v>
      </c>
      <c r="F1250" t="s">
        <v>347</v>
      </c>
      <c r="G1250" t="s">
        <v>1549</v>
      </c>
      <c r="H1250" t="s">
        <v>198</v>
      </c>
      <c r="I1250" t="s">
        <v>1550</v>
      </c>
      <c r="J1250">
        <v>1962</v>
      </c>
      <c r="K1250">
        <v>69000</v>
      </c>
      <c r="L1250">
        <v>24</v>
      </c>
      <c r="M1250" t="s">
        <v>200</v>
      </c>
      <c r="N1250" t="s">
        <v>383</v>
      </c>
      <c r="O1250" t="s">
        <v>202</v>
      </c>
      <c r="P1250" t="s">
        <v>384</v>
      </c>
    </row>
    <row r="1251" spans="1:16" x14ac:dyDescent="0.25">
      <c r="A1251">
        <v>2629</v>
      </c>
      <c r="B1251" t="s">
        <v>360</v>
      </c>
      <c r="E1251" t="s">
        <v>1570</v>
      </c>
      <c r="F1251" t="s">
        <v>347</v>
      </c>
      <c r="G1251" t="s">
        <v>1549</v>
      </c>
      <c r="H1251" t="s">
        <v>198</v>
      </c>
      <c r="I1251" t="s">
        <v>1550</v>
      </c>
      <c r="J1251">
        <v>1961</v>
      </c>
      <c r="K1251">
        <v>339000</v>
      </c>
      <c r="L1251">
        <v>24</v>
      </c>
      <c r="M1251" t="s">
        <v>200</v>
      </c>
      <c r="N1251" t="s">
        <v>383</v>
      </c>
      <c r="O1251" t="s">
        <v>202</v>
      </c>
      <c r="P1251" t="s">
        <v>384</v>
      </c>
    </row>
    <row r="1252" spans="1:16" x14ac:dyDescent="0.25">
      <c r="A1252">
        <v>2630</v>
      </c>
      <c r="B1252" t="s">
        <v>360</v>
      </c>
      <c r="E1252" t="s">
        <v>1570</v>
      </c>
      <c r="F1252" t="s">
        <v>347</v>
      </c>
      <c r="G1252" t="s">
        <v>1549</v>
      </c>
      <c r="H1252" t="s">
        <v>198</v>
      </c>
      <c r="I1252" t="s">
        <v>1550</v>
      </c>
      <c r="J1252">
        <v>1985</v>
      </c>
      <c r="K1252">
        <v>100000</v>
      </c>
      <c r="L1252">
        <v>24</v>
      </c>
      <c r="M1252" t="s">
        <v>200</v>
      </c>
      <c r="N1252" t="s">
        <v>383</v>
      </c>
      <c r="O1252" t="s">
        <v>202</v>
      </c>
      <c r="P1252" t="s">
        <v>384</v>
      </c>
    </row>
    <row r="1253" spans="1:16" x14ac:dyDescent="0.25">
      <c r="A1253">
        <v>2631</v>
      </c>
      <c r="B1253" t="s">
        <v>360</v>
      </c>
      <c r="E1253" t="s">
        <v>1571</v>
      </c>
      <c r="F1253" t="s">
        <v>347</v>
      </c>
      <c r="G1253" t="s">
        <v>1549</v>
      </c>
      <c r="H1253" t="s">
        <v>198</v>
      </c>
      <c r="I1253" t="s">
        <v>1550</v>
      </c>
      <c r="J1253">
        <v>1979</v>
      </c>
      <c r="K1253">
        <v>85000</v>
      </c>
      <c r="L1253">
        <v>24</v>
      </c>
      <c r="M1253" t="s">
        <v>200</v>
      </c>
      <c r="N1253" t="s">
        <v>383</v>
      </c>
      <c r="O1253" t="s">
        <v>202</v>
      </c>
      <c r="P1253" t="s">
        <v>384</v>
      </c>
    </row>
    <row r="1254" spans="1:16" x14ac:dyDescent="0.25">
      <c r="A1254">
        <v>2632</v>
      </c>
      <c r="B1254" t="s">
        <v>360</v>
      </c>
      <c r="E1254" t="s">
        <v>1572</v>
      </c>
      <c r="F1254" t="s">
        <v>347</v>
      </c>
      <c r="G1254" t="s">
        <v>1549</v>
      </c>
      <c r="H1254" t="s">
        <v>198</v>
      </c>
      <c r="I1254" t="s">
        <v>1550</v>
      </c>
      <c r="J1254">
        <v>1961</v>
      </c>
      <c r="K1254">
        <v>37500</v>
      </c>
      <c r="L1254">
        <v>24</v>
      </c>
      <c r="M1254" t="s">
        <v>200</v>
      </c>
      <c r="N1254" t="s">
        <v>383</v>
      </c>
      <c r="O1254" t="s">
        <v>202</v>
      </c>
      <c r="P1254" t="s">
        <v>384</v>
      </c>
    </row>
    <row r="1255" spans="1:16" x14ac:dyDescent="0.25">
      <c r="A1255">
        <v>2633</v>
      </c>
      <c r="B1255" t="s">
        <v>360</v>
      </c>
      <c r="E1255" t="s">
        <v>1573</v>
      </c>
      <c r="F1255" t="s">
        <v>347</v>
      </c>
      <c r="G1255" t="s">
        <v>1549</v>
      </c>
      <c r="H1255" t="s">
        <v>198</v>
      </c>
      <c r="I1255" t="s">
        <v>1550</v>
      </c>
      <c r="J1255">
        <v>1965</v>
      </c>
      <c r="K1255">
        <v>95000</v>
      </c>
      <c r="L1255">
        <v>24</v>
      </c>
      <c r="M1255" t="s">
        <v>200</v>
      </c>
      <c r="N1255" t="s">
        <v>383</v>
      </c>
      <c r="O1255" t="s">
        <v>202</v>
      </c>
      <c r="P1255" t="s">
        <v>384</v>
      </c>
    </row>
    <row r="1256" spans="1:16" x14ac:dyDescent="0.25">
      <c r="A1256">
        <v>2634</v>
      </c>
      <c r="B1256" t="s">
        <v>360</v>
      </c>
      <c r="E1256" t="s">
        <v>1573</v>
      </c>
      <c r="F1256" t="s">
        <v>347</v>
      </c>
      <c r="G1256" t="s">
        <v>1549</v>
      </c>
      <c r="H1256" t="s">
        <v>198</v>
      </c>
      <c r="I1256" t="s">
        <v>1550</v>
      </c>
      <c r="J1256">
        <v>1970</v>
      </c>
      <c r="K1256">
        <v>38000</v>
      </c>
      <c r="L1256">
        <v>24</v>
      </c>
      <c r="M1256" t="s">
        <v>200</v>
      </c>
      <c r="N1256" t="s">
        <v>383</v>
      </c>
      <c r="O1256" t="s">
        <v>202</v>
      </c>
      <c r="P1256" t="s">
        <v>384</v>
      </c>
    </row>
    <row r="1257" spans="1:16" x14ac:dyDescent="0.25">
      <c r="A1257">
        <v>2635</v>
      </c>
      <c r="B1257" t="s">
        <v>360</v>
      </c>
      <c r="E1257" t="s">
        <v>1574</v>
      </c>
      <c r="F1257" t="s">
        <v>347</v>
      </c>
      <c r="G1257" t="s">
        <v>1549</v>
      </c>
      <c r="H1257" t="s">
        <v>198</v>
      </c>
      <c r="I1257" t="s">
        <v>1550</v>
      </c>
      <c r="J1257">
        <v>1976</v>
      </c>
      <c r="K1257">
        <v>175000</v>
      </c>
      <c r="L1257">
        <v>24</v>
      </c>
      <c r="M1257" t="s">
        <v>200</v>
      </c>
      <c r="N1257" t="s">
        <v>383</v>
      </c>
      <c r="O1257" t="s">
        <v>202</v>
      </c>
      <c r="P1257" t="s">
        <v>384</v>
      </c>
    </row>
    <row r="1258" spans="1:16" x14ac:dyDescent="0.25">
      <c r="A1258">
        <v>2636</v>
      </c>
      <c r="B1258" t="s">
        <v>360</v>
      </c>
      <c r="E1258" t="s">
        <v>1575</v>
      </c>
      <c r="F1258" t="s">
        <v>347</v>
      </c>
      <c r="G1258" t="s">
        <v>1549</v>
      </c>
      <c r="H1258" t="s">
        <v>198</v>
      </c>
      <c r="I1258" t="s">
        <v>1550</v>
      </c>
      <c r="J1258">
        <v>1971</v>
      </c>
      <c r="K1258">
        <v>120000</v>
      </c>
      <c r="L1258">
        <v>24</v>
      </c>
      <c r="M1258" t="s">
        <v>200</v>
      </c>
      <c r="N1258" t="s">
        <v>383</v>
      </c>
      <c r="O1258" t="s">
        <v>202</v>
      </c>
      <c r="P1258" t="s">
        <v>384</v>
      </c>
    </row>
    <row r="1259" spans="1:16" x14ac:dyDescent="0.25">
      <c r="A1259">
        <v>2637</v>
      </c>
      <c r="B1259" t="s">
        <v>360</v>
      </c>
      <c r="E1259" t="s">
        <v>1576</v>
      </c>
      <c r="F1259" t="s">
        <v>347</v>
      </c>
      <c r="G1259" t="s">
        <v>1549</v>
      </c>
      <c r="H1259" t="s">
        <v>198</v>
      </c>
      <c r="I1259" t="s">
        <v>1550</v>
      </c>
      <c r="J1259">
        <v>1977</v>
      </c>
      <c r="K1259">
        <v>45000</v>
      </c>
      <c r="L1259">
        <v>24</v>
      </c>
      <c r="M1259" t="s">
        <v>200</v>
      </c>
      <c r="N1259" t="s">
        <v>383</v>
      </c>
      <c r="O1259" t="s">
        <v>202</v>
      </c>
      <c r="P1259" t="s">
        <v>384</v>
      </c>
    </row>
    <row r="1260" spans="1:16" x14ac:dyDescent="0.25">
      <c r="A1260">
        <v>2638</v>
      </c>
      <c r="B1260" t="s">
        <v>360</v>
      </c>
      <c r="E1260" t="s">
        <v>1577</v>
      </c>
      <c r="F1260" t="s">
        <v>347</v>
      </c>
      <c r="G1260" t="s">
        <v>1549</v>
      </c>
      <c r="H1260" t="s">
        <v>198</v>
      </c>
      <c r="I1260" t="s">
        <v>1550</v>
      </c>
      <c r="J1260">
        <v>1965</v>
      </c>
      <c r="K1260">
        <v>75000</v>
      </c>
      <c r="L1260">
        <v>24</v>
      </c>
      <c r="M1260" t="s">
        <v>200</v>
      </c>
      <c r="N1260" t="s">
        <v>383</v>
      </c>
      <c r="O1260" t="s">
        <v>202</v>
      </c>
      <c r="P1260" t="s">
        <v>384</v>
      </c>
    </row>
    <row r="1261" spans="1:16" x14ac:dyDescent="0.25">
      <c r="A1261">
        <v>2639</v>
      </c>
      <c r="B1261" t="s">
        <v>360</v>
      </c>
      <c r="E1261" t="s">
        <v>1577</v>
      </c>
      <c r="F1261" t="s">
        <v>347</v>
      </c>
      <c r="G1261" t="s">
        <v>1549</v>
      </c>
      <c r="H1261" t="s">
        <v>198</v>
      </c>
      <c r="I1261" t="s">
        <v>1550</v>
      </c>
      <c r="J1261">
        <v>1976</v>
      </c>
      <c r="K1261">
        <v>105000</v>
      </c>
      <c r="L1261">
        <v>24</v>
      </c>
      <c r="M1261" t="s">
        <v>200</v>
      </c>
      <c r="N1261" t="s">
        <v>383</v>
      </c>
      <c r="O1261" t="s">
        <v>202</v>
      </c>
      <c r="P1261" t="s">
        <v>384</v>
      </c>
    </row>
    <row r="1262" spans="1:16" x14ac:dyDescent="0.25">
      <c r="A1262">
        <v>2640</v>
      </c>
      <c r="B1262" t="s">
        <v>360</v>
      </c>
      <c r="E1262" t="s">
        <v>1578</v>
      </c>
      <c r="F1262" t="s">
        <v>347</v>
      </c>
      <c r="G1262" t="s">
        <v>1549</v>
      </c>
      <c r="H1262" t="s">
        <v>198</v>
      </c>
      <c r="I1262" t="s">
        <v>1550</v>
      </c>
      <c r="J1262">
        <v>1967</v>
      </c>
      <c r="K1262">
        <v>95000</v>
      </c>
      <c r="L1262">
        <v>24</v>
      </c>
      <c r="M1262" t="s">
        <v>200</v>
      </c>
      <c r="N1262" t="s">
        <v>383</v>
      </c>
      <c r="O1262" t="s">
        <v>202</v>
      </c>
      <c r="P1262" t="s">
        <v>384</v>
      </c>
    </row>
    <row r="1263" spans="1:16" x14ac:dyDescent="0.25">
      <c r="A1263">
        <v>2641</v>
      </c>
      <c r="B1263" t="s">
        <v>399</v>
      </c>
      <c r="E1263" t="s">
        <v>1579</v>
      </c>
      <c r="F1263" t="s">
        <v>347</v>
      </c>
      <c r="G1263" t="s">
        <v>1549</v>
      </c>
      <c r="H1263" t="s">
        <v>198</v>
      </c>
      <c r="I1263" t="s">
        <v>1550</v>
      </c>
      <c r="J1263">
        <v>1994</v>
      </c>
      <c r="K1263">
        <v>17667</v>
      </c>
      <c r="L1263">
        <v>24</v>
      </c>
      <c r="M1263" t="s">
        <v>200</v>
      </c>
      <c r="N1263" t="s">
        <v>1580</v>
      </c>
      <c r="O1263" t="s">
        <v>202</v>
      </c>
      <c r="P1263" t="s">
        <v>535</v>
      </c>
    </row>
    <row r="1264" spans="1:16" x14ac:dyDescent="0.25">
      <c r="A1264">
        <v>2642</v>
      </c>
      <c r="B1264" t="s">
        <v>399</v>
      </c>
      <c r="E1264" t="s">
        <v>1581</v>
      </c>
      <c r="F1264" t="s">
        <v>347</v>
      </c>
      <c r="G1264" t="s">
        <v>1549</v>
      </c>
      <c r="H1264" t="s">
        <v>198</v>
      </c>
      <c r="I1264" t="s">
        <v>1550</v>
      </c>
      <c r="J1264">
        <v>1994</v>
      </c>
      <c r="K1264">
        <v>44126</v>
      </c>
      <c r="L1264">
        <v>24</v>
      </c>
      <c r="M1264" t="s">
        <v>200</v>
      </c>
      <c r="N1264" t="s">
        <v>1580</v>
      </c>
      <c r="O1264" t="s">
        <v>202</v>
      </c>
      <c r="P1264" t="s">
        <v>1582</v>
      </c>
    </row>
    <row r="1265" spans="1:16" x14ac:dyDescent="0.25">
      <c r="A1265">
        <v>2643</v>
      </c>
      <c r="B1265" t="s">
        <v>399</v>
      </c>
      <c r="E1265" t="s">
        <v>1583</v>
      </c>
      <c r="F1265" t="s">
        <v>347</v>
      </c>
      <c r="G1265" t="s">
        <v>1549</v>
      </c>
      <c r="H1265" t="s">
        <v>198</v>
      </c>
      <c r="I1265" t="s">
        <v>1550</v>
      </c>
      <c r="J1265">
        <v>1994</v>
      </c>
      <c r="K1265">
        <v>14460</v>
      </c>
      <c r="L1265">
        <v>24</v>
      </c>
      <c r="M1265" t="s">
        <v>200</v>
      </c>
      <c r="N1265" t="s">
        <v>1580</v>
      </c>
      <c r="O1265" t="s">
        <v>202</v>
      </c>
      <c r="P1265" t="s">
        <v>535</v>
      </c>
    </row>
    <row r="1266" spans="1:16" x14ac:dyDescent="0.25">
      <c r="A1266">
        <v>2644</v>
      </c>
      <c r="B1266" t="s">
        <v>399</v>
      </c>
      <c r="E1266" t="s">
        <v>1584</v>
      </c>
      <c r="F1266" t="s">
        <v>347</v>
      </c>
      <c r="G1266" t="s">
        <v>1549</v>
      </c>
      <c r="H1266" t="s">
        <v>198</v>
      </c>
      <c r="I1266" t="s">
        <v>1550</v>
      </c>
      <c r="J1266">
        <v>1994</v>
      </c>
      <c r="K1266">
        <v>33571</v>
      </c>
      <c r="L1266">
        <v>24</v>
      </c>
      <c r="M1266" t="s">
        <v>200</v>
      </c>
      <c r="N1266" t="s">
        <v>1580</v>
      </c>
      <c r="O1266" t="s">
        <v>202</v>
      </c>
      <c r="P1266" t="s">
        <v>1585</v>
      </c>
    </row>
    <row r="1267" spans="1:16" x14ac:dyDescent="0.25">
      <c r="A1267">
        <v>2645</v>
      </c>
      <c r="B1267" t="s">
        <v>425</v>
      </c>
      <c r="E1267" t="s">
        <v>543</v>
      </c>
      <c r="F1267" t="s">
        <v>347</v>
      </c>
      <c r="G1267" t="s">
        <v>1549</v>
      </c>
      <c r="H1267" t="s">
        <v>198</v>
      </c>
      <c r="I1267" t="s">
        <v>1550</v>
      </c>
      <c r="J1267">
        <v>1994</v>
      </c>
      <c r="K1267">
        <v>2388</v>
      </c>
      <c r="L1267">
        <v>24</v>
      </c>
      <c r="M1267" t="s">
        <v>200</v>
      </c>
      <c r="N1267" t="s">
        <v>467</v>
      </c>
      <c r="O1267" t="s">
        <v>202</v>
      </c>
      <c r="P1267" t="s">
        <v>468</v>
      </c>
    </row>
    <row r="1268" spans="1:16" x14ac:dyDescent="0.25">
      <c r="A1268">
        <v>2646</v>
      </c>
      <c r="B1268" t="s">
        <v>425</v>
      </c>
      <c r="E1268" t="s">
        <v>1586</v>
      </c>
      <c r="F1268" t="s">
        <v>347</v>
      </c>
      <c r="G1268" t="s">
        <v>1549</v>
      </c>
      <c r="H1268" t="s">
        <v>198</v>
      </c>
      <c r="I1268" t="s">
        <v>1550</v>
      </c>
      <c r="J1268">
        <v>1994</v>
      </c>
      <c r="K1268">
        <v>2297</v>
      </c>
      <c r="L1268">
        <v>24</v>
      </c>
      <c r="M1268" t="s">
        <v>200</v>
      </c>
      <c r="N1268" t="s">
        <v>467</v>
      </c>
      <c r="O1268" t="s">
        <v>202</v>
      </c>
      <c r="P1268" t="s">
        <v>468</v>
      </c>
    </row>
    <row r="1269" spans="1:16" x14ac:dyDescent="0.25">
      <c r="A1269">
        <v>2647</v>
      </c>
      <c r="B1269" t="s">
        <v>425</v>
      </c>
      <c r="E1269" t="s">
        <v>1587</v>
      </c>
      <c r="F1269" t="s">
        <v>347</v>
      </c>
      <c r="G1269" t="s">
        <v>1549</v>
      </c>
      <c r="H1269" t="s">
        <v>198</v>
      </c>
      <c r="I1269" t="s">
        <v>1550</v>
      </c>
      <c r="J1269">
        <v>1996</v>
      </c>
      <c r="K1269">
        <v>51220</v>
      </c>
      <c r="L1269">
        <v>24</v>
      </c>
      <c r="M1269" t="s">
        <v>200</v>
      </c>
      <c r="N1269" t="s">
        <v>467</v>
      </c>
      <c r="O1269" t="s">
        <v>202</v>
      </c>
      <c r="P1269" t="s">
        <v>468</v>
      </c>
    </row>
    <row r="1270" spans="1:16" x14ac:dyDescent="0.25">
      <c r="A1270">
        <v>2648</v>
      </c>
      <c r="B1270" t="s">
        <v>360</v>
      </c>
      <c r="E1270" t="s">
        <v>1588</v>
      </c>
      <c r="F1270" t="s">
        <v>347</v>
      </c>
      <c r="G1270" t="s">
        <v>1549</v>
      </c>
      <c r="H1270" t="s">
        <v>198</v>
      </c>
      <c r="I1270" t="s">
        <v>1550</v>
      </c>
      <c r="J1270">
        <v>1964</v>
      </c>
      <c r="K1270">
        <v>117403</v>
      </c>
      <c r="L1270">
        <v>24</v>
      </c>
      <c r="M1270" t="s">
        <v>200</v>
      </c>
      <c r="N1270" t="s">
        <v>383</v>
      </c>
      <c r="O1270" t="s">
        <v>202</v>
      </c>
      <c r="P1270" t="s">
        <v>1589</v>
      </c>
    </row>
    <row r="1271" spans="1:16" x14ac:dyDescent="0.25">
      <c r="A1271">
        <v>2649</v>
      </c>
      <c r="B1271" t="s">
        <v>360</v>
      </c>
      <c r="E1271" t="s">
        <v>1590</v>
      </c>
      <c r="F1271" t="s">
        <v>347</v>
      </c>
      <c r="G1271" t="s">
        <v>1549</v>
      </c>
      <c r="H1271" t="s">
        <v>198</v>
      </c>
      <c r="I1271" t="s">
        <v>1550</v>
      </c>
      <c r="J1271">
        <v>1976</v>
      </c>
      <c r="K1271">
        <v>56962</v>
      </c>
      <c r="L1271">
        <v>24</v>
      </c>
      <c r="M1271" t="s">
        <v>200</v>
      </c>
      <c r="N1271" t="s">
        <v>383</v>
      </c>
      <c r="O1271" t="s">
        <v>202</v>
      </c>
      <c r="P1271" t="s">
        <v>1589</v>
      </c>
    </row>
    <row r="1272" spans="1:16" x14ac:dyDescent="0.25">
      <c r="A1272">
        <v>2650</v>
      </c>
      <c r="B1272" t="s">
        <v>360</v>
      </c>
      <c r="E1272" t="s">
        <v>1591</v>
      </c>
      <c r="F1272" t="s">
        <v>347</v>
      </c>
      <c r="G1272" t="s">
        <v>1549</v>
      </c>
      <c r="H1272" t="s">
        <v>198</v>
      </c>
      <c r="I1272" t="s">
        <v>1550</v>
      </c>
      <c r="J1272">
        <v>1980</v>
      </c>
      <c r="K1272">
        <v>83882</v>
      </c>
      <c r="L1272">
        <v>24</v>
      </c>
      <c r="M1272" t="s">
        <v>200</v>
      </c>
      <c r="N1272" t="s">
        <v>383</v>
      </c>
      <c r="O1272" t="s">
        <v>202</v>
      </c>
      <c r="P1272" t="s">
        <v>1589</v>
      </c>
    </row>
    <row r="1273" spans="1:16" x14ac:dyDescent="0.25">
      <c r="A1273">
        <v>2651</v>
      </c>
      <c r="B1273" t="s">
        <v>360</v>
      </c>
      <c r="E1273" t="s">
        <v>1592</v>
      </c>
      <c r="F1273" t="s">
        <v>347</v>
      </c>
      <c r="G1273" t="s">
        <v>1549</v>
      </c>
      <c r="H1273" t="s">
        <v>198</v>
      </c>
      <c r="I1273" t="s">
        <v>1550</v>
      </c>
      <c r="J1273">
        <v>1994</v>
      </c>
      <c r="K1273">
        <v>22360</v>
      </c>
      <c r="L1273">
        <v>24</v>
      </c>
      <c r="M1273" t="s">
        <v>200</v>
      </c>
      <c r="N1273" t="s">
        <v>467</v>
      </c>
      <c r="O1273" t="s">
        <v>202</v>
      </c>
      <c r="P1273" t="s">
        <v>365</v>
      </c>
    </row>
    <row r="1274" spans="1:16" x14ac:dyDescent="0.25">
      <c r="A1274">
        <v>2652</v>
      </c>
      <c r="B1274" t="s">
        <v>360</v>
      </c>
      <c r="E1274" t="s">
        <v>1593</v>
      </c>
      <c r="F1274" t="s">
        <v>347</v>
      </c>
      <c r="G1274" t="s">
        <v>1549</v>
      </c>
      <c r="H1274" t="s">
        <v>198</v>
      </c>
      <c r="I1274" t="s">
        <v>1550</v>
      </c>
      <c r="J1274">
        <v>1972</v>
      </c>
      <c r="K1274">
        <v>201265</v>
      </c>
      <c r="L1274">
        <v>24</v>
      </c>
      <c r="M1274" t="s">
        <v>200</v>
      </c>
      <c r="N1274" t="s">
        <v>383</v>
      </c>
      <c r="O1274" t="s">
        <v>202</v>
      </c>
      <c r="P1274" t="s">
        <v>1594</v>
      </c>
    </row>
    <row r="1275" spans="1:16" x14ac:dyDescent="0.25">
      <c r="A1275">
        <v>2653</v>
      </c>
      <c r="B1275" t="s">
        <v>360</v>
      </c>
      <c r="E1275" t="s">
        <v>1595</v>
      </c>
      <c r="F1275" t="s">
        <v>347</v>
      </c>
      <c r="G1275" t="s">
        <v>1549</v>
      </c>
      <c r="H1275" t="s">
        <v>198</v>
      </c>
      <c r="I1275" t="s">
        <v>1550</v>
      </c>
      <c r="J1275">
        <v>1988</v>
      </c>
      <c r="K1275">
        <v>58787</v>
      </c>
      <c r="L1275">
        <v>24</v>
      </c>
      <c r="M1275" t="s">
        <v>200</v>
      </c>
      <c r="N1275" t="s">
        <v>467</v>
      </c>
      <c r="O1275" t="s">
        <v>202</v>
      </c>
      <c r="P1275" t="s">
        <v>365</v>
      </c>
    </row>
    <row r="1276" spans="1:16" x14ac:dyDescent="0.25">
      <c r="A1276">
        <v>2654</v>
      </c>
      <c r="B1276" t="s">
        <v>360</v>
      </c>
      <c r="E1276" t="s">
        <v>1596</v>
      </c>
      <c r="F1276" t="s">
        <v>347</v>
      </c>
      <c r="G1276" t="s">
        <v>1549</v>
      </c>
      <c r="H1276" t="s">
        <v>198</v>
      </c>
      <c r="I1276" t="s">
        <v>1550</v>
      </c>
      <c r="J1276">
        <v>1960</v>
      </c>
      <c r="K1276">
        <v>128285</v>
      </c>
      <c r="L1276">
        <v>24</v>
      </c>
      <c r="M1276" t="s">
        <v>200</v>
      </c>
      <c r="N1276" t="s">
        <v>383</v>
      </c>
      <c r="O1276" t="s">
        <v>202</v>
      </c>
      <c r="P1276" t="s">
        <v>1589</v>
      </c>
    </row>
    <row r="1277" spans="1:16" x14ac:dyDescent="0.25">
      <c r="A1277">
        <v>2655</v>
      </c>
      <c r="B1277" t="s">
        <v>360</v>
      </c>
      <c r="E1277" t="s">
        <v>1597</v>
      </c>
      <c r="F1277" t="s">
        <v>347</v>
      </c>
      <c r="G1277" t="s">
        <v>1549</v>
      </c>
      <c r="H1277" t="s">
        <v>198</v>
      </c>
      <c r="I1277" t="s">
        <v>1550</v>
      </c>
      <c r="J1277">
        <v>1981</v>
      </c>
      <c r="K1277">
        <v>73951</v>
      </c>
      <c r="L1277">
        <v>24</v>
      </c>
      <c r="M1277" t="s">
        <v>200</v>
      </c>
      <c r="N1277" t="s">
        <v>383</v>
      </c>
      <c r="O1277" t="s">
        <v>202</v>
      </c>
      <c r="P1277" t="s">
        <v>1589</v>
      </c>
    </row>
    <row r="1278" spans="1:16" x14ac:dyDescent="0.25">
      <c r="A1278">
        <v>2656</v>
      </c>
      <c r="B1278" t="s">
        <v>360</v>
      </c>
      <c r="E1278" t="s">
        <v>1598</v>
      </c>
      <c r="F1278" t="s">
        <v>347</v>
      </c>
      <c r="G1278" t="s">
        <v>1549</v>
      </c>
      <c r="H1278" t="s">
        <v>198</v>
      </c>
      <c r="I1278" t="s">
        <v>1550</v>
      </c>
      <c r="J1278">
        <v>1978</v>
      </c>
      <c r="K1278">
        <v>32042</v>
      </c>
      <c r="L1278">
        <v>24</v>
      </c>
      <c r="M1278" t="s">
        <v>200</v>
      </c>
      <c r="N1278" t="s">
        <v>383</v>
      </c>
      <c r="O1278" t="s">
        <v>202</v>
      </c>
      <c r="P1278" t="s">
        <v>1589</v>
      </c>
    </row>
    <row r="1279" spans="1:16" x14ac:dyDescent="0.25">
      <c r="A1279">
        <v>2657</v>
      </c>
      <c r="B1279" t="s">
        <v>360</v>
      </c>
      <c r="E1279" t="s">
        <v>1599</v>
      </c>
      <c r="F1279" t="s">
        <v>347</v>
      </c>
      <c r="G1279" t="s">
        <v>1549</v>
      </c>
      <c r="H1279" t="s">
        <v>198</v>
      </c>
      <c r="I1279" t="s">
        <v>1550</v>
      </c>
      <c r="J1279">
        <v>1982</v>
      </c>
      <c r="K1279">
        <v>25926</v>
      </c>
      <c r="L1279">
        <v>24</v>
      </c>
      <c r="M1279" t="s">
        <v>200</v>
      </c>
      <c r="N1279" t="s">
        <v>383</v>
      </c>
      <c r="O1279" t="s">
        <v>202</v>
      </c>
      <c r="P1279" t="s">
        <v>1589</v>
      </c>
    </row>
    <row r="1280" spans="1:16" x14ac:dyDescent="0.25">
      <c r="A1280">
        <v>2658</v>
      </c>
      <c r="B1280" t="s">
        <v>360</v>
      </c>
      <c r="E1280" t="s">
        <v>1600</v>
      </c>
      <c r="F1280" t="s">
        <v>347</v>
      </c>
      <c r="G1280" t="s">
        <v>1549</v>
      </c>
      <c r="H1280" t="s">
        <v>198</v>
      </c>
      <c r="I1280" t="s">
        <v>1550</v>
      </c>
      <c r="J1280">
        <v>1976</v>
      </c>
      <c r="K1280">
        <v>94053</v>
      </c>
      <c r="L1280">
        <v>24</v>
      </c>
      <c r="M1280" t="s">
        <v>200</v>
      </c>
      <c r="N1280" t="s">
        <v>467</v>
      </c>
      <c r="O1280" t="s">
        <v>202</v>
      </c>
      <c r="P1280" t="s">
        <v>365</v>
      </c>
    </row>
    <row r="1281" spans="1:16" x14ac:dyDescent="0.25">
      <c r="A1281">
        <v>2659</v>
      </c>
      <c r="B1281" t="s">
        <v>360</v>
      </c>
      <c r="E1281" t="s">
        <v>1601</v>
      </c>
      <c r="F1281" t="s">
        <v>347</v>
      </c>
      <c r="G1281" t="s">
        <v>1549</v>
      </c>
      <c r="H1281" t="s">
        <v>198</v>
      </c>
      <c r="I1281" t="s">
        <v>1550</v>
      </c>
      <c r="J1281">
        <v>1970</v>
      </c>
      <c r="K1281">
        <v>105186</v>
      </c>
      <c r="L1281">
        <v>24</v>
      </c>
      <c r="M1281" t="s">
        <v>200</v>
      </c>
      <c r="N1281" t="s">
        <v>383</v>
      </c>
      <c r="O1281" t="s">
        <v>202</v>
      </c>
      <c r="P1281" t="s">
        <v>1589</v>
      </c>
    </row>
    <row r="1282" spans="1:16" x14ac:dyDescent="0.25">
      <c r="A1282">
        <v>2660</v>
      </c>
      <c r="B1282" t="s">
        <v>360</v>
      </c>
      <c r="E1282" t="s">
        <v>1602</v>
      </c>
      <c r="F1282" t="s">
        <v>347</v>
      </c>
      <c r="G1282" t="s">
        <v>1549</v>
      </c>
      <c r="H1282" t="s">
        <v>198</v>
      </c>
      <c r="I1282" t="s">
        <v>1550</v>
      </c>
      <c r="J1282">
        <v>1961</v>
      </c>
      <c r="K1282">
        <v>30297</v>
      </c>
      <c r="L1282">
        <v>24</v>
      </c>
      <c r="M1282" t="s">
        <v>200</v>
      </c>
      <c r="N1282" t="s">
        <v>383</v>
      </c>
      <c r="O1282" t="s">
        <v>202</v>
      </c>
      <c r="P1282" t="s">
        <v>1589</v>
      </c>
    </row>
    <row r="1283" spans="1:16" x14ac:dyDescent="0.25">
      <c r="A1283">
        <v>2661</v>
      </c>
      <c r="B1283" t="s">
        <v>360</v>
      </c>
      <c r="E1283" t="s">
        <v>1603</v>
      </c>
      <c r="F1283" t="s">
        <v>347</v>
      </c>
      <c r="G1283" t="s">
        <v>1549</v>
      </c>
      <c r="H1283" t="s">
        <v>198</v>
      </c>
      <c r="I1283" t="s">
        <v>1550</v>
      </c>
      <c r="J1283">
        <v>1971</v>
      </c>
      <c r="K1283">
        <v>266209</v>
      </c>
      <c r="L1283">
        <v>24</v>
      </c>
      <c r="M1283" t="s">
        <v>200</v>
      </c>
      <c r="N1283" t="s">
        <v>383</v>
      </c>
      <c r="O1283" t="s">
        <v>202</v>
      </c>
      <c r="P1283" t="s">
        <v>1589</v>
      </c>
    </row>
    <row r="1284" spans="1:16" x14ac:dyDescent="0.25">
      <c r="A1284">
        <v>2662</v>
      </c>
      <c r="B1284" t="s">
        <v>360</v>
      </c>
      <c r="E1284" t="s">
        <v>1604</v>
      </c>
      <c r="F1284" t="s">
        <v>347</v>
      </c>
      <c r="G1284" t="s">
        <v>1549</v>
      </c>
      <c r="H1284" t="s">
        <v>198</v>
      </c>
      <c r="I1284" t="s">
        <v>1550</v>
      </c>
      <c r="J1284">
        <v>1966</v>
      </c>
      <c r="K1284">
        <v>118056</v>
      </c>
      <c r="L1284">
        <v>24</v>
      </c>
      <c r="M1284" t="s">
        <v>200</v>
      </c>
      <c r="N1284" t="s">
        <v>383</v>
      </c>
      <c r="O1284" t="s">
        <v>202</v>
      </c>
      <c r="P1284" t="s">
        <v>1589</v>
      </c>
    </row>
    <row r="1285" spans="1:16" x14ac:dyDescent="0.25">
      <c r="A1285">
        <v>2663</v>
      </c>
      <c r="B1285" t="s">
        <v>360</v>
      </c>
      <c r="E1285" t="s">
        <v>1605</v>
      </c>
      <c r="F1285" t="s">
        <v>347</v>
      </c>
      <c r="G1285" t="s">
        <v>1549</v>
      </c>
      <c r="H1285" t="s">
        <v>198</v>
      </c>
      <c r="I1285" t="s">
        <v>1550</v>
      </c>
      <c r="J1285">
        <v>1971</v>
      </c>
      <c r="K1285">
        <v>69267</v>
      </c>
      <c r="L1285">
        <v>24</v>
      </c>
      <c r="M1285" t="s">
        <v>200</v>
      </c>
      <c r="N1285" t="s">
        <v>383</v>
      </c>
      <c r="O1285" t="s">
        <v>202</v>
      </c>
      <c r="P1285" t="s">
        <v>1589</v>
      </c>
    </row>
    <row r="1286" spans="1:16" x14ac:dyDescent="0.25">
      <c r="A1286">
        <v>2664</v>
      </c>
      <c r="B1286" t="s">
        <v>360</v>
      </c>
      <c r="E1286" t="s">
        <v>1606</v>
      </c>
      <c r="F1286" t="s">
        <v>347</v>
      </c>
      <c r="G1286" t="s">
        <v>1549</v>
      </c>
      <c r="H1286" t="s">
        <v>198</v>
      </c>
      <c r="I1286" t="s">
        <v>1550</v>
      </c>
      <c r="J1286">
        <v>1978</v>
      </c>
      <c r="K1286">
        <v>75000</v>
      </c>
      <c r="L1286">
        <v>24</v>
      </c>
      <c r="M1286" t="s">
        <v>200</v>
      </c>
      <c r="N1286" t="s">
        <v>383</v>
      </c>
      <c r="O1286" t="s">
        <v>202</v>
      </c>
      <c r="P1286" t="s">
        <v>1589</v>
      </c>
    </row>
    <row r="1287" spans="1:16" x14ac:dyDescent="0.25">
      <c r="A1287">
        <v>2665</v>
      </c>
      <c r="B1287" t="s">
        <v>360</v>
      </c>
      <c r="E1287" t="s">
        <v>1607</v>
      </c>
      <c r="F1287" t="s">
        <v>347</v>
      </c>
      <c r="G1287" t="s">
        <v>1549</v>
      </c>
      <c r="H1287" t="s">
        <v>198</v>
      </c>
      <c r="I1287" t="s">
        <v>1550</v>
      </c>
      <c r="J1287">
        <v>1961</v>
      </c>
      <c r="K1287">
        <v>335000</v>
      </c>
      <c r="L1287">
        <v>24</v>
      </c>
      <c r="M1287" t="s">
        <v>200</v>
      </c>
      <c r="N1287" t="s">
        <v>383</v>
      </c>
      <c r="O1287" t="s">
        <v>202</v>
      </c>
      <c r="P1287" t="s">
        <v>1589</v>
      </c>
    </row>
    <row r="1288" spans="1:16" x14ac:dyDescent="0.25">
      <c r="A1288">
        <v>2666</v>
      </c>
      <c r="B1288" t="s">
        <v>360</v>
      </c>
      <c r="E1288" t="s">
        <v>1608</v>
      </c>
      <c r="F1288" t="s">
        <v>347</v>
      </c>
      <c r="G1288" t="s">
        <v>1549</v>
      </c>
      <c r="H1288" t="s">
        <v>198</v>
      </c>
      <c r="I1288" t="s">
        <v>1550</v>
      </c>
      <c r="J1288">
        <v>1979</v>
      </c>
      <c r="K1288">
        <v>195000</v>
      </c>
      <c r="L1288">
        <v>24</v>
      </c>
      <c r="M1288" t="s">
        <v>200</v>
      </c>
      <c r="N1288" t="s">
        <v>383</v>
      </c>
      <c r="O1288" t="s">
        <v>202</v>
      </c>
      <c r="P1288" t="s">
        <v>1589</v>
      </c>
    </row>
    <row r="1289" spans="1:16" x14ac:dyDescent="0.25">
      <c r="A1289">
        <v>2667</v>
      </c>
      <c r="B1289" t="s">
        <v>360</v>
      </c>
      <c r="E1289" t="s">
        <v>1609</v>
      </c>
      <c r="F1289" t="s">
        <v>347</v>
      </c>
      <c r="G1289" t="s">
        <v>1549</v>
      </c>
      <c r="H1289" t="s">
        <v>198</v>
      </c>
      <c r="I1289" t="s">
        <v>1550</v>
      </c>
      <c r="J1289">
        <v>1982</v>
      </c>
      <c r="K1289">
        <v>64500</v>
      </c>
      <c r="L1289">
        <v>24</v>
      </c>
      <c r="M1289" t="s">
        <v>200</v>
      </c>
      <c r="N1289" t="s">
        <v>383</v>
      </c>
      <c r="O1289" t="s">
        <v>202</v>
      </c>
      <c r="P1289" t="s">
        <v>1589</v>
      </c>
    </row>
    <row r="1290" spans="1:16" x14ac:dyDescent="0.25">
      <c r="A1290">
        <v>2668</v>
      </c>
      <c r="B1290" t="s">
        <v>360</v>
      </c>
      <c r="E1290" t="s">
        <v>1610</v>
      </c>
      <c r="F1290" t="s">
        <v>347</v>
      </c>
      <c r="G1290" t="s">
        <v>1549</v>
      </c>
      <c r="H1290" t="s">
        <v>198</v>
      </c>
      <c r="I1290" t="s">
        <v>1550</v>
      </c>
      <c r="J1290">
        <v>1975</v>
      </c>
      <c r="K1290">
        <v>125000</v>
      </c>
      <c r="L1290">
        <v>24</v>
      </c>
      <c r="M1290" t="s">
        <v>200</v>
      </c>
      <c r="N1290" t="s">
        <v>383</v>
      </c>
      <c r="O1290" t="s">
        <v>202</v>
      </c>
      <c r="P1290" t="s">
        <v>1589</v>
      </c>
    </row>
    <row r="1291" spans="1:16" x14ac:dyDescent="0.25">
      <c r="A1291">
        <v>2669</v>
      </c>
      <c r="B1291" t="s">
        <v>360</v>
      </c>
      <c r="E1291" t="s">
        <v>1611</v>
      </c>
      <c r="F1291" t="s">
        <v>347</v>
      </c>
      <c r="G1291" t="s">
        <v>1549</v>
      </c>
      <c r="H1291" t="s">
        <v>198</v>
      </c>
      <c r="I1291" t="s">
        <v>1550</v>
      </c>
      <c r="J1291">
        <v>1978</v>
      </c>
      <c r="K1291">
        <v>150000</v>
      </c>
      <c r="L1291">
        <v>24</v>
      </c>
      <c r="M1291" t="s">
        <v>200</v>
      </c>
      <c r="N1291" t="s">
        <v>383</v>
      </c>
      <c r="O1291" t="s">
        <v>202</v>
      </c>
      <c r="P1291" t="s">
        <v>1589</v>
      </c>
    </row>
    <row r="1292" spans="1:16" x14ac:dyDescent="0.25">
      <c r="A1292">
        <v>2670</v>
      </c>
      <c r="B1292" t="s">
        <v>360</v>
      </c>
      <c r="E1292" t="s">
        <v>1612</v>
      </c>
      <c r="F1292" t="s">
        <v>347</v>
      </c>
      <c r="G1292" t="s">
        <v>1549</v>
      </c>
      <c r="H1292" t="s">
        <v>198</v>
      </c>
      <c r="I1292" t="s">
        <v>1550</v>
      </c>
      <c r="J1292">
        <v>1978</v>
      </c>
      <c r="K1292">
        <v>60000</v>
      </c>
      <c r="L1292">
        <v>24</v>
      </c>
      <c r="M1292" t="s">
        <v>200</v>
      </c>
      <c r="N1292" t="s">
        <v>383</v>
      </c>
      <c r="O1292" t="s">
        <v>202</v>
      </c>
      <c r="P1292" t="s">
        <v>1589</v>
      </c>
    </row>
    <row r="1293" spans="1:16" x14ac:dyDescent="0.25">
      <c r="A1293">
        <v>2671</v>
      </c>
      <c r="B1293" t="s">
        <v>360</v>
      </c>
      <c r="E1293" t="s">
        <v>1613</v>
      </c>
      <c r="F1293" t="s">
        <v>347</v>
      </c>
      <c r="G1293" t="s">
        <v>1549</v>
      </c>
      <c r="H1293" t="s">
        <v>198</v>
      </c>
      <c r="I1293" t="s">
        <v>1550</v>
      </c>
      <c r="J1293">
        <v>1962</v>
      </c>
      <c r="K1293">
        <v>210000</v>
      </c>
      <c r="L1293">
        <v>24</v>
      </c>
      <c r="M1293" t="s">
        <v>200</v>
      </c>
      <c r="N1293" t="s">
        <v>383</v>
      </c>
      <c r="O1293" t="s">
        <v>202</v>
      </c>
      <c r="P1293" t="s">
        <v>1589</v>
      </c>
    </row>
    <row r="1294" spans="1:16" x14ac:dyDescent="0.25">
      <c r="A1294">
        <v>2672</v>
      </c>
      <c r="B1294" t="s">
        <v>360</v>
      </c>
      <c r="E1294" t="s">
        <v>1614</v>
      </c>
      <c r="F1294" t="s">
        <v>347</v>
      </c>
      <c r="G1294" t="s">
        <v>1549</v>
      </c>
      <c r="H1294" t="s">
        <v>198</v>
      </c>
      <c r="I1294" t="s">
        <v>1550</v>
      </c>
      <c r="J1294">
        <v>1978</v>
      </c>
      <c r="K1294">
        <v>60000</v>
      </c>
      <c r="L1294">
        <v>24</v>
      </c>
      <c r="M1294" t="s">
        <v>200</v>
      </c>
      <c r="N1294" t="s">
        <v>383</v>
      </c>
      <c r="O1294" t="s">
        <v>202</v>
      </c>
      <c r="P1294" t="s">
        <v>1589</v>
      </c>
    </row>
    <row r="1295" spans="1:16" x14ac:dyDescent="0.25">
      <c r="A1295">
        <v>2673</v>
      </c>
      <c r="B1295" t="s">
        <v>360</v>
      </c>
      <c r="E1295" t="s">
        <v>1615</v>
      </c>
      <c r="F1295" t="s">
        <v>347</v>
      </c>
      <c r="G1295" t="s">
        <v>1549</v>
      </c>
      <c r="H1295" t="s">
        <v>198</v>
      </c>
      <c r="I1295" t="s">
        <v>1550</v>
      </c>
      <c r="J1295">
        <v>1968</v>
      </c>
      <c r="K1295">
        <v>315000</v>
      </c>
      <c r="L1295">
        <v>24</v>
      </c>
      <c r="M1295" t="s">
        <v>200</v>
      </c>
      <c r="N1295" t="s">
        <v>383</v>
      </c>
      <c r="O1295" t="s">
        <v>202</v>
      </c>
      <c r="P1295" t="s">
        <v>1589</v>
      </c>
    </row>
    <row r="1296" spans="1:16" x14ac:dyDescent="0.25">
      <c r="A1296">
        <v>2674</v>
      </c>
      <c r="B1296" t="s">
        <v>360</v>
      </c>
      <c r="E1296" t="s">
        <v>1616</v>
      </c>
      <c r="F1296" t="s">
        <v>347</v>
      </c>
      <c r="G1296" t="s">
        <v>1549</v>
      </c>
      <c r="H1296" t="s">
        <v>198</v>
      </c>
      <c r="I1296" t="s">
        <v>1550</v>
      </c>
      <c r="J1296">
        <v>1970</v>
      </c>
      <c r="K1296">
        <v>100000</v>
      </c>
      <c r="L1296">
        <v>24</v>
      </c>
      <c r="M1296" t="s">
        <v>200</v>
      </c>
      <c r="N1296" t="s">
        <v>383</v>
      </c>
      <c r="O1296" t="s">
        <v>202</v>
      </c>
      <c r="P1296" t="s">
        <v>1589</v>
      </c>
    </row>
    <row r="1297" spans="1:16" x14ac:dyDescent="0.25">
      <c r="A1297">
        <v>2675</v>
      </c>
      <c r="B1297" t="s">
        <v>360</v>
      </c>
      <c r="E1297" t="s">
        <v>1617</v>
      </c>
      <c r="F1297" t="s">
        <v>347</v>
      </c>
      <c r="G1297" t="s">
        <v>1549</v>
      </c>
      <c r="H1297" t="s">
        <v>198</v>
      </c>
      <c r="I1297" t="s">
        <v>1550</v>
      </c>
      <c r="J1297">
        <v>1978</v>
      </c>
      <c r="K1297">
        <v>50000</v>
      </c>
      <c r="L1297">
        <v>24</v>
      </c>
      <c r="M1297" t="s">
        <v>200</v>
      </c>
      <c r="N1297" t="s">
        <v>383</v>
      </c>
      <c r="O1297" t="s">
        <v>202</v>
      </c>
      <c r="P1297" t="s">
        <v>1589</v>
      </c>
    </row>
    <row r="1298" spans="1:16" x14ac:dyDescent="0.25">
      <c r="A1298">
        <v>2676</v>
      </c>
      <c r="B1298" t="s">
        <v>360</v>
      </c>
      <c r="E1298" t="s">
        <v>1618</v>
      </c>
      <c r="F1298" t="s">
        <v>347</v>
      </c>
      <c r="G1298" t="s">
        <v>1549</v>
      </c>
      <c r="H1298" t="s">
        <v>198</v>
      </c>
      <c r="I1298" t="s">
        <v>1550</v>
      </c>
      <c r="J1298">
        <v>1980</v>
      </c>
      <c r="K1298">
        <v>62000</v>
      </c>
      <c r="L1298">
        <v>24</v>
      </c>
      <c r="M1298" t="s">
        <v>200</v>
      </c>
      <c r="N1298" t="s">
        <v>383</v>
      </c>
      <c r="O1298" t="s">
        <v>202</v>
      </c>
      <c r="P1298" t="s">
        <v>1589</v>
      </c>
    </row>
    <row r="1299" spans="1:16" x14ac:dyDescent="0.25">
      <c r="A1299">
        <v>2677</v>
      </c>
      <c r="B1299" t="s">
        <v>360</v>
      </c>
      <c r="E1299" t="s">
        <v>1619</v>
      </c>
      <c r="F1299" t="s">
        <v>347</v>
      </c>
      <c r="G1299" t="s">
        <v>1549</v>
      </c>
      <c r="H1299" t="s">
        <v>198</v>
      </c>
      <c r="I1299" t="s">
        <v>1550</v>
      </c>
      <c r="J1299">
        <v>1977</v>
      </c>
      <c r="K1299">
        <v>135000</v>
      </c>
      <c r="L1299">
        <v>24</v>
      </c>
      <c r="M1299" t="s">
        <v>200</v>
      </c>
      <c r="N1299" t="s">
        <v>383</v>
      </c>
      <c r="O1299" t="s">
        <v>202</v>
      </c>
      <c r="P1299" t="s">
        <v>1589</v>
      </c>
    </row>
    <row r="1300" spans="1:16" x14ac:dyDescent="0.25">
      <c r="A1300">
        <v>2678</v>
      </c>
      <c r="B1300" t="s">
        <v>360</v>
      </c>
      <c r="E1300" t="s">
        <v>1620</v>
      </c>
      <c r="F1300" t="s">
        <v>347</v>
      </c>
      <c r="G1300" t="s">
        <v>1549</v>
      </c>
      <c r="H1300" t="s">
        <v>198</v>
      </c>
      <c r="I1300" t="s">
        <v>1550</v>
      </c>
      <c r="J1300">
        <v>1966</v>
      </c>
      <c r="K1300">
        <v>280000</v>
      </c>
      <c r="L1300">
        <v>24</v>
      </c>
      <c r="M1300" t="s">
        <v>200</v>
      </c>
      <c r="N1300" t="s">
        <v>383</v>
      </c>
      <c r="O1300" t="s">
        <v>202</v>
      </c>
      <c r="P1300" t="s">
        <v>1589</v>
      </c>
    </row>
    <row r="1301" spans="1:16" x14ac:dyDescent="0.25">
      <c r="A1301">
        <v>2679</v>
      </c>
      <c r="B1301" t="s">
        <v>360</v>
      </c>
      <c r="E1301" t="s">
        <v>1621</v>
      </c>
      <c r="F1301" t="s">
        <v>347</v>
      </c>
      <c r="G1301" t="s">
        <v>1549</v>
      </c>
      <c r="H1301" t="s">
        <v>198</v>
      </c>
      <c r="I1301" t="s">
        <v>1550</v>
      </c>
      <c r="J1301">
        <v>1961</v>
      </c>
      <c r="K1301">
        <v>97000</v>
      </c>
      <c r="L1301">
        <v>24</v>
      </c>
      <c r="M1301" t="s">
        <v>200</v>
      </c>
      <c r="N1301" t="s">
        <v>383</v>
      </c>
      <c r="O1301" t="s">
        <v>202</v>
      </c>
      <c r="P1301" t="s">
        <v>1589</v>
      </c>
    </row>
    <row r="1302" spans="1:16" x14ac:dyDescent="0.25">
      <c r="A1302">
        <v>2680</v>
      </c>
      <c r="B1302" t="s">
        <v>360</v>
      </c>
      <c r="E1302" t="s">
        <v>1622</v>
      </c>
      <c r="F1302" t="s">
        <v>347</v>
      </c>
      <c r="G1302" t="s">
        <v>1549</v>
      </c>
      <c r="H1302" t="s">
        <v>198</v>
      </c>
      <c r="I1302" t="s">
        <v>1550</v>
      </c>
      <c r="J1302">
        <v>1967</v>
      </c>
      <c r="K1302">
        <v>90000</v>
      </c>
      <c r="L1302">
        <v>24</v>
      </c>
      <c r="M1302" t="s">
        <v>200</v>
      </c>
      <c r="N1302" t="s">
        <v>383</v>
      </c>
      <c r="O1302" t="s">
        <v>202</v>
      </c>
      <c r="P1302" t="s">
        <v>1589</v>
      </c>
    </row>
    <row r="1303" spans="1:16" x14ac:dyDescent="0.25">
      <c r="A1303">
        <v>2681</v>
      </c>
      <c r="B1303" t="s">
        <v>360</v>
      </c>
      <c r="E1303" t="s">
        <v>1623</v>
      </c>
      <c r="F1303" t="s">
        <v>347</v>
      </c>
      <c r="G1303" t="s">
        <v>1549</v>
      </c>
      <c r="H1303" t="s">
        <v>198</v>
      </c>
      <c r="I1303" t="s">
        <v>1550</v>
      </c>
      <c r="J1303">
        <v>1985</v>
      </c>
      <c r="K1303">
        <v>800840</v>
      </c>
      <c r="L1303">
        <v>24</v>
      </c>
      <c r="M1303" t="s">
        <v>200</v>
      </c>
      <c r="N1303" t="s">
        <v>467</v>
      </c>
      <c r="O1303" t="s">
        <v>202</v>
      </c>
      <c r="P1303" t="s">
        <v>365</v>
      </c>
    </row>
    <row r="1304" spans="1:16" x14ac:dyDescent="0.25">
      <c r="A1304">
        <v>2682</v>
      </c>
      <c r="B1304" t="s">
        <v>360</v>
      </c>
      <c r="E1304" t="s">
        <v>1624</v>
      </c>
      <c r="F1304" t="s">
        <v>347</v>
      </c>
      <c r="G1304" t="s">
        <v>1549</v>
      </c>
      <c r="H1304" t="s">
        <v>198</v>
      </c>
      <c r="I1304" t="s">
        <v>1550</v>
      </c>
      <c r="J1304">
        <v>1968</v>
      </c>
      <c r="K1304">
        <v>315000</v>
      </c>
      <c r="L1304">
        <v>24</v>
      </c>
      <c r="M1304" t="s">
        <v>200</v>
      </c>
      <c r="N1304" t="s">
        <v>383</v>
      </c>
      <c r="O1304" t="s">
        <v>202</v>
      </c>
      <c r="P1304" t="s">
        <v>1589</v>
      </c>
    </row>
    <row r="1305" spans="1:16" x14ac:dyDescent="0.25">
      <c r="A1305">
        <v>2683</v>
      </c>
      <c r="B1305" t="s">
        <v>360</v>
      </c>
      <c r="E1305" t="s">
        <v>1625</v>
      </c>
      <c r="F1305" t="s">
        <v>347</v>
      </c>
      <c r="G1305" t="s">
        <v>1549</v>
      </c>
      <c r="H1305" t="s">
        <v>198</v>
      </c>
      <c r="I1305" t="s">
        <v>1550</v>
      </c>
      <c r="J1305">
        <v>1977</v>
      </c>
      <c r="K1305">
        <v>300000</v>
      </c>
      <c r="L1305">
        <v>24</v>
      </c>
      <c r="M1305" t="s">
        <v>200</v>
      </c>
      <c r="N1305" t="s">
        <v>383</v>
      </c>
      <c r="O1305" t="s">
        <v>202</v>
      </c>
      <c r="P1305" t="s">
        <v>1589</v>
      </c>
    </row>
    <row r="1306" spans="1:16" x14ac:dyDescent="0.25">
      <c r="A1306">
        <v>2684</v>
      </c>
      <c r="B1306" t="s">
        <v>360</v>
      </c>
      <c r="E1306" t="s">
        <v>1626</v>
      </c>
      <c r="F1306" t="s">
        <v>347</v>
      </c>
      <c r="G1306" t="s">
        <v>1549</v>
      </c>
      <c r="H1306" t="s">
        <v>198</v>
      </c>
      <c r="I1306" t="s">
        <v>1550</v>
      </c>
      <c r="J1306">
        <v>1976</v>
      </c>
      <c r="K1306">
        <v>300000</v>
      </c>
      <c r="L1306">
        <v>24</v>
      </c>
      <c r="M1306" t="s">
        <v>200</v>
      </c>
      <c r="N1306" t="s">
        <v>383</v>
      </c>
      <c r="O1306" t="s">
        <v>202</v>
      </c>
      <c r="P1306" t="s">
        <v>1589</v>
      </c>
    </row>
    <row r="1307" spans="1:16" x14ac:dyDescent="0.25">
      <c r="A1307">
        <v>2685</v>
      </c>
      <c r="B1307" t="s">
        <v>360</v>
      </c>
      <c r="E1307" t="s">
        <v>1627</v>
      </c>
      <c r="F1307" t="s">
        <v>347</v>
      </c>
      <c r="G1307" t="s">
        <v>1549</v>
      </c>
      <c r="H1307" t="s">
        <v>198</v>
      </c>
      <c r="I1307" t="s">
        <v>1550</v>
      </c>
      <c r="J1307">
        <v>1968</v>
      </c>
      <c r="K1307">
        <v>100000</v>
      </c>
      <c r="L1307">
        <v>24</v>
      </c>
      <c r="M1307" t="s">
        <v>200</v>
      </c>
      <c r="N1307" t="s">
        <v>383</v>
      </c>
      <c r="O1307" t="s">
        <v>202</v>
      </c>
      <c r="P1307" t="s">
        <v>1589</v>
      </c>
    </row>
    <row r="1308" spans="1:16" x14ac:dyDescent="0.25">
      <c r="A1308">
        <v>2686</v>
      </c>
      <c r="B1308" t="s">
        <v>360</v>
      </c>
      <c r="E1308" t="s">
        <v>1628</v>
      </c>
      <c r="F1308" t="s">
        <v>347</v>
      </c>
      <c r="G1308" t="s">
        <v>1549</v>
      </c>
      <c r="H1308" t="s">
        <v>198</v>
      </c>
      <c r="I1308" t="s">
        <v>1550</v>
      </c>
      <c r="J1308">
        <v>1971</v>
      </c>
      <c r="K1308">
        <v>300000</v>
      </c>
      <c r="L1308">
        <v>24</v>
      </c>
      <c r="M1308" t="s">
        <v>200</v>
      </c>
      <c r="N1308" t="s">
        <v>383</v>
      </c>
      <c r="O1308" t="s">
        <v>202</v>
      </c>
      <c r="P1308" t="s">
        <v>1589</v>
      </c>
    </row>
    <row r="1309" spans="1:16" x14ac:dyDescent="0.25">
      <c r="A1309">
        <v>2687</v>
      </c>
      <c r="B1309" t="s">
        <v>360</v>
      </c>
      <c r="E1309" t="s">
        <v>1629</v>
      </c>
      <c r="F1309" t="s">
        <v>347</v>
      </c>
      <c r="G1309" t="s">
        <v>1549</v>
      </c>
      <c r="H1309" t="s">
        <v>198</v>
      </c>
      <c r="I1309" t="s">
        <v>1550</v>
      </c>
      <c r="J1309">
        <v>1985</v>
      </c>
      <c r="K1309">
        <v>80000</v>
      </c>
      <c r="L1309">
        <v>24</v>
      </c>
      <c r="M1309" t="s">
        <v>200</v>
      </c>
      <c r="N1309" t="s">
        <v>383</v>
      </c>
      <c r="O1309" t="s">
        <v>202</v>
      </c>
      <c r="P1309" t="s">
        <v>1589</v>
      </c>
    </row>
    <row r="1310" spans="1:16" x14ac:dyDescent="0.25">
      <c r="A1310">
        <v>2688</v>
      </c>
      <c r="B1310" t="s">
        <v>360</v>
      </c>
      <c r="E1310" t="s">
        <v>1630</v>
      </c>
      <c r="F1310" t="s">
        <v>347</v>
      </c>
      <c r="G1310" t="s">
        <v>1549</v>
      </c>
      <c r="H1310" t="s">
        <v>198</v>
      </c>
      <c r="I1310" t="s">
        <v>1550</v>
      </c>
      <c r="J1310">
        <v>1966</v>
      </c>
      <c r="K1310">
        <v>175000</v>
      </c>
      <c r="L1310">
        <v>24</v>
      </c>
      <c r="M1310" t="s">
        <v>200</v>
      </c>
      <c r="N1310" t="s">
        <v>383</v>
      </c>
      <c r="O1310" t="s">
        <v>202</v>
      </c>
      <c r="P1310" t="s">
        <v>1589</v>
      </c>
    </row>
    <row r="1311" spans="1:16" x14ac:dyDescent="0.25">
      <c r="A1311">
        <v>2689</v>
      </c>
      <c r="B1311" t="s">
        <v>360</v>
      </c>
      <c r="E1311" t="s">
        <v>1631</v>
      </c>
      <c r="F1311" t="s">
        <v>347</v>
      </c>
      <c r="G1311" t="s">
        <v>1549</v>
      </c>
      <c r="H1311" t="s">
        <v>198</v>
      </c>
      <c r="I1311" t="s">
        <v>1550</v>
      </c>
      <c r="J1311">
        <v>1978</v>
      </c>
      <c r="K1311">
        <v>87000</v>
      </c>
      <c r="L1311">
        <v>24</v>
      </c>
      <c r="M1311" t="s">
        <v>200</v>
      </c>
      <c r="N1311" t="s">
        <v>383</v>
      </c>
      <c r="O1311" t="s">
        <v>202</v>
      </c>
      <c r="P1311" t="s">
        <v>1589</v>
      </c>
    </row>
    <row r="1312" spans="1:16" x14ac:dyDescent="0.25">
      <c r="A1312">
        <v>2690</v>
      </c>
      <c r="B1312" t="s">
        <v>360</v>
      </c>
      <c r="E1312" t="s">
        <v>1632</v>
      </c>
      <c r="F1312" t="s">
        <v>347</v>
      </c>
      <c r="G1312" t="s">
        <v>1549</v>
      </c>
      <c r="H1312" t="s">
        <v>198</v>
      </c>
      <c r="I1312" t="s">
        <v>1550</v>
      </c>
      <c r="J1312">
        <v>1971</v>
      </c>
      <c r="K1312">
        <v>215000</v>
      </c>
      <c r="L1312">
        <v>24</v>
      </c>
      <c r="M1312" t="s">
        <v>200</v>
      </c>
      <c r="N1312" t="s">
        <v>383</v>
      </c>
      <c r="O1312" t="s">
        <v>202</v>
      </c>
      <c r="P1312" t="s">
        <v>1589</v>
      </c>
    </row>
    <row r="1313" spans="1:16" x14ac:dyDescent="0.25">
      <c r="A1313">
        <v>2691</v>
      </c>
      <c r="B1313" t="s">
        <v>360</v>
      </c>
      <c r="E1313" t="s">
        <v>1633</v>
      </c>
      <c r="F1313" t="s">
        <v>347</v>
      </c>
      <c r="G1313" t="s">
        <v>1549</v>
      </c>
      <c r="H1313" t="s">
        <v>198</v>
      </c>
      <c r="I1313" t="s">
        <v>1550</v>
      </c>
      <c r="J1313">
        <v>1977</v>
      </c>
      <c r="K1313">
        <v>110000</v>
      </c>
      <c r="L1313">
        <v>24</v>
      </c>
      <c r="M1313" t="s">
        <v>200</v>
      </c>
      <c r="N1313" t="s">
        <v>383</v>
      </c>
      <c r="O1313" t="s">
        <v>202</v>
      </c>
      <c r="P1313" t="s">
        <v>1589</v>
      </c>
    </row>
    <row r="1314" spans="1:16" x14ac:dyDescent="0.25">
      <c r="A1314">
        <v>2692</v>
      </c>
      <c r="B1314" t="s">
        <v>360</v>
      </c>
      <c r="E1314" t="s">
        <v>1634</v>
      </c>
      <c r="F1314" t="s">
        <v>347</v>
      </c>
      <c r="G1314" t="s">
        <v>1549</v>
      </c>
      <c r="H1314" t="s">
        <v>198</v>
      </c>
      <c r="I1314" t="s">
        <v>1550</v>
      </c>
      <c r="J1314">
        <v>1965</v>
      </c>
      <c r="K1314">
        <v>50000</v>
      </c>
      <c r="L1314">
        <v>24</v>
      </c>
      <c r="M1314" t="s">
        <v>200</v>
      </c>
      <c r="N1314" t="s">
        <v>383</v>
      </c>
      <c r="O1314" t="s">
        <v>202</v>
      </c>
      <c r="P1314" t="s">
        <v>384</v>
      </c>
    </row>
    <row r="1315" spans="1:16" x14ac:dyDescent="0.25">
      <c r="A1315">
        <v>2693</v>
      </c>
      <c r="B1315" t="s">
        <v>360</v>
      </c>
      <c r="E1315" t="s">
        <v>1635</v>
      </c>
      <c r="F1315" t="s">
        <v>347</v>
      </c>
      <c r="G1315" t="s">
        <v>1549</v>
      </c>
      <c r="H1315" t="s">
        <v>198</v>
      </c>
      <c r="I1315" t="s">
        <v>1550</v>
      </c>
      <c r="J1315">
        <v>1969</v>
      </c>
      <c r="K1315">
        <v>220000</v>
      </c>
      <c r="L1315">
        <v>24</v>
      </c>
      <c r="M1315" t="s">
        <v>200</v>
      </c>
      <c r="N1315" t="s">
        <v>383</v>
      </c>
      <c r="O1315" t="s">
        <v>202</v>
      </c>
      <c r="P1315" t="s">
        <v>384</v>
      </c>
    </row>
    <row r="1316" spans="1:16" x14ac:dyDescent="0.25">
      <c r="A1316">
        <v>2694</v>
      </c>
      <c r="B1316" t="s">
        <v>360</v>
      </c>
      <c r="E1316" t="s">
        <v>1636</v>
      </c>
      <c r="F1316" t="s">
        <v>347</v>
      </c>
      <c r="G1316" t="s">
        <v>1549</v>
      </c>
      <c r="H1316" t="s">
        <v>198</v>
      </c>
      <c r="I1316" t="s">
        <v>1550</v>
      </c>
      <c r="J1316">
        <v>1984</v>
      </c>
      <c r="K1316">
        <v>160000</v>
      </c>
      <c r="L1316">
        <v>24</v>
      </c>
      <c r="M1316" t="s">
        <v>200</v>
      </c>
      <c r="N1316" t="s">
        <v>383</v>
      </c>
      <c r="O1316" t="s">
        <v>202</v>
      </c>
      <c r="P1316" t="s">
        <v>1589</v>
      </c>
    </row>
    <row r="1317" spans="1:16" x14ac:dyDescent="0.25">
      <c r="A1317">
        <v>2695</v>
      </c>
      <c r="B1317" t="s">
        <v>360</v>
      </c>
      <c r="E1317" t="s">
        <v>1637</v>
      </c>
      <c r="F1317" t="s">
        <v>347</v>
      </c>
      <c r="G1317" t="s">
        <v>1549</v>
      </c>
      <c r="H1317" t="s">
        <v>198</v>
      </c>
      <c r="I1317" t="s">
        <v>1550</v>
      </c>
      <c r="J1317">
        <v>1985</v>
      </c>
      <c r="K1317">
        <v>100000</v>
      </c>
      <c r="L1317">
        <v>24</v>
      </c>
      <c r="M1317" t="s">
        <v>200</v>
      </c>
      <c r="N1317" t="s">
        <v>383</v>
      </c>
      <c r="O1317" t="s">
        <v>202</v>
      </c>
      <c r="P1317" t="s">
        <v>1589</v>
      </c>
    </row>
    <row r="1318" spans="1:16" x14ac:dyDescent="0.25">
      <c r="A1318">
        <v>2696</v>
      </c>
      <c r="B1318" t="s">
        <v>360</v>
      </c>
      <c r="E1318" t="s">
        <v>1638</v>
      </c>
      <c r="F1318" t="s">
        <v>347</v>
      </c>
      <c r="G1318" t="s">
        <v>1549</v>
      </c>
      <c r="H1318" t="s">
        <v>198</v>
      </c>
      <c r="I1318" t="s">
        <v>1550</v>
      </c>
      <c r="J1318">
        <v>1986</v>
      </c>
      <c r="K1318">
        <v>100000</v>
      </c>
      <c r="L1318">
        <v>24</v>
      </c>
      <c r="M1318" t="s">
        <v>200</v>
      </c>
      <c r="N1318" t="s">
        <v>383</v>
      </c>
      <c r="O1318" t="s">
        <v>202</v>
      </c>
      <c r="P1318" t="s">
        <v>1589</v>
      </c>
    </row>
    <row r="1319" spans="1:16" x14ac:dyDescent="0.25">
      <c r="A1319">
        <v>2697</v>
      </c>
      <c r="B1319" t="s">
        <v>360</v>
      </c>
      <c r="E1319" t="s">
        <v>1639</v>
      </c>
      <c r="F1319" t="s">
        <v>347</v>
      </c>
      <c r="G1319" t="s">
        <v>1549</v>
      </c>
      <c r="H1319" t="s">
        <v>198</v>
      </c>
      <c r="I1319" t="s">
        <v>1550</v>
      </c>
      <c r="J1319">
        <v>1984</v>
      </c>
      <c r="K1319">
        <v>70000</v>
      </c>
      <c r="L1319">
        <v>24</v>
      </c>
      <c r="M1319" t="s">
        <v>200</v>
      </c>
      <c r="N1319" t="s">
        <v>383</v>
      </c>
      <c r="O1319" t="s">
        <v>202</v>
      </c>
      <c r="P1319" t="s">
        <v>1589</v>
      </c>
    </row>
    <row r="1320" spans="1:16" x14ac:dyDescent="0.25">
      <c r="A1320">
        <v>2698</v>
      </c>
      <c r="B1320" t="s">
        <v>360</v>
      </c>
      <c r="E1320" t="s">
        <v>1640</v>
      </c>
      <c r="F1320" t="s">
        <v>347</v>
      </c>
      <c r="G1320" t="s">
        <v>1549</v>
      </c>
      <c r="H1320" t="s">
        <v>198</v>
      </c>
      <c r="I1320" t="s">
        <v>1550</v>
      </c>
      <c r="J1320">
        <v>1986</v>
      </c>
      <c r="K1320">
        <v>100000</v>
      </c>
      <c r="L1320">
        <v>24</v>
      </c>
      <c r="M1320" t="s">
        <v>200</v>
      </c>
      <c r="N1320" t="s">
        <v>383</v>
      </c>
      <c r="O1320" t="s">
        <v>202</v>
      </c>
      <c r="P1320" t="s">
        <v>1589</v>
      </c>
    </row>
    <row r="1321" spans="1:16" x14ac:dyDescent="0.25">
      <c r="A1321">
        <v>2699</v>
      </c>
      <c r="B1321" t="s">
        <v>360</v>
      </c>
      <c r="E1321" t="s">
        <v>1641</v>
      </c>
      <c r="F1321" t="s">
        <v>347</v>
      </c>
      <c r="G1321" t="s">
        <v>1549</v>
      </c>
      <c r="H1321" t="s">
        <v>198</v>
      </c>
      <c r="I1321" t="s">
        <v>1550</v>
      </c>
      <c r="J1321">
        <v>1965</v>
      </c>
      <c r="K1321">
        <v>100000</v>
      </c>
      <c r="L1321">
        <v>24</v>
      </c>
      <c r="M1321" t="s">
        <v>200</v>
      </c>
      <c r="N1321" t="s">
        <v>383</v>
      </c>
      <c r="O1321" t="s">
        <v>202</v>
      </c>
      <c r="P1321" t="s">
        <v>1589</v>
      </c>
    </row>
    <row r="1322" spans="1:16" x14ac:dyDescent="0.25">
      <c r="A1322">
        <v>2700</v>
      </c>
      <c r="B1322" t="s">
        <v>360</v>
      </c>
      <c r="E1322" t="s">
        <v>1642</v>
      </c>
      <c r="F1322" t="s">
        <v>347</v>
      </c>
      <c r="G1322" t="s">
        <v>1549</v>
      </c>
      <c r="H1322" t="s">
        <v>198</v>
      </c>
      <c r="I1322" t="s">
        <v>1550</v>
      </c>
      <c r="J1322">
        <v>1965</v>
      </c>
      <c r="K1322">
        <v>85000</v>
      </c>
      <c r="L1322">
        <v>24</v>
      </c>
      <c r="M1322" t="s">
        <v>200</v>
      </c>
      <c r="N1322" t="s">
        <v>383</v>
      </c>
      <c r="O1322" t="s">
        <v>202</v>
      </c>
      <c r="P1322" t="s">
        <v>1589</v>
      </c>
    </row>
    <row r="1323" spans="1:16" x14ac:dyDescent="0.25">
      <c r="A1323">
        <v>2701</v>
      </c>
      <c r="B1323" t="s">
        <v>360</v>
      </c>
      <c r="E1323" t="s">
        <v>1643</v>
      </c>
      <c r="F1323" t="s">
        <v>347</v>
      </c>
      <c r="G1323" t="s">
        <v>1549</v>
      </c>
      <c r="H1323" t="s">
        <v>198</v>
      </c>
      <c r="I1323" t="s">
        <v>1550</v>
      </c>
      <c r="J1323">
        <v>1984</v>
      </c>
      <c r="K1323">
        <v>300000</v>
      </c>
      <c r="L1323">
        <v>24</v>
      </c>
      <c r="M1323" t="s">
        <v>200</v>
      </c>
      <c r="N1323" t="s">
        <v>383</v>
      </c>
      <c r="O1323" t="s">
        <v>202</v>
      </c>
      <c r="P1323" t="s">
        <v>1589</v>
      </c>
    </row>
    <row r="1324" spans="1:16" x14ac:dyDescent="0.25">
      <c r="A1324">
        <v>2702</v>
      </c>
      <c r="B1324" t="s">
        <v>360</v>
      </c>
      <c r="E1324" t="s">
        <v>1644</v>
      </c>
      <c r="F1324" t="s">
        <v>347</v>
      </c>
      <c r="G1324" t="s">
        <v>1549</v>
      </c>
      <c r="H1324" t="s">
        <v>198</v>
      </c>
      <c r="I1324" t="s">
        <v>1550</v>
      </c>
      <c r="J1324">
        <v>1984</v>
      </c>
      <c r="K1324">
        <v>150000</v>
      </c>
      <c r="L1324">
        <v>24</v>
      </c>
      <c r="M1324" t="s">
        <v>200</v>
      </c>
      <c r="N1324" t="s">
        <v>383</v>
      </c>
      <c r="O1324" t="s">
        <v>202</v>
      </c>
      <c r="P1324" t="s">
        <v>1589</v>
      </c>
    </row>
    <row r="1325" spans="1:16" x14ac:dyDescent="0.25">
      <c r="A1325">
        <v>2703</v>
      </c>
      <c r="B1325" t="s">
        <v>360</v>
      </c>
      <c r="E1325" t="s">
        <v>1645</v>
      </c>
      <c r="F1325" t="s">
        <v>347</v>
      </c>
      <c r="G1325" t="s">
        <v>1549</v>
      </c>
      <c r="H1325" t="s">
        <v>198</v>
      </c>
      <c r="I1325" t="s">
        <v>1550</v>
      </c>
      <c r="J1325">
        <v>1984</v>
      </c>
      <c r="K1325">
        <v>100000</v>
      </c>
      <c r="L1325">
        <v>24</v>
      </c>
      <c r="M1325" t="s">
        <v>200</v>
      </c>
      <c r="N1325" t="s">
        <v>383</v>
      </c>
      <c r="O1325" t="s">
        <v>202</v>
      </c>
      <c r="P1325" t="s">
        <v>1589</v>
      </c>
    </row>
    <row r="1326" spans="1:16" x14ac:dyDescent="0.25">
      <c r="A1326">
        <v>2704</v>
      </c>
      <c r="B1326" t="s">
        <v>360</v>
      </c>
      <c r="E1326" t="s">
        <v>1646</v>
      </c>
      <c r="F1326" t="s">
        <v>347</v>
      </c>
      <c r="G1326" t="s">
        <v>1549</v>
      </c>
      <c r="H1326" t="s">
        <v>198</v>
      </c>
      <c r="I1326" t="s">
        <v>1550</v>
      </c>
      <c r="J1326">
        <v>1966</v>
      </c>
      <c r="K1326">
        <v>180000</v>
      </c>
      <c r="L1326">
        <v>24</v>
      </c>
      <c r="M1326" t="s">
        <v>200</v>
      </c>
      <c r="N1326" t="s">
        <v>383</v>
      </c>
      <c r="O1326" t="s">
        <v>202</v>
      </c>
      <c r="P1326" t="s">
        <v>1589</v>
      </c>
    </row>
    <row r="1327" spans="1:16" x14ac:dyDescent="0.25">
      <c r="A1327">
        <v>2705</v>
      </c>
      <c r="B1327" t="s">
        <v>360</v>
      </c>
      <c r="E1327" t="s">
        <v>1647</v>
      </c>
      <c r="F1327" t="s">
        <v>347</v>
      </c>
      <c r="G1327" t="s">
        <v>1549</v>
      </c>
      <c r="H1327" t="s">
        <v>198</v>
      </c>
      <c r="I1327" t="s">
        <v>1550</v>
      </c>
      <c r="J1327">
        <v>1962</v>
      </c>
      <c r="K1327">
        <v>50000</v>
      </c>
      <c r="L1327">
        <v>24</v>
      </c>
      <c r="M1327" t="s">
        <v>200</v>
      </c>
      <c r="N1327" t="s">
        <v>383</v>
      </c>
      <c r="O1327" t="s">
        <v>202</v>
      </c>
      <c r="P1327" t="s">
        <v>1589</v>
      </c>
    </row>
    <row r="1328" spans="1:16" x14ac:dyDescent="0.25">
      <c r="A1328">
        <v>2706</v>
      </c>
      <c r="B1328" t="s">
        <v>360</v>
      </c>
      <c r="E1328" t="s">
        <v>1648</v>
      </c>
      <c r="F1328" t="s">
        <v>347</v>
      </c>
      <c r="G1328" t="s">
        <v>1549</v>
      </c>
      <c r="H1328" t="s">
        <v>198</v>
      </c>
      <c r="I1328" t="s">
        <v>1550</v>
      </c>
      <c r="J1328">
        <v>1983</v>
      </c>
      <c r="K1328">
        <v>100000</v>
      </c>
      <c r="L1328">
        <v>24</v>
      </c>
      <c r="M1328" t="s">
        <v>200</v>
      </c>
      <c r="N1328" t="s">
        <v>383</v>
      </c>
      <c r="O1328" t="s">
        <v>202</v>
      </c>
      <c r="P1328" t="s">
        <v>1589</v>
      </c>
    </row>
    <row r="1329" spans="1:16" x14ac:dyDescent="0.25">
      <c r="A1329">
        <v>2707</v>
      </c>
      <c r="B1329" t="s">
        <v>360</v>
      </c>
      <c r="E1329" t="s">
        <v>1649</v>
      </c>
      <c r="F1329" t="s">
        <v>347</v>
      </c>
      <c r="G1329" t="s">
        <v>1549</v>
      </c>
      <c r="H1329" t="s">
        <v>198</v>
      </c>
      <c r="I1329" t="s">
        <v>1550</v>
      </c>
      <c r="J1329">
        <v>1984</v>
      </c>
      <c r="K1329">
        <v>215000</v>
      </c>
      <c r="L1329">
        <v>24</v>
      </c>
      <c r="M1329" t="s">
        <v>200</v>
      </c>
      <c r="N1329" t="s">
        <v>383</v>
      </c>
      <c r="O1329" t="s">
        <v>202</v>
      </c>
      <c r="P1329" t="s">
        <v>1589</v>
      </c>
    </row>
    <row r="1330" spans="1:16" x14ac:dyDescent="0.25">
      <c r="A1330">
        <v>2708</v>
      </c>
      <c r="B1330" t="s">
        <v>360</v>
      </c>
      <c r="E1330" t="s">
        <v>1650</v>
      </c>
      <c r="F1330" t="s">
        <v>347</v>
      </c>
      <c r="G1330" t="s">
        <v>1549</v>
      </c>
      <c r="H1330" t="s">
        <v>198</v>
      </c>
      <c r="I1330" t="s">
        <v>1550</v>
      </c>
      <c r="J1330">
        <v>1982</v>
      </c>
      <c r="K1330">
        <v>1014467</v>
      </c>
      <c r="L1330">
        <v>24</v>
      </c>
      <c r="M1330" t="s">
        <v>200</v>
      </c>
      <c r="N1330" t="s">
        <v>436</v>
      </c>
      <c r="O1330" t="s">
        <v>202</v>
      </c>
      <c r="P1330" t="s">
        <v>1589</v>
      </c>
    </row>
    <row r="1331" spans="1:16" x14ac:dyDescent="0.25">
      <c r="A1331">
        <v>2709</v>
      </c>
      <c r="B1331" t="s">
        <v>360</v>
      </c>
      <c r="E1331" t="s">
        <v>1651</v>
      </c>
      <c r="F1331" t="s">
        <v>347</v>
      </c>
      <c r="G1331" t="s">
        <v>1549</v>
      </c>
      <c r="H1331" t="s">
        <v>198</v>
      </c>
      <c r="I1331" t="s">
        <v>1550</v>
      </c>
      <c r="J1331">
        <v>1962</v>
      </c>
      <c r="K1331">
        <v>80000</v>
      </c>
      <c r="L1331">
        <v>24</v>
      </c>
      <c r="M1331" t="s">
        <v>200</v>
      </c>
      <c r="N1331" t="s">
        <v>383</v>
      </c>
      <c r="O1331" t="s">
        <v>202</v>
      </c>
      <c r="P1331" t="s">
        <v>1589</v>
      </c>
    </row>
    <row r="1332" spans="1:16" x14ac:dyDescent="0.25">
      <c r="A1332">
        <v>2710</v>
      </c>
      <c r="B1332" t="s">
        <v>360</v>
      </c>
      <c r="E1332" t="s">
        <v>1652</v>
      </c>
      <c r="F1332" t="s">
        <v>347</v>
      </c>
      <c r="G1332" t="s">
        <v>1549</v>
      </c>
      <c r="H1332" t="s">
        <v>198</v>
      </c>
      <c r="I1332" t="s">
        <v>1550</v>
      </c>
      <c r="J1332">
        <v>1978</v>
      </c>
      <c r="K1332">
        <v>190000</v>
      </c>
      <c r="L1332">
        <v>24</v>
      </c>
      <c r="M1332" t="s">
        <v>200</v>
      </c>
      <c r="N1332" t="s">
        <v>383</v>
      </c>
      <c r="O1332" t="s">
        <v>202</v>
      </c>
      <c r="P1332" t="s">
        <v>1589</v>
      </c>
    </row>
    <row r="1333" spans="1:16" x14ac:dyDescent="0.25">
      <c r="A1333">
        <v>2711</v>
      </c>
      <c r="B1333" t="s">
        <v>360</v>
      </c>
      <c r="E1333" t="s">
        <v>1653</v>
      </c>
      <c r="F1333" t="s">
        <v>347</v>
      </c>
      <c r="G1333" t="s">
        <v>1549</v>
      </c>
      <c r="H1333" t="s">
        <v>198</v>
      </c>
      <c r="I1333" t="s">
        <v>1550</v>
      </c>
      <c r="J1333">
        <v>1984</v>
      </c>
      <c r="K1333">
        <v>150000</v>
      </c>
      <c r="L1333">
        <v>24</v>
      </c>
      <c r="M1333" t="s">
        <v>200</v>
      </c>
      <c r="N1333" t="s">
        <v>383</v>
      </c>
      <c r="O1333" t="s">
        <v>202</v>
      </c>
      <c r="P1333" t="s">
        <v>1589</v>
      </c>
    </row>
    <row r="1334" spans="1:16" x14ac:dyDescent="0.25">
      <c r="A1334">
        <v>2712</v>
      </c>
      <c r="B1334" t="s">
        <v>360</v>
      </c>
      <c r="E1334" t="s">
        <v>1654</v>
      </c>
      <c r="F1334" t="s">
        <v>347</v>
      </c>
      <c r="G1334" t="s">
        <v>1549</v>
      </c>
      <c r="H1334" t="s">
        <v>198</v>
      </c>
      <c r="I1334" t="s">
        <v>1550</v>
      </c>
      <c r="J1334">
        <v>1962</v>
      </c>
      <c r="K1334">
        <v>100000</v>
      </c>
      <c r="L1334">
        <v>24</v>
      </c>
      <c r="M1334" t="s">
        <v>200</v>
      </c>
      <c r="N1334" t="s">
        <v>383</v>
      </c>
      <c r="O1334" t="s">
        <v>202</v>
      </c>
      <c r="P1334" t="s">
        <v>1589</v>
      </c>
    </row>
    <row r="1335" spans="1:16" x14ac:dyDescent="0.25">
      <c r="A1335">
        <v>2713</v>
      </c>
      <c r="B1335" t="s">
        <v>360</v>
      </c>
      <c r="E1335" t="s">
        <v>1655</v>
      </c>
      <c r="F1335" t="s">
        <v>347</v>
      </c>
      <c r="G1335" t="s">
        <v>1549</v>
      </c>
      <c r="H1335" t="s">
        <v>198</v>
      </c>
      <c r="I1335" t="s">
        <v>1550</v>
      </c>
      <c r="J1335">
        <v>1966</v>
      </c>
      <c r="K1335">
        <v>260000</v>
      </c>
      <c r="L1335">
        <v>24</v>
      </c>
      <c r="M1335" t="s">
        <v>200</v>
      </c>
      <c r="N1335" t="s">
        <v>383</v>
      </c>
      <c r="O1335" t="s">
        <v>202</v>
      </c>
      <c r="P1335" t="s">
        <v>1589</v>
      </c>
    </row>
    <row r="1336" spans="1:16" x14ac:dyDescent="0.25">
      <c r="A1336">
        <v>2714</v>
      </c>
      <c r="B1336" t="s">
        <v>360</v>
      </c>
      <c r="E1336" t="s">
        <v>1655</v>
      </c>
      <c r="F1336" t="s">
        <v>347</v>
      </c>
      <c r="G1336" t="s">
        <v>1549</v>
      </c>
      <c r="H1336" t="s">
        <v>198</v>
      </c>
      <c r="I1336" t="s">
        <v>1550</v>
      </c>
      <c r="J1336">
        <v>1966</v>
      </c>
      <c r="K1336">
        <v>320000</v>
      </c>
      <c r="L1336">
        <v>24</v>
      </c>
      <c r="M1336" t="s">
        <v>200</v>
      </c>
      <c r="N1336" t="s">
        <v>383</v>
      </c>
      <c r="O1336" t="s">
        <v>202</v>
      </c>
      <c r="P1336" t="s">
        <v>1589</v>
      </c>
    </row>
    <row r="1337" spans="1:16" x14ac:dyDescent="0.25">
      <c r="A1337">
        <v>2715</v>
      </c>
      <c r="B1337" t="s">
        <v>360</v>
      </c>
      <c r="E1337" t="s">
        <v>1656</v>
      </c>
      <c r="F1337" t="s">
        <v>347</v>
      </c>
      <c r="G1337" t="s">
        <v>1549</v>
      </c>
      <c r="H1337" t="s">
        <v>198</v>
      </c>
      <c r="I1337" t="s">
        <v>1550</v>
      </c>
      <c r="J1337">
        <v>1962</v>
      </c>
      <c r="K1337">
        <v>454188</v>
      </c>
      <c r="L1337">
        <v>24</v>
      </c>
      <c r="M1337" t="s">
        <v>200</v>
      </c>
      <c r="N1337" t="s">
        <v>383</v>
      </c>
      <c r="O1337" t="s">
        <v>202</v>
      </c>
      <c r="P1337" t="s">
        <v>1589</v>
      </c>
    </row>
    <row r="1338" spans="1:16" x14ac:dyDescent="0.25">
      <c r="A1338">
        <v>2716</v>
      </c>
      <c r="B1338" t="s">
        <v>360</v>
      </c>
      <c r="E1338" t="s">
        <v>1657</v>
      </c>
      <c r="F1338" t="s">
        <v>347</v>
      </c>
      <c r="G1338" t="s">
        <v>1549</v>
      </c>
      <c r="H1338" t="s">
        <v>198</v>
      </c>
      <c r="I1338" t="s">
        <v>1550</v>
      </c>
      <c r="J1338">
        <v>1980</v>
      </c>
      <c r="K1338">
        <v>80000</v>
      </c>
      <c r="L1338">
        <v>24</v>
      </c>
      <c r="M1338" t="s">
        <v>200</v>
      </c>
      <c r="N1338" t="s">
        <v>383</v>
      </c>
      <c r="O1338" t="s">
        <v>202</v>
      </c>
      <c r="P1338" t="s">
        <v>1589</v>
      </c>
    </row>
    <row r="1339" spans="1:16" x14ac:dyDescent="0.25">
      <c r="A1339">
        <v>2717</v>
      </c>
      <c r="B1339" t="s">
        <v>360</v>
      </c>
      <c r="E1339" t="s">
        <v>1658</v>
      </c>
      <c r="F1339" t="s">
        <v>347</v>
      </c>
      <c r="G1339" t="s">
        <v>1549</v>
      </c>
      <c r="H1339" t="s">
        <v>198</v>
      </c>
      <c r="I1339" t="s">
        <v>1550</v>
      </c>
      <c r="J1339">
        <v>1966</v>
      </c>
      <c r="K1339">
        <v>135000</v>
      </c>
      <c r="L1339">
        <v>24</v>
      </c>
      <c r="M1339" t="s">
        <v>200</v>
      </c>
      <c r="N1339" t="s">
        <v>383</v>
      </c>
      <c r="O1339" t="s">
        <v>202</v>
      </c>
      <c r="P1339" t="s">
        <v>1589</v>
      </c>
    </row>
    <row r="1340" spans="1:16" x14ac:dyDescent="0.25">
      <c r="A1340">
        <v>2718</v>
      </c>
      <c r="B1340" t="s">
        <v>360</v>
      </c>
      <c r="E1340" t="s">
        <v>1659</v>
      </c>
      <c r="F1340" t="s">
        <v>347</v>
      </c>
      <c r="G1340" t="s">
        <v>1549</v>
      </c>
      <c r="H1340" t="s">
        <v>198</v>
      </c>
      <c r="I1340" t="s">
        <v>1550</v>
      </c>
      <c r="J1340">
        <v>1993</v>
      </c>
      <c r="K1340">
        <v>128698</v>
      </c>
      <c r="L1340">
        <v>24</v>
      </c>
      <c r="M1340" t="s">
        <v>200</v>
      </c>
      <c r="N1340" t="s">
        <v>467</v>
      </c>
      <c r="O1340" t="s">
        <v>202</v>
      </c>
      <c r="P1340" t="s">
        <v>365</v>
      </c>
    </row>
    <row r="1341" spans="1:16" x14ac:dyDescent="0.25">
      <c r="A1341">
        <v>2719</v>
      </c>
      <c r="B1341" t="s">
        <v>360</v>
      </c>
      <c r="E1341" t="s">
        <v>1660</v>
      </c>
      <c r="F1341" t="s">
        <v>347</v>
      </c>
      <c r="G1341" t="s">
        <v>1549</v>
      </c>
      <c r="H1341" t="s">
        <v>198</v>
      </c>
      <c r="I1341" t="s">
        <v>1550</v>
      </c>
      <c r="J1341">
        <v>1983</v>
      </c>
      <c r="K1341">
        <v>76000</v>
      </c>
      <c r="L1341">
        <v>24</v>
      </c>
      <c r="M1341" t="s">
        <v>200</v>
      </c>
      <c r="N1341" t="s">
        <v>383</v>
      </c>
      <c r="O1341" t="s">
        <v>202</v>
      </c>
      <c r="P1341" t="s">
        <v>1589</v>
      </c>
    </row>
    <row r="1342" spans="1:16" x14ac:dyDescent="0.25">
      <c r="A1342">
        <v>2720</v>
      </c>
      <c r="B1342" t="s">
        <v>360</v>
      </c>
      <c r="E1342" t="s">
        <v>1661</v>
      </c>
      <c r="F1342" t="s">
        <v>347</v>
      </c>
      <c r="G1342" t="s">
        <v>1549</v>
      </c>
      <c r="H1342" t="s">
        <v>198</v>
      </c>
      <c r="I1342" t="s">
        <v>1550</v>
      </c>
      <c r="J1342">
        <v>1974</v>
      </c>
      <c r="K1342">
        <v>300000</v>
      </c>
      <c r="L1342">
        <v>24</v>
      </c>
      <c r="M1342" t="s">
        <v>200</v>
      </c>
      <c r="N1342" t="s">
        <v>383</v>
      </c>
      <c r="O1342" t="s">
        <v>202</v>
      </c>
      <c r="P1342" t="s">
        <v>1589</v>
      </c>
    </row>
    <row r="1343" spans="1:16" x14ac:dyDescent="0.25">
      <c r="A1343">
        <v>2721</v>
      </c>
      <c r="B1343" t="s">
        <v>360</v>
      </c>
      <c r="E1343" t="s">
        <v>1662</v>
      </c>
      <c r="F1343" t="s">
        <v>347</v>
      </c>
      <c r="G1343" t="s">
        <v>1549</v>
      </c>
      <c r="H1343" t="s">
        <v>198</v>
      </c>
      <c r="I1343" t="s">
        <v>1550</v>
      </c>
      <c r="J1343">
        <v>1967</v>
      </c>
      <c r="K1343">
        <v>210000</v>
      </c>
      <c r="L1343">
        <v>24</v>
      </c>
      <c r="M1343" t="s">
        <v>200</v>
      </c>
      <c r="N1343" t="s">
        <v>383</v>
      </c>
      <c r="O1343" t="s">
        <v>202</v>
      </c>
      <c r="P1343" t="s">
        <v>1589</v>
      </c>
    </row>
    <row r="1344" spans="1:16" x14ac:dyDescent="0.25">
      <c r="A1344">
        <v>2722</v>
      </c>
      <c r="B1344" t="s">
        <v>360</v>
      </c>
      <c r="E1344" t="s">
        <v>1663</v>
      </c>
      <c r="F1344" t="s">
        <v>347</v>
      </c>
      <c r="G1344" t="s">
        <v>1549</v>
      </c>
      <c r="H1344" t="s">
        <v>198</v>
      </c>
      <c r="I1344" t="s">
        <v>1550</v>
      </c>
      <c r="J1344">
        <v>1962</v>
      </c>
      <c r="K1344">
        <v>55000</v>
      </c>
      <c r="L1344">
        <v>24</v>
      </c>
      <c r="M1344" t="s">
        <v>200</v>
      </c>
      <c r="N1344" t="s">
        <v>383</v>
      </c>
      <c r="O1344" t="s">
        <v>202</v>
      </c>
      <c r="P1344" t="s">
        <v>1589</v>
      </c>
    </row>
    <row r="1345" spans="1:16" x14ac:dyDescent="0.25">
      <c r="A1345">
        <v>2723</v>
      </c>
      <c r="B1345" t="s">
        <v>360</v>
      </c>
      <c r="E1345" t="s">
        <v>1664</v>
      </c>
      <c r="F1345" t="s">
        <v>347</v>
      </c>
      <c r="G1345" t="s">
        <v>1549</v>
      </c>
      <c r="H1345" t="s">
        <v>198</v>
      </c>
      <c r="I1345" t="s">
        <v>1550</v>
      </c>
      <c r="J1345">
        <v>1982</v>
      </c>
      <c r="K1345">
        <v>140000</v>
      </c>
      <c r="L1345">
        <v>24</v>
      </c>
      <c r="M1345" t="s">
        <v>200</v>
      </c>
      <c r="N1345" t="s">
        <v>383</v>
      </c>
      <c r="O1345" t="s">
        <v>202</v>
      </c>
      <c r="P1345" t="s">
        <v>1589</v>
      </c>
    </row>
    <row r="1346" spans="1:16" x14ac:dyDescent="0.25">
      <c r="A1346">
        <v>2724</v>
      </c>
      <c r="B1346" t="s">
        <v>360</v>
      </c>
      <c r="E1346" t="s">
        <v>1665</v>
      </c>
      <c r="F1346" t="s">
        <v>347</v>
      </c>
      <c r="G1346" t="s">
        <v>1549</v>
      </c>
      <c r="H1346" t="s">
        <v>198</v>
      </c>
      <c r="I1346" t="s">
        <v>1550</v>
      </c>
      <c r="J1346">
        <v>1962</v>
      </c>
      <c r="K1346">
        <v>270000</v>
      </c>
      <c r="L1346">
        <v>24</v>
      </c>
      <c r="M1346" t="s">
        <v>200</v>
      </c>
      <c r="N1346" t="s">
        <v>383</v>
      </c>
      <c r="O1346" t="s">
        <v>202</v>
      </c>
      <c r="P1346" t="s">
        <v>1589</v>
      </c>
    </row>
    <row r="1347" spans="1:16" x14ac:dyDescent="0.25">
      <c r="A1347">
        <v>2725</v>
      </c>
      <c r="B1347" t="s">
        <v>360</v>
      </c>
      <c r="E1347" t="s">
        <v>1665</v>
      </c>
      <c r="F1347" t="s">
        <v>347</v>
      </c>
      <c r="G1347" t="s">
        <v>1549</v>
      </c>
      <c r="H1347" t="s">
        <v>198</v>
      </c>
      <c r="I1347" t="s">
        <v>1550</v>
      </c>
      <c r="J1347">
        <v>1962</v>
      </c>
      <c r="K1347">
        <v>180001</v>
      </c>
      <c r="L1347">
        <v>24</v>
      </c>
      <c r="M1347" t="s">
        <v>200</v>
      </c>
      <c r="N1347" t="s">
        <v>383</v>
      </c>
      <c r="O1347" t="s">
        <v>202</v>
      </c>
      <c r="P1347" t="s">
        <v>1589</v>
      </c>
    </row>
    <row r="1348" spans="1:16" x14ac:dyDescent="0.25">
      <c r="A1348">
        <v>2726</v>
      </c>
      <c r="B1348" t="s">
        <v>360</v>
      </c>
      <c r="E1348" t="s">
        <v>1666</v>
      </c>
      <c r="F1348" t="s">
        <v>347</v>
      </c>
      <c r="G1348" t="s">
        <v>1549</v>
      </c>
      <c r="H1348" t="s">
        <v>198</v>
      </c>
      <c r="I1348" t="s">
        <v>1550</v>
      </c>
      <c r="J1348">
        <v>1961</v>
      </c>
      <c r="K1348">
        <v>200000</v>
      </c>
      <c r="L1348">
        <v>24</v>
      </c>
      <c r="M1348" t="s">
        <v>200</v>
      </c>
      <c r="N1348" t="s">
        <v>383</v>
      </c>
      <c r="O1348" t="s">
        <v>202</v>
      </c>
      <c r="P1348" t="s">
        <v>1589</v>
      </c>
    </row>
    <row r="1349" spans="1:16" x14ac:dyDescent="0.25">
      <c r="A1349">
        <v>2727</v>
      </c>
      <c r="B1349" t="s">
        <v>360</v>
      </c>
      <c r="E1349" t="s">
        <v>1667</v>
      </c>
      <c r="F1349" t="s">
        <v>347</v>
      </c>
      <c r="G1349" t="s">
        <v>1549</v>
      </c>
      <c r="H1349" t="s">
        <v>198</v>
      </c>
      <c r="I1349" t="s">
        <v>1550</v>
      </c>
      <c r="J1349">
        <v>1970</v>
      </c>
      <c r="K1349">
        <v>35000</v>
      </c>
      <c r="L1349">
        <v>24</v>
      </c>
      <c r="M1349" t="s">
        <v>200</v>
      </c>
      <c r="N1349" t="s">
        <v>383</v>
      </c>
      <c r="O1349" t="s">
        <v>202</v>
      </c>
      <c r="P1349" t="s">
        <v>1589</v>
      </c>
    </row>
    <row r="1350" spans="1:16" x14ac:dyDescent="0.25">
      <c r="A1350">
        <v>2728</v>
      </c>
      <c r="B1350" t="s">
        <v>360</v>
      </c>
      <c r="E1350" t="s">
        <v>1668</v>
      </c>
      <c r="F1350" t="s">
        <v>347</v>
      </c>
      <c r="G1350" t="s">
        <v>1549</v>
      </c>
      <c r="H1350" t="s">
        <v>198</v>
      </c>
      <c r="I1350" t="s">
        <v>1550</v>
      </c>
      <c r="J1350">
        <v>1962</v>
      </c>
      <c r="K1350">
        <v>1119119</v>
      </c>
      <c r="L1350">
        <v>24</v>
      </c>
      <c r="M1350" t="s">
        <v>200</v>
      </c>
      <c r="N1350" t="s">
        <v>436</v>
      </c>
      <c r="O1350" t="s">
        <v>202</v>
      </c>
      <c r="P1350" t="s">
        <v>1589</v>
      </c>
    </row>
    <row r="1351" spans="1:16" x14ac:dyDescent="0.25">
      <c r="A1351">
        <v>2729</v>
      </c>
      <c r="B1351" t="s">
        <v>360</v>
      </c>
      <c r="E1351" t="s">
        <v>1669</v>
      </c>
      <c r="F1351" t="s">
        <v>347</v>
      </c>
      <c r="G1351" t="s">
        <v>1549</v>
      </c>
      <c r="H1351" t="s">
        <v>198</v>
      </c>
      <c r="I1351" t="s">
        <v>1550</v>
      </c>
      <c r="J1351">
        <v>1973</v>
      </c>
      <c r="K1351">
        <v>180000</v>
      </c>
      <c r="L1351">
        <v>24</v>
      </c>
      <c r="M1351" t="s">
        <v>200</v>
      </c>
      <c r="N1351" t="s">
        <v>383</v>
      </c>
      <c r="O1351" t="s">
        <v>202</v>
      </c>
      <c r="P1351" t="s">
        <v>1589</v>
      </c>
    </row>
    <row r="1352" spans="1:16" x14ac:dyDescent="0.25">
      <c r="A1352">
        <v>2730</v>
      </c>
      <c r="B1352" t="s">
        <v>360</v>
      </c>
      <c r="E1352" t="s">
        <v>1670</v>
      </c>
      <c r="F1352" t="s">
        <v>347</v>
      </c>
      <c r="G1352" t="s">
        <v>1549</v>
      </c>
      <c r="H1352" t="s">
        <v>198</v>
      </c>
      <c r="I1352" t="s">
        <v>1550</v>
      </c>
      <c r="J1352">
        <v>1981</v>
      </c>
      <c r="K1352">
        <v>61000</v>
      </c>
      <c r="L1352">
        <v>24</v>
      </c>
      <c r="M1352" t="s">
        <v>200</v>
      </c>
      <c r="N1352" t="s">
        <v>383</v>
      </c>
      <c r="O1352" t="s">
        <v>202</v>
      </c>
      <c r="P1352" t="s">
        <v>1589</v>
      </c>
    </row>
    <row r="1353" spans="1:16" x14ac:dyDescent="0.25">
      <c r="A1353">
        <v>2731</v>
      </c>
      <c r="B1353" t="s">
        <v>360</v>
      </c>
      <c r="E1353" t="s">
        <v>1671</v>
      </c>
      <c r="F1353" t="s">
        <v>347</v>
      </c>
      <c r="G1353" t="s">
        <v>1549</v>
      </c>
      <c r="H1353" t="s">
        <v>198</v>
      </c>
      <c r="I1353" t="s">
        <v>1550</v>
      </c>
      <c r="J1353">
        <v>1981</v>
      </c>
      <c r="K1353">
        <v>125000</v>
      </c>
      <c r="L1353">
        <v>24</v>
      </c>
      <c r="M1353" t="s">
        <v>200</v>
      </c>
      <c r="N1353" t="s">
        <v>383</v>
      </c>
      <c r="O1353" t="s">
        <v>202</v>
      </c>
      <c r="P1353" t="s">
        <v>1589</v>
      </c>
    </row>
    <row r="1354" spans="1:16" x14ac:dyDescent="0.25">
      <c r="A1354">
        <v>2732</v>
      </c>
      <c r="B1354" t="s">
        <v>360</v>
      </c>
      <c r="E1354" t="s">
        <v>1672</v>
      </c>
      <c r="F1354" t="s">
        <v>347</v>
      </c>
      <c r="G1354" t="s">
        <v>1549</v>
      </c>
      <c r="H1354" t="s">
        <v>198</v>
      </c>
      <c r="I1354" t="s">
        <v>1550</v>
      </c>
      <c r="J1354">
        <v>1971</v>
      </c>
      <c r="K1354">
        <v>145000</v>
      </c>
      <c r="L1354">
        <v>24</v>
      </c>
      <c r="M1354" t="s">
        <v>200</v>
      </c>
      <c r="N1354" t="s">
        <v>383</v>
      </c>
      <c r="O1354" t="s">
        <v>202</v>
      </c>
      <c r="P1354" t="s">
        <v>1589</v>
      </c>
    </row>
    <row r="1355" spans="1:16" x14ac:dyDescent="0.25">
      <c r="A1355">
        <v>2734</v>
      </c>
      <c r="B1355" t="s">
        <v>360</v>
      </c>
      <c r="E1355" t="s">
        <v>1673</v>
      </c>
      <c r="F1355" t="s">
        <v>347</v>
      </c>
      <c r="G1355" t="s">
        <v>1549</v>
      </c>
      <c r="H1355" t="s">
        <v>198</v>
      </c>
      <c r="I1355" t="s">
        <v>1550</v>
      </c>
      <c r="J1355">
        <v>1995</v>
      </c>
      <c r="K1355">
        <v>223111</v>
      </c>
      <c r="L1355">
        <v>24</v>
      </c>
      <c r="M1355" t="s">
        <v>200</v>
      </c>
      <c r="N1355" t="s">
        <v>383</v>
      </c>
      <c r="O1355" t="s">
        <v>202</v>
      </c>
      <c r="P1355" t="s">
        <v>1674</v>
      </c>
    </row>
    <row r="1356" spans="1:16" x14ac:dyDescent="0.25">
      <c r="A1356">
        <v>2736</v>
      </c>
      <c r="B1356" t="s">
        <v>360</v>
      </c>
      <c r="E1356" t="s">
        <v>1675</v>
      </c>
      <c r="F1356" t="s">
        <v>347</v>
      </c>
      <c r="G1356" t="s">
        <v>1549</v>
      </c>
      <c r="H1356" t="s">
        <v>198</v>
      </c>
      <c r="I1356" t="s">
        <v>1550</v>
      </c>
      <c r="J1356">
        <v>1983</v>
      </c>
      <c r="K1356">
        <v>173046</v>
      </c>
      <c r="L1356">
        <v>24</v>
      </c>
      <c r="M1356" t="s">
        <v>200</v>
      </c>
      <c r="N1356" t="s">
        <v>383</v>
      </c>
      <c r="O1356" t="s">
        <v>202</v>
      </c>
      <c r="P1356" t="s">
        <v>1589</v>
      </c>
    </row>
    <row r="1357" spans="1:16" x14ac:dyDescent="0.25">
      <c r="A1357">
        <v>2737</v>
      </c>
      <c r="B1357" t="s">
        <v>360</v>
      </c>
      <c r="E1357" t="s">
        <v>1676</v>
      </c>
      <c r="F1357" t="s">
        <v>347</v>
      </c>
      <c r="G1357" t="s">
        <v>1549</v>
      </c>
      <c r="H1357" t="s">
        <v>198</v>
      </c>
      <c r="I1357" t="s">
        <v>1550</v>
      </c>
      <c r="J1357">
        <v>1964</v>
      </c>
      <c r="K1357">
        <v>232897</v>
      </c>
      <c r="L1357">
        <v>24</v>
      </c>
      <c r="M1357" t="s">
        <v>200</v>
      </c>
      <c r="N1357" t="s">
        <v>383</v>
      </c>
      <c r="O1357" t="s">
        <v>202</v>
      </c>
      <c r="P1357" t="s">
        <v>1589</v>
      </c>
    </row>
    <row r="1358" spans="1:16" x14ac:dyDescent="0.25">
      <c r="A1358">
        <v>2738</v>
      </c>
      <c r="B1358" t="s">
        <v>360</v>
      </c>
      <c r="E1358" t="s">
        <v>1677</v>
      </c>
      <c r="F1358" t="s">
        <v>347</v>
      </c>
      <c r="G1358" t="s">
        <v>1549</v>
      </c>
      <c r="H1358" t="s">
        <v>198</v>
      </c>
      <c r="I1358" t="s">
        <v>1550</v>
      </c>
      <c r="J1358">
        <v>1967</v>
      </c>
      <c r="K1358">
        <v>41177</v>
      </c>
      <c r="L1358">
        <v>24</v>
      </c>
      <c r="M1358" t="s">
        <v>200</v>
      </c>
      <c r="N1358" t="s">
        <v>383</v>
      </c>
      <c r="O1358" t="s">
        <v>202</v>
      </c>
      <c r="P1358" t="s">
        <v>1589</v>
      </c>
    </row>
    <row r="1359" spans="1:16" x14ac:dyDescent="0.25">
      <c r="A1359">
        <v>2739</v>
      </c>
      <c r="B1359" t="s">
        <v>360</v>
      </c>
      <c r="E1359" t="s">
        <v>1678</v>
      </c>
      <c r="F1359" t="s">
        <v>347</v>
      </c>
      <c r="G1359" t="s">
        <v>1549</v>
      </c>
      <c r="H1359" t="s">
        <v>198</v>
      </c>
      <c r="I1359" t="s">
        <v>1550</v>
      </c>
      <c r="J1359">
        <v>1982</v>
      </c>
      <c r="K1359">
        <v>296760</v>
      </c>
      <c r="L1359">
        <v>24</v>
      </c>
      <c r="M1359" t="s">
        <v>200</v>
      </c>
      <c r="N1359" t="s">
        <v>383</v>
      </c>
      <c r="O1359" t="s">
        <v>202</v>
      </c>
      <c r="P1359" t="s">
        <v>1589</v>
      </c>
    </row>
    <row r="1360" spans="1:16" x14ac:dyDescent="0.25">
      <c r="A1360">
        <v>2740</v>
      </c>
      <c r="B1360" t="s">
        <v>360</v>
      </c>
      <c r="E1360" t="s">
        <v>1679</v>
      </c>
      <c r="F1360" t="s">
        <v>347</v>
      </c>
      <c r="G1360" t="s">
        <v>1549</v>
      </c>
      <c r="H1360" t="s">
        <v>198</v>
      </c>
      <c r="I1360" t="s">
        <v>1550</v>
      </c>
      <c r="J1360">
        <v>1970</v>
      </c>
      <c r="K1360">
        <v>140420</v>
      </c>
      <c r="L1360">
        <v>24</v>
      </c>
      <c r="M1360" t="s">
        <v>200</v>
      </c>
      <c r="N1360" t="s">
        <v>383</v>
      </c>
      <c r="O1360" t="s">
        <v>202</v>
      </c>
      <c r="P1360" t="s">
        <v>1589</v>
      </c>
    </row>
    <row r="1361" spans="1:16" x14ac:dyDescent="0.25">
      <c r="A1361">
        <v>2741</v>
      </c>
      <c r="B1361" t="s">
        <v>425</v>
      </c>
      <c r="E1361" t="s">
        <v>1680</v>
      </c>
      <c r="F1361" t="s">
        <v>347</v>
      </c>
      <c r="G1361" t="s">
        <v>1549</v>
      </c>
      <c r="H1361" t="s">
        <v>198</v>
      </c>
      <c r="I1361" t="s">
        <v>1550</v>
      </c>
      <c r="J1361">
        <v>1964</v>
      </c>
      <c r="K1361">
        <v>5198</v>
      </c>
      <c r="L1361">
        <v>24</v>
      </c>
      <c r="M1361" t="s">
        <v>200</v>
      </c>
      <c r="N1361" t="s">
        <v>383</v>
      </c>
      <c r="O1361" t="s">
        <v>202</v>
      </c>
      <c r="P1361" t="s">
        <v>1674</v>
      </c>
    </row>
    <row r="1362" spans="1:16" x14ac:dyDescent="0.25">
      <c r="A1362">
        <v>2742</v>
      </c>
      <c r="B1362" t="s">
        <v>425</v>
      </c>
      <c r="E1362" t="s">
        <v>1681</v>
      </c>
      <c r="F1362" t="s">
        <v>347</v>
      </c>
      <c r="G1362" t="s">
        <v>1549</v>
      </c>
      <c r="H1362" t="s">
        <v>198</v>
      </c>
      <c r="I1362" t="s">
        <v>1550</v>
      </c>
      <c r="J1362">
        <v>1962</v>
      </c>
      <c r="K1362">
        <v>19342</v>
      </c>
      <c r="L1362">
        <v>24</v>
      </c>
      <c r="M1362" t="s">
        <v>200</v>
      </c>
      <c r="N1362" t="s">
        <v>383</v>
      </c>
      <c r="O1362" t="s">
        <v>202</v>
      </c>
      <c r="P1362" t="s">
        <v>1674</v>
      </c>
    </row>
    <row r="1363" spans="1:16" x14ac:dyDescent="0.25">
      <c r="A1363">
        <v>2743</v>
      </c>
      <c r="B1363" t="s">
        <v>399</v>
      </c>
      <c r="E1363" t="s">
        <v>1682</v>
      </c>
      <c r="F1363" t="s">
        <v>347</v>
      </c>
      <c r="G1363" t="s">
        <v>1549</v>
      </c>
      <c r="H1363" t="s">
        <v>198</v>
      </c>
      <c r="I1363" t="s">
        <v>1550</v>
      </c>
      <c r="J1363">
        <v>1988</v>
      </c>
      <c r="K1363">
        <v>60564</v>
      </c>
      <c r="L1363">
        <v>24</v>
      </c>
      <c r="M1363" t="s">
        <v>200</v>
      </c>
      <c r="N1363" t="s">
        <v>1580</v>
      </c>
      <c r="O1363" t="s">
        <v>202</v>
      </c>
      <c r="P1363" t="s">
        <v>1683</v>
      </c>
    </row>
    <row r="1364" spans="1:16" x14ac:dyDescent="0.25">
      <c r="A1364">
        <v>2744</v>
      </c>
      <c r="B1364" t="s">
        <v>360</v>
      </c>
      <c r="E1364" t="s">
        <v>1684</v>
      </c>
      <c r="F1364" t="s">
        <v>347</v>
      </c>
      <c r="G1364" t="s">
        <v>1549</v>
      </c>
      <c r="H1364" t="s">
        <v>198</v>
      </c>
      <c r="I1364" t="s">
        <v>1550</v>
      </c>
      <c r="J1364">
        <v>1965</v>
      </c>
      <c r="K1364">
        <v>224436</v>
      </c>
      <c r="L1364">
        <v>24</v>
      </c>
      <c r="M1364" t="s">
        <v>200</v>
      </c>
      <c r="N1364" t="s">
        <v>1685</v>
      </c>
      <c r="O1364" t="s">
        <v>202</v>
      </c>
      <c r="P1364" t="s">
        <v>384</v>
      </c>
    </row>
    <row r="1365" spans="1:16" x14ac:dyDescent="0.25">
      <c r="A1365">
        <v>2745</v>
      </c>
      <c r="B1365" t="s">
        <v>360</v>
      </c>
      <c r="E1365" t="s">
        <v>1686</v>
      </c>
      <c r="F1365" t="s">
        <v>347</v>
      </c>
      <c r="G1365" t="s">
        <v>1549</v>
      </c>
      <c r="H1365" t="s">
        <v>198</v>
      </c>
      <c r="I1365" t="s">
        <v>1550</v>
      </c>
      <c r="J1365">
        <v>1974</v>
      </c>
      <c r="K1365">
        <v>61797</v>
      </c>
      <c r="L1365">
        <v>24</v>
      </c>
      <c r="M1365" t="s">
        <v>200</v>
      </c>
      <c r="N1365" t="s">
        <v>383</v>
      </c>
      <c r="O1365" t="s">
        <v>202</v>
      </c>
      <c r="P1365" t="s">
        <v>384</v>
      </c>
    </row>
    <row r="1366" spans="1:16" x14ac:dyDescent="0.25">
      <c r="A1366">
        <v>2746</v>
      </c>
      <c r="B1366" t="s">
        <v>360</v>
      </c>
      <c r="E1366" t="s">
        <v>1687</v>
      </c>
      <c r="F1366" t="s">
        <v>347</v>
      </c>
      <c r="G1366" t="s">
        <v>1549</v>
      </c>
      <c r="H1366" t="s">
        <v>198</v>
      </c>
      <c r="I1366" t="s">
        <v>1550</v>
      </c>
      <c r="J1366">
        <v>1966</v>
      </c>
      <c r="K1366">
        <v>224209</v>
      </c>
      <c r="L1366">
        <v>24</v>
      </c>
      <c r="M1366" t="s">
        <v>200</v>
      </c>
      <c r="N1366" t="s">
        <v>383</v>
      </c>
      <c r="O1366" t="s">
        <v>202</v>
      </c>
      <c r="P1366" t="s">
        <v>384</v>
      </c>
    </row>
    <row r="1367" spans="1:16" x14ac:dyDescent="0.25">
      <c r="A1367">
        <v>2748</v>
      </c>
      <c r="B1367" t="s">
        <v>360</v>
      </c>
      <c r="E1367" t="s">
        <v>1688</v>
      </c>
      <c r="F1367" t="s">
        <v>347</v>
      </c>
      <c r="G1367" t="s">
        <v>1549</v>
      </c>
      <c r="H1367" t="s">
        <v>198</v>
      </c>
      <c r="I1367" t="s">
        <v>1550</v>
      </c>
      <c r="J1367">
        <v>1963</v>
      </c>
      <c r="K1367">
        <v>129863</v>
      </c>
      <c r="L1367">
        <v>24</v>
      </c>
      <c r="M1367" t="s">
        <v>200</v>
      </c>
      <c r="N1367" t="s">
        <v>383</v>
      </c>
      <c r="O1367" t="s">
        <v>202</v>
      </c>
      <c r="P1367" t="s">
        <v>384</v>
      </c>
    </row>
    <row r="1368" spans="1:16" x14ac:dyDescent="0.25">
      <c r="A1368">
        <v>2749</v>
      </c>
      <c r="B1368" t="s">
        <v>360</v>
      </c>
      <c r="E1368" t="s">
        <v>1689</v>
      </c>
      <c r="F1368" t="s">
        <v>347</v>
      </c>
      <c r="G1368" t="s">
        <v>1549</v>
      </c>
      <c r="H1368" t="s">
        <v>198</v>
      </c>
      <c r="I1368" t="s">
        <v>1550</v>
      </c>
      <c r="J1368">
        <v>1983</v>
      </c>
      <c r="K1368">
        <v>78164</v>
      </c>
      <c r="L1368">
        <v>24</v>
      </c>
      <c r="M1368" t="s">
        <v>200</v>
      </c>
      <c r="N1368" t="s">
        <v>383</v>
      </c>
      <c r="O1368" t="s">
        <v>202</v>
      </c>
      <c r="P1368" t="s">
        <v>384</v>
      </c>
    </row>
    <row r="1369" spans="1:16" x14ac:dyDescent="0.25">
      <c r="A1369">
        <v>2751</v>
      </c>
      <c r="B1369" t="s">
        <v>360</v>
      </c>
      <c r="E1369" t="s">
        <v>1690</v>
      </c>
      <c r="F1369" t="s">
        <v>347</v>
      </c>
      <c r="G1369" t="s">
        <v>1549</v>
      </c>
      <c r="H1369" t="s">
        <v>198</v>
      </c>
      <c r="I1369" t="s">
        <v>1550</v>
      </c>
      <c r="J1369">
        <v>1975</v>
      </c>
      <c r="K1369">
        <v>71593</v>
      </c>
      <c r="L1369">
        <v>24</v>
      </c>
      <c r="M1369" t="s">
        <v>200</v>
      </c>
      <c r="N1369" t="s">
        <v>383</v>
      </c>
      <c r="O1369" t="s">
        <v>202</v>
      </c>
      <c r="P1369" t="s">
        <v>384</v>
      </c>
    </row>
    <row r="1370" spans="1:16" x14ac:dyDescent="0.25">
      <c r="A1370">
        <v>2752</v>
      </c>
      <c r="B1370" t="s">
        <v>360</v>
      </c>
      <c r="E1370" t="s">
        <v>1691</v>
      </c>
      <c r="F1370" t="s">
        <v>347</v>
      </c>
      <c r="G1370" t="s">
        <v>1549</v>
      </c>
      <c r="H1370" t="s">
        <v>198</v>
      </c>
      <c r="I1370" t="s">
        <v>1550</v>
      </c>
      <c r="J1370">
        <v>1980</v>
      </c>
      <c r="K1370">
        <v>51931</v>
      </c>
      <c r="L1370">
        <v>24</v>
      </c>
      <c r="M1370" t="s">
        <v>200</v>
      </c>
      <c r="N1370" t="s">
        <v>383</v>
      </c>
      <c r="O1370" t="s">
        <v>202</v>
      </c>
      <c r="P1370" t="s">
        <v>384</v>
      </c>
    </row>
    <row r="1371" spans="1:16" x14ac:dyDescent="0.25">
      <c r="A1371">
        <v>2753</v>
      </c>
      <c r="B1371" t="s">
        <v>360</v>
      </c>
      <c r="E1371" t="s">
        <v>1692</v>
      </c>
      <c r="F1371" t="s">
        <v>347</v>
      </c>
      <c r="G1371" t="s">
        <v>1549</v>
      </c>
      <c r="H1371" t="s">
        <v>198</v>
      </c>
      <c r="I1371" t="s">
        <v>1550</v>
      </c>
      <c r="J1371">
        <v>1975</v>
      </c>
      <c r="K1371">
        <v>57747</v>
      </c>
      <c r="L1371">
        <v>24</v>
      </c>
      <c r="M1371" t="s">
        <v>200</v>
      </c>
      <c r="N1371" t="s">
        <v>383</v>
      </c>
      <c r="O1371" t="s">
        <v>202</v>
      </c>
      <c r="P1371" t="s">
        <v>384</v>
      </c>
    </row>
    <row r="1372" spans="1:16" x14ac:dyDescent="0.25">
      <c r="A1372">
        <v>2754</v>
      </c>
      <c r="B1372" t="s">
        <v>360</v>
      </c>
      <c r="E1372" t="s">
        <v>1693</v>
      </c>
      <c r="F1372" t="s">
        <v>347</v>
      </c>
      <c r="G1372" t="s">
        <v>1549</v>
      </c>
      <c r="H1372" t="s">
        <v>198</v>
      </c>
      <c r="I1372" t="s">
        <v>1550</v>
      </c>
      <c r="J1372">
        <v>1966</v>
      </c>
      <c r="K1372">
        <v>177782</v>
      </c>
      <c r="L1372">
        <v>24</v>
      </c>
      <c r="M1372" t="s">
        <v>200</v>
      </c>
      <c r="N1372" t="s">
        <v>383</v>
      </c>
      <c r="O1372" t="s">
        <v>202</v>
      </c>
      <c r="P1372" t="s">
        <v>384</v>
      </c>
    </row>
    <row r="1373" spans="1:16" x14ac:dyDescent="0.25">
      <c r="A1373">
        <v>2761</v>
      </c>
      <c r="B1373" t="s">
        <v>360</v>
      </c>
      <c r="E1373" t="s">
        <v>1694</v>
      </c>
      <c r="F1373" t="s">
        <v>347</v>
      </c>
      <c r="G1373" t="s">
        <v>1549</v>
      </c>
      <c r="H1373" t="s">
        <v>198</v>
      </c>
      <c r="I1373" t="s">
        <v>1550</v>
      </c>
      <c r="J1373">
        <v>1981</v>
      </c>
      <c r="K1373">
        <v>98083</v>
      </c>
      <c r="L1373">
        <v>24</v>
      </c>
      <c r="M1373" t="s">
        <v>200</v>
      </c>
      <c r="N1373" t="s">
        <v>383</v>
      </c>
      <c r="O1373" t="s">
        <v>202</v>
      </c>
      <c r="P1373" t="s">
        <v>384</v>
      </c>
    </row>
    <row r="1374" spans="1:16" x14ac:dyDescent="0.25">
      <c r="A1374">
        <v>2762</v>
      </c>
      <c r="B1374" t="s">
        <v>360</v>
      </c>
      <c r="E1374" t="s">
        <v>1695</v>
      </c>
      <c r="F1374" t="s">
        <v>347</v>
      </c>
      <c r="G1374" t="s">
        <v>1549</v>
      </c>
      <c r="H1374" t="s">
        <v>198</v>
      </c>
      <c r="I1374" t="s">
        <v>1550</v>
      </c>
      <c r="J1374">
        <v>1982</v>
      </c>
      <c r="K1374">
        <v>77392</v>
      </c>
      <c r="L1374">
        <v>24</v>
      </c>
      <c r="M1374" t="s">
        <v>200</v>
      </c>
      <c r="N1374" t="s">
        <v>383</v>
      </c>
      <c r="O1374" t="s">
        <v>202</v>
      </c>
      <c r="P1374" t="s">
        <v>384</v>
      </c>
    </row>
    <row r="1375" spans="1:16" x14ac:dyDescent="0.25">
      <c r="A1375">
        <v>2763</v>
      </c>
      <c r="B1375" t="s">
        <v>360</v>
      </c>
      <c r="E1375" t="s">
        <v>1696</v>
      </c>
      <c r="F1375" t="s">
        <v>347</v>
      </c>
      <c r="G1375" t="s">
        <v>1549</v>
      </c>
      <c r="H1375" t="s">
        <v>198</v>
      </c>
      <c r="I1375" t="s">
        <v>1550</v>
      </c>
      <c r="J1375">
        <v>1962</v>
      </c>
      <c r="K1375">
        <v>35365</v>
      </c>
      <c r="L1375">
        <v>24</v>
      </c>
      <c r="M1375" t="s">
        <v>200</v>
      </c>
      <c r="N1375" t="s">
        <v>383</v>
      </c>
      <c r="O1375" t="s">
        <v>202</v>
      </c>
      <c r="P1375" t="s">
        <v>384</v>
      </c>
    </row>
    <row r="1376" spans="1:16" x14ac:dyDescent="0.25">
      <c r="A1376">
        <v>2764</v>
      </c>
      <c r="B1376" t="s">
        <v>1697</v>
      </c>
      <c r="E1376" t="s">
        <v>1698</v>
      </c>
      <c r="F1376" t="s">
        <v>347</v>
      </c>
      <c r="G1376" t="s">
        <v>1549</v>
      </c>
      <c r="H1376" t="s">
        <v>198</v>
      </c>
      <c r="I1376" t="s">
        <v>1550</v>
      </c>
      <c r="J1376">
        <v>1976</v>
      </c>
      <c r="K1376">
        <v>57766</v>
      </c>
      <c r="L1376">
        <v>24</v>
      </c>
      <c r="M1376" t="s">
        <v>200</v>
      </c>
      <c r="N1376" t="s">
        <v>383</v>
      </c>
      <c r="O1376" t="s">
        <v>202</v>
      </c>
      <c r="P1376" t="s">
        <v>384</v>
      </c>
    </row>
    <row r="1377" spans="1:16" x14ac:dyDescent="0.25">
      <c r="A1377">
        <v>2765</v>
      </c>
      <c r="B1377" t="s">
        <v>360</v>
      </c>
      <c r="E1377" t="s">
        <v>1699</v>
      </c>
      <c r="F1377" t="s">
        <v>347</v>
      </c>
      <c r="G1377" t="s">
        <v>1549</v>
      </c>
      <c r="H1377" t="s">
        <v>198</v>
      </c>
      <c r="I1377" t="s">
        <v>1550</v>
      </c>
      <c r="J1377">
        <v>1974</v>
      </c>
      <c r="K1377">
        <v>165044</v>
      </c>
      <c r="L1377">
        <v>24</v>
      </c>
      <c r="M1377" t="s">
        <v>200</v>
      </c>
      <c r="N1377" t="s">
        <v>383</v>
      </c>
      <c r="O1377" t="s">
        <v>202</v>
      </c>
      <c r="P1377" t="s">
        <v>384</v>
      </c>
    </row>
    <row r="1378" spans="1:16" x14ac:dyDescent="0.25">
      <c r="A1378">
        <v>2767</v>
      </c>
      <c r="B1378" t="s">
        <v>360</v>
      </c>
      <c r="E1378" t="s">
        <v>1700</v>
      </c>
      <c r="F1378" t="s">
        <v>347</v>
      </c>
      <c r="G1378" t="s">
        <v>1549</v>
      </c>
      <c r="H1378" t="s">
        <v>198</v>
      </c>
      <c r="I1378" t="s">
        <v>1550</v>
      </c>
      <c r="J1378">
        <v>1987</v>
      </c>
      <c r="K1378">
        <v>91367</v>
      </c>
      <c r="L1378">
        <v>24</v>
      </c>
      <c r="M1378" t="s">
        <v>200</v>
      </c>
      <c r="N1378" t="s">
        <v>383</v>
      </c>
      <c r="O1378" t="s">
        <v>202</v>
      </c>
      <c r="P1378" t="s">
        <v>384</v>
      </c>
    </row>
    <row r="1379" spans="1:16" x14ac:dyDescent="0.25">
      <c r="A1379">
        <v>2769</v>
      </c>
      <c r="B1379" t="s">
        <v>360</v>
      </c>
      <c r="E1379" t="s">
        <v>1701</v>
      </c>
      <c r="F1379" t="s">
        <v>347</v>
      </c>
      <c r="G1379" t="s">
        <v>1549</v>
      </c>
      <c r="H1379" t="s">
        <v>198</v>
      </c>
      <c r="I1379" t="s">
        <v>1550</v>
      </c>
      <c r="J1379">
        <v>1982</v>
      </c>
      <c r="K1379">
        <v>100945</v>
      </c>
      <c r="L1379">
        <v>24</v>
      </c>
      <c r="M1379" t="s">
        <v>200</v>
      </c>
      <c r="N1379" t="s">
        <v>383</v>
      </c>
      <c r="O1379" t="s">
        <v>202</v>
      </c>
      <c r="P1379" t="s">
        <v>384</v>
      </c>
    </row>
    <row r="1380" spans="1:16" x14ac:dyDescent="0.25">
      <c r="A1380">
        <v>2770</v>
      </c>
      <c r="B1380" t="s">
        <v>360</v>
      </c>
      <c r="E1380" t="s">
        <v>1702</v>
      </c>
      <c r="F1380" t="s">
        <v>347</v>
      </c>
      <c r="G1380" t="s">
        <v>1549</v>
      </c>
      <c r="H1380" t="s">
        <v>198</v>
      </c>
      <c r="I1380" t="s">
        <v>1550</v>
      </c>
      <c r="J1380">
        <v>1974</v>
      </c>
      <c r="K1380">
        <v>2251141</v>
      </c>
      <c r="L1380">
        <v>24</v>
      </c>
      <c r="M1380" t="s">
        <v>200</v>
      </c>
      <c r="N1380" t="s">
        <v>668</v>
      </c>
      <c r="O1380" t="s">
        <v>202</v>
      </c>
      <c r="P1380" t="s">
        <v>365</v>
      </c>
    </row>
    <row r="1381" spans="1:16" x14ac:dyDescent="0.25">
      <c r="A1381">
        <v>2771</v>
      </c>
      <c r="B1381" t="s">
        <v>360</v>
      </c>
      <c r="E1381" t="s">
        <v>1703</v>
      </c>
      <c r="F1381" t="s">
        <v>347</v>
      </c>
      <c r="G1381" t="s">
        <v>1549</v>
      </c>
      <c r="H1381" t="s">
        <v>198</v>
      </c>
      <c r="I1381" t="s">
        <v>1550</v>
      </c>
      <c r="J1381">
        <v>1980</v>
      </c>
      <c r="K1381">
        <v>72784</v>
      </c>
      <c r="L1381">
        <v>24</v>
      </c>
      <c r="M1381" t="s">
        <v>200</v>
      </c>
      <c r="N1381" t="s">
        <v>383</v>
      </c>
      <c r="O1381" t="s">
        <v>202</v>
      </c>
      <c r="P1381" t="s">
        <v>384</v>
      </c>
    </row>
    <row r="1382" spans="1:16" x14ac:dyDescent="0.25">
      <c r="A1382">
        <v>2776</v>
      </c>
      <c r="B1382" t="s">
        <v>360</v>
      </c>
      <c r="E1382" t="s">
        <v>1704</v>
      </c>
      <c r="F1382" t="s">
        <v>347</v>
      </c>
      <c r="G1382" t="s">
        <v>1549</v>
      </c>
      <c r="H1382" t="s">
        <v>198</v>
      </c>
      <c r="I1382" t="s">
        <v>1550</v>
      </c>
      <c r="J1382">
        <v>1966</v>
      </c>
      <c r="K1382">
        <v>52075</v>
      </c>
      <c r="L1382">
        <v>24</v>
      </c>
      <c r="M1382" t="s">
        <v>200</v>
      </c>
      <c r="N1382" t="s">
        <v>383</v>
      </c>
      <c r="O1382" t="s">
        <v>202</v>
      </c>
      <c r="P1382" t="s">
        <v>384</v>
      </c>
    </row>
    <row r="1383" spans="1:16" x14ac:dyDescent="0.25">
      <c r="A1383">
        <v>2778</v>
      </c>
      <c r="B1383" t="s">
        <v>425</v>
      </c>
      <c r="E1383" t="s">
        <v>1705</v>
      </c>
      <c r="F1383" t="s">
        <v>347</v>
      </c>
      <c r="G1383" t="s">
        <v>1549</v>
      </c>
      <c r="H1383" t="s">
        <v>198</v>
      </c>
      <c r="I1383" t="s">
        <v>1550</v>
      </c>
      <c r="J1383">
        <v>1964</v>
      </c>
      <c r="K1383">
        <v>216</v>
      </c>
      <c r="L1383">
        <v>24</v>
      </c>
      <c r="M1383" t="s">
        <v>200</v>
      </c>
      <c r="N1383" t="s">
        <v>383</v>
      </c>
      <c r="O1383" t="s">
        <v>202</v>
      </c>
      <c r="P1383" t="s">
        <v>1674</v>
      </c>
    </row>
    <row r="1384" spans="1:16" x14ac:dyDescent="0.25">
      <c r="A1384">
        <v>2779</v>
      </c>
      <c r="B1384" t="s">
        <v>399</v>
      </c>
      <c r="E1384" t="s">
        <v>1706</v>
      </c>
      <c r="F1384" t="s">
        <v>347</v>
      </c>
      <c r="G1384" t="s">
        <v>1549</v>
      </c>
      <c r="H1384" t="s">
        <v>198</v>
      </c>
      <c r="I1384" t="s">
        <v>1550</v>
      </c>
      <c r="J1384">
        <v>1988</v>
      </c>
      <c r="K1384">
        <v>9101</v>
      </c>
      <c r="L1384">
        <v>24</v>
      </c>
      <c r="M1384" t="s">
        <v>200</v>
      </c>
      <c r="N1384" t="s">
        <v>1097</v>
      </c>
      <c r="O1384" t="s">
        <v>202</v>
      </c>
      <c r="P1384" t="s">
        <v>1707</v>
      </c>
    </row>
    <row r="1385" spans="1:16" x14ac:dyDescent="0.25">
      <c r="A1385">
        <v>2780</v>
      </c>
      <c r="B1385" t="s">
        <v>399</v>
      </c>
      <c r="E1385" t="s">
        <v>1708</v>
      </c>
      <c r="F1385" t="s">
        <v>347</v>
      </c>
      <c r="G1385" t="s">
        <v>1549</v>
      </c>
      <c r="H1385" t="s">
        <v>198</v>
      </c>
      <c r="I1385" t="s">
        <v>1550</v>
      </c>
      <c r="J1385">
        <v>1992</v>
      </c>
      <c r="K1385">
        <v>39977</v>
      </c>
      <c r="L1385">
        <v>24</v>
      </c>
      <c r="M1385" t="s">
        <v>200</v>
      </c>
      <c r="N1385" t="s">
        <v>1097</v>
      </c>
      <c r="O1385" t="s">
        <v>202</v>
      </c>
      <c r="P1385" t="s">
        <v>1709</v>
      </c>
    </row>
    <row r="1386" spans="1:16" x14ac:dyDescent="0.25">
      <c r="A1386">
        <v>2781</v>
      </c>
      <c r="B1386" t="s">
        <v>399</v>
      </c>
      <c r="E1386" t="s">
        <v>1710</v>
      </c>
      <c r="F1386" t="s">
        <v>347</v>
      </c>
      <c r="G1386" t="s">
        <v>1549</v>
      </c>
      <c r="H1386" t="s">
        <v>198</v>
      </c>
      <c r="I1386" t="s">
        <v>1550</v>
      </c>
      <c r="J1386">
        <v>1995</v>
      </c>
      <c r="K1386">
        <v>445868</v>
      </c>
      <c r="L1386">
        <v>24</v>
      </c>
      <c r="M1386" t="s">
        <v>200</v>
      </c>
      <c r="N1386" t="s">
        <v>1097</v>
      </c>
      <c r="O1386" t="s">
        <v>202</v>
      </c>
      <c r="P1386" t="s">
        <v>1711</v>
      </c>
    </row>
    <row r="1387" spans="1:16" x14ac:dyDescent="0.25">
      <c r="A1387">
        <v>2782</v>
      </c>
      <c r="B1387" t="s">
        <v>360</v>
      </c>
      <c r="E1387" t="s">
        <v>1712</v>
      </c>
      <c r="F1387" t="s">
        <v>347</v>
      </c>
      <c r="G1387" t="s">
        <v>1549</v>
      </c>
      <c r="H1387" t="s">
        <v>198</v>
      </c>
      <c r="I1387" t="s">
        <v>1550</v>
      </c>
      <c r="J1387">
        <v>1995</v>
      </c>
      <c r="K1387">
        <v>359004</v>
      </c>
      <c r="L1387">
        <v>24</v>
      </c>
      <c r="M1387" t="s">
        <v>200</v>
      </c>
      <c r="N1387" t="s">
        <v>467</v>
      </c>
      <c r="O1387" t="s">
        <v>202</v>
      </c>
      <c r="P1387" t="s">
        <v>365</v>
      </c>
    </row>
    <row r="1388" spans="1:16" x14ac:dyDescent="0.25">
      <c r="A1388">
        <v>2784</v>
      </c>
      <c r="B1388" t="s">
        <v>425</v>
      </c>
      <c r="E1388" t="s">
        <v>1713</v>
      </c>
      <c r="F1388" t="s">
        <v>347</v>
      </c>
      <c r="G1388" t="s">
        <v>1549</v>
      </c>
      <c r="H1388" t="s">
        <v>198</v>
      </c>
      <c r="I1388" t="s">
        <v>1550</v>
      </c>
      <c r="J1388">
        <v>1985</v>
      </c>
      <c r="K1388">
        <v>5342</v>
      </c>
      <c r="L1388">
        <v>24</v>
      </c>
      <c r="M1388" t="s">
        <v>200</v>
      </c>
      <c r="N1388" t="s">
        <v>383</v>
      </c>
      <c r="O1388" t="s">
        <v>202</v>
      </c>
      <c r="P1388" t="s">
        <v>1674</v>
      </c>
    </row>
    <row r="1389" spans="1:16" x14ac:dyDescent="0.25">
      <c r="A1389">
        <v>2786</v>
      </c>
      <c r="B1389" t="s">
        <v>425</v>
      </c>
      <c r="E1389" t="s">
        <v>1714</v>
      </c>
      <c r="F1389" t="s">
        <v>347</v>
      </c>
      <c r="G1389" t="s">
        <v>1549</v>
      </c>
      <c r="H1389" t="s">
        <v>198</v>
      </c>
      <c r="I1389" t="s">
        <v>1550</v>
      </c>
      <c r="J1389">
        <v>1984</v>
      </c>
      <c r="K1389">
        <v>2</v>
      </c>
      <c r="L1389">
        <v>24</v>
      </c>
      <c r="M1389" t="s">
        <v>200</v>
      </c>
      <c r="N1389" t="s">
        <v>383</v>
      </c>
      <c r="O1389" t="s">
        <v>202</v>
      </c>
      <c r="P1389" t="s">
        <v>1674</v>
      </c>
    </row>
    <row r="1390" spans="1:16" x14ac:dyDescent="0.25">
      <c r="A1390">
        <v>2787</v>
      </c>
      <c r="B1390" t="s">
        <v>360</v>
      </c>
      <c r="E1390" t="s">
        <v>1715</v>
      </c>
      <c r="F1390" t="s">
        <v>347</v>
      </c>
      <c r="G1390" t="s">
        <v>1549</v>
      </c>
      <c r="H1390" t="s">
        <v>198</v>
      </c>
      <c r="I1390" t="s">
        <v>1550</v>
      </c>
      <c r="J1390">
        <v>1981</v>
      </c>
      <c r="K1390">
        <v>75403</v>
      </c>
      <c r="L1390">
        <v>24</v>
      </c>
      <c r="M1390" t="s">
        <v>200</v>
      </c>
      <c r="N1390" t="s">
        <v>383</v>
      </c>
      <c r="O1390" t="s">
        <v>202</v>
      </c>
      <c r="P1390" t="s">
        <v>1589</v>
      </c>
    </row>
    <row r="1391" spans="1:16" x14ac:dyDescent="0.25">
      <c r="A1391">
        <v>2791</v>
      </c>
      <c r="B1391" t="s">
        <v>360</v>
      </c>
      <c r="E1391" t="s">
        <v>1716</v>
      </c>
      <c r="F1391" t="s">
        <v>347</v>
      </c>
      <c r="G1391" t="s">
        <v>1549</v>
      </c>
      <c r="H1391" t="s">
        <v>198</v>
      </c>
      <c r="I1391" t="s">
        <v>1550</v>
      </c>
      <c r="J1391">
        <v>1972</v>
      </c>
      <c r="K1391">
        <v>142369</v>
      </c>
      <c r="L1391">
        <v>24</v>
      </c>
      <c r="M1391" t="s">
        <v>200</v>
      </c>
      <c r="N1391" t="s">
        <v>383</v>
      </c>
      <c r="O1391" t="s">
        <v>202</v>
      </c>
      <c r="P1391" t="s">
        <v>1589</v>
      </c>
    </row>
    <row r="1392" spans="1:16" x14ac:dyDescent="0.25">
      <c r="A1392">
        <v>2792</v>
      </c>
      <c r="B1392" t="s">
        <v>360</v>
      </c>
      <c r="E1392" t="s">
        <v>1717</v>
      </c>
      <c r="F1392" t="s">
        <v>347</v>
      </c>
      <c r="G1392" t="s">
        <v>1549</v>
      </c>
      <c r="H1392" t="s">
        <v>198</v>
      </c>
      <c r="I1392" t="s">
        <v>1550</v>
      </c>
      <c r="J1392">
        <v>1970</v>
      </c>
      <c r="K1392">
        <v>139913</v>
      </c>
      <c r="L1392">
        <v>24</v>
      </c>
      <c r="M1392" t="s">
        <v>200</v>
      </c>
      <c r="N1392" t="s">
        <v>383</v>
      </c>
      <c r="O1392" t="s">
        <v>202</v>
      </c>
      <c r="P1392" t="s">
        <v>1589</v>
      </c>
    </row>
    <row r="1393" spans="1:16" x14ac:dyDescent="0.25">
      <c r="A1393">
        <v>2793</v>
      </c>
      <c r="B1393" t="s">
        <v>360</v>
      </c>
      <c r="E1393" t="s">
        <v>1718</v>
      </c>
      <c r="F1393" t="s">
        <v>347</v>
      </c>
      <c r="G1393" t="s">
        <v>1549</v>
      </c>
      <c r="H1393" t="s">
        <v>198</v>
      </c>
      <c r="I1393" t="s">
        <v>1550</v>
      </c>
      <c r="J1393">
        <v>1970</v>
      </c>
      <c r="K1393">
        <v>20444</v>
      </c>
      <c r="L1393">
        <v>24</v>
      </c>
      <c r="M1393" t="s">
        <v>200</v>
      </c>
      <c r="N1393" t="s">
        <v>383</v>
      </c>
      <c r="O1393" t="s">
        <v>202</v>
      </c>
      <c r="P1393" t="s">
        <v>1589</v>
      </c>
    </row>
    <row r="1394" spans="1:16" x14ac:dyDescent="0.25">
      <c r="A1394">
        <v>2794</v>
      </c>
      <c r="B1394" t="s">
        <v>360</v>
      </c>
      <c r="E1394" t="s">
        <v>1719</v>
      </c>
      <c r="F1394" t="s">
        <v>347</v>
      </c>
      <c r="G1394" t="s">
        <v>1549</v>
      </c>
      <c r="H1394" t="s">
        <v>198</v>
      </c>
      <c r="I1394" t="s">
        <v>1550</v>
      </c>
      <c r="J1394">
        <v>1985</v>
      </c>
      <c r="K1394">
        <v>167913</v>
      </c>
      <c r="L1394">
        <v>24</v>
      </c>
      <c r="M1394" t="s">
        <v>200</v>
      </c>
      <c r="N1394" t="s">
        <v>383</v>
      </c>
      <c r="O1394" t="s">
        <v>202</v>
      </c>
      <c r="P1394" t="s">
        <v>1589</v>
      </c>
    </row>
    <row r="1395" spans="1:16" x14ac:dyDescent="0.25">
      <c r="A1395">
        <v>2795</v>
      </c>
      <c r="B1395" t="s">
        <v>360</v>
      </c>
      <c r="E1395" t="s">
        <v>1720</v>
      </c>
      <c r="F1395" t="s">
        <v>347</v>
      </c>
      <c r="G1395" t="s">
        <v>1549</v>
      </c>
      <c r="H1395" t="s">
        <v>198</v>
      </c>
      <c r="I1395" t="s">
        <v>1550</v>
      </c>
      <c r="J1395">
        <v>1966</v>
      </c>
      <c r="K1395">
        <v>18719</v>
      </c>
      <c r="L1395">
        <v>24</v>
      </c>
      <c r="M1395" t="s">
        <v>200</v>
      </c>
      <c r="N1395" t="s">
        <v>383</v>
      </c>
      <c r="O1395" t="s">
        <v>202</v>
      </c>
      <c r="P1395" t="s">
        <v>1589</v>
      </c>
    </row>
    <row r="1396" spans="1:16" x14ac:dyDescent="0.25">
      <c r="A1396">
        <v>2796</v>
      </c>
      <c r="B1396" t="s">
        <v>360</v>
      </c>
      <c r="E1396" t="s">
        <v>1721</v>
      </c>
      <c r="F1396" t="s">
        <v>347</v>
      </c>
      <c r="G1396" t="s">
        <v>1549</v>
      </c>
      <c r="H1396" t="s">
        <v>198</v>
      </c>
      <c r="I1396" t="s">
        <v>1550</v>
      </c>
      <c r="J1396">
        <v>1987</v>
      </c>
      <c r="K1396">
        <v>65123</v>
      </c>
      <c r="L1396">
        <v>24</v>
      </c>
      <c r="M1396" t="s">
        <v>200</v>
      </c>
      <c r="N1396" t="s">
        <v>383</v>
      </c>
      <c r="O1396" t="s">
        <v>202</v>
      </c>
      <c r="P1396" t="s">
        <v>1589</v>
      </c>
    </row>
    <row r="1397" spans="1:16" x14ac:dyDescent="0.25">
      <c r="A1397">
        <v>2797</v>
      </c>
      <c r="B1397" t="s">
        <v>360</v>
      </c>
      <c r="E1397" t="s">
        <v>1722</v>
      </c>
      <c r="F1397" t="s">
        <v>347</v>
      </c>
      <c r="G1397" t="s">
        <v>1549</v>
      </c>
      <c r="H1397" t="s">
        <v>198</v>
      </c>
      <c r="I1397" t="s">
        <v>1550</v>
      </c>
      <c r="J1397">
        <v>1966</v>
      </c>
      <c r="K1397">
        <v>93060</v>
      </c>
      <c r="L1397">
        <v>24</v>
      </c>
      <c r="M1397" t="s">
        <v>200</v>
      </c>
      <c r="N1397" t="s">
        <v>383</v>
      </c>
      <c r="O1397" t="s">
        <v>202</v>
      </c>
      <c r="P1397" t="s">
        <v>1589</v>
      </c>
    </row>
    <row r="1398" spans="1:16" x14ac:dyDescent="0.25">
      <c r="A1398">
        <v>2798</v>
      </c>
      <c r="B1398" t="s">
        <v>360</v>
      </c>
      <c r="E1398" t="s">
        <v>1723</v>
      </c>
      <c r="F1398" t="s">
        <v>347</v>
      </c>
      <c r="G1398" t="s">
        <v>1549</v>
      </c>
      <c r="H1398" t="s">
        <v>198</v>
      </c>
      <c r="I1398" t="s">
        <v>1550</v>
      </c>
      <c r="J1398">
        <v>1976</v>
      </c>
      <c r="K1398">
        <v>55982</v>
      </c>
      <c r="L1398">
        <v>24</v>
      </c>
      <c r="M1398" t="s">
        <v>200</v>
      </c>
      <c r="N1398" t="s">
        <v>383</v>
      </c>
      <c r="O1398" t="s">
        <v>202</v>
      </c>
      <c r="P1398" t="s">
        <v>1589</v>
      </c>
    </row>
    <row r="1399" spans="1:16" x14ac:dyDescent="0.25">
      <c r="A1399">
        <v>2799</v>
      </c>
      <c r="B1399" t="s">
        <v>360</v>
      </c>
      <c r="E1399" t="s">
        <v>1724</v>
      </c>
      <c r="F1399" t="s">
        <v>347</v>
      </c>
      <c r="G1399" t="s">
        <v>1549</v>
      </c>
      <c r="H1399" t="s">
        <v>198</v>
      </c>
      <c r="I1399" t="s">
        <v>1550</v>
      </c>
      <c r="J1399">
        <v>1962</v>
      </c>
      <c r="K1399">
        <v>44659</v>
      </c>
      <c r="L1399">
        <v>24</v>
      </c>
      <c r="M1399" t="s">
        <v>200</v>
      </c>
      <c r="N1399" t="s">
        <v>383</v>
      </c>
      <c r="O1399" t="s">
        <v>202</v>
      </c>
      <c r="P1399" t="s">
        <v>1589</v>
      </c>
    </row>
    <row r="1400" spans="1:16" x14ac:dyDescent="0.25">
      <c r="A1400">
        <v>2800</v>
      </c>
      <c r="B1400" t="s">
        <v>360</v>
      </c>
      <c r="E1400" t="s">
        <v>1725</v>
      </c>
      <c r="F1400" t="s">
        <v>347</v>
      </c>
      <c r="G1400" t="s">
        <v>1549</v>
      </c>
      <c r="H1400" t="s">
        <v>198</v>
      </c>
      <c r="I1400" t="s">
        <v>1550</v>
      </c>
      <c r="J1400">
        <v>1974</v>
      </c>
      <c r="K1400">
        <v>160926</v>
      </c>
      <c r="L1400">
        <v>24</v>
      </c>
      <c r="M1400" t="s">
        <v>200</v>
      </c>
      <c r="N1400" t="s">
        <v>383</v>
      </c>
      <c r="O1400" t="s">
        <v>202</v>
      </c>
      <c r="P1400" t="s">
        <v>1589</v>
      </c>
    </row>
    <row r="1401" spans="1:16" x14ac:dyDescent="0.25">
      <c r="A1401">
        <v>2801</v>
      </c>
      <c r="B1401" t="s">
        <v>360</v>
      </c>
      <c r="E1401" t="s">
        <v>1726</v>
      </c>
      <c r="F1401" t="s">
        <v>347</v>
      </c>
      <c r="G1401" t="s">
        <v>1549</v>
      </c>
      <c r="H1401" t="s">
        <v>198</v>
      </c>
      <c r="I1401" t="s">
        <v>1550</v>
      </c>
      <c r="J1401">
        <v>1973</v>
      </c>
      <c r="K1401">
        <v>77392</v>
      </c>
      <c r="L1401">
        <v>24</v>
      </c>
      <c r="M1401" t="s">
        <v>200</v>
      </c>
      <c r="N1401" t="s">
        <v>383</v>
      </c>
      <c r="O1401" t="s">
        <v>202</v>
      </c>
      <c r="P1401" t="s">
        <v>1589</v>
      </c>
    </row>
    <row r="1402" spans="1:16" x14ac:dyDescent="0.25">
      <c r="A1402">
        <v>2802</v>
      </c>
      <c r="B1402" t="s">
        <v>360</v>
      </c>
      <c r="E1402" t="s">
        <v>1727</v>
      </c>
      <c r="F1402" t="s">
        <v>347</v>
      </c>
      <c r="G1402" t="s">
        <v>1549</v>
      </c>
      <c r="H1402" t="s">
        <v>198</v>
      </c>
      <c r="I1402" t="s">
        <v>1550</v>
      </c>
      <c r="J1402">
        <v>1967</v>
      </c>
      <c r="K1402">
        <v>1304227</v>
      </c>
      <c r="L1402">
        <v>24</v>
      </c>
      <c r="M1402" t="s">
        <v>200</v>
      </c>
      <c r="N1402" t="s">
        <v>436</v>
      </c>
      <c r="O1402" t="s">
        <v>202</v>
      </c>
      <c r="P1402" t="s">
        <v>1589</v>
      </c>
    </row>
    <row r="1403" spans="1:16" x14ac:dyDescent="0.25">
      <c r="A1403">
        <v>2803</v>
      </c>
      <c r="B1403" t="s">
        <v>360</v>
      </c>
      <c r="E1403" t="s">
        <v>1728</v>
      </c>
      <c r="F1403" t="s">
        <v>347</v>
      </c>
      <c r="G1403" t="s">
        <v>1549</v>
      </c>
      <c r="H1403" t="s">
        <v>198</v>
      </c>
      <c r="I1403" t="s">
        <v>1550</v>
      </c>
      <c r="J1403">
        <v>1969</v>
      </c>
      <c r="K1403">
        <v>53182</v>
      </c>
      <c r="L1403">
        <v>24</v>
      </c>
      <c r="M1403" t="s">
        <v>200</v>
      </c>
      <c r="N1403" t="s">
        <v>383</v>
      </c>
      <c r="O1403" t="s">
        <v>202</v>
      </c>
      <c r="P1403" t="s">
        <v>1589</v>
      </c>
    </row>
    <row r="1404" spans="1:16" x14ac:dyDescent="0.25">
      <c r="A1404">
        <v>2804</v>
      </c>
      <c r="B1404" t="s">
        <v>360</v>
      </c>
      <c r="E1404" t="s">
        <v>1729</v>
      </c>
      <c r="F1404" t="s">
        <v>347</v>
      </c>
      <c r="G1404" t="s">
        <v>1549</v>
      </c>
      <c r="H1404" t="s">
        <v>198</v>
      </c>
      <c r="I1404" t="s">
        <v>1550</v>
      </c>
      <c r="J1404">
        <v>1969</v>
      </c>
      <c r="K1404">
        <v>36863</v>
      </c>
      <c r="L1404">
        <v>24</v>
      </c>
      <c r="M1404" t="s">
        <v>200</v>
      </c>
      <c r="N1404" t="s">
        <v>383</v>
      </c>
      <c r="O1404" t="s">
        <v>202</v>
      </c>
      <c r="P1404" t="s">
        <v>1589</v>
      </c>
    </row>
    <row r="1405" spans="1:16" x14ac:dyDescent="0.25">
      <c r="A1405">
        <v>2805</v>
      </c>
      <c r="B1405" t="s">
        <v>360</v>
      </c>
      <c r="E1405" t="s">
        <v>1730</v>
      </c>
      <c r="F1405" t="s">
        <v>347</v>
      </c>
      <c r="G1405" t="s">
        <v>1549</v>
      </c>
      <c r="H1405" t="s">
        <v>198</v>
      </c>
      <c r="I1405" t="s">
        <v>1550</v>
      </c>
      <c r="J1405">
        <v>1965</v>
      </c>
      <c r="K1405">
        <v>18305</v>
      </c>
      <c r="L1405">
        <v>24</v>
      </c>
      <c r="M1405" t="s">
        <v>200</v>
      </c>
      <c r="N1405" t="s">
        <v>383</v>
      </c>
      <c r="O1405" t="s">
        <v>202</v>
      </c>
      <c r="P1405" t="s">
        <v>1589</v>
      </c>
    </row>
    <row r="1406" spans="1:16" x14ac:dyDescent="0.25">
      <c r="A1406">
        <v>2806</v>
      </c>
      <c r="B1406" t="s">
        <v>360</v>
      </c>
      <c r="E1406" t="s">
        <v>1731</v>
      </c>
      <c r="F1406" t="s">
        <v>347</v>
      </c>
      <c r="G1406" t="s">
        <v>1549</v>
      </c>
      <c r="H1406" t="s">
        <v>198</v>
      </c>
      <c r="I1406" t="s">
        <v>1550</v>
      </c>
      <c r="J1406">
        <v>1980</v>
      </c>
      <c r="K1406">
        <v>148173</v>
      </c>
      <c r="L1406">
        <v>24</v>
      </c>
      <c r="M1406" t="s">
        <v>200</v>
      </c>
      <c r="N1406" t="s">
        <v>383</v>
      </c>
      <c r="O1406" t="s">
        <v>202</v>
      </c>
      <c r="P1406" t="s">
        <v>1589</v>
      </c>
    </row>
    <row r="1407" spans="1:16" x14ac:dyDescent="0.25">
      <c r="A1407">
        <v>2807</v>
      </c>
      <c r="B1407" t="s">
        <v>360</v>
      </c>
      <c r="E1407" t="s">
        <v>1732</v>
      </c>
      <c r="F1407" t="s">
        <v>347</v>
      </c>
      <c r="G1407" t="s">
        <v>1549</v>
      </c>
      <c r="H1407" t="s">
        <v>198</v>
      </c>
      <c r="I1407" t="s">
        <v>1550</v>
      </c>
      <c r="J1407">
        <v>1976</v>
      </c>
      <c r="K1407">
        <v>71617</v>
      </c>
      <c r="L1407">
        <v>24</v>
      </c>
      <c r="M1407" t="s">
        <v>200</v>
      </c>
      <c r="N1407" t="s">
        <v>383</v>
      </c>
      <c r="O1407" t="s">
        <v>202</v>
      </c>
      <c r="P1407" t="s">
        <v>1589</v>
      </c>
    </row>
    <row r="1408" spans="1:16" x14ac:dyDescent="0.25">
      <c r="A1408">
        <v>2808</v>
      </c>
      <c r="B1408" t="s">
        <v>360</v>
      </c>
      <c r="E1408" t="s">
        <v>1733</v>
      </c>
      <c r="F1408" t="s">
        <v>347</v>
      </c>
      <c r="G1408" t="s">
        <v>1549</v>
      </c>
      <c r="H1408" t="s">
        <v>198</v>
      </c>
      <c r="I1408" t="s">
        <v>1550</v>
      </c>
      <c r="J1408">
        <v>1962</v>
      </c>
      <c r="K1408">
        <v>54904</v>
      </c>
      <c r="L1408">
        <v>24</v>
      </c>
      <c r="M1408" t="s">
        <v>200</v>
      </c>
      <c r="N1408" t="s">
        <v>383</v>
      </c>
      <c r="O1408" t="s">
        <v>202</v>
      </c>
      <c r="P1408" t="s">
        <v>1589</v>
      </c>
    </row>
    <row r="1409" spans="1:16" x14ac:dyDescent="0.25">
      <c r="A1409">
        <v>2809</v>
      </c>
      <c r="B1409" t="s">
        <v>360</v>
      </c>
      <c r="E1409" t="s">
        <v>1734</v>
      </c>
      <c r="F1409" t="s">
        <v>347</v>
      </c>
      <c r="G1409" t="s">
        <v>1549</v>
      </c>
      <c r="H1409" t="s">
        <v>198</v>
      </c>
      <c r="I1409" t="s">
        <v>1550</v>
      </c>
      <c r="J1409">
        <v>1980</v>
      </c>
      <c r="K1409">
        <v>28281</v>
      </c>
      <c r="L1409">
        <v>24</v>
      </c>
      <c r="M1409" t="s">
        <v>200</v>
      </c>
      <c r="N1409" t="s">
        <v>383</v>
      </c>
      <c r="O1409" t="s">
        <v>202</v>
      </c>
      <c r="P1409" t="s">
        <v>1589</v>
      </c>
    </row>
    <row r="1410" spans="1:16" x14ac:dyDescent="0.25">
      <c r="A1410">
        <v>2810</v>
      </c>
      <c r="B1410" t="s">
        <v>360</v>
      </c>
      <c r="E1410" t="s">
        <v>1735</v>
      </c>
      <c r="F1410" t="s">
        <v>347</v>
      </c>
      <c r="G1410" t="s">
        <v>1549</v>
      </c>
      <c r="H1410" t="s">
        <v>198</v>
      </c>
      <c r="I1410" t="s">
        <v>1550</v>
      </c>
      <c r="J1410">
        <v>1962</v>
      </c>
      <c r="K1410">
        <v>45305</v>
      </c>
      <c r="L1410">
        <v>24</v>
      </c>
      <c r="M1410" t="s">
        <v>200</v>
      </c>
      <c r="N1410" t="s">
        <v>383</v>
      </c>
      <c r="O1410" t="s">
        <v>202</v>
      </c>
      <c r="P1410" t="s">
        <v>1589</v>
      </c>
    </row>
    <row r="1411" spans="1:16" x14ac:dyDescent="0.25">
      <c r="A1411">
        <v>2811</v>
      </c>
      <c r="B1411" t="s">
        <v>360</v>
      </c>
      <c r="E1411" t="s">
        <v>1736</v>
      </c>
      <c r="F1411" t="s">
        <v>347</v>
      </c>
      <c r="G1411" t="s">
        <v>1549</v>
      </c>
      <c r="H1411" t="s">
        <v>198</v>
      </c>
      <c r="I1411" t="s">
        <v>1550</v>
      </c>
      <c r="J1411">
        <v>1982</v>
      </c>
      <c r="K1411">
        <v>140189</v>
      </c>
      <c r="L1411">
        <v>24</v>
      </c>
      <c r="M1411" t="s">
        <v>200</v>
      </c>
      <c r="N1411" t="s">
        <v>383</v>
      </c>
      <c r="O1411" t="s">
        <v>202</v>
      </c>
      <c r="P1411" t="s">
        <v>1589</v>
      </c>
    </row>
    <row r="1412" spans="1:16" x14ac:dyDescent="0.25">
      <c r="A1412">
        <v>2812</v>
      </c>
      <c r="B1412" t="s">
        <v>360</v>
      </c>
      <c r="E1412" t="s">
        <v>1737</v>
      </c>
      <c r="F1412" t="s">
        <v>347</v>
      </c>
      <c r="G1412" t="s">
        <v>1549</v>
      </c>
      <c r="H1412" t="s">
        <v>198</v>
      </c>
      <c r="I1412" t="s">
        <v>1550</v>
      </c>
      <c r="J1412">
        <v>1969</v>
      </c>
      <c r="K1412">
        <v>36634</v>
      </c>
      <c r="L1412">
        <v>24</v>
      </c>
      <c r="M1412" t="s">
        <v>200</v>
      </c>
      <c r="N1412" t="s">
        <v>383</v>
      </c>
      <c r="O1412" t="s">
        <v>202</v>
      </c>
      <c r="P1412" t="s">
        <v>1589</v>
      </c>
    </row>
    <row r="1413" spans="1:16" x14ac:dyDescent="0.25">
      <c r="A1413">
        <v>2813</v>
      </c>
      <c r="B1413" t="s">
        <v>360</v>
      </c>
      <c r="E1413" t="s">
        <v>1738</v>
      </c>
      <c r="F1413" t="s">
        <v>347</v>
      </c>
      <c r="G1413" t="s">
        <v>1549</v>
      </c>
      <c r="H1413" t="s">
        <v>198</v>
      </c>
      <c r="I1413" t="s">
        <v>1550</v>
      </c>
      <c r="J1413">
        <v>1966</v>
      </c>
      <c r="K1413">
        <v>87786</v>
      </c>
      <c r="L1413">
        <v>24</v>
      </c>
      <c r="M1413" t="s">
        <v>200</v>
      </c>
      <c r="N1413" t="s">
        <v>383</v>
      </c>
      <c r="O1413" t="s">
        <v>202</v>
      </c>
      <c r="P1413" t="s">
        <v>1589</v>
      </c>
    </row>
    <row r="1414" spans="1:16" x14ac:dyDescent="0.25">
      <c r="A1414">
        <v>2814</v>
      </c>
      <c r="B1414" t="s">
        <v>360</v>
      </c>
      <c r="E1414" t="s">
        <v>1739</v>
      </c>
      <c r="F1414" t="s">
        <v>347</v>
      </c>
      <c r="G1414" t="s">
        <v>1549</v>
      </c>
      <c r="H1414" t="s">
        <v>198</v>
      </c>
      <c r="I1414" t="s">
        <v>1550</v>
      </c>
      <c r="J1414">
        <v>1969</v>
      </c>
      <c r="K1414">
        <v>179729</v>
      </c>
      <c r="L1414">
        <v>24</v>
      </c>
      <c r="M1414" t="s">
        <v>200</v>
      </c>
      <c r="N1414" t="s">
        <v>383</v>
      </c>
      <c r="O1414" t="s">
        <v>202</v>
      </c>
      <c r="P1414" t="s">
        <v>1589</v>
      </c>
    </row>
    <row r="1415" spans="1:16" x14ac:dyDescent="0.25">
      <c r="A1415">
        <v>2815</v>
      </c>
      <c r="B1415" t="s">
        <v>360</v>
      </c>
      <c r="E1415" t="s">
        <v>1740</v>
      </c>
      <c r="F1415" t="s">
        <v>347</v>
      </c>
      <c r="G1415" t="s">
        <v>1549</v>
      </c>
      <c r="H1415" t="s">
        <v>198</v>
      </c>
      <c r="I1415" t="s">
        <v>1550</v>
      </c>
      <c r="J1415">
        <v>1968</v>
      </c>
      <c r="K1415">
        <v>230945</v>
      </c>
      <c r="L1415">
        <v>24</v>
      </c>
      <c r="M1415" t="s">
        <v>200</v>
      </c>
      <c r="N1415" t="s">
        <v>383</v>
      </c>
      <c r="O1415" t="s">
        <v>202</v>
      </c>
      <c r="P1415" t="s">
        <v>1589</v>
      </c>
    </row>
    <row r="1416" spans="1:16" x14ac:dyDescent="0.25">
      <c r="A1416">
        <v>2816</v>
      </c>
      <c r="B1416" t="s">
        <v>360</v>
      </c>
      <c r="E1416" t="s">
        <v>1741</v>
      </c>
      <c r="F1416" t="s">
        <v>347</v>
      </c>
      <c r="G1416" t="s">
        <v>1549</v>
      </c>
      <c r="H1416" t="s">
        <v>198</v>
      </c>
      <c r="I1416" t="s">
        <v>1550</v>
      </c>
      <c r="J1416">
        <v>1976</v>
      </c>
      <c r="K1416">
        <v>158981</v>
      </c>
      <c r="L1416">
        <v>24</v>
      </c>
      <c r="M1416" t="s">
        <v>200</v>
      </c>
      <c r="N1416" t="s">
        <v>383</v>
      </c>
      <c r="O1416" t="s">
        <v>202</v>
      </c>
      <c r="P1416" t="s">
        <v>1589</v>
      </c>
    </row>
    <row r="1417" spans="1:16" x14ac:dyDescent="0.25">
      <c r="A1417">
        <v>2817</v>
      </c>
      <c r="B1417" t="s">
        <v>360</v>
      </c>
      <c r="E1417" t="s">
        <v>1742</v>
      </c>
      <c r="F1417" t="s">
        <v>347</v>
      </c>
      <c r="G1417" t="s">
        <v>1549</v>
      </c>
      <c r="H1417" t="s">
        <v>198</v>
      </c>
      <c r="I1417" t="s">
        <v>1550</v>
      </c>
      <c r="J1417">
        <v>1968</v>
      </c>
      <c r="K1417">
        <v>118006</v>
      </c>
      <c r="L1417">
        <v>24</v>
      </c>
      <c r="M1417" t="s">
        <v>200</v>
      </c>
      <c r="N1417" t="s">
        <v>383</v>
      </c>
      <c r="O1417" t="s">
        <v>202</v>
      </c>
      <c r="P1417" t="s">
        <v>1589</v>
      </c>
    </row>
    <row r="1418" spans="1:16" x14ac:dyDescent="0.25">
      <c r="A1418">
        <v>2818</v>
      </c>
      <c r="B1418" t="s">
        <v>360</v>
      </c>
      <c r="E1418" t="s">
        <v>1743</v>
      </c>
      <c r="F1418" t="s">
        <v>347</v>
      </c>
      <c r="G1418" t="s">
        <v>1549</v>
      </c>
      <c r="H1418" t="s">
        <v>198</v>
      </c>
      <c r="I1418" t="s">
        <v>1550</v>
      </c>
      <c r="J1418">
        <v>1968</v>
      </c>
      <c r="K1418">
        <v>96384</v>
      </c>
      <c r="L1418">
        <v>24</v>
      </c>
      <c r="M1418" t="s">
        <v>200</v>
      </c>
      <c r="N1418" t="s">
        <v>383</v>
      </c>
      <c r="O1418" t="s">
        <v>202</v>
      </c>
      <c r="P1418" t="s">
        <v>1589</v>
      </c>
    </row>
    <row r="1419" spans="1:16" x14ac:dyDescent="0.25">
      <c r="A1419">
        <v>2819</v>
      </c>
      <c r="B1419" t="s">
        <v>360</v>
      </c>
      <c r="E1419" t="s">
        <v>1744</v>
      </c>
      <c r="F1419" t="s">
        <v>347</v>
      </c>
      <c r="G1419" t="s">
        <v>1549</v>
      </c>
      <c r="H1419" t="s">
        <v>198</v>
      </c>
      <c r="I1419" t="s">
        <v>1550</v>
      </c>
      <c r="J1419">
        <v>1962</v>
      </c>
      <c r="K1419">
        <v>97093</v>
      </c>
      <c r="L1419">
        <v>24</v>
      </c>
      <c r="M1419" t="s">
        <v>200</v>
      </c>
      <c r="N1419" t="s">
        <v>383</v>
      </c>
      <c r="O1419" t="s">
        <v>202</v>
      </c>
      <c r="P1419" t="s">
        <v>1589</v>
      </c>
    </row>
    <row r="1420" spans="1:16" x14ac:dyDescent="0.25">
      <c r="A1420">
        <v>2820</v>
      </c>
      <c r="B1420" t="s">
        <v>360</v>
      </c>
      <c r="E1420" t="s">
        <v>1745</v>
      </c>
      <c r="F1420" t="s">
        <v>347</v>
      </c>
      <c r="G1420" t="s">
        <v>1549</v>
      </c>
      <c r="H1420" t="s">
        <v>198</v>
      </c>
      <c r="I1420" t="s">
        <v>1550</v>
      </c>
      <c r="J1420">
        <v>1962</v>
      </c>
      <c r="K1420">
        <v>84138</v>
      </c>
      <c r="L1420">
        <v>24</v>
      </c>
      <c r="M1420" t="s">
        <v>200</v>
      </c>
      <c r="N1420" t="s">
        <v>383</v>
      </c>
      <c r="O1420" t="s">
        <v>202</v>
      </c>
      <c r="P1420" t="s">
        <v>1589</v>
      </c>
    </row>
    <row r="1421" spans="1:16" x14ac:dyDescent="0.25">
      <c r="A1421">
        <v>2821</v>
      </c>
      <c r="B1421" t="s">
        <v>360</v>
      </c>
      <c r="E1421" t="s">
        <v>1746</v>
      </c>
      <c r="F1421" t="s">
        <v>347</v>
      </c>
      <c r="G1421" t="s">
        <v>1549</v>
      </c>
      <c r="H1421" t="s">
        <v>198</v>
      </c>
      <c r="I1421" t="s">
        <v>1550</v>
      </c>
      <c r="J1421">
        <v>1979</v>
      </c>
      <c r="K1421">
        <v>157220</v>
      </c>
      <c r="L1421">
        <v>24</v>
      </c>
      <c r="M1421" t="s">
        <v>200</v>
      </c>
      <c r="N1421" t="s">
        <v>383</v>
      </c>
      <c r="O1421" t="s">
        <v>202</v>
      </c>
      <c r="P1421" t="s">
        <v>1589</v>
      </c>
    </row>
    <row r="1422" spans="1:16" x14ac:dyDescent="0.25">
      <c r="A1422">
        <v>2822</v>
      </c>
      <c r="B1422" t="s">
        <v>360</v>
      </c>
      <c r="E1422" t="s">
        <v>1747</v>
      </c>
      <c r="F1422" t="s">
        <v>347</v>
      </c>
      <c r="G1422" t="s">
        <v>1549</v>
      </c>
      <c r="H1422" t="s">
        <v>198</v>
      </c>
      <c r="I1422" t="s">
        <v>1550</v>
      </c>
      <c r="J1422">
        <v>1977</v>
      </c>
      <c r="K1422">
        <v>174608</v>
      </c>
      <c r="L1422">
        <v>24</v>
      </c>
      <c r="M1422" t="s">
        <v>200</v>
      </c>
      <c r="N1422" t="s">
        <v>383</v>
      </c>
      <c r="O1422" t="s">
        <v>202</v>
      </c>
      <c r="P1422" t="s">
        <v>1589</v>
      </c>
    </row>
    <row r="1423" spans="1:16" x14ac:dyDescent="0.25">
      <c r="A1423">
        <v>2823</v>
      </c>
      <c r="B1423" t="s">
        <v>360</v>
      </c>
      <c r="E1423" t="s">
        <v>1748</v>
      </c>
      <c r="F1423" t="s">
        <v>347</v>
      </c>
      <c r="G1423" t="s">
        <v>1549</v>
      </c>
      <c r="H1423" t="s">
        <v>198</v>
      </c>
      <c r="I1423" t="s">
        <v>1550</v>
      </c>
      <c r="J1423">
        <v>1978</v>
      </c>
      <c r="K1423">
        <v>125846</v>
      </c>
      <c r="L1423">
        <v>24</v>
      </c>
      <c r="M1423" t="s">
        <v>200</v>
      </c>
      <c r="N1423" t="s">
        <v>383</v>
      </c>
      <c r="O1423" t="s">
        <v>202</v>
      </c>
      <c r="P1423" t="s">
        <v>1589</v>
      </c>
    </row>
    <row r="1424" spans="1:16" x14ac:dyDescent="0.25">
      <c r="A1424">
        <v>2824</v>
      </c>
      <c r="B1424" t="s">
        <v>360</v>
      </c>
      <c r="E1424" t="s">
        <v>1749</v>
      </c>
      <c r="F1424" t="s">
        <v>347</v>
      </c>
      <c r="G1424" t="s">
        <v>1549</v>
      </c>
      <c r="H1424" t="s">
        <v>198</v>
      </c>
      <c r="I1424" t="s">
        <v>1550</v>
      </c>
      <c r="J1424">
        <v>1971</v>
      </c>
      <c r="K1424">
        <v>107215</v>
      </c>
      <c r="L1424">
        <v>24</v>
      </c>
      <c r="M1424" t="s">
        <v>200</v>
      </c>
      <c r="N1424" t="s">
        <v>383</v>
      </c>
      <c r="O1424" t="s">
        <v>202</v>
      </c>
      <c r="P1424" t="s">
        <v>1589</v>
      </c>
    </row>
    <row r="1425" spans="1:16" x14ac:dyDescent="0.25">
      <c r="A1425">
        <v>2825</v>
      </c>
      <c r="B1425" t="s">
        <v>360</v>
      </c>
      <c r="E1425" t="s">
        <v>1750</v>
      </c>
      <c r="F1425" t="s">
        <v>347</v>
      </c>
      <c r="G1425" t="s">
        <v>1549</v>
      </c>
      <c r="H1425" t="s">
        <v>198</v>
      </c>
      <c r="I1425" t="s">
        <v>1550</v>
      </c>
      <c r="J1425">
        <v>1971</v>
      </c>
      <c r="K1425">
        <v>313478</v>
      </c>
      <c r="L1425">
        <v>24</v>
      </c>
      <c r="M1425" t="s">
        <v>200</v>
      </c>
      <c r="N1425" t="s">
        <v>383</v>
      </c>
      <c r="O1425" t="s">
        <v>202</v>
      </c>
      <c r="P1425" t="s">
        <v>1589</v>
      </c>
    </row>
    <row r="1426" spans="1:16" x14ac:dyDescent="0.25">
      <c r="A1426">
        <v>2826</v>
      </c>
      <c r="B1426" t="s">
        <v>360</v>
      </c>
      <c r="E1426" t="s">
        <v>1751</v>
      </c>
      <c r="F1426" t="s">
        <v>347</v>
      </c>
      <c r="G1426" t="s">
        <v>1549</v>
      </c>
      <c r="H1426" t="s">
        <v>198</v>
      </c>
      <c r="I1426" t="s">
        <v>1550</v>
      </c>
      <c r="J1426">
        <v>1965</v>
      </c>
      <c r="K1426">
        <v>46464</v>
      </c>
      <c r="L1426">
        <v>24</v>
      </c>
      <c r="M1426" t="s">
        <v>200</v>
      </c>
      <c r="N1426" t="s">
        <v>383</v>
      </c>
      <c r="O1426" t="s">
        <v>202</v>
      </c>
      <c r="P1426" t="s">
        <v>1589</v>
      </c>
    </row>
    <row r="1427" spans="1:16" x14ac:dyDescent="0.25">
      <c r="A1427">
        <v>2827</v>
      </c>
      <c r="B1427" t="s">
        <v>425</v>
      </c>
      <c r="E1427" t="s">
        <v>1752</v>
      </c>
      <c r="F1427" t="s">
        <v>347</v>
      </c>
      <c r="G1427" t="s">
        <v>1549</v>
      </c>
      <c r="H1427" t="s">
        <v>198</v>
      </c>
      <c r="I1427" t="s">
        <v>1550</v>
      </c>
      <c r="J1427">
        <v>1979</v>
      </c>
      <c r="K1427">
        <v>1445</v>
      </c>
      <c r="L1427">
        <v>24</v>
      </c>
      <c r="M1427" t="s">
        <v>200</v>
      </c>
      <c r="N1427" t="s">
        <v>383</v>
      </c>
      <c r="O1427" t="s">
        <v>202</v>
      </c>
      <c r="P1427" t="s">
        <v>1674</v>
      </c>
    </row>
    <row r="1428" spans="1:16" x14ac:dyDescent="0.25">
      <c r="A1428">
        <v>2830</v>
      </c>
      <c r="B1428" t="s">
        <v>360</v>
      </c>
      <c r="E1428" t="s">
        <v>1753</v>
      </c>
      <c r="F1428" t="s">
        <v>347</v>
      </c>
      <c r="G1428" t="s">
        <v>1549</v>
      </c>
      <c r="H1428" t="s">
        <v>198</v>
      </c>
      <c r="I1428" t="s">
        <v>1550</v>
      </c>
      <c r="J1428">
        <v>1988</v>
      </c>
      <c r="K1428">
        <v>147817</v>
      </c>
      <c r="L1428">
        <v>24</v>
      </c>
      <c r="M1428" t="s">
        <v>200</v>
      </c>
      <c r="N1428" t="s">
        <v>467</v>
      </c>
      <c r="O1428" t="s">
        <v>202</v>
      </c>
      <c r="P1428" t="s">
        <v>365</v>
      </c>
    </row>
    <row r="1429" spans="1:16" x14ac:dyDescent="0.25">
      <c r="A1429">
        <v>2831</v>
      </c>
      <c r="B1429" t="s">
        <v>360</v>
      </c>
      <c r="E1429" t="s">
        <v>1754</v>
      </c>
      <c r="F1429" t="s">
        <v>347</v>
      </c>
      <c r="G1429" t="s">
        <v>1549</v>
      </c>
      <c r="H1429" t="s">
        <v>198</v>
      </c>
      <c r="I1429" t="s">
        <v>1550</v>
      </c>
      <c r="J1429">
        <v>1966</v>
      </c>
      <c r="K1429">
        <v>87500</v>
      </c>
      <c r="L1429">
        <v>24</v>
      </c>
      <c r="M1429" t="s">
        <v>200</v>
      </c>
      <c r="N1429" t="s">
        <v>383</v>
      </c>
      <c r="O1429" t="s">
        <v>202</v>
      </c>
      <c r="P1429" t="s">
        <v>384</v>
      </c>
    </row>
    <row r="1430" spans="1:16" x14ac:dyDescent="0.25">
      <c r="A1430">
        <v>2832</v>
      </c>
      <c r="B1430" t="s">
        <v>360</v>
      </c>
      <c r="E1430" t="s">
        <v>1755</v>
      </c>
      <c r="F1430" t="s">
        <v>347</v>
      </c>
      <c r="G1430" t="s">
        <v>1549</v>
      </c>
      <c r="H1430" t="s">
        <v>198</v>
      </c>
      <c r="I1430" t="s">
        <v>1550</v>
      </c>
      <c r="J1430">
        <v>1974</v>
      </c>
      <c r="K1430">
        <v>1778340</v>
      </c>
      <c r="L1430">
        <v>24</v>
      </c>
      <c r="M1430" t="s">
        <v>200</v>
      </c>
      <c r="N1430" t="s">
        <v>364</v>
      </c>
      <c r="O1430" t="s">
        <v>202</v>
      </c>
      <c r="P1430" t="s">
        <v>365</v>
      </c>
    </row>
    <row r="1431" spans="1:16" x14ac:dyDescent="0.25">
      <c r="A1431">
        <v>2833</v>
      </c>
      <c r="B1431" t="s">
        <v>360</v>
      </c>
      <c r="E1431" t="s">
        <v>1756</v>
      </c>
      <c r="F1431" t="s">
        <v>347</v>
      </c>
      <c r="G1431" t="s">
        <v>1549</v>
      </c>
      <c r="H1431" t="s">
        <v>198</v>
      </c>
      <c r="I1431" t="s">
        <v>1550</v>
      </c>
      <c r="J1431">
        <v>1981</v>
      </c>
      <c r="K1431">
        <v>39000</v>
      </c>
      <c r="L1431">
        <v>24</v>
      </c>
      <c r="M1431" t="s">
        <v>200</v>
      </c>
      <c r="N1431" t="s">
        <v>383</v>
      </c>
      <c r="O1431" t="s">
        <v>202</v>
      </c>
      <c r="P1431" t="s">
        <v>384</v>
      </c>
    </row>
    <row r="1432" spans="1:16" x14ac:dyDescent="0.25">
      <c r="A1432">
        <v>2834</v>
      </c>
      <c r="B1432" t="s">
        <v>360</v>
      </c>
      <c r="E1432" t="s">
        <v>1757</v>
      </c>
      <c r="F1432" t="s">
        <v>347</v>
      </c>
      <c r="G1432" t="s">
        <v>1549</v>
      </c>
      <c r="H1432" t="s">
        <v>198</v>
      </c>
      <c r="I1432" t="s">
        <v>1550</v>
      </c>
      <c r="J1432">
        <v>1969</v>
      </c>
      <c r="K1432">
        <v>60000</v>
      </c>
      <c r="L1432">
        <v>24</v>
      </c>
      <c r="M1432" t="s">
        <v>200</v>
      </c>
      <c r="N1432" t="s">
        <v>383</v>
      </c>
      <c r="O1432" t="s">
        <v>202</v>
      </c>
      <c r="P1432" t="s">
        <v>384</v>
      </c>
    </row>
    <row r="1433" spans="1:16" x14ac:dyDescent="0.25">
      <c r="A1433">
        <v>2835</v>
      </c>
      <c r="B1433" t="s">
        <v>360</v>
      </c>
      <c r="E1433" t="s">
        <v>1758</v>
      </c>
      <c r="F1433" t="s">
        <v>347</v>
      </c>
      <c r="G1433" t="s">
        <v>1549</v>
      </c>
      <c r="H1433" t="s">
        <v>198</v>
      </c>
      <c r="I1433" t="s">
        <v>1550</v>
      </c>
      <c r="J1433">
        <v>1970</v>
      </c>
      <c r="K1433">
        <v>130600</v>
      </c>
      <c r="L1433">
        <v>24</v>
      </c>
      <c r="M1433" t="s">
        <v>200</v>
      </c>
      <c r="N1433" t="s">
        <v>383</v>
      </c>
      <c r="O1433" t="s">
        <v>202</v>
      </c>
      <c r="P1433" t="s">
        <v>384</v>
      </c>
    </row>
    <row r="1434" spans="1:16" x14ac:dyDescent="0.25">
      <c r="A1434">
        <v>2836</v>
      </c>
      <c r="B1434" t="s">
        <v>360</v>
      </c>
      <c r="E1434" t="s">
        <v>1759</v>
      </c>
      <c r="F1434" t="s">
        <v>347</v>
      </c>
      <c r="G1434" t="s">
        <v>1549</v>
      </c>
      <c r="H1434" t="s">
        <v>198</v>
      </c>
      <c r="I1434" t="s">
        <v>1550</v>
      </c>
      <c r="J1434">
        <v>1969</v>
      </c>
      <c r="K1434">
        <v>181774</v>
      </c>
      <c r="L1434">
        <v>24</v>
      </c>
      <c r="M1434" t="s">
        <v>200</v>
      </c>
      <c r="N1434" t="s">
        <v>383</v>
      </c>
      <c r="O1434" t="s">
        <v>202</v>
      </c>
      <c r="P1434" t="s">
        <v>384</v>
      </c>
    </row>
    <row r="1435" spans="1:16" x14ac:dyDescent="0.25">
      <c r="A1435">
        <v>2837</v>
      </c>
      <c r="B1435" t="s">
        <v>360</v>
      </c>
      <c r="E1435" t="s">
        <v>1760</v>
      </c>
      <c r="F1435" t="s">
        <v>347</v>
      </c>
      <c r="G1435" t="s">
        <v>1549</v>
      </c>
      <c r="H1435" t="s">
        <v>198</v>
      </c>
      <c r="I1435" t="s">
        <v>1550</v>
      </c>
      <c r="J1435">
        <v>1966</v>
      </c>
      <c r="K1435">
        <v>40000</v>
      </c>
      <c r="L1435">
        <v>24</v>
      </c>
      <c r="M1435" t="s">
        <v>200</v>
      </c>
      <c r="N1435" t="s">
        <v>383</v>
      </c>
      <c r="O1435" t="s">
        <v>202</v>
      </c>
      <c r="P1435" t="s">
        <v>384</v>
      </c>
    </row>
    <row r="1436" spans="1:16" x14ac:dyDescent="0.25">
      <c r="A1436">
        <v>2838</v>
      </c>
      <c r="B1436" t="s">
        <v>360</v>
      </c>
      <c r="E1436" t="s">
        <v>1761</v>
      </c>
      <c r="F1436" t="s">
        <v>347</v>
      </c>
      <c r="G1436" t="s">
        <v>1549</v>
      </c>
      <c r="H1436" t="s">
        <v>198</v>
      </c>
      <c r="I1436" t="s">
        <v>1550</v>
      </c>
      <c r="J1436">
        <v>1966</v>
      </c>
      <c r="K1436">
        <v>205650</v>
      </c>
      <c r="L1436">
        <v>24</v>
      </c>
      <c r="M1436" t="s">
        <v>200</v>
      </c>
      <c r="N1436" t="s">
        <v>383</v>
      </c>
      <c r="O1436" t="s">
        <v>202</v>
      </c>
      <c r="P1436" t="s">
        <v>384</v>
      </c>
    </row>
    <row r="1437" spans="1:16" x14ac:dyDescent="0.25">
      <c r="A1437">
        <v>2839</v>
      </c>
      <c r="B1437" t="s">
        <v>360</v>
      </c>
      <c r="E1437" t="s">
        <v>1762</v>
      </c>
      <c r="F1437" t="s">
        <v>347</v>
      </c>
      <c r="G1437" t="s">
        <v>1549</v>
      </c>
      <c r="H1437" t="s">
        <v>198</v>
      </c>
      <c r="I1437" t="s">
        <v>1550</v>
      </c>
      <c r="J1437">
        <v>1982</v>
      </c>
      <c r="K1437">
        <v>70000</v>
      </c>
      <c r="L1437">
        <v>24</v>
      </c>
      <c r="M1437" t="s">
        <v>200</v>
      </c>
      <c r="N1437" t="s">
        <v>383</v>
      </c>
      <c r="O1437" t="s">
        <v>202</v>
      </c>
      <c r="P1437" t="s">
        <v>384</v>
      </c>
    </row>
    <row r="1438" spans="1:16" x14ac:dyDescent="0.25">
      <c r="A1438">
        <v>2841</v>
      </c>
      <c r="B1438" t="s">
        <v>360</v>
      </c>
      <c r="E1438" t="s">
        <v>1763</v>
      </c>
      <c r="F1438" t="s">
        <v>347</v>
      </c>
      <c r="G1438" t="s">
        <v>1549</v>
      </c>
      <c r="H1438" t="s">
        <v>198</v>
      </c>
      <c r="I1438" t="s">
        <v>1550</v>
      </c>
      <c r="J1438">
        <v>1977</v>
      </c>
      <c r="K1438">
        <v>70000</v>
      </c>
      <c r="L1438">
        <v>24</v>
      </c>
      <c r="M1438" t="s">
        <v>200</v>
      </c>
      <c r="N1438" t="s">
        <v>383</v>
      </c>
      <c r="O1438" t="s">
        <v>202</v>
      </c>
      <c r="P1438" t="s">
        <v>384</v>
      </c>
    </row>
    <row r="1439" spans="1:16" x14ac:dyDescent="0.25">
      <c r="A1439">
        <v>2842</v>
      </c>
      <c r="B1439" t="s">
        <v>360</v>
      </c>
      <c r="E1439" t="s">
        <v>1763</v>
      </c>
      <c r="F1439" t="s">
        <v>347</v>
      </c>
      <c r="G1439" t="s">
        <v>1549</v>
      </c>
      <c r="H1439" t="s">
        <v>198</v>
      </c>
      <c r="I1439" t="s">
        <v>1550</v>
      </c>
      <c r="J1439">
        <v>1967</v>
      </c>
      <c r="K1439">
        <v>85000</v>
      </c>
      <c r="L1439">
        <v>24</v>
      </c>
      <c r="M1439" t="s">
        <v>200</v>
      </c>
      <c r="N1439" t="s">
        <v>383</v>
      </c>
      <c r="O1439" t="s">
        <v>202</v>
      </c>
      <c r="P1439" t="s">
        <v>384</v>
      </c>
    </row>
    <row r="1440" spans="1:16" x14ac:dyDescent="0.25">
      <c r="A1440">
        <v>2843</v>
      </c>
      <c r="B1440" t="s">
        <v>360</v>
      </c>
      <c r="E1440" t="s">
        <v>1764</v>
      </c>
      <c r="F1440" t="s">
        <v>347</v>
      </c>
      <c r="G1440" t="s">
        <v>1549</v>
      </c>
      <c r="H1440" t="s">
        <v>198</v>
      </c>
      <c r="I1440" t="s">
        <v>1550</v>
      </c>
      <c r="J1440">
        <v>1982</v>
      </c>
      <c r="K1440">
        <v>20000</v>
      </c>
      <c r="L1440">
        <v>24</v>
      </c>
      <c r="M1440" t="s">
        <v>200</v>
      </c>
      <c r="N1440" t="s">
        <v>383</v>
      </c>
      <c r="O1440" t="s">
        <v>202</v>
      </c>
      <c r="P1440" t="s">
        <v>384</v>
      </c>
    </row>
    <row r="1441" spans="1:16" x14ac:dyDescent="0.25">
      <c r="A1441">
        <v>2844</v>
      </c>
      <c r="B1441" t="s">
        <v>360</v>
      </c>
      <c r="E1441" t="s">
        <v>1765</v>
      </c>
      <c r="F1441" t="s">
        <v>347</v>
      </c>
      <c r="G1441" t="s">
        <v>1549</v>
      </c>
      <c r="H1441" t="s">
        <v>198</v>
      </c>
      <c r="I1441" t="s">
        <v>1550</v>
      </c>
      <c r="J1441">
        <v>1974</v>
      </c>
      <c r="K1441">
        <v>125000</v>
      </c>
      <c r="L1441">
        <v>24</v>
      </c>
      <c r="M1441" t="s">
        <v>200</v>
      </c>
      <c r="N1441" t="s">
        <v>383</v>
      </c>
      <c r="O1441" t="s">
        <v>202</v>
      </c>
      <c r="P1441" t="s">
        <v>384</v>
      </c>
    </row>
    <row r="1442" spans="1:16" x14ac:dyDescent="0.25">
      <c r="A1442">
        <v>2845</v>
      </c>
      <c r="B1442" t="s">
        <v>360</v>
      </c>
      <c r="E1442" t="s">
        <v>1766</v>
      </c>
      <c r="F1442" t="s">
        <v>347</v>
      </c>
      <c r="G1442" t="s">
        <v>1549</v>
      </c>
      <c r="H1442" t="s">
        <v>198</v>
      </c>
      <c r="I1442" t="s">
        <v>1550</v>
      </c>
      <c r="J1442">
        <v>1972</v>
      </c>
      <c r="K1442">
        <v>200000</v>
      </c>
      <c r="L1442">
        <v>24</v>
      </c>
      <c r="M1442" t="s">
        <v>200</v>
      </c>
      <c r="N1442" t="s">
        <v>383</v>
      </c>
      <c r="O1442" t="s">
        <v>202</v>
      </c>
      <c r="P1442" t="s">
        <v>384</v>
      </c>
    </row>
    <row r="1443" spans="1:16" x14ac:dyDescent="0.25">
      <c r="A1443">
        <v>2846</v>
      </c>
      <c r="B1443" t="s">
        <v>1767</v>
      </c>
      <c r="E1443" t="s">
        <v>1766</v>
      </c>
      <c r="F1443" t="s">
        <v>347</v>
      </c>
      <c r="G1443" t="s">
        <v>1549</v>
      </c>
      <c r="H1443" t="s">
        <v>198</v>
      </c>
      <c r="I1443" t="s">
        <v>1550</v>
      </c>
      <c r="J1443">
        <v>1975</v>
      </c>
      <c r="K1443">
        <v>155000</v>
      </c>
      <c r="L1443">
        <v>24</v>
      </c>
      <c r="M1443" t="s">
        <v>200</v>
      </c>
      <c r="N1443" t="s">
        <v>383</v>
      </c>
      <c r="O1443" t="s">
        <v>202</v>
      </c>
      <c r="P1443" t="s">
        <v>384</v>
      </c>
    </row>
    <row r="1444" spans="1:16" x14ac:dyDescent="0.25">
      <c r="A1444">
        <v>2847</v>
      </c>
      <c r="B1444" t="s">
        <v>1767</v>
      </c>
      <c r="E1444" t="s">
        <v>1766</v>
      </c>
      <c r="F1444" t="s">
        <v>347</v>
      </c>
      <c r="G1444" t="s">
        <v>1549</v>
      </c>
      <c r="H1444" t="s">
        <v>198</v>
      </c>
      <c r="I1444" t="s">
        <v>1550</v>
      </c>
      <c r="J1444">
        <v>1968</v>
      </c>
      <c r="K1444">
        <v>85000</v>
      </c>
      <c r="L1444">
        <v>24</v>
      </c>
      <c r="M1444" t="s">
        <v>200</v>
      </c>
      <c r="N1444" t="s">
        <v>383</v>
      </c>
      <c r="O1444" t="s">
        <v>202</v>
      </c>
      <c r="P1444" t="s">
        <v>384</v>
      </c>
    </row>
    <row r="1445" spans="1:16" x14ac:dyDescent="0.25">
      <c r="A1445">
        <v>2848</v>
      </c>
      <c r="B1445" t="s">
        <v>1768</v>
      </c>
      <c r="E1445" t="s">
        <v>1769</v>
      </c>
      <c r="F1445" t="s">
        <v>347</v>
      </c>
      <c r="G1445" t="s">
        <v>1549</v>
      </c>
      <c r="H1445" t="s">
        <v>198</v>
      </c>
      <c r="I1445" t="s">
        <v>1550</v>
      </c>
      <c r="J1445">
        <v>1982</v>
      </c>
      <c r="K1445">
        <v>50000</v>
      </c>
      <c r="L1445">
        <v>24</v>
      </c>
      <c r="M1445" t="s">
        <v>200</v>
      </c>
      <c r="N1445" t="s">
        <v>383</v>
      </c>
      <c r="O1445" t="s">
        <v>202</v>
      </c>
      <c r="P1445" t="s">
        <v>384</v>
      </c>
    </row>
    <row r="1446" spans="1:16" x14ac:dyDescent="0.25">
      <c r="A1446">
        <v>2849</v>
      </c>
      <c r="B1446" t="s">
        <v>360</v>
      </c>
      <c r="E1446" t="s">
        <v>1770</v>
      </c>
      <c r="F1446" t="s">
        <v>347</v>
      </c>
      <c r="G1446" t="s">
        <v>1549</v>
      </c>
      <c r="H1446" t="s">
        <v>198</v>
      </c>
      <c r="I1446" t="s">
        <v>1550</v>
      </c>
      <c r="J1446">
        <v>1983</v>
      </c>
      <c r="K1446">
        <v>135000</v>
      </c>
      <c r="L1446">
        <v>24</v>
      </c>
      <c r="M1446" t="s">
        <v>200</v>
      </c>
      <c r="N1446" t="s">
        <v>383</v>
      </c>
      <c r="O1446" t="s">
        <v>202</v>
      </c>
      <c r="P1446" t="s">
        <v>384</v>
      </c>
    </row>
    <row r="1447" spans="1:16" x14ac:dyDescent="0.25">
      <c r="A1447">
        <v>2850</v>
      </c>
      <c r="B1447" t="s">
        <v>360</v>
      </c>
      <c r="E1447" t="s">
        <v>1771</v>
      </c>
      <c r="F1447" t="s">
        <v>347</v>
      </c>
      <c r="G1447" t="s">
        <v>1549</v>
      </c>
      <c r="H1447" t="s">
        <v>198</v>
      </c>
      <c r="I1447" t="s">
        <v>1550</v>
      </c>
      <c r="J1447">
        <v>1984</v>
      </c>
      <c r="K1447">
        <v>150000</v>
      </c>
      <c r="L1447">
        <v>24</v>
      </c>
      <c r="M1447" t="s">
        <v>200</v>
      </c>
      <c r="N1447" t="s">
        <v>383</v>
      </c>
      <c r="O1447" t="s">
        <v>202</v>
      </c>
      <c r="P1447" t="s">
        <v>384</v>
      </c>
    </row>
    <row r="1448" spans="1:16" x14ac:dyDescent="0.25">
      <c r="A1448">
        <v>2851</v>
      </c>
      <c r="B1448" t="s">
        <v>360</v>
      </c>
      <c r="E1448" t="s">
        <v>1772</v>
      </c>
      <c r="F1448" t="s">
        <v>347</v>
      </c>
      <c r="G1448" t="s">
        <v>1549</v>
      </c>
      <c r="H1448" t="s">
        <v>198</v>
      </c>
      <c r="I1448" t="s">
        <v>1550</v>
      </c>
      <c r="J1448">
        <v>1976</v>
      </c>
      <c r="K1448">
        <v>105000</v>
      </c>
      <c r="L1448">
        <v>24</v>
      </c>
      <c r="M1448" t="s">
        <v>200</v>
      </c>
      <c r="N1448" t="s">
        <v>383</v>
      </c>
      <c r="O1448" t="s">
        <v>202</v>
      </c>
      <c r="P1448" t="s">
        <v>384</v>
      </c>
    </row>
    <row r="1449" spans="1:16" x14ac:dyDescent="0.25">
      <c r="A1449">
        <v>2852</v>
      </c>
      <c r="B1449" t="s">
        <v>360</v>
      </c>
      <c r="E1449" t="s">
        <v>1773</v>
      </c>
      <c r="F1449" t="s">
        <v>347</v>
      </c>
      <c r="G1449" t="s">
        <v>1549</v>
      </c>
      <c r="H1449" t="s">
        <v>198</v>
      </c>
      <c r="I1449" t="s">
        <v>1550</v>
      </c>
      <c r="J1449">
        <v>1984</v>
      </c>
      <c r="K1449">
        <v>150000</v>
      </c>
      <c r="L1449">
        <v>24</v>
      </c>
      <c r="M1449" t="s">
        <v>200</v>
      </c>
      <c r="N1449" t="s">
        <v>383</v>
      </c>
      <c r="O1449" t="s">
        <v>202</v>
      </c>
      <c r="P1449" t="s">
        <v>384</v>
      </c>
    </row>
    <row r="1450" spans="1:16" x14ac:dyDescent="0.25">
      <c r="A1450">
        <v>2853</v>
      </c>
      <c r="B1450" t="s">
        <v>360</v>
      </c>
      <c r="E1450" t="s">
        <v>1774</v>
      </c>
      <c r="F1450" t="s">
        <v>347</v>
      </c>
      <c r="G1450" t="s">
        <v>1549</v>
      </c>
      <c r="H1450" t="s">
        <v>198</v>
      </c>
      <c r="I1450" t="s">
        <v>1550</v>
      </c>
      <c r="J1450">
        <v>1962</v>
      </c>
      <c r="K1450">
        <v>60000</v>
      </c>
      <c r="L1450">
        <v>24</v>
      </c>
      <c r="M1450" t="s">
        <v>200</v>
      </c>
      <c r="N1450" t="s">
        <v>383</v>
      </c>
      <c r="O1450" t="s">
        <v>202</v>
      </c>
      <c r="P1450" t="s">
        <v>384</v>
      </c>
    </row>
    <row r="1451" spans="1:16" x14ac:dyDescent="0.25">
      <c r="A1451">
        <v>2854</v>
      </c>
      <c r="B1451" t="s">
        <v>360</v>
      </c>
      <c r="E1451" t="s">
        <v>1775</v>
      </c>
      <c r="F1451" t="s">
        <v>347</v>
      </c>
      <c r="G1451" t="s">
        <v>1549</v>
      </c>
      <c r="H1451" t="s">
        <v>198</v>
      </c>
      <c r="I1451" t="s">
        <v>1550</v>
      </c>
      <c r="J1451">
        <v>1968</v>
      </c>
      <c r="K1451">
        <v>40716</v>
      </c>
      <c r="L1451">
        <v>24</v>
      </c>
      <c r="M1451" t="s">
        <v>200</v>
      </c>
      <c r="N1451" t="s">
        <v>383</v>
      </c>
      <c r="O1451" t="s">
        <v>202</v>
      </c>
      <c r="P1451" t="s">
        <v>384</v>
      </c>
    </row>
    <row r="1452" spans="1:16" x14ac:dyDescent="0.25">
      <c r="A1452">
        <v>2855</v>
      </c>
      <c r="B1452" t="s">
        <v>360</v>
      </c>
      <c r="E1452" t="s">
        <v>1776</v>
      </c>
      <c r="F1452" t="s">
        <v>347</v>
      </c>
      <c r="G1452" t="s">
        <v>1549</v>
      </c>
      <c r="H1452" t="s">
        <v>198</v>
      </c>
      <c r="I1452" t="s">
        <v>1550</v>
      </c>
      <c r="J1452">
        <v>1969</v>
      </c>
      <c r="K1452">
        <v>110000</v>
      </c>
      <c r="L1452">
        <v>24</v>
      </c>
      <c r="M1452" t="s">
        <v>200</v>
      </c>
      <c r="N1452" t="s">
        <v>383</v>
      </c>
      <c r="O1452" t="s">
        <v>202</v>
      </c>
      <c r="P1452" t="s">
        <v>384</v>
      </c>
    </row>
    <row r="1453" spans="1:16" x14ac:dyDescent="0.25">
      <c r="A1453">
        <v>2856</v>
      </c>
      <c r="B1453" t="s">
        <v>360</v>
      </c>
      <c r="E1453" t="s">
        <v>1776</v>
      </c>
      <c r="F1453" t="s">
        <v>347</v>
      </c>
      <c r="G1453" t="s">
        <v>1549</v>
      </c>
      <c r="H1453" t="s">
        <v>198</v>
      </c>
      <c r="I1453" t="s">
        <v>1550</v>
      </c>
      <c r="J1453">
        <v>1974</v>
      </c>
      <c r="K1453">
        <v>215000</v>
      </c>
      <c r="L1453">
        <v>24</v>
      </c>
      <c r="M1453" t="s">
        <v>200</v>
      </c>
      <c r="N1453" t="s">
        <v>383</v>
      </c>
      <c r="O1453" t="s">
        <v>202</v>
      </c>
      <c r="P1453" t="s">
        <v>384</v>
      </c>
    </row>
    <row r="1454" spans="1:16" x14ac:dyDescent="0.25">
      <c r="A1454">
        <v>2857</v>
      </c>
      <c r="B1454" t="s">
        <v>360</v>
      </c>
      <c r="E1454" t="s">
        <v>1777</v>
      </c>
      <c r="F1454" t="s">
        <v>347</v>
      </c>
      <c r="G1454" t="s">
        <v>1549</v>
      </c>
      <c r="H1454" t="s">
        <v>198</v>
      </c>
      <c r="I1454" t="s">
        <v>1550</v>
      </c>
      <c r="J1454">
        <v>1993</v>
      </c>
      <c r="K1454">
        <v>204730</v>
      </c>
      <c r="L1454">
        <v>24</v>
      </c>
      <c r="M1454" t="s">
        <v>200</v>
      </c>
      <c r="N1454" t="s">
        <v>467</v>
      </c>
      <c r="O1454" t="s">
        <v>202</v>
      </c>
      <c r="P1454" t="s">
        <v>365</v>
      </c>
    </row>
    <row r="1455" spans="1:16" x14ac:dyDescent="0.25">
      <c r="A1455">
        <v>2858</v>
      </c>
      <c r="B1455" t="s">
        <v>360</v>
      </c>
      <c r="E1455" t="s">
        <v>1777</v>
      </c>
      <c r="F1455" t="s">
        <v>347</v>
      </c>
      <c r="G1455" t="s">
        <v>1549</v>
      </c>
      <c r="H1455" t="s">
        <v>198</v>
      </c>
      <c r="I1455" t="s">
        <v>1550</v>
      </c>
      <c r="J1455">
        <v>1993</v>
      </c>
      <c r="K1455">
        <v>157301</v>
      </c>
      <c r="L1455">
        <v>24</v>
      </c>
      <c r="M1455" t="s">
        <v>200</v>
      </c>
      <c r="N1455" t="s">
        <v>467</v>
      </c>
      <c r="O1455" t="s">
        <v>202</v>
      </c>
      <c r="P1455" t="s">
        <v>365</v>
      </c>
    </row>
    <row r="1456" spans="1:16" x14ac:dyDescent="0.25">
      <c r="A1456">
        <v>2859</v>
      </c>
      <c r="B1456" t="s">
        <v>360</v>
      </c>
      <c r="E1456" t="s">
        <v>1778</v>
      </c>
      <c r="F1456" t="s">
        <v>347</v>
      </c>
      <c r="G1456" t="s">
        <v>1549</v>
      </c>
      <c r="H1456" t="s">
        <v>198</v>
      </c>
      <c r="I1456" t="s">
        <v>1550</v>
      </c>
      <c r="J1456">
        <v>1984</v>
      </c>
      <c r="K1456">
        <v>45000</v>
      </c>
      <c r="L1456">
        <v>24</v>
      </c>
      <c r="M1456" t="s">
        <v>200</v>
      </c>
      <c r="N1456" t="s">
        <v>383</v>
      </c>
      <c r="O1456" t="s">
        <v>202</v>
      </c>
      <c r="P1456" t="s">
        <v>384</v>
      </c>
    </row>
    <row r="1457" spans="1:16" x14ac:dyDescent="0.25">
      <c r="A1457">
        <v>2860</v>
      </c>
      <c r="B1457" t="s">
        <v>360</v>
      </c>
      <c r="E1457" t="s">
        <v>1779</v>
      </c>
      <c r="F1457" t="s">
        <v>347</v>
      </c>
      <c r="G1457" t="s">
        <v>1549</v>
      </c>
      <c r="H1457" t="s">
        <v>198</v>
      </c>
      <c r="I1457" t="s">
        <v>1550</v>
      </c>
      <c r="J1457">
        <v>1995</v>
      </c>
      <c r="K1457">
        <v>203875</v>
      </c>
      <c r="L1457">
        <v>24</v>
      </c>
      <c r="M1457" t="s">
        <v>200</v>
      </c>
      <c r="N1457" t="s">
        <v>467</v>
      </c>
      <c r="O1457" t="s">
        <v>202</v>
      </c>
      <c r="P1457" t="s">
        <v>365</v>
      </c>
    </row>
    <row r="1458" spans="1:16" x14ac:dyDescent="0.25">
      <c r="A1458">
        <v>2861</v>
      </c>
      <c r="B1458" t="s">
        <v>360</v>
      </c>
      <c r="E1458" t="s">
        <v>1780</v>
      </c>
      <c r="F1458" t="s">
        <v>347</v>
      </c>
      <c r="G1458" t="s">
        <v>1549</v>
      </c>
      <c r="H1458" t="s">
        <v>198</v>
      </c>
      <c r="I1458" t="s">
        <v>1550</v>
      </c>
      <c r="J1458">
        <v>1968</v>
      </c>
      <c r="K1458">
        <v>285000</v>
      </c>
      <c r="L1458">
        <v>24</v>
      </c>
      <c r="M1458" t="s">
        <v>200</v>
      </c>
      <c r="N1458" t="s">
        <v>383</v>
      </c>
      <c r="O1458" t="s">
        <v>202</v>
      </c>
      <c r="P1458" t="s">
        <v>384</v>
      </c>
    </row>
    <row r="1459" spans="1:16" x14ac:dyDescent="0.25">
      <c r="A1459">
        <v>2862</v>
      </c>
      <c r="B1459" t="s">
        <v>360</v>
      </c>
      <c r="E1459" t="s">
        <v>1781</v>
      </c>
      <c r="F1459" t="s">
        <v>347</v>
      </c>
      <c r="G1459" t="s">
        <v>1549</v>
      </c>
      <c r="H1459" t="s">
        <v>198</v>
      </c>
      <c r="I1459" t="s">
        <v>1550</v>
      </c>
      <c r="J1459">
        <v>1962</v>
      </c>
      <c r="K1459">
        <v>515000</v>
      </c>
      <c r="L1459">
        <v>24</v>
      </c>
      <c r="M1459" t="s">
        <v>200</v>
      </c>
      <c r="N1459" t="s">
        <v>383</v>
      </c>
      <c r="O1459" t="s">
        <v>202</v>
      </c>
      <c r="P1459" t="s">
        <v>384</v>
      </c>
    </row>
    <row r="1460" spans="1:16" x14ac:dyDescent="0.25">
      <c r="A1460">
        <v>2863</v>
      </c>
      <c r="B1460" t="s">
        <v>360</v>
      </c>
      <c r="E1460" t="s">
        <v>1781</v>
      </c>
      <c r="F1460" t="s">
        <v>347</v>
      </c>
      <c r="G1460" t="s">
        <v>1549</v>
      </c>
      <c r="H1460" t="s">
        <v>198</v>
      </c>
      <c r="I1460" t="s">
        <v>1550</v>
      </c>
      <c r="J1460">
        <v>1962</v>
      </c>
      <c r="K1460">
        <v>50000</v>
      </c>
      <c r="L1460">
        <v>24</v>
      </c>
      <c r="M1460" t="s">
        <v>200</v>
      </c>
      <c r="N1460" t="s">
        <v>383</v>
      </c>
      <c r="O1460" t="s">
        <v>202</v>
      </c>
      <c r="P1460" t="s">
        <v>384</v>
      </c>
    </row>
    <row r="1461" spans="1:16" x14ac:dyDescent="0.25">
      <c r="A1461">
        <v>2864</v>
      </c>
      <c r="B1461" t="s">
        <v>360</v>
      </c>
      <c r="E1461" t="s">
        <v>1781</v>
      </c>
      <c r="F1461" t="s">
        <v>347</v>
      </c>
      <c r="G1461" t="s">
        <v>1549</v>
      </c>
      <c r="H1461" t="s">
        <v>198</v>
      </c>
      <c r="I1461" t="s">
        <v>1550</v>
      </c>
      <c r="J1461">
        <v>1985</v>
      </c>
      <c r="K1461">
        <v>105102</v>
      </c>
      <c r="L1461">
        <v>24</v>
      </c>
      <c r="M1461" t="s">
        <v>200</v>
      </c>
      <c r="N1461" t="s">
        <v>467</v>
      </c>
      <c r="O1461" t="s">
        <v>202</v>
      </c>
      <c r="P1461" t="s">
        <v>365</v>
      </c>
    </row>
    <row r="1462" spans="1:16" x14ac:dyDescent="0.25">
      <c r="A1462">
        <v>2865</v>
      </c>
      <c r="B1462" t="s">
        <v>360</v>
      </c>
      <c r="E1462" t="s">
        <v>1781</v>
      </c>
      <c r="F1462" t="s">
        <v>347</v>
      </c>
      <c r="G1462" t="s">
        <v>1549</v>
      </c>
      <c r="H1462" t="s">
        <v>198</v>
      </c>
      <c r="I1462" t="s">
        <v>1550</v>
      </c>
      <c r="J1462">
        <v>1983</v>
      </c>
      <c r="K1462">
        <v>192500</v>
      </c>
      <c r="L1462">
        <v>24</v>
      </c>
      <c r="M1462" t="s">
        <v>200</v>
      </c>
      <c r="N1462" t="s">
        <v>383</v>
      </c>
      <c r="O1462" t="s">
        <v>202</v>
      </c>
      <c r="P1462" t="s">
        <v>384</v>
      </c>
    </row>
    <row r="1463" spans="1:16" x14ac:dyDescent="0.25">
      <c r="A1463">
        <v>2866</v>
      </c>
      <c r="B1463" t="s">
        <v>360</v>
      </c>
      <c r="E1463" t="s">
        <v>1782</v>
      </c>
      <c r="F1463" t="s">
        <v>347</v>
      </c>
      <c r="G1463" t="s">
        <v>1549</v>
      </c>
      <c r="H1463" t="s">
        <v>198</v>
      </c>
      <c r="I1463" t="s">
        <v>1550</v>
      </c>
      <c r="J1463">
        <v>1984</v>
      </c>
      <c r="K1463">
        <v>150000</v>
      </c>
      <c r="L1463">
        <v>24</v>
      </c>
      <c r="M1463" t="s">
        <v>200</v>
      </c>
      <c r="N1463" t="s">
        <v>383</v>
      </c>
      <c r="O1463" t="s">
        <v>202</v>
      </c>
      <c r="P1463" t="s">
        <v>384</v>
      </c>
    </row>
    <row r="1464" spans="1:16" x14ac:dyDescent="0.25">
      <c r="A1464">
        <v>2867</v>
      </c>
      <c r="B1464" t="s">
        <v>360</v>
      </c>
      <c r="E1464" t="s">
        <v>1783</v>
      </c>
      <c r="F1464" t="s">
        <v>347</v>
      </c>
      <c r="G1464" t="s">
        <v>1549</v>
      </c>
      <c r="H1464" t="s">
        <v>198</v>
      </c>
      <c r="I1464" t="s">
        <v>1550</v>
      </c>
      <c r="J1464">
        <v>1963</v>
      </c>
      <c r="K1464">
        <v>85000</v>
      </c>
      <c r="L1464">
        <v>24</v>
      </c>
      <c r="M1464" t="s">
        <v>200</v>
      </c>
      <c r="N1464" t="s">
        <v>383</v>
      </c>
      <c r="O1464" t="s">
        <v>202</v>
      </c>
      <c r="P1464" t="s">
        <v>384</v>
      </c>
    </row>
    <row r="1465" spans="1:16" x14ac:dyDescent="0.25">
      <c r="A1465">
        <v>2868</v>
      </c>
      <c r="B1465" t="s">
        <v>360</v>
      </c>
      <c r="E1465" t="s">
        <v>1783</v>
      </c>
      <c r="F1465" t="s">
        <v>347</v>
      </c>
      <c r="G1465" t="s">
        <v>1549</v>
      </c>
      <c r="H1465" t="s">
        <v>198</v>
      </c>
      <c r="I1465" t="s">
        <v>1550</v>
      </c>
      <c r="J1465">
        <v>1963</v>
      </c>
      <c r="K1465">
        <v>178000</v>
      </c>
      <c r="L1465">
        <v>24</v>
      </c>
      <c r="M1465" t="s">
        <v>200</v>
      </c>
      <c r="N1465" t="s">
        <v>383</v>
      </c>
      <c r="O1465" t="s">
        <v>202</v>
      </c>
      <c r="P1465" t="s">
        <v>384</v>
      </c>
    </row>
    <row r="1466" spans="1:16" x14ac:dyDescent="0.25">
      <c r="A1466">
        <v>2869</v>
      </c>
      <c r="B1466" t="s">
        <v>360</v>
      </c>
      <c r="E1466" t="s">
        <v>1784</v>
      </c>
      <c r="F1466" t="s">
        <v>347</v>
      </c>
      <c r="G1466" t="s">
        <v>1549</v>
      </c>
      <c r="H1466" t="s">
        <v>198</v>
      </c>
      <c r="I1466" t="s">
        <v>1550</v>
      </c>
      <c r="J1466">
        <v>1971</v>
      </c>
      <c r="K1466">
        <v>295000</v>
      </c>
      <c r="L1466">
        <v>24</v>
      </c>
      <c r="M1466" t="s">
        <v>200</v>
      </c>
      <c r="N1466" t="s">
        <v>383</v>
      </c>
      <c r="O1466" t="s">
        <v>202</v>
      </c>
      <c r="P1466" t="s">
        <v>384</v>
      </c>
    </row>
    <row r="1467" spans="1:16" x14ac:dyDescent="0.25">
      <c r="A1467">
        <v>2870</v>
      </c>
      <c r="B1467" t="s">
        <v>360</v>
      </c>
      <c r="E1467" t="s">
        <v>1785</v>
      </c>
      <c r="F1467" t="s">
        <v>347</v>
      </c>
      <c r="G1467" t="s">
        <v>1549</v>
      </c>
      <c r="H1467" t="s">
        <v>198</v>
      </c>
      <c r="I1467" t="s">
        <v>1550</v>
      </c>
      <c r="J1467">
        <v>1952</v>
      </c>
      <c r="K1467">
        <v>80000</v>
      </c>
      <c r="L1467">
        <v>24</v>
      </c>
      <c r="M1467" t="s">
        <v>200</v>
      </c>
      <c r="N1467" t="s">
        <v>383</v>
      </c>
      <c r="O1467" t="s">
        <v>202</v>
      </c>
      <c r="P1467" t="s">
        <v>384</v>
      </c>
    </row>
    <row r="1468" spans="1:16" x14ac:dyDescent="0.25">
      <c r="A1468">
        <v>2871</v>
      </c>
      <c r="B1468" t="s">
        <v>360</v>
      </c>
      <c r="E1468" t="s">
        <v>1786</v>
      </c>
      <c r="F1468" t="s">
        <v>347</v>
      </c>
      <c r="G1468" t="s">
        <v>1549</v>
      </c>
      <c r="H1468" t="s">
        <v>198</v>
      </c>
      <c r="I1468" t="s">
        <v>1550</v>
      </c>
      <c r="J1468">
        <v>1977</v>
      </c>
      <c r="K1468">
        <v>85000</v>
      </c>
      <c r="L1468">
        <v>24</v>
      </c>
      <c r="M1468" t="s">
        <v>200</v>
      </c>
      <c r="N1468" t="s">
        <v>383</v>
      </c>
      <c r="O1468" t="s">
        <v>202</v>
      </c>
      <c r="P1468" t="s">
        <v>384</v>
      </c>
    </row>
    <row r="1469" spans="1:16" x14ac:dyDescent="0.25">
      <c r="A1469">
        <v>2872</v>
      </c>
      <c r="B1469" t="s">
        <v>360</v>
      </c>
      <c r="E1469" t="s">
        <v>1787</v>
      </c>
      <c r="F1469" t="s">
        <v>347</v>
      </c>
      <c r="G1469" t="s">
        <v>1549</v>
      </c>
      <c r="H1469" t="s">
        <v>198</v>
      </c>
      <c r="I1469" t="s">
        <v>1550</v>
      </c>
      <c r="J1469">
        <v>1963</v>
      </c>
      <c r="K1469">
        <v>145000</v>
      </c>
      <c r="L1469">
        <v>24</v>
      </c>
      <c r="M1469" t="s">
        <v>200</v>
      </c>
      <c r="N1469" t="s">
        <v>383</v>
      </c>
      <c r="O1469" t="s">
        <v>202</v>
      </c>
      <c r="P1469" t="s">
        <v>384</v>
      </c>
    </row>
    <row r="1470" spans="1:16" x14ac:dyDescent="0.25">
      <c r="A1470">
        <v>2873</v>
      </c>
      <c r="B1470" t="s">
        <v>360</v>
      </c>
      <c r="E1470" t="s">
        <v>1788</v>
      </c>
      <c r="F1470" t="s">
        <v>347</v>
      </c>
      <c r="G1470" t="s">
        <v>1549</v>
      </c>
      <c r="H1470" t="s">
        <v>198</v>
      </c>
      <c r="I1470" t="s">
        <v>1550</v>
      </c>
      <c r="J1470">
        <v>1985</v>
      </c>
      <c r="K1470">
        <v>147058</v>
      </c>
      <c r="L1470">
        <v>24</v>
      </c>
      <c r="M1470" t="s">
        <v>200</v>
      </c>
      <c r="N1470" t="s">
        <v>467</v>
      </c>
      <c r="O1470" t="s">
        <v>202</v>
      </c>
      <c r="P1470" t="s">
        <v>365</v>
      </c>
    </row>
    <row r="1471" spans="1:16" x14ac:dyDescent="0.25">
      <c r="A1471">
        <v>2874</v>
      </c>
      <c r="B1471" t="s">
        <v>360</v>
      </c>
      <c r="E1471" t="s">
        <v>1789</v>
      </c>
      <c r="F1471" t="s">
        <v>347</v>
      </c>
      <c r="G1471" t="s">
        <v>1549</v>
      </c>
      <c r="H1471" t="s">
        <v>198</v>
      </c>
      <c r="I1471" t="s">
        <v>1550</v>
      </c>
      <c r="J1471">
        <v>1962</v>
      </c>
      <c r="K1471">
        <v>50000</v>
      </c>
      <c r="L1471">
        <v>24</v>
      </c>
      <c r="M1471" t="s">
        <v>200</v>
      </c>
      <c r="N1471" t="s">
        <v>383</v>
      </c>
      <c r="O1471" t="s">
        <v>202</v>
      </c>
      <c r="P1471" t="s">
        <v>384</v>
      </c>
    </row>
    <row r="1472" spans="1:16" x14ac:dyDescent="0.25">
      <c r="A1472">
        <v>2875</v>
      </c>
      <c r="B1472" t="s">
        <v>360</v>
      </c>
      <c r="E1472" t="s">
        <v>1789</v>
      </c>
      <c r="F1472" t="s">
        <v>347</v>
      </c>
      <c r="G1472" t="s">
        <v>1549</v>
      </c>
      <c r="H1472" t="s">
        <v>198</v>
      </c>
      <c r="I1472" t="s">
        <v>1550</v>
      </c>
      <c r="J1472">
        <v>1962</v>
      </c>
      <c r="K1472">
        <v>55000</v>
      </c>
      <c r="L1472">
        <v>24</v>
      </c>
      <c r="M1472" t="s">
        <v>200</v>
      </c>
      <c r="N1472" t="s">
        <v>383</v>
      </c>
      <c r="O1472" t="s">
        <v>202</v>
      </c>
      <c r="P1472" t="s">
        <v>384</v>
      </c>
    </row>
    <row r="1473" spans="1:16" x14ac:dyDescent="0.25">
      <c r="A1473">
        <v>2876</v>
      </c>
      <c r="B1473" t="s">
        <v>360</v>
      </c>
      <c r="E1473" t="s">
        <v>1790</v>
      </c>
      <c r="F1473" t="s">
        <v>347</v>
      </c>
      <c r="G1473" t="s">
        <v>1549</v>
      </c>
      <c r="H1473" t="s">
        <v>198</v>
      </c>
      <c r="I1473" t="s">
        <v>1550</v>
      </c>
      <c r="J1473">
        <v>1967</v>
      </c>
      <c r="K1473">
        <v>100000</v>
      </c>
      <c r="L1473">
        <v>24</v>
      </c>
      <c r="M1473" t="s">
        <v>200</v>
      </c>
      <c r="N1473" t="s">
        <v>383</v>
      </c>
      <c r="O1473" t="s">
        <v>202</v>
      </c>
      <c r="P1473" t="s">
        <v>384</v>
      </c>
    </row>
    <row r="1474" spans="1:16" x14ac:dyDescent="0.25">
      <c r="A1474">
        <v>2877</v>
      </c>
      <c r="B1474" t="s">
        <v>360</v>
      </c>
      <c r="E1474" t="s">
        <v>1791</v>
      </c>
      <c r="F1474" t="s">
        <v>347</v>
      </c>
      <c r="G1474" t="s">
        <v>1549</v>
      </c>
      <c r="H1474" t="s">
        <v>198</v>
      </c>
      <c r="I1474" t="s">
        <v>1550</v>
      </c>
      <c r="J1474">
        <v>1967</v>
      </c>
      <c r="K1474">
        <v>50000</v>
      </c>
      <c r="L1474">
        <v>24</v>
      </c>
      <c r="M1474" t="s">
        <v>200</v>
      </c>
      <c r="N1474" t="s">
        <v>383</v>
      </c>
      <c r="O1474" t="s">
        <v>202</v>
      </c>
      <c r="P1474" t="s">
        <v>384</v>
      </c>
    </row>
    <row r="1475" spans="1:16" x14ac:dyDescent="0.25">
      <c r="A1475">
        <v>2878</v>
      </c>
      <c r="B1475" t="s">
        <v>360</v>
      </c>
      <c r="E1475" t="s">
        <v>1792</v>
      </c>
      <c r="F1475" t="s">
        <v>347</v>
      </c>
      <c r="G1475" t="s">
        <v>1549</v>
      </c>
      <c r="H1475" t="s">
        <v>198</v>
      </c>
      <c r="I1475" t="s">
        <v>1550</v>
      </c>
      <c r="J1475">
        <v>1969</v>
      </c>
      <c r="K1475">
        <v>65000</v>
      </c>
      <c r="L1475">
        <v>24</v>
      </c>
      <c r="M1475" t="s">
        <v>200</v>
      </c>
      <c r="N1475" t="s">
        <v>383</v>
      </c>
      <c r="O1475" t="s">
        <v>202</v>
      </c>
      <c r="P1475" t="s">
        <v>384</v>
      </c>
    </row>
    <row r="1476" spans="1:16" x14ac:dyDescent="0.25">
      <c r="A1476">
        <v>2879</v>
      </c>
      <c r="B1476" t="s">
        <v>360</v>
      </c>
      <c r="E1476" t="s">
        <v>1793</v>
      </c>
      <c r="F1476" t="s">
        <v>347</v>
      </c>
      <c r="G1476" t="s">
        <v>1549</v>
      </c>
      <c r="H1476" t="s">
        <v>198</v>
      </c>
      <c r="I1476" t="s">
        <v>1550</v>
      </c>
      <c r="J1476">
        <v>1967</v>
      </c>
      <c r="K1476">
        <v>119500</v>
      </c>
      <c r="L1476">
        <v>24</v>
      </c>
      <c r="M1476" t="s">
        <v>200</v>
      </c>
      <c r="N1476" t="s">
        <v>383</v>
      </c>
      <c r="O1476" t="s">
        <v>202</v>
      </c>
      <c r="P1476" t="s">
        <v>384</v>
      </c>
    </row>
    <row r="1477" spans="1:16" x14ac:dyDescent="0.25">
      <c r="A1477">
        <v>2880</v>
      </c>
      <c r="B1477" t="s">
        <v>360</v>
      </c>
      <c r="E1477" t="s">
        <v>1793</v>
      </c>
      <c r="F1477" t="s">
        <v>347</v>
      </c>
      <c r="G1477" t="s">
        <v>1549</v>
      </c>
      <c r="H1477" t="s">
        <v>198</v>
      </c>
      <c r="I1477" t="s">
        <v>1550</v>
      </c>
      <c r="J1477">
        <v>1967</v>
      </c>
      <c r="K1477">
        <v>119500</v>
      </c>
      <c r="L1477">
        <v>24</v>
      </c>
      <c r="M1477" t="s">
        <v>200</v>
      </c>
      <c r="N1477" t="s">
        <v>383</v>
      </c>
      <c r="O1477" t="s">
        <v>202</v>
      </c>
      <c r="P1477" t="s">
        <v>384</v>
      </c>
    </row>
    <row r="1478" spans="1:16" x14ac:dyDescent="0.25">
      <c r="A1478">
        <v>2881</v>
      </c>
      <c r="B1478" t="s">
        <v>360</v>
      </c>
      <c r="E1478" t="s">
        <v>1793</v>
      </c>
      <c r="F1478" t="s">
        <v>347</v>
      </c>
      <c r="G1478" t="s">
        <v>1549</v>
      </c>
      <c r="H1478" t="s">
        <v>198</v>
      </c>
      <c r="I1478" t="s">
        <v>1550</v>
      </c>
      <c r="J1478">
        <v>1963</v>
      </c>
      <c r="K1478">
        <v>125000</v>
      </c>
      <c r="L1478">
        <v>24</v>
      </c>
      <c r="M1478" t="s">
        <v>200</v>
      </c>
      <c r="N1478" t="s">
        <v>383</v>
      </c>
      <c r="O1478" t="s">
        <v>202</v>
      </c>
      <c r="P1478" t="s">
        <v>384</v>
      </c>
    </row>
    <row r="1479" spans="1:16" x14ac:dyDescent="0.25">
      <c r="A1479">
        <v>2882</v>
      </c>
      <c r="B1479" t="s">
        <v>360</v>
      </c>
      <c r="E1479" t="s">
        <v>1794</v>
      </c>
      <c r="F1479" t="s">
        <v>347</v>
      </c>
      <c r="G1479" t="s">
        <v>1549</v>
      </c>
      <c r="H1479" t="s">
        <v>198</v>
      </c>
      <c r="I1479" t="s">
        <v>1550</v>
      </c>
      <c r="J1479">
        <v>1967</v>
      </c>
      <c r="K1479">
        <v>200000</v>
      </c>
      <c r="L1479">
        <v>24</v>
      </c>
      <c r="M1479" t="s">
        <v>200</v>
      </c>
      <c r="N1479" t="s">
        <v>383</v>
      </c>
      <c r="O1479" t="s">
        <v>202</v>
      </c>
      <c r="P1479" t="s">
        <v>384</v>
      </c>
    </row>
    <row r="1480" spans="1:16" x14ac:dyDescent="0.25">
      <c r="A1480">
        <v>2883</v>
      </c>
      <c r="B1480" t="s">
        <v>360</v>
      </c>
      <c r="E1480" t="s">
        <v>1795</v>
      </c>
      <c r="F1480" t="s">
        <v>347</v>
      </c>
      <c r="G1480" t="s">
        <v>1549</v>
      </c>
      <c r="H1480" t="s">
        <v>198</v>
      </c>
      <c r="I1480" t="s">
        <v>1550</v>
      </c>
      <c r="J1480">
        <v>1967</v>
      </c>
      <c r="K1480">
        <v>200000</v>
      </c>
      <c r="L1480">
        <v>24</v>
      </c>
      <c r="M1480" t="s">
        <v>200</v>
      </c>
      <c r="N1480" t="s">
        <v>383</v>
      </c>
      <c r="O1480" t="s">
        <v>202</v>
      </c>
      <c r="P1480" t="s">
        <v>384</v>
      </c>
    </row>
    <row r="1481" spans="1:16" x14ac:dyDescent="0.25">
      <c r="A1481">
        <v>2884</v>
      </c>
      <c r="B1481" t="s">
        <v>360</v>
      </c>
      <c r="E1481" t="s">
        <v>1796</v>
      </c>
      <c r="F1481" t="s">
        <v>347</v>
      </c>
      <c r="G1481" t="s">
        <v>1549</v>
      </c>
      <c r="H1481" t="s">
        <v>198</v>
      </c>
      <c r="I1481" t="s">
        <v>1550</v>
      </c>
      <c r="J1481">
        <v>1971</v>
      </c>
      <c r="K1481">
        <v>55000</v>
      </c>
      <c r="L1481">
        <v>24</v>
      </c>
      <c r="M1481" t="s">
        <v>200</v>
      </c>
      <c r="N1481" t="s">
        <v>383</v>
      </c>
      <c r="O1481" t="s">
        <v>202</v>
      </c>
      <c r="P1481" t="s">
        <v>384</v>
      </c>
    </row>
    <row r="1482" spans="1:16" x14ac:dyDescent="0.25">
      <c r="A1482">
        <v>2885</v>
      </c>
      <c r="B1482" t="s">
        <v>360</v>
      </c>
      <c r="E1482" t="s">
        <v>1797</v>
      </c>
      <c r="F1482" t="s">
        <v>347</v>
      </c>
      <c r="G1482" t="s">
        <v>1549</v>
      </c>
      <c r="H1482" t="s">
        <v>198</v>
      </c>
      <c r="I1482" t="s">
        <v>1550</v>
      </c>
      <c r="J1482">
        <v>1967</v>
      </c>
      <c r="K1482">
        <v>5000</v>
      </c>
      <c r="L1482">
        <v>24</v>
      </c>
      <c r="M1482" t="s">
        <v>200</v>
      </c>
      <c r="N1482" t="s">
        <v>383</v>
      </c>
      <c r="O1482" t="s">
        <v>202</v>
      </c>
      <c r="P1482" t="s">
        <v>384</v>
      </c>
    </row>
    <row r="1483" spans="1:16" x14ac:dyDescent="0.25">
      <c r="A1483">
        <v>2886</v>
      </c>
      <c r="B1483" t="s">
        <v>360</v>
      </c>
      <c r="E1483" t="s">
        <v>1798</v>
      </c>
      <c r="F1483" t="s">
        <v>347</v>
      </c>
      <c r="G1483" t="s">
        <v>1549</v>
      </c>
      <c r="H1483" t="s">
        <v>198</v>
      </c>
      <c r="I1483" t="s">
        <v>1550</v>
      </c>
      <c r="J1483">
        <v>1967</v>
      </c>
      <c r="K1483">
        <v>75000</v>
      </c>
      <c r="L1483">
        <v>24</v>
      </c>
      <c r="M1483" t="s">
        <v>200</v>
      </c>
      <c r="N1483" t="s">
        <v>383</v>
      </c>
      <c r="O1483" t="s">
        <v>202</v>
      </c>
      <c r="P1483" t="s">
        <v>384</v>
      </c>
    </row>
    <row r="1484" spans="1:16" x14ac:dyDescent="0.25">
      <c r="A1484">
        <v>2887</v>
      </c>
      <c r="B1484" t="s">
        <v>360</v>
      </c>
      <c r="E1484" t="s">
        <v>1799</v>
      </c>
      <c r="F1484" t="s">
        <v>347</v>
      </c>
      <c r="G1484" t="s">
        <v>1549</v>
      </c>
      <c r="H1484" t="s">
        <v>198</v>
      </c>
      <c r="I1484" t="s">
        <v>1550</v>
      </c>
      <c r="J1484">
        <v>1985</v>
      </c>
      <c r="K1484">
        <v>157534</v>
      </c>
      <c r="L1484">
        <v>24</v>
      </c>
      <c r="M1484" t="s">
        <v>200</v>
      </c>
      <c r="N1484" t="s">
        <v>467</v>
      </c>
      <c r="O1484" t="s">
        <v>202</v>
      </c>
      <c r="P1484" t="s">
        <v>365</v>
      </c>
    </row>
    <row r="1485" spans="1:16" x14ac:dyDescent="0.25">
      <c r="A1485">
        <v>2889</v>
      </c>
      <c r="B1485" t="s">
        <v>425</v>
      </c>
      <c r="E1485" t="s">
        <v>1800</v>
      </c>
      <c r="F1485" t="s">
        <v>347</v>
      </c>
      <c r="G1485" t="s">
        <v>1549</v>
      </c>
      <c r="H1485" t="s">
        <v>198</v>
      </c>
      <c r="I1485" t="s">
        <v>1550</v>
      </c>
      <c r="J1485">
        <v>1989</v>
      </c>
      <c r="K1485">
        <v>126</v>
      </c>
      <c r="L1485">
        <v>24</v>
      </c>
      <c r="M1485" t="s">
        <v>200</v>
      </c>
      <c r="N1485" t="s">
        <v>467</v>
      </c>
      <c r="O1485" t="s">
        <v>202</v>
      </c>
      <c r="P1485" t="s">
        <v>468</v>
      </c>
    </row>
    <row r="1486" spans="1:16" x14ac:dyDescent="0.25">
      <c r="A1486">
        <v>2890</v>
      </c>
      <c r="B1486" t="s">
        <v>425</v>
      </c>
      <c r="E1486" t="s">
        <v>1800</v>
      </c>
      <c r="F1486" t="s">
        <v>347</v>
      </c>
      <c r="G1486" t="s">
        <v>1549</v>
      </c>
      <c r="H1486" t="s">
        <v>198</v>
      </c>
      <c r="I1486" t="s">
        <v>1550</v>
      </c>
      <c r="J1486">
        <v>1989</v>
      </c>
      <c r="K1486">
        <v>499</v>
      </c>
      <c r="L1486">
        <v>24</v>
      </c>
      <c r="M1486" t="s">
        <v>200</v>
      </c>
      <c r="N1486" t="s">
        <v>467</v>
      </c>
      <c r="O1486" t="s">
        <v>202</v>
      </c>
      <c r="P1486" t="s">
        <v>468</v>
      </c>
    </row>
    <row r="1487" spans="1:16" x14ac:dyDescent="0.25">
      <c r="A1487">
        <v>2891</v>
      </c>
      <c r="B1487" t="s">
        <v>425</v>
      </c>
      <c r="E1487" t="s">
        <v>1800</v>
      </c>
      <c r="F1487" t="s">
        <v>347</v>
      </c>
      <c r="G1487" t="s">
        <v>1549</v>
      </c>
      <c r="H1487" t="s">
        <v>198</v>
      </c>
      <c r="I1487" t="s">
        <v>1550</v>
      </c>
      <c r="J1487">
        <v>1989</v>
      </c>
      <c r="K1487">
        <v>788</v>
      </c>
      <c r="L1487">
        <v>24</v>
      </c>
      <c r="M1487" t="s">
        <v>200</v>
      </c>
      <c r="N1487" t="s">
        <v>467</v>
      </c>
      <c r="O1487" t="s">
        <v>202</v>
      </c>
      <c r="P1487" t="s">
        <v>468</v>
      </c>
    </row>
    <row r="1488" spans="1:16" x14ac:dyDescent="0.25">
      <c r="A1488">
        <v>2892</v>
      </c>
      <c r="B1488" t="s">
        <v>425</v>
      </c>
      <c r="E1488" t="s">
        <v>1800</v>
      </c>
      <c r="F1488" t="s">
        <v>347</v>
      </c>
      <c r="G1488" t="s">
        <v>1549</v>
      </c>
      <c r="H1488" t="s">
        <v>198</v>
      </c>
      <c r="I1488" t="s">
        <v>1550</v>
      </c>
      <c r="J1488">
        <v>1989</v>
      </c>
      <c r="K1488">
        <v>563</v>
      </c>
      <c r="L1488">
        <v>24</v>
      </c>
      <c r="M1488" t="s">
        <v>200</v>
      </c>
      <c r="N1488" t="s">
        <v>467</v>
      </c>
      <c r="O1488" t="s">
        <v>202</v>
      </c>
      <c r="P1488" t="s">
        <v>468</v>
      </c>
    </row>
    <row r="1489" spans="1:16" x14ac:dyDescent="0.25">
      <c r="A1489">
        <v>2893</v>
      </c>
      <c r="B1489" t="s">
        <v>425</v>
      </c>
      <c r="E1489" t="s">
        <v>1800</v>
      </c>
      <c r="F1489" t="s">
        <v>347</v>
      </c>
      <c r="G1489" t="s">
        <v>1549</v>
      </c>
      <c r="H1489" t="s">
        <v>198</v>
      </c>
      <c r="I1489" t="s">
        <v>1550</v>
      </c>
      <c r="J1489">
        <v>1989</v>
      </c>
      <c r="K1489">
        <v>747</v>
      </c>
      <c r="L1489">
        <v>24</v>
      </c>
      <c r="M1489" t="s">
        <v>200</v>
      </c>
      <c r="N1489" t="s">
        <v>467</v>
      </c>
      <c r="O1489" t="s">
        <v>202</v>
      </c>
      <c r="P1489" t="s">
        <v>468</v>
      </c>
    </row>
    <row r="1490" spans="1:16" x14ac:dyDescent="0.25">
      <c r="A1490">
        <v>2894</v>
      </c>
      <c r="B1490" t="s">
        <v>425</v>
      </c>
      <c r="E1490" t="s">
        <v>1800</v>
      </c>
      <c r="F1490" t="s">
        <v>347</v>
      </c>
      <c r="G1490" t="s">
        <v>1549</v>
      </c>
      <c r="H1490" t="s">
        <v>198</v>
      </c>
      <c r="I1490" t="s">
        <v>1550</v>
      </c>
      <c r="J1490">
        <v>1989</v>
      </c>
      <c r="K1490">
        <v>595</v>
      </c>
      <c r="L1490">
        <v>24</v>
      </c>
      <c r="M1490" t="s">
        <v>200</v>
      </c>
      <c r="N1490" t="s">
        <v>467</v>
      </c>
      <c r="O1490" t="s">
        <v>202</v>
      </c>
      <c r="P1490" t="s">
        <v>468</v>
      </c>
    </row>
    <row r="1491" spans="1:16" x14ac:dyDescent="0.25">
      <c r="A1491">
        <v>2895</v>
      </c>
      <c r="B1491" t="s">
        <v>360</v>
      </c>
      <c r="E1491" t="s">
        <v>1801</v>
      </c>
      <c r="F1491" t="s">
        <v>347</v>
      </c>
      <c r="G1491" t="s">
        <v>1549</v>
      </c>
      <c r="H1491" t="s">
        <v>198</v>
      </c>
      <c r="I1491" t="s">
        <v>1550</v>
      </c>
      <c r="J1491">
        <v>1964</v>
      </c>
      <c r="K1491">
        <v>50512</v>
      </c>
      <c r="L1491">
        <v>24</v>
      </c>
      <c r="M1491" t="s">
        <v>200</v>
      </c>
      <c r="N1491" t="s">
        <v>383</v>
      </c>
      <c r="O1491" t="s">
        <v>202</v>
      </c>
      <c r="P1491" t="s">
        <v>384</v>
      </c>
    </row>
    <row r="1492" spans="1:16" x14ac:dyDescent="0.25">
      <c r="A1492">
        <v>2896</v>
      </c>
      <c r="B1492" t="s">
        <v>360</v>
      </c>
      <c r="E1492" t="s">
        <v>1802</v>
      </c>
      <c r="F1492" t="s">
        <v>347</v>
      </c>
      <c r="G1492" t="s">
        <v>1549</v>
      </c>
      <c r="H1492" t="s">
        <v>198</v>
      </c>
      <c r="I1492" t="s">
        <v>1550</v>
      </c>
      <c r="J1492">
        <v>1960</v>
      </c>
      <c r="K1492">
        <v>95400</v>
      </c>
      <c r="L1492">
        <v>24</v>
      </c>
      <c r="M1492" t="s">
        <v>200</v>
      </c>
      <c r="N1492" t="s">
        <v>383</v>
      </c>
      <c r="O1492" t="s">
        <v>202</v>
      </c>
      <c r="P1492" t="s">
        <v>384</v>
      </c>
    </row>
    <row r="1493" spans="1:16" x14ac:dyDescent="0.25">
      <c r="A1493">
        <v>2897</v>
      </c>
      <c r="B1493" t="s">
        <v>360</v>
      </c>
      <c r="E1493" t="s">
        <v>1803</v>
      </c>
      <c r="F1493" t="s">
        <v>347</v>
      </c>
      <c r="G1493" t="s">
        <v>1549</v>
      </c>
      <c r="H1493" t="s">
        <v>198</v>
      </c>
      <c r="I1493" t="s">
        <v>1550</v>
      </c>
      <c r="J1493">
        <v>1962</v>
      </c>
      <c r="K1493">
        <v>12381</v>
      </c>
      <c r="L1493">
        <v>24</v>
      </c>
      <c r="M1493" t="s">
        <v>200</v>
      </c>
      <c r="N1493" t="s">
        <v>383</v>
      </c>
      <c r="O1493" t="s">
        <v>202</v>
      </c>
      <c r="P1493" t="s">
        <v>384</v>
      </c>
    </row>
    <row r="1494" spans="1:16" x14ac:dyDescent="0.25">
      <c r="A1494">
        <v>2898</v>
      </c>
      <c r="B1494" t="s">
        <v>360</v>
      </c>
      <c r="E1494" t="s">
        <v>1804</v>
      </c>
      <c r="F1494" t="s">
        <v>347</v>
      </c>
      <c r="G1494" t="s">
        <v>1549</v>
      </c>
      <c r="H1494" t="s">
        <v>198</v>
      </c>
      <c r="I1494" t="s">
        <v>1550</v>
      </c>
      <c r="J1494">
        <v>1977</v>
      </c>
      <c r="K1494">
        <v>67131</v>
      </c>
      <c r="L1494">
        <v>24</v>
      </c>
      <c r="M1494" t="s">
        <v>200</v>
      </c>
      <c r="N1494" t="s">
        <v>383</v>
      </c>
      <c r="O1494" t="s">
        <v>202</v>
      </c>
      <c r="P1494" t="s">
        <v>384</v>
      </c>
    </row>
    <row r="1495" spans="1:16" x14ac:dyDescent="0.25">
      <c r="A1495">
        <v>2899</v>
      </c>
      <c r="B1495" t="s">
        <v>360</v>
      </c>
      <c r="E1495" t="s">
        <v>1805</v>
      </c>
      <c r="F1495" t="s">
        <v>347</v>
      </c>
      <c r="G1495" t="s">
        <v>1549</v>
      </c>
      <c r="H1495" t="s">
        <v>198</v>
      </c>
      <c r="I1495" t="s">
        <v>1550</v>
      </c>
      <c r="J1495">
        <v>1959</v>
      </c>
      <c r="K1495">
        <v>98399</v>
      </c>
      <c r="L1495">
        <v>24</v>
      </c>
      <c r="M1495" t="s">
        <v>200</v>
      </c>
      <c r="N1495" t="s">
        <v>383</v>
      </c>
      <c r="O1495" t="s">
        <v>202</v>
      </c>
      <c r="P1495" t="s">
        <v>384</v>
      </c>
    </row>
    <row r="1496" spans="1:16" x14ac:dyDescent="0.25">
      <c r="A1496">
        <v>2900</v>
      </c>
      <c r="B1496" t="s">
        <v>360</v>
      </c>
      <c r="E1496" t="s">
        <v>1806</v>
      </c>
      <c r="F1496" t="s">
        <v>347</v>
      </c>
      <c r="G1496" t="s">
        <v>1549</v>
      </c>
      <c r="H1496" t="s">
        <v>198</v>
      </c>
      <c r="I1496" t="s">
        <v>1550</v>
      </c>
      <c r="J1496">
        <v>1970</v>
      </c>
      <c r="K1496">
        <v>148046</v>
      </c>
      <c r="L1496">
        <v>24</v>
      </c>
      <c r="M1496" t="s">
        <v>200</v>
      </c>
      <c r="N1496" t="s">
        <v>383</v>
      </c>
      <c r="O1496" t="s">
        <v>202</v>
      </c>
      <c r="P1496" t="s">
        <v>384</v>
      </c>
    </row>
    <row r="1497" spans="1:16" x14ac:dyDescent="0.25">
      <c r="A1497">
        <v>2901</v>
      </c>
      <c r="B1497" t="s">
        <v>360</v>
      </c>
      <c r="E1497" t="s">
        <v>1807</v>
      </c>
      <c r="F1497" t="s">
        <v>347</v>
      </c>
      <c r="G1497" t="s">
        <v>1549</v>
      </c>
      <c r="H1497" t="s">
        <v>198</v>
      </c>
      <c r="I1497" t="s">
        <v>1550</v>
      </c>
      <c r="J1497">
        <v>1992</v>
      </c>
      <c r="K1497">
        <v>124578</v>
      </c>
      <c r="L1497">
        <v>24</v>
      </c>
      <c r="M1497" t="s">
        <v>200</v>
      </c>
      <c r="N1497" t="s">
        <v>467</v>
      </c>
      <c r="O1497" t="s">
        <v>202</v>
      </c>
      <c r="P1497" t="s">
        <v>365</v>
      </c>
    </row>
    <row r="1498" spans="1:16" x14ac:dyDescent="0.25">
      <c r="A1498">
        <v>2902</v>
      </c>
      <c r="B1498" t="s">
        <v>360</v>
      </c>
      <c r="E1498" t="s">
        <v>1808</v>
      </c>
      <c r="F1498" t="s">
        <v>347</v>
      </c>
      <c r="G1498" t="s">
        <v>1549</v>
      </c>
      <c r="H1498" t="s">
        <v>198</v>
      </c>
      <c r="I1498" t="s">
        <v>1550</v>
      </c>
      <c r="J1498">
        <v>1976</v>
      </c>
      <c r="K1498">
        <v>91752</v>
      </c>
      <c r="L1498">
        <v>24</v>
      </c>
      <c r="M1498" t="s">
        <v>200</v>
      </c>
      <c r="N1498" t="s">
        <v>383</v>
      </c>
      <c r="O1498" t="s">
        <v>202</v>
      </c>
      <c r="P1498" t="s">
        <v>1589</v>
      </c>
    </row>
    <row r="1499" spans="1:16" x14ac:dyDescent="0.25">
      <c r="A1499">
        <v>2903</v>
      </c>
      <c r="B1499" t="s">
        <v>360</v>
      </c>
      <c r="E1499" t="s">
        <v>1809</v>
      </c>
      <c r="F1499" t="s">
        <v>347</v>
      </c>
      <c r="G1499" t="s">
        <v>1549</v>
      </c>
      <c r="H1499" t="s">
        <v>198</v>
      </c>
      <c r="I1499" t="s">
        <v>1550</v>
      </c>
      <c r="J1499">
        <v>1992</v>
      </c>
      <c r="K1499">
        <v>44611</v>
      </c>
      <c r="L1499">
        <v>24</v>
      </c>
      <c r="M1499" t="s">
        <v>200</v>
      </c>
      <c r="N1499" t="s">
        <v>467</v>
      </c>
      <c r="O1499" t="s">
        <v>202</v>
      </c>
      <c r="P1499" t="s">
        <v>365</v>
      </c>
    </row>
    <row r="1500" spans="1:16" x14ac:dyDescent="0.25">
      <c r="A1500">
        <v>2904</v>
      </c>
      <c r="B1500" t="s">
        <v>360</v>
      </c>
      <c r="E1500" t="s">
        <v>1810</v>
      </c>
      <c r="F1500" t="s">
        <v>347</v>
      </c>
      <c r="G1500" t="s">
        <v>1549</v>
      </c>
      <c r="H1500" t="s">
        <v>198</v>
      </c>
      <c r="I1500" t="s">
        <v>1550</v>
      </c>
      <c r="J1500">
        <v>1958</v>
      </c>
      <c r="K1500">
        <v>245083</v>
      </c>
      <c r="L1500">
        <v>24</v>
      </c>
      <c r="M1500" t="s">
        <v>200</v>
      </c>
      <c r="N1500" t="s">
        <v>467</v>
      </c>
      <c r="O1500" t="s">
        <v>202</v>
      </c>
      <c r="P1500" t="s">
        <v>365</v>
      </c>
    </row>
    <row r="1501" spans="1:16" x14ac:dyDescent="0.25">
      <c r="A1501">
        <v>2905</v>
      </c>
      <c r="B1501" t="s">
        <v>360</v>
      </c>
      <c r="E1501" t="s">
        <v>1811</v>
      </c>
      <c r="F1501" t="s">
        <v>347</v>
      </c>
      <c r="G1501" t="s">
        <v>1549</v>
      </c>
      <c r="H1501" t="s">
        <v>198</v>
      </c>
      <c r="I1501" t="s">
        <v>1550</v>
      </c>
      <c r="J1501">
        <v>1965</v>
      </c>
      <c r="K1501">
        <v>157789</v>
      </c>
      <c r="L1501">
        <v>24</v>
      </c>
      <c r="M1501" t="s">
        <v>200</v>
      </c>
      <c r="N1501" t="s">
        <v>383</v>
      </c>
      <c r="O1501" t="s">
        <v>202</v>
      </c>
      <c r="P1501" t="s">
        <v>384</v>
      </c>
    </row>
    <row r="1502" spans="1:16" x14ac:dyDescent="0.25">
      <c r="A1502">
        <v>2906</v>
      </c>
      <c r="B1502" t="s">
        <v>360</v>
      </c>
      <c r="E1502" t="s">
        <v>1812</v>
      </c>
      <c r="F1502" t="s">
        <v>347</v>
      </c>
      <c r="G1502" t="s">
        <v>1549</v>
      </c>
      <c r="H1502" t="s">
        <v>198</v>
      </c>
      <c r="I1502" t="s">
        <v>1550</v>
      </c>
      <c r="J1502">
        <v>1991</v>
      </c>
      <c r="K1502">
        <v>101056</v>
      </c>
      <c r="L1502">
        <v>24</v>
      </c>
      <c r="M1502" t="s">
        <v>200</v>
      </c>
      <c r="N1502" t="s">
        <v>467</v>
      </c>
      <c r="O1502" t="s">
        <v>202</v>
      </c>
      <c r="P1502" t="s">
        <v>365</v>
      </c>
    </row>
    <row r="1503" spans="1:16" x14ac:dyDescent="0.25">
      <c r="A1503">
        <v>2907</v>
      </c>
      <c r="B1503" t="s">
        <v>360</v>
      </c>
      <c r="E1503" t="s">
        <v>1813</v>
      </c>
      <c r="F1503" t="s">
        <v>347</v>
      </c>
      <c r="G1503" t="s">
        <v>1549</v>
      </c>
      <c r="H1503" t="s">
        <v>198</v>
      </c>
      <c r="I1503" t="s">
        <v>1550</v>
      </c>
      <c r="J1503">
        <v>1963</v>
      </c>
      <c r="K1503">
        <v>182967</v>
      </c>
      <c r="L1503">
        <v>24</v>
      </c>
      <c r="M1503" t="s">
        <v>200</v>
      </c>
      <c r="N1503" t="s">
        <v>383</v>
      </c>
      <c r="O1503" t="s">
        <v>202</v>
      </c>
      <c r="P1503" t="s">
        <v>1589</v>
      </c>
    </row>
    <row r="1504" spans="1:16" x14ac:dyDescent="0.25">
      <c r="A1504">
        <v>2908</v>
      </c>
      <c r="B1504" t="s">
        <v>360</v>
      </c>
      <c r="E1504" t="s">
        <v>1814</v>
      </c>
      <c r="F1504" t="s">
        <v>347</v>
      </c>
      <c r="G1504" t="s">
        <v>1549</v>
      </c>
      <c r="H1504" t="s">
        <v>198</v>
      </c>
      <c r="I1504" t="s">
        <v>1550</v>
      </c>
      <c r="J1504">
        <v>1969</v>
      </c>
      <c r="K1504">
        <v>183220</v>
      </c>
      <c r="L1504">
        <v>24</v>
      </c>
      <c r="M1504" t="s">
        <v>200</v>
      </c>
      <c r="N1504" t="s">
        <v>383</v>
      </c>
      <c r="O1504" t="s">
        <v>202</v>
      </c>
      <c r="P1504" t="s">
        <v>1589</v>
      </c>
    </row>
    <row r="1505" spans="1:16" x14ac:dyDescent="0.25">
      <c r="A1505">
        <v>2909</v>
      </c>
      <c r="B1505" t="s">
        <v>360</v>
      </c>
      <c r="E1505" t="s">
        <v>1815</v>
      </c>
      <c r="F1505" t="s">
        <v>347</v>
      </c>
      <c r="G1505" t="s">
        <v>1549</v>
      </c>
      <c r="H1505" t="s">
        <v>198</v>
      </c>
      <c r="I1505" t="s">
        <v>1550</v>
      </c>
      <c r="J1505">
        <v>1982</v>
      </c>
      <c r="K1505">
        <v>105327</v>
      </c>
      <c r="L1505">
        <v>24</v>
      </c>
      <c r="M1505" t="s">
        <v>200</v>
      </c>
      <c r="N1505" t="s">
        <v>383</v>
      </c>
      <c r="O1505" t="s">
        <v>202</v>
      </c>
      <c r="P1505" t="s">
        <v>1589</v>
      </c>
    </row>
    <row r="1506" spans="1:16" x14ac:dyDescent="0.25">
      <c r="A1506">
        <v>2910</v>
      </c>
      <c r="B1506" t="s">
        <v>360</v>
      </c>
      <c r="E1506" t="s">
        <v>1728</v>
      </c>
      <c r="F1506" t="s">
        <v>347</v>
      </c>
      <c r="G1506" t="s">
        <v>1549</v>
      </c>
      <c r="H1506" t="s">
        <v>198</v>
      </c>
      <c r="I1506" t="s">
        <v>1550</v>
      </c>
      <c r="J1506">
        <v>1969</v>
      </c>
      <c r="K1506">
        <v>97410</v>
      </c>
      <c r="L1506">
        <v>24</v>
      </c>
      <c r="M1506" t="s">
        <v>200</v>
      </c>
      <c r="N1506" t="s">
        <v>383</v>
      </c>
      <c r="O1506" t="s">
        <v>202</v>
      </c>
      <c r="P1506" t="s">
        <v>1589</v>
      </c>
    </row>
    <row r="1507" spans="1:16" x14ac:dyDescent="0.25">
      <c r="A1507">
        <v>2911</v>
      </c>
      <c r="B1507" t="s">
        <v>360</v>
      </c>
      <c r="E1507" t="s">
        <v>1816</v>
      </c>
      <c r="F1507" t="s">
        <v>347</v>
      </c>
      <c r="G1507" t="s">
        <v>1549</v>
      </c>
      <c r="H1507" t="s">
        <v>198</v>
      </c>
      <c r="I1507" t="s">
        <v>1550</v>
      </c>
      <c r="J1507">
        <v>1980</v>
      </c>
      <c r="K1507">
        <v>87392</v>
      </c>
      <c r="L1507">
        <v>24</v>
      </c>
      <c r="M1507" t="s">
        <v>200</v>
      </c>
      <c r="N1507" t="s">
        <v>383</v>
      </c>
      <c r="O1507" t="s">
        <v>202</v>
      </c>
      <c r="P1507" t="s">
        <v>1589</v>
      </c>
    </row>
    <row r="1508" spans="1:16" x14ac:dyDescent="0.25">
      <c r="A1508">
        <v>2912</v>
      </c>
      <c r="B1508" t="s">
        <v>360</v>
      </c>
      <c r="E1508" t="s">
        <v>1817</v>
      </c>
      <c r="F1508" t="s">
        <v>347</v>
      </c>
      <c r="G1508" t="s">
        <v>1549</v>
      </c>
      <c r="H1508" t="s">
        <v>198</v>
      </c>
      <c r="I1508" t="s">
        <v>1550</v>
      </c>
      <c r="J1508">
        <v>1968</v>
      </c>
      <c r="K1508">
        <v>245396</v>
      </c>
      <c r="L1508">
        <v>24</v>
      </c>
      <c r="M1508" t="s">
        <v>200</v>
      </c>
      <c r="N1508" t="s">
        <v>383</v>
      </c>
      <c r="O1508" t="s">
        <v>202</v>
      </c>
      <c r="P1508" t="s">
        <v>1589</v>
      </c>
    </row>
    <row r="1509" spans="1:16" x14ac:dyDescent="0.25">
      <c r="A1509">
        <v>2913</v>
      </c>
      <c r="B1509" t="s">
        <v>360</v>
      </c>
      <c r="E1509" t="s">
        <v>1818</v>
      </c>
      <c r="F1509" t="s">
        <v>347</v>
      </c>
      <c r="G1509" t="s">
        <v>1549</v>
      </c>
      <c r="H1509" t="s">
        <v>198</v>
      </c>
      <c r="I1509" t="s">
        <v>1550</v>
      </c>
      <c r="J1509">
        <v>1958</v>
      </c>
      <c r="K1509">
        <v>77759</v>
      </c>
      <c r="L1509">
        <v>24</v>
      </c>
      <c r="M1509" t="s">
        <v>200</v>
      </c>
      <c r="N1509" t="s">
        <v>383</v>
      </c>
      <c r="O1509" t="s">
        <v>202</v>
      </c>
      <c r="P1509" t="s">
        <v>1589</v>
      </c>
    </row>
    <row r="1510" spans="1:16" x14ac:dyDescent="0.25">
      <c r="A1510">
        <v>2914</v>
      </c>
      <c r="B1510" t="s">
        <v>360</v>
      </c>
      <c r="E1510" t="s">
        <v>1819</v>
      </c>
      <c r="F1510" t="s">
        <v>347</v>
      </c>
      <c r="G1510" t="s">
        <v>1549</v>
      </c>
      <c r="H1510" t="s">
        <v>198</v>
      </c>
      <c r="I1510" t="s">
        <v>1550</v>
      </c>
      <c r="J1510">
        <v>1969</v>
      </c>
      <c r="K1510">
        <v>156400</v>
      </c>
      <c r="L1510">
        <v>24</v>
      </c>
      <c r="M1510" t="s">
        <v>200</v>
      </c>
      <c r="N1510" t="s">
        <v>383</v>
      </c>
      <c r="O1510" t="s">
        <v>202</v>
      </c>
      <c r="P1510" t="s">
        <v>1589</v>
      </c>
    </row>
    <row r="1511" spans="1:16" x14ac:dyDescent="0.25">
      <c r="A1511">
        <v>2915</v>
      </c>
      <c r="B1511" t="s">
        <v>360</v>
      </c>
      <c r="E1511" t="s">
        <v>1820</v>
      </c>
      <c r="F1511" t="s">
        <v>347</v>
      </c>
      <c r="G1511" t="s">
        <v>1549</v>
      </c>
      <c r="H1511" t="s">
        <v>198</v>
      </c>
      <c r="I1511" t="s">
        <v>1550</v>
      </c>
      <c r="J1511">
        <v>1971</v>
      </c>
      <c r="K1511">
        <v>125197</v>
      </c>
      <c r="L1511">
        <v>24</v>
      </c>
      <c r="M1511" t="s">
        <v>200</v>
      </c>
      <c r="N1511" t="s">
        <v>383</v>
      </c>
      <c r="O1511" t="s">
        <v>202</v>
      </c>
      <c r="P1511" t="s">
        <v>1589</v>
      </c>
    </row>
    <row r="1512" spans="1:16" x14ac:dyDescent="0.25">
      <c r="A1512">
        <v>2916</v>
      </c>
      <c r="B1512" t="s">
        <v>360</v>
      </c>
      <c r="E1512" t="s">
        <v>1821</v>
      </c>
      <c r="F1512" t="s">
        <v>347</v>
      </c>
      <c r="G1512" t="s">
        <v>1549</v>
      </c>
      <c r="H1512" t="s">
        <v>198</v>
      </c>
      <c r="I1512" t="s">
        <v>1550</v>
      </c>
      <c r="J1512">
        <v>1971</v>
      </c>
      <c r="K1512">
        <v>204765</v>
      </c>
      <c r="L1512">
        <v>24</v>
      </c>
      <c r="M1512" t="s">
        <v>200</v>
      </c>
      <c r="N1512" t="s">
        <v>383</v>
      </c>
      <c r="O1512" t="s">
        <v>202</v>
      </c>
      <c r="P1512" t="s">
        <v>1589</v>
      </c>
    </row>
    <row r="1513" spans="1:16" x14ac:dyDescent="0.25">
      <c r="A1513">
        <v>2917</v>
      </c>
      <c r="B1513" t="s">
        <v>360</v>
      </c>
      <c r="E1513" t="s">
        <v>1822</v>
      </c>
      <c r="F1513" t="s">
        <v>347</v>
      </c>
      <c r="G1513" t="s">
        <v>1549</v>
      </c>
      <c r="H1513" t="s">
        <v>198</v>
      </c>
      <c r="I1513" t="s">
        <v>1550</v>
      </c>
      <c r="J1513">
        <v>1962</v>
      </c>
      <c r="K1513">
        <v>41351</v>
      </c>
      <c r="L1513">
        <v>24</v>
      </c>
      <c r="M1513" t="s">
        <v>200</v>
      </c>
      <c r="N1513" t="s">
        <v>383</v>
      </c>
      <c r="O1513" t="s">
        <v>202</v>
      </c>
      <c r="P1513" t="s">
        <v>1589</v>
      </c>
    </row>
    <row r="1514" spans="1:16" x14ac:dyDescent="0.25">
      <c r="A1514">
        <v>2918</v>
      </c>
      <c r="B1514" t="s">
        <v>360</v>
      </c>
      <c r="E1514" t="s">
        <v>1823</v>
      </c>
      <c r="F1514" t="s">
        <v>347</v>
      </c>
      <c r="G1514" t="s">
        <v>1549</v>
      </c>
      <c r="H1514" t="s">
        <v>198</v>
      </c>
      <c r="I1514" t="s">
        <v>1550</v>
      </c>
      <c r="J1514">
        <v>1970</v>
      </c>
      <c r="K1514">
        <v>46415</v>
      </c>
      <c r="L1514">
        <v>24</v>
      </c>
      <c r="M1514" t="s">
        <v>200</v>
      </c>
      <c r="N1514" t="s">
        <v>383</v>
      </c>
      <c r="O1514" t="s">
        <v>202</v>
      </c>
      <c r="P1514" t="s">
        <v>1589</v>
      </c>
    </row>
    <row r="1515" spans="1:16" x14ac:dyDescent="0.25">
      <c r="A1515">
        <v>2919</v>
      </c>
      <c r="B1515" t="s">
        <v>360</v>
      </c>
      <c r="E1515" t="s">
        <v>1824</v>
      </c>
      <c r="F1515" t="s">
        <v>347</v>
      </c>
      <c r="G1515" t="s">
        <v>1549</v>
      </c>
      <c r="H1515" t="s">
        <v>198</v>
      </c>
      <c r="I1515" t="s">
        <v>1550</v>
      </c>
      <c r="J1515">
        <v>1960</v>
      </c>
      <c r="K1515">
        <v>261431</v>
      </c>
      <c r="L1515">
        <v>24</v>
      </c>
      <c r="M1515" t="s">
        <v>200</v>
      </c>
      <c r="N1515" t="s">
        <v>383</v>
      </c>
      <c r="O1515" t="s">
        <v>202</v>
      </c>
      <c r="P1515" t="s">
        <v>1589</v>
      </c>
    </row>
    <row r="1516" spans="1:16" x14ac:dyDescent="0.25">
      <c r="A1516">
        <v>2920</v>
      </c>
      <c r="B1516" t="s">
        <v>360</v>
      </c>
      <c r="E1516" t="s">
        <v>1825</v>
      </c>
      <c r="F1516" t="s">
        <v>347</v>
      </c>
      <c r="G1516" t="s">
        <v>1549</v>
      </c>
      <c r="H1516" t="s">
        <v>198</v>
      </c>
      <c r="I1516" t="s">
        <v>1550</v>
      </c>
      <c r="J1516">
        <v>1977</v>
      </c>
      <c r="K1516">
        <v>143497</v>
      </c>
      <c r="L1516">
        <v>24</v>
      </c>
      <c r="M1516" t="s">
        <v>200</v>
      </c>
      <c r="N1516" t="s">
        <v>383</v>
      </c>
      <c r="O1516" t="s">
        <v>202</v>
      </c>
      <c r="P1516" t="s">
        <v>1589</v>
      </c>
    </row>
    <row r="1517" spans="1:16" x14ac:dyDescent="0.25">
      <c r="A1517">
        <v>2921</v>
      </c>
      <c r="B1517" t="s">
        <v>360</v>
      </c>
      <c r="E1517" t="s">
        <v>1826</v>
      </c>
      <c r="F1517" t="s">
        <v>347</v>
      </c>
      <c r="G1517" t="s">
        <v>1549</v>
      </c>
      <c r="H1517" t="s">
        <v>198</v>
      </c>
      <c r="I1517" t="s">
        <v>1550</v>
      </c>
      <c r="J1517">
        <v>1975</v>
      </c>
      <c r="K1517">
        <v>103040</v>
      </c>
      <c r="L1517">
        <v>24</v>
      </c>
      <c r="M1517" t="s">
        <v>200</v>
      </c>
      <c r="N1517" t="s">
        <v>383</v>
      </c>
      <c r="O1517" t="s">
        <v>202</v>
      </c>
      <c r="P1517" t="s">
        <v>1589</v>
      </c>
    </row>
    <row r="1518" spans="1:16" x14ac:dyDescent="0.25">
      <c r="A1518">
        <v>2923</v>
      </c>
      <c r="B1518" t="s">
        <v>360</v>
      </c>
      <c r="E1518" t="s">
        <v>1827</v>
      </c>
      <c r="F1518" t="s">
        <v>347</v>
      </c>
      <c r="G1518" t="s">
        <v>1549</v>
      </c>
      <c r="H1518" t="s">
        <v>198</v>
      </c>
      <c r="I1518" t="s">
        <v>1550</v>
      </c>
      <c r="J1518">
        <v>1964</v>
      </c>
      <c r="K1518">
        <v>100000</v>
      </c>
      <c r="L1518">
        <v>24</v>
      </c>
      <c r="M1518" t="s">
        <v>200</v>
      </c>
      <c r="N1518" t="s">
        <v>383</v>
      </c>
      <c r="O1518" t="s">
        <v>202</v>
      </c>
      <c r="P1518" t="s">
        <v>1589</v>
      </c>
    </row>
    <row r="1519" spans="1:16" x14ac:dyDescent="0.25">
      <c r="A1519">
        <v>2924</v>
      </c>
      <c r="B1519" t="s">
        <v>360</v>
      </c>
      <c r="E1519" t="s">
        <v>1828</v>
      </c>
      <c r="F1519" t="s">
        <v>347</v>
      </c>
      <c r="G1519" t="s">
        <v>1549</v>
      </c>
      <c r="H1519" t="s">
        <v>198</v>
      </c>
      <c r="I1519" t="s">
        <v>1550</v>
      </c>
      <c r="J1519">
        <v>1979</v>
      </c>
      <c r="K1519">
        <v>30000</v>
      </c>
      <c r="L1519">
        <v>24</v>
      </c>
      <c r="M1519" t="s">
        <v>200</v>
      </c>
      <c r="N1519" t="s">
        <v>383</v>
      </c>
      <c r="O1519" t="s">
        <v>202</v>
      </c>
      <c r="P1519" t="s">
        <v>1589</v>
      </c>
    </row>
    <row r="1520" spans="1:16" x14ac:dyDescent="0.25">
      <c r="A1520">
        <v>2925</v>
      </c>
      <c r="B1520" t="s">
        <v>360</v>
      </c>
      <c r="E1520" t="s">
        <v>1829</v>
      </c>
      <c r="F1520" t="s">
        <v>347</v>
      </c>
      <c r="G1520" t="s">
        <v>1549</v>
      </c>
      <c r="H1520" t="s">
        <v>198</v>
      </c>
      <c r="I1520" t="s">
        <v>1550</v>
      </c>
      <c r="J1520">
        <v>1975</v>
      </c>
      <c r="K1520">
        <v>10000</v>
      </c>
      <c r="L1520">
        <v>24</v>
      </c>
      <c r="M1520" t="s">
        <v>200</v>
      </c>
      <c r="N1520" t="s">
        <v>383</v>
      </c>
      <c r="O1520" t="s">
        <v>202</v>
      </c>
      <c r="P1520" t="s">
        <v>1589</v>
      </c>
    </row>
    <row r="1521" spans="1:16" x14ac:dyDescent="0.25">
      <c r="A1521">
        <v>2926</v>
      </c>
      <c r="B1521" t="s">
        <v>360</v>
      </c>
      <c r="E1521" t="s">
        <v>1830</v>
      </c>
      <c r="F1521" t="s">
        <v>347</v>
      </c>
      <c r="G1521" t="s">
        <v>1549</v>
      </c>
      <c r="H1521" t="s">
        <v>198</v>
      </c>
      <c r="I1521" t="s">
        <v>1550</v>
      </c>
      <c r="J1521">
        <v>1971</v>
      </c>
      <c r="K1521">
        <v>15000</v>
      </c>
      <c r="L1521">
        <v>24</v>
      </c>
      <c r="M1521" t="s">
        <v>200</v>
      </c>
      <c r="N1521" t="s">
        <v>383</v>
      </c>
      <c r="O1521" t="s">
        <v>202</v>
      </c>
      <c r="P1521" t="s">
        <v>1589</v>
      </c>
    </row>
    <row r="1522" spans="1:16" x14ac:dyDescent="0.25">
      <c r="A1522">
        <v>2928</v>
      </c>
      <c r="B1522" t="s">
        <v>360</v>
      </c>
      <c r="E1522" t="s">
        <v>1831</v>
      </c>
      <c r="F1522" t="s">
        <v>347</v>
      </c>
      <c r="G1522" t="s">
        <v>1549</v>
      </c>
      <c r="H1522" t="s">
        <v>198</v>
      </c>
      <c r="I1522" t="s">
        <v>1550</v>
      </c>
      <c r="J1522">
        <v>1963</v>
      </c>
      <c r="K1522">
        <v>3000</v>
      </c>
      <c r="L1522">
        <v>24</v>
      </c>
      <c r="M1522" t="s">
        <v>200</v>
      </c>
      <c r="N1522" t="s">
        <v>383</v>
      </c>
      <c r="O1522" t="s">
        <v>202</v>
      </c>
      <c r="P1522" t="s">
        <v>1589</v>
      </c>
    </row>
    <row r="1523" spans="1:16" x14ac:dyDescent="0.25">
      <c r="A1523">
        <v>2930</v>
      </c>
      <c r="B1523" t="s">
        <v>360</v>
      </c>
      <c r="E1523" t="s">
        <v>1832</v>
      </c>
      <c r="F1523" t="s">
        <v>347</v>
      </c>
      <c r="G1523" t="s">
        <v>1549</v>
      </c>
      <c r="H1523" t="s">
        <v>198</v>
      </c>
      <c r="I1523" t="s">
        <v>1550</v>
      </c>
      <c r="J1523">
        <v>1968</v>
      </c>
      <c r="K1523">
        <v>1354</v>
      </c>
      <c r="L1523">
        <v>24</v>
      </c>
      <c r="M1523" t="s">
        <v>200</v>
      </c>
      <c r="N1523" t="s">
        <v>383</v>
      </c>
      <c r="O1523" t="s">
        <v>202</v>
      </c>
      <c r="P1523" t="s">
        <v>1589</v>
      </c>
    </row>
    <row r="1524" spans="1:16" x14ac:dyDescent="0.25">
      <c r="A1524">
        <v>2933</v>
      </c>
      <c r="B1524" t="s">
        <v>360</v>
      </c>
      <c r="E1524" t="s">
        <v>1833</v>
      </c>
      <c r="F1524" t="s">
        <v>347</v>
      </c>
      <c r="G1524" t="s">
        <v>1549</v>
      </c>
      <c r="H1524" t="s">
        <v>198</v>
      </c>
      <c r="I1524" t="s">
        <v>1550</v>
      </c>
      <c r="J1524">
        <v>1964</v>
      </c>
      <c r="K1524">
        <v>3643</v>
      </c>
      <c r="L1524">
        <v>24</v>
      </c>
      <c r="M1524" t="s">
        <v>200</v>
      </c>
      <c r="N1524" t="s">
        <v>383</v>
      </c>
      <c r="O1524" t="s">
        <v>202</v>
      </c>
      <c r="P1524" t="s">
        <v>1589</v>
      </c>
    </row>
    <row r="1525" spans="1:16" x14ac:dyDescent="0.25">
      <c r="A1525">
        <v>2935</v>
      </c>
      <c r="B1525" t="s">
        <v>360</v>
      </c>
      <c r="E1525" t="s">
        <v>1834</v>
      </c>
      <c r="F1525" t="s">
        <v>347</v>
      </c>
      <c r="G1525" t="s">
        <v>1549</v>
      </c>
      <c r="H1525" t="s">
        <v>198</v>
      </c>
      <c r="I1525" t="s">
        <v>1550</v>
      </c>
      <c r="J1525">
        <v>1964</v>
      </c>
      <c r="K1525">
        <v>5000</v>
      </c>
      <c r="L1525">
        <v>24</v>
      </c>
      <c r="M1525" t="s">
        <v>200</v>
      </c>
      <c r="N1525" t="s">
        <v>383</v>
      </c>
      <c r="O1525" t="s">
        <v>202</v>
      </c>
      <c r="P1525" t="s">
        <v>1589</v>
      </c>
    </row>
    <row r="1526" spans="1:16" x14ac:dyDescent="0.25">
      <c r="A1526">
        <v>2936</v>
      </c>
      <c r="B1526" t="s">
        <v>360</v>
      </c>
      <c r="E1526" t="s">
        <v>1835</v>
      </c>
      <c r="F1526" t="s">
        <v>347</v>
      </c>
      <c r="G1526" t="s">
        <v>1549</v>
      </c>
      <c r="H1526" t="s">
        <v>198</v>
      </c>
      <c r="I1526" t="s">
        <v>1550</v>
      </c>
      <c r="J1526">
        <v>1975</v>
      </c>
      <c r="K1526">
        <v>150</v>
      </c>
      <c r="L1526">
        <v>24</v>
      </c>
      <c r="M1526" t="s">
        <v>200</v>
      </c>
      <c r="N1526" t="s">
        <v>383</v>
      </c>
      <c r="O1526" t="s">
        <v>202</v>
      </c>
      <c r="P1526" t="s">
        <v>1589</v>
      </c>
    </row>
    <row r="1527" spans="1:16" x14ac:dyDescent="0.25">
      <c r="A1527">
        <v>2937</v>
      </c>
      <c r="B1527" t="s">
        <v>360</v>
      </c>
      <c r="E1527" t="s">
        <v>1836</v>
      </c>
      <c r="F1527" t="s">
        <v>347</v>
      </c>
      <c r="G1527" t="s">
        <v>1549</v>
      </c>
      <c r="H1527" t="s">
        <v>198</v>
      </c>
      <c r="I1527" t="s">
        <v>1550</v>
      </c>
      <c r="J1527">
        <v>1978</v>
      </c>
      <c r="K1527">
        <v>5000</v>
      </c>
      <c r="L1527">
        <v>24</v>
      </c>
      <c r="M1527" t="s">
        <v>200</v>
      </c>
      <c r="N1527" t="s">
        <v>383</v>
      </c>
      <c r="O1527" t="s">
        <v>202</v>
      </c>
      <c r="P1527" t="s">
        <v>1589</v>
      </c>
    </row>
    <row r="1528" spans="1:16" x14ac:dyDescent="0.25">
      <c r="A1528">
        <v>2938</v>
      </c>
      <c r="B1528" t="s">
        <v>360</v>
      </c>
      <c r="E1528" t="s">
        <v>1837</v>
      </c>
      <c r="F1528" t="s">
        <v>347</v>
      </c>
      <c r="G1528" t="s">
        <v>1549</v>
      </c>
      <c r="H1528" t="s">
        <v>198</v>
      </c>
      <c r="I1528" t="s">
        <v>1550</v>
      </c>
      <c r="J1528">
        <v>1984</v>
      </c>
      <c r="K1528">
        <v>15000</v>
      </c>
      <c r="L1528">
        <v>24</v>
      </c>
      <c r="M1528" t="s">
        <v>200</v>
      </c>
      <c r="N1528" t="s">
        <v>383</v>
      </c>
      <c r="O1528" t="s">
        <v>202</v>
      </c>
      <c r="P1528" t="s">
        <v>1589</v>
      </c>
    </row>
    <row r="1529" spans="1:16" x14ac:dyDescent="0.25">
      <c r="A1529">
        <v>2939</v>
      </c>
      <c r="B1529" t="s">
        <v>360</v>
      </c>
      <c r="E1529" t="s">
        <v>1838</v>
      </c>
      <c r="F1529" t="s">
        <v>347</v>
      </c>
      <c r="G1529" t="s">
        <v>1549</v>
      </c>
      <c r="H1529" t="s">
        <v>198</v>
      </c>
      <c r="I1529" t="s">
        <v>1550</v>
      </c>
      <c r="J1529">
        <v>1967</v>
      </c>
      <c r="K1529">
        <v>80000</v>
      </c>
      <c r="L1529">
        <v>24</v>
      </c>
      <c r="M1529" t="s">
        <v>200</v>
      </c>
      <c r="N1529" t="s">
        <v>383</v>
      </c>
      <c r="O1529" t="s">
        <v>202</v>
      </c>
      <c r="P1529" t="s">
        <v>1589</v>
      </c>
    </row>
    <row r="1530" spans="1:16" x14ac:dyDescent="0.25">
      <c r="A1530">
        <v>2941</v>
      </c>
      <c r="B1530" t="s">
        <v>360</v>
      </c>
      <c r="E1530" t="s">
        <v>1839</v>
      </c>
      <c r="F1530" t="s">
        <v>347</v>
      </c>
      <c r="G1530" t="s">
        <v>1549</v>
      </c>
      <c r="H1530" t="s">
        <v>198</v>
      </c>
      <c r="I1530" t="s">
        <v>1550</v>
      </c>
      <c r="J1530">
        <v>1958</v>
      </c>
      <c r="K1530">
        <v>5000</v>
      </c>
      <c r="L1530">
        <v>24</v>
      </c>
      <c r="M1530" t="s">
        <v>200</v>
      </c>
      <c r="N1530" t="s">
        <v>383</v>
      </c>
      <c r="O1530" t="s">
        <v>202</v>
      </c>
      <c r="P1530" t="s">
        <v>1589</v>
      </c>
    </row>
    <row r="1531" spans="1:16" x14ac:dyDescent="0.25">
      <c r="A1531">
        <v>2942</v>
      </c>
      <c r="B1531" t="s">
        <v>360</v>
      </c>
      <c r="E1531" t="s">
        <v>1840</v>
      </c>
      <c r="F1531" t="s">
        <v>347</v>
      </c>
      <c r="G1531" t="s">
        <v>1549</v>
      </c>
      <c r="H1531" t="s">
        <v>198</v>
      </c>
      <c r="I1531" t="s">
        <v>1550</v>
      </c>
      <c r="J1531">
        <v>1980</v>
      </c>
      <c r="K1531">
        <v>4873</v>
      </c>
      <c r="L1531">
        <v>24</v>
      </c>
      <c r="M1531" t="s">
        <v>200</v>
      </c>
      <c r="N1531" t="s">
        <v>383</v>
      </c>
      <c r="O1531" t="s">
        <v>202</v>
      </c>
      <c r="P1531" t="s">
        <v>1589</v>
      </c>
    </row>
    <row r="1532" spans="1:16" x14ac:dyDescent="0.25">
      <c r="A1532">
        <v>2943</v>
      </c>
      <c r="B1532" t="s">
        <v>360</v>
      </c>
      <c r="E1532" t="s">
        <v>1841</v>
      </c>
      <c r="F1532" t="s">
        <v>347</v>
      </c>
      <c r="G1532" t="s">
        <v>1549</v>
      </c>
      <c r="H1532" t="s">
        <v>198</v>
      </c>
      <c r="I1532" t="s">
        <v>1550</v>
      </c>
      <c r="J1532">
        <v>1979</v>
      </c>
      <c r="K1532">
        <v>5000</v>
      </c>
      <c r="L1532">
        <v>24</v>
      </c>
      <c r="M1532" t="s">
        <v>200</v>
      </c>
      <c r="N1532" t="s">
        <v>383</v>
      </c>
      <c r="O1532" t="s">
        <v>202</v>
      </c>
      <c r="P1532" t="s">
        <v>1589</v>
      </c>
    </row>
    <row r="1533" spans="1:16" x14ac:dyDescent="0.25">
      <c r="A1533">
        <v>2944</v>
      </c>
      <c r="B1533" t="s">
        <v>360</v>
      </c>
      <c r="E1533" t="s">
        <v>1842</v>
      </c>
      <c r="F1533" t="s">
        <v>347</v>
      </c>
      <c r="G1533" t="s">
        <v>1549</v>
      </c>
      <c r="H1533" t="s">
        <v>198</v>
      </c>
      <c r="I1533" t="s">
        <v>1550</v>
      </c>
      <c r="J1533">
        <v>1965</v>
      </c>
      <c r="K1533">
        <v>10000</v>
      </c>
      <c r="L1533">
        <v>24</v>
      </c>
      <c r="M1533" t="s">
        <v>200</v>
      </c>
      <c r="N1533" t="s">
        <v>383</v>
      </c>
      <c r="O1533" t="s">
        <v>202</v>
      </c>
      <c r="P1533" t="s">
        <v>1589</v>
      </c>
    </row>
    <row r="1534" spans="1:16" x14ac:dyDescent="0.25">
      <c r="A1534">
        <v>2945</v>
      </c>
      <c r="B1534" t="s">
        <v>360</v>
      </c>
      <c r="E1534" t="s">
        <v>1843</v>
      </c>
      <c r="F1534" t="s">
        <v>347</v>
      </c>
      <c r="G1534" t="s">
        <v>1549</v>
      </c>
      <c r="H1534" t="s">
        <v>198</v>
      </c>
      <c r="I1534" t="s">
        <v>1550</v>
      </c>
      <c r="J1534">
        <v>1981</v>
      </c>
      <c r="K1534">
        <v>9422</v>
      </c>
      <c r="L1534">
        <v>24</v>
      </c>
      <c r="M1534" t="s">
        <v>200</v>
      </c>
      <c r="N1534" t="s">
        <v>383</v>
      </c>
      <c r="O1534" t="s">
        <v>202</v>
      </c>
      <c r="P1534" t="s">
        <v>1589</v>
      </c>
    </row>
    <row r="1535" spans="1:16" x14ac:dyDescent="0.25">
      <c r="A1535">
        <v>2946</v>
      </c>
      <c r="B1535" t="s">
        <v>360</v>
      </c>
      <c r="E1535" t="s">
        <v>1844</v>
      </c>
      <c r="F1535" t="s">
        <v>347</v>
      </c>
      <c r="G1535" t="s">
        <v>1549</v>
      </c>
      <c r="H1535" t="s">
        <v>198</v>
      </c>
      <c r="I1535" t="s">
        <v>1550</v>
      </c>
      <c r="J1535">
        <v>1969</v>
      </c>
      <c r="K1535">
        <v>13872</v>
      </c>
      <c r="L1535">
        <v>24</v>
      </c>
      <c r="M1535" t="s">
        <v>200</v>
      </c>
      <c r="N1535" t="s">
        <v>467</v>
      </c>
      <c r="O1535" t="s">
        <v>202</v>
      </c>
      <c r="P1535" t="s">
        <v>365</v>
      </c>
    </row>
    <row r="1536" spans="1:16" x14ac:dyDescent="0.25">
      <c r="A1536">
        <v>2947</v>
      </c>
      <c r="B1536" t="s">
        <v>360</v>
      </c>
      <c r="E1536" t="s">
        <v>1845</v>
      </c>
      <c r="F1536" t="s">
        <v>347</v>
      </c>
      <c r="G1536" t="s">
        <v>1549</v>
      </c>
      <c r="H1536" t="s">
        <v>198</v>
      </c>
      <c r="I1536" t="s">
        <v>1550</v>
      </c>
      <c r="J1536">
        <v>1981</v>
      </c>
      <c r="K1536">
        <v>10000</v>
      </c>
      <c r="L1536">
        <v>24</v>
      </c>
      <c r="M1536" t="s">
        <v>200</v>
      </c>
      <c r="N1536" t="s">
        <v>383</v>
      </c>
      <c r="O1536" t="s">
        <v>202</v>
      </c>
      <c r="P1536" t="s">
        <v>1589</v>
      </c>
    </row>
    <row r="1537" spans="1:16" x14ac:dyDescent="0.25">
      <c r="A1537">
        <v>2948</v>
      </c>
      <c r="B1537" t="s">
        <v>360</v>
      </c>
      <c r="E1537" t="s">
        <v>1846</v>
      </c>
      <c r="F1537" t="s">
        <v>347</v>
      </c>
      <c r="G1537" t="s">
        <v>1549</v>
      </c>
      <c r="H1537" t="s">
        <v>198</v>
      </c>
      <c r="I1537" t="s">
        <v>1550</v>
      </c>
      <c r="J1537">
        <v>1969</v>
      </c>
      <c r="K1537">
        <v>5000</v>
      </c>
      <c r="L1537">
        <v>24</v>
      </c>
      <c r="M1537" t="s">
        <v>200</v>
      </c>
      <c r="N1537" t="s">
        <v>383</v>
      </c>
      <c r="O1537" t="s">
        <v>202</v>
      </c>
      <c r="P1537" t="s">
        <v>1589</v>
      </c>
    </row>
    <row r="1538" spans="1:16" x14ac:dyDescent="0.25">
      <c r="A1538">
        <v>2949</v>
      </c>
      <c r="B1538" t="s">
        <v>360</v>
      </c>
      <c r="E1538" t="s">
        <v>1847</v>
      </c>
      <c r="F1538" t="s">
        <v>347</v>
      </c>
      <c r="G1538" t="s">
        <v>1549</v>
      </c>
      <c r="H1538" t="s">
        <v>198</v>
      </c>
      <c r="I1538" t="s">
        <v>1550</v>
      </c>
      <c r="J1538">
        <v>1966</v>
      </c>
      <c r="K1538">
        <v>5000</v>
      </c>
      <c r="L1538">
        <v>24</v>
      </c>
      <c r="M1538" t="s">
        <v>200</v>
      </c>
      <c r="N1538" t="s">
        <v>383</v>
      </c>
      <c r="O1538" t="s">
        <v>202</v>
      </c>
      <c r="P1538" t="s">
        <v>1589</v>
      </c>
    </row>
    <row r="1539" spans="1:16" x14ac:dyDescent="0.25">
      <c r="A1539">
        <v>2950</v>
      </c>
      <c r="B1539" t="s">
        <v>360</v>
      </c>
      <c r="E1539" t="s">
        <v>1848</v>
      </c>
      <c r="F1539" t="s">
        <v>347</v>
      </c>
      <c r="G1539" t="s">
        <v>1549</v>
      </c>
      <c r="H1539" t="s">
        <v>198</v>
      </c>
      <c r="I1539" t="s">
        <v>1550</v>
      </c>
      <c r="J1539">
        <v>1972</v>
      </c>
      <c r="K1539">
        <v>2000</v>
      </c>
      <c r="L1539">
        <v>24</v>
      </c>
      <c r="M1539" t="s">
        <v>200</v>
      </c>
      <c r="N1539" t="s">
        <v>383</v>
      </c>
      <c r="O1539" t="s">
        <v>202</v>
      </c>
      <c r="P1539" t="s">
        <v>1589</v>
      </c>
    </row>
    <row r="1540" spans="1:16" x14ac:dyDescent="0.25">
      <c r="A1540">
        <v>2952</v>
      </c>
      <c r="B1540" t="s">
        <v>360</v>
      </c>
      <c r="E1540" t="s">
        <v>1849</v>
      </c>
      <c r="F1540" t="s">
        <v>347</v>
      </c>
      <c r="G1540" t="s">
        <v>1549</v>
      </c>
      <c r="H1540" t="s">
        <v>198</v>
      </c>
      <c r="I1540" t="s">
        <v>1550</v>
      </c>
      <c r="J1540">
        <v>1970</v>
      </c>
      <c r="K1540">
        <v>10000</v>
      </c>
      <c r="L1540">
        <v>24</v>
      </c>
      <c r="M1540" t="s">
        <v>200</v>
      </c>
      <c r="N1540" t="s">
        <v>383</v>
      </c>
      <c r="O1540" t="s">
        <v>202</v>
      </c>
      <c r="P1540" t="s">
        <v>1589</v>
      </c>
    </row>
    <row r="1541" spans="1:16" x14ac:dyDescent="0.25">
      <c r="A1541">
        <v>2953</v>
      </c>
      <c r="B1541" t="s">
        <v>360</v>
      </c>
      <c r="E1541" t="s">
        <v>1850</v>
      </c>
      <c r="F1541" t="s">
        <v>347</v>
      </c>
      <c r="G1541" t="s">
        <v>1549</v>
      </c>
      <c r="H1541" t="s">
        <v>198</v>
      </c>
      <c r="I1541" t="s">
        <v>1550</v>
      </c>
      <c r="J1541">
        <v>1984</v>
      </c>
      <c r="K1541">
        <v>10000</v>
      </c>
      <c r="L1541">
        <v>24</v>
      </c>
      <c r="M1541" t="s">
        <v>200</v>
      </c>
      <c r="N1541" t="s">
        <v>383</v>
      </c>
      <c r="O1541" t="s">
        <v>202</v>
      </c>
      <c r="P1541" t="s">
        <v>1589</v>
      </c>
    </row>
    <row r="1542" spans="1:16" x14ac:dyDescent="0.25">
      <c r="A1542">
        <v>2955</v>
      </c>
      <c r="B1542" t="s">
        <v>360</v>
      </c>
      <c r="E1542" t="s">
        <v>1851</v>
      </c>
      <c r="F1542" t="s">
        <v>347</v>
      </c>
      <c r="G1542" t="s">
        <v>1549</v>
      </c>
      <c r="H1542" t="s">
        <v>198</v>
      </c>
      <c r="I1542" t="s">
        <v>1550</v>
      </c>
      <c r="J1542">
        <v>1965</v>
      </c>
      <c r="K1542">
        <v>72059</v>
      </c>
      <c r="L1542">
        <v>24</v>
      </c>
      <c r="M1542" t="s">
        <v>200</v>
      </c>
      <c r="N1542" t="s">
        <v>383</v>
      </c>
      <c r="O1542" t="s">
        <v>202</v>
      </c>
      <c r="P1542" t="s">
        <v>384</v>
      </c>
    </row>
    <row r="1543" spans="1:16" x14ac:dyDescent="0.25">
      <c r="A1543">
        <v>2956</v>
      </c>
      <c r="B1543" t="s">
        <v>360</v>
      </c>
      <c r="E1543" t="s">
        <v>1852</v>
      </c>
      <c r="F1543" t="s">
        <v>347</v>
      </c>
      <c r="G1543" t="s">
        <v>1549</v>
      </c>
      <c r="H1543" t="s">
        <v>198</v>
      </c>
      <c r="I1543" t="s">
        <v>1550</v>
      </c>
      <c r="J1543">
        <v>1968</v>
      </c>
      <c r="K1543">
        <v>85799</v>
      </c>
      <c r="L1543">
        <v>24</v>
      </c>
      <c r="M1543" t="s">
        <v>200</v>
      </c>
      <c r="N1543" t="s">
        <v>383</v>
      </c>
      <c r="O1543" t="s">
        <v>202</v>
      </c>
      <c r="P1543" t="s">
        <v>384</v>
      </c>
    </row>
    <row r="1544" spans="1:16" x14ac:dyDescent="0.25">
      <c r="A1544">
        <v>2957</v>
      </c>
      <c r="B1544" t="s">
        <v>360</v>
      </c>
      <c r="E1544" t="s">
        <v>1853</v>
      </c>
      <c r="F1544" t="s">
        <v>347</v>
      </c>
      <c r="G1544" t="s">
        <v>1549</v>
      </c>
      <c r="H1544" t="s">
        <v>198</v>
      </c>
      <c r="I1544" t="s">
        <v>1550</v>
      </c>
      <c r="J1544">
        <v>1969</v>
      </c>
      <c r="K1544">
        <v>44429</v>
      </c>
      <c r="L1544">
        <v>24</v>
      </c>
      <c r="M1544" t="s">
        <v>200</v>
      </c>
      <c r="N1544" t="s">
        <v>383</v>
      </c>
      <c r="O1544" t="s">
        <v>202</v>
      </c>
      <c r="P1544" t="s">
        <v>384</v>
      </c>
    </row>
    <row r="1545" spans="1:16" x14ac:dyDescent="0.25">
      <c r="A1545">
        <v>2958</v>
      </c>
      <c r="B1545" t="s">
        <v>360</v>
      </c>
      <c r="E1545" t="s">
        <v>1854</v>
      </c>
      <c r="F1545" t="s">
        <v>347</v>
      </c>
      <c r="G1545" t="s">
        <v>1549</v>
      </c>
      <c r="H1545" t="s">
        <v>198</v>
      </c>
      <c r="I1545" t="s">
        <v>1550</v>
      </c>
      <c r="J1545">
        <v>1962</v>
      </c>
      <c r="K1545">
        <v>186292</v>
      </c>
      <c r="L1545">
        <v>24</v>
      </c>
      <c r="M1545" t="s">
        <v>200</v>
      </c>
      <c r="N1545" t="s">
        <v>383</v>
      </c>
      <c r="O1545" t="s">
        <v>202</v>
      </c>
      <c r="P1545" t="s">
        <v>384</v>
      </c>
    </row>
    <row r="1546" spans="1:16" x14ac:dyDescent="0.25">
      <c r="A1546">
        <v>2959</v>
      </c>
      <c r="B1546" t="s">
        <v>360</v>
      </c>
      <c r="E1546" t="s">
        <v>1855</v>
      </c>
      <c r="F1546" t="s">
        <v>347</v>
      </c>
      <c r="G1546" t="s">
        <v>1549</v>
      </c>
      <c r="H1546" t="s">
        <v>198</v>
      </c>
      <c r="I1546" t="s">
        <v>1550</v>
      </c>
      <c r="J1546">
        <v>1962</v>
      </c>
      <c r="K1546">
        <v>95215</v>
      </c>
      <c r="L1546">
        <v>24</v>
      </c>
      <c r="M1546" t="s">
        <v>200</v>
      </c>
      <c r="N1546" t="s">
        <v>383</v>
      </c>
      <c r="O1546" t="s">
        <v>202</v>
      </c>
      <c r="P1546" t="s">
        <v>384</v>
      </c>
    </row>
    <row r="1547" spans="1:16" x14ac:dyDescent="0.25">
      <c r="A1547">
        <v>2962</v>
      </c>
      <c r="B1547" t="s">
        <v>360</v>
      </c>
      <c r="E1547" t="s">
        <v>1856</v>
      </c>
      <c r="F1547" t="s">
        <v>347</v>
      </c>
      <c r="G1547" t="s">
        <v>1549</v>
      </c>
      <c r="H1547" t="s">
        <v>198</v>
      </c>
      <c r="I1547" t="s">
        <v>1550</v>
      </c>
      <c r="J1547">
        <v>1968</v>
      </c>
      <c r="K1547">
        <v>271453</v>
      </c>
      <c r="L1547">
        <v>24</v>
      </c>
      <c r="M1547" t="s">
        <v>200</v>
      </c>
      <c r="N1547" t="s">
        <v>383</v>
      </c>
      <c r="O1547" t="s">
        <v>202</v>
      </c>
      <c r="P1547" t="s">
        <v>384</v>
      </c>
    </row>
    <row r="1548" spans="1:16" x14ac:dyDescent="0.25">
      <c r="A1548">
        <v>2963</v>
      </c>
      <c r="B1548" t="s">
        <v>360</v>
      </c>
      <c r="E1548" t="s">
        <v>1857</v>
      </c>
      <c r="F1548" t="s">
        <v>347</v>
      </c>
      <c r="G1548" t="s">
        <v>1549</v>
      </c>
      <c r="H1548" t="s">
        <v>198</v>
      </c>
      <c r="I1548" t="s">
        <v>1550</v>
      </c>
      <c r="J1548">
        <v>1982</v>
      </c>
      <c r="K1548">
        <v>36913</v>
      </c>
      <c r="L1548">
        <v>24</v>
      </c>
      <c r="M1548" t="s">
        <v>200</v>
      </c>
      <c r="N1548" t="s">
        <v>383</v>
      </c>
      <c r="O1548" t="s">
        <v>202</v>
      </c>
      <c r="P1548" t="s">
        <v>384</v>
      </c>
    </row>
    <row r="1549" spans="1:16" x14ac:dyDescent="0.25">
      <c r="A1549">
        <v>2964</v>
      </c>
      <c r="B1549" t="s">
        <v>360</v>
      </c>
      <c r="E1549" t="s">
        <v>1858</v>
      </c>
      <c r="F1549" t="s">
        <v>347</v>
      </c>
      <c r="G1549" t="s">
        <v>1549</v>
      </c>
      <c r="H1549" t="s">
        <v>198</v>
      </c>
      <c r="I1549" t="s">
        <v>1550</v>
      </c>
      <c r="J1549">
        <v>1969</v>
      </c>
      <c r="K1549">
        <v>109051</v>
      </c>
      <c r="L1549">
        <v>24</v>
      </c>
      <c r="M1549" t="s">
        <v>200</v>
      </c>
      <c r="N1549" t="s">
        <v>383</v>
      </c>
      <c r="O1549" t="s">
        <v>202</v>
      </c>
      <c r="P1549" t="s">
        <v>384</v>
      </c>
    </row>
    <row r="1550" spans="1:16" x14ac:dyDescent="0.25">
      <c r="A1550">
        <v>2965</v>
      </c>
      <c r="B1550" t="s">
        <v>360</v>
      </c>
      <c r="E1550" t="s">
        <v>1859</v>
      </c>
      <c r="F1550" t="s">
        <v>347</v>
      </c>
      <c r="G1550" t="s">
        <v>1549</v>
      </c>
      <c r="H1550" t="s">
        <v>198</v>
      </c>
      <c r="I1550" t="s">
        <v>1550</v>
      </c>
      <c r="J1550">
        <v>1969</v>
      </c>
      <c r="K1550">
        <v>162883</v>
      </c>
      <c r="L1550">
        <v>24</v>
      </c>
      <c r="M1550" t="s">
        <v>200</v>
      </c>
      <c r="N1550" t="s">
        <v>383</v>
      </c>
      <c r="O1550" t="s">
        <v>202</v>
      </c>
      <c r="P1550" t="s">
        <v>384</v>
      </c>
    </row>
    <row r="1551" spans="1:16" x14ac:dyDescent="0.25">
      <c r="A1551">
        <v>2966</v>
      </c>
      <c r="B1551" t="s">
        <v>360</v>
      </c>
      <c r="E1551" t="s">
        <v>1860</v>
      </c>
      <c r="F1551" t="s">
        <v>347</v>
      </c>
      <c r="G1551" t="s">
        <v>1549</v>
      </c>
      <c r="H1551" t="s">
        <v>198</v>
      </c>
      <c r="I1551" t="s">
        <v>1550</v>
      </c>
      <c r="J1551">
        <v>1986</v>
      </c>
      <c r="K1551">
        <v>52896</v>
      </c>
      <c r="L1551">
        <v>24</v>
      </c>
      <c r="M1551" t="s">
        <v>200</v>
      </c>
      <c r="N1551" t="s">
        <v>467</v>
      </c>
      <c r="O1551" t="s">
        <v>202</v>
      </c>
      <c r="P1551" t="s">
        <v>365</v>
      </c>
    </row>
    <row r="1552" spans="1:16" x14ac:dyDescent="0.25">
      <c r="A1552">
        <v>2967</v>
      </c>
      <c r="B1552" t="s">
        <v>360</v>
      </c>
      <c r="E1552" t="s">
        <v>1861</v>
      </c>
      <c r="F1552" t="s">
        <v>347</v>
      </c>
      <c r="G1552" t="s">
        <v>1549</v>
      </c>
      <c r="H1552" t="s">
        <v>198</v>
      </c>
      <c r="I1552" t="s">
        <v>1550</v>
      </c>
      <c r="J1552">
        <v>1974</v>
      </c>
      <c r="K1552">
        <v>163380</v>
      </c>
      <c r="L1552">
        <v>24</v>
      </c>
      <c r="M1552" t="s">
        <v>200</v>
      </c>
      <c r="N1552" t="s">
        <v>383</v>
      </c>
      <c r="O1552" t="s">
        <v>202</v>
      </c>
      <c r="P1552" t="s">
        <v>384</v>
      </c>
    </row>
    <row r="1553" spans="1:16" x14ac:dyDescent="0.25">
      <c r="A1553">
        <v>2968</v>
      </c>
      <c r="B1553" t="s">
        <v>360</v>
      </c>
      <c r="E1553" t="s">
        <v>1862</v>
      </c>
      <c r="F1553" t="s">
        <v>347</v>
      </c>
      <c r="G1553" t="s">
        <v>1549</v>
      </c>
      <c r="H1553" t="s">
        <v>198</v>
      </c>
      <c r="I1553" t="s">
        <v>1550</v>
      </c>
      <c r="J1553">
        <v>1967</v>
      </c>
      <c r="K1553">
        <v>24574</v>
      </c>
      <c r="L1553">
        <v>24</v>
      </c>
      <c r="M1553" t="s">
        <v>200</v>
      </c>
      <c r="N1553" t="s">
        <v>383</v>
      </c>
      <c r="O1553" t="s">
        <v>202</v>
      </c>
      <c r="P1553" t="s">
        <v>384</v>
      </c>
    </row>
    <row r="1554" spans="1:16" x14ac:dyDescent="0.25">
      <c r="A1554">
        <v>2969</v>
      </c>
      <c r="B1554" t="s">
        <v>360</v>
      </c>
      <c r="E1554" t="s">
        <v>1863</v>
      </c>
      <c r="F1554" t="s">
        <v>347</v>
      </c>
      <c r="G1554" t="s">
        <v>1549</v>
      </c>
      <c r="H1554" t="s">
        <v>198</v>
      </c>
      <c r="I1554" t="s">
        <v>1550</v>
      </c>
      <c r="J1554">
        <v>1965</v>
      </c>
      <c r="K1554">
        <v>41268</v>
      </c>
      <c r="L1554">
        <v>24</v>
      </c>
      <c r="M1554" t="s">
        <v>200</v>
      </c>
      <c r="N1554" t="s">
        <v>383</v>
      </c>
      <c r="O1554" t="s">
        <v>202</v>
      </c>
      <c r="P1554" t="s">
        <v>384</v>
      </c>
    </row>
    <row r="1555" spans="1:16" x14ac:dyDescent="0.25">
      <c r="A1555">
        <v>2970</v>
      </c>
      <c r="B1555" t="s">
        <v>360</v>
      </c>
      <c r="E1555" t="s">
        <v>1864</v>
      </c>
      <c r="F1555" t="s">
        <v>347</v>
      </c>
      <c r="G1555" t="s">
        <v>1549</v>
      </c>
      <c r="H1555" t="s">
        <v>198</v>
      </c>
      <c r="I1555" t="s">
        <v>1550</v>
      </c>
      <c r="J1555">
        <v>1985</v>
      </c>
      <c r="K1555">
        <v>115316</v>
      </c>
      <c r="L1555">
        <v>24</v>
      </c>
      <c r="M1555" t="s">
        <v>200</v>
      </c>
      <c r="N1555" t="s">
        <v>383</v>
      </c>
      <c r="O1555" t="s">
        <v>202</v>
      </c>
      <c r="P1555" t="s">
        <v>384</v>
      </c>
    </row>
    <row r="1556" spans="1:16" x14ac:dyDescent="0.25">
      <c r="A1556">
        <v>2971</v>
      </c>
      <c r="B1556" t="s">
        <v>360</v>
      </c>
      <c r="E1556" t="s">
        <v>1865</v>
      </c>
      <c r="F1556" t="s">
        <v>347</v>
      </c>
      <c r="G1556" t="s">
        <v>1549</v>
      </c>
      <c r="H1556" t="s">
        <v>198</v>
      </c>
      <c r="I1556" t="s">
        <v>1550</v>
      </c>
      <c r="J1556">
        <v>1975</v>
      </c>
      <c r="K1556">
        <v>35595</v>
      </c>
      <c r="L1556">
        <v>24</v>
      </c>
      <c r="M1556" t="s">
        <v>200</v>
      </c>
      <c r="N1556" t="s">
        <v>383</v>
      </c>
      <c r="O1556" t="s">
        <v>202</v>
      </c>
      <c r="P1556" t="s">
        <v>384</v>
      </c>
    </row>
    <row r="1557" spans="1:16" x14ac:dyDescent="0.25">
      <c r="A1557">
        <v>2972</v>
      </c>
      <c r="B1557" t="s">
        <v>360</v>
      </c>
      <c r="E1557" t="s">
        <v>1866</v>
      </c>
      <c r="F1557" t="s">
        <v>347</v>
      </c>
      <c r="G1557" t="s">
        <v>1549</v>
      </c>
      <c r="H1557" t="s">
        <v>198</v>
      </c>
      <c r="I1557" t="s">
        <v>1550</v>
      </c>
      <c r="J1557">
        <v>1975</v>
      </c>
      <c r="K1557">
        <v>153486</v>
      </c>
      <c r="L1557">
        <v>24</v>
      </c>
      <c r="M1557" t="s">
        <v>200</v>
      </c>
      <c r="N1557" t="s">
        <v>383</v>
      </c>
      <c r="O1557" t="s">
        <v>202</v>
      </c>
      <c r="P1557" t="s">
        <v>384</v>
      </c>
    </row>
    <row r="1558" spans="1:16" x14ac:dyDescent="0.25">
      <c r="A1558">
        <v>2973</v>
      </c>
      <c r="B1558" t="s">
        <v>360</v>
      </c>
      <c r="E1558" t="s">
        <v>1867</v>
      </c>
      <c r="F1558" t="s">
        <v>347</v>
      </c>
      <c r="G1558" t="s">
        <v>1549</v>
      </c>
      <c r="H1558" t="s">
        <v>198</v>
      </c>
      <c r="I1558" t="s">
        <v>1550</v>
      </c>
      <c r="J1558">
        <v>1978</v>
      </c>
      <c r="K1558">
        <v>88500</v>
      </c>
      <c r="L1558">
        <v>24</v>
      </c>
      <c r="M1558" t="s">
        <v>200</v>
      </c>
      <c r="N1558" t="s">
        <v>383</v>
      </c>
      <c r="O1558" t="s">
        <v>202</v>
      </c>
      <c r="P1558" t="s">
        <v>384</v>
      </c>
    </row>
    <row r="1559" spans="1:16" x14ac:dyDescent="0.25">
      <c r="A1559">
        <v>2974</v>
      </c>
      <c r="B1559" t="s">
        <v>360</v>
      </c>
      <c r="E1559" t="s">
        <v>1868</v>
      </c>
      <c r="F1559" t="s">
        <v>347</v>
      </c>
      <c r="G1559" t="s">
        <v>1549</v>
      </c>
      <c r="H1559" t="s">
        <v>198</v>
      </c>
      <c r="I1559" t="s">
        <v>1550</v>
      </c>
      <c r="J1559">
        <v>1979</v>
      </c>
      <c r="K1559">
        <v>50000</v>
      </c>
      <c r="L1559">
        <v>24</v>
      </c>
      <c r="M1559" t="s">
        <v>200</v>
      </c>
      <c r="N1559" t="s">
        <v>383</v>
      </c>
      <c r="O1559" t="s">
        <v>202</v>
      </c>
      <c r="P1559" t="s">
        <v>384</v>
      </c>
    </row>
    <row r="1560" spans="1:16" x14ac:dyDescent="0.25">
      <c r="A1560">
        <v>2975</v>
      </c>
      <c r="B1560" t="s">
        <v>360</v>
      </c>
      <c r="E1560" t="s">
        <v>1869</v>
      </c>
      <c r="F1560" t="s">
        <v>347</v>
      </c>
      <c r="G1560" t="s">
        <v>1549</v>
      </c>
      <c r="H1560" t="s">
        <v>198</v>
      </c>
      <c r="I1560" t="s">
        <v>1550</v>
      </c>
      <c r="J1560">
        <v>1976</v>
      </c>
      <c r="K1560">
        <v>120000</v>
      </c>
      <c r="L1560">
        <v>24</v>
      </c>
      <c r="M1560" t="s">
        <v>200</v>
      </c>
      <c r="N1560" t="s">
        <v>383</v>
      </c>
      <c r="O1560" t="s">
        <v>202</v>
      </c>
      <c r="P1560" t="s">
        <v>384</v>
      </c>
    </row>
    <row r="1561" spans="1:16" x14ac:dyDescent="0.25">
      <c r="A1561">
        <v>2976</v>
      </c>
      <c r="B1561" t="s">
        <v>360</v>
      </c>
      <c r="E1561" t="s">
        <v>1870</v>
      </c>
      <c r="F1561" t="s">
        <v>347</v>
      </c>
      <c r="G1561" t="s">
        <v>1549</v>
      </c>
      <c r="H1561" t="s">
        <v>198</v>
      </c>
      <c r="I1561" t="s">
        <v>1550</v>
      </c>
      <c r="J1561">
        <v>1980</v>
      </c>
      <c r="K1561">
        <v>90000</v>
      </c>
      <c r="L1561">
        <v>24</v>
      </c>
      <c r="M1561" t="s">
        <v>200</v>
      </c>
      <c r="N1561" t="s">
        <v>383</v>
      </c>
      <c r="O1561" t="s">
        <v>202</v>
      </c>
      <c r="P1561" t="s">
        <v>384</v>
      </c>
    </row>
    <row r="1562" spans="1:16" x14ac:dyDescent="0.25">
      <c r="A1562">
        <v>2977</v>
      </c>
      <c r="B1562" t="s">
        <v>360</v>
      </c>
      <c r="E1562" t="s">
        <v>1871</v>
      </c>
      <c r="F1562" t="s">
        <v>347</v>
      </c>
      <c r="G1562" t="s">
        <v>1549</v>
      </c>
      <c r="H1562" t="s">
        <v>198</v>
      </c>
      <c r="I1562" t="s">
        <v>1550</v>
      </c>
      <c r="J1562">
        <v>1988</v>
      </c>
      <c r="K1562">
        <v>375583</v>
      </c>
      <c r="L1562">
        <v>24</v>
      </c>
      <c r="M1562" t="s">
        <v>200</v>
      </c>
      <c r="N1562" t="s">
        <v>467</v>
      </c>
      <c r="O1562" t="s">
        <v>202</v>
      </c>
      <c r="P1562" t="s">
        <v>365</v>
      </c>
    </row>
    <row r="1563" spans="1:16" x14ac:dyDescent="0.25">
      <c r="A1563">
        <v>2978</v>
      </c>
      <c r="B1563" t="s">
        <v>360</v>
      </c>
      <c r="E1563" t="s">
        <v>1872</v>
      </c>
      <c r="F1563" t="s">
        <v>347</v>
      </c>
      <c r="G1563" t="s">
        <v>1549</v>
      </c>
      <c r="H1563" t="s">
        <v>198</v>
      </c>
      <c r="I1563" t="s">
        <v>1550</v>
      </c>
      <c r="J1563">
        <v>1971</v>
      </c>
      <c r="K1563">
        <v>18000</v>
      </c>
      <c r="L1563">
        <v>24</v>
      </c>
      <c r="M1563" t="s">
        <v>200</v>
      </c>
      <c r="N1563" t="s">
        <v>383</v>
      </c>
      <c r="O1563" t="s">
        <v>202</v>
      </c>
      <c r="P1563" t="s">
        <v>384</v>
      </c>
    </row>
    <row r="1564" spans="1:16" x14ac:dyDescent="0.25">
      <c r="A1564">
        <v>2979</v>
      </c>
      <c r="B1564" t="s">
        <v>360</v>
      </c>
      <c r="E1564" t="s">
        <v>1873</v>
      </c>
      <c r="F1564" t="s">
        <v>347</v>
      </c>
      <c r="G1564" t="s">
        <v>1549</v>
      </c>
      <c r="H1564" t="s">
        <v>198</v>
      </c>
      <c r="I1564" t="s">
        <v>1550</v>
      </c>
      <c r="J1564">
        <v>1966</v>
      </c>
      <c r="K1564">
        <v>160000</v>
      </c>
      <c r="L1564">
        <v>24</v>
      </c>
      <c r="M1564" t="s">
        <v>200</v>
      </c>
      <c r="N1564" t="s">
        <v>383</v>
      </c>
      <c r="O1564" t="s">
        <v>202</v>
      </c>
      <c r="P1564" t="s">
        <v>384</v>
      </c>
    </row>
    <row r="1565" spans="1:16" x14ac:dyDescent="0.25">
      <c r="A1565">
        <v>2980</v>
      </c>
      <c r="B1565" t="s">
        <v>360</v>
      </c>
      <c r="E1565" t="s">
        <v>1874</v>
      </c>
      <c r="F1565" t="s">
        <v>347</v>
      </c>
      <c r="G1565" t="s">
        <v>1549</v>
      </c>
      <c r="H1565" t="s">
        <v>198</v>
      </c>
      <c r="I1565" t="s">
        <v>1550</v>
      </c>
      <c r="J1565">
        <v>1984</v>
      </c>
      <c r="K1565">
        <v>100000</v>
      </c>
      <c r="L1565">
        <v>24</v>
      </c>
      <c r="M1565" t="s">
        <v>200</v>
      </c>
      <c r="N1565" t="s">
        <v>383</v>
      </c>
      <c r="O1565" t="s">
        <v>202</v>
      </c>
      <c r="P1565" t="s">
        <v>384</v>
      </c>
    </row>
    <row r="1566" spans="1:16" x14ac:dyDescent="0.25">
      <c r="A1566">
        <v>2981</v>
      </c>
      <c r="B1566" t="s">
        <v>360</v>
      </c>
      <c r="E1566" t="s">
        <v>1875</v>
      </c>
      <c r="F1566" t="s">
        <v>347</v>
      </c>
      <c r="G1566" t="s">
        <v>1549</v>
      </c>
      <c r="H1566" t="s">
        <v>198</v>
      </c>
      <c r="I1566" t="s">
        <v>1550</v>
      </c>
      <c r="J1566">
        <v>1985</v>
      </c>
      <c r="K1566">
        <v>91120</v>
      </c>
      <c r="L1566">
        <v>24</v>
      </c>
      <c r="M1566" t="s">
        <v>200</v>
      </c>
      <c r="N1566" t="s">
        <v>467</v>
      </c>
      <c r="O1566" t="s">
        <v>202</v>
      </c>
      <c r="P1566" t="s">
        <v>365</v>
      </c>
    </row>
    <row r="1567" spans="1:16" x14ac:dyDescent="0.25">
      <c r="A1567">
        <v>2982</v>
      </c>
      <c r="B1567" t="s">
        <v>360</v>
      </c>
      <c r="E1567" t="s">
        <v>1876</v>
      </c>
      <c r="F1567" t="s">
        <v>347</v>
      </c>
      <c r="G1567" t="s">
        <v>1549</v>
      </c>
      <c r="H1567" t="s">
        <v>198</v>
      </c>
      <c r="I1567" t="s">
        <v>1550</v>
      </c>
      <c r="J1567">
        <v>1961</v>
      </c>
      <c r="K1567">
        <v>210000</v>
      </c>
      <c r="L1567">
        <v>24</v>
      </c>
      <c r="M1567" t="s">
        <v>200</v>
      </c>
      <c r="N1567" t="s">
        <v>383</v>
      </c>
      <c r="O1567" t="s">
        <v>202</v>
      </c>
      <c r="P1567" t="s">
        <v>384</v>
      </c>
    </row>
    <row r="1568" spans="1:16" x14ac:dyDescent="0.25">
      <c r="A1568">
        <v>2983</v>
      </c>
      <c r="B1568" t="s">
        <v>360</v>
      </c>
      <c r="E1568" t="s">
        <v>1877</v>
      </c>
      <c r="F1568" t="s">
        <v>347</v>
      </c>
      <c r="G1568" t="s">
        <v>1549</v>
      </c>
      <c r="H1568" t="s">
        <v>198</v>
      </c>
      <c r="I1568" t="s">
        <v>1550</v>
      </c>
      <c r="J1568">
        <v>1976</v>
      </c>
      <c r="K1568">
        <v>90000</v>
      </c>
      <c r="L1568">
        <v>24</v>
      </c>
      <c r="M1568" t="s">
        <v>200</v>
      </c>
      <c r="N1568" t="s">
        <v>383</v>
      </c>
      <c r="O1568" t="s">
        <v>202</v>
      </c>
      <c r="P1568" t="s">
        <v>384</v>
      </c>
    </row>
    <row r="1569" spans="1:16" x14ac:dyDescent="0.25">
      <c r="A1569">
        <v>2984</v>
      </c>
      <c r="B1569" t="s">
        <v>360</v>
      </c>
      <c r="E1569" t="s">
        <v>1878</v>
      </c>
      <c r="F1569" t="s">
        <v>347</v>
      </c>
      <c r="G1569" t="s">
        <v>1549</v>
      </c>
      <c r="H1569" t="s">
        <v>198</v>
      </c>
      <c r="I1569" t="s">
        <v>1550</v>
      </c>
      <c r="J1569">
        <v>1974</v>
      </c>
      <c r="K1569">
        <v>50000</v>
      </c>
      <c r="L1569">
        <v>24</v>
      </c>
      <c r="M1569" t="s">
        <v>200</v>
      </c>
      <c r="N1569" t="s">
        <v>383</v>
      </c>
      <c r="O1569" t="s">
        <v>202</v>
      </c>
      <c r="P1569" t="s">
        <v>384</v>
      </c>
    </row>
    <row r="1570" spans="1:16" x14ac:dyDescent="0.25">
      <c r="A1570">
        <v>2985</v>
      </c>
      <c r="B1570" t="s">
        <v>360</v>
      </c>
      <c r="E1570" t="s">
        <v>1879</v>
      </c>
      <c r="F1570" t="s">
        <v>347</v>
      </c>
      <c r="G1570" t="s">
        <v>1549</v>
      </c>
      <c r="H1570" t="s">
        <v>198</v>
      </c>
      <c r="I1570" t="s">
        <v>1550</v>
      </c>
      <c r="J1570">
        <v>1952</v>
      </c>
      <c r="K1570">
        <v>2494568</v>
      </c>
      <c r="L1570">
        <v>24</v>
      </c>
      <c r="M1570" t="s">
        <v>200</v>
      </c>
      <c r="N1570" t="s">
        <v>436</v>
      </c>
      <c r="O1570" t="s">
        <v>202</v>
      </c>
      <c r="P1570" t="s">
        <v>1880</v>
      </c>
    </row>
    <row r="1571" spans="1:16" x14ac:dyDescent="0.25">
      <c r="A1571">
        <v>2986</v>
      </c>
      <c r="B1571" t="s">
        <v>360</v>
      </c>
      <c r="E1571" t="s">
        <v>1881</v>
      </c>
      <c r="F1571" t="s">
        <v>347</v>
      </c>
      <c r="G1571" t="s">
        <v>1549</v>
      </c>
      <c r="H1571" t="s">
        <v>198</v>
      </c>
      <c r="I1571" t="s">
        <v>1550</v>
      </c>
      <c r="J1571">
        <v>1957</v>
      </c>
      <c r="K1571">
        <v>50000</v>
      </c>
      <c r="L1571">
        <v>24</v>
      </c>
      <c r="M1571" t="s">
        <v>200</v>
      </c>
      <c r="N1571" t="s">
        <v>383</v>
      </c>
      <c r="O1571" t="s">
        <v>202</v>
      </c>
      <c r="P1571" t="s">
        <v>1880</v>
      </c>
    </row>
    <row r="1572" spans="1:16" x14ac:dyDescent="0.25">
      <c r="A1572">
        <v>2987</v>
      </c>
      <c r="B1572" t="s">
        <v>360</v>
      </c>
      <c r="E1572" t="s">
        <v>1882</v>
      </c>
      <c r="F1572" t="s">
        <v>347</v>
      </c>
      <c r="G1572" t="s">
        <v>1549</v>
      </c>
      <c r="H1572" t="s">
        <v>198</v>
      </c>
      <c r="I1572" t="s">
        <v>1550</v>
      </c>
      <c r="J1572">
        <v>1961</v>
      </c>
      <c r="K1572">
        <v>18000</v>
      </c>
      <c r="L1572">
        <v>24</v>
      </c>
      <c r="M1572" t="s">
        <v>200</v>
      </c>
      <c r="N1572" t="s">
        <v>383</v>
      </c>
      <c r="O1572" t="s">
        <v>202</v>
      </c>
      <c r="P1572" t="s">
        <v>1880</v>
      </c>
    </row>
    <row r="1573" spans="1:16" x14ac:dyDescent="0.25">
      <c r="A1573">
        <v>2988</v>
      </c>
      <c r="B1573" t="s">
        <v>360</v>
      </c>
      <c r="E1573" t="s">
        <v>1883</v>
      </c>
      <c r="F1573" t="s">
        <v>347</v>
      </c>
      <c r="G1573" t="s">
        <v>1549</v>
      </c>
      <c r="H1573" t="s">
        <v>198</v>
      </c>
      <c r="I1573" t="s">
        <v>1550</v>
      </c>
      <c r="J1573">
        <v>1930</v>
      </c>
      <c r="K1573">
        <v>50000</v>
      </c>
      <c r="L1573">
        <v>24</v>
      </c>
      <c r="M1573" t="s">
        <v>200</v>
      </c>
      <c r="N1573" t="s">
        <v>383</v>
      </c>
      <c r="O1573" t="s">
        <v>202</v>
      </c>
      <c r="P1573" t="s">
        <v>1880</v>
      </c>
    </row>
    <row r="1574" spans="1:16" x14ac:dyDescent="0.25">
      <c r="A1574">
        <v>2989</v>
      </c>
      <c r="B1574" t="s">
        <v>360</v>
      </c>
      <c r="E1574" t="s">
        <v>1884</v>
      </c>
      <c r="F1574" t="s">
        <v>347</v>
      </c>
      <c r="G1574" t="s">
        <v>1549</v>
      </c>
      <c r="H1574" t="s">
        <v>198</v>
      </c>
      <c r="I1574" t="s">
        <v>1550</v>
      </c>
      <c r="J1574">
        <v>1932</v>
      </c>
      <c r="K1574">
        <v>19500</v>
      </c>
      <c r="L1574">
        <v>24</v>
      </c>
      <c r="M1574" t="s">
        <v>200</v>
      </c>
      <c r="N1574" t="s">
        <v>383</v>
      </c>
      <c r="O1574" t="s">
        <v>202</v>
      </c>
      <c r="P1574" t="s">
        <v>1880</v>
      </c>
    </row>
    <row r="1575" spans="1:16" x14ac:dyDescent="0.25">
      <c r="A1575">
        <v>2990</v>
      </c>
      <c r="B1575" t="s">
        <v>360</v>
      </c>
      <c r="E1575" t="s">
        <v>1885</v>
      </c>
      <c r="F1575" t="s">
        <v>347</v>
      </c>
      <c r="G1575" t="s">
        <v>1549</v>
      </c>
      <c r="H1575" t="s">
        <v>198</v>
      </c>
      <c r="I1575" t="s">
        <v>1550</v>
      </c>
      <c r="J1575">
        <v>1947</v>
      </c>
      <c r="K1575">
        <v>5500</v>
      </c>
      <c r="L1575">
        <v>24</v>
      </c>
      <c r="M1575" t="s">
        <v>200</v>
      </c>
      <c r="N1575" t="s">
        <v>383</v>
      </c>
      <c r="O1575" t="s">
        <v>202</v>
      </c>
      <c r="P1575" t="s">
        <v>1880</v>
      </c>
    </row>
    <row r="1576" spans="1:16" x14ac:dyDescent="0.25">
      <c r="A1576">
        <v>2991</v>
      </c>
      <c r="B1576" t="s">
        <v>360</v>
      </c>
      <c r="E1576" t="s">
        <v>1886</v>
      </c>
      <c r="F1576" t="s">
        <v>347</v>
      </c>
      <c r="G1576" t="s">
        <v>1549</v>
      </c>
      <c r="H1576" t="s">
        <v>198</v>
      </c>
      <c r="I1576" t="s">
        <v>1550</v>
      </c>
      <c r="J1576">
        <v>1987</v>
      </c>
      <c r="K1576">
        <v>294346</v>
      </c>
      <c r="L1576">
        <v>24</v>
      </c>
      <c r="M1576" t="s">
        <v>200</v>
      </c>
      <c r="N1576" t="s">
        <v>467</v>
      </c>
      <c r="O1576" t="s">
        <v>202</v>
      </c>
      <c r="P1576" t="s">
        <v>365</v>
      </c>
    </row>
    <row r="1577" spans="1:16" x14ac:dyDescent="0.25">
      <c r="A1577">
        <v>2992</v>
      </c>
      <c r="B1577" t="s">
        <v>360</v>
      </c>
      <c r="E1577" t="s">
        <v>1887</v>
      </c>
      <c r="F1577" t="s">
        <v>347</v>
      </c>
      <c r="G1577" t="s">
        <v>1549</v>
      </c>
      <c r="H1577" t="s">
        <v>198</v>
      </c>
      <c r="I1577" t="s">
        <v>1550</v>
      </c>
      <c r="J1577">
        <v>1960</v>
      </c>
      <c r="K1577">
        <v>9500</v>
      </c>
      <c r="L1577">
        <v>24</v>
      </c>
      <c r="M1577" t="s">
        <v>200</v>
      </c>
      <c r="N1577" t="s">
        <v>383</v>
      </c>
      <c r="O1577" t="s">
        <v>202</v>
      </c>
      <c r="P1577" t="s">
        <v>1880</v>
      </c>
    </row>
    <row r="1578" spans="1:16" x14ac:dyDescent="0.25">
      <c r="A1578">
        <v>2993</v>
      </c>
      <c r="B1578" t="s">
        <v>360</v>
      </c>
      <c r="E1578" t="s">
        <v>1888</v>
      </c>
      <c r="F1578" t="s">
        <v>347</v>
      </c>
      <c r="G1578" t="s">
        <v>1549</v>
      </c>
      <c r="H1578" t="s">
        <v>198</v>
      </c>
      <c r="I1578" t="s">
        <v>1550</v>
      </c>
      <c r="J1578">
        <v>1952</v>
      </c>
      <c r="K1578">
        <v>174500</v>
      </c>
      <c r="L1578">
        <v>24</v>
      </c>
      <c r="M1578" t="s">
        <v>200</v>
      </c>
      <c r="N1578" t="s">
        <v>383</v>
      </c>
      <c r="O1578" t="s">
        <v>202</v>
      </c>
      <c r="P1578" t="s">
        <v>1880</v>
      </c>
    </row>
    <row r="1579" spans="1:16" x14ac:dyDescent="0.25">
      <c r="A1579">
        <v>2994</v>
      </c>
      <c r="B1579" t="s">
        <v>360</v>
      </c>
      <c r="E1579" t="s">
        <v>1889</v>
      </c>
      <c r="F1579" t="s">
        <v>347</v>
      </c>
      <c r="G1579" t="s">
        <v>1549</v>
      </c>
      <c r="H1579" t="s">
        <v>198</v>
      </c>
      <c r="I1579" t="s">
        <v>1550</v>
      </c>
      <c r="J1579">
        <v>1947</v>
      </c>
      <c r="K1579">
        <v>4000</v>
      </c>
      <c r="L1579">
        <v>24</v>
      </c>
      <c r="M1579" t="s">
        <v>200</v>
      </c>
      <c r="N1579" t="s">
        <v>383</v>
      </c>
      <c r="O1579" t="s">
        <v>202</v>
      </c>
      <c r="P1579" t="s">
        <v>1880</v>
      </c>
    </row>
    <row r="1580" spans="1:16" x14ac:dyDescent="0.25">
      <c r="A1580">
        <v>2995</v>
      </c>
      <c r="B1580" t="s">
        <v>360</v>
      </c>
      <c r="E1580" t="s">
        <v>1890</v>
      </c>
      <c r="F1580" t="s">
        <v>347</v>
      </c>
      <c r="G1580" t="s">
        <v>1549</v>
      </c>
      <c r="H1580" t="s">
        <v>198</v>
      </c>
      <c r="I1580" t="s">
        <v>1550</v>
      </c>
      <c r="J1580">
        <v>1932</v>
      </c>
      <c r="K1580">
        <v>7000</v>
      </c>
      <c r="L1580">
        <v>24</v>
      </c>
      <c r="M1580" t="s">
        <v>200</v>
      </c>
      <c r="N1580" t="s">
        <v>383</v>
      </c>
      <c r="O1580" t="s">
        <v>202</v>
      </c>
      <c r="P1580" t="s">
        <v>1880</v>
      </c>
    </row>
    <row r="1581" spans="1:16" x14ac:dyDescent="0.25">
      <c r="A1581">
        <v>2996</v>
      </c>
      <c r="B1581" t="s">
        <v>360</v>
      </c>
      <c r="E1581" t="s">
        <v>1891</v>
      </c>
      <c r="F1581" t="s">
        <v>347</v>
      </c>
      <c r="G1581" t="s">
        <v>1549</v>
      </c>
      <c r="H1581" t="s">
        <v>198</v>
      </c>
      <c r="I1581" t="s">
        <v>1550</v>
      </c>
      <c r="J1581">
        <v>1952</v>
      </c>
      <c r="K1581">
        <v>8500</v>
      </c>
      <c r="L1581">
        <v>24</v>
      </c>
      <c r="M1581" t="s">
        <v>200</v>
      </c>
      <c r="N1581" t="s">
        <v>383</v>
      </c>
      <c r="O1581" t="s">
        <v>202</v>
      </c>
      <c r="P1581" t="s">
        <v>1880</v>
      </c>
    </row>
    <row r="1582" spans="1:16" x14ac:dyDescent="0.25">
      <c r="A1582">
        <v>2997</v>
      </c>
      <c r="B1582" t="s">
        <v>360</v>
      </c>
      <c r="E1582" t="s">
        <v>1892</v>
      </c>
      <c r="F1582" t="s">
        <v>347</v>
      </c>
      <c r="G1582" t="s">
        <v>1549</v>
      </c>
      <c r="H1582" t="s">
        <v>198</v>
      </c>
      <c r="I1582" t="s">
        <v>1550</v>
      </c>
      <c r="J1582">
        <v>1932</v>
      </c>
      <c r="K1582">
        <v>5000</v>
      </c>
      <c r="L1582">
        <v>24</v>
      </c>
      <c r="M1582" t="s">
        <v>200</v>
      </c>
      <c r="N1582" t="s">
        <v>383</v>
      </c>
      <c r="O1582" t="s">
        <v>202</v>
      </c>
      <c r="P1582" t="s">
        <v>1880</v>
      </c>
    </row>
    <row r="1583" spans="1:16" x14ac:dyDescent="0.25">
      <c r="A1583">
        <v>2998</v>
      </c>
      <c r="B1583" t="s">
        <v>360</v>
      </c>
      <c r="E1583" t="s">
        <v>1893</v>
      </c>
      <c r="F1583" t="s">
        <v>347</v>
      </c>
      <c r="G1583" t="s">
        <v>1549</v>
      </c>
      <c r="H1583" t="s">
        <v>198</v>
      </c>
      <c r="I1583" t="s">
        <v>1550</v>
      </c>
      <c r="J1583">
        <v>1956</v>
      </c>
      <c r="K1583">
        <v>489933</v>
      </c>
      <c r="L1583">
        <v>24</v>
      </c>
      <c r="M1583" t="s">
        <v>200</v>
      </c>
      <c r="N1583" t="s">
        <v>436</v>
      </c>
      <c r="O1583" t="s">
        <v>202</v>
      </c>
      <c r="P1583" t="s">
        <v>1880</v>
      </c>
    </row>
    <row r="1584" spans="1:16" x14ac:dyDescent="0.25">
      <c r="A1584">
        <v>2999</v>
      </c>
      <c r="B1584" t="s">
        <v>360</v>
      </c>
      <c r="E1584" t="s">
        <v>1894</v>
      </c>
      <c r="F1584" t="s">
        <v>347</v>
      </c>
      <c r="G1584" t="s">
        <v>1549</v>
      </c>
      <c r="H1584" t="s">
        <v>198</v>
      </c>
      <c r="I1584" t="s">
        <v>1550</v>
      </c>
      <c r="J1584">
        <v>1932</v>
      </c>
      <c r="K1584">
        <v>12349113</v>
      </c>
      <c r="L1584">
        <v>24</v>
      </c>
      <c r="M1584" t="s">
        <v>200</v>
      </c>
      <c r="N1584" t="s">
        <v>436</v>
      </c>
      <c r="O1584" t="s">
        <v>202</v>
      </c>
      <c r="P1584" t="s">
        <v>1880</v>
      </c>
    </row>
    <row r="1585" spans="1:16" x14ac:dyDescent="0.25">
      <c r="A1585">
        <v>3000</v>
      </c>
      <c r="B1585" t="s">
        <v>360</v>
      </c>
      <c r="E1585" t="s">
        <v>1895</v>
      </c>
      <c r="F1585" t="s">
        <v>347</v>
      </c>
      <c r="G1585" t="s">
        <v>1549</v>
      </c>
      <c r="H1585" t="s">
        <v>198</v>
      </c>
      <c r="I1585" t="s">
        <v>1550</v>
      </c>
      <c r="J1585">
        <v>1948</v>
      </c>
      <c r="K1585">
        <v>147000</v>
      </c>
      <c r="L1585">
        <v>24</v>
      </c>
      <c r="M1585" t="s">
        <v>200</v>
      </c>
      <c r="N1585" t="s">
        <v>383</v>
      </c>
      <c r="O1585" t="s">
        <v>202</v>
      </c>
      <c r="P1585" t="s">
        <v>1880</v>
      </c>
    </row>
    <row r="1586" spans="1:16" x14ac:dyDescent="0.25">
      <c r="A1586">
        <v>3001</v>
      </c>
      <c r="B1586" t="s">
        <v>360</v>
      </c>
      <c r="E1586" t="s">
        <v>1896</v>
      </c>
      <c r="F1586" t="s">
        <v>347</v>
      </c>
      <c r="G1586" t="s">
        <v>1549</v>
      </c>
      <c r="H1586" t="s">
        <v>198</v>
      </c>
      <c r="I1586" t="s">
        <v>1550</v>
      </c>
      <c r="J1586">
        <v>1962</v>
      </c>
      <c r="K1586">
        <v>300000</v>
      </c>
      <c r="L1586">
        <v>24</v>
      </c>
      <c r="M1586" t="s">
        <v>200</v>
      </c>
      <c r="N1586" t="s">
        <v>383</v>
      </c>
      <c r="O1586" t="s">
        <v>202</v>
      </c>
      <c r="P1586" t="s">
        <v>384</v>
      </c>
    </row>
    <row r="1587" spans="1:16" x14ac:dyDescent="0.25">
      <c r="A1587">
        <v>3002</v>
      </c>
      <c r="B1587" t="s">
        <v>360</v>
      </c>
      <c r="E1587" t="s">
        <v>1897</v>
      </c>
      <c r="F1587" t="s">
        <v>347</v>
      </c>
      <c r="G1587" t="s">
        <v>1549</v>
      </c>
      <c r="H1587" t="s">
        <v>198</v>
      </c>
      <c r="I1587" t="s">
        <v>1550</v>
      </c>
      <c r="J1587">
        <v>1978</v>
      </c>
      <c r="K1587">
        <v>198000</v>
      </c>
      <c r="L1587">
        <v>24</v>
      </c>
      <c r="M1587" t="s">
        <v>200</v>
      </c>
      <c r="N1587" t="s">
        <v>383</v>
      </c>
      <c r="O1587" t="s">
        <v>202</v>
      </c>
      <c r="P1587" t="s">
        <v>384</v>
      </c>
    </row>
    <row r="1588" spans="1:16" x14ac:dyDescent="0.25">
      <c r="A1588">
        <v>3003</v>
      </c>
      <c r="B1588" t="s">
        <v>360</v>
      </c>
      <c r="E1588" t="s">
        <v>1898</v>
      </c>
      <c r="F1588" t="s">
        <v>347</v>
      </c>
      <c r="G1588" t="s">
        <v>1549</v>
      </c>
      <c r="H1588" t="s">
        <v>198</v>
      </c>
      <c r="I1588" t="s">
        <v>1550</v>
      </c>
      <c r="J1588">
        <v>1982</v>
      </c>
      <c r="K1588">
        <v>123500</v>
      </c>
      <c r="L1588">
        <v>24</v>
      </c>
      <c r="M1588" t="s">
        <v>200</v>
      </c>
      <c r="N1588" t="s">
        <v>383</v>
      </c>
      <c r="O1588" t="s">
        <v>202</v>
      </c>
      <c r="P1588" t="s">
        <v>384</v>
      </c>
    </row>
    <row r="1589" spans="1:16" x14ac:dyDescent="0.25">
      <c r="A1589">
        <v>3004</v>
      </c>
      <c r="B1589" t="s">
        <v>360</v>
      </c>
      <c r="E1589" t="s">
        <v>1899</v>
      </c>
      <c r="F1589" t="s">
        <v>347</v>
      </c>
      <c r="G1589" t="s">
        <v>1549</v>
      </c>
      <c r="H1589" t="s">
        <v>198</v>
      </c>
      <c r="I1589" t="s">
        <v>1550</v>
      </c>
      <c r="J1589">
        <v>1986</v>
      </c>
      <c r="K1589">
        <v>89767</v>
      </c>
      <c r="L1589">
        <v>24</v>
      </c>
      <c r="M1589" t="s">
        <v>200</v>
      </c>
      <c r="N1589" t="s">
        <v>467</v>
      </c>
      <c r="O1589" t="s">
        <v>202</v>
      </c>
      <c r="P1589" t="s">
        <v>365</v>
      </c>
    </row>
    <row r="1590" spans="1:16" x14ac:dyDescent="0.25">
      <c r="A1590">
        <v>3005</v>
      </c>
      <c r="B1590" t="s">
        <v>360</v>
      </c>
      <c r="E1590" t="s">
        <v>1900</v>
      </c>
      <c r="F1590" t="s">
        <v>347</v>
      </c>
      <c r="G1590" t="s">
        <v>1549</v>
      </c>
      <c r="H1590" t="s">
        <v>198</v>
      </c>
      <c r="I1590" t="s">
        <v>1550</v>
      </c>
      <c r="J1590">
        <v>1975</v>
      </c>
      <c r="K1590">
        <v>50000</v>
      </c>
      <c r="L1590">
        <v>24</v>
      </c>
      <c r="M1590" t="s">
        <v>200</v>
      </c>
      <c r="N1590" t="s">
        <v>383</v>
      </c>
      <c r="O1590" t="s">
        <v>202</v>
      </c>
      <c r="P1590" t="s">
        <v>384</v>
      </c>
    </row>
    <row r="1591" spans="1:16" x14ac:dyDescent="0.25">
      <c r="A1591">
        <v>3006</v>
      </c>
      <c r="B1591" t="s">
        <v>360</v>
      </c>
      <c r="E1591" t="s">
        <v>520</v>
      </c>
      <c r="F1591" t="s">
        <v>347</v>
      </c>
      <c r="G1591" t="s">
        <v>1549</v>
      </c>
      <c r="H1591" t="s">
        <v>198</v>
      </c>
      <c r="I1591" t="s">
        <v>1550</v>
      </c>
      <c r="J1591">
        <v>1978</v>
      </c>
      <c r="K1591">
        <v>60000</v>
      </c>
      <c r="L1591">
        <v>24</v>
      </c>
      <c r="M1591" t="s">
        <v>200</v>
      </c>
      <c r="N1591" t="s">
        <v>383</v>
      </c>
      <c r="O1591" t="s">
        <v>202</v>
      </c>
      <c r="P1591" t="s">
        <v>384</v>
      </c>
    </row>
    <row r="1592" spans="1:16" x14ac:dyDescent="0.25">
      <c r="A1592">
        <v>3008</v>
      </c>
      <c r="B1592" t="s">
        <v>360</v>
      </c>
      <c r="E1592" t="s">
        <v>1901</v>
      </c>
      <c r="F1592" t="s">
        <v>347</v>
      </c>
      <c r="G1592" t="s">
        <v>1549</v>
      </c>
      <c r="H1592" t="s">
        <v>198</v>
      </c>
      <c r="I1592" t="s">
        <v>1550</v>
      </c>
      <c r="J1592">
        <v>1960</v>
      </c>
      <c r="K1592">
        <v>50000</v>
      </c>
      <c r="L1592">
        <v>24</v>
      </c>
      <c r="M1592" t="s">
        <v>200</v>
      </c>
      <c r="N1592" t="s">
        <v>383</v>
      </c>
      <c r="O1592" t="s">
        <v>202</v>
      </c>
      <c r="P1592" t="s">
        <v>1902</v>
      </c>
    </row>
    <row r="1593" spans="1:16" x14ac:dyDescent="0.25">
      <c r="A1593">
        <v>3009</v>
      </c>
      <c r="B1593" t="s">
        <v>360</v>
      </c>
      <c r="E1593" t="s">
        <v>1903</v>
      </c>
      <c r="F1593" t="s">
        <v>347</v>
      </c>
      <c r="G1593" t="s">
        <v>1549</v>
      </c>
      <c r="H1593" t="s">
        <v>198</v>
      </c>
      <c r="I1593" t="s">
        <v>1550</v>
      </c>
      <c r="J1593">
        <v>1960</v>
      </c>
      <c r="K1593">
        <v>50000</v>
      </c>
      <c r="L1593">
        <v>24</v>
      </c>
      <c r="M1593" t="s">
        <v>200</v>
      </c>
      <c r="N1593" t="s">
        <v>383</v>
      </c>
      <c r="O1593" t="s">
        <v>202</v>
      </c>
      <c r="P1593" t="s">
        <v>1902</v>
      </c>
    </row>
    <row r="1594" spans="1:16" x14ac:dyDescent="0.25">
      <c r="A1594">
        <v>3010</v>
      </c>
      <c r="B1594" t="s">
        <v>360</v>
      </c>
      <c r="E1594" t="s">
        <v>1904</v>
      </c>
      <c r="F1594" t="s">
        <v>347</v>
      </c>
      <c r="G1594" t="s">
        <v>1549</v>
      </c>
      <c r="H1594" t="s">
        <v>198</v>
      </c>
      <c r="I1594" t="s">
        <v>1550</v>
      </c>
      <c r="J1594">
        <v>1966</v>
      </c>
      <c r="K1594">
        <v>50000</v>
      </c>
      <c r="L1594">
        <v>24</v>
      </c>
      <c r="M1594" t="s">
        <v>200</v>
      </c>
      <c r="N1594" t="s">
        <v>383</v>
      </c>
      <c r="O1594" t="s">
        <v>202</v>
      </c>
      <c r="P1594" t="s">
        <v>1902</v>
      </c>
    </row>
    <row r="1595" spans="1:16" x14ac:dyDescent="0.25">
      <c r="A1595">
        <v>3011</v>
      </c>
      <c r="B1595" t="s">
        <v>360</v>
      </c>
      <c r="E1595" t="s">
        <v>1905</v>
      </c>
      <c r="F1595" t="s">
        <v>347</v>
      </c>
      <c r="G1595" t="s">
        <v>1549</v>
      </c>
      <c r="H1595" t="s">
        <v>198</v>
      </c>
      <c r="I1595" t="s">
        <v>1550</v>
      </c>
      <c r="J1595">
        <v>1960</v>
      </c>
      <c r="K1595">
        <v>50000</v>
      </c>
      <c r="L1595">
        <v>24</v>
      </c>
      <c r="M1595" t="s">
        <v>200</v>
      </c>
      <c r="N1595" t="s">
        <v>383</v>
      </c>
      <c r="O1595" t="s">
        <v>202</v>
      </c>
      <c r="P1595" t="s">
        <v>1902</v>
      </c>
    </row>
    <row r="1596" spans="1:16" x14ac:dyDescent="0.25">
      <c r="A1596">
        <v>3012</v>
      </c>
      <c r="B1596" t="s">
        <v>360</v>
      </c>
      <c r="E1596" t="s">
        <v>1906</v>
      </c>
      <c r="F1596" t="s">
        <v>347</v>
      </c>
      <c r="G1596" t="s">
        <v>1549</v>
      </c>
      <c r="H1596" t="s">
        <v>198</v>
      </c>
      <c r="I1596" t="s">
        <v>1550</v>
      </c>
      <c r="J1596">
        <v>1960</v>
      </c>
      <c r="K1596">
        <v>50000</v>
      </c>
      <c r="L1596">
        <v>24</v>
      </c>
      <c r="M1596" t="s">
        <v>200</v>
      </c>
      <c r="N1596" t="s">
        <v>383</v>
      </c>
      <c r="O1596" t="s">
        <v>202</v>
      </c>
      <c r="P1596" t="s">
        <v>1902</v>
      </c>
    </row>
    <row r="1597" spans="1:16" x14ac:dyDescent="0.25">
      <c r="A1597">
        <v>3013</v>
      </c>
      <c r="B1597" t="s">
        <v>360</v>
      </c>
      <c r="E1597" t="s">
        <v>1907</v>
      </c>
      <c r="F1597" t="s">
        <v>347</v>
      </c>
      <c r="G1597" t="s">
        <v>1549</v>
      </c>
      <c r="H1597" t="s">
        <v>198</v>
      </c>
      <c r="I1597" t="s">
        <v>1550</v>
      </c>
      <c r="J1597">
        <v>1966</v>
      </c>
      <c r="K1597">
        <v>50000</v>
      </c>
      <c r="L1597">
        <v>24</v>
      </c>
      <c r="M1597" t="s">
        <v>200</v>
      </c>
      <c r="N1597" t="s">
        <v>383</v>
      </c>
      <c r="O1597" t="s">
        <v>202</v>
      </c>
      <c r="P1597" t="s">
        <v>1902</v>
      </c>
    </row>
    <row r="1598" spans="1:16" x14ac:dyDescent="0.25">
      <c r="A1598">
        <v>3014</v>
      </c>
      <c r="B1598" t="s">
        <v>360</v>
      </c>
      <c r="E1598" t="s">
        <v>1908</v>
      </c>
      <c r="F1598" t="s">
        <v>347</v>
      </c>
      <c r="G1598" t="s">
        <v>1549</v>
      </c>
      <c r="H1598" t="s">
        <v>198</v>
      </c>
      <c r="I1598" t="s">
        <v>1550</v>
      </c>
      <c r="J1598">
        <v>1961</v>
      </c>
      <c r="K1598">
        <v>50000</v>
      </c>
      <c r="L1598">
        <v>24</v>
      </c>
      <c r="M1598" t="s">
        <v>200</v>
      </c>
      <c r="N1598" t="s">
        <v>383</v>
      </c>
      <c r="O1598" t="s">
        <v>202</v>
      </c>
      <c r="P1598" t="s">
        <v>1902</v>
      </c>
    </row>
    <row r="1599" spans="1:16" x14ac:dyDescent="0.25">
      <c r="A1599">
        <v>3015</v>
      </c>
      <c r="B1599" t="s">
        <v>360</v>
      </c>
      <c r="E1599" t="s">
        <v>1909</v>
      </c>
      <c r="F1599" t="s">
        <v>347</v>
      </c>
      <c r="G1599" t="s">
        <v>1549</v>
      </c>
      <c r="H1599" t="s">
        <v>198</v>
      </c>
      <c r="I1599" t="s">
        <v>1550</v>
      </c>
      <c r="J1599">
        <v>1969</v>
      </c>
      <c r="K1599">
        <v>50000</v>
      </c>
      <c r="L1599">
        <v>24</v>
      </c>
      <c r="M1599" t="s">
        <v>200</v>
      </c>
      <c r="N1599" t="s">
        <v>383</v>
      </c>
      <c r="O1599" t="s">
        <v>202</v>
      </c>
      <c r="P1599" t="s">
        <v>1902</v>
      </c>
    </row>
    <row r="1600" spans="1:16" x14ac:dyDescent="0.25">
      <c r="A1600">
        <v>3016</v>
      </c>
      <c r="B1600" t="s">
        <v>360</v>
      </c>
      <c r="E1600" t="s">
        <v>1910</v>
      </c>
      <c r="F1600" t="s">
        <v>347</v>
      </c>
      <c r="G1600" t="s">
        <v>1549</v>
      </c>
      <c r="H1600" t="s">
        <v>198</v>
      </c>
      <c r="I1600" t="s">
        <v>1550</v>
      </c>
      <c r="J1600">
        <v>1958</v>
      </c>
      <c r="K1600">
        <v>50000</v>
      </c>
      <c r="L1600">
        <v>24</v>
      </c>
      <c r="M1600" t="s">
        <v>200</v>
      </c>
      <c r="N1600" t="s">
        <v>383</v>
      </c>
      <c r="O1600" t="s">
        <v>202</v>
      </c>
      <c r="P1600" t="s">
        <v>1902</v>
      </c>
    </row>
    <row r="1601" spans="1:16" x14ac:dyDescent="0.25">
      <c r="A1601">
        <v>3017</v>
      </c>
      <c r="B1601" t="s">
        <v>360</v>
      </c>
      <c r="E1601" t="s">
        <v>1911</v>
      </c>
      <c r="F1601" t="s">
        <v>347</v>
      </c>
      <c r="G1601" t="s">
        <v>1549</v>
      </c>
      <c r="H1601" t="s">
        <v>198</v>
      </c>
      <c r="I1601" t="s">
        <v>1550</v>
      </c>
      <c r="J1601">
        <v>1958</v>
      </c>
      <c r="K1601">
        <v>50000</v>
      </c>
      <c r="L1601">
        <v>24</v>
      </c>
      <c r="M1601" t="s">
        <v>200</v>
      </c>
      <c r="N1601" t="s">
        <v>383</v>
      </c>
      <c r="O1601" t="s">
        <v>202</v>
      </c>
      <c r="P1601" t="s">
        <v>1902</v>
      </c>
    </row>
    <row r="1602" spans="1:16" x14ac:dyDescent="0.25">
      <c r="A1602">
        <v>3018</v>
      </c>
      <c r="B1602" t="s">
        <v>360</v>
      </c>
      <c r="E1602" t="s">
        <v>1912</v>
      </c>
      <c r="F1602" t="s">
        <v>347</v>
      </c>
      <c r="G1602" t="s">
        <v>1549</v>
      </c>
      <c r="H1602" t="s">
        <v>198</v>
      </c>
      <c r="I1602" t="s">
        <v>1550</v>
      </c>
      <c r="J1602">
        <v>1948</v>
      </c>
      <c r="K1602">
        <v>50000</v>
      </c>
      <c r="L1602">
        <v>24</v>
      </c>
      <c r="M1602" t="s">
        <v>200</v>
      </c>
      <c r="N1602" t="s">
        <v>383</v>
      </c>
      <c r="O1602" t="s">
        <v>202</v>
      </c>
      <c r="P1602" t="s">
        <v>1902</v>
      </c>
    </row>
    <row r="1603" spans="1:16" x14ac:dyDescent="0.25">
      <c r="A1603">
        <v>3019</v>
      </c>
      <c r="B1603" t="s">
        <v>360</v>
      </c>
      <c r="E1603" t="s">
        <v>1913</v>
      </c>
      <c r="F1603" t="s">
        <v>347</v>
      </c>
      <c r="G1603" t="s">
        <v>1549</v>
      </c>
      <c r="H1603" t="s">
        <v>198</v>
      </c>
      <c r="I1603" t="s">
        <v>1550</v>
      </c>
      <c r="J1603">
        <v>1969</v>
      </c>
      <c r="K1603">
        <v>175000</v>
      </c>
      <c r="L1603">
        <v>24</v>
      </c>
      <c r="M1603" t="s">
        <v>200</v>
      </c>
      <c r="N1603" t="s">
        <v>383</v>
      </c>
      <c r="O1603" t="s">
        <v>202</v>
      </c>
      <c r="P1603" t="s">
        <v>384</v>
      </c>
    </row>
    <row r="1604" spans="1:16" x14ac:dyDescent="0.25">
      <c r="A1604">
        <v>3020</v>
      </c>
      <c r="B1604" t="s">
        <v>360</v>
      </c>
      <c r="E1604" t="s">
        <v>1913</v>
      </c>
      <c r="F1604" t="s">
        <v>347</v>
      </c>
      <c r="G1604" t="s">
        <v>1549</v>
      </c>
      <c r="H1604" t="s">
        <v>198</v>
      </c>
      <c r="I1604" t="s">
        <v>1550</v>
      </c>
      <c r="J1604">
        <v>1964</v>
      </c>
      <c r="K1604">
        <v>175000</v>
      </c>
      <c r="L1604">
        <v>24</v>
      </c>
      <c r="M1604" t="s">
        <v>200</v>
      </c>
      <c r="N1604" t="s">
        <v>383</v>
      </c>
      <c r="O1604" t="s">
        <v>202</v>
      </c>
      <c r="P1604" t="s">
        <v>384</v>
      </c>
    </row>
    <row r="1605" spans="1:16" x14ac:dyDescent="0.25">
      <c r="A1605">
        <v>3021</v>
      </c>
      <c r="B1605" t="s">
        <v>360</v>
      </c>
      <c r="E1605" t="s">
        <v>1914</v>
      </c>
      <c r="F1605" t="s">
        <v>347</v>
      </c>
      <c r="G1605" t="s">
        <v>1549</v>
      </c>
      <c r="H1605" t="s">
        <v>198</v>
      </c>
      <c r="I1605" t="s">
        <v>1550</v>
      </c>
      <c r="J1605">
        <v>1977</v>
      </c>
      <c r="K1605">
        <v>50000</v>
      </c>
      <c r="L1605">
        <v>24</v>
      </c>
      <c r="M1605" t="s">
        <v>200</v>
      </c>
      <c r="N1605" t="s">
        <v>383</v>
      </c>
      <c r="O1605" t="s">
        <v>202</v>
      </c>
      <c r="P1605" t="s">
        <v>1589</v>
      </c>
    </row>
    <row r="1606" spans="1:16" x14ac:dyDescent="0.25">
      <c r="A1606">
        <v>3022</v>
      </c>
      <c r="B1606" t="s">
        <v>360</v>
      </c>
      <c r="E1606" t="s">
        <v>1915</v>
      </c>
      <c r="F1606" t="s">
        <v>347</v>
      </c>
      <c r="G1606" t="s">
        <v>1549</v>
      </c>
      <c r="H1606" t="s">
        <v>198</v>
      </c>
      <c r="I1606" t="s">
        <v>1550</v>
      </c>
      <c r="J1606">
        <v>1982</v>
      </c>
      <c r="K1606">
        <v>50000</v>
      </c>
      <c r="L1606">
        <v>24</v>
      </c>
      <c r="M1606" t="s">
        <v>200</v>
      </c>
      <c r="N1606" t="s">
        <v>383</v>
      </c>
      <c r="O1606" t="s">
        <v>202</v>
      </c>
      <c r="P1606" t="s">
        <v>1589</v>
      </c>
    </row>
    <row r="1607" spans="1:16" x14ac:dyDescent="0.25">
      <c r="A1607">
        <v>3023</v>
      </c>
      <c r="B1607" t="s">
        <v>360</v>
      </c>
      <c r="E1607" t="s">
        <v>1916</v>
      </c>
      <c r="F1607" t="s">
        <v>347</v>
      </c>
      <c r="G1607" t="s">
        <v>1549</v>
      </c>
      <c r="H1607" t="s">
        <v>198</v>
      </c>
      <c r="I1607" t="s">
        <v>1550</v>
      </c>
      <c r="J1607">
        <v>1979</v>
      </c>
      <c r="K1607">
        <v>50000</v>
      </c>
      <c r="L1607">
        <v>24</v>
      </c>
      <c r="M1607" t="s">
        <v>200</v>
      </c>
      <c r="N1607" t="s">
        <v>383</v>
      </c>
      <c r="O1607" t="s">
        <v>202</v>
      </c>
      <c r="P1607" t="s">
        <v>1589</v>
      </c>
    </row>
    <row r="1608" spans="1:16" x14ac:dyDescent="0.25">
      <c r="A1608">
        <v>3024</v>
      </c>
      <c r="B1608" t="s">
        <v>360</v>
      </c>
      <c r="E1608" t="s">
        <v>1917</v>
      </c>
      <c r="F1608" t="s">
        <v>347</v>
      </c>
      <c r="G1608" t="s">
        <v>1549</v>
      </c>
      <c r="H1608" t="s">
        <v>198</v>
      </c>
      <c r="I1608" t="s">
        <v>1550</v>
      </c>
      <c r="J1608">
        <v>1980</v>
      </c>
      <c r="K1608">
        <v>50000</v>
      </c>
      <c r="L1608">
        <v>24</v>
      </c>
      <c r="M1608" t="s">
        <v>200</v>
      </c>
      <c r="N1608" t="s">
        <v>383</v>
      </c>
      <c r="O1608" t="s">
        <v>202</v>
      </c>
      <c r="P1608" t="s">
        <v>1589</v>
      </c>
    </row>
    <row r="1609" spans="1:16" x14ac:dyDescent="0.25">
      <c r="A1609">
        <v>3025</v>
      </c>
      <c r="B1609" t="s">
        <v>360</v>
      </c>
      <c r="E1609" t="s">
        <v>1918</v>
      </c>
      <c r="F1609" t="s">
        <v>347</v>
      </c>
      <c r="G1609" t="s">
        <v>1549</v>
      </c>
      <c r="H1609" t="s">
        <v>198</v>
      </c>
      <c r="I1609" t="s">
        <v>1550</v>
      </c>
      <c r="J1609">
        <v>1978</v>
      </c>
      <c r="K1609">
        <v>50000</v>
      </c>
      <c r="L1609">
        <v>24</v>
      </c>
      <c r="M1609" t="s">
        <v>200</v>
      </c>
      <c r="N1609" t="s">
        <v>383</v>
      </c>
      <c r="O1609" t="s">
        <v>202</v>
      </c>
      <c r="P1609" t="s">
        <v>1589</v>
      </c>
    </row>
    <row r="1610" spans="1:16" x14ac:dyDescent="0.25">
      <c r="A1610">
        <v>3026</v>
      </c>
      <c r="B1610" t="s">
        <v>360</v>
      </c>
      <c r="E1610" t="s">
        <v>1919</v>
      </c>
      <c r="F1610" t="s">
        <v>347</v>
      </c>
      <c r="G1610" t="s">
        <v>1549</v>
      </c>
      <c r="H1610" t="s">
        <v>198</v>
      </c>
      <c r="I1610" t="s">
        <v>1550</v>
      </c>
      <c r="J1610">
        <v>1985</v>
      </c>
      <c r="K1610">
        <v>90229</v>
      </c>
      <c r="L1610">
        <v>24</v>
      </c>
      <c r="M1610" t="s">
        <v>200</v>
      </c>
      <c r="N1610" t="s">
        <v>467</v>
      </c>
      <c r="O1610" t="s">
        <v>202</v>
      </c>
      <c r="P1610" t="s">
        <v>365</v>
      </c>
    </row>
    <row r="1611" spans="1:16" x14ac:dyDescent="0.25">
      <c r="A1611">
        <v>3027</v>
      </c>
      <c r="B1611" t="s">
        <v>360</v>
      </c>
      <c r="E1611" t="s">
        <v>1920</v>
      </c>
      <c r="F1611" t="s">
        <v>347</v>
      </c>
      <c r="G1611" t="s">
        <v>1549</v>
      </c>
      <c r="H1611" t="s">
        <v>198</v>
      </c>
      <c r="I1611" t="s">
        <v>1550</v>
      </c>
      <c r="J1611">
        <v>1982</v>
      </c>
      <c r="K1611">
        <v>90000</v>
      </c>
      <c r="L1611">
        <v>24</v>
      </c>
      <c r="M1611" t="s">
        <v>200</v>
      </c>
      <c r="N1611" t="s">
        <v>383</v>
      </c>
      <c r="O1611" t="s">
        <v>202</v>
      </c>
      <c r="P1611" t="s">
        <v>384</v>
      </c>
    </row>
    <row r="1612" spans="1:16" x14ac:dyDescent="0.25">
      <c r="A1612">
        <v>3028</v>
      </c>
      <c r="B1612" t="s">
        <v>360</v>
      </c>
      <c r="E1612" t="s">
        <v>1920</v>
      </c>
      <c r="F1612" t="s">
        <v>347</v>
      </c>
      <c r="G1612" t="s">
        <v>1549</v>
      </c>
      <c r="H1612" t="s">
        <v>198</v>
      </c>
      <c r="I1612" t="s">
        <v>1550</v>
      </c>
      <c r="J1612">
        <v>1982</v>
      </c>
      <c r="K1612">
        <v>90000</v>
      </c>
      <c r="L1612">
        <v>24</v>
      </c>
      <c r="M1612" t="s">
        <v>200</v>
      </c>
      <c r="N1612" t="s">
        <v>383</v>
      </c>
      <c r="O1612" t="s">
        <v>202</v>
      </c>
      <c r="P1612" t="s">
        <v>384</v>
      </c>
    </row>
    <row r="1613" spans="1:16" x14ac:dyDescent="0.25">
      <c r="A1613">
        <v>3029</v>
      </c>
      <c r="B1613" t="s">
        <v>360</v>
      </c>
      <c r="E1613" t="s">
        <v>1921</v>
      </c>
      <c r="F1613" t="s">
        <v>347</v>
      </c>
      <c r="G1613" t="s">
        <v>1549</v>
      </c>
      <c r="H1613" t="s">
        <v>198</v>
      </c>
      <c r="I1613" t="s">
        <v>1550</v>
      </c>
      <c r="J1613">
        <v>1974</v>
      </c>
      <c r="K1613">
        <v>50000</v>
      </c>
      <c r="L1613">
        <v>24</v>
      </c>
      <c r="M1613" t="s">
        <v>200</v>
      </c>
      <c r="N1613" t="s">
        <v>383</v>
      </c>
      <c r="O1613" t="s">
        <v>202</v>
      </c>
      <c r="P1613" t="s">
        <v>384</v>
      </c>
    </row>
    <row r="1614" spans="1:16" x14ac:dyDescent="0.25">
      <c r="A1614">
        <v>3030</v>
      </c>
      <c r="B1614" t="s">
        <v>360</v>
      </c>
      <c r="E1614" t="s">
        <v>1922</v>
      </c>
      <c r="F1614" t="s">
        <v>347</v>
      </c>
      <c r="G1614" t="s">
        <v>1549</v>
      </c>
      <c r="H1614" t="s">
        <v>198</v>
      </c>
      <c r="I1614" t="s">
        <v>1550</v>
      </c>
      <c r="J1614">
        <v>1984</v>
      </c>
      <c r="K1614">
        <v>50000</v>
      </c>
      <c r="L1614">
        <v>24</v>
      </c>
      <c r="M1614" t="s">
        <v>200</v>
      </c>
      <c r="N1614" t="s">
        <v>383</v>
      </c>
      <c r="O1614" t="s">
        <v>202</v>
      </c>
      <c r="P1614" t="s">
        <v>384</v>
      </c>
    </row>
    <row r="1615" spans="1:16" x14ac:dyDescent="0.25">
      <c r="A1615">
        <v>3031</v>
      </c>
      <c r="B1615" t="s">
        <v>360</v>
      </c>
      <c r="E1615" t="s">
        <v>1923</v>
      </c>
      <c r="F1615" t="s">
        <v>347</v>
      </c>
      <c r="G1615" t="s">
        <v>1549</v>
      </c>
      <c r="H1615" t="s">
        <v>198</v>
      </c>
      <c r="I1615" t="s">
        <v>1550</v>
      </c>
      <c r="J1615">
        <v>1980</v>
      </c>
      <c r="K1615">
        <v>100000</v>
      </c>
      <c r="L1615">
        <v>24</v>
      </c>
      <c r="M1615" t="s">
        <v>200</v>
      </c>
      <c r="N1615" t="s">
        <v>383</v>
      </c>
      <c r="O1615" t="s">
        <v>202</v>
      </c>
      <c r="P1615" t="s">
        <v>384</v>
      </c>
    </row>
    <row r="1616" spans="1:16" x14ac:dyDescent="0.25">
      <c r="A1616">
        <v>3032</v>
      </c>
      <c r="B1616" t="s">
        <v>360</v>
      </c>
      <c r="E1616" t="s">
        <v>1924</v>
      </c>
      <c r="F1616" t="s">
        <v>347</v>
      </c>
      <c r="G1616" t="s">
        <v>1549</v>
      </c>
      <c r="H1616" t="s">
        <v>198</v>
      </c>
      <c r="I1616" t="s">
        <v>1550</v>
      </c>
      <c r="J1616">
        <v>1966</v>
      </c>
      <c r="K1616">
        <v>100000</v>
      </c>
      <c r="L1616">
        <v>24</v>
      </c>
      <c r="M1616" t="s">
        <v>200</v>
      </c>
      <c r="N1616" t="s">
        <v>383</v>
      </c>
      <c r="O1616" t="s">
        <v>202</v>
      </c>
      <c r="P1616" t="s">
        <v>384</v>
      </c>
    </row>
    <row r="1617" spans="1:16" x14ac:dyDescent="0.25">
      <c r="A1617">
        <v>3033</v>
      </c>
      <c r="B1617" t="s">
        <v>360</v>
      </c>
      <c r="E1617" t="s">
        <v>1925</v>
      </c>
      <c r="F1617" t="s">
        <v>347</v>
      </c>
      <c r="G1617" t="s">
        <v>1549</v>
      </c>
      <c r="H1617" t="s">
        <v>198</v>
      </c>
      <c r="I1617" t="s">
        <v>1550</v>
      </c>
      <c r="J1617">
        <v>1992</v>
      </c>
      <c r="K1617">
        <v>91514</v>
      </c>
      <c r="L1617">
        <v>24</v>
      </c>
      <c r="M1617" t="s">
        <v>200</v>
      </c>
      <c r="N1617" t="s">
        <v>467</v>
      </c>
      <c r="O1617" t="s">
        <v>202</v>
      </c>
      <c r="P1617" t="s">
        <v>365</v>
      </c>
    </row>
    <row r="1618" spans="1:16" x14ac:dyDescent="0.25">
      <c r="A1618">
        <v>3034</v>
      </c>
      <c r="B1618" t="s">
        <v>360</v>
      </c>
      <c r="E1618" t="s">
        <v>1926</v>
      </c>
      <c r="F1618" t="s">
        <v>347</v>
      </c>
      <c r="G1618" t="s">
        <v>1549</v>
      </c>
      <c r="H1618" t="s">
        <v>198</v>
      </c>
      <c r="I1618" t="s">
        <v>1550</v>
      </c>
      <c r="J1618">
        <v>1933</v>
      </c>
      <c r="K1618">
        <v>50000</v>
      </c>
      <c r="L1618">
        <v>24</v>
      </c>
      <c r="M1618" t="s">
        <v>200</v>
      </c>
      <c r="N1618" t="s">
        <v>383</v>
      </c>
      <c r="O1618" t="s">
        <v>202</v>
      </c>
      <c r="P1618" t="s">
        <v>1880</v>
      </c>
    </row>
    <row r="1619" spans="1:16" x14ac:dyDescent="0.25">
      <c r="A1619">
        <v>3035</v>
      </c>
      <c r="B1619" t="s">
        <v>360</v>
      </c>
      <c r="E1619" t="s">
        <v>1927</v>
      </c>
      <c r="F1619" t="s">
        <v>347</v>
      </c>
      <c r="G1619" t="s">
        <v>1549</v>
      </c>
      <c r="H1619" t="s">
        <v>198</v>
      </c>
      <c r="I1619" t="s">
        <v>1550</v>
      </c>
      <c r="J1619">
        <v>1939</v>
      </c>
      <c r="K1619">
        <v>50000</v>
      </c>
      <c r="L1619">
        <v>24</v>
      </c>
      <c r="M1619" t="s">
        <v>200</v>
      </c>
      <c r="N1619" t="s">
        <v>383</v>
      </c>
      <c r="O1619" t="s">
        <v>202</v>
      </c>
      <c r="P1619" t="s">
        <v>1880</v>
      </c>
    </row>
    <row r="1620" spans="1:16" x14ac:dyDescent="0.25">
      <c r="A1620">
        <v>3036</v>
      </c>
      <c r="B1620" t="s">
        <v>360</v>
      </c>
      <c r="E1620" t="s">
        <v>1928</v>
      </c>
      <c r="F1620" t="s">
        <v>347</v>
      </c>
      <c r="G1620" t="s">
        <v>1549</v>
      </c>
      <c r="H1620" t="s">
        <v>198</v>
      </c>
      <c r="I1620" t="s">
        <v>1550</v>
      </c>
      <c r="J1620">
        <v>1933</v>
      </c>
      <c r="K1620">
        <v>50000</v>
      </c>
      <c r="L1620">
        <v>24</v>
      </c>
      <c r="M1620" t="s">
        <v>200</v>
      </c>
      <c r="N1620" t="s">
        <v>383</v>
      </c>
      <c r="O1620" t="s">
        <v>202</v>
      </c>
      <c r="P1620" t="s">
        <v>1880</v>
      </c>
    </row>
    <row r="1621" spans="1:16" x14ac:dyDescent="0.25">
      <c r="A1621">
        <v>3038</v>
      </c>
      <c r="B1621" t="s">
        <v>360</v>
      </c>
      <c r="E1621" t="s">
        <v>1929</v>
      </c>
      <c r="F1621" t="s">
        <v>347</v>
      </c>
      <c r="G1621" t="s">
        <v>1549</v>
      </c>
      <c r="H1621" t="s">
        <v>198</v>
      </c>
      <c r="I1621" t="s">
        <v>1550</v>
      </c>
      <c r="J1621">
        <v>1954</v>
      </c>
      <c r="K1621">
        <v>50000</v>
      </c>
      <c r="L1621">
        <v>24</v>
      </c>
      <c r="M1621" t="s">
        <v>200</v>
      </c>
      <c r="N1621" t="s">
        <v>383</v>
      </c>
      <c r="O1621" t="s">
        <v>202</v>
      </c>
      <c r="P1621" t="s">
        <v>384</v>
      </c>
    </row>
    <row r="1622" spans="1:16" x14ac:dyDescent="0.25">
      <c r="A1622">
        <v>3039</v>
      </c>
      <c r="B1622" t="s">
        <v>360</v>
      </c>
      <c r="E1622" t="s">
        <v>1930</v>
      </c>
      <c r="F1622" t="s">
        <v>347</v>
      </c>
      <c r="G1622" t="s">
        <v>1549</v>
      </c>
      <c r="H1622" t="s">
        <v>198</v>
      </c>
      <c r="I1622" t="s">
        <v>1550</v>
      </c>
      <c r="J1622">
        <v>1975</v>
      </c>
      <c r="K1622">
        <v>50000</v>
      </c>
      <c r="L1622">
        <v>24</v>
      </c>
      <c r="M1622" t="s">
        <v>200</v>
      </c>
      <c r="N1622" t="s">
        <v>383</v>
      </c>
      <c r="O1622" t="s">
        <v>202</v>
      </c>
      <c r="P1622" t="s">
        <v>384</v>
      </c>
    </row>
    <row r="1623" spans="1:16" x14ac:dyDescent="0.25">
      <c r="A1623">
        <v>3040</v>
      </c>
      <c r="B1623" t="s">
        <v>360</v>
      </c>
      <c r="E1623" t="s">
        <v>1931</v>
      </c>
      <c r="F1623" t="s">
        <v>347</v>
      </c>
      <c r="G1623" t="s">
        <v>1549</v>
      </c>
      <c r="H1623" t="s">
        <v>198</v>
      </c>
      <c r="I1623" t="s">
        <v>1550</v>
      </c>
      <c r="J1623">
        <v>1978</v>
      </c>
      <c r="K1623">
        <v>75000</v>
      </c>
      <c r="L1623">
        <v>24</v>
      </c>
      <c r="M1623" t="s">
        <v>200</v>
      </c>
      <c r="N1623" t="s">
        <v>383</v>
      </c>
      <c r="O1623" t="s">
        <v>202</v>
      </c>
      <c r="P1623" t="s">
        <v>384</v>
      </c>
    </row>
    <row r="1624" spans="1:16" x14ac:dyDescent="0.25">
      <c r="A1624">
        <v>3041</v>
      </c>
      <c r="B1624" t="s">
        <v>360</v>
      </c>
      <c r="E1624" t="s">
        <v>1932</v>
      </c>
      <c r="F1624" t="s">
        <v>347</v>
      </c>
      <c r="G1624" t="s">
        <v>1549</v>
      </c>
      <c r="H1624" t="s">
        <v>198</v>
      </c>
      <c r="I1624" t="s">
        <v>1550</v>
      </c>
      <c r="J1624">
        <v>1992</v>
      </c>
      <c r="K1624">
        <v>161873</v>
      </c>
      <c r="L1624">
        <v>24</v>
      </c>
      <c r="M1624" t="s">
        <v>200</v>
      </c>
      <c r="N1624" t="s">
        <v>467</v>
      </c>
      <c r="O1624" t="s">
        <v>202</v>
      </c>
      <c r="P1624" t="s">
        <v>365</v>
      </c>
    </row>
    <row r="1625" spans="1:16" x14ac:dyDescent="0.25">
      <c r="A1625">
        <v>3042</v>
      </c>
      <c r="B1625" t="s">
        <v>360</v>
      </c>
      <c r="E1625" t="s">
        <v>1933</v>
      </c>
      <c r="F1625" t="s">
        <v>347</v>
      </c>
      <c r="G1625" t="s">
        <v>1549</v>
      </c>
      <c r="H1625" t="s">
        <v>198</v>
      </c>
      <c r="I1625" t="s">
        <v>1550</v>
      </c>
      <c r="J1625">
        <v>1990</v>
      </c>
      <c r="K1625">
        <v>89969</v>
      </c>
      <c r="L1625">
        <v>24</v>
      </c>
      <c r="M1625" t="s">
        <v>200</v>
      </c>
      <c r="N1625" t="s">
        <v>467</v>
      </c>
      <c r="O1625" t="s">
        <v>202</v>
      </c>
      <c r="P1625" t="s">
        <v>365</v>
      </c>
    </row>
    <row r="1626" spans="1:16" x14ac:dyDescent="0.25">
      <c r="A1626">
        <v>3043</v>
      </c>
      <c r="B1626" t="s">
        <v>399</v>
      </c>
      <c r="E1626" t="s">
        <v>1934</v>
      </c>
      <c r="F1626" t="s">
        <v>347</v>
      </c>
      <c r="G1626" t="s">
        <v>1549</v>
      </c>
      <c r="H1626" t="s">
        <v>198</v>
      </c>
      <c r="I1626" t="s">
        <v>1550</v>
      </c>
      <c r="J1626">
        <v>1995</v>
      </c>
      <c r="K1626">
        <v>14568</v>
      </c>
      <c r="L1626">
        <v>24</v>
      </c>
      <c r="M1626" t="s">
        <v>200</v>
      </c>
      <c r="N1626" t="s">
        <v>1580</v>
      </c>
      <c r="O1626" t="s">
        <v>202</v>
      </c>
      <c r="P1626" t="s">
        <v>1935</v>
      </c>
    </row>
    <row r="1627" spans="1:16" x14ac:dyDescent="0.25">
      <c r="A1627">
        <v>3044</v>
      </c>
      <c r="B1627" t="s">
        <v>399</v>
      </c>
      <c r="E1627" t="s">
        <v>1936</v>
      </c>
      <c r="F1627" t="s">
        <v>347</v>
      </c>
      <c r="G1627" t="s">
        <v>220</v>
      </c>
      <c r="H1627" t="s">
        <v>198</v>
      </c>
      <c r="I1627" t="s">
        <v>221</v>
      </c>
      <c r="J1627">
        <v>1991</v>
      </c>
      <c r="K1627">
        <v>6508</v>
      </c>
      <c r="L1627">
        <v>6</v>
      </c>
      <c r="M1627" t="s">
        <v>200</v>
      </c>
      <c r="N1627" t="s">
        <v>1097</v>
      </c>
      <c r="O1627" t="s">
        <v>202</v>
      </c>
      <c r="P1627" t="s">
        <v>1178</v>
      </c>
    </row>
    <row r="1628" spans="1:16" x14ac:dyDescent="0.25">
      <c r="A1628">
        <v>3045</v>
      </c>
      <c r="B1628" t="s">
        <v>425</v>
      </c>
      <c r="E1628" t="s">
        <v>1937</v>
      </c>
      <c r="F1628" t="s">
        <v>347</v>
      </c>
      <c r="G1628" t="s">
        <v>220</v>
      </c>
      <c r="H1628" t="s">
        <v>198</v>
      </c>
      <c r="I1628" t="s">
        <v>221</v>
      </c>
      <c r="J1628">
        <v>1989</v>
      </c>
      <c r="K1628">
        <v>684</v>
      </c>
      <c r="L1628">
        <v>6</v>
      </c>
      <c r="M1628" t="s">
        <v>200</v>
      </c>
      <c r="N1628" t="s">
        <v>467</v>
      </c>
      <c r="O1628" t="s">
        <v>202</v>
      </c>
      <c r="P1628" t="s">
        <v>468</v>
      </c>
    </row>
    <row r="1629" spans="1:16" x14ac:dyDescent="0.25">
      <c r="A1629">
        <v>3046</v>
      </c>
      <c r="B1629" t="s">
        <v>425</v>
      </c>
      <c r="E1629" t="s">
        <v>1938</v>
      </c>
      <c r="F1629" t="s">
        <v>347</v>
      </c>
      <c r="G1629" t="s">
        <v>220</v>
      </c>
      <c r="H1629" t="s">
        <v>198</v>
      </c>
      <c r="I1629" t="s">
        <v>221</v>
      </c>
      <c r="J1629">
        <v>1960</v>
      </c>
      <c r="K1629">
        <v>2821</v>
      </c>
      <c r="L1629">
        <v>6</v>
      </c>
      <c r="M1629" t="s">
        <v>200</v>
      </c>
      <c r="N1629" t="s">
        <v>383</v>
      </c>
      <c r="O1629" t="s">
        <v>202</v>
      </c>
      <c r="P1629" t="s">
        <v>1674</v>
      </c>
    </row>
    <row r="1630" spans="1:16" x14ac:dyDescent="0.25">
      <c r="A1630">
        <v>3047</v>
      </c>
      <c r="B1630" t="s">
        <v>425</v>
      </c>
      <c r="E1630" t="s">
        <v>1939</v>
      </c>
      <c r="F1630" t="s">
        <v>347</v>
      </c>
      <c r="G1630" t="s">
        <v>220</v>
      </c>
      <c r="H1630" t="s">
        <v>198</v>
      </c>
      <c r="I1630" t="s">
        <v>221</v>
      </c>
      <c r="J1630">
        <v>1960</v>
      </c>
      <c r="K1630">
        <v>125</v>
      </c>
      <c r="L1630">
        <v>6</v>
      </c>
      <c r="M1630" t="s">
        <v>200</v>
      </c>
      <c r="N1630" t="s">
        <v>383</v>
      </c>
      <c r="O1630" t="s">
        <v>202</v>
      </c>
      <c r="P1630" t="s">
        <v>1674</v>
      </c>
    </row>
    <row r="1631" spans="1:16" x14ac:dyDescent="0.25">
      <c r="A1631">
        <v>3048</v>
      </c>
      <c r="B1631" t="s">
        <v>425</v>
      </c>
      <c r="E1631" t="s">
        <v>1940</v>
      </c>
      <c r="F1631" t="s">
        <v>347</v>
      </c>
      <c r="G1631" t="s">
        <v>220</v>
      </c>
      <c r="H1631" t="s">
        <v>198</v>
      </c>
      <c r="I1631" t="s">
        <v>221</v>
      </c>
      <c r="J1631">
        <v>1960</v>
      </c>
      <c r="K1631">
        <v>809</v>
      </c>
      <c r="L1631">
        <v>6</v>
      </c>
      <c r="M1631" t="s">
        <v>200</v>
      </c>
      <c r="N1631" t="s">
        <v>383</v>
      </c>
      <c r="O1631" t="s">
        <v>202</v>
      </c>
      <c r="P1631" t="s">
        <v>1674</v>
      </c>
    </row>
    <row r="1632" spans="1:16" x14ac:dyDescent="0.25">
      <c r="A1632">
        <v>3050</v>
      </c>
      <c r="B1632" t="s">
        <v>425</v>
      </c>
      <c r="E1632" t="s">
        <v>1941</v>
      </c>
      <c r="F1632" t="s">
        <v>347</v>
      </c>
      <c r="G1632" t="s">
        <v>220</v>
      </c>
      <c r="H1632" t="s">
        <v>198</v>
      </c>
      <c r="I1632" t="s">
        <v>221</v>
      </c>
      <c r="J1632">
        <v>1971</v>
      </c>
      <c r="K1632">
        <v>856</v>
      </c>
      <c r="L1632">
        <v>6</v>
      </c>
      <c r="M1632" t="s">
        <v>200</v>
      </c>
      <c r="N1632" t="s">
        <v>467</v>
      </c>
      <c r="O1632" t="s">
        <v>202</v>
      </c>
      <c r="P1632" t="s">
        <v>468</v>
      </c>
    </row>
    <row r="1633" spans="1:16" x14ac:dyDescent="0.25">
      <c r="A1633">
        <v>3051</v>
      </c>
      <c r="B1633" t="s">
        <v>425</v>
      </c>
      <c r="E1633" t="s">
        <v>1942</v>
      </c>
      <c r="F1633" t="s">
        <v>347</v>
      </c>
      <c r="G1633" t="s">
        <v>220</v>
      </c>
      <c r="H1633" t="s">
        <v>198</v>
      </c>
      <c r="I1633" t="s">
        <v>221</v>
      </c>
      <c r="J1633">
        <v>1965</v>
      </c>
      <c r="K1633">
        <v>337</v>
      </c>
      <c r="L1633">
        <v>6</v>
      </c>
      <c r="M1633" t="s">
        <v>200</v>
      </c>
      <c r="N1633" t="s">
        <v>467</v>
      </c>
      <c r="O1633" t="s">
        <v>202</v>
      </c>
      <c r="P1633" t="s">
        <v>468</v>
      </c>
    </row>
    <row r="1634" spans="1:16" x14ac:dyDescent="0.25">
      <c r="A1634">
        <v>3052</v>
      </c>
      <c r="B1634" t="s">
        <v>425</v>
      </c>
      <c r="E1634" t="s">
        <v>1943</v>
      </c>
      <c r="F1634" t="s">
        <v>347</v>
      </c>
      <c r="G1634" t="s">
        <v>220</v>
      </c>
      <c r="H1634" t="s">
        <v>198</v>
      </c>
      <c r="I1634" t="s">
        <v>221</v>
      </c>
      <c r="J1634">
        <v>1971</v>
      </c>
      <c r="K1634">
        <v>8107</v>
      </c>
      <c r="L1634">
        <v>6</v>
      </c>
      <c r="M1634" t="s">
        <v>200</v>
      </c>
      <c r="N1634" t="s">
        <v>467</v>
      </c>
      <c r="O1634" t="s">
        <v>202</v>
      </c>
      <c r="P1634" t="s">
        <v>468</v>
      </c>
    </row>
    <row r="1635" spans="1:16" x14ac:dyDescent="0.25">
      <c r="A1635">
        <v>3053</v>
      </c>
      <c r="B1635" t="s">
        <v>425</v>
      </c>
      <c r="E1635" t="s">
        <v>1944</v>
      </c>
      <c r="F1635" t="s">
        <v>347</v>
      </c>
      <c r="G1635" t="s">
        <v>220</v>
      </c>
      <c r="H1635" t="s">
        <v>198</v>
      </c>
      <c r="I1635" t="s">
        <v>221</v>
      </c>
      <c r="J1635">
        <v>1979</v>
      </c>
      <c r="K1635">
        <v>5271</v>
      </c>
      <c r="L1635">
        <v>6</v>
      </c>
      <c r="M1635" t="s">
        <v>200</v>
      </c>
      <c r="N1635" t="s">
        <v>467</v>
      </c>
      <c r="O1635" t="s">
        <v>202</v>
      </c>
      <c r="P1635" t="s">
        <v>468</v>
      </c>
    </row>
    <row r="1636" spans="1:16" x14ac:dyDescent="0.25">
      <c r="A1636">
        <v>3054</v>
      </c>
      <c r="B1636" t="s">
        <v>425</v>
      </c>
      <c r="E1636" t="s">
        <v>1945</v>
      </c>
      <c r="F1636" t="s">
        <v>347</v>
      </c>
      <c r="G1636" t="s">
        <v>220</v>
      </c>
      <c r="H1636" t="s">
        <v>198</v>
      </c>
      <c r="I1636" t="s">
        <v>221</v>
      </c>
      <c r="J1636">
        <v>1971</v>
      </c>
      <c r="K1636">
        <v>5161</v>
      </c>
      <c r="L1636">
        <v>6</v>
      </c>
      <c r="M1636" t="s">
        <v>200</v>
      </c>
      <c r="N1636" t="s">
        <v>467</v>
      </c>
      <c r="O1636" t="s">
        <v>202</v>
      </c>
      <c r="P1636" t="s">
        <v>468</v>
      </c>
    </row>
    <row r="1637" spans="1:16" x14ac:dyDescent="0.25">
      <c r="A1637">
        <v>3055</v>
      </c>
      <c r="B1637" t="s">
        <v>425</v>
      </c>
      <c r="E1637" t="s">
        <v>1946</v>
      </c>
      <c r="F1637" t="s">
        <v>347</v>
      </c>
      <c r="G1637" t="s">
        <v>220</v>
      </c>
      <c r="H1637" t="s">
        <v>198</v>
      </c>
      <c r="I1637" t="s">
        <v>221</v>
      </c>
      <c r="J1637">
        <v>1971</v>
      </c>
      <c r="K1637">
        <v>8949</v>
      </c>
      <c r="L1637">
        <v>6</v>
      </c>
      <c r="M1637" t="s">
        <v>200</v>
      </c>
      <c r="N1637" t="s">
        <v>467</v>
      </c>
      <c r="O1637" t="s">
        <v>202</v>
      </c>
      <c r="P1637" t="s">
        <v>468</v>
      </c>
    </row>
    <row r="1638" spans="1:16" x14ac:dyDescent="0.25">
      <c r="A1638">
        <v>3056</v>
      </c>
      <c r="B1638" t="s">
        <v>425</v>
      </c>
      <c r="E1638" t="s">
        <v>1947</v>
      </c>
      <c r="F1638" t="s">
        <v>347</v>
      </c>
      <c r="G1638" t="s">
        <v>220</v>
      </c>
      <c r="H1638" t="s">
        <v>198</v>
      </c>
      <c r="I1638" t="s">
        <v>221</v>
      </c>
      <c r="J1638">
        <v>1971</v>
      </c>
      <c r="K1638">
        <v>644</v>
      </c>
      <c r="L1638">
        <v>6</v>
      </c>
      <c r="M1638" t="s">
        <v>200</v>
      </c>
      <c r="N1638" t="s">
        <v>467</v>
      </c>
      <c r="O1638" t="s">
        <v>202</v>
      </c>
      <c r="P1638" t="s">
        <v>468</v>
      </c>
    </row>
    <row r="1639" spans="1:16" x14ac:dyDescent="0.25">
      <c r="A1639">
        <v>3057</v>
      </c>
      <c r="B1639" t="s">
        <v>425</v>
      </c>
      <c r="E1639" t="s">
        <v>1948</v>
      </c>
      <c r="F1639" t="s">
        <v>347</v>
      </c>
      <c r="G1639" t="s">
        <v>220</v>
      </c>
      <c r="H1639" t="s">
        <v>198</v>
      </c>
      <c r="I1639" t="s">
        <v>221</v>
      </c>
      <c r="J1639">
        <v>1973</v>
      </c>
      <c r="K1639">
        <v>2394</v>
      </c>
      <c r="L1639">
        <v>6</v>
      </c>
      <c r="M1639" t="s">
        <v>200</v>
      </c>
      <c r="N1639" t="s">
        <v>467</v>
      </c>
      <c r="O1639" t="s">
        <v>202</v>
      </c>
      <c r="P1639" t="s">
        <v>468</v>
      </c>
    </row>
    <row r="1640" spans="1:16" x14ac:dyDescent="0.25">
      <c r="A1640">
        <v>3058</v>
      </c>
      <c r="B1640" t="s">
        <v>425</v>
      </c>
      <c r="E1640" t="s">
        <v>1949</v>
      </c>
      <c r="F1640" t="s">
        <v>347</v>
      </c>
      <c r="G1640" t="s">
        <v>220</v>
      </c>
      <c r="H1640" t="s">
        <v>198</v>
      </c>
      <c r="I1640" t="s">
        <v>221</v>
      </c>
      <c r="J1640">
        <v>1970</v>
      </c>
      <c r="K1640">
        <v>1691</v>
      </c>
      <c r="L1640">
        <v>6</v>
      </c>
      <c r="M1640" t="s">
        <v>200</v>
      </c>
      <c r="N1640" t="s">
        <v>467</v>
      </c>
      <c r="O1640" t="s">
        <v>202</v>
      </c>
      <c r="P1640" t="s">
        <v>468</v>
      </c>
    </row>
    <row r="1641" spans="1:16" x14ac:dyDescent="0.25">
      <c r="A1641">
        <v>3060</v>
      </c>
      <c r="B1641" t="s">
        <v>425</v>
      </c>
      <c r="E1641" t="s">
        <v>1950</v>
      </c>
      <c r="F1641" t="s">
        <v>347</v>
      </c>
      <c r="G1641" t="s">
        <v>220</v>
      </c>
      <c r="H1641" t="s">
        <v>198</v>
      </c>
      <c r="I1641" t="s">
        <v>221</v>
      </c>
      <c r="J1641">
        <v>1979</v>
      </c>
      <c r="K1641">
        <v>5418</v>
      </c>
      <c r="L1641">
        <v>6</v>
      </c>
      <c r="M1641" t="s">
        <v>200</v>
      </c>
      <c r="N1641" t="s">
        <v>467</v>
      </c>
      <c r="O1641" t="s">
        <v>202</v>
      </c>
      <c r="P1641" t="s">
        <v>468</v>
      </c>
    </row>
    <row r="1642" spans="1:16" x14ac:dyDescent="0.25">
      <c r="A1642">
        <v>3061</v>
      </c>
      <c r="B1642" t="s">
        <v>425</v>
      </c>
      <c r="E1642" t="s">
        <v>1951</v>
      </c>
      <c r="F1642" t="s">
        <v>347</v>
      </c>
      <c r="G1642" t="s">
        <v>220</v>
      </c>
      <c r="H1642" t="s">
        <v>198</v>
      </c>
      <c r="I1642" t="s">
        <v>221</v>
      </c>
      <c r="J1642">
        <v>1954</v>
      </c>
      <c r="K1642">
        <v>330</v>
      </c>
      <c r="L1642">
        <v>6</v>
      </c>
      <c r="M1642" t="s">
        <v>200</v>
      </c>
      <c r="N1642" t="s">
        <v>383</v>
      </c>
      <c r="O1642" t="s">
        <v>202</v>
      </c>
      <c r="P1642" t="s">
        <v>1674</v>
      </c>
    </row>
    <row r="1643" spans="1:16" x14ac:dyDescent="0.25">
      <c r="A1643">
        <v>3062</v>
      </c>
      <c r="B1643" t="s">
        <v>425</v>
      </c>
      <c r="E1643" t="s">
        <v>1952</v>
      </c>
      <c r="F1643" t="s">
        <v>347</v>
      </c>
      <c r="G1643" t="s">
        <v>220</v>
      </c>
      <c r="H1643" t="s">
        <v>198</v>
      </c>
      <c r="I1643" t="s">
        <v>221</v>
      </c>
      <c r="J1643">
        <v>1982</v>
      </c>
      <c r="K1643">
        <v>17487</v>
      </c>
      <c r="L1643">
        <v>6</v>
      </c>
      <c r="M1643" t="s">
        <v>200</v>
      </c>
      <c r="N1643" t="s">
        <v>467</v>
      </c>
      <c r="O1643" t="s">
        <v>202</v>
      </c>
      <c r="P1643" t="s">
        <v>468</v>
      </c>
    </row>
    <row r="1644" spans="1:16" x14ac:dyDescent="0.25">
      <c r="A1644">
        <v>3064</v>
      </c>
      <c r="B1644" t="s">
        <v>425</v>
      </c>
      <c r="E1644" t="s">
        <v>1953</v>
      </c>
      <c r="F1644" t="s">
        <v>347</v>
      </c>
      <c r="G1644" t="s">
        <v>220</v>
      </c>
      <c r="H1644" t="s">
        <v>198</v>
      </c>
      <c r="I1644" t="s">
        <v>221</v>
      </c>
      <c r="J1644">
        <v>1983</v>
      </c>
      <c r="K1644">
        <v>13869</v>
      </c>
      <c r="L1644">
        <v>6</v>
      </c>
      <c r="M1644" t="s">
        <v>200</v>
      </c>
      <c r="N1644" t="s">
        <v>467</v>
      </c>
      <c r="O1644" t="s">
        <v>202</v>
      </c>
      <c r="P1644" t="s">
        <v>468</v>
      </c>
    </row>
    <row r="1645" spans="1:16" x14ac:dyDescent="0.25">
      <c r="A1645">
        <v>3066</v>
      </c>
      <c r="B1645" t="s">
        <v>425</v>
      </c>
      <c r="E1645" t="s">
        <v>1954</v>
      </c>
      <c r="F1645" t="s">
        <v>347</v>
      </c>
      <c r="G1645" t="s">
        <v>220</v>
      </c>
      <c r="H1645" t="s">
        <v>198</v>
      </c>
      <c r="I1645" t="s">
        <v>221</v>
      </c>
      <c r="J1645">
        <v>1972</v>
      </c>
      <c r="K1645">
        <v>415</v>
      </c>
      <c r="L1645">
        <v>6</v>
      </c>
      <c r="M1645" t="s">
        <v>200</v>
      </c>
      <c r="N1645" t="s">
        <v>467</v>
      </c>
      <c r="O1645" t="s">
        <v>202</v>
      </c>
      <c r="P1645" t="s">
        <v>468</v>
      </c>
    </row>
    <row r="1646" spans="1:16" x14ac:dyDescent="0.25">
      <c r="A1646">
        <v>3067</v>
      </c>
      <c r="B1646" t="s">
        <v>360</v>
      </c>
      <c r="E1646" t="s">
        <v>1955</v>
      </c>
      <c r="F1646" t="s">
        <v>347</v>
      </c>
      <c r="G1646" t="s">
        <v>220</v>
      </c>
      <c r="H1646" t="s">
        <v>198</v>
      </c>
      <c r="I1646" t="s">
        <v>221</v>
      </c>
      <c r="J1646">
        <v>1965</v>
      </c>
      <c r="K1646">
        <v>1545</v>
      </c>
      <c r="L1646">
        <v>6</v>
      </c>
      <c r="M1646" t="s">
        <v>200</v>
      </c>
      <c r="N1646" t="s">
        <v>467</v>
      </c>
      <c r="O1646" t="s">
        <v>202</v>
      </c>
      <c r="P1646" t="s">
        <v>365</v>
      </c>
    </row>
    <row r="1647" spans="1:16" x14ac:dyDescent="0.25">
      <c r="A1647">
        <v>3077</v>
      </c>
      <c r="B1647" t="s">
        <v>425</v>
      </c>
      <c r="E1647" t="s">
        <v>1956</v>
      </c>
      <c r="F1647" t="s">
        <v>347</v>
      </c>
      <c r="G1647" t="s">
        <v>220</v>
      </c>
      <c r="H1647" t="s">
        <v>198</v>
      </c>
      <c r="I1647" t="s">
        <v>221</v>
      </c>
      <c r="J1647">
        <v>1969</v>
      </c>
      <c r="K1647">
        <v>1245</v>
      </c>
      <c r="L1647">
        <v>6</v>
      </c>
      <c r="M1647" t="s">
        <v>200</v>
      </c>
      <c r="N1647" t="s">
        <v>467</v>
      </c>
      <c r="O1647" t="s">
        <v>202</v>
      </c>
      <c r="P1647" t="s">
        <v>468</v>
      </c>
    </row>
    <row r="1648" spans="1:16" x14ac:dyDescent="0.25">
      <c r="A1648">
        <v>3078</v>
      </c>
      <c r="B1648" t="s">
        <v>360</v>
      </c>
      <c r="E1648" t="s">
        <v>1957</v>
      </c>
      <c r="F1648" t="s">
        <v>347</v>
      </c>
      <c r="G1648" t="s">
        <v>220</v>
      </c>
      <c r="H1648" t="s">
        <v>198</v>
      </c>
      <c r="I1648" t="s">
        <v>221</v>
      </c>
      <c r="J1648">
        <v>1975</v>
      </c>
      <c r="K1648">
        <v>4609</v>
      </c>
      <c r="L1648">
        <v>6</v>
      </c>
      <c r="M1648" t="s">
        <v>200</v>
      </c>
      <c r="N1648" t="s">
        <v>467</v>
      </c>
      <c r="O1648" t="s">
        <v>202</v>
      </c>
      <c r="P1648" t="s">
        <v>365</v>
      </c>
    </row>
    <row r="1649" spans="1:16" x14ac:dyDescent="0.25">
      <c r="A1649">
        <v>3079</v>
      </c>
      <c r="B1649" t="s">
        <v>425</v>
      </c>
      <c r="E1649" t="s">
        <v>1958</v>
      </c>
      <c r="F1649" t="s">
        <v>347</v>
      </c>
      <c r="G1649" t="s">
        <v>220</v>
      </c>
      <c r="H1649" t="s">
        <v>198</v>
      </c>
      <c r="I1649" t="s">
        <v>221</v>
      </c>
      <c r="J1649">
        <v>1965</v>
      </c>
      <c r="K1649">
        <v>293</v>
      </c>
      <c r="L1649">
        <v>6</v>
      </c>
      <c r="M1649" t="s">
        <v>200</v>
      </c>
      <c r="N1649" t="s">
        <v>467</v>
      </c>
      <c r="O1649" t="s">
        <v>202</v>
      </c>
      <c r="P1649" t="s">
        <v>468</v>
      </c>
    </row>
    <row r="1650" spans="1:16" x14ac:dyDescent="0.25">
      <c r="A1650">
        <v>3085</v>
      </c>
      <c r="B1650" t="s">
        <v>360</v>
      </c>
      <c r="E1650" t="s">
        <v>1959</v>
      </c>
      <c r="F1650" t="s">
        <v>347</v>
      </c>
      <c r="G1650" t="s">
        <v>220</v>
      </c>
      <c r="H1650" t="s">
        <v>198</v>
      </c>
      <c r="I1650" t="s">
        <v>221</v>
      </c>
      <c r="J1650">
        <v>1963</v>
      </c>
      <c r="K1650">
        <v>2738</v>
      </c>
      <c r="L1650">
        <v>6</v>
      </c>
      <c r="M1650" t="s">
        <v>200</v>
      </c>
      <c r="N1650" t="s">
        <v>467</v>
      </c>
      <c r="O1650" t="s">
        <v>202</v>
      </c>
      <c r="P1650" t="s">
        <v>365</v>
      </c>
    </row>
    <row r="1651" spans="1:16" x14ac:dyDescent="0.25">
      <c r="A1651">
        <v>3090</v>
      </c>
      <c r="B1651" t="s">
        <v>360</v>
      </c>
      <c r="E1651" t="s">
        <v>1960</v>
      </c>
      <c r="F1651" t="s">
        <v>347</v>
      </c>
      <c r="G1651" t="s">
        <v>220</v>
      </c>
      <c r="H1651" t="s">
        <v>198</v>
      </c>
      <c r="I1651" t="s">
        <v>221</v>
      </c>
      <c r="J1651">
        <v>1963</v>
      </c>
      <c r="K1651">
        <v>9780</v>
      </c>
      <c r="L1651">
        <v>6</v>
      </c>
      <c r="M1651" t="s">
        <v>200</v>
      </c>
      <c r="N1651" t="s">
        <v>467</v>
      </c>
      <c r="O1651" t="s">
        <v>202</v>
      </c>
      <c r="P1651" t="s">
        <v>365</v>
      </c>
    </row>
    <row r="1652" spans="1:16" x14ac:dyDescent="0.25">
      <c r="A1652">
        <v>3091</v>
      </c>
      <c r="B1652" t="s">
        <v>360</v>
      </c>
      <c r="E1652" t="s">
        <v>1961</v>
      </c>
      <c r="F1652" t="s">
        <v>347</v>
      </c>
      <c r="G1652" t="s">
        <v>220</v>
      </c>
      <c r="H1652" t="s">
        <v>198</v>
      </c>
      <c r="I1652" t="s">
        <v>221</v>
      </c>
      <c r="J1652">
        <v>1963</v>
      </c>
      <c r="K1652">
        <v>5355</v>
      </c>
      <c r="L1652">
        <v>6</v>
      </c>
      <c r="M1652" t="s">
        <v>200</v>
      </c>
      <c r="N1652" t="s">
        <v>467</v>
      </c>
      <c r="O1652" t="s">
        <v>202</v>
      </c>
      <c r="P1652" t="s">
        <v>365</v>
      </c>
    </row>
    <row r="1653" spans="1:16" x14ac:dyDescent="0.25">
      <c r="A1653">
        <v>3092</v>
      </c>
      <c r="B1653" t="s">
        <v>360</v>
      </c>
      <c r="E1653" t="s">
        <v>1962</v>
      </c>
      <c r="F1653" t="s">
        <v>347</v>
      </c>
      <c r="G1653" t="s">
        <v>220</v>
      </c>
      <c r="H1653" t="s">
        <v>198</v>
      </c>
      <c r="I1653" t="s">
        <v>221</v>
      </c>
      <c r="J1653">
        <v>1968</v>
      </c>
      <c r="K1653">
        <v>3103</v>
      </c>
      <c r="L1653">
        <v>6</v>
      </c>
      <c r="M1653" t="s">
        <v>200</v>
      </c>
      <c r="N1653" t="s">
        <v>467</v>
      </c>
      <c r="O1653" t="s">
        <v>202</v>
      </c>
      <c r="P1653" t="s">
        <v>365</v>
      </c>
    </row>
    <row r="1654" spans="1:16" x14ac:dyDescent="0.25">
      <c r="A1654">
        <v>3096</v>
      </c>
      <c r="B1654" t="s">
        <v>425</v>
      </c>
      <c r="E1654" t="s">
        <v>1963</v>
      </c>
      <c r="F1654" t="s">
        <v>347</v>
      </c>
      <c r="G1654" t="s">
        <v>220</v>
      </c>
      <c r="H1654" t="s">
        <v>198</v>
      </c>
      <c r="I1654" t="s">
        <v>221</v>
      </c>
      <c r="J1654">
        <v>1983</v>
      </c>
      <c r="K1654">
        <v>9388</v>
      </c>
      <c r="L1654">
        <v>6</v>
      </c>
      <c r="M1654" t="s">
        <v>200</v>
      </c>
      <c r="N1654" t="s">
        <v>467</v>
      </c>
      <c r="O1654" t="s">
        <v>202</v>
      </c>
      <c r="P1654" t="s">
        <v>468</v>
      </c>
    </row>
    <row r="1655" spans="1:16" x14ac:dyDescent="0.25">
      <c r="A1655">
        <v>3108</v>
      </c>
      <c r="B1655" t="s">
        <v>399</v>
      </c>
      <c r="E1655" t="s">
        <v>1964</v>
      </c>
      <c r="F1655" t="s">
        <v>347</v>
      </c>
      <c r="G1655" t="s">
        <v>220</v>
      </c>
      <c r="H1655" t="s">
        <v>198</v>
      </c>
      <c r="I1655" t="s">
        <v>221</v>
      </c>
      <c r="J1655">
        <v>1994</v>
      </c>
      <c r="K1655">
        <v>219320</v>
      </c>
      <c r="L1655">
        <v>6</v>
      </c>
      <c r="M1655" t="s">
        <v>200</v>
      </c>
      <c r="N1655" t="s">
        <v>1097</v>
      </c>
      <c r="O1655" t="s">
        <v>202</v>
      </c>
      <c r="P1655" t="s">
        <v>442</v>
      </c>
    </row>
    <row r="1656" spans="1:16" x14ac:dyDescent="0.25">
      <c r="A1656">
        <v>3109</v>
      </c>
      <c r="B1656" t="s">
        <v>399</v>
      </c>
      <c r="E1656" t="s">
        <v>1936</v>
      </c>
      <c r="F1656" t="s">
        <v>347</v>
      </c>
      <c r="G1656" t="s">
        <v>220</v>
      </c>
      <c r="H1656" t="s">
        <v>198</v>
      </c>
      <c r="I1656" t="s">
        <v>221</v>
      </c>
      <c r="J1656">
        <v>1991</v>
      </c>
      <c r="K1656">
        <v>1194</v>
      </c>
      <c r="L1656">
        <v>6</v>
      </c>
      <c r="M1656" t="s">
        <v>200</v>
      </c>
      <c r="N1656" t="s">
        <v>1097</v>
      </c>
      <c r="O1656" t="s">
        <v>202</v>
      </c>
      <c r="P1656" t="s">
        <v>450</v>
      </c>
    </row>
    <row r="1657" spans="1:16" x14ac:dyDescent="0.25">
      <c r="A1657">
        <v>3110</v>
      </c>
      <c r="B1657" t="s">
        <v>425</v>
      </c>
      <c r="E1657" t="s">
        <v>1965</v>
      </c>
      <c r="F1657" t="s">
        <v>347</v>
      </c>
      <c r="G1657" t="s">
        <v>220</v>
      </c>
      <c r="H1657" t="s">
        <v>198</v>
      </c>
      <c r="I1657" t="s">
        <v>221</v>
      </c>
      <c r="J1657">
        <v>1971</v>
      </c>
      <c r="K1657">
        <v>5666</v>
      </c>
      <c r="L1657">
        <v>6</v>
      </c>
      <c r="M1657" t="s">
        <v>200</v>
      </c>
      <c r="N1657" t="s">
        <v>467</v>
      </c>
      <c r="O1657" t="s">
        <v>202</v>
      </c>
      <c r="P1657" t="s">
        <v>468</v>
      </c>
    </row>
    <row r="1658" spans="1:16" x14ac:dyDescent="0.25">
      <c r="A1658">
        <v>3111</v>
      </c>
      <c r="B1658" t="s">
        <v>425</v>
      </c>
      <c r="E1658" t="s">
        <v>1966</v>
      </c>
      <c r="F1658" t="s">
        <v>347</v>
      </c>
      <c r="G1658" t="s">
        <v>220</v>
      </c>
      <c r="H1658" t="s">
        <v>198</v>
      </c>
      <c r="I1658" t="s">
        <v>221</v>
      </c>
      <c r="J1658">
        <v>1983</v>
      </c>
      <c r="K1658">
        <v>10640</v>
      </c>
      <c r="L1658">
        <v>6</v>
      </c>
      <c r="M1658" t="s">
        <v>200</v>
      </c>
      <c r="N1658" t="s">
        <v>467</v>
      </c>
      <c r="O1658" t="s">
        <v>202</v>
      </c>
      <c r="P1658" t="s">
        <v>468</v>
      </c>
    </row>
    <row r="1659" spans="1:16" x14ac:dyDescent="0.25">
      <c r="A1659">
        <v>3112</v>
      </c>
      <c r="B1659" t="s">
        <v>425</v>
      </c>
      <c r="E1659" t="s">
        <v>1967</v>
      </c>
      <c r="F1659" t="s">
        <v>347</v>
      </c>
      <c r="G1659" t="s">
        <v>220</v>
      </c>
      <c r="H1659" t="s">
        <v>198</v>
      </c>
      <c r="I1659" t="s">
        <v>221</v>
      </c>
      <c r="J1659">
        <v>1969</v>
      </c>
      <c r="K1659">
        <v>2076</v>
      </c>
      <c r="L1659">
        <v>6</v>
      </c>
      <c r="M1659" t="s">
        <v>200</v>
      </c>
      <c r="N1659" t="s">
        <v>467</v>
      </c>
      <c r="O1659" t="s">
        <v>202</v>
      </c>
      <c r="P1659" t="s">
        <v>468</v>
      </c>
    </row>
    <row r="1660" spans="1:16" x14ac:dyDescent="0.25">
      <c r="A1660">
        <v>3113</v>
      </c>
      <c r="B1660" t="s">
        <v>425</v>
      </c>
      <c r="E1660" t="s">
        <v>1968</v>
      </c>
      <c r="F1660" t="s">
        <v>347</v>
      </c>
      <c r="G1660" t="s">
        <v>220</v>
      </c>
      <c r="H1660" t="s">
        <v>198</v>
      </c>
      <c r="I1660" t="s">
        <v>221</v>
      </c>
      <c r="J1660">
        <v>1961</v>
      </c>
      <c r="K1660">
        <v>4887</v>
      </c>
      <c r="L1660">
        <v>6</v>
      </c>
      <c r="M1660" t="s">
        <v>200</v>
      </c>
      <c r="N1660" t="s">
        <v>467</v>
      </c>
      <c r="O1660" t="s">
        <v>202</v>
      </c>
      <c r="P1660" t="s">
        <v>468</v>
      </c>
    </row>
    <row r="1661" spans="1:16" x14ac:dyDescent="0.25">
      <c r="A1661">
        <v>3114</v>
      </c>
      <c r="B1661" t="s">
        <v>425</v>
      </c>
      <c r="E1661" t="s">
        <v>1969</v>
      </c>
      <c r="F1661" t="s">
        <v>347</v>
      </c>
      <c r="G1661" t="s">
        <v>220</v>
      </c>
      <c r="H1661" t="s">
        <v>198</v>
      </c>
      <c r="I1661" t="s">
        <v>221</v>
      </c>
      <c r="J1661">
        <v>1965</v>
      </c>
      <c r="K1661">
        <v>1090</v>
      </c>
      <c r="L1661">
        <v>6</v>
      </c>
      <c r="M1661" t="s">
        <v>200</v>
      </c>
      <c r="N1661" t="s">
        <v>467</v>
      </c>
      <c r="O1661" t="s">
        <v>202</v>
      </c>
      <c r="P1661" t="s">
        <v>468</v>
      </c>
    </row>
    <row r="1662" spans="1:16" x14ac:dyDescent="0.25">
      <c r="A1662">
        <v>3115</v>
      </c>
      <c r="B1662" t="s">
        <v>425</v>
      </c>
      <c r="E1662" t="s">
        <v>1970</v>
      </c>
      <c r="F1662" t="s">
        <v>347</v>
      </c>
      <c r="G1662" t="s">
        <v>220</v>
      </c>
      <c r="H1662" t="s">
        <v>198</v>
      </c>
      <c r="I1662" t="s">
        <v>221</v>
      </c>
      <c r="J1662">
        <v>1970</v>
      </c>
      <c r="K1662">
        <v>24989</v>
      </c>
      <c r="L1662">
        <v>6</v>
      </c>
      <c r="M1662" t="s">
        <v>200</v>
      </c>
      <c r="N1662" t="s">
        <v>467</v>
      </c>
      <c r="O1662" t="s">
        <v>202</v>
      </c>
      <c r="P1662" t="s">
        <v>468</v>
      </c>
    </row>
    <row r="1663" spans="1:16" x14ac:dyDescent="0.25">
      <c r="A1663">
        <v>3116</v>
      </c>
      <c r="B1663" t="s">
        <v>425</v>
      </c>
      <c r="E1663" t="s">
        <v>1971</v>
      </c>
      <c r="F1663" t="s">
        <v>347</v>
      </c>
      <c r="G1663" t="s">
        <v>220</v>
      </c>
      <c r="H1663" t="s">
        <v>198</v>
      </c>
      <c r="I1663" t="s">
        <v>221</v>
      </c>
      <c r="J1663">
        <v>1960</v>
      </c>
      <c r="K1663">
        <v>4900</v>
      </c>
      <c r="L1663">
        <v>6</v>
      </c>
      <c r="M1663" t="s">
        <v>200</v>
      </c>
      <c r="N1663" t="s">
        <v>467</v>
      </c>
      <c r="O1663" t="s">
        <v>202</v>
      </c>
      <c r="P1663" t="s">
        <v>468</v>
      </c>
    </row>
    <row r="1664" spans="1:16" x14ac:dyDescent="0.25">
      <c r="A1664">
        <v>3117</v>
      </c>
      <c r="B1664" t="s">
        <v>425</v>
      </c>
      <c r="E1664" t="s">
        <v>1972</v>
      </c>
      <c r="F1664" t="s">
        <v>347</v>
      </c>
      <c r="G1664" t="s">
        <v>220</v>
      </c>
      <c r="H1664" t="s">
        <v>198</v>
      </c>
      <c r="I1664" t="s">
        <v>221</v>
      </c>
      <c r="J1664">
        <v>1964</v>
      </c>
      <c r="K1664">
        <v>567</v>
      </c>
      <c r="L1664">
        <v>6</v>
      </c>
      <c r="M1664" t="s">
        <v>200</v>
      </c>
      <c r="N1664" t="s">
        <v>467</v>
      </c>
      <c r="O1664" t="s">
        <v>202</v>
      </c>
      <c r="P1664" t="s">
        <v>468</v>
      </c>
    </row>
    <row r="1665" spans="1:16" x14ac:dyDescent="0.25">
      <c r="A1665">
        <v>3118</v>
      </c>
      <c r="B1665" t="s">
        <v>425</v>
      </c>
      <c r="E1665" t="s">
        <v>1973</v>
      </c>
      <c r="F1665" t="s">
        <v>347</v>
      </c>
      <c r="G1665" t="s">
        <v>220</v>
      </c>
      <c r="H1665" t="s">
        <v>198</v>
      </c>
      <c r="I1665" t="s">
        <v>221</v>
      </c>
      <c r="J1665">
        <v>1969</v>
      </c>
      <c r="K1665">
        <v>1140</v>
      </c>
      <c r="L1665">
        <v>6</v>
      </c>
      <c r="M1665" t="s">
        <v>200</v>
      </c>
      <c r="N1665" t="s">
        <v>467</v>
      </c>
      <c r="O1665" t="s">
        <v>202</v>
      </c>
      <c r="P1665" t="s">
        <v>468</v>
      </c>
    </row>
    <row r="1666" spans="1:16" x14ac:dyDescent="0.25">
      <c r="A1666">
        <v>3119</v>
      </c>
      <c r="B1666" t="s">
        <v>425</v>
      </c>
      <c r="E1666" t="s">
        <v>1974</v>
      </c>
      <c r="F1666" t="s">
        <v>347</v>
      </c>
      <c r="G1666" t="s">
        <v>220</v>
      </c>
      <c r="H1666" t="s">
        <v>198</v>
      </c>
      <c r="I1666" t="s">
        <v>221</v>
      </c>
      <c r="J1666">
        <v>1966</v>
      </c>
      <c r="K1666">
        <v>1288</v>
      </c>
      <c r="L1666">
        <v>6</v>
      </c>
      <c r="M1666" t="s">
        <v>200</v>
      </c>
      <c r="N1666" t="s">
        <v>467</v>
      </c>
      <c r="O1666" t="s">
        <v>202</v>
      </c>
      <c r="P1666" t="s">
        <v>468</v>
      </c>
    </row>
    <row r="1667" spans="1:16" x14ac:dyDescent="0.25">
      <c r="A1667">
        <v>3120</v>
      </c>
      <c r="B1667" t="s">
        <v>425</v>
      </c>
      <c r="E1667" t="s">
        <v>1975</v>
      </c>
      <c r="F1667" t="s">
        <v>347</v>
      </c>
      <c r="G1667" t="s">
        <v>220</v>
      </c>
      <c r="H1667" t="s">
        <v>198</v>
      </c>
      <c r="I1667" t="s">
        <v>221</v>
      </c>
      <c r="J1667">
        <v>1974</v>
      </c>
      <c r="K1667">
        <v>6269</v>
      </c>
      <c r="L1667">
        <v>6</v>
      </c>
      <c r="M1667" t="s">
        <v>200</v>
      </c>
      <c r="N1667" t="s">
        <v>467</v>
      </c>
      <c r="O1667" t="s">
        <v>202</v>
      </c>
      <c r="P1667" t="s">
        <v>468</v>
      </c>
    </row>
    <row r="1668" spans="1:16" x14ac:dyDescent="0.25">
      <c r="A1668">
        <v>3121</v>
      </c>
      <c r="B1668" t="s">
        <v>425</v>
      </c>
      <c r="E1668" t="s">
        <v>1976</v>
      </c>
      <c r="F1668" t="s">
        <v>347</v>
      </c>
      <c r="G1668" t="s">
        <v>220</v>
      </c>
      <c r="H1668" t="s">
        <v>198</v>
      </c>
      <c r="I1668" t="s">
        <v>221</v>
      </c>
      <c r="J1668">
        <v>1977</v>
      </c>
      <c r="K1668">
        <v>5277</v>
      </c>
      <c r="L1668">
        <v>6</v>
      </c>
      <c r="M1668" t="s">
        <v>200</v>
      </c>
      <c r="N1668" t="s">
        <v>467</v>
      </c>
      <c r="O1668" t="s">
        <v>202</v>
      </c>
      <c r="P1668" t="s">
        <v>468</v>
      </c>
    </row>
    <row r="1669" spans="1:16" x14ac:dyDescent="0.25">
      <c r="A1669">
        <v>3122</v>
      </c>
      <c r="B1669" t="s">
        <v>425</v>
      </c>
      <c r="E1669" t="s">
        <v>1977</v>
      </c>
      <c r="F1669" t="s">
        <v>347</v>
      </c>
      <c r="G1669" t="s">
        <v>220</v>
      </c>
      <c r="H1669" t="s">
        <v>198</v>
      </c>
      <c r="I1669" t="s">
        <v>221</v>
      </c>
      <c r="J1669">
        <v>1969</v>
      </c>
      <c r="K1669">
        <v>3176</v>
      </c>
      <c r="L1669">
        <v>6</v>
      </c>
      <c r="M1669" t="s">
        <v>200</v>
      </c>
      <c r="N1669" t="s">
        <v>467</v>
      </c>
      <c r="O1669" t="s">
        <v>202</v>
      </c>
      <c r="P1669" t="s">
        <v>468</v>
      </c>
    </row>
    <row r="1670" spans="1:16" x14ac:dyDescent="0.25">
      <c r="A1670">
        <v>3123</v>
      </c>
      <c r="B1670" t="s">
        <v>425</v>
      </c>
      <c r="E1670" t="s">
        <v>1978</v>
      </c>
      <c r="F1670" t="s">
        <v>347</v>
      </c>
      <c r="G1670" t="s">
        <v>220</v>
      </c>
      <c r="H1670" t="s">
        <v>198</v>
      </c>
      <c r="I1670" t="s">
        <v>221</v>
      </c>
      <c r="J1670">
        <v>1972</v>
      </c>
      <c r="K1670">
        <v>1738</v>
      </c>
      <c r="L1670">
        <v>6</v>
      </c>
      <c r="M1670" t="s">
        <v>200</v>
      </c>
      <c r="N1670" t="s">
        <v>467</v>
      </c>
      <c r="O1670" t="s">
        <v>202</v>
      </c>
      <c r="P1670" t="s">
        <v>468</v>
      </c>
    </row>
    <row r="1671" spans="1:16" x14ac:dyDescent="0.25">
      <c r="A1671">
        <v>3124</v>
      </c>
      <c r="B1671" t="s">
        <v>425</v>
      </c>
      <c r="E1671" t="s">
        <v>1979</v>
      </c>
      <c r="F1671" t="s">
        <v>347</v>
      </c>
      <c r="G1671" t="s">
        <v>220</v>
      </c>
      <c r="H1671" t="s">
        <v>198</v>
      </c>
      <c r="I1671" t="s">
        <v>221</v>
      </c>
      <c r="J1671">
        <v>1980</v>
      </c>
      <c r="K1671">
        <v>32924</v>
      </c>
      <c r="L1671">
        <v>6</v>
      </c>
      <c r="M1671" t="s">
        <v>200</v>
      </c>
      <c r="N1671" t="s">
        <v>467</v>
      </c>
      <c r="O1671" t="s">
        <v>202</v>
      </c>
      <c r="P1671" t="s">
        <v>468</v>
      </c>
    </row>
    <row r="1672" spans="1:16" x14ac:dyDescent="0.25">
      <c r="A1672">
        <v>3125</v>
      </c>
      <c r="B1672" t="s">
        <v>425</v>
      </c>
      <c r="E1672" t="s">
        <v>1980</v>
      </c>
      <c r="F1672" t="s">
        <v>347</v>
      </c>
      <c r="G1672" t="s">
        <v>220</v>
      </c>
      <c r="H1672" t="s">
        <v>198</v>
      </c>
      <c r="I1672" t="s">
        <v>221</v>
      </c>
      <c r="J1672">
        <v>1960</v>
      </c>
      <c r="K1672">
        <v>3158</v>
      </c>
      <c r="L1672">
        <v>6</v>
      </c>
      <c r="M1672" t="s">
        <v>200</v>
      </c>
      <c r="N1672" t="s">
        <v>467</v>
      </c>
      <c r="O1672" t="s">
        <v>202</v>
      </c>
      <c r="P1672" t="s">
        <v>468</v>
      </c>
    </row>
    <row r="1673" spans="1:16" x14ac:dyDescent="0.25">
      <c r="A1673">
        <v>3126</v>
      </c>
      <c r="B1673" t="s">
        <v>425</v>
      </c>
      <c r="E1673" t="s">
        <v>1981</v>
      </c>
      <c r="F1673" t="s">
        <v>347</v>
      </c>
      <c r="G1673" t="s">
        <v>220</v>
      </c>
      <c r="H1673" t="s">
        <v>198</v>
      </c>
      <c r="I1673" t="s">
        <v>221</v>
      </c>
      <c r="J1673">
        <v>1975</v>
      </c>
      <c r="K1673">
        <v>5942</v>
      </c>
      <c r="L1673">
        <v>6</v>
      </c>
      <c r="M1673" t="s">
        <v>200</v>
      </c>
      <c r="N1673" t="s">
        <v>467</v>
      </c>
      <c r="O1673" t="s">
        <v>202</v>
      </c>
      <c r="P1673" t="s">
        <v>468</v>
      </c>
    </row>
    <row r="1674" spans="1:16" x14ac:dyDescent="0.25">
      <c r="A1674">
        <v>3127</v>
      </c>
      <c r="B1674" t="s">
        <v>425</v>
      </c>
      <c r="E1674" t="s">
        <v>1982</v>
      </c>
      <c r="F1674" t="s">
        <v>347</v>
      </c>
      <c r="G1674" t="s">
        <v>220</v>
      </c>
      <c r="H1674" t="s">
        <v>198</v>
      </c>
      <c r="I1674" t="s">
        <v>221</v>
      </c>
      <c r="J1674">
        <v>1965</v>
      </c>
      <c r="K1674">
        <v>1248</v>
      </c>
      <c r="L1674">
        <v>6</v>
      </c>
      <c r="M1674" t="s">
        <v>200</v>
      </c>
      <c r="N1674" t="s">
        <v>467</v>
      </c>
      <c r="O1674" t="s">
        <v>202</v>
      </c>
      <c r="P1674" t="s">
        <v>468</v>
      </c>
    </row>
    <row r="1675" spans="1:16" x14ac:dyDescent="0.25">
      <c r="A1675">
        <v>3128</v>
      </c>
      <c r="B1675" t="s">
        <v>425</v>
      </c>
      <c r="E1675" t="s">
        <v>1983</v>
      </c>
      <c r="F1675" t="s">
        <v>347</v>
      </c>
      <c r="G1675" t="s">
        <v>220</v>
      </c>
      <c r="H1675" t="s">
        <v>198</v>
      </c>
      <c r="I1675" t="s">
        <v>221</v>
      </c>
      <c r="J1675">
        <v>1977</v>
      </c>
      <c r="K1675">
        <v>7545</v>
      </c>
      <c r="L1675">
        <v>6</v>
      </c>
      <c r="M1675" t="s">
        <v>200</v>
      </c>
      <c r="N1675" t="s">
        <v>467</v>
      </c>
      <c r="O1675" t="s">
        <v>202</v>
      </c>
      <c r="P1675" t="s">
        <v>468</v>
      </c>
    </row>
    <row r="1676" spans="1:16" x14ac:dyDescent="0.25">
      <c r="A1676">
        <v>3129</v>
      </c>
      <c r="B1676" t="s">
        <v>425</v>
      </c>
      <c r="E1676" t="s">
        <v>1984</v>
      </c>
      <c r="F1676" t="s">
        <v>347</v>
      </c>
      <c r="G1676" t="s">
        <v>220</v>
      </c>
      <c r="H1676" t="s">
        <v>198</v>
      </c>
      <c r="I1676" t="s">
        <v>221</v>
      </c>
      <c r="J1676">
        <v>1982</v>
      </c>
      <c r="K1676">
        <v>7405</v>
      </c>
      <c r="L1676">
        <v>6</v>
      </c>
      <c r="M1676" t="s">
        <v>200</v>
      </c>
      <c r="N1676" t="s">
        <v>467</v>
      </c>
      <c r="O1676" t="s">
        <v>202</v>
      </c>
      <c r="P1676" t="s">
        <v>468</v>
      </c>
    </row>
    <row r="1677" spans="1:16" x14ac:dyDescent="0.25">
      <c r="A1677">
        <v>3130</v>
      </c>
      <c r="B1677" t="s">
        <v>425</v>
      </c>
      <c r="E1677" t="s">
        <v>1985</v>
      </c>
      <c r="F1677" t="s">
        <v>347</v>
      </c>
      <c r="G1677" t="s">
        <v>220</v>
      </c>
      <c r="H1677" t="s">
        <v>198</v>
      </c>
      <c r="I1677" t="s">
        <v>221</v>
      </c>
      <c r="J1677">
        <v>1982</v>
      </c>
      <c r="K1677">
        <v>4836</v>
      </c>
      <c r="L1677">
        <v>6</v>
      </c>
      <c r="M1677" t="s">
        <v>200</v>
      </c>
      <c r="N1677" t="s">
        <v>467</v>
      </c>
      <c r="O1677" t="s">
        <v>202</v>
      </c>
      <c r="P1677" t="s">
        <v>468</v>
      </c>
    </row>
    <row r="1678" spans="1:16" x14ac:dyDescent="0.25">
      <c r="A1678">
        <v>3131</v>
      </c>
      <c r="B1678" t="s">
        <v>425</v>
      </c>
      <c r="E1678" t="s">
        <v>1986</v>
      </c>
      <c r="F1678" t="s">
        <v>347</v>
      </c>
      <c r="G1678" t="s">
        <v>220</v>
      </c>
      <c r="H1678" t="s">
        <v>198</v>
      </c>
      <c r="I1678" t="s">
        <v>221</v>
      </c>
      <c r="J1678">
        <v>1982</v>
      </c>
      <c r="K1678">
        <v>13277</v>
      </c>
      <c r="L1678">
        <v>6</v>
      </c>
      <c r="M1678" t="s">
        <v>200</v>
      </c>
      <c r="N1678" t="s">
        <v>467</v>
      </c>
      <c r="O1678" t="s">
        <v>202</v>
      </c>
      <c r="P1678" t="s">
        <v>468</v>
      </c>
    </row>
    <row r="1679" spans="1:16" x14ac:dyDescent="0.25">
      <c r="A1679">
        <v>3132</v>
      </c>
      <c r="B1679" t="s">
        <v>425</v>
      </c>
      <c r="E1679" t="s">
        <v>1987</v>
      </c>
      <c r="F1679" t="s">
        <v>347</v>
      </c>
      <c r="G1679" t="s">
        <v>220</v>
      </c>
      <c r="H1679" t="s">
        <v>198</v>
      </c>
      <c r="I1679" t="s">
        <v>221</v>
      </c>
      <c r="J1679">
        <v>1983</v>
      </c>
      <c r="K1679">
        <v>29071</v>
      </c>
      <c r="L1679">
        <v>6</v>
      </c>
      <c r="M1679" t="s">
        <v>200</v>
      </c>
      <c r="N1679" t="s">
        <v>467</v>
      </c>
      <c r="O1679" t="s">
        <v>202</v>
      </c>
      <c r="P1679" t="s">
        <v>468</v>
      </c>
    </row>
    <row r="1680" spans="1:16" x14ac:dyDescent="0.25">
      <c r="A1680">
        <v>3133</v>
      </c>
      <c r="B1680" t="s">
        <v>425</v>
      </c>
      <c r="E1680" t="s">
        <v>1988</v>
      </c>
      <c r="F1680" t="s">
        <v>347</v>
      </c>
      <c r="G1680" t="s">
        <v>220</v>
      </c>
      <c r="H1680" t="s">
        <v>198</v>
      </c>
      <c r="I1680" t="s">
        <v>221</v>
      </c>
      <c r="J1680">
        <v>1991</v>
      </c>
      <c r="K1680">
        <v>42386</v>
      </c>
      <c r="L1680">
        <v>6</v>
      </c>
      <c r="M1680" t="s">
        <v>200</v>
      </c>
      <c r="N1680" t="s">
        <v>467</v>
      </c>
      <c r="O1680" t="s">
        <v>202</v>
      </c>
      <c r="P1680" t="s">
        <v>468</v>
      </c>
    </row>
    <row r="1681" spans="1:16" x14ac:dyDescent="0.25">
      <c r="A1681">
        <v>3134</v>
      </c>
      <c r="B1681" t="s">
        <v>425</v>
      </c>
      <c r="E1681" t="s">
        <v>1989</v>
      </c>
      <c r="F1681" t="s">
        <v>347</v>
      </c>
      <c r="G1681" t="s">
        <v>220</v>
      </c>
      <c r="H1681" t="s">
        <v>198</v>
      </c>
      <c r="I1681" t="s">
        <v>221</v>
      </c>
      <c r="J1681">
        <v>1977</v>
      </c>
      <c r="K1681">
        <v>1004</v>
      </c>
      <c r="L1681">
        <v>6</v>
      </c>
      <c r="M1681" t="s">
        <v>200</v>
      </c>
      <c r="N1681" t="s">
        <v>467</v>
      </c>
      <c r="O1681" t="s">
        <v>202</v>
      </c>
      <c r="P1681" t="s">
        <v>468</v>
      </c>
    </row>
    <row r="1682" spans="1:16" x14ac:dyDescent="0.25">
      <c r="A1682">
        <v>3135</v>
      </c>
      <c r="B1682" t="s">
        <v>425</v>
      </c>
      <c r="E1682" t="s">
        <v>1990</v>
      </c>
      <c r="F1682" t="s">
        <v>347</v>
      </c>
      <c r="G1682" t="s">
        <v>220</v>
      </c>
      <c r="H1682" t="s">
        <v>198</v>
      </c>
      <c r="I1682" t="s">
        <v>221</v>
      </c>
      <c r="J1682">
        <v>1977</v>
      </c>
      <c r="K1682">
        <v>9951</v>
      </c>
      <c r="L1682">
        <v>6</v>
      </c>
      <c r="M1682" t="s">
        <v>200</v>
      </c>
      <c r="N1682" t="s">
        <v>467</v>
      </c>
      <c r="O1682" t="s">
        <v>202</v>
      </c>
      <c r="P1682" t="s">
        <v>468</v>
      </c>
    </row>
    <row r="1683" spans="1:16" x14ac:dyDescent="0.25">
      <c r="A1683">
        <v>3136</v>
      </c>
      <c r="B1683" t="s">
        <v>399</v>
      </c>
      <c r="E1683" t="s">
        <v>1991</v>
      </c>
      <c r="F1683" t="s">
        <v>347</v>
      </c>
      <c r="G1683" t="s">
        <v>220</v>
      </c>
      <c r="H1683" t="s">
        <v>198</v>
      </c>
      <c r="I1683" t="s">
        <v>221</v>
      </c>
      <c r="J1683">
        <v>1991</v>
      </c>
      <c r="K1683">
        <v>1157</v>
      </c>
      <c r="L1683">
        <v>6</v>
      </c>
      <c r="M1683" t="s">
        <v>200</v>
      </c>
      <c r="N1683" t="s">
        <v>1097</v>
      </c>
      <c r="O1683" t="s">
        <v>202</v>
      </c>
      <c r="P1683" t="s">
        <v>450</v>
      </c>
    </row>
    <row r="1684" spans="1:16" x14ac:dyDescent="0.25">
      <c r="A1684">
        <v>3137</v>
      </c>
      <c r="B1684" t="s">
        <v>399</v>
      </c>
      <c r="E1684" t="s">
        <v>1991</v>
      </c>
      <c r="F1684" t="s">
        <v>347</v>
      </c>
      <c r="G1684" t="s">
        <v>220</v>
      </c>
      <c r="H1684" t="s">
        <v>198</v>
      </c>
      <c r="I1684" t="s">
        <v>221</v>
      </c>
      <c r="J1684">
        <v>1991</v>
      </c>
      <c r="K1684">
        <v>1425</v>
      </c>
      <c r="L1684">
        <v>6</v>
      </c>
      <c r="M1684" t="s">
        <v>200</v>
      </c>
      <c r="N1684" t="s">
        <v>1097</v>
      </c>
      <c r="O1684" t="s">
        <v>202</v>
      </c>
      <c r="P1684" t="s">
        <v>1178</v>
      </c>
    </row>
    <row r="1685" spans="1:16" x14ac:dyDescent="0.25">
      <c r="A1685">
        <v>3138</v>
      </c>
      <c r="B1685" t="s">
        <v>399</v>
      </c>
      <c r="E1685" t="s">
        <v>1992</v>
      </c>
      <c r="F1685" t="s">
        <v>347</v>
      </c>
      <c r="G1685" t="s">
        <v>220</v>
      </c>
      <c r="H1685" t="s">
        <v>198</v>
      </c>
      <c r="I1685" t="s">
        <v>221</v>
      </c>
      <c r="J1685">
        <v>1991</v>
      </c>
      <c r="K1685">
        <v>2384</v>
      </c>
      <c r="L1685">
        <v>6</v>
      </c>
      <c r="M1685" t="s">
        <v>200</v>
      </c>
      <c r="N1685" t="s">
        <v>1097</v>
      </c>
      <c r="O1685" t="s">
        <v>202</v>
      </c>
      <c r="P1685" t="s">
        <v>450</v>
      </c>
    </row>
    <row r="1686" spans="1:16" x14ac:dyDescent="0.25">
      <c r="A1686">
        <v>3139</v>
      </c>
      <c r="B1686" t="s">
        <v>399</v>
      </c>
      <c r="E1686" t="s">
        <v>1993</v>
      </c>
      <c r="F1686" t="s">
        <v>347</v>
      </c>
      <c r="G1686" t="s">
        <v>220</v>
      </c>
      <c r="H1686" t="s">
        <v>198</v>
      </c>
      <c r="I1686" t="s">
        <v>221</v>
      </c>
      <c r="J1686">
        <v>1991</v>
      </c>
      <c r="K1686">
        <v>6288</v>
      </c>
      <c r="L1686">
        <v>6</v>
      </c>
      <c r="M1686" t="s">
        <v>200</v>
      </c>
      <c r="N1686" t="s">
        <v>1097</v>
      </c>
      <c r="O1686" t="s">
        <v>202</v>
      </c>
      <c r="P1686" t="s">
        <v>450</v>
      </c>
    </row>
    <row r="1687" spans="1:16" x14ac:dyDescent="0.25">
      <c r="A1687">
        <v>3140</v>
      </c>
      <c r="B1687" t="s">
        <v>399</v>
      </c>
      <c r="E1687" t="s">
        <v>1994</v>
      </c>
      <c r="F1687" t="s">
        <v>347</v>
      </c>
      <c r="G1687" t="s">
        <v>220</v>
      </c>
      <c r="H1687" t="s">
        <v>198</v>
      </c>
      <c r="I1687" t="s">
        <v>221</v>
      </c>
      <c r="J1687">
        <v>1991</v>
      </c>
      <c r="K1687">
        <v>1461</v>
      </c>
      <c r="L1687">
        <v>6</v>
      </c>
      <c r="M1687" t="s">
        <v>200</v>
      </c>
      <c r="N1687" t="s">
        <v>1097</v>
      </c>
      <c r="O1687" t="s">
        <v>202</v>
      </c>
      <c r="P1687" t="s">
        <v>424</v>
      </c>
    </row>
    <row r="1688" spans="1:16" x14ac:dyDescent="0.25">
      <c r="A1688">
        <v>3141</v>
      </c>
      <c r="B1688" t="s">
        <v>399</v>
      </c>
      <c r="E1688" t="s">
        <v>1995</v>
      </c>
      <c r="F1688" t="s">
        <v>347</v>
      </c>
      <c r="G1688" t="s">
        <v>220</v>
      </c>
      <c r="H1688" t="s">
        <v>198</v>
      </c>
      <c r="I1688" t="s">
        <v>221</v>
      </c>
      <c r="J1688">
        <v>1991</v>
      </c>
      <c r="K1688">
        <v>4064</v>
      </c>
      <c r="L1688">
        <v>6</v>
      </c>
      <c r="M1688" t="s">
        <v>200</v>
      </c>
      <c r="N1688" t="s">
        <v>1097</v>
      </c>
      <c r="O1688" t="s">
        <v>202</v>
      </c>
      <c r="P1688" t="s">
        <v>450</v>
      </c>
    </row>
    <row r="1689" spans="1:16" x14ac:dyDescent="0.25">
      <c r="A1689">
        <v>3142</v>
      </c>
      <c r="B1689" t="s">
        <v>399</v>
      </c>
      <c r="E1689" t="s">
        <v>1996</v>
      </c>
      <c r="F1689" t="s">
        <v>347</v>
      </c>
      <c r="G1689" t="s">
        <v>220</v>
      </c>
      <c r="H1689" t="s">
        <v>198</v>
      </c>
      <c r="I1689" t="s">
        <v>221</v>
      </c>
      <c r="J1689">
        <v>1993</v>
      </c>
      <c r="K1689">
        <v>40610</v>
      </c>
      <c r="L1689">
        <v>6</v>
      </c>
      <c r="M1689" t="s">
        <v>200</v>
      </c>
      <c r="N1689" t="s">
        <v>1097</v>
      </c>
      <c r="O1689" t="s">
        <v>202</v>
      </c>
      <c r="P1689" t="s">
        <v>450</v>
      </c>
    </row>
    <row r="1690" spans="1:16" x14ac:dyDescent="0.25">
      <c r="A1690">
        <v>3143</v>
      </c>
      <c r="B1690" t="s">
        <v>360</v>
      </c>
      <c r="E1690" t="s">
        <v>1997</v>
      </c>
      <c r="F1690" t="s">
        <v>347</v>
      </c>
      <c r="G1690" t="s">
        <v>220</v>
      </c>
      <c r="H1690" t="s">
        <v>198</v>
      </c>
      <c r="I1690" t="s">
        <v>221</v>
      </c>
      <c r="J1690">
        <v>1968</v>
      </c>
      <c r="K1690">
        <v>1547</v>
      </c>
      <c r="L1690">
        <v>6</v>
      </c>
      <c r="M1690" t="s">
        <v>200</v>
      </c>
      <c r="N1690" t="s">
        <v>467</v>
      </c>
      <c r="O1690" t="s">
        <v>202</v>
      </c>
      <c r="P1690" t="s">
        <v>365</v>
      </c>
    </row>
    <row r="1691" spans="1:16" x14ac:dyDescent="0.25">
      <c r="A1691">
        <v>3144</v>
      </c>
      <c r="B1691" t="s">
        <v>360</v>
      </c>
      <c r="E1691" t="s">
        <v>1998</v>
      </c>
      <c r="F1691" t="s">
        <v>347</v>
      </c>
      <c r="G1691" t="s">
        <v>220</v>
      </c>
      <c r="H1691" t="s">
        <v>198</v>
      </c>
      <c r="I1691" t="s">
        <v>221</v>
      </c>
      <c r="J1691">
        <v>1968</v>
      </c>
      <c r="K1691">
        <v>3331</v>
      </c>
      <c r="L1691">
        <v>6</v>
      </c>
      <c r="M1691" t="s">
        <v>200</v>
      </c>
      <c r="N1691" t="s">
        <v>467</v>
      </c>
      <c r="O1691" t="s">
        <v>202</v>
      </c>
      <c r="P1691" t="s">
        <v>365</v>
      </c>
    </row>
    <row r="1692" spans="1:16" x14ac:dyDescent="0.25">
      <c r="A1692">
        <v>3145</v>
      </c>
      <c r="B1692" t="s">
        <v>425</v>
      </c>
      <c r="E1692" t="s">
        <v>1999</v>
      </c>
      <c r="F1692" t="s">
        <v>347</v>
      </c>
      <c r="G1692" t="s">
        <v>220</v>
      </c>
      <c r="H1692" t="s">
        <v>198</v>
      </c>
      <c r="I1692" t="s">
        <v>221</v>
      </c>
      <c r="J1692">
        <v>1975</v>
      </c>
      <c r="K1692">
        <v>3111</v>
      </c>
      <c r="L1692">
        <v>6</v>
      </c>
      <c r="M1692" t="s">
        <v>200</v>
      </c>
      <c r="N1692" t="s">
        <v>467</v>
      </c>
      <c r="O1692" t="s">
        <v>202</v>
      </c>
      <c r="P1692" t="s">
        <v>468</v>
      </c>
    </row>
    <row r="1693" spans="1:16" x14ac:dyDescent="0.25">
      <c r="A1693">
        <v>3146</v>
      </c>
      <c r="B1693" t="s">
        <v>425</v>
      </c>
      <c r="E1693" t="s">
        <v>2000</v>
      </c>
      <c r="F1693" t="s">
        <v>347</v>
      </c>
      <c r="G1693" t="s">
        <v>220</v>
      </c>
      <c r="H1693" t="s">
        <v>198</v>
      </c>
      <c r="I1693" t="s">
        <v>221</v>
      </c>
      <c r="J1693">
        <v>1982</v>
      </c>
      <c r="K1693">
        <v>13949</v>
      </c>
      <c r="L1693">
        <v>6</v>
      </c>
      <c r="M1693" t="s">
        <v>200</v>
      </c>
      <c r="N1693" t="s">
        <v>467</v>
      </c>
      <c r="O1693" t="s">
        <v>202</v>
      </c>
      <c r="P1693" t="s">
        <v>468</v>
      </c>
    </row>
    <row r="1694" spans="1:16" x14ac:dyDescent="0.25">
      <c r="A1694">
        <v>3147</v>
      </c>
      <c r="B1694" t="s">
        <v>425</v>
      </c>
      <c r="E1694" t="s">
        <v>2001</v>
      </c>
      <c r="F1694" t="s">
        <v>347</v>
      </c>
      <c r="G1694" t="s">
        <v>220</v>
      </c>
      <c r="H1694" t="s">
        <v>198</v>
      </c>
      <c r="I1694" t="s">
        <v>221</v>
      </c>
      <c r="J1694">
        <v>1980</v>
      </c>
      <c r="K1694">
        <v>27950</v>
      </c>
      <c r="L1694">
        <v>6</v>
      </c>
      <c r="M1694" t="s">
        <v>200</v>
      </c>
      <c r="N1694" t="s">
        <v>467</v>
      </c>
      <c r="O1694" t="s">
        <v>202</v>
      </c>
      <c r="P1694" t="s">
        <v>468</v>
      </c>
    </row>
    <row r="1695" spans="1:16" x14ac:dyDescent="0.25">
      <c r="A1695">
        <v>3148</v>
      </c>
      <c r="B1695" t="s">
        <v>425</v>
      </c>
      <c r="E1695" t="s">
        <v>2002</v>
      </c>
      <c r="F1695" t="s">
        <v>347</v>
      </c>
      <c r="G1695" t="s">
        <v>220</v>
      </c>
      <c r="H1695" t="s">
        <v>198</v>
      </c>
      <c r="I1695" t="s">
        <v>221</v>
      </c>
      <c r="J1695">
        <v>1965</v>
      </c>
      <c r="K1695">
        <v>431</v>
      </c>
      <c r="L1695">
        <v>6</v>
      </c>
      <c r="M1695" t="s">
        <v>200</v>
      </c>
      <c r="N1695" t="s">
        <v>383</v>
      </c>
      <c r="O1695" t="s">
        <v>202</v>
      </c>
      <c r="P1695" t="s">
        <v>1674</v>
      </c>
    </row>
    <row r="1696" spans="1:16" x14ac:dyDescent="0.25">
      <c r="A1696">
        <v>3150</v>
      </c>
      <c r="B1696" t="s">
        <v>425</v>
      </c>
      <c r="E1696" t="s">
        <v>2003</v>
      </c>
      <c r="F1696" t="s">
        <v>347</v>
      </c>
      <c r="G1696" t="s">
        <v>220</v>
      </c>
      <c r="H1696" t="s">
        <v>198</v>
      </c>
      <c r="I1696" t="s">
        <v>221</v>
      </c>
      <c r="J1696">
        <v>1971</v>
      </c>
      <c r="K1696">
        <v>6407</v>
      </c>
      <c r="L1696">
        <v>6</v>
      </c>
      <c r="M1696" t="s">
        <v>200</v>
      </c>
      <c r="N1696" t="s">
        <v>467</v>
      </c>
      <c r="O1696" t="s">
        <v>202</v>
      </c>
      <c r="P1696" t="s">
        <v>468</v>
      </c>
    </row>
    <row r="1697" spans="1:16" x14ac:dyDescent="0.25">
      <c r="A1697">
        <v>3151</v>
      </c>
      <c r="B1697" t="s">
        <v>425</v>
      </c>
      <c r="E1697" t="s">
        <v>2004</v>
      </c>
      <c r="F1697" t="s">
        <v>347</v>
      </c>
      <c r="G1697" t="s">
        <v>220</v>
      </c>
      <c r="H1697" t="s">
        <v>198</v>
      </c>
      <c r="I1697" t="s">
        <v>221</v>
      </c>
      <c r="J1697">
        <v>1965</v>
      </c>
      <c r="K1697">
        <v>1498</v>
      </c>
      <c r="L1697">
        <v>6</v>
      </c>
      <c r="M1697" t="s">
        <v>200</v>
      </c>
      <c r="N1697" t="s">
        <v>467</v>
      </c>
      <c r="O1697" t="s">
        <v>202</v>
      </c>
      <c r="P1697" t="s">
        <v>468</v>
      </c>
    </row>
    <row r="1698" spans="1:16" x14ac:dyDescent="0.25">
      <c r="A1698">
        <v>3152</v>
      </c>
      <c r="B1698" t="s">
        <v>425</v>
      </c>
      <c r="E1698" t="s">
        <v>2005</v>
      </c>
      <c r="F1698" t="s">
        <v>347</v>
      </c>
      <c r="G1698" t="s">
        <v>220</v>
      </c>
      <c r="H1698" t="s">
        <v>198</v>
      </c>
      <c r="I1698" t="s">
        <v>221</v>
      </c>
      <c r="J1698">
        <v>1965</v>
      </c>
      <c r="K1698">
        <v>894</v>
      </c>
      <c r="L1698">
        <v>6</v>
      </c>
      <c r="M1698" t="s">
        <v>200</v>
      </c>
      <c r="N1698" t="s">
        <v>467</v>
      </c>
      <c r="O1698" t="s">
        <v>202</v>
      </c>
      <c r="P1698" t="s">
        <v>468</v>
      </c>
    </row>
    <row r="1699" spans="1:16" x14ac:dyDescent="0.25">
      <c r="A1699">
        <v>3153</v>
      </c>
      <c r="B1699" t="s">
        <v>425</v>
      </c>
      <c r="E1699" t="s">
        <v>2006</v>
      </c>
      <c r="F1699" t="s">
        <v>347</v>
      </c>
      <c r="G1699" t="s">
        <v>220</v>
      </c>
      <c r="H1699" t="s">
        <v>198</v>
      </c>
      <c r="I1699" t="s">
        <v>221</v>
      </c>
      <c r="J1699">
        <v>1969</v>
      </c>
      <c r="K1699">
        <v>1711</v>
      </c>
      <c r="L1699">
        <v>6</v>
      </c>
      <c r="M1699" t="s">
        <v>200</v>
      </c>
      <c r="N1699" t="s">
        <v>467</v>
      </c>
      <c r="O1699" t="s">
        <v>202</v>
      </c>
      <c r="P1699" t="s">
        <v>468</v>
      </c>
    </row>
    <row r="1700" spans="1:16" x14ac:dyDescent="0.25">
      <c r="A1700">
        <v>3156</v>
      </c>
      <c r="B1700" t="s">
        <v>425</v>
      </c>
      <c r="E1700" t="s">
        <v>2007</v>
      </c>
      <c r="F1700" t="s">
        <v>347</v>
      </c>
      <c r="G1700" t="s">
        <v>220</v>
      </c>
      <c r="H1700" t="s">
        <v>198</v>
      </c>
      <c r="I1700" t="s">
        <v>221</v>
      </c>
      <c r="J1700">
        <v>1967</v>
      </c>
      <c r="K1700">
        <v>1550</v>
      </c>
      <c r="L1700">
        <v>6</v>
      </c>
      <c r="M1700" t="s">
        <v>200</v>
      </c>
      <c r="N1700" t="s">
        <v>467</v>
      </c>
      <c r="O1700" t="s">
        <v>202</v>
      </c>
      <c r="P1700" t="s">
        <v>468</v>
      </c>
    </row>
    <row r="1701" spans="1:16" x14ac:dyDescent="0.25">
      <c r="A1701">
        <v>3157</v>
      </c>
      <c r="B1701" t="s">
        <v>425</v>
      </c>
      <c r="E1701" t="s">
        <v>2008</v>
      </c>
      <c r="F1701" t="s">
        <v>347</v>
      </c>
      <c r="G1701" t="s">
        <v>220</v>
      </c>
      <c r="H1701" t="s">
        <v>198</v>
      </c>
      <c r="I1701" t="s">
        <v>221</v>
      </c>
      <c r="J1701">
        <v>1967</v>
      </c>
      <c r="K1701">
        <v>1710</v>
      </c>
      <c r="L1701">
        <v>6</v>
      </c>
      <c r="M1701" t="s">
        <v>200</v>
      </c>
      <c r="N1701" t="s">
        <v>467</v>
      </c>
      <c r="O1701" t="s">
        <v>202</v>
      </c>
      <c r="P1701" t="s">
        <v>468</v>
      </c>
    </row>
    <row r="1702" spans="1:16" x14ac:dyDescent="0.25">
      <c r="A1702">
        <v>3158</v>
      </c>
      <c r="B1702" t="s">
        <v>425</v>
      </c>
      <c r="E1702" t="s">
        <v>2009</v>
      </c>
      <c r="F1702" t="s">
        <v>347</v>
      </c>
      <c r="G1702" t="s">
        <v>220</v>
      </c>
      <c r="H1702" t="s">
        <v>198</v>
      </c>
      <c r="I1702" t="s">
        <v>221</v>
      </c>
      <c r="J1702">
        <v>1973</v>
      </c>
      <c r="K1702">
        <v>16175</v>
      </c>
      <c r="L1702">
        <v>6</v>
      </c>
      <c r="M1702" t="s">
        <v>200</v>
      </c>
      <c r="N1702" t="s">
        <v>467</v>
      </c>
      <c r="O1702" t="s">
        <v>202</v>
      </c>
      <c r="P1702" t="s">
        <v>468</v>
      </c>
    </row>
    <row r="1703" spans="1:16" x14ac:dyDescent="0.25">
      <c r="A1703">
        <v>3159</v>
      </c>
      <c r="B1703" t="s">
        <v>425</v>
      </c>
      <c r="E1703" t="s">
        <v>2010</v>
      </c>
      <c r="F1703" t="s">
        <v>347</v>
      </c>
      <c r="G1703" t="s">
        <v>220</v>
      </c>
      <c r="H1703" t="s">
        <v>198</v>
      </c>
      <c r="I1703" t="s">
        <v>221</v>
      </c>
      <c r="J1703">
        <v>1973</v>
      </c>
      <c r="K1703">
        <v>16271</v>
      </c>
      <c r="L1703">
        <v>6</v>
      </c>
      <c r="M1703" t="s">
        <v>200</v>
      </c>
      <c r="N1703" t="s">
        <v>467</v>
      </c>
      <c r="O1703" t="s">
        <v>202</v>
      </c>
      <c r="P1703" t="s">
        <v>468</v>
      </c>
    </row>
    <row r="1704" spans="1:16" x14ac:dyDescent="0.25">
      <c r="A1704">
        <v>3161</v>
      </c>
      <c r="B1704" t="s">
        <v>425</v>
      </c>
      <c r="E1704" t="s">
        <v>2011</v>
      </c>
      <c r="F1704" t="s">
        <v>347</v>
      </c>
      <c r="G1704" t="s">
        <v>220</v>
      </c>
      <c r="H1704" t="s">
        <v>198</v>
      </c>
      <c r="I1704" t="s">
        <v>221</v>
      </c>
      <c r="J1704">
        <v>1967</v>
      </c>
      <c r="K1704">
        <v>461</v>
      </c>
      <c r="L1704">
        <v>6</v>
      </c>
      <c r="M1704" t="s">
        <v>200</v>
      </c>
      <c r="N1704" t="s">
        <v>467</v>
      </c>
      <c r="O1704" t="s">
        <v>202</v>
      </c>
      <c r="P1704" t="s">
        <v>468</v>
      </c>
    </row>
    <row r="1705" spans="1:16" x14ac:dyDescent="0.25">
      <c r="A1705">
        <v>3164</v>
      </c>
      <c r="B1705" t="s">
        <v>425</v>
      </c>
      <c r="E1705" t="s">
        <v>2012</v>
      </c>
      <c r="F1705" t="s">
        <v>347</v>
      </c>
      <c r="G1705" t="s">
        <v>220</v>
      </c>
      <c r="H1705" t="s">
        <v>198</v>
      </c>
      <c r="I1705" t="s">
        <v>221</v>
      </c>
      <c r="J1705">
        <v>1974</v>
      </c>
      <c r="K1705">
        <v>2488</v>
      </c>
      <c r="L1705">
        <v>6</v>
      </c>
      <c r="M1705" t="s">
        <v>200</v>
      </c>
      <c r="N1705" t="s">
        <v>467</v>
      </c>
      <c r="O1705" t="s">
        <v>202</v>
      </c>
      <c r="P1705" t="s">
        <v>468</v>
      </c>
    </row>
    <row r="1706" spans="1:16" x14ac:dyDescent="0.25">
      <c r="A1706">
        <v>3165</v>
      </c>
      <c r="B1706" t="s">
        <v>425</v>
      </c>
      <c r="E1706" t="s">
        <v>2013</v>
      </c>
      <c r="F1706" t="s">
        <v>347</v>
      </c>
      <c r="G1706" t="s">
        <v>220</v>
      </c>
      <c r="H1706" t="s">
        <v>198</v>
      </c>
      <c r="I1706" t="s">
        <v>221</v>
      </c>
      <c r="J1706">
        <v>1959</v>
      </c>
      <c r="K1706">
        <v>3593</v>
      </c>
      <c r="L1706">
        <v>6</v>
      </c>
      <c r="M1706" t="s">
        <v>200</v>
      </c>
      <c r="N1706" t="s">
        <v>467</v>
      </c>
      <c r="O1706" t="s">
        <v>202</v>
      </c>
      <c r="P1706" t="s">
        <v>468</v>
      </c>
    </row>
    <row r="1707" spans="1:16" x14ac:dyDescent="0.25">
      <c r="A1707">
        <v>3166</v>
      </c>
      <c r="B1707" t="s">
        <v>425</v>
      </c>
      <c r="E1707" t="s">
        <v>2014</v>
      </c>
      <c r="F1707" t="s">
        <v>347</v>
      </c>
      <c r="G1707" t="s">
        <v>220</v>
      </c>
      <c r="H1707" t="s">
        <v>198</v>
      </c>
      <c r="I1707" t="s">
        <v>221</v>
      </c>
      <c r="J1707">
        <v>1985</v>
      </c>
      <c r="K1707">
        <v>75013</v>
      </c>
      <c r="L1707">
        <v>6</v>
      </c>
      <c r="M1707" t="s">
        <v>200</v>
      </c>
      <c r="N1707" t="s">
        <v>467</v>
      </c>
      <c r="O1707" t="s">
        <v>202</v>
      </c>
      <c r="P1707" t="s">
        <v>468</v>
      </c>
    </row>
    <row r="1708" spans="1:16" x14ac:dyDescent="0.25">
      <c r="A1708">
        <v>3167</v>
      </c>
      <c r="B1708" t="s">
        <v>425</v>
      </c>
      <c r="E1708" t="s">
        <v>2015</v>
      </c>
      <c r="F1708" t="s">
        <v>347</v>
      </c>
      <c r="G1708" t="s">
        <v>220</v>
      </c>
      <c r="H1708" t="s">
        <v>198</v>
      </c>
      <c r="I1708" t="s">
        <v>221</v>
      </c>
      <c r="J1708">
        <v>1965</v>
      </c>
      <c r="K1708">
        <v>1204</v>
      </c>
      <c r="L1708">
        <v>6</v>
      </c>
      <c r="M1708" t="s">
        <v>200</v>
      </c>
      <c r="N1708" t="s">
        <v>467</v>
      </c>
      <c r="O1708" t="s">
        <v>202</v>
      </c>
      <c r="P1708" t="s">
        <v>468</v>
      </c>
    </row>
    <row r="1709" spans="1:16" x14ac:dyDescent="0.25">
      <c r="A1709">
        <v>3168</v>
      </c>
      <c r="B1709" t="s">
        <v>425</v>
      </c>
      <c r="E1709" t="s">
        <v>2016</v>
      </c>
      <c r="F1709" t="s">
        <v>347</v>
      </c>
      <c r="G1709" t="s">
        <v>220</v>
      </c>
      <c r="H1709" t="s">
        <v>198</v>
      </c>
      <c r="I1709" t="s">
        <v>221</v>
      </c>
      <c r="J1709">
        <v>1967</v>
      </c>
      <c r="K1709">
        <v>806</v>
      </c>
      <c r="L1709">
        <v>6</v>
      </c>
      <c r="M1709" t="s">
        <v>200</v>
      </c>
      <c r="N1709" t="s">
        <v>467</v>
      </c>
      <c r="O1709" t="s">
        <v>202</v>
      </c>
      <c r="P1709" t="s">
        <v>468</v>
      </c>
    </row>
    <row r="1710" spans="1:16" x14ac:dyDescent="0.25">
      <c r="A1710">
        <v>3169</v>
      </c>
      <c r="B1710" t="s">
        <v>425</v>
      </c>
      <c r="E1710" t="s">
        <v>2017</v>
      </c>
      <c r="F1710" t="s">
        <v>347</v>
      </c>
      <c r="G1710" t="s">
        <v>220</v>
      </c>
      <c r="H1710" t="s">
        <v>198</v>
      </c>
      <c r="I1710" t="s">
        <v>221</v>
      </c>
      <c r="J1710">
        <v>1964</v>
      </c>
      <c r="K1710">
        <v>10659</v>
      </c>
      <c r="L1710">
        <v>6</v>
      </c>
      <c r="M1710" t="s">
        <v>200</v>
      </c>
      <c r="N1710" t="s">
        <v>467</v>
      </c>
      <c r="O1710" t="s">
        <v>202</v>
      </c>
      <c r="P1710" t="s">
        <v>468</v>
      </c>
    </row>
    <row r="1711" spans="1:16" x14ac:dyDescent="0.25">
      <c r="A1711">
        <v>3170</v>
      </c>
      <c r="B1711" t="s">
        <v>425</v>
      </c>
      <c r="E1711" t="s">
        <v>2018</v>
      </c>
      <c r="F1711" t="s">
        <v>347</v>
      </c>
      <c r="G1711" t="s">
        <v>220</v>
      </c>
      <c r="H1711" t="s">
        <v>198</v>
      </c>
      <c r="I1711" t="s">
        <v>221</v>
      </c>
      <c r="J1711">
        <v>1982</v>
      </c>
      <c r="K1711">
        <v>14089</v>
      </c>
      <c r="L1711">
        <v>6</v>
      </c>
      <c r="M1711" t="s">
        <v>200</v>
      </c>
      <c r="N1711" t="s">
        <v>467</v>
      </c>
      <c r="O1711" t="s">
        <v>202</v>
      </c>
      <c r="P1711" t="s">
        <v>468</v>
      </c>
    </row>
    <row r="1712" spans="1:16" x14ac:dyDescent="0.25">
      <c r="A1712">
        <v>3171</v>
      </c>
      <c r="B1712" t="s">
        <v>425</v>
      </c>
      <c r="E1712" t="s">
        <v>2019</v>
      </c>
      <c r="F1712" t="s">
        <v>347</v>
      </c>
      <c r="G1712" t="s">
        <v>220</v>
      </c>
      <c r="H1712" t="s">
        <v>198</v>
      </c>
      <c r="I1712" t="s">
        <v>221</v>
      </c>
      <c r="J1712">
        <v>1967</v>
      </c>
      <c r="K1712">
        <v>872</v>
      </c>
      <c r="L1712">
        <v>6</v>
      </c>
      <c r="M1712" t="s">
        <v>200</v>
      </c>
      <c r="N1712" t="s">
        <v>467</v>
      </c>
      <c r="O1712" t="s">
        <v>202</v>
      </c>
      <c r="P1712" t="s">
        <v>468</v>
      </c>
    </row>
    <row r="1713" spans="1:16" x14ac:dyDescent="0.25">
      <c r="A1713">
        <v>3172</v>
      </c>
      <c r="B1713" t="s">
        <v>425</v>
      </c>
      <c r="E1713" t="s">
        <v>2020</v>
      </c>
      <c r="F1713" t="s">
        <v>347</v>
      </c>
      <c r="G1713" t="s">
        <v>220</v>
      </c>
      <c r="H1713" t="s">
        <v>198</v>
      </c>
      <c r="I1713" t="s">
        <v>221</v>
      </c>
      <c r="J1713">
        <v>1982</v>
      </c>
      <c r="K1713">
        <v>7312</v>
      </c>
      <c r="L1713">
        <v>6</v>
      </c>
      <c r="M1713" t="s">
        <v>200</v>
      </c>
      <c r="N1713" t="s">
        <v>467</v>
      </c>
      <c r="O1713" t="s">
        <v>202</v>
      </c>
      <c r="P1713" t="s">
        <v>468</v>
      </c>
    </row>
    <row r="1714" spans="1:16" x14ac:dyDescent="0.25">
      <c r="A1714">
        <v>3173</v>
      </c>
      <c r="B1714" t="s">
        <v>425</v>
      </c>
      <c r="E1714" t="s">
        <v>1942</v>
      </c>
      <c r="F1714" t="s">
        <v>347</v>
      </c>
      <c r="G1714" t="s">
        <v>220</v>
      </c>
      <c r="H1714" t="s">
        <v>198</v>
      </c>
      <c r="I1714" t="s">
        <v>221</v>
      </c>
      <c r="J1714">
        <v>1983</v>
      </c>
      <c r="K1714">
        <v>42509</v>
      </c>
      <c r="L1714">
        <v>6</v>
      </c>
      <c r="M1714" t="s">
        <v>200</v>
      </c>
      <c r="N1714" t="s">
        <v>467</v>
      </c>
      <c r="O1714" t="s">
        <v>202</v>
      </c>
      <c r="P1714" t="s">
        <v>468</v>
      </c>
    </row>
    <row r="1715" spans="1:16" x14ac:dyDescent="0.25">
      <c r="A1715">
        <v>3174</v>
      </c>
      <c r="B1715" t="s">
        <v>425</v>
      </c>
      <c r="E1715" t="s">
        <v>2021</v>
      </c>
      <c r="F1715" t="s">
        <v>347</v>
      </c>
      <c r="G1715" t="s">
        <v>220</v>
      </c>
      <c r="H1715" t="s">
        <v>198</v>
      </c>
      <c r="I1715" t="s">
        <v>221</v>
      </c>
      <c r="J1715">
        <v>1982</v>
      </c>
      <c r="K1715">
        <v>7000</v>
      </c>
      <c r="L1715">
        <v>6</v>
      </c>
      <c r="M1715" t="s">
        <v>200</v>
      </c>
      <c r="N1715" t="s">
        <v>467</v>
      </c>
      <c r="O1715" t="s">
        <v>202</v>
      </c>
      <c r="P1715" t="s">
        <v>468</v>
      </c>
    </row>
    <row r="1716" spans="1:16" x14ac:dyDescent="0.25">
      <c r="A1716">
        <v>3175</v>
      </c>
      <c r="B1716" t="s">
        <v>425</v>
      </c>
      <c r="E1716" t="s">
        <v>2022</v>
      </c>
      <c r="F1716" t="s">
        <v>347</v>
      </c>
      <c r="G1716" t="s">
        <v>220</v>
      </c>
      <c r="H1716" t="s">
        <v>198</v>
      </c>
      <c r="I1716" t="s">
        <v>221</v>
      </c>
      <c r="J1716">
        <v>1983</v>
      </c>
      <c r="K1716">
        <v>24358</v>
      </c>
      <c r="L1716">
        <v>6</v>
      </c>
      <c r="M1716" t="s">
        <v>200</v>
      </c>
      <c r="N1716" t="s">
        <v>467</v>
      </c>
      <c r="O1716" t="s">
        <v>202</v>
      </c>
      <c r="P1716" t="s">
        <v>468</v>
      </c>
    </row>
    <row r="1717" spans="1:16" x14ac:dyDescent="0.25">
      <c r="A1717">
        <v>3177</v>
      </c>
      <c r="B1717" t="s">
        <v>425</v>
      </c>
      <c r="E1717" t="s">
        <v>2023</v>
      </c>
      <c r="F1717" t="s">
        <v>347</v>
      </c>
      <c r="G1717" t="s">
        <v>220</v>
      </c>
      <c r="H1717" t="s">
        <v>198</v>
      </c>
      <c r="I1717" t="s">
        <v>221</v>
      </c>
      <c r="J1717">
        <v>1983</v>
      </c>
      <c r="K1717">
        <v>7588</v>
      </c>
      <c r="L1717">
        <v>6</v>
      </c>
      <c r="M1717" t="s">
        <v>200</v>
      </c>
      <c r="N1717" t="s">
        <v>467</v>
      </c>
      <c r="O1717" t="s">
        <v>202</v>
      </c>
      <c r="P1717" t="s">
        <v>468</v>
      </c>
    </row>
    <row r="1718" spans="1:16" x14ac:dyDescent="0.25">
      <c r="A1718">
        <v>3179</v>
      </c>
      <c r="B1718" t="s">
        <v>425</v>
      </c>
      <c r="E1718" t="s">
        <v>2024</v>
      </c>
      <c r="F1718" t="s">
        <v>347</v>
      </c>
      <c r="G1718" t="s">
        <v>220</v>
      </c>
      <c r="H1718" t="s">
        <v>198</v>
      </c>
      <c r="I1718" t="s">
        <v>221</v>
      </c>
      <c r="J1718">
        <v>1984</v>
      </c>
      <c r="K1718">
        <v>8532</v>
      </c>
      <c r="L1718">
        <v>6</v>
      </c>
      <c r="M1718" t="s">
        <v>200</v>
      </c>
      <c r="N1718" t="s">
        <v>467</v>
      </c>
      <c r="O1718" t="s">
        <v>202</v>
      </c>
      <c r="P1718" t="s">
        <v>468</v>
      </c>
    </row>
    <row r="1719" spans="1:16" x14ac:dyDescent="0.25">
      <c r="A1719">
        <v>3180</v>
      </c>
      <c r="B1719" t="s">
        <v>425</v>
      </c>
      <c r="E1719" t="s">
        <v>2025</v>
      </c>
      <c r="F1719" t="s">
        <v>347</v>
      </c>
      <c r="G1719" t="s">
        <v>220</v>
      </c>
      <c r="H1719" t="s">
        <v>198</v>
      </c>
      <c r="I1719" t="s">
        <v>221</v>
      </c>
      <c r="J1719">
        <v>1993</v>
      </c>
      <c r="K1719">
        <v>55559</v>
      </c>
      <c r="L1719">
        <v>6</v>
      </c>
      <c r="M1719" t="s">
        <v>200</v>
      </c>
      <c r="N1719" t="s">
        <v>467</v>
      </c>
      <c r="O1719" t="s">
        <v>202</v>
      </c>
      <c r="P1719" t="s">
        <v>468</v>
      </c>
    </row>
    <row r="1720" spans="1:16" x14ac:dyDescent="0.25">
      <c r="A1720">
        <v>3181</v>
      </c>
      <c r="B1720" t="s">
        <v>425</v>
      </c>
      <c r="E1720" t="s">
        <v>2026</v>
      </c>
      <c r="F1720" t="s">
        <v>347</v>
      </c>
      <c r="G1720" t="s">
        <v>220</v>
      </c>
      <c r="H1720" t="s">
        <v>198</v>
      </c>
      <c r="I1720" t="s">
        <v>221</v>
      </c>
      <c r="J1720">
        <v>1971</v>
      </c>
      <c r="K1720">
        <v>1984</v>
      </c>
      <c r="L1720">
        <v>6</v>
      </c>
      <c r="M1720" t="s">
        <v>200</v>
      </c>
      <c r="N1720" t="s">
        <v>467</v>
      </c>
      <c r="O1720" t="s">
        <v>202</v>
      </c>
      <c r="P1720" t="s">
        <v>468</v>
      </c>
    </row>
    <row r="1721" spans="1:16" x14ac:dyDescent="0.25">
      <c r="A1721">
        <v>3185</v>
      </c>
      <c r="B1721" t="s">
        <v>425</v>
      </c>
      <c r="E1721" t="s">
        <v>2027</v>
      </c>
      <c r="F1721" t="s">
        <v>347</v>
      </c>
      <c r="G1721" t="s">
        <v>220</v>
      </c>
      <c r="H1721" t="s">
        <v>198</v>
      </c>
      <c r="I1721" t="s">
        <v>221</v>
      </c>
      <c r="J1721">
        <v>1964</v>
      </c>
      <c r="K1721">
        <v>944</v>
      </c>
      <c r="L1721">
        <v>6</v>
      </c>
      <c r="M1721" t="s">
        <v>200</v>
      </c>
      <c r="N1721" t="s">
        <v>467</v>
      </c>
      <c r="O1721" t="s">
        <v>202</v>
      </c>
      <c r="P1721" t="s">
        <v>468</v>
      </c>
    </row>
    <row r="1722" spans="1:16" x14ac:dyDescent="0.25">
      <c r="A1722">
        <v>3186</v>
      </c>
      <c r="B1722" t="s">
        <v>399</v>
      </c>
      <c r="E1722" t="s">
        <v>2028</v>
      </c>
      <c r="F1722" t="s">
        <v>347</v>
      </c>
      <c r="G1722" t="s">
        <v>220</v>
      </c>
      <c r="H1722" t="s">
        <v>198</v>
      </c>
      <c r="I1722" t="s">
        <v>221</v>
      </c>
      <c r="J1722">
        <v>1999</v>
      </c>
      <c r="K1722">
        <v>283013</v>
      </c>
      <c r="L1722">
        <v>6</v>
      </c>
      <c r="M1722" t="s">
        <v>200</v>
      </c>
      <c r="N1722" t="s">
        <v>1097</v>
      </c>
      <c r="O1722" t="s">
        <v>202</v>
      </c>
      <c r="P1722" t="s">
        <v>450</v>
      </c>
    </row>
    <row r="1723" spans="1:16" x14ac:dyDescent="0.25">
      <c r="A1723">
        <v>3191</v>
      </c>
      <c r="B1723" t="s">
        <v>425</v>
      </c>
      <c r="E1723" t="s">
        <v>2029</v>
      </c>
      <c r="F1723" t="s">
        <v>347</v>
      </c>
      <c r="G1723" t="s">
        <v>220</v>
      </c>
      <c r="H1723" t="s">
        <v>198</v>
      </c>
      <c r="I1723" t="s">
        <v>221</v>
      </c>
      <c r="J1723">
        <v>1980</v>
      </c>
      <c r="K1723">
        <v>8328</v>
      </c>
      <c r="L1723">
        <v>6</v>
      </c>
      <c r="M1723" t="s">
        <v>200</v>
      </c>
      <c r="N1723" t="s">
        <v>467</v>
      </c>
      <c r="O1723" t="s">
        <v>202</v>
      </c>
      <c r="P1723" t="s">
        <v>468</v>
      </c>
    </row>
    <row r="1724" spans="1:16" x14ac:dyDescent="0.25">
      <c r="A1724">
        <v>3192</v>
      </c>
      <c r="B1724" t="s">
        <v>425</v>
      </c>
      <c r="E1724" t="s">
        <v>2030</v>
      </c>
      <c r="F1724" t="s">
        <v>347</v>
      </c>
      <c r="G1724" t="s">
        <v>220</v>
      </c>
      <c r="H1724" t="s">
        <v>198</v>
      </c>
      <c r="I1724" t="s">
        <v>221</v>
      </c>
      <c r="J1724">
        <v>1980</v>
      </c>
      <c r="K1724">
        <v>5941</v>
      </c>
      <c r="L1724">
        <v>6</v>
      </c>
      <c r="M1724" t="s">
        <v>200</v>
      </c>
      <c r="N1724" t="s">
        <v>467</v>
      </c>
      <c r="O1724" t="s">
        <v>202</v>
      </c>
      <c r="P1724" t="s">
        <v>468</v>
      </c>
    </row>
    <row r="1725" spans="1:16" x14ac:dyDescent="0.25">
      <c r="A1725">
        <v>3193</v>
      </c>
      <c r="B1725" t="s">
        <v>425</v>
      </c>
      <c r="E1725" t="s">
        <v>2031</v>
      </c>
      <c r="F1725" t="s">
        <v>347</v>
      </c>
      <c r="G1725" t="s">
        <v>220</v>
      </c>
      <c r="H1725" t="s">
        <v>198</v>
      </c>
      <c r="I1725" t="s">
        <v>221</v>
      </c>
      <c r="J1725">
        <v>1981</v>
      </c>
      <c r="K1725">
        <v>5040</v>
      </c>
      <c r="L1725">
        <v>6</v>
      </c>
      <c r="M1725" t="s">
        <v>200</v>
      </c>
      <c r="N1725" t="s">
        <v>467</v>
      </c>
      <c r="O1725" t="s">
        <v>202</v>
      </c>
      <c r="P1725" t="s">
        <v>468</v>
      </c>
    </row>
    <row r="1726" spans="1:16" x14ac:dyDescent="0.25">
      <c r="A1726">
        <v>3194</v>
      </c>
      <c r="B1726" t="s">
        <v>425</v>
      </c>
      <c r="E1726" t="s">
        <v>2032</v>
      </c>
      <c r="F1726" t="s">
        <v>347</v>
      </c>
      <c r="G1726" t="s">
        <v>220</v>
      </c>
      <c r="H1726" t="s">
        <v>198</v>
      </c>
      <c r="I1726" t="s">
        <v>221</v>
      </c>
      <c r="J1726">
        <v>1978</v>
      </c>
      <c r="K1726">
        <v>9745</v>
      </c>
      <c r="L1726">
        <v>6</v>
      </c>
      <c r="M1726" t="s">
        <v>200</v>
      </c>
      <c r="N1726" t="s">
        <v>467</v>
      </c>
      <c r="O1726" t="s">
        <v>202</v>
      </c>
      <c r="P1726" t="s">
        <v>468</v>
      </c>
    </row>
    <row r="1727" spans="1:16" x14ac:dyDescent="0.25">
      <c r="A1727">
        <v>3196</v>
      </c>
      <c r="B1727" t="s">
        <v>425</v>
      </c>
      <c r="E1727" t="s">
        <v>2033</v>
      </c>
      <c r="F1727" t="s">
        <v>347</v>
      </c>
      <c r="G1727" t="s">
        <v>220</v>
      </c>
      <c r="H1727" t="s">
        <v>198</v>
      </c>
      <c r="I1727" t="s">
        <v>221</v>
      </c>
      <c r="J1727">
        <v>1972</v>
      </c>
      <c r="K1727">
        <v>982</v>
      </c>
      <c r="L1727">
        <v>6</v>
      </c>
      <c r="M1727" t="s">
        <v>200</v>
      </c>
      <c r="N1727" t="s">
        <v>467</v>
      </c>
      <c r="O1727" t="s">
        <v>202</v>
      </c>
      <c r="P1727" t="s">
        <v>468</v>
      </c>
    </row>
    <row r="1728" spans="1:16" x14ac:dyDescent="0.25">
      <c r="A1728">
        <v>3197</v>
      </c>
      <c r="B1728" t="s">
        <v>425</v>
      </c>
      <c r="E1728" t="s">
        <v>2034</v>
      </c>
      <c r="F1728" t="s">
        <v>347</v>
      </c>
      <c r="G1728" t="s">
        <v>220</v>
      </c>
      <c r="H1728" t="s">
        <v>198</v>
      </c>
      <c r="I1728" t="s">
        <v>221</v>
      </c>
      <c r="J1728">
        <v>1968</v>
      </c>
      <c r="K1728">
        <v>1610</v>
      </c>
      <c r="L1728">
        <v>6</v>
      </c>
      <c r="M1728" t="s">
        <v>200</v>
      </c>
      <c r="N1728" t="s">
        <v>467</v>
      </c>
      <c r="O1728" t="s">
        <v>202</v>
      </c>
      <c r="P1728" t="s">
        <v>468</v>
      </c>
    </row>
    <row r="1729" spans="1:16" x14ac:dyDescent="0.25">
      <c r="A1729">
        <v>3199</v>
      </c>
      <c r="B1729" t="s">
        <v>425</v>
      </c>
      <c r="E1729" t="s">
        <v>2035</v>
      </c>
      <c r="F1729" t="s">
        <v>347</v>
      </c>
      <c r="G1729" t="s">
        <v>220</v>
      </c>
      <c r="H1729" t="s">
        <v>198</v>
      </c>
      <c r="I1729" t="s">
        <v>221</v>
      </c>
      <c r="J1729">
        <v>1961</v>
      </c>
      <c r="K1729">
        <v>419</v>
      </c>
      <c r="L1729">
        <v>6</v>
      </c>
      <c r="M1729" t="s">
        <v>200</v>
      </c>
      <c r="N1729" t="s">
        <v>383</v>
      </c>
      <c r="O1729" t="s">
        <v>202</v>
      </c>
      <c r="P1729" t="s">
        <v>1674</v>
      </c>
    </row>
    <row r="1730" spans="1:16" x14ac:dyDescent="0.25">
      <c r="A1730">
        <v>3201</v>
      </c>
      <c r="B1730" t="s">
        <v>425</v>
      </c>
      <c r="E1730" t="s">
        <v>2036</v>
      </c>
      <c r="F1730" t="s">
        <v>347</v>
      </c>
      <c r="G1730" t="s">
        <v>220</v>
      </c>
      <c r="H1730" t="s">
        <v>198</v>
      </c>
      <c r="I1730" t="s">
        <v>221</v>
      </c>
      <c r="J1730">
        <v>1963</v>
      </c>
      <c r="K1730">
        <v>3481</v>
      </c>
      <c r="L1730">
        <v>6</v>
      </c>
      <c r="M1730" t="s">
        <v>200</v>
      </c>
      <c r="N1730" t="s">
        <v>383</v>
      </c>
      <c r="O1730" t="s">
        <v>202</v>
      </c>
      <c r="P1730" t="s">
        <v>1674</v>
      </c>
    </row>
    <row r="1731" spans="1:16" x14ac:dyDescent="0.25">
      <c r="A1731">
        <v>3202</v>
      </c>
      <c r="B1731" t="s">
        <v>425</v>
      </c>
      <c r="E1731" t="s">
        <v>2037</v>
      </c>
      <c r="F1731" t="s">
        <v>347</v>
      </c>
      <c r="G1731" t="s">
        <v>220</v>
      </c>
      <c r="H1731" t="s">
        <v>198</v>
      </c>
      <c r="I1731" t="s">
        <v>221</v>
      </c>
      <c r="J1731">
        <v>1980</v>
      </c>
      <c r="K1731">
        <v>2252</v>
      </c>
      <c r="L1731">
        <v>6</v>
      </c>
      <c r="M1731" t="s">
        <v>200</v>
      </c>
      <c r="N1731" t="s">
        <v>467</v>
      </c>
      <c r="O1731" t="s">
        <v>202</v>
      </c>
      <c r="P1731" t="s">
        <v>468</v>
      </c>
    </row>
    <row r="1732" spans="1:16" x14ac:dyDescent="0.25">
      <c r="A1732">
        <v>3203</v>
      </c>
      <c r="B1732" t="s">
        <v>425</v>
      </c>
      <c r="E1732" t="s">
        <v>2038</v>
      </c>
      <c r="F1732" t="s">
        <v>347</v>
      </c>
      <c r="G1732" t="s">
        <v>220</v>
      </c>
      <c r="H1732" t="s">
        <v>198</v>
      </c>
      <c r="I1732" t="s">
        <v>221</v>
      </c>
      <c r="J1732">
        <v>1981</v>
      </c>
      <c r="K1732">
        <v>5755</v>
      </c>
      <c r="L1732">
        <v>6</v>
      </c>
      <c r="M1732" t="s">
        <v>200</v>
      </c>
      <c r="N1732" t="s">
        <v>467</v>
      </c>
      <c r="O1732" t="s">
        <v>202</v>
      </c>
      <c r="P1732" t="s">
        <v>468</v>
      </c>
    </row>
    <row r="1733" spans="1:16" x14ac:dyDescent="0.25">
      <c r="A1733">
        <v>3204</v>
      </c>
      <c r="B1733" t="s">
        <v>425</v>
      </c>
      <c r="E1733" t="s">
        <v>2039</v>
      </c>
      <c r="F1733" t="s">
        <v>347</v>
      </c>
      <c r="G1733" t="s">
        <v>220</v>
      </c>
      <c r="H1733" t="s">
        <v>198</v>
      </c>
      <c r="I1733" t="s">
        <v>221</v>
      </c>
      <c r="J1733">
        <v>1980</v>
      </c>
      <c r="K1733">
        <v>6735</v>
      </c>
      <c r="L1733">
        <v>6</v>
      </c>
      <c r="M1733" t="s">
        <v>200</v>
      </c>
      <c r="N1733" t="s">
        <v>467</v>
      </c>
      <c r="O1733" t="s">
        <v>202</v>
      </c>
      <c r="P1733" t="s">
        <v>468</v>
      </c>
    </row>
    <row r="1734" spans="1:16" x14ac:dyDescent="0.25">
      <c r="A1734">
        <v>3206</v>
      </c>
      <c r="B1734" t="s">
        <v>425</v>
      </c>
      <c r="E1734" t="s">
        <v>2040</v>
      </c>
      <c r="F1734" t="s">
        <v>347</v>
      </c>
      <c r="G1734" t="s">
        <v>220</v>
      </c>
      <c r="H1734" t="s">
        <v>198</v>
      </c>
      <c r="I1734" t="s">
        <v>221</v>
      </c>
      <c r="J1734">
        <v>1984</v>
      </c>
      <c r="K1734">
        <v>7622</v>
      </c>
      <c r="L1734">
        <v>6</v>
      </c>
      <c r="M1734" t="s">
        <v>200</v>
      </c>
      <c r="N1734" t="s">
        <v>467</v>
      </c>
      <c r="O1734" t="s">
        <v>202</v>
      </c>
      <c r="P1734" t="s">
        <v>468</v>
      </c>
    </row>
    <row r="1735" spans="1:16" x14ac:dyDescent="0.25">
      <c r="A1735">
        <v>3208</v>
      </c>
      <c r="B1735" t="s">
        <v>425</v>
      </c>
      <c r="E1735" t="s">
        <v>2041</v>
      </c>
      <c r="F1735" t="s">
        <v>347</v>
      </c>
      <c r="G1735" t="s">
        <v>220</v>
      </c>
      <c r="H1735" t="s">
        <v>198</v>
      </c>
      <c r="I1735" t="s">
        <v>221</v>
      </c>
      <c r="J1735">
        <v>1964</v>
      </c>
      <c r="K1735">
        <v>215</v>
      </c>
      <c r="L1735">
        <v>6</v>
      </c>
      <c r="M1735" t="s">
        <v>200</v>
      </c>
      <c r="N1735" t="s">
        <v>383</v>
      </c>
      <c r="O1735" t="s">
        <v>202</v>
      </c>
      <c r="P1735" t="s">
        <v>1674</v>
      </c>
    </row>
    <row r="1736" spans="1:16" x14ac:dyDescent="0.25">
      <c r="A1736">
        <v>3209</v>
      </c>
      <c r="B1736" t="s">
        <v>425</v>
      </c>
      <c r="E1736" t="s">
        <v>1949</v>
      </c>
      <c r="F1736" t="s">
        <v>347</v>
      </c>
      <c r="G1736" t="s">
        <v>220</v>
      </c>
      <c r="H1736" t="s">
        <v>198</v>
      </c>
      <c r="I1736" t="s">
        <v>221</v>
      </c>
      <c r="J1736">
        <v>1991</v>
      </c>
      <c r="K1736">
        <v>73447</v>
      </c>
      <c r="L1736">
        <v>6</v>
      </c>
      <c r="M1736" t="s">
        <v>200</v>
      </c>
      <c r="N1736" t="s">
        <v>467</v>
      </c>
      <c r="O1736" t="s">
        <v>202</v>
      </c>
      <c r="P1736" t="s">
        <v>468</v>
      </c>
    </row>
    <row r="1737" spans="1:16" x14ac:dyDescent="0.25">
      <c r="A1737">
        <v>3210</v>
      </c>
      <c r="B1737" t="s">
        <v>425</v>
      </c>
      <c r="E1737" t="s">
        <v>2042</v>
      </c>
      <c r="F1737" t="s">
        <v>347</v>
      </c>
      <c r="G1737" t="s">
        <v>220</v>
      </c>
      <c r="H1737" t="s">
        <v>198</v>
      </c>
      <c r="I1737" t="s">
        <v>221</v>
      </c>
      <c r="J1737">
        <v>1992</v>
      </c>
      <c r="K1737">
        <v>48899</v>
      </c>
      <c r="L1737">
        <v>6</v>
      </c>
      <c r="M1737" t="s">
        <v>200</v>
      </c>
      <c r="N1737" t="s">
        <v>467</v>
      </c>
      <c r="O1737" t="s">
        <v>202</v>
      </c>
      <c r="P1737" t="s">
        <v>468</v>
      </c>
    </row>
    <row r="1738" spans="1:16" x14ac:dyDescent="0.25">
      <c r="A1738">
        <v>3213</v>
      </c>
      <c r="B1738" t="s">
        <v>399</v>
      </c>
      <c r="E1738" t="s">
        <v>2043</v>
      </c>
      <c r="F1738" t="s">
        <v>347</v>
      </c>
      <c r="G1738" t="s">
        <v>220</v>
      </c>
      <c r="H1738" t="s">
        <v>198</v>
      </c>
      <c r="I1738" t="s">
        <v>221</v>
      </c>
      <c r="J1738">
        <v>1991</v>
      </c>
      <c r="K1738">
        <v>4919</v>
      </c>
      <c r="L1738">
        <v>6</v>
      </c>
      <c r="M1738" t="s">
        <v>200</v>
      </c>
      <c r="N1738" t="s">
        <v>1097</v>
      </c>
      <c r="O1738" t="s">
        <v>202</v>
      </c>
      <c r="P1738" t="s">
        <v>442</v>
      </c>
    </row>
    <row r="1739" spans="1:16" x14ac:dyDescent="0.25">
      <c r="A1739">
        <v>3215</v>
      </c>
      <c r="B1739" t="s">
        <v>425</v>
      </c>
      <c r="E1739" t="s">
        <v>2044</v>
      </c>
      <c r="F1739" t="s">
        <v>347</v>
      </c>
      <c r="G1739" t="s">
        <v>220</v>
      </c>
      <c r="H1739" t="s">
        <v>198</v>
      </c>
      <c r="I1739" t="s">
        <v>221</v>
      </c>
      <c r="J1739">
        <v>1982</v>
      </c>
      <c r="K1739">
        <v>39689</v>
      </c>
      <c r="L1739">
        <v>6</v>
      </c>
      <c r="M1739" t="s">
        <v>200</v>
      </c>
      <c r="N1739" t="s">
        <v>467</v>
      </c>
      <c r="O1739" t="s">
        <v>202</v>
      </c>
      <c r="P1739" t="s">
        <v>468</v>
      </c>
    </row>
    <row r="1740" spans="1:16" x14ac:dyDescent="0.25">
      <c r="A1740">
        <v>3216</v>
      </c>
      <c r="B1740" t="s">
        <v>425</v>
      </c>
      <c r="E1740" t="s">
        <v>2045</v>
      </c>
      <c r="F1740" t="s">
        <v>347</v>
      </c>
      <c r="G1740" t="s">
        <v>220</v>
      </c>
      <c r="H1740" t="s">
        <v>198</v>
      </c>
      <c r="I1740" t="s">
        <v>221</v>
      </c>
      <c r="J1740">
        <v>1970</v>
      </c>
      <c r="K1740">
        <v>6445</v>
      </c>
      <c r="L1740">
        <v>6</v>
      </c>
      <c r="M1740" t="s">
        <v>200</v>
      </c>
      <c r="N1740" t="s">
        <v>467</v>
      </c>
      <c r="O1740" t="s">
        <v>202</v>
      </c>
      <c r="P1740" t="s">
        <v>468</v>
      </c>
    </row>
    <row r="1741" spans="1:16" x14ac:dyDescent="0.25">
      <c r="A1741">
        <v>3217</v>
      </c>
      <c r="B1741" t="s">
        <v>425</v>
      </c>
      <c r="E1741" t="s">
        <v>2046</v>
      </c>
      <c r="F1741" t="s">
        <v>347</v>
      </c>
      <c r="G1741" t="s">
        <v>220</v>
      </c>
      <c r="H1741" t="s">
        <v>198</v>
      </c>
      <c r="I1741" t="s">
        <v>221</v>
      </c>
      <c r="J1741">
        <v>1968</v>
      </c>
      <c r="K1741">
        <v>323</v>
      </c>
      <c r="L1741">
        <v>6</v>
      </c>
      <c r="M1741" t="s">
        <v>200</v>
      </c>
      <c r="N1741" t="s">
        <v>467</v>
      </c>
      <c r="O1741" t="s">
        <v>202</v>
      </c>
      <c r="P1741" t="s">
        <v>468</v>
      </c>
    </row>
    <row r="1742" spans="1:16" x14ac:dyDescent="0.25">
      <c r="A1742">
        <v>3218</v>
      </c>
      <c r="B1742" t="s">
        <v>425</v>
      </c>
      <c r="E1742" t="s">
        <v>2047</v>
      </c>
      <c r="F1742" t="s">
        <v>347</v>
      </c>
      <c r="G1742" t="s">
        <v>220</v>
      </c>
      <c r="H1742" t="s">
        <v>198</v>
      </c>
      <c r="I1742" t="s">
        <v>221</v>
      </c>
      <c r="J1742">
        <v>1971</v>
      </c>
      <c r="K1742">
        <v>4750</v>
      </c>
      <c r="L1742">
        <v>6</v>
      </c>
      <c r="M1742" t="s">
        <v>200</v>
      </c>
      <c r="N1742" t="s">
        <v>467</v>
      </c>
      <c r="O1742" t="s">
        <v>202</v>
      </c>
      <c r="P1742" t="s">
        <v>468</v>
      </c>
    </row>
    <row r="1743" spans="1:16" x14ac:dyDescent="0.25">
      <c r="A1743">
        <v>3219</v>
      </c>
      <c r="B1743" t="s">
        <v>425</v>
      </c>
      <c r="E1743" t="s">
        <v>1941</v>
      </c>
      <c r="F1743" t="s">
        <v>347</v>
      </c>
      <c r="G1743" t="s">
        <v>220</v>
      </c>
      <c r="H1743" t="s">
        <v>198</v>
      </c>
      <c r="I1743" t="s">
        <v>221</v>
      </c>
      <c r="J1743">
        <v>1967</v>
      </c>
      <c r="K1743">
        <v>1551</v>
      </c>
      <c r="L1743">
        <v>6</v>
      </c>
      <c r="M1743" t="s">
        <v>200</v>
      </c>
      <c r="N1743" t="s">
        <v>467</v>
      </c>
      <c r="O1743" t="s">
        <v>202</v>
      </c>
      <c r="P1743" t="s">
        <v>468</v>
      </c>
    </row>
    <row r="1744" spans="1:16" x14ac:dyDescent="0.25">
      <c r="A1744">
        <v>3221</v>
      </c>
      <c r="B1744" t="s">
        <v>425</v>
      </c>
      <c r="E1744" t="s">
        <v>2048</v>
      </c>
      <c r="F1744" t="s">
        <v>347</v>
      </c>
      <c r="G1744" t="s">
        <v>220</v>
      </c>
      <c r="H1744" t="s">
        <v>198</v>
      </c>
      <c r="I1744" t="s">
        <v>221</v>
      </c>
      <c r="J1744">
        <v>1971</v>
      </c>
      <c r="K1744">
        <v>24266</v>
      </c>
      <c r="L1744">
        <v>6</v>
      </c>
      <c r="M1744" t="s">
        <v>200</v>
      </c>
      <c r="N1744" t="s">
        <v>467</v>
      </c>
      <c r="O1744" t="s">
        <v>202</v>
      </c>
      <c r="P1744" t="s">
        <v>468</v>
      </c>
    </row>
    <row r="1745" spans="1:16" x14ac:dyDescent="0.25">
      <c r="A1745">
        <v>3222</v>
      </c>
      <c r="B1745" t="s">
        <v>425</v>
      </c>
      <c r="E1745" t="s">
        <v>2009</v>
      </c>
      <c r="F1745" t="s">
        <v>347</v>
      </c>
      <c r="G1745" t="s">
        <v>220</v>
      </c>
      <c r="H1745" t="s">
        <v>198</v>
      </c>
      <c r="I1745" t="s">
        <v>221</v>
      </c>
      <c r="J1745">
        <v>1966</v>
      </c>
      <c r="K1745">
        <v>1478</v>
      </c>
      <c r="L1745">
        <v>6</v>
      </c>
      <c r="M1745" t="s">
        <v>200</v>
      </c>
      <c r="N1745" t="s">
        <v>467</v>
      </c>
      <c r="O1745" t="s">
        <v>202</v>
      </c>
      <c r="P1745" t="s">
        <v>468</v>
      </c>
    </row>
    <row r="1746" spans="1:16" x14ac:dyDescent="0.25">
      <c r="A1746">
        <v>3224</v>
      </c>
      <c r="B1746" t="s">
        <v>425</v>
      </c>
      <c r="E1746" t="s">
        <v>2049</v>
      </c>
      <c r="F1746" t="s">
        <v>347</v>
      </c>
      <c r="G1746" t="s">
        <v>220</v>
      </c>
      <c r="H1746" t="s">
        <v>198</v>
      </c>
      <c r="I1746" t="s">
        <v>221</v>
      </c>
      <c r="J1746">
        <v>1973</v>
      </c>
      <c r="K1746">
        <v>3640</v>
      </c>
      <c r="L1746">
        <v>6</v>
      </c>
      <c r="M1746" t="s">
        <v>200</v>
      </c>
      <c r="N1746" t="s">
        <v>467</v>
      </c>
      <c r="O1746" t="s">
        <v>202</v>
      </c>
      <c r="P1746" t="s">
        <v>468</v>
      </c>
    </row>
    <row r="1747" spans="1:16" x14ac:dyDescent="0.25">
      <c r="A1747">
        <v>3225</v>
      </c>
      <c r="B1747" t="s">
        <v>425</v>
      </c>
      <c r="E1747" t="s">
        <v>2050</v>
      </c>
      <c r="F1747" t="s">
        <v>347</v>
      </c>
      <c r="G1747" t="s">
        <v>220</v>
      </c>
      <c r="H1747" t="s">
        <v>198</v>
      </c>
      <c r="I1747" t="s">
        <v>221</v>
      </c>
      <c r="J1747">
        <v>1982</v>
      </c>
      <c r="K1747">
        <v>19759</v>
      </c>
      <c r="L1747">
        <v>6</v>
      </c>
      <c r="M1747" t="s">
        <v>200</v>
      </c>
      <c r="N1747" t="s">
        <v>467</v>
      </c>
      <c r="O1747" t="s">
        <v>202</v>
      </c>
      <c r="P1747" t="s">
        <v>468</v>
      </c>
    </row>
    <row r="1748" spans="1:16" x14ac:dyDescent="0.25">
      <c r="A1748">
        <v>3227</v>
      </c>
      <c r="B1748" t="s">
        <v>425</v>
      </c>
      <c r="E1748" t="s">
        <v>2051</v>
      </c>
      <c r="F1748" t="s">
        <v>347</v>
      </c>
      <c r="G1748" t="s">
        <v>220</v>
      </c>
      <c r="H1748" t="s">
        <v>198</v>
      </c>
      <c r="I1748" t="s">
        <v>221</v>
      </c>
      <c r="J1748">
        <v>1983</v>
      </c>
      <c r="K1748">
        <v>11263</v>
      </c>
      <c r="L1748">
        <v>6</v>
      </c>
      <c r="M1748" t="s">
        <v>200</v>
      </c>
      <c r="N1748" t="s">
        <v>467</v>
      </c>
      <c r="O1748" t="s">
        <v>202</v>
      </c>
      <c r="P1748" t="s">
        <v>468</v>
      </c>
    </row>
    <row r="1749" spans="1:16" x14ac:dyDescent="0.25">
      <c r="A1749">
        <v>3229</v>
      </c>
      <c r="B1749" t="s">
        <v>425</v>
      </c>
      <c r="E1749" t="s">
        <v>1617</v>
      </c>
      <c r="F1749" t="s">
        <v>347</v>
      </c>
      <c r="G1749" t="s">
        <v>220</v>
      </c>
      <c r="H1749" t="s">
        <v>198</v>
      </c>
      <c r="I1749" t="s">
        <v>221</v>
      </c>
      <c r="J1749">
        <v>1984</v>
      </c>
      <c r="K1749">
        <v>3933</v>
      </c>
      <c r="L1749">
        <v>6</v>
      </c>
      <c r="M1749" t="s">
        <v>200</v>
      </c>
      <c r="N1749" t="s">
        <v>467</v>
      </c>
      <c r="O1749" t="s">
        <v>202</v>
      </c>
      <c r="P1749" t="s">
        <v>468</v>
      </c>
    </row>
    <row r="1750" spans="1:16" x14ac:dyDescent="0.25">
      <c r="A1750">
        <v>3231</v>
      </c>
      <c r="B1750" t="s">
        <v>425</v>
      </c>
      <c r="E1750" t="s">
        <v>2052</v>
      </c>
      <c r="F1750" t="s">
        <v>347</v>
      </c>
      <c r="G1750" t="s">
        <v>220</v>
      </c>
      <c r="H1750" t="s">
        <v>198</v>
      </c>
      <c r="I1750" t="s">
        <v>221</v>
      </c>
      <c r="J1750">
        <v>1971</v>
      </c>
      <c r="K1750">
        <v>183</v>
      </c>
      <c r="L1750">
        <v>6</v>
      </c>
      <c r="M1750" t="s">
        <v>200</v>
      </c>
      <c r="N1750" t="s">
        <v>467</v>
      </c>
      <c r="O1750" t="s">
        <v>202</v>
      </c>
      <c r="P1750" t="s">
        <v>468</v>
      </c>
    </row>
    <row r="1751" spans="1:16" x14ac:dyDescent="0.25">
      <c r="A1751">
        <v>3232</v>
      </c>
      <c r="B1751" t="s">
        <v>425</v>
      </c>
      <c r="E1751" t="s">
        <v>2053</v>
      </c>
      <c r="F1751" t="s">
        <v>347</v>
      </c>
      <c r="G1751" t="s">
        <v>220</v>
      </c>
      <c r="H1751" t="s">
        <v>198</v>
      </c>
      <c r="I1751" t="s">
        <v>221</v>
      </c>
      <c r="J1751">
        <v>1991</v>
      </c>
      <c r="K1751">
        <v>45553</v>
      </c>
      <c r="L1751">
        <v>6</v>
      </c>
      <c r="M1751" t="s">
        <v>200</v>
      </c>
      <c r="N1751" t="s">
        <v>467</v>
      </c>
      <c r="O1751" t="s">
        <v>202</v>
      </c>
      <c r="P1751" t="s">
        <v>468</v>
      </c>
    </row>
    <row r="1752" spans="1:16" x14ac:dyDescent="0.25">
      <c r="A1752">
        <v>3233</v>
      </c>
      <c r="B1752" t="s">
        <v>425</v>
      </c>
      <c r="E1752" t="s">
        <v>2054</v>
      </c>
      <c r="F1752" t="s">
        <v>347</v>
      </c>
      <c r="G1752" t="s">
        <v>220</v>
      </c>
      <c r="H1752" t="s">
        <v>198</v>
      </c>
      <c r="I1752" t="s">
        <v>221</v>
      </c>
      <c r="J1752">
        <v>1978</v>
      </c>
      <c r="K1752">
        <v>5080</v>
      </c>
      <c r="L1752">
        <v>6</v>
      </c>
      <c r="M1752" t="s">
        <v>200</v>
      </c>
      <c r="N1752" t="s">
        <v>467</v>
      </c>
      <c r="O1752" t="s">
        <v>202</v>
      </c>
      <c r="P1752" t="s">
        <v>468</v>
      </c>
    </row>
    <row r="1753" spans="1:16" x14ac:dyDescent="0.25">
      <c r="A1753">
        <v>3234</v>
      </c>
      <c r="B1753" t="s">
        <v>425</v>
      </c>
      <c r="E1753" t="s">
        <v>2055</v>
      </c>
      <c r="F1753" t="s">
        <v>347</v>
      </c>
      <c r="G1753" t="s">
        <v>220</v>
      </c>
      <c r="H1753" t="s">
        <v>198</v>
      </c>
      <c r="I1753" t="s">
        <v>221</v>
      </c>
      <c r="J1753">
        <v>1980</v>
      </c>
      <c r="K1753">
        <v>11930</v>
      </c>
      <c r="L1753">
        <v>6</v>
      </c>
      <c r="M1753" t="s">
        <v>200</v>
      </c>
      <c r="N1753" t="s">
        <v>467</v>
      </c>
      <c r="O1753" t="s">
        <v>202</v>
      </c>
      <c r="P1753" t="s">
        <v>468</v>
      </c>
    </row>
    <row r="1754" spans="1:16" x14ac:dyDescent="0.25">
      <c r="A1754">
        <v>3235</v>
      </c>
      <c r="B1754" t="s">
        <v>425</v>
      </c>
      <c r="E1754" t="s">
        <v>2056</v>
      </c>
      <c r="F1754" t="s">
        <v>347</v>
      </c>
      <c r="G1754" t="s">
        <v>220</v>
      </c>
      <c r="H1754" t="s">
        <v>198</v>
      </c>
      <c r="I1754" t="s">
        <v>221</v>
      </c>
      <c r="J1754">
        <v>1981</v>
      </c>
      <c r="K1754">
        <v>3714</v>
      </c>
      <c r="L1754">
        <v>6</v>
      </c>
      <c r="M1754" t="s">
        <v>200</v>
      </c>
      <c r="N1754" t="s">
        <v>467</v>
      </c>
      <c r="O1754" t="s">
        <v>202</v>
      </c>
      <c r="P1754" t="s">
        <v>468</v>
      </c>
    </row>
    <row r="1755" spans="1:16" x14ac:dyDescent="0.25">
      <c r="A1755">
        <v>3236</v>
      </c>
      <c r="B1755" t="s">
        <v>425</v>
      </c>
      <c r="E1755" t="s">
        <v>2057</v>
      </c>
      <c r="F1755" t="s">
        <v>347</v>
      </c>
      <c r="G1755" t="s">
        <v>220</v>
      </c>
      <c r="H1755" t="s">
        <v>198</v>
      </c>
      <c r="I1755" t="s">
        <v>221</v>
      </c>
      <c r="J1755">
        <v>1979</v>
      </c>
      <c r="K1755">
        <v>5643</v>
      </c>
      <c r="L1755">
        <v>6</v>
      </c>
      <c r="M1755" t="s">
        <v>200</v>
      </c>
      <c r="N1755" t="s">
        <v>467</v>
      </c>
      <c r="O1755" t="s">
        <v>202</v>
      </c>
      <c r="P1755" t="s">
        <v>468</v>
      </c>
    </row>
    <row r="1756" spans="1:16" x14ac:dyDescent="0.25">
      <c r="A1756">
        <v>3237</v>
      </c>
      <c r="B1756" t="s">
        <v>425</v>
      </c>
      <c r="E1756" t="s">
        <v>2058</v>
      </c>
      <c r="F1756" t="s">
        <v>347</v>
      </c>
      <c r="G1756" t="s">
        <v>220</v>
      </c>
      <c r="H1756" t="s">
        <v>198</v>
      </c>
      <c r="I1756" t="s">
        <v>221</v>
      </c>
      <c r="J1756">
        <v>1969</v>
      </c>
      <c r="K1756">
        <v>1608</v>
      </c>
      <c r="L1756">
        <v>6</v>
      </c>
      <c r="M1756" t="s">
        <v>200</v>
      </c>
      <c r="N1756" t="s">
        <v>467</v>
      </c>
      <c r="O1756" t="s">
        <v>202</v>
      </c>
      <c r="P1756" t="s">
        <v>468</v>
      </c>
    </row>
    <row r="1757" spans="1:16" x14ac:dyDescent="0.25">
      <c r="A1757">
        <v>3238</v>
      </c>
      <c r="B1757" t="s">
        <v>425</v>
      </c>
      <c r="E1757" t="s">
        <v>2059</v>
      </c>
      <c r="F1757" t="s">
        <v>347</v>
      </c>
      <c r="G1757" t="s">
        <v>220</v>
      </c>
      <c r="H1757" t="s">
        <v>198</v>
      </c>
      <c r="I1757" t="s">
        <v>221</v>
      </c>
      <c r="J1757">
        <v>1972</v>
      </c>
      <c r="K1757">
        <v>453</v>
      </c>
      <c r="L1757">
        <v>6</v>
      </c>
      <c r="M1757" t="s">
        <v>200</v>
      </c>
      <c r="N1757" t="s">
        <v>467</v>
      </c>
      <c r="O1757" t="s">
        <v>202</v>
      </c>
      <c r="P1757" t="s">
        <v>468</v>
      </c>
    </row>
    <row r="1758" spans="1:16" x14ac:dyDescent="0.25">
      <c r="A1758">
        <v>3239</v>
      </c>
      <c r="B1758" t="s">
        <v>425</v>
      </c>
      <c r="E1758" t="s">
        <v>2060</v>
      </c>
      <c r="F1758" t="s">
        <v>347</v>
      </c>
      <c r="G1758" t="s">
        <v>220</v>
      </c>
      <c r="H1758" t="s">
        <v>198</v>
      </c>
      <c r="I1758" t="s">
        <v>221</v>
      </c>
      <c r="J1758">
        <v>1972</v>
      </c>
      <c r="K1758">
        <v>1328</v>
      </c>
      <c r="L1758">
        <v>6</v>
      </c>
      <c r="M1758" t="s">
        <v>200</v>
      </c>
      <c r="N1758" t="s">
        <v>467</v>
      </c>
      <c r="O1758" t="s">
        <v>202</v>
      </c>
      <c r="P1758" t="s">
        <v>468</v>
      </c>
    </row>
    <row r="1759" spans="1:16" x14ac:dyDescent="0.25">
      <c r="A1759">
        <v>3240</v>
      </c>
      <c r="B1759" t="s">
        <v>425</v>
      </c>
      <c r="E1759" t="s">
        <v>2061</v>
      </c>
      <c r="F1759" t="s">
        <v>347</v>
      </c>
      <c r="G1759" t="s">
        <v>220</v>
      </c>
      <c r="H1759" t="s">
        <v>198</v>
      </c>
      <c r="I1759" t="s">
        <v>221</v>
      </c>
      <c r="J1759">
        <v>1982</v>
      </c>
      <c r="K1759">
        <v>6369</v>
      </c>
      <c r="L1759">
        <v>6</v>
      </c>
      <c r="M1759" t="s">
        <v>200</v>
      </c>
      <c r="N1759" t="s">
        <v>467</v>
      </c>
      <c r="O1759" t="s">
        <v>202</v>
      </c>
      <c r="P1759" t="s">
        <v>468</v>
      </c>
    </row>
    <row r="1760" spans="1:16" x14ac:dyDescent="0.25">
      <c r="A1760">
        <v>3241</v>
      </c>
      <c r="B1760" t="s">
        <v>425</v>
      </c>
      <c r="E1760" t="s">
        <v>2062</v>
      </c>
      <c r="F1760" t="s">
        <v>347</v>
      </c>
      <c r="G1760" t="s">
        <v>220</v>
      </c>
      <c r="H1760" t="s">
        <v>198</v>
      </c>
      <c r="I1760" t="s">
        <v>221</v>
      </c>
      <c r="J1760">
        <v>1978</v>
      </c>
      <c r="K1760">
        <v>10447</v>
      </c>
      <c r="L1760">
        <v>6</v>
      </c>
      <c r="M1760" t="s">
        <v>200</v>
      </c>
      <c r="N1760" t="s">
        <v>467</v>
      </c>
      <c r="O1760" t="s">
        <v>202</v>
      </c>
      <c r="P1760" t="s">
        <v>468</v>
      </c>
    </row>
    <row r="1761" spans="1:16" x14ac:dyDescent="0.25">
      <c r="A1761">
        <v>3242</v>
      </c>
      <c r="B1761" t="s">
        <v>425</v>
      </c>
      <c r="E1761" t="s">
        <v>2063</v>
      </c>
      <c r="F1761" t="s">
        <v>347</v>
      </c>
      <c r="G1761" t="s">
        <v>220</v>
      </c>
      <c r="H1761" t="s">
        <v>198</v>
      </c>
      <c r="I1761" t="s">
        <v>221</v>
      </c>
      <c r="J1761">
        <v>1980</v>
      </c>
      <c r="K1761">
        <v>2105</v>
      </c>
      <c r="L1761">
        <v>6</v>
      </c>
      <c r="M1761" t="s">
        <v>200</v>
      </c>
      <c r="N1761" t="s">
        <v>467</v>
      </c>
      <c r="O1761" t="s">
        <v>202</v>
      </c>
      <c r="P1761" t="s">
        <v>468</v>
      </c>
    </row>
    <row r="1762" spans="1:16" x14ac:dyDescent="0.25">
      <c r="A1762">
        <v>3243</v>
      </c>
      <c r="B1762" t="s">
        <v>425</v>
      </c>
      <c r="E1762" t="s">
        <v>2064</v>
      </c>
      <c r="F1762" t="s">
        <v>347</v>
      </c>
      <c r="G1762" t="s">
        <v>220</v>
      </c>
      <c r="H1762" t="s">
        <v>198</v>
      </c>
      <c r="I1762" t="s">
        <v>221</v>
      </c>
      <c r="J1762">
        <v>1980</v>
      </c>
      <c r="K1762">
        <v>3357</v>
      </c>
      <c r="L1762">
        <v>6</v>
      </c>
      <c r="M1762" t="s">
        <v>200</v>
      </c>
      <c r="N1762" t="s">
        <v>467</v>
      </c>
      <c r="O1762" t="s">
        <v>202</v>
      </c>
      <c r="P1762" t="s">
        <v>468</v>
      </c>
    </row>
    <row r="1763" spans="1:16" x14ac:dyDescent="0.25">
      <c r="A1763">
        <v>3244</v>
      </c>
      <c r="B1763" t="s">
        <v>425</v>
      </c>
      <c r="E1763" t="s">
        <v>2065</v>
      </c>
      <c r="F1763" t="s">
        <v>347</v>
      </c>
      <c r="G1763" t="s">
        <v>220</v>
      </c>
      <c r="H1763" t="s">
        <v>198</v>
      </c>
      <c r="I1763" t="s">
        <v>221</v>
      </c>
      <c r="J1763">
        <v>1970</v>
      </c>
      <c r="K1763">
        <v>737</v>
      </c>
      <c r="L1763">
        <v>6</v>
      </c>
      <c r="M1763" t="s">
        <v>200</v>
      </c>
      <c r="N1763" t="s">
        <v>467</v>
      </c>
      <c r="O1763" t="s">
        <v>202</v>
      </c>
      <c r="P1763" t="s">
        <v>468</v>
      </c>
    </row>
    <row r="1764" spans="1:16" x14ac:dyDescent="0.25">
      <c r="A1764">
        <v>3245</v>
      </c>
      <c r="B1764" t="s">
        <v>425</v>
      </c>
      <c r="E1764" t="s">
        <v>2066</v>
      </c>
      <c r="F1764" t="s">
        <v>347</v>
      </c>
      <c r="G1764" t="s">
        <v>220</v>
      </c>
      <c r="H1764" t="s">
        <v>198</v>
      </c>
      <c r="I1764" t="s">
        <v>221</v>
      </c>
      <c r="J1764">
        <v>1971</v>
      </c>
      <c r="K1764">
        <v>1785</v>
      </c>
      <c r="L1764">
        <v>6</v>
      </c>
      <c r="M1764" t="s">
        <v>200</v>
      </c>
      <c r="N1764" t="s">
        <v>467</v>
      </c>
      <c r="O1764" t="s">
        <v>202</v>
      </c>
      <c r="P1764" t="s">
        <v>468</v>
      </c>
    </row>
    <row r="1765" spans="1:16" x14ac:dyDescent="0.25">
      <c r="A1765">
        <v>3246</v>
      </c>
      <c r="B1765" t="s">
        <v>425</v>
      </c>
      <c r="E1765" t="s">
        <v>2067</v>
      </c>
      <c r="F1765" t="s">
        <v>347</v>
      </c>
      <c r="G1765" t="s">
        <v>220</v>
      </c>
      <c r="H1765" t="s">
        <v>198</v>
      </c>
      <c r="I1765" t="s">
        <v>221</v>
      </c>
      <c r="J1765">
        <v>1982</v>
      </c>
      <c r="K1765">
        <v>8187</v>
      </c>
      <c r="L1765">
        <v>6</v>
      </c>
      <c r="M1765" t="s">
        <v>200</v>
      </c>
      <c r="N1765" t="s">
        <v>467</v>
      </c>
      <c r="O1765" t="s">
        <v>202</v>
      </c>
      <c r="P1765" t="s">
        <v>468</v>
      </c>
    </row>
    <row r="1766" spans="1:16" x14ac:dyDescent="0.25">
      <c r="A1766">
        <v>3247</v>
      </c>
      <c r="B1766" t="s">
        <v>425</v>
      </c>
      <c r="E1766" t="s">
        <v>2068</v>
      </c>
      <c r="F1766" t="s">
        <v>347</v>
      </c>
      <c r="G1766" t="s">
        <v>220</v>
      </c>
      <c r="H1766" t="s">
        <v>198</v>
      </c>
      <c r="I1766" t="s">
        <v>221</v>
      </c>
      <c r="J1766">
        <v>1971</v>
      </c>
      <c r="K1766">
        <v>2413</v>
      </c>
      <c r="L1766">
        <v>6</v>
      </c>
      <c r="M1766" t="s">
        <v>200</v>
      </c>
      <c r="N1766" t="s">
        <v>467</v>
      </c>
      <c r="O1766" t="s">
        <v>202</v>
      </c>
      <c r="P1766" t="s">
        <v>468</v>
      </c>
    </row>
    <row r="1767" spans="1:16" x14ac:dyDescent="0.25">
      <c r="A1767">
        <v>3248</v>
      </c>
      <c r="B1767" t="s">
        <v>425</v>
      </c>
      <c r="E1767" t="s">
        <v>2069</v>
      </c>
      <c r="F1767" t="s">
        <v>347</v>
      </c>
      <c r="G1767" t="s">
        <v>220</v>
      </c>
      <c r="H1767" t="s">
        <v>198</v>
      </c>
      <c r="I1767" t="s">
        <v>221</v>
      </c>
      <c r="J1767">
        <v>1974</v>
      </c>
      <c r="K1767">
        <v>898</v>
      </c>
      <c r="L1767">
        <v>6</v>
      </c>
      <c r="M1767" t="s">
        <v>200</v>
      </c>
      <c r="N1767" t="s">
        <v>467</v>
      </c>
      <c r="O1767" t="s">
        <v>202</v>
      </c>
      <c r="P1767" t="s">
        <v>468</v>
      </c>
    </row>
    <row r="1768" spans="1:16" x14ac:dyDescent="0.25">
      <c r="A1768">
        <v>3249</v>
      </c>
      <c r="B1768" t="s">
        <v>425</v>
      </c>
      <c r="E1768" t="s">
        <v>2070</v>
      </c>
      <c r="F1768" t="s">
        <v>347</v>
      </c>
      <c r="G1768" t="s">
        <v>220</v>
      </c>
      <c r="H1768" t="s">
        <v>198</v>
      </c>
      <c r="I1768" t="s">
        <v>221</v>
      </c>
      <c r="J1768">
        <v>1975</v>
      </c>
      <c r="K1768">
        <v>2898</v>
      </c>
      <c r="L1768">
        <v>6</v>
      </c>
      <c r="M1768" t="s">
        <v>200</v>
      </c>
      <c r="N1768" t="s">
        <v>467</v>
      </c>
      <c r="O1768" t="s">
        <v>202</v>
      </c>
      <c r="P1768" t="s">
        <v>468</v>
      </c>
    </row>
    <row r="1769" spans="1:16" x14ac:dyDescent="0.25">
      <c r="A1769">
        <v>3250</v>
      </c>
      <c r="B1769" t="s">
        <v>425</v>
      </c>
      <c r="E1769" t="s">
        <v>2071</v>
      </c>
      <c r="F1769" t="s">
        <v>347</v>
      </c>
      <c r="G1769" t="s">
        <v>220</v>
      </c>
      <c r="H1769" t="s">
        <v>198</v>
      </c>
      <c r="I1769" t="s">
        <v>221</v>
      </c>
      <c r="J1769">
        <v>1975</v>
      </c>
      <c r="K1769">
        <v>6435</v>
      </c>
      <c r="L1769">
        <v>6</v>
      </c>
      <c r="M1769" t="s">
        <v>200</v>
      </c>
      <c r="N1769" t="s">
        <v>467</v>
      </c>
      <c r="O1769" t="s">
        <v>202</v>
      </c>
      <c r="P1769" t="s">
        <v>468</v>
      </c>
    </row>
    <row r="1770" spans="1:16" x14ac:dyDescent="0.25">
      <c r="A1770">
        <v>3251</v>
      </c>
      <c r="B1770" t="s">
        <v>425</v>
      </c>
      <c r="E1770" t="s">
        <v>2072</v>
      </c>
      <c r="F1770" t="s">
        <v>347</v>
      </c>
      <c r="G1770" t="s">
        <v>220</v>
      </c>
      <c r="H1770" t="s">
        <v>198</v>
      </c>
      <c r="I1770" t="s">
        <v>221</v>
      </c>
      <c r="J1770">
        <v>1979</v>
      </c>
      <c r="K1770">
        <v>4384</v>
      </c>
      <c r="L1770">
        <v>6</v>
      </c>
      <c r="M1770" t="s">
        <v>200</v>
      </c>
      <c r="N1770" t="s">
        <v>467</v>
      </c>
      <c r="O1770" t="s">
        <v>202</v>
      </c>
      <c r="P1770" t="s">
        <v>468</v>
      </c>
    </row>
    <row r="1771" spans="1:16" x14ac:dyDescent="0.25">
      <c r="A1771">
        <v>3252</v>
      </c>
      <c r="B1771" t="s">
        <v>425</v>
      </c>
      <c r="E1771" t="s">
        <v>2073</v>
      </c>
      <c r="F1771" t="s">
        <v>347</v>
      </c>
      <c r="G1771" t="s">
        <v>220</v>
      </c>
      <c r="H1771" t="s">
        <v>198</v>
      </c>
      <c r="I1771" t="s">
        <v>221</v>
      </c>
      <c r="J1771">
        <v>1981</v>
      </c>
      <c r="K1771">
        <v>5224</v>
      </c>
      <c r="L1771">
        <v>6</v>
      </c>
      <c r="M1771" t="s">
        <v>200</v>
      </c>
      <c r="N1771" t="s">
        <v>467</v>
      </c>
      <c r="O1771" t="s">
        <v>202</v>
      </c>
      <c r="P1771" t="s">
        <v>468</v>
      </c>
    </row>
    <row r="1772" spans="1:16" x14ac:dyDescent="0.25">
      <c r="A1772">
        <v>3253</v>
      </c>
      <c r="B1772" t="s">
        <v>425</v>
      </c>
      <c r="E1772" t="s">
        <v>2074</v>
      </c>
      <c r="F1772" t="s">
        <v>347</v>
      </c>
      <c r="G1772" t="s">
        <v>220</v>
      </c>
      <c r="H1772" t="s">
        <v>198</v>
      </c>
      <c r="I1772" t="s">
        <v>221</v>
      </c>
      <c r="J1772">
        <v>1972</v>
      </c>
      <c r="K1772">
        <v>20599</v>
      </c>
      <c r="L1772">
        <v>6</v>
      </c>
      <c r="M1772" t="s">
        <v>200</v>
      </c>
      <c r="N1772" t="s">
        <v>467</v>
      </c>
      <c r="O1772" t="s">
        <v>202</v>
      </c>
      <c r="P1772" t="s">
        <v>468</v>
      </c>
    </row>
    <row r="1773" spans="1:16" x14ac:dyDescent="0.25">
      <c r="A1773">
        <v>3254</v>
      </c>
      <c r="B1773" t="s">
        <v>425</v>
      </c>
      <c r="E1773" t="s">
        <v>2075</v>
      </c>
      <c r="F1773" t="s">
        <v>347</v>
      </c>
      <c r="G1773" t="s">
        <v>220</v>
      </c>
      <c r="H1773" t="s">
        <v>198</v>
      </c>
      <c r="I1773" t="s">
        <v>221</v>
      </c>
      <c r="J1773">
        <v>1977</v>
      </c>
      <c r="K1773">
        <v>2780</v>
      </c>
      <c r="L1773">
        <v>6</v>
      </c>
      <c r="M1773" t="s">
        <v>200</v>
      </c>
      <c r="N1773" t="s">
        <v>467</v>
      </c>
      <c r="O1773" t="s">
        <v>202</v>
      </c>
      <c r="P1773" t="s">
        <v>468</v>
      </c>
    </row>
    <row r="1774" spans="1:16" x14ac:dyDescent="0.25">
      <c r="A1774">
        <v>3255</v>
      </c>
      <c r="B1774" t="s">
        <v>425</v>
      </c>
      <c r="E1774" t="s">
        <v>2076</v>
      </c>
      <c r="F1774" t="s">
        <v>347</v>
      </c>
      <c r="G1774" t="s">
        <v>220</v>
      </c>
      <c r="H1774" t="s">
        <v>198</v>
      </c>
      <c r="I1774" t="s">
        <v>221</v>
      </c>
      <c r="J1774">
        <v>1979</v>
      </c>
      <c r="K1774">
        <v>40931</v>
      </c>
      <c r="L1774">
        <v>6</v>
      </c>
      <c r="M1774" t="s">
        <v>200</v>
      </c>
      <c r="N1774" t="s">
        <v>467</v>
      </c>
      <c r="O1774" t="s">
        <v>202</v>
      </c>
      <c r="P1774" t="s">
        <v>468</v>
      </c>
    </row>
    <row r="1775" spans="1:16" x14ac:dyDescent="0.25">
      <c r="A1775">
        <v>3256</v>
      </c>
      <c r="B1775" t="s">
        <v>425</v>
      </c>
      <c r="E1775" t="s">
        <v>2077</v>
      </c>
      <c r="F1775" t="s">
        <v>347</v>
      </c>
      <c r="G1775" t="s">
        <v>220</v>
      </c>
      <c r="H1775" t="s">
        <v>198</v>
      </c>
      <c r="I1775" t="s">
        <v>221</v>
      </c>
      <c r="J1775">
        <v>1973</v>
      </c>
      <c r="K1775">
        <v>612</v>
      </c>
      <c r="L1775">
        <v>6</v>
      </c>
      <c r="M1775" t="s">
        <v>200</v>
      </c>
      <c r="N1775" t="s">
        <v>467</v>
      </c>
      <c r="O1775" t="s">
        <v>202</v>
      </c>
      <c r="P1775" t="s">
        <v>468</v>
      </c>
    </row>
    <row r="1776" spans="1:16" x14ac:dyDescent="0.25">
      <c r="A1776">
        <v>3257</v>
      </c>
      <c r="B1776" t="s">
        <v>425</v>
      </c>
      <c r="E1776" t="s">
        <v>2078</v>
      </c>
      <c r="F1776" t="s">
        <v>347</v>
      </c>
      <c r="G1776" t="s">
        <v>220</v>
      </c>
      <c r="H1776" t="s">
        <v>198</v>
      </c>
      <c r="I1776" t="s">
        <v>221</v>
      </c>
      <c r="J1776">
        <v>1982</v>
      </c>
      <c r="K1776">
        <v>8109</v>
      </c>
      <c r="L1776">
        <v>6</v>
      </c>
      <c r="M1776" t="s">
        <v>200</v>
      </c>
      <c r="N1776" t="s">
        <v>467</v>
      </c>
      <c r="O1776" t="s">
        <v>202</v>
      </c>
      <c r="P1776" t="s">
        <v>468</v>
      </c>
    </row>
    <row r="1777" spans="1:16" x14ac:dyDescent="0.25">
      <c r="A1777">
        <v>3258</v>
      </c>
      <c r="B1777" t="s">
        <v>425</v>
      </c>
      <c r="E1777" t="s">
        <v>2079</v>
      </c>
      <c r="F1777" t="s">
        <v>347</v>
      </c>
      <c r="G1777" t="s">
        <v>220</v>
      </c>
      <c r="H1777" t="s">
        <v>198</v>
      </c>
      <c r="I1777" t="s">
        <v>221</v>
      </c>
      <c r="J1777">
        <v>1978</v>
      </c>
      <c r="K1777">
        <v>9174</v>
      </c>
      <c r="L1777">
        <v>6</v>
      </c>
      <c r="M1777" t="s">
        <v>200</v>
      </c>
      <c r="N1777" t="s">
        <v>467</v>
      </c>
      <c r="O1777" t="s">
        <v>202</v>
      </c>
      <c r="P1777" t="s">
        <v>468</v>
      </c>
    </row>
    <row r="1778" spans="1:16" x14ac:dyDescent="0.25">
      <c r="A1778">
        <v>3259</v>
      </c>
      <c r="B1778" t="s">
        <v>425</v>
      </c>
      <c r="E1778" t="s">
        <v>2080</v>
      </c>
      <c r="F1778" t="s">
        <v>347</v>
      </c>
      <c r="G1778" t="s">
        <v>220</v>
      </c>
      <c r="H1778" t="s">
        <v>198</v>
      </c>
      <c r="I1778" t="s">
        <v>221</v>
      </c>
      <c r="J1778">
        <v>1978</v>
      </c>
      <c r="K1778">
        <v>6124</v>
      </c>
      <c r="L1778">
        <v>6</v>
      </c>
      <c r="M1778" t="s">
        <v>200</v>
      </c>
      <c r="N1778" t="s">
        <v>467</v>
      </c>
      <c r="O1778" t="s">
        <v>202</v>
      </c>
      <c r="P1778" t="s">
        <v>468</v>
      </c>
    </row>
    <row r="1779" spans="1:16" x14ac:dyDescent="0.25">
      <c r="A1779">
        <v>3260</v>
      </c>
      <c r="B1779" t="s">
        <v>425</v>
      </c>
      <c r="E1779" t="s">
        <v>2081</v>
      </c>
      <c r="F1779" t="s">
        <v>347</v>
      </c>
      <c r="G1779" t="s">
        <v>220</v>
      </c>
      <c r="H1779" t="s">
        <v>198</v>
      </c>
      <c r="I1779" t="s">
        <v>221</v>
      </c>
      <c r="J1779">
        <v>1976</v>
      </c>
      <c r="K1779">
        <v>25612</v>
      </c>
      <c r="L1779">
        <v>6</v>
      </c>
      <c r="M1779" t="s">
        <v>200</v>
      </c>
      <c r="N1779" t="s">
        <v>467</v>
      </c>
      <c r="O1779" t="s">
        <v>202</v>
      </c>
      <c r="P1779" t="s">
        <v>468</v>
      </c>
    </row>
    <row r="1780" spans="1:16" x14ac:dyDescent="0.25">
      <c r="A1780">
        <v>3261</v>
      </c>
      <c r="B1780" t="s">
        <v>425</v>
      </c>
      <c r="E1780" t="s">
        <v>1942</v>
      </c>
      <c r="F1780" t="s">
        <v>347</v>
      </c>
      <c r="G1780" t="s">
        <v>220</v>
      </c>
      <c r="H1780" t="s">
        <v>198</v>
      </c>
      <c r="I1780" t="s">
        <v>221</v>
      </c>
      <c r="J1780">
        <v>1975</v>
      </c>
      <c r="K1780">
        <v>6105</v>
      </c>
      <c r="L1780">
        <v>6</v>
      </c>
      <c r="M1780" t="s">
        <v>200</v>
      </c>
      <c r="N1780" t="s">
        <v>467</v>
      </c>
      <c r="O1780" t="s">
        <v>202</v>
      </c>
      <c r="P1780" t="s">
        <v>468</v>
      </c>
    </row>
    <row r="1781" spans="1:16" x14ac:dyDescent="0.25">
      <c r="A1781">
        <v>3262</v>
      </c>
      <c r="B1781" t="s">
        <v>425</v>
      </c>
      <c r="E1781" t="s">
        <v>2082</v>
      </c>
      <c r="F1781" t="s">
        <v>347</v>
      </c>
      <c r="G1781" t="s">
        <v>220</v>
      </c>
      <c r="H1781" t="s">
        <v>198</v>
      </c>
      <c r="I1781" t="s">
        <v>221</v>
      </c>
      <c r="J1781">
        <v>1982</v>
      </c>
      <c r="K1781">
        <v>11647</v>
      </c>
      <c r="L1781">
        <v>6</v>
      </c>
      <c r="M1781" t="s">
        <v>200</v>
      </c>
      <c r="N1781" t="s">
        <v>467</v>
      </c>
      <c r="O1781" t="s">
        <v>202</v>
      </c>
      <c r="P1781" t="s">
        <v>468</v>
      </c>
    </row>
    <row r="1782" spans="1:16" x14ac:dyDescent="0.25">
      <c r="A1782">
        <v>3263</v>
      </c>
      <c r="B1782" t="s">
        <v>425</v>
      </c>
      <c r="E1782" t="s">
        <v>2083</v>
      </c>
      <c r="F1782" t="s">
        <v>347</v>
      </c>
      <c r="G1782" t="s">
        <v>220</v>
      </c>
      <c r="H1782" t="s">
        <v>198</v>
      </c>
      <c r="I1782" t="s">
        <v>221</v>
      </c>
      <c r="J1782">
        <v>1979</v>
      </c>
      <c r="K1782">
        <v>3395</v>
      </c>
      <c r="L1782">
        <v>6</v>
      </c>
      <c r="M1782" t="s">
        <v>200</v>
      </c>
      <c r="N1782" t="s">
        <v>467</v>
      </c>
      <c r="O1782" t="s">
        <v>202</v>
      </c>
      <c r="P1782" t="s">
        <v>468</v>
      </c>
    </row>
    <row r="1783" spans="1:16" x14ac:dyDescent="0.25">
      <c r="A1783">
        <v>3264</v>
      </c>
      <c r="B1783" t="s">
        <v>425</v>
      </c>
      <c r="E1783" t="s">
        <v>2084</v>
      </c>
      <c r="F1783" t="s">
        <v>347</v>
      </c>
      <c r="G1783" t="s">
        <v>220</v>
      </c>
      <c r="H1783" t="s">
        <v>198</v>
      </c>
      <c r="I1783" t="s">
        <v>221</v>
      </c>
      <c r="J1783">
        <v>1972</v>
      </c>
      <c r="K1783">
        <v>18892</v>
      </c>
      <c r="L1783">
        <v>6</v>
      </c>
      <c r="M1783" t="s">
        <v>200</v>
      </c>
      <c r="N1783" t="s">
        <v>467</v>
      </c>
      <c r="O1783" t="s">
        <v>202</v>
      </c>
      <c r="P1783" t="s">
        <v>468</v>
      </c>
    </row>
    <row r="1784" spans="1:16" x14ac:dyDescent="0.25">
      <c r="A1784">
        <v>3265</v>
      </c>
      <c r="B1784" t="s">
        <v>425</v>
      </c>
      <c r="E1784" t="s">
        <v>2085</v>
      </c>
      <c r="F1784" t="s">
        <v>347</v>
      </c>
      <c r="G1784" t="s">
        <v>220</v>
      </c>
      <c r="H1784" t="s">
        <v>198</v>
      </c>
      <c r="I1784" t="s">
        <v>221</v>
      </c>
      <c r="J1784">
        <v>1978</v>
      </c>
      <c r="K1784">
        <v>4374</v>
      </c>
      <c r="L1784">
        <v>6</v>
      </c>
      <c r="M1784" t="s">
        <v>200</v>
      </c>
      <c r="N1784" t="s">
        <v>467</v>
      </c>
      <c r="O1784" t="s">
        <v>202</v>
      </c>
      <c r="P1784" t="s">
        <v>468</v>
      </c>
    </row>
    <row r="1785" spans="1:16" x14ac:dyDescent="0.25">
      <c r="A1785">
        <v>3266</v>
      </c>
      <c r="B1785" t="s">
        <v>425</v>
      </c>
      <c r="E1785" t="s">
        <v>2086</v>
      </c>
      <c r="F1785" t="s">
        <v>347</v>
      </c>
      <c r="G1785" t="s">
        <v>220</v>
      </c>
      <c r="H1785" t="s">
        <v>198</v>
      </c>
      <c r="I1785" t="s">
        <v>221</v>
      </c>
      <c r="J1785">
        <v>1982</v>
      </c>
      <c r="K1785">
        <v>6904</v>
      </c>
      <c r="L1785">
        <v>6</v>
      </c>
      <c r="M1785" t="s">
        <v>200</v>
      </c>
      <c r="N1785" t="s">
        <v>467</v>
      </c>
      <c r="O1785" t="s">
        <v>202</v>
      </c>
      <c r="P1785" t="s">
        <v>468</v>
      </c>
    </row>
    <row r="1786" spans="1:16" x14ac:dyDescent="0.25">
      <c r="A1786">
        <v>3267</v>
      </c>
      <c r="B1786" t="s">
        <v>425</v>
      </c>
      <c r="E1786" t="s">
        <v>2087</v>
      </c>
      <c r="F1786" t="s">
        <v>347</v>
      </c>
      <c r="G1786" t="s">
        <v>220</v>
      </c>
      <c r="H1786" t="s">
        <v>198</v>
      </c>
      <c r="I1786" t="s">
        <v>221</v>
      </c>
      <c r="J1786">
        <v>1980</v>
      </c>
      <c r="K1786">
        <v>4470</v>
      </c>
      <c r="L1786">
        <v>6</v>
      </c>
      <c r="M1786" t="s">
        <v>200</v>
      </c>
      <c r="N1786" t="s">
        <v>467</v>
      </c>
      <c r="O1786" t="s">
        <v>202</v>
      </c>
      <c r="P1786" t="s">
        <v>468</v>
      </c>
    </row>
    <row r="1787" spans="1:16" x14ac:dyDescent="0.25">
      <c r="A1787">
        <v>3268</v>
      </c>
      <c r="B1787" t="s">
        <v>425</v>
      </c>
      <c r="E1787" t="s">
        <v>2088</v>
      </c>
      <c r="F1787" t="s">
        <v>347</v>
      </c>
      <c r="G1787" t="s">
        <v>220</v>
      </c>
      <c r="H1787" t="s">
        <v>198</v>
      </c>
      <c r="I1787" t="s">
        <v>221</v>
      </c>
      <c r="J1787">
        <v>1986</v>
      </c>
      <c r="K1787">
        <v>30448</v>
      </c>
      <c r="L1787">
        <v>6</v>
      </c>
      <c r="M1787" t="s">
        <v>200</v>
      </c>
      <c r="N1787" t="s">
        <v>467</v>
      </c>
      <c r="O1787" t="s">
        <v>202</v>
      </c>
      <c r="P1787" t="s">
        <v>468</v>
      </c>
    </row>
    <row r="1788" spans="1:16" x14ac:dyDescent="0.25">
      <c r="A1788">
        <v>3273</v>
      </c>
      <c r="B1788" t="s">
        <v>425</v>
      </c>
      <c r="E1788" t="s">
        <v>2089</v>
      </c>
      <c r="F1788" t="s">
        <v>347</v>
      </c>
      <c r="G1788" t="s">
        <v>220</v>
      </c>
      <c r="H1788" t="s">
        <v>198</v>
      </c>
      <c r="I1788" t="s">
        <v>221</v>
      </c>
      <c r="J1788">
        <v>1982</v>
      </c>
      <c r="K1788">
        <v>9432</v>
      </c>
      <c r="L1788">
        <v>6</v>
      </c>
      <c r="M1788" t="s">
        <v>200</v>
      </c>
      <c r="N1788" t="s">
        <v>467</v>
      </c>
      <c r="O1788" t="s">
        <v>202</v>
      </c>
      <c r="P1788" t="s">
        <v>468</v>
      </c>
    </row>
    <row r="1789" spans="1:16" x14ac:dyDescent="0.25">
      <c r="A1789">
        <v>3276</v>
      </c>
      <c r="B1789" t="s">
        <v>425</v>
      </c>
      <c r="E1789" t="s">
        <v>2090</v>
      </c>
      <c r="F1789" t="s">
        <v>347</v>
      </c>
      <c r="G1789" t="s">
        <v>220</v>
      </c>
      <c r="H1789" t="s">
        <v>198</v>
      </c>
      <c r="I1789" t="s">
        <v>221</v>
      </c>
      <c r="J1789">
        <v>1981</v>
      </c>
      <c r="K1789">
        <v>583027</v>
      </c>
      <c r="L1789">
        <v>6</v>
      </c>
      <c r="M1789" t="s">
        <v>200</v>
      </c>
      <c r="N1789" t="s">
        <v>467</v>
      </c>
      <c r="O1789" t="s">
        <v>202</v>
      </c>
      <c r="P1789" t="s">
        <v>468</v>
      </c>
    </row>
    <row r="1790" spans="1:16" x14ac:dyDescent="0.25">
      <c r="A1790">
        <v>3277</v>
      </c>
      <c r="B1790" t="s">
        <v>425</v>
      </c>
      <c r="E1790" t="s">
        <v>2089</v>
      </c>
      <c r="F1790" t="s">
        <v>347</v>
      </c>
      <c r="G1790" t="s">
        <v>220</v>
      </c>
      <c r="H1790" t="s">
        <v>198</v>
      </c>
      <c r="I1790" t="s">
        <v>221</v>
      </c>
      <c r="J1790">
        <v>1980</v>
      </c>
      <c r="K1790">
        <v>5545</v>
      </c>
      <c r="L1790">
        <v>6</v>
      </c>
      <c r="M1790" t="s">
        <v>200</v>
      </c>
      <c r="N1790" t="s">
        <v>467</v>
      </c>
      <c r="O1790" t="s">
        <v>202</v>
      </c>
      <c r="P1790" t="s">
        <v>468</v>
      </c>
    </row>
    <row r="1791" spans="1:16" x14ac:dyDescent="0.25">
      <c r="A1791">
        <v>3279</v>
      </c>
      <c r="B1791" t="s">
        <v>425</v>
      </c>
      <c r="E1791" t="s">
        <v>2091</v>
      </c>
      <c r="F1791" t="s">
        <v>347</v>
      </c>
      <c r="G1791" t="s">
        <v>220</v>
      </c>
      <c r="H1791" t="s">
        <v>198</v>
      </c>
      <c r="I1791" t="s">
        <v>221</v>
      </c>
      <c r="J1791">
        <v>1980</v>
      </c>
      <c r="K1791">
        <v>3823</v>
      </c>
      <c r="L1791">
        <v>6</v>
      </c>
      <c r="M1791" t="s">
        <v>200</v>
      </c>
      <c r="N1791" t="s">
        <v>467</v>
      </c>
      <c r="O1791" t="s">
        <v>202</v>
      </c>
      <c r="P1791" t="s">
        <v>468</v>
      </c>
    </row>
    <row r="1792" spans="1:16" x14ac:dyDescent="0.25">
      <c r="A1792">
        <v>3280</v>
      </c>
      <c r="B1792" t="s">
        <v>360</v>
      </c>
      <c r="E1792" t="s">
        <v>2092</v>
      </c>
      <c r="F1792" t="s">
        <v>347</v>
      </c>
      <c r="G1792" t="s">
        <v>220</v>
      </c>
      <c r="H1792" t="s">
        <v>198</v>
      </c>
      <c r="I1792" t="s">
        <v>221</v>
      </c>
      <c r="J1792">
        <v>1979</v>
      </c>
      <c r="K1792">
        <v>9453</v>
      </c>
      <c r="L1792">
        <v>6</v>
      </c>
      <c r="M1792" t="s">
        <v>200</v>
      </c>
      <c r="N1792" t="s">
        <v>467</v>
      </c>
      <c r="O1792" t="s">
        <v>202</v>
      </c>
      <c r="P1792" t="s">
        <v>365</v>
      </c>
    </row>
    <row r="1793" spans="1:16" x14ac:dyDescent="0.25">
      <c r="A1793">
        <v>3281</v>
      </c>
      <c r="B1793" t="s">
        <v>360</v>
      </c>
      <c r="E1793" t="s">
        <v>2093</v>
      </c>
      <c r="F1793" t="s">
        <v>347</v>
      </c>
      <c r="G1793" t="s">
        <v>297</v>
      </c>
      <c r="H1793" t="s">
        <v>198</v>
      </c>
      <c r="I1793" t="s">
        <v>298</v>
      </c>
      <c r="J1793">
        <v>1957</v>
      </c>
      <c r="K1793">
        <v>87646</v>
      </c>
      <c r="L1793">
        <v>8</v>
      </c>
      <c r="M1793" t="s">
        <v>200</v>
      </c>
      <c r="N1793" t="s">
        <v>436</v>
      </c>
      <c r="O1793" t="s">
        <v>202</v>
      </c>
      <c r="P1793" t="s">
        <v>384</v>
      </c>
    </row>
    <row r="1794" spans="1:16" x14ac:dyDescent="0.25">
      <c r="A1794">
        <v>3282</v>
      </c>
      <c r="B1794" t="s">
        <v>360</v>
      </c>
      <c r="E1794" t="s">
        <v>2094</v>
      </c>
      <c r="F1794" t="s">
        <v>347</v>
      </c>
      <c r="G1794" t="s">
        <v>297</v>
      </c>
      <c r="H1794" t="s">
        <v>198</v>
      </c>
      <c r="I1794" t="s">
        <v>298</v>
      </c>
      <c r="J1794">
        <v>1962</v>
      </c>
      <c r="K1794">
        <v>18814</v>
      </c>
      <c r="L1794">
        <v>8</v>
      </c>
      <c r="M1794" t="s">
        <v>200</v>
      </c>
      <c r="N1794" t="s">
        <v>383</v>
      </c>
      <c r="O1794" t="s">
        <v>202</v>
      </c>
      <c r="P1794" t="s">
        <v>384</v>
      </c>
    </row>
    <row r="1795" spans="1:16" x14ac:dyDescent="0.25">
      <c r="A1795">
        <v>3283</v>
      </c>
      <c r="B1795" t="s">
        <v>360</v>
      </c>
      <c r="E1795" t="s">
        <v>2095</v>
      </c>
      <c r="F1795" t="s">
        <v>347</v>
      </c>
      <c r="G1795" t="s">
        <v>297</v>
      </c>
      <c r="H1795" t="s">
        <v>198</v>
      </c>
      <c r="I1795" t="s">
        <v>298</v>
      </c>
      <c r="J1795">
        <v>1964</v>
      </c>
      <c r="K1795">
        <v>10432</v>
      </c>
      <c r="L1795">
        <v>8</v>
      </c>
      <c r="M1795" t="s">
        <v>200</v>
      </c>
      <c r="N1795" t="s">
        <v>383</v>
      </c>
      <c r="O1795" t="s">
        <v>202</v>
      </c>
      <c r="P1795" t="s">
        <v>384</v>
      </c>
    </row>
    <row r="1796" spans="1:16" x14ac:dyDescent="0.25">
      <c r="A1796">
        <v>3284</v>
      </c>
      <c r="B1796" t="s">
        <v>360</v>
      </c>
      <c r="E1796" t="s">
        <v>2096</v>
      </c>
      <c r="F1796" t="s">
        <v>347</v>
      </c>
      <c r="G1796" t="s">
        <v>297</v>
      </c>
      <c r="H1796" t="s">
        <v>198</v>
      </c>
      <c r="I1796" t="s">
        <v>298</v>
      </c>
      <c r="J1796">
        <v>1966</v>
      </c>
      <c r="K1796">
        <v>2281</v>
      </c>
      <c r="L1796">
        <v>8</v>
      </c>
      <c r="M1796" t="s">
        <v>200</v>
      </c>
      <c r="N1796" t="s">
        <v>383</v>
      </c>
      <c r="O1796" t="s">
        <v>202</v>
      </c>
      <c r="P1796" t="s">
        <v>384</v>
      </c>
    </row>
    <row r="1797" spans="1:16" x14ac:dyDescent="0.25">
      <c r="A1797">
        <v>3285</v>
      </c>
      <c r="B1797" t="s">
        <v>360</v>
      </c>
      <c r="E1797" t="s">
        <v>2097</v>
      </c>
      <c r="F1797" t="s">
        <v>347</v>
      </c>
      <c r="G1797" t="s">
        <v>297</v>
      </c>
      <c r="H1797" t="s">
        <v>198</v>
      </c>
      <c r="I1797" t="s">
        <v>298</v>
      </c>
      <c r="J1797">
        <v>1970</v>
      </c>
      <c r="K1797">
        <v>7917</v>
      </c>
      <c r="L1797">
        <v>8</v>
      </c>
      <c r="M1797" t="s">
        <v>200</v>
      </c>
      <c r="N1797" t="s">
        <v>383</v>
      </c>
      <c r="O1797" t="s">
        <v>202</v>
      </c>
      <c r="P1797" t="s">
        <v>384</v>
      </c>
    </row>
    <row r="1798" spans="1:16" x14ac:dyDescent="0.25">
      <c r="A1798">
        <v>3286</v>
      </c>
      <c r="B1798" t="s">
        <v>360</v>
      </c>
      <c r="E1798" t="s">
        <v>2098</v>
      </c>
      <c r="F1798" t="s">
        <v>347</v>
      </c>
      <c r="G1798" t="s">
        <v>297</v>
      </c>
      <c r="H1798" t="s">
        <v>198</v>
      </c>
      <c r="I1798" t="s">
        <v>298</v>
      </c>
      <c r="J1798">
        <v>1985</v>
      </c>
      <c r="K1798">
        <v>6380</v>
      </c>
      <c r="L1798">
        <v>8</v>
      </c>
      <c r="M1798" t="s">
        <v>200</v>
      </c>
      <c r="N1798" t="s">
        <v>383</v>
      </c>
      <c r="O1798" t="s">
        <v>202</v>
      </c>
      <c r="P1798" t="s">
        <v>384</v>
      </c>
    </row>
    <row r="1799" spans="1:16" x14ac:dyDescent="0.25">
      <c r="A1799">
        <v>3287</v>
      </c>
      <c r="B1799" t="s">
        <v>360</v>
      </c>
      <c r="E1799" t="s">
        <v>2099</v>
      </c>
      <c r="F1799" t="s">
        <v>347</v>
      </c>
      <c r="G1799" t="s">
        <v>297</v>
      </c>
      <c r="H1799" t="s">
        <v>198</v>
      </c>
      <c r="I1799" t="s">
        <v>298</v>
      </c>
      <c r="J1799">
        <v>1960</v>
      </c>
      <c r="K1799">
        <v>397</v>
      </c>
      <c r="L1799">
        <v>8</v>
      </c>
      <c r="M1799" t="s">
        <v>200</v>
      </c>
      <c r="N1799" t="s">
        <v>383</v>
      </c>
      <c r="O1799" t="s">
        <v>202</v>
      </c>
      <c r="P1799" t="s">
        <v>384</v>
      </c>
    </row>
    <row r="1800" spans="1:16" x14ac:dyDescent="0.25">
      <c r="A1800">
        <v>3288</v>
      </c>
      <c r="B1800" t="s">
        <v>360</v>
      </c>
      <c r="E1800" t="s">
        <v>2100</v>
      </c>
      <c r="F1800" t="s">
        <v>347</v>
      </c>
      <c r="G1800" t="s">
        <v>297</v>
      </c>
      <c r="H1800" t="s">
        <v>198</v>
      </c>
      <c r="I1800" t="s">
        <v>298</v>
      </c>
      <c r="J1800">
        <v>1958</v>
      </c>
      <c r="K1800">
        <v>74</v>
      </c>
      <c r="L1800">
        <v>8</v>
      </c>
      <c r="M1800" t="s">
        <v>200</v>
      </c>
      <c r="N1800" t="s">
        <v>436</v>
      </c>
      <c r="O1800" t="s">
        <v>202</v>
      </c>
      <c r="P1800" t="s">
        <v>384</v>
      </c>
    </row>
    <row r="1801" spans="1:16" x14ac:dyDescent="0.25">
      <c r="A1801">
        <v>3289</v>
      </c>
      <c r="B1801" t="s">
        <v>360</v>
      </c>
      <c r="E1801" t="s">
        <v>2101</v>
      </c>
      <c r="F1801" t="s">
        <v>347</v>
      </c>
      <c r="G1801" t="s">
        <v>297</v>
      </c>
      <c r="H1801" t="s">
        <v>198</v>
      </c>
      <c r="I1801" t="s">
        <v>298</v>
      </c>
      <c r="J1801">
        <v>1974</v>
      </c>
      <c r="K1801">
        <v>4372</v>
      </c>
      <c r="L1801">
        <v>8</v>
      </c>
      <c r="M1801" t="s">
        <v>200</v>
      </c>
      <c r="N1801" t="s">
        <v>383</v>
      </c>
      <c r="O1801" t="s">
        <v>202</v>
      </c>
      <c r="P1801" t="s">
        <v>384</v>
      </c>
    </row>
    <row r="1802" spans="1:16" x14ac:dyDescent="0.25">
      <c r="A1802">
        <v>3290</v>
      </c>
      <c r="B1802" t="s">
        <v>360</v>
      </c>
      <c r="E1802" t="s">
        <v>2102</v>
      </c>
      <c r="F1802" t="s">
        <v>347</v>
      </c>
      <c r="G1802" t="s">
        <v>297</v>
      </c>
      <c r="H1802" t="s">
        <v>198</v>
      </c>
      <c r="I1802" t="s">
        <v>298</v>
      </c>
      <c r="J1802">
        <v>1982</v>
      </c>
      <c r="K1802">
        <v>6449</v>
      </c>
      <c r="L1802">
        <v>8</v>
      </c>
      <c r="M1802" t="s">
        <v>200</v>
      </c>
      <c r="N1802" t="s">
        <v>467</v>
      </c>
      <c r="O1802" t="s">
        <v>202</v>
      </c>
      <c r="P1802" t="s">
        <v>365</v>
      </c>
    </row>
    <row r="1803" spans="1:16" x14ac:dyDescent="0.25">
      <c r="A1803">
        <v>3291</v>
      </c>
      <c r="B1803" t="s">
        <v>360</v>
      </c>
      <c r="E1803" t="s">
        <v>2103</v>
      </c>
      <c r="F1803" t="s">
        <v>347</v>
      </c>
      <c r="G1803" t="s">
        <v>297</v>
      </c>
      <c r="H1803" t="s">
        <v>198</v>
      </c>
      <c r="I1803" t="s">
        <v>298</v>
      </c>
      <c r="J1803">
        <v>1982</v>
      </c>
      <c r="K1803">
        <v>1321</v>
      </c>
      <c r="L1803">
        <v>8</v>
      </c>
      <c r="M1803" t="s">
        <v>200</v>
      </c>
      <c r="N1803" t="s">
        <v>467</v>
      </c>
      <c r="O1803" t="s">
        <v>202</v>
      </c>
      <c r="P1803" t="s">
        <v>365</v>
      </c>
    </row>
    <row r="1804" spans="1:16" x14ac:dyDescent="0.25">
      <c r="A1804">
        <v>3292</v>
      </c>
      <c r="B1804" t="s">
        <v>360</v>
      </c>
      <c r="E1804" t="s">
        <v>2104</v>
      </c>
      <c r="F1804" t="s">
        <v>347</v>
      </c>
      <c r="G1804" t="s">
        <v>297</v>
      </c>
      <c r="H1804" t="s">
        <v>198</v>
      </c>
      <c r="I1804" t="s">
        <v>298</v>
      </c>
      <c r="J1804">
        <v>1964</v>
      </c>
      <c r="K1804">
        <v>3848</v>
      </c>
      <c r="L1804">
        <v>8</v>
      </c>
      <c r="M1804" t="s">
        <v>200</v>
      </c>
      <c r="N1804" t="s">
        <v>383</v>
      </c>
      <c r="O1804" t="s">
        <v>202</v>
      </c>
      <c r="P1804" t="s">
        <v>384</v>
      </c>
    </row>
    <row r="1805" spans="1:16" x14ac:dyDescent="0.25">
      <c r="A1805">
        <v>3293</v>
      </c>
      <c r="B1805" t="s">
        <v>360</v>
      </c>
      <c r="E1805" t="s">
        <v>2105</v>
      </c>
      <c r="F1805" t="s">
        <v>347</v>
      </c>
      <c r="G1805" t="s">
        <v>297</v>
      </c>
      <c r="H1805" t="s">
        <v>198</v>
      </c>
      <c r="I1805" t="s">
        <v>298</v>
      </c>
      <c r="J1805">
        <v>1974</v>
      </c>
      <c r="K1805">
        <v>4935</v>
      </c>
      <c r="L1805">
        <v>8</v>
      </c>
      <c r="M1805" t="s">
        <v>200</v>
      </c>
      <c r="N1805" t="s">
        <v>383</v>
      </c>
      <c r="O1805" t="s">
        <v>202</v>
      </c>
      <c r="P1805" t="s">
        <v>384</v>
      </c>
    </row>
    <row r="1806" spans="1:16" x14ac:dyDescent="0.25">
      <c r="A1806">
        <v>3294</v>
      </c>
      <c r="B1806" t="s">
        <v>360</v>
      </c>
      <c r="E1806" t="s">
        <v>2106</v>
      </c>
      <c r="F1806" t="s">
        <v>347</v>
      </c>
      <c r="G1806" t="s">
        <v>297</v>
      </c>
      <c r="H1806" t="s">
        <v>198</v>
      </c>
      <c r="I1806" t="s">
        <v>298</v>
      </c>
      <c r="J1806">
        <v>1985</v>
      </c>
      <c r="K1806">
        <v>320151</v>
      </c>
      <c r="L1806">
        <v>8</v>
      </c>
      <c r="M1806" t="s">
        <v>200</v>
      </c>
      <c r="N1806" t="s">
        <v>383</v>
      </c>
      <c r="O1806" t="s">
        <v>202</v>
      </c>
      <c r="P1806" t="s">
        <v>384</v>
      </c>
    </row>
    <row r="1807" spans="1:16" x14ac:dyDescent="0.25">
      <c r="A1807">
        <v>3295</v>
      </c>
      <c r="B1807" t="s">
        <v>360</v>
      </c>
      <c r="E1807" t="s">
        <v>2107</v>
      </c>
      <c r="F1807" t="s">
        <v>347</v>
      </c>
      <c r="G1807" t="s">
        <v>297</v>
      </c>
      <c r="H1807" t="s">
        <v>198</v>
      </c>
      <c r="I1807" t="s">
        <v>298</v>
      </c>
      <c r="J1807">
        <v>1959</v>
      </c>
      <c r="K1807">
        <v>27573</v>
      </c>
      <c r="L1807">
        <v>8</v>
      </c>
      <c r="M1807" t="s">
        <v>200</v>
      </c>
      <c r="N1807" t="s">
        <v>383</v>
      </c>
      <c r="O1807" t="s">
        <v>202</v>
      </c>
      <c r="P1807" t="s">
        <v>384</v>
      </c>
    </row>
    <row r="1808" spans="1:16" x14ac:dyDescent="0.25">
      <c r="A1808">
        <v>3296</v>
      </c>
      <c r="B1808" t="s">
        <v>360</v>
      </c>
      <c r="E1808" t="s">
        <v>2108</v>
      </c>
      <c r="F1808" t="s">
        <v>347</v>
      </c>
      <c r="G1808" t="s">
        <v>297</v>
      </c>
      <c r="H1808" t="s">
        <v>198</v>
      </c>
      <c r="I1808" t="s">
        <v>298</v>
      </c>
      <c r="J1808">
        <v>1968</v>
      </c>
      <c r="K1808">
        <v>8719</v>
      </c>
      <c r="L1808">
        <v>8</v>
      </c>
      <c r="M1808" t="s">
        <v>200</v>
      </c>
      <c r="N1808" t="s">
        <v>383</v>
      </c>
      <c r="O1808" t="s">
        <v>202</v>
      </c>
      <c r="P1808" t="s">
        <v>384</v>
      </c>
    </row>
    <row r="1809" spans="1:16" x14ac:dyDescent="0.25">
      <c r="A1809">
        <v>3297</v>
      </c>
      <c r="B1809" t="s">
        <v>360</v>
      </c>
      <c r="E1809" t="s">
        <v>2109</v>
      </c>
      <c r="F1809" t="s">
        <v>347</v>
      </c>
      <c r="G1809" t="s">
        <v>297</v>
      </c>
      <c r="H1809" t="s">
        <v>198</v>
      </c>
      <c r="I1809" t="s">
        <v>298</v>
      </c>
      <c r="J1809">
        <v>1969</v>
      </c>
      <c r="K1809">
        <v>4662</v>
      </c>
      <c r="L1809">
        <v>8</v>
      </c>
      <c r="M1809" t="s">
        <v>200</v>
      </c>
      <c r="N1809" t="s">
        <v>383</v>
      </c>
      <c r="O1809" t="s">
        <v>202</v>
      </c>
      <c r="P1809" t="s">
        <v>384</v>
      </c>
    </row>
    <row r="1810" spans="1:16" x14ac:dyDescent="0.25">
      <c r="A1810">
        <v>3298</v>
      </c>
      <c r="B1810" t="s">
        <v>360</v>
      </c>
      <c r="E1810" t="s">
        <v>2110</v>
      </c>
      <c r="F1810" t="s">
        <v>347</v>
      </c>
      <c r="G1810" t="s">
        <v>297</v>
      </c>
      <c r="H1810" t="s">
        <v>198</v>
      </c>
      <c r="I1810" t="s">
        <v>298</v>
      </c>
      <c r="J1810">
        <v>1972</v>
      </c>
      <c r="K1810">
        <v>67484</v>
      </c>
      <c r="L1810">
        <v>8</v>
      </c>
      <c r="M1810" t="s">
        <v>200</v>
      </c>
      <c r="N1810" t="s">
        <v>383</v>
      </c>
      <c r="O1810" t="s">
        <v>202</v>
      </c>
      <c r="P1810" t="s">
        <v>384</v>
      </c>
    </row>
    <row r="1811" spans="1:16" x14ac:dyDescent="0.25">
      <c r="A1811">
        <v>3299</v>
      </c>
      <c r="B1811" t="s">
        <v>360</v>
      </c>
      <c r="E1811" t="s">
        <v>2111</v>
      </c>
      <c r="F1811" t="s">
        <v>347</v>
      </c>
      <c r="G1811" t="s">
        <v>297</v>
      </c>
      <c r="H1811" t="s">
        <v>198</v>
      </c>
      <c r="I1811" t="s">
        <v>298</v>
      </c>
      <c r="J1811">
        <v>1981</v>
      </c>
      <c r="K1811">
        <v>22397</v>
      </c>
      <c r="L1811">
        <v>8</v>
      </c>
      <c r="M1811" t="s">
        <v>200</v>
      </c>
      <c r="N1811" t="s">
        <v>467</v>
      </c>
      <c r="O1811" t="s">
        <v>202</v>
      </c>
      <c r="P1811" t="s">
        <v>365</v>
      </c>
    </row>
    <row r="1812" spans="1:16" x14ac:dyDescent="0.25">
      <c r="A1812">
        <v>3300</v>
      </c>
      <c r="B1812" t="s">
        <v>360</v>
      </c>
      <c r="E1812" t="s">
        <v>2112</v>
      </c>
      <c r="F1812" t="s">
        <v>347</v>
      </c>
      <c r="G1812" t="s">
        <v>297</v>
      </c>
      <c r="H1812" t="s">
        <v>198</v>
      </c>
      <c r="I1812" t="s">
        <v>298</v>
      </c>
      <c r="J1812">
        <v>1981</v>
      </c>
      <c r="K1812">
        <v>187</v>
      </c>
      <c r="L1812">
        <v>8</v>
      </c>
      <c r="M1812" t="s">
        <v>200</v>
      </c>
      <c r="N1812" t="s">
        <v>436</v>
      </c>
      <c r="O1812" t="s">
        <v>202</v>
      </c>
      <c r="P1812" t="s">
        <v>384</v>
      </c>
    </row>
    <row r="1813" spans="1:16" x14ac:dyDescent="0.25">
      <c r="A1813">
        <v>3301</v>
      </c>
      <c r="B1813" t="s">
        <v>360</v>
      </c>
      <c r="E1813" t="s">
        <v>2113</v>
      </c>
      <c r="F1813" t="s">
        <v>347</v>
      </c>
      <c r="G1813" t="s">
        <v>297</v>
      </c>
      <c r="H1813" t="s">
        <v>198</v>
      </c>
      <c r="I1813" t="s">
        <v>298</v>
      </c>
      <c r="J1813">
        <v>1983</v>
      </c>
      <c r="K1813">
        <v>42932</v>
      </c>
      <c r="L1813">
        <v>8</v>
      </c>
      <c r="M1813" t="s">
        <v>200</v>
      </c>
      <c r="N1813" t="s">
        <v>383</v>
      </c>
      <c r="O1813" t="s">
        <v>202</v>
      </c>
      <c r="P1813" t="s">
        <v>384</v>
      </c>
    </row>
    <row r="1814" spans="1:16" x14ac:dyDescent="0.25">
      <c r="A1814">
        <v>3302</v>
      </c>
      <c r="B1814" t="s">
        <v>360</v>
      </c>
      <c r="E1814" t="s">
        <v>2114</v>
      </c>
      <c r="F1814" t="s">
        <v>347</v>
      </c>
      <c r="G1814" t="s">
        <v>297</v>
      </c>
      <c r="H1814" t="s">
        <v>198</v>
      </c>
      <c r="I1814" t="s">
        <v>298</v>
      </c>
      <c r="J1814">
        <v>1982</v>
      </c>
      <c r="K1814">
        <v>14210</v>
      </c>
      <c r="L1814">
        <v>8</v>
      </c>
      <c r="M1814" t="s">
        <v>200</v>
      </c>
      <c r="N1814" t="s">
        <v>467</v>
      </c>
      <c r="O1814" t="s">
        <v>202</v>
      </c>
      <c r="P1814" t="s">
        <v>365</v>
      </c>
    </row>
    <row r="1815" spans="1:16" x14ac:dyDescent="0.25">
      <c r="A1815">
        <v>3303</v>
      </c>
      <c r="B1815" t="s">
        <v>360</v>
      </c>
      <c r="E1815" t="s">
        <v>2115</v>
      </c>
      <c r="F1815" t="s">
        <v>347</v>
      </c>
      <c r="G1815" t="s">
        <v>297</v>
      </c>
      <c r="H1815" t="s">
        <v>198</v>
      </c>
      <c r="I1815" t="s">
        <v>298</v>
      </c>
      <c r="J1815">
        <v>1980</v>
      </c>
      <c r="K1815">
        <v>27331</v>
      </c>
      <c r="L1815">
        <v>8</v>
      </c>
      <c r="M1815" t="s">
        <v>200</v>
      </c>
      <c r="N1815" t="s">
        <v>383</v>
      </c>
      <c r="O1815" t="s">
        <v>202</v>
      </c>
      <c r="P1815" t="s">
        <v>384</v>
      </c>
    </row>
    <row r="1816" spans="1:16" x14ac:dyDescent="0.25">
      <c r="A1816">
        <v>3304</v>
      </c>
      <c r="B1816" t="s">
        <v>360</v>
      </c>
      <c r="E1816" t="s">
        <v>2116</v>
      </c>
      <c r="F1816" t="s">
        <v>347</v>
      </c>
      <c r="G1816" t="s">
        <v>297</v>
      </c>
      <c r="H1816" t="s">
        <v>198</v>
      </c>
      <c r="I1816" t="s">
        <v>298</v>
      </c>
      <c r="J1816">
        <v>1968</v>
      </c>
      <c r="K1816">
        <v>1459</v>
      </c>
      <c r="L1816">
        <v>8</v>
      </c>
      <c r="M1816" t="s">
        <v>200</v>
      </c>
      <c r="N1816" t="s">
        <v>383</v>
      </c>
      <c r="O1816" t="s">
        <v>202</v>
      </c>
      <c r="P1816" t="s">
        <v>384</v>
      </c>
    </row>
    <row r="1817" spans="1:16" x14ac:dyDescent="0.25">
      <c r="A1817">
        <v>3305</v>
      </c>
      <c r="B1817" t="s">
        <v>360</v>
      </c>
      <c r="E1817" t="s">
        <v>2117</v>
      </c>
      <c r="F1817" t="s">
        <v>347</v>
      </c>
      <c r="G1817" t="s">
        <v>297</v>
      </c>
      <c r="H1817" t="s">
        <v>198</v>
      </c>
      <c r="I1817" t="s">
        <v>298</v>
      </c>
      <c r="J1817">
        <v>1959</v>
      </c>
      <c r="K1817">
        <v>31741</v>
      </c>
      <c r="L1817">
        <v>8</v>
      </c>
      <c r="M1817" t="s">
        <v>200</v>
      </c>
      <c r="N1817" t="s">
        <v>383</v>
      </c>
      <c r="O1817" t="s">
        <v>202</v>
      </c>
      <c r="P1817" t="s">
        <v>384</v>
      </c>
    </row>
    <row r="1818" spans="1:16" x14ac:dyDescent="0.25">
      <c r="A1818">
        <v>3306</v>
      </c>
      <c r="B1818" t="s">
        <v>360</v>
      </c>
      <c r="E1818" t="s">
        <v>2118</v>
      </c>
      <c r="F1818" t="s">
        <v>347</v>
      </c>
      <c r="G1818" t="s">
        <v>297</v>
      </c>
      <c r="H1818" t="s">
        <v>198</v>
      </c>
      <c r="I1818" t="s">
        <v>298</v>
      </c>
      <c r="J1818">
        <v>1967</v>
      </c>
      <c r="K1818">
        <v>24365</v>
      </c>
      <c r="L1818">
        <v>8</v>
      </c>
      <c r="M1818" t="s">
        <v>200</v>
      </c>
      <c r="N1818" t="s">
        <v>383</v>
      </c>
      <c r="O1818" t="s">
        <v>202</v>
      </c>
      <c r="P1818" t="s">
        <v>384</v>
      </c>
    </row>
    <row r="1819" spans="1:16" x14ac:dyDescent="0.25">
      <c r="A1819">
        <v>3307</v>
      </c>
      <c r="B1819" t="s">
        <v>360</v>
      </c>
      <c r="E1819" t="s">
        <v>2119</v>
      </c>
      <c r="F1819" t="s">
        <v>347</v>
      </c>
      <c r="G1819" t="s">
        <v>297</v>
      </c>
      <c r="H1819" t="s">
        <v>198</v>
      </c>
      <c r="I1819" t="s">
        <v>298</v>
      </c>
      <c r="J1819">
        <v>1970</v>
      </c>
      <c r="K1819">
        <v>38729</v>
      </c>
      <c r="L1819">
        <v>8</v>
      </c>
      <c r="M1819" t="s">
        <v>200</v>
      </c>
      <c r="N1819" t="s">
        <v>436</v>
      </c>
      <c r="O1819" t="s">
        <v>202</v>
      </c>
      <c r="P1819" t="s">
        <v>384</v>
      </c>
    </row>
    <row r="1820" spans="1:16" x14ac:dyDescent="0.25">
      <c r="A1820">
        <v>3308</v>
      </c>
      <c r="B1820" t="s">
        <v>360</v>
      </c>
      <c r="E1820" t="s">
        <v>2120</v>
      </c>
      <c r="F1820" t="s">
        <v>347</v>
      </c>
      <c r="G1820" t="s">
        <v>297</v>
      </c>
      <c r="H1820" t="s">
        <v>198</v>
      </c>
      <c r="I1820" t="s">
        <v>298</v>
      </c>
      <c r="J1820">
        <v>1968</v>
      </c>
      <c r="K1820">
        <v>7276</v>
      </c>
      <c r="L1820">
        <v>8</v>
      </c>
      <c r="M1820" t="s">
        <v>200</v>
      </c>
      <c r="N1820" t="s">
        <v>383</v>
      </c>
      <c r="O1820" t="s">
        <v>202</v>
      </c>
      <c r="P1820" t="s">
        <v>384</v>
      </c>
    </row>
    <row r="1821" spans="1:16" x14ac:dyDescent="0.25">
      <c r="A1821">
        <v>3309</v>
      </c>
      <c r="B1821" t="s">
        <v>360</v>
      </c>
      <c r="E1821" t="s">
        <v>2121</v>
      </c>
      <c r="F1821" t="s">
        <v>347</v>
      </c>
      <c r="G1821" t="s">
        <v>297</v>
      </c>
      <c r="H1821" t="s">
        <v>198</v>
      </c>
      <c r="I1821" t="s">
        <v>298</v>
      </c>
      <c r="J1821">
        <v>1975</v>
      </c>
      <c r="K1821">
        <v>47056</v>
      </c>
      <c r="L1821">
        <v>8</v>
      </c>
      <c r="M1821" t="s">
        <v>200</v>
      </c>
      <c r="N1821" t="s">
        <v>383</v>
      </c>
      <c r="O1821" t="s">
        <v>202</v>
      </c>
      <c r="P1821" t="s">
        <v>384</v>
      </c>
    </row>
    <row r="1822" spans="1:16" x14ac:dyDescent="0.25">
      <c r="A1822">
        <v>3310</v>
      </c>
      <c r="B1822" t="s">
        <v>360</v>
      </c>
      <c r="E1822" t="s">
        <v>2122</v>
      </c>
      <c r="F1822" t="s">
        <v>347</v>
      </c>
      <c r="G1822" t="s">
        <v>297</v>
      </c>
      <c r="H1822" t="s">
        <v>198</v>
      </c>
      <c r="I1822" t="s">
        <v>298</v>
      </c>
      <c r="J1822">
        <v>1977</v>
      </c>
      <c r="K1822">
        <v>8663</v>
      </c>
      <c r="L1822">
        <v>8</v>
      </c>
      <c r="M1822" t="s">
        <v>200</v>
      </c>
      <c r="N1822" t="s">
        <v>383</v>
      </c>
      <c r="O1822" t="s">
        <v>202</v>
      </c>
      <c r="P1822" t="s">
        <v>384</v>
      </c>
    </row>
    <row r="1823" spans="1:16" x14ac:dyDescent="0.25">
      <c r="A1823">
        <v>3311</v>
      </c>
      <c r="B1823" t="s">
        <v>360</v>
      </c>
      <c r="E1823" t="s">
        <v>2123</v>
      </c>
      <c r="F1823" t="s">
        <v>347</v>
      </c>
      <c r="G1823" t="s">
        <v>297</v>
      </c>
      <c r="H1823" t="s">
        <v>198</v>
      </c>
      <c r="I1823" t="s">
        <v>298</v>
      </c>
      <c r="J1823">
        <v>1980</v>
      </c>
      <c r="K1823">
        <v>26061</v>
      </c>
      <c r="L1823">
        <v>8</v>
      </c>
      <c r="M1823" t="s">
        <v>200</v>
      </c>
      <c r="N1823" t="s">
        <v>383</v>
      </c>
      <c r="O1823" t="s">
        <v>202</v>
      </c>
      <c r="P1823" t="s">
        <v>384</v>
      </c>
    </row>
    <row r="1824" spans="1:16" x14ac:dyDescent="0.25">
      <c r="A1824">
        <v>3312</v>
      </c>
      <c r="B1824" t="s">
        <v>360</v>
      </c>
      <c r="E1824" t="s">
        <v>2124</v>
      </c>
      <c r="F1824" t="s">
        <v>347</v>
      </c>
      <c r="G1824" t="s">
        <v>297</v>
      </c>
      <c r="H1824" t="s">
        <v>198</v>
      </c>
      <c r="I1824" t="s">
        <v>298</v>
      </c>
      <c r="J1824">
        <v>1980</v>
      </c>
      <c r="K1824">
        <v>3150</v>
      </c>
      <c r="L1824">
        <v>8</v>
      </c>
      <c r="M1824" t="s">
        <v>200</v>
      </c>
      <c r="N1824" t="s">
        <v>467</v>
      </c>
      <c r="O1824" t="s">
        <v>202</v>
      </c>
      <c r="P1824" t="s">
        <v>365</v>
      </c>
    </row>
    <row r="1825" spans="1:16" x14ac:dyDescent="0.25">
      <c r="A1825">
        <v>3313</v>
      </c>
      <c r="B1825" t="s">
        <v>360</v>
      </c>
      <c r="E1825" t="s">
        <v>2125</v>
      </c>
      <c r="F1825" t="s">
        <v>347</v>
      </c>
      <c r="G1825" t="s">
        <v>297</v>
      </c>
      <c r="H1825" t="s">
        <v>198</v>
      </c>
      <c r="I1825" t="s">
        <v>298</v>
      </c>
      <c r="J1825">
        <v>1981</v>
      </c>
      <c r="K1825">
        <v>26560</v>
      </c>
      <c r="L1825">
        <v>8</v>
      </c>
      <c r="M1825" t="s">
        <v>200</v>
      </c>
      <c r="N1825" t="s">
        <v>383</v>
      </c>
      <c r="O1825" t="s">
        <v>202</v>
      </c>
      <c r="P1825" t="s">
        <v>384</v>
      </c>
    </row>
    <row r="1826" spans="1:16" x14ac:dyDescent="0.25">
      <c r="A1826">
        <v>3314</v>
      </c>
      <c r="B1826" t="s">
        <v>360</v>
      </c>
      <c r="E1826" t="s">
        <v>2126</v>
      </c>
      <c r="F1826" t="s">
        <v>347</v>
      </c>
      <c r="G1826" t="s">
        <v>297</v>
      </c>
      <c r="H1826" t="s">
        <v>198</v>
      </c>
      <c r="I1826" t="s">
        <v>298</v>
      </c>
      <c r="J1826">
        <v>1982</v>
      </c>
      <c r="K1826">
        <v>1417</v>
      </c>
      <c r="L1826">
        <v>8</v>
      </c>
      <c r="M1826" t="s">
        <v>200</v>
      </c>
      <c r="N1826" t="s">
        <v>364</v>
      </c>
      <c r="O1826" t="s">
        <v>202</v>
      </c>
      <c r="P1826" t="s">
        <v>365</v>
      </c>
    </row>
    <row r="1827" spans="1:16" x14ac:dyDescent="0.25">
      <c r="A1827">
        <v>3315</v>
      </c>
      <c r="B1827" t="s">
        <v>360</v>
      </c>
      <c r="E1827" t="s">
        <v>2127</v>
      </c>
      <c r="F1827" t="s">
        <v>347</v>
      </c>
      <c r="G1827" t="s">
        <v>297</v>
      </c>
      <c r="H1827" t="s">
        <v>198</v>
      </c>
      <c r="I1827" t="s">
        <v>298</v>
      </c>
      <c r="J1827">
        <v>1983</v>
      </c>
      <c r="K1827">
        <v>1226</v>
      </c>
      <c r="L1827">
        <v>8</v>
      </c>
      <c r="M1827" t="s">
        <v>200</v>
      </c>
      <c r="N1827" t="s">
        <v>364</v>
      </c>
      <c r="O1827" t="s">
        <v>202</v>
      </c>
      <c r="P1827" t="s">
        <v>365</v>
      </c>
    </row>
    <row r="1828" spans="1:16" x14ac:dyDescent="0.25">
      <c r="A1828">
        <v>3316</v>
      </c>
      <c r="B1828" t="s">
        <v>360</v>
      </c>
      <c r="E1828" t="s">
        <v>2128</v>
      </c>
      <c r="F1828" t="s">
        <v>347</v>
      </c>
      <c r="G1828" t="s">
        <v>297</v>
      </c>
      <c r="H1828" t="s">
        <v>198</v>
      </c>
      <c r="I1828" t="s">
        <v>298</v>
      </c>
      <c r="J1828">
        <v>1983</v>
      </c>
      <c r="K1828">
        <v>1843</v>
      </c>
      <c r="L1828">
        <v>8</v>
      </c>
      <c r="M1828" t="s">
        <v>200</v>
      </c>
      <c r="N1828" t="s">
        <v>364</v>
      </c>
      <c r="O1828" t="s">
        <v>202</v>
      </c>
      <c r="P1828" t="s">
        <v>365</v>
      </c>
    </row>
    <row r="1829" spans="1:16" x14ac:dyDescent="0.25">
      <c r="A1829">
        <v>3317</v>
      </c>
      <c r="B1829" t="s">
        <v>360</v>
      </c>
      <c r="E1829" t="s">
        <v>2129</v>
      </c>
      <c r="F1829" t="s">
        <v>347</v>
      </c>
      <c r="G1829" t="s">
        <v>297</v>
      </c>
      <c r="H1829" t="s">
        <v>198</v>
      </c>
      <c r="I1829" t="s">
        <v>298</v>
      </c>
      <c r="J1829">
        <v>1985</v>
      </c>
      <c r="K1829">
        <v>3420</v>
      </c>
      <c r="L1829">
        <v>8</v>
      </c>
      <c r="M1829" t="s">
        <v>200</v>
      </c>
      <c r="N1829" t="s">
        <v>467</v>
      </c>
      <c r="O1829" t="s">
        <v>202</v>
      </c>
      <c r="P1829" t="s">
        <v>365</v>
      </c>
    </row>
    <row r="1830" spans="1:16" x14ac:dyDescent="0.25">
      <c r="A1830">
        <v>3318</v>
      </c>
      <c r="B1830" t="s">
        <v>360</v>
      </c>
      <c r="E1830" t="s">
        <v>2130</v>
      </c>
      <c r="F1830" t="s">
        <v>347</v>
      </c>
      <c r="G1830" t="s">
        <v>297</v>
      </c>
      <c r="H1830" t="s">
        <v>198</v>
      </c>
      <c r="I1830" t="s">
        <v>298</v>
      </c>
      <c r="J1830">
        <v>1977</v>
      </c>
      <c r="K1830">
        <v>559</v>
      </c>
      <c r="L1830">
        <v>8</v>
      </c>
      <c r="M1830" t="s">
        <v>200</v>
      </c>
      <c r="N1830" t="s">
        <v>467</v>
      </c>
      <c r="O1830" t="s">
        <v>202</v>
      </c>
      <c r="P1830" t="s">
        <v>365</v>
      </c>
    </row>
    <row r="1831" spans="1:16" x14ac:dyDescent="0.25">
      <c r="A1831">
        <v>3319</v>
      </c>
      <c r="B1831" t="s">
        <v>360</v>
      </c>
      <c r="E1831" t="s">
        <v>2131</v>
      </c>
      <c r="F1831" t="s">
        <v>347</v>
      </c>
      <c r="G1831" t="s">
        <v>297</v>
      </c>
      <c r="H1831" t="s">
        <v>198</v>
      </c>
      <c r="I1831" t="s">
        <v>298</v>
      </c>
      <c r="J1831">
        <v>1982</v>
      </c>
      <c r="K1831">
        <v>8119</v>
      </c>
      <c r="L1831">
        <v>8</v>
      </c>
      <c r="M1831" t="s">
        <v>200</v>
      </c>
      <c r="N1831" t="s">
        <v>383</v>
      </c>
      <c r="O1831" t="s">
        <v>202</v>
      </c>
      <c r="P1831" t="s">
        <v>384</v>
      </c>
    </row>
    <row r="1832" spans="1:16" x14ac:dyDescent="0.25">
      <c r="A1832">
        <v>3320</v>
      </c>
      <c r="B1832" t="s">
        <v>360</v>
      </c>
      <c r="E1832" t="s">
        <v>2132</v>
      </c>
      <c r="F1832" t="s">
        <v>347</v>
      </c>
      <c r="G1832" t="s">
        <v>297</v>
      </c>
      <c r="H1832" t="s">
        <v>198</v>
      </c>
      <c r="I1832" t="s">
        <v>298</v>
      </c>
      <c r="J1832">
        <v>1973</v>
      </c>
      <c r="K1832">
        <v>10901</v>
      </c>
      <c r="L1832">
        <v>8</v>
      </c>
      <c r="M1832" t="s">
        <v>200</v>
      </c>
      <c r="N1832" t="s">
        <v>436</v>
      </c>
      <c r="O1832" t="s">
        <v>202</v>
      </c>
      <c r="P1832" t="s">
        <v>384</v>
      </c>
    </row>
    <row r="1833" spans="1:16" x14ac:dyDescent="0.25">
      <c r="A1833">
        <v>3321</v>
      </c>
      <c r="B1833" t="s">
        <v>360</v>
      </c>
      <c r="E1833" t="s">
        <v>2133</v>
      </c>
      <c r="F1833" t="s">
        <v>347</v>
      </c>
      <c r="G1833" t="s">
        <v>297</v>
      </c>
      <c r="H1833" t="s">
        <v>198</v>
      </c>
      <c r="I1833" t="s">
        <v>298</v>
      </c>
      <c r="J1833">
        <v>1992</v>
      </c>
      <c r="K1833">
        <v>4508</v>
      </c>
      <c r="L1833">
        <v>8</v>
      </c>
      <c r="M1833" t="s">
        <v>200</v>
      </c>
      <c r="N1833" t="s">
        <v>436</v>
      </c>
      <c r="O1833" t="s">
        <v>202</v>
      </c>
      <c r="P1833" t="s">
        <v>384</v>
      </c>
    </row>
    <row r="1834" spans="1:16" x14ac:dyDescent="0.25">
      <c r="A1834">
        <v>3322</v>
      </c>
      <c r="B1834" t="s">
        <v>360</v>
      </c>
      <c r="E1834" t="s">
        <v>2134</v>
      </c>
      <c r="F1834" t="s">
        <v>347</v>
      </c>
      <c r="G1834" t="s">
        <v>297</v>
      </c>
      <c r="H1834" t="s">
        <v>198</v>
      </c>
      <c r="I1834" t="s">
        <v>298</v>
      </c>
      <c r="J1834">
        <v>1993</v>
      </c>
      <c r="K1834">
        <v>2625</v>
      </c>
      <c r="L1834">
        <v>8</v>
      </c>
      <c r="M1834" t="s">
        <v>200</v>
      </c>
      <c r="N1834" t="s">
        <v>383</v>
      </c>
      <c r="O1834" t="s">
        <v>202</v>
      </c>
      <c r="P1834" t="s">
        <v>384</v>
      </c>
    </row>
    <row r="1835" spans="1:16" x14ac:dyDescent="0.25">
      <c r="A1835">
        <v>3323</v>
      </c>
      <c r="B1835" t="s">
        <v>360</v>
      </c>
      <c r="E1835" t="s">
        <v>2135</v>
      </c>
      <c r="F1835" t="s">
        <v>347</v>
      </c>
      <c r="G1835" t="s">
        <v>297</v>
      </c>
      <c r="H1835" t="s">
        <v>198</v>
      </c>
      <c r="I1835" t="s">
        <v>298</v>
      </c>
      <c r="J1835">
        <v>1955</v>
      </c>
      <c r="K1835">
        <v>10339</v>
      </c>
      <c r="L1835">
        <v>8</v>
      </c>
      <c r="M1835" t="s">
        <v>200</v>
      </c>
      <c r="N1835" t="s">
        <v>383</v>
      </c>
      <c r="O1835" t="s">
        <v>202</v>
      </c>
      <c r="P1835" t="s">
        <v>384</v>
      </c>
    </row>
    <row r="1836" spans="1:16" x14ac:dyDescent="0.25">
      <c r="A1836">
        <v>3324</v>
      </c>
      <c r="B1836" t="s">
        <v>360</v>
      </c>
      <c r="E1836" t="s">
        <v>2136</v>
      </c>
      <c r="F1836" t="s">
        <v>347</v>
      </c>
      <c r="G1836" t="s">
        <v>297</v>
      </c>
      <c r="H1836" t="s">
        <v>198</v>
      </c>
      <c r="I1836" t="s">
        <v>298</v>
      </c>
      <c r="J1836">
        <v>1969</v>
      </c>
      <c r="K1836">
        <v>16478</v>
      </c>
      <c r="L1836">
        <v>8</v>
      </c>
      <c r="M1836" t="s">
        <v>200</v>
      </c>
      <c r="N1836" t="s">
        <v>383</v>
      </c>
      <c r="O1836" t="s">
        <v>202</v>
      </c>
      <c r="P1836" t="s">
        <v>384</v>
      </c>
    </row>
    <row r="1837" spans="1:16" x14ac:dyDescent="0.25">
      <c r="A1837">
        <v>3325</v>
      </c>
      <c r="B1837" t="s">
        <v>360</v>
      </c>
      <c r="E1837" t="s">
        <v>2137</v>
      </c>
      <c r="F1837" t="s">
        <v>347</v>
      </c>
      <c r="G1837" t="s">
        <v>297</v>
      </c>
      <c r="H1837" t="s">
        <v>198</v>
      </c>
      <c r="I1837" t="s">
        <v>298</v>
      </c>
      <c r="J1837">
        <v>1968</v>
      </c>
      <c r="K1837">
        <v>7391</v>
      </c>
      <c r="L1837">
        <v>8</v>
      </c>
      <c r="M1837" t="s">
        <v>200</v>
      </c>
      <c r="N1837" t="s">
        <v>383</v>
      </c>
      <c r="O1837" t="s">
        <v>202</v>
      </c>
      <c r="P1837" t="s">
        <v>384</v>
      </c>
    </row>
    <row r="1838" spans="1:16" x14ac:dyDescent="0.25">
      <c r="A1838">
        <v>3326</v>
      </c>
      <c r="B1838" t="s">
        <v>360</v>
      </c>
      <c r="E1838" t="s">
        <v>2138</v>
      </c>
      <c r="F1838" t="s">
        <v>347</v>
      </c>
      <c r="G1838" t="s">
        <v>297</v>
      </c>
      <c r="H1838" t="s">
        <v>198</v>
      </c>
      <c r="I1838" t="s">
        <v>298</v>
      </c>
      <c r="J1838">
        <v>1973</v>
      </c>
      <c r="K1838">
        <v>70</v>
      </c>
      <c r="L1838">
        <v>8</v>
      </c>
      <c r="M1838" t="s">
        <v>200</v>
      </c>
      <c r="N1838" t="s">
        <v>467</v>
      </c>
      <c r="O1838" t="s">
        <v>202</v>
      </c>
      <c r="P1838" t="s">
        <v>365</v>
      </c>
    </row>
    <row r="1839" spans="1:16" x14ac:dyDescent="0.25">
      <c r="A1839">
        <v>3327</v>
      </c>
      <c r="B1839" t="s">
        <v>360</v>
      </c>
      <c r="E1839" t="s">
        <v>2139</v>
      </c>
      <c r="F1839" t="s">
        <v>347</v>
      </c>
      <c r="G1839" t="s">
        <v>297</v>
      </c>
      <c r="H1839" t="s">
        <v>198</v>
      </c>
      <c r="I1839" t="s">
        <v>298</v>
      </c>
      <c r="J1839">
        <v>1959</v>
      </c>
      <c r="K1839">
        <v>2074</v>
      </c>
      <c r="L1839">
        <v>8</v>
      </c>
      <c r="M1839" t="s">
        <v>200</v>
      </c>
      <c r="N1839" t="s">
        <v>383</v>
      </c>
      <c r="O1839" t="s">
        <v>202</v>
      </c>
      <c r="P1839" t="s">
        <v>384</v>
      </c>
    </row>
    <row r="1840" spans="1:16" x14ac:dyDescent="0.25">
      <c r="A1840">
        <v>3328</v>
      </c>
      <c r="B1840" t="s">
        <v>360</v>
      </c>
      <c r="E1840" t="s">
        <v>2140</v>
      </c>
      <c r="F1840" t="s">
        <v>347</v>
      </c>
      <c r="G1840" t="s">
        <v>297</v>
      </c>
      <c r="H1840" t="s">
        <v>198</v>
      </c>
      <c r="I1840" t="s">
        <v>298</v>
      </c>
      <c r="J1840">
        <v>1962</v>
      </c>
      <c r="K1840">
        <v>11780</v>
      </c>
      <c r="L1840">
        <v>8</v>
      </c>
      <c r="M1840" t="s">
        <v>200</v>
      </c>
      <c r="N1840" t="s">
        <v>383</v>
      </c>
      <c r="O1840" t="s">
        <v>202</v>
      </c>
      <c r="P1840" t="s">
        <v>384</v>
      </c>
    </row>
    <row r="1841" spans="1:16" x14ac:dyDescent="0.25">
      <c r="A1841">
        <v>3329</v>
      </c>
      <c r="B1841" t="s">
        <v>360</v>
      </c>
      <c r="E1841" t="s">
        <v>2141</v>
      </c>
      <c r="F1841" t="s">
        <v>347</v>
      </c>
      <c r="G1841" t="s">
        <v>297</v>
      </c>
      <c r="H1841" t="s">
        <v>198</v>
      </c>
      <c r="I1841" t="s">
        <v>298</v>
      </c>
      <c r="J1841">
        <v>1959</v>
      </c>
      <c r="K1841">
        <v>8846</v>
      </c>
      <c r="L1841">
        <v>8</v>
      </c>
      <c r="M1841" t="s">
        <v>200</v>
      </c>
      <c r="N1841" t="s">
        <v>383</v>
      </c>
      <c r="O1841" t="s">
        <v>202</v>
      </c>
      <c r="P1841" t="s">
        <v>384</v>
      </c>
    </row>
    <row r="1842" spans="1:16" x14ac:dyDescent="0.25">
      <c r="A1842">
        <v>3330</v>
      </c>
      <c r="B1842" t="s">
        <v>360</v>
      </c>
      <c r="E1842" t="s">
        <v>2142</v>
      </c>
      <c r="F1842" t="s">
        <v>347</v>
      </c>
      <c r="G1842" t="s">
        <v>297</v>
      </c>
      <c r="H1842" t="s">
        <v>198</v>
      </c>
      <c r="I1842" t="s">
        <v>298</v>
      </c>
      <c r="J1842">
        <v>1963</v>
      </c>
      <c r="K1842">
        <v>4114</v>
      </c>
      <c r="L1842">
        <v>8</v>
      </c>
      <c r="M1842" t="s">
        <v>200</v>
      </c>
      <c r="N1842" t="s">
        <v>383</v>
      </c>
      <c r="O1842" t="s">
        <v>202</v>
      </c>
      <c r="P1842" t="s">
        <v>384</v>
      </c>
    </row>
    <row r="1843" spans="1:16" x14ac:dyDescent="0.25">
      <c r="A1843">
        <v>3331</v>
      </c>
      <c r="B1843" t="s">
        <v>360</v>
      </c>
      <c r="E1843" t="s">
        <v>2143</v>
      </c>
      <c r="F1843" t="s">
        <v>347</v>
      </c>
      <c r="G1843" t="s">
        <v>297</v>
      </c>
      <c r="H1843" t="s">
        <v>198</v>
      </c>
      <c r="I1843" t="s">
        <v>298</v>
      </c>
      <c r="J1843">
        <v>1975</v>
      </c>
      <c r="K1843">
        <v>15860</v>
      </c>
      <c r="L1843">
        <v>8</v>
      </c>
      <c r="M1843" t="s">
        <v>200</v>
      </c>
      <c r="N1843" t="s">
        <v>383</v>
      </c>
      <c r="O1843" t="s">
        <v>202</v>
      </c>
      <c r="P1843" t="s">
        <v>384</v>
      </c>
    </row>
    <row r="1844" spans="1:16" x14ac:dyDescent="0.25">
      <c r="A1844">
        <v>3332</v>
      </c>
      <c r="B1844" t="s">
        <v>360</v>
      </c>
      <c r="E1844" t="s">
        <v>2144</v>
      </c>
      <c r="F1844" t="s">
        <v>347</v>
      </c>
      <c r="G1844" t="s">
        <v>297</v>
      </c>
      <c r="H1844" t="s">
        <v>198</v>
      </c>
      <c r="I1844" t="s">
        <v>298</v>
      </c>
      <c r="J1844">
        <v>1980</v>
      </c>
      <c r="K1844">
        <v>24825</v>
      </c>
      <c r="L1844">
        <v>8</v>
      </c>
      <c r="M1844" t="s">
        <v>200</v>
      </c>
      <c r="N1844" t="s">
        <v>383</v>
      </c>
      <c r="O1844" t="s">
        <v>202</v>
      </c>
      <c r="P1844" t="s">
        <v>384</v>
      </c>
    </row>
    <row r="1845" spans="1:16" x14ac:dyDescent="0.25">
      <c r="A1845">
        <v>3333</v>
      </c>
      <c r="B1845" t="s">
        <v>360</v>
      </c>
      <c r="E1845" t="s">
        <v>2145</v>
      </c>
      <c r="F1845" t="s">
        <v>347</v>
      </c>
      <c r="G1845" t="s">
        <v>297</v>
      </c>
      <c r="H1845" t="s">
        <v>198</v>
      </c>
      <c r="I1845" t="s">
        <v>298</v>
      </c>
      <c r="J1845">
        <v>1969</v>
      </c>
      <c r="K1845">
        <v>7351</v>
      </c>
      <c r="L1845">
        <v>8</v>
      </c>
      <c r="M1845" t="s">
        <v>200</v>
      </c>
      <c r="N1845" t="s">
        <v>383</v>
      </c>
      <c r="O1845" t="s">
        <v>202</v>
      </c>
      <c r="P1845" t="s">
        <v>384</v>
      </c>
    </row>
    <row r="1846" spans="1:16" x14ac:dyDescent="0.25">
      <c r="A1846">
        <v>3334</v>
      </c>
      <c r="B1846" t="s">
        <v>360</v>
      </c>
      <c r="E1846" t="s">
        <v>2146</v>
      </c>
      <c r="F1846" t="s">
        <v>347</v>
      </c>
      <c r="G1846" t="s">
        <v>297</v>
      </c>
      <c r="H1846" t="s">
        <v>198</v>
      </c>
      <c r="I1846" t="s">
        <v>298</v>
      </c>
      <c r="J1846">
        <v>1959</v>
      </c>
      <c r="K1846">
        <v>11625</v>
      </c>
      <c r="L1846">
        <v>8</v>
      </c>
      <c r="M1846" t="s">
        <v>200</v>
      </c>
      <c r="N1846" t="s">
        <v>383</v>
      </c>
      <c r="O1846" t="s">
        <v>202</v>
      </c>
      <c r="P1846" t="s">
        <v>384</v>
      </c>
    </row>
    <row r="1847" spans="1:16" x14ac:dyDescent="0.25">
      <c r="A1847">
        <v>3335</v>
      </c>
      <c r="B1847" t="s">
        <v>360</v>
      </c>
      <c r="E1847" t="s">
        <v>2147</v>
      </c>
      <c r="F1847" t="s">
        <v>347</v>
      </c>
      <c r="G1847" t="s">
        <v>297</v>
      </c>
      <c r="H1847" t="s">
        <v>198</v>
      </c>
      <c r="I1847" t="s">
        <v>298</v>
      </c>
      <c r="J1847">
        <v>1968</v>
      </c>
      <c r="K1847">
        <v>21600</v>
      </c>
      <c r="L1847">
        <v>8</v>
      </c>
      <c r="M1847" t="s">
        <v>200</v>
      </c>
      <c r="N1847" t="s">
        <v>383</v>
      </c>
      <c r="O1847" t="s">
        <v>202</v>
      </c>
      <c r="P1847" t="s">
        <v>384</v>
      </c>
    </row>
    <row r="1848" spans="1:16" x14ac:dyDescent="0.25">
      <c r="A1848">
        <v>3336</v>
      </c>
      <c r="B1848" t="s">
        <v>360</v>
      </c>
      <c r="E1848" t="s">
        <v>2148</v>
      </c>
      <c r="F1848" t="s">
        <v>347</v>
      </c>
      <c r="G1848" t="s">
        <v>297</v>
      </c>
      <c r="H1848" t="s">
        <v>198</v>
      </c>
      <c r="I1848" t="s">
        <v>298</v>
      </c>
      <c r="J1848">
        <v>1967</v>
      </c>
      <c r="K1848">
        <v>6565</v>
      </c>
      <c r="L1848">
        <v>8</v>
      </c>
      <c r="M1848" t="s">
        <v>200</v>
      </c>
      <c r="N1848" t="s">
        <v>383</v>
      </c>
      <c r="O1848" t="s">
        <v>202</v>
      </c>
      <c r="P1848" t="s">
        <v>384</v>
      </c>
    </row>
    <row r="1849" spans="1:16" x14ac:dyDescent="0.25">
      <c r="A1849">
        <v>3337</v>
      </c>
      <c r="B1849" t="s">
        <v>360</v>
      </c>
      <c r="E1849" t="s">
        <v>2149</v>
      </c>
      <c r="F1849" t="s">
        <v>347</v>
      </c>
      <c r="G1849" t="s">
        <v>297</v>
      </c>
      <c r="H1849" t="s">
        <v>198</v>
      </c>
      <c r="I1849" t="s">
        <v>298</v>
      </c>
      <c r="J1849">
        <v>1977</v>
      </c>
      <c r="K1849">
        <v>12814</v>
      </c>
      <c r="L1849">
        <v>8</v>
      </c>
      <c r="M1849" t="s">
        <v>200</v>
      </c>
      <c r="N1849" t="s">
        <v>383</v>
      </c>
      <c r="O1849" t="s">
        <v>202</v>
      </c>
      <c r="P1849" t="s">
        <v>384</v>
      </c>
    </row>
    <row r="1850" spans="1:16" x14ac:dyDescent="0.25">
      <c r="A1850">
        <v>3338</v>
      </c>
      <c r="B1850" t="s">
        <v>360</v>
      </c>
      <c r="E1850" t="s">
        <v>2150</v>
      </c>
      <c r="F1850" t="s">
        <v>347</v>
      </c>
      <c r="G1850" t="s">
        <v>297</v>
      </c>
      <c r="H1850" t="s">
        <v>198</v>
      </c>
      <c r="I1850" t="s">
        <v>298</v>
      </c>
      <c r="J1850">
        <v>1981</v>
      </c>
      <c r="K1850">
        <v>19319</v>
      </c>
      <c r="L1850">
        <v>8</v>
      </c>
      <c r="M1850" t="s">
        <v>200</v>
      </c>
      <c r="N1850" t="s">
        <v>383</v>
      </c>
      <c r="O1850" t="s">
        <v>202</v>
      </c>
      <c r="P1850" t="s">
        <v>384</v>
      </c>
    </row>
    <row r="1851" spans="1:16" x14ac:dyDescent="0.25">
      <c r="A1851">
        <v>3339</v>
      </c>
      <c r="B1851" t="s">
        <v>360</v>
      </c>
      <c r="E1851" t="s">
        <v>2151</v>
      </c>
      <c r="F1851" t="s">
        <v>347</v>
      </c>
      <c r="G1851" t="s">
        <v>297</v>
      </c>
      <c r="H1851" t="s">
        <v>198</v>
      </c>
      <c r="I1851" t="s">
        <v>298</v>
      </c>
      <c r="J1851">
        <v>1986</v>
      </c>
      <c r="K1851">
        <v>32076</v>
      </c>
      <c r="L1851">
        <v>8</v>
      </c>
      <c r="M1851" t="s">
        <v>200</v>
      </c>
      <c r="N1851" t="s">
        <v>467</v>
      </c>
      <c r="O1851" t="s">
        <v>202</v>
      </c>
      <c r="P1851" t="s">
        <v>365</v>
      </c>
    </row>
    <row r="1852" spans="1:16" x14ac:dyDescent="0.25">
      <c r="A1852">
        <v>3340</v>
      </c>
      <c r="B1852" t="s">
        <v>360</v>
      </c>
      <c r="E1852" t="s">
        <v>2152</v>
      </c>
      <c r="F1852" t="s">
        <v>347</v>
      </c>
      <c r="G1852" t="s">
        <v>297</v>
      </c>
      <c r="H1852" t="s">
        <v>198</v>
      </c>
      <c r="I1852" t="s">
        <v>298</v>
      </c>
      <c r="J1852">
        <v>1983</v>
      </c>
      <c r="K1852">
        <v>7198</v>
      </c>
      <c r="L1852">
        <v>8</v>
      </c>
      <c r="M1852" t="s">
        <v>200</v>
      </c>
      <c r="N1852" t="s">
        <v>383</v>
      </c>
      <c r="O1852" t="s">
        <v>202</v>
      </c>
      <c r="P1852" t="s">
        <v>384</v>
      </c>
    </row>
    <row r="1853" spans="1:16" x14ac:dyDescent="0.25">
      <c r="A1853">
        <v>3341</v>
      </c>
      <c r="B1853" t="s">
        <v>360</v>
      </c>
      <c r="E1853" t="s">
        <v>2153</v>
      </c>
      <c r="F1853" t="s">
        <v>347</v>
      </c>
      <c r="G1853" t="s">
        <v>297</v>
      </c>
      <c r="H1853" t="s">
        <v>198</v>
      </c>
      <c r="I1853" t="s">
        <v>298</v>
      </c>
      <c r="J1853">
        <v>1984</v>
      </c>
      <c r="K1853">
        <v>5963</v>
      </c>
      <c r="L1853">
        <v>8</v>
      </c>
      <c r="M1853" t="s">
        <v>200</v>
      </c>
      <c r="N1853" t="s">
        <v>383</v>
      </c>
      <c r="O1853" t="s">
        <v>202</v>
      </c>
      <c r="P1853" t="s">
        <v>384</v>
      </c>
    </row>
    <row r="1854" spans="1:16" x14ac:dyDescent="0.25">
      <c r="A1854">
        <v>3342</v>
      </c>
      <c r="B1854" t="s">
        <v>360</v>
      </c>
      <c r="E1854" t="s">
        <v>2154</v>
      </c>
      <c r="F1854" t="s">
        <v>347</v>
      </c>
      <c r="G1854" t="s">
        <v>297</v>
      </c>
      <c r="H1854" t="s">
        <v>198</v>
      </c>
      <c r="I1854" t="s">
        <v>298</v>
      </c>
      <c r="J1854">
        <v>1984</v>
      </c>
      <c r="K1854">
        <v>1603</v>
      </c>
      <c r="L1854">
        <v>8</v>
      </c>
      <c r="M1854" t="s">
        <v>200</v>
      </c>
      <c r="N1854" t="s">
        <v>383</v>
      </c>
      <c r="O1854" t="s">
        <v>202</v>
      </c>
      <c r="P1854" t="s">
        <v>384</v>
      </c>
    </row>
    <row r="1855" spans="1:16" x14ac:dyDescent="0.25">
      <c r="A1855">
        <v>3343</v>
      </c>
      <c r="B1855" t="s">
        <v>360</v>
      </c>
      <c r="E1855" t="s">
        <v>2155</v>
      </c>
      <c r="F1855" t="s">
        <v>347</v>
      </c>
      <c r="G1855" t="s">
        <v>297</v>
      </c>
      <c r="H1855" t="s">
        <v>198</v>
      </c>
      <c r="I1855" t="s">
        <v>298</v>
      </c>
      <c r="J1855">
        <v>1958</v>
      </c>
      <c r="K1855">
        <v>569</v>
      </c>
      <c r="L1855">
        <v>8</v>
      </c>
      <c r="M1855" t="s">
        <v>200</v>
      </c>
      <c r="N1855" t="s">
        <v>383</v>
      </c>
      <c r="O1855" t="s">
        <v>202</v>
      </c>
      <c r="P1855" t="s">
        <v>384</v>
      </c>
    </row>
    <row r="1856" spans="1:16" x14ac:dyDescent="0.25">
      <c r="A1856">
        <v>3344</v>
      </c>
      <c r="B1856" t="s">
        <v>360</v>
      </c>
      <c r="E1856" t="s">
        <v>2156</v>
      </c>
      <c r="F1856" t="s">
        <v>347</v>
      </c>
      <c r="G1856" t="s">
        <v>297</v>
      </c>
      <c r="H1856" t="s">
        <v>198</v>
      </c>
      <c r="I1856" t="s">
        <v>298</v>
      </c>
      <c r="J1856">
        <v>1970</v>
      </c>
      <c r="K1856">
        <v>5729</v>
      </c>
      <c r="L1856">
        <v>8</v>
      </c>
      <c r="M1856" t="s">
        <v>200</v>
      </c>
      <c r="N1856" t="s">
        <v>383</v>
      </c>
      <c r="O1856" t="s">
        <v>202</v>
      </c>
      <c r="P1856" t="s">
        <v>384</v>
      </c>
    </row>
    <row r="1857" spans="1:16" x14ac:dyDescent="0.25">
      <c r="A1857">
        <v>3345</v>
      </c>
      <c r="B1857" t="s">
        <v>360</v>
      </c>
      <c r="E1857" t="s">
        <v>2157</v>
      </c>
      <c r="F1857" t="s">
        <v>347</v>
      </c>
      <c r="G1857" t="s">
        <v>297</v>
      </c>
      <c r="H1857" t="s">
        <v>198</v>
      </c>
      <c r="I1857" t="s">
        <v>298</v>
      </c>
      <c r="J1857">
        <v>1980</v>
      </c>
      <c r="K1857">
        <v>3326</v>
      </c>
      <c r="L1857">
        <v>8</v>
      </c>
      <c r="M1857" t="s">
        <v>200</v>
      </c>
      <c r="N1857" t="s">
        <v>383</v>
      </c>
      <c r="O1857" t="s">
        <v>202</v>
      </c>
      <c r="P1857" t="s">
        <v>384</v>
      </c>
    </row>
    <row r="1858" spans="1:16" x14ac:dyDescent="0.25">
      <c r="A1858">
        <v>3346</v>
      </c>
      <c r="B1858" t="s">
        <v>360</v>
      </c>
      <c r="E1858" t="s">
        <v>2158</v>
      </c>
      <c r="F1858" t="s">
        <v>347</v>
      </c>
      <c r="G1858" t="s">
        <v>297</v>
      </c>
      <c r="H1858" t="s">
        <v>198</v>
      </c>
      <c r="I1858" t="s">
        <v>298</v>
      </c>
      <c r="J1858">
        <v>1982</v>
      </c>
      <c r="K1858">
        <v>1658</v>
      </c>
      <c r="L1858">
        <v>8</v>
      </c>
      <c r="M1858" t="s">
        <v>200</v>
      </c>
      <c r="N1858" t="s">
        <v>383</v>
      </c>
      <c r="O1858" t="s">
        <v>202</v>
      </c>
      <c r="P1858" t="s">
        <v>384</v>
      </c>
    </row>
    <row r="1859" spans="1:16" x14ac:dyDescent="0.25">
      <c r="A1859">
        <v>3347</v>
      </c>
      <c r="B1859" t="s">
        <v>360</v>
      </c>
      <c r="E1859" t="s">
        <v>2159</v>
      </c>
      <c r="F1859" t="s">
        <v>347</v>
      </c>
      <c r="G1859" t="s">
        <v>297</v>
      </c>
      <c r="H1859" t="s">
        <v>198</v>
      </c>
      <c r="I1859" t="s">
        <v>298</v>
      </c>
      <c r="J1859">
        <v>1965</v>
      </c>
      <c r="K1859">
        <v>19153</v>
      </c>
      <c r="L1859">
        <v>8</v>
      </c>
      <c r="M1859" t="s">
        <v>200</v>
      </c>
      <c r="N1859" t="s">
        <v>383</v>
      </c>
      <c r="O1859" t="s">
        <v>202</v>
      </c>
      <c r="P1859" t="s">
        <v>384</v>
      </c>
    </row>
    <row r="1860" spans="1:16" x14ac:dyDescent="0.25">
      <c r="A1860">
        <v>3348</v>
      </c>
      <c r="B1860" t="s">
        <v>360</v>
      </c>
      <c r="E1860" t="s">
        <v>2160</v>
      </c>
      <c r="F1860" t="s">
        <v>347</v>
      </c>
      <c r="G1860" t="s">
        <v>297</v>
      </c>
      <c r="H1860" t="s">
        <v>198</v>
      </c>
      <c r="I1860" t="s">
        <v>298</v>
      </c>
      <c r="J1860">
        <v>1966</v>
      </c>
      <c r="K1860">
        <v>14278</v>
      </c>
      <c r="L1860">
        <v>8</v>
      </c>
      <c r="M1860" t="s">
        <v>200</v>
      </c>
      <c r="N1860" t="s">
        <v>383</v>
      </c>
      <c r="O1860" t="s">
        <v>202</v>
      </c>
      <c r="P1860" t="s">
        <v>384</v>
      </c>
    </row>
    <row r="1861" spans="1:16" x14ac:dyDescent="0.25">
      <c r="A1861">
        <v>3349</v>
      </c>
      <c r="B1861" t="s">
        <v>360</v>
      </c>
      <c r="E1861" t="s">
        <v>2161</v>
      </c>
      <c r="F1861" t="s">
        <v>347</v>
      </c>
      <c r="G1861" t="s">
        <v>297</v>
      </c>
      <c r="H1861" t="s">
        <v>198</v>
      </c>
      <c r="I1861" t="s">
        <v>298</v>
      </c>
      <c r="J1861">
        <v>1968</v>
      </c>
      <c r="K1861">
        <v>9768</v>
      </c>
      <c r="L1861">
        <v>8</v>
      </c>
      <c r="M1861" t="s">
        <v>200</v>
      </c>
      <c r="N1861" t="s">
        <v>383</v>
      </c>
      <c r="O1861" t="s">
        <v>202</v>
      </c>
      <c r="P1861" t="s">
        <v>384</v>
      </c>
    </row>
    <row r="1862" spans="1:16" x14ac:dyDescent="0.25">
      <c r="A1862">
        <v>3350</v>
      </c>
      <c r="B1862" t="s">
        <v>360</v>
      </c>
      <c r="E1862" t="s">
        <v>2162</v>
      </c>
      <c r="F1862" t="s">
        <v>347</v>
      </c>
      <c r="G1862" t="s">
        <v>297</v>
      </c>
      <c r="H1862" t="s">
        <v>198</v>
      </c>
      <c r="I1862" t="s">
        <v>298</v>
      </c>
      <c r="J1862">
        <v>1971</v>
      </c>
      <c r="K1862">
        <v>7624</v>
      </c>
      <c r="L1862">
        <v>8</v>
      </c>
      <c r="M1862" t="s">
        <v>200</v>
      </c>
      <c r="N1862" t="s">
        <v>383</v>
      </c>
      <c r="O1862" t="s">
        <v>202</v>
      </c>
      <c r="P1862" t="s">
        <v>384</v>
      </c>
    </row>
    <row r="1863" spans="1:16" x14ac:dyDescent="0.25">
      <c r="A1863">
        <v>3351</v>
      </c>
      <c r="B1863" t="s">
        <v>360</v>
      </c>
      <c r="E1863" t="s">
        <v>2163</v>
      </c>
      <c r="F1863" t="s">
        <v>347</v>
      </c>
      <c r="G1863" t="s">
        <v>297</v>
      </c>
      <c r="H1863" t="s">
        <v>198</v>
      </c>
      <c r="I1863" t="s">
        <v>298</v>
      </c>
      <c r="J1863">
        <v>1972</v>
      </c>
      <c r="K1863">
        <v>619</v>
      </c>
      <c r="L1863">
        <v>8</v>
      </c>
      <c r="M1863" t="s">
        <v>200</v>
      </c>
      <c r="N1863" t="s">
        <v>467</v>
      </c>
      <c r="O1863" t="s">
        <v>202</v>
      </c>
      <c r="P1863" t="s">
        <v>365</v>
      </c>
    </row>
    <row r="1864" spans="1:16" x14ac:dyDescent="0.25">
      <c r="A1864">
        <v>3352</v>
      </c>
      <c r="B1864" t="s">
        <v>360</v>
      </c>
      <c r="E1864" t="s">
        <v>2164</v>
      </c>
      <c r="F1864" t="s">
        <v>347</v>
      </c>
      <c r="G1864" t="s">
        <v>297</v>
      </c>
      <c r="H1864" t="s">
        <v>198</v>
      </c>
      <c r="I1864" t="s">
        <v>298</v>
      </c>
      <c r="J1864">
        <v>1981</v>
      </c>
      <c r="K1864">
        <v>5220</v>
      </c>
      <c r="L1864">
        <v>8</v>
      </c>
      <c r="M1864" t="s">
        <v>200</v>
      </c>
      <c r="N1864" t="s">
        <v>467</v>
      </c>
      <c r="O1864" t="s">
        <v>202</v>
      </c>
      <c r="P1864" t="s">
        <v>365</v>
      </c>
    </row>
    <row r="1865" spans="1:16" x14ac:dyDescent="0.25">
      <c r="A1865">
        <v>3353</v>
      </c>
      <c r="B1865" t="s">
        <v>360</v>
      </c>
      <c r="E1865" t="s">
        <v>2165</v>
      </c>
      <c r="F1865" t="s">
        <v>347</v>
      </c>
      <c r="G1865" t="s">
        <v>297</v>
      </c>
      <c r="H1865" t="s">
        <v>198</v>
      </c>
      <c r="I1865" t="s">
        <v>298</v>
      </c>
      <c r="J1865">
        <v>1957</v>
      </c>
      <c r="K1865">
        <v>3395</v>
      </c>
      <c r="L1865">
        <v>8</v>
      </c>
      <c r="M1865" t="s">
        <v>200</v>
      </c>
      <c r="N1865" t="s">
        <v>383</v>
      </c>
      <c r="O1865" t="s">
        <v>202</v>
      </c>
      <c r="P1865" t="s">
        <v>384</v>
      </c>
    </row>
    <row r="1866" spans="1:16" x14ac:dyDescent="0.25">
      <c r="A1866">
        <v>3354</v>
      </c>
      <c r="B1866" t="s">
        <v>360</v>
      </c>
      <c r="E1866" t="s">
        <v>2166</v>
      </c>
      <c r="F1866" t="s">
        <v>347</v>
      </c>
      <c r="G1866" t="s">
        <v>297</v>
      </c>
      <c r="H1866" t="s">
        <v>198</v>
      </c>
      <c r="I1866" t="s">
        <v>298</v>
      </c>
      <c r="J1866">
        <v>1960</v>
      </c>
      <c r="K1866">
        <v>816</v>
      </c>
      <c r="L1866">
        <v>8</v>
      </c>
      <c r="M1866" t="s">
        <v>200</v>
      </c>
      <c r="N1866" t="s">
        <v>383</v>
      </c>
      <c r="O1866" t="s">
        <v>202</v>
      </c>
      <c r="P1866" t="s">
        <v>384</v>
      </c>
    </row>
    <row r="1867" spans="1:16" x14ac:dyDescent="0.25">
      <c r="A1867">
        <v>3355</v>
      </c>
      <c r="B1867" t="s">
        <v>360</v>
      </c>
      <c r="E1867" t="s">
        <v>2167</v>
      </c>
      <c r="F1867" t="s">
        <v>347</v>
      </c>
      <c r="G1867" t="s">
        <v>297</v>
      </c>
      <c r="H1867" t="s">
        <v>198</v>
      </c>
      <c r="I1867" t="s">
        <v>298</v>
      </c>
      <c r="J1867">
        <v>1963</v>
      </c>
      <c r="K1867">
        <v>608</v>
      </c>
      <c r="L1867">
        <v>8</v>
      </c>
      <c r="M1867" t="s">
        <v>200</v>
      </c>
      <c r="N1867" t="s">
        <v>383</v>
      </c>
      <c r="O1867" t="s">
        <v>202</v>
      </c>
      <c r="P1867" t="s">
        <v>384</v>
      </c>
    </row>
    <row r="1868" spans="1:16" x14ac:dyDescent="0.25">
      <c r="A1868">
        <v>3356</v>
      </c>
      <c r="B1868" t="s">
        <v>360</v>
      </c>
      <c r="E1868" t="s">
        <v>2168</v>
      </c>
      <c r="F1868" t="s">
        <v>347</v>
      </c>
      <c r="G1868" t="s">
        <v>297</v>
      </c>
      <c r="H1868" t="s">
        <v>198</v>
      </c>
      <c r="I1868" t="s">
        <v>298</v>
      </c>
      <c r="J1868">
        <v>1971</v>
      </c>
      <c r="K1868">
        <v>7175</v>
      </c>
      <c r="L1868">
        <v>8</v>
      </c>
      <c r="M1868" t="s">
        <v>200</v>
      </c>
      <c r="N1868" t="s">
        <v>383</v>
      </c>
      <c r="O1868" t="s">
        <v>202</v>
      </c>
      <c r="P1868" t="s">
        <v>384</v>
      </c>
    </row>
    <row r="1869" spans="1:16" x14ac:dyDescent="0.25">
      <c r="A1869">
        <v>3357</v>
      </c>
      <c r="B1869" t="s">
        <v>360</v>
      </c>
      <c r="E1869" t="s">
        <v>2169</v>
      </c>
      <c r="F1869" t="s">
        <v>347</v>
      </c>
      <c r="G1869" t="s">
        <v>297</v>
      </c>
      <c r="H1869" t="s">
        <v>198</v>
      </c>
      <c r="I1869" t="s">
        <v>298</v>
      </c>
      <c r="J1869">
        <v>1969</v>
      </c>
      <c r="K1869">
        <v>1216</v>
      </c>
      <c r="L1869">
        <v>8</v>
      </c>
      <c r="M1869" t="s">
        <v>200</v>
      </c>
      <c r="N1869" t="s">
        <v>383</v>
      </c>
      <c r="O1869" t="s">
        <v>202</v>
      </c>
      <c r="P1869" t="s">
        <v>384</v>
      </c>
    </row>
    <row r="1870" spans="1:16" x14ac:dyDescent="0.25">
      <c r="A1870">
        <v>3358</v>
      </c>
      <c r="B1870" t="s">
        <v>360</v>
      </c>
      <c r="E1870" t="s">
        <v>2170</v>
      </c>
      <c r="F1870" t="s">
        <v>347</v>
      </c>
      <c r="G1870" t="s">
        <v>297</v>
      </c>
      <c r="H1870" t="s">
        <v>198</v>
      </c>
      <c r="I1870" t="s">
        <v>298</v>
      </c>
      <c r="J1870">
        <v>1959</v>
      </c>
      <c r="K1870">
        <v>920</v>
      </c>
      <c r="L1870">
        <v>8</v>
      </c>
      <c r="M1870" t="s">
        <v>200</v>
      </c>
      <c r="N1870" t="s">
        <v>383</v>
      </c>
      <c r="O1870" t="s">
        <v>202</v>
      </c>
      <c r="P1870" t="s">
        <v>384</v>
      </c>
    </row>
    <row r="1871" spans="1:16" x14ac:dyDescent="0.25">
      <c r="A1871">
        <v>3359</v>
      </c>
      <c r="B1871" t="s">
        <v>360</v>
      </c>
      <c r="E1871" t="s">
        <v>2171</v>
      </c>
      <c r="F1871" t="s">
        <v>347</v>
      </c>
      <c r="G1871" t="s">
        <v>297</v>
      </c>
      <c r="H1871" t="s">
        <v>198</v>
      </c>
      <c r="I1871" t="s">
        <v>298</v>
      </c>
      <c r="J1871">
        <v>1959</v>
      </c>
      <c r="K1871">
        <v>1487</v>
      </c>
      <c r="L1871">
        <v>8</v>
      </c>
      <c r="M1871" t="s">
        <v>200</v>
      </c>
      <c r="N1871" t="s">
        <v>383</v>
      </c>
      <c r="O1871" t="s">
        <v>202</v>
      </c>
      <c r="P1871" t="s">
        <v>384</v>
      </c>
    </row>
    <row r="1872" spans="1:16" x14ac:dyDescent="0.25">
      <c r="A1872">
        <v>3360</v>
      </c>
      <c r="B1872" t="s">
        <v>360</v>
      </c>
      <c r="E1872" t="s">
        <v>2172</v>
      </c>
      <c r="F1872" t="s">
        <v>347</v>
      </c>
      <c r="G1872" t="s">
        <v>297</v>
      </c>
      <c r="H1872" t="s">
        <v>198</v>
      </c>
      <c r="I1872" t="s">
        <v>298</v>
      </c>
      <c r="J1872">
        <v>1960</v>
      </c>
      <c r="K1872">
        <v>487</v>
      </c>
      <c r="L1872">
        <v>8</v>
      </c>
      <c r="M1872" t="s">
        <v>200</v>
      </c>
      <c r="N1872" t="s">
        <v>383</v>
      </c>
      <c r="O1872" t="s">
        <v>202</v>
      </c>
      <c r="P1872" t="s">
        <v>384</v>
      </c>
    </row>
    <row r="1873" spans="1:16" x14ac:dyDescent="0.25">
      <c r="A1873">
        <v>3361</v>
      </c>
      <c r="B1873" t="s">
        <v>360</v>
      </c>
      <c r="E1873" t="s">
        <v>2173</v>
      </c>
      <c r="F1873" t="s">
        <v>347</v>
      </c>
      <c r="G1873" t="s">
        <v>297</v>
      </c>
      <c r="H1873" t="s">
        <v>198</v>
      </c>
      <c r="I1873" t="s">
        <v>298</v>
      </c>
      <c r="J1873">
        <v>1965</v>
      </c>
      <c r="K1873">
        <v>5024</v>
      </c>
      <c r="L1873">
        <v>8</v>
      </c>
      <c r="M1873" t="s">
        <v>200</v>
      </c>
      <c r="N1873" t="s">
        <v>383</v>
      </c>
      <c r="O1873" t="s">
        <v>202</v>
      </c>
      <c r="P1873" t="s">
        <v>384</v>
      </c>
    </row>
    <row r="1874" spans="1:16" x14ac:dyDescent="0.25">
      <c r="A1874">
        <v>3362</v>
      </c>
      <c r="B1874" t="s">
        <v>360</v>
      </c>
      <c r="E1874" t="s">
        <v>2174</v>
      </c>
      <c r="F1874" t="s">
        <v>347</v>
      </c>
      <c r="G1874" t="s">
        <v>297</v>
      </c>
      <c r="H1874" t="s">
        <v>198</v>
      </c>
      <c r="I1874" t="s">
        <v>298</v>
      </c>
      <c r="J1874">
        <v>1981</v>
      </c>
      <c r="K1874">
        <v>13454</v>
      </c>
      <c r="L1874">
        <v>8</v>
      </c>
      <c r="M1874" t="s">
        <v>200</v>
      </c>
      <c r="N1874" t="s">
        <v>383</v>
      </c>
      <c r="O1874" t="s">
        <v>202</v>
      </c>
      <c r="P1874" t="s">
        <v>384</v>
      </c>
    </row>
    <row r="1875" spans="1:16" x14ac:dyDescent="0.25">
      <c r="A1875">
        <v>3363</v>
      </c>
      <c r="B1875" t="s">
        <v>360</v>
      </c>
      <c r="E1875" t="s">
        <v>2175</v>
      </c>
      <c r="F1875" t="s">
        <v>347</v>
      </c>
      <c r="G1875" t="s">
        <v>297</v>
      </c>
      <c r="H1875" t="s">
        <v>198</v>
      </c>
      <c r="I1875" t="s">
        <v>298</v>
      </c>
      <c r="J1875">
        <v>1969</v>
      </c>
      <c r="K1875">
        <v>13854</v>
      </c>
      <c r="L1875">
        <v>8</v>
      </c>
      <c r="M1875" t="s">
        <v>200</v>
      </c>
      <c r="N1875" t="s">
        <v>383</v>
      </c>
      <c r="O1875" t="s">
        <v>202</v>
      </c>
      <c r="P1875" t="s">
        <v>384</v>
      </c>
    </row>
    <row r="1876" spans="1:16" x14ac:dyDescent="0.25">
      <c r="A1876">
        <v>3364</v>
      </c>
      <c r="B1876" t="s">
        <v>360</v>
      </c>
      <c r="E1876" t="s">
        <v>2176</v>
      </c>
      <c r="F1876" t="s">
        <v>347</v>
      </c>
      <c r="G1876" t="s">
        <v>297</v>
      </c>
      <c r="H1876" t="s">
        <v>198</v>
      </c>
      <c r="I1876" t="s">
        <v>298</v>
      </c>
      <c r="J1876">
        <v>1971</v>
      </c>
      <c r="K1876">
        <v>684</v>
      </c>
      <c r="L1876">
        <v>8</v>
      </c>
      <c r="M1876" t="s">
        <v>200</v>
      </c>
      <c r="N1876" t="s">
        <v>383</v>
      </c>
      <c r="O1876" t="s">
        <v>202</v>
      </c>
      <c r="P1876" t="s">
        <v>384</v>
      </c>
    </row>
    <row r="1877" spans="1:16" x14ac:dyDescent="0.25">
      <c r="A1877">
        <v>3365</v>
      </c>
      <c r="B1877" t="s">
        <v>360</v>
      </c>
      <c r="E1877" t="s">
        <v>2177</v>
      </c>
      <c r="F1877" t="s">
        <v>347</v>
      </c>
      <c r="G1877" t="s">
        <v>297</v>
      </c>
      <c r="H1877" t="s">
        <v>198</v>
      </c>
      <c r="I1877" t="s">
        <v>298</v>
      </c>
      <c r="J1877">
        <v>1973</v>
      </c>
      <c r="K1877">
        <v>7602</v>
      </c>
      <c r="L1877">
        <v>8</v>
      </c>
      <c r="M1877" t="s">
        <v>200</v>
      </c>
      <c r="N1877" t="s">
        <v>383</v>
      </c>
      <c r="O1877" t="s">
        <v>202</v>
      </c>
      <c r="P1877" t="s">
        <v>384</v>
      </c>
    </row>
    <row r="1878" spans="1:16" x14ac:dyDescent="0.25">
      <c r="A1878">
        <v>3366</v>
      </c>
      <c r="B1878" t="s">
        <v>360</v>
      </c>
      <c r="E1878" t="s">
        <v>2178</v>
      </c>
      <c r="F1878" t="s">
        <v>347</v>
      </c>
      <c r="G1878" t="s">
        <v>297</v>
      </c>
      <c r="H1878" t="s">
        <v>198</v>
      </c>
      <c r="I1878" t="s">
        <v>298</v>
      </c>
      <c r="J1878">
        <v>1975</v>
      </c>
      <c r="K1878">
        <v>15403</v>
      </c>
      <c r="L1878">
        <v>8</v>
      </c>
      <c r="M1878" t="s">
        <v>200</v>
      </c>
      <c r="N1878" t="s">
        <v>383</v>
      </c>
      <c r="O1878" t="s">
        <v>202</v>
      </c>
      <c r="P1878" t="s">
        <v>384</v>
      </c>
    </row>
    <row r="1879" spans="1:16" x14ac:dyDescent="0.25">
      <c r="A1879">
        <v>3367</v>
      </c>
      <c r="B1879" t="s">
        <v>360</v>
      </c>
      <c r="E1879" t="s">
        <v>2179</v>
      </c>
      <c r="F1879" t="s">
        <v>347</v>
      </c>
      <c r="G1879" t="s">
        <v>297</v>
      </c>
      <c r="H1879" t="s">
        <v>198</v>
      </c>
      <c r="I1879" t="s">
        <v>298</v>
      </c>
      <c r="J1879">
        <v>1975</v>
      </c>
      <c r="K1879">
        <v>16058</v>
      </c>
      <c r="L1879">
        <v>8</v>
      </c>
      <c r="M1879" t="s">
        <v>200</v>
      </c>
      <c r="N1879" t="s">
        <v>383</v>
      </c>
      <c r="O1879" t="s">
        <v>202</v>
      </c>
      <c r="P1879" t="s">
        <v>384</v>
      </c>
    </row>
    <row r="1880" spans="1:16" x14ac:dyDescent="0.25">
      <c r="A1880">
        <v>3368</v>
      </c>
      <c r="B1880" t="s">
        <v>360</v>
      </c>
      <c r="E1880" t="s">
        <v>2180</v>
      </c>
      <c r="F1880" t="s">
        <v>347</v>
      </c>
      <c r="G1880" t="s">
        <v>297</v>
      </c>
      <c r="H1880" t="s">
        <v>198</v>
      </c>
      <c r="I1880" t="s">
        <v>298</v>
      </c>
      <c r="J1880">
        <v>1979</v>
      </c>
      <c r="K1880">
        <v>24467</v>
      </c>
      <c r="L1880">
        <v>8</v>
      </c>
      <c r="M1880" t="s">
        <v>200</v>
      </c>
      <c r="N1880" t="s">
        <v>383</v>
      </c>
      <c r="O1880" t="s">
        <v>202</v>
      </c>
      <c r="P1880" t="s">
        <v>384</v>
      </c>
    </row>
    <row r="1881" spans="1:16" x14ac:dyDescent="0.25">
      <c r="A1881">
        <v>3369</v>
      </c>
      <c r="B1881" t="s">
        <v>360</v>
      </c>
      <c r="E1881" t="s">
        <v>2181</v>
      </c>
      <c r="F1881" t="s">
        <v>347</v>
      </c>
      <c r="G1881" t="s">
        <v>297</v>
      </c>
      <c r="H1881" t="s">
        <v>198</v>
      </c>
      <c r="I1881" t="s">
        <v>298</v>
      </c>
      <c r="J1881">
        <v>1965</v>
      </c>
      <c r="K1881">
        <v>21577</v>
      </c>
      <c r="L1881">
        <v>8</v>
      </c>
      <c r="M1881" t="s">
        <v>200</v>
      </c>
      <c r="N1881" t="s">
        <v>383</v>
      </c>
      <c r="O1881" t="s">
        <v>202</v>
      </c>
      <c r="P1881" t="s">
        <v>384</v>
      </c>
    </row>
    <row r="1882" spans="1:16" x14ac:dyDescent="0.25">
      <c r="A1882">
        <v>3370</v>
      </c>
      <c r="B1882" t="s">
        <v>360</v>
      </c>
      <c r="E1882" t="s">
        <v>2182</v>
      </c>
      <c r="F1882" t="s">
        <v>347</v>
      </c>
      <c r="G1882" t="s">
        <v>297</v>
      </c>
      <c r="H1882" t="s">
        <v>198</v>
      </c>
      <c r="I1882" t="s">
        <v>298</v>
      </c>
      <c r="J1882">
        <v>1968</v>
      </c>
      <c r="K1882">
        <v>967</v>
      </c>
      <c r="L1882">
        <v>8</v>
      </c>
      <c r="M1882" t="s">
        <v>200</v>
      </c>
      <c r="N1882" t="s">
        <v>383</v>
      </c>
      <c r="O1882" t="s">
        <v>202</v>
      </c>
      <c r="P1882" t="s">
        <v>384</v>
      </c>
    </row>
    <row r="1883" spans="1:16" x14ac:dyDescent="0.25">
      <c r="A1883">
        <v>3371</v>
      </c>
      <c r="B1883" t="s">
        <v>360</v>
      </c>
      <c r="E1883" t="s">
        <v>2183</v>
      </c>
      <c r="F1883" t="s">
        <v>347</v>
      </c>
      <c r="G1883" t="s">
        <v>297</v>
      </c>
      <c r="H1883" t="s">
        <v>198</v>
      </c>
      <c r="I1883" t="s">
        <v>298</v>
      </c>
      <c r="J1883">
        <v>1971</v>
      </c>
      <c r="K1883">
        <v>7163</v>
      </c>
      <c r="L1883">
        <v>8</v>
      </c>
      <c r="M1883" t="s">
        <v>200</v>
      </c>
      <c r="N1883" t="s">
        <v>383</v>
      </c>
      <c r="O1883" t="s">
        <v>202</v>
      </c>
      <c r="P1883" t="s">
        <v>384</v>
      </c>
    </row>
    <row r="1884" spans="1:16" x14ac:dyDescent="0.25">
      <c r="A1884">
        <v>3372</v>
      </c>
      <c r="B1884" t="s">
        <v>360</v>
      </c>
      <c r="E1884" t="s">
        <v>2184</v>
      </c>
      <c r="F1884" t="s">
        <v>347</v>
      </c>
      <c r="G1884" t="s">
        <v>297</v>
      </c>
      <c r="H1884" t="s">
        <v>198</v>
      </c>
      <c r="I1884" t="s">
        <v>298</v>
      </c>
      <c r="J1884">
        <v>1973</v>
      </c>
      <c r="K1884">
        <v>8237</v>
      </c>
      <c r="L1884">
        <v>8</v>
      </c>
      <c r="M1884" t="s">
        <v>200</v>
      </c>
      <c r="N1884" t="s">
        <v>383</v>
      </c>
      <c r="O1884" t="s">
        <v>202</v>
      </c>
      <c r="P1884" t="s">
        <v>384</v>
      </c>
    </row>
    <row r="1885" spans="1:16" x14ac:dyDescent="0.25">
      <c r="A1885">
        <v>3373</v>
      </c>
      <c r="B1885" t="s">
        <v>360</v>
      </c>
      <c r="E1885" t="s">
        <v>2185</v>
      </c>
      <c r="F1885" t="s">
        <v>347</v>
      </c>
      <c r="G1885" t="s">
        <v>297</v>
      </c>
      <c r="H1885" t="s">
        <v>198</v>
      </c>
      <c r="I1885" t="s">
        <v>298</v>
      </c>
      <c r="J1885">
        <v>1974</v>
      </c>
      <c r="K1885">
        <v>22682</v>
      </c>
      <c r="L1885">
        <v>8</v>
      </c>
      <c r="M1885" t="s">
        <v>200</v>
      </c>
      <c r="N1885" t="s">
        <v>383</v>
      </c>
      <c r="O1885" t="s">
        <v>202</v>
      </c>
      <c r="P1885" t="s">
        <v>384</v>
      </c>
    </row>
    <row r="1886" spans="1:16" x14ac:dyDescent="0.25">
      <c r="A1886">
        <v>3374</v>
      </c>
      <c r="B1886" t="s">
        <v>360</v>
      </c>
      <c r="E1886" t="s">
        <v>2186</v>
      </c>
      <c r="F1886" t="s">
        <v>347</v>
      </c>
      <c r="G1886" t="s">
        <v>297</v>
      </c>
      <c r="H1886" t="s">
        <v>198</v>
      </c>
      <c r="I1886" t="s">
        <v>298</v>
      </c>
      <c r="J1886">
        <v>1968</v>
      </c>
      <c r="K1886">
        <v>819</v>
      </c>
      <c r="L1886">
        <v>8</v>
      </c>
      <c r="M1886" t="s">
        <v>200</v>
      </c>
      <c r="N1886" t="s">
        <v>383</v>
      </c>
      <c r="O1886" t="s">
        <v>202</v>
      </c>
      <c r="P1886" t="s">
        <v>384</v>
      </c>
    </row>
    <row r="1887" spans="1:16" x14ac:dyDescent="0.25">
      <c r="A1887">
        <v>3375</v>
      </c>
      <c r="B1887" t="s">
        <v>360</v>
      </c>
      <c r="E1887" t="s">
        <v>2187</v>
      </c>
      <c r="F1887" t="s">
        <v>347</v>
      </c>
      <c r="G1887" t="s">
        <v>297</v>
      </c>
      <c r="H1887" t="s">
        <v>198</v>
      </c>
      <c r="I1887" t="s">
        <v>298</v>
      </c>
      <c r="J1887">
        <v>1957</v>
      </c>
      <c r="K1887">
        <v>3921</v>
      </c>
      <c r="L1887">
        <v>8</v>
      </c>
      <c r="M1887" t="s">
        <v>200</v>
      </c>
      <c r="N1887" t="s">
        <v>383</v>
      </c>
      <c r="O1887" t="s">
        <v>202</v>
      </c>
      <c r="P1887" t="s">
        <v>384</v>
      </c>
    </row>
    <row r="1888" spans="1:16" x14ac:dyDescent="0.25">
      <c r="A1888">
        <v>3376</v>
      </c>
      <c r="B1888" t="s">
        <v>360</v>
      </c>
      <c r="E1888" t="s">
        <v>2188</v>
      </c>
      <c r="F1888" t="s">
        <v>347</v>
      </c>
      <c r="G1888" t="s">
        <v>297</v>
      </c>
      <c r="H1888" t="s">
        <v>198</v>
      </c>
      <c r="I1888" t="s">
        <v>298</v>
      </c>
      <c r="J1888">
        <v>1979</v>
      </c>
      <c r="K1888">
        <v>11000</v>
      </c>
      <c r="L1888">
        <v>8</v>
      </c>
      <c r="M1888" t="s">
        <v>200</v>
      </c>
      <c r="N1888" t="s">
        <v>383</v>
      </c>
      <c r="O1888" t="s">
        <v>202</v>
      </c>
      <c r="P1888" t="s">
        <v>384</v>
      </c>
    </row>
    <row r="1889" spans="1:16" x14ac:dyDescent="0.25">
      <c r="A1889">
        <v>3377</v>
      </c>
      <c r="B1889" t="s">
        <v>360</v>
      </c>
      <c r="E1889" t="s">
        <v>2189</v>
      </c>
      <c r="F1889" t="s">
        <v>347</v>
      </c>
      <c r="G1889" t="s">
        <v>297</v>
      </c>
      <c r="H1889" t="s">
        <v>198</v>
      </c>
      <c r="I1889" t="s">
        <v>298</v>
      </c>
      <c r="J1889">
        <v>1980</v>
      </c>
      <c r="K1889">
        <v>40870</v>
      </c>
      <c r="L1889">
        <v>8</v>
      </c>
      <c r="M1889" t="s">
        <v>200</v>
      </c>
      <c r="N1889" t="s">
        <v>383</v>
      </c>
      <c r="O1889" t="s">
        <v>202</v>
      </c>
      <c r="P1889" t="s">
        <v>384</v>
      </c>
    </row>
    <row r="1890" spans="1:16" x14ac:dyDescent="0.25">
      <c r="A1890">
        <v>3378</v>
      </c>
      <c r="B1890" t="s">
        <v>360</v>
      </c>
      <c r="E1890" t="s">
        <v>2190</v>
      </c>
      <c r="F1890" t="s">
        <v>347</v>
      </c>
      <c r="G1890" t="s">
        <v>297</v>
      </c>
      <c r="H1890" t="s">
        <v>198</v>
      </c>
      <c r="I1890" t="s">
        <v>298</v>
      </c>
      <c r="J1890">
        <v>1982</v>
      </c>
      <c r="K1890">
        <v>17224</v>
      </c>
      <c r="L1890">
        <v>8</v>
      </c>
      <c r="M1890" t="s">
        <v>200</v>
      </c>
      <c r="N1890" t="s">
        <v>383</v>
      </c>
      <c r="O1890" t="s">
        <v>202</v>
      </c>
      <c r="P1890" t="s">
        <v>384</v>
      </c>
    </row>
    <row r="1891" spans="1:16" x14ac:dyDescent="0.25">
      <c r="A1891">
        <v>3379</v>
      </c>
      <c r="B1891" t="s">
        <v>360</v>
      </c>
      <c r="E1891" t="s">
        <v>2191</v>
      </c>
      <c r="F1891" t="s">
        <v>347</v>
      </c>
      <c r="G1891" t="s">
        <v>297</v>
      </c>
      <c r="H1891" t="s">
        <v>198</v>
      </c>
      <c r="I1891" t="s">
        <v>298</v>
      </c>
      <c r="J1891">
        <v>1986</v>
      </c>
      <c r="K1891">
        <v>2561</v>
      </c>
      <c r="L1891">
        <v>8</v>
      </c>
      <c r="M1891" t="s">
        <v>200</v>
      </c>
      <c r="N1891" t="s">
        <v>383</v>
      </c>
      <c r="O1891" t="s">
        <v>202</v>
      </c>
      <c r="P1891" t="s">
        <v>384</v>
      </c>
    </row>
    <row r="1892" spans="1:16" x14ac:dyDescent="0.25">
      <c r="A1892">
        <v>3380</v>
      </c>
      <c r="B1892" t="s">
        <v>360</v>
      </c>
      <c r="E1892" t="s">
        <v>617</v>
      </c>
      <c r="F1892" t="s">
        <v>347</v>
      </c>
      <c r="G1892" t="s">
        <v>297</v>
      </c>
      <c r="H1892" t="s">
        <v>198</v>
      </c>
      <c r="I1892" t="s">
        <v>298</v>
      </c>
      <c r="J1892">
        <v>1957</v>
      </c>
      <c r="K1892">
        <v>4405</v>
      </c>
      <c r="L1892">
        <v>8</v>
      </c>
      <c r="M1892" t="s">
        <v>200</v>
      </c>
      <c r="N1892" t="s">
        <v>383</v>
      </c>
      <c r="O1892" t="s">
        <v>202</v>
      </c>
      <c r="P1892" t="s">
        <v>384</v>
      </c>
    </row>
    <row r="1893" spans="1:16" x14ac:dyDescent="0.25">
      <c r="A1893">
        <v>3381</v>
      </c>
      <c r="B1893" t="s">
        <v>360</v>
      </c>
      <c r="E1893" t="s">
        <v>2192</v>
      </c>
      <c r="F1893" t="s">
        <v>347</v>
      </c>
      <c r="G1893" t="s">
        <v>297</v>
      </c>
      <c r="H1893" t="s">
        <v>198</v>
      </c>
      <c r="I1893" t="s">
        <v>298</v>
      </c>
      <c r="J1893">
        <v>1959</v>
      </c>
      <c r="K1893">
        <v>70</v>
      </c>
      <c r="L1893">
        <v>8</v>
      </c>
      <c r="M1893" t="s">
        <v>200</v>
      </c>
      <c r="N1893" t="s">
        <v>467</v>
      </c>
      <c r="O1893" t="s">
        <v>202</v>
      </c>
      <c r="P1893" t="s">
        <v>365</v>
      </c>
    </row>
    <row r="1894" spans="1:16" x14ac:dyDescent="0.25">
      <c r="A1894">
        <v>3382</v>
      </c>
      <c r="B1894" t="s">
        <v>360</v>
      </c>
      <c r="E1894" t="s">
        <v>2193</v>
      </c>
      <c r="F1894" t="s">
        <v>347</v>
      </c>
      <c r="G1894" t="s">
        <v>297</v>
      </c>
      <c r="H1894" t="s">
        <v>198</v>
      </c>
      <c r="I1894" t="s">
        <v>298</v>
      </c>
      <c r="J1894">
        <v>1964</v>
      </c>
      <c r="K1894">
        <v>5905</v>
      </c>
      <c r="L1894">
        <v>8</v>
      </c>
      <c r="M1894" t="s">
        <v>200</v>
      </c>
      <c r="N1894" t="s">
        <v>383</v>
      </c>
      <c r="O1894" t="s">
        <v>202</v>
      </c>
      <c r="P1894" t="s">
        <v>384</v>
      </c>
    </row>
    <row r="1895" spans="1:16" x14ac:dyDescent="0.25">
      <c r="A1895">
        <v>3383</v>
      </c>
      <c r="B1895" t="s">
        <v>360</v>
      </c>
      <c r="E1895" t="s">
        <v>2194</v>
      </c>
      <c r="F1895" t="s">
        <v>347</v>
      </c>
      <c r="G1895" t="s">
        <v>297</v>
      </c>
      <c r="H1895" t="s">
        <v>198</v>
      </c>
      <c r="I1895" t="s">
        <v>298</v>
      </c>
      <c r="J1895">
        <v>1969</v>
      </c>
      <c r="K1895">
        <v>5522</v>
      </c>
      <c r="L1895">
        <v>8</v>
      </c>
      <c r="M1895" t="s">
        <v>200</v>
      </c>
      <c r="N1895" t="s">
        <v>383</v>
      </c>
      <c r="O1895" t="s">
        <v>202</v>
      </c>
      <c r="P1895" t="s">
        <v>384</v>
      </c>
    </row>
    <row r="1896" spans="1:16" x14ac:dyDescent="0.25">
      <c r="A1896">
        <v>3384</v>
      </c>
      <c r="B1896" t="s">
        <v>360</v>
      </c>
      <c r="E1896" t="s">
        <v>2195</v>
      </c>
      <c r="F1896" t="s">
        <v>347</v>
      </c>
      <c r="G1896" t="s">
        <v>297</v>
      </c>
      <c r="H1896" t="s">
        <v>198</v>
      </c>
      <c r="I1896" t="s">
        <v>298</v>
      </c>
      <c r="J1896">
        <v>1976</v>
      </c>
      <c r="K1896">
        <v>5866</v>
      </c>
      <c r="L1896">
        <v>8</v>
      </c>
      <c r="M1896" t="s">
        <v>200</v>
      </c>
      <c r="N1896" t="s">
        <v>383</v>
      </c>
      <c r="O1896" t="s">
        <v>202</v>
      </c>
      <c r="P1896" t="s">
        <v>384</v>
      </c>
    </row>
    <row r="1897" spans="1:16" x14ac:dyDescent="0.25">
      <c r="A1897">
        <v>3385</v>
      </c>
      <c r="B1897" t="s">
        <v>360</v>
      </c>
      <c r="E1897" t="s">
        <v>2196</v>
      </c>
      <c r="F1897" t="s">
        <v>347</v>
      </c>
      <c r="G1897" t="s">
        <v>297</v>
      </c>
      <c r="H1897" t="s">
        <v>198</v>
      </c>
      <c r="I1897" t="s">
        <v>298</v>
      </c>
      <c r="J1897">
        <v>1962</v>
      </c>
      <c r="K1897">
        <v>2452</v>
      </c>
      <c r="L1897">
        <v>8</v>
      </c>
      <c r="M1897" t="s">
        <v>200</v>
      </c>
      <c r="N1897" t="s">
        <v>383</v>
      </c>
      <c r="O1897" t="s">
        <v>202</v>
      </c>
      <c r="P1897" t="s">
        <v>384</v>
      </c>
    </row>
    <row r="1898" spans="1:16" x14ac:dyDescent="0.25">
      <c r="A1898">
        <v>3386</v>
      </c>
      <c r="B1898" t="s">
        <v>360</v>
      </c>
      <c r="E1898" t="s">
        <v>2197</v>
      </c>
      <c r="F1898" t="s">
        <v>347</v>
      </c>
      <c r="G1898" t="s">
        <v>297</v>
      </c>
      <c r="H1898" t="s">
        <v>198</v>
      </c>
      <c r="I1898" t="s">
        <v>298</v>
      </c>
      <c r="J1898">
        <v>1967</v>
      </c>
      <c r="K1898">
        <v>28441</v>
      </c>
      <c r="L1898">
        <v>8</v>
      </c>
      <c r="M1898" t="s">
        <v>200</v>
      </c>
      <c r="N1898" t="s">
        <v>383</v>
      </c>
      <c r="O1898" t="s">
        <v>202</v>
      </c>
      <c r="P1898" t="s">
        <v>384</v>
      </c>
    </row>
    <row r="1899" spans="1:16" x14ac:dyDescent="0.25">
      <c r="A1899">
        <v>3387</v>
      </c>
      <c r="B1899" t="s">
        <v>360</v>
      </c>
      <c r="E1899" t="s">
        <v>2198</v>
      </c>
      <c r="F1899" t="s">
        <v>347</v>
      </c>
      <c r="G1899" t="s">
        <v>297</v>
      </c>
      <c r="H1899" t="s">
        <v>198</v>
      </c>
      <c r="I1899" t="s">
        <v>298</v>
      </c>
      <c r="J1899">
        <v>1969</v>
      </c>
      <c r="K1899">
        <v>9199</v>
      </c>
      <c r="L1899">
        <v>8</v>
      </c>
      <c r="M1899" t="s">
        <v>200</v>
      </c>
      <c r="N1899" t="s">
        <v>383</v>
      </c>
      <c r="O1899" t="s">
        <v>202</v>
      </c>
      <c r="P1899" t="s">
        <v>384</v>
      </c>
    </row>
    <row r="1900" spans="1:16" x14ac:dyDescent="0.25">
      <c r="A1900">
        <v>3388</v>
      </c>
      <c r="B1900" t="s">
        <v>360</v>
      </c>
      <c r="E1900" t="s">
        <v>2199</v>
      </c>
      <c r="F1900" t="s">
        <v>347</v>
      </c>
      <c r="G1900" t="s">
        <v>297</v>
      </c>
      <c r="H1900" t="s">
        <v>198</v>
      </c>
      <c r="I1900" t="s">
        <v>298</v>
      </c>
      <c r="J1900">
        <v>1972</v>
      </c>
      <c r="K1900">
        <v>908</v>
      </c>
      <c r="L1900">
        <v>8</v>
      </c>
      <c r="M1900" t="s">
        <v>200</v>
      </c>
      <c r="N1900" t="s">
        <v>467</v>
      </c>
      <c r="O1900" t="s">
        <v>202</v>
      </c>
      <c r="P1900" t="s">
        <v>365</v>
      </c>
    </row>
    <row r="1901" spans="1:16" x14ac:dyDescent="0.25">
      <c r="A1901">
        <v>3389</v>
      </c>
      <c r="B1901" t="s">
        <v>360</v>
      </c>
      <c r="E1901" t="s">
        <v>2200</v>
      </c>
      <c r="F1901" t="s">
        <v>347</v>
      </c>
      <c r="G1901" t="s">
        <v>297</v>
      </c>
      <c r="H1901" t="s">
        <v>198</v>
      </c>
      <c r="I1901" t="s">
        <v>298</v>
      </c>
      <c r="J1901">
        <v>1973</v>
      </c>
      <c r="K1901">
        <v>342</v>
      </c>
      <c r="L1901">
        <v>8</v>
      </c>
      <c r="M1901" t="s">
        <v>200</v>
      </c>
      <c r="N1901" t="s">
        <v>467</v>
      </c>
      <c r="O1901" t="s">
        <v>202</v>
      </c>
      <c r="P1901" t="s">
        <v>365</v>
      </c>
    </row>
    <row r="1902" spans="1:16" x14ac:dyDescent="0.25">
      <c r="A1902">
        <v>3390</v>
      </c>
      <c r="B1902" t="s">
        <v>360</v>
      </c>
      <c r="E1902" t="s">
        <v>2201</v>
      </c>
      <c r="F1902" t="s">
        <v>347</v>
      </c>
      <c r="G1902" t="s">
        <v>297</v>
      </c>
      <c r="H1902" t="s">
        <v>198</v>
      </c>
      <c r="I1902" t="s">
        <v>298</v>
      </c>
      <c r="J1902">
        <v>1977</v>
      </c>
      <c r="K1902">
        <v>3825</v>
      </c>
      <c r="L1902">
        <v>8</v>
      </c>
      <c r="M1902" t="s">
        <v>200</v>
      </c>
      <c r="N1902" t="s">
        <v>467</v>
      </c>
      <c r="O1902" t="s">
        <v>202</v>
      </c>
      <c r="P1902" t="s">
        <v>365</v>
      </c>
    </row>
    <row r="1903" spans="1:16" x14ac:dyDescent="0.25">
      <c r="A1903">
        <v>3391</v>
      </c>
      <c r="B1903" t="s">
        <v>360</v>
      </c>
      <c r="E1903" t="s">
        <v>2202</v>
      </c>
      <c r="F1903" t="s">
        <v>347</v>
      </c>
      <c r="G1903" t="s">
        <v>297</v>
      </c>
      <c r="H1903" t="s">
        <v>198</v>
      </c>
      <c r="I1903" t="s">
        <v>298</v>
      </c>
      <c r="J1903">
        <v>1979</v>
      </c>
      <c r="K1903">
        <v>4858</v>
      </c>
      <c r="L1903">
        <v>8</v>
      </c>
      <c r="M1903" t="s">
        <v>200</v>
      </c>
      <c r="N1903" t="s">
        <v>467</v>
      </c>
      <c r="O1903" t="s">
        <v>202</v>
      </c>
      <c r="P1903" t="s">
        <v>365</v>
      </c>
    </row>
    <row r="1904" spans="1:16" x14ac:dyDescent="0.25">
      <c r="A1904">
        <v>3392</v>
      </c>
      <c r="B1904" t="s">
        <v>360</v>
      </c>
      <c r="E1904" t="s">
        <v>2203</v>
      </c>
      <c r="F1904" t="s">
        <v>347</v>
      </c>
      <c r="G1904" t="s">
        <v>297</v>
      </c>
      <c r="H1904" t="s">
        <v>198</v>
      </c>
      <c r="I1904" t="s">
        <v>298</v>
      </c>
      <c r="J1904">
        <v>1983</v>
      </c>
      <c r="K1904">
        <v>2798</v>
      </c>
      <c r="L1904">
        <v>8</v>
      </c>
      <c r="M1904" t="s">
        <v>200</v>
      </c>
      <c r="N1904" t="s">
        <v>383</v>
      </c>
      <c r="O1904" t="s">
        <v>202</v>
      </c>
      <c r="P1904" t="s">
        <v>384</v>
      </c>
    </row>
    <row r="1905" spans="1:16" x14ac:dyDescent="0.25">
      <c r="A1905">
        <v>3393</v>
      </c>
      <c r="B1905" t="s">
        <v>360</v>
      </c>
      <c r="E1905" t="s">
        <v>2204</v>
      </c>
      <c r="F1905" t="s">
        <v>347</v>
      </c>
      <c r="G1905" t="s">
        <v>297</v>
      </c>
      <c r="H1905" t="s">
        <v>198</v>
      </c>
      <c r="I1905" t="s">
        <v>298</v>
      </c>
      <c r="J1905">
        <v>1980</v>
      </c>
      <c r="K1905">
        <v>7127</v>
      </c>
      <c r="L1905">
        <v>8</v>
      </c>
      <c r="M1905" t="s">
        <v>200</v>
      </c>
      <c r="N1905" t="s">
        <v>383</v>
      </c>
      <c r="O1905" t="s">
        <v>202</v>
      </c>
      <c r="P1905" t="s">
        <v>384</v>
      </c>
    </row>
    <row r="1906" spans="1:16" x14ac:dyDescent="0.25">
      <c r="A1906">
        <v>3394</v>
      </c>
      <c r="B1906" t="s">
        <v>360</v>
      </c>
      <c r="E1906" t="s">
        <v>2205</v>
      </c>
      <c r="F1906" t="s">
        <v>347</v>
      </c>
      <c r="G1906" t="s">
        <v>297</v>
      </c>
      <c r="H1906" t="s">
        <v>198</v>
      </c>
      <c r="I1906" t="s">
        <v>298</v>
      </c>
      <c r="J1906">
        <v>1981</v>
      </c>
      <c r="K1906">
        <v>5505</v>
      </c>
      <c r="L1906">
        <v>8</v>
      </c>
      <c r="M1906" t="s">
        <v>200</v>
      </c>
      <c r="N1906" t="s">
        <v>383</v>
      </c>
      <c r="O1906" t="s">
        <v>202</v>
      </c>
      <c r="P1906" t="s">
        <v>384</v>
      </c>
    </row>
    <row r="1907" spans="1:16" x14ac:dyDescent="0.25">
      <c r="A1907">
        <v>3395</v>
      </c>
      <c r="B1907" t="s">
        <v>360</v>
      </c>
      <c r="E1907" t="s">
        <v>2206</v>
      </c>
      <c r="F1907" t="s">
        <v>347</v>
      </c>
      <c r="G1907" t="s">
        <v>297</v>
      </c>
      <c r="H1907" t="s">
        <v>198</v>
      </c>
      <c r="I1907" t="s">
        <v>298</v>
      </c>
      <c r="J1907">
        <v>1984</v>
      </c>
      <c r="K1907">
        <v>1233</v>
      </c>
      <c r="L1907">
        <v>8</v>
      </c>
      <c r="M1907" t="s">
        <v>200</v>
      </c>
      <c r="N1907" t="s">
        <v>383</v>
      </c>
      <c r="O1907" t="s">
        <v>202</v>
      </c>
      <c r="P1907" t="s">
        <v>384</v>
      </c>
    </row>
    <row r="1908" spans="1:16" x14ac:dyDescent="0.25">
      <c r="A1908">
        <v>3396</v>
      </c>
      <c r="B1908" t="s">
        <v>360</v>
      </c>
      <c r="E1908" t="s">
        <v>2207</v>
      </c>
      <c r="F1908" t="s">
        <v>347</v>
      </c>
      <c r="G1908" t="s">
        <v>297</v>
      </c>
      <c r="H1908" t="s">
        <v>198</v>
      </c>
      <c r="I1908" t="s">
        <v>298</v>
      </c>
      <c r="J1908">
        <v>1985</v>
      </c>
      <c r="K1908">
        <v>5718</v>
      </c>
      <c r="L1908">
        <v>8</v>
      </c>
      <c r="M1908" t="s">
        <v>200</v>
      </c>
      <c r="N1908" t="s">
        <v>383</v>
      </c>
      <c r="O1908" t="s">
        <v>202</v>
      </c>
      <c r="P1908" t="s">
        <v>384</v>
      </c>
    </row>
    <row r="1909" spans="1:16" x14ac:dyDescent="0.25">
      <c r="A1909">
        <v>3397</v>
      </c>
      <c r="B1909" t="s">
        <v>360</v>
      </c>
      <c r="E1909" t="s">
        <v>2208</v>
      </c>
      <c r="F1909" t="s">
        <v>347</v>
      </c>
      <c r="G1909" t="s">
        <v>297</v>
      </c>
      <c r="H1909" t="s">
        <v>198</v>
      </c>
      <c r="I1909" t="s">
        <v>298</v>
      </c>
      <c r="J1909">
        <v>1985</v>
      </c>
      <c r="K1909">
        <v>11092</v>
      </c>
      <c r="L1909">
        <v>8</v>
      </c>
      <c r="M1909" t="s">
        <v>200</v>
      </c>
      <c r="N1909" t="s">
        <v>383</v>
      </c>
      <c r="O1909" t="s">
        <v>202</v>
      </c>
      <c r="P1909" t="s">
        <v>384</v>
      </c>
    </row>
    <row r="1910" spans="1:16" x14ac:dyDescent="0.25">
      <c r="A1910">
        <v>3398</v>
      </c>
      <c r="B1910" t="s">
        <v>360</v>
      </c>
      <c r="E1910" t="s">
        <v>2209</v>
      </c>
      <c r="F1910" t="s">
        <v>347</v>
      </c>
      <c r="G1910" t="s">
        <v>297</v>
      </c>
      <c r="H1910" t="s">
        <v>198</v>
      </c>
      <c r="I1910" t="s">
        <v>298</v>
      </c>
      <c r="J1910">
        <v>1985</v>
      </c>
      <c r="K1910">
        <v>3340</v>
      </c>
      <c r="L1910">
        <v>8</v>
      </c>
      <c r="M1910" t="s">
        <v>200</v>
      </c>
      <c r="N1910" t="s">
        <v>383</v>
      </c>
      <c r="O1910" t="s">
        <v>202</v>
      </c>
      <c r="P1910" t="s">
        <v>384</v>
      </c>
    </row>
    <row r="1911" spans="1:16" x14ac:dyDescent="0.25">
      <c r="A1911">
        <v>3399</v>
      </c>
      <c r="B1911" t="s">
        <v>360</v>
      </c>
      <c r="E1911" t="s">
        <v>2210</v>
      </c>
      <c r="F1911" t="s">
        <v>347</v>
      </c>
      <c r="G1911" t="s">
        <v>297</v>
      </c>
      <c r="H1911" t="s">
        <v>198</v>
      </c>
      <c r="I1911" t="s">
        <v>298</v>
      </c>
      <c r="J1911">
        <v>1986</v>
      </c>
      <c r="K1911">
        <v>14001</v>
      </c>
      <c r="L1911">
        <v>8</v>
      </c>
      <c r="M1911" t="s">
        <v>200</v>
      </c>
      <c r="N1911" t="s">
        <v>383</v>
      </c>
      <c r="O1911" t="s">
        <v>202</v>
      </c>
      <c r="P1911" t="s">
        <v>384</v>
      </c>
    </row>
    <row r="1912" spans="1:16" x14ac:dyDescent="0.25">
      <c r="A1912">
        <v>3400</v>
      </c>
      <c r="B1912" t="s">
        <v>360</v>
      </c>
      <c r="E1912" t="s">
        <v>2211</v>
      </c>
      <c r="F1912" t="s">
        <v>347</v>
      </c>
      <c r="G1912" t="s">
        <v>297</v>
      </c>
      <c r="H1912" t="s">
        <v>198</v>
      </c>
      <c r="I1912" t="s">
        <v>298</v>
      </c>
      <c r="J1912">
        <v>1987</v>
      </c>
      <c r="K1912">
        <v>5524</v>
      </c>
      <c r="L1912">
        <v>8</v>
      </c>
      <c r="M1912" t="s">
        <v>200</v>
      </c>
      <c r="N1912" t="s">
        <v>383</v>
      </c>
      <c r="O1912" t="s">
        <v>202</v>
      </c>
      <c r="P1912" t="s">
        <v>384</v>
      </c>
    </row>
    <row r="1913" spans="1:16" x14ac:dyDescent="0.25">
      <c r="A1913">
        <v>3401</v>
      </c>
      <c r="B1913" t="s">
        <v>360</v>
      </c>
      <c r="E1913" t="s">
        <v>2212</v>
      </c>
      <c r="F1913" t="s">
        <v>347</v>
      </c>
      <c r="G1913" t="s">
        <v>297</v>
      </c>
      <c r="H1913" t="s">
        <v>198</v>
      </c>
      <c r="I1913" t="s">
        <v>298</v>
      </c>
      <c r="J1913">
        <v>1965</v>
      </c>
      <c r="K1913">
        <v>8894</v>
      </c>
      <c r="L1913">
        <v>8</v>
      </c>
      <c r="M1913" t="s">
        <v>200</v>
      </c>
      <c r="N1913" t="s">
        <v>383</v>
      </c>
      <c r="O1913" t="s">
        <v>202</v>
      </c>
      <c r="P1913" t="s">
        <v>384</v>
      </c>
    </row>
    <row r="1914" spans="1:16" x14ac:dyDescent="0.25">
      <c r="A1914">
        <v>3402</v>
      </c>
      <c r="B1914" t="s">
        <v>360</v>
      </c>
      <c r="E1914" t="s">
        <v>2213</v>
      </c>
      <c r="F1914" t="s">
        <v>347</v>
      </c>
      <c r="G1914" t="s">
        <v>297</v>
      </c>
      <c r="H1914" t="s">
        <v>198</v>
      </c>
      <c r="I1914" t="s">
        <v>298</v>
      </c>
      <c r="J1914">
        <v>1975</v>
      </c>
      <c r="K1914">
        <v>4998</v>
      </c>
      <c r="L1914">
        <v>8</v>
      </c>
      <c r="M1914" t="s">
        <v>200</v>
      </c>
      <c r="N1914" t="s">
        <v>383</v>
      </c>
      <c r="O1914" t="s">
        <v>202</v>
      </c>
      <c r="P1914" t="s">
        <v>384</v>
      </c>
    </row>
    <row r="1915" spans="1:16" x14ac:dyDescent="0.25">
      <c r="A1915">
        <v>3403</v>
      </c>
      <c r="B1915" t="s">
        <v>360</v>
      </c>
      <c r="E1915" t="s">
        <v>2214</v>
      </c>
      <c r="F1915" t="s">
        <v>347</v>
      </c>
      <c r="G1915" t="s">
        <v>297</v>
      </c>
      <c r="H1915" t="s">
        <v>198</v>
      </c>
      <c r="I1915" t="s">
        <v>298</v>
      </c>
      <c r="J1915">
        <v>1973</v>
      </c>
      <c r="K1915">
        <v>1338</v>
      </c>
      <c r="L1915">
        <v>8</v>
      </c>
      <c r="M1915" t="s">
        <v>200</v>
      </c>
      <c r="N1915" t="s">
        <v>383</v>
      </c>
      <c r="O1915" t="s">
        <v>202</v>
      </c>
      <c r="P1915" t="s">
        <v>384</v>
      </c>
    </row>
    <row r="1916" spans="1:16" x14ac:dyDescent="0.25">
      <c r="A1916">
        <v>3404</v>
      </c>
      <c r="B1916" t="s">
        <v>360</v>
      </c>
      <c r="E1916" t="s">
        <v>2215</v>
      </c>
      <c r="F1916" t="s">
        <v>347</v>
      </c>
      <c r="G1916" t="s">
        <v>297</v>
      </c>
      <c r="H1916" t="s">
        <v>198</v>
      </c>
      <c r="I1916" t="s">
        <v>298</v>
      </c>
      <c r="J1916">
        <v>1986</v>
      </c>
      <c r="K1916">
        <v>19713</v>
      </c>
      <c r="L1916">
        <v>8</v>
      </c>
      <c r="M1916" t="s">
        <v>200</v>
      </c>
      <c r="N1916" t="s">
        <v>383</v>
      </c>
      <c r="O1916" t="s">
        <v>202</v>
      </c>
      <c r="P1916" t="s">
        <v>384</v>
      </c>
    </row>
    <row r="1917" spans="1:16" x14ac:dyDescent="0.25">
      <c r="A1917">
        <v>3405</v>
      </c>
      <c r="B1917" t="s">
        <v>360</v>
      </c>
      <c r="E1917" t="s">
        <v>2216</v>
      </c>
      <c r="F1917" t="s">
        <v>347</v>
      </c>
      <c r="G1917" t="s">
        <v>297</v>
      </c>
      <c r="H1917" t="s">
        <v>198</v>
      </c>
      <c r="I1917" t="s">
        <v>298</v>
      </c>
      <c r="J1917">
        <v>1987</v>
      </c>
      <c r="K1917">
        <v>1901</v>
      </c>
      <c r="L1917">
        <v>8</v>
      </c>
      <c r="M1917" t="s">
        <v>200</v>
      </c>
      <c r="N1917" t="s">
        <v>383</v>
      </c>
      <c r="O1917" t="s">
        <v>202</v>
      </c>
      <c r="P1917" t="s">
        <v>384</v>
      </c>
    </row>
    <row r="1918" spans="1:16" x14ac:dyDescent="0.25">
      <c r="A1918">
        <v>3406</v>
      </c>
      <c r="B1918" t="s">
        <v>360</v>
      </c>
      <c r="E1918" t="s">
        <v>2217</v>
      </c>
      <c r="F1918" t="s">
        <v>347</v>
      </c>
      <c r="G1918" t="s">
        <v>297</v>
      </c>
      <c r="H1918" t="s">
        <v>198</v>
      </c>
      <c r="I1918" t="s">
        <v>298</v>
      </c>
      <c r="J1918">
        <v>1965</v>
      </c>
      <c r="K1918">
        <v>31190</v>
      </c>
      <c r="L1918">
        <v>8</v>
      </c>
      <c r="M1918" t="s">
        <v>200</v>
      </c>
      <c r="N1918" t="s">
        <v>383</v>
      </c>
      <c r="O1918" t="s">
        <v>202</v>
      </c>
      <c r="P1918" t="s">
        <v>384</v>
      </c>
    </row>
    <row r="1919" spans="1:16" x14ac:dyDescent="0.25">
      <c r="A1919">
        <v>3407</v>
      </c>
      <c r="B1919" t="s">
        <v>360</v>
      </c>
      <c r="E1919" t="s">
        <v>2218</v>
      </c>
      <c r="F1919" t="s">
        <v>347</v>
      </c>
      <c r="G1919" t="s">
        <v>297</v>
      </c>
      <c r="H1919" t="s">
        <v>198</v>
      </c>
      <c r="I1919" t="s">
        <v>298</v>
      </c>
      <c r="J1919">
        <v>1982</v>
      </c>
      <c r="K1919">
        <v>11416</v>
      </c>
      <c r="L1919">
        <v>8</v>
      </c>
      <c r="M1919" t="s">
        <v>200</v>
      </c>
      <c r="N1919" t="s">
        <v>383</v>
      </c>
      <c r="O1919" t="s">
        <v>202</v>
      </c>
      <c r="P1919" t="s">
        <v>384</v>
      </c>
    </row>
    <row r="1920" spans="1:16" x14ac:dyDescent="0.25">
      <c r="A1920">
        <v>3408</v>
      </c>
      <c r="B1920" t="s">
        <v>360</v>
      </c>
      <c r="E1920" t="s">
        <v>2219</v>
      </c>
      <c r="F1920" t="s">
        <v>347</v>
      </c>
      <c r="G1920" t="s">
        <v>297</v>
      </c>
      <c r="H1920" t="s">
        <v>198</v>
      </c>
      <c r="I1920" t="s">
        <v>298</v>
      </c>
      <c r="J1920">
        <v>1983</v>
      </c>
      <c r="K1920">
        <v>7196</v>
      </c>
      <c r="L1920">
        <v>8</v>
      </c>
      <c r="M1920" t="s">
        <v>200</v>
      </c>
      <c r="N1920" t="s">
        <v>383</v>
      </c>
      <c r="O1920" t="s">
        <v>202</v>
      </c>
      <c r="P1920" t="s">
        <v>384</v>
      </c>
    </row>
    <row r="1921" spans="1:16" x14ac:dyDescent="0.25">
      <c r="A1921">
        <v>3409</v>
      </c>
      <c r="B1921" t="s">
        <v>360</v>
      </c>
      <c r="E1921" t="s">
        <v>2220</v>
      </c>
      <c r="F1921" t="s">
        <v>347</v>
      </c>
      <c r="G1921" t="s">
        <v>297</v>
      </c>
      <c r="H1921" t="s">
        <v>198</v>
      </c>
      <c r="I1921" t="s">
        <v>298</v>
      </c>
      <c r="J1921">
        <v>1967</v>
      </c>
      <c r="K1921">
        <v>11803</v>
      </c>
      <c r="L1921">
        <v>8</v>
      </c>
      <c r="M1921" t="s">
        <v>200</v>
      </c>
      <c r="N1921" t="s">
        <v>383</v>
      </c>
      <c r="O1921" t="s">
        <v>202</v>
      </c>
      <c r="P1921" t="s">
        <v>384</v>
      </c>
    </row>
    <row r="1922" spans="1:16" x14ac:dyDescent="0.25">
      <c r="A1922">
        <v>3410</v>
      </c>
      <c r="B1922" t="s">
        <v>360</v>
      </c>
      <c r="E1922" t="s">
        <v>2221</v>
      </c>
      <c r="F1922" t="s">
        <v>347</v>
      </c>
      <c r="G1922" t="s">
        <v>297</v>
      </c>
      <c r="H1922" t="s">
        <v>198</v>
      </c>
      <c r="I1922" t="s">
        <v>298</v>
      </c>
      <c r="J1922">
        <v>1979</v>
      </c>
      <c r="K1922">
        <v>2091</v>
      </c>
      <c r="L1922">
        <v>8</v>
      </c>
      <c r="M1922" t="s">
        <v>200</v>
      </c>
      <c r="N1922" t="s">
        <v>383</v>
      </c>
      <c r="O1922" t="s">
        <v>202</v>
      </c>
      <c r="P1922" t="s">
        <v>384</v>
      </c>
    </row>
    <row r="1923" spans="1:16" x14ac:dyDescent="0.25">
      <c r="A1923">
        <v>3411</v>
      </c>
      <c r="B1923" t="s">
        <v>360</v>
      </c>
      <c r="E1923" t="s">
        <v>2222</v>
      </c>
      <c r="F1923" t="s">
        <v>347</v>
      </c>
      <c r="G1923" t="s">
        <v>297</v>
      </c>
      <c r="H1923" t="s">
        <v>198</v>
      </c>
      <c r="I1923" t="s">
        <v>298</v>
      </c>
      <c r="J1923">
        <v>1967</v>
      </c>
      <c r="K1923">
        <v>1811</v>
      </c>
      <c r="L1923">
        <v>8</v>
      </c>
      <c r="M1923" t="s">
        <v>200</v>
      </c>
      <c r="N1923" t="s">
        <v>383</v>
      </c>
      <c r="O1923" t="s">
        <v>202</v>
      </c>
      <c r="P1923" t="s">
        <v>384</v>
      </c>
    </row>
    <row r="1924" spans="1:16" x14ac:dyDescent="0.25">
      <c r="A1924">
        <v>3412</v>
      </c>
      <c r="B1924" t="s">
        <v>360</v>
      </c>
      <c r="E1924" t="s">
        <v>2223</v>
      </c>
      <c r="F1924" t="s">
        <v>347</v>
      </c>
      <c r="G1924" t="s">
        <v>297</v>
      </c>
      <c r="H1924" t="s">
        <v>198</v>
      </c>
      <c r="I1924" t="s">
        <v>298</v>
      </c>
      <c r="J1924">
        <v>1965</v>
      </c>
      <c r="K1924">
        <v>10008</v>
      </c>
      <c r="L1924">
        <v>8</v>
      </c>
      <c r="M1924" t="s">
        <v>200</v>
      </c>
      <c r="N1924" t="s">
        <v>383</v>
      </c>
      <c r="O1924" t="s">
        <v>202</v>
      </c>
      <c r="P1924" t="s">
        <v>384</v>
      </c>
    </row>
    <row r="1925" spans="1:16" x14ac:dyDescent="0.25">
      <c r="A1925">
        <v>3413</v>
      </c>
      <c r="B1925" t="s">
        <v>360</v>
      </c>
      <c r="E1925" t="s">
        <v>2224</v>
      </c>
      <c r="F1925" t="s">
        <v>347</v>
      </c>
      <c r="G1925" t="s">
        <v>297</v>
      </c>
      <c r="H1925" t="s">
        <v>198</v>
      </c>
      <c r="I1925" t="s">
        <v>298</v>
      </c>
      <c r="J1925">
        <v>1967</v>
      </c>
      <c r="K1925">
        <v>2820</v>
      </c>
      <c r="L1925">
        <v>8</v>
      </c>
      <c r="M1925" t="s">
        <v>200</v>
      </c>
      <c r="N1925" t="s">
        <v>383</v>
      </c>
      <c r="O1925" t="s">
        <v>202</v>
      </c>
      <c r="P1925" t="s">
        <v>384</v>
      </c>
    </row>
    <row r="1926" spans="1:16" x14ac:dyDescent="0.25">
      <c r="A1926">
        <v>3414</v>
      </c>
      <c r="B1926" t="s">
        <v>360</v>
      </c>
      <c r="E1926" t="s">
        <v>2225</v>
      </c>
      <c r="F1926" t="s">
        <v>347</v>
      </c>
      <c r="G1926" t="s">
        <v>297</v>
      </c>
      <c r="H1926" t="s">
        <v>198</v>
      </c>
      <c r="I1926" t="s">
        <v>298</v>
      </c>
      <c r="J1926">
        <v>1967</v>
      </c>
      <c r="K1926">
        <v>12656</v>
      </c>
      <c r="L1926">
        <v>8</v>
      </c>
      <c r="M1926" t="s">
        <v>200</v>
      </c>
      <c r="N1926" t="s">
        <v>383</v>
      </c>
      <c r="O1926" t="s">
        <v>202</v>
      </c>
      <c r="P1926" t="s">
        <v>384</v>
      </c>
    </row>
    <row r="1927" spans="1:16" x14ac:dyDescent="0.25">
      <c r="A1927">
        <v>3415</v>
      </c>
      <c r="B1927" t="s">
        <v>360</v>
      </c>
      <c r="E1927" t="s">
        <v>2226</v>
      </c>
      <c r="F1927" t="s">
        <v>347</v>
      </c>
      <c r="G1927" t="s">
        <v>297</v>
      </c>
      <c r="H1927" t="s">
        <v>198</v>
      </c>
      <c r="I1927" t="s">
        <v>298</v>
      </c>
      <c r="J1927">
        <v>1967</v>
      </c>
      <c r="K1927">
        <v>13423</v>
      </c>
      <c r="L1927">
        <v>8</v>
      </c>
      <c r="M1927" t="s">
        <v>200</v>
      </c>
      <c r="N1927" t="s">
        <v>383</v>
      </c>
      <c r="O1927" t="s">
        <v>202</v>
      </c>
      <c r="P1927" t="s">
        <v>384</v>
      </c>
    </row>
    <row r="1928" spans="1:16" x14ac:dyDescent="0.25">
      <c r="A1928">
        <v>3416</v>
      </c>
      <c r="B1928" t="s">
        <v>360</v>
      </c>
      <c r="E1928" t="s">
        <v>2227</v>
      </c>
      <c r="F1928" t="s">
        <v>347</v>
      </c>
      <c r="G1928" t="s">
        <v>297</v>
      </c>
      <c r="H1928" t="s">
        <v>198</v>
      </c>
      <c r="I1928" t="s">
        <v>298</v>
      </c>
      <c r="J1928">
        <v>1969</v>
      </c>
      <c r="K1928">
        <v>2260</v>
      </c>
      <c r="L1928">
        <v>8</v>
      </c>
      <c r="M1928" t="s">
        <v>200</v>
      </c>
      <c r="N1928" t="s">
        <v>383</v>
      </c>
      <c r="O1928" t="s">
        <v>202</v>
      </c>
      <c r="P1928" t="s">
        <v>384</v>
      </c>
    </row>
    <row r="1929" spans="1:16" x14ac:dyDescent="0.25">
      <c r="A1929">
        <v>3417</v>
      </c>
      <c r="B1929" t="s">
        <v>360</v>
      </c>
      <c r="E1929" t="s">
        <v>2222</v>
      </c>
      <c r="F1929" t="s">
        <v>347</v>
      </c>
      <c r="G1929" t="s">
        <v>297</v>
      </c>
      <c r="H1929" t="s">
        <v>198</v>
      </c>
      <c r="I1929" t="s">
        <v>298</v>
      </c>
      <c r="J1929">
        <v>1977</v>
      </c>
      <c r="K1929">
        <v>7584</v>
      </c>
      <c r="L1929">
        <v>8</v>
      </c>
      <c r="M1929" t="s">
        <v>200</v>
      </c>
      <c r="N1929" t="s">
        <v>383</v>
      </c>
      <c r="O1929" t="s">
        <v>202</v>
      </c>
      <c r="P1929" t="s">
        <v>384</v>
      </c>
    </row>
    <row r="1930" spans="1:16" x14ac:dyDescent="0.25">
      <c r="A1930">
        <v>3418</v>
      </c>
      <c r="B1930" t="s">
        <v>360</v>
      </c>
      <c r="E1930" t="s">
        <v>2228</v>
      </c>
      <c r="F1930" t="s">
        <v>347</v>
      </c>
      <c r="G1930" t="s">
        <v>297</v>
      </c>
      <c r="H1930" t="s">
        <v>198</v>
      </c>
      <c r="I1930" t="s">
        <v>298</v>
      </c>
      <c r="J1930">
        <v>1981</v>
      </c>
      <c r="K1930">
        <v>18045</v>
      </c>
      <c r="L1930">
        <v>8</v>
      </c>
      <c r="M1930" t="s">
        <v>200</v>
      </c>
      <c r="N1930" t="s">
        <v>383</v>
      </c>
      <c r="O1930" t="s">
        <v>202</v>
      </c>
      <c r="P1930" t="s">
        <v>384</v>
      </c>
    </row>
    <row r="1931" spans="1:16" x14ac:dyDescent="0.25">
      <c r="A1931">
        <v>3419</v>
      </c>
      <c r="B1931" t="s">
        <v>360</v>
      </c>
      <c r="E1931" t="s">
        <v>2229</v>
      </c>
      <c r="F1931" t="s">
        <v>347</v>
      </c>
      <c r="G1931" t="s">
        <v>297</v>
      </c>
      <c r="H1931" t="s">
        <v>198</v>
      </c>
      <c r="I1931" t="s">
        <v>298</v>
      </c>
      <c r="J1931">
        <v>1981</v>
      </c>
      <c r="K1931">
        <v>1482</v>
      </c>
      <c r="L1931">
        <v>8</v>
      </c>
      <c r="M1931" t="s">
        <v>200</v>
      </c>
      <c r="N1931" t="s">
        <v>383</v>
      </c>
      <c r="O1931" t="s">
        <v>202</v>
      </c>
      <c r="P1931" t="s">
        <v>384</v>
      </c>
    </row>
    <row r="1932" spans="1:16" x14ac:dyDescent="0.25">
      <c r="A1932">
        <v>3420</v>
      </c>
      <c r="B1932" t="s">
        <v>360</v>
      </c>
      <c r="E1932" t="s">
        <v>2225</v>
      </c>
      <c r="F1932" t="s">
        <v>347</v>
      </c>
      <c r="G1932" t="s">
        <v>297</v>
      </c>
      <c r="H1932" t="s">
        <v>198</v>
      </c>
      <c r="I1932" t="s">
        <v>298</v>
      </c>
      <c r="J1932">
        <v>1984</v>
      </c>
      <c r="K1932">
        <v>2998</v>
      </c>
      <c r="L1932">
        <v>8</v>
      </c>
      <c r="M1932" t="s">
        <v>200</v>
      </c>
      <c r="N1932" t="s">
        <v>383</v>
      </c>
      <c r="O1932" t="s">
        <v>202</v>
      </c>
      <c r="P1932" t="s">
        <v>384</v>
      </c>
    </row>
    <row r="1933" spans="1:16" x14ac:dyDescent="0.25">
      <c r="A1933">
        <v>3421</v>
      </c>
      <c r="B1933" t="s">
        <v>360</v>
      </c>
      <c r="E1933" t="s">
        <v>2230</v>
      </c>
      <c r="F1933" t="s">
        <v>347</v>
      </c>
      <c r="G1933" t="s">
        <v>297</v>
      </c>
      <c r="H1933" t="s">
        <v>198</v>
      </c>
      <c r="I1933" t="s">
        <v>298</v>
      </c>
      <c r="J1933">
        <v>1965</v>
      </c>
      <c r="K1933">
        <v>23391</v>
      </c>
      <c r="L1933">
        <v>8</v>
      </c>
      <c r="M1933" t="s">
        <v>200</v>
      </c>
      <c r="N1933" t="s">
        <v>383</v>
      </c>
      <c r="O1933" t="s">
        <v>202</v>
      </c>
      <c r="P1933" t="s">
        <v>384</v>
      </c>
    </row>
    <row r="1934" spans="1:16" x14ac:dyDescent="0.25">
      <c r="A1934">
        <v>3422</v>
      </c>
      <c r="B1934" t="s">
        <v>360</v>
      </c>
      <c r="E1934" t="s">
        <v>2231</v>
      </c>
      <c r="F1934" t="s">
        <v>347</v>
      </c>
      <c r="G1934" t="s">
        <v>297</v>
      </c>
      <c r="H1934" t="s">
        <v>198</v>
      </c>
      <c r="I1934" t="s">
        <v>298</v>
      </c>
      <c r="J1934">
        <v>1977</v>
      </c>
      <c r="K1934">
        <v>49323</v>
      </c>
      <c r="L1934">
        <v>8</v>
      </c>
      <c r="M1934" t="s">
        <v>200</v>
      </c>
      <c r="N1934" t="s">
        <v>436</v>
      </c>
      <c r="O1934" t="s">
        <v>202</v>
      </c>
      <c r="P1934" t="s">
        <v>384</v>
      </c>
    </row>
    <row r="1935" spans="1:16" x14ac:dyDescent="0.25">
      <c r="A1935">
        <v>3423</v>
      </c>
      <c r="B1935" t="s">
        <v>360</v>
      </c>
      <c r="E1935" t="s">
        <v>2232</v>
      </c>
      <c r="F1935" t="s">
        <v>347</v>
      </c>
      <c r="G1935" t="s">
        <v>297</v>
      </c>
      <c r="H1935" t="s">
        <v>198</v>
      </c>
      <c r="I1935" t="s">
        <v>298</v>
      </c>
      <c r="J1935">
        <v>1988</v>
      </c>
      <c r="K1935">
        <v>2237</v>
      </c>
      <c r="L1935">
        <v>8</v>
      </c>
      <c r="M1935" t="s">
        <v>200</v>
      </c>
      <c r="N1935" t="s">
        <v>383</v>
      </c>
      <c r="O1935" t="s">
        <v>202</v>
      </c>
      <c r="P1935" t="s">
        <v>384</v>
      </c>
    </row>
    <row r="1936" spans="1:16" x14ac:dyDescent="0.25">
      <c r="A1936">
        <v>3424</v>
      </c>
      <c r="B1936" t="s">
        <v>360</v>
      </c>
      <c r="E1936" t="s">
        <v>2233</v>
      </c>
      <c r="F1936" t="s">
        <v>347</v>
      </c>
      <c r="G1936" t="s">
        <v>297</v>
      </c>
      <c r="H1936" t="s">
        <v>198</v>
      </c>
      <c r="I1936" t="s">
        <v>298</v>
      </c>
      <c r="J1936">
        <v>1973</v>
      </c>
      <c r="K1936">
        <v>5266</v>
      </c>
      <c r="L1936">
        <v>8</v>
      </c>
      <c r="M1936" t="s">
        <v>200</v>
      </c>
      <c r="N1936" t="s">
        <v>383</v>
      </c>
      <c r="O1936" t="s">
        <v>202</v>
      </c>
      <c r="P1936" t="s">
        <v>384</v>
      </c>
    </row>
    <row r="1937" spans="1:16" x14ac:dyDescent="0.25">
      <c r="A1937">
        <v>3425</v>
      </c>
      <c r="B1937" t="s">
        <v>360</v>
      </c>
      <c r="E1937" t="s">
        <v>2234</v>
      </c>
      <c r="F1937" t="s">
        <v>347</v>
      </c>
      <c r="G1937" t="s">
        <v>297</v>
      </c>
      <c r="H1937" t="s">
        <v>198</v>
      </c>
      <c r="I1937" t="s">
        <v>298</v>
      </c>
      <c r="J1937">
        <v>1974</v>
      </c>
      <c r="K1937">
        <v>1899</v>
      </c>
      <c r="L1937">
        <v>8</v>
      </c>
      <c r="M1937" t="s">
        <v>200</v>
      </c>
      <c r="N1937" t="s">
        <v>467</v>
      </c>
      <c r="O1937" t="s">
        <v>202</v>
      </c>
      <c r="P1937" t="s">
        <v>365</v>
      </c>
    </row>
    <row r="1938" spans="1:16" x14ac:dyDescent="0.25">
      <c r="A1938">
        <v>3426</v>
      </c>
      <c r="B1938" t="s">
        <v>360</v>
      </c>
      <c r="E1938" t="s">
        <v>2235</v>
      </c>
      <c r="F1938" t="s">
        <v>347</v>
      </c>
      <c r="G1938" t="s">
        <v>297</v>
      </c>
      <c r="H1938" t="s">
        <v>198</v>
      </c>
      <c r="I1938" t="s">
        <v>298</v>
      </c>
      <c r="J1938">
        <v>1984</v>
      </c>
      <c r="K1938">
        <v>21926</v>
      </c>
      <c r="L1938">
        <v>8</v>
      </c>
      <c r="M1938" t="s">
        <v>200</v>
      </c>
      <c r="N1938" t="s">
        <v>383</v>
      </c>
      <c r="O1938" t="s">
        <v>202</v>
      </c>
      <c r="P1938" t="s">
        <v>384</v>
      </c>
    </row>
    <row r="1939" spans="1:16" x14ac:dyDescent="0.25">
      <c r="A1939">
        <v>3427</v>
      </c>
      <c r="B1939" t="s">
        <v>360</v>
      </c>
      <c r="E1939" t="s">
        <v>403</v>
      </c>
      <c r="F1939" t="s">
        <v>347</v>
      </c>
      <c r="G1939" t="s">
        <v>297</v>
      </c>
      <c r="H1939" t="s">
        <v>198</v>
      </c>
      <c r="I1939" t="s">
        <v>298</v>
      </c>
      <c r="J1939">
        <v>1977</v>
      </c>
      <c r="K1939">
        <v>13392</v>
      </c>
      <c r="L1939">
        <v>8</v>
      </c>
      <c r="M1939" t="s">
        <v>200</v>
      </c>
      <c r="N1939" t="s">
        <v>383</v>
      </c>
      <c r="O1939" t="s">
        <v>202</v>
      </c>
      <c r="P1939" t="s">
        <v>384</v>
      </c>
    </row>
    <row r="1940" spans="1:16" x14ac:dyDescent="0.25">
      <c r="A1940">
        <v>3428</v>
      </c>
      <c r="B1940" t="s">
        <v>360</v>
      </c>
      <c r="E1940" t="s">
        <v>2236</v>
      </c>
      <c r="F1940" t="s">
        <v>347</v>
      </c>
      <c r="G1940" t="s">
        <v>297</v>
      </c>
      <c r="H1940" t="s">
        <v>198</v>
      </c>
      <c r="I1940" t="s">
        <v>298</v>
      </c>
      <c r="J1940">
        <v>1980</v>
      </c>
      <c r="K1940">
        <v>9389</v>
      </c>
      <c r="L1940">
        <v>8</v>
      </c>
      <c r="M1940" t="s">
        <v>200</v>
      </c>
      <c r="N1940" t="s">
        <v>383</v>
      </c>
      <c r="O1940" t="s">
        <v>202</v>
      </c>
      <c r="P1940" t="s">
        <v>384</v>
      </c>
    </row>
    <row r="1941" spans="1:16" x14ac:dyDescent="0.25">
      <c r="A1941">
        <v>3429</v>
      </c>
      <c r="B1941" t="s">
        <v>360</v>
      </c>
      <c r="E1941" t="s">
        <v>2237</v>
      </c>
      <c r="F1941" t="s">
        <v>347</v>
      </c>
      <c r="G1941" t="s">
        <v>297</v>
      </c>
      <c r="H1941" t="s">
        <v>198</v>
      </c>
      <c r="I1941" t="s">
        <v>298</v>
      </c>
      <c r="J1941">
        <v>1986</v>
      </c>
      <c r="K1941">
        <v>41160</v>
      </c>
      <c r="L1941">
        <v>8</v>
      </c>
      <c r="M1941" t="s">
        <v>200</v>
      </c>
      <c r="N1941" t="s">
        <v>383</v>
      </c>
      <c r="O1941" t="s">
        <v>202</v>
      </c>
      <c r="P1941" t="s">
        <v>384</v>
      </c>
    </row>
    <row r="1942" spans="1:16" x14ac:dyDescent="0.25">
      <c r="A1942">
        <v>3430</v>
      </c>
      <c r="B1942" t="s">
        <v>360</v>
      </c>
      <c r="E1942" t="s">
        <v>2238</v>
      </c>
      <c r="F1942" t="s">
        <v>347</v>
      </c>
      <c r="G1942" t="s">
        <v>297</v>
      </c>
      <c r="H1942" t="s">
        <v>198</v>
      </c>
      <c r="I1942" t="s">
        <v>298</v>
      </c>
      <c r="J1942">
        <v>1980</v>
      </c>
      <c r="K1942">
        <v>29891</v>
      </c>
      <c r="L1942">
        <v>8</v>
      </c>
      <c r="M1942" t="s">
        <v>200</v>
      </c>
      <c r="N1942" t="s">
        <v>383</v>
      </c>
      <c r="O1942" t="s">
        <v>202</v>
      </c>
      <c r="P1942" t="s">
        <v>384</v>
      </c>
    </row>
    <row r="1943" spans="1:16" x14ac:dyDescent="0.25">
      <c r="A1943">
        <v>3431</v>
      </c>
      <c r="B1943" t="s">
        <v>360</v>
      </c>
      <c r="E1943" t="s">
        <v>2239</v>
      </c>
      <c r="F1943" t="s">
        <v>347</v>
      </c>
      <c r="G1943" t="s">
        <v>297</v>
      </c>
      <c r="H1943" t="s">
        <v>198</v>
      </c>
      <c r="I1943" t="s">
        <v>298</v>
      </c>
      <c r="J1943">
        <v>1980</v>
      </c>
      <c r="K1943">
        <v>12477</v>
      </c>
      <c r="L1943">
        <v>8</v>
      </c>
      <c r="M1943" t="s">
        <v>200</v>
      </c>
      <c r="N1943" t="s">
        <v>383</v>
      </c>
      <c r="O1943" t="s">
        <v>202</v>
      </c>
      <c r="P1943" t="s">
        <v>384</v>
      </c>
    </row>
    <row r="1944" spans="1:16" x14ac:dyDescent="0.25">
      <c r="A1944">
        <v>3432</v>
      </c>
      <c r="B1944" t="s">
        <v>360</v>
      </c>
      <c r="E1944" t="s">
        <v>2240</v>
      </c>
      <c r="F1944" t="s">
        <v>347</v>
      </c>
      <c r="G1944" t="s">
        <v>297</v>
      </c>
      <c r="H1944" t="s">
        <v>198</v>
      </c>
      <c r="I1944" t="s">
        <v>298</v>
      </c>
      <c r="J1944">
        <v>1984</v>
      </c>
      <c r="K1944">
        <v>32835</v>
      </c>
      <c r="L1944">
        <v>8</v>
      </c>
      <c r="M1944" t="s">
        <v>200</v>
      </c>
      <c r="N1944" t="s">
        <v>383</v>
      </c>
      <c r="O1944" t="s">
        <v>202</v>
      </c>
      <c r="P1944" t="s">
        <v>384</v>
      </c>
    </row>
    <row r="1945" spans="1:16" x14ac:dyDescent="0.25">
      <c r="A1945">
        <v>3433</v>
      </c>
      <c r="B1945" t="s">
        <v>360</v>
      </c>
      <c r="E1945" t="s">
        <v>2241</v>
      </c>
      <c r="F1945" t="s">
        <v>347</v>
      </c>
      <c r="G1945" t="s">
        <v>297</v>
      </c>
      <c r="H1945" t="s">
        <v>198</v>
      </c>
      <c r="I1945" t="s">
        <v>298</v>
      </c>
      <c r="J1945">
        <v>1973</v>
      </c>
      <c r="K1945">
        <v>17860</v>
      </c>
      <c r="L1945">
        <v>8</v>
      </c>
      <c r="M1945" t="s">
        <v>200</v>
      </c>
      <c r="N1945" t="s">
        <v>383</v>
      </c>
      <c r="O1945" t="s">
        <v>202</v>
      </c>
      <c r="P1945" t="s">
        <v>384</v>
      </c>
    </row>
    <row r="1946" spans="1:16" x14ac:dyDescent="0.25">
      <c r="A1946">
        <v>3434</v>
      </c>
      <c r="B1946" t="s">
        <v>360</v>
      </c>
      <c r="E1946" t="s">
        <v>2242</v>
      </c>
      <c r="F1946" t="s">
        <v>347</v>
      </c>
      <c r="G1946" t="s">
        <v>297</v>
      </c>
      <c r="H1946" t="s">
        <v>198</v>
      </c>
      <c r="I1946" t="s">
        <v>298</v>
      </c>
      <c r="J1946">
        <v>1977</v>
      </c>
      <c r="K1946">
        <v>12629</v>
      </c>
      <c r="L1946">
        <v>8</v>
      </c>
      <c r="M1946" t="s">
        <v>200</v>
      </c>
      <c r="N1946" t="s">
        <v>383</v>
      </c>
      <c r="O1946" t="s">
        <v>202</v>
      </c>
      <c r="P1946" t="s">
        <v>384</v>
      </c>
    </row>
    <row r="1947" spans="1:16" x14ac:dyDescent="0.25">
      <c r="A1947">
        <v>3435</v>
      </c>
      <c r="B1947" t="s">
        <v>360</v>
      </c>
      <c r="E1947" t="s">
        <v>2243</v>
      </c>
      <c r="F1947" t="s">
        <v>347</v>
      </c>
      <c r="G1947" t="s">
        <v>297</v>
      </c>
      <c r="H1947" t="s">
        <v>198</v>
      </c>
      <c r="I1947" t="s">
        <v>298</v>
      </c>
      <c r="J1947">
        <v>1980</v>
      </c>
      <c r="K1947">
        <v>15298</v>
      </c>
      <c r="L1947">
        <v>8</v>
      </c>
      <c r="M1947" t="s">
        <v>200</v>
      </c>
      <c r="N1947" t="s">
        <v>383</v>
      </c>
      <c r="O1947" t="s">
        <v>202</v>
      </c>
      <c r="P1947" t="s">
        <v>384</v>
      </c>
    </row>
    <row r="1948" spans="1:16" x14ac:dyDescent="0.25">
      <c r="A1948">
        <v>3436</v>
      </c>
      <c r="B1948" t="s">
        <v>360</v>
      </c>
      <c r="E1948" t="s">
        <v>2244</v>
      </c>
      <c r="F1948" t="s">
        <v>347</v>
      </c>
      <c r="G1948" t="s">
        <v>297</v>
      </c>
      <c r="H1948" t="s">
        <v>198</v>
      </c>
      <c r="I1948" t="s">
        <v>298</v>
      </c>
      <c r="J1948">
        <v>1982</v>
      </c>
      <c r="K1948">
        <v>4767</v>
      </c>
      <c r="L1948">
        <v>8</v>
      </c>
      <c r="M1948" t="s">
        <v>200</v>
      </c>
      <c r="N1948" t="s">
        <v>383</v>
      </c>
      <c r="O1948" t="s">
        <v>202</v>
      </c>
      <c r="P1948" t="s">
        <v>384</v>
      </c>
    </row>
    <row r="1949" spans="1:16" x14ac:dyDescent="0.25">
      <c r="A1949">
        <v>3437</v>
      </c>
      <c r="B1949" t="s">
        <v>360</v>
      </c>
      <c r="E1949" t="s">
        <v>2180</v>
      </c>
      <c r="F1949" t="s">
        <v>347</v>
      </c>
      <c r="G1949" t="s">
        <v>297</v>
      </c>
      <c r="H1949" t="s">
        <v>198</v>
      </c>
      <c r="I1949" t="s">
        <v>298</v>
      </c>
      <c r="J1949">
        <v>1984</v>
      </c>
      <c r="K1949">
        <v>7968</v>
      </c>
      <c r="L1949">
        <v>8</v>
      </c>
      <c r="M1949" t="s">
        <v>200</v>
      </c>
      <c r="N1949" t="s">
        <v>383</v>
      </c>
      <c r="O1949" t="s">
        <v>202</v>
      </c>
      <c r="P1949" t="s">
        <v>384</v>
      </c>
    </row>
    <row r="1950" spans="1:16" x14ac:dyDescent="0.25">
      <c r="A1950">
        <v>3438</v>
      </c>
      <c r="B1950" t="s">
        <v>360</v>
      </c>
      <c r="E1950" t="s">
        <v>2245</v>
      </c>
      <c r="F1950" t="s">
        <v>347</v>
      </c>
      <c r="G1950" t="s">
        <v>297</v>
      </c>
      <c r="H1950" t="s">
        <v>198</v>
      </c>
      <c r="I1950" t="s">
        <v>298</v>
      </c>
      <c r="J1950">
        <v>1977</v>
      </c>
      <c r="K1950">
        <v>5604</v>
      </c>
      <c r="L1950">
        <v>8</v>
      </c>
      <c r="M1950" t="s">
        <v>200</v>
      </c>
      <c r="N1950" t="s">
        <v>383</v>
      </c>
      <c r="O1950" t="s">
        <v>202</v>
      </c>
      <c r="P1950" t="s">
        <v>384</v>
      </c>
    </row>
    <row r="1951" spans="1:16" x14ac:dyDescent="0.25">
      <c r="A1951">
        <v>3439</v>
      </c>
      <c r="B1951" t="s">
        <v>360</v>
      </c>
      <c r="E1951" t="s">
        <v>2246</v>
      </c>
      <c r="F1951" t="s">
        <v>347</v>
      </c>
      <c r="G1951" t="s">
        <v>297</v>
      </c>
      <c r="H1951" t="s">
        <v>198</v>
      </c>
      <c r="I1951" t="s">
        <v>298</v>
      </c>
      <c r="J1951">
        <v>1978</v>
      </c>
      <c r="K1951">
        <v>5836</v>
      </c>
      <c r="L1951">
        <v>8</v>
      </c>
      <c r="M1951" t="s">
        <v>200</v>
      </c>
      <c r="N1951" t="s">
        <v>383</v>
      </c>
      <c r="O1951" t="s">
        <v>202</v>
      </c>
      <c r="P1951" t="s">
        <v>384</v>
      </c>
    </row>
    <row r="1952" spans="1:16" x14ac:dyDescent="0.25">
      <c r="A1952">
        <v>3440</v>
      </c>
      <c r="B1952" t="s">
        <v>360</v>
      </c>
      <c r="E1952" t="s">
        <v>2247</v>
      </c>
      <c r="F1952" t="s">
        <v>347</v>
      </c>
      <c r="G1952" t="s">
        <v>297</v>
      </c>
      <c r="H1952" t="s">
        <v>198</v>
      </c>
      <c r="I1952" t="s">
        <v>298</v>
      </c>
      <c r="J1952">
        <v>1986</v>
      </c>
      <c r="K1952">
        <v>28967</v>
      </c>
      <c r="L1952">
        <v>8</v>
      </c>
      <c r="M1952" t="s">
        <v>200</v>
      </c>
      <c r="N1952" t="s">
        <v>383</v>
      </c>
      <c r="O1952" t="s">
        <v>202</v>
      </c>
      <c r="P1952" t="s">
        <v>384</v>
      </c>
    </row>
    <row r="1953" spans="1:16" x14ac:dyDescent="0.25">
      <c r="A1953">
        <v>3441</v>
      </c>
      <c r="B1953" t="s">
        <v>360</v>
      </c>
      <c r="E1953" t="s">
        <v>2248</v>
      </c>
      <c r="F1953" t="s">
        <v>347</v>
      </c>
      <c r="G1953" t="s">
        <v>297</v>
      </c>
      <c r="H1953" t="s">
        <v>198</v>
      </c>
      <c r="I1953" t="s">
        <v>298</v>
      </c>
      <c r="J1953">
        <v>1993</v>
      </c>
      <c r="K1953">
        <v>470016</v>
      </c>
      <c r="L1953">
        <v>8</v>
      </c>
      <c r="M1953" t="s">
        <v>200</v>
      </c>
      <c r="N1953" t="s">
        <v>383</v>
      </c>
      <c r="O1953" t="s">
        <v>202</v>
      </c>
      <c r="P1953" t="s">
        <v>384</v>
      </c>
    </row>
    <row r="1954" spans="1:16" x14ac:dyDescent="0.25">
      <c r="A1954">
        <v>3442</v>
      </c>
      <c r="B1954" t="s">
        <v>360</v>
      </c>
      <c r="E1954" t="s">
        <v>2249</v>
      </c>
      <c r="F1954" t="s">
        <v>347</v>
      </c>
      <c r="G1954" t="s">
        <v>297</v>
      </c>
      <c r="H1954" t="s">
        <v>198</v>
      </c>
      <c r="I1954" t="s">
        <v>298</v>
      </c>
      <c r="J1954">
        <v>1973</v>
      </c>
      <c r="K1954">
        <v>14663</v>
      </c>
      <c r="L1954">
        <v>8</v>
      </c>
      <c r="M1954" t="s">
        <v>200</v>
      </c>
      <c r="N1954" t="s">
        <v>383</v>
      </c>
      <c r="O1954" t="s">
        <v>202</v>
      </c>
      <c r="P1954" t="s">
        <v>384</v>
      </c>
    </row>
    <row r="1955" spans="1:16" x14ac:dyDescent="0.25">
      <c r="A1955">
        <v>3443</v>
      </c>
      <c r="B1955" t="s">
        <v>360</v>
      </c>
      <c r="E1955" t="s">
        <v>2250</v>
      </c>
      <c r="F1955" t="s">
        <v>347</v>
      </c>
      <c r="G1955" t="s">
        <v>297</v>
      </c>
      <c r="H1955" t="s">
        <v>198</v>
      </c>
      <c r="I1955" t="s">
        <v>298</v>
      </c>
      <c r="J1955">
        <v>1975</v>
      </c>
      <c r="K1955">
        <v>3257</v>
      </c>
      <c r="L1955">
        <v>8</v>
      </c>
      <c r="M1955" t="s">
        <v>200</v>
      </c>
      <c r="N1955" t="s">
        <v>383</v>
      </c>
      <c r="O1955" t="s">
        <v>202</v>
      </c>
      <c r="P1955" t="s">
        <v>384</v>
      </c>
    </row>
    <row r="1956" spans="1:16" x14ac:dyDescent="0.25">
      <c r="A1956">
        <v>3444</v>
      </c>
      <c r="B1956" t="s">
        <v>360</v>
      </c>
      <c r="E1956" t="s">
        <v>2251</v>
      </c>
      <c r="F1956" t="s">
        <v>347</v>
      </c>
      <c r="G1956" t="s">
        <v>297</v>
      </c>
      <c r="H1956" t="s">
        <v>198</v>
      </c>
      <c r="I1956" t="s">
        <v>298</v>
      </c>
      <c r="J1956">
        <v>1977</v>
      </c>
      <c r="K1956">
        <v>913</v>
      </c>
      <c r="L1956">
        <v>8</v>
      </c>
      <c r="M1956" t="s">
        <v>200</v>
      </c>
      <c r="N1956" t="s">
        <v>467</v>
      </c>
      <c r="O1956" t="s">
        <v>202</v>
      </c>
      <c r="P1956" t="s">
        <v>365</v>
      </c>
    </row>
    <row r="1957" spans="1:16" x14ac:dyDescent="0.25">
      <c r="A1957">
        <v>3445</v>
      </c>
      <c r="B1957" t="s">
        <v>360</v>
      </c>
      <c r="E1957" t="s">
        <v>2252</v>
      </c>
      <c r="F1957" t="s">
        <v>347</v>
      </c>
      <c r="G1957" t="s">
        <v>297</v>
      </c>
      <c r="H1957" t="s">
        <v>198</v>
      </c>
      <c r="I1957" t="s">
        <v>298</v>
      </c>
      <c r="J1957">
        <v>1973</v>
      </c>
      <c r="K1957">
        <v>6205</v>
      </c>
      <c r="L1957">
        <v>8</v>
      </c>
      <c r="M1957" t="s">
        <v>200</v>
      </c>
      <c r="N1957" t="s">
        <v>383</v>
      </c>
      <c r="O1957" t="s">
        <v>202</v>
      </c>
      <c r="P1957" t="s">
        <v>384</v>
      </c>
    </row>
    <row r="1958" spans="1:16" x14ac:dyDescent="0.25">
      <c r="A1958">
        <v>3446</v>
      </c>
      <c r="B1958" t="s">
        <v>360</v>
      </c>
      <c r="E1958" t="s">
        <v>2253</v>
      </c>
      <c r="F1958" t="s">
        <v>347</v>
      </c>
      <c r="G1958" t="s">
        <v>297</v>
      </c>
      <c r="H1958" t="s">
        <v>198</v>
      </c>
      <c r="I1958" t="s">
        <v>298</v>
      </c>
      <c r="J1958">
        <v>1973</v>
      </c>
      <c r="K1958">
        <v>307</v>
      </c>
      <c r="L1958">
        <v>8</v>
      </c>
      <c r="M1958" t="s">
        <v>200</v>
      </c>
      <c r="N1958" t="s">
        <v>467</v>
      </c>
      <c r="O1958" t="s">
        <v>202</v>
      </c>
      <c r="P1958" t="s">
        <v>365</v>
      </c>
    </row>
    <row r="1959" spans="1:16" x14ac:dyDescent="0.25">
      <c r="A1959">
        <v>3447</v>
      </c>
      <c r="B1959" t="s">
        <v>360</v>
      </c>
      <c r="E1959" t="s">
        <v>2254</v>
      </c>
      <c r="F1959" t="s">
        <v>347</v>
      </c>
      <c r="G1959" t="s">
        <v>297</v>
      </c>
      <c r="H1959" t="s">
        <v>198</v>
      </c>
      <c r="I1959" t="s">
        <v>298</v>
      </c>
      <c r="J1959">
        <v>1981</v>
      </c>
      <c r="K1959">
        <v>7844</v>
      </c>
      <c r="L1959">
        <v>8</v>
      </c>
      <c r="M1959" t="s">
        <v>200</v>
      </c>
      <c r="N1959" t="s">
        <v>383</v>
      </c>
      <c r="O1959" t="s">
        <v>202</v>
      </c>
      <c r="P1959" t="s">
        <v>384</v>
      </c>
    </row>
    <row r="1960" spans="1:16" x14ac:dyDescent="0.25">
      <c r="A1960">
        <v>3448</v>
      </c>
      <c r="B1960" t="s">
        <v>360</v>
      </c>
      <c r="E1960" t="s">
        <v>2255</v>
      </c>
      <c r="F1960" t="s">
        <v>347</v>
      </c>
      <c r="G1960" t="s">
        <v>297</v>
      </c>
      <c r="H1960" t="s">
        <v>198</v>
      </c>
      <c r="I1960" t="s">
        <v>298</v>
      </c>
      <c r="J1960">
        <v>1981</v>
      </c>
      <c r="K1960">
        <v>20091</v>
      </c>
      <c r="L1960">
        <v>8</v>
      </c>
      <c r="M1960" t="s">
        <v>200</v>
      </c>
      <c r="N1960" t="s">
        <v>383</v>
      </c>
      <c r="O1960" t="s">
        <v>202</v>
      </c>
      <c r="P1960" t="s">
        <v>384</v>
      </c>
    </row>
    <row r="1961" spans="1:16" x14ac:dyDescent="0.25">
      <c r="A1961">
        <v>3449</v>
      </c>
      <c r="B1961" t="s">
        <v>360</v>
      </c>
      <c r="E1961" t="s">
        <v>2256</v>
      </c>
      <c r="F1961" t="s">
        <v>347</v>
      </c>
      <c r="G1961" t="s">
        <v>297</v>
      </c>
      <c r="H1961" t="s">
        <v>198</v>
      </c>
      <c r="I1961" t="s">
        <v>298</v>
      </c>
      <c r="J1961">
        <v>1984</v>
      </c>
      <c r="K1961">
        <v>6933</v>
      </c>
      <c r="L1961">
        <v>8</v>
      </c>
      <c r="M1961" t="s">
        <v>200</v>
      </c>
      <c r="N1961" t="s">
        <v>383</v>
      </c>
      <c r="O1961" t="s">
        <v>202</v>
      </c>
      <c r="P1961" t="s">
        <v>384</v>
      </c>
    </row>
    <row r="1962" spans="1:16" x14ac:dyDescent="0.25">
      <c r="A1962">
        <v>3450</v>
      </c>
      <c r="B1962" t="s">
        <v>360</v>
      </c>
      <c r="E1962" t="s">
        <v>2257</v>
      </c>
      <c r="F1962" t="s">
        <v>347</v>
      </c>
      <c r="G1962" t="s">
        <v>297</v>
      </c>
      <c r="H1962" t="s">
        <v>198</v>
      </c>
      <c r="I1962" t="s">
        <v>298</v>
      </c>
      <c r="J1962">
        <v>1982</v>
      </c>
      <c r="K1962">
        <v>4064</v>
      </c>
      <c r="L1962">
        <v>8</v>
      </c>
      <c r="M1962" t="s">
        <v>200</v>
      </c>
      <c r="N1962" t="s">
        <v>383</v>
      </c>
      <c r="O1962" t="s">
        <v>202</v>
      </c>
      <c r="P1962" t="s">
        <v>384</v>
      </c>
    </row>
    <row r="1963" spans="1:16" x14ac:dyDescent="0.25">
      <c r="A1963">
        <v>3451</v>
      </c>
      <c r="B1963" t="s">
        <v>360</v>
      </c>
      <c r="E1963" t="s">
        <v>2258</v>
      </c>
      <c r="F1963" t="s">
        <v>347</v>
      </c>
      <c r="G1963" t="s">
        <v>297</v>
      </c>
      <c r="H1963" t="s">
        <v>198</v>
      </c>
      <c r="I1963" t="s">
        <v>298</v>
      </c>
      <c r="J1963">
        <v>1978</v>
      </c>
      <c r="K1963">
        <v>73106</v>
      </c>
      <c r="L1963">
        <v>8</v>
      </c>
      <c r="M1963" t="s">
        <v>200</v>
      </c>
      <c r="N1963" t="s">
        <v>383</v>
      </c>
      <c r="O1963" t="s">
        <v>202</v>
      </c>
      <c r="P1963" t="s">
        <v>384</v>
      </c>
    </row>
    <row r="1964" spans="1:16" x14ac:dyDescent="0.25">
      <c r="A1964">
        <v>3452</v>
      </c>
      <c r="B1964" t="s">
        <v>360</v>
      </c>
      <c r="E1964" t="s">
        <v>2259</v>
      </c>
      <c r="F1964" t="s">
        <v>347</v>
      </c>
      <c r="G1964" t="s">
        <v>297</v>
      </c>
      <c r="H1964" t="s">
        <v>198</v>
      </c>
      <c r="I1964" t="s">
        <v>298</v>
      </c>
      <c r="J1964">
        <v>1987</v>
      </c>
      <c r="K1964">
        <v>16960</v>
      </c>
      <c r="L1964">
        <v>8</v>
      </c>
      <c r="M1964" t="s">
        <v>200</v>
      </c>
      <c r="N1964" t="s">
        <v>383</v>
      </c>
      <c r="O1964" t="s">
        <v>202</v>
      </c>
      <c r="P1964" t="s">
        <v>384</v>
      </c>
    </row>
    <row r="1965" spans="1:16" x14ac:dyDescent="0.25">
      <c r="A1965">
        <v>3453</v>
      </c>
      <c r="B1965" t="s">
        <v>360</v>
      </c>
      <c r="E1965" t="s">
        <v>2260</v>
      </c>
      <c r="F1965" t="s">
        <v>347</v>
      </c>
      <c r="G1965" t="s">
        <v>297</v>
      </c>
      <c r="H1965" t="s">
        <v>198</v>
      </c>
      <c r="I1965" t="s">
        <v>298</v>
      </c>
      <c r="J1965">
        <v>1985</v>
      </c>
      <c r="K1965">
        <v>31725</v>
      </c>
      <c r="L1965">
        <v>8</v>
      </c>
      <c r="M1965" t="s">
        <v>200</v>
      </c>
      <c r="N1965" t="s">
        <v>383</v>
      </c>
      <c r="O1965" t="s">
        <v>202</v>
      </c>
      <c r="P1965" t="s">
        <v>384</v>
      </c>
    </row>
    <row r="1966" spans="1:16" x14ac:dyDescent="0.25">
      <c r="A1966">
        <v>3454</v>
      </c>
      <c r="B1966" t="s">
        <v>360</v>
      </c>
      <c r="E1966" t="s">
        <v>2261</v>
      </c>
      <c r="F1966" t="s">
        <v>347</v>
      </c>
      <c r="G1966" t="s">
        <v>297</v>
      </c>
      <c r="H1966" t="s">
        <v>198</v>
      </c>
      <c r="I1966" t="s">
        <v>298</v>
      </c>
      <c r="J1966">
        <v>1978</v>
      </c>
      <c r="K1966">
        <v>14385</v>
      </c>
      <c r="L1966">
        <v>8</v>
      </c>
      <c r="M1966" t="s">
        <v>200</v>
      </c>
      <c r="N1966" t="s">
        <v>383</v>
      </c>
      <c r="O1966" t="s">
        <v>202</v>
      </c>
      <c r="P1966" t="s">
        <v>384</v>
      </c>
    </row>
    <row r="1967" spans="1:16" x14ac:dyDescent="0.25">
      <c r="A1967">
        <v>3455</v>
      </c>
      <c r="B1967" t="s">
        <v>360</v>
      </c>
      <c r="E1967" t="s">
        <v>2262</v>
      </c>
      <c r="F1967" t="s">
        <v>347</v>
      </c>
      <c r="G1967" t="s">
        <v>297</v>
      </c>
      <c r="H1967" t="s">
        <v>198</v>
      </c>
      <c r="I1967" t="s">
        <v>298</v>
      </c>
      <c r="J1967">
        <v>1979</v>
      </c>
      <c r="K1967">
        <v>11093</v>
      </c>
      <c r="L1967">
        <v>8</v>
      </c>
      <c r="M1967" t="s">
        <v>200</v>
      </c>
      <c r="N1967" t="s">
        <v>383</v>
      </c>
      <c r="O1967" t="s">
        <v>202</v>
      </c>
      <c r="P1967" t="s">
        <v>384</v>
      </c>
    </row>
    <row r="1968" spans="1:16" x14ac:dyDescent="0.25">
      <c r="A1968">
        <v>3456</v>
      </c>
      <c r="B1968" t="s">
        <v>360</v>
      </c>
      <c r="E1968" t="s">
        <v>2263</v>
      </c>
      <c r="F1968" t="s">
        <v>347</v>
      </c>
      <c r="G1968" t="s">
        <v>297</v>
      </c>
      <c r="H1968" t="s">
        <v>198</v>
      </c>
      <c r="I1968" t="s">
        <v>298</v>
      </c>
      <c r="J1968">
        <v>1986</v>
      </c>
      <c r="K1968">
        <v>10691</v>
      </c>
      <c r="L1968">
        <v>8</v>
      </c>
      <c r="M1968" t="s">
        <v>200</v>
      </c>
      <c r="N1968" t="s">
        <v>467</v>
      </c>
      <c r="O1968" t="s">
        <v>202</v>
      </c>
      <c r="P1968" t="s">
        <v>365</v>
      </c>
    </row>
    <row r="1969" spans="1:16" x14ac:dyDescent="0.25">
      <c r="A1969">
        <v>3457</v>
      </c>
      <c r="B1969" t="s">
        <v>360</v>
      </c>
      <c r="E1969" t="s">
        <v>2264</v>
      </c>
      <c r="F1969" t="s">
        <v>347</v>
      </c>
      <c r="G1969" t="s">
        <v>297</v>
      </c>
      <c r="H1969" t="s">
        <v>198</v>
      </c>
      <c r="I1969" t="s">
        <v>298</v>
      </c>
      <c r="J1969">
        <v>1979</v>
      </c>
      <c r="K1969">
        <v>11621</v>
      </c>
      <c r="L1969">
        <v>8</v>
      </c>
      <c r="M1969" t="s">
        <v>200</v>
      </c>
      <c r="N1969" t="s">
        <v>383</v>
      </c>
      <c r="O1969" t="s">
        <v>202</v>
      </c>
      <c r="P1969" t="s">
        <v>384</v>
      </c>
    </row>
    <row r="1970" spans="1:16" x14ac:dyDescent="0.25">
      <c r="A1970">
        <v>3458</v>
      </c>
      <c r="B1970" t="s">
        <v>360</v>
      </c>
      <c r="E1970" t="s">
        <v>2265</v>
      </c>
      <c r="F1970" t="s">
        <v>347</v>
      </c>
      <c r="G1970" t="s">
        <v>297</v>
      </c>
      <c r="H1970" t="s">
        <v>198</v>
      </c>
      <c r="I1970" t="s">
        <v>298</v>
      </c>
      <c r="J1970">
        <v>1980</v>
      </c>
      <c r="K1970">
        <v>37591</v>
      </c>
      <c r="L1970">
        <v>8</v>
      </c>
      <c r="M1970" t="s">
        <v>200</v>
      </c>
      <c r="N1970" t="s">
        <v>383</v>
      </c>
      <c r="O1970" t="s">
        <v>202</v>
      </c>
      <c r="P1970" t="s">
        <v>384</v>
      </c>
    </row>
    <row r="1971" spans="1:16" x14ac:dyDescent="0.25">
      <c r="A1971">
        <v>3459</v>
      </c>
      <c r="B1971" t="s">
        <v>360</v>
      </c>
      <c r="E1971" t="s">
        <v>2266</v>
      </c>
      <c r="F1971" t="s">
        <v>347</v>
      </c>
      <c r="G1971" t="s">
        <v>297</v>
      </c>
      <c r="H1971" t="s">
        <v>198</v>
      </c>
      <c r="I1971" t="s">
        <v>298</v>
      </c>
      <c r="J1971">
        <v>1982</v>
      </c>
      <c r="K1971">
        <v>27936</v>
      </c>
      <c r="L1971">
        <v>8</v>
      </c>
      <c r="M1971" t="s">
        <v>200</v>
      </c>
      <c r="N1971" t="s">
        <v>383</v>
      </c>
      <c r="O1971" t="s">
        <v>202</v>
      </c>
      <c r="P1971" t="s">
        <v>384</v>
      </c>
    </row>
    <row r="1972" spans="1:16" x14ac:dyDescent="0.25">
      <c r="A1972">
        <v>3460</v>
      </c>
      <c r="B1972" t="s">
        <v>360</v>
      </c>
      <c r="E1972" t="s">
        <v>2267</v>
      </c>
      <c r="F1972" t="s">
        <v>347</v>
      </c>
      <c r="G1972" t="s">
        <v>297</v>
      </c>
      <c r="H1972" t="s">
        <v>198</v>
      </c>
      <c r="I1972" t="s">
        <v>298</v>
      </c>
      <c r="J1972">
        <v>1983</v>
      </c>
      <c r="K1972">
        <v>11165</v>
      </c>
      <c r="L1972">
        <v>8</v>
      </c>
      <c r="M1972" t="s">
        <v>200</v>
      </c>
      <c r="N1972" t="s">
        <v>383</v>
      </c>
      <c r="O1972" t="s">
        <v>202</v>
      </c>
      <c r="P1972" t="s">
        <v>384</v>
      </c>
    </row>
    <row r="1973" spans="1:16" x14ac:dyDescent="0.25">
      <c r="A1973">
        <v>3461</v>
      </c>
      <c r="B1973" t="s">
        <v>360</v>
      </c>
      <c r="E1973" t="s">
        <v>2268</v>
      </c>
      <c r="F1973" t="s">
        <v>347</v>
      </c>
      <c r="G1973" t="s">
        <v>297</v>
      </c>
      <c r="H1973" t="s">
        <v>198</v>
      </c>
      <c r="I1973" t="s">
        <v>298</v>
      </c>
      <c r="J1973">
        <v>1983</v>
      </c>
      <c r="K1973">
        <v>1246</v>
      </c>
      <c r="L1973">
        <v>8</v>
      </c>
      <c r="M1973" t="s">
        <v>200</v>
      </c>
      <c r="N1973" t="s">
        <v>383</v>
      </c>
      <c r="O1973" t="s">
        <v>202</v>
      </c>
      <c r="P1973" t="s">
        <v>384</v>
      </c>
    </row>
    <row r="1974" spans="1:16" x14ac:dyDescent="0.25">
      <c r="A1974">
        <v>3462</v>
      </c>
      <c r="B1974" t="s">
        <v>360</v>
      </c>
      <c r="E1974" t="s">
        <v>2269</v>
      </c>
      <c r="F1974" t="s">
        <v>347</v>
      </c>
      <c r="G1974" t="s">
        <v>297</v>
      </c>
      <c r="H1974" t="s">
        <v>198</v>
      </c>
      <c r="I1974" t="s">
        <v>298</v>
      </c>
      <c r="J1974">
        <v>1987</v>
      </c>
      <c r="K1974">
        <v>31860</v>
      </c>
      <c r="L1974">
        <v>8</v>
      </c>
      <c r="M1974" t="s">
        <v>200</v>
      </c>
      <c r="N1974" t="s">
        <v>383</v>
      </c>
      <c r="O1974" t="s">
        <v>202</v>
      </c>
      <c r="P1974" t="s">
        <v>384</v>
      </c>
    </row>
    <row r="1975" spans="1:16" x14ac:dyDescent="0.25">
      <c r="A1975">
        <v>3463</v>
      </c>
      <c r="B1975" t="s">
        <v>360</v>
      </c>
      <c r="E1975" t="s">
        <v>2270</v>
      </c>
      <c r="F1975" t="s">
        <v>347</v>
      </c>
      <c r="G1975" t="s">
        <v>297</v>
      </c>
      <c r="H1975" t="s">
        <v>198</v>
      </c>
      <c r="I1975" t="s">
        <v>298</v>
      </c>
      <c r="J1975">
        <v>1982</v>
      </c>
      <c r="K1975">
        <v>15560</v>
      </c>
      <c r="L1975">
        <v>8</v>
      </c>
      <c r="M1975" t="s">
        <v>200</v>
      </c>
      <c r="N1975" t="s">
        <v>383</v>
      </c>
      <c r="O1975" t="s">
        <v>202</v>
      </c>
      <c r="P1975" t="s">
        <v>384</v>
      </c>
    </row>
    <row r="1976" spans="1:16" x14ac:dyDescent="0.25">
      <c r="A1976">
        <v>3464</v>
      </c>
      <c r="B1976" t="s">
        <v>360</v>
      </c>
      <c r="E1976" t="s">
        <v>2271</v>
      </c>
      <c r="F1976" t="s">
        <v>347</v>
      </c>
      <c r="G1976" t="s">
        <v>297</v>
      </c>
      <c r="H1976" t="s">
        <v>198</v>
      </c>
      <c r="I1976" t="s">
        <v>298</v>
      </c>
      <c r="J1976">
        <v>1956</v>
      </c>
      <c r="K1976">
        <v>1957</v>
      </c>
      <c r="L1976">
        <v>8</v>
      </c>
      <c r="M1976" t="s">
        <v>200</v>
      </c>
      <c r="N1976" t="s">
        <v>383</v>
      </c>
      <c r="O1976" t="s">
        <v>202</v>
      </c>
      <c r="P1976" t="s">
        <v>384</v>
      </c>
    </row>
    <row r="1977" spans="1:16" x14ac:dyDescent="0.25">
      <c r="A1977">
        <v>3465</v>
      </c>
      <c r="B1977" t="s">
        <v>360</v>
      </c>
      <c r="E1977" t="s">
        <v>2272</v>
      </c>
      <c r="F1977" t="s">
        <v>347</v>
      </c>
      <c r="G1977" t="s">
        <v>297</v>
      </c>
      <c r="H1977" t="s">
        <v>198</v>
      </c>
      <c r="I1977" t="s">
        <v>298</v>
      </c>
      <c r="J1977">
        <v>1957</v>
      </c>
      <c r="K1977">
        <v>2773</v>
      </c>
      <c r="L1977">
        <v>8</v>
      </c>
      <c r="M1977" t="s">
        <v>200</v>
      </c>
      <c r="N1977" t="s">
        <v>383</v>
      </c>
      <c r="O1977" t="s">
        <v>202</v>
      </c>
      <c r="P1977" t="s">
        <v>384</v>
      </c>
    </row>
    <row r="1978" spans="1:16" x14ac:dyDescent="0.25">
      <c r="A1978">
        <v>3466</v>
      </c>
      <c r="B1978" t="s">
        <v>360</v>
      </c>
      <c r="E1978" t="s">
        <v>689</v>
      </c>
      <c r="F1978" t="s">
        <v>347</v>
      </c>
      <c r="G1978" t="s">
        <v>297</v>
      </c>
      <c r="H1978" t="s">
        <v>198</v>
      </c>
      <c r="I1978" t="s">
        <v>298</v>
      </c>
      <c r="J1978">
        <v>1958</v>
      </c>
      <c r="K1978">
        <v>288</v>
      </c>
      <c r="L1978">
        <v>8</v>
      </c>
      <c r="M1978" t="s">
        <v>200</v>
      </c>
      <c r="N1978" t="s">
        <v>383</v>
      </c>
      <c r="O1978" t="s">
        <v>202</v>
      </c>
      <c r="P1978" t="s">
        <v>384</v>
      </c>
    </row>
    <row r="1979" spans="1:16" x14ac:dyDescent="0.25">
      <c r="A1979">
        <v>3467</v>
      </c>
      <c r="B1979" t="s">
        <v>399</v>
      </c>
      <c r="E1979" t="s">
        <v>2273</v>
      </c>
      <c r="F1979" t="s">
        <v>347</v>
      </c>
      <c r="G1979" t="s">
        <v>297</v>
      </c>
      <c r="H1979" t="s">
        <v>198</v>
      </c>
      <c r="I1979" t="s">
        <v>298</v>
      </c>
      <c r="J1979">
        <v>1992</v>
      </c>
      <c r="K1979">
        <v>70294</v>
      </c>
      <c r="L1979">
        <v>8</v>
      </c>
      <c r="M1979" t="s">
        <v>200</v>
      </c>
      <c r="N1979" t="s">
        <v>1097</v>
      </c>
      <c r="O1979" t="s">
        <v>202</v>
      </c>
      <c r="P1979" t="s">
        <v>431</v>
      </c>
    </row>
    <row r="1980" spans="1:16" x14ac:dyDescent="0.25">
      <c r="A1980">
        <v>3469</v>
      </c>
      <c r="B1980" t="s">
        <v>360</v>
      </c>
      <c r="E1980" t="s">
        <v>2274</v>
      </c>
      <c r="F1980" t="s">
        <v>347</v>
      </c>
      <c r="G1980" t="s">
        <v>297</v>
      </c>
      <c r="H1980" t="s">
        <v>198</v>
      </c>
      <c r="I1980" t="s">
        <v>298</v>
      </c>
      <c r="J1980">
        <v>1961</v>
      </c>
      <c r="K1980">
        <v>621</v>
      </c>
      <c r="L1980">
        <v>8</v>
      </c>
      <c r="M1980" t="s">
        <v>200</v>
      </c>
      <c r="N1980" t="s">
        <v>467</v>
      </c>
      <c r="O1980" t="s">
        <v>202</v>
      </c>
      <c r="P1980" t="s">
        <v>365</v>
      </c>
    </row>
    <row r="1981" spans="1:16" x14ac:dyDescent="0.25">
      <c r="A1981">
        <v>3470</v>
      </c>
      <c r="B1981" t="s">
        <v>360</v>
      </c>
      <c r="E1981" t="s">
        <v>2275</v>
      </c>
      <c r="F1981" t="s">
        <v>347</v>
      </c>
      <c r="G1981" t="s">
        <v>297</v>
      </c>
      <c r="H1981" t="s">
        <v>198</v>
      </c>
      <c r="I1981" t="s">
        <v>298</v>
      </c>
      <c r="J1981">
        <v>1962</v>
      </c>
      <c r="K1981">
        <v>2770</v>
      </c>
      <c r="L1981">
        <v>8</v>
      </c>
      <c r="M1981" t="s">
        <v>200</v>
      </c>
      <c r="N1981" t="s">
        <v>467</v>
      </c>
      <c r="O1981" t="s">
        <v>202</v>
      </c>
      <c r="P1981" t="s">
        <v>365</v>
      </c>
    </row>
    <row r="1982" spans="1:16" x14ac:dyDescent="0.25">
      <c r="A1982">
        <v>3471</v>
      </c>
      <c r="B1982" t="s">
        <v>360</v>
      </c>
      <c r="E1982" t="s">
        <v>2276</v>
      </c>
      <c r="F1982" t="s">
        <v>347</v>
      </c>
      <c r="G1982" t="s">
        <v>297</v>
      </c>
      <c r="H1982" t="s">
        <v>198</v>
      </c>
      <c r="I1982" t="s">
        <v>298</v>
      </c>
      <c r="J1982">
        <v>1963</v>
      </c>
      <c r="K1982">
        <v>2194</v>
      </c>
      <c r="L1982">
        <v>8</v>
      </c>
      <c r="M1982" t="s">
        <v>200</v>
      </c>
      <c r="N1982" t="s">
        <v>467</v>
      </c>
      <c r="O1982" t="s">
        <v>202</v>
      </c>
      <c r="P1982" t="s">
        <v>365</v>
      </c>
    </row>
    <row r="1983" spans="1:16" x14ac:dyDescent="0.25">
      <c r="A1983">
        <v>3472</v>
      </c>
      <c r="B1983" t="s">
        <v>360</v>
      </c>
      <c r="E1983" t="s">
        <v>2277</v>
      </c>
      <c r="F1983" t="s">
        <v>347</v>
      </c>
      <c r="G1983" t="s">
        <v>297</v>
      </c>
      <c r="H1983" t="s">
        <v>198</v>
      </c>
      <c r="I1983" t="s">
        <v>298</v>
      </c>
      <c r="J1983">
        <v>1963</v>
      </c>
      <c r="K1983">
        <v>1662</v>
      </c>
      <c r="L1983">
        <v>8</v>
      </c>
      <c r="M1983" t="s">
        <v>200</v>
      </c>
      <c r="N1983" t="s">
        <v>467</v>
      </c>
      <c r="O1983" t="s">
        <v>202</v>
      </c>
      <c r="P1983" t="s">
        <v>365</v>
      </c>
    </row>
    <row r="1984" spans="1:16" x14ac:dyDescent="0.25">
      <c r="A1984">
        <v>3473</v>
      </c>
      <c r="B1984" t="s">
        <v>360</v>
      </c>
      <c r="E1984" t="s">
        <v>689</v>
      </c>
      <c r="F1984" t="s">
        <v>347</v>
      </c>
      <c r="G1984" t="s">
        <v>297</v>
      </c>
      <c r="H1984" t="s">
        <v>198</v>
      </c>
      <c r="I1984" t="s">
        <v>298</v>
      </c>
      <c r="J1984">
        <v>1963</v>
      </c>
      <c r="K1984">
        <v>2128</v>
      </c>
      <c r="L1984">
        <v>8</v>
      </c>
      <c r="M1984" t="s">
        <v>200</v>
      </c>
      <c r="N1984" t="s">
        <v>383</v>
      </c>
      <c r="O1984" t="s">
        <v>202</v>
      </c>
      <c r="P1984" t="s">
        <v>384</v>
      </c>
    </row>
    <row r="1985" spans="1:16" x14ac:dyDescent="0.25">
      <c r="A1985">
        <v>3474</v>
      </c>
      <c r="B1985" t="s">
        <v>360</v>
      </c>
      <c r="E1985" t="s">
        <v>2278</v>
      </c>
      <c r="F1985" t="s">
        <v>347</v>
      </c>
      <c r="G1985" t="s">
        <v>297</v>
      </c>
      <c r="H1985" t="s">
        <v>198</v>
      </c>
      <c r="I1985" t="s">
        <v>298</v>
      </c>
      <c r="J1985">
        <v>1964</v>
      </c>
      <c r="K1985">
        <v>8764</v>
      </c>
      <c r="L1985">
        <v>8</v>
      </c>
      <c r="M1985" t="s">
        <v>200</v>
      </c>
      <c r="N1985" t="s">
        <v>383</v>
      </c>
      <c r="O1985" t="s">
        <v>202</v>
      </c>
      <c r="P1985" t="s">
        <v>384</v>
      </c>
    </row>
    <row r="1986" spans="1:16" x14ac:dyDescent="0.25">
      <c r="A1986">
        <v>3476</v>
      </c>
      <c r="B1986" t="s">
        <v>360</v>
      </c>
      <c r="E1986" t="s">
        <v>2279</v>
      </c>
      <c r="F1986" t="s">
        <v>347</v>
      </c>
      <c r="G1986" t="s">
        <v>297</v>
      </c>
      <c r="H1986" t="s">
        <v>198</v>
      </c>
      <c r="I1986" t="s">
        <v>298</v>
      </c>
      <c r="J1986">
        <v>1964</v>
      </c>
      <c r="K1986">
        <v>18852</v>
      </c>
      <c r="L1986">
        <v>8</v>
      </c>
      <c r="M1986" t="s">
        <v>200</v>
      </c>
      <c r="N1986" t="s">
        <v>383</v>
      </c>
      <c r="O1986" t="s">
        <v>202</v>
      </c>
      <c r="P1986" t="s">
        <v>384</v>
      </c>
    </row>
    <row r="1987" spans="1:16" x14ac:dyDescent="0.25">
      <c r="A1987">
        <v>3478</v>
      </c>
      <c r="B1987" t="s">
        <v>360</v>
      </c>
      <c r="E1987" t="s">
        <v>2280</v>
      </c>
      <c r="F1987" t="s">
        <v>347</v>
      </c>
      <c r="G1987" t="s">
        <v>297</v>
      </c>
      <c r="H1987" t="s">
        <v>198</v>
      </c>
      <c r="I1987" t="s">
        <v>298</v>
      </c>
      <c r="J1987">
        <v>1961</v>
      </c>
      <c r="K1987">
        <v>3044</v>
      </c>
      <c r="L1987">
        <v>8</v>
      </c>
      <c r="M1987" t="s">
        <v>200</v>
      </c>
      <c r="N1987" t="s">
        <v>383</v>
      </c>
      <c r="O1987" t="s">
        <v>202</v>
      </c>
      <c r="P1987" t="s">
        <v>384</v>
      </c>
    </row>
    <row r="1988" spans="1:16" x14ac:dyDescent="0.25">
      <c r="A1988">
        <v>3479</v>
      </c>
      <c r="B1988" t="s">
        <v>360</v>
      </c>
      <c r="E1988" t="s">
        <v>2281</v>
      </c>
      <c r="F1988" t="s">
        <v>347</v>
      </c>
      <c r="G1988" t="s">
        <v>297</v>
      </c>
      <c r="H1988" t="s">
        <v>198</v>
      </c>
      <c r="I1988" t="s">
        <v>298</v>
      </c>
      <c r="J1988">
        <v>1965</v>
      </c>
      <c r="K1988">
        <v>17932</v>
      </c>
      <c r="L1988">
        <v>8</v>
      </c>
      <c r="M1988" t="s">
        <v>200</v>
      </c>
      <c r="N1988" t="s">
        <v>383</v>
      </c>
      <c r="O1988" t="s">
        <v>202</v>
      </c>
      <c r="P1988" t="s">
        <v>384</v>
      </c>
    </row>
    <row r="1989" spans="1:16" x14ac:dyDescent="0.25">
      <c r="A1989">
        <v>3481</v>
      </c>
      <c r="B1989" t="s">
        <v>360</v>
      </c>
      <c r="E1989" t="s">
        <v>2282</v>
      </c>
      <c r="F1989" t="s">
        <v>347</v>
      </c>
      <c r="G1989" t="s">
        <v>297</v>
      </c>
      <c r="H1989" t="s">
        <v>198</v>
      </c>
      <c r="I1989" t="s">
        <v>298</v>
      </c>
      <c r="J1989">
        <v>1969</v>
      </c>
      <c r="K1989">
        <v>2614</v>
      </c>
      <c r="L1989">
        <v>8</v>
      </c>
      <c r="M1989" t="s">
        <v>200</v>
      </c>
      <c r="N1989" t="s">
        <v>383</v>
      </c>
      <c r="O1989" t="s">
        <v>202</v>
      </c>
      <c r="P1989" t="s">
        <v>384</v>
      </c>
    </row>
    <row r="1990" spans="1:16" x14ac:dyDescent="0.25">
      <c r="A1990">
        <v>3483</v>
      </c>
      <c r="B1990" t="s">
        <v>360</v>
      </c>
      <c r="E1990" t="s">
        <v>2283</v>
      </c>
      <c r="F1990" t="s">
        <v>347</v>
      </c>
      <c r="G1990" t="s">
        <v>297</v>
      </c>
      <c r="H1990" t="s">
        <v>198</v>
      </c>
      <c r="I1990" t="s">
        <v>298</v>
      </c>
      <c r="J1990">
        <v>1970</v>
      </c>
      <c r="K1990">
        <v>6451</v>
      </c>
      <c r="L1990">
        <v>8</v>
      </c>
      <c r="M1990" t="s">
        <v>200</v>
      </c>
      <c r="N1990" t="s">
        <v>383</v>
      </c>
      <c r="O1990" t="s">
        <v>202</v>
      </c>
      <c r="P1990" t="s">
        <v>384</v>
      </c>
    </row>
    <row r="1991" spans="1:16" x14ac:dyDescent="0.25">
      <c r="A1991">
        <v>3484</v>
      </c>
      <c r="B1991" t="s">
        <v>360</v>
      </c>
      <c r="E1991" t="s">
        <v>2284</v>
      </c>
      <c r="F1991" t="s">
        <v>347</v>
      </c>
      <c r="G1991" t="s">
        <v>297</v>
      </c>
      <c r="H1991" t="s">
        <v>198</v>
      </c>
      <c r="I1991" t="s">
        <v>298</v>
      </c>
      <c r="J1991">
        <v>1971</v>
      </c>
      <c r="K1991">
        <v>16453</v>
      </c>
      <c r="L1991">
        <v>8</v>
      </c>
      <c r="M1991" t="s">
        <v>200</v>
      </c>
      <c r="N1991" t="s">
        <v>383</v>
      </c>
      <c r="O1991" t="s">
        <v>202</v>
      </c>
      <c r="P1991" t="s">
        <v>384</v>
      </c>
    </row>
    <row r="1992" spans="1:16" x14ac:dyDescent="0.25">
      <c r="A1992">
        <v>3485</v>
      </c>
      <c r="B1992" t="s">
        <v>360</v>
      </c>
      <c r="E1992" t="s">
        <v>2285</v>
      </c>
      <c r="F1992" t="s">
        <v>347</v>
      </c>
      <c r="G1992" t="s">
        <v>297</v>
      </c>
      <c r="H1992" t="s">
        <v>198</v>
      </c>
      <c r="I1992" t="s">
        <v>298</v>
      </c>
      <c r="J1992">
        <v>1972</v>
      </c>
      <c r="K1992">
        <v>13229</v>
      </c>
      <c r="L1992">
        <v>8</v>
      </c>
      <c r="M1992" t="s">
        <v>200</v>
      </c>
      <c r="N1992" t="s">
        <v>383</v>
      </c>
      <c r="O1992" t="s">
        <v>202</v>
      </c>
      <c r="P1992" t="s">
        <v>384</v>
      </c>
    </row>
    <row r="1993" spans="1:16" x14ac:dyDescent="0.25">
      <c r="A1993">
        <v>3486</v>
      </c>
      <c r="B1993" t="s">
        <v>360</v>
      </c>
      <c r="E1993" t="s">
        <v>2286</v>
      </c>
      <c r="F1993" t="s">
        <v>347</v>
      </c>
      <c r="G1993" t="s">
        <v>297</v>
      </c>
      <c r="H1993" t="s">
        <v>198</v>
      </c>
      <c r="I1993" t="s">
        <v>298</v>
      </c>
      <c r="J1993">
        <v>1973</v>
      </c>
      <c r="K1993">
        <v>35481</v>
      </c>
      <c r="L1993">
        <v>8</v>
      </c>
      <c r="M1993" t="s">
        <v>200</v>
      </c>
      <c r="N1993" t="s">
        <v>383</v>
      </c>
      <c r="O1993" t="s">
        <v>202</v>
      </c>
      <c r="P1993" t="s">
        <v>384</v>
      </c>
    </row>
    <row r="1994" spans="1:16" x14ac:dyDescent="0.25">
      <c r="A1994">
        <v>3487</v>
      </c>
      <c r="B1994" t="s">
        <v>360</v>
      </c>
      <c r="E1994" t="s">
        <v>2287</v>
      </c>
      <c r="F1994" t="s">
        <v>347</v>
      </c>
      <c r="G1994" t="s">
        <v>297</v>
      </c>
      <c r="H1994" t="s">
        <v>198</v>
      </c>
      <c r="I1994" t="s">
        <v>298</v>
      </c>
      <c r="J1994">
        <v>1974</v>
      </c>
      <c r="K1994">
        <v>4239</v>
      </c>
      <c r="L1994">
        <v>8</v>
      </c>
      <c r="M1994" t="s">
        <v>200</v>
      </c>
      <c r="N1994" t="s">
        <v>383</v>
      </c>
      <c r="O1994" t="s">
        <v>202</v>
      </c>
      <c r="P1994" t="s">
        <v>384</v>
      </c>
    </row>
    <row r="1995" spans="1:16" x14ac:dyDescent="0.25">
      <c r="A1995">
        <v>3488</v>
      </c>
      <c r="B1995" t="s">
        <v>360</v>
      </c>
      <c r="E1995" t="s">
        <v>2288</v>
      </c>
      <c r="F1995" t="s">
        <v>347</v>
      </c>
      <c r="G1995" t="s">
        <v>297</v>
      </c>
      <c r="H1995" t="s">
        <v>198</v>
      </c>
      <c r="I1995" t="s">
        <v>298</v>
      </c>
      <c r="J1995">
        <v>1980</v>
      </c>
      <c r="K1995">
        <v>12080</v>
      </c>
      <c r="L1995">
        <v>8</v>
      </c>
      <c r="M1995" t="s">
        <v>200</v>
      </c>
      <c r="N1995" t="s">
        <v>383</v>
      </c>
      <c r="O1995" t="s">
        <v>202</v>
      </c>
      <c r="P1995" t="s">
        <v>384</v>
      </c>
    </row>
    <row r="1996" spans="1:16" x14ac:dyDescent="0.25">
      <c r="A1996">
        <v>3489</v>
      </c>
      <c r="B1996" t="s">
        <v>360</v>
      </c>
      <c r="E1996" t="s">
        <v>2282</v>
      </c>
      <c r="F1996" t="s">
        <v>347</v>
      </c>
      <c r="G1996" t="s">
        <v>297</v>
      </c>
      <c r="H1996" t="s">
        <v>198</v>
      </c>
      <c r="I1996" t="s">
        <v>298</v>
      </c>
      <c r="J1996">
        <v>1980</v>
      </c>
      <c r="K1996">
        <v>34170</v>
      </c>
      <c r="L1996">
        <v>8</v>
      </c>
      <c r="M1996" t="s">
        <v>200</v>
      </c>
      <c r="N1996" t="s">
        <v>383</v>
      </c>
      <c r="O1996" t="s">
        <v>202</v>
      </c>
      <c r="P1996" t="s">
        <v>384</v>
      </c>
    </row>
    <row r="1997" spans="1:16" x14ac:dyDescent="0.25">
      <c r="A1997">
        <v>3490</v>
      </c>
      <c r="B1997" t="s">
        <v>360</v>
      </c>
      <c r="E1997" t="s">
        <v>2289</v>
      </c>
      <c r="F1997" t="s">
        <v>347</v>
      </c>
      <c r="G1997" t="s">
        <v>297</v>
      </c>
      <c r="H1997" t="s">
        <v>198</v>
      </c>
      <c r="I1997" t="s">
        <v>298</v>
      </c>
      <c r="J1997">
        <v>1981</v>
      </c>
      <c r="K1997">
        <v>14647</v>
      </c>
      <c r="L1997">
        <v>8</v>
      </c>
      <c r="M1997" t="s">
        <v>200</v>
      </c>
      <c r="N1997" t="s">
        <v>467</v>
      </c>
      <c r="O1997" t="s">
        <v>202</v>
      </c>
      <c r="P1997" t="s">
        <v>365</v>
      </c>
    </row>
    <row r="1998" spans="1:16" x14ac:dyDescent="0.25">
      <c r="A1998">
        <v>3491</v>
      </c>
      <c r="B1998" t="s">
        <v>360</v>
      </c>
      <c r="E1998" t="s">
        <v>2290</v>
      </c>
      <c r="F1998" t="s">
        <v>347</v>
      </c>
      <c r="G1998" t="s">
        <v>297</v>
      </c>
      <c r="H1998" t="s">
        <v>198</v>
      </c>
      <c r="I1998" t="s">
        <v>298</v>
      </c>
      <c r="J1998">
        <v>1981</v>
      </c>
      <c r="K1998">
        <v>8801</v>
      </c>
      <c r="L1998">
        <v>8</v>
      </c>
      <c r="M1998" t="s">
        <v>200</v>
      </c>
      <c r="N1998" t="s">
        <v>383</v>
      </c>
      <c r="O1998" t="s">
        <v>202</v>
      </c>
      <c r="P1998" t="s">
        <v>384</v>
      </c>
    </row>
    <row r="1999" spans="1:16" x14ac:dyDescent="0.25">
      <c r="A1999">
        <v>3492</v>
      </c>
      <c r="B1999" t="s">
        <v>360</v>
      </c>
      <c r="E1999" t="s">
        <v>2291</v>
      </c>
      <c r="F1999" t="s">
        <v>347</v>
      </c>
      <c r="G1999" t="s">
        <v>297</v>
      </c>
      <c r="H1999" t="s">
        <v>198</v>
      </c>
      <c r="I1999" t="s">
        <v>298</v>
      </c>
      <c r="J1999">
        <v>1982</v>
      </c>
      <c r="K1999">
        <v>60095</v>
      </c>
      <c r="L1999">
        <v>8</v>
      </c>
      <c r="M1999" t="s">
        <v>200</v>
      </c>
      <c r="N1999" t="s">
        <v>383</v>
      </c>
      <c r="O1999" t="s">
        <v>202</v>
      </c>
      <c r="P1999" t="s">
        <v>384</v>
      </c>
    </row>
    <row r="2000" spans="1:16" x14ac:dyDescent="0.25">
      <c r="A2000">
        <v>3493</v>
      </c>
      <c r="B2000" t="s">
        <v>360</v>
      </c>
      <c r="E2000" t="s">
        <v>2292</v>
      </c>
      <c r="F2000" t="s">
        <v>347</v>
      </c>
      <c r="G2000" t="s">
        <v>297</v>
      </c>
      <c r="H2000" t="s">
        <v>198</v>
      </c>
      <c r="I2000" t="s">
        <v>298</v>
      </c>
      <c r="J2000">
        <v>1982</v>
      </c>
      <c r="K2000">
        <v>22517</v>
      </c>
      <c r="L2000">
        <v>8</v>
      </c>
      <c r="M2000" t="s">
        <v>200</v>
      </c>
      <c r="N2000" t="s">
        <v>383</v>
      </c>
      <c r="O2000" t="s">
        <v>202</v>
      </c>
      <c r="P2000" t="s">
        <v>384</v>
      </c>
    </row>
    <row r="2001" spans="1:16" x14ac:dyDescent="0.25">
      <c r="A2001">
        <v>3496</v>
      </c>
      <c r="B2001" t="s">
        <v>360</v>
      </c>
      <c r="E2001" t="s">
        <v>2293</v>
      </c>
      <c r="F2001" t="s">
        <v>347</v>
      </c>
      <c r="G2001" t="s">
        <v>297</v>
      </c>
      <c r="H2001" t="s">
        <v>198</v>
      </c>
      <c r="I2001" t="s">
        <v>298</v>
      </c>
      <c r="J2001">
        <v>1984</v>
      </c>
      <c r="K2001">
        <v>50567</v>
      </c>
      <c r="L2001">
        <v>8</v>
      </c>
      <c r="M2001" t="s">
        <v>200</v>
      </c>
      <c r="N2001" t="s">
        <v>383</v>
      </c>
      <c r="O2001" t="s">
        <v>202</v>
      </c>
      <c r="P2001" t="s">
        <v>384</v>
      </c>
    </row>
    <row r="2002" spans="1:16" x14ac:dyDescent="0.25">
      <c r="A2002">
        <v>3497</v>
      </c>
      <c r="B2002" t="s">
        <v>360</v>
      </c>
      <c r="E2002" t="s">
        <v>2294</v>
      </c>
      <c r="F2002" t="s">
        <v>347</v>
      </c>
      <c r="G2002" t="s">
        <v>297</v>
      </c>
      <c r="H2002" t="s">
        <v>198</v>
      </c>
      <c r="I2002" t="s">
        <v>298</v>
      </c>
      <c r="J2002">
        <v>1984</v>
      </c>
      <c r="K2002">
        <v>813</v>
      </c>
      <c r="L2002">
        <v>8</v>
      </c>
      <c r="M2002" t="s">
        <v>200</v>
      </c>
      <c r="N2002" t="s">
        <v>383</v>
      </c>
      <c r="O2002" t="s">
        <v>202</v>
      </c>
      <c r="P2002" t="s">
        <v>384</v>
      </c>
    </row>
    <row r="2003" spans="1:16" x14ac:dyDescent="0.25">
      <c r="A2003">
        <v>3498</v>
      </c>
      <c r="B2003" t="s">
        <v>360</v>
      </c>
      <c r="E2003" t="s">
        <v>2295</v>
      </c>
      <c r="F2003" t="s">
        <v>347</v>
      </c>
      <c r="G2003" t="s">
        <v>297</v>
      </c>
      <c r="H2003" t="s">
        <v>198</v>
      </c>
      <c r="I2003" t="s">
        <v>298</v>
      </c>
      <c r="J2003">
        <v>1984</v>
      </c>
      <c r="K2003">
        <v>46294</v>
      </c>
      <c r="L2003">
        <v>8</v>
      </c>
      <c r="M2003" t="s">
        <v>200</v>
      </c>
      <c r="N2003" t="s">
        <v>383</v>
      </c>
      <c r="O2003" t="s">
        <v>202</v>
      </c>
      <c r="P2003" t="s">
        <v>384</v>
      </c>
    </row>
    <row r="2004" spans="1:16" x14ac:dyDescent="0.25">
      <c r="A2004">
        <v>3499</v>
      </c>
      <c r="B2004" t="s">
        <v>360</v>
      </c>
      <c r="E2004" t="s">
        <v>2296</v>
      </c>
      <c r="F2004" t="s">
        <v>347</v>
      </c>
      <c r="G2004" t="s">
        <v>297</v>
      </c>
      <c r="H2004" t="s">
        <v>198</v>
      </c>
      <c r="I2004" t="s">
        <v>298</v>
      </c>
      <c r="J2004">
        <v>1986</v>
      </c>
      <c r="K2004">
        <v>53251</v>
      </c>
      <c r="L2004">
        <v>8</v>
      </c>
      <c r="M2004" t="s">
        <v>200</v>
      </c>
      <c r="N2004" t="s">
        <v>383</v>
      </c>
      <c r="O2004" t="s">
        <v>202</v>
      </c>
      <c r="P2004" t="s">
        <v>384</v>
      </c>
    </row>
    <row r="2005" spans="1:16" x14ac:dyDescent="0.25">
      <c r="A2005">
        <v>3500</v>
      </c>
      <c r="B2005" t="s">
        <v>360</v>
      </c>
      <c r="E2005" t="s">
        <v>2297</v>
      </c>
      <c r="F2005" t="s">
        <v>347</v>
      </c>
      <c r="G2005" t="s">
        <v>297</v>
      </c>
      <c r="H2005" t="s">
        <v>198</v>
      </c>
      <c r="I2005" t="s">
        <v>298</v>
      </c>
      <c r="J2005">
        <v>1986</v>
      </c>
      <c r="K2005">
        <v>94595</v>
      </c>
      <c r="L2005">
        <v>8</v>
      </c>
      <c r="M2005" t="s">
        <v>200</v>
      </c>
      <c r="N2005" t="s">
        <v>383</v>
      </c>
      <c r="O2005" t="s">
        <v>202</v>
      </c>
      <c r="P2005" t="s">
        <v>384</v>
      </c>
    </row>
    <row r="2006" spans="1:16" x14ac:dyDescent="0.25">
      <c r="A2006">
        <v>3503</v>
      </c>
      <c r="B2006" t="s">
        <v>360</v>
      </c>
      <c r="E2006" t="s">
        <v>2298</v>
      </c>
      <c r="F2006" t="s">
        <v>347</v>
      </c>
      <c r="G2006" t="s">
        <v>297</v>
      </c>
      <c r="H2006" t="s">
        <v>198</v>
      </c>
      <c r="I2006" t="s">
        <v>298</v>
      </c>
      <c r="J2006">
        <v>1992</v>
      </c>
      <c r="K2006">
        <v>712268</v>
      </c>
      <c r="L2006">
        <v>8</v>
      </c>
      <c r="M2006" t="s">
        <v>200</v>
      </c>
      <c r="N2006" t="s">
        <v>383</v>
      </c>
      <c r="O2006" t="s">
        <v>202</v>
      </c>
      <c r="P2006" t="s">
        <v>384</v>
      </c>
    </row>
    <row r="2007" spans="1:16" x14ac:dyDescent="0.25">
      <c r="A2007">
        <v>3506</v>
      </c>
      <c r="B2007" t="s">
        <v>360</v>
      </c>
      <c r="E2007" t="s">
        <v>2299</v>
      </c>
      <c r="F2007" t="s">
        <v>347</v>
      </c>
      <c r="G2007" t="s">
        <v>297</v>
      </c>
      <c r="H2007" t="s">
        <v>198</v>
      </c>
      <c r="I2007" t="s">
        <v>298</v>
      </c>
      <c r="J2007">
        <v>1971</v>
      </c>
      <c r="K2007">
        <v>11672</v>
      </c>
      <c r="L2007">
        <v>8</v>
      </c>
      <c r="M2007" t="s">
        <v>200</v>
      </c>
      <c r="N2007" t="s">
        <v>383</v>
      </c>
      <c r="O2007" t="s">
        <v>202</v>
      </c>
      <c r="P2007" t="s">
        <v>384</v>
      </c>
    </row>
    <row r="2008" spans="1:16" x14ac:dyDescent="0.25">
      <c r="A2008">
        <v>3507</v>
      </c>
      <c r="B2008" t="s">
        <v>360</v>
      </c>
      <c r="E2008" t="s">
        <v>2300</v>
      </c>
      <c r="F2008" t="s">
        <v>347</v>
      </c>
      <c r="G2008" t="s">
        <v>297</v>
      </c>
      <c r="H2008" t="s">
        <v>198</v>
      </c>
      <c r="I2008" t="s">
        <v>298</v>
      </c>
      <c r="J2008">
        <v>1971</v>
      </c>
      <c r="K2008">
        <v>6300</v>
      </c>
      <c r="L2008">
        <v>8</v>
      </c>
      <c r="M2008" t="s">
        <v>200</v>
      </c>
      <c r="N2008" t="s">
        <v>383</v>
      </c>
      <c r="O2008" t="s">
        <v>202</v>
      </c>
      <c r="P2008" t="s">
        <v>384</v>
      </c>
    </row>
    <row r="2009" spans="1:16" x14ac:dyDescent="0.25">
      <c r="A2009">
        <v>3508</v>
      </c>
      <c r="B2009" t="s">
        <v>360</v>
      </c>
      <c r="E2009" t="s">
        <v>2301</v>
      </c>
      <c r="F2009" t="s">
        <v>347</v>
      </c>
      <c r="G2009" t="s">
        <v>297</v>
      </c>
      <c r="H2009" t="s">
        <v>198</v>
      </c>
      <c r="I2009" t="s">
        <v>298</v>
      </c>
      <c r="J2009">
        <v>1980</v>
      </c>
      <c r="K2009">
        <v>12167</v>
      </c>
      <c r="L2009">
        <v>8</v>
      </c>
      <c r="M2009" t="s">
        <v>200</v>
      </c>
      <c r="N2009" t="s">
        <v>383</v>
      </c>
      <c r="O2009" t="s">
        <v>202</v>
      </c>
      <c r="P2009" t="s">
        <v>384</v>
      </c>
    </row>
    <row r="2010" spans="1:16" x14ac:dyDescent="0.25">
      <c r="A2010">
        <v>3510</v>
      </c>
      <c r="B2010" t="s">
        <v>360</v>
      </c>
      <c r="E2010" t="s">
        <v>2302</v>
      </c>
      <c r="F2010" t="s">
        <v>347</v>
      </c>
      <c r="G2010" t="s">
        <v>297</v>
      </c>
      <c r="H2010" t="s">
        <v>198</v>
      </c>
      <c r="I2010" t="s">
        <v>298</v>
      </c>
      <c r="J2010">
        <v>1985</v>
      </c>
      <c r="K2010">
        <v>31312</v>
      </c>
      <c r="L2010">
        <v>8</v>
      </c>
      <c r="M2010" t="s">
        <v>200</v>
      </c>
      <c r="N2010" t="s">
        <v>383</v>
      </c>
      <c r="O2010" t="s">
        <v>202</v>
      </c>
      <c r="P2010" t="s">
        <v>384</v>
      </c>
    </row>
    <row r="2011" spans="1:16" x14ac:dyDescent="0.25">
      <c r="A2011">
        <v>3511</v>
      </c>
      <c r="B2011" t="s">
        <v>360</v>
      </c>
      <c r="E2011" t="s">
        <v>2303</v>
      </c>
      <c r="F2011" t="s">
        <v>347</v>
      </c>
      <c r="G2011" t="s">
        <v>297</v>
      </c>
      <c r="H2011" t="s">
        <v>198</v>
      </c>
      <c r="I2011" t="s">
        <v>298</v>
      </c>
      <c r="J2011">
        <v>1985</v>
      </c>
      <c r="K2011">
        <v>22727</v>
      </c>
      <c r="L2011">
        <v>8</v>
      </c>
      <c r="M2011" t="s">
        <v>200</v>
      </c>
      <c r="N2011" t="s">
        <v>383</v>
      </c>
      <c r="O2011" t="s">
        <v>202</v>
      </c>
      <c r="P2011" t="s">
        <v>384</v>
      </c>
    </row>
    <row r="2012" spans="1:16" x14ac:dyDescent="0.25">
      <c r="A2012">
        <v>3512</v>
      </c>
      <c r="B2012" t="s">
        <v>360</v>
      </c>
      <c r="E2012" t="s">
        <v>2304</v>
      </c>
      <c r="F2012" t="s">
        <v>347</v>
      </c>
      <c r="G2012" t="s">
        <v>297</v>
      </c>
      <c r="H2012" t="s">
        <v>198</v>
      </c>
      <c r="I2012" t="s">
        <v>298</v>
      </c>
      <c r="J2012">
        <v>1985</v>
      </c>
      <c r="K2012">
        <v>19629</v>
      </c>
      <c r="L2012">
        <v>8</v>
      </c>
      <c r="M2012" t="s">
        <v>200</v>
      </c>
      <c r="N2012" t="s">
        <v>383</v>
      </c>
      <c r="O2012" t="s">
        <v>202</v>
      </c>
      <c r="P2012" t="s">
        <v>384</v>
      </c>
    </row>
    <row r="2013" spans="1:16" x14ac:dyDescent="0.25">
      <c r="A2013">
        <v>3513</v>
      </c>
      <c r="B2013" t="s">
        <v>425</v>
      </c>
      <c r="E2013" t="s">
        <v>2305</v>
      </c>
      <c r="F2013" t="s">
        <v>347</v>
      </c>
      <c r="G2013" t="s">
        <v>297</v>
      </c>
      <c r="H2013" t="s">
        <v>198</v>
      </c>
      <c r="I2013" t="s">
        <v>298</v>
      </c>
      <c r="J2013">
        <v>1984</v>
      </c>
      <c r="K2013">
        <v>11522</v>
      </c>
      <c r="L2013">
        <v>8</v>
      </c>
      <c r="M2013" t="s">
        <v>200</v>
      </c>
      <c r="N2013" t="s">
        <v>383</v>
      </c>
      <c r="O2013" t="s">
        <v>202</v>
      </c>
      <c r="P2013" t="s">
        <v>1674</v>
      </c>
    </row>
    <row r="2014" spans="1:16" x14ac:dyDescent="0.25">
      <c r="A2014">
        <v>3514</v>
      </c>
      <c r="B2014" t="s">
        <v>360</v>
      </c>
      <c r="E2014" t="s">
        <v>2306</v>
      </c>
      <c r="F2014" t="s">
        <v>347</v>
      </c>
      <c r="G2014" t="s">
        <v>297</v>
      </c>
      <c r="H2014" t="s">
        <v>198</v>
      </c>
      <c r="I2014" t="s">
        <v>298</v>
      </c>
      <c r="J2014">
        <v>1959</v>
      </c>
      <c r="K2014">
        <v>979</v>
      </c>
      <c r="L2014">
        <v>8</v>
      </c>
      <c r="M2014" t="s">
        <v>200</v>
      </c>
      <c r="N2014" t="s">
        <v>383</v>
      </c>
      <c r="O2014" t="s">
        <v>202</v>
      </c>
      <c r="P2014" t="s">
        <v>384</v>
      </c>
    </row>
    <row r="2015" spans="1:16" x14ac:dyDescent="0.25">
      <c r="A2015">
        <v>3515</v>
      </c>
      <c r="B2015" t="s">
        <v>360</v>
      </c>
      <c r="E2015" t="s">
        <v>2307</v>
      </c>
      <c r="F2015" t="s">
        <v>347</v>
      </c>
      <c r="G2015" t="s">
        <v>297</v>
      </c>
      <c r="H2015" t="s">
        <v>198</v>
      </c>
      <c r="I2015" t="s">
        <v>298</v>
      </c>
      <c r="J2015">
        <v>1969</v>
      </c>
      <c r="K2015">
        <v>4712</v>
      </c>
      <c r="L2015">
        <v>8</v>
      </c>
      <c r="M2015" t="s">
        <v>200</v>
      </c>
      <c r="N2015" t="s">
        <v>383</v>
      </c>
      <c r="O2015" t="s">
        <v>202</v>
      </c>
      <c r="P2015" t="s">
        <v>384</v>
      </c>
    </row>
    <row r="2016" spans="1:16" x14ac:dyDescent="0.25">
      <c r="A2016">
        <v>3516</v>
      </c>
      <c r="B2016" t="s">
        <v>360</v>
      </c>
      <c r="E2016" t="s">
        <v>2308</v>
      </c>
      <c r="F2016" t="s">
        <v>347</v>
      </c>
      <c r="G2016" t="s">
        <v>297</v>
      </c>
      <c r="H2016" t="s">
        <v>198</v>
      </c>
      <c r="I2016" t="s">
        <v>298</v>
      </c>
      <c r="J2016">
        <v>1969</v>
      </c>
      <c r="K2016">
        <v>1253</v>
      </c>
      <c r="L2016">
        <v>8</v>
      </c>
      <c r="M2016" t="s">
        <v>200</v>
      </c>
      <c r="N2016" t="s">
        <v>383</v>
      </c>
      <c r="O2016" t="s">
        <v>202</v>
      </c>
      <c r="P2016" t="s">
        <v>384</v>
      </c>
    </row>
    <row r="2017" spans="1:16" x14ac:dyDescent="0.25">
      <c r="A2017">
        <v>3517</v>
      </c>
      <c r="B2017" t="s">
        <v>360</v>
      </c>
      <c r="E2017" t="s">
        <v>2309</v>
      </c>
      <c r="F2017" t="s">
        <v>347</v>
      </c>
      <c r="G2017" t="s">
        <v>297</v>
      </c>
      <c r="H2017" t="s">
        <v>198</v>
      </c>
      <c r="I2017" t="s">
        <v>298</v>
      </c>
      <c r="J2017">
        <v>1969</v>
      </c>
      <c r="K2017">
        <v>5858</v>
      </c>
      <c r="L2017">
        <v>8</v>
      </c>
      <c r="M2017" t="s">
        <v>200</v>
      </c>
      <c r="N2017" t="s">
        <v>383</v>
      </c>
      <c r="O2017" t="s">
        <v>202</v>
      </c>
      <c r="P2017" t="s">
        <v>384</v>
      </c>
    </row>
    <row r="2018" spans="1:16" x14ac:dyDescent="0.25">
      <c r="A2018">
        <v>3518</v>
      </c>
      <c r="B2018" t="s">
        <v>360</v>
      </c>
      <c r="E2018" t="s">
        <v>2310</v>
      </c>
      <c r="F2018" t="s">
        <v>347</v>
      </c>
      <c r="G2018" t="s">
        <v>297</v>
      </c>
      <c r="H2018" t="s">
        <v>198</v>
      </c>
      <c r="I2018" t="s">
        <v>298</v>
      </c>
      <c r="J2018">
        <v>1968</v>
      </c>
      <c r="K2018">
        <v>10953</v>
      </c>
      <c r="L2018">
        <v>8</v>
      </c>
      <c r="M2018" t="s">
        <v>200</v>
      </c>
      <c r="N2018" t="s">
        <v>383</v>
      </c>
      <c r="O2018" t="s">
        <v>202</v>
      </c>
      <c r="P2018" t="s">
        <v>384</v>
      </c>
    </row>
    <row r="2019" spans="1:16" x14ac:dyDescent="0.25">
      <c r="A2019">
        <v>3519</v>
      </c>
      <c r="B2019" t="s">
        <v>360</v>
      </c>
      <c r="E2019" t="s">
        <v>2311</v>
      </c>
      <c r="F2019" t="s">
        <v>347</v>
      </c>
      <c r="G2019" t="s">
        <v>297</v>
      </c>
      <c r="H2019" t="s">
        <v>198</v>
      </c>
      <c r="I2019" t="s">
        <v>298</v>
      </c>
      <c r="J2019">
        <v>1968</v>
      </c>
      <c r="K2019">
        <v>3991</v>
      </c>
      <c r="L2019">
        <v>8</v>
      </c>
      <c r="M2019" t="s">
        <v>200</v>
      </c>
      <c r="N2019" t="s">
        <v>383</v>
      </c>
      <c r="O2019" t="s">
        <v>202</v>
      </c>
      <c r="P2019" t="s">
        <v>384</v>
      </c>
    </row>
    <row r="2020" spans="1:16" x14ac:dyDescent="0.25">
      <c r="A2020">
        <v>3520</v>
      </c>
      <c r="B2020" t="s">
        <v>360</v>
      </c>
      <c r="E2020" t="s">
        <v>2312</v>
      </c>
      <c r="F2020" t="s">
        <v>347</v>
      </c>
      <c r="G2020" t="s">
        <v>297</v>
      </c>
      <c r="H2020" t="s">
        <v>198</v>
      </c>
      <c r="I2020" t="s">
        <v>298</v>
      </c>
      <c r="J2020">
        <v>1968</v>
      </c>
      <c r="K2020">
        <v>2671</v>
      </c>
      <c r="L2020">
        <v>8</v>
      </c>
      <c r="M2020" t="s">
        <v>200</v>
      </c>
      <c r="N2020" t="s">
        <v>383</v>
      </c>
      <c r="O2020" t="s">
        <v>202</v>
      </c>
      <c r="P2020" t="s">
        <v>384</v>
      </c>
    </row>
    <row r="2021" spans="1:16" x14ac:dyDescent="0.25">
      <c r="A2021">
        <v>3521</v>
      </c>
      <c r="B2021" t="s">
        <v>360</v>
      </c>
      <c r="E2021" t="s">
        <v>2313</v>
      </c>
      <c r="F2021" t="s">
        <v>347</v>
      </c>
      <c r="G2021" t="s">
        <v>297</v>
      </c>
      <c r="H2021" t="s">
        <v>198</v>
      </c>
      <c r="I2021" t="s">
        <v>298</v>
      </c>
      <c r="J2021">
        <v>1974</v>
      </c>
      <c r="K2021">
        <v>4247</v>
      </c>
      <c r="L2021">
        <v>8</v>
      </c>
      <c r="M2021" t="s">
        <v>200</v>
      </c>
      <c r="N2021" t="s">
        <v>383</v>
      </c>
      <c r="O2021" t="s">
        <v>202</v>
      </c>
      <c r="P2021" t="s">
        <v>384</v>
      </c>
    </row>
    <row r="2022" spans="1:16" x14ac:dyDescent="0.25">
      <c r="A2022">
        <v>3522</v>
      </c>
      <c r="B2022" t="s">
        <v>360</v>
      </c>
      <c r="E2022" t="s">
        <v>2314</v>
      </c>
      <c r="F2022" t="s">
        <v>347</v>
      </c>
      <c r="G2022" t="s">
        <v>297</v>
      </c>
      <c r="H2022" t="s">
        <v>198</v>
      </c>
      <c r="I2022" t="s">
        <v>298</v>
      </c>
      <c r="J2022">
        <v>1979</v>
      </c>
      <c r="K2022">
        <v>21123</v>
      </c>
      <c r="L2022">
        <v>8</v>
      </c>
      <c r="M2022" t="s">
        <v>200</v>
      </c>
      <c r="N2022" t="s">
        <v>383</v>
      </c>
      <c r="O2022" t="s">
        <v>202</v>
      </c>
      <c r="P2022" t="s">
        <v>384</v>
      </c>
    </row>
    <row r="2023" spans="1:16" x14ac:dyDescent="0.25">
      <c r="A2023">
        <v>3523</v>
      </c>
      <c r="B2023" t="s">
        <v>360</v>
      </c>
      <c r="E2023" t="s">
        <v>2315</v>
      </c>
      <c r="F2023" t="s">
        <v>347</v>
      </c>
      <c r="G2023" t="s">
        <v>297</v>
      </c>
      <c r="H2023" t="s">
        <v>198</v>
      </c>
      <c r="I2023" t="s">
        <v>298</v>
      </c>
      <c r="J2023">
        <v>1978</v>
      </c>
      <c r="K2023">
        <v>3797</v>
      </c>
      <c r="L2023">
        <v>8</v>
      </c>
      <c r="M2023" t="s">
        <v>200</v>
      </c>
      <c r="N2023" t="s">
        <v>383</v>
      </c>
      <c r="O2023" t="s">
        <v>202</v>
      </c>
      <c r="P2023" t="s">
        <v>384</v>
      </c>
    </row>
    <row r="2024" spans="1:16" x14ac:dyDescent="0.25">
      <c r="A2024">
        <v>3524</v>
      </c>
      <c r="B2024" t="s">
        <v>360</v>
      </c>
      <c r="E2024" t="s">
        <v>1755</v>
      </c>
      <c r="F2024" t="s">
        <v>347</v>
      </c>
      <c r="G2024" t="s">
        <v>297</v>
      </c>
      <c r="H2024" t="s">
        <v>198</v>
      </c>
      <c r="I2024" t="s">
        <v>298</v>
      </c>
      <c r="J2024">
        <v>1977</v>
      </c>
      <c r="K2024">
        <v>923</v>
      </c>
      <c r="L2024">
        <v>8</v>
      </c>
      <c r="M2024" t="s">
        <v>200</v>
      </c>
      <c r="N2024" t="s">
        <v>383</v>
      </c>
      <c r="O2024" t="s">
        <v>202</v>
      </c>
      <c r="P2024" t="s">
        <v>384</v>
      </c>
    </row>
    <row r="2025" spans="1:16" x14ac:dyDescent="0.25">
      <c r="A2025">
        <v>3525</v>
      </c>
      <c r="B2025" t="s">
        <v>360</v>
      </c>
      <c r="E2025" t="s">
        <v>2316</v>
      </c>
      <c r="F2025" t="s">
        <v>347</v>
      </c>
      <c r="G2025" t="s">
        <v>297</v>
      </c>
      <c r="H2025" t="s">
        <v>198</v>
      </c>
      <c r="I2025" t="s">
        <v>298</v>
      </c>
      <c r="J2025">
        <v>1982</v>
      </c>
      <c r="K2025">
        <v>3083</v>
      </c>
      <c r="L2025">
        <v>8</v>
      </c>
      <c r="M2025" t="s">
        <v>200</v>
      </c>
      <c r="N2025" t="s">
        <v>383</v>
      </c>
      <c r="O2025" t="s">
        <v>202</v>
      </c>
      <c r="P2025" t="s">
        <v>384</v>
      </c>
    </row>
    <row r="2026" spans="1:16" x14ac:dyDescent="0.25">
      <c r="A2026">
        <v>3526</v>
      </c>
      <c r="B2026" t="s">
        <v>360</v>
      </c>
      <c r="E2026" t="s">
        <v>2317</v>
      </c>
      <c r="F2026" t="s">
        <v>347</v>
      </c>
      <c r="G2026" t="s">
        <v>297</v>
      </c>
      <c r="H2026" t="s">
        <v>198</v>
      </c>
      <c r="I2026" t="s">
        <v>298</v>
      </c>
      <c r="J2026">
        <v>1981</v>
      </c>
      <c r="K2026">
        <v>13942</v>
      </c>
      <c r="L2026">
        <v>8</v>
      </c>
      <c r="M2026" t="s">
        <v>200</v>
      </c>
      <c r="N2026" t="s">
        <v>383</v>
      </c>
      <c r="O2026" t="s">
        <v>202</v>
      </c>
      <c r="P2026" t="s">
        <v>384</v>
      </c>
    </row>
    <row r="2027" spans="1:16" x14ac:dyDescent="0.25">
      <c r="A2027">
        <v>3527</v>
      </c>
      <c r="B2027" t="s">
        <v>360</v>
      </c>
      <c r="E2027" t="s">
        <v>2318</v>
      </c>
      <c r="F2027" t="s">
        <v>347</v>
      </c>
      <c r="G2027" t="s">
        <v>297</v>
      </c>
      <c r="H2027" t="s">
        <v>198</v>
      </c>
      <c r="I2027" t="s">
        <v>298</v>
      </c>
      <c r="J2027">
        <v>1976</v>
      </c>
      <c r="K2027">
        <v>11529</v>
      </c>
      <c r="L2027">
        <v>8</v>
      </c>
      <c r="M2027" t="s">
        <v>200</v>
      </c>
      <c r="N2027" t="s">
        <v>383</v>
      </c>
      <c r="O2027" t="s">
        <v>202</v>
      </c>
      <c r="P2027" t="s">
        <v>384</v>
      </c>
    </row>
    <row r="2028" spans="1:16" x14ac:dyDescent="0.25">
      <c r="A2028">
        <v>3528</v>
      </c>
      <c r="B2028" t="s">
        <v>360</v>
      </c>
      <c r="E2028" t="s">
        <v>2310</v>
      </c>
      <c r="F2028" t="s">
        <v>347</v>
      </c>
      <c r="G2028" t="s">
        <v>297</v>
      </c>
      <c r="H2028" t="s">
        <v>198</v>
      </c>
      <c r="I2028" t="s">
        <v>298</v>
      </c>
      <c r="J2028">
        <v>1972</v>
      </c>
      <c r="K2028">
        <v>11118</v>
      </c>
      <c r="L2028">
        <v>8</v>
      </c>
      <c r="M2028" t="s">
        <v>200</v>
      </c>
      <c r="N2028" t="s">
        <v>383</v>
      </c>
      <c r="O2028" t="s">
        <v>202</v>
      </c>
      <c r="P2028" t="s">
        <v>384</v>
      </c>
    </row>
    <row r="2029" spans="1:16" x14ac:dyDescent="0.25">
      <c r="A2029">
        <v>3529</v>
      </c>
      <c r="B2029" t="s">
        <v>360</v>
      </c>
      <c r="E2029" t="s">
        <v>2319</v>
      </c>
      <c r="F2029" t="s">
        <v>347</v>
      </c>
      <c r="G2029" t="s">
        <v>297</v>
      </c>
      <c r="H2029" t="s">
        <v>198</v>
      </c>
      <c r="I2029" t="s">
        <v>298</v>
      </c>
      <c r="J2029">
        <v>1969</v>
      </c>
      <c r="K2029">
        <v>20603</v>
      </c>
      <c r="L2029">
        <v>8</v>
      </c>
      <c r="M2029" t="s">
        <v>200</v>
      </c>
      <c r="N2029" t="s">
        <v>383</v>
      </c>
      <c r="O2029" t="s">
        <v>202</v>
      </c>
      <c r="P2029" t="s">
        <v>384</v>
      </c>
    </row>
    <row r="2030" spans="1:16" x14ac:dyDescent="0.25">
      <c r="A2030">
        <v>3530</v>
      </c>
      <c r="B2030" t="s">
        <v>360</v>
      </c>
      <c r="E2030" t="s">
        <v>2320</v>
      </c>
      <c r="F2030" t="s">
        <v>347</v>
      </c>
      <c r="G2030" t="s">
        <v>297</v>
      </c>
      <c r="H2030" t="s">
        <v>198</v>
      </c>
      <c r="I2030" t="s">
        <v>298</v>
      </c>
      <c r="J2030">
        <v>1969</v>
      </c>
      <c r="K2030">
        <v>8421</v>
      </c>
      <c r="L2030">
        <v>8</v>
      </c>
      <c r="M2030" t="s">
        <v>200</v>
      </c>
      <c r="N2030" t="s">
        <v>383</v>
      </c>
      <c r="O2030" t="s">
        <v>202</v>
      </c>
      <c r="P2030" t="s">
        <v>384</v>
      </c>
    </row>
    <row r="2031" spans="1:16" x14ac:dyDescent="0.25">
      <c r="A2031">
        <v>3531</v>
      </c>
      <c r="B2031" t="s">
        <v>360</v>
      </c>
      <c r="E2031" t="s">
        <v>2321</v>
      </c>
      <c r="F2031" t="s">
        <v>347</v>
      </c>
      <c r="G2031" t="s">
        <v>297</v>
      </c>
      <c r="H2031" t="s">
        <v>198</v>
      </c>
      <c r="I2031" t="s">
        <v>298</v>
      </c>
      <c r="J2031">
        <v>1966</v>
      </c>
      <c r="K2031">
        <v>7459</v>
      </c>
      <c r="L2031">
        <v>8</v>
      </c>
      <c r="M2031" t="s">
        <v>200</v>
      </c>
      <c r="N2031" t="s">
        <v>383</v>
      </c>
      <c r="O2031" t="s">
        <v>202</v>
      </c>
      <c r="P2031" t="s">
        <v>384</v>
      </c>
    </row>
    <row r="2032" spans="1:16" x14ac:dyDescent="0.25">
      <c r="A2032">
        <v>3532</v>
      </c>
      <c r="B2032" t="s">
        <v>360</v>
      </c>
      <c r="E2032" t="s">
        <v>2322</v>
      </c>
      <c r="F2032" t="s">
        <v>347</v>
      </c>
      <c r="G2032" t="s">
        <v>297</v>
      </c>
      <c r="H2032" t="s">
        <v>198</v>
      </c>
      <c r="I2032" t="s">
        <v>298</v>
      </c>
      <c r="J2032">
        <v>1961</v>
      </c>
      <c r="K2032">
        <v>1564</v>
      </c>
      <c r="L2032">
        <v>8</v>
      </c>
      <c r="M2032" t="s">
        <v>200</v>
      </c>
      <c r="N2032" t="s">
        <v>383</v>
      </c>
      <c r="O2032" t="s">
        <v>202</v>
      </c>
      <c r="P2032" t="s">
        <v>384</v>
      </c>
    </row>
    <row r="2033" spans="1:16" x14ac:dyDescent="0.25">
      <c r="A2033">
        <v>3533</v>
      </c>
      <c r="B2033" t="s">
        <v>360</v>
      </c>
      <c r="E2033" t="s">
        <v>2323</v>
      </c>
      <c r="F2033" t="s">
        <v>347</v>
      </c>
      <c r="G2033" t="s">
        <v>297</v>
      </c>
      <c r="H2033" t="s">
        <v>198</v>
      </c>
      <c r="I2033" t="s">
        <v>298</v>
      </c>
      <c r="J2033">
        <v>1971</v>
      </c>
      <c r="K2033">
        <v>10202</v>
      </c>
      <c r="L2033">
        <v>8</v>
      </c>
      <c r="M2033" t="s">
        <v>200</v>
      </c>
      <c r="N2033" t="s">
        <v>383</v>
      </c>
      <c r="O2033" t="s">
        <v>202</v>
      </c>
      <c r="P2033" t="s">
        <v>384</v>
      </c>
    </row>
    <row r="2034" spans="1:16" x14ac:dyDescent="0.25">
      <c r="A2034">
        <v>3534</v>
      </c>
      <c r="B2034" t="s">
        <v>360</v>
      </c>
      <c r="E2034" t="s">
        <v>2324</v>
      </c>
      <c r="F2034" t="s">
        <v>347</v>
      </c>
      <c r="G2034" t="s">
        <v>297</v>
      </c>
      <c r="H2034" t="s">
        <v>198</v>
      </c>
      <c r="I2034" t="s">
        <v>298</v>
      </c>
      <c r="J2034">
        <v>1975</v>
      </c>
      <c r="K2034">
        <v>5577</v>
      </c>
      <c r="L2034">
        <v>8</v>
      </c>
      <c r="M2034" t="s">
        <v>200</v>
      </c>
      <c r="N2034" t="s">
        <v>383</v>
      </c>
      <c r="O2034" t="s">
        <v>202</v>
      </c>
      <c r="P2034" t="s">
        <v>384</v>
      </c>
    </row>
    <row r="2035" spans="1:16" x14ac:dyDescent="0.25">
      <c r="A2035">
        <v>3535</v>
      </c>
      <c r="B2035" t="s">
        <v>360</v>
      </c>
      <c r="E2035" t="s">
        <v>2325</v>
      </c>
      <c r="F2035" t="s">
        <v>347</v>
      </c>
      <c r="G2035" t="s">
        <v>297</v>
      </c>
      <c r="H2035" t="s">
        <v>198</v>
      </c>
      <c r="I2035" t="s">
        <v>298</v>
      </c>
      <c r="J2035">
        <v>1982</v>
      </c>
      <c r="K2035">
        <v>4264</v>
      </c>
      <c r="L2035">
        <v>8</v>
      </c>
      <c r="M2035" t="s">
        <v>200</v>
      </c>
      <c r="N2035" t="s">
        <v>383</v>
      </c>
      <c r="O2035" t="s">
        <v>202</v>
      </c>
      <c r="P2035" t="s">
        <v>384</v>
      </c>
    </row>
    <row r="2036" spans="1:16" x14ac:dyDescent="0.25">
      <c r="A2036">
        <v>3536</v>
      </c>
      <c r="B2036" t="s">
        <v>360</v>
      </c>
      <c r="E2036" t="s">
        <v>2326</v>
      </c>
      <c r="F2036" t="s">
        <v>347</v>
      </c>
      <c r="G2036" t="s">
        <v>297</v>
      </c>
      <c r="H2036" t="s">
        <v>198</v>
      </c>
      <c r="I2036" t="s">
        <v>298</v>
      </c>
      <c r="J2036">
        <v>1991</v>
      </c>
      <c r="K2036">
        <v>32173</v>
      </c>
      <c r="L2036">
        <v>8</v>
      </c>
      <c r="M2036" t="s">
        <v>200</v>
      </c>
      <c r="N2036" t="s">
        <v>383</v>
      </c>
      <c r="O2036" t="s">
        <v>202</v>
      </c>
      <c r="P2036" t="s">
        <v>384</v>
      </c>
    </row>
    <row r="2037" spans="1:16" x14ac:dyDescent="0.25">
      <c r="A2037">
        <v>3537</v>
      </c>
      <c r="B2037" t="s">
        <v>360</v>
      </c>
      <c r="E2037" t="s">
        <v>2327</v>
      </c>
      <c r="F2037" t="s">
        <v>347</v>
      </c>
      <c r="G2037" t="s">
        <v>297</v>
      </c>
      <c r="H2037" t="s">
        <v>198</v>
      </c>
      <c r="I2037" t="s">
        <v>298</v>
      </c>
      <c r="J2037">
        <v>1993</v>
      </c>
      <c r="K2037">
        <v>160308</v>
      </c>
      <c r="L2037">
        <v>8</v>
      </c>
      <c r="M2037" t="s">
        <v>200</v>
      </c>
      <c r="N2037" t="s">
        <v>383</v>
      </c>
      <c r="O2037" t="s">
        <v>202</v>
      </c>
      <c r="P2037" t="s">
        <v>384</v>
      </c>
    </row>
    <row r="2038" spans="1:16" x14ac:dyDescent="0.25">
      <c r="A2038">
        <v>3538</v>
      </c>
      <c r="B2038" t="s">
        <v>360</v>
      </c>
      <c r="E2038" t="s">
        <v>2328</v>
      </c>
      <c r="F2038" t="s">
        <v>347</v>
      </c>
      <c r="G2038" t="s">
        <v>297</v>
      </c>
      <c r="H2038" t="s">
        <v>198</v>
      </c>
      <c r="I2038" t="s">
        <v>298</v>
      </c>
      <c r="J2038">
        <v>1971</v>
      </c>
      <c r="K2038">
        <v>9697</v>
      </c>
      <c r="L2038">
        <v>8</v>
      </c>
      <c r="M2038" t="s">
        <v>200</v>
      </c>
      <c r="N2038" t="s">
        <v>383</v>
      </c>
      <c r="O2038" t="s">
        <v>202</v>
      </c>
      <c r="P2038" t="s">
        <v>384</v>
      </c>
    </row>
    <row r="2039" spans="1:16" x14ac:dyDescent="0.25">
      <c r="A2039">
        <v>3539</v>
      </c>
      <c r="B2039" t="s">
        <v>360</v>
      </c>
      <c r="E2039" t="s">
        <v>2329</v>
      </c>
      <c r="F2039" t="s">
        <v>347</v>
      </c>
      <c r="G2039" t="s">
        <v>297</v>
      </c>
      <c r="H2039" t="s">
        <v>198</v>
      </c>
      <c r="I2039" t="s">
        <v>298</v>
      </c>
      <c r="J2039">
        <v>1972</v>
      </c>
      <c r="K2039">
        <v>12009</v>
      </c>
      <c r="L2039">
        <v>8</v>
      </c>
      <c r="M2039" t="s">
        <v>200</v>
      </c>
      <c r="N2039" t="s">
        <v>383</v>
      </c>
      <c r="O2039" t="s">
        <v>202</v>
      </c>
      <c r="P2039" t="s">
        <v>384</v>
      </c>
    </row>
    <row r="2040" spans="1:16" x14ac:dyDescent="0.25">
      <c r="A2040">
        <v>3540</v>
      </c>
      <c r="B2040" t="s">
        <v>360</v>
      </c>
      <c r="E2040" t="s">
        <v>2330</v>
      </c>
      <c r="F2040" t="s">
        <v>347</v>
      </c>
      <c r="G2040" t="s">
        <v>297</v>
      </c>
      <c r="H2040" t="s">
        <v>198</v>
      </c>
      <c r="I2040" t="s">
        <v>298</v>
      </c>
      <c r="J2040">
        <v>1973</v>
      </c>
      <c r="K2040">
        <v>6012</v>
      </c>
      <c r="L2040">
        <v>8</v>
      </c>
      <c r="M2040" t="s">
        <v>200</v>
      </c>
      <c r="N2040" t="s">
        <v>383</v>
      </c>
      <c r="O2040" t="s">
        <v>202</v>
      </c>
      <c r="P2040" t="s">
        <v>384</v>
      </c>
    </row>
    <row r="2041" spans="1:16" x14ac:dyDescent="0.25">
      <c r="A2041">
        <v>3541</v>
      </c>
      <c r="B2041" t="s">
        <v>360</v>
      </c>
      <c r="E2041" t="s">
        <v>2331</v>
      </c>
      <c r="F2041" t="s">
        <v>347</v>
      </c>
      <c r="G2041" t="s">
        <v>297</v>
      </c>
      <c r="H2041" t="s">
        <v>198</v>
      </c>
      <c r="I2041" t="s">
        <v>298</v>
      </c>
      <c r="J2041">
        <v>1971</v>
      </c>
      <c r="K2041">
        <v>11747</v>
      </c>
      <c r="L2041">
        <v>8</v>
      </c>
      <c r="M2041" t="s">
        <v>200</v>
      </c>
      <c r="N2041" t="s">
        <v>383</v>
      </c>
      <c r="O2041" t="s">
        <v>202</v>
      </c>
      <c r="P2041" t="s">
        <v>384</v>
      </c>
    </row>
    <row r="2042" spans="1:16" x14ac:dyDescent="0.25">
      <c r="A2042">
        <v>3542</v>
      </c>
      <c r="B2042" t="s">
        <v>360</v>
      </c>
      <c r="E2042" t="s">
        <v>2332</v>
      </c>
      <c r="F2042" t="s">
        <v>347</v>
      </c>
      <c r="G2042" t="s">
        <v>297</v>
      </c>
      <c r="H2042" t="s">
        <v>198</v>
      </c>
      <c r="I2042" t="s">
        <v>298</v>
      </c>
      <c r="J2042">
        <v>1971</v>
      </c>
      <c r="K2042">
        <v>12187</v>
      </c>
      <c r="L2042">
        <v>8</v>
      </c>
      <c r="M2042" t="s">
        <v>200</v>
      </c>
      <c r="N2042" t="s">
        <v>383</v>
      </c>
      <c r="O2042" t="s">
        <v>202</v>
      </c>
      <c r="P2042" t="s">
        <v>384</v>
      </c>
    </row>
    <row r="2043" spans="1:16" x14ac:dyDescent="0.25">
      <c r="A2043">
        <v>3543</v>
      </c>
      <c r="B2043" t="s">
        <v>360</v>
      </c>
      <c r="E2043" t="s">
        <v>2333</v>
      </c>
      <c r="F2043" t="s">
        <v>347</v>
      </c>
      <c r="G2043" t="s">
        <v>297</v>
      </c>
      <c r="H2043" t="s">
        <v>198</v>
      </c>
      <c r="I2043" t="s">
        <v>298</v>
      </c>
      <c r="J2043">
        <v>1975</v>
      </c>
      <c r="K2043">
        <v>7016</v>
      </c>
      <c r="L2043">
        <v>8</v>
      </c>
      <c r="M2043" t="s">
        <v>200</v>
      </c>
      <c r="N2043" t="s">
        <v>383</v>
      </c>
      <c r="O2043" t="s">
        <v>202</v>
      </c>
      <c r="P2043" t="s">
        <v>384</v>
      </c>
    </row>
    <row r="2044" spans="1:16" x14ac:dyDescent="0.25">
      <c r="A2044">
        <v>3544</v>
      </c>
      <c r="B2044" t="s">
        <v>360</v>
      </c>
      <c r="E2044" t="s">
        <v>2334</v>
      </c>
      <c r="F2044" t="s">
        <v>347</v>
      </c>
      <c r="G2044" t="s">
        <v>297</v>
      </c>
      <c r="H2044" t="s">
        <v>198</v>
      </c>
      <c r="I2044" t="s">
        <v>298</v>
      </c>
      <c r="J2044">
        <v>1976</v>
      </c>
      <c r="K2044">
        <v>8712</v>
      </c>
      <c r="L2044">
        <v>8</v>
      </c>
      <c r="M2044" t="s">
        <v>200</v>
      </c>
      <c r="N2044" t="s">
        <v>383</v>
      </c>
      <c r="O2044" t="s">
        <v>202</v>
      </c>
      <c r="P2044" t="s">
        <v>384</v>
      </c>
    </row>
    <row r="2045" spans="1:16" x14ac:dyDescent="0.25">
      <c r="A2045">
        <v>3545</v>
      </c>
      <c r="B2045" t="s">
        <v>360</v>
      </c>
      <c r="E2045" t="s">
        <v>2335</v>
      </c>
      <c r="F2045" t="s">
        <v>347</v>
      </c>
      <c r="G2045" t="s">
        <v>297</v>
      </c>
      <c r="H2045" t="s">
        <v>198</v>
      </c>
      <c r="I2045" t="s">
        <v>298</v>
      </c>
      <c r="J2045">
        <v>1979</v>
      </c>
      <c r="K2045">
        <v>12765</v>
      </c>
      <c r="L2045">
        <v>8</v>
      </c>
      <c r="M2045" t="s">
        <v>200</v>
      </c>
      <c r="N2045" t="s">
        <v>383</v>
      </c>
      <c r="O2045" t="s">
        <v>202</v>
      </c>
      <c r="P2045" t="s">
        <v>384</v>
      </c>
    </row>
    <row r="2046" spans="1:16" x14ac:dyDescent="0.25">
      <c r="A2046">
        <v>3546</v>
      </c>
      <c r="B2046" t="s">
        <v>360</v>
      </c>
      <c r="E2046" t="s">
        <v>2336</v>
      </c>
      <c r="F2046" t="s">
        <v>347</v>
      </c>
      <c r="G2046" t="s">
        <v>297</v>
      </c>
      <c r="H2046" t="s">
        <v>198</v>
      </c>
      <c r="I2046" t="s">
        <v>298</v>
      </c>
      <c r="J2046">
        <v>1979</v>
      </c>
      <c r="K2046">
        <v>6997</v>
      </c>
      <c r="L2046">
        <v>8</v>
      </c>
      <c r="M2046" t="s">
        <v>200</v>
      </c>
      <c r="N2046" t="s">
        <v>383</v>
      </c>
      <c r="O2046" t="s">
        <v>202</v>
      </c>
      <c r="P2046" t="s">
        <v>384</v>
      </c>
    </row>
    <row r="2047" spans="1:16" x14ac:dyDescent="0.25">
      <c r="A2047">
        <v>3547</v>
      </c>
      <c r="B2047" t="s">
        <v>360</v>
      </c>
      <c r="E2047" t="s">
        <v>2337</v>
      </c>
      <c r="F2047" t="s">
        <v>347</v>
      </c>
      <c r="G2047" t="s">
        <v>297</v>
      </c>
      <c r="H2047" t="s">
        <v>198</v>
      </c>
      <c r="I2047" t="s">
        <v>298</v>
      </c>
      <c r="J2047">
        <v>1969</v>
      </c>
      <c r="K2047">
        <v>2188</v>
      </c>
      <c r="L2047">
        <v>8</v>
      </c>
      <c r="M2047" t="s">
        <v>200</v>
      </c>
      <c r="N2047" t="s">
        <v>383</v>
      </c>
      <c r="O2047" t="s">
        <v>202</v>
      </c>
      <c r="P2047" t="s">
        <v>384</v>
      </c>
    </row>
    <row r="2048" spans="1:16" x14ac:dyDescent="0.25">
      <c r="A2048">
        <v>3548</v>
      </c>
      <c r="B2048" t="s">
        <v>360</v>
      </c>
      <c r="E2048" t="s">
        <v>2338</v>
      </c>
      <c r="F2048" t="s">
        <v>347</v>
      </c>
      <c r="G2048" t="s">
        <v>297</v>
      </c>
      <c r="H2048" t="s">
        <v>198</v>
      </c>
      <c r="I2048" t="s">
        <v>298</v>
      </c>
      <c r="J2048">
        <v>1965</v>
      </c>
      <c r="K2048">
        <v>10005</v>
      </c>
      <c r="L2048">
        <v>8</v>
      </c>
      <c r="M2048" t="s">
        <v>200</v>
      </c>
      <c r="N2048" t="s">
        <v>383</v>
      </c>
      <c r="O2048" t="s">
        <v>202</v>
      </c>
      <c r="P2048" t="s">
        <v>384</v>
      </c>
    </row>
    <row r="2049" spans="1:16" x14ac:dyDescent="0.25">
      <c r="A2049">
        <v>3549</v>
      </c>
      <c r="B2049" t="s">
        <v>360</v>
      </c>
      <c r="E2049" t="s">
        <v>2197</v>
      </c>
      <c r="F2049" t="s">
        <v>347</v>
      </c>
      <c r="G2049" t="s">
        <v>297</v>
      </c>
      <c r="H2049" t="s">
        <v>198</v>
      </c>
      <c r="I2049" t="s">
        <v>298</v>
      </c>
      <c r="J2049">
        <v>1972</v>
      </c>
      <c r="K2049">
        <v>13259</v>
      </c>
      <c r="L2049">
        <v>8</v>
      </c>
      <c r="M2049" t="s">
        <v>200</v>
      </c>
      <c r="N2049" t="s">
        <v>383</v>
      </c>
      <c r="O2049" t="s">
        <v>202</v>
      </c>
      <c r="P2049" t="s">
        <v>384</v>
      </c>
    </row>
    <row r="2050" spans="1:16" x14ac:dyDescent="0.25">
      <c r="A2050">
        <v>3550</v>
      </c>
      <c r="B2050" t="s">
        <v>360</v>
      </c>
      <c r="E2050" t="s">
        <v>2339</v>
      </c>
      <c r="F2050" t="s">
        <v>347</v>
      </c>
      <c r="G2050" t="s">
        <v>297</v>
      </c>
      <c r="H2050" t="s">
        <v>198</v>
      </c>
      <c r="I2050" t="s">
        <v>298</v>
      </c>
      <c r="J2050">
        <v>1975</v>
      </c>
      <c r="K2050">
        <v>3201</v>
      </c>
      <c r="L2050">
        <v>8</v>
      </c>
      <c r="M2050" t="s">
        <v>200</v>
      </c>
      <c r="N2050" t="s">
        <v>383</v>
      </c>
      <c r="O2050" t="s">
        <v>202</v>
      </c>
      <c r="P2050" t="s">
        <v>384</v>
      </c>
    </row>
    <row r="2051" spans="1:16" x14ac:dyDescent="0.25">
      <c r="A2051">
        <v>3551</v>
      </c>
      <c r="B2051" t="s">
        <v>360</v>
      </c>
      <c r="E2051" t="s">
        <v>2340</v>
      </c>
      <c r="F2051" t="s">
        <v>347</v>
      </c>
      <c r="G2051" t="s">
        <v>297</v>
      </c>
      <c r="H2051" t="s">
        <v>198</v>
      </c>
      <c r="I2051" t="s">
        <v>298</v>
      </c>
      <c r="J2051">
        <v>1982</v>
      </c>
      <c r="K2051">
        <v>10263</v>
      </c>
      <c r="L2051">
        <v>8</v>
      </c>
      <c r="M2051" t="s">
        <v>200</v>
      </c>
      <c r="N2051" t="s">
        <v>383</v>
      </c>
      <c r="O2051" t="s">
        <v>202</v>
      </c>
      <c r="P2051" t="s">
        <v>384</v>
      </c>
    </row>
    <row r="2052" spans="1:16" x14ac:dyDescent="0.25">
      <c r="A2052">
        <v>3552</v>
      </c>
      <c r="B2052" t="s">
        <v>360</v>
      </c>
      <c r="E2052" t="s">
        <v>2341</v>
      </c>
      <c r="F2052" t="s">
        <v>347</v>
      </c>
      <c r="G2052" t="s">
        <v>297</v>
      </c>
      <c r="H2052" t="s">
        <v>198</v>
      </c>
      <c r="I2052" t="s">
        <v>298</v>
      </c>
      <c r="J2052">
        <v>1983</v>
      </c>
      <c r="K2052">
        <v>10124</v>
      </c>
      <c r="L2052">
        <v>8</v>
      </c>
      <c r="M2052" t="s">
        <v>200</v>
      </c>
      <c r="N2052" t="s">
        <v>383</v>
      </c>
      <c r="O2052" t="s">
        <v>202</v>
      </c>
      <c r="P2052" t="s">
        <v>384</v>
      </c>
    </row>
    <row r="2053" spans="1:16" x14ac:dyDescent="0.25">
      <c r="A2053">
        <v>3553</v>
      </c>
      <c r="B2053" t="s">
        <v>360</v>
      </c>
      <c r="E2053" t="s">
        <v>2342</v>
      </c>
      <c r="F2053" t="s">
        <v>347</v>
      </c>
      <c r="G2053" t="s">
        <v>297</v>
      </c>
      <c r="H2053" t="s">
        <v>198</v>
      </c>
      <c r="I2053" t="s">
        <v>298</v>
      </c>
      <c r="J2053">
        <v>1958</v>
      </c>
      <c r="K2053">
        <v>1094</v>
      </c>
      <c r="L2053">
        <v>8</v>
      </c>
      <c r="M2053" t="s">
        <v>200</v>
      </c>
      <c r="N2053" t="s">
        <v>383</v>
      </c>
      <c r="O2053" t="s">
        <v>202</v>
      </c>
      <c r="P2053" t="s">
        <v>384</v>
      </c>
    </row>
    <row r="2054" spans="1:16" x14ac:dyDescent="0.25">
      <c r="A2054">
        <v>3554</v>
      </c>
      <c r="B2054" t="s">
        <v>360</v>
      </c>
      <c r="E2054" t="s">
        <v>2343</v>
      </c>
      <c r="F2054" t="s">
        <v>347</v>
      </c>
      <c r="G2054" t="s">
        <v>297</v>
      </c>
      <c r="H2054" t="s">
        <v>198</v>
      </c>
      <c r="I2054" t="s">
        <v>298</v>
      </c>
      <c r="J2054">
        <v>1965</v>
      </c>
      <c r="K2054">
        <v>2486</v>
      </c>
      <c r="L2054">
        <v>8</v>
      </c>
      <c r="M2054" t="s">
        <v>200</v>
      </c>
      <c r="N2054" t="s">
        <v>383</v>
      </c>
      <c r="O2054" t="s">
        <v>202</v>
      </c>
      <c r="P2054" t="s">
        <v>384</v>
      </c>
    </row>
    <row r="2055" spans="1:16" x14ac:dyDescent="0.25">
      <c r="A2055">
        <v>3555</v>
      </c>
      <c r="B2055" t="s">
        <v>360</v>
      </c>
      <c r="E2055" t="s">
        <v>2344</v>
      </c>
      <c r="F2055" t="s">
        <v>347</v>
      </c>
      <c r="G2055" t="s">
        <v>297</v>
      </c>
      <c r="H2055" t="s">
        <v>198</v>
      </c>
      <c r="I2055" t="s">
        <v>298</v>
      </c>
      <c r="J2055">
        <v>1964</v>
      </c>
      <c r="K2055">
        <v>1981</v>
      </c>
      <c r="L2055">
        <v>8</v>
      </c>
      <c r="M2055" t="s">
        <v>200</v>
      </c>
      <c r="N2055" t="s">
        <v>383</v>
      </c>
      <c r="O2055" t="s">
        <v>202</v>
      </c>
      <c r="P2055" t="s">
        <v>384</v>
      </c>
    </row>
    <row r="2056" spans="1:16" x14ac:dyDescent="0.25">
      <c r="A2056">
        <v>3556</v>
      </c>
      <c r="B2056" t="s">
        <v>360</v>
      </c>
      <c r="E2056" t="s">
        <v>2345</v>
      </c>
      <c r="F2056" t="s">
        <v>347</v>
      </c>
      <c r="G2056" t="s">
        <v>297</v>
      </c>
      <c r="H2056" t="s">
        <v>198</v>
      </c>
      <c r="I2056" t="s">
        <v>298</v>
      </c>
      <c r="J2056">
        <v>1965</v>
      </c>
      <c r="K2056">
        <v>10450</v>
      </c>
      <c r="L2056">
        <v>8</v>
      </c>
      <c r="M2056" t="s">
        <v>200</v>
      </c>
      <c r="N2056" t="s">
        <v>383</v>
      </c>
      <c r="O2056" t="s">
        <v>202</v>
      </c>
      <c r="P2056" t="s">
        <v>384</v>
      </c>
    </row>
    <row r="2057" spans="1:16" x14ac:dyDescent="0.25">
      <c r="A2057">
        <v>3557</v>
      </c>
      <c r="B2057" t="s">
        <v>360</v>
      </c>
      <c r="E2057" t="s">
        <v>2346</v>
      </c>
      <c r="F2057" t="s">
        <v>347</v>
      </c>
      <c r="G2057" t="s">
        <v>297</v>
      </c>
      <c r="H2057" t="s">
        <v>198</v>
      </c>
      <c r="I2057" t="s">
        <v>298</v>
      </c>
      <c r="J2057">
        <v>1977</v>
      </c>
      <c r="K2057">
        <v>1918</v>
      </c>
      <c r="L2057">
        <v>8</v>
      </c>
      <c r="M2057" t="s">
        <v>200</v>
      </c>
      <c r="N2057" t="s">
        <v>383</v>
      </c>
      <c r="O2057" t="s">
        <v>202</v>
      </c>
      <c r="P2057" t="s">
        <v>384</v>
      </c>
    </row>
    <row r="2058" spans="1:16" x14ac:dyDescent="0.25">
      <c r="A2058">
        <v>3558</v>
      </c>
      <c r="B2058" t="s">
        <v>360</v>
      </c>
      <c r="E2058" t="s">
        <v>2347</v>
      </c>
      <c r="F2058" t="s">
        <v>347</v>
      </c>
      <c r="G2058" t="s">
        <v>297</v>
      </c>
      <c r="H2058" t="s">
        <v>198</v>
      </c>
      <c r="I2058" t="s">
        <v>298</v>
      </c>
      <c r="J2058">
        <v>1971</v>
      </c>
      <c r="K2058">
        <v>6770</v>
      </c>
      <c r="L2058">
        <v>8</v>
      </c>
      <c r="M2058" t="s">
        <v>200</v>
      </c>
      <c r="N2058" t="s">
        <v>383</v>
      </c>
      <c r="O2058" t="s">
        <v>202</v>
      </c>
      <c r="P2058" t="s">
        <v>384</v>
      </c>
    </row>
    <row r="2059" spans="1:16" x14ac:dyDescent="0.25">
      <c r="A2059">
        <v>3559</v>
      </c>
      <c r="B2059" t="s">
        <v>360</v>
      </c>
      <c r="E2059" t="s">
        <v>2348</v>
      </c>
      <c r="F2059" t="s">
        <v>347</v>
      </c>
      <c r="G2059" t="s">
        <v>297</v>
      </c>
      <c r="H2059" t="s">
        <v>198</v>
      </c>
      <c r="I2059" t="s">
        <v>298</v>
      </c>
      <c r="J2059">
        <v>1986</v>
      </c>
      <c r="K2059">
        <v>397666</v>
      </c>
      <c r="L2059">
        <v>8</v>
      </c>
      <c r="M2059" t="s">
        <v>200</v>
      </c>
      <c r="N2059" t="s">
        <v>383</v>
      </c>
      <c r="O2059" t="s">
        <v>202</v>
      </c>
      <c r="P2059" t="s">
        <v>384</v>
      </c>
    </row>
    <row r="2060" spans="1:16" x14ac:dyDescent="0.25">
      <c r="A2060">
        <v>3560</v>
      </c>
      <c r="B2060" t="s">
        <v>360</v>
      </c>
      <c r="E2060" t="s">
        <v>2349</v>
      </c>
      <c r="F2060" t="s">
        <v>347</v>
      </c>
      <c r="G2060" t="s">
        <v>297</v>
      </c>
      <c r="H2060" t="s">
        <v>198</v>
      </c>
      <c r="I2060" t="s">
        <v>298</v>
      </c>
      <c r="J2060">
        <v>1960</v>
      </c>
      <c r="K2060">
        <v>16831</v>
      </c>
      <c r="L2060">
        <v>8</v>
      </c>
      <c r="M2060" t="s">
        <v>200</v>
      </c>
      <c r="N2060" t="s">
        <v>383</v>
      </c>
      <c r="O2060" t="s">
        <v>202</v>
      </c>
      <c r="P2060" t="s">
        <v>384</v>
      </c>
    </row>
    <row r="2061" spans="1:16" x14ac:dyDescent="0.25">
      <c r="A2061">
        <v>3561</v>
      </c>
      <c r="B2061" t="s">
        <v>360</v>
      </c>
      <c r="E2061" t="s">
        <v>2350</v>
      </c>
      <c r="F2061" t="s">
        <v>347</v>
      </c>
      <c r="G2061" t="s">
        <v>297</v>
      </c>
      <c r="H2061" t="s">
        <v>198</v>
      </c>
      <c r="I2061" t="s">
        <v>298</v>
      </c>
      <c r="J2061">
        <v>1963</v>
      </c>
      <c r="K2061">
        <v>1115</v>
      </c>
      <c r="L2061">
        <v>8</v>
      </c>
      <c r="M2061" t="s">
        <v>200</v>
      </c>
      <c r="N2061" t="s">
        <v>383</v>
      </c>
      <c r="O2061" t="s">
        <v>202</v>
      </c>
      <c r="P2061" t="s">
        <v>384</v>
      </c>
    </row>
    <row r="2062" spans="1:16" x14ac:dyDescent="0.25">
      <c r="A2062">
        <v>3562</v>
      </c>
      <c r="B2062" t="s">
        <v>360</v>
      </c>
      <c r="E2062" t="s">
        <v>2351</v>
      </c>
      <c r="F2062" t="s">
        <v>347</v>
      </c>
      <c r="G2062" t="s">
        <v>297</v>
      </c>
      <c r="H2062" t="s">
        <v>198</v>
      </c>
      <c r="I2062" t="s">
        <v>298</v>
      </c>
      <c r="J2062">
        <v>1963</v>
      </c>
      <c r="K2062">
        <v>2588</v>
      </c>
      <c r="L2062">
        <v>8</v>
      </c>
      <c r="M2062" t="s">
        <v>200</v>
      </c>
      <c r="N2062" t="s">
        <v>436</v>
      </c>
      <c r="O2062" t="s">
        <v>202</v>
      </c>
      <c r="P2062" t="s">
        <v>384</v>
      </c>
    </row>
    <row r="2063" spans="1:16" x14ac:dyDescent="0.25">
      <c r="A2063">
        <v>3563</v>
      </c>
      <c r="B2063" t="s">
        <v>360</v>
      </c>
      <c r="E2063" t="s">
        <v>2352</v>
      </c>
      <c r="F2063" t="s">
        <v>347</v>
      </c>
      <c r="G2063" t="s">
        <v>297</v>
      </c>
      <c r="H2063" t="s">
        <v>198</v>
      </c>
      <c r="I2063" t="s">
        <v>298</v>
      </c>
      <c r="J2063">
        <v>1963</v>
      </c>
      <c r="K2063">
        <v>8012</v>
      </c>
      <c r="L2063">
        <v>8</v>
      </c>
      <c r="M2063" t="s">
        <v>200</v>
      </c>
      <c r="N2063" t="s">
        <v>436</v>
      </c>
      <c r="O2063" t="s">
        <v>202</v>
      </c>
      <c r="P2063" t="s">
        <v>384</v>
      </c>
    </row>
    <row r="2064" spans="1:16" x14ac:dyDescent="0.25">
      <c r="A2064">
        <v>3564</v>
      </c>
      <c r="B2064" t="s">
        <v>360</v>
      </c>
      <c r="E2064" t="s">
        <v>2353</v>
      </c>
      <c r="F2064" t="s">
        <v>347</v>
      </c>
      <c r="G2064" t="s">
        <v>297</v>
      </c>
      <c r="H2064" t="s">
        <v>198</v>
      </c>
      <c r="I2064" t="s">
        <v>298</v>
      </c>
      <c r="J2064">
        <v>1963</v>
      </c>
      <c r="K2064">
        <v>5917</v>
      </c>
      <c r="L2064">
        <v>8</v>
      </c>
      <c r="M2064" t="s">
        <v>200</v>
      </c>
      <c r="N2064" t="s">
        <v>436</v>
      </c>
      <c r="O2064" t="s">
        <v>202</v>
      </c>
      <c r="P2064" t="s">
        <v>384</v>
      </c>
    </row>
    <row r="2065" spans="1:16" x14ac:dyDescent="0.25">
      <c r="A2065">
        <v>3565</v>
      </c>
      <c r="B2065" t="s">
        <v>360</v>
      </c>
      <c r="E2065" t="s">
        <v>2354</v>
      </c>
      <c r="F2065" t="s">
        <v>347</v>
      </c>
      <c r="G2065" t="s">
        <v>297</v>
      </c>
      <c r="H2065" t="s">
        <v>198</v>
      </c>
      <c r="I2065" t="s">
        <v>298</v>
      </c>
      <c r="J2065">
        <v>1967</v>
      </c>
      <c r="K2065">
        <v>14761</v>
      </c>
      <c r="L2065">
        <v>8</v>
      </c>
      <c r="M2065" t="s">
        <v>200</v>
      </c>
      <c r="N2065" t="s">
        <v>436</v>
      </c>
      <c r="O2065" t="s">
        <v>202</v>
      </c>
      <c r="P2065" t="s">
        <v>384</v>
      </c>
    </row>
    <row r="2066" spans="1:16" x14ac:dyDescent="0.25">
      <c r="A2066">
        <v>3566</v>
      </c>
      <c r="B2066" t="s">
        <v>360</v>
      </c>
      <c r="E2066" t="s">
        <v>2355</v>
      </c>
      <c r="F2066" t="s">
        <v>347</v>
      </c>
      <c r="G2066" t="s">
        <v>297</v>
      </c>
      <c r="H2066" t="s">
        <v>198</v>
      </c>
      <c r="I2066" t="s">
        <v>298</v>
      </c>
      <c r="J2066">
        <v>1972</v>
      </c>
      <c r="K2066">
        <v>1242</v>
      </c>
      <c r="L2066">
        <v>8</v>
      </c>
      <c r="M2066" t="s">
        <v>200</v>
      </c>
      <c r="N2066" t="s">
        <v>364</v>
      </c>
      <c r="O2066" t="s">
        <v>202</v>
      </c>
      <c r="P2066" t="s">
        <v>365</v>
      </c>
    </row>
    <row r="2067" spans="1:16" x14ac:dyDescent="0.25">
      <c r="A2067">
        <v>3567</v>
      </c>
      <c r="B2067" t="s">
        <v>360</v>
      </c>
      <c r="E2067" t="s">
        <v>2356</v>
      </c>
      <c r="F2067" t="s">
        <v>347</v>
      </c>
      <c r="G2067" t="s">
        <v>297</v>
      </c>
      <c r="H2067" t="s">
        <v>198</v>
      </c>
      <c r="I2067" t="s">
        <v>298</v>
      </c>
      <c r="J2067">
        <v>1973</v>
      </c>
      <c r="K2067">
        <v>1503</v>
      </c>
      <c r="L2067">
        <v>8</v>
      </c>
      <c r="M2067" t="s">
        <v>200</v>
      </c>
      <c r="N2067" t="s">
        <v>364</v>
      </c>
      <c r="O2067" t="s">
        <v>202</v>
      </c>
      <c r="P2067" t="s">
        <v>365</v>
      </c>
    </row>
    <row r="2068" spans="1:16" x14ac:dyDescent="0.25">
      <c r="A2068">
        <v>3568</v>
      </c>
      <c r="B2068" t="s">
        <v>360</v>
      </c>
      <c r="E2068" t="s">
        <v>2357</v>
      </c>
      <c r="F2068" t="s">
        <v>347</v>
      </c>
      <c r="G2068" t="s">
        <v>297</v>
      </c>
      <c r="H2068" t="s">
        <v>198</v>
      </c>
      <c r="I2068" t="s">
        <v>298</v>
      </c>
      <c r="J2068">
        <v>1980</v>
      </c>
      <c r="K2068">
        <v>26936</v>
      </c>
      <c r="L2068">
        <v>8</v>
      </c>
      <c r="M2068" t="s">
        <v>200</v>
      </c>
      <c r="N2068" t="s">
        <v>436</v>
      </c>
      <c r="O2068" t="s">
        <v>202</v>
      </c>
      <c r="P2068" t="s">
        <v>384</v>
      </c>
    </row>
    <row r="2069" spans="1:16" x14ac:dyDescent="0.25">
      <c r="A2069">
        <v>3569</v>
      </c>
      <c r="B2069" t="s">
        <v>360</v>
      </c>
      <c r="E2069" t="s">
        <v>2358</v>
      </c>
      <c r="F2069" t="s">
        <v>347</v>
      </c>
      <c r="G2069" t="s">
        <v>297</v>
      </c>
      <c r="H2069" t="s">
        <v>198</v>
      </c>
      <c r="I2069" t="s">
        <v>298</v>
      </c>
      <c r="J2069">
        <v>1980</v>
      </c>
      <c r="K2069">
        <v>18155</v>
      </c>
      <c r="L2069">
        <v>8</v>
      </c>
      <c r="M2069" t="s">
        <v>200</v>
      </c>
      <c r="N2069" t="s">
        <v>364</v>
      </c>
      <c r="O2069" t="s">
        <v>202</v>
      </c>
      <c r="P2069" t="s">
        <v>365</v>
      </c>
    </row>
    <row r="2070" spans="1:16" x14ac:dyDescent="0.25">
      <c r="A2070">
        <v>3570</v>
      </c>
      <c r="B2070" t="s">
        <v>360</v>
      </c>
      <c r="E2070" t="s">
        <v>2359</v>
      </c>
      <c r="F2070" t="s">
        <v>347</v>
      </c>
      <c r="G2070" t="s">
        <v>297</v>
      </c>
      <c r="H2070" t="s">
        <v>198</v>
      </c>
      <c r="I2070" t="s">
        <v>298</v>
      </c>
      <c r="J2070">
        <v>1981</v>
      </c>
      <c r="K2070">
        <v>8044</v>
      </c>
      <c r="L2070">
        <v>8</v>
      </c>
      <c r="M2070" t="s">
        <v>200</v>
      </c>
      <c r="N2070" t="s">
        <v>364</v>
      </c>
      <c r="O2070" t="s">
        <v>202</v>
      </c>
      <c r="P2070" t="s">
        <v>365</v>
      </c>
    </row>
    <row r="2071" spans="1:16" x14ac:dyDescent="0.25">
      <c r="A2071">
        <v>3571</v>
      </c>
      <c r="B2071" t="s">
        <v>360</v>
      </c>
      <c r="E2071" t="s">
        <v>2360</v>
      </c>
      <c r="F2071" t="s">
        <v>347</v>
      </c>
      <c r="G2071" t="s">
        <v>297</v>
      </c>
      <c r="H2071" t="s">
        <v>198</v>
      </c>
      <c r="I2071" t="s">
        <v>298</v>
      </c>
      <c r="J2071">
        <v>1983</v>
      </c>
      <c r="K2071">
        <v>33836</v>
      </c>
      <c r="L2071">
        <v>8</v>
      </c>
      <c r="M2071" t="s">
        <v>200</v>
      </c>
      <c r="N2071" t="s">
        <v>436</v>
      </c>
      <c r="O2071" t="s">
        <v>202</v>
      </c>
      <c r="P2071" t="s">
        <v>384</v>
      </c>
    </row>
    <row r="2072" spans="1:16" x14ac:dyDescent="0.25">
      <c r="A2072">
        <v>3572</v>
      </c>
      <c r="B2072" t="s">
        <v>360</v>
      </c>
      <c r="E2072" t="s">
        <v>2361</v>
      </c>
      <c r="F2072" t="s">
        <v>347</v>
      </c>
      <c r="G2072" t="s">
        <v>297</v>
      </c>
      <c r="H2072" t="s">
        <v>198</v>
      </c>
      <c r="I2072" t="s">
        <v>298</v>
      </c>
      <c r="J2072">
        <v>1983</v>
      </c>
      <c r="K2072">
        <v>11560</v>
      </c>
      <c r="L2072">
        <v>8</v>
      </c>
      <c r="M2072" t="s">
        <v>200</v>
      </c>
      <c r="N2072" t="s">
        <v>364</v>
      </c>
      <c r="O2072" t="s">
        <v>202</v>
      </c>
      <c r="P2072" t="s">
        <v>365</v>
      </c>
    </row>
    <row r="2073" spans="1:16" x14ac:dyDescent="0.25">
      <c r="A2073">
        <v>3573</v>
      </c>
      <c r="B2073" t="s">
        <v>360</v>
      </c>
      <c r="E2073" t="s">
        <v>2362</v>
      </c>
      <c r="F2073" t="s">
        <v>347</v>
      </c>
      <c r="G2073" t="s">
        <v>297</v>
      </c>
      <c r="H2073" t="s">
        <v>198</v>
      </c>
      <c r="I2073" t="s">
        <v>298</v>
      </c>
      <c r="J2073">
        <v>1958</v>
      </c>
      <c r="K2073">
        <v>27087</v>
      </c>
      <c r="L2073">
        <v>8</v>
      </c>
      <c r="M2073" t="s">
        <v>200</v>
      </c>
      <c r="N2073" t="s">
        <v>436</v>
      </c>
      <c r="O2073" t="s">
        <v>202</v>
      </c>
      <c r="P2073" t="s">
        <v>384</v>
      </c>
    </row>
    <row r="2074" spans="1:16" x14ac:dyDescent="0.25">
      <c r="A2074">
        <v>3574</v>
      </c>
      <c r="B2074" t="s">
        <v>360</v>
      </c>
      <c r="E2074" t="s">
        <v>2363</v>
      </c>
      <c r="F2074" t="s">
        <v>347</v>
      </c>
      <c r="G2074" t="s">
        <v>297</v>
      </c>
      <c r="H2074" t="s">
        <v>198</v>
      </c>
      <c r="I2074" t="s">
        <v>298</v>
      </c>
      <c r="J2074">
        <v>1969</v>
      </c>
      <c r="K2074">
        <v>98411</v>
      </c>
      <c r="L2074">
        <v>8</v>
      </c>
      <c r="M2074" t="s">
        <v>200</v>
      </c>
      <c r="N2074" t="s">
        <v>436</v>
      </c>
      <c r="O2074" t="s">
        <v>202</v>
      </c>
      <c r="P2074" t="s">
        <v>384</v>
      </c>
    </row>
    <row r="2075" spans="1:16" x14ac:dyDescent="0.25">
      <c r="A2075">
        <v>3575</v>
      </c>
      <c r="B2075" t="s">
        <v>360</v>
      </c>
      <c r="E2075" t="s">
        <v>2364</v>
      </c>
      <c r="F2075" t="s">
        <v>347</v>
      </c>
      <c r="G2075" t="s">
        <v>297</v>
      </c>
      <c r="H2075" t="s">
        <v>198</v>
      </c>
      <c r="I2075" t="s">
        <v>298</v>
      </c>
      <c r="J2075">
        <v>1974</v>
      </c>
      <c r="K2075">
        <v>319882</v>
      </c>
      <c r="L2075">
        <v>8</v>
      </c>
      <c r="M2075" t="s">
        <v>200</v>
      </c>
      <c r="N2075" t="s">
        <v>436</v>
      </c>
      <c r="O2075" t="s">
        <v>202</v>
      </c>
      <c r="P2075" t="s">
        <v>384</v>
      </c>
    </row>
    <row r="2076" spans="1:16" x14ac:dyDescent="0.25">
      <c r="A2076">
        <v>3576</v>
      </c>
      <c r="B2076" t="s">
        <v>360</v>
      </c>
      <c r="E2076" t="s">
        <v>2282</v>
      </c>
      <c r="F2076" t="s">
        <v>347</v>
      </c>
      <c r="G2076" t="s">
        <v>297</v>
      </c>
      <c r="H2076" t="s">
        <v>198</v>
      </c>
      <c r="I2076" t="s">
        <v>298</v>
      </c>
      <c r="J2076">
        <v>1977</v>
      </c>
      <c r="K2076">
        <v>4996</v>
      </c>
      <c r="L2076">
        <v>8</v>
      </c>
      <c r="M2076" t="s">
        <v>200</v>
      </c>
      <c r="N2076" t="s">
        <v>364</v>
      </c>
      <c r="O2076" t="s">
        <v>202</v>
      </c>
      <c r="P2076" t="s">
        <v>365</v>
      </c>
    </row>
    <row r="2077" spans="1:16" x14ac:dyDescent="0.25">
      <c r="A2077">
        <v>3577</v>
      </c>
      <c r="B2077" t="s">
        <v>360</v>
      </c>
      <c r="E2077" t="s">
        <v>2365</v>
      </c>
      <c r="F2077" t="s">
        <v>347</v>
      </c>
      <c r="G2077" t="s">
        <v>297</v>
      </c>
      <c r="H2077" t="s">
        <v>198</v>
      </c>
      <c r="I2077" t="s">
        <v>298</v>
      </c>
      <c r="J2077">
        <v>1977</v>
      </c>
      <c r="K2077">
        <v>24803</v>
      </c>
      <c r="L2077">
        <v>8</v>
      </c>
      <c r="M2077" t="s">
        <v>200</v>
      </c>
      <c r="N2077" t="s">
        <v>436</v>
      </c>
      <c r="O2077" t="s">
        <v>202</v>
      </c>
      <c r="P2077" t="s">
        <v>384</v>
      </c>
    </row>
    <row r="2078" spans="1:16" x14ac:dyDescent="0.25">
      <c r="A2078">
        <v>3578</v>
      </c>
      <c r="B2078" t="s">
        <v>360</v>
      </c>
      <c r="E2078" t="s">
        <v>2366</v>
      </c>
      <c r="F2078" t="s">
        <v>347</v>
      </c>
      <c r="G2078" t="s">
        <v>297</v>
      </c>
      <c r="H2078" t="s">
        <v>198</v>
      </c>
      <c r="I2078" t="s">
        <v>298</v>
      </c>
      <c r="J2078">
        <v>1982</v>
      </c>
      <c r="K2078">
        <v>18722</v>
      </c>
      <c r="L2078">
        <v>8</v>
      </c>
      <c r="M2078" t="s">
        <v>200</v>
      </c>
      <c r="N2078" t="s">
        <v>436</v>
      </c>
      <c r="O2078" t="s">
        <v>202</v>
      </c>
      <c r="P2078" t="s">
        <v>384</v>
      </c>
    </row>
    <row r="2079" spans="1:16" x14ac:dyDescent="0.25">
      <c r="A2079">
        <v>3579</v>
      </c>
      <c r="B2079" t="s">
        <v>360</v>
      </c>
      <c r="E2079" t="s">
        <v>2362</v>
      </c>
      <c r="F2079" t="s">
        <v>347</v>
      </c>
      <c r="G2079" t="s">
        <v>297</v>
      </c>
      <c r="H2079" t="s">
        <v>198</v>
      </c>
      <c r="I2079" t="s">
        <v>298</v>
      </c>
      <c r="J2079">
        <v>1961</v>
      </c>
      <c r="K2079">
        <v>21841</v>
      </c>
      <c r="L2079">
        <v>8</v>
      </c>
      <c r="M2079" t="s">
        <v>200</v>
      </c>
      <c r="N2079" t="s">
        <v>436</v>
      </c>
      <c r="O2079" t="s">
        <v>202</v>
      </c>
      <c r="P2079" t="s">
        <v>384</v>
      </c>
    </row>
    <row r="2080" spans="1:16" x14ac:dyDescent="0.25">
      <c r="A2080">
        <v>3580</v>
      </c>
      <c r="B2080" t="s">
        <v>360</v>
      </c>
      <c r="E2080" t="s">
        <v>2367</v>
      </c>
      <c r="F2080" t="s">
        <v>347</v>
      </c>
      <c r="G2080" t="s">
        <v>297</v>
      </c>
      <c r="H2080" t="s">
        <v>198</v>
      </c>
      <c r="I2080" t="s">
        <v>298</v>
      </c>
      <c r="J2080">
        <v>1983</v>
      </c>
      <c r="K2080">
        <v>20337</v>
      </c>
      <c r="L2080">
        <v>8</v>
      </c>
      <c r="M2080" t="s">
        <v>200</v>
      </c>
      <c r="N2080" t="s">
        <v>436</v>
      </c>
      <c r="O2080" t="s">
        <v>202</v>
      </c>
      <c r="P2080" t="s">
        <v>384</v>
      </c>
    </row>
    <row r="2081" spans="1:16" x14ac:dyDescent="0.25">
      <c r="A2081">
        <v>3581</v>
      </c>
      <c r="B2081" t="s">
        <v>360</v>
      </c>
      <c r="E2081" t="s">
        <v>2368</v>
      </c>
      <c r="F2081" t="s">
        <v>347</v>
      </c>
      <c r="G2081" t="s">
        <v>297</v>
      </c>
      <c r="H2081" t="s">
        <v>198</v>
      </c>
      <c r="I2081" t="s">
        <v>298</v>
      </c>
      <c r="J2081">
        <v>1986</v>
      </c>
      <c r="K2081">
        <v>123395</v>
      </c>
      <c r="L2081">
        <v>8</v>
      </c>
      <c r="M2081" t="s">
        <v>200</v>
      </c>
      <c r="N2081" t="s">
        <v>436</v>
      </c>
      <c r="O2081" t="s">
        <v>202</v>
      </c>
      <c r="P2081" t="s">
        <v>384</v>
      </c>
    </row>
    <row r="2082" spans="1:16" x14ac:dyDescent="0.25">
      <c r="A2082">
        <v>3582</v>
      </c>
      <c r="B2082" t="s">
        <v>360</v>
      </c>
      <c r="E2082" t="s">
        <v>2369</v>
      </c>
      <c r="F2082" t="s">
        <v>347</v>
      </c>
      <c r="G2082" t="s">
        <v>297</v>
      </c>
      <c r="H2082" t="s">
        <v>198</v>
      </c>
      <c r="I2082" t="s">
        <v>298</v>
      </c>
      <c r="J2082">
        <v>1983</v>
      </c>
      <c r="K2082">
        <v>20000</v>
      </c>
      <c r="L2082">
        <v>8</v>
      </c>
      <c r="M2082" t="s">
        <v>200</v>
      </c>
      <c r="N2082" t="s">
        <v>383</v>
      </c>
      <c r="O2082" t="s">
        <v>202</v>
      </c>
      <c r="P2082" t="s">
        <v>384</v>
      </c>
    </row>
    <row r="2083" spans="1:16" x14ac:dyDescent="0.25">
      <c r="A2083">
        <v>3583</v>
      </c>
      <c r="B2083" t="s">
        <v>360</v>
      </c>
      <c r="E2083" t="s">
        <v>2370</v>
      </c>
      <c r="F2083" t="s">
        <v>347</v>
      </c>
      <c r="G2083" t="s">
        <v>297</v>
      </c>
      <c r="H2083" t="s">
        <v>198</v>
      </c>
      <c r="I2083" t="s">
        <v>298</v>
      </c>
      <c r="J2083">
        <v>1980</v>
      </c>
      <c r="K2083">
        <v>15737</v>
      </c>
      <c r="L2083">
        <v>8</v>
      </c>
      <c r="M2083" t="s">
        <v>200</v>
      </c>
      <c r="N2083" t="s">
        <v>364</v>
      </c>
      <c r="O2083" t="s">
        <v>202</v>
      </c>
      <c r="P2083" t="s">
        <v>365</v>
      </c>
    </row>
    <row r="2084" spans="1:16" x14ac:dyDescent="0.25">
      <c r="A2084">
        <v>3584</v>
      </c>
      <c r="B2084" t="s">
        <v>360</v>
      </c>
      <c r="E2084" t="s">
        <v>2371</v>
      </c>
      <c r="F2084" t="s">
        <v>347</v>
      </c>
      <c r="G2084" t="s">
        <v>297</v>
      </c>
      <c r="H2084" t="s">
        <v>198</v>
      </c>
      <c r="I2084" t="s">
        <v>298</v>
      </c>
      <c r="J2084">
        <v>1967</v>
      </c>
      <c r="K2084">
        <v>45784</v>
      </c>
      <c r="L2084">
        <v>8</v>
      </c>
      <c r="M2084" t="s">
        <v>200</v>
      </c>
      <c r="N2084" t="s">
        <v>436</v>
      </c>
      <c r="O2084" t="s">
        <v>202</v>
      </c>
      <c r="P2084" t="s">
        <v>384</v>
      </c>
    </row>
    <row r="2085" spans="1:16" x14ac:dyDescent="0.25">
      <c r="A2085">
        <v>3585</v>
      </c>
      <c r="B2085" t="s">
        <v>360</v>
      </c>
      <c r="E2085" t="s">
        <v>2220</v>
      </c>
      <c r="F2085" t="s">
        <v>347</v>
      </c>
      <c r="G2085" t="s">
        <v>297</v>
      </c>
      <c r="H2085" t="s">
        <v>198</v>
      </c>
      <c r="I2085" t="s">
        <v>298</v>
      </c>
      <c r="J2085">
        <v>1966</v>
      </c>
      <c r="K2085">
        <v>17754</v>
      </c>
      <c r="L2085">
        <v>8</v>
      </c>
      <c r="M2085" t="s">
        <v>200</v>
      </c>
      <c r="N2085" t="s">
        <v>436</v>
      </c>
      <c r="O2085" t="s">
        <v>202</v>
      </c>
      <c r="P2085" t="s">
        <v>384</v>
      </c>
    </row>
    <row r="2086" spans="1:16" x14ac:dyDescent="0.25">
      <c r="A2086">
        <v>3586</v>
      </c>
      <c r="B2086" t="s">
        <v>360</v>
      </c>
      <c r="E2086" t="s">
        <v>2372</v>
      </c>
      <c r="F2086" t="s">
        <v>347</v>
      </c>
      <c r="G2086" t="s">
        <v>297</v>
      </c>
      <c r="H2086" t="s">
        <v>198</v>
      </c>
      <c r="I2086" t="s">
        <v>298</v>
      </c>
      <c r="J2086">
        <v>1981</v>
      </c>
      <c r="K2086">
        <v>39954</v>
      </c>
      <c r="L2086">
        <v>8</v>
      </c>
      <c r="M2086" t="s">
        <v>200</v>
      </c>
      <c r="N2086" t="s">
        <v>364</v>
      </c>
      <c r="O2086" t="s">
        <v>202</v>
      </c>
      <c r="P2086" t="s">
        <v>365</v>
      </c>
    </row>
    <row r="2087" spans="1:16" x14ac:dyDescent="0.25">
      <c r="A2087">
        <v>3587</v>
      </c>
      <c r="B2087" t="s">
        <v>360</v>
      </c>
      <c r="E2087" t="s">
        <v>2373</v>
      </c>
      <c r="F2087" t="s">
        <v>347</v>
      </c>
      <c r="G2087" t="s">
        <v>297</v>
      </c>
      <c r="H2087" t="s">
        <v>198</v>
      </c>
      <c r="I2087" t="s">
        <v>298</v>
      </c>
      <c r="J2087">
        <v>1962</v>
      </c>
      <c r="K2087">
        <v>12935</v>
      </c>
      <c r="L2087">
        <v>8</v>
      </c>
      <c r="M2087" t="s">
        <v>200</v>
      </c>
      <c r="N2087" t="s">
        <v>364</v>
      </c>
      <c r="O2087" t="s">
        <v>202</v>
      </c>
      <c r="P2087" t="s">
        <v>365</v>
      </c>
    </row>
    <row r="2088" spans="1:16" x14ac:dyDescent="0.25">
      <c r="A2088">
        <v>3588</v>
      </c>
      <c r="B2088" t="s">
        <v>360</v>
      </c>
      <c r="E2088" t="s">
        <v>2350</v>
      </c>
      <c r="F2088" t="s">
        <v>347</v>
      </c>
      <c r="G2088" t="s">
        <v>297</v>
      </c>
      <c r="H2088" t="s">
        <v>198</v>
      </c>
      <c r="I2088" t="s">
        <v>298</v>
      </c>
      <c r="J2088">
        <v>1980</v>
      </c>
      <c r="K2088">
        <v>20008</v>
      </c>
      <c r="L2088">
        <v>8</v>
      </c>
      <c r="M2088" t="s">
        <v>200</v>
      </c>
      <c r="N2088" t="s">
        <v>364</v>
      </c>
      <c r="O2088" t="s">
        <v>202</v>
      </c>
      <c r="P2088" t="s">
        <v>365</v>
      </c>
    </row>
    <row r="2089" spans="1:16" x14ac:dyDescent="0.25">
      <c r="A2089">
        <v>3589</v>
      </c>
      <c r="B2089" t="s">
        <v>360</v>
      </c>
      <c r="E2089" t="s">
        <v>2374</v>
      </c>
      <c r="F2089" t="s">
        <v>347</v>
      </c>
      <c r="G2089" t="s">
        <v>297</v>
      </c>
      <c r="H2089" t="s">
        <v>198</v>
      </c>
      <c r="I2089" t="s">
        <v>298</v>
      </c>
      <c r="J2089">
        <v>1961</v>
      </c>
      <c r="K2089">
        <v>18726</v>
      </c>
      <c r="L2089">
        <v>8</v>
      </c>
      <c r="M2089" t="s">
        <v>200</v>
      </c>
      <c r="N2089" t="s">
        <v>383</v>
      </c>
      <c r="O2089" t="s">
        <v>202</v>
      </c>
      <c r="P2089" t="s">
        <v>384</v>
      </c>
    </row>
    <row r="2090" spans="1:16" x14ac:dyDescent="0.25">
      <c r="A2090">
        <v>3590</v>
      </c>
      <c r="B2090" t="s">
        <v>360</v>
      </c>
      <c r="E2090" t="s">
        <v>2375</v>
      </c>
      <c r="F2090" t="s">
        <v>347</v>
      </c>
      <c r="G2090" t="s">
        <v>297</v>
      </c>
      <c r="H2090" t="s">
        <v>198</v>
      </c>
      <c r="I2090" t="s">
        <v>298</v>
      </c>
      <c r="J2090">
        <v>1970</v>
      </c>
      <c r="K2090">
        <v>98491</v>
      </c>
      <c r="L2090">
        <v>8</v>
      </c>
      <c r="M2090" t="s">
        <v>200</v>
      </c>
      <c r="N2090" t="s">
        <v>436</v>
      </c>
      <c r="O2090" t="s">
        <v>202</v>
      </c>
      <c r="P2090" t="s">
        <v>384</v>
      </c>
    </row>
    <row r="2091" spans="1:16" x14ac:dyDescent="0.25">
      <c r="A2091">
        <v>3591</v>
      </c>
      <c r="B2091" t="s">
        <v>360</v>
      </c>
      <c r="E2091" t="s">
        <v>2376</v>
      </c>
      <c r="F2091" t="s">
        <v>347</v>
      </c>
      <c r="G2091" t="s">
        <v>297</v>
      </c>
      <c r="H2091" t="s">
        <v>198</v>
      </c>
      <c r="I2091" t="s">
        <v>298</v>
      </c>
      <c r="J2091">
        <v>1963</v>
      </c>
      <c r="K2091">
        <v>939</v>
      </c>
      <c r="L2091">
        <v>8</v>
      </c>
      <c r="M2091" t="s">
        <v>200</v>
      </c>
      <c r="N2091" t="s">
        <v>436</v>
      </c>
      <c r="O2091" t="s">
        <v>202</v>
      </c>
      <c r="P2091" t="s">
        <v>384</v>
      </c>
    </row>
    <row r="2092" spans="1:16" x14ac:dyDescent="0.25">
      <c r="A2092">
        <v>3592</v>
      </c>
      <c r="B2092" t="s">
        <v>360</v>
      </c>
      <c r="E2092" t="s">
        <v>2377</v>
      </c>
      <c r="F2092" t="s">
        <v>347</v>
      </c>
      <c r="G2092" t="s">
        <v>297</v>
      </c>
      <c r="H2092" t="s">
        <v>198</v>
      </c>
      <c r="I2092" t="s">
        <v>298</v>
      </c>
      <c r="J2092">
        <v>1984</v>
      </c>
      <c r="K2092">
        <v>23854</v>
      </c>
      <c r="L2092">
        <v>8</v>
      </c>
      <c r="M2092" t="s">
        <v>200</v>
      </c>
      <c r="N2092" t="s">
        <v>364</v>
      </c>
      <c r="O2092" t="s">
        <v>202</v>
      </c>
      <c r="P2092" t="s">
        <v>365</v>
      </c>
    </row>
    <row r="2093" spans="1:16" x14ac:dyDescent="0.25">
      <c r="A2093">
        <v>3593</v>
      </c>
      <c r="B2093" t="s">
        <v>360</v>
      </c>
      <c r="E2093" t="s">
        <v>2378</v>
      </c>
      <c r="F2093" t="s">
        <v>347</v>
      </c>
      <c r="G2093" t="s">
        <v>297</v>
      </c>
      <c r="H2093" t="s">
        <v>198</v>
      </c>
      <c r="I2093" t="s">
        <v>298</v>
      </c>
      <c r="J2093">
        <v>1966</v>
      </c>
      <c r="K2093">
        <v>8525</v>
      </c>
      <c r="L2093">
        <v>8</v>
      </c>
      <c r="M2093" t="s">
        <v>200</v>
      </c>
      <c r="N2093" t="s">
        <v>436</v>
      </c>
      <c r="O2093" t="s">
        <v>202</v>
      </c>
      <c r="P2093" t="s">
        <v>384</v>
      </c>
    </row>
    <row r="2094" spans="1:16" x14ac:dyDescent="0.25">
      <c r="A2094">
        <v>3594</v>
      </c>
      <c r="B2094" t="s">
        <v>360</v>
      </c>
      <c r="E2094" t="s">
        <v>1755</v>
      </c>
      <c r="F2094" t="s">
        <v>347</v>
      </c>
      <c r="G2094" t="s">
        <v>297</v>
      </c>
      <c r="H2094" t="s">
        <v>198</v>
      </c>
      <c r="I2094" t="s">
        <v>298</v>
      </c>
      <c r="J2094">
        <v>1984</v>
      </c>
      <c r="K2094">
        <v>89842</v>
      </c>
      <c r="L2094">
        <v>8</v>
      </c>
      <c r="M2094" t="s">
        <v>200</v>
      </c>
      <c r="N2094" t="s">
        <v>364</v>
      </c>
      <c r="O2094" t="s">
        <v>202</v>
      </c>
      <c r="P2094" t="s">
        <v>365</v>
      </c>
    </row>
    <row r="2095" spans="1:16" x14ac:dyDescent="0.25">
      <c r="A2095">
        <v>3595</v>
      </c>
      <c r="B2095" t="s">
        <v>360</v>
      </c>
      <c r="E2095" t="s">
        <v>2379</v>
      </c>
      <c r="F2095" t="s">
        <v>347</v>
      </c>
      <c r="G2095" t="s">
        <v>297</v>
      </c>
      <c r="H2095" t="s">
        <v>198</v>
      </c>
      <c r="I2095" t="s">
        <v>298</v>
      </c>
      <c r="J2095">
        <v>1970</v>
      </c>
      <c r="K2095">
        <v>22405</v>
      </c>
      <c r="L2095">
        <v>8</v>
      </c>
      <c r="M2095" t="s">
        <v>200</v>
      </c>
      <c r="N2095" t="s">
        <v>436</v>
      </c>
      <c r="O2095" t="s">
        <v>202</v>
      </c>
      <c r="P2095" t="s">
        <v>384</v>
      </c>
    </row>
    <row r="2096" spans="1:16" x14ac:dyDescent="0.25">
      <c r="A2096">
        <v>3596</v>
      </c>
      <c r="B2096" t="s">
        <v>360</v>
      </c>
      <c r="E2096" t="s">
        <v>2380</v>
      </c>
      <c r="F2096" t="s">
        <v>347</v>
      </c>
      <c r="G2096" t="s">
        <v>297</v>
      </c>
      <c r="H2096" t="s">
        <v>198</v>
      </c>
      <c r="I2096" t="s">
        <v>298</v>
      </c>
      <c r="J2096">
        <v>1970</v>
      </c>
      <c r="K2096">
        <v>37341</v>
      </c>
      <c r="L2096">
        <v>8</v>
      </c>
      <c r="M2096" t="s">
        <v>200</v>
      </c>
      <c r="N2096" t="s">
        <v>436</v>
      </c>
      <c r="O2096" t="s">
        <v>202</v>
      </c>
      <c r="P2096" t="s">
        <v>384</v>
      </c>
    </row>
    <row r="2097" spans="1:16" x14ac:dyDescent="0.25">
      <c r="A2097">
        <v>3597</v>
      </c>
      <c r="B2097" t="s">
        <v>360</v>
      </c>
      <c r="E2097" t="s">
        <v>2380</v>
      </c>
      <c r="F2097" t="s">
        <v>347</v>
      </c>
      <c r="G2097" t="s">
        <v>297</v>
      </c>
      <c r="H2097" t="s">
        <v>198</v>
      </c>
      <c r="I2097" t="s">
        <v>298</v>
      </c>
      <c r="J2097">
        <v>1970</v>
      </c>
      <c r="K2097">
        <v>31849</v>
      </c>
      <c r="L2097">
        <v>8</v>
      </c>
      <c r="M2097" t="s">
        <v>200</v>
      </c>
      <c r="N2097" t="s">
        <v>436</v>
      </c>
      <c r="O2097" t="s">
        <v>202</v>
      </c>
      <c r="P2097" t="s">
        <v>384</v>
      </c>
    </row>
    <row r="2098" spans="1:16" x14ac:dyDescent="0.25">
      <c r="A2098">
        <v>3598</v>
      </c>
      <c r="B2098" t="s">
        <v>360</v>
      </c>
      <c r="E2098" t="s">
        <v>2381</v>
      </c>
      <c r="F2098" t="s">
        <v>347</v>
      </c>
      <c r="G2098" t="s">
        <v>297</v>
      </c>
      <c r="H2098" t="s">
        <v>198</v>
      </c>
      <c r="I2098" t="s">
        <v>298</v>
      </c>
      <c r="J2098">
        <v>1967</v>
      </c>
      <c r="K2098">
        <v>884</v>
      </c>
      <c r="L2098">
        <v>8</v>
      </c>
      <c r="M2098" t="s">
        <v>200</v>
      </c>
      <c r="N2098" t="s">
        <v>436</v>
      </c>
      <c r="O2098" t="s">
        <v>202</v>
      </c>
      <c r="P2098" t="s">
        <v>384</v>
      </c>
    </row>
    <row r="2099" spans="1:16" x14ac:dyDescent="0.25">
      <c r="A2099">
        <v>3599</v>
      </c>
      <c r="B2099" t="s">
        <v>360</v>
      </c>
      <c r="E2099" t="s">
        <v>2382</v>
      </c>
      <c r="F2099" t="s">
        <v>347</v>
      </c>
      <c r="G2099" t="s">
        <v>297</v>
      </c>
      <c r="H2099" t="s">
        <v>198</v>
      </c>
      <c r="I2099" t="s">
        <v>298</v>
      </c>
      <c r="J2099">
        <v>1963</v>
      </c>
      <c r="K2099">
        <v>33227</v>
      </c>
      <c r="L2099">
        <v>8</v>
      </c>
      <c r="M2099" t="s">
        <v>200</v>
      </c>
      <c r="N2099" t="s">
        <v>436</v>
      </c>
      <c r="O2099" t="s">
        <v>202</v>
      </c>
      <c r="P2099" t="s">
        <v>384</v>
      </c>
    </row>
    <row r="2100" spans="1:16" x14ac:dyDescent="0.25">
      <c r="A2100">
        <v>3600</v>
      </c>
      <c r="B2100" t="s">
        <v>360</v>
      </c>
      <c r="E2100" t="s">
        <v>2170</v>
      </c>
      <c r="F2100" t="s">
        <v>347</v>
      </c>
      <c r="G2100" t="s">
        <v>297</v>
      </c>
      <c r="H2100" t="s">
        <v>198</v>
      </c>
      <c r="I2100" t="s">
        <v>298</v>
      </c>
      <c r="J2100">
        <v>1965</v>
      </c>
      <c r="K2100">
        <v>13887</v>
      </c>
      <c r="L2100">
        <v>8</v>
      </c>
      <c r="M2100" t="s">
        <v>200</v>
      </c>
      <c r="N2100" t="s">
        <v>436</v>
      </c>
      <c r="O2100" t="s">
        <v>202</v>
      </c>
      <c r="P2100" t="s">
        <v>384</v>
      </c>
    </row>
    <row r="2101" spans="1:16" x14ac:dyDescent="0.25">
      <c r="A2101">
        <v>3601</v>
      </c>
      <c r="B2101" t="s">
        <v>360</v>
      </c>
      <c r="E2101" t="s">
        <v>2383</v>
      </c>
      <c r="F2101" t="s">
        <v>347</v>
      </c>
      <c r="G2101" t="s">
        <v>297</v>
      </c>
      <c r="H2101" t="s">
        <v>198</v>
      </c>
      <c r="I2101" t="s">
        <v>298</v>
      </c>
      <c r="J2101">
        <v>1965</v>
      </c>
      <c r="K2101">
        <v>55608</v>
      </c>
      <c r="L2101">
        <v>8</v>
      </c>
      <c r="M2101" t="s">
        <v>200</v>
      </c>
      <c r="N2101" t="s">
        <v>436</v>
      </c>
      <c r="O2101" t="s">
        <v>202</v>
      </c>
      <c r="P2101" t="s">
        <v>384</v>
      </c>
    </row>
    <row r="2102" spans="1:16" x14ac:dyDescent="0.25">
      <c r="A2102">
        <v>3602</v>
      </c>
      <c r="B2102" t="s">
        <v>360</v>
      </c>
      <c r="E2102" t="s">
        <v>2352</v>
      </c>
      <c r="F2102" t="s">
        <v>347</v>
      </c>
      <c r="G2102" t="s">
        <v>297</v>
      </c>
      <c r="H2102" t="s">
        <v>198</v>
      </c>
      <c r="I2102" t="s">
        <v>298</v>
      </c>
      <c r="J2102">
        <v>1980</v>
      </c>
      <c r="K2102">
        <v>9379</v>
      </c>
      <c r="L2102">
        <v>8</v>
      </c>
      <c r="M2102" t="s">
        <v>200</v>
      </c>
      <c r="N2102" t="s">
        <v>364</v>
      </c>
      <c r="O2102" t="s">
        <v>202</v>
      </c>
      <c r="P2102" t="s">
        <v>365</v>
      </c>
    </row>
    <row r="2103" spans="1:16" x14ac:dyDescent="0.25">
      <c r="A2103">
        <v>3603</v>
      </c>
      <c r="B2103" t="s">
        <v>360</v>
      </c>
      <c r="E2103" t="s">
        <v>2384</v>
      </c>
      <c r="F2103" t="s">
        <v>347</v>
      </c>
      <c r="G2103" t="s">
        <v>297</v>
      </c>
      <c r="H2103" t="s">
        <v>198</v>
      </c>
      <c r="I2103" t="s">
        <v>298</v>
      </c>
      <c r="J2103">
        <v>1968</v>
      </c>
      <c r="K2103">
        <v>23928</v>
      </c>
      <c r="L2103">
        <v>8</v>
      </c>
      <c r="M2103" t="s">
        <v>200</v>
      </c>
      <c r="N2103" t="s">
        <v>436</v>
      </c>
      <c r="O2103" t="s">
        <v>202</v>
      </c>
      <c r="P2103" t="s">
        <v>384</v>
      </c>
    </row>
    <row r="2104" spans="1:16" x14ac:dyDescent="0.25">
      <c r="A2104">
        <v>3604</v>
      </c>
      <c r="B2104" t="s">
        <v>360</v>
      </c>
      <c r="E2104" t="s">
        <v>2385</v>
      </c>
      <c r="F2104" t="s">
        <v>347</v>
      </c>
      <c r="G2104" t="s">
        <v>297</v>
      </c>
      <c r="H2104" t="s">
        <v>198</v>
      </c>
      <c r="I2104" t="s">
        <v>298</v>
      </c>
      <c r="J2104">
        <v>1977</v>
      </c>
      <c r="K2104">
        <v>31111</v>
      </c>
      <c r="L2104">
        <v>8</v>
      </c>
      <c r="M2104" t="s">
        <v>200</v>
      </c>
      <c r="N2104" t="s">
        <v>383</v>
      </c>
      <c r="O2104" t="s">
        <v>202</v>
      </c>
      <c r="P2104" t="s">
        <v>384</v>
      </c>
    </row>
    <row r="2105" spans="1:16" x14ac:dyDescent="0.25">
      <c r="A2105">
        <v>3605</v>
      </c>
      <c r="B2105" t="s">
        <v>360</v>
      </c>
      <c r="E2105" t="s">
        <v>2386</v>
      </c>
      <c r="F2105" t="s">
        <v>347</v>
      </c>
      <c r="G2105" t="s">
        <v>297</v>
      </c>
      <c r="H2105" t="s">
        <v>198</v>
      </c>
      <c r="I2105" t="s">
        <v>298</v>
      </c>
      <c r="J2105">
        <v>1975</v>
      </c>
      <c r="K2105">
        <v>4344</v>
      </c>
      <c r="L2105">
        <v>8</v>
      </c>
      <c r="M2105" t="s">
        <v>200</v>
      </c>
      <c r="N2105" t="s">
        <v>467</v>
      </c>
      <c r="O2105" t="s">
        <v>202</v>
      </c>
      <c r="P2105" t="s">
        <v>365</v>
      </c>
    </row>
    <row r="2106" spans="1:16" x14ac:dyDescent="0.25">
      <c r="A2106">
        <v>3606</v>
      </c>
      <c r="B2106" t="s">
        <v>360</v>
      </c>
      <c r="E2106" t="s">
        <v>2387</v>
      </c>
      <c r="F2106" t="s">
        <v>347</v>
      </c>
      <c r="G2106" t="s">
        <v>297</v>
      </c>
      <c r="H2106" t="s">
        <v>198</v>
      </c>
      <c r="I2106" t="s">
        <v>298</v>
      </c>
      <c r="J2106">
        <v>1980</v>
      </c>
      <c r="K2106">
        <v>14850</v>
      </c>
      <c r="L2106">
        <v>8</v>
      </c>
      <c r="M2106" t="s">
        <v>200</v>
      </c>
      <c r="N2106" t="s">
        <v>467</v>
      </c>
      <c r="O2106" t="s">
        <v>202</v>
      </c>
      <c r="P2106" t="s">
        <v>365</v>
      </c>
    </row>
    <row r="2107" spans="1:16" x14ac:dyDescent="0.25">
      <c r="A2107">
        <v>3607</v>
      </c>
      <c r="B2107" t="s">
        <v>360</v>
      </c>
      <c r="E2107" t="s">
        <v>2388</v>
      </c>
      <c r="F2107" t="s">
        <v>347</v>
      </c>
      <c r="G2107" t="s">
        <v>297</v>
      </c>
      <c r="H2107" t="s">
        <v>198</v>
      </c>
      <c r="I2107" t="s">
        <v>298</v>
      </c>
      <c r="J2107">
        <v>1972</v>
      </c>
      <c r="K2107">
        <v>20473</v>
      </c>
      <c r="L2107">
        <v>8</v>
      </c>
      <c r="M2107" t="s">
        <v>200</v>
      </c>
      <c r="N2107" t="s">
        <v>383</v>
      </c>
      <c r="O2107" t="s">
        <v>202</v>
      </c>
      <c r="P2107" t="s">
        <v>384</v>
      </c>
    </row>
    <row r="2108" spans="1:16" x14ac:dyDescent="0.25">
      <c r="A2108">
        <v>3608</v>
      </c>
      <c r="B2108" t="s">
        <v>360</v>
      </c>
      <c r="E2108" t="s">
        <v>2389</v>
      </c>
      <c r="F2108" t="s">
        <v>347</v>
      </c>
      <c r="G2108" t="s">
        <v>297</v>
      </c>
      <c r="H2108" t="s">
        <v>198</v>
      </c>
      <c r="I2108" t="s">
        <v>298</v>
      </c>
      <c r="J2108">
        <v>1970</v>
      </c>
      <c r="K2108">
        <v>7897</v>
      </c>
      <c r="L2108">
        <v>8</v>
      </c>
      <c r="M2108" t="s">
        <v>200</v>
      </c>
      <c r="N2108" t="s">
        <v>383</v>
      </c>
      <c r="O2108" t="s">
        <v>202</v>
      </c>
      <c r="P2108" t="s">
        <v>384</v>
      </c>
    </row>
    <row r="2109" spans="1:16" x14ac:dyDescent="0.25">
      <c r="A2109">
        <v>3609</v>
      </c>
      <c r="B2109" t="s">
        <v>360</v>
      </c>
      <c r="E2109" t="s">
        <v>2390</v>
      </c>
      <c r="F2109" t="s">
        <v>347</v>
      </c>
      <c r="G2109" t="s">
        <v>297</v>
      </c>
      <c r="H2109" t="s">
        <v>198</v>
      </c>
      <c r="I2109" t="s">
        <v>298</v>
      </c>
      <c r="J2109">
        <v>1970</v>
      </c>
      <c r="K2109">
        <v>6770</v>
      </c>
      <c r="L2109">
        <v>8</v>
      </c>
      <c r="M2109" t="s">
        <v>200</v>
      </c>
      <c r="N2109" t="s">
        <v>383</v>
      </c>
      <c r="O2109" t="s">
        <v>202</v>
      </c>
      <c r="P2109" t="s">
        <v>384</v>
      </c>
    </row>
    <row r="2110" spans="1:16" x14ac:dyDescent="0.25">
      <c r="A2110">
        <v>3610</v>
      </c>
      <c r="B2110" t="s">
        <v>360</v>
      </c>
      <c r="E2110" t="s">
        <v>2391</v>
      </c>
      <c r="F2110" t="s">
        <v>347</v>
      </c>
      <c r="G2110" t="s">
        <v>297</v>
      </c>
      <c r="H2110" t="s">
        <v>198</v>
      </c>
      <c r="I2110" t="s">
        <v>298</v>
      </c>
      <c r="J2110">
        <v>1972</v>
      </c>
      <c r="K2110">
        <v>4195</v>
      </c>
      <c r="L2110">
        <v>8</v>
      </c>
      <c r="M2110" t="s">
        <v>200</v>
      </c>
      <c r="N2110" t="s">
        <v>383</v>
      </c>
      <c r="O2110" t="s">
        <v>202</v>
      </c>
      <c r="P2110" t="s">
        <v>384</v>
      </c>
    </row>
    <row r="2111" spans="1:16" x14ac:dyDescent="0.25">
      <c r="A2111">
        <v>3611</v>
      </c>
      <c r="B2111" t="s">
        <v>360</v>
      </c>
      <c r="E2111" t="s">
        <v>2392</v>
      </c>
      <c r="F2111" t="s">
        <v>347</v>
      </c>
      <c r="G2111" t="s">
        <v>297</v>
      </c>
      <c r="H2111" t="s">
        <v>198</v>
      </c>
      <c r="I2111" t="s">
        <v>298</v>
      </c>
      <c r="J2111">
        <v>1970</v>
      </c>
      <c r="K2111">
        <v>16841</v>
      </c>
      <c r="L2111">
        <v>8</v>
      </c>
      <c r="M2111" t="s">
        <v>200</v>
      </c>
      <c r="N2111" t="s">
        <v>383</v>
      </c>
      <c r="O2111" t="s">
        <v>202</v>
      </c>
      <c r="P2111" t="s">
        <v>384</v>
      </c>
    </row>
    <row r="2112" spans="1:16" x14ac:dyDescent="0.25">
      <c r="A2112">
        <v>3612</v>
      </c>
      <c r="B2112" t="s">
        <v>360</v>
      </c>
      <c r="E2112" t="s">
        <v>2393</v>
      </c>
      <c r="F2112" t="s">
        <v>347</v>
      </c>
      <c r="G2112" t="s">
        <v>297</v>
      </c>
      <c r="H2112" t="s">
        <v>198</v>
      </c>
      <c r="I2112" t="s">
        <v>298</v>
      </c>
      <c r="J2112">
        <v>1971</v>
      </c>
      <c r="K2112">
        <v>48942</v>
      </c>
      <c r="L2112">
        <v>8</v>
      </c>
      <c r="M2112" t="s">
        <v>200</v>
      </c>
      <c r="N2112" t="s">
        <v>383</v>
      </c>
      <c r="O2112" t="s">
        <v>202</v>
      </c>
      <c r="P2112" t="s">
        <v>384</v>
      </c>
    </row>
    <row r="2113" spans="1:16" x14ac:dyDescent="0.25">
      <c r="A2113">
        <v>3613</v>
      </c>
      <c r="B2113" t="s">
        <v>360</v>
      </c>
      <c r="E2113" t="s">
        <v>2394</v>
      </c>
      <c r="F2113" t="s">
        <v>347</v>
      </c>
      <c r="G2113" t="s">
        <v>297</v>
      </c>
      <c r="H2113" t="s">
        <v>198</v>
      </c>
      <c r="I2113" t="s">
        <v>298</v>
      </c>
      <c r="J2113">
        <v>1970</v>
      </c>
      <c r="K2113">
        <v>7323</v>
      </c>
      <c r="L2113">
        <v>8</v>
      </c>
      <c r="M2113" t="s">
        <v>200</v>
      </c>
      <c r="N2113" t="s">
        <v>383</v>
      </c>
      <c r="O2113" t="s">
        <v>202</v>
      </c>
      <c r="P2113" t="s">
        <v>384</v>
      </c>
    </row>
    <row r="2114" spans="1:16" x14ac:dyDescent="0.25">
      <c r="A2114">
        <v>3614</v>
      </c>
      <c r="B2114" t="s">
        <v>360</v>
      </c>
      <c r="E2114" t="s">
        <v>2395</v>
      </c>
      <c r="F2114" t="s">
        <v>347</v>
      </c>
      <c r="G2114" t="s">
        <v>297</v>
      </c>
      <c r="H2114" t="s">
        <v>198</v>
      </c>
      <c r="I2114" t="s">
        <v>298</v>
      </c>
      <c r="J2114">
        <v>1974</v>
      </c>
      <c r="K2114">
        <v>642</v>
      </c>
      <c r="L2114">
        <v>8</v>
      </c>
      <c r="M2114" t="s">
        <v>200</v>
      </c>
      <c r="N2114" t="s">
        <v>467</v>
      </c>
      <c r="O2114" t="s">
        <v>202</v>
      </c>
      <c r="P2114" t="s">
        <v>365</v>
      </c>
    </row>
    <row r="2115" spans="1:16" x14ac:dyDescent="0.25">
      <c r="A2115">
        <v>3615</v>
      </c>
      <c r="B2115" t="s">
        <v>360</v>
      </c>
      <c r="E2115" t="s">
        <v>2396</v>
      </c>
      <c r="F2115" t="s">
        <v>347</v>
      </c>
      <c r="G2115" t="s">
        <v>297</v>
      </c>
      <c r="H2115" t="s">
        <v>198</v>
      </c>
      <c r="I2115" t="s">
        <v>298</v>
      </c>
      <c r="J2115">
        <v>1979</v>
      </c>
      <c r="K2115">
        <v>19306</v>
      </c>
      <c r="L2115">
        <v>8</v>
      </c>
      <c r="M2115" t="s">
        <v>200</v>
      </c>
      <c r="N2115" t="s">
        <v>383</v>
      </c>
      <c r="O2115" t="s">
        <v>202</v>
      </c>
      <c r="P2115" t="s">
        <v>384</v>
      </c>
    </row>
    <row r="2116" spans="1:16" x14ac:dyDescent="0.25">
      <c r="A2116">
        <v>3616</v>
      </c>
      <c r="B2116" t="s">
        <v>360</v>
      </c>
      <c r="E2116" t="s">
        <v>2397</v>
      </c>
      <c r="F2116" t="s">
        <v>347</v>
      </c>
      <c r="G2116" t="s">
        <v>297</v>
      </c>
      <c r="H2116" t="s">
        <v>198</v>
      </c>
      <c r="I2116" t="s">
        <v>298</v>
      </c>
      <c r="J2116">
        <v>1986</v>
      </c>
      <c r="K2116">
        <v>8630</v>
      </c>
      <c r="L2116">
        <v>8</v>
      </c>
      <c r="M2116" t="s">
        <v>200</v>
      </c>
      <c r="N2116" t="s">
        <v>467</v>
      </c>
      <c r="O2116" t="s">
        <v>202</v>
      </c>
      <c r="P2116" t="s">
        <v>365</v>
      </c>
    </row>
    <row r="2117" spans="1:16" x14ac:dyDescent="0.25">
      <c r="A2117">
        <v>3617</v>
      </c>
      <c r="B2117" t="s">
        <v>360</v>
      </c>
      <c r="E2117" t="s">
        <v>2398</v>
      </c>
      <c r="F2117" t="s">
        <v>347</v>
      </c>
      <c r="G2117" t="s">
        <v>297</v>
      </c>
      <c r="H2117" t="s">
        <v>198</v>
      </c>
      <c r="I2117" t="s">
        <v>298</v>
      </c>
      <c r="J2117">
        <v>1961</v>
      </c>
      <c r="K2117">
        <v>6715</v>
      </c>
      <c r="L2117">
        <v>8</v>
      </c>
      <c r="M2117" t="s">
        <v>200</v>
      </c>
      <c r="N2117" t="s">
        <v>383</v>
      </c>
      <c r="O2117" t="s">
        <v>202</v>
      </c>
      <c r="P2117" t="s">
        <v>384</v>
      </c>
    </row>
    <row r="2118" spans="1:16" x14ac:dyDescent="0.25">
      <c r="A2118">
        <v>3618</v>
      </c>
      <c r="B2118" t="s">
        <v>360</v>
      </c>
      <c r="E2118" t="s">
        <v>2399</v>
      </c>
      <c r="F2118" t="s">
        <v>347</v>
      </c>
      <c r="G2118" t="s">
        <v>297</v>
      </c>
      <c r="H2118" t="s">
        <v>198</v>
      </c>
      <c r="I2118" t="s">
        <v>298</v>
      </c>
      <c r="J2118">
        <v>1972</v>
      </c>
      <c r="K2118">
        <v>16368</v>
      </c>
      <c r="L2118">
        <v>8</v>
      </c>
      <c r="M2118" t="s">
        <v>200</v>
      </c>
      <c r="N2118" t="s">
        <v>383</v>
      </c>
      <c r="O2118" t="s">
        <v>202</v>
      </c>
      <c r="P2118" t="s">
        <v>384</v>
      </c>
    </row>
    <row r="2119" spans="1:16" x14ac:dyDescent="0.25">
      <c r="A2119">
        <v>3619</v>
      </c>
      <c r="B2119" t="s">
        <v>360</v>
      </c>
      <c r="E2119" t="s">
        <v>2400</v>
      </c>
      <c r="F2119" t="s">
        <v>347</v>
      </c>
      <c r="G2119" t="s">
        <v>297</v>
      </c>
      <c r="H2119" t="s">
        <v>198</v>
      </c>
      <c r="I2119" t="s">
        <v>298</v>
      </c>
      <c r="J2119">
        <v>1971</v>
      </c>
      <c r="K2119">
        <v>21279</v>
      </c>
      <c r="L2119">
        <v>8</v>
      </c>
      <c r="M2119" t="s">
        <v>200</v>
      </c>
      <c r="N2119" t="s">
        <v>383</v>
      </c>
      <c r="O2119" t="s">
        <v>202</v>
      </c>
      <c r="P2119" t="s">
        <v>384</v>
      </c>
    </row>
    <row r="2120" spans="1:16" x14ac:dyDescent="0.25">
      <c r="A2120">
        <v>3620</v>
      </c>
      <c r="B2120" t="s">
        <v>360</v>
      </c>
      <c r="E2120" t="s">
        <v>2401</v>
      </c>
      <c r="F2120" t="s">
        <v>347</v>
      </c>
      <c r="G2120" t="s">
        <v>297</v>
      </c>
      <c r="H2120" t="s">
        <v>198</v>
      </c>
      <c r="I2120" t="s">
        <v>298</v>
      </c>
      <c r="J2120">
        <v>1972</v>
      </c>
      <c r="K2120">
        <v>34659</v>
      </c>
      <c r="L2120">
        <v>8</v>
      </c>
      <c r="M2120" t="s">
        <v>200</v>
      </c>
      <c r="N2120" t="s">
        <v>383</v>
      </c>
      <c r="O2120" t="s">
        <v>202</v>
      </c>
      <c r="P2120" t="s">
        <v>384</v>
      </c>
    </row>
    <row r="2121" spans="1:16" x14ac:dyDescent="0.25">
      <c r="A2121">
        <v>3621</v>
      </c>
      <c r="B2121" t="s">
        <v>360</v>
      </c>
      <c r="E2121" t="s">
        <v>2402</v>
      </c>
      <c r="F2121" t="s">
        <v>347</v>
      </c>
      <c r="G2121" t="s">
        <v>297</v>
      </c>
      <c r="H2121" t="s">
        <v>198</v>
      </c>
      <c r="I2121" t="s">
        <v>298</v>
      </c>
      <c r="J2121">
        <v>1967</v>
      </c>
      <c r="K2121">
        <v>19298</v>
      </c>
      <c r="L2121">
        <v>8</v>
      </c>
      <c r="M2121" t="s">
        <v>200</v>
      </c>
      <c r="N2121" t="s">
        <v>383</v>
      </c>
      <c r="O2121" t="s">
        <v>202</v>
      </c>
      <c r="P2121" t="s">
        <v>384</v>
      </c>
    </row>
    <row r="2122" spans="1:16" x14ac:dyDescent="0.25">
      <c r="A2122">
        <v>3622</v>
      </c>
      <c r="B2122" t="s">
        <v>360</v>
      </c>
      <c r="E2122" t="s">
        <v>2403</v>
      </c>
      <c r="F2122" t="s">
        <v>347</v>
      </c>
      <c r="G2122" t="s">
        <v>297</v>
      </c>
      <c r="H2122" t="s">
        <v>198</v>
      </c>
      <c r="I2122" t="s">
        <v>298</v>
      </c>
      <c r="J2122">
        <v>1963</v>
      </c>
      <c r="K2122">
        <v>13113</v>
      </c>
      <c r="L2122">
        <v>8</v>
      </c>
      <c r="M2122" t="s">
        <v>200</v>
      </c>
      <c r="N2122" t="s">
        <v>383</v>
      </c>
      <c r="O2122" t="s">
        <v>202</v>
      </c>
      <c r="P2122" t="s">
        <v>384</v>
      </c>
    </row>
    <row r="2123" spans="1:16" x14ac:dyDescent="0.25">
      <c r="A2123">
        <v>3623</v>
      </c>
      <c r="B2123" t="s">
        <v>360</v>
      </c>
      <c r="E2123" t="s">
        <v>2404</v>
      </c>
      <c r="F2123" t="s">
        <v>347</v>
      </c>
      <c r="G2123" t="s">
        <v>297</v>
      </c>
      <c r="H2123" t="s">
        <v>198</v>
      </c>
      <c r="I2123" t="s">
        <v>298</v>
      </c>
      <c r="J2123">
        <v>1986</v>
      </c>
      <c r="K2123">
        <v>39822</v>
      </c>
      <c r="L2123">
        <v>8</v>
      </c>
      <c r="M2123" t="s">
        <v>200</v>
      </c>
      <c r="N2123" t="s">
        <v>383</v>
      </c>
      <c r="O2123" t="s">
        <v>202</v>
      </c>
      <c r="P2123" t="s">
        <v>384</v>
      </c>
    </row>
    <row r="2124" spans="1:16" x14ac:dyDescent="0.25">
      <c r="A2124">
        <v>3624</v>
      </c>
      <c r="B2124" t="s">
        <v>360</v>
      </c>
      <c r="E2124" t="s">
        <v>2405</v>
      </c>
      <c r="F2124" t="s">
        <v>347</v>
      </c>
      <c r="G2124" t="s">
        <v>297</v>
      </c>
      <c r="H2124" t="s">
        <v>198</v>
      </c>
      <c r="I2124" t="s">
        <v>298</v>
      </c>
      <c r="J2124">
        <v>1972</v>
      </c>
      <c r="K2124">
        <v>51149</v>
      </c>
      <c r="L2124">
        <v>8</v>
      </c>
      <c r="M2124" t="s">
        <v>200</v>
      </c>
      <c r="N2124" t="s">
        <v>383</v>
      </c>
      <c r="O2124" t="s">
        <v>202</v>
      </c>
      <c r="P2124" t="s">
        <v>384</v>
      </c>
    </row>
    <row r="2125" spans="1:16" x14ac:dyDescent="0.25">
      <c r="A2125">
        <v>3625</v>
      </c>
      <c r="B2125" t="s">
        <v>360</v>
      </c>
      <c r="E2125" t="s">
        <v>2406</v>
      </c>
      <c r="F2125" t="s">
        <v>347</v>
      </c>
      <c r="G2125" t="s">
        <v>297</v>
      </c>
      <c r="H2125" t="s">
        <v>198</v>
      </c>
      <c r="I2125" t="s">
        <v>298</v>
      </c>
      <c r="J2125">
        <v>1972</v>
      </c>
      <c r="K2125">
        <v>38881</v>
      </c>
      <c r="L2125">
        <v>8</v>
      </c>
      <c r="M2125" t="s">
        <v>200</v>
      </c>
      <c r="N2125" t="s">
        <v>383</v>
      </c>
      <c r="O2125" t="s">
        <v>202</v>
      </c>
      <c r="P2125" t="s">
        <v>384</v>
      </c>
    </row>
    <row r="2126" spans="1:16" x14ac:dyDescent="0.25">
      <c r="A2126">
        <v>3626</v>
      </c>
      <c r="B2126" t="s">
        <v>360</v>
      </c>
      <c r="E2126" t="s">
        <v>2407</v>
      </c>
      <c r="F2126" t="s">
        <v>347</v>
      </c>
      <c r="G2126" t="s">
        <v>297</v>
      </c>
      <c r="H2126" t="s">
        <v>198</v>
      </c>
      <c r="I2126" t="s">
        <v>298</v>
      </c>
      <c r="J2126">
        <v>1973</v>
      </c>
      <c r="K2126">
        <v>18643</v>
      </c>
      <c r="L2126">
        <v>8</v>
      </c>
      <c r="M2126" t="s">
        <v>200</v>
      </c>
      <c r="N2126" t="s">
        <v>383</v>
      </c>
      <c r="O2126" t="s">
        <v>202</v>
      </c>
      <c r="P2126" t="s">
        <v>384</v>
      </c>
    </row>
    <row r="2127" spans="1:16" x14ac:dyDescent="0.25">
      <c r="A2127">
        <v>3627</v>
      </c>
      <c r="B2127" t="s">
        <v>360</v>
      </c>
      <c r="E2127" t="s">
        <v>2408</v>
      </c>
      <c r="F2127" t="s">
        <v>347</v>
      </c>
      <c r="G2127" t="s">
        <v>297</v>
      </c>
      <c r="H2127" t="s">
        <v>198</v>
      </c>
      <c r="I2127" t="s">
        <v>298</v>
      </c>
      <c r="J2127">
        <v>1971</v>
      </c>
      <c r="K2127">
        <v>28812</v>
      </c>
      <c r="L2127">
        <v>8</v>
      </c>
      <c r="M2127" t="s">
        <v>200</v>
      </c>
      <c r="N2127" t="s">
        <v>383</v>
      </c>
      <c r="O2127" t="s">
        <v>202</v>
      </c>
      <c r="P2127" t="s">
        <v>384</v>
      </c>
    </row>
    <row r="2128" spans="1:16" x14ac:dyDescent="0.25">
      <c r="A2128">
        <v>3628</v>
      </c>
      <c r="B2128" t="s">
        <v>360</v>
      </c>
      <c r="E2128" t="s">
        <v>2409</v>
      </c>
      <c r="F2128" t="s">
        <v>347</v>
      </c>
      <c r="G2128" t="s">
        <v>297</v>
      </c>
      <c r="H2128" t="s">
        <v>198</v>
      </c>
      <c r="I2128" t="s">
        <v>298</v>
      </c>
      <c r="J2128">
        <v>1971</v>
      </c>
      <c r="K2128">
        <v>7259</v>
      </c>
      <c r="L2128">
        <v>8</v>
      </c>
      <c r="M2128" t="s">
        <v>200</v>
      </c>
      <c r="N2128" t="s">
        <v>383</v>
      </c>
      <c r="O2128" t="s">
        <v>202</v>
      </c>
      <c r="P2128" t="s">
        <v>384</v>
      </c>
    </row>
    <row r="2129" spans="1:16" x14ac:dyDescent="0.25">
      <c r="A2129">
        <v>3629</v>
      </c>
      <c r="B2129" t="s">
        <v>360</v>
      </c>
      <c r="E2129" t="s">
        <v>2410</v>
      </c>
      <c r="F2129" t="s">
        <v>347</v>
      </c>
      <c r="G2129" t="s">
        <v>297</v>
      </c>
      <c r="H2129" t="s">
        <v>198</v>
      </c>
      <c r="I2129" t="s">
        <v>298</v>
      </c>
      <c r="J2129">
        <v>1972</v>
      </c>
      <c r="K2129">
        <v>56245</v>
      </c>
      <c r="L2129">
        <v>8</v>
      </c>
      <c r="M2129" t="s">
        <v>200</v>
      </c>
      <c r="N2129" t="s">
        <v>383</v>
      </c>
      <c r="O2129" t="s">
        <v>202</v>
      </c>
      <c r="P2129" t="s">
        <v>384</v>
      </c>
    </row>
    <row r="2130" spans="1:16" x14ac:dyDescent="0.25">
      <c r="A2130">
        <v>3630</v>
      </c>
      <c r="B2130" t="s">
        <v>360</v>
      </c>
      <c r="E2130" t="s">
        <v>2411</v>
      </c>
      <c r="F2130" t="s">
        <v>347</v>
      </c>
      <c r="G2130" t="s">
        <v>297</v>
      </c>
      <c r="H2130" t="s">
        <v>198</v>
      </c>
      <c r="I2130" t="s">
        <v>298</v>
      </c>
      <c r="J2130">
        <v>1972</v>
      </c>
      <c r="K2130">
        <v>5885</v>
      </c>
      <c r="L2130">
        <v>8</v>
      </c>
      <c r="M2130" t="s">
        <v>200</v>
      </c>
      <c r="N2130" t="s">
        <v>383</v>
      </c>
      <c r="O2130" t="s">
        <v>202</v>
      </c>
      <c r="P2130" t="s">
        <v>384</v>
      </c>
    </row>
    <row r="2131" spans="1:16" x14ac:dyDescent="0.25">
      <c r="A2131">
        <v>3631</v>
      </c>
      <c r="B2131" t="s">
        <v>360</v>
      </c>
      <c r="E2131" t="s">
        <v>2412</v>
      </c>
      <c r="F2131" t="s">
        <v>347</v>
      </c>
      <c r="G2131" t="s">
        <v>297</v>
      </c>
      <c r="H2131" t="s">
        <v>198</v>
      </c>
      <c r="I2131" t="s">
        <v>298</v>
      </c>
      <c r="J2131">
        <v>1977</v>
      </c>
      <c r="K2131">
        <v>38931</v>
      </c>
      <c r="L2131">
        <v>8</v>
      </c>
      <c r="M2131" t="s">
        <v>200</v>
      </c>
      <c r="N2131" t="s">
        <v>383</v>
      </c>
      <c r="O2131" t="s">
        <v>202</v>
      </c>
      <c r="P2131" t="s">
        <v>384</v>
      </c>
    </row>
    <row r="2132" spans="1:16" x14ac:dyDescent="0.25">
      <c r="A2132">
        <v>3632</v>
      </c>
      <c r="B2132" t="s">
        <v>360</v>
      </c>
      <c r="E2132" t="s">
        <v>2413</v>
      </c>
      <c r="F2132" t="s">
        <v>347</v>
      </c>
      <c r="G2132" t="s">
        <v>297</v>
      </c>
      <c r="H2132" t="s">
        <v>198</v>
      </c>
      <c r="I2132" t="s">
        <v>298</v>
      </c>
      <c r="J2132">
        <v>1985</v>
      </c>
      <c r="K2132">
        <v>16290</v>
      </c>
      <c r="L2132">
        <v>8</v>
      </c>
      <c r="M2132" t="s">
        <v>200</v>
      </c>
      <c r="N2132" t="s">
        <v>383</v>
      </c>
      <c r="O2132" t="s">
        <v>202</v>
      </c>
      <c r="P2132" t="s">
        <v>384</v>
      </c>
    </row>
    <row r="2133" spans="1:16" x14ac:dyDescent="0.25">
      <c r="A2133">
        <v>3633</v>
      </c>
      <c r="B2133" t="s">
        <v>360</v>
      </c>
      <c r="E2133" t="s">
        <v>2414</v>
      </c>
      <c r="F2133" t="s">
        <v>347</v>
      </c>
      <c r="G2133" t="s">
        <v>297</v>
      </c>
      <c r="H2133" t="s">
        <v>198</v>
      </c>
      <c r="I2133" t="s">
        <v>298</v>
      </c>
      <c r="J2133">
        <v>1986</v>
      </c>
      <c r="K2133">
        <v>32947</v>
      </c>
      <c r="L2133">
        <v>8</v>
      </c>
      <c r="M2133" t="s">
        <v>200</v>
      </c>
      <c r="N2133" t="s">
        <v>383</v>
      </c>
      <c r="O2133" t="s">
        <v>202</v>
      </c>
      <c r="P2133" t="s">
        <v>384</v>
      </c>
    </row>
    <row r="2134" spans="1:16" x14ac:dyDescent="0.25">
      <c r="A2134">
        <v>3634</v>
      </c>
      <c r="B2134" t="s">
        <v>360</v>
      </c>
      <c r="E2134" t="s">
        <v>2415</v>
      </c>
      <c r="F2134" t="s">
        <v>347</v>
      </c>
      <c r="G2134" t="s">
        <v>297</v>
      </c>
      <c r="H2134" t="s">
        <v>198</v>
      </c>
      <c r="I2134" t="s">
        <v>298</v>
      </c>
      <c r="J2134">
        <v>1991</v>
      </c>
      <c r="K2134">
        <v>74312</v>
      </c>
      <c r="L2134">
        <v>8</v>
      </c>
      <c r="M2134" t="s">
        <v>200</v>
      </c>
      <c r="N2134" t="s">
        <v>383</v>
      </c>
      <c r="O2134" t="s">
        <v>202</v>
      </c>
      <c r="P2134" t="s">
        <v>384</v>
      </c>
    </row>
    <row r="2135" spans="1:16" x14ac:dyDescent="0.25">
      <c r="A2135">
        <v>3635</v>
      </c>
      <c r="B2135" t="s">
        <v>360</v>
      </c>
      <c r="E2135" t="s">
        <v>2416</v>
      </c>
      <c r="F2135" t="s">
        <v>347</v>
      </c>
      <c r="G2135" t="s">
        <v>297</v>
      </c>
      <c r="H2135" t="s">
        <v>198</v>
      </c>
      <c r="I2135" t="s">
        <v>298</v>
      </c>
      <c r="J2135">
        <v>1972</v>
      </c>
      <c r="K2135">
        <v>8142</v>
      </c>
      <c r="L2135">
        <v>8</v>
      </c>
      <c r="M2135" t="s">
        <v>200</v>
      </c>
      <c r="N2135" t="s">
        <v>383</v>
      </c>
      <c r="O2135" t="s">
        <v>202</v>
      </c>
      <c r="P2135" t="s">
        <v>384</v>
      </c>
    </row>
    <row r="2136" spans="1:16" x14ac:dyDescent="0.25">
      <c r="A2136">
        <v>3636</v>
      </c>
      <c r="B2136" t="s">
        <v>360</v>
      </c>
      <c r="E2136" t="s">
        <v>2417</v>
      </c>
      <c r="F2136" t="s">
        <v>347</v>
      </c>
      <c r="G2136" t="s">
        <v>297</v>
      </c>
      <c r="H2136" t="s">
        <v>198</v>
      </c>
      <c r="I2136" t="s">
        <v>298</v>
      </c>
      <c r="J2136">
        <v>1986</v>
      </c>
      <c r="K2136">
        <v>41178</v>
      </c>
      <c r="L2136">
        <v>8</v>
      </c>
      <c r="M2136" t="s">
        <v>200</v>
      </c>
      <c r="N2136" t="s">
        <v>383</v>
      </c>
      <c r="O2136" t="s">
        <v>202</v>
      </c>
      <c r="P2136" t="s">
        <v>384</v>
      </c>
    </row>
    <row r="2137" spans="1:16" x14ac:dyDescent="0.25">
      <c r="A2137">
        <v>3637</v>
      </c>
      <c r="B2137" t="s">
        <v>360</v>
      </c>
      <c r="E2137" t="s">
        <v>2418</v>
      </c>
      <c r="F2137" t="s">
        <v>347</v>
      </c>
      <c r="G2137" t="s">
        <v>297</v>
      </c>
      <c r="H2137" t="s">
        <v>198</v>
      </c>
      <c r="I2137" t="s">
        <v>298</v>
      </c>
      <c r="J2137">
        <v>1992</v>
      </c>
      <c r="K2137">
        <v>100376</v>
      </c>
      <c r="L2137">
        <v>8</v>
      </c>
      <c r="M2137" t="s">
        <v>200</v>
      </c>
      <c r="N2137" t="s">
        <v>383</v>
      </c>
      <c r="O2137" t="s">
        <v>202</v>
      </c>
      <c r="P2137" t="s">
        <v>384</v>
      </c>
    </row>
    <row r="2138" spans="1:16" x14ac:dyDescent="0.25">
      <c r="A2138">
        <v>3638</v>
      </c>
      <c r="B2138" t="s">
        <v>360</v>
      </c>
      <c r="E2138" t="s">
        <v>2419</v>
      </c>
      <c r="F2138" t="s">
        <v>347</v>
      </c>
      <c r="G2138" t="s">
        <v>297</v>
      </c>
      <c r="H2138" t="s">
        <v>198</v>
      </c>
      <c r="I2138" t="s">
        <v>298</v>
      </c>
      <c r="J2138">
        <v>1974</v>
      </c>
      <c r="K2138">
        <v>42716</v>
      </c>
      <c r="L2138">
        <v>8</v>
      </c>
      <c r="M2138" t="s">
        <v>200</v>
      </c>
      <c r="N2138" t="s">
        <v>383</v>
      </c>
      <c r="O2138" t="s">
        <v>202</v>
      </c>
      <c r="P2138" t="s">
        <v>384</v>
      </c>
    </row>
    <row r="2139" spans="1:16" x14ac:dyDescent="0.25">
      <c r="A2139">
        <v>3639</v>
      </c>
      <c r="B2139" t="s">
        <v>360</v>
      </c>
      <c r="E2139" t="s">
        <v>2420</v>
      </c>
      <c r="F2139" t="s">
        <v>347</v>
      </c>
      <c r="G2139" t="s">
        <v>297</v>
      </c>
      <c r="H2139" t="s">
        <v>198</v>
      </c>
      <c r="I2139" t="s">
        <v>298</v>
      </c>
      <c r="J2139">
        <v>1965</v>
      </c>
      <c r="K2139">
        <v>35152</v>
      </c>
      <c r="L2139">
        <v>8</v>
      </c>
      <c r="M2139" t="s">
        <v>200</v>
      </c>
      <c r="N2139" t="s">
        <v>383</v>
      </c>
      <c r="O2139" t="s">
        <v>202</v>
      </c>
      <c r="P2139" t="s">
        <v>384</v>
      </c>
    </row>
    <row r="2140" spans="1:16" x14ac:dyDescent="0.25">
      <c r="A2140">
        <v>3640</v>
      </c>
      <c r="B2140" t="s">
        <v>360</v>
      </c>
      <c r="E2140" t="s">
        <v>2421</v>
      </c>
      <c r="F2140" t="s">
        <v>347</v>
      </c>
      <c r="G2140" t="s">
        <v>297</v>
      </c>
      <c r="H2140" t="s">
        <v>198</v>
      </c>
      <c r="I2140" t="s">
        <v>298</v>
      </c>
      <c r="J2140">
        <v>1963</v>
      </c>
      <c r="K2140">
        <v>3132</v>
      </c>
      <c r="L2140">
        <v>8</v>
      </c>
      <c r="M2140" t="s">
        <v>200</v>
      </c>
      <c r="N2140" t="s">
        <v>383</v>
      </c>
      <c r="O2140" t="s">
        <v>202</v>
      </c>
      <c r="P2140" t="s">
        <v>384</v>
      </c>
    </row>
    <row r="2141" spans="1:16" x14ac:dyDescent="0.25">
      <c r="A2141">
        <v>3641</v>
      </c>
      <c r="B2141" t="s">
        <v>360</v>
      </c>
      <c r="E2141" t="s">
        <v>2422</v>
      </c>
      <c r="F2141" t="s">
        <v>347</v>
      </c>
      <c r="G2141" t="s">
        <v>297</v>
      </c>
      <c r="H2141" t="s">
        <v>198</v>
      </c>
      <c r="I2141" t="s">
        <v>298</v>
      </c>
      <c r="J2141">
        <v>1971</v>
      </c>
      <c r="K2141">
        <v>15020</v>
      </c>
      <c r="L2141">
        <v>8</v>
      </c>
      <c r="M2141" t="s">
        <v>200</v>
      </c>
      <c r="N2141" t="s">
        <v>383</v>
      </c>
      <c r="O2141" t="s">
        <v>202</v>
      </c>
      <c r="P2141" t="s">
        <v>384</v>
      </c>
    </row>
    <row r="2142" spans="1:16" x14ac:dyDescent="0.25">
      <c r="A2142">
        <v>3642</v>
      </c>
      <c r="B2142" t="s">
        <v>360</v>
      </c>
      <c r="E2142" t="s">
        <v>2423</v>
      </c>
      <c r="F2142" t="s">
        <v>347</v>
      </c>
      <c r="G2142" t="s">
        <v>297</v>
      </c>
      <c r="H2142" t="s">
        <v>198</v>
      </c>
      <c r="I2142" t="s">
        <v>298</v>
      </c>
      <c r="J2142">
        <v>1973</v>
      </c>
      <c r="K2142">
        <v>13079</v>
      </c>
      <c r="L2142">
        <v>8</v>
      </c>
      <c r="M2142" t="s">
        <v>200</v>
      </c>
      <c r="N2142" t="s">
        <v>383</v>
      </c>
      <c r="O2142" t="s">
        <v>202</v>
      </c>
      <c r="P2142" t="s">
        <v>384</v>
      </c>
    </row>
    <row r="2143" spans="1:16" x14ac:dyDescent="0.25">
      <c r="A2143">
        <v>3643</v>
      </c>
      <c r="B2143" t="s">
        <v>360</v>
      </c>
      <c r="E2143" t="s">
        <v>2424</v>
      </c>
      <c r="F2143" t="s">
        <v>347</v>
      </c>
      <c r="G2143" t="s">
        <v>297</v>
      </c>
      <c r="H2143" t="s">
        <v>198</v>
      </c>
      <c r="I2143" t="s">
        <v>298</v>
      </c>
      <c r="J2143">
        <v>1974</v>
      </c>
      <c r="K2143">
        <v>21123</v>
      </c>
      <c r="L2143">
        <v>8</v>
      </c>
      <c r="M2143" t="s">
        <v>200</v>
      </c>
      <c r="N2143" t="s">
        <v>383</v>
      </c>
      <c r="O2143" t="s">
        <v>202</v>
      </c>
      <c r="P2143" t="s">
        <v>384</v>
      </c>
    </row>
    <row r="2144" spans="1:16" x14ac:dyDescent="0.25">
      <c r="A2144">
        <v>3644</v>
      </c>
      <c r="B2144" t="s">
        <v>360</v>
      </c>
      <c r="E2144" t="s">
        <v>2425</v>
      </c>
      <c r="F2144" t="s">
        <v>347</v>
      </c>
      <c r="G2144" t="s">
        <v>297</v>
      </c>
      <c r="H2144" t="s">
        <v>198</v>
      </c>
      <c r="I2144" t="s">
        <v>298</v>
      </c>
      <c r="J2144">
        <v>1976</v>
      </c>
      <c r="K2144">
        <v>440</v>
      </c>
      <c r="L2144">
        <v>8</v>
      </c>
      <c r="M2144" t="s">
        <v>200</v>
      </c>
      <c r="N2144" t="s">
        <v>467</v>
      </c>
      <c r="O2144" t="s">
        <v>202</v>
      </c>
      <c r="P2144" t="s">
        <v>365</v>
      </c>
    </row>
    <row r="2145" spans="1:16" x14ac:dyDescent="0.25">
      <c r="A2145">
        <v>3645</v>
      </c>
      <c r="B2145" t="s">
        <v>360</v>
      </c>
      <c r="E2145" t="s">
        <v>2426</v>
      </c>
      <c r="F2145" t="s">
        <v>347</v>
      </c>
      <c r="G2145" t="s">
        <v>297</v>
      </c>
      <c r="H2145" t="s">
        <v>198</v>
      </c>
      <c r="I2145" t="s">
        <v>298</v>
      </c>
      <c r="J2145">
        <v>1974</v>
      </c>
      <c r="K2145">
        <v>19813</v>
      </c>
      <c r="L2145">
        <v>8</v>
      </c>
      <c r="M2145" t="s">
        <v>200</v>
      </c>
      <c r="N2145" t="s">
        <v>383</v>
      </c>
      <c r="O2145" t="s">
        <v>202</v>
      </c>
      <c r="P2145" t="s">
        <v>384</v>
      </c>
    </row>
    <row r="2146" spans="1:16" x14ac:dyDescent="0.25">
      <c r="A2146">
        <v>3646</v>
      </c>
      <c r="B2146" t="s">
        <v>360</v>
      </c>
      <c r="E2146" t="s">
        <v>2427</v>
      </c>
      <c r="F2146" t="s">
        <v>347</v>
      </c>
      <c r="G2146" t="s">
        <v>297</v>
      </c>
      <c r="H2146" t="s">
        <v>198</v>
      </c>
      <c r="I2146" t="s">
        <v>298</v>
      </c>
      <c r="J2146">
        <v>1977</v>
      </c>
      <c r="K2146">
        <v>493</v>
      </c>
      <c r="L2146">
        <v>8</v>
      </c>
      <c r="M2146" t="s">
        <v>200</v>
      </c>
      <c r="N2146" t="s">
        <v>467</v>
      </c>
      <c r="O2146" t="s">
        <v>202</v>
      </c>
      <c r="P2146" t="s">
        <v>365</v>
      </c>
    </row>
    <row r="2147" spans="1:16" x14ac:dyDescent="0.25">
      <c r="A2147">
        <v>3647</v>
      </c>
      <c r="B2147" t="s">
        <v>360</v>
      </c>
      <c r="E2147" t="s">
        <v>2428</v>
      </c>
      <c r="F2147" t="s">
        <v>347</v>
      </c>
      <c r="G2147" t="s">
        <v>297</v>
      </c>
      <c r="H2147" t="s">
        <v>198</v>
      </c>
      <c r="I2147" t="s">
        <v>298</v>
      </c>
      <c r="J2147">
        <v>1982</v>
      </c>
      <c r="K2147">
        <v>3587</v>
      </c>
      <c r="L2147">
        <v>8</v>
      </c>
      <c r="M2147" t="s">
        <v>200</v>
      </c>
      <c r="N2147" t="s">
        <v>467</v>
      </c>
      <c r="O2147" t="s">
        <v>202</v>
      </c>
      <c r="P2147" t="s">
        <v>365</v>
      </c>
    </row>
    <row r="2148" spans="1:16" x14ac:dyDescent="0.25">
      <c r="A2148">
        <v>3648</v>
      </c>
      <c r="B2148" t="s">
        <v>360</v>
      </c>
      <c r="E2148" t="s">
        <v>2429</v>
      </c>
      <c r="F2148" t="s">
        <v>347</v>
      </c>
      <c r="G2148" t="s">
        <v>297</v>
      </c>
      <c r="H2148" t="s">
        <v>198</v>
      </c>
      <c r="I2148" t="s">
        <v>298</v>
      </c>
      <c r="J2148">
        <v>1982</v>
      </c>
      <c r="K2148">
        <v>11127</v>
      </c>
      <c r="L2148">
        <v>8</v>
      </c>
      <c r="M2148" t="s">
        <v>200</v>
      </c>
      <c r="N2148" t="s">
        <v>467</v>
      </c>
      <c r="O2148" t="s">
        <v>202</v>
      </c>
      <c r="P2148" t="s">
        <v>365</v>
      </c>
    </row>
    <row r="2149" spans="1:16" x14ac:dyDescent="0.25">
      <c r="A2149">
        <v>3649</v>
      </c>
      <c r="B2149" t="s">
        <v>360</v>
      </c>
      <c r="E2149" t="s">
        <v>2430</v>
      </c>
      <c r="F2149" t="s">
        <v>347</v>
      </c>
      <c r="G2149" t="s">
        <v>297</v>
      </c>
      <c r="H2149" t="s">
        <v>198</v>
      </c>
      <c r="I2149" t="s">
        <v>298</v>
      </c>
      <c r="J2149">
        <v>1976</v>
      </c>
      <c r="K2149">
        <v>22261</v>
      </c>
      <c r="L2149">
        <v>8</v>
      </c>
      <c r="M2149" t="s">
        <v>200</v>
      </c>
      <c r="N2149" t="s">
        <v>383</v>
      </c>
      <c r="O2149" t="s">
        <v>202</v>
      </c>
      <c r="P2149" t="s">
        <v>384</v>
      </c>
    </row>
    <row r="2150" spans="1:16" x14ac:dyDescent="0.25">
      <c r="A2150">
        <v>3650</v>
      </c>
      <c r="B2150" t="s">
        <v>360</v>
      </c>
      <c r="E2150" t="s">
        <v>2431</v>
      </c>
      <c r="F2150" t="s">
        <v>347</v>
      </c>
      <c r="G2150" t="s">
        <v>297</v>
      </c>
      <c r="H2150" t="s">
        <v>198</v>
      </c>
      <c r="I2150" t="s">
        <v>298</v>
      </c>
      <c r="J2150">
        <v>1982</v>
      </c>
      <c r="K2150">
        <v>4584</v>
      </c>
      <c r="L2150">
        <v>8</v>
      </c>
      <c r="M2150" t="s">
        <v>200</v>
      </c>
      <c r="N2150" t="s">
        <v>467</v>
      </c>
      <c r="O2150" t="s">
        <v>202</v>
      </c>
      <c r="P2150" t="s">
        <v>365</v>
      </c>
    </row>
    <row r="2151" spans="1:16" x14ac:dyDescent="0.25">
      <c r="A2151">
        <v>3651</v>
      </c>
      <c r="B2151" t="s">
        <v>360</v>
      </c>
      <c r="E2151" t="s">
        <v>2432</v>
      </c>
      <c r="F2151" t="s">
        <v>347</v>
      </c>
      <c r="G2151" t="s">
        <v>297</v>
      </c>
      <c r="H2151" t="s">
        <v>198</v>
      </c>
      <c r="I2151" t="s">
        <v>298</v>
      </c>
      <c r="J2151">
        <v>1980</v>
      </c>
      <c r="K2151">
        <v>12411</v>
      </c>
      <c r="L2151">
        <v>8</v>
      </c>
      <c r="M2151" t="s">
        <v>200</v>
      </c>
      <c r="N2151" t="s">
        <v>467</v>
      </c>
      <c r="O2151" t="s">
        <v>202</v>
      </c>
      <c r="P2151" t="s">
        <v>365</v>
      </c>
    </row>
    <row r="2152" spans="1:16" x14ac:dyDescent="0.25">
      <c r="A2152">
        <v>3652</v>
      </c>
      <c r="B2152" t="s">
        <v>360</v>
      </c>
      <c r="E2152" t="s">
        <v>2433</v>
      </c>
      <c r="F2152" t="s">
        <v>347</v>
      </c>
      <c r="G2152" t="s">
        <v>297</v>
      </c>
      <c r="H2152" t="s">
        <v>198</v>
      </c>
      <c r="I2152" t="s">
        <v>298</v>
      </c>
      <c r="J2152">
        <v>1982</v>
      </c>
      <c r="K2152">
        <v>5251</v>
      </c>
      <c r="L2152">
        <v>8</v>
      </c>
      <c r="M2152" t="s">
        <v>200</v>
      </c>
      <c r="N2152" t="s">
        <v>467</v>
      </c>
      <c r="O2152" t="s">
        <v>202</v>
      </c>
      <c r="P2152" t="s">
        <v>365</v>
      </c>
    </row>
    <row r="2153" spans="1:16" x14ac:dyDescent="0.25">
      <c r="A2153">
        <v>3653</v>
      </c>
      <c r="B2153" t="s">
        <v>360</v>
      </c>
      <c r="E2153" t="s">
        <v>2434</v>
      </c>
      <c r="F2153" t="s">
        <v>347</v>
      </c>
      <c r="G2153" t="s">
        <v>297</v>
      </c>
      <c r="H2153" t="s">
        <v>198</v>
      </c>
      <c r="I2153" t="s">
        <v>298</v>
      </c>
      <c r="J2153">
        <v>1983</v>
      </c>
      <c r="K2153">
        <v>10182</v>
      </c>
      <c r="L2153">
        <v>8</v>
      </c>
      <c r="M2153" t="s">
        <v>200</v>
      </c>
      <c r="N2153" t="s">
        <v>467</v>
      </c>
      <c r="O2153" t="s">
        <v>202</v>
      </c>
      <c r="P2153" t="s">
        <v>365</v>
      </c>
    </row>
    <row r="2154" spans="1:16" x14ac:dyDescent="0.25">
      <c r="A2154">
        <v>3654</v>
      </c>
      <c r="B2154" t="s">
        <v>360</v>
      </c>
      <c r="E2154" t="s">
        <v>2362</v>
      </c>
      <c r="F2154" t="s">
        <v>347</v>
      </c>
      <c r="G2154" t="s">
        <v>297</v>
      </c>
      <c r="H2154" t="s">
        <v>198</v>
      </c>
      <c r="I2154" t="s">
        <v>298</v>
      </c>
      <c r="J2154">
        <v>1984</v>
      </c>
      <c r="K2154">
        <v>8289</v>
      </c>
      <c r="L2154">
        <v>8</v>
      </c>
      <c r="M2154" t="s">
        <v>200</v>
      </c>
      <c r="N2154" t="s">
        <v>467</v>
      </c>
      <c r="O2154" t="s">
        <v>202</v>
      </c>
      <c r="P2154" t="s">
        <v>365</v>
      </c>
    </row>
    <row r="2155" spans="1:16" x14ac:dyDescent="0.25">
      <c r="A2155">
        <v>3655</v>
      </c>
      <c r="B2155" t="s">
        <v>360</v>
      </c>
      <c r="E2155" t="s">
        <v>2435</v>
      </c>
      <c r="F2155" t="s">
        <v>347</v>
      </c>
      <c r="G2155" t="s">
        <v>297</v>
      </c>
      <c r="H2155" t="s">
        <v>198</v>
      </c>
      <c r="I2155" t="s">
        <v>298</v>
      </c>
      <c r="J2155">
        <v>1987</v>
      </c>
      <c r="K2155">
        <v>89520</v>
      </c>
      <c r="L2155">
        <v>8</v>
      </c>
      <c r="M2155" t="s">
        <v>200</v>
      </c>
      <c r="N2155" t="s">
        <v>383</v>
      </c>
      <c r="O2155" t="s">
        <v>202</v>
      </c>
      <c r="P2155" t="s">
        <v>384</v>
      </c>
    </row>
    <row r="2156" spans="1:16" x14ac:dyDescent="0.25">
      <c r="A2156">
        <v>3656</v>
      </c>
      <c r="B2156" t="s">
        <v>360</v>
      </c>
      <c r="E2156" t="s">
        <v>2220</v>
      </c>
      <c r="F2156" t="s">
        <v>347</v>
      </c>
      <c r="G2156" t="s">
        <v>297</v>
      </c>
      <c r="H2156" t="s">
        <v>198</v>
      </c>
      <c r="I2156" t="s">
        <v>298</v>
      </c>
      <c r="J2156">
        <v>1962</v>
      </c>
      <c r="K2156">
        <v>3450</v>
      </c>
      <c r="L2156">
        <v>8</v>
      </c>
      <c r="M2156" t="s">
        <v>200</v>
      </c>
      <c r="N2156" t="s">
        <v>383</v>
      </c>
      <c r="O2156" t="s">
        <v>202</v>
      </c>
      <c r="P2156" t="s">
        <v>384</v>
      </c>
    </row>
    <row r="2157" spans="1:16" x14ac:dyDescent="0.25">
      <c r="A2157">
        <v>3657</v>
      </c>
      <c r="B2157" t="s">
        <v>360</v>
      </c>
      <c r="E2157" t="s">
        <v>2436</v>
      </c>
      <c r="F2157" t="s">
        <v>347</v>
      </c>
      <c r="G2157" t="s">
        <v>297</v>
      </c>
      <c r="H2157" t="s">
        <v>198</v>
      </c>
      <c r="I2157" t="s">
        <v>298</v>
      </c>
      <c r="J2157">
        <v>1967</v>
      </c>
      <c r="K2157">
        <v>25371</v>
      </c>
      <c r="L2157">
        <v>8</v>
      </c>
      <c r="M2157" t="s">
        <v>200</v>
      </c>
      <c r="N2157" t="s">
        <v>383</v>
      </c>
      <c r="O2157" t="s">
        <v>202</v>
      </c>
      <c r="P2157" t="s">
        <v>384</v>
      </c>
    </row>
    <row r="2158" spans="1:16" x14ac:dyDescent="0.25">
      <c r="A2158">
        <v>3658</v>
      </c>
      <c r="B2158" t="s">
        <v>360</v>
      </c>
      <c r="E2158" t="s">
        <v>2437</v>
      </c>
      <c r="F2158" t="s">
        <v>347</v>
      </c>
      <c r="G2158" t="s">
        <v>297</v>
      </c>
      <c r="H2158" t="s">
        <v>198</v>
      </c>
      <c r="I2158" t="s">
        <v>298</v>
      </c>
      <c r="J2158">
        <v>1979</v>
      </c>
      <c r="K2158">
        <v>11544</v>
      </c>
      <c r="L2158">
        <v>8</v>
      </c>
      <c r="M2158" t="s">
        <v>200</v>
      </c>
      <c r="N2158" t="s">
        <v>383</v>
      </c>
      <c r="O2158" t="s">
        <v>202</v>
      </c>
      <c r="P2158" t="s">
        <v>384</v>
      </c>
    </row>
    <row r="2159" spans="1:16" x14ac:dyDescent="0.25">
      <c r="A2159">
        <v>3659</v>
      </c>
      <c r="B2159" t="s">
        <v>360</v>
      </c>
      <c r="E2159" t="s">
        <v>2438</v>
      </c>
      <c r="F2159" t="s">
        <v>347</v>
      </c>
      <c r="G2159" t="s">
        <v>297</v>
      </c>
      <c r="H2159" t="s">
        <v>198</v>
      </c>
      <c r="I2159" t="s">
        <v>298</v>
      </c>
      <c r="J2159">
        <v>1980</v>
      </c>
      <c r="K2159">
        <v>18409</v>
      </c>
      <c r="L2159">
        <v>8</v>
      </c>
      <c r="M2159" t="s">
        <v>200</v>
      </c>
      <c r="N2159" t="s">
        <v>383</v>
      </c>
      <c r="O2159" t="s">
        <v>202</v>
      </c>
      <c r="P2159" t="s">
        <v>384</v>
      </c>
    </row>
    <row r="2160" spans="1:16" x14ac:dyDescent="0.25">
      <c r="A2160">
        <v>3660</v>
      </c>
      <c r="B2160" t="s">
        <v>360</v>
      </c>
      <c r="E2160" t="s">
        <v>2439</v>
      </c>
      <c r="F2160" t="s">
        <v>347</v>
      </c>
      <c r="G2160" t="s">
        <v>297</v>
      </c>
      <c r="H2160" t="s">
        <v>198</v>
      </c>
      <c r="I2160" t="s">
        <v>298</v>
      </c>
      <c r="J2160">
        <v>1962</v>
      </c>
      <c r="K2160">
        <v>1772</v>
      </c>
      <c r="L2160">
        <v>8</v>
      </c>
      <c r="M2160" t="s">
        <v>200</v>
      </c>
      <c r="N2160" t="s">
        <v>383</v>
      </c>
      <c r="O2160" t="s">
        <v>202</v>
      </c>
      <c r="P2160" t="s">
        <v>384</v>
      </c>
    </row>
    <row r="2161" spans="1:16" x14ac:dyDescent="0.25">
      <c r="A2161">
        <v>3661</v>
      </c>
      <c r="B2161" t="s">
        <v>360</v>
      </c>
      <c r="E2161" t="s">
        <v>2440</v>
      </c>
      <c r="F2161" t="s">
        <v>347</v>
      </c>
      <c r="G2161" t="s">
        <v>297</v>
      </c>
      <c r="H2161" t="s">
        <v>198</v>
      </c>
      <c r="I2161" t="s">
        <v>298</v>
      </c>
      <c r="J2161">
        <v>1972</v>
      </c>
      <c r="K2161">
        <v>31830</v>
      </c>
      <c r="L2161">
        <v>8</v>
      </c>
      <c r="M2161" t="s">
        <v>200</v>
      </c>
      <c r="N2161" t="s">
        <v>383</v>
      </c>
      <c r="O2161" t="s">
        <v>202</v>
      </c>
      <c r="P2161" t="s">
        <v>384</v>
      </c>
    </row>
    <row r="2162" spans="1:16" x14ac:dyDescent="0.25">
      <c r="A2162">
        <v>3662</v>
      </c>
      <c r="B2162" t="s">
        <v>360</v>
      </c>
      <c r="E2162" t="s">
        <v>617</v>
      </c>
      <c r="F2162" t="s">
        <v>347</v>
      </c>
      <c r="G2162" t="s">
        <v>297</v>
      </c>
      <c r="H2162" t="s">
        <v>198</v>
      </c>
      <c r="I2162" t="s">
        <v>298</v>
      </c>
      <c r="J2162">
        <v>1961</v>
      </c>
      <c r="K2162">
        <v>6892</v>
      </c>
      <c r="L2162">
        <v>8</v>
      </c>
      <c r="M2162" t="s">
        <v>200</v>
      </c>
      <c r="N2162" t="s">
        <v>383</v>
      </c>
      <c r="O2162" t="s">
        <v>202</v>
      </c>
      <c r="P2162" t="s">
        <v>384</v>
      </c>
    </row>
    <row r="2163" spans="1:16" x14ac:dyDescent="0.25">
      <c r="A2163">
        <v>3663</v>
      </c>
      <c r="B2163" t="s">
        <v>360</v>
      </c>
      <c r="E2163" t="s">
        <v>2441</v>
      </c>
      <c r="F2163" t="s">
        <v>347</v>
      </c>
      <c r="G2163" t="s">
        <v>297</v>
      </c>
      <c r="H2163" t="s">
        <v>198</v>
      </c>
      <c r="I2163" t="s">
        <v>298</v>
      </c>
      <c r="J2163">
        <v>1991</v>
      </c>
      <c r="K2163">
        <v>43398</v>
      </c>
      <c r="L2163">
        <v>8</v>
      </c>
      <c r="M2163" t="s">
        <v>200</v>
      </c>
      <c r="N2163" t="s">
        <v>383</v>
      </c>
      <c r="O2163" t="s">
        <v>202</v>
      </c>
      <c r="P2163" t="s">
        <v>384</v>
      </c>
    </row>
    <row r="2164" spans="1:16" x14ac:dyDescent="0.25">
      <c r="A2164">
        <v>3664</v>
      </c>
      <c r="B2164" t="s">
        <v>360</v>
      </c>
      <c r="E2164" t="s">
        <v>2442</v>
      </c>
      <c r="F2164" t="s">
        <v>347</v>
      </c>
      <c r="G2164" t="s">
        <v>297</v>
      </c>
      <c r="H2164" t="s">
        <v>198</v>
      </c>
      <c r="I2164" t="s">
        <v>298</v>
      </c>
      <c r="J2164">
        <v>1992</v>
      </c>
      <c r="K2164">
        <v>182947</v>
      </c>
      <c r="L2164">
        <v>8</v>
      </c>
      <c r="M2164" t="s">
        <v>200</v>
      </c>
      <c r="N2164" t="s">
        <v>383</v>
      </c>
      <c r="O2164" t="s">
        <v>202</v>
      </c>
      <c r="P2164" t="s">
        <v>384</v>
      </c>
    </row>
    <row r="2165" spans="1:16" x14ac:dyDescent="0.25">
      <c r="A2165">
        <v>3665</v>
      </c>
      <c r="B2165" t="s">
        <v>360</v>
      </c>
      <c r="E2165" t="s">
        <v>2443</v>
      </c>
      <c r="F2165" t="s">
        <v>347</v>
      </c>
      <c r="G2165" t="s">
        <v>297</v>
      </c>
      <c r="H2165" t="s">
        <v>198</v>
      </c>
      <c r="I2165" t="s">
        <v>298</v>
      </c>
      <c r="J2165">
        <v>1990</v>
      </c>
      <c r="K2165">
        <v>10296</v>
      </c>
      <c r="L2165">
        <v>8</v>
      </c>
      <c r="M2165" t="s">
        <v>200</v>
      </c>
      <c r="N2165" t="s">
        <v>383</v>
      </c>
      <c r="O2165" t="s">
        <v>202</v>
      </c>
      <c r="P2165" t="s">
        <v>384</v>
      </c>
    </row>
    <row r="2166" spans="1:16" x14ac:dyDescent="0.25">
      <c r="A2166">
        <v>3666</v>
      </c>
      <c r="B2166" t="s">
        <v>360</v>
      </c>
      <c r="E2166" t="s">
        <v>2444</v>
      </c>
      <c r="F2166" t="s">
        <v>347</v>
      </c>
      <c r="G2166" t="s">
        <v>297</v>
      </c>
      <c r="H2166" t="s">
        <v>198</v>
      </c>
      <c r="I2166" t="s">
        <v>298</v>
      </c>
      <c r="J2166">
        <v>1991</v>
      </c>
      <c r="K2166">
        <v>28893</v>
      </c>
      <c r="L2166">
        <v>8</v>
      </c>
      <c r="M2166" t="s">
        <v>200</v>
      </c>
      <c r="N2166" t="s">
        <v>383</v>
      </c>
      <c r="O2166" t="s">
        <v>202</v>
      </c>
      <c r="P2166" t="s">
        <v>384</v>
      </c>
    </row>
    <row r="2167" spans="1:16" x14ac:dyDescent="0.25">
      <c r="A2167">
        <v>3667</v>
      </c>
      <c r="B2167" t="s">
        <v>360</v>
      </c>
      <c r="E2167" t="s">
        <v>2445</v>
      </c>
      <c r="F2167" t="s">
        <v>347</v>
      </c>
      <c r="G2167" t="s">
        <v>297</v>
      </c>
      <c r="H2167" t="s">
        <v>198</v>
      </c>
      <c r="I2167" t="s">
        <v>298</v>
      </c>
      <c r="J2167">
        <v>1981</v>
      </c>
      <c r="K2167">
        <v>34860</v>
      </c>
      <c r="L2167">
        <v>8</v>
      </c>
      <c r="M2167" t="s">
        <v>200</v>
      </c>
      <c r="N2167" t="s">
        <v>383</v>
      </c>
      <c r="O2167" t="s">
        <v>202</v>
      </c>
      <c r="P2167" t="s">
        <v>384</v>
      </c>
    </row>
    <row r="2168" spans="1:16" x14ac:dyDescent="0.25">
      <c r="A2168">
        <v>3668</v>
      </c>
      <c r="B2168" t="s">
        <v>360</v>
      </c>
      <c r="E2168" t="s">
        <v>675</v>
      </c>
      <c r="F2168" t="s">
        <v>347</v>
      </c>
      <c r="G2168" t="s">
        <v>297</v>
      </c>
      <c r="H2168" t="s">
        <v>198</v>
      </c>
      <c r="I2168" t="s">
        <v>298</v>
      </c>
      <c r="J2168">
        <v>1968</v>
      </c>
      <c r="K2168">
        <v>133790</v>
      </c>
      <c r="L2168">
        <v>8</v>
      </c>
      <c r="M2168" t="s">
        <v>200</v>
      </c>
      <c r="N2168" t="s">
        <v>383</v>
      </c>
      <c r="O2168" t="s">
        <v>202</v>
      </c>
      <c r="P2168" t="s">
        <v>384</v>
      </c>
    </row>
    <row r="2169" spans="1:16" x14ac:dyDescent="0.25">
      <c r="A2169">
        <v>3669</v>
      </c>
      <c r="B2169" t="s">
        <v>360</v>
      </c>
      <c r="E2169" t="s">
        <v>2446</v>
      </c>
      <c r="F2169" t="s">
        <v>347</v>
      </c>
      <c r="G2169" t="s">
        <v>297</v>
      </c>
      <c r="H2169" t="s">
        <v>198</v>
      </c>
      <c r="I2169" t="s">
        <v>298</v>
      </c>
      <c r="J2169">
        <v>1973</v>
      </c>
      <c r="K2169">
        <v>32882</v>
      </c>
      <c r="L2169">
        <v>8</v>
      </c>
      <c r="M2169" t="s">
        <v>200</v>
      </c>
      <c r="N2169" t="s">
        <v>383</v>
      </c>
      <c r="O2169" t="s">
        <v>202</v>
      </c>
      <c r="P2169" t="s">
        <v>384</v>
      </c>
    </row>
    <row r="2170" spans="1:16" x14ac:dyDescent="0.25">
      <c r="A2170">
        <v>3670</v>
      </c>
      <c r="B2170" t="s">
        <v>360</v>
      </c>
      <c r="E2170" t="s">
        <v>2447</v>
      </c>
      <c r="F2170" t="s">
        <v>347</v>
      </c>
      <c r="G2170" t="s">
        <v>297</v>
      </c>
      <c r="H2170" t="s">
        <v>198</v>
      </c>
      <c r="I2170" t="s">
        <v>298</v>
      </c>
      <c r="J2170">
        <v>1972</v>
      </c>
      <c r="K2170">
        <v>20461</v>
      </c>
      <c r="L2170">
        <v>8</v>
      </c>
      <c r="M2170" t="s">
        <v>200</v>
      </c>
      <c r="N2170" t="s">
        <v>383</v>
      </c>
      <c r="O2170" t="s">
        <v>202</v>
      </c>
      <c r="P2170" t="s">
        <v>384</v>
      </c>
    </row>
    <row r="2171" spans="1:16" x14ac:dyDescent="0.25">
      <c r="A2171">
        <v>3671</v>
      </c>
      <c r="B2171" t="s">
        <v>360</v>
      </c>
      <c r="E2171" t="s">
        <v>2448</v>
      </c>
      <c r="F2171" t="s">
        <v>347</v>
      </c>
      <c r="G2171" t="s">
        <v>297</v>
      </c>
      <c r="H2171" t="s">
        <v>198</v>
      </c>
      <c r="I2171" t="s">
        <v>298</v>
      </c>
      <c r="J2171">
        <v>1982</v>
      </c>
      <c r="K2171">
        <v>2105</v>
      </c>
      <c r="L2171">
        <v>8</v>
      </c>
      <c r="M2171" t="s">
        <v>200</v>
      </c>
      <c r="N2171" t="s">
        <v>383</v>
      </c>
      <c r="O2171" t="s">
        <v>202</v>
      </c>
      <c r="P2171" t="s">
        <v>384</v>
      </c>
    </row>
    <row r="2172" spans="1:16" x14ac:dyDescent="0.25">
      <c r="A2172">
        <v>3672</v>
      </c>
      <c r="B2172" t="s">
        <v>360</v>
      </c>
      <c r="E2172" t="s">
        <v>2449</v>
      </c>
      <c r="F2172" t="s">
        <v>347</v>
      </c>
      <c r="G2172" t="s">
        <v>297</v>
      </c>
      <c r="H2172" t="s">
        <v>198</v>
      </c>
      <c r="I2172" t="s">
        <v>298</v>
      </c>
      <c r="J2172">
        <v>1984</v>
      </c>
      <c r="K2172">
        <v>35488</v>
      </c>
      <c r="L2172">
        <v>8</v>
      </c>
      <c r="M2172" t="s">
        <v>200</v>
      </c>
      <c r="N2172" t="s">
        <v>383</v>
      </c>
      <c r="O2172" t="s">
        <v>202</v>
      </c>
      <c r="P2172" t="s">
        <v>384</v>
      </c>
    </row>
    <row r="2173" spans="1:16" x14ac:dyDescent="0.25">
      <c r="A2173">
        <v>3673</v>
      </c>
      <c r="B2173" t="s">
        <v>360</v>
      </c>
      <c r="E2173" t="s">
        <v>2450</v>
      </c>
      <c r="F2173" t="s">
        <v>347</v>
      </c>
      <c r="G2173" t="s">
        <v>297</v>
      </c>
      <c r="H2173" t="s">
        <v>198</v>
      </c>
      <c r="I2173" t="s">
        <v>298</v>
      </c>
      <c r="J2173">
        <v>1982</v>
      </c>
      <c r="K2173">
        <v>7165</v>
      </c>
      <c r="L2173">
        <v>8</v>
      </c>
      <c r="M2173" t="s">
        <v>200</v>
      </c>
      <c r="N2173" t="s">
        <v>383</v>
      </c>
      <c r="O2173" t="s">
        <v>202</v>
      </c>
      <c r="P2173" t="s">
        <v>384</v>
      </c>
    </row>
    <row r="2174" spans="1:16" x14ac:dyDescent="0.25">
      <c r="A2174">
        <v>3674</v>
      </c>
      <c r="B2174" t="s">
        <v>360</v>
      </c>
      <c r="E2174" t="s">
        <v>2451</v>
      </c>
      <c r="F2174" t="s">
        <v>347</v>
      </c>
      <c r="G2174" t="s">
        <v>297</v>
      </c>
      <c r="H2174" t="s">
        <v>198</v>
      </c>
      <c r="I2174" t="s">
        <v>298</v>
      </c>
      <c r="J2174">
        <v>1971</v>
      </c>
      <c r="K2174">
        <v>4686</v>
      </c>
      <c r="L2174">
        <v>8</v>
      </c>
      <c r="M2174" t="s">
        <v>200</v>
      </c>
      <c r="N2174" t="s">
        <v>383</v>
      </c>
      <c r="O2174" t="s">
        <v>202</v>
      </c>
      <c r="P2174" t="s">
        <v>384</v>
      </c>
    </row>
    <row r="2175" spans="1:16" x14ac:dyDescent="0.25">
      <c r="A2175">
        <v>3675</v>
      </c>
      <c r="B2175" t="s">
        <v>360</v>
      </c>
      <c r="E2175" t="s">
        <v>2452</v>
      </c>
      <c r="F2175" t="s">
        <v>347</v>
      </c>
      <c r="G2175" t="s">
        <v>297</v>
      </c>
      <c r="H2175" t="s">
        <v>198</v>
      </c>
      <c r="I2175" t="s">
        <v>298</v>
      </c>
      <c r="J2175">
        <v>1972</v>
      </c>
      <c r="K2175">
        <v>12546</v>
      </c>
      <c r="L2175">
        <v>8</v>
      </c>
      <c r="M2175" t="s">
        <v>200</v>
      </c>
      <c r="N2175" t="s">
        <v>364</v>
      </c>
      <c r="O2175" t="s">
        <v>202</v>
      </c>
      <c r="P2175" t="s">
        <v>365</v>
      </c>
    </row>
    <row r="2176" spans="1:16" x14ac:dyDescent="0.25">
      <c r="A2176">
        <v>3676</v>
      </c>
      <c r="B2176" t="s">
        <v>360</v>
      </c>
      <c r="E2176" t="s">
        <v>2453</v>
      </c>
      <c r="F2176" t="s">
        <v>347</v>
      </c>
      <c r="G2176" t="s">
        <v>297</v>
      </c>
      <c r="H2176" t="s">
        <v>198</v>
      </c>
      <c r="I2176" t="s">
        <v>298</v>
      </c>
      <c r="J2176">
        <v>1975</v>
      </c>
      <c r="K2176">
        <v>5287</v>
      </c>
      <c r="L2176">
        <v>8</v>
      </c>
      <c r="M2176" t="s">
        <v>200</v>
      </c>
      <c r="N2176" t="s">
        <v>467</v>
      </c>
      <c r="O2176" t="s">
        <v>202</v>
      </c>
      <c r="P2176" t="s">
        <v>365</v>
      </c>
    </row>
    <row r="2177" spans="1:16" x14ac:dyDescent="0.25">
      <c r="A2177">
        <v>3677</v>
      </c>
      <c r="B2177" t="s">
        <v>360</v>
      </c>
      <c r="E2177" t="s">
        <v>2454</v>
      </c>
      <c r="F2177" t="s">
        <v>347</v>
      </c>
      <c r="G2177" t="s">
        <v>297</v>
      </c>
      <c r="H2177" t="s">
        <v>198</v>
      </c>
      <c r="I2177" t="s">
        <v>298</v>
      </c>
      <c r="J2177">
        <v>1951</v>
      </c>
      <c r="K2177">
        <v>25051</v>
      </c>
      <c r="L2177">
        <v>8</v>
      </c>
      <c r="M2177" t="s">
        <v>200</v>
      </c>
      <c r="N2177" t="s">
        <v>383</v>
      </c>
      <c r="O2177" t="s">
        <v>202</v>
      </c>
      <c r="P2177" t="s">
        <v>384</v>
      </c>
    </row>
    <row r="2178" spans="1:16" x14ac:dyDescent="0.25">
      <c r="A2178">
        <v>3678</v>
      </c>
      <c r="B2178" t="s">
        <v>360</v>
      </c>
      <c r="E2178" t="s">
        <v>2455</v>
      </c>
      <c r="F2178" t="s">
        <v>347</v>
      </c>
      <c r="G2178" t="s">
        <v>297</v>
      </c>
      <c r="H2178" t="s">
        <v>198</v>
      </c>
      <c r="I2178" t="s">
        <v>298</v>
      </c>
      <c r="J2178">
        <v>1963</v>
      </c>
      <c r="K2178">
        <v>23028</v>
      </c>
      <c r="L2178">
        <v>8</v>
      </c>
      <c r="M2178" t="s">
        <v>200</v>
      </c>
      <c r="N2178" t="s">
        <v>383</v>
      </c>
      <c r="O2178" t="s">
        <v>202</v>
      </c>
      <c r="P2178" t="s">
        <v>384</v>
      </c>
    </row>
    <row r="2179" spans="1:16" x14ac:dyDescent="0.25">
      <c r="A2179">
        <v>3679</v>
      </c>
      <c r="B2179" t="s">
        <v>360</v>
      </c>
      <c r="E2179" t="s">
        <v>2456</v>
      </c>
      <c r="F2179" t="s">
        <v>347</v>
      </c>
      <c r="G2179" t="s">
        <v>297</v>
      </c>
      <c r="H2179" t="s">
        <v>198</v>
      </c>
      <c r="I2179" t="s">
        <v>298</v>
      </c>
      <c r="J2179">
        <v>1957</v>
      </c>
      <c r="K2179">
        <v>13415</v>
      </c>
      <c r="L2179">
        <v>8</v>
      </c>
      <c r="M2179" t="s">
        <v>200</v>
      </c>
      <c r="N2179" t="s">
        <v>383</v>
      </c>
      <c r="O2179" t="s">
        <v>202</v>
      </c>
      <c r="P2179" t="s">
        <v>384</v>
      </c>
    </row>
    <row r="2180" spans="1:16" x14ac:dyDescent="0.25">
      <c r="A2180">
        <v>3680</v>
      </c>
      <c r="B2180" t="s">
        <v>360</v>
      </c>
      <c r="E2180" t="s">
        <v>2457</v>
      </c>
      <c r="F2180" t="s">
        <v>347</v>
      </c>
      <c r="G2180" t="s">
        <v>297</v>
      </c>
      <c r="H2180" t="s">
        <v>198</v>
      </c>
      <c r="I2180" t="s">
        <v>298</v>
      </c>
      <c r="J2180">
        <v>1971</v>
      </c>
      <c r="K2180">
        <v>17091</v>
      </c>
      <c r="L2180">
        <v>8</v>
      </c>
      <c r="M2180" t="s">
        <v>200</v>
      </c>
      <c r="N2180" t="s">
        <v>436</v>
      </c>
      <c r="O2180" t="s">
        <v>202</v>
      </c>
      <c r="P2180" t="s">
        <v>384</v>
      </c>
    </row>
    <row r="2181" spans="1:16" x14ac:dyDescent="0.25">
      <c r="A2181">
        <v>3681</v>
      </c>
      <c r="B2181" t="s">
        <v>360</v>
      </c>
      <c r="E2181" t="s">
        <v>2458</v>
      </c>
      <c r="F2181" t="s">
        <v>347</v>
      </c>
      <c r="G2181" t="s">
        <v>297</v>
      </c>
      <c r="H2181" t="s">
        <v>198</v>
      </c>
      <c r="I2181" t="s">
        <v>298</v>
      </c>
      <c r="J2181">
        <v>1985</v>
      </c>
      <c r="K2181">
        <v>5240</v>
      </c>
      <c r="L2181">
        <v>8</v>
      </c>
      <c r="M2181" t="s">
        <v>200</v>
      </c>
      <c r="N2181" t="s">
        <v>383</v>
      </c>
      <c r="O2181" t="s">
        <v>202</v>
      </c>
      <c r="P2181" t="s">
        <v>384</v>
      </c>
    </row>
    <row r="2182" spans="1:16" x14ac:dyDescent="0.25">
      <c r="A2182">
        <v>3682</v>
      </c>
      <c r="B2182" t="s">
        <v>360</v>
      </c>
      <c r="E2182" t="s">
        <v>2454</v>
      </c>
      <c r="F2182" t="s">
        <v>347</v>
      </c>
      <c r="G2182" t="s">
        <v>297</v>
      </c>
      <c r="H2182" t="s">
        <v>198</v>
      </c>
      <c r="I2182" t="s">
        <v>298</v>
      </c>
      <c r="J2182">
        <v>1959</v>
      </c>
      <c r="K2182">
        <v>11384</v>
      </c>
      <c r="L2182">
        <v>8</v>
      </c>
      <c r="M2182" t="s">
        <v>200</v>
      </c>
      <c r="N2182" t="s">
        <v>383</v>
      </c>
      <c r="O2182" t="s">
        <v>202</v>
      </c>
      <c r="P2182" t="s">
        <v>384</v>
      </c>
    </row>
    <row r="2183" spans="1:16" x14ac:dyDescent="0.25">
      <c r="A2183">
        <v>3683</v>
      </c>
      <c r="B2183" t="s">
        <v>360</v>
      </c>
      <c r="E2183" t="s">
        <v>2459</v>
      </c>
      <c r="F2183" t="s">
        <v>347</v>
      </c>
      <c r="G2183" t="s">
        <v>297</v>
      </c>
      <c r="H2183" t="s">
        <v>198</v>
      </c>
      <c r="I2183" t="s">
        <v>298</v>
      </c>
      <c r="J2183">
        <v>1980</v>
      </c>
      <c r="K2183">
        <v>34221</v>
      </c>
      <c r="L2183">
        <v>8</v>
      </c>
      <c r="M2183" t="s">
        <v>200</v>
      </c>
      <c r="N2183" t="s">
        <v>383</v>
      </c>
      <c r="O2183" t="s">
        <v>202</v>
      </c>
      <c r="P2183" t="s">
        <v>384</v>
      </c>
    </row>
    <row r="2184" spans="1:16" x14ac:dyDescent="0.25">
      <c r="A2184">
        <v>3684</v>
      </c>
      <c r="B2184" t="s">
        <v>360</v>
      </c>
      <c r="E2184" t="s">
        <v>2460</v>
      </c>
      <c r="F2184" t="s">
        <v>347</v>
      </c>
      <c r="G2184" t="s">
        <v>297</v>
      </c>
      <c r="H2184" t="s">
        <v>198</v>
      </c>
      <c r="I2184" t="s">
        <v>298</v>
      </c>
      <c r="J2184">
        <v>1983</v>
      </c>
      <c r="K2184">
        <v>2319</v>
      </c>
      <c r="L2184">
        <v>8</v>
      </c>
      <c r="M2184" t="s">
        <v>200</v>
      </c>
      <c r="N2184" t="s">
        <v>467</v>
      </c>
      <c r="O2184" t="s">
        <v>202</v>
      </c>
      <c r="P2184" t="s">
        <v>365</v>
      </c>
    </row>
    <row r="2185" spans="1:16" x14ac:dyDescent="0.25">
      <c r="A2185">
        <v>3685</v>
      </c>
      <c r="B2185" t="s">
        <v>360</v>
      </c>
      <c r="E2185" t="s">
        <v>2461</v>
      </c>
      <c r="F2185" t="s">
        <v>347</v>
      </c>
      <c r="G2185" t="s">
        <v>297</v>
      </c>
      <c r="H2185" t="s">
        <v>198</v>
      </c>
      <c r="I2185" t="s">
        <v>298</v>
      </c>
      <c r="J2185">
        <v>1961</v>
      </c>
      <c r="K2185">
        <v>24445</v>
      </c>
      <c r="L2185">
        <v>8</v>
      </c>
      <c r="M2185" t="s">
        <v>200</v>
      </c>
      <c r="N2185" t="s">
        <v>383</v>
      </c>
      <c r="O2185" t="s">
        <v>202</v>
      </c>
      <c r="P2185" t="s">
        <v>384</v>
      </c>
    </row>
    <row r="2186" spans="1:16" x14ac:dyDescent="0.25">
      <c r="A2186">
        <v>3686</v>
      </c>
      <c r="B2186" t="s">
        <v>360</v>
      </c>
      <c r="E2186" t="s">
        <v>2462</v>
      </c>
      <c r="F2186" t="s">
        <v>347</v>
      </c>
      <c r="G2186" t="s">
        <v>297</v>
      </c>
      <c r="H2186" t="s">
        <v>198</v>
      </c>
      <c r="I2186" t="s">
        <v>298</v>
      </c>
      <c r="J2186">
        <v>1961</v>
      </c>
      <c r="K2186">
        <v>22900</v>
      </c>
      <c r="L2186">
        <v>8</v>
      </c>
      <c r="M2186" t="s">
        <v>200</v>
      </c>
      <c r="N2186" t="s">
        <v>383</v>
      </c>
      <c r="O2186" t="s">
        <v>202</v>
      </c>
      <c r="P2186" t="s">
        <v>384</v>
      </c>
    </row>
    <row r="2187" spans="1:16" x14ac:dyDescent="0.25">
      <c r="A2187">
        <v>3687</v>
      </c>
      <c r="B2187" t="s">
        <v>360</v>
      </c>
      <c r="E2187" t="s">
        <v>2463</v>
      </c>
      <c r="F2187" t="s">
        <v>347</v>
      </c>
      <c r="G2187" t="s">
        <v>297</v>
      </c>
      <c r="H2187" t="s">
        <v>198</v>
      </c>
      <c r="I2187" t="s">
        <v>298</v>
      </c>
      <c r="J2187">
        <v>1967</v>
      </c>
      <c r="K2187">
        <v>6841</v>
      </c>
      <c r="L2187">
        <v>8</v>
      </c>
      <c r="M2187" t="s">
        <v>200</v>
      </c>
      <c r="N2187" t="s">
        <v>467</v>
      </c>
      <c r="O2187" t="s">
        <v>202</v>
      </c>
      <c r="P2187" t="s">
        <v>365</v>
      </c>
    </row>
    <row r="2188" spans="1:16" x14ac:dyDescent="0.25">
      <c r="A2188">
        <v>3688</v>
      </c>
      <c r="B2188" t="s">
        <v>360</v>
      </c>
      <c r="E2188" t="s">
        <v>2464</v>
      </c>
      <c r="F2188" t="s">
        <v>347</v>
      </c>
      <c r="G2188" t="s">
        <v>297</v>
      </c>
      <c r="H2188" t="s">
        <v>198</v>
      </c>
      <c r="I2188" t="s">
        <v>298</v>
      </c>
      <c r="J2188">
        <v>1</v>
      </c>
      <c r="K2188">
        <v>4135</v>
      </c>
      <c r="L2188">
        <v>8</v>
      </c>
      <c r="M2188" t="s">
        <v>200</v>
      </c>
      <c r="N2188" t="s">
        <v>383</v>
      </c>
      <c r="O2188" t="s">
        <v>202</v>
      </c>
      <c r="P2188" t="s">
        <v>384</v>
      </c>
    </row>
    <row r="2189" spans="1:16" x14ac:dyDescent="0.25">
      <c r="A2189">
        <v>3689</v>
      </c>
      <c r="B2189" t="s">
        <v>360</v>
      </c>
      <c r="E2189" t="s">
        <v>2465</v>
      </c>
      <c r="F2189" t="s">
        <v>347</v>
      </c>
      <c r="G2189" t="s">
        <v>297</v>
      </c>
      <c r="H2189" t="s">
        <v>198</v>
      </c>
      <c r="I2189" t="s">
        <v>298</v>
      </c>
      <c r="J2189">
        <v>1973</v>
      </c>
      <c r="K2189">
        <v>9922</v>
      </c>
      <c r="L2189">
        <v>8</v>
      </c>
      <c r="M2189" t="s">
        <v>200</v>
      </c>
      <c r="N2189" t="s">
        <v>383</v>
      </c>
      <c r="O2189" t="s">
        <v>202</v>
      </c>
      <c r="P2189" t="s">
        <v>384</v>
      </c>
    </row>
    <row r="2190" spans="1:16" x14ac:dyDescent="0.25">
      <c r="A2190">
        <v>3690</v>
      </c>
      <c r="B2190" t="s">
        <v>360</v>
      </c>
      <c r="E2190" t="s">
        <v>2466</v>
      </c>
      <c r="F2190" t="s">
        <v>347</v>
      </c>
      <c r="G2190" t="s">
        <v>297</v>
      </c>
      <c r="H2190" t="s">
        <v>198</v>
      </c>
      <c r="I2190" t="s">
        <v>298</v>
      </c>
      <c r="J2190">
        <v>1974</v>
      </c>
      <c r="K2190">
        <v>7081</v>
      </c>
      <c r="L2190">
        <v>8</v>
      </c>
      <c r="M2190" t="s">
        <v>200</v>
      </c>
      <c r="N2190" t="s">
        <v>383</v>
      </c>
      <c r="O2190" t="s">
        <v>202</v>
      </c>
      <c r="P2190" t="s">
        <v>384</v>
      </c>
    </row>
    <row r="2191" spans="1:16" x14ac:dyDescent="0.25">
      <c r="A2191">
        <v>3691</v>
      </c>
      <c r="B2191" t="s">
        <v>360</v>
      </c>
      <c r="E2191" t="s">
        <v>2467</v>
      </c>
      <c r="F2191" t="s">
        <v>347</v>
      </c>
      <c r="G2191" t="s">
        <v>297</v>
      </c>
      <c r="H2191" t="s">
        <v>198</v>
      </c>
      <c r="I2191" t="s">
        <v>298</v>
      </c>
      <c r="J2191">
        <v>1982</v>
      </c>
      <c r="K2191">
        <v>43</v>
      </c>
      <c r="L2191">
        <v>8</v>
      </c>
      <c r="M2191" t="s">
        <v>200</v>
      </c>
      <c r="N2191" t="s">
        <v>467</v>
      </c>
      <c r="O2191" t="s">
        <v>202</v>
      </c>
      <c r="P2191" t="s">
        <v>365</v>
      </c>
    </row>
    <row r="2192" spans="1:16" x14ac:dyDescent="0.25">
      <c r="A2192">
        <v>3692</v>
      </c>
      <c r="B2192" t="s">
        <v>360</v>
      </c>
      <c r="E2192" t="s">
        <v>2467</v>
      </c>
      <c r="F2192" t="s">
        <v>347</v>
      </c>
      <c r="G2192" t="s">
        <v>297</v>
      </c>
      <c r="H2192" t="s">
        <v>198</v>
      </c>
      <c r="I2192" t="s">
        <v>298</v>
      </c>
      <c r="J2192">
        <v>1983</v>
      </c>
      <c r="K2192">
        <v>16512</v>
      </c>
      <c r="L2192">
        <v>8</v>
      </c>
      <c r="M2192" t="s">
        <v>200</v>
      </c>
      <c r="N2192" t="s">
        <v>383</v>
      </c>
      <c r="O2192" t="s">
        <v>202</v>
      </c>
      <c r="P2192" t="s">
        <v>384</v>
      </c>
    </row>
    <row r="2193" spans="1:16" x14ac:dyDescent="0.25">
      <c r="A2193">
        <v>3693</v>
      </c>
      <c r="B2193" t="s">
        <v>360</v>
      </c>
      <c r="E2193" t="s">
        <v>2461</v>
      </c>
      <c r="F2193" t="s">
        <v>347</v>
      </c>
      <c r="G2193" t="s">
        <v>297</v>
      </c>
      <c r="H2193" t="s">
        <v>198</v>
      </c>
      <c r="I2193" t="s">
        <v>298</v>
      </c>
      <c r="J2193">
        <v>1966</v>
      </c>
      <c r="K2193">
        <v>18944</v>
      </c>
      <c r="L2193">
        <v>8</v>
      </c>
      <c r="M2193" t="s">
        <v>200</v>
      </c>
      <c r="N2193" t="s">
        <v>383</v>
      </c>
      <c r="O2193" t="s">
        <v>202</v>
      </c>
      <c r="P2193" t="s">
        <v>384</v>
      </c>
    </row>
    <row r="2194" spans="1:16" x14ac:dyDescent="0.25">
      <c r="A2194">
        <v>3694</v>
      </c>
      <c r="B2194" t="s">
        <v>360</v>
      </c>
      <c r="E2194" t="s">
        <v>2462</v>
      </c>
      <c r="F2194" t="s">
        <v>347</v>
      </c>
      <c r="G2194" t="s">
        <v>297</v>
      </c>
      <c r="H2194" t="s">
        <v>198</v>
      </c>
      <c r="I2194" t="s">
        <v>298</v>
      </c>
      <c r="J2194">
        <v>1971</v>
      </c>
      <c r="K2194">
        <v>1336</v>
      </c>
      <c r="L2194">
        <v>8</v>
      </c>
      <c r="M2194" t="s">
        <v>200</v>
      </c>
      <c r="N2194" t="s">
        <v>467</v>
      </c>
      <c r="O2194" t="s">
        <v>202</v>
      </c>
      <c r="P2194" t="s">
        <v>365</v>
      </c>
    </row>
    <row r="2195" spans="1:16" x14ac:dyDescent="0.25">
      <c r="A2195">
        <v>3695</v>
      </c>
      <c r="B2195" t="s">
        <v>360</v>
      </c>
      <c r="E2195" t="s">
        <v>2468</v>
      </c>
      <c r="F2195" t="s">
        <v>347</v>
      </c>
      <c r="G2195" t="s">
        <v>297</v>
      </c>
      <c r="H2195" t="s">
        <v>198</v>
      </c>
      <c r="I2195" t="s">
        <v>298</v>
      </c>
      <c r="J2195">
        <v>1986</v>
      </c>
      <c r="K2195">
        <v>33619</v>
      </c>
      <c r="L2195">
        <v>8</v>
      </c>
      <c r="M2195" t="s">
        <v>200</v>
      </c>
      <c r="N2195" t="s">
        <v>383</v>
      </c>
      <c r="O2195" t="s">
        <v>202</v>
      </c>
      <c r="P2195" t="s">
        <v>384</v>
      </c>
    </row>
    <row r="2196" spans="1:16" x14ac:dyDescent="0.25">
      <c r="A2196">
        <v>3696</v>
      </c>
      <c r="B2196" t="s">
        <v>360</v>
      </c>
      <c r="E2196" t="s">
        <v>2464</v>
      </c>
      <c r="F2196" t="s">
        <v>347</v>
      </c>
      <c r="G2196" t="s">
        <v>297</v>
      </c>
      <c r="H2196" t="s">
        <v>198</v>
      </c>
      <c r="I2196" t="s">
        <v>298</v>
      </c>
      <c r="J2196">
        <v>1986</v>
      </c>
      <c r="K2196">
        <v>8635</v>
      </c>
      <c r="L2196">
        <v>8</v>
      </c>
      <c r="M2196" t="s">
        <v>200</v>
      </c>
      <c r="N2196" t="s">
        <v>383</v>
      </c>
      <c r="O2196" t="s">
        <v>202</v>
      </c>
      <c r="P2196" t="s">
        <v>384</v>
      </c>
    </row>
    <row r="2197" spans="1:16" x14ac:dyDescent="0.25">
      <c r="A2197">
        <v>3697</v>
      </c>
      <c r="B2197" t="s">
        <v>360</v>
      </c>
      <c r="E2197" t="s">
        <v>2469</v>
      </c>
      <c r="F2197" t="s">
        <v>347</v>
      </c>
      <c r="G2197" t="s">
        <v>297</v>
      </c>
      <c r="H2197" t="s">
        <v>198</v>
      </c>
      <c r="I2197" t="s">
        <v>298</v>
      </c>
      <c r="J2197">
        <v>1986</v>
      </c>
      <c r="K2197">
        <v>15439</v>
      </c>
      <c r="L2197">
        <v>8</v>
      </c>
      <c r="M2197" t="s">
        <v>200</v>
      </c>
      <c r="N2197" t="s">
        <v>383</v>
      </c>
      <c r="O2197" t="s">
        <v>202</v>
      </c>
      <c r="P2197" t="s">
        <v>384</v>
      </c>
    </row>
    <row r="2198" spans="1:16" x14ac:dyDescent="0.25">
      <c r="A2198">
        <v>3698</v>
      </c>
      <c r="B2198" t="s">
        <v>360</v>
      </c>
      <c r="E2198" t="s">
        <v>2470</v>
      </c>
      <c r="F2198" t="s">
        <v>347</v>
      </c>
      <c r="G2198" t="s">
        <v>297</v>
      </c>
      <c r="H2198" t="s">
        <v>198</v>
      </c>
      <c r="I2198" t="s">
        <v>298</v>
      </c>
      <c r="J2198">
        <v>1986</v>
      </c>
      <c r="K2198">
        <v>1082</v>
      </c>
      <c r="L2198">
        <v>8</v>
      </c>
      <c r="M2198" t="s">
        <v>200</v>
      </c>
      <c r="N2198" t="s">
        <v>364</v>
      </c>
      <c r="O2198" t="s">
        <v>202</v>
      </c>
      <c r="P2198" t="s">
        <v>365</v>
      </c>
    </row>
    <row r="2199" spans="1:16" x14ac:dyDescent="0.25">
      <c r="A2199">
        <v>3699</v>
      </c>
      <c r="B2199" t="s">
        <v>360</v>
      </c>
      <c r="E2199" t="s">
        <v>2471</v>
      </c>
      <c r="F2199" t="s">
        <v>347</v>
      </c>
      <c r="G2199" t="s">
        <v>297</v>
      </c>
      <c r="H2199" t="s">
        <v>198</v>
      </c>
      <c r="I2199" t="s">
        <v>298</v>
      </c>
      <c r="J2199">
        <v>1996</v>
      </c>
      <c r="K2199">
        <v>157890</v>
      </c>
      <c r="L2199">
        <v>8</v>
      </c>
      <c r="M2199" t="s">
        <v>200</v>
      </c>
      <c r="N2199" t="s">
        <v>383</v>
      </c>
      <c r="O2199" t="s">
        <v>202</v>
      </c>
      <c r="P2199" t="s">
        <v>384</v>
      </c>
    </row>
    <row r="2200" spans="1:16" x14ac:dyDescent="0.25">
      <c r="A2200">
        <v>3700</v>
      </c>
      <c r="B2200" t="s">
        <v>399</v>
      </c>
      <c r="E2200" t="s">
        <v>2472</v>
      </c>
      <c r="F2200" t="s">
        <v>347</v>
      </c>
      <c r="G2200" t="s">
        <v>297</v>
      </c>
      <c r="H2200" t="s">
        <v>198</v>
      </c>
      <c r="I2200" t="s">
        <v>298</v>
      </c>
      <c r="J2200">
        <v>1979</v>
      </c>
      <c r="K2200">
        <v>137</v>
      </c>
      <c r="L2200">
        <v>8</v>
      </c>
      <c r="M2200" t="s">
        <v>200</v>
      </c>
      <c r="N2200" t="s">
        <v>1097</v>
      </c>
      <c r="O2200" t="s">
        <v>202</v>
      </c>
      <c r="P2200" t="s">
        <v>2473</v>
      </c>
    </row>
    <row r="2201" spans="1:16" x14ac:dyDescent="0.25">
      <c r="A2201">
        <v>3701</v>
      </c>
      <c r="B2201" t="s">
        <v>399</v>
      </c>
      <c r="E2201" t="s">
        <v>2472</v>
      </c>
      <c r="F2201" t="s">
        <v>347</v>
      </c>
      <c r="G2201" t="s">
        <v>297</v>
      </c>
      <c r="H2201" t="s">
        <v>198</v>
      </c>
      <c r="I2201" t="s">
        <v>298</v>
      </c>
      <c r="J2201">
        <v>1979</v>
      </c>
      <c r="K2201">
        <v>137</v>
      </c>
      <c r="L2201">
        <v>8</v>
      </c>
      <c r="M2201" t="s">
        <v>200</v>
      </c>
      <c r="N2201" t="s">
        <v>1097</v>
      </c>
      <c r="O2201" t="s">
        <v>202</v>
      </c>
      <c r="P2201" t="s">
        <v>2473</v>
      </c>
    </row>
    <row r="2202" spans="1:16" x14ac:dyDescent="0.25">
      <c r="A2202">
        <v>3702</v>
      </c>
      <c r="B2202" t="s">
        <v>399</v>
      </c>
      <c r="E2202" t="s">
        <v>2472</v>
      </c>
      <c r="F2202" t="s">
        <v>347</v>
      </c>
      <c r="G2202" t="s">
        <v>297</v>
      </c>
      <c r="H2202" t="s">
        <v>198</v>
      </c>
      <c r="I2202" t="s">
        <v>298</v>
      </c>
      <c r="J2202">
        <v>1979</v>
      </c>
      <c r="K2202">
        <v>137</v>
      </c>
      <c r="L2202">
        <v>8</v>
      </c>
      <c r="M2202" t="s">
        <v>200</v>
      </c>
      <c r="N2202" t="s">
        <v>1097</v>
      </c>
      <c r="O2202" t="s">
        <v>202</v>
      </c>
      <c r="P2202" t="s">
        <v>2473</v>
      </c>
    </row>
    <row r="2203" spans="1:16" x14ac:dyDescent="0.25">
      <c r="A2203">
        <v>3703</v>
      </c>
      <c r="B2203" t="s">
        <v>399</v>
      </c>
      <c r="E2203" t="s">
        <v>2472</v>
      </c>
      <c r="F2203" t="s">
        <v>347</v>
      </c>
      <c r="G2203" t="s">
        <v>297</v>
      </c>
      <c r="H2203" t="s">
        <v>198</v>
      </c>
      <c r="I2203" t="s">
        <v>298</v>
      </c>
      <c r="J2203">
        <v>1979</v>
      </c>
      <c r="K2203">
        <v>137</v>
      </c>
      <c r="L2203">
        <v>8</v>
      </c>
      <c r="M2203" t="s">
        <v>200</v>
      </c>
      <c r="N2203" t="s">
        <v>1097</v>
      </c>
      <c r="O2203" t="s">
        <v>202</v>
      </c>
      <c r="P2203" t="s">
        <v>2473</v>
      </c>
    </row>
    <row r="2204" spans="1:16" x14ac:dyDescent="0.25">
      <c r="A2204">
        <v>3704</v>
      </c>
      <c r="B2204" t="s">
        <v>399</v>
      </c>
      <c r="E2204" t="s">
        <v>2472</v>
      </c>
      <c r="F2204" t="s">
        <v>347</v>
      </c>
      <c r="G2204" t="s">
        <v>297</v>
      </c>
      <c r="H2204" t="s">
        <v>198</v>
      </c>
      <c r="I2204" t="s">
        <v>298</v>
      </c>
      <c r="J2204">
        <v>1979</v>
      </c>
      <c r="K2204">
        <v>137</v>
      </c>
      <c r="L2204">
        <v>8</v>
      </c>
      <c r="M2204" t="s">
        <v>200</v>
      </c>
      <c r="N2204" t="s">
        <v>1097</v>
      </c>
      <c r="O2204" t="s">
        <v>202</v>
      </c>
      <c r="P2204" t="s">
        <v>2473</v>
      </c>
    </row>
    <row r="2205" spans="1:16" x14ac:dyDescent="0.25">
      <c r="A2205">
        <v>3705</v>
      </c>
      <c r="B2205" t="s">
        <v>399</v>
      </c>
      <c r="E2205" t="s">
        <v>2472</v>
      </c>
      <c r="F2205" t="s">
        <v>347</v>
      </c>
      <c r="G2205" t="s">
        <v>297</v>
      </c>
      <c r="H2205" t="s">
        <v>198</v>
      </c>
      <c r="I2205" t="s">
        <v>298</v>
      </c>
      <c r="J2205">
        <v>1979</v>
      </c>
      <c r="K2205">
        <v>137</v>
      </c>
      <c r="L2205">
        <v>8</v>
      </c>
      <c r="M2205" t="s">
        <v>200</v>
      </c>
      <c r="N2205" t="s">
        <v>1097</v>
      </c>
      <c r="O2205" t="s">
        <v>202</v>
      </c>
      <c r="P2205" t="s">
        <v>2473</v>
      </c>
    </row>
    <row r="2206" spans="1:16" x14ac:dyDescent="0.25">
      <c r="A2206">
        <v>3706</v>
      </c>
      <c r="B2206" t="s">
        <v>399</v>
      </c>
      <c r="E2206" t="s">
        <v>2472</v>
      </c>
      <c r="F2206" t="s">
        <v>347</v>
      </c>
      <c r="G2206" t="s">
        <v>297</v>
      </c>
      <c r="H2206" t="s">
        <v>198</v>
      </c>
      <c r="I2206" t="s">
        <v>298</v>
      </c>
      <c r="J2206">
        <v>1979</v>
      </c>
      <c r="K2206">
        <v>137</v>
      </c>
      <c r="L2206">
        <v>8</v>
      </c>
      <c r="M2206" t="s">
        <v>200</v>
      </c>
      <c r="N2206" t="s">
        <v>1097</v>
      </c>
      <c r="O2206" t="s">
        <v>202</v>
      </c>
      <c r="P2206" t="s">
        <v>2473</v>
      </c>
    </row>
    <row r="2207" spans="1:16" x14ac:dyDescent="0.25">
      <c r="A2207">
        <v>3707</v>
      </c>
      <c r="B2207" t="s">
        <v>399</v>
      </c>
      <c r="E2207" t="s">
        <v>2472</v>
      </c>
      <c r="F2207" t="s">
        <v>347</v>
      </c>
      <c r="G2207" t="s">
        <v>297</v>
      </c>
      <c r="H2207" t="s">
        <v>198</v>
      </c>
      <c r="I2207" t="s">
        <v>298</v>
      </c>
      <c r="J2207">
        <v>1979</v>
      </c>
      <c r="K2207">
        <v>137</v>
      </c>
      <c r="L2207">
        <v>8</v>
      </c>
      <c r="M2207" t="s">
        <v>200</v>
      </c>
      <c r="N2207" t="s">
        <v>1097</v>
      </c>
      <c r="O2207" t="s">
        <v>202</v>
      </c>
      <c r="P2207" t="s">
        <v>2473</v>
      </c>
    </row>
    <row r="2208" spans="1:16" x14ac:dyDescent="0.25">
      <c r="A2208">
        <v>3708</v>
      </c>
      <c r="B2208" t="s">
        <v>399</v>
      </c>
      <c r="E2208" t="s">
        <v>2472</v>
      </c>
      <c r="F2208" t="s">
        <v>347</v>
      </c>
      <c r="G2208" t="s">
        <v>297</v>
      </c>
      <c r="H2208" t="s">
        <v>198</v>
      </c>
      <c r="I2208" t="s">
        <v>298</v>
      </c>
      <c r="J2208">
        <v>1979</v>
      </c>
      <c r="K2208">
        <v>137</v>
      </c>
      <c r="L2208">
        <v>8</v>
      </c>
      <c r="M2208" t="s">
        <v>200</v>
      </c>
      <c r="N2208" t="s">
        <v>1097</v>
      </c>
      <c r="O2208" t="s">
        <v>202</v>
      </c>
      <c r="P2208" t="s">
        <v>2473</v>
      </c>
    </row>
    <row r="2209" spans="1:16" x14ac:dyDescent="0.25">
      <c r="A2209">
        <v>3709</v>
      </c>
      <c r="B2209" t="s">
        <v>425</v>
      </c>
      <c r="E2209" t="s">
        <v>2474</v>
      </c>
      <c r="F2209" t="s">
        <v>347</v>
      </c>
      <c r="G2209" t="s">
        <v>297</v>
      </c>
      <c r="H2209" t="s">
        <v>198</v>
      </c>
      <c r="I2209" t="s">
        <v>298</v>
      </c>
      <c r="J2209">
        <v>1981</v>
      </c>
      <c r="K2209">
        <v>130</v>
      </c>
      <c r="L2209">
        <v>8</v>
      </c>
      <c r="M2209" t="s">
        <v>200</v>
      </c>
      <c r="N2209" t="s">
        <v>383</v>
      </c>
      <c r="O2209" t="s">
        <v>202</v>
      </c>
      <c r="P2209" t="s">
        <v>1674</v>
      </c>
    </row>
    <row r="2210" spans="1:16" x14ac:dyDescent="0.25">
      <c r="A2210">
        <v>3710</v>
      </c>
      <c r="B2210" t="s">
        <v>425</v>
      </c>
      <c r="E2210" t="s">
        <v>2474</v>
      </c>
      <c r="F2210" t="s">
        <v>347</v>
      </c>
      <c r="G2210" t="s">
        <v>297</v>
      </c>
      <c r="H2210" t="s">
        <v>198</v>
      </c>
      <c r="I2210" t="s">
        <v>298</v>
      </c>
      <c r="J2210">
        <v>1981</v>
      </c>
      <c r="K2210">
        <v>82</v>
      </c>
      <c r="L2210">
        <v>8</v>
      </c>
      <c r="M2210" t="s">
        <v>200</v>
      </c>
      <c r="N2210" t="s">
        <v>383</v>
      </c>
      <c r="O2210" t="s">
        <v>202</v>
      </c>
      <c r="P2210" t="s">
        <v>1674</v>
      </c>
    </row>
    <row r="2211" spans="1:16" x14ac:dyDescent="0.25">
      <c r="A2211">
        <v>3711</v>
      </c>
      <c r="B2211" t="s">
        <v>425</v>
      </c>
      <c r="E2211" t="s">
        <v>2475</v>
      </c>
      <c r="F2211" t="s">
        <v>347</v>
      </c>
      <c r="G2211" t="s">
        <v>297</v>
      </c>
      <c r="H2211" t="s">
        <v>198</v>
      </c>
      <c r="I2211" t="s">
        <v>298</v>
      </c>
      <c r="J2211">
        <v>1981</v>
      </c>
      <c r="K2211">
        <v>88</v>
      </c>
      <c r="L2211">
        <v>8</v>
      </c>
      <c r="M2211" t="s">
        <v>200</v>
      </c>
      <c r="N2211" t="s">
        <v>383</v>
      </c>
      <c r="O2211" t="s">
        <v>202</v>
      </c>
      <c r="P2211" t="s">
        <v>1674</v>
      </c>
    </row>
    <row r="2212" spans="1:16" x14ac:dyDescent="0.25">
      <c r="A2212">
        <v>3712</v>
      </c>
      <c r="B2212" t="s">
        <v>399</v>
      </c>
      <c r="E2212" t="s">
        <v>2475</v>
      </c>
      <c r="F2212" t="s">
        <v>347</v>
      </c>
      <c r="G2212" t="s">
        <v>297</v>
      </c>
      <c r="H2212" t="s">
        <v>198</v>
      </c>
      <c r="I2212" t="s">
        <v>298</v>
      </c>
      <c r="J2212">
        <v>1981</v>
      </c>
      <c r="K2212">
        <v>805</v>
      </c>
      <c r="L2212">
        <v>8</v>
      </c>
      <c r="M2212" t="s">
        <v>200</v>
      </c>
      <c r="N2212" t="s">
        <v>1097</v>
      </c>
      <c r="O2212" t="s">
        <v>202</v>
      </c>
      <c r="P2212" t="s">
        <v>2476</v>
      </c>
    </row>
    <row r="2213" spans="1:16" x14ac:dyDescent="0.25">
      <c r="A2213">
        <v>3713</v>
      </c>
      <c r="B2213" t="s">
        <v>399</v>
      </c>
      <c r="E2213" t="s">
        <v>2475</v>
      </c>
      <c r="F2213" t="s">
        <v>347</v>
      </c>
      <c r="G2213" t="s">
        <v>297</v>
      </c>
      <c r="H2213" t="s">
        <v>198</v>
      </c>
      <c r="I2213" t="s">
        <v>298</v>
      </c>
      <c r="J2213">
        <v>1981</v>
      </c>
      <c r="K2213">
        <v>66</v>
      </c>
      <c r="L2213">
        <v>8</v>
      </c>
      <c r="M2213" t="s">
        <v>200</v>
      </c>
      <c r="N2213" t="s">
        <v>1097</v>
      </c>
      <c r="O2213" t="s">
        <v>202</v>
      </c>
      <c r="P2213" t="s">
        <v>2477</v>
      </c>
    </row>
    <row r="2214" spans="1:16" x14ac:dyDescent="0.25">
      <c r="A2214">
        <v>3714</v>
      </c>
      <c r="B2214" t="s">
        <v>399</v>
      </c>
      <c r="E2214" t="s">
        <v>2475</v>
      </c>
      <c r="F2214" t="s">
        <v>347</v>
      </c>
      <c r="G2214" t="s">
        <v>297</v>
      </c>
      <c r="H2214" t="s">
        <v>198</v>
      </c>
      <c r="I2214" t="s">
        <v>298</v>
      </c>
      <c r="J2214">
        <v>1981</v>
      </c>
      <c r="K2214">
        <v>66</v>
      </c>
      <c r="L2214">
        <v>8</v>
      </c>
      <c r="M2214" t="s">
        <v>200</v>
      </c>
      <c r="N2214" t="s">
        <v>1097</v>
      </c>
      <c r="O2214" t="s">
        <v>202</v>
      </c>
      <c r="P2214" t="s">
        <v>2477</v>
      </c>
    </row>
    <row r="2215" spans="1:16" x14ac:dyDescent="0.25">
      <c r="A2215">
        <v>3715</v>
      </c>
      <c r="B2215" t="s">
        <v>399</v>
      </c>
      <c r="E2215" t="s">
        <v>2478</v>
      </c>
      <c r="F2215" t="s">
        <v>347</v>
      </c>
      <c r="G2215" t="s">
        <v>297</v>
      </c>
      <c r="H2215" t="s">
        <v>198</v>
      </c>
      <c r="I2215" t="s">
        <v>298</v>
      </c>
      <c r="J2215">
        <v>1981</v>
      </c>
      <c r="K2215">
        <v>75</v>
      </c>
      <c r="L2215">
        <v>8</v>
      </c>
      <c r="M2215" t="s">
        <v>200</v>
      </c>
      <c r="N2215" t="s">
        <v>1097</v>
      </c>
      <c r="O2215" t="s">
        <v>202</v>
      </c>
      <c r="P2215" t="s">
        <v>2479</v>
      </c>
    </row>
    <row r="2216" spans="1:16" x14ac:dyDescent="0.25">
      <c r="A2216">
        <v>3716</v>
      </c>
      <c r="B2216" t="s">
        <v>399</v>
      </c>
      <c r="E2216" t="s">
        <v>2475</v>
      </c>
      <c r="F2216" t="s">
        <v>347</v>
      </c>
      <c r="G2216" t="s">
        <v>297</v>
      </c>
      <c r="H2216" t="s">
        <v>198</v>
      </c>
      <c r="I2216" t="s">
        <v>298</v>
      </c>
      <c r="J2216">
        <v>1981</v>
      </c>
      <c r="K2216">
        <v>40</v>
      </c>
      <c r="L2216">
        <v>8</v>
      </c>
      <c r="M2216" t="s">
        <v>200</v>
      </c>
      <c r="N2216" t="s">
        <v>1097</v>
      </c>
      <c r="O2216" t="s">
        <v>202</v>
      </c>
      <c r="P2216" t="s">
        <v>2480</v>
      </c>
    </row>
    <row r="2217" spans="1:16" x14ac:dyDescent="0.25">
      <c r="A2217">
        <v>3717</v>
      </c>
      <c r="B2217" t="s">
        <v>399</v>
      </c>
      <c r="E2217" t="s">
        <v>2481</v>
      </c>
      <c r="F2217" t="s">
        <v>347</v>
      </c>
      <c r="G2217" t="s">
        <v>297</v>
      </c>
      <c r="H2217" t="s">
        <v>198</v>
      </c>
      <c r="I2217" t="s">
        <v>298</v>
      </c>
      <c r="J2217">
        <v>1981</v>
      </c>
      <c r="K2217">
        <v>56</v>
      </c>
      <c r="L2217">
        <v>8</v>
      </c>
      <c r="M2217" t="s">
        <v>200</v>
      </c>
      <c r="N2217" t="s">
        <v>1097</v>
      </c>
      <c r="O2217" t="s">
        <v>202</v>
      </c>
      <c r="P2217" t="s">
        <v>2482</v>
      </c>
    </row>
    <row r="2218" spans="1:16" x14ac:dyDescent="0.25">
      <c r="A2218">
        <v>3718</v>
      </c>
      <c r="B2218" t="s">
        <v>399</v>
      </c>
      <c r="E2218" t="s">
        <v>2475</v>
      </c>
      <c r="F2218" t="s">
        <v>347</v>
      </c>
      <c r="G2218" t="s">
        <v>297</v>
      </c>
      <c r="H2218" t="s">
        <v>198</v>
      </c>
      <c r="I2218" t="s">
        <v>298</v>
      </c>
      <c r="J2218">
        <v>1981</v>
      </c>
      <c r="K2218">
        <v>68</v>
      </c>
      <c r="L2218">
        <v>8</v>
      </c>
      <c r="M2218" t="s">
        <v>200</v>
      </c>
      <c r="N2218" t="s">
        <v>1097</v>
      </c>
      <c r="O2218" t="s">
        <v>202</v>
      </c>
      <c r="P2218" t="s">
        <v>2477</v>
      </c>
    </row>
    <row r="2219" spans="1:16" x14ac:dyDescent="0.25">
      <c r="A2219">
        <v>3719</v>
      </c>
      <c r="B2219" t="s">
        <v>399</v>
      </c>
      <c r="E2219" t="s">
        <v>2475</v>
      </c>
      <c r="F2219" t="s">
        <v>347</v>
      </c>
      <c r="G2219" t="s">
        <v>297</v>
      </c>
      <c r="H2219" t="s">
        <v>198</v>
      </c>
      <c r="I2219" t="s">
        <v>298</v>
      </c>
      <c r="J2219">
        <v>1981</v>
      </c>
      <c r="K2219">
        <v>42</v>
      </c>
      <c r="L2219">
        <v>8</v>
      </c>
      <c r="M2219" t="s">
        <v>200</v>
      </c>
      <c r="N2219" t="s">
        <v>1097</v>
      </c>
      <c r="O2219" t="s">
        <v>202</v>
      </c>
      <c r="P2219" t="s">
        <v>2483</v>
      </c>
    </row>
    <row r="2220" spans="1:16" x14ac:dyDescent="0.25">
      <c r="A2220">
        <v>3720</v>
      </c>
      <c r="B2220" t="s">
        <v>399</v>
      </c>
      <c r="E2220" t="s">
        <v>2475</v>
      </c>
      <c r="F2220" t="s">
        <v>347</v>
      </c>
      <c r="G2220" t="s">
        <v>297</v>
      </c>
      <c r="H2220" t="s">
        <v>198</v>
      </c>
      <c r="I2220" t="s">
        <v>298</v>
      </c>
      <c r="J2220">
        <v>1981</v>
      </c>
      <c r="K2220">
        <v>79</v>
      </c>
      <c r="L2220">
        <v>8</v>
      </c>
      <c r="M2220" t="s">
        <v>200</v>
      </c>
      <c r="N2220" t="s">
        <v>1097</v>
      </c>
      <c r="O2220" t="s">
        <v>202</v>
      </c>
      <c r="P2220" t="s">
        <v>2479</v>
      </c>
    </row>
    <row r="2221" spans="1:16" x14ac:dyDescent="0.25">
      <c r="A2221">
        <v>3721</v>
      </c>
      <c r="B2221" t="s">
        <v>399</v>
      </c>
      <c r="E2221" t="s">
        <v>2475</v>
      </c>
      <c r="F2221" t="s">
        <v>347</v>
      </c>
      <c r="G2221" t="s">
        <v>297</v>
      </c>
      <c r="H2221" t="s">
        <v>198</v>
      </c>
      <c r="I2221" t="s">
        <v>298</v>
      </c>
      <c r="J2221">
        <v>1981</v>
      </c>
      <c r="K2221">
        <v>218</v>
      </c>
      <c r="L2221">
        <v>8</v>
      </c>
      <c r="M2221" t="s">
        <v>200</v>
      </c>
      <c r="N2221" t="s">
        <v>1097</v>
      </c>
      <c r="O2221" t="s">
        <v>202</v>
      </c>
      <c r="P2221" t="s">
        <v>1176</v>
      </c>
    </row>
    <row r="2222" spans="1:16" x14ac:dyDescent="0.25">
      <c r="A2222">
        <v>3722</v>
      </c>
      <c r="B2222" t="s">
        <v>425</v>
      </c>
      <c r="E2222" t="s">
        <v>2484</v>
      </c>
      <c r="F2222" t="s">
        <v>347</v>
      </c>
      <c r="G2222" t="s">
        <v>297</v>
      </c>
      <c r="H2222" t="s">
        <v>198</v>
      </c>
      <c r="I2222" t="s">
        <v>298</v>
      </c>
      <c r="J2222">
        <v>1981</v>
      </c>
      <c r="K2222">
        <v>77</v>
      </c>
      <c r="L2222">
        <v>8</v>
      </c>
      <c r="M2222" t="s">
        <v>200</v>
      </c>
      <c r="N2222" t="s">
        <v>383</v>
      </c>
      <c r="O2222" t="s">
        <v>202</v>
      </c>
      <c r="P2222" t="s">
        <v>1674</v>
      </c>
    </row>
    <row r="2223" spans="1:16" x14ac:dyDescent="0.25">
      <c r="A2223">
        <v>3723</v>
      </c>
      <c r="B2223" t="s">
        <v>425</v>
      </c>
      <c r="E2223" t="s">
        <v>2485</v>
      </c>
      <c r="F2223" t="s">
        <v>347</v>
      </c>
      <c r="G2223" t="s">
        <v>297</v>
      </c>
      <c r="H2223" t="s">
        <v>198</v>
      </c>
      <c r="I2223" t="s">
        <v>298</v>
      </c>
      <c r="J2223">
        <v>1981</v>
      </c>
      <c r="K2223">
        <v>80</v>
      </c>
      <c r="L2223">
        <v>8</v>
      </c>
      <c r="M2223" t="s">
        <v>200</v>
      </c>
      <c r="N2223" t="s">
        <v>383</v>
      </c>
      <c r="O2223" t="s">
        <v>202</v>
      </c>
      <c r="P2223" t="s">
        <v>1674</v>
      </c>
    </row>
    <row r="2224" spans="1:16" x14ac:dyDescent="0.25">
      <c r="A2224">
        <v>3724</v>
      </c>
      <c r="B2224" t="s">
        <v>425</v>
      </c>
      <c r="E2224" t="s">
        <v>2484</v>
      </c>
      <c r="F2224" t="s">
        <v>347</v>
      </c>
      <c r="G2224" t="s">
        <v>297</v>
      </c>
      <c r="H2224" t="s">
        <v>198</v>
      </c>
      <c r="I2224" t="s">
        <v>298</v>
      </c>
      <c r="J2224">
        <v>1981</v>
      </c>
      <c r="K2224">
        <v>87</v>
      </c>
      <c r="L2224">
        <v>8</v>
      </c>
      <c r="M2224" t="s">
        <v>200</v>
      </c>
      <c r="N2224" t="s">
        <v>383</v>
      </c>
      <c r="O2224" t="s">
        <v>202</v>
      </c>
      <c r="P2224" t="s">
        <v>1674</v>
      </c>
    </row>
    <row r="2225" spans="1:16" x14ac:dyDescent="0.25">
      <c r="A2225">
        <v>3725</v>
      </c>
      <c r="B2225" t="s">
        <v>425</v>
      </c>
      <c r="E2225" t="s">
        <v>2484</v>
      </c>
      <c r="F2225" t="s">
        <v>347</v>
      </c>
      <c r="G2225" t="s">
        <v>297</v>
      </c>
      <c r="H2225" t="s">
        <v>198</v>
      </c>
      <c r="I2225" t="s">
        <v>298</v>
      </c>
      <c r="J2225">
        <v>1981</v>
      </c>
      <c r="K2225">
        <v>79</v>
      </c>
      <c r="L2225">
        <v>8</v>
      </c>
      <c r="M2225" t="s">
        <v>200</v>
      </c>
      <c r="N2225" t="s">
        <v>383</v>
      </c>
      <c r="O2225" t="s">
        <v>202</v>
      </c>
      <c r="P2225" t="s">
        <v>1674</v>
      </c>
    </row>
    <row r="2226" spans="1:16" x14ac:dyDescent="0.25">
      <c r="A2226">
        <v>3726</v>
      </c>
      <c r="B2226" t="s">
        <v>399</v>
      </c>
      <c r="E2226" t="s">
        <v>2484</v>
      </c>
      <c r="F2226" t="s">
        <v>347</v>
      </c>
      <c r="G2226" t="s">
        <v>297</v>
      </c>
      <c r="H2226" t="s">
        <v>198</v>
      </c>
      <c r="I2226" t="s">
        <v>298</v>
      </c>
      <c r="J2226">
        <v>1981</v>
      </c>
      <c r="K2226">
        <v>77</v>
      </c>
      <c r="L2226">
        <v>8</v>
      </c>
      <c r="M2226" t="s">
        <v>200</v>
      </c>
      <c r="N2226" t="s">
        <v>1097</v>
      </c>
      <c r="O2226" t="s">
        <v>202</v>
      </c>
      <c r="P2226" t="s">
        <v>2479</v>
      </c>
    </row>
    <row r="2227" spans="1:16" x14ac:dyDescent="0.25">
      <c r="A2227">
        <v>3727</v>
      </c>
      <c r="B2227" t="s">
        <v>399</v>
      </c>
      <c r="E2227" t="s">
        <v>2484</v>
      </c>
      <c r="F2227" t="s">
        <v>347</v>
      </c>
      <c r="G2227" t="s">
        <v>297</v>
      </c>
      <c r="H2227" t="s">
        <v>198</v>
      </c>
      <c r="I2227" t="s">
        <v>298</v>
      </c>
      <c r="J2227">
        <v>1981</v>
      </c>
      <c r="K2227">
        <v>181</v>
      </c>
      <c r="L2227">
        <v>8</v>
      </c>
      <c r="M2227" t="s">
        <v>200</v>
      </c>
      <c r="N2227" t="s">
        <v>1097</v>
      </c>
      <c r="O2227" t="s">
        <v>202</v>
      </c>
      <c r="P2227" t="s">
        <v>1176</v>
      </c>
    </row>
    <row r="2228" spans="1:16" x14ac:dyDescent="0.25">
      <c r="A2228">
        <v>3728</v>
      </c>
      <c r="B2228" t="s">
        <v>399</v>
      </c>
      <c r="E2228" t="s">
        <v>2484</v>
      </c>
      <c r="F2228" t="s">
        <v>347</v>
      </c>
      <c r="G2228" t="s">
        <v>297</v>
      </c>
      <c r="H2228" t="s">
        <v>198</v>
      </c>
      <c r="I2228" t="s">
        <v>298</v>
      </c>
      <c r="J2228">
        <v>1981</v>
      </c>
      <c r="K2228">
        <v>81</v>
      </c>
      <c r="L2228">
        <v>8</v>
      </c>
      <c r="M2228" t="s">
        <v>200</v>
      </c>
      <c r="N2228" t="s">
        <v>1097</v>
      </c>
      <c r="O2228" t="s">
        <v>202</v>
      </c>
      <c r="P2228" t="s">
        <v>2486</v>
      </c>
    </row>
    <row r="2229" spans="1:16" x14ac:dyDescent="0.25">
      <c r="A2229">
        <v>3729</v>
      </c>
      <c r="B2229" t="s">
        <v>399</v>
      </c>
      <c r="E2229" t="s">
        <v>2484</v>
      </c>
      <c r="F2229" t="s">
        <v>347</v>
      </c>
      <c r="G2229" t="s">
        <v>297</v>
      </c>
      <c r="H2229" t="s">
        <v>198</v>
      </c>
      <c r="I2229" t="s">
        <v>298</v>
      </c>
      <c r="J2229">
        <v>1981</v>
      </c>
      <c r="K2229">
        <v>277</v>
      </c>
      <c r="L2229">
        <v>8</v>
      </c>
      <c r="M2229" t="s">
        <v>200</v>
      </c>
      <c r="N2229" t="s">
        <v>1097</v>
      </c>
      <c r="O2229" t="s">
        <v>202</v>
      </c>
      <c r="P2229" t="s">
        <v>2487</v>
      </c>
    </row>
    <row r="2230" spans="1:16" x14ac:dyDescent="0.25">
      <c r="A2230">
        <v>3730</v>
      </c>
      <c r="B2230" t="s">
        <v>399</v>
      </c>
      <c r="E2230" t="s">
        <v>2484</v>
      </c>
      <c r="F2230" t="s">
        <v>347</v>
      </c>
      <c r="G2230" t="s">
        <v>297</v>
      </c>
      <c r="H2230" t="s">
        <v>198</v>
      </c>
      <c r="I2230" t="s">
        <v>298</v>
      </c>
      <c r="J2230">
        <v>1981</v>
      </c>
      <c r="K2230">
        <v>82</v>
      </c>
      <c r="L2230">
        <v>8</v>
      </c>
      <c r="M2230" t="s">
        <v>200</v>
      </c>
      <c r="N2230" t="s">
        <v>1097</v>
      </c>
      <c r="O2230" t="s">
        <v>202</v>
      </c>
      <c r="P2230" t="s">
        <v>1176</v>
      </c>
    </row>
    <row r="2231" spans="1:16" x14ac:dyDescent="0.25">
      <c r="A2231">
        <v>3731</v>
      </c>
      <c r="B2231" t="s">
        <v>399</v>
      </c>
      <c r="E2231" t="s">
        <v>2484</v>
      </c>
      <c r="F2231" t="s">
        <v>347</v>
      </c>
      <c r="G2231" t="s">
        <v>297</v>
      </c>
      <c r="H2231" t="s">
        <v>198</v>
      </c>
      <c r="I2231" t="s">
        <v>298</v>
      </c>
      <c r="J2231">
        <v>1981</v>
      </c>
      <c r="K2231">
        <v>71</v>
      </c>
      <c r="L2231">
        <v>8</v>
      </c>
      <c r="M2231" t="s">
        <v>200</v>
      </c>
      <c r="N2231" t="s">
        <v>1097</v>
      </c>
      <c r="O2231" t="s">
        <v>202</v>
      </c>
      <c r="P2231" t="s">
        <v>2486</v>
      </c>
    </row>
    <row r="2232" spans="1:16" x14ac:dyDescent="0.25">
      <c r="A2232">
        <v>3732</v>
      </c>
      <c r="B2232" t="s">
        <v>425</v>
      </c>
      <c r="E2232" t="s">
        <v>2488</v>
      </c>
      <c r="F2232" t="s">
        <v>347</v>
      </c>
      <c r="G2232" t="s">
        <v>297</v>
      </c>
      <c r="H2232" t="s">
        <v>198</v>
      </c>
      <c r="I2232" t="s">
        <v>298</v>
      </c>
      <c r="J2232">
        <v>1981</v>
      </c>
      <c r="K2232">
        <v>355</v>
      </c>
      <c r="L2232">
        <v>8</v>
      </c>
      <c r="M2232" t="s">
        <v>200</v>
      </c>
      <c r="N2232" t="s">
        <v>383</v>
      </c>
      <c r="O2232" t="s">
        <v>202</v>
      </c>
      <c r="P2232" t="s">
        <v>1674</v>
      </c>
    </row>
    <row r="2233" spans="1:16" x14ac:dyDescent="0.25">
      <c r="A2233">
        <v>3733</v>
      </c>
      <c r="B2233" t="s">
        <v>399</v>
      </c>
      <c r="E2233" t="s">
        <v>2488</v>
      </c>
      <c r="F2233" t="s">
        <v>347</v>
      </c>
      <c r="G2233" t="s">
        <v>297</v>
      </c>
      <c r="H2233" t="s">
        <v>198</v>
      </c>
      <c r="I2233" t="s">
        <v>298</v>
      </c>
      <c r="J2233">
        <v>1981</v>
      </c>
      <c r="K2233">
        <v>1002</v>
      </c>
      <c r="L2233">
        <v>8</v>
      </c>
      <c r="M2233" t="s">
        <v>200</v>
      </c>
      <c r="N2233" t="s">
        <v>1097</v>
      </c>
      <c r="O2233" t="s">
        <v>202</v>
      </c>
      <c r="P2233" t="s">
        <v>2489</v>
      </c>
    </row>
    <row r="2234" spans="1:16" x14ac:dyDescent="0.25">
      <c r="A2234">
        <v>3734</v>
      </c>
      <c r="B2234" t="s">
        <v>425</v>
      </c>
      <c r="E2234" t="s">
        <v>2488</v>
      </c>
      <c r="F2234" t="s">
        <v>347</v>
      </c>
      <c r="G2234" t="s">
        <v>297</v>
      </c>
      <c r="H2234" t="s">
        <v>198</v>
      </c>
      <c r="I2234" t="s">
        <v>298</v>
      </c>
      <c r="J2234">
        <v>1981</v>
      </c>
      <c r="K2234">
        <v>1660</v>
      </c>
      <c r="L2234">
        <v>8</v>
      </c>
      <c r="M2234" t="s">
        <v>200</v>
      </c>
      <c r="N2234" t="s">
        <v>383</v>
      </c>
      <c r="O2234" t="s">
        <v>202</v>
      </c>
      <c r="P2234" t="s">
        <v>1674</v>
      </c>
    </row>
    <row r="2235" spans="1:16" x14ac:dyDescent="0.25">
      <c r="A2235">
        <v>3735</v>
      </c>
      <c r="B2235" t="s">
        <v>425</v>
      </c>
      <c r="E2235" t="s">
        <v>2488</v>
      </c>
      <c r="F2235" t="s">
        <v>347</v>
      </c>
      <c r="G2235" t="s">
        <v>297</v>
      </c>
      <c r="H2235" t="s">
        <v>198</v>
      </c>
      <c r="I2235" t="s">
        <v>298</v>
      </c>
      <c r="J2235">
        <v>1981</v>
      </c>
      <c r="K2235">
        <v>995</v>
      </c>
      <c r="L2235">
        <v>8</v>
      </c>
      <c r="M2235" t="s">
        <v>200</v>
      </c>
      <c r="N2235" t="s">
        <v>383</v>
      </c>
      <c r="O2235" t="s">
        <v>202</v>
      </c>
      <c r="P2235" t="s">
        <v>1674</v>
      </c>
    </row>
    <row r="2236" spans="1:16" x14ac:dyDescent="0.25">
      <c r="A2236">
        <v>3736</v>
      </c>
      <c r="B2236" t="s">
        <v>425</v>
      </c>
      <c r="E2236" t="s">
        <v>2488</v>
      </c>
      <c r="F2236" t="s">
        <v>347</v>
      </c>
      <c r="G2236" t="s">
        <v>297</v>
      </c>
      <c r="H2236" t="s">
        <v>198</v>
      </c>
      <c r="I2236" t="s">
        <v>298</v>
      </c>
      <c r="J2236">
        <v>1981</v>
      </c>
      <c r="K2236">
        <v>1651</v>
      </c>
      <c r="L2236">
        <v>8</v>
      </c>
      <c r="M2236" t="s">
        <v>200</v>
      </c>
      <c r="N2236" t="s">
        <v>383</v>
      </c>
      <c r="O2236" t="s">
        <v>202</v>
      </c>
      <c r="P2236" t="s">
        <v>1674</v>
      </c>
    </row>
    <row r="2237" spans="1:16" x14ac:dyDescent="0.25">
      <c r="A2237">
        <v>3737</v>
      </c>
      <c r="B2237" t="s">
        <v>399</v>
      </c>
      <c r="E2237" t="s">
        <v>2488</v>
      </c>
      <c r="F2237" t="s">
        <v>347</v>
      </c>
      <c r="G2237" t="s">
        <v>297</v>
      </c>
      <c r="H2237" t="s">
        <v>198</v>
      </c>
      <c r="I2237" t="s">
        <v>298</v>
      </c>
      <c r="J2237">
        <v>1981</v>
      </c>
      <c r="K2237">
        <v>314</v>
      </c>
      <c r="L2237">
        <v>8</v>
      </c>
      <c r="M2237" t="s">
        <v>200</v>
      </c>
      <c r="N2237" t="s">
        <v>1097</v>
      </c>
      <c r="O2237" t="s">
        <v>202</v>
      </c>
      <c r="P2237" t="s">
        <v>2490</v>
      </c>
    </row>
    <row r="2238" spans="1:16" x14ac:dyDescent="0.25">
      <c r="A2238">
        <v>3738</v>
      </c>
      <c r="B2238" t="s">
        <v>399</v>
      </c>
      <c r="E2238" t="s">
        <v>2491</v>
      </c>
      <c r="F2238" t="s">
        <v>347</v>
      </c>
      <c r="G2238" t="s">
        <v>297</v>
      </c>
      <c r="H2238" t="s">
        <v>198</v>
      </c>
      <c r="I2238" t="s">
        <v>298</v>
      </c>
      <c r="J2238">
        <v>1981</v>
      </c>
      <c r="K2238">
        <v>379</v>
      </c>
      <c r="L2238">
        <v>8</v>
      </c>
      <c r="M2238" t="s">
        <v>200</v>
      </c>
      <c r="N2238" t="s">
        <v>1097</v>
      </c>
      <c r="O2238" t="s">
        <v>202</v>
      </c>
      <c r="P2238" t="s">
        <v>2487</v>
      </c>
    </row>
    <row r="2239" spans="1:16" x14ac:dyDescent="0.25">
      <c r="A2239">
        <v>3739</v>
      </c>
      <c r="B2239" t="s">
        <v>399</v>
      </c>
      <c r="E2239" t="s">
        <v>2492</v>
      </c>
      <c r="F2239" t="s">
        <v>347</v>
      </c>
      <c r="G2239" t="s">
        <v>297</v>
      </c>
      <c r="H2239" t="s">
        <v>198</v>
      </c>
      <c r="I2239" t="s">
        <v>298</v>
      </c>
      <c r="J2239">
        <v>1987</v>
      </c>
      <c r="K2239">
        <v>16694</v>
      </c>
      <c r="L2239">
        <v>8</v>
      </c>
      <c r="M2239" t="s">
        <v>200</v>
      </c>
      <c r="N2239" t="s">
        <v>1580</v>
      </c>
      <c r="O2239" t="s">
        <v>202</v>
      </c>
      <c r="P2239" t="s">
        <v>1506</v>
      </c>
    </row>
    <row r="2240" spans="1:16" x14ac:dyDescent="0.25">
      <c r="A2240">
        <v>3740</v>
      </c>
      <c r="B2240" t="s">
        <v>399</v>
      </c>
      <c r="E2240" t="s">
        <v>2493</v>
      </c>
      <c r="F2240" t="s">
        <v>347</v>
      </c>
      <c r="G2240" t="s">
        <v>297</v>
      </c>
      <c r="H2240" t="s">
        <v>198</v>
      </c>
      <c r="I2240" t="s">
        <v>298</v>
      </c>
      <c r="J2240">
        <v>1987</v>
      </c>
      <c r="K2240">
        <v>18819</v>
      </c>
      <c r="L2240">
        <v>8</v>
      </c>
      <c r="M2240" t="s">
        <v>200</v>
      </c>
      <c r="N2240" t="s">
        <v>1580</v>
      </c>
      <c r="O2240" t="s">
        <v>202</v>
      </c>
      <c r="P2240" t="s">
        <v>424</v>
      </c>
    </row>
    <row r="2241" spans="1:16" x14ac:dyDescent="0.25">
      <c r="A2241">
        <v>3741</v>
      </c>
      <c r="B2241" t="s">
        <v>399</v>
      </c>
      <c r="E2241" t="s">
        <v>2494</v>
      </c>
      <c r="F2241" t="s">
        <v>347</v>
      </c>
      <c r="G2241" t="s">
        <v>297</v>
      </c>
      <c r="H2241" t="s">
        <v>198</v>
      </c>
      <c r="I2241" t="s">
        <v>298</v>
      </c>
      <c r="J2241">
        <v>1987</v>
      </c>
      <c r="K2241">
        <v>3353</v>
      </c>
      <c r="L2241">
        <v>8</v>
      </c>
      <c r="M2241" t="s">
        <v>200</v>
      </c>
      <c r="N2241" t="s">
        <v>1097</v>
      </c>
      <c r="O2241" t="s">
        <v>202</v>
      </c>
      <c r="P2241" t="s">
        <v>2495</v>
      </c>
    </row>
    <row r="2242" spans="1:16" x14ac:dyDescent="0.25">
      <c r="A2242">
        <v>3742</v>
      </c>
      <c r="B2242" t="s">
        <v>399</v>
      </c>
      <c r="E2242" t="s">
        <v>2493</v>
      </c>
      <c r="F2242" t="s">
        <v>347</v>
      </c>
      <c r="G2242" t="s">
        <v>297</v>
      </c>
      <c r="H2242" t="s">
        <v>198</v>
      </c>
      <c r="I2242" t="s">
        <v>298</v>
      </c>
      <c r="J2242">
        <v>1987</v>
      </c>
      <c r="K2242">
        <v>1475</v>
      </c>
      <c r="L2242">
        <v>8</v>
      </c>
      <c r="M2242" t="s">
        <v>200</v>
      </c>
      <c r="N2242" t="s">
        <v>1580</v>
      </c>
      <c r="O2242" t="s">
        <v>202</v>
      </c>
      <c r="P2242" t="s">
        <v>2496</v>
      </c>
    </row>
    <row r="2243" spans="1:16" x14ac:dyDescent="0.25">
      <c r="A2243">
        <v>3743</v>
      </c>
      <c r="B2243" t="s">
        <v>399</v>
      </c>
      <c r="E2243" t="s">
        <v>2493</v>
      </c>
      <c r="F2243" t="s">
        <v>347</v>
      </c>
      <c r="G2243" t="s">
        <v>297</v>
      </c>
      <c r="H2243" t="s">
        <v>198</v>
      </c>
      <c r="I2243" t="s">
        <v>298</v>
      </c>
      <c r="J2243">
        <v>1987</v>
      </c>
      <c r="K2243">
        <v>865</v>
      </c>
      <c r="L2243">
        <v>8</v>
      </c>
      <c r="M2243" t="s">
        <v>200</v>
      </c>
      <c r="N2243" t="s">
        <v>1580</v>
      </c>
      <c r="O2243" t="s">
        <v>202</v>
      </c>
      <c r="P2243" t="s">
        <v>1178</v>
      </c>
    </row>
    <row r="2244" spans="1:16" x14ac:dyDescent="0.25">
      <c r="A2244">
        <v>3744</v>
      </c>
      <c r="B2244" t="s">
        <v>360</v>
      </c>
      <c r="E2244" t="s">
        <v>2497</v>
      </c>
      <c r="F2244" t="s">
        <v>347</v>
      </c>
      <c r="G2244" t="s">
        <v>297</v>
      </c>
      <c r="H2244" t="s">
        <v>198</v>
      </c>
      <c r="I2244" t="s">
        <v>298</v>
      </c>
      <c r="J2244">
        <v>1977</v>
      </c>
      <c r="K2244">
        <v>3729</v>
      </c>
      <c r="L2244">
        <v>8</v>
      </c>
      <c r="M2244" t="s">
        <v>200</v>
      </c>
      <c r="N2244" t="s">
        <v>383</v>
      </c>
      <c r="O2244" t="s">
        <v>202</v>
      </c>
      <c r="P2244" t="s">
        <v>384</v>
      </c>
    </row>
    <row r="2245" spans="1:16" x14ac:dyDescent="0.25">
      <c r="A2245">
        <v>3746</v>
      </c>
      <c r="B2245" t="s">
        <v>360</v>
      </c>
      <c r="E2245" t="s">
        <v>2498</v>
      </c>
      <c r="F2245" t="s">
        <v>347</v>
      </c>
      <c r="G2245" t="s">
        <v>297</v>
      </c>
      <c r="H2245" t="s">
        <v>198</v>
      </c>
      <c r="I2245" t="s">
        <v>298</v>
      </c>
      <c r="J2245">
        <v>1991</v>
      </c>
      <c r="K2245">
        <v>68147</v>
      </c>
      <c r="L2245">
        <v>8</v>
      </c>
      <c r="M2245" t="s">
        <v>200</v>
      </c>
      <c r="N2245" t="s">
        <v>467</v>
      </c>
      <c r="O2245" t="s">
        <v>202</v>
      </c>
      <c r="P2245" t="s">
        <v>365</v>
      </c>
    </row>
    <row r="2246" spans="1:16" x14ac:dyDescent="0.25">
      <c r="A2246">
        <v>3747</v>
      </c>
      <c r="B2246" t="s">
        <v>360</v>
      </c>
      <c r="E2246" t="s">
        <v>2460</v>
      </c>
      <c r="F2246" t="s">
        <v>347</v>
      </c>
      <c r="G2246" t="s">
        <v>297</v>
      </c>
      <c r="H2246" t="s">
        <v>198</v>
      </c>
      <c r="I2246" t="s">
        <v>298</v>
      </c>
      <c r="J2246">
        <v>1982</v>
      </c>
      <c r="K2246">
        <v>34067</v>
      </c>
      <c r="L2246">
        <v>8</v>
      </c>
      <c r="M2246" t="s">
        <v>200</v>
      </c>
      <c r="N2246" t="s">
        <v>383</v>
      </c>
      <c r="O2246" t="s">
        <v>202</v>
      </c>
      <c r="P2246" t="s">
        <v>384</v>
      </c>
    </row>
    <row r="2247" spans="1:16" x14ac:dyDescent="0.25">
      <c r="A2247">
        <v>3748</v>
      </c>
      <c r="B2247" t="s">
        <v>360</v>
      </c>
      <c r="E2247" t="s">
        <v>2460</v>
      </c>
      <c r="F2247" t="s">
        <v>347</v>
      </c>
      <c r="G2247" t="s">
        <v>297</v>
      </c>
      <c r="H2247" t="s">
        <v>198</v>
      </c>
      <c r="I2247" t="s">
        <v>298</v>
      </c>
      <c r="J2247">
        <v>1984</v>
      </c>
      <c r="K2247">
        <v>8515</v>
      </c>
      <c r="L2247">
        <v>8</v>
      </c>
      <c r="M2247" t="s">
        <v>200</v>
      </c>
      <c r="N2247" t="s">
        <v>383</v>
      </c>
      <c r="O2247" t="s">
        <v>202</v>
      </c>
      <c r="P2247" t="s">
        <v>384</v>
      </c>
    </row>
    <row r="2248" spans="1:16" x14ac:dyDescent="0.25">
      <c r="A2248">
        <v>3749</v>
      </c>
      <c r="B2248" t="s">
        <v>399</v>
      </c>
      <c r="E2248" t="s">
        <v>2499</v>
      </c>
      <c r="F2248" t="s">
        <v>347</v>
      </c>
      <c r="G2248" t="s">
        <v>297</v>
      </c>
      <c r="H2248" t="s">
        <v>198</v>
      </c>
      <c r="I2248" t="s">
        <v>298</v>
      </c>
      <c r="J2248">
        <v>1994</v>
      </c>
      <c r="K2248">
        <v>39392</v>
      </c>
      <c r="L2248">
        <v>8</v>
      </c>
      <c r="M2248" t="s">
        <v>200</v>
      </c>
      <c r="N2248" t="s">
        <v>1097</v>
      </c>
      <c r="O2248" t="s">
        <v>202</v>
      </c>
      <c r="P2248" t="s">
        <v>1176</v>
      </c>
    </row>
    <row r="2249" spans="1:16" x14ac:dyDescent="0.25">
      <c r="A2249">
        <v>3750</v>
      </c>
      <c r="B2249" t="s">
        <v>360</v>
      </c>
      <c r="E2249" t="s">
        <v>2500</v>
      </c>
      <c r="F2249" t="s">
        <v>347</v>
      </c>
      <c r="G2249" t="s">
        <v>2501</v>
      </c>
      <c r="H2249" t="s">
        <v>198</v>
      </c>
      <c r="I2249" t="s">
        <v>2502</v>
      </c>
      <c r="J2249">
        <v>1976</v>
      </c>
      <c r="K2249">
        <v>2590</v>
      </c>
      <c r="L2249">
        <v>12</v>
      </c>
      <c r="M2249" t="s">
        <v>200</v>
      </c>
      <c r="N2249" t="s">
        <v>467</v>
      </c>
      <c r="O2249" t="s">
        <v>202</v>
      </c>
      <c r="P2249" t="s">
        <v>365</v>
      </c>
    </row>
    <row r="2250" spans="1:16" x14ac:dyDescent="0.25">
      <c r="A2250">
        <v>3755</v>
      </c>
      <c r="B2250" t="s">
        <v>360</v>
      </c>
      <c r="E2250" t="s">
        <v>2503</v>
      </c>
      <c r="F2250" t="s">
        <v>347</v>
      </c>
      <c r="G2250" t="s">
        <v>2501</v>
      </c>
      <c r="H2250" t="s">
        <v>198</v>
      </c>
      <c r="I2250" t="s">
        <v>2502</v>
      </c>
      <c r="J2250">
        <v>1990</v>
      </c>
      <c r="K2250">
        <v>289558</v>
      </c>
      <c r="L2250">
        <v>12</v>
      </c>
      <c r="M2250" t="s">
        <v>200</v>
      </c>
      <c r="N2250" t="s">
        <v>467</v>
      </c>
      <c r="O2250" t="s">
        <v>202</v>
      </c>
      <c r="P2250" t="s">
        <v>365</v>
      </c>
    </row>
    <row r="2251" spans="1:16" x14ac:dyDescent="0.25">
      <c r="A2251">
        <v>3756</v>
      </c>
      <c r="B2251" t="s">
        <v>425</v>
      </c>
      <c r="E2251" t="s">
        <v>2504</v>
      </c>
      <c r="F2251" t="s">
        <v>347</v>
      </c>
      <c r="G2251" t="s">
        <v>2501</v>
      </c>
      <c r="H2251" t="s">
        <v>198</v>
      </c>
      <c r="I2251" t="s">
        <v>2502</v>
      </c>
      <c r="J2251">
        <v>1958</v>
      </c>
      <c r="K2251">
        <v>3</v>
      </c>
      <c r="L2251">
        <v>12</v>
      </c>
      <c r="M2251" t="s">
        <v>200</v>
      </c>
      <c r="N2251" t="s">
        <v>383</v>
      </c>
      <c r="O2251" t="s">
        <v>202</v>
      </c>
      <c r="P2251" t="s">
        <v>1674</v>
      </c>
    </row>
    <row r="2252" spans="1:16" x14ac:dyDescent="0.25">
      <c r="A2252">
        <v>3757</v>
      </c>
      <c r="B2252" t="s">
        <v>425</v>
      </c>
      <c r="E2252" t="s">
        <v>2504</v>
      </c>
      <c r="F2252" t="s">
        <v>347</v>
      </c>
      <c r="G2252" t="s">
        <v>2501</v>
      </c>
      <c r="H2252" t="s">
        <v>198</v>
      </c>
      <c r="I2252" t="s">
        <v>2502</v>
      </c>
      <c r="J2252">
        <v>1958</v>
      </c>
      <c r="K2252">
        <v>5</v>
      </c>
      <c r="L2252">
        <v>12</v>
      </c>
      <c r="M2252" t="s">
        <v>200</v>
      </c>
      <c r="N2252" t="s">
        <v>383</v>
      </c>
      <c r="O2252" t="s">
        <v>202</v>
      </c>
      <c r="P2252" t="s">
        <v>1674</v>
      </c>
    </row>
    <row r="2253" spans="1:16" x14ac:dyDescent="0.25">
      <c r="A2253">
        <v>3758</v>
      </c>
      <c r="B2253" t="s">
        <v>425</v>
      </c>
      <c r="E2253" t="s">
        <v>2504</v>
      </c>
      <c r="F2253" t="s">
        <v>347</v>
      </c>
      <c r="G2253" t="s">
        <v>2501</v>
      </c>
      <c r="H2253" t="s">
        <v>198</v>
      </c>
      <c r="I2253" t="s">
        <v>2502</v>
      </c>
      <c r="J2253">
        <v>1958</v>
      </c>
      <c r="K2253">
        <v>10</v>
      </c>
      <c r="L2253">
        <v>12</v>
      </c>
      <c r="M2253" t="s">
        <v>200</v>
      </c>
      <c r="N2253" t="s">
        <v>383</v>
      </c>
      <c r="O2253" t="s">
        <v>202</v>
      </c>
      <c r="P2253" t="s">
        <v>1674</v>
      </c>
    </row>
    <row r="2254" spans="1:16" x14ac:dyDescent="0.25">
      <c r="A2254">
        <v>3759</v>
      </c>
      <c r="B2254" t="s">
        <v>425</v>
      </c>
      <c r="E2254" t="s">
        <v>2504</v>
      </c>
      <c r="F2254" t="s">
        <v>347</v>
      </c>
      <c r="G2254" t="s">
        <v>2501</v>
      </c>
      <c r="H2254" t="s">
        <v>198</v>
      </c>
      <c r="I2254" t="s">
        <v>2502</v>
      </c>
      <c r="J2254">
        <v>1958</v>
      </c>
      <c r="K2254">
        <v>5</v>
      </c>
      <c r="L2254">
        <v>12</v>
      </c>
      <c r="M2254" t="s">
        <v>200</v>
      </c>
      <c r="N2254" t="s">
        <v>383</v>
      </c>
      <c r="O2254" t="s">
        <v>202</v>
      </c>
      <c r="P2254" t="s">
        <v>1674</v>
      </c>
    </row>
    <row r="2255" spans="1:16" x14ac:dyDescent="0.25">
      <c r="A2255">
        <v>3760</v>
      </c>
      <c r="B2255" t="s">
        <v>425</v>
      </c>
      <c r="E2255" t="s">
        <v>2504</v>
      </c>
      <c r="F2255" t="s">
        <v>347</v>
      </c>
      <c r="G2255" t="s">
        <v>2501</v>
      </c>
      <c r="H2255" t="s">
        <v>198</v>
      </c>
      <c r="I2255" t="s">
        <v>2502</v>
      </c>
      <c r="J2255">
        <v>1958</v>
      </c>
      <c r="K2255">
        <v>8</v>
      </c>
      <c r="L2255">
        <v>12</v>
      </c>
      <c r="M2255" t="s">
        <v>200</v>
      </c>
      <c r="N2255" t="s">
        <v>383</v>
      </c>
      <c r="O2255" t="s">
        <v>202</v>
      </c>
      <c r="P2255" t="s">
        <v>1674</v>
      </c>
    </row>
    <row r="2256" spans="1:16" x14ac:dyDescent="0.25">
      <c r="A2256">
        <v>3761</v>
      </c>
      <c r="B2256" t="s">
        <v>425</v>
      </c>
      <c r="E2256" t="s">
        <v>2504</v>
      </c>
      <c r="F2256" t="s">
        <v>347</v>
      </c>
      <c r="G2256" t="s">
        <v>2501</v>
      </c>
      <c r="H2256" t="s">
        <v>198</v>
      </c>
      <c r="I2256" t="s">
        <v>2502</v>
      </c>
      <c r="J2256">
        <v>1958</v>
      </c>
      <c r="K2256">
        <v>5</v>
      </c>
      <c r="L2256">
        <v>12</v>
      </c>
      <c r="M2256" t="s">
        <v>200</v>
      </c>
      <c r="N2256" t="s">
        <v>383</v>
      </c>
      <c r="O2256" t="s">
        <v>202</v>
      </c>
      <c r="P2256" t="s">
        <v>1674</v>
      </c>
    </row>
    <row r="2257" spans="1:16" x14ac:dyDescent="0.25">
      <c r="A2257">
        <v>3762</v>
      </c>
      <c r="B2257" t="s">
        <v>425</v>
      </c>
      <c r="E2257" t="s">
        <v>2504</v>
      </c>
      <c r="F2257" t="s">
        <v>347</v>
      </c>
      <c r="G2257" t="s">
        <v>2501</v>
      </c>
      <c r="H2257" t="s">
        <v>198</v>
      </c>
      <c r="I2257" t="s">
        <v>2502</v>
      </c>
      <c r="J2257">
        <v>1958</v>
      </c>
      <c r="K2257">
        <v>1</v>
      </c>
      <c r="L2257">
        <v>12</v>
      </c>
      <c r="M2257" t="s">
        <v>200</v>
      </c>
      <c r="N2257" t="s">
        <v>383</v>
      </c>
      <c r="O2257" t="s">
        <v>202</v>
      </c>
      <c r="P2257" t="s">
        <v>1674</v>
      </c>
    </row>
    <row r="2258" spans="1:16" x14ac:dyDescent="0.25">
      <c r="A2258">
        <v>3763</v>
      </c>
      <c r="B2258" t="s">
        <v>425</v>
      </c>
      <c r="E2258" t="s">
        <v>2504</v>
      </c>
      <c r="F2258" t="s">
        <v>347</v>
      </c>
      <c r="G2258" t="s">
        <v>2501</v>
      </c>
      <c r="H2258" t="s">
        <v>198</v>
      </c>
      <c r="I2258" t="s">
        <v>2502</v>
      </c>
      <c r="J2258">
        <v>1958</v>
      </c>
      <c r="K2258">
        <v>8</v>
      </c>
      <c r="L2258">
        <v>12</v>
      </c>
      <c r="M2258" t="s">
        <v>200</v>
      </c>
      <c r="N2258" t="s">
        <v>383</v>
      </c>
      <c r="O2258" t="s">
        <v>202</v>
      </c>
      <c r="P2258" t="s">
        <v>1674</v>
      </c>
    </row>
    <row r="2259" spans="1:16" x14ac:dyDescent="0.25">
      <c r="A2259">
        <v>3764</v>
      </c>
      <c r="B2259" t="s">
        <v>425</v>
      </c>
      <c r="E2259" t="s">
        <v>2504</v>
      </c>
      <c r="F2259" t="s">
        <v>347</v>
      </c>
      <c r="G2259" t="s">
        <v>2501</v>
      </c>
      <c r="H2259" t="s">
        <v>198</v>
      </c>
      <c r="I2259" t="s">
        <v>2502</v>
      </c>
      <c r="J2259">
        <v>1958</v>
      </c>
      <c r="K2259">
        <v>7</v>
      </c>
      <c r="L2259">
        <v>12</v>
      </c>
      <c r="M2259" t="s">
        <v>200</v>
      </c>
      <c r="N2259" t="s">
        <v>383</v>
      </c>
      <c r="O2259" t="s">
        <v>202</v>
      </c>
      <c r="P2259" t="s">
        <v>1674</v>
      </c>
    </row>
    <row r="2260" spans="1:16" x14ac:dyDescent="0.25">
      <c r="A2260">
        <v>3765</v>
      </c>
      <c r="B2260" t="s">
        <v>425</v>
      </c>
      <c r="E2260" t="s">
        <v>2504</v>
      </c>
      <c r="F2260" t="s">
        <v>347</v>
      </c>
      <c r="G2260" t="s">
        <v>2501</v>
      </c>
      <c r="H2260" t="s">
        <v>198</v>
      </c>
      <c r="I2260" t="s">
        <v>2502</v>
      </c>
      <c r="J2260">
        <v>1958</v>
      </c>
      <c r="K2260">
        <v>6</v>
      </c>
      <c r="L2260">
        <v>12</v>
      </c>
      <c r="M2260" t="s">
        <v>200</v>
      </c>
      <c r="N2260" t="s">
        <v>383</v>
      </c>
      <c r="O2260" t="s">
        <v>202</v>
      </c>
      <c r="P2260" t="s">
        <v>1674</v>
      </c>
    </row>
    <row r="2261" spans="1:16" x14ac:dyDescent="0.25">
      <c r="A2261">
        <v>3766</v>
      </c>
      <c r="B2261" t="s">
        <v>425</v>
      </c>
      <c r="E2261" t="s">
        <v>2504</v>
      </c>
      <c r="F2261" t="s">
        <v>347</v>
      </c>
      <c r="G2261" t="s">
        <v>2501</v>
      </c>
      <c r="H2261" t="s">
        <v>198</v>
      </c>
      <c r="I2261" t="s">
        <v>2502</v>
      </c>
      <c r="J2261">
        <v>1958</v>
      </c>
      <c r="K2261">
        <v>12</v>
      </c>
      <c r="L2261">
        <v>12</v>
      </c>
      <c r="M2261" t="s">
        <v>200</v>
      </c>
      <c r="N2261" t="s">
        <v>383</v>
      </c>
      <c r="O2261" t="s">
        <v>202</v>
      </c>
      <c r="P2261" t="s">
        <v>1674</v>
      </c>
    </row>
    <row r="2262" spans="1:16" x14ac:dyDescent="0.25">
      <c r="A2262">
        <v>3767</v>
      </c>
      <c r="B2262" t="s">
        <v>425</v>
      </c>
      <c r="E2262" t="s">
        <v>2504</v>
      </c>
      <c r="F2262" t="s">
        <v>347</v>
      </c>
      <c r="G2262" t="s">
        <v>2501</v>
      </c>
      <c r="H2262" t="s">
        <v>198</v>
      </c>
      <c r="I2262" t="s">
        <v>2502</v>
      </c>
      <c r="J2262">
        <v>1958</v>
      </c>
      <c r="K2262">
        <v>8</v>
      </c>
      <c r="L2262">
        <v>12</v>
      </c>
      <c r="M2262" t="s">
        <v>200</v>
      </c>
      <c r="N2262" t="s">
        <v>383</v>
      </c>
      <c r="O2262" t="s">
        <v>202</v>
      </c>
      <c r="P2262" t="s">
        <v>1674</v>
      </c>
    </row>
    <row r="2263" spans="1:16" x14ac:dyDescent="0.25">
      <c r="A2263">
        <v>3768</v>
      </c>
      <c r="B2263" t="s">
        <v>425</v>
      </c>
      <c r="E2263" t="s">
        <v>2504</v>
      </c>
      <c r="F2263" t="s">
        <v>347</v>
      </c>
      <c r="G2263" t="s">
        <v>2501</v>
      </c>
      <c r="H2263" t="s">
        <v>198</v>
      </c>
      <c r="I2263" t="s">
        <v>2502</v>
      </c>
      <c r="J2263">
        <v>1958</v>
      </c>
      <c r="K2263">
        <v>5</v>
      </c>
      <c r="L2263">
        <v>12</v>
      </c>
      <c r="M2263" t="s">
        <v>200</v>
      </c>
      <c r="N2263" t="s">
        <v>383</v>
      </c>
      <c r="O2263" t="s">
        <v>202</v>
      </c>
      <c r="P2263" t="s">
        <v>1674</v>
      </c>
    </row>
    <row r="2264" spans="1:16" x14ac:dyDescent="0.25">
      <c r="A2264">
        <v>3769</v>
      </c>
      <c r="B2264" t="s">
        <v>425</v>
      </c>
      <c r="E2264" t="s">
        <v>2504</v>
      </c>
      <c r="F2264" t="s">
        <v>347</v>
      </c>
      <c r="G2264" t="s">
        <v>2501</v>
      </c>
      <c r="H2264" t="s">
        <v>198</v>
      </c>
      <c r="I2264" t="s">
        <v>2502</v>
      </c>
      <c r="J2264">
        <v>1958</v>
      </c>
      <c r="K2264">
        <v>11</v>
      </c>
      <c r="L2264">
        <v>12</v>
      </c>
      <c r="M2264" t="s">
        <v>200</v>
      </c>
      <c r="N2264" t="s">
        <v>383</v>
      </c>
      <c r="O2264" t="s">
        <v>202</v>
      </c>
      <c r="P2264" t="s">
        <v>1674</v>
      </c>
    </row>
    <row r="2265" spans="1:16" x14ac:dyDescent="0.25">
      <c r="A2265">
        <v>3770</v>
      </c>
      <c r="B2265" t="s">
        <v>425</v>
      </c>
      <c r="E2265" t="s">
        <v>2504</v>
      </c>
      <c r="F2265" t="s">
        <v>347</v>
      </c>
      <c r="G2265" t="s">
        <v>2501</v>
      </c>
      <c r="H2265" t="s">
        <v>198</v>
      </c>
      <c r="I2265" t="s">
        <v>2502</v>
      </c>
      <c r="J2265">
        <v>1958</v>
      </c>
      <c r="K2265">
        <v>9</v>
      </c>
      <c r="L2265">
        <v>12</v>
      </c>
      <c r="M2265" t="s">
        <v>200</v>
      </c>
      <c r="N2265" t="s">
        <v>383</v>
      </c>
      <c r="O2265" t="s">
        <v>202</v>
      </c>
      <c r="P2265" t="s">
        <v>1674</v>
      </c>
    </row>
    <row r="2266" spans="1:16" x14ac:dyDescent="0.25">
      <c r="A2266">
        <v>3771</v>
      </c>
      <c r="B2266" t="s">
        <v>425</v>
      </c>
      <c r="E2266" t="s">
        <v>2504</v>
      </c>
      <c r="F2266" t="s">
        <v>347</v>
      </c>
      <c r="G2266" t="s">
        <v>2501</v>
      </c>
      <c r="H2266" t="s">
        <v>198</v>
      </c>
      <c r="I2266" t="s">
        <v>2502</v>
      </c>
      <c r="J2266">
        <v>1958</v>
      </c>
      <c r="K2266">
        <v>7</v>
      </c>
      <c r="L2266">
        <v>12</v>
      </c>
      <c r="M2266" t="s">
        <v>200</v>
      </c>
      <c r="N2266" t="s">
        <v>383</v>
      </c>
      <c r="O2266" t="s">
        <v>202</v>
      </c>
      <c r="P2266" t="s">
        <v>1674</v>
      </c>
    </row>
    <row r="2267" spans="1:16" x14ac:dyDescent="0.25">
      <c r="A2267">
        <v>3772</v>
      </c>
      <c r="B2267" t="s">
        <v>425</v>
      </c>
      <c r="E2267" t="s">
        <v>2504</v>
      </c>
      <c r="F2267" t="s">
        <v>347</v>
      </c>
      <c r="G2267" t="s">
        <v>2501</v>
      </c>
      <c r="H2267" t="s">
        <v>198</v>
      </c>
      <c r="I2267" t="s">
        <v>2502</v>
      </c>
      <c r="J2267">
        <v>1958</v>
      </c>
      <c r="K2267">
        <v>8</v>
      </c>
      <c r="L2267">
        <v>12</v>
      </c>
      <c r="M2267" t="s">
        <v>200</v>
      </c>
      <c r="N2267" t="s">
        <v>383</v>
      </c>
      <c r="O2267" t="s">
        <v>202</v>
      </c>
      <c r="P2267" t="s">
        <v>1674</v>
      </c>
    </row>
    <row r="2268" spans="1:16" x14ac:dyDescent="0.25">
      <c r="A2268">
        <v>3773</v>
      </c>
      <c r="B2268" t="s">
        <v>425</v>
      </c>
      <c r="E2268" t="s">
        <v>2504</v>
      </c>
      <c r="F2268" t="s">
        <v>347</v>
      </c>
      <c r="G2268" t="s">
        <v>2501</v>
      </c>
      <c r="H2268" t="s">
        <v>198</v>
      </c>
      <c r="I2268" t="s">
        <v>2502</v>
      </c>
      <c r="J2268">
        <v>1958</v>
      </c>
      <c r="K2268">
        <v>8</v>
      </c>
      <c r="L2268">
        <v>12</v>
      </c>
      <c r="M2268" t="s">
        <v>200</v>
      </c>
      <c r="N2268" t="s">
        <v>383</v>
      </c>
      <c r="O2268" t="s">
        <v>202</v>
      </c>
      <c r="P2268" t="s">
        <v>1674</v>
      </c>
    </row>
    <row r="2269" spans="1:16" x14ac:dyDescent="0.25">
      <c r="A2269">
        <v>3774</v>
      </c>
      <c r="B2269" t="s">
        <v>425</v>
      </c>
      <c r="E2269" t="s">
        <v>2504</v>
      </c>
      <c r="F2269" t="s">
        <v>347</v>
      </c>
      <c r="G2269" t="s">
        <v>2501</v>
      </c>
      <c r="H2269" t="s">
        <v>198</v>
      </c>
      <c r="I2269" t="s">
        <v>2502</v>
      </c>
      <c r="J2269">
        <v>1958</v>
      </c>
      <c r="K2269">
        <v>6</v>
      </c>
      <c r="L2269">
        <v>12</v>
      </c>
      <c r="M2269" t="s">
        <v>200</v>
      </c>
      <c r="N2269" t="s">
        <v>383</v>
      </c>
      <c r="O2269" t="s">
        <v>202</v>
      </c>
      <c r="P2269" t="s">
        <v>1674</v>
      </c>
    </row>
    <row r="2270" spans="1:16" x14ac:dyDescent="0.25">
      <c r="A2270">
        <v>3775</v>
      </c>
      <c r="B2270" t="s">
        <v>425</v>
      </c>
      <c r="E2270" t="s">
        <v>2504</v>
      </c>
      <c r="F2270" t="s">
        <v>347</v>
      </c>
      <c r="G2270" t="s">
        <v>2501</v>
      </c>
      <c r="H2270" t="s">
        <v>198</v>
      </c>
      <c r="I2270" t="s">
        <v>2502</v>
      </c>
      <c r="J2270">
        <v>1958</v>
      </c>
      <c r="K2270">
        <v>7</v>
      </c>
      <c r="L2270">
        <v>12</v>
      </c>
      <c r="M2270" t="s">
        <v>200</v>
      </c>
      <c r="N2270" t="s">
        <v>383</v>
      </c>
      <c r="O2270" t="s">
        <v>202</v>
      </c>
      <c r="P2270" t="s">
        <v>1674</v>
      </c>
    </row>
    <row r="2271" spans="1:16" x14ac:dyDescent="0.25">
      <c r="A2271">
        <v>3776</v>
      </c>
      <c r="B2271" t="s">
        <v>425</v>
      </c>
      <c r="E2271" t="s">
        <v>2504</v>
      </c>
      <c r="F2271" t="s">
        <v>347</v>
      </c>
      <c r="G2271" t="s">
        <v>2501</v>
      </c>
      <c r="H2271" t="s">
        <v>198</v>
      </c>
      <c r="I2271" t="s">
        <v>2502</v>
      </c>
      <c r="J2271">
        <v>1958</v>
      </c>
      <c r="K2271">
        <v>7</v>
      </c>
      <c r="L2271">
        <v>12</v>
      </c>
      <c r="M2271" t="s">
        <v>200</v>
      </c>
      <c r="N2271" t="s">
        <v>383</v>
      </c>
      <c r="O2271" t="s">
        <v>202</v>
      </c>
      <c r="P2271" t="s">
        <v>1674</v>
      </c>
    </row>
    <row r="2272" spans="1:16" x14ac:dyDescent="0.25">
      <c r="A2272">
        <v>3777</v>
      </c>
      <c r="B2272" t="s">
        <v>425</v>
      </c>
      <c r="E2272" t="s">
        <v>2504</v>
      </c>
      <c r="F2272" t="s">
        <v>347</v>
      </c>
      <c r="G2272" t="s">
        <v>2501</v>
      </c>
      <c r="H2272" t="s">
        <v>198</v>
      </c>
      <c r="I2272" t="s">
        <v>2502</v>
      </c>
      <c r="J2272">
        <v>1958</v>
      </c>
      <c r="K2272">
        <v>8</v>
      </c>
      <c r="L2272">
        <v>12</v>
      </c>
      <c r="M2272" t="s">
        <v>200</v>
      </c>
      <c r="N2272" t="s">
        <v>383</v>
      </c>
      <c r="O2272" t="s">
        <v>202</v>
      </c>
      <c r="P2272" t="s">
        <v>1674</v>
      </c>
    </row>
    <row r="2273" spans="1:16" x14ac:dyDescent="0.25">
      <c r="A2273">
        <v>3778</v>
      </c>
      <c r="B2273" t="s">
        <v>425</v>
      </c>
      <c r="E2273" t="s">
        <v>2504</v>
      </c>
      <c r="F2273" t="s">
        <v>347</v>
      </c>
      <c r="G2273" t="s">
        <v>2501</v>
      </c>
      <c r="H2273" t="s">
        <v>198</v>
      </c>
      <c r="I2273" t="s">
        <v>2502</v>
      </c>
      <c r="J2273">
        <v>1958</v>
      </c>
      <c r="K2273">
        <v>11</v>
      </c>
      <c r="L2273">
        <v>12</v>
      </c>
      <c r="M2273" t="s">
        <v>200</v>
      </c>
      <c r="N2273" t="s">
        <v>383</v>
      </c>
      <c r="O2273" t="s">
        <v>202</v>
      </c>
      <c r="P2273" t="s">
        <v>1674</v>
      </c>
    </row>
    <row r="2274" spans="1:16" x14ac:dyDescent="0.25">
      <c r="A2274">
        <v>3779</v>
      </c>
      <c r="B2274" t="s">
        <v>425</v>
      </c>
      <c r="E2274" t="s">
        <v>2504</v>
      </c>
      <c r="F2274" t="s">
        <v>347</v>
      </c>
      <c r="G2274" t="s">
        <v>2501</v>
      </c>
      <c r="H2274" t="s">
        <v>198</v>
      </c>
      <c r="I2274" t="s">
        <v>2502</v>
      </c>
      <c r="J2274">
        <v>1958</v>
      </c>
      <c r="K2274">
        <v>6</v>
      </c>
      <c r="L2274">
        <v>12</v>
      </c>
      <c r="M2274" t="s">
        <v>200</v>
      </c>
      <c r="N2274" t="s">
        <v>383</v>
      </c>
      <c r="O2274" t="s">
        <v>202</v>
      </c>
      <c r="P2274" t="s">
        <v>1674</v>
      </c>
    </row>
    <row r="2275" spans="1:16" x14ac:dyDescent="0.25">
      <c r="A2275">
        <v>3780</v>
      </c>
      <c r="B2275" t="s">
        <v>425</v>
      </c>
      <c r="E2275" t="s">
        <v>2504</v>
      </c>
      <c r="F2275" t="s">
        <v>347</v>
      </c>
      <c r="G2275" t="s">
        <v>2501</v>
      </c>
      <c r="H2275" t="s">
        <v>198</v>
      </c>
      <c r="I2275" t="s">
        <v>2502</v>
      </c>
      <c r="J2275">
        <v>1958</v>
      </c>
      <c r="K2275">
        <v>8</v>
      </c>
      <c r="L2275">
        <v>12</v>
      </c>
      <c r="M2275" t="s">
        <v>200</v>
      </c>
      <c r="N2275" t="s">
        <v>383</v>
      </c>
      <c r="O2275" t="s">
        <v>202</v>
      </c>
      <c r="P2275" t="s">
        <v>1674</v>
      </c>
    </row>
    <row r="2276" spans="1:16" x14ac:dyDescent="0.25">
      <c r="A2276">
        <v>3781</v>
      </c>
      <c r="B2276" t="s">
        <v>425</v>
      </c>
      <c r="E2276" t="s">
        <v>2504</v>
      </c>
      <c r="F2276" t="s">
        <v>347</v>
      </c>
      <c r="G2276" t="s">
        <v>2501</v>
      </c>
      <c r="H2276" t="s">
        <v>198</v>
      </c>
      <c r="I2276" t="s">
        <v>2502</v>
      </c>
      <c r="J2276">
        <v>1958</v>
      </c>
      <c r="K2276">
        <v>8</v>
      </c>
      <c r="L2276">
        <v>12</v>
      </c>
      <c r="M2276" t="s">
        <v>200</v>
      </c>
      <c r="N2276" t="s">
        <v>383</v>
      </c>
      <c r="O2276" t="s">
        <v>202</v>
      </c>
      <c r="P2276" t="s">
        <v>1674</v>
      </c>
    </row>
    <row r="2277" spans="1:16" x14ac:dyDescent="0.25">
      <c r="A2277">
        <v>3782</v>
      </c>
      <c r="B2277" t="s">
        <v>425</v>
      </c>
      <c r="E2277" t="s">
        <v>2504</v>
      </c>
      <c r="F2277" t="s">
        <v>347</v>
      </c>
      <c r="G2277" t="s">
        <v>2501</v>
      </c>
      <c r="H2277" t="s">
        <v>198</v>
      </c>
      <c r="I2277" t="s">
        <v>2502</v>
      </c>
      <c r="J2277">
        <v>1958</v>
      </c>
      <c r="K2277">
        <v>8</v>
      </c>
      <c r="L2277">
        <v>12</v>
      </c>
      <c r="M2277" t="s">
        <v>200</v>
      </c>
      <c r="N2277" t="s">
        <v>383</v>
      </c>
      <c r="O2277" t="s">
        <v>202</v>
      </c>
      <c r="P2277" t="s">
        <v>1674</v>
      </c>
    </row>
    <row r="2278" spans="1:16" x14ac:dyDescent="0.25">
      <c r="A2278">
        <v>3783</v>
      </c>
      <c r="B2278" t="s">
        <v>425</v>
      </c>
      <c r="E2278" t="s">
        <v>2504</v>
      </c>
      <c r="F2278" t="s">
        <v>347</v>
      </c>
      <c r="G2278" t="s">
        <v>2501</v>
      </c>
      <c r="H2278" t="s">
        <v>198</v>
      </c>
      <c r="I2278" t="s">
        <v>2502</v>
      </c>
      <c r="J2278">
        <v>1958</v>
      </c>
      <c r="K2278">
        <v>4</v>
      </c>
      <c r="L2278">
        <v>12</v>
      </c>
      <c r="M2278" t="s">
        <v>200</v>
      </c>
      <c r="N2278" t="s">
        <v>383</v>
      </c>
      <c r="O2278" t="s">
        <v>202</v>
      </c>
      <c r="P2278" t="s">
        <v>1674</v>
      </c>
    </row>
    <row r="2279" spans="1:16" x14ac:dyDescent="0.25">
      <c r="A2279">
        <v>3784</v>
      </c>
      <c r="B2279" t="s">
        <v>425</v>
      </c>
      <c r="E2279" t="s">
        <v>2504</v>
      </c>
      <c r="F2279" t="s">
        <v>347</v>
      </c>
      <c r="G2279" t="s">
        <v>2501</v>
      </c>
      <c r="H2279" t="s">
        <v>198</v>
      </c>
      <c r="I2279" t="s">
        <v>2502</v>
      </c>
      <c r="J2279">
        <v>1958</v>
      </c>
      <c r="K2279">
        <v>12</v>
      </c>
      <c r="L2279">
        <v>12</v>
      </c>
      <c r="M2279" t="s">
        <v>200</v>
      </c>
      <c r="N2279" t="s">
        <v>383</v>
      </c>
      <c r="O2279" t="s">
        <v>202</v>
      </c>
      <c r="P2279" t="s">
        <v>1674</v>
      </c>
    </row>
    <row r="2280" spans="1:16" x14ac:dyDescent="0.25">
      <c r="A2280">
        <v>3785</v>
      </c>
      <c r="B2280" t="s">
        <v>425</v>
      </c>
      <c r="E2280" t="s">
        <v>2504</v>
      </c>
      <c r="F2280" t="s">
        <v>347</v>
      </c>
      <c r="G2280" t="s">
        <v>2501</v>
      </c>
      <c r="H2280" t="s">
        <v>198</v>
      </c>
      <c r="I2280" t="s">
        <v>2502</v>
      </c>
      <c r="J2280">
        <v>1958</v>
      </c>
      <c r="K2280">
        <v>7</v>
      </c>
      <c r="L2280">
        <v>12</v>
      </c>
      <c r="M2280" t="s">
        <v>200</v>
      </c>
      <c r="N2280" t="s">
        <v>383</v>
      </c>
      <c r="O2280" t="s">
        <v>202</v>
      </c>
      <c r="P2280" t="s">
        <v>1674</v>
      </c>
    </row>
    <row r="2281" spans="1:16" x14ac:dyDescent="0.25">
      <c r="A2281">
        <v>3786</v>
      </c>
      <c r="B2281" t="s">
        <v>425</v>
      </c>
      <c r="E2281" t="s">
        <v>2504</v>
      </c>
      <c r="F2281" t="s">
        <v>347</v>
      </c>
      <c r="G2281" t="s">
        <v>2501</v>
      </c>
      <c r="H2281" t="s">
        <v>198</v>
      </c>
      <c r="I2281" t="s">
        <v>2502</v>
      </c>
      <c r="J2281">
        <v>1958</v>
      </c>
      <c r="K2281">
        <v>5</v>
      </c>
      <c r="L2281">
        <v>12</v>
      </c>
      <c r="M2281" t="s">
        <v>200</v>
      </c>
      <c r="N2281" t="s">
        <v>383</v>
      </c>
      <c r="O2281" t="s">
        <v>202</v>
      </c>
      <c r="P2281" t="s">
        <v>1674</v>
      </c>
    </row>
    <row r="2282" spans="1:16" x14ac:dyDescent="0.25">
      <c r="A2282">
        <v>3787</v>
      </c>
      <c r="B2282" t="s">
        <v>425</v>
      </c>
      <c r="E2282" t="s">
        <v>2504</v>
      </c>
      <c r="F2282" t="s">
        <v>347</v>
      </c>
      <c r="G2282" t="s">
        <v>2501</v>
      </c>
      <c r="H2282" t="s">
        <v>198</v>
      </c>
      <c r="I2282" t="s">
        <v>2502</v>
      </c>
      <c r="J2282">
        <v>1958</v>
      </c>
      <c r="K2282">
        <v>7</v>
      </c>
      <c r="L2282">
        <v>12</v>
      </c>
      <c r="M2282" t="s">
        <v>200</v>
      </c>
      <c r="N2282" t="s">
        <v>383</v>
      </c>
      <c r="O2282" t="s">
        <v>202</v>
      </c>
      <c r="P2282" t="s">
        <v>1674</v>
      </c>
    </row>
    <row r="2283" spans="1:16" x14ac:dyDescent="0.25">
      <c r="A2283">
        <v>3788</v>
      </c>
      <c r="B2283" t="s">
        <v>425</v>
      </c>
      <c r="E2283" t="s">
        <v>2504</v>
      </c>
      <c r="F2283" t="s">
        <v>347</v>
      </c>
      <c r="G2283" t="s">
        <v>2501</v>
      </c>
      <c r="H2283" t="s">
        <v>198</v>
      </c>
      <c r="I2283" t="s">
        <v>2502</v>
      </c>
      <c r="J2283">
        <v>1958</v>
      </c>
      <c r="K2283">
        <v>11</v>
      </c>
      <c r="L2283">
        <v>12</v>
      </c>
      <c r="M2283" t="s">
        <v>200</v>
      </c>
      <c r="N2283" t="s">
        <v>383</v>
      </c>
      <c r="O2283" t="s">
        <v>202</v>
      </c>
      <c r="P2283" t="s">
        <v>1674</v>
      </c>
    </row>
    <row r="2284" spans="1:16" x14ac:dyDescent="0.25">
      <c r="A2284">
        <v>3789</v>
      </c>
      <c r="B2284" t="s">
        <v>425</v>
      </c>
      <c r="E2284" t="s">
        <v>2504</v>
      </c>
      <c r="F2284" t="s">
        <v>347</v>
      </c>
      <c r="G2284" t="s">
        <v>2501</v>
      </c>
      <c r="H2284" t="s">
        <v>198</v>
      </c>
      <c r="I2284" t="s">
        <v>2502</v>
      </c>
      <c r="J2284">
        <v>1958</v>
      </c>
      <c r="K2284">
        <v>14</v>
      </c>
      <c r="L2284">
        <v>12</v>
      </c>
      <c r="M2284" t="s">
        <v>200</v>
      </c>
      <c r="N2284" t="s">
        <v>383</v>
      </c>
      <c r="O2284" t="s">
        <v>202</v>
      </c>
      <c r="P2284" t="s">
        <v>1674</v>
      </c>
    </row>
    <row r="2285" spans="1:16" x14ac:dyDescent="0.25">
      <c r="A2285">
        <v>3790</v>
      </c>
      <c r="B2285" t="s">
        <v>425</v>
      </c>
      <c r="E2285" t="s">
        <v>2504</v>
      </c>
      <c r="F2285" t="s">
        <v>347</v>
      </c>
      <c r="G2285" t="s">
        <v>2501</v>
      </c>
      <c r="H2285" t="s">
        <v>198</v>
      </c>
      <c r="I2285" t="s">
        <v>2502</v>
      </c>
      <c r="J2285">
        <v>1958</v>
      </c>
      <c r="K2285">
        <v>12</v>
      </c>
      <c r="L2285">
        <v>12</v>
      </c>
      <c r="M2285" t="s">
        <v>200</v>
      </c>
      <c r="N2285" t="s">
        <v>383</v>
      </c>
      <c r="O2285" t="s">
        <v>202</v>
      </c>
      <c r="P2285" t="s">
        <v>1674</v>
      </c>
    </row>
    <row r="2286" spans="1:16" x14ac:dyDescent="0.25">
      <c r="A2286">
        <v>3791</v>
      </c>
      <c r="B2286" t="s">
        <v>425</v>
      </c>
      <c r="E2286" t="s">
        <v>2504</v>
      </c>
      <c r="F2286" t="s">
        <v>347</v>
      </c>
      <c r="G2286" t="s">
        <v>2501</v>
      </c>
      <c r="H2286" t="s">
        <v>198</v>
      </c>
      <c r="I2286" t="s">
        <v>2502</v>
      </c>
      <c r="J2286">
        <v>1958</v>
      </c>
      <c r="K2286">
        <v>15</v>
      </c>
      <c r="L2286">
        <v>12</v>
      </c>
      <c r="M2286" t="s">
        <v>200</v>
      </c>
      <c r="N2286" t="s">
        <v>383</v>
      </c>
      <c r="O2286" t="s">
        <v>202</v>
      </c>
      <c r="P2286" t="s">
        <v>1674</v>
      </c>
    </row>
    <row r="2287" spans="1:16" x14ac:dyDescent="0.25">
      <c r="A2287">
        <v>3792</v>
      </c>
      <c r="B2287" t="s">
        <v>425</v>
      </c>
      <c r="E2287" t="s">
        <v>2504</v>
      </c>
      <c r="F2287" t="s">
        <v>347</v>
      </c>
      <c r="G2287" t="s">
        <v>2501</v>
      </c>
      <c r="H2287" t="s">
        <v>198</v>
      </c>
      <c r="I2287" t="s">
        <v>2502</v>
      </c>
      <c r="J2287">
        <v>1958</v>
      </c>
      <c r="K2287">
        <v>7</v>
      </c>
      <c r="L2287">
        <v>12</v>
      </c>
      <c r="M2287" t="s">
        <v>200</v>
      </c>
      <c r="N2287" t="s">
        <v>383</v>
      </c>
      <c r="O2287" t="s">
        <v>202</v>
      </c>
      <c r="P2287" t="s">
        <v>1674</v>
      </c>
    </row>
    <row r="2288" spans="1:16" x14ac:dyDescent="0.25">
      <c r="A2288">
        <v>3793</v>
      </c>
      <c r="B2288" t="s">
        <v>425</v>
      </c>
      <c r="E2288" t="s">
        <v>2504</v>
      </c>
      <c r="F2288" t="s">
        <v>347</v>
      </c>
      <c r="G2288" t="s">
        <v>2501</v>
      </c>
      <c r="H2288" t="s">
        <v>198</v>
      </c>
      <c r="I2288" t="s">
        <v>2502</v>
      </c>
      <c r="J2288">
        <v>1958</v>
      </c>
      <c r="K2288">
        <v>3</v>
      </c>
      <c r="L2288">
        <v>12</v>
      </c>
      <c r="M2288" t="s">
        <v>200</v>
      </c>
      <c r="N2288" t="s">
        <v>383</v>
      </c>
      <c r="O2288" t="s">
        <v>202</v>
      </c>
      <c r="P2288" t="s">
        <v>1674</v>
      </c>
    </row>
    <row r="2289" spans="1:16" x14ac:dyDescent="0.25">
      <c r="A2289">
        <v>3794</v>
      </c>
      <c r="B2289" t="s">
        <v>425</v>
      </c>
      <c r="E2289" t="s">
        <v>2504</v>
      </c>
      <c r="F2289" t="s">
        <v>347</v>
      </c>
      <c r="G2289" t="s">
        <v>2501</v>
      </c>
      <c r="H2289" t="s">
        <v>198</v>
      </c>
      <c r="I2289" t="s">
        <v>2502</v>
      </c>
      <c r="J2289">
        <v>1958</v>
      </c>
      <c r="K2289">
        <v>7</v>
      </c>
      <c r="L2289">
        <v>12</v>
      </c>
      <c r="M2289" t="s">
        <v>200</v>
      </c>
      <c r="N2289" t="s">
        <v>383</v>
      </c>
      <c r="O2289" t="s">
        <v>202</v>
      </c>
      <c r="P2289" t="s">
        <v>1674</v>
      </c>
    </row>
    <row r="2290" spans="1:16" x14ac:dyDescent="0.25">
      <c r="A2290">
        <v>3795</v>
      </c>
      <c r="B2290" t="s">
        <v>425</v>
      </c>
      <c r="E2290" t="s">
        <v>2504</v>
      </c>
      <c r="F2290" t="s">
        <v>347</v>
      </c>
      <c r="G2290" t="s">
        <v>2501</v>
      </c>
      <c r="H2290" t="s">
        <v>198</v>
      </c>
      <c r="I2290" t="s">
        <v>2502</v>
      </c>
      <c r="J2290">
        <v>1958</v>
      </c>
      <c r="K2290">
        <v>5</v>
      </c>
      <c r="L2290">
        <v>12</v>
      </c>
      <c r="M2290" t="s">
        <v>200</v>
      </c>
      <c r="N2290" t="s">
        <v>383</v>
      </c>
      <c r="O2290" t="s">
        <v>202</v>
      </c>
      <c r="P2290" t="s">
        <v>1674</v>
      </c>
    </row>
    <row r="2291" spans="1:16" x14ac:dyDescent="0.25">
      <c r="A2291">
        <v>3796</v>
      </c>
      <c r="B2291" t="s">
        <v>425</v>
      </c>
      <c r="E2291" t="s">
        <v>2504</v>
      </c>
      <c r="F2291" t="s">
        <v>347</v>
      </c>
      <c r="G2291" t="s">
        <v>2501</v>
      </c>
      <c r="H2291" t="s">
        <v>198</v>
      </c>
      <c r="I2291" t="s">
        <v>2502</v>
      </c>
      <c r="J2291">
        <v>1958</v>
      </c>
      <c r="K2291">
        <v>7</v>
      </c>
      <c r="L2291">
        <v>12</v>
      </c>
      <c r="M2291" t="s">
        <v>200</v>
      </c>
      <c r="N2291" t="s">
        <v>383</v>
      </c>
      <c r="O2291" t="s">
        <v>202</v>
      </c>
      <c r="P2291" t="s">
        <v>1674</v>
      </c>
    </row>
    <row r="2292" spans="1:16" x14ac:dyDescent="0.25">
      <c r="A2292">
        <v>3797</v>
      </c>
      <c r="B2292" t="s">
        <v>425</v>
      </c>
      <c r="E2292" t="s">
        <v>2504</v>
      </c>
      <c r="F2292" t="s">
        <v>347</v>
      </c>
      <c r="G2292" t="s">
        <v>2501</v>
      </c>
      <c r="H2292" t="s">
        <v>198</v>
      </c>
      <c r="I2292" t="s">
        <v>2502</v>
      </c>
      <c r="J2292">
        <v>1958</v>
      </c>
      <c r="K2292">
        <v>15</v>
      </c>
      <c r="L2292">
        <v>12</v>
      </c>
      <c r="M2292" t="s">
        <v>200</v>
      </c>
      <c r="N2292" t="s">
        <v>383</v>
      </c>
      <c r="O2292" t="s">
        <v>202</v>
      </c>
      <c r="P2292" t="s">
        <v>1674</v>
      </c>
    </row>
    <row r="2293" spans="1:16" x14ac:dyDescent="0.25">
      <c r="A2293">
        <v>3798</v>
      </c>
      <c r="B2293" t="s">
        <v>425</v>
      </c>
      <c r="E2293" t="s">
        <v>2504</v>
      </c>
      <c r="F2293" t="s">
        <v>347</v>
      </c>
      <c r="G2293" t="s">
        <v>2501</v>
      </c>
      <c r="H2293" t="s">
        <v>198</v>
      </c>
      <c r="I2293" t="s">
        <v>2502</v>
      </c>
      <c r="J2293">
        <v>1958</v>
      </c>
      <c r="K2293">
        <v>9</v>
      </c>
      <c r="L2293">
        <v>12</v>
      </c>
      <c r="M2293" t="s">
        <v>200</v>
      </c>
      <c r="N2293" t="s">
        <v>383</v>
      </c>
      <c r="O2293" t="s">
        <v>202</v>
      </c>
      <c r="P2293" t="s">
        <v>1674</v>
      </c>
    </row>
    <row r="2294" spans="1:16" x14ac:dyDescent="0.25">
      <c r="A2294">
        <v>3799</v>
      </c>
      <c r="B2294" t="s">
        <v>425</v>
      </c>
      <c r="E2294" t="s">
        <v>2504</v>
      </c>
      <c r="F2294" t="s">
        <v>347</v>
      </c>
      <c r="G2294" t="s">
        <v>2501</v>
      </c>
      <c r="H2294" t="s">
        <v>198</v>
      </c>
      <c r="I2294" t="s">
        <v>2502</v>
      </c>
      <c r="J2294">
        <v>1958</v>
      </c>
      <c r="K2294">
        <v>12</v>
      </c>
      <c r="L2294">
        <v>12</v>
      </c>
      <c r="M2294" t="s">
        <v>200</v>
      </c>
      <c r="N2294" t="s">
        <v>383</v>
      </c>
      <c r="O2294" t="s">
        <v>202</v>
      </c>
      <c r="P2294" t="s">
        <v>1674</v>
      </c>
    </row>
    <row r="2295" spans="1:16" x14ac:dyDescent="0.25">
      <c r="A2295">
        <v>3800</v>
      </c>
      <c r="B2295" t="s">
        <v>425</v>
      </c>
      <c r="E2295" t="s">
        <v>2504</v>
      </c>
      <c r="F2295" t="s">
        <v>347</v>
      </c>
      <c r="G2295" t="s">
        <v>2501</v>
      </c>
      <c r="H2295" t="s">
        <v>198</v>
      </c>
      <c r="I2295" t="s">
        <v>2502</v>
      </c>
      <c r="J2295">
        <v>1958</v>
      </c>
      <c r="K2295">
        <v>12</v>
      </c>
      <c r="L2295">
        <v>12</v>
      </c>
      <c r="M2295" t="s">
        <v>200</v>
      </c>
      <c r="N2295" t="s">
        <v>383</v>
      </c>
      <c r="O2295" t="s">
        <v>202</v>
      </c>
      <c r="P2295" t="s">
        <v>1674</v>
      </c>
    </row>
    <row r="2296" spans="1:16" x14ac:dyDescent="0.25">
      <c r="A2296">
        <v>3816</v>
      </c>
      <c r="B2296" t="s">
        <v>360</v>
      </c>
      <c r="E2296" t="s">
        <v>2505</v>
      </c>
      <c r="F2296" t="s">
        <v>347</v>
      </c>
      <c r="G2296" t="s">
        <v>2501</v>
      </c>
      <c r="H2296" t="s">
        <v>198</v>
      </c>
      <c r="I2296" t="s">
        <v>2502</v>
      </c>
      <c r="J2296">
        <v>1973</v>
      </c>
      <c r="K2296">
        <v>114335</v>
      </c>
      <c r="L2296">
        <v>12</v>
      </c>
      <c r="M2296" t="s">
        <v>200</v>
      </c>
      <c r="N2296" t="s">
        <v>670</v>
      </c>
      <c r="O2296" t="s">
        <v>202</v>
      </c>
      <c r="P2296" t="s">
        <v>365</v>
      </c>
    </row>
    <row r="2297" spans="1:16" x14ac:dyDescent="0.25">
      <c r="A2297">
        <v>3817</v>
      </c>
      <c r="B2297" t="s">
        <v>360</v>
      </c>
      <c r="E2297" t="s">
        <v>2506</v>
      </c>
      <c r="F2297" t="s">
        <v>347</v>
      </c>
      <c r="G2297" t="s">
        <v>2501</v>
      </c>
      <c r="H2297" t="s">
        <v>198</v>
      </c>
      <c r="I2297" t="s">
        <v>2502</v>
      </c>
      <c r="J2297">
        <v>1971</v>
      </c>
      <c r="K2297">
        <v>1539</v>
      </c>
      <c r="L2297">
        <v>12</v>
      </c>
      <c r="M2297" t="s">
        <v>200</v>
      </c>
      <c r="N2297" t="s">
        <v>670</v>
      </c>
      <c r="O2297" t="s">
        <v>202</v>
      </c>
      <c r="P2297" t="s">
        <v>365</v>
      </c>
    </row>
    <row r="2298" spans="1:16" x14ac:dyDescent="0.25">
      <c r="A2298">
        <v>3830</v>
      </c>
      <c r="B2298" t="s">
        <v>360</v>
      </c>
      <c r="E2298" t="s">
        <v>2507</v>
      </c>
      <c r="F2298" t="s">
        <v>347</v>
      </c>
      <c r="G2298" t="s">
        <v>2501</v>
      </c>
      <c r="H2298" t="s">
        <v>198</v>
      </c>
      <c r="I2298" t="s">
        <v>2502</v>
      </c>
      <c r="J2298">
        <v>1973</v>
      </c>
      <c r="K2298">
        <v>803</v>
      </c>
      <c r="L2298">
        <v>12</v>
      </c>
      <c r="M2298" t="s">
        <v>200</v>
      </c>
      <c r="N2298" t="s">
        <v>670</v>
      </c>
      <c r="O2298" t="s">
        <v>202</v>
      </c>
      <c r="P2298" t="s">
        <v>365</v>
      </c>
    </row>
    <row r="2299" spans="1:16" x14ac:dyDescent="0.25">
      <c r="A2299">
        <v>3831</v>
      </c>
      <c r="B2299" t="s">
        <v>360</v>
      </c>
      <c r="E2299" t="s">
        <v>2508</v>
      </c>
      <c r="F2299" t="s">
        <v>347</v>
      </c>
      <c r="G2299" t="s">
        <v>2501</v>
      </c>
      <c r="H2299" t="s">
        <v>198</v>
      </c>
      <c r="I2299" t="s">
        <v>2502</v>
      </c>
      <c r="J2299">
        <v>1977</v>
      </c>
      <c r="K2299">
        <v>401967</v>
      </c>
      <c r="L2299">
        <v>12</v>
      </c>
      <c r="M2299" t="s">
        <v>200</v>
      </c>
      <c r="N2299" t="s">
        <v>364</v>
      </c>
      <c r="O2299" t="s">
        <v>202</v>
      </c>
      <c r="P2299" t="s">
        <v>365</v>
      </c>
    </row>
    <row r="2300" spans="1:16" x14ac:dyDescent="0.25">
      <c r="A2300">
        <v>3832</v>
      </c>
      <c r="B2300" t="s">
        <v>360</v>
      </c>
      <c r="E2300" t="s">
        <v>2509</v>
      </c>
      <c r="F2300" t="s">
        <v>347</v>
      </c>
      <c r="G2300" t="s">
        <v>2501</v>
      </c>
      <c r="H2300" t="s">
        <v>198</v>
      </c>
      <c r="I2300" t="s">
        <v>2502</v>
      </c>
      <c r="J2300">
        <v>1975</v>
      </c>
      <c r="K2300">
        <v>8839</v>
      </c>
      <c r="L2300">
        <v>12</v>
      </c>
      <c r="M2300" t="s">
        <v>200</v>
      </c>
      <c r="N2300" t="s">
        <v>670</v>
      </c>
      <c r="O2300" t="s">
        <v>202</v>
      </c>
      <c r="P2300" t="s">
        <v>365</v>
      </c>
    </row>
    <row r="2301" spans="1:16" x14ac:dyDescent="0.25">
      <c r="A2301">
        <v>3834</v>
      </c>
      <c r="B2301" t="s">
        <v>360</v>
      </c>
      <c r="E2301" t="s">
        <v>2510</v>
      </c>
      <c r="F2301" t="s">
        <v>347</v>
      </c>
      <c r="G2301" t="s">
        <v>2501</v>
      </c>
      <c r="H2301" t="s">
        <v>198</v>
      </c>
      <c r="I2301" t="s">
        <v>2502</v>
      </c>
      <c r="J2301">
        <v>1975</v>
      </c>
      <c r="K2301">
        <v>5151</v>
      </c>
      <c r="L2301">
        <v>12</v>
      </c>
      <c r="M2301" t="s">
        <v>200</v>
      </c>
      <c r="N2301" t="s">
        <v>670</v>
      </c>
      <c r="O2301" t="s">
        <v>202</v>
      </c>
      <c r="P2301" t="s">
        <v>365</v>
      </c>
    </row>
    <row r="2302" spans="1:16" x14ac:dyDescent="0.25">
      <c r="A2302">
        <v>3836</v>
      </c>
      <c r="B2302" t="s">
        <v>360</v>
      </c>
      <c r="E2302" t="s">
        <v>2511</v>
      </c>
      <c r="F2302" t="s">
        <v>347</v>
      </c>
      <c r="G2302" t="s">
        <v>2501</v>
      </c>
      <c r="H2302" t="s">
        <v>198</v>
      </c>
      <c r="I2302" t="s">
        <v>2502</v>
      </c>
      <c r="J2302">
        <v>1977</v>
      </c>
      <c r="K2302">
        <v>10780</v>
      </c>
      <c r="L2302">
        <v>12</v>
      </c>
      <c r="M2302" t="s">
        <v>200</v>
      </c>
      <c r="N2302" t="s">
        <v>670</v>
      </c>
      <c r="O2302" t="s">
        <v>202</v>
      </c>
      <c r="P2302" t="s">
        <v>365</v>
      </c>
    </row>
    <row r="2303" spans="1:16" x14ac:dyDescent="0.25">
      <c r="A2303">
        <v>3837</v>
      </c>
      <c r="B2303" t="s">
        <v>360</v>
      </c>
      <c r="E2303" t="s">
        <v>2512</v>
      </c>
      <c r="F2303" t="s">
        <v>347</v>
      </c>
      <c r="G2303" t="s">
        <v>2501</v>
      </c>
      <c r="H2303" t="s">
        <v>198</v>
      </c>
      <c r="I2303" t="s">
        <v>2502</v>
      </c>
      <c r="J2303">
        <v>1985</v>
      </c>
      <c r="K2303">
        <v>38987</v>
      </c>
      <c r="L2303">
        <v>12</v>
      </c>
      <c r="M2303" t="s">
        <v>200</v>
      </c>
      <c r="N2303" t="s">
        <v>670</v>
      </c>
      <c r="O2303" t="s">
        <v>202</v>
      </c>
      <c r="P2303" t="s">
        <v>365</v>
      </c>
    </row>
    <row r="2304" spans="1:16" x14ac:dyDescent="0.25">
      <c r="A2304">
        <v>3839</v>
      </c>
      <c r="B2304" t="s">
        <v>360</v>
      </c>
      <c r="E2304" t="s">
        <v>2513</v>
      </c>
      <c r="F2304" t="s">
        <v>347</v>
      </c>
      <c r="G2304" t="s">
        <v>2501</v>
      </c>
      <c r="H2304" t="s">
        <v>198</v>
      </c>
      <c r="I2304" t="s">
        <v>2502</v>
      </c>
      <c r="J2304">
        <v>1969</v>
      </c>
      <c r="K2304">
        <v>125467</v>
      </c>
      <c r="L2304">
        <v>12</v>
      </c>
      <c r="M2304" t="s">
        <v>200</v>
      </c>
      <c r="N2304" t="s">
        <v>383</v>
      </c>
      <c r="O2304" t="s">
        <v>202</v>
      </c>
      <c r="P2304" t="s">
        <v>384</v>
      </c>
    </row>
    <row r="2305" spans="1:16" x14ac:dyDescent="0.25">
      <c r="A2305">
        <v>3842</v>
      </c>
      <c r="B2305" t="s">
        <v>2514</v>
      </c>
      <c r="E2305" t="s">
        <v>2515</v>
      </c>
      <c r="F2305" t="s">
        <v>347</v>
      </c>
      <c r="G2305" t="s">
        <v>2501</v>
      </c>
      <c r="H2305" t="s">
        <v>198</v>
      </c>
      <c r="I2305" t="s">
        <v>2502</v>
      </c>
      <c r="J2305">
        <v>1975</v>
      </c>
      <c r="K2305">
        <v>12131</v>
      </c>
      <c r="L2305">
        <v>12</v>
      </c>
      <c r="M2305" t="s">
        <v>200</v>
      </c>
      <c r="N2305" t="s">
        <v>670</v>
      </c>
      <c r="O2305" t="s">
        <v>202</v>
      </c>
      <c r="P2305" t="s">
        <v>2516</v>
      </c>
    </row>
    <row r="2306" spans="1:16" x14ac:dyDescent="0.25">
      <c r="A2306">
        <v>3844</v>
      </c>
      <c r="B2306" t="s">
        <v>360</v>
      </c>
      <c r="E2306" t="s">
        <v>2517</v>
      </c>
      <c r="F2306" t="s">
        <v>347</v>
      </c>
      <c r="G2306" t="s">
        <v>362</v>
      </c>
      <c r="H2306" t="s">
        <v>198</v>
      </c>
      <c r="I2306" t="s">
        <v>363</v>
      </c>
      <c r="J2306">
        <v>1982</v>
      </c>
      <c r="K2306">
        <v>9721</v>
      </c>
      <c r="L2306">
        <v>1</v>
      </c>
      <c r="M2306" t="s">
        <v>200</v>
      </c>
      <c r="N2306" t="s">
        <v>364</v>
      </c>
      <c r="O2306" t="s">
        <v>202</v>
      </c>
      <c r="P2306" t="s">
        <v>365</v>
      </c>
    </row>
    <row r="2307" spans="1:16" x14ac:dyDescent="0.25">
      <c r="A2307">
        <v>3845</v>
      </c>
      <c r="B2307" t="s">
        <v>360</v>
      </c>
      <c r="E2307" t="s">
        <v>2518</v>
      </c>
      <c r="F2307" t="s">
        <v>347</v>
      </c>
      <c r="G2307" t="s">
        <v>2519</v>
      </c>
      <c r="H2307" t="s">
        <v>198</v>
      </c>
      <c r="I2307" t="s">
        <v>2520</v>
      </c>
      <c r="J2307">
        <v>1973</v>
      </c>
      <c r="K2307">
        <v>64111</v>
      </c>
      <c r="L2307">
        <v>31</v>
      </c>
      <c r="M2307" t="s">
        <v>200</v>
      </c>
      <c r="N2307" t="s">
        <v>383</v>
      </c>
      <c r="O2307" t="s">
        <v>202</v>
      </c>
      <c r="P2307" t="s">
        <v>384</v>
      </c>
    </row>
    <row r="2308" spans="1:16" x14ac:dyDescent="0.25">
      <c r="A2308">
        <v>3846</v>
      </c>
      <c r="B2308" t="s">
        <v>360</v>
      </c>
      <c r="E2308" t="s">
        <v>2521</v>
      </c>
      <c r="F2308" t="s">
        <v>347</v>
      </c>
      <c r="G2308" t="s">
        <v>2519</v>
      </c>
      <c r="H2308" t="s">
        <v>198</v>
      </c>
      <c r="I2308" t="s">
        <v>2520</v>
      </c>
      <c r="J2308">
        <v>1974</v>
      </c>
      <c r="K2308">
        <v>77081</v>
      </c>
      <c r="L2308">
        <v>31</v>
      </c>
      <c r="M2308" t="s">
        <v>200</v>
      </c>
      <c r="N2308" t="s">
        <v>383</v>
      </c>
      <c r="O2308" t="s">
        <v>202</v>
      </c>
      <c r="P2308" t="s">
        <v>384</v>
      </c>
    </row>
    <row r="2309" spans="1:16" x14ac:dyDescent="0.25">
      <c r="A2309">
        <v>3847</v>
      </c>
      <c r="B2309" t="s">
        <v>360</v>
      </c>
      <c r="E2309" t="s">
        <v>2522</v>
      </c>
      <c r="F2309" t="s">
        <v>347</v>
      </c>
      <c r="G2309" t="s">
        <v>2519</v>
      </c>
      <c r="H2309" t="s">
        <v>198</v>
      </c>
      <c r="I2309" t="s">
        <v>2520</v>
      </c>
      <c r="J2309">
        <v>1975</v>
      </c>
      <c r="K2309">
        <v>63476</v>
      </c>
      <c r="L2309">
        <v>31</v>
      </c>
      <c r="M2309" t="s">
        <v>200</v>
      </c>
      <c r="N2309" t="s">
        <v>383</v>
      </c>
      <c r="O2309" t="s">
        <v>202</v>
      </c>
      <c r="P2309" t="s">
        <v>384</v>
      </c>
    </row>
    <row r="2310" spans="1:16" x14ac:dyDescent="0.25">
      <c r="A2310">
        <v>3848</v>
      </c>
      <c r="B2310" t="s">
        <v>360</v>
      </c>
      <c r="E2310" t="s">
        <v>2523</v>
      </c>
      <c r="F2310" t="s">
        <v>347</v>
      </c>
      <c r="G2310" t="s">
        <v>2519</v>
      </c>
      <c r="H2310" t="s">
        <v>198</v>
      </c>
      <c r="I2310" t="s">
        <v>2520</v>
      </c>
      <c r="J2310">
        <v>1980</v>
      </c>
      <c r="K2310">
        <v>24259</v>
      </c>
      <c r="L2310">
        <v>31</v>
      </c>
      <c r="M2310" t="s">
        <v>200</v>
      </c>
      <c r="N2310" t="s">
        <v>383</v>
      </c>
      <c r="O2310" t="s">
        <v>202</v>
      </c>
      <c r="P2310" t="s">
        <v>384</v>
      </c>
    </row>
    <row r="2311" spans="1:16" x14ac:dyDescent="0.25">
      <c r="A2311">
        <v>3849</v>
      </c>
      <c r="B2311" t="s">
        <v>360</v>
      </c>
      <c r="E2311" t="s">
        <v>2524</v>
      </c>
      <c r="F2311" t="s">
        <v>347</v>
      </c>
      <c r="G2311" t="s">
        <v>2519</v>
      </c>
      <c r="H2311" t="s">
        <v>198</v>
      </c>
      <c r="I2311" t="s">
        <v>2520</v>
      </c>
      <c r="J2311">
        <v>1980</v>
      </c>
      <c r="K2311">
        <v>23399</v>
      </c>
      <c r="L2311">
        <v>31</v>
      </c>
      <c r="M2311" t="s">
        <v>200</v>
      </c>
      <c r="N2311" t="s">
        <v>436</v>
      </c>
      <c r="O2311" t="s">
        <v>202</v>
      </c>
      <c r="P2311" t="s">
        <v>384</v>
      </c>
    </row>
    <row r="2312" spans="1:16" x14ac:dyDescent="0.25">
      <c r="A2312">
        <v>3850</v>
      </c>
      <c r="B2312" t="s">
        <v>2514</v>
      </c>
      <c r="E2312" t="s">
        <v>2525</v>
      </c>
      <c r="F2312" t="s">
        <v>347</v>
      </c>
      <c r="G2312" t="s">
        <v>2519</v>
      </c>
      <c r="H2312" t="s">
        <v>198</v>
      </c>
      <c r="I2312" t="s">
        <v>2520</v>
      </c>
      <c r="J2312">
        <v>1971</v>
      </c>
      <c r="K2312">
        <v>10288</v>
      </c>
      <c r="L2312">
        <v>31</v>
      </c>
      <c r="M2312" t="s">
        <v>200</v>
      </c>
      <c r="N2312" t="s">
        <v>436</v>
      </c>
      <c r="O2312" t="s">
        <v>202</v>
      </c>
      <c r="P2312" t="s">
        <v>384</v>
      </c>
    </row>
    <row r="2313" spans="1:16" x14ac:dyDescent="0.25">
      <c r="A2313">
        <v>3851</v>
      </c>
      <c r="B2313" t="s">
        <v>360</v>
      </c>
      <c r="E2313" t="s">
        <v>2526</v>
      </c>
      <c r="F2313" t="s">
        <v>347</v>
      </c>
      <c r="G2313" t="s">
        <v>2519</v>
      </c>
      <c r="H2313" t="s">
        <v>198</v>
      </c>
      <c r="I2313" t="s">
        <v>2520</v>
      </c>
      <c r="J2313">
        <v>1981</v>
      </c>
      <c r="K2313">
        <v>11724</v>
      </c>
      <c r="L2313">
        <v>31</v>
      </c>
      <c r="M2313" t="s">
        <v>200</v>
      </c>
      <c r="N2313" t="s">
        <v>383</v>
      </c>
      <c r="O2313" t="s">
        <v>202</v>
      </c>
      <c r="P2313" t="s">
        <v>384</v>
      </c>
    </row>
    <row r="2314" spans="1:16" x14ac:dyDescent="0.25">
      <c r="A2314">
        <v>3852</v>
      </c>
      <c r="B2314" t="s">
        <v>2514</v>
      </c>
      <c r="E2314" t="s">
        <v>2527</v>
      </c>
      <c r="F2314" t="s">
        <v>347</v>
      </c>
      <c r="G2314" t="s">
        <v>2519</v>
      </c>
      <c r="H2314" t="s">
        <v>198</v>
      </c>
      <c r="I2314" t="s">
        <v>2520</v>
      </c>
      <c r="J2314">
        <v>1992</v>
      </c>
      <c r="K2314">
        <v>9335</v>
      </c>
      <c r="L2314">
        <v>31</v>
      </c>
      <c r="M2314" t="s">
        <v>200</v>
      </c>
      <c r="N2314" t="s">
        <v>467</v>
      </c>
      <c r="O2314" t="s">
        <v>202</v>
      </c>
      <c r="P2314" t="s">
        <v>2516</v>
      </c>
    </row>
    <row r="2315" spans="1:16" x14ac:dyDescent="0.25">
      <c r="A2315">
        <v>3853</v>
      </c>
      <c r="B2315" t="s">
        <v>360</v>
      </c>
      <c r="E2315" t="s">
        <v>2528</v>
      </c>
      <c r="F2315" t="s">
        <v>347</v>
      </c>
      <c r="G2315" t="s">
        <v>2519</v>
      </c>
      <c r="H2315" t="s">
        <v>198</v>
      </c>
      <c r="I2315" t="s">
        <v>2520</v>
      </c>
      <c r="J2315">
        <v>1982</v>
      </c>
      <c r="K2315">
        <v>51798</v>
      </c>
      <c r="L2315">
        <v>31</v>
      </c>
      <c r="M2315" t="s">
        <v>200</v>
      </c>
      <c r="N2315" t="s">
        <v>436</v>
      </c>
      <c r="O2315" t="s">
        <v>202</v>
      </c>
      <c r="P2315" t="s">
        <v>384</v>
      </c>
    </row>
    <row r="2316" spans="1:16" x14ac:dyDescent="0.25">
      <c r="A2316">
        <v>3854</v>
      </c>
      <c r="B2316" t="s">
        <v>360</v>
      </c>
      <c r="E2316" t="s">
        <v>2529</v>
      </c>
      <c r="F2316" t="s">
        <v>347</v>
      </c>
      <c r="G2316" t="s">
        <v>2519</v>
      </c>
      <c r="H2316" t="s">
        <v>198</v>
      </c>
      <c r="I2316" t="s">
        <v>2520</v>
      </c>
      <c r="J2316">
        <v>1984</v>
      </c>
      <c r="K2316">
        <v>54492</v>
      </c>
      <c r="L2316">
        <v>31</v>
      </c>
      <c r="M2316" t="s">
        <v>200</v>
      </c>
      <c r="N2316" t="s">
        <v>383</v>
      </c>
      <c r="O2316" t="s">
        <v>202</v>
      </c>
      <c r="P2316" t="s">
        <v>384</v>
      </c>
    </row>
    <row r="2317" spans="1:16" x14ac:dyDescent="0.25">
      <c r="A2317">
        <v>3855</v>
      </c>
      <c r="B2317" t="s">
        <v>360</v>
      </c>
      <c r="E2317" t="s">
        <v>2530</v>
      </c>
      <c r="F2317" t="s">
        <v>347</v>
      </c>
      <c r="G2317" t="s">
        <v>2519</v>
      </c>
      <c r="H2317" t="s">
        <v>198</v>
      </c>
      <c r="I2317" t="s">
        <v>2520</v>
      </c>
      <c r="J2317">
        <v>1984</v>
      </c>
      <c r="K2317">
        <v>14052</v>
      </c>
      <c r="L2317">
        <v>31</v>
      </c>
      <c r="M2317" t="s">
        <v>200</v>
      </c>
      <c r="N2317" t="s">
        <v>383</v>
      </c>
      <c r="O2317" t="s">
        <v>202</v>
      </c>
      <c r="P2317" t="s">
        <v>384</v>
      </c>
    </row>
    <row r="2318" spans="1:16" x14ac:dyDescent="0.25">
      <c r="A2318">
        <v>3856</v>
      </c>
      <c r="B2318" t="s">
        <v>360</v>
      </c>
      <c r="E2318" t="s">
        <v>2531</v>
      </c>
      <c r="F2318" t="s">
        <v>347</v>
      </c>
      <c r="G2318" t="s">
        <v>2519</v>
      </c>
      <c r="H2318" t="s">
        <v>198</v>
      </c>
      <c r="I2318" t="s">
        <v>2520</v>
      </c>
      <c r="J2318">
        <v>1984</v>
      </c>
      <c r="K2318">
        <v>32364</v>
      </c>
      <c r="L2318">
        <v>31</v>
      </c>
      <c r="M2318" t="s">
        <v>200</v>
      </c>
      <c r="N2318" t="s">
        <v>436</v>
      </c>
      <c r="O2318" t="s">
        <v>202</v>
      </c>
      <c r="P2318" t="s">
        <v>384</v>
      </c>
    </row>
    <row r="2319" spans="1:16" x14ac:dyDescent="0.25">
      <c r="A2319">
        <v>3857</v>
      </c>
      <c r="B2319" t="s">
        <v>360</v>
      </c>
      <c r="E2319" t="s">
        <v>2532</v>
      </c>
      <c r="F2319" t="s">
        <v>347</v>
      </c>
      <c r="G2319" t="s">
        <v>2519</v>
      </c>
      <c r="H2319" t="s">
        <v>198</v>
      </c>
      <c r="I2319" t="s">
        <v>2520</v>
      </c>
      <c r="J2319">
        <v>1985</v>
      </c>
      <c r="K2319">
        <v>24435</v>
      </c>
      <c r="L2319">
        <v>31</v>
      </c>
      <c r="M2319" t="s">
        <v>200</v>
      </c>
      <c r="N2319" t="s">
        <v>383</v>
      </c>
      <c r="O2319" t="s">
        <v>202</v>
      </c>
      <c r="P2319" t="s">
        <v>384</v>
      </c>
    </row>
    <row r="2320" spans="1:16" x14ac:dyDescent="0.25">
      <c r="A2320">
        <v>3858</v>
      </c>
      <c r="B2320" t="s">
        <v>2514</v>
      </c>
      <c r="E2320" t="s">
        <v>2533</v>
      </c>
      <c r="F2320" t="s">
        <v>347</v>
      </c>
      <c r="G2320" t="s">
        <v>2519</v>
      </c>
      <c r="H2320" t="s">
        <v>198</v>
      </c>
      <c r="I2320" t="s">
        <v>2520</v>
      </c>
      <c r="J2320">
        <v>1986</v>
      </c>
      <c r="K2320">
        <v>53939</v>
      </c>
      <c r="L2320">
        <v>31</v>
      </c>
      <c r="M2320" t="s">
        <v>200</v>
      </c>
      <c r="N2320" t="s">
        <v>467</v>
      </c>
      <c r="O2320" t="s">
        <v>202</v>
      </c>
      <c r="P2320" t="s">
        <v>2516</v>
      </c>
    </row>
    <row r="2321" spans="1:16" x14ac:dyDescent="0.25">
      <c r="A2321">
        <v>3859</v>
      </c>
      <c r="B2321" t="s">
        <v>360</v>
      </c>
      <c r="E2321" t="s">
        <v>2534</v>
      </c>
      <c r="F2321" t="s">
        <v>347</v>
      </c>
      <c r="G2321" t="s">
        <v>2519</v>
      </c>
      <c r="H2321" t="s">
        <v>198</v>
      </c>
      <c r="I2321" t="s">
        <v>2520</v>
      </c>
      <c r="J2321">
        <v>1979</v>
      </c>
      <c r="K2321">
        <v>22518</v>
      </c>
      <c r="L2321">
        <v>31</v>
      </c>
      <c r="M2321" t="s">
        <v>200</v>
      </c>
      <c r="N2321" t="s">
        <v>383</v>
      </c>
      <c r="O2321" t="s">
        <v>202</v>
      </c>
      <c r="P2321" t="s">
        <v>384</v>
      </c>
    </row>
    <row r="2322" spans="1:16" x14ac:dyDescent="0.25">
      <c r="A2322">
        <v>3860</v>
      </c>
      <c r="B2322" t="s">
        <v>360</v>
      </c>
      <c r="E2322" t="s">
        <v>2535</v>
      </c>
      <c r="F2322" t="s">
        <v>347</v>
      </c>
      <c r="G2322" t="s">
        <v>2519</v>
      </c>
      <c r="H2322" t="s">
        <v>198</v>
      </c>
      <c r="I2322" t="s">
        <v>2520</v>
      </c>
      <c r="J2322">
        <v>1974</v>
      </c>
      <c r="K2322">
        <v>20610</v>
      </c>
      <c r="L2322">
        <v>31</v>
      </c>
      <c r="M2322" t="s">
        <v>200</v>
      </c>
      <c r="N2322" t="s">
        <v>383</v>
      </c>
      <c r="O2322" t="s">
        <v>202</v>
      </c>
      <c r="P2322" t="s">
        <v>384</v>
      </c>
    </row>
    <row r="2323" spans="1:16" x14ac:dyDescent="0.25">
      <c r="A2323">
        <v>3861</v>
      </c>
      <c r="B2323" t="s">
        <v>360</v>
      </c>
      <c r="E2323" t="s">
        <v>2536</v>
      </c>
      <c r="F2323" t="s">
        <v>347</v>
      </c>
      <c r="G2323" t="s">
        <v>2519</v>
      </c>
      <c r="H2323" t="s">
        <v>198</v>
      </c>
      <c r="I2323" t="s">
        <v>2520</v>
      </c>
      <c r="J2323">
        <v>1978</v>
      </c>
      <c r="K2323">
        <v>22107</v>
      </c>
      <c r="L2323">
        <v>31</v>
      </c>
      <c r="M2323" t="s">
        <v>200</v>
      </c>
      <c r="N2323" t="s">
        <v>383</v>
      </c>
      <c r="O2323" t="s">
        <v>202</v>
      </c>
      <c r="P2323" t="s">
        <v>384</v>
      </c>
    </row>
    <row r="2324" spans="1:16" x14ac:dyDescent="0.25">
      <c r="A2324">
        <v>3862</v>
      </c>
      <c r="B2324" t="s">
        <v>360</v>
      </c>
      <c r="E2324" t="s">
        <v>2537</v>
      </c>
      <c r="F2324" t="s">
        <v>347</v>
      </c>
      <c r="G2324" t="s">
        <v>2519</v>
      </c>
      <c r="H2324" t="s">
        <v>198</v>
      </c>
      <c r="I2324" t="s">
        <v>2520</v>
      </c>
      <c r="J2324">
        <v>1981</v>
      </c>
      <c r="K2324">
        <v>56875</v>
      </c>
      <c r="L2324">
        <v>31</v>
      </c>
      <c r="M2324" t="s">
        <v>200</v>
      </c>
      <c r="N2324" t="s">
        <v>436</v>
      </c>
      <c r="O2324" t="s">
        <v>202</v>
      </c>
      <c r="P2324" t="s">
        <v>2538</v>
      </c>
    </row>
    <row r="2325" spans="1:16" x14ac:dyDescent="0.25">
      <c r="A2325">
        <v>3863</v>
      </c>
      <c r="B2325" t="s">
        <v>360</v>
      </c>
      <c r="E2325" t="s">
        <v>2539</v>
      </c>
      <c r="F2325" t="s">
        <v>347</v>
      </c>
      <c r="G2325" t="s">
        <v>2519</v>
      </c>
      <c r="H2325" t="s">
        <v>198</v>
      </c>
      <c r="I2325" t="s">
        <v>2520</v>
      </c>
      <c r="J2325">
        <v>1984</v>
      </c>
      <c r="K2325">
        <v>94821</v>
      </c>
      <c r="L2325">
        <v>31</v>
      </c>
      <c r="M2325" t="s">
        <v>200</v>
      </c>
      <c r="N2325" t="s">
        <v>436</v>
      </c>
      <c r="O2325" t="s">
        <v>202</v>
      </c>
      <c r="P2325" t="s">
        <v>2540</v>
      </c>
    </row>
    <row r="2326" spans="1:16" x14ac:dyDescent="0.25">
      <c r="A2326">
        <v>3864</v>
      </c>
      <c r="B2326" t="s">
        <v>360</v>
      </c>
      <c r="E2326" t="s">
        <v>2541</v>
      </c>
      <c r="F2326" t="s">
        <v>347</v>
      </c>
      <c r="G2326" t="s">
        <v>2519</v>
      </c>
      <c r="H2326" t="s">
        <v>198</v>
      </c>
      <c r="I2326" t="s">
        <v>2520</v>
      </c>
      <c r="J2326">
        <v>1991</v>
      </c>
      <c r="K2326">
        <v>24591</v>
      </c>
      <c r="L2326">
        <v>31</v>
      </c>
      <c r="M2326" t="s">
        <v>200</v>
      </c>
      <c r="N2326" t="s">
        <v>364</v>
      </c>
      <c r="O2326" t="s">
        <v>202</v>
      </c>
      <c r="P2326" t="s">
        <v>365</v>
      </c>
    </row>
    <row r="2327" spans="1:16" x14ac:dyDescent="0.25">
      <c r="A2327">
        <v>3865</v>
      </c>
      <c r="B2327" t="s">
        <v>360</v>
      </c>
      <c r="E2327" t="s">
        <v>2542</v>
      </c>
      <c r="F2327" t="s">
        <v>347</v>
      </c>
      <c r="G2327" t="s">
        <v>2519</v>
      </c>
      <c r="H2327" t="s">
        <v>198</v>
      </c>
      <c r="I2327" t="s">
        <v>2520</v>
      </c>
      <c r="J2327">
        <v>1982</v>
      </c>
      <c r="K2327">
        <v>92841</v>
      </c>
      <c r="L2327">
        <v>31</v>
      </c>
      <c r="M2327" t="s">
        <v>200</v>
      </c>
      <c r="N2327" t="s">
        <v>436</v>
      </c>
      <c r="O2327" t="s">
        <v>202</v>
      </c>
      <c r="P2327" t="s">
        <v>384</v>
      </c>
    </row>
    <row r="2328" spans="1:16" x14ac:dyDescent="0.25">
      <c r="A2328">
        <v>3866</v>
      </c>
      <c r="B2328" t="s">
        <v>360</v>
      </c>
      <c r="E2328" t="s">
        <v>2543</v>
      </c>
      <c r="F2328" t="s">
        <v>347</v>
      </c>
      <c r="G2328" t="s">
        <v>2519</v>
      </c>
      <c r="H2328" t="s">
        <v>198</v>
      </c>
      <c r="I2328" t="s">
        <v>2520</v>
      </c>
      <c r="J2328">
        <v>1967</v>
      </c>
      <c r="K2328">
        <v>122485</v>
      </c>
      <c r="L2328">
        <v>31</v>
      </c>
      <c r="M2328" t="s">
        <v>200</v>
      </c>
      <c r="N2328" t="s">
        <v>436</v>
      </c>
      <c r="O2328" t="s">
        <v>202</v>
      </c>
      <c r="P2328" t="s">
        <v>384</v>
      </c>
    </row>
    <row r="2329" spans="1:16" x14ac:dyDescent="0.25">
      <c r="A2329">
        <v>3867</v>
      </c>
      <c r="B2329" t="s">
        <v>360</v>
      </c>
      <c r="E2329" t="s">
        <v>2544</v>
      </c>
      <c r="F2329" t="s">
        <v>347</v>
      </c>
      <c r="G2329" t="s">
        <v>2519</v>
      </c>
      <c r="H2329" t="s">
        <v>198</v>
      </c>
      <c r="I2329" t="s">
        <v>2520</v>
      </c>
      <c r="J2329">
        <v>1968</v>
      </c>
      <c r="K2329">
        <v>66012</v>
      </c>
      <c r="L2329">
        <v>31</v>
      </c>
      <c r="M2329" t="s">
        <v>200</v>
      </c>
      <c r="N2329" t="s">
        <v>436</v>
      </c>
      <c r="O2329" t="s">
        <v>202</v>
      </c>
      <c r="P2329" t="s">
        <v>384</v>
      </c>
    </row>
    <row r="2330" spans="1:16" x14ac:dyDescent="0.25">
      <c r="A2330">
        <v>3869</v>
      </c>
      <c r="B2330" t="s">
        <v>360</v>
      </c>
      <c r="E2330" t="s">
        <v>2545</v>
      </c>
      <c r="F2330" t="s">
        <v>347</v>
      </c>
      <c r="G2330" t="s">
        <v>2519</v>
      </c>
      <c r="H2330" t="s">
        <v>198</v>
      </c>
      <c r="I2330" t="s">
        <v>2520</v>
      </c>
      <c r="J2330">
        <v>1971</v>
      </c>
      <c r="K2330">
        <v>47311</v>
      </c>
      <c r="L2330">
        <v>31</v>
      </c>
      <c r="M2330" t="s">
        <v>200</v>
      </c>
      <c r="N2330" t="s">
        <v>383</v>
      </c>
      <c r="O2330" t="s">
        <v>202</v>
      </c>
      <c r="P2330" t="s">
        <v>384</v>
      </c>
    </row>
    <row r="2331" spans="1:16" x14ac:dyDescent="0.25">
      <c r="A2331">
        <v>3870</v>
      </c>
      <c r="B2331" t="s">
        <v>360</v>
      </c>
      <c r="E2331" t="s">
        <v>2546</v>
      </c>
      <c r="F2331" t="s">
        <v>347</v>
      </c>
      <c r="G2331" t="s">
        <v>2519</v>
      </c>
      <c r="H2331" t="s">
        <v>198</v>
      </c>
      <c r="I2331" t="s">
        <v>2520</v>
      </c>
      <c r="J2331">
        <v>1971</v>
      </c>
      <c r="K2331">
        <v>31963</v>
      </c>
      <c r="L2331">
        <v>31</v>
      </c>
      <c r="M2331" t="s">
        <v>200</v>
      </c>
      <c r="N2331" t="s">
        <v>383</v>
      </c>
      <c r="O2331" t="s">
        <v>202</v>
      </c>
      <c r="P2331" t="s">
        <v>384</v>
      </c>
    </row>
    <row r="2332" spans="1:16" x14ac:dyDescent="0.25">
      <c r="A2332">
        <v>3871</v>
      </c>
      <c r="B2332" t="s">
        <v>360</v>
      </c>
      <c r="E2332" t="s">
        <v>2547</v>
      </c>
      <c r="F2332" t="s">
        <v>347</v>
      </c>
      <c r="G2332" t="s">
        <v>2519</v>
      </c>
      <c r="H2332" t="s">
        <v>198</v>
      </c>
      <c r="I2332" t="s">
        <v>2520</v>
      </c>
      <c r="J2332">
        <v>1975</v>
      </c>
      <c r="K2332">
        <v>31484</v>
      </c>
      <c r="L2332">
        <v>31</v>
      </c>
      <c r="M2332" t="s">
        <v>200</v>
      </c>
      <c r="N2332" t="s">
        <v>383</v>
      </c>
      <c r="O2332" t="s">
        <v>202</v>
      </c>
      <c r="P2332" t="s">
        <v>384</v>
      </c>
    </row>
    <row r="2333" spans="1:16" x14ac:dyDescent="0.25">
      <c r="A2333">
        <v>3872</v>
      </c>
      <c r="B2333" t="s">
        <v>360</v>
      </c>
      <c r="E2333" t="s">
        <v>2548</v>
      </c>
      <c r="F2333" t="s">
        <v>347</v>
      </c>
      <c r="G2333" t="s">
        <v>2519</v>
      </c>
      <c r="H2333" t="s">
        <v>198</v>
      </c>
      <c r="I2333" t="s">
        <v>2520</v>
      </c>
      <c r="J2333">
        <v>1975</v>
      </c>
      <c r="K2333">
        <v>60744</v>
      </c>
      <c r="L2333">
        <v>31</v>
      </c>
      <c r="M2333" t="s">
        <v>200</v>
      </c>
      <c r="N2333" t="s">
        <v>436</v>
      </c>
      <c r="O2333" t="s">
        <v>202</v>
      </c>
      <c r="P2333" t="s">
        <v>384</v>
      </c>
    </row>
    <row r="2334" spans="1:16" x14ac:dyDescent="0.25">
      <c r="A2334">
        <v>3873</v>
      </c>
      <c r="B2334" t="s">
        <v>360</v>
      </c>
      <c r="E2334" t="s">
        <v>2549</v>
      </c>
      <c r="F2334" t="s">
        <v>347</v>
      </c>
      <c r="G2334" t="s">
        <v>2519</v>
      </c>
      <c r="H2334" t="s">
        <v>198</v>
      </c>
      <c r="I2334" t="s">
        <v>2520</v>
      </c>
      <c r="J2334">
        <v>1975</v>
      </c>
      <c r="K2334">
        <v>35119</v>
      </c>
      <c r="L2334">
        <v>31</v>
      </c>
      <c r="M2334" t="s">
        <v>200</v>
      </c>
      <c r="N2334" t="s">
        <v>436</v>
      </c>
      <c r="O2334" t="s">
        <v>202</v>
      </c>
      <c r="P2334" t="s">
        <v>384</v>
      </c>
    </row>
    <row r="2335" spans="1:16" x14ac:dyDescent="0.25">
      <c r="A2335">
        <v>3874</v>
      </c>
      <c r="B2335" t="s">
        <v>360</v>
      </c>
      <c r="E2335" t="s">
        <v>2550</v>
      </c>
      <c r="F2335" t="s">
        <v>347</v>
      </c>
      <c r="G2335" t="s">
        <v>2519</v>
      </c>
      <c r="H2335" t="s">
        <v>198</v>
      </c>
      <c r="I2335" t="s">
        <v>2520</v>
      </c>
      <c r="J2335">
        <v>1984</v>
      </c>
      <c r="K2335">
        <v>15117</v>
      </c>
      <c r="L2335">
        <v>31</v>
      </c>
      <c r="M2335" t="s">
        <v>200</v>
      </c>
      <c r="N2335" t="s">
        <v>383</v>
      </c>
      <c r="O2335" t="s">
        <v>202</v>
      </c>
      <c r="P2335" t="s">
        <v>384</v>
      </c>
    </row>
    <row r="2336" spans="1:16" x14ac:dyDescent="0.25">
      <c r="A2336">
        <v>3875</v>
      </c>
      <c r="B2336" t="s">
        <v>360</v>
      </c>
      <c r="E2336" t="s">
        <v>2551</v>
      </c>
      <c r="F2336" t="s">
        <v>347</v>
      </c>
      <c r="G2336" t="s">
        <v>2519</v>
      </c>
      <c r="H2336" t="s">
        <v>198</v>
      </c>
      <c r="I2336" t="s">
        <v>2520</v>
      </c>
      <c r="J2336">
        <v>1967</v>
      </c>
      <c r="K2336">
        <v>52343</v>
      </c>
      <c r="L2336">
        <v>31</v>
      </c>
      <c r="M2336" t="s">
        <v>200</v>
      </c>
      <c r="N2336" t="s">
        <v>436</v>
      </c>
      <c r="O2336" t="s">
        <v>202</v>
      </c>
      <c r="P2336" t="s">
        <v>384</v>
      </c>
    </row>
    <row r="2337" spans="1:16" x14ac:dyDescent="0.25">
      <c r="A2337">
        <v>3876</v>
      </c>
      <c r="B2337" t="s">
        <v>360</v>
      </c>
      <c r="E2337" t="s">
        <v>2552</v>
      </c>
      <c r="F2337" t="s">
        <v>347</v>
      </c>
      <c r="G2337" t="s">
        <v>2519</v>
      </c>
      <c r="H2337" t="s">
        <v>198</v>
      </c>
      <c r="I2337" t="s">
        <v>2520</v>
      </c>
      <c r="J2337">
        <v>1985</v>
      </c>
      <c r="K2337">
        <v>50186</v>
      </c>
      <c r="L2337">
        <v>31</v>
      </c>
      <c r="M2337" t="s">
        <v>200</v>
      </c>
      <c r="N2337" t="s">
        <v>436</v>
      </c>
      <c r="O2337" t="s">
        <v>202</v>
      </c>
      <c r="P2337" t="s">
        <v>384</v>
      </c>
    </row>
    <row r="2338" spans="1:16" x14ac:dyDescent="0.25">
      <c r="A2338">
        <v>3877</v>
      </c>
      <c r="B2338" t="s">
        <v>360</v>
      </c>
      <c r="E2338" t="s">
        <v>2553</v>
      </c>
      <c r="F2338" t="s">
        <v>347</v>
      </c>
      <c r="G2338" t="s">
        <v>2519</v>
      </c>
      <c r="H2338" t="s">
        <v>198</v>
      </c>
      <c r="I2338" t="s">
        <v>2520</v>
      </c>
      <c r="J2338">
        <v>1981</v>
      </c>
      <c r="K2338">
        <v>38933</v>
      </c>
      <c r="L2338">
        <v>31</v>
      </c>
      <c r="M2338" t="s">
        <v>200</v>
      </c>
      <c r="N2338" t="s">
        <v>436</v>
      </c>
      <c r="O2338" t="s">
        <v>202</v>
      </c>
      <c r="P2338" t="s">
        <v>384</v>
      </c>
    </row>
    <row r="2339" spans="1:16" x14ac:dyDescent="0.25">
      <c r="A2339">
        <v>3878</v>
      </c>
      <c r="B2339" t="s">
        <v>360</v>
      </c>
      <c r="E2339" t="s">
        <v>2554</v>
      </c>
      <c r="F2339" t="s">
        <v>347</v>
      </c>
      <c r="G2339" t="s">
        <v>2519</v>
      </c>
      <c r="H2339" t="s">
        <v>198</v>
      </c>
      <c r="I2339" t="s">
        <v>2520</v>
      </c>
      <c r="J2339">
        <v>1981</v>
      </c>
      <c r="K2339">
        <v>48883</v>
      </c>
      <c r="L2339">
        <v>31</v>
      </c>
      <c r="M2339" t="s">
        <v>200</v>
      </c>
      <c r="N2339" t="s">
        <v>436</v>
      </c>
      <c r="O2339" t="s">
        <v>202</v>
      </c>
      <c r="P2339" t="s">
        <v>384</v>
      </c>
    </row>
    <row r="2340" spans="1:16" x14ac:dyDescent="0.25">
      <c r="A2340">
        <v>3879</v>
      </c>
      <c r="B2340" t="s">
        <v>360</v>
      </c>
      <c r="E2340" t="s">
        <v>2555</v>
      </c>
      <c r="F2340" t="s">
        <v>347</v>
      </c>
      <c r="G2340" t="s">
        <v>2519</v>
      </c>
      <c r="H2340" t="s">
        <v>198</v>
      </c>
      <c r="I2340" t="s">
        <v>2520</v>
      </c>
      <c r="J2340">
        <v>1983</v>
      </c>
      <c r="K2340">
        <v>61037</v>
      </c>
      <c r="L2340">
        <v>31</v>
      </c>
      <c r="M2340" t="s">
        <v>200</v>
      </c>
      <c r="N2340" t="s">
        <v>436</v>
      </c>
      <c r="O2340" t="s">
        <v>202</v>
      </c>
      <c r="P2340" t="s">
        <v>384</v>
      </c>
    </row>
    <row r="2341" spans="1:16" x14ac:dyDescent="0.25">
      <c r="A2341">
        <v>3880</v>
      </c>
      <c r="B2341" t="s">
        <v>360</v>
      </c>
      <c r="E2341" t="s">
        <v>2556</v>
      </c>
      <c r="F2341" t="s">
        <v>347</v>
      </c>
      <c r="G2341" t="s">
        <v>2519</v>
      </c>
      <c r="H2341" t="s">
        <v>198</v>
      </c>
      <c r="I2341" t="s">
        <v>2520</v>
      </c>
      <c r="J2341">
        <v>1984</v>
      </c>
      <c r="K2341">
        <v>21491</v>
      </c>
      <c r="L2341">
        <v>31</v>
      </c>
      <c r="M2341" t="s">
        <v>200</v>
      </c>
      <c r="N2341" t="s">
        <v>383</v>
      </c>
      <c r="O2341" t="s">
        <v>202</v>
      </c>
      <c r="P2341" t="s">
        <v>384</v>
      </c>
    </row>
    <row r="2342" spans="1:16" x14ac:dyDescent="0.25">
      <c r="A2342">
        <v>3881</v>
      </c>
      <c r="B2342" t="s">
        <v>360</v>
      </c>
      <c r="E2342" t="s">
        <v>2557</v>
      </c>
      <c r="F2342" t="s">
        <v>347</v>
      </c>
      <c r="G2342" t="s">
        <v>2519</v>
      </c>
      <c r="H2342" t="s">
        <v>198</v>
      </c>
      <c r="I2342" t="s">
        <v>2520</v>
      </c>
      <c r="J2342">
        <v>1971</v>
      </c>
      <c r="K2342">
        <v>4641</v>
      </c>
      <c r="L2342">
        <v>31</v>
      </c>
      <c r="M2342" t="s">
        <v>200</v>
      </c>
      <c r="N2342" t="s">
        <v>383</v>
      </c>
      <c r="O2342" t="s">
        <v>202</v>
      </c>
      <c r="P2342" t="s">
        <v>384</v>
      </c>
    </row>
    <row r="2343" spans="1:16" x14ac:dyDescent="0.25">
      <c r="A2343">
        <v>3882</v>
      </c>
      <c r="B2343" t="s">
        <v>360</v>
      </c>
      <c r="E2343" t="s">
        <v>2558</v>
      </c>
      <c r="F2343" t="s">
        <v>347</v>
      </c>
      <c r="G2343" t="s">
        <v>2519</v>
      </c>
      <c r="H2343" t="s">
        <v>198</v>
      </c>
      <c r="I2343" t="s">
        <v>2520</v>
      </c>
      <c r="J2343">
        <v>1973</v>
      </c>
      <c r="K2343">
        <v>14686</v>
      </c>
      <c r="L2343">
        <v>31</v>
      </c>
      <c r="M2343" t="s">
        <v>200</v>
      </c>
      <c r="N2343" t="s">
        <v>383</v>
      </c>
      <c r="O2343" t="s">
        <v>202</v>
      </c>
      <c r="P2343" t="s">
        <v>384</v>
      </c>
    </row>
    <row r="2344" spans="1:16" x14ac:dyDescent="0.25">
      <c r="A2344">
        <v>3883</v>
      </c>
      <c r="B2344" t="s">
        <v>360</v>
      </c>
      <c r="E2344" t="s">
        <v>2559</v>
      </c>
      <c r="F2344" t="s">
        <v>347</v>
      </c>
      <c r="G2344" t="s">
        <v>2519</v>
      </c>
      <c r="H2344" t="s">
        <v>198</v>
      </c>
      <c r="I2344" t="s">
        <v>2520</v>
      </c>
      <c r="J2344">
        <v>1972</v>
      </c>
      <c r="K2344">
        <v>5930</v>
      </c>
      <c r="L2344">
        <v>31</v>
      </c>
      <c r="M2344" t="s">
        <v>200</v>
      </c>
      <c r="N2344" t="s">
        <v>383</v>
      </c>
      <c r="O2344" t="s">
        <v>202</v>
      </c>
      <c r="P2344" t="s">
        <v>384</v>
      </c>
    </row>
    <row r="2345" spans="1:16" x14ac:dyDescent="0.25">
      <c r="A2345">
        <v>3884</v>
      </c>
      <c r="B2345" t="s">
        <v>360</v>
      </c>
      <c r="E2345" t="s">
        <v>2560</v>
      </c>
      <c r="F2345" t="s">
        <v>347</v>
      </c>
      <c r="G2345" t="s">
        <v>2519</v>
      </c>
      <c r="H2345" t="s">
        <v>198</v>
      </c>
      <c r="I2345" t="s">
        <v>2520</v>
      </c>
      <c r="J2345">
        <v>1972</v>
      </c>
      <c r="K2345">
        <v>3994</v>
      </c>
      <c r="L2345">
        <v>31</v>
      </c>
      <c r="M2345" t="s">
        <v>200</v>
      </c>
      <c r="N2345" t="s">
        <v>383</v>
      </c>
      <c r="O2345" t="s">
        <v>202</v>
      </c>
      <c r="P2345" t="s">
        <v>384</v>
      </c>
    </row>
    <row r="2346" spans="1:16" x14ac:dyDescent="0.25">
      <c r="A2346">
        <v>3885</v>
      </c>
      <c r="B2346" t="s">
        <v>360</v>
      </c>
      <c r="E2346" t="s">
        <v>2561</v>
      </c>
      <c r="F2346" t="s">
        <v>347</v>
      </c>
      <c r="G2346" t="s">
        <v>2519</v>
      </c>
      <c r="H2346" t="s">
        <v>198</v>
      </c>
      <c r="I2346" t="s">
        <v>2520</v>
      </c>
      <c r="J2346">
        <v>1978</v>
      </c>
      <c r="K2346">
        <v>46772</v>
      </c>
      <c r="L2346">
        <v>31</v>
      </c>
      <c r="M2346" t="s">
        <v>200</v>
      </c>
      <c r="N2346" t="s">
        <v>2562</v>
      </c>
      <c r="O2346" t="s">
        <v>202</v>
      </c>
      <c r="P2346" t="s">
        <v>365</v>
      </c>
    </row>
    <row r="2347" spans="1:16" x14ac:dyDescent="0.25">
      <c r="A2347">
        <v>3886</v>
      </c>
      <c r="B2347" t="s">
        <v>360</v>
      </c>
      <c r="E2347" t="s">
        <v>2563</v>
      </c>
      <c r="F2347" t="s">
        <v>347</v>
      </c>
      <c r="G2347" t="s">
        <v>2519</v>
      </c>
      <c r="H2347" t="s">
        <v>198</v>
      </c>
      <c r="I2347" t="s">
        <v>2520</v>
      </c>
      <c r="J2347">
        <v>1976</v>
      </c>
      <c r="K2347">
        <v>7025</v>
      </c>
      <c r="L2347">
        <v>31</v>
      </c>
      <c r="M2347" t="s">
        <v>200</v>
      </c>
      <c r="N2347" t="s">
        <v>383</v>
      </c>
      <c r="O2347" t="s">
        <v>202</v>
      </c>
      <c r="P2347" t="s">
        <v>384</v>
      </c>
    </row>
    <row r="2348" spans="1:16" x14ac:dyDescent="0.25">
      <c r="A2348">
        <v>3887</v>
      </c>
      <c r="B2348" t="s">
        <v>360</v>
      </c>
      <c r="E2348" t="s">
        <v>2564</v>
      </c>
      <c r="F2348" t="s">
        <v>347</v>
      </c>
      <c r="G2348" t="s">
        <v>2519</v>
      </c>
      <c r="H2348" t="s">
        <v>198</v>
      </c>
      <c r="I2348" t="s">
        <v>2520</v>
      </c>
      <c r="J2348">
        <v>1972</v>
      </c>
      <c r="K2348">
        <v>16401</v>
      </c>
      <c r="L2348">
        <v>31</v>
      </c>
      <c r="M2348" t="s">
        <v>200</v>
      </c>
      <c r="N2348" t="s">
        <v>383</v>
      </c>
      <c r="O2348" t="s">
        <v>202</v>
      </c>
      <c r="P2348" t="s">
        <v>384</v>
      </c>
    </row>
    <row r="2349" spans="1:16" x14ac:dyDescent="0.25">
      <c r="A2349">
        <v>3888</v>
      </c>
      <c r="B2349" t="s">
        <v>360</v>
      </c>
      <c r="E2349" t="s">
        <v>2565</v>
      </c>
      <c r="F2349" t="s">
        <v>347</v>
      </c>
      <c r="G2349" t="s">
        <v>2519</v>
      </c>
      <c r="H2349" t="s">
        <v>198</v>
      </c>
      <c r="I2349" t="s">
        <v>2520</v>
      </c>
      <c r="J2349">
        <v>1970</v>
      </c>
      <c r="K2349">
        <v>26895</v>
      </c>
      <c r="L2349">
        <v>31</v>
      </c>
      <c r="M2349" t="s">
        <v>200</v>
      </c>
      <c r="N2349" t="s">
        <v>383</v>
      </c>
      <c r="O2349" t="s">
        <v>202</v>
      </c>
      <c r="P2349" t="s">
        <v>384</v>
      </c>
    </row>
    <row r="2350" spans="1:16" x14ac:dyDescent="0.25">
      <c r="A2350">
        <v>3889</v>
      </c>
      <c r="B2350" t="s">
        <v>360</v>
      </c>
      <c r="E2350" t="s">
        <v>2566</v>
      </c>
      <c r="F2350" t="s">
        <v>347</v>
      </c>
      <c r="G2350" t="s">
        <v>2519</v>
      </c>
      <c r="H2350" t="s">
        <v>198</v>
      </c>
      <c r="I2350" t="s">
        <v>2520</v>
      </c>
      <c r="J2350">
        <v>1981</v>
      </c>
      <c r="K2350">
        <v>22803</v>
      </c>
      <c r="L2350">
        <v>31</v>
      </c>
      <c r="M2350" t="s">
        <v>200</v>
      </c>
      <c r="N2350" t="s">
        <v>383</v>
      </c>
      <c r="O2350" t="s">
        <v>202</v>
      </c>
      <c r="P2350" t="s">
        <v>384</v>
      </c>
    </row>
    <row r="2351" spans="1:16" x14ac:dyDescent="0.25">
      <c r="A2351">
        <v>3890</v>
      </c>
      <c r="B2351" t="s">
        <v>360</v>
      </c>
      <c r="E2351" t="s">
        <v>2567</v>
      </c>
      <c r="F2351" t="s">
        <v>347</v>
      </c>
      <c r="G2351" t="s">
        <v>2519</v>
      </c>
      <c r="H2351" t="s">
        <v>198</v>
      </c>
      <c r="I2351" t="s">
        <v>2520</v>
      </c>
      <c r="J2351">
        <v>1981</v>
      </c>
      <c r="K2351">
        <v>27842</v>
      </c>
      <c r="L2351">
        <v>31</v>
      </c>
      <c r="M2351" t="s">
        <v>200</v>
      </c>
      <c r="N2351" t="s">
        <v>383</v>
      </c>
      <c r="O2351" t="s">
        <v>202</v>
      </c>
      <c r="P2351" t="s">
        <v>384</v>
      </c>
    </row>
    <row r="2352" spans="1:16" x14ac:dyDescent="0.25">
      <c r="A2352">
        <v>3891</v>
      </c>
      <c r="B2352" t="s">
        <v>360</v>
      </c>
      <c r="E2352" t="s">
        <v>2568</v>
      </c>
      <c r="F2352" t="s">
        <v>347</v>
      </c>
      <c r="G2352" t="s">
        <v>2519</v>
      </c>
      <c r="H2352" t="s">
        <v>198</v>
      </c>
      <c r="I2352" t="s">
        <v>2520</v>
      </c>
      <c r="J2352">
        <v>1981</v>
      </c>
      <c r="K2352">
        <v>5382</v>
      </c>
      <c r="L2352">
        <v>31</v>
      </c>
      <c r="M2352" t="s">
        <v>200</v>
      </c>
      <c r="N2352" t="s">
        <v>383</v>
      </c>
      <c r="O2352" t="s">
        <v>202</v>
      </c>
      <c r="P2352" t="s">
        <v>384</v>
      </c>
    </row>
    <row r="2353" spans="1:16" x14ac:dyDescent="0.25">
      <c r="A2353">
        <v>3892</v>
      </c>
      <c r="B2353" t="s">
        <v>360</v>
      </c>
      <c r="E2353" t="s">
        <v>2569</v>
      </c>
      <c r="F2353" t="s">
        <v>347</v>
      </c>
      <c r="G2353" t="s">
        <v>2519</v>
      </c>
      <c r="H2353" t="s">
        <v>198</v>
      </c>
      <c r="I2353" t="s">
        <v>2520</v>
      </c>
      <c r="J2353">
        <v>1982</v>
      </c>
      <c r="K2353">
        <v>21688</v>
      </c>
      <c r="L2353">
        <v>31</v>
      </c>
      <c r="M2353" t="s">
        <v>200</v>
      </c>
      <c r="N2353" t="s">
        <v>467</v>
      </c>
      <c r="O2353" t="s">
        <v>202</v>
      </c>
      <c r="P2353" t="s">
        <v>365</v>
      </c>
    </row>
    <row r="2354" spans="1:16" x14ac:dyDescent="0.25">
      <c r="A2354">
        <v>3893</v>
      </c>
      <c r="B2354" t="s">
        <v>360</v>
      </c>
      <c r="E2354" t="s">
        <v>2570</v>
      </c>
      <c r="F2354" t="s">
        <v>347</v>
      </c>
      <c r="G2354" t="s">
        <v>2519</v>
      </c>
      <c r="H2354" t="s">
        <v>198</v>
      </c>
      <c r="I2354" t="s">
        <v>2520</v>
      </c>
      <c r="J2354">
        <v>1982</v>
      </c>
      <c r="K2354">
        <v>30671</v>
      </c>
      <c r="L2354">
        <v>31</v>
      </c>
      <c r="M2354" t="s">
        <v>200</v>
      </c>
      <c r="N2354" t="s">
        <v>383</v>
      </c>
      <c r="O2354" t="s">
        <v>202</v>
      </c>
      <c r="P2354" t="s">
        <v>384</v>
      </c>
    </row>
    <row r="2355" spans="1:16" x14ac:dyDescent="0.25">
      <c r="A2355">
        <v>3894</v>
      </c>
      <c r="B2355" t="s">
        <v>360</v>
      </c>
      <c r="E2355" t="s">
        <v>2571</v>
      </c>
      <c r="F2355" t="s">
        <v>347</v>
      </c>
      <c r="G2355" t="s">
        <v>2519</v>
      </c>
      <c r="H2355" t="s">
        <v>198</v>
      </c>
      <c r="I2355" t="s">
        <v>2520</v>
      </c>
      <c r="J2355">
        <v>1983</v>
      </c>
      <c r="K2355">
        <v>107275</v>
      </c>
      <c r="L2355">
        <v>31</v>
      </c>
      <c r="M2355" t="s">
        <v>200</v>
      </c>
      <c r="N2355" t="s">
        <v>436</v>
      </c>
      <c r="O2355" t="s">
        <v>202</v>
      </c>
      <c r="P2355" t="s">
        <v>384</v>
      </c>
    </row>
    <row r="2356" spans="1:16" x14ac:dyDescent="0.25">
      <c r="A2356">
        <v>3895</v>
      </c>
      <c r="B2356" t="s">
        <v>360</v>
      </c>
      <c r="E2356" t="s">
        <v>2572</v>
      </c>
      <c r="F2356" t="s">
        <v>347</v>
      </c>
      <c r="G2356" t="s">
        <v>2519</v>
      </c>
      <c r="H2356" t="s">
        <v>198</v>
      </c>
      <c r="I2356" t="s">
        <v>2520</v>
      </c>
      <c r="J2356">
        <v>1984</v>
      </c>
      <c r="K2356">
        <v>65128</v>
      </c>
      <c r="L2356">
        <v>31</v>
      </c>
      <c r="M2356" t="s">
        <v>200</v>
      </c>
      <c r="N2356" t="s">
        <v>436</v>
      </c>
      <c r="O2356" t="s">
        <v>202</v>
      </c>
      <c r="P2356" t="s">
        <v>384</v>
      </c>
    </row>
    <row r="2357" spans="1:16" x14ac:dyDescent="0.25">
      <c r="A2357">
        <v>3896</v>
      </c>
      <c r="B2357" t="s">
        <v>360</v>
      </c>
      <c r="E2357" t="s">
        <v>2573</v>
      </c>
      <c r="F2357" t="s">
        <v>347</v>
      </c>
      <c r="G2357" t="s">
        <v>2519</v>
      </c>
      <c r="H2357" t="s">
        <v>198</v>
      </c>
      <c r="I2357" t="s">
        <v>2520</v>
      </c>
      <c r="J2357">
        <v>1984</v>
      </c>
      <c r="K2357">
        <v>13198</v>
      </c>
      <c r="L2357">
        <v>31</v>
      </c>
      <c r="M2357" t="s">
        <v>200</v>
      </c>
      <c r="N2357" t="s">
        <v>436</v>
      </c>
      <c r="O2357" t="s">
        <v>202</v>
      </c>
      <c r="P2357" t="s">
        <v>384</v>
      </c>
    </row>
    <row r="2358" spans="1:16" x14ac:dyDescent="0.25">
      <c r="A2358">
        <v>3897</v>
      </c>
      <c r="B2358" t="s">
        <v>360</v>
      </c>
      <c r="E2358" t="s">
        <v>2573</v>
      </c>
      <c r="F2358" t="s">
        <v>347</v>
      </c>
      <c r="G2358" t="s">
        <v>2519</v>
      </c>
      <c r="H2358" t="s">
        <v>198</v>
      </c>
      <c r="I2358" t="s">
        <v>2520</v>
      </c>
      <c r="J2358">
        <v>1984</v>
      </c>
      <c r="K2358">
        <v>40164</v>
      </c>
      <c r="L2358">
        <v>31</v>
      </c>
      <c r="M2358" t="s">
        <v>200</v>
      </c>
      <c r="N2358" t="s">
        <v>436</v>
      </c>
      <c r="O2358" t="s">
        <v>202</v>
      </c>
      <c r="P2358" t="s">
        <v>384</v>
      </c>
    </row>
    <row r="2359" spans="1:16" x14ac:dyDescent="0.25">
      <c r="A2359">
        <v>3898</v>
      </c>
      <c r="B2359" t="s">
        <v>360</v>
      </c>
      <c r="E2359" t="s">
        <v>2574</v>
      </c>
      <c r="F2359" t="s">
        <v>347</v>
      </c>
      <c r="G2359" t="s">
        <v>2519</v>
      </c>
      <c r="H2359" t="s">
        <v>198</v>
      </c>
      <c r="I2359" t="s">
        <v>2520</v>
      </c>
      <c r="J2359">
        <v>1984</v>
      </c>
      <c r="K2359">
        <v>11011</v>
      </c>
      <c r="L2359">
        <v>31</v>
      </c>
      <c r="M2359" t="s">
        <v>200</v>
      </c>
      <c r="N2359" t="s">
        <v>383</v>
      </c>
      <c r="O2359" t="s">
        <v>202</v>
      </c>
      <c r="P2359" t="s">
        <v>384</v>
      </c>
    </row>
    <row r="2360" spans="1:16" x14ac:dyDescent="0.25">
      <c r="A2360">
        <v>3899</v>
      </c>
      <c r="B2360" t="s">
        <v>360</v>
      </c>
      <c r="E2360" t="s">
        <v>2575</v>
      </c>
      <c r="F2360" t="s">
        <v>347</v>
      </c>
      <c r="G2360" t="s">
        <v>2519</v>
      </c>
      <c r="H2360" t="s">
        <v>198</v>
      </c>
      <c r="I2360" t="s">
        <v>2520</v>
      </c>
      <c r="J2360">
        <v>1985</v>
      </c>
      <c r="K2360">
        <v>55154</v>
      </c>
      <c r="L2360">
        <v>31</v>
      </c>
      <c r="M2360" t="s">
        <v>200</v>
      </c>
      <c r="N2360" t="s">
        <v>436</v>
      </c>
      <c r="O2360" t="s">
        <v>202</v>
      </c>
      <c r="P2360" t="s">
        <v>384</v>
      </c>
    </row>
    <row r="2361" spans="1:16" x14ac:dyDescent="0.25">
      <c r="A2361">
        <v>3900</v>
      </c>
      <c r="B2361" t="s">
        <v>360</v>
      </c>
      <c r="E2361" t="s">
        <v>2576</v>
      </c>
      <c r="F2361" t="s">
        <v>347</v>
      </c>
      <c r="G2361" t="s">
        <v>2519</v>
      </c>
      <c r="H2361" t="s">
        <v>198</v>
      </c>
      <c r="I2361" t="s">
        <v>2520</v>
      </c>
      <c r="J2361">
        <v>1986</v>
      </c>
      <c r="K2361">
        <v>6107</v>
      </c>
      <c r="L2361">
        <v>31</v>
      </c>
      <c r="M2361" t="s">
        <v>200</v>
      </c>
      <c r="N2361" t="s">
        <v>364</v>
      </c>
      <c r="O2361" t="s">
        <v>202</v>
      </c>
      <c r="P2361" t="s">
        <v>365</v>
      </c>
    </row>
    <row r="2362" spans="1:16" x14ac:dyDescent="0.25">
      <c r="A2362">
        <v>3901</v>
      </c>
      <c r="B2362" t="s">
        <v>360</v>
      </c>
      <c r="E2362" t="s">
        <v>2577</v>
      </c>
      <c r="F2362" t="s">
        <v>347</v>
      </c>
      <c r="G2362" t="s">
        <v>2519</v>
      </c>
      <c r="H2362" t="s">
        <v>198</v>
      </c>
      <c r="I2362" t="s">
        <v>2520</v>
      </c>
      <c r="J2362">
        <v>1986</v>
      </c>
      <c r="K2362">
        <v>11113</v>
      </c>
      <c r="L2362">
        <v>31</v>
      </c>
      <c r="M2362" t="s">
        <v>200</v>
      </c>
      <c r="N2362" t="s">
        <v>467</v>
      </c>
      <c r="O2362" t="s">
        <v>202</v>
      </c>
      <c r="P2362" t="s">
        <v>365</v>
      </c>
    </row>
    <row r="2363" spans="1:16" x14ac:dyDescent="0.25">
      <c r="A2363">
        <v>3902</v>
      </c>
      <c r="B2363" t="s">
        <v>360</v>
      </c>
      <c r="E2363" t="s">
        <v>2578</v>
      </c>
      <c r="F2363" t="s">
        <v>347</v>
      </c>
      <c r="G2363" t="s">
        <v>2519</v>
      </c>
      <c r="H2363" t="s">
        <v>198</v>
      </c>
      <c r="I2363" t="s">
        <v>2520</v>
      </c>
      <c r="J2363">
        <v>1971</v>
      </c>
      <c r="K2363">
        <v>24879</v>
      </c>
      <c r="L2363">
        <v>31</v>
      </c>
      <c r="M2363" t="s">
        <v>200</v>
      </c>
      <c r="N2363" t="s">
        <v>383</v>
      </c>
      <c r="O2363" t="s">
        <v>202</v>
      </c>
      <c r="P2363" t="s">
        <v>384</v>
      </c>
    </row>
    <row r="2364" spans="1:16" x14ac:dyDescent="0.25">
      <c r="A2364">
        <v>3903</v>
      </c>
      <c r="B2364" t="s">
        <v>360</v>
      </c>
      <c r="E2364" t="s">
        <v>2579</v>
      </c>
      <c r="F2364" t="s">
        <v>347</v>
      </c>
      <c r="G2364" t="s">
        <v>2519</v>
      </c>
      <c r="H2364" t="s">
        <v>198</v>
      </c>
      <c r="I2364" t="s">
        <v>2520</v>
      </c>
      <c r="J2364">
        <v>1982</v>
      </c>
      <c r="K2364">
        <v>24619</v>
      </c>
      <c r="L2364">
        <v>31</v>
      </c>
      <c r="M2364" t="s">
        <v>200</v>
      </c>
      <c r="N2364" t="s">
        <v>383</v>
      </c>
      <c r="O2364" t="s">
        <v>202</v>
      </c>
      <c r="P2364" t="s">
        <v>384</v>
      </c>
    </row>
    <row r="2365" spans="1:16" x14ac:dyDescent="0.25">
      <c r="A2365">
        <v>3904</v>
      </c>
      <c r="B2365" t="s">
        <v>360</v>
      </c>
      <c r="E2365" t="s">
        <v>2580</v>
      </c>
      <c r="F2365" t="s">
        <v>347</v>
      </c>
      <c r="G2365" t="s">
        <v>2519</v>
      </c>
      <c r="H2365" t="s">
        <v>198</v>
      </c>
      <c r="I2365" t="s">
        <v>2520</v>
      </c>
      <c r="J2365">
        <v>1983</v>
      </c>
      <c r="K2365">
        <v>34314</v>
      </c>
      <c r="L2365">
        <v>31</v>
      </c>
      <c r="M2365" t="s">
        <v>200</v>
      </c>
      <c r="N2365" t="s">
        <v>383</v>
      </c>
      <c r="O2365" t="s">
        <v>202</v>
      </c>
      <c r="P2365" t="s">
        <v>384</v>
      </c>
    </row>
    <row r="2366" spans="1:16" x14ac:dyDescent="0.25">
      <c r="A2366">
        <v>3905</v>
      </c>
      <c r="B2366" t="s">
        <v>360</v>
      </c>
      <c r="E2366" t="s">
        <v>2581</v>
      </c>
      <c r="F2366" t="s">
        <v>347</v>
      </c>
      <c r="G2366" t="s">
        <v>2519</v>
      </c>
      <c r="H2366" t="s">
        <v>198</v>
      </c>
      <c r="I2366" t="s">
        <v>2520</v>
      </c>
      <c r="J2366">
        <v>1986</v>
      </c>
      <c r="K2366">
        <v>12701</v>
      </c>
      <c r="L2366">
        <v>31</v>
      </c>
      <c r="M2366" t="s">
        <v>200</v>
      </c>
      <c r="N2366" t="s">
        <v>467</v>
      </c>
      <c r="O2366" t="s">
        <v>202</v>
      </c>
      <c r="P2366" t="s">
        <v>365</v>
      </c>
    </row>
    <row r="2367" spans="1:16" x14ac:dyDescent="0.25">
      <c r="A2367">
        <v>3906</v>
      </c>
      <c r="B2367" t="s">
        <v>360</v>
      </c>
      <c r="E2367" t="s">
        <v>2582</v>
      </c>
      <c r="F2367" t="s">
        <v>347</v>
      </c>
      <c r="G2367" t="s">
        <v>2519</v>
      </c>
      <c r="H2367" t="s">
        <v>198</v>
      </c>
      <c r="I2367" t="s">
        <v>2520</v>
      </c>
      <c r="J2367">
        <v>1974</v>
      </c>
      <c r="K2367">
        <v>20640</v>
      </c>
      <c r="L2367">
        <v>31</v>
      </c>
      <c r="M2367" t="s">
        <v>200</v>
      </c>
      <c r="N2367" t="s">
        <v>383</v>
      </c>
      <c r="O2367" t="s">
        <v>202</v>
      </c>
      <c r="P2367" t="s">
        <v>384</v>
      </c>
    </row>
    <row r="2368" spans="1:16" x14ac:dyDescent="0.25">
      <c r="A2368">
        <v>3907</v>
      </c>
      <c r="B2368" t="s">
        <v>360</v>
      </c>
      <c r="E2368" t="s">
        <v>2583</v>
      </c>
      <c r="F2368" t="s">
        <v>347</v>
      </c>
      <c r="G2368" t="s">
        <v>2519</v>
      </c>
      <c r="H2368" t="s">
        <v>198</v>
      </c>
      <c r="I2368" t="s">
        <v>2520</v>
      </c>
      <c r="J2368">
        <v>1981</v>
      </c>
      <c r="K2368">
        <v>44497</v>
      </c>
      <c r="L2368">
        <v>31</v>
      </c>
      <c r="M2368" t="s">
        <v>200</v>
      </c>
      <c r="N2368" t="s">
        <v>383</v>
      </c>
      <c r="O2368" t="s">
        <v>202</v>
      </c>
      <c r="P2368" t="s">
        <v>384</v>
      </c>
    </row>
    <row r="2369" spans="1:16" x14ac:dyDescent="0.25">
      <c r="A2369">
        <v>3912</v>
      </c>
      <c r="B2369" t="s">
        <v>360</v>
      </c>
      <c r="E2369" t="s">
        <v>2584</v>
      </c>
      <c r="F2369" t="s">
        <v>347</v>
      </c>
      <c r="G2369" t="s">
        <v>2519</v>
      </c>
      <c r="H2369" t="s">
        <v>198</v>
      </c>
      <c r="I2369" t="s">
        <v>2520</v>
      </c>
      <c r="J2369">
        <v>1972</v>
      </c>
      <c r="K2369">
        <v>99110</v>
      </c>
      <c r="L2369">
        <v>31</v>
      </c>
      <c r="M2369" t="s">
        <v>200</v>
      </c>
      <c r="N2369" t="s">
        <v>436</v>
      </c>
      <c r="O2369" t="s">
        <v>202</v>
      </c>
      <c r="P2369" t="s">
        <v>384</v>
      </c>
    </row>
    <row r="2370" spans="1:16" x14ac:dyDescent="0.25">
      <c r="A2370">
        <v>3913</v>
      </c>
      <c r="B2370" t="s">
        <v>360</v>
      </c>
      <c r="E2370" t="s">
        <v>2585</v>
      </c>
      <c r="F2370" t="s">
        <v>347</v>
      </c>
      <c r="G2370" t="s">
        <v>2519</v>
      </c>
      <c r="H2370" t="s">
        <v>198</v>
      </c>
      <c r="I2370" t="s">
        <v>2520</v>
      </c>
      <c r="J2370">
        <v>1973</v>
      </c>
      <c r="K2370">
        <v>48947</v>
      </c>
      <c r="L2370">
        <v>31</v>
      </c>
      <c r="M2370" t="s">
        <v>200</v>
      </c>
      <c r="N2370" t="s">
        <v>436</v>
      </c>
      <c r="O2370" t="s">
        <v>202</v>
      </c>
      <c r="P2370" t="s">
        <v>384</v>
      </c>
    </row>
    <row r="2371" spans="1:16" x14ac:dyDescent="0.25">
      <c r="A2371">
        <v>3914</v>
      </c>
      <c r="B2371" t="s">
        <v>360</v>
      </c>
      <c r="E2371" t="s">
        <v>2586</v>
      </c>
      <c r="F2371" t="s">
        <v>347</v>
      </c>
      <c r="G2371" t="s">
        <v>2519</v>
      </c>
      <c r="H2371" t="s">
        <v>198</v>
      </c>
      <c r="I2371" t="s">
        <v>2520</v>
      </c>
      <c r="J2371">
        <v>1974</v>
      </c>
      <c r="K2371">
        <v>231231</v>
      </c>
      <c r="L2371">
        <v>31</v>
      </c>
      <c r="M2371" t="s">
        <v>200</v>
      </c>
      <c r="N2371" t="s">
        <v>436</v>
      </c>
      <c r="O2371" t="s">
        <v>202</v>
      </c>
      <c r="P2371" t="s">
        <v>384</v>
      </c>
    </row>
    <row r="2372" spans="1:16" x14ac:dyDescent="0.25">
      <c r="A2372">
        <v>3915</v>
      </c>
      <c r="B2372" t="s">
        <v>360</v>
      </c>
      <c r="E2372" t="s">
        <v>2587</v>
      </c>
      <c r="F2372" t="s">
        <v>347</v>
      </c>
      <c r="G2372" t="s">
        <v>2519</v>
      </c>
      <c r="H2372" t="s">
        <v>198</v>
      </c>
      <c r="I2372" t="s">
        <v>2520</v>
      </c>
      <c r="J2372">
        <v>1977</v>
      </c>
      <c r="K2372">
        <v>31304</v>
      </c>
      <c r="L2372">
        <v>31</v>
      </c>
      <c r="M2372" t="s">
        <v>200</v>
      </c>
      <c r="N2372" t="s">
        <v>436</v>
      </c>
      <c r="O2372" t="s">
        <v>202</v>
      </c>
      <c r="P2372" t="s">
        <v>384</v>
      </c>
    </row>
    <row r="2373" spans="1:16" x14ac:dyDescent="0.25">
      <c r="A2373">
        <v>3916</v>
      </c>
      <c r="B2373" t="s">
        <v>360</v>
      </c>
      <c r="E2373" t="s">
        <v>2588</v>
      </c>
      <c r="F2373" t="s">
        <v>347</v>
      </c>
      <c r="G2373" t="s">
        <v>2519</v>
      </c>
      <c r="H2373" t="s">
        <v>198</v>
      </c>
      <c r="I2373" t="s">
        <v>2520</v>
      </c>
      <c r="J2373">
        <v>1977</v>
      </c>
      <c r="K2373">
        <v>39448</v>
      </c>
      <c r="L2373">
        <v>31</v>
      </c>
      <c r="M2373" t="s">
        <v>200</v>
      </c>
      <c r="N2373" t="s">
        <v>436</v>
      </c>
      <c r="O2373" t="s">
        <v>202</v>
      </c>
      <c r="P2373" t="s">
        <v>384</v>
      </c>
    </row>
    <row r="2374" spans="1:16" x14ac:dyDescent="0.25">
      <c r="A2374">
        <v>3917</v>
      </c>
      <c r="B2374" t="s">
        <v>360</v>
      </c>
      <c r="E2374" t="s">
        <v>2589</v>
      </c>
      <c r="F2374" t="s">
        <v>347</v>
      </c>
      <c r="G2374" t="s">
        <v>2519</v>
      </c>
      <c r="H2374" t="s">
        <v>198</v>
      </c>
      <c r="I2374" t="s">
        <v>2520</v>
      </c>
      <c r="J2374">
        <v>1977</v>
      </c>
      <c r="K2374">
        <v>24595</v>
      </c>
      <c r="L2374">
        <v>31</v>
      </c>
      <c r="M2374" t="s">
        <v>200</v>
      </c>
      <c r="N2374" t="s">
        <v>436</v>
      </c>
      <c r="O2374" t="s">
        <v>202</v>
      </c>
      <c r="P2374" t="s">
        <v>384</v>
      </c>
    </row>
    <row r="2375" spans="1:16" x14ac:dyDescent="0.25">
      <c r="A2375">
        <v>3918</v>
      </c>
      <c r="B2375" t="s">
        <v>360</v>
      </c>
      <c r="E2375" t="s">
        <v>2590</v>
      </c>
      <c r="F2375" t="s">
        <v>347</v>
      </c>
      <c r="G2375" t="s">
        <v>2519</v>
      </c>
      <c r="H2375" t="s">
        <v>198</v>
      </c>
      <c r="I2375" t="s">
        <v>2520</v>
      </c>
      <c r="J2375">
        <v>1977</v>
      </c>
      <c r="K2375">
        <v>17835</v>
      </c>
      <c r="L2375">
        <v>31</v>
      </c>
      <c r="M2375" t="s">
        <v>200</v>
      </c>
      <c r="N2375" t="s">
        <v>436</v>
      </c>
      <c r="O2375" t="s">
        <v>202</v>
      </c>
      <c r="P2375" t="s">
        <v>384</v>
      </c>
    </row>
    <row r="2376" spans="1:16" x14ac:dyDescent="0.25">
      <c r="A2376">
        <v>3921</v>
      </c>
      <c r="B2376" t="s">
        <v>360</v>
      </c>
      <c r="E2376" t="s">
        <v>2591</v>
      </c>
      <c r="F2376" t="s">
        <v>347</v>
      </c>
      <c r="G2376" t="s">
        <v>2519</v>
      </c>
      <c r="H2376" t="s">
        <v>198</v>
      </c>
      <c r="I2376" t="s">
        <v>2520</v>
      </c>
      <c r="J2376">
        <v>1978</v>
      </c>
      <c r="K2376">
        <v>45064</v>
      </c>
      <c r="L2376">
        <v>31</v>
      </c>
      <c r="M2376" t="s">
        <v>200</v>
      </c>
      <c r="N2376" t="s">
        <v>436</v>
      </c>
      <c r="O2376" t="s">
        <v>202</v>
      </c>
      <c r="P2376" t="s">
        <v>384</v>
      </c>
    </row>
    <row r="2377" spans="1:16" x14ac:dyDescent="0.25">
      <c r="A2377">
        <v>3922</v>
      </c>
      <c r="B2377" t="s">
        <v>360</v>
      </c>
      <c r="E2377" t="s">
        <v>2592</v>
      </c>
      <c r="F2377" t="s">
        <v>347</v>
      </c>
      <c r="G2377" t="s">
        <v>2519</v>
      </c>
      <c r="H2377" t="s">
        <v>198</v>
      </c>
      <c r="I2377" t="s">
        <v>2520</v>
      </c>
      <c r="J2377">
        <v>1980</v>
      </c>
      <c r="K2377">
        <v>61258</v>
      </c>
      <c r="L2377">
        <v>31</v>
      </c>
      <c r="M2377" t="s">
        <v>200</v>
      </c>
      <c r="N2377" t="s">
        <v>436</v>
      </c>
      <c r="O2377" t="s">
        <v>202</v>
      </c>
      <c r="P2377" t="s">
        <v>384</v>
      </c>
    </row>
    <row r="2378" spans="1:16" x14ac:dyDescent="0.25">
      <c r="A2378">
        <v>3923</v>
      </c>
      <c r="B2378" t="s">
        <v>360</v>
      </c>
      <c r="E2378" t="s">
        <v>2593</v>
      </c>
      <c r="F2378" t="s">
        <v>347</v>
      </c>
      <c r="G2378" t="s">
        <v>2519</v>
      </c>
      <c r="H2378" t="s">
        <v>198</v>
      </c>
      <c r="I2378" t="s">
        <v>2520</v>
      </c>
      <c r="J2378">
        <v>1980</v>
      </c>
      <c r="K2378">
        <v>11140</v>
      </c>
      <c r="L2378">
        <v>31</v>
      </c>
      <c r="M2378" t="s">
        <v>200</v>
      </c>
      <c r="N2378" t="s">
        <v>436</v>
      </c>
      <c r="O2378" t="s">
        <v>202</v>
      </c>
      <c r="P2378" t="s">
        <v>384</v>
      </c>
    </row>
    <row r="2379" spans="1:16" x14ac:dyDescent="0.25">
      <c r="A2379">
        <v>3925</v>
      </c>
      <c r="B2379" t="s">
        <v>360</v>
      </c>
      <c r="E2379" t="s">
        <v>2594</v>
      </c>
      <c r="F2379" t="s">
        <v>347</v>
      </c>
      <c r="G2379" t="s">
        <v>2501</v>
      </c>
      <c r="H2379" t="s">
        <v>198</v>
      </c>
      <c r="I2379" t="s">
        <v>2502</v>
      </c>
      <c r="J2379">
        <v>1972</v>
      </c>
      <c r="K2379">
        <v>24358</v>
      </c>
      <c r="L2379">
        <v>12</v>
      </c>
      <c r="M2379" t="s">
        <v>200</v>
      </c>
      <c r="N2379" t="s">
        <v>383</v>
      </c>
      <c r="O2379" t="s">
        <v>202</v>
      </c>
      <c r="P2379" t="s">
        <v>384</v>
      </c>
    </row>
    <row r="2380" spans="1:16" x14ac:dyDescent="0.25">
      <c r="A2380">
        <v>3926</v>
      </c>
      <c r="B2380" t="s">
        <v>360</v>
      </c>
      <c r="E2380" t="s">
        <v>2595</v>
      </c>
      <c r="F2380" t="s">
        <v>347</v>
      </c>
      <c r="G2380" t="s">
        <v>2501</v>
      </c>
      <c r="H2380" t="s">
        <v>198</v>
      </c>
      <c r="I2380" t="s">
        <v>2502</v>
      </c>
      <c r="J2380">
        <v>1978</v>
      </c>
      <c r="K2380">
        <v>1275</v>
      </c>
      <c r="L2380">
        <v>12</v>
      </c>
      <c r="M2380" t="s">
        <v>200</v>
      </c>
      <c r="N2380" t="s">
        <v>467</v>
      </c>
      <c r="O2380" t="s">
        <v>202</v>
      </c>
      <c r="P2380" t="s">
        <v>365</v>
      </c>
    </row>
    <row r="2381" spans="1:16" x14ac:dyDescent="0.25">
      <c r="A2381">
        <v>3929</v>
      </c>
      <c r="B2381" t="s">
        <v>360</v>
      </c>
      <c r="E2381" t="s">
        <v>2596</v>
      </c>
      <c r="F2381" t="s">
        <v>347</v>
      </c>
      <c r="G2381" t="s">
        <v>2501</v>
      </c>
      <c r="H2381" t="s">
        <v>198</v>
      </c>
      <c r="I2381" t="s">
        <v>2502</v>
      </c>
      <c r="J2381">
        <v>1982</v>
      </c>
      <c r="K2381">
        <v>29024</v>
      </c>
      <c r="L2381">
        <v>12</v>
      </c>
      <c r="M2381" t="s">
        <v>200</v>
      </c>
      <c r="N2381" t="s">
        <v>467</v>
      </c>
      <c r="O2381" t="s">
        <v>202</v>
      </c>
      <c r="P2381" t="s">
        <v>365</v>
      </c>
    </row>
    <row r="2382" spans="1:16" x14ac:dyDescent="0.25">
      <c r="A2382">
        <v>3930</v>
      </c>
      <c r="B2382" t="s">
        <v>425</v>
      </c>
      <c r="E2382" t="s">
        <v>2597</v>
      </c>
      <c r="F2382" t="s">
        <v>347</v>
      </c>
      <c r="G2382" t="s">
        <v>2501</v>
      </c>
      <c r="H2382" t="s">
        <v>198</v>
      </c>
      <c r="I2382" t="s">
        <v>2502</v>
      </c>
      <c r="J2382">
        <v>1966</v>
      </c>
      <c r="K2382">
        <v>5038</v>
      </c>
      <c r="L2382">
        <v>12</v>
      </c>
      <c r="M2382" t="s">
        <v>200</v>
      </c>
      <c r="N2382" t="s">
        <v>383</v>
      </c>
      <c r="O2382" t="s">
        <v>202</v>
      </c>
      <c r="P2382" t="s">
        <v>1674</v>
      </c>
    </row>
    <row r="2383" spans="1:16" x14ac:dyDescent="0.25">
      <c r="A2383">
        <v>3931</v>
      </c>
      <c r="B2383" t="s">
        <v>399</v>
      </c>
      <c r="E2383" t="s">
        <v>2598</v>
      </c>
      <c r="F2383" t="s">
        <v>347</v>
      </c>
      <c r="G2383" t="s">
        <v>2501</v>
      </c>
      <c r="H2383" t="s">
        <v>198</v>
      </c>
      <c r="I2383" t="s">
        <v>2502</v>
      </c>
      <c r="J2383">
        <v>1978</v>
      </c>
      <c r="K2383">
        <v>237825</v>
      </c>
      <c r="L2383">
        <v>12</v>
      </c>
      <c r="M2383" t="s">
        <v>200</v>
      </c>
      <c r="N2383" t="s">
        <v>1097</v>
      </c>
      <c r="O2383" t="s">
        <v>202</v>
      </c>
      <c r="P2383" t="s">
        <v>2599</v>
      </c>
    </row>
    <row r="2384" spans="1:16" x14ac:dyDescent="0.25">
      <c r="A2384">
        <v>3932</v>
      </c>
      <c r="B2384" t="s">
        <v>399</v>
      </c>
      <c r="E2384" t="s">
        <v>2600</v>
      </c>
      <c r="F2384" t="s">
        <v>347</v>
      </c>
      <c r="G2384" t="s">
        <v>2501</v>
      </c>
      <c r="H2384" t="s">
        <v>198</v>
      </c>
      <c r="I2384" t="s">
        <v>2502</v>
      </c>
      <c r="J2384">
        <v>1980</v>
      </c>
      <c r="K2384">
        <v>11875</v>
      </c>
      <c r="L2384">
        <v>12</v>
      </c>
      <c r="M2384" t="s">
        <v>200</v>
      </c>
      <c r="N2384" t="s">
        <v>1097</v>
      </c>
      <c r="O2384" t="s">
        <v>202</v>
      </c>
      <c r="P2384" t="s">
        <v>1242</v>
      </c>
    </row>
    <row r="2385" spans="1:16" x14ac:dyDescent="0.25">
      <c r="A2385">
        <v>3933</v>
      </c>
      <c r="B2385" t="s">
        <v>399</v>
      </c>
      <c r="E2385" t="s">
        <v>2601</v>
      </c>
      <c r="F2385" t="s">
        <v>347</v>
      </c>
      <c r="G2385" t="s">
        <v>2501</v>
      </c>
      <c r="H2385" t="s">
        <v>198</v>
      </c>
      <c r="I2385" t="s">
        <v>2502</v>
      </c>
      <c r="J2385">
        <v>1984</v>
      </c>
      <c r="K2385">
        <v>32637</v>
      </c>
      <c r="L2385">
        <v>12</v>
      </c>
      <c r="M2385" t="s">
        <v>200</v>
      </c>
      <c r="N2385" t="s">
        <v>1097</v>
      </c>
      <c r="O2385" t="s">
        <v>202</v>
      </c>
      <c r="P2385" t="s">
        <v>413</v>
      </c>
    </row>
    <row r="2386" spans="1:16" x14ac:dyDescent="0.25">
      <c r="A2386">
        <v>3934</v>
      </c>
      <c r="B2386" t="s">
        <v>399</v>
      </c>
      <c r="E2386" t="s">
        <v>2602</v>
      </c>
      <c r="F2386" t="s">
        <v>347</v>
      </c>
      <c r="G2386" t="s">
        <v>2501</v>
      </c>
      <c r="H2386" t="s">
        <v>198</v>
      </c>
      <c r="I2386" t="s">
        <v>2502</v>
      </c>
      <c r="J2386">
        <v>1986</v>
      </c>
      <c r="K2386">
        <v>44150</v>
      </c>
      <c r="L2386">
        <v>12</v>
      </c>
      <c r="M2386" t="s">
        <v>200</v>
      </c>
      <c r="N2386" t="s">
        <v>1097</v>
      </c>
      <c r="O2386" t="s">
        <v>202</v>
      </c>
      <c r="P2386" t="s">
        <v>1242</v>
      </c>
    </row>
    <row r="2387" spans="1:16" x14ac:dyDescent="0.25">
      <c r="A2387">
        <v>3935</v>
      </c>
      <c r="B2387" t="s">
        <v>399</v>
      </c>
      <c r="E2387" t="s">
        <v>2603</v>
      </c>
      <c r="F2387" t="s">
        <v>347</v>
      </c>
      <c r="G2387" t="s">
        <v>2501</v>
      </c>
      <c r="H2387" t="s">
        <v>198</v>
      </c>
      <c r="I2387" t="s">
        <v>2502</v>
      </c>
      <c r="J2387">
        <v>1980</v>
      </c>
      <c r="K2387">
        <v>12667</v>
      </c>
      <c r="L2387">
        <v>12</v>
      </c>
      <c r="M2387" t="s">
        <v>200</v>
      </c>
      <c r="N2387" t="s">
        <v>1097</v>
      </c>
      <c r="O2387" t="s">
        <v>202</v>
      </c>
      <c r="P2387" t="s">
        <v>1479</v>
      </c>
    </row>
    <row r="2388" spans="1:16" x14ac:dyDescent="0.25">
      <c r="A2388">
        <v>3936</v>
      </c>
      <c r="B2388" t="s">
        <v>399</v>
      </c>
      <c r="E2388" t="s">
        <v>2604</v>
      </c>
      <c r="F2388" t="s">
        <v>347</v>
      </c>
      <c r="G2388" t="s">
        <v>2501</v>
      </c>
      <c r="H2388" t="s">
        <v>198</v>
      </c>
      <c r="I2388" t="s">
        <v>2502</v>
      </c>
      <c r="J2388">
        <v>1988</v>
      </c>
      <c r="K2388">
        <v>42361</v>
      </c>
      <c r="L2388">
        <v>12</v>
      </c>
      <c r="M2388" t="s">
        <v>200</v>
      </c>
      <c r="N2388" t="s">
        <v>1097</v>
      </c>
      <c r="O2388" t="s">
        <v>202</v>
      </c>
      <c r="P2388" t="s">
        <v>1242</v>
      </c>
    </row>
    <row r="2389" spans="1:16" x14ac:dyDescent="0.25">
      <c r="A2389">
        <v>3937</v>
      </c>
      <c r="B2389" t="s">
        <v>399</v>
      </c>
      <c r="E2389" t="s">
        <v>2605</v>
      </c>
      <c r="F2389" t="s">
        <v>347</v>
      </c>
      <c r="G2389" t="s">
        <v>2501</v>
      </c>
      <c r="H2389" t="s">
        <v>198</v>
      </c>
      <c r="I2389" t="s">
        <v>2502</v>
      </c>
      <c r="J2389">
        <v>1989</v>
      </c>
      <c r="K2389">
        <v>73097</v>
      </c>
      <c r="L2389">
        <v>12</v>
      </c>
      <c r="M2389" t="s">
        <v>200</v>
      </c>
      <c r="N2389" t="s">
        <v>1097</v>
      </c>
      <c r="O2389" t="s">
        <v>202</v>
      </c>
      <c r="P2389" t="s">
        <v>2606</v>
      </c>
    </row>
    <row r="2390" spans="1:16" x14ac:dyDescent="0.25">
      <c r="A2390">
        <v>3938</v>
      </c>
      <c r="B2390" t="s">
        <v>360</v>
      </c>
      <c r="E2390" t="s">
        <v>2607</v>
      </c>
      <c r="F2390" t="s">
        <v>347</v>
      </c>
      <c r="G2390" t="s">
        <v>2501</v>
      </c>
      <c r="H2390" t="s">
        <v>198</v>
      </c>
      <c r="I2390" t="s">
        <v>2502</v>
      </c>
      <c r="J2390">
        <v>1974</v>
      </c>
      <c r="K2390">
        <v>13650</v>
      </c>
      <c r="L2390">
        <v>12</v>
      </c>
      <c r="M2390" t="s">
        <v>200</v>
      </c>
      <c r="N2390" t="s">
        <v>467</v>
      </c>
      <c r="O2390" t="s">
        <v>202</v>
      </c>
      <c r="P2390" t="s">
        <v>365</v>
      </c>
    </row>
    <row r="2391" spans="1:16" x14ac:dyDescent="0.25">
      <c r="A2391">
        <v>3941</v>
      </c>
      <c r="B2391" t="s">
        <v>360</v>
      </c>
      <c r="E2391" t="s">
        <v>2608</v>
      </c>
      <c r="F2391" t="s">
        <v>347</v>
      </c>
      <c r="G2391" t="s">
        <v>2501</v>
      </c>
      <c r="H2391" t="s">
        <v>198</v>
      </c>
      <c r="I2391" t="s">
        <v>2502</v>
      </c>
      <c r="J2391">
        <v>1963</v>
      </c>
      <c r="K2391">
        <v>5220</v>
      </c>
      <c r="L2391">
        <v>12</v>
      </c>
      <c r="M2391" t="s">
        <v>200</v>
      </c>
      <c r="N2391" t="s">
        <v>787</v>
      </c>
      <c r="O2391" t="s">
        <v>202</v>
      </c>
      <c r="P2391" t="s">
        <v>365</v>
      </c>
    </row>
    <row r="2392" spans="1:16" x14ac:dyDescent="0.25">
      <c r="A2392">
        <v>3944</v>
      </c>
      <c r="B2392" t="s">
        <v>360</v>
      </c>
      <c r="E2392" t="s">
        <v>2609</v>
      </c>
      <c r="F2392" t="s">
        <v>347</v>
      </c>
      <c r="G2392" t="s">
        <v>2501</v>
      </c>
      <c r="H2392" t="s">
        <v>198</v>
      </c>
      <c r="I2392" t="s">
        <v>2502</v>
      </c>
      <c r="J2392">
        <v>1975</v>
      </c>
      <c r="K2392">
        <v>6246</v>
      </c>
      <c r="L2392">
        <v>12</v>
      </c>
      <c r="M2392" t="s">
        <v>200</v>
      </c>
      <c r="N2392" t="s">
        <v>467</v>
      </c>
      <c r="O2392" t="s">
        <v>202</v>
      </c>
      <c r="P2392" t="s">
        <v>365</v>
      </c>
    </row>
    <row r="2393" spans="1:16" x14ac:dyDescent="0.25">
      <c r="A2393">
        <v>3945</v>
      </c>
      <c r="B2393" t="s">
        <v>360</v>
      </c>
      <c r="E2393" t="s">
        <v>2610</v>
      </c>
      <c r="F2393" t="s">
        <v>347</v>
      </c>
      <c r="G2393" t="s">
        <v>2501</v>
      </c>
      <c r="H2393" t="s">
        <v>198</v>
      </c>
      <c r="I2393" t="s">
        <v>2502</v>
      </c>
      <c r="J2393">
        <v>1981</v>
      </c>
      <c r="K2393">
        <v>10739</v>
      </c>
      <c r="L2393">
        <v>12</v>
      </c>
      <c r="M2393" t="s">
        <v>200</v>
      </c>
      <c r="N2393" t="s">
        <v>467</v>
      </c>
      <c r="O2393" t="s">
        <v>202</v>
      </c>
      <c r="P2393" t="s">
        <v>365</v>
      </c>
    </row>
    <row r="2394" spans="1:16" x14ac:dyDescent="0.25">
      <c r="A2394">
        <v>3946</v>
      </c>
      <c r="B2394" t="s">
        <v>360</v>
      </c>
      <c r="E2394" t="s">
        <v>2611</v>
      </c>
      <c r="F2394" t="s">
        <v>347</v>
      </c>
      <c r="G2394" t="s">
        <v>2501</v>
      </c>
      <c r="H2394" t="s">
        <v>198</v>
      </c>
      <c r="I2394" t="s">
        <v>2502</v>
      </c>
      <c r="J2394">
        <v>1974</v>
      </c>
      <c r="K2394">
        <v>4345</v>
      </c>
      <c r="L2394">
        <v>12</v>
      </c>
      <c r="M2394" t="s">
        <v>200</v>
      </c>
      <c r="N2394" t="s">
        <v>467</v>
      </c>
      <c r="O2394" t="s">
        <v>202</v>
      </c>
      <c r="P2394" t="s">
        <v>365</v>
      </c>
    </row>
    <row r="2395" spans="1:16" x14ac:dyDescent="0.25">
      <c r="A2395">
        <v>3947</v>
      </c>
      <c r="B2395" t="s">
        <v>360</v>
      </c>
      <c r="E2395" t="s">
        <v>2612</v>
      </c>
      <c r="F2395" t="s">
        <v>347</v>
      </c>
      <c r="G2395" t="s">
        <v>2501</v>
      </c>
      <c r="H2395" t="s">
        <v>198</v>
      </c>
      <c r="I2395" t="s">
        <v>2502</v>
      </c>
      <c r="J2395">
        <v>1968</v>
      </c>
      <c r="K2395">
        <v>37529</v>
      </c>
      <c r="L2395">
        <v>12</v>
      </c>
      <c r="M2395" t="s">
        <v>200</v>
      </c>
      <c r="N2395" t="s">
        <v>383</v>
      </c>
      <c r="O2395" t="s">
        <v>202</v>
      </c>
      <c r="P2395" t="s">
        <v>384</v>
      </c>
    </row>
    <row r="2396" spans="1:16" x14ac:dyDescent="0.25">
      <c r="A2396">
        <v>3948</v>
      </c>
      <c r="B2396" t="s">
        <v>360</v>
      </c>
      <c r="E2396" t="s">
        <v>2609</v>
      </c>
      <c r="F2396" t="s">
        <v>347</v>
      </c>
      <c r="G2396" t="s">
        <v>2501</v>
      </c>
      <c r="H2396" t="s">
        <v>198</v>
      </c>
      <c r="I2396" t="s">
        <v>2502</v>
      </c>
      <c r="J2396">
        <v>1980</v>
      </c>
      <c r="K2396">
        <v>33614</v>
      </c>
      <c r="L2396">
        <v>12</v>
      </c>
      <c r="M2396" t="s">
        <v>200</v>
      </c>
      <c r="N2396" t="s">
        <v>467</v>
      </c>
      <c r="O2396" t="s">
        <v>202</v>
      </c>
      <c r="P2396" t="s">
        <v>365</v>
      </c>
    </row>
    <row r="2397" spans="1:16" x14ac:dyDescent="0.25">
      <c r="A2397">
        <v>3949</v>
      </c>
      <c r="B2397" t="s">
        <v>360</v>
      </c>
      <c r="E2397" t="s">
        <v>2609</v>
      </c>
      <c r="F2397" t="s">
        <v>347</v>
      </c>
      <c r="G2397" t="s">
        <v>2501</v>
      </c>
      <c r="H2397" t="s">
        <v>198</v>
      </c>
      <c r="I2397" t="s">
        <v>2502</v>
      </c>
      <c r="J2397">
        <v>1981</v>
      </c>
      <c r="K2397">
        <v>25048</v>
      </c>
      <c r="L2397">
        <v>12</v>
      </c>
      <c r="M2397" t="s">
        <v>200</v>
      </c>
      <c r="N2397" t="s">
        <v>467</v>
      </c>
      <c r="O2397" t="s">
        <v>202</v>
      </c>
      <c r="P2397" t="s">
        <v>365</v>
      </c>
    </row>
    <row r="2398" spans="1:16" x14ac:dyDescent="0.25">
      <c r="A2398">
        <v>3950</v>
      </c>
      <c r="B2398" t="s">
        <v>360</v>
      </c>
      <c r="E2398" t="s">
        <v>2613</v>
      </c>
      <c r="F2398" t="s">
        <v>347</v>
      </c>
      <c r="G2398" t="s">
        <v>2501</v>
      </c>
      <c r="H2398" t="s">
        <v>198</v>
      </c>
      <c r="I2398" t="s">
        <v>2502</v>
      </c>
      <c r="J2398">
        <v>1981</v>
      </c>
      <c r="K2398">
        <v>46567</v>
      </c>
      <c r="L2398">
        <v>12</v>
      </c>
      <c r="M2398" t="s">
        <v>200</v>
      </c>
      <c r="N2398" t="s">
        <v>467</v>
      </c>
      <c r="O2398" t="s">
        <v>202</v>
      </c>
      <c r="P2398" t="s">
        <v>365</v>
      </c>
    </row>
    <row r="2399" spans="1:16" x14ac:dyDescent="0.25">
      <c r="A2399">
        <v>3951</v>
      </c>
      <c r="B2399" t="s">
        <v>360</v>
      </c>
      <c r="E2399" t="s">
        <v>2613</v>
      </c>
      <c r="F2399" t="s">
        <v>347</v>
      </c>
      <c r="G2399" t="s">
        <v>2501</v>
      </c>
      <c r="H2399" t="s">
        <v>198</v>
      </c>
      <c r="I2399" t="s">
        <v>2502</v>
      </c>
      <c r="J2399">
        <v>1982</v>
      </c>
      <c r="K2399">
        <v>33352</v>
      </c>
      <c r="L2399">
        <v>12</v>
      </c>
      <c r="M2399" t="s">
        <v>200</v>
      </c>
      <c r="N2399" t="s">
        <v>467</v>
      </c>
      <c r="O2399" t="s">
        <v>202</v>
      </c>
      <c r="P2399" t="s">
        <v>365</v>
      </c>
    </row>
    <row r="2400" spans="1:16" x14ac:dyDescent="0.25">
      <c r="A2400">
        <v>3953</v>
      </c>
      <c r="B2400" t="s">
        <v>360</v>
      </c>
      <c r="E2400" t="s">
        <v>2610</v>
      </c>
      <c r="F2400" t="s">
        <v>347</v>
      </c>
      <c r="G2400" t="s">
        <v>2501</v>
      </c>
      <c r="H2400" t="s">
        <v>198</v>
      </c>
      <c r="I2400" t="s">
        <v>2502</v>
      </c>
      <c r="J2400">
        <v>1982</v>
      </c>
      <c r="K2400">
        <v>6095</v>
      </c>
      <c r="L2400">
        <v>12</v>
      </c>
      <c r="M2400" t="s">
        <v>200</v>
      </c>
      <c r="N2400" t="s">
        <v>467</v>
      </c>
      <c r="O2400" t="s">
        <v>202</v>
      </c>
      <c r="P2400" t="s">
        <v>365</v>
      </c>
    </row>
    <row r="2401" spans="1:16" x14ac:dyDescent="0.25">
      <c r="A2401">
        <v>3954</v>
      </c>
      <c r="B2401" t="s">
        <v>360</v>
      </c>
      <c r="E2401" t="s">
        <v>2614</v>
      </c>
      <c r="F2401" t="s">
        <v>347</v>
      </c>
      <c r="G2401" t="s">
        <v>2501</v>
      </c>
      <c r="H2401" t="s">
        <v>198</v>
      </c>
      <c r="I2401" t="s">
        <v>2502</v>
      </c>
      <c r="J2401">
        <v>1983</v>
      </c>
      <c r="K2401">
        <v>22475</v>
      </c>
      <c r="L2401">
        <v>12</v>
      </c>
      <c r="M2401" t="s">
        <v>200</v>
      </c>
      <c r="N2401" t="s">
        <v>467</v>
      </c>
      <c r="O2401" t="s">
        <v>202</v>
      </c>
      <c r="P2401" t="s">
        <v>365</v>
      </c>
    </row>
    <row r="2402" spans="1:16" x14ac:dyDescent="0.25">
      <c r="A2402">
        <v>3955</v>
      </c>
      <c r="B2402" t="s">
        <v>360</v>
      </c>
      <c r="E2402" t="s">
        <v>2614</v>
      </c>
      <c r="F2402" t="s">
        <v>347</v>
      </c>
      <c r="G2402" t="s">
        <v>2501</v>
      </c>
      <c r="H2402" t="s">
        <v>198</v>
      </c>
      <c r="I2402" t="s">
        <v>2502</v>
      </c>
      <c r="J2402">
        <v>1984</v>
      </c>
      <c r="K2402">
        <v>27302</v>
      </c>
      <c r="L2402">
        <v>12</v>
      </c>
      <c r="M2402" t="s">
        <v>200</v>
      </c>
      <c r="N2402" t="s">
        <v>467</v>
      </c>
      <c r="O2402" t="s">
        <v>202</v>
      </c>
      <c r="P2402" t="s">
        <v>365</v>
      </c>
    </row>
    <row r="2403" spans="1:16" x14ac:dyDescent="0.25">
      <c r="A2403">
        <v>3956</v>
      </c>
      <c r="B2403" t="s">
        <v>360</v>
      </c>
      <c r="E2403" t="s">
        <v>2615</v>
      </c>
      <c r="F2403" t="s">
        <v>347</v>
      </c>
      <c r="G2403" t="s">
        <v>2501</v>
      </c>
      <c r="H2403" t="s">
        <v>198</v>
      </c>
      <c r="I2403" t="s">
        <v>2502</v>
      </c>
      <c r="J2403">
        <v>1969</v>
      </c>
      <c r="K2403">
        <v>30376</v>
      </c>
      <c r="L2403">
        <v>12</v>
      </c>
      <c r="M2403" t="s">
        <v>200</v>
      </c>
      <c r="N2403" t="s">
        <v>383</v>
      </c>
      <c r="O2403" t="s">
        <v>202</v>
      </c>
      <c r="P2403" t="s">
        <v>384</v>
      </c>
    </row>
    <row r="2404" spans="1:16" x14ac:dyDescent="0.25">
      <c r="A2404">
        <v>3957</v>
      </c>
      <c r="B2404" t="s">
        <v>360</v>
      </c>
      <c r="E2404" t="s">
        <v>2616</v>
      </c>
      <c r="F2404" t="s">
        <v>347</v>
      </c>
      <c r="G2404" t="s">
        <v>2501</v>
      </c>
      <c r="H2404" t="s">
        <v>198</v>
      </c>
      <c r="I2404" t="s">
        <v>2502</v>
      </c>
      <c r="J2404">
        <v>1984</v>
      </c>
      <c r="K2404">
        <v>36343</v>
      </c>
      <c r="L2404">
        <v>12</v>
      </c>
      <c r="M2404" t="s">
        <v>200</v>
      </c>
      <c r="N2404" t="s">
        <v>2617</v>
      </c>
      <c r="O2404" t="s">
        <v>202</v>
      </c>
      <c r="P2404" t="s">
        <v>365</v>
      </c>
    </row>
    <row r="2405" spans="1:16" x14ac:dyDescent="0.25">
      <c r="A2405">
        <v>3958</v>
      </c>
      <c r="B2405" t="s">
        <v>360</v>
      </c>
      <c r="E2405" t="s">
        <v>2618</v>
      </c>
      <c r="F2405" t="s">
        <v>347</v>
      </c>
      <c r="G2405" t="s">
        <v>2501</v>
      </c>
      <c r="H2405" t="s">
        <v>198</v>
      </c>
      <c r="I2405" t="s">
        <v>2502</v>
      </c>
      <c r="J2405">
        <v>1974</v>
      </c>
      <c r="K2405">
        <v>1243</v>
      </c>
      <c r="L2405">
        <v>12</v>
      </c>
      <c r="M2405" t="s">
        <v>200</v>
      </c>
      <c r="N2405" t="s">
        <v>467</v>
      </c>
      <c r="O2405" t="s">
        <v>202</v>
      </c>
      <c r="P2405" t="s">
        <v>365</v>
      </c>
    </row>
    <row r="2406" spans="1:16" x14ac:dyDescent="0.25">
      <c r="A2406">
        <v>3959</v>
      </c>
      <c r="B2406" t="s">
        <v>425</v>
      </c>
      <c r="E2406" t="s">
        <v>2619</v>
      </c>
      <c r="F2406" t="s">
        <v>347</v>
      </c>
      <c r="G2406" t="s">
        <v>2501</v>
      </c>
      <c r="H2406" t="s">
        <v>198</v>
      </c>
      <c r="I2406" t="s">
        <v>2502</v>
      </c>
      <c r="J2406">
        <v>1966</v>
      </c>
      <c r="K2406">
        <v>4970</v>
      </c>
      <c r="L2406">
        <v>12</v>
      </c>
      <c r="M2406" t="s">
        <v>200</v>
      </c>
      <c r="N2406" t="s">
        <v>383</v>
      </c>
      <c r="O2406" t="s">
        <v>202</v>
      </c>
      <c r="P2406" t="s">
        <v>1674</v>
      </c>
    </row>
    <row r="2407" spans="1:16" x14ac:dyDescent="0.25">
      <c r="A2407">
        <v>3960</v>
      </c>
      <c r="B2407" t="s">
        <v>399</v>
      </c>
      <c r="E2407" t="s">
        <v>2620</v>
      </c>
      <c r="F2407" t="s">
        <v>347</v>
      </c>
      <c r="G2407" t="s">
        <v>2501</v>
      </c>
      <c r="H2407" t="s">
        <v>198</v>
      </c>
      <c r="I2407" t="s">
        <v>2502</v>
      </c>
      <c r="J2407">
        <v>1975</v>
      </c>
      <c r="K2407">
        <v>66</v>
      </c>
      <c r="L2407">
        <v>12</v>
      </c>
      <c r="M2407" t="s">
        <v>200</v>
      </c>
      <c r="N2407" t="s">
        <v>401</v>
      </c>
      <c r="O2407" t="s">
        <v>202</v>
      </c>
      <c r="P2407" t="s">
        <v>442</v>
      </c>
    </row>
    <row r="2408" spans="1:16" x14ac:dyDescent="0.25">
      <c r="A2408">
        <v>3961</v>
      </c>
      <c r="B2408" t="s">
        <v>399</v>
      </c>
      <c r="E2408" t="s">
        <v>2620</v>
      </c>
      <c r="F2408" t="s">
        <v>347</v>
      </c>
      <c r="G2408" t="s">
        <v>2501</v>
      </c>
      <c r="H2408" t="s">
        <v>198</v>
      </c>
      <c r="I2408" t="s">
        <v>2502</v>
      </c>
      <c r="J2408">
        <v>1975</v>
      </c>
      <c r="K2408">
        <v>14</v>
      </c>
      <c r="L2408">
        <v>12</v>
      </c>
      <c r="M2408" t="s">
        <v>200</v>
      </c>
      <c r="N2408" t="s">
        <v>2621</v>
      </c>
      <c r="O2408" t="s">
        <v>202</v>
      </c>
      <c r="P2408" t="s">
        <v>1479</v>
      </c>
    </row>
    <row r="2409" spans="1:16" x14ac:dyDescent="0.25">
      <c r="A2409">
        <v>3962</v>
      </c>
      <c r="B2409" t="s">
        <v>399</v>
      </c>
      <c r="E2409" t="s">
        <v>2622</v>
      </c>
      <c r="F2409" t="s">
        <v>347</v>
      </c>
      <c r="G2409" t="s">
        <v>2501</v>
      </c>
      <c r="H2409" t="s">
        <v>198</v>
      </c>
      <c r="I2409" t="s">
        <v>2502</v>
      </c>
      <c r="J2409">
        <v>1980</v>
      </c>
      <c r="K2409">
        <v>34920</v>
      </c>
      <c r="L2409">
        <v>12</v>
      </c>
      <c r="M2409" t="s">
        <v>200</v>
      </c>
      <c r="N2409" t="s">
        <v>401</v>
      </c>
      <c r="O2409" t="s">
        <v>202</v>
      </c>
      <c r="P2409" t="s">
        <v>448</v>
      </c>
    </row>
    <row r="2410" spans="1:16" x14ac:dyDescent="0.25">
      <c r="A2410">
        <v>3963</v>
      </c>
      <c r="B2410" t="s">
        <v>399</v>
      </c>
      <c r="E2410" t="s">
        <v>2620</v>
      </c>
      <c r="F2410" t="s">
        <v>347</v>
      </c>
      <c r="G2410" t="s">
        <v>2501</v>
      </c>
      <c r="H2410" t="s">
        <v>198</v>
      </c>
      <c r="I2410" t="s">
        <v>2502</v>
      </c>
      <c r="J2410">
        <v>1981</v>
      </c>
      <c r="K2410">
        <v>7480</v>
      </c>
      <c r="L2410">
        <v>12</v>
      </c>
      <c r="M2410" t="s">
        <v>200</v>
      </c>
      <c r="N2410" t="s">
        <v>401</v>
      </c>
      <c r="O2410" t="s">
        <v>202</v>
      </c>
      <c r="P2410" t="s">
        <v>1479</v>
      </c>
    </row>
    <row r="2411" spans="1:16" x14ac:dyDescent="0.25">
      <c r="A2411">
        <v>3964</v>
      </c>
      <c r="B2411" t="s">
        <v>399</v>
      </c>
      <c r="E2411" t="s">
        <v>2623</v>
      </c>
      <c r="F2411" t="s">
        <v>347</v>
      </c>
      <c r="G2411" t="s">
        <v>2501</v>
      </c>
      <c r="H2411" t="s">
        <v>198</v>
      </c>
      <c r="I2411" t="s">
        <v>2502</v>
      </c>
      <c r="J2411">
        <v>1983</v>
      </c>
      <c r="K2411">
        <v>49914</v>
      </c>
      <c r="L2411">
        <v>12</v>
      </c>
      <c r="M2411" t="s">
        <v>200</v>
      </c>
      <c r="N2411" t="s">
        <v>401</v>
      </c>
      <c r="O2411" t="s">
        <v>202</v>
      </c>
      <c r="P2411" t="s">
        <v>1479</v>
      </c>
    </row>
    <row r="2412" spans="1:16" x14ac:dyDescent="0.25">
      <c r="A2412">
        <v>3965</v>
      </c>
      <c r="B2412" t="s">
        <v>399</v>
      </c>
      <c r="E2412" t="s">
        <v>2624</v>
      </c>
      <c r="F2412" t="s">
        <v>347</v>
      </c>
      <c r="G2412" t="s">
        <v>2501</v>
      </c>
      <c r="H2412" t="s">
        <v>198</v>
      </c>
      <c r="I2412" t="s">
        <v>2502</v>
      </c>
      <c r="J2412">
        <v>1983</v>
      </c>
      <c r="K2412">
        <v>12532</v>
      </c>
      <c r="L2412">
        <v>12</v>
      </c>
      <c r="M2412" t="s">
        <v>200</v>
      </c>
      <c r="N2412" t="s">
        <v>401</v>
      </c>
      <c r="O2412" t="s">
        <v>202</v>
      </c>
      <c r="P2412" t="s">
        <v>2495</v>
      </c>
    </row>
    <row r="2413" spans="1:16" x14ac:dyDescent="0.25">
      <c r="A2413">
        <v>3966</v>
      </c>
      <c r="B2413" t="s">
        <v>399</v>
      </c>
      <c r="E2413" t="s">
        <v>2625</v>
      </c>
      <c r="F2413" t="s">
        <v>347</v>
      </c>
      <c r="G2413" t="s">
        <v>2501</v>
      </c>
      <c r="H2413" t="s">
        <v>198</v>
      </c>
      <c r="I2413" t="s">
        <v>2502</v>
      </c>
      <c r="J2413">
        <v>1986</v>
      </c>
      <c r="K2413">
        <v>29470</v>
      </c>
      <c r="L2413">
        <v>12</v>
      </c>
      <c r="M2413" t="s">
        <v>200</v>
      </c>
      <c r="N2413" t="s">
        <v>401</v>
      </c>
      <c r="O2413" t="s">
        <v>202</v>
      </c>
      <c r="P2413" t="s">
        <v>1506</v>
      </c>
    </row>
    <row r="2414" spans="1:16" x14ac:dyDescent="0.25">
      <c r="A2414">
        <v>3967</v>
      </c>
      <c r="B2414" t="s">
        <v>399</v>
      </c>
      <c r="E2414" t="s">
        <v>2626</v>
      </c>
      <c r="F2414" t="s">
        <v>347</v>
      </c>
      <c r="G2414" t="s">
        <v>2501</v>
      </c>
      <c r="H2414" t="s">
        <v>198</v>
      </c>
      <c r="I2414" t="s">
        <v>2502</v>
      </c>
      <c r="J2414">
        <v>1987</v>
      </c>
      <c r="K2414">
        <v>29169</v>
      </c>
      <c r="L2414">
        <v>12</v>
      </c>
      <c r="M2414" t="s">
        <v>200</v>
      </c>
      <c r="N2414" t="s">
        <v>401</v>
      </c>
      <c r="O2414" t="s">
        <v>202</v>
      </c>
      <c r="P2414" t="s">
        <v>2495</v>
      </c>
    </row>
    <row r="2415" spans="1:16" x14ac:dyDescent="0.25">
      <c r="A2415">
        <v>3968</v>
      </c>
      <c r="B2415" t="s">
        <v>399</v>
      </c>
      <c r="E2415" t="s">
        <v>2627</v>
      </c>
      <c r="F2415" t="s">
        <v>347</v>
      </c>
      <c r="G2415" t="s">
        <v>2501</v>
      </c>
      <c r="H2415" t="s">
        <v>198</v>
      </c>
      <c r="I2415" t="s">
        <v>2502</v>
      </c>
      <c r="J2415">
        <v>1986</v>
      </c>
      <c r="K2415">
        <v>47099</v>
      </c>
      <c r="L2415">
        <v>12</v>
      </c>
      <c r="M2415" t="s">
        <v>200</v>
      </c>
      <c r="N2415" t="s">
        <v>401</v>
      </c>
      <c r="O2415" t="s">
        <v>202</v>
      </c>
      <c r="P2415" t="s">
        <v>424</v>
      </c>
    </row>
    <row r="2416" spans="1:16" x14ac:dyDescent="0.25">
      <c r="A2416">
        <v>3969</v>
      </c>
      <c r="B2416" t="s">
        <v>399</v>
      </c>
      <c r="E2416" t="s">
        <v>2628</v>
      </c>
      <c r="F2416" t="s">
        <v>347</v>
      </c>
      <c r="G2416" t="s">
        <v>2501</v>
      </c>
      <c r="H2416" t="s">
        <v>198</v>
      </c>
      <c r="I2416" t="s">
        <v>2502</v>
      </c>
      <c r="J2416">
        <v>1987</v>
      </c>
      <c r="K2416">
        <v>27043</v>
      </c>
      <c r="L2416">
        <v>12</v>
      </c>
      <c r="M2416" t="s">
        <v>200</v>
      </c>
      <c r="N2416" t="s">
        <v>401</v>
      </c>
      <c r="O2416" t="s">
        <v>202</v>
      </c>
      <c r="P2416" t="s">
        <v>424</v>
      </c>
    </row>
    <row r="2417" spans="1:16" x14ac:dyDescent="0.25">
      <c r="A2417">
        <v>3970</v>
      </c>
      <c r="B2417" t="s">
        <v>399</v>
      </c>
      <c r="E2417" t="s">
        <v>2628</v>
      </c>
      <c r="F2417" t="s">
        <v>347</v>
      </c>
      <c r="G2417" t="s">
        <v>2501</v>
      </c>
      <c r="H2417" t="s">
        <v>198</v>
      </c>
      <c r="I2417" t="s">
        <v>2502</v>
      </c>
      <c r="J2417">
        <v>1988</v>
      </c>
      <c r="K2417">
        <v>12881</v>
      </c>
      <c r="L2417">
        <v>12</v>
      </c>
      <c r="M2417" t="s">
        <v>200</v>
      </c>
      <c r="N2417" t="s">
        <v>401</v>
      </c>
      <c r="O2417" t="s">
        <v>202</v>
      </c>
      <c r="P2417" t="s">
        <v>424</v>
      </c>
    </row>
    <row r="2418" spans="1:16" x14ac:dyDescent="0.25">
      <c r="A2418">
        <v>3971</v>
      </c>
      <c r="B2418" t="s">
        <v>399</v>
      </c>
      <c r="E2418" t="s">
        <v>2629</v>
      </c>
      <c r="F2418" t="s">
        <v>347</v>
      </c>
      <c r="G2418" t="s">
        <v>2501</v>
      </c>
      <c r="H2418" t="s">
        <v>198</v>
      </c>
      <c r="I2418" t="s">
        <v>2502</v>
      </c>
      <c r="J2418">
        <v>1988</v>
      </c>
      <c r="K2418">
        <v>19766</v>
      </c>
      <c r="L2418">
        <v>12</v>
      </c>
      <c r="M2418" t="s">
        <v>200</v>
      </c>
      <c r="N2418" t="s">
        <v>401</v>
      </c>
      <c r="O2418" t="s">
        <v>202</v>
      </c>
      <c r="P2418" t="s">
        <v>424</v>
      </c>
    </row>
    <row r="2419" spans="1:16" x14ac:dyDescent="0.25">
      <c r="A2419">
        <v>3973</v>
      </c>
      <c r="B2419" t="s">
        <v>360</v>
      </c>
      <c r="E2419" t="s">
        <v>2630</v>
      </c>
      <c r="F2419" t="s">
        <v>347</v>
      </c>
      <c r="G2419" t="s">
        <v>2501</v>
      </c>
      <c r="H2419" t="s">
        <v>198</v>
      </c>
      <c r="I2419" t="s">
        <v>2502</v>
      </c>
      <c r="J2419">
        <v>1983</v>
      </c>
      <c r="K2419">
        <v>34547</v>
      </c>
      <c r="L2419">
        <v>12</v>
      </c>
      <c r="M2419" t="s">
        <v>200</v>
      </c>
      <c r="N2419" t="s">
        <v>364</v>
      </c>
      <c r="O2419" t="s">
        <v>202</v>
      </c>
      <c r="P2419" t="s">
        <v>365</v>
      </c>
    </row>
    <row r="2420" spans="1:16" x14ac:dyDescent="0.25">
      <c r="A2420">
        <v>3975</v>
      </c>
      <c r="B2420" t="s">
        <v>360</v>
      </c>
      <c r="E2420" t="s">
        <v>2631</v>
      </c>
      <c r="F2420" t="s">
        <v>347</v>
      </c>
      <c r="G2420" t="s">
        <v>2501</v>
      </c>
      <c r="H2420" t="s">
        <v>198</v>
      </c>
      <c r="I2420" t="s">
        <v>2502</v>
      </c>
      <c r="J2420">
        <v>1976</v>
      </c>
      <c r="K2420">
        <v>318093</v>
      </c>
      <c r="L2420">
        <v>12</v>
      </c>
      <c r="M2420" t="s">
        <v>200</v>
      </c>
      <c r="N2420" t="s">
        <v>364</v>
      </c>
      <c r="O2420" t="s">
        <v>202</v>
      </c>
      <c r="P2420" t="s">
        <v>365</v>
      </c>
    </row>
    <row r="2421" spans="1:16" x14ac:dyDescent="0.25">
      <c r="A2421">
        <v>3976</v>
      </c>
      <c r="B2421" t="s">
        <v>360</v>
      </c>
      <c r="E2421" t="s">
        <v>2632</v>
      </c>
      <c r="F2421" t="s">
        <v>347</v>
      </c>
      <c r="G2421" t="s">
        <v>2501</v>
      </c>
      <c r="H2421" t="s">
        <v>198</v>
      </c>
      <c r="I2421" t="s">
        <v>2502</v>
      </c>
      <c r="J2421">
        <v>1991</v>
      </c>
      <c r="K2421">
        <v>597504</v>
      </c>
      <c r="L2421">
        <v>12</v>
      </c>
      <c r="M2421" t="s">
        <v>200</v>
      </c>
      <c r="N2421" t="s">
        <v>364</v>
      </c>
      <c r="O2421" t="s">
        <v>202</v>
      </c>
      <c r="P2421" t="s">
        <v>365</v>
      </c>
    </row>
    <row r="2422" spans="1:16" x14ac:dyDescent="0.25">
      <c r="A2422">
        <v>3977</v>
      </c>
      <c r="B2422" t="s">
        <v>360</v>
      </c>
      <c r="E2422" t="s">
        <v>2633</v>
      </c>
      <c r="F2422" t="s">
        <v>347</v>
      </c>
      <c r="G2422" t="s">
        <v>2501</v>
      </c>
      <c r="H2422" t="s">
        <v>198</v>
      </c>
      <c r="I2422" t="s">
        <v>2502</v>
      </c>
      <c r="J2422">
        <v>1985</v>
      </c>
      <c r="K2422">
        <v>14631</v>
      </c>
      <c r="L2422">
        <v>12</v>
      </c>
      <c r="M2422" t="s">
        <v>200</v>
      </c>
      <c r="N2422" t="s">
        <v>364</v>
      </c>
      <c r="O2422" t="s">
        <v>202</v>
      </c>
      <c r="P2422" t="s">
        <v>365</v>
      </c>
    </row>
    <row r="2423" spans="1:16" x14ac:dyDescent="0.25">
      <c r="A2423">
        <v>3978</v>
      </c>
      <c r="B2423" t="s">
        <v>360</v>
      </c>
      <c r="E2423" t="s">
        <v>2634</v>
      </c>
      <c r="F2423" t="s">
        <v>347</v>
      </c>
      <c r="G2423" t="s">
        <v>2501</v>
      </c>
      <c r="H2423" t="s">
        <v>198</v>
      </c>
      <c r="I2423" t="s">
        <v>2502</v>
      </c>
      <c r="J2423">
        <v>1966</v>
      </c>
      <c r="K2423">
        <v>76725</v>
      </c>
      <c r="L2423">
        <v>12</v>
      </c>
      <c r="M2423" t="s">
        <v>200</v>
      </c>
      <c r="N2423" t="s">
        <v>383</v>
      </c>
      <c r="O2423" t="s">
        <v>202</v>
      </c>
      <c r="P2423" t="s">
        <v>384</v>
      </c>
    </row>
    <row r="2424" spans="1:16" x14ac:dyDescent="0.25">
      <c r="A2424">
        <v>3979</v>
      </c>
      <c r="B2424" t="s">
        <v>360</v>
      </c>
      <c r="E2424" t="s">
        <v>2634</v>
      </c>
      <c r="F2424" t="s">
        <v>347</v>
      </c>
      <c r="G2424" t="s">
        <v>2501</v>
      </c>
      <c r="H2424" t="s">
        <v>198</v>
      </c>
      <c r="I2424" t="s">
        <v>2502</v>
      </c>
      <c r="J2424">
        <v>1966</v>
      </c>
      <c r="K2424">
        <v>44747</v>
      </c>
      <c r="L2424">
        <v>12</v>
      </c>
      <c r="M2424" t="s">
        <v>200</v>
      </c>
      <c r="N2424" t="s">
        <v>383</v>
      </c>
      <c r="O2424" t="s">
        <v>202</v>
      </c>
      <c r="P2424" t="s">
        <v>384</v>
      </c>
    </row>
    <row r="2425" spans="1:16" x14ac:dyDescent="0.25">
      <c r="A2425">
        <v>3980</v>
      </c>
      <c r="B2425" t="s">
        <v>360</v>
      </c>
      <c r="E2425" t="s">
        <v>2635</v>
      </c>
      <c r="F2425" t="s">
        <v>347</v>
      </c>
      <c r="G2425" t="s">
        <v>2501</v>
      </c>
      <c r="H2425" t="s">
        <v>198</v>
      </c>
      <c r="I2425" t="s">
        <v>2502</v>
      </c>
      <c r="J2425">
        <v>1968</v>
      </c>
      <c r="K2425">
        <v>78226</v>
      </c>
      <c r="L2425">
        <v>12</v>
      </c>
      <c r="M2425" t="s">
        <v>200</v>
      </c>
      <c r="N2425" t="s">
        <v>383</v>
      </c>
      <c r="O2425" t="s">
        <v>202</v>
      </c>
      <c r="P2425" t="s">
        <v>384</v>
      </c>
    </row>
    <row r="2426" spans="1:16" x14ac:dyDescent="0.25">
      <c r="A2426">
        <v>3981</v>
      </c>
      <c r="B2426" t="s">
        <v>360</v>
      </c>
      <c r="E2426" t="s">
        <v>2635</v>
      </c>
      <c r="F2426" t="s">
        <v>347</v>
      </c>
      <c r="G2426" t="s">
        <v>2501</v>
      </c>
      <c r="H2426" t="s">
        <v>198</v>
      </c>
      <c r="I2426" t="s">
        <v>2502</v>
      </c>
      <c r="J2426">
        <v>1968</v>
      </c>
      <c r="K2426">
        <v>78226</v>
      </c>
      <c r="L2426">
        <v>12</v>
      </c>
      <c r="M2426" t="s">
        <v>200</v>
      </c>
      <c r="N2426" t="s">
        <v>383</v>
      </c>
      <c r="O2426" t="s">
        <v>202</v>
      </c>
      <c r="P2426" t="s">
        <v>384</v>
      </c>
    </row>
    <row r="2427" spans="1:16" x14ac:dyDescent="0.25">
      <c r="A2427">
        <v>3982</v>
      </c>
      <c r="B2427" t="s">
        <v>360</v>
      </c>
      <c r="E2427" t="s">
        <v>2635</v>
      </c>
      <c r="F2427" t="s">
        <v>347</v>
      </c>
      <c r="G2427" t="s">
        <v>2501</v>
      </c>
      <c r="H2427" t="s">
        <v>198</v>
      </c>
      <c r="I2427" t="s">
        <v>2502</v>
      </c>
      <c r="J2427">
        <v>1968</v>
      </c>
      <c r="K2427">
        <v>94599</v>
      </c>
      <c r="L2427">
        <v>12</v>
      </c>
      <c r="M2427" t="s">
        <v>200</v>
      </c>
      <c r="N2427" t="s">
        <v>383</v>
      </c>
      <c r="O2427" t="s">
        <v>202</v>
      </c>
      <c r="P2427" t="s">
        <v>384</v>
      </c>
    </row>
    <row r="2428" spans="1:16" x14ac:dyDescent="0.25">
      <c r="A2428">
        <v>3983</v>
      </c>
      <c r="B2428" t="s">
        <v>360</v>
      </c>
      <c r="E2428" t="s">
        <v>2636</v>
      </c>
      <c r="F2428" t="s">
        <v>347</v>
      </c>
      <c r="G2428" t="s">
        <v>2501</v>
      </c>
      <c r="H2428" t="s">
        <v>198</v>
      </c>
      <c r="I2428" t="s">
        <v>2502</v>
      </c>
      <c r="J2428">
        <v>1969</v>
      </c>
      <c r="K2428">
        <v>64731</v>
      </c>
      <c r="L2428">
        <v>12</v>
      </c>
      <c r="M2428" t="s">
        <v>200</v>
      </c>
      <c r="N2428" t="s">
        <v>383</v>
      </c>
      <c r="O2428" t="s">
        <v>202</v>
      </c>
      <c r="P2428" t="s">
        <v>384</v>
      </c>
    </row>
    <row r="2429" spans="1:16" x14ac:dyDescent="0.25">
      <c r="A2429">
        <v>3984</v>
      </c>
      <c r="B2429" t="s">
        <v>360</v>
      </c>
      <c r="E2429" t="s">
        <v>2636</v>
      </c>
      <c r="F2429" t="s">
        <v>347</v>
      </c>
      <c r="G2429" t="s">
        <v>2501</v>
      </c>
      <c r="H2429" t="s">
        <v>198</v>
      </c>
      <c r="I2429" t="s">
        <v>2502</v>
      </c>
      <c r="J2429">
        <v>1969</v>
      </c>
      <c r="K2429">
        <v>29063</v>
      </c>
      <c r="L2429">
        <v>12</v>
      </c>
      <c r="M2429" t="s">
        <v>200</v>
      </c>
      <c r="N2429" t="s">
        <v>383</v>
      </c>
      <c r="O2429" t="s">
        <v>202</v>
      </c>
      <c r="P2429" t="s">
        <v>384</v>
      </c>
    </row>
    <row r="2430" spans="1:16" x14ac:dyDescent="0.25">
      <c r="A2430">
        <v>3985</v>
      </c>
      <c r="B2430" t="s">
        <v>360</v>
      </c>
      <c r="E2430" t="s">
        <v>2637</v>
      </c>
      <c r="F2430" t="s">
        <v>347</v>
      </c>
      <c r="G2430" t="s">
        <v>2501</v>
      </c>
      <c r="H2430" t="s">
        <v>198</v>
      </c>
      <c r="I2430" t="s">
        <v>2502</v>
      </c>
      <c r="J2430">
        <v>1969</v>
      </c>
      <c r="K2430">
        <v>38446</v>
      </c>
      <c r="L2430">
        <v>12</v>
      </c>
      <c r="M2430" t="s">
        <v>200</v>
      </c>
      <c r="N2430" t="s">
        <v>383</v>
      </c>
      <c r="O2430" t="s">
        <v>202</v>
      </c>
      <c r="P2430" t="s">
        <v>384</v>
      </c>
    </row>
    <row r="2431" spans="1:16" x14ac:dyDescent="0.25">
      <c r="A2431">
        <v>3986</v>
      </c>
      <c r="B2431" t="s">
        <v>360</v>
      </c>
      <c r="E2431" t="s">
        <v>2637</v>
      </c>
      <c r="F2431" t="s">
        <v>347</v>
      </c>
      <c r="G2431" t="s">
        <v>2501</v>
      </c>
      <c r="H2431" t="s">
        <v>198</v>
      </c>
      <c r="I2431" t="s">
        <v>2502</v>
      </c>
      <c r="J2431">
        <v>1969</v>
      </c>
      <c r="K2431">
        <v>28835</v>
      </c>
      <c r="L2431">
        <v>12</v>
      </c>
      <c r="M2431" t="s">
        <v>200</v>
      </c>
      <c r="N2431" t="s">
        <v>383</v>
      </c>
      <c r="O2431" t="s">
        <v>202</v>
      </c>
      <c r="P2431" t="s">
        <v>384</v>
      </c>
    </row>
    <row r="2432" spans="1:16" x14ac:dyDescent="0.25">
      <c r="A2432">
        <v>3988</v>
      </c>
      <c r="B2432" t="s">
        <v>360</v>
      </c>
      <c r="E2432" t="s">
        <v>2638</v>
      </c>
      <c r="F2432" t="s">
        <v>347</v>
      </c>
      <c r="G2432" t="s">
        <v>2501</v>
      </c>
      <c r="H2432" t="s">
        <v>198</v>
      </c>
      <c r="I2432" t="s">
        <v>2502</v>
      </c>
      <c r="J2432">
        <v>1983</v>
      </c>
      <c r="K2432">
        <v>28700</v>
      </c>
      <c r="L2432">
        <v>12</v>
      </c>
      <c r="M2432" t="s">
        <v>200</v>
      </c>
      <c r="N2432" t="s">
        <v>364</v>
      </c>
      <c r="O2432" t="s">
        <v>202</v>
      </c>
      <c r="P2432" t="s">
        <v>365</v>
      </c>
    </row>
    <row r="2433" spans="1:16" x14ac:dyDescent="0.25">
      <c r="A2433">
        <v>3990</v>
      </c>
      <c r="B2433" t="s">
        <v>360</v>
      </c>
      <c r="E2433" t="s">
        <v>2639</v>
      </c>
      <c r="F2433" t="s">
        <v>347</v>
      </c>
      <c r="G2433" t="s">
        <v>2501</v>
      </c>
      <c r="H2433" t="s">
        <v>198</v>
      </c>
      <c r="I2433" t="s">
        <v>2502</v>
      </c>
      <c r="J2433">
        <v>1975</v>
      </c>
      <c r="K2433">
        <v>20188</v>
      </c>
      <c r="L2433">
        <v>12</v>
      </c>
      <c r="M2433" t="s">
        <v>200</v>
      </c>
      <c r="N2433" t="s">
        <v>364</v>
      </c>
      <c r="O2433" t="s">
        <v>202</v>
      </c>
      <c r="P2433" t="s">
        <v>365</v>
      </c>
    </row>
    <row r="2434" spans="1:16" x14ac:dyDescent="0.25">
      <c r="A2434">
        <v>3991</v>
      </c>
      <c r="B2434" t="s">
        <v>360</v>
      </c>
      <c r="E2434" t="s">
        <v>2640</v>
      </c>
      <c r="F2434" t="s">
        <v>347</v>
      </c>
      <c r="G2434" t="s">
        <v>2501</v>
      </c>
      <c r="H2434" t="s">
        <v>198</v>
      </c>
      <c r="I2434" t="s">
        <v>2502</v>
      </c>
      <c r="J2434">
        <v>1971</v>
      </c>
      <c r="K2434">
        <v>160237</v>
      </c>
      <c r="L2434">
        <v>12</v>
      </c>
      <c r="M2434" t="s">
        <v>200</v>
      </c>
      <c r="N2434" t="s">
        <v>383</v>
      </c>
      <c r="O2434" t="s">
        <v>202</v>
      </c>
      <c r="P2434" t="s">
        <v>384</v>
      </c>
    </row>
    <row r="2435" spans="1:16" x14ac:dyDescent="0.25">
      <c r="A2435">
        <v>3992</v>
      </c>
      <c r="B2435" t="s">
        <v>360</v>
      </c>
      <c r="E2435" t="s">
        <v>2640</v>
      </c>
      <c r="F2435" t="s">
        <v>347</v>
      </c>
      <c r="G2435" t="s">
        <v>2501</v>
      </c>
      <c r="H2435" t="s">
        <v>198</v>
      </c>
      <c r="I2435" t="s">
        <v>2502</v>
      </c>
      <c r="J2435">
        <v>1971</v>
      </c>
      <c r="K2435">
        <v>30684</v>
      </c>
      <c r="L2435">
        <v>12</v>
      </c>
      <c r="M2435" t="s">
        <v>200</v>
      </c>
      <c r="N2435" t="s">
        <v>383</v>
      </c>
      <c r="O2435" t="s">
        <v>202</v>
      </c>
      <c r="P2435" t="s">
        <v>384</v>
      </c>
    </row>
    <row r="2436" spans="1:16" x14ac:dyDescent="0.25">
      <c r="A2436">
        <v>3993</v>
      </c>
      <c r="B2436" t="s">
        <v>360</v>
      </c>
      <c r="E2436" t="s">
        <v>2641</v>
      </c>
      <c r="F2436" t="s">
        <v>347</v>
      </c>
      <c r="G2436" t="s">
        <v>2501</v>
      </c>
      <c r="H2436" t="s">
        <v>198</v>
      </c>
      <c r="I2436" t="s">
        <v>2502</v>
      </c>
      <c r="J2436">
        <v>1965</v>
      </c>
      <c r="K2436">
        <v>20820</v>
      </c>
      <c r="L2436">
        <v>12</v>
      </c>
      <c r="M2436" t="s">
        <v>200</v>
      </c>
      <c r="N2436" t="s">
        <v>383</v>
      </c>
      <c r="O2436" t="s">
        <v>202</v>
      </c>
      <c r="P2436" t="s">
        <v>384</v>
      </c>
    </row>
    <row r="2437" spans="1:16" x14ac:dyDescent="0.25">
      <c r="A2437">
        <v>3994</v>
      </c>
      <c r="B2437" t="s">
        <v>360</v>
      </c>
      <c r="E2437" t="s">
        <v>2642</v>
      </c>
      <c r="F2437" t="s">
        <v>347</v>
      </c>
      <c r="G2437" t="s">
        <v>2501</v>
      </c>
      <c r="H2437" t="s">
        <v>198</v>
      </c>
      <c r="I2437" t="s">
        <v>2502</v>
      </c>
      <c r="J2437">
        <v>1970</v>
      </c>
      <c r="K2437">
        <v>12084</v>
      </c>
      <c r="L2437">
        <v>12</v>
      </c>
      <c r="M2437" t="s">
        <v>200</v>
      </c>
      <c r="N2437" t="s">
        <v>383</v>
      </c>
      <c r="O2437" t="s">
        <v>202</v>
      </c>
      <c r="P2437" t="s">
        <v>384</v>
      </c>
    </row>
    <row r="2438" spans="1:16" x14ac:dyDescent="0.25">
      <c r="A2438">
        <v>3995</v>
      </c>
      <c r="B2438" t="s">
        <v>360</v>
      </c>
      <c r="E2438" t="s">
        <v>2643</v>
      </c>
      <c r="F2438" t="s">
        <v>347</v>
      </c>
      <c r="G2438" t="s">
        <v>2501</v>
      </c>
      <c r="H2438" t="s">
        <v>198</v>
      </c>
      <c r="I2438" t="s">
        <v>2502</v>
      </c>
      <c r="J2438">
        <v>1971</v>
      </c>
      <c r="K2438">
        <v>9927</v>
      </c>
      <c r="L2438">
        <v>12</v>
      </c>
      <c r="M2438" t="s">
        <v>200</v>
      </c>
      <c r="N2438" t="s">
        <v>383</v>
      </c>
      <c r="O2438" t="s">
        <v>202</v>
      </c>
      <c r="P2438" t="s">
        <v>384</v>
      </c>
    </row>
    <row r="2439" spans="1:16" x14ac:dyDescent="0.25">
      <c r="A2439">
        <v>3996</v>
      </c>
      <c r="B2439" t="s">
        <v>360</v>
      </c>
      <c r="E2439" t="s">
        <v>2644</v>
      </c>
      <c r="F2439" t="s">
        <v>347</v>
      </c>
      <c r="G2439" t="s">
        <v>2501</v>
      </c>
      <c r="H2439" t="s">
        <v>198</v>
      </c>
      <c r="I2439" t="s">
        <v>2502</v>
      </c>
      <c r="J2439">
        <v>1965</v>
      </c>
      <c r="K2439">
        <v>5800</v>
      </c>
      <c r="L2439">
        <v>12</v>
      </c>
      <c r="M2439" t="s">
        <v>200</v>
      </c>
      <c r="N2439" t="s">
        <v>383</v>
      </c>
      <c r="O2439" t="s">
        <v>202</v>
      </c>
      <c r="P2439" t="s">
        <v>384</v>
      </c>
    </row>
    <row r="2440" spans="1:16" x14ac:dyDescent="0.25">
      <c r="A2440">
        <v>3997</v>
      </c>
      <c r="B2440" t="s">
        <v>360</v>
      </c>
      <c r="E2440" t="s">
        <v>2645</v>
      </c>
      <c r="F2440" t="s">
        <v>347</v>
      </c>
      <c r="G2440" t="s">
        <v>2501</v>
      </c>
      <c r="H2440" t="s">
        <v>198</v>
      </c>
      <c r="I2440" t="s">
        <v>2502</v>
      </c>
      <c r="J2440">
        <v>1971</v>
      </c>
      <c r="K2440">
        <v>28190</v>
      </c>
      <c r="L2440">
        <v>12</v>
      </c>
      <c r="M2440" t="s">
        <v>200</v>
      </c>
      <c r="N2440" t="s">
        <v>383</v>
      </c>
      <c r="O2440" t="s">
        <v>202</v>
      </c>
      <c r="P2440" t="s">
        <v>384</v>
      </c>
    </row>
    <row r="2441" spans="1:16" x14ac:dyDescent="0.25">
      <c r="A2441">
        <v>3998</v>
      </c>
      <c r="B2441" t="s">
        <v>360</v>
      </c>
      <c r="E2441" t="s">
        <v>2645</v>
      </c>
      <c r="F2441" t="s">
        <v>347</v>
      </c>
      <c r="G2441" t="s">
        <v>2501</v>
      </c>
      <c r="H2441" t="s">
        <v>198</v>
      </c>
      <c r="I2441" t="s">
        <v>2502</v>
      </c>
      <c r="J2441">
        <v>1971</v>
      </c>
      <c r="K2441">
        <v>35238</v>
      </c>
      <c r="L2441">
        <v>12</v>
      </c>
      <c r="M2441" t="s">
        <v>200</v>
      </c>
      <c r="N2441" t="s">
        <v>383</v>
      </c>
      <c r="O2441" t="s">
        <v>202</v>
      </c>
      <c r="P2441" t="s">
        <v>384</v>
      </c>
    </row>
    <row r="2442" spans="1:16" x14ac:dyDescent="0.25">
      <c r="A2442">
        <v>3999</v>
      </c>
      <c r="B2442" t="s">
        <v>360</v>
      </c>
      <c r="E2442" t="s">
        <v>2646</v>
      </c>
      <c r="F2442" t="s">
        <v>347</v>
      </c>
      <c r="G2442" t="s">
        <v>2501</v>
      </c>
      <c r="H2442" t="s">
        <v>198</v>
      </c>
      <c r="I2442" t="s">
        <v>2502</v>
      </c>
      <c r="J2442">
        <v>1967</v>
      </c>
      <c r="K2442">
        <v>13438</v>
      </c>
      <c r="L2442">
        <v>12</v>
      </c>
      <c r="M2442" t="s">
        <v>200</v>
      </c>
      <c r="N2442" t="s">
        <v>383</v>
      </c>
      <c r="O2442" t="s">
        <v>202</v>
      </c>
      <c r="P2442" t="s">
        <v>384</v>
      </c>
    </row>
    <row r="2443" spans="1:16" x14ac:dyDescent="0.25">
      <c r="A2443">
        <v>4000</v>
      </c>
      <c r="B2443" t="s">
        <v>360</v>
      </c>
      <c r="E2443" t="s">
        <v>2647</v>
      </c>
      <c r="F2443" t="s">
        <v>347</v>
      </c>
      <c r="G2443" t="s">
        <v>2501</v>
      </c>
      <c r="H2443" t="s">
        <v>198</v>
      </c>
      <c r="I2443" t="s">
        <v>2502</v>
      </c>
      <c r="J2443">
        <v>1966</v>
      </c>
      <c r="K2443">
        <v>10000</v>
      </c>
      <c r="L2443">
        <v>12</v>
      </c>
      <c r="M2443" t="s">
        <v>200</v>
      </c>
      <c r="N2443" t="s">
        <v>383</v>
      </c>
      <c r="O2443" t="s">
        <v>202</v>
      </c>
      <c r="P2443" t="s">
        <v>384</v>
      </c>
    </row>
    <row r="2444" spans="1:16" x14ac:dyDescent="0.25">
      <c r="A2444">
        <v>4001</v>
      </c>
      <c r="B2444" t="s">
        <v>360</v>
      </c>
      <c r="E2444" t="s">
        <v>2648</v>
      </c>
      <c r="F2444" t="s">
        <v>347</v>
      </c>
      <c r="G2444" t="s">
        <v>2501</v>
      </c>
      <c r="H2444" t="s">
        <v>198</v>
      </c>
      <c r="I2444" t="s">
        <v>2502</v>
      </c>
      <c r="J2444">
        <v>1968</v>
      </c>
      <c r="K2444">
        <v>37959</v>
      </c>
      <c r="L2444">
        <v>12</v>
      </c>
      <c r="M2444" t="s">
        <v>200</v>
      </c>
      <c r="N2444" t="s">
        <v>383</v>
      </c>
      <c r="O2444" t="s">
        <v>202</v>
      </c>
      <c r="P2444" t="s">
        <v>384</v>
      </c>
    </row>
    <row r="2445" spans="1:16" x14ac:dyDescent="0.25">
      <c r="A2445">
        <v>4002</v>
      </c>
      <c r="B2445" t="s">
        <v>360</v>
      </c>
      <c r="E2445" t="s">
        <v>2648</v>
      </c>
      <c r="F2445" t="s">
        <v>347</v>
      </c>
      <c r="G2445" t="s">
        <v>2501</v>
      </c>
      <c r="H2445" t="s">
        <v>198</v>
      </c>
      <c r="I2445" t="s">
        <v>2502</v>
      </c>
      <c r="J2445">
        <v>1968</v>
      </c>
      <c r="K2445">
        <v>75918</v>
      </c>
      <c r="L2445">
        <v>12</v>
      </c>
      <c r="M2445" t="s">
        <v>200</v>
      </c>
      <c r="N2445" t="s">
        <v>383</v>
      </c>
      <c r="O2445" t="s">
        <v>202</v>
      </c>
      <c r="P2445" t="s">
        <v>384</v>
      </c>
    </row>
    <row r="2446" spans="1:16" x14ac:dyDescent="0.25">
      <c r="A2446">
        <v>4003</v>
      </c>
      <c r="B2446" t="s">
        <v>360</v>
      </c>
      <c r="E2446" t="s">
        <v>2648</v>
      </c>
      <c r="F2446" t="s">
        <v>347</v>
      </c>
      <c r="G2446" t="s">
        <v>2501</v>
      </c>
      <c r="H2446" t="s">
        <v>198</v>
      </c>
      <c r="I2446" t="s">
        <v>2502</v>
      </c>
      <c r="J2446">
        <v>1968</v>
      </c>
      <c r="K2446">
        <v>43653</v>
      </c>
      <c r="L2446">
        <v>12</v>
      </c>
      <c r="M2446" t="s">
        <v>200</v>
      </c>
      <c r="N2446" t="s">
        <v>383</v>
      </c>
      <c r="O2446" t="s">
        <v>202</v>
      </c>
      <c r="P2446" t="s">
        <v>384</v>
      </c>
    </row>
    <row r="2447" spans="1:16" x14ac:dyDescent="0.25">
      <c r="A2447">
        <v>4004</v>
      </c>
      <c r="B2447" t="s">
        <v>360</v>
      </c>
      <c r="E2447" t="s">
        <v>2649</v>
      </c>
      <c r="F2447" t="s">
        <v>347</v>
      </c>
      <c r="G2447" t="s">
        <v>2501</v>
      </c>
      <c r="H2447" t="s">
        <v>198</v>
      </c>
      <c r="I2447" t="s">
        <v>2502</v>
      </c>
      <c r="J2447">
        <v>1969</v>
      </c>
      <c r="K2447">
        <v>18620</v>
      </c>
      <c r="L2447">
        <v>12</v>
      </c>
      <c r="M2447" t="s">
        <v>200</v>
      </c>
      <c r="N2447" t="s">
        <v>383</v>
      </c>
      <c r="O2447" t="s">
        <v>202</v>
      </c>
      <c r="P2447" t="s">
        <v>384</v>
      </c>
    </row>
    <row r="2448" spans="1:16" x14ac:dyDescent="0.25">
      <c r="A2448">
        <v>4006</v>
      </c>
      <c r="B2448" t="s">
        <v>360</v>
      </c>
      <c r="E2448" t="s">
        <v>2650</v>
      </c>
      <c r="F2448" t="s">
        <v>347</v>
      </c>
      <c r="G2448" t="s">
        <v>2501</v>
      </c>
      <c r="H2448" t="s">
        <v>198</v>
      </c>
      <c r="I2448" t="s">
        <v>2502</v>
      </c>
      <c r="J2448">
        <v>1965</v>
      </c>
      <c r="K2448">
        <v>67360</v>
      </c>
      <c r="L2448">
        <v>12</v>
      </c>
      <c r="M2448" t="s">
        <v>200</v>
      </c>
      <c r="N2448" t="s">
        <v>383</v>
      </c>
      <c r="O2448" t="s">
        <v>202</v>
      </c>
      <c r="P2448" t="s">
        <v>384</v>
      </c>
    </row>
    <row r="2449" spans="1:16" x14ac:dyDescent="0.25">
      <c r="A2449">
        <v>4007</v>
      </c>
      <c r="B2449" t="s">
        <v>360</v>
      </c>
      <c r="E2449" t="s">
        <v>2650</v>
      </c>
      <c r="F2449" t="s">
        <v>347</v>
      </c>
      <c r="G2449" t="s">
        <v>2501</v>
      </c>
      <c r="H2449" t="s">
        <v>198</v>
      </c>
      <c r="I2449" t="s">
        <v>2502</v>
      </c>
      <c r="J2449">
        <v>1965</v>
      </c>
      <c r="K2449">
        <v>19246</v>
      </c>
      <c r="L2449">
        <v>12</v>
      </c>
      <c r="M2449" t="s">
        <v>200</v>
      </c>
      <c r="N2449" t="s">
        <v>383</v>
      </c>
      <c r="O2449" t="s">
        <v>202</v>
      </c>
      <c r="P2449" t="s">
        <v>384</v>
      </c>
    </row>
    <row r="2450" spans="1:16" x14ac:dyDescent="0.25">
      <c r="A2450">
        <v>4008</v>
      </c>
      <c r="B2450" t="s">
        <v>360</v>
      </c>
      <c r="E2450" t="s">
        <v>2650</v>
      </c>
      <c r="F2450" t="s">
        <v>347</v>
      </c>
      <c r="G2450" t="s">
        <v>2501</v>
      </c>
      <c r="H2450" t="s">
        <v>198</v>
      </c>
      <c r="I2450" t="s">
        <v>2502</v>
      </c>
      <c r="J2450">
        <v>1965</v>
      </c>
      <c r="K2450">
        <v>25019</v>
      </c>
      <c r="L2450">
        <v>12</v>
      </c>
      <c r="M2450" t="s">
        <v>200</v>
      </c>
      <c r="N2450" t="s">
        <v>383</v>
      </c>
      <c r="O2450" t="s">
        <v>202</v>
      </c>
      <c r="P2450" t="s">
        <v>384</v>
      </c>
    </row>
    <row r="2451" spans="1:16" x14ac:dyDescent="0.25">
      <c r="A2451">
        <v>4009</v>
      </c>
      <c r="B2451" t="s">
        <v>360</v>
      </c>
      <c r="E2451" t="s">
        <v>2650</v>
      </c>
      <c r="F2451" t="s">
        <v>347</v>
      </c>
      <c r="G2451" t="s">
        <v>2501</v>
      </c>
      <c r="H2451" t="s">
        <v>198</v>
      </c>
      <c r="I2451" t="s">
        <v>2502</v>
      </c>
      <c r="J2451">
        <v>1965</v>
      </c>
      <c r="K2451">
        <v>71209</v>
      </c>
      <c r="L2451">
        <v>12</v>
      </c>
      <c r="M2451" t="s">
        <v>200</v>
      </c>
      <c r="N2451" t="s">
        <v>383</v>
      </c>
      <c r="O2451" t="s">
        <v>202</v>
      </c>
      <c r="P2451" t="s">
        <v>384</v>
      </c>
    </row>
    <row r="2452" spans="1:16" x14ac:dyDescent="0.25">
      <c r="A2452">
        <v>4010</v>
      </c>
      <c r="B2452" t="s">
        <v>360</v>
      </c>
      <c r="E2452" t="s">
        <v>2650</v>
      </c>
      <c r="F2452" t="s">
        <v>347</v>
      </c>
      <c r="G2452" t="s">
        <v>2501</v>
      </c>
      <c r="H2452" t="s">
        <v>198</v>
      </c>
      <c r="I2452" t="s">
        <v>2502</v>
      </c>
      <c r="J2452">
        <v>1965</v>
      </c>
      <c r="K2452">
        <v>202081</v>
      </c>
      <c r="L2452">
        <v>12</v>
      </c>
      <c r="M2452" t="s">
        <v>200</v>
      </c>
      <c r="N2452" t="s">
        <v>383</v>
      </c>
      <c r="O2452" t="s">
        <v>202</v>
      </c>
      <c r="P2452" t="s">
        <v>384</v>
      </c>
    </row>
    <row r="2453" spans="1:16" x14ac:dyDescent="0.25">
      <c r="A2453">
        <v>4011</v>
      </c>
      <c r="B2453" t="s">
        <v>360</v>
      </c>
      <c r="E2453" t="s">
        <v>2650</v>
      </c>
      <c r="F2453" t="s">
        <v>347</v>
      </c>
      <c r="G2453" t="s">
        <v>2501</v>
      </c>
      <c r="H2453" t="s">
        <v>198</v>
      </c>
      <c r="I2453" t="s">
        <v>2502</v>
      </c>
      <c r="J2453">
        <v>1965</v>
      </c>
      <c r="K2453">
        <v>42341</v>
      </c>
      <c r="L2453">
        <v>12</v>
      </c>
      <c r="M2453" t="s">
        <v>200</v>
      </c>
      <c r="N2453" t="s">
        <v>383</v>
      </c>
      <c r="O2453" t="s">
        <v>202</v>
      </c>
      <c r="P2453" t="s">
        <v>384</v>
      </c>
    </row>
    <row r="2454" spans="1:16" x14ac:dyDescent="0.25">
      <c r="A2454">
        <v>4015</v>
      </c>
      <c r="B2454" t="s">
        <v>360</v>
      </c>
      <c r="E2454" t="s">
        <v>2651</v>
      </c>
      <c r="F2454" t="s">
        <v>347</v>
      </c>
      <c r="G2454" t="s">
        <v>2501</v>
      </c>
      <c r="H2454" t="s">
        <v>198</v>
      </c>
      <c r="I2454" t="s">
        <v>2502</v>
      </c>
      <c r="J2454">
        <v>1982</v>
      </c>
      <c r="K2454">
        <v>31021</v>
      </c>
      <c r="L2454">
        <v>12</v>
      </c>
      <c r="M2454" t="s">
        <v>200</v>
      </c>
      <c r="N2454" t="s">
        <v>364</v>
      </c>
      <c r="O2454" t="s">
        <v>202</v>
      </c>
      <c r="P2454" t="s">
        <v>365</v>
      </c>
    </row>
    <row r="2455" spans="1:16" x14ac:dyDescent="0.25">
      <c r="A2455">
        <v>4016</v>
      </c>
      <c r="B2455" t="s">
        <v>360</v>
      </c>
      <c r="E2455" t="s">
        <v>2652</v>
      </c>
      <c r="F2455" t="s">
        <v>347</v>
      </c>
      <c r="G2455" t="s">
        <v>2501</v>
      </c>
      <c r="H2455" t="s">
        <v>198</v>
      </c>
      <c r="I2455" t="s">
        <v>2502</v>
      </c>
      <c r="J2455">
        <v>1983</v>
      </c>
      <c r="K2455">
        <v>26925</v>
      </c>
      <c r="L2455">
        <v>12</v>
      </c>
      <c r="M2455" t="s">
        <v>200</v>
      </c>
      <c r="N2455" t="s">
        <v>364</v>
      </c>
      <c r="O2455" t="s">
        <v>202</v>
      </c>
      <c r="P2455" t="s">
        <v>365</v>
      </c>
    </row>
    <row r="2456" spans="1:16" x14ac:dyDescent="0.25">
      <c r="A2456">
        <v>4017</v>
      </c>
      <c r="B2456" t="s">
        <v>360</v>
      </c>
      <c r="E2456" t="s">
        <v>2653</v>
      </c>
      <c r="F2456" t="s">
        <v>347</v>
      </c>
      <c r="G2456" t="s">
        <v>2501</v>
      </c>
      <c r="H2456" t="s">
        <v>198</v>
      </c>
      <c r="I2456" t="s">
        <v>2502</v>
      </c>
      <c r="J2456">
        <v>1983</v>
      </c>
      <c r="K2456">
        <v>11871</v>
      </c>
      <c r="L2456">
        <v>12</v>
      </c>
      <c r="M2456" t="s">
        <v>200</v>
      </c>
      <c r="N2456" t="s">
        <v>364</v>
      </c>
      <c r="O2456" t="s">
        <v>202</v>
      </c>
      <c r="P2456" t="s">
        <v>365</v>
      </c>
    </row>
    <row r="2457" spans="1:16" x14ac:dyDescent="0.25">
      <c r="A2457">
        <v>4018</v>
      </c>
      <c r="B2457" t="s">
        <v>360</v>
      </c>
      <c r="E2457" t="s">
        <v>2654</v>
      </c>
      <c r="F2457" t="s">
        <v>347</v>
      </c>
      <c r="G2457" t="s">
        <v>2501</v>
      </c>
      <c r="H2457" t="s">
        <v>198</v>
      </c>
      <c r="I2457" t="s">
        <v>2502</v>
      </c>
      <c r="J2457">
        <v>1976</v>
      </c>
      <c r="K2457">
        <v>5697</v>
      </c>
      <c r="L2457">
        <v>12</v>
      </c>
      <c r="M2457" t="s">
        <v>200</v>
      </c>
      <c r="N2457" t="s">
        <v>364</v>
      </c>
      <c r="O2457" t="s">
        <v>202</v>
      </c>
      <c r="P2457" t="s">
        <v>365</v>
      </c>
    </row>
    <row r="2458" spans="1:16" x14ac:dyDescent="0.25">
      <c r="A2458">
        <v>4020</v>
      </c>
      <c r="B2458" t="s">
        <v>425</v>
      </c>
      <c r="E2458" t="s">
        <v>2655</v>
      </c>
      <c r="F2458" t="s">
        <v>347</v>
      </c>
      <c r="G2458" t="s">
        <v>2501</v>
      </c>
      <c r="H2458" t="s">
        <v>198</v>
      </c>
      <c r="I2458" t="s">
        <v>2502</v>
      </c>
      <c r="J2458">
        <v>1965</v>
      </c>
      <c r="K2458">
        <v>7513</v>
      </c>
      <c r="L2458">
        <v>12</v>
      </c>
      <c r="M2458" t="s">
        <v>200</v>
      </c>
      <c r="N2458" t="s">
        <v>383</v>
      </c>
      <c r="O2458" t="s">
        <v>202</v>
      </c>
      <c r="P2458" t="s">
        <v>1674</v>
      </c>
    </row>
    <row r="2459" spans="1:16" x14ac:dyDescent="0.25">
      <c r="A2459">
        <v>4021</v>
      </c>
      <c r="B2459" t="s">
        <v>425</v>
      </c>
      <c r="E2459" t="s">
        <v>2656</v>
      </c>
      <c r="F2459" t="s">
        <v>347</v>
      </c>
      <c r="G2459" t="s">
        <v>2501</v>
      </c>
      <c r="H2459" t="s">
        <v>198</v>
      </c>
      <c r="I2459" t="s">
        <v>2502</v>
      </c>
      <c r="J2459">
        <v>1965</v>
      </c>
      <c r="K2459">
        <v>2091</v>
      </c>
      <c r="L2459">
        <v>12</v>
      </c>
      <c r="M2459" t="s">
        <v>200</v>
      </c>
      <c r="N2459" t="s">
        <v>383</v>
      </c>
      <c r="O2459" t="s">
        <v>202</v>
      </c>
      <c r="P2459" t="s">
        <v>1674</v>
      </c>
    </row>
    <row r="2460" spans="1:16" x14ac:dyDescent="0.25">
      <c r="A2460">
        <v>4022</v>
      </c>
      <c r="B2460" t="s">
        <v>425</v>
      </c>
      <c r="E2460" t="s">
        <v>2657</v>
      </c>
      <c r="F2460" t="s">
        <v>347</v>
      </c>
      <c r="G2460" t="s">
        <v>2501</v>
      </c>
      <c r="H2460" t="s">
        <v>198</v>
      </c>
      <c r="I2460" t="s">
        <v>2502</v>
      </c>
      <c r="J2460">
        <v>1966</v>
      </c>
      <c r="K2460">
        <v>1827</v>
      </c>
      <c r="L2460">
        <v>12</v>
      </c>
      <c r="M2460" t="s">
        <v>200</v>
      </c>
      <c r="N2460" t="s">
        <v>383</v>
      </c>
      <c r="O2460" t="s">
        <v>202</v>
      </c>
      <c r="P2460" t="s">
        <v>1674</v>
      </c>
    </row>
    <row r="2461" spans="1:16" x14ac:dyDescent="0.25">
      <c r="A2461">
        <v>4023</v>
      </c>
      <c r="B2461" t="s">
        <v>425</v>
      </c>
      <c r="E2461" t="s">
        <v>2658</v>
      </c>
      <c r="F2461" t="s">
        <v>347</v>
      </c>
      <c r="G2461" t="s">
        <v>2501</v>
      </c>
      <c r="H2461" t="s">
        <v>198</v>
      </c>
      <c r="I2461" t="s">
        <v>2502</v>
      </c>
      <c r="J2461">
        <v>1966</v>
      </c>
      <c r="K2461">
        <v>644</v>
      </c>
      <c r="L2461">
        <v>12</v>
      </c>
      <c r="M2461" t="s">
        <v>200</v>
      </c>
      <c r="N2461" t="s">
        <v>383</v>
      </c>
      <c r="O2461" t="s">
        <v>202</v>
      </c>
      <c r="P2461" t="s">
        <v>1674</v>
      </c>
    </row>
    <row r="2462" spans="1:16" x14ac:dyDescent="0.25">
      <c r="A2462">
        <v>4024</v>
      </c>
      <c r="B2462" t="s">
        <v>425</v>
      </c>
      <c r="E2462" t="s">
        <v>2659</v>
      </c>
      <c r="F2462" t="s">
        <v>347</v>
      </c>
      <c r="G2462" t="s">
        <v>2501</v>
      </c>
      <c r="H2462" t="s">
        <v>198</v>
      </c>
      <c r="I2462" t="s">
        <v>2502</v>
      </c>
      <c r="J2462">
        <v>1966</v>
      </c>
      <c r="K2462">
        <v>75</v>
      </c>
      <c r="L2462">
        <v>12</v>
      </c>
      <c r="M2462" t="s">
        <v>200</v>
      </c>
      <c r="N2462" t="s">
        <v>383</v>
      </c>
      <c r="O2462" t="s">
        <v>202</v>
      </c>
      <c r="P2462" t="s">
        <v>1674</v>
      </c>
    </row>
    <row r="2463" spans="1:16" x14ac:dyDescent="0.25">
      <c r="A2463">
        <v>4025</v>
      </c>
      <c r="B2463" t="s">
        <v>425</v>
      </c>
      <c r="E2463" t="s">
        <v>2660</v>
      </c>
      <c r="F2463" t="s">
        <v>347</v>
      </c>
      <c r="G2463" t="s">
        <v>2501</v>
      </c>
      <c r="H2463" t="s">
        <v>198</v>
      </c>
      <c r="I2463" t="s">
        <v>2502</v>
      </c>
      <c r="J2463">
        <v>1969</v>
      </c>
      <c r="K2463">
        <v>1772</v>
      </c>
      <c r="L2463">
        <v>12</v>
      </c>
      <c r="M2463" t="s">
        <v>200</v>
      </c>
      <c r="N2463" t="s">
        <v>383</v>
      </c>
      <c r="O2463" t="s">
        <v>202</v>
      </c>
      <c r="P2463" t="s">
        <v>1674</v>
      </c>
    </row>
    <row r="2464" spans="1:16" x14ac:dyDescent="0.25">
      <c r="A2464">
        <v>4026</v>
      </c>
      <c r="B2464" t="s">
        <v>425</v>
      </c>
      <c r="E2464" t="s">
        <v>2661</v>
      </c>
      <c r="F2464" t="s">
        <v>347</v>
      </c>
      <c r="G2464" t="s">
        <v>2501</v>
      </c>
      <c r="H2464" t="s">
        <v>198</v>
      </c>
      <c r="I2464" t="s">
        <v>2502</v>
      </c>
      <c r="J2464">
        <v>1969</v>
      </c>
      <c r="K2464">
        <v>290</v>
      </c>
      <c r="L2464">
        <v>12</v>
      </c>
      <c r="M2464" t="s">
        <v>200</v>
      </c>
      <c r="N2464" t="s">
        <v>383</v>
      </c>
      <c r="O2464" t="s">
        <v>202</v>
      </c>
      <c r="P2464" t="s">
        <v>1674</v>
      </c>
    </row>
    <row r="2465" spans="1:16" x14ac:dyDescent="0.25">
      <c r="A2465">
        <v>4027</v>
      </c>
      <c r="B2465" t="s">
        <v>425</v>
      </c>
      <c r="E2465" t="s">
        <v>2662</v>
      </c>
      <c r="F2465" t="s">
        <v>347</v>
      </c>
      <c r="G2465" t="s">
        <v>2501</v>
      </c>
      <c r="H2465" t="s">
        <v>198</v>
      </c>
      <c r="I2465" t="s">
        <v>2502</v>
      </c>
      <c r="J2465">
        <v>1970</v>
      </c>
      <c r="K2465">
        <v>1505</v>
      </c>
      <c r="L2465">
        <v>12</v>
      </c>
      <c r="M2465" t="s">
        <v>200</v>
      </c>
      <c r="N2465" t="s">
        <v>383</v>
      </c>
      <c r="O2465" t="s">
        <v>202</v>
      </c>
      <c r="P2465" t="s">
        <v>1674</v>
      </c>
    </row>
    <row r="2466" spans="1:16" x14ac:dyDescent="0.25">
      <c r="A2466">
        <v>4028</v>
      </c>
      <c r="B2466" t="s">
        <v>425</v>
      </c>
      <c r="E2466" t="s">
        <v>2660</v>
      </c>
      <c r="F2466" t="s">
        <v>347</v>
      </c>
      <c r="G2466" t="s">
        <v>2501</v>
      </c>
      <c r="H2466" t="s">
        <v>198</v>
      </c>
      <c r="I2466" t="s">
        <v>2502</v>
      </c>
      <c r="J2466">
        <v>1970</v>
      </c>
      <c r="K2466">
        <v>1677</v>
      </c>
      <c r="L2466">
        <v>12</v>
      </c>
      <c r="M2466" t="s">
        <v>200</v>
      </c>
      <c r="N2466" t="s">
        <v>383</v>
      </c>
      <c r="O2466" t="s">
        <v>202</v>
      </c>
      <c r="P2466" t="s">
        <v>1674</v>
      </c>
    </row>
    <row r="2467" spans="1:16" x14ac:dyDescent="0.25">
      <c r="A2467">
        <v>4029</v>
      </c>
      <c r="B2467" t="s">
        <v>425</v>
      </c>
      <c r="E2467" t="s">
        <v>2663</v>
      </c>
      <c r="F2467" t="s">
        <v>347</v>
      </c>
      <c r="G2467" t="s">
        <v>2501</v>
      </c>
      <c r="H2467" t="s">
        <v>198</v>
      </c>
      <c r="I2467" t="s">
        <v>2502</v>
      </c>
      <c r="J2467">
        <v>1970</v>
      </c>
      <c r="K2467">
        <v>191</v>
      </c>
      <c r="L2467">
        <v>12</v>
      </c>
      <c r="M2467" t="s">
        <v>200</v>
      </c>
      <c r="N2467" t="s">
        <v>383</v>
      </c>
      <c r="O2467" t="s">
        <v>202</v>
      </c>
      <c r="P2467" t="s">
        <v>1674</v>
      </c>
    </row>
    <row r="2468" spans="1:16" x14ac:dyDescent="0.25">
      <c r="A2468">
        <v>4030</v>
      </c>
      <c r="B2468" t="s">
        <v>425</v>
      </c>
      <c r="E2468" t="s">
        <v>2664</v>
      </c>
      <c r="F2468" t="s">
        <v>347</v>
      </c>
      <c r="G2468" t="s">
        <v>2501</v>
      </c>
      <c r="H2468" t="s">
        <v>198</v>
      </c>
      <c r="I2468" t="s">
        <v>2502</v>
      </c>
      <c r="J2468">
        <v>1970</v>
      </c>
      <c r="K2468">
        <v>33</v>
      </c>
      <c r="L2468">
        <v>12</v>
      </c>
      <c r="M2468" t="s">
        <v>200</v>
      </c>
      <c r="N2468" t="s">
        <v>383</v>
      </c>
      <c r="O2468" t="s">
        <v>202</v>
      </c>
      <c r="P2468" t="s">
        <v>1674</v>
      </c>
    </row>
    <row r="2469" spans="1:16" x14ac:dyDescent="0.25">
      <c r="A2469">
        <v>4031</v>
      </c>
      <c r="B2469" t="s">
        <v>425</v>
      </c>
      <c r="E2469" t="s">
        <v>2664</v>
      </c>
      <c r="F2469" t="s">
        <v>347</v>
      </c>
      <c r="G2469" t="s">
        <v>2501</v>
      </c>
      <c r="H2469" t="s">
        <v>198</v>
      </c>
      <c r="I2469" t="s">
        <v>2502</v>
      </c>
      <c r="J2469">
        <v>1970</v>
      </c>
      <c r="K2469">
        <v>242</v>
      </c>
      <c r="L2469">
        <v>12</v>
      </c>
      <c r="M2469" t="s">
        <v>200</v>
      </c>
      <c r="N2469" t="s">
        <v>383</v>
      </c>
      <c r="O2469" t="s">
        <v>202</v>
      </c>
      <c r="P2469" t="s">
        <v>1674</v>
      </c>
    </row>
    <row r="2470" spans="1:16" x14ac:dyDescent="0.25">
      <c r="A2470">
        <v>4032</v>
      </c>
      <c r="B2470" t="s">
        <v>399</v>
      </c>
      <c r="E2470" t="s">
        <v>2665</v>
      </c>
      <c r="F2470" t="s">
        <v>347</v>
      </c>
      <c r="G2470" t="s">
        <v>2501</v>
      </c>
      <c r="H2470" t="s">
        <v>198</v>
      </c>
      <c r="I2470" t="s">
        <v>2502</v>
      </c>
      <c r="J2470">
        <v>1974</v>
      </c>
      <c r="K2470">
        <v>1156</v>
      </c>
      <c r="L2470">
        <v>12</v>
      </c>
      <c r="M2470" t="s">
        <v>200</v>
      </c>
      <c r="N2470" t="s">
        <v>1097</v>
      </c>
      <c r="O2470" t="s">
        <v>202</v>
      </c>
      <c r="P2470" t="s">
        <v>450</v>
      </c>
    </row>
    <row r="2471" spans="1:16" x14ac:dyDescent="0.25">
      <c r="A2471">
        <v>4033</v>
      </c>
      <c r="B2471" t="s">
        <v>399</v>
      </c>
      <c r="E2471" t="s">
        <v>2666</v>
      </c>
      <c r="F2471" t="s">
        <v>347</v>
      </c>
      <c r="G2471" t="s">
        <v>2501</v>
      </c>
      <c r="H2471" t="s">
        <v>198</v>
      </c>
      <c r="I2471" t="s">
        <v>2502</v>
      </c>
      <c r="J2471">
        <v>1974</v>
      </c>
      <c r="K2471">
        <v>2636</v>
      </c>
      <c r="L2471">
        <v>12</v>
      </c>
      <c r="M2471" t="s">
        <v>200</v>
      </c>
      <c r="N2471" t="s">
        <v>1097</v>
      </c>
      <c r="O2471" t="s">
        <v>202</v>
      </c>
      <c r="P2471" t="s">
        <v>1242</v>
      </c>
    </row>
    <row r="2472" spans="1:16" x14ac:dyDescent="0.25">
      <c r="A2472">
        <v>4034</v>
      </c>
      <c r="B2472" t="s">
        <v>425</v>
      </c>
      <c r="E2472" t="s">
        <v>2667</v>
      </c>
      <c r="F2472" t="s">
        <v>347</v>
      </c>
      <c r="G2472" t="s">
        <v>2501</v>
      </c>
      <c r="H2472" t="s">
        <v>198</v>
      </c>
      <c r="I2472" t="s">
        <v>2502</v>
      </c>
      <c r="J2472">
        <v>1976</v>
      </c>
      <c r="K2472">
        <v>2401</v>
      </c>
      <c r="L2472">
        <v>12</v>
      </c>
      <c r="M2472" t="s">
        <v>200</v>
      </c>
      <c r="N2472" t="s">
        <v>383</v>
      </c>
      <c r="O2472" t="s">
        <v>202</v>
      </c>
      <c r="P2472" t="s">
        <v>1674</v>
      </c>
    </row>
    <row r="2473" spans="1:16" x14ac:dyDescent="0.25">
      <c r="A2473">
        <v>4035</v>
      </c>
      <c r="B2473" t="s">
        <v>399</v>
      </c>
      <c r="E2473" t="s">
        <v>2668</v>
      </c>
      <c r="F2473" t="s">
        <v>347</v>
      </c>
      <c r="G2473" t="s">
        <v>2501</v>
      </c>
      <c r="H2473" t="s">
        <v>198</v>
      </c>
      <c r="I2473" t="s">
        <v>2502</v>
      </c>
      <c r="J2473">
        <v>1976</v>
      </c>
      <c r="K2473">
        <v>383</v>
      </c>
      <c r="L2473">
        <v>12</v>
      </c>
      <c r="M2473" t="s">
        <v>200</v>
      </c>
      <c r="N2473" t="s">
        <v>1097</v>
      </c>
      <c r="O2473" t="s">
        <v>202</v>
      </c>
      <c r="P2473" t="s">
        <v>1242</v>
      </c>
    </row>
    <row r="2474" spans="1:16" x14ac:dyDescent="0.25">
      <c r="A2474">
        <v>4036</v>
      </c>
      <c r="B2474" t="s">
        <v>425</v>
      </c>
      <c r="E2474" t="s">
        <v>2669</v>
      </c>
      <c r="F2474" t="s">
        <v>347</v>
      </c>
      <c r="G2474" t="s">
        <v>2501</v>
      </c>
      <c r="H2474" t="s">
        <v>198</v>
      </c>
      <c r="I2474" t="s">
        <v>2502</v>
      </c>
      <c r="J2474">
        <v>1976</v>
      </c>
      <c r="K2474">
        <v>1553</v>
      </c>
      <c r="L2474">
        <v>12</v>
      </c>
      <c r="M2474" t="s">
        <v>200</v>
      </c>
      <c r="N2474" t="s">
        <v>383</v>
      </c>
      <c r="O2474" t="s">
        <v>202</v>
      </c>
      <c r="P2474" t="s">
        <v>1674</v>
      </c>
    </row>
    <row r="2475" spans="1:16" x14ac:dyDescent="0.25">
      <c r="A2475">
        <v>4037</v>
      </c>
      <c r="B2475" t="s">
        <v>425</v>
      </c>
      <c r="E2475" t="s">
        <v>2670</v>
      </c>
      <c r="F2475" t="s">
        <v>347</v>
      </c>
      <c r="G2475" t="s">
        <v>2501</v>
      </c>
      <c r="H2475" t="s">
        <v>198</v>
      </c>
      <c r="I2475" t="s">
        <v>2502</v>
      </c>
      <c r="J2475">
        <v>1976</v>
      </c>
      <c r="K2475">
        <v>274</v>
      </c>
      <c r="L2475">
        <v>12</v>
      </c>
      <c r="M2475" t="s">
        <v>200</v>
      </c>
      <c r="N2475" t="s">
        <v>383</v>
      </c>
      <c r="O2475" t="s">
        <v>202</v>
      </c>
      <c r="P2475" t="s">
        <v>1674</v>
      </c>
    </row>
    <row r="2476" spans="1:16" x14ac:dyDescent="0.25">
      <c r="A2476">
        <v>4038</v>
      </c>
      <c r="B2476" t="s">
        <v>399</v>
      </c>
      <c r="E2476" t="s">
        <v>2671</v>
      </c>
      <c r="F2476" t="s">
        <v>347</v>
      </c>
      <c r="G2476" t="s">
        <v>2501</v>
      </c>
      <c r="H2476" t="s">
        <v>198</v>
      </c>
      <c r="I2476" t="s">
        <v>2502</v>
      </c>
      <c r="J2476">
        <v>1976</v>
      </c>
      <c r="K2476">
        <v>2209</v>
      </c>
      <c r="L2476">
        <v>12</v>
      </c>
      <c r="M2476" t="s">
        <v>200</v>
      </c>
      <c r="N2476" t="s">
        <v>1097</v>
      </c>
      <c r="O2476" t="s">
        <v>202</v>
      </c>
      <c r="P2476" t="s">
        <v>1242</v>
      </c>
    </row>
    <row r="2477" spans="1:16" x14ac:dyDescent="0.25">
      <c r="A2477">
        <v>4039</v>
      </c>
      <c r="B2477" t="s">
        <v>399</v>
      </c>
      <c r="E2477" t="s">
        <v>2672</v>
      </c>
      <c r="F2477" t="s">
        <v>347</v>
      </c>
      <c r="G2477" t="s">
        <v>2501</v>
      </c>
      <c r="H2477" t="s">
        <v>198</v>
      </c>
      <c r="I2477" t="s">
        <v>2502</v>
      </c>
      <c r="J2477">
        <v>1977</v>
      </c>
      <c r="K2477">
        <v>13125</v>
      </c>
      <c r="L2477">
        <v>12</v>
      </c>
      <c r="M2477" t="s">
        <v>200</v>
      </c>
      <c r="N2477" t="s">
        <v>1097</v>
      </c>
      <c r="O2477" t="s">
        <v>202</v>
      </c>
      <c r="P2477" t="s">
        <v>1242</v>
      </c>
    </row>
    <row r="2478" spans="1:16" x14ac:dyDescent="0.25">
      <c r="A2478">
        <v>4040</v>
      </c>
      <c r="B2478" t="s">
        <v>399</v>
      </c>
      <c r="E2478" t="s">
        <v>2673</v>
      </c>
      <c r="F2478" t="s">
        <v>347</v>
      </c>
      <c r="G2478" t="s">
        <v>2501</v>
      </c>
      <c r="H2478" t="s">
        <v>198</v>
      </c>
      <c r="I2478" t="s">
        <v>2502</v>
      </c>
      <c r="J2478">
        <v>1989</v>
      </c>
      <c r="K2478">
        <v>6849</v>
      </c>
      <c r="L2478">
        <v>12</v>
      </c>
      <c r="M2478" t="s">
        <v>200</v>
      </c>
      <c r="N2478" t="s">
        <v>1097</v>
      </c>
      <c r="O2478" t="s">
        <v>202</v>
      </c>
      <c r="P2478" t="s">
        <v>448</v>
      </c>
    </row>
    <row r="2479" spans="1:16" x14ac:dyDescent="0.25">
      <c r="A2479">
        <v>4041</v>
      </c>
      <c r="B2479" t="s">
        <v>399</v>
      </c>
      <c r="E2479" t="s">
        <v>2674</v>
      </c>
      <c r="F2479" t="s">
        <v>347</v>
      </c>
      <c r="G2479" t="s">
        <v>2501</v>
      </c>
      <c r="H2479" t="s">
        <v>198</v>
      </c>
      <c r="I2479" t="s">
        <v>2502</v>
      </c>
      <c r="J2479">
        <v>1989</v>
      </c>
      <c r="K2479">
        <v>24155</v>
      </c>
      <c r="L2479">
        <v>12</v>
      </c>
      <c r="M2479" t="s">
        <v>200</v>
      </c>
      <c r="N2479" t="s">
        <v>1097</v>
      </c>
      <c r="O2479" t="s">
        <v>202</v>
      </c>
      <c r="P2479" t="s">
        <v>1204</v>
      </c>
    </row>
    <row r="2480" spans="1:16" x14ac:dyDescent="0.25">
      <c r="A2480">
        <v>4042</v>
      </c>
      <c r="B2480" t="s">
        <v>425</v>
      </c>
      <c r="E2480" t="s">
        <v>2661</v>
      </c>
      <c r="F2480" t="s">
        <v>347</v>
      </c>
      <c r="G2480" t="s">
        <v>2501</v>
      </c>
      <c r="H2480" t="s">
        <v>198</v>
      </c>
      <c r="I2480" t="s">
        <v>2502</v>
      </c>
      <c r="J2480">
        <v>1969</v>
      </c>
      <c r="K2480">
        <v>2535</v>
      </c>
      <c r="L2480">
        <v>12</v>
      </c>
      <c r="M2480" t="s">
        <v>200</v>
      </c>
      <c r="N2480" t="s">
        <v>383</v>
      </c>
      <c r="O2480" t="s">
        <v>202</v>
      </c>
      <c r="P2480" t="s">
        <v>1674</v>
      </c>
    </row>
    <row r="2481" spans="1:16" x14ac:dyDescent="0.25">
      <c r="A2481">
        <v>4065</v>
      </c>
      <c r="B2481" t="s">
        <v>360</v>
      </c>
      <c r="E2481" t="s">
        <v>2675</v>
      </c>
      <c r="F2481" t="s">
        <v>347</v>
      </c>
      <c r="G2481" t="s">
        <v>212</v>
      </c>
      <c r="H2481" t="s">
        <v>198</v>
      </c>
      <c r="I2481" t="s">
        <v>213</v>
      </c>
      <c r="J2481">
        <v>1974</v>
      </c>
      <c r="K2481">
        <v>81417</v>
      </c>
      <c r="L2481">
        <v>5</v>
      </c>
      <c r="M2481" t="s">
        <v>200</v>
      </c>
      <c r="N2481" t="s">
        <v>467</v>
      </c>
      <c r="O2481" t="s">
        <v>202</v>
      </c>
      <c r="P2481" t="s">
        <v>365</v>
      </c>
    </row>
    <row r="2482" spans="1:16" x14ac:dyDescent="0.25">
      <c r="A2482">
        <v>4070</v>
      </c>
      <c r="B2482" t="s">
        <v>360</v>
      </c>
      <c r="E2482" t="s">
        <v>2676</v>
      </c>
      <c r="F2482" t="s">
        <v>347</v>
      </c>
      <c r="G2482" t="s">
        <v>2501</v>
      </c>
      <c r="H2482" t="s">
        <v>198</v>
      </c>
      <c r="I2482" t="s">
        <v>2502</v>
      </c>
      <c r="J2482">
        <v>1973</v>
      </c>
      <c r="K2482">
        <v>617</v>
      </c>
      <c r="L2482">
        <v>12</v>
      </c>
      <c r="M2482" t="s">
        <v>200</v>
      </c>
      <c r="N2482" t="s">
        <v>467</v>
      </c>
      <c r="O2482" t="s">
        <v>202</v>
      </c>
      <c r="P2482" t="s">
        <v>365</v>
      </c>
    </row>
    <row r="2483" spans="1:16" x14ac:dyDescent="0.25">
      <c r="A2483">
        <v>4072</v>
      </c>
      <c r="B2483" t="s">
        <v>360</v>
      </c>
      <c r="E2483" t="s">
        <v>2677</v>
      </c>
      <c r="F2483" t="s">
        <v>347</v>
      </c>
      <c r="G2483" t="s">
        <v>2501</v>
      </c>
      <c r="H2483" t="s">
        <v>198</v>
      </c>
      <c r="I2483" t="s">
        <v>2502</v>
      </c>
      <c r="J2483">
        <v>1981</v>
      </c>
      <c r="K2483">
        <v>4013</v>
      </c>
      <c r="L2483">
        <v>12</v>
      </c>
      <c r="M2483" t="s">
        <v>200</v>
      </c>
      <c r="N2483" t="s">
        <v>467</v>
      </c>
      <c r="O2483" t="s">
        <v>202</v>
      </c>
      <c r="P2483" t="s">
        <v>365</v>
      </c>
    </row>
    <row r="2484" spans="1:16" x14ac:dyDescent="0.25">
      <c r="A2484">
        <v>4073</v>
      </c>
      <c r="B2484" t="s">
        <v>360</v>
      </c>
      <c r="E2484" t="s">
        <v>2678</v>
      </c>
      <c r="F2484" t="s">
        <v>347</v>
      </c>
      <c r="G2484" t="s">
        <v>2501</v>
      </c>
      <c r="H2484" t="s">
        <v>198</v>
      </c>
      <c r="I2484" t="s">
        <v>2502</v>
      </c>
      <c r="J2484">
        <v>1981</v>
      </c>
      <c r="K2484">
        <v>30555</v>
      </c>
      <c r="L2484">
        <v>12</v>
      </c>
      <c r="M2484" t="s">
        <v>200</v>
      </c>
      <c r="N2484" t="s">
        <v>467</v>
      </c>
      <c r="O2484" t="s">
        <v>202</v>
      </c>
      <c r="P2484" t="s">
        <v>365</v>
      </c>
    </row>
    <row r="2485" spans="1:16" x14ac:dyDescent="0.25">
      <c r="A2485">
        <v>4074</v>
      </c>
      <c r="B2485" t="s">
        <v>360</v>
      </c>
      <c r="E2485" t="s">
        <v>2678</v>
      </c>
      <c r="F2485" t="s">
        <v>347</v>
      </c>
      <c r="G2485" t="s">
        <v>2501</v>
      </c>
      <c r="H2485" t="s">
        <v>198</v>
      </c>
      <c r="I2485" t="s">
        <v>2502</v>
      </c>
      <c r="J2485">
        <v>1983</v>
      </c>
      <c r="K2485">
        <v>22121</v>
      </c>
      <c r="L2485">
        <v>12</v>
      </c>
      <c r="M2485" t="s">
        <v>200</v>
      </c>
      <c r="N2485" t="s">
        <v>467</v>
      </c>
      <c r="O2485" t="s">
        <v>202</v>
      </c>
      <c r="P2485" t="s">
        <v>365</v>
      </c>
    </row>
    <row r="2486" spans="1:16" x14ac:dyDescent="0.25">
      <c r="A2486">
        <v>4083</v>
      </c>
      <c r="B2486" t="s">
        <v>360</v>
      </c>
      <c r="E2486" t="s">
        <v>2679</v>
      </c>
      <c r="F2486" t="s">
        <v>347</v>
      </c>
      <c r="G2486" t="s">
        <v>2501</v>
      </c>
      <c r="H2486" t="s">
        <v>198</v>
      </c>
      <c r="I2486" t="s">
        <v>2502</v>
      </c>
      <c r="J2486">
        <v>1975</v>
      </c>
      <c r="K2486">
        <v>23283</v>
      </c>
      <c r="L2486">
        <v>12</v>
      </c>
      <c r="M2486" t="s">
        <v>200</v>
      </c>
      <c r="N2486" t="s">
        <v>467</v>
      </c>
      <c r="O2486" t="s">
        <v>202</v>
      </c>
      <c r="P2486" t="s">
        <v>365</v>
      </c>
    </row>
    <row r="2487" spans="1:16" x14ac:dyDescent="0.25">
      <c r="A2487">
        <v>4086</v>
      </c>
      <c r="B2487" t="s">
        <v>360</v>
      </c>
      <c r="E2487" t="s">
        <v>2680</v>
      </c>
      <c r="F2487" t="s">
        <v>347</v>
      </c>
      <c r="G2487" t="s">
        <v>2501</v>
      </c>
      <c r="H2487" t="s">
        <v>198</v>
      </c>
      <c r="I2487" t="s">
        <v>2502</v>
      </c>
      <c r="J2487">
        <v>1961</v>
      </c>
      <c r="K2487">
        <v>176135</v>
      </c>
      <c r="L2487">
        <v>12</v>
      </c>
      <c r="M2487" t="s">
        <v>200</v>
      </c>
      <c r="N2487" t="s">
        <v>2681</v>
      </c>
      <c r="O2487" t="s">
        <v>202</v>
      </c>
      <c r="P2487" t="s">
        <v>2682</v>
      </c>
    </row>
    <row r="2488" spans="1:16" x14ac:dyDescent="0.25">
      <c r="A2488">
        <v>4093</v>
      </c>
      <c r="B2488" t="s">
        <v>360</v>
      </c>
      <c r="E2488" t="s">
        <v>2683</v>
      </c>
      <c r="F2488" t="s">
        <v>347</v>
      </c>
      <c r="G2488" t="s">
        <v>2501</v>
      </c>
      <c r="H2488" t="s">
        <v>198</v>
      </c>
      <c r="I2488" t="s">
        <v>2502</v>
      </c>
      <c r="J2488">
        <v>1961</v>
      </c>
      <c r="K2488">
        <v>2081</v>
      </c>
      <c r="L2488">
        <v>12</v>
      </c>
      <c r="M2488" t="s">
        <v>200</v>
      </c>
      <c r="N2488" t="s">
        <v>383</v>
      </c>
      <c r="O2488" t="s">
        <v>202</v>
      </c>
      <c r="P2488" t="s">
        <v>384</v>
      </c>
    </row>
    <row r="2489" spans="1:16" x14ac:dyDescent="0.25">
      <c r="A2489">
        <v>4094</v>
      </c>
      <c r="B2489" t="s">
        <v>360</v>
      </c>
      <c r="E2489" t="s">
        <v>2684</v>
      </c>
      <c r="F2489" t="s">
        <v>347</v>
      </c>
      <c r="G2489" t="s">
        <v>2501</v>
      </c>
      <c r="H2489" t="s">
        <v>198</v>
      </c>
      <c r="I2489" t="s">
        <v>2502</v>
      </c>
      <c r="J2489">
        <v>1958</v>
      </c>
      <c r="K2489">
        <v>345</v>
      </c>
      <c r="L2489">
        <v>12</v>
      </c>
      <c r="M2489" t="s">
        <v>200</v>
      </c>
      <c r="N2489" t="s">
        <v>383</v>
      </c>
      <c r="O2489" t="s">
        <v>202</v>
      </c>
      <c r="P2489" t="s">
        <v>384</v>
      </c>
    </row>
    <row r="2490" spans="1:16" x14ac:dyDescent="0.25">
      <c r="A2490">
        <v>4095</v>
      </c>
      <c r="B2490" t="s">
        <v>360</v>
      </c>
      <c r="E2490" t="s">
        <v>2685</v>
      </c>
      <c r="F2490" t="s">
        <v>347</v>
      </c>
      <c r="G2490" t="s">
        <v>2501</v>
      </c>
      <c r="H2490" t="s">
        <v>198</v>
      </c>
      <c r="I2490" t="s">
        <v>2502</v>
      </c>
      <c r="J2490">
        <v>1969</v>
      </c>
      <c r="K2490">
        <v>32614</v>
      </c>
      <c r="L2490">
        <v>12</v>
      </c>
      <c r="M2490" t="s">
        <v>200</v>
      </c>
      <c r="N2490" t="s">
        <v>383</v>
      </c>
      <c r="O2490" t="s">
        <v>202</v>
      </c>
      <c r="P2490" t="s">
        <v>384</v>
      </c>
    </row>
    <row r="2491" spans="1:16" x14ac:dyDescent="0.25">
      <c r="A2491">
        <v>4097</v>
      </c>
      <c r="B2491" t="s">
        <v>360</v>
      </c>
      <c r="E2491" t="s">
        <v>2686</v>
      </c>
      <c r="F2491" t="s">
        <v>347</v>
      </c>
      <c r="G2491" t="s">
        <v>2501</v>
      </c>
      <c r="H2491" t="s">
        <v>198</v>
      </c>
      <c r="I2491" t="s">
        <v>2502</v>
      </c>
      <c r="J2491">
        <v>1961</v>
      </c>
      <c r="K2491">
        <v>122</v>
      </c>
      <c r="L2491">
        <v>12</v>
      </c>
      <c r="M2491" t="s">
        <v>200</v>
      </c>
      <c r="N2491" t="s">
        <v>383</v>
      </c>
      <c r="O2491" t="s">
        <v>202</v>
      </c>
      <c r="P2491" t="s">
        <v>384</v>
      </c>
    </row>
    <row r="2492" spans="1:16" x14ac:dyDescent="0.25">
      <c r="A2492">
        <v>4098</v>
      </c>
      <c r="B2492" t="s">
        <v>360</v>
      </c>
      <c r="E2492" t="s">
        <v>2687</v>
      </c>
      <c r="F2492" t="s">
        <v>347</v>
      </c>
      <c r="G2492" t="s">
        <v>2501</v>
      </c>
      <c r="H2492" t="s">
        <v>198</v>
      </c>
      <c r="I2492" t="s">
        <v>2502</v>
      </c>
      <c r="J2492">
        <v>1961</v>
      </c>
      <c r="K2492">
        <v>8599</v>
      </c>
      <c r="L2492">
        <v>12</v>
      </c>
      <c r="M2492" t="s">
        <v>200</v>
      </c>
      <c r="N2492" t="s">
        <v>383</v>
      </c>
      <c r="O2492" t="s">
        <v>202</v>
      </c>
      <c r="P2492" t="s">
        <v>384</v>
      </c>
    </row>
    <row r="2493" spans="1:16" x14ac:dyDescent="0.25">
      <c r="A2493">
        <v>4102</v>
      </c>
      <c r="B2493" t="s">
        <v>360</v>
      </c>
      <c r="E2493" t="s">
        <v>2637</v>
      </c>
      <c r="F2493" t="s">
        <v>347</v>
      </c>
      <c r="G2493" t="s">
        <v>2501</v>
      </c>
      <c r="H2493" t="s">
        <v>198</v>
      </c>
      <c r="I2493" t="s">
        <v>2502</v>
      </c>
      <c r="J2493">
        <v>1972</v>
      </c>
      <c r="K2493">
        <v>78896</v>
      </c>
      <c r="L2493">
        <v>12</v>
      </c>
      <c r="M2493" t="s">
        <v>200</v>
      </c>
      <c r="N2493" t="s">
        <v>383</v>
      </c>
      <c r="O2493" t="s">
        <v>202</v>
      </c>
      <c r="P2493" t="s">
        <v>384</v>
      </c>
    </row>
    <row r="2494" spans="1:16" x14ac:dyDescent="0.25">
      <c r="A2494">
        <v>4107</v>
      </c>
      <c r="B2494" t="s">
        <v>360</v>
      </c>
      <c r="E2494" t="s">
        <v>2688</v>
      </c>
      <c r="F2494" t="s">
        <v>347</v>
      </c>
      <c r="G2494" t="s">
        <v>2501</v>
      </c>
      <c r="H2494" t="s">
        <v>198</v>
      </c>
      <c r="I2494" t="s">
        <v>2502</v>
      </c>
      <c r="J2494">
        <v>1963</v>
      </c>
      <c r="K2494">
        <v>10986</v>
      </c>
      <c r="L2494">
        <v>12</v>
      </c>
      <c r="M2494" t="s">
        <v>200</v>
      </c>
      <c r="N2494" t="s">
        <v>383</v>
      </c>
      <c r="O2494" t="s">
        <v>202</v>
      </c>
      <c r="P2494" t="s">
        <v>384</v>
      </c>
    </row>
    <row r="2495" spans="1:16" x14ac:dyDescent="0.25">
      <c r="A2495">
        <v>4111</v>
      </c>
      <c r="B2495" t="s">
        <v>360</v>
      </c>
      <c r="E2495" t="s">
        <v>2689</v>
      </c>
      <c r="F2495" t="s">
        <v>347</v>
      </c>
      <c r="G2495" t="s">
        <v>2501</v>
      </c>
      <c r="H2495" t="s">
        <v>198</v>
      </c>
      <c r="I2495" t="s">
        <v>2502</v>
      </c>
      <c r="J2495">
        <v>1963</v>
      </c>
      <c r="K2495">
        <v>17596</v>
      </c>
      <c r="L2495">
        <v>12</v>
      </c>
      <c r="M2495" t="s">
        <v>200</v>
      </c>
      <c r="N2495" t="s">
        <v>383</v>
      </c>
      <c r="O2495" t="s">
        <v>202</v>
      </c>
      <c r="P2495" t="s">
        <v>384</v>
      </c>
    </row>
    <row r="2496" spans="1:16" x14ac:dyDescent="0.25">
      <c r="A2496">
        <v>4113</v>
      </c>
      <c r="B2496" t="s">
        <v>360</v>
      </c>
      <c r="E2496" t="s">
        <v>2690</v>
      </c>
      <c r="F2496" t="s">
        <v>347</v>
      </c>
      <c r="G2496" t="s">
        <v>2501</v>
      </c>
      <c r="H2496" t="s">
        <v>198</v>
      </c>
      <c r="I2496" t="s">
        <v>2502</v>
      </c>
      <c r="J2496">
        <v>1968</v>
      </c>
      <c r="K2496">
        <v>14950</v>
      </c>
      <c r="L2496">
        <v>12</v>
      </c>
      <c r="M2496" t="s">
        <v>200</v>
      </c>
      <c r="N2496" t="s">
        <v>383</v>
      </c>
      <c r="O2496" t="s">
        <v>202</v>
      </c>
      <c r="P2496" t="s">
        <v>384</v>
      </c>
    </row>
    <row r="2497" spans="1:16" x14ac:dyDescent="0.25">
      <c r="A2497">
        <v>4114</v>
      </c>
      <c r="B2497" t="s">
        <v>360</v>
      </c>
      <c r="E2497" t="s">
        <v>2691</v>
      </c>
      <c r="F2497" t="s">
        <v>347</v>
      </c>
      <c r="G2497" t="s">
        <v>2501</v>
      </c>
      <c r="H2497" t="s">
        <v>198</v>
      </c>
      <c r="I2497" t="s">
        <v>2502</v>
      </c>
      <c r="J2497">
        <v>1972</v>
      </c>
      <c r="K2497">
        <v>21892</v>
      </c>
      <c r="L2497">
        <v>12</v>
      </c>
      <c r="M2497" t="s">
        <v>200</v>
      </c>
      <c r="N2497" t="s">
        <v>383</v>
      </c>
      <c r="O2497" t="s">
        <v>202</v>
      </c>
      <c r="P2497" t="s">
        <v>384</v>
      </c>
    </row>
    <row r="2498" spans="1:16" x14ac:dyDescent="0.25">
      <c r="A2498">
        <v>4115</v>
      </c>
      <c r="B2498" t="s">
        <v>360</v>
      </c>
      <c r="E2498" t="s">
        <v>2692</v>
      </c>
      <c r="F2498" t="s">
        <v>347</v>
      </c>
      <c r="G2498" t="s">
        <v>2501</v>
      </c>
      <c r="H2498" t="s">
        <v>198</v>
      </c>
      <c r="I2498" t="s">
        <v>2502</v>
      </c>
      <c r="J2498">
        <v>1961</v>
      </c>
      <c r="K2498">
        <v>2189</v>
      </c>
      <c r="L2498">
        <v>12</v>
      </c>
      <c r="M2498" t="s">
        <v>200</v>
      </c>
      <c r="N2498" t="s">
        <v>383</v>
      </c>
      <c r="O2498" t="s">
        <v>202</v>
      </c>
      <c r="P2498" t="s">
        <v>384</v>
      </c>
    </row>
    <row r="2499" spans="1:16" x14ac:dyDescent="0.25">
      <c r="A2499">
        <v>4116</v>
      </c>
      <c r="B2499" t="s">
        <v>360</v>
      </c>
      <c r="E2499" t="s">
        <v>2693</v>
      </c>
      <c r="F2499" t="s">
        <v>347</v>
      </c>
      <c r="G2499" t="s">
        <v>2501</v>
      </c>
      <c r="H2499" t="s">
        <v>198</v>
      </c>
      <c r="I2499" t="s">
        <v>2502</v>
      </c>
      <c r="J2499">
        <v>1968</v>
      </c>
      <c r="K2499">
        <v>5679</v>
      </c>
      <c r="L2499">
        <v>12</v>
      </c>
      <c r="M2499" t="s">
        <v>200</v>
      </c>
      <c r="N2499" t="s">
        <v>383</v>
      </c>
      <c r="O2499" t="s">
        <v>202</v>
      </c>
      <c r="P2499" t="s">
        <v>384</v>
      </c>
    </row>
    <row r="2500" spans="1:16" x14ac:dyDescent="0.25">
      <c r="A2500">
        <v>4117</v>
      </c>
      <c r="B2500" t="s">
        <v>360</v>
      </c>
      <c r="E2500" t="s">
        <v>2694</v>
      </c>
      <c r="F2500" t="s">
        <v>347</v>
      </c>
      <c r="G2500" t="s">
        <v>2501</v>
      </c>
      <c r="H2500" t="s">
        <v>198</v>
      </c>
      <c r="I2500" t="s">
        <v>2502</v>
      </c>
      <c r="J2500">
        <v>1961</v>
      </c>
      <c r="K2500">
        <v>8001</v>
      </c>
      <c r="L2500">
        <v>12</v>
      </c>
      <c r="M2500" t="s">
        <v>200</v>
      </c>
      <c r="N2500" t="s">
        <v>383</v>
      </c>
      <c r="O2500" t="s">
        <v>202</v>
      </c>
      <c r="P2500" t="s">
        <v>384</v>
      </c>
    </row>
    <row r="2501" spans="1:16" x14ac:dyDescent="0.25">
      <c r="A2501">
        <v>4118</v>
      </c>
      <c r="B2501" t="s">
        <v>360</v>
      </c>
      <c r="E2501" t="s">
        <v>2695</v>
      </c>
      <c r="F2501" t="s">
        <v>347</v>
      </c>
      <c r="G2501" t="s">
        <v>2501</v>
      </c>
      <c r="H2501" t="s">
        <v>198</v>
      </c>
      <c r="I2501" t="s">
        <v>2502</v>
      </c>
      <c r="J2501">
        <v>1969</v>
      </c>
      <c r="K2501">
        <v>26452</v>
      </c>
      <c r="L2501">
        <v>12</v>
      </c>
      <c r="M2501" t="s">
        <v>200</v>
      </c>
      <c r="N2501" t="s">
        <v>383</v>
      </c>
      <c r="O2501" t="s">
        <v>202</v>
      </c>
      <c r="P2501" t="s">
        <v>384</v>
      </c>
    </row>
    <row r="2502" spans="1:16" x14ac:dyDescent="0.25">
      <c r="A2502">
        <v>4121</v>
      </c>
      <c r="B2502" t="s">
        <v>360</v>
      </c>
      <c r="E2502" t="s">
        <v>2696</v>
      </c>
      <c r="F2502" t="s">
        <v>347</v>
      </c>
      <c r="G2502" t="s">
        <v>2501</v>
      </c>
      <c r="H2502" t="s">
        <v>198</v>
      </c>
      <c r="I2502" t="s">
        <v>2502</v>
      </c>
      <c r="J2502">
        <v>1977</v>
      </c>
      <c r="K2502">
        <v>10462</v>
      </c>
      <c r="L2502">
        <v>12</v>
      </c>
      <c r="M2502" t="s">
        <v>200</v>
      </c>
      <c r="N2502" t="s">
        <v>467</v>
      </c>
      <c r="O2502" t="s">
        <v>202</v>
      </c>
      <c r="P2502" t="s">
        <v>365</v>
      </c>
    </row>
    <row r="2503" spans="1:16" x14ac:dyDescent="0.25">
      <c r="A2503">
        <v>4123</v>
      </c>
      <c r="B2503" t="s">
        <v>360</v>
      </c>
      <c r="E2503" t="s">
        <v>2697</v>
      </c>
      <c r="F2503" t="s">
        <v>347</v>
      </c>
      <c r="G2503" t="s">
        <v>2501</v>
      </c>
      <c r="H2503" t="s">
        <v>198</v>
      </c>
      <c r="I2503" t="s">
        <v>2502</v>
      </c>
      <c r="J2503">
        <v>1977</v>
      </c>
      <c r="K2503">
        <v>4788</v>
      </c>
      <c r="L2503">
        <v>12</v>
      </c>
      <c r="M2503" t="s">
        <v>200</v>
      </c>
      <c r="N2503" t="s">
        <v>467</v>
      </c>
      <c r="O2503" t="s">
        <v>202</v>
      </c>
      <c r="P2503" t="s">
        <v>365</v>
      </c>
    </row>
    <row r="2504" spans="1:16" x14ac:dyDescent="0.25">
      <c r="A2504">
        <v>4127</v>
      </c>
      <c r="B2504" t="s">
        <v>360</v>
      </c>
      <c r="E2504" t="s">
        <v>2698</v>
      </c>
      <c r="F2504" t="s">
        <v>347</v>
      </c>
      <c r="G2504" t="s">
        <v>2501</v>
      </c>
      <c r="H2504" t="s">
        <v>198</v>
      </c>
      <c r="I2504" t="s">
        <v>2502</v>
      </c>
      <c r="J2504">
        <v>1977</v>
      </c>
      <c r="K2504">
        <v>5134</v>
      </c>
      <c r="L2504">
        <v>12</v>
      </c>
      <c r="M2504" t="s">
        <v>200</v>
      </c>
      <c r="N2504" t="s">
        <v>467</v>
      </c>
      <c r="O2504" t="s">
        <v>202</v>
      </c>
      <c r="P2504" t="s">
        <v>365</v>
      </c>
    </row>
    <row r="2505" spans="1:16" x14ac:dyDescent="0.25">
      <c r="A2505">
        <v>4130</v>
      </c>
      <c r="B2505" t="s">
        <v>360</v>
      </c>
      <c r="E2505" t="s">
        <v>2699</v>
      </c>
      <c r="F2505" t="s">
        <v>347</v>
      </c>
      <c r="G2505" t="s">
        <v>2501</v>
      </c>
      <c r="H2505" t="s">
        <v>198</v>
      </c>
      <c r="I2505" t="s">
        <v>2502</v>
      </c>
      <c r="J2505">
        <v>1983</v>
      </c>
      <c r="K2505">
        <v>27356</v>
      </c>
      <c r="L2505">
        <v>12</v>
      </c>
      <c r="M2505" t="s">
        <v>200</v>
      </c>
      <c r="N2505" t="s">
        <v>467</v>
      </c>
      <c r="O2505" t="s">
        <v>202</v>
      </c>
      <c r="P2505" t="s">
        <v>365</v>
      </c>
    </row>
    <row r="2506" spans="1:16" x14ac:dyDescent="0.25">
      <c r="A2506">
        <v>4131</v>
      </c>
      <c r="B2506" t="s">
        <v>360</v>
      </c>
      <c r="E2506" t="s">
        <v>2700</v>
      </c>
      <c r="F2506" t="s">
        <v>347</v>
      </c>
      <c r="G2506" t="s">
        <v>2501</v>
      </c>
      <c r="H2506" t="s">
        <v>198</v>
      </c>
      <c r="I2506" t="s">
        <v>2502</v>
      </c>
      <c r="J2506">
        <v>1977</v>
      </c>
      <c r="K2506">
        <v>2731</v>
      </c>
      <c r="L2506">
        <v>12</v>
      </c>
      <c r="M2506" t="s">
        <v>200</v>
      </c>
      <c r="N2506" t="s">
        <v>467</v>
      </c>
      <c r="O2506" t="s">
        <v>202</v>
      </c>
      <c r="P2506" t="s">
        <v>365</v>
      </c>
    </row>
    <row r="2507" spans="1:16" x14ac:dyDescent="0.25">
      <c r="A2507">
        <v>4134</v>
      </c>
      <c r="B2507" t="s">
        <v>425</v>
      </c>
      <c r="E2507" t="s">
        <v>2701</v>
      </c>
      <c r="F2507" t="s">
        <v>347</v>
      </c>
      <c r="G2507" t="s">
        <v>2501</v>
      </c>
      <c r="H2507" t="s">
        <v>198</v>
      </c>
      <c r="I2507" t="s">
        <v>2502</v>
      </c>
      <c r="J2507">
        <v>1965</v>
      </c>
      <c r="K2507">
        <v>67999</v>
      </c>
      <c r="L2507">
        <v>12</v>
      </c>
      <c r="M2507" t="s">
        <v>200</v>
      </c>
      <c r="N2507" t="s">
        <v>383</v>
      </c>
      <c r="O2507" t="s">
        <v>202</v>
      </c>
      <c r="P2507" t="s">
        <v>1674</v>
      </c>
    </row>
    <row r="2508" spans="1:16" x14ac:dyDescent="0.25">
      <c r="A2508">
        <v>4135</v>
      </c>
      <c r="B2508" t="s">
        <v>360</v>
      </c>
      <c r="E2508" t="s">
        <v>2702</v>
      </c>
      <c r="F2508" t="s">
        <v>347</v>
      </c>
      <c r="G2508" t="s">
        <v>2501</v>
      </c>
      <c r="H2508" t="s">
        <v>198</v>
      </c>
      <c r="I2508" t="s">
        <v>2502</v>
      </c>
      <c r="J2508">
        <v>1975</v>
      </c>
      <c r="K2508">
        <v>8319</v>
      </c>
      <c r="L2508">
        <v>12</v>
      </c>
      <c r="M2508" t="s">
        <v>200</v>
      </c>
      <c r="N2508" t="s">
        <v>467</v>
      </c>
      <c r="O2508" t="s">
        <v>202</v>
      </c>
      <c r="P2508" t="s">
        <v>365</v>
      </c>
    </row>
    <row r="2509" spans="1:16" x14ac:dyDescent="0.25">
      <c r="A2509">
        <v>4138</v>
      </c>
      <c r="B2509" t="s">
        <v>425</v>
      </c>
      <c r="E2509" t="s">
        <v>2703</v>
      </c>
      <c r="F2509" t="s">
        <v>347</v>
      </c>
      <c r="G2509" t="s">
        <v>2704</v>
      </c>
      <c r="H2509" t="s">
        <v>198</v>
      </c>
      <c r="I2509" t="s">
        <v>2705</v>
      </c>
      <c r="J2509">
        <v>1988</v>
      </c>
      <c r="K2509">
        <v>0</v>
      </c>
      <c r="L2509">
        <v>20</v>
      </c>
      <c r="M2509" t="s">
        <v>200</v>
      </c>
      <c r="N2509" t="s">
        <v>383</v>
      </c>
      <c r="O2509" t="s">
        <v>202</v>
      </c>
      <c r="P2509" t="s">
        <v>1674</v>
      </c>
    </row>
    <row r="2510" spans="1:16" x14ac:dyDescent="0.25">
      <c r="A2510">
        <v>4139</v>
      </c>
      <c r="B2510" t="s">
        <v>360</v>
      </c>
      <c r="E2510" t="s">
        <v>2706</v>
      </c>
      <c r="F2510" t="s">
        <v>347</v>
      </c>
      <c r="G2510" t="s">
        <v>2704</v>
      </c>
      <c r="H2510" t="s">
        <v>198</v>
      </c>
      <c r="I2510" t="s">
        <v>2705</v>
      </c>
      <c r="J2510">
        <v>1963</v>
      </c>
      <c r="K2510">
        <v>2941</v>
      </c>
      <c r="L2510">
        <v>20</v>
      </c>
      <c r="M2510" t="s">
        <v>200</v>
      </c>
      <c r="N2510" t="s">
        <v>364</v>
      </c>
      <c r="O2510" t="s">
        <v>202</v>
      </c>
      <c r="P2510" t="s">
        <v>365</v>
      </c>
    </row>
    <row r="2511" spans="1:16" x14ac:dyDescent="0.25">
      <c r="A2511">
        <v>4140</v>
      </c>
      <c r="B2511" t="s">
        <v>360</v>
      </c>
      <c r="E2511" t="s">
        <v>2707</v>
      </c>
      <c r="F2511" t="s">
        <v>347</v>
      </c>
      <c r="G2511" t="s">
        <v>2704</v>
      </c>
      <c r="H2511" t="s">
        <v>198</v>
      </c>
      <c r="I2511" t="s">
        <v>2705</v>
      </c>
      <c r="J2511">
        <v>1957</v>
      </c>
      <c r="K2511">
        <v>298</v>
      </c>
      <c r="L2511">
        <v>20</v>
      </c>
      <c r="M2511" t="s">
        <v>200</v>
      </c>
      <c r="N2511" t="s">
        <v>364</v>
      </c>
      <c r="O2511" t="s">
        <v>202</v>
      </c>
      <c r="P2511" t="s">
        <v>365</v>
      </c>
    </row>
    <row r="2512" spans="1:16" x14ac:dyDescent="0.25">
      <c r="A2512">
        <v>4141</v>
      </c>
      <c r="B2512" t="s">
        <v>360</v>
      </c>
      <c r="E2512" t="s">
        <v>2708</v>
      </c>
      <c r="F2512" t="s">
        <v>347</v>
      </c>
      <c r="G2512" t="s">
        <v>2704</v>
      </c>
      <c r="H2512" t="s">
        <v>198</v>
      </c>
      <c r="I2512" t="s">
        <v>2705</v>
      </c>
      <c r="J2512">
        <v>1963</v>
      </c>
      <c r="K2512">
        <v>1005</v>
      </c>
      <c r="L2512">
        <v>20</v>
      </c>
      <c r="M2512" t="s">
        <v>200</v>
      </c>
      <c r="N2512" t="s">
        <v>364</v>
      </c>
      <c r="O2512" t="s">
        <v>202</v>
      </c>
      <c r="P2512" t="s">
        <v>365</v>
      </c>
    </row>
    <row r="2513" spans="1:16" x14ac:dyDescent="0.25">
      <c r="A2513">
        <v>4142</v>
      </c>
      <c r="B2513" t="s">
        <v>360</v>
      </c>
      <c r="E2513" t="s">
        <v>2709</v>
      </c>
      <c r="F2513" t="s">
        <v>347</v>
      </c>
      <c r="G2513" t="s">
        <v>2704</v>
      </c>
      <c r="H2513" t="s">
        <v>198</v>
      </c>
      <c r="I2513" t="s">
        <v>2705</v>
      </c>
      <c r="J2513">
        <v>1963</v>
      </c>
      <c r="K2513">
        <v>727</v>
      </c>
      <c r="L2513">
        <v>20</v>
      </c>
      <c r="M2513" t="s">
        <v>200</v>
      </c>
      <c r="N2513" t="s">
        <v>364</v>
      </c>
      <c r="O2513" t="s">
        <v>202</v>
      </c>
      <c r="P2513" t="s">
        <v>365</v>
      </c>
    </row>
    <row r="2514" spans="1:16" x14ac:dyDescent="0.25">
      <c r="A2514">
        <v>4143</v>
      </c>
      <c r="B2514" t="s">
        <v>360</v>
      </c>
      <c r="E2514" t="s">
        <v>2710</v>
      </c>
      <c r="F2514" t="s">
        <v>347</v>
      </c>
      <c r="G2514" t="s">
        <v>2704</v>
      </c>
      <c r="H2514" t="s">
        <v>198</v>
      </c>
      <c r="I2514" t="s">
        <v>2705</v>
      </c>
      <c r="J2514">
        <v>1963</v>
      </c>
      <c r="K2514">
        <v>110</v>
      </c>
      <c r="L2514">
        <v>20</v>
      </c>
      <c r="M2514" t="s">
        <v>200</v>
      </c>
      <c r="N2514" t="s">
        <v>364</v>
      </c>
      <c r="O2514" t="s">
        <v>202</v>
      </c>
      <c r="P2514" t="s">
        <v>365</v>
      </c>
    </row>
    <row r="2515" spans="1:16" x14ac:dyDescent="0.25">
      <c r="A2515">
        <v>4144</v>
      </c>
      <c r="B2515" t="s">
        <v>360</v>
      </c>
      <c r="E2515" t="s">
        <v>2711</v>
      </c>
      <c r="F2515" t="s">
        <v>347</v>
      </c>
      <c r="G2515" t="s">
        <v>2704</v>
      </c>
      <c r="H2515" t="s">
        <v>198</v>
      </c>
      <c r="I2515" t="s">
        <v>2705</v>
      </c>
      <c r="J2515">
        <v>1963</v>
      </c>
      <c r="K2515">
        <v>749</v>
      </c>
      <c r="L2515">
        <v>20</v>
      </c>
      <c r="M2515" t="s">
        <v>200</v>
      </c>
      <c r="N2515" t="s">
        <v>364</v>
      </c>
      <c r="O2515" t="s">
        <v>202</v>
      </c>
      <c r="P2515" t="s">
        <v>365</v>
      </c>
    </row>
    <row r="2516" spans="1:16" x14ac:dyDescent="0.25">
      <c r="A2516">
        <v>4145</v>
      </c>
      <c r="B2516" t="s">
        <v>360</v>
      </c>
      <c r="E2516" t="s">
        <v>2712</v>
      </c>
      <c r="F2516" t="s">
        <v>347</v>
      </c>
      <c r="G2516" t="s">
        <v>2704</v>
      </c>
      <c r="H2516" t="s">
        <v>198</v>
      </c>
      <c r="I2516" t="s">
        <v>2705</v>
      </c>
      <c r="J2516">
        <v>1967</v>
      </c>
      <c r="K2516">
        <v>11000</v>
      </c>
      <c r="L2516">
        <v>20</v>
      </c>
      <c r="M2516" t="s">
        <v>200</v>
      </c>
      <c r="N2516" t="s">
        <v>436</v>
      </c>
      <c r="O2516" t="s">
        <v>202</v>
      </c>
      <c r="P2516" t="s">
        <v>384</v>
      </c>
    </row>
    <row r="2517" spans="1:16" x14ac:dyDescent="0.25">
      <c r="A2517">
        <v>4146</v>
      </c>
      <c r="B2517" t="s">
        <v>360</v>
      </c>
      <c r="E2517" t="s">
        <v>2713</v>
      </c>
      <c r="F2517" t="s">
        <v>347</v>
      </c>
      <c r="G2517" t="s">
        <v>2704</v>
      </c>
      <c r="H2517" t="s">
        <v>198</v>
      </c>
      <c r="I2517" t="s">
        <v>2705</v>
      </c>
      <c r="J2517">
        <v>1981</v>
      </c>
      <c r="K2517">
        <v>230</v>
      </c>
      <c r="L2517">
        <v>20</v>
      </c>
      <c r="M2517" t="s">
        <v>200</v>
      </c>
      <c r="N2517" t="s">
        <v>364</v>
      </c>
      <c r="O2517" t="s">
        <v>202</v>
      </c>
      <c r="P2517" t="s">
        <v>365</v>
      </c>
    </row>
    <row r="2518" spans="1:16" x14ac:dyDescent="0.25">
      <c r="A2518">
        <v>4147</v>
      </c>
      <c r="B2518" t="s">
        <v>360</v>
      </c>
      <c r="E2518" t="s">
        <v>2714</v>
      </c>
      <c r="F2518" t="s">
        <v>347</v>
      </c>
      <c r="G2518" t="s">
        <v>2704</v>
      </c>
      <c r="H2518" t="s">
        <v>198</v>
      </c>
      <c r="I2518" t="s">
        <v>2705</v>
      </c>
      <c r="J2518">
        <v>1980</v>
      </c>
      <c r="K2518">
        <v>10023</v>
      </c>
      <c r="L2518">
        <v>20</v>
      </c>
      <c r="M2518" t="s">
        <v>200</v>
      </c>
      <c r="N2518" t="s">
        <v>364</v>
      </c>
      <c r="O2518" t="s">
        <v>202</v>
      </c>
      <c r="P2518" t="s">
        <v>365</v>
      </c>
    </row>
    <row r="2519" spans="1:16" x14ac:dyDescent="0.25">
      <c r="A2519">
        <v>4148</v>
      </c>
      <c r="B2519" t="s">
        <v>360</v>
      </c>
      <c r="E2519" t="s">
        <v>2715</v>
      </c>
      <c r="F2519" t="s">
        <v>347</v>
      </c>
      <c r="G2519" t="s">
        <v>2704</v>
      </c>
      <c r="H2519" t="s">
        <v>198</v>
      </c>
      <c r="I2519" t="s">
        <v>2705</v>
      </c>
      <c r="J2519">
        <v>1980</v>
      </c>
      <c r="K2519">
        <v>28357</v>
      </c>
      <c r="L2519">
        <v>20</v>
      </c>
      <c r="M2519" t="s">
        <v>200</v>
      </c>
      <c r="N2519" t="s">
        <v>364</v>
      </c>
      <c r="O2519" t="s">
        <v>202</v>
      </c>
      <c r="P2519" t="s">
        <v>365</v>
      </c>
    </row>
    <row r="2520" spans="1:16" x14ac:dyDescent="0.25">
      <c r="A2520">
        <v>4149</v>
      </c>
      <c r="B2520" t="s">
        <v>360</v>
      </c>
      <c r="E2520" t="s">
        <v>2716</v>
      </c>
      <c r="F2520" t="s">
        <v>347</v>
      </c>
      <c r="G2520" t="s">
        <v>2704</v>
      </c>
      <c r="H2520" t="s">
        <v>198</v>
      </c>
      <c r="I2520" t="s">
        <v>2705</v>
      </c>
      <c r="J2520">
        <v>1983</v>
      </c>
      <c r="K2520">
        <v>63955</v>
      </c>
      <c r="L2520">
        <v>20</v>
      </c>
      <c r="M2520" t="s">
        <v>200</v>
      </c>
      <c r="N2520" t="s">
        <v>364</v>
      </c>
      <c r="O2520" t="s">
        <v>202</v>
      </c>
      <c r="P2520" t="s">
        <v>365</v>
      </c>
    </row>
    <row r="2521" spans="1:16" x14ac:dyDescent="0.25">
      <c r="A2521">
        <v>4150</v>
      </c>
      <c r="B2521" t="s">
        <v>360</v>
      </c>
      <c r="E2521" t="s">
        <v>2717</v>
      </c>
      <c r="F2521" t="s">
        <v>347</v>
      </c>
      <c r="G2521" t="s">
        <v>2704</v>
      </c>
      <c r="H2521" t="s">
        <v>198</v>
      </c>
      <c r="I2521" t="s">
        <v>2705</v>
      </c>
      <c r="J2521">
        <v>1982</v>
      </c>
      <c r="K2521">
        <v>213</v>
      </c>
      <c r="L2521">
        <v>20</v>
      </c>
      <c r="M2521" t="s">
        <v>200</v>
      </c>
      <c r="N2521" t="s">
        <v>364</v>
      </c>
      <c r="O2521" t="s">
        <v>202</v>
      </c>
      <c r="P2521" t="s">
        <v>365</v>
      </c>
    </row>
    <row r="2522" spans="1:16" x14ac:dyDescent="0.25">
      <c r="A2522">
        <v>4151</v>
      </c>
      <c r="B2522" t="s">
        <v>360</v>
      </c>
      <c r="E2522" t="s">
        <v>2718</v>
      </c>
      <c r="F2522" t="s">
        <v>347</v>
      </c>
      <c r="G2522" t="s">
        <v>2704</v>
      </c>
      <c r="H2522" t="s">
        <v>198</v>
      </c>
      <c r="I2522" t="s">
        <v>2705</v>
      </c>
      <c r="J2522">
        <v>1982</v>
      </c>
      <c r="K2522">
        <v>864</v>
      </c>
      <c r="L2522">
        <v>20</v>
      </c>
      <c r="M2522" t="s">
        <v>200</v>
      </c>
      <c r="N2522" t="s">
        <v>364</v>
      </c>
      <c r="O2522" t="s">
        <v>202</v>
      </c>
      <c r="P2522" t="s">
        <v>365</v>
      </c>
    </row>
    <row r="2523" spans="1:16" x14ac:dyDescent="0.25">
      <c r="A2523">
        <v>4152</v>
      </c>
      <c r="B2523" t="s">
        <v>360</v>
      </c>
      <c r="E2523" t="s">
        <v>2719</v>
      </c>
      <c r="F2523" t="s">
        <v>347</v>
      </c>
      <c r="G2523" t="s">
        <v>2704</v>
      </c>
      <c r="H2523" t="s">
        <v>198</v>
      </c>
      <c r="I2523" t="s">
        <v>2705</v>
      </c>
      <c r="J2523">
        <v>1991</v>
      </c>
      <c r="K2523">
        <v>168</v>
      </c>
      <c r="L2523">
        <v>20</v>
      </c>
      <c r="M2523" t="s">
        <v>200</v>
      </c>
      <c r="N2523" t="s">
        <v>364</v>
      </c>
      <c r="O2523" t="s">
        <v>202</v>
      </c>
      <c r="P2523" t="s">
        <v>365</v>
      </c>
    </row>
    <row r="2524" spans="1:16" x14ac:dyDescent="0.25">
      <c r="A2524">
        <v>4153</v>
      </c>
      <c r="B2524" t="s">
        <v>360</v>
      </c>
      <c r="E2524" t="s">
        <v>2720</v>
      </c>
      <c r="F2524" t="s">
        <v>347</v>
      </c>
      <c r="G2524" t="s">
        <v>2704</v>
      </c>
      <c r="H2524" t="s">
        <v>198</v>
      </c>
      <c r="I2524" t="s">
        <v>2705</v>
      </c>
      <c r="J2524">
        <v>1991</v>
      </c>
      <c r="K2524">
        <v>65405</v>
      </c>
      <c r="L2524">
        <v>20</v>
      </c>
      <c r="M2524" t="s">
        <v>200</v>
      </c>
      <c r="N2524" t="s">
        <v>364</v>
      </c>
      <c r="O2524" t="s">
        <v>202</v>
      </c>
      <c r="P2524" t="s">
        <v>365</v>
      </c>
    </row>
    <row r="2525" spans="1:16" x14ac:dyDescent="0.25">
      <c r="A2525">
        <v>4154</v>
      </c>
      <c r="B2525" t="s">
        <v>360</v>
      </c>
      <c r="E2525" t="s">
        <v>2721</v>
      </c>
      <c r="F2525" t="s">
        <v>347</v>
      </c>
      <c r="G2525" t="s">
        <v>2704</v>
      </c>
      <c r="H2525" t="s">
        <v>198</v>
      </c>
      <c r="I2525" t="s">
        <v>2705</v>
      </c>
      <c r="J2525">
        <v>1984</v>
      </c>
      <c r="K2525">
        <v>759</v>
      </c>
      <c r="L2525">
        <v>20</v>
      </c>
      <c r="M2525" t="s">
        <v>200</v>
      </c>
      <c r="N2525" t="s">
        <v>364</v>
      </c>
      <c r="O2525" t="s">
        <v>202</v>
      </c>
      <c r="P2525" t="s">
        <v>365</v>
      </c>
    </row>
    <row r="2526" spans="1:16" x14ac:dyDescent="0.25">
      <c r="A2526">
        <v>4155</v>
      </c>
      <c r="B2526" t="s">
        <v>360</v>
      </c>
      <c r="E2526" t="s">
        <v>2722</v>
      </c>
      <c r="F2526" t="s">
        <v>347</v>
      </c>
      <c r="G2526" t="s">
        <v>2704</v>
      </c>
      <c r="H2526" t="s">
        <v>198</v>
      </c>
      <c r="I2526" t="s">
        <v>2705</v>
      </c>
      <c r="J2526">
        <v>1971</v>
      </c>
      <c r="K2526">
        <v>1559791</v>
      </c>
      <c r="L2526">
        <v>20</v>
      </c>
      <c r="M2526" t="s">
        <v>200</v>
      </c>
      <c r="N2526" t="s">
        <v>670</v>
      </c>
      <c r="O2526" t="s">
        <v>202</v>
      </c>
      <c r="P2526" t="s">
        <v>365</v>
      </c>
    </row>
    <row r="2527" spans="1:16" x14ac:dyDescent="0.25">
      <c r="A2527">
        <v>4156</v>
      </c>
      <c r="B2527" t="s">
        <v>360</v>
      </c>
      <c r="E2527" t="s">
        <v>2723</v>
      </c>
      <c r="F2527" t="s">
        <v>347</v>
      </c>
      <c r="G2527" t="s">
        <v>2704</v>
      </c>
      <c r="H2527" t="s">
        <v>198</v>
      </c>
      <c r="I2527" t="s">
        <v>2705</v>
      </c>
      <c r="J2527">
        <v>1983</v>
      </c>
      <c r="K2527">
        <v>48248</v>
      </c>
      <c r="L2527">
        <v>20</v>
      </c>
      <c r="M2527" t="s">
        <v>200</v>
      </c>
      <c r="N2527" t="s">
        <v>2724</v>
      </c>
      <c r="O2527" t="s">
        <v>202</v>
      </c>
      <c r="P2527" t="s">
        <v>2725</v>
      </c>
    </row>
    <row r="2528" spans="1:16" x14ac:dyDescent="0.25">
      <c r="A2528">
        <v>4158</v>
      </c>
      <c r="B2528" t="s">
        <v>360</v>
      </c>
      <c r="E2528" t="s">
        <v>2726</v>
      </c>
      <c r="F2528" t="s">
        <v>347</v>
      </c>
      <c r="G2528" t="s">
        <v>2704</v>
      </c>
      <c r="H2528" t="s">
        <v>198</v>
      </c>
      <c r="I2528" t="s">
        <v>2705</v>
      </c>
      <c r="J2528">
        <v>1980</v>
      </c>
      <c r="K2528">
        <v>10798</v>
      </c>
      <c r="L2528">
        <v>20</v>
      </c>
      <c r="M2528" t="s">
        <v>200</v>
      </c>
      <c r="N2528" t="s">
        <v>670</v>
      </c>
      <c r="O2528" t="s">
        <v>202</v>
      </c>
      <c r="P2528" t="s">
        <v>365</v>
      </c>
    </row>
    <row r="2529" spans="1:16" x14ac:dyDescent="0.25">
      <c r="A2529">
        <v>4159</v>
      </c>
      <c r="B2529" t="s">
        <v>360</v>
      </c>
      <c r="E2529" t="s">
        <v>2727</v>
      </c>
      <c r="F2529" t="s">
        <v>347</v>
      </c>
      <c r="G2529" t="s">
        <v>2704</v>
      </c>
      <c r="H2529" t="s">
        <v>198</v>
      </c>
      <c r="I2529" t="s">
        <v>2705</v>
      </c>
      <c r="J2529">
        <v>1977</v>
      </c>
      <c r="K2529">
        <v>1698</v>
      </c>
      <c r="L2529">
        <v>20</v>
      </c>
      <c r="M2529" t="s">
        <v>200</v>
      </c>
      <c r="N2529" t="s">
        <v>670</v>
      </c>
      <c r="O2529" t="s">
        <v>202</v>
      </c>
      <c r="P2529" t="s">
        <v>2728</v>
      </c>
    </row>
    <row r="2530" spans="1:16" x14ac:dyDescent="0.25">
      <c r="A2530">
        <v>4160</v>
      </c>
      <c r="B2530" t="s">
        <v>360</v>
      </c>
      <c r="E2530" t="s">
        <v>2729</v>
      </c>
      <c r="F2530" t="s">
        <v>347</v>
      </c>
      <c r="G2530" t="s">
        <v>2704</v>
      </c>
      <c r="H2530" t="s">
        <v>198</v>
      </c>
      <c r="I2530" t="s">
        <v>2705</v>
      </c>
      <c r="J2530">
        <v>1977</v>
      </c>
      <c r="K2530">
        <v>32464</v>
      </c>
      <c r="L2530">
        <v>20</v>
      </c>
      <c r="M2530" t="s">
        <v>200</v>
      </c>
      <c r="N2530" t="s">
        <v>670</v>
      </c>
      <c r="O2530" t="s">
        <v>202</v>
      </c>
      <c r="P2530" t="s">
        <v>2730</v>
      </c>
    </row>
    <row r="2531" spans="1:16" x14ac:dyDescent="0.25">
      <c r="A2531">
        <v>4161</v>
      </c>
      <c r="B2531" t="s">
        <v>360</v>
      </c>
      <c r="E2531" t="s">
        <v>2731</v>
      </c>
      <c r="F2531" t="s">
        <v>347</v>
      </c>
      <c r="G2531" t="s">
        <v>2704</v>
      </c>
      <c r="H2531" t="s">
        <v>198</v>
      </c>
      <c r="I2531" t="s">
        <v>2705</v>
      </c>
      <c r="J2531">
        <v>1979</v>
      </c>
      <c r="K2531">
        <v>65029</v>
      </c>
      <c r="L2531">
        <v>20</v>
      </c>
      <c r="M2531" t="s">
        <v>200</v>
      </c>
      <c r="N2531" t="s">
        <v>670</v>
      </c>
      <c r="O2531" t="s">
        <v>202</v>
      </c>
      <c r="P2531" t="s">
        <v>365</v>
      </c>
    </row>
    <row r="2532" spans="1:16" x14ac:dyDescent="0.25">
      <c r="A2532">
        <v>4162</v>
      </c>
      <c r="B2532" t="s">
        <v>360</v>
      </c>
      <c r="E2532" t="s">
        <v>2732</v>
      </c>
      <c r="F2532" t="s">
        <v>347</v>
      </c>
      <c r="G2532" t="s">
        <v>2704</v>
      </c>
      <c r="H2532" t="s">
        <v>198</v>
      </c>
      <c r="I2532" t="s">
        <v>2705</v>
      </c>
      <c r="J2532">
        <v>1980</v>
      </c>
      <c r="K2532">
        <v>39137</v>
      </c>
      <c r="L2532">
        <v>20</v>
      </c>
      <c r="M2532" t="s">
        <v>200</v>
      </c>
      <c r="N2532" t="s">
        <v>670</v>
      </c>
      <c r="O2532" t="s">
        <v>202</v>
      </c>
      <c r="P2532" t="s">
        <v>2733</v>
      </c>
    </row>
    <row r="2533" spans="1:16" x14ac:dyDescent="0.25">
      <c r="A2533">
        <v>4163</v>
      </c>
      <c r="B2533" t="s">
        <v>360</v>
      </c>
      <c r="E2533" t="s">
        <v>2734</v>
      </c>
      <c r="F2533" t="s">
        <v>347</v>
      </c>
      <c r="G2533" t="s">
        <v>2704</v>
      </c>
      <c r="H2533" t="s">
        <v>198</v>
      </c>
      <c r="I2533" t="s">
        <v>2705</v>
      </c>
      <c r="J2533">
        <v>1984</v>
      </c>
      <c r="K2533">
        <v>2591</v>
      </c>
      <c r="L2533">
        <v>20</v>
      </c>
      <c r="M2533" t="s">
        <v>200</v>
      </c>
      <c r="N2533" t="s">
        <v>670</v>
      </c>
      <c r="O2533" t="s">
        <v>202</v>
      </c>
      <c r="P2533" t="s">
        <v>2735</v>
      </c>
    </row>
    <row r="2534" spans="1:16" x14ac:dyDescent="0.25">
      <c r="A2534">
        <v>4164</v>
      </c>
      <c r="B2534" t="s">
        <v>360</v>
      </c>
      <c r="E2534" t="s">
        <v>2736</v>
      </c>
      <c r="F2534" t="s">
        <v>347</v>
      </c>
      <c r="G2534" t="s">
        <v>2704</v>
      </c>
      <c r="H2534" t="s">
        <v>198</v>
      </c>
      <c r="I2534" t="s">
        <v>2705</v>
      </c>
      <c r="J2534">
        <v>1986</v>
      </c>
      <c r="K2534">
        <v>27834</v>
      </c>
      <c r="L2534">
        <v>20</v>
      </c>
      <c r="M2534" t="s">
        <v>200</v>
      </c>
      <c r="N2534" t="s">
        <v>670</v>
      </c>
      <c r="O2534" t="s">
        <v>202</v>
      </c>
      <c r="P2534" t="s">
        <v>2737</v>
      </c>
    </row>
    <row r="2535" spans="1:16" x14ac:dyDescent="0.25">
      <c r="A2535">
        <v>4165</v>
      </c>
      <c r="B2535" t="s">
        <v>360</v>
      </c>
      <c r="E2535" t="s">
        <v>2738</v>
      </c>
      <c r="F2535" t="s">
        <v>347</v>
      </c>
      <c r="G2535" t="s">
        <v>2704</v>
      </c>
      <c r="H2535" t="s">
        <v>198</v>
      </c>
      <c r="I2535" t="s">
        <v>2705</v>
      </c>
      <c r="J2535">
        <v>1992</v>
      </c>
      <c r="K2535">
        <v>276355</v>
      </c>
      <c r="L2535">
        <v>20</v>
      </c>
      <c r="M2535" t="s">
        <v>200</v>
      </c>
      <c r="N2535" t="s">
        <v>376</v>
      </c>
      <c r="O2535" t="s">
        <v>202</v>
      </c>
      <c r="P2535" t="s">
        <v>2739</v>
      </c>
    </row>
    <row r="2536" spans="1:16" x14ac:dyDescent="0.25">
      <c r="A2536">
        <v>4166</v>
      </c>
      <c r="B2536" t="s">
        <v>360</v>
      </c>
      <c r="E2536" t="s">
        <v>2740</v>
      </c>
      <c r="F2536" t="s">
        <v>347</v>
      </c>
      <c r="G2536" t="s">
        <v>2704</v>
      </c>
      <c r="H2536" t="s">
        <v>198</v>
      </c>
      <c r="I2536" t="s">
        <v>2705</v>
      </c>
      <c r="J2536">
        <v>1993</v>
      </c>
      <c r="K2536">
        <v>223578</v>
      </c>
      <c r="L2536">
        <v>20</v>
      </c>
      <c r="M2536" t="s">
        <v>200</v>
      </c>
      <c r="N2536" t="s">
        <v>670</v>
      </c>
      <c r="O2536" t="s">
        <v>202</v>
      </c>
      <c r="P2536" t="s">
        <v>2741</v>
      </c>
    </row>
    <row r="2537" spans="1:16" x14ac:dyDescent="0.25">
      <c r="A2537">
        <v>4167</v>
      </c>
      <c r="B2537" t="s">
        <v>360</v>
      </c>
      <c r="E2537" t="s">
        <v>2742</v>
      </c>
      <c r="F2537" t="s">
        <v>347</v>
      </c>
      <c r="G2537" t="s">
        <v>2704</v>
      </c>
      <c r="H2537" t="s">
        <v>198</v>
      </c>
      <c r="I2537" t="s">
        <v>2705</v>
      </c>
      <c r="J2537">
        <v>1993</v>
      </c>
      <c r="K2537">
        <v>341850</v>
      </c>
      <c r="L2537">
        <v>20</v>
      </c>
      <c r="M2537" t="s">
        <v>200</v>
      </c>
      <c r="N2537" t="s">
        <v>376</v>
      </c>
      <c r="O2537" t="s">
        <v>202</v>
      </c>
      <c r="P2537" t="s">
        <v>2743</v>
      </c>
    </row>
    <row r="2538" spans="1:16" x14ac:dyDescent="0.25">
      <c r="A2538">
        <v>4168</v>
      </c>
      <c r="B2538" t="s">
        <v>360</v>
      </c>
      <c r="E2538" t="s">
        <v>2744</v>
      </c>
      <c r="F2538" t="s">
        <v>347</v>
      </c>
      <c r="G2538" t="s">
        <v>2704</v>
      </c>
      <c r="H2538" t="s">
        <v>198</v>
      </c>
      <c r="I2538" t="s">
        <v>2705</v>
      </c>
      <c r="J2538">
        <v>1961</v>
      </c>
      <c r="K2538">
        <v>303</v>
      </c>
      <c r="L2538">
        <v>20</v>
      </c>
      <c r="M2538" t="s">
        <v>200</v>
      </c>
      <c r="N2538" t="s">
        <v>364</v>
      </c>
      <c r="O2538" t="s">
        <v>202</v>
      </c>
      <c r="P2538" t="s">
        <v>365</v>
      </c>
    </row>
    <row r="2539" spans="1:16" x14ac:dyDescent="0.25">
      <c r="A2539">
        <v>4169</v>
      </c>
      <c r="B2539" t="s">
        <v>360</v>
      </c>
      <c r="E2539" t="s">
        <v>2745</v>
      </c>
      <c r="F2539" t="s">
        <v>347</v>
      </c>
      <c r="G2539" t="s">
        <v>2704</v>
      </c>
      <c r="H2539" t="s">
        <v>198</v>
      </c>
      <c r="I2539" t="s">
        <v>2705</v>
      </c>
      <c r="J2539">
        <v>1969</v>
      </c>
      <c r="K2539">
        <v>18508</v>
      </c>
      <c r="L2539">
        <v>20</v>
      </c>
      <c r="M2539" t="s">
        <v>200</v>
      </c>
      <c r="N2539" t="s">
        <v>364</v>
      </c>
      <c r="O2539" t="s">
        <v>202</v>
      </c>
      <c r="P2539" t="s">
        <v>365</v>
      </c>
    </row>
    <row r="2540" spans="1:16" x14ac:dyDescent="0.25">
      <c r="A2540">
        <v>4170</v>
      </c>
      <c r="B2540" t="s">
        <v>360</v>
      </c>
      <c r="E2540" t="s">
        <v>2746</v>
      </c>
      <c r="F2540" t="s">
        <v>347</v>
      </c>
      <c r="G2540" t="s">
        <v>2704</v>
      </c>
      <c r="H2540" t="s">
        <v>198</v>
      </c>
      <c r="I2540" t="s">
        <v>2705</v>
      </c>
      <c r="J2540">
        <v>1960</v>
      </c>
      <c r="K2540">
        <v>827</v>
      </c>
      <c r="L2540">
        <v>20</v>
      </c>
      <c r="M2540" t="s">
        <v>200</v>
      </c>
      <c r="N2540" t="s">
        <v>364</v>
      </c>
      <c r="O2540" t="s">
        <v>202</v>
      </c>
      <c r="P2540" t="s">
        <v>365</v>
      </c>
    </row>
    <row r="2541" spans="1:16" x14ac:dyDescent="0.25">
      <c r="A2541">
        <v>4171</v>
      </c>
      <c r="B2541" t="s">
        <v>360</v>
      </c>
      <c r="E2541" t="s">
        <v>2747</v>
      </c>
      <c r="F2541" t="s">
        <v>347</v>
      </c>
      <c r="G2541" t="s">
        <v>2704</v>
      </c>
      <c r="H2541" t="s">
        <v>198</v>
      </c>
      <c r="I2541" t="s">
        <v>2705</v>
      </c>
      <c r="J2541">
        <v>1962</v>
      </c>
      <c r="K2541">
        <v>434</v>
      </c>
      <c r="L2541">
        <v>20</v>
      </c>
      <c r="M2541" t="s">
        <v>200</v>
      </c>
      <c r="N2541" t="s">
        <v>364</v>
      </c>
      <c r="O2541" t="s">
        <v>202</v>
      </c>
      <c r="P2541" t="s">
        <v>365</v>
      </c>
    </row>
    <row r="2542" spans="1:16" x14ac:dyDescent="0.25">
      <c r="A2542">
        <v>4172</v>
      </c>
      <c r="B2542" t="s">
        <v>360</v>
      </c>
      <c r="E2542" t="s">
        <v>2748</v>
      </c>
      <c r="F2542" t="s">
        <v>347</v>
      </c>
      <c r="G2542" t="s">
        <v>2704</v>
      </c>
      <c r="H2542" t="s">
        <v>198</v>
      </c>
      <c r="I2542" t="s">
        <v>2705</v>
      </c>
      <c r="J2542">
        <v>1967</v>
      </c>
      <c r="K2542">
        <v>47304</v>
      </c>
      <c r="L2542">
        <v>20</v>
      </c>
      <c r="M2542" t="s">
        <v>200</v>
      </c>
      <c r="N2542" t="s">
        <v>364</v>
      </c>
      <c r="O2542" t="s">
        <v>202</v>
      </c>
      <c r="P2542" t="s">
        <v>365</v>
      </c>
    </row>
    <row r="2543" spans="1:16" x14ac:dyDescent="0.25">
      <c r="A2543">
        <v>4173</v>
      </c>
      <c r="B2543" t="s">
        <v>360</v>
      </c>
      <c r="E2543" t="s">
        <v>2749</v>
      </c>
      <c r="F2543" t="s">
        <v>347</v>
      </c>
      <c r="G2543" t="s">
        <v>2704</v>
      </c>
      <c r="H2543" t="s">
        <v>198</v>
      </c>
      <c r="I2543" t="s">
        <v>2705</v>
      </c>
      <c r="J2543">
        <v>1969</v>
      </c>
      <c r="K2543">
        <v>9896</v>
      </c>
      <c r="L2543">
        <v>20</v>
      </c>
      <c r="M2543" t="s">
        <v>200</v>
      </c>
      <c r="N2543" t="s">
        <v>364</v>
      </c>
      <c r="O2543" t="s">
        <v>202</v>
      </c>
      <c r="P2543" t="s">
        <v>365</v>
      </c>
    </row>
    <row r="2544" spans="1:16" x14ac:dyDescent="0.25">
      <c r="A2544">
        <v>4174</v>
      </c>
      <c r="B2544" t="s">
        <v>360</v>
      </c>
      <c r="E2544" t="s">
        <v>2750</v>
      </c>
      <c r="F2544" t="s">
        <v>347</v>
      </c>
      <c r="G2544" t="s">
        <v>2704</v>
      </c>
      <c r="H2544" t="s">
        <v>198</v>
      </c>
      <c r="I2544" t="s">
        <v>2705</v>
      </c>
      <c r="J2544">
        <v>1970</v>
      </c>
      <c r="K2544">
        <v>10222</v>
      </c>
      <c r="L2544">
        <v>20</v>
      </c>
      <c r="M2544" t="s">
        <v>200</v>
      </c>
      <c r="N2544" t="s">
        <v>364</v>
      </c>
      <c r="O2544" t="s">
        <v>202</v>
      </c>
      <c r="P2544" t="s">
        <v>365</v>
      </c>
    </row>
    <row r="2545" spans="1:16" x14ac:dyDescent="0.25">
      <c r="A2545">
        <v>4175</v>
      </c>
      <c r="B2545" t="s">
        <v>360</v>
      </c>
      <c r="E2545" t="s">
        <v>2751</v>
      </c>
      <c r="F2545" t="s">
        <v>347</v>
      </c>
      <c r="G2545" t="s">
        <v>2704</v>
      </c>
      <c r="H2545" t="s">
        <v>198</v>
      </c>
      <c r="I2545" t="s">
        <v>2705</v>
      </c>
      <c r="J2545">
        <v>1979</v>
      </c>
      <c r="K2545">
        <v>913</v>
      </c>
      <c r="L2545">
        <v>20</v>
      </c>
      <c r="M2545" t="s">
        <v>200</v>
      </c>
      <c r="N2545" t="s">
        <v>364</v>
      </c>
      <c r="O2545" t="s">
        <v>202</v>
      </c>
      <c r="P2545" t="s">
        <v>365</v>
      </c>
    </row>
    <row r="2546" spans="1:16" x14ac:dyDescent="0.25">
      <c r="A2546">
        <v>4176</v>
      </c>
      <c r="B2546" t="s">
        <v>360</v>
      </c>
      <c r="E2546" t="s">
        <v>2752</v>
      </c>
      <c r="F2546" t="s">
        <v>347</v>
      </c>
      <c r="G2546" t="s">
        <v>2704</v>
      </c>
      <c r="H2546" t="s">
        <v>198</v>
      </c>
      <c r="I2546" t="s">
        <v>2705</v>
      </c>
      <c r="J2546">
        <v>1980</v>
      </c>
      <c r="K2546">
        <v>2000</v>
      </c>
      <c r="L2546">
        <v>20</v>
      </c>
      <c r="M2546" t="s">
        <v>200</v>
      </c>
      <c r="N2546" t="s">
        <v>383</v>
      </c>
      <c r="O2546" t="s">
        <v>202</v>
      </c>
      <c r="P2546" t="s">
        <v>384</v>
      </c>
    </row>
    <row r="2547" spans="1:16" x14ac:dyDescent="0.25">
      <c r="A2547">
        <v>4177</v>
      </c>
      <c r="B2547" t="s">
        <v>360</v>
      </c>
      <c r="E2547" t="s">
        <v>2753</v>
      </c>
      <c r="F2547" t="s">
        <v>347</v>
      </c>
      <c r="G2547" t="s">
        <v>2704</v>
      </c>
      <c r="H2547" t="s">
        <v>198</v>
      </c>
      <c r="I2547" t="s">
        <v>2705</v>
      </c>
      <c r="J2547">
        <v>1968</v>
      </c>
      <c r="K2547">
        <v>874</v>
      </c>
      <c r="L2547">
        <v>20</v>
      </c>
      <c r="M2547" t="s">
        <v>200</v>
      </c>
      <c r="N2547" t="s">
        <v>364</v>
      </c>
      <c r="O2547" t="s">
        <v>202</v>
      </c>
      <c r="P2547" t="s">
        <v>365</v>
      </c>
    </row>
    <row r="2548" spans="1:16" x14ac:dyDescent="0.25">
      <c r="A2548">
        <v>4178</v>
      </c>
      <c r="B2548" t="s">
        <v>360</v>
      </c>
      <c r="E2548" t="s">
        <v>2754</v>
      </c>
      <c r="F2548" t="s">
        <v>347</v>
      </c>
      <c r="G2548" t="s">
        <v>2704</v>
      </c>
      <c r="H2548" t="s">
        <v>198</v>
      </c>
      <c r="I2548" t="s">
        <v>2705</v>
      </c>
      <c r="J2548">
        <v>1982</v>
      </c>
      <c r="K2548">
        <v>507</v>
      </c>
      <c r="L2548">
        <v>20</v>
      </c>
      <c r="M2548" t="s">
        <v>200</v>
      </c>
      <c r="N2548" t="s">
        <v>364</v>
      </c>
      <c r="O2548" t="s">
        <v>202</v>
      </c>
      <c r="P2548" t="s">
        <v>365</v>
      </c>
    </row>
    <row r="2549" spans="1:16" x14ac:dyDescent="0.25">
      <c r="A2549">
        <v>4179</v>
      </c>
      <c r="B2549" t="s">
        <v>360</v>
      </c>
      <c r="E2549" t="s">
        <v>2755</v>
      </c>
      <c r="F2549" t="s">
        <v>347</v>
      </c>
      <c r="G2549" t="s">
        <v>2704</v>
      </c>
      <c r="H2549" t="s">
        <v>198</v>
      </c>
      <c r="I2549" t="s">
        <v>2705</v>
      </c>
      <c r="J2549">
        <v>1982</v>
      </c>
      <c r="K2549">
        <v>15551</v>
      </c>
      <c r="L2549">
        <v>20</v>
      </c>
      <c r="M2549" t="s">
        <v>200</v>
      </c>
      <c r="N2549" t="s">
        <v>467</v>
      </c>
      <c r="O2549" t="s">
        <v>202</v>
      </c>
      <c r="P2549" t="s">
        <v>365</v>
      </c>
    </row>
    <row r="2550" spans="1:16" x14ac:dyDescent="0.25">
      <c r="A2550">
        <v>4180</v>
      </c>
      <c r="B2550" t="s">
        <v>1697</v>
      </c>
      <c r="E2550" t="s">
        <v>2756</v>
      </c>
      <c r="F2550" t="s">
        <v>347</v>
      </c>
      <c r="G2550" t="s">
        <v>2704</v>
      </c>
      <c r="H2550" t="s">
        <v>198</v>
      </c>
      <c r="I2550" t="s">
        <v>2705</v>
      </c>
      <c r="J2550">
        <v>1980</v>
      </c>
      <c r="K2550">
        <v>507</v>
      </c>
      <c r="L2550">
        <v>20</v>
      </c>
      <c r="M2550" t="s">
        <v>200</v>
      </c>
      <c r="N2550" t="s">
        <v>364</v>
      </c>
      <c r="O2550" t="s">
        <v>202</v>
      </c>
      <c r="P2550" t="s">
        <v>2757</v>
      </c>
    </row>
    <row r="2551" spans="1:16" x14ac:dyDescent="0.25">
      <c r="A2551">
        <v>4181</v>
      </c>
      <c r="B2551" t="s">
        <v>360</v>
      </c>
      <c r="E2551" t="s">
        <v>2758</v>
      </c>
      <c r="F2551" t="s">
        <v>347</v>
      </c>
      <c r="G2551" t="s">
        <v>2704</v>
      </c>
      <c r="H2551" t="s">
        <v>198</v>
      </c>
      <c r="I2551" t="s">
        <v>2705</v>
      </c>
      <c r="J2551">
        <v>1983</v>
      </c>
      <c r="K2551">
        <v>41168</v>
      </c>
      <c r="L2551">
        <v>20</v>
      </c>
      <c r="M2551" t="s">
        <v>200</v>
      </c>
      <c r="N2551" t="s">
        <v>364</v>
      </c>
      <c r="O2551" t="s">
        <v>202</v>
      </c>
      <c r="P2551" t="s">
        <v>365</v>
      </c>
    </row>
    <row r="2552" spans="1:16" x14ac:dyDescent="0.25">
      <c r="A2552">
        <v>4182</v>
      </c>
      <c r="B2552" t="s">
        <v>360</v>
      </c>
      <c r="E2552" t="s">
        <v>2759</v>
      </c>
      <c r="F2552" t="s">
        <v>347</v>
      </c>
      <c r="G2552" t="s">
        <v>2704</v>
      </c>
      <c r="H2552" t="s">
        <v>198</v>
      </c>
      <c r="I2552" t="s">
        <v>2705</v>
      </c>
      <c r="J2552">
        <v>1984</v>
      </c>
      <c r="K2552">
        <v>203</v>
      </c>
      <c r="L2552">
        <v>20</v>
      </c>
      <c r="M2552" t="s">
        <v>200</v>
      </c>
      <c r="N2552" t="s">
        <v>364</v>
      </c>
      <c r="O2552" t="s">
        <v>202</v>
      </c>
      <c r="P2552" t="s">
        <v>365</v>
      </c>
    </row>
    <row r="2553" spans="1:16" x14ac:dyDescent="0.25">
      <c r="A2553">
        <v>4183</v>
      </c>
      <c r="B2553" t="s">
        <v>360</v>
      </c>
      <c r="E2553" t="s">
        <v>2760</v>
      </c>
      <c r="F2553" t="s">
        <v>347</v>
      </c>
      <c r="G2553" t="s">
        <v>2704</v>
      </c>
      <c r="H2553" t="s">
        <v>198</v>
      </c>
      <c r="I2553" t="s">
        <v>2705</v>
      </c>
      <c r="J2553">
        <v>1985</v>
      </c>
      <c r="K2553">
        <v>507</v>
      </c>
      <c r="L2553">
        <v>20</v>
      </c>
      <c r="M2553" t="s">
        <v>200</v>
      </c>
      <c r="N2553" t="s">
        <v>364</v>
      </c>
      <c r="O2553" t="s">
        <v>202</v>
      </c>
      <c r="P2553" t="s">
        <v>365</v>
      </c>
    </row>
    <row r="2554" spans="1:16" x14ac:dyDescent="0.25">
      <c r="A2554">
        <v>4184</v>
      </c>
      <c r="B2554" t="s">
        <v>360</v>
      </c>
      <c r="E2554" t="s">
        <v>2761</v>
      </c>
      <c r="F2554" t="s">
        <v>347</v>
      </c>
      <c r="G2554" t="s">
        <v>2704</v>
      </c>
      <c r="H2554" t="s">
        <v>198</v>
      </c>
      <c r="I2554" t="s">
        <v>2705</v>
      </c>
      <c r="J2554">
        <v>1988</v>
      </c>
      <c r="K2554">
        <v>812</v>
      </c>
      <c r="L2554">
        <v>20</v>
      </c>
      <c r="M2554" t="s">
        <v>200</v>
      </c>
      <c r="N2554" t="s">
        <v>364</v>
      </c>
      <c r="O2554" t="s">
        <v>202</v>
      </c>
      <c r="P2554" t="s">
        <v>365</v>
      </c>
    </row>
    <row r="2555" spans="1:16" x14ac:dyDescent="0.25">
      <c r="A2555">
        <v>4185</v>
      </c>
      <c r="B2555" t="s">
        <v>360</v>
      </c>
      <c r="E2555" t="s">
        <v>2762</v>
      </c>
      <c r="F2555" t="s">
        <v>347</v>
      </c>
      <c r="G2555" t="s">
        <v>2704</v>
      </c>
      <c r="H2555" t="s">
        <v>198</v>
      </c>
      <c r="I2555" t="s">
        <v>2705</v>
      </c>
      <c r="J2555">
        <v>1963</v>
      </c>
      <c r="K2555">
        <v>958</v>
      </c>
      <c r="L2555">
        <v>20</v>
      </c>
      <c r="M2555" t="s">
        <v>200</v>
      </c>
      <c r="N2555" t="s">
        <v>364</v>
      </c>
      <c r="O2555" t="s">
        <v>202</v>
      </c>
      <c r="P2555" t="s">
        <v>365</v>
      </c>
    </row>
    <row r="2556" spans="1:16" x14ac:dyDescent="0.25">
      <c r="A2556">
        <v>4186</v>
      </c>
      <c r="B2556" t="s">
        <v>399</v>
      </c>
      <c r="E2556" t="s">
        <v>2763</v>
      </c>
      <c r="F2556" t="s">
        <v>347</v>
      </c>
      <c r="G2556" t="s">
        <v>2704</v>
      </c>
      <c r="H2556" t="s">
        <v>198</v>
      </c>
      <c r="I2556" t="s">
        <v>2705</v>
      </c>
      <c r="J2556">
        <v>1988</v>
      </c>
      <c r="K2556">
        <v>1795</v>
      </c>
      <c r="L2556">
        <v>20</v>
      </c>
      <c r="M2556" t="s">
        <v>200</v>
      </c>
      <c r="N2556" t="s">
        <v>539</v>
      </c>
      <c r="O2556" t="s">
        <v>202</v>
      </c>
      <c r="P2556" t="s">
        <v>2764</v>
      </c>
    </row>
    <row r="2557" spans="1:16" x14ac:dyDescent="0.25">
      <c r="A2557">
        <v>4187</v>
      </c>
      <c r="B2557" t="s">
        <v>399</v>
      </c>
      <c r="E2557" t="s">
        <v>2765</v>
      </c>
      <c r="F2557" t="s">
        <v>347</v>
      </c>
      <c r="G2557" t="s">
        <v>2704</v>
      </c>
      <c r="H2557" t="s">
        <v>198</v>
      </c>
      <c r="I2557" t="s">
        <v>2705</v>
      </c>
      <c r="J2557">
        <v>1989</v>
      </c>
      <c r="K2557">
        <v>2</v>
      </c>
      <c r="L2557">
        <v>20</v>
      </c>
      <c r="M2557" t="s">
        <v>200</v>
      </c>
      <c r="N2557" t="s">
        <v>2766</v>
      </c>
      <c r="O2557" t="s">
        <v>202</v>
      </c>
      <c r="P2557" t="s">
        <v>1176</v>
      </c>
    </row>
    <row r="2558" spans="1:16" x14ac:dyDescent="0.25">
      <c r="A2558">
        <v>4188</v>
      </c>
      <c r="B2558" t="s">
        <v>360</v>
      </c>
      <c r="E2558" t="s">
        <v>2767</v>
      </c>
      <c r="F2558" t="s">
        <v>347</v>
      </c>
      <c r="G2558" t="s">
        <v>2704</v>
      </c>
      <c r="H2558" t="s">
        <v>198</v>
      </c>
      <c r="I2558" t="s">
        <v>2705</v>
      </c>
      <c r="J2558">
        <v>1991</v>
      </c>
      <c r="K2558">
        <v>125100</v>
      </c>
      <c r="L2558">
        <v>20</v>
      </c>
      <c r="M2558" t="s">
        <v>200</v>
      </c>
      <c r="N2558" t="s">
        <v>364</v>
      </c>
      <c r="O2558" t="s">
        <v>202</v>
      </c>
      <c r="P2558" t="s">
        <v>365</v>
      </c>
    </row>
    <row r="2559" spans="1:16" x14ac:dyDescent="0.25">
      <c r="A2559">
        <v>4189</v>
      </c>
      <c r="B2559" t="s">
        <v>360</v>
      </c>
      <c r="E2559" t="s">
        <v>2768</v>
      </c>
      <c r="F2559" t="s">
        <v>347</v>
      </c>
      <c r="G2559" t="s">
        <v>2704</v>
      </c>
      <c r="H2559" t="s">
        <v>198</v>
      </c>
      <c r="I2559" t="s">
        <v>2705</v>
      </c>
      <c r="J2559">
        <v>1984</v>
      </c>
      <c r="K2559">
        <v>60431</v>
      </c>
      <c r="L2559">
        <v>20</v>
      </c>
      <c r="M2559" t="s">
        <v>200</v>
      </c>
      <c r="N2559" t="s">
        <v>364</v>
      </c>
      <c r="O2559" t="s">
        <v>202</v>
      </c>
      <c r="P2559" t="s">
        <v>365</v>
      </c>
    </row>
    <row r="2560" spans="1:16" x14ac:dyDescent="0.25">
      <c r="A2560">
        <v>4190</v>
      </c>
      <c r="B2560" t="s">
        <v>360</v>
      </c>
      <c r="E2560" t="s">
        <v>2769</v>
      </c>
      <c r="F2560" t="s">
        <v>347</v>
      </c>
      <c r="G2560" t="s">
        <v>2704</v>
      </c>
      <c r="H2560" t="s">
        <v>198</v>
      </c>
      <c r="I2560" t="s">
        <v>2705</v>
      </c>
      <c r="J2560">
        <v>1984</v>
      </c>
      <c r="K2560">
        <v>85366</v>
      </c>
      <c r="L2560">
        <v>20</v>
      </c>
      <c r="M2560" t="s">
        <v>200</v>
      </c>
      <c r="N2560" t="s">
        <v>364</v>
      </c>
      <c r="O2560" t="s">
        <v>202</v>
      </c>
      <c r="P2560" t="s">
        <v>365</v>
      </c>
    </row>
    <row r="2561" spans="1:16" x14ac:dyDescent="0.25">
      <c r="A2561">
        <v>4191</v>
      </c>
      <c r="B2561" t="s">
        <v>360</v>
      </c>
      <c r="E2561" t="s">
        <v>2770</v>
      </c>
      <c r="F2561" t="s">
        <v>347</v>
      </c>
      <c r="G2561" t="s">
        <v>2704</v>
      </c>
      <c r="H2561" t="s">
        <v>198</v>
      </c>
      <c r="I2561" t="s">
        <v>2705</v>
      </c>
      <c r="J2561">
        <v>1982</v>
      </c>
      <c r="K2561">
        <v>67375</v>
      </c>
      <c r="L2561">
        <v>20</v>
      </c>
      <c r="M2561" t="s">
        <v>200</v>
      </c>
      <c r="N2561" t="s">
        <v>364</v>
      </c>
      <c r="O2561" t="s">
        <v>202</v>
      </c>
      <c r="P2561" t="s">
        <v>365</v>
      </c>
    </row>
    <row r="2562" spans="1:16" x14ac:dyDescent="0.25">
      <c r="A2562">
        <v>4192</v>
      </c>
      <c r="B2562" t="s">
        <v>360</v>
      </c>
      <c r="E2562" t="s">
        <v>2771</v>
      </c>
      <c r="F2562" t="s">
        <v>347</v>
      </c>
      <c r="G2562" t="s">
        <v>2704</v>
      </c>
      <c r="H2562" t="s">
        <v>198</v>
      </c>
      <c r="I2562" t="s">
        <v>2705</v>
      </c>
      <c r="J2562">
        <v>1983</v>
      </c>
      <c r="K2562">
        <v>146683</v>
      </c>
      <c r="L2562">
        <v>20</v>
      </c>
      <c r="M2562" t="s">
        <v>200</v>
      </c>
      <c r="N2562" t="s">
        <v>364</v>
      </c>
      <c r="O2562" t="s">
        <v>202</v>
      </c>
      <c r="P2562" t="s">
        <v>365</v>
      </c>
    </row>
    <row r="2563" spans="1:16" x14ac:dyDescent="0.25">
      <c r="A2563">
        <v>4193</v>
      </c>
      <c r="B2563" t="s">
        <v>360</v>
      </c>
      <c r="E2563" t="s">
        <v>2772</v>
      </c>
      <c r="F2563" t="s">
        <v>347</v>
      </c>
      <c r="G2563" t="s">
        <v>2704</v>
      </c>
      <c r="H2563" t="s">
        <v>198</v>
      </c>
      <c r="I2563" t="s">
        <v>2705</v>
      </c>
      <c r="J2563">
        <v>1982</v>
      </c>
      <c r="K2563">
        <v>135392</v>
      </c>
      <c r="L2563">
        <v>20</v>
      </c>
      <c r="M2563" t="s">
        <v>200</v>
      </c>
      <c r="N2563" t="s">
        <v>364</v>
      </c>
      <c r="O2563" t="s">
        <v>202</v>
      </c>
      <c r="P2563" t="s">
        <v>365</v>
      </c>
    </row>
    <row r="2564" spans="1:16" x14ac:dyDescent="0.25">
      <c r="A2564">
        <v>4194</v>
      </c>
      <c r="B2564" t="s">
        <v>360</v>
      </c>
      <c r="E2564" t="s">
        <v>2773</v>
      </c>
      <c r="F2564" t="s">
        <v>347</v>
      </c>
      <c r="G2564" t="s">
        <v>2704</v>
      </c>
      <c r="H2564" t="s">
        <v>198</v>
      </c>
      <c r="I2564" t="s">
        <v>2705</v>
      </c>
      <c r="J2564">
        <v>1981</v>
      </c>
      <c r="K2564">
        <v>49967</v>
      </c>
      <c r="L2564">
        <v>20</v>
      </c>
      <c r="M2564" t="s">
        <v>200</v>
      </c>
      <c r="N2564" t="s">
        <v>364</v>
      </c>
      <c r="O2564" t="s">
        <v>202</v>
      </c>
      <c r="P2564" t="s">
        <v>365</v>
      </c>
    </row>
    <row r="2565" spans="1:16" x14ac:dyDescent="0.25">
      <c r="A2565">
        <v>4195</v>
      </c>
      <c r="B2565" t="s">
        <v>360</v>
      </c>
      <c r="E2565" t="s">
        <v>2774</v>
      </c>
      <c r="F2565" t="s">
        <v>347</v>
      </c>
      <c r="G2565" t="s">
        <v>2704</v>
      </c>
      <c r="H2565" t="s">
        <v>198</v>
      </c>
      <c r="I2565" t="s">
        <v>2705</v>
      </c>
      <c r="J2565">
        <v>1979</v>
      </c>
      <c r="K2565">
        <v>41213</v>
      </c>
      <c r="L2565">
        <v>20</v>
      </c>
      <c r="M2565" t="s">
        <v>200</v>
      </c>
      <c r="N2565" t="s">
        <v>364</v>
      </c>
      <c r="O2565" t="s">
        <v>202</v>
      </c>
      <c r="P2565" t="s">
        <v>365</v>
      </c>
    </row>
    <row r="2566" spans="1:16" x14ac:dyDescent="0.25">
      <c r="A2566">
        <v>4196</v>
      </c>
      <c r="B2566" t="s">
        <v>360</v>
      </c>
      <c r="E2566" t="s">
        <v>2775</v>
      </c>
      <c r="F2566" t="s">
        <v>347</v>
      </c>
      <c r="G2566" t="s">
        <v>2704</v>
      </c>
      <c r="H2566" t="s">
        <v>198</v>
      </c>
      <c r="I2566" t="s">
        <v>2705</v>
      </c>
      <c r="J2566">
        <v>1979</v>
      </c>
      <c r="K2566">
        <v>253551</v>
      </c>
      <c r="L2566">
        <v>20</v>
      </c>
      <c r="M2566" t="s">
        <v>200</v>
      </c>
      <c r="N2566" t="s">
        <v>364</v>
      </c>
      <c r="O2566" t="s">
        <v>202</v>
      </c>
      <c r="P2566" t="s">
        <v>365</v>
      </c>
    </row>
    <row r="2567" spans="1:16" x14ac:dyDescent="0.25">
      <c r="A2567">
        <v>4197</v>
      </c>
      <c r="B2567" t="s">
        <v>360</v>
      </c>
      <c r="E2567" t="s">
        <v>2776</v>
      </c>
      <c r="F2567" t="s">
        <v>347</v>
      </c>
      <c r="G2567" t="s">
        <v>2704</v>
      </c>
      <c r="H2567" t="s">
        <v>198</v>
      </c>
      <c r="I2567" t="s">
        <v>2705</v>
      </c>
      <c r="J2567">
        <v>1979</v>
      </c>
      <c r="K2567">
        <v>235694</v>
      </c>
      <c r="L2567">
        <v>20</v>
      </c>
      <c r="M2567" t="s">
        <v>200</v>
      </c>
      <c r="N2567" t="s">
        <v>364</v>
      </c>
      <c r="O2567" t="s">
        <v>202</v>
      </c>
      <c r="P2567" t="s">
        <v>365</v>
      </c>
    </row>
    <row r="2568" spans="1:16" x14ac:dyDescent="0.25">
      <c r="A2568">
        <v>4198</v>
      </c>
      <c r="B2568" t="s">
        <v>360</v>
      </c>
      <c r="E2568" t="s">
        <v>2777</v>
      </c>
      <c r="F2568" t="s">
        <v>347</v>
      </c>
      <c r="G2568" t="s">
        <v>2704</v>
      </c>
      <c r="H2568" t="s">
        <v>198</v>
      </c>
      <c r="I2568" t="s">
        <v>2705</v>
      </c>
      <c r="J2568">
        <v>1979</v>
      </c>
      <c r="K2568">
        <v>274555</v>
      </c>
      <c r="L2568">
        <v>20</v>
      </c>
      <c r="M2568" t="s">
        <v>200</v>
      </c>
      <c r="N2568" t="s">
        <v>364</v>
      </c>
      <c r="O2568" t="s">
        <v>202</v>
      </c>
      <c r="P2568" t="s">
        <v>365</v>
      </c>
    </row>
    <row r="2569" spans="1:16" x14ac:dyDescent="0.25">
      <c r="A2569">
        <v>4199</v>
      </c>
      <c r="B2569" t="s">
        <v>360</v>
      </c>
      <c r="E2569" t="s">
        <v>2778</v>
      </c>
      <c r="F2569" t="s">
        <v>347</v>
      </c>
      <c r="G2569" t="s">
        <v>2704</v>
      </c>
      <c r="H2569" t="s">
        <v>198</v>
      </c>
      <c r="I2569" t="s">
        <v>2705</v>
      </c>
      <c r="J2569">
        <v>1978</v>
      </c>
      <c r="K2569">
        <v>113304</v>
      </c>
      <c r="L2569">
        <v>20</v>
      </c>
      <c r="M2569" t="s">
        <v>200</v>
      </c>
      <c r="N2569" t="s">
        <v>364</v>
      </c>
      <c r="O2569" t="s">
        <v>202</v>
      </c>
      <c r="P2569" t="s">
        <v>365</v>
      </c>
    </row>
    <row r="2570" spans="1:16" x14ac:dyDescent="0.25">
      <c r="A2570">
        <v>4200</v>
      </c>
      <c r="B2570" t="s">
        <v>360</v>
      </c>
      <c r="E2570" t="s">
        <v>2779</v>
      </c>
      <c r="F2570" t="s">
        <v>347</v>
      </c>
      <c r="G2570" t="s">
        <v>2704</v>
      </c>
      <c r="H2570" t="s">
        <v>198</v>
      </c>
      <c r="I2570" t="s">
        <v>2705</v>
      </c>
      <c r="J2570">
        <v>1964</v>
      </c>
      <c r="K2570">
        <v>124236</v>
      </c>
      <c r="L2570">
        <v>20</v>
      </c>
      <c r="M2570" t="s">
        <v>200</v>
      </c>
      <c r="N2570" t="s">
        <v>364</v>
      </c>
      <c r="O2570" t="s">
        <v>202</v>
      </c>
      <c r="P2570" t="s">
        <v>365</v>
      </c>
    </row>
    <row r="2571" spans="1:16" x14ac:dyDescent="0.25">
      <c r="A2571">
        <v>4201</v>
      </c>
      <c r="B2571" t="s">
        <v>360</v>
      </c>
      <c r="E2571" t="s">
        <v>2780</v>
      </c>
      <c r="F2571" t="s">
        <v>347</v>
      </c>
      <c r="G2571" t="s">
        <v>2704</v>
      </c>
      <c r="H2571" t="s">
        <v>198</v>
      </c>
      <c r="I2571" t="s">
        <v>2705</v>
      </c>
      <c r="J2571">
        <v>1971</v>
      </c>
      <c r="K2571">
        <v>30287</v>
      </c>
      <c r="L2571">
        <v>20</v>
      </c>
      <c r="M2571" t="s">
        <v>200</v>
      </c>
      <c r="N2571" t="s">
        <v>364</v>
      </c>
      <c r="O2571" t="s">
        <v>202</v>
      </c>
      <c r="P2571" t="s">
        <v>365</v>
      </c>
    </row>
    <row r="2572" spans="1:16" x14ac:dyDescent="0.25">
      <c r="A2572">
        <v>4202</v>
      </c>
      <c r="B2572" t="s">
        <v>360</v>
      </c>
      <c r="E2572" t="s">
        <v>2781</v>
      </c>
      <c r="F2572" t="s">
        <v>347</v>
      </c>
      <c r="G2572" t="s">
        <v>2704</v>
      </c>
      <c r="H2572" t="s">
        <v>198</v>
      </c>
      <c r="I2572" t="s">
        <v>2705</v>
      </c>
      <c r="J2572">
        <v>1978</v>
      </c>
      <c r="K2572">
        <v>36158</v>
      </c>
      <c r="L2572">
        <v>20</v>
      </c>
      <c r="M2572" t="s">
        <v>200</v>
      </c>
      <c r="N2572" t="s">
        <v>364</v>
      </c>
      <c r="O2572" t="s">
        <v>202</v>
      </c>
      <c r="P2572" t="s">
        <v>365</v>
      </c>
    </row>
    <row r="2573" spans="1:16" x14ac:dyDescent="0.25">
      <c r="A2573">
        <v>4203</v>
      </c>
      <c r="B2573" t="s">
        <v>360</v>
      </c>
      <c r="E2573" t="s">
        <v>2782</v>
      </c>
      <c r="F2573" t="s">
        <v>347</v>
      </c>
      <c r="G2573" t="s">
        <v>2704</v>
      </c>
      <c r="H2573" t="s">
        <v>198</v>
      </c>
      <c r="I2573" t="s">
        <v>2705</v>
      </c>
      <c r="J2573">
        <v>1959</v>
      </c>
      <c r="K2573">
        <v>657161</v>
      </c>
      <c r="L2573">
        <v>20</v>
      </c>
      <c r="M2573" t="s">
        <v>200</v>
      </c>
      <c r="N2573" t="s">
        <v>364</v>
      </c>
      <c r="O2573" t="s">
        <v>202</v>
      </c>
      <c r="P2573" t="s">
        <v>365</v>
      </c>
    </row>
    <row r="2574" spans="1:16" x14ac:dyDescent="0.25">
      <c r="A2574">
        <v>4204</v>
      </c>
      <c r="B2574" t="s">
        <v>425</v>
      </c>
      <c r="E2574" t="s">
        <v>2783</v>
      </c>
      <c r="F2574" t="s">
        <v>347</v>
      </c>
      <c r="G2574" t="s">
        <v>2704</v>
      </c>
      <c r="H2574" t="s">
        <v>198</v>
      </c>
      <c r="I2574" t="s">
        <v>2705</v>
      </c>
      <c r="J2574">
        <v>1985</v>
      </c>
      <c r="K2574">
        <v>17</v>
      </c>
      <c r="L2574">
        <v>20</v>
      </c>
      <c r="M2574" t="s">
        <v>200</v>
      </c>
      <c r="N2574" t="s">
        <v>436</v>
      </c>
      <c r="O2574" t="s">
        <v>202</v>
      </c>
      <c r="P2574" t="s">
        <v>1674</v>
      </c>
    </row>
    <row r="2575" spans="1:16" x14ac:dyDescent="0.25">
      <c r="A2575">
        <v>4205</v>
      </c>
      <c r="B2575" t="s">
        <v>425</v>
      </c>
      <c r="E2575" t="s">
        <v>2784</v>
      </c>
      <c r="F2575" t="s">
        <v>347</v>
      </c>
      <c r="G2575" t="s">
        <v>2704</v>
      </c>
      <c r="H2575" t="s">
        <v>198</v>
      </c>
      <c r="I2575" t="s">
        <v>2705</v>
      </c>
      <c r="J2575">
        <v>1961</v>
      </c>
      <c r="K2575">
        <v>6724</v>
      </c>
      <c r="L2575">
        <v>20</v>
      </c>
      <c r="M2575" t="s">
        <v>200</v>
      </c>
      <c r="N2575" t="s">
        <v>436</v>
      </c>
      <c r="O2575" t="s">
        <v>202</v>
      </c>
      <c r="P2575" t="s">
        <v>1674</v>
      </c>
    </row>
    <row r="2576" spans="1:16" x14ac:dyDescent="0.25">
      <c r="A2576">
        <v>4207</v>
      </c>
      <c r="B2576" t="s">
        <v>360</v>
      </c>
      <c r="E2576" t="s">
        <v>2785</v>
      </c>
      <c r="F2576" t="s">
        <v>347</v>
      </c>
      <c r="G2576" t="s">
        <v>2704</v>
      </c>
      <c r="H2576" t="s">
        <v>198</v>
      </c>
      <c r="I2576" t="s">
        <v>2705</v>
      </c>
      <c r="J2576">
        <v>1965</v>
      </c>
      <c r="K2576">
        <v>3749348</v>
      </c>
      <c r="L2576">
        <v>20</v>
      </c>
      <c r="M2576" t="s">
        <v>200</v>
      </c>
      <c r="N2576" t="s">
        <v>467</v>
      </c>
      <c r="O2576" t="s">
        <v>202</v>
      </c>
      <c r="P2576" t="s">
        <v>365</v>
      </c>
    </row>
    <row r="2577" spans="1:16" x14ac:dyDescent="0.25">
      <c r="A2577">
        <v>4208</v>
      </c>
      <c r="B2577" t="s">
        <v>360</v>
      </c>
      <c r="E2577" t="s">
        <v>2786</v>
      </c>
      <c r="F2577" t="s">
        <v>347</v>
      </c>
      <c r="G2577" t="s">
        <v>2704</v>
      </c>
      <c r="H2577" t="s">
        <v>198</v>
      </c>
      <c r="I2577" t="s">
        <v>2705</v>
      </c>
      <c r="J2577">
        <v>1958</v>
      </c>
      <c r="K2577">
        <v>5157</v>
      </c>
      <c r="L2577">
        <v>20</v>
      </c>
      <c r="M2577" t="s">
        <v>200</v>
      </c>
      <c r="N2577" t="s">
        <v>467</v>
      </c>
      <c r="O2577" t="s">
        <v>202</v>
      </c>
      <c r="P2577" t="s">
        <v>365</v>
      </c>
    </row>
    <row r="2578" spans="1:16" x14ac:dyDescent="0.25">
      <c r="A2578">
        <v>4209</v>
      </c>
      <c r="B2578" t="s">
        <v>360</v>
      </c>
      <c r="E2578" t="s">
        <v>2787</v>
      </c>
      <c r="F2578" t="s">
        <v>347</v>
      </c>
      <c r="G2578" t="s">
        <v>2704</v>
      </c>
      <c r="H2578" t="s">
        <v>198</v>
      </c>
      <c r="I2578" t="s">
        <v>2705</v>
      </c>
      <c r="J2578">
        <v>1958</v>
      </c>
      <c r="K2578">
        <v>6562</v>
      </c>
      <c r="L2578">
        <v>20</v>
      </c>
      <c r="M2578" t="s">
        <v>200</v>
      </c>
      <c r="N2578" t="s">
        <v>467</v>
      </c>
      <c r="O2578" t="s">
        <v>202</v>
      </c>
      <c r="P2578" t="s">
        <v>365</v>
      </c>
    </row>
    <row r="2579" spans="1:16" x14ac:dyDescent="0.25">
      <c r="A2579">
        <v>4211</v>
      </c>
      <c r="B2579" t="s">
        <v>360</v>
      </c>
      <c r="E2579" t="s">
        <v>2788</v>
      </c>
      <c r="F2579" t="s">
        <v>347</v>
      </c>
      <c r="G2579" t="s">
        <v>2704</v>
      </c>
      <c r="H2579" t="s">
        <v>198</v>
      </c>
      <c r="I2579" t="s">
        <v>2705</v>
      </c>
      <c r="J2579">
        <v>1960</v>
      </c>
      <c r="K2579">
        <v>12004</v>
      </c>
      <c r="L2579">
        <v>20</v>
      </c>
      <c r="M2579" t="s">
        <v>200</v>
      </c>
      <c r="N2579" t="s">
        <v>467</v>
      </c>
      <c r="O2579" t="s">
        <v>202</v>
      </c>
      <c r="P2579" t="s">
        <v>365</v>
      </c>
    </row>
    <row r="2580" spans="1:16" x14ac:dyDescent="0.25">
      <c r="A2580">
        <v>4212</v>
      </c>
      <c r="B2580" t="s">
        <v>360</v>
      </c>
      <c r="E2580" t="s">
        <v>2789</v>
      </c>
      <c r="F2580" t="s">
        <v>347</v>
      </c>
      <c r="G2580" t="s">
        <v>2704</v>
      </c>
      <c r="H2580" t="s">
        <v>198</v>
      </c>
      <c r="I2580" t="s">
        <v>2705</v>
      </c>
      <c r="J2580">
        <v>1963</v>
      </c>
      <c r="K2580">
        <v>10639</v>
      </c>
      <c r="L2580">
        <v>20</v>
      </c>
      <c r="M2580" t="s">
        <v>200</v>
      </c>
      <c r="N2580" t="s">
        <v>467</v>
      </c>
      <c r="O2580" t="s">
        <v>202</v>
      </c>
      <c r="P2580" t="s">
        <v>365</v>
      </c>
    </row>
    <row r="2581" spans="1:16" x14ac:dyDescent="0.25">
      <c r="A2581">
        <v>4213</v>
      </c>
      <c r="B2581" t="s">
        <v>360</v>
      </c>
      <c r="E2581" t="s">
        <v>2790</v>
      </c>
      <c r="F2581" t="s">
        <v>347</v>
      </c>
      <c r="G2581" t="s">
        <v>2704</v>
      </c>
      <c r="H2581" t="s">
        <v>198</v>
      </c>
      <c r="I2581" t="s">
        <v>2705</v>
      </c>
      <c r="J2581">
        <v>1961</v>
      </c>
      <c r="K2581">
        <v>13451</v>
      </c>
      <c r="L2581">
        <v>20</v>
      </c>
      <c r="M2581" t="s">
        <v>200</v>
      </c>
      <c r="N2581" t="s">
        <v>467</v>
      </c>
      <c r="O2581" t="s">
        <v>202</v>
      </c>
      <c r="P2581" t="s">
        <v>365</v>
      </c>
    </row>
    <row r="2582" spans="1:16" x14ac:dyDescent="0.25">
      <c r="A2582">
        <v>4214</v>
      </c>
      <c r="B2582" t="s">
        <v>360</v>
      </c>
      <c r="E2582" t="s">
        <v>2791</v>
      </c>
      <c r="F2582" t="s">
        <v>347</v>
      </c>
      <c r="G2582" t="s">
        <v>2704</v>
      </c>
      <c r="H2582" t="s">
        <v>198</v>
      </c>
      <c r="I2582" t="s">
        <v>2705</v>
      </c>
      <c r="J2582">
        <v>1969</v>
      </c>
      <c r="K2582">
        <v>3408</v>
      </c>
      <c r="L2582">
        <v>20</v>
      </c>
      <c r="M2582" t="s">
        <v>200</v>
      </c>
      <c r="N2582" t="s">
        <v>467</v>
      </c>
      <c r="O2582" t="s">
        <v>202</v>
      </c>
      <c r="P2582" t="s">
        <v>365</v>
      </c>
    </row>
    <row r="2583" spans="1:16" x14ac:dyDescent="0.25">
      <c r="A2583">
        <v>4215</v>
      </c>
      <c r="B2583" t="s">
        <v>360</v>
      </c>
      <c r="E2583" t="s">
        <v>2792</v>
      </c>
      <c r="F2583" t="s">
        <v>347</v>
      </c>
      <c r="G2583" t="s">
        <v>2704</v>
      </c>
      <c r="H2583" t="s">
        <v>198</v>
      </c>
      <c r="I2583" t="s">
        <v>2705</v>
      </c>
      <c r="J2583">
        <v>1956</v>
      </c>
      <c r="K2583">
        <v>4699</v>
      </c>
      <c r="L2583">
        <v>20</v>
      </c>
      <c r="M2583" t="s">
        <v>200</v>
      </c>
      <c r="N2583" t="s">
        <v>467</v>
      </c>
      <c r="O2583" t="s">
        <v>202</v>
      </c>
      <c r="P2583" t="s">
        <v>365</v>
      </c>
    </row>
    <row r="2584" spans="1:16" x14ac:dyDescent="0.25">
      <c r="A2584">
        <v>4216</v>
      </c>
      <c r="B2584" t="s">
        <v>360</v>
      </c>
      <c r="E2584" t="s">
        <v>2793</v>
      </c>
      <c r="F2584" t="s">
        <v>347</v>
      </c>
      <c r="G2584" t="s">
        <v>2704</v>
      </c>
      <c r="H2584" t="s">
        <v>198</v>
      </c>
      <c r="I2584" t="s">
        <v>2705</v>
      </c>
      <c r="J2584">
        <v>1955</v>
      </c>
      <c r="K2584">
        <v>1281</v>
      </c>
      <c r="L2584">
        <v>20</v>
      </c>
      <c r="M2584" t="s">
        <v>200</v>
      </c>
      <c r="N2584" t="s">
        <v>467</v>
      </c>
      <c r="O2584" t="s">
        <v>202</v>
      </c>
      <c r="P2584" t="s">
        <v>365</v>
      </c>
    </row>
    <row r="2585" spans="1:16" x14ac:dyDescent="0.25">
      <c r="A2585">
        <v>4217</v>
      </c>
      <c r="B2585" t="s">
        <v>360</v>
      </c>
      <c r="E2585" t="s">
        <v>2794</v>
      </c>
      <c r="F2585" t="s">
        <v>347</v>
      </c>
      <c r="G2585" t="s">
        <v>2704</v>
      </c>
      <c r="H2585" t="s">
        <v>198</v>
      </c>
      <c r="I2585" t="s">
        <v>2705</v>
      </c>
      <c r="J2585">
        <v>1958</v>
      </c>
      <c r="K2585">
        <v>6097</v>
      </c>
      <c r="L2585">
        <v>20</v>
      </c>
      <c r="M2585" t="s">
        <v>200</v>
      </c>
      <c r="N2585" t="s">
        <v>467</v>
      </c>
      <c r="O2585" t="s">
        <v>202</v>
      </c>
      <c r="P2585" t="s">
        <v>365</v>
      </c>
    </row>
    <row r="2586" spans="1:16" x14ac:dyDescent="0.25">
      <c r="A2586">
        <v>4218</v>
      </c>
      <c r="B2586" t="s">
        <v>360</v>
      </c>
      <c r="E2586" t="s">
        <v>2795</v>
      </c>
      <c r="F2586" t="s">
        <v>347</v>
      </c>
      <c r="G2586" t="s">
        <v>2704</v>
      </c>
      <c r="H2586" t="s">
        <v>198</v>
      </c>
      <c r="I2586" t="s">
        <v>2705</v>
      </c>
      <c r="J2586">
        <v>1961</v>
      </c>
      <c r="K2586">
        <v>1153</v>
      </c>
      <c r="L2586">
        <v>20</v>
      </c>
      <c r="M2586" t="s">
        <v>200</v>
      </c>
      <c r="N2586" t="s">
        <v>467</v>
      </c>
      <c r="O2586" t="s">
        <v>202</v>
      </c>
      <c r="P2586" t="s">
        <v>365</v>
      </c>
    </row>
    <row r="2587" spans="1:16" x14ac:dyDescent="0.25">
      <c r="A2587">
        <v>4219</v>
      </c>
      <c r="B2587" t="s">
        <v>360</v>
      </c>
      <c r="E2587" t="s">
        <v>2796</v>
      </c>
      <c r="F2587" t="s">
        <v>347</v>
      </c>
      <c r="G2587" t="s">
        <v>2704</v>
      </c>
      <c r="H2587" t="s">
        <v>198</v>
      </c>
      <c r="I2587" t="s">
        <v>2705</v>
      </c>
      <c r="J2587">
        <v>1967</v>
      </c>
      <c r="K2587">
        <v>2333</v>
      </c>
      <c r="L2587">
        <v>20</v>
      </c>
      <c r="M2587" t="s">
        <v>200</v>
      </c>
      <c r="N2587" t="s">
        <v>467</v>
      </c>
      <c r="O2587" t="s">
        <v>202</v>
      </c>
      <c r="P2587" t="s">
        <v>365</v>
      </c>
    </row>
    <row r="2588" spans="1:16" x14ac:dyDescent="0.25">
      <c r="A2588">
        <v>4220</v>
      </c>
      <c r="B2588" t="s">
        <v>360</v>
      </c>
      <c r="E2588" t="s">
        <v>2797</v>
      </c>
      <c r="F2588" t="s">
        <v>347</v>
      </c>
      <c r="G2588" t="s">
        <v>2704</v>
      </c>
      <c r="H2588" t="s">
        <v>198</v>
      </c>
      <c r="I2588" t="s">
        <v>2705</v>
      </c>
      <c r="J2588">
        <v>1971</v>
      </c>
      <c r="K2588">
        <v>6551</v>
      </c>
      <c r="L2588">
        <v>20</v>
      </c>
      <c r="M2588" t="s">
        <v>200</v>
      </c>
      <c r="N2588" t="s">
        <v>467</v>
      </c>
      <c r="O2588" t="s">
        <v>202</v>
      </c>
      <c r="P2588" t="s">
        <v>365</v>
      </c>
    </row>
    <row r="2589" spans="1:16" x14ac:dyDescent="0.25">
      <c r="A2589">
        <v>4221</v>
      </c>
      <c r="B2589" t="s">
        <v>360</v>
      </c>
      <c r="E2589" t="s">
        <v>2798</v>
      </c>
      <c r="F2589" t="s">
        <v>347</v>
      </c>
      <c r="G2589" t="s">
        <v>2704</v>
      </c>
      <c r="H2589" t="s">
        <v>198</v>
      </c>
      <c r="I2589" t="s">
        <v>2705</v>
      </c>
      <c r="J2589">
        <v>1965</v>
      </c>
      <c r="K2589">
        <v>7025</v>
      </c>
      <c r="L2589">
        <v>20</v>
      </c>
      <c r="M2589" t="s">
        <v>200</v>
      </c>
      <c r="N2589" t="s">
        <v>467</v>
      </c>
      <c r="O2589" t="s">
        <v>202</v>
      </c>
      <c r="P2589" t="s">
        <v>365</v>
      </c>
    </row>
    <row r="2590" spans="1:16" x14ac:dyDescent="0.25">
      <c r="A2590">
        <v>4222</v>
      </c>
      <c r="B2590" t="s">
        <v>360</v>
      </c>
      <c r="E2590" t="s">
        <v>2799</v>
      </c>
      <c r="F2590" t="s">
        <v>347</v>
      </c>
      <c r="G2590" t="s">
        <v>2704</v>
      </c>
      <c r="H2590" t="s">
        <v>198</v>
      </c>
      <c r="I2590" t="s">
        <v>2705</v>
      </c>
      <c r="J2590">
        <v>1978</v>
      </c>
      <c r="K2590">
        <v>7715</v>
      </c>
      <c r="L2590">
        <v>20</v>
      </c>
      <c r="M2590" t="s">
        <v>200</v>
      </c>
      <c r="N2590" t="s">
        <v>467</v>
      </c>
      <c r="O2590" t="s">
        <v>202</v>
      </c>
      <c r="P2590" t="s">
        <v>365</v>
      </c>
    </row>
    <row r="2591" spans="1:16" x14ac:dyDescent="0.25">
      <c r="A2591">
        <v>4223</v>
      </c>
      <c r="B2591" t="s">
        <v>360</v>
      </c>
      <c r="E2591" t="s">
        <v>2800</v>
      </c>
      <c r="F2591" t="s">
        <v>347</v>
      </c>
      <c r="G2591" t="s">
        <v>2704</v>
      </c>
      <c r="H2591" t="s">
        <v>198</v>
      </c>
      <c r="I2591" t="s">
        <v>2705</v>
      </c>
      <c r="J2591">
        <v>1980</v>
      </c>
      <c r="K2591">
        <v>6754</v>
      </c>
      <c r="L2591">
        <v>20</v>
      </c>
      <c r="M2591" t="s">
        <v>200</v>
      </c>
      <c r="N2591" t="s">
        <v>467</v>
      </c>
      <c r="O2591" t="s">
        <v>202</v>
      </c>
      <c r="P2591" t="s">
        <v>365</v>
      </c>
    </row>
    <row r="2592" spans="1:16" x14ac:dyDescent="0.25">
      <c r="A2592">
        <v>4224</v>
      </c>
      <c r="B2592" t="s">
        <v>360</v>
      </c>
      <c r="E2592" t="s">
        <v>2801</v>
      </c>
      <c r="F2592" t="s">
        <v>347</v>
      </c>
      <c r="G2592" t="s">
        <v>2704</v>
      </c>
      <c r="H2592" t="s">
        <v>198</v>
      </c>
      <c r="I2592" t="s">
        <v>2705</v>
      </c>
      <c r="J2592">
        <v>1982</v>
      </c>
      <c r="K2592">
        <v>6436</v>
      </c>
      <c r="L2592">
        <v>20</v>
      </c>
      <c r="M2592" t="s">
        <v>200</v>
      </c>
      <c r="N2592" t="s">
        <v>467</v>
      </c>
      <c r="O2592" t="s">
        <v>202</v>
      </c>
      <c r="P2592" t="s">
        <v>365</v>
      </c>
    </row>
    <row r="2593" spans="1:16" x14ac:dyDescent="0.25">
      <c r="A2593">
        <v>4225</v>
      </c>
      <c r="B2593" t="s">
        <v>360</v>
      </c>
      <c r="E2593" t="s">
        <v>2802</v>
      </c>
      <c r="F2593" t="s">
        <v>347</v>
      </c>
      <c r="G2593" t="s">
        <v>2704</v>
      </c>
      <c r="H2593" t="s">
        <v>198</v>
      </c>
      <c r="I2593" t="s">
        <v>2705</v>
      </c>
      <c r="J2593">
        <v>1984</v>
      </c>
      <c r="K2593">
        <v>12785</v>
      </c>
      <c r="L2593">
        <v>20</v>
      </c>
      <c r="M2593" t="s">
        <v>200</v>
      </c>
      <c r="N2593" t="s">
        <v>467</v>
      </c>
      <c r="O2593" t="s">
        <v>202</v>
      </c>
      <c r="P2593" t="s">
        <v>365</v>
      </c>
    </row>
    <row r="2594" spans="1:16" x14ac:dyDescent="0.25">
      <c r="A2594">
        <v>4226</v>
      </c>
      <c r="B2594" t="s">
        <v>360</v>
      </c>
      <c r="E2594" t="s">
        <v>2803</v>
      </c>
      <c r="F2594" t="s">
        <v>347</v>
      </c>
      <c r="G2594" t="s">
        <v>2704</v>
      </c>
      <c r="H2594" t="s">
        <v>198</v>
      </c>
      <c r="I2594" t="s">
        <v>2705</v>
      </c>
      <c r="J2594">
        <v>1961</v>
      </c>
      <c r="K2594">
        <v>550</v>
      </c>
      <c r="L2594">
        <v>20</v>
      </c>
      <c r="M2594" t="s">
        <v>200</v>
      </c>
      <c r="N2594" t="s">
        <v>467</v>
      </c>
      <c r="O2594" t="s">
        <v>202</v>
      </c>
      <c r="P2594" t="s">
        <v>365</v>
      </c>
    </row>
    <row r="2595" spans="1:16" x14ac:dyDescent="0.25">
      <c r="A2595">
        <v>4227</v>
      </c>
      <c r="B2595" t="s">
        <v>360</v>
      </c>
      <c r="E2595" t="s">
        <v>2804</v>
      </c>
      <c r="F2595" t="s">
        <v>347</v>
      </c>
      <c r="G2595" t="s">
        <v>2704</v>
      </c>
      <c r="H2595" t="s">
        <v>198</v>
      </c>
      <c r="I2595" t="s">
        <v>2705</v>
      </c>
      <c r="J2595">
        <v>1963</v>
      </c>
      <c r="K2595">
        <v>217</v>
      </c>
      <c r="L2595">
        <v>20</v>
      </c>
      <c r="M2595" t="s">
        <v>200</v>
      </c>
      <c r="N2595" t="s">
        <v>467</v>
      </c>
      <c r="O2595" t="s">
        <v>202</v>
      </c>
      <c r="P2595" t="s">
        <v>365</v>
      </c>
    </row>
    <row r="2596" spans="1:16" x14ac:dyDescent="0.25">
      <c r="A2596">
        <v>4228</v>
      </c>
      <c r="B2596" t="s">
        <v>360</v>
      </c>
      <c r="E2596" t="s">
        <v>2805</v>
      </c>
      <c r="F2596" t="s">
        <v>347</v>
      </c>
      <c r="G2596" t="s">
        <v>2704</v>
      </c>
      <c r="H2596" t="s">
        <v>198</v>
      </c>
      <c r="I2596" t="s">
        <v>2705</v>
      </c>
      <c r="J2596">
        <v>1974</v>
      </c>
      <c r="K2596">
        <v>4559</v>
      </c>
      <c r="L2596">
        <v>20</v>
      </c>
      <c r="M2596" t="s">
        <v>200</v>
      </c>
      <c r="N2596" t="s">
        <v>467</v>
      </c>
      <c r="O2596" t="s">
        <v>202</v>
      </c>
      <c r="P2596" t="s">
        <v>365</v>
      </c>
    </row>
    <row r="2597" spans="1:16" x14ac:dyDescent="0.25">
      <c r="A2597">
        <v>4229</v>
      </c>
      <c r="B2597" t="s">
        <v>360</v>
      </c>
      <c r="E2597" t="s">
        <v>2806</v>
      </c>
      <c r="F2597" t="s">
        <v>347</v>
      </c>
      <c r="G2597" t="s">
        <v>2704</v>
      </c>
      <c r="H2597" t="s">
        <v>198</v>
      </c>
      <c r="I2597" t="s">
        <v>2705</v>
      </c>
      <c r="J2597">
        <v>1982</v>
      </c>
      <c r="K2597">
        <v>3679</v>
      </c>
      <c r="L2597">
        <v>20</v>
      </c>
      <c r="M2597" t="s">
        <v>200</v>
      </c>
      <c r="N2597" t="s">
        <v>467</v>
      </c>
      <c r="O2597" t="s">
        <v>202</v>
      </c>
      <c r="P2597" t="s">
        <v>365</v>
      </c>
    </row>
    <row r="2598" spans="1:16" x14ac:dyDescent="0.25">
      <c r="A2598">
        <v>4230</v>
      </c>
      <c r="B2598" t="s">
        <v>360</v>
      </c>
      <c r="E2598" t="s">
        <v>2807</v>
      </c>
      <c r="F2598" t="s">
        <v>347</v>
      </c>
      <c r="G2598" t="s">
        <v>2704</v>
      </c>
      <c r="H2598" t="s">
        <v>198</v>
      </c>
      <c r="I2598" t="s">
        <v>2705</v>
      </c>
      <c r="J2598">
        <v>1975</v>
      </c>
      <c r="K2598">
        <v>1891</v>
      </c>
      <c r="L2598">
        <v>20</v>
      </c>
      <c r="M2598" t="s">
        <v>200</v>
      </c>
      <c r="N2598" t="s">
        <v>467</v>
      </c>
      <c r="O2598" t="s">
        <v>202</v>
      </c>
      <c r="P2598" t="s">
        <v>365</v>
      </c>
    </row>
    <row r="2599" spans="1:16" x14ac:dyDescent="0.25">
      <c r="A2599">
        <v>4231</v>
      </c>
      <c r="B2599" t="s">
        <v>360</v>
      </c>
      <c r="E2599" t="s">
        <v>2808</v>
      </c>
      <c r="F2599" t="s">
        <v>347</v>
      </c>
      <c r="G2599" t="s">
        <v>2704</v>
      </c>
      <c r="H2599" t="s">
        <v>198</v>
      </c>
      <c r="I2599" t="s">
        <v>2705</v>
      </c>
      <c r="J2599">
        <v>1990</v>
      </c>
      <c r="K2599">
        <v>10819</v>
      </c>
      <c r="L2599">
        <v>20</v>
      </c>
      <c r="M2599" t="s">
        <v>200</v>
      </c>
      <c r="N2599" t="s">
        <v>467</v>
      </c>
      <c r="O2599" t="s">
        <v>202</v>
      </c>
      <c r="P2599" t="s">
        <v>365</v>
      </c>
    </row>
    <row r="2600" spans="1:16" x14ac:dyDescent="0.25">
      <c r="A2600">
        <v>4232</v>
      </c>
      <c r="B2600" t="s">
        <v>399</v>
      </c>
      <c r="E2600" t="s">
        <v>2809</v>
      </c>
      <c r="F2600" t="s">
        <v>347</v>
      </c>
      <c r="G2600" t="s">
        <v>2704</v>
      </c>
      <c r="H2600" t="s">
        <v>198</v>
      </c>
      <c r="I2600" t="s">
        <v>2705</v>
      </c>
      <c r="J2600">
        <v>1989</v>
      </c>
      <c r="K2600">
        <v>871</v>
      </c>
      <c r="L2600">
        <v>20</v>
      </c>
      <c r="M2600" t="s">
        <v>200</v>
      </c>
      <c r="N2600" t="s">
        <v>1097</v>
      </c>
      <c r="O2600" t="s">
        <v>202</v>
      </c>
      <c r="P2600" t="s">
        <v>2810</v>
      </c>
    </row>
    <row r="2601" spans="1:16" x14ac:dyDescent="0.25">
      <c r="A2601">
        <v>4233</v>
      </c>
      <c r="B2601" t="s">
        <v>399</v>
      </c>
      <c r="E2601" t="s">
        <v>2811</v>
      </c>
      <c r="F2601" t="s">
        <v>347</v>
      </c>
      <c r="G2601" t="s">
        <v>2704</v>
      </c>
      <c r="H2601" t="s">
        <v>198</v>
      </c>
      <c r="I2601" t="s">
        <v>2705</v>
      </c>
      <c r="J2601">
        <v>1992</v>
      </c>
      <c r="K2601">
        <v>3009</v>
      </c>
      <c r="L2601">
        <v>20</v>
      </c>
      <c r="M2601" t="s">
        <v>200</v>
      </c>
      <c r="N2601" t="s">
        <v>1097</v>
      </c>
      <c r="O2601" t="s">
        <v>202</v>
      </c>
      <c r="P2601" t="s">
        <v>2496</v>
      </c>
    </row>
    <row r="2602" spans="1:16" x14ac:dyDescent="0.25">
      <c r="A2602">
        <v>4234</v>
      </c>
      <c r="B2602" t="s">
        <v>360</v>
      </c>
      <c r="E2602" t="s">
        <v>2812</v>
      </c>
      <c r="F2602" t="s">
        <v>347</v>
      </c>
      <c r="G2602" t="s">
        <v>2704</v>
      </c>
      <c r="H2602" t="s">
        <v>198</v>
      </c>
      <c r="I2602" t="s">
        <v>2705</v>
      </c>
      <c r="J2602">
        <v>1967</v>
      </c>
      <c r="K2602">
        <v>630</v>
      </c>
      <c r="L2602">
        <v>20</v>
      </c>
      <c r="M2602" t="s">
        <v>200</v>
      </c>
      <c r="N2602" t="s">
        <v>383</v>
      </c>
      <c r="O2602" t="s">
        <v>202</v>
      </c>
      <c r="P2602" t="s">
        <v>384</v>
      </c>
    </row>
    <row r="2603" spans="1:16" x14ac:dyDescent="0.25">
      <c r="A2603">
        <v>4236</v>
      </c>
      <c r="B2603" t="s">
        <v>360</v>
      </c>
      <c r="E2603" t="s">
        <v>2813</v>
      </c>
      <c r="F2603" t="s">
        <v>347</v>
      </c>
      <c r="G2603" t="s">
        <v>2704</v>
      </c>
      <c r="H2603" t="s">
        <v>198</v>
      </c>
      <c r="I2603" t="s">
        <v>2705</v>
      </c>
      <c r="J2603">
        <v>1982</v>
      </c>
      <c r="K2603">
        <v>43398</v>
      </c>
      <c r="L2603">
        <v>20</v>
      </c>
      <c r="M2603" t="s">
        <v>200</v>
      </c>
      <c r="N2603" t="s">
        <v>467</v>
      </c>
      <c r="O2603" t="s">
        <v>202</v>
      </c>
      <c r="P2603" t="s">
        <v>365</v>
      </c>
    </row>
    <row r="2604" spans="1:16" x14ac:dyDescent="0.25">
      <c r="A2604">
        <v>4237</v>
      </c>
      <c r="B2604" t="s">
        <v>360</v>
      </c>
      <c r="E2604" t="s">
        <v>2814</v>
      </c>
      <c r="F2604" t="s">
        <v>347</v>
      </c>
      <c r="G2604" t="s">
        <v>2704</v>
      </c>
      <c r="H2604" t="s">
        <v>198</v>
      </c>
      <c r="I2604" t="s">
        <v>2705</v>
      </c>
      <c r="J2604">
        <v>1971</v>
      </c>
      <c r="K2604">
        <v>4917</v>
      </c>
      <c r="L2604">
        <v>20</v>
      </c>
      <c r="M2604" t="s">
        <v>200</v>
      </c>
      <c r="N2604" t="s">
        <v>383</v>
      </c>
      <c r="O2604" t="s">
        <v>202</v>
      </c>
      <c r="P2604" t="s">
        <v>384</v>
      </c>
    </row>
    <row r="2605" spans="1:16" x14ac:dyDescent="0.25">
      <c r="A2605">
        <v>4238</v>
      </c>
      <c r="B2605" t="s">
        <v>360</v>
      </c>
      <c r="E2605" t="s">
        <v>2815</v>
      </c>
      <c r="F2605" t="s">
        <v>347</v>
      </c>
      <c r="G2605" t="s">
        <v>2704</v>
      </c>
      <c r="H2605" t="s">
        <v>198</v>
      </c>
      <c r="I2605" t="s">
        <v>2705</v>
      </c>
      <c r="J2605">
        <v>1966</v>
      </c>
      <c r="K2605">
        <v>16923</v>
      </c>
      <c r="L2605">
        <v>20</v>
      </c>
      <c r="M2605" t="s">
        <v>200</v>
      </c>
      <c r="N2605" t="s">
        <v>467</v>
      </c>
      <c r="O2605" t="s">
        <v>202</v>
      </c>
      <c r="P2605" t="s">
        <v>365</v>
      </c>
    </row>
    <row r="2606" spans="1:16" x14ac:dyDescent="0.25">
      <c r="A2606">
        <v>4239</v>
      </c>
      <c r="B2606" t="s">
        <v>360</v>
      </c>
      <c r="E2606" t="s">
        <v>2816</v>
      </c>
      <c r="F2606" t="s">
        <v>347</v>
      </c>
      <c r="G2606" t="s">
        <v>2704</v>
      </c>
      <c r="H2606" t="s">
        <v>198</v>
      </c>
      <c r="I2606" t="s">
        <v>2705</v>
      </c>
      <c r="J2606">
        <v>1984</v>
      </c>
      <c r="K2606">
        <v>37136</v>
      </c>
      <c r="L2606">
        <v>20</v>
      </c>
      <c r="M2606" t="s">
        <v>200</v>
      </c>
      <c r="N2606" t="s">
        <v>467</v>
      </c>
      <c r="O2606" t="s">
        <v>202</v>
      </c>
      <c r="P2606" t="s">
        <v>365</v>
      </c>
    </row>
    <row r="2607" spans="1:16" x14ac:dyDescent="0.25">
      <c r="A2607">
        <v>4240</v>
      </c>
      <c r="B2607" t="s">
        <v>360</v>
      </c>
      <c r="E2607" t="s">
        <v>2817</v>
      </c>
      <c r="F2607" t="s">
        <v>347</v>
      </c>
      <c r="G2607" t="s">
        <v>2704</v>
      </c>
      <c r="H2607" t="s">
        <v>198</v>
      </c>
      <c r="I2607" t="s">
        <v>2705</v>
      </c>
      <c r="J2607">
        <v>1987</v>
      </c>
      <c r="K2607">
        <v>24378</v>
      </c>
      <c r="L2607">
        <v>20</v>
      </c>
      <c r="M2607" t="s">
        <v>200</v>
      </c>
      <c r="N2607" t="s">
        <v>467</v>
      </c>
      <c r="O2607" t="s">
        <v>202</v>
      </c>
      <c r="P2607" t="s">
        <v>365</v>
      </c>
    </row>
    <row r="2608" spans="1:16" x14ac:dyDescent="0.25">
      <c r="A2608">
        <v>4241</v>
      </c>
      <c r="B2608" t="s">
        <v>360</v>
      </c>
      <c r="E2608" t="s">
        <v>2818</v>
      </c>
      <c r="F2608" t="s">
        <v>347</v>
      </c>
      <c r="G2608" t="s">
        <v>2704</v>
      </c>
      <c r="H2608" t="s">
        <v>198</v>
      </c>
      <c r="I2608" t="s">
        <v>2705</v>
      </c>
      <c r="J2608">
        <v>1967</v>
      </c>
      <c r="K2608">
        <v>2725</v>
      </c>
      <c r="L2608">
        <v>20</v>
      </c>
      <c r="M2608" t="s">
        <v>200</v>
      </c>
      <c r="N2608" t="s">
        <v>383</v>
      </c>
      <c r="O2608" t="s">
        <v>202</v>
      </c>
      <c r="P2608" t="s">
        <v>384</v>
      </c>
    </row>
    <row r="2609" spans="1:16" x14ac:dyDescent="0.25">
      <c r="A2609">
        <v>4242</v>
      </c>
      <c r="B2609" t="s">
        <v>360</v>
      </c>
      <c r="E2609" t="s">
        <v>2819</v>
      </c>
      <c r="F2609" t="s">
        <v>347</v>
      </c>
      <c r="G2609" t="s">
        <v>2704</v>
      </c>
      <c r="H2609" t="s">
        <v>198</v>
      </c>
      <c r="I2609" t="s">
        <v>2705</v>
      </c>
      <c r="J2609">
        <v>1986</v>
      </c>
      <c r="K2609">
        <v>11571</v>
      </c>
      <c r="L2609">
        <v>20</v>
      </c>
      <c r="M2609" t="s">
        <v>200</v>
      </c>
      <c r="N2609" t="s">
        <v>467</v>
      </c>
      <c r="O2609" t="s">
        <v>202</v>
      </c>
      <c r="P2609" t="s">
        <v>365</v>
      </c>
    </row>
    <row r="2610" spans="1:16" x14ac:dyDescent="0.25">
      <c r="A2610">
        <v>4243</v>
      </c>
      <c r="B2610" t="s">
        <v>399</v>
      </c>
      <c r="E2610" t="s">
        <v>2820</v>
      </c>
      <c r="F2610" t="s">
        <v>347</v>
      </c>
      <c r="G2610" t="s">
        <v>2704</v>
      </c>
      <c r="H2610" t="s">
        <v>198</v>
      </c>
      <c r="I2610" t="s">
        <v>2705</v>
      </c>
      <c r="J2610">
        <v>1985</v>
      </c>
      <c r="K2610">
        <v>2834</v>
      </c>
      <c r="L2610">
        <v>20</v>
      </c>
      <c r="M2610" t="s">
        <v>200</v>
      </c>
      <c r="N2610" t="s">
        <v>1097</v>
      </c>
      <c r="O2610" t="s">
        <v>202</v>
      </c>
      <c r="P2610" t="s">
        <v>2821</v>
      </c>
    </row>
    <row r="2611" spans="1:16" x14ac:dyDescent="0.25">
      <c r="A2611">
        <v>4244</v>
      </c>
      <c r="B2611" t="s">
        <v>399</v>
      </c>
      <c r="E2611" t="s">
        <v>2822</v>
      </c>
      <c r="F2611" t="s">
        <v>347</v>
      </c>
      <c r="G2611" t="s">
        <v>2704</v>
      </c>
      <c r="H2611" t="s">
        <v>198</v>
      </c>
      <c r="I2611" t="s">
        <v>2705</v>
      </c>
      <c r="J2611">
        <v>1985</v>
      </c>
      <c r="K2611">
        <v>1964</v>
      </c>
      <c r="L2611">
        <v>20</v>
      </c>
      <c r="M2611" t="s">
        <v>200</v>
      </c>
      <c r="N2611" t="s">
        <v>1097</v>
      </c>
      <c r="O2611" t="s">
        <v>202</v>
      </c>
      <c r="P2611" t="s">
        <v>2823</v>
      </c>
    </row>
    <row r="2612" spans="1:16" x14ac:dyDescent="0.25">
      <c r="A2612">
        <v>4245</v>
      </c>
      <c r="B2612" t="s">
        <v>360</v>
      </c>
      <c r="E2612" t="s">
        <v>2824</v>
      </c>
      <c r="F2612" t="s">
        <v>347</v>
      </c>
      <c r="G2612" t="s">
        <v>2704</v>
      </c>
      <c r="H2612" t="s">
        <v>198</v>
      </c>
      <c r="I2612" t="s">
        <v>2705</v>
      </c>
      <c r="J2612">
        <v>1992</v>
      </c>
      <c r="K2612">
        <v>71240</v>
      </c>
      <c r="L2612">
        <v>20</v>
      </c>
      <c r="M2612" t="s">
        <v>200</v>
      </c>
      <c r="N2612" t="s">
        <v>467</v>
      </c>
      <c r="O2612" t="s">
        <v>202</v>
      </c>
      <c r="P2612" t="s">
        <v>365</v>
      </c>
    </row>
    <row r="2613" spans="1:16" x14ac:dyDescent="0.25">
      <c r="A2613">
        <v>4246</v>
      </c>
      <c r="B2613" t="s">
        <v>360</v>
      </c>
      <c r="E2613" t="s">
        <v>2825</v>
      </c>
      <c r="F2613" t="s">
        <v>347</v>
      </c>
      <c r="G2613" t="s">
        <v>2704</v>
      </c>
      <c r="H2613" t="s">
        <v>198</v>
      </c>
      <c r="I2613" t="s">
        <v>2705</v>
      </c>
      <c r="J2613">
        <v>1992</v>
      </c>
      <c r="K2613">
        <v>92652</v>
      </c>
      <c r="L2613">
        <v>20</v>
      </c>
      <c r="M2613" t="s">
        <v>200</v>
      </c>
      <c r="N2613" t="s">
        <v>467</v>
      </c>
      <c r="O2613" t="s">
        <v>202</v>
      </c>
      <c r="P2613" t="s">
        <v>365</v>
      </c>
    </row>
    <row r="2614" spans="1:16" x14ac:dyDescent="0.25">
      <c r="A2614">
        <v>4247</v>
      </c>
      <c r="B2614" t="s">
        <v>360</v>
      </c>
      <c r="E2614" t="s">
        <v>2826</v>
      </c>
      <c r="F2614" t="s">
        <v>347</v>
      </c>
      <c r="G2614" t="s">
        <v>2704</v>
      </c>
      <c r="H2614" t="s">
        <v>198</v>
      </c>
      <c r="I2614" t="s">
        <v>2705</v>
      </c>
      <c r="J2614">
        <v>1983</v>
      </c>
      <c r="K2614">
        <v>79457</v>
      </c>
      <c r="L2614">
        <v>20</v>
      </c>
      <c r="M2614" t="s">
        <v>200</v>
      </c>
      <c r="N2614" t="s">
        <v>467</v>
      </c>
      <c r="O2614" t="s">
        <v>202</v>
      </c>
      <c r="P2614" t="s">
        <v>365</v>
      </c>
    </row>
    <row r="2615" spans="1:16" x14ac:dyDescent="0.25">
      <c r="A2615">
        <v>4248</v>
      </c>
      <c r="B2615" t="s">
        <v>360</v>
      </c>
      <c r="E2615" t="s">
        <v>2827</v>
      </c>
      <c r="F2615" t="s">
        <v>347</v>
      </c>
      <c r="G2615" t="s">
        <v>2704</v>
      </c>
      <c r="H2615" t="s">
        <v>198</v>
      </c>
      <c r="I2615" t="s">
        <v>2705</v>
      </c>
      <c r="J2615">
        <v>1981</v>
      </c>
      <c r="K2615">
        <v>142128</v>
      </c>
      <c r="L2615">
        <v>20</v>
      </c>
      <c r="M2615" t="s">
        <v>200</v>
      </c>
      <c r="N2615" t="s">
        <v>467</v>
      </c>
      <c r="O2615" t="s">
        <v>202</v>
      </c>
      <c r="P2615" t="s">
        <v>365</v>
      </c>
    </row>
    <row r="2616" spans="1:16" x14ac:dyDescent="0.25">
      <c r="A2616">
        <v>4249</v>
      </c>
      <c r="B2616" t="s">
        <v>360</v>
      </c>
      <c r="E2616" t="s">
        <v>2828</v>
      </c>
      <c r="F2616" t="s">
        <v>347</v>
      </c>
      <c r="G2616" t="s">
        <v>2704</v>
      </c>
      <c r="H2616" t="s">
        <v>198</v>
      </c>
      <c r="I2616" t="s">
        <v>2705</v>
      </c>
      <c r="J2616">
        <v>1980</v>
      </c>
      <c r="K2616">
        <v>12563</v>
      </c>
      <c r="L2616">
        <v>20</v>
      </c>
      <c r="M2616" t="s">
        <v>200</v>
      </c>
      <c r="N2616" t="s">
        <v>467</v>
      </c>
      <c r="O2616" t="s">
        <v>202</v>
      </c>
      <c r="P2616" t="s">
        <v>365</v>
      </c>
    </row>
    <row r="2617" spans="1:16" x14ac:dyDescent="0.25">
      <c r="A2617">
        <v>4250</v>
      </c>
      <c r="B2617" t="s">
        <v>360</v>
      </c>
      <c r="E2617" t="s">
        <v>2829</v>
      </c>
      <c r="F2617" t="s">
        <v>347</v>
      </c>
      <c r="G2617" t="s">
        <v>2704</v>
      </c>
      <c r="H2617" t="s">
        <v>198</v>
      </c>
      <c r="I2617" t="s">
        <v>2705</v>
      </c>
      <c r="J2617">
        <v>1978</v>
      </c>
      <c r="K2617">
        <v>74850</v>
      </c>
      <c r="L2617">
        <v>20</v>
      </c>
      <c r="M2617" t="s">
        <v>200</v>
      </c>
      <c r="N2617" t="s">
        <v>467</v>
      </c>
      <c r="O2617" t="s">
        <v>202</v>
      </c>
      <c r="P2617" t="s">
        <v>365</v>
      </c>
    </row>
    <row r="2618" spans="1:16" x14ac:dyDescent="0.25">
      <c r="A2618">
        <v>4251</v>
      </c>
      <c r="B2618" t="s">
        <v>360</v>
      </c>
      <c r="E2618" t="s">
        <v>2830</v>
      </c>
      <c r="F2618" t="s">
        <v>347</v>
      </c>
      <c r="G2618" t="s">
        <v>2704</v>
      </c>
      <c r="H2618" t="s">
        <v>198</v>
      </c>
      <c r="I2618" t="s">
        <v>2705</v>
      </c>
      <c r="J2618">
        <v>1977</v>
      </c>
      <c r="K2618">
        <v>337763</v>
      </c>
      <c r="L2618">
        <v>20</v>
      </c>
      <c r="M2618" t="s">
        <v>200</v>
      </c>
      <c r="N2618" t="s">
        <v>670</v>
      </c>
      <c r="O2618" t="s">
        <v>202</v>
      </c>
      <c r="P2618" t="s">
        <v>365</v>
      </c>
    </row>
    <row r="2619" spans="1:16" x14ac:dyDescent="0.25">
      <c r="A2619">
        <v>4252</v>
      </c>
      <c r="B2619" t="s">
        <v>360</v>
      </c>
      <c r="E2619" t="s">
        <v>2831</v>
      </c>
      <c r="F2619" t="s">
        <v>347</v>
      </c>
      <c r="G2619" t="s">
        <v>2704</v>
      </c>
      <c r="H2619" t="s">
        <v>198</v>
      </c>
      <c r="I2619" t="s">
        <v>2705</v>
      </c>
      <c r="J2619">
        <v>1978</v>
      </c>
      <c r="K2619">
        <v>56759</v>
      </c>
      <c r="L2619">
        <v>20</v>
      </c>
      <c r="M2619" t="s">
        <v>200</v>
      </c>
      <c r="N2619" t="s">
        <v>467</v>
      </c>
      <c r="O2619" t="s">
        <v>202</v>
      </c>
      <c r="P2619" t="s">
        <v>365</v>
      </c>
    </row>
    <row r="2620" spans="1:16" x14ac:dyDescent="0.25">
      <c r="A2620">
        <v>4253</v>
      </c>
      <c r="B2620" t="s">
        <v>360</v>
      </c>
      <c r="E2620" t="s">
        <v>2832</v>
      </c>
      <c r="F2620" t="s">
        <v>347</v>
      </c>
      <c r="G2620" t="s">
        <v>2704</v>
      </c>
      <c r="H2620" t="s">
        <v>198</v>
      </c>
      <c r="I2620" t="s">
        <v>2705</v>
      </c>
      <c r="J2620">
        <v>1982</v>
      </c>
      <c r="K2620">
        <v>6254</v>
      </c>
      <c r="L2620">
        <v>20</v>
      </c>
      <c r="M2620" t="s">
        <v>200</v>
      </c>
      <c r="N2620" t="s">
        <v>467</v>
      </c>
      <c r="O2620" t="s">
        <v>202</v>
      </c>
      <c r="P2620" t="s">
        <v>365</v>
      </c>
    </row>
    <row r="2621" spans="1:16" x14ac:dyDescent="0.25">
      <c r="A2621">
        <v>4254</v>
      </c>
      <c r="B2621" t="s">
        <v>360</v>
      </c>
      <c r="E2621" t="s">
        <v>2833</v>
      </c>
      <c r="F2621" t="s">
        <v>347</v>
      </c>
      <c r="G2621" t="s">
        <v>2704</v>
      </c>
      <c r="H2621" t="s">
        <v>198</v>
      </c>
      <c r="I2621" t="s">
        <v>2705</v>
      </c>
      <c r="J2621">
        <v>1981</v>
      </c>
      <c r="K2621">
        <v>2875</v>
      </c>
      <c r="L2621">
        <v>20</v>
      </c>
      <c r="M2621" t="s">
        <v>200</v>
      </c>
      <c r="N2621" t="s">
        <v>467</v>
      </c>
      <c r="O2621" t="s">
        <v>202</v>
      </c>
      <c r="P2621" t="s">
        <v>365</v>
      </c>
    </row>
    <row r="2622" spans="1:16" x14ac:dyDescent="0.25">
      <c r="A2622">
        <v>4255</v>
      </c>
      <c r="B2622" t="s">
        <v>360</v>
      </c>
      <c r="E2622" t="s">
        <v>2834</v>
      </c>
      <c r="F2622" t="s">
        <v>347</v>
      </c>
      <c r="G2622" t="s">
        <v>2704</v>
      </c>
      <c r="H2622" t="s">
        <v>198</v>
      </c>
      <c r="I2622" t="s">
        <v>2705</v>
      </c>
      <c r="J2622">
        <v>1970</v>
      </c>
      <c r="K2622">
        <v>2805</v>
      </c>
      <c r="L2622">
        <v>20</v>
      </c>
      <c r="M2622" t="s">
        <v>200</v>
      </c>
      <c r="N2622" t="s">
        <v>364</v>
      </c>
      <c r="O2622" t="s">
        <v>202</v>
      </c>
      <c r="P2622" t="s">
        <v>365</v>
      </c>
    </row>
    <row r="2623" spans="1:16" x14ac:dyDescent="0.25">
      <c r="A2623">
        <v>4256</v>
      </c>
      <c r="B2623" t="s">
        <v>360</v>
      </c>
      <c r="E2623" t="s">
        <v>2835</v>
      </c>
      <c r="F2623" t="s">
        <v>347</v>
      </c>
      <c r="G2623" t="s">
        <v>2704</v>
      </c>
      <c r="H2623" t="s">
        <v>198</v>
      </c>
      <c r="I2623" t="s">
        <v>2705</v>
      </c>
      <c r="J2623">
        <v>1979</v>
      </c>
      <c r="K2623">
        <v>1476114</v>
      </c>
      <c r="L2623">
        <v>20</v>
      </c>
      <c r="M2623" t="s">
        <v>200</v>
      </c>
      <c r="N2623" t="s">
        <v>364</v>
      </c>
      <c r="O2623" t="s">
        <v>202</v>
      </c>
      <c r="P2623" t="s">
        <v>365</v>
      </c>
    </row>
    <row r="2624" spans="1:16" x14ac:dyDescent="0.25">
      <c r="A2624">
        <v>4257</v>
      </c>
      <c r="B2624" t="s">
        <v>399</v>
      </c>
      <c r="E2624" t="s">
        <v>2836</v>
      </c>
      <c r="F2624" t="s">
        <v>347</v>
      </c>
      <c r="G2624" t="s">
        <v>2704</v>
      </c>
      <c r="H2624" t="s">
        <v>198</v>
      </c>
      <c r="I2624" t="s">
        <v>2705</v>
      </c>
      <c r="J2624">
        <v>1970</v>
      </c>
      <c r="K2624">
        <v>997</v>
      </c>
      <c r="L2624">
        <v>20</v>
      </c>
      <c r="M2624" t="s">
        <v>200</v>
      </c>
      <c r="N2624" t="s">
        <v>401</v>
      </c>
      <c r="O2624" t="s">
        <v>202</v>
      </c>
      <c r="P2624" t="s">
        <v>2837</v>
      </c>
    </row>
    <row r="2625" spans="1:16" x14ac:dyDescent="0.25">
      <c r="A2625">
        <v>4258</v>
      </c>
      <c r="B2625" t="s">
        <v>399</v>
      </c>
      <c r="E2625" t="s">
        <v>2838</v>
      </c>
      <c r="F2625" t="s">
        <v>347</v>
      </c>
      <c r="G2625" t="s">
        <v>2704</v>
      </c>
      <c r="H2625" t="s">
        <v>198</v>
      </c>
      <c r="I2625" t="s">
        <v>2705</v>
      </c>
      <c r="J2625">
        <v>1970</v>
      </c>
      <c r="K2625">
        <v>993</v>
      </c>
      <c r="L2625">
        <v>20</v>
      </c>
      <c r="M2625" t="s">
        <v>200</v>
      </c>
      <c r="N2625" t="s">
        <v>401</v>
      </c>
      <c r="O2625" t="s">
        <v>202</v>
      </c>
      <c r="P2625" t="s">
        <v>2839</v>
      </c>
    </row>
    <row r="2626" spans="1:16" x14ac:dyDescent="0.25">
      <c r="A2626">
        <v>4259</v>
      </c>
      <c r="B2626" t="s">
        <v>399</v>
      </c>
      <c r="E2626" t="s">
        <v>2840</v>
      </c>
      <c r="F2626" t="s">
        <v>347</v>
      </c>
      <c r="G2626" t="s">
        <v>2704</v>
      </c>
      <c r="H2626" t="s">
        <v>198</v>
      </c>
      <c r="I2626" t="s">
        <v>2705</v>
      </c>
      <c r="J2626">
        <v>1970</v>
      </c>
      <c r="K2626">
        <v>977</v>
      </c>
      <c r="L2626">
        <v>20</v>
      </c>
      <c r="M2626" t="s">
        <v>200</v>
      </c>
      <c r="N2626" t="s">
        <v>401</v>
      </c>
      <c r="O2626" t="s">
        <v>202</v>
      </c>
      <c r="P2626" t="s">
        <v>2841</v>
      </c>
    </row>
    <row r="2627" spans="1:16" x14ac:dyDescent="0.25">
      <c r="A2627">
        <v>4260</v>
      </c>
      <c r="B2627" t="s">
        <v>399</v>
      </c>
      <c r="E2627" t="s">
        <v>2842</v>
      </c>
      <c r="F2627" t="s">
        <v>347</v>
      </c>
      <c r="G2627" t="s">
        <v>2704</v>
      </c>
      <c r="H2627" t="s">
        <v>198</v>
      </c>
      <c r="I2627" t="s">
        <v>2705</v>
      </c>
      <c r="J2627">
        <v>1970</v>
      </c>
      <c r="K2627">
        <v>987</v>
      </c>
      <c r="L2627">
        <v>20</v>
      </c>
      <c r="M2627" t="s">
        <v>200</v>
      </c>
      <c r="N2627" t="s">
        <v>401</v>
      </c>
      <c r="O2627" t="s">
        <v>202</v>
      </c>
      <c r="P2627" t="s">
        <v>2843</v>
      </c>
    </row>
    <row r="2628" spans="1:16" x14ac:dyDescent="0.25">
      <c r="A2628">
        <v>4261</v>
      </c>
      <c r="B2628" t="s">
        <v>399</v>
      </c>
      <c r="E2628" t="s">
        <v>2844</v>
      </c>
      <c r="F2628" t="s">
        <v>347</v>
      </c>
      <c r="G2628" t="s">
        <v>2704</v>
      </c>
      <c r="H2628" t="s">
        <v>198</v>
      </c>
      <c r="I2628" t="s">
        <v>2705</v>
      </c>
      <c r="J2628">
        <v>1970</v>
      </c>
      <c r="K2628">
        <v>972</v>
      </c>
      <c r="L2628">
        <v>20</v>
      </c>
      <c r="M2628" t="s">
        <v>200</v>
      </c>
      <c r="N2628" t="s">
        <v>401</v>
      </c>
      <c r="O2628" t="s">
        <v>202</v>
      </c>
      <c r="P2628" t="s">
        <v>2841</v>
      </c>
    </row>
    <row r="2629" spans="1:16" x14ac:dyDescent="0.25">
      <c r="A2629">
        <v>4262</v>
      </c>
      <c r="B2629" t="s">
        <v>399</v>
      </c>
      <c r="E2629" t="s">
        <v>2845</v>
      </c>
      <c r="F2629" t="s">
        <v>347</v>
      </c>
      <c r="G2629" t="s">
        <v>2704</v>
      </c>
      <c r="H2629" t="s">
        <v>198</v>
      </c>
      <c r="I2629" t="s">
        <v>2705</v>
      </c>
      <c r="J2629">
        <v>1970</v>
      </c>
      <c r="K2629">
        <v>979</v>
      </c>
      <c r="L2629">
        <v>20</v>
      </c>
      <c r="M2629" t="s">
        <v>200</v>
      </c>
      <c r="N2629" t="s">
        <v>401</v>
      </c>
      <c r="O2629" t="s">
        <v>202</v>
      </c>
      <c r="P2629" t="s">
        <v>2846</v>
      </c>
    </row>
    <row r="2630" spans="1:16" x14ac:dyDescent="0.25">
      <c r="A2630">
        <v>4263</v>
      </c>
      <c r="B2630" t="s">
        <v>360</v>
      </c>
      <c r="E2630" t="s">
        <v>2847</v>
      </c>
      <c r="F2630" t="s">
        <v>347</v>
      </c>
      <c r="G2630" t="s">
        <v>2704</v>
      </c>
      <c r="H2630" t="s">
        <v>198</v>
      </c>
      <c r="I2630" t="s">
        <v>2705</v>
      </c>
      <c r="J2630">
        <v>1995</v>
      </c>
      <c r="K2630">
        <v>202143</v>
      </c>
      <c r="L2630">
        <v>20</v>
      </c>
      <c r="M2630" t="s">
        <v>200</v>
      </c>
      <c r="N2630" t="s">
        <v>467</v>
      </c>
      <c r="O2630" t="s">
        <v>202</v>
      </c>
      <c r="P2630" t="s">
        <v>365</v>
      </c>
    </row>
    <row r="2631" spans="1:16" x14ac:dyDescent="0.25">
      <c r="A2631">
        <v>4264</v>
      </c>
      <c r="B2631" t="s">
        <v>360</v>
      </c>
      <c r="E2631" t="s">
        <v>2848</v>
      </c>
      <c r="F2631" t="s">
        <v>347</v>
      </c>
      <c r="G2631" t="s">
        <v>2704</v>
      </c>
      <c r="H2631" t="s">
        <v>198</v>
      </c>
      <c r="I2631" t="s">
        <v>2705</v>
      </c>
      <c r="J2631">
        <v>1976</v>
      </c>
      <c r="K2631">
        <v>84420</v>
      </c>
      <c r="L2631">
        <v>20</v>
      </c>
      <c r="M2631" t="s">
        <v>200</v>
      </c>
      <c r="N2631" t="s">
        <v>364</v>
      </c>
      <c r="O2631" t="s">
        <v>202</v>
      </c>
      <c r="P2631" t="s">
        <v>365</v>
      </c>
    </row>
    <row r="2632" spans="1:16" x14ac:dyDescent="0.25">
      <c r="A2632">
        <v>4265</v>
      </c>
      <c r="B2632" t="s">
        <v>360</v>
      </c>
      <c r="E2632" t="s">
        <v>2849</v>
      </c>
      <c r="F2632" t="s">
        <v>347</v>
      </c>
      <c r="G2632" t="s">
        <v>2704</v>
      </c>
      <c r="H2632" t="s">
        <v>198</v>
      </c>
      <c r="I2632" t="s">
        <v>2705</v>
      </c>
      <c r="J2632">
        <v>1965</v>
      </c>
      <c r="K2632">
        <v>8774</v>
      </c>
      <c r="L2632">
        <v>20</v>
      </c>
      <c r="M2632" t="s">
        <v>200</v>
      </c>
      <c r="N2632" t="s">
        <v>467</v>
      </c>
      <c r="O2632" t="s">
        <v>202</v>
      </c>
      <c r="P2632" t="s">
        <v>365</v>
      </c>
    </row>
    <row r="2633" spans="1:16" x14ac:dyDescent="0.25">
      <c r="A2633">
        <v>4266</v>
      </c>
      <c r="B2633" t="s">
        <v>360</v>
      </c>
      <c r="E2633" t="s">
        <v>2850</v>
      </c>
      <c r="F2633" t="s">
        <v>347</v>
      </c>
      <c r="G2633" t="s">
        <v>2704</v>
      </c>
      <c r="H2633" t="s">
        <v>198</v>
      </c>
      <c r="I2633" t="s">
        <v>2705</v>
      </c>
      <c r="J2633">
        <v>1968</v>
      </c>
      <c r="K2633">
        <v>1259</v>
      </c>
      <c r="L2633">
        <v>20</v>
      </c>
      <c r="M2633" t="s">
        <v>200</v>
      </c>
      <c r="N2633" t="s">
        <v>467</v>
      </c>
      <c r="O2633" t="s">
        <v>202</v>
      </c>
      <c r="P2633" t="s">
        <v>365</v>
      </c>
    </row>
    <row r="2634" spans="1:16" x14ac:dyDescent="0.25">
      <c r="A2634">
        <v>4267</v>
      </c>
      <c r="B2634" t="s">
        <v>360</v>
      </c>
      <c r="E2634" t="s">
        <v>2851</v>
      </c>
      <c r="F2634" t="s">
        <v>347</v>
      </c>
      <c r="G2634" t="s">
        <v>2704</v>
      </c>
      <c r="H2634" t="s">
        <v>198</v>
      </c>
      <c r="I2634" t="s">
        <v>2705</v>
      </c>
      <c r="J2634">
        <v>1970</v>
      </c>
      <c r="K2634">
        <v>3602</v>
      </c>
      <c r="L2634">
        <v>20</v>
      </c>
      <c r="M2634" t="s">
        <v>200</v>
      </c>
      <c r="N2634" t="s">
        <v>467</v>
      </c>
      <c r="O2634" t="s">
        <v>202</v>
      </c>
      <c r="P2634" t="s">
        <v>365</v>
      </c>
    </row>
    <row r="2635" spans="1:16" x14ac:dyDescent="0.25">
      <c r="A2635">
        <v>4268</v>
      </c>
      <c r="B2635" t="s">
        <v>360</v>
      </c>
      <c r="E2635" t="s">
        <v>2852</v>
      </c>
      <c r="F2635" t="s">
        <v>347</v>
      </c>
      <c r="G2635" t="s">
        <v>2704</v>
      </c>
      <c r="H2635" t="s">
        <v>198</v>
      </c>
      <c r="I2635" t="s">
        <v>2705</v>
      </c>
      <c r="J2635">
        <v>1968</v>
      </c>
      <c r="K2635">
        <v>1771</v>
      </c>
      <c r="L2635">
        <v>20</v>
      </c>
      <c r="M2635" t="s">
        <v>200</v>
      </c>
      <c r="N2635" t="s">
        <v>467</v>
      </c>
      <c r="O2635" t="s">
        <v>202</v>
      </c>
      <c r="P2635" t="s">
        <v>365</v>
      </c>
    </row>
    <row r="2636" spans="1:16" x14ac:dyDescent="0.25">
      <c r="A2636">
        <v>4269</v>
      </c>
      <c r="B2636" t="s">
        <v>360</v>
      </c>
      <c r="E2636" t="s">
        <v>2853</v>
      </c>
      <c r="F2636" t="s">
        <v>347</v>
      </c>
      <c r="G2636" t="s">
        <v>2704</v>
      </c>
      <c r="H2636" t="s">
        <v>198</v>
      </c>
      <c r="I2636" t="s">
        <v>2705</v>
      </c>
      <c r="J2636">
        <v>1974</v>
      </c>
      <c r="K2636">
        <v>14073</v>
      </c>
      <c r="L2636">
        <v>20</v>
      </c>
      <c r="M2636" t="s">
        <v>200</v>
      </c>
      <c r="N2636" t="s">
        <v>467</v>
      </c>
      <c r="O2636" t="s">
        <v>202</v>
      </c>
      <c r="P2636" t="s">
        <v>365</v>
      </c>
    </row>
    <row r="2637" spans="1:16" x14ac:dyDescent="0.25">
      <c r="A2637">
        <v>4271</v>
      </c>
      <c r="B2637" t="s">
        <v>360</v>
      </c>
      <c r="E2637" t="s">
        <v>2854</v>
      </c>
      <c r="F2637" t="s">
        <v>347</v>
      </c>
      <c r="G2637" t="s">
        <v>2704</v>
      </c>
      <c r="H2637" t="s">
        <v>198</v>
      </c>
      <c r="I2637" t="s">
        <v>2705</v>
      </c>
      <c r="J2637">
        <v>1969</v>
      </c>
      <c r="K2637">
        <v>8085</v>
      </c>
      <c r="L2637">
        <v>20</v>
      </c>
      <c r="M2637" t="s">
        <v>200</v>
      </c>
      <c r="N2637" t="s">
        <v>467</v>
      </c>
      <c r="O2637" t="s">
        <v>202</v>
      </c>
      <c r="P2637" t="s">
        <v>365</v>
      </c>
    </row>
    <row r="2638" spans="1:16" x14ac:dyDescent="0.25">
      <c r="A2638">
        <v>4273</v>
      </c>
      <c r="B2638" t="s">
        <v>360</v>
      </c>
      <c r="E2638" t="s">
        <v>2855</v>
      </c>
      <c r="F2638" t="s">
        <v>347</v>
      </c>
      <c r="G2638" t="s">
        <v>2704</v>
      </c>
      <c r="H2638" t="s">
        <v>198</v>
      </c>
      <c r="I2638" t="s">
        <v>2705</v>
      </c>
      <c r="J2638">
        <v>1966</v>
      </c>
      <c r="K2638">
        <v>1659</v>
      </c>
      <c r="L2638">
        <v>20</v>
      </c>
      <c r="M2638" t="s">
        <v>200</v>
      </c>
      <c r="N2638" t="s">
        <v>467</v>
      </c>
      <c r="O2638" t="s">
        <v>202</v>
      </c>
      <c r="P2638" t="s">
        <v>365</v>
      </c>
    </row>
    <row r="2639" spans="1:16" x14ac:dyDescent="0.25">
      <c r="A2639">
        <v>4274</v>
      </c>
      <c r="B2639" t="s">
        <v>360</v>
      </c>
      <c r="E2639" t="s">
        <v>2856</v>
      </c>
      <c r="F2639" t="s">
        <v>347</v>
      </c>
      <c r="G2639" t="s">
        <v>2704</v>
      </c>
      <c r="H2639" t="s">
        <v>198</v>
      </c>
      <c r="I2639" t="s">
        <v>2705</v>
      </c>
      <c r="J2639">
        <v>1977</v>
      </c>
      <c r="K2639">
        <v>4777</v>
      </c>
      <c r="L2639">
        <v>20</v>
      </c>
      <c r="M2639" t="s">
        <v>200</v>
      </c>
      <c r="N2639" t="s">
        <v>467</v>
      </c>
      <c r="O2639" t="s">
        <v>202</v>
      </c>
      <c r="P2639" t="s">
        <v>365</v>
      </c>
    </row>
    <row r="2640" spans="1:16" x14ac:dyDescent="0.25">
      <c r="A2640">
        <v>4275</v>
      </c>
      <c r="B2640" t="s">
        <v>360</v>
      </c>
      <c r="E2640" t="s">
        <v>2857</v>
      </c>
      <c r="F2640" t="s">
        <v>347</v>
      </c>
      <c r="G2640" t="s">
        <v>2704</v>
      </c>
      <c r="H2640" t="s">
        <v>198</v>
      </c>
      <c r="I2640" t="s">
        <v>2705</v>
      </c>
      <c r="J2640">
        <v>1980</v>
      </c>
      <c r="K2640">
        <v>1562</v>
      </c>
      <c r="L2640">
        <v>20</v>
      </c>
      <c r="M2640" t="s">
        <v>200</v>
      </c>
      <c r="N2640" t="s">
        <v>467</v>
      </c>
      <c r="O2640" t="s">
        <v>202</v>
      </c>
      <c r="P2640" t="s">
        <v>365</v>
      </c>
    </row>
    <row r="2641" spans="1:16" x14ac:dyDescent="0.25">
      <c r="A2641">
        <v>4276</v>
      </c>
      <c r="B2641" t="s">
        <v>360</v>
      </c>
      <c r="E2641" t="s">
        <v>2858</v>
      </c>
      <c r="F2641" t="s">
        <v>347</v>
      </c>
      <c r="G2641" t="s">
        <v>2704</v>
      </c>
      <c r="H2641" t="s">
        <v>198</v>
      </c>
      <c r="I2641" t="s">
        <v>2705</v>
      </c>
      <c r="J2641">
        <v>1980</v>
      </c>
      <c r="K2641">
        <v>44310</v>
      </c>
      <c r="L2641">
        <v>20</v>
      </c>
      <c r="M2641" t="s">
        <v>200</v>
      </c>
      <c r="N2641" t="s">
        <v>467</v>
      </c>
      <c r="O2641" t="s">
        <v>202</v>
      </c>
      <c r="P2641" t="s">
        <v>365</v>
      </c>
    </row>
    <row r="2642" spans="1:16" x14ac:dyDescent="0.25">
      <c r="A2642">
        <v>4277</v>
      </c>
      <c r="B2642" t="s">
        <v>360</v>
      </c>
      <c r="E2642" t="s">
        <v>2859</v>
      </c>
      <c r="F2642" t="s">
        <v>347</v>
      </c>
      <c r="G2642" t="s">
        <v>2704</v>
      </c>
      <c r="H2642" t="s">
        <v>198</v>
      </c>
      <c r="I2642" t="s">
        <v>2705</v>
      </c>
      <c r="J2642">
        <v>1963</v>
      </c>
      <c r="K2642">
        <v>11462</v>
      </c>
      <c r="L2642">
        <v>20</v>
      </c>
      <c r="M2642" t="s">
        <v>200</v>
      </c>
      <c r="N2642" t="s">
        <v>467</v>
      </c>
      <c r="O2642" t="s">
        <v>202</v>
      </c>
      <c r="P2642" t="s">
        <v>365</v>
      </c>
    </row>
    <row r="2643" spans="1:16" x14ac:dyDescent="0.25">
      <c r="A2643">
        <v>4278</v>
      </c>
      <c r="B2643" t="s">
        <v>360</v>
      </c>
      <c r="E2643" t="s">
        <v>2860</v>
      </c>
      <c r="F2643" t="s">
        <v>347</v>
      </c>
      <c r="G2643" t="s">
        <v>2704</v>
      </c>
      <c r="H2643" t="s">
        <v>198</v>
      </c>
      <c r="I2643" t="s">
        <v>2705</v>
      </c>
      <c r="J2643">
        <v>1977</v>
      </c>
      <c r="K2643">
        <v>35415</v>
      </c>
      <c r="L2643">
        <v>20</v>
      </c>
      <c r="M2643" t="s">
        <v>200</v>
      </c>
      <c r="N2643" t="s">
        <v>467</v>
      </c>
      <c r="O2643" t="s">
        <v>202</v>
      </c>
      <c r="P2643" t="s">
        <v>365</v>
      </c>
    </row>
    <row r="2644" spans="1:16" x14ac:dyDescent="0.25">
      <c r="A2644">
        <v>4280</v>
      </c>
      <c r="B2644" t="s">
        <v>360</v>
      </c>
      <c r="E2644" t="s">
        <v>2861</v>
      </c>
      <c r="F2644" t="s">
        <v>347</v>
      </c>
      <c r="G2644" t="s">
        <v>2704</v>
      </c>
      <c r="H2644" t="s">
        <v>198</v>
      </c>
      <c r="I2644" t="s">
        <v>2705</v>
      </c>
      <c r="J2644">
        <v>1962</v>
      </c>
      <c r="K2644">
        <v>204</v>
      </c>
      <c r="L2644">
        <v>20</v>
      </c>
      <c r="M2644" t="s">
        <v>200</v>
      </c>
      <c r="N2644" t="s">
        <v>383</v>
      </c>
      <c r="O2644" t="s">
        <v>202</v>
      </c>
      <c r="P2644" t="s">
        <v>384</v>
      </c>
    </row>
    <row r="2645" spans="1:16" x14ac:dyDescent="0.25">
      <c r="A2645">
        <v>4281</v>
      </c>
      <c r="B2645" t="s">
        <v>360</v>
      </c>
      <c r="E2645" t="s">
        <v>2862</v>
      </c>
      <c r="F2645" t="s">
        <v>347</v>
      </c>
      <c r="G2645" t="s">
        <v>2704</v>
      </c>
      <c r="H2645" t="s">
        <v>198</v>
      </c>
      <c r="I2645" t="s">
        <v>2705</v>
      </c>
      <c r="J2645">
        <v>1965</v>
      </c>
      <c r="K2645">
        <v>233</v>
      </c>
      <c r="L2645">
        <v>20</v>
      </c>
      <c r="M2645" t="s">
        <v>200</v>
      </c>
      <c r="N2645" t="s">
        <v>467</v>
      </c>
      <c r="O2645" t="s">
        <v>202</v>
      </c>
      <c r="P2645" t="s">
        <v>365</v>
      </c>
    </row>
    <row r="2646" spans="1:16" x14ac:dyDescent="0.25">
      <c r="A2646">
        <v>4282</v>
      </c>
      <c r="B2646" t="s">
        <v>360</v>
      </c>
      <c r="E2646" t="s">
        <v>2863</v>
      </c>
      <c r="F2646" t="s">
        <v>347</v>
      </c>
      <c r="G2646" t="s">
        <v>2704</v>
      </c>
      <c r="H2646" t="s">
        <v>198</v>
      </c>
      <c r="I2646" t="s">
        <v>2705</v>
      </c>
      <c r="J2646">
        <v>1967</v>
      </c>
      <c r="K2646">
        <v>155</v>
      </c>
      <c r="L2646">
        <v>20</v>
      </c>
      <c r="M2646" t="s">
        <v>200</v>
      </c>
      <c r="N2646" t="s">
        <v>467</v>
      </c>
      <c r="O2646" t="s">
        <v>202</v>
      </c>
      <c r="P2646" t="s">
        <v>365</v>
      </c>
    </row>
    <row r="2647" spans="1:16" x14ac:dyDescent="0.25">
      <c r="A2647">
        <v>4285</v>
      </c>
      <c r="B2647" t="s">
        <v>360</v>
      </c>
      <c r="E2647" t="s">
        <v>2864</v>
      </c>
      <c r="F2647" t="s">
        <v>347</v>
      </c>
      <c r="G2647" t="s">
        <v>2704</v>
      </c>
      <c r="H2647" t="s">
        <v>198</v>
      </c>
      <c r="I2647" t="s">
        <v>2705</v>
      </c>
      <c r="J2647">
        <v>1972</v>
      </c>
      <c r="K2647">
        <v>361</v>
      </c>
      <c r="L2647">
        <v>20</v>
      </c>
      <c r="M2647" t="s">
        <v>200</v>
      </c>
      <c r="N2647" t="s">
        <v>383</v>
      </c>
      <c r="O2647" t="s">
        <v>202</v>
      </c>
      <c r="P2647" t="s">
        <v>384</v>
      </c>
    </row>
    <row r="2648" spans="1:16" x14ac:dyDescent="0.25">
      <c r="A2648">
        <v>4287</v>
      </c>
      <c r="B2648" t="s">
        <v>360</v>
      </c>
      <c r="E2648" t="s">
        <v>2865</v>
      </c>
      <c r="F2648" t="s">
        <v>347</v>
      </c>
      <c r="G2648" t="s">
        <v>2704</v>
      </c>
      <c r="H2648" t="s">
        <v>198</v>
      </c>
      <c r="I2648" t="s">
        <v>2705</v>
      </c>
      <c r="J2648">
        <v>1991</v>
      </c>
      <c r="K2648">
        <v>165622</v>
      </c>
      <c r="L2648">
        <v>20</v>
      </c>
      <c r="M2648" t="s">
        <v>200</v>
      </c>
      <c r="N2648" t="s">
        <v>467</v>
      </c>
      <c r="O2648" t="s">
        <v>202</v>
      </c>
      <c r="P2648" t="s">
        <v>365</v>
      </c>
    </row>
    <row r="2649" spans="1:16" x14ac:dyDescent="0.25">
      <c r="A2649">
        <v>4288</v>
      </c>
      <c r="B2649" t="s">
        <v>360</v>
      </c>
      <c r="E2649" t="s">
        <v>2866</v>
      </c>
      <c r="F2649" t="s">
        <v>347</v>
      </c>
      <c r="G2649" t="s">
        <v>2704</v>
      </c>
      <c r="H2649" t="s">
        <v>198</v>
      </c>
      <c r="I2649" t="s">
        <v>2705</v>
      </c>
      <c r="J2649">
        <v>1971</v>
      </c>
      <c r="K2649">
        <v>15259</v>
      </c>
      <c r="L2649">
        <v>20</v>
      </c>
      <c r="M2649" t="s">
        <v>200</v>
      </c>
      <c r="N2649" t="s">
        <v>467</v>
      </c>
      <c r="O2649" t="s">
        <v>202</v>
      </c>
      <c r="P2649" t="s">
        <v>365</v>
      </c>
    </row>
    <row r="2650" spans="1:16" x14ac:dyDescent="0.25">
      <c r="A2650">
        <v>4289</v>
      </c>
      <c r="B2650" t="s">
        <v>425</v>
      </c>
      <c r="E2650" t="s">
        <v>2867</v>
      </c>
      <c r="F2650" t="s">
        <v>347</v>
      </c>
      <c r="G2650" t="s">
        <v>2704</v>
      </c>
      <c r="H2650" t="s">
        <v>198</v>
      </c>
      <c r="I2650" t="s">
        <v>2705</v>
      </c>
      <c r="J2650">
        <v>1989</v>
      </c>
      <c r="K2650">
        <v>13</v>
      </c>
      <c r="L2650">
        <v>20</v>
      </c>
      <c r="M2650" t="s">
        <v>200</v>
      </c>
      <c r="N2650" t="s">
        <v>383</v>
      </c>
      <c r="O2650" t="s">
        <v>202</v>
      </c>
      <c r="P2650" t="s">
        <v>1674</v>
      </c>
    </row>
    <row r="2651" spans="1:16" x14ac:dyDescent="0.25">
      <c r="A2651">
        <v>4290</v>
      </c>
      <c r="B2651" t="s">
        <v>360</v>
      </c>
      <c r="E2651" t="s">
        <v>2868</v>
      </c>
      <c r="F2651" t="s">
        <v>347</v>
      </c>
      <c r="G2651" t="s">
        <v>2704</v>
      </c>
      <c r="H2651" t="s">
        <v>198</v>
      </c>
      <c r="I2651" t="s">
        <v>2705</v>
      </c>
      <c r="J2651">
        <v>1956</v>
      </c>
      <c r="K2651">
        <v>366</v>
      </c>
      <c r="L2651">
        <v>20</v>
      </c>
      <c r="M2651" t="s">
        <v>200</v>
      </c>
      <c r="N2651" t="s">
        <v>364</v>
      </c>
      <c r="O2651" t="s">
        <v>202</v>
      </c>
      <c r="P2651" t="s">
        <v>365</v>
      </c>
    </row>
    <row r="2652" spans="1:16" x14ac:dyDescent="0.25">
      <c r="A2652">
        <v>4291</v>
      </c>
      <c r="B2652" t="s">
        <v>360</v>
      </c>
      <c r="E2652" t="s">
        <v>2869</v>
      </c>
      <c r="F2652" t="s">
        <v>347</v>
      </c>
      <c r="G2652" t="s">
        <v>2704</v>
      </c>
      <c r="H2652" t="s">
        <v>198</v>
      </c>
      <c r="I2652" t="s">
        <v>2705</v>
      </c>
      <c r="J2652">
        <v>1959</v>
      </c>
      <c r="K2652">
        <v>419</v>
      </c>
      <c r="L2652">
        <v>20</v>
      </c>
      <c r="M2652" t="s">
        <v>200</v>
      </c>
      <c r="N2652" t="s">
        <v>364</v>
      </c>
      <c r="O2652" t="s">
        <v>202</v>
      </c>
      <c r="P2652" t="s">
        <v>365</v>
      </c>
    </row>
    <row r="2653" spans="1:16" x14ac:dyDescent="0.25">
      <c r="A2653">
        <v>4292</v>
      </c>
      <c r="B2653" t="s">
        <v>360</v>
      </c>
      <c r="E2653" t="s">
        <v>2870</v>
      </c>
      <c r="F2653" t="s">
        <v>347</v>
      </c>
      <c r="G2653" t="s">
        <v>2704</v>
      </c>
      <c r="H2653" t="s">
        <v>198</v>
      </c>
      <c r="I2653" t="s">
        <v>2705</v>
      </c>
      <c r="J2653">
        <v>1965</v>
      </c>
      <c r="K2653">
        <v>2688</v>
      </c>
      <c r="L2653">
        <v>20</v>
      </c>
      <c r="M2653" t="s">
        <v>200</v>
      </c>
      <c r="N2653" t="s">
        <v>364</v>
      </c>
      <c r="O2653" t="s">
        <v>202</v>
      </c>
      <c r="P2653" t="s">
        <v>365</v>
      </c>
    </row>
    <row r="2654" spans="1:16" x14ac:dyDescent="0.25">
      <c r="A2654">
        <v>4293</v>
      </c>
      <c r="B2654" t="s">
        <v>360</v>
      </c>
      <c r="E2654" t="s">
        <v>2871</v>
      </c>
      <c r="F2654" t="s">
        <v>347</v>
      </c>
      <c r="G2654" t="s">
        <v>2704</v>
      </c>
      <c r="H2654" t="s">
        <v>198</v>
      </c>
      <c r="I2654" t="s">
        <v>2705</v>
      </c>
      <c r="J2654">
        <v>1964</v>
      </c>
      <c r="K2654">
        <v>2965</v>
      </c>
      <c r="L2654">
        <v>20</v>
      </c>
      <c r="M2654" t="s">
        <v>200</v>
      </c>
      <c r="N2654" t="s">
        <v>364</v>
      </c>
      <c r="O2654" t="s">
        <v>202</v>
      </c>
      <c r="P2654" t="s">
        <v>365</v>
      </c>
    </row>
    <row r="2655" spans="1:16" x14ac:dyDescent="0.25">
      <c r="A2655">
        <v>4294</v>
      </c>
      <c r="B2655" t="s">
        <v>360</v>
      </c>
      <c r="E2655" t="s">
        <v>2872</v>
      </c>
      <c r="F2655" t="s">
        <v>347</v>
      </c>
      <c r="G2655" t="s">
        <v>2704</v>
      </c>
      <c r="H2655" t="s">
        <v>198</v>
      </c>
      <c r="I2655" t="s">
        <v>2705</v>
      </c>
      <c r="J2655">
        <v>1974</v>
      </c>
      <c r="K2655">
        <v>125</v>
      </c>
      <c r="L2655">
        <v>20</v>
      </c>
      <c r="M2655" t="s">
        <v>200</v>
      </c>
      <c r="N2655" t="s">
        <v>364</v>
      </c>
      <c r="O2655" t="s">
        <v>202</v>
      </c>
      <c r="P2655" t="s">
        <v>365</v>
      </c>
    </row>
    <row r="2656" spans="1:16" x14ac:dyDescent="0.25">
      <c r="A2656">
        <v>4295</v>
      </c>
      <c r="B2656" t="s">
        <v>360</v>
      </c>
      <c r="E2656" t="s">
        <v>2873</v>
      </c>
      <c r="F2656" t="s">
        <v>347</v>
      </c>
      <c r="G2656" t="s">
        <v>2704</v>
      </c>
      <c r="H2656" t="s">
        <v>198</v>
      </c>
      <c r="I2656" t="s">
        <v>2705</v>
      </c>
      <c r="J2656">
        <v>1968</v>
      </c>
      <c r="K2656">
        <v>3133</v>
      </c>
      <c r="L2656">
        <v>20</v>
      </c>
      <c r="M2656" t="s">
        <v>200</v>
      </c>
      <c r="N2656" t="s">
        <v>364</v>
      </c>
      <c r="O2656" t="s">
        <v>202</v>
      </c>
      <c r="P2656" t="s">
        <v>365</v>
      </c>
    </row>
    <row r="2657" spans="1:16" x14ac:dyDescent="0.25">
      <c r="A2657">
        <v>4296</v>
      </c>
      <c r="B2657" t="s">
        <v>360</v>
      </c>
      <c r="E2657" t="s">
        <v>2874</v>
      </c>
      <c r="F2657" t="s">
        <v>347</v>
      </c>
      <c r="G2657" t="s">
        <v>2704</v>
      </c>
      <c r="H2657" t="s">
        <v>198</v>
      </c>
      <c r="I2657" t="s">
        <v>2705</v>
      </c>
      <c r="J2657">
        <v>1968</v>
      </c>
      <c r="K2657">
        <v>13817</v>
      </c>
      <c r="L2657">
        <v>20</v>
      </c>
      <c r="M2657" t="s">
        <v>200</v>
      </c>
      <c r="N2657" t="s">
        <v>364</v>
      </c>
      <c r="O2657" t="s">
        <v>202</v>
      </c>
      <c r="P2657" t="s">
        <v>365</v>
      </c>
    </row>
    <row r="2658" spans="1:16" x14ac:dyDescent="0.25">
      <c r="A2658">
        <v>4297</v>
      </c>
      <c r="B2658" t="s">
        <v>360</v>
      </c>
      <c r="E2658" t="s">
        <v>2875</v>
      </c>
      <c r="F2658" t="s">
        <v>347</v>
      </c>
      <c r="G2658" t="s">
        <v>2704</v>
      </c>
      <c r="H2658" t="s">
        <v>198</v>
      </c>
      <c r="I2658" t="s">
        <v>2705</v>
      </c>
      <c r="J2658">
        <v>1969</v>
      </c>
      <c r="K2658">
        <v>43127</v>
      </c>
      <c r="L2658">
        <v>20</v>
      </c>
      <c r="M2658" t="s">
        <v>200</v>
      </c>
      <c r="N2658" t="s">
        <v>364</v>
      </c>
      <c r="O2658" t="s">
        <v>202</v>
      </c>
      <c r="P2658" t="s">
        <v>365</v>
      </c>
    </row>
    <row r="2659" spans="1:16" x14ac:dyDescent="0.25">
      <c r="A2659">
        <v>4298</v>
      </c>
      <c r="B2659" t="s">
        <v>360</v>
      </c>
      <c r="E2659" t="s">
        <v>2876</v>
      </c>
      <c r="F2659" t="s">
        <v>347</v>
      </c>
      <c r="G2659" t="s">
        <v>2704</v>
      </c>
      <c r="H2659" t="s">
        <v>198</v>
      </c>
      <c r="I2659" t="s">
        <v>2705</v>
      </c>
      <c r="J2659">
        <v>1970</v>
      </c>
      <c r="K2659">
        <v>5613</v>
      </c>
      <c r="L2659">
        <v>20</v>
      </c>
      <c r="M2659" t="s">
        <v>200</v>
      </c>
      <c r="N2659" t="s">
        <v>364</v>
      </c>
      <c r="O2659" t="s">
        <v>202</v>
      </c>
      <c r="P2659" t="s">
        <v>365</v>
      </c>
    </row>
    <row r="2660" spans="1:16" x14ac:dyDescent="0.25">
      <c r="A2660">
        <v>4299</v>
      </c>
      <c r="B2660" t="s">
        <v>360</v>
      </c>
      <c r="E2660" t="s">
        <v>2877</v>
      </c>
      <c r="F2660" t="s">
        <v>347</v>
      </c>
      <c r="G2660" t="s">
        <v>2704</v>
      </c>
      <c r="H2660" t="s">
        <v>198</v>
      </c>
      <c r="I2660" t="s">
        <v>2705</v>
      </c>
      <c r="J2660">
        <v>1951</v>
      </c>
      <c r="K2660">
        <v>7501</v>
      </c>
      <c r="L2660">
        <v>20</v>
      </c>
      <c r="M2660" t="s">
        <v>200</v>
      </c>
      <c r="N2660" t="s">
        <v>364</v>
      </c>
      <c r="O2660" t="s">
        <v>202</v>
      </c>
      <c r="P2660" t="s">
        <v>365</v>
      </c>
    </row>
    <row r="2661" spans="1:16" x14ac:dyDescent="0.25">
      <c r="A2661">
        <v>4300</v>
      </c>
      <c r="B2661" t="s">
        <v>360</v>
      </c>
      <c r="E2661" t="s">
        <v>2878</v>
      </c>
      <c r="F2661" t="s">
        <v>347</v>
      </c>
      <c r="G2661" t="s">
        <v>2704</v>
      </c>
      <c r="H2661" t="s">
        <v>198</v>
      </c>
      <c r="I2661" t="s">
        <v>2705</v>
      </c>
      <c r="J2661">
        <v>1969</v>
      </c>
      <c r="K2661">
        <v>7035</v>
      </c>
      <c r="L2661">
        <v>20</v>
      </c>
      <c r="M2661" t="s">
        <v>200</v>
      </c>
      <c r="N2661" t="s">
        <v>364</v>
      </c>
      <c r="O2661" t="s">
        <v>202</v>
      </c>
      <c r="P2661" t="s">
        <v>365</v>
      </c>
    </row>
    <row r="2662" spans="1:16" x14ac:dyDescent="0.25">
      <c r="A2662">
        <v>4301</v>
      </c>
      <c r="B2662" t="s">
        <v>360</v>
      </c>
      <c r="E2662" t="s">
        <v>2879</v>
      </c>
      <c r="F2662" t="s">
        <v>347</v>
      </c>
      <c r="G2662" t="s">
        <v>2704</v>
      </c>
      <c r="H2662" t="s">
        <v>198</v>
      </c>
      <c r="I2662" t="s">
        <v>2705</v>
      </c>
      <c r="J2662">
        <v>1970</v>
      </c>
      <c r="K2662">
        <v>8829</v>
      </c>
      <c r="L2662">
        <v>20</v>
      </c>
      <c r="M2662" t="s">
        <v>200</v>
      </c>
      <c r="N2662" t="s">
        <v>364</v>
      </c>
      <c r="O2662" t="s">
        <v>202</v>
      </c>
      <c r="P2662" t="s">
        <v>365</v>
      </c>
    </row>
    <row r="2663" spans="1:16" x14ac:dyDescent="0.25">
      <c r="A2663">
        <v>4302</v>
      </c>
      <c r="B2663" t="s">
        <v>360</v>
      </c>
      <c r="E2663" t="s">
        <v>2880</v>
      </c>
      <c r="F2663" t="s">
        <v>347</v>
      </c>
      <c r="G2663" t="s">
        <v>2704</v>
      </c>
      <c r="H2663" t="s">
        <v>198</v>
      </c>
      <c r="I2663" t="s">
        <v>2705</v>
      </c>
      <c r="J2663">
        <v>1967</v>
      </c>
      <c r="K2663">
        <v>11772</v>
      </c>
      <c r="L2663">
        <v>20</v>
      </c>
      <c r="M2663" t="s">
        <v>200</v>
      </c>
      <c r="N2663" t="s">
        <v>364</v>
      </c>
      <c r="O2663" t="s">
        <v>202</v>
      </c>
      <c r="P2663" t="s">
        <v>365</v>
      </c>
    </row>
    <row r="2664" spans="1:16" x14ac:dyDescent="0.25">
      <c r="A2664">
        <v>4303</v>
      </c>
      <c r="B2664" t="s">
        <v>360</v>
      </c>
      <c r="E2664" t="s">
        <v>2881</v>
      </c>
      <c r="F2664" t="s">
        <v>347</v>
      </c>
      <c r="G2664" t="s">
        <v>2704</v>
      </c>
      <c r="H2664" t="s">
        <v>198</v>
      </c>
      <c r="I2664" t="s">
        <v>2705</v>
      </c>
      <c r="J2664">
        <v>1967</v>
      </c>
      <c r="K2664">
        <v>129</v>
      </c>
      <c r="L2664">
        <v>20</v>
      </c>
      <c r="M2664" t="s">
        <v>200</v>
      </c>
      <c r="N2664" t="s">
        <v>364</v>
      </c>
      <c r="O2664" t="s">
        <v>202</v>
      </c>
      <c r="P2664" t="s">
        <v>365</v>
      </c>
    </row>
    <row r="2665" spans="1:16" x14ac:dyDescent="0.25">
      <c r="A2665">
        <v>4304</v>
      </c>
      <c r="B2665" t="s">
        <v>360</v>
      </c>
      <c r="E2665" t="s">
        <v>2882</v>
      </c>
      <c r="F2665" t="s">
        <v>347</v>
      </c>
      <c r="G2665" t="s">
        <v>2704</v>
      </c>
      <c r="H2665" t="s">
        <v>198</v>
      </c>
      <c r="I2665" t="s">
        <v>2705</v>
      </c>
      <c r="J2665">
        <v>1969</v>
      </c>
      <c r="K2665">
        <v>884</v>
      </c>
      <c r="L2665">
        <v>20</v>
      </c>
      <c r="M2665" t="s">
        <v>200</v>
      </c>
      <c r="N2665" t="s">
        <v>364</v>
      </c>
      <c r="O2665" t="s">
        <v>202</v>
      </c>
      <c r="P2665" t="s">
        <v>365</v>
      </c>
    </row>
    <row r="2666" spans="1:16" x14ac:dyDescent="0.25">
      <c r="A2666">
        <v>4306</v>
      </c>
      <c r="B2666" t="s">
        <v>360</v>
      </c>
      <c r="E2666" t="s">
        <v>2883</v>
      </c>
      <c r="F2666" t="s">
        <v>347</v>
      </c>
      <c r="G2666" t="s">
        <v>2704</v>
      </c>
      <c r="H2666" t="s">
        <v>198</v>
      </c>
      <c r="I2666" t="s">
        <v>2705</v>
      </c>
      <c r="J2666">
        <v>1967</v>
      </c>
      <c r="K2666">
        <v>4255</v>
      </c>
      <c r="L2666">
        <v>20</v>
      </c>
      <c r="M2666" t="s">
        <v>200</v>
      </c>
      <c r="N2666" t="s">
        <v>364</v>
      </c>
      <c r="O2666" t="s">
        <v>202</v>
      </c>
      <c r="P2666" t="s">
        <v>365</v>
      </c>
    </row>
    <row r="2667" spans="1:16" x14ac:dyDescent="0.25">
      <c r="A2667">
        <v>4307</v>
      </c>
      <c r="B2667" t="s">
        <v>360</v>
      </c>
      <c r="E2667" t="s">
        <v>2884</v>
      </c>
      <c r="F2667" t="s">
        <v>347</v>
      </c>
      <c r="G2667" t="s">
        <v>2704</v>
      </c>
      <c r="H2667" t="s">
        <v>198</v>
      </c>
      <c r="I2667" t="s">
        <v>2705</v>
      </c>
      <c r="J2667">
        <v>1967</v>
      </c>
      <c r="K2667">
        <v>18581</v>
      </c>
      <c r="L2667">
        <v>20</v>
      </c>
      <c r="M2667" t="s">
        <v>200</v>
      </c>
      <c r="N2667" t="s">
        <v>364</v>
      </c>
      <c r="O2667" t="s">
        <v>202</v>
      </c>
      <c r="P2667" t="s">
        <v>365</v>
      </c>
    </row>
    <row r="2668" spans="1:16" x14ac:dyDescent="0.25">
      <c r="A2668">
        <v>4308</v>
      </c>
      <c r="B2668" t="s">
        <v>360</v>
      </c>
      <c r="E2668" t="s">
        <v>2885</v>
      </c>
      <c r="F2668" t="s">
        <v>347</v>
      </c>
      <c r="G2668" t="s">
        <v>2704</v>
      </c>
      <c r="H2668" t="s">
        <v>198</v>
      </c>
      <c r="I2668" t="s">
        <v>2705</v>
      </c>
      <c r="J2668">
        <v>1967</v>
      </c>
      <c r="K2668">
        <v>1219</v>
      </c>
      <c r="L2668">
        <v>20</v>
      </c>
      <c r="M2668" t="s">
        <v>200</v>
      </c>
      <c r="N2668" t="s">
        <v>364</v>
      </c>
      <c r="O2668" t="s">
        <v>202</v>
      </c>
      <c r="P2668" t="s">
        <v>365</v>
      </c>
    </row>
    <row r="2669" spans="1:16" x14ac:dyDescent="0.25">
      <c r="A2669">
        <v>4309</v>
      </c>
      <c r="B2669" t="s">
        <v>360</v>
      </c>
      <c r="E2669" t="s">
        <v>2886</v>
      </c>
      <c r="F2669" t="s">
        <v>347</v>
      </c>
      <c r="G2669" t="s">
        <v>2704</v>
      </c>
      <c r="H2669" t="s">
        <v>198</v>
      </c>
      <c r="I2669" t="s">
        <v>2705</v>
      </c>
      <c r="J2669">
        <v>1966</v>
      </c>
      <c r="K2669">
        <v>21443</v>
      </c>
      <c r="L2669">
        <v>20</v>
      </c>
      <c r="M2669" t="s">
        <v>200</v>
      </c>
      <c r="N2669" t="s">
        <v>364</v>
      </c>
      <c r="O2669" t="s">
        <v>202</v>
      </c>
      <c r="P2669" t="s">
        <v>365</v>
      </c>
    </row>
    <row r="2670" spans="1:16" x14ac:dyDescent="0.25">
      <c r="A2670">
        <v>4310</v>
      </c>
      <c r="B2670" t="s">
        <v>360</v>
      </c>
      <c r="E2670" t="s">
        <v>2887</v>
      </c>
      <c r="F2670" t="s">
        <v>347</v>
      </c>
      <c r="G2670" t="s">
        <v>2704</v>
      </c>
      <c r="H2670" t="s">
        <v>198</v>
      </c>
      <c r="I2670" t="s">
        <v>2705</v>
      </c>
      <c r="J2670">
        <v>1968</v>
      </c>
      <c r="K2670">
        <v>1632</v>
      </c>
      <c r="L2670">
        <v>20</v>
      </c>
      <c r="M2670" t="s">
        <v>200</v>
      </c>
      <c r="N2670" t="s">
        <v>364</v>
      </c>
      <c r="O2670" t="s">
        <v>202</v>
      </c>
      <c r="P2670" t="s">
        <v>365</v>
      </c>
    </row>
    <row r="2671" spans="1:16" x14ac:dyDescent="0.25">
      <c r="A2671">
        <v>4311</v>
      </c>
      <c r="B2671" t="s">
        <v>360</v>
      </c>
      <c r="E2671" t="s">
        <v>2888</v>
      </c>
      <c r="F2671" t="s">
        <v>347</v>
      </c>
      <c r="G2671" t="s">
        <v>2704</v>
      </c>
      <c r="H2671" t="s">
        <v>198</v>
      </c>
      <c r="I2671" t="s">
        <v>2705</v>
      </c>
      <c r="J2671">
        <v>1970</v>
      </c>
      <c r="K2671">
        <v>314</v>
      </c>
      <c r="L2671">
        <v>20</v>
      </c>
      <c r="M2671" t="s">
        <v>200</v>
      </c>
      <c r="N2671" t="s">
        <v>364</v>
      </c>
      <c r="O2671" t="s">
        <v>202</v>
      </c>
      <c r="P2671" t="s">
        <v>365</v>
      </c>
    </row>
    <row r="2672" spans="1:16" x14ac:dyDescent="0.25">
      <c r="A2672">
        <v>4312</v>
      </c>
      <c r="B2672" t="s">
        <v>360</v>
      </c>
      <c r="E2672" t="s">
        <v>2889</v>
      </c>
      <c r="F2672" t="s">
        <v>347</v>
      </c>
      <c r="G2672" t="s">
        <v>2704</v>
      </c>
      <c r="H2672" t="s">
        <v>198</v>
      </c>
      <c r="I2672" t="s">
        <v>2705</v>
      </c>
      <c r="J2672">
        <v>1984</v>
      </c>
      <c r="K2672">
        <v>32079</v>
      </c>
      <c r="L2672">
        <v>20</v>
      </c>
      <c r="M2672" t="s">
        <v>200</v>
      </c>
      <c r="N2672" t="s">
        <v>364</v>
      </c>
      <c r="O2672" t="s">
        <v>202</v>
      </c>
      <c r="P2672" t="s">
        <v>365</v>
      </c>
    </row>
    <row r="2673" spans="1:16" x14ac:dyDescent="0.25">
      <c r="A2673">
        <v>4313</v>
      </c>
      <c r="B2673" t="s">
        <v>360</v>
      </c>
      <c r="E2673" t="s">
        <v>2890</v>
      </c>
      <c r="F2673" t="s">
        <v>347</v>
      </c>
      <c r="G2673" t="s">
        <v>2704</v>
      </c>
      <c r="H2673" t="s">
        <v>198</v>
      </c>
      <c r="I2673" t="s">
        <v>2705</v>
      </c>
      <c r="J2673">
        <v>1981</v>
      </c>
      <c r="K2673">
        <v>3124</v>
      </c>
      <c r="L2673">
        <v>20</v>
      </c>
      <c r="M2673" t="s">
        <v>200</v>
      </c>
      <c r="N2673" t="s">
        <v>364</v>
      </c>
      <c r="O2673" t="s">
        <v>202</v>
      </c>
      <c r="P2673" t="s">
        <v>365</v>
      </c>
    </row>
    <row r="2674" spans="1:16" x14ac:dyDescent="0.25">
      <c r="A2674">
        <v>4314</v>
      </c>
      <c r="B2674" t="s">
        <v>360</v>
      </c>
      <c r="E2674" t="s">
        <v>2891</v>
      </c>
      <c r="F2674" t="s">
        <v>347</v>
      </c>
      <c r="G2674" t="s">
        <v>2704</v>
      </c>
      <c r="H2674" t="s">
        <v>198</v>
      </c>
      <c r="I2674" t="s">
        <v>2705</v>
      </c>
      <c r="J2674">
        <v>1981</v>
      </c>
      <c r="K2674">
        <v>14024</v>
      </c>
      <c r="L2674">
        <v>20</v>
      </c>
      <c r="M2674" t="s">
        <v>200</v>
      </c>
      <c r="N2674" t="s">
        <v>364</v>
      </c>
      <c r="O2674" t="s">
        <v>202</v>
      </c>
      <c r="P2674" t="s">
        <v>365</v>
      </c>
    </row>
    <row r="2675" spans="1:16" x14ac:dyDescent="0.25">
      <c r="A2675">
        <v>4315</v>
      </c>
      <c r="B2675" t="s">
        <v>360</v>
      </c>
      <c r="E2675" t="s">
        <v>2892</v>
      </c>
      <c r="F2675" t="s">
        <v>347</v>
      </c>
      <c r="G2675" t="s">
        <v>2704</v>
      </c>
      <c r="H2675" t="s">
        <v>198</v>
      </c>
      <c r="I2675" t="s">
        <v>2705</v>
      </c>
      <c r="J2675">
        <v>1981</v>
      </c>
      <c r="K2675">
        <v>22625</v>
      </c>
      <c r="L2675">
        <v>20</v>
      </c>
      <c r="M2675" t="s">
        <v>200</v>
      </c>
      <c r="N2675" t="s">
        <v>364</v>
      </c>
      <c r="O2675" t="s">
        <v>202</v>
      </c>
      <c r="P2675" t="s">
        <v>365</v>
      </c>
    </row>
    <row r="2676" spans="1:16" x14ac:dyDescent="0.25">
      <c r="A2676">
        <v>4316</v>
      </c>
      <c r="B2676" t="s">
        <v>360</v>
      </c>
      <c r="E2676" t="s">
        <v>2893</v>
      </c>
      <c r="F2676" t="s">
        <v>347</v>
      </c>
      <c r="G2676" t="s">
        <v>2704</v>
      </c>
      <c r="H2676" t="s">
        <v>198</v>
      </c>
      <c r="I2676" t="s">
        <v>2705</v>
      </c>
      <c r="J2676">
        <v>1984</v>
      </c>
      <c r="K2676">
        <v>40126</v>
      </c>
      <c r="L2676">
        <v>20</v>
      </c>
      <c r="M2676" t="s">
        <v>200</v>
      </c>
      <c r="N2676" t="s">
        <v>364</v>
      </c>
      <c r="O2676" t="s">
        <v>202</v>
      </c>
      <c r="P2676" t="s">
        <v>365</v>
      </c>
    </row>
    <row r="2677" spans="1:16" x14ac:dyDescent="0.25">
      <c r="A2677">
        <v>4317</v>
      </c>
      <c r="B2677" t="s">
        <v>360</v>
      </c>
      <c r="E2677" t="s">
        <v>2894</v>
      </c>
      <c r="F2677" t="s">
        <v>347</v>
      </c>
      <c r="G2677" t="s">
        <v>2704</v>
      </c>
      <c r="H2677" t="s">
        <v>198</v>
      </c>
      <c r="I2677" t="s">
        <v>2705</v>
      </c>
      <c r="J2677">
        <v>1982</v>
      </c>
      <c r="K2677">
        <v>18223</v>
      </c>
      <c r="L2677">
        <v>20</v>
      </c>
      <c r="M2677" t="s">
        <v>200</v>
      </c>
      <c r="N2677" t="s">
        <v>364</v>
      </c>
      <c r="O2677" t="s">
        <v>202</v>
      </c>
      <c r="P2677" t="s">
        <v>365</v>
      </c>
    </row>
    <row r="2678" spans="1:16" x14ac:dyDescent="0.25">
      <c r="A2678">
        <v>4318</v>
      </c>
      <c r="B2678" t="s">
        <v>360</v>
      </c>
      <c r="E2678" t="s">
        <v>2895</v>
      </c>
      <c r="F2678" t="s">
        <v>347</v>
      </c>
      <c r="G2678" t="s">
        <v>2704</v>
      </c>
      <c r="H2678" t="s">
        <v>198</v>
      </c>
      <c r="I2678" t="s">
        <v>2705</v>
      </c>
      <c r="J2678">
        <v>1987</v>
      </c>
      <c r="K2678">
        <v>2203</v>
      </c>
      <c r="L2678">
        <v>20</v>
      </c>
      <c r="M2678" t="s">
        <v>200</v>
      </c>
      <c r="N2678" t="s">
        <v>364</v>
      </c>
      <c r="O2678" t="s">
        <v>202</v>
      </c>
      <c r="P2678" t="s">
        <v>365</v>
      </c>
    </row>
    <row r="2679" spans="1:16" x14ac:dyDescent="0.25">
      <c r="A2679">
        <v>4319</v>
      </c>
      <c r="B2679" t="s">
        <v>360</v>
      </c>
      <c r="E2679" t="s">
        <v>2896</v>
      </c>
      <c r="F2679" t="s">
        <v>347</v>
      </c>
      <c r="G2679" t="s">
        <v>2704</v>
      </c>
      <c r="H2679" t="s">
        <v>198</v>
      </c>
      <c r="I2679" t="s">
        <v>2705</v>
      </c>
      <c r="J2679">
        <v>1987</v>
      </c>
      <c r="K2679">
        <v>30871</v>
      </c>
      <c r="L2679">
        <v>20</v>
      </c>
      <c r="M2679" t="s">
        <v>200</v>
      </c>
      <c r="N2679" t="s">
        <v>364</v>
      </c>
      <c r="O2679" t="s">
        <v>202</v>
      </c>
      <c r="P2679" t="s">
        <v>365</v>
      </c>
    </row>
    <row r="2680" spans="1:16" x14ac:dyDescent="0.25">
      <c r="A2680">
        <v>4320</v>
      </c>
      <c r="B2680" t="s">
        <v>360</v>
      </c>
      <c r="E2680" t="s">
        <v>2897</v>
      </c>
      <c r="F2680" t="s">
        <v>347</v>
      </c>
      <c r="G2680" t="s">
        <v>2704</v>
      </c>
      <c r="H2680" t="s">
        <v>198</v>
      </c>
      <c r="I2680" t="s">
        <v>2705</v>
      </c>
      <c r="J2680">
        <v>1984</v>
      </c>
      <c r="K2680">
        <v>29227</v>
      </c>
      <c r="L2680">
        <v>20</v>
      </c>
      <c r="M2680" t="s">
        <v>200</v>
      </c>
      <c r="N2680" t="s">
        <v>364</v>
      </c>
      <c r="O2680" t="s">
        <v>202</v>
      </c>
      <c r="P2680" t="s">
        <v>365</v>
      </c>
    </row>
    <row r="2681" spans="1:16" x14ac:dyDescent="0.25">
      <c r="A2681">
        <v>4321</v>
      </c>
      <c r="B2681" t="s">
        <v>360</v>
      </c>
      <c r="E2681" t="s">
        <v>2898</v>
      </c>
      <c r="F2681" t="s">
        <v>347</v>
      </c>
      <c r="G2681" t="s">
        <v>2704</v>
      </c>
      <c r="H2681" t="s">
        <v>198</v>
      </c>
      <c r="I2681" t="s">
        <v>2705</v>
      </c>
      <c r="J2681">
        <v>1965</v>
      </c>
      <c r="K2681">
        <v>3974</v>
      </c>
      <c r="L2681">
        <v>20</v>
      </c>
      <c r="M2681" t="s">
        <v>200</v>
      </c>
      <c r="N2681" t="s">
        <v>364</v>
      </c>
      <c r="O2681" t="s">
        <v>202</v>
      </c>
      <c r="P2681" t="s">
        <v>365</v>
      </c>
    </row>
    <row r="2682" spans="1:16" x14ac:dyDescent="0.25">
      <c r="A2682">
        <v>4322</v>
      </c>
      <c r="B2682" t="s">
        <v>360</v>
      </c>
      <c r="E2682" t="s">
        <v>2899</v>
      </c>
      <c r="F2682" t="s">
        <v>347</v>
      </c>
      <c r="G2682" t="s">
        <v>2704</v>
      </c>
      <c r="H2682" t="s">
        <v>198</v>
      </c>
      <c r="I2682" t="s">
        <v>2705</v>
      </c>
      <c r="J2682">
        <v>1983</v>
      </c>
      <c r="K2682">
        <v>26993</v>
      </c>
      <c r="L2682">
        <v>20</v>
      </c>
      <c r="M2682" t="s">
        <v>200</v>
      </c>
      <c r="N2682" t="s">
        <v>364</v>
      </c>
      <c r="O2682" t="s">
        <v>202</v>
      </c>
      <c r="P2682" t="s">
        <v>365</v>
      </c>
    </row>
    <row r="2683" spans="1:16" x14ac:dyDescent="0.25">
      <c r="A2683">
        <v>4323</v>
      </c>
      <c r="B2683" t="s">
        <v>360</v>
      </c>
      <c r="E2683" t="s">
        <v>2900</v>
      </c>
      <c r="F2683" t="s">
        <v>347</v>
      </c>
      <c r="G2683" t="s">
        <v>2704</v>
      </c>
      <c r="H2683" t="s">
        <v>198</v>
      </c>
      <c r="I2683" t="s">
        <v>2705</v>
      </c>
      <c r="J2683">
        <v>1992</v>
      </c>
      <c r="K2683">
        <v>197956</v>
      </c>
      <c r="L2683">
        <v>20</v>
      </c>
      <c r="M2683" t="s">
        <v>200</v>
      </c>
      <c r="N2683" t="s">
        <v>364</v>
      </c>
      <c r="O2683" t="s">
        <v>202</v>
      </c>
      <c r="P2683" t="s">
        <v>365</v>
      </c>
    </row>
    <row r="2684" spans="1:16" x14ac:dyDescent="0.25">
      <c r="A2684">
        <v>4325</v>
      </c>
      <c r="B2684" t="s">
        <v>360</v>
      </c>
      <c r="E2684" t="s">
        <v>2901</v>
      </c>
      <c r="F2684" t="s">
        <v>347</v>
      </c>
      <c r="G2684" t="s">
        <v>2704</v>
      </c>
      <c r="H2684" t="s">
        <v>198</v>
      </c>
      <c r="I2684" t="s">
        <v>2705</v>
      </c>
      <c r="J2684">
        <v>1993</v>
      </c>
      <c r="K2684">
        <v>97838</v>
      </c>
      <c r="L2684">
        <v>20</v>
      </c>
      <c r="M2684" t="s">
        <v>200</v>
      </c>
      <c r="N2684" t="s">
        <v>364</v>
      </c>
      <c r="O2684" t="s">
        <v>202</v>
      </c>
      <c r="P2684" t="s">
        <v>365</v>
      </c>
    </row>
    <row r="2685" spans="1:16" x14ac:dyDescent="0.25">
      <c r="A2685">
        <v>4326</v>
      </c>
      <c r="B2685" t="s">
        <v>399</v>
      </c>
      <c r="E2685" t="s">
        <v>2902</v>
      </c>
      <c r="F2685" t="s">
        <v>347</v>
      </c>
      <c r="G2685" t="s">
        <v>2704</v>
      </c>
      <c r="H2685" t="s">
        <v>198</v>
      </c>
      <c r="I2685" t="s">
        <v>2705</v>
      </c>
      <c r="J2685">
        <v>1990</v>
      </c>
      <c r="K2685">
        <v>129</v>
      </c>
      <c r="L2685">
        <v>20</v>
      </c>
      <c r="M2685" t="s">
        <v>200</v>
      </c>
      <c r="N2685" t="s">
        <v>401</v>
      </c>
      <c r="O2685" t="s">
        <v>202</v>
      </c>
      <c r="P2685" t="s">
        <v>2903</v>
      </c>
    </row>
    <row r="2686" spans="1:16" x14ac:dyDescent="0.25">
      <c r="A2686">
        <v>4327</v>
      </c>
      <c r="B2686" t="s">
        <v>399</v>
      </c>
      <c r="E2686" t="s">
        <v>2904</v>
      </c>
      <c r="F2686" t="s">
        <v>347</v>
      </c>
      <c r="G2686" t="s">
        <v>2704</v>
      </c>
      <c r="H2686" t="s">
        <v>198</v>
      </c>
      <c r="I2686" t="s">
        <v>2705</v>
      </c>
      <c r="J2686">
        <v>1980</v>
      </c>
      <c r="K2686">
        <v>170</v>
      </c>
      <c r="L2686">
        <v>20</v>
      </c>
      <c r="M2686" t="s">
        <v>200</v>
      </c>
      <c r="N2686" t="s">
        <v>401</v>
      </c>
      <c r="O2686" t="s">
        <v>202</v>
      </c>
      <c r="P2686" t="s">
        <v>442</v>
      </c>
    </row>
    <row r="2687" spans="1:16" x14ac:dyDescent="0.25">
      <c r="A2687">
        <v>4328</v>
      </c>
      <c r="B2687" t="s">
        <v>399</v>
      </c>
      <c r="E2687" t="s">
        <v>2905</v>
      </c>
      <c r="F2687" t="s">
        <v>347</v>
      </c>
      <c r="G2687" t="s">
        <v>2704</v>
      </c>
      <c r="H2687" t="s">
        <v>198</v>
      </c>
      <c r="I2687" t="s">
        <v>2705</v>
      </c>
      <c r="J2687">
        <v>1988</v>
      </c>
      <c r="K2687">
        <v>69</v>
      </c>
      <c r="L2687">
        <v>20</v>
      </c>
      <c r="M2687" t="s">
        <v>200</v>
      </c>
      <c r="N2687" t="s">
        <v>401</v>
      </c>
      <c r="O2687" t="s">
        <v>202</v>
      </c>
      <c r="P2687" t="s">
        <v>2490</v>
      </c>
    </row>
    <row r="2688" spans="1:16" x14ac:dyDescent="0.25">
      <c r="A2688">
        <v>4329</v>
      </c>
      <c r="B2688" t="s">
        <v>399</v>
      </c>
      <c r="E2688" t="s">
        <v>2906</v>
      </c>
      <c r="F2688" t="s">
        <v>347</v>
      </c>
      <c r="G2688" t="s">
        <v>2704</v>
      </c>
      <c r="H2688" t="s">
        <v>198</v>
      </c>
      <c r="I2688" t="s">
        <v>2705</v>
      </c>
      <c r="J2688">
        <v>1989</v>
      </c>
      <c r="K2688">
        <v>195</v>
      </c>
      <c r="L2688">
        <v>20</v>
      </c>
      <c r="M2688" t="s">
        <v>200</v>
      </c>
      <c r="N2688" t="s">
        <v>401</v>
      </c>
      <c r="O2688" t="s">
        <v>202</v>
      </c>
      <c r="P2688" t="s">
        <v>2907</v>
      </c>
    </row>
    <row r="2689" spans="1:16" x14ac:dyDescent="0.25">
      <c r="A2689">
        <v>4330</v>
      </c>
      <c r="B2689" t="s">
        <v>399</v>
      </c>
      <c r="E2689" t="s">
        <v>2908</v>
      </c>
      <c r="F2689" t="s">
        <v>347</v>
      </c>
      <c r="G2689" t="s">
        <v>2704</v>
      </c>
      <c r="H2689" t="s">
        <v>198</v>
      </c>
      <c r="I2689" t="s">
        <v>2705</v>
      </c>
      <c r="J2689">
        <v>1989</v>
      </c>
      <c r="K2689">
        <v>2</v>
      </c>
      <c r="L2689">
        <v>20</v>
      </c>
      <c r="M2689" t="s">
        <v>200</v>
      </c>
      <c r="N2689" t="s">
        <v>2621</v>
      </c>
      <c r="O2689" t="s">
        <v>202</v>
      </c>
      <c r="P2689" t="s">
        <v>2477</v>
      </c>
    </row>
    <row r="2690" spans="1:16" x14ac:dyDescent="0.25">
      <c r="A2690">
        <v>4331</v>
      </c>
      <c r="B2690" t="s">
        <v>399</v>
      </c>
      <c r="E2690" t="s">
        <v>2909</v>
      </c>
      <c r="F2690" t="s">
        <v>347</v>
      </c>
      <c r="G2690" t="s">
        <v>2704</v>
      </c>
      <c r="H2690" t="s">
        <v>198</v>
      </c>
      <c r="I2690" t="s">
        <v>2705</v>
      </c>
      <c r="J2690">
        <v>1989</v>
      </c>
      <c r="K2690">
        <v>290</v>
      </c>
      <c r="L2690">
        <v>20</v>
      </c>
      <c r="M2690" t="s">
        <v>200</v>
      </c>
      <c r="N2690" t="s">
        <v>401</v>
      </c>
      <c r="O2690" t="s">
        <v>202</v>
      </c>
      <c r="P2690" t="s">
        <v>2910</v>
      </c>
    </row>
    <row r="2691" spans="1:16" x14ac:dyDescent="0.25">
      <c r="A2691">
        <v>4332</v>
      </c>
      <c r="B2691" t="s">
        <v>399</v>
      </c>
      <c r="E2691" t="s">
        <v>2911</v>
      </c>
      <c r="F2691" t="s">
        <v>347</v>
      </c>
      <c r="G2691" t="s">
        <v>2704</v>
      </c>
      <c r="H2691" t="s">
        <v>198</v>
      </c>
      <c r="I2691" t="s">
        <v>2705</v>
      </c>
      <c r="J2691">
        <v>1989</v>
      </c>
      <c r="K2691">
        <v>95</v>
      </c>
      <c r="L2691">
        <v>20</v>
      </c>
      <c r="M2691" t="s">
        <v>200</v>
      </c>
      <c r="N2691" t="s">
        <v>401</v>
      </c>
      <c r="O2691" t="s">
        <v>202</v>
      </c>
      <c r="P2691" t="s">
        <v>2912</v>
      </c>
    </row>
    <row r="2692" spans="1:16" x14ac:dyDescent="0.25">
      <c r="A2692">
        <v>4333</v>
      </c>
      <c r="B2692" t="s">
        <v>399</v>
      </c>
      <c r="E2692" t="s">
        <v>2913</v>
      </c>
      <c r="F2692" t="s">
        <v>347</v>
      </c>
      <c r="G2692" t="s">
        <v>2704</v>
      </c>
      <c r="H2692" t="s">
        <v>198</v>
      </c>
      <c r="I2692" t="s">
        <v>2705</v>
      </c>
      <c r="J2692">
        <v>1989</v>
      </c>
      <c r="K2692">
        <v>29</v>
      </c>
      <c r="L2692">
        <v>20</v>
      </c>
      <c r="M2692" t="s">
        <v>200</v>
      </c>
      <c r="N2692" t="s">
        <v>2621</v>
      </c>
      <c r="O2692" t="s">
        <v>202</v>
      </c>
      <c r="P2692" t="s">
        <v>2914</v>
      </c>
    </row>
    <row r="2693" spans="1:16" x14ac:dyDescent="0.25">
      <c r="A2693">
        <v>4334</v>
      </c>
      <c r="B2693" t="s">
        <v>399</v>
      </c>
      <c r="E2693" t="s">
        <v>2915</v>
      </c>
      <c r="F2693" t="s">
        <v>347</v>
      </c>
      <c r="G2693" t="s">
        <v>2704</v>
      </c>
      <c r="H2693" t="s">
        <v>198</v>
      </c>
      <c r="I2693" t="s">
        <v>2705</v>
      </c>
      <c r="J2693">
        <v>1989</v>
      </c>
      <c r="K2693">
        <v>39</v>
      </c>
      <c r="L2693">
        <v>20</v>
      </c>
      <c r="M2693" t="s">
        <v>200</v>
      </c>
      <c r="N2693" t="s">
        <v>401</v>
      </c>
      <c r="O2693" t="s">
        <v>202</v>
      </c>
      <c r="P2693" t="s">
        <v>2477</v>
      </c>
    </row>
    <row r="2694" spans="1:16" x14ac:dyDescent="0.25">
      <c r="A2694">
        <v>4335</v>
      </c>
      <c r="B2694" t="s">
        <v>399</v>
      </c>
      <c r="E2694" t="s">
        <v>2916</v>
      </c>
      <c r="F2694" t="s">
        <v>347</v>
      </c>
      <c r="G2694" t="s">
        <v>2704</v>
      </c>
      <c r="H2694" t="s">
        <v>198</v>
      </c>
      <c r="I2694" t="s">
        <v>2705</v>
      </c>
      <c r="J2694">
        <v>1989</v>
      </c>
      <c r="K2694">
        <v>8</v>
      </c>
      <c r="L2694">
        <v>20</v>
      </c>
      <c r="M2694" t="s">
        <v>200</v>
      </c>
      <c r="N2694" t="s">
        <v>2621</v>
      </c>
      <c r="O2694" t="s">
        <v>202</v>
      </c>
      <c r="P2694" t="s">
        <v>2473</v>
      </c>
    </row>
    <row r="2695" spans="1:16" x14ac:dyDescent="0.25">
      <c r="A2695">
        <v>4336</v>
      </c>
      <c r="B2695" t="s">
        <v>425</v>
      </c>
      <c r="E2695" t="s">
        <v>2917</v>
      </c>
      <c r="F2695" t="s">
        <v>347</v>
      </c>
      <c r="G2695" t="s">
        <v>2704</v>
      </c>
      <c r="H2695" t="s">
        <v>198</v>
      </c>
      <c r="I2695" t="s">
        <v>2705</v>
      </c>
      <c r="J2695">
        <v>1988</v>
      </c>
      <c r="K2695">
        <v>4</v>
      </c>
      <c r="L2695">
        <v>20</v>
      </c>
      <c r="M2695" t="s">
        <v>200</v>
      </c>
      <c r="N2695" t="s">
        <v>436</v>
      </c>
      <c r="O2695" t="s">
        <v>202</v>
      </c>
      <c r="P2695" t="s">
        <v>1674</v>
      </c>
    </row>
    <row r="2696" spans="1:16" x14ac:dyDescent="0.25">
      <c r="A2696">
        <v>4337</v>
      </c>
      <c r="B2696" t="s">
        <v>399</v>
      </c>
      <c r="E2696" t="s">
        <v>2918</v>
      </c>
      <c r="F2696" t="s">
        <v>347</v>
      </c>
      <c r="G2696" t="s">
        <v>2704</v>
      </c>
      <c r="H2696" t="s">
        <v>198</v>
      </c>
      <c r="I2696" t="s">
        <v>2705</v>
      </c>
      <c r="J2696">
        <v>1987</v>
      </c>
      <c r="K2696">
        <v>455</v>
      </c>
      <c r="L2696">
        <v>20</v>
      </c>
      <c r="M2696" t="s">
        <v>200</v>
      </c>
      <c r="N2696" t="s">
        <v>401</v>
      </c>
      <c r="O2696" t="s">
        <v>202</v>
      </c>
      <c r="P2696" t="s">
        <v>2919</v>
      </c>
    </row>
    <row r="2697" spans="1:16" x14ac:dyDescent="0.25">
      <c r="A2697">
        <v>4338</v>
      </c>
      <c r="B2697" t="s">
        <v>399</v>
      </c>
      <c r="E2697" t="s">
        <v>2920</v>
      </c>
      <c r="F2697" t="s">
        <v>347</v>
      </c>
      <c r="G2697" t="s">
        <v>2704</v>
      </c>
      <c r="H2697" t="s">
        <v>198</v>
      </c>
      <c r="I2697" t="s">
        <v>2705</v>
      </c>
      <c r="J2697">
        <v>1986</v>
      </c>
      <c r="K2697">
        <v>491</v>
      </c>
      <c r="L2697">
        <v>20</v>
      </c>
      <c r="M2697" t="s">
        <v>200</v>
      </c>
      <c r="N2697" t="s">
        <v>401</v>
      </c>
      <c r="O2697" t="s">
        <v>202</v>
      </c>
      <c r="P2697" t="s">
        <v>2921</v>
      </c>
    </row>
    <row r="2698" spans="1:16" x14ac:dyDescent="0.25">
      <c r="A2698">
        <v>4339</v>
      </c>
      <c r="B2698" t="s">
        <v>399</v>
      </c>
      <c r="E2698" t="s">
        <v>2922</v>
      </c>
      <c r="F2698" t="s">
        <v>347</v>
      </c>
      <c r="G2698" t="s">
        <v>2704</v>
      </c>
      <c r="H2698" t="s">
        <v>198</v>
      </c>
      <c r="I2698" t="s">
        <v>2705</v>
      </c>
      <c r="J2698">
        <v>1985</v>
      </c>
      <c r="K2698">
        <v>2327</v>
      </c>
      <c r="L2698">
        <v>20</v>
      </c>
      <c r="M2698" t="s">
        <v>200</v>
      </c>
      <c r="N2698" t="s">
        <v>401</v>
      </c>
      <c r="O2698" t="s">
        <v>202</v>
      </c>
      <c r="P2698" t="s">
        <v>2923</v>
      </c>
    </row>
    <row r="2699" spans="1:16" x14ac:dyDescent="0.25">
      <c r="A2699">
        <v>4340</v>
      </c>
      <c r="B2699" t="s">
        <v>399</v>
      </c>
      <c r="E2699" t="s">
        <v>2924</v>
      </c>
      <c r="F2699" t="s">
        <v>347</v>
      </c>
      <c r="G2699" t="s">
        <v>2704</v>
      </c>
      <c r="H2699" t="s">
        <v>198</v>
      </c>
      <c r="I2699" t="s">
        <v>2705</v>
      </c>
      <c r="J2699">
        <v>1984</v>
      </c>
      <c r="K2699">
        <v>649</v>
      </c>
      <c r="L2699">
        <v>20</v>
      </c>
      <c r="M2699" t="s">
        <v>200</v>
      </c>
      <c r="N2699" t="s">
        <v>401</v>
      </c>
      <c r="O2699" t="s">
        <v>202</v>
      </c>
      <c r="P2699" t="s">
        <v>2925</v>
      </c>
    </row>
    <row r="2700" spans="1:16" x14ac:dyDescent="0.25">
      <c r="A2700">
        <v>4341</v>
      </c>
      <c r="B2700" t="s">
        <v>399</v>
      </c>
      <c r="E2700" t="s">
        <v>2926</v>
      </c>
      <c r="F2700" t="s">
        <v>347</v>
      </c>
      <c r="G2700" t="s">
        <v>2704</v>
      </c>
      <c r="H2700" t="s">
        <v>198</v>
      </c>
      <c r="I2700" t="s">
        <v>2705</v>
      </c>
      <c r="J2700">
        <v>1984</v>
      </c>
      <c r="K2700">
        <v>3188</v>
      </c>
      <c r="L2700">
        <v>20</v>
      </c>
      <c r="M2700" t="s">
        <v>200</v>
      </c>
      <c r="N2700" t="s">
        <v>401</v>
      </c>
      <c r="O2700" t="s">
        <v>202</v>
      </c>
      <c r="P2700" t="s">
        <v>2927</v>
      </c>
    </row>
    <row r="2701" spans="1:16" x14ac:dyDescent="0.25">
      <c r="A2701">
        <v>4342</v>
      </c>
      <c r="B2701" t="s">
        <v>399</v>
      </c>
      <c r="E2701" t="s">
        <v>2928</v>
      </c>
      <c r="F2701" t="s">
        <v>347</v>
      </c>
      <c r="G2701" t="s">
        <v>2704</v>
      </c>
      <c r="H2701" t="s">
        <v>198</v>
      </c>
      <c r="I2701" t="s">
        <v>2705</v>
      </c>
      <c r="J2701">
        <v>1983</v>
      </c>
      <c r="K2701">
        <v>3778</v>
      </c>
      <c r="L2701">
        <v>20</v>
      </c>
      <c r="M2701" t="s">
        <v>200</v>
      </c>
      <c r="N2701" t="s">
        <v>401</v>
      </c>
      <c r="O2701" t="s">
        <v>202</v>
      </c>
      <c r="P2701" t="s">
        <v>2929</v>
      </c>
    </row>
    <row r="2702" spans="1:16" x14ac:dyDescent="0.25">
      <c r="A2702">
        <v>4343</v>
      </c>
      <c r="B2702" t="s">
        <v>399</v>
      </c>
      <c r="E2702" t="s">
        <v>2930</v>
      </c>
      <c r="F2702" t="s">
        <v>347</v>
      </c>
      <c r="G2702" t="s">
        <v>2704</v>
      </c>
      <c r="H2702" t="s">
        <v>198</v>
      </c>
      <c r="I2702" t="s">
        <v>2705</v>
      </c>
      <c r="J2702">
        <v>1990</v>
      </c>
      <c r="K2702">
        <v>338</v>
      </c>
      <c r="L2702">
        <v>20</v>
      </c>
      <c r="M2702" t="s">
        <v>200</v>
      </c>
      <c r="N2702" t="s">
        <v>401</v>
      </c>
      <c r="O2702" t="s">
        <v>202</v>
      </c>
      <c r="P2702" t="s">
        <v>2931</v>
      </c>
    </row>
    <row r="2703" spans="1:16" x14ac:dyDescent="0.25">
      <c r="A2703">
        <v>4344</v>
      </c>
      <c r="B2703" t="s">
        <v>399</v>
      </c>
      <c r="E2703" t="s">
        <v>2932</v>
      </c>
      <c r="F2703" t="s">
        <v>347</v>
      </c>
      <c r="G2703" t="s">
        <v>2704</v>
      </c>
      <c r="H2703" t="s">
        <v>198</v>
      </c>
      <c r="I2703" t="s">
        <v>2705</v>
      </c>
      <c r="J2703">
        <v>1983</v>
      </c>
      <c r="K2703">
        <v>10</v>
      </c>
      <c r="L2703">
        <v>20</v>
      </c>
      <c r="M2703" t="s">
        <v>200</v>
      </c>
      <c r="N2703" t="s">
        <v>2621</v>
      </c>
      <c r="O2703" t="s">
        <v>202</v>
      </c>
      <c r="P2703" t="s">
        <v>2933</v>
      </c>
    </row>
    <row r="2704" spans="1:16" x14ac:dyDescent="0.25">
      <c r="A2704">
        <v>4345</v>
      </c>
      <c r="B2704" t="s">
        <v>425</v>
      </c>
      <c r="E2704" t="s">
        <v>2934</v>
      </c>
      <c r="F2704" t="s">
        <v>347</v>
      </c>
      <c r="G2704" t="s">
        <v>2704</v>
      </c>
      <c r="H2704" t="s">
        <v>198</v>
      </c>
      <c r="I2704" t="s">
        <v>2705</v>
      </c>
      <c r="J2704">
        <v>1983</v>
      </c>
      <c r="K2704">
        <v>29</v>
      </c>
      <c r="L2704">
        <v>20</v>
      </c>
      <c r="M2704" t="s">
        <v>200</v>
      </c>
      <c r="N2704" t="s">
        <v>436</v>
      </c>
      <c r="O2704" t="s">
        <v>202</v>
      </c>
      <c r="P2704" t="s">
        <v>1674</v>
      </c>
    </row>
    <row r="2705" spans="1:16" x14ac:dyDescent="0.25">
      <c r="A2705">
        <v>4346</v>
      </c>
      <c r="B2705" t="s">
        <v>425</v>
      </c>
      <c r="E2705" t="s">
        <v>2935</v>
      </c>
      <c r="F2705" t="s">
        <v>347</v>
      </c>
      <c r="G2705" t="s">
        <v>2704</v>
      </c>
      <c r="H2705" t="s">
        <v>198</v>
      </c>
      <c r="I2705" t="s">
        <v>2705</v>
      </c>
      <c r="J2705">
        <v>1983</v>
      </c>
      <c r="K2705">
        <v>11</v>
      </c>
      <c r="L2705">
        <v>20</v>
      </c>
      <c r="M2705" t="s">
        <v>200</v>
      </c>
      <c r="N2705" t="s">
        <v>436</v>
      </c>
      <c r="O2705" t="s">
        <v>202</v>
      </c>
      <c r="P2705" t="s">
        <v>1674</v>
      </c>
    </row>
    <row r="2706" spans="1:16" x14ac:dyDescent="0.25">
      <c r="A2706">
        <v>4347</v>
      </c>
      <c r="B2706" t="s">
        <v>399</v>
      </c>
      <c r="E2706" t="s">
        <v>2918</v>
      </c>
      <c r="F2706" t="s">
        <v>347</v>
      </c>
      <c r="G2706" t="s">
        <v>2704</v>
      </c>
      <c r="H2706" t="s">
        <v>198</v>
      </c>
      <c r="I2706" t="s">
        <v>2705</v>
      </c>
      <c r="J2706">
        <v>1982</v>
      </c>
      <c r="K2706">
        <v>4516</v>
      </c>
      <c r="L2706">
        <v>20</v>
      </c>
      <c r="M2706" t="s">
        <v>200</v>
      </c>
      <c r="N2706" t="s">
        <v>401</v>
      </c>
      <c r="O2706" t="s">
        <v>202</v>
      </c>
      <c r="P2706" t="s">
        <v>2936</v>
      </c>
    </row>
    <row r="2707" spans="1:16" x14ac:dyDescent="0.25">
      <c r="A2707">
        <v>4348</v>
      </c>
      <c r="B2707" t="s">
        <v>399</v>
      </c>
      <c r="E2707" t="s">
        <v>2918</v>
      </c>
      <c r="F2707" t="s">
        <v>347</v>
      </c>
      <c r="G2707" t="s">
        <v>2704</v>
      </c>
      <c r="H2707" t="s">
        <v>198</v>
      </c>
      <c r="I2707" t="s">
        <v>2705</v>
      </c>
      <c r="J2707">
        <v>1981</v>
      </c>
      <c r="K2707">
        <v>3043</v>
      </c>
      <c r="L2707">
        <v>20</v>
      </c>
      <c r="M2707" t="s">
        <v>200</v>
      </c>
      <c r="N2707" t="s">
        <v>401</v>
      </c>
      <c r="O2707" t="s">
        <v>202</v>
      </c>
      <c r="P2707" t="s">
        <v>2937</v>
      </c>
    </row>
    <row r="2708" spans="1:16" x14ac:dyDescent="0.25">
      <c r="A2708">
        <v>4349</v>
      </c>
      <c r="B2708" t="s">
        <v>399</v>
      </c>
      <c r="E2708" t="s">
        <v>2938</v>
      </c>
      <c r="F2708" t="s">
        <v>347</v>
      </c>
      <c r="G2708" t="s">
        <v>2704</v>
      </c>
      <c r="H2708" t="s">
        <v>198</v>
      </c>
      <c r="I2708" t="s">
        <v>2705</v>
      </c>
      <c r="J2708">
        <v>1968</v>
      </c>
      <c r="K2708">
        <v>535</v>
      </c>
      <c r="L2708">
        <v>20</v>
      </c>
      <c r="M2708" t="s">
        <v>200</v>
      </c>
      <c r="N2708" t="s">
        <v>401</v>
      </c>
      <c r="O2708" t="s">
        <v>202</v>
      </c>
      <c r="P2708" t="s">
        <v>2939</v>
      </c>
    </row>
    <row r="2709" spans="1:16" x14ac:dyDescent="0.25">
      <c r="A2709">
        <v>4350</v>
      </c>
      <c r="B2709" t="s">
        <v>399</v>
      </c>
      <c r="E2709" t="s">
        <v>2940</v>
      </c>
      <c r="F2709" t="s">
        <v>347</v>
      </c>
      <c r="G2709" t="s">
        <v>2704</v>
      </c>
      <c r="H2709" t="s">
        <v>198</v>
      </c>
      <c r="I2709" t="s">
        <v>2705</v>
      </c>
      <c r="J2709">
        <v>1968</v>
      </c>
      <c r="K2709">
        <v>208</v>
      </c>
      <c r="L2709">
        <v>20</v>
      </c>
      <c r="M2709" t="s">
        <v>200</v>
      </c>
      <c r="N2709" t="s">
        <v>401</v>
      </c>
      <c r="O2709" t="s">
        <v>202</v>
      </c>
      <c r="P2709" t="s">
        <v>2941</v>
      </c>
    </row>
    <row r="2710" spans="1:16" x14ac:dyDescent="0.25">
      <c r="A2710">
        <v>4351</v>
      </c>
      <c r="B2710" t="s">
        <v>399</v>
      </c>
      <c r="E2710" t="s">
        <v>2942</v>
      </c>
      <c r="F2710" t="s">
        <v>347</v>
      </c>
      <c r="G2710" t="s">
        <v>2704</v>
      </c>
      <c r="H2710" t="s">
        <v>198</v>
      </c>
      <c r="I2710" t="s">
        <v>2705</v>
      </c>
      <c r="J2710">
        <v>1995</v>
      </c>
      <c r="K2710">
        <v>160069</v>
      </c>
      <c r="L2710">
        <v>20</v>
      </c>
      <c r="M2710" t="s">
        <v>200</v>
      </c>
      <c r="N2710" t="s">
        <v>401</v>
      </c>
      <c r="O2710" t="s">
        <v>202</v>
      </c>
      <c r="P2710" t="s">
        <v>2943</v>
      </c>
    </row>
    <row r="2711" spans="1:16" x14ac:dyDescent="0.25">
      <c r="A2711">
        <v>4352</v>
      </c>
      <c r="B2711" t="s">
        <v>360</v>
      </c>
      <c r="E2711" t="s">
        <v>2944</v>
      </c>
      <c r="F2711" t="s">
        <v>347</v>
      </c>
      <c r="G2711" t="s">
        <v>2704</v>
      </c>
      <c r="H2711" t="s">
        <v>198</v>
      </c>
      <c r="I2711" t="s">
        <v>2705</v>
      </c>
      <c r="J2711">
        <v>1981</v>
      </c>
      <c r="K2711">
        <v>93935</v>
      </c>
      <c r="L2711">
        <v>20</v>
      </c>
      <c r="M2711" t="s">
        <v>200</v>
      </c>
      <c r="N2711" t="s">
        <v>467</v>
      </c>
      <c r="O2711" t="s">
        <v>202</v>
      </c>
      <c r="P2711" t="s">
        <v>365</v>
      </c>
    </row>
    <row r="2712" spans="1:16" x14ac:dyDescent="0.25">
      <c r="A2712">
        <v>4353</v>
      </c>
      <c r="B2712" t="s">
        <v>360</v>
      </c>
      <c r="E2712" t="s">
        <v>2945</v>
      </c>
      <c r="F2712" t="s">
        <v>347</v>
      </c>
      <c r="G2712" t="s">
        <v>2704</v>
      </c>
      <c r="H2712" t="s">
        <v>198</v>
      </c>
      <c r="I2712" t="s">
        <v>2705</v>
      </c>
      <c r="J2712">
        <v>1978</v>
      </c>
      <c r="K2712">
        <v>17079</v>
      </c>
      <c r="L2712">
        <v>20</v>
      </c>
      <c r="M2712" t="s">
        <v>200</v>
      </c>
      <c r="N2712" t="s">
        <v>467</v>
      </c>
      <c r="O2712" t="s">
        <v>202</v>
      </c>
      <c r="P2712" t="s">
        <v>365</v>
      </c>
    </row>
    <row r="2713" spans="1:16" x14ac:dyDescent="0.25">
      <c r="A2713">
        <v>4354</v>
      </c>
      <c r="B2713" t="s">
        <v>360</v>
      </c>
      <c r="E2713" t="s">
        <v>2946</v>
      </c>
      <c r="F2713" t="s">
        <v>347</v>
      </c>
      <c r="G2713" t="s">
        <v>2704</v>
      </c>
      <c r="H2713" t="s">
        <v>198</v>
      </c>
      <c r="I2713" t="s">
        <v>2705</v>
      </c>
      <c r="J2713">
        <v>1964</v>
      </c>
      <c r="K2713">
        <v>15799</v>
      </c>
      <c r="L2713">
        <v>20</v>
      </c>
      <c r="M2713" t="s">
        <v>200</v>
      </c>
      <c r="N2713" t="s">
        <v>467</v>
      </c>
      <c r="O2713" t="s">
        <v>202</v>
      </c>
      <c r="P2713" t="s">
        <v>365</v>
      </c>
    </row>
    <row r="2714" spans="1:16" x14ac:dyDescent="0.25">
      <c r="A2714">
        <v>4355</v>
      </c>
      <c r="B2714" t="s">
        <v>360</v>
      </c>
      <c r="E2714" t="s">
        <v>2947</v>
      </c>
      <c r="F2714" t="s">
        <v>347</v>
      </c>
      <c r="G2714" t="s">
        <v>2704</v>
      </c>
      <c r="H2714" t="s">
        <v>198</v>
      </c>
      <c r="I2714" t="s">
        <v>2705</v>
      </c>
      <c r="J2714">
        <v>1985</v>
      </c>
      <c r="K2714">
        <v>21752</v>
      </c>
      <c r="L2714">
        <v>20</v>
      </c>
      <c r="M2714" t="s">
        <v>200</v>
      </c>
      <c r="N2714" t="s">
        <v>467</v>
      </c>
      <c r="O2714" t="s">
        <v>202</v>
      </c>
      <c r="P2714" t="s">
        <v>365</v>
      </c>
    </row>
    <row r="2715" spans="1:16" x14ac:dyDescent="0.25">
      <c r="A2715">
        <v>4356</v>
      </c>
      <c r="B2715" t="s">
        <v>360</v>
      </c>
      <c r="E2715" t="s">
        <v>2948</v>
      </c>
      <c r="F2715" t="s">
        <v>347</v>
      </c>
      <c r="G2715" t="s">
        <v>2704</v>
      </c>
      <c r="H2715" t="s">
        <v>198</v>
      </c>
      <c r="I2715" t="s">
        <v>2705</v>
      </c>
      <c r="J2715">
        <v>1966</v>
      </c>
      <c r="K2715">
        <v>2128</v>
      </c>
      <c r="L2715">
        <v>20</v>
      </c>
      <c r="M2715" t="s">
        <v>200</v>
      </c>
      <c r="N2715" t="s">
        <v>467</v>
      </c>
      <c r="O2715" t="s">
        <v>202</v>
      </c>
      <c r="P2715" t="s">
        <v>365</v>
      </c>
    </row>
    <row r="2716" spans="1:16" x14ac:dyDescent="0.25">
      <c r="A2716">
        <v>4357</v>
      </c>
      <c r="B2716" t="s">
        <v>360</v>
      </c>
      <c r="E2716" t="s">
        <v>2949</v>
      </c>
      <c r="F2716" t="s">
        <v>347</v>
      </c>
      <c r="G2716" t="s">
        <v>2704</v>
      </c>
      <c r="H2716" t="s">
        <v>198</v>
      </c>
      <c r="I2716" t="s">
        <v>2705</v>
      </c>
      <c r="J2716">
        <v>1979</v>
      </c>
      <c r="K2716">
        <v>14767</v>
      </c>
      <c r="L2716">
        <v>20</v>
      </c>
      <c r="M2716" t="s">
        <v>200</v>
      </c>
      <c r="N2716" t="s">
        <v>467</v>
      </c>
      <c r="O2716" t="s">
        <v>202</v>
      </c>
      <c r="P2716" t="s">
        <v>365</v>
      </c>
    </row>
    <row r="2717" spans="1:16" x14ac:dyDescent="0.25">
      <c r="A2717">
        <v>4358</v>
      </c>
      <c r="B2717" t="s">
        <v>360</v>
      </c>
      <c r="E2717" t="s">
        <v>2950</v>
      </c>
      <c r="F2717" t="s">
        <v>347</v>
      </c>
      <c r="G2717" t="s">
        <v>2704</v>
      </c>
      <c r="H2717" t="s">
        <v>198</v>
      </c>
      <c r="I2717" t="s">
        <v>2705</v>
      </c>
      <c r="J2717">
        <v>1979</v>
      </c>
      <c r="K2717">
        <v>9287</v>
      </c>
      <c r="L2717">
        <v>20</v>
      </c>
      <c r="M2717" t="s">
        <v>200</v>
      </c>
      <c r="N2717" t="s">
        <v>467</v>
      </c>
      <c r="O2717" t="s">
        <v>202</v>
      </c>
      <c r="P2717" t="s">
        <v>365</v>
      </c>
    </row>
    <row r="2718" spans="1:16" x14ac:dyDescent="0.25">
      <c r="A2718">
        <v>4359</v>
      </c>
      <c r="B2718" t="s">
        <v>360</v>
      </c>
      <c r="E2718" t="s">
        <v>2951</v>
      </c>
      <c r="F2718" t="s">
        <v>347</v>
      </c>
      <c r="G2718" t="s">
        <v>2704</v>
      </c>
      <c r="H2718" t="s">
        <v>198</v>
      </c>
      <c r="I2718" t="s">
        <v>2705</v>
      </c>
      <c r="J2718">
        <v>1979</v>
      </c>
      <c r="K2718">
        <v>17011</v>
      </c>
      <c r="L2718">
        <v>20</v>
      </c>
      <c r="M2718" t="s">
        <v>200</v>
      </c>
      <c r="N2718" t="s">
        <v>467</v>
      </c>
      <c r="O2718" t="s">
        <v>202</v>
      </c>
      <c r="P2718" t="s">
        <v>365</v>
      </c>
    </row>
    <row r="2719" spans="1:16" x14ac:dyDescent="0.25">
      <c r="A2719">
        <v>4360</v>
      </c>
      <c r="B2719" t="s">
        <v>360</v>
      </c>
      <c r="E2719" t="s">
        <v>2952</v>
      </c>
      <c r="F2719" t="s">
        <v>347</v>
      </c>
      <c r="G2719" t="s">
        <v>2704</v>
      </c>
      <c r="H2719" t="s">
        <v>198</v>
      </c>
      <c r="I2719" t="s">
        <v>2705</v>
      </c>
      <c r="J2719">
        <v>1980</v>
      </c>
      <c r="K2719">
        <v>5348</v>
      </c>
      <c r="L2719">
        <v>20</v>
      </c>
      <c r="M2719" t="s">
        <v>200</v>
      </c>
      <c r="N2719" t="s">
        <v>467</v>
      </c>
      <c r="O2719" t="s">
        <v>202</v>
      </c>
      <c r="P2719" t="s">
        <v>365</v>
      </c>
    </row>
    <row r="2720" spans="1:16" x14ac:dyDescent="0.25">
      <c r="A2720">
        <v>4361</v>
      </c>
      <c r="B2720" t="s">
        <v>360</v>
      </c>
      <c r="E2720" t="s">
        <v>2953</v>
      </c>
      <c r="F2720" t="s">
        <v>347</v>
      </c>
      <c r="G2720" t="s">
        <v>2704</v>
      </c>
      <c r="H2720" t="s">
        <v>198</v>
      </c>
      <c r="I2720" t="s">
        <v>2705</v>
      </c>
      <c r="J2720">
        <v>1981</v>
      </c>
      <c r="K2720">
        <v>31122</v>
      </c>
      <c r="L2720">
        <v>20</v>
      </c>
      <c r="M2720" t="s">
        <v>200</v>
      </c>
      <c r="N2720" t="s">
        <v>467</v>
      </c>
      <c r="O2720" t="s">
        <v>202</v>
      </c>
      <c r="P2720" t="s">
        <v>365</v>
      </c>
    </row>
    <row r="2721" spans="1:16" x14ac:dyDescent="0.25">
      <c r="A2721">
        <v>4362</v>
      </c>
      <c r="B2721" t="s">
        <v>360</v>
      </c>
      <c r="E2721" t="s">
        <v>2954</v>
      </c>
      <c r="F2721" t="s">
        <v>347</v>
      </c>
      <c r="G2721" t="s">
        <v>2704</v>
      </c>
      <c r="H2721" t="s">
        <v>198</v>
      </c>
      <c r="I2721" t="s">
        <v>2705</v>
      </c>
      <c r="J2721">
        <v>1983</v>
      </c>
      <c r="K2721">
        <v>21009</v>
      </c>
      <c r="L2721">
        <v>20</v>
      </c>
      <c r="M2721" t="s">
        <v>200</v>
      </c>
      <c r="N2721" t="s">
        <v>467</v>
      </c>
      <c r="O2721" t="s">
        <v>202</v>
      </c>
      <c r="P2721" t="s">
        <v>365</v>
      </c>
    </row>
    <row r="2722" spans="1:16" x14ac:dyDescent="0.25">
      <c r="A2722">
        <v>4363</v>
      </c>
      <c r="B2722" t="s">
        <v>360</v>
      </c>
      <c r="E2722" t="s">
        <v>2955</v>
      </c>
      <c r="F2722" t="s">
        <v>347</v>
      </c>
      <c r="G2722" t="s">
        <v>2704</v>
      </c>
      <c r="H2722" t="s">
        <v>198</v>
      </c>
      <c r="I2722" t="s">
        <v>2705</v>
      </c>
      <c r="J2722">
        <v>1984</v>
      </c>
      <c r="K2722">
        <v>13197</v>
      </c>
      <c r="L2722">
        <v>20</v>
      </c>
      <c r="M2722" t="s">
        <v>200</v>
      </c>
      <c r="N2722" t="s">
        <v>467</v>
      </c>
      <c r="O2722" t="s">
        <v>202</v>
      </c>
      <c r="P2722" t="s">
        <v>365</v>
      </c>
    </row>
    <row r="2723" spans="1:16" x14ac:dyDescent="0.25">
      <c r="A2723">
        <v>4364</v>
      </c>
      <c r="B2723" t="s">
        <v>360</v>
      </c>
      <c r="E2723" t="s">
        <v>2956</v>
      </c>
      <c r="F2723" t="s">
        <v>347</v>
      </c>
      <c r="G2723" t="s">
        <v>2704</v>
      </c>
      <c r="H2723" t="s">
        <v>198</v>
      </c>
      <c r="I2723" t="s">
        <v>2705</v>
      </c>
      <c r="J2723">
        <v>1984</v>
      </c>
      <c r="K2723">
        <v>6900</v>
      </c>
      <c r="L2723">
        <v>20</v>
      </c>
      <c r="M2723" t="s">
        <v>200</v>
      </c>
      <c r="N2723" t="s">
        <v>467</v>
      </c>
      <c r="O2723" t="s">
        <v>202</v>
      </c>
      <c r="P2723" t="s">
        <v>365</v>
      </c>
    </row>
    <row r="2724" spans="1:16" x14ac:dyDescent="0.25">
      <c r="A2724">
        <v>4365</v>
      </c>
      <c r="B2724" t="s">
        <v>360</v>
      </c>
      <c r="E2724" t="s">
        <v>2957</v>
      </c>
      <c r="F2724" t="s">
        <v>347</v>
      </c>
      <c r="G2724" t="s">
        <v>2704</v>
      </c>
      <c r="H2724" t="s">
        <v>198</v>
      </c>
      <c r="I2724" t="s">
        <v>2705</v>
      </c>
      <c r="J2724">
        <v>1988</v>
      </c>
      <c r="K2724">
        <v>45001</v>
      </c>
      <c r="L2724">
        <v>20</v>
      </c>
      <c r="M2724" t="s">
        <v>200</v>
      </c>
      <c r="N2724" t="s">
        <v>467</v>
      </c>
      <c r="O2724" t="s">
        <v>202</v>
      </c>
      <c r="P2724" t="s">
        <v>365</v>
      </c>
    </row>
    <row r="2725" spans="1:16" x14ac:dyDescent="0.25">
      <c r="A2725">
        <v>4366</v>
      </c>
      <c r="B2725" t="s">
        <v>360</v>
      </c>
      <c r="E2725" t="s">
        <v>2958</v>
      </c>
      <c r="F2725" t="s">
        <v>347</v>
      </c>
      <c r="G2725" t="s">
        <v>2704</v>
      </c>
      <c r="H2725" t="s">
        <v>198</v>
      </c>
      <c r="I2725" t="s">
        <v>2705</v>
      </c>
      <c r="J2725">
        <v>1964</v>
      </c>
      <c r="K2725">
        <v>17473</v>
      </c>
      <c r="L2725">
        <v>20</v>
      </c>
      <c r="M2725" t="s">
        <v>200</v>
      </c>
      <c r="N2725" t="s">
        <v>467</v>
      </c>
      <c r="O2725" t="s">
        <v>202</v>
      </c>
      <c r="P2725" t="s">
        <v>365</v>
      </c>
    </row>
    <row r="2726" spans="1:16" x14ac:dyDescent="0.25">
      <c r="A2726">
        <v>4367</v>
      </c>
      <c r="B2726" t="s">
        <v>360</v>
      </c>
      <c r="E2726" t="s">
        <v>2959</v>
      </c>
      <c r="F2726" t="s">
        <v>347</v>
      </c>
      <c r="G2726" t="s">
        <v>2704</v>
      </c>
      <c r="H2726" t="s">
        <v>198</v>
      </c>
      <c r="I2726" t="s">
        <v>2705</v>
      </c>
      <c r="J2726">
        <v>1964</v>
      </c>
      <c r="K2726">
        <v>1275</v>
      </c>
      <c r="L2726">
        <v>20</v>
      </c>
      <c r="M2726" t="s">
        <v>200</v>
      </c>
      <c r="N2726" t="s">
        <v>467</v>
      </c>
      <c r="O2726" t="s">
        <v>202</v>
      </c>
      <c r="P2726" t="s">
        <v>365</v>
      </c>
    </row>
    <row r="2727" spans="1:16" x14ac:dyDescent="0.25">
      <c r="A2727">
        <v>4368</v>
      </c>
      <c r="B2727" t="s">
        <v>360</v>
      </c>
      <c r="E2727" t="s">
        <v>2960</v>
      </c>
      <c r="F2727" t="s">
        <v>347</v>
      </c>
      <c r="G2727" t="s">
        <v>2704</v>
      </c>
      <c r="H2727" t="s">
        <v>198</v>
      </c>
      <c r="I2727" t="s">
        <v>2705</v>
      </c>
      <c r="J2727">
        <v>1964</v>
      </c>
      <c r="K2727">
        <v>5755</v>
      </c>
      <c r="L2727">
        <v>20</v>
      </c>
      <c r="M2727" t="s">
        <v>200</v>
      </c>
      <c r="N2727" t="s">
        <v>467</v>
      </c>
      <c r="O2727" t="s">
        <v>202</v>
      </c>
      <c r="P2727" t="s">
        <v>365</v>
      </c>
    </row>
    <row r="2728" spans="1:16" x14ac:dyDescent="0.25">
      <c r="A2728">
        <v>4369</v>
      </c>
      <c r="B2728" t="s">
        <v>360</v>
      </c>
      <c r="E2728" t="s">
        <v>2961</v>
      </c>
      <c r="F2728" t="s">
        <v>347</v>
      </c>
      <c r="G2728" t="s">
        <v>2704</v>
      </c>
      <c r="H2728" t="s">
        <v>198</v>
      </c>
      <c r="I2728" t="s">
        <v>2705</v>
      </c>
      <c r="J2728">
        <v>1982</v>
      </c>
      <c r="K2728">
        <v>7619</v>
      </c>
      <c r="L2728">
        <v>20</v>
      </c>
      <c r="M2728" t="s">
        <v>200</v>
      </c>
      <c r="N2728" t="s">
        <v>467</v>
      </c>
      <c r="O2728" t="s">
        <v>202</v>
      </c>
      <c r="P2728" t="s">
        <v>365</v>
      </c>
    </row>
    <row r="2729" spans="1:16" x14ac:dyDescent="0.25">
      <c r="A2729">
        <v>4370</v>
      </c>
      <c r="B2729" t="s">
        <v>425</v>
      </c>
      <c r="E2729" t="s">
        <v>2962</v>
      </c>
      <c r="F2729" t="s">
        <v>347</v>
      </c>
      <c r="G2729" t="s">
        <v>2704</v>
      </c>
      <c r="H2729" t="s">
        <v>198</v>
      </c>
      <c r="I2729" t="s">
        <v>2705</v>
      </c>
      <c r="J2729">
        <v>1987</v>
      </c>
      <c r="K2729">
        <v>0</v>
      </c>
      <c r="L2729">
        <v>20</v>
      </c>
      <c r="M2729" t="s">
        <v>200</v>
      </c>
      <c r="N2729" t="s">
        <v>383</v>
      </c>
      <c r="O2729" t="s">
        <v>202</v>
      </c>
      <c r="P2729" t="s">
        <v>2963</v>
      </c>
    </row>
    <row r="2730" spans="1:16" x14ac:dyDescent="0.25">
      <c r="A2730">
        <v>4371</v>
      </c>
      <c r="B2730" t="s">
        <v>425</v>
      </c>
      <c r="E2730" t="s">
        <v>2962</v>
      </c>
      <c r="F2730" t="s">
        <v>347</v>
      </c>
      <c r="G2730" t="s">
        <v>2704</v>
      </c>
      <c r="H2730" t="s">
        <v>198</v>
      </c>
      <c r="I2730" t="s">
        <v>2705</v>
      </c>
      <c r="J2730">
        <v>1987</v>
      </c>
      <c r="K2730">
        <v>0</v>
      </c>
      <c r="L2730">
        <v>20</v>
      </c>
      <c r="M2730" t="s">
        <v>200</v>
      </c>
      <c r="N2730" t="s">
        <v>383</v>
      </c>
      <c r="O2730" t="s">
        <v>202</v>
      </c>
      <c r="P2730" t="s">
        <v>2963</v>
      </c>
    </row>
    <row r="2731" spans="1:16" x14ac:dyDescent="0.25">
      <c r="A2731">
        <v>4372</v>
      </c>
      <c r="B2731" t="s">
        <v>360</v>
      </c>
      <c r="E2731" t="s">
        <v>2964</v>
      </c>
      <c r="F2731" t="s">
        <v>347</v>
      </c>
      <c r="G2731" t="s">
        <v>2704</v>
      </c>
      <c r="H2731" t="s">
        <v>198</v>
      </c>
      <c r="I2731" t="s">
        <v>2705</v>
      </c>
      <c r="J2731">
        <v>1966</v>
      </c>
      <c r="K2731">
        <v>53</v>
      </c>
      <c r="L2731">
        <v>20</v>
      </c>
      <c r="M2731" t="s">
        <v>200</v>
      </c>
      <c r="N2731" t="s">
        <v>364</v>
      </c>
      <c r="O2731" t="s">
        <v>202</v>
      </c>
      <c r="P2731" t="s">
        <v>365</v>
      </c>
    </row>
    <row r="2732" spans="1:16" x14ac:dyDescent="0.25">
      <c r="A2732">
        <v>4373</v>
      </c>
      <c r="B2732" t="s">
        <v>425</v>
      </c>
      <c r="E2732" t="s">
        <v>2965</v>
      </c>
      <c r="F2732" t="s">
        <v>347</v>
      </c>
      <c r="G2732" t="s">
        <v>2704</v>
      </c>
      <c r="H2732" t="s">
        <v>198</v>
      </c>
      <c r="I2732" t="s">
        <v>2705</v>
      </c>
      <c r="J2732">
        <v>1979</v>
      </c>
      <c r="K2732">
        <v>0</v>
      </c>
      <c r="L2732">
        <v>20</v>
      </c>
      <c r="M2732" t="s">
        <v>200</v>
      </c>
      <c r="N2732" t="s">
        <v>383</v>
      </c>
      <c r="O2732" t="s">
        <v>202</v>
      </c>
      <c r="P2732" t="s">
        <v>1674</v>
      </c>
    </row>
    <row r="2733" spans="1:16" x14ac:dyDescent="0.25">
      <c r="A2733">
        <v>4374</v>
      </c>
      <c r="B2733" t="s">
        <v>399</v>
      </c>
      <c r="E2733" t="s">
        <v>2966</v>
      </c>
      <c r="F2733" t="s">
        <v>347</v>
      </c>
      <c r="G2733" t="s">
        <v>2704</v>
      </c>
      <c r="H2733" t="s">
        <v>198</v>
      </c>
      <c r="I2733" t="s">
        <v>2705</v>
      </c>
      <c r="J2733">
        <v>1968</v>
      </c>
      <c r="K2733">
        <v>109</v>
      </c>
      <c r="L2733">
        <v>20</v>
      </c>
      <c r="M2733" t="s">
        <v>200</v>
      </c>
      <c r="N2733" t="s">
        <v>1097</v>
      </c>
      <c r="O2733" t="s">
        <v>202</v>
      </c>
      <c r="P2733" t="s">
        <v>2967</v>
      </c>
    </row>
    <row r="2734" spans="1:16" x14ac:dyDescent="0.25">
      <c r="A2734">
        <v>4375</v>
      </c>
      <c r="B2734" t="s">
        <v>360</v>
      </c>
      <c r="E2734" t="s">
        <v>2968</v>
      </c>
      <c r="F2734" t="s">
        <v>347</v>
      </c>
      <c r="G2734" t="s">
        <v>2704</v>
      </c>
      <c r="H2734" t="s">
        <v>198</v>
      </c>
      <c r="I2734" t="s">
        <v>2705</v>
      </c>
      <c r="J2734">
        <v>1980</v>
      </c>
      <c r="K2734">
        <v>267868</v>
      </c>
      <c r="L2734">
        <v>20</v>
      </c>
      <c r="M2734" t="s">
        <v>200</v>
      </c>
      <c r="N2734" t="s">
        <v>364</v>
      </c>
      <c r="O2734" t="s">
        <v>202</v>
      </c>
      <c r="P2734" t="s">
        <v>365</v>
      </c>
    </row>
    <row r="2735" spans="1:16" x14ac:dyDescent="0.25">
      <c r="A2735">
        <v>4376</v>
      </c>
      <c r="B2735" t="s">
        <v>360</v>
      </c>
      <c r="E2735" t="s">
        <v>2969</v>
      </c>
      <c r="F2735" t="s">
        <v>347</v>
      </c>
      <c r="G2735" t="s">
        <v>2704</v>
      </c>
      <c r="H2735" t="s">
        <v>198</v>
      </c>
      <c r="I2735" t="s">
        <v>2705</v>
      </c>
      <c r="J2735">
        <v>1962</v>
      </c>
      <c r="K2735">
        <v>2166</v>
      </c>
      <c r="L2735">
        <v>20</v>
      </c>
      <c r="M2735" t="s">
        <v>200</v>
      </c>
      <c r="N2735" t="s">
        <v>467</v>
      </c>
      <c r="O2735" t="s">
        <v>202</v>
      </c>
      <c r="P2735" t="s">
        <v>365</v>
      </c>
    </row>
    <row r="2736" spans="1:16" x14ac:dyDescent="0.25">
      <c r="A2736">
        <v>4377</v>
      </c>
      <c r="B2736" t="s">
        <v>360</v>
      </c>
      <c r="E2736" t="s">
        <v>2970</v>
      </c>
      <c r="F2736" t="s">
        <v>347</v>
      </c>
      <c r="G2736" t="s">
        <v>2704</v>
      </c>
      <c r="H2736" t="s">
        <v>198</v>
      </c>
      <c r="I2736" t="s">
        <v>2705</v>
      </c>
      <c r="J2736">
        <v>1971</v>
      </c>
      <c r="K2736">
        <v>89165</v>
      </c>
      <c r="L2736">
        <v>20</v>
      </c>
      <c r="M2736" t="s">
        <v>200</v>
      </c>
      <c r="N2736" t="s">
        <v>467</v>
      </c>
      <c r="O2736" t="s">
        <v>202</v>
      </c>
      <c r="P2736" t="s">
        <v>365</v>
      </c>
    </row>
    <row r="2737" spans="1:16" x14ac:dyDescent="0.25">
      <c r="A2737">
        <v>4378</v>
      </c>
      <c r="B2737" t="s">
        <v>360</v>
      </c>
      <c r="E2737" t="s">
        <v>2971</v>
      </c>
      <c r="F2737" t="s">
        <v>347</v>
      </c>
      <c r="G2737" t="s">
        <v>2704</v>
      </c>
      <c r="H2737" t="s">
        <v>198</v>
      </c>
      <c r="I2737" t="s">
        <v>2705</v>
      </c>
      <c r="J2737">
        <v>1982</v>
      </c>
      <c r="K2737">
        <v>79398</v>
      </c>
      <c r="L2737">
        <v>20</v>
      </c>
      <c r="M2737" t="s">
        <v>200</v>
      </c>
      <c r="N2737" t="s">
        <v>467</v>
      </c>
      <c r="O2737" t="s">
        <v>202</v>
      </c>
      <c r="P2737" t="s">
        <v>365</v>
      </c>
    </row>
    <row r="2738" spans="1:16" x14ac:dyDescent="0.25">
      <c r="A2738">
        <v>4379</v>
      </c>
      <c r="B2738" t="s">
        <v>360</v>
      </c>
      <c r="E2738" t="s">
        <v>2972</v>
      </c>
      <c r="F2738" t="s">
        <v>347</v>
      </c>
      <c r="G2738" t="s">
        <v>2704</v>
      </c>
      <c r="H2738" t="s">
        <v>198</v>
      </c>
      <c r="I2738" t="s">
        <v>2705</v>
      </c>
      <c r="J2738">
        <v>1982</v>
      </c>
      <c r="K2738">
        <v>226838</v>
      </c>
      <c r="L2738">
        <v>20</v>
      </c>
      <c r="M2738" t="s">
        <v>200</v>
      </c>
      <c r="N2738" t="s">
        <v>467</v>
      </c>
      <c r="O2738" t="s">
        <v>202</v>
      </c>
      <c r="P2738" t="s">
        <v>365</v>
      </c>
    </row>
    <row r="2739" spans="1:16" x14ac:dyDescent="0.25">
      <c r="A2739">
        <v>4380</v>
      </c>
      <c r="B2739" t="s">
        <v>360</v>
      </c>
      <c r="E2739" t="s">
        <v>2973</v>
      </c>
      <c r="F2739" t="s">
        <v>347</v>
      </c>
      <c r="G2739" t="s">
        <v>2704</v>
      </c>
      <c r="H2739" t="s">
        <v>198</v>
      </c>
      <c r="I2739" t="s">
        <v>2705</v>
      </c>
      <c r="J2739">
        <v>1982</v>
      </c>
      <c r="K2739">
        <v>32629</v>
      </c>
      <c r="L2739">
        <v>20</v>
      </c>
      <c r="M2739" t="s">
        <v>200</v>
      </c>
      <c r="N2739" t="s">
        <v>467</v>
      </c>
      <c r="O2739" t="s">
        <v>202</v>
      </c>
      <c r="P2739" t="s">
        <v>365</v>
      </c>
    </row>
    <row r="2740" spans="1:16" x14ac:dyDescent="0.25">
      <c r="A2740">
        <v>4381</v>
      </c>
      <c r="B2740" t="s">
        <v>360</v>
      </c>
      <c r="E2740" t="s">
        <v>2974</v>
      </c>
      <c r="F2740" t="s">
        <v>347</v>
      </c>
      <c r="G2740" t="s">
        <v>2704</v>
      </c>
      <c r="H2740" t="s">
        <v>198</v>
      </c>
      <c r="I2740" t="s">
        <v>2705</v>
      </c>
      <c r="J2740">
        <v>1985</v>
      </c>
      <c r="K2740">
        <v>61376</v>
      </c>
      <c r="L2740">
        <v>20</v>
      </c>
      <c r="M2740" t="s">
        <v>200</v>
      </c>
      <c r="N2740" t="s">
        <v>467</v>
      </c>
      <c r="O2740" t="s">
        <v>202</v>
      </c>
      <c r="P2740" t="s">
        <v>365</v>
      </c>
    </row>
    <row r="2741" spans="1:16" x14ac:dyDescent="0.25">
      <c r="A2741">
        <v>4382</v>
      </c>
      <c r="B2741" t="s">
        <v>360</v>
      </c>
      <c r="E2741" t="s">
        <v>2975</v>
      </c>
      <c r="F2741" t="s">
        <v>347</v>
      </c>
      <c r="G2741" t="s">
        <v>2704</v>
      </c>
      <c r="H2741" t="s">
        <v>198</v>
      </c>
      <c r="I2741" t="s">
        <v>2705</v>
      </c>
      <c r="J2741">
        <v>1986</v>
      </c>
      <c r="K2741">
        <v>232795</v>
      </c>
      <c r="L2741">
        <v>20</v>
      </c>
      <c r="M2741" t="s">
        <v>200</v>
      </c>
      <c r="N2741" t="s">
        <v>467</v>
      </c>
      <c r="O2741" t="s">
        <v>202</v>
      </c>
      <c r="P2741" t="s">
        <v>365</v>
      </c>
    </row>
    <row r="2742" spans="1:16" x14ac:dyDescent="0.25">
      <c r="A2742">
        <v>4383</v>
      </c>
      <c r="B2742" t="s">
        <v>360</v>
      </c>
      <c r="E2742" t="s">
        <v>2976</v>
      </c>
      <c r="F2742" t="s">
        <v>347</v>
      </c>
      <c r="G2742" t="s">
        <v>2704</v>
      </c>
      <c r="H2742" t="s">
        <v>198</v>
      </c>
      <c r="I2742" t="s">
        <v>2705</v>
      </c>
      <c r="J2742">
        <v>1986</v>
      </c>
      <c r="K2742">
        <v>22251</v>
      </c>
      <c r="L2742">
        <v>20</v>
      </c>
      <c r="M2742" t="s">
        <v>200</v>
      </c>
      <c r="N2742" t="s">
        <v>467</v>
      </c>
      <c r="O2742" t="s">
        <v>202</v>
      </c>
      <c r="P2742" t="s">
        <v>365</v>
      </c>
    </row>
    <row r="2743" spans="1:16" x14ac:dyDescent="0.25">
      <c r="A2743">
        <v>4384</v>
      </c>
      <c r="B2743" t="s">
        <v>360</v>
      </c>
      <c r="E2743" t="s">
        <v>2977</v>
      </c>
      <c r="F2743" t="s">
        <v>347</v>
      </c>
      <c r="G2743" t="s">
        <v>2704</v>
      </c>
      <c r="H2743" t="s">
        <v>198</v>
      </c>
      <c r="I2743" t="s">
        <v>2705</v>
      </c>
      <c r="J2743">
        <v>1987</v>
      </c>
      <c r="K2743">
        <v>482095</v>
      </c>
      <c r="L2743">
        <v>20</v>
      </c>
      <c r="M2743" t="s">
        <v>200</v>
      </c>
      <c r="N2743" t="s">
        <v>467</v>
      </c>
      <c r="O2743" t="s">
        <v>202</v>
      </c>
      <c r="P2743" t="s">
        <v>365</v>
      </c>
    </row>
    <row r="2744" spans="1:16" x14ac:dyDescent="0.25">
      <c r="A2744">
        <v>4385</v>
      </c>
      <c r="B2744" t="s">
        <v>360</v>
      </c>
      <c r="E2744" t="s">
        <v>2978</v>
      </c>
      <c r="F2744" t="s">
        <v>347</v>
      </c>
      <c r="G2744" t="s">
        <v>2704</v>
      </c>
      <c r="H2744" t="s">
        <v>198</v>
      </c>
      <c r="I2744" t="s">
        <v>2705</v>
      </c>
      <c r="J2744">
        <v>1987</v>
      </c>
      <c r="K2744">
        <v>243106</v>
      </c>
      <c r="L2744">
        <v>20</v>
      </c>
      <c r="M2744" t="s">
        <v>200</v>
      </c>
      <c r="N2744" t="s">
        <v>467</v>
      </c>
      <c r="O2744" t="s">
        <v>202</v>
      </c>
      <c r="P2744" t="s">
        <v>365</v>
      </c>
    </row>
    <row r="2745" spans="1:16" x14ac:dyDescent="0.25">
      <c r="A2745">
        <v>4386</v>
      </c>
      <c r="B2745" t="s">
        <v>360</v>
      </c>
      <c r="E2745" t="s">
        <v>2979</v>
      </c>
      <c r="F2745" t="s">
        <v>347</v>
      </c>
      <c r="G2745" t="s">
        <v>2704</v>
      </c>
      <c r="H2745" t="s">
        <v>198</v>
      </c>
      <c r="I2745" t="s">
        <v>2705</v>
      </c>
      <c r="J2745">
        <v>1971</v>
      </c>
      <c r="K2745">
        <v>10366</v>
      </c>
      <c r="L2745">
        <v>20</v>
      </c>
      <c r="M2745" t="s">
        <v>200</v>
      </c>
      <c r="N2745" t="s">
        <v>467</v>
      </c>
      <c r="O2745" t="s">
        <v>202</v>
      </c>
      <c r="P2745" t="s">
        <v>365</v>
      </c>
    </row>
    <row r="2746" spans="1:16" x14ac:dyDescent="0.25">
      <c r="A2746">
        <v>4387</v>
      </c>
      <c r="B2746" t="s">
        <v>360</v>
      </c>
      <c r="E2746" t="s">
        <v>2980</v>
      </c>
      <c r="F2746" t="s">
        <v>347</v>
      </c>
      <c r="G2746" t="s">
        <v>2704</v>
      </c>
      <c r="H2746" t="s">
        <v>198</v>
      </c>
      <c r="I2746" t="s">
        <v>2705</v>
      </c>
      <c r="J2746">
        <v>1963</v>
      </c>
      <c r="K2746">
        <v>5829</v>
      </c>
      <c r="L2746">
        <v>20</v>
      </c>
      <c r="M2746" t="s">
        <v>200</v>
      </c>
      <c r="N2746" t="s">
        <v>467</v>
      </c>
      <c r="O2746" t="s">
        <v>202</v>
      </c>
      <c r="P2746" t="s">
        <v>365</v>
      </c>
    </row>
    <row r="2747" spans="1:16" x14ac:dyDescent="0.25">
      <c r="A2747">
        <v>4388</v>
      </c>
      <c r="B2747" t="s">
        <v>360</v>
      </c>
      <c r="E2747" t="s">
        <v>2981</v>
      </c>
      <c r="F2747" t="s">
        <v>347</v>
      </c>
      <c r="G2747" t="s">
        <v>2704</v>
      </c>
      <c r="H2747" t="s">
        <v>198</v>
      </c>
      <c r="I2747" t="s">
        <v>2705</v>
      </c>
      <c r="J2747">
        <v>1960</v>
      </c>
      <c r="K2747">
        <v>19489</v>
      </c>
      <c r="L2747">
        <v>20</v>
      </c>
      <c r="M2747" t="s">
        <v>200</v>
      </c>
      <c r="N2747" t="s">
        <v>467</v>
      </c>
      <c r="O2747" t="s">
        <v>202</v>
      </c>
      <c r="P2747" t="s">
        <v>365</v>
      </c>
    </row>
    <row r="2748" spans="1:16" x14ac:dyDescent="0.25">
      <c r="A2748">
        <v>4389</v>
      </c>
      <c r="B2748" t="s">
        <v>360</v>
      </c>
      <c r="E2748" t="s">
        <v>2982</v>
      </c>
      <c r="F2748" t="s">
        <v>347</v>
      </c>
      <c r="G2748" t="s">
        <v>2704</v>
      </c>
      <c r="H2748" t="s">
        <v>198</v>
      </c>
      <c r="I2748" t="s">
        <v>2705</v>
      </c>
      <c r="J2748">
        <v>1963</v>
      </c>
      <c r="K2748">
        <v>26199</v>
      </c>
      <c r="L2748">
        <v>20</v>
      </c>
      <c r="M2748" t="s">
        <v>200</v>
      </c>
      <c r="N2748" t="s">
        <v>467</v>
      </c>
      <c r="O2748" t="s">
        <v>202</v>
      </c>
      <c r="P2748" t="s">
        <v>365</v>
      </c>
    </row>
    <row r="2749" spans="1:16" x14ac:dyDescent="0.25">
      <c r="A2749">
        <v>4390</v>
      </c>
      <c r="B2749" t="s">
        <v>360</v>
      </c>
      <c r="E2749" t="s">
        <v>2983</v>
      </c>
      <c r="F2749" t="s">
        <v>347</v>
      </c>
      <c r="G2749" t="s">
        <v>2704</v>
      </c>
      <c r="H2749" t="s">
        <v>198</v>
      </c>
      <c r="I2749" t="s">
        <v>2705</v>
      </c>
      <c r="J2749">
        <v>1963</v>
      </c>
      <c r="K2749">
        <v>20155</v>
      </c>
      <c r="L2749">
        <v>20</v>
      </c>
      <c r="M2749" t="s">
        <v>200</v>
      </c>
      <c r="N2749" t="s">
        <v>467</v>
      </c>
      <c r="O2749" t="s">
        <v>202</v>
      </c>
      <c r="P2749" t="s">
        <v>365</v>
      </c>
    </row>
    <row r="2750" spans="1:16" x14ac:dyDescent="0.25">
      <c r="A2750">
        <v>4391</v>
      </c>
      <c r="B2750" t="s">
        <v>360</v>
      </c>
      <c r="E2750" t="s">
        <v>2984</v>
      </c>
      <c r="F2750" t="s">
        <v>347</v>
      </c>
      <c r="G2750" t="s">
        <v>2704</v>
      </c>
      <c r="H2750" t="s">
        <v>198</v>
      </c>
      <c r="I2750" t="s">
        <v>2705</v>
      </c>
      <c r="J2750">
        <v>1961</v>
      </c>
      <c r="K2750">
        <v>1105</v>
      </c>
      <c r="L2750">
        <v>20</v>
      </c>
      <c r="M2750" t="s">
        <v>200</v>
      </c>
      <c r="N2750" t="s">
        <v>467</v>
      </c>
      <c r="O2750" t="s">
        <v>202</v>
      </c>
      <c r="P2750" t="s">
        <v>365</v>
      </c>
    </row>
    <row r="2751" spans="1:16" x14ac:dyDescent="0.25">
      <c r="A2751">
        <v>4392</v>
      </c>
      <c r="B2751" t="s">
        <v>360</v>
      </c>
      <c r="E2751" t="s">
        <v>2985</v>
      </c>
      <c r="F2751" t="s">
        <v>347</v>
      </c>
      <c r="G2751" t="s">
        <v>2704</v>
      </c>
      <c r="H2751" t="s">
        <v>198</v>
      </c>
      <c r="I2751" t="s">
        <v>2705</v>
      </c>
      <c r="J2751">
        <v>1963</v>
      </c>
      <c r="K2751">
        <v>7152</v>
      </c>
      <c r="L2751">
        <v>20</v>
      </c>
      <c r="M2751" t="s">
        <v>200</v>
      </c>
      <c r="N2751" t="s">
        <v>467</v>
      </c>
      <c r="O2751" t="s">
        <v>202</v>
      </c>
      <c r="P2751" t="s">
        <v>365</v>
      </c>
    </row>
    <row r="2752" spans="1:16" x14ac:dyDescent="0.25">
      <c r="A2752">
        <v>4393</v>
      </c>
      <c r="B2752" t="s">
        <v>360</v>
      </c>
      <c r="E2752" t="s">
        <v>2986</v>
      </c>
      <c r="F2752" t="s">
        <v>347</v>
      </c>
      <c r="G2752" t="s">
        <v>2704</v>
      </c>
      <c r="H2752" t="s">
        <v>198</v>
      </c>
      <c r="I2752" t="s">
        <v>2705</v>
      </c>
      <c r="J2752">
        <v>1969</v>
      </c>
      <c r="K2752">
        <v>3930</v>
      </c>
      <c r="L2752">
        <v>20</v>
      </c>
      <c r="M2752" t="s">
        <v>200</v>
      </c>
      <c r="N2752" t="s">
        <v>467</v>
      </c>
      <c r="O2752" t="s">
        <v>202</v>
      </c>
      <c r="P2752" t="s">
        <v>365</v>
      </c>
    </row>
    <row r="2753" spans="1:16" x14ac:dyDescent="0.25">
      <c r="A2753">
        <v>4394</v>
      </c>
      <c r="B2753" t="s">
        <v>360</v>
      </c>
      <c r="E2753" t="s">
        <v>2987</v>
      </c>
      <c r="F2753" t="s">
        <v>347</v>
      </c>
      <c r="G2753" t="s">
        <v>2704</v>
      </c>
      <c r="H2753" t="s">
        <v>198</v>
      </c>
      <c r="I2753" t="s">
        <v>2705</v>
      </c>
      <c r="J2753">
        <v>1961</v>
      </c>
      <c r="K2753">
        <v>1328</v>
      </c>
      <c r="L2753">
        <v>20</v>
      </c>
      <c r="M2753" t="s">
        <v>200</v>
      </c>
      <c r="N2753" t="s">
        <v>467</v>
      </c>
      <c r="O2753" t="s">
        <v>202</v>
      </c>
      <c r="P2753" t="s">
        <v>365</v>
      </c>
    </row>
    <row r="2754" spans="1:16" x14ac:dyDescent="0.25">
      <c r="A2754">
        <v>4395</v>
      </c>
      <c r="B2754" t="s">
        <v>360</v>
      </c>
      <c r="E2754" t="s">
        <v>2988</v>
      </c>
      <c r="F2754" t="s">
        <v>347</v>
      </c>
      <c r="G2754" t="s">
        <v>2704</v>
      </c>
      <c r="H2754" t="s">
        <v>198</v>
      </c>
      <c r="I2754" t="s">
        <v>2705</v>
      </c>
      <c r="J2754">
        <v>1968</v>
      </c>
      <c r="K2754">
        <v>83646</v>
      </c>
      <c r="L2754">
        <v>20</v>
      </c>
      <c r="M2754" t="s">
        <v>200</v>
      </c>
      <c r="N2754" t="s">
        <v>467</v>
      </c>
      <c r="O2754" t="s">
        <v>202</v>
      </c>
      <c r="P2754" t="s">
        <v>365</v>
      </c>
    </row>
    <row r="2755" spans="1:16" x14ac:dyDescent="0.25">
      <c r="A2755">
        <v>4396</v>
      </c>
      <c r="B2755" t="s">
        <v>360</v>
      </c>
      <c r="E2755" t="s">
        <v>2989</v>
      </c>
      <c r="F2755" t="s">
        <v>347</v>
      </c>
      <c r="G2755" t="s">
        <v>2704</v>
      </c>
      <c r="H2755" t="s">
        <v>198</v>
      </c>
      <c r="I2755" t="s">
        <v>2705</v>
      </c>
      <c r="J2755">
        <v>1979</v>
      </c>
      <c r="K2755">
        <v>68747</v>
      </c>
      <c r="L2755">
        <v>20</v>
      </c>
      <c r="M2755" t="s">
        <v>200</v>
      </c>
      <c r="N2755" t="s">
        <v>467</v>
      </c>
      <c r="O2755" t="s">
        <v>202</v>
      </c>
      <c r="P2755" t="s">
        <v>365</v>
      </c>
    </row>
    <row r="2756" spans="1:16" x14ac:dyDescent="0.25">
      <c r="A2756">
        <v>4397</v>
      </c>
      <c r="B2756" t="s">
        <v>360</v>
      </c>
      <c r="E2756" t="s">
        <v>2990</v>
      </c>
      <c r="F2756" t="s">
        <v>347</v>
      </c>
      <c r="G2756" t="s">
        <v>2704</v>
      </c>
      <c r="H2756" t="s">
        <v>198</v>
      </c>
      <c r="I2756" t="s">
        <v>2705</v>
      </c>
      <c r="J2756">
        <v>1975</v>
      </c>
      <c r="K2756">
        <v>30106</v>
      </c>
      <c r="L2756">
        <v>20</v>
      </c>
      <c r="M2756" t="s">
        <v>200</v>
      </c>
      <c r="N2756" t="s">
        <v>467</v>
      </c>
      <c r="O2756" t="s">
        <v>202</v>
      </c>
      <c r="P2756" t="s">
        <v>365</v>
      </c>
    </row>
    <row r="2757" spans="1:16" x14ac:dyDescent="0.25">
      <c r="A2757">
        <v>4398</v>
      </c>
      <c r="B2757" t="s">
        <v>360</v>
      </c>
      <c r="E2757" t="s">
        <v>2991</v>
      </c>
      <c r="F2757" t="s">
        <v>347</v>
      </c>
      <c r="G2757" t="s">
        <v>2704</v>
      </c>
      <c r="H2757" t="s">
        <v>198</v>
      </c>
      <c r="I2757" t="s">
        <v>2705</v>
      </c>
      <c r="J2757">
        <v>1982</v>
      </c>
      <c r="K2757">
        <v>302167</v>
      </c>
      <c r="L2757">
        <v>20</v>
      </c>
      <c r="M2757" t="s">
        <v>200</v>
      </c>
      <c r="N2757" t="s">
        <v>467</v>
      </c>
      <c r="O2757" t="s">
        <v>202</v>
      </c>
      <c r="P2757" t="s">
        <v>365</v>
      </c>
    </row>
    <row r="2758" spans="1:16" x14ac:dyDescent="0.25">
      <c r="A2758">
        <v>4399</v>
      </c>
      <c r="B2758" t="s">
        <v>360</v>
      </c>
      <c r="E2758" t="s">
        <v>2992</v>
      </c>
      <c r="F2758" t="s">
        <v>347</v>
      </c>
      <c r="G2758" t="s">
        <v>2704</v>
      </c>
      <c r="H2758" t="s">
        <v>198</v>
      </c>
      <c r="I2758" t="s">
        <v>2705</v>
      </c>
      <c r="J2758">
        <v>1982</v>
      </c>
      <c r="K2758">
        <v>69463</v>
      </c>
      <c r="L2758">
        <v>20</v>
      </c>
      <c r="M2758" t="s">
        <v>200</v>
      </c>
      <c r="N2758" t="s">
        <v>467</v>
      </c>
      <c r="O2758" t="s">
        <v>202</v>
      </c>
      <c r="P2758" t="s">
        <v>365</v>
      </c>
    </row>
    <row r="2759" spans="1:16" x14ac:dyDescent="0.25">
      <c r="A2759">
        <v>4400</v>
      </c>
      <c r="B2759" t="s">
        <v>360</v>
      </c>
      <c r="E2759" t="s">
        <v>2993</v>
      </c>
      <c r="F2759" t="s">
        <v>347</v>
      </c>
      <c r="G2759" t="s">
        <v>2704</v>
      </c>
      <c r="H2759" t="s">
        <v>198</v>
      </c>
      <c r="I2759" t="s">
        <v>2705</v>
      </c>
      <c r="J2759">
        <v>1985</v>
      </c>
      <c r="K2759">
        <v>15669</v>
      </c>
      <c r="L2759">
        <v>20</v>
      </c>
      <c r="M2759" t="s">
        <v>200</v>
      </c>
      <c r="N2759" t="s">
        <v>467</v>
      </c>
      <c r="O2759" t="s">
        <v>202</v>
      </c>
      <c r="P2759" t="s">
        <v>365</v>
      </c>
    </row>
    <row r="2760" spans="1:16" x14ac:dyDescent="0.25">
      <c r="A2760">
        <v>4401</v>
      </c>
      <c r="B2760" t="s">
        <v>360</v>
      </c>
      <c r="E2760" t="s">
        <v>2994</v>
      </c>
      <c r="F2760" t="s">
        <v>347</v>
      </c>
      <c r="G2760" t="s">
        <v>2704</v>
      </c>
      <c r="H2760" t="s">
        <v>198</v>
      </c>
      <c r="I2760" t="s">
        <v>2705</v>
      </c>
      <c r="J2760">
        <v>1986</v>
      </c>
      <c r="K2760">
        <v>303169</v>
      </c>
      <c r="L2760">
        <v>20</v>
      </c>
      <c r="M2760" t="s">
        <v>200</v>
      </c>
      <c r="N2760" t="s">
        <v>467</v>
      </c>
      <c r="O2760" t="s">
        <v>202</v>
      </c>
      <c r="P2760" t="s">
        <v>365</v>
      </c>
    </row>
    <row r="2761" spans="1:16" x14ac:dyDescent="0.25">
      <c r="A2761">
        <v>4402</v>
      </c>
      <c r="B2761" t="s">
        <v>360</v>
      </c>
      <c r="E2761" t="s">
        <v>2995</v>
      </c>
      <c r="F2761" t="s">
        <v>347</v>
      </c>
      <c r="G2761" t="s">
        <v>2704</v>
      </c>
      <c r="H2761" t="s">
        <v>198</v>
      </c>
      <c r="I2761" t="s">
        <v>2705</v>
      </c>
      <c r="J2761">
        <v>1992</v>
      </c>
      <c r="K2761">
        <v>40757</v>
      </c>
      <c r="L2761">
        <v>20</v>
      </c>
      <c r="M2761" t="s">
        <v>200</v>
      </c>
      <c r="N2761" t="s">
        <v>467</v>
      </c>
      <c r="O2761" t="s">
        <v>202</v>
      </c>
      <c r="P2761" t="s">
        <v>365</v>
      </c>
    </row>
    <row r="2762" spans="1:16" x14ac:dyDescent="0.25">
      <c r="A2762">
        <v>4404</v>
      </c>
      <c r="B2762" t="s">
        <v>425</v>
      </c>
      <c r="E2762" t="s">
        <v>2996</v>
      </c>
      <c r="F2762" t="s">
        <v>347</v>
      </c>
      <c r="G2762" t="s">
        <v>2704</v>
      </c>
      <c r="H2762" t="s">
        <v>198</v>
      </c>
      <c r="I2762" t="s">
        <v>2705</v>
      </c>
      <c r="J2762">
        <v>1986</v>
      </c>
      <c r="K2762">
        <v>4</v>
      </c>
      <c r="L2762">
        <v>20</v>
      </c>
      <c r="M2762" t="s">
        <v>200</v>
      </c>
      <c r="N2762" t="s">
        <v>383</v>
      </c>
      <c r="O2762" t="s">
        <v>202</v>
      </c>
      <c r="P2762" t="s">
        <v>2997</v>
      </c>
    </row>
    <row r="2763" spans="1:16" x14ac:dyDescent="0.25">
      <c r="A2763">
        <v>4405</v>
      </c>
      <c r="B2763" t="s">
        <v>360</v>
      </c>
      <c r="E2763" t="s">
        <v>2998</v>
      </c>
      <c r="F2763" t="s">
        <v>347</v>
      </c>
      <c r="G2763" t="s">
        <v>2704</v>
      </c>
      <c r="H2763" t="s">
        <v>198</v>
      </c>
      <c r="I2763" t="s">
        <v>2705</v>
      </c>
      <c r="J2763">
        <v>1954</v>
      </c>
      <c r="K2763">
        <v>8666</v>
      </c>
      <c r="L2763">
        <v>20</v>
      </c>
      <c r="M2763" t="s">
        <v>200</v>
      </c>
      <c r="N2763" t="s">
        <v>467</v>
      </c>
      <c r="O2763" t="s">
        <v>202</v>
      </c>
      <c r="P2763" t="s">
        <v>365</v>
      </c>
    </row>
    <row r="2764" spans="1:16" x14ac:dyDescent="0.25">
      <c r="A2764">
        <v>4406</v>
      </c>
      <c r="B2764" t="s">
        <v>360</v>
      </c>
      <c r="E2764" t="s">
        <v>2999</v>
      </c>
      <c r="F2764" t="s">
        <v>347</v>
      </c>
      <c r="G2764" t="s">
        <v>2704</v>
      </c>
      <c r="H2764" t="s">
        <v>198</v>
      </c>
      <c r="I2764" t="s">
        <v>2705</v>
      </c>
      <c r="J2764">
        <v>1960</v>
      </c>
      <c r="K2764">
        <v>6192</v>
      </c>
      <c r="L2764">
        <v>20</v>
      </c>
      <c r="M2764" t="s">
        <v>200</v>
      </c>
      <c r="N2764" t="s">
        <v>467</v>
      </c>
      <c r="O2764" t="s">
        <v>202</v>
      </c>
      <c r="P2764" t="s">
        <v>365</v>
      </c>
    </row>
    <row r="2765" spans="1:16" x14ac:dyDescent="0.25">
      <c r="A2765">
        <v>4407</v>
      </c>
      <c r="B2765" t="s">
        <v>360</v>
      </c>
      <c r="E2765" t="s">
        <v>3000</v>
      </c>
      <c r="F2765" t="s">
        <v>347</v>
      </c>
      <c r="G2765" t="s">
        <v>2704</v>
      </c>
      <c r="H2765" t="s">
        <v>198</v>
      </c>
      <c r="I2765" t="s">
        <v>2705</v>
      </c>
      <c r="J2765">
        <v>1980</v>
      </c>
      <c r="K2765">
        <v>10756</v>
      </c>
      <c r="L2765">
        <v>20</v>
      </c>
      <c r="M2765" t="s">
        <v>200</v>
      </c>
      <c r="N2765" t="s">
        <v>467</v>
      </c>
      <c r="O2765" t="s">
        <v>202</v>
      </c>
      <c r="P2765" t="s">
        <v>365</v>
      </c>
    </row>
    <row r="2766" spans="1:16" x14ac:dyDescent="0.25">
      <c r="A2766">
        <v>4409</v>
      </c>
      <c r="B2766" t="s">
        <v>360</v>
      </c>
      <c r="E2766" t="s">
        <v>3001</v>
      </c>
      <c r="F2766" t="s">
        <v>347</v>
      </c>
      <c r="G2766" t="s">
        <v>2704</v>
      </c>
      <c r="H2766" t="s">
        <v>198</v>
      </c>
      <c r="I2766" t="s">
        <v>2705</v>
      </c>
      <c r="J2766">
        <v>1978</v>
      </c>
      <c r="K2766">
        <v>1460</v>
      </c>
      <c r="L2766">
        <v>20</v>
      </c>
      <c r="M2766" t="s">
        <v>200</v>
      </c>
      <c r="N2766" t="s">
        <v>467</v>
      </c>
      <c r="O2766" t="s">
        <v>202</v>
      </c>
      <c r="P2766" t="s">
        <v>365</v>
      </c>
    </row>
    <row r="2767" spans="1:16" x14ac:dyDescent="0.25">
      <c r="A2767">
        <v>4410</v>
      </c>
      <c r="B2767" t="s">
        <v>360</v>
      </c>
      <c r="E2767" t="s">
        <v>3002</v>
      </c>
      <c r="F2767" t="s">
        <v>347</v>
      </c>
      <c r="G2767" t="s">
        <v>2704</v>
      </c>
      <c r="H2767" t="s">
        <v>198</v>
      </c>
      <c r="I2767" t="s">
        <v>2705</v>
      </c>
      <c r="J2767">
        <v>1982</v>
      </c>
      <c r="K2767">
        <v>8116</v>
      </c>
      <c r="L2767">
        <v>20</v>
      </c>
      <c r="M2767" t="s">
        <v>200</v>
      </c>
      <c r="N2767" t="s">
        <v>467</v>
      </c>
      <c r="O2767" t="s">
        <v>202</v>
      </c>
      <c r="P2767" t="s">
        <v>365</v>
      </c>
    </row>
    <row r="2768" spans="1:16" x14ac:dyDescent="0.25">
      <c r="A2768">
        <v>4411</v>
      </c>
      <c r="B2768" t="s">
        <v>360</v>
      </c>
      <c r="E2768" t="s">
        <v>3003</v>
      </c>
      <c r="F2768" t="s">
        <v>347</v>
      </c>
      <c r="G2768" t="s">
        <v>2704</v>
      </c>
      <c r="H2768" t="s">
        <v>198</v>
      </c>
      <c r="I2768" t="s">
        <v>2705</v>
      </c>
      <c r="J2768">
        <v>1960</v>
      </c>
      <c r="K2768">
        <v>150552</v>
      </c>
      <c r="L2768">
        <v>20</v>
      </c>
      <c r="M2768" t="s">
        <v>200</v>
      </c>
      <c r="N2768" t="s">
        <v>383</v>
      </c>
      <c r="O2768" t="s">
        <v>202</v>
      </c>
      <c r="P2768" t="s">
        <v>384</v>
      </c>
    </row>
    <row r="2769" spans="1:16" x14ac:dyDescent="0.25">
      <c r="A2769">
        <v>4412</v>
      </c>
      <c r="B2769" t="s">
        <v>360</v>
      </c>
      <c r="E2769" t="s">
        <v>3004</v>
      </c>
      <c r="F2769" t="s">
        <v>347</v>
      </c>
      <c r="G2769" t="s">
        <v>2704</v>
      </c>
      <c r="H2769" t="s">
        <v>198</v>
      </c>
      <c r="I2769" t="s">
        <v>2705</v>
      </c>
      <c r="J2769">
        <v>1963</v>
      </c>
      <c r="K2769">
        <v>6118</v>
      </c>
      <c r="L2769">
        <v>20</v>
      </c>
      <c r="M2769" t="s">
        <v>200</v>
      </c>
      <c r="N2769" t="s">
        <v>383</v>
      </c>
      <c r="O2769" t="s">
        <v>202</v>
      </c>
      <c r="P2769" t="s">
        <v>384</v>
      </c>
    </row>
    <row r="2770" spans="1:16" x14ac:dyDescent="0.25">
      <c r="A2770">
        <v>4413</v>
      </c>
      <c r="B2770" t="s">
        <v>360</v>
      </c>
      <c r="E2770" t="s">
        <v>3005</v>
      </c>
      <c r="F2770" t="s">
        <v>347</v>
      </c>
      <c r="G2770" t="s">
        <v>2704</v>
      </c>
      <c r="H2770" t="s">
        <v>198</v>
      </c>
      <c r="I2770" t="s">
        <v>2705</v>
      </c>
      <c r="J2770">
        <v>1964</v>
      </c>
      <c r="K2770">
        <v>25021</v>
      </c>
      <c r="L2770">
        <v>20</v>
      </c>
      <c r="M2770" t="s">
        <v>200</v>
      </c>
      <c r="N2770" t="s">
        <v>383</v>
      </c>
      <c r="O2770" t="s">
        <v>202</v>
      </c>
      <c r="P2770" t="s">
        <v>384</v>
      </c>
    </row>
    <row r="2771" spans="1:16" x14ac:dyDescent="0.25">
      <c r="A2771">
        <v>4414</v>
      </c>
      <c r="B2771" t="s">
        <v>360</v>
      </c>
      <c r="E2771" t="s">
        <v>3006</v>
      </c>
      <c r="F2771" t="s">
        <v>347</v>
      </c>
      <c r="G2771" t="s">
        <v>2704</v>
      </c>
      <c r="H2771" t="s">
        <v>198</v>
      </c>
      <c r="I2771" t="s">
        <v>2705</v>
      </c>
      <c r="J2771">
        <v>1970</v>
      </c>
      <c r="K2771">
        <v>10759</v>
      </c>
      <c r="L2771">
        <v>20</v>
      </c>
      <c r="M2771" t="s">
        <v>200</v>
      </c>
      <c r="N2771" t="s">
        <v>383</v>
      </c>
      <c r="O2771" t="s">
        <v>202</v>
      </c>
      <c r="P2771" t="s">
        <v>384</v>
      </c>
    </row>
    <row r="2772" spans="1:16" x14ac:dyDescent="0.25">
      <c r="A2772">
        <v>4415</v>
      </c>
      <c r="B2772" t="s">
        <v>360</v>
      </c>
      <c r="E2772" t="s">
        <v>3007</v>
      </c>
      <c r="F2772" t="s">
        <v>347</v>
      </c>
      <c r="G2772" t="s">
        <v>2704</v>
      </c>
      <c r="H2772" t="s">
        <v>198</v>
      </c>
      <c r="I2772" t="s">
        <v>2705</v>
      </c>
      <c r="J2772">
        <v>1984</v>
      </c>
      <c r="K2772">
        <v>11705</v>
      </c>
      <c r="L2772">
        <v>20</v>
      </c>
      <c r="M2772" t="s">
        <v>200</v>
      </c>
      <c r="N2772" t="s">
        <v>467</v>
      </c>
      <c r="O2772" t="s">
        <v>202</v>
      </c>
      <c r="P2772" t="s">
        <v>365</v>
      </c>
    </row>
    <row r="2773" spans="1:16" x14ac:dyDescent="0.25">
      <c r="A2773">
        <v>4416</v>
      </c>
      <c r="B2773" t="s">
        <v>360</v>
      </c>
      <c r="E2773" t="s">
        <v>3008</v>
      </c>
      <c r="F2773" t="s">
        <v>347</v>
      </c>
      <c r="G2773" t="s">
        <v>2704</v>
      </c>
      <c r="H2773" t="s">
        <v>198</v>
      </c>
      <c r="I2773" t="s">
        <v>2705</v>
      </c>
      <c r="J2773">
        <v>1965</v>
      </c>
      <c r="K2773">
        <v>35885</v>
      </c>
      <c r="L2773">
        <v>20</v>
      </c>
      <c r="M2773" t="s">
        <v>200</v>
      </c>
      <c r="N2773" t="s">
        <v>383</v>
      </c>
      <c r="O2773" t="s">
        <v>202</v>
      </c>
      <c r="P2773" t="s">
        <v>384</v>
      </c>
    </row>
    <row r="2774" spans="1:16" x14ac:dyDescent="0.25">
      <c r="A2774">
        <v>4417</v>
      </c>
      <c r="B2774" t="s">
        <v>360</v>
      </c>
      <c r="E2774" t="s">
        <v>3009</v>
      </c>
      <c r="F2774" t="s">
        <v>347</v>
      </c>
      <c r="G2774" t="s">
        <v>2704</v>
      </c>
      <c r="H2774" t="s">
        <v>198</v>
      </c>
      <c r="I2774" t="s">
        <v>2705</v>
      </c>
      <c r="J2774">
        <v>1968</v>
      </c>
      <c r="K2774">
        <v>1601</v>
      </c>
      <c r="L2774">
        <v>20</v>
      </c>
      <c r="M2774" t="s">
        <v>200</v>
      </c>
      <c r="N2774" t="s">
        <v>383</v>
      </c>
      <c r="O2774" t="s">
        <v>202</v>
      </c>
      <c r="P2774" t="s">
        <v>384</v>
      </c>
    </row>
    <row r="2775" spans="1:16" x14ac:dyDescent="0.25">
      <c r="A2775">
        <v>4418</v>
      </c>
      <c r="B2775" t="s">
        <v>360</v>
      </c>
      <c r="E2775" t="s">
        <v>3010</v>
      </c>
      <c r="F2775" t="s">
        <v>347</v>
      </c>
      <c r="G2775" t="s">
        <v>2704</v>
      </c>
      <c r="H2775" t="s">
        <v>198</v>
      </c>
      <c r="I2775" t="s">
        <v>2705</v>
      </c>
      <c r="J2775">
        <v>1969</v>
      </c>
      <c r="K2775">
        <v>4432</v>
      </c>
      <c r="L2775">
        <v>20</v>
      </c>
      <c r="M2775" t="s">
        <v>200</v>
      </c>
      <c r="N2775" t="s">
        <v>467</v>
      </c>
      <c r="O2775" t="s">
        <v>202</v>
      </c>
      <c r="P2775" t="s">
        <v>365</v>
      </c>
    </row>
    <row r="2776" spans="1:16" x14ac:dyDescent="0.25">
      <c r="A2776">
        <v>4419</v>
      </c>
      <c r="B2776" t="s">
        <v>360</v>
      </c>
      <c r="E2776" t="s">
        <v>3011</v>
      </c>
      <c r="F2776" t="s">
        <v>347</v>
      </c>
      <c r="G2776" t="s">
        <v>2704</v>
      </c>
      <c r="H2776" t="s">
        <v>198</v>
      </c>
      <c r="I2776" t="s">
        <v>2705</v>
      </c>
      <c r="J2776">
        <v>1990</v>
      </c>
      <c r="K2776">
        <v>55259</v>
      </c>
      <c r="L2776">
        <v>20</v>
      </c>
      <c r="M2776" t="s">
        <v>200</v>
      </c>
      <c r="N2776" t="s">
        <v>467</v>
      </c>
      <c r="O2776" t="s">
        <v>202</v>
      </c>
      <c r="P2776" t="s">
        <v>365</v>
      </c>
    </row>
    <row r="2777" spans="1:16" x14ac:dyDescent="0.25">
      <c r="A2777">
        <v>4420</v>
      </c>
      <c r="B2777" t="s">
        <v>360</v>
      </c>
      <c r="E2777" t="s">
        <v>3012</v>
      </c>
      <c r="F2777" t="s">
        <v>347</v>
      </c>
      <c r="G2777" t="s">
        <v>2704</v>
      </c>
      <c r="H2777" t="s">
        <v>198</v>
      </c>
      <c r="I2777" t="s">
        <v>2705</v>
      </c>
      <c r="J2777">
        <v>1991</v>
      </c>
      <c r="K2777">
        <v>56497</v>
      </c>
      <c r="L2777">
        <v>20</v>
      </c>
      <c r="M2777" t="s">
        <v>200</v>
      </c>
      <c r="N2777" t="s">
        <v>467</v>
      </c>
      <c r="O2777" t="s">
        <v>202</v>
      </c>
      <c r="P2777" t="s">
        <v>365</v>
      </c>
    </row>
    <row r="2778" spans="1:16" x14ac:dyDescent="0.25">
      <c r="A2778">
        <v>4421</v>
      </c>
      <c r="B2778" t="s">
        <v>360</v>
      </c>
      <c r="E2778" t="s">
        <v>3013</v>
      </c>
      <c r="F2778" t="s">
        <v>347</v>
      </c>
      <c r="G2778" t="s">
        <v>2704</v>
      </c>
      <c r="H2778" t="s">
        <v>198</v>
      </c>
      <c r="I2778" t="s">
        <v>2705</v>
      </c>
      <c r="J2778">
        <v>1968</v>
      </c>
      <c r="K2778">
        <v>5800</v>
      </c>
      <c r="L2778">
        <v>20</v>
      </c>
      <c r="M2778" t="s">
        <v>200</v>
      </c>
      <c r="N2778" t="s">
        <v>383</v>
      </c>
      <c r="O2778" t="s">
        <v>202</v>
      </c>
      <c r="P2778" t="s">
        <v>384</v>
      </c>
    </row>
    <row r="2779" spans="1:16" x14ac:dyDescent="0.25">
      <c r="A2779">
        <v>4422</v>
      </c>
      <c r="B2779" t="s">
        <v>360</v>
      </c>
      <c r="E2779" t="s">
        <v>3014</v>
      </c>
      <c r="F2779" t="s">
        <v>347</v>
      </c>
      <c r="G2779" t="s">
        <v>2704</v>
      </c>
      <c r="H2779" t="s">
        <v>198</v>
      </c>
      <c r="I2779" t="s">
        <v>2705</v>
      </c>
      <c r="J2779">
        <v>1982</v>
      </c>
      <c r="K2779">
        <v>1337</v>
      </c>
      <c r="L2779">
        <v>20</v>
      </c>
      <c r="M2779" t="s">
        <v>200</v>
      </c>
      <c r="N2779" t="s">
        <v>467</v>
      </c>
      <c r="O2779" t="s">
        <v>202</v>
      </c>
      <c r="P2779" t="s">
        <v>365</v>
      </c>
    </row>
    <row r="2780" spans="1:16" x14ac:dyDescent="0.25">
      <c r="A2780">
        <v>4423</v>
      </c>
      <c r="B2780" t="s">
        <v>360</v>
      </c>
      <c r="E2780" t="s">
        <v>3015</v>
      </c>
      <c r="F2780" t="s">
        <v>347</v>
      </c>
      <c r="G2780" t="s">
        <v>2704</v>
      </c>
      <c r="H2780" t="s">
        <v>198</v>
      </c>
      <c r="I2780" t="s">
        <v>2705</v>
      </c>
      <c r="J2780">
        <v>1955</v>
      </c>
      <c r="K2780">
        <v>853</v>
      </c>
      <c r="L2780">
        <v>20</v>
      </c>
      <c r="M2780" t="s">
        <v>200</v>
      </c>
      <c r="N2780" t="s">
        <v>383</v>
      </c>
      <c r="O2780" t="s">
        <v>202</v>
      </c>
      <c r="P2780" t="s">
        <v>384</v>
      </c>
    </row>
    <row r="2781" spans="1:16" x14ac:dyDescent="0.25">
      <c r="A2781">
        <v>4424</v>
      </c>
      <c r="B2781" t="s">
        <v>360</v>
      </c>
      <c r="E2781" t="s">
        <v>3016</v>
      </c>
      <c r="F2781" t="s">
        <v>347</v>
      </c>
      <c r="G2781" t="s">
        <v>2704</v>
      </c>
      <c r="H2781" t="s">
        <v>198</v>
      </c>
      <c r="I2781" t="s">
        <v>2705</v>
      </c>
      <c r="J2781">
        <v>1985</v>
      </c>
      <c r="K2781">
        <v>146</v>
      </c>
      <c r="L2781">
        <v>20</v>
      </c>
      <c r="M2781" t="s">
        <v>200</v>
      </c>
      <c r="N2781" t="s">
        <v>467</v>
      </c>
      <c r="O2781" t="s">
        <v>202</v>
      </c>
      <c r="P2781" t="s">
        <v>365</v>
      </c>
    </row>
    <row r="2782" spans="1:16" x14ac:dyDescent="0.25">
      <c r="A2782">
        <v>4426</v>
      </c>
      <c r="B2782" t="s">
        <v>360</v>
      </c>
      <c r="E2782" t="s">
        <v>3017</v>
      </c>
      <c r="F2782" t="s">
        <v>347</v>
      </c>
      <c r="G2782" t="s">
        <v>2704</v>
      </c>
      <c r="H2782" t="s">
        <v>198</v>
      </c>
      <c r="I2782" t="s">
        <v>2705</v>
      </c>
      <c r="J2782">
        <v>1995</v>
      </c>
      <c r="K2782">
        <v>62536</v>
      </c>
      <c r="L2782">
        <v>20</v>
      </c>
      <c r="M2782" t="s">
        <v>200</v>
      </c>
      <c r="N2782" t="s">
        <v>467</v>
      </c>
      <c r="O2782" t="s">
        <v>202</v>
      </c>
      <c r="P2782" t="s">
        <v>365</v>
      </c>
    </row>
    <row r="2783" spans="1:16" x14ac:dyDescent="0.25">
      <c r="A2783">
        <v>4427</v>
      </c>
      <c r="B2783" t="s">
        <v>425</v>
      </c>
      <c r="E2783" t="s">
        <v>3018</v>
      </c>
      <c r="F2783" t="s">
        <v>347</v>
      </c>
      <c r="G2783" t="s">
        <v>2704</v>
      </c>
      <c r="H2783" t="s">
        <v>198</v>
      </c>
      <c r="I2783" t="s">
        <v>2705</v>
      </c>
      <c r="J2783">
        <v>1990</v>
      </c>
      <c r="K2783">
        <v>0</v>
      </c>
      <c r="L2783">
        <v>20</v>
      </c>
      <c r="M2783" t="s">
        <v>200</v>
      </c>
      <c r="N2783" t="s">
        <v>383</v>
      </c>
      <c r="O2783" t="s">
        <v>202</v>
      </c>
      <c r="P2783" t="s">
        <v>3019</v>
      </c>
    </row>
    <row r="2784" spans="1:16" x14ac:dyDescent="0.25">
      <c r="A2784">
        <v>4428</v>
      </c>
      <c r="B2784" t="s">
        <v>360</v>
      </c>
      <c r="E2784" t="s">
        <v>3020</v>
      </c>
      <c r="F2784" t="s">
        <v>347</v>
      </c>
      <c r="G2784" t="s">
        <v>2704</v>
      </c>
      <c r="H2784" t="s">
        <v>198</v>
      </c>
      <c r="I2784" t="s">
        <v>2705</v>
      </c>
      <c r="J2784">
        <v>1987</v>
      </c>
      <c r="K2784">
        <v>62282</v>
      </c>
      <c r="L2784">
        <v>20</v>
      </c>
      <c r="M2784" t="s">
        <v>200</v>
      </c>
      <c r="N2784" t="s">
        <v>467</v>
      </c>
      <c r="O2784" t="s">
        <v>202</v>
      </c>
      <c r="P2784" t="s">
        <v>365</v>
      </c>
    </row>
    <row r="2785" spans="1:16" x14ac:dyDescent="0.25">
      <c r="A2785">
        <v>4430</v>
      </c>
      <c r="B2785" t="s">
        <v>360</v>
      </c>
      <c r="E2785" t="s">
        <v>3021</v>
      </c>
      <c r="F2785" t="s">
        <v>347</v>
      </c>
      <c r="G2785" t="s">
        <v>2704</v>
      </c>
      <c r="H2785" t="s">
        <v>198</v>
      </c>
      <c r="I2785" t="s">
        <v>2705</v>
      </c>
      <c r="J2785">
        <v>1984</v>
      </c>
      <c r="K2785">
        <v>46366</v>
      </c>
      <c r="L2785">
        <v>20</v>
      </c>
      <c r="M2785" t="s">
        <v>200</v>
      </c>
      <c r="N2785" t="s">
        <v>467</v>
      </c>
      <c r="O2785" t="s">
        <v>202</v>
      </c>
      <c r="P2785" t="s">
        <v>365</v>
      </c>
    </row>
    <row r="2786" spans="1:16" x14ac:dyDescent="0.25">
      <c r="A2786">
        <v>4431</v>
      </c>
      <c r="B2786" t="s">
        <v>360</v>
      </c>
      <c r="E2786" t="s">
        <v>3022</v>
      </c>
      <c r="F2786" t="s">
        <v>347</v>
      </c>
      <c r="G2786" t="s">
        <v>2704</v>
      </c>
      <c r="H2786" t="s">
        <v>198</v>
      </c>
      <c r="I2786" t="s">
        <v>2705</v>
      </c>
      <c r="J2786">
        <v>1965</v>
      </c>
      <c r="K2786">
        <v>846946</v>
      </c>
      <c r="L2786">
        <v>20</v>
      </c>
      <c r="M2786" t="s">
        <v>200</v>
      </c>
      <c r="N2786" t="s">
        <v>364</v>
      </c>
      <c r="O2786" t="s">
        <v>202</v>
      </c>
      <c r="P2786" t="s">
        <v>365</v>
      </c>
    </row>
    <row r="2787" spans="1:16" x14ac:dyDescent="0.25">
      <c r="A2787">
        <v>4432</v>
      </c>
      <c r="B2787" t="s">
        <v>360</v>
      </c>
      <c r="E2787" t="s">
        <v>3023</v>
      </c>
      <c r="F2787" t="s">
        <v>347</v>
      </c>
      <c r="G2787" t="s">
        <v>2704</v>
      </c>
      <c r="H2787" t="s">
        <v>198</v>
      </c>
      <c r="I2787" t="s">
        <v>2705</v>
      </c>
      <c r="J2787">
        <v>1960</v>
      </c>
      <c r="K2787">
        <v>235394</v>
      </c>
      <c r="L2787">
        <v>20</v>
      </c>
      <c r="M2787" t="s">
        <v>200</v>
      </c>
      <c r="N2787" t="s">
        <v>364</v>
      </c>
      <c r="O2787" t="s">
        <v>202</v>
      </c>
      <c r="P2787" t="s">
        <v>365</v>
      </c>
    </row>
    <row r="2788" spans="1:16" x14ac:dyDescent="0.25">
      <c r="A2788">
        <v>4433</v>
      </c>
      <c r="B2788" t="s">
        <v>360</v>
      </c>
      <c r="E2788" t="s">
        <v>3024</v>
      </c>
      <c r="F2788" t="s">
        <v>347</v>
      </c>
      <c r="G2788" t="s">
        <v>2704</v>
      </c>
      <c r="H2788" t="s">
        <v>198</v>
      </c>
      <c r="I2788" t="s">
        <v>2705</v>
      </c>
      <c r="J2788">
        <v>1982</v>
      </c>
      <c r="K2788">
        <v>161122</v>
      </c>
      <c r="L2788">
        <v>20</v>
      </c>
      <c r="M2788" t="s">
        <v>200</v>
      </c>
      <c r="N2788" t="s">
        <v>467</v>
      </c>
      <c r="O2788" t="s">
        <v>202</v>
      </c>
      <c r="P2788" t="s">
        <v>365</v>
      </c>
    </row>
    <row r="2789" spans="1:16" x14ac:dyDescent="0.25">
      <c r="A2789">
        <v>4435</v>
      </c>
      <c r="B2789" t="s">
        <v>360</v>
      </c>
      <c r="E2789" t="s">
        <v>3025</v>
      </c>
      <c r="F2789" t="s">
        <v>347</v>
      </c>
      <c r="G2789" t="s">
        <v>2704</v>
      </c>
      <c r="H2789" t="s">
        <v>198</v>
      </c>
      <c r="I2789" t="s">
        <v>2705</v>
      </c>
      <c r="J2789">
        <v>1982</v>
      </c>
      <c r="K2789">
        <v>110138</v>
      </c>
      <c r="L2789">
        <v>20</v>
      </c>
      <c r="M2789" t="s">
        <v>200</v>
      </c>
      <c r="N2789" t="s">
        <v>467</v>
      </c>
      <c r="O2789" t="s">
        <v>202</v>
      </c>
      <c r="P2789" t="s">
        <v>365</v>
      </c>
    </row>
    <row r="2790" spans="1:16" x14ac:dyDescent="0.25">
      <c r="A2790">
        <v>4436</v>
      </c>
      <c r="B2790" t="s">
        <v>360</v>
      </c>
      <c r="E2790" t="s">
        <v>3026</v>
      </c>
      <c r="F2790" t="s">
        <v>347</v>
      </c>
      <c r="G2790" t="s">
        <v>2704</v>
      </c>
      <c r="H2790" t="s">
        <v>198</v>
      </c>
      <c r="I2790" t="s">
        <v>2705</v>
      </c>
      <c r="J2790">
        <v>1992</v>
      </c>
      <c r="K2790">
        <v>239215</v>
      </c>
      <c r="L2790">
        <v>20</v>
      </c>
      <c r="M2790" t="s">
        <v>200</v>
      </c>
      <c r="N2790" t="s">
        <v>467</v>
      </c>
      <c r="O2790" t="s">
        <v>202</v>
      </c>
      <c r="P2790" t="s">
        <v>365</v>
      </c>
    </row>
    <row r="2791" spans="1:16" x14ac:dyDescent="0.25">
      <c r="A2791">
        <v>4437</v>
      </c>
      <c r="B2791" t="s">
        <v>360</v>
      </c>
      <c r="E2791" t="s">
        <v>3027</v>
      </c>
      <c r="F2791" t="s">
        <v>347</v>
      </c>
      <c r="G2791" t="s">
        <v>2704</v>
      </c>
      <c r="H2791" t="s">
        <v>198</v>
      </c>
      <c r="I2791" t="s">
        <v>2705</v>
      </c>
      <c r="J2791">
        <v>1969</v>
      </c>
      <c r="K2791">
        <v>14185</v>
      </c>
      <c r="L2791">
        <v>20</v>
      </c>
      <c r="M2791" t="s">
        <v>200</v>
      </c>
      <c r="N2791" t="s">
        <v>467</v>
      </c>
      <c r="O2791" t="s">
        <v>202</v>
      </c>
      <c r="P2791" t="s">
        <v>365</v>
      </c>
    </row>
    <row r="2792" spans="1:16" x14ac:dyDescent="0.25">
      <c r="A2792">
        <v>4438</v>
      </c>
      <c r="B2792" t="s">
        <v>360</v>
      </c>
      <c r="E2792" t="s">
        <v>3028</v>
      </c>
      <c r="F2792" t="s">
        <v>347</v>
      </c>
      <c r="G2792" t="s">
        <v>2704</v>
      </c>
      <c r="H2792" t="s">
        <v>198</v>
      </c>
      <c r="I2792" t="s">
        <v>2705</v>
      </c>
      <c r="J2792">
        <v>1993</v>
      </c>
      <c r="K2792">
        <v>73766</v>
      </c>
      <c r="L2792">
        <v>20</v>
      </c>
      <c r="M2792" t="s">
        <v>200</v>
      </c>
      <c r="N2792" t="s">
        <v>467</v>
      </c>
      <c r="O2792" t="s">
        <v>202</v>
      </c>
      <c r="P2792" t="s">
        <v>365</v>
      </c>
    </row>
    <row r="2793" spans="1:16" x14ac:dyDescent="0.25">
      <c r="A2793">
        <v>4439</v>
      </c>
      <c r="B2793" t="s">
        <v>360</v>
      </c>
      <c r="E2793" t="s">
        <v>3029</v>
      </c>
      <c r="F2793" t="s">
        <v>347</v>
      </c>
      <c r="G2793" t="s">
        <v>2704</v>
      </c>
      <c r="H2793" t="s">
        <v>198</v>
      </c>
      <c r="I2793" t="s">
        <v>2705</v>
      </c>
      <c r="J2793">
        <v>1993</v>
      </c>
      <c r="K2793">
        <v>453100</v>
      </c>
      <c r="L2793">
        <v>20</v>
      </c>
      <c r="M2793" t="s">
        <v>200</v>
      </c>
      <c r="N2793" t="s">
        <v>467</v>
      </c>
      <c r="O2793" t="s">
        <v>202</v>
      </c>
      <c r="P2793" t="s">
        <v>365</v>
      </c>
    </row>
    <row r="2794" spans="1:16" x14ac:dyDescent="0.25">
      <c r="A2794">
        <v>4440</v>
      </c>
      <c r="B2794" t="s">
        <v>360</v>
      </c>
      <c r="E2794" t="s">
        <v>3030</v>
      </c>
      <c r="F2794" t="s">
        <v>347</v>
      </c>
      <c r="G2794" t="s">
        <v>2704</v>
      </c>
      <c r="H2794" t="s">
        <v>198</v>
      </c>
      <c r="I2794" t="s">
        <v>2705</v>
      </c>
      <c r="J2794">
        <v>1970</v>
      </c>
      <c r="K2794">
        <v>36335</v>
      </c>
      <c r="L2794">
        <v>20</v>
      </c>
      <c r="M2794" t="s">
        <v>200</v>
      </c>
      <c r="N2794" t="s">
        <v>467</v>
      </c>
      <c r="O2794" t="s">
        <v>202</v>
      </c>
      <c r="P2794" t="s">
        <v>365</v>
      </c>
    </row>
    <row r="2795" spans="1:16" x14ac:dyDescent="0.25">
      <c r="A2795">
        <v>4441</v>
      </c>
      <c r="B2795" t="s">
        <v>360</v>
      </c>
      <c r="E2795" t="s">
        <v>3031</v>
      </c>
      <c r="F2795" t="s">
        <v>347</v>
      </c>
      <c r="G2795" t="s">
        <v>2704</v>
      </c>
      <c r="H2795" t="s">
        <v>198</v>
      </c>
      <c r="I2795" t="s">
        <v>2705</v>
      </c>
      <c r="J2795">
        <v>1989</v>
      </c>
      <c r="K2795">
        <v>101560</v>
      </c>
      <c r="L2795">
        <v>20</v>
      </c>
      <c r="M2795" t="s">
        <v>200</v>
      </c>
      <c r="N2795" t="s">
        <v>467</v>
      </c>
      <c r="O2795" t="s">
        <v>202</v>
      </c>
      <c r="P2795" t="s">
        <v>365</v>
      </c>
    </row>
    <row r="2796" spans="1:16" x14ac:dyDescent="0.25">
      <c r="A2796">
        <v>4442</v>
      </c>
      <c r="B2796" t="s">
        <v>360</v>
      </c>
      <c r="E2796" t="s">
        <v>3032</v>
      </c>
      <c r="F2796" t="s">
        <v>347</v>
      </c>
      <c r="G2796" t="s">
        <v>2704</v>
      </c>
      <c r="H2796" t="s">
        <v>198</v>
      </c>
      <c r="I2796" t="s">
        <v>2705</v>
      </c>
      <c r="J2796">
        <v>1958</v>
      </c>
      <c r="K2796">
        <v>8197</v>
      </c>
      <c r="L2796">
        <v>20</v>
      </c>
      <c r="M2796" t="s">
        <v>200</v>
      </c>
      <c r="N2796" t="s">
        <v>467</v>
      </c>
      <c r="O2796" t="s">
        <v>202</v>
      </c>
      <c r="P2796" t="s">
        <v>365</v>
      </c>
    </row>
    <row r="2797" spans="1:16" x14ac:dyDescent="0.25">
      <c r="A2797">
        <v>4443</v>
      </c>
      <c r="B2797" t="s">
        <v>360</v>
      </c>
      <c r="E2797" t="s">
        <v>3033</v>
      </c>
      <c r="F2797" t="s">
        <v>347</v>
      </c>
      <c r="G2797" t="s">
        <v>2704</v>
      </c>
      <c r="H2797" t="s">
        <v>198</v>
      </c>
      <c r="I2797" t="s">
        <v>2705</v>
      </c>
      <c r="J2797">
        <v>1982</v>
      </c>
      <c r="K2797">
        <v>39704</v>
      </c>
      <c r="L2797">
        <v>20</v>
      </c>
      <c r="M2797" t="s">
        <v>200</v>
      </c>
      <c r="N2797" t="s">
        <v>467</v>
      </c>
      <c r="O2797" t="s">
        <v>202</v>
      </c>
      <c r="P2797" t="s">
        <v>365</v>
      </c>
    </row>
    <row r="2798" spans="1:16" x14ac:dyDescent="0.25">
      <c r="A2798">
        <v>4444</v>
      </c>
      <c r="B2798" t="s">
        <v>360</v>
      </c>
      <c r="E2798" t="s">
        <v>3034</v>
      </c>
      <c r="F2798" t="s">
        <v>347</v>
      </c>
      <c r="G2798" t="s">
        <v>2704</v>
      </c>
      <c r="H2798" t="s">
        <v>198</v>
      </c>
      <c r="I2798" t="s">
        <v>2705</v>
      </c>
      <c r="J2798">
        <v>1982</v>
      </c>
      <c r="K2798">
        <v>70643</v>
      </c>
      <c r="L2798">
        <v>20</v>
      </c>
      <c r="M2798" t="s">
        <v>200</v>
      </c>
      <c r="N2798" t="s">
        <v>467</v>
      </c>
      <c r="O2798" t="s">
        <v>202</v>
      </c>
      <c r="P2798" t="s">
        <v>365</v>
      </c>
    </row>
    <row r="2799" spans="1:16" x14ac:dyDescent="0.25">
      <c r="A2799">
        <v>4445</v>
      </c>
      <c r="B2799" t="s">
        <v>360</v>
      </c>
      <c r="E2799" t="s">
        <v>3035</v>
      </c>
      <c r="F2799" t="s">
        <v>347</v>
      </c>
      <c r="G2799" t="s">
        <v>2704</v>
      </c>
      <c r="H2799" t="s">
        <v>198</v>
      </c>
      <c r="I2799" t="s">
        <v>2705</v>
      </c>
      <c r="J2799">
        <v>1963</v>
      </c>
      <c r="K2799">
        <v>4476</v>
      </c>
      <c r="L2799">
        <v>20</v>
      </c>
      <c r="M2799" t="s">
        <v>200</v>
      </c>
      <c r="N2799" t="s">
        <v>467</v>
      </c>
      <c r="O2799" t="s">
        <v>202</v>
      </c>
      <c r="P2799" t="s">
        <v>365</v>
      </c>
    </row>
    <row r="2800" spans="1:16" x14ac:dyDescent="0.25">
      <c r="A2800">
        <v>4446</v>
      </c>
      <c r="B2800" t="s">
        <v>360</v>
      </c>
      <c r="E2800" t="s">
        <v>3036</v>
      </c>
      <c r="F2800" t="s">
        <v>347</v>
      </c>
      <c r="G2800" t="s">
        <v>2704</v>
      </c>
      <c r="H2800" t="s">
        <v>198</v>
      </c>
      <c r="I2800" t="s">
        <v>2705</v>
      </c>
      <c r="J2800">
        <v>1967</v>
      </c>
      <c r="K2800">
        <v>9393</v>
      </c>
      <c r="L2800">
        <v>20</v>
      </c>
      <c r="M2800" t="s">
        <v>200</v>
      </c>
      <c r="N2800" t="s">
        <v>467</v>
      </c>
      <c r="O2800" t="s">
        <v>202</v>
      </c>
      <c r="P2800" t="s">
        <v>365</v>
      </c>
    </row>
    <row r="2801" spans="1:16" x14ac:dyDescent="0.25">
      <c r="A2801">
        <v>4447</v>
      </c>
      <c r="B2801" t="s">
        <v>360</v>
      </c>
      <c r="E2801" t="s">
        <v>3037</v>
      </c>
      <c r="F2801" t="s">
        <v>347</v>
      </c>
      <c r="G2801" t="s">
        <v>2704</v>
      </c>
      <c r="H2801" t="s">
        <v>198</v>
      </c>
      <c r="I2801" t="s">
        <v>2705</v>
      </c>
      <c r="J2801">
        <v>1968</v>
      </c>
      <c r="K2801">
        <v>4415</v>
      </c>
      <c r="L2801">
        <v>20</v>
      </c>
      <c r="M2801" t="s">
        <v>200</v>
      </c>
      <c r="N2801" t="s">
        <v>467</v>
      </c>
      <c r="O2801" t="s">
        <v>202</v>
      </c>
      <c r="P2801" t="s">
        <v>365</v>
      </c>
    </row>
    <row r="2802" spans="1:16" x14ac:dyDescent="0.25">
      <c r="A2802">
        <v>4448</v>
      </c>
      <c r="B2802" t="s">
        <v>360</v>
      </c>
      <c r="E2802" t="s">
        <v>3038</v>
      </c>
      <c r="F2802" t="s">
        <v>347</v>
      </c>
      <c r="G2802" t="s">
        <v>2704</v>
      </c>
      <c r="H2802" t="s">
        <v>198</v>
      </c>
      <c r="I2802" t="s">
        <v>2705</v>
      </c>
      <c r="J2802">
        <v>1970</v>
      </c>
      <c r="K2802">
        <v>1583</v>
      </c>
      <c r="L2802">
        <v>20</v>
      </c>
      <c r="M2802" t="s">
        <v>200</v>
      </c>
      <c r="N2802" t="s">
        <v>467</v>
      </c>
      <c r="O2802" t="s">
        <v>202</v>
      </c>
      <c r="P2802" t="s">
        <v>365</v>
      </c>
    </row>
    <row r="2803" spans="1:16" x14ac:dyDescent="0.25">
      <c r="A2803">
        <v>4449</v>
      </c>
      <c r="B2803" t="s">
        <v>360</v>
      </c>
      <c r="E2803" t="s">
        <v>3039</v>
      </c>
      <c r="F2803" t="s">
        <v>347</v>
      </c>
      <c r="G2803" t="s">
        <v>2704</v>
      </c>
      <c r="H2803" t="s">
        <v>198</v>
      </c>
      <c r="I2803" t="s">
        <v>2705</v>
      </c>
      <c r="J2803">
        <v>1968</v>
      </c>
      <c r="K2803">
        <v>26952</v>
      </c>
      <c r="L2803">
        <v>20</v>
      </c>
      <c r="M2803" t="s">
        <v>200</v>
      </c>
      <c r="N2803" t="s">
        <v>467</v>
      </c>
      <c r="O2803" t="s">
        <v>202</v>
      </c>
      <c r="P2803" t="s">
        <v>365</v>
      </c>
    </row>
    <row r="2804" spans="1:16" x14ac:dyDescent="0.25">
      <c r="A2804">
        <v>4450</v>
      </c>
      <c r="B2804" t="s">
        <v>360</v>
      </c>
      <c r="E2804" t="s">
        <v>3040</v>
      </c>
      <c r="F2804" t="s">
        <v>347</v>
      </c>
      <c r="G2804" t="s">
        <v>2704</v>
      </c>
      <c r="H2804" t="s">
        <v>198</v>
      </c>
      <c r="I2804" t="s">
        <v>2705</v>
      </c>
      <c r="J2804">
        <v>1965</v>
      </c>
      <c r="K2804">
        <v>2720352</v>
      </c>
      <c r="L2804">
        <v>20</v>
      </c>
      <c r="M2804" t="s">
        <v>200</v>
      </c>
      <c r="N2804" t="s">
        <v>467</v>
      </c>
      <c r="O2804" t="s">
        <v>202</v>
      </c>
      <c r="P2804" t="s">
        <v>365</v>
      </c>
    </row>
    <row r="2805" spans="1:16" x14ac:dyDescent="0.25">
      <c r="A2805">
        <v>4451</v>
      </c>
      <c r="B2805" t="s">
        <v>360</v>
      </c>
      <c r="E2805" t="s">
        <v>3041</v>
      </c>
      <c r="F2805" t="s">
        <v>347</v>
      </c>
      <c r="G2805" t="s">
        <v>2704</v>
      </c>
      <c r="H2805" t="s">
        <v>198</v>
      </c>
      <c r="I2805" t="s">
        <v>2705</v>
      </c>
      <c r="J2805">
        <v>1975</v>
      </c>
      <c r="K2805">
        <v>721</v>
      </c>
      <c r="L2805">
        <v>20</v>
      </c>
      <c r="M2805" t="s">
        <v>200</v>
      </c>
      <c r="N2805" t="s">
        <v>467</v>
      </c>
      <c r="O2805" t="s">
        <v>202</v>
      </c>
      <c r="P2805" t="s">
        <v>365</v>
      </c>
    </row>
    <row r="2806" spans="1:16" x14ac:dyDescent="0.25">
      <c r="A2806">
        <v>4452</v>
      </c>
      <c r="B2806" t="s">
        <v>360</v>
      </c>
      <c r="E2806" t="s">
        <v>3042</v>
      </c>
      <c r="F2806" t="s">
        <v>347</v>
      </c>
      <c r="G2806" t="s">
        <v>2704</v>
      </c>
      <c r="H2806" t="s">
        <v>198</v>
      </c>
      <c r="I2806" t="s">
        <v>2705</v>
      </c>
      <c r="J2806">
        <v>1965</v>
      </c>
      <c r="K2806">
        <v>10567</v>
      </c>
      <c r="L2806">
        <v>20</v>
      </c>
      <c r="M2806" t="s">
        <v>200</v>
      </c>
      <c r="N2806" t="s">
        <v>364</v>
      </c>
      <c r="O2806" t="s">
        <v>202</v>
      </c>
      <c r="P2806" t="s">
        <v>365</v>
      </c>
    </row>
    <row r="2807" spans="1:16" x14ac:dyDescent="0.25">
      <c r="A2807">
        <v>4453</v>
      </c>
      <c r="B2807" t="s">
        <v>360</v>
      </c>
      <c r="E2807" t="s">
        <v>3043</v>
      </c>
      <c r="F2807" t="s">
        <v>347</v>
      </c>
      <c r="G2807" t="s">
        <v>2704</v>
      </c>
      <c r="H2807" t="s">
        <v>198</v>
      </c>
      <c r="I2807" t="s">
        <v>2705</v>
      </c>
      <c r="J2807">
        <v>1971</v>
      </c>
      <c r="K2807">
        <v>214250</v>
      </c>
      <c r="L2807">
        <v>20</v>
      </c>
      <c r="M2807" t="s">
        <v>200</v>
      </c>
      <c r="N2807" t="s">
        <v>467</v>
      </c>
      <c r="O2807" t="s">
        <v>202</v>
      </c>
      <c r="P2807" t="s">
        <v>365</v>
      </c>
    </row>
    <row r="2808" spans="1:16" x14ac:dyDescent="0.25">
      <c r="A2808">
        <v>4454</v>
      </c>
      <c r="B2808" t="s">
        <v>360</v>
      </c>
      <c r="E2808" t="s">
        <v>3044</v>
      </c>
      <c r="F2808" t="s">
        <v>347</v>
      </c>
      <c r="G2808" t="s">
        <v>2704</v>
      </c>
      <c r="H2808" t="s">
        <v>198</v>
      </c>
      <c r="I2808" t="s">
        <v>2705</v>
      </c>
      <c r="J2808">
        <v>1978</v>
      </c>
      <c r="K2808">
        <v>116505</v>
      </c>
      <c r="L2808">
        <v>20</v>
      </c>
      <c r="M2808" t="s">
        <v>200</v>
      </c>
      <c r="N2808" t="s">
        <v>467</v>
      </c>
      <c r="O2808" t="s">
        <v>202</v>
      </c>
      <c r="P2808" t="s">
        <v>365</v>
      </c>
    </row>
    <row r="2809" spans="1:16" x14ac:dyDescent="0.25">
      <c r="A2809">
        <v>4455</v>
      </c>
      <c r="B2809" t="s">
        <v>360</v>
      </c>
      <c r="E2809" t="s">
        <v>3045</v>
      </c>
      <c r="F2809" t="s">
        <v>347</v>
      </c>
      <c r="G2809" t="s">
        <v>2704</v>
      </c>
      <c r="H2809" t="s">
        <v>198</v>
      </c>
      <c r="I2809" t="s">
        <v>2705</v>
      </c>
      <c r="J2809">
        <v>1980</v>
      </c>
      <c r="K2809">
        <v>70275</v>
      </c>
      <c r="L2809">
        <v>20</v>
      </c>
      <c r="M2809" t="s">
        <v>200</v>
      </c>
      <c r="N2809" t="s">
        <v>467</v>
      </c>
      <c r="O2809" t="s">
        <v>202</v>
      </c>
      <c r="P2809" t="s">
        <v>365</v>
      </c>
    </row>
    <row r="2810" spans="1:16" x14ac:dyDescent="0.25">
      <c r="A2810">
        <v>4456</v>
      </c>
      <c r="B2810" t="s">
        <v>360</v>
      </c>
      <c r="E2810" t="s">
        <v>3046</v>
      </c>
      <c r="F2810" t="s">
        <v>347</v>
      </c>
      <c r="G2810" t="s">
        <v>2704</v>
      </c>
      <c r="H2810" t="s">
        <v>198</v>
      </c>
      <c r="I2810" t="s">
        <v>2705</v>
      </c>
      <c r="J2810">
        <v>1990</v>
      </c>
      <c r="K2810">
        <v>75644</v>
      </c>
      <c r="L2810">
        <v>20</v>
      </c>
      <c r="M2810" t="s">
        <v>200</v>
      </c>
      <c r="N2810" t="s">
        <v>467</v>
      </c>
      <c r="O2810" t="s">
        <v>202</v>
      </c>
      <c r="P2810" t="s">
        <v>365</v>
      </c>
    </row>
    <row r="2811" spans="1:16" x14ac:dyDescent="0.25">
      <c r="A2811">
        <v>4457</v>
      </c>
      <c r="B2811" t="s">
        <v>360</v>
      </c>
      <c r="E2811" t="s">
        <v>3047</v>
      </c>
      <c r="F2811" t="s">
        <v>347</v>
      </c>
      <c r="G2811" t="s">
        <v>2704</v>
      </c>
      <c r="H2811" t="s">
        <v>198</v>
      </c>
      <c r="I2811" t="s">
        <v>2705</v>
      </c>
      <c r="J2811">
        <v>1991</v>
      </c>
      <c r="K2811">
        <v>86553</v>
      </c>
      <c r="L2811">
        <v>20</v>
      </c>
      <c r="M2811" t="s">
        <v>200</v>
      </c>
      <c r="N2811" t="s">
        <v>467</v>
      </c>
      <c r="O2811" t="s">
        <v>202</v>
      </c>
      <c r="P2811" t="s">
        <v>365</v>
      </c>
    </row>
    <row r="2812" spans="1:16" x14ac:dyDescent="0.25">
      <c r="A2812">
        <v>4458</v>
      </c>
      <c r="B2812" t="s">
        <v>360</v>
      </c>
      <c r="E2812" t="s">
        <v>3048</v>
      </c>
      <c r="F2812" t="s">
        <v>347</v>
      </c>
      <c r="G2812" t="s">
        <v>2704</v>
      </c>
      <c r="H2812" t="s">
        <v>198</v>
      </c>
      <c r="I2812" t="s">
        <v>2705</v>
      </c>
      <c r="J2812">
        <v>1985</v>
      </c>
      <c r="K2812">
        <v>94426</v>
      </c>
      <c r="L2812">
        <v>20</v>
      </c>
      <c r="M2812" t="s">
        <v>200</v>
      </c>
      <c r="N2812" t="s">
        <v>467</v>
      </c>
      <c r="O2812" t="s">
        <v>202</v>
      </c>
      <c r="P2812" t="s">
        <v>365</v>
      </c>
    </row>
    <row r="2813" spans="1:16" x14ac:dyDescent="0.25">
      <c r="A2813">
        <v>4459</v>
      </c>
      <c r="B2813" t="s">
        <v>360</v>
      </c>
      <c r="E2813" t="s">
        <v>3049</v>
      </c>
      <c r="F2813" t="s">
        <v>347</v>
      </c>
      <c r="G2813" t="s">
        <v>2704</v>
      </c>
      <c r="H2813" t="s">
        <v>198</v>
      </c>
      <c r="I2813" t="s">
        <v>2705</v>
      </c>
      <c r="J2813">
        <v>1982</v>
      </c>
      <c r="K2813">
        <v>152208</v>
      </c>
      <c r="L2813">
        <v>20</v>
      </c>
      <c r="M2813" t="s">
        <v>200</v>
      </c>
      <c r="N2813" t="s">
        <v>467</v>
      </c>
      <c r="O2813" t="s">
        <v>202</v>
      </c>
      <c r="P2813" t="s">
        <v>365</v>
      </c>
    </row>
    <row r="2814" spans="1:16" x14ac:dyDescent="0.25">
      <c r="A2814">
        <v>4460</v>
      </c>
      <c r="B2814" t="s">
        <v>360</v>
      </c>
      <c r="E2814" t="s">
        <v>3050</v>
      </c>
      <c r="F2814" t="s">
        <v>347</v>
      </c>
      <c r="G2814" t="s">
        <v>2704</v>
      </c>
      <c r="H2814" t="s">
        <v>198</v>
      </c>
      <c r="I2814" t="s">
        <v>2705</v>
      </c>
      <c r="J2814">
        <v>1987</v>
      </c>
      <c r="K2814">
        <v>300445</v>
      </c>
      <c r="L2814">
        <v>20</v>
      </c>
      <c r="M2814" t="s">
        <v>200</v>
      </c>
      <c r="N2814" t="s">
        <v>467</v>
      </c>
      <c r="O2814" t="s">
        <v>202</v>
      </c>
      <c r="P2814" t="s">
        <v>365</v>
      </c>
    </row>
    <row r="2815" spans="1:16" x14ac:dyDescent="0.25">
      <c r="A2815">
        <v>4461</v>
      </c>
      <c r="B2815" t="s">
        <v>399</v>
      </c>
      <c r="E2815" t="s">
        <v>3051</v>
      </c>
      <c r="F2815" t="s">
        <v>347</v>
      </c>
      <c r="G2815" t="s">
        <v>2704</v>
      </c>
      <c r="H2815" t="s">
        <v>198</v>
      </c>
      <c r="I2815" t="s">
        <v>2705</v>
      </c>
      <c r="J2815">
        <v>1979</v>
      </c>
      <c r="K2815">
        <v>194</v>
      </c>
      <c r="L2815">
        <v>20</v>
      </c>
      <c r="M2815" t="s">
        <v>200</v>
      </c>
      <c r="N2815" t="s">
        <v>1097</v>
      </c>
      <c r="O2815" t="s">
        <v>202</v>
      </c>
      <c r="P2815" t="s">
        <v>2907</v>
      </c>
    </row>
    <row r="2816" spans="1:16" x14ac:dyDescent="0.25">
      <c r="A2816">
        <v>4462</v>
      </c>
      <c r="B2816" t="s">
        <v>425</v>
      </c>
      <c r="E2816" t="s">
        <v>3051</v>
      </c>
      <c r="F2816" t="s">
        <v>347</v>
      </c>
      <c r="G2816" t="s">
        <v>2704</v>
      </c>
      <c r="H2816" t="s">
        <v>198</v>
      </c>
      <c r="I2816" t="s">
        <v>2705</v>
      </c>
      <c r="J2816">
        <v>1972</v>
      </c>
      <c r="K2816">
        <v>7362</v>
      </c>
      <c r="L2816">
        <v>20</v>
      </c>
      <c r="M2816" t="s">
        <v>200</v>
      </c>
      <c r="N2816" t="s">
        <v>383</v>
      </c>
      <c r="O2816" t="s">
        <v>202</v>
      </c>
      <c r="P2816" t="s">
        <v>1674</v>
      </c>
    </row>
    <row r="2817" spans="1:16" x14ac:dyDescent="0.25">
      <c r="A2817">
        <v>4463</v>
      </c>
      <c r="B2817" t="s">
        <v>399</v>
      </c>
      <c r="E2817" t="s">
        <v>3051</v>
      </c>
      <c r="F2817" t="s">
        <v>347</v>
      </c>
      <c r="G2817" t="s">
        <v>2704</v>
      </c>
      <c r="H2817" t="s">
        <v>198</v>
      </c>
      <c r="I2817" t="s">
        <v>2705</v>
      </c>
      <c r="J2817">
        <v>1978</v>
      </c>
      <c r="K2817">
        <v>572</v>
      </c>
      <c r="L2817">
        <v>20</v>
      </c>
      <c r="M2817" t="s">
        <v>200</v>
      </c>
      <c r="N2817" t="s">
        <v>1097</v>
      </c>
      <c r="O2817" t="s">
        <v>202</v>
      </c>
      <c r="P2817" t="s">
        <v>3052</v>
      </c>
    </row>
    <row r="2818" spans="1:16" x14ac:dyDescent="0.25">
      <c r="A2818">
        <v>4464</v>
      </c>
      <c r="B2818" t="s">
        <v>425</v>
      </c>
      <c r="E2818" t="s">
        <v>3053</v>
      </c>
      <c r="F2818" t="s">
        <v>347</v>
      </c>
      <c r="G2818" t="s">
        <v>2704</v>
      </c>
      <c r="H2818" t="s">
        <v>198</v>
      </c>
      <c r="I2818" t="s">
        <v>2705</v>
      </c>
      <c r="J2818">
        <v>1986</v>
      </c>
      <c r="K2818">
        <v>0</v>
      </c>
      <c r="L2818">
        <v>20</v>
      </c>
      <c r="M2818" t="s">
        <v>200</v>
      </c>
      <c r="N2818" t="s">
        <v>383</v>
      </c>
      <c r="O2818" t="s">
        <v>202</v>
      </c>
      <c r="P2818" t="s">
        <v>3054</v>
      </c>
    </row>
    <row r="2819" spans="1:16" x14ac:dyDescent="0.25">
      <c r="A2819">
        <v>4465</v>
      </c>
      <c r="B2819" t="s">
        <v>425</v>
      </c>
      <c r="E2819" t="s">
        <v>3053</v>
      </c>
      <c r="F2819" t="s">
        <v>347</v>
      </c>
      <c r="G2819" t="s">
        <v>2704</v>
      </c>
      <c r="H2819" t="s">
        <v>198</v>
      </c>
      <c r="I2819" t="s">
        <v>2705</v>
      </c>
      <c r="J2819">
        <v>1986</v>
      </c>
      <c r="K2819">
        <v>0</v>
      </c>
      <c r="L2819">
        <v>20</v>
      </c>
      <c r="M2819" t="s">
        <v>200</v>
      </c>
      <c r="N2819" t="s">
        <v>383</v>
      </c>
      <c r="O2819" t="s">
        <v>202</v>
      </c>
      <c r="P2819" t="s">
        <v>3054</v>
      </c>
    </row>
    <row r="2820" spans="1:16" x14ac:dyDescent="0.25">
      <c r="A2820">
        <v>4466</v>
      </c>
      <c r="B2820" t="s">
        <v>399</v>
      </c>
      <c r="E2820" t="s">
        <v>3055</v>
      </c>
      <c r="F2820" t="s">
        <v>347</v>
      </c>
      <c r="G2820" t="s">
        <v>2704</v>
      </c>
      <c r="H2820" t="s">
        <v>198</v>
      </c>
      <c r="I2820" t="s">
        <v>2705</v>
      </c>
      <c r="J2820">
        <v>1966</v>
      </c>
      <c r="K2820">
        <v>346</v>
      </c>
      <c r="L2820">
        <v>20</v>
      </c>
      <c r="M2820" t="s">
        <v>200</v>
      </c>
      <c r="N2820" t="s">
        <v>1097</v>
      </c>
      <c r="O2820" t="s">
        <v>202</v>
      </c>
      <c r="P2820" t="s">
        <v>3056</v>
      </c>
    </row>
    <row r="2821" spans="1:16" x14ac:dyDescent="0.25">
      <c r="A2821">
        <v>4467</v>
      </c>
      <c r="B2821" t="s">
        <v>399</v>
      </c>
      <c r="E2821" t="s">
        <v>3055</v>
      </c>
      <c r="F2821" t="s">
        <v>347</v>
      </c>
      <c r="G2821" t="s">
        <v>2704</v>
      </c>
      <c r="H2821" t="s">
        <v>198</v>
      </c>
      <c r="I2821" t="s">
        <v>2705</v>
      </c>
      <c r="J2821">
        <v>1966</v>
      </c>
      <c r="K2821">
        <v>346</v>
      </c>
      <c r="L2821">
        <v>20</v>
      </c>
      <c r="M2821" t="s">
        <v>200</v>
      </c>
      <c r="N2821" t="s">
        <v>1097</v>
      </c>
      <c r="O2821" t="s">
        <v>202</v>
      </c>
      <c r="P2821" t="s">
        <v>3056</v>
      </c>
    </row>
    <row r="2822" spans="1:16" x14ac:dyDescent="0.25">
      <c r="A2822">
        <v>4468</v>
      </c>
      <c r="B2822" t="s">
        <v>360</v>
      </c>
      <c r="E2822" t="s">
        <v>3057</v>
      </c>
      <c r="F2822" t="s">
        <v>347</v>
      </c>
      <c r="G2822" t="s">
        <v>2704</v>
      </c>
      <c r="H2822" t="s">
        <v>198</v>
      </c>
      <c r="I2822" t="s">
        <v>2705</v>
      </c>
      <c r="J2822">
        <v>1970</v>
      </c>
      <c r="K2822">
        <v>157339</v>
      </c>
      <c r="L2822">
        <v>20</v>
      </c>
      <c r="M2822" t="s">
        <v>200</v>
      </c>
      <c r="N2822" t="s">
        <v>364</v>
      </c>
      <c r="O2822" t="s">
        <v>202</v>
      </c>
      <c r="P2822" t="s">
        <v>365</v>
      </c>
    </row>
    <row r="2823" spans="1:16" x14ac:dyDescent="0.25">
      <c r="A2823">
        <v>4469</v>
      </c>
      <c r="B2823" t="s">
        <v>360</v>
      </c>
      <c r="E2823" t="s">
        <v>3058</v>
      </c>
      <c r="F2823" t="s">
        <v>347</v>
      </c>
      <c r="G2823" t="s">
        <v>2704</v>
      </c>
      <c r="H2823" t="s">
        <v>198</v>
      </c>
      <c r="I2823" t="s">
        <v>2705</v>
      </c>
      <c r="J2823">
        <v>1987</v>
      </c>
      <c r="K2823">
        <v>143715</v>
      </c>
      <c r="L2823">
        <v>20</v>
      </c>
      <c r="M2823" t="s">
        <v>200</v>
      </c>
      <c r="N2823" t="s">
        <v>467</v>
      </c>
      <c r="O2823" t="s">
        <v>202</v>
      </c>
      <c r="P2823" t="s">
        <v>365</v>
      </c>
    </row>
    <row r="2824" spans="1:16" x14ac:dyDescent="0.25">
      <c r="A2824">
        <v>4470</v>
      </c>
      <c r="B2824" t="s">
        <v>360</v>
      </c>
      <c r="E2824" t="s">
        <v>3059</v>
      </c>
      <c r="F2824" t="s">
        <v>347</v>
      </c>
      <c r="G2824" t="s">
        <v>2704</v>
      </c>
      <c r="H2824" t="s">
        <v>198</v>
      </c>
      <c r="I2824" t="s">
        <v>2705</v>
      </c>
      <c r="J2824">
        <v>1968</v>
      </c>
      <c r="K2824">
        <v>14053</v>
      </c>
      <c r="L2824">
        <v>20</v>
      </c>
      <c r="M2824" t="s">
        <v>200</v>
      </c>
      <c r="N2824" t="s">
        <v>467</v>
      </c>
      <c r="O2824" t="s">
        <v>202</v>
      </c>
      <c r="P2824" t="s">
        <v>365</v>
      </c>
    </row>
    <row r="2825" spans="1:16" x14ac:dyDescent="0.25">
      <c r="A2825">
        <v>4471</v>
      </c>
      <c r="B2825" t="s">
        <v>360</v>
      </c>
      <c r="E2825" t="s">
        <v>3060</v>
      </c>
      <c r="F2825" t="s">
        <v>347</v>
      </c>
      <c r="G2825" t="s">
        <v>2704</v>
      </c>
      <c r="H2825" t="s">
        <v>198</v>
      </c>
      <c r="I2825" t="s">
        <v>2705</v>
      </c>
      <c r="J2825">
        <v>1983</v>
      </c>
      <c r="K2825">
        <v>91080</v>
      </c>
      <c r="L2825">
        <v>20</v>
      </c>
      <c r="M2825" t="s">
        <v>200</v>
      </c>
      <c r="N2825" t="s">
        <v>364</v>
      </c>
      <c r="O2825" t="s">
        <v>202</v>
      </c>
      <c r="P2825" t="s">
        <v>365</v>
      </c>
    </row>
    <row r="2826" spans="1:16" x14ac:dyDescent="0.25">
      <c r="A2826">
        <v>4472</v>
      </c>
      <c r="B2826" t="s">
        <v>360</v>
      </c>
      <c r="E2826" t="s">
        <v>3061</v>
      </c>
      <c r="F2826" t="s">
        <v>347</v>
      </c>
      <c r="G2826" t="s">
        <v>2704</v>
      </c>
      <c r="H2826" t="s">
        <v>198</v>
      </c>
      <c r="I2826" t="s">
        <v>2705</v>
      </c>
      <c r="J2826">
        <v>1974</v>
      </c>
      <c r="K2826">
        <v>61810</v>
      </c>
      <c r="L2826">
        <v>20</v>
      </c>
      <c r="M2826" t="s">
        <v>200</v>
      </c>
      <c r="N2826" t="s">
        <v>467</v>
      </c>
      <c r="O2826" t="s">
        <v>202</v>
      </c>
      <c r="P2826" t="s">
        <v>365</v>
      </c>
    </row>
    <row r="2827" spans="1:16" x14ac:dyDescent="0.25">
      <c r="A2827">
        <v>4473</v>
      </c>
      <c r="B2827" t="s">
        <v>360</v>
      </c>
      <c r="E2827" t="s">
        <v>3062</v>
      </c>
      <c r="F2827" t="s">
        <v>347</v>
      </c>
      <c r="G2827" t="s">
        <v>2704</v>
      </c>
      <c r="H2827" t="s">
        <v>198</v>
      </c>
      <c r="I2827" t="s">
        <v>2705</v>
      </c>
      <c r="J2827">
        <v>1977</v>
      </c>
      <c r="K2827">
        <v>45426</v>
      </c>
      <c r="L2827">
        <v>20</v>
      </c>
      <c r="M2827" t="s">
        <v>200</v>
      </c>
      <c r="N2827" t="s">
        <v>467</v>
      </c>
      <c r="O2827" t="s">
        <v>202</v>
      </c>
      <c r="P2827" t="s">
        <v>365</v>
      </c>
    </row>
    <row r="2828" spans="1:16" x14ac:dyDescent="0.25">
      <c r="A2828">
        <v>4474</v>
      </c>
      <c r="B2828" t="s">
        <v>360</v>
      </c>
      <c r="E2828" t="s">
        <v>3063</v>
      </c>
      <c r="F2828" t="s">
        <v>347</v>
      </c>
      <c r="G2828" t="s">
        <v>2704</v>
      </c>
      <c r="H2828" t="s">
        <v>198</v>
      </c>
      <c r="I2828" t="s">
        <v>2705</v>
      </c>
      <c r="J2828">
        <v>1984</v>
      </c>
      <c r="K2828">
        <v>103105</v>
      </c>
      <c r="L2828">
        <v>20</v>
      </c>
      <c r="M2828" t="s">
        <v>200</v>
      </c>
      <c r="N2828" t="s">
        <v>467</v>
      </c>
      <c r="O2828" t="s">
        <v>202</v>
      </c>
      <c r="P2828" t="s">
        <v>365</v>
      </c>
    </row>
    <row r="2829" spans="1:16" x14ac:dyDescent="0.25">
      <c r="A2829">
        <v>4475</v>
      </c>
      <c r="B2829" t="s">
        <v>360</v>
      </c>
      <c r="E2829" t="s">
        <v>3064</v>
      </c>
      <c r="F2829" t="s">
        <v>347</v>
      </c>
      <c r="G2829" t="s">
        <v>2704</v>
      </c>
      <c r="H2829" t="s">
        <v>198</v>
      </c>
      <c r="I2829" t="s">
        <v>2705</v>
      </c>
      <c r="J2829">
        <v>1974</v>
      </c>
      <c r="K2829">
        <v>268997</v>
      </c>
      <c r="L2829">
        <v>20</v>
      </c>
      <c r="M2829" t="s">
        <v>200</v>
      </c>
      <c r="N2829" t="s">
        <v>467</v>
      </c>
      <c r="O2829" t="s">
        <v>202</v>
      </c>
      <c r="P2829" t="s">
        <v>365</v>
      </c>
    </row>
    <row r="2830" spans="1:16" x14ac:dyDescent="0.25">
      <c r="A2830">
        <v>4476</v>
      </c>
      <c r="B2830" t="s">
        <v>360</v>
      </c>
      <c r="E2830" t="s">
        <v>3065</v>
      </c>
      <c r="F2830" t="s">
        <v>347</v>
      </c>
      <c r="G2830" t="s">
        <v>2704</v>
      </c>
      <c r="H2830" t="s">
        <v>198</v>
      </c>
      <c r="I2830" t="s">
        <v>2705</v>
      </c>
      <c r="J2830">
        <v>1978</v>
      </c>
      <c r="K2830">
        <v>41808</v>
      </c>
      <c r="L2830">
        <v>20</v>
      </c>
      <c r="M2830" t="s">
        <v>200</v>
      </c>
      <c r="N2830" t="s">
        <v>467</v>
      </c>
      <c r="O2830" t="s">
        <v>202</v>
      </c>
      <c r="P2830" t="s">
        <v>365</v>
      </c>
    </row>
    <row r="2831" spans="1:16" x14ac:dyDescent="0.25">
      <c r="A2831">
        <v>4477</v>
      </c>
      <c r="B2831" t="s">
        <v>360</v>
      </c>
      <c r="E2831" t="s">
        <v>3066</v>
      </c>
      <c r="F2831" t="s">
        <v>347</v>
      </c>
      <c r="G2831" t="s">
        <v>2704</v>
      </c>
      <c r="H2831" t="s">
        <v>198</v>
      </c>
      <c r="I2831" t="s">
        <v>2705</v>
      </c>
      <c r="J2831">
        <v>1970</v>
      </c>
      <c r="K2831">
        <v>47414</v>
      </c>
      <c r="L2831">
        <v>20</v>
      </c>
      <c r="M2831" t="s">
        <v>200</v>
      </c>
      <c r="N2831" t="s">
        <v>467</v>
      </c>
      <c r="O2831" t="s">
        <v>202</v>
      </c>
      <c r="P2831" t="s">
        <v>365</v>
      </c>
    </row>
    <row r="2832" spans="1:16" x14ac:dyDescent="0.25">
      <c r="A2832">
        <v>4478</v>
      </c>
      <c r="B2832" t="s">
        <v>360</v>
      </c>
      <c r="E2832" t="s">
        <v>3067</v>
      </c>
      <c r="F2832" t="s">
        <v>347</v>
      </c>
      <c r="G2832" t="s">
        <v>2704</v>
      </c>
      <c r="H2832" t="s">
        <v>198</v>
      </c>
      <c r="I2832" t="s">
        <v>2705</v>
      </c>
      <c r="J2832">
        <v>1975</v>
      </c>
      <c r="K2832">
        <v>42702</v>
      </c>
      <c r="L2832">
        <v>20</v>
      </c>
      <c r="M2832" t="s">
        <v>200</v>
      </c>
      <c r="N2832" t="s">
        <v>364</v>
      </c>
      <c r="O2832" t="s">
        <v>202</v>
      </c>
      <c r="P2832" t="s">
        <v>365</v>
      </c>
    </row>
    <row r="2833" spans="1:16" x14ac:dyDescent="0.25">
      <c r="A2833">
        <v>4479</v>
      </c>
      <c r="B2833" t="s">
        <v>360</v>
      </c>
      <c r="E2833" t="s">
        <v>3068</v>
      </c>
      <c r="F2833" t="s">
        <v>347</v>
      </c>
      <c r="G2833" t="s">
        <v>2704</v>
      </c>
      <c r="H2833" t="s">
        <v>198</v>
      </c>
      <c r="I2833" t="s">
        <v>2705</v>
      </c>
      <c r="J2833">
        <v>1989</v>
      </c>
      <c r="K2833">
        <v>201110</v>
      </c>
      <c r="L2833">
        <v>20</v>
      </c>
      <c r="M2833" t="s">
        <v>200</v>
      </c>
      <c r="N2833" t="s">
        <v>467</v>
      </c>
      <c r="O2833" t="s">
        <v>202</v>
      </c>
      <c r="P2833" t="s">
        <v>365</v>
      </c>
    </row>
    <row r="2834" spans="1:16" x14ac:dyDescent="0.25">
      <c r="A2834">
        <v>4480</v>
      </c>
      <c r="B2834" t="s">
        <v>360</v>
      </c>
      <c r="E2834" t="s">
        <v>3069</v>
      </c>
      <c r="F2834" t="s">
        <v>347</v>
      </c>
      <c r="G2834" t="s">
        <v>2704</v>
      </c>
      <c r="H2834" t="s">
        <v>198</v>
      </c>
      <c r="I2834" t="s">
        <v>2705</v>
      </c>
      <c r="J2834">
        <v>1988</v>
      </c>
      <c r="K2834">
        <v>118808</v>
      </c>
      <c r="L2834">
        <v>20</v>
      </c>
      <c r="M2834" t="s">
        <v>200</v>
      </c>
      <c r="N2834" t="s">
        <v>364</v>
      </c>
      <c r="O2834" t="s">
        <v>202</v>
      </c>
      <c r="P2834" t="s">
        <v>365</v>
      </c>
    </row>
    <row r="2835" spans="1:16" x14ac:dyDescent="0.25">
      <c r="A2835">
        <v>4481</v>
      </c>
      <c r="B2835" t="s">
        <v>360</v>
      </c>
      <c r="E2835" t="s">
        <v>3070</v>
      </c>
      <c r="F2835" t="s">
        <v>347</v>
      </c>
      <c r="G2835" t="s">
        <v>2704</v>
      </c>
      <c r="H2835" t="s">
        <v>198</v>
      </c>
      <c r="I2835" t="s">
        <v>2705</v>
      </c>
      <c r="J2835">
        <v>1986</v>
      </c>
      <c r="K2835">
        <v>119854</v>
      </c>
      <c r="L2835">
        <v>20</v>
      </c>
      <c r="M2835" t="s">
        <v>200</v>
      </c>
      <c r="N2835" t="s">
        <v>467</v>
      </c>
      <c r="O2835" t="s">
        <v>202</v>
      </c>
      <c r="P2835" t="s">
        <v>365</v>
      </c>
    </row>
    <row r="2836" spans="1:16" x14ac:dyDescent="0.25">
      <c r="A2836">
        <v>4483</v>
      </c>
      <c r="B2836" t="s">
        <v>360</v>
      </c>
      <c r="E2836" t="s">
        <v>3071</v>
      </c>
      <c r="F2836" t="s">
        <v>347</v>
      </c>
      <c r="G2836" t="s">
        <v>2704</v>
      </c>
      <c r="H2836" t="s">
        <v>198</v>
      </c>
      <c r="I2836" t="s">
        <v>2705</v>
      </c>
      <c r="J2836">
        <v>1986</v>
      </c>
      <c r="K2836">
        <v>141300</v>
      </c>
      <c r="L2836">
        <v>20</v>
      </c>
      <c r="M2836" t="s">
        <v>200</v>
      </c>
      <c r="N2836" t="s">
        <v>467</v>
      </c>
      <c r="O2836" t="s">
        <v>202</v>
      </c>
      <c r="P2836" t="s">
        <v>365</v>
      </c>
    </row>
    <row r="2837" spans="1:16" x14ac:dyDescent="0.25">
      <c r="A2837">
        <v>4484</v>
      </c>
      <c r="B2837" t="s">
        <v>360</v>
      </c>
      <c r="E2837" t="s">
        <v>3072</v>
      </c>
      <c r="F2837" t="s">
        <v>347</v>
      </c>
      <c r="G2837" t="s">
        <v>2704</v>
      </c>
      <c r="H2837" t="s">
        <v>198</v>
      </c>
      <c r="I2837" t="s">
        <v>2705</v>
      </c>
      <c r="J2837">
        <v>1980</v>
      </c>
      <c r="K2837">
        <v>183855</v>
      </c>
      <c r="L2837">
        <v>20</v>
      </c>
      <c r="M2837" t="s">
        <v>200</v>
      </c>
      <c r="N2837" t="s">
        <v>364</v>
      </c>
      <c r="O2837" t="s">
        <v>202</v>
      </c>
      <c r="P2837" t="s">
        <v>365</v>
      </c>
    </row>
    <row r="2838" spans="1:16" x14ac:dyDescent="0.25">
      <c r="A2838">
        <v>4485</v>
      </c>
      <c r="B2838" t="s">
        <v>360</v>
      </c>
      <c r="E2838" t="s">
        <v>3073</v>
      </c>
      <c r="F2838" t="s">
        <v>347</v>
      </c>
      <c r="G2838" t="s">
        <v>2704</v>
      </c>
      <c r="H2838" t="s">
        <v>198</v>
      </c>
      <c r="I2838" t="s">
        <v>2705</v>
      </c>
      <c r="J2838">
        <v>1986</v>
      </c>
      <c r="K2838">
        <v>249556</v>
      </c>
      <c r="L2838">
        <v>20</v>
      </c>
      <c r="M2838" t="s">
        <v>200</v>
      </c>
      <c r="N2838" t="s">
        <v>364</v>
      </c>
      <c r="O2838" t="s">
        <v>202</v>
      </c>
      <c r="P2838" t="s">
        <v>365</v>
      </c>
    </row>
    <row r="2839" spans="1:16" x14ac:dyDescent="0.25">
      <c r="A2839">
        <v>4486</v>
      </c>
      <c r="B2839" t="s">
        <v>360</v>
      </c>
      <c r="E2839" t="s">
        <v>3074</v>
      </c>
      <c r="F2839" t="s">
        <v>347</v>
      </c>
      <c r="G2839" t="s">
        <v>2704</v>
      </c>
      <c r="H2839" t="s">
        <v>198</v>
      </c>
      <c r="I2839" t="s">
        <v>2705</v>
      </c>
      <c r="J2839">
        <v>1982</v>
      </c>
      <c r="K2839">
        <v>143324</v>
      </c>
      <c r="L2839">
        <v>20</v>
      </c>
      <c r="M2839" t="s">
        <v>200</v>
      </c>
      <c r="N2839" t="s">
        <v>467</v>
      </c>
      <c r="O2839" t="s">
        <v>202</v>
      </c>
      <c r="P2839" t="s">
        <v>365</v>
      </c>
    </row>
    <row r="2840" spans="1:16" x14ac:dyDescent="0.25">
      <c r="A2840">
        <v>4487</v>
      </c>
      <c r="B2840" t="s">
        <v>360</v>
      </c>
      <c r="E2840" t="s">
        <v>3075</v>
      </c>
      <c r="F2840" t="s">
        <v>347</v>
      </c>
      <c r="G2840" t="s">
        <v>2704</v>
      </c>
      <c r="H2840" t="s">
        <v>198</v>
      </c>
      <c r="I2840" t="s">
        <v>2705</v>
      </c>
      <c r="J2840">
        <v>1973</v>
      </c>
      <c r="K2840">
        <v>110330</v>
      </c>
      <c r="L2840">
        <v>20</v>
      </c>
      <c r="M2840" t="s">
        <v>200</v>
      </c>
      <c r="N2840" t="s">
        <v>467</v>
      </c>
      <c r="O2840" t="s">
        <v>202</v>
      </c>
      <c r="P2840" t="s">
        <v>365</v>
      </c>
    </row>
    <row r="2841" spans="1:16" x14ac:dyDescent="0.25">
      <c r="A2841">
        <v>4488</v>
      </c>
      <c r="B2841" t="s">
        <v>360</v>
      </c>
      <c r="E2841" t="s">
        <v>3076</v>
      </c>
      <c r="F2841" t="s">
        <v>347</v>
      </c>
      <c r="G2841" t="s">
        <v>2704</v>
      </c>
      <c r="H2841" t="s">
        <v>198</v>
      </c>
      <c r="I2841" t="s">
        <v>2705</v>
      </c>
      <c r="J2841">
        <v>1970</v>
      </c>
      <c r="K2841">
        <v>5574</v>
      </c>
      <c r="L2841">
        <v>20</v>
      </c>
      <c r="M2841" t="s">
        <v>200</v>
      </c>
      <c r="N2841" t="s">
        <v>467</v>
      </c>
      <c r="O2841" t="s">
        <v>202</v>
      </c>
      <c r="P2841" t="s">
        <v>365</v>
      </c>
    </row>
    <row r="2842" spans="1:16" x14ac:dyDescent="0.25">
      <c r="A2842">
        <v>4489</v>
      </c>
      <c r="B2842" t="s">
        <v>360</v>
      </c>
      <c r="E2842" t="s">
        <v>3077</v>
      </c>
      <c r="F2842" t="s">
        <v>347</v>
      </c>
      <c r="G2842" t="s">
        <v>2704</v>
      </c>
      <c r="H2842" t="s">
        <v>198</v>
      </c>
      <c r="I2842" t="s">
        <v>2705</v>
      </c>
      <c r="J2842">
        <v>1977</v>
      </c>
      <c r="K2842">
        <v>21451</v>
      </c>
      <c r="L2842">
        <v>20</v>
      </c>
      <c r="M2842" t="s">
        <v>200</v>
      </c>
      <c r="N2842" t="s">
        <v>467</v>
      </c>
      <c r="O2842" t="s">
        <v>202</v>
      </c>
      <c r="P2842" t="s">
        <v>365</v>
      </c>
    </row>
    <row r="2843" spans="1:16" x14ac:dyDescent="0.25">
      <c r="A2843">
        <v>4490</v>
      </c>
      <c r="B2843" t="s">
        <v>360</v>
      </c>
      <c r="E2843" t="s">
        <v>3078</v>
      </c>
      <c r="F2843" t="s">
        <v>347</v>
      </c>
      <c r="G2843" t="s">
        <v>2704</v>
      </c>
      <c r="H2843" t="s">
        <v>198</v>
      </c>
      <c r="I2843" t="s">
        <v>2705</v>
      </c>
      <c r="J2843">
        <v>1972</v>
      </c>
      <c r="K2843">
        <v>162564</v>
      </c>
      <c r="L2843">
        <v>20</v>
      </c>
      <c r="M2843" t="s">
        <v>200</v>
      </c>
      <c r="N2843" t="s">
        <v>467</v>
      </c>
      <c r="O2843" t="s">
        <v>202</v>
      </c>
      <c r="P2843" t="s">
        <v>365</v>
      </c>
    </row>
    <row r="2844" spans="1:16" x14ac:dyDescent="0.25">
      <c r="A2844">
        <v>4491</v>
      </c>
      <c r="B2844" t="s">
        <v>360</v>
      </c>
      <c r="E2844" t="s">
        <v>3079</v>
      </c>
      <c r="F2844" t="s">
        <v>347</v>
      </c>
      <c r="G2844" t="s">
        <v>2704</v>
      </c>
      <c r="H2844" t="s">
        <v>198</v>
      </c>
      <c r="I2844" t="s">
        <v>2705</v>
      </c>
      <c r="J2844">
        <v>1984</v>
      </c>
      <c r="K2844">
        <v>49731</v>
      </c>
      <c r="L2844">
        <v>20</v>
      </c>
      <c r="M2844" t="s">
        <v>200</v>
      </c>
      <c r="N2844" t="s">
        <v>467</v>
      </c>
      <c r="O2844" t="s">
        <v>202</v>
      </c>
      <c r="P2844" t="s">
        <v>365</v>
      </c>
    </row>
    <row r="2845" spans="1:16" x14ac:dyDescent="0.25">
      <c r="A2845">
        <v>4492</v>
      </c>
      <c r="B2845" t="s">
        <v>360</v>
      </c>
      <c r="E2845" t="s">
        <v>3080</v>
      </c>
      <c r="F2845" t="s">
        <v>347</v>
      </c>
      <c r="G2845" t="s">
        <v>2704</v>
      </c>
      <c r="H2845" t="s">
        <v>198</v>
      </c>
      <c r="I2845" t="s">
        <v>2705</v>
      </c>
      <c r="J2845">
        <v>1974</v>
      </c>
      <c r="K2845">
        <v>81284</v>
      </c>
      <c r="L2845">
        <v>20</v>
      </c>
      <c r="M2845" t="s">
        <v>200</v>
      </c>
      <c r="N2845" t="s">
        <v>467</v>
      </c>
      <c r="O2845" t="s">
        <v>202</v>
      </c>
      <c r="P2845" t="s">
        <v>365</v>
      </c>
    </row>
    <row r="2846" spans="1:16" x14ac:dyDescent="0.25">
      <c r="A2846">
        <v>4493</v>
      </c>
      <c r="B2846" t="s">
        <v>360</v>
      </c>
      <c r="E2846" t="s">
        <v>3081</v>
      </c>
      <c r="F2846" t="s">
        <v>347</v>
      </c>
      <c r="G2846" t="s">
        <v>2704</v>
      </c>
      <c r="H2846" t="s">
        <v>198</v>
      </c>
      <c r="I2846" t="s">
        <v>2705</v>
      </c>
      <c r="J2846">
        <v>1989</v>
      </c>
      <c r="K2846">
        <v>128901</v>
      </c>
      <c r="L2846">
        <v>20</v>
      </c>
      <c r="M2846" t="s">
        <v>200</v>
      </c>
      <c r="N2846" t="s">
        <v>467</v>
      </c>
      <c r="O2846" t="s">
        <v>202</v>
      </c>
      <c r="P2846" t="s">
        <v>365</v>
      </c>
    </row>
    <row r="2847" spans="1:16" x14ac:dyDescent="0.25">
      <c r="A2847">
        <v>4495</v>
      </c>
      <c r="B2847" t="s">
        <v>360</v>
      </c>
      <c r="E2847" t="s">
        <v>3082</v>
      </c>
      <c r="F2847" t="s">
        <v>347</v>
      </c>
      <c r="G2847" t="s">
        <v>2704</v>
      </c>
      <c r="H2847" t="s">
        <v>198</v>
      </c>
      <c r="I2847" t="s">
        <v>2705</v>
      </c>
      <c r="J2847">
        <v>1960</v>
      </c>
      <c r="K2847">
        <v>16469</v>
      </c>
      <c r="L2847">
        <v>20</v>
      </c>
      <c r="M2847" t="s">
        <v>200</v>
      </c>
      <c r="N2847" t="s">
        <v>467</v>
      </c>
      <c r="O2847" t="s">
        <v>202</v>
      </c>
      <c r="P2847" t="s">
        <v>365</v>
      </c>
    </row>
    <row r="2848" spans="1:16" x14ac:dyDescent="0.25">
      <c r="A2848">
        <v>4496</v>
      </c>
      <c r="B2848" t="s">
        <v>360</v>
      </c>
      <c r="E2848" t="s">
        <v>3083</v>
      </c>
      <c r="F2848" t="s">
        <v>347</v>
      </c>
      <c r="G2848" t="s">
        <v>2704</v>
      </c>
      <c r="H2848" t="s">
        <v>198</v>
      </c>
      <c r="I2848" t="s">
        <v>2705</v>
      </c>
      <c r="J2848">
        <v>1980</v>
      </c>
      <c r="K2848">
        <v>31752</v>
      </c>
      <c r="L2848">
        <v>20</v>
      </c>
      <c r="M2848" t="s">
        <v>200</v>
      </c>
      <c r="N2848" t="s">
        <v>467</v>
      </c>
      <c r="O2848" t="s">
        <v>202</v>
      </c>
      <c r="P2848" t="s">
        <v>365</v>
      </c>
    </row>
    <row r="2849" spans="1:16" x14ac:dyDescent="0.25">
      <c r="A2849">
        <v>4497</v>
      </c>
      <c r="B2849" t="s">
        <v>360</v>
      </c>
      <c r="E2849" t="s">
        <v>3084</v>
      </c>
      <c r="F2849" t="s">
        <v>347</v>
      </c>
      <c r="G2849" t="s">
        <v>2704</v>
      </c>
      <c r="H2849" t="s">
        <v>198</v>
      </c>
      <c r="I2849" t="s">
        <v>2705</v>
      </c>
      <c r="J2849">
        <v>1978</v>
      </c>
      <c r="K2849">
        <v>36537</v>
      </c>
      <c r="L2849">
        <v>20</v>
      </c>
      <c r="M2849" t="s">
        <v>200</v>
      </c>
      <c r="N2849" t="s">
        <v>467</v>
      </c>
      <c r="O2849" t="s">
        <v>202</v>
      </c>
      <c r="P2849" t="s">
        <v>365</v>
      </c>
    </row>
    <row r="2850" spans="1:16" x14ac:dyDescent="0.25">
      <c r="A2850">
        <v>4498</v>
      </c>
      <c r="B2850" t="s">
        <v>360</v>
      </c>
      <c r="E2850" t="s">
        <v>3085</v>
      </c>
      <c r="F2850" t="s">
        <v>347</v>
      </c>
      <c r="G2850" t="s">
        <v>2704</v>
      </c>
      <c r="H2850" t="s">
        <v>198</v>
      </c>
      <c r="I2850" t="s">
        <v>2705</v>
      </c>
      <c r="J2850">
        <v>1994</v>
      </c>
      <c r="K2850">
        <v>4865255</v>
      </c>
      <c r="L2850">
        <v>20</v>
      </c>
      <c r="M2850" t="s">
        <v>200</v>
      </c>
      <c r="N2850" t="s">
        <v>467</v>
      </c>
      <c r="O2850" t="s">
        <v>202</v>
      </c>
      <c r="P2850" t="s">
        <v>365</v>
      </c>
    </row>
    <row r="2851" spans="1:16" x14ac:dyDescent="0.25">
      <c r="A2851">
        <v>4499</v>
      </c>
      <c r="B2851" t="s">
        <v>360</v>
      </c>
      <c r="E2851" t="s">
        <v>3086</v>
      </c>
      <c r="F2851" t="s">
        <v>347</v>
      </c>
      <c r="G2851" t="s">
        <v>2704</v>
      </c>
      <c r="H2851" t="s">
        <v>198</v>
      </c>
      <c r="I2851" t="s">
        <v>2705</v>
      </c>
      <c r="J2851">
        <v>1989</v>
      </c>
      <c r="K2851">
        <v>0</v>
      </c>
      <c r="L2851">
        <v>20</v>
      </c>
      <c r="M2851" t="s">
        <v>200</v>
      </c>
      <c r="N2851" t="s">
        <v>383</v>
      </c>
      <c r="O2851" t="s">
        <v>202</v>
      </c>
      <c r="P2851" t="s">
        <v>384</v>
      </c>
    </row>
    <row r="2852" spans="1:16" x14ac:dyDescent="0.25">
      <c r="A2852">
        <v>4500</v>
      </c>
      <c r="B2852" t="s">
        <v>360</v>
      </c>
      <c r="E2852" t="s">
        <v>3087</v>
      </c>
      <c r="F2852" t="s">
        <v>347</v>
      </c>
      <c r="G2852" t="s">
        <v>2704</v>
      </c>
      <c r="H2852" t="s">
        <v>198</v>
      </c>
      <c r="I2852" t="s">
        <v>2705</v>
      </c>
      <c r="J2852">
        <v>1977</v>
      </c>
      <c r="K2852">
        <v>7662</v>
      </c>
      <c r="L2852">
        <v>20</v>
      </c>
      <c r="M2852" t="s">
        <v>200</v>
      </c>
      <c r="N2852" t="s">
        <v>670</v>
      </c>
      <c r="O2852" t="s">
        <v>202</v>
      </c>
      <c r="P2852" t="s">
        <v>365</v>
      </c>
    </row>
    <row r="2853" spans="1:16" x14ac:dyDescent="0.25">
      <c r="A2853">
        <v>4501</v>
      </c>
      <c r="B2853" t="s">
        <v>360</v>
      </c>
      <c r="E2853" t="s">
        <v>3088</v>
      </c>
      <c r="F2853" t="s">
        <v>347</v>
      </c>
      <c r="G2853" t="s">
        <v>2704</v>
      </c>
      <c r="H2853" t="s">
        <v>198</v>
      </c>
      <c r="I2853" t="s">
        <v>2705</v>
      </c>
      <c r="J2853">
        <v>1973</v>
      </c>
      <c r="K2853">
        <v>19392</v>
      </c>
      <c r="L2853">
        <v>20</v>
      </c>
      <c r="M2853" t="s">
        <v>200</v>
      </c>
      <c r="N2853" t="s">
        <v>670</v>
      </c>
      <c r="O2853" t="s">
        <v>202</v>
      </c>
      <c r="P2853" t="s">
        <v>3089</v>
      </c>
    </row>
    <row r="2854" spans="1:16" x14ac:dyDescent="0.25">
      <c r="A2854">
        <v>4503</v>
      </c>
      <c r="B2854" t="s">
        <v>360</v>
      </c>
      <c r="E2854" t="s">
        <v>3090</v>
      </c>
      <c r="F2854" t="s">
        <v>347</v>
      </c>
      <c r="G2854" t="s">
        <v>2704</v>
      </c>
      <c r="H2854" t="s">
        <v>198</v>
      </c>
      <c r="I2854" t="s">
        <v>2705</v>
      </c>
      <c r="J2854">
        <v>1978</v>
      </c>
      <c r="K2854">
        <v>1164</v>
      </c>
      <c r="L2854">
        <v>20</v>
      </c>
      <c r="M2854" t="s">
        <v>200</v>
      </c>
      <c r="N2854" t="s">
        <v>670</v>
      </c>
      <c r="O2854" t="s">
        <v>202</v>
      </c>
      <c r="P2854" t="s">
        <v>3091</v>
      </c>
    </row>
    <row r="2855" spans="1:16" x14ac:dyDescent="0.25">
      <c r="A2855">
        <v>4504</v>
      </c>
      <c r="B2855" t="s">
        <v>360</v>
      </c>
      <c r="E2855" t="s">
        <v>3092</v>
      </c>
      <c r="F2855" t="s">
        <v>347</v>
      </c>
      <c r="G2855" t="s">
        <v>2704</v>
      </c>
      <c r="H2855" t="s">
        <v>198</v>
      </c>
      <c r="I2855" t="s">
        <v>2705</v>
      </c>
      <c r="J2855">
        <v>1991</v>
      </c>
      <c r="K2855">
        <v>28257</v>
      </c>
      <c r="L2855">
        <v>20</v>
      </c>
      <c r="M2855" t="s">
        <v>200</v>
      </c>
      <c r="N2855" t="s">
        <v>670</v>
      </c>
      <c r="O2855" t="s">
        <v>202</v>
      </c>
      <c r="P2855" t="s">
        <v>3093</v>
      </c>
    </row>
    <row r="2856" spans="1:16" x14ac:dyDescent="0.25">
      <c r="A2856">
        <v>4505</v>
      </c>
      <c r="B2856" t="s">
        <v>360</v>
      </c>
      <c r="E2856" t="s">
        <v>3094</v>
      </c>
      <c r="F2856" t="s">
        <v>347</v>
      </c>
      <c r="G2856" t="s">
        <v>2704</v>
      </c>
      <c r="H2856" t="s">
        <v>198</v>
      </c>
      <c r="I2856" t="s">
        <v>2705</v>
      </c>
      <c r="J2856">
        <v>1991</v>
      </c>
      <c r="K2856">
        <v>34575</v>
      </c>
      <c r="L2856">
        <v>20</v>
      </c>
      <c r="M2856" t="s">
        <v>200</v>
      </c>
      <c r="N2856" t="s">
        <v>670</v>
      </c>
      <c r="O2856" t="s">
        <v>202</v>
      </c>
      <c r="P2856" t="s">
        <v>365</v>
      </c>
    </row>
    <row r="2857" spans="1:16" x14ac:dyDescent="0.25">
      <c r="A2857">
        <v>4506</v>
      </c>
      <c r="B2857" t="s">
        <v>360</v>
      </c>
      <c r="E2857" t="s">
        <v>3095</v>
      </c>
      <c r="F2857" t="s">
        <v>347</v>
      </c>
      <c r="G2857" t="s">
        <v>2704</v>
      </c>
      <c r="H2857" t="s">
        <v>198</v>
      </c>
      <c r="I2857" t="s">
        <v>2705</v>
      </c>
      <c r="J2857">
        <v>1971</v>
      </c>
      <c r="K2857">
        <v>47766</v>
      </c>
      <c r="L2857">
        <v>20</v>
      </c>
      <c r="M2857" t="s">
        <v>200</v>
      </c>
      <c r="N2857" t="s">
        <v>670</v>
      </c>
      <c r="O2857" t="s">
        <v>202</v>
      </c>
      <c r="P2857" t="s">
        <v>365</v>
      </c>
    </row>
    <row r="2858" spans="1:16" x14ac:dyDescent="0.25">
      <c r="A2858">
        <v>4507</v>
      </c>
      <c r="B2858" t="s">
        <v>360</v>
      </c>
      <c r="E2858" t="s">
        <v>3096</v>
      </c>
      <c r="F2858" t="s">
        <v>347</v>
      </c>
      <c r="G2858" t="s">
        <v>2704</v>
      </c>
      <c r="H2858" t="s">
        <v>198</v>
      </c>
      <c r="I2858" t="s">
        <v>2705</v>
      </c>
      <c r="J2858">
        <v>1971</v>
      </c>
      <c r="K2858">
        <v>1823621</v>
      </c>
      <c r="L2858">
        <v>20</v>
      </c>
      <c r="M2858" t="s">
        <v>200</v>
      </c>
      <c r="N2858" t="s">
        <v>376</v>
      </c>
      <c r="O2858" t="s">
        <v>202</v>
      </c>
      <c r="P2858" t="s">
        <v>3097</v>
      </c>
    </row>
    <row r="2859" spans="1:16" x14ac:dyDescent="0.25">
      <c r="A2859">
        <v>4508</v>
      </c>
      <c r="B2859" t="s">
        <v>360</v>
      </c>
      <c r="E2859" t="s">
        <v>3098</v>
      </c>
      <c r="F2859" t="s">
        <v>347</v>
      </c>
      <c r="G2859" t="s">
        <v>2704</v>
      </c>
      <c r="H2859" t="s">
        <v>198</v>
      </c>
      <c r="I2859" t="s">
        <v>2705</v>
      </c>
      <c r="J2859">
        <v>1983</v>
      </c>
      <c r="K2859">
        <v>31177</v>
      </c>
      <c r="L2859">
        <v>20</v>
      </c>
      <c r="M2859" t="s">
        <v>200</v>
      </c>
      <c r="N2859" t="s">
        <v>670</v>
      </c>
      <c r="O2859" t="s">
        <v>202</v>
      </c>
      <c r="P2859" t="s">
        <v>3091</v>
      </c>
    </row>
    <row r="2860" spans="1:16" x14ac:dyDescent="0.25">
      <c r="A2860">
        <v>4509</v>
      </c>
      <c r="B2860" t="s">
        <v>360</v>
      </c>
      <c r="E2860" t="s">
        <v>3099</v>
      </c>
      <c r="F2860" t="s">
        <v>347</v>
      </c>
      <c r="G2860" t="s">
        <v>2704</v>
      </c>
      <c r="H2860" t="s">
        <v>198</v>
      </c>
      <c r="I2860" t="s">
        <v>2705</v>
      </c>
      <c r="J2860">
        <v>1953</v>
      </c>
      <c r="K2860">
        <v>451</v>
      </c>
      <c r="L2860">
        <v>20</v>
      </c>
      <c r="M2860" t="s">
        <v>200</v>
      </c>
      <c r="N2860" t="s">
        <v>670</v>
      </c>
      <c r="O2860" t="s">
        <v>202</v>
      </c>
      <c r="P2860" t="s">
        <v>3100</v>
      </c>
    </row>
    <row r="2861" spans="1:16" x14ac:dyDescent="0.25">
      <c r="A2861">
        <v>4510</v>
      </c>
      <c r="B2861" t="s">
        <v>360</v>
      </c>
      <c r="E2861" t="s">
        <v>3101</v>
      </c>
      <c r="F2861" t="s">
        <v>347</v>
      </c>
      <c r="G2861" t="s">
        <v>2704</v>
      </c>
      <c r="H2861" t="s">
        <v>198</v>
      </c>
      <c r="I2861" t="s">
        <v>2705</v>
      </c>
      <c r="J2861">
        <v>1977</v>
      </c>
      <c r="K2861">
        <v>5433</v>
      </c>
      <c r="L2861">
        <v>20</v>
      </c>
      <c r="M2861" t="s">
        <v>200</v>
      </c>
      <c r="N2861" t="s">
        <v>670</v>
      </c>
      <c r="O2861" t="s">
        <v>202</v>
      </c>
      <c r="P2861" t="s">
        <v>3102</v>
      </c>
    </row>
    <row r="2862" spans="1:16" x14ac:dyDescent="0.25">
      <c r="A2862">
        <v>4511</v>
      </c>
      <c r="B2862" t="s">
        <v>360</v>
      </c>
      <c r="E2862" t="s">
        <v>3103</v>
      </c>
      <c r="F2862" t="s">
        <v>347</v>
      </c>
      <c r="G2862" t="s">
        <v>2704</v>
      </c>
      <c r="H2862" t="s">
        <v>198</v>
      </c>
      <c r="I2862" t="s">
        <v>2705</v>
      </c>
      <c r="J2862">
        <v>1971</v>
      </c>
      <c r="K2862">
        <v>3746</v>
      </c>
      <c r="L2862">
        <v>20</v>
      </c>
      <c r="M2862" t="s">
        <v>200</v>
      </c>
      <c r="N2862" t="s">
        <v>670</v>
      </c>
      <c r="O2862" t="s">
        <v>202</v>
      </c>
      <c r="P2862" t="s">
        <v>3104</v>
      </c>
    </row>
    <row r="2863" spans="1:16" x14ac:dyDescent="0.25">
      <c r="A2863">
        <v>4512</v>
      </c>
      <c r="B2863" t="s">
        <v>425</v>
      </c>
      <c r="E2863" t="s">
        <v>3105</v>
      </c>
      <c r="F2863" t="s">
        <v>347</v>
      </c>
      <c r="G2863" t="s">
        <v>2704</v>
      </c>
      <c r="H2863" t="s">
        <v>198</v>
      </c>
      <c r="I2863" t="s">
        <v>2705</v>
      </c>
      <c r="J2863">
        <v>1987</v>
      </c>
      <c r="K2863">
        <v>0</v>
      </c>
      <c r="L2863">
        <v>20</v>
      </c>
      <c r="M2863" t="s">
        <v>200</v>
      </c>
      <c r="N2863" t="s">
        <v>383</v>
      </c>
      <c r="O2863" t="s">
        <v>202</v>
      </c>
      <c r="P2863" t="s">
        <v>3106</v>
      </c>
    </row>
    <row r="2864" spans="1:16" x14ac:dyDescent="0.25">
      <c r="A2864">
        <v>4513</v>
      </c>
      <c r="B2864" t="s">
        <v>425</v>
      </c>
      <c r="E2864" t="s">
        <v>3107</v>
      </c>
      <c r="F2864" t="s">
        <v>347</v>
      </c>
      <c r="G2864" t="s">
        <v>2704</v>
      </c>
      <c r="H2864" t="s">
        <v>198</v>
      </c>
      <c r="I2864" t="s">
        <v>2705</v>
      </c>
      <c r="J2864">
        <v>1986</v>
      </c>
      <c r="K2864">
        <v>0</v>
      </c>
      <c r="L2864">
        <v>20</v>
      </c>
      <c r="M2864" t="s">
        <v>200</v>
      </c>
      <c r="N2864" t="s">
        <v>383</v>
      </c>
      <c r="O2864" t="s">
        <v>202</v>
      </c>
      <c r="P2864" t="s">
        <v>3108</v>
      </c>
    </row>
    <row r="2865" spans="1:16" x14ac:dyDescent="0.25">
      <c r="A2865">
        <v>4514</v>
      </c>
      <c r="B2865" t="s">
        <v>425</v>
      </c>
      <c r="E2865" t="s">
        <v>3109</v>
      </c>
      <c r="F2865" t="s">
        <v>347</v>
      </c>
      <c r="G2865" t="s">
        <v>2704</v>
      </c>
      <c r="H2865" t="s">
        <v>198</v>
      </c>
      <c r="I2865" t="s">
        <v>2705</v>
      </c>
      <c r="J2865">
        <v>1989</v>
      </c>
      <c r="K2865">
        <v>0</v>
      </c>
      <c r="L2865">
        <v>20</v>
      </c>
      <c r="M2865" t="s">
        <v>200</v>
      </c>
      <c r="N2865" t="s">
        <v>383</v>
      </c>
      <c r="O2865" t="s">
        <v>202</v>
      </c>
      <c r="P2865" t="s">
        <v>3110</v>
      </c>
    </row>
    <row r="2866" spans="1:16" x14ac:dyDescent="0.25">
      <c r="A2866">
        <v>4515</v>
      </c>
      <c r="B2866" t="s">
        <v>425</v>
      </c>
      <c r="E2866" t="s">
        <v>3109</v>
      </c>
      <c r="F2866" t="s">
        <v>347</v>
      </c>
      <c r="G2866" t="s">
        <v>2704</v>
      </c>
      <c r="H2866" t="s">
        <v>198</v>
      </c>
      <c r="I2866" t="s">
        <v>2705</v>
      </c>
      <c r="J2866">
        <v>1990</v>
      </c>
      <c r="K2866">
        <v>0</v>
      </c>
      <c r="L2866">
        <v>20</v>
      </c>
      <c r="M2866" t="s">
        <v>200</v>
      </c>
      <c r="N2866" t="s">
        <v>383</v>
      </c>
      <c r="O2866" t="s">
        <v>202</v>
      </c>
      <c r="P2866" t="s">
        <v>3110</v>
      </c>
    </row>
    <row r="2867" spans="1:16" x14ac:dyDescent="0.25">
      <c r="A2867">
        <v>4519</v>
      </c>
      <c r="B2867" t="s">
        <v>399</v>
      </c>
      <c r="E2867" t="s">
        <v>3111</v>
      </c>
      <c r="F2867" t="s">
        <v>347</v>
      </c>
      <c r="G2867" t="s">
        <v>2704</v>
      </c>
      <c r="H2867" t="s">
        <v>198</v>
      </c>
      <c r="I2867" t="s">
        <v>2705</v>
      </c>
      <c r="J2867">
        <v>1990</v>
      </c>
      <c r="K2867">
        <v>1411</v>
      </c>
      <c r="L2867">
        <v>20</v>
      </c>
      <c r="M2867" t="s">
        <v>200</v>
      </c>
      <c r="N2867" t="s">
        <v>1097</v>
      </c>
      <c r="O2867" t="s">
        <v>202</v>
      </c>
      <c r="P2867" t="s">
        <v>1242</v>
      </c>
    </row>
    <row r="2868" spans="1:16" x14ac:dyDescent="0.25">
      <c r="A2868">
        <v>4520</v>
      </c>
      <c r="B2868" t="s">
        <v>360</v>
      </c>
      <c r="E2868" t="s">
        <v>3112</v>
      </c>
      <c r="F2868" t="s">
        <v>347</v>
      </c>
      <c r="G2868" t="s">
        <v>2704</v>
      </c>
      <c r="H2868" t="s">
        <v>198</v>
      </c>
      <c r="I2868" t="s">
        <v>2705</v>
      </c>
      <c r="J2868">
        <v>1970</v>
      </c>
      <c r="K2868">
        <v>2012151</v>
      </c>
      <c r="L2868">
        <v>20</v>
      </c>
      <c r="M2868" t="s">
        <v>200</v>
      </c>
      <c r="N2868" t="s">
        <v>364</v>
      </c>
      <c r="O2868" t="s">
        <v>202</v>
      </c>
      <c r="P2868" t="s">
        <v>365</v>
      </c>
    </row>
    <row r="2869" spans="1:16" x14ac:dyDescent="0.25">
      <c r="A2869">
        <v>4521</v>
      </c>
      <c r="B2869" t="s">
        <v>360</v>
      </c>
      <c r="E2869" t="s">
        <v>3113</v>
      </c>
      <c r="F2869" t="s">
        <v>347</v>
      </c>
      <c r="G2869" t="s">
        <v>2704</v>
      </c>
      <c r="H2869" t="s">
        <v>198</v>
      </c>
      <c r="I2869" t="s">
        <v>2705</v>
      </c>
      <c r="J2869">
        <v>1972</v>
      </c>
      <c r="K2869">
        <v>4461</v>
      </c>
      <c r="L2869">
        <v>20</v>
      </c>
      <c r="M2869" t="s">
        <v>200</v>
      </c>
      <c r="N2869" t="s">
        <v>467</v>
      </c>
      <c r="O2869" t="s">
        <v>202</v>
      </c>
      <c r="P2869" t="s">
        <v>365</v>
      </c>
    </row>
    <row r="2870" spans="1:16" x14ac:dyDescent="0.25">
      <c r="A2870">
        <v>4522</v>
      </c>
      <c r="B2870" t="s">
        <v>360</v>
      </c>
      <c r="E2870" t="s">
        <v>3114</v>
      </c>
      <c r="F2870" t="s">
        <v>347</v>
      </c>
      <c r="G2870" t="s">
        <v>2704</v>
      </c>
      <c r="H2870" t="s">
        <v>198</v>
      </c>
      <c r="I2870" t="s">
        <v>2705</v>
      </c>
      <c r="J2870">
        <v>1952</v>
      </c>
      <c r="K2870">
        <v>2299</v>
      </c>
      <c r="L2870">
        <v>20</v>
      </c>
      <c r="M2870" t="s">
        <v>200</v>
      </c>
      <c r="N2870" t="s">
        <v>467</v>
      </c>
      <c r="O2870" t="s">
        <v>202</v>
      </c>
      <c r="P2870" t="s">
        <v>365</v>
      </c>
    </row>
    <row r="2871" spans="1:16" x14ac:dyDescent="0.25">
      <c r="A2871">
        <v>4523</v>
      </c>
      <c r="B2871" t="s">
        <v>360</v>
      </c>
      <c r="E2871" t="s">
        <v>3115</v>
      </c>
      <c r="F2871" t="s">
        <v>347</v>
      </c>
      <c r="G2871" t="s">
        <v>2704</v>
      </c>
      <c r="H2871" t="s">
        <v>198</v>
      </c>
      <c r="I2871" t="s">
        <v>2705</v>
      </c>
      <c r="J2871">
        <v>1973</v>
      </c>
      <c r="K2871">
        <v>6118</v>
      </c>
      <c r="L2871">
        <v>20</v>
      </c>
      <c r="M2871" t="s">
        <v>200</v>
      </c>
      <c r="N2871" t="s">
        <v>467</v>
      </c>
      <c r="O2871" t="s">
        <v>202</v>
      </c>
      <c r="P2871" t="s">
        <v>365</v>
      </c>
    </row>
    <row r="2872" spans="1:16" x14ac:dyDescent="0.25">
      <c r="A2872">
        <v>4525</v>
      </c>
      <c r="B2872" t="s">
        <v>360</v>
      </c>
      <c r="E2872" t="s">
        <v>3116</v>
      </c>
      <c r="F2872" t="s">
        <v>347</v>
      </c>
      <c r="G2872" t="s">
        <v>2704</v>
      </c>
      <c r="H2872" t="s">
        <v>198</v>
      </c>
      <c r="I2872" t="s">
        <v>2705</v>
      </c>
      <c r="J2872">
        <v>1957</v>
      </c>
      <c r="K2872">
        <v>47</v>
      </c>
      <c r="L2872">
        <v>20</v>
      </c>
      <c r="M2872" t="s">
        <v>200</v>
      </c>
      <c r="N2872" t="s">
        <v>467</v>
      </c>
      <c r="O2872" t="s">
        <v>202</v>
      </c>
      <c r="P2872" t="s">
        <v>365</v>
      </c>
    </row>
    <row r="2873" spans="1:16" x14ac:dyDescent="0.25">
      <c r="A2873">
        <v>4526</v>
      </c>
      <c r="B2873" t="s">
        <v>360</v>
      </c>
      <c r="E2873" t="s">
        <v>3117</v>
      </c>
      <c r="F2873" t="s">
        <v>347</v>
      </c>
      <c r="G2873" t="s">
        <v>2704</v>
      </c>
      <c r="H2873" t="s">
        <v>198</v>
      </c>
      <c r="I2873" t="s">
        <v>2705</v>
      </c>
      <c r="J2873">
        <v>1956</v>
      </c>
      <c r="K2873">
        <v>202</v>
      </c>
      <c r="L2873">
        <v>20</v>
      </c>
      <c r="M2873" t="s">
        <v>200</v>
      </c>
      <c r="N2873" t="s">
        <v>467</v>
      </c>
      <c r="O2873" t="s">
        <v>202</v>
      </c>
      <c r="P2873" t="s">
        <v>365</v>
      </c>
    </row>
    <row r="2874" spans="1:16" x14ac:dyDescent="0.25">
      <c r="A2874">
        <v>4529</v>
      </c>
      <c r="B2874" t="s">
        <v>360</v>
      </c>
      <c r="E2874" t="s">
        <v>3118</v>
      </c>
      <c r="F2874" t="s">
        <v>347</v>
      </c>
      <c r="G2874" t="s">
        <v>2704</v>
      </c>
      <c r="H2874" t="s">
        <v>198</v>
      </c>
      <c r="I2874" t="s">
        <v>2705</v>
      </c>
      <c r="J2874">
        <v>1970</v>
      </c>
      <c r="K2874">
        <v>230524</v>
      </c>
      <c r="L2874">
        <v>20</v>
      </c>
      <c r="M2874" t="s">
        <v>200</v>
      </c>
      <c r="N2874" t="s">
        <v>364</v>
      </c>
      <c r="O2874" t="s">
        <v>202</v>
      </c>
      <c r="P2874" t="s">
        <v>365</v>
      </c>
    </row>
    <row r="2875" spans="1:16" x14ac:dyDescent="0.25">
      <c r="A2875">
        <v>4530</v>
      </c>
      <c r="B2875" t="s">
        <v>360</v>
      </c>
      <c r="E2875" t="s">
        <v>3119</v>
      </c>
      <c r="F2875" t="s">
        <v>347</v>
      </c>
      <c r="G2875" t="s">
        <v>2704</v>
      </c>
      <c r="H2875" t="s">
        <v>198</v>
      </c>
      <c r="I2875" t="s">
        <v>2705</v>
      </c>
      <c r="J2875">
        <v>1978</v>
      </c>
      <c r="K2875">
        <v>156800</v>
      </c>
      <c r="L2875">
        <v>20</v>
      </c>
      <c r="M2875" t="s">
        <v>200</v>
      </c>
      <c r="N2875" t="s">
        <v>364</v>
      </c>
      <c r="O2875" t="s">
        <v>202</v>
      </c>
      <c r="P2875" t="s">
        <v>365</v>
      </c>
    </row>
    <row r="2876" spans="1:16" x14ac:dyDescent="0.25">
      <c r="A2876">
        <v>4531</v>
      </c>
      <c r="B2876" t="s">
        <v>360</v>
      </c>
      <c r="E2876" t="s">
        <v>3120</v>
      </c>
      <c r="F2876" t="s">
        <v>347</v>
      </c>
      <c r="G2876" t="s">
        <v>2704</v>
      </c>
      <c r="H2876" t="s">
        <v>198</v>
      </c>
      <c r="I2876" t="s">
        <v>2705</v>
      </c>
      <c r="J2876">
        <v>1972</v>
      </c>
      <c r="K2876">
        <v>97332</v>
      </c>
      <c r="L2876">
        <v>20</v>
      </c>
      <c r="M2876" t="s">
        <v>200</v>
      </c>
      <c r="N2876" t="s">
        <v>364</v>
      </c>
      <c r="O2876" t="s">
        <v>202</v>
      </c>
      <c r="P2876" t="s">
        <v>365</v>
      </c>
    </row>
    <row r="2877" spans="1:16" x14ac:dyDescent="0.25">
      <c r="A2877">
        <v>4532</v>
      </c>
      <c r="B2877" t="s">
        <v>360</v>
      </c>
      <c r="E2877" t="s">
        <v>3121</v>
      </c>
      <c r="F2877" t="s">
        <v>347</v>
      </c>
      <c r="G2877" t="s">
        <v>2704</v>
      </c>
      <c r="H2877" t="s">
        <v>198</v>
      </c>
      <c r="I2877" t="s">
        <v>2705</v>
      </c>
      <c r="J2877">
        <v>1970</v>
      </c>
      <c r="K2877">
        <v>153938</v>
      </c>
      <c r="L2877">
        <v>20</v>
      </c>
      <c r="M2877" t="s">
        <v>200</v>
      </c>
      <c r="N2877" t="s">
        <v>364</v>
      </c>
      <c r="O2877" t="s">
        <v>202</v>
      </c>
      <c r="P2877" t="s">
        <v>365</v>
      </c>
    </row>
    <row r="2878" spans="1:16" x14ac:dyDescent="0.25">
      <c r="A2878">
        <v>4533</v>
      </c>
      <c r="B2878" t="s">
        <v>360</v>
      </c>
      <c r="E2878" t="s">
        <v>3122</v>
      </c>
      <c r="F2878" t="s">
        <v>347</v>
      </c>
      <c r="G2878" t="s">
        <v>2704</v>
      </c>
      <c r="H2878" t="s">
        <v>198</v>
      </c>
      <c r="I2878" t="s">
        <v>2705</v>
      </c>
      <c r="J2878">
        <v>1980</v>
      </c>
      <c r="K2878">
        <v>368683</v>
      </c>
      <c r="L2878">
        <v>20</v>
      </c>
      <c r="M2878" t="s">
        <v>200</v>
      </c>
      <c r="N2878" t="s">
        <v>364</v>
      </c>
      <c r="O2878" t="s">
        <v>202</v>
      </c>
      <c r="P2878" t="s">
        <v>365</v>
      </c>
    </row>
    <row r="2879" spans="1:16" x14ac:dyDescent="0.25">
      <c r="A2879">
        <v>4534</v>
      </c>
      <c r="B2879" t="s">
        <v>360</v>
      </c>
      <c r="E2879" t="s">
        <v>3123</v>
      </c>
      <c r="F2879" t="s">
        <v>347</v>
      </c>
      <c r="G2879" t="s">
        <v>2704</v>
      </c>
      <c r="H2879" t="s">
        <v>198</v>
      </c>
      <c r="I2879" t="s">
        <v>2705</v>
      </c>
      <c r="J2879">
        <v>1983</v>
      </c>
      <c r="K2879">
        <v>131235</v>
      </c>
      <c r="L2879">
        <v>20</v>
      </c>
      <c r="M2879" t="s">
        <v>200</v>
      </c>
      <c r="N2879" t="s">
        <v>364</v>
      </c>
      <c r="O2879" t="s">
        <v>202</v>
      </c>
      <c r="P2879" t="s">
        <v>365</v>
      </c>
    </row>
    <row r="2880" spans="1:16" x14ac:dyDescent="0.25">
      <c r="A2880">
        <v>4535</v>
      </c>
      <c r="B2880" t="s">
        <v>360</v>
      </c>
      <c r="E2880" t="s">
        <v>3124</v>
      </c>
      <c r="F2880" t="s">
        <v>347</v>
      </c>
      <c r="G2880" t="s">
        <v>2704</v>
      </c>
      <c r="H2880" t="s">
        <v>198</v>
      </c>
      <c r="I2880" t="s">
        <v>2705</v>
      </c>
      <c r="J2880">
        <v>1990</v>
      </c>
      <c r="K2880">
        <v>171961</v>
      </c>
      <c r="L2880">
        <v>20</v>
      </c>
      <c r="M2880" t="s">
        <v>200</v>
      </c>
      <c r="N2880" t="s">
        <v>364</v>
      </c>
      <c r="O2880" t="s">
        <v>202</v>
      </c>
      <c r="P2880" t="s">
        <v>365</v>
      </c>
    </row>
    <row r="2881" spans="1:16" x14ac:dyDescent="0.25">
      <c r="A2881">
        <v>4536</v>
      </c>
      <c r="B2881" t="s">
        <v>360</v>
      </c>
      <c r="E2881" t="s">
        <v>3125</v>
      </c>
      <c r="F2881" t="s">
        <v>347</v>
      </c>
      <c r="G2881" t="s">
        <v>2704</v>
      </c>
      <c r="H2881" t="s">
        <v>198</v>
      </c>
      <c r="I2881" t="s">
        <v>2705</v>
      </c>
      <c r="J2881">
        <v>1992</v>
      </c>
      <c r="K2881">
        <v>82275</v>
      </c>
      <c r="L2881">
        <v>20</v>
      </c>
      <c r="M2881" t="s">
        <v>200</v>
      </c>
      <c r="N2881" t="s">
        <v>364</v>
      </c>
      <c r="O2881" t="s">
        <v>202</v>
      </c>
      <c r="P2881" t="s">
        <v>365</v>
      </c>
    </row>
    <row r="2882" spans="1:16" x14ac:dyDescent="0.25">
      <c r="A2882">
        <v>4543</v>
      </c>
      <c r="B2882" t="s">
        <v>360</v>
      </c>
      <c r="E2882" t="s">
        <v>3126</v>
      </c>
      <c r="F2882" t="s">
        <v>347</v>
      </c>
      <c r="G2882" t="s">
        <v>3127</v>
      </c>
      <c r="H2882" t="s">
        <v>198</v>
      </c>
      <c r="I2882" t="s">
        <v>3128</v>
      </c>
      <c r="J2882">
        <v>1963</v>
      </c>
      <c r="K2882">
        <v>1827</v>
      </c>
      <c r="L2882">
        <v>25</v>
      </c>
      <c r="M2882" t="s">
        <v>200</v>
      </c>
      <c r="N2882" t="s">
        <v>364</v>
      </c>
      <c r="O2882" t="s">
        <v>202</v>
      </c>
      <c r="P2882" t="s">
        <v>365</v>
      </c>
    </row>
    <row r="2883" spans="1:16" x14ac:dyDescent="0.25">
      <c r="A2883">
        <v>4544</v>
      </c>
      <c r="B2883" t="s">
        <v>360</v>
      </c>
      <c r="E2883" t="s">
        <v>3129</v>
      </c>
      <c r="F2883" t="s">
        <v>347</v>
      </c>
      <c r="G2883" t="s">
        <v>3127</v>
      </c>
      <c r="H2883" t="s">
        <v>198</v>
      </c>
      <c r="I2883" t="s">
        <v>3128</v>
      </c>
      <c r="J2883">
        <v>1966</v>
      </c>
      <c r="K2883">
        <v>41401</v>
      </c>
      <c r="L2883">
        <v>25</v>
      </c>
      <c r="M2883" t="s">
        <v>200</v>
      </c>
      <c r="N2883" t="s">
        <v>364</v>
      </c>
      <c r="O2883" t="s">
        <v>202</v>
      </c>
      <c r="P2883" t="s">
        <v>365</v>
      </c>
    </row>
    <row r="2884" spans="1:16" x14ac:dyDescent="0.25">
      <c r="A2884">
        <v>4545</v>
      </c>
      <c r="B2884" t="s">
        <v>360</v>
      </c>
      <c r="E2884" t="s">
        <v>3130</v>
      </c>
      <c r="F2884" t="s">
        <v>347</v>
      </c>
      <c r="G2884" t="s">
        <v>3127</v>
      </c>
      <c r="H2884" t="s">
        <v>198</v>
      </c>
      <c r="I2884" t="s">
        <v>3128</v>
      </c>
      <c r="J2884">
        <v>1985</v>
      </c>
      <c r="K2884">
        <v>3200</v>
      </c>
      <c r="L2884">
        <v>25</v>
      </c>
      <c r="M2884" t="s">
        <v>200</v>
      </c>
      <c r="N2884" t="s">
        <v>364</v>
      </c>
      <c r="O2884" t="s">
        <v>202</v>
      </c>
      <c r="P2884" t="s">
        <v>365</v>
      </c>
    </row>
    <row r="2885" spans="1:16" x14ac:dyDescent="0.25">
      <c r="A2885">
        <v>4546</v>
      </c>
      <c r="B2885" t="s">
        <v>360</v>
      </c>
      <c r="E2885" t="s">
        <v>3131</v>
      </c>
      <c r="F2885" t="s">
        <v>347</v>
      </c>
      <c r="G2885" t="s">
        <v>3127</v>
      </c>
      <c r="H2885" t="s">
        <v>198</v>
      </c>
      <c r="I2885" t="s">
        <v>3128</v>
      </c>
      <c r="J2885">
        <v>1975</v>
      </c>
      <c r="K2885">
        <v>28954</v>
      </c>
      <c r="L2885">
        <v>25</v>
      </c>
      <c r="M2885" t="s">
        <v>200</v>
      </c>
      <c r="N2885" t="s">
        <v>364</v>
      </c>
      <c r="O2885" t="s">
        <v>202</v>
      </c>
      <c r="P2885" t="s">
        <v>365</v>
      </c>
    </row>
    <row r="2886" spans="1:16" x14ac:dyDescent="0.25">
      <c r="A2886">
        <v>4547</v>
      </c>
      <c r="B2886" t="s">
        <v>360</v>
      </c>
      <c r="E2886" t="s">
        <v>3132</v>
      </c>
      <c r="F2886" t="s">
        <v>347</v>
      </c>
      <c r="G2886" t="s">
        <v>3127</v>
      </c>
      <c r="H2886" t="s">
        <v>198</v>
      </c>
      <c r="I2886" t="s">
        <v>3128</v>
      </c>
      <c r="J2886">
        <v>1987</v>
      </c>
      <c r="K2886">
        <v>224808</v>
      </c>
      <c r="L2886">
        <v>25</v>
      </c>
      <c r="M2886" t="s">
        <v>200</v>
      </c>
      <c r="N2886" t="s">
        <v>364</v>
      </c>
      <c r="O2886" t="s">
        <v>202</v>
      </c>
      <c r="P2886" t="s">
        <v>365</v>
      </c>
    </row>
    <row r="2887" spans="1:16" x14ac:dyDescent="0.25">
      <c r="A2887">
        <v>4548</v>
      </c>
      <c r="B2887" t="s">
        <v>360</v>
      </c>
      <c r="E2887" t="s">
        <v>3133</v>
      </c>
      <c r="F2887" t="s">
        <v>347</v>
      </c>
      <c r="G2887" t="s">
        <v>3127</v>
      </c>
      <c r="H2887" t="s">
        <v>198</v>
      </c>
      <c r="I2887" t="s">
        <v>3128</v>
      </c>
      <c r="J2887">
        <v>1973</v>
      </c>
      <c r="K2887">
        <v>34478</v>
      </c>
      <c r="L2887">
        <v>25</v>
      </c>
      <c r="M2887" t="s">
        <v>200</v>
      </c>
      <c r="N2887" t="s">
        <v>364</v>
      </c>
      <c r="O2887" t="s">
        <v>202</v>
      </c>
      <c r="P2887" t="s">
        <v>365</v>
      </c>
    </row>
    <row r="2888" spans="1:16" x14ac:dyDescent="0.25">
      <c r="A2888">
        <v>4549</v>
      </c>
      <c r="B2888" t="s">
        <v>360</v>
      </c>
      <c r="E2888" t="s">
        <v>3134</v>
      </c>
      <c r="F2888" t="s">
        <v>347</v>
      </c>
      <c r="G2888" t="s">
        <v>3127</v>
      </c>
      <c r="H2888" t="s">
        <v>198</v>
      </c>
      <c r="I2888" t="s">
        <v>3128</v>
      </c>
      <c r="J2888">
        <v>1977</v>
      </c>
      <c r="K2888">
        <v>35081</v>
      </c>
      <c r="L2888">
        <v>25</v>
      </c>
      <c r="M2888" t="s">
        <v>200</v>
      </c>
      <c r="N2888" t="s">
        <v>364</v>
      </c>
      <c r="O2888" t="s">
        <v>202</v>
      </c>
      <c r="P2888" t="s">
        <v>365</v>
      </c>
    </row>
    <row r="2889" spans="1:16" x14ac:dyDescent="0.25">
      <c r="A2889">
        <v>4550</v>
      </c>
      <c r="B2889" t="s">
        <v>360</v>
      </c>
      <c r="E2889" t="s">
        <v>3135</v>
      </c>
      <c r="F2889" t="s">
        <v>347</v>
      </c>
      <c r="G2889" t="s">
        <v>3127</v>
      </c>
      <c r="H2889" t="s">
        <v>198</v>
      </c>
      <c r="I2889" t="s">
        <v>3128</v>
      </c>
      <c r="J2889">
        <v>1978</v>
      </c>
      <c r="K2889">
        <v>752</v>
      </c>
      <c r="L2889">
        <v>25</v>
      </c>
      <c r="M2889" t="s">
        <v>200</v>
      </c>
      <c r="N2889" t="s">
        <v>364</v>
      </c>
      <c r="O2889" t="s">
        <v>202</v>
      </c>
      <c r="P2889" t="s">
        <v>365</v>
      </c>
    </row>
    <row r="2890" spans="1:16" x14ac:dyDescent="0.25">
      <c r="A2890">
        <v>4551</v>
      </c>
      <c r="B2890" t="s">
        <v>360</v>
      </c>
      <c r="E2890" t="s">
        <v>3136</v>
      </c>
      <c r="F2890" t="s">
        <v>347</v>
      </c>
      <c r="G2890" t="s">
        <v>3127</v>
      </c>
      <c r="H2890" t="s">
        <v>198</v>
      </c>
      <c r="I2890" t="s">
        <v>3128</v>
      </c>
      <c r="J2890">
        <v>1978</v>
      </c>
      <c r="K2890">
        <v>42901</v>
      </c>
      <c r="L2890">
        <v>25</v>
      </c>
      <c r="M2890" t="s">
        <v>200</v>
      </c>
      <c r="N2890" t="s">
        <v>364</v>
      </c>
      <c r="O2890" t="s">
        <v>202</v>
      </c>
      <c r="P2890" t="s">
        <v>365</v>
      </c>
    </row>
    <row r="2891" spans="1:16" x14ac:dyDescent="0.25">
      <c r="A2891">
        <v>4552</v>
      </c>
      <c r="B2891" t="s">
        <v>360</v>
      </c>
      <c r="E2891" t="s">
        <v>3137</v>
      </c>
      <c r="F2891" t="s">
        <v>347</v>
      </c>
      <c r="G2891" t="s">
        <v>3127</v>
      </c>
      <c r="H2891" t="s">
        <v>198</v>
      </c>
      <c r="I2891" t="s">
        <v>3128</v>
      </c>
      <c r="J2891">
        <v>1978</v>
      </c>
      <c r="K2891">
        <v>122</v>
      </c>
      <c r="L2891">
        <v>25</v>
      </c>
      <c r="M2891" t="s">
        <v>200</v>
      </c>
      <c r="N2891" t="s">
        <v>436</v>
      </c>
      <c r="O2891" t="s">
        <v>202</v>
      </c>
      <c r="P2891" t="s">
        <v>384</v>
      </c>
    </row>
    <row r="2892" spans="1:16" x14ac:dyDescent="0.25">
      <c r="A2892">
        <v>4553</v>
      </c>
      <c r="B2892" t="s">
        <v>360</v>
      </c>
      <c r="E2892" t="s">
        <v>3138</v>
      </c>
      <c r="F2892" t="s">
        <v>347</v>
      </c>
      <c r="G2892" t="s">
        <v>3127</v>
      </c>
      <c r="H2892" t="s">
        <v>198</v>
      </c>
      <c r="I2892" t="s">
        <v>3128</v>
      </c>
      <c r="J2892">
        <v>1978</v>
      </c>
      <c r="K2892">
        <v>175681</v>
      </c>
      <c r="L2892">
        <v>25</v>
      </c>
      <c r="M2892" t="s">
        <v>200</v>
      </c>
      <c r="N2892" t="s">
        <v>364</v>
      </c>
      <c r="O2892" t="s">
        <v>202</v>
      </c>
      <c r="P2892" t="s">
        <v>365</v>
      </c>
    </row>
    <row r="2893" spans="1:16" x14ac:dyDescent="0.25">
      <c r="A2893">
        <v>4554</v>
      </c>
      <c r="B2893" t="s">
        <v>360</v>
      </c>
      <c r="E2893" t="s">
        <v>3139</v>
      </c>
      <c r="F2893" t="s">
        <v>347</v>
      </c>
      <c r="G2893" t="s">
        <v>3127</v>
      </c>
      <c r="H2893" t="s">
        <v>198</v>
      </c>
      <c r="I2893" t="s">
        <v>3128</v>
      </c>
      <c r="J2893">
        <v>1970</v>
      </c>
      <c r="K2893">
        <v>245</v>
      </c>
      <c r="L2893">
        <v>25</v>
      </c>
      <c r="M2893" t="s">
        <v>200</v>
      </c>
      <c r="N2893" t="s">
        <v>364</v>
      </c>
      <c r="O2893" t="s">
        <v>202</v>
      </c>
      <c r="P2893" t="s">
        <v>365</v>
      </c>
    </row>
    <row r="2894" spans="1:16" x14ac:dyDescent="0.25">
      <c r="A2894">
        <v>4555</v>
      </c>
      <c r="B2894" t="s">
        <v>360</v>
      </c>
      <c r="E2894" t="s">
        <v>3140</v>
      </c>
      <c r="F2894" t="s">
        <v>347</v>
      </c>
      <c r="G2894" t="s">
        <v>3127</v>
      </c>
      <c r="H2894" t="s">
        <v>198</v>
      </c>
      <c r="I2894" t="s">
        <v>3128</v>
      </c>
      <c r="J2894">
        <v>1966</v>
      </c>
      <c r="K2894">
        <v>9535</v>
      </c>
      <c r="L2894">
        <v>25</v>
      </c>
      <c r="M2894" t="s">
        <v>200</v>
      </c>
      <c r="N2894" t="s">
        <v>364</v>
      </c>
      <c r="O2894" t="s">
        <v>202</v>
      </c>
      <c r="P2894" t="s">
        <v>365</v>
      </c>
    </row>
    <row r="2895" spans="1:16" x14ac:dyDescent="0.25">
      <c r="A2895">
        <v>4556</v>
      </c>
      <c r="B2895" t="s">
        <v>360</v>
      </c>
      <c r="E2895" t="s">
        <v>3141</v>
      </c>
      <c r="F2895" t="s">
        <v>347</v>
      </c>
      <c r="G2895" t="s">
        <v>3127</v>
      </c>
      <c r="H2895" t="s">
        <v>198</v>
      </c>
      <c r="I2895" t="s">
        <v>3128</v>
      </c>
      <c r="J2895">
        <v>1971</v>
      </c>
      <c r="K2895">
        <v>8788</v>
      </c>
      <c r="L2895">
        <v>25</v>
      </c>
      <c r="M2895" t="s">
        <v>200</v>
      </c>
      <c r="N2895" t="s">
        <v>364</v>
      </c>
      <c r="O2895" t="s">
        <v>202</v>
      </c>
      <c r="P2895" t="s">
        <v>365</v>
      </c>
    </row>
    <row r="2896" spans="1:16" x14ac:dyDescent="0.25">
      <c r="A2896">
        <v>4557</v>
      </c>
      <c r="B2896" t="s">
        <v>360</v>
      </c>
      <c r="E2896" t="s">
        <v>3142</v>
      </c>
      <c r="F2896" t="s">
        <v>347</v>
      </c>
      <c r="G2896" t="s">
        <v>3127</v>
      </c>
      <c r="H2896" t="s">
        <v>198</v>
      </c>
      <c r="I2896" t="s">
        <v>3128</v>
      </c>
      <c r="J2896">
        <v>1985</v>
      </c>
      <c r="K2896">
        <v>21656</v>
      </c>
      <c r="L2896">
        <v>25</v>
      </c>
      <c r="M2896" t="s">
        <v>200</v>
      </c>
      <c r="N2896" t="s">
        <v>364</v>
      </c>
      <c r="O2896" t="s">
        <v>202</v>
      </c>
      <c r="P2896" t="s">
        <v>365</v>
      </c>
    </row>
    <row r="2897" spans="1:16" x14ac:dyDescent="0.25">
      <c r="A2897">
        <v>4558</v>
      </c>
      <c r="B2897" t="s">
        <v>360</v>
      </c>
      <c r="E2897" t="s">
        <v>3143</v>
      </c>
      <c r="F2897" t="s">
        <v>347</v>
      </c>
      <c r="G2897" t="s">
        <v>3127</v>
      </c>
      <c r="H2897" t="s">
        <v>198</v>
      </c>
      <c r="I2897" t="s">
        <v>3128</v>
      </c>
      <c r="J2897">
        <v>1985</v>
      </c>
      <c r="K2897">
        <v>119201</v>
      </c>
      <c r="L2897">
        <v>25</v>
      </c>
      <c r="M2897" t="s">
        <v>200</v>
      </c>
      <c r="N2897" t="s">
        <v>364</v>
      </c>
      <c r="O2897" t="s">
        <v>202</v>
      </c>
      <c r="P2897" t="s">
        <v>365</v>
      </c>
    </row>
    <row r="2898" spans="1:16" x14ac:dyDescent="0.25">
      <c r="A2898">
        <v>4559</v>
      </c>
      <c r="B2898" t="s">
        <v>360</v>
      </c>
      <c r="E2898" t="s">
        <v>3144</v>
      </c>
      <c r="F2898" t="s">
        <v>347</v>
      </c>
      <c r="G2898" t="s">
        <v>3127</v>
      </c>
      <c r="H2898" t="s">
        <v>198</v>
      </c>
      <c r="I2898" t="s">
        <v>3128</v>
      </c>
      <c r="J2898">
        <v>1984</v>
      </c>
      <c r="K2898">
        <v>107007</v>
      </c>
      <c r="L2898">
        <v>25</v>
      </c>
      <c r="M2898" t="s">
        <v>200</v>
      </c>
      <c r="N2898" t="s">
        <v>364</v>
      </c>
      <c r="O2898" t="s">
        <v>202</v>
      </c>
      <c r="P2898" t="s">
        <v>365</v>
      </c>
    </row>
    <row r="2899" spans="1:16" x14ac:dyDescent="0.25">
      <c r="A2899">
        <v>4560</v>
      </c>
      <c r="B2899" t="s">
        <v>360</v>
      </c>
      <c r="E2899" t="s">
        <v>3145</v>
      </c>
      <c r="F2899" t="s">
        <v>347</v>
      </c>
      <c r="G2899" t="s">
        <v>3127</v>
      </c>
      <c r="H2899" t="s">
        <v>198</v>
      </c>
      <c r="I2899" t="s">
        <v>3128</v>
      </c>
      <c r="J2899">
        <v>1965</v>
      </c>
      <c r="K2899">
        <v>4653</v>
      </c>
      <c r="L2899">
        <v>25</v>
      </c>
      <c r="M2899" t="s">
        <v>200</v>
      </c>
      <c r="N2899" t="s">
        <v>364</v>
      </c>
      <c r="O2899" t="s">
        <v>202</v>
      </c>
      <c r="P2899" t="s">
        <v>365</v>
      </c>
    </row>
    <row r="2900" spans="1:16" x14ac:dyDescent="0.25">
      <c r="A2900">
        <v>4561</v>
      </c>
      <c r="B2900" t="s">
        <v>360</v>
      </c>
      <c r="E2900" t="s">
        <v>3146</v>
      </c>
      <c r="F2900" t="s">
        <v>347</v>
      </c>
      <c r="G2900" t="s">
        <v>3127</v>
      </c>
      <c r="H2900" t="s">
        <v>198</v>
      </c>
      <c r="I2900" t="s">
        <v>3128</v>
      </c>
      <c r="J2900">
        <v>1964</v>
      </c>
      <c r="K2900">
        <v>484</v>
      </c>
      <c r="L2900">
        <v>25</v>
      </c>
      <c r="M2900" t="s">
        <v>200</v>
      </c>
      <c r="N2900" t="s">
        <v>364</v>
      </c>
      <c r="O2900" t="s">
        <v>202</v>
      </c>
      <c r="P2900" t="s">
        <v>365</v>
      </c>
    </row>
    <row r="2901" spans="1:16" x14ac:dyDescent="0.25">
      <c r="A2901">
        <v>4562</v>
      </c>
      <c r="B2901" t="s">
        <v>360</v>
      </c>
      <c r="E2901" t="s">
        <v>3147</v>
      </c>
      <c r="F2901" t="s">
        <v>347</v>
      </c>
      <c r="G2901" t="s">
        <v>3127</v>
      </c>
      <c r="H2901" t="s">
        <v>198</v>
      </c>
      <c r="I2901" t="s">
        <v>3128</v>
      </c>
      <c r="J2901">
        <v>1987</v>
      </c>
      <c r="K2901">
        <v>286507</v>
      </c>
      <c r="L2901">
        <v>25</v>
      </c>
      <c r="M2901" t="s">
        <v>200</v>
      </c>
      <c r="N2901" t="s">
        <v>364</v>
      </c>
      <c r="O2901" t="s">
        <v>202</v>
      </c>
      <c r="P2901" t="s">
        <v>365</v>
      </c>
    </row>
    <row r="2902" spans="1:16" x14ac:dyDescent="0.25">
      <c r="A2902">
        <v>4563</v>
      </c>
      <c r="B2902" t="s">
        <v>360</v>
      </c>
      <c r="E2902" t="s">
        <v>3148</v>
      </c>
      <c r="F2902" t="s">
        <v>347</v>
      </c>
      <c r="G2902" t="s">
        <v>3127</v>
      </c>
      <c r="H2902" t="s">
        <v>198</v>
      </c>
      <c r="I2902" t="s">
        <v>3128</v>
      </c>
      <c r="J2902">
        <v>1976</v>
      </c>
      <c r="K2902">
        <v>100557</v>
      </c>
      <c r="L2902">
        <v>25</v>
      </c>
      <c r="M2902" t="s">
        <v>200</v>
      </c>
      <c r="N2902" t="s">
        <v>364</v>
      </c>
      <c r="O2902" t="s">
        <v>202</v>
      </c>
      <c r="P2902" t="s">
        <v>365</v>
      </c>
    </row>
    <row r="2903" spans="1:16" x14ac:dyDescent="0.25">
      <c r="A2903">
        <v>4564</v>
      </c>
      <c r="B2903" t="s">
        <v>360</v>
      </c>
      <c r="E2903" t="s">
        <v>3149</v>
      </c>
      <c r="F2903" t="s">
        <v>347</v>
      </c>
      <c r="G2903" t="s">
        <v>3127</v>
      </c>
      <c r="H2903" t="s">
        <v>198</v>
      </c>
      <c r="I2903" t="s">
        <v>3128</v>
      </c>
      <c r="J2903">
        <v>1977</v>
      </c>
      <c r="K2903">
        <v>22201</v>
      </c>
      <c r="L2903">
        <v>25</v>
      </c>
      <c r="M2903" t="s">
        <v>200</v>
      </c>
      <c r="N2903" t="s">
        <v>364</v>
      </c>
      <c r="O2903" t="s">
        <v>202</v>
      </c>
      <c r="P2903" t="s">
        <v>365</v>
      </c>
    </row>
    <row r="2904" spans="1:16" x14ac:dyDescent="0.25">
      <c r="A2904">
        <v>4565</v>
      </c>
      <c r="B2904" t="s">
        <v>360</v>
      </c>
      <c r="E2904" t="s">
        <v>3150</v>
      </c>
      <c r="F2904" t="s">
        <v>347</v>
      </c>
      <c r="G2904" t="s">
        <v>3127</v>
      </c>
      <c r="H2904" t="s">
        <v>198</v>
      </c>
      <c r="I2904" t="s">
        <v>3128</v>
      </c>
      <c r="J2904">
        <v>1964</v>
      </c>
      <c r="K2904">
        <v>157746</v>
      </c>
      <c r="L2904">
        <v>25</v>
      </c>
      <c r="M2904" t="s">
        <v>200</v>
      </c>
      <c r="N2904" t="s">
        <v>364</v>
      </c>
      <c r="O2904" t="s">
        <v>202</v>
      </c>
      <c r="P2904" t="s">
        <v>365</v>
      </c>
    </row>
    <row r="2905" spans="1:16" x14ac:dyDescent="0.25">
      <c r="A2905">
        <v>4566</v>
      </c>
      <c r="B2905" t="s">
        <v>360</v>
      </c>
      <c r="E2905" t="s">
        <v>3151</v>
      </c>
      <c r="F2905" t="s">
        <v>347</v>
      </c>
      <c r="G2905" t="s">
        <v>3127</v>
      </c>
      <c r="H2905" t="s">
        <v>198</v>
      </c>
      <c r="I2905" t="s">
        <v>3128</v>
      </c>
      <c r="J2905">
        <v>1983</v>
      </c>
      <c r="K2905">
        <v>264737</v>
      </c>
      <c r="L2905">
        <v>25</v>
      </c>
      <c r="M2905" t="s">
        <v>200</v>
      </c>
      <c r="N2905" t="s">
        <v>364</v>
      </c>
      <c r="O2905" t="s">
        <v>202</v>
      </c>
      <c r="P2905" t="s">
        <v>365</v>
      </c>
    </row>
    <row r="2906" spans="1:16" x14ac:dyDescent="0.25">
      <c r="A2906">
        <v>4567</v>
      </c>
      <c r="B2906" t="s">
        <v>360</v>
      </c>
      <c r="E2906" t="s">
        <v>3152</v>
      </c>
      <c r="F2906" t="s">
        <v>347</v>
      </c>
      <c r="G2906" t="s">
        <v>3127</v>
      </c>
      <c r="H2906" t="s">
        <v>198</v>
      </c>
      <c r="I2906" t="s">
        <v>3128</v>
      </c>
      <c r="J2906">
        <v>1991</v>
      </c>
      <c r="K2906">
        <v>14852</v>
      </c>
      <c r="L2906">
        <v>25</v>
      </c>
      <c r="M2906" t="s">
        <v>200</v>
      </c>
      <c r="N2906" t="s">
        <v>364</v>
      </c>
      <c r="O2906" t="s">
        <v>202</v>
      </c>
      <c r="P2906" t="s">
        <v>365</v>
      </c>
    </row>
    <row r="2907" spans="1:16" x14ac:dyDescent="0.25">
      <c r="A2907">
        <v>4568</v>
      </c>
      <c r="B2907" t="s">
        <v>360</v>
      </c>
      <c r="E2907" t="s">
        <v>3153</v>
      </c>
      <c r="F2907" t="s">
        <v>347</v>
      </c>
      <c r="G2907" t="s">
        <v>3127</v>
      </c>
      <c r="H2907" t="s">
        <v>198</v>
      </c>
      <c r="I2907" t="s">
        <v>3128</v>
      </c>
      <c r="J2907">
        <v>1992</v>
      </c>
      <c r="K2907">
        <v>70981</v>
      </c>
      <c r="L2907">
        <v>25</v>
      </c>
      <c r="M2907" t="s">
        <v>200</v>
      </c>
      <c r="N2907" t="s">
        <v>364</v>
      </c>
      <c r="O2907" t="s">
        <v>202</v>
      </c>
      <c r="P2907" t="s">
        <v>365</v>
      </c>
    </row>
    <row r="2908" spans="1:16" x14ac:dyDescent="0.25">
      <c r="A2908">
        <v>4569</v>
      </c>
      <c r="B2908" t="s">
        <v>360</v>
      </c>
      <c r="E2908" t="s">
        <v>3154</v>
      </c>
      <c r="F2908" t="s">
        <v>347</v>
      </c>
      <c r="G2908" t="s">
        <v>3127</v>
      </c>
      <c r="H2908" t="s">
        <v>198</v>
      </c>
      <c r="I2908" t="s">
        <v>3128</v>
      </c>
      <c r="J2908">
        <v>1971</v>
      </c>
      <c r="K2908">
        <v>108287</v>
      </c>
      <c r="L2908">
        <v>25</v>
      </c>
      <c r="M2908" t="s">
        <v>200</v>
      </c>
      <c r="N2908" t="s">
        <v>364</v>
      </c>
      <c r="O2908" t="s">
        <v>202</v>
      </c>
      <c r="P2908" t="s">
        <v>365</v>
      </c>
    </row>
    <row r="2909" spans="1:16" x14ac:dyDescent="0.25">
      <c r="A2909">
        <v>4570</v>
      </c>
      <c r="B2909" t="s">
        <v>399</v>
      </c>
      <c r="E2909" t="s">
        <v>3155</v>
      </c>
      <c r="F2909" t="s">
        <v>347</v>
      </c>
      <c r="G2909" t="s">
        <v>3127</v>
      </c>
      <c r="H2909" t="s">
        <v>198</v>
      </c>
      <c r="I2909" t="s">
        <v>3128</v>
      </c>
      <c r="J2909">
        <v>1983</v>
      </c>
      <c r="K2909">
        <v>10547</v>
      </c>
      <c r="L2909">
        <v>25</v>
      </c>
      <c r="M2909" t="s">
        <v>200</v>
      </c>
      <c r="N2909" t="s">
        <v>1097</v>
      </c>
      <c r="O2909" t="s">
        <v>202</v>
      </c>
      <c r="P2909" t="s">
        <v>444</v>
      </c>
    </row>
    <row r="2910" spans="1:16" x14ac:dyDescent="0.25">
      <c r="A2910">
        <v>4571</v>
      </c>
      <c r="B2910" t="s">
        <v>360</v>
      </c>
      <c r="E2910" t="s">
        <v>3156</v>
      </c>
      <c r="F2910" t="s">
        <v>347</v>
      </c>
      <c r="G2910" t="s">
        <v>3127</v>
      </c>
      <c r="H2910" t="s">
        <v>198</v>
      </c>
      <c r="I2910" t="s">
        <v>3128</v>
      </c>
      <c r="J2910">
        <v>1971</v>
      </c>
      <c r="K2910">
        <v>9143</v>
      </c>
      <c r="L2910">
        <v>25</v>
      </c>
      <c r="M2910" t="s">
        <v>200</v>
      </c>
      <c r="N2910" t="s">
        <v>467</v>
      </c>
      <c r="O2910" t="s">
        <v>202</v>
      </c>
      <c r="P2910" t="s">
        <v>365</v>
      </c>
    </row>
    <row r="2911" spans="1:16" x14ac:dyDescent="0.25">
      <c r="A2911">
        <v>4572</v>
      </c>
      <c r="B2911" t="s">
        <v>360</v>
      </c>
      <c r="E2911" t="s">
        <v>3157</v>
      </c>
      <c r="F2911" t="s">
        <v>347</v>
      </c>
      <c r="G2911" t="s">
        <v>3127</v>
      </c>
      <c r="H2911" t="s">
        <v>198</v>
      </c>
      <c r="I2911" t="s">
        <v>3128</v>
      </c>
      <c r="J2911">
        <v>1974</v>
      </c>
      <c r="K2911">
        <v>10779</v>
      </c>
      <c r="L2911">
        <v>25</v>
      </c>
      <c r="M2911" t="s">
        <v>200</v>
      </c>
      <c r="N2911" t="s">
        <v>467</v>
      </c>
      <c r="O2911" t="s">
        <v>202</v>
      </c>
      <c r="P2911" t="s">
        <v>365</v>
      </c>
    </row>
    <row r="2912" spans="1:16" x14ac:dyDescent="0.25">
      <c r="A2912">
        <v>4573</v>
      </c>
      <c r="B2912" t="s">
        <v>360</v>
      </c>
      <c r="E2912" t="s">
        <v>3158</v>
      </c>
      <c r="F2912" t="s">
        <v>347</v>
      </c>
      <c r="G2912" t="s">
        <v>3127</v>
      </c>
      <c r="H2912" t="s">
        <v>198</v>
      </c>
      <c r="I2912" t="s">
        <v>3128</v>
      </c>
      <c r="J2912">
        <v>1961</v>
      </c>
      <c r="K2912">
        <v>8474</v>
      </c>
      <c r="L2912">
        <v>25</v>
      </c>
      <c r="M2912" t="s">
        <v>200</v>
      </c>
      <c r="N2912" t="s">
        <v>467</v>
      </c>
      <c r="O2912" t="s">
        <v>202</v>
      </c>
      <c r="P2912" t="s">
        <v>365</v>
      </c>
    </row>
    <row r="2913" spans="1:16" x14ac:dyDescent="0.25">
      <c r="A2913">
        <v>4574</v>
      </c>
      <c r="B2913" t="s">
        <v>360</v>
      </c>
      <c r="E2913" t="s">
        <v>3159</v>
      </c>
      <c r="F2913" t="s">
        <v>347</v>
      </c>
      <c r="G2913" t="s">
        <v>3127</v>
      </c>
      <c r="H2913" t="s">
        <v>198</v>
      </c>
      <c r="I2913" t="s">
        <v>3128</v>
      </c>
      <c r="J2913">
        <v>1972</v>
      </c>
      <c r="K2913">
        <v>4423</v>
      </c>
      <c r="L2913">
        <v>25</v>
      </c>
      <c r="M2913" t="s">
        <v>200</v>
      </c>
      <c r="N2913" t="s">
        <v>467</v>
      </c>
      <c r="O2913" t="s">
        <v>202</v>
      </c>
      <c r="P2913" t="s">
        <v>365</v>
      </c>
    </row>
    <row r="2914" spans="1:16" x14ac:dyDescent="0.25">
      <c r="A2914">
        <v>4575</v>
      </c>
      <c r="B2914" t="s">
        <v>360</v>
      </c>
      <c r="E2914" t="s">
        <v>3160</v>
      </c>
      <c r="F2914" t="s">
        <v>347</v>
      </c>
      <c r="G2914" t="s">
        <v>3127</v>
      </c>
      <c r="H2914" t="s">
        <v>198</v>
      </c>
      <c r="I2914" t="s">
        <v>3128</v>
      </c>
      <c r="J2914">
        <v>1990</v>
      </c>
      <c r="K2914">
        <v>52190</v>
      </c>
      <c r="L2914">
        <v>25</v>
      </c>
      <c r="M2914" t="s">
        <v>200</v>
      </c>
      <c r="N2914" t="s">
        <v>467</v>
      </c>
      <c r="O2914" t="s">
        <v>202</v>
      </c>
      <c r="P2914" t="s">
        <v>365</v>
      </c>
    </row>
    <row r="2915" spans="1:16" x14ac:dyDescent="0.25">
      <c r="A2915">
        <v>4576</v>
      </c>
      <c r="B2915" t="s">
        <v>360</v>
      </c>
      <c r="E2915" t="s">
        <v>3161</v>
      </c>
      <c r="F2915" t="s">
        <v>347</v>
      </c>
      <c r="G2915" t="s">
        <v>3127</v>
      </c>
      <c r="H2915" t="s">
        <v>198</v>
      </c>
      <c r="I2915" t="s">
        <v>3128</v>
      </c>
      <c r="J2915">
        <v>1976</v>
      </c>
      <c r="K2915">
        <v>1</v>
      </c>
      <c r="L2915">
        <v>25</v>
      </c>
      <c r="M2915" t="s">
        <v>200</v>
      </c>
      <c r="N2915" t="s">
        <v>383</v>
      </c>
      <c r="O2915" t="s">
        <v>202</v>
      </c>
      <c r="P2915" t="s">
        <v>384</v>
      </c>
    </row>
    <row r="2916" spans="1:16" x14ac:dyDescent="0.25">
      <c r="A2916">
        <v>4577</v>
      </c>
      <c r="B2916" t="s">
        <v>360</v>
      </c>
      <c r="E2916" t="s">
        <v>3162</v>
      </c>
      <c r="F2916" t="s">
        <v>347</v>
      </c>
      <c r="G2916" t="s">
        <v>3127</v>
      </c>
      <c r="H2916" t="s">
        <v>198</v>
      </c>
      <c r="I2916" t="s">
        <v>3128</v>
      </c>
      <c r="J2916">
        <v>1975</v>
      </c>
      <c r="K2916">
        <v>1</v>
      </c>
      <c r="L2916">
        <v>25</v>
      </c>
      <c r="M2916" t="s">
        <v>200</v>
      </c>
      <c r="N2916" t="s">
        <v>383</v>
      </c>
      <c r="O2916" t="s">
        <v>202</v>
      </c>
      <c r="P2916" t="s">
        <v>384</v>
      </c>
    </row>
    <row r="2917" spans="1:16" x14ac:dyDescent="0.25">
      <c r="A2917">
        <v>4578</v>
      </c>
      <c r="B2917" t="s">
        <v>360</v>
      </c>
      <c r="E2917" t="s">
        <v>3163</v>
      </c>
      <c r="F2917" t="s">
        <v>347</v>
      </c>
      <c r="G2917" t="s">
        <v>3127</v>
      </c>
      <c r="H2917" t="s">
        <v>198</v>
      </c>
      <c r="I2917" t="s">
        <v>3128</v>
      </c>
      <c r="J2917">
        <v>1974</v>
      </c>
      <c r="K2917">
        <v>6921</v>
      </c>
      <c r="L2917">
        <v>25</v>
      </c>
      <c r="M2917" t="s">
        <v>200</v>
      </c>
      <c r="N2917" t="s">
        <v>467</v>
      </c>
      <c r="O2917" t="s">
        <v>202</v>
      </c>
      <c r="P2917" t="s">
        <v>365</v>
      </c>
    </row>
    <row r="2918" spans="1:16" x14ac:dyDescent="0.25">
      <c r="A2918">
        <v>4582</v>
      </c>
      <c r="B2918" t="s">
        <v>360</v>
      </c>
      <c r="E2918" t="s">
        <v>3164</v>
      </c>
      <c r="F2918" t="s">
        <v>347</v>
      </c>
      <c r="G2918" t="s">
        <v>3127</v>
      </c>
      <c r="H2918" t="s">
        <v>198</v>
      </c>
      <c r="I2918" t="s">
        <v>3128</v>
      </c>
      <c r="J2918">
        <v>1972</v>
      </c>
      <c r="K2918">
        <v>393136</v>
      </c>
      <c r="L2918">
        <v>25</v>
      </c>
      <c r="M2918" t="s">
        <v>200</v>
      </c>
      <c r="N2918" t="s">
        <v>364</v>
      </c>
      <c r="O2918" t="s">
        <v>202</v>
      </c>
      <c r="P2918" t="s">
        <v>365</v>
      </c>
    </row>
    <row r="2919" spans="1:16" x14ac:dyDescent="0.25">
      <c r="A2919">
        <v>4583</v>
      </c>
      <c r="B2919" t="s">
        <v>360</v>
      </c>
      <c r="E2919" t="s">
        <v>3165</v>
      </c>
      <c r="F2919" t="s">
        <v>347</v>
      </c>
      <c r="G2919" t="s">
        <v>3127</v>
      </c>
      <c r="H2919" t="s">
        <v>198</v>
      </c>
      <c r="I2919" t="s">
        <v>3128</v>
      </c>
      <c r="J2919">
        <v>1973</v>
      </c>
      <c r="K2919">
        <v>2970</v>
      </c>
      <c r="L2919">
        <v>25</v>
      </c>
      <c r="M2919" t="s">
        <v>200</v>
      </c>
      <c r="N2919" t="s">
        <v>467</v>
      </c>
      <c r="O2919" t="s">
        <v>202</v>
      </c>
      <c r="P2919" t="s">
        <v>365</v>
      </c>
    </row>
    <row r="2920" spans="1:16" x14ac:dyDescent="0.25">
      <c r="A2920">
        <v>4585</v>
      </c>
      <c r="B2920" t="s">
        <v>360</v>
      </c>
      <c r="E2920" t="s">
        <v>3166</v>
      </c>
      <c r="F2920" t="s">
        <v>347</v>
      </c>
      <c r="G2920" t="s">
        <v>3127</v>
      </c>
      <c r="H2920" t="s">
        <v>198</v>
      </c>
      <c r="I2920" t="s">
        <v>3128</v>
      </c>
      <c r="J2920">
        <v>1972</v>
      </c>
      <c r="K2920">
        <v>10073</v>
      </c>
      <c r="L2920">
        <v>25</v>
      </c>
      <c r="M2920" t="s">
        <v>200</v>
      </c>
      <c r="N2920" t="s">
        <v>364</v>
      </c>
      <c r="O2920" t="s">
        <v>202</v>
      </c>
      <c r="P2920" t="s">
        <v>365</v>
      </c>
    </row>
    <row r="2921" spans="1:16" x14ac:dyDescent="0.25">
      <c r="A2921">
        <v>4586</v>
      </c>
      <c r="B2921" t="s">
        <v>360</v>
      </c>
      <c r="E2921" t="s">
        <v>3167</v>
      </c>
      <c r="F2921" t="s">
        <v>347</v>
      </c>
      <c r="G2921" t="s">
        <v>3127</v>
      </c>
      <c r="H2921" t="s">
        <v>198</v>
      </c>
      <c r="I2921" t="s">
        <v>3128</v>
      </c>
      <c r="J2921">
        <v>1978</v>
      </c>
      <c r="K2921">
        <v>29670</v>
      </c>
      <c r="L2921">
        <v>25</v>
      </c>
      <c r="M2921" t="s">
        <v>200</v>
      </c>
      <c r="N2921" t="s">
        <v>467</v>
      </c>
      <c r="O2921" t="s">
        <v>202</v>
      </c>
      <c r="P2921" t="s">
        <v>365</v>
      </c>
    </row>
    <row r="2922" spans="1:16" x14ac:dyDescent="0.25">
      <c r="A2922">
        <v>4590</v>
      </c>
      <c r="B2922" t="s">
        <v>360</v>
      </c>
      <c r="E2922" t="s">
        <v>3168</v>
      </c>
      <c r="F2922" t="s">
        <v>347</v>
      </c>
      <c r="G2922" t="s">
        <v>3127</v>
      </c>
      <c r="H2922" t="s">
        <v>198</v>
      </c>
      <c r="I2922" t="s">
        <v>3128</v>
      </c>
      <c r="J2922">
        <v>1978</v>
      </c>
      <c r="K2922">
        <v>94026</v>
      </c>
      <c r="L2922">
        <v>25</v>
      </c>
      <c r="M2922" t="s">
        <v>200</v>
      </c>
      <c r="N2922" t="s">
        <v>467</v>
      </c>
      <c r="O2922" t="s">
        <v>202</v>
      </c>
      <c r="P2922" t="s">
        <v>365</v>
      </c>
    </row>
    <row r="2923" spans="1:16" x14ac:dyDescent="0.25">
      <c r="A2923">
        <v>4591</v>
      </c>
      <c r="B2923" t="s">
        <v>360</v>
      </c>
      <c r="E2923" t="s">
        <v>3169</v>
      </c>
      <c r="F2923" t="s">
        <v>347</v>
      </c>
      <c r="G2923" t="s">
        <v>3127</v>
      </c>
      <c r="H2923" t="s">
        <v>198</v>
      </c>
      <c r="I2923" t="s">
        <v>3128</v>
      </c>
      <c r="J2923">
        <v>1974</v>
      </c>
      <c r="K2923">
        <v>4084</v>
      </c>
      <c r="L2923">
        <v>25</v>
      </c>
      <c r="M2923" t="s">
        <v>200</v>
      </c>
      <c r="N2923" t="s">
        <v>467</v>
      </c>
      <c r="O2923" t="s">
        <v>202</v>
      </c>
      <c r="P2923" t="s">
        <v>365</v>
      </c>
    </row>
    <row r="2924" spans="1:16" x14ac:dyDescent="0.25">
      <c r="A2924">
        <v>4593</v>
      </c>
      <c r="B2924" t="s">
        <v>360</v>
      </c>
      <c r="E2924" t="s">
        <v>3170</v>
      </c>
      <c r="F2924" t="s">
        <v>347</v>
      </c>
      <c r="G2924" t="s">
        <v>3127</v>
      </c>
      <c r="H2924" t="s">
        <v>198</v>
      </c>
      <c r="I2924" t="s">
        <v>3128</v>
      </c>
      <c r="J2924">
        <v>1983</v>
      </c>
      <c r="K2924">
        <v>36656</v>
      </c>
      <c r="L2924">
        <v>25</v>
      </c>
      <c r="M2924" t="s">
        <v>200</v>
      </c>
      <c r="N2924" t="s">
        <v>467</v>
      </c>
      <c r="O2924" t="s">
        <v>202</v>
      </c>
      <c r="P2924" t="s">
        <v>365</v>
      </c>
    </row>
    <row r="2925" spans="1:16" x14ac:dyDescent="0.25">
      <c r="A2925">
        <v>4596</v>
      </c>
      <c r="B2925" t="s">
        <v>360</v>
      </c>
      <c r="E2925" t="s">
        <v>3171</v>
      </c>
      <c r="F2925" t="s">
        <v>347</v>
      </c>
      <c r="G2925" t="s">
        <v>3127</v>
      </c>
      <c r="H2925" t="s">
        <v>198</v>
      </c>
      <c r="I2925" t="s">
        <v>3128</v>
      </c>
      <c r="J2925">
        <v>1978</v>
      </c>
      <c r="K2925">
        <v>1</v>
      </c>
      <c r="L2925">
        <v>25</v>
      </c>
      <c r="M2925" t="s">
        <v>200</v>
      </c>
      <c r="N2925" t="s">
        <v>383</v>
      </c>
      <c r="O2925" t="s">
        <v>202</v>
      </c>
      <c r="P2925" t="s">
        <v>384</v>
      </c>
    </row>
    <row r="2926" spans="1:16" x14ac:dyDescent="0.25">
      <c r="A2926">
        <v>4599</v>
      </c>
      <c r="B2926" t="s">
        <v>360</v>
      </c>
      <c r="E2926" t="s">
        <v>3172</v>
      </c>
      <c r="F2926" t="s">
        <v>347</v>
      </c>
      <c r="G2926" t="s">
        <v>3127</v>
      </c>
      <c r="H2926" t="s">
        <v>198</v>
      </c>
      <c r="I2926" t="s">
        <v>3128</v>
      </c>
      <c r="J2926">
        <v>1978</v>
      </c>
      <c r="K2926">
        <v>1432390</v>
      </c>
      <c r="L2926">
        <v>25</v>
      </c>
      <c r="M2926" t="s">
        <v>200</v>
      </c>
      <c r="N2926" t="s">
        <v>670</v>
      </c>
      <c r="O2926" t="s">
        <v>202</v>
      </c>
      <c r="P2926" t="s">
        <v>3173</v>
      </c>
    </row>
    <row r="2927" spans="1:16" x14ac:dyDescent="0.25">
      <c r="A2927">
        <v>4600</v>
      </c>
      <c r="B2927" t="s">
        <v>360</v>
      </c>
      <c r="E2927" t="s">
        <v>3174</v>
      </c>
      <c r="F2927" t="s">
        <v>347</v>
      </c>
      <c r="G2927" t="s">
        <v>3127</v>
      </c>
      <c r="H2927" t="s">
        <v>198</v>
      </c>
      <c r="I2927" t="s">
        <v>3128</v>
      </c>
      <c r="J2927">
        <v>1983</v>
      </c>
      <c r="K2927">
        <v>160128</v>
      </c>
      <c r="L2927">
        <v>25</v>
      </c>
      <c r="M2927" t="s">
        <v>200</v>
      </c>
      <c r="N2927" t="s">
        <v>670</v>
      </c>
      <c r="O2927" t="s">
        <v>202</v>
      </c>
      <c r="P2927" t="s">
        <v>2743</v>
      </c>
    </row>
    <row r="2928" spans="1:16" x14ac:dyDescent="0.25">
      <c r="A2928">
        <v>4601</v>
      </c>
      <c r="B2928" t="s">
        <v>360</v>
      </c>
      <c r="E2928" t="s">
        <v>3175</v>
      </c>
      <c r="F2928" t="s">
        <v>347</v>
      </c>
      <c r="G2928" t="s">
        <v>3127</v>
      </c>
      <c r="H2928" t="s">
        <v>198</v>
      </c>
      <c r="I2928" t="s">
        <v>3128</v>
      </c>
      <c r="J2928">
        <v>1982</v>
      </c>
      <c r="K2928">
        <v>1192770</v>
      </c>
      <c r="L2928">
        <v>25</v>
      </c>
      <c r="M2928" t="s">
        <v>200</v>
      </c>
      <c r="N2928" t="s">
        <v>670</v>
      </c>
      <c r="O2928" t="s">
        <v>202</v>
      </c>
      <c r="P2928" t="s">
        <v>3176</v>
      </c>
    </row>
    <row r="2929" spans="1:16" x14ac:dyDescent="0.25">
      <c r="A2929">
        <v>4603</v>
      </c>
      <c r="B2929" t="s">
        <v>360</v>
      </c>
      <c r="E2929" t="s">
        <v>560</v>
      </c>
      <c r="F2929" t="s">
        <v>347</v>
      </c>
      <c r="G2929" t="s">
        <v>3127</v>
      </c>
      <c r="H2929" t="s">
        <v>198</v>
      </c>
      <c r="I2929" t="s">
        <v>3128</v>
      </c>
      <c r="J2929">
        <v>1969</v>
      </c>
      <c r="K2929">
        <v>48004</v>
      </c>
      <c r="L2929">
        <v>25</v>
      </c>
      <c r="M2929" t="s">
        <v>200</v>
      </c>
      <c r="N2929" t="s">
        <v>668</v>
      </c>
      <c r="O2929" t="s">
        <v>202</v>
      </c>
      <c r="P2929" t="s">
        <v>365</v>
      </c>
    </row>
    <row r="2930" spans="1:16" x14ac:dyDescent="0.25">
      <c r="A2930">
        <v>4604</v>
      </c>
      <c r="B2930" t="s">
        <v>360</v>
      </c>
      <c r="E2930" t="s">
        <v>560</v>
      </c>
      <c r="F2930" t="s">
        <v>347</v>
      </c>
      <c r="G2930" t="s">
        <v>3127</v>
      </c>
      <c r="H2930" t="s">
        <v>198</v>
      </c>
      <c r="I2930" t="s">
        <v>3128</v>
      </c>
      <c r="J2930">
        <v>1970</v>
      </c>
      <c r="K2930">
        <v>27774</v>
      </c>
      <c r="L2930">
        <v>25</v>
      </c>
      <c r="M2930" t="s">
        <v>200</v>
      </c>
      <c r="N2930" t="s">
        <v>668</v>
      </c>
      <c r="O2930" t="s">
        <v>202</v>
      </c>
      <c r="P2930" t="s">
        <v>365</v>
      </c>
    </row>
    <row r="2931" spans="1:16" x14ac:dyDescent="0.25">
      <c r="A2931">
        <v>4605</v>
      </c>
      <c r="B2931" t="s">
        <v>360</v>
      </c>
      <c r="E2931" t="s">
        <v>560</v>
      </c>
      <c r="F2931" t="s">
        <v>347</v>
      </c>
      <c r="G2931" t="s">
        <v>3127</v>
      </c>
      <c r="H2931" t="s">
        <v>198</v>
      </c>
      <c r="I2931" t="s">
        <v>3128</v>
      </c>
      <c r="J2931">
        <v>1979</v>
      </c>
      <c r="K2931">
        <v>49604</v>
      </c>
      <c r="L2931">
        <v>25</v>
      </c>
      <c r="M2931" t="s">
        <v>200</v>
      </c>
      <c r="N2931" t="s">
        <v>376</v>
      </c>
      <c r="O2931" t="s">
        <v>202</v>
      </c>
      <c r="P2931" t="s">
        <v>365</v>
      </c>
    </row>
    <row r="2932" spans="1:16" x14ac:dyDescent="0.25">
      <c r="A2932">
        <v>4606</v>
      </c>
      <c r="B2932" t="s">
        <v>360</v>
      </c>
      <c r="E2932" t="s">
        <v>3177</v>
      </c>
      <c r="F2932" t="s">
        <v>347</v>
      </c>
      <c r="G2932" t="s">
        <v>3127</v>
      </c>
      <c r="H2932" t="s">
        <v>198</v>
      </c>
      <c r="I2932" t="s">
        <v>3128</v>
      </c>
      <c r="J2932">
        <v>1965</v>
      </c>
      <c r="K2932">
        <v>815354</v>
      </c>
      <c r="L2932">
        <v>25</v>
      </c>
      <c r="M2932" t="s">
        <v>200</v>
      </c>
      <c r="N2932" t="s">
        <v>467</v>
      </c>
      <c r="O2932" t="s">
        <v>202</v>
      </c>
      <c r="P2932" t="s">
        <v>365</v>
      </c>
    </row>
    <row r="2933" spans="1:16" x14ac:dyDescent="0.25">
      <c r="A2933">
        <v>4607</v>
      </c>
      <c r="B2933" t="s">
        <v>360</v>
      </c>
      <c r="E2933" t="s">
        <v>3178</v>
      </c>
      <c r="F2933" t="s">
        <v>347</v>
      </c>
      <c r="G2933" t="s">
        <v>3127</v>
      </c>
      <c r="H2933" t="s">
        <v>198</v>
      </c>
      <c r="I2933" t="s">
        <v>3128</v>
      </c>
      <c r="J2933">
        <v>1966</v>
      </c>
      <c r="K2933">
        <v>23569</v>
      </c>
      <c r="L2933">
        <v>25</v>
      </c>
      <c r="M2933" t="s">
        <v>200</v>
      </c>
      <c r="N2933" t="s">
        <v>467</v>
      </c>
      <c r="O2933" t="s">
        <v>202</v>
      </c>
      <c r="P2933" t="s">
        <v>365</v>
      </c>
    </row>
    <row r="2934" spans="1:16" x14ac:dyDescent="0.25">
      <c r="A2934">
        <v>4608</v>
      </c>
      <c r="B2934" t="s">
        <v>360</v>
      </c>
      <c r="E2934" t="s">
        <v>3179</v>
      </c>
      <c r="F2934" t="s">
        <v>347</v>
      </c>
      <c r="G2934" t="s">
        <v>3127</v>
      </c>
      <c r="H2934" t="s">
        <v>198</v>
      </c>
      <c r="I2934" t="s">
        <v>3128</v>
      </c>
      <c r="J2934">
        <v>1966</v>
      </c>
      <c r="K2934">
        <v>13895</v>
      </c>
      <c r="L2934">
        <v>25</v>
      </c>
      <c r="M2934" t="s">
        <v>200</v>
      </c>
      <c r="N2934" t="s">
        <v>467</v>
      </c>
      <c r="O2934" t="s">
        <v>202</v>
      </c>
      <c r="P2934" t="s">
        <v>365</v>
      </c>
    </row>
    <row r="2935" spans="1:16" x14ac:dyDescent="0.25">
      <c r="A2935">
        <v>4609</v>
      </c>
      <c r="B2935" t="s">
        <v>360</v>
      </c>
      <c r="E2935" t="s">
        <v>3180</v>
      </c>
      <c r="F2935" t="s">
        <v>347</v>
      </c>
      <c r="G2935" t="s">
        <v>3127</v>
      </c>
      <c r="H2935" t="s">
        <v>198</v>
      </c>
      <c r="I2935" t="s">
        <v>3128</v>
      </c>
      <c r="J2935">
        <v>1967</v>
      </c>
      <c r="K2935">
        <v>58272</v>
      </c>
      <c r="L2935">
        <v>25</v>
      </c>
      <c r="M2935" t="s">
        <v>200</v>
      </c>
      <c r="N2935" t="s">
        <v>467</v>
      </c>
      <c r="O2935" t="s">
        <v>202</v>
      </c>
      <c r="P2935" t="s">
        <v>365</v>
      </c>
    </row>
    <row r="2936" spans="1:16" x14ac:dyDescent="0.25">
      <c r="A2936">
        <v>4610</v>
      </c>
      <c r="B2936" t="s">
        <v>360</v>
      </c>
      <c r="E2936" t="s">
        <v>3181</v>
      </c>
      <c r="F2936" t="s">
        <v>347</v>
      </c>
      <c r="G2936" t="s">
        <v>3127</v>
      </c>
      <c r="H2936" t="s">
        <v>198</v>
      </c>
      <c r="I2936" t="s">
        <v>3128</v>
      </c>
      <c r="J2936">
        <v>1967</v>
      </c>
      <c r="K2936">
        <v>29214</v>
      </c>
      <c r="L2936">
        <v>25</v>
      </c>
      <c r="M2936" t="s">
        <v>200</v>
      </c>
      <c r="N2936" t="s">
        <v>467</v>
      </c>
      <c r="O2936" t="s">
        <v>202</v>
      </c>
      <c r="P2936" t="s">
        <v>365</v>
      </c>
    </row>
    <row r="2937" spans="1:16" x14ac:dyDescent="0.25">
      <c r="A2937">
        <v>4611</v>
      </c>
      <c r="B2937" t="s">
        <v>360</v>
      </c>
      <c r="E2937" t="s">
        <v>3182</v>
      </c>
      <c r="F2937" t="s">
        <v>347</v>
      </c>
      <c r="G2937" t="s">
        <v>3127</v>
      </c>
      <c r="H2937" t="s">
        <v>198</v>
      </c>
      <c r="I2937" t="s">
        <v>3128</v>
      </c>
      <c r="J2937">
        <v>1968</v>
      </c>
      <c r="K2937">
        <v>38109</v>
      </c>
      <c r="L2937">
        <v>25</v>
      </c>
      <c r="M2937" t="s">
        <v>200</v>
      </c>
      <c r="N2937" t="s">
        <v>467</v>
      </c>
      <c r="O2937" t="s">
        <v>202</v>
      </c>
      <c r="P2937" t="s">
        <v>365</v>
      </c>
    </row>
    <row r="2938" spans="1:16" x14ac:dyDescent="0.25">
      <c r="A2938">
        <v>4612</v>
      </c>
      <c r="B2938" t="s">
        <v>360</v>
      </c>
      <c r="E2938" t="s">
        <v>3183</v>
      </c>
      <c r="F2938" t="s">
        <v>347</v>
      </c>
      <c r="G2938" t="s">
        <v>3127</v>
      </c>
      <c r="H2938" t="s">
        <v>198</v>
      </c>
      <c r="I2938" t="s">
        <v>3128</v>
      </c>
      <c r="J2938">
        <v>1968</v>
      </c>
      <c r="K2938">
        <v>44419</v>
      </c>
      <c r="L2938">
        <v>25</v>
      </c>
      <c r="M2938" t="s">
        <v>200</v>
      </c>
      <c r="N2938" t="s">
        <v>467</v>
      </c>
      <c r="O2938" t="s">
        <v>202</v>
      </c>
      <c r="P2938" t="s">
        <v>365</v>
      </c>
    </row>
    <row r="2939" spans="1:16" x14ac:dyDescent="0.25">
      <c r="A2939">
        <v>4613</v>
      </c>
      <c r="B2939" t="s">
        <v>360</v>
      </c>
      <c r="E2939" t="s">
        <v>3184</v>
      </c>
      <c r="F2939" t="s">
        <v>347</v>
      </c>
      <c r="G2939" t="s">
        <v>3127</v>
      </c>
      <c r="H2939" t="s">
        <v>198</v>
      </c>
      <c r="I2939" t="s">
        <v>3128</v>
      </c>
      <c r="J2939">
        <v>1968</v>
      </c>
      <c r="K2939">
        <v>12704</v>
      </c>
      <c r="L2939">
        <v>25</v>
      </c>
      <c r="M2939" t="s">
        <v>200</v>
      </c>
      <c r="N2939" t="s">
        <v>467</v>
      </c>
      <c r="O2939" t="s">
        <v>202</v>
      </c>
      <c r="P2939" t="s">
        <v>365</v>
      </c>
    </row>
    <row r="2940" spans="1:16" x14ac:dyDescent="0.25">
      <c r="A2940">
        <v>4614</v>
      </c>
      <c r="B2940" t="s">
        <v>360</v>
      </c>
      <c r="E2940" t="s">
        <v>3185</v>
      </c>
      <c r="F2940" t="s">
        <v>347</v>
      </c>
      <c r="G2940" t="s">
        <v>3127</v>
      </c>
      <c r="H2940" t="s">
        <v>198</v>
      </c>
      <c r="I2940" t="s">
        <v>3128</v>
      </c>
      <c r="J2940">
        <v>1968</v>
      </c>
      <c r="K2940">
        <v>3420</v>
      </c>
      <c r="L2940">
        <v>25</v>
      </c>
      <c r="M2940" t="s">
        <v>200</v>
      </c>
      <c r="N2940" t="s">
        <v>467</v>
      </c>
      <c r="O2940" t="s">
        <v>202</v>
      </c>
      <c r="P2940" t="s">
        <v>365</v>
      </c>
    </row>
    <row r="2941" spans="1:16" x14ac:dyDescent="0.25">
      <c r="A2941">
        <v>4615</v>
      </c>
      <c r="B2941" t="s">
        <v>360</v>
      </c>
      <c r="E2941" t="s">
        <v>3186</v>
      </c>
      <c r="F2941" t="s">
        <v>347</v>
      </c>
      <c r="G2941" t="s">
        <v>3127</v>
      </c>
      <c r="H2941" t="s">
        <v>198</v>
      </c>
      <c r="I2941" t="s">
        <v>3128</v>
      </c>
      <c r="J2941">
        <v>1970</v>
      </c>
      <c r="K2941">
        <v>6313</v>
      </c>
      <c r="L2941">
        <v>25</v>
      </c>
      <c r="M2941" t="s">
        <v>200</v>
      </c>
      <c r="N2941" t="s">
        <v>467</v>
      </c>
      <c r="O2941" t="s">
        <v>202</v>
      </c>
      <c r="P2941" t="s">
        <v>365</v>
      </c>
    </row>
    <row r="2942" spans="1:16" x14ac:dyDescent="0.25">
      <c r="A2942">
        <v>4616</v>
      </c>
      <c r="B2942" t="s">
        <v>360</v>
      </c>
      <c r="E2942" t="s">
        <v>3187</v>
      </c>
      <c r="F2942" t="s">
        <v>347</v>
      </c>
      <c r="G2942" t="s">
        <v>3127</v>
      </c>
      <c r="H2942" t="s">
        <v>198</v>
      </c>
      <c r="I2942" t="s">
        <v>3128</v>
      </c>
      <c r="J2942">
        <v>1970</v>
      </c>
      <c r="K2942">
        <v>47241</v>
      </c>
      <c r="L2942">
        <v>25</v>
      </c>
      <c r="M2942" t="s">
        <v>200</v>
      </c>
      <c r="N2942" t="s">
        <v>467</v>
      </c>
      <c r="O2942" t="s">
        <v>202</v>
      </c>
      <c r="P2942" t="s">
        <v>365</v>
      </c>
    </row>
    <row r="2943" spans="1:16" x14ac:dyDescent="0.25">
      <c r="A2943">
        <v>4617</v>
      </c>
      <c r="B2943" t="s">
        <v>360</v>
      </c>
      <c r="E2943" t="s">
        <v>3188</v>
      </c>
      <c r="F2943" t="s">
        <v>347</v>
      </c>
      <c r="G2943" t="s">
        <v>3127</v>
      </c>
      <c r="H2943" t="s">
        <v>198</v>
      </c>
      <c r="I2943" t="s">
        <v>3128</v>
      </c>
      <c r="J2943">
        <v>1971</v>
      </c>
      <c r="K2943">
        <v>20362</v>
      </c>
      <c r="L2943">
        <v>25</v>
      </c>
      <c r="M2943" t="s">
        <v>200</v>
      </c>
      <c r="N2943" t="s">
        <v>467</v>
      </c>
      <c r="O2943" t="s">
        <v>202</v>
      </c>
      <c r="P2943" t="s">
        <v>365</v>
      </c>
    </row>
    <row r="2944" spans="1:16" x14ac:dyDescent="0.25">
      <c r="A2944">
        <v>4618</v>
      </c>
      <c r="B2944" t="s">
        <v>360</v>
      </c>
      <c r="E2944" t="s">
        <v>3189</v>
      </c>
      <c r="F2944" t="s">
        <v>347</v>
      </c>
      <c r="G2944" t="s">
        <v>3127</v>
      </c>
      <c r="H2944" t="s">
        <v>198</v>
      </c>
      <c r="I2944" t="s">
        <v>3128</v>
      </c>
      <c r="J2944">
        <v>1971</v>
      </c>
      <c r="K2944">
        <v>48333</v>
      </c>
      <c r="L2944">
        <v>25</v>
      </c>
      <c r="M2944" t="s">
        <v>200</v>
      </c>
      <c r="N2944" t="s">
        <v>467</v>
      </c>
      <c r="O2944" t="s">
        <v>202</v>
      </c>
      <c r="P2944" t="s">
        <v>365</v>
      </c>
    </row>
    <row r="2945" spans="1:16" x14ac:dyDescent="0.25">
      <c r="A2945">
        <v>4619</v>
      </c>
      <c r="B2945" t="s">
        <v>360</v>
      </c>
      <c r="E2945" t="s">
        <v>3190</v>
      </c>
      <c r="F2945" t="s">
        <v>347</v>
      </c>
      <c r="G2945" t="s">
        <v>3127</v>
      </c>
      <c r="H2945" t="s">
        <v>198</v>
      </c>
      <c r="I2945" t="s">
        <v>3128</v>
      </c>
      <c r="J2945">
        <v>1971</v>
      </c>
      <c r="K2945">
        <v>17963</v>
      </c>
      <c r="L2945">
        <v>25</v>
      </c>
      <c r="M2945" t="s">
        <v>200</v>
      </c>
      <c r="N2945" t="s">
        <v>467</v>
      </c>
      <c r="O2945" t="s">
        <v>202</v>
      </c>
      <c r="P2945" t="s">
        <v>365</v>
      </c>
    </row>
    <row r="2946" spans="1:16" x14ac:dyDescent="0.25">
      <c r="A2946">
        <v>4620</v>
      </c>
      <c r="B2946" t="s">
        <v>360</v>
      </c>
      <c r="E2946" t="s">
        <v>3191</v>
      </c>
      <c r="F2946" t="s">
        <v>347</v>
      </c>
      <c r="G2946" t="s">
        <v>3127</v>
      </c>
      <c r="H2946" t="s">
        <v>198</v>
      </c>
      <c r="I2946" t="s">
        <v>3128</v>
      </c>
      <c r="J2946">
        <v>1971</v>
      </c>
      <c r="K2946">
        <v>19698</v>
      </c>
      <c r="L2946">
        <v>25</v>
      </c>
      <c r="M2946" t="s">
        <v>200</v>
      </c>
      <c r="N2946" t="s">
        <v>467</v>
      </c>
      <c r="O2946" t="s">
        <v>202</v>
      </c>
      <c r="P2946" t="s">
        <v>365</v>
      </c>
    </row>
    <row r="2947" spans="1:16" x14ac:dyDescent="0.25">
      <c r="A2947">
        <v>4621</v>
      </c>
      <c r="B2947" t="s">
        <v>360</v>
      </c>
      <c r="E2947" t="s">
        <v>3192</v>
      </c>
      <c r="F2947" t="s">
        <v>347</v>
      </c>
      <c r="G2947" t="s">
        <v>3127</v>
      </c>
      <c r="H2947" t="s">
        <v>198</v>
      </c>
      <c r="I2947" t="s">
        <v>3128</v>
      </c>
      <c r="J2947">
        <v>1971</v>
      </c>
      <c r="K2947">
        <v>6839</v>
      </c>
      <c r="L2947">
        <v>25</v>
      </c>
      <c r="M2947" t="s">
        <v>200</v>
      </c>
      <c r="N2947" t="s">
        <v>467</v>
      </c>
      <c r="O2947" t="s">
        <v>202</v>
      </c>
      <c r="P2947" t="s">
        <v>365</v>
      </c>
    </row>
    <row r="2948" spans="1:16" x14ac:dyDescent="0.25">
      <c r="A2948">
        <v>4622</v>
      </c>
      <c r="B2948" t="s">
        <v>360</v>
      </c>
      <c r="E2948" t="s">
        <v>3193</v>
      </c>
      <c r="F2948" t="s">
        <v>347</v>
      </c>
      <c r="G2948" t="s">
        <v>3127</v>
      </c>
      <c r="H2948" t="s">
        <v>198</v>
      </c>
      <c r="I2948" t="s">
        <v>3128</v>
      </c>
      <c r="J2948">
        <v>1971</v>
      </c>
      <c r="K2948">
        <v>4239</v>
      </c>
      <c r="L2948">
        <v>25</v>
      </c>
      <c r="M2948" t="s">
        <v>200</v>
      </c>
      <c r="N2948" t="s">
        <v>467</v>
      </c>
      <c r="O2948" t="s">
        <v>202</v>
      </c>
      <c r="P2948" t="s">
        <v>365</v>
      </c>
    </row>
    <row r="2949" spans="1:16" x14ac:dyDescent="0.25">
      <c r="A2949">
        <v>4623</v>
      </c>
      <c r="B2949" t="s">
        <v>360</v>
      </c>
      <c r="E2949" t="s">
        <v>3194</v>
      </c>
      <c r="F2949" t="s">
        <v>347</v>
      </c>
      <c r="G2949" t="s">
        <v>3127</v>
      </c>
      <c r="H2949" t="s">
        <v>198</v>
      </c>
      <c r="I2949" t="s">
        <v>3128</v>
      </c>
      <c r="J2949">
        <v>1972</v>
      </c>
      <c r="K2949">
        <v>43345</v>
      </c>
      <c r="L2949">
        <v>25</v>
      </c>
      <c r="M2949" t="s">
        <v>200</v>
      </c>
      <c r="N2949" t="s">
        <v>467</v>
      </c>
      <c r="O2949" t="s">
        <v>202</v>
      </c>
      <c r="P2949" t="s">
        <v>365</v>
      </c>
    </row>
    <row r="2950" spans="1:16" x14ac:dyDescent="0.25">
      <c r="A2950">
        <v>4624</v>
      </c>
      <c r="B2950" t="s">
        <v>360</v>
      </c>
      <c r="E2950" t="s">
        <v>3195</v>
      </c>
      <c r="F2950" t="s">
        <v>347</v>
      </c>
      <c r="G2950" t="s">
        <v>3127</v>
      </c>
      <c r="H2950" t="s">
        <v>198</v>
      </c>
      <c r="I2950" t="s">
        <v>3128</v>
      </c>
      <c r="J2950">
        <v>1972</v>
      </c>
      <c r="K2950">
        <v>4687</v>
      </c>
      <c r="L2950">
        <v>25</v>
      </c>
      <c r="M2950" t="s">
        <v>200</v>
      </c>
      <c r="N2950" t="s">
        <v>467</v>
      </c>
      <c r="O2950" t="s">
        <v>202</v>
      </c>
      <c r="P2950" t="s">
        <v>365</v>
      </c>
    </row>
    <row r="2951" spans="1:16" x14ac:dyDescent="0.25">
      <c r="A2951">
        <v>4625</v>
      </c>
      <c r="B2951" t="s">
        <v>360</v>
      </c>
      <c r="E2951" t="s">
        <v>3196</v>
      </c>
      <c r="F2951" t="s">
        <v>347</v>
      </c>
      <c r="G2951" t="s">
        <v>3127</v>
      </c>
      <c r="H2951" t="s">
        <v>198</v>
      </c>
      <c r="I2951" t="s">
        <v>3128</v>
      </c>
      <c r="J2951">
        <v>1973</v>
      </c>
      <c r="K2951">
        <v>21547</v>
      </c>
      <c r="L2951">
        <v>25</v>
      </c>
      <c r="M2951" t="s">
        <v>200</v>
      </c>
      <c r="N2951" t="s">
        <v>467</v>
      </c>
      <c r="O2951" t="s">
        <v>202</v>
      </c>
      <c r="P2951" t="s">
        <v>365</v>
      </c>
    </row>
    <row r="2952" spans="1:16" x14ac:dyDescent="0.25">
      <c r="A2952">
        <v>4626</v>
      </c>
      <c r="B2952" t="s">
        <v>360</v>
      </c>
      <c r="E2952" t="s">
        <v>3197</v>
      </c>
      <c r="F2952" t="s">
        <v>347</v>
      </c>
      <c r="G2952" t="s">
        <v>3127</v>
      </c>
      <c r="H2952" t="s">
        <v>198</v>
      </c>
      <c r="I2952" t="s">
        <v>3128</v>
      </c>
      <c r="J2952">
        <v>1973</v>
      </c>
      <c r="K2952">
        <v>3168</v>
      </c>
      <c r="L2952">
        <v>25</v>
      </c>
      <c r="M2952" t="s">
        <v>200</v>
      </c>
      <c r="N2952" t="s">
        <v>467</v>
      </c>
      <c r="O2952" t="s">
        <v>202</v>
      </c>
      <c r="P2952" t="s">
        <v>365</v>
      </c>
    </row>
    <row r="2953" spans="1:16" x14ac:dyDescent="0.25">
      <c r="A2953">
        <v>4627</v>
      </c>
      <c r="B2953" t="s">
        <v>360</v>
      </c>
      <c r="E2953" t="s">
        <v>3198</v>
      </c>
      <c r="F2953" t="s">
        <v>347</v>
      </c>
      <c r="G2953" t="s">
        <v>3127</v>
      </c>
      <c r="H2953" t="s">
        <v>198</v>
      </c>
      <c r="I2953" t="s">
        <v>3128</v>
      </c>
      <c r="J2953">
        <v>1975</v>
      </c>
      <c r="K2953">
        <v>25283</v>
      </c>
      <c r="L2953">
        <v>25</v>
      </c>
      <c r="M2953" t="s">
        <v>200</v>
      </c>
      <c r="N2953" t="s">
        <v>467</v>
      </c>
      <c r="O2953" t="s">
        <v>202</v>
      </c>
      <c r="P2953" t="s">
        <v>365</v>
      </c>
    </row>
    <row r="2954" spans="1:16" x14ac:dyDescent="0.25">
      <c r="A2954">
        <v>4628</v>
      </c>
      <c r="B2954" t="s">
        <v>360</v>
      </c>
      <c r="E2954" t="s">
        <v>3199</v>
      </c>
      <c r="F2954" t="s">
        <v>347</v>
      </c>
      <c r="G2954" t="s">
        <v>3127</v>
      </c>
      <c r="H2954" t="s">
        <v>198</v>
      </c>
      <c r="I2954" t="s">
        <v>3128</v>
      </c>
      <c r="J2954">
        <v>1975</v>
      </c>
      <c r="K2954">
        <v>6981</v>
      </c>
      <c r="L2954">
        <v>25</v>
      </c>
      <c r="M2954" t="s">
        <v>200</v>
      </c>
      <c r="N2954" t="s">
        <v>467</v>
      </c>
      <c r="O2954" t="s">
        <v>202</v>
      </c>
      <c r="P2954" t="s">
        <v>365</v>
      </c>
    </row>
    <row r="2955" spans="1:16" x14ac:dyDescent="0.25">
      <c r="A2955">
        <v>4629</v>
      </c>
      <c r="B2955" t="s">
        <v>360</v>
      </c>
      <c r="E2955" t="s">
        <v>3200</v>
      </c>
      <c r="F2955" t="s">
        <v>347</v>
      </c>
      <c r="G2955" t="s">
        <v>3127</v>
      </c>
      <c r="H2955" t="s">
        <v>198</v>
      </c>
      <c r="I2955" t="s">
        <v>3128</v>
      </c>
      <c r="J2955">
        <v>1978</v>
      </c>
      <c r="K2955">
        <v>29371</v>
      </c>
      <c r="L2955">
        <v>25</v>
      </c>
      <c r="M2955" t="s">
        <v>200</v>
      </c>
      <c r="N2955" t="s">
        <v>467</v>
      </c>
      <c r="O2955" t="s">
        <v>202</v>
      </c>
      <c r="P2955" t="s">
        <v>365</v>
      </c>
    </row>
    <row r="2956" spans="1:16" x14ac:dyDescent="0.25">
      <c r="A2956">
        <v>4630</v>
      </c>
      <c r="B2956" t="s">
        <v>360</v>
      </c>
      <c r="E2956" t="s">
        <v>3201</v>
      </c>
      <c r="F2956" t="s">
        <v>347</v>
      </c>
      <c r="G2956" t="s">
        <v>3127</v>
      </c>
      <c r="H2956" t="s">
        <v>198</v>
      </c>
      <c r="I2956" t="s">
        <v>3128</v>
      </c>
      <c r="J2956">
        <v>1980</v>
      </c>
      <c r="K2956">
        <v>101532</v>
      </c>
      <c r="L2956">
        <v>25</v>
      </c>
      <c r="M2956" t="s">
        <v>200</v>
      </c>
      <c r="N2956" t="s">
        <v>467</v>
      </c>
      <c r="O2956" t="s">
        <v>202</v>
      </c>
      <c r="P2956" t="s">
        <v>365</v>
      </c>
    </row>
    <row r="2957" spans="1:16" x14ac:dyDescent="0.25">
      <c r="A2957">
        <v>4631</v>
      </c>
      <c r="B2957" t="s">
        <v>360</v>
      </c>
      <c r="E2957" t="s">
        <v>3202</v>
      </c>
      <c r="F2957" t="s">
        <v>347</v>
      </c>
      <c r="G2957" t="s">
        <v>3127</v>
      </c>
      <c r="H2957" t="s">
        <v>198</v>
      </c>
      <c r="I2957" t="s">
        <v>3128</v>
      </c>
      <c r="J2957">
        <v>1980</v>
      </c>
      <c r="K2957">
        <v>81954</v>
      </c>
      <c r="L2957">
        <v>25</v>
      </c>
      <c r="M2957" t="s">
        <v>200</v>
      </c>
      <c r="N2957" t="s">
        <v>467</v>
      </c>
      <c r="O2957" t="s">
        <v>202</v>
      </c>
      <c r="P2957" t="s">
        <v>365</v>
      </c>
    </row>
    <row r="2958" spans="1:16" x14ac:dyDescent="0.25">
      <c r="A2958">
        <v>4632</v>
      </c>
      <c r="B2958" t="s">
        <v>360</v>
      </c>
      <c r="E2958" t="s">
        <v>3203</v>
      </c>
      <c r="F2958" t="s">
        <v>347</v>
      </c>
      <c r="G2958" t="s">
        <v>3127</v>
      </c>
      <c r="H2958" t="s">
        <v>198</v>
      </c>
      <c r="I2958" t="s">
        <v>3128</v>
      </c>
      <c r="J2958">
        <v>1984</v>
      </c>
      <c r="K2958">
        <v>64899</v>
      </c>
      <c r="L2958">
        <v>25</v>
      </c>
      <c r="M2958" t="s">
        <v>200</v>
      </c>
      <c r="N2958" t="s">
        <v>467</v>
      </c>
      <c r="O2958" t="s">
        <v>202</v>
      </c>
      <c r="P2958" t="s">
        <v>365</v>
      </c>
    </row>
    <row r="2959" spans="1:16" x14ac:dyDescent="0.25">
      <c r="A2959">
        <v>4633</v>
      </c>
      <c r="B2959" t="s">
        <v>360</v>
      </c>
      <c r="E2959" t="s">
        <v>3204</v>
      </c>
      <c r="F2959" t="s">
        <v>347</v>
      </c>
      <c r="G2959" t="s">
        <v>3127</v>
      </c>
      <c r="H2959" t="s">
        <v>198</v>
      </c>
      <c r="I2959" t="s">
        <v>3128</v>
      </c>
      <c r="J2959">
        <v>1985</v>
      </c>
      <c r="K2959">
        <v>63878</v>
      </c>
      <c r="L2959">
        <v>25</v>
      </c>
      <c r="M2959" t="s">
        <v>200</v>
      </c>
      <c r="N2959" t="s">
        <v>467</v>
      </c>
      <c r="O2959" t="s">
        <v>202</v>
      </c>
      <c r="P2959" t="s">
        <v>365</v>
      </c>
    </row>
    <row r="2960" spans="1:16" x14ac:dyDescent="0.25">
      <c r="A2960">
        <v>4634</v>
      </c>
      <c r="B2960" t="s">
        <v>360</v>
      </c>
      <c r="E2960" t="s">
        <v>3205</v>
      </c>
      <c r="F2960" t="s">
        <v>347</v>
      </c>
      <c r="G2960" t="s">
        <v>3127</v>
      </c>
      <c r="H2960" t="s">
        <v>198</v>
      </c>
      <c r="I2960" t="s">
        <v>3128</v>
      </c>
      <c r="J2960">
        <v>1986</v>
      </c>
      <c r="K2960">
        <v>96514</v>
      </c>
      <c r="L2960">
        <v>25</v>
      </c>
      <c r="M2960" t="s">
        <v>200</v>
      </c>
      <c r="N2960" t="s">
        <v>467</v>
      </c>
      <c r="O2960" t="s">
        <v>202</v>
      </c>
      <c r="P2960" t="s">
        <v>365</v>
      </c>
    </row>
    <row r="2961" spans="1:16" x14ac:dyDescent="0.25">
      <c r="A2961">
        <v>4635</v>
      </c>
      <c r="B2961" t="s">
        <v>360</v>
      </c>
      <c r="E2961" t="s">
        <v>3206</v>
      </c>
      <c r="F2961" t="s">
        <v>347</v>
      </c>
      <c r="G2961" t="s">
        <v>3127</v>
      </c>
      <c r="H2961" t="s">
        <v>198</v>
      </c>
      <c r="I2961" t="s">
        <v>3128</v>
      </c>
      <c r="J2961">
        <v>1973</v>
      </c>
      <c r="K2961">
        <v>1836</v>
      </c>
      <c r="L2961">
        <v>25</v>
      </c>
      <c r="M2961" t="s">
        <v>200</v>
      </c>
      <c r="N2961" t="s">
        <v>467</v>
      </c>
      <c r="O2961" t="s">
        <v>202</v>
      </c>
      <c r="P2961" t="s">
        <v>365</v>
      </c>
    </row>
    <row r="2962" spans="1:16" x14ac:dyDescent="0.25">
      <c r="A2962">
        <v>4636</v>
      </c>
      <c r="B2962" t="s">
        <v>360</v>
      </c>
      <c r="E2962" t="s">
        <v>3207</v>
      </c>
      <c r="F2962" t="s">
        <v>347</v>
      </c>
      <c r="G2962" t="s">
        <v>3127</v>
      </c>
      <c r="H2962" t="s">
        <v>198</v>
      </c>
      <c r="I2962" t="s">
        <v>3128</v>
      </c>
      <c r="J2962">
        <v>1973</v>
      </c>
      <c r="K2962">
        <v>2249</v>
      </c>
      <c r="L2962">
        <v>25</v>
      </c>
      <c r="M2962" t="s">
        <v>200</v>
      </c>
      <c r="N2962" t="s">
        <v>467</v>
      </c>
      <c r="O2962" t="s">
        <v>202</v>
      </c>
      <c r="P2962" t="s">
        <v>365</v>
      </c>
    </row>
    <row r="2963" spans="1:16" x14ac:dyDescent="0.25">
      <c r="A2963">
        <v>4637</v>
      </c>
      <c r="B2963" t="s">
        <v>360</v>
      </c>
      <c r="E2963" t="s">
        <v>3208</v>
      </c>
      <c r="F2963" t="s">
        <v>347</v>
      </c>
      <c r="G2963" t="s">
        <v>3127</v>
      </c>
      <c r="H2963" t="s">
        <v>198</v>
      </c>
      <c r="I2963" t="s">
        <v>3128</v>
      </c>
      <c r="J2963">
        <v>1987</v>
      </c>
      <c r="K2963">
        <v>392496</v>
      </c>
      <c r="L2963">
        <v>25</v>
      </c>
      <c r="M2963" t="s">
        <v>200</v>
      </c>
      <c r="N2963" t="s">
        <v>467</v>
      </c>
      <c r="O2963" t="s">
        <v>202</v>
      </c>
      <c r="P2963" t="s">
        <v>365</v>
      </c>
    </row>
    <row r="2964" spans="1:16" x14ac:dyDescent="0.25">
      <c r="A2964">
        <v>4638</v>
      </c>
      <c r="B2964" t="s">
        <v>360</v>
      </c>
      <c r="E2964" t="s">
        <v>3209</v>
      </c>
      <c r="F2964" t="s">
        <v>347</v>
      </c>
      <c r="G2964" t="s">
        <v>3127</v>
      </c>
      <c r="H2964" t="s">
        <v>198</v>
      </c>
      <c r="I2964" t="s">
        <v>3128</v>
      </c>
      <c r="J2964">
        <v>1987</v>
      </c>
      <c r="K2964">
        <v>291694</v>
      </c>
      <c r="L2964">
        <v>25</v>
      </c>
      <c r="M2964" t="s">
        <v>200</v>
      </c>
      <c r="N2964" t="s">
        <v>467</v>
      </c>
      <c r="O2964" t="s">
        <v>202</v>
      </c>
      <c r="P2964" t="s">
        <v>365</v>
      </c>
    </row>
    <row r="2965" spans="1:16" x14ac:dyDescent="0.25">
      <c r="A2965">
        <v>4639</v>
      </c>
      <c r="B2965" t="s">
        <v>360</v>
      </c>
      <c r="E2965" t="s">
        <v>3210</v>
      </c>
      <c r="F2965" t="s">
        <v>347</v>
      </c>
      <c r="G2965" t="s">
        <v>3127</v>
      </c>
      <c r="H2965" t="s">
        <v>198</v>
      </c>
      <c r="I2965" t="s">
        <v>3128</v>
      </c>
      <c r="J2965">
        <v>1981</v>
      </c>
      <c r="K2965">
        <v>321862</v>
      </c>
      <c r="L2965">
        <v>25</v>
      </c>
      <c r="M2965" t="s">
        <v>200</v>
      </c>
      <c r="N2965" t="s">
        <v>467</v>
      </c>
      <c r="O2965" t="s">
        <v>202</v>
      </c>
      <c r="P2965" t="s">
        <v>365</v>
      </c>
    </row>
    <row r="2966" spans="1:16" x14ac:dyDescent="0.25">
      <c r="A2966">
        <v>4640</v>
      </c>
      <c r="B2966" t="s">
        <v>360</v>
      </c>
      <c r="E2966" t="s">
        <v>3211</v>
      </c>
      <c r="F2966" t="s">
        <v>347</v>
      </c>
      <c r="G2966" t="s">
        <v>3127</v>
      </c>
      <c r="H2966" t="s">
        <v>198</v>
      </c>
      <c r="I2966" t="s">
        <v>3128</v>
      </c>
      <c r="J2966">
        <v>1987</v>
      </c>
      <c r="K2966">
        <v>27185</v>
      </c>
      <c r="L2966">
        <v>25</v>
      </c>
      <c r="M2966" t="s">
        <v>200</v>
      </c>
      <c r="N2966" t="s">
        <v>467</v>
      </c>
      <c r="O2966" t="s">
        <v>202</v>
      </c>
      <c r="P2966" t="s">
        <v>365</v>
      </c>
    </row>
    <row r="2967" spans="1:16" x14ac:dyDescent="0.25">
      <c r="A2967">
        <v>4641</v>
      </c>
      <c r="B2967" t="s">
        <v>360</v>
      </c>
      <c r="E2967" t="s">
        <v>3212</v>
      </c>
      <c r="F2967" t="s">
        <v>347</v>
      </c>
      <c r="G2967" t="s">
        <v>3127</v>
      </c>
      <c r="H2967" t="s">
        <v>198</v>
      </c>
      <c r="I2967" t="s">
        <v>3128</v>
      </c>
      <c r="J2967">
        <v>1978</v>
      </c>
      <c r="K2967">
        <v>410836</v>
      </c>
      <c r="L2967">
        <v>25</v>
      </c>
      <c r="M2967" t="s">
        <v>200</v>
      </c>
      <c r="N2967" t="s">
        <v>467</v>
      </c>
      <c r="O2967" t="s">
        <v>202</v>
      </c>
      <c r="P2967" t="s">
        <v>365</v>
      </c>
    </row>
    <row r="2968" spans="1:16" x14ac:dyDescent="0.25">
      <c r="A2968">
        <v>4642</v>
      </c>
      <c r="B2968" t="s">
        <v>360</v>
      </c>
      <c r="E2968" t="s">
        <v>3213</v>
      </c>
      <c r="F2968" t="s">
        <v>347</v>
      </c>
      <c r="G2968" t="s">
        <v>3127</v>
      </c>
      <c r="H2968" t="s">
        <v>198</v>
      </c>
      <c r="I2968" t="s">
        <v>3128</v>
      </c>
      <c r="J2968">
        <v>1987</v>
      </c>
      <c r="K2968">
        <v>222859</v>
      </c>
      <c r="L2968">
        <v>25</v>
      </c>
      <c r="M2968" t="s">
        <v>200</v>
      </c>
      <c r="N2968" t="s">
        <v>467</v>
      </c>
      <c r="O2968" t="s">
        <v>202</v>
      </c>
      <c r="P2968" t="s">
        <v>365</v>
      </c>
    </row>
    <row r="2969" spans="1:16" x14ac:dyDescent="0.25">
      <c r="A2969">
        <v>4643</v>
      </c>
      <c r="B2969" t="s">
        <v>360</v>
      </c>
      <c r="E2969" t="s">
        <v>3214</v>
      </c>
      <c r="F2969" t="s">
        <v>347</v>
      </c>
      <c r="G2969" t="s">
        <v>3127</v>
      </c>
      <c r="H2969" t="s">
        <v>198</v>
      </c>
      <c r="I2969" t="s">
        <v>3128</v>
      </c>
      <c r="J2969">
        <v>1989</v>
      </c>
      <c r="K2969">
        <v>106566</v>
      </c>
      <c r="L2969">
        <v>25</v>
      </c>
      <c r="M2969" t="s">
        <v>200</v>
      </c>
      <c r="N2969" t="s">
        <v>467</v>
      </c>
      <c r="O2969" t="s">
        <v>202</v>
      </c>
      <c r="P2969" t="s">
        <v>365</v>
      </c>
    </row>
    <row r="2970" spans="1:16" x14ac:dyDescent="0.25">
      <c r="A2970">
        <v>4644</v>
      </c>
      <c r="B2970" t="s">
        <v>360</v>
      </c>
      <c r="E2970" t="s">
        <v>3215</v>
      </c>
      <c r="F2970" t="s">
        <v>347</v>
      </c>
      <c r="G2970" t="s">
        <v>3127</v>
      </c>
      <c r="H2970" t="s">
        <v>198</v>
      </c>
      <c r="I2970" t="s">
        <v>3128</v>
      </c>
      <c r="J2970">
        <v>1978</v>
      </c>
      <c r="K2970">
        <v>15726</v>
      </c>
      <c r="L2970">
        <v>25</v>
      </c>
      <c r="M2970" t="s">
        <v>200</v>
      </c>
      <c r="N2970" t="s">
        <v>467</v>
      </c>
      <c r="O2970" t="s">
        <v>202</v>
      </c>
      <c r="P2970" t="s">
        <v>365</v>
      </c>
    </row>
    <row r="2971" spans="1:16" x14ac:dyDescent="0.25">
      <c r="A2971">
        <v>4645</v>
      </c>
      <c r="B2971" t="s">
        <v>360</v>
      </c>
      <c r="E2971" t="s">
        <v>3216</v>
      </c>
      <c r="F2971" t="s">
        <v>347</v>
      </c>
      <c r="G2971" t="s">
        <v>3127</v>
      </c>
      <c r="H2971" t="s">
        <v>198</v>
      </c>
      <c r="I2971" t="s">
        <v>3128</v>
      </c>
      <c r="J2971">
        <v>1962</v>
      </c>
      <c r="K2971">
        <v>27429</v>
      </c>
      <c r="L2971">
        <v>25</v>
      </c>
      <c r="M2971" t="s">
        <v>200</v>
      </c>
      <c r="N2971" t="s">
        <v>467</v>
      </c>
      <c r="O2971" t="s">
        <v>202</v>
      </c>
      <c r="P2971" t="s">
        <v>365</v>
      </c>
    </row>
    <row r="2972" spans="1:16" x14ac:dyDescent="0.25">
      <c r="A2972">
        <v>4646</v>
      </c>
      <c r="B2972" t="s">
        <v>360</v>
      </c>
      <c r="E2972" t="s">
        <v>3217</v>
      </c>
      <c r="F2972" t="s">
        <v>347</v>
      </c>
      <c r="G2972" t="s">
        <v>3127</v>
      </c>
      <c r="H2972" t="s">
        <v>198</v>
      </c>
      <c r="I2972" t="s">
        <v>3128</v>
      </c>
      <c r="J2972">
        <v>1958</v>
      </c>
      <c r="K2972">
        <v>3164</v>
      </c>
      <c r="L2972">
        <v>25</v>
      </c>
      <c r="M2972" t="s">
        <v>200</v>
      </c>
      <c r="N2972" t="s">
        <v>467</v>
      </c>
      <c r="O2972" t="s">
        <v>202</v>
      </c>
      <c r="P2972" t="s">
        <v>365</v>
      </c>
    </row>
    <row r="2973" spans="1:16" x14ac:dyDescent="0.25">
      <c r="A2973">
        <v>4647</v>
      </c>
      <c r="B2973" t="s">
        <v>360</v>
      </c>
      <c r="E2973" t="s">
        <v>3218</v>
      </c>
      <c r="F2973" t="s">
        <v>347</v>
      </c>
      <c r="G2973" t="s">
        <v>3127</v>
      </c>
      <c r="H2973" t="s">
        <v>198</v>
      </c>
      <c r="I2973" t="s">
        <v>3128</v>
      </c>
      <c r="J2973">
        <v>1974</v>
      </c>
      <c r="K2973">
        <v>18121</v>
      </c>
      <c r="L2973">
        <v>25</v>
      </c>
      <c r="M2973" t="s">
        <v>200</v>
      </c>
      <c r="N2973" t="s">
        <v>467</v>
      </c>
      <c r="O2973" t="s">
        <v>202</v>
      </c>
      <c r="P2973" t="s">
        <v>365</v>
      </c>
    </row>
    <row r="2974" spans="1:16" x14ac:dyDescent="0.25">
      <c r="A2974">
        <v>4648</v>
      </c>
      <c r="B2974" t="s">
        <v>360</v>
      </c>
      <c r="E2974" t="s">
        <v>3219</v>
      </c>
      <c r="F2974" t="s">
        <v>347</v>
      </c>
      <c r="G2974" t="s">
        <v>3127</v>
      </c>
      <c r="H2974" t="s">
        <v>198</v>
      </c>
      <c r="I2974" t="s">
        <v>3128</v>
      </c>
      <c r="J2974">
        <v>1977</v>
      </c>
      <c r="K2974">
        <v>193571</v>
      </c>
      <c r="L2974">
        <v>25</v>
      </c>
      <c r="M2974" t="s">
        <v>200</v>
      </c>
      <c r="N2974" t="s">
        <v>467</v>
      </c>
      <c r="O2974" t="s">
        <v>202</v>
      </c>
      <c r="P2974" t="s">
        <v>365</v>
      </c>
    </row>
    <row r="2975" spans="1:16" x14ac:dyDescent="0.25">
      <c r="A2975">
        <v>4649</v>
      </c>
      <c r="B2975" t="s">
        <v>360</v>
      </c>
      <c r="E2975" t="s">
        <v>3220</v>
      </c>
      <c r="F2975" t="s">
        <v>347</v>
      </c>
      <c r="G2975" t="s">
        <v>3127</v>
      </c>
      <c r="H2975" t="s">
        <v>198</v>
      </c>
      <c r="I2975" t="s">
        <v>3128</v>
      </c>
      <c r="J2975">
        <v>1978</v>
      </c>
      <c r="K2975">
        <v>193730</v>
      </c>
      <c r="L2975">
        <v>25</v>
      </c>
      <c r="M2975" t="s">
        <v>200</v>
      </c>
      <c r="N2975" t="s">
        <v>467</v>
      </c>
      <c r="O2975" t="s">
        <v>202</v>
      </c>
      <c r="P2975" t="s">
        <v>365</v>
      </c>
    </row>
    <row r="2976" spans="1:16" x14ac:dyDescent="0.25">
      <c r="A2976">
        <v>4650</v>
      </c>
      <c r="B2976" t="s">
        <v>360</v>
      </c>
      <c r="E2976" t="s">
        <v>3221</v>
      </c>
      <c r="F2976" t="s">
        <v>347</v>
      </c>
      <c r="G2976" t="s">
        <v>3127</v>
      </c>
      <c r="H2976" t="s">
        <v>198</v>
      </c>
      <c r="I2976" t="s">
        <v>3128</v>
      </c>
      <c r="J2976">
        <v>1976</v>
      </c>
      <c r="K2976">
        <v>6403</v>
      </c>
      <c r="L2976">
        <v>25</v>
      </c>
      <c r="M2976" t="s">
        <v>200</v>
      </c>
      <c r="N2976" t="s">
        <v>467</v>
      </c>
      <c r="O2976" t="s">
        <v>202</v>
      </c>
      <c r="P2976" t="s">
        <v>365</v>
      </c>
    </row>
    <row r="2977" spans="1:16" x14ac:dyDescent="0.25">
      <c r="A2977">
        <v>4651</v>
      </c>
      <c r="B2977" t="s">
        <v>360</v>
      </c>
      <c r="E2977" t="s">
        <v>3222</v>
      </c>
      <c r="F2977" t="s">
        <v>347</v>
      </c>
      <c r="G2977" t="s">
        <v>3127</v>
      </c>
      <c r="H2977" t="s">
        <v>198</v>
      </c>
      <c r="I2977" t="s">
        <v>3128</v>
      </c>
      <c r="J2977">
        <v>1974</v>
      </c>
      <c r="K2977">
        <v>250874</v>
      </c>
      <c r="L2977">
        <v>25</v>
      </c>
      <c r="M2977" t="s">
        <v>200</v>
      </c>
      <c r="N2977" t="s">
        <v>467</v>
      </c>
      <c r="O2977" t="s">
        <v>202</v>
      </c>
      <c r="P2977" t="s">
        <v>365</v>
      </c>
    </row>
    <row r="2978" spans="1:16" x14ac:dyDescent="0.25">
      <c r="A2978">
        <v>4652</v>
      </c>
      <c r="B2978" t="s">
        <v>360</v>
      </c>
      <c r="E2978" t="s">
        <v>3223</v>
      </c>
      <c r="F2978" t="s">
        <v>347</v>
      </c>
      <c r="G2978" t="s">
        <v>3127</v>
      </c>
      <c r="H2978" t="s">
        <v>198</v>
      </c>
      <c r="I2978" t="s">
        <v>3128</v>
      </c>
      <c r="J2978">
        <v>1988</v>
      </c>
      <c r="K2978">
        <v>284456</v>
      </c>
      <c r="L2978">
        <v>25</v>
      </c>
      <c r="M2978" t="s">
        <v>200</v>
      </c>
      <c r="N2978" t="s">
        <v>467</v>
      </c>
      <c r="O2978" t="s">
        <v>202</v>
      </c>
      <c r="P2978" t="s">
        <v>365</v>
      </c>
    </row>
    <row r="2979" spans="1:16" x14ac:dyDescent="0.25">
      <c r="A2979">
        <v>4653</v>
      </c>
      <c r="B2979" t="s">
        <v>360</v>
      </c>
      <c r="E2979" t="s">
        <v>3223</v>
      </c>
      <c r="F2979" t="s">
        <v>347</v>
      </c>
      <c r="G2979" t="s">
        <v>3127</v>
      </c>
      <c r="H2979" t="s">
        <v>198</v>
      </c>
      <c r="I2979" t="s">
        <v>3128</v>
      </c>
      <c r="J2979">
        <v>1986</v>
      </c>
      <c r="K2979">
        <v>88487</v>
      </c>
      <c r="L2979">
        <v>25</v>
      </c>
      <c r="M2979" t="s">
        <v>200</v>
      </c>
      <c r="N2979" t="s">
        <v>467</v>
      </c>
      <c r="O2979" t="s">
        <v>202</v>
      </c>
      <c r="P2979" t="s">
        <v>365</v>
      </c>
    </row>
    <row r="2980" spans="1:16" x14ac:dyDescent="0.25">
      <c r="A2980">
        <v>4654</v>
      </c>
      <c r="B2980" t="s">
        <v>360</v>
      </c>
      <c r="E2980" t="s">
        <v>3224</v>
      </c>
      <c r="F2980" t="s">
        <v>347</v>
      </c>
      <c r="G2980" t="s">
        <v>3127</v>
      </c>
      <c r="H2980" t="s">
        <v>198</v>
      </c>
      <c r="I2980" t="s">
        <v>3128</v>
      </c>
      <c r="J2980">
        <v>1981</v>
      </c>
      <c r="K2980">
        <v>1534</v>
      </c>
      <c r="L2980">
        <v>25</v>
      </c>
      <c r="M2980" t="s">
        <v>200</v>
      </c>
      <c r="N2980" t="s">
        <v>467</v>
      </c>
      <c r="O2980" t="s">
        <v>202</v>
      </c>
      <c r="P2980" t="s">
        <v>365</v>
      </c>
    </row>
    <row r="2981" spans="1:16" x14ac:dyDescent="0.25">
      <c r="A2981">
        <v>4655</v>
      </c>
      <c r="B2981" t="s">
        <v>360</v>
      </c>
      <c r="E2981" t="s">
        <v>3225</v>
      </c>
      <c r="F2981" t="s">
        <v>347</v>
      </c>
      <c r="G2981" t="s">
        <v>3127</v>
      </c>
      <c r="H2981" t="s">
        <v>198</v>
      </c>
      <c r="I2981" t="s">
        <v>3128</v>
      </c>
      <c r="J2981">
        <v>1979</v>
      </c>
      <c r="K2981">
        <v>15888</v>
      </c>
      <c r="L2981">
        <v>25</v>
      </c>
      <c r="M2981" t="s">
        <v>200</v>
      </c>
      <c r="N2981" t="s">
        <v>467</v>
      </c>
      <c r="O2981" t="s">
        <v>202</v>
      </c>
      <c r="P2981" t="s">
        <v>365</v>
      </c>
    </row>
    <row r="2982" spans="1:16" x14ac:dyDescent="0.25">
      <c r="A2982">
        <v>4656</v>
      </c>
      <c r="B2982" t="s">
        <v>360</v>
      </c>
      <c r="E2982" t="s">
        <v>3226</v>
      </c>
      <c r="F2982" t="s">
        <v>347</v>
      </c>
      <c r="G2982" t="s">
        <v>3127</v>
      </c>
      <c r="H2982" t="s">
        <v>198</v>
      </c>
      <c r="I2982" t="s">
        <v>3128</v>
      </c>
      <c r="J2982">
        <v>1964</v>
      </c>
      <c r="K2982">
        <v>6125</v>
      </c>
      <c r="L2982">
        <v>25</v>
      </c>
      <c r="M2982" t="s">
        <v>200</v>
      </c>
      <c r="N2982" t="s">
        <v>467</v>
      </c>
      <c r="O2982" t="s">
        <v>202</v>
      </c>
      <c r="P2982" t="s">
        <v>365</v>
      </c>
    </row>
    <row r="2983" spans="1:16" x14ac:dyDescent="0.25">
      <c r="A2983">
        <v>4657</v>
      </c>
      <c r="B2983" t="s">
        <v>360</v>
      </c>
      <c r="E2983" t="s">
        <v>3227</v>
      </c>
      <c r="F2983" t="s">
        <v>347</v>
      </c>
      <c r="G2983" t="s">
        <v>3127</v>
      </c>
      <c r="H2983" t="s">
        <v>198</v>
      </c>
      <c r="I2983" t="s">
        <v>3128</v>
      </c>
      <c r="J2983">
        <v>1964</v>
      </c>
      <c r="K2983">
        <v>7740</v>
      </c>
      <c r="L2983">
        <v>25</v>
      </c>
      <c r="M2983" t="s">
        <v>200</v>
      </c>
      <c r="N2983" t="s">
        <v>467</v>
      </c>
      <c r="O2983" t="s">
        <v>202</v>
      </c>
      <c r="P2983" t="s">
        <v>365</v>
      </c>
    </row>
    <row r="2984" spans="1:16" x14ac:dyDescent="0.25">
      <c r="A2984">
        <v>4658</v>
      </c>
      <c r="B2984" t="s">
        <v>360</v>
      </c>
      <c r="E2984" t="s">
        <v>3228</v>
      </c>
      <c r="F2984" t="s">
        <v>347</v>
      </c>
      <c r="G2984" t="s">
        <v>3127</v>
      </c>
      <c r="H2984" t="s">
        <v>198</v>
      </c>
      <c r="I2984" t="s">
        <v>3128</v>
      </c>
      <c r="J2984">
        <v>1966</v>
      </c>
      <c r="K2984">
        <v>10760</v>
      </c>
      <c r="L2984">
        <v>25</v>
      </c>
      <c r="M2984" t="s">
        <v>200</v>
      </c>
      <c r="N2984" t="s">
        <v>467</v>
      </c>
      <c r="O2984" t="s">
        <v>202</v>
      </c>
      <c r="P2984" t="s">
        <v>365</v>
      </c>
    </row>
    <row r="2985" spans="1:16" x14ac:dyDescent="0.25">
      <c r="A2985">
        <v>4659</v>
      </c>
      <c r="B2985" t="s">
        <v>360</v>
      </c>
      <c r="E2985" t="s">
        <v>3229</v>
      </c>
      <c r="F2985" t="s">
        <v>347</v>
      </c>
      <c r="G2985" t="s">
        <v>3127</v>
      </c>
      <c r="H2985" t="s">
        <v>198</v>
      </c>
      <c r="I2985" t="s">
        <v>3128</v>
      </c>
      <c r="J2985">
        <v>1972</v>
      </c>
      <c r="K2985">
        <v>64699</v>
      </c>
      <c r="L2985">
        <v>25</v>
      </c>
      <c r="M2985" t="s">
        <v>200</v>
      </c>
      <c r="N2985" t="s">
        <v>467</v>
      </c>
      <c r="O2985" t="s">
        <v>202</v>
      </c>
      <c r="P2985" t="s">
        <v>365</v>
      </c>
    </row>
    <row r="2986" spans="1:16" x14ac:dyDescent="0.25">
      <c r="A2986">
        <v>4660</v>
      </c>
      <c r="B2986" t="s">
        <v>360</v>
      </c>
      <c r="E2986" t="s">
        <v>3230</v>
      </c>
      <c r="F2986" t="s">
        <v>347</v>
      </c>
      <c r="G2986" t="s">
        <v>3127</v>
      </c>
      <c r="H2986" t="s">
        <v>198</v>
      </c>
      <c r="I2986" t="s">
        <v>3128</v>
      </c>
      <c r="J2986">
        <v>1980</v>
      </c>
      <c r="K2986">
        <v>35496</v>
      </c>
      <c r="L2986">
        <v>25</v>
      </c>
      <c r="M2986" t="s">
        <v>200</v>
      </c>
      <c r="N2986" t="s">
        <v>467</v>
      </c>
      <c r="O2986" t="s">
        <v>202</v>
      </c>
      <c r="P2986" t="s">
        <v>365</v>
      </c>
    </row>
    <row r="2987" spans="1:16" x14ac:dyDescent="0.25">
      <c r="A2987">
        <v>4661</v>
      </c>
      <c r="B2987" t="s">
        <v>360</v>
      </c>
      <c r="E2987" t="s">
        <v>3231</v>
      </c>
      <c r="F2987" t="s">
        <v>347</v>
      </c>
      <c r="G2987" t="s">
        <v>3127</v>
      </c>
      <c r="H2987" t="s">
        <v>198</v>
      </c>
      <c r="I2987" t="s">
        <v>3128</v>
      </c>
      <c r="J2987">
        <v>1974</v>
      </c>
      <c r="K2987">
        <v>27017</v>
      </c>
      <c r="L2987">
        <v>25</v>
      </c>
      <c r="M2987" t="s">
        <v>200</v>
      </c>
      <c r="N2987" t="s">
        <v>467</v>
      </c>
      <c r="O2987" t="s">
        <v>202</v>
      </c>
      <c r="P2987" t="s">
        <v>365</v>
      </c>
    </row>
    <row r="2988" spans="1:16" x14ac:dyDescent="0.25">
      <c r="A2988">
        <v>4662</v>
      </c>
      <c r="B2988" t="s">
        <v>360</v>
      </c>
      <c r="E2988" t="s">
        <v>3231</v>
      </c>
      <c r="F2988" t="s">
        <v>347</v>
      </c>
      <c r="G2988" t="s">
        <v>3127</v>
      </c>
      <c r="H2988" t="s">
        <v>198</v>
      </c>
      <c r="I2988" t="s">
        <v>3128</v>
      </c>
      <c r="J2988">
        <v>1980</v>
      </c>
      <c r="K2988">
        <v>22796</v>
      </c>
      <c r="L2988">
        <v>25</v>
      </c>
      <c r="M2988" t="s">
        <v>200</v>
      </c>
      <c r="N2988" t="s">
        <v>467</v>
      </c>
      <c r="O2988" t="s">
        <v>202</v>
      </c>
      <c r="P2988" t="s">
        <v>365</v>
      </c>
    </row>
    <row r="2989" spans="1:16" x14ac:dyDescent="0.25">
      <c r="A2989">
        <v>4663</v>
      </c>
      <c r="B2989" t="s">
        <v>360</v>
      </c>
      <c r="E2989" t="s">
        <v>3232</v>
      </c>
      <c r="F2989" t="s">
        <v>347</v>
      </c>
      <c r="G2989" t="s">
        <v>3127</v>
      </c>
      <c r="H2989" t="s">
        <v>198</v>
      </c>
      <c r="I2989" t="s">
        <v>3128</v>
      </c>
      <c r="J2989">
        <v>1973</v>
      </c>
      <c r="K2989">
        <v>17139</v>
      </c>
      <c r="L2989">
        <v>25</v>
      </c>
      <c r="M2989" t="s">
        <v>200</v>
      </c>
      <c r="N2989" t="s">
        <v>467</v>
      </c>
      <c r="O2989" t="s">
        <v>202</v>
      </c>
      <c r="P2989" t="s">
        <v>365</v>
      </c>
    </row>
    <row r="2990" spans="1:16" x14ac:dyDescent="0.25">
      <c r="A2990">
        <v>4664</v>
      </c>
      <c r="B2990" t="s">
        <v>360</v>
      </c>
      <c r="E2990" t="s">
        <v>3233</v>
      </c>
      <c r="F2990" t="s">
        <v>347</v>
      </c>
      <c r="G2990" t="s">
        <v>3127</v>
      </c>
      <c r="H2990" t="s">
        <v>198</v>
      </c>
      <c r="I2990" t="s">
        <v>3128</v>
      </c>
      <c r="J2990">
        <v>1975</v>
      </c>
      <c r="K2990">
        <v>54177</v>
      </c>
      <c r="L2990">
        <v>25</v>
      </c>
      <c r="M2990" t="s">
        <v>200</v>
      </c>
      <c r="N2990" t="s">
        <v>467</v>
      </c>
      <c r="O2990" t="s">
        <v>202</v>
      </c>
      <c r="P2990" t="s">
        <v>365</v>
      </c>
    </row>
    <row r="2991" spans="1:16" x14ac:dyDescent="0.25">
      <c r="A2991">
        <v>4665</v>
      </c>
      <c r="B2991" t="s">
        <v>360</v>
      </c>
      <c r="E2991" t="s">
        <v>3234</v>
      </c>
      <c r="F2991" t="s">
        <v>347</v>
      </c>
      <c r="G2991" t="s">
        <v>3127</v>
      </c>
      <c r="H2991" t="s">
        <v>198</v>
      </c>
      <c r="I2991" t="s">
        <v>3128</v>
      </c>
      <c r="J2991">
        <v>1974</v>
      </c>
      <c r="K2991">
        <v>9537</v>
      </c>
      <c r="L2991">
        <v>25</v>
      </c>
      <c r="M2991" t="s">
        <v>200</v>
      </c>
      <c r="N2991" t="s">
        <v>467</v>
      </c>
      <c r="O2991" t="s">
        <v>202</v>
      </c>
      <c r="P2991" t="s">
        <v>365</v>
      </c>
    </row>
    <row r="2992" spans="1:16" x14ac:dyDescent="0.25">
      <c r="A2992">
        <v>4666</v>
      </c>
      <c r="B2992" t="s">
        <v>360</v>
      </c>
      <c r="E2992" t="s">
        <v>3234</v>
      </c>
      <c r="F2992" t="s">
        <v>347</v>
      </c>
      <c r="G2992" t="s">
        <v>3127</v>
      </c>
      <c r="H2992" t="s">
        <v>198</v>
      </c>
      <c r="I2992" t="s">
        <v>3128</v>
      </c>
      <c r="J2992">
        <v>1980</v>
      </c>
      <c r="K2992">
        <v>41856</v>
      </c>
      <c r="L2992">
        <v>25</v>
      </c>
      <c r="M2992" t="s">
        <v>200</v>
      </c>
      <c r="N2992" t="s">
        <v>467</v>
      </c>
      <c r="O2992" t="s">
        <v>202</v>
      </c>
      <c r="P2992" t="s">
        <v>365</v>
      </c>
    </row>
    <row r="2993" spans="1:16" x14ac:dyDescent="0.25">
      <c r="A2993">
        <v>4667</v>
      </c>
      <c r="B2993" t="s">
        <v>360</v>
      </c>
      <c r="E2993" t="s">
        <v>3235</v>
      </c>
      <c r="F2993" t="s">
        <v>347</v>
      </c>
      <c r="G2993" t="s">
        <v>3127</v>
      </c>
      <c r="H2993" t="s">
        <v>198</v>
      </c>
      <c r="I2993" t="s">
        <v>3128</v>
      </c>
      <c r="J2993">
        <v>1972</v>
      </c>
      <c r="K2993">
        <v>21022</v>
      </c>
      <c r="L2993">
        <v>25</v>
      </c>
      <c r="M2993" t="s">
        <v>200</v>
      </c>
      <c r="N2993" t="s">
        <v>467</v>
      </c>
      <c r="O2993" t="s">
        <v>202</v>
      </c>
      <c r="P2993" t="s">
        <v>365</v>
      </c>
    </row>
    <row r="2994" spans="1:16" x14ac:dyDescent="0.25">
      <c r="A2994">
        <v>4668</v>
      </c>
      <c r="B2994" t="s">
        <v>360</v>
      </c>
      <c r="E2994" t="s">
        <v>3227</v>
      </c>
      <c r="F2994" t="s">
        <v>347</v>
      </c>
      <c r="G2994" t="s">
        <v>3127</v>
      </c>
      <c r="H2994" t="s">
        <v>198</v>
      </c>
      <c r="I2994" t="s">
        <v>3128</v>
      </c>
      <c r="J2994">
        <v>1972</v>
      </c>
      <c r="K2994">
        <v>9317</v>
      </c>
      <c r="L2994">
        <v>25</v>
      </c>
      <c r="M2994" t="s">
        <v>200</v>
      </c>
      <c r="N2994" t="s">
        <v>467</v>
      </c>
      <c r="O2994" t="s">
        <v>202</v>
      </c>
      <c r="P2994" t="s">
        <v>365</v>
      </c>
    </row>
    <row r="2995" spans="1:16" x14ac:dyDescent="0.25">
      <c r="A2995">
        <v>4669</v>
      </c>
      <c r="B2995" t="s">
        <v>360</v>
      </c>
      <c r="E2995" t="s">
        <v>3236</v>
      </c>
      <c r="F2995" t="s">
        <v>347</v>
      </c>
      <c r="G2995" t="s">
        <v>3127</v>
      </c>
      <c r="H2995" t="s">
        <v>198</v>
      </c>
      <c r="I2995" t="s">
        <v>3128</v>
      </c>
      <c r="J2995">
        <v>1972</v>
      </c>
      <c r="K2995">
        <v>8258</v>
      </c>
      <c r="L2995">
        <v>25</v>
      </c>
      <c r="M2995" t="s">
        <v>200</v>
      </c>
      <c r="N2995" t="s">
        <v>467</v>
      </c>
      <c r="O2995" t="s">
        <v>202</v>
      </c>
      <c r="P2995" t="s">
        <v>365</v>
      </c>
    </row>
    <row r="2996" spans="1:16" x14ac:dyDescent="0.25">
      <c r="A2996">
        <v>4670</v>
      </c>
      <c r="B2996" t="s">
        <v>360</v>
      </c>
      <c r="E2996" t="s">
        <v>3237</v>
      </c>
      <c r="F2996" t="s">
        <v>347</v>
      </c>
      <c r="G2996" t="s">
        <v>3127</v>
      </c>
      <c r="H2996" t="s">
        <v>198</v>
      </c>
      <c r="I2996" t="s">
        <v>3128</v>
      </c>
      <c r="J2996">
        <v>1968</v>
      </c>
      <c r="K2996">
        <v>99412</v>
      </c>
      <c r="L2996">
        <v>25</v>
      </c>
      <c r="M2996" t="s">
        <v>200</v>
      </c>
      <c r="N2996" t="s">
        <v>467</v>
      </c>
      <c r="O2996" t="s">
        <v>202</v>
      </c>
      <c r="P2996" t="s">
        <v>365</v>
      </c>
    </row>
    <row r="2997" spans="1:16" x14ac:dyDescent="0.25">
      <c r="A2997">
        <v>4671</v>
      </c>
      <c r="B2997" t="s">
        <v>360</v>
      </c>
      <c r="E2997" t="s">
        <v>3238</v>
      </c>
      <c r="F2997" t="s">
        <v>347</v>
      </c>
      <c r="G2997" t="s">
        <v>3127</v>
      </c>
      <c r="H2997" t="s">
        <v>198</v>
      </c>
      <c r="I2997" t="s">
        <v>3128</v>
      </c>
      <c r="J2997">
        <v>1981</v>
      </c>
      <c r="K2997">
        <v>149202</v>
      </c>
      <c r="L2997">
        <v>25</v>
      </c>
      <c r="M2997" t="s">
        <v>200</v>
      </c>
      <c r="N2997" t="s">
        <v>467</v>
      </c>
      <c r="O2997" t="s">
        <v>202</v>
      </c>
      <c r="P2997" t="s">
        <v>365</v>
      </c>
    </row>
    <row r="2998" spans="1:16" x14ac:dyDescent="0.25">
      <c r="A2998">
        <v>4672</v>
      </c>
      <c r="B2998" t="s">
        <v>360</v>
      </c>
      <c r="E2998" t="s">
        <v>3239</v>
      </c>
      <c r="F2998" t="s">
        <v>347</v>
      </c>
      <c r="G2998" t="s">
        <v>3127</v>
      </c>
      <c r="H2998" t="s">
        <v>198</v>
      </c>
      <c r="I2998" t="s">
        <v>3128</v>
      </c>
      <c r="J2998">
        <v>1974</v>
      </c>
      <c r="K2998">
        <v>4572</v>
      </c>
      <c r="L2998">
        <v>25</v>
      </c>
      <c r="M2998" t="s">
        <v>200</v>
      </c>
      <c r="N2998" t="s">
        <v>467</v>
      </c>
      <c r="O2998" t="s">
        <v>202</v>
      </c>
      <c r="P2998" t="s">
        <v>365</v>
      </c>
    </row>
    <row r="2999" spans="1:16" x14ac:dyDescent="0.25">
      <c r="A2999">
        <v>4673</v>
      </c>
      <c r="B2999" t="s">
        <v>360</v>
      </c>
      <c r="E2999" t="s">
        <v>3240</v>
      </c>
      <c r="F2999" t="s">
        <v>347</v>
      </c>
      <c r="G2999" t="s">
        <v>3127</v>
      </c>
      <c r="H2999" t="s">
        <v>198</v>
      </c>
      <c r="I2999" t="s">
        <v>3128</v>
      </c>
      <c r="J2999">
        <v>1974</v>
      </c>
      <c r="K2999">
        <v>6497</v>
      </c>
      <c r="L2999">
        <v>25</v>
      </c>
      <c r="M2999" t="s">
        <v>200</v>
      </c>
      <c r="N2999" t="s">
        <v>467</v>
      </c>
      <c r="O2999" t="s">
        <v>202</v>
      </c>
      <c r="P2999" t="s">
        <v>365</v>
      </c>
    </row>
    <row r="3000" spans="1:16" x14ac:dyDescent="0.25">
      <c r="A3000">
        <v>4674</v>
      </c>
      <c r="B3000" t="s">
        <v>360</v>
      </c>
      <c r="E3000" t="s">
        <v>3241</v>
      </c>
      <c r="F3000" t="s">
        <v>347</v>
      </c>
      <c r="G3000" t="s">
        <v>3127</v>
      </c>
      <c r="H3000" t="s">
        <v>198</v>
      </c>
      <c r="I3000" t="s">
        <v>3128</v>
      </c>
      <c r="J3000">
        <v>1978</v>
      </c>
      <c r="K3000">
        <v>10080</v>
      </c>
      <c r="L3000">
        <v>25</v>
      </c>
      <c r="M3000" t="s">
        <v>200</v>
      </c>
      <c r="N3000" t="s">
        <v>467</v>
      </c>
      <c r="O3000" t="s">
        <v>202</v>
      </c>
      <c r="P3000" t="s">
        <v>365</v>
      </c>
    </row>
    <row r="3001" spans="1:16" x14ac:dyDescent="0.25">
      <c r="A3001">
        <v>4675</v>
      </c>
      <c r="B3001" t="s">
        <v>360</v>
      </c>
      <c r="E3001" t="s">
        <v>3242</v>
      </c>
      <c r="F3001" t="s">
        <v>347</v>
      </c>
      <c r="G3001" t="s">
        <v>3127</v>
      </c>
      <c r="H3001" t="s">
        <v>198</v>
      </c>
      <c r="I3001" t="s">
        <v>3128</v>
      </c>
      <c r="J3001">
        <v>1965</v>
      </c>
      <c r="K3001">
        <v>369484</v>
      </c>
      <c r="L3001">
        <v>25</v>
      </c>
      <c r="M3001" t="s">
        <v>200</v>
      </c>
      <c r="N3001" t="s">
        <v>467</v>
      </c>
      <c r="O3001" t="s">
        <v>202</v>
      </c>
      <c r="P3001" t="s">
        <v>365</v>
      </c>
    </row>
    <row r="3002" spans="1:16" x14ac:dyDescent="0.25">
      <c r="A3002">
        <v>4676</v>
      </c>
      <c r="B3002" t="s">
        <v>360</v>
      </c>
      <c r="E3002" t="s">
        <v>3243</v>
      </c>
      <c r="F3002" t="s">
        <v>347</v>
      </c>
      <c r="G3002" t="s">
        <v>3127</v>
      </c>
      <c r="H3002" t="s">
        <v>198</v>
      </c>
      <c r="I3002" t="s">
        <v>3128</v>
      </c>
      <c r="J3002">
        <v>1981</v>
      </c>
      <c r="K3002">
        <v>71590</v>
      </c>
      <c r="L3002">
        <v>25</v>
      </c>
      <c r="M3002" t="s">
        <v>200</v>
      </c>
      <c r="N3002" t="s">
        <v>467</v>
      </c>
      <c r="O3002" t="s">
        <v>202</v>
      </c>
      <c r="P3002" t="s">
        <v>365</v>
      </c>
    </row>
    <row r="3003" spans="1:16" x14ac:dyDescent="0.25">
      <c r="A3003">
        <v>4677</v>
      </c>
      <c r="B3003" t="s">
        <v>360</v>
      </c>
      <c r="E3003" t="s">
        <v>3244</v>
      </c>
      <c r="F3003" t="s">
        <v>347</v>
      </c>
      <c r="G3003" t="s">
        <v>3127</v>
      </c>
      <c r="H3003" t="s">
        <v>198</v>
      </c>
      <c r="I3003" t="s">
        <v>3128</v>
      </c>
      <c r="J3003">
        <v>1975</v>
      </c>
      <c r="K3003">
        <v>220268</v>
      </c>
      <c r="L3003">
        <v>25</v>
      </c>
      <c r="M3003" t="s">
        <v>200</v>
      </c>
      <c r="N3003" t="s">
        <v>467</v>
      </c>
      <c r="O3003" t="s">
        <v>202</v>
      </c>
      <c r="P3003" t="s">
        <v>365</v>
      </c>
    </row>
    <row r="3004" spans="1:16" x14ac:dyDescent="0.25">
      <c r="A3004">
        <v>4678</v>
      </c>
      <c r="B3004" t="s">
        <v>360</v>
      </c>
      <c r="E3004" t="s">
        <v>3245</v>
      </c>
      <c r="F3004" t="s">
        <v>347</v>
      </c>
      <c r="G3004" t="s">
        <v>3127</v>
      </c>
      <c r="H3004" t="s">
        <v>198</v>
      </c>
      <c r="I3004" t="s">
        <v>3128</v>
      </c>
      <c r="J3004">
        <v>1965</v>
      </c>
      <c r="K3004">
        <v>31445</v>
      </c>
      <c r="L3004">
        <v>25</v>
      </c>
      <c r="M3004" t="s">
        <v>200</v>
      </c>
      <c r="N3004" t="s">
        <v>467</v>
      </c>
      <c r="O3004" t="s">
        <v>202</v>
      </c>
      <c r="P3004" t="s">
        <v>365</v>
      </c>
    </row>
    <row r="3005" spans="1:16" x14ac:dyDescent="0.25">
      <c r="A3005">
        <v>4679</v>
      </c>
      <c r="B3005" t="s">
        <v>360</v>
      </c>
      <c r="E3005" t="s">
        <v>3246</v>
      </c>
      <c r="F3005" t="s">
        <v>347</v>
      </c>
      <c r="G3005" t="s">
        <v>3127</v>
      </c>
      <c r="H3005" t="s">
        <v>198</v>
      </c>
      <c r="I3005" t="s">
        <v>3128</v>
      </c>
      <c r="J3005">
        <v>1969</v>
      </c>
      <c r="K3005">
        <v>11139</v>
      </c>
      <c r="L3005">
        <v>25</v>
      </c>
      <c r="M3005" t="s">
        <v>200</v>
      </c>
      <c r="N3005" t="s">
        <v>467</v>
      </c>
      <c r="O3005" t="s">
        <v>202</v>
      </c>
      <c r="P3005" t="s">
        <v>365</v>
      </c>
    </row>
    <row r="3006" spans="1:16" x14ac:dyDescent="0.25">
      <c r="A3006">
        <v>4680</v>
      </c>
      <c r="B3006" t="s">
        <v>360</v>
      </c>
      <c r="E3006" t="s">
        <v>3247</v>
      </c>
      <c r="F3006" t="s">
        <v>347</v>
      </c>
      <c r="G3006" t="s">
        <v>3127</v>
      </c>
      <c r="H3006" t="s">
        <v>198</v>
      </c>
      <c r="I3006" t="s">
        <v>3128</v>
      </c>
      <c r="J3006">
        <v>1969</v>
      </c>
      <c r="K3006">
        <v>26076</v>
      </c>
      <c r="L3006">
        <v>25</v>
      </c>
      <c r="M3006" t="s">
        <v>200</v>
      </c>
      <c r="N3006" t="s">
        <v>467</v>
      </c>
      <c r="O3006" t="s">
        <v>202</v>
      </c>
      <c r="P3006" t="s">
        <v>365</v>
      </c>
    </row>
    <row r="3007" spans="1:16" x14ac:dyDescent="0.25">
      <c r="A3007">
        <v>4681</v>
      </c>
      <c r="B3007" t="s">
        <v>360</v>
      </c>
      <c r="E3007" t="s">
        <v>3248</v>
      </c>
      <c r="F3007" t="s">
        <v>347</v>
      </c>
      <c r="G3007" t="s">
        <v>3127</v>
      </c>
      <c r="H3007" t="s">
        <v>198</v>
      </c>
      <c r="I3007" t="s">
        <v>3128</v>
      </c>
      <c r="J3007">
        <v>1975</v>
      </c>
      <c r="K3007">
        <v>41092</v>
      </c>
      <c r="L3007">
        <v>25</v>
      </c>
      <c r="M3007" t="s">
        <v>200</v>
      </c>
      <c r="N3007" t="s">
        <v>467</v>
      </c>
      <c r="O3007" t="s">
        <v>202</v>
      </c>
      <c r="P3007" t="s">
        <v>365</v>
      </c>
    </row>
    <row r="3008" spans="1:16" x14ac:dyDescent="0.25">
      <c r="A3008">
        <v>4682</v>
      </c>
      <c r="B3008" t="s">
        <v>360</v>
      </c>
      <c r="E3008" t="s">
        <v>3249</v>
      </c>
      <c r="F3008" t="s">
        <v>347</v>
      </c>
      <c r="G3008" t="s">
        <v>3127</v>
      </c>
      <c r="H3008" t="s">
        <v>198</v>
      </c>
      <c r="I3008" t="s">
        <v>3128</v>
      </c>
      <c r="J3008">
        <v>1974</v>
      </c>
      <c r="K3008">
        <v>11465</v>
      </c>
      <c r="L3008">
        <v>25</v>
      </c>
      <c r="M3008" t="s">
        <v>200</v>
      </c>
      <c r="N3008" t="s">
        <v>467</v>
      </c>
      <c r="O3008" t="s">
        <v>202</v>
      </c>
      <c r="P3008" t="s">
        <v>365</v>
      </c>
    </row>
    <row r="3009" spans="1:16" x14ac:dyDescent="0.25">
      <c r="A3009">
        <v>4683</v>
      </c>
      <c r="B3009" t="s">
        <v>360</v>
      </c>
      <c r="E3009" t="s">
        <v>3250</v>
      </c>
      <c r="F3009" t="s">
        <v>347</v>
      </c>
      <c r="G3009" t="s">
        <v>3127</v>
      </c>
      <c r="H3009" t="s">
        <v>198</v>
      </c>
      <c r="I3009" t="s">
        <v>3128</v>
      </c>
      <c r="J3009">
        <v>1974</v>
      </c>
      <c r="K3009">
        <v>11087</v>
      </c>
      <c r="L3009">
        <v>25</v>
      </c>
      <c r="M3009" t="s">
        <v>200</v>
      </c>
      <c r="N3009" t="s">
        <v>467</v>
      </c>
      <c r="O3009" t="s">
        <v>202</v>
      </c>
      <c r="P3009" t="s">
        <v>365</v>
      </c>
    </row>
    <row r="3010" spans="1:16" x14ac:dyDescent="0.25">
      <c r="A3010">
        <v>4684</v>
      </c>
      <c r="B3010" t="s">
        <v>360</v>
      </c>
      <c r="E3010" t="s">
        <v>3251</v>
      </c>
      <c r="F3010" t="s">
        <v>347</v>
      </c>
      <c r="G3010" t="s">
        <v>3127</v>
      </c>
      <c r="H3010" t="s">
        <v>198</v>
      </c>
      <c r="I3010" t="s">
        <v>3128</v>
      </c>
      <c r="J3010">
        <v>1975</v>
      </c>
      <c r="K3010">
        <v>23484</v>
      </c>
      <c r="L3010">
        <v>25</v>
      </c>
      <c r="M3010" t="s">
        <v>200</v>
      </c>
      <c r="N3010" t="s">
        <v>467</v>
      </c>
      <c r="O3010" t="s">
        <v>202</v>
      </c>
      <c r="P3010" t="s">
        <v>365</v>
      </c>
    </row>
    <row r="3011" spans="1:16" x14ac:dyDescent="0.25">
      <c r="A3011">
        <v>4685</v>
      </c>
      <c r="B3011" t="s">
        <v>360</v>
      </c>
      <c r="E3011" t="s">
        <v>3252</v>
      </c>
      <c r="F3011" t="s">
        <v>347</v>
      </c>
      <c r="G3011" t="s">
        <v>3127</v>
      </c>
      <c r="H3011" t="s">
        <v>198</v>
      </c>
      <c r="I3011" t="s">
        <v>3128</v>
      </c>
      <c r="J3011">
        <v>1984</v>
      </c>
      <c r="K3011">
        <v>193194</v>
      </c>
      <c r="L3011">
        <v>25</v>
      </c>
      <c r="M3011" t="s">
        <v>200</v>
      </c>
      <c r="N3011" t="s">
        <v>467</v>
      </c>
      <c r="O3011" t="s">
        <v>202</v>
      </c>
      <c r="P3011" t="s">
        <v>365</v>
      </c>
    </row>
    <row r="3012" spans="1:16" x14ac:dyDescent="0.25">
      <c r="A3012">
        <v>4686</v>
      </c>
      <c r="B3012" t="s">
        <v>360</v>
      </c>
      <c r="E3012" t="s">
        <v>3253</v>
      </c>
      <c r="F3012" t="s">
        <v>347</v>
      </c>
      <c r="G3012" t="s">
        <v>3127</v>
      </c>
      <c r="H3012" t="s">
        <v>198</v>
      </c>
      <c r="I3012" t="s">
        <v>3128</v>
      </c>
      <c r="J3012">
        <v>1972</v>
      </c>
      <c r="K3012">
        <v>161089</v>
      </c>
      <c r="L3012">
        <v>25</v>
      </c>
      <c r="M3012" t="s">
        <v>200</v>
      </c>
      <c r="N3012" t="s">
        <v>467</v>
      </c>
      <c r="O3012" t="s">
        <v>202</v>
      </c>
      <c r="P3012" t="s">
        <v>365</v>
      </c>
    </row>
    <row r="3013" spans="1:16" x14ac:dyDescent="0.25">
      <c r="A3013">
        <v>4687</v>
      </c>
      <c r="B3013" t="s">
        <v>360</v>
      </c>
      <c r="E3013" t="s">
        <v>3254</v>
      </c>
      <c r="F3013" t="s">
        <v>347</v>
      </c>
      <c r="G3013" t="s">
        <v>3127</v>
      </c>
      <c r="H3013" t="s">
        <v>198</v>
      </c>
      <c r="I3013" t="s">
        <v>3128</v>
      </c>
      <c r="J3013">
        <v>1981</v>
      </c>
      <c r="K3013">
        <v>380341</v>
      </c>
      <c r="L3013">
        <v>25</v>
      </c>
      <c r="M3013" t="s">
        <v>200</v>
      </c>
      <c r="N3013" t="s">
        <v>467</v>
      </c>
      <c r="O3013" t="s">
        <v>202</v>
      </c>
      <c r="P3013" t="s">
        <v>365</v>
      </c>
    </row>
    <row r="3014" spans="1:16" x14ac:dyDescent="0.25">
      <c r="A3014">
        <v>4688</v>
      </c>
      <c r="B3014" t="s">
        <v>360</v>
      </c>
      <c r="E3014" t="s">
        <v>3255</v>
      </c>
      <c r="F3014" t="s">
        <v>347</v>
      </c>
      <c r="G3014" t="s">
        <v>3127</v>
      </c>
      <c r="H3014" t="s">
        <v>198</v>
      </c>
      <c r="I3014" t="s">
        <v>3128</v>
      </c>
      <c r="J3014">
        <v>1983</v>
      </c>
      <c r="K3014">
        <v>132514</v>
      </c>
      <c r="L3014">
        <v>25</v>
      </c>
      <c r="M3014" t="s">
        <v>200</v>
      </c>
      <c r="N3014" t="s">
        <v>467</v>
      </c>
      <c r="O3014" t="s">
        <v>202</v>
      </c>
      <c r="P3014" t="s">
        <v>365</v>
      </c>
    </row>
    <row r="3015" spans="1:16" x14ac:dyDescent="0.25">
      <c r="A3015">
        <v>4689</v>
      </c>
      <c r="B3015" t="s">
        <v>360</v>
      </c>
      <c r="E3015" t="s">
        <v>3256</v>
      </c>
      <c r="F3015" t="s">
        <v>347</v>
      </c>
      <c r="G3015" t="s">
        <v>3127</v>
      </c>
      <c r="H3015" t="s">
        <v>198</v>
      </c>
      <c r="I3015" t="s">
        <v>3128</v>
      </c>
      <c r="J3015">
        <v>1983</v>
      </c>
      <c r="K3015">
        <v>32105</v>
      </c>
      <c r="L3015">
        <v>25</v>
      </c>
      <c r="M3015" t="s">
        <v>200</v>
      </c>
      <c r="N3015" t="s">
        <v>467</v>
      </c>
      <c r="O3015" t="s">
        <v>202</v>
      </c>
      <c r="P3015" t="s">
        <v>365</v>
      </c>
    </row>
    <row r="3016" spans="1:16" x14ac:dyDescent="0.25">
      <c r="A3016">
        <v>4690</v>
      </c>
      <c r="B3016" t="s">
        <v>360</v>
      </c>
      <c r="E3016" t="s">
        <v>3257</v>
      </c>
      <c r="F3016" t="s">
        <v>347</v>
      </c>
      <c r="G3016" t="s">
        <v>3127</v>
      </c>
      <c r="H3016" t="s">
        <v>198</v>
      </c>
      <c r="I3016" t="s">
        <v>3128</v>
      </c>
      <c r="J3016">
        <v>1983</v>
      </c>
      <c r="K3016">
        <v>18299</v>
      </c>
      <c r="L3016">
        <v>25</v>
      </c>
      <c r="M3016" t="s">
        <v>200</v>
      </c>
      <c r="N3016" t="s">
        <v>467</v>
      </c>
      <c r="O3016" t="s">
        <v>202</v>
      </c>
      <c r="P3016" t="s">
        <v>365</v>
      </c>
    </row>
    <row r="3017" spans="1:16" x14ac:dyDescent="0.25">
      <c r="A3017">
        <v>4691</v>
      </c>
      <c r="B3017" t="s">
        <v>360</v>
      </c>
      <c r="E3017" t="s">
        <v>3258</v>
      </c>
      <c r="F3017" t="s">
        <v>347</v>
      </c>
      <c r="G3017" t="s">
        <v>3127</v>
      </c>
      <c r="H3017" t="s">
        <v>198</v>
      </c>
      <c r="I3017" t="s">
        <v>3128</v>
      </c>
      <c r="J3017">
        <v>1969</v>
      </c>
      <c r="K3017">
        <v>662156</v>
      </c>
      <c r="L3017">
        <v>25</v>
      </c>
      <c r="M3017" t="s">
        <v>200</v>
      </c>
      <c r="N3017" t="s">
        <v>467</v>
      </c>
      <c r="O3017" t="s">
        <v>202</v>
      </c>
      <c r="P3017" t="s">
        <v>365</v>
      </c>
    </row>
    <row r="3018" spans="1:16" x14ac:dyDescent="0.25">
      <c r="A3018">
        <v>4692</v>
      </c>
      <c r="B3018" t="s">
        <v>360</v>
      </c>
      <c r="E3018" t="s">
        <v>3259</v>
      </c>
      <c r="F3018" t="s">
        <v>347</v>
      </c>
      <c r="G3018" t="s">
        <v>3127</v>
      </c>
      <c r="H3018" t="s">
        <v>198</v>
      </c>
      <c r="I3018" t="s">
        <v>3128</v>
      </c>
      <c r="J3018">
        <v>1968</v>
      </c>
      <c r="K3018">
        <v>37761</v>
      </c>
      <c r="L3018">
        <v>25</v>
      </c>
      <c r="M3018" t="s">
        <v>200</v>
      </c>
      <c r="N3018" t="s">
        <v>467</v>
      </c>
      <c r="O3018" t="s">
        <v>202</v>
      </c>
      <c r="P3018" t="s">
        <v>365</v>
      </c>
    </row>
    <row r="3019" spans="1:16" x14ac:dyDescent="0.25">
      <c r="A3019">
        <v>4693</v>
      </c>
      <c r="B3019" t="s">
        <v>360</v>
      </c>
      <c r="E3019" t="s">
        <v>3260</v>
      </c>
      <c r="F3019" t="s">
        <v>347</v>
      </c>
      <c r="G3019" t="s">
        <v>3127</v>
      </c>
      <c r="H3019" t="s">
        <v>198</v>
      </c>
      <c r="I3019" t="s">
        <v>3128</v>
      </c>
      <c r="J3019">
        <v>1972</v>
      </c>
      <c r="K3019">
        <v>20925</v>
      </c>
      <c r="L3019">
        <v>25</v>
      </c>
      <c r="M3019" t="s">
        <v>200</v>
      </c>
      <c r="N3019" t="s">
        <v>467</v>
      </c>
      <c r="O3019" t="s">
        <v>202</v>
      </c>
      <c r="P3019" t="s">
        <v>365</v>
      </c>
    </row>
    <row r="3020" spans="1:16" x14ac:dyDescent="0.25">
      <c r="A3020">
        <v>4694</v>
      </c>
      <c r="B3020" t="s">
        <v>360</v>
      </c>
      <c r="E3020" t="s">
        <v>3261</v>
      </c>
      <c r="F3020" t="s">
        <v>347</v>
      </c>
      <c r="G3020" t="s">
        <v>3127</v>
      </c>
      <c r="H3020" t="s">
        <v>198</v>
      </c>
      <c r="I3020" t="s">
        <v>3128</v>
      </c>
      <c r="J3020">
        <v>1968</v>
      </c>
      <c r="K3020">
        <v>28840</v>
      </c>
      <c r="L3020">
        <v>25</v>
      </c>
      <c r="M3020" t="s">
        <v>200</v>
      </c>
      <c r="N3020" t="s">
        <v>467</v>
      </c>
      <c r="O3020" t="s">
        <v>202</v>
      </c>
      <c r="P3020" t="s">
        <v>365</v>
      </c>
    </row>
    <row r="3021" spans="1:16" x14ac:dyDescent="0.25">
      <c r="A3021">
        <v>4695</v>
      </c>
      <c r="B3021" t="s">
        <v>360</v>
      </c>
      <c r="E3021" t="s">
        <v>3262</v>
      </c>
      <c r="F3021" t="s">
        <v>347</v>
      </c>
      <c r="G3021" t="s">
        <v>3127</v>
      </c>
      <c r="H3021" t="s">
        <v>198</v>
      </c>
      <c r="I3021" t="s">
        <v>3128</v>
      </c>
      <c r="J3021">
        <v>1972</v>
      </c>
      <c r="K3021">
        <v>11252</v>
      </c>
      <c r="L3021">
        <v>25</v>
      </c>
      <c r="M3021" t="s">
        <v>200</v>
      </c>
      <c r="N3021" t="s">
        <v>467</v>
      </c>
      <c r="O3021" t="s">
        <v>202</v>
      </c>
      <c r="P3021" t="s">
        <v>365</v>
      </c>
    </row>
    <row r="3022" spans="1:16" x14ac:dyDescent="0.25">
      <c r="A3022">
        <v>4696</v>
      </c>
      <c r="B3022" t="s">
        <v>360</v>
      </c>
      <c r="E3022" t="s">
        <v>3263</v>
      </c>
      <c r="F3022" t="s">
        <v>347</v>
      </c>
      <c r="G3022" t="s">
        <v>3127</v>
      </c>
      <c r="H3022" t="s">
        <v>198</v>
      </c>
      <c r="I3022" t="s">
        <v>3128</v>
      </c>
      <c r="J3022">
        <v>1968</v>
      </c>
      <c r="K3022">
        <v>9403</v>
      </c>
      <c r="L3022">
        <v>25</v>
      </c>
      <c r="M3022" t="s">
        <v>200</v>
      </c>
      <c r="N3022" t="s">
        <v>467</v>
      </c>
      <c r="O3022" t="s">
        <v>202</v>
      </c>
      <c r="P3022" t="s">
        <v>365</v>
      </c>
    </row>
    <row r="3023" spans="1:16" x14ac:dyDescent="0.25">
      <c r="A3023">
        <v>4697</v>
      </c>
      <c r="B3023" t="s">
        <v>360</v>
      </c>
      <c r="E3023" t="s">
        <v>3264</v>
      </c>
      <c r="F3023" t="s">
        <v>347</v>
      </c>
      <c r="G3023" t="s">
        <v>3127</v>
      </c>
      <c r="H3023" t="s">
        <v>198</v>
      </c>
      <c r="I3023" t="s">
        <v>3128</v>
      </c>
      <c r="J3023">
        <v>1968</v>
      </c>
      <c r="K3023">
        <v>5863</v>
      </c>
      <c r="L3023">
        <v>25</v>
      </c>
      <c r="M3023" t="s">
        <v>200</v>
      </c>
      <c r="N3023" t="s">
        <v>467</v>
      </c>
      <c r="O3023" t="s">
        <v>202</v>
      </c>
      <c r="P3023" t="s">
        <v>365</v>
      </c>
    </row>
    <row r="3024" spans="1:16" x14ac:dyDescent="0.25">
      <c r="A3024">
        <v>4698</v>
      </c>
      <c r="B3024" t="s">
        <v>360</v>
      </c>
      <c r="E3024" t="s">
        <v>3265</v>
      </c>
      <c r="F3024" t="s">
        <v>347</v>
      </c>
      <c r="G3024" t="s">
        <v>3127</v>
      </c>
      <c r="H3024" t="s">
        <v>198</v>
      </c>
      <c r="I3024" t="s">
        <v>3128</v>
      </c>
      <c r="J3024">
        <v>1972</v>
      </c>
      <c r="K3024">
        <v>79252</v>
      </c>
      <c r="L3024">
        <v>25</v>
      </c>
      <c r="M3024" t="s">
        <v>200</v>
      </c>
      <c r="N3024" t="s">
        <v>467</v>
      </c>
      <c r="O3024" t="s">
        <v>202</v>
      </c>
      <c r="P3024" t="s">
        <v>365</v>
      </c>
    </row>
    <row r="3025" spans="1:16" x14ac:dyDescent="0.25">
      <c r="A3025">
        <v>4699</v>
      </c>
      <c r="B3025" t="s">
        <v>360</v>
      </c>
      <c r="E3025" t="s">
        <v>3266</v>
      </c>
      <c r="F3025" t="s">
        <v>347</v>
      </c>
      <c r="G3025" t="s">
        <v>3127</v>
      </c>
      <c r="H3025" t="s">
        <v>198</v>
      </c>
      <c r="I3025" t="s">
        <v>3128</v>
      </c>
      <c r="J3025">
        <v>1985</v>
      </c>
      <c r="K3025">
        <v>24924</v>
      </c>
      <c r="L3025">
        <v>25</v>
      </c>
      <c r="M3025" t="s">
        <v>200</v>
      </c>
      <c r="N3025" t="s">
        <v>467</v>
      </c>
      <c r="O3025" t="s">
        <v>202</v>
      </c>
      <c r="P3025" t="s">
        <v>365</v>
      </c>
    </row>
    <row r="3026" spans="1:16" x14ac:dyDescent="0.25">
      <c r="A3026">
        <v>4700</v>
      </c>
      <c r="B3026" t="s">
        <v>360</v>
      </c>
      <c r="E3026" t="s">
        <v>3267</v>
      </c>
      <c r="F3026" t="s">
        <v>347</v>
      </c>
      <c r="G3026" t="s">
        <v>3127</v>
      </c>
      <c r="H3026" t="s">
        <v>198</v>
      </c>
      <c r="I3026" t="s">
        <v>3128</v>
      </c>
      <c r="J3026">
        <v>1972</v>
      </c>
      <c r="K3026">
        <v>16271</v>
      </c>
      <c r="L3026">
        <v>25</v>
      </c>
      <c r="M3026" t="s">
        <v>200</v>
      </c>
      <c r="N3026" t="s">
        <v>467</v>
      </c>
      <c r="O3026" t="s">
        <v>202</v>
      </c>
      <c r="P3026" t="s">
        <v>365</v>
      </c>
    </row>
    <row r="3027" spans="1:16" x14ac:dyDescent="0.25">
      <c r="A3027">
        <v>4701</v>
      </c>
      <c r="B3027" t="s">
        <v>360</v>
      </c>
      <c r="E3027" t="s">
        <v>3268</v>
      </c>
      <c r="F3027" t="s">
        <v>347</v>
      </c>
      <c r="G3027" t="s">
        <v>3127</v>
      </c>
      <c r="H3027" t="s">
        <v>198</v>
      </c>
      <c r="I3027" t="s">
        <v>3128</v>
      </c>
      <c r="J3027">
        <v>1987</v>
      </c>
      <c r="K3027">
        <v>36648</v>
      </c>
      <c r="L3027">
        <v>25</v>
      </c>
      <c r="M3027" t="s">
        <v>200</v>
      </c>
      <c r="N3027" t="s">
        <v>467</v>
      </c>
      <c r="O3027" t="s">
        <v>202</v>
      </c>
      <c r="P3027" t="s">
        <v>365</v>
      </c>
    </row>
    <row r="3028" spans="1:16" x14ac:dyDescent="0.25">
      <c r="A3028">
        <v>4702</v>
      </c>
      <c r="B3028" t="s">
        <v>360</v>
      </c>
      <c r="E3028" t="s">
        <v>3269</v>
      </c>
      <c r="F3028" t="s">
        <v>347</v>
      </c>
      <c r="G3028" t="s">
        <v>3127</v>
      </c>
      <c r="H3028" t="s">
        <v>198</v>
      </c>
      <c r="I3028" t="s">
        <v>3128</v>
      </c>
      <c r="J3028">
        <v>1975</v>
      </c>
      <c r="K3028">
        <v>10244</v>
      </c>
      <c r="L3028">
        <v>25</v>
      </c>
      <c r="M3028" t="s">
        <v>200</v>
      </c>
      <c r="N3028" t="s">
        <v>467</v>
      </c>
      <c r="O3028" t="s">
        <v>202</v>
      </c>
      <c r="P3028" t="s">
        <v>365</v>
      </c>
    </row>
    <row r="3029" spans="1:16" x14ac:dyDescent="0.25">
      <c r="A3029">
        <v>4703</v>
      </c>
      <c r="B3029" t="s">
        <v>360</v>
      </c>
      <c r="E3029" t="s">
        <v>3270</v>
      </c>
      <c r="F3029" t="s">
        <v>347</v>
      </c>
      <c r="G3029" t="s">
        <v>3127</v>
      </c>
      <c r="H3029" t="s">
        <v>198</v>
      </c>
      <c r="I3029" t="s">
        <v>3128</v>
      </c>
      <c r="J3029">
        <v>1976</v>
      </c>
      <c r="K3029">
        <v>7598</v>
      </c>
      <c r="L3029">
        <v>25</v>
      </c>
      <c r="M3029" t="s">
        <v>200</v>
      </c>
      <c r="N3029" t="s">
        <v>467</v>
      </c>
      <c r="O3029" t="s">
        <v>202</v>
      </c>
      <c r="P3029" t="s">
        <v>365</v>
      </c>
    </row>
    <row r="3030" spans="1:16" x14ac:dyDescent="0.25">
      <c r="A3030">
        <v>4704</v>
      </c>
      <c r="B3030" t="s">
        <v>360</v>
      </c>
      <c r="E3030" t="s">
        <v>3271</v>
      </c>
      <c r="F3030" t="s">
        <v>347</v>
      </c>
      <c r="G3030" t="s">
        <v>3127</v>
      </c>
      <c r="H3030" t="s">
        <v>198</v>
      </c>
      <c r="I3030" t="s">
        <v>3128</v>
      </c>
      <c r="J3030">
        <v>1983</v>
      </c>
      <c r="K3030">
        <v>17548</v>
      </c>
      <c r="L3030">
        <v>25</v>
      </c>
      <c r="M3030" t="s">
        <v>200</v>
      </c>
      <c r="N3030" t="s">
        <v>467</v>
      </c>
      <c r="O3030" t="s">
        <v>202</v>
      </c>
      <c r="P3030" t="s">
        <v>365</v>
      </c>
    </row>
    <row r="3031" spans="1:16" x14ac:dyDescent="0.25">
      <c r="A3031">
        <v>4705</v>
      </c>
      <c r="B3031" t="s">
        <v>360</v>
      </c>
      <c r="E3031" t="s">
        <v>3272</v>
      </c>
      <c r="F3031" t="s">
        <v>347</v>
      </c>
      <c r="G3031" t="s">
        <v>3127</v>
      </c>
      <c r="H3031" t="s">
        <v>198</v>
      </c>
      <c r="I3031" t="s">
        <v>3128</v>
      </c>
      <c r="J3031">
        <v>1991</v>
      </c>
      <c r="K3031">
        <v>19122</v>
      </c>
      <c r="L3031">
        <v>25</v>
      </c>
      <c r="M3031" t="s">
        <v>200</v>
      </c>
      <c r="N3031" t="s">
        <v>467</v>
      </c>
      <c r="O3031" t="s">
        <v>202</v>
      </c>
      <c r="P3031" t="s">
        <v>365</v>
      </c>
    </row>
    <row r="3032" spans="1:16" x14ac:dyDescent="0.25">
      <c r="A3032">
        <v>4706</v>
      </c>
      <c r="B3032" t="s">
        <v>360</v>
      </c>
      <c r="E3032" t="s">
        <v>3273</v>
      </c>
      <c r="F3032" t="s">
        <v>347</v>
      </c>
      <c r="G3032" t="s">
        <v>3127</v>
      </c>
      <c r="H3032" t="s">
        <v>198</v>
      </c>
      <c r="I3032" t="s">
        <v>3128</v>
      </c>
      <c r="J3032">
        <v>1979</v>
      </c>
      <c r="K3032">
        <v>183925</v>
      </c>
      <c r="L3032">
        <v>25</v>
      </c>
      <c r="M3032" t="s">
        <v>200</v>
      </c>
      <c r="N3032" t="s">
        <v>467</v>
      </c>
      <c r="O3032" t="s">
        <v>202</v>
      </c>
      <c r="P3032" t="s">
        <v>365</v>
      </c>
    </row>
    <row r="3033" spans="1:16" x14ac:dyDescent="0.25">
      <c r="A3033">
        <v>4707</v>
      </c>
      <c r="B3033" t="s">
        <v>360</v>
      </c>
      <c r="E3033" t="s">
        <v>3274</v>
      </c>
      <c r="F3033" t="s">
        <v>347</v>
      </c>
      <c r="G3033" t="s">
        <v>3127</v>
      </c>
      <c r="H3033" t="s">
        <v>198</v>
      </c>
      <c r="I3033" t="s">
        <v>3128</v>
      </c>
      <c r="J3033">
        <v>1984</v>
      </c>
      <c r="K3033">
        <v>175612</v>
      </c>
      <c r="L3033">
        <v>25</v>
      </c>
      <c r="M3033" t="s">
        <v>200</v>
      </c>
      <c r="N3033" t="s">
        <v>467</v>
      </c>
      <c r="O3033" t="s">
        <v>202</v>
      </c>
      <c r="P3033" t="s">
        <v>365</v>
      </c>
    </row>
    <row r="3034" spans="1:16" x14ac:dyDescent="0.25">
      <c r="A3034">
        <v>4708</v>
      </c>
      <c r="B3034" t="s">
        <v>360</v>
      </c>
      <c r="E3034" t="s">
        <v>3275</v>
      </c>
      <c r="F3034" t="s">
        <v>347</v>
      </c>
      <c r="G3034" t="s">
        <v>3127</v>
      </c>
      <c r="H3034" t="s">
        <v>198</v>
      </c>
      <c r="I3034" t="s">
        <v>3128</v>
      </c>
      <c r="J3034">
        <v>1984</v>
      </c>
      <c r="K3034">
        <v>1718525</v>
      </c>
      <c r="L3034">
        <v>25</v>
      </c>
      <c r="M3034" t="s">
        <v>200</v>
      </c>
      <c r="N3034" t="s">
        <v>467</v>
      </c>
      <c r="O3034" t="s">
        <v>202</v>
      </c>
      <c r="P3034" t="s">
        <v>365</v>
      </c>
    </row>
    <row r="3035" spans="1:16" x14ac:dyDescent="0.25">
      <c r="A3035">
        <v>4709</v>
      </c>
      <c r="B3035" t="s">
        <v>360</v>
      </c>
      <c r="E3035" t="s">
        <v>3276</v>
      </c>
      <c r="F3035" t="s">
        <v>347</v>
      </c>
      <c r="G3035" t="s">
        <v>3127</v>
      </c>
      <c r="H3035" t="s">
        <v>198</v>
      </c>
      <c r="I3035" t="s">
        <v>3128</v>
      </c>
      <c r="J3035">
        <v>1975</v>
      </c>
      <c r="K3035">
        <v>3220857</v>
      </c>
      <c r="L3035">
        <v>25</v>
      </c>
      <c r="M3035" t="s">
        <v>200</v>
      </c>
      <c r="N3035" t="s">
        <v>467</v>
      </c>
      <c r="O3035" t="s">
        <v>202</v>
      </c>
      <c r="P3035" t="s">
        <v>365</v>
      </c>
    </row>
    <row r="3036" spans="1:16" x14ac:dyDescent="0.25">
      <c r="A3036">
        <v>4710</v>
      </c>
      <c r="B3036" t="s">
        <v>360</v>
      </c>
      <c r="E3036" t="s">
        <v>3277</v>
      </c>
      <c r="F3036" t="s">
        <v>347</v>
      </c>
      <c r="G3036" t="s">
        <v>3127</v>
      </c>
      <c r="H3036" t="s">
        <v>198</v>
      </c>
      <c r="I3036" t="s">
        <v>3128</v>
      </c>
      <c r="J3036">
        <v>1965</v>
      </c>
      <c r="K3036">
        <v>25587</v>
      </c>
      <c r="L3036">
        <v>25</v>
      </c>
      <c r="M3036" t="s">
        <v>200</v>
      </c>
      <c r="N3036" t="s">
        <v>467</v>
      </c>
      <c r="O3036" t="s">
        <v>202</v>
      </c>
      <c r="P3036" t="s">
        <v>365</v>
      </c>
    </row>
    <row r="3037" spans="1:16" x14ac:dyDescent="0.25">
      <c r="A3037">
        <v>4711</v>
      </c>
      <c r="B3037" t="s">
        <v>360</v>
      </c>
      <c r="E3037" t="s">
        <v>3277</v>
      </c>
      <c r="F3037" t="s">
        <v>347</v>
      </c>
      <c r="G3037" t="s">
        <v>3127</v>
      </c>
      <c r="H3037" t="s">
        <v>198</v>
      </c>
      <c r="I3037" t="s">
        <v>3128</v>
      </c>
      <c r="J3037">
        <v>1961</v>
      </c>
      <c r="K3037">
        <v>3511</v>
      </c>
      <c r="L3037">
        <v>25</v>
      </c>
      <c r="M3037" t="s">
        <v>200</v>
      </c>
      <c r="N3037" t="s">
        <v>467</v>
      </c>
      <c r="O3037" t="s">
        <v>202</v>
      </c>
      <c r="P3037" t="s">
        <v>365</v>
      </c>
    </row>
    <row r="3038" spans="1:16" x14ac:dyDescent="0.25">
      <c r="A3038">
        <v>4712</v>
      </c>
      <c r="B3038" t="s">
        <v>360</v>
      </c>
      <c r="E3038" t="s">
        <v>3278</v>
      </c>
      <c r="F3038" t="s">
        <v>347</v>
      </c>
      <c r="G3038" t="s">
        <v>3127</v>
      </c>
      <c r="H3038" t="s">
        <v>198</v>
      </c>
      <c r="I3038" t="s">
        <v>3128</v>
      </c>
      <c r="J3038">
        <v>1971</v>
      </c>
      <c r="K3038">
        <v>34148</v>
      </c>
      <c r="L3038">
        <v>25</v>
      </c>
      <c r="M3038" t="s">
        <v>200</v>
      </c>
      <c r="N3038" t="s">
        <v>467</v>
      </c>
      <c r="O3038" t="s">
        <v>202</v>
      </c>
      <c r="P3038" t="s">
        <v>365</v>
      </c>
    </row>
    <row r="3039" spans="1:16" x14ac:dyDescent="0.25">
      <c r="A3039">
        <v>4713</v>
      </c>
      <c r="B3039" t="s">
        <v>360</v>
      </c>
      <c r="E3039" t="s">
        <v>3279</v>
      </c>
      <c r="F3039" t="s">
        <v>347</v>
      </c>
      <c r="G3039" t="s">
        <v>3127</v>
      </c>
      <c r="H3039" t="s">
        <v>198</v>
      </c>
      <c r="I3039" t="s">
        <v>3128</v>
      </c>
      <c r="J3039">
        <v>1971</v>
      </c>
      <c r="K3039">
        <v>21115</v>
      </c>
      <c r="L3039">
        <v>25</v>
      </c>
      <c r="M3039" t="s">
        <v>200</v>
      </c>
      <c r="N3039" t="s">
        <v>467</v>
      </c>
      <c r="O3039" t="s">
        <v>202</v>
      </c>
      <c r="P3039" t="s">
        <v>365</v>
      </c>
    </row>
    <row r="3040" spans="1:16" x14ac:dyDescent="0.25">
      <c r="A3040">
        <v>4714</v>
      </c>
      <c r="B3040" t="s">
        <v>360</v>
      </c>
      <c r="E3040" t="s">
        <v>3280</v>
      </c>
      <c r="F3040" t="s">
        <v>347</v>
      </c>
      <c r="G3040" t="s">
        <v>3127</v>
      </c>
      <c r="H3040" t="s">
        <v>198</v>
      </c>
      <c r="I3040" t="s">
        <v>3128</v>
      </c>
      <c r="J3040">
        <v>1970</v>
      </c>
      <c r="K3040">
        <v>50298</v>
      </c>
      <c r="L3040">
        <v>25</v>
      </c>
      <c r="M3040" t="s">
        <v>200</v>
      </c>
      <c r="N3040" t="s">
        <v>467</v>
      </c>
      <c r="O3040" t="s">
        <v>202</v>
      </c>
      <c r="P3040" t="s">
        <v>365</v>
      </c>
    </row>
    <row r="3041" spans="1:16" x14ac:dyDescent="0.25">
      <c r="A3041">
        <v>4715</v>
      </c>
      <c r="B3041" t="s">
        <v>399</v>
      </c>
      <c r="E3041" t="s">
        <v>3281</v>
      </c>
      <c r="F3041" t="s">
        <v>347</v>
      </c>
      <c r="G3041" t="s">
        <v>3127</v>
      </c>
      <c r="H3041" t="s">
        <v>198</v>
      </c>
      <c r="I3041" t="s">
        <v>3128</v>
      </c>
      <c r="J3041">
        <v>1993</v>
      </c>
      <c r="K3041">
        <v>101458</v>
      </c>
      <c r="L3041">
        <v>25</v>
      </c>
      <c r="M3041" t="s">
        <v>200</v>
      </c>
      <c r="N3041" t="s">
        <v>1097</v>
      </c>
      <c r="O3041" t="s">
        <v>202</v>
      </c>
      <c r="P3041" t="s">
        <v>448</v>
      </c>
    </row>
    <row r="3042" spans="1:16" x14ac:dyDescent="0.25">
      <c r="A3042">
        <v>4716</v>
      </c>
      <c r="B3042" t="s">
        <v>360</v>
      </c>
      <c r="E3042" t="s">
        <v>3282</v>
      </c>
      <c r="F3042" t="s">
        <v>347</v>
      </c>
      <c r="G3042" t="s">
        <v>3127</v>
      </c>
      <c r="H3042" t="s">
        <v>198</v>
      </c>
      <c r="I3042" t="s">
        <v>3128</v>
      </c>
      <c r="J3042">
        <v>1967</v>
      </c>
      <c r="K3042">
        <v>147744</v>
      </c>
      <c r="L3042">
        <v>25</v>
      </c>
      <c r="M3042" t="s">
        <v>200</v>
      </c>
      <c r="N3042" t="s">
        <v>383</v>
      </c>
      <c r="O3042" t="s">
        <v>202</v>
      </c>
      <c r="P3042" t="s">
        <v>384</v>
      </c>
    </row>
    <row r="3043" spans="1:16" x14ac:dyDescent="0.25">
      <c r="A3043">
        <v>4717</v>
      </c>
      <c r="B3043" t="s">
        <v>360</v>
      </c>
      <c r="E3043" t="s">
        <v>3283</v>
      </c>
      <c r="F3043" t="s">
        <v>347</v>
      </c>
      <c r="G3043" t="s">
        <v>3127</v>
      </c>
      <c r="H3043" t="s">
        <v>198</v>
      </c>
      <c r="I3043" t="s">
        <v>3128</v>
      </c>
      <c r="J3043">
        <v>1967</v>
      </c>
      <c r="K3043">
        <v>25617</v>
      </c>
      <c r="L3043">
        <v>25</v>
      </c>
      <c r="M3043" t="s">
        <v>200</v>
      </c>
      <c r="N3043" t="s">
        <v>383</v>
      </c>
      <c r="O3043" t="s">
        <v>202</v>
      </c>
      <c r="P3043" t="s">
        <v>384</v>
      </c>
    </row>
    <row r="3044" spans="1:16" x14ac:dyDescent="0.25">
      <c r="A3044">
        <v>4718</v>
      </c>
      <c r="B3044" t="s">
        <v>360</v>
      </c>
      <c r="E3044" t="s">
        <v>3284</v>
      </c>
      <c r="F3044" t="s">
        <v>347</v>
      </c>
      <c r="G3044" t="s">
        <v>3127</v>
      </c>
      <c r="H3044" t="s">
        <v>198</v>
      </c>
      <c r="I3044" t="s">
        <v>3128</v>
      </c>
      <c r="J3044">
        <v>1975</v>
      </c>
      <c r="K3044">
        <v>6237</v>
      </c>
      <c r="L3044">
        <v>25</v>
      </c>
      <c r="M3044" t="s">
        <v>200</v>
      </c>
      <c r="N3044" t="s">
        <v>467</v>
      </c>
      <c r="O3044" t="s">
        <v>202</v>
      </c>
      <c r="P3044" t="s">
        <v>365</v>
      </c>
    </row>
    <row r="3045" spans="1:16" x14ac:dyDescent="0.25">
      <c r="A3045">
        <v>4719</v>
      </c>
      <c r="B3045" t="s">
        <v>360</v>
      </c>
      <c r="E3045" t="s">
        <v>3285</v>
      </c>
      <c r="F3045" t="s">
        <v>347</v>
      </c>
      <c r="G3045" t="s">
        <v>3127</v>
      </c>
      <c r="H3045" t="s">
        <v>198</v>
      </c>
      <c r="I3045" t="s">
        <v>3128</v>
      </c>
      <c r="J3045">
        <v>1976</v>
      </c>
      <c r="K3045">
        <v>2278</v>
      </c>
      <c r="L3045">
        <v>25</v>
      </c>
      <c r="M3045" t="s">
        <v>200</v>
      </c>
      <c r="N3045" t="s">
        <v>467</v>
      </c>
      <c r="O3045" t="s">
        <v>202</v>
      </c>
      <c r="P3045" t="s">
        <v>365</v>
      </c>
    </row>
    <row r="3046" spans="1:16" x14ac:dyDescent="0.25">
      <c r="A3046">
        <v>4720</v>
      </c>
      <c r="B3046" t="s">
        <v>360</v>
      </c>
      <c r="E3046" t="s">
        <v>3286</v>
      </c>
      <c r="F3046" t="s">
        <v>347</v>
      </c>
      <c r="G3046" t="s">
        <v>3127</v>
      </c>
      <c r="H3046" t="s">
        <v>198</v>
      </c>
      <c r="I3046" t="s">
        <v>3128</v>
      </c>
      <c r="J3046">
        <v>1981</v>
      </c>
      <c r="K3046">
        <v>79629</v>
      </c>
      <c r="L3046">
        <v>25</v>
      </c>
      <c r="M3046" t="s">
        <v>200</v>
      </c>
      <c r="N3046" t="s">
        <v>467</v>
      </c>
      <c r="O3046" t="s">
        <v>202</v>
      </c>
      <c r="P3046" t="s">
        <v>365</v>
      </c>
    </row>
    <row r="3047" spans="1:16" x14ac:dyDescent="0.25">
      <c r="A3047">
        <v>4721</v>
      </c>
      <c r="B3047" t="s">
        <v>360</v>
      </c>
      <c r="E3047" t="s">
        <v>3287</v>
      </c>
      <c r="F3047" t="s">
        <v>347</v>
      </c>
      <c r="G3047" t="s">
        <v>3127</v>
      </c>
      <c r="H3047" t="s">
        <v>198</v>
      </c>
      <c r="I3047" t="s">
        <v>3128</v>
      </c>
      <c r="J3047">
        <v>1982</v>
      </c>
      <c r="K3047">
        <v>8052</v>
      </c>
      <c r="L3047">
        <v>25</v>
      </c>
      <c r="M3047" t="s">
        <v>200</v>
      </c>
      <c r="N3047" t="s">
        <v>467</v>
      </c>
      <c r="O3047" t="s">
        <v>202</v>
      </c>
      <c r="P3047" t="s">
        <v>365</v>
      </c>
    </row>
    <row r="3048" spans="1:16" x14ac:dyDescent="0.25">
      <c r="A3048">
        <v>4722</v>
      </c>
      <c r="B3048" t="s">
        <v>360</v>
      </c>
      <c r="E3048" t="s">
        <v>3288</v>
      </c>
      <c r="F3048" t="s">
        <v>347</v>
      </c>
      <c r="G3048" t="s">
        <v>3127</v>
      </c>
      <c r="H3048" t="s">
        <v>198</v>
      </c>
      <c r="I3048" t="s">
        <v>3128</v>
      </c>
      <c r="J3048">
        <v>1983</v>
      </c>
      <c r="K3048">
        <v>24169</v>
      </c>
      <c r="L3048">
        <v>25</v>
      </c>
      <c r="M3048" t="s">
        <v>200</v>
      </c>
      <c r="N3048" t="s">
        <v>467</v>
      </c>
      <c r="O3048" t="s">
        <v>202</v>
      </c>
      <c r="P3048" t="s">
        <v>365</v>
      </c>
    </row>
    <row r="3049" spans="1:16" x14ac:dyDescent="0.25">
      <c r="A3049">
        <v>4723</v>
      </c>
      <c r="B3049" t="s">
        <v>360</v>
      </c>
      <c r="E3049" t="s">
        <v>3289</v>
      </c>
      <c r="F3049" t="s">
        <v>347</v>
      </c>
      <c r="G3049" t="s">
        <v>3127</v>
      </c>
      <c r="H3049" t="s">
        <v>198</v>
      </c>
      <c r="I3049" t="s">
        <v>3128</v>
      </c>
      <c r="J3049">
        <v>1981</v>
      </c>
      <c r="K3049">
        <v>29695</v>
      </c>
      <c r="L3049">
        <v>25</v>
      </c>
      <c r="M3049" t="s">
        <v>200</v>
      </c>
      <c r="N3049" t="s">
        <v>467</v>
      </c>
      <c r="O3049" t="s">
        <v>202</v>
      </c>
      <c r="P3049" t="s">
        <v>365</v>
      </c>
    </row>
    <row r="3050" spans="1:16" x14ac:dyDescent="0.25">
      <c r="A3050">
        <v>4724</v>
      </c>
      <c r="B3050" t="s">
        <v>399</v>
      </c>
      <c r="E3050" t="s">
        <v>3290</v>
      </c>
      <c r="F3050" t="s">
        <v>347</v>
      </c>
      <c r="G3050" t="s">
        <v>3127</v>
      </c>
      <c r="H3050" t="s">
        <v>198</v>
      </c>
      <c r="I3050" t="s">
        <v>3128</v>
      </c>
      <c r="J3050">
        <v>1986</v>
      </c>
      <c r="K3050">
        <v>16680</v>
      </c>
      <c r="L3050">
        <v>25</v>
      </c>
      <c r="M3050" t="s">
        <v>200</v>
      </c>
      <c r="N3050" t="s">
        <v>1097</v>
      </c>
      <c r="O3050" t="s">
        <v>202</v>
      </c>
      <c r="P3050" t="s">
        <v>1476</v>
      </c>
    </row>
    <row r="3051" spans="1:16" x14ac:dyDescent="0.25">
      <c r="A3051">
        <v>4725</v>
      </c>
      <c r="B3051" t="s">
        <v>399</v>
      </c>
      <c r="E3051" t="s">
        <v>3291</v>
      </c>
      <c r="F3051" t="s">
        <v>347</v>
      </c>
      <c r="G3051" t="s">
        <v>3127</v>
      </c>
      <c r="H3051" t="s">
        <v>198</v>
      </c>
      <c r="I3051" t="s">
        <v>3128</v>
      </c>
      <c r="J3051">
        <v>1992</v>
      </c>
      <c r="K3051">
        <v>240981</v>
      </c>
      <c r="L3051">
        <v>25</v>
      </c>
      <c r="M3051" t="s">
        <v>200</v>
      </c>
      <c r="N3051" t="s">
        <v>1097</v>
      </c>
      <c r="O3051" t="s">
        <v>202</v>
      </c>
      <c r="P3051" t="s">
        <v>1935</v>
      </c>
    </row>
    <row r="3052" spans="1:16" x14ac:dyDescent="0.25">
      <c r="A3052">
        <v>4726</v>
      </c>
      <c r="B3052" t="s">
        <v>399</v>
      </c>
      <c r="E3052" t="s">
        <v>3292</v>
      </c>
      <c r="F3052" t="s">
        <v>347</v>
      </c>
      <c r="G3052" t="s">
        <v>3127</v>
      </c>
      <c r="H3052" t="s">
        <v>198</v>
      </c>
      <c r="I3052" t="s">
        <v>3128</v>
      </c>
      <c r="J3052">
        <v>1992</v>
      </c>
      <c r="K3052">
        <v>232295</v>
      </c>
      <c r="L3052">
        <v>25</v>
      </c>
      <c r="M3052" t="s">
        <v>200</v>
      </c>
      <c r="N3052" t="s">
        <v>1097</v>
      </c>
      <c r="O3052" t="s">
        <v>202</v>
      </c>
      <c r="P3052" t="s">
        <v>3293</v>
      </c>
    </row>
    <row r="3053" spans="1:16" x14ac:dyDescent="0.25">
      <c r="A3053">
        <v>4727</v>
      </c>
      <c r="B3053" t="s">
        <v>360</v>
      </c>
      <c r="E3053" t="s">
        <v>3294</v>
      </c>
      <c r="F3053" t="s">
        <v>347</v>
      </c>
      <c r="G3053" t="s">
        <v>3127</v>
      </c>
      <c r="H3053" t="s">
        <v>198</v>
      </c>
      <c r="I3053" t="s">
        <v>3128</v>
      </c>
      <c r="J3053">
        <v>1976</v>
      </c>
      <c r="K3053">
        <v>115169</v>
      </c>
      <c r="L3053">
        <v>25</v>
      </c>
      <c r="M3053" t="s">
        <v>200</v>
      </c>
      <c r="N3053" t="s">
        <v>383</v>
      </c>
      <c r="O3053" t="s">
        <v>202</v>
      </c>
      <c r="P3053" t="s">
        <v>384</v>
      </c>
    </row>
    <row r="3054" spans="1:16" x14ac:dyDescent="0.25">
      <c r="A3054">
        <v>4728</v>
      </c>
      <c r="B3054" t="s">
        <v>360</v>
      </c>
      <c r="E3054" t="s">
        <v>3295</v>
      </c>
      <c r="F3054" t="s">
        <v>347</v>
      </c>
      <c r="G3054" t="s">
        <v>3127</v>
      </c>
      <c r="H3054" t="s">
        <v>198</v>
      </c>
      <c r="I3054" t="s">
        <v>3128</v>
      </c>
      <c r="J3054">
        <v>1981</v>
      </c>
      <c r="K3054">
        <v>41047</v>
      </c>
      <c r="L3054">
        <v>25</v>
      </c>
      <c r="M3054" t="s">
        <v>200</v>
      </c>
      <c r="N3054" t="s">
        <v>383</v>
      </c>
      <c r="O3054" t="s">
        <v>202</v>
      </c>
      <c r="P3054" t="s">
        <v>384</v>
      </c>
    </row>
    <row r="3055" spans="1:16" x14ac:dyDescent="0.25">
      <c r="A3055">
        <v>4729</v>
      </c>
      <c r="B3055" t="s">
        <v>360</v>
      </c>
      <c r="E3055" t="s">
        <v>3296</v>
      </c>
      <c r="F3055" t="s">
        <v>347</v>
      </c>
      <c r="G3055" t="s">
        <v>3297</v>
      </c>
      <c r="H3055" t="s">
        <v>198</v>
      </c>
      <c r="I3055" t="s">
        <v>3298</v>
      </c>
      <c r="J3055">
        <v>1981</v>
      </c>
      <c r="K3055">
        <v>61111</v>
      </c>
      <c r="L3055">
        <v>39</v>
      </c>
      <c r="M3055" t="s">
        <v>200</v>
      </c>
      <c r="N3055" t="s">
        <v>376</v>
      </c>
      <c r="O3055" t="s">
        <v>202</v>
      </c>
      <c r="P3055" t="s">
        <v>365</v>
      </c>
    </row>
    <row r="3056" spans="1:16" x14ac:dyDescent="0.25">
      <c r="A3056">
        <v>4730</v>
      </c>
      <c r="B3056" t="s">
        <v>360</v>
      </c>
      <c r="E3056" t="s">
        <v>3299</v>
      </c>
      <c r="F3056" t="s">
        <v>347</v>
      </c>
      <c r="G3056" t="s">
        <v>3297</v>
      </c>
      <c r="H3056" t="s">
        <v>198</v>
      </c>
      <c r="I3056" t="s">
        <v>3298</v>
      </c>
      <c r="J3056">
        <v>1964</v>
      </c>
      <c r="K3056">
        <v>42763</v>
      </c>
      <c r="L3056">
        <v>39</v>
      </c>
      <c r="M3056" t="s">
        <v>200</v>
      </c>
      <c r="N3056" t="s">
        <v>376</v>
      </c>
      <c r="O3056" t="s">
        <v>202</v>
      </c>
      <c r="P3056" t="s">
        <v>365</v>
      </c>
    </row>
    <row r="3057" spans="1:16" x14ac:dyDescent="0.25">
      <c r="A3057">
        <v>4731</v>
      </c>
      <c r="B3057" t="s">
        <v>360</v>
      </c>
      <c r="E3057" t="s">
        <v>3300</v>
      </c>
      <c r="F3057" t="s">
        <v>347</v>
      </c>
      <c r="G3057" t="s">
        <v>3297</v>
      </c>
      <c r="H3057" t="s">
        <v>198</v>
      </c>
      <c r="I3057" t="s">
        <v>3298</v>
      </c>
      <c r="J3057">
        <v>1965</v>
      </c>
      <c r="K3057">
        <v>6904</v>
      </c>
      <c r="L3057">
        <v>39</v>
      </c>
      <c r="M3057" t="s">
        <v>200</v>
      </c>
      <c r="N3057" t="s">
        <v>376</v>
      </c>
      <c r="O3057" t="s">
        <v>202</v>
      </c>
      <c r="P3057" t="s">
        <v>365</v>
      </c>
    </row>
    <row r="3058" spans="1:16" x14ac:dyDescent="0.25">
      <c r="A3058">
        <v>4732</v>
      </c>
      <c r="B3058" t="s">
        <v>360</v>
      </c>
      <c r="E3058" t="s">
        <v>3301</v>
      </c>
      <c r="F3058" t="s">
        <v>347</v>
      </c>
      <c r="G3058" t="s">
        <v>3297</v>
      </c>
      <c r="H3058" t="s">
        <v>198</v>
      </c>
      <c r="I3058" t="s">
        <v>3298</v>
      </c>
      <c r="J3058">
        <v>1982</v>
      </c>
      <c r="K3058">
        <v>4412</v>
      </c>
      <c r="L3058">
        <v>39</v>
      </c>
      <c r="M3058" t="s">
        <v>200</v>
      </c>
      <c r="N3058" t="s">
        <v>376</v>
      </c>
      <c r="O3058" t="s">
        <v>202</v>
      </c>
      <c r="P3058" t="s">
        <v>365</v>
      </c>
    </row>
    <row r="3059" spans="1:16" x14ac:dyDescent="0.25">
      <c r="A3059">
        <v>4733</v>
      </c>
      <c r="B3059" t="s">
        <v>425</v>
      </c>
      <c r="E3059" t="s">
        <v>440</v>
      </c>
      <c r="F3059" t="s">
        <v>347</v>
      </c>
      <c r="G3059" t="s">
        <v>3297</v>
      </c>
      <c r="H3059" t="s">
        <v>198</v>
      </c>
      <c r="I3059" t="s">
        <v>3298</v>
      </c>
      <c r="J3059">
        <v>1968</v>
      </c>
      <c r="K3059">
        <v>24547</v>
      </c>
      <c r="L3059">
        <v>39</v>
      </c>
      <c r="M3059" t="s">
        <v>200</v>
      </c>
      <c r="N3059" t="s">
        <v>376</v>
      </c>
      <c r="O3059" t="s">
        <v>202</v>
      </c>
      <c r="P3059" t="s">
        <v>468</v>
      </c>
    </row>
    <row r="3060" spans="1:16" x14ac:dyDescent="0.25">
      <c r="A3060">
        <v>4734</v>
      </c>
      <c r="B3060" t="s">
        <v>425</v>
      </c>
      <c r="E3060" t="s">
        <v>440</v>
      </c>
      <c r="F3060" t="s">
        <v>347</v>
      </c>
      <c r="G3060" t="s">
        <v>3297</v>
      </c>
      <c r="H3060" t="s">
        <v>198</v>
      </c>
      <c r="I3060" t="s">
        <v>3298</v>
      </c>
      <c r="J3060">
        <v>1968</v>
      </c>
      <c r="K3060">
        <v>15632</v>
      </c>
      <c r="L3060">
        <v>39</v>
      </c>
      <c r="M3060" t="s">
        <v>200</v>
      </c>
      <c r="N3060" t="s">
        <v>376</v>
      </c>
      <c r="O3060" t="s">
        <v>202</v>
      </c>
      <c r="P3060" t="s">
        <v>468</v>
      </c>
    </row>
    <row r="3061" spans="1:16" x14ac:dyDescent="0.25">
      <c r="A3061">
        <v>4735</v>
      </c>
      <c r="B3061" t="s">
        <v>425</v>
      </c>
      <c r="E3061" t="s">
        <v>440</v>
      </c>
      <c r="F3061" t="s">
        <v>347</v>
      </c>
      <c r="G3061" t="s">
        <v>3297</v>
      </c>
      <c r="H3061" t="s">
        <v>198</v>
      </c>
      <c r="I3061" t="s">
        <v>3298</v>
      </c>
      <c r="J3061">
        <v>1968</v>
      </c>
      <c r="K3061">
        <v>28730</v>
      </c>
      <c r="L3061">
        <v>39</v>
      </c>
      <c r="M3061" t="s">
        <v>200</v>
      </c>
      <c r="N3061" t="s">
        <v>376</v>
      </c>
      <c r="O3061" t="s">
        <v>202</v>
      </c>
      <c r="P3061" t="s">
        <v>468</v>
      </c>
    </row>
    <row r="3062" spans="1:16" x14ac:dyDescent="0.25">
      <c r="A3062">
        <v>4736</v>
      </c>
      <c r="B3062" t="s">
        <v>425</v>
      </c>
      <c r="E3062" t="s">
        <v>440</v>
      </c>
      <c r="F3062" t="s">
        <v>347</v>
      </c>
      <c r="G3062" t="s">
        <v>3297</v>
      </c>
      <c r="H3062" t="s">
        <v>198</v>
      </c>
      <c r="I3062" t="s">
        <v>3298</v>
      </c>
      <c r="J3062">
        <v>1968</v>
      </c>
      <c r="K3062">
        <v>45443</v>
      </c>
      <c r="L3062">
        <v>39</v>
      </c>
      <c r="M3062" t="s">
        <v>200</v>
      </c>
      <c r="N3062" t="s">
        <v>376</v>
      </c>
      <c r="O3062" t="s">
        <v>202</v>
      </c>
      <c r="P3062" t="s">
        <v>468</v>
      </c>
    </row>
    <row r="3063" spans="1:16" x14ac:dyDescent="0.25">
      <c r="A3063">
        <v>4737</v>
      </c>
      <c r="B3063" t="s">
        <v>425</v>
      </c>
      <c r="E3063" t="s">
        <v>3302</v>
      </c>
      <c r="F3063" t="s">
        <v>347</v>
      </c>
      <c r="G3063" t="s">
        <v>3297</v>
      </c>
      <c r="H3063" t="s">
        <v>198</v>
      </c>
      <c r="I3063" t="s">
        <v>3298</v>
      </c>
      <c r="J3063">
        <v>1968</v>
      </c>
      <c r="K3063">
        <v>7852</v>
      </c>
      <c r="L3063">
        <v>39</v>
      </c>
      <c r="M3063" t="s">
        <v>200</v>
      </c>
      <c r="N3063" t="s">
        <v>376</v>
      </c>
      <c r="O3063" t="s">
        <v>202</v>
      </c>
      <c r="P3063" t="s">
        <v>468</v>
      </c>
    </row>
    <row r="3064" spans="1:16" x14ac:dyDescent="0.25">
      <c r="A3064">
        <v>4738</v>
      </c>
      <c r="B3064" t="s">
        <v>425</v>
      </c>
      <c r="E3064" t="s">
        <v>3302</v>
      </c>
      <c r="F3064" t="s">
        <v>347</v>
      </c>
      <c r="G3064" t="s">
        <v>3297</v>
      </c>
      <c r="H3064" t="s">
        <v>198</v>
      </c>
      <c r="I3064" t="s">
        <v>3298</v>
      </c>
      <c r="J3064">
        <v>1973</v>
      </c>
      <c r="K3064">
        <v>5609</v>
      </c>
      <c r="L3064">
        <v>39</v>
      </c>
      <c r="M3064" t="s">
        <v>200</v>
      </c>
      <c r="N3064" t="s">
        <v>376</v>
      </c>
      <c r="O3064" t="s">
        <v>202</v>
      </c>
      <c r="P3064" t="s">
        <v>468</v>
      </c>
    </row>
    <row r="3065" spans="1:16" x14ac:dyDescent="0.25">
      <c r="A3065">
        <v>4739</v>
      </c>
      <c r="B3065" t="s">
        <v>425</v>
      </c>
      <c r="E3065" t="s">
        <v>3303</v>
      </c>
      <c r="F3065" t="s">
        <v>347</v>
      </c>
      <c r="G3065" t="s">
        <v>3297</v>
      </c>
      <c r="H3065" t="s">
        <v>198</v>
      </c>
      <c r="I3065" t="s">
        <v>3298</v>
      </c>
      <c r="J3065">
        <v>1968</v>
      </c>
      <c r="K3065">
        <v>94964</v>
      </c>
      <c r="L3065">
        <v>39</v>
      </c>
      <c r="M3065" t="s">
        <v>200</v>
      </c>
      <c r="N3065" t="s">
        <v>376</v>
      </c>
      <c r="O3065" t="s">
        <v>202</v>
      </c>
      <c r="P3065" t="s">
        <v>468</v>
      </c>
    </row>
    <row r="3066" spans="1:16" x14ac:dyDescent="0.25">
      <c r="A3066">
        <v>4741</v>
      </c>
      <c r="B3066" t="s">
        <v>399</v>
      </c>
      <c r="E3066" t="s">
        <v>3304</v>
      </c>
      <c r="F3066" t="s">
        <v>347</v>
      </c>
      <c r="G3066" t="s">
        <v>3297</v>
      </c>
      <c r="H3066" t="s">
        <v>198</v>
      </c>
      <c r="I3066" t="s">
        <v>3298</v>
      </c>
      <c r="J3066">
        <v>1995</v>
      </c>
      <c r="K3066">
        <v>563029</v>
      </c>
      <c r="L3066">
        <v>39</v>
      </c>
      <c r="M3066" t="s">
        <v>200</v>
      </c>
      <c r="N3066" t="s">
        <v>1203</v>
      </c>
      <c r="O3066" t="s">
        <v>202</v>
      </c>
      <c r="P3066" t="s">
        <v>1242</v>
      </c>
    </row>
    <row r="3067" spans="1:16" x14ac:dyDescent="0.25">
      <c r="A3067">
        <v>4742</v>
      </c>
      <c r="B3067" t="s">
        <v>399</v>
      </c>
      <c r="E3067" t="s">
        <v>441</v>
      </c>
      <c r="F3067" t="s">
        <v>347</v>
      </c>
      <c r="G3067" t="s">
        <v>3297</v>
      </c>
      <c r="H3067" t="s">
        <v>198</v>
      </c>
      <c r="I3067" t="s">
        <v>3298</v>
      </c>
      <c r="J3067">
        <v>1995</v>
      </c>
      <c r="K3067">
        <v>122296</v>
      </c>
      <c r="L3067">
        <v>39</v>
      </c>
      <c r="M3067" t="s">
        <v>200</v>
      </c>
      <c r="N3067" t="s">
        <v>1203</v>
      </c>
      <c r="O3067" t="s">
        <v>202</v>
      </c>
      <c r="P3067" t="s">
        <v>1242</v>
      </c>
    </row>
    <row r="3068" spans="1:16" x14ac:dyDescent="0.25">
      <c r="A3068">
        <v>4743</v>
      </c>
      <c r="B3068" t="s">
        <v>360</v>
      </c>
      <c r="E3068" t="s">
        <v>3305</v>
      </c>
      <c r="F3068" t="s">
        <v>347</v>
      </c>
      <c r="G3068" t="s">
        <v>3297</v>
      </c>
      <c r="H3068" t="s">
        <v>198</v>
      </c>
      <c r="I3068" t="s">
        <v>3298</v>
      </c>
      <c r="J3068">
        <v>1967</v>
      </c>
      <c r="K3068">
        <v>152641</v>
      </c>
      <c r="L3068">
        <v>39</v>
      </c>
      <c r="M3068" t="s">
        <v>200</v>
      </c>
      <c r="N3068" t="s">
        <v>436</v>
      </c>
      <c r="O3068" t="s">
        <v>202</v>
      </c>
      <c r="P3068" t="s">
        <v>384</v>
      </c>
    </row>
    <row r="3069" spans="1:16" x14ac:dyDescent="0.25">
      <c r="A3069">
        <v>4746</v>
      </c>
      <c r="B3069" t="s">
        <v>360</v>
      </c>
      <c r="E3069" t="s">
        <v>3306</v>
      </c>
      <c r="F3069" t="s">
        <v>347</v>
      </c>
      <c r="G3069" t="s">
        <v>3297</v>
      </c>
      <c r="H3069" t="s">
        <v>198</v>
      </c>
      <c r="I3069" t="s">
        <v>3298</v>
      </c>
      <c r="J3069">
        <v>1969</v>
      </c>
      <c r="K3069">
        <v>48420</v>
      </c>
      <c r="L3069">
        <v>39</v>
      </c>
      <c r="M3069" t="s">
        <v>200</v>
      </c>
      <c r="N3069" t="s">
        <v>436</v>
      </c>
      <c r="O3069" t="s">
        <v>202</v>
      </c>
      <c r="P3069" t="s">
        <v>384</v>
      </c>
    </row>
    <row r="3070" spans="1:16" x14ac:dyDescent="0.25">
      <c r="A3070">
        <v>4750</v>
      </c>
      <c r="B3070" t="s">
        <v>360</v>
      </c>
      <c r="E3070" t="s">
        <v>3307</v>
      </c>
      <c r="F3070" t="s">
        <v>347</v>
      </c>
      <c r="G3070" t="s">
        <v>3297</v>
      </c>
      <c r="H3070" t="s">
        <v>198</v>
      </c>
      <c r="I3070" t="s">
        <v>3298</v>
      </c>
      <c r="J3070">
        <v>1970</v>
      </c>
      <c r="K3070">
        <v>345975</v>
      </c>
      <c r="L3070">
        <v>39</v>
      </c>
      <c r="M3070" t="s">
        <v>200</v>
      </c>
      <c r="N3070" t="s">
        <v>364</v>
      </c>
      <c r="O3070" t="s">
        <v>202</v>
      </c>
      <c r="P3070" t="s">
        <v>365</v>
      </c>
    </row>
    <row r="3071" spans="1:16" x14ac:dyDescent="0.25">
      <c r="A3071">
        <v>4751</v>
      </c>
      <c r="B3071" t="s">
        <v>360</v>
      </c>
      <c r="E3071" t="s">
        <v>3308</v>
      </c>
      <c r="F3071" t="s">
        <v>347</v>
      </c>
      <c r="G3071" t="s">
        <v>3297</v>
      </c>
      <c r="H3071" t="s">
        <v>198</v>
      </c>
      <c r="I3071" t="s">
        <v>3298</v>
      </c>
      <c r="J3071">
        <v>1969</v>
      </c>
      <c r="K3071">
        <v>5443</v>
      </c>
      <c r="L3071">
        <v>39</v>
      </c>
      <c r="M3071" t="s">
        <v>200</v>
      </c>
      <c r="N3071" t="s">
        <v>668</v>
      </c>
      <c r="O3071" t="s">
        <v>202</v>
      </c>
      <c r="P3071" t="s">
        <v>3309</v>
      </c>
    </row>
    <row r="3072" spans="1:16" x14ac:dyDescent="0.25">
      <c r="A3072">
        <v>4755</v>
      </c>
      <c r="B3072" t="s">
        <v>360</v>
      </c>
      <c r="E3072" t="s">
        <v>3310</v>
      </c>
      <c r="F3072" t="s">
        <v>347</v>
      </c>
      <c r="G3072" t="s">
        <v>3297</v>
      </c>
      <c r="H3072" t="s">
        <v>198</v>
      </c>
      <c r="I3072" t="s">
        <v>3298</v>
      </c>
      <c r="J3072">
        <v>1974</v>
      </c>
      <c r="K3072">
        <v>35435</v>
      </c>
      <c r="L3072">
        <v>39</v>
      </c>
      <c r="M3072" t="s">
        <v>200</v>
      </c>
      <c r="N3072" t="s">
        <v>364</v>
      </c>
      <c r="O3072" t="s">
        <v>202</v>
      </c>
      <c r="P3072" t="s">
        <v>365</v>
      </c>
    </row>
    <row r="3073" spans="1:16" x14ac:dyDescent="0.25">
      <c r="A3073">
        <v>4756</v>
      </c>
      <c r="B3073" t="s">
        <v>360</v>
      </c>
      <c r="E3073" t="s">
        <v>3311</v>
      </c>
      <c r="F3073" t="s">
        <v>347</v>
      </c>
      <c r="G3073" t="s">
        <v>3297</v>
      </c>
      <c r="H3073" t="s">
        <v>198</v>
      </c>
      <c r="I3073" t="s">
        <v>3298</v>
      </c>
      <c r="J3073">
        <v>1977</v>
      </c>
      <c r="K3073">
        <v>17568</v>
      </c>
      <c r="L3073">
        <v>39</v>
      </c>
      <c r="M3073" t="s">
        <v>200</v>
      </c>
      <c r="N3073" t="s">
        <v>364</v>
      </c>
      <c r="O3073" t="s">
        <v>202</v>
      </c>
      <c r="P3073" t="s">
        <v>365</v>
      </c>
    </row>
    <row r="3074" spans="1:16" x14ac:dyDescent="0.25">
      <c r="A3074">
        <v>4757</v>
      </c>
      <c r="B3074" t="s">
        <v>360</v>
      </c>
      <c r="E3074" t="s">
        <v>3312</v>
      </c>
      <c r="F3074" t="s">
        <v>347</v>
      </c>
      <c r="G3074" t="s">
        <v>3297</v>
      </c>
      <c r="H3074" t="s">
        <v>198</v>
      </c>
      <c r="I3074" t="s">
        <v>3298</v>
      </c>
      <c r="J3074">
        <v>1977</v>
      </c>
      <c r="K3074">
        <v>3651</v>
      </c>
      <c r="L3074">
        <v>39</v>
      </c>
      <c r="M3074" t="s">
        <v>200</v>
      </c>
      <c r="N3074" t="s">
        <v>364</v>
      </c>
      <c r="O3074" t="s">
        <v>202</v>
      </c>
      <c r="P3074" t="s">
        <v>365</v>
      </c>
    </row>
    <row r="3075" spans="1:16" x14ac:dyDescent="0.25">
      <c r="A3075">
        <v>4758</v>
      </c>
      <c r="B3075" t="s">
        <v>360</v>
      </c>
      <c r="E3075" t="s">
        <v>3313</v>
      </c>
      <c r="F3075" t="s">
        <v>347</v>
      </c>
      <c r="G3075" t="s">
        <v>3297</v>
      </c>
      <c r="H3075" t="s">
        <v>198</v>
      </c>
      <c r="I3075" t="s">
        <v>3298</v>
      </c>
      <c r="J3075">
        <v>1977</v>
      </c>
      <c r="K3075">
        <v>4907</v>
      </c>
      <c r="L3075">
        <v>39</v>
      </c>
      <c r="M3075" t="s">
        <v>200</v>
      </c>
      <c r="N3075" t="s">
        <v>376</v>
      </c>
      <c r="O3075" t="s">
        <v>202</v>
      </c>
      <c r="P3075" t="s">
        <v>3104</v>
      </c>
    </row>
    <row r="3076" spans="1:16" x14ac:dyDescent="0.25">
      <c r="A3076">
        <v>4759</v>
      </c>
      <c r="B3076" t="s">
        <v>360</v>
      </c>
      <c r="E3076" t="s">
        <v>3314</v>
      </c>
      <c r="F3076" t="s">
        <v>347</v>
      </c>
      <c r="G3076" t="s">
        <v>3297</v>
      </c>
      <c r="H3076" t="s">
        <v>198</v>
      </c>
      <c r="I3076" t="s">
        <v>3298</v>
      </c>
      <c r="J3076">
        <v>1977</v>
      </c>
      <c r="K3076">
        <v>11448</v>
      </c>
      <c r="L3076">
        <v>39</v>
      </c>
      <c r="M3076" t="s">
        <v>200</v>
      </c>
      <c r="N3076" t="s">
        <v>364</v>
      </c>
      <c r="O3076" t="s">
        <v>202</v>
      </c>
      <c r="P3076" t="s">
        <v>365</v>
      </c>
    </row>
    <row r="3077" spans="1:16" x14ac:dyDescent="0.25">
      <c r="A3077">
        <v>4760</v>
      </c>
      <c r="B3077" t="s">
        <v>360</v>
      </c>
      <c r="E3077" t="s">
        <v>3315</v>
      </c>
      <c r="F3077" t="s">
        <v>347</v>
      </c>
      <c r="G3077" t="s">
        <v>3297</v>
      </c>
      <c r="H3077" t="s">
        <v>198</v>
      </c>
      <c r="I3077" t="s">
        <v>3298</v>
      </c>
      <c r="J3077">
        <v>1979</v>
      </c>
      <c r="K3077">
        <v>1923687</v>
      </c>
      <c r="L3077">
        <v>39</v>
      </c>
      <c r="M3077" t="s">
        <v>200</v>
      </c>
      <c r="N3077" t="s">
        <v>364</v>
      </c>
      <c r="O3077" t="s">
        <v>202</v>
      </c>
      <c r="P3077" t="s">
        <v>365</v>
      </c>
    </row>
    <row r="3078" spans="1:16" x14ac:dyDescent="0.25">
      <c r="A3078">
        <v>4765</v>
      </c>
      <c r="B3078" t="s">
        <v>360</v>
      </c>
      <c r="E3078" t="s">
        <v>3307</v>
      </c>
      <c r="F3078" t="s">
        <v>347</v>
      </c>
      <c r="G3078" t="s">
        <v>3297</v>
      </c>
      <c r="H3078" t="s">
        <v>198</v>
      </c>
      <c r="I3078" t="s">
        <v>3298</v>
      </c>
      <c r="J3078">
        <v>1982</v>
      </c>
      <c r="K3078">
        <v>12560</v>
      </c>
      <c r="L3078">
        <v>39</v>
      </c>
      <c r="M3078" t="s">
        <v>200</v>
      </c>
      <c r="N3078" t="s">
        <v>364</v>
      </c>
      <c r="O3078" t="s">
        <v>202</v>
      </c>
      <c r="P3078" t="s">
        <v>365</v>
      </c>
    </row>
    <row r="3079" spans="1:16" x14ac:dyDescent="0.25">
      <c r="A3079">
        <v>4766</v>
      </c>
      <c r="B3079" t="s">
        <v>360</v>
      </c>
      <c r="E3079" t="s">
        <v>3316</v>
      </c>
      <c r="F3079" t="s">
        <v>347</v>
      </c>
      <c r="G3079" t="s">
        <v>3297</v>
      </c>
      <c r="H3079" t="s">
        <v>198</v>
      </c>
      <c r="I3079" t="s">
        <v>3298</v>
      </c>
      <c r="J3079">
        <v>1982</v>
      </c>
      <c r="K3079">
        <v>13610</v>
      </c>
      <c r="L3079">
        <v>39</v>
      </c>
      <c r="M3079" t="s">
        <v>200</v>
      </c>
      <c r="N3079" t="s">
        <v>364</v>
      </c>
      <c r="O3079" t="s">
        <v>202</v>
      </c>
      <c r="P3079" t="s">
        <v>365</v>
      </c>
    </row>
    <row r="3080" spans="1:16" x14ac:dyDescent="0.25">
      <c r="A3080">
        <v>4767</v>
      </c>
      <c r="B3080" t="s">
        <v>360</v>
      </c>
      <c r="E3080" t="s">
        <v>3317</v>
      </c>
      <c r="F3080" t="s">
        <v>347</v>
      </c>
      <c r="G3080" t="s">
        <v>3297</v>
      </c>
      <c r="H3080" t="s">
        <v>198</v>
      </c>
      <c r="I3080" t="s">
        <v>3298</v>
      </c>
      <c r="J3080">
        <v>1983</v>
      </c>
      <c r="K3080">
        <v>33220</v>
      </c>
      <c r="L3080">
        <v>39</v>
      </c>
      <c r="M3080" t="s">
        <v>200</v>
      </c>
      <c r="N3080" t="s">
        <v>364</v>
      </c>
      <c r="O3080" t="s">
        <v>202</v>
      </c>
      <c r="P3080" t="s">
        <v>365</v>
      </c>
    </row>
    <row r="3081" spans="1:16" x14ac:dyDescent="0.25">
      <c r="A3081">
        <v>4768</v>
      </c>
      <c r="B3081" t="s">
        <v>360</v>
      </c>
      <c r="E3081" t="s">
        <v>3316</v>
      </c>
      <c r="F3081" t="s">
        <v>347</v>
      </c>
      <c r="G3081" t="s">
        <v>3297</v>
      </c>
      <c r="H3081" t="s">
        <v>198</v>
      </c>
      <c r="I3081" t="s">
        <v>3298</v>
      </c>
      <c r="J3081">
        <v>1983</v>
      </c>
      <c r="K3081">
        <v>69158</v>
      </c>
      <c r="L3081">
        <v>39</v>
      </c>
      <c r="M3081" t="s">
        <v>200</v>
      </c>
      <c r="N3081" t="s">
        <v>364</v>
      </c>
      <c r="O3081" t="s">
        <v>202</v>
      </c>
      <c r="P3081" t="s">
        <v>365</v>
      </c>
    </row>
    <row r="3082" spans="1:16" x14ac:dyDescent="0.25">
      <c r="A3082">
        <v>4770</v>
      </c>
      <c r="B3082" t="s">
        <v>360</v>
      </c>
      <c r="E3082" t="s">
        <v>3318</v>
      </c>
      <c r="F3082" t="s">
        <v>347</v>
      </c>
      <c r="G3082" t="s">
        <v>3297</v>
      </c>
      <c r="H3082" t="s">
        <v>198</v>
      </c>
      <c r="I3082" t="s">
        <v>3298</v>
      </c>
      <c r="J3082">
        <v>1984</v>
      </c>
      <c r="K3082">
        <v>20618</v>
      </c>
      <c r="L3082">
        <v>39</v>
      </c>
      <c r="M3082" t="s">
        <v>200</v>
      </c>
      <c r="N3082" t="s">
        <v>670</v>
      </c>
      <c r="O3082" t="s">
        <v>202</v>
      </c>
      <c r="P3082" t="s">
        <v>3319</v>
      </c>
    </row>
    <row r="3083" spans="1:16" x14ac:dyDescent="0.25">
      <c r="A3083">
        <v>4773</v>
      </c>
      <c r="B3083" t="s">
        <v>360</v>
      </c>
      <c r="E3083" t="s">
        <v>3320</v>
      </c>
      <c r="F3083" t="s">
        <v>347</v>
      </c>
      <c r="G3083" t="s">
        <v>3297</v>
      </c>
      <c r="H3083" t="s">
        <v>198</v>
      </c>
      <c r="I3083" t="s">
        <v>3298</v>
      </c>
      <c r="J3083">
        <v>1985</v>
      </c>
      <c r="K3083">
        <v>8673</v>
      </c>
      <c r="L3083">
        <v>39</v>
      </c>
      <c r="M3083" t="s">
        <v>200</v>
      </c>
      <c r="N3083" t="s">
        <v>670</v>
      </c>
      <c r="O3083" t="s">
        <v>202</v>
      </c>
      <c r="P3083" t="s">
        <v>2741</v>
      </c>
    </row>
    <row r="3084" spans="1:16" x14ac:dyDescent="0.25">
      <c r="A3084">
        <v>4775</v>
      </c>
      <c r="B3084" t="s">
        <v>360</v>
      </c>
      <c r="E3084" t="s">
        <v>3321</v>
      </c>
      <c r="F3084" t="s">
        <v>347</v>
      </c>
      <c r="G3084" t="s">
        <v>3297</v>
      </c>
      <c r="H3084" t="s">
        <v>198</v>
      </c>
      <c r="I3084" t="s">
        <v>3298</v>
      </c>
      <c r="J3084">
        <v>1986</v>
      </c>
      <c r="K3084">
        <v>32525</v>
      </c>
      <c r="L3084">
        <v>39</v>
      </c>
      <c r="M3084" t="s">
        <v>200</v>
      </c>
      <c r="N3084" t="s">
        <v>670</v>
      </c>
      <c r="O3084" t="s">
        <v>202</v>
      </c>
      <c r="P3084" t="s">
        <v>3322</v>
      </c>
    </row>
    <row r="3085" spans="1:16" x14ac:dyDescent="0.25">
      <c r="A3085">
        <v>4777</v>
      </c>
      <c r="B3085" t="s">
        <v>360</v>
      </c>
      <c r="E3085" t="s">
        <v>3323</v>
      </c>
      <c r="F3085" t="s">
        <v>347</v>
      </c>
      <c r="G3085" t="s">
        <v>3297</v>
      </c>
      <c r="H3085" t="s">
        <v>198</v>
      </c>
      <c r="I3085" t="s">
        <v>3298</v>
      </c>
      <c r="J3085">
        <v>1987</v>
      </c>
      <c r="K3085">
        <v>140400</v>
      </c>
      <c r="L3085">
        <v>39</v>
      </c>
      <c r="M3085" t="s">
        <v>200</v>
      </c>
      <c r="N3085" t="s">
        <v>383</v>
      </c>
      <c r="O3085" t="s">
        <v>202</v>
      </c>
      <c r="P3085" t="s">
        <v>384</v>
      </c>
    </row>
    <row r="3086" spans="1:16" x14ac:dyDescent="0.25">
      <c r="A3086">
        <v>4778</v>
      </c>
      <c r="B3086" t="s">
        <v>425</v>
      </c>
      <c r="E3086" t="s">
        <v>3324</v>
      </c>
      <c r="F3086" t="s">
        <v>347</v>
      </c>
      <c r="G3086" t="s">
        <v>3297</v>
      </c>
      <c r="H3086" t="s">
        <v>3325</v>
      </c>
      <c r="I3086" t="s">
        <v>3326</v>
      </c>
      <c r="J3086">
        <v>1960</v>
      </c>
      <c r="K3086">
        <v>4349</v>
      </c>
      <c r="L3086">
        <v>39</v>
      </c>
      <c r="M3086" t="s">
        <v>200</v>
      </c>
      <c r="N3086" t="s">
        <v>376</v>
      </c>
      <c r="O3086" t="s">
        <v>202</v>
      </c>
      <c r="P3086" t="s">
        <v>468</v>
      </c>
    </row>
    <row r="3087" spans="1:16" x14ac:dyDescent="0.25">
      <c r="A3087">
        <v>4779</v>
      </c>
      <c r="B3087" t="s">
        <v>425</v>
      </c>
      <c r="E3087" t="s">
        <v>3327</v>
      </c>
      <c r="F3087" t="s">
        <v>347</v>
      </c>
      <c r="G3087" t="s">
        <v>3297</v>
      </c>
      <c r="H3087" t="s">
        <v>3325</v>
      </c>
      <c r="I3087" t="s">
        <v>3326</v>
      </c>
      <c r="J3087">
        <v>1960</v>
      </c>
      <c r="K3087">
        <v>1305</v>
      </c>
      <c r="L3087">
        <v>39</v>
      </c>
      <c r="M3087" t="s">
        <v>200</v>
      </c>
      <c r="N3087" t="s">
        <v>376</v>
      </c>
      <c r="O3087" t="s">
        <v>202</v>
      </c>
      <c r="P3087" t="s">
        <v>468</v>
      </c>
    </row>
    <row r="3088" spans="1:16" x14ac:dyDescent="0.25">
      <c r="A3088">
        <v>4780</v>
      </c>
      <c r="B3088" t="s">
        <v>425</v>
      </c>
      <c r="E3088" t="s">
        <v>3328</v>
      </c>
      <c r="F3088" t="s">
        <v>347</v>
      </c>
      <c r="G3088" t="s">
        <v>3297</v>
      </c>
      <c r="H3088" t="s">
        <v>3325</v>
      </c>
      <c r="I3088" t="s">
        <v>3326</v>
      </c>
      <c r="J3088">
        <v>1960</v>
      </c>
      <c r="K3088">
        <v>1522</v>
      </c>
      <c r="L3088">
        <v>39</v>
      </c>
      <c r="M3088" t="s">
        <v>200</v>
      </c>
      <c r="N3088" t="s">
        <v>376</v>
      </c>
      <c r="O3088" t="s">
        <v>202</v>
      </c>
      <c r="P3088" t="s">
        <v>468</v>
      </c>
    </row>
    <row r="3089" spans="1:16" x14ac:dyDescent="0.25">
      <c r="A3089">
        <v>4781</v>
      </c>
      <c r="B3089" t="s">
        <v>425</v>
      </c>
      <c r="E3089" t="s">
        <v>3329</v>
      </c>
      <c r="F3089" t="s">
        <v>347</v>
      </c>
      <c r="G3089" t="s">
        <v>3297</v>
      </c>
      <c r="H3089" t="s">
        <v>3325</v>
      </c>
      <c r="I3089" t="s">
        <v>3326</v>
      </c>
      <c r="J3089">
        <v>1960</v>
      </c>
      <c r="K3089">
        <v>1739</v>
      </c>
      <c r="L3089">
        <v>39</v>
      </c>
      <c r="M3089" t="s">
        <v>200</v>
      </c>
      <c r="N3089" t="s">
        <v>376</v>
      </c>
      <c r="O3089" t="s">
        <v>202</v>
      </c>
      <c r="P3089" t="s">
        <v>468</v>
      </c>
    </row>
    <row r="3090" spans="1:16" x14ac:dyDescent="0.25">
      <c r="A3090">
        <v>4782</v>
      </c>
      <c r="B3090" t="s">
        <v>425</v>
      </c>
      <c r="E3090" t="s">
        <v>3330</v>
      </c>
      <c r="F3090" t="s">
        <v>347</v>
      </c>
      <c r="G3090" t="s">
        <v>3297</v>
      </c>
      <c r="H3090" t="s">
        <v>3325</v>
      </c>
      <c r="I3090" t="s">
        <v>3326</v>
      </c>
      <c r="J3090">
        <v>1960</v>
      </c>
      <c r="K3090">
        <v>1305</v>
      </c>
      <c r="L3090">
        <v>39</v>
      </c>
      <c r="M3090" t="s">
        <v>200</v>
      </c>
      <c r="N3090" t="s">
        <v>376</v>
      </c>
      <c r="O3090" t="s">
        <v>202</v>
      </c>
      <c r="P3090" t="s">
        <v>468</v>
      </c>
    </row>
    <row r="3091" spans="1:16" x14ac:dyDescent="0.25">
      <c r="A3091">
        <v>4783</v>
      </c>
      <c r="B3091" t="s">
        <v>425</v>
      </c>
      <c r="E3091" t="s">
        <v>3331</v>
      </c>
      <c r="F3091" t="s">
        <v>347</v>
      </c>
      <c r="G3091" t="s">
        <v>3297</v>
      </c>
      <c r="H3091" t="s">
        <v>3332</v>
      </c>
      <c r="I3091" t="s">
        <v>3333</v>
      </c>
      <c r="J3091">
        <v>1960</v>
      </c>
      <c r="K3091">
        <v>14785</v>
      </c>
      <c r="L3091">
        <v>39</v>
      </c>
      <c r="M3091" t="s">
        <v>200</v>
      </c>
      <c r="N3091" t="s">
        <v>376</v>
      </c>
      <c r="O3091" t="s">
        <v>202</v>
      </c>
      <c r="P3091" t="s">
        <v>3334</v>
      </c>
    </row>
    <row r="3092" spans="1:16" x14ac:dyDescent="0.25">
      <c r="A3092">
        <v>4784</v>
      </c>
      <c r="B3092" t="s">
        <v>425</v>
      </c>
      <c r="E3092" t="s">
        <v>3335</v>
      </c>
      <c r="F3092" t="s">
        <v>347</v>
      </c>
      <c r="G3092" t="s">
        <v>3297</v>
      </c>
      <c r="H3092" t="s">
        <v>3332</v>
      </c>
      <c r="I3092" t="s">
        <v>3333</v>
      </c>
      <c r="J3092">
        <v>1960</v>
      </c>
      <c r="K3092">
        <v>18048</v>
      </c>
      <c r="L3092">
        <v>39</v>
      </c>
      <c r="M3092" t="s">
        <v>200</v>
      </c>
      <c r="N3092" t="s">
        <v>376</v>
      </c>
      <c r="O3092" t="s">
        <v>202</v>
      </c>
      <c r="P3092" t="s">
        <v>3336</v>
      </c>
    </row>
    <row r="3093" spans="1:16" x14ac:dyDescent="0.25">
      <c r="A3093">
        <v>4785</v>
      </c>
      <c r="B3093" t="s">
        <v>425</v>
      </c>
      <c r="E3093" t="s">
        <v>3337</v>
      </c>
      <c r="F3093" t="s">
        <v>347</v>
      </c>
      <c r="G3093" t="s">
        <v>3297</v>
      </c>
      <c r="H3093" t="s">
        <v>3332</v>
      </c>
      <c r="I3093" t="s">
        <v>3333</v>
      </c>
      <c r="J3093">
        <v>1960</v>
      </c>
      <c r="K3093">
        <v>6088</v>
      </c>
      <c r="L3093">
        <v>39</v>
      </c>
      <c r="M3093" t="s">
        <v>200</v>
      </c>
      <c r="N3093" t="s">
        <v>376</v>
      </c>
      <c r="O3093" t="s">
        <v>202</v>
      </c>
      <c r="P3093" t="s">
        <v>3334</v>
      </c>
    </row>
    <row r="3094" spans="1:16" x14ac:dyDescent="0.25">
      <c r="A3094">
        <v>4786</v>
      </c>
      <c r="B3094" t="s">
        <v>425</v>
      </c>
      <c r="E3094" t="s">
        <v>3338</v>
      </c>
      <c r="F3094" t="s">
        <v>347</v>
      </c>
      <c r="G3094" t="s">
        <v>3297</v>
      </c>
      <c r="H3094" t="s">
        <v>3332</v>
      </c>
      <c r="I3094" t="s">
        <v>3333</v>
      </c>
      <c r="J3094">
        <v>1960</v>
      </c>
      <c r="K3094">
        <v>2610</v>
      </c>
      <c r="L3094">
        <v>39</v>
      </c>
      <c r="M3094" t="s">
        <v>200</v>
      </c>
      <c r="N3094" t="s">
        <v>376</v>
      </c>
      <c r="O3094" t="s">
        <v>202</v>
      </c>
      <c r="P3094" t="s">
        <v>3334</v>
      </c>
    </row>
    <row r="3095" spans="1:16" x14ac:dyDescent="0.25">
      <c r="A3095">
        <v>4787</v>
      </c>
      <c r="B3095" t="s">
        <v>425</v>
      </c>
      <c r="E3095" t="s">
        <v>3339</v>
      </c>
      <c r="F3095" t="s">
        <v>347</v>
      </c>
      <c r="G3095" t="s">
        <v>3297</v>
      </c>
      <c r="H3095" t="s">
        <v>3332</v>
      </c>
      <c r="I3095" t="s">
        <v>3340</v>
      </c>
      <c r="J3095">
        <v>1960</v>
      </c>
      <c r="K3095">
        <v>2174</v>
      </c>
      <c r="L3095">
        <v>39</v>
      </c>
      <c r="M3095" t="s">
        <v>200</v>
      </c>
      <c r="N3095" t="s">
        <v>376</v>
      </c>
      <c r="O3095" t="s">
        <v>202</v>
      </c>
      <c r="P3095" t="s">
        <v>3334</v>
      </c>
    </row>
    <row r="3096" spans="1:16" x14ac:dyDescent="0.25">
      <c r="A3096">
        <v>4788</v>
      </c>
      <c r="B3096" t="s">
        <v>425</v>
      </c>
      <c r="E3096" t="s">
        <v>3341</v>
      </c>
      <c r="F3096" t="s">
        <v>347</v>
      </c>
      <c r="G3096" t="s">
        <v>3297</v>
      </c>
      <c r="H3096" t="s">
        <v>3342</v>
      </c>
      <c r="I3096" t="s">
        <v>3343</v>
      </c>
      <c r="J3096">
        <v>1956</v>
      </c>
      <c r="K3096">
        <v>13047</v>
      </c>
      <c r="L3096">
        <v>39</v>
      </c>
      <c r="M3096" t="s">
        <v>200</v>
      </c>
      <c r="N3096" t="s">
        <v>376</v>
      </c>
      <c r="O3096" t="s">
        <v>202</v>
      </c>
      <c r="P3096" t="s">
        <v>468</v>
      </c>
    </row>
    <row r="3097" spans="1:16" x14ac:dyDescent="0.25">
      <c r="A3097">
        <v>4789</v>
      </c>
      <c r="B3097" t="s">
        <v>425</v>
      </c>
      <c r="E3097" t="s">
        <v>3344</v>
      </c>
      <c r="F3097" t="s">
        <v>347</v>
      </c>
      <c r="G3097" t="s">
        <v>3297</v>
      </c>
      <c r="H3097" t="s">
        <v>3342</v>
      </c>
      <c r="I3097" t="s">
        <v>3343</v>
      </c>
      <c r="J3097">
        <v>1956</v>
      </c>
      <c r="K3097">
        <v>9784</v>
      </c>
      <c r="L3097">
        <v>39</v>
      </c>
      <c r="M3097" t="s">
        <v>200</v>
      </c>
      <c r="N3097" t="s">
        <v>376</v>
      </c>
      <c r="O3097" t="s">
        <v>202</v>
      </c>
      <c r="P3097" t="s">
        <v>468</v>
      </c>
    </row>
    <row r="3098" spans="1:16" x14ac:dyDescent="0.25">
      <c r="A3098">
        <v>4790</v>
      </c>
      <c r="B3098" t="s">
        <v>425</v>
      </c>
      <c r="E3098" t="s">
        <v>3345</v>
      </c>
      <c r="F3098" t="s">
        <v>347</v>
      </c>
      <c r="G3098" t="s">
        <v>3297</v>
      </c>
      <c r="H3098" t="s">
        <v>3342</v>
      </c>
      <c r="I3098" t="s">
        <v>3343</v>
      </c>
      <c r="J3098">
        <v>1956</v>
      </c>
      <c r="K3098">
        <v>5437</v>
      </c>
      <c r="L3098">
        <v>39</v>
      </c>
      <c r="M3098" t="s">
        <v>200</v>
      </c>
      <c r="N3098" t="s">
        <v>376</v>
      </c>
      <c r="O3098" t="s">
        <v>202</v>
      </c>
      <c r="P3098" t="s">
        <v>468</v>
      </c>
    </row>
    <row r="3099" spans="1:16" x14ac:dyDescent="0.25">
      <c r="A3099">
        <v>4791</v>
      </c>
      <c r="B3099" t="s">
        <v>425</v>
      </c>
      <c r="E3099" t="s">
        <v>3346</v>
      </c>
      <c r="F3099" t="s">
        <v>347</v>
      </c>
      <c r="G3099" t="s">
        <v>3297</v>
      </c>
      <c r="H3099" t="s">
        <v>3342</v>
      </c>
      <c r="I3099" t="s">
        <v>3343</v>
      </c>
      <c r="J3099">
        <v>1956</v>
      </c>
      <c r="K3099">
        <v>6523</v>
      </c>
      <c r="L3099">
        <v>39</v>
      </c>
      <c r="M3099" t="s">
        <v>200</v>
      </c>
      <c r="N3099" t="s">
        <v>376</v>
      </c>
      <c r="O3099" t="s">
        <v>202</v>
      </c>
      <c r="P3099" t="s">
        <v>468</v>
      </c>
    </row>
    <row r="3100" spans="1:16" x14ac:dyDescent="0.25">
      <c r="A3100">
        <v>4792</v>
      </c>
      <c r="B3100" t="s">
        <v>425</v>
      </c>
      <c r="E3100" t="s">
        <v>3347</v>
      </c>
      <c r="F3100" t="s">
        <v>347</v>
      </c>
      <c r="G3100" t="s">
        <v>3297</v>
      </c>
      <c r="H3100" t="s">
        <v>3342</v>
      </c>
      <c r="I3100" t="s">
        <v>3343</v>
      </c>
      <c r="J3100">
        <v>1957</v>
      </c>
      <c r="K3100">
        <v>13047</v>
      </c>
      <c r="L3100">
        <v>39</v>
      </c>
      <c r="M3100" t="s">
        <v>200</v>
      </c>
      <c r="N3100" t="s">
        <v>376</v>
      </c>
      <c r="O3100" t="s">
        <v>202</v>
      </c>
      <c r="P3100" t="s">
        <v>468</v>
      </c>
    </row>
    <row r="3101" spans="1:16" x14ac:dyDescent="0.25">
      <c r="A3101">
        <v>4793</v>
      </c>
      <c r="B3101" t="s">
        <v>425</v>
      </c>
      <c r="E3101" t="s">
        <v>3348</v>
      </c>
      <c r="F3101" t="s">
        <v>347</v>
      </c>
      <c r="G3101" t="s">
        <v>3297</v>
      </c>
      <c r="H3101" t="s">
        <v>3342</v>
      </c>
      <c r="I3101" t="s">
        <v>3343</v>
      </c>
      <c r="J3101">
        <v>1957</v>
      </c>
      <c r="K3101">
        <v>15218</v>
      </c>
      <c r="L3101">
        <v>39</v>
      </c>
      <c r="M3101" t="s">
        <v>200</v>
      </c>
      <c r="N3101" t="s">
        <v>376</v>
      </c>
      <c r="O3101" t="s">
        <v>202</v>
      </c>
      <c r="P3101" t="s">
        <v>468</v>
      </c>
    </row>
    <row r="3102" spans="1:16" x14ac:dyDescent="0.25">
      <c r="A3102">
        <v>4794</v>
      </c>
      <c r="B3102" t="s">
        <v>425</v>
      </c>
      <c r="E3102" t="s">
        <v>3349</v>
      </c>
      <c r="F3102" t="s">
        <v>347</v>
      </c>
      <c r="G3102" t="s">
        <v>3297</v>
      </c>
      <c r="H3102" t="s">
        <v>3342</v>
      </c>
      <c r="I3102" t="s">
        <v>3343</v>
      </c>
      <c r="J3102">
        <v>1956</v>
      </c>
      <c r="K3102">
        <v>6523</v>
      </c>
      <c r="L3102">
        <v>39</v>
      </c>
      <c r="M3102" t="s">
        <v>200</v>
      </c>
      <c r="N3102" t="s">
        <v>376</v>
      </c>
      <c r="O3102" t="s">
        <v>202</v>
      </c>
      <c r="P3102" t="s">
        <v>468</v>
      </c>
    </row>
    <row r="3103" spans="1:16" x14ac:dyDescent="0.25">
      <c r="A3103">
        <v>4795</v>
      </c>
      <c r="B3103" t="s">
        <v>425</v>
      </c>
      <c r="E3103" t="s">
        <v>3350</v>
      </c>
      <c r="F3103" t="s">
        <v>347</v>
      </c>
      <c r="G3103" t="s">
        <v>3297</v>
      </c>
      <c r="H3103" t="s">
        <v>3342</v>
      </c>
      <c r="I3103" t="s">
        <v>3343</v>
      </c>
      <c r="J3103">
        <v>1956</v>
      </c>
      <c r="K3103">
        <v>5437</v>
      </c>
      <c r="L3103">
        <v>39</v>
      </c>
      <c r="M3103" t="s">
        <v>200</v>
      </c>
      <c r="N3103" t="s">
        <v>376</v>
      </c>
      <c r="O3103" t="s">
        <v>202</v>
      </c>
      <c r="P3103" t="s">
        <v>468</v>
      </c>
    </row>
    <row r="3104" spans="1:16" x14ac:dyDescent="0.25">
      <c r="A3104">
        <v>4796</v>
      </c>
      <c r="B3104" t="s">
        <v>425</v>
      </c>
      <c r="E3104" t="s">
        <v>3350</v>
      </c>
      <c r="F3104" t="s">
        <v>347</v>
      </c>
      <c r="G3104" t="s">
        <v>3297</v>
      </c>
      <c r="H3104" t="s">
        <v>3342</v>
      </c>
      <c r="I3104" t="s">
        <v>3343</v>
      </c>
      <c r="J3104">
        <v>1956</v>
      </c>
      <c r="K3104">
        <v>5437</v>
      </c>
      <c r="L3104">
        <v>39</v>
      </c>
      <c r="M3104" t="s">
        <v>200</v>
      </c>
      <c r="N3104" t="s">
        <v>376</v>
      </c>
      <c r="O3104" t="s">
        <v>202</v>
      </c>
      <c r="P3104" t="s">
        <v>468</v>
      </c>
    </row>
    <row r="3105" spans="1:16" x14ac:dyDescent="0.25">
      <c r="A3105">
        <v>4797</v>
      </c>
      <c r="B3105" t="s">
        <v>425</v>
      </c>
      <c r="E3105" t="s">
        <v>3351</v>
      </c>
      <c r="F3105" t="s">
        <v>347</v>
      </c>
      <c r="G3105" t="s">
        <v>3297</v>
      </c>
      <c r="H3105" t="s">
        <v>3342</v>
      </c>
      <c r="I3105" t="s">
        <v>3343</v>
      </c>
      <c r="J3105">
        <v>1956</v>
      </c>
      <c r="K3105">
        <v>7611</v>
      </c>
      <c r="L3105">
        <v>39</v>
      </c>
      <c r="M3105" t="s">
        <v>200</v>
      </c>
      <c r="N3105" t="s">
        <v>376</v>
      </c>
      <c r="O3105" t="s">
        <v>202</v>
      </c>
      <c r="P3105" t="s">
        <v>468</v>
      </c>
    </row>
    <row r="3106" spans="1:16" x14ac:dyDescent="0.25">
      <c r="A3106">
        <v>4798</v>
      </c>
      <c r="B3106" t="s">
        <v>425</v>
      </c>
      <c r="E3106" t="s">
        <v>3352</v>
      </c>
      <c r="F3106" t="s">
        <v>347</v>
      </c>
      <c r="G3106" t="s">
        <v>3297</v>
      </c>
      <c r="H3106" t="s">
        <v>3342</v>
      </c>
      <c r="I3106" t="s">
        <v>3343</v>
      </c>
      <c r="J3106">
        <v>1961</v>
      </c>
      <c r="K3106">
        <v>9784</v>
      </c>
      <c r="L3106">
        <v>39</v>
      </c>
      <c r="M3106" t="s">
        <v>200</v>
      </c>
      <c r="N3106" t="s">
        <v>376</v>
      </c>
      <c r="O3106" t="s">
        <v>202</v>
      </c>
      <c r="P3106" t="s">
        <v>468</v>
      </c>
    </row>
    <row r="3107" spans="1:16" x14ac:dyDescent="0.25">
      <c r="A3107">
        <v>4799</v>
      </c>
      <c r="B3107" t="s">
        <v>425</v>
      </c>
      <c r="E3107" t="s">
        <v>3353</v>
      </c>
      <c r="F3107" t="s">
        <v>347</v>
      </c>
      <c r="G3107" t="s">
        <v>3297</v>
      </c>
      <c r="H3107" t="s">
        <v>3354</v>
      </c>
      <c r="I3107" t="s">
        <v>3355</v>
      </c>
      <c r="J3107">
        <v>1962</v>
      </c>
      <c r="K3107">
        <v>5437</v>
      </c>
      <c r="L3107">
        <v>39</v>
      </c>
      <c r="M3107" t="s">
        <v>200</v>
      </c>
      <c r="N3107" t="s">
        <v>376</v>
      </c>
      <c r="O3107" t="s">
        <v>202</v>
      </c>
      <c r="P3107" t="s">
        <v>3356</v>
      </c>
    </row>
    <row r="3108" spans="1:16" x14ac:dyDescent="0.25">
      <c r="A3108">
        <v>4800</v>
      </c>
      <c r="B3108" t="s">
        <v>425</v>
      </c>
      <c r="E3108" t="s">
        <v>3357</v>
      </c>
      <c r="F3108" t="s">
        <v>347</v>
      </c>
      <c r="G3108" t="s">
        <v>3297</v>
      </c>
      <c r="H3108" t="s">
        <v>3354</v>
      </c>
      <c r="I3108" t="s">
        <v>3355</v>
      </c>
      <c r="J3108">
        <v>1962</v>
      </c>
      <c r="K3108">
        <v>1088</v>
      </c>
      <c r="L3108">
        <v>39</v>
      </c>
      <c r="M3108" t="s">
        <v>200</v>
      </c>
      <c r="N3108" t="s">
        <v>376</v>
      </c>
      <c r="O3108" t="s">
        <v>202</v>
      </c>
      <c r="P3108" t="s">
        <v>3356</v>
      </c>
    </row>
    <row r="3109" spans="1:16" x14ac:dyDescent="0.25">
      <c r="A3109">
        <v>4801</v>
      </c>
      <c r="B3109" t="s">
        <v>425</v>
      </c>
      <c r="E3109" t="s">
        <v>3358</v>
      </c>
      <c r="F3109" t="s">
        <v>347</v>
      </c>
      <c r="G3109" t="s">
        <v>3297</v>
      </c>
      <c r="H3109" t="s">
        <v>3354</v>
      </c>
      <c r="I3109" t="s">
        <v>3355</v>
      </c>
      <c r="J3109">
        <v>1962</v>
      </c>
      <c r="K3109">
        <v>869</v>
      </c>
      <c r="L3109">
        <v>39</v>
      </c>
      <c r="M3109" t="s">
        <v>200</v>
      </c>
      <c r="N3109" t="s">
        <v>376</v>
      </c>
      <c r="O3109" t="s">
        <v>202</v>
      </c>
      <c r="P3109" t="s">
        <v>3356</v>
      </c>
    </row>
    <row r="3110" spans="1:16" x14ac:dyDescent="0.25">
      <c r="A3110">
        <v>4802</v>
      </c>
      <c r="B3110" t="s">
        <v>425</v>
      </c>
      <c r="E3110" t="s">
        <v>3358</v>
      </c>
      <c r="F3110" t="s">
        <v>347</v>
      </c>
      <c r="G3110" t="s">
        <v>3297</v>
      </c>
      <c r="H3110" t="s">
        <v>3354</v>
      </c>
      <c r="I3110" t="s">
        <v>3359</v>
      </c>
      <c r="J3110">
        <v>1962</v>
      </c>
      <c r="K3110">
        <v>869</v>
      </c>
      <c r="L3110">
        <v>39</v>
      </c>
      <c r="M3110" t="s">
        <v>200</v>
      </c>
      <c r="N3110" t="s">
        <v>376</v>
      </c>
      <c r="O3110" t="s">
        <v>202</v>
      </c>
      <c r="P3110" t="s">
        <v>3356</v>
      </c>
    </row>
    <row r="3111" spans="1:16" x14ac:dyDescent="0.25">
      <c r="A3111">
        <v>4803</v>
      </c>
      <c r="B3111" t="s">
        <v>425</v>
      </c>
      <c r="E3111" t="s">
        <v>3360</v>
      </c>
      <c r="F3111" t="s">
        <v>347</v>
      </c>
      <c r="G3111" t="s">
        <v>3297</v>
      </c>
      <c r="H3111" t="s">
        <v>3354</v>
      </c>
      <c r="I3111" t="s">
        <v>3355</v>
      </c>
      <c r="J3111">
        <v>1962</v>
      </c>
      <c r="K3111">
        <v>700</v>
      </c>
      <c r="L3111">
        <v>39</v>
      </c>
      <c r="M3111" t="s">
        <v>200</v>
      </c>
      <c r="N3111" t="s">
        <v>376</v>
      </c>
      <c r="O3111" t="s">
        <v>202</v>
      </c>
      <c r="P3111" t="s">
        <v>3356</v>
      </c>
    </row>
    <row r="3112" spans="1:16" x14ac:dyDescent="0.25">
      <c r="A3112">
        <v>4804</v>
      </c>
      <c r="B3112" t="s">
        <v>425</v>
      </c>
      <c r="E3112" t="s">
        <v>3361</v>
      </c>
      <c r="F3112" t="s">
        <v>347</v>
      </c>
      <c r="G3112" t="s">
        <v>3297</v>
      </c>
      <c r="H3112" t="s">
        <v>3354</v>
      </c>
      <c r="I3112" t="s">
        <v>3355</v>
      </c>
      <c r="J3112">
        <v>1962</v>
      </c>
      <c r="K3112">
        <v>717</v>
      </c>
      <c r="L3112">
        <v>39</v>
      </c>
      <c r="M3112" t="s">
        <v>200</v>
      </c>
      <c r="N3112" t="s">
        <v>376</v>
      </c>
      <c r="O3112" t="s">
        <v>202</v>
      </c>
      <c r="P3112" t="s">
        <v>3356</v>
      </c>
    </row>
    <row r="3113" spans="1:16" x14ac:dyDescent="0.25">
      <c r="A3113">
        <v>4805</v>
      </c>
      <c r="B3113" t="s">
        <v>425</v>
      </c>
      <c r="E3113" t="s">
        <v>3362</v>
      </c>
      <c r="F3113" t="s">
        <v>347</v>
      </c>
      <c r="G3113" t="s">
        <v>3297</v>
      </c>
      <c r="H3113" t="s">
        <v>3354</v>
      </c>
      <c r="I3113" t="s">
        <v>3355</v>
      </c>
      <c r="J3113">
        <v>1962</v>
      </c>
      <c r="K3113">
        <v>700</v>
      </c>
      <c r="L3113">
        <v>39</v>
      </c>
      <c r="M3113" t="s">
        <v>200</v>
      </c>
      <c r="N3113" t="s">
        <v>376</v>
      </c>
      <c r="O3113" t="s">
        <v>202</v>
      </c>
      <c r="P3113" t="s">
        <v>3356</v>
      </c>
    </row>
    <row r="3114" spans="1:16" x14ac:dyDescent="0.25">
      <c r="A3114">
        <v>4806</v>
      </c>
      <c r="B3114" t="s">
        <v>425</v>
      </c>
      <c r="E3114" t="s">
        <v>3363</v>
      </c>
      <c r="F3114" t="s">
        <v>347</v>
      </c>
      <c r="G3114" t="s">
        <v>3297</v>
      </c>
      <c r="H3114" t="s">
        <v>3354</v>
      </c>
      <c r="I3114" t="s">
        <v>3355</v>
      </c>
      <c r="J3114">
        <v>1962</v>
      </c>
      <c r="K3114">
        <v>1436</v>
      </c>
      <c r="L3114">
        <v>39</v>
      </c>
      <c r="M3114" t="s">
        <v>200</v>
      </c>
      <c r="N3114" t="s">
        <v>376</v>
      </c>
      <c r="O3114" t="s">
        <v>202</v>
      </c>
      <c r="P3114" t="s">
        <v>3356</v>
      </c>
    </row>
    <row r="3115" spans="1:16" x14ac:dyDescent="0.25">
      <c r="A3115">
        <v>4807</v>
      </c>
      <c r="B3115" t="s">
        <v>425</v>
      </c>
      <c r="E3115" t="s">
        <v>3364</v>
      </c>
      <c r="F3115" t="s">
        <v>347</v>
      </c>
      <c r="G3115" t="s">
        <v>3297</v>
      </c>
      <c r="H3115" t="s">
        <v>3354</v>
      </c>
      <c r="I3115" t="s">
        <v>3355</v>
      </c>
      <c r="J3115">
        <v>1962</v>
      </c>
      <c r="K3115">
        <v>4403</v>
      </c>
      <c r="L3115">
        <v>39</v>
      </c>
      <c r="M3115" t="s">
        <v>200</v>
      </c>
      <c r="N3115" t="s">
        <v>376</v>
      </c>
      <c r="O3115" t="s">
        <v>202</v>
      </c>
      <c r="P3115" t="s">
        <v>3356</v>
      </c>
    </row>
    <row r="3116" spans="1:16" x14ac:dyDescent="0.25">
      <c r="A3116">
        <v>4808</v>
      </c>
      <c r="B3116" t="s">
        <v>425</v>
      </c>
      <c r="E3116" t="s">
        <v>3365</v>
      </c>
      <c r="F3116" t="s">
        <v>347</v>
      </c>
      <c r="G3116" t="s">
        <v>3297</v>
      </c>
      <c r="H3116" t="s">
        <v>3354</v>
      </c>
      <c r="I3116" t="s">
        <v>3355</v>
      </c>
      <c r="J3116">
        <v>1962</v>
      </c>
      <c r="K3116">
        <v>4518</v>
      </c>
      <c r="L3116">
        <v>39</v>
      </c>
      <c r="M3116" t="s">
        <v>200</v>
      </c>
      <c r="N3116" t="s">
        <v>376</v>
      </c>
      <c r="O3116" t="s">
        <v>202</v>
      </c>
      <c r="P3116" t="s">
        <v>3356</v>
      </c>
    </row>
    <row r="3117" spans="1:16" x14ac:dyDescent="0.25">
      <c r="A3117">
        <v>4809</v>
      </c>
      <c r="B3117" t="s">
        <v>425</v>
      </c>
      <c r="E3117" t="s">
        <v>3366</v>
      </c>
      <c r="F3117" t="s">
        <v>347</v>
      </c>
      <c r="G3117" t="s">
        <v>3297</v>
      </c>
      <c r="H3117" t="s">
        <v>3354</v>
      </c>
      <c r="I3117" t="s">
        <v>3355</v>
      </c>
      <c r="J3117">
        <v>1962</v>
      </c>
      <c r="K3117">
        <v>4403</v>
      </c>
      <c r="L3117">
        <v>39</v>
      </c>
      <c r="M3117" t="s">
        <v>200</v>
      </c>
      <c r="N3117" t="s">
        <v>376</v>
      </c>
      <c r="O3117" t="s">
        <v>202</v>
      </c>
      <c r="P3117" t="s">
        <v>3356</v>
      </c>
    </row>
    <row r="3118" spans="1:16" x14ac:dyDescent="0.25">
      <c r="A3118">
        <v>4810</v>
      </c>
      <c r="B3118" t="s">
        <v>425</v>
      </c>
      <c r="E3118" t="s">
        <v>3367</v>
      </c>
      <c r="F3118" t="s">
        <v>347</v>
      </c>
      <c r="G3118" t="s">
        <v>3297</v>
      </c>
      <c r="H3118" t="s">
        <v>3354</v>
      </c>
      <c r="I3118" t="s">
        <v>3355</v>
      </c>
      <c r="J3118">
        <v>1962</v>
      </c>
      <c r="K3118">
        <v>5035</v>
      </c>
      <c r="L3118">
        <v>39</v>
      </c>
      <c r="M3118" t="s">
        <v>200</v>
      </c>
      <c r="N3118" t="s">
        <v>376</v>
      </c>
      <c r="O3118" t="s">
        <v>202</v>
      </c>
      <c r="P3118" t="s">
        <v>3356</v>
      </c>
    </row>
    <row r="3119" spans="1:16" x14ac:dyDescent="0.25">
      <c r="A3119">
        <v>4811</v>
      </c>
      <c r="B3119" t="s">
        <v>425</v>
      </c>
      <c r="E3119" t="s">
        <v>3368</v>
      </c>
      <c r="F3119" t="s">
        <v>347</v>
      </c>
      <c r="G3119" t="s">
        <v>3297</v>
      </c>
      <c r="H3119" t="s">
        <v>3354</v>
      </c>
      <c r="I3119" t="s">
        <v>3355</v>
      </c>
      <c r="J3119">
        <v>1962</v>
      </c>
      <c r="K3119">
        <v>11010</v>
      </c>
      <c r="L3119">
        <v>39</v>
      </c>
      <c r="M3119" t="s">
        <v>200</v>
      </c>
      <c r="N3119" t="s">
        <v>376</v>
      </c>
      <c r="O3119" t="s">
        <v>202</v>
      </c>
      <c r="P3119" t="s">
        <v>3356</v>
      </c>
    </row>
    <row r="3120" spans="1:16" x14ac:dyDescent="0.25">
      <c r="A3120">
        <v>4812</v>
      </c>
      <c r="B3120" t="s">
        <v>425</v>
      </c>
      <c r="E3120" t="s">
        <v>3369</v>
      </c>
      <c r="F3120" t="s">
        <v>347</v>
      </c>
      <c r="G3120" t="s">
        <v>3297</v>
      </c>
      <c r="H3120" t="s">
        <v>3354</v>
      </c>
      <c r="I3120" t="s">
        <v>3355</v>
      </c>
      <c r="J3120">
        <v>1962</v>
      </c>
      <c r="K3120">
        <v>17597</v>
      </c>
      <c r="L3120">
        <v>39</v>
      </c>
      <c r="M3120" t="s">
        <v>200</v>
      </c>
      <c r="N3120" t="s">
        <v>376</v>
      </c>
      <c r="O3120" t="s">
        <v>202</v>
      </c>
      <c r="P3120" t="s">
        <v>3356</v>
      </c>
    </row>
    <row r="3121" spans="1:16" x14ac:dyDescent="0.25">
      <c r="A3121">
        <v>4813</v>
      </c>
      <c r="B3121" t="s">
        <v>425</v>
      </c>
      <c r="E3121" t="s">
        <v>3370</v>
      </c>
      <c r="F3121" t="s">
        <v>347</v>
      </c>
      <c r="G3121" t="s">
        <v>3297</v>
      </c>
      <c r="H3121" t="s">
        <v>3354</v>
      </c>
      <c r="I3121" t="s">
        <v>3371</v>
      </c>
      <c r="J3121">
        <v>1962</v>
      </c>
      <c r="K3121">
        <v>19157</v>
      </c>
      <c r="L3121">
        <v>39</v>
      </c>
      <c r="M3121" t="s">
        <v>200</v>
      </c>
      <c r="N3121" t="s">
        <v>376</v>
      </c>
      <c r="O3121" t="s">
        <v>202</v>
      </c>
      <c r="P3121" t="s">
        <v>3356</v>
      </c>
    </row>
    <row r="3122" spans="1:16" x14ac:dyDescent="0.25">
      <c r="A3122">
        <v>4814</v>
      </c>
      <c r="B3122" t="s">
        <v>425</v>
      </c>
      <c r="E3122" t="s">
        <v>3372</v>
      </c>
      <c r="F3122" t="s">
        <v>347</v>
      </c>
      <c r="G3122" t="s">
        <v>3297</v>
      </c>
      <c r="H3122" t="s">
        <v>3354</v>
      </c>
      <c r="I3122" t="s">
        <v>3371</v>
      </c>
      <c r="J3122">
        <v>1962</v>
      </c>
      <c r="K3122">
        <v>17176</v>
      </c>
      <c r="L3122">
        <v>39</v>
      </c>
      <c r="M3122" t="s">
        <v>200</v>
      </c>
      <c r="N3122" t="s">
        <v>376</v>
      </c>
      <c r="O3122" t="s">
        <v>202</v>
      </c>
      <c r="P3122" t="s">
        <v>3356</v>
      </c>
    </row>
    <row r="3123" spans="1:16" x14ac:dyDescent="0.25">
      <c r="A3123">
        <v>4815</v>
      </c>
      <c r="B3123" t="s">
        <v>425</v>
      </c>
      <c r="E3123" t="s">
        <v>3373</v>
      </c>
      <c r="F3123" t="s">
        <v>347</v>
      </c>
      <c r="G3123" t="s">
        <v>3297</v>
      </c>
      <c r="H3123" t="s">
        <v>3354</v>
      </c>
      <c r="I3123" t="s">
        <v>3371</v>
      </c>
      <c r="J3123">
        <v>1962</v>
      </c>
      <c r="K3123">
        <v>4184</v>
      </c>
      <c r="L3123">
        <v>39</v>
      </c>
      <c r="M3123" t="s">
        <v>200</v>
      </c>
      <c r="N3123" t="s">
        <v>376</v>
      </c>
      <c r="O3123" t="s">
        <v>202</v>
      </c>
      <c r="P3123" t="s">
        <v>3356</v>
      </c>
    </row>
    <row r="3124" spans="1:16" x14ac:dyDescent="0.25">
      <c r="A3124">
        <v>4816</v>
      </c>
      <c r="B3124" t="s">
        <v>425</v>
      </c>
      <c r="E3124" t="s">
        <v>3374</v>
      </c>
      <c r="F3124" t="s">
        <v>347</v>
      </c>
      <c r="G3124" t="s">
        <v>3297</v>
      </c>
      <c r="H3124" t="s">
        <v>3354</v>
      </c>
      <c r="I3124" t="s">
        <v>3371</v>
      </c>
      <c r="J3124">
        <v>1962</v>
      </c>
      <c r="K3124">
        <v>7266</v>
      </c>
      <c r="L3124">
        <v>39</v>
      </c>
      <c r="M3124" t="s">
        <v>200</v>
      </c>
      <c r="N3124" t="s">
        <v>376</v>
      </c>
      <c r="O3124" t="s">
        <v>202</v>
      </c>
      <c r="P3124" t="s">
        <v>3356</v>
      </c>
    </row>
    <row r="3125" spans="1:16" x14ac:dyDescent="0.25">
      <c r="A3125">
        <v>4817</v>
      </c>
      <c r="B3125" t="s">
        <v>425</v>
      </c>
      <c r="E3125" t="s">
        <v>3374</v>
      </c>
      <c r="F3125" t="s">
        <v>347</v>
      </c>
      <c r="G3125" t="s">
        <v>3297</v>
      </c>
      <c r="H3125" t="s">
        <v>3354</v>
      </c>
      <c r="I3125" t="s">
        <v>3371</v>
      </c>
      <c r="J3125">
        <v>1962</v>
      </c>
      <c r="K3125">
        <v>7266</v>
      </c>
      <c r="L3125">
        <v>39</v>
      </c>
      <c r="M3125" t="s">
        <v>200</v>
      </c>
      <c r="N3125" t="s">
        <v>376</v>
      </c>
      <c r="O3125" t="s">
        <v>202</v>
      </c>
      <c r="P3125" t="s">
        <v>3356</v>
      </c>
    </row>
    <row r="3126" spans="1:16" x14ac:dyDescent="0.25">
      <c r="A3126">
        <v>4818</v>
      </c>
      <c r="B3126" t="s">
        <v>425</v>
      </c>
      <c r="E3126" t="s">
        <v>3375</v>
      </c>
      <c r="F3126" t="s">
        <v>347</v>
      </c>
      <c r="G3126" t="s">
        <v>3297</v>
      </c>
      <c r="H3126" t="s">
        <v>3354</v>
      </c>
      <c r="I3126" t="s">
        <v>3371</v>
      </c>
      <c r="J3126">
        <v>1962</v>
      </c>
      <c r="K3126">
        <v>8482</v>
      </c>
      <c r="L3126">
        <v>39</v>
      </c>
      <c r="M3126" t="s">
        <v>200</v>
      </c>
      <c r="N3126" t="s">
        <v>376</v>
      </c>
      <c r="O3126" t="s">
        <v>202</v>
      </c>
      <c r="P3126" t="s">
        <v>3356</v>
      </c>
    </row>
    <row r="3127" spans="1:16" x14ac:dyDescent="0.25">
      <c r="A3127">
        <v>4819</v>
      </c>
      <c r="B3127" t="s">
        <v>425</v>
      </c>
      <c r="E3127" t="s">
        <v>3376</v>
      </c>
      <c r="F3127" t="s">
        <v>347</v>
      </c>
      <c r="G3127" t="s">
        <v>3297</v>
      </c>
      <c r="H3127" t="s">
        <v>3354</v>
      </c>
      <c r="I3127" t="s">
        <v>3371</v>
      </c>
      <c r="J3127">
        <v>1962</v>
      </c>
      <c r="K3127">
        <v>3964</v>
      </c>
      <c r="L3127">
        <v>39</v>
      </c>
      <c r="M3127" t="s">
        <v>200</v>
      </c>
      <c r="N3127" t="s">
        <v>376</v>
      </c>
      <c r="O3127" t="s">
        <v>202</v>
      </c>
      <c r="P3127" t="s">
        <v>3356</v>
      </c>
    </row>
    <row r="3128" spans="1:16" x14ac:dyDescent="0.25">
      <c r="A3128">
        <v>4820</v>
      </c>
      <c r="B3128" t="s">
        <v>425</v>
      </c>
      <c r="E3128" t="s">
        <v>3377</v>
      </c>
      <c r="F3128" t="s">
        <v>347</v>
      </c>
      <c r="G3128" t="s">
        <v>3297</v>
      </c>
      <c r="H3128" t="s">
        <v>3354</v>
      </c>
      <c r="I3128" t="s">
        <v>3371</v>
      </c>
      <c r="J3128">
        <v>1962</v>
      </c>
      <c r="K3128">
        <v>14973</v>
      </c>
      <c r="L3128">
        <v>39</v>
      </c>
      <c r="M3128" t="s">
        <v>200</v>
      </c>
      <c r="N3128" t="s">
        <v>376</v>
      </c>
      <c r="O3128" t="s">
        <v>202</v>
      </c>
      <c r="P3128" t="s">
        <v>3356</v>
      </c>
    </row>
    <row r="3129" spans="1:16" x14ac:dyDescent="0.25">
      <c r="A3129">
        <v>4821</v>
      </c>
      <c r="B3129" t="s">
        <v>425</v>
      </c>
      <c r="E3129" t="s">
        <v>3378</v>
      </c>
      <c r="F3129" t="s">
        <v>347</v>
      </c>
      <c r="G3129" t="s">
        <v>3297</v>
      </c>
      <c r="H3129" t="s">
        <v>3354</v>
      </c>
      <c r="I3129" t="s">
        <v>3371</v>
      </c>
      <c r="J3129">
        <v>1962</v>
      </c>
      <c r="K3129">
        <v>6165</v>
      </c>
      <c r="L3129">
        <v>39</v>
      </c>
      <c r="M3129" t="s">
        <v>200</v>
      </c>
      <c r="N3129" t="s">
        <v>376</v>
      </c>
      <c r="O3129" t="s">
        <v>202</v>
      </c>
      <c r="P3129" t="s">
        <v>3356</v>
      </c>
    </row>
    <row r="3130" spans="1:16" x14ac:dyDescent="0.25">
      <c r="A3130">
        <v>4822</v>
      </c>
      <c r="B3130" t="s">
        <v>425</v>
      </c>
      <c r="E3130" t="s">
        <v>3379</v>
      </c>
      <c r="F3130" t="s">
        <v>347</v>
      </c>
      <c r="G3130" t="s">
        <v>3297</v>
      </c>
      <c r="H3130" t="s">
        <v>3354</v>
      </c>
      <c r="I3130" t="s">
        <v>3371</v>
      </c>
      <c r="J3130">
        <v>1962</v>
      </c>
      <c r="K3130">
        <v>7266</v>
      </c>
      <c r="L3130">
        <v>39</v>
      </c>
      <c r="M3130" t="s">
        <v>200</v>
      </c>
      <c r="N3130" t="s">
        <v>376</v>
      </c>
      <c r="O3130" t="s">
        <v>202</v>
      </c>
      <c r="P3130" t="s">
        <v>3356</v>
      </c>
    </row>
    <row r="3131" spans="1:16" x14ac:dyDescent="0.25">
      <c r="A3131">
        <v>4823</v>
      </c>
      <c r="B3131" t="s">
        <v>425</v>
      </c>
      <c r="E3131" t="s">
        <v>3380</v>
      </c>
      <c r="F3131" t="s">
        <v>347</v>
      </c>
      <c r="G3131" t="s">
        <v>3297</v>
      </c>
      <c r="H3131" t="s">
        <v>3354</v>
      </c>
      <c r="I3131" t="s">
        <v>3371</v>
      </c>
      <c r="J3131">
        <v>1962</v>
      </c>
      <c r="K3131">
        <v>21009</v>
      </c>
      <c r="L3131">
        <v>39</v>
      </c>
      <c r="M3131" t="s">
        <v>200</v>
      </c>
      <c r="N3131" t="s">
        <v>376</v>
      </c>
      <c r="O3131" t="s">
        <v>202</v>
      </c>
      <c r="P3131" t="s">
        <v>3356</v>
      </c>
    </row>
    <row r="3132" spans="1:16" x14ac:dyDescent="0.25">
      <c r="A3132">
        <v>4824</v>
      </c>
      <c r="B3132" t="s">
        <v>425</v>
      </c>
      <c r="E3132" t="s">
        <v>3381</v>
      </c>
      <c r="F3132" t="s">
        <v>347</v>
      </c>
      <c r="G3132" t="s">
        <v>3297</v>
      </c>
      <c r="H3132" t="s">
        <v>3354</v>
      </c>
      <c r="I3132" t="s">
        <v>3371</v>
      </c>
      <c r="J3132">
        <v>1962</v>
      </c>
      <c r="K3132">
        <v>6165</v>
      </c>
      <c r="L3132">
        <v>39</v>
      </c>
      <c r="M3132" t="s">
        <v>200</v>
      </c>
      <c r="N3132" t="s">
        <v>376</v>
      </c>
      <c r="O3132" t="s">
        <v>202</v>
      </c>
      <c r="P3132" t="s">
        <v>3356</v>
      </c>
    </row>
    <row r="3133" spans="1:16" x14ac:dyDescent="0.25">
      <c r="A3133">
        <v>4825</v>
      </c>
      <c r="B3133" t="s">
        <v>425</v>
      </c>
      <c r="E3133" t="s">
        <v>3381</v>
      </c>
      <c r="F3133" t="s">
        <v>347</v>
      </c>
      <c r="G3133" t="s">
        <v>3297</v>
      </c>
      <c r="H3133" t="s">
        <v>3354</v>
      </c>
      <c r="I3133" t="s">
        <v>3371</v>
      </c>
      <c r="J3133">
        <v>1962</v>
      </c>
      <c r="K3133">
        <v>6165</v>
      </c>
      <c r="L3133">
        <v>39</v>
      </c>
      <c r="M3133" t="s">
        <v>200</v>
      </c>
      <c r="N3133" t="s">
        <v>376</v>
      </c>
      <c r="O3133" t="s">
        <v>202</v>
      </c>
      <c r="P3133" t="s">
        <v>3356</v>
      </c>
    </row>
    <row r="3134" spans="1:16" x14ac:dyDescent="0.25">
      <c r="A3134">
        <v>4826</v>
      </c>
      <c r="B3134" t="s">
        <v>425</v>
      </c>
      <c r="E3134" t="s">
        <v>3382</v>
      </c>
      <c r="F3134" t="s">
        <v>347</v>
      </c>
      <c r="G3134" t="s">
        <v>3297</v>
      </c>
      <c r="H3134" t="s">
        <v>3354</v>
      </c>
      <c r="I3134" t="s">
        <v>3371</v>
      </c>
      <c r="J3134">
        <v>1962</v>
      </c>
      <c r="K3134">
        <v>14973</v>
      </c>
      <c r="L3134">
        <v>39</v>
      </c>
      <c r="M3134" t="s">
        <v>200</v>
      </c>
      <c r="N3134" t="s">
        <v>376</v>
      </c>
      <c r="O3134" t="s">
        <v>202</v>
      </c>
      <c r="P3134" t="s">
        <v>3356</v>
      </c>
    </row>
    <row r="3135" spans="1:16" x14ac:dyDescent="0.25">
      <c r="A3135">
        <v>4827</v>
      </c>
      <c r="B3135" t="s">
        <v>425</v>
      </c>
      <c r="E3135" t="s">
        <v>3383</v>
      </c>
      <c r="F3135" t="s">
        <v>347</v>
      </c>
      <c r="G3135" t="s">
        <v>3297</v>
      </c>
      <c r="H3135" t="s">
        <v>3332</v>
      </c>
      <c r="I3135" t="s">
        <v>3333</v>
      </c>
      <c r="J3135">
        <v>1962</v>
      </c>
      <c r="K3135">
        <v>179</v>
      </c>
      <c r="L3135">
        <v>39</v>
      </c>
      <c r="M3135" t="s">
        <v>200</v>
      </c>
      <c r="N3135" t="s">
        <v>668</v>
      </c>
      <c r="O3135" t="s">
        <v>202</v>
      </c>
      <c r="P3135" t="s">
        <v>3334</v>
      </c>
    </row>
    <row r="3136" spans="1:16" x14ac:dyDescent="0.25">
      <c r="A3136">
        <v>4828</v>
      </c>
      <c r="B3136" t="s">
        <v>425</v>
      </c>
      <c r="E3136" t="s">
        <v>3384</v>
      </c>
      <c r="F3136" t="s">
        <v>347</v>
      </c>
      <c r="G3136" t="s">
        <v>3297</v>
      </c>
      <c r="H3136" t="s">
        <v>3332</v>
      </c>
      <c r="I3136" t="s">
        <v>3333</v>
      </c>
      <c r="J3136">
        <v>1957</v>
      </c>
      <c r="K3136">
        <v>1823</v>
      </c>
      <c r="L3136">
        <v>39</v>
      </c>
      <c r="M3136" t="s">
        <v>200</v>
      </c>
      <c r="N3136" t="s">
        <v>668</v>
      </c>
      <c r="O3136" t="s">
        <v>202</v>
      </c>
      <c r="P3136" t="s">
        <v>3334</v>
      </c>
    </row>
    <row r="3137" spans="1:16" x14ac:dyDescent="0.25">
      <c r="A3137">
        <v>4829</v>
      </c>
      <c r="B3137" t="s">
        <v>425</v>
      </c>
      <c r="E3137" t="s">
        <v>3384</v>
      </c>
      <c r="F3137" t="s">
        <v>347</v>
      </c>
      <c r="G3137" t="s">
        <v>3297</v>
      </c>
      <c r="H3137" t="s">
        <v>3332</v>
      </c>
      <c r="I3137" t="s">
        <v>3333</v>
      </c>
      <c r="J3137">
        <v>1957</v>
      </c>
      <c r="K3137">
        <v>1823</v>
      </c>
      <c r="L3137">
        <v>39</v>
      </c>
      <c r="M3137" t="s">
        <v>200</v>
      </c>
      <c r="N3137" t="s">
        <v>668</v>
      </c>
      <c r="O3137" t="s">
        <v>202</v>
      </c>
      <c r="P3137" t="s">
        <v>3334</v>
      </c>
    </row>
    <row r="3138" spans="1:16" x14ac:dyDescent="0.25">
      <c r="A3138">
        <v>4830</v>
      </c>
      <c r="B3138" t="s">
        <v>425</v>
      </c>
      <c r="E3138" t="s">
        <v>3384</v>
      </c>
      <c r="F3138" t="s">
        <v>347</v>
      </c>
      <c r="G3138" t="s">
        <v>3297</v>
      </c>
      <c r="H3138" t="s">
        <v>3332</v>
      </c>
      <c r="I3138" t="s">
        <v>3333</v>
      </c>
      <c r="J3138">
        <v>1957</v>
      </c>
      <c r="K3138">
        <v>1823</v>
      </c>
      <c r="L3138">
        <v>39</v>
      </c>
      <c r="M3138" t="s">
        <v>200</v>
      </c>
      <c r="N3138" t="s">
        <v>668</v>
      </c>
      <c r="O3138" t="s">
        <v>202</v>
      </c>
      <c r="P3138" t="s">
        <v>3334</v>
      </c>
    </row>
    <row r="3139" spans="1:16" x14ac:dyDescent="0.25">
      <c r="A3139">
        <v>4831</v>
      </c>
      <c r="B3139" t="s">
        <v>425</v>
      </c>
      <c r="E3139" t="s">
        <v>3384</v>
      </c>
      <c r="F3139" t="s">
        <v>347</v>
      </c>
      <c r="G3139" t="s">
        <v>3297</v>
      </c>
      <c r="H3139" t="s">
        <v>3332</v>
      </c>
      <c r="I3139" t="s">
        <v>3333</v>
      </c>
      <c r="J3139">
        <v>1960</v>
      </c>
      <c r="K3139">
        <v>1823</v>
      </c>
      <c r="L3139">
        <v>39</v>
      </c>
      <c r="M3139" t="s">
        <v>200</v>
      </c>
      <c r="N3139" t="s">
        <v>668</v>
      </c>
      <c r="O3139" t="s">
        <v>202</v>
      </c>
      <c r="P3139" t="s">
        <v>3334</v>
      </c>
    </row>
    <row r="3140" spans="1:16" x14ac:dyDescent="0.25">
      <c r="A3140">
        <v>4832</v>
      </c>
      <c r="B3140" t="s">
        <v>425</v>
      </c>
      <c r="E3140" t="s">
        <v>3384</v>
      </c>
      <c r="F3140" t="s">
        <v>347</v>
      </c>
      <c r="G3140" t="s">
        <v>3297</v>
      </c>
      <c r="H3140" t="s">
        <v>3332</v>
      </c>
      <c r="I3140" t="s">
        <v>3333</v>
      </c>
      <c r="J3140">
        <v>1960</v>
      </c>
      <c r="K3140">
        <v>1823</v>
      </c>
      <c r="L3140">
        <v>39</v>
      </c>
      <c r="M3140" t="s">
        <v>200</v>
      </c>
      <c r="N3140" t="s">
        <v>668</v>
      </c>
      <c r="O3140" t="s">
        <v>202</v>
      </c>
      <c r="P3140" t="s">
        <v>3334</v>
      </c>
    </row>
    <row r="3141" spans="1:16" x14ac:dyDescent="0.25">
      <c r="A3141">
        <v>4833</v>
      </c>
      <c r="B3141" t="s">
        <v>425</v>
      </c>
      <c r="E3141" t="s">
        <v>3384</v>
      </c>
      <c r="F3141" t="s">
        <v>347</v>
      </c>
      <c r="G3141" t="s">
        <v>3297</v>
      </c>
      <c r="H3141" t="s">
        <v>3332</v>
      </c>
      <c r="I3141" t="s">
        <v>3333</v>
      </c>
      <c r="J3141">
        <v>1960</v>
      </c>
      <c r="K3141">
        <v>1823</v>
      </c>
      <c r="L3141">
        <v>39</v>
      </c>
      <c r="M3141" t="s">
        <v>200</v>
      </c>
      <c r="N3141" t="s">
        <v>668</v>
      </c>
      <c r="O3141" t="s">
        <v>202</v>
      </c>
      <c r="P3141" t="s">
        <v>3334</v>
      </c>
    </row>
    <row r="3142" spans="1:16" x14ac:dyDescent="0.25">
      <c r="A3142">
        <v>4834</v>
      </c>
      <c r="B3142" t="s">
        <v>425</v>
      </c>
      <c r="E3142" t="s">
        <v>3384</v>
      </c>
      <c r="F3142" t="s">
        <v>347</v>
      </c>
      <c r="G3142" t="s">
        <v>3297</v>
      </c>
      <c r="H3142" t="s">
        <v>3332</v>
      </c>
      <c r="I3142" t="s">
        <v>3333</v>
      </c>
      <c r="J3142">
        <v>1960</v>
      </c>
      <c r="K3142">
        <v>1823</v>
      </c>
      <c r="L3142">
        <v>39</v>
      </c>
      <c r="M3142" t="s">
        <v>200</v>
      </c>
      <c r="N3142" t="s">
        <v>668</v>
      </c>
      <c r="O3142" t="s">
        <v>202</v>
      </c>
      <c r="P3142" t="s">
        <v>3334</v>
      </c>
    </row>
    <row r="3143" spans="1:16" x14ac:dyDescent="0.25">
      <c r="A3143">
        <v>4835</v>
      </c>
      <c r="B3143" t="s">
        <v>425</v>
      </c>
      <c r="E3143" t="s">
        <v>3384</v>
      </c>
      <c r="F3143" t="s">
        <v>347</v>
      </c>
      <c r="G3143" t="s">
        <v>3297</v>
      </c>
      <c r="H3143" t="s">
        <v>3332</v>
      </c>
      <c r="I3143" t="s">
        <v>3333</v>
      </c>
      <c r="J3143">
        <v>1960</v>
      </c>
      <c r="K3143">
        <v>1823</v>
      </c>
      <c r="L3143">
        <v>39</v>
      </c>
      <c r="M3143" t="s">
        <v>200</v>
      </c>
      <c r="N3143" t="s">
        <v>668</v>
      </c>
      <c r="O3143" t="s">
        <v>202</v>
      </c>
      <c r="P3143" t="s">
        <v>3334</v>
      </c>
    </row>
    <row r="3144" spans="1:16" x14ac:dyDescent="0.25">
      <c r="A3144">
        <v>4836</v>
      </c>
      <c r="B3144" t="s">
        <v>425</v>
      </c>
      <c r="E3144" t="s">
        <v>3385</v>
      </c>
      <c r="F3144" t="s">
        <v>347</v>
      </c>
      <c r="G3144" t="s">
        <v>3297</v>
      </c>
      <c r="H3144" t="s">
        <v>3342</v>
      </c>
      <c r="I3144" t="s">
        <v>3343</v>
      </c>
      <c r="J3144">
        <v>1957</v>
      </c>
      <c r="K3144">
        <v>26</v>
      </c>
      <c r="L3144">
        <v>39</v>
      </c>
      <c r="M3144" t="s">
        <v>200</v>
      </c>
      <c r="N3144" t="s">
        <v>668</v>
      </c>
      <c r="O3144" t="s">
        <v>202</v>
      </c>
      <c r="P3144" t="s">
        <v>468</v>
      </c>
    </row>
    <row r="3145" spans="1:16" x14ac:dyDescent="0.25">
      <c r="A3145">
        <v>4837</v>
      </c>
      <c r="B3145" t="s">
        <v>425</v>
      </c>
      <c r="E3145" t="s">
        <v>3386</v>
      </c>
      <c r="F3145" t="s">
        <v>347</v>
      </c>
      <c r="G3145" t="s">
        <v>3297</v>
      </c>
      <c r="H3145" t="s">
        <v>3342</v>
      </c>
      <c r="I3145" t="s">
        <v>3343</v>
      </c>
      <c r="J3145">
        <v>1957</v>
      </c>
      <c r="K3145">
        <v>39</v>
      </c>
      <c r="L3145">
        <v>39</v>
      </c>
      <c r="M3145" t="s">
        <v>200</v>
      </c>
      <c r="N3145" t="s">
        <v>668</v>
      </c>
      <c r="O3145" t="s">
        <v>202</v>
      </c>
      <c r="P3145" t="s">
        <v>468</v>
      </c>
    </row>
    <row r="3146" spans="1:16" x14ac:dyDescent="0.25">
      <c r="A3146">
        <v>4838</v>
      </c>
      <c r="B3146" t="s">
        <v>425</v>
      </c>
      <c r="E3146" t="s">
        <v>3386</v>
      </c>
      <c r="F3146" t="s">
        <v>347</v>
      </c>
      <c r="G3146" t="s">
        <v>3297</v>
      </c>
      <c r="H3146" t="s">
        <v>3342</v>
      </c>
      <c r="I3146" t="s">
        <v>3343</v>
      </c>
      <c r="J3146">
        <v>1957</v>
      </c>
      <c r="K3146">
        <v>26</v>
      </c>
      <c r="L3146">
        <v>39</v>
      </c>
      <c r="M3146" t="s">
        <v>200</v>
      </c>
      <c r="N3146" t="s">
        <v>668</v>
      </c>
      <c r="O3146" t="s">
        <v>202</v>
      </c>
      <c r="P3146" t="s">
        <v>468</v>
      </c>
    </row>
    <row r="3147" spans="1:16" x14ac:dyDescent="0.25">
      <c r="A3147">
        <v>4839</v>
      </c>
      <c r="B3147" t="s">
        <v>425</v>
      </c>
      <c r="E3147" t="s">
        <v>3387</v>
      </c>
      <c r="F3147" t="s">
        <v>347</v>
      </c>
      <c r="G3147" t="s">
        <v>3297</v>
      </c>
      <c r="H3147" t="s">
        <v>3342</v>
      </c>
      <c r="I3147" t="s">
        <v>3343</v>
      </c>
      <c r="J3147">
        <v>1957</v>
      </c>
      <c r="K3147">
        <v>43</v>
      </c>
      <c r="L3147">
        <v>39</v>
      </c>
      <c r="M3147" t="s">
        <v>200</v>
      </c>
      <c r="N3147" t="s">
        <v>668</v>
      </c>
      <c r="O3147" t="s">
        <v>202</v>
      </c>
      <c r="P3147" t="s">
        <v>468</v>
      </c>
    </row>
    <row r="3148" spans="1:16" x14ac:dyDescent="0.25">
      <c r="A3148">
        <v>4840</v>
      </c>
      <c r="B3148" t="s">
        <v>425</v>
      </c>
      <c r="E3148" t="s">
        <v>3388</v>
      </c>
      <c r="F3148" t="s">
        <v>347</v>
      </c>
      <c r="G3148" t="s">
        <v>3297</v>
      </c>
      <c r="H3148" t="s">
        <v>3342</v>
      </c>
      <c r="I3148" t="s">
        <v>3343</v>
      </c>
      <c r="J3148">
        <v>1956</v>
      </c>
      <c r="K3148">
        <v>25</v>
      </c>
      <c r="L3148">
        <v>39</v>
      </c>
      <c r="M3148" t="s">
        <v>200</v>
      </c>
      <c r="N3148" t="s">
        <v>668</v>
      </c>
      <c r="O3148" t="s">
        <v>202</v>
      </c>
      <c r="P3148" t="s">
        <v>468</v>
      </c>
    </row>
    <row r="3149" spans="1:16" x14ac:dyDescent="0.25">
      <c r="A3149">
        <v>4841</v>
      </c>
      <c r="B3149" t="s">
        <v>425</v>
      </c>
      <c r="E3149" t="s">
        <v>3389</v>
      </c>
      <c r="F3149" t="s">
        <v>347</v>
      </c>
      <c r="G3149" t="s">
        <v>3297</v>
      </c>
      <c r="H3149" t="s">
        <v>3342</v>
      </c>
      <c r="I3149" t="s">
        <v>3343</v>
      </c>
      <c r="J3149">
        <v>1957</v>
      </c>
      <c r="K3149">
        <v>19</v>
      </c>
      <c r="L3149">
        <v>39</v>
      </c>
      <c r="M3149" t="s">
        <v>200</v>
      </c>
      <c r="N3149" t="s">
        <v>668</v>
      </c>
      <c r="O3149" t="s">
        <v>202</v>
      </c>
      <c r="P3149" t="s">
        <v>468</v>
      </c>
    </row>
    <row r="3150" spans="1:16" x14ac:dyDescent="0.25">
      <c r="A3150">
        <v>4842</v>
      </c>
      <c r="B3150" t="s">
        <v>425</v>
      </c>
      <c r="E3150" t="s">
        <v>3390</v>
      </c>
      <c r="F3150" t="s">
        <v>347</v>
      </c>
      <c r="G3150" t="s">
        <v>3297</v>
      </c>
      <c r="H3150" t="s">
        <v>3342</v>
      </c>
      <c r="I3150" t="s">
        <v>3343</v>
      </c>
      <c r="J3150">
        <v>1956</v>
      </c>
      <c r="K3150">
        <v>36</v>
      </c>
      <c r="L3150">
        <v>39</v>
      </c>
      <c r="M3150" t="s">
        <v>200</v>
      </c>
      <c r="N3150" t="s">
        <v>668</v>
      </c>
      <c r="O3150" t="s">
        <v>202</v>
      </c>
      <c r="P3150" t="s">
        <v>468</v>
      </c>
    </row>
    <row r="3151" spans="1:16" x14ac:dyDescent="0.25">
      <c r="A3151">
        <v>4843</v>
      </c>
      <c r="B3151" t="s">
        <v>425</v>
      </c>
      <c r="E3151" t="s">
        <v>3391</v>
      </c>
      <c r="F3151" t="s">
        <v>347</v>
      </c>
      <c r="G3151" t="s">
        <v>3297</v>
      </c>
      <c r="H3151" t="s">
        <v>3342</v>
      </c>
      <c r="I3151" t="s">
        <v>3343</v>
      </c>
      <c r="J3151">
        <v>1956</v>
      </c>
      <c r="K3151">
        <v>19</v>
      </c>
      <c r="L3151">
        <v>39</v>
      </c>
      <c r="M3151" t="s">
        <v>200</v>
      </c>
      <c r="N3151" t="s">
        <v>668</v>
      </c>
      <c r="O3151" t="s">
        <v>202</v>
      </c>
      <c r="P3151" t="s">
        <v>468</v>
      </c>
    </row>
    <row r="3152" spans="1:16" x14ac:dyDescent="0.25">
      <c r="A3152">
        <v>4844</v>
      </c>
      <c r="B3152" t="s">
        <v>425</v>
      </c>
      <c r="E3152" t="s">
        <v>3392</v>
      </c>
      <c r="F3152" t="s">
        <v>347</v>
      </c>
      <c r="G3152" t="s">
        <v>3297</v>
      </c>
      <c r="H3152" t="s">
        <v>3342</v>
      </c>
      <c r="I3152" t="s">
        <v>3343</v>
      </c>
      <c r="J3152">
        <v>1956</v>
      </c>
      <c r="K3152">
        <v>29</v>
      </c>
      <c r="L3152">
        <v>39</v>
      </c>
      <c r="M3152" t="s">
        <v>200</v>
      </c>
      <c r="N3152" t="s">
        <v>668</v>
      </c>
      <c r="O3152" t="s">
        <v>202</v>
      </c>
      <c r="P3152" t="s">
        <v>468</v>
      </c>
    </row>
    <row r="3153" spans="1:16" x14ac:dyDescent="0.25">
      <c r="A3153">
        <v>4845</v>
      </c>
      <c r="B3153" t="s">
        <v>425</v>
      </c>
      <c r="E3153" t="s">
        <v>3393</v>
      </c>
      <c r="F3153" t="s">
        <v>347</v>
      </c>
      <c r="G3153" t="s">
        <v>3297</v>
      </c>
      <c r="H3153" t="s">
        <v>3342</v>
      </c>
      <c r="I3153" t="s">
        <v>3343</v>
      </c>
      <c r="J3153">
        <v>1956</v>
      </c>
      <c r="K3153">
        <v>25</v>
      </c>
      <c r="L3153">
        <v>39</v>
      </c>
      <c r="M3153" t="s">
        <v>200</v>
      </c>
      <c r="N3153" t="s">
        <v>668</v>
      </c>
      <c r="O3153" t="s">
        <v>202</v>
      </c>
      <c r="P3153" t="s">
        <v>468</v>
      </c>
    </row>
    <row r="3154" spans="1:16" x14ac:dyDescent="0.25">
      <c r="A3154">
        <v>4846</v>
      </c>
      <c r="B3154" t="s">
        <v>425</v>
      </c>
      <c r="E3154" t="s">
        <v>3394</v>
      </c>
      <c r="F3154" t="s">
        <v>347</v>
      </c>
      <c r="G3154" t="s">
        <v>3297</v>
      </c>
      <c r="H3154" t="s">
        <v>3342</v>
      </c>
      <c r="I3154" t="s">
        <v>3343</v>
      </c>
      <c r="J3154">
        <v>1956</v>
      </c>
      <c r="K3154">
        <v>14</v>
      </c>
      <c r="L3154">
        <v>39</v>
      </c>
      <c r="M3154" t="s">
        <v>200</v>
      </c>
      <c r="N3154" t="s">
        <v>668</v>
      </c>
      <c r="O3154" t="s">
        <v>202</v>
      </c>
      <c r="P3154" t="s">
        <v>468</v>
      </c>
    </row>
    <row r="3155" spans="1:16" x14ac:dyDescent="0.25">
      <c r="A3155">
        <v>4847</v>
      </c>
      <c r="B3155" t="s">
        <v>425</v>
      </c>
      <c r="E3155" t="s">
        <v>3395</v>
      </c>
      <c r="F3155" t="s">
        <v>347</v>
      </c>
      <c r="G3155" t="s">
        <v>3297</v>
      </c>
      <c r="H3155" t="s">
        <v>3342</v>
      </c>
      <c r="I3155" t="s">
        <v>3343</v>
      </c>
      <c r="J3155">
        <v>1956</v>
      </c>
      <c r="K3155">
        <v>21</v>
      </c>
      <c r="L3155">
        <v>39</v>
      </c>
      <c r="M3155" t="s">
        <v>200</v>
      </c>
      <c r="N3155" t="s">
        <v>668</v>
      </c>
      <c r="O3155" t="s">
        <v>202</v>
      </c>
      <c r="P3155" t="s">
        <v>468</v>
      </c>
    </row>
    <row r="3156" spans="1:16" x14ac:dyDescent="0.25">
      <c r="A3156">
        <v>4848</v>
      </c>
      <c r="B3156" t="s">
        <v>425</v>
      </c>
      <c r="E3156" t="s">
        <v>3396</v>
      </c>
      <c r="F3156" t="s">
        <v>347</v>
      </c>
      <c r="G3156" t="s">
        <v>3297</v>
      </c>
      <c r="H3156" t="s">
        <v>3342</v>
      </c>
      <c r="I3156" t="s">
        <v>3397</v>
      </c>
      <c r="J3156">
        <v>1956</v>
      </c>
      <c r="K3156">
        <v>695</v>
      </c>
      <c r="L3156">
        <v>39</v>
      </c>
      <c r="M3156" t="s">
        <v>200</v>
      </c>
      <c r="N3156" t="s">
        <v>668</v>
      </c>
      <c r="O3156" t="s">
        <v>202</v>
      </c>
      <c r="P3156" t="s">
        <v>468</v>
      </c>
    </row>
    <row r="3157" spans="1:16" x14ac:dyDescent="0.25">
      <c r="A3157">
        <v>4849</v>
      </c>
      <c r="B3157" t="s">
        <v>425</v>
      </c>
      <c r="E3157" t="s">
        <v>3398</v>
      </c>
      <c r="F3157" t="s">
        <v>347</v>
      </c>
      <c r="G3157" t="s">
        <v>3297</v>
      </c>
      <c r="H3157" t="s">
        <v>3342</v>
      </c>
      <c r="I3157" t="s">
        <v>3343</v>
      </c>
      <c r="J3157">
        <v>1957</v>
      </c>
      <c r="K3157">
        <v>39</v>
      </c>
      <c r="L3157">
        <v>39</v>
      </c>
      <c r="M3157" t="s">
        <v>200</v>
      </c>
      <c r="N3157" t="s">
        <v>668</v>
      </c>
      <c r="O3157" t="s">
        <v>202</v>
      </c>
      <c r="P3157" t="s">
        <v>468</v>
      </c>
    </row>
    <row r="3158" spans="1:16" x14ac:dyDescent="0.25">
      <c r="A3158">
        <v>4850</v>
      </c>
      <c r="B3158" t="s">
        <v>425</v>
      </c>
      <c r="E3158" t="s">
        <v>3399</v>
      </c>
      <c r="F3158" t="s">
        <v>347</v>
      </c>
      <c r="G3158" t="s">
        <v>3297</v>
      </c>
      <c r="H3158" t="s">
        <v>3342</v>
      </c>
      <c r="I3158" t="s">
        <v>3400</v>
      </c>
      <c r="J3158">
        <v>1957</v>
      </c>
      <c r="K3158">
        <v>33</v>
      </c>
      <c r="L3158">
        <v>39</v>
      </c>
      <c r="M3158" t="s">
        <v>200</v>
      </c>
      <c r="N3158" t="s">
        <v>668</v>
      </c>
      <c r="O3158" t="s">
        <v>202</v>
      </c>
      <c r="P3158" t="s">
        <v>468</v>
      </c>
    </row>
    <row r="3159" spans="1:16" x14ac:dyDescent="0.25">
      <c r="A3159">
        <v>4851</v>
      </c>
      <c r="B3159" t="s">
        <v>425</v>
      </c>
      <c r="E3159" t="s">
        <v>3401</v>
      </c>
      <c r="F3159" t="s">
        <v>347</v>
      </c>
      <c r="G3159" t="s">
        <v>3297</v>
      </c>
      <c r="H3159" t="s">
        <v>3342</v>
      </c>
      <c r="I3159" t="s">
        <v>3400</v>
      </c>
      <c r="J3159">
        <v>1956</v>
      </c>
      <c r="K3159">
        <v>99</v>
      </c>
      <c r="L3159">
        <v>39</v>
      </c>
      <c r="M3159" t="s">
        <v>200</v>
      </c>
      <c r="N3159" t="s">
        <v>668</v>
      </c>
      <c r="O3159" t="s">
        <v>202</v>
      </c>
      <c r="P3159" t="s">
        <v>468</v>
      </c>
    </row>
    <row r="3160" spans="1:16" x14ac:dyDescent="0.25">
      <c r="A3160">
        <v>4852</v>
      </c>
      <c r="B3160" t="s">
        <v>425</v>
      </c>
      <c r="E3160" t="s">
        <v>3402</v>
      </c>
      <c r="F3160" t="s">
        <v>347</v>
      </c>
      <c r="G3160" t="s">
        <v>3297</v>
      </c>
      <c r="H3160" t="s">
        <v>3342</v>
      </c>
      <c r="I3160" t="s">
        <v>3400</v>
      </c>
      <c r="J3160">
        <v>1956</v>
      </c>
      <c r="K3160">
        <v>99</v>
      </c>
      <c r="L3160">
        <v>39</v>
      </c>
      <c r="M3160" t="s">
        <v>200</v>
      </c>
      <c r="N3160" t="s">
        <v>668</v>
      </c>
      <c r="O3160" t="s">
        <v>202</v>
      </c>
      <c r="P3160" t="s">
        <v>468</v>
      </c>
    </row>
    <row r="3161" spans="1:16" x14ac:dyDescent="0.25">
      <c r="A3161">
        <v>4853</v>
      </c>
      <c r="B3161" t="s">
        <v>425</v>
      </c>
      <c r="E3161" t="s">
        <v>3403</v>
      </c>
      <c r="F3161" t="s">
        <v>347</v>
      </c>
      <c r="G3161" t="s">
        <v>3297</v>
      </c>
      <c r="H3161" t="s">
        <v>3342</v>
      </c>
      <c r="I3161" t="s">
        <v>3400</v>
      </c>
      <c r="J3161">
        <v>1957</v>
      </c>
      <c r="K3161">
        <v>49</v>
      </c>
      <c r="L3161">
        <v>39</v>
      </c>
      <c r="M3161" t="s">
        <v>200</v>
      </c>
      <c r="N3161" t="s">
        <v>668</v>
      </c>
      <c r="O3161" t="s">
        <v>202</v>
      </c>
      <c r="P3161" t="s">
        <v>468</v>
      </c>
    </row>
    <row r="3162" spans="1:16" x14ac:dyDescent="0.25">
      <c r="A3162">
        <v>4854</v>
      </c>
      <c r="B3162" t="s">
        <v>425</v>
      </c>
      <c r="E3162" t="s">
        <v>3404</v>
      </c>
      <c r="F3162" t="s">
        <v>347</v>
      </c>
      <c r="G3162" t="s">
        <v>3297</v>
      </c>
      <c r="H3162" t="s">
        <v>3342</v>
      </c>
      <c r="I3162" t="s">
        <v>3400</v>
      </c>
      <c r="J3162">
        <v>1956</v>
      </c>
      <c r="K3162">
        <v>29</v>
      </c>
      <c r="L3162">
        <v>39</v>
      </c>
      <c r="M3162" t="s">
        <v>200</v>
      </c>
      <c r="N3162" t="s">
        <v>668</v>
      </c>
      <c r="O3162" t="s">
        <v>202</v>
      </c>
      <c r="P3162" t="s">
        <v>468</v>
      </c>
    </row>
    <row r="3163" spans="1:16" x14ac:dyDescent="0.25">
      <c r="A3163">
        <v>4855</v>
      </c>
      <c r="B3163" t="s">
        <v>425</v>
      </c>
      <c r="E3163" t="s">
        <v>3405</v>
      </c>
      <c r="F3163" t="s">
        <v>347</v>
      </c>
      <c r="G3163" t="s">
        <v>3297</v>
      </c>
      <c r="H3163" t="s">
        <v>3342</v>
      </c>
      <c r="I3163" t="s">
        <v>3400</v>
      </c>
      <c r="J3163">
        <v>1956</v>
      </c>
      <c r="K3163">
        <v>25</v>
      </c>
      <c r="L3163">
        <v>39</v>
      </c>
      <c r="M3163" t="s">
        <v>200</v>
      </c>
      <c r="N3163" t="s">
        <v>668</v>
      </c>
      <c r="O3163" t="s">
        <v>202</v>
      </c>
      <c r="P3163" t="s">
        <v>468</v>
      </c>
    </row>
    <row r="3164" spans="1:16" x14ac:dyDescent="0.25">
      <c r="A3164">
        <v>4856</v>
      </c>
      <c r="B3164" t="s">
        <v>425</v>
      </c>
      <c r="E3164" t="s">
        <v>3406</v>
      </c>
      <c r="F3164" t="s">
        <v>347</v>
      </c>
      <c r="G3164" t="s">
        <v>3297</v>
      </c>
      <c r="H3164" t="s">
        <v>3342</v>
      </c>
      <c r="I3164" t="s">
        <v>3400</v>
      </c>
      <c r="J3164">
        <v>1956</v>
      </c>
      <c r="K3164">
        <v>147</v>
      </c>
      <c r="L3164">
        <v>39</v>
      </c>
      <c r="M3164" t="s">
        <v>200</v>
      </c>
      <c r="N3164" t="s">
        <v>668</v>
      </c>
      <c r="O3164" t="s">
        <v>202</v>
      </c>
      <c r="P3164" t="s">
        <v>468</v>
      </c>
    </row>
    <row r="3165" spans="1:16" x14ac:dyDescent="0.25">
      <c r="A3165">
        <v>4857</v>
      </c>
      <c r="B3165" t="s">
        <v>425</v>
      </c>
      <c r="E3165" t="s">
        <v>3407</v>
      </c>
      <c r="F3165" t="s">
        <v>347</v>
      </c>
      <c r="G3165" t="s">
        <v>3297</v>
      </c>
      <c r="H3165" t="s">
        <v>3342</v>
      </c>
      <c r="I3165" t="s">
        <v>3400</v>
      </c>
      <c r="J3165">
        <v>1956</v>
      </c>
      <c r="K3165">
        <v>99</v>
      </c>
      <c r="L3165">
        <v>39</v>
      </c>
      <c r="M3165" t="s">
        <v>200</v>
      </c>
      <c r="N3165" t="s">
        <v>668</v>
      </c>
      <c r="O3165" t="s">
        <v>202</v>
      </c>
      <c r="P3165" t="s">
        <v>468</v>
      </c>
    </row>
    <row r="3166" spans="1:16" x14ac:dyDescent="0.25">
      <c r="A3166">
        <v>4858</v>
      </c>
      <c r="B3166" t="s">
        <v>425</v>
      </c>
      <c r="E3166" t="s">
        <v>3406</v>
      </c>
      <c r="F3166" t="s">
        <v>347</v>
      </c>
      <c r="G3166" t="s">
        <v>3297</v>
      </c>
      <c r="H3166" t="s">
        <v>3342</v>
      </c>
      <c r="I3166" t="s">
        <v>3400</v>
      </c>
      <c r="J3166">
        <v>1956</v>
      </c>
      <c r="K3166">
        <v>147</v>
      </c>
      <c r="L3166">
        <v>39</v>
      </c>
      <c r="M3166" t="s">
        <v>200</v>
      </c>
      <c r="N3166" t="s">
        <v>668</v>
      </c>
      <c r="O3166" t="s">
        <v>202</v>
      </c>
      <c r="P3166" t="s">
        <v>468</v>
      </c>
    </row>
    <row r="3167" spans="1:16" x14ac:dyDescent="0.25">
      <c r="A3167">
        <v>4859</v>
      </c>
      <c r="B3167" t="s">
        <v>425</v>
      </c>
      <c r="E3167" t="s">
        <v>3408</v>
      </c>
      <c r="F3167" t="s">
        <v>347</v>
      </c>
      <c r="G3167" t="s">
        <v>3297</v>
      </c>
      <c r="H3167" t="s">
        <v>3342</v>
      </c>
      <c r="I3167" t="s">
        <v>3400</v>
      </c>
      <c r="J3167">
        <v>1956</v>
      </c>
      <c r="K3167">
        <v>160</v>
      </c>
      <c r="L3167">
        <v>39</v>
      </c>
      <c r="M3167" t="s">
        <v>200</v>
      </c>
      <c r="N3167" t="s">
        <v>668</v>
      </c>
      <c r="O3167" t="s">
        <v>202</v>
      </c>
      <c r="P3167" t="s">
        <v>468</v>
      </c>
    </row>
    <row r="3168" spans="1:16" x14ac:dyDescent="0.25">
      <c r="A3168">
        <v>4860</v>
      </c>
      <c r="B3168" t="s">
        <v>425</v>
      </c>
      <c r="E3168" t="s">
        <v>3409</v>
      </c>
      <c r="F3168" t="s">
        <v>347</v>
      </c>
      <c r="G3168" t="s">
        <v>3297</v>
      </c>
      <c r="H3168" t="s">
        <v>3342</v>
      </c>
      <c r="I3168" t="s">
        <v>3400</v>
      </c>
      <c r="J3168">
        <v>1956</v>
      </c>
      <c r="K3168">
        <v>147</v>
      </c>
      <c r="L3168">
        <v>39</v>
      </c>
      <c r="M3168" t="s">
        <v>200</v>
      </c>
      <c r="N3168" t="s">
        <v>668</v>
      </c>
      <c r="O3168" t="s">
        <v>202</v>
      </c>
      <c r="P3168" t="s">
        <v>468</v>
      </c>
    </row>
    <row r="3169" spans="1:16" x14ac:dyDescent="0.25">
      <c r="A3169">
        <v>4861</v>
      </c>
      <c r="B3169" t="s">
        <v>425</v>
      </c>
      <c r="E3169" t="s">
        <v>3410</v>
      </c>
      <c r="F3169" t="s">
        <v>347</v>
      </c>
      <c r="G3169" t="s">
        <v>3297</v>
      </c>
      <c r="H3169" t="s">
        <v>3342</v>
      </c>
      <c r="I3169" t="s">
        <v>3400</v>
      </c>
      <c r="J3169">
        <v>1961</v>
      </c>
      <c r="K3169">
        <v>136</v>
      </c>
      <c r="L3169">
        <v>39</v>
      </c>
      <c r="M3169" t="s">
        <v>200</v>
      </c>
      <c r="N3169" t="s">
        <v>668</v>
      </c>
      <c r="O3169" t="s">
        <v>202</v>
      </c>
      <c r="P3169" t="s">
        <v>468</v>
      </c>
    </row>
    <row r="3170" spans="1:16" x14ac:dyDescent="0.25">
      <c r="A3170">
        <v>4862</v>
      </c>
      <c r="B3170" t="s">
        <v>425</v>
      </c>
      <c r="E3170" t="s">
        <v>3411</v>
      </c>
      <c r="F3170" t="s">
        <v>347</v>
      </c>
      <c r="G3170" t="s">
        <v>3297</v>
      </c>
      <c r="H3170" t="s">
        <v>3342</v>
      </c>
      <c r="I3170" t="s">
        <v>3400</v>
      </c>
      <c r="J3170">
        <v>1961</v>
      </c>
      <c r="K3170">
        <v>1043</v>
      </c>
      <c r="L3170">
        <v>39</v>
      </c>
      <c r="M3170" t="s">
        <v>200</v>
      </c>
      <c r="N3170" t="s">
        <v>668</v>
      </c>
      <c r="O3170" t="s">
        <v>202</v>
      </c>
      <c r="P3170" t="s">
        <v>468</v>
      </c>
    </row>
    <row r="3171" spans="1:16" x14ac:dyDescent="0.25">
      <c r="A3171">
        <v>4863</v>
      </c>
      <c r="B3171" t="s">
        <v>425</v>
      </c>
      <c r="E3171" t="s">
        <v>3412</v>
      </c>
      <c r="F3171" t="s">
        <v>347</v>
      </c>
      <c r="G3171" t="s">
        <v>3297</v>
      </c>
      <c r="H3171" t="s">
        <v>3342</v>
      </c>
      <c r="I3171" t="s">
        <v>3400</v>
      </c>
      <c r="J3171">
        <v>1960</v>
      </c>
      <c r="K3171">
        <v>4862</v>
      </c>
      <c r="L3171">
        <v>39</v>
      </c>
      <c r="M3171" t="s">
        <v>200</v>
      </c>
      <c r="N3171" t="s">
        <v>668</v>
      </c>
      <c r="O3171" t="s">
        <v>202</v>
      </c>
      <c r="P3171" t="s">
        <v>468</v>
      </c>
    </row>
    <row r="3172" spans="1:16" x14ac:dyDescent="0.25">
      <c r="A3172">
        <v>4864</v>
      </c>
      <c r="B3172" t="s">
        <v>425</v>
      </c>
      <c r="E3172" t="s">
        <v>3413</v>
      </c>
      <c r="F3172" t="s">
        <v>347</v>
      </c>
      <c r="G3172" t="s">
        <v>3297</v>
      </c>
      <c r="H3172" t="s">
        <v>3332</v>
      </c>
      <c r="I3172" t="s">
        <v>3414</v>
      </c>
      <c r="J3172">
        <v>1960</v>
      </c>
      <c r="K3172">
        <v>5156</v>
      </c>
      <c r="L3172">
        <v>39</v>
      </c>
      <c r="M3172" t="s">
        <v>200</v>
      </c>
      <c r="N3172" t="s">
        <v>668</v>
      </c>
      <c r="O3172" t="s">
        <v>202</v>
      </c>
      <c r="P3172" t="s">
        <v>3356</v>
      </c>
    </row>
    <row r="3173" spans="1:16" x14ac:dyDescent="0.25">
      <c r="A3173">
        <v>4865</v>
      </c>
      <c r="B3173" t="s">
        <v>425</v>
      </c>
      <c r="E3173" t="s">
        <v>3415</v>
      </c>
      <c r="F3173" t="s">
        <v>347</v>
      </c>
      <c r="G3173" t="s">
        <v>3297</v>
      </c>
      <c r="H3173" t="s">
        <v>3332</v>
      </c>
      <c r="I3173" t="s">
        <v>3414</v>
      </c>
      <c r="J3173">
        <v>1960</v>
      </c>
      <c r="K3173">
        <v>207</v>
      </c>
      <c r="L3173">
        <v>39</v>
      </c>
      <c r="M3173" t="s">
        <v>200</v>
      </c>
      <c r="N3173" t="s">
        <v>668</v>
      </c>
      <c r="O3173" t="s">
        <v>202</v>
      </c>
      <c r="P3173" t="s">
        <v>3356</v>
      </c>
    </row>
    <row r="3174" spans="1:16" x14ac:dyDescent="0.25">
      <c r="A3174">
        <v>4866</v>
      </c>
      <c r="B3174" t="s">
        <v>425</v>
      </c>
      <c r="E3174" t="s">
        <v>3416</v>
      </c>
      <c r="F3174" t="s">
        <v>347</v>
      </c>
      <c r="G3174" t="s">
        <v>3297</v>
      </c>
      <c r="H3174" t="s">
        <v>3332</v>
      </c>
      <c r="I3174" t="s">
        <v>3414</v>
      </c>
      <c r="J3174">
        <v>1961</v>
      </c>
      <c r="K3174">
        <v>1649</v>
      </c>
      <c r="L3174">
        <v>39</v>
      </c>
      <c r="M3174" t="s">
        <v>200</v>
      </c>
      <c r="N3174" t="s">
        <v>668</v>
      </c>
      <c r="O3174" t="s">
        <v>202</v>
      </c>
      <c r="P3174" t="s">
        <v>3356</v>
      </c>
    </row>
    <row r="3175" spans="1:16" x14ac:dyDescent="0.25">
      <c r="A3175">
        <v>4867</v>
      </c>
      <c r="B3175" t="s">
        <v>425</v>
      </c>
      <c r="E3175" t="s">
        <v>3417</v>
      </c>
      <c r="F3175" t="s">
        <v>347</v>
      </c>
      <c r="G3175" t="s">
        <v>3297</v>
      </c>
      <c r="H3175" t="s">
        <v>3332</v>
      </c>
      <c r="I3175" t="s">
        <v>3414</v>
      </c>
      <c r="J3175">
        <v>1960</v>
      </c>
      <c r="K3175">
        <v>2475</v>
      </c>
      <c r="L3175">
        <v>39</v>
      </c>
      <c r="M3175" t="s">
        <v>200</v>
      </c>
      <c r="N3175" t="s">
        <v>668</v>
      </c>
      <c r="O3175" t="s">
        <v>202</v>
      </c>
      <c r="P3175" t="s">
        <v>3356</v>
      </c>
    </row>
    <row r="3176" spans="1:16" x14ac:dyDescent="0.25">
      <c r="A3176">
        <v>4868</v>
      </c>
      <c r="B3176" t="s">
        <v>425</v>
      </c>
      <c r="E3176" t="s">
        <v>3418</v>
      </c>
      <c r="F3176" t="s">
        <v>347</v>
      </c>
      <c r="G3176" t="s">
        <v>3297</v>
      </c>
      <c r="H3176" t="s">
        <v>3332</v>
      </c>
      <c r="I3176" t="s">
        <v>3414</v>
      </c>
      <c r="J3176">
        <v>1960</v>
      </c>
      <c r="K3176">
        <v>4016</v>
      </c>
      <c r="L3176">
        <v>39</v>
      </c>
      <c r="M3176" t="s">
        <v>200</v>
      </c>
      <c r="N3176" t="s">
        <v>668</v>
      </c>
      <c r="O3176" t="s">
        <v>202</v>
      </c>
      <c r="P3176" t="s">
        <v>3356</v>
      </c>
    </row>
    <row r="3177" spans="1:16" x14ac:dyDescent="0.25">
      <c r="A3177">
        <v>4869</v>
      </c>
      <c r="B3177" t="s">
        <v>425</v>
      </c>
      <c r="E3177" t="s">
        <v>3419</v>
      </c>
      <c r="F3177" t="s">
        <v>347</v>
      </c>
      <c r="G3177" t="s">
        <v>3297</v>
      </c>
      <c r="H3177" t="s">
        <v>3332</v>
      </c>
      <c r="I3177" t="s">
        <v>3414</v>
      </c>
      <c r="J3177">
        <v>1960</v>
      </c>
      <c r="K3177">
        <v>3012</v>
      </c>
      <c r="L3177">
        <v>39</v>
      </c>
      <c r="M3177" t="s">
        <v>200</v>
      </c>
      <c r="N3177" t="s">
        <v>668</v>
      </c>
      <c r="O3177" t="s">
        <v>202</v>
      </c>
      <c r="P3177" t="s">
        <v>3356</v>
      </c>
    </row>
    <row r="3178" spans="1:16" x14ac:dyDescent="0.25">
      <c r="A3178">
        <v>4870</v>
      </c>
      <c r="B3178" t="s">
        <v>425</v>
      </c>
      <c r="E3178" t="s">
        <v>3420</v>
      </c>
      <c r="F3178" t="s">
        <v>347</v>
      </c>
      <c r="G3178" t="s">
        <v>3297</v>
      </c>
      <c r="H3178" t="s">
        <v>3332</v>
      </c>
      <c r="I3178" t="s">
        <v>3414</v>
      </c>
      <c r="J3178">
        <v>1960</v>
      </c>
      <c r="K3178">
        <v>5156</v>
      </c>
      <c r="L3178">
        <v>39</v>
      </c>
      <c r="M3178" t="s">
        <v>200</v>
      </c>
      <c r="N3178" t="s">
        <v>668</v>
      </c>
      <c r="O3178" t="s">
        <v>202</v>
      </c>
      <c r="P3178" t="s">
        <v>3356</v>
      </c>
    </row>
    <row r="3179" spans="1:16" x14ac:dyDescent="0.25">
      <c r="A3179">
        <v>4871</v>
      </c>
      <c r="B3179" t="s">
        <v>425</v>
      </c>
      <c r="E3179" t="s">
        <v>3421</v>
      </c>
      <c r="F3179" t="s">
        <v>347</v>
      </c>
      <c r="G3179" t="s">
        <v>3297</v>
      </c>
      <c r="H3179" t="s">
        <v>3332</v>
      </c>
      <c r="I3179" t="s">
        <v>3414</v>
      </c>
      <c r="J3179">
        <v>1962</v>
      </c>
      <c r="K3179">
        <v>1869</v>
      </c>
      <c r="L3179">
        <v>39</v>
      </c>
      <c r="M3179" t="s">
        <v>200</v>
      </c>
      <c r="N3179" t="s">
        <v>376</v>
      </c>
      <c r="O3179" t="s">
        <v>202</v>
      </c>
      <c r="P3179" t="s">
        <v>3356</v>
      </c>
    </row>
    <row r="3180" spans="1:16" x14ac:dyDescent="0.25">
      <c r="A3180">
        <v>4872</v>
      </c>
      <c r="B3180" t="s">
        <v>425</v>
      </c>
      <c r="E3180" t="s">
        <v>3422</v>
      </c>
      <c r="F3180" t="s">
        <v>347</v>
      </c>
      <c r="G3180" t="s">
        <v>3297</v>
      </c>
      <c r="H3180" t="s">
        <v>3332</v>
      </c>
      <c r="I3180" t="s">
        <v>3414</v>
      </c>
      <c r="J3180">
        <v>1962</v>
      </c>
      <c r="K3180">
        <v>1968</v>
      </c>
      <c r="L3180">
        <v>39</v>
      </c>
      <c r="M3180" t="s">
        <v>200</v>
      </c>
      <c r="N3180" t="s">
        <v>668</v>
      </c>
      <c r="O3180" t="s">
        <v>202</v>
      </c>
      <c r="P3180" t="s">
        <v>3356</v>
      </c>
    </row>
    <row r="3181" spans="1:16" x14ac:dyDescent="0.25">
      <c r="A3181">
        <v>4873</v>
      </c>
      <c r="B3181" t="s">
        <v>425</v>
      </c>
      <c r="E3181" t="s">
        <v>3423</v>
      </c>
      <c r="F3181" t="s">
        <v>347</v>
      </c>
      <c r="G3181" t="s">
        <v>3297</v>
      </c>
      <c r="H3181" t="s">
        <v>3332</v>
      </c>
      <c r="I3181" t="s">
        <v>3414</v>
      </c>
      <c r="J3181">
        <v>1962</v>
      </c>
      <c r="K3181">
        <v>3207</v>
      </c>
      <c r="L3181">
        <v>39</v>
      </c>
      <c r="M3181" t="s">
        <v>200</v>
      </c>
      <c r="N3181" t="s">
        <v>668</v>
      </c>
      <c r="O3181" t="s">
        <v>202</v>
      </c>
      <c r="P3181" t="s">
        <v>3356</v>
      </c>
    </row>
    <row r="3182" spans="1:16" x14ac:dyDescent="0.25">
      <c r="A3182">
        <v>4874</v>
      </c>
      <c r="B3182" t="s">
        <v>425</v>
      </c>
      <c r="E3182" t="s">
        <v>3424</v>
      </c>
      <c r="F3182" t="s">
        <v>347</v>
      </c>
      <c r="G3182" t="s">
        <v>3297</v>
      </c>
      <c r="H3182" t="s">
        <v>3332</v>
      </c>
      <c r="I3182" t="s">
        <v>3414</v>
      </c>
      <c r="J3182">
        <v>1962</v>
      </c>
      <c r="K3182">
        <v>227</v>
      </c>
      <c r="L3182">
        <v>39</v>
      </c>
      <c r="M3182" t="s">
        <v>200</v>
      </c>
      <c r="N3182" t="s">
        <v>376</v>
      </c>
      <c r="O3182" t="s">
        <v>202</v>
      </c>
      <c r="P3182" t="s">
        <v>3356</v>
      </c>
    </row>
    <row r="3183" spans="1:16" x14ac:dyDescent="0.25">
      <c r="A3183">
        <v>4875</v>
      </c>
      <c r="B3183" t="s">
        <v>425</v>
      </c>
      <c r="E3183" t="s">
        <v>3425</v>
      </c>
      <c r="F3183" t="s">
        <v>347</v>
      </c>
      <c r="G3183" t="s">
        <v>3297</v>
      </c>
      <c r="H3183" t="s">
        <v>3332</v>
      </c>
      <c r="I3183" t="s">
        <v>3414</v>
      </c>
      <c r="J3183">
        <v>1962</v>
      </c>
      <c r="K3183">
        <v>1360</v>
      </c>
      <c r="L3183">
        <v>39</v>
      </c>
      <c r="M3183" t="s">
        <v>200</v>
      </c>
      <c r="N3183" t="s">
        <v>668</v>
      </c>
      <c r="O3183" t="s">
        <v>202</v>
      </c>
      <c r="P3183" t="s">
        <v>3356</v>
      </c>
    </row>
    <row r="3184" spans="1:16" x14ac:dyDescent="0.25">
      <c r="A3184">
        <v>4876</v>
      </c>
      <c r="B3184" t="s">
        <v>425</v>
      </c>
      <c r="E3184" t="s">
        <v>3423</v>
      </c>
      <c r="F3184" t="s">
        <v>347</v>
      </c>
      <c r="G3184" t="s">
        <v>3297</v>
      </c>
      <c r="H3184" t="s">
        <v>3332</v>
      </c>
      <c r="I3184" t="s">
        <v>3414</v>
      </c>
      <c r="J3184">
        <v>1962</v>
      </c>
      <c r="K3184">
        <v>1752</v>
      </c>
      <c r="L3184">
        <v>39</v>
      </c>
      <c r="M3184" t="s">
        <v>200</v>
      </c>
      <c r="N3184" t="s">
        <v>668</v>
      </c>
      <c r="O3184" t="s">
        <v>202</v>
      </c>
      <c r="P3184" t="s">
        <v>3356</v>
      </c>
    </row>
    <row r="3185" spans="1:16" x14ac:dyDescent="0.25">
      <c r="A3185">
        <v>4877</v>
      </c>
      <c r="B3185" t="s">
        <v>425</v>
      </c>
      <c r="E3185" t="s">
        <v>3417</v>
      </c>
      <c r="F3185" t="s">
        <v>347</v>
      </c>
      <c r="G3185" t="s">
        <v>3297</v>
      </c>
      <c r="H3185" t="s">
        <v>3332</v>
      </c>
      <c r="I3185" t="s">
        <v>3414</v>
      </c>
      <c r="J3185">
        <v>1962</v>
      </c>
      <c r="K3185">
        <v>2475</v>
      </c>
      <c r="L3185">
        <v>39</v>
      </c>
      <c r="M3185" t="s">
        <v>200</v>
      </c>
      <c r="N3185" t="s">
        <v>668</v>
      </c>
      <c r="O3185" t="s">
        <v>202</v>
      </c>
      <c r="P3185" t="s">
        <v>3356</v>
      </c>
    </row>
    <row r="3186" spans="1:16" x14ac:dyDescent="0.25">
      <c r="A3186">
        <v>4878</v>
      </c>
      <c r="B3186" t="s">
        <v>425</v>
      </c>
      <c r="E3186" t="s">
        <v>3426</v>
      </c>
      <c r="F3186" t="s">
        <v>347</v>
      </c>
      <c r="G3186" t="s">
        <v>3297</v>
      </c>
      <c r="H3186" t="s">
        <v>3332</v>
      </c>
      <c r="I3186" t="s">
        <v>3414</v>
      </c>
      <c r="J3186">
        <v>1962</v>
      </c>
      <c r="K3186">
        <v>1238</v>
      </c>
      <c r="L3186">
        <v>39</v>
      </c>
      <c r="M3186" t="s">
        <v>200</v>
      </c>
      <c r="N3186" t="s">
        <v>668</v>
      </c>
      <c r="O3186" t="s">
        <v>202</v>
      </c>
      <c r="P3186" t="s">
        <v>3356</v>
      </c>
    </row>
    <row r="3187" spans="1:16" x14ac:dyDescent="0.25">
      <c r="A3187">
        <v>4879</v>
      </c>
      <c r="B3187" t="s">
        <v>425</v>
      </c>
      <c r="E3187" t="s">
        <v>3427</v>
      </c>
      <c r="F3187" t="s">
        <v>347</v>
      </c>
      <c r="G3187" t="s">
        <v>3297</v>
      </c>
      <c r="H3187" t="s">
        <v>3332</v>
      </c>
      <c r="I3187" t="s">
        <v>3414</v>
      </c>
      <c r="J3187">
        <v>1962</v>
      </c>
      <c r="K3187">
        <v>1176</v>
      </c>
      <c r="L3187">
        <v>39</v>
      </c>
      <c r="M3187" t="s">
        <v>200</v>
      </c>
      <c r="N3187" t="s">
        <v>668</v>
      </c>
      <c r="O3187" t="s">
        <v>202</v>
      </c>
      <c r="P3187" t="s">
        <v>3356</v>
      </c>
    </row>
    <row r="3188" spans="1:16" x14ac:dyDescent="0.25">
      <c r="A3188">
        <v>4880</v>
      </c>
      <c r="B3188" t="s">
        <v>425</v>
      </c>
      <c r="E3188" t="s">
        <v>3428</v>
      </c>
      <c r="F3188" t="s">
        <v>347</v>
      </c>
      <c r="G3188" t="s">
        <v>3297</v>
      </c>
      <c r="H3188" t="s">
        <v>3429</v>
      </c>
      <c r="I3188" t="s">
        <v>3430</v>
      </c>
      <c r="J3188">
        <v>1959</v>
      </c>
      <c r="K3188">
        <v>6621</v>
      </c>
      <c r="L3188">
        <v>39</v>
      </c>
      <c r="M3188" t="s">
        <v>200</v>
      </c>
      <c r="N3188" t="s">
        <v>668</v>
      </c>
      <c r="O3188" t="s">
        <v>202</v>
      </c>
      <c r="P3188" t="s">
        <v>468</v>
      </c>
    </row>
    <row r="3189" spans="1:16" x14ac:dyDescent="0.25">
      <c r="A3189">
        <v>4881</v>
      </c>
      <c r="B3189" t="s">
        <v>399</v>
      </c>
      <c r="E3189" t="s">
        <v>3431</v>
      </c>
      <c r="F3189" t="s">
        <v>347</v>
      </c>
      <c r="G3189" t="s">
        <v>3297</v>
      </c>
      <c r="H3189" t="s">
        <v>3342</v>
      </c>
      <c r="I3189" t="s">
        <v>3400</v>
      </c>
      <c r="J3189">
        <v>1970</v>
      </c>
      <c r="K3189">
        <v>7954</v>
      </c>
      <c r="L3189">
        <v>39</v>
      </c>
      <c r="M3189" t="s">
        <v>200</v>
      </c>
      <c r="N3189" t="s">
        <v>1203</v>
      </c>
      <c r="O3189" t="s">
        <v>202</v>
      </c>
      <c r="P3189" t="s">
        <v>3432</v>
      </c>
    </row>
    <row r="3190" spans="1:16" x14ac:dyDescent="0.25">
      <c r="A3190">
        <v>4882</v>
      </c>
      <c r="B3190" t="s">
        <v>399</v>
      </c>
      <c r="E3190" t="s">
        <v>3431</v>
      </c>
      <c r="F3190" t="s">
        <v>347</v>
      </c>
      <c r="G3190" t="s">
        <v>3297</v>
      </c>
      <c r="H3190" t="s">
        <v>3342</v>
      </c>
      <c r="I3190" t="s">
        <v>3400</v>
      </c>
      <c r="J3190">
        <v>1970</v>
      </c>
      <c r="K3190">
        <v>2716</v>
      </c>
      <c r="L3190">
        <v>39</v>
      </c>
      <c r="M3190" t="s">
        <v>200</v>
      </c>
      <c r="N3190" t="s">
        <v>1203</v>
      </c>
      <c r="O3190" t="s">
        <v>202</v>
      </c>
      <c r="P3190" t="s">
        <v>3432</v>
      </c>
    </row>
    <row r="3191" spans="1:16" x14ac:dyDescent="0.25">
      <c r="A3191">
        <v>4883</v>
      </c>
      <c r="B3191" t="s">
        <v>425</v>
      </c>
      <c r="E3191" t="s">
        <v>3433</v>
      </c>
      <c r="F3191" t="s">
        <v>347</v>
      </c>
      <c r="G3191" t="s">
        <v>3297</v>
      </c>
      <c r="H3191" t="s">
        <v>3434</v>
      </c>
      <c r="I3191" t="s">
        <v>3435</v>
      </c>
      <c r="J3191">
        <v>1968</v>
      </c>
      <c r="K3191">
        <v>152214</v>
      </c>
      <c r="L3191">
        <v>39</v>
      </c>
      <c r="M3191" t="s">
        <v>200</v>
      </c>
      <c r="N3191" t="s">
        <v>376</v>
      </c>
      <c r="O3191" t="s">
        <v>202</v>
      </c>
      <c r="P3191" t="s">
        <v>468</v>
      </c>
    </row>
    <row r="3192" spans="1:16" x14ac:dyDescent="0.25">
      <c r="A3192">
        <v>4884</v>
      </c>
      <c r="B3192" t="s">
        <v>399</v>
      </c>
      <c r="E3192" t="s">
        <v>3436</v>
      </c>
      <c r="F3192" t="s">
        <v>347</v>
      </c>
      <c r="G3192" t="s">
        <v>3297</v>
      </c>
      <c r="H3192" t="s">
        <v>3342</v>
      </c>
      <c r="I3192" t="s">
        <v>3400</v>
      </c>
      <c r="J3192">
        <v>1971</v>
      </c>
      <c r="K3192">
        <v>40457</v>
      </c>
      <c r="L3192">
        <v>39</v>
      </c>
      <c r="M3192" t="s">
        <v>200</v>
      </c>
      <c r="N3192" t="s">
        <v>1203</v>
      </c>
      <c r="O3192" t="s">
        <v>202</v>
      </c>
      <c r="P3192" t="s">
        <v>3437</v>
      </c>
    </row>
    <row r="3193" spans="1:16" x14ac:dyDescent="0.25">
      <c r="A3193">
        <v>4885</v>
      </c>
      <c r="B3193" t="s">
        <v>399</v>
      </c>
      <c r="E3193" t="s">
        <v>3438</v>
      </c>
      <c r="F3193" t="s">
        <v>347</v>
      </c>
      <c r="G3193" t="s">
        <v>3297</v>
      </c>
      <c r="H3193" t="s">
        <v>3342</v>
      </c>
      <c r="I3193" t="s">
        <v>3400</v>
      </c>
      <c r="J3193">
        <v>1971</v>
      </c>
      <c r="K3193">
        <v>3921</v>
      </c>
      <c r="L3193">
        <v>39</v>
      </c>
      <c r="M3193" t="s">
        <v>200</v>
      </c>
      <c r="N3193" t="s">
        <v>1203</v>
      </c>
      <c r="O3193" t="s">
        <v>202</v>
      </c>
      <c r="P3193" t="s">
        <v>3439</v>
      </c>
    </row>
    <row r="3194" spans="1:16" x14ac:dyDescent="0.25">
      <c r="A3194">
        <v>4886</v>
      </c>
      <c r="B3194" t="s">
        <v>399</v>
      </c>
      <c r="E3194" t="s">
        <v>3440</v>
      </c>
      <c r="F3194" t="s">
        <v>347</v>
      </c>
      <c r="G3194" t="s">
        <v>3297</v>
      </c>
      <c r="H3194" t="s">
        <v>3342</v>
      </c>
      <c r="I3194" t="s">
        <v>3400</v>
      </c>
      <c r="J3194">
        <v>1971</v>
      </c>
      <c r="K3194">
        <v>919</v>
      </c>
      <c r="L3194">
        <v>39</v>
      </c>
      <c r="M3194" t="s">
        <v>200</v>
      </c>
      <c r="N3194" t="s">
        <v>1203</v>
      </c>
      <c r="O3194" t="s">
        <v>202</v>
      </c>
      <c r="P3194" t="s">
        <v>3441</v>
      </c>
    </row>
    <row r="3195" spans="1:16" x14ac:dyDescent="0.25">
      <c r="A3195">
        <v>4887</v>
      </c>
      <c r="B3195" t="s">
        <v>399</v>
      </c>
      <c r="E3195" t="s">
        <v>3442</v>
      </c>
      <c r="F3195" t="s">
        <v>347</v>
      </c>
      <c r="G3195" t="s">
        <v>3297</v>
      </c>
      <c r="H3195" t="s">
        <v>3342</v>
      </c>
      <c r="I3195" t="s">
        <v>3400</v>
      </c>
      <c r="J3195">
        <v>1971</v>
      </c>
      <c r="K3195">
        <v>1431</v>
      </c>
      <c r="L3195">
        <v>39</v>
      </c>
      <c r="M3195" t="s">
        <v>200</v>
      </c>
      <c r="N3195" t="s">
        <v>1203</v>
      </c>
      <c r="O3195" t="s">
        <v>202</v>
      </c>
      <c r="P3195" t="s">
        <v>2482</v>
      </c>
    </row>
    <row r="3196" spans="1:16" x14ac:dyDescent="0.25">
      <c r="A3196">
        <v>4888</v>
      </c>
      <c r="B3196" t="s">
        <v>399</v>
      </c>
      <c r="E3196" t="s">
        <v>3443</v>
      </c>
      <c r="F3196" t="s">
        <v>347</v>
      </c>
      <c r="G3196" t="s">
        <v>3297</v>
      </c>
      <c r="H3196" t="s">
        <v>3342</v>
      </c>
      <c r="I3196" t="s">
        <v>3400</v>
      </c>
      <c r="J3196">
        <v>1971</v>
      </c>
      <c r="K3196">
        <v>1210</v>
      </c>
      <c r="L3196">
        <v>39</v>
      </c>
      <c r="M3196" t="s">
        <v>200</v>
      </c>
      <c r="N3196" t="s">
        <v>1203</v>
      </c>
      <c r="O3196" t="s">
        <v>202</v>
      </c>
      <c r="P3196" t="s">
        <v>2914</v>
      </c>
    </row>
    <row r="3197" spans="1:16" x14ac:dyDescent="0.25">
      <c r="A3197">
        <v>4889</v>
      </c>
      <c r="B3197" t="s">
        <v>399</v>
      </c>
      <c r="E3197" t="s">
        <v>3444</v>
      </c>
      <c r="F3197" t="s">
        <v>347</v>
      </c>
      <c r="G3197" t="s">
        <v>3297</v>
      </c>
      <c r="H3197" t="s">
        <v>3342</v>
      </c>
      <c r="I3197" t="s">
        <v>3400</v>
      </c>
      <c r="J3197">
        <v>1971</v>
      </c>
      <c r="K3197">
        <v>919</v>
      </c>
      <c r="L3197">
        <v>39</v>
      </c>
      <c r="M3197" t="s">
        <v>200</v>
      </c>
      <c r="N3197" t="s">
        <v>1203</v>
      </c>
      <c r="O3197" t="s">
        <v>202</v>
      </c>
      <c r="P3197" t="s">
        <v>3445</v>
      </c>
    </row>
    <row r="3198" spans="1:16" x14ac:dyDescent="0.25">
      <c r="A3198">
        <v>4890</v>
      </c>
      <c r="B3198" t="s">
        <v>399</v>
      </c>
      <c r="E3198" t="s">
        <v>3446</v>
      </c>
      <c r="F3198" t="s">
        <v>347</v>
      </c>
      <c r="G3198" t="s">
        <v>3297</v>
      </c>
      <c r="H3198" t="s">
        <v>3342</v>
      </c>
      <c r="I3198" t="s">
        <v>3400</v>
      </c>
      <c r="J3198">
        <v>1971</v>
      </c>
      <c r="K3198">
        <v>4266</v>
      </c>
      <c r="L3198">
        <v>39</v>
      </c>
      <c r="M3198" t="s">
        <v>200</v>
      </c>
      <c r="N3198" t="s">
        <v>1203</v>
      </c>
      <c r="O3198" t="s">
        <v>202</v>
      </c>
      <c r="P3198" t="s">
        <v>3447</v>
      </c>
    </row>
    <row r="3199" spans="1:16" x14ac:dyDescent="0.25">
      <c r="A3199">
        <v>4891</v>
      </c>
      <c r="B3199" t="s">
        <v>399</v>
      </c>
      <c r="E3199" t="s">
        <v>3448</v>
      </c>
      <c r="F3199" t="s">
        <v>347</v>
      </c>
      <c r="G3199" t="s">
        <v>3297</v>
      </c>
      <c r="H3199" t="s">
        <v>3342</v>
      </c>
      <c r="I3199" t="s">
        <v>3400</v>
      </c>
      <c r="J3199">
        <v>1971</v>
      </c>
      <c r="K3199">
        <v>897</v>
      </c>
      <c r="L3199">
        <v>39</v>
      </c>
      <c r="M3199" t="s">
        <v>200</v>
      </c>
      <c r="N3199" t="s">
        <v>1203</v>
      </c>
      <c r="O3199" t="s">
        <v>202</v>
      </c>
      <c r="P3199" t="s">
        <v>3449</v>
      </c>
    </row>
    <row r="3200" spans="1:16" x14ac:dyDescent="0.25">
      <c r="A3200">
        <v>4892</v>
      </c>
      <c r="B3200" t="s">
        <v>399</v>
      </c>
      <c r="E3200" t="s">
        <v>3450</v>
      </c>
      <c r="F3200" t="s">
        <v>347</v>
      </c>
      <c r="G3200" t="s">
        <v>3297</v>
      </c>
      <c r="H3200" t="s">
        <v>3342</v>
      </c>
      <c r="I3200" t="s">
        <v>3400</v>
      </c>
      <c r="J3200">
        <v>1971</v>
      </c>
      <c r="K3200">
        <v>2206</v>
      </c>
      <c r="L3200">
        <v>39</v>
      </c>
      <c r="M3200" t="s">
        <v>200</v>
      </c>
      <c r="N3200" t="s">
        <v>1203</v>
      </c>
      <c r="O3200" t="s">
        <v>202</v>
      </c>
      <c r="P3200" t="s">
        <v>3451</v>
      </c>
    </row>
    <row r="3201" spans="1:16" x14ac:dyDescent="0.25">
      <c r="A3201">
        <v>4893</v>
      </c>
      <c r="B3201" t="s">
        <v>399</v>
      </c>
      <c r="E3201" t="s">
        <v>3452</v>
      </c>
      <c r="F3201" t="s">
        <v>347</v>
      </c>
      <c r="G3201" t="s">
        <v>3297</v>
      </c>
      <c r="H3201" t="s">
        <v>3342</v>
      </c>
      <c r="I3201" t="s">
        <v>3400</v>
      </c>
      <c r="J3201">
        <v>1971</v>
      </c>
      <c r="K3201">
        <v>3724</v>
      </c>
      <c r="L3201">
        <v>39</v>
      </c>
      <c r="M3201" t="s">
        <v>200</v>
      </c>
      <c r="N3201" t="s">
        <v>1203</v>
      </c>
      <c r="O3201" t="s">
        <v>202</v>
      </c>
      <c r="P3201" t="s">
        <v>3453</v>
      </c>
    </row>
    <row r="3202" spans="1:16" x14ac:dyDescent="0.25">
      <c r="A3202">
        <v>4894</v>
      </c>
      <c r="B3202" t="s">
        <v>399</v>
      </c>
      <c r="E3202" t="s">
        <v>3454</v>
      </c>
      <c r="F3202" t="s">
        <v>347</v>
      </c>
      <c r="G3202" t="s">
        <v>3297</v>
      </c>
      <c r="H3202" t="s">
        <v>3342</v>
      </c>
      <c r="I3202" t="s">
        <v>3400</v>
      </c>
      <c r="J3202">
        <v>1971</v>
      </c>
      <c r="K3202">
        <v>1244</v>
      </c>
      <c r="L3202">
        <v>39</v>
      </c>
      <c r="M3202" t="s">
        <v>200</v>
      </c>
      <c r="N3202" t="s">
        <v>1203</v>
      </c>
      <c r="O3202" t="s">
        <v>202</v>
      </c>
      <c r="P3202" t="s">
        <v>1098</v>
      </c>
    </row>
    <row r="3203" spans="1:16" x14ac:dyDescent="0.25">
      <c r="A3203">
        <v>4895</v>
      </c>
      <c r="B3203" t="s">
        <v>399</v>
      </c>
      <c r="E3203" t="s">
        <v>3455</v>
      </c>
      <c r="F3203" t="s">
        <v>347</v>
      </c>
      <c r="G3203" t="s">
        <v>3297</v>
      </c>
      <c r="H3203" t="s">
        <v>3342</v>
      </c>
      <c r="I3203" t="s">
        <v>3400</v>
      </c>
      <c r="J3203">
        <v>1971</v>
      </c>
      <c r="K3203">
        <v>1094</v>
      </c>
      <c r="L3203">
        <v>39</v>
      </c>
      <c r="M3203" t="s">
        <v>200</v>
      </c>
      <c r="N3203" t="s">
        <v>1203</v>
      </c>
      <c r="O3203" t="s">
        <v>202</v>
      </c>
      <c r="P3203" t="s">
        <v>3456</v>
      </c>
    </row>
    <row r="3204" spans="1:16" x14ac:dyDescent="0.25">
      <c r="A3204">
        <v>4896</v>
      </c>
      <c r="B3204" t="s">
        <v>399</v>
      </c>
      <c r="E3204" t="s">
        <v>3457</v>
      </c>
      <c r="F3204" t="s">
        <v>347</v>
      </c>
      <c r="G3204" t="s">
        <v>3297</v>
      </c>
      <c r="H3204" t="s">
        <v>3342</v>
      </c>
      <c r="I3204" t="s">
        <v>3400</v>
      </c>
      <c r="J3204">
        <v>1971</v>
      </c>
      <c r="K3204">
        <v>943</v>
      </c>
      <c r="L3204">
        <v>39</v>
      </c>
      <c r="M3204" t="s">
        <v>200</v>
      </c>
      <c r="N3204" t="s">
        <v>1203</v>
      </c>
      <c r="O3204" t="s">
        <v>202</v>
      </c>
      <c r="P3204" t="s">
        <v>3449</v>
      </c>
    </row>
    <row r="3205" spans="1:16" x14ac:dyDescent="0.25">
      <c r="A3205">
        <v>4897</v>
      </c>
      <c r="B3205" t="s">
        <v>399</v>
      </c>
      <c r="E3205" t="s">
        <v>3458</v>
      </c>
      <c r="F3205" t="s">
        <v>347</v>
      </c>
      <c r="G3205" t="s">
        <v>3297</v>
      </c>
      <c r="H3205" t="s">
        <v>3342</v>
      </c>
      <c r="I3205" t="s">
        <v>3400</v>
      </c>
      <c r="J3205">
        <v>1971</v>
      </c>
      <c r="K3205">
        <v>2394</v>
      </c>
      <c r="L3205">
        <v>39</v>
      </c>
      <c r="M3205" t="s">
        <v>200</v>
      </c>
      <c r="N3205" t="s">
        <v>1203</v>
      </c>
      <c r="O3205" t="s">
        <v>202</v>
      </c>
      <c r="P3205" t="s">
        <v>3459</v>
      </c>
    </row>
    <row r="3206" spans="1:16" x14ac:dyDescent="0.25">
      <c r="A3206">
        <v>4898</v>
      </c>
      <c r="B3206" t="s">
        <v>399</v>
      </c>
      <c r="E3206" t="s">
        <v>3460</v>
      </c>
      <c r="F3206" t="s">
        <v>347</v>
      </c>
      <c r="G3206" t="s">
        <v>3297</v>
      </c>
      <c r="H3206" t="s">
        <v>3342</v>
      </c>
      <c r="I3206" t="s">
        <v>3400</v>
      </c>
      <c r="J3206">
        <v>1971</v>
      </c>
      <c r="K3206">
        <v>3605</v>
      </c>
      <c r="L3206">
        <v>39</v>
      </c>
      <c r="M3206" t="s">
        <v>200</v>
      </c>
      <c r="N3206" t="s">
        <v>1203</v>
      </c>
      <c r="O3206" t="s">
        <v>202</v>
      </c>
      <c r="P3206" t="s">
        <v>3461</v>
      </c>
    </row>
    <row r="3207" spans="1:16" x14ac:dyDescent="0.25">
      <c r="A3207">
        <v>4899</v>
      </c>
      <c r="B3207" t="s">
        <v>399</v>
      </c>
      <c r="E3207" t="s">
        <v>3462</v>
      </c>
      <c r="F3207" t="s">
        <v>347</v>
      </c>
      <c r="G3207" t="s">
        <v>3297</v>
      </c>
      <c r="H3207" t="s">
        <v>3342</v>
      </c>
      <c r="I3207" t="s">
        <v>3400</v>
      </c>
      <c r="J3207">
        <v>1971</v>
      </c>
      <c r="K3207">
        <v>1284</v>
      </c>
      <c r="L3207">
        <v>39</v>
      </c>
      <c r="M3207" t="s">
        <v>200</v>
      </c>
      <c r="N3207" t="s">
        <v>1203</v>
      </c>
      <c r="O3207" t="s">
        <v>202</v>
      </c>
      <c r="P3207" t="s">
        <v>1098</v>
      </c>
    </row>
    <row r="3208" spans="1:16" x14ac:dyDescent="0.25">
      <c r="A3208">
        <v>4900</v>
      </c>
      <c r="B3208" t="s">
        <v>399</v>
      </c>
      <c r="E3208" t="s">
        <v>3463</v>
      </c>
      <c r="F3208" t="s">
        <v>347</v>
      </c>
      <c r="G3208" t="s">
        <v>3297</v>
      </c>
      <c r="H3208" t="s">
        <v>3342</v>
      </c>
      <c r="I3208" t="s">
        <v>3400</v>
      </c>
      <c r="J3208">
        <v>1971</v>
      </c>
      <c r="K3208">
        <v>18214</v>
      </c>
      <c r="L3208">
        <v>39</v>
      </c>
      <c r="M3208" t="s">
        <v>200</v>
      </c>
      <c r="N3208" t="s">
        <v>1203</v>
      </c>
      <c r="O3208" t="s">
        <v>202</v>
      </c>
      <c r="P3208" t="s">
        <v>3464</v>
      </c>
    </row>
    <row r="3209" spans="1:16" x14ac:dyDescent="0.25">
      <c r="A3209">
        <v>4901</v>
      </c>
      <c r="B3209" t="s">
        <v>399</v>
      </c>
      <c r="E3209" t="s">
        <v>3465</v>
      </c>
      <c r="F3209" t="s">
        <v>347</v>
      </c>
      <c r="G3209" t="s">
        <v>3297</v>
      </c>
      <c r="H3209" t="s">
        <v>3342</v>
      </c>
      <c r="I3209" t="s">
        <v>3400</v>
      </c>
      <c r="J3209">
        <v>1971</v>
      </c>
      <c r="K3209">
        <v>2572</v>
      </c>
      <c r="L3209">
        <v>39</v>
      </c>
      <c r="M3209" t="s">
        <v>200</v>
      </c>
      <c r="N3209" t="s">
        <v>1203</v>
      </c>
      <c r="O3209" t="s">
        <v>202</v>
      </c>
      <c r="P3209" t="s">
        <v>3466</v>
      </c>
    </row>
    <row r="3210" spans="1:16" x14ac:dyDescent="0.25">
      <c r="A3210">
        <v>4902</v>
      </c>
      <c r="B3210" t="s">
        <v>399</v>
      </c>
      <c r="E3210" t="s">
        <v>3467</v>
      </c>
      <c r="F3210" t="s">
        <v>347</v>
      </c>
      <c r="G3210" t="s">
        <v>3297</v>
      </c>
      <c r="H3210" t="s">
        <v>3342</v>
      </c>
      <c r="I3210" t="s">
        <v>3400</v>
      </c>
      <c r="J3210">
        <v>1971</v>
      </c>
      <c r="K3210">
        <v>2040</v>
      </c>
      <c r="L3210">
        <v>39</v>
      </c>
      <c r="M3210" t="s">
        <v>200</v>
      </c>
      <c r="N3210" t="s">
        <v>1203</v>
      </c>
      <c r="O3210" t="s">
        <v>202</v>
      </c>
      <c r="P3210" t="s">
        <v>3468</v>
      </c>
    </row>
    <row r="3211" spans="1:16" x14ac:dyDescent="0.25">
      <c r="A3211">
        <v>4903</v>
      </c>
      <c r="B3211" t="s">
        <v>399</v>
      </c>
      <c r="E3211" t="s">
        <v>3469</v>
      </c>
      <c r="F3211" t="s">
        <v>347</v>
      </c>
      <c r="G3211" t="s">
        <v>3297</v>
      </c>
      <c r="H3211" t="s">
        <v>3342</v>
      </c>
      <c r="I3211" t="s">
        <v>3400</v>
      </c>
      <c r="J3211">
        <v>1971</v>
      </c>
      <c r="K3211">
        <v>2686</v>
      </c>
      <c r="L3211">
        <v>39</v>
      </c>
      <c r="M3211" t="s">
        <v>200</v>
      </c>
      <c r="N3211" t="s">
        <v>1203</v>
      </c>
      <c r="O3211" t="s">
        <v>202</v>
      </c>
      <c r="P3211" t="s">
        <v>3470</v>
      </c>
    </row>
    <row r="3212" spans="1:16" x14ac:dyDescent="0.25">
      <c r="A3212">
        <v>4904</v>
      </c>
      <c r="B3212" t="s">
        <v>399</v>
      </c>
      <c r="E3212" t="s">
        <v>3471</v>
      </c>
      <c r="F3212" t="s">
        <v>347</v>
      </c>
      <c r="G3212" t="s">
        <v>3297</v>
      </c>
      <c r="H3212" t="s">
        <v>3342</v>
      </c>
      <c r="I3212" t="s">
        <v>3400</v>
      </c>
      <c r="J3212">
        <v>1971</v>
      </c>
      <c r="K3212">
        <v>2319</v>
      </c>
      <c r="L3212">
        <v>39</v>
      </c>
      <c r="M3212" t="s">
        <v>200</v>
      </c>
      <c r="N3212" t="s">
        <v>1203</v>
      </c>
      <c r="O3212" t="s">
        <v>202</v>
      </c>
      <c r="P3212" t="s">
        <v>3472</v>
      </c>
    </row>
    <row r="3213" spans="1:16" x14ac:dyDescent="0.25">
      <c r="A3213">
        <v>4905</v>
      </c>
      <c r="B3213" t="s">
        <v>399</v>
      </c>
      <c r="E3213" t="s">
        <v>3473</v>
      </c>
      <c r="F3213" t="s">
        <v>347</v>
      </c>
      <c r="G3213" t="s">
        <v>3297</v>
      </c>
      <c r="H3213" t="s">
        <v>3342</v>
      </c>
      <c r="I3213" t="s">
        <v>3400</v>
      </c>
      <c r="J3213">
        <v>1971</v>
      </c>
      <c r="K3213">
        <v>664</v>
      </c>
      <c r="L3213">
        <v>39</v>
      </c>
      <c r="M3213" t="s">
        <v>200</v>
      </c>
      <c r="N3213" t="s">
        <v>1203</v>
      </c>
      <c r="O3213" t="s">
        <v>202</v>
      </c>
      <c r="P3213" t="s">
        <v>3474</v>
      </c>
    </row>
    <row r="3214" spans="1:16" x14ac:dyDescent="0.25">
      <c r="A3214">
        <v>4906</v>
      </c>
      <c r="B3214" t="s">
        <v>399</v>
      </c>
      <c r="E3214" t="s">
        <v>3475</v>
      </c>
      <c r="F3214" t="s">
        <v>347</v>
      </c>
      <c r="G3214" t="s">
        <v>3297</v>
      </c>
      <c r="H3214" t="s">
        <v>3342</v>
      </c>
      <c r="I3214" t="s">
        <v>3400</v>
      </c>
      <c r="J3214">
        <v>1971</v>
      </c>
      <c r="K3214">
        <v>966</v>
      </c>
      <c r="L3214">
        <v>39</v>
      </c>
      <c r="M3214" t="s">
        <v>200</v>
      </c>
      <c r="N3214" t="s">
        <v>1203</v>
      </c>
      <c r="O3214" t="s">
        <v>202</v>
      </c>
      <c r="P3214" t="s">
        <v>3476</v>
      </c>
    </row>
    <row r="3215" spans="1:16" x14ac:dyDescent="0.25">
      <c r="A3215">
        <v>4907</v>
      </c>
      <c r="B3215" t="s">
        <v>399</v>
      </c>
      <c r="E3215" t="s">
        <v>3477</v>
      </c>
      <c r="F3215" t="s">
        <v>347</v>
      </c>
      <c r="G3215" t="s">
        <v>3297</v>
      </c>
      <c r="H3215" t="s">
        <v>3342</v>
      </c>
      <c r="I3215" t="s">
        <v>3400</v>
      </c>
      <c r="J3215">
        <v>1972</v>
      </c>
      <c r="K3215">
        <v>2027</v>
      </c>
      <c r="L3215">
        <v>39</v>
      </c>
      <c r="M3215" t="s">
        <v>200</v>
      </c>
      <c r="N3215" t="s">
        <v>1203</v>
      </c>
      <c r="O3215" t="s">
        <v>202</v>
      </c>
      <c r="P3215" t="s">
        <v>3478</v>
      </c>
    </row>
    <row r="3216" spans="1:16" x14ac:dyDescent="0.25">
      <c r="A3216">
        <v>4908</v>
      </c>
      <c r="B3216" t="s">
        <v>399</v>
      </c>
      <c r="E3216" t="s">
        <v>3479</v>
      </c>
      <c r="F3216" t="s">
        <v>347</v>
      </c>
      <c r="G3216" t="s">
        <v>3297</v>
      </c>
      <c r="H3216" t="s">
        <v>3342</v>
      </c>
      <c r="I3216" t="s">
        <v>3400</v>
      </c>
      <c r="J3216">
        <v>1970</v>
      </c>
      <c r="K3216">
        <v>4131</v>
      </c>
      <c r="L3216">
        <v>39</v>
      </c>
      <c r="M3216" t="s">
        <v>200</v>
      </c>
      <c r="N3216" t="s">
        <v>1203</v>
      </c>
      <c r="O3216" t="s">
        <v>202</v>
      </c>
      <c r="P3216" t="s">
        <v>3480</v>
      </c>
    </row>
    <row r="3217" spans="1:16" x14ac:dyDescent="0.25">
      <c r="A3217">
        <v>4909</v>
      </c>
      <c r="B3217" t="s">
        <v>399</v>
      </c>
      <c r="E3217" t="s">
        <v>3481</v>
      </c>
      <c r="F3217" t="s">
        <v>347</v>
      </c>
      <c r="G3217" t="s">
        <v>3297</v>
      </c>
      <c r="H3217" t="s">
        <v>3342</v>
      </c>
      <c r="I3217" t="s">
        <v>3400</v>
      </c>
      <c r="J3217">
        <v>1970</v>
      </c>
      <c r="K3217">
        <v>5424</v>
      </c>
      <c r="L3217">
        <v>39</v>
      </c>
      <c r="M3217" t="s">
        <v>200</v>
      </c>
      <c r="N3217" t="s">
        <v>1203</v>
      </c>
      <c r="O3217" t="s">
        <v>202</v>
      </c>
      <c r="P3217" t="s">
        <v>3482</v>
      </c>
    </row>
    <row r="3218" spans="1:16" x14ac:dyDescent="0.25">
      <c r="A3218">
        <v>4910</v>
      </c>
      <c r="B3218" t="s">
        <v>399</v>
      </c>
      <c r="E3218" t="s">
        <v>3483</v>
      </c>
      <c r="F3218" t="s">
        <v>347</v>
      </c>
      <c r="G3218" t="s">
        <v>3297</v>
      </c>
      <c r="H3218" t="s">
        <v>3342</v>
      </c>
      <c r="I3218" t="s">
        <v>3400</v>
      </c>
      <c r="J3218">
        <v>1970</v>
      </c>
      <c r="K3218">
        <v>620</v>
      </c>
      <c r="L3218">
        <v>39</v>
      </c>
      <c r="M3218" t="s">
        <v>200</v>
      </c>
      <c r="N3218" t="s">
        <v>1203</v>
      </c>
      <c r="O3218" t="s">
        <v>202</v>
      </c>
      <c r="P3218" t="s">
        <v>3484</v>
      </c>
    </row>
    <row r="3219" spans="1:16" x14ac:dyDescent="0.25">
      <c r="A3219">
        <v>4911</v>
      </c>
      <c r="B3219" t="s">
        <v>399</v>
      </c>
      <c r="E3219" t="s">
        <v>3485</v>
      </c>
      <c r="F3219" t="s">
        <v>347</v>
      </c>
      <c r="G3219" t="s">
        <v>3297</v>
      </c>
      <c r="H3219" t="s">
        <v>3342</v>
      </c>
      <c r="I3219" t="s">
        <v>3400</v>
      </c>
      <c r="J3219">
        <v>1970</v>
      </c>
      <c r="K3219">
        <v>3859</v>
      </c>
      <c r="L3219">
        <v>39</v>
      </c>
      <c r="M3219" t="s">
        <v>200</v>
      </c>
      <c r="N3219" t="s">
        <v>1203</v>
      </c>
      <c r="O3219" t="s">
        <v>202</v>
      </c>
      <c r="P3219" t="s">
        <v>3486</v>
      </c>
    </row>
    <row r="3220" spans="1:16" x14ac:dyDescent="0.25">
      <c r="A3220">
        <v>4912</v>
      </c>
      <c r="B3220" t="s">
        <v>399</v>
      </c>
      <c r="E3220" t="s">
        <v>3487</v>
      </c>
      <c r="F3220" t="s">
        <v>347</v>
      </c>
      <c r="G3220" t="s">
        <v>3297</v>
      </c>
      <c r="H3220" t="s">
        <v>3342</v>
      </c>
      <c r="I3220" t="s">
        <v>3400</v>
      </c>
      <c r="J3220">
        <v>1970</v>
      </c>
      <c r="K3220">
        <v>619</v>
      </c>
      <c r="L3220">
        <v>39</v>
      </c>
      <c r="M3220" t="s">
        <v>200</v>
      </c>
      <c r="N3220" t="s">
        <v>1203</v>
      </c>
      <c r="O3220" t="s">
        <v>202</v>
      </c>
      <c r="P3220" t="s">
        <v>3488</v>
      </c>
    </row>
    <row r="3221" spans="1:16" x14ac:dyDescent="0.25">
      <c r="A3221">
        <v>4913</v>
      </c>
      <c r="B3221" t="s">
        <v>399</v>
      </c>
      <c r="E3221" t="s">
        <v>3489</v>
      </c>
      <c r="F3221" t="s">
        <v>347</v>
      </c>
      <c r="G3221" t="s">
        <v>3297</v>
      </c>
      <c r="H3221" t="s">
        <v>3342</v>
      </c>
      <c r="I3221" t="s">
        <v>3400</v>
      </c>
      <c r="J3221">
        <v>1970</v>
      </c>
      <c r="K3221">
        <v>4639</v>
      </c>
      <c r="L3221">
        <v>39</v>
      </c>
      <c r="M3221" t="s">
        <v>200</v>
      </c>
      <c r="N3221" t="s">
        <v>1203</v>
      </c>
      <c r="O3221" t="s">
        <v>202</v>
      </c>
      <c r="P3221" t="s">
        <v>2486</v>
      </c>
    </row>
    <row r="3222" spans="1:16" x14ac:dyDescent="0.25">
      <c r="A3222">
        <v>4914</v>
      </c>
      <c r="B3222" t="s">
        <v>399</v>
      </c>
      <c r="E3222" t="s">
        <v>3483</v>
      </c>
      <c r="F3222" t="s">
        <v>347</v>
      </c>
      <c r="G3222" t="s">
        <v>3297</v>
      </c>
      <c r="H3222" t="s">
        <v>3342</v>
      </c>
      <c r="I3222" t="s">
        <v>3400</v>
      </c>
      <c r="J3222">
        <v>1970</v>
      </c>
      <c r="K3222">
        <v>620</v>
      </c>
      <c r="L3222">
        <v>39</v>
      </c>
      <c r="M3222" t="s">
        <v>200</v>
      </c>
      <c r="N3222" t="s">
        <v>1203</v>
      </c>
      <c r="O3222" t="s">
        <v>202</v>
      </c>
      <c r="P3222" t="s">
        <v>3490</v>
      </c>
    </row>
    <row r="3223" spans="1:16" x14ac:dyDescent="0.25">
      <c r="A3223">
        <v>4915</v>
      </c>
      <c r="B3223" t="s">
        <v>399</v>
      </c>
      <c r="E3223" t="s">
        <v>3491</v>
      </c>
      <c r="F3223" t="s">
        <v>347</v>
      </c>
      <c r="G3223" t="s">
        <v>3297</v>
      </c>
      <c r="H3223" t="s">
        <v>3332</v>
      </c>
      <c r="I3223" t="s">
        <v>3492</v>
      </c>
      <c r="J3223">
        <v>1970</v>
      </c>
      <c r="K3223">
        <v>2529</v>
      </c>
      <c r="L3223">
        <v>39</v>
      </c>
      <c r="M3223" t="s">
        <v>200</v>
      </c>
      <c r="N3223" t="s">
        <v>1203</v>
      </c>
      <c r="O3223" t="s">
        <v>202</v>
      </c>
      <c r="P3223" t="s">
        <v>3493</v>
      </c>
    </row>
    <row r="3224" spans="1:16" x14ac:dyDescent="0.25">
      <c r="A3224">
        <v>4916</v>
      </c>
      <c r="B3224" t="s">
        <v>399</v>
      </c>
      <c r="E3224" t="s">
        <v>3494</v>
      </c>
      <c r="F3224" t="s">
        <v>347</v>
      </c>
      <c r="G3224" t="s">
        <v>3297</v>
      </c>
      <c r="H3224" t="s">
        <v>3342</v>
      </c>
      <c r="I3224" t="s">
        <v>3400</v>
      </c>
      <c r="J3224">
        <v>1970</v>
      </c>
      <c r="K3224">
        <v>2789</v>
      </c>
      <c r="L3224">
        <v>39</v>
      </c>
      <c r="M3224" t="s">
        <v>200</v>
      </c>
      <c r="N3224" t="s">
        <v>1203</v>
      </c>
      <c r="O3224" t="s">
        <v>202</v>
      </c>
      <c r="P3224" t="s">
        <v>3495</v>
      </c>
    </row>
    <row r="3225" spans="1:16" x14ac:dyDescent="0.25">
      <c r="A3225">
        <v>4917</v>
      </c>
      <c r="B3225" t="s">
        <v>399</v>
      </c>
      <c r="E3225" t="s">
        <v>3496</v>
      </c>
      <c r="F3225" t="s">
        <v>347</v>
      </c>
      <c r="G3225" t="s">
        <v>3297</v>
      </c>
      <c r="H3225" t="s">
        <v>3342</v>
      </c>
      <c r="I3225" t="s">
        <v>3400</v>
      </c>
      <c r="J3225">
        <v>1970</v>
      </c>
      <c r="K3225">
        <v>708</v>
      </c>
      <c r="L3225">
        <v>39</v>
      </c>
      <c r="M3225" t="s">
        <v>200</v>
      </c>
      <c r="N3225" t="s">
        <v>1203</v>
      </c>
      <c r="O3225" t="s">
        <v>202</v>
      </c>
      <c r="P3225" t="s">
        <v>3497</v>
      </c>
    </row>
    <row r="3226" spans="1:16" x14ac:dyDescent="0.25">
      <c r="A3226">
        <v>4918</v>
      </c>
      <c r="B3226" t="s">
        <v>399</v>
      </c>
      <c r="E3226" t="s">
        <v>3498</v>
      </c>
      <c r="F3226" t="s">
        <v>347</v>
      </c>
      <c r="G3226" t="s">
        <v>3297</v>
      </c>
      <c r="H3226" t="s">
        <v>3342</v>
      </c>
      <c r="I3226" t="s">
        <v>3400</v>
      </c>
      <c r="J3226">
        <v>1970</v>
      </c>
      <c r="K3226">
        <v>469</v>
      </c>
      <c r="L3226">
        <v>39</v>
      </c>
      <c r="M3226" t="s">
        <v>200</v>
      </c>
      <c r="N3226" t="s">
        <v>1203</v>
      </c>
      <c r="O3226" t="s">
        <v>202</v>
      </c>
      <c r="P3226" t="s">
        <v>3499</v>
      </c>
    </row>
    <row r="3227" spans="1:16" x14ac:dyDescent="0.25">
      <c r="A3227">
        <v>4919</v>
      </c>
      <c r="B3227" t="s">
        <v>399</v>
      </c>
      <c r="E3227" t="s">
        <v>3500</v>
      </c>
      <c r="F3227" t="s">
        <v>347</v>
      </c>
      <c r="G3227" t="s">
        <v>3297</v>
      </c>
      <c r="H3227" t="s">
        <v>3342</v>
      </c>
      <c r="I3227" t="s">
        <v>3400</v>
      </c>
      <c r="J3227">
        <v>1970</v>
      </c>
      <c r="K3227">
        <v>845</v>
      </c>
      <c r="L3227">
        <v>39</v>
      </c>
      <c r="M3227" t="s">
        <v>200</v>
      </c>
      <c r="N3227" t="s">
        <v>1203</v>
      </c>
      <c r="O3227" t="s">
        <v>202</v>
      </c>
      <c r="P3227" t="s">
        <v>3453</v>
      </c>
    </row>
    <row r="3228" spans="1:16" x14ac:dyDescent="0.25">
      <c r="A3228">
        <v>4920</v>
      </c>
      <c r="B3228" t="s">
        <v>399</v>
      </c>
      <c r="E3228" t="s">
        <v>3501</v>
      </c>
      <c r="F3228" t="s">
        <v>347</v>
      </c>
      <c r="G3228" t="s">
        <v>3297</v>
      </c>
      <c r="H3228" t="s">
        <v>3342</v>
      </c>
      <c r="I3228" t="s">
        <v>3400</v>
      </c>
      <c r="J3228">
        <v>1970</v>
      </c>
      <c r="K3228">
        <v>2552</v>
      </c>
      <c r="L3228">
        <v>39</v>
      </c>
      <c r="M3228" t="s">
        <v>200</v>
      </c>
      <c r="N3228" t="s">
        <v>1203</v>
      </c>
      <c r="O3228" t="s">
        <v>202</v>
      </c>
      <c r="P3228" t="s">
        <v>2933</v>
      </c>
    </row>
    <row r="3229" spans="1:16" x14ac:dyDescent="0.25">
      <c r="A3229">
        <v>4921</v>
      </c>
      <c r="B3229" t="s">
        <v>399</v>
      </c>
      <c r="E3229" t="s">
        <v>3502</v>
      </c>
      <c r="F3229" t="s">
        <v>347</v>
      </c>
      <c r="G3229" t="s">
        <v>3297</v>
      </c>
      <c r="H3229" t="s">
        <v>3342</v>
      </c>
      <c r="I3229" t="s">
        <v>3400</v>
      </c>
      <c r="J3229">
        <v>1970</v>
      </c>
      <c r="K3229">
        <v>2747</v>
      </c>
      <c r="L3229">
        <v>39</v>
      </c>
      <c r="M3229" t="s">
        <v>200</v>
      </c>
      <c r="N3229" t="s">
        <v>1203</v>
      </c>
      <c r="O3229" t="s">
        <v>202</v>
      </c>
      <c r="P3229" t="s">
        <v>3503</v>
      </c>
    </row>
    <row r="3230" spans="1:16" x14ac:dyDescent="0.25">
      <c r="A3230">
        <v>4922</v>
      </c>
      <c r="B3230" t="s">
        <v>399</v>
      </c>
      <c r="E3230" t="s">
        <v>3504</v>
      </c>
      <c r="F3230" t="s">
        <v>347</v>
      </c>
      <c r="G3230" t="s">
        <v>3297</v>
      </c>
      <c r="H3230" t="s">
        <v>3342</v>
      </c>
      <c r="I3230" t="s">
        <v>3400</v>
      </c>
      <c r="J3230">
        <v>1970</v>
      </c>
      <c r="K3230">
        <v>2669</v>
      </c>
      <c r="L3230">
        <v>39</v>
      </c>
      <c r="M3230" t="s">
        <v>200</v>
      </c>
      <c r="N3230" t="s">
        <v>1203</v>
      </c>
      <c r="O3230" t="s">
        <v>202</v>
      </c>
      <c r="P3230" t="s">
        <v>3505</v>
      </c>
    </row>
    <row r="3231" spans="1:16" x14ac:dyDescent="0.25">
      <c r="A3231">
        <v>4923</v>
      </c>
      <c r="B3231" t="s">
        <v>399</v>
      </c>
      <c r="E3231" t="s">
        <v>3506</v>
      </c>
      <c r="F3231" t="s">
        <v>347</v>
      </c>
      <c r="G3231" t="s">
        <v>3297</v>
      </c>
      <c r="H3231" t="s">
        <v>3342</v>
      </c>
      <c r="I3231" t="s">
        <v>3400</v>
      </c>
      <c r="J3231">
        <v>1970</v>
      </c>
      <c r="K3231">
        <v>15112</v>
      </c>
      <c r="L3231">
        <v>39</v>
      </c>
      <c r="M3231" t="s">
        <v>200</v>
      </c>
      <c r="N3231" t="s">
        <v>1203</v>
      </c>
      <c r="O3231" t="s">
        <v>202</v>
      </c>
      <c r="P3231" t="s">
        <v>3507</v>
      </c>
    </row>
    <row r="3232" spans="1:16" x14ac:dyDescent="0.25">
      <c r="A3232">
        <v>4924</v>
      </c>
      <c r="B3232" t="s">
        <v>399</v>
      </c>
      <c r="E3232" t="s">
        <v>3508</v>
      </c>
      <c r="F3232" t="s">
        <v>347</v>
      </c>
      <c r="G3232" t="s">
        <v>3297</v>
      </c>
      <c r="H3232" t="s">
        <v>3342</v>
      </c>
      <c r="I3232" t="s">
        <v>3400</v>
      </c>
      <c r="J3232">
        <v>1970</v>
      </c>
      <c r="K3232">
        <v>15858</v>
      </c>
      <c r="L3232">
        <v>39</v>
      </c>
      <c r="M3232" t="s">
        <v>200</v>
      </c>
      <c r="N3232" t="s">
        <v>1203</v>
      </c>
      <c r="O3232" t="s">
        <v>202</v>
      </c>
      <c r="P3232" t="s">
        <v>3509</v>
      </c>
    </row>
    <row r="3233" spans="1:16" x14ac:dyDescent="0.25">
      <c r="A3233">
        <v>4925</v>
      </c>
      <c r="B3233" t="s">
        <v>399</v>
      </c>
      <c r="E3233" t="s">
        <v>3510</v>
      </c>
      <c r="F3233" t="s">
        <v>347</v>
      </c>
      <c r="G3233" t="s">
        <v>3297</v>
      </c>
      <c r="H3233" t="s">
        <v>3342</v>
      </c>
      <c r="I3233" t="s">
        <v>3400</v>
      </c>
      <c r="J3233">
        <v>1970</v>
      </c>
      <c r="K3233">
        <v>776</v>
      </c>
      <c r="L3233">
        <v>39</v>
      </c>
      <c r="M3233" t="s">
        <v>200</v>
      </c>
      <c r="N3233" t="s">
        <v>1203</v>
      </c>
      <c r="O3233" t="s">
        <v>202</v>
      </c>
      <c r="P3233" t="s">
        <v>3511</v>
      </c>
    </row>
    <row r="3234" spans="1:16" x14ac:dyDescent="0.25">
      <c r="A3234">
        <v>4926</v>
      </c>
      <c r="B3234" t="s">
        <v>399</v>
      </c>
      <c r="E3234" t="s">
        <v>3512</v>
      </c>
      <c r="F3234" t="s">
        <v>347</v>
      </c>
      <c r="G3234" t="s">
        <v>3297</v>
      </c>
      <c r="H3234" t="s">
        <v>3342</v>
      </c>
      <c r="I3234" t="s">
        <v>3400</v>
      </c>
      <c r="J3234">
        <v>1970</v>
      </c>
      <c r="K3234">
        <v>16914</v>
      </c>
      <c r="L3234">
        <v>39</v>
      </c>
      <c r="M3234" t="s">
        <v>200</v>
      </c>
      <c r="N3234" t="s">
        <v>1203</v>
      </c>
      <c r="O3234" t="s">
        <v>202</v>
      </c>
      <c r="P3234" t="s">
        <v>3464</v>
      </c>
    </row>
    <row r="3235" spans="1:16" x14ac:dyDescent="0.25">
      <c r="A3235">
        <v>4927</v>
      </c>
      <c r="B3235" t="s">
        <v>399</v>
      </c>
      <c r="E3235" t="s">
        <v>3513</v>
      </c>
      <c r="F3235" t="s">
        <v>347</v>
      </c>
      <c r="G3235" t="s">
        <v>3297</v>
      </c>
      <c r="H3235" t="s">
        <v>3342</v>
      </c>
      <c r="I3235" t="s">
        <v>3400</v>
      </c>
      <c r="J3235">
        <v>1970</v>
      </c>
      <c r="K3235">
        <v>3649</v>
      </c>
      <c r="L3235">
        <v>39</v>
      </c>
      <c r="M3235" t="s">
        <v>200</v>
      </c>
      <c r="N3235" t="s">
        <v>1203</v>
      </c>
      <c r="O3235" t="s">
        <v>202</v>
      </c>
      <c r="P3235" t="s">
        <v>3461</v>
      </c>
    </row>
    <row r="3236" spans="1:16" x14ac:dyDescent="0.25">
      <c r="A3236">
        <v>4928</v>
      </c>
      <c r="B3236" t="s">
        <v>399</v>
      </c>
      <c r="E3236" t="s">
        <v>3514</v>
      </c>
      <c r="F3236" t="s">
        <v>347</v>
      </c>
      <c r="G3236" t="s">
        <v>3297</v>
      </c>
      <c r="H3236" t="s">
        <v>3342</v>
      </c>
      <c r="I3236" t="s">
        <v>3400</v>
      </c>
      <c r="J3236">
        <v>1970</v>
      </c>
      <c r="K3236">
        <v>548</v>
      </c>
      <c r="L3236">
        <v>39</v>
      </c>
      <c r="M3236" t="s">
        <v>200</v>
      </c>
      <c r="N3236" t="s">
        <v>1203</v>
      </c>
      <c r="O3236" t="s">
        <v>202</v>
      </c>
      <c r="P3236" t="s">
        <v>2480</v>
      </c>
    </row>
    <row r="3237" spans="1:16" x14ac:dyDescent="0.25">
      <c r="A3237">
        <v>4929</v>
      </c>
      <c r="B3237" t="s">
        <v>399</v>
      </c>
      <c r="E3237" t="s">
        <v>3515</v>
      </c>
      <c r="F3237" t="s">
        <v>347</v>
      </c>
      <c r="G3237" t="s">
        <v>3297</v>
      </c>
      <c r="H3237" t="s">
        <v>3342</v>
      </c>
      <c r="I3237" t="s">
        <v>3400</v>
      </c>
      <c r="J3237">
        <v>1970</v>
      </c>
      <c r="K3237">
        <v>3717</v>
      </c>
      <c r="L3237">
        <v>39</v>
      </c>
      <c r="M3237" t="s">
        <v>200</v>
      </c>
      <c r="N3237" t="s">
        <v>1203</v>
      </c>
      <c r="O3237" t="s">
        <v>202</v>
      </c>
      <c r="P3237" t="s">
        <v>3516</v>
      </c>
    </row>
    <row r="3238" spans="1:16" x14ac:dyDescent="0.25">
      <c r="A3238">
        <v>4930</v>
      </c>
      <c r="B3238" t="s">
        <v>399</v>
      </c>
      <c r="E3238" t="s">
        <v>3517</v>
      </c>
      <c r="F3238" t="s">
        <v>347</v>
      </c>
      <c r="G3238" t="s">
        <v>3297</v>
      </c>
      <c r="H3238" t="s">
        <v>3342</v>
      </c>
      <c r="I3238" t="s">
        <v>3400</v>
      </c>
      <c r="J3238">
        <v>1970</v>
      </c>
      <c r="K3238">
        <v>431</v>
      </c>
      <c r="L3238">
        <v>39</v>
      </c>
      <c r="M3238" t="s">
        <v>200</v>
      </c>
      <c r="N3238" t="s">
        <v>1203</v>
      </c>
      <c r="O3238" t="s">
        <v>202</v>
      </c>
      <c r="P3238" t="s">
        <v>3518</v>
      </c>
    </row>
    <row r="3239" spans="1:16" x14ac:dyDescent="0.25">
      <c r="A3239">
        <v>4931</v>
      </c>
      <c r="B3239" t="s">
        <v>399</v>
      </c>
      <c r="E3239" t="s">
        <v>3519</v>
      </c>
      <c r="F3239" t="s">
        <v>347</v>
      </c>
      <c r="G3239" t="s">
        <v>3297</v>
      </c>
      <c r="H3239" t="s">
        <v>3342</v>
      </c>
      <c r="I3239" t="s">
        <v>3400</v>
      </c>
      <c r="J3239">
        <v>1970</v>
      </c>
      <c r="K3239">
        <v>799</v>
      </c>
      <c r="L3239">
        <v>39</v>
      </c>
      <c r="M3239" t="s">
        <v>200</v>
      </c>
      <c r="N3239" t="s">
        <v>1203</v>
      </c>
      <c r="O3239" t="s">
        <v>202</v>
      </c>
      <c r="P3239" t="s">
        <v>3520</v>
      </c>
    </row>
    <row r="3240" spans="1:16" x14ac:dyDescent="0.25">
      <c r="A3240">
        <v>4932</v>
      </c>
      <c r="B3240" t="s">
        <v>399</v>
      </c>
      <c r="E3240" t="s">
        <v>3521</v>
      </c>
      <c r="F3240" t="s">
        <v>347</v>
      </c>
      <c r="G3240" t="s">
        <v>3297</v>
      </c>
      <c r="H3240" t="s">
        <v>3342</v>
      </c>
      <c r="I3240" t="s">
        <v>3400</v>
      </c>
      <c r="J3240">
        <v>1970</v>
      </c>
      <c r="K3240">
        <v>2245</v>
      </c>
      <c r="L3240">
        <v>39</v>
      </c>
      <c r="M3240" t="s">
        <v>200</v>
      </c>
      <c r="N3240" t="s">
        <v>1203</v>
      </c>
      <c r="O3240" t="s">
        <v>202</v>
      </c>
      <c r="P3240" t="s">
        <v>3451</v>
      </c>
    </row>
    <row r="3241" spans="1:16" x14ac:dyDescent="0.25">
      <c r="A3241">
        <v>4933</v>
      </c>
      <c r="B3241" t="s">
        <v>399</v>
      </c>
      <c r="E3241" t="s">
        <v>3522</v>
      </c>
      <c r="F3241" t="s">
        <v>347</v>
      </c>
      <c r="G3241" t="s">
        <v>3297</v>
      </c>
      <c r="H3241" t="s">
        <v>3342</v>
      </c>
      <c r="I3241" t="s">
        <v>3400</v>
      </c>
      <c r="J3241">
        <v>1970</v>
      </c>
      <c r="K3241">
        <v>4240</v>
      </c>
      <c r="L3241">
        <v>39</v>
      </c>
      <c r="M3241" t="s">
        <v>200</v>
      </c>
      <c r="N3241" t="s">
        <v>1203</v>
      </c>
      <c r="O3241" t="s">
        <v>202</v>
      </c>
      <c r="P3241" t="s">
        <v>3523</v>
      </c>
    </row>
    <row r="3242" spans="1:16" x14ac:dyDescent="0.25">
      <c r="A3242">
        <v>4934</v>
      </c>
      <c r="B3242" t="s">
        <v>399</v>
      </c>
      <c r="E3242" t="s">
        <v>3524</v>
      </c>
      <c r="F3242" t="s">
        <v>347</v>
      </c>
      <c r="G3242" t="s">
        <v>3297</v>
      </c>
      <c r="H3242" t="s">
        <v>3342</v>
      </c>
      <c r="I3242" t="s">
        <v>3400</v>
      </c>
      <c r="J3242">
        <v>1970</v>
      </c>
      <c r="K3242">
        <v>9342</v>
      </c>
      <c r="L3242">
        <v>39</v>
      </c>
      <c r="M3242" t="s">
        <v>200</v>
      </c>
      <c r="N3242" t="s">
        <v>1203</v>
      </c>
      <c r="O3242" t="s">
        <v>202</v>
      </c>
      <c r="P3242" t="s">
        <v>3525</v>
      </c>
    </row>
    <row r="3243" spans="1:16" x14ac:dyDescent="0.25">
      <c r="A3243">
        <v>4935</v>
      </c>
      <c r="B3243" t="s">
        <v>399</v>
      </c>
      <c r="E3243" t="s">
        <v>3526</v>
      </c>
      <c r="F3243" t="s">
        <v>347</v>
      </c>
      <c r="G3243" t="s">
        <v>3297</v>
      </c>
      <c r="H3243" t="s">
        <v>3342</v>
      </c>
      <c r="I3243" t="s">
        <v>3400</v>
      </c>
      <c r="J3243">
        <v>1970</v>
      </c>
      <c r="K3243">
        <v>621</v>
      </c>
      <c r="L3243">
        <v>39</v>
      </c>
      <c r="M3243" t="s">
        <v>200</v>
      </c>
      <c r="N3243" t="s">
        <v>1203</v>
      </c>
      <c r="O3243" t="s">
        <v>202</v>
      </c>
      <c r="P3243" t="s">
        <v>3527</v>
      </c>
    </row>
    <row r="3244" spans="1:16" x14ac:dyDescent="0.25">
      <c r="A3244">
        <v>4936</v>
      </c>
      <c r="B3244" t="s">
        <v>399</v>
      </c>
      <c r="E3244" t="s">
        <v>3528</v>
      </c>
      <c r="F3244" t="s">
        <v>347</v>
      </c>
      <c r="G3244" t="s">
        <v>3297</v>
      </c>
      <c r="H3244" t="s">
        <v>3342</v>
      </c>
      <c r="I3244" t="s">
        <v>3529</v>
      </c>
      <c r="J3244">
        <v>1970</v>
      </c>
      <c r="K3244">
        <v>1495</v>
      </c>
      <c r="L3244">
        <v>39</v>
      </c>
      <c r="M3244" t="s">
        <v>200</v>
      </c>
      <c r="N3244" t="s">
        <v>1203</v>
      </c>
      <c r="O3244" t="s">
        <v>202</v>
      </c>
      <c r="P3244" t="s">
        <v>3530</v>
      </c>
    </row>
    <row r="3245" spans="1:16" x14ac:dyDescent="0.25">
      <c r="A3245">
        <v>4937</v>
      </c>
      <c r="B3245" t="s">
        <v>399</v>
      </c>
      <c r="E3245" t="s">
        <v>3531</v>
      </c>
      <c r="F3245" t="s">
        <v>347</v>
      </c>
      <c r="G3245" t="s">
        <v>3297</v>
      </c>
      <c r="H3245" t="s">
        <v>3342</v>
      </c>
      <c r="I3245" t="s">
        <v>3529</v>
      </c>
      <c r="J3245">
        <v>1970</v>
      </c>
      <c r="K3245">
        <v>7961</v>
      </c>
      <c r="L3245">
        <v>39</v>
      </c>
      <c r="M3245" t="s">
        <v>200</v>
      </c>
      <c r="N3245" t="s">
        <v>1203</v>
      </c>
      <c r="O3245" t="s">
        <v>202</v>
      </c>
      <c r="P3245" t="s">
        <v>3532</v>
      </c>
    </row>
    <row r="3246" spans="1:16" x14ac:dyDescent="0.25">
      <c r="A3246">
        <v>4938</v>
      </c>
      <c r="B3246" t="s">
        <v>399</v>
      </c>
      <c r="E3246" t="s">
        <v>3533</v>
      </c>
      <c r="F3246" t="s">
        <v>347</v>
      </c>
      <c r="G3246" t="s">
        <v>3297</v>
      </c>
      <c r="H3246" t="s">
        <v>3342</v>
      </c>
      <c r="I3246" t="s">
        <v>3529</v>
      </c>
      <c r="J3246">
        <v>1970</v>
      </c>
      <c r="K3246">
        <v>8029</v>
      </c>
      <c r="L3246">
        <v>39</v>
      </c>
      <c r="M3246" t="s">
        <v>200</v>
      </c>
      <c r="N3246" t="s">
        <v>1203</v>
      </c>
      <c r="O3246" t="s">
        <v>202</v>
      </c>
      <c r="P3246" t="s">
        <v>3534</v>
      </c>
    </row>
    <row r="3247" spans="1:16" x14ac:dyDescent="0.25">
      <c r="A3247">
        <v>4939</v>
      </c>
      <c r="B3247" t="s">
        <v>399</v>
      </c>
      <c r="E3247" t="s">
        <v>3535</v>
      </c>
      <c r="F3247" t="s">
        <v>347</v>
      </c>
      <c r="G3247" t="s">
        <v>3297</v>
      </c>
      <c r="H3247" t="s">
        <v>3342</v>
      </c>
      <c r="I3247" t="s">
        <v>3529</v>
      </c>
      <c r="J3247">
        <v>1970</v>
      </c>
      <c r="K3247">
        <v>7258</v>
      </c>
      <c r="L3247">
        <v>39</v>
      </c>
      <c r="M3247" t="s">
        <v>200</v>
      </c>
      <c r="N3247" t="s">
        <v>1203</v>
      </c>
      <c r="O3247" t="s">
        <v>202</v>
      </c>
      <c r="P3247" t="s">
        <v>3536</v>
      </c>
    </row>
    <row r="3248" spans="1:16" x14ac:dyDescent="0.25">
      <c r="A3248">
        <v>4940</v>
      </c>
      <c r="B3248" t="s">
        <v>399</v>
      </c>
      <c r="E3248" t="s">
        <v>3537</v>
      </c>
      <c r="F3248" t="s">
        <v>347</v>
      </c>
      <c r="G3248" t="s">
        <v>3297</v>
      </c>
      <c r="H3248" t="s">
        <v>3342</v>
      </c>
      <c r="I3248" t="s">
        <v>3529</v>
      </c>
      <c r="J3248">
        <v>1970</v>
      </c>
      <c r="K3248">
        <v>6528</v>
      </c>
      <c r="L3248">
        <v>39</v>
      </c>
      <c r="M3248" t="s">
        <v>200</v>
      </c>
      <c r="N3248" t="s">
        <v>1203</v>
      </c>
      <c r="O3248" t="s">
        <v>202</v>
      </c>
      <c r="P3248" t="s">
        <v>3538</v>
      </c>
    </row>
    <row r="3249" spans="1:16" x14ac:dyDescent="0.25">
      <c r="A3249">
        <v>4941</v>
      </c>
      <c r="B3249" t="s">
        <v>399</v>
      </c>
      <c r="E3249" t="s">
        <v>3537</v>
      </c>
      <c r="F3249" t="s">
        <v>347</v>
      </c>
      <c r="G3249" t="s">
        <v>3297</v>
      </c>
      <c r="H3249" t="s">
        <v>3342</v>
      </c>
      <c r="I3249" t="s">
        <v>3529</v>
      </c>
      <c r="J3249">
        <v>1970</v>
      </c>
      <c r="K3249">
        <v>6263</v>
      </c>
      <c r="L3249">
        <v>39</v>
      </c>
      <c r="M3249" t="s">
        <v>200</v>
      </c>
      <c r="N3249" t="s">
        <v>1203</v>
      </c>
      <c r="O3249" t="s">
        <v>202</v>
      </c>
      <c r="P3249" t="s">
        <v>3539</v>
      </c>
    </row>
    <row r="3250" spans="1:16" x14ac:dyDescent="0.25">
      <c r="A3250">
        <v>4942</v>
      </c>
      <c r="B3250" t="s">
        <v>399</v>
      </c>
      <c r="E3250" t="s">
        <v>3537</v>
      </c>
      <c r="F3250" t="s">
        <v>347</v>
      </c>
      <c r="G3250" t="s">
        <v>3297</v>
      </c>
      <c r="H3250" t="s">
        <v>3342</v>
      </c>
      <c r="I3250" t="s">
        <v>3529</v>
      </c>
      <c r="J3250">
        <v>1970</v>
      </c>
      <c r="K3250">
        <v>11654</v>
      </c>
      <c r="L3250">
        <v>39</v>
      </c>
      <c r="M3250" t="s">
        <v>200</v>
      </c>
      <c r="N3250" t="s">
        <v>1203</v>
      </c>
      <c r="O3250" t="s">
        <v>202</v>
      </c>
      <c r="P3250" t="s">
        <v>3540</v>
      </c>
    </row>
    <row r="3251" spans="1:16" x14ac:dyDescent="0.25">
      <c r="A3251">
        <v>4943</v>
      </c>
      <c r="B3251" t="s">
        <v>399</v>
      </c>
      <c r="E3251" t="s">
        <v>3537</v>
      </c>
      <c r="F3251" t="s">
        <v>347</v>
      </c>
      <c r="G3251" t="s">
        <v>3297</v>
      </c>
      <c r="H3251" t="s">
        <v>3342</v>
      </c>
      <c r="I3251" t="s">
        <v>3529</v>
      </c>
      <c r="J3251">
        <v>1970</v>
      </c>
      <c r="K3251">
        <v>843</v>
      </c>
      <c r="L3251">
        <v>39</v>
      </c>
      <c r="M3251" t="s">
        <v>200</v>
      </c>
      <c r="N3251" t="s">
        <v>1203</v>
      </c>
      <c r="O3251" t="s">
        <v>202</v>
      </c>
      <c r="P3251" t="s">
        <v>2473</v>
      </c>
    </row>
    <row r="3252" spans="1:16" x14ac:dyDescent="0.25">
      <c r="A3252">
        <v>4944</v>
      </c>
      <c r="B3252" t="s">
        <v>399</v>
      </c>
      <c r="E3252" t="s">
        <v>3537</v>
      </c>
      <c r="F3252" t="s">
        <v>347</v>
      </c>
      <c r="G3252" t="s">
        <v>3297</v>
      </c>
      <c r="H3252" t="s">
        <v>3342</v>
      </c>
      <c r="I3252" t="s">
        <v>3529</v>
      </c>
      <c r="J3252">
        <v>1970</v>
      </c>
      <c r="K3252">
        <v>3525</v>
      </c>
      <c r="L3252">
        <v>39</v>
      </c>
      <c r="M3252" t="s">
        <v>200</v>
      </c>
      <c r="N3252" t="s">
        <v>1203</v>
      </c>
      <c r="O3252" t="s">
        <v>202</v>
      </c>
      <c r="P3252" t="s">
        <v>3541</v>
      </c>
    </row>
    <row r="3253" spans="1:16" x14ac:dyDescent="0.25">
      <c r="A3253">
        <v>4945</v>
      </c>
      <c r="B3253" t="s">
        <v>425</v>
      </c>
      <c r="E3253" t="s">
        <v>3542</v>
      </c>
      <c r="F3253" t="s">
        <v>347</v>
      </c>
      <c r="G3253" t="s">
        <v>3297</v>
      </c>
      <c r="H3253" t="s">
        <v>3325</v>
      </c>
      <c r="I3253" t="s">
        <v>3543</v>
      </c>
      <c r="J3253">
        <v>1964</v>
      </c>
      <c r="K3253">
        <v>17753</v>
      </c>
      <c r="L3253">
        <v>39</v>
      </c>
      <c r="M3253" t="s">
        <v>200</v>
      </c>
      <c r="N3253" t="s">
        <v>376</v>
      </c>
      <c r="O3253" t="s">
        <v>202</v>
      </c>
      <c r="P3253" t="s">
        <v>468</v>
      </c>
    </row>
    <row r="3254" spans="1:16" x14ac:dyDescent="0.25">
      <c r="A3254">
        <v>4946</v>
      </c>
      <c r="B3254" t="s">
        <v>360</v>
      </c>
      <c r="E3254" t="s">
        <v>3544</v>
      </c>
      <c r="F3254" t="s">
        <v>347</v>
      </c>
      <c r="G3254" t="s">
        <v>3297</v>
      </c>
      <c r="H3254" t="s">
        <v>198</v>
      </c>
      <c r="I3254" t="s">
        <v>3298</v>
      </c>
      <c r="J3254">
        <v>1964</v>
      </c>
      <c r="K3254">
        <v>2</v>
      </c>
      <c r="L3254">
        <v>39</v>
      </c>
      <c r="M3254" t="s">
        <v>200</v>
      </c>
      <c r="N3254" t="s">
        <v>383</v>
      </c>
      <c r="O3254" t="s">
        <v>202</v>
      </c>
      <c r="P3254" t="s">
        <v>384</v>
      </c>
    </row>
    <row r="3255" spans="1:16" x14ac:dyDescent="0.25">
      <c r="A3255">
        <v>4947</v>
      </c>
      <c r="B3255" t="s">
        <v>399</v>
      </c>
      <c r="E3255" t="s">
        <v>3545</v>
      </c>
      <c r="F3255" t="s">
        <v>347</v>
      </c>
      <c r="G3255" t="s">
        <v>3297</v>
      </c>
      <c r="H3255" t="s">
        <v>3325</v>
      </c>
      <c r="I3255" t="s">
        <v>3543</v>
      </c>
      <c r="J3255">
        <v>1976</v>
      </c>
      <c r="K3255">
        <v>20366</v>
      </c>
      <c r="L3255">
        <v>39</v>
      </c>
      <c r="M3255" t="s">
        <v>200</v>
      </c>
      <c r="N3255" t="s">
        <v>1203</v>
      </c>
      <c r="O3255" t="s">
        <v>202</v>
      </c>
      <c r="P3255" t="s">
        <v>3546</v>
      </c>
    </row>
    <row r="3256" spans="1:16" x14ac:dyDescent="0.25">
      <c r="A3256">
        <v>4948</v>
      </c>
      <c r="B3256" t="s">
        <v>425</v>
      </c>
      <c r="E3256" t="s">
        <v>3547</v>
      </c>
      <c r="F3256" t="s">
        <v>347</v>
      </c>
      <c r="G3256" t="s">
        <v>3297</v>
      </c>
      <c r="H3256" t="s">
        <v>3325</v>
      </c>
      <c r="I3256" t="s">
        <v>3543</v>
      </c>
      <c r="J3256">
        <v>1977</v>
      </c>
      <c r="K3256">
        <v>3507</v>
      </c>
      <c r="L3256">
        <v>39</v>
      </c>
      <c r="M3256" t="s">
        <v>200</v>
      </c>
      <c r="N3256" t="s">
        <v>376</v>
      </c>
      <c r="O3256" t="s">
        <v>202</v>
      </c>
      <c r="P3256" t="s">
        <v>468</v>
      </c>
    </row>
    <row r="3257" spans="1:16" x14ac:dyDescent="0.25">
      <c r="A3257">
        <v>4949</v>
      </c>
      <c r="B3257" t="s">
        <v>399</v>
      </c>
      <c r="E3257" t="s">
        <v>3548</v>
      </c>
      <c r="F3257" t="s">
        <v>347</v>
      </c>
      <c r="G3257" t="s">
        <v>3297</v>
      </c>
      <c r="H3257" t="s">
        <v>3325</v>
      </c>
      <c r="I3257" t="s">
        <v>3543</v>
      </c>
      <c r="J3257">
        <v>1977</v>
      </c>
      <c r="K3257">
        <v>9185</v>
      </c>
      <c r="L3257">
        <v>39</v>
      </c>
      <c r="M3257" t="s">
        <v>200</v>
      </c>
      <c r="N3257" t="s">
        <v>1203</v>
      </c>
      <c r="O3257" t="s">
        <v>202</v>
      </c>
      <c r="P3257" t="s">
        <v>3549</v>
      </c>
    </row>
    <row r="3258" spans="1:16" x14ac:dyDescent="0.25">
      <c r="A3258">
        <v>4950</v>
      </c>
      <c r="B3258" t="s">
        <v>399</v>
      </c>
      <c r="E3258" t="s">
        <v>3550</v>
      </c>
      <c r="F3258" t="s">
        <v>347</v>
      </c>
      <c r="G3258" t="s">
        <v>3297</v>
      </c>
      <c r="H3258" t="s">
        <v>3325</v>
      </c>
      <c r="I3258" t="s">
        <v>3543</v>
      </c>
      <c r="J3258">
        <v>1977</v>
      </c>
      <c r="K3258">
        <v>20685</v>
      </c>
      <c r="L3258">
        <v>39</v>
      </c>
      <c r="M3258" t="s">
        <v>200</v>
      </c>
      <c r="N3258" t="s">
        <v>1203</v>
      </c>
      <c r="O3258" t="s">
        <v>202</v>
      </c>
      <c r="P3258" t="s">
        <v>3551</v>
      </c>
    </row>
    <row r="3259" spans="1:16" x14ac:dyDescent="0.25">
      <c r="A3259">
        <v>4951</v>
      </c>
      <c r="B3259" t="s">
        <v>425</v>
      </c>
      <c r="E3259" t="s">
        <v>3552</v>
      </c>
      <c r="F3259" t="s">
        <v>347</v>
      </c>
      <c r="G3259" t="s">
        <v>3297</v>
      </c>
      <c r="H3259" t="s">
        <v>3325</v>
      </c>
      <c r="I3259" t="s">
        <v>3543</v>
      </c>
      <c r="J3259">
        <v>1977</v>
      </c>
      <c r="K3259">
        <v>185</v>
      </c>
      <c r="L3259">
        <v>39</v>
      </c>
      <c r="M3259" t="s">
        <v>200</v>
      </c>
      <c r="N3259" t="s">
        <v>668</v>
      </c>
      <c r="O3259" t="s">
        <v>202</v>
      </c>
      <c r="P3259" t="s">
        <v>468</v>
      </c>
    </row>
    <row r="3260" spans="1:16" x14ac:dyDescent="0.25">
      <c r="A3260">
        <v>4952</v>
      </c>
      <c r="B3260" t="s">
        <v>425</v>
      </c>
      <c r="E3260" t="s">
        <v>3553</v>
      </c>
      <c r="F3260" t="s">
        <v>347</v>
      </c>
      <c r="G3260" t="s">
        <v>3297</v>
      </c>
      <c r="H3260" t="s">
        <v>3325</v>
      </c>
      <c r="I3260" t="s">
        <v>3543</v>
      </c>
      <c r="J3260">
        <v>1977</v>
      </c>
      <c r="K3260">
        <v>185</v>
      </c>
      <c r="L3260">
        <v>39</v>
      </c>
      <c r="M3260" t="s">
        <v>200</v>
      </c>
      <c r="N3260" t="s">
        <v>668</v>
      </c>
      <c r="O3260" t="s">
        <v>202</v>
      </c>
      <c r="P3260" t="s">
        <v>468</v>
      </c>
    </row>
    <row r="3261" spans="1:16" x14ac:dyDescent="0.25">
      <c r="A3261">
        <v>4953</v>
      </c>
      <c r="B3261" t="s">
        <v>425</v>
      </c>
      <c r="E3261" t="s">
        <v>3554</v>
      </c>
      <c r="F3261" t="s">
        <v>347</v>
      </c>
      <c r="G3261" t="s">
        <v>3297</v>
      </c>
      <c r="H3261" t="s">
        <v>3325</v>
      </c>
      <c r="I3261" t="s">
        <v>3543</v>
      </c>
      <c r="J3261">
        <v>1977</v>
      </c>
      <c r="K3261">
        <v>185</v>
      </c>
      <c r="L3261">
        <v>39</v>
      </c>
      <c r="M3261" t="s">
        <v>200</v>
      </c>
      <c r="N3261" t="s">
        <v>668</v>
      </c>
      <c r="O3261" t="s">
        <v>202</v>
      </c>
      <c r="P3261" t="s">
        <v>468</v>
      </c>
    </row>
    <row r="3262" spans="1:16" x14ac:dyDescent="0.25">
      <c r="A3262">
        <v>4954</v>
      </c>
      <c r="B3262" t="s">
        <v>425</v>
      </c>
      <c r="E3262" t="s">
        <v>3555</v>
      </c>
      <c r="F3262" t="s">
        <v>347</v>
      </c>
      <c r="G3262" t="s">
        <v>3297</v>
      </c>
      <c r="H3262" t="s">
        <v>3325</v>
      </c>
      <c r="I3262" t="s">
        <v>3543</v>
      </c>
      <c r="J3262">
        <v>1977</v>
      </c>
      <c r="K3262">
        <v>185</v>
      </c>
      <c r="L3262">
        <v>39</v>
      </c>
      <c r="M3262" t="s">
        <v>200</v>
      </c>
      <c r="N3262" t="s">
        <v>668</v>
      </c>
      <c r="O3262" t="s">
        <v>202</v>
      </c>
      <c r="P3262" t="s">
        <v>468</v>
      </c>
    </row>
    <row r="3263" spans="1:16" x14ac:dyDescent="0.25">
      <c r="A3263">
        <v>4955</v>
      </c>
      <c r="B3263" t="s">
        <v>399</v>
      </c>
      <c r="E3263" t="s">
        <v>3556</v>
      </c>
      <c r="F3263" t="s">
        <v>347</v>
      </c>
      <c r="G3263" t="s">
        <v>3297</v>
      </c>
      <c r="H3263" t="s">
        <v>3354</v>
      </c>
      <c r="I3263" t="s">
        <v>3557</v>
      </c>
      <c r="J3263">
        <v>1977</v>
      </c>
      <c r="K3263">
        <v>2148</v>
      </c>
      <c r="L3263">
        <v>39</v>
      </c>
      <c r="M3263" t="s">
        <v>200</v>
      </c>
      <c r="N3263" t="s">
        <v>1203</v>
      </c>
      <c r="O3263" t="s">
        <v>202</v>
      </c>
      <c r="P3263" t="s">
        <v>3558</v>
      </c>
    </row>
    <row r="3264" spans="1:16" x14ac:dyDescent="0.25">
      <c r="A3264">
        <v>4956</v>
      </c>
      <c r="B3264" t="s">
        <v>425</v>
      </c>
      <c r="E3264" t="s">
        <v>3559</v>
      </c>
      <c r="F3264" t="s">
        <v>347</v>
      </c>
      <c r="G3264" t="s">
        <v>3297</v>
      </c>
      <c r="H3264" t="s">
        <v>3354</v>
      </c>
      <c r="I3264" t="s">
        <v>3557</v>
      </c>
      <c r="J3264">
        <v>1977</v>
      </c>
      <c r="K3264">
        <v>336</v>
      </c>
      <c r="L3264">
        <v>39</v>
      </c>
      <c r="M3264" t="s">
        <v>200</v>
      </c>
      <c r="N3264" t="s">
        <v>376</v>
      </c>
      <c r="O3264" t="s">
        <v>202</v>
      </c>
      <c r="P3264" t="s">
        <v>3356</v>
      </c>
    </row>
    <row r="3265" spans="1:16" x14ac:dyDescent="0.25">
      <c r="A3265">
        <v>4957</v>
      </c>
      <c r="B3265" t="s">
        <v>425</v>
      </c>
      <c r="E3265" t="s">
        <v>3560</v>
      </c>
      <c r="F3265" t="s">
        <v>347</v>
      </c>
      <c r="G3265" t="s">
        <v>3297</v>
      </c>
      <c r="H3265" t="s">
        <v>3354</v>
      </c>
      <c r="I3265" t="s">
        <v>3557</v>
      </c>
      <c r="J3265">
        <v>1977</v>
      </c>
      <c r="K3265">
        <v>688</v>
      </c>
      <c r="L3265">
        <v>39</v>
      </c>
      <c r="M3265" t="s">
        <v>200</v>
      </c>
      <c r="N3265" t="s">
        <v>376</v>
      </c>
      <c r="O3265" t="s">
        <v>202</v>
      </c>
      <c r="P3265" t="s">
        <v>3356</v>
      </c>
    </row>
    <row r="3266" spans="1:16" x14ac:dyDescent="0.25">
      <c r="A3266">
        <v>4958</v>
      </c>
      <c r="B3266" t="s">
        <v>425</v>
      </c>
      <c r="E3266" t="s">
        <v>3561</v>
      </c>
      <c r="F3266" t="s">
        <v>347</v>
      </c>
      <c r="G3266" t="s">
        <v>3297</v>
      </c>
      <c r="H3266" t="s">
        <v>3354</v>
      </c>
      <c r="I3266" t="s">
        <v>3557</v>
      </c>
      <c r="J3266">
        <v>1978</v>
      </c>
      <c r="K3266">
        <v>3900</v>
      </c>
      <c r="L3266">
        <v>39</v>
      </c>
      <c r="M3266" t="s">
        <v>200</v>
      </c>
      <c r="N3266" t="s">
        <v>376</v>
      </c>
      <c r="O3266" t="s">
        <v>202</v>
      </c>
      <c r="P3266" t="s">
        <v>3356</v>
      </c>
    </row>
    <row r="3267" spans="1:16" x14ac:dyDescent="0.25">
      <c r="A3267">
        <v>4959</v>
      </c>
      <c r="B3267" t="s">
        <v>425</v>
      </c>
      <c r="E3267" t="s">
        <v>3562</v>
      </c>
      <c r="F3267" t="s">
        <v>347</v>
      </c>
      <c r="G3267" t="s">
        <v>3297</v>
      </c>
      <c r="H3267" t="s">
        <v>3354</v>
      </c>
      <c r="I3267" t="s">
        <v>3557</v>
      </c>
      <c r="J3267">
        <v>1978</v>
      </c>
      <c r="K3267">
        <v>9584</v>
      </c>
      <c r="L3267">
        <v>39</v>
      </c>
      <c r="M3267" t="s">
        <v>200</v>
      </c>
      <c r="N3267" t="s">
        <v>376</v>
      </c>
      <c r="O3267" t="s">
        <v>202</v>
      </c>
      <c r="P3267" t="s">
        <v>3356</v>
      </c>
    </row>
    <row r="3268" spans="1:16" x14ac:dyDescent="0.25">
      <c r="A3268">
        <v>4960</v>
      </c>
      <c r="B3268" t="s">
        <v>399</v>
      </c>
      <c r="E3268" t="s">
        <v>3563</v>
      </c>
      <c r="F3268" t="s">
        <v>347</v>
      </c>
      <c r="G3268" t="s">
        <v>3297</v>
      </c>
      <c r="H3268" t="s">
        <v>3354</v>
      </c>
      <c r="I3268" t="s">
        <v>3557</v>
      </c>
      <c r="J3268">
        <v>1978</v>
      </c>
      <c r="K3268">
        <v>20409</v>
      </c>
      <c r="L3268">
        <v>39</v>
      </c>
      <c r="M3268" t="s">
        <v>200</v>
      </c>
      <c r="N3268" t="s">
        <v>1203</v>
      </c>
      <c r="O3268" t="s">
        <v>202</v>
      </c>
      <c r="P3268" t="s">
        <v>3564</v>
      </c>
    </row>
    <row r="3269" spans="1:16" x14ac:dyDescent="0.25">
      <c r="A3269">
        <v>4961</v>
      </c>
      <c r="B3269" t="s">
        <v>399</v>
      </c>
      <c r="E3269" t="s">
        <v>3565</v>
      </c>
      <c r="F3269" t="s">
        <v>347</v>
      </c>
      <c r="G3269" t="s">
        <v>3297</v>
      </c>
      <c r="H3269" t="s">
        <v>3354</v>
      </c>
      <c r="I3269" t="s">
        <v>3557</v>
      </c>
      <c r="J3269">
        <v>1978</v>
      </c>
      <c r="K3269">
        <v>9544</v>
      </c>
      <c r="L3269">
        <v>39</v>
      </c>
      <c r="M3269" t="s">
        <v>200</v>
      </c>
      <c r="N3269" t="s">
        <v>1203</v>
      </c>
      <c r="O3269" t="s">
        <v>202</v>
      </c>
      <c r="P3269" t="s">
        <v>3566</v>
      </c>
    </row>
    <row r="3270" spans="1:16" x14ac:dyDescent="0.25">
      <c r="A3270">
        <v>4962</v>
      </c>
      <c r="B3270" t="s">
        <v>399</v>
      </c>
      <c r="E3270" t="s">
        <v>3567</v>
      </c>
      <c r="F3270" t="s">
        <v>347</v>
      </c>
      <c r="G3270" t="s">
        <v>3297</v>
      </c>
      <c r="H3270" t="s">
        <v>3354</v>
      </c>
      <c r="I3270" t="s">
        <v>3557</v>
      </c>
      <c r="J3270">
        <v>1978</v>
      </c>
      <c r="K3270">
        <v>23584</v>
      </c>
      <c r="L3270">
        <v>39</v>
      </c>
      <c r="M3270" t="s">
        <v>200</v>
      </c>
      <c r="N3270" t="s">
        <v>1203</v>
      </c>
      <c r="O3270" t="s">
        <v>202</v>
      </c>
      <c r="P3270" t="s">
        <v>3568</v>
      </c>
    </row>
    <row r="3271" spans="1:16" x14ac:dyDescent="0.25">
      <c r="A3271">
        <v>4963</v>
      </c>
      <c r="B3271" t="s">
        <v>399</v>
      </c>
      <c r="E3271" t="s">
        <v>3569</v>
      </c>
      <c r="F3271" t="s">
        <v>347</v>
      </c>
      <c r="G3271" t="s">
        <v>3297</v>
      </c>
      <c r="H3271" t="s">
        <v>3354</v>
      </c>
      <c r="I3271" t="s">
        <v>3557</v>
      </c>
      <c r="J3271">
        <v>1978</v>
      </c>
      <c r="K3271">
        <v>7574</v>
      </c>
      <c r="L3271">
        <v>39</v>
      </c>
      <c r="M3271" t="s">
        <v>200</v>
      </c>
      <c r="N3271" t="s">
        <v>1203</v>
      </c>
      <c r="O3271" t="s">
        <v>202</v>
      </c>
      <c r="P3271" t="s">
        <v>3546</v>
      </c>
    </row>
    <row r="3272" spans="1:16" x14ac:dyDescent="0.25">
      <c r="A3272">
        <v>4964</v>
      </c>
      <c r="B3272" t="s">
        <v>399</v>
      </c>
      <c r="E3272" t="s">
        <v>3570</v>
      </c>
      <c r="F3272" t="s">
        <v>347</v>
      </c>
      <c r="G3272" t="s">
        <v>3297</v>
      </c>
      <c r="H3272" t="s">
        <v>3354</v>
      </c>
      <c r="I3272" t="s">
        <v>3557</v>
      </c>
      <c r="J3272">
        <v>1978</v>
      </c>
      <c r="K3272">
        <v>15747</v>
      </c>
      <c r="L3272">
        <v>39</v>
      </c>
      <c r="M3272" t="s">
        <v>200</v>
      </c>
      <c r="N3272" t="s">
        <v>1203</v>
      </c>
      <c r="O3272" t="s">
        <v>202</v>
      </c>
      <c r="P3272" t="s">
        <v>413</v>
      </c>
    </row>
    <row r="3273" spans="1:16" x14ac:dyDescent="0.25">
      <c r="A3273">
        <v>4965</v>
      </c>
      <c r="B3273" t="s">
        <v>425</v>
      </c>
      <c r="E3273" t="s">
        <v>3571</v>
      </c>
      <c r="F3273" t="s">
        <v>347</v>
      </c>
      <c r="G3273" t="s">
        <v>3297</v>
      </c>
      <c r="H3273" t="s">
        <v>3354</v>
      </c>
      <c r="I3273" t="s">
        <v>3557</v>
      </c>
      <c r="J3273">
        <v>1978</v>
      </c>
      <c r="K3273">
        <v>4590</v>
      </c>
      <c r="L3273">
        <v>39</v>
      </c>
      <c r="M3273" t="s">
        <v>200</v>
      </c>
      <c r="N3273" t="s">
        <v>376</v>
      </c>
      <c r="O3273" t="s">
        <v>202</v>
      </c>
      <c r="P3273" t="s">
        <v>3336</v>
      </c>
    </row>
    <row r="3274" spans="1:16" x14ac:dyDescent="0.25">
      <c r="A3274">
        <v>4966</v>
      </c>
      <c r="B3274" t="s">
        <v>425</v>
      </c>
      <c r="E3274" t="s">
        <v>3572</v>
      </c>
      <c r="F3274" t="s">
        <v>347</v>
      </c>
      <c r="G3274" t="s">
        <v>3297</v>
      </c>
      <c r="H3274" t="s">
        <v>3429</v>
      </c>
      <c r="I3274" t="s">
        <v>3430</v>
      </c>
      <c r="J3274">
        <v>1987</v>
      </c>
      <c r="K3274">
        <v>35116</v>
      </c>
      <c r="L3274">
        <v>39</v>
      </c>
      <c r="M3274" t="s">
        <v>200</v>
      </c>
      <c r="N3274" t="s">
        <v>376</v>
      </c>
      <c r="O3274" t="s">
        <v>202</v>
      </c>
      <c r="P3274" t="s">
        <v>468</v>
      </c>
    </row>
    <row r="3275" spans="1:16" x14ac:dyDescent="0.25">
      <c r="A3275">
        <v>4967</v>
      </c>
      <c r="B3275" t="s">
        <v>399</v>
      </c>
      <c r="E3275" t="s">
        <v>3573</v>
      </c>
      <c r="F3275" t="s">
        <v>347</v>
      </c>
      <c r="G3275" t="s">
        <v>3297</v>
      </c>
      <c r="H3275" t="s">
        <v>3354</v>
      </c>
      <c r="I3275" t="s">
        <v>3574</v>
      </c>
      <c r="J3275">
        <v>1987</v>
      </c>
      <c r="K3275">
        <v>11862</v>
      </c>
      <c r="L3275">
        <v>39</v>
      </c>
      <c r="M3275" t="s">
        <v>200</v>
      </c>
      <c r="N3275" t="s">
        <v>1203</v>
      </c>
      <c r="O3275" t="s">
        <v>202</v>
      </c>
      <c r="P3275" t="s">
        <v>3575</v>
      </c>
    </row>
    <row r="3276" spans="1:16" x14ac:dyDescent="0.25">
      <c r="A3276">
        <v>4968</v>
      </c>
      <c r="B3276" t="s">
        <v>399</v>
      </c>
      <c r="E3276" t="s">
        <v>3576</v>
      </c>
      <c r="F3276" t="s">
        <v>347</v>
      </c>
      <c r="G3276" t="s">
        <v>3297</v>
      </c>
      <c r="H3276" t="s">
        <v>3354</v>
      </c>
      <c r="I3276" t="s">
        <v>3574</v>
      </c>
      <c r="J3276">
        <v>1987</v>
      </c>
      <c r="K3276">
        <v>11862</v>
      </c>
      <c r="L3276">
        <v>39</v>
      </c>
      <c r="M3276" t="s">
        <v>200</v>
      </c>
      <c r="N3276" t="s">
        <v>1203</v>
      </c>
      <c r="O3276" t="s">
        <v>202</v>
      </c>
      <c r="P3276" t="s">
        <v>3575</v>
      </c>
    </row>
    <row r="3277" spans="1:16" x14ac:dyDescent="0.25">
      <c r="A3277">
        <v>4969</v>
      </c>
      <c r="B3277" t="s">
        <v>399</v>
      </c>
      <c r="E3277" t="s">
        <v>3577</v>
      </c>
      <c r="F3277" t="s">
        <v>347</v>
      </c>
      <c r="G3277" t="s">
        <v>3297</v>
      </c>
      <c r="H3277" t="s">
        <v>3354</v>
      </c>
      <c r="I3277" t="s">
        <v>3574</v>
      </c>
      <c r="J3277">
        <v>1987</v>
      </c>
      <c r="K3277">
        <v>11862</v>
      </c>
      <c r="L3277">
        <v>39</v>
      </c>
      <c r="M3277" t="s">
        <v>200</v>
      </c>
      <c r="N3277" t="s">
        <v>1203</v>
      </c>
      <c r="O3277" t="s">
        <v>202</v>
      </c>
      <c r="P3277" t="s">
        <v>3575</v>
      </c>
    </row>
    <row r="3278" spans="1:16" x14ac:dyDescent="0.25">
      <c r="A3278">
        <v>4970</v>
      </c>
      <c r="B3278" t="s">
        <v>425</v>
      </c>
      <c r="E3278" t="s">
        <v>3578</v>
      </c>
      <c r="F3278" t="s">
        <v>347</v>
      </c>
      <c r="G3278" t="s">
        <v>3297</v>
      </c>
      <c r="H3278" t="s">
        <v>3354</v>
      </c>
      <c r="I3278" t="s">
        <v>3574</v>
      </c>
      <c r="J3278">
        <v>1987</v>
      </c>
      <c r="K3278">
        <v>5218</v>
      </c>
      <c r="L3278">
        <v>39</v>
      </c>
      <c r="M3278" t="s">
        <v>200</v>
      </c>
      <c r="N3278" t="s">
        <v>376</v>
      </c>
      <c r="O3278" t="s">
        <v>202</v>
      </c>
      <c r="P3278" t="s">
        <v>468</v>
      </c>
    </row>
    <row r="3279" spans="1:16" x14ac:dyDescent="0.25">
      <c r="A3279">
        <v>4971</v>
      </c>
      <c r="B3279" t="s">
        <v>425</v>
      </c>
      <c r="E3279" t="s">
        <v>3579</v>
      </c>
      <c r="F3279" t="s">
        <v>347</v>
      </c>
      <c r="G3279" t="s">
        <v>3297</v>
      </c>
      <c r="H3279" t="s">
        <v>3354</v>
      </c>
      <c r="I3279" t="s">
        <v>3574</v>
      </c>
      <c r="J3279">
        <v>1987</v>
      </c>
      <c r="K3279">
        <v>5961</v>
      </c>
      <c r="L3279">
        <v>39</v>
      </c>
      <c r="M3279" t="s">
        <v>200</v>
      </c>
      <c r="N3279" t="s">
        <v>376</v>
      </c>
      <c r="O3279" t="s">
        <v>202</v>
      </c>
      <c r="P3279" t="s">
        <v>468</v>
      </c>
    </row>
    <row r="3280" spans="1:16" x14ac:dyDescent="0.25">
      <c r="A3280">
        <v>4972</v>
      </c>
      <c r="B3280" t="s">
        <v>399</v>
      </c>
      <c r="E3280" t="s">
        <v>3580</v>
      </c>
      <c r="F3280" t="s">
        <v>347</v>
      </c>
      <c r="G3280" t="s">
        <v>3297</v>
      </c>
      <c r="H3280" t="s">
        <v>3354</v>
      </c>
      <c r="I3280" t="s">
        <v>3557</v>
      </c>
      <c r="J3280">
        <v>1987</v>
      </c>
      <c r="K3280">
        <v>22858</v>
      </c>
      <c r="L3280">
        <v>39</v>
      </c>
      <c r="M3280" t="s">
        <v>200</v>
      </c>
      <c r="N3280" t="s">
        <v>1203</v>
      </c>
      <c r="O3280" t="s">
        <v>202</v>
      </c>
      <c r="P3280" t="s">
        <v>3581</v>
      </c>
    </row>
    <row r="3281" spans="1:16" x14ac:dyDescent="0.25">
      <c r="A3281">
        <v>4973</v>
      </c>
      <c r="B3281" t="s">
        <v>399</v>
      </c>
      <c r="E3281" t="s">
        <v>3582</v>
      </c>
      <c r="F3281" t="s">
        <v>347</v>
      </c>
      <c r="G3281" t="s">
        <v>3297</v>
      </c>
      <c r="H3281" t="s">
        <v>3354</v>
      </c>
      <c r="I3281" t="s">
        <v>3557</v>
      </c>
      <c r="J3281">
        <v>1987</v>
      </c>
      <c r="K3281">
        <v>7909</v>
      </c>
      <c r="L3281">
        <v>39</v>
      </c>
      <c r="M3281" t="s">
        <v>200</v>
      </c>
      <c r="N3281" t="s">
        <v>1203</v>
      </c>
      <c r="O3281" t="s">
        <v>202</v>
      </c>
      <c r="P3281" t="s">
        <v>3523</v>
      </c>
    </row>
    <row r="3282" spans="1:16" x14ac:dyDescent="0.25">
      <c r="A3282">
        <v>4974</v>
      </c>
      <c r="B3282" t="s">
        <v>399</v>
      </c>
      <c r="E3282" t="s">
        <v>3583</v>
      </c>
      <c r="F3282" t="s">
        <v>347</v>
      </c>
      <c r="G3282" t="s">
        <v>3297</v>
      </c>
      <c r="H3282" t="s">
        <v>3354</v>
      </c>
      <c r="I3282" t="s">
        <v>3557</v>
      </c>
      <c r="J3282">
        <v>1987</v>
      </c>
      <c r="K3282">
        <v>12245</v>
      </c>
      <c r="L3282">
        <v>39</v>
      </c>
      <c r="M3282" t="s">
        <v>200</v>
      </c>
      <c r="N3282" t="s">
        <v>1203</v>
      </c>
      <c r="O3282" t="s">
        <v>202</v>
      </c>
      <c r="P3282" t="s">
        <v>3584</v>
      </c>
    </row>
    <row r="3283" spans="1:16" x14ac:dyDescent="0.25">
      <c r="A3283">
        <v>4975</v>
      </c>
      <c r="B3283" t="s">
        <v>399</v>
      </c>
      <c r="E3283" t="s">
        <v>3585</v>
      </c>
      <c r="F3283" t="s">
        <v>347</v>
      </c>
      <c r="G3283" t="s">
        <v>3297</v>
      </c>
      <c r="H3283" t="s">
        <v>3354</v>
      </c>
      <c r="I3283" t="s">
        <v>3557</v>
      </c>
      <c r="J3283">
        <v>1987</v>
      </c>
      <c r="K3283">
        <v>11430</v>
      </c>
      <c r="L3283">
        <v>39</v>
      </c>
      <c r="M3283" t="s">
        <v>200</v>
      </c>
      <c r="N3283" t="s">
        <v>1203</v>
      </c>
      <c r="O3283" t="s">
        <v>202</v>
      </c>
      <c r="P3283" t="s">
        <v>3586</v>
      </c>
    </row>
    <row r="3284" spans="1:16" x14ac:dyDescent="0.25">
      <c r="A3284">
        <v>4976</v>
      </c>
      <c r="B3284" t="s">
        <v>425</v>
      </c>
      <c r="E3284" t="s">
        <v>3587</v>
      </c>
      <c r="F3284" t="s">
        <v>347</v>
      </c>
      <c r="G3284" t="s">
        <v>3297</v>
      </c>
      <c r="H3284" t="s">
        <v>3354</v>
      </c>
      <c r="I3284" t="s">
        <v>3557</v>
      </c>
      <c r="J3284">
        <v>1987</v>
      </c>
      <c r="K3284">
        <v>4472</v>
      </c>
      <c r="L3284">
        <v>39</v>
      </c>
      <c r="M3284" t="s">
        <v>200</v>
      </c>
      <c r="N3284" t="s">
        <v>376</v>
      </c>
      <c r="O3284" t="s">
        <v>202</v>
      </c>
      <c r="P3284" t="s">
        <v>3336</v>
      </c>
    </row>
    <row r="3285" spans="1:16" x14ac:dyDescent="0.25">
      <c r="A3285">
        <v>4977</v>
      </c>
      <c r="B3285" t="s">
        <v>425</v>
      </c>
      <c r="E3285" t="s">
        <v>3588</v>
      </c>
      <c r="F3285" t="s">
        <v>347</v>
      </c>
      <c r="G3285" t="s">
        <v>3297</v>
      </c>
      <c r="H3285" t="s">
        <v>3354</v>
      </c>
      <c r="I3285" t="s">
        <v>3557</v>
      </c>
      <c r="J3285">
        <v>1987</v>
      </c>
      <c r="K3285">
        <v>3726</v>
      </c>
      <c r="L3285">
        <v>39</v>
      </c>
      <c r="M3285" t="s">
        <v>200</v>
      </c>
      <c r="N3285" t="s">
        <v>376</v>
      </c>
      <c r="O3285" t="s">
        <v>202</v>
      </c>
      <c r="P3285" t="s">
        <v>3336</v>
      </c>
    </row>
    <row r="3286" spans="1:16" x14ac:dyDescent="0.25">
      <c r="A3286">
        <v>4978</v>
      </c>
      <c r="B3286" t="s">
        <v>425</v>
      </c>
      <c r="E3286" t="s">
        <v>3589</v>
      </c>
      <c r="F3286" t="s">
        <v>347</v>
      </c>
      <c r="G3286" t="s">
        <v>3297</v>
      </c>
      <c r="H3286" t="s">
        <v>3354</v>
      </c>
      <c r="I3286" t="s">
        <v>3557</v>
      </c>
      <c r="J3286">
        <v>1987</v>
      </c>
      <c r="K3286">
        <v>4922</v>
      </c>
      <c r="L3286">
        <v>39</v>
      </c>
      <c r="M3286" t="s">
        <v>200</v>
      </c>
      <c r="N3286" t="s">
        <v>376</v>
      </c>
      <c r="O3286" t="s">
        <v>202</v>
      </c>
      <c r="P3286" t="s">
        <v>3336</v>
      </c>
    </row>
    <row r="3287" spans="1:16" x14ac:dyDescent="0.25">
      <c r="A3287">
        <v>4979</v>
      </c>
      <c r="B3287" t="s">
        <v>425</v>
      </c>
      <c r="E3287" t="s">
        <v>3590</v>
      </c>
      <c r="F3287" t="s">
        <v>347</v>
      </c>
      <c r="G3287" t="s">
        <v>3297</v>
      </c>
      <c r="H3287" t="s">
        <v>3354</v>
      </c>
      <c r="I3287" t="s">
        <v>3557</v>
      </c>
      <c r="J3287">
        <v>1987</v>
      </c>
      <c r="K3287">
        <v>13415</v>
      </c>
      <c r="L3287">
        <v>39</v>
      </c>
      <c r="M3287" t="s">
        <v>200</v>
      </c>
      <c r="N3287" t="s">
        <v>376</v>
      </c>
      <c r="O3287" t="s">
        <v>202</v>
      </c>
      <c r="P3287" t="s">
        <v>3336</v>
      </c>
    </row>
    <row r="3288" spans="1:16" x14ac:dyDescent="0.25">
      <c r="A3288">
        <v>4980</v>
      </c>
      <c r="B3288" t="s">
        <v>425</v>
      </c>
      <c r="E3288" t="s">
        <v>3591</v>
      </c>
      <c r="F3288" t="s">
        <v>347</v>
      </c>
      <c r="G3288" t="s">
        <v>3297</v>
      </c>
      <c r="H3288" t="s">
        <v>3354</v>
      </c>
      <c r="I3288" t="s">
        <v>3557</v>
      </c>
      <c r="J3288">
        <v>1988</v>
      </c>
      <c r="K3288">
        <v>284</v>
      </c>
      <c r="L3288">
        <v>39</v>
      </c>
      <c r="M3288" t="s">
        <v>200</v>
      </c>
      <c r="N3288" t="s">
        <v>668</v>
      </c>
      <c r="O3288" t="s">
        <v>202</v>
      </c>
      <c r="P3288" t="s">
        <v>3336</v>
      </c>
    </row>
    <row r="3289" spans="1:16" x14ac:dyDescent="0.25">
      <c r="A3289">
        <v>4981</v>
      </c>
      <c r="B3289" t="s">
        <v>425</v>
      </c>
      <c r="E3289" t="s">
        <v>3592</v>
      </c>
      <c r="F3289" t="s">
        <v>347</v>
      </c>
      <c r="G3289" t="s">
        <v>3297</v>
      </c>
      <c r="H3289" t="s">
        <v>3354</v>
      </c>
      <c r="I3289" t="s">
        <v>3557</v>
      </c>
      <c r="J3289">
        <v>1988</v>
      </c>
      <c r="K3289">
        <v>241</v>
      </c>
      <c r="L3289">
        <v>39</v>
      </c>
      <c r="M3289" t="s">
        <v>200</v>
      </c>
      <c r="N3289" t="s">
        <v>668</v>
      </c>
      <c r="O3289" t="s">
        <v>202</v>
      </c>
      <c r="P3289" t="s">
        <v>3336</v>
      </c>
    </row>
    <row r="3290" spans="1:16" x14ac:dyDescent="0.25">
      <c r="A3290">
        <v>4982</v>
      </c>
      <c r="B3290" t="s">
        <v>425</v>
      </c>
      <c r="E3290" t="s">
        <v>3593</v>
      </c>
      <c r="F3290" t="s">
        <v>347</v>
      </c>
      <c r="G3290" t="s">
        <v>3297</v>
      </c>
      <c r="H3290" t="s">
        <v>3354</v>
      </c>
      <c r="I3290" t="s">
        <v>3557</v>
      </c>
      <c r="J3290">
        <v>1988</v>
      </c>
      <c r="K3290">
        <v>266</v>
      </c>
      <c r="L3290">
        <v>39</v>
      </c>
      <c r="M3290" t="s">
        <v>200</v>
      </c>
      <c r="N3290" t="s">
        <v>668</v>
      </c>
      <c r="O3290" t="s">
        <v>202</v>
      </c>
      <c r="P3290" t="s">
        <v>3336</v>
      </c>
    </row>
    <row r="3291" spans="1:16" x14ac:dyDescent="0.25">
      <c r="A3291">
        <v>4983</v>
      </c>
      <c r="B3291" t="s">
        <v>425</v>
      </c>
      <c r="E3291" t="s">
        <v>3594</v>
      </c>
      <c r="F3291" t="s">
        <v>347</v>
      </c>
      <c r="G3291" t="s">
        <v>3297</v>
      </c>
      <c r="H3291" t="s">
        <v>3354</v>
      </c>
      <c r="I3291" t="s">
        <v>3557</v>
      </c>
      <c r="J3291">
        <v>1988</v>
      </c>
      <c r="K3291">
        <v>303</v>
      </c>
      <c r="L3291">
        <v>39</v>
      </c>
      <c r="M3291" t="s">
        <v>200</v>
      </c>
      <c r="N3291" t="s">
        <v>668</v>
      </c>
      <c r="O3291" t="s">
        <v>202</v>
      </c>
      <c r="P3291" t="s">
        <v>3336</v>
      </c>
    </row>
    <row r="3292" spans="1:16" x14ac:dyDescent="0.25">
      <c r="A3292">
        <v>4984</v>
      </c>
      <c r="B3292" t="s">
        <v>425</v>
      </c>
      <c r="E3292" t="s">
        <v>3595</v>
      </c>
      <c r="F3292" t="s">
        <v>347</v>
      </c>
      <c r="G3292" t="s">
        <v>3297</v>
      </c>
      <c r="H3292" t="s">
        <v>3354</v>
      </c>
      <c r="I3292" t="s">
        <v>3557</v>
      </c>
      <c r="J3292">
        <v>1988</v>
      </c>
      <c r="K3292">
        <v>284</v>
      </c>
      <c r="L3292">
        <v>39</v>
      </c>
      <c r="M3292" t="s">
        <v>200</v>
      </c>
      <c r="N3292" t="s">
        <v>668</v>
      </c>
      <c r="O3292" t="s">
        <v>202</v>
      </c>
      <c r="P3292" t="s">
        <v>3336</v>
      </c>
    </row>
    <row r="3293" spans="1:16" x14ac:dyDescent="0.25">
      <c r="A3293">
        <v>4985</v>
      </c>
      <c r="B3293" t="s">
        <v>425</v>
      </c>
      <c r="E3293" t="s">
        <v>3596</v>
      </c>
      <c r="F3293" t="s">
        <v>347</v>
      </c>
      <c r="G3293" t="s">
        <v>3297</v>
      </c>
      <c r="H3293" t="s">
        <v>3354</v>
      </c>
      <c r="I3293" t="s">
        <v>3557</v>
      </c>
      <c r="J3293">
        <v>1988</v>
      </c>
      <c r="K3293">
        <v>249</v>
      </c>
      <c r="L3293">
        <v>39</v>
      </c>
      <c r="M3293" t="s">
        <v>200</v>
      </c>
      <c r="N3293" t="s">
        <v>3597</v>
      </c>
      <c r="O3293" t="s">
        <v>202</v>
      </c>
      <c r="P3293" t="s">
        <v>3336</v>
      </c>
    </row>
    <row r="3294" spans="1:16" x14ac:dyDescent="0.25">
      <c r="A3294">
        <v>4986</v>
      </c>
      <c r="B3294" t="s">
        <v>425</v>
      </c>
      <c r="E3294" t="s">
        <v>3598</v>
      </c>
      <c r="F3294" t="s">
        <v>347</v>
      </c>
      <c r="G3294" t="s">
        <v>3297</v>
      </c>
      <c r="H3294" t="s">
        <v>3354</v>
      </c>
      <c r="I3294" t="s">
        <v>3557</v>
      </c>
      <c r="J3294">
        <v>1987</v>
      </c>
      <c r="K3294">
        <v>5640</v>
      </c>
      <c r="L3294">
        <v>39</v>
      </c>
      <c r="M3294" t="s">
        <v>200</v>
      </c>
      <c r="N3294" t="s">
        <v>376</v>
      </c>
      <c r="O3294" t="s">
        <v>202</v>
      </c>
      <c r="P3294" t="s">
        <v>3336</v>
      </c>
    </row>
    <row r="3295" spans="1:16" x14ac:dyDescent="0.25">
      <c r="A3295">
        <v>4987</v>
      </c>
      <c r="B3295" t="s">
        <v>425</v>
      </c>
      <c r="E3295" t="s">
        <v>3599</v>
      </c>
      <c r="F3295" t="s">
        <v>347</v>
      </c>
      <c r="G3295" t="s">
        <v>3297</v>
      </c>
      <c r="H3295" t="s">
        <v>3354</v>
      </c>
      <c r="I3295" t="s">
        <v>3557</v>
      </c>
      <c r="J3295">
        <v>1988</v>
      </c>
      <c r="K3295">
        <v>303</v>
      </c>
      <c r="L3295">
        <v>39</v>
      </c>
      <c r="M3295" t="s">
        <v>200</v>
      </c>
      <c r="N3295" t="s">
        <v>668</v>
      </c>
      <c r="O3295" t="s">
        <v>202</v>
      </c>
      <c r="P3295" t="s">
        <v>3336</v>
      </c>
    </row>
    <row r="3296" spans="1:16" x14ac:dyDescent="0.25">
      <c r="A3296">
        <v>4988</v>
      </c>
      <c r="B3296" t="s">
        <v>425</v>
      </c>
      <c r="E3296" t="s">
        <v>3600</v>
      </c>
      <c r="F3296" t="s">
        <v>347</v>
      </c>
      <c r="G3296" t="s">
        <v>3297</v>
      </c>
      <c r="H3296" t="s">
        <v>3354</v>
      </c>
      <c r="I3296" t="s">
        <v>3557</v>
      </c>
      <c r="J3296">
        <v>1988</v>
      </c>
      <c r="K3296">
        <v>249</v>
      </c>
      <c r="L3296">
        <v>39</v>
      </c>
      <c r="M3296" t="s">
        <v>200</v>
      </c>
      <c r="N3296" t="s">
        <v>668</v>
      </c>
      <c r="O3296" t="s">
        <v>202</v>
      </c>
      <c r="P3296" t="s">
        <v>3336</v>
      </c>
    </row>
    <row r="3297" spans="1:16" x14ac:dyDescent="0.25">
      <c r="A3297">
        <v>4989</v>
      </c>
      <c r="B3297" t="s">
        <v>399</v>
      </c>
      <c r="E3297" t="s">
        <v>3601</v>
      </c>
      <c r="F3297" t="s">
        <v>347</v>
      </c>
      <c r="G3297" t="s">
        <v>3297</v>
      </c>
      <c r="H3297" t="s">
        <v>3354</v>
      </c>
      <c r="I3297" t="s">
        <v>3557</v>
      </c>
      <c r="J3297">
        <v>1988</v>
      </c>
      <c r="K3297">
        <v>21077</v>
      </c>
      <c r="L3297">
        <v>39</v>
      </c>
      <c r="M3297" t="s">
        <v>200</v>
      </c>
      <c r="N3297" t="s">
        <v>1203</v>
      </c>
      <c r="O3297" t="s">
        <v>202</v>
      </c>
      <c r="P3297" t="s">
        <v>2496</v>
      </c>
    </row>
    <row r="3298" spans="1:16" x14ac:dyDescent="0.25">
      <c r="A3298">
        <v>4990</v>
      </c>
      <c r="B3298" t="s">
        <v>399</v>
      </c>
      <c r="E3298" t="s">
        <v>3602</v>
      </c>
      <c r="F3298" t="s">
        <v>347</v>
      </c>
      <c r="G3298" t="s">
        <v>3297</v>
      </c>
      <c r="H3298" t="s">
        <v>3354</v>
      </c>
      <c r="I3298" t="s">
        <v>3557</v>
      </c>
      <c r="J3298">
        <v>1988</v>
      </c>
      <c r="K3298">
        <v>16607</v>
      </c>
      <c r="L3298">
        <v>39</v>
      </c>
      <c r="M3298" t="s">
        <v>200</v>
      </c>
      <c r="N3298" t="s">
        <v>1203</v>
      </c>
      <c r="O3298" t="s">
        <v>202</v>
      </c>
      <c r="P3298" t="s">
        <v>3603</v>
      </c>
    </row>
    <row r="3299" spans="1:16" x14ac:dyDescent="0.25">
      <c r="A3299">
        <v>4991</v>
      </c>
      <c r="B3299" t="s">
        <v>399</v>
      </c>
      <c r="E3299" t="s">
        <v>3604</v>
      </c>
      <c r="F3299" t="s">
        <v>347</v>
      </c>
      <c r="G3299" t="s">
        <v>3297</v>
      </c>
      <c r="H3299" t="s">
        <v>3354</v>
      </c>
      <c r="I3299" t="s">
        <v>3557</v>
      </c>
      <c r="J3299">
        <v>1988</v>
      </c>
      <c r="K3299">
        <v>10969</v>
      </c>
      <c r="L3299">
        <v>39</v>
      </c>
      <c r="M3299" t="s">
        <v>200</v>
      </c>
      <c r="N3299" t="s">
        <v>1203</v>
      </c>
      <c r="O3299" t="s">
        <v>202</v>
      </c>
      <c r="P3299" t="s">
        <v>3605</v>
      </c>
    </row>
    <row r="3300" spans="1:16" x14ac:dyDescent="0.25">
      <c r="A3300">
        <v>4992</v>
      </c>
      <c r="B3300" t="s">
        <v>399</v>
      </c>
      <c r="E3300" t="s">
        <v>3606</v>
      </c>
      <c r="F3300" t="s">
        <v>347</v>
      </c>
      <c r="G3300" t="s">
        <v>3297</v>
      </c>
      <c r="H3300" t="s">
        <v>3354</v>
      </c>
      <c r="I3300" t="s">
        <v>3557</v>
      </c>
      <c r="J3300">
        <v>1988</v>
      </c>
      <c r="K3300">
        <v>24054</v>
      </c>
      <c r="L3300">
        <v>39</v>
      </c>
      <c r="M3300" t="s">
        <v>200</v>
      </c>
      <c r="N3300" t="s">
        <v>1203</v>
      </c>
      <c r="O3300" t="s">
        <v>202</v>
      </c>
      <c r="P3300" t="s">
        <v>415</v>
      </c>
    </row>
    <row r="3301" spans="1:16" x14ac:dyDescent="0.25">
      <c r="A3301">
        <v>4993</v>
      </c>
      <c r="B3301" t="s">
        <v>399</v>
      </c>
      <c r="E3301" t="s">
        <v>3607</v>
      </c>
      <c r="F3301" t="s">
        <v>347</v>
      </c>
      <c r="G3301" t="s">
        <v>3297</v>
      </c>
      <c r="H3301" t="s">
        <v>3354</v>
      </c>
      <c r="I3301" t="s">
        <v>3557</v>
      </c>
      <c r="J3301">
        <v>1988</v>
      </c>
      <c r="K3301">
        <v>20478</v>
      </c>
      <c r="L3301">
        <v>39</v>
      </c>
      <c r="M3301" t="s">
        <v>200</v>
      </c>
      <c r="N3301" t="s">
        <v>1203</v>
      </c>
      <c r="O3301" t="s">
        <v>202</v>
      </c>
      <c r="P3301" t="s">
        <v>3608</v>
      </c>
    </row>
    <row r="3302" spans="1:16" x14ac:dyDescent="0.25">
      <c r="A3302">
        <v>4994</v>
      </c>
      <c r="B3302" t="s">
        <v>399</v>
      </c>
      <c r="E3302" t="s">
        <v>3609</v>
      </c>
      <c r="F3302" t="s">
        <v>347</v>
      </c>
      <c r="G3302" t="s">
        <v>3297</v>
      </c>
      <c r="H3302" t="s">
        <v>3354</v>
      </c>
      <c r="I3302" t="s">
        <v>3557</v>
      </c>
      <c r="J3302">
        <v>1988</v>
      </c>
      <c r="K3302">
        <v>22716</v>
      </c>
      <c r="L3302">
        <v>39</v>
      </c>
      <c r="M3302" t="s">
        <v>200</v>
      </c>
      <c r="N3302" t="s">
        <v>1203</v>
      </c>
      <c r="O3302" t="s">
        <v>202</v>
      </c>
      <c r="P3302" t="s">
        <v>3610</v>
      </c>
    </row>
    <row r="3303" spans="1:16" x14ac:dyDescent="0.25">
      <c r="A3303">
        <v>4995</v>
      </c>
      <c r="B3303" t="s">
        <v>425</v>
      </c>
      <c r="E3303" t="s">
        <v>3611</v>
      </c>
      <c r="F3303" t="s">
        <v>347</v>
      </c>
      <c r="G3303" t="s">
        <v>3297</v>
      </c>
      <c r="H3303" t="s">
        <v>3354</v>
      </c>
      <c r="I3303" t="s">
        <v>3557</v>
      </c>
      <c r="J3303">
        <v>1988</v>
      </c>
      <c r="K3303">
        <v>8028</v>
      </c>
      <c r="L3303">
        <v>39</v>
      </c>
      <c r="M3303" t="s">
        <v>200</v>
      </c>
      <c r="N3303" t="s">
        <v>376</v>
      </c>
      <c r="O3303" t="s">
        <v>202</v>
      </c>
      <c r="P3303" t="s">
        <v>3336</v>
      </c>
    </row>
    <row r="3304" spans="1:16" x14ac:dyDescent="0.25">
      <c r="A3304">
        <v>4996</v>
      </c>
      <c r="B3304" t="s">
        <v>425</v>
      </c>
      <c r="E3304" t="s">
        <v>3612</v>
      </c>
      <c r="F3304" t="s">
        <v>347</v>
      </c>
      <c r="G3304" t="s">
        <v>3297</v>
      </c>
      <c r="H3304" t="s">
        <v>3354</v>
      </c>
      <c r="I3304" t="s">
        <v>3557</v>
      </c>
      <c r="J3304">
        <v>1988</v>
      </c>
      <c r="K3304">
        <v>2304</v>
      </c>
      <c r="L3304">
        <v>39</v>
      </c>
      <c r="M3304" t="s">
        <v>200</v>
      </c>
      <c r="N3304" t="s">
        <v>376</v>
      </c>
      <c r="O3304" t="s">
        <v>202</v>
      </c>
      <c r="P3304" t="s">
        <v>3336</v>
      </c>
    </row>
    <row r="3305" spans="1:16" x14ac:dyDescent="0.25">
      <c r="A3305">
        <v>4997</v>
      </c>
      <c r="B3305" t="s">
        <v>425</v>
      </c>
      <c r="E3305" t="s">
        <v>3613</v>
      </c>
      <c r="F3305" t="s">
        <v>347</v>
      </c>
      <c r="G3305" t="s">
        <v>3297</v>
      </c>
      <c r="H3305" t="s">
        <v>3354</v>
      </c>
      <c r="I3305" t="s">
        <v>3557</v>
      </c>
      <c r="J3305">
        <v>1988</v>
      </c>
      <c r="K3305">
        <v>2541</v>
      </c>
      <c r="L3305">
        <v>39</v>
      </c>
      <c r="M3305" t="s">
        <v>200</v>
      </c>
      <c r="N3305" t="s">
        <v>376</v>
      </c>
      <c r="O3305" t="s">
        <v>202</v>
      </c>
      <c r="P3305" t="s">
        <v>3336</v>
      </c>
    </row>
    <row r="3306" spans="1:16" x14ac:dyDescent="0.25">
      <c r="A3306">
        <v>4998</v>
      </c>
      <c r="B3306" t="s">
        <v>399</v>
      </c>
      <c r="E3306" t="s">
        <v>3614</v>
      </c>
      <c r="F3306" t="s">
        <v>347</v>
      </c>
      <c r="G3306" t="s">
        <v>3297</v>
      </c>
      <c r="H3306" t="s">
        <v>3354</v>
      </c>
      <c r="I3306" t="s">
        <v>3557</v>
      </c>
      <c r="J3306">
        <v>1988</v>
      </c>
      <c r="K3306">
        <v>937</v>
      </c>
      <c r="L3306">
        <v>39</v>
      </c>
      <c r="M3306" t="s">
        <v>200</v>
      </c>
      <c r="N3306" t="s">
        <v>1203</v>
      </c>
      <c r="O3306" t="s">
        <v>202</v>
      </c>
      <c r="P3306" t="s">
        <v>2489</v>
      </c>
    </row>
    <row r="3307" spans="1:16" x14ac:dyDescent="0.25">
      <c r="A3307">
        <v>4999</v>
      </c>
      <c r="B3307" t="s">
        <v>399</v>
      </c>
      <c r="E3307" t="s">
        <v>3615</v>
      </c>
      <c r="F3307" t="s">
        <v>347</v>
      </c>
      <c r="G3307" t="s">
        <v>3297</v>
      </c>
      <c r="H3307" t="s">
        <v>3354</v>
      </c>
      <c r="I3307" t="s">
        <v>3557</v>
      </c>
      <c r="J3307">
        <v>1988</v>
      </c>
      <c r="K3307">
        <v>12132</v>
      </c>
      <c r="L3307">
        <v>39</v>
      </c>
      <c r="M3307" t="s">
        <v>200</v>
      </c>
      <c r="N3307" t="s">
        <v>1203</v>
      </c>
      <c r="O3307" t="s">
        <v>202</v>
      </c>
      <c r="P3307" t="s">
        <v>3616</v>
      </c>
    </row>
    <row r="3308" spans="1:16" x14ac:dyDescent="0.25">
      <c r="A3308">
        <v>5000</v>
      </c>
      <c r="B3308" t="s">
        <v>399</v>
      </c>
      <c r="E3308" t="s">
        <v>3617</v>
      </c>
      <c r="F3308" t="s">
        <v>347</v>
      </c>
      <c r="G3308" t="s">
        <v>3297</v>
      </c>
      <c r="H3308" t="s">
        <v>3354</v>
      </c>
      <c r="I3308" t="s">
        <v>3557</v>
      </c>
      <c r="J3308">
        <v>1988</v>
      </c>
      <c r="K3308">
        <v>46463</v>
      </c>
      <c r="L3308">
        <v>39</v>
      </c>
      <c r="M3308" t="s">
        <v>200</v>
      </c>
      <c r="N3308" t="s">
        <v>1203</v>
      </c>
      <c r="O3308" t="s">
        <v>202</v>
      </c>
      <c r="P3308" t="s">
        <v>3618</v>
      </c>
    </row>
    <row r="3309" spans="1:16" x14ac:dyDescent="0.25">
      <c r="A3309">
        <v>5001</v>
      </c>
      <c r="B3309" t="s">
        <v>399</v>
      </c>
      <c r="E3309" t="s">
        <v>3619</v>
      </c>
      <c r="F3309" t="s">
        <v>347</v>
      </c>
      <c r="G3309" t="s">
        <v>3297</v>
      </c>
      <c r="H3309" t="s">
        <v>3354</v>
      </c>
      <c r="I3309" t="s">
        <v>3557</v>
      </c>
      <c r="J3309">
        <v>1988</v>
      </c>
      <c r="K3309">
        <v>43109</v>
      </c>
      <c r="L3309">
        <v>39</v>
      </c>
      <c r="M3309" t="s">
        <v>200</v>
      </c>
      <c r="N3309" t="s">
        <v>1203</v>
      </c>
      <c r="O3309" t="s">
        <v>202</v>
      </c>
      <c r="P3309" t="s">
        <v>3620</v>
      </c>
    </row>
    <row r="3310" spans="1:16" x14ac:dyDescent="0.25">
      <c r="A3310">
        <v>5002</v>
      </c>
      <c r="B3310" t="s">
        <v>399</v>
      </c>
      <c r="E3310" t="s">
        <v>3621</v>
      </c>
      <c r="F3310" t="s">
        <v>347</v>
      </c>
      <c r="G3310" t="s">
        <v>3297</v>
      </c>
      <c r="H3310" t="s">
        <v>3354</v>
      </c>
      <c r="I3310" t="s">
        <v>3557</v>
      </c>
      <c r="J3310">
        <v>1988</v>
      </c>
      <c r="K3310">
        <v>8175</v>
      </c>
      <c r="L3310">
        <v>39</v>
      </c>
      <c r="M3310" t="s">
        <v>200</v>
      </c>
      <c r="N3310" t="s">
        <v>1203</v>
      </c>
      <c r="O3310" t="s">
        <v>202</v>
      </c>
      <c r="P3310" t="s">
        <v>2480</v>
      </c>
    </row>
    <row r="3311" spans="1:16" x14ac:dyDescent="0.25">
      <c r="A3311">
        <v>5003</v>
      </c>
      <c r="B3311" t="s">
        <v>399</v>
      </c>
      <c r="E3311" t="s">
        <v>3622</v>
      </c>
      <c r="F3311" t="s">
        <v>347</v>
      </c>
      <c r="G3311" t="s">
        <v>3297</v>
      </c>
      <c r="H3311" t="s">
        <v>3354</v>
      </c>
      <c r="I3311" t="s">
        <v>3557</v>
      </c>
      <c r="J3311">
        <v>1988</v>
      </c>
      <c r="K3311">
        <v>11445</v>
      </c>
      <c r="L3311">
        <v>39</v>
      </c>
      <c r="M3311" t="s">
        <v>200</v>
      </c>
      <c r="N3311" t="s">
        <v>1203</v>
      </c>
      <c r="O3311" t="s">
        <v>202</v>
      </c>
      <c r="P3311" t="s">
        <v>2482</v>
      </c>
    </row>
    <row r="3312" spans="1:16" x14ac:dyDescent="0.25">
      <c r="A3312">
        <v>5004</v>
      </c>
      <c r="B3312" t="s">
        <v>425</v>
      </c>
      <c r="E3312" t="s">
        <v>3623</v>
      </c>
      <c r="F3312" t="s">
        <v>347</v>
      </c>
      <c r="G3312" t="s">
        <v>3297</v>
      </c>
      <c r="H3312" t="s">
        <v>3354</v>
      </c>
      <c r="I3312" t="s">
        <v>3557</v>
      </c>
      <c r="J3312">
        <v>1988</v>
      </c>
      <c r="K3312">
        <v>5877</v>
      </c>
      <c r="L3312">
        <v>39</v>
      </c>
      <c r="M3312" t="s">
        <v>200</v>
      </c>
      <c r="N3312" t="s">
        <v>376</v>
      </c>
      <c r="O3312" t="s">
        <v>202</v>
      </c>
      <c r="P3312" t="s">
        <v>3336</v>
      </c>
    </row>
    <row r="3313" spans="1:16" x14ac:dyDescent="0.25">
      <c r="A3313">
        <v>5005</v>
      </c>
      <c r="B3313" t="s">
        <v>425</v>
      </c>
      <c r="E3313" t="s">
        <v>3624</v>
      </c>
      <c r="F3313" t="s">
        <v>347</v>
      </c>
      <c r="G3313" t="s">
        <v>3297</v>
      </c>
      <c r="H3313" t="s">
        <v>3354</v>
      </c>
      <c r="I3313" t="s">
        <v>3557</v>
      </c>
      <c r="J3313">
        <v>1988</v>
      </c>
      <c r="K3313">
        <v>8259</v>
      </c>
      <c r="L3313">
        <v>39</v>
      </c>
      <c r="M3313" t="s">
        <v>200</v>
      </c>
      <c r="N3313" t="s">
        <v>376</v>
      </c>
      <c r="O3313" t="s">
        <v>202</v>
      </c>
      <c r="P3313" t="s">
        <v>3336</v>
      </c>
    </row>
    <row r="3314" spans="1:16" x14ac:dyDescent="0.25">
      <c r="A3314">
        <v>5006</v>
      </c>
      <c r="B3314" t="s">
        <v>399</v>
      </c>
      <c r="E3314" t="s">
        <v>3625</v>
      </c>
      <c r="F3314" t="s">
        <v>347</v>
      </c>
      <c r="G3314" t="s">
        <v>3297</v>
      </c>
      <c r="H3314" t="s">
        <v>3354</v>
      </c>
      <c r="I3314" t="s">
        <v>3557</v>
      </c>
      <c r="J3314">
        <v>1988</v>
      </c>
      <c r="K3314">
        <v>11617</v>
      </c>
      <c r="L3314">
        <v>39</v>
      </c>
      <c r="M3314" t="s">
        <v>200</v>
      </c>
      <c r="N3314" t="s">
        <v>1203</v>
      </c>
      <c r="O3314" t="s">
        <v>202</v>
      </c>
      <c r="P3314" t="s">
        <v>1482</v>
      </c>
    </row>
    <row r="3315" spans="1:16" x14ac:dyDescent="0.25">
      <c r="A3315">
        <v>5007</v>
      </c>
      <c r="B3315" t="s">
        <v>399</v>
      </c>
      <c r="E3315" t="s">
        <v>3626</v>
      </c>
      <c r="F3315" t="s">
        <v>347</v>
      </c>
      <c r="G3315" t="s">
        <v>3297</v>
      </c>
      <c r="H3315" t="s">
        <v>3354</v>
      </c>
      <c r="I3315" t="s">
        <v>3557</v>
      </c>
      <c r="J3315">
        <v>1988</v>
      </c>
      <c r="K3315">
        <v>13940</v>
      </c>
      <c r="L3315">
        <v>39</v>
      </c>
      <c r="M3315" t="s">
        <v>200</v>
      </c>
      <c r="N3315" t="s">
        <v>1203</v>
      </c>
      <c r="O3315" t="s">
        <v>202</v>
      </c>
      <c r="P3315" t="s">
        <v>1482</v>
      </c>
    </row>
    <row r="3316" spans="1:16" x14ac:dyDescent="0.25">
      <c r="A3316">
        <v>5008</v>
      </c>
      <c r="B3316" t="s">
        <v>399</v>
      </c>
      <c r="E3316" t="s">
        <v>3627</v>
      </c>
      <c r="F3316" t="s">
        <v>347</v>
      </c>
      <c r="G3316" t="s">
        <v>3297</v>
      </c>
      <c r="H3316" t="s">
        <v>3354</v>
      </c>
      <c r="I3316" t="s">
        <v>3557</v>
      </c>
      <c r="J3316">
        <v>1988</v>
      </c>
      <c r="K3316">
        <v>5937</v>
      </c>
      <c r="L3316">
        <v>39</v>
      </c>
      <c r="M3316" t="s">
        <v>200</v>
      </c>
      <c r="N3316" t="s">
        <v>1203</v>
      </c>
      <c r="O3316" t="s">
        <v>202</v>
      </c>
      <c r="P3316" t="s">
        <v>1178</v>
      </c>
    </row>
    <row r="3317" spans="1:16" x14ac:dyDescent="0.25">
      <c r="A3317">
        <v>5009</v>
      </c>
      <c r="B3317" t="s">
        <v>425</v>
      </c>
      <c r="E3317" t="s">
        <v>3628</v>
      </c>
      <c r="F3317" t="s">
        <v>347</v>
      </c>
      <c r="G3317" t="s">
        <v>3297</v>
      </c>
      <c r="H3317" t="s">
        <v>3354</v>
      </c>
      <c r="I3317" t="s">
        <v>3557</v>
      </c>
      <c r="J3317">
        <v>1988</v>
      </c>
      <c r="K3317">
        <v>7785</v>
      </c>
      <c r="L3317">
        <v>39</v>
      </c>
      <c r="M3317" t="s">
        <v>200</v>
      </c>
      <c r="N3317" t="s">
        <v>376</v>
      </c>
      <c r="O3317" t="s">
        <v>202</v>
      </c>
      <c r="P3317" t="s">
        <v>3336</v>
      </c>
    </row>
    <row r="3318" spans="1:16" x14ac:dyDescent="0.25">
      <c r="A3318">
        <v>5010</v>
      </c>
      <c r="B3318" t="s">
        <v>399</v>
      </c>
      <c r="E3318" t="s">
        <v>3629</v>
      </c>
      <c r="F3318" t="s">
        <v>347</v>
      </c>
      <c r="G3318" t="s">
        <v>3297</v>
      </c>
      <c r="H3318" t="s">
        <v>3354</v>
      </c>
      <c r="I3318" t="s">
        <v>3557</v>
      </c>
      <c r="J3318">
        <v>1988</v>
      </c>
      <c r="K3318">
        <v>9190</v>
      </c>
      <c r="L3318">
        <v>39</v>
      </c>
      <c r="M3318" t="s">
        <v>200</v>
      </c>
      <c r="N3318" t="s">
        <v>1203</v>
      </c>
      <c r="O3318" t="s">
        <v>202</v>
      </c>
      <c r="P3318" t="s">
        <v>2490</v>
      </c>
    </row>
    <row r="3319" spans="1:16" x14ac:dyDescent="0.25">
      <c r="A3319">
        <v>5011</v>
      </c>
      <c r="B3319" t="s">
        <v>399</v>
      </c>
      <c r="E3319" t="s">
        <v>3630</v>
      </c>
      <c r="F3319" t="s">
        <v>347</v>
      </c>
      <c r="G3319" t="s">
        <v>3297</v>
      </c>
      <c r="H3319" t="s">
        <v>3354</v>
      </c>
      <c r="I3319" t="s">
        <v>3557</v>
      </c>
      <c r="J3319">
        <v>1988</v>
      </c>
      <c r="K3319">
        <v>12954</v>
      </c>
      <c r="L3319">
        <v>39</v>
      </c>
      <c r="M3319" t="s">
        <v>200</v>
      </c>
      <c r="N3319" t="s">
        <v>1203</v>
      </c>
      <c r="O3319" t="s">
        <v>202</v>
      </c>
      <c r="P3319" t="s">
        <v>1178</v>
      </c>
    </row>
    <row r="3320" spans="1:16" x14ac:dyDescent="0.25">
      <c r="A3320">
        <v>5012</v>
      </c>
      <c r="B3320" t="s">
        <v>399</v>
      </c>
      <c r="E3320" t="s">
        <v>3631</v>
      </c>
      <c r="F3320" t="s">
        <v>347</v>
      </c>
      <c r="G3320" t="s">
        <v>3297</v>
      </c>
      <c r="H3320" t="s">
        <v>3354</v>
      </c>
      <c r="I3320" t="s">
        <v>3557</v>
      </c>
      <c r="J3320">
        <v>1988</v>
      </c>
      <c r="K3320">
        <v>9215</v>
      </c>
      <c r="L3320">
        <v>39</v>
      </c>
      <c r="M3320" t="s">
        <v>200</v>
      </c>
      <c r="N3320" t="s">
        <v>1203</v>
      </c>
      <c r="O3320" t="s">
        <v>202</v>
      </c>
      <c r="P3320" t="s">
        <v>3632</v>
      </c>
    </row>
    <row r="3321" spans="1:16" x14ac:dyDescent="0.25">
      <c r="A3321">
        <v>5013</v>
      </c>
      <c r="B3321" t="s">
        <v>399</v>
      </c>
      <c r="E3321" t="s">
        <v>3633</v>
      </c>
      <c r="F3321" t="s">
        <v>347</v>
      </c>
      <c r="G3321" t="s">
        <v>3297</v>
      </c>
      <c r="H3321" t="s">
        <v>3354</v>
      </c>
      <c r="I3321" t="s">
        <v>3557</v>
      </c>
      <c r="J3321">
        <v>1988</v>
      </c>
      <c r="K3321">
        <v>7826</v>
      </c>
      <c r="L3321">
        <v>39</v>
      </c>
      <c r="M3321" t="s">
        <v>200</v>
      </c>
      <c r="N3321" t="s">
        <v>1203</v>
      </c>
      <c r="O3321" t="s">
        <v>202</v>
      </c>
      <c r="P3321" t="s">
        <v>2490</v>
      </c>
    </row>
    <row r="3322" spans="1:16" x14ac:dyDescent="0.25">
      <c r="A3322">
        <v>5014</v>
      </c>
      <c r="B3322" t="s">
        <v>399</v>
      </c>
      <c r="E3322" t="s">
        <v>3634</v>
      </c>
      <c r="F3322" t="s">
        <v>347</v>
      </c>
      <c r="G3322" t="s">
        <v>3297</v>
      </c>
      <c r="H3322" t="s">
        <v>3354</v>
      </c>
      <c r="I3322" t="s">
        <v>3557</v>
      </c>
      <c r="J3322">
        <v>1988</v>
      </c>
      <c r="K3322">
        <v>13447</v>
      </c>
      <c r="L3322">
        <v>39</v>
      </c>
      <c r="M3322" t="s">
        <v>200</v>
      </c>
      <c r="N3322" t="s">
        <v>1203</v>
      </c>
      <c r="O3322" t="s">
        <v>202</v>
      </c>
      <c r="P3322" t="s">
        <v>1178</v>
      </c>
    </row>
    <row r="3323" spans="1:16" x14ac:dyDescent="0.25">
      <c r="A3323">
        <v>5015</v>
      </c>
      <c r="B3323" t="s">
        <v>399</v>
      </c>
      <c r="E3323" t="s">
        <v>3635</v>
      </c>
      <c r="F3323" t="s">
        <v>347</v>
      </c>
      <c r="G3323" t="s">
        <v>3297</v>
      </c>
      <c r="H3323" t="s">
        <v>3325</v>
      </c>
      <c r="I3323" t="s">
        <v>3636</v>
      </c>
      <c r="J3323">
        <v>1990</v>
      </c>
      <c r="K3323">
        <v>2078</v>
      </c>
      <c r="L3323">
        <v>39</v>
      </c>
      <c r="M3323" t="s">
        <v>200</v>
      </c>
      <c r="N3323" t="s">
        <v>1203</v>
      </c>
      <c r="O3323" t="s">
        <v>202</v>
      </c>
      <c r="P3323" t="s">
        <v>3637</v>
      </c>
    </row>
    <row r="3324" spans="1:16" x14ac:dyDescent="0.25">
      <c r="A3324">
        <v>5016</v>
      </c>
      <c r="B3324" t="s">
        <v>399</v>
      </c>
      <c r="E3324" t="s">
        <v>3638</v>
      </c>
      <c r="F3324" t="s">
        <v>347</v>
      </c>
      <c r="G3324" t="s">
        <v>3297</v>
      </c>
      <c r="H3324" t="s">
        <v>3325</v>
      </c>
      <c r="I3324" t="s">
        <v>3543</v>
      </c>
      <c r="J3324">
        <v>1990</v>
      </c>
      <c r="K3324">
        <v>2489</v>
      </c>
      <c r="L3324">
        <v>39</v>
      </c>
      <c r="M3324" t="s">
        <v>200</v>
      </c>
      <c r="N3324" t="s">
        <v>1203</v>
      </c>
      <c r="O3324" t="s">
        <v>202</v>
      </c>
      <c r="P3324" t="s">
        <v>3639</v>
      </c>
    </row>
    <row r="3325" spans="1:16" x14ac:dyDescent="0.25">
      <c r="A3325">
        <v>5017</v>
      </c>
      <c r="B3325" t="s">
        <v>399</v>
      </c>
      <c r="E3325" t="s">
        <v>3640</v>
      </c>
      <c r="F3325" t="s">
        <v>347</v>
      </c>
      <c r="G3325" t="s">
        <v>3297</v>
      </c>
      <c r="H3325" t="s">
        <v>3325</v>
      </c>
      <c r="I3325" t="s">
        <v>3543</v>
      </c>
      <c r="J3325">
        <v>1990</v>
      </c>
      <c r="K3325">
        <v>3859</v>
      </c>
      <c r="L3325">
        <v>39</v>
      </c>
      <c r="M3325" t="s">
        <v>200</v>
      </c>
      <c r="N3325" t="s">
        <v>1203</v>
      </c>
      <c r="O3325" t="s">
        <v>202</v>
      </c>
      <c r="P3325" t="s">
        <v>3641</v>
      </c>
    </row>
    <row r="3326" spans="1:16" x14ac:dyDescent="0.25">
      <c r="A3326">
        <v>5018</v>
      </c>
      <c r="B3326" t="s">
        <v>399</v>
      </c>
      <c r="E3326" t="s">
        <v>3642</v>
      </c>
      <c r="F3326" t="s">
        <v>347</v>
      </c>
      <c r="G3326" t="s">
        <v>3297</v>
      </c>
      <c r="H3326" t="s">
        <v>3325</v>
      </c>
      <c r="I3326" t="s">
        <v>3543</v>
      </c>
      <c r="J3326">
        <v>1990</v>
      </c>
      <c r="K3326">
        <v>1289</v>
      </c>
      <c r="L3326">
        <v>39</v>
      </c>
      <c r="M3326" t="s">
        <v>200</v>
      </c>
      <c r="N3326" t="s">
        <v>1203</v>
      </c>
      <c r="O3326" t="s">
        <v>202</v>
      </c>
      <c r="P3326" t="s">
        <v>3643</v>
      </c>
    </row>
    <row r="3327" spans="1:16" x14ac:dyDescent="0.25">
      <c r="A3327">
        <v>5019</v>
      </c>
      <c r="B3327" t="s">
        <v>399</v>
      </c>
      <c r="E3327" t="s">
        <v>3644</v>
      </c>
      <c r="F3327" t="s">
        <v>347</v>
      </c>
      <c r="G3327" t="s">
        <v>3297</v>
      </c>
      <c r="H3327" t="s">
        <v>3325</v>
      </c>
      <c r="I3327" t="s">
        <v>3543</v>
      </c>
      <c r="J3327">
        <v>1990</v>
      </c>
      <c r="K3327">
        <v>3313</v>
      </c>
      <c r="L3327">
        <v>39</v>
      </c>
      <c r="M3327" t="s">
        <v>200</v>
      </c>
      <c r="N3327" t="s">
        <v>1203</v>
      </c>
      <c r="O3327" t="s">
        <v>202</v>
      </c>
      <c r="P3327" t="s">
        <v>2480</v>
      </c>
    </row>
    <row r="3328" spans="1:16" x14ac:dyDescent="0.25">
      <c r="A3328">
        <v>5020</v>
      </c>
      <c r="B3328" t="s">
        <v>425</v>
      </c>
      <c r="E3328" t="s">
        <v>3645</v>
      </c>
      <c r="F3328" t="s">
        <v>347</v>
      </c>
      <c r="G3328" t="s">
        <v>3297</v>
      </c>
      <c r="H3328" t="s">
        <v>3325</v>
      </c>
      <c r="I3328" t="s">
        <v>3543</v>
      </c>
      <c r="J3328">
        <v>1990</v>
      </c>
      <c r="K3328">
        <v>693</v>
      </c>
      <c r="L3328">
        <v>39</v>
      </c>
      <c r="M3328" t="s">
        <v>200</v>
      </c>
      <c r="N3328" t="s">
        <v>668</v>
      </c>
      <c r="O3328" t="s">
        <v>202</v>
      </c>
      <c r="P3328" t="s">
        <v>468</v>
      </c>
    </row>
    <row r="3329" spans="1:16" x14ac:dyDescent="0.25">
      <c r="A3329">
        <v>5021</v>
      </c>
      <c r="B3329" t="s">
        <v>425</v>
      </c>
      <c r="E3329" t="s">
        <v>3646</v>
      </c>
      <c r="F3329" t="s">
        <v>347</v>
      </c>
      <c r="G3329" t="s">
        <v>3297</v>
      </c>
      <c r="H3329" t="s">
        <v>3325</v>
      </c>
      <c r="I3329" t="s">
        <v>3543</v>
      </c>
      <c r="J3329">
        <v>1990</v>
      </c>
      <c r="K3329">
        <v>574</v>
      </c>
      <c r="L3329">
        <v>39</v>
      </c>
      <c r="M3329" t="s">
        <v>200</v>
      </c>
      <c r="N3329" t="s">
        <v>668</v>
      </c>
      <c r="O3329" t="s">
        <v>202</v>
      </c>
      <c r="P3329" t="s">
        <v>468</v>
      </c>
    </row>
    <row r="3330" spans="1:16" x14ac:dyDescent="0.25">
      <c r="A3330">
        <v>5022</v>
      </c>
      <c r="B3330" t="s">
        <v>425</v>
      </c>
      <c r="E3330" t="s">
        <v>3647</v>
      </c>
      <c r="F3330" t="s">
        <v>347</v>
      </c>
      <c r="G3330" t="s">
        <v>3297</v>
      </c>
      <c r="H3330" t="s">
        <v>3325</v>
      </c>
      <c r="I3330" t="s">
        <v>3543</v>
      </c>
      <c r="J3330">
        <v>1990</v>
      </c>
      <c r="K3330">
        <v>721</v>
      </c>
      <c r="L3330">
        <v>39</v>
      </c>
      <c r="M3330" t="s">
        <v>200</v>
      </c>
      <c r="N3330" t="s">
        <v>668</v>
      </c>
      <c r="O3330" t="s">
        <v>202</v>
      </c>
      <c r="P3330" t="s">
        <v>468</v>
      </c>
    </row>
    <row r="3331" spans="1:16" x14ac:dyDescent="0.25">
      <c r="A3331">
        <v>5023</v>
      </c>
      <c r="B3331" t="s">
        <v>425</v>
      </c>
      <c r="E3331" t="s">
        <v>3648</v>
      </c>
      <c r="F3331" t="s">
        <v>347</v>
      </c>
      <c r="G3331" t="s">
        <v>3297</v>
      </c>
      <c r="H3331" t="s">
        <v>3325</v>
      </c>
      <c r="I3331" t="s">
        <v>3543</v>
      </c>
      <c r="J3331">
        <v>1990</v>
      </c>
      <c r="K3331">
        <v>794</v>
      </c>
      <c r="L3331">
        <v>39</v>
      </c>
      <c r="M3331" t="s">
        <v>200</v>
      </c>
      <c r="N3331" t="s">
        <v>668</v>
      </c>
      <c r="O3331" t="s">
        <v>202</v>
      </c>
      <c r="P3331" t="s">
        <v>468</v>
      </c>
    </row>
    <row r="3332" spans="1:16" x14ac:dyDescent="0.25">
      <c r="A3332">
        <v>5024</v>
      </c>
      <c r="B3332" t="s">
        <v>425</v>
      </c>
      <c r="E3332" t="s">
        <v>3649</v>
      </c>
      <c r="F3332" t="s">
        <v>347</v>
      </c>
      <c r="G3332" t="s">
        <v>3297</v>
      </c>
      <c r="H3332" t="s">
        <v>3325</v>
      </c>
      <c r="I3332" t="s">
        <v>3543</v>
      </c>
      <c r="J3332">
        <v>1990</v>
      </c>
      <c r="K3332">
        <v>648</v>
      </c>
      <c r="L3332">
        <v>39</v>
      </c>
      <c r="M3332" t="s">
        <v>200</v>
      </c>
      <c r="N3332" t="s">
        <v>668</v>
      </c>
      <c r="O3332" t="s">
        <v>202</v>
      </c>
      <c r="P3332" t="s">
        <v>468</v>
      </c>
    </row>
    <row r="3333" spans="1:16" x14ac:dyDescent="0.25">
      <c r="A3333">
        <v>5025</v>
      </c>
      <c r="B3333" t="s">
        <v>425</v>
      </c>
      <c r="E3333" t="s">
        <v>3650</v>
      </c>
      <c r="F3333" t="s">
        <v>347</v>
      </c>
      <c r="G3333" t="s">
        <v>3297</v>
      </c>
      <c r="H3333" t="s">
        <v>3325</v>
      </c>
      <c r="I3333" t="s">
        <v>3543</v>
      </c>
      <c r="J3333">
        <v>1990</v>
      </c>
      <c r="K3333">
        <v>530</v>
      </c>
      <c r="L3333">
        <v>39</v>
      </c>
      <c r="M3333" t="s">
        <v>200</v>
      </c>
      <c r="N3333" t="s">
        <v>668</v>
      </c>
      <c r="O3333" t="s">
        <v>202</v>
      </c>
      <c r="P3333" t="s">
        <v>468</v>
      </c>
    </row>
    <row r="3334" spans="1:16" x14ac:dyDescent="0.25">
      <c r="A3334">
        <v>5026</v>
      </c>
      <c r="B3334" t="s">
        <v>425</v>
      </c>
      <c r="E3334" t="s">
        <v>3651</v>
      </c>
      <c r="F3334" t="s">
        <v>347</v>
      </c>
      <c r="G3334" t="s">
        <v>3297</v>
      </c>
      <c r="H3334" t="s">
        <v>3325</v>
      </c>
      <c r="I3334" t="s">
        <v>3543</v>
      </c>
      <c r="J3334">
        <v>1990</v>
      </c>
      <c r="K3334">
        <v>530</v>
      </c>
      <c r="L3334">
        <v>39</v>
      </c>
      <c r="M3334" t="s">
        <v>200</v>
      </c>
      <c r="N3334" t="s">
        <v>668</v>
      </c>
      <c r="O3334" t="s">
        <v>202</v>
      </c>
      <c r="P3334" t="s">
        <v>468</v>
      </c>
    </row>
    <row r="3335" spans="1:16" x14ac:dyDescent="0.25">
      <c r="A3335">
        <v>5027</v>
      </c>
      <c r="B3335" t="s">
        <v>425</v>
      </c>
      <c r="E3335" t="s">
        <v>3652</v>
      </c>
      <c r="F3335" t="s">
        <v>347</v>
      </c>
      <c r="G3335" t="s">
        <v>3297</v>
      </c>
      <c r="H3335" t="s">
        <v>3325</v>
      </c>
      <c r="I3335" t="s">
        <v>3543</v>
      </c>
      <c r="J3335">
        <v>1990</v>
      </c>
      <c r="K3335">
        <v>530</v>
      </c>
      <c r="L3335">
        <v>39</v>
      </c>
      <c r="M3335" t="s">
        <v>200</v>
      </c>
      <c r="N3335" t="s">
        <v>668</v>
      </c>
      <c r="O3335" t="s">
        <v>202</v>
      </c>
      <c r="P3335" t="s">
        <v>468</v>
      </c>
    </row>
    <row r="3336" spans="1:16" x14ac:dyDescent="0.25">
      <c r="A3336">
        <v>5028</v>
      </c>
      <c r="B3336" t="s">
        <v>425</v>
      </c>
      <c r="E3336" t="s">
        <v>3653</v>
      </c>
      <c r="F3336" t="s">
        <v>347</v>
      </c>
      <c r="G3336" t="s">
        <v>3297</v>
      </c>
      <c r="H3336" t="s">
        <v>3325</v>
      </c>
      <c r="I3336" t="s">
        <v>3543</v>
      </c>
      <c r="J3336">
        <v>1990</v>
      </c>
      <c r="K3336">
        <v>765</v>
      </c>
      <c r="L3336">
        <v>39</v>
      </c>
      <c r="M3336" t="s">
        <v>200</v>
      </c>
      <c r="N3336" t="s">
        <v>668</v>
      </c>
      <c r="O3336" t="s">
        <v>202</v>
      </c>
      <c r="P3336" t="s">
        <v>468</v>
      </c>
    </row>
    <row r="3337" spans="1:16" x14ac:dyDescent="0.25">
      <c r="A3337">
        <v>5029</v>
      </c>
      <c r="B3337" t="s">
        <v>425</v>
      </c>
      <c r="E3337" t="s">
        <v>3654</v>
      </c>
      <c r="F3337" t="s">
        <v>347</v>
      </c>
      <c r="G3337" t="s">
        <v>3297</v>
      </c>
      <c r="H3337" t="s">
        <v>3325</v>
      </c>
      <c r="I3337" t="s">
        <v>3543</v>
      </c>
      <c r="J3337">
        <v>1990</v>
      </c>
      <c r="K3337">
        <v>972</v>
      </c>
      <c r="L3337">
        <v>39</v>
      </c>
      <c r="M3337" t="s">
        <v>200</v>
      </c>
      <c r="N3337" t="s">
        <v>668</v>
      </c>
      <c r="O3337" t="s">
        <v>202</v>
      </c>
      <c r="P3337" t="s">
        <v>468</v>
      </c>
    </row>
    <row r="3338" spans="1:16" x14ac:dyDescent="0.25">
      <c r="A3338">
        <v>5030</v>
      </c>
      <c r="B3338" t="s">
        <v>425</v>
      </c>
      <c r="E3338" t="s">
        <v>3655</v>
      </c>
      <c r="F3338" t="s">
        <v>347</v>
      </c>
      <c r="G3338" t="s">
        <v>3297</v>
      </c>
      <c r="H3338" t="s">
        <v>3325</v>
      </c>
      <c r="I3338" t="s">
        <v>3543</v>
      </c>
      <c r="J3338">
        <v>1990</v>
      </c>
      <c r="K3338">
        <v>958</v>
      </c>
      <c r="L3338">
        <v>39</v>
      </c>
      <c r="M3338" t="s">
        <v>200</v>
      </c>
      <c r="N3338" t="s">
        <v>668</v>
      </c>
      <c r="O3338" t="s">
        <v>202</v>
      </c>
      <c r="P3338" t="s">
        <v>468</v>
      </c>
    </row>
    <row r="3339" spans="1:16" x14ac:dyDescent="0.25">
      <c r="A3339">
        <v>5031</v>
      </c>
      <c r="B3339" t="s">
        <v>425</v>
      </c>
      <c r="E3339" t="s">
        <v>3656</v>
      </c>
      <c r="F3339" t="s">
        <v>347</v>
      </c>
      <c r="G3339" t="s">
        <v>3297</v>
      </c>
      <c r="H3339" t="s">
        <v>3325</v>
      </c>
      <c r="I3339" t="s">
        <v>3657</v>
      </c>
      <c r="J3339">
        <v>1990</v>
      </c>
      <c r="K3339">
        <v>737</v>
      </c>
      <c r="L3339">
        <v>39</v>
      </c>
      <c r="M3339" t="s">
        <v>200</v>
      </c>
      <c r="N3339" t="s">
        <v>668</v>
      </c>
      <c r="O3339" t="s">
        <v>202</v>
      </c>
      <c r="P3339" t="s">
        <v>468</v>
      </c>
    </row>
    <row r="3340" spans="1:16" x14ac:dyDescent="0.25">
      <c r="A3340">
        <v>5032</v>
      </c>
      <c r="B3340" t="s">
        <v>425</v>
      </c>
      <c r="E3340" t="s">
        <v>3658</v>
      </c>
      <c r="F3340" t="s">
        <v>347</v>
      </c>
      <c r="G3340" t="s">
        <v>3297</v>
      </c>
      <c r="H3340" t="s">
        <v>3325</v>
      </c>
      <c r="I3340" t="s">
        <v>3543</v>
      </c>
      <c r="J3340">
        <v>1990</v>
      </c>
      <c r="K3340">
        <v>530</v>
      </c>
      <c r="L3340">
        <v>39</v>
      </c>
      <c r="M3340" t="s">
        <v>200</v>
      </c>
      <c r="N3340" t="s">
        <v>668</v>
      </c>
      <c r="O3340" t="s">
        <v>202</v>
      </c>
      <c r="P3340" t="s">
        <v>468</v>
      </c>
    </row>
    <row r="3341" spans="1:16" x14ac:dyDescent="0.25">
      <c r="A3341">
        <v>5033</v>
      </c>
      <c r="B3341" t="s">
        <v>425</v>
      </c>
      <c r="E3341" t="s">
        <v>3659</v>
      </c>
      <c r="F3341" t="s">
        <v>347</v>
      </c>
      <c r="G3341" t="s">
        <v>3297</v>
      </c>
      <c r="H3341" t="s">
        <v>3325</v>
      </c>
      <c r="I3341" t="s">
        <v>3543</v>
      </c>
      <c r="J3341">
        <v>1990</v>
      </c>
      <c r="K3341">
        <v>530</v>
      </c>
      <c r="L3341">
        <v>39</v>
      </c>
      <c r="M3341" t="s">
        <v>200</v>
      </c>
      <c r="N3341" t="s">
        <v>668</v>
      </c>
      <c r="O3341" t="s">
        <v>202</v>
      </c>
      <c r="P3341" t="s">
        <v>468</v>
      </c>
    </row>
    <row r="3342" spans="1:16" x14ac:dyDescent="0.25">
      <c r="A3342">
        <v>5034</v>
      </c>
      <c r="B3342" t="s">
        <v>425</v>
      </c>
      <c r="E3342" t="s">
        <v>3660</v>
      </c>
      <c r="F3342" t="s">
        <v>347</v>
      </c>
      <c r="G3342" t="s">
        <v>3297</v>
      </c>
      <c r="H3342" t="s">
        <v>3325</v>
      </c>
      <c r="I3342" t="s">
        <v>3543</v>
      </c>
      <c r="J3342">
        <v>1990</v>
      </c>
      <c r="K3342">
        <v>530</v>
      </c>
      <c r="L3342">
        <v>39</v>
      </c>
      <c r="M3342" t="s">
        <v>200</v>
      </c>
      <c r="N3342" t="s">
        <v>668</v>
      </c>
      <c r="O3342" t="s">
        <v>202</v>
      </c>
      <c r="P3342" t="s">
        <v>468</v>
      </c>
    </row>
    <row r="3343" spans="1:16" x14ac:dyDescent="0.25">
      <c r="A3343">
        <v>5035</v>
      </c>
      <c r="B3343" t="s">
        <v>399</v>
      </c>
      <c r="E3343" t="s">
        <v>3661</v>
      </c>
      <c r="F3343" t="s">
        <v>347</v>
      </c>
      <c r="G3343" t="s">
        <v>3297</v>
      </c>
      <c r="H3343" t="s">
        <v>3332</v>
      </c>
      <c r="I3343" t="s">
        <v>3662</v>
      </c>
      <c r="J3343">
        <v>1990</v>
      </c>
      <c r="K3343">
        <v>2656</v>
      </c>
      <c r="L3343">
        <v>39</v>
      </c>
      <c r="M3343" t="s">
        <v>200</v>
      </c>
      <c r="N3343" t="s">
        <v>1203</v>
      </c>
      <c r="O3343" t="s">
        <v>202</v>
      </c>
      <c r="P3343" t="s">
        <v>3663</v>
      </c>
    </row>
    <row r="3344" spans="1:16" x14ac:dyDescent="0.25">
      <c r="A3344">
        <v>5036</v>
      </c>
      <c r="B3344" t="s">
        <v>425</v>
      </c>
      <c r="E3344" t="s">
        <v>3664</v>
      </c>
      <c r="F3344" t="s">
        <v>347</v>
      </c>
      <c r="G3344" t="s">
        <v>3297</v>
      </c>
      <c r="H3344" t="s">
        <v>3332</v>
      </c>
      <c r="I3344" t="s">
        <v>3662</v>
      </c>
      <c r="J3344">
        <v>1990</v>
      </c>
      <c r="K3344">
        <v>549</v>
      </c>
      <c r="L3344">
        <v>39</v>
      </c>
      <c r="M3344" t="s">
        <v>200</v>
      </c>
      <c r="N3344" t="s">
        <v>376</v>
      </c>
      <c r="O3344" t="s">
        <v>202</v>
      </c>
      <c r="P3344" t="s">
        <v>3336</v>
      </c>
    </row>
    <row r="3345" spans="1:16" x14ac:dyDescent="0.25">
      <c r="A3345">
        <v>5037</v>
      </c>
      <c r="B3345" t="s">
        <v>425</v>
      </c>
      <c r="E3345" t="s">
        <v>3665</v>
      </c>
      <c r="F3345" t="s">
        <v>347</v>
      </c>
      <c r="G3345" t="s">
        <v>3297</v>
      </c>
      <c r="H3345" t="s">
        <v>3332</v>
      </c>
      <c r="I3345" t="s">
        <v>3662</v>
      </c>
      <c r="J3345">
        <v>1990</v>
      </c>
      <c r="K3345">
        <v>716</v>
      </c>
      <c r="L3345">
        <v>39</v>
      </c>
      <c r="M3345" t="s">
        <v>200</v>
      </c>
      <c r="N3345" t="s">
        <v>668</v>
      </c>
      <c r="O3345" t="s">
        <v>202</v>
      </c>
      <c r="P3345" t="s">
        <v>3336</v>
      </c>
    </row>
    <row r="3346" spans="1:16" x14ac:dyDescent="0.25">
      <c r="A3346">
        <v>5038</v>
      </c>
      <c r="B3346" t="s">
        <v>399</v>
      </c>
      <c r="E3346" t="s">
        <v>3666</v>
      </c>
      <c r="F3346" t="s">
        <v>347</v>
      </c>
      <c r="G3346" t="s">
        <v>3297</v>
      </c>
      <c r="H3346" t="s">
        <v>3332</v>
      </c>
      <c r="I3346" t="s">
        <v>3662</v>
      </c>
      <c r="J3346">
        <v>1990</v>
      </c>
      <c r="K3346">
        <v>515</v>
      </c>
      <c r="L3346">
        <v>39</v>
      </c>
      <c r="M3346" t="s">
        <v>200</v>
      </c>
      <c r="N3346" t="s">
        <v>1203</v>
      </c>
      <c r="O3346" t="s">
        <v>202</v>
      </c>
      <c r="P3346" t="s">
        <v>2480</v>
      </c>
    </row>
    <row r="3347" spans="1:16" x14ac:dyDescent="0.25">
      <c r="A3347">
        <v>5039</v>
      </c>
      <c r="B3347" t="s">
        <v>399</v>
      </c>
      <c r="E3347" t="s">
        <v>3667</v>
      </c>
      <c r="F3347" t="s">
        <v>347</v>
      </c>
      <c r="G3347" t="s">
        <v>3297</v>
      </c>
      <c r="H3347" t="s">
        <v>3332</v>
      </c>
      <c r="I3347" t="s">
        <v>3662</v>
      </c>
      <c r="J3347">
        <v>1990</v>
      </c>
      <c r="K3347">
        <v>515</v>
      </c>
      <c r="L3347">
        <v>39</v>
      </c>
      <c r="M3347" t="s">
        <v>200</v>
      </c>
      <c r="N3347" t="s">
        <v>1203</v>
      </c>
      <c r="O3347" t="s">
        <v>202</v>
      </c>
      <c r="P3347" t="s">
        <v>3668</v>
      </c>
    </row>
    <row r="3348" spans="1:16" x14ac:dyDescent="0.25">
      <c r="A3348">
        <v>5040</v>
      </c>
      <c r="B3348" t="s">
        <v>399</v>
      </c>
      <c r="E3348" t="s">
        <v>3669</v>
      </c>
      <c r="F3348" t="s">
        <v>347</v>
      </c>
      <c r="G3348" t="s">
        <v>3297</v>
      </c>
      <c r="H3348" t="s">
        <v>3332</v>
      </c>
      <c r="I3348" t="s">
        <v>3662</v>
      </c>
      <c r="J3348">
        <v>1990</v>
      </c>
      <c r="K3348">
        <v>515</v>
      </c>
      <c r="L3348">
        <v>39</v>
      </c>
      <c r="M3348" t="s">
        <v>200</v>
      </c>
      <c r="N3348" t="s">
        <v>1203</v>
      </c>
      <c r="O3348" t="s">
        <v>202</v>
      </c>
      <c r="P3348" t="s">
        <v>3670</v>
      </c>
    </row>
    <row r="3349" spans="1:16" x14ac:dyDescent="0.25">
      <c r="A3349">
        <v>5041</v>
      </c>
      <c r="B3349" t="s">
        <v>399</v>
      </c>
      <c r="E3349" t="s">
        <v>3671</v>
      </c>
      <c r="F3349" t="s">
        <v>347</v>
      </c>
      <c r="G3349" t="s">
        <v>3297</v>
      </c>
      <c r="H3349" t="s">
        <v>3332</v>
      </c>
      <c r="I3349" t="s">
        <v>3662</v>
      </c>
      <c r="J3349">
        <v>1990</v>
      </c>
      <c r="K3349">
        <v>1809</v>
      </c>
      <c r="L3349">
        <v>39</v>
      </c>
      <c r="M3349" t="s">
        <v>200</v>
      </c>
      <c r="N3349" t="s">
        <v>1203</v>
      </c>
      <c r="O3349" t="s">
        <v>202</v>
      </c>
      <c r="P3349" t="s">
        <v>3672</v>
      </c>
    </row>
    <row r="3350" spans="1:16" x14ac:dyDescent="0.25">
      <c r="A3350">
        <v>5042</v>
      </c>
      <c r="B3350" t="s">
        <v>399</v>
      </c>
      <c r="E3350" t="s">
        <v>3673</v>
      </c>
      <c r="F3350" t="s">
        <v>347</v>
      </c>
      <c r="G3350" t="s">
        <v>3297</v>
      </c>
      <c r="H3350" t="s">
        <v>3332</v>
      </c>
      <c r="I3350" t="s">
        <v>3662</v>
      </c>
      <c r="J3350">
        <v>1990</v>
      </c>
      <c r="K3350">
        <v>3886</v>
      </c>
      <c r="L3350">
        <v>39</v>
      </c>
      <c r="M3350" t="s">
        <v>200</v>
      </c>
      <c r="N3350" t="s">
        <v>1203</v>
      </c>
      <c r="O3350" t="s">
        <v>202</v>
      </c>
      <c r="P3350" t="s">
        <v>3672</v>
      </c>
    </row>
    <row r="3351" spans="1:16" x14ac:dyDescent="0.25">
      <c r="A3351">
        <v>5043</v>
      </c>
      <c r="B3351" t="s">
        <v>425</v>
      </c>
      <c r="E3351" t="s">
        <v>3674</v>
      </c>
      <c r="F3351" t="s">
        <v>347</v>
      </c>
      <c r="G3351" t="s">
        <v>3297</v>
      </c>
      <c r="H3351" t="s">
        <v>3332</v>
      </c>
      <c r="I3351" t="s">
        <v>3662</v>
      </c>
      <c r="J3351">
        <v>1990</v>
      </c>
      <c r="K3351">
        <v>216</v>
      </c>
      <c r="L3351">
        <v>39</v>
      </c>
      <c r="M3351" t="s">
        <v>200</v>
      </c>
      <c r="N3351" t="s">
        <v>376</v>
      </c>
      <c r="O3351" t="s">
        <v>202</v>
      </c>
      <c r="P3351" t="s">
        <v>3336</v>
      </c>
    </row>
    <row r="3352" spans="1:16" x14ac:dyDescent="0.25">
      <c r="A3352">
        <v>5044</v>
      </c>
      <c r="B3352" t="s">
        <v>425</v>
      </c>
      <c r="E3352" t="s">
        <v>3675</v>
      </c>
      <c r="F3352" t="s">
        <v>347</v>
      </c>
      <c r="G3352" t="s">
        <v>3297</v>
      </c>
      <c r="H3352" t="s">
        <v>3332</v>
      </c>
      <c r="I3352" t="s">
        <v>3662</v>
      </c>
      <c r="J3352">
        <v>1990</v>
      </c>
      <c r="K3352">
        <v>216</v>
      </c>
      <c r="L3352">
        <v>39</v>
      </c>
      <c r="M3352" t="s">
        <v>200</v>
      </c>
      <c r="N3352" t="s">
        <v>376</v>
      </c>
      <c r="O3352" t="s">
        <v>202</v>
      </c>
      <c r="P3352" t="s">
        <v>3336</v>
      </c>
    </row>
    <row r="3353" spans="1:16" x14ac:dyDescent="0.25">
      <c r="A3353">
        <v>5045</v>
      </c>
      <c r="B3353" t="s">
        <v>425</v>
      </c>
      <c r="E3353" t="s">
        <v>3676</v>
      </c>
      <c r="F3353" t="s">
        <v>347</v>
      </c>
      <c r="G3353" t="s">
        <v>3297</v>
      </c>
      <c r="H3353" t="s">
        <v>3332</v>
      </c>
      <c r="I3353" t="s">
        <v>3662</v>
      </c>
      <c r="J3353">
        <v>1990</v>
      </c>
      <c r="K3353">
        <v>1092</v>
      </c>
      <c r="L3353">
        <v>39</v>
      </c>
      <c r="M3353" t="s">
        <v>200</v>
      </c>
      <c r="N3353" t="s">
        <v>376</v>
      </c>
      <c r="O3353" t="s">
        <v>202</v>
      </c>
      <c r="P3353" t="s">
        <v>3336</v>
      </c>
    </row>
    <row r="3354" spans="1:16" x14ac:dyDescent="0.25">
      <c r="A3354">
        <v>5046</v>
      </c>
      <c r="B3354" t="s">
        <v>425</v>
      </c>
      <c r="E3354" t="s">
        <v>3677</v>
      </c>
      <c r="F3354" t="s">
        <v>347</v>
      </c>
      <c r="G3354" t="s">
        <v>3297</v>
      </c>
      <c r="H3354" t="s">
        <v>3332</v>
      </c>
      <c r="I3354" t="s">
        <v>3662</v>
      </c>
      <c r="J3354">
        <v>1990</v>
      </c>
      <c r="K3354">
        <v>695</v>
      </c>
      <c r="L3354">
        <v>39</v>
      </c>
      <c r="M3354" t="s">
        <v>200</v>
      </c>
      <c r="N3354" t="s">
        <v>668</v>
      </c>
      <c r="O3354" t="s">
        <v>202</v>
      </c>
      <c r="P3354" t="s">
        <v>3336</v>
      </c>
    </row>
    <row r="3355" spans="1:16" x14ac:dyDescent="0.25">
      <c r="A3355">
        <v>5047</v>
      </c>
      <c r="B3355" t="s">
        <v>425</v>
      </c>
      <c r="E3355" t="s">
        <v>3678</v>
      </c>
      <c r="F3355" t="s">
        <v>347</v>
      </c>
      <c r="G3355" t="s">
        <v>3297</v>
      </c>
      <c r="H3355" t="s">
        <v>3332</v>
      </c>
      <c r="I3355" t="s">
        <v>3662</v>
      </c>
      <c r="J3355">
        <v>1990</v>
      </c>
      <c r="K3355">
        <v>398</v>
      </c>
      <c r="L3355">
        <v>39</v>
      </c>
      <c r="M3355" t="s">
        <v>200</v>
      </c>
      <c r="N3355" t="s">
        <v>668</v>
      </c>
      <c r="O3355" t="s">
        <v>202</v>
      </c>
      <c r="P3355" t="s">
        <v>3336</v>
      </c>
    </row>
    <row r="3356" spans="1:16" x14ac:dyDescent="0.25">
      <c r="A3356">
        <v>5048</v>
      </c>
      <c r="B3356" t="s">
        <v>425</v>
      </c>
      <c r="E3356" t="s">
        <v>3679</v>
      </c>
      <c r="F3356" t="s">
        <v>347</v>
      </c>
      <c r="G3356" t="s">
        <v>3297</v>
      </c>
      <c r="H3356" t="s">
        <v>3332</v>
      </c>
      <c r="I3356" t="s">
        <v>3662</v>
      </c>
      <c r="J3356">
        <v>1990</v>
      </c>
      <c r="K3356">
        <v>487</v>
      </c>
      <c r="L3356">
        <v>39</v>
      </c>
      <c r="M3356" t="s">
        <v>200</v>
      </c>
      <c r="N3356" t="s">
        <v>668</v>
      </c>
      <c r="O3356" t="s">
        <v>202</v>
      </c>
      <c r="P3356" t="s">
        <v>3336</v>
      </c>
    </row>
    <row r="3357" spans="1:16" x14ac:dyDescent="0.25">
      <c r="A3357">
        <v>5049</v>
      </c>
      <c r="B3357" t="s">
        <v>399</v>
      </c>
      <c r="E3357" t="s">
        <v>3680</v>
      </c>
      <c r="F3357" t="s">
        <v>347</v>
      </c>
      <c r="G3357" t="s">
        <v>3297</v>
      </c>
      <c r="H3357" t="s">
        <v>3332</v>
      </c>
      <c r="I3357" t="s">
        <v>3662</v>
      </c>
      <c r="J3357">
        <v>1990</v>
      </c>
      <c r="K3357">
        <v>642</v>
      </c>
      <c r="L3357">
        <v>39</v>
      </c>
      <c r="M3357" t="s">
        <v>200</v>
      </c>
      <c r="N3357" t="s">
        <v>1203</v>
      </c>
      <c r="O3357" t="s">
        <v>202</v>
      </c>
      <c r="P3357" t="s">
        <v>2486</v>
      </c>
    </row>
    <row r="3358" spans="1:16" x14ac:dyDescent="0.25">
      <c r="A3358">
        <v>5050</v>
      </c>
      <c r="B3358" t="s">
        <v>399</v>
      </c>
      <c r="E3358" t="s">
        <v>3681</v>
      </c>
      <c r="F3358" t="s">
        <v>347</v>
      </c>
      <c r="G3358" t="s">
        <v>3297</v>
      </c>
      <c r="H3358" t="s">
        <v>3332</v>
      </c>
      <c r="I3358" t="s">
        <v>3662</v>
      </c>
      <c r="J3358">
        <v>1990</v>
      </c>
      <c r="K3358">
        <v>633</v>
      </c>
      <c r="L3358">
        <v>39</v>
      </c>
      <c r="M3358" t="s">
        <v>200</v>
      </c>
      <c r="N3358" t="s">
        <v>1203</v>
      </c>
      <c r="O3358" t="s">
        <v>202</v>
      </c>
      <c r="P3358" t="s">
        <v>2486</v>
      </c>
    </row>
    <row r="3359" spans="1:16" x14ac:dyDescent="0.25">
      <c r="A3359">
        <v>5051</v>
      </c>
      <c r="B3359" t="s">
        <v>399</v>
      </c>
      <c r="E3359" t="s">
        <v>3682</v>
      </c>
      <c r="F3359" t="s">
        <v>347</v>
      </c>
      <c r="G3359" t="s">
        <v>3297</v>
      </c>
      <c r="H3359" t="s">
        <v>3332</v>
      </c>
      <c r="I3359" t="s">
        <v>3662</v>
      </c>
      <c r="J3359">
        <v>1990</v>
      </c>
      <c r="K3359">
        <v>889</v>
      </c>
      <c r="L3359">
        <v>39</v>
      </c>
      <c r="M3359" t="s">
        <v>200</v>
      </c>
      <c r="N3359" t="s">
        <v>1203</v>
      </c>
      <c r="O3359" t="s">
        <v>202</v>
      </c>
      <c r="P3359" t="s">
        <v>2486</v>
      </c>
    </row>
    <row r="3360" spans="1:16" x14ac:dyDescent="0.25">
      <c r="A3360">
        <v>5052</v>
      </c>
      <c r="B3360" t="s">
        <v>399</v>
      </c>
      <c r="E3360" t="s">
        <v>3683</v>
      </c>
      <c r="F3360" t="s">
        <v>347</v>
      </c>
      <c r="G3360" t="s">
        <v>3297</v>
      </c>
      <c r="H3360" t="s">
        <v>3332</v>
      </c>
      <c r="I3360" t="s">
        <v>3662</v>
      </c>
      <c r="J3360">
        <v>1990</v>
      </c>
      <c r="K3360">
        <v>674</v>
      </c>
      <c r="L3360">
        <v>39</v>
      </c>
      <c r="M3360" t="s">
        <v>200</v>
      </c>
      <c r="N3360" t="s">
        <v>1203</v>
      </c>
      <c r="O3360" t="s">
        <v>202</v>
      </c>
      <c r="P3360" t="s">
        <v>2486</v>
      </c>
    </row>
    <row r="3361" spans="1:16" x14ac:dyDescent="0.25">
      <c r="A3361">
        <v>5053</v>
      </c>
      <c r="B3361" t="s">
        <v>399</v>
      </c>
      <c r="E3361" t="s">
        <v>3684</v>
      </c>
      <c r="F3361" t="s">
        <v>347</v>
      </c>
      <c r="G3361" t="s">
        <v>3297</v>
      </c>
      <c r="H3361" t="s">
        <v>3332</v>
      </c>
      <c r="I3361" t="s">
        <v>3662</v>
      </c>
      <c r="J3361">
        <v>1990</v>
      </c>
      <c r="K3361">
        <v>1713</v>
      </c>
      <c r="L3361">
        <v>39</v>
      </c>
      <c r="M3361" t="s">
        <v>200</v>
      </c>
      <c r="N3361" t="s">
        <v>1203</v>
      </c>
      <c r="O3361" t="s">
        <v>202</v>
      </c>
      <c r="P3361" t="s">
        <v>1178</v>
      </c>
    </row>
    <row r="3362" spans="1:16" x14ac:dyDescent="0.25">
      <c r="A3362">
        <v>5054</v>
      </c>
      <c r="B3362" t="s">
        <v>399</v>
      </c>
      <c r="E3362" t="s">
        <v>3685</v>
      </c>
      <c r="F3362" t="s">
        <v>347</v>
      </c>
      <c r="G3362" t="s">
        <v>3297</v>
      </c>
      <c r="H3362" t="s">
        <v>3332</v>
      </c>
      <c r="I3362" t="s">
        <v>3662</v>
      </c>
      <c r="J3362">
        <v>1990</v>
      </c>
      <c r="K3362">
        <v>3615</v>
      </c>
      <c r="L3362">
        <v>39</v>
      </c>
      <c r="M3362" t="s">
        <v>200</v>
      </c>
      <c r="N3362" t="s">
        <v>1203</v>
      </c>
      <c r="O3362" t="s">
        <v>202</v>
      </c>
      <c r="P3362" t="s">
        <v>3616</v>
      </c>
    </row>
    <row r="3363" spans="1:16" x14ac:dyDescent="0.25">
      <c r="A3363">
        <v>5055</v>
      </c>
      <c r="B3363" t="s">
        <v>399</v>
      </c>
      <c r="E3363" t="s">
        <v>3686</v>
      </c>
      <c r="F3363" t="s">
        <v>347</v>
      </c>
      <c r="G3363" t="s">
        <v>3297</v>
      </c>
      <c r="H3363" t="s">
        <v>3434</v>
      </c>
      <c r="I3363" t="s">
        <v>3687</v>
      </c>
      <c r="J3363">
        <v>1990</v>
      </c>
      <c r="K3363">
        <v>1251</v>
      </c>
      <c r="L3363">
        <v>39</v>
      </c>
      <c r="M3363" t="s">
        <v>200</v>
      </c>
      <c r="N3363" t="s">
        <v>1203</v>
      </c>
      <c r="O3363" t="s">
        <v>202</v>
      </c>
      <c r="P3363" t="s">
        <v>3688</v>
      </c>
    </row>
    <row r="3364" spans="1:16" x14ac:dyDescent="0.25">
      <c r="A3364">
        <v>5056</v>
      </c>
      <c r="B3364" t="s">
        <v>399</v>
      </c>
      <c r="E3364" t="s">
        <v>3689</v>
      </c>
      <c r="F3364" t="s">
        <v>347</v>
      </c>
      <c r="G3364" t="s">
        <v>3297</v>
      </c>
      <c r="H3364" t="s">
        <v>3434</v>
      </c>
      <c r="I3364" t="s">
        <v>3687</v>
      </c>
      <c r="J3364">
        <v>1990</v>
      </c>
      <c r="K3364">
        <v>1199</v>
      </c>
      <c r="L3364">
        <v>39</v>
      </c>
      <c r="M3364" t="s">
        <v>200</v>
      </c>
      <c r="N3364" t="s">
        <v>1203</v>
      </c>
      <c r="O3364" t="s">
        <v>202</v>
      </c>
      <c r="P3364" t="s">
        <v>3632</v>
      </c>
    </row>
    <row r="3365" spans="1:16" x14ac:dyDescent="0.25">
      <c r="A3365">
        <v>5057</v>
      </c>
      <c r="B3365" t="s">
        <v>399</v>
      </c>
      <c r="E3365" t="s">
        <v>3690</v>
      </c>
      <c r="F3365" t="s">
        <v>347</v>
      </c>
      <c r="G3365" t="s">
        <v>3297</v>
      </c>
      <c r="H3365" t="s">
        <v>3434</v>
      </c>
      <c r="I3365" t="s">
        <v>3687</v>
      </c>
      <c r="J3365">
        <v>1990</v>
      </c>
      <c r="K3365">
        <v>1841</v>
      </c>
      <c r="L3365">
        <v>39</v>
      </c>
      <c r="M3365" t="s">
        <v>200</v>
      </c>
      <c r="N3365" t="s">
        <v>1203</v>
      </c>
      <c r="O3365" t="s">
        <v>202</v>
      </c>
      <c r="P3365" t="s">
        <v>3632</v>
      </c>
    </row>
    <row r="3366" spans="1:16" x14ac:dyDescent="0.25">
      <c r="A3366">
        <v>5058</v>
      </c>
      <c r="B3366" t="s">
        <v>399</v>
      </c>
      <c r="E3366" t="s">
        <v>3691</v>
      </c>
      <c r="F3366" t="s">
        <v>347</v>
      </c>
      <c r="G3366" t="s">
        <v>3297</v>
      </c>
      <c r="H3366" t="s">
        <v>3434</v>
      </c>
      <c r="I3366" t="s">
        <v>3687</v>
      </c>
      <c r="J3366">
        <v>1990</v>
      </c>
      <c r="K3366">
        <v>3788</v>
      </c>
      <c r="L3366">
        <v>39</v>
      </c>
      <c r="M3366" t="s">
        <v>200</v>
      </c>
      <c r="N3366" t="s">
        <v>1203</v>
      </c>
      <c r="O3366" t="s">
        <v>202</v>
      </c>
      <c r="P3366" t="s">
        <v>3603</v>
      </c>
    </row>
    <row r="3367" spans="1:16" x14ac:dyDescent="0.25">
      <c r="A3367">
        <v>5059</v>
      </c>
      <c r="B3367" t="s">
        <v>399</v>
      </c>
      <c r="E3367" t="s">
        <v>3692</v>
      </c>
      <c r="F3367" t="s">
        <v>347</v>
      </c>
      <c r="G3367" t="s">
        <v>3297</v>
      </c>
      <c r="H3367" t="s">
        <v>3325</v>
      </c>
      <c r="I3367" t="s">
        <v>3543</v>
      </c>
      <c r="J3367">
        <v>1990</v>
      </c>
      <c r="K3367">
        <v>1982</v>
      </c>
      <c r="L3367">
        <v>39</v>
      </c>
      <c r="M3367" t="s">
        <v>200</v>
      </c>
      <c r="N3367" t="s">
        <v>1203</v>
      </c>
      <c r="O3367" t="s">
        <v>202</v>
      </c>
      <c r="P3367" t="s">
        <v>3693</v>
      </c>
    </row>
    <row r="3368" spans="1:16" x14ac:dyDescent="0.25">
      <c r="A3368">
        <v>5060</v>
      </c>
      <c r="B3368" t="s">
        <v>399</v>
      </c>
      <c r="E3368" t="s">
        <v>3694</v>
      </c>
      <c r="F3368" t="s">
        <v>347</v>
      </c>
      <c r="G3368" t="s">
        <v>3297</v>
      </c>
      <c r="H3368" t="s">
        <v>3354</v>
      </c>
      <c r="I3368" t="s">
        <v>3574</v>
      </c>
      <c r="J3368">
        <v>1989</v>
      </c>
      <c r="K3368">
        <v>310295</v>
      </c>
      <c r="L3368">
        <v>39</v>
      </c>
      <c r="M3368" t="s">
        <v>200</v>
      </c>
      <c r="N3368" t="s">
        <v>1203</v>
      </c>
      <c r="O3368" t="s">
        <v>202</v>
      </c>
      <c r="P3368" t="s">
        <v>413</v>
      </c>
    </row>
    <row r="3369" spans="1:16" x14ac:dyDescent="0.25">
      <c r="A3369">
        <v>5061</v>
      </c>
      <c r="B3369" t="s">
        <v>425</v>
      </c>
      <c r="E3369" t="s">
        <v>3695</v>
      </c>
      <c r="F3369" t="s">
        <v>347</v>
      </c>
      <c r="G3369" t="s">
        <v>3297</v>
      </c>
      <c r="H3369" t="s">
        <v>198</v>
      </c>
      <c r="I3369" t="s">
        <v>3298</v>
      </c>
      <c r="J3369">
        <v>1993</v>
      </c>
      <c r="K3369">
        <v>76</v>
      </c>
      <c r="L3369">
        <v>39</v>
      </c>
      <c r="M3369" t="s">
        <v>200</v>
      </c>
      <c r="N3369" t="s">
        <v>383</v>
      </c>
      <c r="O3369" t="s">
        <v>202</v>
      </c>
      <c r="P3369" t="s">
        <v>1674</v>
      </c>
    </row>
    <row r="3370" spans="1:16" x14ac:dyDescent="0.25">
      <c r="A3370">
        <v>5062</v>
      </c>
      <c r="B3370" t="s">
        <v>360</v>
      </c>
      <c r="E3370" t="s">
        <v>3696</v>
      </c>
      <c r="F3370" t="s">
        <v>347</v>
      </c>
      <c r="G3370" t="s">
        <v>3297</v>
      </c>
      <c r="H3370" t="s">
        <v>3434</v>
      </c>
      <c r="I3370" t="s">
        <v>3697</v>
      </c>
      <c r="J3370">
        <v>1969</v>
      </c>
      <c r="K3370">
        <v>76079</v>
      </c>
      <c r="L3370">
        <v>39</v>
      </c>
      <c r="M3370" t="s">
        <v>200</v>
      </c>
      <c r="N3370" t="s">
        <v>3698</v>
      </c>
      <c r="O3370" t="s">
        <v>202</v>
      </c>
      <c r="P3370" t="s">
        <v>365</v>
      </c>
    </row>
    <row r="3371" spans="1:16" x14ac:dyDescent="0.25">
      <c r="A3371">
        <v>5063</v>
      </c>
      <c r="B3371" t="s">
        <v>360</v>
      </c>
      <c r="E3371" t="s">
        <v>3699</v>
      </c>
      <c r="F3371" t="s">
        <v>347</v>
      </c>
      <c r="G3371" t="s">
        <v>3297</v>
      </c>
      <c r="H3371" t="s">
        <v>3700</v>
      </c>
      <c r="I3371" t="s">
        <v>3701</v>
      </c>
      <c r="J3371">
        <v>1969</v>
      </c>
      <c r="K3371">
        <v>39071</v>
      </c>
      <c r="L3371">
        <v>39</v>
      </c>
      <c r="M3371" t="s">
        <v>200</v>
      </c>
      <c r="N3371" t="s">
        <v>668</v>
      </c>
      <c r="O3371" t="s">
        <v>202</v>
      </c>
      <c r="P3371" t="s">
        <v>365</v>
      </c>
    </row>
    <row r="3372" spans="1:16" x14ac:dyDescent="0.25">
      <c r="A3372">
        <v>5064</v>
      </c>
      <c r="B3372" t="s">
        <v>360</v>
      </c>
      <c r="E3372" t="s">
        <v>3702</v>
      </c>
      <c r="F3372" t="s">
        <v>347</v>
      </c>
      <c r="G3372" t="s">
        <v>3297</v>
      </c>
      <c r="H3372" t="s">
        <v>3434</v>
      </c>
      <c r="I3372" t="s">
        <v>3687</v>
      </c>
      <c r="J3372">
        <v>1959</v>
      </c>
      <c r="K3372">
        <v>11565</v>
      </c>
      <c r="L3372">
        <v>39</v>
      </c>
      <c r="M3372" t="s">
        <v>200</v>
      </c>
      <c r="N3372" t="s">
        <v>668</v>
      </c>
      <c r="O3372" t="s">
        <v>202</v>
      </c>
      <c r="P3372" t="s">
        <v>365</v>
      </c>
    </row>
    <row r="3373" spans="1:16" x14ac:dyDescent="0.25">
      <c r="A3373">
        <v>5065</v>
      </c>
      <c r="B3373" t="s">
        <v>360</v>
      </c>
      <c r="E3373" t="s">
        <v>3703</v>
      </c>
      <c r="F3373" t="s">
        <v>347</v>
      </c>
      <c r="G3373" t="s">
        <v>3297</v>
      </c>
      <c r="H3373" t="s">
        <v>3434</v>
      </c>
      <c r="I3373" t="s">
        <v>3704</v>
      </c>
      <c r="J3373">
        <v>1964</v>
      </c>
      <c r="K3373">
        <v>2119</v>
      </c>
      <c r="L3373">
        <v>39</v>
      </c>
      <c r="M3373" t="s">
        <v>200</v>
      </c>
      <c r="N3373" t="s">
        <v>3698</v>
      </c>
      <c r="O3373" t="s">
        <v>202</v>
      </c>
      <c r="P3373" t="s">
        <v>365</v>
      </c>
    </row>
    <row r="3374" spans="1:16" x14ac:dyDescent="0.25">
      <c r="A3374">
        <v>5066</v>
      </c>
      <c r="B3374" t="s">
        <v>360</v>
      </c>
      <c r="E3374" t="s">
        <v>3705</v>
      </c>
      <c r="F3374" t="s">
        <v>347</v>
      </c>
      <c r="G3374" t="s">
        <v>3297</v>
      </c>
      <c r="H3374" t="s">
        <v>3354</v>
      </c>
      <c r="I3374" t="s">
        <v>3557</v>
      </c>
      <c r="J3374">
        <v>1964</v>
      </c>
      <c r="K3374">
        <v>3080</v>
      </c>
      <c r="L3374">
        <v>39</v>
      </c>
      <c r="M3374" t="s">
        <v>200</v>
      </c>
      <c r="N3374" t="s">
        <v>668</v>
      </c>
      <c r="O3374" t="s">
        <v>202</v>
      </c>
      <c r="P3374" t="s">
        <v>3706</v>
      </c>
    </row>
    <row r="3375" spans="1:16" x14ac:dyDescent="0.25">
      <c r="A3375">
        <v>5067</v>
      </c>
      <c r="B3375" t="s">
        <v>360</v>
      </c>
      <c r="E3375" t="s">
        <v>3707</v>
      </c>
      <c r="F3375" t="s">
        <v>347</v>
      </c>
      <c r="G3375" t="s">
        <v>3297</v>
      </c>
      <c r="H3375" t="s">
        <v>3332</v>
      </c>
      <c r="I3375" t="s">
        <v>3708</v>
      </c>
      <c r="J3375">
        <v>1966</v>
      </c>
      <c r="K3375">
        <v>1654020</v>
      </c>
      <c r="L3375">
        <v>39</v>
      </c>
      <c r="M3375" t="s">
        <v>200</v>
      </c>
      <c r="N3375" t="s">
        <v>376</v>
      </c>
      <c r="O3375" t="s">
        <v>202</v>
      </c>
      <c r="P3375" t="s">
        <v>3706</v>
      </c>
    </row>
    <row r="3376" spans="1:16" x14ac:dyDescent="0.25">
      <c r="A3376">
        <v>5068</v>
      </c>
      <c r="B3376" t="s">
        <v>360</v>
      </c>
      <c r="E3376" t="s">
        <v>3709</v>
      </c>
      <c r="F3376" t="s">
        <v>347</v>
      </c>
      <c r="G3376" t="s">
        <v>3297</v>
      </c>
      <c r="H3376" t="s">
        <v>3332</v>
      </c>
      <c r="I3376" t="s">
        <v>3708</v>
      </c>
      <c r="J3376">
        <v>1970</v>
      </c>
      <c r="K3376">
        <v>32952</v>
      </c>
      <c r="L3376">
        <v>39</v>
      </c>
      <c r="M3376" t="s">
        <v>200</v>
      </c>
      <c r="N3376" t="s">
        <v>668</v>
      </c>
      <c r="O3376" t="s">
        <v>202</v>
      </c>
      <c r="P3376" t="s">
        <v>365</v>
      </c>
    </row>
    <row r="3377" spans="1:16" x14ac:dyDescent="0.25">
      <c r="A3377">
        <v>5069</v>
      </c>
      <c r="B3377" t="s">
        <v>360</v>
      </c>
      <c r="E3377" t="s">
        <v>3710</v>
      </c>
      <c r="F3377" t="s">
        <v>347</v>
      </c>
      <c r="G3377" t="s">
        <v>3297</v>
      </c>
      <c r="H3377" t="s">
        <v>3332</v>
      </c>
      <c r="I3377" t="s">
        <v>3708</v>
      </c>
      <c r="J3377">
        <v>1967</v>
      </c>
      <c r="K3377">
        <v>97452</v>
      </c>
      <c r="L3377">
        <v>39</v>
      </c>
      <c r="M3377" t="s">
        <v>200</v>
      </c>
      <c r="N3377" t="s">
        <v>376</v>
      </c>
      <c r="O3377" t="s">
        <v>202</v>
      </c>
      <c r="P3377" t="s">
        <v>365</v>
      </c>
    </row>
    <row r="3378" spans="1:16" x14ac:dyDescent="0.25">
      <c r="A3378">
        <v>5070</v>
      </c>
      <c r="B3378" t="s">
        <v>360</v>
      </c>
      <c r="E3378" t="s">
        <v>3711</v>
      </c>
      <c r="F3378" t="s">
        <v>347</v>
      </c>
      <c r="G3378" t="s">
        <v>3297</v>
      </c>
      <c r="H3378" t="s">
        <v>3354</v>
      </c>
      <c r="I3378" t="s">
        <v>3557</v>
      </c>
      <c r="J3378">
        <v>1967</v>
      </c>
      <c r="K3378">
        <v>104608</v>
      </c>
      <c r="L3378">
        <v>39</v>
      </c>
      <c r="M3378" t="s">
        <v>200</v>
      </c>
      <c r="N3378" t="s">
        <v>668</v>
      </c>
      <c r="O3378" t="s">
        <v>202</v>
      </c>
      <c r="P3378" t="s">
        <v>3706</v>
      </c>
    </row>
    <row r="3379" spans="1:16" x14ac:dyDescent="0.25">
      <c r="A3379">
        <v>5071</v>
      </c>
      <c r="B3379" t="s">
        <v>360</v>
      </c>
      <c r="E3379" t="s">
        <v>3712</v>
      </c>
      <c r="F3379" t="s">
        <v>347</v>
      </c>
      <c r="G3379" t="s">
        <v>3297</v>
      </c>
      <c r="H3379" t="s">
        <v>3354</v>
      </c>
      <c r="I3379" t="s">
        <v>3557</v>
      </c>
      <c r="J3379">
        <v>1970</v>
      </c>
      <c r="K3379">
        <v>296384</v>
      </c>
      <c r="L3379">
        <v>39</v>
      </c>
      <c r="M3379" t="s">
        <v>200</v>
      </c>
      <c r="N3379" t="s">
        <v>376</v>
      </c>
      <c r="O3379" t="s">
        <v>202</v>
      </c>
      <c r="P3379" t="s">
        <v>365</v>
      </c>
    </row>
    <row r="3380" spans="1:16" x14ac:dyDescent="0.25">
      <c r="A3380">
        <v>5072</v>
      </c>
      <c r="B3380" t="s">
        <v>360</v>
      </c>
      <c r="E3380" t="s">
        <v>3713</v>
      </c>
      <c r="F3380" t="s">
        <v>347</v>
      </c>
      <c r="G3380" t="s">
        <v>3297</v>
      </c>
      <c r="H3380" t="s">
        <v>3434</v>
      </c>
      <c r="I3380" t="s">
        <v>3687</v>
      </c>
      <c r="J3380">
        <v>1975</v>
      </c>
      <c r="K3380">
        <v>4989564</v>
      </c>
      <c r="L3380">
        <v>39</v>
      </c>
      <c r="M3380" t="s">
        <v>200</v>
      </c>
      <c r="N3380" t="s">
        <v>376</v>
      </c>
      <c r="O3380" t="s">
        <v>202</v>
      </c>
      <c r="P3380" t="s">
        <v>3706</v>
      </c>
    </row>
    <row r="3381" spans="1:16" x14ac:dyDescent="0.25">
      <c r="A3381">
        <v>5073</v>
      </c>
      <c r="B3381" t="s">
        <v>360</v>
      </c>
      <c r="E3381" t="s">
        <v>3714</v>
      </c>
      <c r="F3381" t="s">
        <v>347</v>
      </c>
      <c r="G3381" t="s">
        <v>3297</v>
      </c>
      <c r="H3381" t="s">
        <v>3325</v>
      </c>
      <c r="I3381" t="s">
        <v>3715</v>
      </c>
      <c r="J3381">
        <v>1978</v>
      </c>
      <c r="K3381">
        <v>891686</v>
      </c>
      <c r="L3381">
        <v>39</v>
      </c>
      <c r="M3381" t="s">
        <v>200</v>
      </c>
      <c r="N3381" t="s">
        <v>668</v>
      </c>
      <c r="O3381" t="s">
        <v>202</v>
      </c>
      <c r="P3381" t="s">
        <v>365</v>
      </c>
    </row>
    <row r="3382" spans="1:16" x14ac:dyDescent="0.25">
      <c r="A3382">
        <v>5074</v>
      </c>
      <c r="B3382" t="s">
        <v>360</v>
      </c>
      <c r="E3382" t="s">
        <v>3716</v>
      </c>
      <c r="F3382" t="s">
        <v>347</v>
      </c>
      <c r="G3382" t="s">
        <v>3297</v>
      </c>
      <c r="H3382" t="s">
        <v>3717</v>
      </c>
      <c r="I3382" t="s">
        <v>3718</v>
      </c>
      <c r="J3382">
        <v>1981</v>
      </c>
      <c r="K3382">
        <v>3164756</v>
      </c>
      <c r="L3382">
        <v>39</v>
      </c>
      <c r="M3382" t="s">
        <v>200</v>
      </c>
      <c r="N3382" t="s">
        <v>376</v>
      </c>
      <c r="O3382" t="s">
        <v>202</v>
      </c>
      <c r="P3382" t="s">
        <v>3706</v>
      </c>
    </row>
    <row r="3383" spans="1:16" x14ac:dyDescent="0.25">
      <c r="A3383">
        <v>5075</v>
      </c>
      <c r="B3383" t="s">
        <v>360</v>
      </c>
      <c r="E3383" t="s">
        <v>3719</v>
      </c>
      <c r="F3383" t="s">
        <v>347</v>
      </c>
      <c r="G3383" t="s">
        <v>3297</v>
      </c>
      <c r="H3383" t="s">
        <v>3434</v>
      </c>
      <c r="I3383" t="s">
        <v>3687</v>
      </c>
      <c r="J3383">
        <v>1981</v>
      </c>
      <c r="K3383">
        <v>50352</v>
      </c>
      <c r="L3383">
        <v>39</v>
      </c>
      <c r="M3383" t="s">
        <v>200</v>
      </c>
      <c r="N3383" t="s">
        <v>668</v>
      </c>
      <c r="O3383" t="s">
        <v>202</v>
      </c>
      <c r="P3383" t="s">
        <v>365</v>
      </c>
    </row>
    <row r="3384" spans="1:16" x14ac:dyDescent="0.25">
      <c r="A3384">
        <v>5076</v>
      </c>
      <c r="B3384" t="s">
        <v>360</v>
      </c>
      <c r="E3384" t="s">
        <v>3720</v>
      </c>
      <c r="F3384" t="s">
        <v>347</v>
      </c>
      <c r="G3384" t="s">
        <v>3297</v>
      </c>
      <c r="H3384" t="s">
        <v>3332</v>
      </c>
      <c r="I3384" t="s">
        <v>3708</v>
      </c>
      <c r="J3384">
        <v>1982</v>
      </c>
      <c r="K3384">
        <v>43493</v>
      </c>
      <c r="L3384">
        <v>39</v>
      </c>
      <c r="M3384" t="s">
        <v>200</v>
      </c>
      <c r="N3384" t="s">
        <v>668</v>
      </c>
      <c r="O3384" t="s">
        <v>202</v>
      </c>
      <c r="P3384" t="s">
        <v>365</v>
      </c>
    </row>
    <row r="3385" spans="1:16" x14ac:dyDescent="0.25">
      <c r="A3385">
        <v>5077</v>
      </c>
      <c r="B3385" t="s">
        <v>360</v>
      </c>
      <c r="E3385" t="s">
        <v>3721</v>
      </c>
      <c r="F3385" t="s">
        <v>347</v>
      </c>
      <c r="G3385" t="s">
        <v>3297</v>
      </c>
      <c r="H3385" t="s">
        <v>198</v>
      </c>
      <c r="I3385" t="s">
        <v>3298</v>
      </c>
      <c r="J3385">
        <v>1982</v>
      </c>
      <c r="K3385">
        <v>558</v>
      </c>
      <c r="L3385">
        <v>39</v>
      </c>
      <c r="M3385" t="s">
        <v>200</v>
      </c>
      <c r="N3385" t="s">
        <v>383</v>
      </c>
      <c r="O3385" t="s">
        <v>202</v>
      </c>
      <c r="P3385" t="s">
        <v>3722</v>
      </c>
    </row>
    <row r="3386" spans="1:16" x14ac:dyDescent="0.25">
      <c r="A3386">
        <v>5078</v>
      </c>
      <c r="B3386" t="s">
        <v>360</v>
      </c>
      <c r="E3386" t="s">
        <v>3707</v>
      </c>
      <c r="F3386" t="s">
        <v>347</v>
      </c>
      <c r="G3386" t="s">
        <v>3297</v>
      </c>
      <c r="H3386" t="s">
        <v>198</v>
      </c>
      <c r="I3386" t="s">
        <v>3298</v>
      </c>
      <c r="J3386">
        <v>1982</v>
      </c>
      <c r="K3386">
        <v>2099900</v>
      </c>
      <c r="L3386">
        <v>39</v>
      </c>
      <c r="M3386" t="s">
        <v>200</v>
      </c>
      <c r="N3386" t="s">
        <v>376</v>
      </c>
      <c r="O3386" t="s">
        <v>202</v>
      </c>
      <c r="P3386" t="s">
        <v>365</v>
      </c>
    </row>
    <row r="3387" spans="1:16" x14ac:dyDescent="0.25">
      <c r="A3387">
        <v>5079</v>
      </c>
      <c r="B3387" t="s">
        <v>360</v>
      </c>
      <c r="E3387" t="s">
        <v>3723</v>
      </c>
      <c r="F3387" t="s">
        <v>347</v>
      </c>
      <c r="G3387" t="s">
        <v>3297</v>
      </c>
      <c r="H3387" t="s">
        <v>3325</v>
      </c>
      <c r="I3387" t="s">
        <v>3715</v>
      </c>
      <c r="J3387">
        <v>1983</v>
      </c>
      <c r="K3387">
        <v>31750</v>
      </c>
      <c r="L3387">
        <v>39</v>
      </c>
      <c r="M3387" t="s">
        <v>200</v>
      </c>
      <c r="N3387" t="s">
        <v>668</v>
      </c>
      <c r="O3387" t="s">
        <v>202</v>
      </c>
      <c r="P3387" t="s">
        <v>365</v>
      </c>
    </row>
    <row r="3388" spans="1:16" x14ac:dyDescent="0.25">
      <c r="A3388">
        <v>5080</v>
      </c>
      <c r="B3388" t="s">
        <v>360</v>
      </c>
      <c r="E3388" t="s">
        <v>3724</v>
      </c>
      <c r="F3388" t="s">
        <v>347</v>
      </c>
      <c r="G3388" t="s">
        <v>3297</v>
      </c>
      <c r="H3388" t="s">
        <v>3332</v>
      </c>
      <c r="I3388" t="s">
        <v>3708</v>
      </c>
      <c r="J3388">
        <v>1985</v>
      </c>
      <c r="K3388">
        <v>19673</v>
      </c>
      <c r="L3388">
        <v>39</v>
      </c>
      <c r="M3388" t="s">
        <v>200</v>
      </c>
      <c r="N3388" t="s">
        <v>376</v>
      </c>
      <c r="O3388" t="s">
        <v>202</v>
      </c>
      <c r="P3388" t="s">
        <v>365</v>
      </c>
    </row>
    <row r="3389" spans="1:16" x14ac:dyDescent="0.25">
      <c r="A3389">
        <v>5081</v>
      </c>
      <c r="B3389" t="s">
        <v>360</v>
      </c>
      <c r="E3389" t="s">
        <v>3725</v>
      </c>
      <c r="F3389" t="s">
        <v>347</v>
      </c>
      <c r="G3389" t="s">
        <v>3297</v>
      </c>
      <c r="H3389" t="s">
        <v>198</v>
      </c>
      <c r="I3389" t="s">
        <v>3298</v>
      </c>
      <c r="J3389">
        <v>1985</v>
      </c>
      <c r="K3389">
        <v>119879</v>
      </c>
      <c r="L3389">
        <v>39</v>
      </c>
      <c r="M3389" t="s">
        <v>200</v>
      </c>
      <c r="N3389" t="s">
        <v>376</v>
      </c>
      <c r="O3389" t="s">
        <v>202</v>
      </c>
      <c r="P3389" t="s">
        <v>365</v>
      </c>
    </row>
    <row r="3390" spans="1:16" x14ac:dyDescent="0.25">
      <c r="A3390">
        <v>5082</v>
      </c>
      <c r="B3390" t="s">
        <v>360</v>
      </c>
      <c r="E3390" t="s">
        <v>3726</v>
      </c>
      <c r="F3390" t="s">
        <v>347</v>
      </c>
      <c r="G3390" t="s">
        <v>3297</v>
      </c>
      <c r="H3390" t="s">
        <v>3434</v>
      </c>
      <c r="I3390" t="s">
        <v>3687</v>
      </c>
      <c r="J3390">
        <v>1983</v>
      </c>
      <c r="K3390">
        <v>54358</v>
      </c>
      <c r="L3390">
        <v>39</v>
      </c>
      <c r="M3390" t="s">
        <v>200</v>
      </c>
      <c r="N3390" t="s">
        <v>668</v>
      </c>
      <c r="O3390" t="s">
        <v>202</v>
      </c>
      <c r="P3390" t="s">
        <v>365</v>
      </c>
    </row>
    <row r="3391" spans="1:16" x14ac:dyDescent="0.25">
      <c r="A3391">
        <v>5083</v>
      </c>
      <c r="B3391" t="s">
        <v>360</v>
      </c>
      <c r="E3391" t="s">
        <v>3727</v>
      </c>
      <c r="F3391" t="s">
        <v>347</v>
      </c>
      <c r="G3391" t="s">
        <v>3297</v>
      </c>
      <c r="H3391" t="s">
        <v>3717</v>
      </c>
      <c r="I3391" t="s">
        <v>3718</v>
      </c>
      <c r="J3391">
        <v>1996</v>
      </c>
      <c r="K3391">
        <v>444218</v>
      </c>
      <c r="L3391">
        <v>39</v>
      </c>
      <c r="M3391" t="s">
        <v>200</v>
      </c>
      <c r="N3391" t="s">
        <v>376</v>
      </c>
      <c r="O3391" t="s">
        <v>202</v>
      </c>
      <c r="P3391" t="s">
        <v>365</v>
      </c>
    </row>
    <row r="3392" spans="1:16" x14ac:dyDescent="0.25">
      <c r="A3392">
        <v>5084</v>
      </c>
      <c r="B3392" t="s">
        <v>399</v>
      </c>
      <c r="E3392" t="s">
        <v>3728</v>
      </c>
      <c r="F3392" t="s">
        <v>347</v>
      </c>
      <c r="G3392" t="s">
        <v>3297</v>
      </c>
      <c r="H3392" t="s">
        <v>3354</v>
      </c>
      <c r="I3392" t="s">
        <v>3557</v>
      </c>
      <c r="J3392">
        <v>1999</v>
      </c>
      <c r="K3392">
        <v>60048</v>
      </c>
      <c r="L3392">
        <v>39</v>
      </c>
      <c r="M3392" t="s">
        <v>200</v>
      </c>
      <c r="N3392" t="s">
        <v>1203</v>
      </c>
      <c r="O3392" t="s">
        <v>202</v>
      </c>
      <c r="P3392" t="s">
        <v>3729</v>
      </c>
    </row>
    <row r="3393" spans="1:16" x14ac:dyDescent="0.25">
      <c r="A3393">
        <v>5085</v>
      </c>
      <c r="B3393" t="s">
        <v>399</v>
      </c>
      <c r="E3393" t="s">
        <v>3730</v>
      </c>
      <c r="F3393" t="s">
        <v>347</v>
      </c>
      <c r="G3393" t="s">
        <v>3297</v>
      </c>
      <c r="H3393" t="s">
        <v>3354</v>
      </c>
      <c r="I3393" t="s">
        <v>3557</v>
      </c>
      <c r="J3393">
        <v>1999</v>
      </c>
      <c r="K3393">
        <v>347416</v>
      </c>
      <c r="L3393">
        <v>39</v>
      </c>
      <c r="M3393" t="s">
        <v>200</v>
      </c>
      <c r="N3393" t="s">
        <v>1203</v>
      </c>
      <c r="O3393" t="s">
        <v>202</v>
      </c>
      <c r="P3393" t="s">
        <v>3731</v>
      </c>
    </row>
    <row r="3394" spans="1:16" x14ac:dyDescent="0.25">
      <c r="A3394">
        <v>5086</v>
      </c>
      <c r="B3394" t="s">
        <v>399</v>
      </c>
      <c r="E3394" t="s">
        <v>3732</v>
      </c>
      <c r="F3394" t="s">
        <v>347</v>
      </c>
      <c r="G3394" t="s">
        <v>3297</v>
      </c>
      <c r="H3394" t="s">
        <v>3354</v>
      </c>
      <c r="I3394" t="s">
        <v>3557</v>
      </c>
      <c r="J3394">
        <v>1999</v>
      </c>
      <c r="K3394">
        <v>39137</v>
      </c>
      <c r="L3394">
        <v>39</v>
      </c>
      <c r="M3394" t="s">
        <v>200</v>
      </c>
      <c r="N3394" t="s">
        <v>1203</v>
      </c>
      <c r="O3394" t="s">
        <v>202</v>
      </c>
      <c r="P3394" t="s">
        <v>3688</v>
      </c>
    </row>
    <row r="3395" spans="1:16" x14ac:dyDescent="0.25">
      <c r="A3395">
        <v>5087</v>
      </c>
      <c r="B3395" t="s">
        <v>399</v>
      </c>
      <c r="E3395" t="s">
        <v>3733</v>
      </c>
      <c r="F3395" t="s">
        <v>347</v>
      </c>
      <c r="G3395" t="s">
        <v>3297</v>
      </c>
      <c r="H3395" t="s">
        <v>3354</v>
      </c>
      <c r="I3395" t="s">
        <v>3557</v>
      </c>
      <c r="J3395">
        <v>1999</v>
      </c>
      <c r="K3395">
        <v>45572</v>
      </c>
      <c r="L3395">
        <v>39</v>
      </c>
      <c r="M3395" t="s">
        <v>200</v>
      </c>
      <c r="N3395" t="s">
        <v>1203</v>
      </c>
      <c r="O3395" t="s">
        <v>202</v>
      </c>
      <c r="P3395" t="s">
        <v>2912</v>
      </c>
    </row>
    <row r="3396" spans="1:16" x14ac:dyDescent="0.25">
      <c r="A3396">
        <v>5088</v>
      </c>
      <c r="B3396" t="s">
        <v>399</v>
      </c>
      <c r="E3396" t="s">
        <v>3734</v>
      </c>
      <c r="F3396" t="s">
        <v>347</v>
      </c>
      <c r="G3396" t="s">
        <v>3297</v>
      </c>
      <c r="H3396" t="s">
        <v>3354</v>
      </c>
      <c r="I3396" t="s">
        <v>3557</v>
      </c>
      <c r="J3396">
        <v>1999</v>
      </c>
      <c r="K3396">
        <v>70770</v>
      </c>
      <c r="L3396">
        <v>39</v>
      </c>
      <c r="M3396" t="s">
        <v>200</v>
      </c>
      <c r="N3396" t="s">
        <v>1203</v>
      </c>
      <c r="O3396" t="s">
        <v>202</v>
      </c>
      <c r="P3396" t="s">
        <v>3735</v>
      </c>
    </row>
    <row r="3397" spans="1:16" x14ac:dyDescent="0.25">
      <c r="A3397">
        <v>5089</v>
      </c>
      <c r="B3397" t="s">
        <v>399</v>
      </c>
      <c r="E3397" t="s">
        <v>3736</v>
      </c>
      <c r="F3397" t="s">
        <v>347</v>
      </c>
      <c r="G3397" t="s">
        <v>3297</v>
      </c>
      <c r="H3397" t="s">
        <v>3354</v>
      </c>
      <c r="I3397" t="s">
        <v>3557</v>
      </c>
      <c r="J3397">
        <v>1999</v>
      </c>
      <c r="K3397">
        <v>19837</v>
      </c>
      <c r="L3397">
        <v>39</v>
      </c>
      <c r="M3397" t="s">
        <v>200</v>
      </c>
      <c r="N3397" t="s">
        <v>1203</v>
      </c>
      <c r="O3397" t="s">
        <v>202</v>
      </c>
      <c r="P3397" t="s">
        <v>3523</v>
      </c>
    </row>
    <row r="3398" spans="1:16" x14ac:dyDescent="0.25">
      <c r="A3398">
        <v>5090</v>
      </c>
      <c r="B3398" t="s">
        <v>399</v>
      </c>
      <c r="E3398" t="s">
        <v>3737</v>
      </c>
      <c r="F3398" t="s">
        <v>347</v>
      </c>
      <c r="G3398" t="s">
        <v>3297</v>
      </c>
      <c r="H3398" t="s">
        <v>3354</v>
      </c>
      <c r="I3398" t="s">
        <v>3557</v>
      </c>
      <c r="J3398">
        <v>1999</v>
      </c>
      <c r="K3398">
        <v>26270</v>
      </c>
      <c r="L3398">
        <v>39</v>
      </c>
      <c r="M3398" t="s">
        <v>200</v>
      </c>
      <c r="N3398" t="s">
        <v>1203</v>
      </c>
      <c r="O3398" t="s">
        <v>202</v>
      </c>
      <c r="P3398" t="s">
        <v>3738</v>
      </c>
    </row>
    <row r="3399" spans="1:16" x14ac:dyDescent="0.25">
      <c r="A3399">
        <v>5091</v>
      </c>
      <c r="B3399" t="s">
        <v>399</v>
      </c>
      <c r="E3399" t="s">
        <v>3739</v>
      </c>
      <c r="F3399" t="s">
        <v>347</v>
      </c>
      <c r="G3399" t="s">
        <v>3297</v>
      </c>
      <c r="H3399" t="s">
        <v>3354</v>
      </c>
      <c r="I3399" t="s">
        <v>3557</v>
      </c>
      <c r="J3399">
        <v>1999</v>
      </c>
      <c r="K3399">
        <v>11795</v>
      </c>
      <c r="L3399">
        <v>39</v>
      </c>
      <c r="M3399" t="s">
        <v>200</v>
      </c>
      <c r="N3399" t="s">
        <v>1203</v>
      </c>
      <c r="O3399" t="s">
        <v>202</v>
      </c>
      <c r="P3399" t="s">
        <v>3472</v>
      </c>
    </row>
    <row r="3400" spans="1:16" x14ac:dyDescent="0.25">
      <c r="A3400">
        <v>5092</v>
      </c>
      <c r="B3400" t="s">
        <v>399</v>
      </c>
      <c r="E3400" t="s">
        <v>3740</v>
      </c>
      <c r="F3400" t="s">
        <v>347</v>
      </c>
      <c r="G3400" t="s">
        <v>3297</v>
      </c>
      <c r="H3400" t="s">
        <v>3354</v>
      </c>
      <c r="I3400" t="s">
        <v>3557</v>
      </c>
      <c r="J3400">
        <v>1999</v>
      </c>
      <c r="K3400">
        <v>58975</v>
      </c>
      <c r="L3400">
        <v>39</v>
      </c>
      <c r="M3400" t="s">
        <v>200</v>
      </c>
      <c r="N3400" t="s">
        <v>1203</v>
      </c>
      <c r="O3400" t="s">
        <v>202</v>
      </c>
      <c r="P3400" t="s">
        <v>2489</v>
      </c>
    </row>
    <row r="3401" spans="1:16" x14ac:dyDescent="0.25">
      <c r="A3401">
        <v>5093</v>
      </c>
      <c r="B3401" t="s">
        <v>399</v>
      </c>
      <c r="E3401" t="s">
        <v>3741</v>
      </c>
      <c r="F3401" t="s">
        <v>347</v>
      </c>
      <c r="G3401" t="s">
        <v>3297</v>
      </c>
      <c r="H3401" t="s">
        <v>3354</v>
      </c>
      <c r="I3401" t="s">
        <v>3557</v>
      </c>
      <c r="J3401">
        <v>1999</v>
      </c>
      <c r="K3401">
        <v>191401</v>
      </c>
      <c r="L3401">
        <v>39</v>
      </c>
      <c r="M3401" t="s">
        <v>200</v>
      </c>
      <c r="N3401" t="s">
        <v>1203</v>
      </c>
      <c r="O3401" t="s">
        <v>202</v>
      </c>
      <c r="P3401" t="s">
        <v>3742</v>
      </c>
    </row>
    <row r="3402" spans="1:16" x14ac:dyDescent="0.25">
      <c r="A3402">
        <v>5094</v>
      </c>
      <c r="B3402" t="s">
        <v>399</v>
      </c>
      <c r="E3402" t="s">
        <v>3743</v>
      </c>
      <c r="F3402" t="s">
        <v>347</v>
      </c>
      <c r="G3402" t="s">
        <v>3297</v>
      </c>
      <c r="H3402" t="s">
        <v>3354</v>
      </c>
      <c r="I3402" t="s">
        <v>3557</v>
      </c>
      <c r="J3402">
        <v>1999</v>
      </c>
      <c r="K3402">
        <v>40746</v>
      </c>
      <c r="L3402">
        <v>39</v>
      </c>
      <c r="M3402" t="s">
        <v>200</v>
      </c>
      <c r="N3402" t="s">
        <v>1203</v>
      </c>
      <c r="O3402" t="s">
        <v>202</v>
      </c>
      <c r="P3402" t="s">
        <v>1707</v>
      </c>
    </row>
    <row r="3403" spans="1:16" x14ac:dyDescent="0.25">
      <c r="A3403">
        <v>5095</v>
      </c>
      <c r="B3403" t="s">
        <v>399</v>
      </c>
      <c r="E3403" t="s">
        <v>3744</v>
      </c>
      <c r="F3403" t="s">
        <v>347</v>
      </c>
      <c r="G3403" t="s">
        <v>3297</v>
      </c>
      <c r="H3403" t="s">
        <v>3354</v>
      </c>
      <c r="I3403" t="s">
        <v>3557</v>
      </c>
      <c r="J3403">
        <v>1999</v>
      </c>
      <c r="K3403">
        <v>17693</v>
      </c>
      <c r="L3403">
        <v>39</v>
      </c>
      <c r="M3403" t="s">
        <v>200</v>
      </c>
      <c r="N3403" t="s">
        <v>1203</v>
      </c>
      <c r="O3403" t="s">
        <v>202</v>
      </c>
      <c r="P3403" t="s">
        <v>3453</v>
      </c>
    </row>
    <row r="3404" spans="1:16" x14ac:dyDescent="0.25">
      <c r="A3404">
        <v>5096</v>
      </c>
      <c r="B3404" t="s">
        <v>399</v>
      </c>
      <c r="E3404" t="s">
        <v>3745</v>
      </c>
      <c r="F3404" t="s">
        <v>347</v>
      </c>
      <c r="G3404" t="s">
        <v>340</v>
      </c>
      <c r="H3404" t="s">
        <v>198</v>
      </c>
      <c r="I3404" t="s">
        <v>3746</v>
      </c>
      <c r="J3404">
        <v>1975</v>
      </c>
      <c r="K3404">
        <v>12472</v>
      </c>
      <c r="L3404">
        <v>17</v>
      </c>
      <c r="M3404" t="s">
        <v>200</v>
      </c>
      <c r="N3404" t="s">
        <v>1097</v>
      </c>
      <c r="O3404" t="s">
        <v>202</v>
      </c>
      <c r="P3404" t="s">
        <v>2496</v>
      </c>
    </row>
    <row r="3405" spans="1:16" x14ac:dyDescent="0.25">
      <c r="A3405">
        <v>5097</v>
      </c>
      <c r="B3405" t="s">
        <v>425</v>
      </c>
      <c r="E3405" t="s">
        <v>3747</v>
      </c>
      <c r="F3405" t="s">
        <v>347</v>
      </c>
      <c r="G3405" t="s">
        <v>340</v>
      </c>
      <c r="H3405" t="s">
        <v>198</v>
      </c>
      <c r="I3405" t="s">
        <v>3746</v>
      </c>
      <c r="J3405">
        <v>1950</v>
      </c>
      <c r="K3405">
        <v>1</v>
      </c>
      <c r="L3405">
        <v>17</v>
      </c>
      <c r="M3405" t="s">
        <v>200</v>
      </c>
      <c r="N3405" t="s">
        <v>383</v>
      </c>
      <c r="O3405" t="s">
        <v>202</v>
      </c>
      <c r="P3405" t="s">
        <v>3748</v>
      </c>
    </row>
    <row r="3406" spans="1:16" x14ac:dyDescent="0.25">
      <c r="A3406">
        <v>5098</v>
      </c>
      <c r="B3406" t="s">
        <v>425</v>
      </c>
      <c r="E3406" t="s">
        <v>3747</v>
      </c>
      <c r="F3406" t="s">
        <v>347</v>
      </c>
      <c r="G3406" t="s">
        <v>340</v>
      </c>
      <c r="H3406" t="s">
        <v>198</v>
      </c>
      <c r="I3406" t="s">
        <v>3746</v>
      </c>
      <c r="J3406">
        <v>1950</v>
      </c>
      <c r="K3406">
        <v>1</v>
      </c>
      <c r="L3406">
        <v>17</v>
      </c>
      <c r="M3406" t="s">
        <v>200</v>
      </c>
      <c r="N3406" t="s">
        <v>383</v>
      </c>
      <c r="O3406" t="s">
        <v>202</v>
      </c>
      <c r="P3406" t="s">
        <v>3749</v>
      </c>
    </row>
    <row r="3407" spans="1:16" x14ac:dyDescent="0.25">
      <c r="A3407">
        <v>5099</v>
      </c>
      <c r="B3407" t="s">
        <v>425</v>
      </c>
      <c r="E3407" t="s">
        <v>3747</v>
      </c>
      <c r="F3407" t="s">
        <v>347</v>
      </c>
      <c r="G3407" t="s">
        <v>340</v>
      </c>
      <c r="H3407" t="s">
        <v>198</v>
      </c>
      <c r="I3407" t="s">
        <v>3746</v>
      </c>
      <c r="J3407">
        <v>1950</v>
      </c>
      <c r="K3407">
        <v>8</v>
      </c>
      <c r="L3407">
        <v>17</v>
      </c>
      <c r="M3407" t="s">
        <v>200</v>
      </c>
      <c r="N3407" t="s">
        <v>383</v>
      </c>
      <c r="O3407" t="s">
        <v>202</v>
      </c>
      <c r="P3407" t="s">
        <v>3750</v>
      </c>
    </row>
    <row r="3408" spans="1:16" x14ac:dyDescent="0.25">
      <c r="A3408">
        <v>5100</v>
      </c>
      <c r="B3408" t="s">
        <v>425</v>
      </c>
      <c r="E3408" t="s">
        <v>3747</v>
      </c>
      <c r="F3408" t="s">
        <v>347</v>
      </c>
      <c r="G3408" t="s">
        <v>340</v>
      </c>
      <c r="H3408" t="s">
        <v>198</v>
      </c>
      <c r="I3408" t="s">
        <v>3746</v>
      </c>
      <c r="J3408">
        <v>1950</v>
      </c>
      <c r="K3408">
        <v>12</v>
      </c>
      <c r="L3408">
        <v>17</v>
      </c>
      <c r="M3408" t="s">
        <v>200</v>
      </c>
      <c r="N3408" t="s">
        <v>383</v>
      </c>
      <c r="O3408" t="s">
        <v>202</v>
      </c>
      <c r="P3408" t="s">
        <v>3751</v>
      </c>
    </row>
    <row r="3409" spans="1:16" x14ac:dyDescent="0.25">
      <c r="A3409">
        <v>5101</v>
      </c>
      <c r="B3409" t="s">
        <v>425</v>
      </c>
      <c r="E3409" t="s">
        <v>3752</v>
      </c>
      <c r="F3409" t="s">
        <v>347</v>
      </c>
      <c r="G3409" t="s">
        <v>340</v>
      </c>
      <c r="H3409" t="s">
        <v>198</v>
      </c>
      <c r="I3409" t="s">
        <v>3746</v>
      </c>
      <c r="J3409">
        <v>1951</v>
      </c>
      <c r="K3409">
        <v>28</v>
      </c>
      <c r="L3409">
        <v>17</v>
      </c>
      <c r="M3409" t="s">
        <v>200</v>
      </c>
      <c r="N3409" t="s">
        <v>383</v>
      </c>
      <c r="O3409" t="s">
        <v>202</v>
      </c>
      <c r="P3409" t="s">
        <v>3753</v>
      </c>
    </row>
    <row r="3410" spans="1:16" x14ac:dyDescent="0.25">
      <c r="A3410">
        <v>5102</v>
      </c>
      <c r="B3410" t="s">
        <v>425</v>
      </c>
      <c r="E3410" t="s">
        <v>3752</v>
      </c>
      <c r="F3410" t="s">
        <v>347</v>
      </c>
      <c r="G3410" t="s">
        <v>340</v>
      </c>
      <c r="H3410" t="s">
        <v>198</v>
      </c>
      <c r="I3410" t="s">
        <v>3746</v>
      </c>
      <c r="J3410">
        <v>1951</v>
      </c>
      <c r="K3410">
        <v>51</v>
      </c>
      <c r="L3410">
        <v>17</v>
      </c>
      <c r="M3410" t="s">
        <v>200</v>
      </c>
      <c r="N3410" t="s">
        <v>383</v>
      </c>
      <c r="O3410" t="s">
        <v>202</v>
      </c>
      <c r="P3410" t="s">
        <v>3754</v>
      </c>
    </row>
    <row r="3411" spans="1:16" x14ac:dyDescent="0.25">
      <c r="A3411">
        <v>5103</v>
      </c>
      <c r="B3411" t="s">
        <v>425</v>
      </c>
      <c r="E3411" t="s">
        <v>3752</v>
      </c>
      <c r="F3411" t="s">
        <v>347</v>
      </c>
      <c r="G3411" t="s">
        <v>340</v>
      </c>
      <c r="H3411" t="s">
        <v>198</v>
      </c>
      <c r="I3411" t="s">
        <v>3746</v>
      </c>
      <c r="J3411">
        <v>1951</v>
      </c>
      <c r="K3411">
        <v>47</v>
      </c>
      <c r="L3411">
        <v>17</v>
      </c>
      <c r="M3411" t="s">
        <v>200</v>
      </c>
      <c r="N3411" t="s">
        <v>383</v>
      </c>
      <c r="O3411" t="s">
        <v>202</v>
      </c>
      <c r="P3411" t="s">
        <v>3754</v>
      </c>
    </row>
    <row r="3412" spans="1:16" x14ac:dyDescent="0.25">
      <c r="A3412">
        <v>5104</v>
      </c>
      <c r="B3412" t="s">
        <v>425</v>
      </c>
      <c r="E3412" t="s">
        <v>3752</v>
      </c>
      <c r="F3412" t="s">
        <v>347</v>
      </c>
      <c r="G3412" t="s">
        <v>340</v>
      </c>
      <c r="H3412" t="s">
        <v>198</v>
      </c>
      <c r="I3412" t="s">
        <v>3746</v>
      </c>
      <c r="J3412">
        <v>1951</v>
      </c>
      <c r="K3412">
        <v>28</v>
      </c>
      <c r="L3412">
        <v>17</v>
      </c>
      <c r="M3412" t="s">
        <v>200</v>
      </c>
      <c r="N3412" t="s">
        <v>383</v>
      </c>
      <c r="O3412" t="s">
        <v>202</v>
      </c>
      <c r="P3412" t="s">
        <v>3754</v>
      </c>
    </row>
    <row r="3413" spans="1:16" x14ac:dyDescent="0.25">
      <c r="A3413">
        <v>5105</v>
      </c>
      <c r="B3413" t="s">
        <v>425</v>
      </c>
      <c r="E3413" t="s">
        <v>3752</v>
      </c>
      <c r="F3413" t="s">
        <v>347</v>
      </c>
      <c r="G3413" t="s">
        <v>340</v>
      </c>
      <c r="H3413" t="s">
        <v>198</v>
      </c>
      <c r="I3413" t="s">
        <v>3746</v>
      </c>
      <c r="J3413">
        <v>1951</v>
      </c>
      <c r="K3413">
        <v>56</v>
      </c>
      <c r="L3413">
        <v>17</v>
      </c>
      <c r="M3413" t="s">
        <v>200</v>
      </c>
      <c r="N3413" t="s">
        <v>383</v>
      </c>
      <c r="O3413" t="s">
        <v>202</v>
      </c>
      <c r="P3413" t="s">
        <v>3750</v>
      </c>
    </row>
    <row r="3414" spans="1:16" x14ac:dyDescent="0.25">
      <c r="A3414">
        <v>5106</v>
      </c>
      <c r="B3414" t="s">
        <v>425</v>
      </c>
      <c r="E3414" t="s">
        <v>3752</v>
      </c>
      <c r="F3414" t="s">
        <v>347</v>
      </c>
      <c r="G3414" t="s">
        <v>340</v>
      </c>
      <c r="H3414" t="s">
        <v>198</v>
      </c>
      <c r="I3414" t="s">
        <v>3746</v>
      </c>
      <c r="J3414">
        <v>1951</v>
      </c>
      <c r="K3414">
        <v>28</v>
      </c>
      <c r="L3414">
        <v>17</v>
      </c>
      <c r="M3414" t="s">
        <v>200</v>
      </c>
      <c r="N3414" t="s">
        <v>383</v>
      </c>
      <c r="O3414" t="s">
        <v>202</v>
      </c>
      <c r="P3414" t="s">
        <v>3750</v>
      </c>
    </row>
    <row r="3415" spans="1:16" x14ac:dyDescent="0.25">
      <c r="A3415">
        <v>5107</v>
      </c>
      <c r="B3415" t="s">
        <v>425</v>
      </c>
      <c r="E3415" t="s">
        <v>3752</v>
      </c>
      <c r="F3415" t="s">
        <v>347</v>
      </c>
      <c r="G3415" t="s">
        <v>340</v>
      </c>
      <c r="H3415" t="s">
        <v>198</v>
      </c>
      <c r="I3415" t="s">
        <v>3746</v>
      </c>
      <c r="J3415">
        <v>1951</v>
      </c>
      <c r="K3415">
        <v>23</v>
      </c>
      <c r="L3415">
        <v>17</v>
      </c>
      <c r="M3415" t="s">
        <v>200</v>
      </c>
      <c r="N3415" t="s">
        <v>383</v>
      </c>
      <c r="O3415" t="s">
        <v>202</v>
      </c>
      <c r="P3415" t="s">
        <v>3750</v>
      </c>
    </row>
    <row r="3416" spans="1:16" x14ac:dyDescent="0.25">
      <c r="A3416">
        <v>5108</v>
      </c>
      <c r="B3416" t="s">
        <v>425</v>
      </c>
      <c r="E3416" t="s">
        <v>3752</v>
      </c>
      <c r="F3416" t="s">
        <v>347</v>
      </c>
      <c r="G3416" t="s">
        <v>340</v>
      </c>
      <c r="H3416" t="s">
        <v>198</v>
      </c>
      <c r="I3416" t="s">
        <v>3746</v>
      </c>
      <c r="J3416">
        <v>1951</v>
      </c>
      <c r="K3416">
        <v>42</v>
      </c>
      <c r="L3416">
        <v>17</v>
      </c>
      <c r="M3416" t="s">
        <v>200</v>
      </c>
      <c r="N3416" t="s">
        <v>383</v>
      </c>
      <c r="O3416" t="s">
        <v>202</v>
      </c>
      <c r="P3416" t="s">
        <v>3755</v>
      </c>
    </row>
    <row r="3417" spans="1:16" x14ac:dyDescent="0.25">
      <c r="A3417">
        <v>5109</v>
      </c>
      <c r="B3417" t="s">
        <v>425</v>
      </c>
      <c r="E3417" t="s">
        <v>3752</v>
      </c>
      <c r="F3417" t="s">
        <v>347</v>
      </c>
      <c r="G3417" t="s">
        <v>340</v>
      </c>
      <c r="H3417" t="s">
        <v>198</v>
      </c>
      <c r="I3417" t="s">
        <v>3746</v>
      </c>
      <c r="J3417">
        <v>1951</v>
      </c>
      <c r="K3417">
        <v>56</v>
      </c>
      <c r="L3417">
        <v>17</v>
      </c>
      <c r="M3417" t="s">
        <v>200</v>
      </c>
      <c r="N3417" t="s">
        <v>383</v>
      </c>
      <c r="O3417" t="s">
        <v>202</v>
      </c>
      <c r="P3417" t="s">
        <v>3756</v>
      </c>
    </row>
    <row r="3418" spans="1:16" x14ac:dyDescent="0.25">
      <c r="A3418">
        <v>5110</v>
      </c>
      <c r="B3418" t="s">
        <v>425</v>
      </c>
      <c r="E3418" t="s">
        <v>3752</v>
      </c>
      <c r="F3418" t="s">
        <v>347</v>
      </c>
      <c r="G3418" t="s">
        <v>340</v>
      </c>
      <c r="H3418" t="s">
        <v>198</v>
      </c>
      <c r="I3418" t="s">
        <v>3746</v>
      </c>
      <c r="J3418">
        <v>1951</v>
      </c>
      <c r="K3418">
        <v>56</v>
      </c>
      <c r="L3418">
        <v>17</v>
      </c>
      <c r="M3418" t="s">
        <v>200</v>
      </c>
      <c r="N3418" t="s">
        <v>383</v>
      </c>
      <c r="O3418" t="s">
        <v>202</v>
      </c>
      <c r="P3418" t="s">
        <v>3757</v>
      </c>
    </row>
    <row r="3419" spans="1:16" x14ac:dyDescent="0.25">
      <c r="A3419">
        <v>5111</v>
      </c>
      <c r="B3419" t="s">
        <v>425</v>
      </c>
      <c r="E3419" t="s">
        <v>3752</v>
      </c>
      <c r="F3419" t="s">
        <v>347</v>
      </c>
      <c r="G3419" t="s">
        <v>340</v>
      </c>
      <c r="H3419" t="s">
        <v>198</v>
      </c>
      <c r="I3419" t="s">
        <v>3746</v>
      </c>
      <c r="J3419">
        <v>1951</v>
      </c>
      <c r="K3419">
        <v>65</v>
      </c>
      <c r="L3419">
        <v>17</v>
      </c>
      <c r="M3419" t="s">
        <v>200</v>
      </c>
      <c r="N3419" t="s">
        <v>383</v>
      </c>
      <c r="O3419" t="s">
        <v>202</v>
      </c>
      <c r="P3419" t="s">
        <v>3758</v>
      </c>
    </row>
    <row r="3420" spans="1:16" x14ac:dyDescent="0.25">
      <c r="A3420">
        <v>5112</v>
      </c>
      <c r="B3420" t="s">
        <v>425</v>
      </c>
      <c r="E3420" t="s">
        <v>3752</v>
      </c>
      <c r="F3420" t="s">
        <v>347</v>
      </c>
      <c r="G3420" t="s">
        <v>340</v>
      </c>
      <c r="H3420" t="s">
        <v>198</v>
      </c>
      <c r="I3420" t="s">
        <v>3746</v>
      </c>
      <c r="J3420">
        <v>1951</v>
      </c>
      <c r="K3420">
        <v>37</v>
      </c>
      <c r="L3420">
        <v>17</v>
      </c>
      <c r="M3420" t="s">
        <v>200</v>
      </c>
      <c r="N3420" t="s">
        <v>383</v>
      </c>
      <c r="O3420" t="s">
        <v>202</v>
      </c>
      <c r="P3420" t="s">
        <v>3759</v>
      </c>
    </row>
    <row r="3421" spans="1:16" x14ac:dyDescent="0.25">
      <c r="A3421">
        <v>5113</v>
      </c>
      <c r="B3421" t="s">
        <v>425</v>
      </c>
      <c r="E3421" t="s">
        <v>3760</v>
      </c>
      <c r="F3421" t="s">
        <v>347</v>
      </c>
      <c r="G3421" t="s">
        <v>340</v>
      </c>
      <c r="H3421" t="s">
        <v>198</v>
      </c>
      <c r="I3421" t="s">
        <v>3746</v>
      </c>
      <c r="J3421">
        <v>1951</v>
      </c>
      <c r="K3421">
        <v>2</v>
      </c>
      <c r="L3421">
        <v>17</v>
      </c>
      <c r="M3421" t="s">
        <v>200</v>
      </c>
      <c r="N3421" t="s">
        <v>383</v>
      </c>
      <c r="O3421" t="s">
        <v>202</v>
      </c>
      <c r="P3421" t="s">
        <v>3761</v>
      </c>
    </row>
    <row r="3422" spans="1:16" x14ac:dyDescent="0.25">
      <c r="A3422">
        <v>5114</v>
      </c>
      <c r="B3422" t="s">
        <v>425</v>
      </c>
      <c r="E3422" t="s">
        <v>3760</v>
      </c>
      <c r="F3422" t="s">
        <v>347</v>
      </c>
      <c r="G3422" t="s">
        <v>340</v>
      </c>
      <c r="H3422" t="s">
        <v>198</v>
      </c>
      <c r="I3422" t="s">
        <v>3746</v>
      </c>
      <c r="J3422">
        <v>1951</v>
      </c>
      <c r="K3422">
        <v>1</v>
      </c>
      <c r="L3422">
        <v>17</v>
      </c>
      <c r="M3422" t="s">
        <v>200</v>
      </c>
      <c r="N3422" t="s">
        <v>383</v>
      </c>
      <c r="O3422" t="s">
        <v>202</v>
      </c>
      <c r="P3422" t="s">
        <v>3762</v>
      </c>
    </row>
    <row r="3423" spans="1:16" x14ac:dyDescent="0.25">
      <c r="A3423">
        <v>5115</v>
      </c>
      <c r="B3423" t="s">
        <v>425</v>
      </c>
      <c r="E3423" t="s">
        <v>3760</v>
      </c>
      <c r="F3423" t="s">
        <v>347</v>
      </c>
      <c r="G3423" t="s">
        <v>340</v>
      </c>
      <c r="H3423" t="s">
        <v>198</v>
      </c>
      <c r="I3423" t="s">
        <v>3746</v>
      </c>
      <c r="J3423">
        <v>1951</v>
      </c>
      <c r="K3423">
        <v>2</v>
      </c>
      <c r="L3423">
        <v>17</v>
      </c>
      <c r="M3423" t="s">
        <v>200</v>
      </c>
      <c r="N3423" t="s">
        <v>383</v>
      </c>
      <c r="O3423" t="s">
        <v>202</v>
      </c>
      <c r="P3423" t="s">
        <v>3762</v>
      </c>
    </row>
    <row r="3424" spans="1:16" x14ac:dyDescent="0.25">
      <c r="A3424">
        <v>5116</v>
      </c>
      <c r="B3424" t="s">
        <v>425</v>
      </c>
      <c r="E3424" t="s">
        <v>3760</v>
      </c>
      <c r="F3424" t="s">
        <v>347</v>
      </c>
      <c r="G3424" t="s">
        <v>340</v>
      </c>
      <c r="H3424" t="s">
        <v>198</v>
      </c>
      <c r="I3424" t="s">
        <v>3746</v>
      </c>
      <c r="J3424">
        <v>1951</v>
      </c>
      <c r="K3424">
        <v>2</v>
      </c>
      <c r="L3424">
        <v>17</v>
      </c>
      <c r="M3424" t="s">
        <v>200</v>
      </c>
      <c r="N3424" t="s">
        <v>383</v>
      </c>
      <c r="O3424" t="s">
        <v>202</v>
      </c>
      <c r="P3424" t="s">
        <v>3763</v>
      </c>
    </row>
    <row r="3425" spans="1:16" x14ac:dyDescent="0.25">
      <c r="A3425">
        <v>5117</v>
      </c>
      <c r="B3425" t="s">
        <v>360</v>
      </c>
      <c r="E3425" t="s">
        <v>560</v>
      </c>
      <c r="F3425" t="s">
        <v>347</v>
      </c>
      <c r="G3425" t="s">
        <v>340</v>
      </c>
      <c r="H3425" t="s">
        <v>198</v>
      </c>
      <c r="I3425" t="s">
        <v>3746</v>
      </c>
      <c r="J3425">
        <v>1999</v>
      </c>
      <c r="K3425">
        <v>23494</v>
      </c>
      <c r="L3425">
        <v>17</v>
      </c>
      <c r="M3425" t="s">
        <v>200</v>
      </c>
      <c r="N3425" t="s">
        <v>467</v>
      </c>
      <c r="O3425" t="s">
        <v>202</v>
      </c>
      <c r="P3425" t="s">
        <v>365</v>
      </c>
    </row>
    <row r="3426" spans="1:16" x14ac:dyDescent="0.25">
      <c r="A3426">
        <v>5118</v>
      </c>
      <c r="B3426" t="s">
        <v>425</v>
      </c>
      <c r="E3426" t="s">
        <v>3764</v>
      </c>
      <c r="F3426" t="s">
        <v>347</v>
      </c>
      <c r="G3426" t="s">
        <v>3297</v>
      </c>
      <c r="H3426" t="s">
        <v>198</v>
      </c>
      <c r="I3426" t="s">
        <v>3298</v>
      </c>
      <c r="J3426">
        <v>1972</v>
      </c>
      <c r="K3426">
        <v>7059</v>
      </c>
      <c r="L3426">
        <v>39</v>
      </c>
      <c r="M3426" t="s">
        <v>200</v>
      </c>
      <c r="N3426" t="s">
        <v>383</v>
      </c>
      <c r="O3426" t="s">
        <v>202</v>
      </c>
      <c r="P3426" t="s">
        <v>3765</v>
      </c>
    </row>
    <row r="3427" spans="1:16" x14ac:dyDescent="0.25">
      <c r="A3427">
        <v>5119</v>
      </c>
      <c r="B3427" t="s">
        <v>425</v>
      </c>
      <c r="E3427" t="s">
        <v>3764</v>
      </c>
      <c r="F3427" t="s">
        <v>347</v>
      </c>
      <c r="G3427" t="s">
        <v>3297</v>
      </c>
      <c r="H3427" t="s">
        <v>198</v>
      </c>
      <c r="I3427" t="s">
        <v>3298</v>
      </c>
      <c r="J3427">
        <v>1972</v>
      </c>
      <c r="K3427">
        <v>2720</v>
      </c>
      <c r="L3427">
        <v>39</v>
      </c>
      <c r="M3427" t="s">
        <v>200</v>
      </c>
      <c r="N3427" t="s">
        <v>383</v>
      </c>
      <c r="O3427" t="s">
        <v>202</v>
      </c>
      <c r="P3427" t="s">
        <v>3766</v>
      </c>
    </row>
    <row r="3428" spans="1:16" x14ac:dyDescent="0.25">
      <c r="A3428">
        <v>5120</v>
      </c>
      <c r="B3428" t="s">
        <v>425</v>
      </c>
      <c r="E3428" t="s">
        <v>3764</v>
      </c>
      <c r="F3428" t="s">
        <v>347</v>
      </c>
      <c r="G3428" t="s">
        <v>3297</v>
      </c>
      <c r="H3428" t="s">
        <v>198</v>
      </c>
      <c r="I3428" t="s">
        <v>3298</v>
      </c>
      <c r="J3428">
        <v>1980</v>
      </c>
      <c r="K3428">
        <v>4131</v>
      </c>
      <c r="L3428">
        <v>39</v>
      </c>
      <c r="M3428" t="s">
        <v>200</v>
      </c>
      <c r="N3428" t="s">
        <v>383</v>
      </c>
      <c r="O3428" t="s">
        <v>202</v>
      </c>
      <c r="P3428" t="s">
        <v>3767</v>
      </c>
    </row>
    <row r="3429" spans="1:16" x14ac:dyDescent="0.25">
      <c r="A3429">
        <v>5121</v>
      </c>
      <c r="B3429" t="s">
        <v>425</v>
      </c>
      <c r="E3429" t="s">
        <v>3764</v>
      </c>
      <c r="F3429" t="s">
        <v>347</v>
      </c>
      <c r="G3429" t="s">
        <v>3297</v>
      </c>
      <c r="H3429" t="s">
        <v>198</v>
      </c>
      <c r="I3429" t="s">
        <v>3298</v>
      </c>
      <c r="J3429">
        <v>1980</v>
      </c>
      <c r="K3429">
        <v>4861</v>
      </c>
      <c r="L3429">
        <v>39</v>
      </c>
      <c r="M3429" t="s">
        <v>200</v>
      </c>
      <c r="N3429" t="s">
        <v>383</v>
      </c>
      <c r="O3429" t="s">
        <v>202</v>
      </c>
      <c r="P3429" t="s">
        <v>3768</v>
      </c>
    </row>
    <row r="3430" spans="1:16" x14ac:dyDescent="0.25">
      <c r="A3430">
        <v>5122</v>
      </c>
      <c r="B3430" t="s">
        <v>425</v>
      </c>
      <c r="E3430" t="s">
        <v>3764</v>
      </c>
      <c r="F3430" t="s">
        <v>347</v>
      </c>
      <c r="G3430" t="s">
        <v>3297</v>
      </c>
      <c r="H3430" t="s">
        <v>198</v>
      </c>
      <c r="I3430" t="s">
        <v>3298</v>
      </c>
      <c r="J3430">
        <v>1981</v>
      </c>
      <c r="K3430">
        <v>2773</v>
      </c>
      <c r="L3430">
        <v>39</v>
      </c>
      <c r="M3430" t="s">
        <v>200</v>
      </c>
      <c r="N3430" t="s">
        <v>383</v>
      </c>
      <c r="O3430" t="s">
        <v>202</v>
      </c>
      <c r="P3430" t="s">
        <v>3769</v>
      </c>
    </row>
    <row r="3431" spans="1:16" x14ac:dyDescent="0.25">
      <c r="A3431">
        <v>5123</v>
      </c>
      <c r="B3431" t="s">
        <v>425</v>
      </c>
      <c r="E3431" t="s">
        <v>3764</v>
      </c>
      <c r="F3431" t="s">
        <v>347</v>
      </c>
      <c r="G3431" t="s">
        <v>3297</v>
      </c>
      <c r="H3431" t="s">
        <v>198</v>
      </c>
      <c r="I3431" t="s">
        <v>3298</v>
      </c>
      <c r="J3431">
        <v>1982</v>
      </c>
      <c r="K3431">
        <v>3107</v>
      </c>
      <c r="L3431">
        <v>39</v>
      </c>
      <c r="M3431" t="s">
        <v>200</v>
      </c>
      <c r="N3431" t="s">
        <v>383</v>
      </c>
      <c r="O3431" t="s">
        <v>202</v>
      </c>
      <c r="P3431" t="s">
        <v>3765</v>
      </c>
    </row>
    <row r="3432" spans="1:16" x14ac:dyDescent="0.25">
      <c r="A3432">
        <v>5124</v>
      </c>
      <c r="B3432" t="s">
        <v>425</v>
      </c>
      <c r="E3432" t="s">
        <v>3764</v>
      </c>
      <c r="F3432" t="s">
        <v>347</v>
      </c>
      <c r="G3432" t="s">
        <v>3297</v>
      </c>
      <c r="H3432" t="s">
        <v>198</v>
      </c>
      <c r="I3432" t="s">
        <v>3298</v>
      </c>
      <c r="J3432">
        <v>1983</v>
      </c>
      <c r="K3432">
        <v>217</v>
      </c>
      <c r="L3432">
        <v>39</v>
      </c>
      <c r="M3432" t="s">
        <v>200</v>
      </c>
      <c r="N3432" t="s">
        <v>383</v>
      </c>
      <c r="O3432" t="s">
        <v>202</v>
      </c>
      <c r="P3432" t="s">
        <v>3765</v>
      </c>
    </row>
    <row r="3433" spans="1:16" x14ac:dyDescent="0.25">
      <c r="A3433">
        <v>5125</v>
      </c>
      <c r="B3433" t="s">
        <v>425</v>
      </c>
      <c r="E3433" t="s">
        <v>3764</v>
      </c>
      <c r="F3433" t="s">
        <v>347</v>
      </c>
      <c r="G3433" t="s">
        <v>3297</v>
      </c>
      <c r="H3433" t="s">
        <v>198</v>
      </c>
      <c r="I3433" t="s">
        <v>3298</v>
      </c>
      <c r="J3433">
        <v>1983</v>
      </c>
      <c r="K3433">
        <v>1864</v>
      </c>
      <c r="L3433">
        <v>39</v>
      </c>
      <c r="M3433" t="s">
        <v>200</v>
      </c>
      <c r="N3433" t="s">
        <v>383</v>
      </c>
      <c r="O3433" t="s">
        <v>202</v>
      </c>
      <c r="P3433" t="s">
        <v>3769</v>
      </c>
    </row>
    <row r="3434" spans="1:16" x14ac:dyDescent="0.25">
      <c r="A3434">
        <v>5126</v>
      </c>
      <c r="B3434" t="s">
        <v>425</v>
      </c>
      <c r="E3434" t="s">
        <v>3764</v>
      </c>
      <c r="F3434" t="s">
        <v>347</v>
      </c>
      <c r="G3434" t="s">
        <v>3297</v>
      </c>
      <c r="H3434" t="s">
        <v>198</v>
      </c>
      <c r="I3434" t="s">
        <v>3298</v>
      </c>
      <c r="J3434">
        <v>1984</v>
      </c>
      <c r="K3434">
        <v>1243</v>
      </c>
      <c r="L3434">
        <v>39</v>
      </c>
      <c r="M3434" t="s">
        <v>200</v>
      </c>
      <c r="N3434" t="s">
        <v>383</v>
      </c>
      <c r="O3434" t="s">
        <v>202</v>
      </c>
      <c r="P3434" t="s">
        <v>3770</v>
      </c>
    </row>
    <row r="3435" spans="1:16" x14ac:dyDescent="0.25">
      <c r="A3435">
        <v>5127</v>
      </c>
      <c r="B3435" t="s">
        <v>425</v>
      </c>
      <c r="E3435" t="s">
        <v>3764</v>
      </c>
      <c r="F3435" t="s">
        <v>347</v>
      </c>
      <c r="G3435" t="s">
        <v>3297</v>
      </c>
      <c r="H3435" t="s">
        <v>198</v>
      </c>
      <c r="I3435" t="s">
        <v>3298</v>
      </c>
      <c r="J3435">
        <v>1984</v>
      </c>
      <c r="K3435">
        <v>1524</v>
      </c>
      <c r="L3435">
        <v>39</v>
      </c>
      <c r="M3435" t="s">
        <v>200</v>
      </c>
      <c r="N3435" t="s">
        <v>383</v>
      </c>
      <c r="O3435" t="s">
        <v>202</v>
      </c>
      <c r="P3435" t="s">
        <v>3771</v>
      </c>
    </row>
    <row r="3436" spans="1:16" x14ac:dyDescent="0.25">
      <c r="A3436">
        <v>5128</v>
      </c>
      <c r="B3436" t="s">
        <v>425</v>
      </c>
      <c r="E3436" t="s">
        <v>3764</v>
      </c>
      <c r="F3436" t="s">
        <v>347</v>
      </c>
      <c r="G3436" t="s">
        <v>3297</v>
      </c>
      <c r="H3436" t="s">
        <v>198</v>
      </c>
      <c r="I3436" t="s">
        <v>3298</v>
      </c>
      <c r="J3436">
        <v>1984</v>
      </c>
      <c r="K3436">
        <v>957</v>
      </c>
      <c r="L3436">
        <v>39</v>
      </c>
      <c r="M3436" t="s">
        <v>200</v>
      </c>
      <c r="N3436" t="s">
        <v>383</v>
      </c>
      <c r="O3436" t="s">
        <v>202</v>
      </c>
      <c r="P3436" t="s">
        <v>3770</v>
      </c>
    </row>
    <row r="3437" spans="1:16" x14ac:dyDescent="0.25">
      <c r="A3437">
        <v>5129</v>
      </c>
      <c r="B3437" t="s">
        <v>399</v>
      </c>
      <c r="E3437" t="s">
        <v>3752</v>
      </c>
      <c r="F3437" t="s">
        <v>347</v>
      </c>
      <c r="G3437" t="s">
        <v>340</v>
      </c>
      <c r="H3437" t="s">
        <v>198</v>
      </c>
      <c r="I3437" t="s">
        <v>3746</v>
      </c>
      <c r="J3437">
        <v>1960</v>
      </c>
      <c r="K3437">
        <v>1508</v>
      </c>
      <c r="L3437">
        <v>17</v>
      </c>
      <c r="M3437" t="s">
        <v>200</v>
      </c>
      <c r="N3437" t="s">
        <v>1097</v>
      </c>
      <c r="O3437" t="s">
        <v>202</v>
      </c>
      <c r="P3437" t="s">
        <v>2496</v>
      </c>
    </row>
    <row r="3438" spans="1:16" x14ac:dyDescent="0.25">
      <c r="A3438">
        <v>5130</v>
      </c>
      <c r="B3438" t="s">
        <v>399</v>
      </c>
      <c r="E3438" t="s">
        <v>3752</v>
      </c>
      <c r="F3438" t="s">
        <v>347</v>
      </c>
      <c r="G3438" t="s">
        <v>340</v>
      </c>
      <c r="H3438" t="s">
        <v>198</v>
      </c>
      <c r="I3438" t="s">
        <v>3746</v>
      </c>
      <c r="J3438">
        <v>1954</v>
      </c>
      <c r="K3438">
        <v>3633</v>
      </c>
      <c r="L3438">
        <v>17</v>
      </c>
      <c r="M3438" t="s">
        <v>200</v>
      </c>
      <c r="N3438" t="s">
        <v>1580</v>
      </c>
      <c r="O3438" t="s">
        <v>202</v>
      </c>
      <c r="P3438" t="s">
        <v>2496</v>
      </c>
    </row>
    <row r="3439" spans="1:16" x14ac:dyDescent="0.25">
      <c r="A3439">
        <v>5131</v>
      </c>
      <c r="B3439" t="s">
        <v>425</v>
      </c>
      <c r="E3439" t="s">
        <v>3752</v>
      </c>
      <c r="F3439" t="s">
        <v>347</v>
      </c>
      <c r="G3439" t="s">
        <v>340</v>
      </c>
      <c r="H3439" t="s">
        <v>198</v>
      </c>
      <c r="I3439" t="s">
        <v>3746</v>
      </c>
      <c r="J3439">
        <v>1959</v>
      </c>
      <c r="K3439">
        <v>1622</v>
      </c>
      <c r="L3439">
        <v>17</v>
      </c>
      <c r="M3439" t="s">
        <v>200</v>
      </c>
      <c r="N3439" t="s">
        <v>383</v>
      </c>
      <c r="O3439" t="s">
        <v>202</v>
      </c>
      <c r="P3439" t="s">
        <v>3772</v>
      </c>
    </row>
    <row r="3440" spans="1:16" x14ac:dyDescent="0.25">
      <c r="A3440">
        <v>5132</v>
      </c>
      <c r="B3440" t="s">
        <v>425</v>
      </c>
      <c r="E3440" t="s">
        <v>3752</v>
      </c>
      <c r="F3440" t="s">
        <v>347</v>
      </c>
      <c r="G3440" t="s">
        <v>340</v>
      </c>
      <c r="H3440" t="s">
        <v>198</v>
      </c>
      <c r="I3440" t="s">
        <v>3746</v>
      </c>
      <c r="J3440">
        <v>1959</v>
      </c>
      <c r="K3440">
        <v>1622</v>
      </c>
      <c r="L3440">
        <v>17</v>
      </c>
      <c r="M3440" t="s">
        <v>200</v>
      </c>
      <c r="N3440" t="s">
        <v>383</v>
      </c>
      <c r="O3440" t="s">
        <v>202</v>
      </c>
      <c r="P3440" t="s">
        <v>3772</v>
      </c>
    </row>
    <row r="3441" spans="1:16" x14ac:dyDescent="0.25">
      <c r="A3441">
        <v>5133</v>
      </c>
      <c r="B3441" t="s">
        <v>399</v>
      </c>
      <c r="E3441" t="s">
        <v>3752</v>
      </c>
      <c r="F3441" t="s">
        <v>347</v>
      </c>
      <c r="G3441" t="s">
        <v>340</v>
      </c>
      <c r="H3441" t="s">
        <v>198</v>
      </c>
      <c r="I3441" t="s">
        <v>3746</v>
      </c>
      <c r="J3441">
        <v>1979</v>
      </c>
      <c r="K3441">
        <v>1721</v>
      </c>
      <c r="L3441">
        <v>17</v>
      </c>
      <c r="M3441" t="s">
        <v>200</v>
      </c>
      <c r="N3441" t="s">
        <v>1580</v>
      </c>
      <c r="O3441" t="s">
        <v>202</v>
      </c>
      <c r="P3441" t="s">
        <v>2931</v>
      </c>
    </row>
    <row r="3442" spans="1:16" x14ac:dyDescent="0.25">
      <c r="A3442">
        <v>5134</v>
      </c>
      <c r="B3442" t="s">
        <v>399</v>
      </c>
      <c r="E3442" t="s">
        <v>3752</v>
      </c>
      <c r="F3442" t="s">
        <v>347</v>
      </c>
      <c r="G3442" t="s">
        <v>340</v>
      </c>
      <c r="H3442" t="s">
        <v>198</v>
      </c>
      <c r="I3442" t="s">
        <v>3746</v>
      </c>
      <c r="J3442">
        <v>1979</v>
      </c>
      <c r="K3442">
        <v>1721</v>
      </c>
      <c r="L3442">
        <v>17</v>
      </c>
      <c r="M3442" t="s">
        <v>200</v>
      </c>
      <c r="N3442" t="s">
        <v>1580</v>
      </c>
      <c r="O3442" t="s">
        <v>202</v>
      </c>
      <c r="P3442" t="s">
        <v>450</v>
      </c>
    </row>
    <row r="3443" spans="1:16" x14ac:dyDescent="0.25">
      <c r="A3443">
        <v>5135</v>
      </c>
      <c r="B3443" t="s">
        <v>399</v>
      </c>
      <c r="E3443" t="s">
        <v>3752</v>
      </c>
      <c r="F3443" t="s">
        <v>347</v>
      </c>
      <c r="G3443" t="s">
        <v>340</v>
      </c>
      <c r="H3443" t="s">
        <v>198</v>
      </c>
      <c r="I3443" t="s">
        <v>3746</v>
      </c>
      <c r="J3443">
        <v>1979</v>
      </c>
      <c r="K3443">
        <v>1508</v>
      </c>
      <c r="L3443">
        <v>17</v>
      </c>
      <c r="M3443" t="s">
        <v>200</v>
      </c>
      <c r="N3443" t="s">
        <v>1097</v>
      </c>
      <c r="O3443" t="s">
        <v>202</v>
      </c>
      <c r="P3443" t="s">
        <v>2931</v>
      </c>
    </row>
    <row r="3444" spans="1:16" x14ac:dyDescent="0.25">
      <c r="A3444">
        <v>5136</v>
      </c>
      <c r="B3444" t="s">
        <v>425</v>
      </c>
      <c r="E3444" t="s">
        <v>3773</v>
      </c>
      <c r="F3444" t="s">
        <v>347</v>
      </c>
      <c r="G3444" t="s">
        <v>340</v>
      </c>
      <c r="H3444" t="s">
        <v>198</v>
      </c>
      <c r="I3444" t="s">
        <v>3746</v>
      </c>
      <c r="J3444">
        <v>1979</v>
      </c>
      <c r="K3444">
        <v>309</v>
      </c>
      <c r="L3444">
        <v>17</v>
      </c>
      <c r="M3444" t="s">
        <v>200</v>
      </c>
      <c r="N3444" t="s">
        <v>383</v>
      </c>
      <c r="O3444" t="s">
        <v>202</v>
      </c>
      <c r="P3444" t="s">
        <v>3772</v>
      </c>
    </row>
    <row r="3445" spans="1:16" x14ac:dyDescent="0.25">
      <c r="A3445">
        <v>5137</v>
      </c>
      <c r="B3445" t="s">
        <v>425</v>
      </c>
      <c r="E3445" t="s">
        <v>3773</v>
      </c>
      <c r="F3445" t="s">
        <v>347</v>
      </c>
      <c r="G3445" t="s">
        <v>340</v>
      </c>
      <c r="H3445" t="s">
        <v>198</v>
      </c>
      <c r="I3445" t="s">
        <v>3746</v>
      </c>
      <c r="J3445">
        <v>1979</v>
      </c>
      <c r="K3445">
        <v>309</v>
      </c>
      <c r="L3445">
        <v>17</v>
      </c>
      <c r="M3445" t="s">
        <v>200</v>
      </c>
      <c r="N3445" t="s">
        <v>383</v>
      </c>
      <c r="O3445" t="s">
        <v>202</v>
      </c>
      <c r="P3445" t="s">
        <v>3772</v>
      </c>
    </row>
    <row r="3446" spans="1:16" x14ac:dyDescent="0.25">
      <c r="A3446">
        <v>5138</v>
      </c>
      <c r="B3446" t="s">
        <v>425</v>
      </c>
      <c r="E3446" t="s">
        <v>3773</v>
      </c>
      <c r="F3446" t="s">
        <v>347</v>
      </c>
      <c r="G3446" t="s">
        <v>340</v>
      </c>
      <c r="H3446" t="s">
        <v>198</v>
      </c>
      <c r="I3446" t="s">
        <v>3746</v>
      </c>
      <c r="J3446">
        <v>1979</v>
      </c>
      <c r="K3446">
        <v>309</v>
      </c>
      <c r="L3446">
        <v>17</v>
      </c>
      <c r="M3446" t="s">
        <v>200</v>
      </c>
      <c r="N3446" t="s">
        <v>383</v>
      </c>
      <c r="O3446" t="s">
        <v>202</v>
      </c>
      <c r="P3446" t="s">
        <v>3772</v>
      </c>
    </row>
    <row r="3447" spans="1:16" x14ac:dyDescent="0.25">
      <c r="A3447">
        <v>5139</v>
      </c>
      <c r="B3447" t="s">
        <v>425</v>
      </c>
      <c r="E3447" t="s">
        <v>3773</v>
      </c>
      <c r="F3447" t="s">
        <v>347</v>
      </c>
      <c r="G3447" t="s">
        <v>340</v>
      </c>
      <c r="H3447" t="s">
        <v>198</v>
      </c>
      <c r="I3447" t="s">
        <v>3746</v>
      </c>
      <c r="J3447">
        <v>1979</v>
      </c>
      <c r="K3447">
        <v>308</v>
      </c>
      <c r="L3447">
        <v>17</v>
      </c>
      <c r="M3447" t="s">
        <v>200</v>
      </c>
      <c r="N3447" t="s">
        <v>383</v>
      </c>
      <c r="O3447" t="s">
        <v>202</v>
      </c>
      <c r="P3447" t="s">
        <v>3772</v>
      </c>
    </row>
    <row r="3448" spans="1:16" x14ac:dyDescent="0.25">
      <c r="A3448">
        <v>5140</v>
      </c>
      <c r="B3448" t="s">
        <v>425</v>
      </c>
      <c r="E3448" t="s">
        <v>3773</v>
      </c>
      <c r="F3448" t="s">
        <v>347</v>
      </c>
      <c r="G3448" t="s">
        <v>340</v>
      </c>
      <c r="H3448" t="s">
        <v>198</v>
      </c>
      <c r="I3448" t="s">
        <v>3746</v>
      </c>
      <c r="J3448">
        <v>1979</v>
      </c>
      <c r="K3448">
        <v>309</v>
      </c>
      <c r="L3448">
        <v>17</v>
      </c>
      <c r="M3448" t="s">
        <v>200</v>
      </c>
      <c r="N3448" t="s">
        <v>383</v>
      </c>
      <c r="O3448" t="s">
        <v>202</v>
      </c>
      <c r="P3448" t="s">
        <v>3772</v>
      </c>
    </row>
    <row r="3449" spans="1:16" x14ac:dyDescent="0.25">
      <c r="A3449">
        <v>5141</v>
      </c>
      <c r="B3449" t="s">
        <v>425</v>
      </c>
      <c r="E3449" t="s">
        <v>3774</v>
      </c>
      <c r="F3449" t="s">
        <v>347</v>
      </c>
      <c r="G3449" t="s">
        <v>340</v>
      </c>
      <c r="H3449" t="s">
        <v>198</v>
      </c>
      <c r="I3449" t="s">
        <v>3746</v>
      </c>
      <c r="J3449">
        <v>1979</v>
      </c>
      <c r="K3449">
        <v>564</v>
      </c>
      <c r="L3449">
        <v>17</v>
      </c>
      <c r="M3449" t="s">
        <v>200</v>
      </c>
      <c r="N3449" t="s">
        <v>383</v>
      </c>
      <c r="O3449" t="s">
        <v>202</v>
      </c>
      <c r="P3449" t="s">
        <v>3772</v>
      </c>
    </row>
    <row r="3450" spans="1:16" x14ac:dyDescent="0.25">
      <c r="A3450">
        <v>5142</v>
      </c>
      <c r="B3450" t="s">
        <v>425</v>
      </c>
      <c r="E3450" t="s">
        <v>3774</v>
      </c>
      <c r="F3450" t="s">
        <v>347</v>
      </c>
      <c r="G3450" t="s">
        <v>340</v>
      </c>
      <c r="H3450" t="s">
        <v>198</v>
      </c>
      <c r="I3450" t="s">
        <v>3746</v>
      </c>
      <c r="J3450">
        <v>1979</v>
      </c>
      <c r="K3450">
        <v>564</v>
      </c>
      <c r="L3450">
        <v>17</v>
      </c>
      <c r="M3450" t="s">
        <v>200</v>
      </c>
      <c r="N3450" t="s">
        <v>383</v>
      </c>
      <c r="O3450" t="s">
        <v>202</v>
      </c>
      <c r="P3450" t="s">
        <v>3772</v>
      </c>
    </row>
    <row r="3451" spans="1:16" x14ac:dyDescent="0.25">
      <c r="A3451">
        <v>5143</v>
      </c>
      <c r="B3451" t="s">
        <v>425</v>
      </c>
      <c r="E3451" t="s">
        <v>3774</v>
      </c>
      <c r="F3451" t="s">
        <v>347</v>
      </c>
      <c r="G3451" t="s">
        <v>340</v>
      </c>
      <c r="H3451" t="s">
        <v>198</v>
      </c>
      <c r="I3451" t="s">
        <v>3746</v>
      </c>
      <c r="J3451">
        <v>1979</v>
      </c>
      <c r="K3451">
        <v>564</v>
      </c>
      <c r="L3451">
        <v>17</v>
      </c>
      <c r="M3451" t="s">
        <v>200</v>
      </c>
      <c r="N3451" t="s">
        <v>383</v>
      </c>
      <c r="O3451" t="s">
        <v>202</v>
      </c>
      <c r="P3451" t="s">
        <v>3772</v>
      </c>
    </row>
    <row r="3452" spans="1:16" x14ac:dyDescent="0.25">
      <c r="A3452">
        <v>5144</v>
      </c>
      <c r="B3452" t="s">
        <v>425</v>
      </c>
      <c r="E3452" t="s">
        <v>3774</v>
      </c>
      <c r="F3452" t="s">
        <v>347</v>
      </c>
      <c r="G3452" t="s">
        <v>340</v>
      </c>
      <c r="H3452" t="s">
        <v>198</v>
      </c>
      <c r="I3452" t="s">
        <v>3746</v>
      </c>
      <c r="J3452">
        <v>1979</v>
      </c>
      <c r="K3452">
        <v>564</v>
      </c>
      <c r="L3452">
        <v>17</v>
      </c>
      <c r="M3452" t="s">
        <v>200</v>
      </c>
      <c r="N3452" t="s">
        <v>383</v>
      </c>
      <c r="O3452" t="s">
        <v>202</v>
      </c>
      <c r="P3452" t="s">
        <v>3772</v>
      </c>
    </row>
    <row r="3453" spans="1:16" x14ac:dyDescent="0.25">
      <c r="A3453">
        <v>5145</v>
      </c>
      <c r="B3453" t="s">
        <v>360</v>
      </c>
      <c r="E3453" t="s">
        <v>3775</v>
      </c>
      <c r="F3453" t="s">
        <v>347</v>
      </c>
      <c r="G3453" t="s">
        <v>340</v>
      </c>
      <c r="H3453" t="s">
        <v>198</v>
      </c>
      <c r="I3453" t="s">
        <v>3746</v>
      </c>
      <c r="J3453">
        <v>1982</v>
      </c>
      <c r="K3453">
        <v>27792</v>
      </c>
      <c r="L3453">
        <v>17</v>
      </c>
      <c r="M3453" t="s">
        <v>200</v>
      </c>
      <c r="N3453" t="s">
        <v>383</v>
      </c>
      <c r="O3453" t="s">
        <v>202</v>
      </c>
      <c r="P3453" t="s">
        <v>3770</v>
      </c>
    </row>
    <row r="3454" spans="1:16" x14ac:dyDescent="0.25">
      <c r="A3454">
        <v>5146</v>
      </c>
      <c r="B3454" t="s">
        <v>360</v>
      </c>
      <c r="E3454" t="s">
        <v>3775</v>
      </c>
      <c r="F3454" t="s">
        <v>347</v>
      </c>
      <c r="G3454" t="s">
        <v>340</v>
      </c>
      <c r="H3454" t="s">
        <v>198</v>
      </c>
      <c r="I3454" t="s">
        <v>3746</v>
      </c>
      <c r="J3454">
        <v>1984</v>
      </c>
      <c r="K3454">
        <v>9843</v>
      </c>
      <c r="L3454">
        <v>17</v>
      </c>
      <c r="M3454" t="s">
        <v>200</v>
      </c>
      <c r="N3454" t="s">
        <v>383</v>
      </c>
      <c r="O3454" t="s">
        <v>202</v>
      </c>
      <c r="P3454" t="s">
        <v>3770</v>
      </c>
    </row>
    <row r="3455" spans="1:16" x14ac:dyDescent="0.25">
      <c r="A3455">
        <v>5147</v>
      </c>
      <c r="B3455" t="s">
        <v>360</v>
      </c>
      <c r="E3455" t="s">
        <v>3776</v>
      </c>
      <c r="F3455" t="s">
        <v>347</v>
      </c>
      <c r="G3455" t="s">
        <v>340</v>
      </c>
      <c r="H3455" t="s">
        <v>198</v>
      </c>
      <c r="I3455" t="s">
        <v>3746</v>
      </c>
      <c r="J3455">
        <v>1986</v>
      </c>
      <c r="K3455">
        <v>28957</v>
      </c>
      <c r="L3455">
        <v>17</v>
      </c>
      <c r="M3455" t="s">
        <v>200</v>
      </c>
      <c r="N3455" t="s">
        <v>383</v>
      </c>
      <c r="O3455" t="s">
        <v>202</v>
      </c>
      <c r="P3455" t="s">
        <v>3768</v>
      </c>
    </row>
    <row r="3456" spans="1:16" x14ac:dyDescent="0.25">
      <c r="A3456">
        <v>5148</v>
      </c>
      <c r="B3456" t="s">
        <v>360</v>
      </c>
      <c r="E3456" t="s">
        <v>3777</v>
      </c>
      <c r="F3456" t="s">
        <v>347</v>
      </c>
      <c r="G3456" t="s">
        <v>340</v>
      </c>
      <c r="H3456" t="s">
        <v>198</v>
      </c>
      <c r="I3456" t="s">
        <v>3746</v>
      </c>
      <c r="J3456">
        <v>1987</v>
      </c>
      <c r="K3456">
        <v>23160</v>
      </c>
      <c r="L3456">
        <v>17</v>
      </c>
      <c r="M3456" t="s">
        <v>200</v>
      </c>
      <c r="N3456" t="s">
        <v>383</v>
      </c>
      <c r="O3456" t="s">
        <v>202</v>
      </c>
      <c r="P3456" t="s">
        <v>3778</v>
      </c>
    </row>
    <row r="3457" spans="1:16" x14ac:dyDescent="0.25">
      <c r="A3457">
        <v>5149</v>
      </c>
      <c r="B3457" t="s">
        <v>399</v>
      </c>
      <c r="E3457" t="s">
        <v>3752</v>
      </c>
      <c r="F3457" t="s">
        <v>347</v>
      </c>
      <c r="G3457" t="s">
        <v>340</v>
      </c>
      <c r="H3457" t="s">
        <v>198</v>
      </c>
      <c r="I3457" t="s">
        <v>3746</v>
      </c>
      <c r="J3457">
        <v>1959</v>
      </c>
      <c r="K3457">
        <v>1508</v>
      </c>
      <c r="L3457">
        <v>17</v>
      </c>
      <c r="M3457" t="s">
        <v>200</v>
      </c>
      <c r="N3457" t="s">
        <v>1097</v>
      </c>
      <c r="O3457" t="s">
        <v>202</v>
      </c>
      <c r="P3457" t="s">
        <v>2496</v>
      </c>
    </row>
    <row r="3458" spans="1:16" x14ac:dyDescent="0.25">
      <c r="A3458">
        <v>5150</v>
      </c>
      <c r="B3458" t="s">
        <v>399</v>
      </c>
      <c r="E3458" t="s">
        <v>3752</v>
      </c>
      <c r="F3458" t="s">
        <v>347</v>
      </c>
      <c r="G3458" t="s">
        <v>340</v>
      </c>
      <c r="H3458" t="s">
        <v>198</v>
      </c>
      <c r="I3458" t="s">
        <v>3746</v>
      </c>
      <c r="J3458">
        <v>1979</v>
      </c>
      <c r="K3458">
        <v>1508</v>
      </c>
      <c r="L3458">
        <v>17</v>
      </c>
      <c r="M3458" t="s">
        <v>200</v>
      </c>
      <c r="N3458" t="s">
        <v>1097</v>
      </c>
      <c r="O3458" t="s">
        <v>202</v>
      </c>
      <c r="P3458" t="s">
        <v>2496</v>
      </c>
    </row>
    <row r="3459" spans="1:16" x14ac:dyDescent="0.25">
      <c r="A3459">
        <v>5152</v>
      </c>
      <c r="B3459" t="s">
        <v>360</v>
      </c>
      <c r="E3459" t="s">
        <v>3779</v>
      </c>
      <c r="F3459" t="s">
        <v>347</v>
      </c>
      <c r="G3459" t="s">
        <v>3297</v>
      </c>
      <c r="H3459" t="s">
        <v>3780</v>
      </c>
      <c r="I3459" t="s">
        <v>3781</v>
      </c>
      <c r="J3459">
        <v>1971</v>
      </c>
      <c r="K3459">
        <v>705</v>
      </c>
      <c r="L3459">
        <v>39</v>
      </c>
      <c r="M3459" t="s">
        <v>200</v>
      </c>
      <c r="N3459" t="s">
        <v>3698</v>
      </c>
      <c r="O3459" t="s">
        <v>202</v>
      </c>
      <c r="P3459" t="s">
        <v>365</v>
      </c>
    </row>
    <row r="3460" spans="1:16" x14ac:dyDescent="0.25">
      <c r="A3460">
        <v>5154</v>
      </c>
      <c r="B3460" t="s">
        <v>360</v>
      </c>
      <c r="E3460" t="s">
        <v>3782</v>
      </c>
      <c r="F3460" t="s">
        <v>347</v>
      </c>
      <c r="G3460" t="s">
        <v>3297</v>
      </c>
      <c r="H3460" t="s">
        <v>198</v>
      </c>
      <c r="I3460" t="s">
        <v>3298</v>
      </c>
      <c r="J3460">
        <v>1974</v>
      </c>
      <c r="K3460">
        <v>2840</v>
      </c>
      <c r="L3460">
        <v>39</v>
      </c>
      <c r="M3460" t="s">
        <v>200</v>
      </c>
      <c r="N3460" t="s">
        <v>376</v>
      </c>
      <c r="O3460" t="s">
        <v>202</v>
      </c>
      <c r="P3460" t="s">
        <v>365</v>
      </c>
    </row>
    <row r="3461" spans="1:16" x14ac:dyDescent="0.25">
      <c r="A3461">
        <v>5156</v>
      </c>
      <c r="B3461" t="s">
        <v>360</v>
      </c>
      <c r="E3461" t="s">
        <v>3783</v>
      </c>
      <c r="F3461" t="s">
        <v>347</v>
      </c>
      <c r="G3461" t="s">
        <v>3297</v>
      </c>
      <c r="H3461" t="s">
        <v>3784</v>
      </c>
      <c r="I3461" t="s">
        <v>3785</v>
      </c>
      <c r="J3461">
        <v>1971</v>
      </c>
      <c r="K3461">
        <v>248</v>
      </c>
      <c r="L3461">
        <v>39</v>
      </c>
      <c r="M3461" t="s">
        <v>200</v>
      </c>
      <c r="N3461" t="s">
        <v>668</v>
      </c>
      <c r="O3461" t="s">
        <v>202</v>
      </c>
      <c r="P3461" t="s">
        <v>365</v>
      </c>
    </row>
    <row r="3462" spans="1:16" x14ac:dyDescent="0.25">
      <c r="A3462">
        <v>5157</v>
      </c>
      <c r="B3462" t="s">
        <v>360</v>
      </c>
      <c r="E3462" t="s">
        <v>3786</v>
      </c>
      <c r="F3462" t="s">
        <v>347</v>
      </c>
      <c r="G3462" t="s">
        <v>3297</v>
      </c>
      <c r="H3462" t="s">
        <v>198</v>
      </c>
      <c r="I3462" t="s">
        <v>3298</v>
      </c>
      <c r="J3462">
        <v>1971</v>
      </c>
      <c r="K3462">
        <v>152</v>
      </c>
      <c r="L3462">
        <v>39</v>
      </c>
      <c r="M3462" t="s">
        <v>200</v>
      </c>
      <c r="N3462" t="s">
        <v>668</v>
      </c>
      <c r="O3462" t="s">
        <v>202</v>
      </c>
      <c r="P3462" t="s">
        <v>365</v>
      </c>
    </row>
    <row r="3463" spans="1:16" x14ac:dyDescent="0.25">
      <c r="A3463">
        <v>5158</v>
      </c>
      <c r="B3463" t="s">
        <v>360</v>
      </c>
      <c r="E3463" t="s">
        <v>3787</v>
      </c>
      <c r="F3463" t="s">
        <v>347</v>
      </c>
      <c r="G3463" t="s">
        <v>3297</v>
      </c>
      <c r="H3463" t="s">
        <v>3788</v>
      </c>
      <c r="I3463" t="s">
        <v>3789</v>
      </c>
      <c r="J3463">
        <v>1978</v>
      </c>
      <c r="K3463">
        <v>65461</v>
      </c>
      <c r="L3463">
        <v>39</v>
      </c>
      <c r="M3463" t="s">
        <v>200</v>
      </c>
      <c r="N3463" t="s">
        <v>376</v>
      </c>
      <c r="O3463" t="s">
        <v>202</v>
      </c>
      <c r="P3463" t="s">
        <v>365</v>
      </c>
    </row>
    <row r="3464" spans="1:16" x14ac:dyDescent="0.25">
      <c r="A3464">
        <v>5159</v>
      </c>
      <c r="B3464" t="s">
        <v>360</v>
      </c>
      <c r="E3464" t="s">
        <v>3790</v>
      </c>
      <c r="F3464" t="s">
        <v>347</v>
      </c>
      <c r="G3464" t="s">
        <v>3297</v>
      </c>
      <c r="H3464" t="s">
        <v>3791</v>
      </c>
      <c r="I3464" t="s">
        <v>3792</v>
      </c>
      <c r="J3464">
        <v>1983</v>
      </c>
      <c r="K3464">
        <v>59271</v>
      </c>
      <c r="L3464">
        <v>39</v>
      </c>
      <c r="M3464" t="s">
        <v>200</v>
      </c>
      <c r="N3464" t="s">
        <v>376</v>
      </c>
      <c r="O3464" t="s">
        <v>202</v>
      </c>
      <c r="P3464" t="s">
        <v>365</v>
      </c>
    </row>
    <row r="3465" spans="1:16" x14ac:dyDescent="0.25">
      <c r="A3465">
        <v>5160</v>
      </c>
      <c r="B3465" t="s">
        <v>360</v>
      </c>
      <c r="E3465" t="s">
        <v>3793</v>
      </c>
      <c r="F3465" t="s">
        <v>347</v>
      </c>
      <c r="G3465" t="s">
        <v>3297</v>
      </c>
      <c r="H3465" t="s">
        <v>198</v>
      </c>
      <c r="I3465" t="s">
        <v>3298</v>
      </c>
      <c r="J3465">
        <v>1982</v>
      </c>
      <c r="K3465">
        <v>47417</v>
      </c>
      <c r="L3465">
        <v>39</v>
      </c>
      <c r="M3465" t="s">
        <v>200</v>
      </c>
      <c r="N3465" t="s">
        <v>376</v>
      </c>
      <c r="O3465" t="s">
        <v>202</v>
      </c>
      <c r="P3465" t="s">
        <v>365</v>
      </c>
    </row>
    <row r="3466" spans="1:16" x14ac:dyDescent="0.25">
      <c r="A3466">
        <v>5161</v>
      </c>
      <c r="B3466" t="s">
        <v>360</v>
      </c>
      <c r="E3466" t="s">
        <v>3794</v>
      </c>
      <c r="F3466" t="s">
        <v>347</v>
      </c>
      <c r="G3466" t="s">
        <v>3297</v>
      </c>
      <c r="H3466" t="s">
        <v>198</v>
      </c>
      <c r="I3466" t="s">
        <v>3298</v>
      </c>
      <c r="J3466">
        <v>1972</v>
      </c>
      <c r="K3466">
        <v>212316</v>
      </c>
      <c r="L3466">
        <v>39</v>
      </c>
      <c r="M3466" t="s">
        <v>200</v>
      </c>
      <c r="N3466" t="s">
        <v>376</v>
      </c>
      <c r="O3466" t="s">
        <v>202</v>
      </c>
      <c r="P3466" t="s">
        <v>365</v>
      </c>
    </row>
    <row r="3467" spans="1:16" x14ac:dyDescent="0.25">
      <c r="A3467">
        <v>5162</v>
      </c>
      <c r="B3467" t="s">
        <v>360</v>
      </c>
      <c r="E3467" t="s">
        <v>3795</v>
      </c>
      <c r="F3467" t="s">
        <v>347</v>
      </c>
      <c r="G3467" t="s">
        <v>3297</v>
      </c>
      <c r="H3467" t="s">
        <v>198</v>
      </c>
      <c r="I3467" t="s">
        <v>3298</v>
      </c>
      <c r="J3467">
        <v>1977</v>
      </c>
      <c r="K3467">
        <v>54662</v>
      </c>
      <c r="L3467">
        <v>39</v>
      </c>
      <c r="M3467" t="s">
        <v>200</v>
      </c>
      <c r="N3467" t="s">
        <v>376</v>
      </c>
      <c r="O3467" t="s">
        <v>202</v>
      </c>
      <c r="P3467" t="s">
        <v>365</v>
      </c>
    </row>
    <row r="3468" spans="1:16" x14ac:dyDescent="0.25">
      <c r="A3468">
        <v>5163</v>
      </c>
      <c r="B3468" t="s">
        <v>360</v>
      </c>
      <c r="E3468" t="s">
        <v>3796</v>
      </c>
      <c r="F3468" t="s">
        <v>347</v>
      </c>
      <c r="G3468" t="s">
        <v>3297</v>
      </c>
      <c r="H3468" t="s">
        <v>198</v>
      </c>
      <c r="I3468" t="s">
        <v>3298</v>
      </c>
      <c r="J3468">
        <v>1978</v>
      </c>
      <c r="K3468">
        <v>65027</v>
      </c>
      <c r="L3468">
        <v>39</v>
      </c>
      <c r="M3468" t="s">
        <v>200</v>
      </c>
      <c r="N3468" t="s">
        <v>376</v>
      </c>
      <c r="O3468" t="s">
        <v>202</v>
      </c>
      <c r="P3468" t="s">
        <v>365</v>
      </c>
    </row>
    <row r="3469" spans="1:16" x14ac:dyDescent="0.25">
      <c r="A3469">
        <v>5166</v>
      </c>
      <c r="B3469" t="s">
        <v>360</v>
      </c>
      <c r="E3469" t="s">
        <v>3797</v>
      </c>
      <c r="F3469" t="s">
        <v>347</v>
      </c>
      <c r="G3469" t="s">
        <v>3297</v>
      </c>
      <c r="H3469" t="s">
        <v>198</v>
      </c>
      <c r="I3469" t="s">
        <v>3298</v>
      </c>
      <c r="J3469">
        <v>1971</v>
      </c>
      <c r="K3469">
        <v>440835</v>
      </c>
      <c r="L3469">
        <v>39</v>
      </c>
      <c r="M3469" t="s">
        <v>200</v>
      </c>
      <c r="N3469" t="s">
        <v>376</v>
      </c>
      <c r="O3469" t="s">
        <v>202</v>
      </c>
      <c r="P3469" t="s">
        <v>365</v>
      </c>
    </row>
    <row r="3470" spans="1:16" x14ac:dyDescent="0.25">
      <c r="A3470">
        <v>5167</v>
      </c>
      <c r="B3470" t="s">
        <v>425</v>
      </c>
      <c r="E3470" t="s">
        <v>3798</v>
      </c>
      <c r="F3470" t="s">
        <v>347</v>
      </c>
      <c r="G3470" t="s">
        <v>3297</v>
      </c>
      <c r="H3470" t="s">
        <v>198</v>
      </c>
      <c r="I3470" t="s">
        <v>3298</v>
      </c>
      <c r="J3470">
        <v>1982</v>
      </c>
      <c r="K3470">
        <v>5807</v>
      </c>
      <c r="L3470">
        <v>39</v>
      </c>
      <c r="M3470" t="s">
        <v>200</v>
      </c>
      <c r="N3470" t="s">
        <v>670</v>
      </c>
      <c r="O3470" t="s">
        <v>202</v>
      </c>
      <c r="P3470" t="s">
        <v>3799</v>
      </c>
    </row>
    <row r="3471" spans="1:16" x14ac:dyDescent="0.25">
      <c r="A3471">
        <v>5168</v>
      </c>
      <c r="B3471" t="s">
        <v>399</v>
      </c>
      <c r="E3471" t="s">
        <v>3800</v>
      </c>
      <c r="F3471" t="s">
        <v>347</v>
      </c>
      <c r="G3471" t="s">
        <v>3297</v>
      </c>
      <c r="H3471" t="s">
        <v>198</v>
      </c>
      <c r="I3471" t="s">
        <v>3298</v>
      </c>
      <c r="J3471">
        <v>1982</v>
      </c>
      <c r="K3471">
        <v>45373</v>
      </c>
      <c r="L3471">
        <v>39</v>
      </c>
      <c r="M3471" t="s">
        <v>200</v>
      </c>
      <c r="N3471" t="s">
        <v>1203</v>
      </c>
      <c r="O3471" t="s">
        <v>202</v>
      </c>
      <c r="P3471" t="s">
        <v>3801</v>
      </c>
    </row>
    <row r="3472" spans="1:16" x14ac:dyDescent="0.25">
      <c r="A3472">
        <v>5169</v>
      </c>
      <c r="B3472" t="s">
        <v>399</v>
      </c>
      <c r="E3472" t="s">
        <v>3802</v>
      </c>
      <c r="F3472" t="s">
        <v>347</v>
      </c>
      <c r="G3472" t="s">
        <v>3297</v>
      </c>
      <c r="H3472" t="s">
        <v>198</v>
      </c>
      <c r="I3472" t="s">
        <v>3298</v>
      </c>
      <c r="J3472">
        <v>1984</v>
      </c>
      <c r="K3472">
        <v>8066</v>
      </c>
      <c r="L3472">
        <v>39</v>
      </c>
      <c r="M3472" t="s">
        <v>200</v>
      </c>
      <c r="N3472" t="s">
        <v>3803</v>
      </c>
      <c r="O3472" t="s">
        <v>202</v>
      </c>
      <c r="P3472" t="s">
        <v>3804</v>
      </c>
    </row>
    <row r="3473" spans="1:16" x14ac:dyDescent="0.25">
      <c r="A3473">
        <v>5170</v>
      </c>
      <c r="B3473" t="s">
        <v>399</v>
      </c>
      <c r="E3473" t="s">
        <v>3805</v>
      </c>
      <c r="F3473" t="s">
        <v>347</v>
      </c>
      <c r="G3473" t="s">
        <v>3297</v>
      </c>
      <c r="H3473" t="s">
        <v>198</v>
      </c>
      <c r="I3473" t="s">
        <v>3298</v>
      </c>
      <c r="J3473">
        <v>1984</v>
      </c>
      <c r="K3473">
        <v>35295</v>
      </c>
      <c r="L3473">
        <v>39</v>
      </c>
      <c r="M3473" t="s">
        <v>200</v>
      </c>
      <c r="N3473" t="s">
        <v>1203</v>
      </c>
      <c r="O3473" t="s">
        <v>202</v>
      </c>
      <c r="P3473" t="s">
        <v>3806</v>
      </c>
    </row>
    <row r="3474" spans="1:16" x14ac:dyDescent="0.25">
      <c r="A3474">
        <v>5171</v>
      </c>
      <c r="B3474" t="s">
        <v>425</v>
      </c>
      <c r="E3474" t="s">
        <v>3807</v>
      </c>
      <c r="F3474" t="s">
        <v>347</v>
      </c>
      <c r="G3474" t="s">
        <v>3297</v>
      </c>
      <c r="H3474" t="s">
        <v>198</v>
      </c>
      <c r="I3474" t="s">
        <v>3298</v>
      </c>
      <c r="J3474">
        <v>1985</v>
      </c>
      <c r="K3474">
        <v>22308</v>
      </c>
      <c r="L3474">
        <v>39</v>
      </c>
      <c r="M3474" t="s">
        <v>200</v>
      </c>
      <c r="N3474" t="s">
        <v>376</v>
      </c>
      <c r="O3474" t="s">
        <v>202</v>
      </c>
      <c r="P3474" t="s">
        <v>3808</v>
      </c>
    </row>
    <row r="3475" spans="1:16" x14ac:dyDescent="0.25">
      <c r="A3475">
        <v>5172</v>
      </c>
      <c r="B3475" t="s">
        <v>399</v>
      </c>
      <c r="E3475" t="s">
        <v>3809</v>
      </c>
      <c r="F3475" t="s">
        <v>347</v>
      </c>
      <c r="G3475" t="s">
        <v>3297</v>
      </c>
      <c r="H3475" t="s">
        <v>198</v>
      </c>
      <c r="I3475" t="s">
        <v>3298</v>
      </c>
      <c r="J3475">
        <v>1985</v>
      </c>
      <c r="K3475">
        <v>23671</v>
      </c>
      <c r="L3475">
        <v>39</v>
      </c>
      <c r="M3475" t="s">
        <v>200</v>
      </c>
      <c r="N3475" t="s">
        <v>1203</v>
      </c>
      <c r="O3475" t="s">
        <v>202</v>
      </c>
      <c r="P3475" t="s">
        <v>3804</v>
      </c>
    </row>
    <row r="3476" spans="1:16" x14ac:dyDescent="0.25">
      <c r="A3476">
        <v>5173</v>
      </c>
      <c r="B3476" t="s">
        <v>399</v>
      </c>
      <c r="E3476" t="s">
        <v>3810</v>
      </c>
      <c r="F3476" t="s">
        <v>347</v>
      </c>
      <c r="G3476" t="s">
        <v>3297</v>
      </c>
      <c r="H3476" t="s">
        <v>198</v>
      </c>
      <c r="I3476" t="s">
        <v>3298</v>
      </c>
      <c r="J3476">
        <v>1985</v>
      </c>
      <c r="K3476">
        <v>86868</v>
      </c>
      <c r="L3476">
        <v>39</v>
      </c>
      <c r="M3476" t="s">
        <v>200</v>
      </c>
      <c r="N3476" t="s">
        <v>1203</v>
      </c>
      <c r="O3476" t="s">
        <v>202</v>
      </c>
      <c r="P3476" t="s">
        <v>3811</v>
      </c>
    </row>
    <row r="3477" spans="1:16" ht="75" x14ac:dyDescent="0.25">
      <c r="A3477">
        <v>5174</v>
      </c>
      <c r="B3477" t="s">
        <v>425</v>
      </c>
      <c r="E3477" t="s">
        <v>3812</v>
      </c>
      <c r="F3477" t="s">
        <v>347</v>
      </c>
      <c r="G3477" t="s">
        <v>3297</v>
      </c>
      <c r="H3477" t="s">
        <v>198</v>
      </c>
      <c r="I3477" t="s">
        <v>3298</v>
      </c>
      <c r="J3477">
        <v>1982</v>
      </c>
      <c r="K3477">
        <v>23264</v>
      </c>
      <c r="L3477">
        <v>39</v>
      </c>
      <c r="M3477" t="s">
        <v>200</v>
      </c>
      <c r="N3477" t="s">
        <v>376</v>
      </c>
      <c r="O3477" t="s">
        <v>202</v>
      </c>
      <c r="P3477" s="18" t="s">
        <v>3813</v>
      </c>
    </row>
    <row r="3478" spans="1:16" x14ac:dyDescent="0.25">
      <c r="A3478">
        <v>5175</v>
      </c>
      <c r="B3478" t="s">
        <v>399</v>
      </c>
      <c r="E3478" t="s">
        <v>3814</v>
      </c>
      <c r="F3478" t="s">
        <v>347</v>
      </c>
      <c r="G3478" t="s">
        <v>3297</v>
      </c>
      <c r="H3478" t="s">
        <v>198</v>
      </c>
      <c r="I3478" t="s">
        <v>3298</v>
      </c>
      <c r="J3478">
        <v>1984</v>
      </c>
      <c r="K3478">
        <v>12101</v>
      </c>
      <c r="L3478">
        <v>39</v>
      </c>
      <c r="M3478" t="s">
        <v>200</v>
      </c>
      <c r="N3478" t="s">
        <v>1203</v>
      </c>
      <c r="O3478" t="s">
        <v>202</v>
      </c>
      <c r="P3478" t="s">
        <v>3620</v>
      </c>
    </row>
    <row r="3479" spans="1:16" x14ac:dyDescent="0.25">
      <c r="A3479">
        <v>5176</v>
      </c>
      <c r="B3479" t="s">
        <v>399</v>
      </c>
      <c r="E3479" t="s">
        <v>3815</v>
      </c>
      <c r="F3479" t="s">
        <v>347</v>
      </c>
      <c r="G3479" t="s">
        <v>3297</v>
      </c>
      <c r="H3479" t="s">
        <v>198</v>
      </c>
      <c r="I3479" t="s">
        <v>3298</v>
      </c>
      <c r="J3479">
        <v>1970</v>
      </c>
      <c r="K3479">
        <v>14503</v>
      </c>
      <c r="L3479">
        <v>39</v>
      </c>
      <c r="M3479" t="s">
        <v>200</v>
      </c>
      <c r="N3479" t="s">
        <v>3816</v>
      </c>
      <c r="O3479" t="s">
        <v>202</v>
      </c>
      <c r="P3479" t="s">
        <v>1482</v>
      </c>
    </row>
    <row r="3480" spans="1:16" x14ac:dyDescent="0.25">
      <c r="A3480">
        <v>5177</v>
      </c>
      <c r="B3480" t="s">
        <v>399</v>
      </c>
      <c r="E3480" t="s">
        <v>3817</v>
      </c>
      <c r="F3480" t="s">
        <v>347</v>
      </c>
      <c r="G3480" t="s">
        <v>3297</v>
      </c>
      <c r="H3480" t="s">
        <v>198</v>
      </c>
      <c r="I3480" t="s">
        <v>3298</v>
      </c>
      <c r="J3480">
        <v>1979</v>
      </c>
      <c r="K3480">
        <v>28451</v>
      </c>
      <c r="L3480">
        <v>39</v>
      </c>
      <c r="M3480" t="s">
        <v>200</v>
      </c>
      <c r="N3480" t="s">
        <v>3816</v>
      </c>
      <c r="O3480" t="s">
        <v>202</v>
      </c>
      <c r="P3480" t="s">
        <v>1482</v>
      </c>
    </row>
    <row r="3481" spans="1:16" x14ac:dyDescent="0.25">
      <c r="A3481">
        <v>5178</v>
      </c>
      <c r="B3481" t="s">
        <v>399</v>
      </c>
      <c r="E3481" t="s">
        <v>3818</v>
      </c>
      <c r="F3481" t="s">
        <v>347</v>
      </c>
      <c r="G3481" t="s">
        <v>3297</v>
      </c>
      <c r="H3481" t="s">
        <v>198</v>
      </c>
      <c r="I3481" t="s">
        <v>3298</v>
      </c>
      <c r="J3481">
        <v>1979</v>
      </c>
      <c r="K3481">
        <v>12556</v>
      </c>
      <c r="L3481">
        <v>39</v>
      </c>
      <c r="M3481" t="s">
        <v>200</v>
      </c>
      <c r="N3481" t="s">
        <v>3816</v>
      </c>
      <c r="O3481" t="s">
        <v>202</v>
      </c>
      <c r="P3481" t="s">
        <v>1482</v>
      </c>
    </row>
    <row r="3482" spans="1:16" x14ac:dyDescent="0.25">
      <c r="A3482">
        <v>5179</v>
      </c>
      <c r="B3482" t="s">
        <v>399</v>
      </c>
      <c r="E3482" t="s">
        <v>3819</v>
      </c>
      <c r="F3482" t="s">
        <v>347</v>
      </c>
      <c r="G3482" t="s">
        <v>3297</v>
      </c>
      <c r="H3482" t="s">
        <v>198</v>
      </c>
      <c r="I3482" t="s">
        <v>3298</v>
      </c>
      <c r="J3482">
        <v>1979</v>
      </c>
      <c r="K3482">
        <v>11005</v>
      </c>
      <c r="L3482">
        <v>39</v>
      </c>
      <c r="M3482" t="s">
        <v>200</v>
      </c>
      <c r="N3482" t="s">
        <v>3816</v>
      </c>
      <c r="O3482" t="s">
        <v>202</v>
      </c>
      <c r="P3482" t="s">
        <v>1482</v>
      </c>
    </row>
    <row r="3483" spans="1:16" x14ac:dyDescent="0.25">
      <c r="A3483">
        <v>5180</v>
      </c>
      <c r="B3483" t="s">
        <v>399</v>
      </c>
      <c r="E3483" t="s">
        <v>3820</v>
      </c>
      <c r="F3483" t="s">
        <v>347</v>
      </c>
      <c r="G3483" t="s">
        <v>3297</v>
      </c>
      <c r="H3483" t="s">
        <v>198</v>
      </c>
      <c r="I3483" t="s">
        <v>3298</v>
      </c>
      <c r="J3483">
        <v>1979</v>
      </c>
      <c r="K3483">
        <v>36689</v>
      </c>
      <c r="L3483">
        <v>39</v>
      </c>
      <c r="M3483" t="s">
        <v>200</v>
      </c>
      <c r="N3483" t="s">
        <v>3816</v>
      </c>
      <c r="O3483" t="s">
        <v>202</v>
      </c>
      <c r="P3483" t="s">
        <v>1178</v>
      </c>
    </row>
    <row r="3484" spans="1:16" x14ac:dyDescent="0.25">
      <c r="A3484">
        <v>5181</v>
      </c>
      <c r="B3484" t="s">
        <v>399</v>
      </c>
      <c r="E3484" t="s">
        <v>441</v>
      </c>
      <c r="F3484" t="s">
        <v>347</v>
      </c>
      <c r="G3484" t="s">
        <v>3297</v>
      </c>
      <c r="H3484" t="s">
        <v>198</v>
      </c>
      <c r="I3484" t="s">
        <v>3298</v>
      </c>
      <c r="J3484">
        <v>1979</v>
      </c>
      <c r="K3484">
        <v>14297</v>
      </c>
      <c r="L3484">
        <v>39</v>
      </c>
      <c r="M3484" t="s">
        <v>200</v>
      </c>
      <c r="N3484" t="s">
        <v>1203</v>
      </c>
      <c r="O3484" t="s">
        <v>202</v>
      </c>
      <c r="P3484" t="s">
        <v>3821</v>
      </c>
    </row>
    <row r="3485" spans="1:16" ht="75" x14ac:dyDescent="0.25">
      <c r="A3485">
        <v>5182</v>
      </c>
      <c r="B3485" t="s">
        <v>425</v>
      </c>
      <c r="E3485" t="s">
        <v>3822</v>
      </c>
      <c r="F3485" t="s">
        <v>347</v>
      </c>
      <c r="G3485" t="s">
        <v>3297</v>
      </c>
      <c r="H3485" t="s">
        <v>198</v>
      </c>
      <c r="I3485" t="s">
        <v>3298</v>
      </c>
      <c r="J3485">
        <v>1979</v>
      </c>
      <c r="K3485">
        <v>5530</v>
      </c>
      <c r="L3485">
        <v>39</v>
      </c>
      <c r="M3485" t="s">
        <v>200</v>
      </c>
      <c r="N3485" t="s">
        <v>376</v>
      </c>
      <c r="O3485" t="s">
        <v>202</v>
      </c>
      <c r="P3485" s="18" t="s">
        <v>3813</v>
      </c>
    </row>
    <row r="3486" spans="1:16" ht="75" x14ac:dyDescent="0.25">
      <c r="A3486">
        <v>5183</v>
      </c>
      <c r="B3486" t="s">
        <v>425</v>
      </c>
      <c r="E3486" t="s">
        <v>3822</v>
      </c>
      <c r="F3486" t="s">
        <v>347</v>
      </c>
      <c r="G3486" t="s">
        <v>3297</v>
      </c>
      <c r="H3486" t="s">
        <v>198</v>
      </c>
      <c r="I3486" t="s">
        <v>3298</v>
      </c>
      <c r="J3486">
        <v>1979</v>
      </c>
      <c r="K3486">
        <v>6872</v>
      </c>
      <c r="L3486">
        <v>39</v>
      </c>
      <c r="M3486" t="s">
        <v>200</v>
      </c>
      <c r="N3486" t="s">
        <v>376</v>
      </c>
      <c r="O3486" t="s">
        <v>202</v>
      </c>
      <c r="P3486" s="18" t="s">
        <v>3813</v>
      </c>
    </row>
    <row r="3487" spans="1:16" x14ac:dyDescent="0.25">
      <c r="A3487">
        <v>5184</v>
      </c>
      <c r="B3487" t="s">
        <v>425</v>
      </c>
      <c r="E3487" t="s">
        <v>3823</v>
      </c>
      <c r="F3487" t="s">
        <v>347</v>
      </c>
      <c r="G3487" t="s">
        <v>3297</v>
      </c>
      <c r="H3487" t="s">
        <v>198</v>
      </c>
      <c r="I3487" t="s">
        <v>3298</v>
      </c>
      <c r="J3487">
        <v>1979</v>
      </c>
      <c r="K3487">
        <v>4141</v>
      </c>
      <c r="L3487">
        <v>39</v>
      </c>
      <c r="M3487" t="s">
        <v>200</v>
      </c>
      <c r="N3487" t="s">
        <v>383</v>
      </c>
      <c r="O3487" t="s">
        <v>202</v>
      </c>
      <c r="P3487" t="s">
        <v>1674</v>
      </c>
    </row>
    <row r="3488" spans="1:16" x14ac:dyDescent="0.25">
      <c r="A3488">
        <v>5185</v>
      </c>
      <c r="B3488" t="s">
        <v>425</v>
      </c>
      <c r="E3488" t="s">
        <v>3824</v>
      </c>
      <c r="F3488" t="s">
        <v>347</v>
      </c>
      <c r="G3488" t="s">
        <v>3297</v>
      </c>
      <c r="H3488" t="s">
        <v>198</v>
      </c>
      <c r="I3488" t="s">
        <v>3298</v>
      </c>
      <c r="J3488">
        <v>1979</v>
      </c>
      <c r="K3488">
        <v>49385</v>
      </c>
      <c r="L3488">
        <v>39</v>
      </c>
      <c r="M3488" t="s">
        <v>200</v>
      </c>
      <c r="N3488" t="s">
        <v>376</v>
      </c>
      <c r="O3488" t="s">
        <v>202</v>
      </c>
      <c r="P3488" t="s">
        <v>3799</v>
      </c>
    </row>
    <row r="3489" spans="1:16" x14ac:dyDescent="0.25">
      <c r="A3489">
        <v>5186</v>
      </c>
      <c r="B3489" t="s">
        <v>399</v>
      </c>
      <c r="E3489" t="s">
        <v>3815</v>
      </c>
      <c r="F3489" t="s">
        <v>347</v>
      </c>
      <c r="G3489" t="s">
        <v>3297</v>
      </c>
      <c r="H3489" t="s">
        <v>198</v>
      </c>
      <c r="I3489" t="s">
        <v>3298</v>
      </c>
      <c r="J3489">
        <v>1982</v>
      </c>
      <c r="K3489">
        <v>105867</v>
      </c>
      <c r="L3489">
        <v>39</v>
      </c>
      <c r="M3489" t="s">
        <v>200</v>
      </c>
      <c r="N3489" t="s">
        <v>1203</v>
      </c>
      <c r="O3489" t="s">
        <v>202</v>
      </c>
      <c r="P3489" t="s">
        <v>1482</v>
      </c>
    </row>
    <row r="3490" spans="1:16" x14ac:dyDescent="0.25">
      <c r="A3490">
        <v>5187</v>
      </c>
      <c r="B3490" t="s">
        <v>425</v>
      </c>
      <c r="E3490" t="s">
        <v>3822</v>
      </c>
      <c r="F3490" t="s">
        <v>347</v>
      </c>
      <c r="G3490" t="s">
        <v>3297</v>
      </c>
      <c r="H3490" t="s">
        <v>198</v>
      </c>
      <c r="I3490" t="s">
        <v>3298</v>
      </c>
      <c r="J3490">
        <v>1982</v>
      </c>
      <c r="K3490">
        <v>2055</v>
      </c>
      <c r="L3490">
        <v>39</v>
      </c>
      <c r="M3490" t="s">
        <v>200</v>
      </c>
      <c r="N3490" t="s">
        <v>668</v>
      </c>
      <c r="O3490" t="s">
        <v>202</v>
      </c>
      <c r="P3490" t="s">
        <v>3799</v>
      </c>
    </row>
    <row r="3491" spans="1:16" x14ac:dyDescent="0.25">
      <c r="A3491">
        <v>5188</v>
      </c>
      <c r="B3491" t="s">
        <v>425</v>
      </c>
      <c r="E3491" t="s">
        <v>3822</v>
      </c>
      <c r="F3491" t="s">
        <v>347</v>
      </c>
      <c r="G3491" t="s">
        <v>3297</v>
      </c>
      <c r="H3491" t="s">
        <v>198</v>
      </c>
      <c r="I3491" t="s">
        <v>3298</v>
      </c>
      <c r="J3491">
        <v>1982</v>
      </c>
      <c r="K3491">
        <v>3495</v>
      </c>
      <c r="L3491">
        <v>39</v>
      </c>
      <c r="M3491" t="s">
        <v>200</v>
      </c>
      <c r="N3491" t="s">
        <v>376</v>
      </c>
      <c r="O3491" t="s">
        <v>202</v>
      </c>
      <c r="P3491" t="s">
        <v>3799</v>
      </c>
    </row>
    <row r="3492" spans="1:16" x14ac:dyDescent="0.25">
      <c r="A3492">
        <v>5189</v>
      </c>
      <c r="B3492" t="s">
        <v>425</v>
      </c>
      <c r="E3492" t="s">
        <v>3822</v>
      </c>
      <c r="F3492" t="s">
        <v>347</v>
      </c>
      <c r="G3492" t="s">
        <v>3297</v>
      </c>
      <c r="H3492" t="s">
        <v>198</v>
      </c>
      <c r="I3492" t="s">
        <v>3298</v>
      </c>
      <c r="J3492">
        <v>1982</v>
      </c>
      <c r="K3492">
        <v>3495</v>
      </c>
      <c r="L3492">
        <v>39</v>
      </c>
      <c r="M3492" t="s">
        <v>200</v>
      </c>
      <c r="N3492" t="s">
        <v>376</v>
      </c>
      <c r="O3492" t="s">
        <v>202</v>
      </c>
      <c r="P3492" t="s">
        <v>3799</v>
      </c>
    </row>
    <row r="3493" spans="1:16" x14ac:dyDescent="0.25">
      <c r="A3493">
        <v>5190</v>
      </c>
      <c r="B3493" t="s">
        <v>425</v>
      </c>
      <c r="E3493" t="s">
        <v>3822</v>
      </c>
      <c r="F3493" t="s">
        <v>347</v>
      </c>
      <c r="G3493" t="s">
        <v>3297</v>
      </c>
      <c r="H3493" t="s">
        <v>198</v>
      </c>
      <c r="I3493" t="s">
        <v>3298</v>
      </c>
      <c r="J3493">
        <v>1982</v>
      </c>
      <c r="K3493">
        <v>3495</v>
      </c>
      <c r="L3493">
        <v>39</v>
      </c>
      <c r="M3493" t="s">
        <v>200</v>
      </c>
      <c r="N3493" t="s">
        <v>376</v>
      </c>
      <c r="O3493" t="s">
        <v>202</v>
      </c>
      <c r="P3493" t="s">
        <v>3808</v>
      </c>
    </row>
    <row r="3494" spans="1:16" x14ac:dyDescent="0.25">
      <c r="A3494">
        <v>5191</v>
      </c>
      <c r="B3494" t="s">
        <v>425</v>
      </c>
      <c r="E3494" t="s">
        <v>3822</v>
      </c>
      <c r="F3494" t="s">
        <v>347</v>
      </c>
      <c r="G3494" t="s">
        <v>3297</v>
      </c>
      <c r="H3494" t="s">
        <v>198</v>
      </c>
      <c r="I3494" t="s">
        <v>3298</v>
      </c>
      <c r="J3494">
        <v>1982</v>
      </c>
      <c r="K3494">
        <v>3495</v>
      </c>
      <c r="L3494">
        <v>39</v>
      </c>
      <c r="M3494" t="s">
        <v>200</v>
      </c>
      <c r="N3494" t="s">
        <v>376</v>
      </c>
      <c r="O3494" t="s">
        <v>202</v>
      </c>
      <c r="P3494" t="s">
        <v>3799</v>
      </c>
    </row>
    <row r="3495" spans="1:16" x14ac:dyDescent="0.25">
      <c r="A3495">
        <v>5192</v>
      </c>
      <c r="B3495" t="s">
        <v>425</v>
      </c>
      <c r="E3495" t="s">
        <v>3822</v>
      </c>
      <c r="F3495" t="s">
        <v>347</v>
      </c>
      <c r="G3495" t="s">
        <v>3297</v>
      </c>
      <c r="H3495" t="s">
        <v>198</v>
      </c>
      <c r="I3495" t="s">
        <v>3298</v>
      </c>
      <c r="J3495">
        <v>1982</v>
      </c>
      <c r="K3495">
        <v>3495</v>
      </c>
      <c r="L3495">
        <v>39</v>
      </c>
      <c r="M3495" t="s">
        <v>200</v>
      </c>
      <c r="N3495" t="s">
        <v>376</v>
      </c>
      <c r="O3495" t="s">
        <v>202</v>
      </c>
      <c r="P3495" t="s">
        <v>3799</v>
      </c>
    </row>
    <row r="3496" spans="1:16" x14ac:dyDescent="0.25">
      <c r="A3496">
        <v>5193</v>
      </c>
      <c r="B3496" t="s">
        <v>425</v>
      </c>
      <c r="E3496" t="s">
        <v>3822</v>
      </c>
      <c r="F3496" t="s">
        <v>347</v>
      </c>
      <c r="G3496" t="s">
        <v>3297</v>
      </c>
      <c r="H3496" t="s">
        <v>198</v>
      </c>
      <c r="I3496" t="s">
        <v>3298</v>
      </c>
      <c r="J3496">
        <v>1982</v>
      </c>
      <c r="K3496">
        <v>3495</v>
      </c>
      <c r="L3496">
        <v>39</v>
      </c>
      <c r="M3496" t="s">
        <v>200</v>
      </c>
      <c r="N3496" t="s">
        <v>376</v>
      </c>
      <c r="O3496" t="s">
        <v>202</v>
      </c>
      <c r="P3496" t="s">
        <v>3808</v>
      </c>
    </row>
    <row r="3497" spans="1:16" x14ac:dyDescent="0.25">
      <c r="A3497">
        <v>5194</v>
      </c>
      <c r="B3497" t="s">
        <v>425</v>
      </c>
      <c r="E3497" t="s">
        <v>3822</v>
      </c>
      <c r="F3497" t="s">
        <v>347</v>
      </c>
      <c r="G3497" t="s">
        <v>3297</v>
      </c>
      <c r="H3497" t="s">
        <v>198</v>
      </c>
      <c r="I3497" t="s">
        <v>3298</v>
      </c>
      <c r="J3497">
        <v>1982</v>
      </c>
      <c r="K3497">
        <v>3495</v>
      </c>
      <c r="L3497">
        <v>39</v>
      </c>
      <c r="M3497" t="s">
        <v>200</v>
      </c>
      <c r="N3497" t="s">
        <v>376</v>
      </c>
      <c r="O3497" t="s">
        <v>202</v>
      </c>
      <c r="P3497" t="s">
        <v>3808</v>
      </c>
    </row>
    <row r="3498" spans="1:16" x14ac:dyDescent="0.25">
      <c r="A3498">
        <v>5195</v>
      </c>
      <c r="B3498" t="s">
        <v>425</v>
      </c>
      <c r="E3498" t="s">
        <v>3822</v>
      </c>
      <c r="F3498" t="s">
        <v>347</v>
      </c>
      <c r="G3498" t="s">
        <v>3297</v>
      </c>
      <c r="H3498" t="s">
        <v>198</v>
      </c>
      <c r="I3498" t="s">
        <v>3298</v>
      </c>
      <c r="J3498">
        <v>1982</v>
      </c>
      <c r="K3498">
        <v>1982</v>
      </c>
      <c r="L3498">
        <v>39</v>
      </c>
      <c r="M3498" t="s">
        <v>200</v>
      </c>
      <c r="N3498" t="s">
        <v>383</v>
      </c>
      <c r="O3498" t="s">
        <v>202</v>
      </c>
      <c r="P3498" t="s">
        <v>1674</v>
      </c>
    </row>
    <row r="3499" spans="1:16" x14ac:dyDescent="0.25">
      <c r="A3499">
        <v>5196</v>
      </c>
      <c r="B3499" t="s">
        <v>425</v>
      </c>
      <c r="E3499" t="s">
        <v>3815</v>
      </c>
      <c r="F3499" t="s">
        <v>347</v>
      </c>
      <c r="G3499" t="s">
        <v>3297</v>
      </c>
      <c r="H3499" t="s">
        <v>198</v>
      </c>
      <c r="I3499" t="s">
        <v>3298</v>
      </c>
      <c r="J3499">
        <v>1982</v>
      </c>
      <c r="K3499">
        <v>30962</v>
      </c>
      <c r="L3499">
        <v>39</v>
      </c>
      <c r="M3499" t="s">
        <v>200</v>
      </c>
      <c r="N3499" t="s">
        <v>376</v>
      </c>
      <c r="O3499" t="s">
        <v>202</v>
      </c>
      <c r="P3499" t="s">
        <v>3808</v>
      </c>
    </row>
    <row r="3500" spans="1:16" x14ac:dyDescent="0.25">
      <c r="A3500">
        <v>5197</v>
      </c>
      <c r="B3500" t="s">
        <v>399</v>
      </c>
      <c r="E3500" t="s">
        <v>3825</v>
      </c>
      <c r="F3500" t="s">
        <v>347</v>
      </c>
      <c r="G3500" t="s">
        <v>3297</v>
      </c>
      <c r="H3500" t="s">
        <v>198</v>
      </c>
      <c r="I3500" t="s">
        <v>3298</v>
      </c>
      <c r="J3500">
        <v>1982</v>
      </c>
      <c r="K3500">
        <v>20830</v>
      </c>
      <c r="L3500">
        <v>39</v>
      </c>
      <c r="M3500" t="s">
        <v>200</v>
      </c>
      <c r="N3500" t="s">
        <v>1203</v>
      </c>
      <c r="O3500" t="s">
        <v>202</v>
      </c>
      <c r="P3500" t="s">
        <v>2907</v>
      </c>
    </row>
    <row r="3501" spans="1:16" x14ac:dyDescent="0.25">
      <c r="A3501">
        <v>5198</v>
      </c>
      <c r="B3501" t="s">
        <v>399</v>
      </c>
      <c r="E3501" t="s">
        <v>3825</v>
      </c>
      <c r="F3501" t="s">
        <v>347</v>
      </c>
      <c r="G3501" t="s">
        <v>3297</v>
      </c>
      <c r="H3501" t="s">
        <v>198</v>
      </c>
      <c r="I3501" t="s">
        <v>3298</v>
      </c>
      <c r="J3501">
        <v>1982</v>
      </c>
      <c r="K3501">
        <v>23927</v>
      </c>
      <c r="L3501">
        <v>39</v>
      </c>
      <c r="M3501" t="s">
        <v>200</v>
      </c>
      <c r="N3501" t="s">
        <v>1203</v>
      </c>
      <c r="O3501" t="s">
        <v>202</v>
      </c>
      <c r="P3501" t="s">
        <v>2907</v>
      </c>
    </row>
    <row r="3502" spans="1:16" x14ac:dyDescent="0.25">
      <c r="A3502">
        <v>5199</v>
      </c>
      <c r="B3502" t="s">
        <v>425</v>
      </c>
      <c r="E3502" t="s">
        <v>3826</v>
      </c>
      <c r="F3502" t="s">
        <v>347</v>
      </c>
      <c r="G3502" t="s">
        <v>3297</v>
      </c>
      <c r="H3502" t="s">
        <v>198</v>
      </c>
      <c r="I3502" t="s">
        <v>3298</v>
      </c>
      <c r="J3502">
        <v>1982</v>
      </c>
      <c r="K3502">
        <v>150</v>
      </c>
      <c r="L3502">
        <v>39</v>
      </c>
      <c r="M3502" t="s">
        <v>200</v>
      </c>
      <c r="N3502" t="s">
        <v>668</v>
      </c>
      <c r="O3502" t="s">
        <v>202</v>
      </c>
      <c r="P3502" t="s">
        <v>3808</v>
      </c>
    </row>
    <row r="3503" spans="1:16" x14ac:dyDescent="0.25">
      <c r="A3503">
        <v>5200</v>
      </c>
      <c r="B3503" t="s">
        <v>425</v>
      </c>
      <c r="E3503" t="s">
        <v>3822</v>
      </c>
      <c r="F3503" t="s">
        <v>347</v>
      </c>
      <c r="G3503" t="s">
        <v>3297</v>
      </c>
      <c r="H3503" t="s">
        <v>198</v>
      </c>
      <c r="I3503" t="s">
        <v>3298</v>
      </c>
      <c r="J3503">
        <v>1982</v>
      </c>
      <c r="K3503">
        <v>155</v>
      </c>
      <c r="L3503">
        <v>39</v>
      </c>
      <c r="M3503" t="s">
        <v>200</v>
      </c>
      <c r="N3503" t="s">
        <v>668</v>
      </c>
      <c r="O3503" t="s">
        <v>202</v>
      </c>
      <c r="P3503" t="s">
        <v>3808</v>
      </c>
    </row>
    <row r="3504" spans="1:16" x14ac:dyDescent="0.25">
      <c r="A3504">
        <v>5201</v>
      </c>
      <c r="B3504" t="s">
        <v>425</v>
      </c>
      <c r="E3504" t="s">
        <v>3822</v>
      </c>
      <c r="F3504" t="s">
        <v>347</v>
      </c>
      <c r="G3504" t="s">
        <v>3297</v>
      </c>
      <c r="H3504" t="s">
        <v>198</v>
      </c>
      <c r="I3504" t="s">
        <v>3298</v>
      </c>
      <c r="J3504">
        <v>1982</v>
      </c>
      <c r="K3504">
        <v>155</v>
      </c>
      <c r="L3504">
        <v>39</v>
      </c>
      <c r="M3504" t="s">
        <v>200</v>
      </c>
      <c r="N3504" t="s">
        <v>668</v>
      </c>
      <c r="O3504" t="s">
        <v>202</v>
      </c>
      <c r="P3504" t="s">
        <v>3808</v>
      </c>
    </row>
    <row r="3505" spans="1:16" x14ac:dyDescent="0.25">
      <c r="A3505">
        <v>5202</v>
      </c>
      <c r="B3505" t="s">
        <v>425</v>
      </c>
      <c r="E3505" t="s">
        <v>3822</v>
      </c>
      <c r="F3505" t="s">
        <v>347</v>
      </c>
      <c r="G3505" t="s">
        <v>3297</v>
      </c>
      <c r="H3505" t="s">
        <v>198</v>
      </c>
      <c r="I3505" t="s">
        <v>3298</v>
      </c>
      <c r="J3505">
        <v>1982</v>
      </c>
      <c r="K3505">
        <v>155</v>
      </c>
      <c r="L3505">
        <v>39</v>
      </c>
      <c r="M3505" t="s">
        <v>200</v>
      </c>
      <c r="N3505" t="s">
        <v>668</v>
      </c>
      <c r="O3505" t="s">
        <v>202</v>
      </c>
      <c r="P3505" t="s">
        <v>3808</v>
      </c>
    </row>
    <row r="3506" spans="1:16" x14ac:dyDescent="0.25">
      <c r="A3506">
        <v>5203</v>
      </c>
      <c r="B3506" t="s">
        <v>425</v>
      </c>
      <c r="E3506" t="s">
        <v>3822</v>
      </c>
      <c r="F3506" t="s">
        <v>347</v>
      </c>
      <c r="G3506" t="s">
        <v>3297</v>
      </c>
      <c r="H3506" t="s">
        <v>198</v>
      </c>
      <c r="I3506" t="s">
        <v>3298</v>
      </c>
      <c r="J3506">
        <v>1982</v>
      </c>
      <c r="K3506">
        <v>155</v>
      </c>
      <c r="L3506">
        <v>39</v>
      </c>
      <c r="M3506" t="s">
        <v>200</v>
      </c>
      <c r="N3506" t="s">
        <v>668</v>
      </c>
      <c r="O3506" t="s">
        <v>202</v>
      </c>
      <c r="P3506" t="s">
        <v>3808</v>
      </c>
    </row>
    <row r="3507" spans="1:16" x14ac:dyDescent="0.25">
      <c r="A3507">
        <v>5204</v>
      </c>
      <c r="B3507" t="s">
        <v>425</v>
      </c>
      <c r="E3507" t="s">
        <v>3822</v>
      </c>
      <c r="F3507" t="s">
        <v>347</v>
      </c>
      <c r="G3507" t="s">
        <v>3297</v>
      </c>
      <c r="H3507" t="s">
        <v>198</v>
      </c>
      <c r="I3507" t="s">
        <v>3298</v>
      </c>
      <c r="J3507">
        <v>1982</v>
      </c>
      <c r="K3507">
        <v>155</v>
      </c>
      <c r="L3507">
        <v>39</v>
      </c>
      <c r="M3507" t="s">
        <v>200</v>
      </c>
      <c r="N3507" t="s">
        <v>668</v>
      </c>
      <c r="O3507" t="s">
        <v>202</v>
      </c>
      <c r="P3507" t="s">
        <v>3808</v>
      </c>
    </row>
    <row r="3508" spans="1:16" x14ac:dyDescent="0.25">
      <c r="A3508">
        <v>5205</v>
      </c>
      <c r="B3508" t="s">
        <v>425</v>
      </c>
      <c r="E3508" t="s">
        <v>3822</v>
      </c>
      <c r="F3508" t="s">
        <v>347</v>
      </c>
      <c r="G3508" t="s">
        <v>3297</v>
      </c>
      <c r="H3508" t="s">
        <v>198</v>
      </c>
      <c r="I3508" t="s">
        <v>3298</v>
      </c>
      <c r="J3508">
        <v>1982</v>
      </c>
      <c r="K3508">
        <v>155</v>
      </c>
      <c r="L3508">
        <v>39</v>
      </c>
      <c r="M3508" t="s">
        <v>200</v>
      </c>
      <c r="N3508" t="s">
        <v>668</v>
      </c>
      <c r="O3508" t="s">
        <v>202</v>
      </c>
      <c r="P3508" t="s">
        <v>3808</v>
      </c>
    </row>
    <row r="3509" spans="1:16" x14ac:dyDescent="0.25">
      <c r="A3509">
        <v>5206</v>
      </c>
      <c r="B3509" t="s">
        <v>425</v>
      </c>
      <c r="E3509" t="s">
        <v>3822</v>
      </c>
      <c r="F3509" t="s">
        <v>347</v>
      </c>
      <c r="G3509" t="s">
        <v>3297</v>
      </c>
      <c r="H3509" t="s">
        <v>198</v>
      </c>
      <c r="I3509" t="s">
        <v>3298</v>
      </c>
      <c r="J3509">
        <v>1982</v>
      </c>
      <c r="K3509">
        <v>155</v>
      </c>
      <c r="L3509">
        <v>39</v>
      </c>
      <c r="M3509" t="s">
        <v>200</v>
      </c>
      <c r="N3509" t="s">
        <v>668</v>
      </c>
      <c r="O3509" t="s">
        <v>202</v>
      </c>
      <c r="P3509" t="s">
        <v>3808</v>
      </c>
    </row>
    <row r="3510" spans="1:16" x14ac:dyDescent="0.25">
      <c r="A3510">
        <v>5207</v>
      </c>
      <c r="B3510" t="s">
        <v>425</v>
      </c>
      <c r="E3510" t="s">
        <v>3822</v>
      </c>
      <c r="F3510" t="s">
        <v>347</v>
      </c>
      <c r="G3510" t="s">
        <v>3297</v>
      </c>
      <c r="H3510" t="s">
        <v>198</v>
      </c>
      <c r="I3510" t="s">
        <v>3298</v>
      </c>
      <c r="J3510">
        <v>1982</v>
      </c>
      <c r="K3510">
        <v>155</v>
      </c>
      <c r="L3510">
        <v>39</v>
      </c>
      <c r="M3510" t="s">
        <v>200</v>
      </c>
      <c r="N3510" t="s">
        <v>668</v>
      </c>
      <c r="O3510" t="s">
        <v>202</v>
      </c>
      <c r="P3510" t="s">
        <v>3808</v>
      </c>
    </row>
    <row r="3511" spans="1:16" x14ac:dyDescent="0.25">
      <c r="A3511">
        <v>5208</v>
      </c>
      <c r="B3511" t="s">
        <v>425</v>
      </c>
      <c r="E3511" t="s">
        <v>3822</v>
      </c>
      <c r="F3511" t="s">
        <v>347</v>
      </c>
      <c r="G3511" t="s">
        <v>3297</v>
      </c>
      <c r="H3511" t="s">
        <v>198</v>
      </c>
      <c r="I3511" t="s">
        <v>3298</v>
      </c>
      <c r="J3511">
        <v>1982</v>
      </c>
      <c r="K3511">
        <v>155</v>
      </c>
      <c r="L3511">
        <v>39</v>
      </c>
      <c r="M3511" t="s">
        <v>200</v>
      </c>
      <c r="N3511" t="s">
        <v>668</v>
      </c>
      <c r="O3511" t="s">
        <v>202</v>
      </c>
      <c r="P3511" t="s">
        <v>3808</v>
      </c>
    </row>
    <row r="3512" spans="1:16" x14ac:dyDescent="0.25">
      <c r="A3512">
        <v>5209</v>
      </c>
      <c r="B3512" t="s">
        <v>425</v>
      </c>
      <c r="E3512" t="s">
        <v>3822</v>
      </c>
      <c r="F3512" t="s">
        <v>347</v>
      </c>
      <c r="G3512" t="s">
        <v>3297</v>
      </c>
      <c r="H3512" t="s">
        <v>198</v>
      </c>
      <c r="I3512" t="s">
        <v>3298</v>
      </c>
      <c r="J3512">
        <v>1982</v>
      </c>
      <c r="K3512">
        <v>155</v>
      </c>
      <c r="L3512">
        <v>39</v>
      </c>
      <c r="M3512" t="s">
        <v>200</v>
      </c>
      <c r="N3512" t="s">
        <v>668</v>
      </c>
      <c r="O3512" t="s">
        <v>202</v>
      </c>
      <c r="P3512" t="s">
        <v>3808</v>
      </c>
    </row>
    <row r="3513" spans="1:16" x14ac:dyDescent="0.25">
      <c r="A3513">
        <v>5210</v>
      </c>
      <c r="B3513" t="s">
        <v>425</v>
      </c>
      <c r="E3513" t="s">
        <v>3822</v>
      </c>
      <c r="F3513" t="s">
        <v>347</v>
      </c>
      <c r="G3513" t="s">
        <v>3297</v>
      </c>
      <c r="H3513" t="s">
        <v>198</v>
      </c>
      <c r="I3513" t="s">
        <v>3298</v>
      </c>
      <c r="J3513">
        <v>1982</v>
      </c>
      <c r="K3513">
        <v>155</v>
      </c>
      <c r="L3513">
        <v>39</v>
      </c>
      <c r="M3513" t="s">
        <v>200</v>
      </c>
      <c r="N3513" t="s">
        <v>668</v>
      </c>
      <c r="O3513" t="s">
        <v>202</v>
      </c>
      <c r="P3513" t="s">
        <v>3808</v>
      </c>
    </row>
    <row r="3514" spans="1:16" x14ac:dyDescent="0.25">
      <c r="A3514">
        <v>5211</v>
      </c>
      <c r="B3514" t="s">
        <v>425</v>
      </c>
      <c r="E3514" t="s">
        <v>3822</v>
      </c>
      <c r="F3514" t="s">
        <v>347</v>
      </c>
      <c r="G3514" t="s">
        <v>3297</v>
      </c>
      <c r="H3514" t="s">
        <v>198</v>
      </c>
      <c r="I3514" t="s">
        <v>3298</v>
      </c>
      <c r="J3514">
        <v>1982</v>
      </c>
      <c r="K3514">
        <v>155</v>
      </c>
      <c r="L3514">
        <v>39</v>
      </c>
      <c r="M3514" t="s">
        <v>200</v>
      </c>
      <c r="N3514" t="s">
        <v>668</v>
      </c>
      <c r="O3514" t="s">
        <v>202</v>
      </c>
      <c r="P3514" t="s">
        <v>3808</v>
      </c>
    </row>
    <row r="3515" spans="1:16" x14ac:dyDescent="0.25">
      <c r="A3515">
        <v>5212</v>
      </c>
      <c r="B3515" t="s">
        <v>425</v>
      </c>
      <c r="E3515" t="s">
        <v>3822</v>
      </c>
      <c r="F3515" t="s">
        <v>347</v>
      </c>
      <c r="G3515" t="s">
        <v>3297</v>
      </c>
      <c r="H3515" t="s">
        <v>198</v>
      </c>
      <c r="I3515" t="s">
        <v>3298</v>
      </c>
      <c r="J3515">
        <v>1982</v>
      </c>
      <c r="K3515">
        <v>155</v>
      </c>
      <c r="L3515">
        <v>39</v>
      </c>
      <c r="M3515" t="s">
        <v>200</v>
      </c>
      <c r="N3515" t="s">
        <v>668</v>
      </c>
      <c r="O3515" t="s">
        <v>202</v>
      </c>
      <c r="P3515" t="s">
        <v>3808</v>
      </c>
    </row>
    <row r="3516" spans="1:16" x14ac:dyDescent="0.25">
      <c r="A3516">
        <v>5213</v>
      </c>
      <c r="B3516" t="s">
        <v>425</v>
      </c>
      <c r="E3516" t="s">
        <v>3827</v>
      </c>
      <c r="F3516" t="s">
        <v>347</v>
      </c>
      <c r="G3516" t="s">
        <v>3297</v>
      </c>
      <c r="H3516" t="s">
        <v>198</v>
      </c>
      <c r="I3516" t="s">
        <v>3298</v>
      </c>
      <c r="J3516">
        <v>1982</v>
      </c>
      <c r="K3516">
        <v>8164</v>
      </c>
      <c r="L3516">
        <v>39</v>
      </c>
      <c r="M3516" t="s">
        <v>200</v>
      </c>
      <c r="N3516" t="s">
        <v>376</v>
      </c>
      <c r="O3516" t="s">
        <v>202</v>
      </c>
      <c r="P3516" t="s">
        <v>3808</v>
      </c>
    </row>
    <row r="3517" spans="1:16" x14ac:dyDescent="0.25">
      <c r="A3517">
        <v>5214</v>
      </c>
      <c r="B3517" t="s">
        <v>425</v>
      </c>
      <c r="E3517" t="s">
        <v>3828</v>
      </c>
      <c r="F3517" t="s">
        <v>347</v>
      </c>
      <c r="G3517" t="s">
        <v>3297</v>
      </c>
      <c r="H3517" t="s">
        <v>198</v>
      </c>
      <c r="I3517" t="s">
        <v>3298</v>
      </c>
      <c r="J3517">
        <v>1982</v>
      </c>
      <c r="K3517">
        <v>26566</v>
      </c>
      <c r="L3517">
        <v>39</v>
      </c>
      <c r="M3517" t="s">
        <v>200</v>
      </c>
      <c r="N3517" t="s">
        <v>376</v>
      </c>
      <c r="O3517" t="s">
        <v>202</v>
      </c>
      <c r="P3517" t="s">
        <v>3808</v>
      </c>
    </row>
    <row r="3518" spans="1:16" x14ac:dyDescent="0.25">
      <c r="A3518">
        <v>5215</v>
      </c>
      <c r="B3518" t="s">
        <v>425</v>
      </c>
      <c r="E3518" t="s">
        <v>440</v>
      </c>
      <c r="F3518" t="s">
        <v>347</v>
      </c>
      <c r="G3518" t="s">
        <v>3297</v>
      </c>
      <c r="H3518" t="s">
        <v>198</v>
      </c>
      <c r="I3518" t="s">
        <v>3298</v>
      </c>
      <c r="J3518">
        <v>1991</v>
      </c>
      <c r="K3518">
        <v>5189</v>
      </c>
      <c r="L3518">
        <v>39</v>
      </c>
      <c r="M3518" t="s">
        <v>200</v>
      </c>
      <c r="N3518" t="s">
        <v>376</v>
      </c>
      <c r="O3518" t="s">
        <v>202</v>
      </c>
      <c r="P3518" t="s">
        <v>3799</v>
      </c>
    </row>
    <row r="3519" spans="1:16" x14ac:dyDescent="0.25">
      <c r="A3519">
        <v>5216</v>
      </c>
      <c r="B3519" t="s">
        <v>399</v>
      </c>
      <c r="E3519" t="s">
        <v>440</v>
      </c>
      <c r="F3519" t="s">
        <v>347</v>
      </c>
      <c r="G3519" t="s">
        <v>3297</v>
      </c>
      <c r="H3519" t="s">
        <v>198</v>
      </c>
      <c r="I3519" t="s">
        <v>3298</v>
      </c>
      <c r="J3519">
        <v>1991</v>
      </c>
      <c r="K3519">
        <v>4393</v>
      </c>
      <c r="L3519">
        <v>39</v>
      </c>
      <c r="M3519" t="s">
        <v>200</v>
      </c>
      <c r="N3519" t="s">
        <v>1203</v>
      </c>
      <c r="O3519" t="s">
        <v>202</v>
      </c>
      <c r="P3519" t="s">
        <v>1482</v>
      </c>
    </row>
    <row r="3520" spans="1:16" x14ac:dyDescent="0.25">
      <c r="A3520">
        <v>5217</v>
      </c>
      <c r="B3520" t="s">
        <v>399</v>
      </c>
      <c r="E3520" t="s">
        <v>440</v>
      </c>
      <c r="F3520" t="s">
        <v>347</v>
      </c>
      <c r="G3520" t="s">
        <v>3297</v>
      </c>
      <c r="H3520" t="s">
        <v>198</v>
      </c>
      <c r="I3520" t="s">
        <v>3298</v>
      </c>
      <c r="J3520">
        <v>1991</v>
      </c>
      <c r="K3520">
        <v>2650</v>
      </c>
      <c r="L3520">
        <v>39</v>
      </c>
      <c r="M3520" t="s">
        <v>200</v>
      </c>
      <c r="N3520" t="s">
        <v>1203</v>
      </c>
      <c r="O3520" t="s">
        <v>202</v>
      </c>
      <c r="P3520" t="s">
        <v>1178</v>
      </c>
    </row>
    <row r="3521" spans="1:16" x14ac:dyDescent="0.25">
      <c r="A3521">
        <v>5218</v>
      </c>
      <c r="B3521" t="s">
        <v>399</v>
      </c>
      <c r="E3521" t="s">
        <v>3822</v>
      </c>
      <c r="F3521" t="s">
        <v>347</v>
      </c>
      <c r="G3521" t="s">
        <v>3297</v>
      </c>
      <c r="H3521" t="s">
        <v>198</v>
      </c>
      <c r="I3521" t="s">
        <v>3298</v>
      </c>
      <c r="J3521">
        <v>1991</v>
      </c>
      <c r="K3521">
        <v>694</v>
      </c>
      <c r="L3521">
        <v>39</v>
      </c>
      <c r="M3521" t="s">
        <v>200</v>
      </c>
      <c r="N3521" t="s">
        <v>1203</v>
      </c>
      <c r="O3521" t="s">
        <v>202</v>
      </c>
      <c r="P3521" t="s">
        <v>1176</v>
      </c>
    </row>
    <row r="3522" spans="1:16" x14ac:dyDescent="0.25">
      <c r="A3522">
        <v>5219</v>
      </c>
      <c r="B3522" t="s">
        <v>399</v>
      </c>
      <c r="E3522" t="s">
        <v>3822</v>
      </c>
      <c r="F3522" t="s">
        <v>347</v>
      </c>
      <c r="G3522" t="s">
        <v>3297</v>
      </c>
      <c r="H3522" t="s">
        <v>198</v>
      </c>
      <c r="I3522" t="s">
        <v>3298</v>
      </c>
      <c r="J3522">
        <v>1991</v>
      </c>
      <c r="K3522">
        <v>76</v>
      </c>
      <c r="L3522">
        <v>39</v>
      </c>
      <c r="M3522" t="s">
        <v>200</v>
      </c>
      <c r="N3522" t="s">
        <v>1203</v>
      </c>
      <c r="O3522" t="s">
        <v>202</v>
      </c>
      <c r="P3522" t="s">
        <v>2914</v>
      </c>
    </row>
    <row r="3523" spans="1:16" x14ac:dyDescent="0.25">
      <c r="A3523">
        <v>5220</v>
      </c>
      <c r="B3523" t="s">
        <v>399</v>
      </c>
      <c r="E3523" t="s">
        <v>3822</v>
      </c>
      <c r="F3523" t="s">
        <v>347</v>
      </c>
      <c r="G3523" t="s">
        <v>3297</v>
      </c>
      <c r="H3523" t="s">
        <v>198</v>
      </c>
      <c r="I3523" t="s">
        <v>3298</v>
      </c>
      <c r="J3523">
        <v>1991</v>
      </c>
      <c r="K3523">
        <v>699</v>
      </c>
      <c r="L3523">
        <v>39</v>
      </c>
      <c r="M3523" t="s">
        <v>200</v>
      </c>
      <c r="N3523" t="s">
        <v>1203</v>
      </c>
      <c r="O3523" t="s">
        <v>202</v>
      </c>
      <c r="P3523" t="s">
        <v>3511</v>
      </c>
    </row>
    <row r="3524" spans="1:16" x14ac:dyDescent="0.25">
      <c r="A3524">
        <v>5221</v>
      </c>
      <c r="B3524" t="s">
        <v>399</v>
      </c>
      <c r="E3524" t="s">
        <v>3303</v>
      </c>
      <c r="F3524" t="s">
        <v>347</v>
      </c>
      <c r="G3524" t="s">
        <v>3297</v>
      </c>
      <c r="H3524" t="s">
        <v>198</v>
      </c>
      <c r="I3524" t="s">
        <v>3298</v>
      </c>
      <c r="J3524">
        <v>1991</v>
      </c>
      <c r="K3524">
        <v>2910</v>
      </c>
      <c r="L3524">
        <v>39</v>
      </c>
      <c r="M3524" t="s">
        <v>200</v>
      </c>
      <c r="N3524" t="s">
        <v>1203</v>
      </c>
      <c r="O3524" t="s">
        <v>202</v>
      </c>
      <c r="P3524" t="s">
        <v>3478</v>
      </c>
    </row>
    <row r="3525" spans="1:16" x14ac:dyDescent="0.25">
      <c r="A3525">
        <v>5222</v>
      </c>
      <c r="B3525" t="s">
        <v>399</v>
      </c>
      <c r="E3525" t="s">
        <v>3303</v>
      </c>
      <c r="F3525" t="s">
        <v>347</v>
      </c>
      <c r="G3525" t="s">
        <v>3297</v>
      </c>
      <c r="H3525" t="s">
        <v>198</v>
      </c>
      <c r="I3525" t="s">
        <v>3298</v>
      </c>
      <c r="J3525">
        <v>1991</v>
      </c>
      <c r="K3525">
        <v>1456</v>
      </c>
      <c r="L3525">
        <v>39</v>
      </c>
      <c r="M3525" t="s">
        <v>200</v>
      </c>
      <c r="N3525" t="s">
        <v>1203</v>
      </c>
      <c r="O3525" t="s">
        <v>202</v>
      </c>
      <c r="P3525" t="s">
        <v>3478</v>
      </c>
    </row>
    <row r="3526" spans="1:16" x14ac:dyDescent="0.25">
      <c r="A3526">
        <v>5223</v>
      </c>
      <c r="B3526" t="s">
        <v>399</v>
      </c>
      <c r="E3526" t="s">
        <v>3303</v>
      </c>
      <c r="F3526" t="s">
        <v>347</v>
      </c>
      <c r="G3526" t="s">
        <v>3297</v>
      </c>
      <c r="H3526" t="s">
        <v>198</v>
      </c>
      <c r="I3526" t="s">
        <v>3298</v>
      </c>
      <c r="J3526">
        <v>1991</v>
      </c>
      <c r="K3526">
        <v>3014</v>
      </c>
      <c r="L3526">
        <v>39</v>
      </c>
      <c r="M3526" t="s">
        <v>200</v>
      </c>
      <c r="N3526" t="s">
        <v>1203</v>
      </c>
      <c r="O3526" t="s">
        <v>202</v>
      </c>
      <c r="P3526" t="s">
        <v>2496</v>
      </c>
    </row>
    <row r="3527" spans="1:16" x14ac:dyDescent="0.25">
      <c r="A3527">
        <v>5224</v>
      </c>
      <c r="B3527" t="s">
        <v>399</v>
      </c>
      <c r="E3527" t="s">
        <v>3827</v>
      </c>
      <c r="F3527" t="s">
        <v>347</v>
      </c>
      <c r="G3527" t="s">
        <v>3297</v>
      </c>
      <c r="H3527" t="s">
        <v>198</v>
      </c>
      <c r="I3527" t="s">
        <v>3298</v>
      </c>
      <c r="J3527">
        <v>1991</v>
      </c>
      <c r="K3527">
        <v>872</v>
      </c>
      <c r="L3527">
        <v>39</v>
      </c>
      <c r="M3527" t="s">
        <v>200</v>
      </c>
      <c r="N3527" t="s">
        <v>1203</v>
      </c>
      <c r="O3527" t="s">
        <v>202</v>
      </c>
      <c r="P3527" t="s">
        <v>2496</v>
      </c>
    </row>
    <row r="3528" spans="1:16" x14ac:dyDescent="0.25">
      <c r="A3528">
        <v>5225</v>
      </c>
      <c r="B3528" t="s">
        <v>399</v>
      </c>
      <c r="E3528" t="s">
        <v>441</v>
      </c>
      <c r="F3528" t="s">
        <v>347</v>
      </c>
      <c r="G3528" t="s">
        <v>3297</v>
      </c>
      <c r="H3528" t="s">
        <v>198</v>
      </c>
      <c r="I3528" t="s">
        <v>3298</v>
      </c>
      <c r="J3528">
        <v>1991</v>
      </c>
      <c r="K3528">
        <v>2073</v>
      </c>
      <c r="L3528">
        <v>39</v>
      </c>
      <c r="M3528" t="s">
        <v>200</v>
      </c>
      <c r="N3528" t="s">
        <v>1203</v>
      </c>
      <c r="O3528" t="s">
        <v>202</v>
      </c>
      <c r="P3528" t="s">
        <v>1176</v>
      </c>
    </row>
    <row r="3529" spans="1:16" x14ac:dyDescent="0.25">
      <c r="A3529">
        <v>5247</v>
      </c>
      <c r="B3529" t="s">
        <v>425</v>
      </c>
      <c r="E3529" t="s">
        <v>3829</v>
      </c>
      <c r="F3529" t="s">
        <v>347</v>
      </c>
      <c r="G3529" t="s">
        <v>3297</v>
      </c>
      <c r="H3529" t="s">
        <v>198</v>
      </c>
      <c r="I3529" t="s">
        <v>3298</v>
      </c>
      <c r="J3529">
        <v>1986</v>
      </c>
      <c r="K3529">
        <v>147</v>
      </c>
      <c r="L3529">
        <v>39</v>
      </c>
      <c r="M3529" t="s">
        <v>200</v>
      </c>
      <c r="N3529" t="s">
        <v>436</v>
      </c>
      <c r="O3529" t="s">
        <v>202</v>
      </c>
      <c r="P3529" t="s">
        <v>3830</v>
      </c>
    </row>
    <row r="3530" spans="1:16" x14ac:dyDescent="0.25">
      <c r="A3530">
        <v>5248</v>
      </c>
      <c r="B3530" t="s">
        <v>425</v>
      </c>
      <c r="E3530" t="s">
        <v>3829</v>
      </c>
      <c r="F3530" t="s">
        <v>347</v>
      </c>
      <c r="G3530" t="s">
        <v>3297</v>
      </c>
      <c r="H3530" t="s">
        <v>198</v>
      </c>
      <c r="I3530" t="s">
        <v>3298</v>
      </c>
      <c r="J3530">
        <v>1993</v>
      </c>
      <c r="K3530">
        <v>14</v>
      </c>
      <c r="L3530">
        <v>39</v>
      </c>
      <c r="M3530" t="s">
        <v>200</v>
      </c>
      <c r="N3530" t="s">
        <v>668</v>
      </c>
      <c r="O3530" t="s">
        <v>202</v>
      </c>
      <c r="P3530" t="s">
        <v>3831</v>
      </c>
    </row>
    <row r="3531" spans="1:16" x14ac:dyDescent="0.25">
      <c r="A3531">
        <v>5249</v>
      </c>
      <c r="B3531" t="s">
        <v>425</v>
      </c>
      <c r="E3531" t="s">
        <v>3832</v>
      </c>
      <c r="F3531" t="s">
        <v>347</v>
      </c>
      <c r="G3531" t="s">
        <v>3297</v>
      </c>
      <c r="H3531" t="s">
        <v>198</v>
      </c>
      <c r="I3531" t="s">
        <v>3298</v>
      </c>
      <c r="J3531">
        <v>1969</v>
      </c>
      <c r="K3531">
        <v>15348</v>
      </c>
      <c r="L3531">
        <v>39</v>
      </c>
      <c r="M3531" t="s">
        <v>200</v>
      </c>
      <c r="N3531" t="s">
        <v>383</v>
      </c>
      <c r="O3531" t="s">
        <v>202</v>
      </c>
      <c r="P3531" t="s">
        <v>1674</v>
      </c>
    </row>
    <row r="3532" spans="1:16" x14ac:dyDescent="0.25">
      <c r="A3532">
        <v>5250</v>
      </c>
      <c r="B3532" t="s">
        <v>425</v>
      </c>
      <c r="E3532" t="s">
        <v>3833</v>
      </c>
      <c r="F3532" t="s">
        <v>347</v>
      </c>
      <c r="G3532" t="s">
        <v>3297</v>
      </c>
      <c r="H3532" t="s">
        <v>198</v>
      </c>
      <c r="I3532" t="s">
        <v>3298</v>
      </c>
      <c r="J3532">
        <v>1967</v>
      </c>
      <c r="K3532">
        <v>176914</v>
      </c>
      <c r="L3532">
        <v>39</v>
      </c>
      <c r="M3532" t="s">
        <v>200</v>
      </c>
      <c r="N3532" t="s">
        <v>383</v>
      </c>
      <c r="O3532" t="s">
        <v>202</v>
      </c>
      <c r="P3532" t="s">
        <v>1674</v>
      </c>
    </row>
    <row r="3533" spans="1:16" x14ac:dyDescent="0.25">
      <c r="A3533">
        <v>5251</v>
      </c>
      <c r="B3533" t="s">
        <v>425</v>
      </c>
      <c r="E3533" t="s">
        <v>3834</v>
      </c>
      <c r="F3533" t="s">
        <v>347</v>
      </c>
      <c r="G3533" t="s">
        <v>3297</v>
      </c>
      <c r="H3533" t="s">
        <v>198</v>
      </c>
      <c r="I3533" t="s">
        <v>3298</v>
      </c>
      <c r="J3533">
        <v>1967</v>
      </c>
      <c r="K3533">
        <v>7846</v>
      </c>
      <c r="L3533">
        <v>39</v>
      </c>
      <c r="M3533" t="s">
        <v>200</v>
      </c>
      <c r="N3533" t="s">
        <v>383</v>
      </c>
      <c r="O3533" t="s">
        <v>202</v>
      </c>
      <c r="P3533" t="s">
        <v>1674</v>
      </c>
    </row>
    <row r="3534" spans="1:16" x14ac:dyDescent="0.25">
      <c r="A3534">
        <v>5252</v>
      </c>
      <c r="B3534" t="s">
        <v>425</v>
      </c>
      <c r="E3534" t="s">
        <v>3835</v>
      </c>
      <c r="F3534" t="s">
        <v>347</v>
      </c>
      <c r="G3534" t="s">
        <v>3297</v>
      </c>
      <c r="H3534" t="s">
        <v>198</v>
      </c>
      <c r="I3534" t="s">
        <v>3298</v>
      </c>
      <c r="J3534">
        <v>1970</v>
      </c>
      <c r="K3534">
        <v>3636</v>
      </c>
      <c r="L3534">
        <v>39</v>
      </c>
      <c r="M3534" t="s">
        <v>200</v>
      </c>
      <c r="N3534" t="s">
        <v>376</v>
      </c>
      <c r="O3534" t="s">
        <v>202</v>
      </c>
      <c r="P3534" t="s">
        <v>3808</v>
      </c>
    </row>
    <row r="3535" spans="1:16" x14ac:dyDescent="0.25">
      <c r="A3535">
        <v>5253</v>
      </c>
      <c r="B3535" t="s">
        <v>425</v>
      </c>
      <c r="E3535" t="s">
        <v>3836</v>
      </c>
      <c r="F3535" t="s">
        <v>347</v>
      </c>
      <c r="G3535" t="s">
        <v>3297</v>
      </c>
      <c r="H3535" t="s">
        <v>198</v>
      </c>
      <c r="I3535" t="s">
        <v>3298</v>
      </c>
      <c r="J3535">
        <v>1970</v>
      </c>
      <c r="K3535">
        <v>513</v>
      </c>
      <c r="L3535">
        <v>39</v>
      </c>
      <c r="M3535" t="s">
        <v>200</v>
      </c>
      <c r="N3535" t="s">
        <v>376</v>
      </c>
      <c r="O3535" t="s">
        <v>202</v>
      </c>
      <c r="P3535" t="s">
        <v>3808</v>
      </c>
    </row>
    <row r="3536" spans="1:16" x14ac:dyDescent="0.25">
      <c r="A3536">
        <v>5254</v>
      </c>
      <c r="B3536" t="s">
        <v>399</v>
      </c>
      <c r="E3536" t="s">
        <v>3837</v>
      </c>
      <c r="F3536" t="s">
        <v>347</v>
      </c>
      <c r="G3536" t="s">
        <v>3297</v>
      </c>
      <c r="H3536" t="s">
        <v>198</v>
      </c>
      <c r="I3536" t="s">
        <v>3298</v>
      </c>
      <c r="J3536">
        <v>1974</v>
      </c>
      <c r="K3536">
        <v>48009</v>
      </c>
      <c r="L3536">
        <v>39</v>
      </c>
      <c r="M3536" t="s">
        <v>200</v>
      </c>
      <c r="N3536" t="s">
        <v>1203</v>
      </c>
      <c r="O3536" t="s">
        <v>202</v>
      </c>
      <c r="P3536" t="s">
        <v>2496</v>
      </c>
    </row>
    <row r="3537" spans="1:16" x14ac:dyDescent="0.25">
      <c r="A3537">
        <v>5255</v>
      </c>
      <c r="B3537" t="s">
        <v>399</v>
      </c>
      <c r="E3537" t="s">
        <v>3838</v>
      </c>
      <c r="F3537" t="s">
        <v>347</v>
      </c>
      <c r="G3537" t="s">
        <v>3297</v>
      </c>
      <c r="H3537" t="s">
        <v>198</v>
      </c>
      <c r="I3537" t="s">
        <v>3298</v>
      </c>
      <c r="J3537">
        <v>1974</v>
      </c>
      <c r="K3537">
        <v>18729</v>
      </c>
      <c r="L3537">
        <v>39</v>
      </c>
      <c r="M3537" t="s">
        <v>200</v>
      </c>
      <c r="N3537" t="s">
        <v>1203</v>
      </c>
      <c r="O3537" t="s">
        <v>202</v>
      </c>
      <c r="P3537" t="s">
        <v>2496</v>
      </c>
    </row>
    <row r="3538" spans="1:16" x14ac:dyDescent="0.25">
      <c r="A3538">
        <v>5256</v>
      </c>
      <c r="B3538" t="s">
        <v>399</v>
      </c>
      <c r="E3538" t="s">
        <v>3839</v>
      </c>
      <c r="F3538" t="s">
        <v>347</v>
      </c>
      <c r="G3538" t="s">
        <v>3297</v>
      </c>
      <c r="H3538" t="s">
        <v>198</v>
      </c>
      <c r="I3538" t="s">
        <v>3298</v>
      </c>
      <c r="J3538">
        <v>1976</v>
      </c>
      <c r="K3538">
        <v>50147</v>
      </c>
      <c r="L3538">
        <v>39</v>
      </c>
      <c r="M3538" t="s">
        <v>200</v>
      </c>
      <c r="N3538" t="s">
        <v>1203</v>
      </c>
      <c r="O3538" t="s">
        <v>202</v>
      </c>
      <c r="P3538" t="s">
        <v>3840</v>
      </c>
    </row>
    <row r="3539" spans="1:16" x14ac:dyDescent="0.25">
      <c r="A3539">
        <v>5257</v>
      </c>
      <c r="B3539" t="s">
        <v>399</v>
      </c>
      <c r="E3539" t="s">
        <v>3841</v>
      </c>
      <c r="F3539" t="s">
        <v>347</v>
      </c>
      <c r="G3539" t="s">
        <v>3297</v>
      </c>
      <c r="H3539" t="s">
        <v>198</v>
      </c>
      <c r="I3539" t="s">
        <v>3298</v>
      </c>
      <c r="J3539">
        <v>1976</v>
      </c>
      <c r="K3539">
        <v>48792</v>
      </c>
      <c r="L3539">
        <v>39</v>
      </c>
      <c r="M3539" t="s">
        <v>200</v>
      </c>
      <c r="N3539" t="s">
        <v>1203</v>
      </c>
      <c r="O3539" t="s">
        <v>202</v>
      </c>
      <c r="P3539" t="s">
        <v>2931</v>
      </c>
    </row>
    <row r="3540" spans="1:16" x14ac:dyDescent="0.25">
      <c r="A3540">
        <v>5258</v>
      </c>
      <c r="B3540" t="s">
        <v>399</v>
      </c>
      <c r="E3540" t="s">
        <v>3842</v>
      </c>
      <c r="F3540" t="s">
        <v>347</v>
      </c>
      <c r="G3540" t="s">
        <v>3297</v>
      </c>
      <c r="H3540" t="s">
        <v>198</v>
      </c>
      <c r="I3540" t="s">
        <v>3298</v>
      </c>
      <c r="J3540">
        <v>1976</v>
      </c>
      <c r="K3540">
        <v>31106</v>
      </c>
      <c r="L3540">
        <v>39</v>
      </c>
      <c r="M3540" t="s">
        <v>200</v>
      </c>
      <c r="N3540" t="s">
        <v>1203</v>
      </c>
      <c r="O3540" t="s">
        <v>202</v>
      </c>
      <c r="P3540" t="s">
        <v>3843</v>
      </c>
    </row>
    <row r="3541" spans="1:16" x14ac:dyDescent="0.25">
      <c r="A3541">
        <v>5259</v>
      </c>
      <c r="B3541" t="s">
        <v>399</v>
      </c>
      <c r="E3541" t="s">
        <v>3844</v>
      </c>
      <c r="F3541" t="s">
        <v>347</v>
      </c>
      <c r="G3541" t="s">
        <v>3297</v>
      </c>
      <c r="H3541" t="s">
        <v>198</v>
      </c>
      <c r="I3541" t="s">
        <v>3298</v>
      </c>
      <c r="J3541">
        <v>1979</v>
      </c>
      <c r="K3541">
        <v>96534</v>
      </c>
      <c r="L3541">
        <v>39</v>
      </c>
      <c r="M3541" t="s">
        <v>200</v>
      </c>
      <c r="N3541" t="s">
        <v>1203</v>
      </c>
      <c r="O3541" t="s">
        <v>202</v>
      </c>
      <c r="P3541" t="s">
        <v>2931</v>
      </c>
    </row>
    <row r="3542" spans="1:16" x14ac:dyDescent="0.25">
      <c r="A3542">
        <v>5260</v>
      </c>
      <c r="B3542" t="s">
        <v>399</v>
      </c>
      <c r="E3542" t="s">
        <v>3845</v>
      </c>
      <c r="F3542" t="s">
        <v>347</v>
      </c>
      <c r="G3542" t="s">
        <v>3297</v>
      </c>
      <c r="H3542" t="s">
        <v>198</v>
      </c>
      <c r="I3542" t="s">
        <v>3298</v>
      </c>
      <c r="J3542">
        <v>1978</v>
      </c>
      <c r="K3542">
        <v>71746</v>
      </c>
      <c r="L3542">
        <v>39</v>
      </c>
      <c r="M3542" t="s">
        <v>200</v>
      </c>
      <c r="N3542" t="s">
        <v>1203</v>
      </c>
      <c r="O3542" t="s">
        <v>202</v>
      </c>
      <c r="P3542" t="s">
        <v>2495</v>
      </c>
    </row>
    <row r="3543" spans="1:16" x14ac:dyDescent="0.25">
      <c r="A3543">
        <v>5261</v>
      </c>
      <c r="B3543" t="s">
        <v>425</v>
      </c>
      <c r="E3543" t="s">
        <v>3846</v>
      </c>
      <c r="F3543" t="s">
        <v>347</v>
      </c>
      <c r="G3543" t="s">
        <v>3297</v>
      </c>
      <c r="H3543" t="s">
        <v>198</v>
      </c>
      <c r="I3543" t="s">
        <v>3298</v>
      </c>
      <c r="J3543">
        <v>1969</v>
      </c>
      <c r="K3543">
        <v>40449</v>
      </c>
      <c r="L3543">
        <v>39</v>
      </c>
      <c r="M3543" t="s">
        <v>200</v>
      </c>
      <c r="N3543" t="s">
        <v>376</v>
      </c>
      <c r="O3543" t="s">
        <v>202</v>
      </c>
      <c r="P3543" t="s">
        <v>3808</v>
      </c>
    </row>
    <row r="3544" spans="1:16" x14ac:dyDescent="0.25">
      <c r="A3544">
        <v>5262</v>
      </c>
      <c r="B3544" t="s">
        <v>399</v>
      </c>
      <c r="E3544" t="s">
        <v>3847</v>
      </c>
      <c r="F3544" t="s">
        <v>347</v>
      </c>
      <c r="G3544" t="s">
        <v>3297</v>
      </c>
      <c r="H3544" t="s">
        <v>198</v>
      </c>
      <c r="I3544" t="s">
        <v>3298</v>
      </c>
      <c r="J3544">
        <v>1970</v>
      </c>
      <c r="K3544">
        <v>43080</v>
      </c>
      <c r="L3544">
        <v>39</v>
      </c>
      <c r="M3544" t="s">
        <v>200</v>
      </c>
      <c r="N3544" t="s">
        <v>1203</v>
      </c>
      <c r="O3544" t="s">
        <v>202</v>
      </c>
      <c r="P3544" t="s">
        <v>2931</v>
      </c>
    </row>
    <row r="3545" spans="1:16" x14ac:dyDescent="0.25">
      <c r="A3545">
        <v>5263</v>
      </c>
      <c r="B3545" t="s">
        <v>399</v>
      </c>
      <c r="E3545" t="s">
        <v>3848</v>
      </c>
      <c r="F3545" t="s">
        <v>347</v>
      </c>
      <c r="G3545" t="s">
        <v>3297</v>
      </c>
      <c r="H3545" t="s">
        <v>198</v>
      </c>
      <c r="I3545" t="s">
        <v>3298</v>
      </c>
      <c r="J3545">
        <v>1982</v>
      </c>
      <c r="K3545">
        <v>15925</v>
      </c>
      <c r="L3545">
        <v>39</v>
      </c>
      <c r="M3545" t="s">
        <v>200</v>
      </c>
      <c r="N3545" t="s">
        <v>1203</v>
      </c>
      <c r="O3545" t="s">
        <v>202</v>
      </c>
      <c r="P3545" t="s">
        <v>442</v>
      </c>
    </row>
    <row r="3546" spans="1:16" x14ac:dyDescent="0.25">
      <c r="A3546">
        <v>5264</v>
      </c>
      <c r="B3546" t="s">
        <v>399</v>
      </c>
      <c r="E3546" t="s">
        <v>3849</v>
      </c>
      <c r="F3546" t="s">
        <v>347</v>
      </c>
      <c r="G3546" t="s">
        <v>3297</v>
      </c>
      <c r="H3546" t="s">
        <v>198</v>
      </c>
      <c r="I3546" t="s">
        <v>3298</v>
      </c>
      <c r="J3546">
        <v>1982</v>
      </c>
      <c r="K3546">
        <v>18438</v>
      </c>
      <c r="L3546">
        <v>39</v>
      </c>
      <c r="M3546" t="s">
        <v>200</v>
      </c>
      <c r="N3546" t="s">
        <v>1203</v>
      </c>
      <c r="O3546" t="s">
        <v>202</v>
      </c>
      <c r="P3546" t="s">
        <v>442</v>
      </c>
    </row>
    <row r="3547" spans="1:16" x14ac:dyDescent="0.25">
      <c r="A3547">
        <v>5265</v>
      </c>
      <c r="B3547" t="s">
        <v>399</v>
      </c>
      <c r="E3547" t="s">
        <v>3850</v>
      </c>
      <c r="F3547" t="s">
        <v>347</v>
      </c>
      <c r="G3547" t="s">
        <v>3297</v>
      </c>
      <c r="H3547" t="s">
        <v>198</v>
      </c>
      <c r="I3547" t="s">
        <v>3298</v>
      </c>
      <c r="J3547">
        <v>1982</v>
      </c>
      <c r="K3547">
        <v>14923</v>
      </c>
      <c r="L3547">
        <v>39</v>
      </c>
      <c r="M3547" t="s">
        <v>200</v>
      </c>
      <c r="N3547" t="s">
        <v>1203</v>
      </c>
      <c r="O3547" t="s">
        <v>202</v>
      </c>
      <c r="P3547" t="s">
        <v>3603</v>
      </c>
    </row>
    <row r="3548" spans="1:16" x14ac:dyDescent="0.25">
      <c r="A3548">
        <v>5266</v>
      </c>
      <c r="B3548" t="s">
        <v>399</v>
      </c>
      <c r="E3548" t="s">
        <v>3851</v>
      </c>
      <c r="F3548" t="s">
        <v>347</v>
      </c>
      <c r="G3548" t="s">
        <v>3297</v>
      </c>
      <c r="H3548" t="s">
        <v>198</v>
      </c>
      <c r="I3548" t="s">
        <v>3298</v>
      </c>
      <c r="J3548">
        <v>1982</v>
      </c>
      <c r="K3548">
        <v>1718</v>
      </c>
      <c r="L3548">
        <v>39</v>
      </c>
      <c r="M3548" t="s">
        <v>200</v>
      </c>
      <c r="N3548" t="s">
        <v>1203</v>
      </c>
      <c r="O3548" t="s">
        <v>202</v>
      </c>
      <c r="P3548" t="s">
        <v>3616</v>
      </c>
    </row>
    <row r="3549" spans="1:16" x14ac:dyDescent="0.25">
      <c r="A3549">
        <v>5267</v>
      </c>
      <c r="B3549" t="s">
        <v>399</v>
      </c>
      <c r="E3549" t="s">
        <v>3852</v>
      </c>
      <c r="F3549" t="s">
        <v>347</v>
      </c>
      <c r="G3549" t="s">
        <v>3297</v>
      </c>
      <c r="H3549" t="s">
        <v>198</v>
      </c>
      <c r="I3549" t="s">
        <v>3298</v>
      </c>
      <c r="J3549">
        <v>1982</v>
      </c>
      <c r="K3549">
        <v>13807</v>
      </c>
      <c r="L3549">
        <v>39</v>
      </c>
      <c r="M3549" t="s">
        <v>200</v>
      </c>
      <c r="N3549" t="s">
        <v>539</v>
      </c>
      <c r="O3549" t="s">
        <v>202</v>
      </c>
      <c r="P3549" t="s">
        <v>442</v>
      </c>
    </row>
    <row r="3550" spans="1:16" x14ac:dyDescent="0.25">
      <c r="A3550">
        <v>5268</v>
      </c>
      <c r="B3550" t="s">
        <v>399</v>
      </c>
      <c r="E3550" t="s">
        <v>3853</v>
      </c>
      <c r="F3550" t="s">
        <v>347</v>
      </c>
      <c r="G3550" t="s">
        <v>3297</v>
      </c>
      <c r="H3550" t="s">
        <v>198</v>
      </c>
      <c r="I3550" t="s">
        <v>3298</v>
      </c>
      <c r="J3550">
        <v>1982</v>
      </c>
      <c r="K3550">
        <v>97269</v>
      </c>
      <c r="L3550">
        <v>39</v>
      </c>
      <c r="M3550" t="s">
        <v>200</v>
      </c>
      <c r="N3550" t="s">
        <v>1203</v>
      </c>
      <c r="O3550" t="s">
        <v>202</v>
      </c>
      <c r="P3550" t="s">
        <v>442</v>
      </c>
    </row>
    <row r="3551" spans="1:16" x14ac:dyDescent="0.25">
      <c r="A3551">
        <v>5269</v>
      </c>
      <c r="B3551" t="s">
        <v>399</v>
      </c>
      <c r="E3551" t="s">
        <v>3854</v>
      </c>
      <c r="F3551" t="s">
        <v>347</v>
      </c>
      <c r="G3551" t="s">
        <v>3297</v>
      </c>
      <c r="H3551" t="s">
        <v>198</v>
      </c>
      <c r="I3551" t="s">
        <v>3298</v>
      </c>
      <c r="J3551">
        <v>1983</v>
      </c>
      <c r="K3551">
        <v>9483</v>
      </c>
      <c r="L3551">
        <v>39</v>
      </c>
      <c r="M3551" t="s">
        <v>200</v>
      </c>
      <c r="N3551" t="s">
        <v>1203</v>
      </c>
      <c r="O3551" t="s">
        <v>202</v>
      </c>
      <c r="P3551" t="s">
        <v>1482</v>
      </c>
    </row>
    <row r="3552" spans="1:16" x14ac:dyDescent="0.25">
      <c r="A3552">
        <v>5270</v>
      </c>
      <c r="B3552" t="s">
        <v>399</v>
      </c>
      <c r="E3552" t="s">
        <v>3855</v>
      </c>
      <c r="F3552" t="s">
        <v>347</v>
      </c>
      <c r="G3552" t="s">
        <v>3297</v>
      </c>
      <c r="H3552" t="s">
        <v>198</v>
      </c>
      <c r="I3552" t="s">
        <v>3298</v>
      </c>
      <c r="J3552">
        <v>1983</v>
      </c>
      <c r="K3552">
        <v>25491</v>
      </c>
      <c r="L3552">
        <v>39</v>
      </c>
      <c r="M3552" t="s">
        <v>200</v>
      </c>
      <c r="N3552" t="s">
        <v>1203</v>
      </c>
      <c r="O3552" t="s">
        <v>202</v>
      </c>
      <c r="P3552" t="s">
        <v>1178</v>
      </c>
    </row>
    <row r="3553" spans="1:16" x14ac:dyDescent="0.25">
      <c r="A3553">
        <v>5271</v>
      </c>
      <c r="B3553" t="s">
        <v>425</v>
      </c>
      <c r="E3553" t="s">
        <v>3856</v>
      </c>
      <c r="F3553" t="s">
        <v>347</v>
      </c>
      <c r="G3553" t="s">
        <v>3297</v>
      </c>
      <c r="H3553" t="s">
        <v>198</v>
      </c>
      <c r="I3553" t="s">
        <v>3298</v>
      </c>
      <c r="J3553">
        <v>1983</v>
      </c>
      <c r="K3553">
        <v>1330</v>
      </c>
      <c r="L3553">
        <v>39</v>
      </c>
      <c r="M3553" t="s">
        <v>200</v>
      </c>
      <c r="N3553" t="s">
        <v>376</v>
      </c>
      <c r="O3553" t="s">
        <v>202</v>
      </c>
      <c r="P3553" t="s">
        <v>3808</v>
      </c>
    </row>
    <row r="3554" spans="1:16" x14ac:dyDescent="0.25">
      <c r="A3554">
        <v>5272</v>
      </c>
      <c r="B3554" t="s">
        <v>399</v>
      </c>
      <c r="E3554" t="s">
        <v>3857</v>
      </c>
      <c r="F3554" t="s">
        <v>347</v>
      </c>
      <c r="G3554" t="s">
        <v>3297</v>
      </c>
      <c r="H3554" t="s">
        <v>198</v>
      </c>
      <c r="I3554" t="s">
        <v>3298</v>
      </c>
      <c r="J3554">
        <v>1983</v>
      </c>
      <c r="K3554">
        <v>742388</v>
      </c>
      <c r="L3554">
        <v>39</v>
      </c>
      <c r="M3554" t="s">
        <v>200</v>
      </c>
      <c r="N3554" t="s">
        <v>1203</v>
      </c>
      <c r="O3554" t="s">
        <v>202</v>
      </c>
      <c r="P3554" t="s">
        <v>2495</v>
      </c>
    </row>
    <row r="3555" spans="1:16" x14ac:dyDescent="0.25">
      <c r="A3555">
        <v>5273</v>
      </c>
      <c r="B3555" t="s">
        <v>425</v>
      </c>
      <c r="E3555" t="s">
        <v>3858</v>
      </c>
      <c r="F3555" t="s">
        <v>347</v>
      </c>
      <c r="G3555" t="s">
        <v>3297</v>
      </c>
      <c r="H3555" t="s">
        <v>198</v>
      </c>
      <c r="I3555" t="s">
        <v>3298</v>
      </c>
      <c r="J3555">
        <v>1983</v>
      </c>
      <c r="K3555">
        <v>3662</v>
      </c>
      <c r="L3555">
        <v>39</v>
      </c>
      <c r="M3555" t="s">
        <v>200</v>
      </c>
      <c r="N3555" t="s">
        <v>376</v>
      </c>
      <c r="O3555" t="s">
        <v>202</v>
      </c>
      <c r="P3555" t="s">
        <v>3808</v>
      </c>
    </row>
    <row r="3556" spans="1:16" x14ac:dyDescent="0.25">
      <c r="A3556">
        <v>5274</v>
      </c>
      <c r="B3556" t="s">
        <v>425</v>
      </c>
      <c r="E3556" t="s">
        <v>3859</v>
      </c>
      <c r="F3556" t="s">
        <v>347</v>
      </c>
      <c r="G3556" t="s">
        <v>3297</v>
      </c>
      <c r="H3556" t="s">
        <v>198</v>
      </c>
      <c r="I3556" t="s">
        <v>3298</v>
      </c>
      <c r="J3556">
        <v>1987</v>
      </c>
      <c r="K3556">
        <v>13450</v>
      </c>
      <c r="L3556">
        <v>39</v>
      </c>
      <c r="M3556" t="s">
        <v>200</v>
      </c>
      <c r="N3556" t="s">
        <v>376</v>
      </c>
      <c r="O3556" t="s">
        <v>202</v>
      </c>
      <c r="P3556" t="s">
        <v>3808</v>
      </c>
    </row>
    <row r="3557" spans="1:16" x14ac:dyDescent="0.25">
      <c r="A3557">
        <v>5275</v>
      </c>
      <c r="B3557" t="s">
        <v>425</v>
      </c>
      <c r="E3557" t="s">
        <v>3860</v>
      </c>
      <c r="F3557" t="s">
        <v>347</v>
      </c>
      <c r="G3557" t="s">
        <v>3297</v>
      </c>
      <c r="H3557" t="s">
        <v>198</v>
      </c>
      <c r="I3557" t="s">
        <v>3298</v>
      </c>
      <c r="J3557">
        <v>1987</v>
      </c>
      <c r="K3557">
        <v>9337</v>
      </c>
      <c r="L3557">
        <v>39</v>
      </c>
      <c r="M3557" t="s">
        <v>200</v>
      </c>
      <c r="N3557" t="s">
        <v>383</v>
      </c>
      <c r="O3557" t="s">
        <v>202</v>
      </c>
      <c r="P3557" t="s">
        <v>1674</v>
      </c>
    </row>
    <row r="3558" spans="1:16" x14ac:dyDescent="0.25">
      <c r="A3558">
        <v>5276</v>
      </c>
      <c r="B3558" t="s">
        <v>399</v>
      </c>
      <c r="E3558" t="s">
        <v>3861</v>
      </c>
      <c r="F3558" t="s">
        <v>347</v>
      </c>
      <c r="G3558" t="s">
        <v>3297</v>
      </c>
      <c r="H3558" t="s">
        <v>198</v>
      </c>
      <c r="I3558" t="s">
        <v>3298</v>
      </c>
      <c r="J3558">
        <v>1987</v>
      </c>
      <c r="K3558">
        <v>34820</v>
      </c>
      <c r="L3558">
        <v>39</v>
      </c>
      <c r="M3558" t="s">
        <v>200</v>
      </c>
      <c r="N3558" t="s">
        <v>1203</v>
      </c>
      <c r="O3558" t="s">
        <v>202</v>
      </c>
      <c r="P3558" t="s">
        <v>442</v>
      </c>
    </row>
    <row r="3559" spans="1:16" x14ac:dyDescent="0.25">
      <c r="A3559">
        <v>5277</v>
      </c>
      <c r="B3559" t="s">
        <v>399</v>
      </c>
      <c r="E3559" t="s">
        <v>3862</v>
      </c>
      <c r="F3559" t="s">
        <v>347</v>
      </c>
      <c r="G3559" t="s">
        <v>3297</v>
      </c>
      <c r="H3559" t="s">
        <v>198</v>
      </c>
      <c r="I3559" t="s">
        <v>3298</v>
      </c>
      <c r="J3559">
        <v>1994</v>
      </c>
      <c r="K3559">
        <v>338761</v>
      </c>
      <c r="L3559">
        <v>39</v>
      </c>
      <c r="M3559" t="s">
        <v>200</v>
      </c>
      <c r="N3559" t="s">
        <v>1203</v>
      </c>
      <c r="O3559" t="s">
        <v>202</v>
      </c>
      <c r="P3559" t="s">
        <v>2931</v>
      </c>
    </row>
    <row r="3560" spans="1:16" x14ac:dyDescent="0.25">
      <c r="A3560">
        <v>5278</v>
      </c>
      <c r="B3560" t="s">
        <v>399</v>
      </c>
      <c r="E3560" t="s">
        <v>3863</v>
      </c>
      <c r="F3560" t="s">
        <v>347</v>
      </c>
      <c r="G3560" t="s">
        <v>3297</v>
      </c>
      <c r="H3560" t="s">
        <v>198</v>
      </c>
      <c r="I3560" t="s">
        <v>3298</v>
      </c>
      <c r="J3560">
        <v>1994</v>
      </c>
      <c r="K3560">
        <v>131029</v>
      </c>
      <c r="L3560">
        <v>39</v>
      </c>
      <c r="M3560" t="s">
        <v>200</v>
      </c>
      <c r="N3560" t="s">
        <v>1203</v>
      </c>
      <c r="O3560" t="s">
        <v>202</v>
      </c>
      <c r="P3560" t="s">
        <v>402</v>
      </c>
    </row>
    <row r="3561" spans="1:16" x14ac:dyDescent="0.25">
      <c r="A3561">
        <v>5279</v>
      </c>
      <c r="B3561" t="s">
        <v>399</v>
      </c>
      <c r="E3561" t="s">
        <v>3864</v>
      </c>
      <c r="F3561" t="s">
        <v>347</v>
      </c>
      <c r="G3561" t="s">
        <v>3297</v>
      </c>
      <c r="H3561" t="s">
        <v>198</v>
      </c>
      <c r="I3561" t="s">
        <v>3298</v>
      </c>
      <c r="J3561">
        <v>1994</v>
      </c>
      <c r="K3561">
        <v>97325</v>
      </c>
      <c r="L3561">
        <v>39</v>
      </c>
      <c r="M3561" t="s">
        <v>200</v>
      </c>
      <c r="N3561" t="s">
        <v>1203</v>
      </c>
      <c r="O3561" t="s">
        <v>202</v>
      </c>
      <c r="P3561" t="s">
        <v>1178</v>
      </c>
    </row>
    <row r="3562" spans="1:16" x14ac:dyDescent="0.25">
      <c r="A3562">
        <v>5289</v>
      </c>
      <c r="B3562" t="s">
        <v>360</v>
      </c>
      <c r="E3562" t="s">
        <v>3865</v>
      </c>
      <c r="F3562" t="s">
        <v>347</v>
      </c>
      <c r="G3562" t="s">
        <v>3297</v>
      </c>
      <c r="H3562" t="s">
        <v>198</v>
      </c>
      <c r="I3562" t="s">
        <v>3298</v>
      </c>
      <c r="J3562">
        <v>1976</v>
      </c>
      <c r="K3562">
        <v>12539</v>
      </c>
      <c r="L3562">
        <v>39</v>
      </c>
      <c r="M3562" t="s">
        <v>200</v>
      </c>
      <c r="N3562" t="s">
        <v>376</v>
      </c>
      <c r="O3562" t="s">
        <v>202</v>
      </c>
      <c r="P3562" t="s">
        <v>365</v>
      </c>
    </row>
    <row r="3563" spans="1:16" x14ac:dyDescent="0.25">
      <c r="A3563">
        <v>5306</v>
      </c>
      <c r="B3563" t="s">
        <v>360</v>
      </c>
      <c r="E3563" t="s">
        <v>3727</v>
      </c>
      <c r="F3563" t="s">
        <v>347</v>
      </c>
      <c r="G3563" t="s">
        <v>3297</v>
      </c>
      <c r="H3563" t="s">
        <v>198</v>
      </c>
      <c r="I3563" t="s">
        <v>3298</v>
      </c>
      <c r="J3563">
        <v>1998</v>
      </c>
      <c r="K3563">
        <v>114098</v>
      </c>
      <c r="L3563">
        <v>39</v>
      </c>
      <c r="M3563" t="s">
        <v>200</v>
      </c>
      <c r="N3563" t="s">
        <v>436</v>
      </c>
      <c r="O3563" t="s">
        <v>202</v>
      </c>
      <c r="P3563" t="s">
        <v>384</v>
      </c>
    </row>
    <row r="3564" spans="1:16" x14ac:dyDescent="0.25">
      <c r="A3564">
        <v>5307</v>
      </c>
      <c r="B3564" t="s">
        <v>399</v>
      </c>
      <c r="E3564" t="s">
        <v>3866</v>
      </c>
      <c r="F3564" t="s">
        <v>347</v>
      </c>
      <c r="G3564" t="s">
        <v>3297</v>
      </c>
      <c r="H3564" t="s">
        <v>198</v>
      </c>
      <c r="I3564" t="s">
        <v>3298</v>
      </c>
      <c r="J3564">
        <v>1976</v>
      </c>
      <c r="K3564">
        <v>18537</v>
      </c>
      <c r="L3564">
        <v>39</v>
      </c>
      <c r="M3564" t="s">
        <v>200</v>
      </c>
      <c r="N3564" t="s">
        <v>1203</v>
      </c>
      <c r="O3564" t="s">
        <v>202</v>
      </c>
      <c r="P3564" t="s">
        <v>413</v>
      </c>
    </row>
    <row r="3565" spans="1:16" x14ac:dyDescent="0.25">
      <c r="A3565">
        <v>5317</v>
      </c>
      <c r="B3565" t="s">
        <v>360</v>
      </c>
      <c r="E3565" t="s">
        <v>3867</v>
      </c>
      <c r="F3565" t="s">
        <v>347</v>
      </c>
      <c r="G3565" t="s">
        <v>3297</v>
      </c>
      <c r="H3565" t="s">
        <v>198</v>
      </c>
      <c r="I3565" t="s">
        <v>3298</v>
      </c>
      <c r="J3565">
        <v>1963</v>
      </c>
      <c r="K3565">
        <v>187695</v>
      </c>
      <c r="L3565">
        <v>39</v>
      </c>
      <c r="M3565" t="s">
        <v>200</v>
      </c>
      <c r="N3565" t="s">
        <v>376</v>
      </c>
      <c r="O3565" t="s">
        <v>202</v>
      </c>
      <c r="P3565" t="s">
        <v>365</v>
      </c>
    </row>
    <row r="3566" spans="1:16" x14ac:dyDescent="0.25">
      <c r="A3566">
        <v>5318</v>
      </c>
      <c r="B3566" t="s">
        <v>360</v>
      </c>
      <c r="E3566" t="s">
        <v>3868</v>
      </c>
      <c r="F3566" t="s">
        <v>347</v>
      </c>
      <c r="G3566" t="s">
        <v>3297</v>
      </c>
      <c r="H3566" t="s">
        <v>198</v>
      </c>
      <c r="I3566" t="s">
        <v>3298</v>
      </c>
      <c r="J3566">
        <v>1965</v>
      </c>
      <c r="K3566">
        <v>4038</v>
      </c>
      <c r="L3566">
        <v>39</v>
      </c>
      <c r="M3566" t="s">
        <v>200</v>
      </c>
      <c r="N3566" t="s">
        <v>376</v>
      </c>
      <c r="O3566" t="s">
        <v>202</v>
      </c>
      <c r="P3566" t="s">
        <v>365</v>
      </c>
    </row>
    <row r="3567" spans="1:16" x14ac:dyDescent="0.25">
      <c r="A3567">
        <v>5322</v>
      </c>
      <c r="B3567" t="s">
        <v>360</v>
      </c>
      <c r="E3567" t="s">
        <v>3869</v>
      </c>
      <c r="F3567" t="s">
        <v>347</v>
      </c>
      <c r="G3567" t="s">
        <v>3297</v>
      </c>
      <c r="H3567" t="s">
        <v>198</v>
      </c>
      <c r="I3567" t="s">
        <v>3298</v>
      </c>
      <c r="J3567">
        <v>1966</v>
      </c>
      <c r="K3567">
        <v>2436</v>
      </c>
      <c r="L3567">
        <v>39</v>
      </c>
      <c r="M3567" t="s">
        <v>200</v>
      </c>
      <c r="N3567" t="s">
        <v>376</v>
      </c>
      <c r="O3567" t="s">
        <v>202</v>
      </c>
      <c r="P3567" t="s">
        <v>365</v>
      </c>
    </row>
    <row r="3568" spans="1:16" x14ac:dyDescent="0.25">
      <c r="A3568">
        <v>5323</v>
      </c>
      <c r="B3568" t="s">
        <v>360</v>
      </c>
      <c r="E3568" t="s">
        <v>3870</v>
      </c>
      <c r="F3568" t="s">
        <v>347</v>
      </c>
      <c r="G3568" t="s">
        <v>3297</v>
      </c>
      <c r="H3568" t="s">
        <v>198</v>
      </c>
      <c r="I3568" t="s">
        <v>3298</v>
      </c>
      <c r="J3568">
        <v>1963</v>
      </c>
      <c r="K3568">
        <v>72</v>
      </c>
      <c r="L3568">
        <v>39</v>
      </c>
      <c r="M3568" t="s">
        <v>200</v>
      </c>
      <c r="N3568" t="s">
        <v>376</v>
      </c>
      <c r="O3568" t="s">
        <v>202</v>
      </c>
      <c r="P3568" t="s">
        <v>365</v>
      </c>
    </row>
    <row r="3569" spans="1:16" x14ac:dyDescent="0.25">
      <c r="A3569">
        <v>5324</v>
      </c>
      <c r="B3569" t="s">
        <v>360</v>
      </c>
      <c r="E3569" t="s">
        <v>3871</v>
      </c>
      <c r="F3569" t="s">
        <v>347</v>
      </c>
      <c r="G3569" t="s">
        <v>3297</v>
      </c>
      <c r="H3569" t="s">
        <v>198</v>
      </c>
      <c r="I3569" t="s">
        <v>3298</v>
      </c>
      <c r="J3569">
        <v>1963</v>
      </c>
      <c r="K3569">
        <v>1364</v>
      </c>
      <c r="L3569">
        <v>39</v>
      </c>
      <c r="M3569" t="s">
        <v>200</v>
      </c>
      <c r="N3569" t="s">
        <v>376</v>
      </c>
      <c r="O3569" t="s">
        <v>202</v>
      </c>
      <c r="P3569" t="s">
        <v>365</v>
      </c>
    </row>
    <row r="3570" spans="1:16" x14ac:dyDescent="0.25">
      <c r="A3570">
        <v>5325</v>
      </c>
      <c r="B3570" t="s">
        <v>360</v>
      </c>
      <c r="E3570" t="s">
        <v>3872</v>
      </c>
      <c r="F3570" t="s">
        <v>347</v>
      </c>
      <c r="G3570" t="s">
        <v>3297</v>
      </c>
      <c r="H3570" t="s">
        <v>198</v>
      </c>
      <c r="I3570" t="s">
        <v>3298</v>
      </c>
      <c r="J3570">
        <v>1962</v>
      </c>
      <c r="K3570">
        <v>8394</v>
      </c>
      <c r="L3570">
        <v>39</v>
      </c>
      <c r="M3570" t="s">
        <v>200</v>
      </c>
      <c r="N3570" t="s">
        <v>376</v>
      </c>
      <c r="O3570" t="s">
        <v>202</v>
      </c>
      <c r="P3570" t="s">
        <v>365</v>
      </c>
    </row>
    <row r="3571" spans="1:16" x14ac:dyDescent="0.25">
      <c r="A3571">
        <v>5327</v>
      </c>
      <c r="B3571" t="s">
        <v>360</v>
      </c>
      <c r="E3571" t="s">
        <v>3873</v>
      </c>
      <c r="F3571" t="s">
        <v>347</v>
      </c>
      <c r="G3571" t="s">
        <v>3297</v>
      </c>
      <c r="H3571" t="s">
        <v>198</v>
      </c>
      <c r="I3571" t="s">
        <v>3298</v>
      </c>
      <c r="J3571">
        <v>1962</v>
      </c>
      <c r="K3571">
        <v>17</v>
      </c>
      <c r="L3571">
        <v>39</v>
      </c>
      <c r="M3571" t="s">
        <v>200</v>
      </c>
      <c r="N3571" t="s">
        <v>668</v>
      </c>
      <c r="O3571" t="s">
        <v>202</v>
      </c>
      <c r="P3571" t="s">
        <v>365</v>
      </c>
    </row>
    <row r="3572" spans="1:16" x14ac:dyDescent="0.25">
      <c r="A3572">
        <v>5328</v>
      </c>
      <c r="B3572" t="s">
        <v>360</v>
      </c>
      <c r="E3572" t="s">
        <v>3874</v>
      </c>
      <c r="F3572" t="s">
        <v>347</v>
      </c>
      <c r="G3572" t="s">
        <v>3297</v>
      </c>
      <c r="H3572" t="s">
        <v>198</v>
      </c>
      <c r="I3572" t="s">
        <v>3298</v>
      </c>
      <c r="J3572">
        <v>1967</v>
      </c>
      <c r="K3572">
        <v>29913</v>
      </c>
      <c r="L3572">
        <v>39</v>
      </c>
      <c r="M3572" t="s">
        <v>200</v>
      </c>
      <c r="N3572" t="s">
        <v>376</v>
      </c>
      <c r="O3572" t="s">
        <v>202</v>
      </c>
      <c r="P3572" t="s">
        <v>365</v>
      </c>
    </row>
    <row r="3573" spans="1:16" x14ac:dyDescent="0.25">
      <c r="A3573">
        <v>5329</v>
      </c>
      <c r="B3573" t="s">
        <v>360</v>
      </c>
      <c r="E3573" t="s">
        <v>3875</v>
      </c>
      <c r="F3573" t="s">
        <v>347</v>
      </c>
      <c r="G3573" t="s">
        <v>3297</v>
      </c>
      <c r="H3573" t="s">
        <v>198</v>
      </c>
      <c r="I3573" t="s">
        <v>3298</v>
      </c>
      <c r="J3573">
        <v>1965</v>
      </c>
      <c r="K3573">
        <v>5254</v>
      </c>
      <c r="L3573">
        <v>39</v>
      </c>
      <c r="M3573" t="s">
        <v>200</v>
      </c>
      <c r="N3573" t="s">
        <v>376</v>
      </c>
      <c r="O3573" t="s">
        <v>202</v>
      </c>
      <c r="P3573" t="s">
        <v>365</v>
      </c>
    </row>
    <row r="3574" spans="1:16" x14ac:dyDescent="0.25">
      <c r="A3574">
        <v>5330</v>
      </c>
      <c r="B3574" t="s">
        <v>360</v>
      </c>
      <c r="E3574" t="s">
        <v>3876</v>
      </c>
      <c r="F3574" t="s">
        <v>347</v>
      </c>
      <c r="G3574" t="s">
        <v>3297</v>
      </c>
      <c r="H3574" t="s">
        <v>198</v>
      </c>
      <c r="I3574" t="s">
        <v>3298</v>
      </c>
      <c r="J3574">
        <v>1961</v>
      </c>
      <c r="K3574">
        <v>3891</v>
      </c>
      <c r="L3574">
        <v>39</v>
      </c>
      <c r="M3574" t="s">
        <v>200</v>
      </c>
      <c r="N3574" t="s">
        <v>376</v>
      </c>
      <c r="O3574" t="s">
        <v>202</v>
      </c>
      <c r="P3574" t="s">
        <v>365</v>
      </c>
    </row>
    <row r="3575" spans="1:16" x14ac:dyDescent="0.25">
      <c r="A3575">
        <v>5332</v>
      </c>
      <c r="B3575" t="s">
        <v>360</v>
      </c>
      <c r="E3575" t="s">
        <v>3877</v>
      </c>
      <c r="F3575" t="s">
        <v>347</v>
      </c>
      <c r="G3575" t="s">
        <v>3297</v>
      </c>
      <c r="H3575" t="s">
        <v>198</v>
      </c>
      <c r="I3575" t="s">
        <v>3298</v>
      </c>
      <c r="J3575">
        <v>1961</v>
      </c>
      <c r="K3575">
        <v>149</v>
      </c>
      <c r="L3575">
        <v>39</v>
      </c>
      <c r="M3575" t="s">
        <v>200</v>
      </c>
      <c r="N3575" t="s">
        <v>376</v>
      </c>
      <c r="O3575" t="s">
        <v>202</v>
      </c>
      <c r="P3575" t="s">
        <v>365</v>
      </c>
    </row>
    <row r="3576" spans="1:16" x14ac:dyDescent="0.25">
      <c r="A3576">
        <v>5333</v>
      </c>
      <c r="B3576" t="s">
        <v>360</v>
      </c>
      <c r="E3576" t="s">
        <v>3878</v>
      </c>
      <c r="F3576" t="s">
        <v>347</v>
      </c>
      <c r="G3576" t="s">
        <v>3297</v>
      </c>
      <c r="H3576" t="s">
        <v>198</v>
      </c>
      <c r="I3576" t="s">
        <v>3298</v>
      </c>
      <c r="J3576">
        <v>1962</v>
      </c>
      <c r="K3576">
        <v>88</v>
      </c>
      <c r="L3576">
        <v>39</v>
      </c>
      <c r="M3576" t="s">
        <v>200</v>
      </c>
      <c r="N3576" t="s">
        <v>376</v>
      </c>
      <c r="O3576" t="s">
        <v>202</v>
      </c>
      <c r="P3576" t="s">
        <v>365</v>
      </c>
    </row>
    <row r="3577" spans="1:16" x14ac:dyDescent="0.25">
      <c r="A3577">
        <v>5334</v>
      </c>
      <c r="B3577" t="s">
        <v>360</v>
      </c>
      <c r="E3577" t="s">
        <v>3879</v>
      </c>
      <c r="F3577" t="s">
        <v>347</v>
      </c>
      <c r="G3577" t="s">
        <v>3297</v>
      </c>
      <c r="H3577" t="s">
        <v>198</v>
      </c>
      <c r="I3577" t="s">
        <v>3298</v>
      </c>
      <c r="J3577">
        <v>1968</v>
      </c>
      <c r="K3577">
        <v>263564</v>
      </c>
      <c r="L3577">
        <v>39</v>
      </c>
      <c r="M3577" t="s">
        <v>200</v>
      </c>
      <c r="N3577" t="s">
        <v>376</v>
      </c>
      <c r="O3577" t="s">
        <v>202</v>
      </c>
      <c r="P3577" t="s">
        <v>365</v>
      </c>
    </row>
    <row r="3578" spans="1:16" x14ac:dyDescent="0.25">
      <c r="A3578">
        <v>5341</v>
      </c>
      <c r="B3578" t="s">
        <v>360</v>
      </c>
      <c r="E3578" t="s">
        <v>3880</v>
      </c>
      <c r="F3578" t="s">
        <v>347</v>
      </c>
      <c r="G3578" t="s">
        <v>3297</v>
      </c>
      <c r="H3578" t="s">
        <v>198</v>
      </c>
      <c r="I3578" t="s">
        <v>3298</v>
      </c>
      <c r="J3578">
        <v>1968</v>
      </c>
      <c r="K3578">
        <v>7772</v>
      </c>
      <c r="L3578">
        <v>39</v>
      </c>
      <c r="M3578" t="s">
        <v>200</v>
      </c>
      <c r="N3578" t="s">
        <v>376</v>
      </c>
      <c r="O3578" t="s">
        <v>202</v>
      </c>
      <c r="P3578" t="s">
        <v>365</v>
      </c>
    </row>
    <row r="3579" spans="1:16" x14ac:dyDescent="0.25">
      <c r="A3579">
        <v>5342</v>
      </c>
      <c r="B3579" t="s">
        <v>360</v>
      </c>
      <c r="E3579" t="s">
        <v>3881</v>
      </c>
      <c r="F3579" t="s">
        <v>347</v>
      </c>
      <c r="G3579" t="s">
        <v>3297</v>
      </c>
      <c r="H3579" t="s">
        <v>198</v>
      </c>
      <c r="I3579" t="s">
        <v>3298</v>
      </c>
      <c r="J3579">
        <v>1981</v>
      </c>
      <c r="K3579">
        <v>10431</v>
      </c>
      <c r="L3579">
        <v>39</v>
      </c>
      <c r="M3579" t="s">
        <v>200</v>
      </c>
      <c r="N3579" t="s">
        <v>376</v>
      </c>
      <c r="O3579" t="s">
        <v>202</v>
      </c>
      <c r="P3579" t="s">
        <v>365</v>
      </c>
    </row>
    <row r="3580" spans="1:16" x14ac:dyDescent="0.25">
      <c r="A3580">
        <v>5345</v>
      </c>
      <c r="B3580" t="s">
        <v>360</v>
      </c>
      <c r="E3580" t="s">
        <v>3882</v>
      </c>
      <c r="F3580" t="s">
        <v>347</v>
      </c>
      <c r="G3580" t="s">
        <v>3297</v>
      </c>
      <c r="H3580" t="s">
        <v>198</v>
      </c>
      <c r="I3580" t="s">
        <v>3298</v>
      </c>
      <c r="J3580">
        <v>1963</v>
      </c>
      <c r="K3580">
        <v>4174</v>
      </c>
      <c r="L3580">
        <v>39</v>
      </c>
      <c r="M3580" t="s">
        <v>200</v>
      </c>
      <c r="N3580" t="s">
        <v>376</v>
      </c>
      <c r="O3580" t="s">
        <v>202</v>
      </c>
      <c r="P3580" t="s">
        <v>365</v>
      </c>
    </row>
    <row r="3581" spans="1:16" x14ac:dyDescent="0.25">
      <c r="A3581">
        <v>5346</v>
      </c>
      <c r="B3581" t="s">
        <v>360</v>
      </c>
      <c r="E3581" t="s">
        <v>3883</v>
      </c>
      <c r="F3581" t="s">
        <v>347</v>
      </c>
      <c r="G3581" t="s">
        <v>3297</v>
      </c>
      <c r="H3581" t="s">
        <v>198</v>
      </c>
      <c r="I3581" t="s">
        <v>3298</v>
      </c>
      <c r="J3581">
        <v>1962</v>
      </c>
      <c r="K3581">
        <v>714</v>
      </c>
      <c r="L3581">
        <v>39</v>
      </c>
      <c r="M3581" t="s">
        <v>200</v>
      </c>
      <c r="N3581" t="s">
        <v>3698</v>
      </c>
      <c r="O3581" t="s">
        <v>202</v>
      </c>
      <c r="P3581" t="s">
        <v>365</v>
      </c>
    </row>
    <row r="3582" spans="1:16" x14ac:dyDescent="0.25">
      <c r="A3582">
        <v>5347</v>
      </c>
      <c r="B3582" t="s">
        <v>360</v>
      </c>
      <c r="E3582" t="s">
        <v>3884</v>
      </c>
      <c r="F3582" t="s">
        <v>347</v>
      </c>
      <c r="G3582" t="s">
        <v>3297</v>
      </c>
      <c r="H3582" t="s">
        <v>198</v>
      </c>
      <c r="I3582" t="s">
        <v>3298</v>
      </c>
      <c r="J3582">
        <v>1965</v>
      </c>
      <c r="K3582">
        <v>89597</v>
      </c>
      <c r="L3582">
        <v>39</v>
      </c>
      <c r="M3582" t="s">
        <v>200</v>
      </c>
      <c r="N3582" t="s">
        <v>3885</v>
      </c>
      <c r="O3582" t="s">
        <v>202</v>
      </c>
      <c r="P3582" t="s">
        <v>365</v>
      </c>
    </row>
    <row r="3583" spans="1:16" x14ac:dyDescent="0.25">
      <c r="A3583">
        <v>5348</v>
      </c>
      <c r="B3583" t="s">
        <v>360</v>
      </c>
      <c r="E3583" t="s">
        <v>3886</v>
      </c>
      <c r="F3583" t="s">
        <v>347</v>
      </c>
      <c r="G3583" t="s">
        <v>3297</v>
      </c>
      <c r="H3583" t="s">
        <v>198</v>
      </c>
      <c r="I3583" t="s">
        <v>3298</v>
      </c>
      <c r="J3583">
        <v>1973</v>
      </c>
      <c r="K3583">
        <v>35722</v>
      </c>
      <c r="L3583">
        <v>39</v>
      </c>
      <c r="M3583" t="s">
        <v>200</v>
      </c>
      <c r="N3583" t="s">
        <v>376</v>
      </c>
      <c r="O3583" t="s">
        <v>202</v>
      </c>
      <c r="P3583" t="s">
        <v>365</v>
      </c>
    </row>
    <row r="3584" spans="1:16" x14ac:dyDescent="0.25">
      <c r="A3584">
        <v>5349</v>
      </c>
      <c r="B3584" t="s">
        <v>360</v>
      </c>
      <c r="E3584" t="s">
        <v>3887</v>
      </c>
      <c r="F3584" t="s">
        <v>347</v>
      </c>
      <c r="G3584" t="s">
        <v>3297</v>
      </c>
      <c r="H3584" t="s">
        <v>198</v>
      </c>
      <c r="I3584" t="s">
        <v>3298</v>
      </c>
      <c r="J3584">
        <v>1971</v>
      </c>
      <c r="K3584">
        <v>1154693</v>
      </c>
      <c r="L3584">
        <v>39</v>
      </c>
      <c r="M3584" t="s">
        <v>200</v>
      </c>
      <c r="N3584" t="s">
        <v>376</v>
      </c>
      <c r="O3584" t="s">
        <v>202</v>
      </c>
      <c r="P3584" t="s">
        <v>365</v>
      </c>
    </row>
    <row r="3585" spans="1:16" x14ac:dyDescent="0.25">
      <c r="A3585">
        <v>5350</v>
      </c>
      <c r="B3585" t="s">
        <v>360</v>
      </c>
      <c r="E3585" t="s">
        <v>3888</v>
      </c>
      <c r="F3585" t="s">
        <v>347</v>
      </c>
      <c r="G3585" t="s">
        <v>3297</v>
      </c>
      <c r="H3585" t="s">
        <v>198</v>
      </c>
      <c r="I3585" t="s">
        <v>3298</v>
      </c>
      <c r="J3585">
        <v>1998</v>
      </c>
      <c r="K3585">
        <v>345905</v>
      </c>
      <c r="L3585">
        <v>39</v>
      </c>
      <c r="M3585" t="s">
        <v>200</v>
      </c>
      <c r="N3585" t="s">
        <v>376</v>
      </c>
      <c r="O3585" t="s">
        <v>202</v>
      </c>
      <c r="P3585" t="s">
        <v>365</v>
      </c>
    </row>
    <row r="3586" spans="1:16" x14ac:dyDescent="0.25">
      <c r="A3586">
        <v>5389</v>
      </c>
      <c r="B3586" t="s">
        <v>360</v>
      </c>
      <c r="E3586" t="s">
        <v>3889</v>
      </c>
      <c r="F3586" t="s">
        <v>347</v>
      </c>
      <c r="G3586" t="s">
        <v>264</v>
      </c>
      <c r="H3586" t="s">
        <v>198</v>
      </c>
      <c r="I3586" t="s">
        <v>265</v>
      </c>
      <c r="J3586">
        <v>1904</v>
      </c>
      <c r="K3586">
        <v>87000</v>
      </c>
      <c r="L3586">
        <v>33</v>
      </c>
      <c r="M3586" t="s">
        <v>200</v>
      </c>
      <c r="N3586" t="s">
        <v>467</v>
      </c>
      <c r="O3586" t="s">
        <v>202</v>
      </c>
      <c r="P3586" t="s">
        <v>365</v>
      </c>
    </row>
    <row r="3587" spans="1:16" x14ac:dyDescent="0.25">
      <c r="A3587">
        <v>5390</v>
      </c>
      <c r="B3587" t="s">
        <v>360</v>
      </c>
      <c r="E3587" t="s">
        <v>3890</v>
      </c>
      <c r="F3587" t="s">
        <v>347</v>
      </c>
      <c r="G3587" t="s">
        <v>264</v>
      </c>
      <c r="H3587" t="s">
        <v>198</v>
      </c>
      <c r="I3587" t="s">
        <v>265</v>
      </c>
      <c r="J3587">
        <v>1918</v>
      </c>
      <c r="K3587">
        <v>1095000</v>
      </c>
      <c r="L3587">
        <v>33</v>
      </c>
      <c r="M3587" t="s">
        <v>200</v>
      </c>
      <c r="N3587" t="s">
        <v>467</v>
      </c>
      <c r="O3587" t="s">
        <v>202</v>
      </c>
      <c r="P3587" t="s">
        <v>365</v>
      </c>
    </row>
    <row r="3588" spans="1:16" x14ac:dyDescent="0.25">
      <c r="A3588">
        <v>5391</v>
      </c>
      <c r="B3588" t="s">
        <v>360</v>
      </c>
      <c r="E3588" t="s">
        <v>3891</v>
      </c>
      <c r="F3588" t="s">
        <v>347</v>
      </c>
      <c r="G3588" t="s">
        <v>3892</v>
      </c>
      <c r="H3588" t="s">
        <v>198</v>
      </c>
      <c r="I3588" t="s">
        <v>3893</v>
      </c>
      <c r="J3588">
        <v>1961</v>
      </c>
      <c r="K3588">
        <v>7389</v>
      </c>
      <c r="L3588">
        <v>40</v>
      </c>
      <c r="M3588" t="s">
        <v>200</v>
      </c>
      <c r="N3588" t="s">
        <v>383</v>
      </c>
      <c r="O3588" t="s">
        <v>202</v>
      </c>
      <c r="P3588" t="s">
        <v>384</v>
      </c>
    </row>
    <row r="3589" spans="1:16" x14ac:dyDescent="0.25">
      <c r="A3589">
        <v>5392</v>
      </c>
      <c r="B3589" t="s">
        <v>360</v>
      </c>
      <c r="E3589" t="s">
        <v>3894</v>
      </c>
      <c r="F3589" t="s">
        <v>347</v>
      </c>
      <c r="G3589" t="s">
        <v>264</v>
      </c>
      <c r="H3589" t="s">
        <v>198</v>
      </c>
      <c r="I3589" t="s">
        <v>265</v>
      </c>
      <c r="J3589">
        <v>1961</v>
      </c>
      <c r="K3589">
        <v>248000</v>
      </c>
      <c r="L3589">
        <v>33</v>
      </c>
      <c r="M3589" t="s">
        <v>200</v>
      </c>
      <c r="N3589" t="s">
        <v>467</v>
      </c>
      <c r="O3589" t="s">
        <v>202</v>
      </c>
      <c r="P3589" t="s">
        <v>365</v>
      </c>
    </row>
    <row r="3590" spans="1:16" x14ac:dyDescent="0.25">
      <c r="A3590">
        <v>5393</v>
      </c>
      <c r="B3590" t="s">
        <v>360</v>
      </c>
      <c r="E3590" t="s">
        <v>3895</v>
      </c>
      <c r="F3590" t="s">
        <v>347</v>
      </c>
      <c r="G3590" t="s">
        <v>264</v>
      </c>
      <c r="H3590" t="s">
        <v>198</v>
      </c>
      <c r="I3590" t="s">
        <v>265</v>
      </c>
      <c r="J3590">
        <v>1967</v>
      </c>
      <c r="K3590">
        <v>865000</v>
      </c>
      <c r="L3590">
        <v>33</v>
      </c>
      <c r="M3590" t="s">
        <v>200</v>
      </c>
      <c r="N3590" t="s">
        <v>467</v>
      </c>
      <c r="O3590" t="s">
        <v>202</v>
      </c>
      <c r="P3590" t="s">
        <v>365</v>
      </c>
    </row>
    <row r="3591" spans="1:16" x14ac:dyDescent="0.25">
      <c r="A3591">
        <v>5394</v>
      </c>
      <c r="B3591" t="s">
        <v>360</v>
      </c>
      <c r="E3591" t="s">
        <v>3896</v>
      </c>
      <c r="F3591" t="s">
        <v>347</v>
      </c>
      <c r="G3591" t="s">
        <v>264</v>
      </c>
      <c r="H3591" t="s">
        <v>198</v>
      </c>
      <c r="I3591" t="s">
        <v>265</v>
      </c>
      <c r="J3591">
        <v>1970</v>
      </c>
      <c r="K3591">
        <v>254000</v>
      </c>
      <c r="L3591">
        <v>33</v>
      </c>
      <c r="M3591" t="s">
        <v>200</v>
      </c>
      <c r="N3591" t="s">
        <v>467</v>
      </c>
      <c r="O3591" t="s">
        <v>202</v>
      </c>
      <c r="P3591" t="s">
        <v>365</v>
      </c>
    </row>
    <row r="3592" spans="1:16" x14ac:dyDescent="0.25">
      <c r="A3592">
        <v>5395</v>
      </c>
      <c r="B3592" t="s">
        <v>360</v>
      </c>
      <c r="E3592" t="s">
        <v>3897</v>
      </c>
      <c r="F3592" t="s">
        <v>347</v>
      </c>
      <c r="G3592" t="s">
        <v>264</v>
      </c>
      <c r="H3592" t="s">
        <v>198</v>
      </c>
      <c r="I3592" t="s">
        <v>265</v>
      </c>
      <c r="J3592">
        <v>1971</v>
      </c>
      <c r="K3592">
        <v>252000</v>
      </c>
      <c r="L3592">
        <v>33</v>
      </c>
      <c r="M3592" t="s">
        <v>200</v>
      </c>
      <c r="N3592" t="s">
        <v>467</v>
      </c>
      <c r="O3592" t="s">
        <v>202</v>
      </c>
      <c r="P3592" t="s">
        <v>365</v>
      </c>
    </row>
    <row r="3593" spans="1:16" x14ac:dyDescent="0.25">
      <c r="A3593">
        <v>5396</v>
      </c>
      <c r="B3593" t="s">
        <v>360</v>
      </c>
      <c r="E3593" t="s">
        <v>3898</v>
      </c>
      <c r="F3593" t="s">
        <v>347</v>
      </c>
      <c r="G3593" t="s">
        <v>264</v>
      </c>
      <c r="H3593" t="s">
        <v>198</v>
      </c>
      <c r="I3593" t="s">
        <v>265</v>
      </c>
      <c r="J3593">
        <v>1974</v>
      </c>
      <c r="K3593">
        <v>139000</v>
      </c>
      <c r="L3593">
        <v>33</v>
      </c>
      <c r="M3593" t="s">
        <v>200</v>
      </c>
      <c r="N3593" t="s">
        <v>467</v>
      </c>
      <c r="O3593" t="s">
        <v>202</v>
      </c>
      <c r="P3593" t="s">
        <v>365</v>
      </c>
    </row>
    <row r="3594" spans="1:16" x14ac:dyDescent="0.25">
      <c r="A3594">
        <v>5397</v>
      </c>
      <c r="B3594" t="s">
        <v>360</v>
      </c>
      <c r="E3594" t="s">
        <v>3899</v>
      </c>
      <c r="F3594" t="s">
        <v>347</v>
      </c>
      <c r="G3594" t="s">
        <v>264</v>
      </c>
      <c r="H3594" t="s">
        <v>198</v>
      </c>
      <c r="I3594" t="s">
        <v>265</v>
      </c>
      <c r="J3594">
        <v>1984</v>
      </c>
      <c r="K3594">
        <v>870000</v>
      </c>
      <c r="L3594">
        <v>33</v>
      </c>
      <c r="M3594" t="s">
        <v>200</v>
      </c>
      <c r="N3594" t="s">
        <v>467</v>
      </c>
      <c r="O3594" t="s">
        <v>202</v>
      </c>
      <c r="P3594" t="s">
        <v>365</v>
      </c>
    </row>
    <row r="3595" spans="1:16" x14ac:dyDescent="0.25">
      <c r="A3595">
        <v>5398</v>
      </c>
      <c r="B3595" t="s">
        <v>360</v>
      </c>
      <c r="E3595" t="s">
        <v>3900</v>
      </c>
      <c r="F3595" t="s">
        <v>347</v>
      </c>
      <c r="G3595" t="s">
        <v>264</v>
      </c>
      <c r="H3595" t="s">
        <v>198</v>
      </c>
      <c r="I3595" t="s">
        <v>265</v>
      </c>
      <c r="J3595">
        <v>1991</v>
      </c>
      <c r="K3595">
        <v>577000</v>
      </c>
      <c r="L3595">
        <v>33</v>
      </c>
      <c r="M3595" t="s">
        <v>200</v>
      </c>
      <c r="N3595" t="s">
        <v>467</v>
      </c>
      <c r="O3595" t="s">
        <v>202</v>
      </c>
      <c r="P3595" t="s">
        <v>365</v>
      </c>
    </row>
    <row r="3596" spans="1:16" x14ac:dyDescent="0.25">
      <c r="A3596">
        <v>5500</v>
      </c>
      <c r="B3596" t="s">
        <v>360</v>
      </c>
      <c r="E3596" t="s">
        <v>3901</v>
      </c>
      <c r="F3596" t="s">
        <v>347</v>
      </c>
      <c r="G3596" t="s">
        <v>3892</v>
      </c>
      <c r="H3596" t="s">
        <v>198</v>
      </c>
      <c r="I3596" t="s">
        <v>3893</v>
      </c>
      <c r="J3596">
        <v>1980</v>
      </c>
      <c r="K3596">
        <v>360</v>
      </c>
      <c r="L3596">
        <v>40</v>
      </c>
      <c r="M3596" t="s">
        <v>200</v>
      </c>
      <c r="N3596" t="s">
        <v>364</v>
      </c>
      <c r="O3596" t="s">
        <v>202</v>
      </c>
      <c r="P3596" t="s">
        <v>365</v>
      </c>
    </row>
    <row r="3597" spans="1:16" x14ac:dyDescent="0.25">
      <c r="A3597">
        <v>5508</v>
      </c>
      <c r="B3597" t="s">
        <v>399</v>
      </c>
      <c r="E3597" t="s">
        <v>3902</v>
      </c>
      <c r="F3597" t="s">
        <v>347</v>
      </c>
      <c r="G3597" t="s">
        <v>3903</v>
      </c>
      <c r="H3597" t="s">
        <v>198</v>
      </c>
      <c r="I3597" t="s">
        <v>3904</v>
      </c>
      <c r="J3597">
        <v>1988</v>
      </c>
      <c r="K3597">
        <v>56601</v>
      </c>
      <c r="L3597">
        <v>19</v>
      </c>
      <c r="M3597" t="s">
        <v>200</v>
      </c>
      <c r="N3597" t="s">
        <v>1203</v>
      </c>
      <c r="O3597" t="s">
        <v>202</v>
      </c>
      <c r="P3597" t="s">
        <v>1204</v>
      </c>
    </row>
    <row r="3598" spans="1:16" x14ac:dyDescent="0.25">
      <c r="A3598">
        <v>5509</v>
      </c>
      <c r="B3598" t="s">
        <v>399</v>
      </c>
      <c r="E3598" t="s">
        <v>3905</v>
      </c>
      <c r="F3598" t="s">
        <v>347</v>
      </c>
      <c r="G3598" t="s">
        <v>3903</v>
      </c>
      <c r="H3598" t="s">
        <v>198</v>
      </c>
      <c r="I3598" t="s">
        <v>3904</v>
      </c>
      <c r="J3598">
        <v>1976</v>
      </c>
      <c r="K3598">
        <v>51840</v>
      </c>
      <c r="L3598">
        <v>19</v>
      </c>
      <c r="M3598" t="s">
        <v>200</v>
      </c>
      <c r="N3598" t="s">
        <v>1203</v>
      </c>
      <c r="O3598" t="s">
        <v>202</v>
      </c>
      <c r="P3598" t="s">
        <v>1242</v>
      </c>
    </row>
    <row r="3599" spans="1:16" x14ac:dyDescent="0.25">
      <c r="A3599">
        <v>5510</v>
      </c>
      <c r="B3599" t="s">
        <v>360</v>
      </c>
      <c r="E3599" t="s">
        <v>3906</v>
      </c>
      <c r="F3599" t="s">
        <v>347</v>
      </c>
      <c r="G3599" t="s">
        <v>3903</v>
      </c>
      <c r="H3599" t="s">
        <v>198</v>
      </c>
      <c r="I3599" t="s">
        <v>3904</v>
      </c>
      <c r="J3599">
        <v>1961</v>
      </c>
      <c r="K3599">
        <v>5814</v>
      </c>
      <c r="L3599">
        <v>19</v>
      </c>
      <c r="M3599" t="s">
        <v>200</v>
      </c>
      <c r="N3599" t="s">
        <v>436</v>
      </c>
      <c r="O3599" t="s">
        <v>202</v>
      </c>
      <c r="P3599" t="s">
        <v>384</v>
      </c>
    </row>
    <row r="3600" spans="1:16" x14ac:dyDescent="0.25">
      <c r="A3600">
        <v>5511</v>
      </c>
      <c r="B3600" t="s">
        <v>360</v>
      </c>
      <c r="E3600" t="s">
        <v>3907</v>
      </c>
      <c r="F3600" t="s">
        <v>347</v>
      </c>
      <c r="G3600" t="s">
        <v>3903</v>
      </c>
      <c r="H3600" t="s">
        <v>198</v>
      </c>
      <c r="I3600" t="s">
        <v>3904</v>
      </c>
      <c r="J3600">
        <v>1962</v>
      </c>
      <c r="K3600">
        <v>14661</v>
      </c>
      <c r="L3600">
        <v>19</v>
      </c>
      <c r="M3600" t="s">
        <v>200</v>
      </c>
      <c r="N3600" t="s">
        <v>436</v>
      </c>
      <c r="O3600" t="s">
        <v>202</v>
      </c>
      <c r="P3600" t="s">
        <v>384</v>
      </c>
    </row>
    <row r="3601" spans="1:16" x14ac:dyDescent="0.25">
      <c r="A3601">
        <v>5512</v>
      </c>
      <c r="B3601" t="s">
        <v>360</v>
      </c>
      <c r="E3601" t="s">
        <v>3908</v>
      </c>
      <c r="F3601" t="s">
        <v>347</v>
      </c>
      <c r="G3601" t="s">
        <v>3903</v>
      </c>
      <c r="H3601" t="s">
        <v>198</v>
      </c>
      <c r="I3601" t="s">
        <v>3904</v>
      </c>
      <c r="J3601">
        <v>1961</v>
      </c>
      <c r="K3601">
        <v>91337</v>
      </c>
      <c r="L3601">
        <v>19</v>
      </c>
      <c r="M3601" t="s">
        <v>200</v>
      </c>
      <c r="N3601" t="s">
        <v>436</v>
      </c>
      <c r="O3601" t="s">
        <v>202</v>
      </c>
      <c r="P3601" t="s">
        <v>384</v>
      </c>
    </row>
    <row r="3602" spans="1:16" x14ac:dyDescent="0.25">
      <c r="A3602">
        <v>5513</v>
      </c>
      <c r="B3602" t="s">
        <v>360</v>
      </c>
      <c r="E3602" t="s">
        <v>3909</v>
      </c>
      <c r="F3602" t="s">
        <v>347</v>
      </c>
      <c r="G3602" t="s">
        <v>3903</v>
      </c>
      <c r="H3602" t="s">
        <v>198</v>
      </c>
      <c r="I3602" t="s">
        <v>3904</v>
      </c>
      <c r="J3602">
        <v>1966</v>
      </c>
      <c r="K3602">
        <v>17413</v>
      </c>
      <c r="L3602">
        <v>19</v>
      </c>
      <c r="M3602" t="s">
        <v>200</v>
      </c>
      <c r="N3602" t="s">
        <v>668</v>
      </c>
      <c r="O3602" t="s">
        <v>202</v>
      </c>
      <c r="P3602" t="s">
        <v>3910</v>
      </c>
    </row>
    <row r="3603" spans="1:16" x14ac:dyDescent="0.25">
      <c r="A3603">
        <v>5514</v>
      </c>
      <c r="B3603" t="s">
        <v>360</v>
      </c>
      <c r="E3603" t="s">
        <v>3911</v>
      </c>
      <c r="F3603" t="s">
        <v>347</v>
      </c>
      <c r="G3603" t="s">
        <v>3903</v>
      </c>
      <c r="H3603" t="s">
        <v>198</v>
      </c>
      <c r="I3603" t="s">
        <v>3904</v>
      </c>
      <c r="J3603">
        <v>1963</v>
      </c>
      <c r="K3603">
        <v>6610</v>
      </c>
      <c r="L3603">
        <v>19</v>
      </c>
      <c r="M3603" t="s">
        <v>200</v>
      </c>
      <c r="N3603" t="s">
        <v>668</v>
      </c>
      <c r="O3603" t="s">
        <v>202</v>
      </c>
      <c r="P3603" t="s">
        <v>3912</v>
      </c>
    </row>
    <row r="3604" spans="1:16" x14ac:dyDescent="0.25">
      <c r="A3604">
        <v>5526</v>
      </c>
      <c r="B3604" t="s">
        <v>360</v>
      </c>
      <c r="E3604" t="s">
        <v>3913</v>
      </c>
      <c r="F3604" t="s">
        <v>347</v>
      </c>
      <c r="G3604" t="s">
        <v>3903</v>
      </c>
      <c r="H3604" t="s">
        <v>198</v>
      </c>
      <c r="I3604" t="s">
        <v>3904</v>
      </c>
      <c r="J3604">
        <v>1969</v>
      </c>
      <c r="K3604">
        <v>8683</v>
      </c>
      <c r="L3604">
        <v>19</v>
      </c>
      <c r="M3604" t="s">
        <v>200</v>
      </c>
      <c r="N3604" t="s">
        <v>668</v>
      </c>
      <c r="O3604" t="s">
        <v>202</v>
      </c>
      <c r="P3604" t="s">
        <v>3914</v>
      </c>
    </row>
    <row r="3605" spans="1:16" x14ac:dyDescent="0.25">
      <c r="A3605">
        <v>5528</v>
      </c>
      <c r="B3605" t="s">
        <v>360</v>
      </c>
      <c r="E3605" t="s">
        <v>3915</v>
      </c>
      <c r="F3605" t="s">
        <v>347</v>
      </c>
      <c r="G3605" t="s">
        <v>3903</v>
      </c>
      <c r="H3605" t="s">
        <v>198</v>
      </c>
      <c r="I3605" t="s">
        <v>3904</v>
      </c>
      <c r="J3605">
        <v>1976</v>
      </c>
      <c r="K3605">
        <v>35685</v>
      </c>
      <c r="L3605">
        <v>19</v>
      </c>
      <c r="M3605" t="s">
        <v>200</v>
      </c>
      <c r="N3605" t="s">
        <v>436</v>
      </c>
      <c r="O3605" t="s">
        <v>202</v>
      </c>
      <c r="P3605" t="s">
        <v>384</v>
      </c>
    </row>
    <row r="3606" spans="1:16" x14ac:dyDescent="0.25">
      <c r="A3606">
        <v>5529</v>
      </c>
      <c r="B3606" t="s">
        <v>360</v>
      </c>
      <c r="E3606" t="s">
        <v>3916</v>
      </c>
      <c r="F3606" t="s">
        <v>347</v>
      </c>
      <c r="G3606" t="s">
        <v>3903</v>
      </c>
      <c r="H3606" t="s">
        <v>198</v>
      </c>
      <c r="I3606" t="s">
        <v>3904</v>
      </c>
      <c r="J3606">
        <v>1978</v>
      </c>
      <c r="K3606">
        <v>45831</v>
      </c>
      <c r="L3606">
        <v>19</v>
      </c>
      <c r="M3606" t="s">
        <v>200</v>
      </c>
      <c r="N3606" t="s">
        <v>436</v>
      </c>
      <c r="O3606" t="s">
        <v>202</v>
      </c>
      <c r="P3606" t="s">
        <v>384</v>
      </c>
    </row>
    <row r="3607" spans="1:16" x14ac:dyDescent="0.25">
      <c r="A3607">
        <v>5535</v>
      </c>
      <c r="B3607" t="s">
        <v>360</v>
      </c>
      <c r="E3607" t="s">
        <v>3913</v>
      </c>
      <c r="F3607" t="s">
        <v>347</v>
      </c>
      <c r="G3607" t="s">
        <v>3903</v>
      </c>
      <c r="H3607" t="s">
        <v>198</v>
      </c>
      <c r="I3607" t="s">
        <v>3904</v>
      </c>
      <c r="J3607">
        <v>1982</v>
      </c>
      <c r="K3607">
        <v>66684</v>
      </c>
      <c r="L3607">
        <v>19</v>
      </c>
      <c r="M3607" t="s">
        <v>200</v>
      </c>
      <c r="N3607" t="s">
        <v>668</v>
      </c>
      <c r="O3607" t="s">
        <v>202</v>
      </c>
      <c r="P3607" t="s">
        <v>3917</v>
      </c>
    </row>
    <row r="3608" spans="1:16" x14ac:dyDescent="0.25">
      <c r="A3608">
        <v>5536</v>
      </c>
      <c r="B3608" t="s">
        <v>360</v>
      </c>
      <c r="E3608" t="s">
        <v>3918</v>
      </c>
      <c r="F3608" t="s">
        <v>347</v>
      </c>
      <c r="G3608" t="s">
        <v>3903</v>
      </c>
      <c r="H3608" t="s">
        <v>198</v>
      </c>
      <c r="I3608" t="s">
        <v>3904</v>
      </c>
      <c r="J3608">
        <v>1983</v>
      </c>
      <c r="K3608">
        <v>36551</v>
      </c>
      <c r="L3608">
        <v>19</v>
      </c>
      <c r="M3608" t="s">
        <v>200</v>
      </c>
      <c r="N3608" t="s">
        <v>668</v>
      </c>
      <c r="O3608" t="s">
        <v>202</v>
      </c>
      <c r="P3608" t="s">
        <v>3919</v>
      </c>
    </row>
    <row r="3609" spans="1:16" x14ac:dyDescent="0.25">
      <c r="A3609">
        <v>5538</v>
      </c>
      <c r="B3609" t="s">
        <v>360</v>
      </c>
      <c r="E3609" t="s">
        <v>3920</v>
      </c>
      <c r="F3609" t="s">
        <v>347</v>
      </c>
      <c r="G3609" t="s">
        <v>3903</v>
      </c>
      <c r="H3609" t="s">
        <v>198</v>
      </c>
      <c r="I3609" t="s">
        <v>3904</v>
      </c>
      <c r="J3609">
        <v>1984</v>
      </c>
      <c r="K3609">
        <v>53864</v>
      </c>
      <c r="L3609">
        <v>19</v>
      </c>
      <c r="M3609" t="s">
        <v>200</v>
      </c>
      <c r="N3609" t="s">
        <v>668</v>
      </c>
      <c r="O3609" t="s">
        <v>202</v>
      </c>
      <c r="P3609" t="s">
        <v>3921</v>
      </c>
    </row>
    <row r="3610" spans="1:16" x14ac:dyDescent="0.25">
      <c r="A3610">
        <v>5540</v>
      </c>
      <c r="B3610" t="s">
        <v>360</v>
      </c>
      <c r="E3610" t="s">
        <v>3922</v>
      </c>
      <c r="F3610" t="s">
        <v>347</v>
      </c>
      <c r="G3610" t="s">
        <v>3903</v>
      </c>
      <c r="H3610" t="s">
        <v>198</v>
      </c>
      <c r="I3610" t="s">
        <v>3904</v>
      </c>
      <c r="J3610">
        <v>1960</v>
      </c>
      <c r="K3610">
        <v>40962</v>
      </c>
      <c r="L3610">
        <v>19</v>
      </c>
      <c r="M3610" t="s">
        <v>200</v>
      </c>
      <c r="N3610" t="s">
        <v>668</v>
      </c>
      <c r="O3610" t="s">
        <v>202</v>
      </c>
      <c r="P3610" t="s">
        <v>3923</v>
      </c>
    </row>
    <row r="3611" spans="1:16" x14ac:dyDescent="0.25">
      <c r="A3611">
        <v>5541</v>
      </c>
      <c r="B3611" t="s">
        <v>360</v>
      </c>
      <c r="E3611" t="s">
        <v>3924</v>
      </c>
      <c r="F3611" t="s">
        <v>347</v>
      </c>
      <c r="G3611" t="s">
        <v>3903</v>
      </c>
      <c r="H3611" t="s">
        <v>198</v>
      </c>
      <c r="I3611" t="s">
        <v>3904</v>
      </c>
      <c r="J3611">
        <v>1968</v>
      </c>
      <c r="K3611">
        <v>7955</v>
      </c>
      <c r="L3611">
        <v>19</v>
      </c>
      <c r="M3611" t="s">
        <v>200</v>
      </c>
      <c r="N3611" t="s">
        <v>668</v>
      </c>
      <c r="O3611" t="s">
        <v>202</v>
      </c>
      <c r="P3611" t="s">
        <v>3925</v>
      </c>
    </row>
    <row r="3612" spans="1:16" x14ac:dyDescent="0.25">
      <c r="A3612">
        <v>5542</v>
      </c>
      <c r="B3612" t="s">
        <v>360</v>
      </c>
      <c r="E3612" t="s">
        <v>3926</v>
      </c>
      <c r="F3612" t="s">
        <v>347</v>
      </c>
      <c r="G3612" t="s">
        <v>3903</v>
      </c>
      <c r="H3612" t="s">
        <v>198</v>
      </c>
      <c r="I3612" t="s">
        <v>3904</v>
      </c>
      <c r="J3612">
        <v>1962</v>
      </c>
      <c r="K3612">
        <v>8136</v>
      </c>
      <c r="L3612">
        <v>19</v>
      </c>
      <c r="M3612" t="s">
        <v>200</v>
      </c>
      <c r="N3612" t="s">
        <v>668</v>
      </c>
      <c r="O3612" t="s">
        <v>202</v>
      </c>
      <c r="P3612" t="s">
        <v>3927</v>
      </c>
    </row>
    <row r="3613" spans="1:16" x14ac:dyDescent="0.25">
      <c r="A3613">
        <v>5543</v>
      </c>
      <c r="B3613" t="s">
        <v>360</v>
      </c>
      <c r="E3613" t="s">
        <v>3928</v>
      </c>
      <c r="F3613" t="s">
        <v>347</v>
      </c>
      <c r="G3613" t="s">
        <v>3903</v>
      </c>
      <c r="H3613" t="s">
        <v>198</v>
      </c>
      <c r="I3613" t="s">
        <v>3904</v>
      </c>
      <c r="J3613">
        <v>1968</v>
      </c>
      <c r="K3613">
        <v>6217</v>
      </c>
      <c r="L3613">
        <v>19</v>
      </c>
      <c r="M3613" t="s">
        <v>200</v>
      </c>
      <c r="N3613" t="s">
        <v>668</v>
      </c>
      <c r="O3613" t="s">
        <v>202</v>
      </c>
      <c r="P3613" t="s">
        <v>3919</v>
      </c>
    </row>
    <row r="3614" spans="1:16" x14ac:dyDescent="0.25">
      <c r="A3614">
        <v>5544</v>
      </c>
      <c r="B3614" t="s">
        <v>360</v>
      </c>
      <c r="E3614" t="s">
        <v>3929</v>
      </c>
      <c r="F3614" t="s">
        <v>347</v>
      </c>
      <c r="G3614" t="s">
        <v>3903</v>
      </c>
      <c r="H3614" t="s">
        <v>198</v>
      </c>
      <c r="I3614" t="s">
        <v>3904</v>
      </c>
      <c r="J3614">
        <v>1963</v>
      </c>
      <c r="K3614">
        <v>11121</v>
      </c>
      <c r="L3614">
        <v>19</v>
      </c>
      <c r="M3614" t="s">
        <v>200</v>
      </c>
      <c r="N3614" t="s">
        <v>668</v>
      </c>
      <c r="O3614" t="s">
        <v>202</v>
      </c>
      <c r="P3614" t="s">
        <v>3930</v>
      </c>
    </row>
    <row r="3615" spans="1:16" x14ac:dyDescent="0.25">
      <c r="A3615">
        <v>5545</v>
      </c>
      <c r="B3615" t="s">
        <v>360</v>
      </c>
      <c r="E3615" t="s">
        <v>3931</v>
      </c>
      <c r="F3615" t="s">
        <v>347</v>
      </c>
      <c r="G3615" t="s">
        <v>3903</v>
      </c>
      <c r="H3615" t="s">
        <v>198</v>
      </c>
      <c r="I3615" t="s">
        <v>3904</v>
      </c>
      <c r="J3615">
        <v>1964</v>
      </c>
      <c r="K3615">
        <v>13284</v>
      </c>
      <c r="L3615">
        <v>19</v>
      </c>
      <c r="M3615" t="s">
        <v>200</v>
      </c>
      <c r="N3615" t="s">
        <v>668</v>
      </c>
      <c r="O3615" t="s">
        <v>202</v>
      </c>
      <c r="P3615" t="s">
        <v>3932</v>
      </c>
    </row>
    <row r="3616" spans="1:16" x14ac:dyDescent="0.25">
      <c r="A3616">
        <v>5546</v>
      </c>
      <c r="B3616" t="s">
        <v>360</v>
      </c>
      <c r="E3616" t="s">
        <v>3933</v>
      </c>
      <c r="F3616" t="s">
        <v>347</v>
      </c>
      <c r="G3616" t="s">
        <v>3903</v>
      </c>
      <c r="H3616" t="s">
        <v>198</v>
      </c>
      <c r="I3616" t="s">
        <v>3904</v>
      </c>
      <c r="J3616">
        <v>1961</v>
      </c>
      <c r="K3616">
        <v>9537</v>
      </c>
      <c r="L3616">
        <v>19</v>
      </c>
      <c r="M3616" t="s">
        <v>200</v>
      </c>
      <c r="N3616" t="s">
        <v>668</v>
      </c>
      <c r="O3616" t="s">
        <v>202</v>
      </c>
      <c r="P3616" t="s">
        <v>3921</v>
      </c>
    </row>
    <row r="3617" spans="1:16" x14ac:dyDescent="0.25">
      <c r="A3617">
        <v>5547</v>
      </c>
      <c r="B3617" t="s">
        <v>360</v>
      </c>
      <c r="E3617" t="s">
        <v>3934</v>
      </c>
      <c r="F3617" t="s">
        <v>347</v>
      </c>
      <c r="G3617" t="s">
        <v>3903</v>
      </c>
      <c r="H3617" t="s">
        <v>198</v>
      </c>
      <c r="I3617" t="s">
        <v>3904</v>
      </c>
      <c r="J3617">
        <v>1980</v>
      </c>
      <c r="K3617">
        <v>16454</v>
      </c>
      <c r="L3617">
        <v>19</v>
      </c>
      <c r="M3617" t="s">
        <v>200</v>
      </c>
      <c r="N3617" t="s">
        <v>668</v>
      </c>
      <c r="O3617" t="s">
        <v>202</v>
      </c>
      <c r="P3617" t="s">
        <v>3935</v>
      </c>
    </row>
    <row r="3618" spans="1:16" x14ac:dyDescent="0.25">
      <c r="A3618">
        <v>5548</v>
      </c>
      <c r="B3618" t="s">
        <v>360</v>
      </c>
      <c r="E3618" t="s">
        <v>3936</v>
      </c>
      <c r="F3618" t="s">
        <v>347</v>
      </c>
      <c r="G3618" t="s">
        <v>3903</v>
      </c>
      <c r="H3618" t="s">
        <v>198</v>
      </c>
      <c r="I3618" t="s">
        <v>3904</v>
      </c>
      <c r="J3618">
        <v>1971</v>
      </c>
      <c r="K3618">
        <v>7277</v>
      </c>
      <c r="L3618">
        <v>19</v>
      </c>
      <c r="M3618" t="s">
        <v>200</v>
      </c>
      <c r="N3618" t="s">
        <v>668</v>
      </c>
      <c r="O3618" t="s">
        <v>202</v>
      </c>
      <c r="P3618" t="s">
        <v>3937</v>
      </c>
    </row>
    <row r="3619" spans="1:16" x14ac:dyDescent="0.25">
      <c r="A3619">
        <v>5549</v>
      </c>
      <c r="B3619" t="s">
        <v>360</v>
      </c>
      <c r="E3619" t="s">
        <v>3938</v>
      </c>
      <c r="F3619" t="s">
        <v>347</v>
      </c>
      <c r="G3619" t="s">
        <v>3903</v>
      </c>
      <c r="H3619" t="s">
        <v>198</v>
      </c>
      <c r="I3619" t="s">
        <v>3904</v>
      </c>
      <c r="J3619">
        <v>1972</v>
      </c>
      <c r="K3619">
        <v>16853</v>
      </c>
      <c r="L3619">
        <v>19</v>
      </c>
      <c r="M3619" t="s">
        <v>200</v>
      </c>
      <c r="N3619" t="s">
        <v>668</v>
      </c>
      <c r="O3619" t="s">
        <v>202</v>
      </c>
      <c r="P3619" t="s">
        <v>3939</v>
      </c>
    </row>
    <row r="3620" spans="1:16" x14ac:dyDescent="0.25">
      <c r="A3620">
        <v>5550</v>
      </c>
      <c r="B3620" t="s">
        <v>360</v>
      </c>
      <c r="E3620" t="s">
        <v>3940</v>
      </c>
      <c r="F3620" t="s">
        <v>347</v>
      </c>
      <c r="G3620" t="s">
        <v>3903</v>
      </c>
      <c r="H3620" t="s">
        <v>198</v>
      </c>
      <c r="I3620" t="s">
        <v>3904</v>
      </c>
      <c r="J3620">
        <v>1984</v>
      </c>
      <c r="K3620">
        <v>37849</v>
      </c>
      <c r="L3620">
        <v>19</v>
      </c>
      <c r="M3620" t="s">
        <v>200</v>
      </c>
      <c r="N3620" t="s">
        <v>668</v>
      </c>
      <c r="O3620" t="s">
        <v>202</v>
      </c>
      <c r="P3620" t="s">
        <v>3941</v>
      </c>
    </row>
    <row r="3621" spans="1:16" x14ac:dyDescent="0.25">
      <c r="A3621">
        <v>5551</v>
      </c>
      <c r="B3621" t="s">
        <v>360</v>
      </c>
      <c r="E3621" t="s">
        <v>3942</v>
      </c>
      <c r="F3621" t="s">
        <v>347</v>
      </c>
      <c r="G3621" t="s">
        <v>3903</v>
      </c>
      <c r="H3621" t="s">
        <v>198</v>
      </c>
      <c r="I3621" t="s">
        <v>3904</v>
      </c>
      <c r="J3621">
        <v>1979</v>
      </c>
      <c r="K3621">
        <v>8519</v>
      </c>
      <c r="L3621">
        <v>19</v>
      </c>
      <c r="M3621" t="s">
        <v>200</v>
      </c>
      <c r="N3621" t="s">
        <v>668</v>
      </c>
      <c r="O3621" t="s">
        <v>202</v>
      </c>
      <c r="P3621" t="s">
        <v>3943</v>
      </c>
    </row>
    <row r="3622" spans="1:16" x14ac:dyDescent="0.25">
      <c r="A3622">
        <v>5552</v>
      </c>
      <c r="B3622" t="s">
        <v>360</v>
      </c>
      <c r="E3622" t="s">
        <v>3944</v>
      </c>
      <c r="F3622" t="s">
        <v>347</v>
      </c>
      <c r="G3622" t="s">
        <v>3903</v>
      </c>
      <c r="H3622" t="s">
        <v>198</v>
      </c>
      <c r="I3622" t="s">
        <v>3904</v>
      </c>
      <c r="J3622">
        <v>1980</v>
      </c>
      <c r="K3622">
        <v>15353</v>
      </c>
      <c r="L3622">
        <v>19</v>
      </c>
      <c r="M3622" t="s">
        <v>200</v>
      </c>
      <c r="N3622" t="s">
        <v>668</v>
      </c>
      <c r="O3622" t="s">
        <v>202</v>
      </c>
      <c r="P3622" t="s">
        <v>3945</v>
      </c>
    </row>
    <row r="3623" spans="1:16" x14ac:dyDescent="0.25">
      <c r="A3623">
        <v>5553</v>
      </c>
      <c r="B3623" t="s">
        <v>360</v>
      </c>
      <c r="E3623" t="s">
        <v>3946</v>
      </c>
      <c r="F3623" t="s">
        <v>347</v>
      </c>
      <c r="G3623" t="s">
        <v>3903</v>
      </c>
      <c r="H3623" t="s">
        <v>198</v>
      </c>
      <c r="I3623" t="s">
        <v>3904</v>
      </c>
      <c r="J3623">
        <v>1972</v>
      </c>
      <c r="K3623">
        <v>15392</v>
      </c>
      <c r="L3623">
        <v>19</v>
      </c>
      <c r="M3623" t="s">
        <v>200</v>
      </c>
      <c r="N3623" t="s">
        <v>668</v>
      </c>
      <c r="O3623" t="s">
        <v>202</v>
      </c>
      <c r="P3623" t="s">
        <v>3947</v>
      </c>
    </row>
    <row r="3624" spans="1:16" x14ac:dyDescent="0.25">
      <c r="A3624">
        <v>5554</v>
      </c>
      <c r="B3624" t="s">
        <v>360</v>
      </c>
      <c r="E3624" t="s">
        <v>3948</v>
      </c>
      <c r="F3624" t="s">
        <v>347</v>
      </c>
      <c r="G3624" t="s">
        <v>3903</v>
      </c>
      <c r="H3624" t="s">
        <v>198</v>
      </c>
      <c r="I3624" t="s">
        <v>3904</v>
      </c>
      <c r="J3624">
        <v>1981</v>
      </c>
      <c r="K3624">
        <v>12413</v>
      </c>
      <c r="L3624">
        <v>19</v>
      </c>
      <c r="M3624" t="s">
        <v>200</v>
      </c>
      <c r="N3624" t="s">
        <v>668</v>
      </c>
      <c r="O3624" t="s">
        <v>202</v>
      </c>
      <c r="P3624" t="s">
        <v>3914</v>
      </c>
    </row>
    <row r="3625" spans="1:16" x14ac:dyDescent="0.25">
      <c r="A3625">
        <v>5555</v>
      </c>
      <c r="B3625" t="s">
        <v>360</v>
      </c>
      <c r="E3625" t="s">
        <v>3949</v>
      </c>
      <c r="F3625" t="s">
        <v>347</v>
      </c>
      <c r="G3625" t="s">
        <v>3903</v>
      </c>
      <c r="H3625" t="s">
        <v>198</v>
      </c>
      <c r="I3625" t="s">
        <v>3904</v>
      </c>
      <c r="J3625">
        <v>1981</v>
      </c>
      <c r="K3625">
        <v>7622</v>
      </c>
      <c r="L3625">
        <v>19</v>
      </c>
      <c r="M3625" t="s">
        <v>200</v>
      </c>
      <c r="N3625" t="s">
        <v>668</v>
      </c>
      <c r="O3625" t="s">
        <v>202</v>
      </c>
      <c r="P3625" t="s">
        <v>3950</v>
      </c>
    </row>
    <row r="3626" spans="1:16" x14ac:dyDescent="0.25">
      <c r="A3626">
        <v>5559</v>
      </c>
      <c r="B3626" t="s">
        <v>360</v>
      </c>
      <c r="E3626" t="s">
        <v>3951</v>
      </c>
      <c r="F3626" t="s">
        <v>347</v>
      </c>
      <c r="G3626" t="s">
        <v>3903</v>
      </c>
      <c r="H3626" t="s">
        <v>198</v>
      </c>
      <c r="I3626" t="s">
        <v>3904</v>
      </c>
      <c r="J3626">
        <v>1977</v>
      </c>
      <c r="K3626">
        <v>19240</v>
      </c>
      <c r="L3626">
        <v>19</v>
      </c>
      <c r="M3626" t="s">
        <v>200</v>
      </c>
      <c r="N3626" t="s">
        <v>668</v>
      </c>
      <c r="O3626" t="s">
        <v>202</v>
      </c>
      <c r="P3626" t="s">
        <v>3910</v>
      </c>
    </row>
    <row r="3627" spans="1:16" x14ac:dyDescent="0.25">
      <c r="A3627">
        <v>5560</v>
      </c>
      <c r="B3627" t="s">
        <v>360</v>
      </c>
      <c r="E3627" t="s">
        <v>3952</v>
      </c>
      <c r="F3627" t="s">
        <v>347</v>
      </c>
      <c r="G3627" t="s">
        <v>3903</v>
      </c>
      <c r="H3627" t="s">
        <v>198</v>
      </c>
      <c r="I3627" t="s">
        <v>3904</v>
      </c>
      <c r="J3627">
        <v>1977</v>
      </c>
      <c r="K3627">
        <v>16577</v>
      </c>
      <c r="L3627">
        <v>19</v>
      </c>
      <c r="M3627" t="s">
        <v>200</v>
      </c>
      <c r="N3627" t="s">
        <v>668</v>
      </c>
      <c r="O3627" t="s">
        <v>202</v>
      </c>
      <c r="P3627" t="s">
        <v>3925</v>
      </c>
    </row>
    <row r="3628" spans="1:16" x14ac:dyDescent="0.25">
      <c r="A3628">
        <v>5561</v>
      </c>
      <c r="B3628" t="s">
        <v>360</v>
      </c>
      <c r="E3628" t="s">
        <v>3953</v>
      </c>
      <c r="F3628" t="s">
        <v>347</v>
      </c>
      <c r="G3628" t="s">
        <v>3903</v>
      </c>
      <c r="H3628" t="s">
        <v>198</v>
      </c>
      <c r="I3628" t="s">
        <v>3904</v>
      </c>
      <c r="J3628">
        <v>1972</v>
      </c>
      <c r="K3628">
        <v>9854</v>
      </c>
      <c r="L3628">
        <v>19</v>
      </c>
      <c r="M3628" t="s">
        <v>200</v>
      </c>
      <c r="N3628" t="s">
        <v>668</v>
      </c>
      <c r="O3628" t="s">
        <v>202</v>
      </c>
      <c r="P3628" t="s">
        <v>3954</v>
      </c>
    </row>
    <row r="3629" spans="1:16" x14ac:dyDescent="0.25">
      <c r="A3629">
        <v>5562</v>
      </c>
      <c r="B3629" t="s">
        <v>360</v>
      </c>
      <c r="E3629" t="s">
        <v>3955</v>
      </c>
      <c r="F3629" t="s">
        <v>347</v>
      </c>
      <c r="G3629" t="s">
        <v>3903</v>
      </c>
      <c r="H3629" t="s">
        <v>198</v>
      </c>
      <c r="I3629" t="s">
        <v>3904</v>
      </c>
      <c r="J3629">
        <v>1980</v>
      </c>
      <c r="K3629">
        <v>20065</v>
      </c>
      <c r="L3629">
        <v>19</v>
      </c>
      <c r="M3629" t="s">
        <v>200</v>
      </c>
      <c r="N3629" t="s">
        <v>668</v>
      </c>
      <c r="O3629" t="s">
        <v>202</v>
      </c>
      <c r="P3629" t="s">
        <v>3956</v>
      </c>
    </row>
    <row r="3630" spans="1:16" x14ac:dyDescent="0.25">
      <c r="A3630">
        <v>5563</v>
      </c>
      <c r="B3630" t="s">
        <v>360</v>
      </c>
      <c r="E3630" t="s">
        <v>3957</v>
      </c>
      <c r="F3630" t="s">
        <v>347</v>
      </c>
      <c r="G3630" t="s">
        <v>3903</v>
      </c>
      <c r="H3630" t="s">
        <v>198</v>
      </c>
      <c r="I3630" t="s">
        <v>3904</v>
      </c>
      <c r="J3630">
        <v>1972</v>
      </c>
      <c r="K3630">
        <v>38273</v>
      </c>
      <c r="L3630">
        <v>19</v>
      </c>
      <c r="M3630" t="s">
        <v>200</v>
      </c>
      <c r="N3630" t="s">
        <v>668</v>
      </c>
      <c r="O3630" t="s">
        <v>202</v>
      </c>
      <c r="P3630" t="s">
        <v>3958</v>
      </c>
    </row>
    <row r="3631" spans="1:16" x14ac:dyDescent="0.25">
      <c r="A3631">
        <v>5564</v>
      </c>
      <c r="B3631" t="s">
        <v>360</v>
      </c>
      <c r="E3631" t="s">
        <v>3959</v>
      </c>
      <c r="F3631" t="s">
        <v>347</v>
      </c>
      <c r="G3631" t="s">
        <v>3903</v>
      </c>
      <c r="H3631" t="s">
        <v>198</v>
      </c>
      <c r="I3631" t="s">
        <v>3904</v>
      </c>
      <c r="J3631">
        <v>1980</v>
      </c>
      <c r="K3631">
        <v>32281</v>
      </c>
      <c r="L3631">
        <v>19</v>
      </c>
      <c r="M3631" t="s">
        <v>200</v>
      </c>
      <c r="N3631" t="s">
        <v>668</v>
      </c>
      <c r="O3631" t="s">
        <v>202</v>
      </c>
      <c r="P3631" t="s">
        <v>3956</v>
      </c>
    </row>
    <row r="3632" spans="1:16" x14ac:dyDescent="0.25">
      <c r="A3632">
        <v>5565</v>
      </c>
      <c r="B3632" t="s">
        <v>360</v>
      </c>
      <c r="E3632" t="s">
        <v>3960</v>
      </c>
      <c r="F3632" t="s">
        <v>347</v>
      </c>
      <c r="G3632" t="s">
        <v>3903</v>
      </c>
      <c r="H3632" t="s">
        <v>198</v>
      </c>
      <c r="I3632" t="s">
        <v>3904</v>
      </c>
      <c r="J3632">
        <v>1980</v>
      </c>
      <c r="K3632">
        <v>18095</v>
      </c>
      <c r="L3632">
        <v>19</v>
      </c>
      <c r="M3632" t="s">
        <v>200</v>
      </c>
      <c r="N3632" t="s">
        <v>668</v>
      </c>
      <c r="O3632" t="s">
        <v>202</v>
      </c>
      <c r="P3632" t="s">
        <v>3961</v>
      </c>
    </row>
    <row r="3633" spans="1:16" x14ac:dyDescent="0.25">
      <c r="A3633">
        <v>5566</v>
      </c>
      <c r="B3633" t="s">
        <v>360</v>
      </c>
      <c r="E3633" t="s">
        <v>3962</v>
      </c>
      <c r="F3633" t="s">
        <v>347</v>
      </c>
      <c r="G3633" t="s">
        <v>3903</v>
      </c>
      <c r="H3633" t="s">
        <v>198</v>
      </c>
      <c r="I3633" t="s">
        <v>3904</v>
      </c>
      <c r="J3633">
        <v>1975</v>
      </c>
      <c r="K3633">
        <v>19494</v>
      </c>
      <c r="L3633">
        <v>19</v>
      </c>
      <c r="M3633" t="s">
        <v>200</v>
      </c>
      <c r="N3633" t="s">
        <v>668</v>
      </c>
      <c r="O3633" t="s">
        <v>202</v>
      </c>
      <c r="P3633" t="s">
        <v>3963</v>
      </c>
    </row>
    <row r="3634" spans="1:16" x14ac:dyDescent="0.25">
      <c r="A3634">
        <v>5567</v>
      </c>
      <c r="B3634" t="s">
        <v>360</v>
      </c>
      <c r="E3634" t="s">
        <v>3964</v>
      </c>
      <c r="F3634" t="s">
        <v>347</v>
      </c>
      <c r="G3634" t="s">
        <v>3903</v>
      </c>
      <c r="H3634" t="s">
        <v>198</v>
      </c>
      <c r="I3634" t="s">
        <v>3904</v>
      </c>
      <c r="J3634">
        <v>1986</v>
      </c>
      <c r="K3634">
        <v>47510</v>
      </c>
      <c r="L3634">
        <v>19</v>
      </c>
      <c r="M3634" t="s">
        <v>200</v>
      </c>
      <c r="N3634" t="s">
        <v>668</v>
      </c>
      <c r="O3634" t="s">
        <v>202</v>
      </c>
      <c r="P3634" t="s">
        <v>3965</v>
      </c>
    </row>
    <row r="3635" spans="1:16" x14ac:dyDescent="0.25">
      <c r="A3635">
        <v>5568</v>
      </c>
      <c r="B3635" t="s">
        <v>360</v>
      </c>
      <c r="E3635" t="s">
        <v>3966</v>
      </c>
      <c r="F3635" t="s">
        <v>347</v>
      </c>
      <c r="G3635" t="s">
        <v>3903</v>
      </c>
      <c r="H3635" t="s">
        <v>198</v>
      </c>
      <c r="I3635" t="s">
        <v>3904</v>
      </c>
      <c r="J3635">
        <v>1980</v>
      </c>
      <c r="K3635">
        <v>3726</v>
      </c>
      <c r="L3635">
        <v>19</v>
      </c>
      <c r="M3635" t="s">
        <v>200</v>
      </c>
      <c r="N3635" t="s">
        <v>668</v>
      </c>
      <c r="O3635" t="s">
        <v>202</v>
      </c>
      <c r="P3635" t="s">
        <v>3967</v>
      </c>
    </row>
    <row r="3636" spans="1:16" x14ac:dyDescent="0.25">
      <c r="A3636">
        <v>5569</v>
      </c>
      <c r="B3636" t="s">
        <v>360</v>
      </c>
      <c r="E3636" t="s">
        <v>3968</v>
      </c>
      <c r="F3636" t="s">
        <v>347</v>
      </c>
      <c r="G3636" t="s">
        <v>3903</v>
      </c>
      <c r="H3636" t="s">
        <v>198</v>
      </c>
      <c r="I3636" t="s">
        <v>3904</v>
      </c>
      <c r="J3636">
        <v>1980</v>
      </c>
      <c r="K3636">
        <v>23155</v>
      </c>
      <c r="L3636">
        <v>19</v>
      </c>
      <c r="M3636" t="s">
        <v>200</v>
      </c>
      <c r="N3636" t="s">
        <v>668</v>
      </c>
      <c r="O3636" t="s">
        <v>202</v>
      </c>
      <c r="P3636" t="s">
        <v>3965</v>
      </c>
    </row>
    <row r="3637" spans="1:16" x14ac:dyDescent="0.25">
      <c r="A3637">
        <v>5570</v>
      </c>
      <c r="B3637" t="s">
        <v>360</v>
      </c>
      <c r="E3637" t="s">
        <v>3969</v>
      </c>
      <c r="F3637" t="s">
        <v>347</v>
      </c>
      <c r="G3637" t="s">
        <v>3903</v>
      </c>
      <c r="H3637" t="s">
        <v>198</v>
      </c>
      <c r="I3637" t="s">
        <v>3904</v>
      </c>
      <c r="J3637">
        <v>1968</v>
      </c>
      <c r="K3637">
        <v>16100</v>
      </c>
      <c r="L3637">
        <v>19</v>
      </c>
      <c r="M3637" t="s">
        <v>200</v>
      </c>
      <c r="N3637" t="s">
        <v>668</v>
      </c>
      <c r="O3637" t="s">
        <v>202</v>
      </c>
      <c r="P3637" t="s">
        <v>3970</v>
      </c>
    </row>
    <row r="3638" spans="1:16" x14ac:dyDescent="0.25">
      <c r="A3638">
        <v>5571</v>
      </c>
      <c r="B3638" t="s">
        <v>360</v>
      </c>
      <c r="E3638" t="s">
        <v>3971</v>
      </c>
      <c r="F3638" t="s">
        <v>347</v>
      </c>
      <c r="G3638" t="s">
        <v>3903</v>
      </c>
      <c r="H3638" t="s">
        <v>198</v>
      </c>
      <c r="I3638" t="s">
        <v>3904</v>
      </c>
      <c r="J3638">
        <v>1961</v>
      </c>
      <c r="K3638">
        <v>13838</v>
      </c>
      <c r="L3638">
        <v>19</v>
      </c>
      <c r="M3638" t="s">
        <v>200</v>
      </c>
      <c r="N3638" t="s">
        <v>668</v>
      </c>
      <c r="O3638" t="s">
        <v>202</v>
      </c>
      <c r="P3638" t="s">
        <v>3972</v>
      </c>
    </row>
    <row r="3639" spans="1:16" x14ac:dyDescent="0.25">
      <c r="A3639">
        <v>5572</v>
      </c>
      <c r="B3639" t="s">
        <v>360</v>
      </c>
      <c r="E3639" t="s">
        <v>3973</v>
      </c>
      <c r="F3639" t="s">
        <v>347</v>
      </c>
      <c r="G3639" t="s">
        <v>3903</v>
      </c>
      <c r="H3639" t="s">
        <v>198</v>
      </c>
      <c r="I3639" t="s">
        <v>3904</v>
      </c>
      <c r="J3639">
        <v>1966</v>
      </c>
      <c r="K3639">
        <v>11685</v>
      </c>
      <c r="L3639">
        <v>19</v>
      </c>
      <c r="M3639" t="s">
        <v>200</v>
      </c>
      <c r="N3639" t="s">
        <v>668</v>
      </c>
      <c r="O3639" t="s">
        <v>202</v>
      </c>
      <c r="P3639" t="s">
        <v>3963</v>
      </c>
    </row>
    <row r="3640" spans="1:16" x14ac:dyDescent="0.25">
      <c r="A3640">
        <v>5573</v>
      </c>
      <c r="B3640" t="s">
        <v>360</v>
      </c>
      <c r="E3640" t="s">
        <v>3974</v>
      </c>
      <c r="F3640" t="s">
        <v>347</v>
      </c>
      <c r="G3640" t="s">
        <v>3903</v>
      </c>
      <c r="H3640" t="s">
        <v>198</v>
      </c>
      <c r="I3640" t="s">
        <v>3904</v>
      </c>
      <c r="J3640">
        <v>1983</v>
      </c>
      <c r="K3640">
        <v>17633</v>
      </c>
      <c r="L3640">
        <v>19</v>
      </c>
      <c r="M3640" t="s">
        <v>200</v>
      </c>
      <c r="N3640" t="s">
        <v>668</v>
      </c>
      <c r="O3640" t="s">
        <v>202</v>
      </c>
      <c r="P3640" t="s">
        <v>3975</v>
      </c>
    </row>
    <row r="3641" spans="1:16" x14ac:dyDescent="0.25">
      <c r="A3641">
        <v>5574</v>
      </c>
      <c r="B3641" t="s">
        <v>360</v>
      </c>
      <c r="E3641" t="s">
        <v>3976</v>
      </c>
      <c r="F3641" t="s">
        <v>347</v>
      </c>
      <c r="G3641" t="s">
        <v>3903</v>
      </c>
      <c r="H3641" t="s">
        <v>198</v>
      </c>
      <c r="I3641" t="s">
        <v>3904</v>
      </c>
      <c r="J3641">
        <v>1983</v>
      </c>
      <c r="K3641">
        <v>37446</v>
      </c>
      <c r="L3641">
        <v>19</v>
      </c>
      <c r="M3641" t="s">
        <v>200</v>
      </c>
      <c r="N3641" t="s">
        <v>668</v>
      </c>
      <c r="O3641" t="s">
        <v>202</v>
      </c>
      <c r="P3641" t="s">
        <v>3977</v>
      </c>
    </row>
    <row r="3642" spans="1:16" x14ac:dyDescent="0.25">
      <c r="A3642">
        <v>5575</v>
      </c>
      <c r="B3642" t="s">
        <v>360</v>
      </c>
      <c r="E3642" t="s">
        <v>3978</v>
      </c>
      <c r="F3642" t="s">
        <v>347</v>
      </c>
      <c r="G3642" t="s">
        <v>3903</v>
      </c>
      <c r="H3642" t="s">
        <v>198</v>
      </c>
      <c r="I3642" t="s">
        <v>3904</v>
      </c>
      <c r="J3642">
        <v>1985</v>
      </c>
      <c r="K3642">
        <v>74971</v>
      </c>
      <c r="L3642">
        <v>19</v>
      </c>
      <c r="M3642" t="s">
        <v>200</v>
      </c>
      <c r="N3642" t="s">
        <v>668</v>
      </c>
      <c r="O3642" t="s">
        <v>202</v>
      </c>
      <c r="P3642" t="s">
        <v>3921</v>
      </c>
    </row>
    <row r="3643" spans="1:16" x14ac:dyDescent="0.25">
      <c r="A3643">
        <v>5576</v>
      </c>
      <c r="B3643" t="s">
        <v>360</v>
      </c>
      <c r="E3643" t="s">
        <v>3979</v>
      </c>
      <c r="F3643" t="s">
        <v>347</v>
      </c>
      <c r="G3643" t="s">
        <v>3903</v>
      </c>
      <c r="H3643" t="s">
        <v>198</v>
      </c>
      <c r="I3643" t="s">
        <v>3904</v>
      </c>
      <c r="J3643">
        <v>1970</v>
      </c>
      <c r="K3643">
        <v>27632</v>
      </c>
      <c r="L3643">
        <v>19</v>
      </c>
      <c r="M3643" t="s">
        <v>200</v>
      </c>
      <c r="N3643" t="s">
        <v>668</v>
      </c>
      <c r="O3643" t="s">
        <v>202</v>
      </c>
      <c r="P3643" t="s">
        <v>3980</v>
      </c>
    </row>
    <row r="3644" spans="1:16" x14ac:dyDescent="0.25">
      <c r="A3644">
        <v>5577</v>
      </c>
      <c r="B3644" t="s">
        <v>360</v>
      </c>
      <c r="E3644" t="s">
        <v>3981</v>
      </c>
      <c r="F3644" t="s">
        <v>347</v>
      </c>
      <c r="G3644" t="s">
        <v>3903</v>
      </c>
      <c r="H3644" t="s">
        <v>198</v>
      </c>
      <c r="I3644" t="s">
        <v>3904</v>
      </c>
      <c r="J3644">
        <v>1975</v>
      </c>
      <c r="K3644">
        <v>13816</v>
      </c>
      <c r="L3644">
        <v>19</v>
      </c>
      <c r="M3644" t="s">
        <v>200</v>
      </c>
      <c r="N3644" t="s">
        <v>668</v>
      </c>
      <c r="O3644" t="s">
        <v>202</v>
      </c>
      <c r="P3644" t="s">
        <v>3925</v>
      </c>
    </row>
    <row r="3645" spans="1:16" x14ac:dyDescent="0.25">
      <c r="A3645">
        <v>5578</v>
      </c>
      <c r="B3645" t="s">
        <v>360</v>
      </c>
      <c r="E3645" t="s">
        <v>3982</v>
      </c>
      <c r="F3645" t="s">
        <v>347</v>
      </c>
      <c r="G3645" t="s">
        <v>3903</v>
      </c>
      <c r="H3645" t="s">
        <v>198</v>
      </c>
      <c r="I3645" t="s">
        <v>3904</v>
      </c>
      <c r="J3645">
        <v>1967</v>
      </c>
      <c r="K3645">
        <v>10693</v>
      </c>
      <c r="L3645">
        <v>19</v>
      </c>
      <c r="M3645" t="s">
        <v>200</v>
      </c>
      <c r="N3645" t="s">
        <v>668</v>
      </c>
      <c r="O3645" t="s">
        <v>202</v>
      </c>
      <c r="P3645" t="s">
        <v>3983</v>
      </c>
    </row>
    <row r="3646" spans="1:16" x14ac:dyDescent="0.25">
      <c r="A3646">
        <v>5579</v>
      </c>
      <c r="B3646" t="s">
        <v>360</v>
      </c>
      <c r="E3646" t="s">
        <v>3984</v>
      </c>
      <c r="F3646" t="s">
        <v>347</v>
      </c>
      <c r="G3646" t="s">
        <v>3903</v>
      </c>
      <c r="H3646" t="s">
        <v>198</v>
      </c>
      <c r="I3646" t="s">
        <v>3904</v>
      </c>
      <c r="J3646">
        <v>1968</v>
      </c>
      <c r="K3646">
        <v>7463</v>
      </c>
      <c r="L3646">
        <v>19</v>
      </c>
      <c r="M3646" t="s">
        <v>200</v>
      </c>
      <c r="N3646" t="s">
        <v>668</v>
      </c>
      <c r="O3646" t="s">
        <v>202</v>
      </c>
      <c r="P3646" t="s">
        <v>3939</v>
      </c>
    </row>
    <row r="3647" spans="1:16" x14ac:dyDescent="0.25">
      <c r="A3647">
        <v>5580</v>
      </c>
      <c r="B3647" t="s">
        <v>360</v>
      </c>
      <c r="E3647" t="s">
        <v>3985</v>
      </c>
      <c r="F3647" t="s">
        <v>347</v>
      </c>
      <c r="G3647" t="s">
        <v>3903</v>
      </c>
      <c r="H3647" t="s">
        <v>198</v>
      </c>
      <c r="I3647" t="s">
        <v>3904</v>
      </c>
      <c r="J3647">
        <v>1992</v>
      </c>
      <c r="K3647">
        <v>826485</v>
      </c>
      <c r="L3647">
        <v>19</v>
      </c>
      <c r="M3647" t="s">
        <v>200</v>
      </c>
      <c r="N3647" t="s">
        <v>376</v>
      </c>
      <c r="O3647" t="s">
        <v>202</v>
      </c>
      <c r="P3647" t="s">
        <v>3910</v>
      </c>
    </row>
    <row r="3648" spans="1:16" x14ac:dyDescent="0.25">
      <c r="A3648">
        <v>5581</v>
      </c>
      <c r="B3648" t="s">
        <v>360</v>
      </c>
      <c r="E3648" t="s">
        <v>3986</v>
      </c>
      <c r="F3648" t="s">
        <v>347</v>
      </c>
      <c r="G3648" t="s">
        <v>3903</v>
      </c>
      <c r="H3648" t="s">
        <v>198</v>
      </c>
      <c r="I3648" t="s">
        <v>3904</v>
      </c>
      <c r="J3648">
        <v>1963</v>
      </c>
      <c r="K3648">
        <v>11391</v>
      </c>
      <c r="L3648">
        <v>19</v>
      </c>
      <c r="M3648" t="s">
        <v>200</v>
      </c>
      <c r="N3648" t="s">
        <v>668</v>
      </c>
      <c r="O3648" t="s">
        <v>202</v>
      </c>
      <c r="P3648" t="s">
        <v>3970</v>
      </c>
    </row>
    <row r="3649" spans="1:16" x14ac:dyDescent="0.25">
      <c r="A3649">
        <v>5582</v>
      </c>
      <c r="B3649" t="s">
        <v>360</v>
      </c>
      <c r="E3649" t="s">
        <v>3987</v>
      </c>
      <c r="F3649" t="s">
        <v>347</v>
      </c>
      <c r="G3649" t="s">
        <v>3903</v>
      </c>
      <c r="H3649" t="s">
        <v>198</v>
      </c>
      <c r="I3649" t="s">
        <v>3904</v>
      </c>
      <c r="J3649">
        <v>1972</v>
      </c>
      <c r="K3649">
        <v>10935</v>
      </c>
      <c r="L3649">
        <v>19</v>
      </c>
      <c r="M3649" t="s">
        <v>200</v>
      </c>
      <c r="N3649" t="s">
        <v>668</v>
      </c>
      <c r="O3649" t="s">
        <v>202</v>
      </c>
      <c r="P3649" t="s">
        <v>3988</v>
      </c>
    </row>
    <row r="3650" spans="1:16" x14ac:dyDescent="0.25">
      <c r="A3650">
        <v>5583</v>
      </c>
      <c r="B3650" t="s">
        <v>360</v>
      </c>
      <c r="E3650" t="s">
        <v>3989</v>
      </c>
      <c r="F3650" t="s">
        <v>347</v>
      </c>
      <c r="G3650" t="s">
        <v>3903</v>
      </c>
      <c r="H3650" t="s">
        <v>198</v>
      </c>
      <c r="I3650" t="s">
        <v>3904</v>
      </c>
      <c r="J3650">
        <v>1984</v>
      </c>
      <c r="K3650">
        <v>40424</v>
      </c>
      <c r="L3650">
        <v>19</v>
      </c>
      <c r="M3650" t="s">
        <v>200</v>
      </c>
      <c r="N3650" t="s">
        <v>668</v>
      </c>
      <c r="O3650" t="s">
        <v>202</v>
      </c>
      <c r="P3650" t="s">
        <v>3975</v>
      </c>
    </row>
    <row r="3651" spans="1:16" x14ac:dyDescent="0.25">
      <c r="A3651">
        <v>5584</v>
      </c>
      <c r="B3651" t="s">
        <v>360</v>
      </c>
      <c r="E3651" t="s">
        <v>3990</v>
      </c>
      <c r="F3651" t="s">
        <v>347</v>
      </c>
      <c r="G3651" t="s">
        <v>3903</v>
      </c>
      <c r="H3651" t="s">
        <v>198</v>
      </c>
      <c r="I3651" t="s">
        <v>3904</v>
      </c>
      <c r="J3651">
        <v>1980</v>
      </c>
      <c r="K3651">
        <v>27792</v>
      </c>
      <c r="L3651">
        <v>19</v>
      </c>
      <c r="M3651" t="s">
        <v>200</v>
      </c>
      <c r="N3651" t="s">
        <v>668</v>
      </c>
      <c r="O3651" t="s">
        <v>202</v>
      </c>
      <c r="P3651" t="s">
        <v>3927</v>
      </c>
    </row>
    <row r="3652" spans="1:16" x14ac:dyDescent="0.25">
      <c r="A3652">
        <v>5585</v>
      </c>
      <c r="B3652" t="s">
        <v>360</v>
      </c>
      <c r="E3652" t="s">
        <v>3991</v>
      </c>
      <c r="F3652" t="s">
        <v>347</v>
      </c>
      <c r="G3652" t="s">
        <v>3903</v>
      </c>
      <c r="H3652" t="s">
        <v>198</v>
      </c>
      <c r="I3652" t="s">
        <v>3904</v>
      </c>
      <c r="J3652">
        <v>1968</v>
      </c>
      <c r="K3652">
        <v>4337</v>
      </c>
      <c r="L3652">
        <v>19</v>
      </c>
      <c r="M3652" t="s">
        <v>200</v>
      </c>
      <c r="N3652" t="s">
        <v>668</v>
      </c>
      <c r="O3652" t="s">
        <v>202</v>
      </c>
      <c r="P3652" t="s">
        <v>3925</v>
      </c>
    </row>
    <row r="3653" spans="1:16" x14ac:dyDescent="0.25">
      <c r="A3653">
        <v>5586</v>
      </c>
      <c r="B3653" t="s">
        <v>360</v>
      </c>
      <c r="E3653" t="s">
        <v>3992</v>
      </c>
      <c r="F3653" t="s">
        <v>347</v>
      </c>
      <c r="G3653" t="s">
        <v>3903</v>
      </c>
      <c r="H3653" t="s">
        <v>198</v>
      </c>
      <c r="I3653" t="s">
        <v>3904</v>
      </c>
      <c r="J3653">
        <v>1981</v>
      </c>
      <c r="K3653">
        <v>43595</v>
      </c>
      <c r="L3653">
        <v>19</v>
      </c>
      <c r="M3653" t="s">
        <v>200</v>
      </c>
      <c r="N3653" t="s">
        <v>668</v>
      </c>
      <c r="O3653" t="s">
        <v>202</v>
      </c>
      <c r="P3653" t="s">
        <v>3993</v>
      </c>
    </row>
    <row r="3654" spans="1:16" x14ac:dyDescent="0.25">
      <c r="A3654">
        <v>5587</v>
      </c>
      <c r="B3654" t="s">
        <v>360</v>
      </c>
      <c r="E3654" t="s">
        <v>3994</v>
      </c>
      <c r="F3654" t="s">
        <v>347</v>
      </c>
      <c r="G3654" t="s">
        <v>3903</v>
      </c>
      <c r="H3654" t="s">
        <v>198</v>
      </c>
      <c r="I3654" t="s">
        <v>3904</v>
      </c>
      <c r="J3654">
        <v>1974</v>
      </c>
      <c r="K3654">
        <v>58596</v>
      </c>
      <c r="L3654">
        <v>19</v>
      </c>
      <c r="M3654" t="s">
        <v>200</v>
      </c>
      <c r="N3654" t="s">
        <v>668</v>
      </c>
      <c r="O3654" t="s">
        <v>202</v>
      </c>
      <c r="P3654" t="s">
        <v>3995</v>
      </c>
    </row>
    <row r="3655" spans="1:16" x14ac:dyDescent="0.25">
      <c r="A3655">
        <v>5588</v>
      </c>
      <c r="B3655" t="s">
        <v>360</v>
      </c>
      <c r="E3655" t="s">
        <v>3996</v>
      </c>
      <c r="F3655" t="s">
        <v>347</v>
      </c>
      <c r="G3655" t="s">
        <v>3903</v>
      </c>
      <c r="H3655" t="s">
        <v>198</v>
      </c>
      <c r="I3655" t="s">
        <v>3904</v>
      </c>
      <c r="J3655">
        <v>1980</v>
      </c>
      <c r="K3655">
        <v>17862</v>
      </c>
      <c r="L3655">
        <v>19</v>
      </c>
      <c r="M3655" t="s">
        <v>200</v>
      </c>
      <c r="N3655" t="s">
        <v>668</v>
      </c>
      <c r="O3655" t="s">
        <v>202</v>
      </c>
      <c r="P3655" t="s">
        <v>3977</v>
      </c>
    </row>
    <row r="3656" spans="1:16" x14ac:dyDescent="0.25">
      <c r="A3656">
        <v>5589</v>
      </c>
      <c r="B3656" t="s">
        <v>360</v>
      </c>
      <c r="E3656" t="s">
        <v>3997</v>
      </c>
      <c r="F3656" t="s">
        <v>347</v>
      </c>
      <c r="G3656" t="s">
        <v>3903</v>
      </c>
      <c r="H3656" t="s">
        <v>198</v>
      </c>
      <c r="I3656" t="s">
        <v>3904</v>
      </c>
      <c r="J3656">
        <v>1969</v>
      </c>
      <c r="K3656">
        <v>7157</v>
      </c>
      <c r="L3656">
        <v>19</v>
      </c>
      <c r="M3656" t="s">
        <v>200</v>
      </c>
      <c r="N3656" t="s">
        <v>668</v>
      </c>
      <c r="O3656" t="s">
        <v>202</v>
      </c>
      <c r="P3656" t="s">
        <v>3963</v>
      </c>
    </row>
    <row r="3657" spans="1:16" x14ac:dyDescent="0.25">
      <c r="A3657">
        <v>5590</v>
      </c>
      <c r="B3657" t="s">
        <v>360</v>
      </c>
      <c r="E3657" t="s">
        <v>3998</v>
      </c>
      <c r="F3657" t="s">
        <v>347</v>
      </c>
      <c r="G3657" t="s">
        <v>3903</v>
      </c>
      <c r="H3657" t="s">
        <v>198</v>
      </c>
      <c r="I3657" t="s">
        <v>3904</v>
      </c>
      <c r="J3657">
        <v>1977</v>
      </c>
      <c r="K3657">
        <v>8145</v>
      </c>
      <c r="L3657">
        <v>19</v>
      </c>
      <c r="M3657" t="s">
        <v>200</v>
      </c>
      <c r="N3657" t="s">
        <v>668</v>
      </c>
      <c r="O3657" t="s">
        <v>202</v>
      </c>
      <c r="P3657" t="s">
        <v>3914</v>
      </c>
    </row>
    <row r="3658" spans="1:16" x14ac:dyDescent="0.25">
      <c r="A3658">
        <v>5591</v>
      </c>
      <c r="B3658" t="s">
        <v>360</v>
      </c>
      <c r="E3658" t="s">
        <v>3999</v>
      </c>
      <c r="F3658" t="s">
        <v>347</v>
      </c>
      <c r="G3658" t="s">
        <v>3903</v>
      </c>
      <c r="H3658" t="s">
        <v>198</v>
      </c>
      <c r="I3658" t="s">
        <v>3904</v>
      </c>
      <c r="J3658">
        <v>1969</v>
      </c>
      <c r="K3658">
        <v>28954</v>
      </c>
      <c r="L3658">
        <v>19</v>
      </c>
      <c r="M3658" t="s">
        <v>200</v>
      </c>
      <c r="N3658" t="s">
        <v>668</v>
      </c>
      <c r="O3658" t="s">
        <v>202</v>
      </c>
      <c r="P3658" t="s">
        <v>3914</v>
      </c>
    </row>
    <row r="3659" spans="1:16" x14ac:dyDescent="0.25">
      <c r="A3659">
        <v>5592</v>
      </c>
      <c r="B3659" t="s">
        <v>360</v>
      </c>
      <c r="E3659" t="s">
        <v>4000</v>
      </c>
      <c r="F3659" t="s">
        <v>347</v>
      </c>
      <c r="G3659" t="s">
        <v>3903</v>
      </c>
      <c r="H3659" t="s">
        <v>198</v>
      </c>
      <c r="I3659" t="s">
        <v>3904</v>
      </c>
      <c r="J3659">
        <v>1984</v>
      </c>
      <c r="K3659">
        <v>41737</v>
      </c>
      <c r="L3659">
        <v>19</v>
      </c>
      <c r="M3659" t="s">
        <v>200</v>
      </c>
      <c r="N3659" t="s">
        <v>668</v>
      </c>
      <c r="O3659" t="s">
        <v>202</v>
      </c>
      <c r="P3659" t="s">
        <v>3914</v>
      </c>
    </row>
    <row r="3660" spans="1:16" x14ac:dyDescent="0.25">
      <c r="A3660">
        <v>5593</v>
      </c>
      <c r="B3660" t="s">
        <v>360</v>
      </c>
      <c r="E3660" t="s">
        <v>4001</v>
      </c>
      <c r="F3660" t="s">
        <v>347</v>
      </c>
      <c r="G3660" t="s">
        <v>3903</v>
      </c>
      <c r="H3660" t="s">
        <v>198</v>
      </c>
      <c r="I3660" t="s">
        <v>3904</v>
      </c>
      <c r="J3660">
        <v>1986</v>
      </c>
      <c r="K3660">
        <v>101873</v>
      </c>
      <c r="L3660">
        <v>19</v>
      </c>
      <c r="M3660" t="s">
        <v>200</v>
      </c>
      <c r="N3660" t="s">
        <v>668</v>
      </c>
      <c r="O3660" t="s">
        <v>202</v>
      </c>
      <c r="P3660" t="s">
        <v>3910</v>
      </c>
    </row>
    <row r="3661" spans="1:16" x14ac:dyDescent="0.25">
      <c r="A3661">
        <v>5594</v>
      </c>
      <c r="B3661" t="s">
        <v>360</v>
      </c>
      <c r="E3661" t="s">
        <v>4002</v>
      </c>
      <c r="F3661" t="s">
        <v>347</v>
      </c>
      <c r="G3661" t="s">
        <v>3903</v>
      </c>
      <c r="H3661" t="s">
        <v>198</v>
      </c>
      <c r="I3661" t="s">
        <v>3904</v>
      </c>
      <c r="J3661">
        <v>1975</v>
      </c>
      <c r="K3661">
        <v>19188</v>
      </c>
      <c r="L3661">
        <v>19</v>
      </c>
      <c r="M3661" t="s">
        <v>200</v>
      </c>
      <c r="N3661" t="s">
        <v>668</v>
      </c>
      <c r="O3661" t="s">
        <v>202</v>
      </c>
      <c r="P3661" t="s">
        <v>3963</v>
      </c>
    </row>
    <row r="3662" spans="1:16" x14ac:dyDescent="0.25">
      <c r="A3662">
        <v>5595</v>
      </c>
      <c r="B3662" t="s">
        <v>360</v>
      </c>
      <c r="E3662" t="s">
        <v>4003</v>
      </c>
      <c r="F3662" t="s">
        <v>347</v>
      </c>
      <c r="G3662" t="s">
        <v>3903</v>
      </c>
      <c r="H3662" t="s">
        <v>198</v>
      </c>
      <c r="I3662" t="s">
        <v>3904</v>
      </c>
      <c r="J3662">
        <v>1977</v>
      </c>
      <c r="K3662">
        <v>21165</v>
      </c>
      <c r="L3662">
        <v>19</v>
      </c>
      <c r="M3662" t="s">
        <v>200</v>
      </c>
      <c r="N3662" t="s">
        <v>668</v>
      </c>
      <c r="O3662" t="s">
        <v>202</v>
      </c>
      <c r="P3662" t="s">
        <v>3941</v>
      </c>
    </row>
    <row r="3663" spans="1:16" x14ac:dyDescent="0.25">
      <c r="A3663">
        <v>5596</v>
      </c>
      <c r="B3663" t="s">
        <v>360</v>
      </c>
      <c r="E3663" t="s">
        <v>4004</v>
      </c>
      <c r="F3663" t="s">
        <v>347</v>
      </c>
      <c r="G3663" t="s">
        <v>3903</v>
      </c>
      <c r="H3663" t="s">
        <v>198</v>
      </c>
      <c r="I3663" t="s">
        <v>3904</v>
      </c>
      <c r="J3663">
        <v>1986</v>
      </c>
      <c r="K3663">
        <v>77022</v>
      </c>
      <c r="L3663">
        <v>19</v>
      </c>
      <c r="M3663" t="s">
        <v>200</v>
      </c>
      <c r="N3663" t="s">
        <v>668</v>
      </c>
      <c r="O3663" t="s">
        <v>202</v>
      </c>
      <c r="P3663" t="s">
        <v>4005</v>
      </c>
    </row>
    <row r="3664" spans="1:16" x14ac:dyDescent="0.25">
      <c r="A3664">
        <v>5597</v>
      </c>
      <c r="B3664" t="s">
        <v>360</v>
      </c>
      <c r="E3664" t="s">
        <v>4006</v>
      </c>
      <c r="F3664" t="s">
        <v>347</v>
      </c>
      <c r="G3664" t="s">
        <v>3903</v>
      </c>
      <c r="H3664" t="s">
        <v>198</v>
      </c>
      <c r="I3664" t="s">
        <v>3904</v>
      </c>
      <c r="J3664">
        <v>1957</v>
      </c>
      <c r="K3664">
        <v>2831</v>
      </c>
      <c r="L3664">
        <v>19</v>
      </c>
      <c r="M3664" t="s">
        <v>200</v>
      </c>
      <c r="N3664" t="s">
        <v>668</v>
      </c>
      <c r="O3664" t="s">
        <v>202</v>
      </c>
      <c r="P3664" t="s">
        <v>3939</v>
      </c>
    </row>
    <row r="3665" spans="1:16" x14ac:dyDescent="0.25">
      <c r="A3665">
        <v>5598</v>
      </c>
      <c r="B3665" t="s">
        <v>360</v>
      </c>
      <c r="E3665" t="s">
        <v>4007</v>
      </c>
      <c r="F3665" t="s">
        <v>347</v>
      </c>
      <c r="G3665" t="s">
        <v>3903</v>
      </c>
      <c r="H3665" t="s">
        <v>198</v>
      </c>
      <c r="I3665" t="s">
        <v>3904</v>
      </c>
      <c r="J3665">
        <v>1980</v>
      </c>
      <c r="K3665">
        <v>23481</v>
      </c>
      <c r="L3665">
        <v>19</v>
      </c>
      <c r="M3665" t="s">
        <v>200</v>
      </c>
      <c r="N3665" t="s">
        <v>668</v>
      </c>
      <c r="O3665" t="s">
        <v>202</v>
      </c>
      <c r="P3665" t="s">
        <v>3967</v>
      </c>
    </row>
    <row r="3666" spans="1:16" x14ac:dyDescent="0.25">
      <c r="A3666">
        <v>5599</v>
      </c>
      <c r="B3666" t="s">
        <v>360</v>
      </c>
      <c r="E3666" t="s">
        <v>4008</v>
      </c>
      <c r="F3666" t="s">
        <v>347</v>
      </c>
      <c r="G3666" t="s">
        <v>3903</v>
      </c>
      <c r="H3666" t="s">
        <v>198</v>
      </c>
      <c r="I3666" t="s">
        <v>3904</v>
      </c>
      <c r="J3666">
        <v>1969</v>
      </c>
      <c r="K3666">
        <v>5784</v>
      </c>
      <c r="L3666">
        <v>19</v>
      </c>
      <c r="M3666" t="s">
        <v>200</v>
      </c>
      <c r="N3666" t="s">
        <v>668</v>
      </c>
      <c r="O3666" t="s">
        <v>202</v>
      </c>
      <c r="P3666" t="s">
        <v>3917</v>
      </c>
    </row>
    <row r="3667" spans="1:16" x14ac:dyDescent="0.25">
      <c r="A3667">
        <v>5600</v>
      </c>
      <c r="B3667" t="s">
        <v>360</v>
      </c>
      <c r="E3667" t="s">
        <v>4009</v>
      </c>
      <c r="F3667" t="s">
        <v>347</v>
      </c>
      <c r="G3667" t="s">
        <v>3903</v>
      </c>
      <c r="H3667" t="s">
        <v>198</v>
      </c>
      <c r="I3667" t="s">
        <v>3904</v>
      </c>
      <c r="J3667">
        <v>1982</v>
      </c>
      <c r="K3667">
        <v>45362</v>
      </c>
      <c r="L3667">
        <v>19</v>
      </c>
      <c r="M3667" t="s">
        <v>200</v>
      </c>
      <c r="N3667" t="s">
        <v>668</v>
      </c>
      <c r="O3667" t="s">
        <v>202</v>
      </c>
      <c r="P3667" t="s">
        <v>3967</v>
      </c>
    </row>
    <row r="3668" spans="1:16" x14ac:dyDescent="0.25">
      <c r="A3668">
        <v>5601</v>
      </c>
      <c r="B3668" t="s">
        <v>360</v>
      </c>
      <c r="E3668" t="s">
        <v>4010</v>
      </c>
      <c r="F3668" t="s">
        <v>347</v>
      </c>
      <c r="G3668" t="s">
        <v>3903</v>
      </c>
      <c r="H3668" t="s">
        <v>198</v>
      </c>
      <c r="I3668" t="s">
        <v>3904</v>
      </c>
      <c r="J3668">
        <v>1980</v>
      </c>
      <c r="K3668">
        <v>24191</v>
      </c>
      <c r="L3668">
        <v>19</v>
      </c>
      <c r="M3668" t="s">
        <v>200</v>
      </c>
      <c r="N3668" t="s">
        <v>668</v>
      </c>
      <c r="O3668" t="s">
        <v>202</v>
      </c>
      <c r="P3668" t="s">
        <v>3945</v>
      </c>
    </row>
    <row r="3669" spans="1:16" x14ac:dyDescent="0.25">
      <c r="A3669">
        <v>5602</v>
      </c>
      <c r="B3669" t="s">
        <v>360</v>
      </c>
      <c r="E3669" t="s">
        <v>4011</v>
      </c>
      <c r="F3669" t="s">
        <v>347</v>
      </c>
      <c r="G3669" t="s">
        <v>3903</v>
      </c>
      <c r="H3669" t="s">
        <v>198</v>
      </c>
      <c r="I3669" t="s">
        <v>3904</v>
      </c>
      <c r="J3669">
        <v>1956</v>
      </c>
      <c r="K3669">
        <v>23892</v>
      </c>
      <c r="L3669">
        <v>19</v>
      </c>
      <c r="M3669" t="s">
        <v>200</v>
      </c>
      <c r="N3669" t="s">
        <v>668</v>
      </c>
      <c r="O3669" t="s">
        <v>202</v>
      </c>
      <c r="P3669" t="s">
        <v>4012</v>
      </c>
    </row>
    <row r="3670" spans="1:16" x14ac:dyDescent="0.25">
      <c r="A3670">
        <v>5603</v>
      </c>
      <c r="B3670" t="s">
        <v>360</v>
      </c>
      <c r="E3670" t="s">
        <v>4013</v>
      </c>
      <c r="F3670" t="s">
        <v>347</v>
      </c>
      <c r="G3670" t="s">
        <v>3903</v>
      </c>
      <c r="H3670" t="s">
        <v>198</v>
      </c>
      <c r="I3670" t="s">
        <v>3904</v>
      </c>
      <c r="J3670">
        <v>1964</v>
      </c>
      <c r="K3670">
        <v>5077</v>
      </c>
      <c r="L3670">
        <v>19</v>
      </c>
      <c r="M3670" t="s">
        <v>200</v>
      </c>
      <c r="N3670" t="s">
        <v>668</v>
      </c>
      <c r="O3670" t="s">
        <v>202</v>
      </c>
      <c r="P3670" t="s">
        <v>3939</v>
      </c>
    </row>
    <row r="3671" spans="1:16" x14ac:dyDescent="0.25">
      <c r="A3671">
        <v>5604</v>
      </c>
      <c r="B3671" t="s">
        <v>360</v>
      </c>
      <c r="E3671" t="s">
        <v>4014</v>
      </c>
      <c r="F3671" t="s">
        <v>347</v>
      </c>
      <c r="G3671" t="s">
        <v>3903</v>
      </c>
      <c r="H3671" t="s">
        <v>198</v>
      </c>
      <c r="I3671" t="s">
        <v>3904</v>
      </c>
      <c r="J3671">
        <v>1965</v>
      </c>
      <c r="K3671">
        <v>3722</v>
      </c>
      <c r="L3671">
        <v>19</v>
      </c>
      <c r="M3671" t="s">
        <v>200</v>
      </c>
      <c r="N3671" t="s">
        <v>668</v>
      </c>
      <c r="O3671" t="s">
        <v>202</v>
      </c>
      <c r="P3671" t="s">
        <v>3939</v>
      </c>
    </row>
    <row r="3672" spans="1:16" x14ac:dyDescent="0.25">
      <c r="A3672">
        <v>5605</v>
      </c>
      <c r="B3672" t="s">
        <v>360</v>
      </c>
      <c r="E3672" t="s">
        <v>4015</v>
      </c>
      <c r="F3672" t="s">
        <v>347</v>
      </c>
      <c r="G3672" t="s">
        <v>3903</v>
      </c>
      <c r="H3672" t="s">
        <v>198</v>
      </c>
      <c r="I3672" t="s">
        <v>3904</v>
      </c>
      <c r="J3672">
        <v>1982</v>
      </c>
      <c r="K3672">
        <v>39350</v>
      </c>
      <c r="L3672">
        <v>19</v>
      </c>
      <c r="M3672" t="s">
        <v>200</v>
      </c>
      <c r="N3672" t="s">
        <v>668</v>
      </c>
      <c r="O3672" t="s">
        <v>202</v>
      </c>
      <c r="P3672" t="s">
        <v>3927</v>
      </c>
    </row>
    <row r="3673" spans="1:16" x14ac:dyDescent="0.25">
      <c r="A3673">
        <v>5606</v>
      </c>
      <c r="B3673" t="s">
        <v>360</v>
      </c>
      <c r="E3673" t="s">
        <v>4016</v>
      </c>
      <c r="F3673" t="s">
        <v>347</v>
      </c>
      <c r="G3673" t="s">
        <v>3903</v>
      </c>
      <c r="H3673" t="s">
        <v>198</v>
      </c>
      <c r="I3673" t="s">
        <v>3904</v>
      </c>
      <c r="J3673">
        <v>1995</v>
      </c>
      <c r="K3673">
        <v>213371</v>
      </c>
      <c r="L3673">
        <v>19</v>
      </c>
      <c r="M3673" t="s">
        <v>200</v>
      </c>
      <c r="N3673" t="s">
        <v>376</v>
      </c>
      <c r="O3673" t="s">
        <v>202</v>
      </c>
      <c r="P3673" t="s">
        <v>3961</v>
      </c>
    </row>
    <row r="3674" spans="1:16" x14ac:dyDescent="0.25">
      <c r="A3674">
        <v>5607</v>
      </c>
      <c r="B3674" t="s">
        <v>360</v>
      </c>
      <c r="E3674" t="s">
        <v>4017</v>
      </c>
      <c r="F3674" t="s">
        <v>347</v>
      </c>
      <c r="G3674" t="s">
        <v>3903</v>
      </c>
      <c r="H3674" t="s">
        <v>198</v>
      </c>
      <c r="I3674" t="s">
        <v>3904</v>
      </c>
      <c r="J3674">
        <v>1996</v>
      </c>
      <c r="K3674">
        <v>323608</v>
      </c>
      <c r="L3674">
        <v>19</v>
      </c>
      <c r="M3674" t="s">
        <v>200</v>
      </c>
      <c r="N3674" t="s">
        <v>376</v>
      </c>
      <c r="O3674" t="s">
        <v>202</v>
      </c>
      <c r="P3674" t="s">
        <v>4018</v>
      </c>
    </row>
    <row r="3675" spans="1:16" x14ac:dyDescent="0.25">
      <c r="A3675">
        <v>5608</v>
      </c>
      <c r="B3675" t="s">
        <v>360</v>
      </c>
      <c r="E3675" t="s">
        <v>4019</v>
      </c>
      <c r="F3675" t="s">
        <v>347</v>
      </c>
      <c r="G3675" t="s">
        <v>3903</v>
      </c>
      <c r="H3675" t="s">
        <v>198</v>
      </c>
      <c r="I3675" t="s">
        <v>3904</v>
      </c>
      <c r="J3675">
        <v>1981</v>
      </c>
      <c r="K3675">
        <v>24533</v>
      </c>
      <c r="L3675">
        <v>19</v>
      </c>
      <c r="M3675" t="s">
        <v>200</v>
      </c>
      <c r="N3675" t="s">
        <v>668</v>
      </c>
      <c r="O3675" t="s">
        <v>202</v>
      </c>
      <c r="P3675" t="s">
        <v>4020</v>
      </c>
    </row>
    <row r="3676" spans="1:16" x14ac:dyDescent="0.25">
      <c r="A3676">
        <v>5609</v>
      </c>
      <c r="B3676" t="s">
        <v>360</v>
      </c>
      <c r="E3676" t="s">
        <v>4021</v>
      </c>
      <c r="F3676" t="s">
        <v>347</v>
      </c>
      <c r="G3676" t="s">
        <v>3903</v>
      </c>
      <c r="H3676" t="s">
        <v>198</v>
      </c>
      <c r="I3676" t="s">
        <v>3904</v>
      </c>
      <c r="J3676">
        <v>1981</v>
      </c>
      <c r="K3676">
        <v>97760</v>
      </c>
      <c r="L3676">
        <v>19</v>
      </c>
      <c r="M3676" t="s">
        <v>200</v>
      </c>
      <c r="N3676" t="s">
        <v>436</v>
      </c>
      <c r="O3676" t="s">
        <v>202</v>
      </c>
      <c r="P3676" t="s">
        <v>384</v>
      </c>
    </row>
    <row r="3677" spans="1:16" x14ac:dyDescent="0.25">
      <c r="A3677">
        <v>5610</v>
      </c>
      <c r="B3677" t="s">
        <v>360</v>
      </c>
      <c r="E3677" t="s">
        <v>4022</v>
      </c>
      <c r="F3677" t="s">
        <v>347</v>
      </c>
      <c r="G3677" t="s">
        <v>3903</v>
      </c>
      <c r="H3677" t="s">
        <v>198</v>
      </c>
      <c r="I3677" t="s">
        <v>3904</v>
      </c>
      <c r="J3677">
        <v>1968</v>
      </c>
      <c r="K3677">
        <v>32419</v>
      </c>
      <c r="L3677">
        <v>19</v>
      </c>
      <c r="M3677" t="s">
        <v>200</v>
      </c>
      <c r="N3677" t="s">
        <v>668</v>
      </c>
      <c r="O3677" t="s">
        <v>202</v>
      </c>
      <c r="P3677" t="s">
        <v>4023</v>
      </c>
    </row>
    <row r="3678" spans="1:16" x14ac:dyDescent="0.25">
      <c r="A3678">
        <v>5611</v>
      </c>
      <c r="B3678" t="s">
        <v>360</v>
      </c>
      <c r="E3678" t="s">
        <v>4024</v>
      </c>
      <c r="F3678" t="s">
        <v>347</v>
      </c>
      <c r="G3678" t="s">
        <v>3903</v>
      </c>
      <c r="H3678" t="s">
        <v>198</v>
      </c>
      <c r="I3678" t="s">
        <v>3904</v>
      </c>
      <c r="J3678">
        <v>1974</v>
      </c>
      <c r="K3678">
        <v>24891</v>
      </c>
      <c r="L3678">
        <v>19</v>
      </c>
      <c r="M3678" t="s">
        <v>200</v>
      </c>
      <c r="N3678" t="s">
        <v>668</v>
      </c>
      <c r="O3678" t="s">
        <v>202</v>
      </c>
      <c r="P3678" t="s">
        <v>4025</v>
      </c>
    </row>
    <row r="3679" spans="1:16" x14ac:dyDescent="0.25">
      <c r="A3679">
        <v>5612</v>
      </c>
      <c r="B3679" t="s">
        <v>360</v>
      </c>
      <c r="E3679" t="s">
        <v>4026</v>
      </c>
      <c r="F3679" t="s">
        <v>347</v>
      </c>
      <c r="G3679" t="s">
        <v>3903</v>
      </c>
      <c r="H3679" t="s">
        <v>198</v>
      </c>
      <c r="I3679" t="s">
        <v>3904</v>
      </c>
      <c r="J3679">
        <v>1974</v>
      </c>
      <c r="K3679">
        <v>21817</v>
      </c>
      <c r="L3679">
        <v>19</v>
      </c>
      <c r="M3679" t="s">
        <v>200</v>
      </c>
      <c r="N3679" t="s">
        <v>668</v>
      </c>
      <c r="O3679" t="s">
        <v>202</v>
      </c>
      <c r="P3679" t="s">
        <v>4025</v>
      </c>
    </row>
    <row r="3680" spans="1:16" x14ac:dyDescent="0.25">
      <c r="A3680">
        <v>5613</v>
      </c>
      <c r="B3680" t="s">
        <v>360</v>
      </c>
      <c r="E3680" t="s">
        <v>4027</v>
      </c>
      <c r="F3680" t="s">
        <v>347</v>
      </c>
      <c r="G3680" t="s">
        <v>3903</v>
      </c>
      <c r="H3680" t="s">
        <v>198</v>
      </c>
      <c r="I3680" t="s">
        <v>3904</v>
      </c>
      <c r="J3680">
        <v>1984</v>
      </c>
      <c r="K3680">
        <v>5352</v>
      </c>
      <c r="L3680">
        <v>19</v>
      </c>
      <c r="M3680" t="s">
        <v>200</v>
      </c>
      <c r="N3680" t="s">
        <v>436</v>
      </c>
      <c r="O3680" t="s">
        <v>202</v>
      </c>
      <c r="P3680" t="s">
        <v>384</v>
      </c>
    </row>
    <row r="3681" spans="1:16" x14ac:dyDescent="0.25">
      <c r="A3681">
        <v>5614</v>
      </c>
      <c r="B3681" t="s">
        <v>360</v>
      </c>
      <c r="E3681" t="s">
        <v>4028</v>
      </c>
      <c r="F3681" t="s">
        <v>347</v>
      </c>
      <c r="G3681" t="s">
        <v>3903</v>
      </c>
      <c r="H3681" t="s">
        <v>198</v>
      </c>
      <c r="I3681" t="s">
        <v>3904</v>
      </c>
      <c r="J3681">
        <v>1984</v>
      </c>
      <c r="K3681">
        <v>59281</v>
      </c>
      <c r="L3681">
        <v>19</v>
      </c>
      <c r="M3681" t="s">
        <v>200</v>
      </c>
      <c r="N3681" t="s">
        <v>436</v>
      </c>
      <c r="O3681" t="s">
        <v>202</v>
      </c>
      <c r="P3681" t="s">
        <v>384</v>
      </c>
    </row>
    <row r="3682" spans="1:16" x14ac:dyDescent="0.25">
      <c r="A3682">
        <v>5615</v>
      </c>
      <c r="B3682" t="s">
        <v>360</v>
      </c>
      <c r="E3682" t="s">
        <v>4029</v>
      </c>
      <c r="F3682" t="s">
        <v>347</v>
      </c>
      <c r="G3682" t="s">
        <v>3903</v>
      </c>
      <c r="H3682" t="s">
        <v>198</v>
      </c>
      <c r="I3682" t="s">
        <v>3904</v>
      </c>
      <c r="J3682">
        <v>1984</v>
      </c>
      <c r="K3682">
        <v>49827</v>
      </c>
      <c r="L3682">
        <v>19</v>
      </c>
      <c r="M3682" t="s">
        <v>200</v>
      </c>
      <c r="N3682" t="s">
        <v>436</v>
      </c>
      <c r="O3682" t="s">
        <v>202</v>
      </c>
      <c r="P3682" t="s">
        <v>384</v>
      </c>
    </row>
    <row r="3683" spans="1:16" x14ac:dyDescent="0.25">
      <c r="A3683">
        <v>5616</v>
      </c>
      <c r="B3683" t="s">
        <v>360</v>
      </c>
      <c r="E3683" t="s">
        <v>4030</v>
      </c>
      <c r="F3683" t="s">
        <v>347</v>
      </c>
      <c r="G3683" t="s">
        <v>3903</v>
      </c>
      <c r="H3683" t="s">
        <v>198</v>
      </c>
      <c r="I3683" t="s">
        <v>3904</v>
      </c>
      <c r="J3683">
        <v>1984</v>
      </c>
      <c r="K3683">
        <v>40481</v>
      </c>
      <c r="L3683">
        <v>19</v>
      </c>
      <c r="M3683" t="s">
        <v>200</v>
      </c>
      <c r="N3683" t="s">
        <v>668</v>
      </c>
      <c r="O3683" t="s">
        <v>202</v>
      </c>
      <c r="P3683" t="s">
        <v>4031</v>
      </c>
    </row>
    <row r="3684" spans="1:16" x14ac:dyDescent="0.25">
      <c r="A3684">
        <v>5617</v>
      </c>
      <c r="B3684" t="s">
        <v>360</v>
      </c>
      <c r="E3684" t="s">
        <v>4032</v>
      </c>
      <c r="F3684" t="s">
        <v>347</v>
      </c>
      <c r="G3684" t="s">
        <v>3903</v>
      </c>
      <c r="H3684" t="s">
        <v>198</v>
      </c>
      <c r="I3684" t="s">
        <v>3904</v>
      </c>
      <c r="J3684">
        <v>1982</v>
      </c>
      <c r="K3684">
        <v>24669</v>
      </c>
      <c r="L3684">
        <v>19</v>
      </c>
      <c r="M3684" t="s">
        <v>200</v>
      </c>
      <c r="N3684" t="s">
        <v>668</v>
      </c>
      <c r="O3684" t="s">
        <v>202</v>
      </c>
      <c r="P3684" t="s">
        <v>4033</v>
      </c>
    </row>
    <row r="3685" spans="1:16" x14ac:dyDescent="0.25">
      <c r="A3685">
        <v>5618</v>
      </c>
      <c r="B3685" t="s">
        <v>360</v>
      </c>
      <c r="E3685" t="s">
        <v>4034</v>
      </c>
      <c r="F3685" t="s">
        <v>347</v>
      </c>
      <c r="G3685" t="s">
        <v>3903</v>
      </c>
      <c r="H3685" t="s">
        <v>198</v>
      </c>
      <c r="I3685" t="s">
        <v>3904</v>
      </c>
      <c r="J3685">
        <v>1965</v>
      </c>
      <c r="K3685">
        <v>21042</v>
      </c>
      <c r="L3685">
        <v>19</v>
      </c>
      <c r="M3685" t="s">
        <v>200</v>
      </c>
      <c r="N3685" t="s">
        <v>436</v>
      </c>
      <c r="O3685" t="s">
        <v>202</v>
      </c>
      <c r="P3685" t="s">
        <v>384</v>
      </c>
    </row>
    <row r="3686" spans="1:16" x14ac:dyDescent="0.25">
      <c r="A3686">
        <v>5619</v>
      </c>
      <c r="B3686" t="s">
        <v>360</v>
      </c>
      <c r="E3686" t="s">
        <v>4035</v>
      </c>
      <c r="F3686" t="s">
        <v>347</v>
      </c>
      <c r="G3686" t="s">
        <v>3903</v>
      </c>
      <c r="H3686" t="s">
        <v>198</v>
      </c>
      <c r="I3686" t="s">
        <v>3904</v>
      </c>
      <c r="J3686">
        <v>1984</v>
      </c>
      <c r="K3686">
        <v>50989</v>
      </c>
      <c r="L3686">
        <v>19</v>
      </c>
      <c r="M3686" t="s">
        <v>200</v>
      </c>
      <c r="N3686" t="s">
        <v>668</v>
      </c>
      <c r="O3686" t="s">
        <v>202</v>
      </c>
      <c r="P3686" t="s">
        <v>4036</v>
      </c>
    </row>
    <row r="3687" spans="1:16" x14ac:dyDescent="0.25">
      <c r="A3687">
        <v>5620</v>
      </c>
      <c r="B3687" t="s">
        <v>360</v>
      </c>
      <c r="E3687" t="s">
        <v>4037</v>
      </c>
      <c r="F3687" t="s">
        <v>347</v>
      </c>
      <c r="G3687" t="s">
        <v>3903</v>
      </c>
      <c r="H3687" t="s">
        <v>198</v>
      </c>
      <c r="I3687" t="s">
        <v>3904</v>
      </c>
      <c r="J3687">
        <v>1985</v>
      </c>
      <c r="K3687">
        <v>49343</v>
      </c>
      <c r="L3687">
        <v>19</v>
      </c>
      <c r="M3687" t="s">
        <v>200</v>
      </c>
      <c r="N3687" t="s">
        <v>436</v>
      </c>
      <c r="O3687" t="s">
        <v>202</v>
      </c>
      <c r="P3687" t="s">
        <v>384</v>
      </c>
    </row>
    <row r="3688" spans="1:16" x14ac:dyDescent="0.25">
      <c r="A3688">
        <v>5621</v>
      </c>
      <c r="B3688" t="s">
        <v>360</v>
      </c>
      <c r="E3688" t="s">
        <v>4038</v>
      </c>
      <c r="F3688" t="s">
        <v>347</v>
      </c>
      <c r="G3688" t="s">
        <v>3903</v>
      </c>
      <c r="H3688" t="s">
        <v>198</v>
      </c>
      <c r="I3688" t="s">
        <v>3904</v>
      </c>
      <c r="J3688">
        <v>1960</v>
      </c>
      <c r="K3688">
        <v>11682</v>
      </c>
      <c r="L3688">
        <v>19</v>
      </c>
      <c r="M3688" t="s">
        <v>200</v>
      </c>
      <c r="N3688" t="s">
        <v>436</v>
      </c>
      <c r="O3688" t="s">
        <v>202</v>
      </c>
      <c r="P3688" t="s">
        <v>384</v>
      </c>
    </row>
    <row r="3689" spans="1:16" x14ac:dyDescent="0.25">
      <c r="A3689">
        <v>5622</v>
      </c>
      <c r="B3689" t="s">
        <v>360</v>
      </c>
      <c r="E3689" t="s">
        <v>4039</v>
      </c>
      <c r="F3689" t="s">
        <v>347</v>
      </c>
      <c r="G3689" t="s">
        <v>3903</v>
      </c>
      <c r="H3689" t="s">
        <v>198</v>
      </c>
      <c r="I3689" t="s">
        <v>3904</v>
      </c>
      <c r="J3689">
        <v>1975</v>
      </c>
      <c r="K3689">
        <v>21922</v>
      </c>
      <c r="L3689">
        <v>19</v>
      </c>
      <c r="M3689" t="s">
        <v>200</v>
      </c>
      <c r="N3689" t="s">
        <v>668</v>
      </c>
      <c r="O3689" t="s">
        <v>202</v>
      </c>
      <c r="P3689" t="s">
        <v>4036</v>
      </c>
    </row>
    <row r="3690" spans="1:16" x14ac:dyDescent="0.25">
      <c r="A3690">
        <v>5623</v>
      </c>
      <c r="B3690" t="s">
        <v>360</v>
      </c>
      <c r="E3690" t="s">
        <v>4040</v>
      </c>
      <c r="F3690" t="s">
        <v>347</v>
      </c>
      <c r="G3690" t="s">
        <v>3903</v>
      </c>
      <c r="H3690" t="s">
        <v>198</v>
      </c>
      <c r="I3690" t="s">
        <v>3904</v>
      </c>
      <c r="J3690">
        <v>1965</v>
      </c>
      <c r="K3690">
        <v>44672</v>
      </c>
      <c r="L3690">
        <v>19</v>
      </c>
      <c r="M3690" t="s">
        <v>200</v>
      </c>
      <c r="N3690" t="s">
        <v>436</v>
      </c>
      <c r="O3690" t="s">
        <v>202</v>
      </c>
      <c r="P3690" t="s">
        <v>384</v>
      </c>
    </row>
    <row r="3691" spans="1:16" x14ac:dyDescent="0.25">
      <c r="A3691">
        <v>5624</v>
      </c>
      <c r="B3691" t="s">
        <v>360</v>
      </c>
      <c r="E3691" t="s">
        <v>4041</v>
      </c>
      <c r="F3691" t="s">
        <v>347</v>
      </c>
      <c r="G3691" t="s">
        <v>3903</v>
      </c>
      <c r="H3691" t="s">
        <v>198</v>
      </c>
      <c r="I3691" t="s">
        <v>3904</v>
      </c>
      <c r="J3691">
        <v>1981</v>
      </c>
      <c r="K3691">
        <v>18282</v>
      </c>
      <c r="L3691">
        <v>19</v>
      </c>
      <c r="M3691" t="s">
        <v>200</v>
      </c>
      <c r="N3691" t="s">
        <v>436</v>
      </c>
      <c r="O3691" t="s">
        <v>202</v>
      </c>
      <c r="P3691" t="s">
        <v>384</v>
      </c>
    </row>
    <row r="3692" spans="1:16" x14ac:dyDescent="0.25">
      <c r="A3692">
        <v>5625</v>
      </c>
      <c r="B3692" t="s">
        <v>360</v>
      </c>
      <c r="E3692" t="s">
        <v>4042</v>
      </c>
      <c r="F3692" t="s">
        <v>347</v>
      </c>
      <c r="G3692" t="s">
        <v>3903</v>
      </c>
      <c r="H3692" t="s">
        <v>198</v>
      </c>
      <c r="I3692" t="s">
        <v>3904</v>
      </c>
      <c r="J3692">
        <v>1986</v>
      </c>
      <c r="K3692">
        <v>103279</v>
      </c>
      <c r="L3692">
        <v>19</v>
      </c>
      <c r="M3692" t="s">
        <v>200</v>
      </c>
      <c r="N3692" t="s">
        <v>668</v>
      </c>
      <c r="O3692" t="s">
        <v>202</v>
      </c>
      <c r="P3692" t="s">
        <v>4043</v>
      </c>
    </row>
    <row r="3693" spans="1:16" x14ac:dyDescent="0.25">
      <c r="A3693">
        <v>5626</v>
      </c>
      <c r="B3693" t="s">
        <v>360</v>
      </c>
      <c r="E3693" t="s">
        <v>4044</v>
      </c>
      <c r="F3693" t="s">
        <v>347</v>
      </c>
      <c r="G3693" t="s">
        <v>3903</v>
      </c>
      <c r="H3693" t="s">
        <v>198</v>
      </c>
      <c r="I3693" t="s">
        <v>3904</v>
      </c>
      <c r="J3693">
        <v>1981</v>
      </c>
      <c r="K3693">
        <v>56011</v>
      </c>
      <c r="L3693">
        <v>19</v>
      </c>
      <c r="M3693" t="s">
        <v>200</v>
      </c>
      <c r="N3693" t="s">
        <v>668</v>
      </c>
      <c r="O3693" t="s">
        <v>202</v>
      </c>
      <c r="P3693" t="s">
        <v>4036</v>
      </c>
    </row>
    <row r="3694" spans="1:16" x14ac:dyDescent="0.25">
      <c r="A3694">
        <v>5627</v>
      </c>
      <c r="B3694" t="s">
        <v>360</v>
      </c>
      <c r="E3694" t="s">
        <v>3960</v>
      </c>
      <c r="F3694" t="s">
        <v>347</v>
      </c>
      <c r="G3694" t="s">
        <v>3903</v>
      </c>
      <c r="H3694" t="s">
        <v>198</v>
      </c>
      <c r="I3694" t="s">
        <v>3904</v>
      </c>
      <c r="J3694">
        <v>1981</v>
      </c>
      <c r="K3694">
        <v>16322</v>
      </c>
      <c r="L3694">
        <v>19</v>
      </c>
      <c r="M3694" t="s">
        <v>200</v>
      </c>
      <c r="N3694" t="s">
        <v>668</v>
      </c>
      <c r="O3694" t="s">
        <v>202</v>
      </c>
      <c r="P3694" t="s">
        <v>4045</v>
      </c>
    </row>
    <row r="3695" spans="1:16" x14ac:dyDescent="0.25">
      <c r="A3695">
        <v>5628</v>
      </c>
      <c r="B3695" t="s">
        <v>360</v>
      </c>
      <c r="E3695" t="s">
        <v>4046</v>
      </c>
      <c r="F3695" t="s">
        <v>347</v>
      </c>
      <c r="G3695" t="s">
        <v>3903</v>
      </c>
      <c r="H3695" t="s">
        <v>198</v>
      </c>
      <c r="I3695" t="s">
        <v>3904</v>
      </c>
      <c r="J3695">
        <v>1964</v>
      </c>
      <c r="K3695">
        <v>34979</v>
      </c>
      <c r="L3695">
        <v>19</v>
      </c>
      <c r="M3695" t="s">
        <v>200</v>
      </c>
      <c r="N3695" t="s">
        <v>436</v>
      </c>
      <c r="O3695" t="s">
        <v>202</v>
      </c>
      <c r="P3695" t="s">
        <v>384</v>
      </c>
    </row>
    <row r="3696" spans="1:16" x14ac:dyDescent="0.25">
      <c r="A3696">
        <v>5629</v>
      </c>
      <c r="B3696" t="s">
        <v>360</v>
      </c>
      <c r="E3696" t="s">
        <v>4047</v>
      </c>
      <c r="F3696" t="s">
        <v>347</v>
      </c>
      <c r="G3696" t="s">
        <v>3903</v>
      </c>
      <c r="H3696" t="s">
        <v>198</v>
      </c>
      <c r="I3696" t="s">
        <v>3904</v>
      </c>
      <c r="J3696">
        <v>1972</v>
      </c>
      <c r="K3696">
        <v>32760</v>
      </c>
      <c r="L3696">
        <v>19</v>
      </c>
      <c r="M3696" t="s">
        <v>200</v>
      </c>
      <c r="N3696" t="s">
        <v>436</v>
      </c>
      <c r="O3696" t="s">
        <v>202</v>
      </c>
      <c r="P3696" t="s">
        <v>384</v>
      </c>
    </row>
    <row r="3697" spans="1:16" x14ac:dyDescent="0.25">
      <c r="A3697">
        <v>5630</v>
      </c>
      <c r="B3697" t="s">
        <v>360</v>
      </c>
      <c r="E3697" t="s">
        <v>4048</v>
      </c>
      <c r="F3697" t="s">
        <v>347</v>
      </c>
      <c r="G3697" t="s">
        <v>3903</v>
      </c>
      <c r="H3697" t="s">
        <v>198</v>
      </c>
      <c r="I3697" t="s">
        <v>3904</v>
      </c>
      <c r="J3697">
        <v>1991</v>
      </c>
      <c r="K3697">
        <v>111984</v>
      </c>
      <c r="L3697">
        <v>19</v>
      </c>
      <c r="M3697" t="s">
        <v>200</v>
      </c>
      <c r="N3697" t="s">
        <v>668</v>
      </c>
      <c r="O3697" t="s">
        <v>202</v>
      </c>
      <c r="P3697" t="s">
        <v>4049</v>
      </c>
    </row>
    <row r="3698" spans="1:16" x14ac:dyDescent="0.25">
      <c r="A3698">
        <v>5632</v>
      </c>
      <c r="B3698" t="s">
        <v>360</v>
      </c>
      <c r="E3698" t="s">
        <v>4050</v>
      </c>
      <c r="F3698" t="s">
        <v>347</v>
      </c>
      <c r="G3698" t="s">
        <v>3903</v>
      </c>
      <c r="H3698" t="s">
        <v>198</v>
      </c>
      <c r="I3698" t="s">
        <v>3904</v>
      </c>
      <c r="J3698">
        <v>1981</v>
      </c>
      <c r="K3698">
        <v>34183</v>
      </c>
      <c r="L3698">
        <v>19</v>
      </c>
      <c r="M3698" t="s">
        <v>200</v>
      </c>
      <c r="N3698" t="s">
        <v>668</v>
      </c>
      <c r="O3698" t="s">
        <v>202</v>
      </c>
      <c r="P3698" t="s">
        <v>4025</v>
      </c>
    </row>
    <row r="3699" spans="1:16" x14ac:dyDescent="0.25">
      <c r="A3699">
        <v>5633</v>
      </c>
      <c r="B3699" t="s">
        <v>360</v>
      </c>
      <c r="E3699" t="s">
        <v>4051</v>
      </c>
      <c r="F3699" t="s">
        <v>347</v>
      </c>
      <c r="G3699" t="s">
        <v>3903</v>
      </c>
      <c r="H3699" t="s">
        <v>198</v>
      </c>
      <c r="I3699" t="s">
        <v>3904</v>
      </c>
      <c r="J3699">
        <v>1979</v>
      </c>
      <c r="K3699">
        <v>8754</v>
      </c>
      <c r="L3699">
        <v>19</v>
      </c>
      <c r="M3699" t="s">
        <v>200</v>
      </c>
      <c r="N3699" t="s">
        <v>668</v>
      </c>
      <c r="O3699" t="s">
        <v>202</v>
      </c>
      <c r="P3699" t="s">
        <v>4020</v>
      </c>
    </row>
    <row r="3700" spans="1:16" x14ac:dyDescent="0.25">
      <c r="A3700">
        <v>5634</v>
      </c>
      <c r="B3700" t="s">
        <v>360</v>
      </c>
      <c r="E3700" t="s">
        <v>4052</v>
      </c>
      <c r="F3700" t="s">
        <v>347</v>
      </c>
      <c r="G3700" t="s">
        <v>3903</v>
      </c>
      <c r="H3700" t="s">
        <v>198</v>
      </c>
      <c r="I3700" t="s">
        <v>3904</v>
      </c>
      <c r="J3700">
        <v>1969</v>
      </c>
      <c r="K3700">
        <v>12777</v>
      </c>
      <c r="L3700">
        <v>19</v>
      </c>
      <c r="M3700" t="s">
        <v>200</v>
      </c>
      <c r="N3700" t="s">
        <v>668</v>
      </c>
      <c r="O3700" t="s">
        <v>202</v>
      </c>
      <c r="P3700" t="s">
        <v>4036</v>
      </c>
    </row>
    <row r="3701" spans="1:16" x14ac:dyDescent="0.25">
      <c r="A3701">
        <v>5636</v>
      </c>
      <c r="B3701" t="s">
        <v>360</v>
      </c>
      <c r="E3701" t="s">
        <v>4053</v>
      </c>
      <c r="F3701" t="s">
        <v>347</v>
      </c>
      <c r="G3701" t="s">
        <v>3903</v>
      </c>
      <c r="H3701" t="s">
        <v>198</v>
      </c>
      <c r="I3701" t="s">
        <v>3904</v>
      </c>
      <c r="J3701">
        <v>1975</v>
      </c>
      <c r="K3701">
        <v>7802</v>
      </c>
      <c r="L3701">
        <v>19</v>
      </c>
      <c r="M3701" t="s">
        <v>200</v>
      </c>
      <c r="N3701" t="s">
        <v>668</v>
      </c>
      <c r="O3701" t="s">
        <v>202</v>
      </c>
      <c r="P3701" t="s">
        <v>4054</v>
      </c>
    </row>
    <row r="3702" spans="1:16" x14ac:dyDescent="0.25">
      <c r="A3702">
        <v>5637</v>
      </c>
      <c r="B3702" t="s">
        <v>360</v>
      </c>
      <c r="E3702" t="s">
        <v>4055</v>
      </c>
      <c r="F3702" t="s">
        <v>347</v>
      </c>
      <c r="G3702" t="s">
        <v>3903</v>
      </c>
      <c r="H3702" t="s">
        <v>198</v>
      </c>
      <c r="I3702" t="s">
        <v>3904</v>
      </c>
      <c r="J3702">
        <v>1980</v>
      </c>
      <c r="K3702">
        <v>7447</v>
      </c>
      <c r="L3702">
        <v>19</v>
      </c>
      <c r="M3702" t="s">
        <v>200</v>
      </c>
      <c r="N3702" t="s">
        <v>668</v>
      </c>
      <c r="O3702" t="s">
        <v>202</v>
      </c>
      <c r="P3702" t="s">
        <v>4056</v>
      </c>
    </row>
    <row r="3703" spans="1:16" x14ac:dyDescent="0.25">
      <c r="A3703">
        <v>5638</v>
      </c>
      <c r="B3703" t="s">
        <v>360</v>
      </c>
      <c r="E3703" t="s">
        <v>4057</v>
      </c>
      <c r="F3703" t="s">
        <v>347</v>
      </c>
      <c r="G3703" t="s">
        <v>3903</v>
      </c>
      <c r="H3703" t="s">
        <v>198</v>
      </c>
      <c r="I3703" t="s">
        <v>3904</v>
      </c>
      <c r="J3703">
        <v>1980</v>
      </c>
      <c r="K3703">
        <v>2192</v>
      </c>
      <c r="L3703">
        <v>19</v>
      </c>
      <c r="M3703" t="s">
        <v>200</v>
      </c>
      <c r="N3703" t="s">
        <v>668</v>
      </c>
      <c r="O3703" t="s">
        <v>202</v>
      </c>
      <c r="P3703" t="s">
        <v>4058</v>
      </c>
    </row>
    <row r="3704" spans="1:16" x14ac:dyDescent="0.25">
      <c r="A3704">
        <v>5640</v>
      </c>
      <c r="B3704" t="s">
        <v>360</v>
      </c>
      <c r="E3704" t="s">
        <v>4059</v>
      </c>
      <c r="F3704" t="s">
        <v>347</v>
      </c>
      <c r="G3704" t="s">
        <v>3903</v>
      </c>
      <c r="H3704" t="s">
        <v>198</v>
      </c>
      <c r="I3704" t="s">
        <v>3904</v>
      </c>
      <c r="J3704">
        <v>1972</v>
      </c>
      <c r="K3704">
        <v>10066</v>
      </c>
      <c r="L3704">
        <v>19</v>
      </c>
      <c r="M3704" t="s">
        <v>200</v>
      </c>
      <c r="N3704" t="s">
        <v>668</v>
      </c>
      <c r="O3704" t="s">
        <v>202</v>
      </c>
      <c r="P3704" t="s">
        <v>4060</v>
      </c>
    </row>
    <row r="3705" spans="1:16" x14ac:dyDescent="0.25">
      <c r="A3705">
        <v>5642</v>
      </c>
      <c r="B3705" t="s">
        <v>360</v>
      </c>
      <c r="E3705" t="s">
        <v>4061</v>
      </c>
      <c r="F3705" t="s">
        <v>347</v>
      </c>
      <c r="G3705" t="s">
        <v>3903</v>
      </c>
      <c r="H3705" t="s">
        <v>198</v>
      </c>
      <c r="I3705" t="s">
        <v>3904</v>
      </c>
      <c r="J3705">
        <v>1977</v>
      </c>
      <c r="K3705">
        <v>41376</v>
      </c>
      <c r="L3705">
        <v>19</v>
      </c>
      <c r="M3705" t="s">
        <v>200</v>
      </c>
      <c r="N3705" t="s">
        <v>668</v>
      </c>
      <c r="O3705" t="s">
        <v>202</v>
      </c>
      <c r="P3705" t="s">
        <v>4049</v>
      </c>
    </row>
    <row r="3706" spans="1:16" x14ac:dyDescent="0.25">
      <c r="A3706">
        <v>5643</v>
      </c>
      <c r="B3706" t="s">
        <v>360</v>
      </c>
      <c r="E3706" t="s">
        <v>4062</v>
      </c>
      <c r="F3706" t="s">
        <v>347</v>
      </c>
      <c r="G3706" t="s">
        <v>3903</v>
      </c>
      <c r="H3706" t="s">
        <v>198</v>
      </c>
      <c r="I3706" t="s">
        <v>3904</v>
      </c>
      <c r="J3706">
        <v>1979</v>
      </c>
      <c r="K3706">
        <v>32626</v>
      </c>
      <c r="L3706">
        <v>19</v>
      </c>
      <c r="M3706" t="s">
        <v>200</v>
      </c>
      <c r="N3706" t="s">
        <v>668</v>
      </c>
      <c r="O3706" t="s">
        <v>202</v>
      </c>
      <c r="P3706" t="s">
        <v>4063</v>
      </c>
    </row>
    <row r="3707" spans="1:16" x14ac:dyDescent="0.25">
      <c r="A3707">
        <v>5644</v>
      </c>
      <c r="B3707" t="s">
        <v>360</v>
      </c>
      <c r="E3707" t="s">
        <v>4064</v>
      </c>
      <c r="F3707" t="s">
        <v>347</v>
      </c>
      <c r="G3707" t="s">
        <v>3903</v>
      </c>
      <c r="H3707" t="s">
        <v>198</v>
      </c>
      <c r="I3707" t="s">
        <v>3904</v>
      </c>
      <c r="J3707">
        <v>1981</v>
      </c>
      <c r="K3707">
        <v>71226</v>
      </c>
      <c r="L3707">
        <v>19</v>
      </c>
      <c r="M3707" t="s">
        <v>200</v>
      </c>
      <c r="N3707" t="s">
        <v>436</v>
      </c>
      <c r="O3707" t="s">
        <v>202</v>
      </c>
      <c r="P3707" t="s">
        <v>384</v>
      </c>
    </row>
    <row r="3708" spans="1:16" x14ac:dyDescent="0.25">
      <c r="A3708">
        <v>5645</v>
      </c>
      <c r="B3708" t="s">
        <v>360</v>
      </c>
      <c r="E3708" t="s">
        <v>4065</v>
      </c>
      <c r="F3708" t="s">
        <v>347</v>
      </c>
      <c r="G3708" t="s">
        <v>3903</v>
      </c>
      <c r="H3708" t="s">
        <v>198</v>
      </c>
      <c r="I3708" t="s">
        <v>3904</v>
      </c>
      <c r="J3708">
        <v>1962</v>
      </c>
      <c r="K3708">
        <v>14209</v>
      </c>
      <c r="L3708">
        <v>19</v>
      </c>
      <c r="M3708" t="s">
        <v>200</v>
      </c>
      <c r="N3708" t="s">
        <v>436</v>
      </c>
      <c r="O3708" t="s">
        <v>202</v>
      </c>
      <c r="P3708" t="s">
        <v>384</v>
      </c>
    </row>
    <row r="3709" spans="1:16" x14ac:dyDescent="0.25">
      <c r="A3709">
        <v>5646</v>
      </c>
      <c r="B3709" t="s">
        <v>360</v>
      </c>
      <c r="E3709" t="s">
        <v>4066</v>
      </c>
      <c r="F3709" t="s">
        <v>347</v>
      </c>
      <c r="G3709" t="s">
        <v>3903</v>
      </c>
      <c r="H3709" t="s">
        <v>198</v>
      </c>
      <c r="I3709" t="s">
        <v>3904</v>
      </c>
      <c r="J3709">
        <v>1966</v>
      </c>
      <c r="K3709">
        <v>21607</v>
      </c>
      <c r="L3709">
        <v>19</v>
      </c>
      <c r="M3709" t="s">
        <v>200</v>
      </c>
      <c r="N3709" t="s">
        <v>436</v>
      </c>
      <c r="O3709" t="s">
        <v>202</v>
      </c>
      <c r="P3709" t="s">
        <v>384</v>
      </c>
    </row>
    <row r="3710" spans="1:16" x14ac:dyDescent="0.25">
      <c r="A3710">
        <v>5647</v>
      </c>
      <c r="B3710" t="s">
        <v>360</v>
      </c>
      <c r="E3710" t="s">
        <v>4067</v>
      </c>
      <c r="F3710" t="s">
        <v>347</v>
      </c>
      <c r="G3710" t="s">
        <v>3903</v>
      </c>
      <c r="H3710" t="s">
        <v>198</v>
      </c>
      <c r="I3710" t="s">
        <v>3904</v>
      </c>
      <c r="J3710">
        <v>1973</v>
      </c>
      <c r="K3710">
        <v>22558</v>
      </c>
      <c r="L3710">
        <v>19</v>
      </c>
      <c r="M3710" t="s">
        <v>200</v>
      </c>
      <c r="N3710" t="s">
        <v>436</v>
      </c>
      <c r="O3710" t="s">
        <v>202</v>
      </c>
      <c r="P3710" t="s">
        <v>384</v>
      </c>
    </row>
    <row r="3711" spans="1:16" x14ac:dyDescent="0.25">
      <c r="A3711">
        <v>5648</v>
      </c>
      <c r="B3711" t="s">
        <v>360</v>
      </c>
      <c r="E3711" t="s">
        <v>4068</v>
      </c>
      <c r="F3711" t="s">
        <v>347</v>
      </c>
      <c r="G3711" t="s">
        <v>3903</v>
      </c>
      <c r="H3711" t="s">
        <v>198</v>
      </c>
      <c r="I3711" t="s">
        <v>3904</v>
      </c>
      <c r="J3711">
        <v>1973</v>
      </c>
      <c r="K3711">
        <v>27616</v>
      </c>
      <c r="L3711">
        <v>19</v>
      </c>
      <c r="M3711" t="s">
        <v>200</v>
      </c>
      <c r="N3711" t="s">
        <v>436</v>
      </c>
      <c r="O3711" t="s">
        <v>202</v>
      </c>
      <c r="P3711" t="s">
        <v>384</v>
      </c>
    </row>
    <row r="3712" spans="1:16" x14ac:dyDescent="0.25">
      <c r="A3712">
        <v>5649</v>
      </c>
      <c r="B3712" t="s">
        <v>360</v>
      </c>
      <c r="E3712" t="s">
        <v>4069</v>
      </c>
      <c r="F3712" t="s">
        <v>347</v>
      </c>
      <c r="G3712" t="s">
        <v>3903</v>
      </c>
      <c r="H3712" t="s">
        <v>198</v>
      </c>
      <c r="I3712" t="s">
        <v>3904</v>
      </c>
      <c r="J3712">
        <v>1975</v>
      </c>
      <c r="K3712">
        <v>28425</v>
      </c>
      <c r="L3712">
        <v>19</v>
      </c>
      <c r="M3712" t="s">
        <v>200</v>
      </c>
      <c r="N3712" t="s">
        <v>436</v>
      </c>
      <c r="O3712" t="s">
        <v>202</v>
      </c>
      <c r="P3712" t="s">
        <v>384</v>
      </c>
    </row>
    <row r="3713" spans="1:16" x14ac:dyDescent="0.25">
      <c r="A3713">
        <v>5650</v>
      </c>
      <c r="B3713" t="s">
        <v>360</v>
      </c>
      <c r="E3713" t="s">
        <v>4070</v>
      </c>
      <c r="F3713" t="s">
        <v>347</v>
      </c>
      <c r="G3713" t="s">
        <v>3903</v>
      </c>
      <c r="H3713" t="s">
        <v>198</v>
      </c>
      <c r="I3713" t="s">
        <v>3904</v>
      </c>
      <c r="J3713">
        <v>1972</v>
      </c>
      <c r="K3713">
        <v>19186</v>
      </c>
      <c r="L3713">
        <v>19</v>
      </c>
      <c r="M3713" t="s">
        <v>200</v>
      </c>
      <c r="N3713" t="s">
        <v>436</v>
      </c>
      <c r="O3713" t="s">
        <v>202</v>
      </c>
      <c r="P3713" t="s">
        <v>384</v>
      </c>
    </row>
    <row r="3714" spans="1:16" x14ac:dyDescent="0.25">
      <c r="A3714">
        <v>5651</v>
      </c>
      <c r="B3714" t="s">
        <v>360</v>
      </c>
      <c r="E3714" t="s">
        <v>4071</v>
      </c>
      <c r="F3714" t="s">
        <v>347</v>
      </c>
      <c r="G3714" t="s">
        <v>3903</v>
      </c>
      <c r="H3714" t="s">
        <v>198</v>
      </c>
      <c r="I3714" t="s">
        <v>3904</v>
      </c>
      <c r="J3714">
        <v>1980</v>
      </c>
      <c r="K3714">
        <v>29967</v>
      </c>
      <c r="L3714">
        <v>19</v>
      </c>
      <c r="M3714" t="s">
        <v>200</v>
      </c>
      <c r="N3714" t="s">
        <v>668</v>
      </c>
      <c r="O3714" t="s">
        <v>202</v>
      </c>
      <c r="P3714" t="s">
        <v>4072</v>
      </c>
    </row>
    <row r="3715" spans="1:16" x14ac:dyDescent="0.25">
      <c r="A3715">
        <v>5652</v>
      </c>
      <c r="B3715" t="s">
        <v>360</v>
      </c>
      <c r="E3715" t="s">
        <v>4073</v>
      </c>
      <c r="F3715" t="s">
        <v>347</v>
      </c>
      <c r="G3715" t="s">
        <v>3903</v>
      </c>
      <c r="H3715" t="s">
        <v>198</v>
      </c>
      <c r="I3715" t="s">
        <v>3904</v>
      </c>
      <c r="J3715">
        <v>1995</v>
      </c>
      <c r="K3715">
        <v>217289</v>
      </c>
      <c r="L3715">
        <v>19</v>
      </c>
      <c r="M3715" t="s">
        <v>200</v>
      </c>
      <c r="N3715" t="s">
        <v>364</v>
      </c>
      <c r="O3715" t="s">
        <v>202</v>
      </c>
      <c r="P3715" t="s">
        <v>365</v>
      </c>
    </row>
    <row r="3716" spans="1:16" x14ac:dyDescent="0.25">
      <c r="A3716">
        <v>5659</v>
      </c>
      <c r="B3716" t="s">
        <v>360</v>
      </c>
      <c r="E3716" t="s">
        <v>4074</v>
      </c>
      <c r="F3716" t="s">
        <v>347</v>
      </c>
      <c r="G3716" t="s">
        <v>3903</v>
      </c>
      <c r="H3716" t="s">
        <v>198</v>
      </c>
      <c r="I3716" t="s">
        <v>3904</v>
      </c>
      <c r="J3716">
        <v>1963</v>
      </c>
      <c r="K3716">
        <v>29936</v>
      </c>
      <c r="L3716">
        <v>19</v>
      </c>
      <c r="M3716" t="s">
        <v>200</v>
      </c>
      <c r="N3716" t="s">
        <v>668</v>
      </c>
      <c r="O3716" t="s">
        <v>202</v>
      </c>
      <c r="P3716" t="s">
        <v>4075</v>
      </c>
    </row>
    <row r="3717" spans="1:16" x14ac:dyDescent="0.25">
      <c r="A3717">
        <v>5660</v>
      </c>
      <c r="B3717" t="s">
        <v>360</v>
      </c>
      <c r="E3717" t="s">
        <v>4076</v>
      </c>
      <c r="F3717" t="s">
        <v>347</v>
      </c>
      <c r="G3717" t="s">
        <v>3903</v>
      </c>
      <c r="H3717" t="s">
        <v>198</v>
      </c>
      <c r="I3717" t="s">
        <v>3904</v>
      </c>
      <c r="J3717">
        <v>1961</v>
      </c>
      <c r="K3717">
        <v>15331</v>
      </c>
      <c r="L3717">
        <v>19</v>
      </c>
      <c r="M3717" t="s">
        <v>200</v>
      </c>
      <c r="N3717" t="s">
        <v>436</v>
      </c>
      <c r="O3717" t="s">
        <v>202</v>
      </c>
      <c r="P3717" t="s">
        <v>384</v>
      </c>
    </row>
    <row r="3718" spans="1:16" x14ac:dyDescent="0.25">
      <c r="A3718">
        <v>5663</v>
      </c>
      <c r="B3718" t="s">
        <v>360</v>
      </c>
      <c r="E3718" t="s">
        <v>4077</v>
      </c>
      <c r="F3718" t="s">
        <v>347</v>
      </c>
      <c r="G3718" t="s">
        <v>3903</v>
      </c>
      <c r="H3718" t="s">
        <v>198</v>
      </c>
      <c r="I3718" t="s">
        <v>3904</v>
      </c>
      <c r="J3718">
        <v>1968</v>
      </c>
      <c r="K3718">
        <v>19940</v>
      </c>
      <c r="L3718">
        <v>19</v>
      </c>
      <c r="M3718" t="s">
        <v>200</v>
      </c>
      <c r="N3718" t="s">
        <v>436</v>
      </c>
      <c r="O3718" t="s">
        <v>202</v>
      </c>
      <c r="P3718" t="s">
        <v>384</v>
      </c>
    </row>
    <row r="3719" spans="1:16" x14ac:dyDescent="0.25">
      <c r="A3719">
        <v>5669</v>
      </c>
      <c r="B3719" t="s">
        <v>360</v>
      </c>
      <c r="E3719" t="s">
        <v>4078</v>
      </c>
      <c r="F3719" t="s">
        <v>347</v>
      </c>
      <c r="G3719" t="s">
        <v>3903</v>
      </c>
      <c r="H3719" t="s">
        <v>198</v>
      </c>
      <c r="I3719" t="s">
        <v>3904</v>
      </c>
      <c r="J3719">
        <v>1966</v>
      </c>
      <c r="K3719">
        <v>42552</v>
      </c>
      <c r="L3719">
        <v>19</v>
      </c>
      <c r="M3719" t="s">
        <v>200</v>
      </c>
      <c r="N3719" t="s">
        <v>668</v>
      </c>
      <c r="O3719" t="s">
        <v>202</v>
      </c>
      <c r="P3719" t="s">
        <v>4079</v>
      </c>
    </row>
    <row r="3720" spans="1:16" x14ac:dyDescent="0.25">
      <c r="A3720">
        <v>5673</v>
      </c>
      <c r="B3720" t="s">
        <v>360</v>
      </c>
      <c r="E3720" t="s">
        <v>4080</v>
      </c>
      <c r="F3720" t="s">
        <v>347</v>
      </c>
      <c r="G3720" t="s">
        <v>3903</v>
      </c>
      <c r="H3720" t="s">
        <v>198</v>
      </c>
      <c r="I3720" t="s">
        <v>3904</v>
      </c>
      <c r="J3720">
        <v>1977</v>
      </c>
      <c r="K3720">
        <v>38605</v>
      </c>
      <c r="L3720">
        <v>19</v>
      </c>
      <c r="M3720" t="s">
        <v>200</v>
      </c>
      <c r="N3720" t="s">
        <v>436</v>
      </c>
      <c r="O3720" t="s">
        <v>202</v>
      </c>
      <c r="P3720" t="s">
        <v>384</v>
      </c>
    </row>
    <row r="3721" spans="1:16" x14ac:dyDescent="0.25">
      <c r="A3721">
        <v>5674</v>
      </c>
      <c r="B3721" t="s">
        <v>360</v>
      </c>
      <c r="E3721" t="s">
        <v>4081</v>
      </c>
      <c r="F3721" t="s">
        <v>347</v>
      </c>
      <c r="G3721" t="s">
        <v>3903</v>
      </c>
      <c r="H3721" t="s">
        <v>198</v>
      </c>
      <c r="I3721" t="s">
        <v>3904</v>
      </c>
      <c r="J3721">
        <v>1977</v>
      </c>
      <c r="K3721">
        <v>39589</v>
      </c>
      <c r="L3721">
        <v>19</v>
      </c>
      <c r="M3721" t="s">
        <v>200</v>
      </c>
      <c r="N3721" t="s">
        <v>436</v>
      </c>
      <c r="O3721" t="s">
        <v>202</v>
      </c>
      <c r="P3721" t="s">
        <v>384</v>
      </c>
    </row>
    <row r="3722" spans="1:16" x14ac:dyDescent="0.25">
      <c r="A3722">
        <v>5678</v>
      </c>
      <c r="B3722" t="s">
        <v>360</v>
      </c>
      <c r="E3722" t="s">
        <v>4082</v>
      </c>
      <c r="F3722" t="s">
        <v>347</v>
      </c>
      <c r="G3722" t="s">
        <v>3903</v>
      </c>
      <c r="H3722" t="s">
        <v>198</v>
      </c>
      <c r="I3722" t="s">
        <v>3904</v>
      </c>
      <c r="J3722">
        <v>1980</v>
      </c>
      <c r="K3722">
        <v>23778</v>
      </c>
      <c r="L3722">
        <v>19</v>
      </c>
      <c r="M3722" t="s">
        <v>200</v>
      </c>
      <c r="N3722" t="s">
        <v>668</v>
      </c>
      <c r="O3722" t="s">
        <v>202</v>
      </c>
      <c r="P3722" t="s">
        <v>4056</v>
      </c>
    </row>
    <row r="3723" spans="1:16" x14ac:dyDescent="0.25">
      <c r="A3723">
        <v>5681</v>
      </c>
      <c r="B3723" t="s">
        <v>360</v>
      </c>
      <c r="E3723" t="s">
        <v>4083</v>
      </c>
      <c r="F3723" t="s">
        <v>347</v>
      </c>
      <c r="G3723" t="s">
        <v>3903</v>
      </c>
      <c r="H3723" t="s">
        <v>198</v>
      </c>
      <c r="I3723" t="s">
        <v>3904</v>
      </c>
      <c r="J3723">
        <v>1981</v>
      </c>
      <c r="K3723">
        <v>26603</v>
      </c>
      <c r="L3723">
        <v>19</v>
      </c>
      <c r="M3723" t="s">
        <v>200</v>
      </c>
      <c r="N3723" t="s">
        <v>668</v>
      </c>
      <c r="O3723" t="s">
        <v>202</v>
      </c>
      <c r="P3723" t="s">
        <v>4084</v>
      </c>
    </row>
    <row r="3724" spans="1:16" x14ac:dyDescent="0.25">
      <c r="A3724">
        <v>5687</v>
      </c>
      <c r="B3724" t="s">
        <v>360</v>
      </c>
      <c r="E3724" t="s">
        <v>4085</v>
      </c>
      <c r="F3724" t="s">
        <v>347</v>
      </c>
      <c r="G3724" t="s">
        <v>3903</v>
      </c>
      <c r="H3724" t="s">
        <v>198</v>
      </c>
      <c r="I3724" t="s">
        <v>3904</v>
      </c>
      <c r="J3724">
        <v>1986</v>
      </c>
      <c r="K3724">
        <v>56639</v>
      </c>
      <c r="L3724">
        <v>19</v>
      </c>
      <c r="M3724" t="s">
        <v>200</v>
      </c>
      <c r="N3724" t="s">
        <v>4086</v>
      </c>
      <c r="O3724" t="s">
        <v>202</v>
      </c>
      <c r="P3724" t="s">
        <v>4036</v>
      </c>
    </row>
    <row r="3725" spans="1:16" x14ac:dyDescent="0.25">
      <c r="A3725">
        <v>5688</v>
      </c>
      <c r="B3725" t="s">
        <v>360</v>
      </c>
      <c r="E3725" t="s">
        <v>4087</v>
      </c>
      <c r="F3725" t="s">
        <v>347</v>
      </c>
      <c r="G3725" t="s">
        <v>3903</v>
      </c>
      <c r="H3725" t="s">
        <v>198</v>
      </c>
      <c r="I3725" t="s">
        <v>3904</v>
      </c>
      <c r="J3725">
        <v>1986</v>
      </c>
      <c r="K3725">
        <v>13816</v>
      </c>
      <c r="L3725">
        <v>19</v>
      </c>
      <c r="M3725" t="s">
        <v>200</v>
      </c>
      <c r="N3725" t="s">
        <v>668</v>
      </c>
      <c r="O3725" t="s">
        <v>202</v>
      </c>
      <c r="P3725" t="s">
        <v>4058</v>
      </c>
    </row>
    <row r="3726" spans="1:16" x14ac:dyDescent="0.25">
      <c r="A3726">
        <v>5691</v>
      </c>
      <c r="B3726" t="s">
        <v>360</v>
      </c>
      <c r="E3726" t="s">
        <v>4088</v>
      </c>
      <c r="F3726" t="s">
        <v>347</v>
      </c>
      <c r="G3726" t="s">
        <v>3903</v>
      </c>
      <c r="H3726" t="s">
        <v>198</v>
      </c>
      <c r="I3726" t="s">
        <v>3904</v>
      </c>
      <c r="J3726">
        <v>1996</v>
      </c>
      <c r="K3726">
        <v>763806</v>
      </c>
      <c r="L3726">
        <v>19</v>
      </c>
      <c r="M3726" t="s">
        <v>200</v>
      </c>
      <c r="N3726" t="s">
        <v>376</v>
      </c>
      <c r="O3726" t="s">
        <v>202</v>
      </c>
      <c r="P3726" t="s">
        <v>4079</v>
      </c>
    </row>
    <row r="3727" spans="1:16" x14ac:dyDescent="0.25">
      <c r="A3727">
        <v>5698</v>
      </c>
      <c r="B3727" t="s">
        <v>360</v>
      </c>
      <c r="E3727" t="s">
        <v>4089</v>
      </c>
      <c r="F3727" t="s">
        <v>347</v>
      </c>
      <c r="G3727" t="s">
        <v>3903</v>
      </c>
      <c r="H3727" t="s">
        <v>198</v>
      </c>
      <c r="I3727" t="s">
        <v>3904</v>
      </c>
      <c r="J3727">
        <v>1981</v>
      </c>
      <c r="K3727">
        <v>7695</v>
      </c>
      <c r="L3727">
        <v>19</v>
      </c>
      <c r="M3727" t="s">
        <v>200</v>
      </c>
      <c r="N3727" t="s">
        <v>4086</v>
      </c>
      <c r="O3727" t="s">
        <v>202</v>
      </c>
      <c r="P3727" t="s">
        <v>4090</v>
      </c>
    </row>
    <row r="3728" spans="1:16" x14ac:dyDescent="0.25">
      <c r="A3728">
        <v>5702</v>
      </c>
      <c r="B3728" t="s">
        <v>360</v>
      </c>
      <c r="E3728" t="s">
        <v>4091</v>
      </c>
      <c r="F3728" t="s">
        <v>347</v>
      </c>
      <c r="G3728" t="s">
        <v>3903</v>
      </c>
      <c r="H3728" t="s">
        <v>198</v>
      </c>
      <c r="I3728" t="s">
        <v>3904</v>
      </c>
      <c r="J3728">
        <v>1975</v>
      </c>
      <c r="K3728">
        <v>5981</v>
      </c>
      <c r="L3728">
        <v>19</v>
      </c>
      <c r="M3728" t="s">
        <v>200</v>
      </c>
      <c r="N3728" t="s">
        <v>4086</v>
      </c>
      <c r="O3728" t="s">
        <v>202</v>
      </c>
      <c r="P3728" t="s">
        <v>365</v>
      </c>
    </row>
    <row r="3729" spans="1:16" x14ac:dyDescent="0.25">
      <c r="A3729">
        <v>5705</v>
      </c>
      <c r="B3729" t="s">
        <v>360</v>
      </c>
      <c r="E3729" t="s">
        <v>4092</v>
      </c>
      <c r="F3729" t="s">
        <v>347</v>
      </c>
      <c r="G3729" t="s">
        <v>3903</v>
      </c>
      <c r="H3729" t="s">
        <v>198</v>
      </c>
      <c r="I3729" t="s">
        <v>3904</v>
      </c>
      <c r="J3729">
        <v>1972</v>
      </c>
      <c r="K3729">
        <v>3897</v>
      </c>
      <c r="L3729">
        <v>19</v>
      </c>
      <c r="M3729" t="s">
        <v>200</v>
      </c>
      <c r="N3729" t="s">
        <v>4093</v>
      </c>
      <c r="O3729" t="s">
        <v>202</v>
      </c>
      <c r="P3729" t="s">
        <v>384</v>
      </c>
    </row>
    <row r="3730" spans="1:16" x14ac:dyDescent="0.25">
      <c r="A3730">
        <v>5710</v>
      </c>
      <c r="B3730" t="s">
        <v>360</v>
      </c>
      <c r="E3730" t="s">
        <v>4094</v>
      </c>
      <c r="F3730" t="s">
        <v>347</v>
      </c>
      <c r="G3730" t="s">
        <v>3903</v>
      </c>
      <c r="H3730" t="s">
        <v>198</v>
      </c>
      <c r="I3730" t="s">
        <v>3904</v>
      </c>
      <c r="J3730">
        <v>1996</v>
      </c>
      <c r="K3730">
        <v>0</v>
      </c>
      <c r="L3730">
        <v>19</v>
      </c>
      <c r="M3730" t="s">
        <v>200</v>
      </c>
      <c r="N3730" t="s">
        <v>4095</v>
      </c>
      <c r="O3730" t="s">
        <v>202</v>
      </c>
      <c r="P3730" t="s">
        <v>384</v>
      </c>
    </row>
    <row r="3731" spans="1:16" x14ac:dyDescent="0.25">
      <c r="A3731">
        <v>5716</v>
      </c>
      <c r="B3731" t="s">
        <v>360</v>
      </c>
      <c r="E3731" t="s">
        <v>4096</v>
      </c>
      <c r="F3731" t="s">
        <v>347</v>
      </c>
      <c r="G3731" t="s">
        <v>3903</v>
      </c>
      <c r="H3731" t="s">
        <v>198</v>
      </c>
      <c r="I3731" t="s">
        <v>3904</v>
      </c>
      <c r="J3731">
        <v>1963</v>
      </c>
      <c r="K3731">
        <v>5015</v>
      </c>
      <c r="L3731">
        <v>19</v>
      </c>
      <c r="M3731" t="s">
        <v>200</v>
      </c>
      <c r="N3731" t="s">
        <v>4097</v>
      </c>
      <c r="O3731" t="s">
        <v>202</v>
      </c>
      <c r="P3731" t="s">
        <v>384</v>
      </c>
    </row>
    <row r="3732" spans="1:16" x14ac:dyDescent="0.25">
      <c r="A3732">
        <v>5717</v>
      </c>
      <c r="B3732" t="s">
        <v>360</v>
      </c>
      <c r="E3732" t="s">
        <v>4098</v>
      </c>
      <c r="F3732" t="s">
        <v>347</v>
      </c>
      <c r="G3732" t="s">
        <v>3903</v>
      </c>
      <c r="H3732" t="s">
        <v>198</v>
      </c>
      <c r="I3732" t="s">
        <v>3904</v>
      </c>
      <c r="J3732">
        <v>1963</v>
      </c>
      <c r="K3732">
        <v>16463</v>
      </c>
      <c r="L3732">
        <v>19</v>
      </c>
      <c r="M3732" t="s">
        <v>200</v>
      </c>
      <c r="N3732" t="s">
        <v>4093</v>
      </c>
      <c r="O3732" t="s">
        <v>202</v>
      </c>
      <c r="P3732" t="s">
        <v>384</v>
      </c>
    </row>
    <row r="3733" spans="1:16" x14ac:dyDescent="0.25">
      <c r="A3733">
        <v>5718</v>
      </c>
      <c r="B3733" t="s">
        <v>360</v>
      </c>
      <c r="E3733" t="s">
        <v>4099</v>
      </c>
      <c r="F3733" t="s">
        <v>347</v>
      </c>
      <c r="G3733" t="s">
        <v>3903</v>
      </c>
      <c r="H3733" t="s">
        <v>198</v>
      </c>
      <c r="I3733" t="s">
        <v>3904</v>
      </c>
      <c r="J3733">
        <v>1972</v>
      </c>
      <c r="K3733">
        <v>56361</v>
      </c>
      <c r="L3733">
        <v>19</v>
      </c>
      <c r="M3733" t="s">
        <v>200</v>
      </c>
      <c r="N3733" t="s">
        <v>436</v>
      </c>
      <c r="O3733" t="s">
        <v>202</v>
      </c>
      <c r="P3733" t="s">
        <v>384</v>
      </c>
    </row>
    <row r="3734" spans="1:16" x14ac:dyDescent="0.25">
      <c r="A3734">
        <v>5719</v>
      </c>
      <c r="B3734" t="s">
        <v>360</v>
      </c>
      <c r="E3734" t="s">
        <v>4100</v>
      </c>
      <c r="F3734" t="s">
        <v>347</v>
      </c>
      <c r="G3734" t="s">
        <v>3903</v>
      </c>
      <c r="H3734" t="s">
        <v>198</v>
      </c>
      <c r="I3734" t="s">
        <v>3904</v>
      </c>
      <c r="J3734">
        <v>1966</v>
      </c>
      <c r="K3734">
        <v>21653</v>
      </c>
      <c r="L3734">
        <v>19</v>
      </c>
      <c r="M3734" t="s">
        <v>200</v>
      </c>
      <c r="N3734" t="s">
        <v>436</v>
      </c>
      <c r="O3734" t="s">
        <v>202</v>
      </c>
      <c r="P3734" t="s">
        <v>384</v>
      </c>
    </row>
    <row r="3735" spans="1:16" x14ac:dyDescent="0.25">
      <c r="A3735">
        <v>5720</v>
      </c>
      <c r="B3735" t="s">
        <v>360</v>
      </c>
      <c r="E3735" t="s">
        <v>4101</v>
      </c>
      <c r="F3735" t="s">
        <v>347</v>
      </c>
      <c r="G3735" t="s">
        <v>3903</v>
      </c>
      <c r="H3735" t="s">
        <v>198</v>
      </c>
      <c r="I3735" t="s">
        <v>3904</v>
      </c>
      <c r="J3735">
        <v>1963</v>
      </c>
      <c r="K3735">
        <v>10477</v>
      </c>
      <c r="L3735">
        <v>19</v>
      </c>
      <c r="M3735" t="s">
        <v>200</v>
      </c>
      <c r="N3735" t="s">
        <v>436</v>
      </c>
      <c r="O3735" t="s">
        <v>202</v>
      </c>
      <c r="P3735" t="s">
        <v>384</v>
      </c>
    </row>
    <row r="3736" spans="1:16" x14ac:dyDescent="0.25">
      <c r="A3736">
        <v>5721</v>
      </c>
      <c r="B3736" t="s">
        <v>360</v>
      </c>
      <c r="E3736" t="s">
        <v>4102</v>
      </c>
      <c r="F3736" t="s">
        <v>347</v>
      </c>
      <c r="G3736" t="s">
        <v>3903</v>
      </c>
      <c r="H3736" t="s">
        <v>198</v>
      </c>
      <c r="I3736" t="s">
        <v>3904</v>
      </c>
      <c r="J3736">
        <v>1963</v>
      </c>
      <c r="K3736">
        <v>11491</v>
      </c>
      <c r="L3736">
        <v>19</v>
      </c>
      <c r="M3736" t="s">
        <v>200</v>
      </c>
      <c r="N3736" t="s">
        <v>436</v>
      </c>
      <c r="O3736" t="s">
        <v>202</v>
      </c>
      <c r="P3736" t="s">
        <v>384</v>
      </c>
    </row>
    <row r="3737" spans="1:16" x14ac:dyDescent="0.25">
      <c r="A3737">
        <v>5722</v>
      </c>
      <c r="B3737" t="s">
        <v>360</v>
      </c>
      <c r="E3737" t="s">
        <v>4103</v>
      </c>
      <c r="F3737" t="s">
        <v>347</v>
      </c>
      <c r="G3737" t="s">
        <v>3903</v>
      </c>
      <c r="H3737" t="s">
        <v>198</v>
      </c>
      <c r="I3737" t="s">
        <v>3904</v>
      </c>
      <c r="J3737">
        <v>1964</v>
      </c>
      <c r="K3737">
        <v>13121</v>
      </c>
      <c r="L3737">
        <v>19</v>
      </c>
      <c r="M3737" t="s">
        <v>200</v>
      </c>
      <c r="N3737" t="s">
        <v>436</v>
      </c>
      <c r="O3737" t="s">
        <v>202</v>
      </c>
      <c r="P3737" t="s">
        <v>384</v>
      </c>
    </row>
    <row r="3738" spans="1:16" x14ac:dyDescent="0.25">
      <c r="A3738">
        <v>5723</v>
      </c>
      <c r="B3738" t="s">
        <v>360</v>
      </c>
      <c r="E3738" t="s">
        <v>4104</v>
      </c>
      <c r="F3738" t="s">
        <v>347</v>
      </c>
      <c r="G3738" t="s">
        <v>3903</v>
      </c>
      <c r="H3738" t="s">
        <v>198</v>
      </c>
      <c r="I3738" t="s">
        <v>3904</v>
      </c>
      <c r="J3738">
        <v>1963</v>
      </c>
      <c r="K3738">
        <v>26504</v>
      </c>
      <c r="L3738">
        <v>19</v>
      </c>
      <c r="M3738" t="s">
        <v>200</v>
      </c>
      <c r="N3738" t="s">
        <v>436</v>
      </c>
      <c r="O3738" t="s">
        <v>202</v>
      </c>
      <c r="P3738" t="s">
        <v>384</v>
      </c>
    </row>
    <row r="3739" spans="1:16" x14ac:dyDescent="0.25">
      <c r="A3739">
        <v>5724</v>
      </c>
      <c r="B3739" t="s">
        <v>360</v>
      </c>
      <c r="E3739" t="s">
        <v>4105</v>
      </c>
      <c r="F3739" t="s">
        <v>347</v>
      </c>
      <c r="G3739" t="s">
        <v>3903</v>
      </c>
      <c r="H3739" t="s">
        <v>198</v>
      </c>
      <c r="I3739" t="s">
        <v>3904</v>
      </c>
      <c r="J3739">
        <v>1966</v>
      </c>
      <c r="K3739">
        <v>7593</v>
      </c>
      <c r="L3739">
        <v>19</v>
      </c>
      <c r="M3739" t="s">
        <v>200</v>
      </c>
      <c r="N3739" t="s">
        <v>436</v>
      </c>
      <c r="O3739" t="s">
        <v>202</v>
      </c>
      <c r="P3739" t="s">
        <v>384</v>
      </c>
    </row>
    <row r="3740" spans="1:16" x14ac:dyDescent="0.25">
      <c r="A3740">
        <v>5725</v>
      </c>
      <c r="B3740" t="s">
        <v>360</v>
      </c>
      <c r="E3740" t="s">
        <v>4106</v>
      </c>
      <c r="F3740" t="s">
        <v>347</v>
      </c>
      <c r="G3740" t="s">
        <v>3903</v>
      </c>
      <c r="H3740" t="s">
        <v>198</v>
      </c>
      <c r="I3740" t="s">
        <v>3904</v>
      </c>
      <c r="J3740">
        <v>1966</v>
      </c>
      <c r="K3740">
        <v>4596</v>
      </c>
      <c r="L3740">
        <v>19</v>
      </c>
      <c r="M3740" t="s">
        <v>200</v>
      </c>
      <c r="N3740" t="s">
        <v>668</v>
      </c>
      <c r="O3740" t="s">
        <v>202</v>
      </c>
      <c r="P3740" t="s">
        <v>3977</v>
      </c>
    </row>
    <row r="3741" spans="1:16" x14ac:dyDescent="0.25">
      <c r="A3741">
        <v>5726</v>
      </c>
      <c r="B3741" t="s">
        <v>360</v>
      </c>
      <c r="E3741" t="s">
        <v>4107</v>
      </c>
      <c r="F3741" t="s">
        <v>347</v>
      </c>
      <c r="G3741" t="s">
        <v>3903</v>
      </c>
      <c r="H3741" t="s">
        <v>198</v>
      </c>
      <c r="I3741" t="s">
        <v>3904</v>
      </c>
      <c r="J3741">
        <v>1967</v>
      </c>
      <c r="K3741">
        <v>23669</v>
      </c>
      <c r="L3741">
        <v>19</v>
      </c>
      <c r="M3741" t="s">
        <v>200</v>
      </c>
      <c r="N3741" t="s">
        <v>436</v>
      </c>
      <c r="O3741" t="s">
        <v>202</v>
      </c>
      <c r="P3741" t="s">
        <v>384</v>
      </c>
    </row>
    <row r="3742" spans="1:16" x14ac:dyDescent="0.25">
      <c r="A3742">
        <v>5737</v>
      </c>
      <c r="B3742" t="s">
        <v>360</v>
      </c>
      <c r="E3742" t="s">
        <v>4108</v>
      </c>
      <c r="F3742" t="s">
        <v>347</v>
      </c>
      <c r="G3742" t="s">
        <v>3903</v>
      </c>
      <c r="H3742" t="s">
        <v>198</v>
      </c>
      <c r="I3742" t="s">
        <v>3904</v>
      </c>
      <c r="J3742">
        <v>1965</v>
      </c>
      <c r="K3742">
        <v>1007</v>
      </c>
      <c r="L3742">
        <v>19</v>
      </c>
      <c r="M3742" t="s">
        <v>200</v>
      </c>
      <c r="N3742" t="s">
        <v>4109</v>
      </c>
      <c r="O3742" t="s">
        <v>202</v>
      </c>
      <c r="P3742" t="s">
        <v>4110</v>
      </c>
    </row>
    <row r="3743" spans="1:16" x14ac:dyDescent="0.25">
      <c r="A3743">
        <v>5748</v>
      </c>
      <c r="B3743" t="s">
        <v>360</v>
      </c>
      <c r="E3743" t="s">
        <v>4111</v>
      </c>
      <c r="F3743" t="s">
        <v>347</v>
      </c>
      <c r="G3743" t="s">
        <v>3903</v>
      </c>
      <c r="H3743" t="s">
        <v>198</v>
      </c>
      <c r="I3743" t="s">
        <v>3904</v>
      </c>
      <c r="J3743">
        <v>1965</v>
      </c>
      <c r="K3743">
        <v>2181</v>
      </c>
      <c r="L3743">
        <v>19</v>
      </c>
      <c r="M3743" t="s">
        <v>200</v>
      </c>
      <c r="N3743" t="s">
        <v>4086</v>
      </c>
      <c r="O3743" t="s">
        <v>202</v>
      </c>
      <c r="P3743" t="s">
        <v>3917</v>
      </c>
    </row>
    <row r="3744" spans="1:16" x14ac:dyDescent="0.25">
      <c r="A3744">
        <v>5750</v>
      </c>
      <c r="B3744" t="s">
        <v>360</v>
      </c>
      <c r="E3744" t="s">
        <v>4112</v>
      </c>
      <c r="F3744" t="s">
        <v>347</v>
      </c>
      <c r="G3744" t="s">
        <v>3903</v>
      </c>
      <c r="H3744" t="s">
        <v>198</v>
      </c>
      <c r="I3744" t="s">
        <v>3904</v>
      </c>
      <c r="J3744">
        <v>1969</v>
      </c>
      <c r="K3744">
        <v>9331</v>
      </c>
      <c r="L3744">
        <v>19</v>
      </c>
      <c r="M3744" t="s">
        <v>200</v>
      </c>
      <c r="N3744" t="s">
        <v>4086</v>
      </c>
      <c r="O3744" t="s">
        <v>202</v>
      </c>
      <c r="P3744" t="s">
        <v>4113</v>
      </c>
    </row>
    <row r="3745" spans="1:16" x14ac:dyDescent="0.25">
      <c r="A3745">
        <v>5751</v>
      </c>
      <c r="B3745" t="s">
        <v>360</v>
      </c>
      <c r="E3745" t="s">
        <v>4114</v>
      </c>
      <c r="F3745" t="s">
        <v>347</v>
      </c>
      <c r="G3745" t="s">
        <v>3903</v>
      </c>
      <c r="H3745" t="s">
        <v>198</v>
      </c>
      <c r="I3745" t="s">
        <v>3904</v>
      </c>
      <c r="J3745">
        <v>1967</v>
      </c>
      <c r="K3745">
        <v>8622</v>
      </c>
      <c r="L3745">
        <v>19</v>
      </c>
      <c r="M3745" t="s">
        <v>200</v>
      </c>
      <c r="N3745" t="s">
        <v>4086</v>
      </c>
      <c r="O3745" t="s">
        <v>202</v>
      </c>
      <c r="P3745" t="s">
        <v>4115</v>
      </c>
    </row>
    <row r="3746" spans="1:16" x14ac:dyDescent="0.25">
      <c r="A3746">
        <v>5756</v>
      </c>
      <c r="B3746" t="s">
        <v>360</v>
      </c>
      <c r="E3746" t="s">
        <v>4116</v>
      </c>
      <c r="F3746" t="s">
        <v>347</v>
      </c>
      <c r="G3746" t="s">
        <v>3903</v>
      </c>
      <c r="H3746" t="s">
        <v>198</v>
      </c>
      <c r="I3746" t="s">
        <v>3904</v>
      </c>
      <c r="J3746">
        <v>1963</v>
      </c>
      <c r="K3746">
        <v>9798</v>
      </c>
      <c r="L3746">
        <v>19</v>
      </c>
      <c r="M3746" t="s">
        <v>200</v>
      </c>
      <c r="N3746" t="s">
        <v>668</v>
      </c>
      <c r="O3746" t="s">
        <v>202</v>
      </c>
      <c r="P3746" t="s">
        <v>3956</v>
      </c>
    </row>
    <row r="3747" spans="1:16" x14ac:dyDescent="0.25">
      <c r="A3747">
        <v>5762</v>
      </c>
      <c r="B3747" t="s">
        <v>360</v>
      </c>
      <c r="E3747" t="s">
        <v>4117</v>
      </c>
      <c r="F3747" t="s">
        <v>347</v>
      </c>
      <c r="G3747" t="s">
        <v>3903</v>
      </c>
      <c r="H3747" t="s">
        <v>198</v>
      </c>
      <c r="I3747" t="s">
        <v>3904</v>
      </c>
      <c r="J3747">
        <v>1979</v>
      </c>
      <c r="K3747">
        <v>20251</v>
      </c>
      <c r="L3747">
        <v>19</v>
      </c>
      <c r="M3747" t="s">
        <v>200</v>
      </c>
      <c r="N3747" t="s">
        <v>668</v>
      </c>
      <c r="O3747" t="s">
        <v>202</v>
      </c>
      <c r="P3747" t="s">
        <v>3935</v>
      </c>
    </row>
    <row r="3748" spans="1:16" x14ac:dyDescent="0.25">
      <c r="A3748">
        <v>5763</v>
      </c>
      <c r="B3748" t="s">
        <v>360</v>
      </c>
      <c r="E3748" t="s">
        <v>4118</v>
      </c>
      <c r="F3748" t="s">
        <v>347</v>
      </c>
      <c r="G3748" t="s">
        <v>3903</v>
      </c>
      <c r="H3748" t="s">
        <v>198</v>
      </c>
      <c r="I3748" t="s">
        <v>3904</v>
      </c>
      <c r="J3748">
        <v>1979</v>
      </c>
      <c r="K3748">
        <v>45904</v>
      </c>
      <c r="L3748">
        <v>19</v>
      </c>
      <c r="M3748" t="s">
        <v>200</v>
      </c>
      <c r="N3748" t="s">
        <v>668</v>
      </c>
      <c r="O3748" t="s">
        <v>202</v>
      </c>
      <c r="P3748" t="s">
        <v>3988</v>
      </c>
    </row>
    <row r="3749" spans="1:16" x14ac:dyDescent="0.25">
      <c r="A3749">
        <v>5764</v>
      </c>
      <c r="B3749" t="s">
        <v>360</v>
      </c>
      <c r="E3749" t="s">
        <v>4119</v>
      </c>
      <c r="F3749" t="s">
        <v>347</v>
      </c>
      <c r="G3749" t="s">
        <v>3903</v>
      </c>
      <c r="H3749" t="s">
        <v>198</v>
      </c>
      <c r="I3749" t="s">
        <v>3904</v>
      </c>
      <c r="J3749">
        <v>1981</v>
      </c>
      <c r="K3749">
        <v>17476</v>
      </c>
      <c r="L3749">
        <v>19</v>
      </c>
      <c r="M3749" t="s">
        <v>200</v>
      </c>
      <c r="N3749" t="s">
        <v>668</v>
      </c>
      <c r="O3749" t="s">
        <v>202</v>
      </c>
      <c r="P3749" t="s">
        <v>3954</v>
      </c>
    </row>
    <row r="3750" spans="1:16" x14ac:dyDescent="0.25">
      <c r="A3750">
        <v>5765</v>
      </c>
      <c r="B3750" t="s">
        <v>360</v>
      </c>
      <c r="E3750" t="s">
        <v>4120</v>
      </c>
      <c r="F3750" t="s">
        <v>347</v>
      </c>
      <c r="G3750" t="s">
        <v>3903</v>
      </c>
      <c r="H3750" t="s">
        <v>198</v>
      </c>
      <c r="I3750" t="s">
        <v>3904</v>
      </c>
      <c r="J3750">
        <v>1982</v>
      </c>
      <c r="K3750">
        <v>11759</v>
      </c>
      <c r="L3750">
        <v>19</v>
      </c>
      <c r="M3750" t="s">
        <v>200</v>
      </c>
      <c r="N3750" t="s">
        <v>668</v>
      </c>
      <c r="O3750" t="s">
        <v>202</v>
      </c>
      <c r="P3750" t="s">
        <v>3917</v>
      </c>
    </row>
    <row r="3751" spans="1:16" x14ac:dyDescent="0.25">
      <c r="A3751">
        <v>5783</v>
      </c>
      <c r="B3751" t="s">
        <v>360</v>
      </c>
      <c r="E3751" t="s">
        <v>4121</v>
      </c>
      <c r="F3751" t="s">
        <v>347</v>
      </c>
      <c r="G3751" t="s">
        <v>3903</v>
      </c>
      <c r="H3751" t="s">
        <v>198</v>
      </c>
      <c r="I3751" t="s">
        <v>3904</v>
      </c>
      <c r="J3751">
        <v>1987</v>
      </c>
      <c r="K3751">
        <v>76558</v>
      </c>
      <c r="L3751">
        <v>19</v>
      </c>
      <c r="M3751" t="s">
        <v>200</v>
      </c>
      <c r="N3751" t="s">
        <v>668</v>
      </c>
      <c r="O3751" t="s">
        <v>202</v>
      </c>
      <c r="P3751" t="s">
        <v>3939</v>
      </c>
    </row>
    <row r="3752" spans="1:16" x14ac:dyDescent="0.25">
      <c r="A3752">
        <v>5795</v>
      </c>
      <c r="B3752" t="s">
        <v>360</v>
      </c>
      <c r="E3752" t="s">
        <v>4122</v>
      </c>
      <c r="F3752" t="s">
        <v>347</v>
      </c>
      <c r="G3752" t="s">
        <v>3903</v>
      </c>
      <c r="H3752" t="s">
        <v>198</v>
      </c>
      <c r="I3752" t="s">
        <v>3904</v>
      </c>
      <c r="J3752">
        <v>1983</v>
      </c>
      <c r="K3752">
        <v>27632</v>
      </c>
      <c r="L3752">
        <v>19</v>
      </c>
      <c r="M3752" t="s">
        <v>200</v>
      </c>
      <c r="N3752" t="s">
        <v>668</v>
      </c>
      <c r="O3752" t="s">
        <v>202</v>
      </c>
      <c r="P3752" t="s">
        <v>3925</v>
      </c>
    </row>
    <row r="3753" spans="1:16" x14ac:dyDescent="0.25">
      <c r="A3753">
        <v>5906</v>
      </c>
      <c r="B3753" t="s">
        <v>360</v>
      </c>
      <c r="E3753" t="s">
        <v>4123</v>
      </c>
      <c r="F3753" t="s">
        <v>347</v>
      </c>
      <c r="G3753" t="s">
        <v>3903</v>
      </c>
      <c r="H3753" t="s">
        <v>198</v>
      </c>
      <c r="I3753" t="s">
        <v>3904</v>
      </c>
      <c r="J3753">
        <v>1974</v>
      </c>
      <c r="K3753">
        <v>46281</v>
      </c>
      <c r="L3753">
        <v>19</v>
      </c>
      <c r="M3753" t="s">
        <v>200</v>
      </c>
      <c r="N3753" t="s">
        <v>668</v>
      </c>
      <c r="O3753" t="s">
        <v>202</v>
      </c>
      <c r="P3753" t="s">
        <v>3939</v>
      </c>
    </row>
    <row r="3754" spans="1:16" x14ac:dyDescent="0.25">
      <c r="A3754">
        <v>5907</v>
      </c>
      <c r="B3754" t="s">
        <v>360</v>
      </c>
      <c r="E3754" t="s">
        <v>4124</v>
      </c>
      <c r="F3754" t="s">
        <v>347</v>
      </c>
      <c r="G3754" t="s">
        <v>3903</v>
      </c>
      <c r="H3754" t="s">
        <v>198</v>
      </c>
      <c r="I3754" t="s">
        <v>3904</v>
      </c>
      <c r="J3754">
        <v>1974</v>
      </c>
      <c r="K3754">
        <v>63810</v>
      </c>
      <c r="L3754">
        <v>19</v>
      </c>
      <c r="M3754" t="s">
        <v>200</v>
      </c>
      <c r="N3754" t="s">
        <v>668</v>
      </c>
      <c r="O3754" t="s">
        <v>202</v>
      </c>
      <c r="P3754" t="s">
        <v>3921</v>
      </c>
    </row>
    <row r="3755" spans="1:16" x14ac:dyDescent="0.25">
      <c r="A3755">
        <v>5909</v>
      </c>
      <c r="B3755" t="s">
        <v>360</v>
      </c>
      <c r="E3755" t="s">
        <v>4125</v>
      </c>
      <c r="F3755" t="s">
        <v>347</v>
      </c>
      <c r="G3755" t="s">
        <v>3903</v>
      </c>
      <c r="H3755" t="s">
        <v>198</v>
      </c>
      <c r="I3755" t="s">
        <v>3904</v>
      </c>
      <c r="J3755">
        <v>1985</v>
      </c>
      <c r="K3755">
        <v>28988</v>
      </c>
      <c r="L3755">
        <v>19</v>
      </c>
      <c r="M3755" t="s">
        <v>200</v>
      </c>
      <c r="N3755" t="s">
        <v>668</v>
      </c>
      <c r="O3755" t="s">
        <v>202</v>
      </c>
      <c r="P3755" t="s">
        <v>4090</v>
      </c>
    </row>
    <row r="3756" spans="1:16" x14ac:dyDescent="0.25">
      <c r="A3756">
        <v>5934</v>
      </c>
      <c r="B3756" t="s">
        <v>360</v>
      </c>
      <c r="E3756" t="s">
        <v>4126</v>
      </c>
      <c r="F3756" t="s">
        <v>347</v>
      </c>
      <c r="G3756" t="s">
        <v>3903</v>
      </c>
      <c r="H3756" t="s">
        <v>198</v>
      </c>
      <c r="I3756" t="s">
        <v>3904</v>
      </c>
      <c r="J3756">
        <v>1965</v>
      </c>
      <c r="K3756">
        <v>5073</v>
      </c>
      <c r="L3756">
        <v>19</v>
      </c>
      <c r="M3756" t="s">
        <v>200</v>
      </c>
      <c r="N3756" t="s">
        <v>4086</v>
      </c>
      <c r="O3756" t="s">
        <v>202</v>
      </c>
      <c r="P3756" t="s">
        <v>3925</v>
      </c>
    </row>
    <row r="3757" spans="1:16" x14ac:dyDescent="0.25">
      <c r="A3757">
        <v>5939</v>
      </c>
      <c r="B3757" t="s">
        <v>360</v>
      </c>
      <c r="E3757" t="s">
        <v>4127</v>
      </c>
      <c r="F3757" t="s">
        <v>347</v>
      </c>
      <c r="G3757" t="s">
        <v>4128</v>
      </c>
      <c r="H3757" t="s">
        <v>198</v>
      </c>
      <c r="I3757" t="s">
        <v>4129</v>
      </c>
      <c r="J3757">
        <v>1994</v>
      </c>
      <c r="K3757">
        <v>870</v>
      </c>
      <c r="L3757">
        <v>30</v>
      </c>
      <c r="M3757" t="s">
        <v>200</v>
      </c>
      <c r="N3757" t="s">
        <v>376</v>
      </c>
      <c r="O3757" t="s">
        <v>202</v>
      </c>
      <c r="P3757" t="s">
        <v>365</v>
      </c>
    </row>
    <row r="3758" spans="1:16" x14ac:dyDescent="0.25">
      <c r="A3758">
        <v>5940</v>
      </c>
      <c r="B3758" t="s">
        <v>360</v>
      </c>
      <c r="E3758" t="s">
        <v>4130</v>
      </c>
      <c r="F3758" t="s">
        <v>347</v>
      </c>
      <c r="G3758" t="s">
        <v>4128</v>
      </c>
      <c r="H3758" t="s">
        <v>198</v>
      </c>
      <c r="I3758" t="s">
        <v>4129</v>
      </c>
      <c r="J3758">
        <v>1994</v>
      </c>
      <c r="K3758">
        <v>1296</v>
      </c>
      <c r="L3758">
        <v>30</v>
      </c>
      <c r="M3758" t="s">
        <v>200</v>
      </c>
      <c r="N3758" t="s">
        <v>376</v>
      </c>
      <c r="O3758" t="s">
        <v>202</v>
      </c>
      <c r="P3758" t="s">
        <v>365</v>
      </c>
    </row>
    <row r="3759" spans="1:16" x14ac:dyDescent="0.25">
      <c r="A3759">
        <v>5941</v>
      </c>
      <c r="B3759" t="s">
        <v>360</v>
      </c>
      <c r="E3759" t="s">
        <v>4131</v>
      </c>
      <c r="F3759" t="s">
        <v>347</v>
      </c>
      <c r="G3759" t="s">
        <v>4128</v>
      </c>
      <c r="H3759" t="s">
        <v>198</v>
      </c>
      <c r="I3759" t="s">
        <v>4129</v>
      </c>
      <c r="J3759">
        <v>1994</v>
      </c>
      <c r="K3759">
        <v>278</v>
      </c>
      <c r="L3759">
        <v>30</v>
      </c>
      <c r="M3759" t="s">
        <v>200</v>
      </c>
      <c r="N3759" t="s">
        <v>376</v>
      </c>
      <c r="O3759" t="s">
        <v>202</v>
      </c>
      <c r="P3759" t="s">
        <v>365</v>
      </c>
    </row>
    <row r="3760" spans="1:16" x14ac:dyDescent="0.25">
      <c r="A3760">
        <v>5942</v>
      </c>
      <c r="B3760" t="s">
        <v>360</v>
      </c>
      <c r="E3760" t="s">
        <v>4132</v>
      </c>
      <c r="F3760" t="s">
        <v>347</v>
      </c>
      <c r="G3760" t="s">
        <v>4128</v>
      </c>
      <c r="H3760" t="s">
        <v>198</v>
      </c>
      <c r="I3760" t="s">
        <v>4129</v>
      </c>
      <c r="J3760">
        <v>1994</v>
      </c>
      <c r="K3760">
        <v>967</v>
      </c>
      <c r="L3760">
        <v>30</v>
      </c>
      <c r="M3760" t="s">
        <v>200</v>
      </c>
      <c r="N3760" t="s">
        <v>376</v>
      </c>
      <c r="O3760" t="s">
        <v>202</v>
      </c>
      <c r="P3760" t="s">
        <v>365</v>
      </c>
    </row>
    <row r="3761" spans="1:16" x14ac:dyDescent="0.25">
      <c r="A3761">
        <v>5943</v>
      </c>
      <c r="B3761" t="s">
        <v>360</v>
      </c>
      <c r="E3761" t="s">
        <v>4133</v>
      </c>
      <c r="F3761" t="s">
        <v>347</v>
      </c>
      <c r="G3761" t="s">
        <v>4128</v>
      </c>
      <c r="H3761" t="s">
        <v>198</v>
      </c>
      <c r="I3761" t="s">
        <v>4129</v>
      </c>
      <c r="J3761">
        <v>1994</v>
      </c>
      <c r="K3761">
        <v>2245</v>
      </c>
      <c r="L3761">
        <v>30</v>
      </c>
      <c r="M3761" t="s">
        <v>200</v>
      </c>
      <c r="N3761" t="s">
        <v>376</v>
      </c>
      <c r="O3761" t="s">
        <v>202</v>
      </c>
      <c r="P3761" t="s">
        <v>365</v>
      </c>
    </row>
    <row r="3762" spans="1:16" x14ac:dyDescent="0.25">
      <c r="A3762">
        <v>5944</v>
      </c>
      <c r="B3762" t="s">
        <v>360</v>
      </c>
      <c r="E3762" t="s">
        <v>4134</v>
      </c>
      <c r="F3762" t="s">
        <v>347</v>
      </c>
      <c r="G3762" t="s">
        <v>4128</v>
      </c>
      <c r="H3762" t="s">
        <v>198</v>
      </c>
      <c r="I3762" t="s">
        <v>4129</v>
      </c>
      <c r="J3762">
        <v>1994</v>
      </c>
      <c r="K3762">
        <v>1258</v>
      </c>
      <c r="L3762">
        <v>30</v>
      </c>
      <c r="M3762" t="s">
        <v>200</v>
      </c>
      <c r="N3762" t="s">
        <v>376</v>
      </c>
      <c r="O3762" t="s">
        <v>202</v>
      </c>
      <c r="P3762" t="s">
        <v>365</v>
      </c>
    </row>
    <row r="3763" spans="1:16" x14ac:dyDescent="0.25">
      <c r="A3763">
        <v>5945</v>
      </c>
      <c r="B3763" t="s">
        <v>360</v>
      </c>
      <c r="E3763" t="s">
        <v>4135</v>
      </c>
      <c r="F3763" t="s">
        <v>347</v>
      </c>
      <c r="G3763" t="s">
        <v>4128</v>
      </c>
      <c r="H3763" t="s">
        <v>198</v>
      </c>
      <c r="I3763" t="s">
        <v>4129</v>
      </c>
      <c r="J3763">
        <v>1994</v>
      </c>
      <c r="K3763">
        <v>1009</v>
      </c>
      <c r="L3763">
        <v>30</v>
      </c>
      <c r="M3763" t="s">
        <v>200</v>
      </c>
      <c r="N3763" t="s">
        <v>376</v>
      </c>
      <c r="O3763" t="s">
        <v>202</v>
      </c>
      <c r="P3763" t="s">
        <v>365</v>
      </c>
    </row>
    <row r="3764" spans="1:16" x14ac:dyDescent="0.25">
      <c r="A3764">
        <v>5946</v>
      </c>
      <c r="B3764" t="s">
        <v>360</v>
      </c>
      <c r="E3764" t="s">
        <v>4136</v>
      </c>
      <c r="F3764" t="s">
        <v>347</v>
      </c>
      <c r="G3764" t="s">
        <v>4128</v>
      </c>
      <c r="H3764" t="s">
        <v>198</v>
      </c>
      <c r="I3764" t="s">
        <v>4129</v>
      </c>
      <c r="J3764">
        <v>1994</v>
      </c>
      <c r="K3764">
        <v>584</v>
      </c>
      <c r="L3764">
        <v>30</v>
      </c>
      <c r="M3764" t="s">
        <v>200</v>
      </c>
      <c r="N3764" t="s">
        <v>376</v>
      </c>
      <c r="O3764" t="s">
        <v>202</v>
      </c>
      <c r="P3764" t="s">
        <v>365</v>
      </c>
    </row>
    <row r="3765" spans="1:16" x14ac:dyDescent="0.25">
      <c r="A3765">
        <v>5947</v>
      </c>
      <c r="B3765" t="s">
        <v>360</v>
      </c>
      <c r="E3765" t="s">
        <v>4137</v>
      </c>
      <c r="F3765" t="s">
        <v>347</v>
      </c>
      <c r="G3765" t="s">
        <v>4128</v>
      </c>
      <c r="H3765" t="s">
        <v>198</v>
      </c>
      <c r="I3765" t="s">
        <v>4129</v>
      </c>
      <c r="J3765">
        <v>1994</v>
      </c>
      <c r="K3765">
        <v>812</v>
      </c>
      <c r="L3765">
        <v>30</v>
      </c>
      <c r="M3765" t="s">
        <v>200</v>
      </c>
      <c r="N3765" t="s">
        <v>376</v>
      </c>
      <c r="O3765" t="s">
        <v>202</v>
      </c>
      <c r="P3765" t="s">
        <v>365</v>
      </c>
    </row>
    <row r="3766" spans="1:16" x14ac:dyDescent="0.25">
      <c r="A3766">
        <v>5948</v>
      </c>
      <c r="B3766" t="s">
        <v>360</v>
      </c>
      <c r="E3766" t="s">
        <v>4138</v>
      </c>
      <c r="F3766" t="s">
        <v>347</v>
      </c>
      <c r="G3766" t="s">
        <v>4128</v>
      </c>
      <c r="H3766" t="s">
        <v>198</v>
      </c>
      <c r="I3766" t="s">
        <v>4129</v>
      </c>
      <c r="J3766">
        <v>1994</v>
      </c>
      <c r="K3766">
        <v>791734</v>
      </c>
      <c r="L3766">
        <v>30</v>
      </c>
      <c r="M3766" t="s">
        <v>200</v>
      </c>
      <c r="N3766" t="s">
        <v>376</v>
      </c>
      <c r="O3766" t="s">
        <v>202</v>
      </c>
      <c r="P3766" t="s">
        <v>365</v>
      </c>
    </row>
    <row r="3767" spans="1:16" x14ac:dyDescent="0.25">
      <c r="A3767">
        <v>5949</v>
      </c>
      <c r="B3767" t="s">
        <v>360</v>
      </c>
      <c r="E3767" t="s">
        <v>4139</v>
      </c>
      <c r="F3767" t="s">
        <v>347</v>
      </c>
      <c r="G3767" t="s">
        <v>4128</v>
      </c>
      <c r="H3767" t="s">
        <v>198</v>
      </c>
      <c r="I3767" t="s">
        <v>4129</v>
      </c>
      <c r="J3767">
        <v>1994</v>
      </c>
      <c r="K3767">
        <v>989</v>
      </c>
      <c r="L3767">
        <v>30</v>
      </c>
      <c r="M3767" t="s">
        <v>200</v>
      </c>
      <c r="N3767" t="s">
        <v>376</v>
      </c>
      <c r="O3767" t="s">
        <v>202</v>
      </c>
      <c r="P3767" t="s">
        <v>365</v>
      </c>
    </row>
    <row r="3768" spans="1:16" x14ac:dyDescent="0.25">
      <c r="A3768">
        <v>5950</v>
      </c>
      <c r="B3768" t="s">
        <v>360</v>
      </c>
      <c r="E3768" t="s">
        <v>4140</v>
      </c>
      <c r="F3768" t="s">
        <v>347</v>
      </c>
      <c r="G3768" t="s">
        <v>4128</v>
      </c>
      <c r="H3768" t="s">
        <v>198</v>
      </c>
      <c r="I3768" t="s">
        <v>4129</v>
      </c>
      <c r="J3768">
        <v>1994</v>
      </c>
      <c r="K3768">
        <v>738</v>
      </c>
      <c r="L3768">
        <v>30</v>
      </c>
      <c r="M3768" t="s">
        <v>200</v>
      </c>
      <c r="N3768" t="s">
        <v>376</v>
      </c>
      <c r="O3768" t="s">
        <v>202</v>
      </c>
      <c r="P3768" t="s">
        <v>365</v>
      </c>
    </row>
    <row r="3769" spans="1:16" x14ac:dyDescent="0.25">
      <c r="A3769">
        <v>5951</v>
      </c>
      <c r="B3769" t="s">
        <v>360</v>
      </c>
      <c r="E3769" t="s">
        <v>4141</v>
      </c>
      <c r="F3769" t="s">
        <v>347</v>
      </c>
      <c r="G3769" t="s">
        <v>4128</v>
      </c>
      <c r="H3769" t="s">
        <v>198</v>
      </c>
      <c r="I3769" t="s">
        <v>4129</v>
      </c>
      <c r="J3769">
        <v>1994</v>
      </c>
      <c r="K3769">
        <v>718</v>
      </c>
      <c r="L3769">
        <v>30</v>
      </c>
      <c r="M3769" t="s">
        <v>200</v>
      </c>
      <c r="N3769" t="s">
        <v>376</v>
      </c>
      <c r="O3769" t="s">
        <v>202</v>
      </c>
      <c r="P3769" t="s">
        <v>365</v>
      </c>
    </row>
    <row r="3770" spans="1:16" x14ac:dyDescent="0.25">
      <c r="A3770">
        <v>5952</v>
      </c>
      <c r="B3770" t="s">
        <v>360</v>
      </c>
      <c r="E3770" t="s">
        <v>4142</v>
      </c>
      <c r="F3770" t="s">
        <v>347</v>
      </c>
      <c r="G3770" t="s">
        <v>4128</v>
      </c>
      <c r="H3770" t="s">
        <v>198</v>
      </c>
      <c r="I3770" t="s">
        <v>4129</v>
      </c>
      <c r="J3770">
        <v>1994</v>
      </c>
      <c r="K3770">
        <v>202506</v>
      </c>
      <c r="L3770">
        <v>30</v>
      </c>
      <c r="M3770" t="s">
        <v>200</v>
      </c>
      <c r="N3770" t="s">
        <v>376</v>
      </c>
      <c r="O3770" t="s">
        <v>202</v>
      </c>
      <c r="P3770" t="s">
        <v>365</v>
      </c>
    </row>
    <row r="3771" spans="1:16" x14ac:dyDescent="0.25">
      <c r="A3771">
        <v>5953</v>
      </c>
      <c r="B3771" t="s">
        <v>360</v>
      </c>
      <c r="E3771" t="s">
        <v>4143</v>
      </c>
      <c r="F3771" t="s">
        <v>347</v>
      </c>
      <c r="G3771" t="s">
        <v>4128</v>
      </c>
      <c r="H3771" t="s">
        <v>198</v>
      </c>
      <c r="I3771" t="s">
        <v>4129</v>
      </c>
      <c r="J3771">
        <v>1994</v>
      </c>
      <c r="K3771">
        <v>458</v>
      </c>
      <c r="L3771">
        <v>30</v>
      </c>
      <c r="M3771" t="s">
        <v>200</v>
      </c>
      <c r="N3771" t="s">
        <v>376</v>
      </c>
      <c r="O3771" t="s">
        <v>202</v>
      </c>
      <c r="P3771" t="s">
        <v>365</v>
      </c>
    </row>
    <row r="3772" spans="1:16" x14ac:dyDescent="0.25">
      <c r="A3772">
        <v>5954</v>
      </c>
      <c r="B3772" t="s">
        <v>360</v>
      </c>
      <c r="E3772" t="s">
        <v>4144</v>
      </c>
      <c r="F3772" t="s">
        <v>347</v>
      </c>
      <c r="G3772" t="s">
        <v>4128</v>
      </c>
      <c r="H3772" t="s">
        <v>198</v>
      </c>
      <c r="I3772" t="s">
        <v>4129</v>
      </c>
      <c r="J3772">
        <v>1994</v>
      </c>
      <c r="K3772">
        <v>1299536</v>
      </c>
      <c r="L3772">
        <v>30</v>
      </c>
      <c r="M3772" t="s">
        <v>200</v>
      </c>
      <c r="N3772" t="s">
        <v>376</v>
      </c>
      <c r="O3772" t="s">
        <v>202</v>
      </c>
      <c r="P3772" t="s">
        <v>365</v>
      </c>
    </row>
    <row r="3773" spans="1:16" x14ac:dyDescent="0.25">
      <c r="A3773">
        <v>5955</v>
      </c>
      <c r="B3773" t="s">
        <v>360</v>
      </c>
      <c r="E3773" t="s">
        <v>4145</v>
      </c>
      <c r="F3773" t="s">
        <v>347</v>
      </c>
      <c r="G3773" t="s">
        <v>4128</v>
      </c>
      <c r="H3773" t="s">
        <v>198</v>
      </c>
      <c r="I3773" t="s">
        <v>4129</v>
      </c>
      <c r="J3773">
        <v>1994</v>
      </c>
      <c r="K3773">
        <v>795</v>
      </c>
      <c r="L3773">
        <v>30</v>
      </c>
      <c r="M3773" t="s">
        <v>200</v>
      </c>
      <c r="N3773" t="s">
        <v>376</v>
      </c>
      <c r="O3773" t="s">
        <v>202</v>
      </c>
      <c r="P3773" t="s">
        <v>365</v>
      </c>
    </row>
    <row r="3774" spans="1:16" x14ac:dyDescent="0.25">
      <c r="A3774">
        <v>5956</v>
      </c>
      <c r="B3774" t="s">
        <v>360</v>
      </c>
      <c r="E3774" t="s">
        <v>4146</v>
      </c>
      <c r="F3774" t="s">
        <v>347</v>
      </c>
      <c r="G3774" t="s">
        <v>4128</v>
      </c>
      <c r="H3774" t="s">
        <v>198</v>
      </c>
      <c r="I3774" t="s">
        <v>4129</v>
      </c>
      <c r="J3774">
        <v>1994</v>
      </c>
      <c r="K3774">
        <v>1658</v>
      </c>
      <c r="L3774">
        <v>30</v>
      </c>
      <c r="M3774" t="s">
        <v>200</v>
      </c>
      <c r="N3774" t="s">
        <v>376</v>
      </c>
      <c r="O3774" t="s">
        <v>202</v>
      </c>
      <c r="P3774" t="s">
        <v>365</v>
      </c>
    </row>
    <row r="3775" spans="1:16" x14ac:dyDescent="0.25">
      <c r="A3775">
        <v>5957</v>
      </c>
      <c r="B3775" t="s">
        <v>360</v>
      </c>
      <c r="E3775" t="s">
        <v>4147</v>
      </c>
      <c r="F3775" t="s">
        <v>347</v>
      </c>
      <c r="G3775" t="s">
        <v>4128</v>
      </c>
      <c r="H3775" t="s">
        <v>198</v>
      </c>
      <c r="I3775" t="s">
        <v>4129</v>
      </c>
      <c r="J3775">
        <v>1994</v>
      </c>
      <c r="K3775">
        <v>738</v>
      </c>
      <c r="L3775">
        <v>30</v>
      </c>
      <c r="M3775" t="s">
        <v>200</v>
      </c>
      <c r="N3775" t="s">
        <v>376</v>
      </c>
      <c r="O3775" t="s">
        <v>202</v>
      </c>
      <c r="P3775" t="s">
        <v>365</v>
      </c>
    </row>
    <row r="3776" spans="1:16" x14ac:dyDescent="0.25">
      <c r="A3776">
        <v>5958</v>
      </c>
      <c r="B3776" t="s">
        <v>360</v>
      </c>
      <c r="E3776" t="s">
        <v>4148</v>
      </c>
      <c r="F3776" t="s">
        <v>347</v>
      </c>
      <c r="G3776" t="s">
        <v>4128</v>
      </c>
      <c r="H3776" t="s">
        <v>198</v>
      </c>
      <c r="I3776" t="s">
        <v>4129</v>
      </c>
      <c r="J3776">
        <v>1994</v>
      </c>
      <c r="K3776">
        <v>1195</v>
      </c>
      <c r="L3776">
        <v>30</v>
      </c>
      <c r="M3776" t="s">
        <v>200</v>
      </c>
      <c r="N3776" t="s">
        <v>376</v>
      </c>
      <c r="O3776" t="s">
        <v>202</v>
      </c>
      <c r="P3776" t="s">
        <v>365</v>
      </c>
    </row>
    <row r="3777" spans="1:16" x14ac:dyDescent="0.25">
      <c r="A3777">
        <v>5959</v>
      </c>
      <c r="B3777" t="s">
        <v>360</v>
      </c>
      <c r="E3777" t="s">
        <v>4149</v>
      </c>
      <c r="F3777" t="s">
        <v>347</v>
      </c>
      <c r="G3777" t="s">
        <v>4128</v>
      </c>
      <c r="H3777" t="s">
        <v>198</v>
      </c>
      <c r="I3777" t="s">
        <v>4129</v>
      </c>
      <c r="J3777">
        <v>1994</v>
      </c>
      <c r="K3777">
        <v>3498</v>
      </c>
      <c r="L3777">
        <v>30</v>
      </c>
      <c r="M3777" t="s">
        <v>200</v>
      </c>
      <c r="N3777" t="s">
        <v>376</v>
      </c>
      <c r="O3777" t="s">
        <v>202</v>
      </c>
      <c r="P3777" t="s">
        <v>365</v>
      </c>
    </row>
    <row r="3778" spans="1:16" x14ac:dyDescent="0.25">
      <c r="A3778">
        <v>5960</v>
      </c>
      <c r="B3778" t="s">
        <v>360</v>
      </c>
      <c r="E3778" t="s">
        <v>4150</v>
      </c>
      <c r="F3778" t="s">
        <v>347</v>
      </c>
      <c r="G3778" t="s">
        <v>4128</v>
      </c>
      <c r="H3778" t="s">
        <v>198</v>
      </c>
      <c r="I3778" t="s">
        <v>4129</v>
      </c>
      <c r="J3778">
        <v>1994</v>
      </c>
      <c r="K3778">
        <v>1041</v>
      </c>
      <c r="L3778">
        <v>30</v>
      </c>
      <c r="M3778" t="s">
        <v>200</v>
      </c>
      <c r="N3778" t="s">
        <v>376</v>
      </c>
      <c r="O3778" t="s">
        <v>202</v>
      </c>
      <c r="P3778" t="s">
        <v>365</v>
      </c>
    </row>
    <row r="3779" spans="1:16" x14ac:dyDescent="0.25">
      <c r="A3779">
        <v>5961</v>
      </c>
      <c r="B3779" t="s">
        <v>360</v>
      </c>
      <c r="E3779" t="s">
        <v>4151</v>
      </c>
      <c r="F3779" t="s">
        <v>347</v>
      </c>
      <c r="G3779" t="s">
        <v>4128</v>
      </c>
      <c r="H3779" t="s">
        <v>198</v>
      </c>
      <c r="I3779" t="s">
        <v>4129</v>
      </c>
      <c r="J3779">
        <v>1994</v>
      </c>
      <c r="K3779">
        <v>1356</v>
      </c>
      <c r="L3779">
        <v>30</v>
      </c>
      <c r="M3779" t="s">
        <v>200</v>
      </c>
      <c r="N3779" t="s">
        <v>376</v>
      </c>
      <c r="O3779" t="s">
        <v>202</v>
      </c>
      <c r="P3779" t="s">
        <v>365</v>
      </c>
    </row>
    <row r="3780" spans="1:16" x14ac:dyDescent="0.25">
      <c r="A3780">
        <v>5963</v>
      </c>
      <c r="B3780" t="s">
        <v>360</v>
      </c>
      <c r="E3780" t="s">
        <v>4152</v>
      </c>
      <c r="F3780" t="s">
        <v>347</v>
      </c>
      <c r="G3780" t="s">
        <v>4128</v>
      </c>
      <c r="H3780" t="s">
        <v>198</v>
      </c>
      <c r="I3780" t="s">
        <v>4129</v>
      </c>
      <c r="J3780">
        <v>1994</v>
      </c>
      <c r="K3780">
        <v>343</v>
      </c>
      <c r="L3780">
        <v>30</v>
      </c>
      <c r="M3780" t="s">
        <v>200</v>
      </c>
      <c r="N3780" t="s">
        <v>376</v>
      </c>
      <c r="O3780" t="s">
        <v>202</v>
      </c>
      <c r="P3780" t="s">
        <v>365</v>
      </c>
    </row>
    <row r="3781" spans="1:16" x14ac:dyDescent="0.25">
      <c r="A3781">
        <v>5965</v>
      </c>
      <c r="B3781" t="s">
        <v>360</v>
      </c>
      <c r="E3781" t="s">
        <v>4153</v>
      </c>
      <c r="F3781" t="s">
        <v>347</v>
      </c>
      <c r="G3781" t="s">
        <v>4128</v>
      </c>
      <c r="H3781" t="s">
        <v>198</v>
      </c>
      <c r="I3781" t="s">
        <v>4129</v>
      </c>
      <c r="J3781">
        <v>1994</v>
      </c>
      <c r="K3781">
        <v>515903</v>
      </c>
      <c r="L3781">
        <v>30</v>
      </c>
      <c r="M3781" t="s">
        <v>200</v>
      </c>
      <c r="N3781" t="s">
        <v>376</v>
      </c>
      <c r="O3781" t="s">
        <v>202</v>
      </c>
      <c r="P3781" t="s">
        <v>365</v>
      </c>
    </row>
    <row r="3782" spans="1:16" x14ac:dyDescent="0.25">
      <c r="A3782">
        <v>5966</v>
      </c>
      <c r="B3782" t="s">
        <v>360</v>
      </c>
      <c r="E3782" t="s">
        <v>4154</v>
      </c>
      <c r="F3782" t="s">
        <v>347</v>
      </c>
      <c r="G3782" t="s">
        <v>4128</v>
      </c>
      <c r="H3782" t="s">
        <v>198</v>
      </c>
      <c r="I3782" t="s">
        <v>4129</v>
      </c>
      <c r="J3782">
        <v>1994</v>
      </c>
      <c r="K3782">
        <v>781</v>
      </c>
      <c r="L3782">
        <v>30</v>
      </c>
      <c r="M3782" t="s">
        <v>200</v>
      </c>
      <c r="N3782" t="s">
        <v>376</v>
      </c>
      <c r="O3782" t="s">
        <v>202</v>
      </c>
      <c r="P3782" t="s">
        <v>365</v>
      </c>
    </row>
    <row r="3783" spans="1:16" x14ac:dyDescent="0.25">
      <c r="A3783">
        <v>5967</v>
      </c>
      <c r="B3783" t="s">
        <v>360</v>
      </c>
      <c r="E3783" t="s">
        <v>4155</v>
      </c>
      <c r="F3783" t="s">
        <v>347</v>
      </c>
      <c r="G3783" t="s">
        <v>4128</v>
      </c>
      <c r="H3783" t="s">
        <v>198</v>
      </c>
      <c r="I3783" t="s">
        <v>4129</v>
      </c>
      <c r="J3783">
        <v>1994</v>
      </c>
      <c r="K3783">
        <v>718145</v>
      </c>
      <c r="L3783">
        <v>30</v>
      </c>
      <c r="M3783" t="s">
        <v>200</v>
      </c>
      <c r="N3783" t="s">
        <v>376</v>
      </c>
      <c r="O3783" t="s">
        <v>202</v>
      </c>
      <c r="P3783" t="s">
        <v>365</v>
      </c>
    </row>
    <row r="3784" spans="1:16" x14ac:dyDescent="0.25">
      <c r="A3784">
        <v>5968</v>
      </c>
      <c r="B3784" t="s">
        <v>360</v>
      </c>
      <c r="E3784" t="s">
        <v>4156</v>
      </c>
      <c r="F3784" t="s">
        <v>347</v>
      </c>
      <c r="G3784" t="s">
        <v>4128</v>
      </c>
      <c r="H3784" t="s">
        <v>198</v>
      </c>
      <c r="I3784" t="s">
        <v>4129</v>
      </c>
      <c r="J3784">
        <v>1994</v>
      </c>
      <c r="K3784">
        <v>587</v>
      </c>
      <c r="L3784">
        <v>30</v>
      </c>
      <c r="M3784" t="s">
        <v>200</v>
      </c>
      <c r="N3784" t="s">
        <v>376</v>
      </c>
      <c r="O3784" t="s">
        <v>202</v>
      </c>
      <c r="P3784" t="s">
        <v>365</v>
      </c>
    </row>
    <row r="3785" spans="1:16" x14ac:dyDescent="0.25">
      <c r="A3785">
        <v>5969</v>
      </c>
      <c r="B3785" t="s">
        <v>360</v>
      </c>
      <c r="E3785" t="s">
        <v>4153</v>
      </c>
      <c r="F3785" t="s">
        <v>347</v>
      </c>
      <c r="G3785" t="s">
        <v>4128</v>
      </c>
      <c r="H3785" t="s">
        <v>198</v>
      </c>
      <c r="I3785" t="s">
        <v>4129</v>
      </c>
      <c r="J3785">
        <v>1994</v>
      </c>
      <c r="K3785">
        <v>198831</v>
      </c>
      <c r="L3785">
        <v>30</v>
      </c>
      <c r="M3785" t="s">
        <v>200</v>
      </c>
      <c r="N3785" t="s">
        <v>376</v>
      </c>
      <c r="O3785" t="s">
        <v>202</v>
      </c>
      <c r="P3785" t="s">
        <v>365</v>
      </c>
    </row>
    <row r="3786" spans="1:16" x14ac:dyDescent="0.25">
      <c r="A3786">
        <v>5970</v>
      </c>
      <c r="B3786" t="s">
        <v>360</v>
      </c>
      <c r="E3786" t="s">
        <v>4157</v>
      </c>
      <c r="F3786" t="s">
        <v>347</v>
      </c>
      <c r="G3786" t="s">
        <v>4128</v>
      </c>
      <c r="H3786" t="s">
        <v>198</v>
      </c>
      <c r="I3786" t="s">
        <v>4129</v>
      </c>
      <c r="J3786">
        <v>1994</v>
      </c>
      <c r="K3786">
        <v>293081</v>
      </c>
      <c r="L3786">
        <v>30</v>
      </c>
      <c r="M3786" t="s">
        <v>200</v>
      </c>
      <c r="N3786" t="s">
        <v>376</v>
      </c>
      <c r="O3786" t="s">
        <v>202</v>
      </c>
      <c r="P3786" t="s">
        <v>365</v>
      </c>
    </row>
    <row r="3787" spans="1:16" x14ac:dyDescent="0.25">
      <c r="A3787">
        <v>5971</v>
      </c>
      <c r="B3787" t="s">
        <v>360</v>
      </c>
      <c r="E3787" t="s">
        <v>4158</v>
      </c>
      <c r="F3787" t="s">
        <v>347</v>
      </c>
      <c r="G3787" t="s">
        <v>4128</v>
      </c>
      <c r="H3787" t="s">
        <v>198</v>
      </c>
      <c r="I3787" t="s">
        <v>4129</v>
      </c>
      <c r="J3787">
        <v>1994</v>
      </c>
      <c r="K3787">
        <v>2403</v>
      </c>
      <c r="L3787">
        <v>30</v>
      </c>
      <c r="M3787" t="s">
        <v>200</v>
      </c>
      <c r="N3787" t="s">
        <v>376</v>
      </c>
      <c r="O3787" t="s">
        <v>202</v>
      </c>
      <c r="P3787" t="s">
        <v>365</v>
      </c>
    </row>
    <row r="3788" spans="1:16" x14ac:dyDescent="0.25">
      <c r="A3788">
        <v>5972</v>
      </c>
      <c r="B3788" t="s">
        <v>360</v>
      </c>
      <c r="E3788" t="s">
        <v>4159</v>
      </c>
      <c r="F3788" t="s">
        <v>347</v>
      </c>
      <c r="G3788" t="s">
        <v>4128</v>
      </c>
      <c r="H3788" t="s">
        <v>198</v>
      </c>
      <c r="I3788" t="s">
        <v>4129</v>
      </c>
      <c r="J3788">
        <v>1994</v>
      </c>
      <c r="K3788">
        <v>470187</v>
      </c>
      <c r="L3788">
        <v>30</v>
      </c>
      <c r="M3788" t="s">
        <v>200</v>
      </c>
      <c r="N3788" t="s">
        <v>376</v>
      </c>
      <c r="O3788" t="s">
        <v>202</v>
      </c>
      <c r="P3788" t="s">
        <v>365</v>
      </c>
    </row>
    <row r="3789" spans="1:16" x14ac:dyDescent="0.25">
      <c r="A3789">
        <v>5973</v>
      </c>
      <c r="B3789" t="s">
        <v>360</v>
      </c>
      <c r="E3789" t="s">
        <v>4160</v>
      </c>
      <c r="F3789" t="s">
        <v>347</v>
      </c>
      <c r="G3789" t="s">
        <v>4128</v>
      </c>
      <c r="H3789" t="s">
        <v>198</v>
      </c>
      <c r="I3789" t="s">
        <v>4129</v>
      </c>
      <c r="J3789">
        <v>1994</v>
      </c>
      <c r="K3789">
        <v>189151</v>
      </c>
      <c r="L3789">
        <v>30</v>
      </c>
      <c r="M3789" t="s">
        <v>200</v>
      </c>
      <c r="N3789" t="s">
        <v>376</v>
      </c>
      <c r="O3789" t="s">
        <v>202</v>
      </c>
      <c r="P3789" t="s">
        <v>365</v>
      </c>
    </row>
    <row r="3790" spans="1:16" x14ac:dyDescent="0.25">
      <c r="A3790">
        <v>5974</v>
      </c>
      <c r="B3790" t="s">
        <v>360</v>
      </c>
      <c r="E3790" t="s">
        <v>4161</v>
      </c>
      <c r="F3790" t="s">
        <v>347</v>
      </c>
      <c r="G3790" t="s">
        <v>4128</v>
      </c>
      <c r="H3790" t="s">
        <v>198</v>
      </c>
      <c r="I3790" t="s">
        <v>4129</v>
      </c>
      <c r="J3790">
        <v>1994</v>
      </c>
      <c r="K3790">
        <v>250093</v>
      </c>
      <c r="L3790">
        <v>30</v>
      </c>
      <c r="M3790" t="s">
        <v>200</v>
      </c>
      <c r="N3790" t="s">
        <v>376</v>
      </c>
      <c r="O3790" t="s">
        <v>202</v>
      </c>
      <c r="P3790" t="s">
        <v>365</v>
      </c>
    </row>
    <row r="3791" spans="1:16" x14ac:dyDescent="0.25">
      <c r="A3791">
        <v>5975</v>
      </c>
      <c r="B3791" t="s">
        <v>360</v>
      </c>
      <c r="E3791" t="s">
        <v>4162</v>
      </c>
      <c r="F3791" t="s">
        <v>347</v>
      </c>
      <c r="G3791" t="s">
        <v>4128</v>
      </c>
      <c r="H3791" t="s">
        <v>198</v>
      </c>
      <c r="I3791" t="s">
        <v>4129</v>
      </c>
      <c r="J3791">
        <v>1994</v>
      </c>
      <c r="K3791">
        <v>461</v>
      </c>
      <c r="L3791">
        <v>30</v>
      </c>
      <c r="M3791" t="s">
        <v>200</v>
      </c>
      <c r="N3791" t="s">
        <v>376</v>
      </c>
      <c r="O3791" t="s">
        <v>202</v>
      </c>
      <c r="P3791" t="s">
        <v>365</v>
      </c>
    </row>
    <row r="3792" spans="1:16" x14ac:dyDescent="0.25">
      <c r="A3792">
        <v>5977</v>
      </c>
      <c r="B3792" t="s">
        <v>360</v>
      </c>
      <c r="E3792" t="s">
        <v>4163</v>
      </c>
      <c r="F3792" t="s">
        <v>347</v>
      </c>
      <c r="G3792" t="s">
        <v>4128</v>
      </c>
      <c r="H3792" t="s">
        <v>198</v>
      </c>
      <c r="I3792" t="s">
        <v>4129</v>
      </c>
      <c r="J3792">
        <v>1994</v>
      </c>
      <c r="K3792">
        <v>1356</v>
      </c>
      <c r="L3792">
        <v>30</v>
      </c>
      <c r="M3792" t="s">
        <v>200</v>
      </c>
      <c r="N3792" t="s">
        <v>376</v>
      </c>
      <c r="O3792" t="s">
        <v>202</v>
      </c>
      <c r="P3792" t="s">
        <v>365</v>
      </c>
    </row>
    <row r="3793" spans="1:16" x14ac:dyDescent="0.25">
      <c r="A3793">
        <v>5978</v>
      </c>
      <c r="B3793" t="s">
        <v>360</v>
      </c>
      <c r="E3793" t="s">
        <v>4164</v>
      </c>
      <c r="F3793" t="s">
        <v>347</v>
      </c>
      <c r="G3793" t="s">
        <v>4128</v>
      </c>
      <c r="H3793" t="s">
        <v>198</v>
      </c>
      <c r="I3793" t="s">
        <v>4129</v>
      </c>
      <c r="J3793">
        <v>1994</v>
      </c>
      <c r="K3793">
        <v>701</v>
      </c>
      <c r="L3793">
        <v>30</v>
      </c>
      <c r="M3793" t="s">
        <v>200</v>
      </c>
      <c r="N3793" t="s">
        <v>376</v>
      </c>
      <c r="O3793" t="s">
        <v>202</v>
      </c>
      <c r="P3793" t="s">
        <v>365</v>
      </c>
    </row>
    <row r="3794" spans="1:16" x14ac:dyDescent="0.25">
      <c r="A3794">
        <v>5979</v>
      </c>
      <c r="B3794" t="s">
        <v>360</v>
      </c>
      <c r="E3794" t="s">
        <v>4165</v>
      </c>
      <c r="F3794" t="s">
        <v>347</v>
      </c>
      <c r="G3794" t="s">
        <v>4128</v>
      </c>
      <c r="H3794" t="s">
        <v>198</v>
      </c>
      <c r="I3794" t="s">
        <v>4129</v>
      </c>
      <c r="J3794">
        <v>1994</v>
      </c>
      <c r="K3794">
        <v>1198</v>
      </c>
      <c r="L3794">
        <v>30</v>
      </c>
      <c r="M3794" t="s">
        <v>200</v>
      </c>
      <c r="N3794" t="s">
        <v>376</v>
      </c>
      <c r="O3794" t="s">
        <v>202</v>
      </c>
      <c r="P3794" t="s">
        <v>365</v>
      </c>
    </row>
    <row r="3795" spans="1:16" x14ac:dyDescent="0.25">
      <c r="A3795">
        <v>5980</v>
      </c>
      <c r="B3795" t="s">
        <v>360</v>
      </c>
      <c r="E3795" t="s">
        <v>4166</v>
      </c>
      <c r="F3795" t="s">
        <v>347</v>
      </c>
      <c r="G3795" t="s">
        <v>4128</v>
      </c>
      <c r="H3795" t="s">
        <v>198</v>
      </c>
      <c r="I3795" t="s">
        <v>4129</v>
      </c>
      <c r="J3795">
        <v>1994</v>
      </c>
      <c r="K3795">
        <v>907</v>
      </c>
      <c r="L3795">
        <v>30</v>
      </c>
      <c r="M3795" t="s">
        <v>200</v>
      </c>
      <c r="N3795" t="s">
        <v>376</v>
      </c>
      <c r="O3795" t="s">
        <v>202</v>
      </c>
      <c r="P3795" t="s">
        <v>365</v>
      </c>
    </row>
    <row r="3796" spans="1:16" x14ac:dyDescent="0.25">
      <c r="A3796">
        <v>5981</v>
      </c>
      <c r="B3796" t="s">
        <v>360</v>
      </c>
      <c r="E3796" t="s">
        <v>4167</v>
      </c>
      <c r="F3796" t="s">
        <v>347</v>
      </c>
      <c r="G3796" t="s">
        <v>4128</v>
      </c>
      <c r="H3796" t="s">
        <v>198</v>
      </c>
      <c r="I3796" t="s">
        <v>4129</v>
      </c>
      <c r="J3796">
        <v>1994</v>
      </c>
      <c r="K3796">
        <v>520</v>
      </c>
      <c r="L3796">
        <v>30</v>
      </c>
      <c r="M3796" t="s">
        <v>200</v>
      </c>
      <c r="N3796" t="s">
        <v>376</v>
      </c>
      <c r="O3796" t="s">
        <v>202</v>
      </c>
      <c r="P3796" t="s">
        <v>365</v>
      </c>
    </row>
    <row r="3797" spans="1:16" x14ac:dyDescent="0.25">
      <c r="A3797">
        <v>5982</v>
      </c>
      <c r="B3797" t="s">
        <v>360</v>
      </c>
      <c r="E3797" t="s">
        <v>4168</v>
      </c>
      <c r="F3797" t="s">
        <v>347</v>
      </c>
      <c r="G3797" t="s">
        <v>4128</v>
      </c>
      <c r="H3797" t="s">
        <v>198</v>
      </c>
      <c r="I3797" t="s">
        <v>4129</v>
      </c>
      <c r="J3797">
        <v>1994</v>
      </c>
      <c r="K3797">
        <v>1389</v>
      </c>
      <c r="L3797">
        <v>30</v>
      </c>
      <c r="M3797" t="s">
        <v>200</v>
      </c>
      <c r="N3797" t="s">
        <v>376</v>
      </c>
      <c r="O3797" t="s">
        <v>202</v>
      </c>
      <c r="P3797" t="s">
        <v>365</v>
      </c>
    </row>
    <row r="3798" spans="1:16" x14ac:dyDescent="0.25">
      <c r="A3798">
        <v>5983</v>
      </c>
      <c r="B3798" t="s">
        <v>360</v>
      </c>
      <c r="E3798" t="s">
        <v>4169</v>
      </c>
      <c r="F3798" t="s">
        <v>347</v>
      </c>
      <c r="G3798" t="s">
        <v>4128</v>
      </c>
      <c r="H3798" t="s">
        <v>198</v>
      </c>
      <c r="I3798" t="s">
        <v>4129</v>
      </c>
      <c r="J3798">
        <v>1994</v>
      </c>
      <c r="K3798">
        <v>2880</v>
      </c>
      <c r="L3798">
        <v>30</v>
      </c>
      <c r="M3798" t="s">
        <v>200</v>
      </c>
      <c r="N3798" t="s">
        <v>376</v>
      </c>
      <c r="O3798" t="s">
        <v>202</v>
      </c>
      <c r="P3798" t="s">
        <v>365</v>
      </c>
    </row>
    <row r="3799" spans="1:16" x14ac:dyDescent="0.25">
      <c r="A3799">
        <v>5984</v>
      </c>
      <c r="B3799" t="s">
        <v>360</v>
      </c>
      <c r="E3799" t="s">
        <v>4170</v>
      </c>
      <c r="F3799" t="s">
        <v>347</v>
      </c>
      <c r="G3799" t="s">
        <v>4128</v>
      </c>
      <c r="H3799" t="s">
        <v>198</v>
      </c>
      <c r="I3799" t="s">
        <v>4129</v>
      </c>
      <c r="J3799">
        <v>1996</v>
      </c>
      <c r="K3799">
        <v>141918</v>
      </c>
      <c r="L3799">
        <v>30</v>
      </c>
      <c r="M3799" t="s">
        <v>200</v>
      </c>
      <c r="N3799" t="s">
        <v>376</v>
      </c>
      <c r="O3799" t="s">
        <v>202</v>
      </c>
      <c r="P3799" t="s">
        <v>365</v>
      </c>
    </row>
    <row r="3800" spans="1:16" x14ac:dyDescent="0.25">
      <c r="A3800">
        <v>5985</v>
      </c>
      <c r="B3800" t="s">
        <v>360</v>
      </c>
      <c r="E3800" t="s">
        <v>4171</v>
      </c>
      <c r="F3800" t="s">
        <v>347</v>
      </c>
      <c r="G3800" t="s">
        <v>4128</v>
      </c>
      <c r="H3800" t="s">
        <v>198</v>
      </c>
      <c r="I3800" t="s">
        <v>4129</v>
      </c>
      <c r="J3800">
        <v>1967</v>
      </c>
      <c r="K3800">
        <v>112015</v>
      </c>
      <c r="L3800">
        <v>30</v>
      </c>
      <c r="M3800" t="s">
        <v>200</v>
      </c>
      <c r="N3800" t="s">
        <v>668</v>
      </c>
      <c r="O3800" t="s">
        <v>202</v>
      </c>
      <c r="P3800" t="s">
        <v>365</v>
      </c>
    </row>
    <row r="3801" spans="1:16" x14ac:dyDescent="0.25">
      <c r="A3801">
        <v>5986</v>
      </c>
      <c r="B3801" t="s">
        <v>360</v>
      </c>
      <c r="E3801" t="s">
        <v>4172</v>
      </c>
      <c r="F3801" t="s">
        <v>347</v>
      </c>
      <c r="G3801" t="s">
        <v>4128</v>
      </c>
      <c r="H3801" t="s">
        <v>198</v>
      </c>
      <c r="I3801" t="s">
        <v>4129</v>
      </c>
      <c r="J3801">
        <v>1972</v>
      </c>
      <c r="K3801">
        <v>12549</v>
      </c>
      <c r="L3801">
        <v>30</v>
      </c>
      <c r="M3801" t="s">
        <v>200</v>
      </c>
      <c r="N3801" t="s">
        <v>668</v>
      </c>
      <c r="O3801" t="s">
        <v>202</v>
      </c>
      <c r="P3801" t="s">
        <v>365</v>
      </c>
    </row>
    <row r="3802" spans="1:16" x14ac:dyDescent="0.25">
      <c r="A3802">
        <v>5987</v>
      </c>
      <c r="B3802" t="s">
        <v>425</v>
      </c>
      <c r="E3802" t="s">
        <v>4173</v>
      </c>
      <c r="F3802" t="s">
        <v>347</v>
      </c>
      <c r="G3802" t="s">
        <v>4128</v>
      </c>
      <c r="H3802" t="s">
        <v>198</v>
      </c>
      <c r="I3802" t="s">
        <v>4129</v>
      </c>
      <c r="J3802">
        <v>1983</v>
      </c>
      <c r="K3802">
        <v>3956</v>
      </c>
      <c r="L3802">
        <v>30</v>
      </c>
      <c r="M3802" t="s">
        <v>200</v>
      </c>
      <c r="N3802" t="s">
        <v>787</v>
      </c>
      <c r="O3802" t="s">
        <v>202</v>
      </c>
      <c r="P3802" t="s">
        <v>468</v>
      </c>
    </row>
    <row r="3803" spans="1:16" x14ac:dyDescent="0.25">
      <c r="A3803">
        <v>5988</v>
      </c>
      <c r="B3803" t="s">
        <v>425</v>
      </c>
      <c r="E3803" t="s">
        <v>4174</v>
      </c>
      <c r="F3803" t="s">
        <v>347</v>
      </c>
      <c r="G3803" t="s">
        <v>4128</v>
      </c>
      <c r="H3803" t="s">
        <v>198</v>
      </c>
      <c r="I3803" t="s">
        <v>4129</v>
      </c>
      <c r="J3803">
        <v>1984</v>
      </c>
      <c r="K3803">
        <v>5546</v>
      </c>
      <c r="L3803">
        <v>30</v>
      </c>
      <c r="M3803" t="s">
        <v>200</v>
      </c>
      <c r="N3803" t="s">
        <v>787</v>
      </c>
      <c r="O3803" t="s">
        <v>202</v>
      </c>
      <c r="P3803" t="s">
        <v>468</v>
      </c>
    </row>
    <row r="3804" spans="1:16" x14ac:dyDescent="0.25">
      <c r="A3804">
        <v>5989</v>
      </c>
      <c r="B3804" t="s">
        <v>425</v>
      </c>
      <c r="E3804" t="s">
        <v>4175</v>
      </c>
      <c r="F3804" t="s">
        <v>347</v>
      </c>
      <c r="G3804" t="s">
        <v>4128</v>
      </c>
      <c r="H3804" t="s">
        <v>198</v>
      </c>
      <c r="I3804" t="s">
        <v>4129</v>
      </c>
      <c r="J3804">
        <v>1984</v>
      </c>
      <c r="K3804">
        <v>2925</v>
      </c>
      <c r="L3804">
        <v>30</v>
      </c>
      <c r="M3804" t="s">
        <v>200</v>
      </c>
      <c r="N3804" t="s">
        <v>787</v>
      </c>
      <c r="O3804" t="s">
        <v>202</v>
      </c>
      <c r="P3804" t="s">
        <v>468</v>
      </c>
    </row>
    <row r="3805" spans="1:16" x14ac:dyDescent="0.25">
      <c r="A3805">
        <v>5990</v>
      </c>
      <c r="B3805" t="s">
        <v>425</v>
      </c>
      <c r="E3805" t="s">
        <v>4176</v>
      </c>
      <c r="F3805" t="s">
        <v>347</v>
      </c>
      <c r="G3805" t="s">
        <v>1549</v>
      </c>
      <c r="H3805" t="s">
        <v>198</v>
      </c>
      <c r="I3805" t="s">
        <v>1550</v>
      </c>
      <c r="J3805">
        <v>1976</v>
      </c>
      <c r="K3805">
        <v>6859</v>
      </c>
      <c r="L3805">
        <v>24</v>
      </c>
      <c r="M3805" t="s">
        <v>200</v>
      </c>
      <c r="N3805" t="s">
        <v>383</v>
      </c>
      <c r="O3805" t="s">
        <v>202</v>
      </c>
      <c r="P3805" t="s">
        <v>1674</v>
      </c>
    </row>
    <row r="3806" spans="1:16" x14ac:dyDescent="0.25">
      <c r="A3806">
        <v>5991</v>
      </c>
      <c r="B3806" t="s">
        <v>360</v>
      </c>
      <c r="E3806" t="s">
        <v>4177</v>
      </c>
      <c r="F3806" t="s">
        <v>347</v>
      </c>
      <c r="G3806" t="s">
        <v>1549</v>
      </c>
      <c r="H3806" t="s">
        <v>198</v>
      </c>
      <c r="I3806" t="s">
        <v>1550</v>
      </c>
      <c r="J3806">
        <v>1965</v>
      </c>
      <c r="K3806">
        <v>47689</v>
      </c>
      <c r="L3806">
        <v>24</v>
      </c>
      <c r="M3806" t="s">
        <v>200</v>
      </c>
      <c r="N3806" t="s">
        <v>383</v>
      </c>
      <c r="O3806" t="s">
        <v>202</v>
      </c>
      <c r="P3806" t="s">
        <v>384</v>
      </c>
    </row>
    <row r="3807" spans="1:16" x14ac:dyDescent="0.25">
      <c r="A3807">
        <v>5993</v>
      </c>
      <c r="B3807" t="s">
        <v>425</v>
      </c>
      <c r="E3807" t="s">
        <v>4178</v>
      </c>
      <c r="F3807" t="s">
        <v>347</v>
      </c>
      <c r="G3807" t="s">
        <v>4128</v>
      </c>
      <c r="H3807" t="s">
        <v>198</v>
      </c>
      <c r="I3807" t="s">
        <v>4129</v>
      </c>
      <c r="J3807">
        <v>1985</v>
      </c>
      <c r="K3807">
        <v>3096</v>
      </c>
      <c r="L3807">
        <v>30</v>
      </c>
      <c r="M3807" t="s">
        <v>200</v>
      </c>
      <c r="N3807" t="s">
        <v>787</v>
      </c>
      <c r="O3807" t="s">
        <v>202</v>
      </c>
      <c r="P3807" t="s">
        <v>468</v>
      </c>
    </row>
    <row r="3808" spans="1:16" x14ac:dyDescent="0.25">
      <c r="A3808">
        <v>5994</v>
      </c>
      <c r="B3808" t="s">
        <v>360</v>
      </c>
      <c r="E3808" t="s">
        <v>4179</v>
      </c>
      <c r="F3808" t="s">
        <v>347</v>
      </c>
      <c r="G3808" t="s">
        <v>4128</v>
      </c>
      <c r="H3808" t="s">
        <v>198</v>
      </c>
      <c r="I3808" t="s">
        <v>4129</v>
      </c>
      <c r="J3808">
        <v>1966</v>
      </c>
      <c r="K3808">
        <v>4605</v>
      </c>
      <c r="L3808">
        <v>30</v>
      </c>
      <c r="M3808" t="s">
        <v>200</v>
      </c>
      <c r="N3808" t="s">
        <v>787</v>
      </c>
      <c r="O3808" t="s">
        <v>202</v>
      </c>
      <c r="P3808" t="s">
        <v>365</v>
      </c>
    </row>
    <row r="3809" spans="1:16" x14ac:dyDescent="0.25">
      <c r="A3809">
        <v>5995</v>
      </c>
      <c r="B3809" t="s">
        <v>360</v>
      </c>
      <c r="E3809" t="s">
        <v>4180</v>
      </c>
      <c r="F3809" t="s">
        <v>347</v>
      </c>
      <c r="G3809" t="s">
        <v>4128</v>
      </c>
      <c r="H3809" t="s">
        <v>198</v>
      </c>
      <c r="I3809" t="s">
        <v>4129</v>
      </c>
      <c r="J3809">
        <v>1981</v>
      </c>
      <c r="K3809">
        <v>39498</v>
      </c>
      <c r="L3809">
        <v>30</v>
      </c>
      <c r="M3809" t="s">
        <v>200</v>
      </c>
      <c r="N3809" t="s">
        <v>787</v>
      </c>
      <c r="O3809" t="s">
        <v>202</v>
      </c>
      <c r="P3809" t="s">
        <v>365</v>
      </c>
    </row>
    <row r="3810" spans="1:16" x14ac:dyDescent="0.25">
      <c r="A3810">
        <v>5996</v>
      </c>
      <c r="B3810" t="s">
        <v>360</v>
      </c>
      <c r="E3810" t="s">
        <v>4181</v>
      </c>
      <c r="F3810" t="s">
        <v>347</v>
      </c>
      <c r="G3810" t="s">
        <v>4128</v>
      </c>
      <c r="H3810" t="s">
        <v>198</v>
      </c>
      <c r="I3810" t="s">
        <v>4129</v>
      </c>
      <c r="J3810">
        <v>1965</v>
      </c>
      <c r="K3810">
        <v>64116</v>
      </c>
      <c r="L3810">
        <v>30</v>
      </c>
      <c r="M3810" t="s">
        <v>200</v>
      </c>
      <c r="N3810" t="s">
        <v>668</v>
      </c>
      <c r="O3810" t="s">
        <v>202</v>
      </c>
      <c r="P3810" t="s">
        <v>365</v>
      </c>
    </row>
    <row r="3811" spans="1:16" x14ac:dyDescent="0.25">
      <c r="A3811">
        <v>5997</v>
      </c>
      <c r="B3811" t="s">
        <v>425</v>
      </c>
      <c r="E3811" t="s">
        <v>4182</v>
      </c>
      <c r="F3811" t="s">
        <v>347</v>
      </c>
      <c r="G3811" t="s">
        <v>4128</v>
      </c>
      <c r="H3811" t="s">
        <v>198</v>
      </c>
      <c r="I3811" t="s">
        <v>4129</v>
      </c>
      <c r="J3811">
        <v>1984</v>
      </c>
      <c r="K3811">
        <v>2503</v>
      </c>
      <c r="L3811">
        <v>30</v>
      </c>
      <c r="M3811" t="s">
        <v>200</v>
      </c>
      <c r="N3811" t="s">
        <v>787</v>
      </c>
      <c r="O3811" t="s">
        <v>202</v>
      </c>
      <c r="P3811" t="s">
        <v>468</v>
      </c>
    </row>
    <row r="3812" spans="1:16" x14ac:dyDescent="0.25">
      <c r="A3812">
        <v>5998</v>
      </c>
      <c r="B3812" t="s">
        <v>360</v>
      </c>
      <c r="E3812" t="s">
        <v>4183</v>
      </c>
      <c r="F3812" t="s">
        <v>347</v>
      </c>
      <c r="G3812" t="s">
        <v>4128</v>
      </c>
      <c r="H3812" t="s">
        <v>198</v>
      </c>
      <c r="I3812" t="s">
        <v>4129</v>
      </c>
      <c r="J3812">
        <v>1994</v>
      </c>
      <c r="K3812">
        <v>7225</v>
      </c>
      <c r="L3812">
        <v>30</v>
      </c>
      <c r="M3812" t="s">
        <v>200</v>
      </c>
      <c r="N3812" t="s">
        <v>668</v>
      </c>
      <c r="O3812" t="s">
        <v>202</v>
      </c>
      <c r="P3812" t="s">
        <v>365</v>
      </c>
    </row>
    <row r="3813" spans="1:16" x14ac:dyDescent="0.25">
      <c r="A3813">
        <v>5999</v>
      </c>
      <c r="B3813" t="s">
        <v>360</v>
      </c>
      <c r="E3813" t="s">
        <v>4184</v>
      </c>
      <c r="F3813" t="s">
        <v>347</v>
      </c>
      <c r="G3813" t="s">
        <v>4128</v>
      </c>
      <c r="H3813" t="s">
        <v>198</v>
      </c>
      <c r="I3813" t="s">
        <v>4129</v>
      </c>
      <c r="J3813">
        <v>1994</v>
      </c>
      <c r="K3813">
        <v>18667</v>
      </c>
      <c r="L3813">
        <v>30</v>
      </c>
      <c r="M3813" t="s">
        <v>200</v>
      </c>
      <c r="N3813" t="s">
        <v>668</v>
      </c>
      <c r="O3813" t="s">
        <v>202</v>
      </c>
      <c r="P3813" t="s">
        <v>365</v>
      </c>
    </row>
    <row r="3814" spans="1:16" x14ac:dyDescent="0.25">
      <c r="A3814">
        <v>6000</v>
      </c>
      <c r="B3814" t="s">
        <v>360</v>
      </c>
      <c r="E3814" t="s">
        <v>4185</v>
      </c>
      <c r="F3814" t="s">
        <v>347</v>
      </c>
      <c r="G3814" t="s">
        <v>4128</v>
      </c>
      <c r="H3814" t="s">
        <v>198</v>
      </c>
      <c r="I3814" t="s">
        <v>4129</v>
      </c>
      <c r="J3814">
        <v>1994</v>
      </c>
      <c r="K3814">
        <v>1081800</v>
      </c>
      <c r="L3814">
        <v>30</v>
      </c>
      <c r="M3814" t="s">
        <v>200</v>
      </c>
      <c r="N3814" t="s">
        <v>376</v>
      </c>
      <c r="O3814" t="s">
        <v>202</v>
      </c>
      <c r="P3814" t="s">
        <v>365</v>
      </c>
    </row>
    <row r="3815" spans="1:16" x14ac:dyDescent="0.25">
      <c r="A3815">
        <v>6001</v>
      </c>
      <c r="B3815" t="s">
        <v>360</v>
      </c>
      <c r="E3815" t="s">
        <v>4186</v>
      </c>
      <c r="F3815" t="s">
        <v>347</v>
      </c>
      <c r="G3815" t="s">
        <v>4128</v>
      </c>
      <c r="H3815" t="s">
        <v>198</v>
      </c>
      <c r="I3815" t="s">
        <v>4129</v>
      </c>
      <c r="J3815">
        <v>1994</v>
      </c>
      <c r="K3815">
        <v>9008</v>
      </c>
      <c r="L3815">
        <v>30</v>
      </c>
      <c r="M3815" t="s">
        <v>200</v>
      </c>
      <c r="N3815" t="s">
        <v>668</v>
      </c>
      <c r="O3815" t="s">
        <v>202</v>
      </c>
      <c r="P3815" t="s">
        <v>365</v>
      </c>
    </row>
    <row r="3816" spans="1:16" x14ac:dyDescent="0.25">
      <c r="A3816">
        <v>6002</v>
      </c>
      <c r="B3816" t="s">
        <v>360</v>
      </c>
      <c r="E3816" t="s">
        <v>4187</v>
      </c>
      <c r="F3816" t="s">
        <v>347</v>
      </c>
      <c r="G3816" t="s">
        <v>4128</v>
      </c>
      <c r="H3816" t="s">
        <v>198</v>
      </c>
      <c r="I3816" t="s">
        <v>4129</v>
      </c>
      <c r="J3816">
        <v>1994</v>
      </c>
      <c r="K3816">
        <v>1055652</v>
      </c>
      <c r="L3816">
        <v>30</v>
      </c>
      <c r="M3816" t="s">
        <v>200</v>
      </c>
      <c r="N3816" t="s">
        <v>376</v>
      </c>
      <c r="O3816" t="s">
        <v>202</v>
      </c>
      <c r="P3816" t="s">
        <v>365</v>
      </c>
    </row>
    <row r="3817" spans="1:16" x14ac:dyDescent="0.25">
      <c r="A3817">
        <v>6003</v>
      </c>
      <c r="B3817" t="s">
        <v>360</v>
      </c>
      <c r="E3817" t="s">
        <v>4188</v>
      </c>
      <c r="F3817" t="s">
        <v>347</v>
      </c>
      <c r="G3817" t="s">
        <v>4128</v>
      </c>
      <c r="H3817" t="s">
        <v>198</v>
      </c>
      <c r="I3817" t="s">
        <v>4129</v>
      </c>
      <c r="J3817">
        <v>1994</v>
      </c>
      <c r="K3817">
        <v>11324</v>
      </c>
      <c r="L3817">
        <v>30</v>
      </c>
      <c r="M3817" t="s">
        <v>200</v>
      </c>
      <c r="N3817" t="s">
        <v>668</v>
      </c>
      <c r="O3817" t="s">
        <v>202</v>
      </c>
      <c r="P3817" t="s">
        <v>365</v>
      </c>
    </row>
    <row r="3818" spans="1:16" x14ac:dyDescent="0.25">
      <c r="A3818">
        <v>6004</v>
      </c>
      <c r="B3818" t="s">
        <v>360</v>
      </c>
      <c r="E3818" t="s">
        <v>4189</v>
      </c>
      <c r="F3818" t="s">
        <v>347</v>
      </c>
      <c r="G3818" t="s">
        <v>4128</v>
      </c>
      <c r="H3818" t="s">
        <v>198</v>
      </c>
      <c r="I3818" t="s">
        <v>4129</v>
      </c>
      <c r="J3818">
        <v>1994</v>
      </c>
      <c r="K3818">
        <v>6816</v>
      </c>
      <c r="L3818">
        <v>30</v>
      </c>
      <c r="M3818" t="s">
        <v>200</v>
      </c>
      <c r="N3818" t="s">
        <v>668</v>
      </c>
      <c r="O3818" t="s">
        <v>202</v>
      </c>
      <c r="P3818" t="s">
        <v>365</v>
      </c>
    </row>
    <row r="3819" spans="1:16" x14ac:dyDescent="0.25">
      <c r="A3819">
        <v>6005</v>
      </c>
      <c r="B3819" t="s">
        <v>360</v>
      </c>
      <c r="E3819" t="s">
        <v>4190</v>
      </c>
      <c r="F3819" t="s">
        <v>347</v>
      </c>
      <c r="G3819" t="s">
        <v>4128</v>
      </c>
      <c r="H3819" t="s">
        <v>198</v>
      </c>
      <c r="I3819" t="s">
        <v>4129</v>
      </c>
      <c r="J3819">
        <v>1994</v>
      </c>
      <c r="K3819">
        <v>2085</v>
      </c>
      <c r="L3819">
        <v>30</v>
      </c>
      <c r="M3819" t="s">
        <v>200</v>
      </c>
      <c r="N3819" t="s">
        <v>668</v>
      </c>
      <c r="O3819" t="s">
        <v>202</v>
      </c>
      <c r="P3819" t="s">
        <v>365</v>
      </c>
    </row>
    <row r="3820" spans="1:16" x14ac:dyDescent="0.25">
      <c r="A3820">
        <v>6006</v>
      </c>
      <c r="B3820" t="s">
        <v>360</v>
      </c>
      <c r="E3820" t="s">
        <v>4191</v>
      </c>
      <c r="F3820" t="s">
        <v>347</v>
      </c>
      <c r="G3820" t="s">
        <v>4128</v>
      </c>
      <c r="H3820" t="s">
        <v>198</v>
      </c>
      <c r="I3820" t="s">
        <v>4129</v>
      </c>
      <c r="J3820">
        <v>1994</v>
      </c>
      <c r="K3820">
        <v>3274</v>
      </c>
      <c r="L3820">
        <v>30</v>
      </c>
      <c r="M3820" t="s">
        <v>200</v>
      </c>
      <c r="N3820" t="s">
        <v>668</v>
      </c>
      <c r="O3820" t="s">
        <v>202</v>
      </c>
      <c r="P3820" t="s">
        <v>365</v>
      </c>
    </row>
    <row r="3821" spans="1:16" x14ac:dyDescent="0.25">
      <c r="A3821">
        <v>6007</v>
      </c>
      <c r="B3821" t="s">
        <v>360</v>
      </c>
      <c r="E3821" t="s">
        <v>4192</v>
      </c>
      <c r="F3821" t="s">
        <v>347</v>
      </c>
      <c r="G3821" t="s">
        <v>1549</v>
      </c>
      <c r="H3821" t="s">
        <v>198</v>
      </c>
      <c r="I3821" t="s">
        <v>1550</v>
      </c>
      <c r="J3821">
        <v>1994</v>
      </c>
      <c r="K3821">
        <v>0</v>
      </c>
      <c r="L3821">
        <v>24</v>
      </c>
      <c r="M3821" t="s">
        <v>200</v>
      </c>
      <c r="N3821" t="s">
        <v>383</v>
      </c>
      <c r="O3821" t="s">
        <v>202</v>
      </c>
      <c r="P3821" t="s">
        <v>384</v>
      </c>
    </row>
    <row r="3822" spans="1:16" x14ac:dyDescent="0.25">
      <c r="A3822">
        <v>6008</v>
      </c>
      <c r="B3822" t="s">
        <v>360</v>
      </c>
      <c r="E3822" t="s">
        <v>4193</v>
      </c>
      <c r="F3822" t="s">
        <v>347</v>
      </c>
      <c r="G3822" t="s">
        <v>4128</v>
      </c>
      <c r="H3822" t="s">
        <v>198</v>
      </c>
      <c r="I3822" t="s">
        <v>4129</v>
      </c>
      <c r="J3822">
        <v>1994</v>
      </c>
      <c r="K3822">
        <v>28332</v>
      </c>
      <c r="L3822">
        <v>30</v>
      </c>
      <c r="M3822" t="s">
        <v>200</v>
      </c>
      <c r="N3822" t="s">
        <v>376</v>
      </c>
      <c r="O3822" t="s">
        <v>202</v>
      </c>
      <c r="P3822" t="s">
        <v>365</v>
      </c>
    </row>
    <row r="3823" spans="1:16" x14ac:dyDescent="0.25">
      <c r="A3823">
        <v>6009</v>
      </c>
      <c r="B3823" t="s">
        <v>360</v>
      </c>
      <c r="E3823" t="s">
        <v>4194</v>
      </c>
      <c r="F3823" t="s">
        <v>347</v>
      </c>
      <c r="G3823" t="s">
        <v>4128</v>
      </c>
      <c r="H3823" t="s">
        <v>198</v>
      </c>
      <c r="I3823" t="s">
        <v>4129</v>
      </c>
      <c r="J3823">
        <v>1994</v>
      </c>
      <c r="K3823">
        <v>20210</v>
      </c>
      <c r="L3823">
        <v>30</v>
      </c>
      <c r="M3823" t="s">
        <v>200</v>
      </c>
      <c r="N3823" t="s">
        <v>668</v>
      </c>
      <c r="O3823" t="s">
        <v>202</v>
      </c>
      <c r="P3823" t="s">
        <v>365</v>
      </c>
    </row>
    <row r="3824" spans="1:16" x14ac:dyDescent="0.25">
      <c r="A3824">
        <v>6010</v>
      </c>
      <c r="B3824" t="s">
        <v>360</v>
      </c>
      <c r="E3824" t="s">
        <v>4195</v>
      </c>
      <c r="F3824" t="s">
        <v>347</v>
      </c>
      <c r="G3824" t="s">
        <v>4128</v>
      </c>
      <c r="H3824" t="s">
        <v>198</v>
      </c>
      <c r="I3824" t="s">
        <v>4129</v>
      </c>
      <c r="J3824">
        <v>1994</v>
      </c>
      <c r="K3824">
        <v>13040</v>
      </c>
      <c r="L3824">
        <v>30</v>
      </c>
      <c r="M3824" t="s">
        <v>200</v>
      </c>
      <c r="N3824" t="s">
        <v>668</v>
      </c>
      <c r="O3824" t="s">
        <v>202</v>
      </c>
      <c r="P3824" t="s">
        <v>365</v>
      </c>
    </row>
    <row r="3825" spans="1:16" x14ac:dyDescent="0.25">
      <c r="A3825">
        <v>6011</v>
      </c>
      <c r="B3825" t="s">
        <v>360</v>
      </c>
      <c r="E3825" t="s">
        <v>4196</v>
      </c>
      <c r="F3825" t="s">
        <v>347</v>
      </c>
      <c r="G3825" t="s">
        <v>4128</v>
      </c>
      <c r="H3825" t="s">
        <v>198</v>
      </c>
      <c r="I3825" t="s">
        <v>4129</v>
      </c>
      <c r="J3825">
        <v>1995</v>
      </c>
      <c r="K3825">
        <v>14719</v>
      </c>
      <c r="L3825">
        <v>30</v>
      </c>
      <c r="M3825" t="s">
        <v>200</v>
      </c>
      <c r="N3825" t="s">
        <v>376</v>
      </c>
      <c r="O3825" t="s">
        <v>202</v>
      </c>
      <c r="P3825" t="s">
        <v>365</v>
      </c>
    </row>
    <row r="3826" spans="1:16" x14ac:dyDescent="0.25">
      <c r="A3826">
        <v>6012</v>
      </c>
      <c r="B3826" t="s">
        <v>360</v>
      </c>
      <c r="E3826" t="s">
        <v>4197</v>
      </c>
      <c r="F3826" t="s">
        <v>347</v>
      </c>
      <c r="G3826" t="s">
        <v>4128</v>
      </c>
      <c r="H3826" t="s">
        <v>198</v>
      </c>
      <c r="I3826" t="s">
        <v>4129</v>
      </c>
      <c r="J3826">
        <v>1968</v>
      </c>
      <c r="K3826">
        <v>14030</v>
      </c>
      <c r="L3826">
        <v>30</v>
      </c>
      <c r="M3826" t="s">
        <v>200</v>
      </c>
      <c r="N3826" t="s">
        <v>668</v>
      </c>
      <c r="O3826" t="s">
        <v>202</v>
      </c>
      <c r="P3826" t="s">
        <v>365</v>
      </c>
    </row>
    <row r="3827" spans="1:16" x14ac:dyDescent="0.25">
      <c r="A3827">
        <v>6013</v>
      </c>
      <c r="B3827" t="s">
        <v>360</v>
      </c>
      <c r="E3827" t="s">
        <v>4198</v>
      </c>
      <c r="F3827" t="s">
        <v>347</v>
      </c>
      <c r="G3827" t="s">
        <v>4128</v>
      </c>
      <c r="H3827" t="s">
        <v>198</v>
      </c>
      <c r="I3827" t="s">
        <v>4129</v>
      </c>
      <c r="J3827">
        <v>1986</v>
      </c>
      <c r="K3827">
        <v>129918</v>
      </c>
      <c r="L3827">
        <v>30</v>
      </c>
      <c r="M3827" t="s">
        <v>200</v>
      </c>
      <c r="N3827" t="s">
        <v>376</v>
      </c>
      <c r="O3827" t="s">
        <v>202</v>
      </c>
      <c r="P3827" t="s">
        <v>365</v>
      </c>
    </row>
    <row r="3828" spans="1:16" x14ac:dyDescent="0.25">
      <c r="A3828">
        <v>6014</v>
      </c>
      <c r="B3828" t="s">
        <v>360</v>
      </c>
      <c r="E3828" t="s">
        <v>4199</v>
      </c>
      <c r="F3828" t="s">
        <v>347</v>
      </c>
      <c r="G3828" t="s">
        <v>4128</v>
      </c>
      <c r="H3828" t="s">
        <v>198</v>
      </c>
      <c r="I3828" t="s">
        <v>4129</v>
      </c>
      <c r="J3828">
        <v>1966</v>
      </c>
      <c r="K3828">
        <v>29628</v>
      </c>
      <c r="L3828">
        <v>30</v>
      </c>
      <c r="M3828" t="s">
        <v>200</v>
      </c>
      <c r="N3828" t="s">
        <v>668</v>
      </c>
      <c r="O3828" t="s">
        <v>202</v>
      </c>
      <c r="P3828" t="s">
        <v>365</v>
      </c>
    </row>
    <row r="3829" spans="1:16" x14ac:dyDescent="0.25">
      <c r="A3829">
        <v>6015</v>
      </c>
      <c r="B3829" t="s">
        <v>425</v>
      </c>
      <c r="E3829" t="s">
        <v>4200</v>
      </c>
      <c r="F3829" t="s">
        <v>347</v>
      </c>
      <c r="G3829" t="s">
        <v>4128</v>
      </c>
      <c r="H3829" t="s">
        <v>198</v>
      </c>
      <c r="I3829" t="s">
        <v>4129</v>
      </c>
      <c r="J3829">
        <v>1969</v>
      </c>
      <c r="K3829">
        <v>490</v>
      </c>
      <c r="L3829">
        <v>30</v>
      </c>
      <c r="M3829" t="s">
        <v>200</v>
      </c>
      <c r="N3829" t="s">
        <v>787</v>
      </c>
      <c r="O3829" t="s">
        <v>202</v>
      </c>
      <c r="P3829" t="s">
        <v>468</v>
      </c>
    </row>
    <row r="3830" spans="1:16" x14ac:dyDescent="0.25">
      <c r="A3830">
        <v>6016</v>
      </c>
      <c r="B3830" t="s">
        <v>399</v>
      </c>
      <c r="E3830" t="s">
        <v>4201</v>
      </c>
      <c r="F3830" t="s">
        <v>347</v>
      </c>
      <c r="G3830" t="s">
        <v>4128</v>
      </c>
      <c r="H3830" t="s">
        <v>198</v>
      </c>
      <c r="I3830" t="s">
        <v>4129</v>
      </c>
      <c r="J3830">
        <v>1969</v>
      </c>
      <c r="K3830">
        <v>163</v>
      </c>
      <c r="L3830">
        <v>30</v>
      </c>
      <c r="M3830" t="s">
        <v>200</v>
      </c>
      <c r="N3830" t="s">
        <v>539</v>
      </c>
      <c r="O3830" t="s">
        <v>202</v>
      </c>
      <c r="P3830" t="s">
        <v>4202</v>
      </c>
    </row>
    <row r="3831" spans="1:16" x14ac:dyDescent="0.25">
      <c r="A3831">
        <v>6017</v>
      </c>
      <c r="B3831" t="s">
        <v>425</v>
      </c>
      <c r="E3831" t="s">
        <v>4200</v>
      </c>
      <c r="F3831" t="s">
        <v>347</v>
      </c>
      <c r="G3831" t="s">
        <v>4128</v>
      </c>
      <c r="H3831" t="s">
        <v>198</v>
      </c>
      <c r="I3831" t="s">
        <v>4129</v>
      </c>
      <c r="J3831">
        <v>1970</v>
      </c>
      <c r="K3831">
        <v>592</v>
      </c>
      <c r="L3831">
        <v>30</v>
      </c>
      <c r="M3831" t="s">
        <v>200</v>
      </c>
      <c r="N3831" t="s">
        <v>787</v>
      </c>
      <c r="O3831" t="s">
        <v>202</v>
      </c>
      <c r="P3831" t="s">
        <v>468</v>
      </c>
    </row>
    <row r="3832" spans="1:16" x14ac:dyDescent="0.25">
      <c r="A3832">
        <v>6018</v>
      </c>
      <c r="B3832" t="s">
        <v>425</v>
      </c>
      <c r="E3832" t="s">
        <v>4200</v>
      </c>
      <c r="F3832" t="s">
        <v>347</v>
      </c>
      <c r="G3832" t="s">
        <v>4128</v>
      </c>
      <c r="H3832" t="s">
        <v>198</v>
      </c>
      <c r="I3832" t="s">
        <v>4129</v>
      </c>
      <c r="J3832">
        <v>1970</v>
      </c>
      <c r="K3832">
        <v>360</v>
      </c>
      <c r="L3832">
        <v>30</v>
      </c>
      <c r="M3832" t="s">
        <v>200</v>
      </c>
      <c r="N3832" t="s">
        <v>787</v>
      </c>
      <c r="O3832" t="s">
        <v>202</v>
      </c>
      <c r="P3832" t="s">
        <v>468</v>
      </c>
    </row>
    <row r="3833" spans="1:16" x14ac:dyDescent="0.25">
      <c r="A3833">
        <v>6019</v>
      </c>
      <c r="B3833" t="s">
        <v>425</v>
      </c>
      <c r="E3833" t="s">
        <v>4200</v>
      </c>
      <c r="F3833" t="s">
        <v>347</v>
      </c>
      <c r="G3833" t="s">
        <v>4128</v>
      </c>
      <c r="H3833" t="s">
        <v>198</v>
      </c>
      <c r="I3833" t="s">
        <v>4129</v>
      </c>
      <c r="J3833">
        <v>1970</v>
      </c>
      <c r="K3833">
        <v>238</v>
      </c>
      <c r="L3833">
        <v>30</v>
      </c>
      <c r="M3833" t="s">
        <v>200</v>
      </c>
      <c r="N3833" t="s">
        <v>787</v>
      </c>
      <c r="O3833" t="s">
        <v>202</v>
      </c>
      <c r="P3833" t="s">
        <v>468</v>
      </c>
    </row>
    <row r="3834" spans="1:16" x14ac:dyDescent="0.25">
      <c r="A3834">
        <v>6020</v>
      </c>
      <c r="B3834" t="s">
        <v>425</v>
      </c>
      <c r="E3834" t="s">
        <v>4200</v>
      </c>
      <c r="F3834" t="s">
        <v>347</v>
      </c>
      <c r="G3834" t="s">
        <v>4128</v>
      </c>
      <c r="H3834" t="s">
        <v>198</v>
      </c>
      <c r="I3834" t="s">
        <v>4129</v>
      </c>
      <c r="J3834">
        <v>1970</v>
      </c>
      <c r="K3834">
        <v>350</v>
      </c>
      <c r="L3834">
        <v>30</v>
      </c>
      <c r="M3834" t="s">
        <v>200</v>
      </c>
      <c r="N3834" t="s">
        <v>787</v>
      </c>
      <c r="O3834" t="s">
        <v>202</v>
      </c>
      <c r="P3834" t="s">
        <v>468</v>
      </c>
    </row>
    <row r="3835" spans="1:16" x14ac:dyDescent="0.25">
      <c r="A3835">
        <v>6021</v>
      </c>
      <c r="B3835" t="s">
        <v>399</v>
      </c>
      <c r="E3835" t="s">
        <v>4203</v>
      </c>
      <c r="F3835" t="s">
        <v>347</v>
      </c>
      <c r="G3835" t="s">
        <v>4128</v>
      </c>
      <c r="H3835" t="s">
        <v>198</v>
      </c>
      <c r="I3835" t="s">
        <v>4129</v>
      </c>
      <c r="J3835">
        <v>1970</v>
      </c>
      <c r="K3835">
        <v>315</v>
      </c>
      <c r="L3835">
        <v>30</v>
      </c>
      <c r="M3835" t="s">
        <v>200</v>
      </c>
      <c r="N3835" t="s">
        <v>539</v>
      </c>
      <c r="O3835" t="s">
        <v>202</v>
      </c>
      <c r="P3835" t="s">
        <v>4204</v>
      </c>
    </row>
    <row r="3836" spans="1:16" x14ac:dyDescent="0.25">
      <c r="A3836">
        <v>6022</v>
      </c>
      <c r="B3836" t="s">
        <v>425</v>
      </c>
      <c r="E3836" t="s">
        <v>4205</v>
      </c>
      <c r="F3836" t="s">
        <v>347</v>
      </c>
      <c r="G3836" t="s">
        <v>4128</v>
      </c>
      <c r="H3836" t="s">
        <v>198</v>
      </c>
      <c r="I3836" t="s">
        <v>4129</v>
      </c>
      <c r="J3836">
        <v>1970</v>
      </c>
      <c r="K3836">
        <v>389</v>
      </c>
      <c r="L3836">
        <v>30</v>
      </c>
      <c r="M3836" t="s">
        <v>200</v>
      </c>
      <c r="N3836" t="s">
        <v>4206</v>
      </c>
      <c r="O3836" t="s">
        <v>202</v>
      </c>
      <c r="P3836" t="s">
        <v>468</v>
      </c>
    </row>
    <row r="3837" spans="1:16" x14ac:dyDescent="0.25">
      <c r="A3837">
        <v>6023</v>
      </c>
      <c r="B3837" t="s">
        <v>425</v>
      </c>
      <c r="E3837" t="s">
        <v>4205</v>
      </c>
      <c r="F3837" t="s">
        <v>347</v>
      </c>
      <c r="G3837" t="s">
        <v>4128</v>
      </c>
      <c r="H3837" t="s">
        <v>198</v>
      </c>
      <c r="I3837" t="s">
        <v>4129</v>
      </c>
      <c r="J3837">
        <v>1971</v>
      </c>
      <c r="K3837">
        <v>166</v>
      </c>
      <c r="L3837">
        <v>30</v>
      </c>
      <c r="M3837" t="s">
        <v>200</v>
      </c>
      <c r="N3837" t="s">
        <v>787</v>
      </c>
      <c r="O3837" t="s">
        <v>202</v>
      </c>
      <c r="P3837" t="s">
        <v>468</v>
      </c>
    </row>
    <row r="3838" spans="1:16" x14ac:dyDescent="0.25">
      <c r="A3838">
        <v>6024</v>
      </c>
      <c r="B3838" t="s">
        <v>425</v>
      </c>
      <c r="E3838" t="s">
        <v>4205</v>
      </c>
      <c r="F3838" t="s">
        <v>347</v>
      </c>
      <c r="G3838" t="s">
        <v>4128</v>
      </c>
      <c r="H3838" t="s">
        <v>198</v>
      </c>
      <c r="I3838" t="s">
        <v>4129</v>
      </c>
      <c r="J3838">
        <v>1986</v>
      </c>
      <c r="K3838">
        <v>258</v>
      </c>
      <c r="L3838">
        <v>30</v>
      </c>
      <c r="M3838" t="s">
        <v>200</v>
      </c>
      <c r="N3838" t="s">
        <v>787</v>
      </c>
      <c r="O3838" t="s">
        <v>202</v>
      </c>
      <c r="P3838" t="s">
        <v>468</v>
      </c>
    </row>
    <row r="3839" spans="1:16" x14ac:dyDescent="0.25">
      <c r="A3839">
        <v>6025</v>
      </c>
      <c r="B3839" t="s">
        <v>425</v>
      </c>
      <c r="E3839" t="s">
        <v>4200</v>
      </c>
      <c r="F3839" t="s">
        <v>347</v>
      </c>
      <c r="G3839" t="s">
        <v>4128</v>
      </c>
      <c r="H3839" t="s">
        <v>198</v>
      </c>
      <c r="I3839" t="s">
        <v>4129</v>
      </c>
      <c r="J3839">
        <v>1986</v>
      </c>
      <c r="K3839">
        <v>383</v>
      </c>
      <c r="L3839">
        <v>30</v>
      </c>
      <c r="M3839" t="s">
        <v>200</v>
      </c>
      <c r="N3839" t="s">
        <v>787</v>
      </c>
      <c r="O3839" t="s">
        <v>202</v>
      </c>
      <c r="P3839" t="s">
        <v>468</v>
      </c>
    </row>
    <row r="3840" spans="1:16" x14ac:dyDescent="0.25">
      <c r="A3840">
        <v>6026</v>
      </c>
      <c r="B3840" t="s">
        <v>425</v>
      </c>
      <c r="E3840" t="s">
        <v>4200</v>
      </c>
      <c r="F3840" t="s">
        <v>347</v>
      </c>
      <c r="G3840" t="s">
        <v>4128</v>
      </c>
      <c r="H3840" t="s">
        <v>198</v>
      </c>
      <c r="I3840" t="s">
        <v>4129</v>
      </c>
      <c r="J3840">
        <v>1986</v>
      </c>
      <c r="K3840">
        <v>219</v>
      </c>
      <c r="L3840">
        <v>30</v>
      </c>
      <c r="M3840" t="s">
        <v>200</v>
      </c>
      <c r="N3840" t="s">
        <v>787</v>
      </c>
      <c r="O3840" t="s">
        <v>202</v>
      </c>
      <c r="P3840" t="s">
        <v>468</v>
      </c>
    </row>
    <row r="3841" spans="1:16" x14ac:dyDescent="0.25">
      <c r="A3841">
        <v>6027</v>
      </c>
      <c r="B3841" t="s">
        <v>399</v>
      </c>
      <c r="E3841" t="s">
        <v>4203</v>
      </c>
      <c r="F3841" t="s">
        <v>347</v>
      </c>
      <c r="G3841" t="s">
        <v>4128</v>
      </c>
      <c r="H3841" t="s">
        <v>198</v>
      </c>
      <c r="I3841" t="s">
        <v>4129</v>
      </c>
      <c r="J3841">
        <v>1986</v>
      </c>
      <c r="K3841">
        <v>509</v>
      </c>
      <c r="L3841">
        <v>30</v>
      </c>
      <c r="M3841" t="s">
        <v>200</v>
      </c>
      <c r="N3841" t="s">
        <v>539</v>
      </c>
      <c r="O3841" t="s">
        <v>202</v>
      </c>
      <c r="P3841" t="s">
        <v>4207</v>
      </c>
    </row>
    <row r="3842" spans="1:16" x14ac:dyDescent="0.25">
      <c r="A3842">
        <v>6028</v>
      </c>
      <c r="B3842" t="s">
        <v>399</v>
      </c>
      <c r="E3842" t="s">
        <v>4208</v>
      </c>
      <c r="F3842" t="s">
        <v>347</v>
      </c>
      <c r="G3842" t="s">
        <v>4128</v>
      </c>
      <c r="H3842" t="s">
        <v>198</v>
      </c>
      <c r="I3842" t="s">
        <v>4129</v>
      </c>
      <c r="J3842">
        <v>1986</v>
      </c>
      <c r="K3842">
        <v>565</v>
      </c>
      <c r="L3842">
        <v>30</v>
      </c>
      <c r="M3842" t="s">
        <v>200</v>
      </c>
      <c r="N3842" t="s">
        <v>539</v>
      </c>
      <c r="O3842" t="s">
        <v>202</v>
      </c>
      <c r="P3842" t="s">
        <v>4209</v>
      </c>
    </row>
    <row r="3843" spans="1:16" x14ac:dyDescent="0.25">
      <c r="A3843">
        <v>6029</v>
      </c>
      <c r="B3843" t="s">
        <v>425</v>
      </c>
      <c r="E3843" t="s">
        <v>4210</v>
      </c>
      <c r="F3843" t="s">
        <v>347</v>
      </c>
      <c r="G3843" t="s">
        <v>4128</v>
      </c>
      <c r="H3843" t="s">
        <v>198</v>
      </c>
      <c r="I3843" t="s">
        <v>4129</v>
      </c>
      <c r="J3843">
        <v>1987</v>
      </c>
      <c r="K3843">
        <v>1714</v>
      </c>
      <c r="L3843">
        <v>30</v>
      </c>
      <c r="M3843" t="s">
        <v>200</v>
      </c>
      <c r="N3843" t="s">
        <v>787</v>
      </c>
      <c r="O3843" t="s">
        <v>202</v>
      </c>
      <c r="P3843" t="s">
        <v>468</v>
      </c>
    </row>
    <row r="3844" spans="1:16" x14ac:dyDescent="0.25">
      <c r="A3844">
        <v>6030</v>
      </c>
      <c r="B3844" t="s">
        <v>425</v>
      </c>
      <c r="E3844" t="s">
        <v>4211</v>
      </c>
      <c r="F3844" t="s">
        <v>347</v>
      </c>
      <c r="G3844" t="s">
        <v>4128</v>
      </c>
      <c r="H3844" t="s">
        <v>198</v>
      </c>
      <c r="I3844" t="s">
        <v>4129</v>
      </c>
      <c r="J3844">
        <v>1987</v>
      </c>
      <c r="K3844">
        <v>12970</v>
      </c>
      <c r="L3844">
        <v>30</v>
      </c>
      <c r="M3844" t="s">
        <v>200</v>
      </c>
      <c r="N3844" t="s">
        <v>787</v>
      </c>
      <c r="O3844" t="s">
        <v>202</v>
      </c>
      <c r="P3844" t="s">
        <v>468</v>
      </c>
    </row>
    <row r="3845" spans="1:16" x14ac:dyDescent="0.25">
      <c r="A3845">
        <v>6031</v>
      </c>
      <c r="B3845" t="s">
        <v>425</v>
      </c>
      <c r="E3845" t="s">
        <v>4212</v>
      </c>
      <c r="F3845" t="s">
        <v>347</v>
      </c>
      <c r="G3845" t="s">
        <v>4128</v>
      </c>
      <c r="H3845" t="s">
        <v>198</v>
      </c>
      <c r="I3845" t="s">
        <v>4129</v>
      </c>
      <c r="J3845">
        <v>1987</v>
      </c>
      <c r="K3845">
        <v>1533</v>
      </c>
      <c r="L3845">
        <v>30</v>
      </c>
      <c r="M3845" t="s">
        <v>200</v>
      </c>
      <c r="N3845" t="s">
        <v>787</v>
      </c>
      <c r="O3845" t="s">
        <v>202</v>
      </c>
      <c r="P3845" t="s">
        <v>468</v>
      </c>
    </row>
    <row r="3846" spans="1:16" x14ac:dyDescent="0.25">
      <c r="A3846">
        <v>6032</v>
      </c>
      <c r="B3846" t="s">
        <v>425</v>
      </c>
      <c r="E3846" t="s">
        <v>4213</v>
      </c>
      <c r="F3846" t="s">
        <v>347</v>
      </c>
      <c r="G3846" t="s">
        <v>4128</v>
      </c>
      <c r="H3846" t="s">
        <v>198</v>
      </c>
      <c r="I3846" t="s">
        <v>4129</v>
      </c>
      <c r="J3846">
        <v>1987</v>
      </c>
      <c r="K3846">
        <v>9368</v>
      </c>
      <c r="L3846">
        <v>30</v>
      </c>
      <c r="M3846" t="s">
        <v>200</v>
      </c>
      <c r="N3846" t="s">
        <v>787</v>
      </c>
      <c r="O3846" t="s">
        <v>202</v>
      </c>
      <c r="P3846" t="s">
        <v>468</v>
      </c>
    </row>
    <row r="3847" spans="1:16" x14ac:dyDescent="0.25">
      <c r="A3847">
        <v>6033</v>
      </c>
      <c r="B3847" t="s">
        <v>425</v>
      </c>
      <c r="E3847" t="s">
        <v>4214</v>
      </c>
      <c r="F3847" t="s">
        <v>347</v>
      </c>
      <c r="G3847" t="s">
        <v>4128</v>
      </c>
      <c r="H3847" t="s">
        <v>198</v>
      </c>
      <c r="I3847" t="s">
        <v>4129</v>
      </c>
      <c r="J3847">
        <v>1987</v>
      </c>
      <c r="K3847">
        <v>6086</v>
      </c>
      <c r="L3847">
        <v>30</v>
      </c>
      <c r="M3847" t="s">
        <v>200</v>
      </c>
      <c r="N3847" t="s">
        <v>787</v>
      </c>
      <c r="O3847" t="s">
        <v>202</v>
      </c>
      <c r="P3847" t="s">
        <v>468</v>
      </c>
    </row>
    <row r="3848" spans="1:16" x14ac:dyDescent="0.25">
      <c r="A3848">
        <v>6034</v>
      </c>
      <c r="B3848" t="s">
        <v>425</v>
      </c>
      <c r="E3848" t="s">
        <v>4214</v>
      </c>
      <c r="F3848" t="s">
        <v>347</v>
      </c>
      <c r="G3848" t="s">
        <v>4128</v>
      </c>
      <c r="H3848" t="s">
        <v>198</v>
      </c>
      <c r="I3848" t="s">
        <v>4129</v>
      </c>
      <c r="J3848">
        <v>1987</v>
      </c>
      <c r="K3848">
        <v>2929</v>
      </c>
      <c r="L3848">
        <v>30</v>
      </c>
      <c r="M3848" t="s">
        <v>200</v>
      </c>
      <c r="N3848" t="s">
        <v>787</v>
      </c>
      <c r="O3848" t="s">
        <v>202</v>
      </c>
      <c r="P3848" t="s">
        <v>468</v>
      </c>
    </row>
    <row r="3849" spans="1:16" x14ac:dyDescent="0.25">
      <c r="A3849">
        <v>6035</v>
      </c>
      <c r="B3849" t="s">
        <v>425</v>
      </c>
      <c r="E3849" t="s">
        <v>4215</v>
      </c>
      <c r="F3849" t="s">
        <v>347</v>
      </c>
      <c r="G3849" t="s">
        <v>4128</v>
      </c>
      <c r="H3849" t="s">
        <v>198</v>
      </c>
      <c r="I3849" t="s">
        <v>4129</v>
      </c>
      <c r="J3849">
        <v>1987</v>
      </c>
      <c r="K3849">
        <v>7198</v>
      </c>
      <c r="L3849">
        <v>30</v>
      </c>
      <c r="M3849" t="s">
        <v>200</v>
      </c>
      <c r="N3849" t="s">
        <v>787</v>
      </c>
      <c r="O3849" t="s">
        <v>202</v>
      </c>
      <c r="P3849" t="s">
        <v>468</v>
      </c>
    </row>
    <row r="3850" spans="1:16" x14ac:dyDescent="0.25">
      <c r="A3850">
        <v>6036</v>
      </c>
      <c r="B3850" t="s">
        <v>425</v>
      </c>
      <c r="E3850" t="s">
        <v>4216</v>
      </c>
      <c r="F3850" t="s">
        <v>347</v>
      </c>
      <c r="G3850" t="s">
        <v>4128</v>
      </c>
      <c r="H3850" t="s">
        <v>198</v>
      </c>
      <c r="I3850" t="s">
        <v>4129</v>
      </c>
      <c r="J3850">
        <v>1987</v>
      </c>
      <c r="K3850">
        <v>5604</v>
      </c>
      <c r="L3850">
        <v>30</v>
      </c>
      <c r="M3850" t="s">
        <v>200</v>
      </c>
      <c r="N3850" t="s">
        <v>787</v>
      </c>
      <c r="O3850" t="s">
        <v>202</v>
      </c>
      <c r="P3850" t="s">
        <v>468</v>
      </c>
    </row>
    <row r="3851" spans="1:16" x14ac:dyDescent="0.25">
      <c r="A3851">
        <v>6037</v>
      </c>
      <c r="B3851" t="s">
        <v>425</v>
      </c>
      <c r="E3851" t="s">
        <v>4215</v>
      </c>
      <c r="F3851" t="s">
        <v>347</v>
      </c>
      <c r="G3851" t="s">
        <v>4128</v>
      </c>
      <c r="H3851" t="s">
        <v>198</v>
      </c>
      <c r="I3851" t="s">
        <v>4129</v>
      </c>
      <c r="J3851">
        <v>1990</v>
      </c>
      <c r="K3851">
        <v>9007</v>
      </c>
      <c r="L3851">
        <v>30</v>
      </c>
      <c r="M3851" t="s">
        <v>200</v>
      </c>
      <c r="N3851" t="s">
        <v>787</v>
      </c>
      <c r="O3851" t="s">
        <v>202</v>
      </c>
      <c r="P3851" t="s">
        <v>468</v>
      </c>
    </row>
    <row r="3852" spans="1:16" x14ac:dyDescent="0.25">
      <c r="A3852">
        <v>6038</v>
      </c>
      <c r="B3852" t="s">
        <v>425</v>
      </c>
      <c r="E3852" t="s">
        <v>4215</v>
      </c>
      <c r="F3852" t="s">
        <v>347</v>
      </c>
      <c r="G3852" t="s">
        <v>4128</v>
      </c>
      <c r="H3852" t="s">
        <v>198</v>
      </c>
      <c r="I3852" t="s">
        <v>4129</v>
      </c>
      <c r="J3852">
        <v>1991</v>
      </c>
      <c r="K3852">
        <v>2586</v>
      </c>
      <c r="L3852">
        <v>30</v>
      </c>
      <c r="M3852" t="s">
        <v>200</v>
      </c>
      <c r="N3852" t="s">
        <v>787</v>
      </c>
      <c r="O3852" t="s">
        <v>202</v>
      </c>
      <c r="P3852" t="s">
        <v>468</v>
      </c>
    </row>
    <row r="3853" spans="1:16" x14ac:dyDescent="0.25">
      <c r="A3853">
        <v>6039</v>
      </c>
      <c r="B3853" t="s">
        <v>360</v>
      </c>
      <c r="E3853" t="s">
        <v>4217</v>
      </c>
      <c r="F3853" t="s">
        <v>347</v>
      </c>
      <c r="G3853" t="s">
        <v>4128</v>
      </c>
      <c r="H3853" t="s">
        <v>198</v>
      </c>
      <c r="I3853" t="s">
        <v>4129</v>
      </c>
      <c r="J3853">
        <v>1997</v>
      </c>
      <c r="K3853">
        <v>1865</v>
      </c>
      <c r="L3853">
        <v>30</v>
      </c>
      <c r="M3853" t="s">
        <v>200</v>
      </c>
      <c r="N3853" t="s">
        <v>376</v>
      </c>
      <c r="O3853" t="s">
        <v>202</v>
      </c>
      <c r="P3853" t="s">
        <v>365</v>
      </c>
    </row>
    <row r="3854" spans="1:16" x14ac:dyDescent="0.25">
      <c r="A3854">
        <v>6040</v>
      </c>
      <c r="B3854" t="s">
        <v>425</v>
      </c>
      <c r="E3854" t="s">
        <v>4218</v>
      </c>
      <c r="F3854" t="s">
        <v>347</v>
      </c>
      <c r="G3854" t="s">
        <v>4128</v>
      </c>
      <c r="H3854" t="s">
        <v>198</v>
      </c>
      <c r="I3854" t="s">
        <v>4129</v>
      </c>
      <c r="J3854">
        <v>1997</v>
      </c>
      <c r="K3854">
        <v>75126</v>
      </c>
      <c r="L3854">
        <v>30</v>
      </c>
      <c r="M3854" t="s">
        <v>200</v>
      </c>
      <c r="N3854" t="s">
        <v>376</v>
      </c>
      <c r="O3854" t="s">
        <v>202</v>
      </c>
      <c r="P3854" t="s">
        <v>468</v>
      </c>
    </row>
    <row r="3855" spans="1:16" x14ac:dyDescent="0.25">
      <c r="A3855">
        <v>6041</v>
      </c>
      <c r="B3855" t="s">
        <v>399</v>
      </c>
      <c r="E3855" t="s">
        <v>4218</v>
      </c>
      <c r="F3855" t="s">
        <v>347</v>
      </c>
      <c r="G3855" t="s">
        <v>4128</v>
      </c>
      <c r="H3855" t="s">
        <v>198</v>
      </c>
      <c r="I3855" t="s">
        <v>4129</v>
      </c>
      <c r="J3855">
        <v>1998</v>
      </c>
      <c r="K3855">
        <v>145725</v>
      </c>
      <c r="L3855">
        <v>30</v>
      </c>
      <c r="M3855" t="s">
        <v>200</v>
      </c>
      <c r="N3855" t="s">
        <v>1203</v>
      </c>
      <c r="O3855" t="s">
        <v>202</v>
      </c>
      <c r="P3855" t="s">
        <v>1242</v>
      </c>
    </row>
    <row r="3856" spans="1:16" x14ac:dyDescent="0.25">
      <c r="A3856">
        <v>6042</v>
      </c>
      <c r="B3856" t="s">
        <v>399</v>
      </c>
      <c r="E3856" t="s">
        <v>4219</v>
      </c>
      <c r="F3856" t="s">
        <v>347</v>
      </c>
      <c r="G3856" t="s">
        <v>4128</v>
      </c>
      <c r="H3856" t="s">
        <v>198</v>
      </c>
      <c r="I3856" t="s">
        <v>4129</v>
      </c>
      <c r="J3856">
        <v>1999</v>
      </c>
      <c r="K3856">
        <v>173048</v>
      </c>
      <c r="L3856">
        <v>30</v>
      </c>
      <c r="M3856" t="s">
        <v>200</v>
      </c>
      <c r="N3856" t="s">
        <v>1203</v>
      </c>
      <c r="O3856" t="s">
        <v>202</v>
      </c>
      <c r="P3856" t="s">
        <v>4220</v>
      </c>
    </row>
    <row r="3857" spans="1:16" x14ac:dyDescent="0.25">
      <c r="A3857">
        <v>6043</v>
      </c>
      <c r="B3857" t="s">
        <v>360</v>
      </c>
      <c r="E3857" t="s">
        <v>560</v>
      </c>
      <c r="F3857" t="s">
        <v>347</v>
      </c>
      <c r="G3857" t="s">
        <v>1549</v>
      </c>
      <c r="H3857" t="s">
        <v>198</v>
      </c>
      <c r="I3857" t="s">
        <v>1550</v>
      </c>
      <c r="J3857">
        <v>1991</v>
      </c>
      <c r="K3857">
        <v>151848</v>
      </c>
      <c r="L3857">
        <v>24</v>
      </c>
      <c r="M3857" t="s">
        <v>200</v>
      </c>
      <c r="N3857" t="s">
        <v>383</v>
      </c>
      <c r="O3857" t="s">
        <v>202</v>
      </c>
      <c r="P3857" t="s">
        <v>384</v>
      </c>
    </row>
    <row r="3858" spans="1:16" x14ac:dyDescent="0.25">
      <c r="A3858">
        <v>6044</v>
      </c>
      <c r="B3858" t="s">
        <v>360</v>
      </c>
      <c r="E3858" t="s">
        <v>560</v>
      </c>
      <c r="F3858" t="s">
        <v>347</v>
      </c>
      <c r="G3858" t="s">
        <v>1549</v>
      </c>
      <c r="H3858" t="s">
        <v>198</v>
      </c>
      <c r="I3858" t="s">
        <v>1550</v>
      </c>
      <c r="J3858">
        <v>1991</v>
      </c>
      <c r="K3858">
        <v>206092</v>
      </c>
      <c r="L3858">
        <v>24</v>
      </c>
      <c r="M3858" t="s">
        <v>200</v>
      </c>
      <c r="N3858" t="s">
        <v>383</v>
      </c>
      <c r="O3858" t="s">
        <v>202</v>
      </c>
      <c r="P3858" t="s">
        <v>384</v>
      </c>
    </row>
    <row r="3859" spans="1:16" x14ac:dyDescent="0.25">
      <c r="A3859">
        <v>6045</v>
      </c>
      <c r="B3859" t="s">
        <v>399</v>
      </c>
      <c r="E3859" t="s">
        <v>4221</v>
      </c>
      <c r="F3859" t="s">
        <v>347</v>
      </c>
      <c r="G3859" t="s">
        <v>4128</v>
      </c>
      <c r="H3859" t="s">
        <v>198</v>
      </c>
      <c r="I3859" t="s">
        <v>4129</v>
      </c>
      <c r="J3859">
        <v>1994</v>
      </c>
      <c r="K3859">
        <v>8565</v>
      </c>
      <c r="L3859">
        <v>30</v>
      </c>
      <c r="M3859" t="s">
        <v>200</v>
      </c>
      <c r="N3859" t="s">
        <v>1203</v>
      </c>
      <c r="O3859" t="s">
        <v>202</v>
      </c>
      <c r="P3859" t="s">
        <v>4222</v>
      </c>
    </row>
    <row r="3860" spans="1:16" x14ac:dyDescent="0.25">
      <c r="A3860">
        <v>6046</v>
      </c>
      <c r="B3860" t="s">
        <v>360</v>
      </c>
      <c r="E3860" t="s">
        <v>4223</v>
      </c>
      <c r="F3860" t="s">
        <v>347</v>
      </c>
      <c r="G3860" t="s">
        <v>212</v>
      </c>
      <c r="H3860" t="s">
        <v>198</v>
      </c>
      <c r="I3860" t="s">
        <v>213</v>
      </c>
      <c r="J3860">
        <v>1968</v>
      </c>
      <c r="K3860">
        <v>373950</v>
      </c>
      <c r="L3860">
        <v>5</v>
      </c>
      <c r="M3860" t="s">
        <v>200</v>
      </c>
      <c r="N3860" t="s">
        <v>364</v>
      </c>
      <c r="O3860" t="s">
        <v>202</v>
      </c>
      <c r="P3860" t="s">
        <v>365</v>
      </c>
    </row>
    <row r="3861" spans="1:16" x14ac:dyDescent="0.25">
      <c r="A3861">
        <v>6047</v>
      </c>
      <c r="B3861" t="s">
        <v>360</v>
      </c>
      <c r="E3861" t="s">
        <v>4224</v>
      </c>
      <c r="F3861" t="s">
        <v>347</v>
      </c>
      <c r="G3861" t="s">
        <v>212</v>
      </c>
      <c r="H3861" t="s">
        <v>198</v>
      </c>
      <c r="I3861" t="s">
        <v>213</v>
      </c>
      <c r="J3861">
        <v>1973</v>
      </c>
      <c r="K3861">
        <v>60770</v>
      </c>
      <c r="L3861">
        <v>5</v>
      </c>
      <c r="M3861" t="s">
        <v>200</v>
      </c>
      <c r="N3861" t="s">
        <v>364</v>
      </c>
      <c r="O3861" t="s">
        <v>202</v>
      </c>
      <c r="P3861" t="s">
        <v>365</v>
      </c>
    </row>
    <row r="3862" spans="1:16" x14ac:dyDescent="0.25">
      <c r="A3862">
        <v>6048</v>
      </c>
      <c r="B3862" t="s">
        <v>360</v>
      </c>
      <c r="E3862" t="s">
        <v>4225</v>
      </c>
      <c r="F3862" t="s">
        <v>347</v>
      </c>
      <c r="G3862" t="s">
        <v>212</v>
      </c>
      <c r="H3862" t="s">
        <v>198</v>
      </c>
      <c r="I3862" t="s">
        <v>213</v>
      </c>
      <c r="J3862">
        <v>1978</v>
      </c>
      <c r="K3862">
        <v>84586</v>
      </c>
      <c r="L3862">
        <v>5</v>
      </c>
      <c r="M3862" t="s">
        <v>200</v>
      </c>
      <c r="N3862" t="s">
        <v>364</v>
      </c>
      <c r="O3862" t="s">
        <v>202</v>
      </c>
      <c r="P3862" t="s">
        <v>365</v>
      </c>
    </row>
    <row r="3863" spans="1:16" x14ac:dyDescent="0.25">
      <c r="A3863">
        <v>6049</v>
      </c>
      <c r="B3863" t="s">
        <v>360</v>
      </c>
      <c r="E3863" t="s">
        <v>4226</v>
      </c>
      <c r="F3863" t="s">
        <v>347</v>
      </c>
      <c r="G3863" t="s">
        <v>212</v>
      </c>
      <c r="H3863" t="s">
        <v>198</v>
      </c>
      <c r="I3863" t="s">
        <v>213</v>
      </c>
      <c r="J3863">
        <v>1976</v>
      </c>
      <c r="K3863">
        <v>219417</v>
      </c>
      <c r="L3863">
        <v>5</v>
      </c>
      <c r="M3863" t="s">
        <v>200</v>
      </c>
      <c r="N3863" t="s">
        <v>364</v>
      </c>
      <c r="O3863" t="s">
        <v>202</v>
      </c>
      <c r="P3863" t="s">
        <v>365</v>
      </c>
    </row>
    <row r="3864" spans="1:16" x14ac:dyDescent="0.25">
      <c r="A3864">
        <v>6050</v>
      </c>
      <c r="B3864" t="s">
        <v>360</v>
      </c>
      <c r="E3864" t="s">
        <v>4227</v>
      </c>
      <c r="F3864" t="s">
        <v>347</v>
      </c>
      <c r="G3864" t="s">
        <v>212</v>
      </c>
      <c r="H3864" t="s">
        <v>198</v>
      </c>
      <c r="I3864" t="s">
        <v>213</v>
      </c>
      <c r="J3864">
        <v>1977</v>
      </c>
      <c r="K3864">
        <v>49749</v>
      </c>
      <c r="L3864">
        <v>5</v>
      </c>
      <c r="M3864" t="s">
        <v>200</v>
      </c>
      <c r="N3864" t="s">
        <v>364</v>
      </c>
      <c r="O3864" t="s">
        <v>202</v>
      </c>
      <c r="P3864" t="s">
        <v>365</v>
      </c>
    </row>
    <row r="3865" spans="1:16" x14ac:dyDescent="0.25">
      <c r="A3865">
        <v>6051</v>
      </c>
      <c r="B3865" t="s">
        <v>360</v>
      </c>
      <c r="E3865" t="s">
        <v>4228</v>
      </c>
      <c r="F3865" t="s">
        <v>347</v>
      </c>
      <c r="G3865" t="s">
        <v>212</v>
      </c>
      <c r="H3865" t="s">
        <v>198</v>
      </c>
      <c r="I3865" t="s">
        <v>213</v>
      </c>
      <c r="J3865">
        <v>1980</v>
      </c>
      <c r="K3865">
        <v>144540</v>
      </c>
      <c r="L3865">
        <v>5</v>
      </c>
      <c r="M3865" t="s">
        <v>200</v>
      </c>
      <c r="N3865" t="s">
        <v>364</v>
      </c>
      <c r="O3865" t="s">
        <v>202</v>
      </c>
      <c r="P3865" t="s">
        <v>365</v>
      </c>
    </row>
    <row r="3866" spans="1:16" x14ac:dyDescent="0.25">
      <c r="A3866">
        <v>6052</v>
      </c>
      <c r="B3866" t="s">
        <v>360</v>
      </c>
      <c r="E3866" t="s">
        <v>4229</v>
      </c>
      <c r="F3866" t="s">
        <v>347</v>
      </c>
      <c r="G3866" t="s">
        <v>212</v>
      </c>
      <c r="H3866" t="s">
        <v>198</v>
      </c>
      <c r="I3866" t="s">
        <v>213</v>
      </c>
      <c r="J3866">
        <v>1991</v>
      </c>
      <c r="K3866">
        <v>230565</v>
      </c>
      <c r="L3866">
        <v>5</v>
      </c>
      <c r="M3866" t="s">
        <v>200</v>
      </c>
      <c r="N3866" t="s">
        <v>364</v>
      </c>
      <c r="O3866" t="s">
        <v>202</v>
      </c>
      <c r="P3866" t="s">
        <v>365</v>
      </c>
    </row>
    <row r="3867" spans="1:16" x14ac:dyDescent="0.25">
      <c r="A3867">
        <v>6053</v>
      </c>
      <c r="B3867" t="s">
        <v>360</v>
      </c>
      <c r="E3867" t="s">
        <v>4230</v>
      </c>
      <c r="F3867" t="s">
        <v>347</v>
      </c>
      <c r="G3867" t="s">
        <v>212</v>
      </c>
      <c r="H3867" t="s">
        <v>198</v>
      </c>
      <c r="I3867" t="s">
        <v>213</v>
      </c>
      <c r="J3867">
        <v>1993</v>
      </c>
      <c r="K3867">
        <v>22311</v>
      </c>
      <c r="L3867">
        <v>5</v>
      </c>
      <c r="M3867" t="s">
        <v>200</v>
      </c>
      <c r="N3867" t="s">
        <v>364</v>
      </c>
      <c r="O3867" t="s">
        <v>202</v>
      </c>
      <c r="P3867" t="s">
        <v>365</v>
      </c>
    </row>
    <row r="3868" spans="1:16" x14ac:dyDescent="0.25">
      <c r="A3868">
        <v>6054</v>
      </c>
      <c r="B3868" t="s">
        <v>360</v>
      </c>
      <c r="E3868" t="s">
        <v>4231</v>
      </c>
      <c r="F3868" t="s">
        <v>347</v>
      </c>
      <c r="G3868" t="s">
        <v>212</v>
      </c>
      <c r="H3868" t="s">
        <v>198</v>
      </c>
      <c r="I3868" t="s">
        <v>213</v>
      </c>
      <c r="J3868">
        <v>1975</v>
      </c>
      <c r="K3868">
        <v>365603</v>
      </c>
      <c r="L3868">
        <v>5</v>
      </c>
      <c r="M3868" t="s">
        <v>200</v>
      </c>
      <c r="N3868" t="s">
        <v>364</v>
      </c>
      <c r="O3868" t="s">
        <v>202</v>
      </c>
      <c r="P3868" t="s">
        <v>365</v>
      </c>
    </row>
    <row r="3869" spans="1:16" x14ac:dyDescent="0.25">
      <c r="A3869">
        <v>6055</v>
      </c>
      <c r="B3869" t="s">
        <v>360</v>
      </c>
      <c r="E3869" t="s">
        <v>4232</v>
      </c>
      <c r="F3869" t="s">
        <v>347</v>
      </c>
      <c r="G3869" t="s">
        <v>212</v>
      </c>
      <c r="H3869" t="s">
        <v>198</v>
      </c>
      <c r="I3869" t="s">
        <v>213</v>
      </c>
      <c r="J3869">
        <v>1976</v>
      </c>
      <c r="K3869">
        <v>59825</v>
      </c>
      <c r="L3869">
        <v>5</v>
      </c>
      <c r="M3869" t="s">
        <v>200</v>
      </c>
      <c r="N3869" t="s">
        <v>364</v>
      </c>
      <c r="O3869" t="s">
        <v>202</v>
      </c>
      <c r="P3869" t="s">
        <v>365</v>
      </c>
    </row>
    <row r="3870" spans="1:16" x14ac:dyDescent="0.25">
      <c r="A3870">
        <v>6056</v>
      </c>
      <c r="B3870" t="s">
        <v>360</v>
      </c>
      <c r="E3870" t="s">
        <v>4233</v>
      </c>
      <c r="F3870" t="s">
        <v>347</v>
      </c>
      <c r="G3870" t="s">
        <v>212</v>
      </c>
      <c r="H3870" t="s">
        <v>198</v>
      </c>
      <c r="I3870" t="s">
        <v>213</v>
      </c>
      <c r="J3870">
        <v>1976</v>
      </c>
      <c r="K3870">
        <v>47773</v>
      </c>
      <c r="L3870">
        <v>5</v>
      </c>
      <c r="M3870" t="s">
        <v>200</v>
      </c>
      <c r="N3870" t="s">
        <v>364</v>
      </c>
      <c r="O3870" t="s">
        <v>202</v>
      </c>
      <c r="P3870" t="s">
        <v>365</v>
      </c>
    </row>
    <row r="3871" spans="1:16" x14ac:dyDescent="0.25">
      <c r="A3871">
        <v>6057</v>
      </c>
      <c r="B3871" t="s">
        <v>360</v>
      </c>
      <c r="E3871" t="s">
        <v>4234</v>
      </c>
      <c r="F3871" t="s">
        <v>347</v>
      </c>
      <c r="G3871" t="s">
        <v>212</v>
      </c>
      <c r="H3871" t="s">
        <v>198</v>
      </c>
      <c r="I3871" t="s">
        <v>213</v>
      </c>
      <c r="J3871">
        <v>1982</v>
      </c>
      <c r="K3871">
        <v>55469</v>
      </c>
      <c r="L3871">
        <v>5</v>
      </c>
      <c r="M3871" t="s">
        <v>200</v>
      </c>
      <c r="N3871" t="s">
        <v>364</v>
      </c>
      <c r="O3871" t="s">
        <v>202</v>
      </c>
      <c r="P3871" t="s">
        <v>365</v>
      </c>
    </row>
    <row r="3872" spans="1:16" x14ac:dyDescent="0.25">
      <c r="A3872">
        <v>6058</v>
      </c>
      <c r="B3872" t="s">
        <v>360</v>
      </c>
      <c r="E3872" t="s">
        <v>4235</v>
      </c>
      <c r="F3872" t="s">
        <v>347</v>
      </c>
      <c r="G3872" t="s">
        <v>212</v>
      </c>
      <c r="H3872" t="s">
        <v>198</v>
      </c>
      <c r="I3872" t="s">
        <v>213</v>
      </c>
      <c r="J3872">
        <v>1970</v>
      </c>
      <c r="K3872">
        <v>74807</v>
      </c>
      <c r="L3872">
        <v>5</v>
      </c>
      <c r="M3872" t="s">
        <v>200</v>
      </c>
      <c r="N3872" t="s">
        <v>467</v>
      </c>
      <c r="O3872" t="s">
        <v>202</v>
      </c>
      <c r="P3872" t="s">
        <v>365</v>
      </c>
    </row>
    <row r="3873" spans="1:16" x14ac:dyDescent="0.25">
      <c r="A3873">
        <v>6059</v>
      </c>
      <c r="B3873" t="s">
        <v>360</v>
      </c>
      <c r="E3873" t="s">
        <v>4236</v>
      </c>
      <c r="F3873" t="s">
        <v>347</v>
      </c>
      <c r="G3873" t="s">
        <v>212</v>
      </c>
      <c r="H3873" t="s">
        <v>198</v>
      </c>
      <c r="I3873" t="s">
        <v>213</v>
      </c>
      <c r="J3873">
        <v>1970</v>
      </c>
      <c r="K3873">
        <v>73345</v>
      </c>
      <c r="L3873">
        <v>5</v>
      </c>
      <c r="M3873" t="s">
        <v>200</v>
      </c>
      <c r="N3873" t="s">
        <v>467</v>
      </c>
      <c r="O3873" t="s">
        <v>202</v>
      </c>
      <c r="P3873" t="s">
        <v>365</v>
      </c>
    </row>
    <row r="3874" spans="1:16" x14ac:dyDescent="0.25">
      <c r="A3874">
        <v>6060</v>
      </c>
      <c r="B3874" t="s">
        <v>360</v>
      </c>
      <c r="E3874" t="s">
        <v>4237</v>
      </c>
      <c r="F3874" t="s">
        <v>347</v>
      </c>
      <c r="G3874" t="s">
        <v>212</v>
      </c>
      <c r="H3874" t="s">
        <v>198</v>
      </c>
      <c r="I3874" t="s">
        <v>213</v>
      </c>
      <c r="J3874">
        <v>1965</v>
      </c>
      <c r="K3874">
        <v>1653170</v>
      </c>
      <c r="L3874">
        <v>5</v>
      </c>
      <c r="M3874" t="s">
        <v>200</v>
      </c>
      <c r="N3874" t="s">
        <v>364</v>
      </c>
      <c r="O3874" t="s">
        <v>202</v>
      </c>
      <c r="P3874" t="s">
        <v>365</v>
      </c>
    </row>
    <row r="3875" spans="1:16" x14ac:dyDescent="0.25">
      <c r="A3875">
        <v>6061</v>
      </c>
      <c r="B3875" t="s">
        <v>360</v>
      </c>
      <c r="E3875" t="s">
        <v>4238</v>
      </c>
      <c r="F3875" t="s">
        <v>347</v>
      </c>
      <c r="G3875" t="s">
        <v>212</v>
      </c>
      <c r="H3875" t="s">
        <v>198</v>
      </c>
      <c r="I3875" t="s">
        <v>213</v>
      </c>
      <c r="J3875">
        <v>1972</v>
      </c>
      <c r="K3875">
        <v>178435</v>
      </c>
      <c r="L3875">
        <v>5</v>
      </c>
      <c r="M3875" t="s">
        <v>200</v>
      </c>
      <c r="N3875" t="s">
        <v>364</v>
      </c>
      <c r="O3875" t="s">
        <v>202</v>
      </c>
      <c r="P3875" t="s">
        <v>365</v>
      </c>
    </row>
    <row r="3876" spans="1:16" x14ac:dyDescent="0.25">
      <c r="A3876">
        <v>6062</v>
      </c>
      <c r="B3876" t="s">
        <v>360</v>
      </c>
      <c r="E3876" t="s">
        <v>4239</v>
      </c>
      <c r="F3876" t="s">
        <v>347</v>
      </c>
      <c r="G3876" t="s">
        <v>212</v>
      </c>
      <c r="H3876" t="s">
        <v>198</v>
      </c>
      <c r="I3876" t="s">
        <v>213</v>
      </c>
      <c r="J3876">
        <v>1977</v>
      </c>
      <c r="K3876">
        <v>79815</v>
      </c>
      <c r="L3876">
        <v>5</v>
      </c>
      <c r="M3876" t="s">
        <v>200</v>
      </c>
      <c r="N3876" t="s">
        <v>364</v>
      </c>
      <c r="O3876" t="s">
        <v>202</v>
      </c>
      <c r="P3876" t="s">
        <v>365</v>
      </c>
    </row>
    <row r="3877" spans="1:16" x14ac:dyDescent="0.25">
      <c r="A3877">
        <v>6063</v>
      </c>
      <c r="B3877" t="s">
        <v>360</v>
      </c>
      <c r="E3877" t="s">
        <v>4240</v>
      </c>
      <c r="F3877" t="s">
        <v>347</v>
      </c>
      <c r="G3877" t="s">
        <v>212</v>
      </c>
      <c r="H3877" t="s">
        <v>198</v>
      </c>
      <c r="I3877" t="s">
        <v>213</v>
      </c>
      <c r="J3877">
        <v>1975</v>
      </c>
      <c r="K3877">
        <v>77295</v>
      </c>
      <c r="L3877">
        <v>5</v>
      </c>
      <c r="M3877" t="s">
        <v>200</v>
      </c>
      <c r="N3877" t="s">
        <v>364</v>
      </c>
      <c r="O3877" t="s">
        <v>202</v>
      </c>
      <c r="P3877" t="s">
        <v>365</v>
      </c>
    </row>
    <row r="3878" spans="1:16" x14ac:dyDescent="0.25">
      <c r="A3878">
        <v>6064</v>
      </c>
      <c r="B3878" t="s">
        <v>360</v>
      </c>
      <c r="E3878" t="s">
        <v>4241</v>
      </c>
      <c r="F3878" t="s">
        <v>347</v>
      </c>
      <c r="G3878" t="s">
        <v>212</v>
      </c>
      <c r="H3878" t="s">
        <v>198</v>
      </c>
      <c r="I3878" t="s">
        <v>213</v>
      </c>
      <c r="J3878">
        <v>1970</v>
      </c>
      <c r="K3878">
        <v>133207</v>
      </c>
      <c r="L3878">
        <v>5</v>
      </c>
      <c r="M3878" t="s">
        <v>200</v>
      </c>
      <c r="N3878" t="s">
        <v>467</v>
      </c>
      <c r="O3878" t="s">
        <v>202</v>
      </c>
      <c r="P3878" t="s">
        <v>365</v>
      </c>
    </row>
    <row r="3879" spans="1:16" x14ac:dyDescent="0.25">
      <c r="A3879">
        <v>6065</v>
      </c>
      <c r="B3879" t="s">
        <v>360</v>
      </c>
      <c r="E3879" t="s">
        <v>4242</v>
      </c>
      <c r="F3879" t="s">
        <v>347</v>
      </c>
      <c r="G3879" t="s">
        <v>212</v>
      </c>
      <c r="H3879" t="s">
        <v>198</v>
      </c>
      <c r="I3879" t="s">
        <v>213</v>
      </c>
      <c r="J3879">
        <v>1970</v>
      </c>
      <c r="K3879">
        <v>80315</v>
      </c>
      <c r="L3879">
        <v>5</v>
      </c>
      <c r="M3879" t="s">
        <v>200</v>
      </c>
      <c r="N3879" t="s">
        <v>467</v>
      </c>
      <c r="O3879" t="s">
        <v>202</v>
      </c>
      <c r="P3879" t="s">
        <v>365</v>
      </c>
    </row>
    <row r="3880" spans="1:16" x14ac:dyDescent="0.25">
      <c r="A3880">
        <v>6066</v>
      </c>
      <c r="B3880" t="s">
        <v>360</v>
      </c>
      <c r="E3880" t="s">
        <v>4243</v>
      </c>
      <c r="F3880" t="s">
        <v>347</v>
      </c>
      <c r="G3880" t="s">
        <v>212</v>
      </c>
      <c r="H3880" t="s">
        <v>198</v>
      </c>
      <c r="I3880" t="s">
        <v>213</v>
      </c>
      <c r="J3880">
        <v>1984</v>
      </c>
      <c r="K3880">
        <v>839925</v>
      </c>
      <c r="L3880">
        <v>5</v>
      </c>
      <c r="M3880" t="s">
        <v>200</v>
      </c>
      <c r="N3880" t="s">
        <v>364</v>
      </c>
      <c r="O3880" t="s">
        <v>202</v>
      </c>
      <c r="P3880" t="s">
        <v>365</v>
      </c>
    </row>
    <row r="3881" spans="1:16" x14ac:dyDescent="0.25">
      <c r="A3881">
        <v>6067</v>
      </c>
      <c r="B3881" t="s">
        <v>360</v>
      </c>
      <c r="E3881" t="s">
        <v>4244</v>
      </c>
      <c r="F3881" t="s">
        <v>347</v>
      </c>
      <c r="G3881" t="s">
        <v>212</v>
      </c>
      <c r="H3881" t="s">
        <v>198</v>
      </c>
      <c r="I3881" t="s">
        <v>213</v>
      </c>
      <c r="J3881">
        <v>1992</v>
      </c>
      <c r="K3881">
        <v>56578</v>
      </c>
      <c r="L3881">
        <v>5</v>
      </c>
      <c r="M3881" t="s">
        <v>200</v>
      </c>
      <c r="N3881" t="s">
        <v>364</v>
      </c>
      <c r="O3881" t="s">
        <v>202</v>
      </c>
      <c r="P3881" t="s">
        <v>365</v>
      </c>
    </row>
    <row r="3882" spans="1:16" x14ac:dyDescent="0.25">
      <c r="A3882">
        <v>6068</v>
      </c>
      <c r="B3882" t="s">
        <v>360</v>
      </c>
      <c r="E3882" t="s">
        <v>4245</v>
      </c>
      <c r="F3882" t="s">
        <v>347</v>
      </c>
      <c r="G3882" t="s">
        <v>212</v>
      </c>
      <c r="H3882" t="s">
        <v>198</v>
      </c>
      <c r="I3882" t="s">
        <v>213</v>
      </c>
      <c r="J3882">
        <v>1992</v>
      </c>
      <c r="K3882">
        <v>25616</v>
      </c>
      <c r="L3882">
        <v>5</v>
      </c>
      <c r="M3882" t="s">
        <v>200</v>
      </c>
      <c r="N3882" t="s">
        <v>364</v>
      </c>
      <c r="O3882" t="s">
        <v>202</v>
      </c>
      <c r="P3882" t="s">
        <v>365</v>
      </c>
    </row>
    <row r="3883" spans="1:16" x14ac:dyDescent="0.25">
      <c r="A3883">
        <v>6069</v>
      </c>
      <c r="B3883" t="s">
        <v>399</v>
      </c>
      <c r="E3883" t="s">
        <v>4246</v>
      </c>
      <c r="F3883" t="s">
        <v>347</v>
      </c>
      <c r="G3883" t="s">
        <v>212</v>
      </c>
      <c r="H3883" t="s">
        <v>198</v>
      </c>
      <c r="I3883" t="s">
        <v>213</v>
      </c>
      <c r="J3883">
        <v>1992</v>
      </c>
      <c r="K3883">
        <v>33519</v>
      </c>
      <c r="L3883">
        <v>5</v>
      </c>
      <c r="M3883" t="s">
        <v>200</v>
      </c>
      <c r="N3883" t="s">
        <v>401</v>
      </c>
      <c r="O3883" t="s">
        <v>202</v>
      </c>
      <c r="P3883" t="s">
        <v>1176</v>
      </c>
    </row>
    <row r="3884" spans="1:16" x14ac:dyDescent="0.25">
      <c r="A3884">
        <v>6070</v>
      </c>
      <c r="B3884" t="s">
        <v>399</v>
      </c>
      <c r="E3884" t="s">
        <v>4247</v>
      </c>
      <c r="F3884" t="s">
        <v>347</v>
      </c>
      <c r="G3884" t="s">
        <v>212</v>
      </c>
      <c r="H3884" t="s">
        <v>198</v>
      </c>
      <c r="I3884" t="s">
        <v>213</v>
      </c>
      <c r="J3884">
        <v>1970</v>
      </c>
      <c r="K3884">
        <v>4840</v>
      </c>
      <c r="L3884">
        <v>5</v>
      </c>
      <c r="M3884" t="s">
        <v>200</v>
      </c>
      <c r="N3884" t="s">
        <v>1097</v>
      </c>
      <c r="O3884" t="s">
        <v>202</v>
      </c>
      <c r="P3884" t="s">
        <v>1242</v>
      </c>
    </row>
    <row r="3885" spans="1:16" x14ac:dyDescent="0.25">
      <c r="A3885">
        <v>6071</v>
      </c>
      <c r="B3885" t="s">
        <v>399</v>
      </c>
      <c r="E3885" t="s">
        <v>4248</v>
      </c>
      <c r="F3885" t="s">
        <v>347</v>
      </c>
      <c r="G3885" t="s">
        <v>212</v>
      </c>
      <c r="H3885" t="s">
        <v>198</v>
      </c>
      <c r="I3885" t="s">
        <v>213</v>
      </c>
      <c r="J3885">
        <v>1975</v>
      </c>
      <c r="K3885">
        <v>40844</v>
      </c>
      <c r="L3885">
        <v>5</v>
      </c>
      <c r="M3885" t="s">
        <v>200</v>
      </c>
      <c r="N3885" t="s">
        <v>401</v>
      </c>
      <c r="O3885" t="s">
        <v>202</v>
      </c>
      <c r="P3885" t="s">
        <v>4249</v>
      </c>
    </row>
    <row r="3886" spans="1:16" x14ac:dyDescent="0.25">
      <c r="A3886">
        <v>6072</v>
      </c>
      <c r="B3886" t="s">
        <v>399</v>
      </c>
      <c r="E3886" t="s">
        <v>4250</v>
      </c>
      <c r="F3886" t="s">
        <v>347</v>
      </c>
      <c r="G3886" t="s">
        <v>212</v>
      </c>
      <c r="H3886" t="s">
        <v>198</v>
      </c>
      <c r="I3886" t="s">
        <v>213</v>
      </c>
      <c r="J3886">
        <v>1975</v>
      </c>
      <c r="K3886">
        <v>1686</v>
      </c>
      <c r="L3886">
        <v>5</v>
      </c>
      <c r="M3886" t="s">
        <v>200</v>
      </c>
      <c r="N3886" t="s">
        <v>401</v>
      </c>
      <c r="O3886" t="s">
        <v>202</v>
      </c>
      <c r="P3886" t="s">
        <v>450</v>
      </c>
    </row>
    <row r="3887" spans="1:16" x14ac:dyDescent="0.25">
      <c r="A3887">
        <v>6073</v>
      </c>
      <c r="B3887" t="s">
        <v>399</v>
      </c>
      <c r="E3887" t="s">
        <v>4251</v>
      </c>
      <c r="F3887" t="s">
        <v>347</v>
      </c>
      <c r="G3887" t="s">
        <v>212</v>
      </c>
      <c r="H3887" t="s">
        <v>198</v>
      </c>
      <c r="I3887" t="s">
        <v>213</v>
      </c>
      <c r="J3887">
        <v>1971</v>
      </c>
      <c r="K3887">
        <v>492</v>
      </c>
      <c r="L3887">
        <v>5</v>
      </c>
      <c r="M3887" t="s">
        <v>200</v>
      </c>
      <c r="N3887" t="s">
        <v>1097</v>
      </c>
      <c r="O3887" t="s">
        <v>202</v>
      </c>
      <c r="P3887" t="s">
        <v>2483</v>
      </c>
    </row>
    <row r="3888" spans="1:16" x14ac:dyDescent="0.25">
      <c r="A3888">
        <v>6074</v>
      </c>
      <c r="B3888" t="s">
        <v>399</v>
      </c>
      <c r="E3888" t="s">
        <v>4252</v>
      </c>
      <c r="F3888" t="s">
        <v>347</v>
      </c>
      <c r="G3888" t="s">
        <v>212</v>
      </c>
      <c r="H3888" t="s">
        <v>198</v>
      </c>
      <c r="I3888" t="s">
        <v>213</v>
      </c>
      <c r="J3888">
        <v>1993</v>
      </c>
      <c r="K3888">
        <v>117</v>
      </c>
      <c r="L3888">
        <v>5</v>
      </c>
      <c r="M3888" t="s">
        <v>200</v>
      </c>
      <c r="N3888" t="s">
        <v>1097</v>
      </c>
      <c r="O3888" t="s">
        <v>202</v>
      </c>
      <c r="P3888" t="s">
        <v>2473</v>
      </c>
    </row>
    <row r="3889" spans="1:16" x14ac:dyDescent="0.25">
      <c r="A3889">
        <v>6075</v>
      </c>
      <c r="B3889" t="s">
        <v>399</v>
      </c>
      <c r="E3889" t="s">
        <v>4252</v>
      </c>
      <c r="F3889" t="s">
        <v>347</v>
      </c>
      <c r="G3889" t="s">
        <v>212</v>
      </c>
      <c r="H3889" t="s">
        <v>198</v>
      </c>
      <c r="I3889" t="s">
        <v>213</v>
      </c>
      <c r="J3889">
        <v>1993</v>
      </c>
      <c r="K3889">
        <v>136</v>
      </c>
      <c r="L3889">
        <v>5</v>
      </c>
      <c r="M3889" t="s">
        <v>200</v>
      </c>
      <c r="N3889" t="s">
        <v>1097</v>
      </c>
      <c r="O3889" t="s">
        <v>202</v>
      </c>
      <c r="P3889" t="s">
        <v>2473</v>
      </c>
    </row>
    <row r="3890" spans="1:16" x14ac:dyDescent="0.25">
      <c r="A3890">
        <v>6076</v>
      </c>
      <c r="B3890" t="s">
        <v>399</v>
      </c>
      <c r="E3890" t="s">
        <v>4253</v>
      </c>
      <c r="F3890" t="s">
        <v>347</v>
      </c>
      <c r="G3890" t="s">
        <v>212</v>
      </c>
      <c r="H3890" t="s">
        <v>198</v>
      </c>
      <c r="I3890" t="s">
        <v>213</v>
      </c>
      <c r="J3890">
        <v>1976</v>
      </c>
      <c r="K3890">
        <v>121</v>
      </c>
      <c r="L3890">
        <v>5</v>
      </c>
      <c r="M3890" t="s">
        <v>200</v>
      </c>
      <c r="N3890" t="s">
        <v>1097</v>
      </c>
      <c r="O3890" t="s">
        <v>202</v>
      </c>
      <c r="P3890" t="s">
        <v>1176</v>
      </c>
    </row>
    <row r="3891" spans="1:16" x14ac:dyDescent="0.25">
      <c r="A3891">
        <v>6077</v>
      </c>
      <c r="B3891" t="s">
        <v>399</v>
      </c>
      <c r="E3891" t="s">
        <v>4254</v>
      </c>
      <c r="F3891" t="s">
        <v>347</v>
      </c>
      <c r="G3891" t="s">
        <v>4128</v>
      </c>
      <c r="H3891" t="s">
        <v>198</v>
      </c>
      <c r="I3891" t="s">
        <v>4129</v>
      </c>
      <c r="J3891">
        <v>1977</v>
      </c>
      <c r="K3891">
        <v>51407</v>
      </c>
      <c r="L3891">
        <v>30</v>
      </c>
      <c r="M3891" t="s">
        <v>200</v>
      </c>
      <c r="N3891" t="s">
        <v>539</v>
      </c>
      <c r="O3891" t="s">
        <v>202</v>
      </c>
      <c r="P3891" t="s">
        <v>442</v>
      </c>
    </row>
    <row r="3892" spans="1:16" x14ac:dyDescent="0.25">
      <c r="A3892">
        <v>6078</v>
      </c>
      <c r="B3892" t="s">
        <v>399</v>
      </c>
      <c r="E3892" t="s">
        <v>4255</v>
      </c>
      <c r="F3892" t="s">
        <v>347</v>
      </c>
      <c r="G3892" t="s">
        <v>4128</v>
      </c>
      <c r="H3892" t="s">
        <v>198</v>
      </c>
      <c r="I3892" t="s">
        <v>4129</v>
      </c>
      <c r="J3892">
        <v>1974</v>
      </c>
      <c r="K3892">
        <v>8399</v>
      </c>
      <c r="L3892">
        <v>30</v>
      </c>
      <c r="M3892" t="s">
        <v>200</v>
      </c>
      <c r="N3892" t="s">
        <v>539</v>
      </c>
      <c r="O3892" t="s">
        <v>202</v>
      </c>
      <c r="P3892" t="s">
        <v>1176</v>
      </c>
    </row>
    <row r="3893" spans="1:16" x14ac:dyDescent="0.25">
      <c r="A3893">
        <v>6079</v>
      </c>
      <c r="B3893" t="s">
        <v>360</v>
      </c>
      <c r="E3893" t="s">
        <v>4256</v>
      </c>
      <c r="F3893" t="s">
        <v>347</v>
      </c>
      <c r="G3893" t="s">
        <v>4128</v>
      </c>
      <c r="H3893" t="s">
        <v>198</v>
      </c>
      <c r="I3893" t="s">
        <v>4129</v>
      </c>
      <c r="J3893">
        <v>1962</v>
      </c>
      <c r="K3893">
        <v>27571</v>
      </c>
      <c r="L3893">
        <v>30</v>
      </c>
      <c r="M3893" t="s">
        <v>200</v>
      </c>
      <c r="N3893" t="s">
        <v>668</v>
      </c>
      <c r="O3893" t="s">
        <v>202</v>
      </c>
      <c r="P3893" t="s">
        <v>365</v>
      </c>
    </row>
    <row r="3894" spans="1:16" x14ac:dyDescent="0.25">
      <c r="A3894">
        <v>6080</v>
      </c>
      <c r="B3894" t="s">
        <v>360</v>
      </c>
      <c r="E3894" t="s">
        <v>4257</v>
      </c>
      <c r="F3894" t="s">
        <v>347</v>
      </c>
      <c r="G3894" t="s">
        <v>4128</v>
      </c>
      <c r="H3894" t="s">
        <v>198</v>
      </c>
      <c r="I3894" t="s">
        <v>4129</v>
      </c>
      <c r="J3894">
        <v>1962</v>
      </c>
      <c r="K3894">
        <v>26308</v>
      </c>
      <c r="L3894">
        <v>30</v>
      </c>
      <c r="M3894" t="s">
        <v>200</v>
      </c>
      <c r="N3894" t="s">
        <v>668</v>
      </c>
      <c r="O3894" t="s">
        <v>202</v>
      </c>
      <c r="P3894" t="s">
        <v>365</v>
      </c>
    </row>
    <row r="3895" spans="1:16" x14ac:dyDescent="0.25">
      <c r="A3895">
        <v>6081</v>
      </c>
      <c r="B3895" t="s">
        <v>360</v>
      </c>
      <c r="E3895" t="s">
        <v>4258</v>
      </c>
      <c r="F3895" t="s">
        <v>347</v>
      </c>
      <c r="G3895" t="s">
        <v>4128</v>
      </c>
      <c r="H3895" t="s">
        <v>198</v>
      </c>
      <c r="I3895" t="s">
        <v>4129</v>
      </c>
      <c r="J3895">
        <v>1962</v>
      </c>
      <c r="K3895">
        <v>64527</v>
      </c>
      <c r="L3895">
        <v>30</v>
      </c>
      <c r="M3895" t="s">
        <v>200</v>
      </c>
      <c r="N3895" t="s">
        <v>668</v>
      </c>
      <c r="O3895" t="s">
        <v>202</v>
      </c>
      <c r="P3895" t="s">
        <v>365</v>
      </c>
    </row>
    <row r="3896" spans="1:16" x14ac:dyDescent="0.25">
      <c r="A3896">
        <v>6082</v>
      </c>
      <c r="B3896" t="s">
        <v>360</v>
      </c>
      <c r="E3896" t="s">
        <v>4259</v>
      </c>
      <c r="F3896" t="s">
        <v>347</v>
      </c>
      <c r="G3896" t="s">
        <v>4128</v>
      </c>
      <c r="H3896" t="s">
        <v>198</v>
      </c>
      <c r="I3896" t="s">
        <v>4129</v>
      </c>
      <c r="J3896">
        <v>1962</v>
      </c>
      <c r="K3896">
        <v>4684</v>
      </c>
      <c r="L3896">
        <v>30</v>
      </c>
      <c r="M3896" t="s">
        <v>200</v>
      </c>
      <c r="N3896" t="s">
        <v>668</v>
      </c>
      <c r="O3896" t="s">
        <v>202</v>
      </c>
      <c r="P3896" t="s">
        <v>365</v>
      </c>
    </row>
    <row r="3897" spans="1:16" x14ac:dyDescent="0.25">
      <c r="A3897">
        <v>6083</v>
      </c>
      <c r="B3897" t="s">
        <v>425</v>
      </c>
      <c r="E3897" t="s">
        <v>4260</v>
      </c>
      <c r="F3897" t="s">
        <v>347</v>
      </c>
      <c r="G3897" t="s">
        <v>4128</v>
      </c>
      <c r="H3897" t="s">
        <v>198</v>
      </c>
      <c r="I3897" t="s">
        <v>4129</v>
      </c>
      <c r="J3897">
        <v>1982</v>
      </c>
      <c r="K3897">
        <v>39751</v>
      </c>
      <c r="L3897">
        <v>30</v>
      </c>
      <c r="M3897" t="s">
        <v>200</v>
      </c>
      <c r="N3897" t="s">
        <v>670</v>
      </c>
      <c r="O3897" t="s">
        <v>202</v>
      </c>
      <c r="P3897" t="s">
        <v>468</v>
      </c>
    </row>
    <row r="3898" spans="1:16" x14ac:dyDescent="0.25">
      <c r="A3898">
        <v>6084</v>
      </c>
      <c r="B3898" t="s">
        <v>360</v>
      </c>
      <c r="E3898" t="s">
        <v>4261</v>
      </c>
      <c r="F3898" t="s">
        <v>347</v>
      </c>
      <c r="G3898" t="s">
        <v>4128</v>
      </c>
      <c r="H3898" t="s">
        <v>198</v>
      </c>
      <c r="I3898" t="s">
        <v>4129</v>
      </c>
      <c r="J3898">
        <v>1970</v>
      </c>
      <c r="K3898">
        <v>26922</v>
      </c>
      <c r="L3898">
        <v>30</v>
      </c>
      <c r="M3898" t="s">
        <v>200</v>
      </c>
      <c r="N3898" t="s">
        <v>668</v>
      </c>
      <c r="O3898" t="s">
        <v>202</v>
      </c>
      <c r="P3898" t="s">
        <v>365</v>
      </c>
    </row>
    <row r="3899" spans="1:16" x14ac:dyDescent="0.25">
      <c r="A3899">
        <v>6085</v>
      </c>
      <c r="B3899" t="s">
        <v>360</v>
      </c>
      <c r="E3899" t="s">
        <v>4262</v>
      </c>
      <c r="F3899" t="s">
        <v>347</v>
      </c>
      <c r="G3899" t="s">
        <v>4128</v>
      </c>
      <c r="H3899" t="s">
        <v>198</v>
      </c>
      <c r="I3899" t="s">
        <v>4129</v>
      </c>
      <c r="J3899">
        <v>1982</v>
      </c>
      <c r="K3899">
        <v>11934</v>
      </c>
      <c r="L3899">
        <v>30</v>
      </c>
      <c r="M3899" t="s">
        <v>200</v>
      </c>
      <c r="N3899" t="s">
        <v>668</v>
      </c>
      <c r="O3899" t="s">
        <v>202</v>
      </c>
      <c r="P3899" t="s">
        <v>365</v>
      </c>
    </row>
    <row r="3900" spans="1:16" x14ac:dyDescent="0.25">
      <c r="A3900">
        <v>6086</v>
      </c>
      <c r="B3900" t="s">
        <v>360</v>
      </c>
      <c r="E3900" t="s">
        <v>4263</v>
      </c>
      <c r="F3900" t="s">
        <v>347</v>
      </c>
      <c r="G3900" t="s">
        <v>4128</v>
      </c>
      <c r="H3900" t="s">
        <v>198</v>
      </c>
      <c r="I3900" t="s">
        <v>4129</v>
      </c>
      <c r="J3900">
        <v>1983</v>
      </c>
      <c r="K3900">
        <v>7675</v>
      </c>
      <c r="L3900">
        <v>30</v>
      </c>
      <c r="M3900" t="s">
        <v>200</v>
      </c>
      <c r="N3900" t="s">
        <v>668</v>
      </c>
      <c r="O3900" t="s">
        <v>202</v>
      </c>
      <c r="P3900" t="s">
        <v>365</v>
      </c>
    </row>
    <row r="3901" spans="1:16" x14ac:dyDescent="0.25">
      <c r="A3901">
        <v>6087</v>
      </c>
      <c r="B3901" t="s">
        <v>360</v>
      </c>
      <c r="E3901" t="s">
        <v>4264</v>
      </c>
      <c r="F3901" t="s">
        <v>347</v>
      </c>
      <c r="G3901" t="s">
        <v>4128</v>
      </c>
      <c r="H3901" t="s">
        <v>198</v>
      </c>
      <c r="I3901" t="s">
        <v>4129</v>
      </c>
      <c r="J3901">
        <v>1972</v>
      </c>
      <c r="K3901">
        <v>60666</v>
      </c>
      <c r="L3901">
        <v>30</v>
      </c>
      <c r="M3901" t="s">
        <v>200</v>
      </c>
      <c r="N3901" t="s">
        <v>668</v>
      </c>
      <c r="O3901" t="s">
        <v>202</v>
      </c>
      <c r="P3901" t="s">
        <v>365</v>
      </c>
    </row>
    <row r="3902" spans="1:16" x14ac:dyDescent="0.25">
      <c r="A3902">
        <v>6088</v>
      </c>
      <c r="B3902" t="s">
        <v>360</v>
      </c>
      <c r="E3902" t="s">
        <v>4265</v>
      </c>
      <c r="F3902" t="s">
        <v>347</v>
      </c>
      <c r="G3902" t="s">
        <v>4128</v>
      </c>
      <c r="H3902" t="s">
        <v>198</v>
      </c>
      <c r="I3902" t="s">
        <v>4129</v>
      </c>
      <c r="J3902">
        <v>1974</v>
      </c>
      <c r="K3902">
        <v>33874</v>
      </c>
      <c r="L3902">
        <v>30</v>
      </c>
      <c r="M3902" t="s">
        <v>200</v>
      </c>
      <c r="N3902" t="s">
        <v>376</v>
      </c>
      <c r="O3902" t="s">
        <v>202</v>
      </c>
      <c r="P3902" t="s">
        <v>365</v>
      </c>
    </row>
    <row r="3903" spans="1:16" x14ac:dyDescent="0.25">
      <c r="A3903">
        <v>6089</v>
      </c>
      <c r="B3903" t="s">
        <v>360</v>
      </c>
      <c r="E3903" t="s">
        <v>4266</v>
      </c>
      <c r="F3903" t="s">
        <v>347</v>
      </c>
      <c r="G3903" t="s">
        <v>4128</v>
      </c>
      <c r="H3903" t="s">
        <v>198</v>
      </c>
      <c r="I3903" t="s">
        <v>4129</v>
      </c>
      <c r="J3903">
        <v>1971</v>
      </c>
      <c r="K3903">
        <v>25936</v>
      </c>
      <c r="L3903">
        <v>30</v>
      </c>
      <c r="M3903" t="s">
        <v>200</v>
      </c>
      <c r="N3903" t="s">
        <v>668</v>
      </c>
      <c r="O3903" t="s">
        <v>202</v>
      </c>
      <c r="P3903" t="s">
        <v>365</v>
      </c>
    </row>
    <row r="3904" spans="1:16" x14ac:dyDescent="0.25">
      <c r="A3904">
        <v>6090</v>
      </c>
      <c r="B3904" t="s">
        <v>360</v>
      </c>
      <c r="E3904" t="s">
        <v>4267</v>
      </c>
      <c r="F3904" t="s">
        <v>347</v>
      </c>
      <c r="G3904" t="s">
        <v>4128</v>
      </c>
      <c r="H3904" t="s">
        <v>198</v>
      </c>
      <c r="I3904" t="s">
        <v>4129</v>
      </c>
      <c r="J3904">
        <v>1968</v>
      </c>
      <c r="K3904">
        <v>6166</v>
      </c>
      <c r="L3904">
        <v>30</v>
      </c>
      <c r="M3904" t="s">
        <v>200</v>
      </c>
      <c r="N3904" t="s">
        <v>668</v>
      </c>
      <c r="O3904" t="s">
        <v>202</v>
      </c>
      <c r="P3904" t="s">
        <v>365</v>
      </c>
    </row>
    <row r="3905" spans="1:16" x14ac:dyDescent="0.25">
      <c r="A3905">
        <v>6091</v>
      </c>
      <c r="B3905" t="s">
        <v>360</v>
      </c>
      <c r="E3905" t="s">
        <v>4268</v>
      </c>
      <c r="F3905" t="s">
        <v>347</v>
      </c>
      <c r="G3905" t="s">
        <v>4128</v>
      </c>
      <c r="H3905" t="s">
        <v>198</v>
      </c>
      <c r="I3905" t="s">
        <v>4129</v>
      </c>
      <c r="J3905">
        <v>1990</v>
      </c>
      <c r="K3905">
        <v>60116</v>
      </c>
      <c r="L3905">
        <v>30</v>
      </c>
      <c r="M3905" t="s">
        <v>200</v>
      </c>
      <c r="N3905" t="s">
        <v>376</v>
      </c>
      <c r="O3905" t="s">
        <v>202</v>
      </c>
      <c r="P3905" t="s">
        <v>365</v>
      </c>
    </row>
    <row r="3906" spans="1:16" x14ac:dyDescent="0.25">
      <c r="A3906">
        <v>6092</v>
      </c>
      <c r="B3906" t="s">
        <v>360</v>
      </c>
      <c r="E3906" t="s">
        <v>4268</v>
      </c>
      <c r="F3906" t="s">
        <v>347</v>
      </c>
      <c r="G3906" t="s">
        <v>4128</v>
      </c>
      <c r="H3906" t="s">
        <v>198</v>
      </c>
      <c r="I3906" t="s">
        <v>4129</v>
      </c>
      <c r="J3906">
        <v>1964</v>
      </c>
      <c r="K3906">
        <v>20157</v>
      </c>
      <c r="L3906">
        <v>30</v>
      </c>
      <c r="M3906" t="s">
        <v>200</v>
      </c>
      <c r="N3906" t="s">
        <v>668</v>
      </c>
      <c r="O3906" t="s">
        <v>202</v>
      </c>
      <c r="P3906" t="s">
        <v>365</v>
      </c>
    </row>
    <row r="3907" spans="1:16" x14ac:dyDescent="0.25">
      <c r="A3907">
        <v>6093</v>
      </c>
      <c r="B3907" t="s">
        <v>360</v>
      </c>
      <c r="E3907" t="s">
        <v>1955</v>
      </c>
      <c r="F3907" t="s">
        <v>347</v>
      </c>
      <c r="G3907" t="s">
        <v>4128</v>
      </c>
      <c r="H3907" t="s">
        <v>198</v>
      </c>
      <c r="I3907" t="s">
        <v>4129</v>
      </c>
      <c r="J3907">
        <v>1973</v>
      </c>
      <c r="K3907">
        <v>38967</v>
      </c>
      <c r="L3907">
        <v>30</v>
      </c>
      <c r="M3907" t="s">
        <v>200</v>
      </c>
      <c r="N3907" t="s">
        <v>668</v>
      </c>
      <c r="O3907" t="s">
        <v>202</v>
      </c>
      <c r="P3907" t="s">
        <v>365</v>
      </c>
    </row>
    <row r="3908" spans="1:16" x14ac:dyDescent="0.25">
      <c r="A3908">
        <v>6094</v>
      </c>
      <c r="B3908" t="s">
        <v>360</v>
      </c>
      <c r="E3908" t="s">
        <v>4269</v>
      </c>
      <c r="F3908" t="s">
        <v>347</v>
      </c>
      <c r="G3908" t="s">
        <v>4128</v>
      </c>
      <c r="H3908" t="s">
        <v>198</v>
      </c>
      <c r="I3908" t="s">
        <v>4129</v>
      </c>
      <c r="J3908">
        <v>1984</v>
      </c>
      <c r="K3908">
        <v>66984</v>
      </c>
      <c r="L3908">
        <v>30</v>
      </c>
      <c r="M3908" t="s">
        <v>200</v>
      </c>
      <c r="N3908" t="s">
        <v>668</v>
      </c>
      <c r="O3908" t="s">
        <v>202</v>
      </c>
      <c r="P3908" t="s">
        <v>365</v>
      </c>
    </row>
    <row r="3909" spans="1:16" x14ac:dyDescent="0.25">
      <c r="A3909">
        <v>6095</v>
      </c>
      <c r="B3909" t="s">
        <v>360</v>
      </c>
      <c r="E3909" t="s">
        <v>4270</v>
      </c>
      <c r="F3909" t="s">
        <v>347</v>
      </c>
      <c r="G3909" t="s">
        <v>4128</v>
      </c>
      <c r="H3909" t="s">
        <v>198</v>
      </c>
      <c r="I3909" t="s">
        <v>4129</v>
      </c>
      <c r="J3909">
        <v>1984</v>
      </c>
      <c r="K3909">
        <v>30416</v>
      </c>
      <c r="L3909">
        <v>30</v>
      </c>
      <c r="M3909" t="s">
        <v>200</v>
      </c>
      <c r="N3909" t="s">
        <v>668</v>
      </c>
      <c r="O3909" t="s">
        <v>202</v>
      </c>
      <c r="P3909" t="s">
        <v>365</v>
      </c>
    </row>
    <row r="3910" spans="1:16" x14ac:dyDescent="0.25">
      <c r="A3910">
        <v>6096</v>
      </c>
      <c r="B3910" t="s">
        <v>360</v>
      </c>
      <c r="E3910" t="s">
        <v>4271</v>
      </c>
      <c r="F3910" t="s">
        <v>347</v>
      </c>
      <c r="G3910" t="s">
        <v>4128</v>
      </c>
      <c r="H3910" t="s">
        <v>198</v>
      </c>
      <c r="I3910" t="s">
        <v>4129</v>
      </c>
      <c r="J3910">
        <v>1964</v>
      </c>
      <c r="K3910">
        <v>5940</v>
      </c>
      <c r="L3910">
        <v>30</v>
      </c>
      <c r="M3910" t="s">
        <v>200</v>
      </c>
      <c r="N3910" t="s">
        <v>668</v>
      </c>
      <c r="O3910" t="s">
        <v>202</v>
      </c>
      <c r="P3910" t="s">
        <v>365</v>
      </c>
    </row>
    <row r="3911" spans="1:16" x14ac:dyDescent="0.25">
      <c r="A3911">
        <v>6097</v>
      </c>
      <c r="B3911" t="s">
        <v>360</v>
      </c>
      <c r="E3911" t="s">
        <v>4272</v>
      </c>
      <c r="F3911" t="s">
        <v>347</v>
      </c>
      <c r="G3911" t="s">
        <v>4128</v>
      </c>
      <c r="H3911" t="s">
        <v>198</v>
      </c>
      <c r="I3911" t="s">
        <v>4129</v>
      </c>
      <c r="J3911">
        <v>1965</v>
      </c>
      <c r="K3911">
        <v>20140</v>
      </c>
      <c r="L3911">
        <v>30</v>
      </c>
      <c r="M3911" t="s">
        <v>200</v>
      </c>
      <c r="N3911" t="s">
        <v>376</v>
      </c>
      <c r="O3911" t="s">
        <v>202</v>
      </c>
      <c r="P3911" t="s">
        <v>365</v>
      </c>
    </row>
    <row r="3912" spans="1:16" x14ac:dyDescent="0.25">
      <c r="A3912">
        <v>6099</v>
      </c>
      <c r="B3912" t="s">
        <v>360</v>
      </c>
      <c r="E3912" t="s">
        <v>4273</v>
      </c>
      <c r="F3912" t="s">
        <v>347</v>
      </c>
      <c r="G3912" t="s">
        <v>4128</v>
      </c>
      <c r="H3912" t="s">
        <v>198</v>
      </c>
      <c r="I3912" t="s">
        <v>4129</v>
      </c>
      <c r="J3912">
        <v>1975</v>
      </c>
      <c r="K3912">
        <v>66648</v>
      </c>
      <c r="L3912">
        <v>30</v>
      </c>
      <c r="M3912" t="s">
        <v>200</v>
      </c>
      <c r="N3912" t="s">
        <v>668</v>
      </c>
      <c r="O3912" t="s">
        <v>202</v>
      </c>
      <c r="P3912" t="s">
        <v>365</v>
      </c>
    </row>
    <row r="3913" spans="1:16" x14ac:dyDescent="0.25">
      <c r="A3913">
        <v>6100</v>
      </c>
      <c r="B3913" t="s">
        <v>360</v>
      </c>
      <c r="E3913" t="s">
        <v>4274</v>
      </c>
      <c r="F3913" t="s">
        <v>347</v>
      </c>
      <c r="G3913" t="s">
        <v>4128</v>
      </c>
      <c r="H3913" t="s">
        <v>198</v>
      </c>
      <c r="I3913" t="s">
        <v>4129</v>
      </c>
      <c r="J3913">
        <v>1979</v>
      </c>
      <c r="K3913">
        <v>10955</v>
      </c>
      <c r="L3913">
        <v>30</v>
      </c>
      <c r="M3913" t="s">
        <v>200</v>
      </c>
      <c r="N3913" t="s">
        <v>668</v>
      </c>
      <c r="O3913" t="s">
        <v>202</v>
      </c>
      <c r="P3913" t="s">
        <v>365</v>
      </c>
    </row>
    <row r="3914" spans="1:16" x14ac:dyDescent="0.25">
      <c r="A3914">
        <v>6101</v>
      </c>
      <c r="B3914" t="s">
        <v>360</v>
      </c>
      <c r="E3914" t="s">
        <v>4275</v>
      </c>
      <c r="F3914" t="s">
        <v>347</v>
      </c>
      <c r="G3914" t="s">
        <v>4128</v>
      </c>
      <c r="H3914" t="s">
        <v>198</v>
      </c>
      <c r="I3914" t="s">
        <v>4129</v>
      </c>
      <c r="J3914">
        <v>1968</v>
      </c>
      <c r="K3914">
        <v>20873</v>
      </c>
      <c r="L3914">
        <v>30</v>
      </c>
      <c r="M3914" t="s">
        <v>200</v>
      </c>
      <c r="N3914" t="s">
        <v>668</v>
      </c>
      <c r="O3914" t="s">
        <v>202</v>
      </c>
      <c r="P3914" t="s">
        <v>365</v>
      </c>
    </row>
    <row r="3915" spans="1:16" x14ac:dyDescent="0.25">
      <c r="A3915">
        <v>6102</v>
      </c>
      <c r="B3915" t="s">
        <v>360</v>
      </c>
      <c r="E3915" t="s">
        <v>4276</v>
      </c>
      <c r="F3915" t="s">
        <v>347</v>
      </c>
      <c r="G3915" t="s">
        <v>4128</v>
      </c>
      <c r="H3915" t="s">
        <v>198</v>
      </c>
      <c r="I3915" t="s">
        <v>4129</v>
      </c>
      <c r="J3915">
        <v>1964</v>
      </c>
      <c r="K3915">
        <v>8020</v>
      </c>
      <c r="L3915">
        <v>30</v>
      </c>
      <c r="M3915" t="s">
        <v>200</v>
      </c>
      <c r="N3915" t="s">
        <v>668</v>
      </c>
      <c r="O3915" t="s">
        <v>202</v>
      </c>
      <c r="P3915" t="s">
        <v>365</v>
      </c>
    </row>
    <row r="3916" spans="1:16" x14ac:dyDescent="0.25">
      <c r="A3916">
        <v>6103</v>
      </c>
      <c r="B3916" t="s">
        <v>360</v>
      </c>
      <c r="E3916" t="s">
        <v>4277</v>
      </c>
      <c r="F3916" t="s">
        <v>347</v>
      </c>
      <c r="G3916" t="s">
        <v>4128</v>
      </c>
      <c r="H3916" t="s">
        <v>198</v>
      </c>
      <c r="I3916" t="s">
        <v>4129</v>
      </c>
      <c r="J3916">
        <v>1963</v>
      </c>
      <c r="K3916">
        <v>18486</v>
      </c>
      <c r="L3916">
        <v>30</v>
      </c>
      <c r="M3916" t="s">
        <v>200</v>
      </c>
      <c r="N3916" t="s">
        <v>668</v>
      </c>
      <c r="O3916" t="s">
        <v>202</v>
      </c>
      <c r="P3916" t="s">
        <v>365</v>
      </c>
    </row>
    <row r="3917" spans="1:16" x14ac:dyDescent="0.25">
      <c r="A3917">
        <v>6104</v>
      </c>
      <c r="B3917" t="s">
        <v>360</v>
      </c>
      <c r="E3917" t="s">
        <v>2175</v>
      </c>
      <c r="F3917" t="s">
        <v>347</v>
      </c>
      <c r="G3917" t="s">
        <v>4128</v>
      </c>
      <c r="H3917" t="s">
        <v>198</v>
      </c>
      <c r="I3917" t="s">
        <v>4129</v>
      </c>
      <c r="J3917">
        <v>1968</v>
      </c>
      <c r="K3917">
        <v>770713</v>
      </c>
      <c r="L3917">
        <v>30</v>
      </c>
      <c r="M3917" t="s">
        <v>200</v>
      </c>
      <c r="N3917" t="s">
        <v>376</v>
      </c>
      <c r="O3917" t="s">
        <v>202</v>
      </c>
      <c r="P3917" t="s">
        <v>365</v>
      </c>
    </row>
    <row r="3918" spans="1:16" x14ac:dyDescent="0.25">
      <c r="A3918">
        <v>6105</v>
      </c>
      <c r="B3918" t="s">
        <v>360</v>
      </c>
      <c r="E3918" t="s">
        <v>4278</v>
      </c>
      <c r="F3918" t="s">
        <v>347</v>
      </c>
      <c r="G3918" t="s">
        <v>4128</v>
      </c>
      <c r="H3918" t="s">
        <v>198</v>
      </c>
      <c r="I3918" t="s">
        <v>4129</v>
      </c>
      <c r="J3918">
        <v>1970</v>
      </c>
      <c r="K3918">
        <v>649926</v>
      </c>
      <c r="L3918">
        <v>30</v>
      </c>
      <c r="M3918" t="s">
        <v>200</v>
      </c>
      <c r="N3918" t="s">
        <v>376</v>
      </c>
      <c r="O3918" t="s">
        <v>202</v>
      </c>
      <c r="P3918" t="s">
        <v>365</v>
      </c>
    </row>
    <row r="3919" spans="1:16" x14ac:dyDescent="0.25">
      <c r="A3919">
        <v>6106</v>
      </c>
      <c r="B3919" t="s">
        <v>360</v>
      </c>
      <c r="E3919" t="s">
        <v>4279</v>
      </c>
      <c r="F3919" t="s">
        <v>347</v>
      </c>
      <c r="G3919" t="s">
        <v>4128</v>
      </c>
      <c r="H3919" t="s">
        <v>198</v>
      </c>
      <c r="I3919" t="s">
        <v>4129</v>
      </c>
      <c r="J3919">
        <v>1984</v>
      </c>
      <c r="K3919">
        <v>12083</v>
      </c>
      <c r="L3919">
        <v>30</v>
      </c>
      <c r="M3919" t="s">
        <v>200</v>
      </c>
      <c r="N3919" t="s">
        <v>668</v>
      </c>
      <c r="O3919" t="s">
        <v>202</v>
      </c>
      <c r="P3919" t="s">
        <v>365</v>
      </c>
    </row>
    <row r="3920" spans="1:16" x14ac:dyDescent="0.25">
      <c r="A3920">
        <v>6107</v>
      </c>
      <c r="B3920" t="s">
        <v>360</v>
      </c>
      <c r="E3920" t="s">
        <v>4177</v>
      </c>
      <c r="F3920" t="s">
        <v>347</v>
      </c>
      <c r="G3920" t="s">
        <v>4128</v>
      </c>
      <c r="H3920" t="s">
        <v>198</v>
      </c>
      <c r="I3920" t="s">
        <v>4129</v>
      </c>
      <c r="J3920">
        <v>1965</v>
      </c>
      <c r="K3920">
        <v>80705</v>
      </c>
      <c r="L3920">
        <v>30</v>
      </c>
      <c r="M3920" t="s">
        <v>200</v>
      </c>
      <c r="N3920" t="s">
        <v>668</v>
      </c>
      <c r="O3920" t="s">
        <v>202</v>
      </c>
      <c r="P3920" t="s">
        <v>365</v>
      </c>
    </row>
    <row r="3921" spans="1:16" x14ac:dyDescent="0.25">
      <c r="A3921">
        <v>6108</v>
      </c>
      <c r="B3921" t="s">
        <v>360</v>
      </c>
      <c r="E3921" t="s">
        <v>4280</v>
      </c>
      <c r="F3921" t="s">
        <v>347</v>
      </c>
      <c r="G3921" t="s">
        <v>4128</v>
      </c>
      <c r="H3921" t="s">
        <v>198</v>
      </c>
      <c r="I3921" t="s">
        <v>4129</v>
      </c>
      <c r="J3921">
        <v>1994</v>
      </c>
      <c r="K3921">
        <v>27930</v>
      </c>
      <c r="L3921">
        <v>30</v>
      </c>
      <c r="M3921" t="s">
        <v>200</v>
      </c>
      <c r="N3921" t="s">
        <v>668</v>
      </c>
      <c r="O3921" t="s">
        <v>202</v>
      </c>
      <c r="P3921" t="s">
        <v>365</v>
      </c>
    </row>
    <row r="3922" spans="1:16" x14ac:dyDescent="0.25">
      <c r="A3922">
        <v>6110</v>
      </c>
      <c r="B3922" t="s">
        <v>399</v>
      </c>
      <c r="E3922" t="s">
        <v>4176</v>
      </c>
      <c r="F3922" t="s">
        <v>347</v>
      </c>
      <c r="G3922" t="s">
        <v>4128</v>
      </c>
      <c r="H3922" t="s">
        <v>198</v>
      </c>
      <c r="I3922" t="s">
        <v>4129</v>
      </c>
      <c r="J3922">
        <v>1976</v>
      </c>
      <c r="K3922">
        <v>10241</v>
      </c>
      <c r="L3922">
        <v>30</v>
      </c>
      <c r="M3922" t="s">
        <v>200</v>
      </c>
      <c r="N3922" t="s">
        <v>539</v>
      </c>
      <c r="O3922" t="s">
        <v>202</v>
      </c>
      <c r="P3922" t="s">
        <v>2914</v>
      </c>
    </row>
    <row r="3923" spans="1:16" x14ac:dyDescent="0.25">
      <c r="A3923">
        <v>6111</v>
      </c>
      <c r="B3923" t="s">
        <v>360</v>
      </c>
      <c r="E3923" t="s">
        <v>2301</v>
      </c>
      <c r="F3923" t="s">
        <v>347</v>
      </c>
      <c r="G3923" t="s">
        <v>4128</v>
      </c>
      <c r="H3923" t="s">
        <v>198</v>
      </c>
      <c r="I3923" t="s">
        <v>4129</v>
      </c>
      <c r="J3923">
        <v>1965</v>
      </c>
      <c r="K3923">
        <v>846705</v>
      </c>
      <c r="L3923">
        <v>30</v>
      </c>
      <c r="M3923" t="s">
        <v>200</v>
      </c>
      <c r="N3923" t="s">
        <v>376</v>
      </c>
      <c r="O3923" t="s">
        <v>202</v>
      </c>
      <c r="P3923" t="s">
        <v>365</v>
      </c>
    </row>
    <row r="3924" spans="1:16" x14ac:dyDescent="0.25">
      <c r="A3924">
        <v>6112</v>
      </c>
      <c r="B3924" t="s">
        <v>360</v>
      </c>
      <c r="E3924" t="s">
        <v>4281</v>
      </c>
      <c r="F3924" t="s">
        <v>347</v>
      </c>
      <c r="G3924" t="s">
        <v>4128</v>
      </c>
      <c r="H3924" t="s">
        <v>198</v>
      </c>
      <c r="I3924" t="s">
        <v>4129</v>
      </c>
      <c r="J3924">
        <v>1960</v>
      </c>
      <c r="K3924">
        <v>75255</v>
      </c>
      <c r="L3924">
        <v>30</v>
      </c>
      <c r="M3924" t="s">
        <v>200</v>
      </c>
      <c r="N3924" t="s">
        <v>376</v>
      </c>
      <c r="O3924" t="s">
        <v>202</v>
      </c>
      <c r="P3924" t="s">
        <v>365</v>
      </c>
    </row>
    <row r="3925" spans="1:16" x14ac:dyDescent="0.25">
      <c r="A3925">
        <v>6113</v>
      </c>
      <c r="B3925" t="s">
        <v>360</v>
      </c>
      <c r="E3925" t="s">
        <v>4282</v>
      </c>
      <c r="F3925" t="s">
        <v>347</v>
      </c>
      <c r="G3925" t="s">
        <v>4128</v>
      </c>
      <c r="H3925" t="s">
        <v>198</v>
      </c>
      <c r="I3925" t="s">
        <v>4129</v>
      </c>
      <c r="J3925">
        <v>1960</v>
      </c>
      <c r="K3925">
        <v>400889</v>
      </c>
      <c r="L3925">
        <v>30</v>
      </c>
      <c r="M3925" t="s">
        <v>200</v>
      </c>
      <c r="N3925" t="s">
        <v>376</v>
      </c>
      <c r="O3925" t="s">
        <v>202</v>
      </c>
      <c r="P3925" t="s">
        <v>365</v>
      </c>
    </row>
    <row r="3926" spans="1:16" x14ac:dyDescent="0.25">
      <c r="A3926">
        <v>6114</v>
      </c>
      <c r="B3926" t="s">
        <v>360</v>
      </c>
      <c r="E3926" t="s">
        <v>4283</v>
      </c>
      <c r="F3926" t="s">
        <v>347</v>
      </c>
      <c r="G3926" t="s">
        <v>4128</v>
      </c>
      <c r="H3926" t="s">
        <v>198</v>
      </c>
      <c r="I3926" t="s">
        <v>4129</v>
      </c>
      <c r="J3926">
        <v>1960</v>
      </c>
      <c r="K3926">
        <v>130113</v>
      </c>
      <c r="L3926">
        <v>30</v>
      </c>
      <c r="M3926" t="s">
        <v>200</v>
      </c>
      <c r="N3926" t="s">
        <v>376</v>
      </c>
      <c r="O3926" t="s">
        <v>202</v>
      </c>
      <c r="P3926" t="s">
        <v>365</v>
      </c>
    </row>
    <row r="3927" spans="1:16" x14ac:dyDescent="0.25">
      <c r="A3927">
        <v>6115</v>
      </c>
      <c r="B3927" t="s">
        <v>360</v>
      </c>
      <c r="E3927" t="s">
        <v>4284</v>
      </c>
      <c r="F3927" t="s">
        <v>347</v>
      </c>
      <c r="G3927" t="s">
        <v>4128</v>
      </c>
      <c r="H3927" t="s">
        <v>198</v>
      </c>
      <c r="I3927" t="s">
        <v>4129</v>
      </c>
      <c r="J3927">
        <v>1960</v>
      </c>
      <c r="K3927">
        <v>210994</v>
      </c>
      <c r="L3927">
        <v>30</v>
      </c>
      <c r="M3927" t="s">
        <v>200</v>
      </c>
      <c r="N3927" t="s">
        <v>376</v>
      </c>
      <c r="O3927" t="s">
        <v>202</v>
      </c>
      <c r="P3927" t="s">
        <v>365</v>
      </c>
    </row>
    <row r="3928" spans="1:16" x14ac:dyDescent="0.25">
      <c r="A3928">
        <v>6116</v>
      </c>
      <c r="B3928" t="s">
        <v>399</v>
      </c>
      <c r="E3928" t="s">
        <v>4285</v>
      </c>
      <c r="F3928" t="s">
        <v>347</v>
      </c>
      <c r="G3928" t="s">
        <v>1549</v>
      </c>
      <c r="H3928" t="s">
        <v>198</v>
      </c>
      <c r="I3928" t="s">
        <v>1550</v>
      </c>
      <c r="J3928">
        <v>1971</v>
      </c>
      <c r="K3928">
        <v>2809</v>
      </c>
      <c r="L3928">
        <v>24</v>
      </c>
      <c r="M3928" t="s">
        <v>200</v>
      </c>
      <c r="N3928" t="s">
        <v>539</v>
      </c>
      <c r="O3928" t="s">
        <v>202</v>
      </c>
      <c r="P3928" t="s">
        <v>3616</v>
      </c>
    </row>
    <row r="3929" spans="1:16" x14ac:dyDescent="0.25">
      <c r="A3929">
        <v>6117</v>
      </c>
      <c r="B3929" t="s">
        <v>360</v>
      </c>
      <c r="E3929" t="s">
        <v>4286</v>
      </c>
      <c r="F3929" t="s">
        <v>347</v>
      </c>
      <c r="G3929" t="s">
        <v>4128</v>
      </c>
      <c r="H3929" t="s">
        <v>198</v>
      </c>
      <c r="I3929" t="s">
        <v>4129</v>
      </c>
      <c r="J3929">
        <v>1960</v>
      </c>
      <c r="K3929">
        <v>288359</v>
      </c>
      <c r="L3929">
        <v>30</v>
      </c>
      <c r="M3929" t="s">
        <v>200</v>
      </c>
      <c r="N3929" t="s">
        <v>376</v>
      </c>
      <c r="O3929" t="s">
        <v>202</v>
      </c>
      <c r="P3929" t="s">
        <v>365</v>
      </c>
    </row>
    <row r="3930" spans="1:16" x14ac:dyDescent="0.25">
      <c r="A3930">
        <v>6118</v>
      </c>
      <c r="B3930" t="s">
        <v>360</v>
      </c>
      <c r="E3930" t="s">
        <v>4287</v>
      </c>
      <c r="F3930" t="s">
        <v>347</v>
      </c>
      <c r="G3930" t="s">
        <v>4128</v>
      </c>
      <c r="H3930" t="s">
        <v>198</v>
      </c>
      <c r="I3930" t="s">
        <v>4129</v>
      </c>
      <c r="J3930">
        <v>1960</v>
      </c>
      <c r="K3930">
        <v>351398</v>
      </c>
      <c r="L3930">
        <v>30</v>
      </c>
      <c r="M3930" t="s">
        <v>200</v>
      </c>
      <c r="N3930" t="s">
        <v>376</v>
      </c>
      <c r="O3930" t="s">
        <v>202</v>
      </c>
      <c r="P3930" t="s">
        <v>365</v>
      </c>
    </row>
    <row r="3931" spans="1:16" x14ac:dyDescent="0.25">
      <c r="A3931">
        <v>6119</v>
      </c>
      <c r="B3931" t="s">
        <v>360</v>
      </c>
      <c r="E3931" t="s">
        <v>4288</v>
      </c>
      <c r="F3931" t="s">
        <v>347</v>
      </c>
      <c r="G3931" t="s">
        <v>4128</v>
      </c>
      <c r="H3931" t="s">
        <v>198</v>
      </c>
      <c r="I3931" t="s">
        <v>4129</v>
      </c>
      <c r="J3931">
        <v>1960</v>
      </c>
      <c r="K3931">
        <v>351657</v>
      </c>
      <c r="L3931">
        <v>30</v>
      </c>
      <c r="M3931" t="s">
        <v>200</v>
      </c>
      <c r="N3931" t="s">
        <v>376</v>
      </c>
      <c r="O3931" t="s">
        <v>202</v>
      </c>
      <c r="P3931" t="s">
        <v>365</v>
      </c>
    </row>
    <row r="3932" spans="1:16" x14ac:dyDescent="0.25">
      <c r="A3932">
        <v>6120</v>
      </c>
      <c r="B3932" t="s">
        <v>399</v>
      </c>
      <c r="E3932" t="s">
        <v>4221</v>
      </c>
      <c r="F3932" t="s">
        <v>347</v>
      </c>
      <c r="G3932" t="s">
        <v>4128</v>
      </c>
      <c r="H3932" t="s">
        <v>198</v>
      </c>
      <c r="I3932" t="s">
        <v>4129</v>
      </c>
      <c r="J3932">
        <v>1995</v>
      </c>
      <c r="K3932">
        <v>41625</v>
      </c>
      <c r="L3932">
        <v>30</v>
      </c>
      <c r="M3932" t="s">
        <v>200</v>
      </c>
      <c r="N3932" t="s">
        <v>1203</v>
      </c>
      <c r="O3932" t="s">
        <v>202</v>
      </c>
      <c r="P3932" t="s">
        <v>4289</v>
      </c>
    </row>
    <row r="3933" spans="1:16" x14ac:dyDescent="0.25">
      <c r="A3933">
        <v>6121</v>
      </c>
      <c r="B3933" t="s">
        <v>360</v>
      </c>
      <c r="E3933" t="s">
        <v>4290</v>
      </c>
      <c r="F3933" t="s">
        <v>347</v>
      </c>
      <c r="G3933" t="s">
        <v>4128</v>
      </c>
      <c r="H3933" t="s">
        <v>198</v>
      </c>
      <c r="I3933" t="s">
        <v>4129</v>
      </c>
      <c r="J3933">
        <v>1997</v>
      </c>
      <c r="K3933">
        <v>497186</v>
      </c>
      <c r="L3933">
        <v>30</v>
      </c>
      <c r="M3933" t="s">
        <v>200</v>
      </c>
      <c r="N3933" t="s">
        <v>376</v>
      </c>
      <c r="O3933" t="s">
        <v>202</v>
      </c>
      <c r="P3933" t="s">
        <v>365</v>
      </c>
    </row>
    <row r="3934" spans="1:16" x14ac:dyDescent="0.25">
      <c r="A3934">
        <v>6127</v>
      </c>
      <c r="B3934" t="s">
        <v>425</v>
      </c>
      <c r="E3934" t="s">
        <v>4291</v>
      </c>
      <c r="F3934" t="s">
        <v>347</v>
      </c>
      <c r="G3934" t="s">
        <v>1549</v>
      </c>
      <c r="H3934" t="s">
        <v>198</v>
      </c>
      <c r="I3934" t="s">
        <v>1550</v>
      </c>
      <c r="J3934">
        <v>1987</v>
      </c>
      <c r="K3934">
        <v>22859</v>
      </c>
      <c r="L3934">
        <v>24</v>
      </c>
      <c r="M3934" t="s">
        <v>200</v>
      </c>
      <c r="N3934" t="s">
        <v>383</v>
      </c>
      <c r="O3934" t="s">
        <v>202</v>
      </c>
      <c r="P3934" t="s">
        <v>1674</v>
      </c>
    </row>
    <row r="3935" spans="1:16" x14ac:dyDescent="0.25">
      <c r="A3935">
        <v>6128</v>
      </c>
      <c r="B3935" t="s">
        <v>360</v>
      </c>
      <c r="E3935" t="s">
        <v>4292</v>
      </c>
      <c r="F3935" t="s">
        <v>347</v>
      </c>
      <c r="G3935" t="s">
        <v>212</v>
      </c>
      <c r="H3935" t="s">
        <v>198</v>
      </c>
      <c r="I3935" t="s">
        <v>213</v>
      </c>
      <c r="J3935">
        <v>1983</v>
      </c>
      <c r="K3935">
        <v>11073</v>
      </c>
      <c r="L3935">
        <v>5</v>
      </c>
      <c r="M3935" t="s">
        <v>200</v>
      </c>
      <c r="N3935" t="s">
        <v>364</v>
      </c>
      <c r="O3935" t="s">
        <v>202</v>
      </c>
      <c r="P3935" t="s">
        <v>365</v>
      </c>
    </row>
    <row r="3936" spans="1:16" x14ac:dyDescent="0.25">
      <c r="A3936">
        <v>6129</v>
      </c>
      <c r="B3936" t="s">
        <v>360</v>
      </c>
      <c r="E3936" t="s">
        <v>4293</v>
      </c>
      <c r="F3936" t="s">
        <v>347</v>
      </c>
      <c r="G3936" t="s">
        <v>212</v>
      </c>
      <c r="H3936" t="s">
        <v>198</v>
      </c>
      <c r="I3936" t="s">
        <v>213</v>
      </c>
      <c r="J3936">
        <v>1991</v>
      </c>
      <c r="K3936">
        <v>10095</v>
      </c>
      <c r="L3936">
        <v>5</v>
      </c>
      <c r="M3936" t="s">
        <v>200</v>
      </c>
      <c r="N3936" t="s">
        <v>364</v>
      </c>
      <c r="O3936" t="s">
        <v>202</v>
      </c>
      <c r="P3936" t="s">
        <v>365</v>
      </c>
    </row>
    <row r="3937" spans="1:16" x14ac:dyDescent="0.25">
      <c r="A3937">
        <v>6130</v>
      </c>
      <c r="B3937" t="s">
        <v>360</v>
      </c>
      <c r="E3937" t="s">
        <v>4294</v>
      </c>
      <c r="F3937" t="s">
        <v>347</v>
      </c>
      <c r="G3937" t="s">
        <v>212</v>
      </c>
      <c r="H3937" t="s">
        <v>198</v>
      </c>
      <c r="I3937" t="s">
        <v>213</v>
      </c>
      <c r="J3937">
        <v>1970</v>
      </c>
      <c r="K3937">
        <v>125637</v>
      </c>
      <c r="L3937">
        <v>5</v>
      </c>
      <c r="M3937" t="s">
        <v>200</v>
      </c>
      <c r="N3937" t="s">
        <v>383</v>
      </c>
      <c r="O3937" t="s">
        <v>202</v>
      </c>
      <c r="P3937" t="s">
        <v>384</v>
      </c>
    </row>
    <row r="3938" spans="1:16" x14ac:dyDescent="0.25">
      <c r="A3938">
        <v>6131</v>
      </c>
      <c r="B3938" t="s">
        <v>360</v>
      </c>
      <c r="E3938" t="s">
        <v>4295</v>
      </c>
      <c r="F3938" t="s">
        <v>347</v>
      </c>
      <c r="G3938" t="s">
        <v>212</v>
      </c>
      <c r="H3938" t="s">
        <v>198</v>
      </c>
      <c r="I3938" t="s">
        <v>213</v>
      </c>
      <c r="J3938">
        <v>1972</v>
      </c>
      <c r="K3938">
        <v>45291</v>
      </c>
      <c r="L3938">
        <v>5</v>
      </c>
      <c r="M3938" t="s">
        <v>200</v>
      </c>
      <c r="N3938" t="s">
        <v>383</v>
      </c>
      <c r="O3938" t="s">
        <v>202</v>
      </c>
      <c r="P3938" t="s">
        <v>384</v>
      </c>
    </row>
    <row r="3939" spans="1:16" x14ac:dyDescent="0.25">
      <c r="A3939">
        <v>6132</v>
      </c>
      <c r="B3939" t="s">
        <v>360</v>
      </c>
      <c r="E3939" t="s">
        <v>4296</v>
      </c>
      <c r="F3939" t="s">
        <v>347</v>
      </c>
      <c r="G3939" t="s">
        <v>212</v>
      </c>
      <c r="H3939" t="s">
        <v>198</v>
      </c>
      <c r="I3939" t="s">
        <v>213</v>
      </c>
      <c r="J3939">
        <v>1985</v>
      </c>
      <c r="K3939">
        <v>664802</v>
      </c>
      <c r="L3939">
        <v>5</v>
      </c>
      <c r="M3939" t="s">
        <v>200</v>
      </c>
      <c r="N3939" t="s">
        <v>364</v>
      </c>
      <c r="O3939" t="s">
        <v>202</v>
      </c>
      <c r="P3939" t="s">
        <v>365</v>
      </c>
    </row>
    <row r="3940" spans="1:16" x14ac:dyDescent="0.25">
      <c r="A3940">
        <v>6133</v>
      </c>
      <c r="B3940" t="s">
        <v>360</v>
      </c>
      <c r="E3940" t="s">
        <v>4297</v>
      </c>
      <c r="F3940" t="s">
        <v>347</v>
      </c>
      <c r="G3940" t="s">
        <v>212</v>
      </c>
      <c r="H3940" t="s">
        <v>198</v>
      </c>
      <c r="I3940" t="s">
        <v>213</v>
      </c>
      <c r="J3940">
        <v>1973</v>
      </c>
      <c r="K3940">
        <v>136644</v>
      </c>
      <c r="L3940">
        <v>5</v>
      </c>
      <c r="M3940" t="s">
        <v>200</v>
      </c>
      <c r="N3940" t="s">
        <v>364</v>
      </c>
      <c r="O3940" t="s">
        <v>202</v>
      </c>
      <c r="P3940" t="s">
        <v>365</v>
      </c>
    </row>
    <row r="3941" spans="1:16" x14ac:dyDescent="0.25">
      <c r="A3941">
        <v>6134</v>
      </c>
      <c r="B3941" t="s">
        <v>360</v>
      </c>
      <c r="E3941" t="s">
        <v>4298</v>
      </c>
      <c r="F3941" t="s">
        <v>347</v>
      </c>
      <c r="G3941" t="s">
        <v>212</v>
      </c>
      <c r="H3941" t="s">
        <v>198</v>
      </c>
      <c r="I3941" t="s">
        <v>213</v>
      </c>
      <c r="J3941">
        <v>1982</v>
      </c>
      <c r="K3941">
        <v>216796</v>
      </c>
      <c r="L3941">
        <v>5</v>
      </c>
      <c r="M3941" t="s">
        <v>200</v>
      </c>
      <c r="N3941" t="s">
        <v>364</v>
      </c>
      <c r="O3941" t="s">
        <v>202</v>
      </c>
      <c r="P3941" t="s">
        <v>365</v>
      </c>
    </row>
    <row r="3942" spans="1:16" x14ac:dyDescent="0.25">
      <c r="A3942">
        <v>6135</v>
      </c>
      <c r="B3942" t="s">
        <v>425</v>
      </c>
      <c r="E3942" t="s">
        <v>4299</v>
      </c>
      <c r="F3942" t="s">
        <v>347</v>
      </c>
      <c r="G3942" t="s">
        <v>212</v>
      </c>
      <c r="H3942" t="s">
        <v>198</v>
      </c>
      <c r="I3942" t="s">
        <v>213</v>
      </c>
      <c r="J3942">
        <v>1977</v>
      </c>
      <c r="K3942">
        <v>1</v>
      </c>
      <c r="L3942">
        <v>5</v>
      </c>
      <c r="M3942" t="s">
        <v>200</v>
      </c>
      <c r="N3942" t="s">
        <v>787</v>
      </c>
      <c r="O3942" t="s">
        <v>202</v>
      </c>
      <c r="P3942" t="s">
        <v>3808</v>
      </c>
    </row>
    <row r="3943" spans="1:16" x14ac:dyDescent="0.25">
      <c r="A3943">
        <v>6136</v>
      </c>
      <c r="B3943" t="s">
        <v>399</v>
      </c>
      <c r="E3943" t="s">
        <v>4300</v>
      </c>
      <c r="F3943" t="s">
        <v>347</v>
      </c>
      <c r="G3943" t="s">
        <v>212</v>
      </c>
      <c r="H3943" t="s">
        <v>198</v>
      </c>
      <c r="I3943" t="s">
        <v>213</v>
      </c>
      <c r="J3943">
        <v>1975</v>
      </c>
      <c r="K3943">
        <v>5949</v>
      </c>
      <c r="L3943">
        <v>5</v>
      </c>
      <c r="M3943" t="s">
        <v>200</v>
      </c>
      <c r="N3943" t="s">
        <v>1097</v>
      </c>
      <c r="O3943" t="s">
        <v>202</v>
      </c>
      <c r="P3943" t="s">
        <v>2764</v>
      </c>
    </row>
    <row r="3944" spans="1:16" x14ac:dyDescent="0.25">
      <c r="A3944">
        <v>6137</v>
      </c>
      <c r="B3944" t="s">
        <v>399</v>
      </c>
      <c r="E3944" t="s">
        <v>4301</v>
      </c>
      <c r="F3944" t="s">
        <v>347</v>
      </c>
      <c r="G3944" t="s">
        <v>212</v>
      </c>
      <c r="H3944" t="s">
        <v>198</v>
      </c>
      <c r="I3944" t="s">
        <v>213</v>
      </c>
      <c r="J3944">
        <v>1977</v>
      </c>
      <c r="K3944">
        <v>6132</v>
      </c>
      <c r="L3944">
        <v>5</v>
      </c>
      <c r="M3944" t="s">
        <v>200</v>
      </c>
      <c r="N3944" t="s">
        <v>1097</v>
      </c>
      <c r="O3944" t="s">
        <v>202</v>
      </c>
      <c r="P3944" t="s">
        <v>4302</v>
      </c>
    </row>
    <row r="3945" spans="1:16" x14ac:dyDescent="0.25">
      <c r="A3945">
        <v>6138</v>
      </c>
      <c r="B3945" t="s">
        <v>425</v>
      </c>
      <c r="E3945" t="s">
        <v>4303</v>
      </c>
      <c r="F3945" t="s">
        <v>347</v>
      </c>
      <c r="G3945" t="s">
        <v>212</v>
      </c>
      <c r="H3945" t="s">
        <v>198</v>
      </c>
      <c r="I3945" t="s">
        <v>213</v>
      </c>
      <c r="J3945">
        <v>1993</v>
      </c>
      <c r="K3945">
        <v>1</v>
      </c>
      <c r="L3945">
        <v>5</v>
      </c>
      <c r="M3945" t="s">
        <v>200</v>
      </c>
      <c r="N3945" t="s">
        <v>787</v>
      </c>
      <c r="O3945" t="s">
        <v>202</v>
      </c>
      <c r="P3945" t="s">
        <v>3808</v>
      </c>
    </row>
    <row r="3946" spans="1:16" x14ac:dyDescent="0.25">
      <c r="A3946">
        <v>6139</v>
      </c>
      <c r="B3946" t="s">
        <v>399</v>
      </c>
      <c r="E3946" t="s">
        <v>4304</v>
      </c>
      <c r="F3946" t="s">
        <v>347</v>
      </c>
      <c r="G3946" t="s">
        <v>212</v>
      </c>
      <c r="H3946" t="s">
        <v>198</v>
      </c>
      <c r="I3946" t="s">
        <v>213</v>
      </c>
      <c r="J3946">
        <v>1979</v>
      </c>
      <c r="K3946">
        <v>7017</v>
      </c>
      <c r="L3946">
        <v>5</v>
      </c>
      <c r="M3946" t="s">
        <v>200</v>
      </c>
      <c r="N3946" t="s">
        <v>401</v>
      </c>
      <c r="O3946" t="s">
        <v>202</v>
      </c>
      <c r="P3946" t="s">
        <v>424</v>
      </c>
    </row>
    <row r="3947" spans="1:16" x14ac:dyDescent="0.25">
      <c r="A3947">
        <v>6140</v>
      </c>
      <c r="B3947" t="s">
        <v>360</v>
      </c>
      <c r="E3947" t="s">
        <v>4305</v>
      </c>
      <c r="F3947" t="s">
        <v>347</v>
      </c>
      <c r="G3947" t="s">
        <v>212</v>
      </c>
      <c r="H3947" t="s">
        <v>198</v>
      </c>
      <c r="I3947" t="s">
        <v>213</v>
      </c>
      <c r="J3947">
        <v>1964</v>
      </c>
      <c r="K3947">
        <v>102134</v>
      </c>
      <c r="L3947">
        <v>5</v>
      </c>
      <c r="M3947" t="s">
        <v>200</v>
      </c>
      <c r="N3947" t="s">
        <v>4306</v>
      </c>
      <c r="O3947" t="s">
        <v>202</v>
      </c>
      <c r="P3947" t="s">
        <v>365</v>
      </c>
    </row>
    <row r="3948" spans="1:16" x14ac:dyDescent="0.25">
      <c r="A3948">
        <v>6142</v>
      </c>
      <c r="B3948" t="s">
        <v>360</v>
      </c>
      <c r="E3948" t="s">
        <v>4307</v>
      </c>
      <c r="F3948" t="s">
        <v>347</v>
      </c>
      <c r="G3948" t="s">
        <v>212</v>
      </c>
      <c r="H3948" t="s">
        <v>198</v>
      </c>
      <c r="I3948" t="s">
        <v>213</v>
      </c>
      <c r="J3948">
        <v>1967</v>
      </c>
      <c r="K3948">
        <v>84355</v>
      </c>
      <c r="L3948">
        <v>5</v>
      </c>
      <c r="M3948" t="s">
        <v>200</v>
      </c>
      <c r="N3948" t="s">
        <v>467</v>
      </c>
      <c r="O3948" t="s">
        <v>202</v>
      </c>
      <c r="P3948" t="s">
        <v>365</v>
      </c>
    </row>
    <row r="3949" spans="1:16" x14ac:dyDescent="0.25">
      <c r="A3949">
        <v>6143</v>
      </c>
      <c r="B3949" t="s">
        <v>360</v>
      </c>
      <c r="E3949" t="s">
        <v>4308</v>
      </c>
      <c r="F3949" t="s">
        <v>347</v>
      </c>
      <c r="G3949" t="s">
        <v>212</v>
      </c>
      <c r="H3949" t="s">
        <v>198</v>
      </c>
      <c r="I3949" t="s">
        <v>213</v>
      </c>
      <c r="J3949">
        <v>1980</v>
      </c>
      <c r="K3949">
        <v>548440</v>
      </c>
      <c r="L3949">
        <v>5</v>
      </c>
      <c r="M3949" t="s">
        <v>200</v>
      </c>
      <c r="N3949" t="s">
        <v>364</v>
      </c>
      <c r="O3949" t="s">
        <v>202</v>
      </c>
      <c r="P3949" t="s">
        <v>365</v>
      </c>
    </row>
    <row r="3950" spans="1:16" x14ac:dyDescent="0.25">
      <c r="A3950">
        <v>6145</v>
      </c>
      <c r="B3950" t="s">
        <v>360</v>
      </c>
      <c r="E3950" t="s">
        <v>4309</v>
      </c>
      <c r="F3950" t="s">
        <v>347</v>
      </c>
      <c r="G3950" t="s">
        <v>212</v>
      </c>
      <c r="H3950" t="s">
        <v>198</v>
      </c>
      <c r="I3950" t="s">
        <v>213</v>
      </c>
      <c r="J3950">
        <v>1968</v>
      </c>
      <c r="K3950">
        <v>1010729</v>
      </c>
      <c r="L3950">
        <v>5</v>
      </c>
      <c r="M3950" t="s">
        <v>200</v>
      </c>
      <c r="N3950" t="s">
        <v>364</v>
      </c>
      <c r="O3950" t="s">
        <v>202</v>
      </c>
      <c r="P3950" t="s">
        <v>365</v>
      </c>
    </row>
    <row r="3951" spans="1:16" x14ac:dyDescent="0.25">
      <c r="A3951">
        <v>6146</v>
      </c>
      <c r="B3951" t="s">
        <v>360</v>
      </c>
      <c r="E3951" t="s">
        <v>4310</v>
      </c>
      <c r="F3951" t="s">
        <v>347</v>
      </c>
      <c r="G3951" t="s">
        <v>212</v>
      </c>
      <c r="H3951" t="s">
        <v>198</v>
      </c>
      <c r="I3951" t="s">
        <v>213</v>
      </c>
      <c r="J3951">
        <v>1969</v>
      </c>
      <c r="K3951">
        <v>68299</v>
      </c>
      <c r="L3951">
        <v>5</v>
      </c>
      <c r="M3951" t="s">
        <v>200</v>
      </c>
      <c r="N3951" t="s">
        <v>467</v>
      </c>
      <c r="O3951" t="s">
        <v>202</v>
      </c>
      <c r="P3951" t="s">
        <v>365</v>
      </c>
    </row>
    <row r="3952" spans="1:16" x14ac:dyDescent="0.25">
      <c r="A3952">
        <v>6148</v>
      </c>
      <c r="B3952" t="s">
        <v>360</v>
      </c>
      <c r="E3952" t="s">
        <v>4311</v>
      </c>
      <c r="F3952" t="s">
        <v>347</v>
      </c>
      <c r="G3952" t="s">
        <v>212</v>
      </c>
      <c r="H3952" t="s">
        <v>198</v>
      </c>
      <c r="I3952" t="s">
        <v>213</v>
      </c>
      <c r="J3952">
        <v>1974</v>
      </c>
      <c r="K3952">
        <v>189254</v>
      </c>
      <c r="L3952">
        <v>5</v>
      </c>
      <c r="M3952" t="s">
        <v>200</v>
      </c>
      <c r="N3952" t="s">
        <v>364</v>
      </c>
      <c r="O3952" t="s">
        <v>202</v>
      </c>
      <c r="P3952" t="s">
        <v>365</v>
      </c>
    </row>
    <row r="3953" spans="1:16" x14ac:dyDescent="0.25">
      <c r="A3953">
        <v>6149</v>
      </c>
      <c r="B3953" t="s">
        <v>360</v>
      </c>
      <c r="E3953" t="s">
        <v>4312</v>
      </c>
      <c r="F3953" t="s">
        <v>347</v>
      </c>
      <c r="G3953" t="s">
        <v>212</v>
      </c>
      <c r="H3953" t="s">
        <v>198</v>
      </c>
      <c r="I3953" t="s">
        <v>213</v>
      </c>
      <c r="J3953">
        <v>1969</v>
      </c>
      <c r="K3953">
        <v>179607</v>
      </c>
      <c r="L3953">
        <v>5</v>
      </c>
      <c r="M3953" t="s">
        <v>200</v>
      </c>
      <c r="N3953" t="s">
        <v>467</v>
      </c>
      <c r="O3953" t="s">
        <v>202</v>
      </c>
      <c r="P3953" t="s">
        <v>365</v>
      </c>
    </row>
    <row r="3954" spans="1:16" x14ac:dyDescent="0.25">
      <c r="A3954">
        <v>6150</v>
      </c>
      <c r="B3954" t="s">
        <v>360</v>
      </c>
      <c r="E3954" t="s">
        <v>4313</v>
      </c>
      <c r="F3954" t="s">
        <v>347</v>
      </c>
      <c r="G3954" t="s">
        <v>212</v>
      </c>
      <c r="H3954" t="s">
        <v>198</v>
      </c>
      <c r="I3954" t="s">
        <v>213</v>
      </c>
      <c r="J3954">
        <v>1969</v>
      </c>
      <c r="K3954">
        <v>93544</v>
      </c>
      <c r="L3954">
        <v>5</v>
      </c>
      <c r="M3954" t="s">
        <v>200</v>
      </c>
      <c r="N3954" t="s">
        <v>467</v>
      </c>
      <c r="O3954" t="s">
        <v>202</v>
      </c>
      <c r="P3954" t="s">
        <v>365</v>
      </c>
    </row>
    <row r="3955" spans="1:16" x14ac:dyDescent="0.25">
      <c r="A3955">
        <v>6151</v>
      </c>
      <c r="B3955" t="s">
        <v>360</v>
      </c>
      <c r="E3955" t="s">
        <v>4314</v>
      </c>
      <c r="F3955" t="s">
        <v>347</v>
      </c>
      <c r="G3955" t="s">
        <v>212</v>
      </c>
      <c r="H3955" t="s">
        <v>198</v>
      </c>
      <c r="I3955" t="s">
        <v>213</v>
      </c>
      <c r="J3955">
        <v>1977</v>
      </c>
      <c r="K3955">
        <v>314966</v>
      </c>
      <c r="L3955">
        <v>5</v>
      </c>
      <c r="M3955" t="s">
        <v>200</v>
      </c>
      <c r="N3955" t="s">
        <v>364</v>
      </c>
      <c r="O3955" t="s">
        <v>202</v>
      </c>
      <c r="P3955" t="s">
        <v>365</v>
      </c>
    </row>
    <row r="3956" spans="1:16" x14ac:dyDescent="0.25">
      <c r="A3956">
        <v>6152</v>
      </c>
      <c r="B3956" t="s">
        <v>360</v>
      </c>
      <c r="E3956" t="s">
        <v>4315</v>
      </c>
      <c r="F3956" t="s">
        <v>347</v>
      </c>
      <c r="G3956" t="s">
        <v>212</v>
      </c>
      <c r="H3956" t="s">
        <v>198</v>
      </c>
      <c r="I3956" t="s">
        <v>213</v>
      </c>
      <c r="J3956">
        <v>1981</v>
      </c>
      <c r="K3956">
        <v>144540</v>
      </c>
      <c r="L3956">
        <v>5</v>
      </c>
      <c r="M3956" t="s">
        <v>200</v>
      </c>
      <c r="N3956" t="s">
        <v>364</v>
      </c>
      <c r="O3956" t="s">
        <v>202</v>
      </c>
      <c r="P3956" t="s">
        <v>365</v>
      </c>
    </row>
    <row r="3957" spans="1:16" x14ac:dyDescent="0.25">
      <c r="A3957">
        <v>6153</v>
      </c>
      <c r="B3957" t="s">
        <v>360</v>
      </c>
      <c r="E3957" t="s">
        <v>4316</v>
      </c>
      <c r="F3957" t="s">
        <v>347</v>
      </c>
      <c r="G3957" t="s">
        <v>212</v>
      </c>
      <c r="H3957" t="s">
        <v>198</v>
      </c>
      <c r="I3957" t="s">
        <v>213</v>
      </c>
      <c r="J3957">
        <v>1970</v>
      </c>
      <c r="K3957">
        <v>6792214</v>
      </c>
      <c r="L3957">
        <v>5</v>
      </c>
      <c r="M3957" t="s">
        <v>200</v>
      </c>
      <c r="N3957" t="s">
        <v>364</v>
      </c>
      <c r="O3957" t="s">
        <v>202</v>
      </c>
      <c r="P3957" t="s">
        <v>365</v>
      </c>
    </row>
    <row r="3958" spans="1:16" x14ac:dyDescent="0.25">
      <c r="A3958">
        <v>6154</v>
      </c>
      <c r="B3958" t="s">
        <v>360</v>
      </c>
      <c r="E3958" t="s">
        <v>4317</v>
      </c>
      <c r="F3958" t="s">
        <v>347</v>
      </c>
      <c r="G3958" t="s">
        <v>212</v>
      </c>
      <c r="H3958" t="s">
        <v>198</v>
      </c>
      <c r="I3958" t="s">
        <v>213</v>
      </c>
      <c r="J3958">
        <v>1982</v>
      </c>
      <c r="K3958">
        <v>892596</v>
      </c>
      <c r="L3958">
        <v>5</v>
      </c>
      <c r="M3958" t="s">
        <v>200</v>
      </c>
      <c r="N3958" t="s">
        <v>364</v>
      </c>
      <c r="O3958" t="s">
        <v>202</v>
      </c>
      <c r="P3958" t="s">
        <v>365</v>
      </c>
    </row>
    <row r="3959" spans="1:16" x14ac:dyDescent="0.25">
      <c r="A3959">
        <v>6155</v>
      </c>
      <c r="B3959" t="s">
        <v>360</v>
      </c>
      <c r="E3959" t="s">
        <v>4318</v>
      </c>
      <c r="F3959" t="s">
        <v>347</v>
      </c>
      <c r="G3959" t="s">
        <v>212</v>
      </c>
      <c r="H3959" t="s">
        <v>198</v>
      </c>
      <c r="I3959" t="s">
        <v>213</v>
      </c>
      <c r="J3959">
        <v>1980</v>
      </c>
      <c r="K3959">
        <v>754690</v>
      </c>
      <c r="L3959">
        <v>5</v>
      </c>
      <c r="M3959" t="s">
        <v>200</v>
      </c>
      <c r="N3959" t="s">
        <v>364</v>
      </c>
      <c r="O3959" t="s">
        <v>202</v>
      </c>
      <c r="P3959" t="s">
        <v>365</v>
      </c>
    </row>
    <row r="3960" spans="1:16" x14ac:dyDescent="0.25">
      <c r="A3960">
        <v>6156</v>
      </c>
      <c r="B3960" t="s">
        <v>360</v>
      </c>
      <c r="E3960" t="s">
        <v>4319</v>
      </c>
      <c r="F3960" t="s">
        <v>347</v>
      </c>
      <c r="G3960" t="s">
        <v>212</v>
      </c>
      <c r="H3960" t="s">
        <v>198</v>
      </c>
      <c r="I3960" t="s">
        <v>213</v>
      </c>
      <c r="J3960">
        <v>1963</v>
      </c>
      <c r="K3960">
        <v>4009</v>
      </c>
      <c r="L3960">
        <v>5</v>
      </c>
      <c r="M3960" t="s">
        <v>200</v>
      </c>
      <c r="N3960" t="s">
        <v>467</v>
      </c>
      <c r="O3960" t="s">
        <v>202</v>
      </c>
      <c r="P3960" t="s">
        <v>365</v>
      </c>
    </row>
    <row r="3961" spans="1:16" x14ac:dyDescent="0.25">
      <c r="A3961">
        <v>6157</v>
      </c>
      <c r="B3961" t="s">
        <v>360</v>
      </c>
      <c r="E3961" t="s">
        <v>4320</v>
      </c>
      <c r="F3961" t="s">
        <v>347</v>
      </c>
      <c r="G3961" t="s">
        <v>212</v>
      </c>
      <c r="H3961" t="s">
        <v>198</v>
      </c>
      <c r="I3961" t="s">
        <v>213</v>
      </c>
      <c r="J3961">
        <v>1968</v>
      </c>
      <c r="K3961">
        <v>60029</v>
      </c>
      <c r="L3961">
        <v>5</v>
      </c>
      <c r="M3961" t="s">
        <v>200</v>
      </c>
      <c r="N3961" t="s">
        <v>467</v>
      </c>
      <c r="O3961" t="s">
        <v>202</v>
      </c>
      <c r="P3961" t="s">
        <v>365</v>
      </c>
    </row>
    <row r="3962" spans="1:16" x14ac:dyDescent="0.25">
      <c r="A3962">
        <v>6158</v>
      </c>
      <c r="B3962" t="s">
        <v>360</v>
      </c>
      <c r="E3962" t="s">
        <v>4321</v>
      </c>
      <c r="F3962" t="s">
        <v>347</v>
      </c>
      <c r="G3962" t="s">
        <v>212</v>
      </c>
      <c r="H3962" t="s">
        <v>198</v>
      </c>
      <c r="I3962" t="s">
        <v>213</v>
      </c>
      <c r="J3962">
        <v>1967</v>
      </c>
      <c r="K3962">
        <v>72286</v>
      </c>
      <c r="L3962">
        <v>5</v>
      </c>
      <c r="M3962" t="s">
        <v>200</v>
      </c>
      <c r="N3962" t="s">
        <v>467</v>
      </c>
      <c r="O3962" t="s">
        <v>202</v>
      </c>
      <c r="P3962" t="s">
        <v>365</v>
      </c>
    </row>
    <row r="3963" spans="1:16" x14ac:dyDescent="0.25">
      <c r="A3963">
        <v>6159</v>
      </c>
      <c r="B3963" t="s">
        <v>360</v>
      </c>
      <c r="E3963" t="s">
        <v>4322</v>
      </c>
      <c r="F3963" t="s">
        <v>347</v>
      </c>
      <c r="G3963" t="s">
        <v>212</v>
      </c>
      <c r="H3963" t="s">
        <v>198</v>
      </c>
      <c r="I3963" t="s">
        <v>213</v>
      </c>
      <c r="J3963">
        <v>1978</v>
      </c>
      <c r="K3963">
        <v>115687</v>
      </c>
      <c r="L3963">
        <v>5</v>
      </c>
      <c r="M3963" t="s">
        <v>200</v>
      </c>
      <c r="N3963" t="s">
        <v>364</v>
      </c>
      <c r="O3963" t="s">
        <v>202</v>
      </c>
      <c r="P3963" t="s">
        <v>365</v>
      </c>
    </row>
    <row r="3964" spans="1:16" x14ac:dyDescent="0.25">
      <c r="A3964">
        <v>6160</v>
      </c>
      <c r="B3964" t="s">
        <v>399</v>
      </c>
      <c r="E3964" t="s">
        <v>4323</v>
      </c>
      <c r="F3964" t="s">
        <v>347</v>
      </c>
      <c r="G3964" t="s">
        <v>212</v>
      </c>
      <c r="H3964" t="s">
        <v>198</v>
      </c>
      <c r="I3964" t="s">
        <v>213</v>
      </c>
      <c r="J3964">
        <v>1975</v>
      </c>
      <c r="K3964">
        <v>18566</v>
      </c>
      <c r="L3964">
        <v>5</v>
      </c>
      <c r="M3964" t="s">
        <v>200</v>
      </c>
      <c r="N3964" t="s">
        <v>401</v>
      </c>
      <c r="O3964" t="s">
        <v>202</v>
      </c>
      <c r="P3964" t="s">
        <v>1178</v>
      </c>
    </row>
    <row r="3965" spans="1:16" x14ac:dyDescent="0.25">
      <c r="A3965">
        <v>6161</v>
      </c>
      <c r="B3965" t="s">
        <v>399</v>
      </c>
      <c r="E3965" t="s">
        <v>4324</v>
      </c>
      <c r="F3965" t="s">
        <v>347</v>
      </c>
      <c r="G3965" t="s">
        <v>212</v>
      </c>
      <c r="H3965" t="s">
        <v>198</v>
      </c>
      <c r="I3965" t="s">
        <v>213</v>
      </c>
      <c r="J3965">
        <v>1977</v>
      </c>
      <c r="K3965">
        <v>37022</v>
      </c>
      <c r="L3965">
        <v>5</v>
      </c>
      <c r="M3965" t="s">
        <v>200</v>
      </c>
      <c r="N3965" t="s">
        <v>401</v>
      </c>
      <c r="O3965" t="s">
        <v>202</v>
      </c>
      <c r="P3965" t="s">
        <v>1178</v>
      </c>
    </row>
    <row r="3966" spans="1:16" x14ac:dyDescent="0.25">
      <c r="A3966">
        <v>6163</v>
      </c>
      <c r="B3966" t="s">
        <v>399</v>
      </c>
      <c r="E3966" t="s">
        <v>4325</v>
      </c>
      <c r="F3966" t="s">
        <v>347</v>
      </c>
      <c r="G3966" t="s">
        <v>212</v>
      </c>
      <c r="H3966" t="s">
        <v>198</v>
      </c>
      <c r="I3966" t="s">
        <v>213</v>
      </c>
      <c r="J3966">
        <v>1977</v>
      </c>
      <c r="K3966">
        <v>516</v>
      </c>
      <c r="L3966">
        <v>5</v>
      </c>
      <c r="M3966" t="s">
        <v>200</v>
      </c>
      <c r="N3966" t="s">
        <v>401</v>
      </c>
      <c r="O3966" t="s">
        <v>202</v>
      </c>
      <c r="P3966" t="s">
        <v>1176</v>
      </c>
    </row>
    <row r="3967" spans="1:16" x14ac:dyDescent="0.25">
      <c r="A3967">
        <v>6164</v>
      </c>
      <c r="B3967" t="s">
        <v>399</v>
      </c>
      <c r="E3967" t="s">
        <v>4325</v>
      </c>
      <c r="F3967" t="s">
        <v>347</v>
      </c>
      <c r="G3967" t="s">
        <v>212</v>
      </c>
      <c r="H3967" t="s">
        <v>198</v>
      </c>
      <c r="I3967" t="s">
        <v>213</v>
      </c>
      <c r="J3967">
        <v>1976</v>
      </c>
      <c r="K3967">
        <v>507</v>
      </c>
      <c r="L3967">
        <v>5</v>
      </c>
      <c r="M3967" t="s">
        <v>200</v>
      </c>
      <c r="N3967" t="s">
        <v>401</v>
      </c>
      <c r="O3967" t="s">
        <v>202</v>
      </c>
      <c r="P3967" t="s">
        <v>1176</v>
      </c>
    </row>
    <row r="3968" spans="1:16" x14ac:dyDescent="0.25">
      <c r="A3968">
        <v>6165</v>
      </c>
      <c r="B3968" t="s">
        <v>399</v>
      </c>
      <c r="E3968" t="s">
        <v>1586</v>
      </c>
      <c r="F3968" t="s">
        <v>347</v>
      </c>
      <c r="G3968" t="s">
        <v>212</v>
      </c>
      <c r="H3968" t="s">
        <v>198</v>
      </c>
      <c r="I3968" t="s">
        <v>213</v>
      </c>
      <c r="J3968">
        <v>1978</v>
      </c>
      <c r="K3968">
        <v>35</v>
      </c>
      <c r="L3968">
        <v>5</v>
      </c>
      <c r="M3968" t="s">
        <v>200</v>
      </c>
      <c r="N3968" t="s">
        <v>1580</v>
      </c>
      <c r="O3968" t="s">
        <v>202</v>
      </c>
      <c r="P3968" t="s">
        <v>2473</v>
      </c>
    </row>
    <row r="3969" spans="1:16" x14ac:dyDescent="0.25">
      <c r="A3969">
        <v>6166</v>
      </c>
      <c r="B3969" t="s">
        <v>399</v>
      </c>
      <c r="E3969" t="s">
        <v>4326</v>
      </c>
      <c r="F3969" t="s">
        <v>347</v>
      </c>
      <c r="G3969" t="s">
        <v>212</v>
      </c>
      <c r="H3969" t="s">
        <v>198</v>
      </c>
      <c r="I3969" t="s">
        <v>213</v>
      </c>
      <c r="J3969">
        <v>1979</v>
      </c>
      <c r="K3969">
        <v>27</v>
      </c>
      <c r="L3969">
        <v>5</v>
      </c>
      <c r="M3969" t="s">
        <v>200</v>
      </c>
      <c r="N3969" t="s">
        <v>1580</v>
      </c>
      <c r="O3969" t="s">
        <v>202</v>
      </c>
      <c r="P3969" t="s">
        <v>2914</v>
      </c>
    </row>
    <row r="3970" spans="1:16" x14ac:dyDescent="0.25">
      <c r="A3970">
        <v>6167</v>
      </c>
      <c r="B3970" t="s">
        <v>399</v>
      </c>
      <c r="E3970" t="s">
        <v>4326</v>
      </c>
      <c r="F3970" t="s">
        <v>347</v>
      </c>
      <c r="G3970" t="s">
        <v>212</v>
      </c>
      <c r="H3970" t="s">
        <v>198</v>
      </c>
      <c r="I3970" t="s">
        <v>213</v>
      </c>
      <c r="J3970">
        <v>1981</v>
      </c>
      <c r="K3970">
        <v>34</v>
      </c>
      <c r="L3970">
        <v>5</v>
      </c>
      <c r="M3970" t="s">
        <v>200</v>
      </c>
      <c r="N3970" t="s">
        <v>1580</v>
      </c>
      <c r="O3970" t="s">
        <v>202</v>
      </c>
      <c r="P3970" t="s">
        <v>2914</v>
      </c>
    </row>
    <row r="3971" spans="1:16" x14ac:dyDescent="0.25">
      <c r="A3971">
        <v>6168</v>
      </c>
      <c r="B3971" t="s">
        <v>399</v>
      </c>
      <c r="E3971" t="s">
        <v>1586</v>
      </c>
      <c r="F3971" t="s">
        <v>347</v>
      </c>
      <c r="G3971" t="s">
        <v>212</v>
      </c>
      <c r="H3971" t="s">
        <v>198</v>
      </c>
      <c r="I3971" t="s">
        <v>213</v>
      </c>
      <c r="J3971">
        <v>1981</v>
      </c>
      <c r="K3971">
        <v>35</v>
      </c>
      <c r="L3971">
        <v>5</v>
      </c>
      <c r="M3971" t="s">
        <v>200</v>
      </c>
      <c r="N3971" t="s">
        <v>1580</v>
      </c>
      <c r="O3971" t="s">
        <v>202</v>
      </c>
      <c r="P3971" t="s">
        <v>2473</v>
      </c>
    </row>
    <row r="3972" spans="1:16" x14ac:dyDescent="0.25">
      <c r="A3972">
        <v>6169</v>
      </c>
      <c r="B3972" t="s">
        <v>399</v>
      </c>
      <c r="E3972" t="s">
        <v>543</v>
      </c>
      <c r="F3972" t="s">
        <v>347</v>
      </c>
      <c r="G3972" t="s">
        <v>212</v>
      </c>
      <c r="H3972" t="s">
        <v>198</v>
      </c>
      <c r="I3972" t="s">
        <v>213</v>
      </c>
      <c r="J3972">
        <v>1983</v>
      </c>
      <c r="K3972">
        <v>29</v>
      </c>
      <c r="L3972">
        <v>5</v>
      </c>
      <c r="M3972" t="s">
        <v>200</v>
      </c>
      <c r="N3972" t="s">
        <v>1580</v>
      </c>
      <c r="O3972" t="s">
        <v>202</v>
      </c>
      <c r="P3972" t="s">
        <v>2914</v>
      </c>
    </row>
    <row r="3973" spans="1:16" x14ac:dyDescent="0.25">
      <c r="A3973">
        <v>6170</v>
      </c>
      <c r="B3973" t="s">
        <v>399</v>
      </c>
      <c r="E3973" t="s">
        <v>4327</v>
      </c>
      <c r="F3973" t="s">
        <v>347</v>
      </c>
      <c r="G3973" t="s">
        <v>212</v>
      </c>
      <c r="H3973" t="s">
        <v>198</v>
      </c>
      <c r="I3973" t="s">
        <v>213</v>
      </c>
      <c r="J3973">
        <v>1983</v>
      </c>
      <c r="K3973">
        <v>76</v>
      </c>
      <c r="L3973">
        <v>5</v>
      </c>
      <c r="M3973" t="s">
        <v>200</v>
      </c>
      <c r="N3973" t="s">
        <v>1097</v>
      </c>
      <c r="O3973" t="s">
        <v>202</v>
      </c>
      <c r="P3973" t="s">
        <v>2473</v>
      </c>
    </row>
    <row r="3974" spans="1:16" x14ac:dyDescent="0.25">
      <c r="A3974">
        <v>6171</v>
      </c>
      <c r="B3974" t="s">
        <v>399</v>
      </c>
      <c r="E3974" t="s">
        <v>4328</v>
      </c>
      <c r="F3974" t="s">
        <v>347</v>
      </c>
      <c r="G3974" t="s">
        <v>212</v>
      </c>
      <c r="H3974" t="s">
        <v>198</v>
      </c>
      <c r="I3974" t="s">
        <v>213</v>
      </c>
      <c r="J3974">
        <v>1984</v>
      </c>
      <c r="K3974">
        <v>13405</v>
      </c>
      <c r="L3974">
        <v>5</v>
      </c>
      <c r="M3974" t="s">
        <v>200</v>
      </c>
      <c r="N3974" t="s">
        <v>401</v>
      </c>
      <c r="O3974" t="s">
        <v>202</v>
      </c>
      <c r="P3974" t="s">
        <v>2933</v>
      </c>
    </row>
    <row r="3975" spans="1:16" x14ac:dyDescent="0.25">
      <c r="A3975">
        <v>6172</v>
      </c>
      <c r="B3975" t="s">
        <v>399</v>
      </c>
      <c r="E3975" t="s">
        <v>4329</v>
      </c>
      <c r="F3975" t="s">
        <v>347</v>
      </c>
      <c r="G3975" t="s">
        <v>212</v>
      </c>
      <c r="H3975" t="s">
        <v>198</v>
      </c>
      <c r="I3975" t="s">
        <v>213</v>
      </c>
      <c r="J3975">
        <v>1985</v>
      </c>
      <c r="K3975">
        <v>37022</v>
      </c>
      <c r="L3975">
        <v>5</v>
      </c>
      <c r="M3975" t="s">
        <v>200</v>
      </c>
      <c r="N3975" t="s">
        <v>401</v>
      </c>
      <c r="O3975" t="s">
        <v>202</v>
      </c>
      <c r="P3975" t="s">
        <v>450</v>
      </c>
    </row>
    <row r="3976" spans="1:16" x14ac:dyDescent="0.25">
      <c r="A3976">
        <v>6173</v>
      </c>
      <c r="B3976" t="s">
        <v>399</v>
      </c>
      <c r="E3976" t="s">
        <v>4330</v>
      </c>
      <c r="F3976" t="s">
        <v>347</v>
      </c>
      <c r="G3976" t="s">
        <v>212</v>
      </c>
      <c r="H3976" t="s">
        <v>198</v>
      </c>
      <c r="I3976" t="s">
        <v>213</v>
      </c>
      <c r="J3976">
        <v>1992</v>
      </c>
      <c r="K3976">
        <v>28752</v>
      </c>
      <c r="L3976">
        <v>5</v>
      </c>
      <c r="M3976" t="s">
        <v>200</v>
      </c>
      <c r="N3976" t="s">
        <v>401</v>
      </c>
      <c r="O3976" t="s">
        <v>202</v>
      </c>
      <c r="P3976" t="s">
        <v>450</v>
      </c>
    </row>
    <row r="3977" spans="1:16" x14ac:dyDescent="0.25">
      <c r="A3977">
        <v>6174</v>
      </c>
      <c r="B3977" t="s">
        <v>399</v>
      </c>
      <c r="E3977" t="s">
        <v>4331</v>
      </c>
      <c r="F3977" t="s">
        <v>347</v>
      </c>
      <c r="G3977" t="s">
        <v>212</v>
      </c>
      <c r="H3977" t="s">
        <v>198</v>
      </c>
      <c r="I3977" t="s">
        <v>213</v>
      </c>
      <c r="J3977">
        <v>1993</v>
      </c>
      <c r="K3977">
        <v>10137</v>
      </c>
      <c r="L3977">
        <v>5</v>
      </c>
      <c r="M3977" t="s">
        <v>200</v>
      </c>
      <c r="N3977" t="s">
        <v>401</v>
      </c>
      <c r="O3977" t="s">
        <v>202</v>
      </c>
      <c r="P3977" t="s">
        <v>2496</v>
      </c>
    </row>
    <row r="3978" spans="1:16" x14ac:dyDescent="0.25">
      <c r="A3978">
        <v>6175</v>
      </c>
      <c r="B3978" t="s">
        <v>399</v>
      </c>
      <c r="E3978" t="s">
        <v>4332</v>
      </c>
      <c r="F3978" t="s">
        <v>347</v>
      </c>
      <c r="G3978" t="s">
        <v>212</v>
      </c>
      <c r="H3978" t="s">
        <v>198</v>
      </c>
      <c r="I3978" t="s">
        <v>213</v>
      </c>
      <c r="J3978">
        <v>1993</v>
      </c>
      <c r="K3978">
        <v>13125</v>
      </c>
      <c r="L3978">
        <v>5</v>
      </c>
      <c r="M3978" t="s">
        <v>200</v>
      </c>
      <c r="N3978" t="s">
        <v>401</v>
      </c>
      <c r="O3978" t="s">
        <v>202</v>
      </c>
      <c r="P3978" t="s">
        <v>442</v>
      </c>
    </row>
    <row r="3979" spans="1:16" x14ac:dyDescent="0.25">
      <c r="A3979">
        <v>6176</v>
      </c>
      <c r="B3979" t="s">
        <v>425</v>
      </c>
      <c r="E3979" t="s">
        <v>1586</v>
      </c>
      <c r="F3979" t="s">
        <v>347</v>
      </c>
      <c r="G3979" t="s">
        <v>212</v>
      </c>
      <c r="H3979" t="s">
        <v>198</v>
      </c>
      <c r="I3979" t="s">
        <v>213</v>
      </c>
      <c r="J3979">
        <v>1979</v>
      </c>
      <c r="K3979">
        <v>1</v>
      </c>
      <c r="L3979">
        <v>5</v>
      </c>
      <c r="M3979" t="s">
        <v>200</v>
      </c>
      <c r="N3979" t="s">
        <v>787</v>
      </c>
      <c r="O3979" t="s">
        <v>202</v>
      </c>
      <c r="P3979" t="s">
        <v>3808</v>
      </c>
    </row>
    <row r="3980" spans="1:16" x14ac:dyDescent="0.25">
      <c r="A3980">
        <v>6177</v>
      </c>
      <c r="B3980" t="s">
        <v>360</v>
      </c>
      <c r="E3980" t="s">
        <v>4333</v>
      </c>
      <c r="F3980" t="s">
        <v>347</v>
      </c>
      <c r="G3980" t="s">
        <v>212</v>
      </c>
      <c r="H3980" t="s">
        <v>198</v>
      </c>
      <c r="I3980" t="s">
        <v>213</v>
      </c>
      <c r="J3980">
        <v>1973</v>
      </c>
      <c r="K3980">
        <v>163762</v>
      </c>
      <c r="L3980">
        <v>5</v>
      </c>
      <c r="M3980" t="s">
        <v>200</v>
      </c>
      <c r="N3980" t="s">
        <v>467</v>
      </c>
      <c r="O3980" t="s">
        <v>202</v>
      </c>
      <c r="P3980" t="s">
        <v>365</v>
      </c>
    </row>
    <row r="3981" spans="1:16" x14ac:dyDescent="0.25">
      <c r="A3981">
        <v>6178</v>
      </c>
      <c r="B3981" t="s">
        <v>360</v>
      </c>
      <c r="E3981" t="s">
        <v>4334</v>
      </c>
      <c r="F3981" t="s">
        <v>347</v>
      </c>
      <c r="G3981" t="s">
        <v>212</v>
      </c>
      <c r="H3981" t="s">
        <v>198</v>
      </c>
      <c r="I3981" t="s">
        <v>213</v>
      </c>
      <c r="J3981">
        <v>1975</v>
      </c>
      <c r="K3981">
        <v>285764</v>
      </c>
      <c r="L3981">
        <v>5</v>
      </c>
      <c r="M3981" t="s">
        <v>200</v>
      </c>
      <c r="N3981" t="s">
        <v>467</v>
      </c>
      <c r="O3981" t="s">
        <v>202</v>
      </c>
      <c r="P3981" t="s">
        <v>365</v>
      </c>
    </row>
    <row r="3982" spans="1:16" x14ac:dyDescent="0.25">
      <c r="A3982">
        <v>6179</v>
      </c>
      <c r="B3982" t="s">
        <v>360</v>
      </c>
      <c r="E3982" t="s">
        <v>4335</v>
      </c>
      <c r="F3982" t="s">
        <v>347</v>
      </c>
      <c r="G3982" t="s">
        <v>212</v>
      </c>
      <c r="H3982" t="s">
        <v>198</v>
      </c>
      <c r="I3982" t="s">
        <v>213</v>
      </c>
      <c r="J3982">
        <v>1971</v>
      </c>
      <c r="K3982">
        <v>132034</v>
      </c>
      <c r="L3982">
        <v>5</v>
      </c>
      <c r="M3982" t="s">
        <v>200</v>
      </c>
      <c r="N3982" t="s">
        <v>467</v>
      </c>
      <c r="O3982" t="s">
        <v>202</v>
      </c>
      <c r="P3982" t="s">
        <v>365</v>
      </c>
    </row>
    <row r="3983" spans="1:16" x14ac:dyDescent="0.25">
      <c r="A3983">
        <v>6180</v>
      </c>
      <c r="B3983" t="s">
        <v>360</v>
      </c>
      <c r="E3983" t="s">
        <v>4336</v>
      </c>
      <c r="F3983" t="s">
        <v>347</v>
      </c>
      <c r="G3983" t="s">
        <v>212</v>
      </c>
      <c r="H3983" t="s">
        <v>198</v>
      </c>
      <c r="I3983" t="s">
        <v>213</v>
      </c>
      <c r="J3983">
        <v>1972</v>
      </c>
      <c r="K3983">
        <v>2358</v>
      </c>
      <c r="L3983">
        <v>5</v>
      </c>
      <c r="M3983" t="s">
        <v>200</v>
      </c>
      <c r="N3983" t="s">
        <v>467</v>
      </c>
      <c r="O3983" t="s">
        <v>202</v>
      </c>
      <c r="P3983" t="s">
        <v>365</v>
      </c>
    </row>
    <row r="3984" spans="1:16" x14ac:dyDescent="0.25">
      <c r="A3984">
        <v>6182</v>
      </c>
      <c r="B3984" t="s">
        <v>360</v>
      </c>
      <c r="E3984" t="s">
        <v>4337</v>
      </c>
      <c r="F3984" t="s">
        <v>347</v>
      </c>
      <c r="G3984" t="s">
        <v>212</v>
      </c>
      <c r="H3984" t="s">
        <v>198</v>
      </c>
      <c r="I3984" t="s">
        <v>213</v>
      </c>
      <c r="J3984">
        <v>1966</v>
      </c>
      <c r="K3984">
        <v>33082</v>
      </c>
      <c r="L3984">
        <v>5</v>
      </c>
      <c r="M3984" t="s">
        <v>200</v>
      </c>
      <c r="N3984" t="s">
        <v>364</v>
      </c>
      <c r="O3984" t="s">
        <v>202</v>
      </c>
      <c r="P3984" t="s">
        <v>365</v>
      </c>
    </row>
    <row r="3985" spans="1:16" x14ac:dyDescent="0.25">
      <c r="A3985">
        <v>6192</v>
      </c>
      <c r="B3985" t="s">
        <v>360</v>
      </c>
      <c r="E3985" t="s">
        <v>4338</v>
      </c>
      <c r="F3985" t="s">
        <v>347</v>
      </c>
      <c r="G3985" t="s">
        <v>212</v>
      </c>
      <c r="H3985" t="s">
        <v>198</v>
      </c>
      <c r="I3985" t="s">
        <v>213</v>
      </c>
      <c r="J3985">
        <v>1965</v>
      </c>
      <c r="K3985">
        <v>211830</v>
      </c>
      <c r="L3985">
        <v>5</v>
      </c>
      <c r="M3985" t="s">
        <v>200</v>
      </c>
      <c r="N3985" t="s">
        <v>364</v>
      </c>
      <c r="O3985" t="s">
        <v>202</v>
      </c>
      <c r="P3985" t="s">
        <v>365</v>
      </c>
    </row>
    <row r="3986" spans="1:16" x14ac:dyDescent="0.25">
      <c r="A3986">
        <v>6193</v>
      </c>
      <c r="B3986" t="s">
        <v>360</v>
      </c>
      <c r="E3986" t="s">
        <v>4339</v>
      </c>
      <c r="F3986" t="s">
        <v>347</v>
      </c>
      <c r="G3986" t="s">
        <v>212</v>
      </c>
      <c r="H3986" t="s">
        <v>198</v>
      </c>
      <c r="I3986" t="s">
        <v>213</v>
      </c>
      <c r="J3986">
        <v>1982</v>
      </c>
      <c r="K3986">
        <v>119320</v>
      </c>
      <c r="L3986">
        <v>5</v>
      </c>
      <c r="M3986" t="s">
        <v>200</v>
      </c>
      <c r="N3986" t="s">
        <v>364</v>
      </c>
      <c r="O3986" t="s">
        <v>202</v>
      </c>
      <c r="P3986" t="s">
        <v>365</v>
      </c>
    </row>
    <row r="3987" spans="1:16" x14ac:dyDescent="0.25">
      <c r="A3987">
        <v>6194</v>
      </c>
      <c r="B3987" t="s">
        <v>360</v>
      </c>
      <c r="E3987" t="s">
        <v>4340</v>
      </c>
      <c r="F3987" t="s">
        <v>347</v>
      </c>
      <c r="G3987" t="s">
        <v>212</v>
      </c>
      <c r="H3987" t="s">
        <v>198</v>
      </c>
      <c r="I3987" t="s">
        <v>213</v>
      </c>
      <c r="J3987">
        <v>1966</v>
      </c>
      <c r="K3987">
        <v>286527</v>
      </c>
      <c r="L3987">
        <v>5</v>
      </c>
      <c r="M3987" t="s">
        <v>200</v>
      </c>
      <c r="N3987" t="s">
        <v>364</v>
      </c>
      <c r="O3987" t="s">
        <v>202</v>
      </c>
      <c r="P3987" t="s">
        <v>365</v>
      </c>
    </row>
    <row r="3988" spans="1:16" x14ac:dyDescent="0.25">
      <c r="A3988">
        <v>6195</v>
      </c>
      <c r="B3988" t="s">
        <v>360</v>
      </c>
      <c r="E3988" t="s">
        <v>4341</v>
      </c>
      <c r="F3988" t="s">
        <v>347</v>
      </c>
      <c r="G3988" t="s">
        <v>212</v>
      </c>
      <c r="H3988" t="s">
        <v>198</v>
      </c>
      <c r="I3988" t="s">
        <v>213</v>
      </c>
      <c r="J3988">
        <v>1966</v>
      </c>
      <c r="K3988">
        <v>236279</v>
      </c>
      <c r="L3988">
        <v>5</v>
      </c>
      <c r="M3988" t="s">
        <v>200</v>
      </c>
      <c r="N3988" t="s">
        <v>364</v>
      </c>
      <c r="O3988" t="s">
        <v>202</v>
      </c>
      <c r="P3988" t="s">
        <v>365</v>
      </c>
    </row>
    <row r="3989" spans="1:16" x14ac:dyDescent="0.25">
      <c r="A3989">
        <v>6196</v>
      </c>
      <c r="B3989" t="s">
        <v>360</v>
      </c>
      <c r="E3989" t="s">
        <v>4342</v>
      </c>
      <c r="F3989" t="s">
        <v>347</v>
      </c>
      <c r="G3989" t="s">
        <v>212</v>
      </c>
      <c r="H3989" t="s">
        <v>198</v>
      </c>
      <c r="I3989" t="s">
        <v>213</v>
      </c>
      <c r="J3989">
        <v>1965</v>
      </c>
      <c r="K3989">
        <v>203679</v>
      </c>
      <c r="L3989">
        <v>5</v>
      </c>
      <c r="M3989" t="s">
        <v>200</v>
      </c>
      <c r="N3989" t="s">
        <v>364</v>
      </c>
      <c r="O3989" t="s">
        <v>202</v>
      </c>
      <c r="P3989" t="s">
        <v>365</v>
      </c>
    </row>
    <row r="3990" spans="1:16" x14ac:dyDescent="0.25">
      <c r="A3990">
        <v>6197</v>
      </c>
      <c r="B3990" t="s">
        <v>360</v>
      </c>
      <c r="E3990" t="s">
        <v>4343</v>
      </c>
      <c r="F3990" t="s">
        <v>347</v>
      </c>
      <c r="G3990" t="s">
        <v>212</v>
      </c>
      <c r="H3990" t="s">
        <v>198</v>
      </c>
      <c r="I3990" t="s">
        <v>213</v>
      </c>
      <c r="J3990">
        <v>1965</v>
      </c>
      <c r="K3990">
        <v>85596</v>
      </c>
      <c r="L3990">
        <v>5</v>
      </c>
      <c r="M3990" t="s">
        <v>200</v>
      </c>
      <c r="N3990" t="s">
        <v>364</v>
      </c>
      <c r="O3990" t="s">
        <v>202</v>
      </c>
      <c r="P3990" t="s">
        <v>365</v>
      </c>
    </row>
    <row r="3991" spans="1:16" x14ac:dyDescent="0.25">
      <c r="A3991">
        <v>6198</v>
      </c>
      <c r="B3991" t="s">
        <v>360</v>
      </c>
      <c r="E3991" t="s">
        <v>4344</v>
      </c>
      <c r="F3991" t="s">
        <v>347</v>
      </c>
      <c r="G3991" t="s">
        <v>212</v>
      </c>
      <c r="H3991" t="s">
        <v>198</v>
      </c>
      <c r="I3991" t="s">
        <v>213</v>
      </c>
      <c r="J3991">
        <v>1965</v>
      </c>
      <c r="K3991">
        <v>147531</v>
      </c>
      <c r="L3991">
        <v>5</v>
      </c>
      <c r="M3991" t="s">
        <v>200</v>
      </c>
      <c r="N3991" t="s">
        <v>364</v>
      </c>
      <c r="O3991" t="s">
        <v>202</v>
      </c>
      <c r="P3991" t="s">
        <v>365</v>
      </c>
    </row>
    <row r="3992" spans="1:16" x14ac:dyDescent="0.25">
      <c r="A3992">
        <v>6199</v>
      </c>
      <c r="B3992" t="s">
        <v>360</v>
      </c>
      <c r="E3992" t="s">
        <v>4345</v>
      </c>
      <c r="F3992" t="s">
        <v>347</v>
      </c>
      <c r="G3992" t="s">
        <v>212</v>
      </c>
      <c r="H3992" t="s">
        <v>198</v>
      </c>
      <c r="I3992" t="s">
        <v>213</v>
      </c>
      <c r="J3992">
        <v>1965</v>
      </c>
      <c r="K3992">
        <v>21046</v>
      </c>
      <c r="L3992">
        <v>5</v>
      </c>
      <c r="M3992" t="s">
        <v>200</v>
      </c>
      <c r="N3992" t="s">
        <v>364</v>
      </c>
      <c r="O3992" t="s">
        <v>202</v>
      </c>
      <c r="P3992" t="s">
        <v>365</v>
      </c>
    </row>
    <row r="3993" spans="1:16" x14ac:dyDescent="0.25">
      <c r="A3993">
        <v>6200</v>
      </c>
      <c r="B3993" t="s">
        <v>360</v>
      </c>
      <c r="E3993" t="s">
        <v>4346</v>
      </c>
      <c r="F3993" t="s">
        <v>347</v>
      </c>
      <c r="G3993" t="s">
        <v>212</v>
      </c>
      <c r="H3993" t="s">
        <v>198</v>
      </c>
      <c r="I3993" t="s">
        <v>213</v>
      </c>
      <c r="J3993">
        <v>1964</v>
      </c>
      <c r="K3993">
        <v>185904</v>
      </c>
      <c r="L3993">
        <v>5</v>
      </c>
      <c r="M3993" t="s">
        <v>200</v>
      </c>
      <c r="N3993" t="s">
        <v>364</v>
      </c>
      <c r="O3993" t="s">
        <v>202</v>
      </c>
      <c r="P3993" t="s">
        <v>365</v>
      </c>
    </row>
    <row r="3994" spans="1:16" x14ac:dyDescent="0.25">
      <c r="A3994">
        <v>6201</v>
      </c>
      <c r="B3994" t="s">
        <v>360</v>
      </c>
      <c r="E3994" t="s">
        <v>4347</v>
      </c>
      <c r="F3994" t="s">
        <v>347</v>
      </c>
      <c r="G3994" t="s">
        <v>212</v>
      </c>
      <c r="H3994" t="s">
        <v>198</v>
      </c>
      <c r="I3994" t="s">
        <v>213</v>
      </c>
      <c r="J3994">
        <v>1969</v>
      </c>
      <c r="K3994">
        <v>780942</v>
      </c>
      <c r="L3994">
        <v>5</v>
      </c>
      <c r="M3994" t="s">
        <v>200</v>
      </c>
      <c r="N3994" t="s">
        <v>364</v>
      </c>
      <c r="O3994" t="s">
        <v>202</v>
      </c>
      <c r="P3994" t="s">
        <v>365</v>
      </c>
    </row>
    <row r="3995" spans="1:16" x14ac:dyDescent="0.25">
      <c r="A3995">
        <v>6202</v>
      </c>
      <c r="B3995" t="s">
        <v>360</v>
      </c>
      <c r="E3995" t="s">
        <v>4348</v>
      </c>
      <c r="F3995" t="s">
        <v>347</v>
      </c>
      <c r="G3995" t="s">
        <v>212</v>
      </c>
      <c r="H3995" t="s">
        <v>198</v>
      </c>
      <c r="I3995" t="s">
        <v>213</v>
      </c>
      <c r="J3995">
        <v>1972</v>
      </c>
      <c r="K3995">
        <v>133433</v>
      </c>
      <c r="L3995">
        <v>5</v>
      </c>
      <c r="M3995" t="s">
        <v>200</v>
      </c>
      <c r="N3995" t="s">
        <v>467</v>
      </c>
      <c r="O3995" t="s">
        <v>202</v>
      </c>
      <c r="P3995" t="s">
        <v>365</v>
      </c>
    </row>
    <row r="3996" spans="1:16" x14ac:dyDescent="0.25">
      <c r="A3996">
        <v>6203</v>
      </c>
      <c r="B3996" t="s">
        <v>360</v>
      </c>
      <c r="E3996" t="s">
        <v>4349</v>
      </c>
      <c r="F3996" t="s">
        <v>347</v>
      </c>
      <c r="G3996" t="s">
        <v>212</v>
      </c>
      <c r="H3996" t="s">
        <v>198</v>
      </c>
      <c r="I3996" t="s">
        <v>213</v>
      </c>
      <c r="J3996">
        <v>1965</v>
      </c>
      <c r="K3996">
        <v>195861</v>
      </c>
      <c r="L3996">
        <v>5</v>
      </c>
      <c r="M3996" t="s">
        <v>200</v>
      </c>
      <c r="N3996" t="s">
        <v>364</v>
      </c>
      <c r="O3996" t="s">
        <v>202</v>
      </c>
      <c r="P3996" t="s">
        <v>365</v>
      </c>
    </row>
    <row r="3997" spans="1:16" x14ac:dyDescent="0.25">
      <c r="A3997">
        <v>6204</v>
      </c>
      <c r="B3997" t="s">
        <v>360</v>
      </c>
      <c r="E3997" t="s">
        <v>4350</v>
      </c>
      <c r="F3997" t="s">
        <v>347</v>
      </c>
      <c r="G3997" t="s">
        <v>212</v>
      </c>
      <c r="H3997" t="s">
        <v>198</v>
      </c>
      <c r="I3997" t="s">
        <v>213</v>
      </c>
      <c r="J3997">
        <v>1972</v>
      </c>
      <c r="K3997">
        <v>331565</v>
      </c>
      <c r="L3997">
        <v>5</v>
      </c>
      <c r="M3997" t="s">
        <v>200</v>
      </c>
      <c r="N3997" t="s">
        <v>467</v>
      </c>
      <c r="O3997" t="s">
        <v>202</v>
      </c>
      <c r="P3997" t="s">
        <v>365</v>
      </c>
    </row>
    <row r="3998" spans="1:16" x14ac:dyDescent="0.25">
      <c r="A3998">
        <v>6206</v>
      </c>
      <c r="B3998" t="s">
        <v>360</v>
      </c>
      <c r="E3998" t="s">
        <v>4351</v>
      </c>
      <c r="F3998" t="s">
        <v>347</v>
      </c>
      <c r="G3998" t="s">
        <v>212</v>
      </c>
      <c r="H3998" t="s">
        <v>198</v>
      </c>
      <c r="I3998" t="s">
        <v>213</v>
      </c>
      <c r="J3998">
        <v>1986</v>
      </c>
      <c r="K3998">
        <v>367452</v>
      </c>
      <c r="L3998">
        <v>5</v>
      </c>
      <c r="M3998" t="s">
        <v>200</v>
      </c>
      <c r="N3998" t="s">
        <v>467</v>
      </c>
      <c r="O3998" t="s">
        <v>202</v>
      </c>
      <c r="P3998" t="s">
        <v>365</v>
      </c>
    </row>
    <row r="3999" spans="1:16" x14ac:dyDescent="0.25">
      <c r="A3999">
        <v>6207</v>
      </c>
      <c r="B3999" t="s">
        <v>360</v>
      </c>
      <c r="E3999" t="s">
        <v>4352</v>
      </c>
      <c r="F3999" t="s">
        <v>347</v>
      </c>
      <c r="G3999" t="s">
        <v>212</v>
      </c>
      <c r="H3999" t="s">
        <v>198</v>
      </c>
      <c r="I3999" t="s">
        <v>213</v>
      </c>
      <c r="J3999">
        <v>1965</v>
      </c>
      <c r="K3999">
        <v>47708</v>
      </c>
      <c r="L3999">
        <v>5</v>
      </c>
      <c r="M3999" t="s">
        <v>200</v>
      </c>
      <c r="N3999" t="s">
        <v>364</v>
      </c>
      <c r="O3999" t="s">
        <v>202</v>
      </c>
      <c r="P3999" t="s">
        <v>365</v>
      </c>
    </row>
    <row r="4000" spans="1:16" x14ac:dyDescent="0.25">
      <c r="A4000">
        <v>6208</v>
      </c>
      <c r="B4000" t="s">
        <v>360</v>
      </c>
      <c r="E4000" t="s">
        <v>4353</v>
      </c>
      <c r="F4000" t="s">
        <v>347</v>
      </c>
      <c r="G4000" t="s">
        <v>212</v>
      </c>
      <c r="H4000" t="s">
        <v>198</v>
      </c>
      <c r="I4000" t="s">
        <v>213</v>
      </c>
      <c r="J4000">
        <v>1965</v>
      </c>
      <c r="K4000">
        <v>61316</v>
      </c>
      <c r="L4000">
        <v>5</v>
      </c>
      <c r="M4000" t="s">
        <v>200</v>
      </c>
      <c r="N4000" t="s">
        <v>364</v>
      </c>
      <c r="O4000" t="s">
        <v>202</v>
      </c>
      <c r="P4000" t="s">
        <v>365</v>
      </c>
    </row>
    <row r="4001" spans="1:16" x14ac:dyDescent="0.25">
      <c r="A4001">
        <v>6209</v>
      </c>
      <c r="B4001" t="s">
        <v>360</v>
      </c>
      <c r="E4001" t="s">
        <v>4354</v>
      </c>
      <c r="F4001" t="s">
        <v>347</v>
      </c>
      <c r="G4001" t="s">
        <v>212</v>
      </c>
      <c r="H4001" t="s">
        <v>198</v>
      </c>
      <c r="I4001" t="s">
        <v>213</v>
      </c>
      <c r="J4001">
        <v>1972</v>
      </c>
      <c r="K4001">
        <v>35230</v>
      </c>
      <c r="L4001">
        <v>5</v>
      </c>
      <c r="M4001" t="s">
        <v>200</v>
      </c>
      <c r="N4001" t="s">
        <v>467</v>
      </c>
      <c r="O4001" t="s">
        <v>202</v>
      </c>
      <c r="P4001" t="s">
        <v>365</v>
      </c>
    </row>
    <row r="4002" spans="1:16" x14ac:dyDescent="0.25">
      <c r="A4002">
        <v>6210</v>
      </c>
      <c r="B4002" t="s">
        <v>360</v>
      </c>
      <c r="E4002" t="s">
        <v>4355</v>
      </c>
      <c r="F4002" t="s">
        <v>347</v>
      </c>
      <c r="G4002" t="s">
        <v>212</v>
      </c>
      <c r="H4002" t="s">
        <v>198</v>
      </c>
      <c r="I4002" t="s">
        <v>213</v>
      </c>
      <c r="J4002">
        <v>1971</v>
      </c>
      <c r="K4002">
        <v>93533</v>
      </c>
      <c r="L4002">
        <v>5</v>
      </c>
      <c r="M4002" t="s">
        <v>200</v>
      </c>
      <c r="N4002" t="s">
        <v>467</v>
      </c>
      <c r="O4002" t="s">
        <v>202</v>
      </c>
      <c r="P4002" t="s">
        <v>365</v>
      </c>
    </row>
    <row r="4003" spans="1:16" x14ac:dyDescent="0.25">
      <c r="A4003">
        <v>6211</v>
      </c>
      <c r="B4003" t="s">
        <v>360</v>
      </c>
      <c r="E4003" t="s">
        <v>4356</v>
      </c>
      <c r="F4003" t="s">
        <v>347</v>
      </c>
      <c r="G4003" t="s">
        <v>212</v>
      </c>
      <c r="H4003" t="s">
        <v>198</v>
      </c>
      <c r="I4003" t="s">
        <v>213</v>
      </c>
      <c r="J4003">
        <v>1975</v>
      </c>
      <c r="K4003">
        <v>62421</v>
      </c>
      <c r="L4003">
        <v>5</v>
      </c>
      <c r="M4003" t="s">
        <v>200</v>
      </c>
      <c r="N4003" t="s">
        <v>364</v>
      </c>
      <c r="O4003" t="s">
        <v>202</v>
      </c>
      <c r="P4003" t="s">
        <v>365</v>
      </c>
    </row>
    <row r="4004" spans="1:16" x14ac:dyDescent="0.25">
      <c r="A4004">
        <v>6212</v>
      </c>
      <c r="B4004" t="s">
        <v>360</v>
      </c>
      <c r="E4004" t="s">
        <v>4357</v>
      </c>
      <c r="F4004" t="s">
        <v>347</v>
      </c>
      <c r="G4004" t="s">
        <v>212</v>
      </c>
      <c r="H4004" t="s">
        <v>198</v>
      </c>
      <c r="I4004" t="s">
        <v>213</v>
      </c>
      <c r="J4004">
        <v>1972</v>
      </c>
      <c r="K4004">
        <v>119760</v>
      </c>
      <c r="L4004">
        <v>5</v>
      </c>
      <c r="M4004" t="s">
        <v>200</v>
      </c>
      <c r="N4004" t="s">
        <v>467</v>
      </c>
      <c r="O4004" t="s">
        <v>202</v>
      </c>
      <c r="P4004" t="s">
        <v>365</v>
      </c>
    </row>
    <row r="4005" spans="1:16" x14ac:dyDescent="0.25">
      <c r="A4005">
        <v>6213</v>
      </c>
      <c r="B4005" t="s">
        <v>360</v>
      </c>
      <c r="E4005" t="s">
        <v>4358</v>
      </c>
      <c r="F4005" t="s">
        <v>347</v>
      </c>
      <c r="G4005" t="s">
        <v>212</v>
      </c>
      <c r="H4005" t="s">
        <v>198</v>
      </c>
      <c r="I4005" t="s">
        <v>213</v>
      </c>
      <c r="J4005">
        <v>1971</v>
      </c>
      <c r="K4005">
        <v>61705</v>
      </c>
      <c r="L4005">
        <v>5</v>
      </c>
      <c r="M4005" t="s">
        <v>200</v>
      </c>
      <c r="N4005" t="s">
        <v>364</v>
      </c>
      <c r="O4005" t="s">
        <v>202</v>
      </c>
      <c r="P4005" t="s">
        <v>365</v>
      </c>
    </row>
    <row r="4006" spans="1:16" x14ac:dyDescent="0.25">
      <c r="A4006">
        <v>6214</v>
      </c>
      <c r="B4006" t="s">
        <v>360</v>
      </c>
      <c r="E4006" t="s">
        <v>4359</v>
      </c>
      <c r="F4006" t="s">
        <v>347</v>
      </c>
      <c r="G4006" t="s">
        <v>212</v>
      </c>
      <c r="H4006" t="s">
        <v>198</v>
      </c>
      <c r="I4006" t="s">
        <v>213</v>
      </c>
      <c r="J4006">
        <v>1975</v>
      </c>
      <c r="K4006">
        <v>15842</v>
      </c>
      <c r="L4006">
        <v>5</v>
      </c>
      <c r="M4006" t="s">
        <v>200</v>
      </c>
      <c r="N4006" t="s">
        <v>364</v>
      </c>
      <c r="O4006" t="s">
        <v>202</v>
      </c>
      <c r="P4006" t="s">
        <v>365</v>
      </c>
    </row>
    <row r="4007" spans="1:16" x14ac:dyDescent="0.25">
      <c r="A4007">
        <v>6215</v>
      </c>
      <c r="B4007" t="s">
        <v>360</v>
      </c>
      <c r="E4007" t="s">
        <v>4360</v>
      </c>
      <c r="F4007" t="s">
        <v>347</v>
      </c>
      <c r="G4007" t="s">
        <v>212</v>
      </c>
      <c r="H4007" t="s">
        <v>198</v>
      </c>
      <c r="I4007" t="s">
        <v>213</v>
      </c>
      <c r="J4007">
        <v>1980</v>
      </c>
      <c r="K4007">
        <v>29039</v>
      </c>
      <c r="L4007">
        <v>5</v>
      </c>
      <c r="M4007" t="s">
        <v>200</v>
      </c>
      <c r="N4007" t="s">
        <v>364</v>
      </c>
      <c r="O4007" t="s">
        <v>202</v>
      </c>
      <c r="P4007" t="s">
        <v>365</v>
      </c>
    </row>
    <row r="4008" spans="1:16" x14ac:dyDescent="0.25">
      <c r="A4008">
        <v>6216</v>
      </c>
      <c r="B4008" t="s">
        <v>360</v>
      </c>
      <c r="E4008" t="s">
        <v>4361</v>
      </c>
      <c r="F4008" t="s">
        <v>347</v>
      </c>
      <c r="G4008" t="s">
        <v>212</v>
      </c>
      <c r="H4008" t="s">
        <v>198</v>
      </c>
      <c r="I4008" t="s">
        <v>213</v>
      </c>
      <c r="J4008">
        <v>1980</v>
      </c>
      <c r="K4008">
        <v>175293</v>
      </c>
      <c r="L4008">
        <v>5</v>
      </c>
      <c r="M4008" t="s">
        <v>200</v>
      </c>
      <c r="N4008" t="s">
        <v>467</v>
      </c>
      <c r="O4008" t="s">
        <v>202</v>
      </c>
      <c r="P4008" t="s">
        <v>365</v>
      </c>
    </row>
    <row r="4009" spans="1:16" x14ac:dyDescent="0.25">
      <c r="A4009">
        <v>6217</v>
      </c>
      <c r="B4009" t="s">
        <v>360</v>
      </c>
      <c r="E4009" t="s">
        <v>4362</v>
      </c>
      <c r="F4009" t="s">
        <v>347</v>
      </c>
      <c r="G4009" t="s">
        <v>212</v>
      </c>
      <c r="H4009" t="s">
        <v>198</v>
      </c>
      <c r="I4009" t="s">
        <v>213</v>
      </c>
      <c r="J4009">
        <v>1980</v>
      </c>
      <c r="K4009">
        <v>38787</v>
      </c>
      <c r="L4009">
        <v>5</v>
      </c>
      <c r="M4009" t="s">
        <v>200</v>
      </c>
      <c r="N4009" t="s">
        <v>467</v>
      </c>
      <c r="O4009" t="s">
        <v>202</v>
      </c>
      <c r="P4009" t="s">
        <v>365</v>
      </c>
    </row>
    <row r="4010" spans="1:16" x14ac:dyDescent="0.25">
      <c r="A4010">
        <v>6218</v>
      </c>
      <c r="B4010" t="s">
        <v>360</v>
      </c>
      <c r="E4010" t="s">
        <v>4363</v>
      </c>
      <c r="F4010" t="s">
        <v>347</v>
      </c>
      <c r="G4010" t="s">
        <v>212</v>
      </c>
      <c r="H4010" t="s">
        <v>198</v>
      </c>
      <c r="I4010" t="s">
        <v>213</v>
      </c>
      <c r="J4010">
        <v>1980</v>
      </c>
      <c r="K4010">
        <v>40856</v>
      </c>
      <c r="L4010">
        <v>5</v>
      </c>
      <c r="M4010" t="s">
        <v>200</v>
      </c>
      <c r="N4010" t="s">
        <v>364</v>
      </c>
      <c r="O4010" t="s">
        <v>202</v>
      </c>
      <c r="P4010" t="s">
        <v>365</v>
      </c>
    </row>
    <row r="4011" spans="1:16" x14ac:dyDescent="0.25">
      <c r="A4011">
        <v>6219</v>
      </c>
      <c r="B4011" t="s">
        <v>360</v>
      </c>
      <c r="E4011" t="s">
        <v>4364</v>
      </c>
      <c r="F4011" t="s">
        <v>347</v>
      </c>
      <c r="G4011" t="s">
        <v>212</v>
      </c>
      <c r="H4011" t="s">
        <v>198</v>
      </c>
      <c r="I4011" t="s">
        <v>213</v>
      </c>
      <c r="J4011">
        <v>1977</v>
      </c>
      <c r="K4011">
        <v>81674</v>
      </c>
      <c r="L4011">
        <v>5</v>
      </c>
      <c r="M4011" t="s">
        <v>200</v>
      </c>
      <c r="N4011" t="s">
        <v>364</v>
      </c>
      <c r="O4011" t="s">
        <v>202</v>
      </c>
      <c r="P4011" t="s">
        <v>365</v>
      </c>
    </row>
    <row r="4012" spans="1:16" x14ac:dyDescent="0.25">
      <c r="A4012">
        <v>6220</v>
      </c>
      <c r="B4012" t="s">
        <v>360</v>
      </c>
      <c r="E4012" t="s">
        <v>4365</v>
      </c>
      <c r="F4012" t="s">
        <v>347</v>
      </c>
      <c r="G4012" t="s">
        <v>212</v>
      </c>
      <c r="H4012" t="s">
        <v>198</v>
      </c>
      <c r="I4012" t="s">
        <v>213</v>
      </c>
      <c r="J4012">
        <v>1981</v>
      </c>
      <c r="K4012">
        <v>60233</v>
      </c>
      <c r="L4012">
        <v>5</v>
      </c>
      <c r="M4012" t="s">
        <v>200</v>
      </c>
      <c r="N4012" t="s">
        <v>467</v>
      </c>
      <c r="O4012" t="s">
        <v>202</v>
      </c>
      <c r="P4012" t="s">
        <v>365</v>
      </c>
    </row>
    <row r="4013" spans="1:16" x14ac:dyDescent="0.25">
      <c r="A4013">
        <v>6221</v>
      </c>
      <c r="B4013" t="s">
        <v>360</v>
      </c>
      <c r="E4013" t="s">
        <v>4366</v>
      </c>
      <c r="F4013" t="s">
        <v>347</v>
      </c>
      <c r="G4013" t="s">
        <v>212</v>
      </c>
      <c r="H4013" t="s">
        <v>198</v>
      </c>
      <c r="I4013" t="s">
        <v>213</v>
      </c>
      <c r="J4013">
        <v>1981</v>
      </c>
      <c r="K4013">
        <v>64034</v>
      </c>
      <c r="L4013">
        <v>5</v>
      </c>
      <c r="M4013" t="s">
        <v>200</v>
      </c>
      <c r="N4013" t="s">
        <v>467</v>
      </c>
      <c r="O4013" t="s">
        <v>202</v>
      </c>
      <c r="P4013" t="s">
        <v>365</v>
      </c>
    </row>
    <row r="4014" spans="1:16" x14ac:dyDescent="0.25">
      <c r="A4014">
        <v>6222</v>
      </c>
      <c r="B4014" t="s">
        <v>360</v>
      </c>
      <c r="E4014" t="s">
        <v>4367</v>
      </c>
      <c r="F4014" t="s">
        <v>347</v>
      </c>
      <c r="G4014" t="s">
        <v>212</v>
      </c>
      <c r="H4014" t="s">
        <v>198</v>
      </c>
      <c r="I4014" t="s">
        <v>213</v>
      </c>
      <c r="J4014">
        <v>1981</v>
      </c>
      <c r="K4014">
        <v>25324</v>
      </c>
      <c r="L4014">
        <v>5</v>
      </c>
      <c r="M4014" t="s">
        <v>200</v>
      </c>
      <c r="N4014" t="s">
        <v>364</v>
      </c>
      <c r="O4014" t="s">
        <v>202</v>
      </c>
      <c r="P4014" t="s">
        <v>365</v>
      </c>
    </row>
    <row r="4015" spans="1:16" x14ac:dyDescent="0.25">
      <c r="A4015">
        <v>6223</v>
      </c>
      <c r="B4015" t="s">
        <v>360</v>
      </c>
      <c r="E4015" t="s">
        <v>4368</v>
      </c>
      <c r="F4015" t="s">
        <v>347</v>
      </c>
      <c r="G4015" t="s">
        <v>212</v>
      </c>
      <c r="H4015" t="s">
        <v>198</v>
      </c>
      <c r="I4015" t="s">
        <v>213</v>
      </c>
      <c r="J4015">
        <v>1973</v>
      </c>
      <c r="K4015">
        <v>2160</v>
      </c>
      <c r="L4015">
        <v>5</v>
      </c>
      <c r="M4015" t="s">
        <v>200</v>
      </c>
      <c r="N4015" t="s">
        <v>364</v>
      </c>
      <c r="O4015" t="s">
        <v>202</v>
      </c>
      <c r="P4015" t="s">
        <v>365</v>
      </c>
    </row>
    <row r="4016" spans="1:16" x14ac:dyDescent="0.25">
      <c r="A4016">
        <v>6224</v>
      </c>
      <c r="B4016" t="s">
        <v>360</v>
      </c>
      <c r="E4016" t="s">
        <v>4369</v>
      </c>
      <c r="F4016" t="s">
        <v>347</v>
      </c>
      <c r="G4016" t="s">
        <v>212</v>
      </c>
      <c r="H4016" t="s">
        <v>198</v>
      </c>
      <c r="I4016" t="s">
        <v>213</v>
      </c>
      <c r="J4016">
        <v>1982</v>
      </c>
      <c r="K4016">
        <v>27108</v>
      </c>
      <c r="L4016">
        <v>5</v>
      </c>
      <c r="M4016" t="s">
        <v>200</v>
      </c>
      <c r="N4016" t="s">
        <v>364</v>
      </c>
      <c r="O4016" t="s">
        <v>202</v>
      </c>
      <c r="P4016" t="s">
        <v>365</v>
      </c>
    </row>
    <row r="4017" spans="1:16" x14ac:dyDescent="0.25">
      <c r="A4017">
        <v>6225</v>
      </c>
      <c r="B4017" t="s">
        <v>360</v>
      </c>
      <c r="E4017" t="s">
        <v>4370</v>
      </c>
      <c r="F4017" t="s">
        <v>347</v>
      </c>
      <c r="G4017" t="s">
        <v>212</v>
      </c>
      <c r="H4017" t="s">
        <v>198</v>
      </c>
      <c r="I4017" t="s">
        <v>213</v>
      </c>
      <c r="J4017">
        <v>1982</v>
      </c>
      <c r="K4017">
        <v>20241</v>
      </c>
      <c r="L4017">
        <v>5</v>
      </c>
      <c r="M4017" t="s">
        <v>200</v>
      </c>
      <c r="N4017" t="s">
        <v>364</v>
      </c>
      <c r="O4017" t="s">
        <v>202</v>
      </c>
      <c r="P4017" t="s">
        <v>365</v>
      </c>
    </row>
    <row r="4018" spans="1:16" x14ac:dyDescent="0.25">
      <c r="A4018">
        <v>6226</v>
      </c>
      <c r="B4018" t="s">
        <v>360</v>
      </c>
      <c r="E4018" t="s">
        <v>4371</v>
      </c>
      <c r="F4018" t="s">
        <v>347</v>
      </c>
      <c r="G4018" t="s">
        <v>212</v>
      </c>
      <c r="H4018" t="s">
        <v>198</v>
      </c>
      <c r="I4018" t="s">
        <v>213</v>
      </c>
      <c r="J4018">
        <v>1982</v>
      </c>
      <c r="K4018">
        <v>47731</v>
      </c>
      <c r="L4018">
        <v>5</v>
      </c>
      <c r="M4018" t="s">
        <v>200</v>
      </c>
      <c r="N4018" t="s">
        <v>467</v>
      </c>
      <c r="O4018" t="s">
        <v>202</v>
      </c>
      <c r="P4018" t="s">
        <v>365</v>
      </c>
    </row>
    <row r="4019" spans="1:16" x14ac:dyDescent="0.25">
      <c r="A4019">
        <v>6227</v>
      </c>
      <c r="B4019" t="s">
        <v>360</v>
      </c>
      <c r="E4019" t="s">
        <v>4372</v>
      </c>
      <c r="F4019" t="s">
        <v>347</v>
      </c>
      <c r="G4019" t="s">
        <v>212</v>
      </c>
      <c r="H4019" t="s">
        <v>198</v>
      </c>
      <c r="I4019" t="s">
        <v>213</v>
      </c>
      <c r="J4019">
        <v>1983</v>
      </c>
      <c r="K4019">
        <v>52073</v>
      </c>
      <c r="L4019">
        <v>5</v>
      </c>
      <c r="M4019" t="s">
        <v>200</v>
      </c>
      <c r="N4019" t="s">
        <v>364</v>
      </c>
      <c r="O4019" t="s">
        <v>202</v>
      </c>
      <c r="P4019" t="s">
        <v>365</v>
      </c>
    </row>
    <row r="4020" spans="1:16" x14ac:dyDescent="0.25">
      <c r="A4020">
        <v>6228</v>
      </c>
      <c r="B4020" t="s">
        <v>360</v>
      </c>
      <c r="E4020" t="s">
        <v>4373</v>
      </c>
      <c r="F4020" t="s">
        <v>347</v>
      </c>
      <c r="G4020" t="s">
        <v>212</v>
      </c>
      <c r="H4020" t="s">
        <v>198</v>
      </c>
      <c r="I4020" t="s">
        <v>213</v>
      </c>
      <c r="J4020">
        <v>1983</v>
      </c>
      <c r="K4020">
        <v>49396</v>
      </c>
      <c r="L4020">
        <v>5</v>
      </c>
      <c r="M4020" t="s">
        <v>200</v>
      </c>
      <c r="N4020" t="s">
        <v>364</v>
      </c>
      <c r="O4020" t="s">
        <v>202</v>
      </c>
      <c r="P4020" t="s">
        <v>365</v>
      </c>
    </row>
    <row r="4021" spans="1:16" x14ac:dyDescent="0.25">
      <c r="A4021">
        <v>6229</v>
      </c>
      <c r="B4021" t="s">
        <v>360</v>
      </c>
      <c r="E4021" t="s">
        <v>4374</v>
      </c>
      <c r="F4021" t="s">
        <v>347</v>
      </c>
      <c r="G4021" t="s">
        <v>212</v>
      </c>
      <c r="H4021" t="s">
        <v>198</v>
      </c>
      <c r="I4021" t="s">
        <v>213</v>
      </c>
      <c r="J4021">
        <v>1976</v>
      </c>
      <c r="K4021">
        <v>3006</v>
      </c>
      <c r="L4021">
        <v>5</v>
      </c>
      <c r="M4021" t="s">
        <v>200</v>
      </c>
      <c r="N4021" t="s">
        <v>364</v>
      </c>
      <c r="O4021" t="s">
        <v>202</v>
      </c>
      <c r="P4021" t="s">
        <v>365</v>
      </c>
    </row>
    <row r="4022" spans="1:16" x14ac:dyDescent="0.25">
      <c r="A4022">
        <v>6230</v>
      </c>
      <c r="B4022" t="s">
        <v>360</v>
      </c>
      <c r="E4022" t="s">
        <v>4375</v>
      </c>
      <c r="F4022" t="s">
        <v>347</v>
      </c>
      <c r="G4022" t="s">
        <v>212</v>
      </c>
      <c r="H4022" t="s">
        <v>198</v>
      </c>
      <c r="I4022" t="s">
        <v>213</v>
      </c>
      <c r="J4022">
        <v>1976</v>
      </c>
      <c r="K4022">
        <v>13445</v>
      </c>
      <c r="L4022">
        <v>5</v>
      </c>
      <c r="M4022" t="s">
        <v>200</v>
      </c>
      <c r="N4022" t="s">
        <v>364</v>
      </c>
      <c r="O4022" t="s">
        <v>202</v>
      </c>
      <c r="P4022" t="s">
        <v>365</v>
      </c>
    </row>
    <row r="4023" spans="1:16" x14ac:dyDescent="0.25">
      <c r="A4023">
        <v>6231</v>
      </c>
      <c r="B4023" t="s">
        <v>360</v>
      </c>
      <c r="E4023" t="s">
        <v>4376</v>
      </c>
      <c r="F4023" t="s">
        <v>347</v>
      </c>
      <c r="G4023" t="s">
        <v>212</v>
      </c>
      <c r="H4023" t="s">
        <v>198</v>
      </c>
      <c r="I4023" t="s">
        <v>213</v>
      </c>
      <c r="J4023">
        <v>1992</v>
      </c>
      <c r="K4023">
        <v>92331</v>
      </c>
      <c r="L4023">
        <v>5</v>
      </c>
      <c r="M4023" t="s">
        <v>200</v>
      </c>
      <c r="N4023" t="s">
        <v>467</v>
      </c>
      <c r="O4023" t="s">
        <v>202</v>
      </c>
      <c r="P4023" t="s">
        <v>365</v>
      </c>
    </row>
    <row r="4024" spans="1:16" x14ac:dyDescent="0.25">
      <c r="A4024">
        <v>6232</v>
      </c>
      <c r="B4024" t="s">
        <v>399</v>
      </c>
      <c r="E4024" t="s">
        <v>4377</v>
      </c>
      <c r="F4024" t="s">
        <v>347</v>
      </c>
      <c r="G4024" t="s">
        <v>212</v>
      </c>
      <c r="H4024" t="s">
        <v>198</v>
      </c>
      <c r="I4024" t="s">
        <v>213</v>
      </c>
      <c r="J4024">
        <v>1972</v>
      </c>
      <c r="K4024">
        <v>8617</v>
      </c>
      <c r="L4024">
        <v>5</v>
      </c>
      <c r="M4024" t="s">
        <v>200</v>
      </c>
      <c r="N4024" t="s">
        <v>401</v>
      </c>
      <c r="O4024" t="s">
        <v>202</v>
      </c>
      <c r="P4024" t="s">
        <v>1178</v>
      </c>
    </row>
    <row r="4025" spans="1:16" x14ac:dyDescent="0.25">
      <c r="A4025">
        <v>6233</v>
      </c>
      <c r="B4025" t="s">
        <v>399</v>
      </c>
      <c r="E4025" t="s">
        <v>4378</v>
      </c>
      <c r="F4025" t="s">
        <v>347</v>
      </c>
      <c r="G4025" t="s">
        <v>212</v>
      </c>
      <c r="H4025" t="s">
        <v>198</v>
      </c>
      <c r="I4025" t="s">
        <v>213</v>
      </c>
      <c r="J4025">
        <v>1972</v>
      </c>
      <c r="K4025">
        <v>5570</v>
      </c>
      <c r="L4025">
        <v>5</v>
      </c>
      <c r="M4025" t="s">
        <v>200</v>
      </c>
      <c r="N4025" t="s">
        <v>401</v>
      </c>
      <c r="O4025" t="s">
        <v>202</v>
      </c>
      <c r="P4025" t="s">
        <v>442</v>
      </c>
    </row>
    <row r="4026" spans="1:16" x14ac:dyDescent="0.25">
      <c r="A4026">
        <v>6234</v>
      </c>
      <c r="B4026" t="s">
        <v>399</v>
      </c>
      <c r="E4026" t="s">
        <v>4379</v>
      </c>
      <c r="F4026" t="s">
        <v>347</v>
      </c>
      <c r="G4026" t="s">
        <v>212</v>
      </c>
      <c r="H4026" t="s">
        <v>198</v>
      </c>
      <c r="I4026" t="s">
        <v>213</v>
      </c>
      <c r="J4026">
        <v>1972</v>
      </c>
      <c r="K4026">
        <v>9428</v>
      </c>
      <c r="L4026">
        <v>5</v>
      </c>
      <c r="M4026" t="s">
        <v>200</v>
      </c>
      <c r="N4026" t="s">
        <v>401</v>
      </c>
      <c r="O4026" t="s">
        <v>202</v>
      </c>
      <c r="P4026" t="s">
        <v>1176</v>
      </c>
    </row>
    <row r="4027" spans="1:16" x14ac:dyDescent="0.25">
      <c r="A4027">
        <v>6235</v>
      </c>
      <c r="B4027" t="s">
        <v>399</v>
      </c>
      <c r="E4027" t="s">
        <v>4380</v>
      </c>
      <c r="F4027" t="s">
        <v>347</v>
      </c>
      <c r="G4027" t="s">
        <v>212</v>
      </c>
      <c r="H4027" t="s">
        <v>198</v>
      </c>
      <c r="I4027" t="s">
        <v>213</v>
      </c>
      <c r="J4027">
        <v>1971</v>
      </c>
      <c r="K4027">
        <v>2714</v>
      </c>
      <c r="L4027">
        <v>5</v>
      </c>
      <c r="M4027" t="s">
        <v>200</v>
      </c>
      <c r="N4027" t="s">
        <v>401</v>
      </c>
      <c r="O4027" t="s">
        <v>202</v>
      </c>
      <c r="P4027" t="s">
        <v>1176</v>
      </c>
    </row>
    <row r="4028" spans="1:16" x14ac:dyDescent="0.25">
      <c r="A4028">
        <v>6236</v>
      </c>
      <c r="B4028" t="s">
        <v>399</v>
      </c>
      <c r="E4028" t="s">
        <v>4381</v>
      </c>
      <c r="F4028" t="s">
        <v>347</v>
      </c>
      <c r="G4028" t="s">
        <v>212</v>
      </c>
      <c r="H4028" t="s">
        <v>198</v>
      </c>
      <c r="I4028" t="s">
        <v>213</v>
      </c>
      <c r="J4028">
        <v>1993</v>
      </c>
      <c r="K4028">
        <v>1710</v>
      </c>
      <c r="L4028">
        <v>5</v>
      </c>
      <c r="M4028" t="s">
        <v>200</v>
      </c>
      <c r="N4028" t="s">
        <v>401</v>
      </c>
      <c r="O4028" t="s">
        <v>202</v>
      </c>
      <c r="P4028" t="s">
        <v>1176</v>
      </c>
    </row>
    <row r="4029" spans="1:16" x14ac:dyDescent="0.25">
      <c r="A4029">
        <v>6237</v>
      </c>
      <c r="B4029" t="s">
        <v>399</v>
      </c>
      <c r="E4029" t="s">
        <v>4382</v>
      </c>
      <c r="F4029" t="s">
        <v>347</v>
      </c>
      <c r="G4029" t="s">
        <v>212</v>
      </c>
      <c r="H4029" t="s">
        <v>198</v>
      </c>
      <c r="I4029" t="s">
        <v>213</v>
      </c>
      <c r="J4029">
        <v>1993</v>
      </c>
      <c r="K4029">
        <v>36949</v>
      </c>
      <c r="L4029">
        <v>5</v>
      </c>
      <c r="M4029" t="s">
        <v>200</v>
      </c>
      <c r="N4029" t="s">
        <v>1097</v>
      </c>
      <c r="O4029" t="s">
        <v>202</v>
      </c>
      <c r="P4029" t="s">
        <v>1176</v>
      </c>
    </row>
    <row r="4030" spans="1:16" x14ac:dyDescent="0.25">
      <c r="A4030">
        <v>6238</v>
      </c>
      <c r="B4030" t="s">
        <v>399</v>
      </c>
      <c r="E4030" t="s">
        <v>4383</v>
      </c>
      <c r="F4030" t="s">
        <v>347</v>
      </c>
      <c r="G4030" t="s">
        <v>212</v>
      </c>
      <c r="H4030" t="s">
        <v>198</v>
      </c>
      <c r="I4030" t="s">
        <v>213</v>
      </c>
      <c r="J4030">
        <v>1994</v>
      </c>
      <c r="K4030">
        <v>75224</v>
      </c>
      <c r="L4030">
        <v>5</v>
      </c>
      <c r="M4030" t="s">
        <v>200</v>
      </c>
      <c r="N4030" t="s">
        <v>1097</v>
      </c>
      <c r="O4030" t="s">
        <v>202</v>
      </c>
      <c r="P4030" t="s">
        <v>1178</v>
      </c>
    </row>
    <row r="4031" spans="1:16" x14ac:dyDescent="0.25">
      <c r="A4031">
        <v>6239</v>
      </c>
      <c r="B4031" t="s">
        <v>399</v>
      </c>
      <c r="E4031" t="s">
        <v>4384</v>
      </c>
      <c r="F4031" t="s">
        <v>347</v>
      </c>
      <c r="G4031" t="s">
        <v>212</v>
      </c>
      <c r="H4031" t="s">
        <v>198</v>
      </c>
      <c r="I4031" t="s">
        <v>213</v>
      </c>
      <c r="J4031">
        <v>1993</v>
      </c>
      <c r="K4031">
        <v>358</v>
      </c>
      <c r="L4031">
        <v>5</v>
      </c>
      <c r="M4031" t="s">
        <v>200</v>
      </c>
      <c r="N4031" t="s">
        <v>401</v>
      </c>
      <c r="O4031" t="s">
        <v>202</v>
      </c>
      <c r="P4031" t="s">
        <v>1176</v>
      </c>
    </row>
    <row r="4032" spans="1:16" x14ac:dyDescent="0.25">
      <c r="A4032">
        <v>6240</v>
      </c>
      <c r="B4032" t="s">
        <v>399</v>
      </c>
      <c r="E4032" t="s">
        <v>4385</v>
      </c>
      <c r="F4032" t="s">
        <v>347</v>
      </c>
      <c r="G4032" t="s">
        <v>212</v>
      </c>
      <c r="H4032" t="s">
        <v>198</v>
      </c>
      <c r="I4032" t="s">
        <v>213</v>
      </c>
      <c r="J4032">
        <v>1993</v>
      </c>
      <c r="K4032">
        <v>545</v>
      </c>
      <c r="L4032">
        <v>5</v>
      </c>
      <c r="M4032" t="s">
        <v>200</v>
      </c>
      <c r="N4032" t="s">
        <v>401</v>
      </c>
      <c r="O4032" t="s">
        <v>202</v>
      </c>
      <c r="P4032" t="s">
        <v>1176</v>
      </c>
    </row>
    <row r="4033" spans="1:16" x14ac:dyDescent="0.25">
      <c r="A4033">
        <v>6241</v>
      </c>
      <c r="B4033" t="s">
        <v>399</v>
      </c>
      <c r="E4033" t="s">
        <v>4386</v>
      </c>
      <c r="F4033" t="s">
        <v>347</v>
      </c>
      <c r="G4033" t="s">
        <v>212</v>
      </c>
      <c r="H4033" t="s">
        <v>198</v>
      </c>
      <c r="I4033" t="s">
        <v>213</v>
      </c>
      <c r="J4033">
        <v>1993</v>
      </c>
      <c r="K4033">
        <v>2693</v>
      </c>
      <c r="L4033">
        <v>5</v>
      </c>
      <c r="M4033" t="s">
        <v>200</v>
      </c>
      <c r="N4033" t="s">
        <v>401</v>
      </c>
      <c r="O4033" t="s">
        <v>202</v>
      </c>
      <c r="P4033" t="s">
        <v>1178</v>
      </c>
    </row>
    <row r="4034" spans="1:16" x14ac:dyDescent="0.25">
      <c r="A4034">
        <v>6242</v>
      </c>
      <c r="B4034" t="s">
        <v>399</v>
      </c>
      <c r="E4034" t="s">
        <v>4387</v>
      </c>
      <c r="F4034" t="s">
        <v>347</v>
      </c>
      <c r="G4034" t="s">
        <v>212</v>
      </c>
      <c r="H4034" t="s">
        <v>198</v>
      </c>
      <c r="I4034" t="s">
        <v>213</v>
      </c>
      <c r="J4034">
        <v>1993</v>
      </c>
      <c r="K4034">
        <v>507</v>
      </c>
      <c r="L4034">
        <v>5</v>
      </c>
      <c r="M4034" t="s">
        <v>200</v>
      </c>
      <c r="N4034" t="s">
        <v>401</v>
      </c>
      <c r="O4034" t="s">
        <v>202</v>
      </c>
      <c r="P4034" t="s">
        <v>1176</v>
      </c>
    </row>
    <row r="4035" spans="1:16" x14ac:dyDescent="0.25">
      <c r="A4035">
        <v>6243</v>
      </c>
      <c r="B4035" t="s">
        <v>399</v>
      </c>
      <c r="E4035" t="s">
        <v>4388</v>
      </c>
      <c r="F4035" t="s">
        <v>347</v>
      </c>
      <c r="G4035" t="s">
        <v>212</v>
      </c>
      <c r="H4035" t="s">
        <v>198</v>
      </c>
      <c r="I4035" t="s">
        <v>213</v>
      </c>
      <c r="J4035">
        <v>1993</v>
      </c>
      <c r="K4035">
        <v>576</v>
      </c>
      <c r="L4035">
        <v>5</v>
      </c>
      <c r="M4035" t="s">
        <v>200</v>
      </c>
      <c r="N4035" t="s">
        <v>401</v>
      </c>
      <c r="O4035" t="s">
        <v>202</v>
      </c>
      <c r="P4035" t="s">
        <v>1176</v>
      </c>
    </row>
    <row r="4036" spans="1:16" x14ac:dyDescent="0.25">
      <c r="A4036">
        <v>6244</v>
      </c>
      <c r="B4036" t="s">
        <v>399</v>
      </c>
      <c r="E4036" t="s">
        <v>4381</v>
      </c>
      <c r="F4036" t="s">
        <v>347</v>
      </c>
      <c r="G4036" t="s">
        <v>212</v>
      </c>
      <c r="H4036" t="s">
        <v>198</v>
      </c>
      <c r="I4036" t="s">
        <v>213</v>
      </c>
      <c r="J4036">
        <v>1994</v>
      </c>
      <c r="K4036">
        <v>65017</v>
      </c>
      <c r="L4036">
        <v>5</v>
      </c>
      <c r="M4036" t="s">
        <v>200</v>
      </c>
      <c r="N4036" t="s">
        <v>401</v>
      </c>
      <c r="O4036" t="s">
        <v>202</v>
      </c>
      <c r="P4036" t="s">
        <v>442</v>
      </c>
    </row>
    <row r="4037" spans="1:16" x14ac:dyDescent="0.25">
      <c r="A4037">
        <v>6245</v>
      </c>
      <c r="B4037" t="s">
        <v>360</v>
      </c>
      <c r="E4037" t="s">
        <v>4389</v>
      </c>
      <c r="F4037" t="s">
        <v>347</v>
      </c>
      <c r="G4037" t="s">
        <v>212</v>
      </c>
      <c r="H4037" t="s">
        <v>198</v>
      </c>
      <c r="I4037" t="s">
        <v>213</v>
      </c>
      <c r="J4037">
        <v>1995</v>
      </c>
      <c r="K4037">
        <v>74528</v>
      </c>
      <c r="L4037">
        <v>5</v>
      </c>
      <c r="M4037" t="s">
        <v>200</v>
      </c>
      <c r="N4037" t="s">
        <v>467</v>
      </c>
      <c r="O4037" t="s">
        <v>202</v>
      </c>
      <c r="P4037" t="s">
        <v>365</v>
      </c>
    </row>
    <row r="4038" spans="1:16" x14ac:dyDescent="0.25">
      <c r="A4038">
        <v>6246</v>
      </c>
      <c r="B4038" t="s">
        <v>360</v>
      </c>
      <c r="E4038" t="s">
        <v>4390</v>
      </c>
      <c r="F4038" t="s">
        <v>347</v>
      </c>
      <c r="G4038" t="s">
        <v>212</v>
      </c>
      <c r="H4038" t="s">
        <v>198</v>
      </c>
      <c r="I4038" t="s">
        <v>213</v>
      </c>
      <c r="J4038">
        <v>1996</v>
      </c>
      <c r="K4038">
        <v>27998</v>
      </c>
      <c r="L4038">
        <v>5</v>
      </c>
      <c r="M4038" t="s">
        <v>200</v>
      </c>
      <c r="N4038" t="s">
        <v>364</v>
      </c>
      <c r="O4038" t="s">
        <v>202</v>
      </c>
      <c r="P4038" t="s">
        <v>365</v>
      </c>
    </row>
    <row r="4039" spans="1:16" x14ac:dyDescent="0.25">
      <c r="A4039">
        <v>6247</v>
      </c>
      <c r="B4039" t="s">
        <v>399</v>
      </c>
      <c r="E4039" t="s">
        <v>4391</v>
      </c>
      <c r="F4039" t="s">
        <v>347</v>
      </c>
      <c r="G4039" t="s">
        <v>212</v>
      </c>
      <c r="H4039" t="s">
        <v>198</v>
      </c>
      <c r="I4039" t="s">
        <v>213</v>
      </c>
      <c r="J4039">
        <v>1996</v>
      </c>
      <c r="K4039">
        <v>38890</v>
      </c>
      <c r="L4039">
        <v>5</v>
      </c>
      <c r="M4039" t="s">
        <v>200</v>
      </c>
      <c r="N4039" t="s">
        <v>1097</v>
      </c>
      <c r="O4039" t="s">
        <v>202</v>
      </c>
      <c r="P4039" t="s">
        <v>442</v>
      </c>
    </row>
    <row r="4040" spans="1:16" x14ac:dyDescent="0.25">
      <c r="A4040">
        <v>6248</v>
      </c>
      <c r="B4040" t="s">
        <v>360</v>
      </c>
      <c r="E4040" t="s">
        <v>4392</v>
      </c>
      <c r="F4040" t="s">
        <v>347</v>
      </c>
      <c r="G4040" t="s">
        <v>212</v>
      </c>
      <c r="H4040" t="s">
        <v>198</v>
      </c>
      <c r="I4040" t="s">
        <v>213</v>
      </c>
      <c r="J4040">
        <v>1991</v>
      </c>
      <c r="K4040">
        <v>20897</v>
      </c>
      <c r="L4040">
        <v>5</v>
      </c>
      <c r="M4040" t="s">
        <v>200</v>
      </c>
      <c r="N4040" t="s">
        <v>467</v>
      </c>
      <c r="O4040" t="s">
        <v>202</v>
      </c>
      <c r="P4040" t="s">
        <v>365</v>
      </c>
    </row>
    <row r="4041" spans="1:16" x14ac:dyDescent="0.25">
      <c r="A4041">
        <v>6249</v>
      </c>
      <c r="B4041" t="s">
        <v>360</v>
      </c>
      <c r="E4041" t="s">
        <v>4393</v>
      </c>
      <c r="F4041" t="s">
        <v>347</v>
      </c>
      <c r="G4041" t="s">
        <v>212</v>
      </c>
      <c r="H4041" t="s">
        <v>198</v>
      </c>
      <c r="I4041" t="s">
        <v>213</v>
      </c>
      <c r="J4041">
        <v>1982</v>
      </c>
      <c r="K4041">
        <v>2613</v>
      </c>
      <c r="L4041">
        <v>5</v>
      </c>
      <c r="M4041" t="s">
        <v>200</v>
      </c>
      <c r="N4041" t="s">
        <v>467</v>
      </c>
      <c r="O4041" t="s">
        <v>202</v>
      </c>
      <c r="P4041" t="s">
        <v>365</v>
      </c>
    </row>
    <row r="4042" spans="1:16" x14ac:dyDescent="0.25">
      <c r="A4042">
        <v>6250</v>
      </c>
      <c r="B4042" t="s">
        <v>360</v>
      </c>
      <c r="E4042" t="s">
        <v>4394</v>
      </c>
      <c r="F4042" t="s">
        <v>347</v>
      </c>
      <c r="G4042" t="s">
        <v>212</v>
      </c>
      <c r="H4042" t="s">
        <v>198</v>
      </c>
      <c r="I4042" t="s">
        <v>213</v>
      </c>
      <c r="J4042">
        <v>1988</v>
      </c>
      <c r="K4042">
        <v>11683</v>
      </c>
      <c r="L4042">
        <v>5</v>
      </c>
      <c r="M4042" t="s">
        <v>200</v>
      </c>
      <c r="N4042" t="s">
        <v>467</v>
      </c>
      <c r="O4042" t="s">
        <v>202</v>
      </c>
      <c r="P4042" t="s">
        <v>365</v>
      </c>
    </row>
    <row r="4043" spans="1:16" x14ac:dyDescent="0.25">
      <c r="A4043">
        <v>6251</v>
      </c>
      <c r="B4043" t="s">
        <v>360</v>
      </c>
      <c r="E4043" t="s">
        <v>4395</v>
      </c>
      <c r="F4043" t="s">
        <v>347</v>
      </c>
      <c r="G4043" t="s">
        <v>212</v>
      </c>
      <c r="H4043" t="s">
        <v>198</v>
      </c>
      <c r="I4043" t="s">
        <v>213</v>
      </c>
      <c r="J4043">
        <v>1984</v>
      </c>
      <c r="K4043">
        <v>18895</v>
      </c>
      <c r="L4043">
        <v>5</v>
      </c>
      <c r="M4043" t="s">
        <v>200</v>
      </c>
      <c r="N4043" t="s">
        <v>467</v>
      </c>
      <c r="O4043" t="s">
        <v>202</v>
      </c>
      <c r="P4043" t="s">
        <v>365</v>
      </c>
    </row>
    <row r="4044" spans="1:16" x14ac:dyDescent="0.25">
      <c r="A4044">
        <v>6252</v>
      </c>
      <c r="B4044" t="s">
        <v>360</v>
      </c>
      <c r="E4044" t="s">
        <v>4396</v>
      </c>
      <c r="F4044" t="s">
        <v>347</v>
      </c>
      <c r="G4044" t="s">
        <v>212</v>
      </c>
      <c r="H4044" t="s">
        <v>198</v>
      </c>
      <c r="I4044" t="s">
        <v>213</v>
      </c>
      <c r="J4044">
        <v>1967</v>
      </c>
      <c r="K4044">
        <v>85611</v>
      </c>
      <c r="L4044">
        <v>5</v>
      </c>
      <c r="M4044" t="s">
        <v>200</v>
      </c>
      <c r="N4044" t="s">
        <v>467</v>
      </c>
      <c r="O4044" t="s">
        <v>202</v>
      </c>
      <c r="P4044" t="s">
        <v>365</v>
      </c>
    </row>
    <row r="4045" spans="1:16" x14ac:dyDescent="0.25">
      <c r="A4045">
        <v>6253</v>
      </c>
      <c r="B4045" t="s">
        <v>360</v>
      </c>
      <c r="E4045" t="s">
        <v>4397</v>
      </c>
      <c r="F4045" t="s">
        <v>347</v>
      </c>
      <c r="G4045" t="s">
        <v>212</v>
      </c>
      <c r="H4045" t="s">
        <v>198</v>
      </c>
      <c r="I4045" t="s">
        <v>213</v>
      </c>
      <c r="J4045">
        <v>1968</v>
      </c>
      <c r="K4045">
        <v>237556</v>
      </c>
      <c r="L4045">
        <v>5</v>
      </c>
      <c r="M4045" t="s">
        <v>200</v>
      </c>
      <c r="N4045" t="s">
        <v>467</v>
      </c>
      <c r="O4045" t="s">
        <v>202</v>
      </c>
      <c r="P4045" t="s">
        <v>365</v>
      </c>
    </row>
    <row r="4046" spans="1:16" x14ac:dyDescent="0.25">
      <c r="A4046">
        <v>6254</v>
      </c>
      <c r="B4046" t="s">
        <v>360</v>
      </c>
      <c r="E4046" t="s">
        <v>4398</v>
      </c>
      <c r="F4046" t="s">
        <v>347</v>
      </c>
      <c r="G4046" t="s">
        <v>212</v>
      </c>
      <c r="H4046" t="s">
        <v>198</v>
      </c>
      <c r="I4046" t="s">
        <v>213</v>
      </c>
      <c r="J4046">
        <v>1983</v>
      </c>
      <c r="K4046">
        <v>234500</v>
      </c>
      <c r="L4046">
        <v>5</v>
      </c>
      <c r="M4046" t="s">
        <v>200</v>
      </c>
      <c r="N4046" t="s">
        <v>467</v>
      </c>
      <c r="O4046" t="s">
        <v>202</v>
      </c>
      <c r="P4046" t="s">
        <v>365</v>
      </c>
    </row>
    <row r="4047" spans="1:16" x14ac:dyDescent="0.25">
      <c r="A4047">
        <v>6255</v>
      </c>
      <c r="B4047" t="s">
        <v>360</v>
      </c>
      <c r="E4047" t="s">
        <v>4399</v>
      </c>
      <c r="F4047" t="s">
        <v>347</v>
      </c>
      <c r="G4047" t="s">
        <v>212</v>
      </c>
      <c r="H4047" t="s">
        <v>198</v>
      </c>
      <c r="I4047" t="s">
        <v>213</v>
      </c>
      <c r="J4047">
        <v>1967</v>
      </c>
      <c r="K4047">
        <v>101302</v>
      </c>
      <c r="L4047">
        <v>5</v>
      </c>
      <c r="M4047" t="s">
        <v>200</v>
      </c>
      <c r="N4047" t="s">
        <v>467</v>
      </c>
      <c r="O4047" t="s">
        <v>202</v>
      </c>
      <c r="P4047" t="s">
        <v>365</v>
      </c>
    </row>
    <row r="4048" spans="1:16" x14ac:dyDescent="0.25">
      <c r="A4048">
        <v>6256</v>
      </c>
      <c r="B4048" t="s">
        <v>360</v>
      </c>
      <c r="E4048" t="s">
        <v>4400</v>
      </c>
      <c r="F4048" t="s">
        <v>347</v>
      </c>
      <c r="G4048" t="s">
        <v>212</v>
      </c>
      <c r="H4048" t="s">
        <v>198</v>
      </c>
      <c r="I4048" t="s">
        <v>213</v>
      </c>
      <c r="J4048">
        <v>1993</v>
      </c>
      <c r="K4048">
        <v>18257</v>
      </c>
      <c r="L4048">
        <v>5</v>
      </c>
      <c r="M4048" t="s">
        <v>200</v>
      </c>
      <c r="N4048" t="s">
        <v>467</v>
      </c>
      <c r="O4048" t="s">
        <v>202</v>
      </c>
      <c r="P4048" t="s">
        <v>365</v>
      </c>
    </row>
    <row r="4049" spans="1:16" x14ac:dyDescent="0.25">
      <c r="A4049">
        <v>6257</v>
      </c>
      <c r="B4049" t="s">
        <v>360</v>
      </c>
      <c r="E4049" t="s">
        <v>4401</v>
      </c>
      <c r="F4049" t="s">
        <v>347</v>
      </c>
      <c r="G4049" t="s">
        <v>212</v>
      </c>
      <c r="H4049" t="s">
        <v>198</v>
      </c>
      <c r="I4049" t="s">
        <v>213</v>
      </c>
      <c r="J4049">
        <v>1986</v>
      </c>
      <c r="K4049">
        <v>267248</v>
      </c>
      <c r="L4049">
        <v>5</v>
      </c>
      <c r="M4049" t="s">
        <v>200</v>
      </c>
      <c r="N4049" t="s">
        <v>467</v>
      </c>
      <c r="O4049" t="s">
        <v>202</v>
      </c>
      <c r="P4049" t="s">
        <v>365</v>
      </c>
    </row>
    <row r="4050" spans="1:16" x14ac:dyDescent="0.25">
      <c r="A4050">
        <v>6258</v>
      </c>
      <c r="B4050" t="s">
        <v>360</v>
      </c>
      <c r="E4050" t="s">
        <v>4402</v>
      </c>
      <c r="F4050" t="s">
        <v>347</v>
      </c>
      <c r="G4050" t="s">
        <v>212</v>
      </c>
      <c r="H4050" t="s">
        <v>198</v>
      </c>
      <c r="I4050" t="s">
        <v>213</v>
      </c>
      <c r="J4050">
        <v>1968</v>
      </c>
      <c r="K4050">
        <v>705202</v>
      </c>
      <c r="L4050">
        <v>5</v>
      </c>
      <c r="M4050" t="s">
        <v>200</v>
      </c>
      <c r="N4050" t="s">
        <v>467</v>
      </c>
      <c r="O4050" t="s">
        <v>202</v>
      </c>
      <c r="P4050" t="s">
        <v>365</v>
      </c>
    </row>
    <row r="4051" spans="1:16" x14ac:dyDescent="0.25">
      <c r="A4051">
        <v>6259</v>
      </c>
      <c r="B4051" t="s">
        <v>360</v>
      </c>
      <c r="E4051" t="s">
        <v>4403</v>
      </c>
      <c r="F4051" t="s">
        <v>347</v>
      </c>
      <c r="G4051" t="s">
        <v>212</v>
      </c>
      <c r="H4051" t="s">
        <v>198</v>
      </c>
      <c r="I4051" t="s">
        <v>213</v>
      </c>
      <c r="J4051">
        <v>1983</v>
      </c>
      <c r="K4051">
        <v>186444</v>
      </c>
      <c r="L4051">
        <v>5</v>
      </c>
      <c r="M4051" t="s">
        <v>200</v>
      </c>
      <c r="N4051" t="s">
        <v>364</v>
      </c>
      <c r="O4051" t="s">
        <v>202</v>
      </c>
      <c r="P4051" t="s">
        <v>365</v>
      </c>
    </row>
    <row r="4052" spans="1:16" x14ac:dyDescent="0.25">
      <c r="A4052">
        <v>6260</v>
      </c>
      <c r="B4052" t="s">
        <v>360</v>
      </c>
      <c r="E4052" t="s">
        <v>4404</v>
      </c>
      <c r="F4052" t="s">
        <v>347</v>
      </c>
      <c r="G4052" t="s">
        <v>212</v>
      </c>
      <c r="H4052" t="s">
        <v>198</v>
      </c>
      <c r="I4052" t="s">
        <v>213</v>
      </c>
      <c r="J4052">
        <v>1968</v>
      </c>
      <c r="K4052">
        <v>37309</v>
      </c>
      <c r="L4052">
        <v>5</v>
      </c>
      <c r="M4052" t="s">
        <v>200</v>
      </c>
      <c r="N4052" t="s">
        <v>467</v>
      </c>
      <c r="O4052" t="s">
        <v>202</v>
      </c>
      <c r="P4052" t="s">
        <v>365</v>
      </c>
    </row>
    <row r="4053" spans="1:16" x14ac:dyDescent="0.25">
      <c r="A4053">
        <v>6261</v>
      </c>
      <c r="B4053" t="s">
        <v>360</v>
      </c>
      <c r="E4053" t="s">
        <v>4405</v>
      </c>
      <c r="F4053" t="s">
        <v>347</v>
      </c>
      <c r="G4053" t="s">
        <v>212</v>
      </c>
      <c r="H4053" t="s">
        <v>198</v>
      </c>
      <c r="I4053" t="s">
        <v>213</v>
      </c>
      <c r="J4053">
        <v>1986</v>
      </c>
      <c r="K4053">
        <v>2942</v>
      </c>
      <c r="L4053">
        <v>5</v>
      </c>
      <c r="M4053" t="s">
        <v>200</v>
      </c>
      <c r="N4053" t="s">
        <v>467</v>
      </c>
      <c r="O4053" t="s">
        <v>202</v>
      </c>
      <c r="P4053" t="s">
        <v>365</v>
      </c>
    </row>
    <row r="4054" spans="1:16" x14ac:dyDescent="0.25">
      <c r="A4054">
        <v>6262</v>
      </c>
      <c r="B4054" t="s">
        <v>360</v>
      </c>
      <c r="E4054" t="s">
        <v>4406</v>
      </c>
      <c r="F4054" t="s">
        <v>347</v>
      </c>
      <c r="G4054" t="s">
        <v>212</v>
      </c>
      <c r="H4054" t="s">
        <v>198</v>
      </c>
      <c r="I4054" t="s">
        <v>213</v>
      </c>
      <c r="J4054">
        <v>1968</v>
      </c>
      <c r="K4054">
        <v>575293</v>
      </c>
      <c r="L4054">
        <v>5</v>
      </c>
      <c r="M4054" t="s">
        <v>200</v>
      </c>
      <c r="N4054" t="s">
        <v>467</v>
      </c>
      <c r="O4054" t="s">
        <v>202</v>
      </c>
      <c r="P4054" t="s">
        <v>365</v>
      </c>
    </row>
    <row r="4055" spans="1:16" x14ac:dyDescent="0.25">
      <c r="A4055">
        <v>6263</v>
      </c>
      <c r="B4055" t="s">
        <v>360</v>
      </c>
      <c r="E4055" t="s">
        <v>4407</v>
      </c>
      <c r="F4055" t="s">
        <v>347</v>
      </c>
      <c r="G4055" t="s">
        <v>212</v>
      </c>
      <c r="H4055" t="s">
        <v>198</v>
      </c>
      <c r="I4055" t="s">
        <v>213</v>
      </c>
      <c r="J4055">
        <v>1968</v>
      </c>
      <c r="K4055">
        <v>105135</v>
      </c>
      <c r="L4055">
        <v>5</v>
      </c>
      <c r="M4055" t="s">
        <v>200</v>
      </c>
      <c r="N4055" t="s">
        <v>467</v>
      </c>
      <c r="O4055" t="s">
        <v>202</v>
      </c>
      <c r="P4055" t="s">
        <v>365</v>
      </c>
    </row>
    <row r="4056" spans="1:16" x14ac:dyDescent="0.25">
      <c r="A4056">
        <v>6264</v>
      </c>
      <c r="B4056" t="s">
        <v>360</v>
      </c>
      <c r="E4056" t="s">
        <v>4408</v>
      </c>
      <c r="F4056" t="s">
        <v>347</v>
      </c>
      <c r="G4056" t="s">
        <v>212</v>
      </c>
      <c r="H4056" t="s">
        <v>198</v>
      </c>
      <c r="I4056" t="s">
        <v>213</v>
      </c>
      <c r="J4056">
        <v>1975</v>
      </c>
      <c r="K4056">
        <v>147023</v>
      </c>
      <c r="L4056">
        <v>5</v>
      </c>
      <c r="M4056" t="s">
        <v>200</v>
      </c>
      <c r="N4056" t="s">
        <v>364</v>
      </c>
      <c r="O4056" t="s">
        <v>202</v>
      </c>
      <c r="P4056" t="s">
        <v>365</v>
      </c>
    </row>
    <row r="4057" spans="1:16" x14ac:dyDescent="0.25">
      <c r="A4057">
        <v>6265</v>
      </c>
      <c r="B4057" t="s">
        <v>360</v>
      </c>
      <c r="E4057" t="s">
        <v>4409</v>
      </c>
      <c r="F4057" t="s">
        <v>347</v>
      </c>
      <c r="G4057" t="s">
        <v>212</v>
      </c>
      <c r="H4057" t="s">
        <v>198</v>
      </c>
      <c r="I4057" t="s">
        <v>213</v>
      </c>
      <c r="J4057">
        <v>1987</v>
      </c>
      <c r="K4057">
        <v>152089</v>
      </c>
      <c r="L4057">
        <v>5</v>
      </c>
      <c r="M4057" t="s">
        <v>200</v>
      </c>
      <c r="N4057" t="s">
        <v>364</v>
      </c>
      <c r="O4057" t="s">
        <v>202</v>
      </c>
      <c r="P4057" t="s">
        <v>365</v>
      </c>
    </row>
    <row r="4058" spans="1:16" x14ac:dyDescent="0.25">
      <c r="A4058">
        <v>6266</v>
      </c>
      <c r="B4058" t="s">
        <v>360</v>
      </c>
      <c r="E4058" t="s">
        <v>4410</v>
      </c>
      <c r="F4058" t="s">
        <v>347</v>
      </c>
      <c r="G4058" t="s">
        <v>212</v>
      </c>
      <c r="H4058" t="s">
        <v>198</v>
      </c>
      <c r="I4058" t="s">
        <v>213</v>
      </c>
      <c r="J4058">
        <v>1987</v>
      </c>
      <c r="K4058">
        <v>227504</v>
      </c>
      <c r="L4058">
        <v>5</v>
      </c>
      <c r="M4058" t="s">
        <v>200</v>
      </c>
      <c r="N4058" t="s">
        <v>364</v>
      </c>
      <c r="O4058" t="s">
        <v>202</v>
      </c>
      <c r="P4058" t="s">
        <v>365</v>
      </c>
    </row>
    <row r="4059" spans="1:16" x14ac:dyDescent="0.25">
      <c r="A4059">
        <v>6267</v>
      </c>
      <c r="B4059" t="s">
        <v>360</v>
      </c>
      <c r="E4059" t="s">
        <v>4411</v>
      </c>
      <c r="F4059" t="s">
        <v>347</v>
      </c>
      <c r="G4059" t="s">
        <v>212</v>
      </c>
      <c r="H4059" t="s">
        <v>198</v>
      </c>
      <c r="I4059" t="s">
        <v>213</v>
      </c>
      <c r="J4059">
        <v>1972</v>
      </c>
      <c r="K4059">
        <v>184944</v>
      </c>
      <c r="L4059">
        <v>5</v>
      </c>
      <c r="M4059" t="s">
        <v>200</v>
      </c>
      <c r="N4059" t="s">
        <v>467</v>
      </c>
      <c r="O4059" t="s">
        <v>202</v>
      </c>
      <c r="P4059" t="s">
        <v>365</v>
      </c>
    </row>
    <row r="4060" spans="1:16" x14ac:dyDescent="0.25">
      <c r="A4060">
        <v>6268</v>
      </c>
      <c r="B4060" t="s">
        <v>360</v>
      </c>
      <c r="E4060" t="s">
        <v>4412</v>
      </c>
      <c r="F4060" t="s">
        <v>347</v>
      </c>
      <c r="G4060" t="s">
        <v>212</v>
      </c>
      <c r="H4060" t="s">
        <v>198</v>
      </c>
      <c r="I4060" t="s">
        <v>213</v>
      </c>
      <c r="J4060">
        <v>1980</v>
      </c>
      <c r="K4060">
        <v>366536</v>
      </c>
      <c r="L4060">
        <v>5</v>
      </c>
      <c r="M4060" t="s">
        <v>200</v>
      </c>
      <c r="N4060" t="s">
        <v>364</v>
      </c>
      <c r="O4060" t="s">
        <v>202</v>
      </c>
      <c r="P4060" t="s">
        <v>365</v>
      </c>
    </row>
    <row r="4061" spans="1:16" x14ac:dyDescent="0.25">
      <c r="A4061">
        <v>6269</v>
      </c>
      <c r="B4061" t="s">
        <v>360</v>
      </c>
      <c r="E4061" t="s">
        <v>4413</v>
      </c>
      <c r="F4061" t="s">
        <v>347</v>
      </c>
      <c r="G4061" t="s">
        <v>212</v>
      </c>
      <c r="H4061" t="s">
        <v>198</v>
      </c>
      <c r="I4061" t="s">
        <v>213</v>
      </c>
      <c r="J4061">
        <v>1973</v>
      </c>
      <c r="K4061">
        <v>232449</v>
      </c>
      <c r="L4061">
        <v>5</v>
      </c>
      <c r="M4061" t="s">
        <v>200</v>
      </c>
      <c r="N4061" t="s">
        <v>364</v>
      </c>
      <c r="O4061" t="s">
        <v>202</v>
      </c>
      <c r="P4061" t="s">
        <v>365</v>
      </c>
    </row>
    <row r="4062" spans="1:16" x14ac:dyDescent="0.25">
      <c r="A4062">
        <v>6270</v>
      </c>
      <c r="B4062" t="s">
        <v>360</v>
      </c>
      <c r="E4062" t="s">
        <v>4414</v>
      </c>
      <c r="F4062" t="s">
        <v>347</v>
      </c>
      <c r="G4062" t="s">
        <v>212</v>
      </c>
      <c r="H4062" t="s">
        <v>198</v>
      </c>
      <c r="I4062" t="s">
        <v>213</v>
      </c>
      <c r="J4062">
        <v>1981</v>
      </c>
      <c r="K4062">
        <v>292731</v>
      </c>
      <c r="L4062">
        <v>5</v>
      </c>
      <c r="M4062" t="s">
        <v>200</v>
      </c>
      <c r="N4062" t="s">
        <v>364</v>
      </c>
      <c r="O4062" t="s">
        <v>202</v>
      </c>
      <c r="P4062" t="s">
        <v>365</v>
      </c>
    </row>
    <row r="4063" spans="1:16" x14ac:dyDescent="0.25">
      <c r="A4063">
        <v>6271</v>
      </c>
      <c r="B4063" t="s">
        <v>360</v>
      </c>
      <c r="E4063" t="s">
        <v>4415</v>
      </c>
      <c r="F4063" t="s">
        <v>347</v>
      </c>
      <c r="G4063" t="s">
        <v>212</v>
      </c>
      <c r="H4063" t="s">
        <v>198</v>
      </c>
      <c r="I4063" t="s">
        <v>213</v>
      </c>
      <c r="J4063">
        <v>1982</v>
      </c>
      <c r="K4063">
        <v>239536</v>
      </c>
      <c r="L4063">
        <v>5</v>
      </c>
      <c r="M4063" t="s">
        <v>200</v>
      </c>
      <c r="N4063" t="s">
        <v>364</v>
      </c>
      <c r="O4063" t="s">
        <v>202</v>
      </c>
      <c r="P4063" t="s">
        <v>365</v>
      </c>
    </row>
    <row r="4064" spans="1:16" x14ac:dyDescent="0.25">
      <c r="A4064">
        <v>6272</v>
      </c>
      <c r="B4064" t="s">
        <v>360</v>
      </c>
      <c r="E4064" t="s">
        <v>4416</v>
      </c>
      <c r="F4064" t="s">
        <v>347</v>
      </c>
      <c r="G4064" t="s">
        <v>212</v>
      </c>
      <c r="H4064" t="s">
        <v>198</v>
      </c>
      <c r="I4064" t="s">
        <v>213</v>
      </c>
      <c r="J4064">
        <v>1984</v>
      </c>
      <c r="K4064">
        <v>126491</v>
      </c>
      <c r="L4064">
        <v>5</v>
      </c>
      <c r="M4064" t="s">
        <v>200</v>
      </c>
      <c r="N4064" t="s">
        <v>364</v>
      </c>
      <c r="O4064" t="s">
        <v>202</v>
      </c>
      <c r="P4064" t="s">
        <v>365</v>
      </c>
    </row>
    <row r="4065" spans="1:16" x14ac:dyDescent="0.25">
      <c r="A4065">
        <v>6273</v>
      </c>
      <c r="B4065" t="s">
        <v>360</v>
      </c>
      <c r="E4065" t="s">
        <v>4417</v>
      </c>
      <c r="F4065" t="s">
        <v>347</v>
      </c>
      <c r="G4065" t="s">
        <v>212</v>
      </c>
      <c r="H4065" t="s">
        <v>198</v>
      </c>
      <c r="I4065" t="s">
        <v>213</v>
      </c>
      <c r="J4065">
        <v>1982</v>
      </c>
      <c r="K4065">
        <v>123178</v>
      </c>
      <c r="L4065">
        <v>5</v>
      </c>
      <c r="M4065" t="s">
        <v>200</v>
      </c>
      <c r="N4065" t="s">
        <v>364</v>
      </c>
      <c r="O4065" t="s">
        <v>202</v>
      </c>
      <c r="P4065" t="s">
        <v>365</v>
      </c>
    </row>
    <row r="4066" spans="1:16" x14ac:dyDescent="0.25">
      <c r="A4066">
        <v>6274</v>
      </c>
      <c r="B4066" t="s">
        <v>360</v>
      </c>
      <c r="E4066" t="s">
        <v>4418</v>
      </c>
      <c r="F4066" t="s">
        <v>347</v>
      </c>
      <c r="G4066" t="s">
        <v>212</v>
      </c>
      <c r="H4066" t="s">
        <v>198</v>
      </c>
      <c r="I4066" t="s">
        <v>213</v>
      </c>
      <c r="J4066">
        <v>1978</v>
      </c>
      <c r="K4066">
        <v>629505</v>
      </c>
      <c r="L4066">
        <v>5</v>
      </c>
      <c r="M4066" t="s">
        <v>200</v>
      </c>
      <c r="N4066" t="s">
        <v>364</v>
      </c>
      <c r="O4066" t="s">
        <v>202</v>
      </c>
      <c r="P4066" t="s">
        <v>365</v>
      </c>
    </row>
    <row r="4067" spans="1:16" x14ac:dyDescent="0.25">
      <c r="A4067">
        <v>6275</v>
      </c>
      <c r="B4067" t="s">
        <v>360</v>
      </c>
      <c r="E4067" t="s">
        <v>4419</v>
      </c>
      <c r="F4067" t="s">
        <v>347</v>
      </c>
      <c r="G4067" t="s">
        <v>212</v>
      </c>
      <c r="H4067" t="s">
        <v>198</v>
      </c>
      <c r="I4067" t="s">
        <v>213</v>
      </c>
      <c r="J4067">
        <v>1972</v>
      </c>
      <c r="K4067">
        <v>60275</v>
      </c>
      <c r="L4067">
        <v>5</v>
      </c>
      <c r="M4067" t="s">
        <v>200</v>
      </c>
      <c r="N4067" t="s">
        <v>467</v>
      </c>
      <c r="O4067" t="s">
        <v>202</v>
      </c>
      <c r="P4067" t="s">
        <v>365</v>
      </c>
    </row>
    <row r="4068" spans="1:16" x14ac:dyDescent="0.25">
      <c r="A4068">
        <v>6276</v>
      </c>
      <c r="B4068" t="s">
        <v>360</v>
      </c>
      <c r="E4068" t="s">
        <v>4420</v>
      </c>
      <c r="F4068" t="s">
        <v>347</v>
      </c>
      <c r="G4068" t="s">
        <v>212</v>
      </c>
      <c r="H4068" t="s">
        <v>198</v>
      </c>
      <c r="I4068" t="s">
        <v>213</v>
      </c>
      <c r="J4068">
        <v>1985</v>
      </c>
      <c r="K4068">
        <v>192997</v>
      </c>
      <c r="L4068">
        <v>5</v>
      </c>
      <c r="M4068" t="s">
        <v>200</v>
      </c>
      <c r="N4068" t="s">
        <v>364</v>
      </c>
      <c r="O4068" t="s">
        <v>202</v>
      </c>
      <c r="P4068" t="s">
        <v>365</v>
      </c>
    </row>
    <row r="4069" spans="1:16" x14ac:dyDescent="0.25">
      <c r="A4069">
        <v>6277</v>
      </c>
      <c r="B4069" t="s">
        <v>360</v>
      </c>
      <c r="E4069" t="s">
        <v>4421</v>
      </c>
      <c r="F4069" t="s">
        <v>347</v>
      </c>
      <c r="G4069" t="s">
        <v>212</v>
      </c>
      <c r="H4069" t="s">
        <v>198</v>
      </c>
      <c r="I4069" t="s">
        <v>213</v>
      </c>
      <c r="J4069">
        <v>1971</v>
      </c>
      <c r="K4069">
        <v>61048</v>
      </c>
      <c r="L4069">
        <v>5</v>
      </c>
      <c r="M4069" t="s">
        <v>200</v>
      </c>
      <c r="N4069" t="s">
        <v>467</v>
      </c>
      <c r="O4069" t="s">
        <v>202</v>
      </c>
      <c r="P4069" t="s">
        <v>365</v>
      </c>
    </row>
    <row r="4070" spans="1:16" x14ac:dyDescent="0.25">
      <c r="A4070">
        <v>6278</v>
      </c>
      <c r="B4070" t="s">
        <v>360</v>
      </c>
      <c r="E4070" t="s">
        <v>4422</v>
      </c>
      <c r="F4070" t="s">
        <v>347</v>
      </c>
      <c r="G4070" t="s">
        <v>212</v>
      </c>
      <c r="H4070" t="s">
        <v>198</v>
      </c>
      <c r="I4070" t="s">
        <v>213</v>
      </c>
      <c r="J4070">
        <v>1984</v>
      </c>
      <c r="K4070">
        <v>728408</v>
      </c>
      <c r="L4070">
        <v>5</v>
      </c>
      <c r="M4070" t="s">
        <v>200</v>
      </c>
      <c r="N4070" t="s">
        <v>364</v>
      </c>
      <c r="O4070" t="s">
        <v>202</v>
      </c>
      <c r="P4070" t="s">
        <v>365</v>
      </c>
    </row>
    <row r="4071" spans="1:16" x14ac:dyDescent="0.25">
      <c r="A4071">
        <v>6279</v>
      </c>
      <c r="B4071" t="s">
        <v>360</v>
      </c>
      <c r="E4071" t="s">
        <v>4423</v>
      </c>
      <c r="F4071" t="s">
        <v>347</v>
      </c>
      <c r="G4071" t="s">
        <v>212</v>
      </c>
      <c r="H4071" t="s">
        <v>198</v>
      </c>
      <c r="I4071" t="s">
        <v>213</v>
      </c>
      <c r="J4071">
        <v>1979</v>
      </c>
      <c r="K4071">
        <v>451550</v>
      </c>
      <c r="L4071">
        <v>5</v>
      </c>
      <c r="M4071" t="s">
        <v>200</v>
      </c>
      <c r="N4071" t="s">
        <v>364</v>
      </c>
      <c r="O4071" t="s">
        <v>202</v>
      </c>
      <c r="P4071" t="s">
        <v>365</v>
      </c>
    </row>
    <row r="4072" spans="1:16" x14ac:dyDescent="0.25">
      <c r="A4072">
        <v>6280</v>
      </c>
      <c r="B4072" t="s">
        <v>360</v>
      </c>
      <c r="E4072" t="s">
        <v>4424</v>
      </c>
      <c r="F4072" t="s">
        <v>347</v>
      </c>
      <c r="G4072" t="s">
        <v>212</v>
      </c>
      <c r="H4072" t="s">
        <v>198</v>
      </c>
      <c r="I4072" t="s">
        <v>213</v>
      </c>
      <c r="J4072">
        <v>1964</v>
      </c>
      <c r="K4072">
        <v>235922</v>
      </c>
      <c r="L4072">
        <v>5</v>
      </c>
      <c r="M4072" t="s">
        <v>200</v>
      </c>
      <c r="N4072" t="s">
        <v>467</v>
      </c>
      <c r="O4072" t="s">
        <v>202</v>
      </c>
      <c r="P4072" t="s">
        <v>365</v>
      </c>
    </row>
    <row r="4073" spans="1:16" x14ac:dyDescent="0.25">
      <c r="A4073">
        <v>6281</v>
      </c>
      <c r="B4073" t="s">
        <v>360</v>
      </c>
      <c r="E4073" t="s">
        <v>4425</v>
      </c>
      <c r="F4073" t="s">
        <v>347</v>
      </c>
      <c r="G4073" t="s">
        <v>212</v>
      </c>
      <c r="H4073" t="s">
        <v>198</v>
      </c>
      <c r="I4073" t="s">
        <v>213</v>
      </c>
      <c r="J4073">
        <v>1975</v>
      </c>
      <c r="K4073">
        <v>233843</v>
      </c>
      <c r="L4073">
        <v>5</v>
      </c>
      <c r="M4073" t="s">
        <v>200</v>
      </c>
      <c r="N4073" t="s">
        <v>364</v>
      </c>
      <c r="O4073" t="s">
        <v>202</v>
      </c>
      <c r="P4073" t="s">
        <v>365</v>
      </c>
    </row>
    <row r="4074" spans="1:16" x14ac:dyDescent="0.25">
      <c r="A4074">
        <v>6282</v>
      </c>
      <c r="B4074" t="s">
        <v>360</v>
      </c>
      <c r="E4074" t="s">
        <v>4426</v>
      </c>
      <c r="F4074" t="s">
        <v>347</v>
      </c>
      <c r="G4074" t="s">
        <v>212</v>
      </c>
      <c r="H4074" t="s">
        <v>198</v>
      </c>
      <c r="I4074" t="s">
        <v>213</v>
      </c>
      <c r="J4074">
        <v>1986</v>
      </c>
      <c r="K4074">
        <v>221775</v>
      </c>
      <c r="L4074">
        <v>5</v>
      </c>
      <c r="M4074" t="s">
        <v>200</v>
      </c>
      <c r="N4074" t="s">
        <v>364</v>
      </c>
      <c r="O4074" t="s">
        <v>202</v>
      </c>
      <c r="P4074" t="s">
        <v>365</v>
      </c>
    </row>
    <row r="4075" spans="1:16" x14ac:dyDescent="0.25">
      <c r="A4075">
        <v>6283</v>
      </c>
      <c r="B4075" t="s">
        <v>425</v>
      </c>
      <c r="E4075" t="s">
        <v>1586</v>
      </c>
      <c r="F4075" t="s">
        <v>347</v>
      </c>
      <c r="G4075" t="s">
        <v>212</v>
      </c>
      <c r="H4075" t="s">
        <v>198</v>
      </c>
      <c r="I4075" t="s">
        <v>213</v>
      </c>
      <c r="J4075">
        <v>1993</v>
      </c>
      <c r="K4075">
        <v>1</v>
      </c>
      <c r="L4075">
        <v>5</v>
      </c>
      <c r="M4075" t="s">
        <v>200</v>
      </c>
      <c r="N4075" t="s">
        <v>787</v>
      </c>
      <c r="O4075" t="s">
        <v>202</v>
      </c>
      <c r="P4075" t="s">
        <v>3808</v>
      </c>
    </row>
    <row r="4076" spans="1:16" x14ac:dyDescent="0.25">
      <c r="A4076">
        <v>6284</v>
      </c>
      <c r="B4076" t="s">
        <v>399</v>
      </c>
      <c r="E4076" t="s">
        <v>4427</v>
      </c>
      <c r="F4076" t="s">
        <v>347</v>
      </c>
      <c r="G4076" t="s">
        <v>212</v>
      </c>
      <c r="H4076" t="s">
        <v>198</v>
      </c>
      <c r="I4076" t="s">
        <v>213</v>
      </c>
      <c r="J4076">
        <v>1982</v>
      </c>
      <c r="K4076">
        <v>1403</v>
      </c>
      <c r="L4076">
        <v>5</v>
      </c>
      <c r="M4076" t="s">
        <v>200</v>
      </c>
      <c r="N4076" t="s">
        <v>1097</v>
      </c>
      <c r="O4076" t="s">
        <v>202</v>
      </c>
      <c r="P4076" t="s">
        <v>1176</v>
      </c>
    </row>
    <row r="4077" spans="1:16" x14ac:dyDescent="0.25">
      <c r="A4077">
        <v>6285</v>
      </c>
      <c r="B4077" t="s">
        <v>399</v>
      </c>
      <c r="E4077" t="s">
        <v>4427</v>
      </c>
      <c r="F4077" t="s">
        <v>347</v>
      </c>
      <c r="G4077" t="s">
        <v>212</v>
      </c>
      <c r="H4077" t="s">
        <v>198</v>
      </c>
      <c r="I4077" t="s">
        <v>213</v>
      </c>
      <c r="J4077">
        <v>1984</v>
      </c>
      <c r="K4077">
        <v>54</v>
      </c>
      <c r="L4077">
        <v>5</v>
      </c>
      <c r="M4077" t="s">
        <v>200</v>
      </c>
      <c r="N4077" t="s">
        <v>1097</v>
      </c>
      <c r="O4077" t="s">
        <v>202</v>
      </c>
      <c r="P4077" t="s">
        <v>1176</v>
      </c>
    </row>
    <row r="4078" spans="1:16" x14ac:dyDescent="0.25">
      <c r="A4078">
        <v>6286</v>
      </c>
      <c r="B4078" t="s">
        <v>399</v>
      </c>
      <c r="E4078" t="s">
        <v>4427</v>
      </c>
      <c r="F4078" t="s">
        <v>347</v>
      </c>
      <c r="G4078" t="s">
        <v>212</v>
      </c>
      <c r="H4078" t="s">
        <v>198</v>
      </c>
      <c r="I4078" t="s">
        <v>213</v>
      </c>
      <c r="J4078">
        <v>1985</v>
      </c>
      <c r="K4078">
        <v>65</v>
      </c>
      <c r="L4078">
        <v>5</v>
      </c>
      <c r="M4078" t="s">
        <v>200</v>
      </c>
      <c r="N4078" t="s">
        <v>1097</v>
      </c>
      <c r="O4078" t="s">
        <v>202</v>
      </c>
      <c r="P4078" t="s">
        <v>1178</v>
      </c>
    </row>
    <row r="4079" spans="1:16" x14ac:dyDescent="0.25">
      <c r="A4079">
        <v>6287</v>
      </c>
      <c r="B4079" t="s">
        <v>399</v>
      </c>
      <c r="E4079" t="s">
        <v>4427</v>
      </c>
      <c r="F4079" t="s">
        <v>347</v>
      </c>
      <c r="G4079" t="s">
        <v>212</v>
      </c>
      <c r="H4079" t="s">
        <v>198</v>
      </c>
      <c r="I4079" t="s">
        <v>213</v>
      </c>
      <c r="J4079">
        <v>1985</v>
      </c>
      <c r="K4079">
        <v>65</v>
      </c>
      <c r="L4079">
        <v>5</v>
      </c>
      <c r="M4079" t="s">
        <v>200</v>
      </c>
      <c r="N4079" t="s">
        <v>1097</v>
      </c>
      <c r="O4079" t="s">
        <v>202</v>
      </c>
      <c r="P4079" t="s">
        <v>1176</v>
      </c>
    </row>
    <row r="4080" spans="1:16" x14ac:dyDescent="0.25">
      <c r="A4080">
        <v>6288</v>
      </c>
      <c r="B4080" t="s">
        <v>399</v>
      </c>
      <c r="E4080" t="s">
        <v>4428</v>
      </c>
      <c r="F4080" t="s">
        <v>347</v>
      </c>
      <c r="G4080" t="s">
        <v>212</v>
      </c>
      <c r="H4080" t="s">
        <v>198</v>
      </c>
      <c r="I4080" t="s">
        <v>213</v>
      </c>
      <c r="J4080">
        <v>1987</v>
      </c>
      <c r="K4080">
        <v>65</v>
      </c>
      <c r="L4080">
        <v>5</v>
      </c>
      <c r="M4080" t="s">
        <v>200</v>
      </c>
      <c r="N4080" t="s">
        <v>1097</v>
      </c>
      <c r="O4080" t="s">
        <v>202</v>
      </c>
      <c r="P4080" t="s">
        <v>1176</v>
      </c>
    </row>
    <row r="4081" spans="1:16" x14ac:dyDescent="0.25">
      <c r="A4081">
        <v>6289</v>
      </c>
      <c r="B4081" t="s">
        <v>399</v>
      </c>
      <c r="E4081" t="s">
        <v>4428</v>
      </c>
      <c r="F4081" t="s">
        <v>347</v>
      </c>
      <c r="G4081" t="s">
        <v>212</v>
      </c>
      <c r="H4081" t="s">
        <v>198</v>
      </c>
      <c r="I4081" t="s">
        <v>213</v>
      </c>
      <c r="J4081">
        <v>1987</v>
      </c>
      <c r="K4081">
        <v>65</v>
      </c>
      <c r="L4081">
        <v>5</v>
      </c>
      <c r="M4081" t="s">
        <v>200</v>
      </c>
      <c r="N4081" t="s">
        <v>1097</v>
      </c>
      <c r="O4081" t="s">
        <v>202</v>
      </c>
      <c r="P4081" t="s">
        <v>1176</v>
      </c>
    </row>
    <row r="4082" spans="1:16" x14ac:dyDescent="0.25">
      <c r="A4082">
        <v>6290</v>
      </c>
      <c r="B4082" t="s">
        <v>399</v>
      </c>
      <c r="E4082" t="s">
        <v>4428</v>
      </c>
      <c r="F4082" t="s">
        <v>347</v>
      </c>
      <c r="G4082" t="s">
        <v>212</v>
      </c>
      <c r="H4082" t="s">
        <v>198</v>
      </c>
      <c r="I4082" t="s">
        <v>213</v>
      </c>
      <c r="J4082">
        <v>1988</v>
      </c>
      <c r="K4082">
        <v>86</v>
      </c>
      <c r="L4082">
        <v>5</v>
      </c>
      <c r="M4082" t="s">
        <v>200</v>
      </c>
      <c r="N4082" t="s">
        <v>1097</v>
      </c>
      <c r="O4082" t="s">
        <v>202</v>
      </c>
      <c r="P4082" t="s">
        <v>1176</v>
      </c>
    </row>
    <row r="4083" spans="1:16" x14ac:dyDescent="0.25">
      <c r="A4083">
        <v>6291</v>
      </c>
      <c r="B4083" t="s">
        <v>399</v>
      </c>
      <c r="E4083" t="s">
        <v>4428</v>
      </c>
      <c r="F4083" t="s">
        <v>347</v>
      </c>
      <c r="G4083" t="s">
        <v>212</v>
      </c>
      <c r="H4083" t="s">
        <v>198</v>
      </c>
      <c r="I4083" t="s">
        <v>213</v>
      </c>
      <c r="J4083">
        <v>1988</v>
      </c>
      <c r="K4083">
        <v>86</v>
      </c>
      <c r="L4083">
        <v>5</v>
      </c>
      <c r="M4083" t="s">
        <v>200</v>
      </c>
      <c r="N4083" t="s">
        <v>1097</v>
      </c>
      <c r="O4083" t="s">
        <v>202</v>
      </c>
      <c r="P4083" t="s">
        <v>1176</v>
      </c>
    </row>
    <row r="4084" spans="1:16" x14ac:dyDescent="0.25">
      <c r="A4084">
        <v>6292</v>
      </c>
      <c r="B4084" t="s">
        <v>399</v>
      </c>
      <c r="E4084" t="s">
        <v>4428</v>
      </c>
      <c r="F4084" t="s">
        <v>347</v>
      </c>
      <c r="G4084" t="s">
        <v>212</v>
      </c>
      <c r="H4084" t="s">
        <v>198</v>
      </c>
      <c r="I4084" t="s">
        <v>213</v>
      </c>
      <c r="J4084">
        <v>1989</v>
      </c>
      <c r="K4084">
        <v>65</v>
      </c>
      <c r="L4084">
        <v>5</v>
      </c>
      <c r="M4084" t="s">
        <v>200</v>
      </c>
      <c r="N4084" t="s">
        <v>1097</v>
      </c>
      <c r="O4084" t="s">
        <v>202</v>
      </c>
      <c r="P4084" t="s">
        <v>1178</v>
      </c>
    </row>
    <row r="4085" spans="1:16" x14ac:dyDescent="0.25">
      <c r="A4085">
        <v>6293</v>
      </c>
      <c r="B4085" t="s">
        <v>399</v>
      </c>
      <c r="E4085" t="s">
        <v>4428</v>
      </c>
      <c r="F4085" t="s">
        <v>347</v>
      </c>
      <c r="G4085" t="s">
        <v>212</v>
      </c>
      <c r="H4085" t="s">
        <v>198</v>
      </c>
      <c r="I4085" t="s">
        <v>213</v>
      </c>
      <c r="J4085">
        <v>1989</v>
      </c>
      <c r="K4085">
        <v>65</v>
      </c>
      <c r="L4085">
        <v>5</v>
      </c>
      <c r="M4085" t="s">
        <v>200</v>
      </c>
      <c r="N4085" t="s">
        <v>1097</v>
      </c>
      <c r="O4085" t="s">
        <v>202</v>
      </c>
      <c r="P4085" t="s">
        <v>1178</v>
      </c>
    </row>
    <row r="4086" spans="1:16" x14ac:dyDescent="0.25">
      <c r="A4086">
        <v>6294</v>
      </c>
      <c r="B4086" t="s">
        <v>360</v>
      </c>
      <c r="E4086" t="s">
        <v>4429</v>
      </c>
      <c r="F4086" t="s">
        <v>347</v>
      </c>
      <c r="G4086" t="s">
        <v>212</v>
      </c>
      <c r="H4086" t="s">
        <v>198</v>
      </c>
      <c r="I4086" t="s">
        <v>213</v>
      </c>
      <c r="J4086">
        <v>1954</v>
      </c>
      <c r="K4086">
        <v>15732</v>
      </c>
      <c r="L4086">
        <v>5</v>
      </c>
      <c r="M4086" t="s">
        <v>200</v>
      </c>
      <c r="N4086" t="s">
        <v>364</v>
      </c>
      <c r="O4086" t="s">
        <v>202</v>
      </c>
      <c r="P4086" t="s">
        <v>365</v>
      </c>
    </row>
    <row r="4087" spans="1:16" x14ac:dyDescent="0.25">
      <c r="A4087">
        <v>6295</v>
      </c>
      <c r="B4087" t="s">
        <v>360</v>
      </c>
      <c r="E4087" t="s">
        <v>4430</v>
      </c>
      <c r="F4087" t="s">
        <v>347</v>
      </c>
      <c r="G4087" t="s">
        <v>212</v>
      </c>
      <c r="H4087" t="s">
        <v>198</v>
      </c>
      <c r="I4087" t="s">
        <v>213</v>
      </c>
      <c r="J4087">
        <v>1968</v>
      </c>
      <c r="K4087">
        <v>150967</v>
      </c>
      <c r="L4087">
        <v>5</v>
      </c>
      <c r="M4087" t="s">
        <v>200</v>
      </c>
      <c r="N4087" t="s">
        <v>467</v>
      </c>
      <c r="O4087" t="s">
        <v>202</v>
      </c>
      <c r="P4087" t="s">
        <v>365</v>
      </c>
    </row>
    <row r="4088" spans="1:16" x14ac:dyDescent="0.25">
      <c r="A4088">
        <v>6296</v>
      </c>
      <c r="B4088" t="s">
        <v>360</v>
      </c>
      <c r="E4088" t="s">
        <v>4431</v>
      </c>
      <c r="F4088" t="s">
        <v>347</v>
      </c>
      <c r="G4088" t="s">
        <v>212</v>
      </c>
      <c r="H4088" t="s">
        <v>198</v>
      </c>
      <c r="I4088" t="s">
        <v>213</v>
      </c>
      <c r="J4088">
        <v>1962</v>
      </c>
      <c r="K4088">
        <v>14695</v>
      </c>
      <c r="L4088">
        <v>5</v>
      </c>
      <c r="M4088" t="s">
        <v>200</v>
      </c>
      <c r="N4088" t="s">
        <v>467</v>
      </c>
      <c r="O4088" t="s">
        <v>202</v>
      </c>
      <c r="P4088" t="s">
        <v>365</v>
      </c>
    </row>
    <row r="4089" spans="1:16" x14ac:dyDescent="0.25">
      <c r="A4089">
        <v>6297</v>
      </c>
      <c r="B4089" t="s">
        <v>360</v>
      </c>
      <c r="E4089" t="s">
        <v>4432</v>
      </c>
      <c r="F4089" t="s">
        <v>347</v>
      </c>
      <c r="G4089" t="s">
        <v>212</v>
      </c>
      <c r="H4089" t="s">
        <v>198</v>
      </c>
      <c r="I4089" t="s">
        <v>213</v>
      </c>
      <c r="J4089">
        <v>1961</v>
      </c>
      <c r="K4089">
        <v>4595</v>
      </c>
      <c r="L4089">
        <v>5</v>
      </c>
      <c r="M4089" t="s">
        <v>200</v>
      </c>
      <c r="N4089" t="s">
        <v>467</v>
      </c>
      <c r="O4089" t="s">
        <v>202</v>
      </c>
      <c r="P4089" t="s">
        <v>365</v>
      </c>
    </row>
    <row r="4090" spans="1:16" x14ac:dyDescent="0.25">
      <c r="A4090">
        <v>6298</v>
      </c>
      <c r="B4090" t="s">
        <v>360</v>
      </c>
      <c r="E4090" t="s">
        <v>4433</v>
      </c>
      <c r="F4090" t="s">
        <v>347</v>
      </c>
      <c r="G4090" t="s">
        <v>212</v>
      </c>
      <c r="H4090" t="s">
        <v>198</v>
      </c>
      <c r="I4090" t="s">
        <v>213</v>
      </c>
      <c r="J4090">
        <v>1992</v>
      </c>
      <c r="K4090">
        <v>247360</v>
      </c>
      <c r="L4090">
        <v>5</v>
      </c>
      <c r="M4090" t="s">
        <v>200</v>
      </c>
      <c r="N4090" t="s">
        <v>364</v>
      </c>
      <c r="O4090" t="s">
        <v>202</v>
      </c>
      <c r="P4090" t="s">
        <v>365</v>
      </c>
    </row>
    <row r="4091" spans="1:16" x14ac:dyDescent="0.25">
      <c r="A4091">
        <v>6299</v>
      </c>
      <c r="B4091" t="s">
        <v>360</v>
      </c>
      <c r="E4091" t="s">
        <v>4434</v>
      </c>
      <c r="F4091" t="s">
        <v>347</v>
      </c>
      <c r="G4091" t="s">
        <v>212</v>
      </c>
      <c r="H4091" t="s">
        <v>198</v>
      </c>
      <c r="I4091" t="s">
        <v>213</v>
      </c>
      <c r="J4091">
        <v>1981</v>
      </c>
      <c r="K4091">
        <v>599393</v>
      </c>
      <c r="L4091">
        <v>5</v>
      </c>
      <c r="M4091" t="s">
        <v>200</v>
      </c>
      <c r="N4091" t="s">
        <v>364</v>
      </c>
      <c r="O4091" t="s">
        <v>202</v>
      </c>
      <c r="P4091" t="s">
        <v>365</v>
      </c>
    </row>
    <row r="4092" spans="1:16" x14ac:dyDescent="0.25">
      <c r="A4092">
        <v>6300</v>
      </c>
      <c r="B4092" t="s">
        <v>360</v>
      </c>
      <c r="E4092" t="s">
        <v>4435</v>
      </c>
      <c r="F4092" t="s">
        <v>347</v>
      </c>
      <c r="G4092" t="s">
        <v>212</v>
      </c>
      <c r="H4092" t="s">
        <v>198</v>
      </c>
      <c r="I4092" t="s">
        <v>213</v>
      </c>
      <c r="J4092">
        <v>1993</v>
      </c>
      <c r="K4092">
        <v>1728</v>
      </c>
      <c r="L4092">
        <v>5</v>
      </c>
      <c r="M4092" t="s">
        <v>200</v>
      </c>
      <c r="N4092" t="s">
        <v>364</v>
      </c>
      <c r="O4092" t="s">
        <v>202</v>
      </c>
      <c r="P4092" t="s">
        <v>365</v>
      </c>
    </row>
    <row r="4093" spans="1:16" x14ac:dyDescent="0.25">
      <c r="A4093">
        <v>6301</v>
      </c>
      <c r="B4093" t="s">
        <v>360</v>
      </c>
      <c r="E4093" t="s">
        <v>4436</v>
      </c>
      <c r="F4093" t="s">
        <v>347</v>
      </c>
      <c r="G4093" t="s">
        <v>212</v>
      </c>
      <c r="H4093" t="s">
        <v>198</v>
      </c>
      <c r="I4093" t="s">
        <v>213</v>
      </c>
      <c r="J4093">
        <v>1981</v>
      </c>
      <c r="K4093">
        <v>467209</v>
      </c>
      <c r="L4093">
        <v>5</v>
      </c>
      <c r="M4093" t="s">
        <v>200</v>
      </c>
      <c r="N4093" t="s">
        <v>364</v>
      </c>
      <c r="O4093" t="s">
        <v>202</v>
      </c>
      <c r="P4093" t="s">
        <v>365</v>
      </c>
    </row>
    <row r="4094" spans="1:16" x14ac:dyDescent="0.25">
      <c r="A4094">
        <v>6302</v>
      </c>
      <c r="B4094" t="s">
        <v>360</v>
      </c>
      <c r="E4094" t="s">
        <v>4437</v>
      </c>
      <c r="F4094" t="s">
        <v>347</v>
      </c>
      <c r="G4094" t="s">
        <v>212</v>
      </c>
      <c r="H4094" t="s">
        <v>198</v>
      </c>
      <c r="I4094" t="s">
        <v>213</v>
      </c>
      <c r="J4094">
        <v>1981</v>
      </c>
      <c r="K4094">
        <v>363208</v>
      </c>
      <c r="L4094">
        <v>5</v>
      </c>
      <c r="M4094" t="s">
        <v>200</v>
      </c>
      <c r="N4094" t="s">
        <v>364</v>
      </c>
      <c r="O4094" t="s">
        <v>202</v>
      </c>
      <c r="P4094" t="s">
        <v>365</v>
      </c>
    </row>
    <row r="4095" spans="1:16" x14ac:dyDescent="0.25">
      <c r="A4095">
        <v>6303</v>
      </c>
      <c r="B4095" t="s">
        <v>360</v>
      </c>
      <c r="E4095" t="s">
        <v>4438</v>
      </c>
      <c r="F4095" t="s">
        <v>347</v>
      </c>
      <c r="G4095" t="s">
        <v>212</v>
      </c>
      <c r="H4095" t="s">
        <v>198</v>
      </c>
      <c r="I4095" t="s">
        <v>213</v>
      </c>
      <c r="J4095">
        <v>1958</v>
      </c>
      <c r="K4095">
        <v>32642</v>
      </c>
      <c r="L4095">
        <v>5</v>
      </c>
      <c r="M4095" t="s">
        <v>200</v>
      </c>
      <c r="N4095" t="s">
        <v>467</v>
      </c>
      <c r="O4095" t="s">
        <v>202</v>
      </c>
      <c r="P4095" t="s">
        <v>365</v>
      </c>
    </row>
    <row r="4096" spans="1:16" x14ac:dyDescent="0.25">
      <c r="A4096">
        <v>6304</v>
      </c>
      <c r="B4096" t="s">
        <v>360</v>
      </c>
      <c r="E4096" t="s">
        <v>4439</v>
      </c>
      <c r="F4096" t="s">
        <v>347</v>
      </c>
      <c r="G4096" t="s">
        <v>212</v>
      </c>
      <c r="H4096" t="s">
        <v>198</v>
      </c>
      <c r="I4096" t="s">
        <v>213</v>
      </c>
      <c r="J4096">
        <v>1970</v>
      </c>
      <c r="K4096">
        <v>17124</v>
      </c>
      <c r="L4096">
        <v>5</v>
      </c>
      <c r="M4096" t="s">
        <v>200</v>
      </c>
      <c r="N4096" t="s">
        <v>467</v>
      </c>
      <c r="O4096" t="s">
        <v>202</v>
      </c>
      <c r="P4096" t="s">
        <v>365</v>
      </c>
    </row>
    <row r="4097" spans="1:16" x14ac:dyDescent="0.25">
      <c r="A4097">
        <v>6305</v>
      </c>
      <c r="B4097" t="s">
        <v>360</v>
      </c>
      <c r="E4097" t="s">
        <v>4440</v>
      </c>
      <c r="F4097" t="s">
        <v>347</v>
      </c>
      <c r="G4097" t="s">
        <v>212</v>
      </c>
      <c r="H4097" t="s">
        <v>198</v>
      </c>
      <c r="I4097" t="s">
        <v>213</v>
      </c>
      <c r="J4097">
        <v>1973</v>
      </c>
      <c r="K4097">
        <v>304450</v>
      </c>
      <c r="L4097">
        <v>5</v>
      </c>
      <c r="M4097" t="s">
        <v>200</v>
      </c>
      <c r="N4097" t="s">
        <v>467</v>
      </c>
      <c r="O4097" t="s">
        <v>202</v>
      </c>
      <c r="P4097" t="s">
        <v>365</v>
      </c>
    </row>
    <row r="4098" spans="1:16" x14ac:dyDescent="0.25">
      <c r="A4098">
        <v>6306</v>
      </c>
      <c r="B4098" t="s">
        <v>360</v>
      </c>
      <c r="E4098" t="s">
        <v>4441</v>
      </c>
      <c r="F4098" t="s">
        <v>347</v>
      </c>
      <c r="G4098" t="s">
        <v>212</v>
      </c>
      <c r="H4098" t="s">
        <v>198</v>
      </c>
      <c r="I4098" t="s">
        <v>213</v>
      </c>
      <c r="J4098">
        <v>1985</v>
      </c>
      <c r="K4098">
        <v>824272</v>
      </c>
      <c r="L4098">
        <v>5</v>
      </c>
      <c r="M4098" t="s">
        <v>200</v>
      </c>
      <c r="N4098" t="s">
        <v>364</v>
      </c>
      <c r="O4098" t="s">
        <v>202</v>
      </c>
      <c r="P4098" t="s">
        <v>365</v>
      </c>
    </row>
    <row r="4099" spans="1:16" x14ac:dyDescent="0.25">
      <c r="A4099">
        <v>6307</v>
      </c>
      <c r="B4099" t="s">
        <v>360</v>
      </c>
      <c r="E4099" t="s">
        <v>4442</v>
      </c>
      <c r="F4099" t="s">
        <v>347</v>
      </c>
      <c r="G4099" t="s">
        <v>212</v>
      </c>
      <c r="H4099" t="s">
        <v>198</v>
      </c>
      <c r="I4099" t="s">
        <v>213</v>
      </c>
      <c r="J4099">
        <v>1983</v>
      </c>
      <c r="K4099">
        <v>247814</v>
      </c>
      <c r="L4099">
        <v>5</v>
      </c>
      <c r="M4099" t="s">
        <v>200</v>
      </c>
      <c r="N4099" t="s">
        <v>364</v>
      </c>
      <c r="O4099" t="s">
        <v>202</v>
      </c>
      <c r="P4099" t="s">
        <v>365</v>
      </c>
    </row>
    <row r="4100" spans="1:16" x14ac:dyDescent="0.25">
      <c r="A4100">
        <v>6308</v>
      </c>
      <c r="B4100" t="s">
        <v>360</v>
      </c>
      <c r="E4100" t="s">
        <v>4443</v>
      </c>
      <c r="F4100" t="s">
        <v>347</v>
      </c>
      <c r="G4100" t="s">
        <v>212</v>
      </c>
      <c r="H4100" t="s">
        <v>198</v>
      </c>
      <c r="I4100" t="s">
        <v>213</v>
      </c>
      <c r="J4100">
        <v>1967</v>
      </c>
      <c r="K4100">
        <v>348627</v>
      </c>
      <c r="L4100">
        <v>5</v>
      </c>
      <c r="M4100" t="s">
        <v>200</v>
      </c>
      <c r="N4100" t="s">
        <v>467</v>
      </c>
      <c r="O4100" t="s">
        <v>202</v>
      </c>
      <c r="P4100" t="s">
        <v>365</v>
      </c>
    </row>
    <row r="4101" spans="1:16" x14ac:dyDescent="0.25">
      <c r="A4101">
        <v>6309</v>
      </c>
      <c r="B4101" t="s">
        <v>360</v>
      </c>
      <c r="E4101" t="s">
        <v>4444</v>
      </c>
      <c r="F4101" t="s">
        <v>347</v>
      </c>
      <c r="G4101" t="s">
        <v>212</v>
      </c>
      <c r="H4101" t="s">
        <v>198</v>
      </c>
      <c r="I4101" t="s">
        <v>213</v>
      </c>
      <c r="J4101">
        <v>1967</v>
      </c>
      <c r="K4101">
        <v>128850</v>
      </c>
      <c r="L4101">
        <v>5</v>
      </c>
      <c r="M4101" t="s">
        <v>200</v>
      </c>
      <c r="N4101" t="s">
        <v>467</v>
      </c>
      <c r="O4101" t="s">
        <v>202</v>
      </c>
      <c r="P4101" t="s">
        <v>365</v>
      </c>
    </row>
    <row r="4102" spans="1:16" x14ac:dyDescent="0.25">
      <c r="A4102">
        <v>6310</v>
      </c>
      <c r="B4102" t="s">
        <v>360</v>
      </c>
      <c r="E4102" t="s">
        <v>4445</v>
      </c>
      <c r="F4102" t="s">
        <v>347</v>
      </c>
      <c r="G4102" t="s">
        <v>212</v>
      </c>
      <c r="H4102" t="s">
        <v>198</v>
      </c>
      <c r="I4102" t="s">
        <v>213</v>
      </c>
      <c r="J4102">
        <v>1992</v>
      </c>
      <c r="K4102">
        <v>42114</v>
      </c>
      <c r="L4102">
        <v>5</v>
      </c>
      <c r="M4102" t="s">
        <v>200</v>
      </c>
      <c r="N4102" t="s">
        <v>364</v>
      </c>
      <c r="O4102" t="s">
        <v>202</v>
      </c>
      <c r="P4102" t="s">
        <v>365</v>
      </c>
    </row>
    <row r="4103" spans="1:16" x14ac:dyDescent="0.25">
      <c r="A4103">
        <v>6311</v>
      </c>
      <c r="B4103" t="s">
        <v>360</v>
      </c>
      <c r="E4103" t="s">
        <v>4446</v>
      </c>
      <c r="F4103" t="s">
        <v>347</v>
      </c>
      <c r="G4103" t="s">
        <v>212</v>
      </c>
      <c r="H4103" t="s">
        <v>198</v>
      </c>
      <c r="I4103" t="s">
        <v>213</v>
      </c>
      <c r="J4103">
        <v>1970</v>
      </c>
      <c r="K4103">
        <v>163</v>
      </c>
      <c r="L4103">
        <v>5</v>
      </c>
      <c r="M4103" t="s">
        <v>200</v>
      </c>
      <c r="N4103" t="s">
        <v>467</v>
      </c>
      <c r="O4103" t="s">
        <v>202</v>
      </c>
      <c r="P4103" t="s">
        <v>365</v>
      </c>
    </row>
    <row r="4104" spans="1:16" x14ac:dyDescent="0.25">
      <c r="A4104">
        <v>6312</v>
      </c>
      <c r="B4104" t="s">
        <v>360</v>
      </c>
      <c r="E4104" t="s">
        <v>4447</v>
      </c>
      <c r="F4104" t="s">
        <v>347</v>
      </c>
      <c r="G4104" t="s">
        <v>212</v>
      </c>
      <c r="H4104" t="s">
        <v>198</v>
      </c>
      <c r="I4104" t="s">
        <v>213</v>
      </c>
      <c r="J4104">
        <v>1976</v>
      </c>
      <c r="K4104">
        <v>196936</v>
      </c>
      <c r="L4104">
        <v>5</v>
      </c>
      <c r="M4104" t="s">
        <v>200</v>
      </c>
      <c r="N4104" t="s">
        <v>364</v>
      </c>
      <c r="O4104" t="s">
        <v>202</v>
      </c>
      <c r="P4104" t="s">
        <v>365</v>
      </c>
    </row>
    <row r="4105" spans="1:16" x14ac:dyDescent="0.25">
      <c r="A4105">
        <v>6313</v>
      </c>
      <c r="B4105" t="s">
        <v>399</v>
      </c>
      <c r="E4105" t="s">
        <v>4448</v>
      </c>
      <c r="F4105" t="s">
        <v>347</v>
      </c>
      <c r="G4105" t="s">
        <v>212</v>
      </c>
      <c r="H4105" t="s">
        <v>198</v>
      </c>
      <c r="I4105" t="s">
        <v>213</v>
      </c>
      <c r="J4105">
        <v>1971</v>
      </c>
      <c r="K4105">
        <v>18665</v>
      </c>
      <c r="L4105">
        <v>5</v>
      </c>
      <c r="M4105" t="s">
        <v>200</v>
      </c>
      <c r="N4105" t="s">
        <v>1097</v>
      </c>
      <c r="O4105" t="s">
        <v>202</v>
      </c>
      <c r="P4105" t="s">
        <v>2931</v>
      </c>
    </row>
    <row r="4106" spans="1:16" x14ac:dyDescent="0.25">
      <c r="A4106">
        <v>6314</v>
      </c>
      <c r="B4106" t="s">
        <v>399</v>
      </c>
      <c r="E4106" t="s">
        <v>4449</v>
      </c>
      <c r="F4106" t="s">
        <v>347</v>
      </c>
      <c r="G4106" t="s">
        <v>212</v>
      </c>
      <c r="H4106" t="s">
        <v>198</v>
      </c>
      <c r="I4106" t="s">
        <v>213</v>
      </c>
      <c r="J4106">
        <v>1982</v>
      </c>
      <c r="K4106">
        <v>467</v>
      </c>
      <c r="L4106">
        <v>5</v>
      </c>
      <c r="M4106" t="s">
        <v>200</v>
      </c>
      <c r="N4106" t="s">
        <v>1097</v>
      </c>
      <c r="O4106" t="s">
        <v>202</v>
      </c>
      <c r="P4106" t="s">
        <v>1176</v>
      </c>
    </row>
    <row r="4107" spans="1:16" x14ac:dyDescent="0.25">
      <c r="A4107">
        <v>6315</v>
      </c>
      <c r="B4107" t="s">
        <v>399</v>
      </c>
      <c r="E4107" t="s">
        <v>4450</v>
      </c>
      <c r="F4107" t="s">
        <v>347</v>
      </c>
      <c r="G4107" t="s">
        <v>212</v>
      </c>
      <c r="H4107" t="s">
        <v>198</v>
      </c>
      <c r="I4107" t="s">
        <v>213</v>
      </c>
      <c r="J4107">
        <v>1982</v>
      </c>
      <c r="K4107">
        <v>254</v>
      </c>
      <c r="L4107">
        <v>5</v>
      </c>
      <c r="M4107" t="s">
        <v>200</v>
      </c>
      <c r="N4107" t="s">
        <v>1097</v>
      </c>
      <c r="O4107" t="s">
        <v>202</v>
      </c>
      <c r="P4107" t="s">
        <v>1176</v>
      </c>
    </row>
    <row r="4108" spans="1:16" x14ac:dyDescent="0.25">
      <c r="A4108">
        <v>6316</v>
      </c>
      <c r="B4108" t="s">
        <v>399</v>
      </c>
      <c r="E4108" t="s">
        <v>4326</v>
      </c>
      <c r="F4108" t="s">
        <v>347</v>
      </c>
      <c r="G4108" t="s">
        <v>212</v>
      </c>
      <c r="H4108" t="s">
        <v>198</v>
      </c>
      <c r="I4108" t="s">
        <v>213</v>
      </c>
      <c r="J4108">
        <v>1982</v>
      </c>
      <c r="K4108">
        <v>334</v>
      </c>
      <c r="L4108">
        <v>5</v>
      </c>
      <c r="M4108" t="s">
        <v>200</v>
      </c>
      <c r="N4108" t="s">
        <v>539</v>
      </c>
      <c r="O4108" t="s">
        <v>202</v>
      </c>
      <c r="P4108" t="s">
        <v>1176</v>
      </c>
    </row>
    <row r="4109" spans="1:16" x14ac:dyDescent="0.25">
      <c r="A4109">
        <v>6322</v>
      </c>
      <c r="B4109" t="s">
        <v>360</v>
      </c>
      <c r="E4109" t="s">
        <v>4451</v>
      </c>
      <c r="F4109" t="s">
        <v>347</v>
      </c>
      <c r="G4109" t="s">
        <v>212</v>
      </c>
      <c r="H4109" t="s">
        <v>198</v>
      </c>
      <c r="I4109" t="s">
        <v>213</v>
      </c>
      <c r="J4109">
        <v>1982</v>
      </c>
      <c r="K4109">
        <v>249001</v>
      </c>
      <c r="L4109">
        <v>5</v>
      </c>
      <c r="M4109" t="s">
        <v>200</v>
      </c>
      <c r="N4109" t="s">
        <v>364</v>
      </c>
      <c r="O4109" t="s">
        <v>202</v>
      </c>
      <c r="P4109" t="s">
        <v>365</v>
      </c>
    </row>
    <row r="4110" spans="1:16" x14ac:dyDescent="0.25">
      <c r="A4110">
        <v>6323</v>
      </c>
      <c r="B4110" t="s">
        <v>360</v>
      </c>
      <c r="E4110" t="s">
        <v>4452</v>
      </c>
      <c r="F4110" t="s">
        <v>347</v>
      </c>
      <c r="G4110" t="s">
        <v>212</v>
      </c>
      <c r="H4110" t="s">
        <v>198</v>
      </c>
      <c r="I4110" t="s">
        <v>213</v>
      </c>
      <c r="J4110">
        <v>1974</v>
      </c>
      <c r="K4110">
        <v>142950</v>
      </c>
      <c r="L4110">
        <v>5</v>
      </c>
      <c r="M4110" t="s">
        <v>200</v>
      </c>
      <c r="N4110" t="s">
        <v>364</v>
      </c>
      <c r="O4110" t="s">
        <v>202</v>
      </c>
      <c r="P4110" t="s">
        <v>365</v>
      </c>
    </row>
    <row r="4111" spans="1:16" x14ac:dyDescent="0.25">
      <c r="A4111">
        <v>6324</v>
      </c>
      <c r="B4111" t="s">
        <v>360</v>
      </c>
      <c r="E4111" t="s">
        <v>4453</v>
      </c>
      <c r="F4111" t="s">
        <v>347</v>
      </c>
      <c r="G4111" t="s">
        <v>212</v>
      </c>
      <c r="H4111" t="s">
        <v>198</v>
      </c>
      <c r="I4111" t="s">
        <v>213</v>
      </c>
      <c r="J4111">
        <v>1978</v>
      </c>
      <c r="K4111">
        <v>74497</v>
      </c>
      <c r="L4111">
        <v>5</v>
      </c>
      <c r="M4111" t="s">
        <v>200</v>
      </c>
      <c r="N4111" t="s">
        <v>364</v>
      </c>
      <c r="O4111" t="s">
        <v>202</v>
      </c>
      <c r="P4111" t="s">
        <v>365</v>
      </c>
    </row>
    <row r="4112" spans="1:16" x14ac:dyDescent="0.25">
      <c r="A4112">
        <v>6325</v>
      </c>
      <c r="B4112" t="s">
        <v>360</v>
      </c>
      <c r="E4112" t="s">
        <v>4454</v>
      </c>
      <c r="F4112" t="s">
        <v>347</v>
      </c>
      <c r="G4112" t="s">
        <v>212</v>
      </c>
      <c r="H4112" t="s">
        <v>198</v>
      </c>
      <c r="I4112" t="s">
        <v>213</v>
      </c>
      <c r="J4112">
        <v>1961</v>
      </c>
      <c r="K4112">
        <v>11368</v>
      </c>
      <c r="L4112">
        <v>5</v>
      </c>
      <c r="M4112" t="s">
        <v>200</v>
      </c>
      <c r="N4112" t="s">
        <v>467</v>
      </c>
      <c r="O4112" t="s">
        <v>202</v>
      </c>
      <c r="P4112" t="s">
        <v>365</v>
      </c>
    </row>
    <row r="4113" spans="1:16" x14ac:dyDescent="0.25">
      <c r="A4113">
        <v>6326</v>
      </c>
      <c r="B4113" t="s">
        <v>360</v>
      </c>
      <c r="E4113" t="s">
        <v>4455</v>
      </c>
      <c r="F4113" t="s">
        <v>347</v>
      </c>
      <c r="G4113" t="s">
        <v>212</v>
      </c>
      <c r="H4113" t="s">
        <v>198</v>
      </c>
      <c r="I4113" t="s">
        <v>213</v>
      </c>
      <c r="J4113">
        <v>1973</v>
      </c>
      <c r="K4113">
        <v>37105</v>
      </c>
      <c r="L4113">
        <v>5</v>
      </c>
      <c r="M4113" t="s">
        <v>200</v>
      </c>
      <c r="N4113" t="s">
        <v>364</v>
      </c>
      <c r="O4113" t="s">
        <v>202</v>
      </c>
      <c r="P4113" t="s">
        <v>365</v>
      </c>
    </row>
    <row r="4114" spans="1:16" x14ac:dyDescent="0.25">
      <c r="A4114">
        <v>6327</v>
      </c>
      <c r="B4114" t="s">
        <v>360</v>
      </c>
      <c r="E4114" t="s">
        <v>4456</v>
      </c>
      <c r="F4114" t="s">
        <v>347</v>
      </c>
      <c r="G4114" t="s">
        <v>212</v>
      </c>
      <c r="H4114" t="s">
        <v>198</v>
      </c>
      <c r="I4114" t="s">
        <v>213</v>
      </c>
      <c r="J4114">
        <v>1975</v>
      </c>
      <c r="K4114">
        <v>301814</v>
      </c>
      <c r="L4114">
        <v>5</v>
      </c>
      <c r="M4114" t="s">
        <v>200</v>
      </c>
      <c r="N4114" t="s">
        <v>364</v>
      </c>
      <c r="O4114" t="s">
        <v>202</v>
      </c>
      <c r="P4114" t="s">
        <v>365</v>
      </c>
    </row>
    <row r="4115" spans="1:16" x14ac:dyDescent="0.25">
      <c r="A4115">
        <v>6328</v>
      </c>
      <c r="B4115" t="s">
        <v>360</v>
      </c>
      <c r="E4115" t="s">
        <v>4457</v>
      </c>
      <c r="F4115" t="s">
        <v>347</v>
      </c>
      <c r="G4115" t="s">
        <v>212</v>
      </c>
      <c r="H4115" t="s">
        <v>198</v>
      </c>
      <c r="I4115" t="s">
        <v>213</v>
      </c>
      <c r="J4115">
        <v>1975</v>
      </c>
      <c r="K4115">
        <v>69580</v>
      </c>
      <c r="L4115">
        <v>5</v>
      </c>
      <c r="M4115" t="s">
        <v>200</v>
      </c>
      <c r="N4115" t="s">
        <v>364</v>
      </c>
      <c r="O4115" t="s">
        <v>202</v>
      </c>
      <c r="P4115" t="s">
        <v>365</v>
      </c>
    </row>
    <row r="4116" spans="1:16" x14ac:dyDescent="0.25">
      <c r="A4116">
        <v>6329</v>
      </c>
      <c r="B4116" t="s">
        <v>360</v>
      </c>
      <c r="E4116" t="s">
        <v>4458</v>
      </c>
      <c r="F4116" t="s">
        <v>347</v>
      </c>
      <c r="G4116" t="s">
        <v>212</v>
      </c>
      <c r="H4116" t="s">
        <v>198</v>
      </c>
      <c r="I4116" t="s">
        <v>213</v>
      </c>
      <c r="J4116">
        <v>1978</v>
      </c>
      <c r="K4116">
        <v>472977</v>
      </c>
      <c r="L4116">
        <v>5</v>
      </c>
      <c r="M4116" t="s">
        <v>200</v>
      </c>
      <c r="N4116" t="s">
        <v>364</v>
      </c>
      <c r="O4116" t="s">
        <v>202</v>
      </c>
      <c r="P4116" t="s">
        <v>365</v>
      </c>
    </row>
    <row r="4117" spans="1:16" x14ac:dyDescent="0.25">
      <c r="A4117">
        <v>6330</v>
      </c>
      <c r="B4117" t="s">
        <v>360</v>
      </c>
      <c r="E4117" t="s">
        <v>4459</v>
      </c>
      <c r="F4117" t="s">
        <v>347</v>
      </c>
      <c r="G4117" t="s">
        <v>212</v>
      </c>
      <c r="H4117" t="s">
        <v>198</v>
      </c>
      <c r="I4117" t="s">
        <v>213</v>
      </c>
      <c r="J4117">
        <v>1982</v>
      </c>
      <c r="K4117">
        <v>123358</v>
      </c>
      <c r="L4117">
        <v>5</v>
      </c>
      <c r="M4117" t="s">
        <v>200</v>
      </c>
      <c r="N4117" t="s">
        <v>364</v>
      </c>
      <c r="O4117" t="s">
        <v>202</v>
      </c>
      <c r="P4117" t="s">
        <v>365</v>
      </c>
    </row>
    <row r="4118" spans="1:16" x14ac:dyDescent="0.25">
      <c r="A4118">
        <v>6331</v>
      </c>
      <c r="B4118" t="s">
        <v>360</v>
      </c>
      <c r="E4118" t="s">
        <v>4460</v>
      </c>
      <c r="F4118" t="s">
        <v>347</v>
      </c>
      <c r="G4118" t="s">
        <v>212</v>
      </c>
      <c r="H4118" t="s">
        <v>198</v>
      </c>
      <c r="I4118" t="s">
        <v>213</v>
      </c>
      <c r="J4118">
        <v>1964</v>
      </c>
      <c r="K4118">
        <v>529907</v>
      </c>
      <c r="L4118">
        <v>5</v>
      </c>
      <c r="M4118" t="s">
        <v>200</v>
      </c>
      <c r="N4118" t="s">
        <v>467</v>
      </c>
      <c r="O4118" t="s">
        <v>202</v>
      </c>
      <c r="P4118" t="s">
        <v>365</v>
      </c>
    </row>
    <row r="4119" spans="1:16" x14ac:dyDescent="0.25">
      <c r="A4119">
        <v>6332</v>
      </c>
      <c r="B4119" t="s">
        <v>360</v>
      </c>
      <c r="E4119" t="s">
        <v>4461</v>
      </c>
      <c r="F4119" t="s">
        <v>347</v>
      </c>
      <c r="G4119" t="s">
        <v>212</v>
      </c>
      <c r="H4119" t="s">
        <v>198</v>
      </c>
      <c r="I4119" t="s">
        <v>213</v>
      </c>
      <c r="J4119">
        <v>1965</v>
      </c>
      <c r="K4119">
        <v>51860</v>
      </c>
      <c r="L4119">
        <v>5</v>
      </c>
      <c r="M4119" t="s">
        <v>200</v>
      </c>
      <c r="N4119" t="s">
        <v>467</v>
      </c>
      <c r="O4119" t="s">
        <v>202</v>
      </c>
      <c r="P4119" t="s">
        <v>365</v>
      </c>
    </row>
    <row r="4120" spans="1:16" x14ac:dyDescent="0.25">
      <c r="A4120">
        <v>6333</v>
      </c>
      <c r="B4120" t="s">
        <v>360</v>
      </c>
      <c r="E4120" t="s">
        <v>4462</v>
      </c>
      <c r="F4120" t="s">
        <v>347</v>
      </c>
      <c r="G4120" t="s">
        <v>212</v>
      </c>
      <c r="H4120" t="s">
        <v>198</v>
      </c>
      <c r="I4120" t="s">
        <v>213</v>
      </c>
      <c r="J4120">
        <v>1975</v>
      </c>
      <c r="K4120">
        <v>30787</v>
      </c>
      <c r="L4120">
        <v>5</v>
      </c>
      <c r="M4120" t="s">
        <v>200</v>
      </c>
      <c r="N4120" t="s">
        <v>364</v>
      </c>
      <c r="O4120" t="s">
        <v>202</v>
      </c>
      <c r="P4120" t="s">
        <v>365</v>
      </c>
    </row>
    <row r="4121" spans="1:16" x14ac:dyDescent="0.25">
      <c r="A4121">
        <v>6334</v>
      </c>
      <c r="B4121" t="s">
        <v>360</v>
      </c>
      <c r="E4121" t="s">
        <v>4463</v>
      </c>
      <c r="F4121" t="s">
        <v>347</v>
      </c>
      <c r="G4121" t="s">
        <v>212</v>
      </c>
      <c r="H4121" t="s">
        <v>198</v>
      </c>
      <c r="I4121" t="s">
        <v>213</v>
      </c>
      <c r="J4121">
        <v>1984</v>
      </c>
      <c r="K4121">
        <v>128536</v>
      </c>
      <c r="L4121">
        <v>5</v>
      </c>
      <c r="M4121" t="s">
        <v>200</v>
      </c>
      <c r="N4121" t="s">
        <v>364</v>
      </c>
      <c r="O4121" t="s">
        <v>202</v>
      </c>
      <c r="P4121" t="s">
        <v>365</v>
      </c>
    </row>
    <row r="4122" spans="1:16" x14ac:dyDescent="0.25">
      <c r="A4122">
        <v>6335</v>
      </c>
      <c r="B4122" t="s">
        <v>360</v>
      </c>
      <c r="E4122" t="s">
        <v>4464</v>
      </c>
      <c r="F4122" t="s">
        <v>347</v>
      </c>
      <c r="G4122" t="s">
        <v>212</v>
      </c>
      <c r="H4122" t="s">
        <v>198</v>
      </c>
      <c r="I4122" t="s">
        <v>213</v>
      </c>
      <c r="J4122">
        <v>1979</v>
      </c>
      <c r="K4122">
        <v>340914</v>
      </c>
      <c r="L4122">
        <v>5</v>
      </c>
      <c r="M4122" t="s">
        <v>200</v>
      </c>
      <c r="N4122" t="s">
        <v>364</v>
      </c>
      <c r="O4122" t="s">
        <v>202</v>
      </c>
      <c r="P4122" t="s">
        <v>365</v>
      </c>
    </row>
    <row r="4123" spans="1:16" x14ac:dyDescent="0.25">
      <c r="A4123">
        <v>6336</v>
      </c>
      <c r="B4123" t="s">
        <v>360</v>
      </c>
      <c r="E4123" t="s">
        <v>4465</v>
      </c>
      <c r="F4123" t="s">
        <v>347</v>
      </c>
      <c r="G4123" t="s">
        <v>212</v>
      </c>
      <c r="H4123" t="s">
        <v>198</v>
      </c>
      <c r="I4123" t="s">
        <v>213</v>
      </c>
      <c r="J4123">
        <v>1968</v>
      </c>
      <c r="K4123">
        <v>251739</v>
      </c>
      <c r="L4123">
        <v>5</v>
      </c>
      <c r="M4123" t="s">
        <v>200</v>
      </c>
      <c r="N4123" t="s">
        <v>467</v>
      </c>
      <c r="O4123" t="s">
        <v>202</v>
      </c>
      <c r="P4123" t="s">
        <v>365</v>
      </c>
    </row>
    <row r="4124" spans="1:16" x14ac:dyDescent="0.25">
      <c r="A4124">
        <v>6337</v>
      </c>
      <c r="B4124" t="s">
        <v>360</v>
      </c>
      <c r="E4124" t="s">
        <v>4466</v>
      </c>
      <c r="F4124" t="s">
        <v>347</v>
      </c>
      <c r="G4124" t="s">
        <v>212</v>
      </c>
      <c r="H4124" t="s">
        <v>198</v>
      </c>
      <c r="I4124" t="s">
        <v>213</v>
      </c>
      <c r="J4124">
        <v>1978</v>
      </c>
      <c r="K4124">
        <v>86650</v>
      </c>
      <c r="L4124">
        <v>5</v>
      </c>
      <c r="M4124" t="s">
        <v>200</v>
      </c>
      <c r="N4124" t="s">
        <v>364</v>
      </c>
      <c r="O4124" t="s">
        <v>202</v>
      </c>
      <c r="P4124" t="s">
        <v>365</v>
      </c>
    </row>
    <row r="4125" spans="1:16" x14ac:dyDescent="0.25">
      <c r="A4125">
        <v>6338</v>
      </c>
      <c r="B4125" t="s">
        <v>360</v>
      </c>
      <c r="E4125" t="s">
        <v>4467</v>
      </c>
      <c r="F4125" t="s">
        <v>347</v>
      </c>
      <c r="G4125" t="s">
        <v>212</v>
      </c>
      <c r="H4125" t="s">
        <v>198</v>
      </c>
      <c r="I4125" t="s">
        <v>213</v>
      </c>
      <c r="J4125">
        <v>1970</v>
      </c>
      <c r="K4125">
        <v>65547</v>
      </c>
      <c r="L4125">
        <v>5</v>
      </c>
      <c r="M4125" t="s">
        <v>200</v>
      </c>
      <c r="N4125" t="s">
        <v>467</v>
      </c>
      <c r="O4125" t="s">
        <v>202</v>
      </c>
      <c r="P4125" t="s">
        <v>365</v>
      </c>
    </row>
    <row r="4126" spans="1:16" x14ac:dyDescent="0.25">
      <c r="A4126">
        <v>6339</v>
      </c>
      <c r="B4126" t="s">
        <v>360</v>
      </c>
      <c r="E4126" t="s">
        <v>4468</v>
      </c>
      <c r="F4126" t="s">
        <v>347</v>
      </c>
      <c r="G4126" t="s">
        <v>212</v>
      </c>
      <c r="H4126" t="s">
        <v>198</v>
      </c>
      <c r="I4126" t="s">
        <v>213</v>
      </c>
      <c r="J4126">
        <v>1973</v>
      </c>
      <c r="K4126">
        <v>186418</v>
      </c>
      <c r="L4126">
        <v>5</v>
      </c>
      <c r="M4126" t="s">
        <v>200</v>
      </c>
      <c r="N4126" t="s">
        <v>364</v>
      </c>
      <c r="O4126" t="s">
        <v>202</v>
      </c>
      <c r="P4126" t="s">
        <v>365</v>
      </c>
    </row>
    <row r="4127" spans="1:16" x14ac:dyDescent="0.25">
      <c r="A4127">
        <v>6340</v>
      </c>
      <c r="B4127" t="s">
        <v>360</v>
      </c>
      <c r="E4127" t="s">
        <v>4469</v>
      </c>
      <c r="F4127" t="s">
        <v>347</v>
      </c>
      <c r="G4127" t="s">
        <v>212</v>
      </c>
      <c r="H4127" t="s">
        <v>198</v>
      </c>
      <c r="I4127" t="s">
        <v>213</v>
      </c>
      <c r="J4127">
        <v>1965</v>
      </c>
      <c r="K4127">
        <v>119833</v>
      </c>
      <c r="L4127">
        <v>5</v>
      </c>
      <c r="M4127" t="s">
        <v>200</v>
      </c>
      <c r="N4127" t="s">
        <v>467</v>
      </c>
      <c r="O4127" t="s">
        <v>202</v>
      </c>
      <c r="P4127" t="s">
        <v>365</v>
      </c>
    </row>
    <row r="4128" spans="1:16" x14ac:dyDescent="0.25">
      <c r="A4128">
        <v>6341</v>
      </c>
      <c r="B4128" t="s">
        <v>360</v>
      </c>
      <c r="E4128" t="s">
        <v>4470</v>
      </c>
      <c r="F4128" t="s">
        <v>347</v>
      </c>
      <c r="G4128" t="s">
        <v>212</v>
      </c>
      <c r="H4128" t="s">
        <v>198</v>
      </c>
      <c r="I4128" t="s">
        <v>213</v>
      </c>
      <c r="J4128">
        <v>1956</v>
      </c>
      <c r="K4128">
        <v>656</v>
      </c>
      <c r="L4128">
        <v>5</v>
      </c>
      <c r="M4128" t="s">
        <v>200</v>
      </c>
      <c r="N4128" t="s">
        <v>467</v>
      </c>
      <c r="O4128" t="s">
        <v>202</v>
      </c>
      <c r="P4128" t="s">
        <v>365</v>
      </c>
    </row>
    <row r="4129" spans="1:16" x14ac:dyDescent="0.25">
      <c r="A4129">
        <v>6342</v>
      </c>
      <c r="B4129" t="s">
        <v>360</v>
      </c>
      <c r="E4129" t="s">
        <v>4471</v>
      </c>
      <c r="F4129" t="s">
        <v>347</v>
      </c>
      <c r="G4129" t="s">
        <v>212</v>
      </c>
      <c r="H4129" t="s">
        <v>198</v>
      </c>
      <c r="I4129" t="s">
        <v>213</v>
      </c>
      <c r="J4129">
        <v>1979</v>
      </c>
      <c r="K4129">
        <v>245356</v>
      </c>
      <c r="L4129">
        <v>5</v>
      </c>
      <c r="M4129" t="s">
        <v>200</v>
      </c>
      <c r="N4129" t="s">
        <v>364</v>
      </c>
      <c r="O4129" t="s">
        <v>202</v>
      </c>
      <c r="P4129" t="s">
        <v>365</v>
      </c>
    </row>
    <row r="4130" spans="1:16" x14ac:dyDescent="0.25">
      <c r="A4130">
        <v>6343</v>
      </c>
      <c r="B4130" t="s">
        <v>360</v>
      </c>
      <c r="E4130" t="s">
        <v>4472</v>
      </c>
      <c r="F4130" t="s">
        <v>347</v>
      </c>
      <c r="G4130" t="s">
        <v>212</v>
      </c>
      <c r="H4130" t="s">
        <v>198</v>
      </c>
      <c r="I4130" t="s">
        <v>213</v>
      </c>
      <c r="J4130">
        <v>1957</v>
      </c>
      <c r="K4130">
        <v>12115</v>
      </c>
      <c r="L4130">
        <v>5</v>
      </c>
      <c r="M4130" t="s">
        <v>200</v>
      </c>
      <c r="N4130" t="s">
        <v>467</v>
      </c>
      <c r="O4130" t="s">
        <v>202</v>
      </c>
      <c r="P4130" t="s">
        <v>365</v>
      </c>
    </row>
    <row r="4131" spans="1:16" x14ac:dyDescent="0.25">
      <c r="A4131">
        <v>6344</v>
      </c>
      <c r="B4131" t="s">
        <v>360</v>
      </c>
      <c r="E4131" t="s">
        <v>4473</v>
      </c>
      <c r="F4131" t="s">
        <v>347</v>
      </c>
      <c r="G4131" t="s">
        <v>212</v>
      </c>
      <c r="H4131" t="s">
        <v>198</v>
      </c>
      <c r="I4131" t="s">
        <v>213</v>
      </c>
      <c r="J4131">
        <v>1968</v>
      </c>
      <c r="K4131">
        <v>249012</v>
      </c>
      <c r="L4131">
        <v>5</v>
      </c>
      <c r="M4131" t="s">
        <v>200</v>
      </c>
      <c r="N4131" t="s">
        <v>467</v>
      </c>
      <c r="O4131" t="s">
        <v>202</v>
      </c>
      <c r="P4131" t="s">
        <v>365</v>
      </c>
    </row>
    <row r="4132" spans="1:16" x14ac:dyDescent="0.25">
      <c r="A4132">
        <v>6345</v>
      </c>
      <c r="B4132" t="s">
        <v>360</v>
      </c>
      <c r="E4132" t="s">
        <v>4474</v>
      </c>
      <c r="F4132" t="s">
        <v>347</v>
      </c>
      <c r="G4132" t="s">
        <v>212</v>
      </c>
      <c r="H4132" t="s">
        <v>198</v>
      </c>
      <c r="I4132" t="s">
        <v>213</v>
      </c>
      <c r="J4132">
        <v>1966</v>
      </c>
      <c r="K4132">
        <v>169643</v>
      </c>
      <c r="L4132">
        <v>5</v>
      </c>
      <c r="M4132" t="s">
        <v>200</v>
      </c>
      <c r="N4132" t="s">
        <v>467</v>
      </c>
      <c r="O4132" t="s">
        <v>202</v>
      </c>
      <c r="P4132" t="s">
        <v>365</v>
      </c>
    </row>
    <row r="4133" spans="1:16" x14ac:dyDescent="0.25">
      <c r="A4133">
        <v>6346</v>
      </c>
      <c r="B4133" t="s">
        <v>360</v>
      </c>
      <c r="E4133" t="s">
        <v>4475</v>
      </c>
      <c r="F4133" t="s">
        <v>347</v>
      </c>
      <c r="G4133" t="s">
        <v>212</v>
      </c>
      <c r="H4133" t="s">
        <v>198</v>
      </c>
      <c r="I4133" t="s">
        <v>213</v>
      </c>
      <c r="J4133">
        <v>1968</v>
      </c>
      <c r="K4133">
        <v>285791</v>
      </c>
      <c r="L4133">
        <v>5</v>
      </c>
      <c r="M4133" t="s">
        <v>200</v>
      </c>
      <c r="N4133" t="s">
        <v>467</v>
      </c>
      <c r="O4133" t="s">
        <v>202</v>
      </c>
      <c r="P4133" t="s">
        <v>365</v>
      </c>
    </row>
    <row r="4134" spans="1:16" x14ac:dyDescent="0.25">
      <c r="A4134">
        <v>6347</v>
      </c>
      <c r="B4134" t="s">
        <v>360</v>
      </c>
      <c r="E4134" t="s">
        <v>4476</v>
      </c>
      <c r="F4134" t="s">
        <v>347</v>
      </c>
      <c r="G4134" t="s">
        <v>212</v>
      </c>
      <c r="H4134" t="s">
        <v>198</v>
      </c>
      <c r="I4134" t="s">
        <v>213</v>
      </c>
      <c r="J4134">
        <v>1975</v>
      </c>
      <c r="K4134">
        <v>687495</v>
      </c>
      <c r="L4134">
        <v>5</v>
      </c>
      <c r="M4134" t="s">
        <v>200</v>
      </c>
      <c r="N4134" t="s">
        <v>364</v>
      </c>
      <c r="O4134" t="s">
        <v>202</v>
      </c>
      <c r="P4134" t="s">
        <v>365</v>
      </c>
    </row>
    <row r="4135" spans="1:16" x14ac:dyDescent="0.25">
      <c r="A4135">
        <v>6348</v>
      </c>
      <c r="B4135" t="s">
        <v>360</v>
      </c>
      <c r="E4135" t="s">
        <v>4477</v>
      </c>
      <c r="F4135" t="s">
        <v>347</v>
      </c>
      <c r="G4135" t="s">
        <v>212</v>
      </c>
      <c r="H4135" t="s">
        <v>198</v>
      </c>
      <c r="I4135" t="s">
        <v>213</v>
      </c>
      <c r="J4135">
        <v>1982</v>
      </c>
      <c r="K4135">
        <v>204829</v>
      </c>
      <c r="L4135">
        <v>5</v>
      </c>
      <c r="M4135" t="s">
        <v>200</v>
      </c>
      <c r="N4135" t="s">
        <v>364</v>
      </c>
      <c r="O4135" t="s">
        <v>202</v>
      </c>
      <c r="P4135" t="s">
        <v>365</v>
      </c>
    </row>
    <row r="4136" spans="1:16" x14ac:dyDescent="0.25">
      <c r="A4136">
        <v>6349</v>
      </c>
      <c r="B4136" t="s">
        <v>399</v>
      </c>
      <c r="E4136" t="s">
        <v>4478</v>
      </c>
      <c r="F4136" t="s">
        <v>347</v>
      </c>
      <c r="G4136" t="s">
        <v>212</v>
      </c>
      <c r="H4136" t="s">
        <v>198</v>
      </c>
      <c r="I4136" t="s">
        <v>213</v>
      </c>
      <c r="J4136">
        <v>1977</v>
      </c>
      <c r="K4136">
        <v>55</v>
      </c>
      <c r="L4136">
        <v>5</v>
      </c>
      <c r="M4136" t="s">
        <v>200</v>
      </c>
      <c r="N4136" t="s">
        <v>1097</v>
      </c>
      <c r="O4136" t="s">
        <v>202</v>
      </c>
      <c r="P4136" t="s">
        <v>1176</v>
      </c>
    </row>
    <row r="4137" spans="1:16" x14ac:dyDescent="0.25">
      <c r="A4137">
        <v>6350</v>
      </c>
      <c r="B4137" t="s">
        <v>399</v>
      </c>
      <c r="E4137" t="s">
        <v>4479</v>
      </c>
      <c r="F4137" t="s">
        <v>347</v>
      </c>
      <c r="G4137" t="s">
        <v>212</v>
      </c>
      <c r="H4137" t="s">
        <v>198</v>
      </c>
      <c r="I4137" t="s">
        <v>213</v>
      </c>
      <c r="J4137">
        <v>1980</v>
      </c>
      <c r="K4137">
        <v>1985</v>
      </c>
      <c r="L4137">
        <v>5</v>
      </c>
      <c r="M4137" t="s">
        <v>200</v>
      </c>
      <c r="N4137" t="s">
        <v>1097</v>
      </c>
      <c r="O4137" t="s">
        <v>202</v>
      </c>
      <c r="P4137" t="s">
        <v>2496</v>
      </c>
    </row>
    <row r="4138" spans="1:16" x14ac:dyDescent="0.25">
      <c r="A4138">
        <v>6351</v>
      </c>
      <c r="B4138" t="s">
        <v>399</v>
      </c>
      <c r="E4138" t="s">
        <v>4479</v>
      </c>
      <c r="F4138" t="s">
        <v>347</v>
      </c>
      <c r="G4138" t="s">
        <v>212</v>
      </c>
      <c r="H4138" t="s">
        <v>198</v>
      </c>
      <c r="I4138" t="s">
        <v>213</v>
      </c>
      <c r="J4138">
        <v>1980</v>
      </c>
      <c r="K4138">
        <v>2897</v>
      </c>
      <c r="L4138">
        <v>5</v>
      </c>
      <c r="M4138" t="s">
        <v>200</v>
      </c>
      <c r="N4138" t="s">
        <v>1097</v>
      </c>
      <c r="O4138" t="s">
        <v>202</v>
      </c>
      <c r="P4138" t="s">
        <v>2496</v>
      </c>
    </row>
    <row r="4139" spans="1:16" x14ac:dyDescent="0.25">
      <c r="A4139">
        <v>6352</v>
      </c>
      <c r="B4139" t="s">
        <v>399</v>
      </c>
      <c r="E4139" t="s">
        <v>4479</v>
      </c>
      <c r="F4139" t="s">
        <v>347</v>
      </c>
      <c r="G4139" t="s">
        <v>212</v>
      </c>
      <c r="H4139" t="s">
        <v>198</v>
      </c>
      <c r="I4139" t="s">
        <v>213</v>
      </c>
      <c r="J4139">
        <v>1980</v>
      </c>
      <c r="K4139">
        <v>2681</v>
      </c>
      <c r="L4139">
        <v>5</v>
      </c>
      <c r="M4139" t="s">
        <v>200</v>
      </c>
      <c r="N4139" t="s">
        <v>1097</v>
      </c>
      <c r="O4139" t="s">
        <v>202</v>
      </c>
      <c r="P4139" t="s">
        <v>442</v>
      </c>
    </row>
    <row r="4140" spans="1:16" x14ac:dyDescent="0.25">
      <c r="A4140">
        <v>6353</v>
      </c>
      <c r="B4140" t="s">
        <v>399</v>
      </c>
      <c r="E4140" t="s">
        <v>4479</v>
      </c>
      <c r="F4140" t="s">
        <v>347</v>
      </c>
      <c r="G4140" t="s">
        <v>212</v>
      </c>
      <c r="H4140" t="s">
        <v>198</v>
      </c>
      <c r="I4140" t="s">
        <v>213</v>
      </c>
      <c r="J4140">
        <v>1980</v>
      </c>
      <c r="K4140">
        <v>769</v>
      </c>
      <c r="L4140">
        <v>5</v>
      </c>
      <c r="M4140" t="s">
        <v>200</v>
      </c>
      <c r="N4140" t="s">
        <v>1097</v>
      </c>
      <c r="O4140" t="s">
        <v>202</v>
      </c>
      <c r="P4140" t="s">
        <v>450</v>
      </c>
    </row>
    <row r="4141" spans="1:16" x14ac:dyDescent="0.25">
      <c r="A4141">
        <v>6354</v>
      </c>
      <c r="B4141" t="s">
        <v>399</v>
      </c>
      <c r="E4141" t="s">
        <v>4479</v>
      </c>
      <c r="F4141" t="s">
        <v>347</v>
      </c>
      <c r="G4141" t="s">
        <v>212</v>
      </c>
      <c r="H4141" t="s">
        <v>198</v>
      </c>
      <c r="I4141" t="s">
        <v>213</v>
      </c>
      <c r="J4141">
        <v>1980</v>
      </c>
      <c r="K4141">
        <v>699</v>
      </c>
      <c r="L4141">
        <v>5</v>
      </c>
      <c r="M4141" t="s">
        <v>200</v>
      </c>
      <c r="N4141" t="s">
        <v>1097</v>
      </c>
      <c r="O4141" t="s">
        <v>202</v>
      </c>
      <c r="P4141" t="s">
        <v>2496</v>
      </c>
    </row>
    <row r="4142" spans="1:16" x14ac:dyDescent="0.25">
      <c r="A4142">
        <v>6355</v>
      </c>
      <c r="B4142" t="s">
        <v>399</v>
      </c>
      <c r="E4142" t="s">
        <v>4480</v>
      </c>
      <c r="F4142" t="s">
        <v>347</v>
      </c>
      <c r="G4142" t="s">
        <v>212</v>
      </c>
      <c r="H4142" t="s">
        <v>198</v>
      </c>
      <c r="I4142" t="s">
        <v>213</v>
      </c>
      <c r="J4142">
        <v>1980</v>
      </c>
      <c r="K4142">
        <v>662</v>
      </c>
      <c r="L4142">
        <v>5</v>
      </c>
      <c r="M4142" t="s">
        <v>200</v>
      </c>
      <c r="N4142" t="s">
        <v>1097</v>
      </c>
      <c r="O4142" t="s">
        <v>202</v>
      </c>
      <c r="P4142" t="s">
        <v>1178</v>
      </c>
    </row>
    <row r="4143" spans="1:16" x14ac:dyDescent="0.25">
      <c r="A4143">
        <v>6356</v>
      </c>
      <c r="B4143" t="s">
        <v>399</v>
      </c>
      <c r="E4143" t="s">
        <v>4480</v>
      </c>
      <c r="F4143" t="s">
        <v>347</v>
      </c>
      <c r="G4143" t="s">
        <v>212</v>
      </c>
      <c r="H4143" t="s">
        <v>198</v>
      </c>
      <c r="I4143" t="s">
        <v>213</v>
      </c>
      <c r="J4143">
        <v>1980</v>
      </c>
      <c r="K4143">
        <v>1567</v>
      </c>
      <c r="L4143">
        <v>5</v>
      </c>
      <c r="M4143" t="s">
        <v>200</v>
      </c>
      <c r="N4143" t="s">
        <v>1097</v>
      </c>
      <c r="O4143" t="s">
        <v>202</v>
      </c>
      <c r="P4143" t="s">
        <v>442</v>
      </c>
    </row>
    <row r="4144" spans="1:16" x14ac:dyDescent="0.25">
      <c r="A4144">
        <v>6357</v>
      </c>
      <c r="B4144" t="s">
        <v>399</v>
      </c>
      <c r="E4144" t="s">
        <v>4480</v>
      </c>
      <c r="F4144" t="s">
        <v>347</v>
      </c>
      <c r="G4144" t="s">
        <v>212</v>
      </c>
      <c r="H4144" t="s">
        <v>198</v>
      </c>
      <c r="I4144" t="s">
        <v>213</v>
      </c>
      <c r="J4144">
        <v>1980</v>
      </c>
      <c r="K4144">
        <v>312</v>
      </c>
      <c r="L4144">
        <v>5</v>
      </c>
      <c r="M4144" t="s">
        <v>200</v>
      </c>
      <c r="N4144" t="s">
        <v>1097</v>
      </c>
      <c r="O4144" t="s">
        <v>202</v>
      </c>
      <c r="P4144" t="s">
        <v>442</v>
      </c>
    </row>
    <row r="4145" spans="1:16" x14ac:dyDescent="0.25">
      <c r="A4145">
        <v>6358</v>
      </c>
      <c r="B4145" t="s">
        <v>399</v>
      </c>
      <c r="E4145" t="s">
        <v>4480</v>
      </c>
      <c r="F4145" t="s">
        <v>347</v>
      </c>
      <c r="G4145" t="s">
        <v>212</v>
      </c>
      <c r="H4145" t="s">
        <v>198</v>
      </c>
      <c r="I4145" t="s">
        <v>213</v>
      </c>
      <c r="J4145">
        <v>1980</v>
      </c>
      <c r="K4145">
        <v>800</v>
      </c>
      <c r="L4145">
        <v>5</v>
      </c>
      <c r="M4145" t="s">
        <v>200</v>
      </c>
      <c r="N4145" t="s">
        <v>1097</v>
      </c>
      <c r="O4145" t="s">
        <v>202</v>
      </c>
      <c r="P4145" t="s">
        <v>450</v>
      </c>
    </row>
    <row r="4146" spans="1:16" x14ac:dyDescent="0.25">
      <c r="A4146">
        <v>6359</v>
      </c>
      <c r="B4146" t="s">
        <v>399</v>
      </c>
      <c r="E4146" t="s">
        <v>4480</v>
      </c>
      <c r="F4146" t="s">
        <v>347</v>
      </c>
      <c r="G4146" t="s">
        <v>212</v>
      </c>
      <c r="H4146" t="s">
        <v>198</v>
      </c>
      <c r="I4146" t="s">
        <v>213</v>
      </c>
      <c r="J4146">
        <v>1980</v>
      </c>
      <c r="K4146">
        <v>591</v>
      </c>
      <c r="L4146">
        <v>5</v>
      </c>
      <c r="M4146" t="s">
        <v>200</v>
      </c>
      <c r="N4146" t="s">
        <v>1097</v>
      </c>
      <c r="O4146" t="s">
        <v>202</v>
      </c>
      <c r="P4146" t="s">
        <v>442</v>
      </c>
    </row>
    <row r="4147" spans="1:16" x14ac:dyDescent="0.25">
      <c r="A4147">
        <v>6360</v>
      </c>
      <c r="B4147" t="s">
        <v>399</v>
      </c>
      <c r="E4147" t="s">
        <v>4480</v>
      </c>
      <c r="F4147" t="s">
        <v>347</v>
      </c>
      <c r="G4147" t="s">
        <v>212</v>
      </c>
      <c r="H4147" t="s">
        <v>198</v>
      </c>
      <c r="I4147" t="s">
        <v>213</v>
      </c>
      <c r="J4147">
        <v>1980</v>
      </c>
      <c r="K4147">
        <v>1288</v>
      </c>
      <c r="L4147">
        <v>5</v>
      </c>
      <c r="M4147" t="s">
        <v>200</v>
      </c>
      <c r="N4147" t="s">
        <v>1097</v>
      </c>
      <c r="O4147" t="s">
        <v>202</v>
      </c>
      <c r="P4147" t="s">
        <v>1178</v>
      </c>
    </row>
    <row r="4148" spans="1:16" x14ac:dyDescent="0.25">
      <c r="A4148">
        <v>6361</v>
      </c>
      <c r="B4148" t="s">
        <v>399</v>
      </c>
      <c r="E4148" t="s">
        <v>4480</v>
      </c>
      <c r="F4148" t="s">
        <v>347</v>
      </c>
      <c r="G4148" t="s">
        <v>212</v>
      </c>
      <c r="H4148" t="s">
        <v>198</v>
      </c>
      <c r="I4148" t="s">
        <v>213</v>
      </c>
      <c r="J4148">
        <v>1980</v>
      </c>
      <c r="K4148">
        <v>610</v>
      </c>
      <c r="L4148">
        <v>5</v>
      </c>
      <c r="M4148" t="s">
        <v>200</v>
      </c>
      <c r="N4148" t="s">
        <v>1097</v>
      </c>
      <c r="O4148" t="s">
        <v>202</v>
      </c>
      <c r="P4148" t="s">
        <v>2496</v>
      </c>
    </row>
    <row r="4149" spans="1:16" x14ac:dyDescent="0.25">
      <c r="A4149">
        <v>6362</v>
      </c>
      <c r="B4149" t="s">
        <v>399</v>
      </c>
      <c r="E4149" t="s">
        <v>4480</v>
      </c>
      <c r="F4149" t="s">
        <v>347</v>
      </c>
      <c r="G4149" t="s">
        <v>212</v>
      </c>
      <c r="H4149" t="s">
        <v>198</v>
      </c>
      <c r="I4149" t="s">
        <v>213</v>
      </c>
      <c r="J4149">
        <v>1980</v>
      </c>
      <c r="K4149">
        <v>1373</v>
      </c>
      <c r="L4149">
        <v>5</v>
      </c>
      <c r="M4149" t="s">
        <v>200</v>
      </c>
      <c r="N4149" t="s">
        <v>1097</v>
      </c>
      <c r="O4149" t="s">
        <v>202</v>
      </c>
      <c r="P4149" t="s">
        <v>442</v>
      </c>
    </row>
    <row r="4150" spans="1:16" x14ac:dyDescent="0.25">
      <c r="A4150">
        <v>6363</v>
      </c>
      <c r="B4150" t="s">
        <v>399</v>
      </c>
      <c r="E4150" t="s">
        <v>4480</v>
      </c>
      <c r="F4150" t="s">
        <v>347</v>
      </c>
      <c r="G4150" t="s">
        <v>212</v>
      </c>
      <c r="H4150" t="s">
        <v>198</v>
      </c>
      <c r="I4150" t="s">
        <v>213</v>
      </c>
      <c r="J4150">
        <v>1980</v>
      </c>
      <c r="K4150">
        <v>1321</v>
      </c>
      <c r="L4150">
        <v>5</v>
      </c>
      <c r="M4150" t="s">
        <v>200</v>
      </c>
      <c r="N4150" t="s">
        <v>1097</v>
      </c>
      <c r="O4150" t="s">
        <v>202</v>
      </c>
      <c r="P4150" t="s">
        <v>2496</v>
      </c>
    </row>
    <row r="4151" spans="1:16" x14ac:dyDescent="0.25">
      <c r="A4151">
        <v>6364</v>
      </c>
      <c r="B4151" t="s">
        <v>399</v>
      </c>
      <c r="E4151" t="s">
        <v>4480</v>
      </c>
      <c r="F4151" t="s">
        <v>347</v>
      </c>
      <c r="G4151" t="s">
        <v>212</v>
      </c>
      <c r="H4151" t="s">
        <v>198</v>
      </c>
      <c r="I4151" t="s">
        <v>213</v>
      </c>
      <c r="J4151">
        <v>1980</v>
      </c>
      <c r="K4151">
        <v>769</v>
      </c>
      <c r="L4151">
        <v>5</v>
      </c>
      <c r="M4151" t="s">
        <v>200</v>
      </c>
      <c r="N4151" t="s">
        <v>1097</v>
      </c>
      <c r="O4151" t="s">
        <v>202</v>
      </c>
      <c r="P4151" t="s">
        <v>442</v>
      </c>
    </row>
    <row r="4152" spans="1:16" x14ac:dyDescent="0.25">
      <c r="A4152">
        <v>6365</v>
      </c>
      <c r="B4152" t="s">
        <v>399</v>
      </c>
      <c r="E4152" t="s">
        <v>4480</v>
      </c>
      <c r="F4152" t="s">
        <v>347</v>
      </c>
      <c r="G4152" t="s">
        <v>212</v>
      </c>
      <c r="H4152" t="s">
        <v>198</v>
      </c>
      <c r="I4152" t="s">
        <v>213</v>
      </c>
      <c r="J4152">
        <v>1980</v>
      </c>
      <c r="K4152">
        <v>265</v>
      </c>
      <c r="L4152">
        <v>5</v>
      </c>
      <c r="M4152" t="s">
        <v>200</v>
      </c>
      <c r="N4152" t="s">
        <v>1097</v>
      </c>
      <c r="O4152" t="s">
        <v>202</v>
      </c>
      <c r="P4152" t="s">
        <v>450</v>
      </c>
    </row>
    <row r="4153" spans="1:16" x14ac:dyDescent="0.25">
      <c r="A4153">
        <v>6366</v>
      </c>
      <c r="B4153" t="s">
        <v>399</v>
      </c>
      <c r="E4153" t="s">
        <v>4480</v>
      </c>
      <c r="F4153" t="s">
        <v>347</v>
      </c>
      <c r="G4153" t="s">
        <v>212</v>
      </c>
      <c r="H4153" t="s">
        <v>198</v>
      </c>
      <c r="I4153" t="s">
        <v>213</v>
      </c>
      <c r="J4153">
        <v>1980</v>
      </c>
      <c r="K4153">
        <v>316</v>
      </c>
      <c r="L4153">
        <v>5</v>
      </c>
      <c r="M4153" t="s">
        <v>200</v>
      </c>
      <c r="N4153" t="s">
        <v>1097</v>
      </c>
      <c r="O4153" t="s">
        <v>202</v>
      </c>
      <c r="P4153" t="s">
        <v>2496</v>
      </c>
    </row>
    <row r="4154" spans="1:16" x14ac:dyDescent="0.25">
      <c r="A4154">
        <v>6367</v>
      </c>
      <c r="B4154" t="s">
        <v>399</v>
      </c>
      <c r="E4154" t="s">
        <v>4480</v>
      </c>
      <c r="F4154" t="s">
        <v>347</v>
      </c>
      <c r="G4154" t="s">
        <v>212</v>
      </c>
      <c r="H4154" t="s">
        <v>198</v>
      </c>
      <c r="I4154" t="s">
        <v>213</v>
      </c>
      <c r="J4154">
        <v>1980</v>
      </c>
      <c r="K4154">
        <v>263</v>
      </c>
      <c r="L4154">
        <v>5</v>
      </c>
      <c r="M4154" t="s">
        <v>200</v>
      </c>
      <c r="N4154" t="s">
        <v>1097</v>
      </c>
      <c r="O4154" t="s">
        <v>202</v>
      </c>
      <c r="P4154" t="s">
        <v>1178</v>
      </c>
    </row>
    <row r="4155" spans="1:16" x14ac:dyDescent="0.25">
      <c r="A4155">
        <v>6368</v>
      </c>
      <c r="B4155" t="s">
        <v>399</v>
      </c>
      <c r="E4155" t="s">
        <v>443</v>
      </c>
      <c r="F4155" t="s">
        <v>347</v>
      </c>
      <c r="G4155" t="s">
        <v>212</v>
      </c>
      <c r="H4155" t="s">
        <v>198</v>
      </c>
      <c r="I4155" t="s">
        <v>213</v>
      </c>
      <c r="J4155">
        <v>1981</v>
      </c>
      <c r="K4155">
        <v>654</v>
      </c>
      <c r="L4155">
        <v>5</v>
      </c>
      <c r="M4155" t="s">
        <v>200</v>
      </c>
      <c r="N4155" t="s">
        <v>1097</v>
      </c>
      <c r="O4155" t="s">
        <v>202</v>
      </c>
      <c r="P4155" t="s">
        <v>1176</v>
      </c>
    </row>
    <row r="4156" spans="1:16" x14ac:dyDescent="0.25">
      <c r="A4156">
        <v>6369</v>
      </c>
      <c r="B4156" t="s">
        <v>399</v>
      </c>
      <c r="E4156" t="s">
        <v>443</v>
      </c>
      <c r="F4156" t="s">
        <v>347</v>
      </c>
      <c r="G4156" t="s">
        <v>212</v>
      </c>
      <c r="H4156" t="s">
        <v>198</v>
      </c>
      <c r="I4156" t="s">
        <v>213</v>
      </c>
      <c r="J4156">
        <v>1981</v>
      </c>
      <c r="K4156">
        <v>475</v>
      </c>
      <c r="L4156">
        <v>5</v>
      </c>
      <c r="M4156" t="s">
        <v>200</v>
      </c>
      <c r="N4156" t="s">
        <v>1097</v>
      </c>
      <c r="O4156" t="s">
        <v>202</v>
      </c>
      <c r="P4156" t="s">
        <v>1176</v>
      </c>
    </row>
    <row r="4157" spans="1:16" x14ac:dyDescent="0.25">
      <c r="A4157">
        <v>6370</v>
      </c>
      <c r="B4157" t="s">
        <v>399</v>
      </c>
      <c r="E4157" t="s">
        <v>3815</v>
      </c>
      <c r="F4157" t="s">
        <v>347</v>
      </c>
      <c r="G4157" t="s">
        <v>212</v>
      </c>
      <c r="H4157" t="s">
        <v>198</v>
      </c>
      <c r="I4157" t="s">
        <v>213</v>
      </c>
      <c r="J4157">
        <v>1982</v>
      </c>
      <c r="K4157">
        <v>4287</v>
      </c>
      <c r="L4157">
        <v>5</v>
      </c>
      <c r="M4157" t="s">
        <v>200</v>
      </c>
      <c r="N4157" t="s">
        <v>1097</v>
      </c>
      <c r="O4157" t="s">
        <v>202</v>
      </c>
      <c r="P4157" t="s">
        <v>2496</v>
      </c>
    </row>
    <row r="4158" spans="1:16" x14ac:dyDescent="0.25">
      <c r="A4158">
        <v>6371</v>
      </c>
      <c r="B4158" t="s">
        <v>360</v>
      </c>
      <c r="E4158" t="s">
        <v>4481</v>
      </c>
      <c r="F4158" t="s">
        <v>347</v>
      </c>
      <c r="G4158" t="s">
        <v>212</v>
      </c>
      <c r="H4158" t="s">
        <v>198</v>
      </c>
      <c r="I4158" t="s">
        <v>213</v>
      </c>
      <c r="J4158">
        <v>1982</v>
      </c>
      <c r="K4158">
        <v>10030</v>
      </c>
      <c r="L4158">
        <v>5</v>
      </c>
      <c r="M4158" t="s">
        <v>200</v>
      </c>
      <c r="N4158" t="s">
        <v>364</v>
      </c>
      <c r="O4158" t="s">
        <v>202</v>
      </c>
      <c r="P4158" t="s">
        <v>365</v>
      </c>
    </row>
    <row r="4159" spans="1:16" x14ac:dyDescent="0.25">
      <c r="A4159">
        <v>6372</v>
      </c>
      <c r="B4159" t="s">
        <v>399</v>
      </c>
      <c r="E4159" t="s">
        <v>3815</v>
      </c>
      <c r="F4159" t="s">
        <v>347</v>
      </c>
      <c r="G4159" t="s">
        <v>212</v>
      </c>
      <c r="H4159" t="s">
        <v>198</v>
      </c>
      <c r="I4159" t="s">
        <v>213</v>
      </c>
      <c r="J4159">
        <v>1981</v>
      </c>
      <c r="K4159">
        <v>4409</v>
      </c>
      <c r="L4159">
        <v>5</v>
      </c>
      <c r="M4159" t="s">
        <v>200</v>
      </c>
      <c r="N4159" t="s">
        <v>1097</v>
      </c>
      <c r="O4159" t="s">
        <v>202</v>
      </c>
      <c r="P4159" t="s">
        <v>442</v>
      </c>
    </row>
    <row r="4160" spans="1:16" x14ac:dyDescent="0.25">
      <c r="A4160">
        <v>6373</v>
      </c>
      <c r="B4160" t="s">
        <v>399</v>
      </c>
      <c r="E4160" t="s">
        <v>3815</v>
      </c>
      <c r="F4160" t="s">
        <v>347</v>
      </c>
      <c r="G4160" t="s">
        <v>212</v>
      </c>
      <c r="H4160" t="s">
        <v>198</v>
      </c>
      <c r="I4160" t="s">
        <v>213</v>
      </c>
      <c r="J4160">
        <v>1981</v>
      </c>
      <c r="K4160">
        <v>1964</v>
      </c>
      <c r="L4160">
        <v>5</v>
      </c>
      <c r="M4160" t="s">
        <v>200</v>
      </c>
      <c r="N4160" t="s">
        <v>1097</v>
      </c>
      <c r="O4160" t="s">
        <v>202</v>
      </c>
      <c r="P4160" t="s">
        <v>442</v>
      </c>
    </row>
    <row r="4161" spans="1:16" x14ac:dyDescent="0.25">
      <c r="A4161">
        <v>6374</v>
      </c>
      <c r="B4161" t="s">
        <v>399</v>
      </c>
      <c r="E4161" t="s">
        <v>443</v>
      </c>
      <c r="F4161" t="s">
        <v>347</v>
      </c>
      <c r="G4161" t="s">
        <v>212</v>
      </c>
      <c r="H4161" t="s">
        <v>198</v>
      </c>
      <c r="I4161" t="s">
        <v>213</v>
      </c>
      <c r="J4161">
        <v>1981</v>
      </c>
      <c r="K4161">
        <v>1018</v>
      </c>
      <c r="L4161">
        <v>5</v>
      </c>
      <c r="M4161" t="s">
        <v>200</v>
      </c>
      <c r="N4161" t="s">
        <v>1097</v>
      </c>
      <c r="O4161" t="s">
        <v>202</v>
      </c>
      <c r="P4161" t="s">
        <v>1176</v>
      </c>
    </row>
    <row r="4162" spans="1:16" x14ac:dyDescent="0.25">
      <c r="A4162">
        <v>6375</v>
      </c>
      <c r="B4162" t="s">
        <v>399</v>
      </c>
      <c r="E4162" t="s">
        <v>3827</v>
      </c>
      <c r="F4162" t="s">
        <v>347</v>
      </c>
      <c r="G4162" t="s">
        <v>212</v>
      </c>
      <c r="H4162" t="s">
        <v>198</v>
      </c>
      <c r="I4162" t="s">
        <v>213</v>
      </c>
      <c r="J4162">
        <v>1981</v>
      </c>
      <c r="K4162">
        <v>412</v>
      </c>
      <c r="L4162">
        <v>5</v>
      </c>
      <c r="M4162" t="s">
        <v>200</v>
      </c>
      <c r="N4162" t="s">
        <v>1097</v>
      </c>
      <c r="O4162" t="s">
        <v>202</v>
      </c>
      <c r="P4162" t="s">
        <v>442</v>
      </c>
    </row>
    <row r="4163" spans="1:16" x14ac:dyDescent="0.25">
      <c r="A4163">
        <v>6376</v>
      </c>
      <c r="B4163" t="s">
        <v>399</v>
      </c>
      <c r="E4163" t="s">
        <v>3815</v>
      </c>
      <c r="F4163" t="s">
        <v>347</v>
      </c>
      <c r="G4163" t="s">
        <v>212</v>
      </c>
      <c r="H4163" t="s">
        <v>198</v>
      </c>
      <c r="I4163" t="s">
        <v>213</v>
      </c>
      <c r="J4163">
        <v>1981</v>
      </c>
      <c r="K4163">
        <v>1107</v>
      </c>
      <c r="L4163">
        <v>5</v>
      </c>
      <c r="M4163" t="s">
        <v>200</v>
      </c>
      <c r="N4163" t="s">
        <v>1097</v>
      </c>
      <c r="O4163" t="s">
        <v>202</v>
      </c>
      <c r="P4163" t="s">
        <v>2496</v>
      </c>
    </row>
    <row r="4164" spans="1:16" x14ac:dyDescent="0.25">
      <c r="A4164">
        <v>6377</v>
      </c>
      <c r="B4164" t="s">
        <v>399</v>
      </c>
      <c r="E4164" t="s">
        <v>3815</v>
      </c>
      <c r="F4164" t="s">
        <v>347</v>
      </c>
      <c r="G4164" t="s">
        <v>212</v>
      </c>
      <c r="H4164" t="s">
        <v>198</v>
      </c>
      <c r="I4164" t="s">
        <v>213</v>
      </c>
      <c r="J4164">
        <v>1981</v>
      </c>
      <c r="K4164">
        <v>1107</v>
      </c>
      <c r="L4164">
        <v>5</v>
      </c>
      <c r="M4164" t="s">
        <v>200</v>
      </c>
      <c r="N4164" t="s">
        <v>1097</v>
      </c>
      <c r="O4164" t="s">
        <v>202</v>
      </c>
      <c r="P4164" t="s">
        <v>450</v>
      </c>
    </row>
    <row r="4165" spans="1:16" x14ac:dyDescent="0.25">
      <c r="A4165">
        <v>6378</v>
      </c>
      <c r="B4165" t="s">
        <v>399</v>
      </c>
      <c r="E4165" t="s">
        <v>4482</v>
      </c>
      <c r="F4165" t="s">
        <v>347</v>
      </c>
      <c r="G4165" t="s">
        <v>212</v>
      </c>
      <c r="H4165" t="s">
        <v>198</v>
      </c>
      <c r="I4165" t="s">
        <v>213</v>
      </c>
      <c r="J4165">
        <v>1983</v>
      </c>
      <c r="K4165">
        <v>934</v>
      </c>
      <c r="L4165">
        <v>5</v>
      </c>
      <c r="M4165" t="s">
        <v>200</v>
      </c>
      <c r="N4165" t="s">
        <v>1097</v>
      </c>
      <c r="O4165" t="s">
        <v>202</v>
      </c>
      <c r="P4165" t="s">
        <v>1178</v>
      </c>
    </row>
    <row r="4166" spans="1:16" x14ac:dyDescent="0.25">
      <c r="A4166">
        <v>6379</v>
      </c>
      <c r="B4166" t="s">
        <v>399</v>
      </c>
      <c r="E4166" t="s">
        <v>3815</v>
      </c>
      <c r="F4166" t="s">
        <v>347</v>
      </c>
      <c r="G4166" t="s">
        <v>212</v>
      </c>
      <c r="H4166" t="s">
        <v>198</v>
      </c>
      <c r="I4166" t="s">
        <v>213</v>
      </c>
      <c r="J4166">
        <v>1983</v>
      </c>
      <c r="K4166">
        <v>4120</v>
      </c>
      <c r="L4166">
        <v>5</v>
      </c>
      <c r="M4166" t="s">
        <v>200</v>
      </c>
      <c r="N4166" t="s">
        <v>1097</v>
      </c>
      <c r="O4166" t="s">
        <v>202</v>
      </c>
      <c r="P4166" t="s">
        <v>450</v>
      </c>
    </row>
    <row r="4167" spans="1:16" x14ac:dyDescent="0.25">
      <c r="A4167">
        <v>6380</v>
      </c>
      <c r="B4167" t="s">
        <v>399</v>
      </c>
      <c r="E4167" t="s">
        <v>3815</v>
      </c>
      <c r="F4167" t="s">
        <v>347</v>
      </c>
      <c r="G4167" t="s">
        <v>212</v>
      </c>
      <c r="H4167" t="s">
        <v>198</v>
      </c>
      <c r="I4167" t="s">
        <v>213</v>
      </c>
      <c r="J4167">
        <v>1983</v>
      </c>
      <c r="K4167">
        <v>3070</v>
      </c>
      <c r="L4167">
        <v>5</v>
      </c>
      <c r="M4167" t="s">
        <v>200</v>
      </c>
      <c r="N4167" t="s">
        <v>1097</v>
      </c>
      <c r="O4167" t="s">
        <v>202</v>
      </c>
      <c r="P4167" t="s">
        <v>2496</v>
      </c>
    </row>
    <row r="4168" spans="1:16" x14ac:dyDescent="0.25">
      <c r="A4168">
        <v>6381</v>
      </c>
      <c r="B4168" t="s">
        <v>399</v>
      </c>
      <c r="E4168" t="s">
        <v>3827</v>
      </c>
      <c r="F4168" t="s">
        <v>347</v>
      </c>
      <c r="G4168" t="s">
        <v>212</v>
      </c>
      <c r="H4168" t="s">
        <v>198</v>
      </c>
      <c r="I4168" t="s">
        <v>213</v>
      </c>
      <c r="J4168">
        <v>1983</v>
      </c>
      <c r="K4168">
        <v>5076</v>
      </c>
      <c r="L4168">
        <v>5</v>
      </c>
      <c r="M4168" t="s">
        <v>200</v>
      </c>
      <c r="N4168" t="s">
        <v>1097</v>
      </c>
      <c r="O4168" t="s">
        <v>202</v>
      </c>
      <c r="P4168" t="s">
        <v>1178</v>
      </c>
    </row>
    <row r="4169" spans="1:16" x14ac:dyDescent="0.25">
      <c r="A4169">
        <v>6382</v>
      </c>
      <c r="B4169" t="s">
        <v>399</v>
      </c>
      <c r="E4169" t="s">
        <v>4483</v>
      </c>
      <c r="F4169" t="s">
        <v>347</v>
      </c>
      <c r="G4169" t="s">
        <v>212</v>
      </c>
      <c r="H4169" t="s">
        <v>198</v>
      </c>
      <c r="I4169" t="s">
        <v>213</v>
      </c>
      <c r="J4169">
        <v>1994</v>
      </c>
      <c r="K4169">
        <v>18863</v>
      </c>
      <c r="L4169">
        <v>5</v>
      </c>
      <c r="M4169" t="s">
        <v>200</v>
      </c>
      <c r="N4169" t="s">
        <v>1097</v>
      </c>
      <c r="O4169" t="s">
        <v>202</v>
      </c>
      <c r="P4169" t="s">
        <v>442</v>
      </c>
    </row>
    <row r="4170" spans="1:16" x14ac:dyDescent="0.25">
      <c r="A4170">
        <v>6383</v>
      </c>
      <c r="B4170" t="s">
        <v>399</v>
      </c>
      <c r="E4170" t="s">
        <v>4484</v>
      </c>
      <c r="F4170" t="s">
        <v>347</v>
      </c>
      <c r="G4170" t="s">
        <v>212</v>
      </c>
      <c r="H4170" t="s">
        <v>198</v>
      </c>
      <c r="I4170" t="s">
        <v>213</v>
      </c>
      <c r="J4170">
        <v>1981</v>
      </c>
      <c r="K4170">
        <v>6068</v>
      </c>
      <c r="L4170">
        <v>5</v>
      </c>
      <c r="M4170" t="s">
        <v>200</v>
      </c>
      <c r="N4170" t="s">
        <v>1097</v>
      </c>
      <c r="O4170" t="s">
        <v>202</v>
      </c>
      <c r="P4170" t="s">
        <v>1176</v>
      </c>
    </row>
    <row r="4171" spans="1:16" x14ac:dyDescent="0.25">
      <c r="A4171">
        <v>6384</v>
      </c>
      <c r="B4171" t="s">
        <v>399</v>
      </c>
      <c r="E4171" t="s">
        <v>4484</v>
      </c>
      <c r="F4171" t="s">
        <v>347</v>
      </c>
      <c r="G4171" t="s">
        <v>212</v>
      </c>
      <c r="H4171" t="s">
        <v>198</v>
      </c>
      <c r="I4171" t="s">
        <v>213</v>
      </c>
      <c r="J4171">
        <v>1981</v>
      </c>
      <c r="K4171">
        <v>16927</v>
      </c>
      <c r="L4171">
        <v>5</v>
      </c>
      <c r="M4171" t="s">
        <v>200</v>
      </c>
      <c r="N4171" t="s">
        <v>1097</v>
      </c>
      <c r="O4171" t="s">
        <v>202</v>
      </c>
      <c r="P4171" t="s">
        <v>1176</v>
      </c>
    </row>
    <row r="4172" spans="1:16" x14ac:dyDescent="0.25">
      <c r="A4172">
        <v>6385</v>
      </c>
      <c r="B4172" t="s">
        <v>360</v>
      </c>
      <c r="E4172" t="s">
        <v>4485</v>
      </c>
      <c r="F4172" t="s">
        <v>347</v>
      </c>
      <c r="G4172" t="s">
        <v>212</v>
      </c>
      <c r="H4172" t="s">
        <v>198</v>
      </c>
      <c r="I4172" t="s">
        <v>213</v>
      </c>
      <c r="J4172">
        <v>1971</v>
      </c>
      <c r="K4172">
        <v>304081</v>
      </c>
      <c r="L4172">
        <v>5</v>
      </c>
      <c r="M4172" t="s">
        <v>200</v>
      </c>
      <c r="N4172" t="s">
        <v>467</v>
      </c>
      <c r="O4172" t="s">
        <v>202</v>
      </c>
      <c r="P4172" t="s">
        <v>365</v>
      </c>
    </row>
    <row r="4173" spans="1:16" x14ac:dyDescent="0.25">
      <c r="A4173">
        <v>6386</v>
      </c>
      <c r="B4173" t="s">
        <v>360</v>
      </c>
      <c r="E4173" t="s">
        <v>4486</v>
      </c>
      <c r="F4173" t="s">
        <v>347</v>
      </c>
      <c r="G4173" t="s">
        <v>212</v>
      </c>
      <c r="H4173" t="s">
        <v>198</v>
      </c>
      <c r="I4173" t="s">
        <v>213</v>
      </c>
      <c r="J4173">
        <v>1972</v>
      </c>
      <c r="K4173">
        <v>134699</v>
      </c>
      <c r="L4173">
        <v>5</v>
      </c>
      <c r="M4173" t="s">
        <v>200</v>
      </c>
      <c r="N4173" t="s">
        <v>467</v>
      </c>
      <c r="O4173" t="s">
        <v>202</v>
      </c>
      <c r="P4173" t="s">
        <v>365</v>
      </c>
    </row>
    <row r="4174" spans="1:16" x14ac:dyDescent="0.25">
      <c r="A4174">
        <v>6387</v>
      </c>
      <c r="B4174" t="s">
        <v>360</v>
      </c>
      <c r="E4174" t="s">
        <v>4487</v>
      </c>
      <c r="F4174" t="s">
        <v>347</v>
      </c>
      <c r="G4174" t="s">
        <v>212</v>
      </c>
      <c r="H4174" t="s">
        <v>198</v>
      </c>
      <c r="I4174" t="s">
        <v>213</v>
      </c>
      <c r="J4174">
        <v>1979</v>
      </c>
      <c r="K4174">
        <v>152857</v>
      </c>
      <c r="L4174">
        <v>5</v>
      </c>
      <c r="M4174" t="s">
        <v>200</v>
      </c>
      <c r="N4174" t="s">
        <v>467</v>
      </c>
      <c r="O4174" t="s">
        <v>202</v>
      </c>
      <c r="P4174" t="s">
        <v>365</v>
      </c>
    </row>
    <row r="4175" spans="1:16" x14ac:dyDescent="0.25">
      <c r="A4175">
        <v>6388</v>
      </c>
      <c r="B4175" t="s">
        <v>360</v>
      </c>
      <c r="E4175" t="s">
        <v>4488</v>
      </c>
      <c r="F4175" t="s">
        <v>347</v>
      </c>
      <c r="G4175" t="s">
        <v>212</v>
      </c>
      <c r="H4175" t="s">
        <v>198</v>
      </c>
      <c r="I4175" t="s">
        <v>213</v>
      </c>
      <c r="J4175">
        <v>1971</v>
      </c>
      <c r="K4175">
        <v>248490</v>
      </c>
      <c r="L4175">
        <v>5</v>
      </c>
      <c r="M4175" t="s">
        <v>200</v>
      </c>
      <c r="N4175" t="s">
        <v>467</v>
      </c>
      <c r="O4175" t="s">
        <v>202</v>
      </c>
      <c r="P4175" t="s">
        <v>365</v>
      </c>
    </row>
    <row r="4176" spans="1:16" x14ac:dyDescent="0.25">
      <c r="A4176">
        <v>6389</v>
      </c>
      <c r="B4176" t="s">
        <v>360</v>
      </c>
      <c r="E4176" t="s">
        <v>4489</v>
      </c>
      <c r="F4176" t="s">
        <v>347</v>
      </c>
      <c r="G4176" t="s">
        <v>212</v>
      </c>
      <c r="H4176" t="s">
        <v>198</v>
      </c>
      <c r="I4176" t="s">
        <v>213</v>
      </c>
      <c r="J4176">
        <v>1977</v>
      </c>
      <c r="K4176">
        <v>17583</v>
      </c>
      <c r="L4176">
        <v>5</v>
      </c>
      <c r="M4176" t="s">
        <v>200</v>
      </c>
      <c r="N4176" t="s">
        <v>467</v>
      </c>
      <c r="O4176" t="s">
        <v>202</v>
      </c>
      <c r="P4176" t="s">
        <v>365</v>
      </c>
    </row>
    <row r="4177" spans="1:16" x14ac:dyDescent="0.25">
      <c r="A4177">
        <v>6390</v>
      </c>
      <c r="B4177" t="s">
        <v>360</v>
      </c>
      <c r="E4177" t="s">
        <v>4490</v>
      </c>
      <c r="F4177" t="s">
        <v>347</v>
      </c>
      <c r="G4177" t="s">
        <v>212</v>
      </c>
      <c r="H4177" t="s">
        <v>198</v>
      </c>
      <c r="I4177" t="s">
        <v>213</v>
      </c>
      <c r="J4177">
        <v>1970</v>
      </c>
      <c r="K4177">
        <v>60355</v>
      </c>
      <c r="L4177">
        <v>5</v>
      </c>
      <c r="M4177" t="s">
        <v>200</v>
      </c>
      <c r="N4177" t="s">
        <v>467</v>
      </c>
      <c r="O4177" t="s">
        <v>202</v>
      </c>
      <c r="P4177" t="s">
        <v>365</v>
      </c>
    </row>
    <row r="4178" spans="1:16" x14ac:dyDescent="0.25">
      <c r="A4178">
        <v>6391</v>
      </c>
      <c r="B4178" t="s">
        <v>360</v>
      </c>
      <c r="E4178" t="s">
        <v>4491</v>
      </c>
      <c r="F4178" t="s">
        <v>347</v>
      </c>
      <c r="G4178" t="s">
        <v>212</v>
      </c>
      <c r="H4178" t="s">
        <v>198</v>
      </c>
      <c r="I4178" t="s">
        <v>213</v>
      </c>
      <c r="J4178">
        <v>1982</v>
      </c>
      <c r="K4178">
        <v>76965</v>
      </c>
      <c r="L4178">
        <v>5</v>
      </c>
      <c r="M4178" t="s">
        <v>200</v>
      </c>
      <c r="N4178" t="s">
        <v>467</v>
      </c>
      <c r="O4178" t="s">
        <v>202</v>
      </c>
      <c r="P4178" t="s">
        <v>365</v>
      </c>
    </row>
    <row r="4179" spans="1:16" x14ac:dyDescent="0.25">
      <c r="A4179">
        <v>6392</v>
      </c>
      <c r="B4179" t="s">
        <v>360</v>
      </c>
      <c r="E4179" t="s">
        <v>4492</v>
      </c>
      <c r="F4179" t="s">
        <v>347</v>
      </c>
      <c r="G4179" t="s">
        <v>212</v>
      </c>
      <c r="H4179" t="s">
        <v>198</v>
      </c>
      <c r="I4179" t="s">
        <v>213</v>
      </c>
      <c r="J4179">
        <v>1965</v>
      </c>
      <c r="K4179">
        <v>77798</v>
      </c>
      <c r="L4179">
        <v>5</v>
      </c>
      <c r="M4179" t="s">
        <v>200</v>
      </c>
      <c r="N4179" t="s">
        <v>467</v>
      </c>
      <c r="O4179" t="s">
        <v>202</v>
      </c>
      <c r="P4179" t="s">
        <v>365</v>
      </c>
    </row>
    <row r="4180" spans="1:16" x14ac:dyDescent="0.25">
      <c r="A4180">
        <v>6393</v>
      </c>
      <c r="B4180" t="s">
        <v>360</v>
      </c>
      <c r="E4180" t="s">
        <v>4493</v>
      </c>
      <c r="F4180" t="s">
        <v>347</v>
      </c>
      <c r="G4180" t="s">
        <v>212</v>
      </c>
      <c r="H4180" t="s">
        <v>198</v>
      </c>
      <c r="I4180" t="s">
        <v>213</v>
      </c>
      <c r="J4180">
        <v>1961</v>
      </c>
      <c r="K4180">
        <v>34950</v>
      </c>
      <c r="L4180">
        <v>5</v>
      </c>
      <c r="M4180" t="s">
        <v>200</v>
      </c>
      <c r="N4180" t="s">
        <v>364</v>
      </c>
      <c r="O4180" t="s">
        <v>202</v>
      </c>
      <c r="P4180" t="s">
        <v>365</v>
      </c>
    </row>
    <row r="4181" spans="1:16" x14ac:dyDescent="0.25">
      <c r="A4181">
        <v>6394</v>
      </c>
      <c r="B4181" t="s">
        <v>360</v>
      </c>
      <c r="E4181" t="s">
        <v>4494</v>
      </c>
      <c r="F4181" t="s">
        <v>347</v>
      </c>
      <c r="G4181" t="s">
        <v>212</v>
      </c>
      <c r="H4181" t="s">
        <v>198</v>
      </c>
      <c r="I4181" t="s">
        <v>213</v>
      </c>
      <c r="J4181">
        <v>1977</v>
      </c>
      <c r="K4181">
        <v>93980</v>
      </c>
      <c r="L4181">
        <v>5</v>
      </c>
      <c r="M4181" t="s">
        <v>200</v>
      </c>
      <c r="N4181" t="s">
        <v>467</v>
      </c>
      <c r="O4181" t="s">
        <v>202</v>
      </c>
      <c r="P4181" t="s">
        <v>365</v>
      </c>
    </row>
    <row r="4182" spans="1:16" x14ac:dyDescent="0.25">
      <c r="A4182">
        <v>6395</v>
      </c>
      <c r="B4182" t="s">
        <v>360</v>
      </c>
      <c r="E4182" t="s">
        <v>4495</v>
      </c>
      <c r="F4182" t="s">
        <v>347</v>
      </c>
      <c r="G4182" t="s">
        <v>212</v>
      </c>
      <c r="H4182" t="s">
        <v>198</v>
      </c>
      <c r="I4182" t="s">
        <v>213</v>
      </c>
      <c r="J4182">
        <v>1963</v>
      </c>
      <c r="K4182">
        <v>15571</v>
      </c>
      <c r="L4182">
        <v>5</v>
      </c>
      <c r="M4182" t="s">
        <v>200</v>
      </c>
      <c r="N4182" t="s">
        <v>364</v>
      </c>
      <c r="O4182" t="s">
        <v>202</v>
      </c>
      <c r="P4182" t="s">
        <v>365</v>
      </c>
    </row>
    <row r="4183" spans="1:16" x14ac:dyDescent="0.25">
      <c r="A4183">
        <v>6397</v>
      </c>
      <c r="B4183" t="s">
        <v>360</v>
      </c>
      <c r="E4183" t="s">
        <v>4496</v>
      </c>
      <c r="F4183" t="s">
        <v>347</v>
      </c>
      <c r="G4183" t="s">
        <v>212</v>
      </c>
      <c r="H4183" t="s">
        <v>198</v>
      </c>
      <c r="I4183" t="s">
        <v>213</v>
      </c>
      <c r="J4183">
        <v>1969</v>
      </c>
      <c r="K4183">
        <v>310753</v>
      </c>
      <c r="L4183">
        <v>5</v>
      </c>
      <c r="M4183" t="s">
        <v>200</v>
      </c>
      <c r="N4183" t="s">
        <v>467</v>
      </c>
      <c r="O4183" t="s">
        <v>202</v>
      </c>
      <c r="P4183" t="s">
        <v>365</v>
      </c>
    </row>
    <row r="4184" spans="1:16" x14ac:dyDescent="0.25">
      <c r="A4184">
        <v>6398</v>
      </c>
      <c r="B4184" t="s">
        <v>360</v>
      </c>
      <c r="E4184" t="s">
        <v>4497</v>
      </c>
      <c r="F4184" t="s">
        <v>347</v>
      </c>
      <c r="G4184" t="s">
        <v>212</v>
      </c>
      <c r="H4184" t="s">
        <v>198</v>
      </c>
      <c r="I4184" t="s">
        <v>213</v>
      </c>
      <c r="J4184">
        <v>1973</v>
      </c>
      <c r="K4184">
        <v>65116</v>
      </c>
      <c r="L4184">
        <v>5</v>
      </c>
      <c r="M4184" t="s">
        <v>200</v>
      </c>
      <c r="N4184" t="s">
        <v>467</v>
      </c>
      <c r="O4184" t="s">
        <v>202</v>
      </c>
      <c r="P4184" t="s">
        <v>365</v>
      </c>
    </row>
    <row r="4185" spans="1:16" x14ac:dyDescent="0.25">
      <c r="A4185">
        <v>6399</v>
      </c>
      <c r="B4185" t="s">
        <v>360</v>
      </c>
      <c r="E4185" t="s">
        <v>4498</v>
      </c>
      <c r="F4185" t="s">
        <v>347</v>
      </c>
      <c r="G4185" t="s">
        <v>212</v>
      </c>
      <c r="H4185" t="s">
        <v>198</v>
      </c>
      <c r="I4185" t="s">
        <v>213</v>
      </c>
      <c r="J4185">
        <v>1980</v>
      </c>
      <c r="K4185">
        <v>136069</v>
      </c>
      <c r="L4185">
        <v>5</v>
      </c>
      <c r="M4185" t="s">
        <v>200</v>
      </c>
      <c r="N4185" t="s">
        <v>467</v>
      </c>
      <c r="O4185" t="s">
        <v>202</v>
      </c>
      <c r="P4185" t="s">
        <v>365</v>
      </c>
    </row>
    <row r="4186" spans="1:16" x14ac:dyDescent="0.25">
      <c r="A4186">
        <v>6400</v>
      </c>
      <c r="B4186" t="s">
        <v>360</v>
      </c>
      <c r="E4186" t="s">
        <v>4499</v>
      </c>
      <c r="F4186" t="s">
        <v>347</v>
      </c>
      <c r="G4186" t="s">
        <v>212</v>
      </c>
      <c r="H4186" t="s">
        <v>198</v>
      </c>
      <c r="I4186" t="s">
        <v>213</v>
      </c>
      <c r="J4186">
        <v>1961</v>
      </c>
      <c r="K4186">
        <v>7920</v>
      </c>
      <c r="L4186">
        <v>5</v>
      </c>
      <c r="M4186" t="s">
        <v>200</v>
      </c>
      <c r="N4186" t="s">
        <v>364</v>
      </c>
      <c r="O4186" t="s">
        <v>202</v>
      </c>
      <c r="P4186" t="s">
        <v>365</v>
      </c>
    </row>
    <row r="4187" spans="1:16" x14ac:dyDescent="0.25">
      <c r="A4187">
        <v>6401</v>
      </c>
      <c r="B4187" t="s">
        <v>360</v>
      </c>
      <c r="E4187" t="s">
        <v>4500</v>
      </c>
      <c r="F4187" t="s">
        <v>347</v>
      </c>
      <c r="G4187" t="s">
        <v>212</v>
      </c>
      <c r="H4187" t="s">
        <v>198</v>
      </c>
      <c r="I4187" t="s">
        <v>213</v>
      </c>
      <c r="J4187">
        <v>1963</v>
      </c>
      <c r="K4187">
        <v>38531</v>
      </c>
      <c r="L4187">
        <v>5</v>
      </c>
      <c r="M4187" t="s">
        <v>200</v>
      </c>
      <c r="N4187" t="s">
        <v>364</v>
      </c>
      <c r="O4187" t="s">
        <v>202</v>
      </c>
      <c r="P4187" t="s">
        <v>365</v>
      </c>
    </row>
    <row r="4188" spans="1:16" x14ac:dyDescent="0.25">
      <c r="A4188">
        <v>6402</v>
      </c>
      <c r="B4188" t="s">
        <v>360</v>
      </c>
      <c r="E4188" t="s">
        <v>4501</v>
      </c>
      <c r="F4188" t="s">
        <v>347</v>
      </c>
      <c r="G4188" t="s">
        <v>212</v>
      </c>
      <c r="H4188" t="s">
        <v>198</v>
      </c>
      <c r="I4188" t="s">
        <v>213</v>
      </c>
      <c r="J4188">
        <v>1980</v>
      </c>
      <c r="K4188">
        <v>131697</v>
      </c>
      <c r="L4188">
        <v>5</v>
      </c>
      <c r="M4188" t="s">
        <v>200</v>
      </c>
      <c r="N4188" t="s">
        <v>467</v>
      </c>
      <c r="O4188" t="s">
        <v>202</v>
      </c>
      <c r="P4188" t="s">
        <v>365</v>
      </c>
    </row>
    <row r="4189" spans="1:16" x14ac:dyDescent="0.25">
      <c r="A4189">
        <v>6403</v>
      </c>
      <c r="B4189" t="s">
        <v>360</v>
      </c>
      <c r="E4189" t="s">
        <v>4502</v>
      </c>
      <c r="F4189" t="s">
        <v>347</v>
      </c>
      <c r="G4189" t="s">
        <v>212</v>
      </c>
      <c r="H4189" t="s">
        <v>198</v>
      </c>
      <c r="I4189" t="s">
        <v>213</v>
      </c>
      <c r="J4189">
        <v>1968</v>
      </c>
      <c r="K4189">
        <v>138405</v>
      </c>
      <c r="L4189">
        <v>5</v>
      </c>
      <c r="M4189" t="s">
        <v>200</v>
      </c>
      <c r="N4189" t="s">
        <v>467</v>
      </c>
      <c r="O4189" t="s">
        <v>202</v>
      </c>
      <c r="P4189" t="s">
        <v>365</v>
      </c>
    </row>
    <row r="4190" spans="1:16" x14ac:dyDescent="0.25">
      <c r="A4190">
        <v>6404</v>
      </c>
      <c r="B4190" t="s">
        <v>360</v>
      </c>
      <c r="E4190" t="s">
        <v>4503</v>
      </c>
      <c r="F4190" t="s">
        <v>347</v>
      </c>
      <c r="G4190" t="s">
        <v>212</v>
      </c>
      <c r="H4190" t="s">
        <v>198</v>
      </c>
      <c r="I4190" t="s">
        <v>213</v>
      </c>
      <c r="J4190">
        <v>1978</v>
      </c>
      <c r="K4190">
        <v>112880</v>
      </c>
      <c r="L4190">
        <v>5</v>
      </c>
      <c r="M4190" t="s">
        <v>200</v>
      </c>
      <c r="N4190" t="s">
        <v>467</v>
      </c>
      <c r="O4190" t="s">
        <v>202</v>
      </c>
      <c r="P4190" t="s">
        <v>365</v>
      </c>
    </row>
    <row r="4191" spans="1:16" x14ac:dyDescent="0.25">
      <c r="A4191">
        <v>6405</v>
      </c>
      <c r="B4191" t="s">
        <v>360</v>
      </c>
      <c r="E4191" t="s">
        <v>4504</v>
      </c>
      <c r="F4191" t="s">
        <v>347</v>
      </c>
      <c r="G4191" t="s">
        <v>212</v>
      </c>
      <c r="H4191" t="s">
        <v>198</v>
      </c>
      <c r="I4191" t="s">
        <v>213</v>
      </c>
      <c r="J4191">
        <v>1982</v>
      </c>
      <c r="K4191">
        <v>182304</v>
      </c>
      <c r="L4191">
        <v>5</v>
      </c>
      <c r="M4191" t="s">
        <v>200</v>
      </c>
      <c r="N4191" t="s">
        <v>467</v>
      </c>
      <c r="O4191" t="s">
        <v>202</v>
      </c>
      <c r="P4191" t="s">
        <v>365</v>
      </c>
    </row>
    <row r="4192" spans="1:16" x14ac:dyDescent="0.25">
      <c r="A4192">
        <v>6406</v>
      </c>
      <c r="B4192" t="s">
        <v>360</v>
      </c>
      <c r="E4192" t="s">
        <v>4505</v>
      </c>
      <c r="F4192" t="s">
        <v>347</v>
      </c>
      <c r="G4192" t="s">
        <v>212</v>
      </c>
      <c r="H4192" t="s">
        <v>198</v>
      </c>
      <c r="I4192" t="s">
        <v>213</v>
      </c>
      <c r="J4192">
        <v>1966</v>
      </c>
      <c r="K4192">
        <v>219900</v>
      </c>
      <c r="L4192">
        <v>5</v>
      </c>
      <c r="M4192" t="s">
        <v>200</v>
      </c>
      <c r="N4192" t="s">
        <v>467</v>
      </c>
      <c r="O4192" t="s">
        <v>202</v>
      </c>
      <c r="P4192" t="s">
        <v>365</v>
      </c>
    </row>
    <row r="4193" spans="1:16" x14ac:dyDescent="0.25">
      <c r="A4193">
        <v>6407</v>
      </c>
      <c r="B4193" t="s">
        <v>360</v>
      </c>
      <c r="E4193" t="s">
        <v>4506</v>
      </c>
      <c r="F4193" t="s">
        <v>347</v>
      </c>
      <c r="G4193" t="s">
        <v>212</v>
      </c>
      <c r="H4193" t="s">
        <v>198</v>
      </c>
      <c r="I4193" t="s">
        <v>213</v>
      </c>
      <c r="J4193">
        <v>1966</v>
      </c>
      <c r="K4193">
        <v>130281</v>
      </c>
      <c r="L4193">
        <v>5</v>
      </c>
      <c r="M4193" t="s">
        <v>200</v>
      </c>
      <c r="N4193" t="s">
        <v>467</v>
      </c>
      <c r="O4193" t="s">
        <v>202</v>
      </c>
      <c r="P4193" t="s">
        <v>365</v>
      </c>
    </row>
    <row r="4194" spans="1:16" x14ac:dyDescent="0.25">
      <c r="A4194">
        <v>6408</v>
      </c>
      <c r="B4194" t="s">
        <v>360</v>
      </c>
      <c r="E4194" t="s">
        <v>4507</v>
      </c>
      <c r="F4194" t="s">
        <v>347</v>
      </c>
      <c r="G4194" t="s">
        <v>212</v>
      </c>
      <c r="H4194" t="s">
        <v>198</v>
      </c>
      <c r="I4194" t="s">
        <v>213</v>
      </c>
      <c r="J4194">
        <v>1967</v>
      </c>
      <c r="K4194">
        <v>165339</v>
      </c>
      <c r="L4194">
        <v>5</v>
      </c>
      <c r="M4194" t="s">
        <v>200</v>
      </c>
      <c r="N4194" t="s">
        <v>467</v>
      </c>
      <c r="O4194" t="s">
        <v>202</v>
      </c>
      <c r="P4194" t="s">
        <v>365</v>
      </c>
    </row>
    <row r="4195" spans="1:16" x14ac:dyDescent="0.25">
      <c r="A4195">
        <v>6409</v>
      </c>
      <c r="B4195" t="s">
        <v>360</v>
      </c>
      <c r="E4195" t="s">
        <v>4508</v>
      </c>
      <c r="F4195" t="s">
        <v>347</v>
      </c>
      <c r="G4195" t="s">
        <v>212</v>
      </c>
      <c r="H4195" t="s">
        <v>198</v>
      </c>
      <c r="I4195" t="s">
        <v>213</v>
      </c>
      <c r="J4195">
        <v>1981</v>
      </c>
      <c r="K4195">
        <v>154143</v>
      </c>
      <c r="L4195">
        <v>5</v>
      </c>
      <c r="M4195" t="s">
        <v>200</v>
      </c>
      <c r="N4195" t="s">
        <v>467</v>
      </c>
      <c r="O4195" t="s">
        <v>202</v>
      </c>
      <c r="P4195" t="s">
        <v>365</v>
      </c>
    </row>
    <row r="4196" spans="1:16" x14ac:dyDescent="0.25">
      <c r="A4196">
        <v>6410</v>
      </c>
      <c r="B4196" t="s">
        <v>360</v>
      </c>
      <c r="E4196" t="s">
        <v>4509</v>
      </c>
      <c r="F4196" t="s">
        <v>347</v>
      </c>
      <c r="G4196" t="s">
        <v>212</v>
      </c>
      <c r="H4196" t="s">
        <v>198</v>
      </c>
      <c r="I4196" t="s">
        <v>213</v>
      </c>
      <c r="J4196">
        <v>1970</v>
      </c>
      <c r="K4196">
        <v>260905</v>
      </c>
      <c r="L4196">
        <v>5</v>
      </c>
      <c r="M4196" t="s">
        <v>200</v>
      </c>
      <c r="N4196" t="s">
        <v>467</v>
      </c>
      <c r="O4196" t="s">
        <v>202</v>
      </c>
      <c r="P4196" t="s">
        <v>365</v>
      </c>
    </row>
    <row r="4197" spans="1:16" x14ac:dyDescent="0.25">
      <c r="A4197">
        <v>6411</v>
      </c>
      <c r="B4197" t="s">
        <v>360</v>
      </c>
      <c r="E4197" t="s">
        <v>4510</v>
      </c>
      <c r="F4197" t="s">
        <v>347</v>
      </c>
      <c r="G4197" t="s">
        <v>212</v>
      </c>
      <c r="H4197" t="s">
        <v>198</v>
      </c>
      <c r="I4197" t="s">
        <v>213</v>
      </c>
      <c r="J4197">
        <v>1982</v>
      </c>
      <c r="K4197">
        <v>229326</v>
      </c>
      <c r="L4197">
        <v>5</v>
      </c>
      <c r="M4197" t="s">
        <v>200</v>
      </c>
      <c r="N4197" t="s">
        <v>364</v>
      </c>
      <c r="O4197" t="s">
        <v>202</v>
      </c>
      <c r="P4197" t="s">
        <v>365</v>
      </c>
    </row>
    <row r="4198" spans="1:16" x14ac:dyDescent="0.25">
      <c r="A4198">
        <v>6412</v>
      </c>
      <c r="B4198" t="s">
        <v>360</v>
      </c>
      <c r="E4198" t="s">
        <v>4511</v>
      </c>
      <c r="F4198" t="s">
        <v>347</v>
      </c>
      <c r="G4198" t="s">
        <v>212</v>
      </c>
      <c r="H4198" t="s">
        <v>198</v>
      </c>
      <c r="I4198" t="s">
        <v>213</v>
      </c>
      <c r="J4198">
        <v>1973</v>
      </c>
      <c r="K4198">
        <v>44175</v>
      </c>
      <c r="L4198">
        <v>5</v>
      </c>
      <c r="M4198" t="s">
        <v>200</v>
      </c>
      <c r="N4198" t="s">
        <v>467</v>
      </c>
      <c r="O4198" t="s">
        <v>202</v>
      </c>
      <c r="P4198" t="s">
        <v>365</v>
      </c>
    </row>
    <row r="4199" spans="1:16" x14ac:dyDescent="0.25">
      <c r="A4199">
        <v>6413</v>
      </c>
      <c r="B4199" t="s">
        <v>399</v>
      </c>
      <c r="E4199" t="s">
        <v>4512</v>
      </c>
      <c r="F4199" t="s">
        <v>347</v>
      </c>
      <c r="G4199" t="s">
        <v>212</v>
      </c>
      <c r="H4199" t="s">
        <v>198</v>
      </c>
      <c r="I4199" t="s">
        <v>213</v>
      </c>
      <c r="J4199">
        <v>1993</v>
      </c>
      <c r="K4199">
        <v>28071</v>
      </c>
      <c r="L4199">
        <v>5</v>
      </c>
      <c r="M4199" t="s">
        <v>200</v>
      </c>
      <c r="N4199" t="s">
        <v>401</v>
      </c>
      <c r="O4199" t="s">
        <v>202</v>
      </c>
      <c r="P4199" t="s">
        <v>442</v>
      </c>
    </row>
    <row r="4200" spans="1:16" x14ac:dyDescent="0.25">
      <c r="A4200">
        <v>6414</v>
      </c>
      <c r="B4200" t="s">
        <v>399</v>
      </c>
      <c r="E4200" t="s">
        <v>4513</v>
      </c>
      <c r="F4200" t="s">
        <v>347</v>
      </c>
      <c r="G4200" t="s">
        <v>212</v>
      </c>
      <c r="H4200" t="s">
        <v>198</v>
      </c>
      <c r="I4200" t="s">
        <v>213</v>
      </c>
      <c r="J4200">
        <v>1993</v>
      </c>
      <c r="K4200">
        <v>2395</v>
      </c>
      <c r="L4200">
        <v>5</v>
      </c>
      <c r="M4200" t="s">
        <v>200</v>
      </c>
      <c r="N4200" t="s">
        <v>401</v>
      </c>
      <c r="O4200" t="s">
        <v>202</v>
      </c>
      <c r="P4200" t="s">
        <v>450</v>
      </c>
    </row>
    <row r="4201" spans="1:16" x14ac:dyDescent="0.25">
      <c r="A4201">
        <v>6415</v>
      </c>
      <c r="B4201" t="s">
        <v>399</v>
      </c>
      <c r="E4201" t="s">
        <v>4512</v>
      </c>
      <c r="F4201" t="s">
        <v>347</v>
      </c>
      <c r="G4201" t="s">
        <v>212</v>
      </c>
      <c r="H4201" t="s">
        <v>198</v>
      </c>
      <c r="I4201" t="s">
        <v>213</v>
      </c>
      <c r="J4201">
        <v>1993</v>
      </c>
      <c r="K4201">
        <v>1134</v>
      </c>
      <c r="L4201">
        <v>5</v>
      </c>
      <c r="M4201" t="s">
        <v>200</v>
      </c>
      <c r="N4201" t="s">
        <v>401</v>
      </c>
      <c r="O4201" t="s">
        <v>202</v>
      </c>
      <c r="P4201" t="s">
        <v>1178</v>
      </c>
    </row>
    <row r="4202" spans="1:16" x14ac:dyDescent="0.25">
      <c r="A4202">
        <v>6416</v>
      </c>
      <c r="B4202" t="s">
        <v>399</v>
      </c>
      <c r="E4202" t="s">
        <v>4512</v>
      </c>
      <c r="F4202" t="s">
        <v>347</v>
      </c>
      <c r="G4202" t="s">
        <v>212</v>
      </c>
      <c r="H4202" t="s">
        <v>198</v>
      </c>
      <c r="I4202" t="s">
        <v>213</v>
      </c>
      <c r="J4202">
        <v>1993</v>
      </c>
      <c r="K4202">
        <v>21946</v>
      </c>
      <c r="L4202">
        <v>5</v>
      </c>
      <c r="M4202" t="s">
        <v>200</v>
      </c>
      <c r="N4202" t="s">
        <v>401</v>
      </c>
      <c r="O4202" t="s">
        <v>202</v>
      </c>
      <c r="P4202" t="s">
        <v>1178</v>
      </c>
    </row>
    <row r="4203" spans="1:16" x14ac:dyDescent="0.25">
      <c r="A4203">
        <v>6417</v>
      </c>
      <c r="B4203" t="s">
        <v>399</v>
      </c>
      <c r="E4203" t="s">
        <v>4512</v>
      </c>
      <c r="F4203" t="s">
        <v>347</v>
      </c>
      <c r="G4203" t="s">
        <v>212</v>
      </c>
      <c r="H4203" t="s">
        <v>198</v>
      </c>
      <c r="I4203" t="s">
        <v>213</v>
      </c>
      <c r="J4203">
        <v>1993</v>
      </c>
      <c r="K4203">
        <v>4564</v>
      </c>
      <c r="L4203">
        <v>5</v>
      </c>
      <c r="M4203" t="s">
        <v>200</v>
      </c>
      <c r="N4203" t="s">
        <v>401</v>
      </c>
      <c r="O4203" t="s">
        <v>202</v>
      </c>
      <c r="P4203" t="s">
        <v>1176</v>
      </c>
    </row>
    <row r="4204" spans="1:16" x14ac:dyDescent="0.25">
      <c r="A4204">
        <v>6418</v>
      </c>
      <c r="B4204" t="s">
        <v>399</v>
      </c>
      <c r="E4204" t="s">
        <v>4514</v>
      </c>
      <c r="F4204" t="s">
        <v>347</v>
      </c>
      <c r="G4204" t="s">
        <v>212</v>
      </c>
      <c r="H4204" t="s">
        <v>198</v>
      </c>
      <c r="I4204" t="s">
        <v>213</v>
      </c>
      <c r="J4204">
        <v>1993</v>
      </c>
      <c r="K4204">
        <v>42819</v>
      </c>
      <c r="L4204">
        <v>5</v>
      </c>
      <c r="M4204" t="s">
        <v>200</v>
      </c>
      <c r="N4204" t="s">
        <v>401</v>
      </c>
      <c r="O4204" t="s">
        <v>202</v>
      </c>
      <c r="P4204" t="s">
        <v>1204</v>
      </c>
    </row>
    <row r="4205" spans="1:16" x14ac:dyDescent="0.25">
      <c r="A4205">
        <v>6419</v>
      </c>
      <c r="B4205" t="s">
        <v>399</v>
      </c>
      <c r="E4205" t="s">
        <v>4515</v>
      </c>
      <c r="F4205" t="s">
        <v>347</v>
      </c>
      <c r="G4205" t="s">
        <v>212</v>
      </c>
      <c r="H4205" t="s">
        <v>198</v>
      </c>
      <c r="I4205" t="s">
        <v>213</v>
      </c>
      <c r="J4205">
        <v>1993</v>
      </c>
      <c r="K4205">
        <v>26601</v>
      </c>
      <c r="L4205">
        <v>5</v>
      </c>
      <c r="M4205" t="s">
        <v>200</v>
      </c>
      <c r="N4205" t="s">
        <v>401</v>
      </c>
      <c r="O4205" t="s">
        <v>202</v>
      </c>
      <c r="P4205" t="s">
        <v>2495</v>
      </c>
    </row>
    <row r="4206" spans="1:16" x14ac:dyDescent="0.25">
      <c r="A4206">
        <v>6420</v>
      </c>
      <c r="B4206" t="s">
        <v>399</v>
      </c>
      <c r="E4206" t="s">
        <v>4516</v>
      </c>
      <c r="F4206" t="s">
        <v>347</v>
      </c>
      <c r="G4206" t="s">
        <v>212</v>
      </c>
      <c r="H4206" t="s">
        <v>198</v>
      </c>
      <c r="I4206" t="s">
        <v>213</v>
      </c>
      <c r="J4206">
        <v>1993</v>
      </c>
      <c r="K4206">
        <v>26868</v>
      </c>
      <c r="L4206">
        <v>5</v>
      </c>
      <c r="M4206" t="s">
        <v>200</v>
      </c>
      <c r="N4206" t="s">
        <v>401</v>
      </c>
      <c r="O4206" t="s">
        <v>202</v>
      </c>
      <c r="P4206" t="s">
        <v>1178</v>
      </c>
    </row>
    <row r="4207" spans="1:16" x14ac:dyDescent="0.25">
      <c r="A4207">
        <v>6421</v>
      </c>
      <c r="B4207" t="s">
        <v>399</v>
      </c>
      <c r="E4207" t="s">
        <v>4517</v>
      </c>
      <c r="F4207" t="s">
        <v>347</v>
      </c>
      <c r="G4207" t="s">
        <v>212</v>
      </c>
      <c r="H4207" t="s">
        <v>198</v>
      </c>
      <c r="I4207" t="s">
        <v>213</v>
      </c>
      <c r="J4207">
        <v>1993</v>
      </c>
      <c r="K4207">
        <v>34807</v>
      </c>
      <c r="L4207">
        <v>5</v>
      </c>
      <c r="M4207" t="s">
        <v>200</v>
      </c>
      <c r="N4207" t="s">
        <v>401</v>
      </c>
      <c r="O4207" t="s">
        <v>202</v>
      </c>
      <c r="P4207" t="s">
        <v>450</v>
      </c>
    </row>
    <row r="4208" spans="1:16" x14ac:dyDescent="0.25">
      <c r="A4208">
        <v>6422</v>
      </c>
      <c r="B4208" t="s">
        <v>399</v>
      </c>
      <c r="E4208" t="s">
        <v>4518</v>
      </c>
      <c r="F4208" t="s">
        <v>347</v>
      </c>
      <c r="G4208" t="s">
        <v>212</v>
      </c>
      <c r="H4208" t="s">
        <v>198</v>
      </c>
      <c r="I4208" t="s">
        <v>213</v>
      </c>
      <c r="J4208">
        <v>1993</v>
      </c>
      <c r="K4208">
        <v>39302</v>
      </c>
      <c r="L4208">
        <v>5</v>
      </c>
      <c r="M4208" t="s">
        <v>200</v>
      </c>
      <c r="N4208" t="s">
        <v>401</v>
      </c>
      <c r="O4208" t="s">
        <v>202</v>
      </c>
      <c r="P4208" t="s">
        <v>2496</v>
      </c>
    </row>
    <row r="4209" spans="1:16" x14ac:dyDescent="0.25">
      <c r="A4209">
        <v>6423</v>
      </c>
      <c r="B4209" t="s">
        <v>399</v>
      </c>
      <c r="E4209" t="s">
        <v>441</v>
      </c>
      <c r="F4209" t="s">
        <v>347</v>
      </c>
      <c r="G4209" t="s">
        <v>212</v>
      </c>
      <c r="H4209" t="s">
        <v>198</v>
      </c>
      <c r="I4209" t="s">
        <v>213</v>
      </c>
      <c r="J4209">
        <v>1989</v>
      </c>
      <c r="K4209">
        <v>16610</v>
      </c>
      <c r="L4209">
        <v>5</v>
      </c>
      <c r="M4209" t="s">
        <v>200</v>
      </c>
      <c r="N4209" t="s">
        <v>401</v>
      </c>
      <c r="O4209" t="s">
        <v>202</v>
      </c>
      <c r="P4209" t="s">
        <v>442</v>
      </c>
    </row>
    <row r="4210" spans="1:16" x14ac:dyDescent="0.25">
      <c r="A4210">
        <v>6424</v>
      </c>
      <c r="B4210" t="s">
        <v>399</v>
      </c>
      <c r="E4210" t="s">
        <v>447</v>
      </c>
      <c r="F4210" t="s">
        <v>347</v>
      </c>
      <c r="G4210" t="s">
        <v>212</v>
      </c>
      <c r="H4210" t="s">
        <v>198</v>
      </c>
      <c r="I4210" t="s">
        <v>213</v>
      </c>
      <c r="J4210">
        <v>1989</v>
      </c>
      <c r="K4210">
        <v>11873</v>
      </c>
      <c r="L4210">
        <v>5</v>
      </c>
      <c r="M4210" t="s">
        <v>200</v>
      </c>
      <c r="N4210" t="s">
        <v>401</v>
      </c>
      <c r="O4210" t="s">
        <v>202</v>
      </c>
      <c r="P4210" t="s">
        <v>1178</v>
      </c>
    </row>
    <row r="4211" spans="1:16" x14ac:dyDescent="0.25">
      <c r="A4211">
        <v>6425</v>
      </c>
      <c r="B4211" t="s">
        <v>399</v>
      </c>
      <c r="E4211" t="s">
        <v>4519</v>
      </c>
      <c r="F4211" t="s">
        <v>347</v>
      </c>
      <c r="G4211" t="s">
        <v>212</v>
      </c>
      <c r="H4211" t="s">
        <v>198</v>
      </c>
      <c r="I4211" t="s">
        <v>213</v>
      </c>
      <c r="J4211">
        <v>1993</v>
      </c>
      <c r="K4211">
        <v>13992</v>
      </c>
      <c r="L4211">
        <v>5</v>
      </c>
      <c r="M4211" t="s">
        <v>200</v>
      </c>
      <c r="N4211" t="s">
        <v>401</v>
      </c>
      <c r="O4211" t="s">
        <v>202</v>
      </c>
      <c r="P4211" t="s">
        <v>1242</v>
      </c>
    </row>
    <row r="4212" spans="1:16" x14ac:dyDescent="0.25">
      <c r="A4212">
        <v>6426</v>
      </c>
      <c r="B4212" t="s">
        <v>399</v>
      </c>
      <c r="E4212" t="s">
        <v>4520</v>
      </c>
      <c r="F4212" t="s">
        <v>347</v>
      </c>
      <c r="G4212" t="s">
        <v>212</v>
      </c>
      <c r="H4212" t="s">
        <v>198</v>
      </c>
      <c r="I4212" t="s">
        <v>213</v>
      </c>
      <c r="J4212">
        <v>1990</v>
      </c>
      <c r="K4212">
        <v>22886</v>
      </c>
      <c r="L4212">
        <v>5</v>
      </c>
      <c r="M4212" t="s">
        <v>200</v>
      </c>
      <c r="N4212" t="s">
        <v>401</v>
      </c>
      <c r="O4212" t="s">
        <v>202</v>
      </c>
      <c r="P4212" t="s">
        <v>1204</v>
      </c>
    </row>
    <row r="4213" spans="1:16" x14ac:dyDescent="0.25">
      <c r="A4213">
        <v>6427</v>
      </c>
      <c r="B4213" t="s">
        <v>399</v>
      </c>
      <c r="E4213" t="s">
        <v>447</v>
      </c>
      <c r="F4213" t="s">
        <v>347</v>
      </c>
      <c r="G4213" t="s">
        <v>212</v>
      </c>
      <c r="H4213" t="s">
        <v>198</v>
      </c>
      <c r="I4213" t="s">
        <v>213</v>
      </c>
      <c r="J4213">
        <v>1990</v>
      </c>
      <c r="K4213">
        <v>19528</v>
      </c>
      <c r="L4213">
        <v>5</v>
      </c>
      <c r="M4213" t="s">
        <v>200</v>
      </c>
      <c r="N4213" t="s">
        <v>401</v>
      </c>
      <c r="O4213" t="s">
        <v>202</v>
      </c>
      <c r="P4213" t="s">
        <v>1178</v>
      </c>
    </row>
    <row r="4214" spans="1:16" x14ac:dyDescent="0.25">
      <c r="A4214">
        <v>6428</v>
      </c>
      <c r="B4214" t="s">
        <v>399</v>
      </c>
      <c r="E4214" t="s">
        <v>4521</v>
      </c>
      <c r="F4214" t="s">
        <v>347</v>
      </c>
      <c r="G4214" t="s">
        <v>212</v>
      </c>
      <c r="H4214" t="s">
        <v>198</v>
      </c>
      <c r="I4214" t="s">
        <v>213</v>
      </c>
      <c r="J4214">
        <v>1979</v>
      </c>
      <c r="K4214">
        <v>18905</v>
      </c>
      <c r="L4214">
        <v>5</v>
      </c>
      <c r="M4214" t="s">
        <v>200</v>
      </c>
      <c r="N4214" t="s">
        <v>401</v>
      </c>
      <c r="O4214" t="s">
        <v>202</v>
      </c>
      <c r="P4214" t="s">
        <v>2931</v>
      </c>
    </row>
    <row r="4215" spans="1:16" x14ac:dyDescent="0.25">
      <c r="A4215">
        <v>6429</v>
      </c>
      <c r="B4215" t="s">
        <v>399</v>
      </c>
      <c r="E4215" t="s">
        <v>4522</v>
      </c>
      <c r="F4215" t="s">
        <v>347</v>
      </c>
      <c r="G4215" t="s">
        <v>212</v>
      </c>
      <c r="H4215" t="s">
        <v>198</v>
      </c>
      <c r="I4215" t="s">
        <v>213</v>
      </c>
      <c r="J4215">
        <v>1980</v>
      </c>
      <c r="K4215">
        <v>23846</v>
      </c>
      <c r="L4215">
        <v>5</v>
      </c>
      <c r="M4215" t="s">
        <v>200</v>
      </c>
      <c r="N4215" t="s">
        <v>401</v>
      </c>
      <c r="O4215" t="s">
        <v>202</v>
      </c>
      <c r="P4215" t="s">
        <v>2496</v>
      </c>
    </row>
    <row r="4216" spans="1:16" x14ac:dyDescent="0.25">
      <c r="A4216">
        <v>6430</v>
      </c>
      <c r="B4216" t="s">
        <v>399</v>
      </c>
      <c r="E4216" t="s">
        <v>4523</v>
      </c>
      <c r="F4216" t="s">
        <v>347</v>
      </c>
      <c r="G4216" t="s">
        <v>212</v>
      </c>
      <c r="H4216" t="s">
        <v>198</v>
      </c>
      <c r="I4216" t="s">
        <v>213</v>
      </c>
      <c r="J4216">
        <v>1981</v>
      </c>
      <c r="K4216">
        <v>10194</v>
      </c>
      <c r="L4216">
        <v>5</v>
      </c>
      <c r="M4216" t="s">
        <v>200</v>
      </c>
      <c r="N4216" t="s">
        <v>401</v>
      </c>
      <c r="O4216" t="s">
        <v>202</v>
      </c>
      <c r="P4216" t="s">
        <v>1178</v>
      </c>
    </row>
    <row r="4217" spans="1:16" x14ac:dyDescent="0.25">
      <c r="A4217">
        <v>6431</v>
      </c>
      <c r="B4217" t="s">
        <v>399</v>
      </c>
      <c r="E4217" t="s">
        <v>4523</v>
      </c>
      <c r="F4217" t="s">
        <v>347</v>
      </c>
      <c r="G4217" t="s">
        <v>212</v>
      </c>
      <c r="H4217" t="s">
        <v>198</v>
      </c>
      <c r="I4217" t="s">
        <v>213</v>
      </c>
      <c r="J4217">
        <v>1981</v>
      </c>
      <c r="K4217">
        <v>39007</v>
      </c>
      <c r="L4217">
        <v>5</v>
      </c>
      <c r="M4217" t="s">
        <v>200</v>
      </c>
      <c r="N4217" t="s">
        <v>401</v>
      </c>
      <c r="O4217" t="s">
        <v>202</v>
      </c>
      <c r="P4217" t="s">
        <v>1178</v>
      </c>
    </row>
    <row r="4218" spans="1:16" x14ac:dyDescent="0.25">
      <c r="A4218">
        <v>6432</v>
      </c>
      <c r="B4218" t="s">
        <v>399</v>
      </c>
      <c r="E4218" t="s">
        <v>4524</v>
      </c>
      <c r="F4218" t="s">
        <v>347</v>
      </c>
      <c r="G4218" t="s">
        <v>212</v>
      </c>
      <c r="H4218" t="s">
        <v>198</v>
      </c>
      <c r="I4218" t="s">
        <v>213</v>
      </c>
      <c r="J4218">
        <v>1990</v>
      </c>
      <c r="K4218">
        <v>71399</v>
      </c>
      <c r="L4218">
        <v>5</v>
      </c>
      <c r="M4218" t="s">
        <v>200</v>
      </c>
      <c r="N4218" t="s">
        <v>401</v>
      </c>
      <c r="O4218" t="s">
        <v>202</v>
      </c>
      <c r="P4218" t="s">
        <v>2495</v>
      </c>
    </row>
    <row r="4219" spans="1:16" x14ac:dyDescent="0.25">
      <c r="A4219">
        <v>6433</v>
      </c>
      <c r="B4219" t="s">
        <v>399</v>
      </c>
      <c r="E4219" t="s">
        <v>4525</v>
      </c>
      <c r="F4219" t="s">
        <v>347</v>
      </c>
      <c r="G4219" t="s">
        <v>212</v>
      </c>
      <c r="H4219" t="s">
        <v>198</v>
      </c>
      <c r="I4219" t="s">
        <v>213</v>
      </c>
      <c r="J4219">
        <v>1992</v>
      </c>
      <c r="K4219">
        <v>31995</v>
      </c>
      <c r="L4219">
        <v>5</v>
      </c>
      <c r="M4219" t="s">
        <v>200</v>
      </c>
      <c r="N4219" t="s">
        <v>401</v>
      </c>
      <c r="O4219" t="s">
        <v>202</v>
      </c>
      <c r="P4219" t="s">
        <v>4249</v>
      </c>
    </row>
    <row r="4220" spans="1:16" x14ac:dyDescent="0.25">
      <c r="A4220">
        <v>6434</v>
      </c>
      <c r="B4220" t="s">
        <v>399</v>
      </c>
      <c r="E4220" t="s">
        <v>4525</v>
      </c>
      <c r="F4220" t="s">
        <v>347</v>
      </c>
      <c r="G4220" t="s">
        <v>212</v>
      </c>
      <c r="H4220" t="s">
        <v>198</v>
      </c>
      <c r="I4220" t="s">
        <v>213</v>
      </c>
      <c r="J4220">
        <v>1992</v>
      </c>
      <c r="K4220">
        <v>1542</v>
      </c>
      <c r="L4220">
        <v>5</v>
      </c>
      <c r="M4220" t="s">
        <v>200</v>
      </c>
      <c r="N4220" t="s">
        <v>401</v>
      </c>
      <c r="O4220" t="s">
        <v>202</v>
      </c>
      <c r="P4220" t="s">
        <v>3293</v>
      </c>
    </row>
    <row r="4221" spans="1:16" x14ac:dyDescent="0.25">
      <c r="A4221">
        <v>6435</v>
      </c>
      <c r="B4221" t="s">
        <v>399</v>
      </c>
      <c r="E4221" t="s">
        <v>4526</v>
      </c>
      <c r="F4221" t="s">
        <v>347</v>
      </c>
      <c r="G4221" t="s">
        <v>212</v>
      </c>
      <c r="H4221" t="s">
        <v>198</v>
      </c>
      <c r="I4221" t="s">
        <v>213</v>
      </c>
      <c r="J4221">
        <v>1993</v>
      </c>
      <c r="K4221">
        <v>22250</v>
      </c>
      <c r="L4221">
        <v>5</v>
      </c>
      <c r="M4221" t="s">
        <v>200</v>
      </c>
      <c r="N4221" t="s">
        <v>401</v>
      </c>
      <c r="O4221" t="s">
        <v>202</v>
      </c>
      <c r="P4221" t="s">
        <v>1506</v>
      </c>
    </row>
    <row r="4222" spans="1:16" x14ac:dyDescent="0.25">
      <c r="A4222">
        <v>6436</v>
      </c>
      <c r="B4222" t="s">
        <v>399</v>
      </c>
      <c r="E4222" t="s">
        <v>4527</v>
      </c>
      <c r="F4222" t="s">
        <v>347</v>
      </c>
      <c r="G4222" t="s">
        <v>212</v>
      </c>
      <c r="H4222" t="s">
        <v>198</v>
      </c>
      <c r="I4222" t="s">
        <v>213</v>
      </c>
      <c r="J4222">
        <v>1993</v>
      </c>
      <c r="K4222">
        <v>11264</v>
      </c>
      <c r="L4222">
        <v>5</v>
      </c>
      <c r="M4222" t="s">
        <v>200</v>
      </c>
      <c r="N4222" t="s">
        <v>401</v>
      </c>
      <c r="O4222" t="s">
        <v>202</v>
      </c>
      <c r="P4222" t="s">
        <v>1178</v>
      </c>
    </row>
    <row r="4223" spans="1:16" x14ac:dyDescent="0.25">
      <c r="A4223">
        <v>6437</v>
      </c>
      <c r="B4223" t="s">
        <v>399</v>
      </c>
      <c r="E4223" t="s">
        <v>4526</v>
      </c>
      <c r="F4223" t="s">
        <v>347</v>
      </c>
      <c r="G4223" t="s">
        <v>212</v>
      </c>
      <c r="H4223" t="s">
        <v>198</v>
      </c>
      <c r="I4223" t="s">
        <v>213</v>
      </c>
      <c r="J4223">
        <v>1993</v>
      </c>
      <c r="K4223">
        <v>47811</v>
      </c>
      <c r="L4223">
        <v>5</v>
      </c>
      <c r="M4223" t="s">
        <v>200</v>
      </c>
      <c r="N4223" t="s">
        <v>401</v>
      </c>
      <c r="O4223" t="s">
        <v>202</v>
      </c>
      <c r="P4223" t="s">
        <v>1178</v>
      </c>
    </row>
    <row r="4224" spans="1:16" x14ac:dyDescent="0.25">
      <c r="A4224">
        <v>6438</v>
      </c>
      <c r="B4224" t="s">
        <v>399</v>
      </c>
      <c r="E4224" t="s">
        <v>4528</v>
      </c>
      <c r="F4224" t="s">
        <v>347</v>
      </c>
      <c r="G4224" t="s">
        <v>212</v>
      </c>
      <c r="H4224" t="s">
        <v>198</v>
      </c>
      <c r="I4224" t="s">
        <v>213</v>
      </c>
      <c r="J4224">
        <v>1993</v>
      </c>
      <c r="K4224">
        <v>44784</v>
      </c>
      <c r="L4224">
        <v>5</v>
      </c>
      <c r="M4224" t="s">
        <v>200</v>
      </c>
      <c r="N4224" t="s">
        <v>401</v>
      </c>
      <c r="O4224" t="s">
        <v>202</v>
      </c>
      <c r="P4224" t="s">
        <v>442</v>
      </c>
    </row>
    <row r="4225" spans="1:16" x14ac:dyDescent="0.25">
      <c r="A4225">
        <v>6440</v>
      </c>
      <c r="B4225" t="s">
        <v>360</v>
      </c>
      <c r="E4225" t="s">
        <v>4529</v>
      </c>
      <c r="F4225" t="s">
        <v>347</v>
      </c>
      <c r="G4225" t="s">
        <v>212</v>
      </c>
      <c r="H4225" t="s">
        <v>198</v>
      </c>
      <c r="I4225" t="s">
        <v>213</v>
      </c>
      <c r="J4225">
        <v>1978</v>
      </c>
      <c r="K4225">
        <v>141059</v>
      </c>
      <c r="L4225">
        <v>5</v>
      </c>
      <c r="M4225" t="s">
        <v>200</v>
      </c>
      <c r="N4225" t="s">
        <v>364</v>
      </c>
      <c r="O4225" t="s">
        <v>202</v>
      </c>
      <c r="P4225" t="s">
        <v>365</v>
      </c>
    </row>
    <row r="4226" spans="1:16" x14ac:dyDescent="0.25">
      <c r="A4226">
        <v>6441</v>
      </c>
      <c r="B4226" t="s">
        <v>360</v>
      </c>
      <c r="E4226" t="s">
        <v>4530</v>
      </c>
      <c r="F4226" t="s">
        <v>347</v>
      </c>
      <c r="G4226" t="s">
        <v>212</v>
      </c>
      <c r="H4226" t="s">
        <v>198</v>
      </c>
      <c r="I4226" t="s">
        <v>213</v>
      </c>
      <c r="J4226">
        <v>1978</v>
      </c>
      <c r="K4226">
        <v>70069</v>
      </c>
      <c r="L4226">
        <v>5</v>
      </c>
      <c r="M4226" t="s">
        <v>200</v>
      </c>
      <c r="N4226" t="s">
        <v>364</v>
      </c>
      <c r="O4226" t="s">
        <v>202</v>
      </c>
      <c r="P4226" t="s">
        <v>365</v>
      </c>
    </row>
    <row r="4227" spans="1:16" x14ac:dyDescent="0.25">
      <c r="A4227">
        <v>6442</v>
      </c>
      <c r="B4227" t="s">
        <v>360</v>
      </c>
      <c r="E4227" t="s">
        <v>4531</v>
      </c>
      <c r="F4227" t="s">
        <v>347</v>
      </c>
      <c r="G4227" t="s">
        <v>212</v>
      </c>
      <c r="H4227" t="s">
        <v>198</v>
      </c>
      <c r="I4227" t="s">
        <v>213</v>
      </c>
      <c r="J4227">
        <v>1987</v>
      </c>
      <c r="K4227">
        <v>454506</v>
      </c>
      <c r="L4227">
        <v>5</v>
      </c>
      <c r="M4227" t="s">
        <v>200</v>
      </c>
      <c r="N4227" t="s">
        <v>364</v>
      </c>
      <c r="O4227" t="s">
        <v>202</v>
      </c>
      <c r="P4227" t="s">
        <v>365</v>
      </c>
    </row>
    <row r="4228" spans="1:16" x14ac:dyDescent="0.25">
      <c r="A4228">
        <v>6443</v>
      </c>
      <c r="B4228" t="s">
        <v>360</v>
      </c>
      <c r="E4228" t="s">
        <v>4532</v>
      </c>
      <c r="F4228" t="s">
        <v>347</v>
      </c>
      <c r="G4228" t="s">
        <v>212</v>
      </c>
      <c r="H4228" t="s">
        <v>198</v>
      </c>
      <c r="I4228" t="s">
        <v>213</v>
      </c>
      <c r="J4228">
        <v>1973</v>
      </c>
      <c r="K4228">
        <v>146851</v>
      </c>
      <c r="L4228">
        <v>5</v>
      </c>
      <c r="M4228" t="s">
        <v>200</v>
      </c>
      <c r="N4228" t="s">
        <v>364</v>
      </c>
      <c r="O4228" t="s">
        <v>202</v>
      </c>
      <c r="P4228" t="s">
        <v>365</v>
      </c>
    </row>
    <row r="4229" spans="1:16" x14ac:dyDescent="0.25">
      <c r="A4229">
        <v>6444</v>
      </c>
      <c r="B4229" t="s">
        <v>360</v>
      </c>
      <c r="E4229" t="s">
        <v>4533</v>
      </c>
      <c r="F4229" t="s">
        <v>347</v>
      </c>
      <c r="G4229" t="s">
        <v>212</v>
      </c>
      <c r="H4229" t="s">
        <v>198</v>
      </c>
      <c r="I4229" t="s">
        <v>213</v>
      </c>
      <c r="J4229">
        <v>1969</v>
      </c>
      <c r="K4229">
        <v>156381</v>
      </c>
      <c r="L4229">
        <v>5</v>
      </c>
      <c r="M4229" t="s">
        <v>200</v>
      </c>
      <c r="N4229" t="s">
        <v>467</v>
      </c>
      <c r="O4229" t="s">
        <v>202</v>
      </c>
      <c r="P4229" t="s">
        <v>365</v>
      </c>
    </row>
    <row r="4230" spans="1:16" x14ac:dyDescent="0.25">
      <c r="A4230">
        <v>6445</v>
      </c>
      <c r="B4230" t="s">
        <v>360</v>
      </c>
      <c r="E4230" t="s">
        <v>4534</v>
      </c>
      <c r="F4230" t="s">
        <v>347</v>
      </c>
      <c r="G4230" t="s">
        <v>212</v>
      </c>
      <c r="H4230" t="s">
        <v>198</v>
      </c>
      <c r="I4230" t="s">
        <v>213</v>
      </c>
      <c r="J4230">
        <v>1984</v>
      </c>
      <c r="K4230">
        <v>90357</v>
      </c>
      <c r="L4230">
        <v>5</v>
      </c>
      <c r="M4230" t="s">
        <v>200</v>
      </c>
      <c r="N4230" t="s">
        <v>364</v>
      </c>
      <c r="O4230" t="s">
        <v>202</v>
      </c>
      <c r="P4230" t="s">
        <v>365</v>
      </c>
    </row>
    <row r="4231" spans="1:16" x14ac:dyDescent="0.25">
      <c r="A4231">
        <v>6446</v>
      </c>
      <c r="B4231" t="s">
        <v>360</v>
      </c>
      <c r="E4231" t="s">
        <v>4535</v>
      </c>
      <c r="F4231" t="s">
        <v>347</v>
      </c>
      <c r="G4231" t="s">
        <v>212</v>
      </c>
      <c r="H4231" t="s">
        <v>198</v>
      </c>
      <c r="I4231" t="s">
        <v>213</v>
      </c>
      <c r="J4231">
        <v>1966</v>
      </c>
      <c r="K4231">
        <v>58219</v>
      </c>
      <c r="L4231">
        <v>5</v>
      </c>
      <c r="M4231" t="s">
        <v>200</v>
      </c>
      <c r="N4231" t="s">
        <v>467</v>
      </c>
      <c r="O4231" t="s">
        <v>202</v>
      </c>
      <c r="P4231" t="s">
        <v>365</v>
      </c>
    </row>
    <row r="4232" spans="1:16" x14ac:dyDescent="0.25">
      <c r="A4232">
        <v>6447</v>
      </c>
      <c r="B4232" t="s">
        <v>360</v>
      </c>
      <c r="E4232" t="s">
        <v>4536</v>
      </c>
      <c r="F4232" t="s">
        <v>347</v>
      </c>
      <c r="G4232" t="s">
        <v>212</v>
      </c>
      <c r="H4232" t="s">
        <v>198</v>
      </c>
      <c r="I4232" t="s">
        <v>213</v>
      </c>
      <c r="J4232">
        <v>1980</v>
      </c>
      <c r="K4232">
        <v>184196</v>
      </c>
      <c r="L4232">
        <v>5</v>
      </c>
      <c r="M4232" t="s">
        <v>200</v>
      </c>
      <c r="N4232" t="s">
        <v>364</v>
      </c>
      <c r="O4232" t="s">
        <v>202</v>
      </c>
      <c r="P4232" t="s">
        <v>365</v>
      </c>
    </row>
    <row r="4233" spans="1:16" x14ac:dyDescent="0.25">
      <c r="A4233">
        <v>6448</v>
      </c>
      <c r="B4233" t="s">
        <v>360</v>
      </c>
      <c r="E4233" t="s">
        <v>4537</v>
      </c>
      <c r="F4233" t="s">
        <v>347</v>
      </c>
      <c r="G4233" t="s">
        <v>212</v>
      </c>
      <c r="H4233" t="s">
        <v>198</v>
      </c>
      <c r="I4233" t="s">
        <v>213</v>
      </c>
      <c r="J4233">
        <v>1992</v>
      </c>
      <c r="K4233">
        <v>66563</v>
      </c>
      <c r="L4233">
        <v>5</v>
      </c>
      <c r="M4233" t="s">
        <v>200</v>
      </c>
      <c r="N4233" t="s">
        <v>364</v>
      </c>
      <c r="O4233" t="s">
        <v>202</v>
      </c>
      <c r="P4233" t="s">
        <v>365</v>
      </c>
    </row>
    <row r="4234" spans="1:16" x14ac:dyDescent="0.25">
      <c r="A4234">
        <v>6449</v>
      </c>
      <c r="B4234" t="s">
        <v>360</v>
      </c>
      <c r="E4234" t="s">
        <v>4538</v>
      </c>
      <c r="F4234" t="s">
        <v>347</v>
      </c>
      <c r="G4234" t="s">
        <v>212</v>
      </c>
      <c r="H4234" t="s">
        <v>198</v>
      </c>
      <c r="I4234" t="s">
        <v>213</v>
      </c>
      <c r="J4234">
        <v>1983</v>
      </c>
      <c r="K4234">
        <v>220733</v>
      </c>
      <c r="L4234">
        <v>5</v>
      </c>
      <c r="M4234" t="s">
        <v>200</v>
      </c>
      <c r="N4234" t="s">
        <v>364</v>
      </c>
      <c r="O4234" t="s">
        <v>202</v>
      </c>
      <c r="P4234" t="s">
        <v>365</v>
      </c>
    </row>
    <row r="4235" spans="1:16" x14ac:dyDescent="0.25">
      <c r="A4235">
        <v>6450</v>
      </c>
      <c r="B4235" t="s">
        <v>360</v>
      </c>
      <c r="E4235" t="s">
        <v>4539</v>
      </c>
      <c r="F4235" t="s">
        <v>347</v>
      </c>
      <c r="G4235" t="s">
        <v>212</v>
      </c>
      <c r="H4235" t="s">
        <v>198</v>
      </c>
      <c r="I4235" t="s">
        <v>213</v>
      </c>
      <c r="J4235">
        <v>1967</v>
      </c>
      <c r="K4235">
        <v>23031</v>
      </c>
      <c r="L4235">
        <v>5</v>
      </c>
      <c r="M4235" t="s">
        <v>200</v>
      </c>
      <c r="N4235" t="s">
        <v>383</v>
      </c>
      <c r="O4235" t="s">
        <v>202</v>
      </c>
      <c r="P4235" t="s">
        <v>384</v>
      </c>
    </row>
    <row r="4236" spans="1:16" x14ac:dyDescent="0.25">
      <c r="A4236">
        <v>6451</v>
      </c>
      <c r="B4236" t="s">
        <v>360</v>
      </c>
      <c r="E4236" t="s">
        <v>4540</v>
      </c>
      <c r="F4236" t="s">
        <v>347</v>
      </c>
      <c r="G4236" t="s">
        <v>212</v>
      </c>
      <c r="H4236" t="s">
        <v>198</v>
      </c>
      <c r="I4236" t="s">
        <v>213</v>
      </c>
      <c r="J4236">
        <v>1980</v>
      </c>
      <c r="K4236">
        <v>245702</v>
      </c>
      <c r="L4236">
        <v>5</v>
      </c>
      <c r="M4236" t="s">
        <v>200</v>
      </c>
      <c r="N4236" t="s">
        <v>436</v>
      </c>
      <c r="O4236" t="s">
        <v>202</v>
      </c>
      <c r="P4236" t="s">
        <v>384</v>
      </c>
    </row>
    <row r="4237" spans="1:16" x14ac:dyDescent="0.25">
      <c r="A4237">
        <v>6452</v>
      </c>
      <c r="B4237" t="s">
        <v>360</v>
      </c>
      <c r="E4237" t="s">
        <v>4541</v>
      </c>
      <c r="F4237" t="s">
        <v>347</v>
      </c>
      <c r="G4237" t="s">
        <v>212</v>
      </c>
      <c r="H4237" t="s">
        <v>198</v>
      </c>
      <c r="I4237" t="s">
        <v>213</v>
      </c>
      <c r="J4237">
        <v>1971</v>
      </c>
      <c r="K4237">
        <v>88121</v>
      </c>
      <c r="L4237">
        <v>5</v>
      </c>
      <c r="M4237" t="s">
        <v>200</v>
      </c>
      <c r="N4237" t="s">
        <v>467</v>
      </c>
      <c r="O4237" t="s">
        <v>202</v>
      </c>
      <c r="P4237" t="s">
        <v>365</v>
      </c>
    </row>
    <row r="4238" spans="1:16" x14ac:dyDescent="0.25">
      <c r="A4238">
        <v>6453</v>
      </c>
      <c r="B4238" t="s">
        <v>360</v>
      </c>
      <c r="E4238" t="s">
        <v>4542</v>
      </c>
      <c r="F4238" t="s">
        <v>347</v>
      </c>
      <c r="G4238" t="s">
        <v>212</v>
      </c>
      <c r="H4238" t="s">
        <v>198</v>
      </c>
      <c r="I4238" t="s">
        <v>213</v>
      </c>
      <c r="J4238">
        <v>1971</v>
      </c>
      <c r="K4238">
        <v>43090</v>
      </c>
      <c r="L4238">
        <v>5</v>
      </c>
      <c r="M4238" t="s">
        <v>200</v>
      </c>
      <c r="N4238" t="s">
        <v>467</v>
      </c>
      <c r="O4238" t="s">
        <v>202</v>
      </c>
      <c r="P4238" t="s">
        <v>365</v>
      </c>
    </row>
    <row r="4239" spans="1:16" x14ac:dyDescent="0.25">
      <c r="A4239">
        <v>6454</v>
      </c>
      <c r="B4239" t="s">
        <v>360</v>
      </c>
      <c r="E4239" t="s">
        <v>4543</v>
      </c>
      <c r="F4239" t="s">
        <v>347</v>
      </c>
      <c r="G4239" t="s">
        <v>212</v>
      </c>
      <c r="H4239" t="s">
        <v>198</v>
      </c>
      <c r="I4239" t="s">
        <v>213</v>
      </c>
      <c r="J4239">
        <v>1959</v>
      </c>
      <c r="K4239">
        <v>2906161</v>
      </c>
      <c r="L4239">
        <v>5</v>
      </c>
      <c r="M4239" t="s">
        <v>200</v>
      </c>
      <c r="N4239" t="s">
        <v>364</v>
      </c>
      <c r="O4239" t="s">
        <v>202</v>
      </c>
      <c r="P4239" t="s">
        <v>365</v>
      </c>
    </row>
    <row r="4240" spans="1:16" x14ac:dyDescent="0.25">
      <c r="A4240">
        <v>6455</v>
      </c>
      <c r="B4240" t="s">
        <v>360</v>
      </c>
      <c r="E4240" t="s">
        <v>4544</v>
      </c>
      <c r="F4240" t="s">
        <v>347</v>
      </c>
      <c r="G4240" t="s">
        <v>212</v>
      </c>
      <c r="H4240" t="s">
        <v>198</v>
      </c>
      <c r="I4240" t="s">
        <v>213</v>
      </c>
      <c r="J4240">
        <v>1978</v>
      </c>
      <c r="K4240">
        <v>210148</v>
      </c>
      <c r="L4240">
        <v>5</v>
      </c>
      <c r="M4240" t="s">
        <v>200</v>
      </c>
      <c r="N4240" t="s">
        <v>364</v>
      </c>
      <c r="O4240" t="s">
        <v>202</v>
      </c>
      <c r="P4240" t="s">
        <v>365</v>
      </c>
    </row>
    <row r="4241" spans="1:16" x14ac:dyDescent="0.25">
      <c r="A4241">
        <v>6456</v>
      </c>
      <c r="B4241" t="s">
        <v>360</v>
      </c>
      <c r="E4241" t="s">
        <v>4545</v>
      </c>
      <c r="F4241" t="s">
        <v>347</v>
      </c>
      <c r="G4241" t="s">
        <v>212</v>
      </c>
      <c r="H4241" t="s">
        <v>198</v>
      </c>
      <c r="I4241" t="s">
        <v>213</v>
      </c>
      <c r="J4241">
        <v>1974</v>
      </c>
      <c r="K4241">
        <v>107425</v>
      </c>
      <c r="L4241">
        <v>5</v>
      </c>
      <c r="M4241" t="s">
        <v>200</v>
      </c>
      <c r="N4241" t="s">
        <v>364</v>
      </c>
      <c r="O4241" t="s">
        <v>202</v>
      </c>
      <c r="P4241" t="s">
        <v>365</v>
      </c>
    </row>
    <row r="4242" spans="1:16" x14ac:dyDescent="0.25">
      <c r="A4242">
        <v>6457</v>
      </c>
      <c r="B4242" t="s">
        <v>360</v>
      </c>
      <c r="E4242" t="s">
        <v>4546</v>
      </c>
      <c r="F4242" t="s">
        <v>347</v>
      </c>
      <c r="G4242" t="s">
        <v>212</v>
      </c>
      <c r="H4242" t="s">
        <v>198</v>
      </c>
      <c r="I4242" t="s">
        <v>213</v>
      </c>
      <c r="J4242">
        <v>1987</v>
      </c>
      <c r="K4242">
        <v>287279</v>
      </c>
      <c r="L4242">
        <v>5</v>
      </c>
      <c r="M4242" t="s">
        <v>200</v>
      </c>
      <c r="N4242" t="s">
        <v>364</v>
      </c>
      <c r="O4242" t="s">
        <v>202</v>
      </c>
      <c r="P4242" t="s">
        <v>365</v>
      </c>
    </row>
    <row r="4243" spans="1:16" x14ac:dyDescent="0.25">
      <c r="A4243">
        <v>6458</v>
      </c>
      <c r="B4243" t="s">
        <v>360</v>
      </c>
      <c r="E4243" t="s">
        <v>4547</v>
      </c>
      <c r="F4243" t="s">
        <v>347</v>
      </c>
      <c r="G4243" t="s">
        <v>212</v>
      </c>
      <c r="H4243" t="s">
        <v>198</v>
      </c>
      <c r="I4243" t="s">
        <v>213</v>
      </c>
      <c r="J4243">
        <v>1972</v>
      </c>
      <c r="K4243">
        <v>334049</v>
      </c>
      <c r="L4243">
        <v>5</v>
      </c>
      <c r="M4243" t="s">
        <v>200</v>
      </c>
      <c r="N4243" t="s">
        <v>467</v>
      </c>
      <c r="O4243" t="s">
        <v>202</v>
      </c>
      <c r="P4243" t="s">
        <v>365</v>
      </c>
    </row>
    <row r="4244" spans="1:16" x14ac:dyDescent="0.25">
      <c r="A4244">
        <v>6459</v>
      </c>
      <c r="B4244" t="s">
        <v>360</v>
      </c>
      <c r="E4244" t="s">
        <v>4548</v>
      </c>
      <c r="F4244" t="s">
        <v>347</v>
      </c>
      <c r="G4244" t="s">
        <v>212</v>
      </c>
      <c r="H4244" t="s">
        <v>198</v>
      </c>
      <c r="I4244" t="s">
        <v>213</v>
      </c>
      <c r="J4244">
        <v>1981</v>
      </c>
      <c r="K4244">
        <v>435230</v>
      </c>
      <c r="L4244">
        <v>5</v>
      </c>
      <c r="M4244" t="s">
        <v>200</v>
      </c>
      <c r="N4244" t="s">
        <v>364</v>
      </c>
      <c r="O4244" t="s">
        <v>202</v>
      </c>
      <c r="P4244" t="s">
        <v>365</v>
      </c>
    </row>
    <row r="4245" spans="1:16" x14ac:dyDescent="0.25">
      <c r="A4245">
        <v>6460</v>
      </c>
      <c r="B4245" t="s">
        <v>360</v>
      </c>
      <c r="E4245" t="s">
        <v>4549</v>
      </c>
      <c r="F4245" t="s">
        <v>347</v>
      </c>
      <c r="G4245" t="s">
        <v>212</v>
      </c>
      <c r="H4245" t="s">
        <v>198</v>
      </c>
      <c r="I4245" t="s">
        <v>213</v>
      </c>
      <c r="J4245">
        <v>1977</v>
      </c>
      <c r="K4245">
        <v>82022</v>
      </c>
      <c r="L4245">
        <v>5</v>
      </c>
      <c r="M4245" t="s">
        <v>200</v>
      </c>
      <c r="N4245" t="s">
        <v>364</v>
      </c>
      <c r="O4245" t="s">
        <v>202</v>
      </c>
      <c r="P4245" t="s">
        <v>365</v>
      </c>
    </row>
    <row r="4246" spans="1:16" x14ac:dyDescent="0.25">
      <c r="A4246">
        <v>6461</v>
      </c>
      <c r="B4246" t="s">
        <v>360</v>
      </c>
      <c r="E4246" t="s">
        <v>4550</v>
      </c>
      <c r="F4246" t="s">
        <v>347</v>
      </c>
      <c r="G4246" t="s">
        <v>212</v>
      </c>
      <c r="H4246" t="s">
        <v>198</v>
      </c>
      <c r="I4246" t="s">
        <v>213</v>
      </c>
      <c r="J4246">
        <v>1973</v>
      </c>
      <c r="K4246">
        <v>64925</v>
      </c>
      <c r="L4246">
        <v>5</v>
      </c>
      <c r="M4246" t="s">
        <v>200</v>
      </c>
      <c r="N4246" t="s">
        <v>364</v>
      </c>
      <c r="O4246" t="s">
        <v>202</v>
      </c>
      <c r="P4246" t="s">
        <v>365</v>
      </c>
    </row>
    <row r="4247" spans="1:16" x14ac:dyDescent="0.25">
      <c r="A4247">
        <v>6462</v>
      </c>
      <c r="B4247" t="s">
        <v>360</v>
      </c>
      <c r="E4247" t="s">
        <v>4551</v>
      </c>
      <c r="F4247" t="s">
        <v>347</v>
      </c>
      <c r="G4247" t="s">
        <v>212</v>
      </c>
      <c r="H4247" t="s">
        <v>198</v>
      </c>
      <c r="I4247" t="s">
        <v>213</v>
      </c>
      <c r="J4247">
        <v>1976</v>
      </c>
      <c r="K4247">
        <v>88609</v>
      </c>
      <c r="L4247">
        <v>5</v>
      </c>
      <c r="M4247" t="s">
        <v>200</v>
      </c>
      <c r="N4247" t="s">
        <v>364</v>
      </c>
      <c r="O4247" t="s">
        <v>202</v>
      </c>
      <c r="P4247" t="s">
        <v>365</v>
      </c>
    </row>
    <row r="4248" spans="1:16" x14ac:dyDescent="0.25">
      <c r="A4248">
        <v>6464</v>
      </c>
      <c r="B4248" t="s">
        <v>360</v>
      </c>
      <c r="E4248" t="s">
        <v>4552</v>
      </c>
      <c r="F4248" t="s">
        <v>347</v>
      </c>
      <c r="G4248" t="s">
        <v>212</v>
      </c>
      <c r="H4248" t="s">
        <v>198</v>
      </c>
      <c r="I4248" t="s">
        <v>213</v>
      </c>
      <c r="J4248">
        <v>1965</v>
      </c>
      <c r="K4248">
        <v>341562</v>
      </c>
      <c r="L4248">
        <v>5</v>
      </c>
      <c r="M4248" t="s">
        <v>200</v>
      </c>
      <c r="N4248" t="s">
        <v>4553</v>
      </c>
      <c r="O4248" t="s">
        <v>202</v>
      </c>
      <c r="P4248" t="s">
        <v>4554</v>
      </c>
    </row>
    <row r="4249" spans="1:16" x14ac:dyDescent="0.25">
      <c r="A4249">
        <v>6465</v>
      </c>
      <c r="B4249" t="s">
        <v>360</v>
      </c>
      <c r="E4249" t="s">
        <v>4555</v>
      </c>
      <c r="F4249" t="s">
        <v>347</v>
      </c>
      <c r="G4249" t="s">
        <v>212</v>
      </c>
      <c r="H4249" t="s">
        <v>198</v>
      </c>
      <c r="I4249" t="s">
        <v>213</v>
      </c>
      <c r="J4249">
        <v>1968</v>
      </c>
      <c r="K4249">
        <v>31825</v>
      </c>
      <c r="L4249">
        <v>5</v>
      </c>
      <c r="M4249" t="s">
        <v>200</v>
      </c>
      <c r="N4249" t="s">
        <v>467</v>
      </c>
      <c r="O4249" t="s">
        <v>202</v>
      </c>
      <c r="P4249" t="s">
        <v>365</v>
      </c>
    </row>
    <row r="4250" spans="1:16" x14ac:dyDescent="0.25">
      <c r="A4250">
        <v>6466</v>
      </c>
      <c r="B4250" t="s">
        <v>360</v>
      </c>
      <c r="E4250" t="s">
        <v>4556</v>
      </c>
      <c r="F4250" t="s">
        <v>347</v>
      </c>
      <c r="G4250" t="s">
        <v>212</v>
      </c>
      <c r="H4250" t="s">
        <v>198</v>
      </c>
      <c r="I4250" t="s">
        <v>213</v>
      </c>
      <c r="J4250">
        <v>1969</v>
      </c>
      <c r="K4250">
        <v>22727</v>
      </c>
      <c r="L4250">
        <v>5</v>
      </c>
      <c r="M4250" t="s">
        <v>200</v>
      </c>
      <c r="N4250" t="s">
        <v>467</v>
      </c>
      <c r="O4250" t="s">
        <v>202</v>
      </c>
      <c r="P4250" t="s">
        <v>365</v>
      </c>
    </row>
    <row r="4251" spans="1:16" x14ac:dyDescent="0.25">
      <c r="A4251">
        <v>6467</v>
      </c>
      <c r="B4251" t="s">
        <v>360</v>
      </c>
      <c r="E4251" t="s">
        <v>4557</v>
      </c>
      <c r="F4251" t="s">
        <v>347</v>
      </c>
      <c r="G4251" t="s">
        <v>212</v>
      </c>
      <c r="H4251" t="s">
        <v>198</v>
      </c>
      <c r="I4251" t="s">
        <v>213</v>
      </c>
      <c r="J4251">
        <v>1969</v>
      </c>
      <c r="K4251">
        <v>65386</v>
      </c>
      <c r="L4251">
        <v>5</v>
      </c>
      <c r="M4251" t="s">
        <v>200</v>
      </c>
      <c r="N4251" t="s">
        <v>467</v>
      </c>
      <c r="O4251" t="s">
        <v>202</v>
      </c>
      <c r="P4251" t="s">
        <v>365</v>
      </c>
    </row>
    <row r="4252" spans="1:16" x14ac:dyDescent="0.25">
      <c r="A4252">
        <v>6469</v>
      </c>
      <c r="B4252" t="s">
        <v>399</v>
      </c>
      <c r="E4252" t="s">
        <v>4558</v>
      </c>
      <c r="F4252" t="s">
        <v>347</v>
      </c>
      <c r="G4252" t="s">
        <v>212</v>
      </c>
      <c r="H4252" t="s">
        <v>198</v>
      </c>
      <c r="I4252" t="s">
        <v>213</v>
      </c>
      <c r="J4252">
        <v>1983</v>
      </c>
      <c r="K4252">
        <v>80523</v>
      </c>
      <c r="L4252">
        <v>5</v>
      </c>
      <c r="M4252" t="s">
        <v>200</v>
      </c>
      <c r="N4252" t="s">
        <v>401</v>
      </c>
      <c r="O4252" t="s">
        <v>202</v>
      </c>
      <c r="P4252" t="s">
        <v>1178</v>
      </c>
    </row>
    <row r="4253" spans="1:16" x14ac:dyDescent="0.25">
      <c r="A4253">
        <v>6470</v>
      </c>
      <c r="B4253" t="s">
        <v>399</v>
      </c>
      <c r="E4253" t="s">
        <v>4559</v>
      </c>
      <c r="F4253" t="s">
        <v>347</v>
      </c>
      <c r="G4253" t="s">
        <v>212</v>
      </c>
      <c r="H4253" t="s">
        <v>198</v>
      </c>
      <c r="I4253" t="s">
        <v>213</v>
      </c>
      <c r="J4253">
        <v>1978</v>
      </c>
      <c r="K4253">
        <v>90306</v>
      </c>
      <c r="L4253">
        <v>5</v>
      </c>
      <c r="M4253" t="s">
        <v>200</v>
      </c>
      <c r="N4253" t="s">
        <v>401</v>
      </c>
      <c r="O4253" t="s">
        <v>202</v>
      </c>
      <c r="P4253" t="s">
        <v>1506</v>
      </c>
    </row>
    <row r="4254" spans="1:16" x14ac:dyDescent="0.25">
      <c r="A4254">
        <v>6471</v>
      </c>
      <c r="B4254" t="s">
        <v>399</v>
      </c>
      <c r="E4254" t="s">
        <v>4560</v>
      </c>
      <c r="F4254" t="s">
        <v>347</v>
      </c>
      <c r="G4254" t="s">
        <v>212</v>
      </c>
      <c r="H4254" t="s">
        <v>198</v>
      </c>
      <c r="I4254" t="s">
        <v>213</v>
      </c>
      <c r="J4254">
        <v>1982</v>
      </c>
      <c r="K4254">
        <v>41384</v>
      </c>
      <c r="L4254">
        <v>5</v>
      </c>
      <c r="M4254" t="s">
        <v>200</v>
      </c>
      <c r="N4254" t="s">
        <v>401</v>
      </c>
      <c r="O4254" t="s">
        <v>202</v>
      </c>
      <c r="P4254" t="s">
        <v>442</v>
      </c>
    </row>
    <row r="4255" spans="1:16" x14ac:dyDescent="0.25">
      <c r="A4255">
        <v>6472</v>
      </c>
      <c r="B4255" t="s">
        <v>399</v>
      </c>
      <c r="E4255" t="s">
        <v>4561</v>
      </c>
      <c r="F4255" t="s">
        <v>347</v>
      </c>
      <c r="G4255" t="s">
        <v>212</v>
      </c>
      <c r="H4255" t="s">
        <v>198</v>
      </c>
      <c r="I4255" t="s">
        <v>213</v>
      </c>
      <c r="J4255">
        <v>1980</v>
      </c>
      <c r="K4255">
        <v>19314</v>
      </c>
      <c r="L4255">
        <v>5</v>
      </c>
      <c r="M4255" t="s">
        <v>200</v>
      </c>
      <c r="N4255" t="s">
        <v>401</v>
      </c>
      <c r="O4255" t="s">
        <v>202</v>
      </c>
      <c r="P4255" t="s">
        <v>450</v>
      </c>
    </row>
    <row r="4256" spans="1:16" x14ac:dyDescent="0.25">
      <c r="A4256">
        <v>6473</v>
      </c>
      <c r="B4256" t="s">
        <v>399</v>
      </c>
      <c r="E4256" t="s">
        <v>4562</v>
      </c>
      <c r="F4256" t="s">
        <v>347</v>
      </c>
      <c r="G4256" t="s">
        <v>212</v>
      </c>
      <c r="H4256" t="s">
        <v>198</v>
      </c>
      <c r="I4256" t="s">
        <v>213</v>
      </c>
      <c r="J4256">
        <v>1980</v>
      </c>
      <c r="K4256">
        <v>29263</v>
      </c>
      <c r="L4256">
        <v>5</v>
      </c>
      <c r="M4256" t="s">
        <v>200</v>
      </c>
      <c r="N4256" t="s">
        <v>401</v>
      </c>
      <c r="O4256" t="s">
        <v>202</v>
      </c>
      <c r="P4256" t="s">
        <v>2496</v>
      </c>
    </row>
    <row r="4257" spans="1:16" x14ac:dyDescent="0.25">
      <c r="A4257">
        <v>6474</v>
      </c>
      <c r="B4257" t="s">
        <v>399</v>
      </c>
      <c r="E4257" t="s">
        <v>4563</v>
      </c>
      <c r="F4257" t="s">
        <v>347</v>
      </c>
      <c r="G4257" t="s">
        <v>212</v>
      </c>
      <c r="H4257" t="s">
        <v>198</v>
      </c>
      <c r="I4257" t="s">
        <v>213</v>
      </c>
      <c r="J4257">
        <v>1981</v>
      </c>
      <c r="K4257">
        <v>60712</v>
      </c>
      <c r="L4257">
        <v>5</v>
      </c>
      <c r="M4257" t="s">
        <v>200</v>
      </c>
      <c r="N4257" t="s">
        <v>401</v>
      </c>
      <c r="O4257" t="s">
        <v>202</v>
      </c>
      <c r="P4257" t="s">
        <v>2473</v>
      </c>
    </row>
    <row r="4258" spans="1:16" x14ac:dyDescent="0.25">
      <c r="A4258">
        <v>6475</v>
      </c>
      <c r="B4258" t="s">
        <v>399</v>
      </c>
      <c r="E4258" t="s">
        <v>4564</v>
      </c>
      <c r="F4258" t="s">
        <v>347</v>
      </c>
      <c r="G4258" t="s">
        <v>212</v>
      </c>
      <c r="H4258" t="s">
        <v>198</v>
      </c>
      <c r="I4258" t="s">
        <v>213</v>
      </c>
      <c r="J4258">
        <v>1985</v>
      </c>
      <c r="K4258">
        <v>58554</v>
      </c>
      <c r="L4258">
        <v>5</v>
      </c>
      <c r="M4258" t="s">
        <v>200</v>
      </c>
      <c r="N4258" t="s">
        <v>401</v>
      </c>
      <c r="O4258" t="s">
        <v>202</v>
      </c>
      <c r="P4258" t="s">
        <v>1176</v>
      </c>
    </row>
    <row r="4259" spans="1:16" x14ac:dyDescent="0.25">
      <c r="A4259">
        <v>6476</v>
      </c>
      <c r="B4259" t="s">
        <v>399</v>
      </c>
      <c r="E4259" t="s">
        <v>4565</v>
      </c>
      <c r="F4259" t="s">
        <v>347</v>
      </c>
      <c r="G4259" t="s">
        <v>212</v>
      </c>
      <c r="H4259" t="s">
        <v>198</v>
      </c>
      <c r="I4259" t="s">
        <v>213</v>
      </c>
      <c r="J4259">
        <v>1985</v>
      </c>
      <c r="K4259">
        <v>21045</v>
      </c>
      <c r="L4259">
        <v>5</v>
      </c>
      <c r="M4259" t="s">
        <v>200</v>
      </c>
      <c r="N4259" t="s">
        <v>401</v>
      </c>
      <c r="O4259" t="s">
        <v>202</v>
      </c>
      <c r="P4259" t="s">
        <v>1176</v>
      </c>
    </row>
    <row r="4260" spans="1:16" x14ac:dyDescent="0.25">
      <c r="A4260">
        <v>6477</v>
      </c>
      <c r="B4260" t="s">
        <v>399</v>
      </c>
      <c r="E4260" t="s">
        <v>4566</v>
      </c>
      <c r="F4260" t="s">
        <v>347</v>
      </c>
      <c r="G4260" t="s">
        <v>212</v>
      </c>
      <c r="H4260" t="s">
        <v>198</v>
      </c>
      <c r="I4260" t="s">
        <v>213</v>
      </c>
      <c r="J4260">
        <v>1986</v>
      </c>
      <c r="K4260">
        <v>56819</v>
      </c>
      <c r="L4260">
        <v>5</v>
      </c>
      <c r="M4260" t="s">
        <v>200</v>
      </c>
      <c r="N4260" t="s">
        <v>401</v>
      </c>
      <c r="O4260" t="s">
        <v>202</v>
      </c>
      <c r="P4260" t="s">
        <v>442</v>
      </c>
    </row>
    <row r="4261" spans="1:16" x14ac:dyDescent="0.25">
      <c r="A4261">
        <v>6478</v>
      </c>
      <c r="B4261" t="s">
        <v>360</v>
      </c>
      <c r="E4261" t="s">
        <v>4567</v>
      </c>
      <c r="F4261" t="s">
        <v>347</v>
      </c>
      <c r="G4261" t="s">
        <v>241</v>
      </c>
      <c r="H4261" t="s">
        <v>198</v>
      </c>
      <c r="I4261" t="s">
        <v>4568</v>
      </c>
      <c r="J4261">
        <v>1962</v>
      </c>
      <c r="K4261">
        <v>21528</v>
      </c>
      <c r="L4261">
        <v>27</v>
      </c>
      <c r="M4261" t="s">
        <v>200</v>
      </c>
      <c r="N4261" t="s">
        <v>376</v>
      </c>
      <c r="O4261" t="s">
        <v>202</v>
      </c>
      <c r="P4261" t="s">
        <v>365</v>
      </c>
    </row>
    <row r="4262" spans="1:16" x14ac:dyDescent="0.25">
      <c r="A4262">
        <v>6479</v>
      </c>
      <c r="B4262" t="s">
        <v>360</v>
      </c>
      <c r="E4262" t="s">
        <v>4569</v>
      </c>
      <c r="F4262" t="s">
        <v>347</v>
      </c>
      <c r="G4262" t="s">
        <v>241</v>
      </c>
      <c r="H4262" t="s">
        <v>198</v>
      </c>
      <c r="I4262" t="s">
        <v>4568</v>
      </c>
      <c r="J4262">
        <v>1982</v>
      </c>
      <c r="K4262">
        <v>209292</v>
      </c>
      <c r="L4262">
        <v>27</v>
      </c>
      <c r="M4262" t="s">
        <v>200</v>
      </c>
      <c r="N4262" t="s">
        <v>376</v>
      </c>
      <c r="O4262" t="s">
        <v>202</v>
      </c>
      <c r="P4262" t="s">
        <v>365</v>
      </c>
    </row>
    <row r="4263" spans="1:16" x14ac:dyDescent="0.25">
      <c r="A4263">
        <v>6480</v>
      </c>
      <c r="B4263" t="s">
        <v>360</v>
      </c>
      <c r="E4263" t="s">
        <v>4570</v>
      </c>
      <c r="F4263" t="s">
        <v>347</v>
      </c>
      <c r="G4263" t="s">
        <v>241</v>
      </c>
      <c r="H4263" t="s">
        <v>198</v>
      </c>
      <c r="I4263" t="s">
        <v>4568</v>
      </c>
      <c r="J4263">
        <v>1971</v>
      </c>
      <c r="K4263">
        <v>75875</v>
      </c>
      <c r="L4263">
        <v>27</v>
      </c>
      <c r="M4263" t="s">
        <v>200</v>
      </c>
      <c r="N4263" t="s">
        <v>376</v>
      </c>
      <c r="O4263" t="s">
        <v>202</v>
      </c>
      <c r="P4263" t="s">
        <v>365</v>
      </c>
    </row>
    <row r="4264" spans="1:16" x14ac:dyDescent="0.25">
      <c r="A4264">
        <v>6481</v>
      </c>
      <c r="B4264" t="s">
        <v>360</v>
      </c>
      <c r="E4264" t="s">
        <v>4571</v>
      </c>
      <c r="F4264" t="s">
        <v>347</v>
      </c>
      <c r="G4264" t="s">
        <v>241</v>
      </c>
      <c r="H4264" t="s">
        <v>198</v>
      </c>
      <c r="I4264" t="s">
        <v>4568</v>
      </c>
      <c r="J4264">
        <v>1969</v>
      </c>
      <c r="K4264">
        <v>787329</v>
      </c>
      <c r="L4264">
        <v>27</v>
      </c>
      <c r="M4264" t="s">
        <v>200</v>
      </c>
      <c r="N4264" t="s">
        <v>376</v>
      </c>
      <c r="O4264" t="s">
        <v>202</v>
      </c>
      <c r="P4264" t="s">
        <v>365</v>
      </c>
    </row>
    <row r="4265" spans="1:16" x14ac:dyDescent="0.25">
      <c r="A4265">
        <v>6482</v>
      </c>
      <c r="B4265" t="s">
        <v>360</v>
      </c>
      <c r="E4265" t="s">
        <v>4572</v>
      </c>
      <c r="F4265" t="s">
        <v>347</v>
      </c>
      <c r="G4265" t="s">
        <v>241</v>
      </c>
      <c r="H4265" t="s">
        <v>198</v>
      </c>
      <c r="I4265" t="s">
        <v>4568</v>
      </c>
      <c r="J4265">
        <v>1971</v>
      </c>
      <c r="K4265">
        <v>15049</v>
      </c>
      <c r="L4265">
        <v>27</v>
      </c>
      <c r="M4265" t="s">
        <v>200</v>
      </c>
      <c r="N4265" t="s">
        <v>376</v>
      </c>
      <c r="O4265" t="s">
        <v>202</v>
      </c>
      <c r="P4265" t="s">
        <v>365</v>
      </c>
    </row>
    <row r="4266" spans="1:16" x14ac:dyDescent="0.25">
      <c r="A4266">
        <v>6483</v>
      </c>
      <c r="B4266" t="s">
        <v>360</v>
      </c>
      <c r="E4266" t="s">
        <v>4573</v>
      </c>
      <c r="F4266" t="s">
        <v>347</v>
      </c>
      <c r="G4266" t="s">
        <v>241</v>
      </c>
      <c r="H4266" t="s">
        <v>198</v>
      </c>
      <c r="I4266" t="s">
        <v>4568</v>
      </c>
      <c r="J4266">
        <v>1968</v>
      </c>
      <c r="K4266">
        <v>3974</v>
      </c>
      <c r="L4266">
        <v>27</v>
      </c>
      <c r="M4266" t="s">
        <v>200</v>
      </c>
      <c r="N4266" t="s">
        <v>376</v>
      </c>
      <c r="O4266" t="s">
        <v>202</v>
      </c>
      <c r="P4266" t="s">
        <v>365</v>
      </c>
    </row>
    <row r="4267" spans="1:16" x14ac:dyDescent="0.25">
      <c r="A4267">
        <v>6484</v>
      </c>
      <c r="B4267" t="s">
        <v>360</v>
      </c>
      <c r="E4267" t="s">
        <v>4574</v>
      </c>
      <c r="F4267" t="s">
        <v>347</v>
      </c>
      <c r="G4267" t="s">
        <v>241</v>
      </c>
      <c r="H4267" t="s">
        <v>198</v>
      </c>
      <c r="I4267" t="s">
        <v>4568</v>
      </c>
      <c r="J4267">
        <v>1971</v>
      </c>
      <c r="K4267">
        <v>96017</v>
      </c>
      <c r="L4267">
        <v>27</v>
      </c>
      <c r="M4267" t="s">
        <v>200</v>
      </c>
      <c r="N4267" t="s">
        <v>376</v>
      </c>
      <c r="O4267" t="s">
        <v>202</v>
      </c>
      <c r="P4267" t="s">
        <v>365</v>
      </c>
    </row>
    <row r="4268" spans="1:16" x14ac:dyDescent="0.25">
      <c r="A4268">
        <v>6485</v>
      </c>
      <c r="B4268" t="s">
        <v>360</v>
      </c>
      <c r="E4268" t="s">
        <v>4575</v>
      </c>
      <c r="F4268" t="s">
        <v>347</v>
      </c>
      <c r="G4268" t="s">
        <v>241</v>
      </c>
      <c r="H4268" t="s">
        <v>198</v>
      </c>
      <c r="I4268" t="s">
        <v>4568</v>
      </c>
      <c r="J4268">
        <v>1971</v>
      </c>
      <c r="K4268">
        <v>342745</v>
      </c>
      <c r="L4268">
        <v>27</v>
      </c>
      <c r="M4268" t="s">
        <v>200</v>
      </c>
      <c r="N4268" t="s">
        <v>376</v>
      </c>
      <c r="O4268" t="s">
        <v>202</v>
      </c>
      <c r="P4268" t="s">
        <v>365</v>
      </c>
    </row>
    <row r="4269" spans="1:16" x14ac:dyDescent="0.25">
      <c r="A4269">
        <v>6486</v>
      </c>
      <c r="B4269" t="s">
        <v>360</v>
      </c>
      <c r="E4269" t="s">
        <v>4576</v>
      </c>
      <c r="F4269" t="s">
        <v>347</v>
      </c>
      <c r="G4269" t="s">
        <v>241</v>
      </c>
      <c r="H4269" t="s">
        <v>198</v>
      </c>
      <c r="I4269" t="s">
        <v>4568</v>
      </c>
      <c r="J4269">
        <v>1971</v>
      </c>
      <c r="K4269">
        <v>726302</v>
      </c>
      <c r="L4269">
        <v>27</v>
      </c>
      <c r="M4269" t="s">
        <v>200</v>
      </c>
      <c r="N4269" t="s">
        <v>376</v>
      </c>
      <c r="O4269" t="s">
        <v>202</v>
      </c>
      <c r="P4269" t="s">
        <v>365</v>
      </c>
    </row>
    <row r="4270" spans="1:16" x14ac:dyDescent="0.25">
      <c r="A4270">
        <v>6487</v>
      </c>
      <c r="B4270" t="s">
        <v>360</v>
      </c>
      <c r="E4270" t="s">
        <v>4577</v>
      </c>
      <c r="F4270" t="s">
        <v>347</v>
      </c>
      <c r="G4270" t="s">
        <v>241</v>
      </c>
      <c r="H4270" t="s">
        <v>198</v>
      </c>
      <c r="I4270" t="s">
        <v>4568</v>
      </c>
      <c r="J4270">
        <v>1969</v>
      </c>
      <c r="K4270">
        <v>704518</v>
      </c>
      <c r="L4270">
        <v>27</v>
      </c>
      <c r="M4270" t="s">
        <v>200</v>
      </c>
      <c r="N4270" t="s">
        <v>376</v>
      </c>
      <c r="O4270" t="s">
        <v>202</v>
      </c>
      <c r="P4270" t="s">
        <v>365</v>
      </c>
    </row>
    <row r="4271" spans="1:16" x14ac:dyDescent="0.25">
      <c r="A4271">
        <v>6488</v>
      </c>
      <c r="B4271" t="s">
        <v>360</v>
      </c>
      <c r="E4271" t="s">
        <v>4578</v>
      </c>
      <c r="F4271" t="s">
        <v>347</v>
      </c>
      <c r="G4271" t="s">
        <v>241</v>
      </c>
      <c r="H4271" t="s">
        <v>198</v>
      </c>
      <c r="I4271" t="s">
        <v>4568</v>
      </c>
      <c r="J4271">
        <v>1980</v>
      </c>
      <c r="K4271">
        <v>15871</v>
      </c>
      <c r="L4271">
        <v>27</v>
      </c>
      <c r="M4271" t="s">
        <v>200</v>
      </c>
      <c r="N4271" t="s">
        <v>376</v>
      </c>
      <c r="O4271" t="s">
        <v>202</v>
      </c>
      <c r="P4271" t="s">
        <v>365</v>
      </c>
    </row>
    <row r="4272" spans="1:16" x14ac:dyDescent="0.25">
      <c r="A4272">
        <v>6489</v>
      </c>
      <c r="B4272" t="s">
        <v>360</v>
      </c>
      <c r="E4272" t="s">
        <v>4579</v>
      </c>
      <c r="F4272" t="s">
        <v>347</v>
      </c>
      <c r="G4272" t="s">
        <v>241</v>
      </c>
      <c r="H4272" t="s">
        <v>198</v>
      </c>
      <c r="I4272" t="s">
        <v>4568</v>
      </c>
      <c r="J4272">
        <v>1968</v>
      </c>
      <c r="K4272">
        <v>267541</v>
      </c>
      <c r="L4272">
        <v>27</v>
      </c>
      <c r="M4272" t="s">
        <v>200</v>
      </c>
      <c r="N4272" t="s">
        <v>376</v>
      </c>
      <c r="O4272" t="s">
        <v>202</v>
      </c>
      <c r="P4272" t="s">
        <v>365</v>
      </c>
    </row>
    <row r="4273" spans="1:16" x14ac:dyDescent="0.25">
      <c r="A4273">
        <v>6490</v>
      </c>
      <c r="B4273" t="s">
        <v>360</v>
      </c>
      <c r="E4273" t="s">
        <v>4013</v>
      </c>
      <c r="F4273" t="s">
        <v>347</v>
      </c>
      <c r="G4273" t="s">
        <v>241</v>
      </c>
      <c r="H4273" t="s">
        <v>198</v>
      </c>
      <c r="I4273" t="s">
        <v>4568</v>
      </c>
      <c r="J4273">
        <v>1977</v>
      </c>
      <c r="K4273">
        <v>43873</v>
      </c>
      <c r="L4273">
        <v>27</v>
      </c>
      <c r="M4273" t="s">
        <v>200</v>
      </c>
      <c r="N4273" t="s">
        <v>376</v>
      </c>
      <c r="O4273" t="s">
        <v>202</v>
      </c>
      <c r="P4273" t="s">
        <v>365</v>
      </c>
    </row>
    <row r="4274" spans="1:16" x14ac:dyDescent="0.25">
      <c r="A4274">
        <v>6491</v>
      </c>
      <c r="B4274" t="s">
        <v>360</v>
      </c>
      <c r="E4274" t="s">
        <v>4580</v>
      </c>
      <c r="F4274" t="s">
        <v>347</v>
      </c>
      <c r="G4274" t="s">
        <v>241</v>
      </c>
      <c r="H4274" t="s">
        <v>198</v>
      </c>
      <c r="I4274" t="s">
        <v>4568</v>
      </c>
      <c r="J4274">
        <v>1963</v>
      </c>
      <c r="K4274">
        <v>36618</v>
      </c>
      <c r="L4274">
        <v>27</v>
      </c>
      <c r="M4274" t="s">
        <v>200</v>
      </c>
      <c r="N4274" t="s">
        <v>376</v>
      </c>
      <c r="O4274" t="s">
        <v>202</v>
      </c>
      <c r="P4274" t="s">
        <v>365</v>
      </c>
    </row>
    <row r="4275" spans="1:16" x14ac:dyDescent="0.25">
      <c r="A4275">
        <v>6492</v>
      </c>
      <c r="B4275" t="s">
        <v>360</v>
      </c>
      <c r="E4275" t="s">
        <v>4581</v>
      </c>
      <c r="F4275" t="s">
        <v>347</v>
      </c>
      <c r="G4275" t="s">
        <v>241</v>
      </c>
      <c r="H4275" t="s">
        <v>198</v>
      </c>
      <c r="I4275" t="s">
        <v>4568</v>
      </c>
      <c r="J4275">
        <v>1970</v>
      </c>
      <c r="K4275">
        <v>23605</v>
      </c>
      <c r="L4275">
        <v>27</v>
      </c>
      <c r="M4275" t="s">
        <v>200</v>
      </c>
      <c r="N4275" t="s">
        <v>376</v>
      </c>
      <c r="O4275" t="s">
        <v>202</v>
      </c>
      <c r="P4275" t="s">
        <v>365</v>
      </c>
    </row>
    <row r="4276" spans="1:16" x14ac:dyDescent="0.25">
      <c r="A4276">
        <v>6493</v>
      </c>
      <c r="B4276" t="s">
        <v>360</v>
      </c>
      <c r="E4276" t="s">
        <v>4582</v>
      </c>
      <c r="F4276" t="s">
        <v>347</v>
      </c>
      <c r="G4276" t="s">
        <v>241</v>
      </c>
      <c r="H4276" t="s">
        <v>198</v>
      </c>
      <c r="I4276" t="s">
        <v>4568</v>
      </c>
      <c r="J4276">
        <v>1971</v>
      </c>
      <c r="K4276">
        <v>78429</v>
      </c>
      <c r="L4276">
        <v>27</v>
      </c>
      <c r="M4276" t="s">
        <v>200</v>
      </c>
      <c r="N4276" t="s">
        <v>376</v>
      </c>
      <c r="O4276" t="s">
        <v>202</v>
      </c>
      <c r="P4276" t="s">
        <v>365</v>
      </c>
    </row>
    <row r="4277" spans="1:16" x14ac:dyDescent="0.25">
      <c r="A4277">
        <v>6494</v>
      </c>
      <c r="B4277" t="s">
        <v>360</v>
      </c>
      <c r="E4277" t="s">
        <v>4583</v>
      </c>
      <c r="F4277" t="s">
        <v>347</v>
      </c>
      <c r="G4277" t="s">
        <v>241</v>
      </c>
      <c r="H4277" t="s">
        <v>198</v>
      </c>
      <c r="I4277" t="s">
        <v>4568</v>
      </c>
      <c r="J4277">
        <v>1968</v>
      </c>
      <c r="K4277">
        <v>19657</v>
      </c>
      <c r="L4277">
        <v>27</v>
      </c>
      <c r="M4277" t="s">
        <v>200</v>
      </c>
      <c r="N4277" t="s">
        <v>376</v>
      </c>
      <c r="O4277" t="s">
        <v>202</v>
      </c>
      <c r="P4277" t="s">
        <v>365</v>
      </c>
    </row>
    <row r="4278" spans="1:16" x14ac:dyDescent="0.25">
      <c r="A4278">
        <v>6495</v>
      </c>
      <c r="B4278" t="s">
        <v>360</v>
      </c>
      <c r="E4278" t="s">
        <v>4584</v>
      </c>
      <c r="F4278" t="s">
        <v>347</v>
      </c>
      <c r="G4278" t="s">
        <v>241</v>
      </c>
      <c r="H4278" t="s">
        <v>198</v>
      </c>
      <c r="I4278" t="s">
        <v>4568</v>
      </c>
      <c r="J4278">
        <v>1986</v>
      </c>
      <c r="K4278">
        <v>93394</v>
      </c>
      <c r="L4278">
        <v>27</v>
      </c>
      <c r="M4278" t="s">
        <v>200</v>
      </c>
      <c r="N4278" t="s">
        <v>376</v>
      </c>
      <c r="O4278" t="s">
        <v>202</v>
      </c>
      <c r="P4278" t="s">
        <v>365</v>
      </c>
    </row>
    <row r="4279" spans="1:16" x14ac:dyDescent="0.25">
      <c r="A4279">
        <v>6496</v>
      </c>
      <c r="B4279" t="s">
        <v>360</v>
      </c>
      <c r="E4279" t="s">
        <v>4585</v>
      </c>
      <c r="F4279" t="s">
        <v>347</v>
      </c>
      <c r="G4279" t="s">
        <v>241</v>
      </c>
      <c r="H4279" t="s">
        <v>198</v>
      </c>
      <c r="I4279" t="s">
        <v>4568</v>
      </c>
      <c r="J4279">
        <v>1986</v>
      </c>
      <c r="K4279">
        <v>144653</v>
      </c>
      <c r="L4279">
        <v>27</v>
      </c>
      <c r="M4279" t="s">
        <v>200</v>
      </c>
      <c r="N4279" t="s">
        <v>376</v>
      </c>
      <c r="O4279" t="s">
        <v>202</v>
      </c>
      <c r="P4279" t="s">
        <v>365</v>
      </c>
    </row>
    <row r="4280" spans="1:16" x14ac:dyDescent="0.25">
      <c r="A4280">
        <v>6497</v>
      </c>
      <c r="B4280" t="s">
        <v>360</v>
      </c>
      <c r="E4280" t="s">
        <v>4586</v>
      </c>
      <c r="F4280" t="s">
        <v>347</v>
      </c>
      <c r="G4280" t="s">
        <v>241</v>
      </c>
      <c r="H4280" t="s">
        <v>198</v>
      </c>
      <c r="I4280" t="s">
        <v>4568</v>
      </c>
      <c r="J4280">
        <v>1971</v>
      </c>
      <c r="K4280">
        <v>57482</v>
      </c>
      <c r="L4280">
        <v>27</v>
      </c>
      <c r="M4280" t="s">
        <v>200</v>
      </c>
      <c r="N4280" t="s">
        <v>376</v>
      </c>
      <c r="O4280" t="s">
        <v>202</v>
      </c>
      <c r="P4280" t="s">
        <v>365</v>
      </c>
    </row>
    <row r="4281" spans="1:16" x14ac:dyDescent="0.25">
      <c r="A4281">
        <v>6498</v>
      </c>
      <c r="B4281" t="s">
        <v>360</v>
      </c>
      <c r="E4281" t="s">
        <v>4587</v>
      </c>
      <c r="F4281" t="s">
        <v>347</v>
      </c>
      <c r="G4281" t="s">
        <v>241</v>
      </c>
      <c r="H4281" t="s">
        <v>198</v>
      </c>
      <c r="I4281" t="s">
        <v>4568</v>
      </c>
      <c r="J4281">
        <v>1970</v>
      </c>
      <c r="K4281">
        <v>417350</v>
      </c>
      <c r="L4281">
        <v>27</v>
      </c>
      <c r="M4281" t="s">
        <v>200</v>
      </c>
      <c r="N4281" t="s">
        <v>376</v>
      </c>
      <c r="O4281" t="s">
        <v>202</v>
      </c>
      <c r="P4281" t="s">
        <v>365</v>
      </c>
    </row>
    <row r="4282" spans="1:16" x14ac:dyDescent="0.25">
      <c r="A4282">
        <v>6499</v>
      </c>
      <c r="B4282" t="s">
        <v>360</v>
      </c>
      <c r="E4282" t="s">
        <v>4588</v>
      </c>
      <c r="F4282" t="s">
        <v>347</v>
      </c>
      <c r="G4282" t="s">
        <v>241</v>
      </c>
      <c r="H4282" t="s">
        <v>198</v>
      </c>
      <c r="I4282" t="s">
        <v>4568</v>
      </c>
      <c r="J4282">
        <v>1972</v>
      </c>
      <c r="K4282">
        <v>112827</v>
      </c>
      <c r="L4282">
        <v>27</v>
      </c>
      <c r="M4282" t="s">
        <v>200</v>
      </c>
      <c r="N4282" t="s">
        <v>376</v>
      </c>
      <c r="O4282" t="s">
        <v>202</v>
      </c>
      <c r="P4282" t="s">
        <v>365</v>
      </c>
    </row>
    <row r="4283" spans="1:16" x14ac:dyDescent="0.25">
      <c r="A4283">
        <v>6500</v>
      </c>
      <c r="B4283" t="s">
        <v>360</v>
      </c>
      <c r="E4283" t="s">
        <v>4589</v>
      </c>
      <c r="F4283" t="s">
        <v>347</v>
      </c>
      <c r="G4283" t="s">
        <v>241</v>
      </c>
      <c r="H4283" t="s">
        <v>198</v>
      </c>
      <c r="I4283" t="s">
        <v>4568</v>
      </c>
      <c r="J4283">
        <v>1969</v>
      </c>
      <c r="K4283">
        <v>42735</v>
      </c>
      <c r="L4283">
        <v>27</v>
      </c>
      <c r="M4283" t="s">
        <v>200</v>
      </c>
      <c r="N4283" t="s">
        <v>376</v>
      </c>
      <c r="O4283" t="s">
        <v>202</v>
      </c>
      <c r="P4283" t="s">
        <v>365</v>
      </c>
    </row>
    <row r="4284" spans="1:16" x14ac:dyDescent="0.25">
      <c r="A4284">
        <v>6501</v>
      </c>
      <c r="B4284" t="s">
        <v>360</v>
      </c>
      <c r="E4284" t="s">
        <v>4590</v>
      </c>
      <c r="F4284" t="s">
        <v>347</v>
      </c>
      <c r="G4284" t="s">
        <v>241</v>
      </c>
      <c r="H4284" t="s">
        <v>198</v>
      </c>
      <c r="I4284" t="s">
        <v>4568</v>
      </c>
      <c r="J4284">
        <v>1968</v>
      </c>
      <c r="K4284">
        <v>287481</v>
      </c>
      <c r="L4284">
        <v>27</v>
      </c>
      <c r="M4284" t="s">
        <v>200</v>
      </c>
      <c r="N4284" t="s">
        <v>376</v>
      </c>
      <c r="O4284" t="s">
        <v>202</v>
      </c>
      <c r="P4284" t="s">
        <v>365</v>
      </c>
    </row>
    <row r="4285" spans="1:16" x14ac:dyDescent="0.25">
      <c r="A4285">
        <v>6502</v>
      </c>
      <c r="B4285" t="s">
        <v>360</v>
      </c>
      <c r="E4285" t="s">
        <v>4591</v>
      </c>
      <c r="F4285" t="s">
        <v>347</v>
      </c>
      <c r="G4285" t="s">
        <v>241</v>
      </c>
      <c r="H4285" t="s">
        <v>198</v>
      </c>
      <c r="I4285" t="s">
        <v>4568</v>
      </c>
      <c r="J4285">
        <v>1977</v>
      </c>
      <c r="K4285">
        <v>103032</v>
      </c>
      <c r="L4285">
        <v>27</v>
      </c>
      <c r="M4285" t="s">
        <v>200</v>
      </c>
      <c r="N4285" t="s">
        <v>376</v>
      </c>
      <c r="O4285" t="s">
        <v>202</v>
      </c>
      <c r="P4285" t="s">
        <v>365</v>
      </c>
    </row>
    <row r="4286" spans="1:16" x14ac:dyDescent="0.25">
      <c r="A4286">
        <v>6503</v>
      </c>
      <c r="B4286" t="s">
        <v>360</v>
      </c>
      <c r="E4286" t="s">
        <v>4592</v>
      </c>
      <c r="F4286" t="s">
        <v>347</v>
      </c>
      <c r="G4286" t="s">
        <v>241</v>
      </c>
      <c r="H4286" t="s">
        <v>198</v>
      </c>
      <c r="I4286" t="s">
        <v>4568</v>
      </c>
      <c r="J4286">
        <v>1986</v>
      </c>
      <c r="K4286">
        <v>84185</v>
      </c>
      <c r="L4286">
        <v>27</v>
      </c>
      <c r="M4286" t="s">
        <v>200</v>
      </c>
      <c r="N4286" t="s">
        <v>376</v>
      </c>
      <c r="O4286" t="s">
        <v>202</v>
      </c>
      <c r="P4286" t="s">
        <v>365</v>
      </c>
    </row>
    <row r="4287" spans="1:16" x14ac:dyDescent="0.25">
      <c r="A4287">
        <v>6504</v>
      </c>
      <c r="B4287" t="s">
        <v>360</v>
      </c>
      <c r="E4287" t="s">
        <v>4593</v>
      </c>
      <c r="F4287" t="s">
        <v>347</v>
      </c>
      <c r="G4287" t="s">
        <v>241</v>
      </c>
      <c r="H4287" t="s">
        <v>198</v>
      </c>
      <c r="I4287" t="s">
        <v>4568</v>
      </c>
      <c r="J4287">
        <v>1987</v>
      </c>
      <c r="K4287">
        <v>344956</v>
      </c>
      <c r="L4287">
        <v>27</v>
      </c>
      <c r="M4287" t="s">
        <v>200</v>
      </c>
      <c r="N4287" t="s">
        <v>376</v>
      </c>
      <c r="O4287" t="s">
        <v>202</v>
      </c>
      <c r="P4287" t="s">
        <v>365</v>
      </c>
    </row>
    <row r="4288" spans="1:16" x14ac:dyDescent="0.25">
      <c r="A4288">
        <v>6505</v>
      </c>
      <c r="B4288" t="s">
        <v>360</v>
      </c>
      <c r="E4288" t="s">
        <v>4594</v>
      </c>
      <c r="F4288" t="s">
        <v>347</v>
      </c>
      <c r="G4288" t="s">
        <v>241</v>
      </c>
      <c r="H4288" t="s">
        <v>198</v>
      </c>
      <c r="I4288" t="s">
        <v>4568</v>
      </c>
      <c r="J4288">
        <v>1975</v>
      </c>
      <c r="K4288">
        <v>44427</v>
      </c>
      <c r="L4288">
        <v>27</v>
      </c>
      <c r="M4288" t="s">
        <v>200</v>
      </c>
      <c r="N4288" t="s">
        <v>376</v>
      </c>
      <c r="O4288" t="s">
        <v>202</v>
      </c>
      <c r="P4288" t="s">
        <v>365</v>
      </c>
    </row>
    <row r="4289" spans="1:16" x14ac:dyDescent="0.25">
      <c r="A4289">
        <v>6506</v>
      </c>
      <c r="B4289" t="s">
        <v>360</v>
      </c>
      <c r="E4289" t="s">
        <v>4595</v>
      </c>
      <c r="F4289" t="s">
        <v>347</v>
      </c>
      <c r="G4289" t="s">
        <v>241</v>
      </c>
      <c r="H4289" t="s">
        <v>198</v>
      </c>
      <c r="I4289" t="s">
        <v>4568</v>
      </c>
      <c r="J4289">
        <v>1980</v>
      </c>
      <c r="K4289">
        <v>64756</v>
      </c>
      <c r="L4289">
        <v>27</v>
      </c>
      <c r="M4289" t="s">
        <v>200</v>
      </c>
      <c r="N4289" t="s">
        <v>376</v>
      </c>
      <c r="O4289" t="s">
        <v>202</v>
      </c>
      <c r="P4289" t="s">
        <v>365</v>
      </c>
    </row>
    <row r="4290" spans="1:16" x14ac:dyDescent="0.25">
      <c r="A4290">
        <v>6507</v>
      </c>
      <c r="B4290" t="s">
        <v>360</v>
      </c>
      <c r="E4290" t="s">
        <v>4596</v>
      </c>
      <c r="F4290" t="s">
        <v>347</v>
      </c>
      <c r="G4290" t="s">
        <v>241</v>
      </c>
      <c r="H4290" t="s">
        <v>198</v>
      </c>
      <c r="I4290" t="s">
        <v>4568</v>
      </c>
      <c r="J4290">
        <v>1977</v>
      </c>
      <c r="K4290">
        <v>59997</v>
      </c>
      <c r="L4290">
        <v>27</v>
      </c>
      <c r="M4290" t="s">
        <v>200</v>
      </c>
      <c r="N4290" t="s">
        <v>376</v>
      </c>
      <c r="O4290" t="s">
        <v>202</v>
      </c>
      <c r="P4290" t="s">
        <v>365</v>
      </c>
    </row>
    <row r="4291" spans="1:16" x14ac:dyDescent="0.25">
      <c r="A4291">
        <v>6508</v>
      </c>
      <c r="B4291" t="s">
        <v>360</v>
      </c>
      <c r="E4291" t="s">
        <v>4597</v>
      </c>
      <c r="F4291" t="s">
        <v>347</v>
      </c>
      <c r="G4291" t="s">
        <v>241</v>
      </c>
      <c r="H4291" t="s">
        <v>198</v>
      </c>
      <c r="I4291" t="s">
        <v>4568</v>
      </c>
      <c r="J4291">
        <v>1972</v>
      </c>
      <c r="K4291">
        <v>1012636</v>
      </c>
      <c r="L4291">
        <v>27</v>
      </c>
      <c r="M4291" t="s">
        <v>200</v>
      </c>
      <c r="N4291" t="s">
        <v>376</v>
      </c>
      <c r="O4291" t="s">
        <v>202</v>
      </c>
      <c r="P4291" t="s">
        <v>365</v>
      </c>
    </row>
    <row r="4292" spans="1:16" x14ac:dyDescent="0.25">
      <c r="A4292">
        <v>6509</v>
      </c>
      <c r="B4292" t="s">
        <v>360</v>
      </c>
      <c r="E4292" t="s">
        <v>4598</v>
      </c>
      <c r="F4292" t="s">
        <v>347</v>
      </c>
      <c r="G4292" t="s">
        <v>241</v>
      </c>
      <c r="H4292" t="s">
        <v>198</v>
      </c>
      <c r="I4292" t="s">
        <v>4568</v>
      </c>
      <c r="J4292">
        <v>1972</v>
      </c>
      <c r="K4292">
        <v>166729</v>
      </c>
      <c r="L4292">
        <v>27</v>
      </c>
      <c r="M4292" t="s">
        <v>200</v>
      </c>
      <c r="N4292" t="s">
        <v>376</v>
      </c>
      <c r="O4292" t="s">
        <v>202</v>
      </c>
      <c r="P4292" t="s">
        <v>365</v>
      </c>
    </row>
    <row r="4293" spans="1:16" x14ac:dyDescent="0.25">
      <c r="A4293">
        <v>6510</v>
      </c>
      <c r="B4293" t="s">
        <v>360</v>
      </c>
      <c r="E4293" t="s">
        <v>4599</v>
      </c>
      <c r="F4293" t="s">
        <v>347</v>
      </c>
      <c r="G4293" t="s">
        <v>241</v>
      </c>
      <c r="H4293" t="s">
        <v>198</v>
      </c>
      <c r="I4293" t="s">
        <v>4568</v>
      </c>
      <c r="J4293">
        <v>1972</v>
      </c>
      <c r="K4293">
        <v>258749</v>
      </c>
      <c r="L4293">
        <v>27</v>
      </c>
      <c r="M4293" t="s">
        <v>200</v>
      </c>
      <c r="N4293" t="s">
        <v>376</v>
      </c>
      <c r="O4293" t="s">
        <v>202</v>
      </c>
      <c r="P4293" t="s">
        <v>365</v>
      </c>
    </row>
    <row r="4294" spans="1:16" x14ac:dyDescent="0.25">
      <c r="A4294">
        <v>6511</v>
      </c>
      <c r="B4294" t="s">
        <v>360</v>
      </c>
      <c r="E4294" t="s">
        <v>4600</v>
      </c>
      <c r="F4294" t="s">
        <v>347</v>
      </c>
      <c r="G4294" t="s">
        <v>241</v>
      </c>
      <c r="H4294" t="s">
        <v>198</v>
      </c>
      <c r="I4294" t="s">
        <v>4568</v>
      </c>
      <c r="J4294">
        <v>1979</v>
      </c>
      <c r="K4294">
        <v>363209</v>
      </c>
      <c r="L4294">
        <v>27</v>
      </c>
      <c r="M4294" t="s">
        <v>200</v>
      </c>
      <c r="N4294" t="s">
        <v>376</v>
      </c>
      <c r="O4294" t="s">
        <v>202</v>
      </c>
      <c r="P4294" t="s">
        <v>365</v>
      </c>
    </row>
    <row r="4295" spans="1:16" x14ac:dyDescent="0.25">
      <c r="A4295">
        <v>6512</v>
      </c>
      <c r="B4295" t="s">
        <v>360</v>
      </c>
      <c r="E4295" t="s">
        <v>4601</v>
      </c>
      <c r="F4295" t="s">
        <v>347</v>
      </c>
      <c r="G4295" t="s">
        <v>241</v>
      </c>
      <c r="H4295" t="s">
        <v>198</v>
      </c>
      <c r="I4295" t="s">
        <v>4568</v>
      </c>
      <c r="J4295">
        <v>1972</v>
      </c>
      <c r="K4295">
        <v>116921</v>
      </c>
      <c r="L4295">
        <v>27</v>
      </c>
      <c r="M4295" t="s">
        <v>200</v>
      </c>
      <c r="N4295" t="s">
        <v>376</v>
      </c>
      <c r="O4295" t="s">
        <v>202</v>
      </c>
      <c r="P4295" t="s">
        <v>365</v>
      </c>
    </row>
    <row r="4296" spans="1:16" x14ac:dyDescent="0.25">
      <c r="A4296">
        <v>6513</v>
      </c>
      <c r="B4296" t="s">
        <v>360</v>
      </c>
      <c r="E4296" t="s">
        <v>4602</v>
      </c>
      <c r="F4296" t="s">
        <v>347</v>
      </c>
      <c r="G4296" t="s">
        <v>241</v>
      </c>
      <c r="H4296" t="s">
        <v>198</v>
      </c>
      <c r="I4296" t="s">
        <v>4568</v>
      </c>
      <c r="J4296">
        <v>1971</v>
      </c>
      <c r="K4296">
        <v>70131</v>
      </c>
      <c r="L4296">
        <v>27</v>
      </c>
      <c r="M4296" t="s">
        <v>200</v>
      </c>
      <c r="N4296" t="s">
        <v>376</v>
      </c>
      <c r="O4296" t="s">
        <v>202</v>
      </c>
      <c r="P4296" t="s">
        <v>365</v>
      </c>
    </row>
    <row r="4297" spans="1:16" x14ac:dyDescent="0.25">
      <c r="A4297">
        <v>6514</v>
      </c>
      <c r="B4297" t="s">
        <v>360</v>
      </c>
      <c r="E4297" t="s">
        <v>4603</v>
      </c>
      <c r="F4297" t="s">
        <v>347</v>
      </c>
      <c r="G4297" t="s">
        <v>241</v>
      </c>
      <c r="H4297" t="s">
        <v>198</v>
      </c>
      <c r="I4297" t="s">
        <v>4568</v>
      </c>
      <c r="J4297">
        <v>1971</v>
      </c>
      <c r="K4297">
        <v>309353</v>
      </c>
      <c r="L4297">
        <v>27</v>
      </c>
      <c r="M4297" t="s">
        <v>200</v>
      </c>
      <c r="N4297" t="s">
        <v>376</v>
      </c>
      <c r="O4297" t="s">
        <v>202</v>
      </c>
      <c r="P4297" t="s">
        <v>365</v>
      </c>
    </row>
    <row r="4298" spans="1:16" x14ac:dyDescent="0.25">
      <c r="A4298">
        <v>6515</v>
      </c>
      <c r="B4298" t="s">
        <v>360</v>
      </c>
      <c r="E4298" t="s">
        <v>4604</v>
      </c>
      <c r="F4298" t="s">
        <v>347</v>
      </c>
      <c r="G4298" t="s">
        <v>241</v>
      </c>
      <c r="H4298" t="s">
        <v>198</v>
      </c>
      <c r="I4298" t="s">
        <v>4568</v>
      </c>
      <c r="J4298">
        <v>1973</v>
      </c>
      <c r="K4298">
        <v>6064</v>
      </c>
      <c r="L4298">
        <v>27</v>
      </c>
      <c r="M4298" t="s">
        <v>200</v>
      </c>
      <c r="N4298" t="s">
        <v>376</v>
      </c>
      <c r="O4298" t="s">
        <v>202</v>
      </c>
      <c r="P4298" t="s">
        <v>365</v>
      </c>
    </row>
    <row r="4299" spans="1:16" x14ac:dyDescent="0.25">
      <c r="A4299">
        <v>6516</v>
      </c>
      <c r="B4299" t="s">
        <v>360</v>
      </c>
      <c r="E4299" t="s">
        <v>4605</v>
      </c>
      <c r="F4299" t="s">
        <v>347</v>
      </c>
      <c r="G4299" t="s">
        <v>241</v>
      </c>
      <c r="H4299" t="s">
        <v>198</v>
      </c>
      <c r="I4299" t="s">
        <v>4568</v>
      </c>
      <c r="J4299">
        <v>1998</v>
      </c>
      <c r="K4299">
        <v>712471</v>
      </c>
      <c r="L4299">
        <v>27</v>
      </c>
      <c r="M4299" t="s">
        <v>200</v>
      </c>
      <c r="N4299" t="s">
        <v>376</v>
      </c>
      <c r="O4299" t="s">
        <v>202</v>
      </c>
      <c r="P4299" t="s">
        <v>365</v>
      </c>
    </row>
    <row r="4300" spans="1:16" x14ac:dyDescent="0.25">
      <c r="A4300">
        <v>6517</v>
      </c>
      <c r="B4300" t="s">
        <v>360</v>
      </c>
      <c r="E4300" t="s">
        <v>4606</v>
      </c>
      <c r="F4300" t="s">
        <v>347</v>
      </c>
      <c r="G4300" t="s">
        <v>241</v>
      </c>
      <c r="H4300" t="s">
        <v>198</v>
      </c>
      <c r="I4300" t="s">
        <v>4568</v>
      </c>
      <c r="J4300">
        <v>1979</v>
      </c>
      <c r="K4300">
        <v>314267</v>
      </c>
      <c r="L4300">
        <v>27</v>
      </c>
      <c r="M4300" t="s">
        <v>200</v>
      </c>
      <c r="N4300" t="s">
        <v>376</v>
      </c>
      <c r="O4300" t="s">
        <v>202</v>
      </c>
      <c r="P4300" t="s">
        <v>365</v>
      </c>
    </row>
    <row r="4301" spans="1:16" x14ac:dyDescent="0.25">
      <c r="A4301">
        <v>6518</v>
      </c>
      <c r="B4301" t="s">
        <v>360</v>
      </c>
      <c r="E4301" t="s">
        <v>4607</v>
      </c>
      <c r="F4301" t="s">
        <v>347</v>
      </c>
      <c r="G4301" t="s">
        <v>241</v>
      </c>
      <c r="H4301" t="s">
        <v>198</v>
      </c>
      <c r="I4301" t="s">
        <v>4568</v>
      </c>
      <c r="J4301">
        <v>1969</v>
      </c>
      <c r="K4301">
        <v>45980</v>
      </c>
      <c r="L4301">
        <v>27</v>
      </c>
      <c r="M4301" t="s">
        <v>200</v>
      </c>
      <c r="N4301" t="s">
        <v>376</v>
      </c>
      <c r="O4301" t="s">
        <v>202</v>
      </c>
      <c r="P4301" t="s">
        <v>365</v>
      </c>
    </row>
    <row r="4302" spans="1:16" x14ac:dyDescent="0.25">
      <c r="A4302">
        <v>6519</v>
      </c>
      <c r="B4302" t="s">
        <v>360</v>
      </c>
      <c r="E4302" t="s">
        <v>4608</v>
      </c>
      <c r="F4302" t="s">
        <v>347</v>
      </c>
      <c r="G4302" t="s">
        <v>241</v>
      </c>
      <c r="H4302" t="s">
        <v>198</v>
      </c>
      <c r="I4302" t="s">
        <v>4568</v>
      </c>
      <c r="J4302">
        <v>1969</v>
      </c>
      <c r="K4302">
        <v>80796</v>
      </c>
      <c r="L4302">
        <v>27</v>
      </c>
      <c r="M4302" t="s">
        <v>200</v>
      </c>
      <c r="N4302" t="s">
        <v>376</v>
      </c>
      <c r="O4302" t="s">
        <v>202</v>
      </c>
      <c r="P4302" t="s">
        <v>365</v>
      </c>
    </row>
    <row r="4303" spans="1:16" x14ac:dyDescent="0.25">
      <c r="A4303">
        <v>6520</v>
      </c>
      <c r="B4303" t="s">
        <v>360</v>
      </c>
      <c r="E4303" t="s">
        <v>4609</v>
      </c>
      <c r="F4303" t="s">
        <v>347</v>
      </c>
      <c r="G4303" t="s">
        <v>241</v>
      </c>
      <c r="H4303" t="s">
        <v>198</v>
      </c>
      <c r="I4303" t="s">
        <v>4568</v>
      </c>
      <c r="J4303">
        <v>1972</v>
      </c>
      <c r="K4303">
        <v>39975</v>
      </c>
      <c r="L4303">
        <v>27</v>
      </c>
      <c r="M4303" t="s">
        <v>200</v>
      </c>
      <c r="N4303" t="s">
        <v>376</v>
      </c>
      <c r="O4303" t="s">
        <v>202</v>
      </c>
      <c r="P4303" t="s">
        <v>365</v>
      </c>
    </row>
    <row r="4304" spans="1:16" x14ac:dyDescent="0.25">
      <c r="A4304">
        <v>6521</v>
      </c>
      <c r="B4304" t="s">
        <v>360</v>
      </c>
      <c r="E4304" t="s">
        <v>4610</v>
      </c>
      <c r="F4304" t="s">
        <v>347</v>
      </c>
      <c r="G4304" t="s">
        <v>241</v>
      </c>
      <c r="H4304" t="s">
        <v>198</v>
      </c>
      <c r="I4304" t="s">
        <v>4568</v>
      </c>
      <c r="J4304">
        <v>1962</v>
      </c>
      <c r="K4304">
        <v>913921</v>
      </c>
      <c r="L4304">
        <v>27</v>
      </c>
      <c r="M4304" t="s">
        <v>200</v>
      </c>
      <c r="N4304" t="s">
        <v>376</v>
      </c>
      <c r="O4304" t="s">
        <v>202</v>
      </c>
      <c r="P4304" t="s">
        <v>365</v>
      </c>
    </row>
    <row r="4305" spans="1:16" x14ac:dyDescent="0.25">
      <c r="A4305">
        <v>6522</v>
      </c>
      <c r="B4305" t="s">
        <v>425</v>
      </c>
      <c r="E4305" t="s">
        <v>4611</v>
      </c>
      <c r="F4305" t="s">
        <v>347</v>
      </c>
      <c r="G4305" t="s">
        <v>241</v>
      </c>
      <c r="H4305" t="s">
        <v>198</v>
      </c>
      <c r="I4305" t="s">
        <v>4568</v>
      </c>
      <c r="J4305">
        <v>1977</v>
      </c>
      <c r="K4305">
        <v>24</v>
      </c>
      <c r="L4305">
        <v>27</v>
      </c>
      <c r="M4305" t="s">
        <v>200</v>
      </c>
      <c r="N4305" t="s">
        <v>383</v>
      </c>
      <c r="O4305" t="s">
        <v>202</v>
      </c>
      <c r="P4305" t="s">
        <v>1674</v>
      </c>
    </row>
    <row r="4306" spans="1:16" x14ac:dyDescent="0.25">
      <c r="A4306">
        <v>6523</v>
      </c>
      <c r="B4306" t="s">
        <v>425</v>
      </c>
      <c r="E4306" t="s">
        <v>4611</v>
      </c>
      <c r="F4306" t="s">
        <v>347</v>
      </c>
      <c r="G4306" t="s">
        <v>241</v>
      </c>
      <c r="H4306" t="s">
        <v>198</v>
      </c>
      <c r="I4306" t="s">
        <v>4568</v>
      </c>
      <c r="J4306">
        <v>1977</v>
      </c>
      <c r="K4306">
        <v>29</v>
      </c>
      <c r="L4306">
        <v>27</v>
      </c>
      <c r="M4306" t="s">
        <v>200</v>
      </c>
      <c r="N4306" t="s">
        <v>383</v>
      </c>
      <c r="O4306" t="s">
        <v>202</v>
      </c>
      <c r="P4306" t="s">
        <v>1674</v>
      </c>
    </row>
    <row r="4307" spans="1:16" x14ac:dyDescent="0.25">
      <c r="A4307">
        <v>6524</v>
      </c>
      <c r="B4307" t="s">
        <v>425</v>
      </c>
      <c r="E4307" t="s">
        <v>4612</v>
      </c>
      <c r="F4307" t="s">
        <v>347</v>
      </c>
      <c r="G4307" t="s">
        <v>241</v>
      </c>
      <c r="H4307" t="s">
        <v>198</v>
      </c>
      <c r="I4307" t="s">
        <v>4568</v>
      </c>
      <c r="J4307">
        <v>1977</v>
      </c>
      <c r="K4307">
        <v>23</v>
      </c>
      <c r="L4307">
        <v>27</v>
      </c>
      <c r="M4307" t="s">
        <v>200</v>
      </c>
      <c r="N4307" t="s">
        <v>383</v>
      </c>
      <c r="O4307" t="s">
        <v>202</v>
      </c>
      <c r="P4307" t="s">
        <v>1674</v>
      </c>
    </row>
    <row r="4308" spans="1:16" x14ac:dyDescent="0.25">
      <c r="A4308">
        <v>6525</v>
      </c>
      <c r="B4308" t="s">
        <v>425</v>
      </c>
      <c r="E4308" t="s">
        <v>4611</v>
      </c>
      <c r="F4308" t="s">
        <v>347</v>
      </c>
      <c r="G4308" t="s">
        <v>241</v>
      </c>
      <c r="H4308" t="s">
        <v>198</v>
      </c>
      <c r="I4308" t="s">
        <v>4568</v>
      </c>
      <c r="J4308">
        <v>1986</v>
      </c>
      <c r="K4308">
        <v>16</v>
      </c>
      <c r="L4308">
        <v>27</v>
      </c>
      <c r="M4308" t="s">
        <v>200</v>
      </c>
      <c r="N4308" t="s">
        <v>383</v>
      </c>
      <c r="O4308" t="s">
        <v>202</v>
      </c>
      <c r="P4308" t="s">
        <v>1674</v>
      </c>
    </row>
    <row r="4309" spans="1:16" x14ac:dyDescent="0.25">
      <c r="A4309">
        <v>6526</v>
      </c>
      <c r="B4309" t="s">
        <v>425</v>
      </c>
      <c r="E4309" t="s">
        <v>4611</v>
      </c>
      <c r="F4309" t="s">
        <v>347</v>
      </c>
      <c r="G4309" t="s">
        <v>241</v>
      </c>
      <c r="H4309" t="s">
        <v>198</v>
      </c>
      <c r="I4309" t="s">
        <v>4568</v>
      </c>
      <c r="J4309">
        <v>1976</v>
      </c>
      <c r="K4309">
        <v>0</v>
      </c>
      <c r="L4309">
        <v>27</v>
      </c>
      <c r="M4309" t="s">
        <v>200</v>
      </c>
      <c r="N4309" t="s">
        <v>383</v>
      </c>
      <c r="O4309" t="s">
        <v>202</v>
      </c>
      <c r="P4309" t="s">
        <v>1674</v>
      </c>
    </row>
    <row r="4310" spans="1:16" x14ac:dyDescent="0.25">
      <c r="A4310">
        <v>6527</v>
      </c>
      <c r="B4310" t="s">
        <v>425</v>
      </c>
      <c r="E4310" t="s">
        <v>4613</v>
      </c>
      <c r="F4310" t="s">
        <v>347</v>
      </c>
      <c r="G4310" t="s">
        <v>241</v>
      </c>
      <c r="H4310" t="s">
        <v>198</v>
      </c>
      <c r="I4310" t="s">
        <v>4568</v>
      </c>
      <c r="J4310">
        <v>1976</v>
      </c>
      <c r="K4310">
        <v>1</v>
      </c>
      <c r="L4310">
        <v>27</v>
      </c>
      <c r="M4310" t="s">
        <v>200</v>
      </c>
      <c r="N4310" t="s">
        <v>383</v>
      </c>
      <c r="O4310" t="s">
        <v>202</v>
      </c>
      <c r="P4310" t="s">
        <v>1674</v>
      </c>
    </row>
    <row r="4311" spans="1:16" x14ac:dyDescent="0.25">
      <c r="A4311">
        <v>6528</v>
      </c>
      <c r="B4311" t="s">
        <v>425</v>
      </c>
      <c r="E4311" t="s">
        <v>4614</v>
      </c>
      <c r="F4311" t="s">
        <v>347</v>
      </c>
      <c r="G4311" t="s">
        <v>241</v>
      </c>
      <c r="H4311" t="s">
        <v>198</v>
      </c>
      <c r="I4311" t="s">
        <v>4568</v>
      </c>
      <c r="J4311">
        <v>1975</v>
      </c>
      <c r="K4311">
        <v>0</v>
      </c>
      <c r="L4311">
        <v>27</v>
      </c>
      <c r="M4311" t="s">
        <v>200</v>
      </c>
      <c r="N4311" t="s">
        <v>383</v>
      </c>
      <c r="O4311" t="s">
        <v>202</v>
      </c>
      <c r="P4311" t="s">
        <v>1674</v>
      </c>
    </row>
    <row r="4312" spans="1:16" x14ac:dyDescent="0.25">
      <c r="A4312">
        <v>6529</v>
      </c>
      <c r="B4312" t="s">
        <v>360</v>
      </c>
      <c r="E4312" t="s">
        <v>4615</v>
      </c>
      <c r="F4312" t="s">
        <v>347</v>
      </c>
      <c r="G4312" t="s">
        <v>241</v>
      </c>
      <c r="H4312" t="s">
        <v>198</v>
      </c>
      <c r="I4312" t="s">
        <v>4568</v>
      </c>
      <c r="J4312">
        <v>1970</v>
      </c>
      <c r="K4312">
        <v>300032</v>
      </c>
      <c r="L4312">
        <v>27</v>
      </c>
      <c r="M4312" t="s">
        <v>200</v>
      </c>
      <c r="N4312" t="s">
        <v>376</v>
      </c>
      <c r="O4312" t="s">
        <v>202</v>
      </c>
      <c r="P4312" t="s">
        <v>4616</v>
      </c>
    </row>
    <row r="4313" spans="1:16" x14ac:dyDescent="0.25">
      <c r="A4313">
        <v>6530</v>
      </c>
      <c r="B4313" t="s">
        <v>360</v>
      </c>
      <c r="E4313" t="s">
        <v>4615</v>
      </c>
      <c r="F4313" t="s">
        <v>347</v>
      </c>
      <c r="G4313" t="s">
        <v>241</v>
      </c>
      <c r="H4313" t="s">
        <v>198</v>
      </c>
      <c r="I4313" t="s">
        <v>4568</v>
      </c>
      <c r="J4313">
        <v>1964</v>
      </c>
      <c r="K4313">
        <v>6954</v>
      </c>
      <c r="L4313">
        <v>27</v>
      </c>
      <c r="M4313" t="s">
        <v>200</v>
      </c>
      <c r="N4313" t="s">
        <v>376</v>
      </c>
      <c r="O4313" t="s">
        <v>202</v>
      </c>
      <c r="P4313" t="s">
        <v>4045</v>
      </c>
    </row>
    <row r="4314" spans="1:16" x14ac:dyDescent="0.25">
      <c r="A4314">
        <v>6531</v>
      </c>
      <c r="B4314" t="s">
        <v>360</v>
      </c>
      <c r="E4314" t="s">
        <v>4617</v>
      </c>
      <c r="F4314" t="s">
        <v>347</v>
      </c>
      <c r="G4314" t="s">
        <v>241</v>
      </c>
      <c r="H4314" t="s">
        <v>198</v>
      </c>
      <c r="I4314" t="s">
        <v>4568</v>
      </c>
      <c r="J4314">
        <v>1964</v>
      </c>
      <c r="K4314">
        <v>14403</v>
      </c>
      <c r="L4314">
        <v>27</v>
      </c>
      <c r="M4314" t="s">
        <v>200</v>
      </c>
      <c r="N4314" t="s">
        <v>376</v>
      </c>
      <c r="O4314" t="s">
        <v>202</v>
      </c>
      <c r="P4314" t="s">
        <v>4020</v>
      </c>
    </row>
    <row r="4315" spans="1:16" x14ac:dyDescent="0.25">
      <c r="A4315">
        <v>6532</v>
      </c>
      <c r="B4315" t="s">
        <v>360</v>
      </c>
      <c r="E4315" t="s">
        <v>4618</v>
      </c>
      <c r="F4315" t="s">
        <v>347</v>
      </c>
      <c r="G4315" t="s">
        <v>241</v>
      </c>
      <c r="H4315" t="s">
        <v>198</v>
      </c>
      <c r="I4315" t="s">
        <v>4568</v>
      </c>
      <c r="J4315">
        <v>1972</v>
      </c>
      <c r="K4315">
        <v>45262</v>
      </c>
      <c r="L4315">
        <v>27</v>
      </c>
      <c r="M4315" t="s">
        <v>200</v>
      </c>
      <c r="N4315" t="s">
        <v>376</v>
      </c>
      <c r="O4315" t="s">
        <v>202</v>
      </c>
      <c r="P4315" t="s">
        <v>4031</v>
      </c>
    </row>
    <row r="4316" spans="1:16" x14ac:dyDescent="0.25">
      <c r="A4316">
        <v>6533</v>
      </c>
      <c r="B4316" t="s">
        <v>360</v>
      </c>
      <c r="E4316" t="s">
        <v>4619</v>
      </c>
      <c r="F4316" t="s">
        <v>347</v>
      </c>
      <c r="G4316" t="s">
        <v>241</v>
      </c>
      <c r="H4316" t="s">
        <v>198</v>
      </c>
      <c r="I4316" t="s">
        <v>4568</v>
      </c>
      <c r="J4316">
        <v>1966</v>
      </c>
      <c r="K4316">
        <v>365229</v>
      </c>
      <c r="L4316">
        <v>27</v>
      </c>
      <c r="M4316" t="s">
        <v>200</v>
      </c>
      <c r="N4316" t="s">
        <v>376</v>
      </c>
      <c r="O4316" t="s">
        <v>202</v>
      </c>
      <c r="P4316" t="s">
        <v>4620</v>
      </c>
    </row>
    <row r="4317" spans="1:16" x14ac:dyDescent="0.25">
      <c r="A4317">
        <v>6534</v>
      </c>
      <c r="B4317" t="s">
        <v>360</v>
      </c>
      <c r="E4317" t="s">
        <v>4621</v>
      </c>
      <c r="F4317" t="s">
        <v>347</v>
      </c>
      <c r="G4317" t="s">
        <v>241</v>
      </c>
      <c r="H4317" t="s">
        <v>198</v>
      </c>
      <c r="I4317" t="s">
        <v>4568</v>
      </c>
      <c r="J4317">
        <v>1964</v>
      </c>
      <c r="K4317">
        <v>14312</v>
      </c>
      <c r="L4317">
        <v>27</v>
      </c>
      <c r="M4317" t="s">
        <v>200</v>
      </c>
      <c r="N4317" t="s">
        <v>376</v>
      </c>
      <c r="O4317" t="s">
        <v>202</v>
      </c>
      <c r="P4317" t="s">
        <v>4058</v>
      </c>
    </row>
    <row r="4318" spans="1:16" x14ac:dyDescent="0.25">
      <c r="A4318">
        <v>6535</v>
      </c>
      <c r="B4318" t="s">
        <v>360</v>
      </c>
      <c r="E4318" t="s">
        <v>4622</v>
      </c>
      <c r="F4318" t="s">
        <v>347</v>
      </c>
      <c r="G4318" t="s">
        <v>241</v>
      </c>
      <c r="H4318" t="s">
        <v>198</v>
      </c>
      <c r="I4318" t="s">
        <v>4568</v>
      </c>
      <c r="J4318">
        <v>1974</v>
      </c>
      <c r="K4318">
        <v>107243</v>
      </c>
      <c r="L4318">
        <v>27</v>
      </c>
      <c r="M4318" t="s">
        <v>200</v>
      </c>
      <c r="N4318" t="s">
        <v>376</v>
      </c>
      <c r="O4318" t="s">
        <v>202</v>
      </c>
      <c r="P4318" t="s">
        <v>4623</v>
      </c>
    </row>
    <row r="4319" spans="1:16" x14ac:dyDescent="0.25">
      <c r="A4319">
        <v>6536</v>
      </c>
      <c r="B4319" t="s">
        <v>360</v>
      </c>
      <c r="E4319" t="s">
        <v>4624</v>
      </c>
      <c r="F4319" t="s">
        <v>347</v>
      </c>
      <c r="G4319" t="s">
        <v>241</v>
      </c>
      <c r="H4319" t="s">
        <v>198</v>
      </c>
      <c r="I4319" t="s">
        <v>4568</v>
      </c>
      <c r="J4319">
        <v>1990</v>
      </c>
      <c r="K4319">
        <v>1079708</v>
      </c>
      <c r="L4319">
        <v>27</v>
      </c>
      <c r="M4319" t="s">
        <v>200</v>
      </c>
      <c r="N4319" t="s">
        <v>376</v>
      </c>
      <c r="O4319" t="s">
        <v>202</v>
      </c>
      <c r="P4319" t="s">
        <v>3947</v>
      </c>
    </row>
    <row r="4320" spans="1:16" x14ac:dyDescent="0.25">
      <c r="A4320">
        <v>6537</v>
      </c>
      <c r="B4320" t="s">
        <v>360</v>
      </c>
      <c r="E4320" t="s">
        <v>4605</v>
      </c>
      <c r="F4320" t="s">
        <v>347</v>
      </c>
      <c r="G4320" t="s">
        <v>241</v>
      </c>
      <c r="H4320" t="s">
        <v>198</v>
      </c>
      <c r="I4320" t="s">
        <v>4568</v>
      </c>
      <c r="J4320">
        <v>1971</v>
      </c>
      <c r="K4320">
        <v>80887</v>
      </c>
      <c r="L4320">
        <v>27</v>
      </c>
      <c r="M4320" t="s">
        <v>200</v>
      </c>
      <c r="N4320" t="s">
        <v>376</v>
      </c>
      <c r="O4320" t="s">
        <v>202</v>
      </c>
      <c r="P4320" t="s">
        <v>4625</v>
      </c>
    </row>
    <row r="4321" spans="1:16" x14ac:dyDescent="0.25">
      <c r="A4321">
        <v>6538</v>
      </c>
      <c r="B4321" t="s">
        <v>360</v>
      </c>
      <c r="E4321" t="s">
        <v>4626</v>
      </c>
      <c r="F4321" t="s">
        <v>347</v>
      </c>
      <c r="G4321" t="s">
        <v>241</v>
      </c>
      <c r="H4321" t="s">
        <v>198</v>
      </c>
      <c r="I4321" t="s">
        <v>4568</v>
      </c>
      <c r="J4321">
        <v>1964</v>
      </c>
      <c r="K4321">
        <v>844492</v>
      </c>
      <c r="L4321">
        <v>27</v>
      </c>
      <c r="M4321" t="s">
        <v>200</v>
      </c>
      <c r="N4321" t="s">
        <v>376</v>
      </c>
      <c r="O4321" t="s">
        <v>202</v>
      </c>
      <c r="P4321" t="s">
        <v>4627</v>
      </c>
    </row>
    <row r="4322" spans="1:16" x14ac:dyDescent="0.25">
      <c r="A4322">
        <v>6539</v>
      </c>
      <c r="B4322" t="s">
        <v>360</v>
      </c>
      <c r="E4322" t="s">
        <v>4628</v>
      </c>
      <c r="F4322" t="s">
        <v>347</v>
      </c>
      <c r="G4322" t="s">
        <v>241</v>
      </c>
      <c r="H4322" t="s">
        <v>198</v>
      </c>
      <c r="I4322" t="s">
        <v>4568</v>
      </c>
      <c r="J4322">
        <v>1964</v>
      </c>
      <c r="K4322">
        <v>11796</v>
      </c>
      <c r="L4322">
        <v>27</v>
      </c>
      <c r="M4322" t="s">
        <v>200</v>
      </c>
      <c r="N4322" t="s">
        <v>376</v>
      </c>
      <c r="O4322" t="s">
        <v>202</v>
      </c>
      <c r="P4322" t="s">
        <v>4056</v>
      </c>
    </row>
    <row r="4323" spans="1:16" x14ac:dyDescent="0.25">
      <c r="A4323">
        <v>6540</v>
      </c>
      <c r="B4323" t="s">
        <v>360</v>
      </c>
      <c r="E4323" t="s">
        <v>4629</v>
      </c>
      <c r="F4323" t="s">
        <v>347</v>
      </c>
      <c r="G4323" t="s">
        <v>241</v>
      </c>
      <c r="H4323" t="s">
        <v>198</v>
      </c>
      <c r="I4323" t="s">
        <v>4568</v>
      </c>
      <c r="J4323">
        <v>1968</v>
      </c>
      <c r="K4323">
        <v>52546</v>
      </c>
      <c r="L4323">
        <v>27</v>
      </c>
      <c r="M4323" t="s">
        <v>200</v>
      </c>
      <c r="N4323" t="s">
        <v>376</v>
      </c>
      <c r="O4323" t="s">
        <v>202</v>
      </c>
      <c r="P4323" t="s">
        <v>3947</v>
      </c>
    </row>
    <row r="4324" spans="1:16" x14ac:dyDescent="0.25">
      <c r="A4324">
        <v>6541</v>
      </c>
      <c r="B4324" t="s">
        <v>360</v>
      </c>
      <c r="E4324" t="s">
        <v>4630</v>
      </c>
      <c r="F4324" t="s">
        <v>347</v>
      </c>
      <c r="G4324" t="s">
        <v>241</v>
      </c>
      <c r="H4324" t="s">
        <v>198</v>
      </c>
      <c r="I4324" t="s">
        <v>4568</v>
      </c>
      <c r="J4324">
        <v>1969</v>
      </c>
      <c r="K4324">
        <v>81220</v>
      </c>
      <c r="L4324">
        <v>27</v>
      </c>
      <c r="M4324" t="s">
        <v>200</v>
      </c>
      <c r="N4324" t="s">
        <v>376</v>
      </c>
      <c r="O4324" t="s">
        <v>202</v>
      </c>
      <c r="P4324" t="s">
        <v>4631</v>
      </c>
    </row>
    <row r="4325" spans="1:16" x14ac:dyDescent="0.25">
      <c r="A4325">
        <v>6542</v>
      </c>
      <c r="B4325" t="s">
        <v>360</v>
      </c>
      <c r="E4325" t="s">
        <v>4632</v>
      </c>
      <c r="F4325" t="s">
        <v>347</v>
      </c>
      <c r="G4325" t="s">
        <v>241</v>
      </c>
      <c r="H4325" t="s">
        <v>198</v>
      </c>
      <c r="I4325" t="s">
        <v>4568</v>
      </c>
      <c r="J4325">
        <v>1981</v>
      </c>
      <c r="K4325">
        <v>39785</v>
      </c>
      <c r="L4325">
        <v>27</v>
      </c>
      <c r="M4325" t="s">
        <v>200</v>
      </c>
      <c r="N4325" t="s">
        <v>376</v>
      </c>
      <c r="O4325" t="s">
        <v>202</v>
      </c>
      <c r="P4325" t="s">
        <v>4045</v>
      </c>
    </row>
    <row r="4326" spans="1:16" x14ac:dyDescent="0.25">
      <c r="A4326">
        <v>6543</v>
      </c>
      <c r="B4326" t="s">
        <v>360</v>
      </c>
      <c r="E4326" t="s">
        <v>4633</v>
      </c>
      <c r="F4326" t="s">
        <v>347</v>
      </c>
      <c r="G4326" t="s">
        <v>241</v>
      </c>
      <c r="H4326" t="s">
        <v>198</v>
      </c>
      <c r="I4326" t="s">
        <v>4568</v>
      </c>
      <c r="J4326">
        <v>1977</v>
      </c>
      <c r="K4326">
        <v>70538</v>
      </c>
      <c r="L4326">
        <v>27</v>
      </c>
      <c r="M4326" t="s">
        <v>200</v>
      </c>
      <c r="N4326" t="s">
        <v>376</v>
      </c>
      <c r="O4326" t="s">
        <v>202</v>
      </c>
      <c r="P4326" t="s">
        <v>4634</v>
      </c>
    </row>
    <row r="4327" spans="1:16" x14ac:dyDescent="0.25">
      <c r="A4327">
        <v>6544</v>
      </c>
      <c r="B4327" t="s">
        <v>360</v>
      </c>
      <c r="E4327" t="s">
        <v>4635</v>
      </c>
      <c r="F4327" t="s">
        <v>347</v>
      </c>
      <c r="G4327" t="s">
        <v>241</v>
      </c>
      <c r="H4327" t="s">
        <v>198</v>
      </c>
      <c r="I4327" t="s">
        <v>4568</v>
      </c>
      <c r="J4327">
        <v>1976</v>
      </c>
      <c r="K4327">
        <v>23643</v>
      </c>
      <c r="L4327">
        <v>27</v>
      </c>
      <c r="M4327" t="s">
        <v>200</v>
      </c>
      <c r="N4327" t="s">
        <v>376</v>
      </c>
      <c r="O4327" t="s">
        <v>202</v>
      </c>
      <c r="P4327" t="s">
        <v>4031</v>
      </c>
    </row>
    <row r="4328" spans="1:16" x14ac:dyDescent="0.25">
      <c r="A4328">
        <v>6545</v>
      </c>
      <c r="B4328" t="s">
        <v>360</v>
      </c>
      <c r="E4328" t="s">
        <v>4636</v>
      </c>
      <c r="F4328" t="s">
        <v>347</v>
      </c>
      <c r="G4328" t="s">
        <v>241</v>
      </c>
      <c r="H4328" t="s">
        <v>198</v>
      </c>
      <c r="I4328" t="s">
        <v>4568</v>
      </c>
      <c r="J4328">
        <v>1966</v>
      </c>
      <c r="K4328">
        <v>903426</v>
      </c>
      <c r="L4328">
        <v>27</v>
      </c>
      <c r="M4328" t="s">
        <v>200</v>
      </c>
      <c r="N4328" t="s">
        <v>376</v>
      </c>
      <c r="O4328" t="s">
        <v>202</v>
      </c>
      <c r="P4328" t="s">
        <v>4637</v>
      </c>
    </row>
    <row r="4329" spans="1:16" x14ac:dyDescent="0.25">
      <c r="A4329">
        <v>6546</v>
      </c>
      <c r="B4329" t="s">
        <v>360</v>
      </c>
      <c r="E4329" t="s">
        <v>4638</v>
      </c>
      <c r="F4329" t="s">
        <v>347</v>
      </c>
      <c r="G4329" t="s">
        <v>241</v>
      </c>
      <c r="H4329" t="s">
        <v>198</v>
      </c>
      <c r="I4329" t="s">
        <v>4568</v>
      </c>
      <c r="J4329">
        <v>1973</v>
      </c>
      <c r="K4329">
        <v>35428</v>
      </c>
      <c r="L4329">
        <v>27</v>
      </c>
      <c r="M4329" t="s">
        <v>200</v>
      </c>
      <c r="N4329" t="s">
        <v>376</v>
      </c>
      <c r="O4329" t="s">
        <v>202</v>
      </c>
      <c r="P4329" t="s">
        <v>4020</v>
      </c>
    </row>
    <row r="4330" spans="1:16" x14ac:dyDescent="0.25">
      <c r="A4330">
        <v>6547</v>
      </c>
      <c r="B4330" t="s">
        <v>360</v>
      </c>
      <c r="E4330" t="s">
        <v>4639</v>
      </c>
      <c r="F4330" t="s">
        <v>347</v>
      </c>
      <c r="G4330" t="s">
        <v>241</v>
      </c>
      <c r="H4330" t="s">
        <v>198</v>
      </c>
      <c r="I4330" t="s">
        <v>4568</v>
      </c>
      <c r="J4330">
        <v>1967</v>
      </c>
      <c r="K4330">
        <v>65065</v>
      </c>
      <c r="L4330">
        <v>27</v>
      </c>
      <c r="M4330" t="s">
        <v>200</v>
      </c>
      <c r="N4330" t="s">
        <v>376</v>
      </c>
      <c r="O4330" t="s">
        <v>202</v>
      </c>
      <c r="P4330" t="s">
        <v>4640</v>
      </c>
    </row>
    <row r="4331" spans="1:16" x14ac:dyDescent="0.25">
      <c r="A4331">
        <v>6548</v>
      </c>
      <c r="B4331" t="s">
        <v>360</v>
      </c>
      <c r="E4331" t="s">
        <v>4641</v>
      </c>
      <c r="F4331" t="s">
        <v>347</v>
      </c>
      <c r="G4331" t="s">
        <v>241</v>
      </c>
      <c r="H4331" t="s">
        <v>198</v>
      </c>
      <c r="I4331" t="s">
        <v>4568</v>
      </c>
      <c r="J4331">
        <v>1970</v>
      </c>
      <c r="K4331">
        <v>110425</v>
      </c>
      <c r="L4331">
        <v>27</v>
      </c>
      <c r="M4331" t="s">
        <v>200</v>
      </c>
      <c r="N4331" t="s">
        <v>376</v>
      </c>
      <c r="O4331" t="s">
        <v>202</v>
      </c>
      <c r="P4331" t="s">
        <v>365</v>
      </c>
    </row>
    <row r="4332" spans="1:16" x14ac:dyDescent="0.25">
      <c r="A4332">
        <v>6549</v>
      </c>
      <c r="B4332" t="s">
        <v>360</v>
      </c>
      <c r="E4332" t="s">
        <v>4641</v>
      </c>
      <c r="F4332" t="s">
        <v>347</v>
      </c>
      <c r="G4332" t="s">
        <v>241</v>
      </c>
      <c r="H4332" t="s">
        <v>198</v>
      </c>
      <c r="I4332" t="s">
        <v>4568</v>
      </c>
      <c r="J4332">
        <v>1970</v>
      </c>
      <c r="K4332">
        <v>6585</v>
      </c>
      <c r="L4332">
        <v>27</v>
      </c>
      <c r="M4332" t="s">
        <v>200</v>
      </c>
      <c r="N4332" t="s">
        <v>376</v>
      </c>
      <c r="O4332" t="s">
        <v>202</v>
      </c>
      <c r="P4332" t="s">
        <v>365</v>
      </c>
    </row>
    <row r="4333" spans="1:16" x14ac:dyDescent="0.25">
      <c r="A4333">
        <v>6550</v>
      </c>
      <c r="B4333" t="s">
        <v>360</v>
      </c>
      <c r="E4333" t="s">
        <v>4642</v>
      </c>
      <c r="F4333" t="s">
        <v>347</v>
      </c>
      <c r="G4333" t="s">
        <v>241</v>
      </c>
      <c r="H4333" t="s">
        <v>198</v>
      </c>
      <c r="I4333" t="s">
        <v>4568</v>
      </c>
      <c r="J4333">
        <v>1968</v>
      </c>
      <c r="K4333">
        <v>760587</v>
      </c>
      <c r="L4333">
        <v>27</v>
      </c>
      <c r="M4333" t="s">
        <v>200</v>
      </c>
      <c r="N4333" t="s">
        <v>376</v>
      </c>
      <c r="O4333" t="s">
        <v>202</v>
      </c>
      <c r="P4333" t="s">
        <v>365</v>
      </c>
    </row>
    <row r="4334" spans="1:16" x14ac:dyDescent="0.25">
      <c r="A4334">
        <v>6551</v>
      </c>
      <c r="B4334" t="s">
        <v>360</v>
      </c>
      <c r="E4334" t="s">
        <v>4643</v>
      </c>
      <c r="F4334" t="s">
        <v>347</v>
      </c>
      <c r="G4334" t="s">
        <v>241</v>
      </c>
      <c r="H4334" t="s">
        <v>198</v>
      </c>
      <c r="I4334" t="s">
        <v>4568</v>
      </c>
      <c r="J4334">
        <v>1968</v>
      </c>
      <c r="K4334">
        <v>7633</v>
      </c>
      <c r="L4334">
        <v>27</v>
      </c>
      <c r="M4334" t="s">
        <v>200</v>
      </c>
      <c r="N4334" t="s">
        <v>376</v>
      </c>
      <c r="O4334" t="s">
        <v>202</v>
      </c>
      <c r="P4334" t="s">
        <v>365</v>
      </c>
    </row>
    <row r="4335" spans="1:16" x14ac:dyDescent="0.25">
      <c r="A4335">
        <v>6552</v>
      </c>
      <c r="B4335" t="s">
        <v>360</v>
      </c>
      <c r="E4335" t="s">
        <v>4644</v>
      </c>
      <c r="F4335" t="s">
        <v>347</v>
      </c>
      <c r="G4335" t="s">
        <v>241</v>
      </c>
      <c r="H4335" t="s">
        <v>198</v>
      </c>
      <c r="I4335" t="s">
        <v>4568</v>
      </c>
      <c r="J4335">
        <v>1962</v>
      </c>
      <c r="K4335">
        <v>39585</v>
      </c>
      <c r="L4335">
        <v>27</v>
      </c>
      <c r="M4335" t="s">
        <v>200</v>
      </c>
      <c r="N4335" t="s">
        <v>376</v>
      </c>
      <c r="O4335" t="s">
        <v>202</v>
      </c>
      <c r="P4335" t="s">
        <v>365</v>
      </c>
    </row>
    <row r="4336" spans="1:16" x14ac:dyDescent="0.25">
      <c r="A4336">
        <v>6553</v>
      </c>
      <c r="B4336" t="s">
        <v>360</v>
      </c>
      <c r="E4336" t="s">
        <v>4645</v>
      </c>
      <c r="F4336" t="s">
        <v>347</v>
      </c>
      <c r="G4336" t="s">
        <v>241</v>
      </c>
      <c r="H4336" t="s">
        <v>198</v>
      </c>
      <c r="I4336" t="s">
        <v>4568</v>
      </c>
      <c r="J4336">
        <v>1963</v>
      </c>
      <c r="K4336">
        <v>5683</v>
      </c>
      <c r="L4336">
        <v>27</v>
      </c>
      <c r="M4336" t="s">
        <v>200</v>
      </c>
      <c r="N4336" t="s">
        <v>376</v>
      </c>
      <c r="O4336" t="s">
        <v>202</v>
      </c>
      <c r="P4336" t="s">
        <v>365</v>
      </c>
    </row>
    <row r="4337" spans="1:16" x14ac:dyDescent="0.25">
      <c r="A4337">
        <v>6554</v>
      </c>
      <c r="B4337" t="s">
        <v>360</v>
      </c>
      <c r="E4337" t="s">
        <v>4646</v>
      </c>
      <c r="F4337" t="s">
        <v>347</v>
      </c>
      <c r="G4337" t="s">
        <v>241</v>
      </c>
      <c r="H4337" t="s">
        <v>198</v>
      </c>
      <c r="I4337" t="s">
        <v>4568</v>
      </c>
      <c r="J4337">
        <v>1966</v>
      </c>
      <c r="K4337">
        <v>41033</v>
      </c>
      <c r="L4337">
        <v>27</v>
      </c>
      <c r="M4337" t="s">
        <v>200</v>
      </c>
      <c r="N4337" t="s">
        <v>376</v>
      </c>
      <c r="O4337" t="s">
        <v>202</v>
      </c>
      <c r="P4337" t="s">
        <v>365</v>
      </c>
    </row>
    <row r="4338" spans="1:16" x14ac:dyDescent="0.25">
      <c r="A4338">
        <v>6555</v>
      </c>
      <c r="B4338" t="s">
        <v>360</v>
      </c>
      <c r="E4338" t="s">
        <v>4647</v>
      </c>
      <c r="F4338" t="s">
        <v>347</v>
      </c>
      <c r="G4338" t="s">
        <v>241</v>
      </c>
      <c r="H4338" t="s">
        <v>198</v>
      </c>
      <c r="I4338" t="s">
        <v>4568</v>
      </c>
      <c r="J4338">
        <v>1979</v>
      </c>
      <c r="K4338">
        <v>105275</v>
      </c>
      <c r="L4338">
        <v>27</v>
      </c>
      <c r="M4338" t="s">
        <v>200</v>
      </c>
      <c r="N4338" t="s">
        <v>376</v>
      </c>
      <c r="O4338" t="s">
        <v>202</v>
      </c>
      <c r="P4338" t="s">
        <v>365</v>
      </c>
    </row>
    <row r="4339" spans="1:16" x14ac:dyDescent="0.25">
      <c r="A4339">
        <v>6556</v>
      </c>
      <c r="B4339" t="s">
        <v>360</v>
      </c>
      <c r="E4339" t="s">
        <v>4648</v>
      </c>
      <c r="F4339" t="s">
        <v>347</v>
      </c>
      <c r="G4339" t="s">
        <v>241</v>
      </c>
      <c r="H4339" t="s">
        <v>198</v>
      </c>
      <c r="I4339" t="s">
        <v>4568</v>
      </c>
      <c r="J4339">
        <v>1967</v>
      </c>
      <c r="K4339">
        <v>30021</v>
      </c>
      <c r="L4339">
        <v>27</v>
      </c>
      <c r="M4339" t="s">
        <v>200</v>
      </c>
      <c r="N4339" t="s">
        <v>376</v>
      </c>
      <c r="O4339" t="s">
        <v>202</v>
      </c>
      <c r="P4339" t="s">
        <v>365</v>
      </c>
    </row>
    <row r="4340" spans="1:16" x14ac:dyDescent="0.25">
      <c r="A4340">
        <v>6557</v>
      </c>
      <c r="B4340" t="s">
        <v>360</v>
      </c>
      <c r="E4340" t="s">
        <v>4649</v>
      </c>
      <c r="F4340" t="s">
        <v>347</v>
      </c>
      <c r="G4340" t="s">
        <v>241</v>
      </c>
      <c r="H4340" t="s">
        <v>198</v>
      </c>
      <c r="I4340" t="s">
        <v>4568</v>
      </c>
      <c r="J4340">
        <v>1981</v>
      </c>
      <c r="K4340">
        <v>194690</v>
      </c>
      <c r="L4340">
        <v>27</v>
      </c>
      <c r="M4340" t="s">
        <v>200</v>
      </c>
      <c r="N4340" t="s">
        <v>376</v>
      </c>
      <c r="O4340" t="s">
        <v>202</v>
      </c>
      <c r="P4340" t="s">
        <v>365</v>
      </c>
    </row>
    <row r="4341" spans="1:16" x14ac:dyDescent="0.25">
      <c r="A4341">
        <v>6558</v>
      </c>
      <c r="B4341" t="s">
        <v>360</v>
      </c>
      <c r="E4341" t="s">
        <v>4649</v>
      </c>
      <c r="F4341" t="s">
        <v>347</v>
      </c>
      <c r="G4341" t="s">
        <v>241</v>
      </c>
      <c r="H4341" t="s">
        <v>198</v>
      </c>
      <c r="I4341" t="s">
        <v>4568</v>
      </c>
      <c r="J4341">
        <v>1964</v>
      </c>
      <c r="K4341">
        <v>9638</v>
      </c>
      <c r="L4341">
        <v>27</v>
      </c>
      <c r="M4341" t="s">
        <v>200</v>
      </c>
      <c r="N4341" t="s">
        <v>376</v>
      </c>
      <c r="O4341" t="s">
        <v>202</v>
      </c>
      <c r="P4341" t="s">
        <v>365</v>
      </c>
    </row>
    <row r="4342" spans="1:16" x14ac:dyDescent="0.25">
      <c r="A4342">
        <v>6559</v>
      </c>
      <c r="B4342" t="s">
        <v>360</v>
      </c>
      <c r="E4342" t="s">
        <v>4650</v>
      </c>
      <c r="F4342" t="s">
        <v>347</v>
      </c>
      <c r="G4342" t="s">
        <v>241</v>
      </c>
      <c r="H4342" t="s">
        <v>198</v>
      </c>
      <c r="I4342" t="s">
        <v>4568</v>
      </c>
      <c r="J4342">
        <v>1965</v>
      </c>
      <c r="K4342">
        <v>13254</v>
      </c>
      <c r="L4342">
        <v>27</v>
      </c>
      <c r="M4342" t="s">
        <v>200</v>
      </c>
      <c r="N4342" t="s">
        <v>376</v>
      </c>
      <c r="O4342" t="s">
        <v>202</v>
      </c>
      <c r="P4342" t="s">
        <v>365</v>
      </c>
    </row>
    <row r="4343" spans="1:16" x14ac:dyDescent="0.25">
      <c r="A4343">
        <v>6560</v>
      </c>
      <c r="B4343" t="s">
        <v>360</v>
      </c>
      <c r="E4343" t="s">
        <v>4651</v>
      </c>
      <c r="F4343" t="s">
        <v>347</v>
      </c>
      <c r="G4343" t="s">
        <v>241</v>
      </c>
      <c r="H4343" t="s">
        <v>198</v>
      </c>
      <c r="I4343" t="s">
        <v>4568</v>
      </c>
      <c r="J4343">
        <v>1966</v>
      </c>
      <c r="K4343">
        <v>35057</v>
      </c>
      <c r="L4343">
        <v>27</v>
      </c>
      <c r="M4343" t="s">
        <v>200</v>
      </c>
      <c r="N4343" t="s">
        <v>376</v>
      </c>
      <c r="O4343" t="s">
        <v>202</v>
      </c>
      <c r="P4343" t="s">
        <v>365</v>
      </c>
    </row>
    <row r="4344" spans="1:16" x14ac:dyDescent="0.25">
      <c r="A4344">
        <v>6561</v>
      </c>
      <c r="B4344" t="s">
        <v>360</v>
      </c>
      <c r="E4344" t="s">
        <v>4652</v>
      </c>
      <c r="F4344" t="s">
        <v>347</v>
      </c>
      <c r="G4344" t="s">
        <v>241</v>
      </c>
      <c r="H4344" t="s">
        <v>198</v>
      </c>
      <c r="I4344" t="s">
        <v>4568</v>
      </c>
      <c r="J4344">
        <v>1965</v>
      </c>
      <c r="K4344">
        <v>18768</v>
      </c>
      <c r="L4344">
        <v>27</v>
      </c>
      <c r="M4344" t="s">
        <v>200</v>
      </c>
      <c r="N4344" t="s">
        <v>376</v>
      </c>
      <c r="O4344" t="s">
        <v>202</v>
      </c>
      <c r="P4344" t="s">
        <v>365</v>
      </c>
    </row>
    <row r="4345" spans="1:16" x14ac:dyDescent="0.25">
      <c r="A4345">
        <v>6562</v>
      </c>
      <c r="B4345" t="s">
        <v>360</v>
      </c>
      <c r="E4345" t="s">
        <v>4652</v>
      </c>
      <c r="F4345" t="s">
        <v>347</v>
      </c>
      <c r="G4345" t="s">
        <v>241</v>
      </c>
      <c r="H4345" t="s">
        <v>198</v>
      </c>
      <c r="I4345" t="s">
        <v>4568</v>
      </c>
      <c r="J4345">
        <v>1973</v>
      </c>
      <c r="K4345">
        <v>322772</v>
      </c>
      <c r="L4345">
        <v>27</v>
      </c>
      <c r="M4345" t="s">
        <v>200</v>
      </c>
      <c r="N4345" t="s">
        <v>376</v>
      </c>
      <c r="O4345" t="s">
        <v>202</v>
      </c>
      <c r="P4345" t="s">
        <v>365</v>
      </c>
    </row>
    <row r="4346" spans="1:16" x14ac:dyDescent="0.25">
      <c r="A4346">
        <v>6563</v>
      </c>
      <c r="B4346" t="s">
        <v>360</v>
      </c>
      <c r="E4346" t="s">
        <v>4653</v>
      </c>
      <c r="F4346" t="s">
        <v>347</v>
      </c>
      <c r="G4346" t="s">
        <v>241</v>
      </c>
      <c r="H4346" t="s">
        <v>198</v>
      </c>
      <c r="I4346" t="s">
        <v>4568</v>
      </c>
      <c r="J4346">
        <v>1986</v>
      </c>
      <c r="K4346">
        <v>194342</v>
      </c>
      <c r="L4346">
        <v>27</v>
      </c>
      <c r="M4346" t="s">
        <v>200</v>
      </c>
      <c r="N4346" t="s">
        <v>376</v>
      </c>
      <c r="O4346" t="s">
        <v>202</v>
      </c>
      <c r="P4346" t="s">
        <v>365</v>
      </c>
    </row>
    <row r="4347" spans="1:16" x14ac:dyDescent="0.25">
      <c r="A4347">
        <v>6564</v>
      </c>
      <c r="B4347" t="s">
        <v>360</v>
      </c>
      <c r="E4347" t="s">
        <v>4654</v>
      </c>
      <c r="F4347" t="s">
        <v>347</v>
      </c>
      <c r="G4347" t="s">
        <v>241</v>
      </c>
      <c r="H4347" t="s">
        <v>198</v>
      </c>
      <c r="I4347" t="s">
        <v>4568</v>
      </c>
      <c r="J4347">
        <v>1986</v>
      </c>
      <c r="K4347">
        <v>305721</v>
      </c>
      <c r="L4347">
        <v>27</v>
      </c>
      <c r="M4347" t="s">
        <v>200</v>
      </c>
      <c r="N4347" t="s">
        <v>376</v>
      </c>
      <c r="O4347" t="s">
        <v>202</v>
      </c>
      <c r="P4347" t="s">
        <v>365</v>
      </c>
    </row>
    <row r="4348" spans="1:16" x14ac:dyDescent="0.25">
      <c r="A4348">
        <v>6565</v>
      </c>
      <c r="B4348" t="s">
        <v>360</v>
      </c>
      <c r="E4348" t="s">
        <v>4655</v>
      </c>
      <c r="F4348" t="s">
        <v>347</v>
      </c>
      <c r="G4348" t="s">
        <v>241</v>
      </c>
      <c r="H4348" t="s">
        <v>198</v>
      </c>
      <c r="I4348" t="s">
        <v>4568</v>
      </c>
      <c r="J4348">
        <v>1980</v>
      </c>
      <c r="K4348">
        <v>65900</v>
      </c>
      <c r="L4348">
        <v>27</v>
      </c>
      <c r="M4348" t="s">
        <v>200</v>
      </c>
      <c r="N4348" t="s">
        <v>376</v>
      </c>
      <c r="O4348" t="s">
        <v>202</v>
      </c>
      <c r="P4348" t="s">
        <v>365</v>
      </c>
    </row>
    <row r="4349" spans="1:16" x14ac:dyDescent="0.25">
      <c r="A4349">
        <v>6566</v>
      </c>
      <c r="B4349" t="s">
        <v>360</v>
      </c>
      <c r="E4349" t="s">
        <v>4656</v>
      </c>
      <c r="F4349" t="s">
        <v>347</v>
      </c>
      <c r="G4349" t="s">
        <v>241</v>
      </c>
      <c r="H4349" t="s">
        <v>198</v>
      </c>
      <c r="I4349" t="s">
        <v>4568</v>
      </c>
      <c r="J4349">
        <v>1980</v>
      </c>
      <c r="K4349">
        <v>83878</v>
      </c>
      <c r="L4349">
        <v>27</v>
      </c>
      <c r="M4349" t="s">
        <v>200</v>
      </c>
      <c r="N4349" t="s">
        <v>376</v>
      </c>
      <c r="O4349" t="s">
        <v>202</v>
      </c>
      <c r="P4349" t="s">
        <v>365</v>
      </c>
    </row>
    <row r="4350" spans="1:16" x14ac:dyDescent="0.25">
      <c r="A4350">
        <v>6567</v>
      </c>
      <c r="B4350" t="s">
        <v>360</v>
      </c>
      <c r="E4350" t="s">
        <v>4656</v>
      </c>
      <c r="F4350" t="s">
        <v>347</v>
      </c>
      <c r="G4350" t="s">
        <v>241</v>
      </c>
      <c r="H4350" t="s">
        <v>198</v>
      </c>
      <c r="I4350" t="s">
        <v>4568</v>
      </c>
      <c r="J4350">
        <v>1980</v>
      </c>
      <c r="K4350">
        <v>32221</v>
      </c>
      <c r="L4350">
        <v>27</v>
      </c>
      <c r="M4350" t="s">
        <v>200</v>
      </c>
      <c r="N4350" t="s">
        <v>376</v>
      </c>
      <c r="O4350" t="s">
        <v>202</v>
      </c>
      <c r="P4350" t="s">
        <v>365</v>
      </c>
    </row>
    <row r="4351" spans="1:16" x14ac:dyDescent="0.25">
      <c r="A4351">
        <v>6568</v>
      </c>
      <c r="B4351" t="s">
        <v>360</v>
      </c>
      <c r="E4351" t="s">
        <v>4657</v>
      </c>
      <c r="F4351" t="s">
        <v>347</v>
      </c>
      <c r="G4351" t="s">
        <v>241</v>
      </c>
      <c r="H4351" t="s">
        <v>198</v>
      </c>
      <c r="I4351" t="s">
        <v>4568</v>
      </c>
      <c r="J4351">
        <v>1996</v>
      </c>
      <c r="K4351">
        <v>38950</v>
      </c>
      <c r="L4351">
        <v>27</v>
      </c>
      <c r="M4351" t="s">
        <v>200</v>
      </c>
      <c r="N4351" t="s">
        <v>376</v>
      </c>
      <c r="O4351" t="s">
        <v>202</v>
      </c>
      <c r="P4351" t="s">
        <v>365</v>
      </c>
    </row>
    <row r="4352" spans="1:16" x14ac:dyDescent="0.25">
      <c r="A4352">
        <v>6569</v>
      </c>
      <c r="B4352" t="s">
        <v>360</v>
      </c>
      <c r="E4352" t="s">
        <v>4658</v>
      </c>
      <c r="F4352" t="s">
        <v>347</v>
      </c>
      <c r="G4352" t="s">
        <v>241</v>
      </c>
      <c r="H4352" t="s">
        <v>198</v>
      </c>
      <c r="I4352" t="s">
        <v>4568</v>
      </c>
      <c r="J4352">
        <v>1999</v>
      </c>
      <c r="K4352">
        <v>863456</v>
      </c>
      <c r="L4352">
        <v>27</v>
      </c>
      <c r="M4352" t="s">
        <v>200</v>
      </c>
      <c r="N4352" t="s">
        <v>376</v>
      </c>
      <c r="O4352" t="s">
        <v>202</v>
      </c>
      <c r="P4352" t="s">
        <v>365</v>
      </c>
    </row>
    <row r="4353" spans="1:16" x14ac:dyDescent="0.25">
      <c r="A4353">
        <v>6570</v>
      </c>
      <c r="B4353" t="s">
        <v>360</v>
      </c>
      <c r="E4353" t="s">
        <v>4617</v>
      </c>
      <c r="F4353" t="s">
        <v>347</v>
      </c>
      <c r="G4353" t="s">
        <v>241</v>
      </c>
      <c r="H4353" t="s">
        <v>198</v>
      </c>
      <c r="I4353" t="s">
        <v>4568</v>
      </c>
      <c r="J4353">
        <v>1999</v>
      </c>
      <c r="K4353">
        <v>801130</v>
      </c>
      <c r="L4353">
        <v>27</v>
      </c>
      <c r="M4353" t="s">
        <v>200</v>
      </c>
      <c r="N4353" t="s">
        <v>376</v>
      </c>
      <c r="O4353" t="s">
        <v>202</v>
      </c>
      <c r="P4353" t="s">
        <v>365</v>
      </c>
    </row>
    <row r="4354" spans="1:16" x14ac:dyDescent="0.25">
      <c r="A4354">
        <v>6571</v>
      </c>
      <c r="B4354" t="s">
        <v>399</v>
      </c>
      <c r="E4354" t="s">
        <v>4659</v>
      </c>
      <c r="F4354" t="s">
        <v>347</v>
      </c>
      <c r="G4354" t="s">
        <v>241</v>
      </c>
      <c r="H4354" t="s">
        <v>198</v>
      </c>
      <c r="I4354" t="s">
        <v>4568</v>
      </c>
      <c r="J4354">
        <v>1999</v>
      </c>
      <c r="K4354">
        <v>2776053</v>
      </c>
      <c r="L4354">
        <v>27</v>
      </c>
      <c r="M4354" t="s">
        <v>200</v>
      </c>
      <c r="N4354" t="s">
        <v>1203</v>
      </c>
      <c r="O4354" t="s">
        <v>202</v>
      </c>
      <c r="P4354" t="s">
        <v>4660</v>
      </c>
    </row>
    <row r="4355" spans="1:16" x14ac:dyDescent="0.25">
      <c r="A4355">
        <v>6572</v>
      </c>
      <c r="B4355" t="s">
        <v>425</v>
      </c>
      <c r="E4355" t="s">
        <v>4661</v>
      </c>
      <c r="F4355" t="s">
        <v>347</v>
      </c>
      <c r="G4355" t="s">
        <v>241</v>
      </c>
      <c r="H4355" t="s">
        <v>198</v>
      </c>
      <c r="I4355" t="s">
        <v>4568</v>
      </c>
      <c r="J4355">
        <v>1973</v>
      </c>
      <c r="K4355">
        <v>220</v>
      </c>
      <c r="L4355">
        <v>27</v>
      </c>
      <c r="M4355" t="s">
        <v>200</v>
      </c>
      <c r="N4355" t="s">
        <v>383</v>
      </c>
      <c r="O4355" t="s">
        <v>202</v>
      </c>
      <c r="P4355" t="s">
        <v>1674</v>
      </c>
    </row>
    <row r="4356" spans="1:16" x14ac:dyDescent="0.25">
      <c r="A4356">
        <v>6573</v>
      </c>
      <c r="B4356" t="s">
        <v>425</v>
      </c>
      <c r="E4356" t="s">
        <v>4662</v>
      </c>
      <c r="F4356" t="s">
        <v>347</v>
      </c>
      <c r="G4356" t="s">
        <v>241</v>
      </c>
      <c r="H4356" t="s">
        <v>198</v>
      </c>
      <c r="I4356" t="s">
        <v>4568</v>
      </c>
      <c r="J4356">
        <v>1981</v>
      </c>
      <c r="K4356">
        <v>22</v>
      </c>
      <c r="L4356">
        <v>27</v>
      </c>
      <c r="M4356" t="s">
        <v>200</v>
      </c>
      <c r="N4356" t="s">
        <v>383</v>
      </c>
      <c r="O4356" t="s">
        <v>202</v>
      </c>
      <c r="P4356" t="s">
        <v>4663</v>
      </c>
    </row>
    <row r="4357" spans="1:16" x14ac:dyDescent="0.25">
      <c r="A4357">
        <v>6574</v>
      </c>
      <c r="B4357" t="s">
        <v>425</v>
      </c>
      <c r="E4357" t="s">
        <v>4664</v>
      </c>
      <c r="F4357" t="s">
        <v>347</v>
      </c>
      <c r="G4357" t="s">
        <v>241</v>
      </c>
      <c r="H4357" t="s">
        <v>198</v>
      </c>
      <c r="I4357" t="s">
        <v>4568</v>
      </c>
      <c r="J4357">
        <v>1983</v>
      </c>
      <c r="K4357">
        <v>26</v>
      </c>
      <c r="L4357">
        <v>27</v>
      </c>
      <c r="M4357" t="s">
        <v>200</v>
      </c>
      <c r="N4357" t="s">
        <v>383</v>
      </c>
      <c r="O4357" t="s">
        <v>202</v>
      </c>
      <c r="P4357" t="s">
        <v>4663</v>
      </c>
    </row>
    <row r="4358" spans="1:16" x14ac:dyDescent="0.25">
      <c r="A4358">
        <v>6575</v>
      </c>
      <c r="B4358" t="s">
        <v>425</v>
      </c>
      <c r="E4358" t="s">
        <v>4665</v>
      </c>
      <c r="F4358" t="s">
        <v>347</v>
      </c>
      <c r="G4358" t="s">
        <v>241</v>
      </c>
      <c r="H4358" t="s">
        <v>198</v>
      </c>
      <c r="I4358" t="s">
        <v>4568</v>
      </c>
      <c r="J4358">
        <v>1985</v>
      </c>
      <c r="K4358">
        <v>102</v>
      </c>
      <c r="L4358">
        <v>27</v>
      </c>
      <c r="M4358" t="s">
        <v>200</v>
      </c>
      <c r="N4358" t="s">
        <v>383</v>
      </c>
      <c r="O4358" t="s">
        <v>202</v>
      </c>
      <c r="P4358" t="s">
        <v>4663</v>
      </c>
    </row>
    <row r="4359" spans="1:16" x14ac:dyDescent="0.25">
      <c r="A4359">
        <v>6576</v>
      </c>
      <c r="B4359" t="s">
        <v>425</v>
      </c>
      <c r="E4359" t="s">
        <v>4666</v>
      </c>
      <c r="F4359" t="s">
        <v>347</v>
      </c>
      <c r="G4359" t="s">
        <v>241</v>
      </c>
      <c r="H4359" t="s">
        <v>198</v>
      </c>
      <c r="I4359" t="s">
        <v>4568</v>
      </c>
      <c r="J4359">
        <v>1985</v>
      </c>
      <c r="K4359">
        <v>88</v>
      </c>
      <c r="L4359">
        <v>27</v>
      </c>
      <c r="M4359" t="s">
        <v>200</v>
      </c>
      <c r="N4359" t="s">
        <v>383</v>
      </c>
      <c r="O4359" t="s">
        <v>202</v>
      </c>
      <c r="P4359" t="s">
        <v>4663</v>
      </c>
    </row>
    <row r="4360" spans="1:16" x14ac:dyDescent="0.25">
      <c r="A4360">
        <v>6577</v>
      </c>
      <c r="B4360" t="s">
        <v>425</v>
      </c>
      <c r="E4360" t="s">
        <v>4667</v>
      </c>
      <c r="F4360" t="s">
        <v>347</v>
      </c>
      <c r="G4360" t="s">
        <v>241</v>
      </c>
      <c r="H4360" t="s">
        <v>198</v>
      </c>
      <c r="I4360" t="s">
        <v>4568</v>
      </c>
      <c r="J4360">
        <v>1988</v>
      </c>
      <c r="K4360">
        <v>165</v>
      </c>
      <c r="L4360">
        <v>27</v>
      </c>
      <c r="M4360" t="s">
        <v>200</v>
      </c>
      <c r="N4360" t="s">
        <v>383</v>
      </c>
      <c r="O4360" t="s">
        <v>202</v>
      </c>
      <c r="P4360" t="s">
        <v>4663</v>
      </c>
    </row>
    <row r="4361" spans="1:16" x14ac:dyDescent="0.25">
      <c r="A4361">
        <v>6578</v>
      </c>
      <c r="B4361" t="s">
        <v>425</v>
      </c>
      <c r="E4361" t="s">
        <v>4668</v>
      </c>
      <c r="F4361" t="s">
        <v>347</v>
      </c>
      <c r="G4361" t="s">
        <v>241</v>
      </c>
      <c r="H4361" t="s">
        <v>198</v>
      </c>
      <c r="I4361" t="s">
        <v>4568</v>
      </c>
      <c r="J4361">
        <v>1980</v>
      </c>
      <c r="K4361">
        <v>889</v>
      </c>
      <c r="L4361">
        <v>27</v>
      </c>
      <c r="M4361" t="s">
        <v>200</v>
      </c>
      <c r="N4361" t="s">
        <v>383</v>
      </c>
      <c r="O4361" t="s">
        <v>202</v>
      </c>
      <c r="P4361" t="s">
        <v>1674</v>
      </c>
    </row>
    <row r="4362" spans="1:16" x14ac:dyDescent="0.25">
      <c r="A4362">
        <v>6579</v>
      </c>
      <c r="B4362" t="s">
        <v>425</v>
      </c>
      <c r="E4362" t="s">
        <v>4669</v>
      </c>
      <c r="F4362" t="s">
        <v>347</v>
      </c>
      <c r="G4362" t="s">
        <v>241</v>
      </c>
      <c r="H4362" t="s">
        <v>198</v>
      </c>
      <c r="I4362" t="s">
        <v>4568</v>
      </c>
      <c r="J4362">
        <v>1986</v>
      </c>
      <c r="K4362">
        <v>120</v>
      </c>
      <c r="L4362">
        <v>27</v>
      </c>
      <c r="M4362" t="s">
        <v>200</v>
      </c>
      <c r="N4362" t="s">
        <v>383</v>
      </c>
      <c r="O4362" t="s">
        <v>202</v>
      </c>
      <c r="P4362" t="s">
        <v>4663</v>
      </c>
    </row>
    <row r="4363" spans="1:16" x14ac:dyDescent="0.25">
      <c r="A4363">
        <v>6580</v>
      </c>
      <c r="B4363" t="s">
        <v>425</v>
      </c>
      <c r="E4363" t="s">
        <v>4670</v>
      </c>
      <c r="F4363" t="s">
        <v>347</v>
      </c>
      <c r="G4363" t="s">
        <v>241</v>
      </c>
      <c r="H4363" t="s">
        <v>198</v>
      </c>
      <c r="I4363" t="s">
        <v>4568</v>
      </c>
      <c r="J4363">
        <v>1986</v>
      </c>
      <c r="K4363">
        <v>26</v>
      </c>
      <c r="L4363">
        <v>27</v>
      </c>
      <c r="M4363" t="s">
        <v>200</v>
      </c>
      <c r="N4363" t="s">
        <v>383</v>
      </c>
      <c r="O4363" t="s">
        <v>202</v>
      </c>
      <c r="P4363" t="s">
        <v>4663</v>
      </c>
    </row>
    <row r="4364" spans="1:16" x14ac:dyDescent="0.25">
      <c r="A4364">
        <v>6581</v>
      </c>
      <c r="B4364" t="s">
        <v>425</v>
      </c>
      <c r="E4364" t="s">
        <v>4671</v>
      </c>
      <c r="F4364" t="s">
        <v>347</v>
      </c>
      <c r="G4364" t="s">
        <v>241</v>
      </c>
      <c r="H4364" t="s">
        <v>198</v>
      </c>
      <c r="I4364" t="s">
        <v>4568</v>
      </c>
      <c r="J4364">
        <v>1986</v>
      </c>
      <c r="K4364">
        <v>0</v>
      </c>
      <c r="L4364">
        <v>27</v>
      </c>
      <c r="M4364" t="s">
        <v>200</v>
      </c>
      <c r="N4364" t="s">
        <v>383</v>
      </c>
      <c r="O4364" t="s">
        <v>202</v>
      </c>
      <c r="P4364" t="s">
        <v>4663</v>
      </c>
    </row>
    <row r="4365" spans="1:16" x14ac:dyDescent="0.25">
      <c r="A4365">
        <v>6582</v>
      </c>
      <c r="B4365" t="s">
        <v>425</v>
      </c>
      <c r="E4365" t="s">
        <v>4672</v>
      </c>
      <c r="F4365" t="s">
        <v>347</v>
      </c>
      <c r="G4365" t="s">
        <v>241</v>
      </c>
      <c r="H4365" t="s">
        <v>198</v>
      </c>
      <c r="I4365" t="s">
        <v>4568</v>
      </c>
      <c r="J4365">
        <v>1986</v>
      </c>
      <c r="K4365">
        <v>106</v>
      </c>
      <c r="L4365">
        <v>27</v>
      </c>
      <c r="M4365" t="s">
        <v>200</v>
      </c>
      <c r="N4365" t="s">
        <v>383</v>
      </c>
      <c r="O4365" t="s">
        <v>202</v>
      </c>
      <c r="P4365" t="s">
        <v>4663</v>
      </c>
    </row>
    <row r="4366" spans="1:16" x14ac:dyDescent="0.25">
      <c r="A4366">
        <v>6583</v>
      </c>
      <c r="B4366" t="s">
        <v>360</v>
      </c>
      <c r="E4366" t="s">
        <v>4673</v>
      </c>
      <c r="F4366" t="s">
        <v>347</v>
      </c>
      <c r="G4366" t="s">
        <v>241</v>
      </c>
      <c r="H4366" t="s">
        <v>198</v>
      </c>
      <c r="I4366" t="s">
        <v>4568</v>
      </c>
      <c r="J4366">
        <v>1994</v>
      </c>
      <c r="K4366">
        <v>10592</v>
      </c>
      <c r="L4366">
        <v>27</v>
      </c>
      <c r="M4366" t="s">
        <v>200</v>
      </c>
      <c r="N4366" t="s">
        <v>383</v>
      </c>
      <c r="O4366" t="s">
        <v>202</v>
      </c>
      <c r="P4366" t="s">
        <v>384</v>
      </c>
    </row>
    <row r="4367" spans="1:16" x14ac:dyDescent="0.25">
      <c r="A4367">
        <v>6584</v>
      </c>
      <c r="B4367" t="s">
        <v>425</v>
      </c>
      <c r="E4367" t="s">
        <v>4674</v>
      </c>
      <c r="F4367" t="s">
        <v>347</v>
      </c>
      <c r="G4367" t="s">
        <v>241</v>
      </c>
      <c r="H4367" t="s">
        <v>198</v>
      </c>
      <c r="I4367" t="s">
        <v>4568</v>
      </c>
      <c r="J4367">
        <v>1994</v>
      </c>
      <c r="K4367">
        <v>5210</v>
      </c>
      <c r="L4367">
        <v>27</v>
      </c>
      <c r="M4367" t="s">
        <v>200</v>
      </c>
      <c r="N4367" t="s">
        <v>383</v>
      </c>
      <c r="O4367" t="s">
        <v>202</v>
      </c>
      <c r="P4367" t="s">
        <v>1674</v>
      </c>
    </row>
    <row r="4368" spans="1:16" x14ac:dyDescent="0.25">
      <c r="A4368">
        <v>6585</v>
      </c>
      <c r="B4368" t="s">
        <v>425</v>
      </c>
      <c r="E4368" t="s">
        <v>4675</v>
      </c>
      <c r="F4368" t="s">
        <v>347</v>
      </c>
      <c r="G4368" t="s">
        <v>241</v>
      </c>
      <c r="H4368" t="s">
        <v>198</v>
      </c>
      <c r="I4368" t="s">
        <v>4568</v>
      </c>
      <c r="J4368">
        <v>1994</v>
      </c>
      <c r="K4368">
        <v>3606</v>
      </c>
      <c r="L4368">
        <v>27</v>
      </c>
      <c r="M4368" t="s">
        <v>200</v>
      </c>
      <c r="N4368" t="s">
        <v>383</v>
      </c>
      <c r="O4368" t="s">
        <v>202</v>
      </c>
      <c r="P4368" t="s">
        <v>1674</v>
      </c>
    </row>
    <row r="4369" spans="1:16" x14ac:dyDescent="0.25">
      <c r="A4369">
        <v>6586</v>
      </c>
      <c r="B4369" t="s">
        <v>425</v>
      </c>
      <c r="E4369" t="s">
        <v>4676</v>
      </c>
      <c r="F4369" t="s">
        <v>347</v>
      </c>
      <c r="G4369" t="s">
        <v>241</v>
      </c>
      <c r="H4369" t="s">
        <v>198</v>
      </c>
      <c r="I4369" t="s">
        <v>4568</v>
      </c>
      <c r="J4369">
        <v>1996</v>
      </c>
      <c r="K4369">
        <v>30</v>
      </c>
      <c r="L4369">
        <v>27</v>
      </c>
      <c r="M4369" t="s">
        <v>200</v>
      </c>
      <c r="N4369" t="s">
        <v>383</v>
      </c>
      <c r="O4369" t="s">
        <v>202</v>
      </c>
      <c r="P4369" t="s">
        <v>4663</v>
      </c>
    </row>
    <row r="4370" spans="1:16" x14ac:dyDescent="0.25">
      <c r="A4370">
        <v>6587</v>
      </c>
      <c r="B4370" t="s">
        <v>360</v>
      </c>
      <c r="E4370" t="s">
        <v>796</v>
      </c>
      <c r="F4370" t="s">
        <v>347</v>
      </c>
      <c r="G4370" t="s">
        <v>241</v>
      </c>
      <c r="H4370" t="s">
        <v>198</v>
      </c>
      <c r="I4370" t="s">
        <v>4568</v>
      </c>
      <c r="J4370">
        <v>1967</v>
      </c>
      <c r="K4370">
        <v>328757</v>
      </c>
      <c r="L4370">
        <v>27</v>
      </c>
      <c r="M4370" t="s">
        <v>200</v>
      </c>
      <c r="N4370" t="s">
        <v>668</v>
      </c>
      <c r="O4370" t="s">
        <v>202</v>
      </c>
      <c r="P4370" t="s">
        <v>4043</v>
      </c>
    </row>
    <row r="4371" spans="1:16" x14ac:dyDescent="0.25">
      <c r="A4371">
        <v>6588</v>
      </c>
      <c r="B4371" t="s">
        <v>360</v>
      </c>
      <c r="E4371" t="s">
        <v>4677</v>
      </c>
      <c r="F4371" t="s">
        <v>347</v>
      </c>
      <c r="G4371" t="s">
        <v>241</v>
      </c>
      <c r="H4371" t="s">
        <v>198</v>
      </c>
      <c r="I4371" t="s">
        <v>4568</v>
      </c>
      <c r="J4371">
        <v>1979</v>
      </c>
      <c r="K4371">
        <v>570785</v>
      </c>
      <c r="L4371">
        <v>27</v>
      </c>
      <c r="M4371" t="s">
        <v>200</v>
      </c>
      <c r="N4371" t="s">
        <v>668</v>
      </c>
      <c r="O4371" t="s">
        <v>202</v>
      </c>
      <c r="P4371" t="s">
        <v>4033</v>
      </c>
    </row>
    <row r="4372" spans="1:16" x14ac:dyDescent="0.25">
      <c r="A4372">
        <v>6589</v>
      </c>
      <c r="B4372" t="s">
        <v>360</v>
      </c>
      <c r="E4372" t="s">
        <v>4678</v>
      </c>
      <c r="F4372" t="s">
        <v>347</v>
      </c>
      <c r="G4372" t="s">
        <v>241</v>
      </c>
      <c r="H4372" t="s">
        <v>198</v>
      </c>
      <c r="I4372" t="s">
        <v>4568</v>
      </c>
      <c r="J4372">
        <v>1979</v>
      </c>
      <c r="K4372">
        <v>448984</v>
      </c>
      <c r="L4372">
        <v>27</v>
      </c>
      <c r="M4372" t="s">
        <v>200</v>
      </c>
      <c r="N4372" t="s">
        <v>668</v>
      </c>
      <c r="O4372" t="s">
        <v>202</v>
      </c>
      <c r="P4372" t="s">
        <v>4020</v>
      </c>
    </row>
    <row r="4373" spans="1:16" x14ac:dyDescent="0.25">
      <c r="A4373">
        <v>6590</v>
      </c>
      <c r="B4373" t="s">
        <v>360</v>
      </c>
      <c r="E4373" t="s">
        <v>4679</v>
      </c>
      <c r="F4373" t="s">
        <v>347</v>
      </c>
      <c r="G4373" t="s">
        <v>241</v>
      </c>
      <c r="H4373" t="s">
        <v>198</v>
      </c>
      <c r="I4373" t="s">
        <v>4568</v>
      </c>
      <c r="J4373">
        <v>1962</v>
      </c>
      <c r="K4373">
        <v>56934</v>
      </c>
      <c r="L4373">
        <v>27</v>
      </c>
      <c r="M4373" t="s">
        <v>200</v>
      </c>
      <c r="N4373" t="s">
        <v>668</v>
      </c>
      <c r="O4373" t="s">
        <v>202</v>
      </c>
      <c r="P4373" t="s">
        <v>4680</v>
      </c>
    </row>
    <row r="4374" spans="1:16" x14ac:dyDescent="0.25">
      <c r="A4374">
        <v>6591</v>
      </c>
      <c r="B4374" t="s">
        <v>360</v>
      </c>
      <c r="E4374" t="s">
        <v>4681</v>
      </c>
      <c r="F4374" t="s">
        <v>347</v>
      </c>
      <c r="G4374" t="s">
        <v>241</v>
      </c>
      <c r="H4374" t="s">
        <v>198</v>
      </c>
      <c r="I4374" t="s">
        <v>4568</v>
      </c>
      <c r="J4374">
        <v>1985</v>
      </c>
      <c r="K4374">
        <v>164913</v>
      </c>
      <c r="L4374">
        <v>27</v>
      </c>
      <c r="M4374" t="s">
        <v>200</v>
      </c>
      <c r="N4374" t="s">
        <v>376</v>
      </c>
      <c r="O4374" t="s">
        <v>202</v>
      </c>
      <c r="P4374" t="s">
        <v>4058</v>
      </c>
    </row>
    <row r="4375" spans="1:16" x14ac:dyDescent="0.25">
      <c r="A4375">
        <v>6592</v>
      </c>
      <c r="B4375" t="s">
        <v>360</v>
      </c>
      <c r="E4375" t="s">
        <v>4682</v>
      </c>
      <c r="F4375" t="s">
        <v>347</v>
      </c>
      <c r="G4375" t="s">
        <v>241</v>
      </c>
      <c r="H4375" t="s">
        <v>198</v>
      </c>
      <c r="I4375" t="s">
        <v>4568</v>
      </c>
      <c r="J4375">
        <v>1967</v>
      </c>
      <c r="K4375">
        <v>180907</v>
      </c>
      <c r="L4375">
        <v>27</v>
      </c>
      <c r="M4375" t="s">
        <v>200</v>
      </c>
      <c r="N4375" t="s">
        <v>668</v>
      </c>
      <c r="O4375" t="s">
        <v>202</v>
      </c>
      <c r="P4375" t="s">
        <v>4683</v>
      </c>
    </row>
    <row r="4376" spans="1:16" x14ac:dyDescent="0.25">
      <c r="A4376">
        <v>6593</v>
      </c>
      <c r="B4376" t="s">
        <v>360</v>
      </c>
      <c r="E4376" t="s">
        <v>4684</v>
      </c>
      <c r="F4376" t="s">
        <v>347</v>
      </c>
      <c r="G4376" t="s">
        <v>241</v>
      </c>
      <c r="H4376" t="s">
        <v>198</v>
      </c>
      <c r="I4376" t="s">
        <v>4568</v>
      </c>
      <c r="J4376">
        <v>1979</v>
      </c>
      <c r="K4376">
        <v>139913</v>
      </c>
      <c r="L4376">
        <v>27</v>
      </c>
      <c r="M4376" t="s">
        <v>200</v>
      </c>
      <c r="N4376" t="s">
        <v>668</v>
      </c>
      <c r="O4376" t="s">
        <v>202</v>
      </c>
      <c r="P4376" t="s">
        <v>4058</v>
      </c>
    </row>
    <row r="4377" spans="1:16" x14ac:dyDescent="0.25">
      <c r="A4377">
        <v>6594</v>
      </c>
      <c r="B4377" t="s">
        <v>360</v>
      </c>
      <c r="E4377" t="s">
        <v>4685</v>
      </c>
      <c r="F4377" t="s">
        <v>347</v>
      </c>
      <c r="G4377" t="s">
        <v>241</v>
      </c>
      <c r="H4377" t="s">
        <v>198</v>
      </c>
      <c r="I4377" t="s">
        <v>4568</v>
      </c>
      <c r="J4377">
        <v>1979</v>
      </c>
      <c r="K4377">
        <v>322752</v>
      </c>
      <c r="L4377">
        <v>27</v>
      </c>
      <c r="M4377" t="s">
        <v>200</v>
      </c>
      <c r="N4377" t="s">
        <v>668</v>
      </c>
      <c r="O4377" t="s">
        <v>202</v>
      </c>
      <c r="P4377" t="s">
        <v>4686</v>
      </c>
    </row>
    <row r="4378" spans="1:16" x14ac:dyDescent="0.25">
      <c r="A4378">
        <v>6595</v>
      </c>
      <c r="B4378" t="s">
        <v>360</v>
      </c>
      <c r="E4378" t="s">
        <v>4687</v>
      </c>
      <c r="F4378" t="s">
        <v>347</v>
      </c>
      <c r="G4378" t="s">
        <v>241</v>
      </c>
      <c r="H4378" t="s">
        <v>198</v>
      </c>
      <c r="I4378" t="s">
        <v>4568</v>
      </c>
      <c r="J4378">
        <v>1983</v>
      </c>
      <c r="K4378">
        <v>925073</v>
      </c>
      <c r="L4378">
        <v>27</v>
      </c>
      <c r="M4378" t="s">
        <v>200</v>
      </c>
      <c r="N4378" t="s">
        <v>668</v>
      </c>
      <c r="O4378" t="s">
        <v>202</v>
      </c>
      <c r="P4378" t="s">
        <v>4018</v>
      </c>
    </row>
    <row r="4379" spans="1:16" x14ac:dyDescent="0.25">
      <c r="A4379">
        <v>6596</v>
      </c>
      <c r="B4379" t="s">
        <v>360</v>
      </c>
      <c r="E4379" t="s">
        <v>4688</v>
      </c>
      <c r="F4379" t="s">
        <v>347</v>
      </c>
      <c r="G4379" t="s">
        <v>241</v>
      </c>
      <c r="H4379" t="s">
        <v>198</v>
      </c>
      <c r="I4379" t="s">
        <v>4568</v>
      </c>
      <c r="J4379">
        <v>1990</v>
      </c>
      <c r="K4379">
        <v>36404</v>
      </c>
      <c r="L4379">
        <v>27</v>
      </c>
      <c r="M4379" t="s">
        <v>200</v>
      </c>
      <c r="N4379" t="s">
        <v>376</v>
      </c>
      <c r="O4379" t="s">
        <v>202</v>
      </c>
      <c r="P4379" t="s">
        <v>4018</v>
      </c>
    </row>
    <row r="4380" spans="1:16" x14ac:dyDescent="0.25">
      <c r="A4380">
        <v>6597</v>
      </c>
      <c r="B4380" t="s">
        <v>360</v>
      </c>
      <c r="E4380" t="s">
        <v>4689</v>
      </c>
      <c r="F4380" t="s">
        <v>347</v>
      </c>
      <c r="G4380" t="s">
        <v>241</v>
      </c>
      <c r="H4380" t="s">
        <v>198</v>
      </c>
      <c r="I4380" t="s">
        <v>4568</v>
      </c>
      <c r="J4380">
        <v>1967</v>
      </c>
      <c r="K4380">
        <v>198424</v>
      </c>
      <c r="L4380">
        <v>27</v>
      </c>
      <c r="M4380" t="s">
        <v>200</v>
      </c>
      <c r="N4380" t="s">
        <v>668</v>
      </c>
      <c r="O4380" t="s">
        <v>202</v>
      </c>
      <c r="P4380" t="s">
        <v>4690</v>
      </c>
    </row>
    <row r="4381" spans="1:16" x14ac:dyDescent="0.25">
      <c r="A4381">
        <v>6598</v>
      </c>
      <c r="B4381" t="s">
        <v>360</v>
      </c>
      <c r="E4381" t="s">
        <v>4691</v>
      </c>
      <c r="F4381" t="s">
        <v>347</v>
      </c>
      <c r="G4381" t="s">
        <v>241</v>
      </c>
      <c r="H4381" t="s">
        <v>198</v>
      </c>
      <c r="I4381" t="s">
        <v>4568</v>
      </c>
      <c r="J4381">
        <v>1982</v>
      </c>
      <c r="K4381">
        <v>34103</v>
      </c>
      <c r="L4381">
        <v>27</v>
      </c>
      <c r="M4381" t="s">
        <v>200</v>
      </c>
      <c r="N4381" t="s">
        <v>376</v>
      </c>
      <c r="O4381" t="s">
        <v>202</v>
      </c>
      <c r="P4381" t="s">
        <v>4060</v>
      </c>
    </row>
    <row r="4382" spans="1:16" x14ac:dyDescent="0.25">
      <c r="A4382">
        <v>6599</v>
      </c>
      <c r="B4382" t="s">
        <v>360</v>
      </c>
      <c r="E4382" t="s">
        <v>4692</v>
      </c>
      <c r="F4382" t="s">
        <v>347</v>
      </c>
      <c r="G4382" t="s">
        <v>241</v>
      </c>
      <c r="H4382" t="s">
        <v>198</v>
      </c>
      <c r="I4382" t="s">
        <v>4568</v>
      </c>
      <c r="J4382">
        <v>1981</v>
      </c>
      <c r="K4382">
        <v>443940</v>
      </c>
      <c r="L4382">
        <v>27</v>
      </c>
      <c r="M4382" t="s">
        <v>200</v>
      </c>
      <c r="N4382" t="s">
        <v>668</v>
      </c>
      <c r="O4382" t="s">
        <v>202</v>
      </c>
      <c r="P4382" t="s">
        <v>4054</v>
      </c>
    </row>
    <row r="4383" spans="1:16" x14ac:dyDescent="0.25">
      <c r="A4383">
        <v>6600</v>
      </c>
      <c r="B4383" t="s">
        <v>360</v>
      </c>
      <c r="E4383" t="s">
        <v>4693</v>
      </c>
      <c r="F4383" t="s">
        <v>347</v>
      </c>
      <c r="G4383" t="s">
        <v>241</v>
      </c>
      <c r="H4383" t="s">
        <v>198</v>
      </c>
      <c r="I4383" t="s">
        <v>4568</v>
      </c>
      <c r="J4383">
        <v>1962</v>
      </c>
      <c r="K4383">
        <v>21974</v>
      </c>
      <c r="L4383">
        <v>27</v>
      </c>
      <c r="M4383" t="s">
        <v>200</v>
      </c>
      <c r="N4383" t="s">
        <v>668</v>
      </c>
      <c r="O4383" t="s">
        <v>202</v>
      </c>
      <c r="P4383" t="s">
        <v>4616</v>
      </c>
    </row>
    <row r="4384" spans="1:16" x14ac:dyDescent="0.25">
      <c r="A4384">
        <v>6601</v>
      </c>
      <c r="B4384" t="s">
        <v>360</v>
      </c>
      <c r="E4384" t="s">
        <v>4694</v>
      </c>
      <c r="F4384" t="s">
        <v>347</v>
      </c>
      <c r="G4384" t="s">
        <v>241</v>
      </c>
      <c r="H4384" t="s">
        <v>198</v>
      </c>
      <c r="I4384" t="s">
        <v>4568</v>
      </c>
      <c r="J4384">
        <v>1964</v>
      </c>
      <c r="K4384">
        <v>54077</v>
      </c>
      <c r="L4384">
        <v>27</v>
      </c>
      <c r="M4384" t="s">
        <v>200</v>
      </c>
      <c r="N4384" t="s">
        <v>4695</v>
      </c>
      <c r="O4384" t="s">
        <v>202</v>
      </c>
      <c r="P4384" t="s">
        <v>4031</v>
      </c>
    </row>
    <row r="4385" spans="1:16" x14ac:dyDescent="0.25">
      <c r="A4385">
        <v>6602</v>
      </c>
      <c r="B4385" t="s">
        <v>360</v>
      </c>
      <c r="E4385" t="s">
        <v>4696</v>
      </c>
      <c r="F4385" t="s">
        <v>347</v>
      </c>
      <c r="G4385" t="s">
        <v>241</v>
      </c>
      <c r="H4385" t="s">
        <v>198</v>
      </c>
      <c r="I4385" t="s">
        <v>4568</v>
      </c>
      <c r="J4385">
        <v>1985</v>
      </c>
      <c r="K4385">
        <v>756464</v>
      </c>
      <c r="L4385">
        <v>27</v>
      </c>
      <c r="M4385" t="s">
        <v>200</v>
      </c>
      <c r="N4385" t="s">
        <v>668</v>
      </c>
      <c r="O4385" t="s">
        <v>202</v>
      </c>
      <c r="P4385" t="s">
        <v>4025</v>
      </c>
    </row>
    <row r="4386" spans="1:16" x14ac:dyDescent="0.25">
      <c r="A4386">
        <v>6603</v>
      </c>
      <c r="B4386" t="s">
        <v>360</v>
      </c>
      <c r="E4386" t="s">
        <v>4697</v>
      </c>
      <c r="F4386" t="s">
        <v>347</v>
      </c>
      <c r="G4386" t="s">
        <v>241</v>
      </c>
      <c r="H4386" t="s">
        <v>198</v>
      </c>
      <c r="I4386" t="s">
        <v>4568</v>
      </c>
      <c r="J4386">
        <v>1979</v>
      </c>
      <c r="K4386">
        <v>174644</v>
      </c>
      <c r="L4386">
        <v>27</v>
      </c>
      <c r="M4386" t="s">
        <v>200</v>
      </c>
      <c r="N4386" t="s">
        <v>4695</v>
      </c>
      <c r="O4386" t="s">
        <v>202</v>
      </c>
      <c r="P4386" t="s">
        <v>3947</v>
      </c>
    </row>
    <row r="4387" spans="1:16" x14ac:dyDescent="0.25">
      <c r="A4387">
        <v>6604</v>
      </c>
      <c r="B4387" t="s">
        <v>360</v>
      </c>
      <c r="E4387" t="s">
        <v>4594</v>
      </c>
      <c r="F4387" t="s">
        <v>347</v>
      </c>
      <c r="G4387" t="s">
        <v>241</v>
      </c>
      <c r="H4387" t="s">
        <v>198</v>
      </c>
      <c r="I4387" t="s">
        <v>4568</v>
      </c>
      <c r="J4387">
        <v>1976</v>
      </c>
      <c r="K4387">
        <v>87241</v>
      </c>
      <c r="L4387">
        <v>27</v>
      </c>
      <c r="M4387" t="s">
        <v>200</v>
      </c>
      <c r="N4387" t="s">
        <v>4698</v>
      </c>
      <c r="O4387" t="s">
        <v>202</v>
      </c>
      <c r="P4387" t="s">
        <v>4699</v>
      </c>
    </row>
    <row r="4388" spans="1:16" x14ac:dyDescent="0.25">
      <c r="A4388">
        <v>6605</v>
      </c>
      <c r="B4388" t="s">
        <v>360</v>
      </c>
      <c r="E4388" t="s">
        <v>4594</v>
      </c>
      <c r="F4388" t="s">
        <v>347</v>
      </c>
      <c r="G4388" t="s">
        <v>241</v>
      </c>
      <c r="H4388" t="s">
        <v>198</v>
      </c>
      <c r="I4388" t="s">
        <v>4568</v>
      </c>
      <c r="J4388">
        <v>1977</v>
      </c>
      <c r="K4388">
        <v>9381</v>
      </c>
      <c r="L4388">
        <v>27</v>
      </c>
      <c r="M4388" t="s">
        <v>200</v>
      </c>
      <c r="N4388" t="s">
        <v>4698</v>
      </c>
      <c r="O4388" t="s">
        <v>202</v>
      </c>
      <c r="P4388" t="s">
        <v>4700</v>
      </c>
    </row>
    <row r="4389" spans="1:16" x14ac:dyDescent="0.25">
      <c r="A4389">
        <v>6606</v>
      </c>
      <c r="B4389" t="s">
        <v>360</v>
      </c>
      <c r="E4389" t="s">
        <v>3920</v>
      </c>
      <c r="F4389" t="s">
        <v>347</v>
      </c>
      <c r="G4389" t="s">
        <v>241</v>
      </c>
      <c r="H4389" t="s">
        <v>198</v>
      </c>
      <c r="I4389" t="s">
        <v>4568</v>
      </c>
      <c r="J4389">
        <v>1966</v>
      </c>
      <c r="K4389">
        <v>148198</v>
      </c>
      <c r="L4389">
        <v>27</v>
      </c>
      <c r="M4389" t="s">
        <v>200</v>
      </c>
      <c r="N4389" t="s">
        <v>4695</v>
      </c>
      <c r="O4389" t="s">
        <v>202</v>
      </c>
      <c r="P4389" t="s">
        <v>3093</v>
      </c>
    </row>
    <row r="4390" spans="1:16" x14ac:dyDescent="0.25">
      <c r="A4390">
        <v>6607</v>
      </c>
      <c r="B4390" t="s">
        <v>360</v>
      </c>
      <c r="E4390" t="s">
        <v>4701</v>
      </c>
      <c r="F4390" t="s">
        <v>347</v>
      </c>
      <c r="G4390" t="s">
        <v>241</v>
      </c>
      <c r="H4390" t="s">
        <v>198</v>
      </c>
      <c r="I4390" t="s">
        <v>4568</v>
      </c>
      <c r="J4390">
        <v>1982</v>
      </c>
      <c r="K4390">
        <v>107356</v>
      </c>
      <c r="L4390">
        <v>27</v>
      </c>
      <c r="M4390" t="s">
        <v>200</v>
      </c>
      <c r="N4390" t="s">
        <v>4698</v>
      </c>
      <c r="O4390" t="s">
        <v>202</v>
      </c>
      <c r="P4390" t="s">
        <v>4702</v>
      </c>
    </row>
    <row r="4391" spans="1:16" x14ac:dyDescent="0.25">
      <c r="A4391">
        <v>6608</v>
      </c>
      <c r="B4391" t="s">
        <v>360</v>
      </c>
      <c r="E4391" t="s">
        <v>4703</v>
      </c>
      <c r="F4391" t="s">
        <v>347</v>
      </c>
      <c r="G4391" t="s">
        <v>241</v>
      </c>
      <c r="H4391" t="s">
        <v>198</v>
      </c>
      <c r="I4391" t="s">
        <v>4568</v>
      </c>
      <c r="J4391">
        <v>1985</v>
      </c>
      <c r="K4391">
        <v>50700</v>
      </c>
      <c r="L4391">
        <v>27</v>
      </c>
      <c r="M4391" t="s">
        <v>200</v>
      </c>
      <c r="N4391" t="s">
        <v>4698</v>
      </c>
      <c r="O4391" t="s">
        <v>202</v>
      </c>
      <c r="P4391" t="s">
        <v>3093</v>
      </c>
    </row>
    <row r="4392" spans="1:16" x14ac:dyDescent="0.25">
      <c r="A4392">
        <v>6609</v>
      </c>
      <c r="B4392" t="s">
        <v>360</v>
      </c>
      <c r="E4392" t="s">
        <v>4704</v>
      </c>
      <c r="F4392" t="s">
        <v>347</v>
      </c>
      <c r="G4392" t="s">
        <v>241</v>
      </c>
      <c r="H4392" t="s">
        <v>198</v>
      </c>
      <c r="I4392" t="s">
        <v>4568</v>
      </c>
      <c r="J4392">
        <v>1977</v>
      </c>
      <c r="K4392">
        <v>75797</v>
      </c>
      <c r="L4392">
        <v>27</v>
      </c>
      <c r="M4392" t="s">
        <v>200</v>
      </c>
      <c r="N4392" t="s">
        <v>4698</v>
      </c>
      <c r="O4392" t="s">
        <v>202</v>
      </c>
      <c r="P4392" t="s">
        <v>4705</v>
      </c>
    </row>
    <row r="4393" spans="1:16" x14ac:dyDescent="0.25">
      <c r="A4393">
        <v>6610</v>
      </c>
      <c r="B4393" t="s">
        <v>360</v>
      </c>
      <c r="E4393" t="s">
        <v>4706</v>
      </c>
      <c r="F4393" t="s">
        <v>347</v>
      </c>
      <c r="G4393" t="s">
        <v>241</v>
      </c>
      <c r="H4393" t="s">
        <v>198</v>
      </c>
      <c r="I4393" t="s">
        <v>4568</v>
      </c>
      <c r="J4393">
        <v>1976</v>
      </c>
      <c r="K4393">
        <v>31277</v>
      </c>
      <c r="L4393">
        <v>27</v>
      </c>
      <c r="M4393" t="s">
        <v>200</v>
      </c>
      <c r="N4393" t="s">
        <v>4698</v>
      </c>
      <c r="O4393" t="s">
        <v>202</v>
      </c>
      <c r="P4393" t="s">
        <v>2741</v>
      </c>
    </row>
    <row r="4394" spans="1:16" x14ac:dyDescent="0.25">
      <c r="A4394">
        <v>6611</v>
      </c>
      <c r="B4394" t="s">
        <v>360</v>
      </c>
      <c r="E4394" t="s">
        <v>4707</v>
      </c>
      <c r="F4394" t="s">
        <v>347</v>
      </c>
      <c r="G4394" t="s">
        <v>241</v>
      </c>
      <c r="H4394" t="s">
        <v>198</v>
      </c>
      <c r="I4394" t="s">
        <v>4568</v>
      </c>
      <c r="J4394">
        <v>1963</v>
      </c>
      <c r="K4394">
        <v>15410</v>
      </c>
      <c r="L4394">
        <v>27</v>
      </c>
      <c r="M4394" t="s">
        <v>200</v>
      </c>
      <c r="N4394" t="s">
        <v>4695</v>
      </c>
      <c r="O4394" t="s">
        <v>202</v>
      </c>
      <c r="P4394" t="s">
        <v>4708</v>
      </c>
    </row>
    <row r="4395" spans="1:16" x14ac:dyDescent="0.25">
      <c r="A4395">
        <v>6612</v>
      </c>
      <c r="B4395" t="s">
        <v>360</v>
      </c>
      <c r="E4395" t="s">
        <v>4709</v>
      </c>
      <c r="F4395" t="s">
        <v>347</v>
      </c>
      <c r="G4395" t="s">
        <v>241</v>
      </c>
      <c r="H4395" t="s">
        <v>198</v>
      </c>
      <c r="I4395" t="s">
        <v>4568</v>
      </c>
      <c r="J4395">
        <v>1967</v>
      </c>
      <c r="K4395">
        <v>167406</v>
      </c>
      <c r="L4395">
        <v>27</v>
      </c>
      <c r="M4395" t="s">
        <v>200</v>
      </c>
      <c r="N4395" t="s">
        <v>4695</v>
      </c>
      <c r="O4395" t="s">
        <v>202</v>
      </c>
      <c r="P4395" t="s">
        <v>2741</v>
      </c>
    </row>
    <row r="4396" spans="1:16" x14ac:dyDescent="0.25">
      <c r="A4396">
        <v>6613</v>
      </c>
      <c r="B4396" t="s">
        <v>360</v>
      </c>
      <c r="E4396" t="s">
        <v>4710</v>
      </c>
      <c r="F4396" t="s">
        <v>347</v>
      </c>
      <c r="G4396" t="s">
        <v>241</v>
      </c>
      <c r="H4396" t="s">
        <v>198</v>
      </c>
      <c r="I4396" t="s">
        <v>4568</v>
      </c>
      <c r="J4396">
        <v>1971</v>
      </c>
      <c r="K4396">
        <v>251934</v>
      </c>
      <c r="L4396">
        <v>27</v>
      </c>
      <c r="M4396" t="s">
        <v>200</v>
      </c>
      <c r="N4396" t="s">
        <v>4695</v>
      </c>
      <c r="O4396" t="s">
        <v>202</v>
      </c>
      <c r="P4396" t="s">
        <v>4711</v>
      </c>
    </row>
    <row r="4397" spans="1:16" x14ac:dyDescent="0.25">
      <c r="A4397">
        <v>6614</v>
      </c>
      <c r="B4397" t="s">
        <v>360</v>
      </c>
      <c r="E4397" t="s">
        <v>4712</v>
      </c>
      <c r="F4397" t="s">
        <v>347</v>
      </c>
      <c r="G4397" t="s">
        <v>241</v>
      </c>
      <c r="H4397" t="s">
        <v>198</v>
      </c>
      <c r="I4397" t="s">
        <v>4568</v>
      </c>
      <c r="J4397">
        <v>1962</v>
      </c>
      <c r="K4397">
        <v>9066</v>
      </c>
      <c r="L4397">
        <v>27</v>
      </c>
      <c r="M4397" t="s">
        <v>200</v>
      </c>
      <c r="N4397" t="s">
        <v>4695</v>
      </c>
      <c r="O4397" t="s">
        <v>202</v>
      </c>
      <c r="P4397" t="s">
        <v>4713</v>
      </c>
    </row>
    <row r="4398" spans="1:16" x14ac:dyDescent="0.25">
      <c r="A4398">
        <v>6615</v>
      </c>
      <c r="B4398" t="s">
        <v>360</v>
      </c>
      <c r="E4398" t="s">
        <v>4714</v>
      </c>
      <c r="F4398" t="s">
        <v>347</v>
      </c>
      <c r="G4398" t="s">
        <v>241</v>
      </c>
      <c r="H4398" t="s">
        <v>198</v>
      </c>
      <c r="I4398" t="s">
        <v>4568</v>
      </c>
      <c r="J4398">
        <v>1963</v>
      </c>
      <c r="K4398">
        <v>6665</v>
      </c>
      <c r="L4398">
        <v>27</v>
      </c>
      <c r="M4398" t="s">
        <v>200</v>
      </c>
      <c r="N4398" t="s">
        <v>4695</v>
      </c>
      <c r="O4398" t="s">
        <v>202</v>
      </c>
      <c r="P4398" t="s">
        <v>4715</v>
      </c>
    </row>
    <row r="4399" spans="1:16" x14ac:dyDescent="0.25">
      <c r="A4399">
        <v>6616</v>
      </c>
      <c r="B4399" t="s">
        <v>360</v>
      </c>
      <c r="E4399" t="s">
        <v>4714</v>
      </c>
      <c r="F4399" t="s">
        <v>347</v>
      </c>
      <c r="G4399" t="s">
        <v>241</v>
      </c>
      <c r="H4399" t="s">
        <v>198</v>
      </c>
      <c r="I4399" t="s">
        <v>4568</v>
      </c>
      <c r="J4399">
        <v>1982</v>
      </c>
      <c r="K4399">
        <v>337358</v>
      </c>
      <c r="L4399">
        <v>27</v>
      </c>
      <c r="M4399" t="s">
        <v>200</v>
      </c>
      <c r="N4399" t="s">
        <v>4695</v>
      </c>
      <c r="O4399" t="s">
        <v>202</v>
      </c>
      <c r="P4399" t="s">
        <v>4705</v>
      </c>
    </row>
    <row r="4400" spans="1:16" x14ac:dyDescent="0.25">
      <c r="A4400">
        <v>6617</v>
      </c>
      <c r="B4400" t="s">
        <v>360</v>
      </c>
      <c r="E4400" t="s">
        <v>4716</v>
      </c>
      <c r="F4400" t="s">
        <v>347</v>
      </c>
      <c r="G4400" t="s">
        <v>241</v>
      </c>
      <c r="H4400" t="s">
        <v>198</v>
      </c>
      <c r="I4400" t="s">
        <v>4568</v>
      </c>
      <c r="J4400">
        <v>1963</v>
      </c>
      <c r="K4400">
        <v>7834</v>
      </c>
      <c r="L4400">
        <v>27</v>
      </c>
      <c r="M4400" t="s">
        <v>200</v>
      </c>
      <c r="N4400" t="s">
        <v>4695</v>
      </c>
      <c r="O4400" t="s">
        <v>202</v>
      </c>
      <c r="P4400" t="s">
        <v>4717</v>
      </c>
    </row>
    <row r="4401" spans="1:16" x14ac:dyDescent="0.25">
      <c r="A4401">
        <v>6618</v>
      </c>
      <c r="B4401" t="s">
        <v>360</v>
      </c>
      <c r="E4401" t="s">
        <v>4718</v>
      </c>
      <c r="F4401" t="s">
        <v>347</v>
      </c>
      <c r="G4401" t="s">
        <v>241</v>
      </c>
      <c r="H4401" t="s">
        <v>198</v>
      </c>
      <c r="I4401" t="s">
        <v>4568</v>
      </c>
      <c r="J4401">
        <v>1970</v>
      </c>
      <c r="K4401">
        <v>99143</v>
      </c>
      <c r="L4401">
        <v>27</v>
      </c>
      <c r="M4401" t="s">
        <v>200</v>
      </c>
      <c r="N4401" t="s">
        <v>4695</v>
      </c>
      <c r="O4401" t="s">
        <v>202</v>
      </c>
      <c r="P4401" t="s">
        <v>4719</v>
      </c>
    </row>
    <row r="4402" spans="1:16" x14ac:dyDescent="0.25">
      <c r="A4402">
        <v>6619</v>
      </c>
      <c r="B4402" t="s">
        <v>360</v>
      </c>
      <c r="E4402" t="s">
        <v>4720</v>
      </c>
      <c r="F4402" t="s">
        <v>347</v>
      </c>
      <c r="G4402" t="s">
        <v>241</v>
      </c>
      <c r="H4402" t="s">
        <v>198</v>
      </c>
      <c r="I4402" t="s">
        <v>4568</v>
      </c>
      <c r="J4402">
        <v>1981</v>
      </c>
      <c r="K4402">
        <v>378730</v>
      </c>
      <c r="L4402">
        <v>27</v>
      </c>
      <c r="M4402" t="s">
        <v>200</v>
      </c>
      <c r="N4402" t="s">
        <v>4698</v>
      </c>
      <c r="O4402" t="s">
        <v>202</v>
      </c>
      <c r="P4402" t="s">
        <v>4715</v>
      </c>
    </row>
    <row r="4403" spans="1:16" x14ac:dyDescent="0.25">
      <c r="A4403">
        <v>6620</v>
      </c>
      <c r="B4403" t="s">
        <v>360</v>
      </c>
      <c r="E4403" t="s">
        <v>4721</v>
      </c>
      <c r="F4403" t="s">
        <v>347</v>
      </c>
      <c r="G4403" t="s">
        <v>241</v>
      </c>
      <c r="H4403" t="s">
        <v>198</v>
      </c>
      <c r="I4403" t="s">
        <v>4568</v>
      </c>
      <c r="J4403">
        <v>1985</v>
      </c>
      <c r="K4403">
        <v>171943</v>
      </c>
      <c r="L4403">
        <v>27</v>
      </c>
      <c r="M4403" t="s">
        <v>200</v>
      </c>
      <c r="N4403" t="s">
        <v>4698</v>
      </c>
      <c r="O4403" t="s">
        <v>202</v>
      </c>
      <c r="P4403" t="s">
        <v>4722</v>
      </c>
    </row>
    <row r="4404" spans="1:16" x14ac:dyDescent="0.25">
      <c r="A4404">
        <v>6621</v>
      </c>
      <c r="B4404" t="s">
        <v>360</v>
      </c>
      <c r="E4404" t="s">
        <v>4720</v>
      </c>
      <c r="F4404" t="s">
        <v>347</v>
      </c>
      <c r="G4404" t="s">
        <v>241</v>
      </c>
      <c r="H4404" t="s">
        <v>198</v>
      </c>
      <c r="I4404" t="s">
        <v>4568</v>
      </c>
      <c r="J4404">
        <v>1975</v>
      </c>
      <c r="K4404">
        <v>46775</v>
      </c>
      <c r="L4404">
        <v>27</v>
      </c>
      <c r="M4404" t="s">
        <v>200</v>
      </c>
      <c r="N4404" t="s">
        <v>4698</v>
      </c>
      <c r="O4404" t="s">
        <v>202</v>
      </c>
      <c r="P4404" t="s">
        <v>4722</v>
      </c>
    </row>
    <row r="4405" spans="1:16" x14ac:dyDescent="0.25">
      <c r="A4405">
        <v>6622</v>
      </c>
      <c r="B4405" t="s">
        <v>360</v>
      </c>
      <c r="E4405" t="s">
        <v>4723</v>
      </c>
      <c r="F4405" t="s">
        <v>347</v>
      </c>
      <c r="G4405" t="s">
        <v>241</v>
      </c>
      <c r="H4405" t="s">
        <v>198</v>
      </c>
      <c r="I4405" t="s">
        <v>4568</v>
      </c>
      <c r="J4405">
        <v>1963</v>
      </c>
      <c r="K4405">
        <v>44571</v>
      </c>
      <c r="L4405">
        <v>27</v>
      </c>
      <c r="M4405" t="s">
        <v>200</v>
      </c>
      <c r="N4405" t="s">
        <v>4695</v>
      </c>
      <c r="O4405" t="s">
        <v>202</v>
      </c>
      <c r="P4405" t="s">
        <v>4724</v>
      </c>
    </row>
    <row r="4406" spans="1:16" x14ac:dyDescent="0.25">
      <c r="A4406">
        <v>6623</v>
      </c>
      <c r="B4406" t="s">
        <v>360</v>
      </c>
      <c r="E4406" t="s">
        <v>4725</v>
      </c>
      <c r="F4406" t="s">
        <v>347</v>
      </c>
      <c r="G4406" t="s">
        <v>241</v>
      </c>
      <c r="H4406" t="s">
        <v>198</v>
      </c>
      <c r="I4406" t="s">
        <v>4568</v>
      </c>
      <c r="J4406">
        <v>1965</v>
      </c>
      <c r="K4406">
        <v>86403</v>
      </c>
      <c r="L4406">
        <v>27</v>
      </c>
      <c r="M4406" t="s">
        <v>200</v>
      </c>
      <c r="N4406" t="s">
        <v>4695</v>
      </c>
      <c r="O4406" t="s">
        <v>202</v>
      </c>
      <c r="P4406" t="s">
        <v>4702</v>
      </c>
    </row>
    <row r="4407" spans="1:16" x14ac:dyDescent="0.25">
      <c r="A4407">
        <v>6624</v>
      </c>
      <c r="B4407" t="s">
        <v>360</v>
      </c>
      <c r="E4407" t="s">
        <v>4726</v>
      </c>
      <c r="F4407" t="s">
        <v>347</v>
      </c>
      <c r="G4407" t="s">
        <v>241</v>
      </c>
      <c r="H4407" t="s">
        <v>198</v>
      </c>
      <c r="I4407" t="s">
        <v>4568</v>
      </c>
      <c r="J4407">
        <v>1965</v>
      </c>
      <c r="K4407">
        <v>386890</v>
      </c>
      <c r="L4407">
        <v>27</v>
      </c>
      <c r="M4407" t="s">
        <v>200</v>
      </c>
      <c r="N4407" t="s">
        <v>4695</v>
      </c>
      <c r="O4407" t="s">
        <v>202</v>
      </c>
      <c r="P4407" t="s">
        <v>4727</v>
      </c>
    </row>
    <row r="4408" spans="1:16" x14ac:dyDescent="0.25">
      <c r="A4408">
        <v>6625</v>
      </c>
      <c r="B4408" t="s">
        <v>360</v>
      </c>
      <c r="E4408" t="s">
        <v>4728</v>
      </c>
      <c r="F4408" t="s">
        <v>347</v>
      </c>
      <c r="G4408" t="s">
        <v>241</v>
      </c>
      <c r="H4408" t="s">
        <v>198</v>
      </c>
      <c r="I4408" t="s">
        <v>4568</v>
      </c>
      <c r="J4408">
        <v>1982</v>
      </c>
      <c r="K4408">
        <v>175066</v>
      </c>
      <c r="L4408">
        <v>27</v>
      </c>
      <c r="M4408" t="s">
        <v>200</v>
      </c>
      <c r="N4408" t="s">
        <v>4698</v>
      </c>
      <c r="O4408" t="s">
        <v>202</v>
      </c>
      <c r="P4408" t="s">
        <v>4705</v>
      </c>
    </row>
    <row r="4409" spans="1:16" x14ac:dyDescent="0.25">
      <c r="A4409">
        <v>6626</v>
      </c>
      <c r="B4409" t="s">
        <v>360</v>
      </c>
      <c r="E4409" t="s">
        <v>4729</v>
      </c>
      <c r="F4409" t="s">
        <v>347</v>
      </c>
      <c r="G4409" t="s">
        <v>241</v>
      </c>
      <c r="H4409" t="s">
        <v>198</v>
      </c>
      <c r="I4409" t="s">
        <v>4568</v>
      </c>
      <c r="J4409">
        <v>1965</v>
      </c>
      <c r="K4409">
        <v>161781</v>
      </c>
      <c r="L4409">
        <v>27</v>
      </c>
      <c r="M4409" t="s">
        <v>200</v>
      </c>
      <c r="N4409" t="s">
        <v>4695</v>
      </c>
      <c r="O4409" t="s">
        <v>202</v>
      </c>
      <c r="P4409" t="s">
        <v>4730</v>
      </c>
    </row>
    <row r="4410" spans="1:16" x14ac:dyDescent="0.25">
      <c r="A4410">
        <v>6627</v>
      </c>
      <c r="B4410" t="s">
        <v>360</v>
      </c>
      <c r="E4410" t="s">
        <v>4728</v>
      </c>
      <c r="F4410" t="s">
        <v>347</v>
      </c>
      <c r="G4410" t="s">
        <v>241</v>
      </c>
      <c r="H4410" t="s">
        <v>198</v>
      </c>
      <c r="I4410" t="s">
        <v>4568</v>
      </c>
      <c r="J4410">
        <v>1982</v>
      </c>
      <c r="K4410">
        <v>128238</v>
      </c>
      <c r="L4410">
        <v>27</v>
      </c>
      <c r="M4410" t="s">
        <v>200</v>
      </c>
      <c r="N4410" t="s">
        <v>4695</v>
      </c>
      <c r="O4410" t="s">
        <v>202</v>
      </c>
      <c r="P4410" t="s">
        <v>4708</v>
      </c>
    </row>
    <row r="4411" spans="1:16" x14ac:dyDescent="0.25">
      <c r="A4411">
        <v>6628</v>
      </c>
      <c r="B4411" t="s">
        <v>360</v>
      </c>
      <c r="E4411" t="s">
        <v>4731</v>
      </c>
      <c r="F4411" t="s">
        <v>347</v>
      </c>
      <c r="G4411" t="s">
        <v>241</v>
      </c>
      <c r="H4411" t="s">
        <v>198</v>
      </c>
      <c r="I4411" t="s">
        <v>4568</v>
      </c>
      <c r="J4411">
        <v>1970</v>
      </c>
      <c r="K4411">
        <v>114073</v>
      </c>
      <c r="L4411">
        <v>27</v>
      </c>
      <c r="M4411" t="s">
        <v>200</v>
      </c>
      <c r="N4411" t="s">
        <v>4695</v>
      </c>
      <c r="O4411" t="s">
        <v>202</v>
      </c>
      <c r="P4411" t="s">
        <v>2741</v>
      </c>
    </row>
    <row r="4412" spans="1:16" x14ac:dyDescent="0.25">
      <c r="A4412">
        <v>6629</v>
      </c>
      <c r="B4412" t="s">
        <v>360</v>
      </c>
      <c r="E4412" t="s">
        <v>4732</v>
      </c>
      <c r="F4412" t="s">
        <v>347</v>
      </c>
      <c r="G4412" t="s">
        <v>241</v>
      </c>
      <c r="H4412" t="s">
        <v>198</v>
      </c>
      <c r="I4412" t="s">
        <v>4568</v>
      </c>
      <c r="J4412">
        <v>1970</v>
      </c>
      <c r="K4412">
        <v>5921</v>
      </c>
      <c r="L4412">
        <v>27</v>
      </c>
      <c r="M4412" t="s">
        <v>200</v>
      </c>
      <c r="N4412" t="s">
        <v>4695</v>
      </c>
      <c r="O4412" t="s">
        <v>202</v>
      </c>
      <c r="P4412" t="s">
        <v>3309</v>
      </c>
    </row>
    <row r="4413" spans="1:16" x14ac:dyDescent="0.25">
      <c r="A4413">
        <v>6630</v>
      </c>
      <c r="B4413" t="s">
        <v>360</v>
      </c>
      <c r="E4413" t="s">
        <v>4733</v>
      </c>
      <c r="F4413" t="s">
        <v>347</v>
      </c>
      <c r="G4413" t="s">
        <v>241</v>
      </c>
      <c r="H4413" t="s">
        <v>198</v>
      </c>
      <c r="I4413" t="s">
        <v>4568</v>
      </c>
      <c r="J4413">
        <v>1973</v>
      </c>
      <c r="K4413">
        <v>15395</v>
      </c>
      <c r="L4413">
        <v>27</v>
      </c>
      <c r="M4413" t="s">
        <v>200</v>
      </c>
      <c r="N4413" t="s">
        <v>4698</v>
      </c>
      <c r="O4413" t="s">
        <v>202</v>
      </c>
      <c r="P4413" t="s">
        <v>4734</v>
      </c>
    </row>
    <row r="4414" spans="1:16" x14ac:dyDescent="0.25">
      <c r="A4414">
        <v>6631</v>
      </c>
      <c r="B4414" t="s">
        <v>360</v>
      </c>
      <c r="E4414" t="s">
        <v>4735</v>
      </c>
      <c r="F4414" t="s">
        <v>347</v>
      </c>
      <c r="G4414" t="s">
        <v>241</v>
      </c>
      <c r="H4414" t="s">
        <v>198</v>
      </c>
      <c r="I4414" t="s">
        <v>4568</v>
      </c>
      <c r="J4414">
        <v>1968</v>
      </c>
      <c r="K4414">
        <v>224133</v>
      </c>
      <c r="L4414">
        <v>27</v>
      </c>
      <c r="M4414" t="s">
        <v>200</v>
      </c>
      <c r="N4414" t="s">
        <v>668</v>
      </c>
      <c r="O4414" t="s">
        <v>202</v>
      </c>
      <c r="P4414" t="s">
        <v>4084</v>
      </c>
    </row>
    <row r="4415" spans="1:16" x14ac:dyDescent="0.25">
      <c r="A4415">
        <v>6632</v>
      </c>
      <c r="B4415" t="s">
        <v>360</v>
      </c>
      <c r="E4415" t="s">
        <v>4736</v>
      </c>
      <c r="F4415" t="s">
        <v>347</v>
      </c>
      <c r="G4415" t="s">
        <v>241</v>
      </c>
      <c r="H4415" t="s">
        <v>198</v>
      </c>
      <c r="I4415" t="s">
        <v>4568</v>
      </c>
      <c r="J4415">
        <v>1975</v>
      </c>
      <c r="K4415">
        <v>20644</v>
      </c>
      <c r="L4415">
        <v>27</v>
      </c>
      <c r="M4415" t="s">
        <v>200</v>
      </c>
      <c r="N4415" t="s">
        <v>383</v>
      </c>
      <c r="O4415" t="s">
        <v>202</v>
      </c>
      <c r="P4415" t="s">
        <v>384</v>
      </c>
    </row>
    <row r="4416" spans="1:16" x14ac:dyDescent="0.25">
      <c r="A4416">
        <v>6633</v>
      </c>
      <c r="B4416" t="s">
        <v>360</v>
      </c>
      <c r="E4416" t="s">
        <v>4737</v>
      </c>
      <c r="F4416" t="s">
        <v>347</v>
      </c>
      <c r="G4416" t="s">
        <v>241</v>
      </c>
      <c r="H4416" t="s">
        <v>198</v>
      </c>
      <c r="I4416" t="s">
        <v>4568</v>
      </c>
      <c r="J4416">
        <v>1980</v>
      </c>
      <c r="K4416">
        <v>6384</v>
      </c>
      <c r="L4416">
        <v>27</v>
      </c>
      <c r="M4416" t="s">
        <v>200</v>
      </c>
      <c r="N4416" t="s">
        <v>383</v>
      </c>
      <c r="O4416" t="s">
        <v>202</v>
      </c>
      <c r="P4416" t="s">
        <v>384</v>
      </c>
    </row>
    <row r="4417" spans="1:16" x14ac:dyDescent="0.25">
      <c r="A4417">
        <v>6634</v>
      </c>
      <c r="B4417" t="s">
        <v>360</v>
      </c>
      <c r="E4417" t="s">
        <v>4738</v>
      </c>
      <c r="F4417" t="s">
        <v>347</v>
      </c>
      <c r="G4417" t="s">
        <v>241</v>
      </c>
      <c r="H4417" t="s">
        <v>198</v>
      </c>
      <c r="I4417" t="s">
        <v>4568</v>
      </c>
      <c r="J4417">
        <v>1982</v>
      </c>
      <c r="K4417">
        <v>15186</v>
      </c>
      <c r="L4417">
        <v>27</v>
      </c>
      <c r="M4417" t="s">
        <v>200</v>
      </c>
      <c r="N4417" t="s">
        <v>383</v>
      </c>
      <c r="O4417" t="s">
        <v>202</v>
      </c>
      <c r="P4417" t="s">
        <v>384</v>
      </c>
    </row>
    <row r="4418" spans="1:16" x14ac:dyDescent="0.25">
      <c r="A4418">
        <v>6635</v>
      </c>
      <c r="B4418" t="s">
        <v>360</v>
      </c>
      <c r="E4418" t="s">
        <v>4739</v>
      </c>
      <c r="F4418" t="s">
        <v>347</v>
      </c>
      <c r="G4418" t="s">
        <v>241</v>
      </c>
      <c r="H4418" t="s">
        <v>198</v>
      </c>
      <c r="I4418" t="s">
        <v>4568</v>
      </c>
      <c r="J4418">
        <v>1978</v>
      </c>
      <c r="K4418">
        <v>9068</v>
      </c>
      <c r="L4418">
        <v>27</v>
      </c>
      <c r="M4418" t="s">
        <v>200</v>
      </c>
      <c r="N4418" t="s">
        <v>383</v>
      </c>
      <c r="O4418" t="s">
        <v>202</v>
      </c>
      <c r="P4418" t="s">
        <v>384</v>
      </c>
    </row>
    <row r="4419" spans="1:16" x14ac:dyDescent="0.25">
      <c r="A4419">
        <v>6636</v>
      </c>
      <c r="B4419" t="s">
        <v>425</v>
      </c>
      <c r="E4419" t="s">
        <v>4740</v>
      </c>
      <c r="F4419" t="s">
        <v>347</v>
      </c>
      <c r="G4419" t="s">
        <v>241</v>
      </c>
      <c r="H4419" t="s">
        <v>198</v>
      </c>
      <c r="I4419" t="s">
        <v>4568</v>
      </c>
      <c r="J4419">
        <v>1987</v>
      </c>
      <c r="K4419">
        <v>148</v>
      </c>
      <c r="L4419">
        <v>27</v>
      </c>
      <c r="M4419" t="s">
        <v>200</v>
      </c>
      <c r="N4419" t="s">
        <v>383</v>
      </c>
      <c r="O4419" t="s">
        <v>202</v>
      </c>
      <c r="P4419" t="s">
        <v>1674</v>
      </c>
    </row>
    <row r="4420" spans="1:16" x14ac:dyDescent="0.25">
      <c r="A4420">
        <v>6637</v>
      </c>
      <c r="B4420" t="s">
        <v>425</v>
      </c>
      <c r="E4420" t="s">
        <v>4741</v>
      </c>
      <c r="F4420" t="s">
        <v>347</v>
      </c>
      <c r="G4420" t="s">
        <v>241</v>
      </c>
      <c r="H4420" t="s">
        <v>198</v>
      </c>
      <c r="I4420" t="s">
        <v>4568</v>
      </c>
      <c r="J4420">
        <v>1961</v>
      </c>
      <c r="K4420">
        <v>0</v>
      </c>
      <c r="L4420">
        <v>27</v>
      </c>
      <c r="M4420" t="s">
        <v>200</v>
      </c>
      <c r="N4420" t="s">
        <v>383</v>
      </c>
      <c r="O4420" t="s">
        <v>202</v>
      </c>
      <c r="P4420" t="s">
        <v>1674</v>
      </c>
    </row>
    <row r="4421" spans="1:16" x14ac:dyDescent="0.25">
      <c r="A4421">
        <v>6638</v>
      </c>
      <c r="B4421" t="s">
        <v>399</v>
      </c>
      <c r="E4421" t="s">
        <v>4742</v>
      </c>
      <c r="F4421" t="s">
        <v>347</v>
      </c>
      <c r="G4421" t="s">
        <v>241</v>
      </c>
      <c r="H4421" t="s">
        <v>198</v>
      </c>
      <c r="I4421" t="s">
        <v>4568</v>
      </c>
      <c r="J4421">
        <v>1985</v>
      </c>
      <c r="K4421">
        <v>3614</v>
      </c>
      <c r="L4421">
        <v>27</v>
      </c>
      <c r="M4421" t="s">
        <v>200</v>
      </c>
      <c r="N4421" t="s">
        <v>539</v>
      </c>
      <c r="O4421" t="s">
        <v>202</v>
      </c>
      <c r="P4421" t="s">
        <v>4743</v>
      </c>
    </row>
    <row r="4422" spans="1:16" x14ac:dyDescent="0.25">
      <c r="A4422">
        <v>6639</v>
      </c>
      <c r="B4422" t="s">
        <v>425</v>
      </c>
      <c r="E4422" t="s">
        <v>4741</v>
      </c>
      <c r="F4422" t="s">
        <v>347</v>
      </c>
      <c r="G4422" t="s">
        <v>241</v>
      </c>
      <c r="H4422" t="s">
        <v>198</v>
      </c>
      <c r="I4422" t="s">
        <v>4568</v>
      </c>
      <c r="J4422">
        <v>1984</v>
      </c>
      <c r="K4422">
        <v>0</v>
      </c>
      <c r="L4422">
        <v>27</v>
      </c>
      <c r="M4422" t="s">
        <v>200</v>
      </c>
      <c r="N4422" t="s">
        <v>383</v>
      </c>
      <c r="O4422" t="s">
        <v>202</v>
      </c>
      <c r="P4422" t="s">
        <v>1674</v>
      </c>
    </row>
    <row r="4423" spans="1:16" x14ac:dyDescent="0.25">
      <c r="A4423">
        <v>6640</v>
      </c>
      <c r="B4423" t="s">
        <v>425</v>
      </c>
      <c r="E4423" t="s">
        <v>4744</v>
      </c>
      <c r="F4423" t="s">
        <v>347</v>
      </c>
      <c r="G4423" t="s">
        <v>241</v>
      </c>
      <c r="H4423" t="s">
        <v>198</v>
      </c>
      <c r="I4423" t="s">
        <v>4568</v>
      </c>
      <c r="J4423">
        <v>1993</v>
      </c>
      <c r="K4423">
        <v>0</v>
      </c>
      <c r="L4423">
        <v>27</v>
      </c>
      <c r="M4423" t="s">
        <v>200</v>
      </c>
      <c r="N4423" t="s">
        <v>383</v>
      </c>
      <c r="O4423" t="s">
        <v>202</v>
      </c>
      <c r="P4423" t="s">
        <v>1674</v>
      </c>
    </row>
    <row r="4424" spans="1:16" x14ac:dyDescent="0.25">
      <c r="A4424">
        <v>6641</v>
      </c>
      <c r="B4424" t="s">
        <v>425</v>
      </c>
      <c r="E4424" t="s">
        <v>4741</v>
      </c>
      <c r="F4424" t="s">
        <v>347</v>
      </c>
      <c r="G4424" t="s">
        <v>241</v>
      </c>
      <c r="H4424" t="s">
        <v>198</v>
      </c>
      <c r="I4424" t="s">
        <v>4568</v>
      </c>
      <c r="J4424">
        <v>1996</v>
      </c>
      <c r="K4424">
        <v>0</v>
      </c>
      <c r="L4424">
        <v>27</v>
      </c>
      <c r="M4424" t="s">
        <v>200</v>
      </c>
      <c r="N4424" t="s">
        <v>383</v>
      </c>
      <c r="O4424" t="s">
        <v>202</v>
      </c>
      <c r="P4424" t="s">
        <v>1674</v>
      </c>
    </row>
    <row r="4425" spans="1:16" x14ac:dyDescent="0.25">
      <c r="A4425">
        <v>6642</v>
      </c>
      <c r="B4425" t="s">
        <v>425</v>
      </c>
      <c r="E4425" t="s">
        <v>4741</v>
      </c>
      <c r="F4425" t="s">
        <v>347</v>
      </c>
      <c r="G4425" t="s">
        <v>241</v>
      </c>
      <c r="H4425" t="s">
        <v>198</v>
      </c>
      <c r="I4425" t="s">
        <v>4568</v>
      </c>
      <c r="J4425">
        <v>1994</v>
      </c>
      <c r="K4425">
        <v>0</v>
      </c>
      <c r="L4425">
        <v>27</v>
      </c>
      <c r="M4425" t="s">
        <v>200</v>
      </c>
      <c r="N4425" t="s">
        <v>383</v>
      </c>
      <c r="O4425" t="s">
        <v>202</v>
      </c>
      <c r="P4425" t="s">
        <v>1674</v>
      </c>
    </row>
    <row r="4426" spans="1:16" x14ac:dyDescent="0.25">
      <c r="A4426">
        <v>6643</v>
      </c>
      <c r="B4426" t="s">
        <v>425</v>
      </c>
      <c r="E4426" t="s">
        <v>4741</v>
      </c>
      <c r="F4426" t="s">
        <v>347</v>
      </c>
      <c r="G4426" t="s">
        <v>241</v>
      </c>
      <c r="H4426" t="s">
        <v>198</v>
      </c>
      <c r="I4426" t="s">
        <v>4568</v>
      </c>
      <c r="J4426">
        <v>1995</v>
      </c>
      <c r="K4426">
        <v>0</v>
      </c>
      <c r="L4426">
        <v>27</v>
      </c>
      <c r="M4426" t="s">
        <v>200</v>
      </c>
      <c r="N4426" t="s">
        <v>383</v>
      </c>
      <c r="O4426" t="s">
        <v>202</v>
      </c>
      <c r="P4426" t="s">
        <v>1674</v>
      </c>
    </row>
    <row r="4427" spans="1:16" x14ac:dyDescent="0.25">
      <c r="A4427">
        <v>6644</v>
      </c>
      <c r="B4427" t="s">
        <v>425</v>
      </c>
      <c r="E4427" t="s">
        <v>4741</v>
      </c>
      <c r="F4427" t="s">
        <v>347</v>
      </c>
      <c r="G4427" t="s">
        <v>241</v>
      </c>
      <c r="H4427" t="s">
        <v>198</v>
      </c>
      <c r="I4427" t="s">
        <v>4568</v>
      </c>
      <c r="J4427">
        <v>1996</v>
      </c>
      <c r="K4427">
        <v>4007</v>
      </c>
      <c r="L4427">
        <v>27</v>
      </c>
      <c r="M4427" t="s">
        <v>200</v>
      </c>
      <c r="N4427" t="s">
        <v>383</v>
      </c>
      <c r="O4427" t="s">
        <v>202</v>
      </c>
      <c r="P4427" t="s">
        <v>1674</v>
      </c>
    </row>
    <row r="4428" spans="1:16" x14ac:dyDescent="0.25">
      <c r="A4428">
        <v>6645</v>
      </c>
      <c r="B4428" t="s">
        <v>425</v>
      </c>
      <c r="E4428" t="s">
        <v>4745</v>
      </c>
      <c r="F4428" t="s">
        <v>347</v>
      </c>
      <c r="G4428" t="s">
        <v>241</v>
      </c>
      <c r="H4428" t="s">
        <v>198</v>
      </c>
      <c r="I4428" t="s">
        <v>4568</v>
      </c>
      <c r="J4428">
        <v>1983</v>
      </c>
      <c r="K4428">
        <v>2</v>
      </c>
      <c r="L4428">
        <v>27</v>
      </c>
      <c r="M4428" t="s">
        <v>200</v>
      </c>
      <c r="N4428" t="s">
        <v>383</v>
      </c>
      <c r="O4428" t="s">
        <v>202</v>
      </c>
      <c r="P4428" t="s">
        <v>4663</v>
      </c>
    </row>
    <row r="4429" spans="1:16" x14ac:dyDescent="0.25">
      <c r="A4429">
        <v>6646</v>
      </c>
      <c r="B4429" t="s">
        <v>425</v>
      </c>
      <c r="E4429" t="s">
        <v>4746</v>
      </c>
      <c r="F4429" t="s">
        <v>347</v>
      </c>
      <c r="G4429" t="s">
        <v>241</v>
      </c>
      <c r="H4429" t="s">
        <v>198</v>
      </c>
      <c r="I4429" t="s">
        <v>4568</v>
      </c>
      <c r="J4429">
        <v>1983</v>
      </c>
      <c r="K4429">
        <v>1</v>
      </c>
      <c r="L4429">
        <v>27</v>
      </c>
      <c r="M4429" t="s">
        <v>200</v>
      </c>
      <c r="N4429" t="s">
        <v>383</v>
      </c>
      <c r="O4429" t="s">
        <v>202</v>
      </c>
      <c r="P4429" t="s">
        <v>4663</v>
      </c>
    </row>
    <row r="4430" spans="1:16" x14ac:dyDescent="0.25">
      <c r="A4430">
        <v>6647</v>
      </c>
      <c r="B4430" t="s">
        <v>425</v>
      </c>
      <c r="E4430" t="s">
        <v>4747</v>
      </c>
      <c r="F4430" t="s">
        <v>347</v>
      </c>
      <c r="G4430" t="s">
        <v>241</v>
      </c>
      <c r="H4430" t="s">
        <v>198</v>
      </c>
      <c r="I4430" t="s">
        <v>4568</v>
      </c>
      <c r="J4430">
        <v>1986</v>
      </c>
      <c r="K4430">
        <v>10</v>
      </c>
      <c r="L4430">
        <v>27</v>
      </c>
      <c r="M4430" t="s">
        <v>200</v>
      </c>
      <c r="N4430" t="s">
        <v>383</v>
      </c>
      <c r="O4430" t="s">
        <v>202</v>
      </c>
      <c r="P4430" t="s">
        <v>4663</v>
      </c>
    </row>
    <row r="4431" spans="1:16" x14ac:dyDescent="0.25">
      <c r="A4431">
        <v>6648</v>
      </c>
      <c r="B4431" t="s">
        <v>425</v>
      </c>
      <c r="E4431" t="s">
        <v>4748</v>
      </c>
      <c r="F4431" t="s">
        <v>347</v>
      </c>
      <c r="G4431" t="s">
        <v>241</v>
      </c>
      <c r="H4431" t="s">
        <v>198</v>
      </c>
      <c r="I4431" t="s">
        <v>4568</v>
      </c>
      <c r="J4431">
        <v>1991</v>
      </c>
      <c r="K4431">
        <v>2</v>
      </c>
      <c r="L4431">
        <v>27</v>
      </c>
      <c r="M4431" t="s">
        <v>200</v>
      </c>
      <c r="N4431" t="s">
        <v>383</v>
      </c>
      <c r="O4431" t="s">
        <v>202</v>
      </c>
      <c r="P4431" t="s">
        <v>4663</v>
      </c>
    </row>
    <row r="4432" spans="1:16" x14ac:dyDescent="0.25">
      <c r="A4432">
        <v>6649</v>
      </c>
      <c r="B4432" t="s">
        <v>425</v>
      </c>
      <c r="E4432" t="s">
        <v>4749</v>
      </c>
      <c r="F4432" t="s">
        <v>347</v>
      </c>
      <c r="G4432" t="s">
        <v>241</v>
      </c>
      <c r="H4432" t="s">
        <v>198</v>
      </c>
      <c r="I4432" t="s">
        <v>4568</v>
      </c>
      <c r="J4432">
        <v>1991</v>
      </c>
      <c r="K4432">
        <v>3</v>
      </c>
      <c r="L4432">
        <v>27</v>
      </c>
      <c r="M4432" t="s">
        <v>200</v>
      </c>
      <c r="N4432" t="s">
        <v>383</v>
      </c>
      <c r="O4432" t="s">
        <v>202</v>
      </c>
      <c r="P4432" t="s">
        <v>4663</v>
      </c>
    </row>
    <row r="4433" spans="1:16" x14ac:dyDescent="0.25">
      <c r="A4433">
        <v>6650</v>
      </c>
      <c r="B4433" t="s">
        <v>425</v>
      </c>
      <c r="E4433" t="s">
        <v>4750</v>
      </c>
      <c r="F4433" t="s">
        <v>347</v>
      </c>
      <c r="G4433" t="s">
        <v>241</v>
      </c>
      <c r="H4433" t="s">
        <v>198</v>
      </c>
      <c r="I4433" t="s">
        <v>4568</v>
      </c>
      <c r="J4433">
        <v>1988</v>
      </c>
      <c r="K4433">
        <v>5</v>
      </c>
      <c r="L4433">
        <v>27</v>
      </c>
      <c r="M4433" t="s">
        <v>200</v>
      </c>
      <c r="N4433" t="s">
        <v>383</v>
      </c>
      <c r="O4433" t="s">
        <v>202</v>
      </c>
      <c r="P4433" t="s">
        <v>4663</v>
      </c>
    </row>
    <row r="4434" spans="1:16" x14ac:dyDescent="0.25">
      <c r="A4434">
        <v>6651</v>
      </c>
      <c r="B4434" t="s">
        <v>425</v>
      </c>
      <c r="E4434" t="s">
        <v>4751</v>
      </c>
      <c r="F4434" t="s">
        <v>347</v>
      </c>
      <c r="G4434" t="s">
        <v>241</v>
      </c>
      <c r="H4434" t="s">
        <v>198</v>
      </c>
      <c r="I4434" t="s">
        <v>4568</v>
      </c>
      <c r="J4434">
        <v>1975</v>
      </c>
      <c r="K4434">
        <v>0</v>
      </c>
      <c r="L4434">
        <v>27</v>
      </c>
      <c r="M4434" t="s">
        <v>200</v>
      </c>
      <c r="N4434" t="s">
        <v>383</v>
      </c>
      <c r="O4434" t="s">
        <v>202</v>
      </c>
      <c r="P4434" t="s">
        <v>4663</v>
      </c>
    </row>
    <row r="4435" spans="1:16" x14ac:dyDescent="0.25">
      <c r="A4435">
        <v>6652</v>
      </c>
      <c r="B4435" t="s">
        <v>425</v>
      </c>
      <c r="E4435" t="s">
        <v>4752</v>
      </c>
      <c r="F4435" t="s">
        <v>347</v>
      </c>
      <c r="G4435" t="s">
        <v>241</v>
      </c>
      <c r="H4435" t="s">
        <v>198</v>
      </c>
      <c r="I4435" t="s">
        <v>4568</v>
      </c>
      <c r="J4435">
        <v>1987</v>
      </c>
      <c r="K4435">
        <v>4</v>
      </c>
      <c r="L4435">
        <v>27</v>
      </c>
      <c r="M4435" t="s">
        <v>200</v>
      </c>
      <c r="N4435" t="s">
        <v>383</v>
      </c>
      <c r="O4435" t="s">
        <v>202</v>
      </c>
      <c r="P4435" t="s">
        <v>4663</v>
      </c>
    </row>
    <row r="4436" spans="1:16" x14ac:dyDescent="0.25">
      <c r="A4436">
        <v>6653</v>
      </c>
      <c r="B4436" t="s">
        <v>425</v>
      </c>
      <c r="E4436" t="s">
        <v>4753</v>
      </c>
      <c r="F4436" t="s">
        <v>347</v>
      </c>
      <c r="G4436" t="s">
        <v>241</v>
      </c>
      <c r="H4436" t="s">
        <v>198</v>
      </c>
      <c r="I4436" t="s">
        <v>4568</v>
      </c>
      <c r="J4436">
        <v>1968</v>
      </c>
      <c r="K4436">
        <v>0</v>
      </c>
      <c r="L4436">
        <v>27</v>
      </c>
      <c r="M4436" t="s">
        <v>200</v>
      </c>
      <c r="N4436" t="s">
        <v>383</v>
      </c>
      <c r="O4436" t="s">
        <v>202</v>
      </c>
      <c r="P4436" t="s">
        <v>4663</v>
      </c>
    </row>
    <row r="4437" spans="1:16" x14ac:dyDescent="0.25">
      <c r="A4437">
        <v>6654</v>
      </c>
      <c r="B4437" t="s">
        <v>425</v>
      </c>
      <c r="E4437" t="s">
        <v>4753</v>
      </c>
      <c r="F4437" t="s">
        <v>347</v>
      </c>
      <c r="G4437" t="s">
        <v>241</v>
      </c>
      <c r="H4437" t="s">
        <v>198</v>
      </c>
      <c r="I4437" t="s">
        <v>4568</v>
      </c>
      <c r="J4437">
        <v>1975</v>
      </c>
      <c r="K4437">
        <v>1</v>
      </c>
      <c r="L4437">
        <v>27</v>
      </c>
      <c r="M4437" t="s">
        <v>200</v>
      </c>
      <c r="N4437" t="s">
        <v>383</v>
      </c>
      <c r="O4437" t="s">
        <v>202</v>
      </c>
      <c r="P4437" t="s">
        <v>4663</v>
      </c>
    </row>
    <row r="4438" spans="1:16" x14ac:dyDescent="0.25">
      <c r="A4438">
        <v>6655</v>
      </c>
      <c r="B4438" t="s">
        <v>425</v>
      </c>
      <c r="E4438" t="s">
        <v>4753</v>
      </c>
      <c r="F4438" t="s">
        <v>347</v>
      </c>
      <c r="G4438" t="s">
        <v>241</v>
      </c>
      <c r="H4438" t="s">
        <v>198</v>
      </c>
      <c r="I4438" t="s">
        <v>4568</v>
      </c>
      <c r="J4438">
        <v>1986</v>
      </c>
      <c r="K4438">
        <v>2</v>
      </c>
      <c r="L4438">
        <v>27</v>
      </c>
      <c r="M4438" t="s">
        <v>200</v>
      </c>
      <c r="N4438" t="s">
        <v>383</v>
      </c>
      <c r="O4438" t="s">
        <v>202</v>
      </c>
      <c r="P4438" t="s">
        <v>4663</v>
      </c>
    </row>
    <row r="4439" spans="1:16" x14ac:dyDescent="0.25">
      <c r="A4439">
        <v>6656</v>
      </c>
      <c r="B4439" t="s">
        <v>425</v>
      </c>
      <c r="E4439" t="s">
        <v>4751</v>
      </c>
      <c r="F4439" t="s">
        <v>347</v>
      </c>
      <c r="G4439" t="s">
        <v>241</v>
      </c>
      <c r="H4439" t="s">
        <v>198</v>
      </c>
      <c r="I4439" t="s">
        <v>4568</v>
      </c>
      <c r="J4439">
        <v>1986</v>
      </c>
      <c r="K4439">
        <v>3</v>
      </c>
      <c r="L4439">
        <v>27</v>
      </c>
      <c r="M4439" t="s">
        <v>200</v>
      </c>
      <c r="N4439" t="s">
        <v>383</v>
      </c>
      <c r="O4439" t="s">
        <v>202</v>
      </c>
      <c r="P4439" t="s">
        <v>4663</v>
      </c>
    </row>
    <row r="4440" spans="1:16" x14ac:dyDescent="0.25">
      <c r="A4440">
        <v>6657</v>
      </c>
      <c r="B4440" t="s">
        <v>425</v>
      </c>
      <c r="E4440" t="s">
        <v>4611</v>
      </c>
      <c r="F4440" t="s">
        <v>347</v>
      </c>
      <c r="G4440" t="s">
        <v>241</v>
      </c>
      <c r="H4440" t="s">
        <v>198</v>
      </c>
      <c r="I4440" t="s">
        <v>4568</v>
      </c>
      <c r="J4440">
        <v>1996</v>
      </c>
      <c r="K4440">
        <v>148</v>
      </c>
      <c r="L4440">
        <v>27</v>
      </c>
      <c r="M4440" t="s">
        <v>200</v>
      </c>
      <c r="N4440" t="s">
        <v>670</v>
      </c>
      <c r="O4440" t="s">
        <v>202</v>
      </c>
      <c r="P4440" t="s">
        <v>4754</v>
      </c>
    </row>
    <row r="4441" spans="1:16" x14ac:dyDescent="0.25">
      <c r="A4441">
        <v>6658</v>
      </c>
      <c r="B4441" t="s">
        <v>425</v>
      </c>
      <c r="E4441" t="s">
        <v>4611</v>
      </c>
      <c r="F4441" t="s">
        <v>347</v>
      </c>
      <c r="G4441" t="s">
        <v>241</v>
      </c>
      <c r="H4441" t="s">
        <v>198</v>
      </c>
      <c r="I4441" t="s">
        <v>4568</v>
      </c>
      <c r="J4441">
        <v>1996</v>
      </c>
      <c r="K4441">
        <v>222</v>
      </c>
      <c r="L4441">
        <v>27</v>
      </c>
      <c r="M4441" t="s">
        <v>200</v>
      </c>
      <c r="N4441" t="s">
        <v>670</v>
      </c>
      <c r="O4441" t="s">
        <v>202</v>
      </c>
      <c r="P4441" t="s">
        <v>4755</v>
      </c>
    </row>
    <row r="4442" spans="1:16" x14ac:dyDescent="0.25">
      <c r="A4442">
        <v>6659</v>
      </c>
      <c r="B4442" t="s">
        <v>425</v>
      </c>
      <c r="E4442" t="s">
        <v>4756</v>
      </c>
      <c r="F4442" t="s">
        <v>347</v>
      </c>
      <c r="G4442" t="s">
        <v>241</v>
      </c>
      <c r="H4442" t="s">
        <v>198</v>
      </c>
      <c r="I4442" t="s">
        <v>4568</v>
      </c>
      <c r="J4442">
        <v>1986</v>
      </c>
      <c r="K4442">
        <v>10</v>
      </c>
      <c r="L4442">
        <v>27</v>
      </c>
      <c r="M4442" t="s">
        <v>200</v>
      </c>
      <c r="N4442" t="s">
        <v>383</v>
      </c>
      <c r="O4442" t="s">
        <v>202</v>
      </c>
      <c r="P4442" t="s">
        <v>4663</v>
      </c>
    </row>
    <row r="4443" spans="1:16" x14ac:dyDescent="0.25">
      <c r="A4443">
        <v>6660</v>
      </c>
      <c r="B4443" t="s">
        <v>360</v>
      </c>
      <c r="E4443" t="s">
        <v>4757</v>
      </c>
      <c r="F4443" t="s">
        <v>347</v>
      </c>
      <c r="G4443" t="s">
        <v>241</v>
      </c>
      <c r="H4443" t="s">
        <v>198</v>
      </c>
      <c r="I4443" t="s">
        <v>4568</v>
      </c>
      <c r="J4443">
        <v>1972</v>
      </c>
      <c r="K4443">
        <v>0</v>
      </c>
      <c r="L4443">
        <v>27</v>
      </c>
      <c r="M4443" t="s">
        <v>200</v>
      </c>
      <c r="N4443" t="s">
        <v>383</v>
      </c>
      <c r="O4443" t="s">
        <v>202</v>
      </c>
      <c r="P4443" t="s">
        <v>384</v>
      </c>
    </row>
    <row r="4444" spans="1:16" x14ac:dyDescent="0.25">
      <c r="A4444">
        <v>6661</v>
      </c>
      <c r="B4444" t="s">
        <v>360</v>
      </c>
      <c r="E4444" t="s">
        <v>4758</v>
      </c>
      <c r="F4444" t="s">
        <v>347</v>
      </c>
      <c r="G4444" t="s">
        <v>241</v>
      </c>
      <c r="H4444" t="s">
        <v>198</v>
      </c>
      <c r="I4444" t="s">
        <v>4568</v>
      </c>
      <c r="J4444">
        <v>1971</v>
      </c>
      <c r="K4444">
        <v>89272</v>
      </c>
      <c r="L4444">
        <v>27</v>
      </c>
      <c r="M4444" t="s">
        <v>200</v>
      </c>
      <c r="N4444" t="s">
        <v>376</v>
      </c>
      <c r="O4444" t="s">
        <v>202</v>
      </c>
      <c r="P4444" t="s">
        <v>4759</v>
      </c>
    </row>
    <row r="4445" spans="1:16" x14ac:dyDescent="0.25">
      <c r="A4445">
        <v>6662</v>
      </c>
      <c r="B4445" t="s">
        <v>360</v>
      </c>
      <c r="E4445" t="s">
        <v>4760</v>
      </c>
      <c r="F4445" t="s">
        <v>347</v>
      </c>
      <c r="G4445" t="s">
        <v>241</v>
      </c>
      <c r="H4445" t="s">
        <v>198</v>
      </c>
      <c r="I4445" t="s">
        <v>4568</v>
      </c>
      <c r="J4445">
        <v>1974</v>
      </c>
      <c r="K4445">
        <v>42190</v>
      </c>
      <c r="L4445">
        <v>27</v>
      </c>
      <c r="M4445" t="s">
        <v>200</v>
      </c>
      <c r="N4445" t="s">
        <v>376</v>
      </c>
      <c r="O4445" t="s">
        <v>202</v>
      </c>
      <c r="P4445" t="s">
        <v>4761</v>
      </c>
    </row>
    <row r="4446" spans="1:16" x14ac:dyDescent="0.25">
      <c r="A4446">
        <v>6663</v>
      </c>
      <c r="B4446" t="s">
        <v>360</v>
      </c>
      <c r="E4446" t="s">
        <v>4762</v>
      </c>
      <c r="F4446" t="s">
        <v>347</v>
      </c>
      <c r="G4446" t="s">
        <v>241</v>
      </c>
      <c r="H4446" t="s">
        <v>198</v>
      </c>
      <c r="I4446" t="s">
        <v>4568</v>
      </c>
      <c r="J4446">
        <v>1974</v>
      </c>
      <c r="K4446">
        <v>0</v>
      </c>
      <c r="L4446">
        <v>27</v>
      </c>
      <c r="M4446" t="s">
        <v>200</v>
      </c>
      <c r="N4446" t="s">
        <v>383</v>
      </c>
      <c r="O4446" t="s">
        <v>202</v>
      </c>
      <c r="P4446" t="s">
        <v>384</v>
      </c>
    </row>
    <row r="4447" spans="1:16" x14ac:dyDescent="0.25">
      <c r="A4447">
        <v>6664</v>
      </c>
      <c r="B4447" t="s">
        <v>360</v>
      </c>
      <c r="E4447" t="s">
        <v>4763</v>
      </c>
      <c r="F4447" t="s">
        <v>347</v>
      </c>
      <c r="G4447" t="s">
        <v>241</v>
      </c>
      <c r="H4447" t="s">
        <v>198</v>
      </c>
      <c r="I4447" t="s">
        <v>4568</v>
      </c>
      <c r="J4447">
        <v>1967</v>
      </c>
      <c r="K4447">
        <v>149948</v>
      </c>
      <c r="L4447">
        <v>27</v>
      </c>
      <c r="M4447" t="s">
        <v>200</v>
      </c>
      <c r="N4447" t="s">
        <v>376</v>
      </c>
      <c r="O4447" t="s">
        <v>202</v>
      </c>
      <c r="P4447" t="s">
        <v>4764</v>
      </c>
    </row>
    <row r="4448" spans="1:16" x14ac:dyDescent="0.25">
      <c r="A4448">
        <v>6665</v>
      </c>
      <c r="B4448" t="s">
        <v>360</v>
      </c>
      <c r="E4448" t="s">
        <v>4765</v>
      </c>
      <c r="F4448" t="s">
        <v>347</v>
      </c>
      <c r="G4448" t="s">
        <v>241</v>
      </c>
      <c r="H4448" t="s">
        <v>198</v>
      </c>
      <c r="I4448" t="s">
        <v>4568</v>
      </c>
      <c r="J4448">
        <v>1981</v>
      </c>
      <c r="K4448">
        <v>4729</v>
      </c>
      <c r="L4448">
        <v>27</v>
      </c>
      <c r="M4448" t="s">
        <v>200</v>
      </c>
      <c r="N4448" t="s">
        <v>376</v>
      </c>
      <c r="O4448" t="s">
        <v>202</v>
      </c>
      <c r="P4448" t="s">
        <v>4766</v>
      </c>
    </row>
    <row r="4449" spans="1:16" x14ac:dyDescent="0.25">
      <c r="A4449">
        <v>6666</v>
      </c>
      <c r="B4449" t="s">
        <v>360</v>
      </c>
      <c r="E4449" t="s">
        <v>4767</v>
      </c>
      <c r="F4449" t="s">
        <v>347</v>
      </c>
      <c r="G4449" t="s">
        <v>241</v>
      </c>
      <c r="H4449" t="s">
        <v>198</v>
      </c>
      <c r="I4449" t="s">
        <v>4568</v>
      </c>
      <c r="J4449">
        <v>1963</v>
      </c>
      <c r="K4449">
        <v>5120044</v>
      </c>
      <c r="L4449">
        <v>27</v>
      </c>
      <c r="M4449" t="s">
        <v>200</v>
      </c>
      <c r="N4449" t="s">
        <v>376</v>
      </c>
      <c r="O4449" t="s">
        <v>202</v>
      </c>
      <c r="P4449" t="s">
        <v>4768</v>
      </c>
    </row>
    <row r="4450" spans="1:16" x14ac:dyDescent="0.25">
      <c r="A4450">
        <v>6667</v>
      </c>
      <c r="B4450" t="s">
        <v>360</v>
      </c>
      <c r="E4450" t="s">
        <v>4769</v>
      </c>
      <c r="F4450" t="s">
        <v>347</v>
      </c>
      <c r="G4450" t="s">
        <v>241</v>
      </c>
      <c r="H4450" t="s">
        <v>198</v>
      </c>
      <c r="I4450" t="s">
        <v>4568</v>
      </c>
      <c r="J4450">
        <v>1977</v>
      </c>
      <c r="K4450">
        <v>18762</v>
      </c>
      <c r="L4450">
        <v>27</v>
      </c>
      <c r="M4450" t="s">
        <v>200</v>
      </c>
      <c r="N4450" t="s">
        <v>376</v>
      </c>
      <c r="O4450" t="s">
        <v>202</v>
      </c>
      <c r="P4450" t="s">
        <v>4056</v>
      </c>
    </row>
    <row r="4451" spans="1:16" x14ac:dyDescent="0.25">
      <c r="A4451">
        <v>6668</v>
      </c>
      <c r="B4451" t="s">
        <v>360</v>
      </c>
      <c r="E4451" t="s">
        <v>4770</v>
      </c>
      <c r="F4451" t="s">
        <v>347</v>
      </c>
      <c r="G4451" t="s">
        <v>241</v>
      </c>
      <c r="H4451" t="s">
        <v>198</v>
      </c>
      <c r="I4451" t="s">
        <v>4568</v>
      </c>
      <c r="J4451">
        <v>1968</v>
      </c>
      <c r="K4451">
        <v>18458</v>
      </c>
      <c r="L4451">
        <v>27</v>
      </c>
      <c r="M4451" t="s">
        <v>200</v>
      </c>
      <c r="N4451" t="s">
        <v>376</v>
      </c>
      <c r="O4451" t="s">
        <v>202</v>
      </c>
      <c r="P4451" t="s">
        <v>4771</v>
      </c>
    </row>
    <row r="4452" spans="1:16" x14ac:dyDescent="0.25">
      <c r="A4452">
        <v>6669</v>
      </c>
      <c r="B4452" t="s">
        <v>360</v>
      </c>
      <c r="E4452" t="s">
        <v>4769</v>
      </c>
      <c r="F4452" t="s">
        <v>347</v>
      </c>
      <c r="G4452" t="s">
        <v>241</v>
      </c>
      <c r="H4452" t="s">
        <v>198</v>
      </c>
      <c r="I4452" t="s">
        <v>4568</v>
      </c>
      <c r="J4452">
        <v>1977</v>
      </c>
      <c r="K4452">
        <v>8958</v>
      </c>
      <c r="L4452">
        <v>27</v>
      </c>
      <c r="M4452" t="s">
        <v>200</v>
      </c>
      <c r="N4452" t="s">
        <v>376</v>
      </c>
      <c r="O4452" t="s">
        <v>202</v>
      </c>
      <c r="P4452" t="s">
        <v>4045</v>
      </c>
    </row>
    <row r="4453" spans="1:16" x14ac:dyDescent="0.25">
      <c r="A4453">
        <v>6670</v>
      </c>
      <c r="B4453" t="s">
        <v>360</v>
      </c>
      <c r="E4453" t="s">
        <v>4772</v>
      </c>
      <c r="F4453" t="s">
        <v>347</v>
      </c>
      <c r="G4453" t="s">
        <v>241</v>
      </c>
      <c r="H4453" t="s">
        <v>198</v>
      </c>
      <c r="I4453" t="s">
        <v>4568</v>
      </c>
      <c r="J4453">
        <v>1965</v>
      </c>
      <c r="K4453">
        <v>128286</v>
      </c>
      <c r="L4453">
        <v>27</v>
      </c>
      <c r="M4453" t="s">
        <v>200</v>
      </c>
      <c r="N4453" t="s">
        <v>376</v>
      </c>
      <c r="O4453" t="s">
        <v>202</v>
      </c>
      <c r="P4453" t="s">
        <v>4773</v>
      </c>
    </row>
    <row r="4454" spans="1:16" x14ac:dyDescent="0.25">
      <c r="A4454">
        <v>6671</v>
      </c>
      <c r="B4454" t="s">
        <v>360</v>
      </c>
      <c r="E4454" t="s">
        <v>4774</v>
      </c>
      <c r="F4454" t="s">
        <v>347</v>
      </c>
      <c r="G4454" t="s">
        <v>241</v>
      </c>
      <c r="H4454" t="s">
        <v>198</v>
      </c>
      <c r="I4454" t="s">
        <v>4568</v>
      </c>
      <c r="J4454">
        <v>1970</v>
      </c>
      <c r="K4454">
        <v>42310</v>
      </c>
      <c r="L4454">
        <v>27</v>
      </c>
      <c r="M4454" t="s">
        <v>200</v>
      </c>
      <c r="N4454" t="s">
        <v>376</v>
      </c>
      <c r="O4454" t="s">
        <v>202</v>
      </c>
      <c r="P4454" t="s">
        <v>4683</v>
      </c>
    </row>
    <row r="4455" spans="1:16" x14ac:dyDescent="0.25">
      <c r="A4455">
        <v>6672</v>
      </c>
      <c r="B4455" t="s">
        <v>360</v>
      </c>
      <c r="E4455" t="s">
        <v>4775</v>
      </c>
      <c r="F4455" t="s">
        <v>347</v>
      </c>
      <c r="G4455" t="s">
        <v>241</v>
      </c>
      <c r="H4455" t="s">
        <v>198</v>
      </c>
      <c r="I4455" t="s">
        <v>4568</v>
      </c>
      <c r="J4455">
        <v>1970</v>
      </c>
      <c r="K4455">
        <v>9441</v>
      </c>
      <c r="L4455">
        <v>27</v>
      </c>
      <c r="M4455" t="s">
        <v>200</v>
      </c>
      <c r="N4455" t="s">
        <v>376</v>
      </c>
      <c r="O4455" t="s">
        <v>202</v>
      </c>
      <c r="P4455" t="s">
        <v>4776</v>
      </c>
    </row>
    <row r="4456" spans="1:16" x14ac:dyDescent="0.25">
      <c r="A4456">
        <v>6673</v>
      </c>
      <c r="B4456" t="s">
        <v>360</v>
      </c>
      <c r="E4456" t="s">
        <v>4777</v>
      </c>
      <c r="F4456" t="s">
        <v>347</v>
      </c>
      <c r="G4456" t="s">
        <v>241</v>
      </c>
      <c r="H4456" t="s">
        <v>198</v>
      </c>
      <c r="I4456" t="s">
        <v>4568</v>
      </c>
      <c r="J4456">
        <v>1987</v>
      </c>
      <c r="K4456">
        <v>102844</v>
      </c>
      <c r="L4456">
        <v>27</v>
      </c>
      <c r="M4456" t="s">
        <v>200</v>
      </c>
      <c r="N4456" t="s">
        <v>376</v>
      </c>
      <c r="O4456" t="s">
        <v>202</v>
      </c>
      <c r="P4456" t="s">
        <v>4056</v>
      </c>
    </row>
    <row r="4457" spans="1:16" x14ac:dyDescent="0.25">
      <c r="A4457">
        <v>6674</v>
      </c>
      <c r="B4457" t="s">
        <v>360</v>
      </c>
      <c r="E4457" t="s">
        <v>4778</v>
      </c>
      <c r="F4457" t="s">
        <v>347</v>
      </c>
      <c r="G4457" t="s">
        <v>241</v>
      </c>
      <c r="H4457" t="s">
        <v>198</v>
      </c>
      <c r="I4457" t="s">
        <v>4568</v>
      </c>
      <c r="J4457">
        <v>1987</v>
      </c>
      <c r="K4457">
        <v>52759</v>
      </c>
      <c r="L4457">
        <v>27</v>
      </c>
      <c r="M4457" t="s">
        <v>200</v>
      </c>
      <c r="N4457" t="s">
        <v>376</v>
      </c>
      <c r="O4457" t="s">
        <v>202</v>
      </c>
      <c r="P4457" t="s">
        <v>4779</v>
      </c>
    </row>
    <row r="4458" spans="1:16" x14ac:dyDescent="0.25">
      <c r="A4458">
        <v>6675</v>
      </c>
      <c r="B4458" t="s">
        <v>360</v>
      </c>
      <c r="E4458" t="s">
        <v>4780</v>
      </c>
      <c r="F4458" t="s">
        <v>347</v>
      </c>
      <c r="G4458" t="s">
        <v>241</v>
      </c>
      <c r="H4458" t="s">
        <v>198</v>
      </c>
      <c r="I4458" t="s">
        <v>4568</v>
      </c>
      <c r="J4458">
        <v>1963</v>
      </c>
      <c r="K4458">
        <v>8702</v>
      </c>
      <c r="L4458">
        <v>27</v>
      </c>
      <c r="M4458" t="s">
        <v>200</v>
      </c>
      <c r="N4458" t="s">
        <v>376</v>
      </c>
      <c r="O4458" t="s">
        <v>202</v>
      </c>
      <c r="P4458" t="s">
        <v>4683</v>
      </c>
    </row>
    <row r="4459" spans="1:16" x14ac:dyDescent="0.25">
      <c r="A4459">
        <v>6676</v>
      </c>
      <c r="B4459" t="s">
        <v>360</v>
      </c>
      <c r="E4459" t="s">
        <v>4781</v>
      </c>
      <c r="F4459" t="s">
        <v>347</v>
      </c>
      <c r="G4459" t="s">
        <v>241</v>
      </c>
      <c r="H4459" t="s">
        <v>198</v>
      </c>
      <c r="I4459" t="s">
        <v>4568</v>
      </c>
      <c r="J4459">
        <v>1973</v>
      </c>
      <c r="K4459">
        <v>31105</v>
      </c>
      <c r="L4459">
        <v>27</v>
      </c>
      <c r="M4459" t="s">
        <v>200</v>
      </c>
      <c r="N4459" t="s">
        <v>376</v>
      </c>
      <c r="O4459" t="s">
        <v>202</v>
      </c>
      <c r="P4459" t="s">
        <v>4084</v>
      </c>
    </row>
    <row r="4460" spans="1:16" x14ac:dyDescent="0.25">
      <c r="A4460">
        <v>6677</v>
      </c>
      <c r="B4460" t="s">
        <v>360</v>
      </c>
      <c r="E4460" t="s">
        <v>4782</v>
      </c>
      <c r="F4460" t="s">
        <v>347</v>
      </c>
      <c r="G4460" t="s">
        <v>241</v>
      </c>
      <c r="H4460" t="s">
        <v>198</v>
      </c>
      <c r="I4460" t="s">
        <v>4568</v>
      </c>
      <c r="J4460">
        <v>1963</v>
      </c>
      <c r="K4460">
        <v>7922</v>
      </c>
      <c r="L4460">
        <v>27</v>
      </c>
      <c r="M4460" t="s">
        <v>200</v>
      </c>
      <c r="N4460" t="s">
        <v>376</v>
      </c>
      <c r="O4460" t="s">
        <v>202</v>
      </c>
      <c r="P4460" t="s">
        <v>4620</v>
      </c>
    </row>
    <row r="4461" spans="1:16" x14ac:dyDescent="0.25">
      <c r="A4461">
        <v>6678</v>
      </c>
      <c r="B4461" t="s">
        <v>360</v>
      </c>
      <c r="E4461" t="s">
        <v>4783</v>
      </c>
      <c r="F4461" t="s">
        <v>347</v>
      </c>
      <c r="G4461" t="s">
        <v>241</v>
      </c>
      <c r="H4461" t="s">
        <v>198</v>
      </c>
      <c r="I4461" t="s">
        <v>4568</v>
      </c>
      <c r="J4461">
        <v>1969</v>
      </c>
      <c r="K4461">
        <v>54437</v>
      </c>
      <c r="L4461">
        <v>27</v>
      </c>
      <c r="M4461" t="s">
        <v>200</v>
      </c>
      <c r="N4461" t="s">
        <v>376</v>
      </c>
      <c r="O4461" t="s">
        <v>202</v>
      </c>
      <c r="P4461" t="s">
        <v>4060</v>
      </c>
    </row>
    <row r="4462" spans="1:16" x14ac:dyDescent="0.25">
      <c r="A4462">
        <v>6679</v>
      </c>
      <c r="B4462" t="s">
        <v>360</v>
      </c>
      <c r="E4462" t="s">
        <v>4784</v>
      </c>
      <c r="F4462" t="s">
        <v>347</v>
      </c>
      <c r="G4462" t="s">
        <v>241</v>
      </c>
      <c r="H4462" t="s">
        <v>198</v>
      </c>
      <c r="I4462" t="s">
        <v>4568</v>
      </c>
      <c r="J4462">
        <v>1973</v>
      </c>
      <c r="K4462">
        <v>34801</v>
      </c>
      <c r="L4462">
        <v>27</v>
      </c>
      <c r="M4462" t="s">
        <v>200</v>
      </c>
      <c r="N4462" t="s">
        <v>376</v>
      </c>
      <c r="O4462" t="s">
        <v>202</v>
      </c>
      <c r="P4462" t="s">
        <v>4084</v>
      </c>
    </row>
    <row r="4463" spans="1:16" x14ac:dyDescent="0.25">
      <c r="A4463">
        <v>6680</v>
      </c>
      <c r="B4463" t="s">
        <v>360</v>
      </c>
      <c r="E4463" t="s">
        <v>4785</v>
      </c>
      <c r="F4463" t="s">
        <v>347</v>
      </c>
      <c r="G4463" t="s">
        <v>241</v>
      </c>
      <c r="H4463" t="s">
        <v>198</v>
      </c>
      <c r="I4463" t="s">
        <v>4568</v>
      </c>
      <c r="J4463">
        <v>1970</v>
      </c>
      <c r="K4463">
        <v>46182</v>
      </c>
      <c r="L4463">
        <v>27</v>
      </c>
      <c r="M4463" t="s">
        <v>200</v>
      </c>
      <c r="N4463" t="s">
        <v>376</v>
      </c>
      <c r="O4463" t="s">
        <v>202</v>
      </c>
      <c r="P4463" t="s">
        <v>4060</v>
      </c>
    </row>
    <row r="4464" spans="1:16" x14ac:dyDescent="0.25">
      <c r="A4464">
        <v>6681</v>
      </c>
      <c r="B4464" t="s">
        <v>360</v>
      </c>
      <c r="E4464" t="s">
        <v>4786</v>
      </c>
      <c r="F4464" t="s">
        <v>347</v>
      </c>
      <c r="G4464" t="s">
        <v>241</v>
      </c>
      <c r="H4464" t="s">
        <v>198</v>
      </c>
      <c r="I4464" t="s">
        <v>4568</v>
      </c>
      <c r="J4464">
        <v>1970</v>
      </c>
      <c r="K4464">
        <v>46124</v>
      </c>
      <c r="L4464">
        <v>27</v>
      </c>
      <c r="M4464" t="s">
        <v>200</v>
      </c>
      <c r="N4464" t="s">
        <v>376</v>
      </c>
      <c r="O4464" t="s">
        <v>202</v>
      </c>
      <c r="P4464" t="s">
        <v>4761</v>
      </c>
    </row>
    <row r="4465" spans="1:16" x14ac:dyDescent="0.25">
      <c r="A4465">
        <v>6682</v>
      </c>
      <c r="B4465" t="s">
        <v>360</v>
      </c>
      <c r="E4465" t="s">
        <v>4787</v>
      </c>
      <c r="F4465" t="s">
        <v>347</v>
      </c>
      <c r="G4465" t="s">
        <v>241</v>
      </c>
      <c r="H4465" t="s">
        <v>198</v>
      </c>
      <c r="I4465" t="s">
        <v>4568</v>
      </c>
      <c r="J4465">
        <v>1965</v>
      </c>
      <c r="K4465">
        <v>35432</v>
      </c>
      <c r="L4465">
        <v>27</v>
      </c>
      <c r="M4465" t="s">
        <v>200</v>
      </c>
      <c r="N4465" t="s">
        <v>376</v>
      </c>
      <c r="O4465" t="s">
        <v>202</v>
      </c>
      <c r="P4465" t="s">
        <v>4060</v>
      </c>
    </row>
    <row r="4466" spans="1:16" x14ac:dyDescent="0.25">
      <c r="A4466">
        <v>6683</v>
      </c>
      <c r="B4466" t="s">
        <v>360</v>
      </c>
      <c r="E4466" t="s">
        <v>4788</v>
      </c>
      <c r="F4466" t="s">
        <v>347</v>
      </c>
      <c r="G4466" t="s">
        <v>241</v>
      </c>
      <c r="H4466" t="s">
        <v>198</v>
      </c>
      <c r="I4466" t="s">
        <v>4568</v>
      </c>
      <c r="J4466">
        <v>1965</v>
      </c>
      <c r="K4466">
        <v>74179</v>
      </c>
      <c r="L4466">
        <v>27</v>
      </c>
      <c r="M4466" t="s">
        <v>200</v>
      </c>
      <c r="N4466" t="s">
        <v>376</v>
      </c>
      <c r="O4466" t="s">
        <v>202</v>
      </c>
      <c r="P4466" t="s">
        <v>4640</v>
      </c>
    </row>
    <row r="4467" spans="1:16" x14ac:dyDescent="0.25">
      <c r="A4467">
        <v>6684</v>
      </c>
      <c r="B4467" t="s">
        <v>360</v>
      </c>
      <c r="E4467" t="s">
        <v>4789</v>
      </c>
      <c r="F4467" t="s">
        <v>347</v>
      </c>
      <c r="G4467" t="s">
        <v>241</v>
      </c>
      <c r="H4467" t="s">
        <v>198</v>
      </c>
      <c r="I4467" t="s">
        <v>4568</v>
      </c>
      <c r="J4467">
        <v>1985</v>
      </c>
      <c r="K4467">
        <v>189229</v>
      </c>
      <c r="L4467">
        <v>27</v>
      </c>
      <c r="M4467" t="s">
        <v>200</v>
      </c>
      <c r="N4467" t="s">
        <v>376</v>
      </c>
      <c r="O4467" t="s">
        <v>202</v>
      </c>
      <c r="P4467" t="s">
        <v>4033</v>
      </c>
    </row>
    <row r="4468" spans="1:16" x14ac:dyDescent="0.25">
      <c r="A4468">
        <v>6685</v>
      </c>
      <c r="B4468" t="s">
        <v>360</v>
      </c>
      <c r="E4468" t="s">
        <v>4790</v>
      </c>
      <c r="F4468" t="s">
        <v>347</v>
      </c>
      <c r="G4468" t="s">
        <v>241</v>
      </c>
      <c r="H4468" t="s">
        <v>198</v>
      </c>
      <c r="I4468" t="s">
        <v>4568</v>
      </c>
      <c r="J4468">
        <v>1966</v>
      </c>
      <c r="K4468">
        <v>79494</v>
      </c>
      <c r="L4468">
        <v>27</v>
      </c>
      <c r="M4468" t="s">
        <v>200</v>
      </c>
      <c r="N4468" t="s">
        <v>376</v>
      </c>
      <c r="O4468" t="s">
        <v>202</v>
      </c>
      <c r="P4468" t="s">
        <v>4025</v>
      </c>
    </row>
    <row r="4469" spans="1:16" x14ac:dyDescent="0.25">
      <c r="A4469">
        <v>6686</v>
      </c>
      <c r="B4469" t="s">
        <v>360</v>
      </c>
      <c r="E4469" t="s">
        <v>4791</v>
      </c>
      <c r="F4469" t="s">
        <v>347</v>
      </c>
      <c r="G4469" t="s">
        <v>241</v>
      </c>
      <c r="H4469" t="s">
        <v>198</v>
      </c>
      <c r="I4469" t="s">
        <v>4568</v>
      </c>
      <c r="J4469">
        <v>1964</v>
      </c>
      <c r="K4469">
        <v>3693467</v>
      </c>
      <c r="L4469">
        <v>27</v>
      </c>
      <c r="M4469" t="s">
        <v>200</v>
      </c>
      <c r="N4469" t="s">
        <v>376</v>
      </c>
      <c r="O4469" t="s">
        <v>202</v>
      </c>
      <c r="P4469" t="s">
        <v>4792</v>
      </c>
    </row>
    <row r="4470" spans="1:16" x14ac:dyDescent="0.25">
      <c r="A4470">
        <v>6687</v>
      </c>
      <c r="B4470" t="s">
        <v>360</v>
      </c>
      <c r="E4470" t="s">
        <v>4793</v>
      </c>
      <c r="F4470" t="s">
        <v>347</v>
      </c>
      <c r="G4470" t="s">
        <v>241</v>
      </c>
      <c r="H4470" t="s">
        <v>198</v>
      </c>
      <c r="I4470" t="s">
        <v>4568</v>
      </c>
      <c r="J4470">
        <v>1975</v>
      </c>
      <c r="K4470">
        <v>12616</v>
      </c>
      <c r="L4470">
        <v>27</v>
      </c>
      <c r="M4470" t="s">
        <v>200</v>
      </c>
      <c r="N4470" t="s">
        <v>376</v>
      </c>
      <c r="O4470" t="s">
        <v>202</v>
      </c>
      <c r="P4470" t="s">
        <v>4045</v>
      </c>
    </row>
    <row r="4471" spans="1:16" x14ac:dyDescent="0.25">
      <c r="A4471">
        <v>6688</v>
      </c>
      <c r="B4471" t="s">
        <v>360</v>
      </c>
      <c r="E4471" t="s">
        <v>4794</v>
      </c>
      <c r="F4471" t="s">
        <v>347</v>
      </c>
      <c r="G4471" t="s">
        <v>241</v>
      </c>
      <c r="H4471" t="s">
        <v>198</v>
      </c>
      <c r="I4471" t="s">
        <v>4568</v>
      </c>
      <c r="J4471">
        <v>1967</v>
      </c>
      <c r="K4471">
        <v>67587</v>
      </c>
      <c r="L4471">
        <v>27</v>
      </c>
      <c r="M4471" t="s">
        <v>200</v>
      </c>
      <c r="N4471" t="s">
        <v>376</v>
      </c>
      <c r="O4471" t="s">
        <v>202</v>
      </c>
      <c r="P4471" t="s">
        <v>4683</v>
      </c>
    </row>
    <row r="4472" spans="1:16" x14ac:dyDescent="0.25">
      <c r="A4472">
        <v>6689</v>
      </c>
      <c r="B4472" t="s">
        <v>360</v>
      </c>
      <c r="E4472" t="s">
        <v>4795</v>
      </c>
      <c r="F4472" t="s">
        <v>347</v>
      </c>
      <c r="G4472" t="s">
        <v>241</v>
      </c>
      <c r="H4472" t="s">
        <v>198</v>
      </c>
      <c r="I4472" t="s">
        <v>4568</v>
      </c>
      <c r="J4472">
        <v>1970</v>
      </c>
      <c r="K4472">
        <v>64333</v>
      </c>
      <c r="L4472">
        <v>27</v>
      </c>
      <c r="M4472" t="s">
        <v>200</v>
      </c>
      <c r="N4472" t="s">
        <v>376</v>
      </c>
      <c r="O4472" t="s">
        <v>202</v>
      </c>
      <c r="P4472" t="s">
        <v>4025</v>
      </c>
    </row>
    <row r="4473" spans="1:16" x14ac:dyDescent="0.25">
      <c r="A4473">
        <v>6690</v>
      </c>
      <c r="B4473" t="s">
        <v>360</v>
      </c>
      <c r="E4473" t="s">
        <v>4796</v>
      </c>
      <c r="F4473" t="s">
        <v>347</v>
      </c>
      <c r="G4473" t="s">
        <v>241</v>
      </c>
      <c r="H4473" t="s">
        <v>198</v>
      </c>
      <c r="I4473" t="s">
        <v>4568</v>
      </c>
      <c r="J4473">
        <v>1976</v>
      </c>
      <c r="K4473">
        <v>32743</v>
      </c>
      <c r="L4473">
        <v>27</v>
      </c>
      <c r="M4473" t="s">
        <v>200</v>
      </c>
      <c r="N4473" t="s">
        <v>376</v>
      </c>
      <c r="O4473" t="s">
        <v>202</v>
      </c>
      <c r="P4473" t="s">
        <v>4634</v>
      </c>
    </row>
    <row r="4474" spans="1:16" x14ac:dyDescent="0.25">
      <c r="A4474">
        <v>6691</v>
      </c>
      <c r="B4474" t="s">
        <v>360</v>
      </c>
      <c r="E4474" t="s">
        <v>4797</v>
      </c>
      <c r="F4474" t="s">
        <v>347</v>
      </c>
      <c r="G4474" t="s">
        <v>241</v>
      </c>
      <c r="H4474" t="s">
        <v>198</v>
      </c>
      <c r="I4474" t="s">
        <v>4568</v>
      </c>
      <c r="J4474">
        <v>1970</v>
      </c>
      <c r="K4474">
        <v>114344</v>
      </c>
      <c r="L4474">
        <v>27</v>
      </c>
      <c r="M4474" t="s">
        <v>200</v>
      </c>
      <c r="N4474" t="s">
        <v>376</v>
      </c>
      <c r="O4474" t="s">
        <v>202</v>
      </c>
      <c r="P4474" t="s">
        <v>4798</v>
      </c>
    </row>
    <row r="4475" spans="1:16" x14ac:dyDescent="0.25">
      <c r="A4475">
        <v>6692</v>
      </c>
      <c r="B4475" t="s">
        <v>360</v>
      </c>
      <c r="E4475" t="s">
        <v>4799</v>
      </c>
      <c r="F4475" t="s">
        <v>347</v>
      </c>
      <c r="G4475" t="s">
        <v>241</v>
      </c>
      <c r="H4475" t="s">
        <v>198</v>
      </c>
      <c r="I4475" t="s">
        <v>4568</v>
      </c>
      <c r="J4475">
        <v>1964</v>
      </c>
      <c r="K4475">
        <v>9245</v>
      </c>
      <c r="L4475">
        <v>27</v>
      </c>
      <c r="M4475" t="s">
        <v>200</v>
      </c>
      <c r="N4475" t="s">
        <v>376</v>
      </c>
      <c r="O4475" t="s">
        <v>202</v>
      </c>
      <c r="P4475" t="s">
        <v>4776</v>
      </c>
    </row>
    <row r="4476" spans="1:16" x14ac:dyDescent="0.25">
      <c r="A4476">
        <v>6693</v>
      </c>
      <c r="B4476" t="s">
        <v>360</v>
      </c>
      <c r="E4476" t="s">
        <v>4652</v>
      </c>
      <c r="F4476" t="s">
        <v>347</v>
      </c>
      <c r="G4476" t="s">
        <v>241</v>
      </c>
      <c r="H4476" t="s">
        <v>198</v>
      </c>
      <c r="I4476" t="s">
        <v>4568</v>
      </c>
      <c r="J4476">
        <v>1962</v>
      </c>
      <c r="K4476">
        <v>5896</v>
      </c>
      <c r="L4476">
        <v>27</v>
      </c>
      <c r="M4476" t="s">
        <v>200</v>
      </c>
      <c r="N4476" t="s">
        <v>376</v>
      </c>
      <c r="O4476" t="s">
        <v>202</v>
      </c>
      <c r="P4476" t="s">
        <v>4761</v>
      </c>
    </row>
    <row r="4477" spans="1:16" x14ac:dyDescent="0.25">
      <c r="A4477">
        <v>6694</v>
      </c>
      <c r="B4477" t="s">
        <v>360</v>
      </c>
      <c r="E4477" t="s">
        <v>4800</v>
      </c>
      <c r="F4477" t="s">
        <v>347</v>
      </c>
      <c r="G4477" t="s">
        <v>241</v>
      </c>
      <c r="H4477" t="s">
        <v>198</v>
      </c>
      <c r="I4477" t="s">
        <v>4568</v>
      </c>
      <c r="J4477">
        <v>1963</v>
      </c>
      <c r="K4477">
        <v>5387</v>
      </c>
      <c r="L4477">
        <v>27</v>
      </c>
      <c r="M4477" t="s">
        <v>200</v>
      </c>
      <c r="N4477" t="s">
        <v>376</v>
      </c>
      <c r="O4477" t="s">
        <v>202</v>
      </c>
      <c r="P4477" t="s">
        <v>4625</v>
      </c>
    </row>
    <row r="4478" spans="1:16" x14ac:dyDescent="0.25">
      <c r="A4478">
        <v>6695</v>
      </c>
      <c r="B4478" t="s">
        <v>360</v>
      </c>
      <c r="E4478" t="s">
        <v>4801</v>
      </c>
      <c r="F4478" t="s">
        <v>347</v>
      </c>
      <c r="G4478" t="s">
        <v>241</v>
      </c>
      <c r="H4478" t="s">
        <v>198</v>
      </c>
      <c r="I4478" t="s">
        <v>4568</v>
      </c>
      <c r="J4478">
        <v>1962</v>
      </c>
      <c r="K4478">
        <v>10631</v>
      </c>
      <c r="L4478">
        <v>27</v>
      </c>
      <c r="M4478" t="s">
        <v>200</v>
      </c>
      <c r="N4478" t="s">
        <v>376</v>
      </c>
      <c r="O4478" t="s">
        <v>202</v>
      </c>
      <c r="P4478" t="s">
        <v>4802</v>
      </c>
    </row>
    <row r="4479" spans="1:16" x14ac:dyDescent="0.25">
      <c r="A4479">
        <v>6696</v>
      </c>
      <c r="B4479" t="s">
        <v>360</v>
      </c>
      <c r="E4479" t="s">
        <v>4803</v>
      </c>
      <c r="F4479" t="s">
        <v>347</v>
      </c>
      <c r="G4479" t="s">
        <v>241</v>
      </c>
      <c r="H4479" t="s">
        <v>198</v>
      </c>
      <c r="I4479" t="s">
        <v>4568</v>
      </c>
      <c r="J4479">
        <v>1965</v>
      </c>
      <c r="K4479">
        <v>33032</v>
      </c>
      <c r="L4479">
        <v>27</v>
      </c>
      <c r="M4479" t="s">
        <v>200</v>
      </c>
      <c r="N4479" t="s">
        <v>376</v>
      </c>
      <c r="O4479" t="s">
        <v>202</v>
      </c>
      <c r="P4479" t="s">
        <v>4640</v>
      </c>
    </row>
    <row r="4480" spans="1:16" x14ac:dyDescent="0.25">
      <c r="A4480">
        <v>6697</v>
      </c>
      <c r="B4480" t="s">
        <v>360</v>
      </c>
      <c r="E4480" t="s">
        <v>4804</v>
      </c>
      <c r="F4480" t="s">
        <v>347</v>
      </c>
      <c r="G4480" t="s">
        <v>241</v>
      </c>
      <c r="H4480" t="s">
        <v>198</v>
      </c>
      <c r="I4480" t="s">
        <v>4568</v>
      </c>
      <c r="J4480">
        <v>1971</v>
      </c>
      <c r="K4480">
        <v>1883</v>
      </c>
      <c r="L4480">
        <v>27</v>
      </c>
      <c r="M4480" t="s">
        <v>200</v>
      </c>
      <c r="N4480" t="s">
        <v>376</v>
      </c>
      <c r="O4480" t="s">
        <v>202</v>
      </c>
      <c r="P4480" t="s">
        <v>4049</v>
      </c>
    </row>
    <row r="4481" spans="1:16" x14ac:dyDescent="0.25">
      <c r="A4481">
        <v>6698</v>
      </c>
      <c r="B4481" t="s">
        <v>360</v>
      </c>
      <c r="E4481" t="s">
        <v>4805</v>
      </c>
      <c r="F4481" t="s">
        <v>347</v>
      </c>
      <c r="G4481" t="s">
        <v>241</v>
      </c>
      <c r="H4481" t="s">
        <v>198</v>
      </c>
      <c r="I4481" t="s">
        <v>4568</v>
      </c>
      <c r="J4481">
        <v>1972</v>
      </c>
      <c r="K4481">
        <v>62888</v>
      </c>
      <c r="L4481">
        <v>27</v>
      </c>
      <c r="M4481" t="s">
        <v>200</v>
      </c>
      <c r="N4481" t="s">
        <v>376</v>
      </c>
      <c r="O4481" t="s">
        <v>202</v>
      </c>
      <c r="P4481" t="s">
        <v>4018</v>
      </c>
    </row>
    <row r="4482" spans="1:16" x14ac:dyDescent="0.25">
      <c r="A4482">
        <v>6699</v>
      </c>
      <c r="B4482" t="s">
        <v>360</v>
      </c>
      <c r="E4482" t="s">
        <v>4806</v>
      </c>
      <c r="F4482" t="s">
        <v>347</v>
      </c>
      <c r="G4482" t="s">
        <v>241</v>
      </c>
      <c r="H4482" t="s">
        <v>198</v>
      </c>
      <c r="I4482" t="s">
        <v>4568</v>
      </c>
      <c r="J4482">
        <v>1972</v>
      </c>
      <c r="K4482">
        <v>27538</v>
      </c>
      <c r="L4482">
        <v>27</v>
      </c>
      <c r="M4482" t="s">
        <v>200</v>
      </c>
      <c r="N4482" t="s">
        <v>376</v>
      </c>
      <c r="O4482" t="s">
        <v>202</v>
      </c>
      <c r="P4482" t="s">
        <v>4054</v>
      </c>
    </row>
    <row r="4483" spans="1:16" x14ac:dyDescent="0.25">
      <c r="A4483">
        <v>6700</v>
      </c>
      <c r="B4483" t="s">
        <v>360</v>
      </c>
      <c r="E4483" t="s">
        <v>4807</v>
      </c>
      <c r="F4483" t="s">
        <v>347</v>
      </c>
      <c r="G4483" t="s">
        <v>241</v>
      </c>
      <c r="H4483" t="s">
        <v>198</v>
      </c>
      <c r="I4483" t="s">
        <v>4568</v>
      </c>
      <c r="J4483">
        <v>1973</v>
      </c>
      <c r="K4483">
        <v>14277</v>
      </c>
      <c r="L4483">
        <v>27</v>
      </c>
      <c r="M4483" t="s">
        <v>200</v>
      </c>
      <c r="N4483" t="s">
        <v>376</v>
      </c>
      <c r="O4483" t="s">
        <v>202</v>
      </c>
      <c r="P4483" t="s">
        <v>4060</v>
      </c>
    </row>
    <row r="4484" spans="1:16" x14ac:dyDescent="0.25">
      <c r="A4484">
        <v>6701</v>
      </c>
      <c r="B4484" t="s">
        <v>360</v>
      </c>
      <c r="E4484" t="s">
        <v>4808</v>
      </c>
      <c r="F4484" t="s">
        <v>347</v>
      </c>
      <c r="G4484" t="s">
        <v>241</v>
      </c>
      <c r="H4484" t="s">
        <v>198</v>
      </c>
      <c r="I4484" t="s">
        <v>4568</v>
      </c>
      <c r="J4484">
        <v>1972</v>
      </c>
      <c r="K4484">
        <v>47488</v>
      </c>
      <c r="L4484">
        <v>27</v>
      </c>
      <c r="M4484" t="s">
        <v>200</v>
      </c>
      <c r="N4484" t="s">
        <v>376</v>
      </c>
      <c r="O4484" t="s">
        <v>202</v>
      </c>
      <c r="P4484" t="s">
        <v>4616</v>
      </c>
    </row>
    <row r="4485" spans="1:16" x14ac:dyDescent="0.25">
      <c r="A4485">
        <v>6702</v>
      </c>
      <c r="B4485" t="s">
        <v>360</v>
      </c>
      <c r="E4485" t="s">
        <v>4809</v>
      </c>
      <c r="F4485" t="s">
        <v>347</v>
      </c>
      <c r="G4485" t="s">
        <v>241</v>
      </c>
      <c r="H4485" t="s">
        <v>198</v>
      </c>
      <c r="I4485" t="s">
        <v>4568</v>
      </c>
      <c r="J4485">
        <v>1974</v>
      </c>
      <c r="K4485">
        <v>59122</v>
      </c>
      <c r="L4485">
        <v>27</v>
      </c>
      <c r="M4485" t="s">
        <v>200</v>
      </c>
      <c r="N4485" t="s">
        <v>376</v>
      </c>
      <c r="O4485" t="s">
        <v>202</v>
      </c>
      <c r="P4485" t="s">
        <v>4060</v>
      </c>
    </row>
    <row r="4486" spans="1:16" x14ac:dyDescent="0.25">
      <c r="A4486">
        <v>6703</v>
      </c>
      <c r="B4486" t="s">
        <v>360</v>
      </c>
      <c r="E4486" t="s">
        <v>4810</v>
      </c>
      <c r="F4486" t="s">
        <v>347</v>
      </c>
      <c r="G4486" t="s">
        <v>241</v>
      </c>
      <c r="H4486" t="s">
        <v>198</v>
      </c>
      <c r="I4486" t="s">
        <v>4568</v>
      </c>
      <c r="J4486">
        <v>1973</v>
      </c>
      <c r="K4486">
        <v>300613</v>
      </c>
      <c r="L4486">
        <v>27</v>
      </c>
      <c r="M4486" t="s">
        <v>200</v>
      </c>
      <c r="N4486" t="s">
        <v>376</v>
      </c>
      <c r="O4486" t="s">
        <v>202</v>
      </c>
      <c r="P4486" t="s">
        <v>4811</v>
      </c>
    </row>
    <row r="4487" spans="1:16" x14ac:dyDescent="0.25">
      <c r="A4487">
        <v>6704</v>
      </c>
      <c r="B4487" t="s">
        <v>360</v>
      </c>
      <c r="E4487" t="s">
        <v>4812</v>
      </c>
      <c r="F4487" t="s">
        <v>347</v>
      </c>
      <c r="G4487" t="s">
        <v>241</v>
      </c>
      <c r="H4487" t="s">
        <v>198</v>
      </c>
      <c r="I4487" t="s">
        <v>4568</v>
      </c>
      <c r="J4487">
        <v>1973</v>
      </c>
      <c r="K4487">
        <v>45856</v>
      </c>
      <c r="L4487">
        <v>27</v>
      </c>
      <c r="M4487" t="s">
        <v>200</v>
      </c>
      <c r="N4487" t="s">
        <v>376</v>
      </c>
      <c r="O4487" t="s">
        <v>202</v>
      </c>
      <c r="P4487" t="s">
        <v>4813</v>
      </c>
    </row>
    <row r="4488" spans="1:16" x14ac:dyDescent="0.25">
      <c r="A4488">
        <v>6705</v>
      </c>
      <c r="B4488" t="s">
        <v>360</v>
      </c>
      <c r="E4488" t="s">
        <v>4814</v>
      </c>
      <c r="F4488" t="s">
        <v>347</v>
      </c>
      <c r="G4488" t="s">
        <v>241</v>
      </c>
      <c r="H4488" t="s">
        <v>198</v>
      </c>
      <c r="I4488" t="s">
        <v>4568</v>
      </c>
      <c r="J4488">
        <v>1975</v>
      </c>
      <c r="K4488">
        <v>0</v>
      </c>
      <c r="L4488">
        <v>27</v>
      </c>
      <c r="M4488" t="s">
        <v>200</v>
      </c>
      <c r="N4488" t="s">
        <v>383</v>
      </c>
      <c r="O4488" t="s">
        <v>202</v>
      </c>
      <c r="P4488" t="s">
        <v>384</v>
      </c>
    </row>
    <row r="4489" spans="1:16" x14ac:dyDescent="0.25">
      <c r="A4489">
        <v>6706</v>
      </c>
      <c r="B4489" t="s">
        <v>360</v>
      </c>
      <c r="E4489" t="s">
        <v>4815</v>
      </c>
      <c r="F4489" t="s">
        <v>347</v>
      </c>
      <c r="G4489" t="s">
        <v>241</v>
      </c>
      <c r="H4489" t="s">
        <v>198</v>
      </c>
      <c r="I4489" t="s">
        <v>4568</v>
      </c>
      <c r="J4489">
        <v>1983</v>
      </c>
      <c r="K4489">
        <v>0</v>
      </c>
      <c r="L4489">
        <v>27</v>
      </c>
      <c r="M4489" t="s">
        <v>200</v>
      </c>
      <c r="N4489" t="s">
        <v>383</v>
      </c>
      <c r="O4489" t="s">
        <v>202</v>
      </c>
      <c r="P4489" t="s">
        <v>384</v>
      </c>
    </row>
    <row r="4490" spans="1:16" x14ac:dyDescent="0.25">
      <c r="A4490">
        <v>6707</v>
      </c>
      <c r="B4490" t="s">
        <v>360</v>
      </c>
      <c r="E4490" t="s">
        <v>4816</v>
      </c>
      <c r="F4490" t="s">
        <v>347</v>
      </c>
      <c r="G4490" t="s">
        <v>241</v>
      </c>
      <c r="H4490" t="s">
        <v>198</v>
      </c>
      <c r="I4490" t="s">
        <v>4568</v>
      </c>
      <c r="J4490">
        <v>1975</v>
      </c>
      <c r="K4490">
        <v>48559</v>
      </c>
      <c r="L4490">
        <v>27</v>
      </c>
      <c r="M4490" t="s">
        <v>200</v>
      </c>
      <c r="N4490" t="s">
        <v>376</v>
      </c>
      <c r="O4490" t="s">
        <v>202</v>
      </c>
      <c r="P4490" t="s">
        <v>4817</v>
      </c>
    </row>
    <row r="4491" spans="1:16" x14ac:dyDescent="0.25">
      <c r="A4491">
        <v>6708</v>
      </c>
      <c r="B4491" t="s">
        <v>360</v>
      </c>
      <c r="E4491" t="s">
        <v>4818</v>
      </c>
      <c r="F4491" t="s">
        <v>347</v>
      </c>
      <c r="G4491" t="s">
        <v>241</v>
      </c>
      <c r="H4491" t="s">
        <v>198</v>
      </c>
      <c r="I4491" t="s">
        <v>4568</v>
      </c>
      <c r="J4491">
        <v>1975</v>
      </c>
      <c r="K4491">
        <v>39616</v>
      </c>
      <c r="L4491">
        <v>27</v>
      </c>
      <c r="M4491" t="s">
        <v>200</v>
      </c>
      <c r="N4491" t="s">
        <v>376</v>
      </c>
      <c r="O4491" t="s">
        <v>202</v>
      </c>
      <c r="P4491" t="s">
        <v>4020</v>
      </c>
    </row>
    <row r="4492" spans="1:16" x14ac:dyDescent="0.25">
      <c r="A4492">
        <v>6709</v>
      </c>
      <c r="B4492" t="s">
        <v>360</v>
      </c>
      <c r="E4492" t="s">
        <v>4819</v>
      </c>
      <c r="F4492" t="s">
        <v>347</v>
      </c>
      <c r="G4492" t="s">
        <v>241</v>
      </c>
      <c r="H4492" t="s">
        <v>198</v>
      </c>
      <c r="I4492" t="s">
        <v>4568</v>
      </c>
      <c r="J4492">
        <v>1975</v>
      </c>
      <c r="K4492">
        <v>92136</v>
      </c>
      <c r="L4492">
        <v>27</v>
      </c>
      <c r="M4492" t="s">
        <v>200</v>
      </c>
      <c r="N4492" t="s">
        <v>376</v>
      </c>
      <c r="O4492" t="s">
        <v>202</v>
      </c>
      <c r="P4492" t="s">
        <v>4018</v>
      </c>
    </row>
    <row r="4493" spans="1:16" x14ac:dyDescent="0.25">
      <c r="A4493">
        <v>6710</v>
      </c>
      <c r="B4493" t="s">
        <v>360</v>
      </c>
      <c r="E4493" t="s">
        <v>4820</v>
      </c>
      <c r="F4493" t="s">
        <v>347</v>
      </c>
      <c r="G4493" t="s">
        <v>241</v>
      </c>
      <c r="H4493" t="s">
        <v>198</v>
      </c>
      <c r="I4493" t="s">
        <v>4568</v>
      </c>
      <c r="J4493">
        <v>1980</v>
      </c>
      <c r="K4493">
        <v>20762</v>
      </c>
      <c r="L4493">
        <v>27</v>
      </c>
      <c r="M4493" t="s">
        <v>200</v>
      </c>
      <c r="N4493" t="s">
        <v>376</v>
      </c>
      <c r="O4493" t="s">
        <v>202</v>
      </c>
      <c r="P4493" t="s">
        <v>4020</v>
      </c>
    </row>
    <row r="4494" spans="1:16" x14ac:dyDescent="0.25">
      <c r="A4494">
        <v>6711</v>
      </c>
      <c r="B4494" t="s">
        <v>360</v>
      </c>
      <c r="E4494" t="s">
        <v>4821</v>
      </c>
      <c r="F4494" t="s">
        <v>347</v>
      </c>
      <c r="G4494" t="s">
        <v>241</v>
      </c>
      <c r="H4494" t="s">
        <v>198</v>
      </c>
      <c r="I4494" t="s">
        <v>4568</v>
      </c>
      <c r="J4494">
        <v>1980</v>
      </c>
      <c r="K4494">
        <v>73803</v>
      </c>
      <c r="L4494">
        <v>27</v>
      </c>
      <c r="M4494" t="s">
        <v>200</v>
      </c>
      <c r="N4494" t="s">
        <v>376</v>
      </c>
      <c r="O4494" t="s">
        <v>202</v>
      </c>
      <c r="P4494" t="s">
        <v>4640</v>
      </c>
    </row>
    <row r="4495" spans="1:16" x14ac:dyDescent="0.25">
      <c r="A4495">
        <v>6712</v>
      </c>
      <c r="B4495" t="s">
        <v>360</v>
      </c>
      <c r="E4495" t="s">
        <v>4822</v>
      </c>
      <c r="F4495" t="s">
        <v>347</v>
      </c>
      <c r="G4495" t="s">
        <v>241</v>
      </c>
      <c r="H4495" t="s">
        <v>198</v>
      </c>
      <c r="I4495" t="s">
        <v>4568</v>
      </c>
      <c r="J4495">
        <v>1983</v>
      </c>
      <c r="K4495">
        <v>74320</v>
      </c>
      <c r="L4495">
        <v>27</v>
      </c>
      <c r="M4495" t="s">
        <v>200</v>
      </c>
      <c r="N4495" t="s">
        <v>376</v>
      </c>
      <c r="O4495" t="s">
        <v>202</v>
      </c>
      <c r="P4495" t="s">
        <v>4634</v>
      </c>
    </row>
    <row r="4496" spans="1:16" x14ac:dyDescent="0.25">
      <c r="A4496">
        <v>6713</v>
      </c>
      <c r="B4496" t="s">
        <v>360</v>
      </c>
      <c r="E4496" t="s">
        <v>4823</v>
      </c>
      <c r="F4496" t="s">
        <v>347</v>
      </c>
      <c r="G4496" t="s">
        <v>241</v>
      </c>
      <c r="H4496" t="s">
        <v>198</v>
      </c>
      <c r="I4496" t="s">
        <v>4568</v>
      </c>
      <c r="J4496">
        <v>1983</v>
      </c>
      <c r="K4496">
        <v>74551</v>
      </c>
      <c r="L4496">
        <v>27</v>
      </c>
      <c r="M4496" t="s">
        <v>200</v>
      </c>
      <c r="N4496" t="s">
        <v>376</v>
      </c>
      <c r="O4496" t="s">
        <v>202</v>
      </c>
      <c r="P4496" t="s">
        <v>4634</v>
      </c>
    </row>
    <row r="4497" spans="1:16" x14ac:dyDescent="0.25">
      <c r="A4497">
        <v>6714</v>
      </c>
      <c r="B4497" t="s">
        <v>360</v>
      </c>
      <c r="E4497" t="s">
        <v>4824</v>
      </c>
      <c r="F4497" t="s">
        <v>347</v>
      </c>
      <c r="G4497" t="s">
        <v>241</v>
      </c>
      <c r="H4497" t="s">
        <v>198</v>
      </c>
      <c r="I4497" t="s">
        <v>4568</v>
      </c>
      <c r="J4497">
        <v>1986</v>
      </c>
      <c r="K4497">
        <v>583584</v>
      </c>
      <c r="L4497">
        <v>27</v>
      </c>
      <c r="M4497" t="s">
        <v>200</v>
      </c>
      <c r="N4497" t="s">
        <v>376</v>
      </c>
      <c r="O4497" t="s">
        <v>202</v>
      </c>
      <c r="P4497" t="s">
        <v>4683</v>
      </c>
    </row>
    <row r="4498" spans="1:16" x14ac:dyDescent="0.25">
      <c r="A4498">
        <v>6715</v>
      </c>
      <c r="B4498" t="s">
        <v>360</v>
      </c>
      <c r="E4498" t="s">
        <v>4825</v>
      </c>
      <c r="F4498" t="s">
        <v>347</v>
      </c>
      <c r="G4498" t="s">
        <v>241</v>
      </c>
      <c r="H4498" t="s">
        <v>198</v>
      </c>
      <c r="I4498" t="s">
        <v>4568</v>
      </c>
      <c r="J4498">
        <v>1987</v>
      </c>
      <c r="K4498">
        <v>135418</v>
      </c>
      <c r="L4498">
        <v>27</v>
      </c>
      <c r="M4498" t="s">
        <v>200</v>
      </c>
      <c r="N4498" t="s">
        <v>376</v>
      </c>
      <c r="O4498" t="s">
        <v>202</v>
      </c>
      <c r="P4498" t="s">
        <v>4826</v>
      </c>
    </row>
    <row r="4499" spans="1:16" x14ac:dyDescent="0.25">
      <c r="A4499">
        <v>6716</v>
      </c>
      <c r="B4499" t="s">
        <v>360</v>
      </c>
      <c r="E4499" t="s">
        <v>4827</v>
      </c>
      <c r="F4499" t="s">
        <v>347</v>
      </c>
      <c r="G4499" t="s">
        <v>241</v>
      </c>
      <c r="H4499" t="s">
        <v>198</v>
      </c>
      <c r="I4499" t="s">
        <v>4568</v>
      </c>
      <c r="J4499">
        <v>1974</v>
      </c>
      <c r="K4499">
        <v>30440</v>
      </c>
      <c r="L4499">
        <v>27</v>
      </c>
      <c r="M4499" t="s">
        <v>200</v>
      </c>
      <c r="N4499" t="s">
        <v>376</v>
      </c>
      <c r="O4499" t="s">
        <v>202</v>
      </c>
      <c r="P4499" t="s">
        <v>4084</v>
      </c>
    </row>
    <row r="4500" spans="1:16" x14ac:dyDescent="0.25">
      <c r="A4500">
        <v>6717</v>
      </c>
      <c r="B4500" t="s">
        <v>360</v>
      </c>
      <c r="E4500" t="s">
        <v>4758</v>
      </c>
      <c r="F4500" t="s">
        <v>347</v>
      </c>
      <c r="G4500" t="s">
        <v>241</v>
      </c>
      <c r="H4500" t="s">
        <v>198</v>
      </c>
      <c r="I4500" t="s">
        <v>4568</v>
      </c>
      <c r="J4500">
        <v>1982</v>
      </c>
      <c r="K4500">
        <v>44010</v>
      </c>
      <c r="L4500">
        <v>27</v>
      </c>
      <c r="M4500" t="s">
        <v>200</v>
      </c>
      <c r="N4500" t="s">
        <v>376</v>
      </c>
      <c r="O4500" t="s">
        <v>202</v>
      </c>
      <c r="P4500" t="s">
        <v>4634</v>
      </c>
    </row>
    <row r="4501" spans="1:16" x14ac:dyDescent="0.25">
      <c r="A4501">
        <v>6718</v>
      </c>
      <c r="B4501" t="s">
        <v>360</v>
      </c>
      <c r="E4501" t="s">
        <v>4828</v>
      </c>
      <c r="F4501" t="s">
        <v>347</v>
      </c>
      <c r="G4501" t="s">
        <v>241</v>
      </c>
      <c r="H4501" t="s">
        <v>198</v>
      </c>
      <c r="I4501" t="s">
        <v>4568</v>
      </c>
      <c r="J4501">
        <v>1986</v>
      </c>
      <c r="K4501">
        <v>125835</v>
      </c>
      <c r="L4501">
        <v>27</v>
      </c>
      <c r="M4501" t="s">
        <v>200</v>
      </c>
      <c r="N4501" t="s">
        <v>376</v>
      </c>
      <c r="O4501" t="s">
        <v>202</v>
      </c>
      <c r="P4501" t="s">
        <v>4686</v>
      </c>
    </row>
    <row r="4502" spans="1:16" x14ac:dyDescent="0.25">
      <c r="A4502">
        <v>6719</v>
      </c>
      <c r="B4502" t="s">
        <v>425</v>
      </c>
      <c r="E4502" t="s">
        <v>4751</v>
      </c>
      <c r="F4502" t="s">
        <v>347</v>
      </c>
      <c r="G4502" t="s">
        <v>241</v>
      </c>
      <c r="H4502" t="s">
        <v>198</v>
      </c>
      <c r="I4502" t="s">
        <v>4568</v>
      </c>
      <c r="J4502">
        <v>1998</v>
      </c>
      <c r="K4502">
        <v>1000</v>
      </c>
      <c r="L4502">
        <v>27</v>
      </c>
      <c r="M4502" t="s">
        <v>200</v>
      </c>
      <c r="N4502" t="s">
        <v>383</v>
      </c>
      <c r="O4502" t="s">
        <v>202</v>
      </c>
      <c r="P4502" t="s">
        <v>384</v>
      </c>
    </row>
    <row r="4503" spans="1:16" x14ac:dyDescent="0.25">
      <c r="A4503">
        <v>6720</v>
      </c>
      <c r="B4503" t="s">
        <v>360</v>
      </c>
      <c r="E4503" t="s">
        <v>4687</v>
      </c>
      <c r="F4503" t="s">
        <v>347</v>
      </c>
      <c r="G4503" t="s">
        <v>241</v>
      </c>
      <c r="H4503" t="s">
        <v>198</v>
      </c>
      <c r="I4503" t="s">
        <v>4568</v>
      </c>
      <c r="J4503">
        <v>1962</v>
      </c>
      <c r="K4503">
        <v>223056</v>
      </c>
      <c r="L4503">
        <v>27</v>
      </c>
      <c r="M4503" t="s">
        <v>200</v>
      </c>
      <c r="N4503" t="s">
        <v>376</v>
      </c>
      <c r="O4503" t="s">
        <v>202</v>
      </c>
      <c r="P4503" t="s">
        <v>365</v>
      </c>
    </row>
    <row r="4504" spans="1:16" x14ac:dyDescent="0.25">
      <c r="A4504">
        <v>6721</v>
      </c>
      <c r="B4504" t="s">
        <v>360</v>
      </c>
      <c r="E4504" t="s">
        <v>4829</v>
      </c>
      <c r="F4504" t="s">
        <v>347</v>
      </c>
      <c r="G4504" t="s">
        <v>241</v>
      </c>
      <c r="H4504" t="s">
        <v>198</v>
      </c>
      <c r="I4504" t="s">
        <v>4568</v>
      </c>
      <c r="J4504">
        <v>1983</v>
      </c>
      <c r="K4504">
        <v>112637</v>
      </c>
      <c r="L4504">
        <v>27</v>
      </c>
      <c r="M4504" t="s">
        <v>200</v>
      </c>
      <c r="N4504" t="s">
        <v>376</v>
      </c>
      <c r="O4504" t="s">
        <v>202</v>
      </c>
      <c r="P4504" t="s">
        <v>365</v>
      </c>
    </row>
    <row r="4505" spans="1:16" x14ac:dyDescent="0.25">
      <c r="A4505">
        <v>6722</v>
      </c>
      <c r="B4505" t="s">
        <v>360</v>
      </c>
      <c r="E4505" t="s">
        <v>4830</v>
      </c>
      <c r="F4505" t="s">
        <v>347</v>
      </c>
      <c r="G4505" t="s">
        <v>241</v>
      </c>
      <c r="H4505" t="s">
        <v>198</v>
      </c>
      <c r="I4505" t="s">
        <v>4568</v>
      </c>
      <c r="J4505">
        <v>1967</v>
      </c>
      <c r="K4505">
        <v>32692</v>
      </c>
      <c r="L4505">
        <v>27</v>
      </c>
      <c r="M4505" t="s">
        <v>200</v>
      </c>
      <c r="N4505" t="s">
        <v>668</v>
      </c>
      <c r="O4505" t="s">
        <v>202</v>
      </c>
      <c r="P4505" t="s">
        <v>365</v>
      </c>
    </row>
    <row r="4506" spans="1:16" x14ac:dyDescent="0.25">
      <c r="A4506">
        <v>6723</v>
      </c>
      <c r="B4506" t="s">
        <v>360</v>
      </c>
      <c r="E4506" t="s">
        <v>4831</v>
      </c>
      <c r="F4506" t="s">
        <v>347</v>
      </c>
      <c r="G4506" t="s">
        <v>241</v>
      </c>
      <c r="H4506" t="s">
        <v>198</v>
      </c>
      <c r="I4506" t="s">
        <v>4568</v>
      </c>
      <c r="J4506">
        <v>1985</v>
      </c>
      <c r="K4506">
        <v>230087</v>
      </c>
      <c r="L4506">
        <v>27</v>
      </c>
      <c r="M4506" t="s">
        <v>200</v>
      </c>
      <c r="N4506" t="s">
        <v>376</v>
      </c>
      <c r="O4506" t="s">
        <v>202</v>
      </c>
      <c r="P4506" t="s">
        <v>365</v>
      </c>
    </row>
    <row r="4507" spans="1:16" x14ac:dyDescent="0.25">
      <c r="A4507">
        <v>6724</v>
      </c>
      <c r="B4507" t="s">
        <v>360</v>
      </c>
      <c r="E4507" t="s">
        <v>4832</v>
      </c>
      <c r="F4507" t="s">
        <v>347</v>
      </c>
      <c r="G4507" t="s">
        <v>241</v>
      </c>
      <c r="H4507" t="s">
        <v>198</v>
      </c>
      <c r="I4507" t="s">
        <v>4568</v>
      </c>
      <c r="J4507">
        <v>1972</v>
      </c>
      <c r="K4507">
        <v>12153</v>
      </c>
      <c r="L4507">
        <v>27</v>
      </c>
      <c r="M4507" t="s">
        <v>200</v>
      </c>
      <c r="N4507" t="s">
        <v>376</v>
      </c>
      <c r="O4507" t="s">
        <v>202</v>
      </c>
      <c r="P4507" t="s">
        <v>365</v>
      </c>
    </row>
    <row r="4508" spans="1:16" x14ac:dyDescent="0.25">
      <c r="A4508">
        <v>6725</v>
      </c>
      <c r="B4508" t="s">
        <v>360</v>
      </c>
      <c r="E4508" t="s">
        <v>4833</v>
      </c>
      <c r="F4508" t="s">
        <v>347</v>
      </c>
      <c r="G4508" t="s">
        <v>241</v>
      </c>
      <c r="H4508" t="s">
        <v>198</v>
      </c>
      <c r="I4508" t="s">
        <v>4568</v>
      </c>
      <c r="J4508">
        <v>1983</v>
      </c>
      <c r="K4508">
        <v>124851</v>
      </c>
      <c r="L4508">
        <v>27</v>
      </c>
      <c r="M4508" t="s">
        <v>200</v>
      </c>
      <c r="N4508" t="s">
        <v>376</v>
      </c>
      <c r="O4508" t="s">
        <v>202</v>
      </c>
      <c r="P4508" t="s">
        <v>365</v>
      </c>
    </row>
    <row r="4509" spans="1:16" x14ac:dyDescent="0.25">
      <c r="A4509">
        <v>6726</v>
      </c>
      <c r="B4509" t="s">
        <v>360</v>
      </c>
      <c r="E4509" t="s">
        <v>4834</v>
      </c>
      <c r="F4509" t="s">
        <v>347</v>
      </c>
      <c r="G4509" t="s">
        <v>241</v>
      </c>
      <c r="H4509" t="s">
        <v>198</v>
      </c>
      <c r="I4509" t="s">
        <v>4568</v>
      </c>
      <c r="J4509">
        <v>1966</v>
      </c>
      <c r="K4509">
        <v>165205</v>
      </c>
      <c r="L4509">
        <v>27</v>
      </c>
      <c r="M4509" t="s">
        <v>200</v>
      </c>
      <c r="N4509" t="s">
        <v>668</v>
      </c>
      <c r="O4509" t="s">
        <v>202</v>
      </c>
      <c r="P4509" t="s">
        <v>365</v>
      </c>
    </row>
    <row r="4510" spans="1:16" x14ac:dyDescent="0.25">
      <c r="A4510">
        <v>6727</v>
      </c>
      <c r="B4510" t="s">
        <v>360</v>
      </c>
      <c r="E4510" t="s">
        <v>4835</v>
      </c>
      <c r="F4510" t="s">
        <v>347</v>
      </c>
      <c r="G4510" t="s">
        <v>241</v>
      </c>
      <c r="H4510" t="s">
        <v>198</v>
      </c>
      <c r="I4510" t="s">
        <v>4568</v>
      </c>
      <c r="J4510">
        <v>1981</v>
      </c>
      <c r="K4510">
        <v>198144</v>
      </c>
      <c r="L4510">
        <v>27</v>
      </c>
      <c r="M4510" t="s">
        <v>200</v>
      </c>
      <c r="N4510" t="s">
        <v>376</v>
      </c>
      <c r="O4510" t="s">
        <v>202</v>
      </c>
      <c r="P4510" t="s">
        <v>365</v>
      </c>
    </row>
    <row r="4511" spans="1:16" x14ac:dyDescent="0.25">
      <c r="A4511">
        <v>6728</v>
      </c>
      <c r="B4511" t="s">
        <v>360</v>
      </c>
      <c r="E4511" t="s">
        <v>4836</v>
      </c>
      <c r="F4511" t="s">
        <v>347</v>
      </c>
      <c r="G4511" t="s">
        <v>241</v>
      </c>
      <c r="H4511" t="s">
        <v>198</v>
      </c>
      <c r="I4511" t="s">
        <v>4568</v>
      </c>
      <c r="J4511">
        <v>1962</v>
      </c>
      <c r="K4511">
        <v>474583</v>
      </c>
      <c r="L4511">
        <v>27</v>
      </c>
      <c r="M4511" t="s">
        <v>200</v>
      </c>
      <c r="N4511" t="s">
        <v>668</v>
      </c>
      <c r="O4511" t="s">
        <v>202</v>
      </c>
      <c r="P4511" t="s">
        <v>365</v>
      </c>
    </row>
    <row r="4512" spans="1:16" x14ac:dyDescent="0.25">
      <c r="A4512">
        <v>6729</v>
      </c>
      <c r="B4512" t="s">
        <v>360</v>
      </c>
      <c r="E4512" t="s">
        <v>4837</v>
      </c>
      <c r="F4512" t="s">
        <v>347</v>
      </c>
      <c r="G4512" t="s">
        <v>241</v>
      </c>
      <c r="H4512" t="s">
        <v>198</v>
      </c>
      <c r="I4512" t="s">
        <v>4568</v>
      </c>
      <c r="J4512">
        <v>1971</v>
      </c>
      <c r="K4512">
        <v>276148</v>
      </c>
      <c r="L4512">
        <v>27</v>
      </c>
      <c r="M4512" t="s">
        <v>200</v>
      </c>
      <c r="N4512" t="s">
        <v>668</v>
      </c>
      <c r="O4512" t="s">
        <v>202</v>
      </c>
      <c r="P4512" t="s">
        <v>365</v>
      </c>
    </row>
    <row r="4513" spans="1:16" x14ac:dyDescent="0.25">
      <c r="A4513">
        <v>6730</v>
      </c>
      <c r="B4513" t="s">
        <v>360</v>
      </c>
      <c r="E4513" t="s">
        <v>4838</v>
      </c>
      <c r="F4513" t="s">
        <v>347</v>
      </c>
      <c r="G4513" t="s">
        <v>241</v>
      </c>
      <c r="H4513" t="s">
        <v>198</v>
      </c>
      <c r="I4513" t="s">
        <v>4568</v>
      </c>
      <c r="J4513">
        <v>1969</v>
      </c>
      <c r="K4513">
        <v>127061</v>
      </c>
      <c r="L4513">
        <v>27</v>
      </c>
      <c r="M4513" t="s">
        <v>200</v>
      </c>
      <c r="N4513" t="s">
        <v>668</v>
      </c>
      <c r="O4513" t="s">
        <v>202</v>
      </c>
      <c r="P4513" t="s">
        <v>365</v>
      </c>
    </row>
    <row r="4514" spans="1:16" x14ac:dyDescent="0.25">
      <c r="A4514">
        <v>6731</v>
      </c>
      <c r="B4514" t="s">
        <v>360</v>
      </c>
      <c r="E4514" t="s">
        <v>4839</v>
      </c>
      <c r="F4514" t="s">
        <v>347</v>
      </c>
      <c r="G4514" t="s">
        <v>241</v>
      </c>
      <c r="H4514" t="s">
        <v>198</v>
      </c>
      <c r="I4514" t="s">
        <v>4568</v>
      </c>
      <c r="J4514">
        <v>1983</v>
      </c>
      <c r="K4514">
        <v>572810</v>
      </c>
      <c r="L4514">
        <v>27</v>
      </c>
      <c r="M4514" t="s">
        <v>200</v>
      </c>
      <c r="N4514" t="s">
        <v>376</v>
      </c>
      <c r="O4514" t="s">
        <v>202</v>
      </c>
      <c r="P4514" t="s">
        <v>365</v>
      </c>
    </row>
    <row r="4515" spans="1:16" x14ac:dyDescent="0.25">
      <c r="A4515">
        <v>6732</v>
      </c>
      <c r="B4515" t="s">
        <v>360</v>
      </c>
      <c r="E4515" t="s">
        <v>4840</v>
      </c>
      <c r="F4515" t="s">
        <v>347</v>
      </c>
      <c r="G4515" t="s">
        <v>241</v>
      </c>
      <c r="H4515" t="s">
        <v>198</v>
      </c>
      <c r="I4515" t="s">
        <v>4568</v>
      </c>
      <c r="J4515">
        <v>1979</v>
      </c>
      <c r="K4515">
        <v>206143</v>
      </c>
      <c r="L4515">
        <v>27</v>
      </c>
      <c r="M4515" t="s">
        <v>200</v>
      </c>
      <c r="N4515" t="s">
        <v>376</v>
      </c>
      <c r="O4515" t="s">
        <v>202</v>
      </c>
      <c r="P4515" t="s">
        <v>365</v>
      </c>
    </row>
    <row r="4516" spans="1:16" x14ac:dyDescent="0.25">
      <c r="A4516">
        <v>6733</v>
      </c>
      <c r="B4516" t="s">
        <v>360</v>
      </c>
      <c r="E4516" t="s">
        <v>4841</v>
      </c>
      <c r="F4516" t="s">
        <v>347</v>
      </c>
      <c r="G4516" t="s">
        <v>241</v>
      </c>
      <c r="H4516" t="s">
        <v>198</v>
      </c>
      <c r="I4516" t="s">
        <v>4568</v>
      </c>
      <c r="J4516">
        <v>1966</v>
      </c>
      <c r="K4516">
        <v>550874</v>
      </c>
      <c r="L4516">
        <v>27</v>
      </c>
      <c r="M4516" t="s">
        <v>200</v>
      </c>
      <c r="N4516" t="s">
        <v>668</v>
      </c>
      <c r="O4516" t="s">
        <v>202</v>
      </c>
      <c r="P4516" t="s">
        <v>365</v>
      </c>
    </row>
    <row r="4517" spans="1:16" x14ac:dyDescent="0.25">
      <c r="A4517">
        <v>6734</v>
      </c>
      <c r="B4517" t="s">
        <v>360</v>
      </c>
      <c r="E4517" t="s">
        <v>4842</v>
      </c>
      <c r="F4517" t="s">
        <v>347</v>
      </c>
      <c r="G4517" t="s">
        <v>241</v>
      </c>
      <c r="H4517" t="s">
        <v>198</v>
      </c>
      <c r="I4517" t="s">
        <v>4568</v>
      </c>
      <c r="J4517">
        <v>1976</v>
      </c>
      <c r="K4517">
        <v>96383</v>
      </c>
      <c r="L4517">
        <v>27</v>
      </c>
      <c r="M4517" t="s">
        <v>200</v>
      </c>
      <c r="N4517" t="s">
        <v>376</v>
      </c>
      <c r="O4517" t="s">
        <v>202</v>
      </c>
      <c r="P4517" t="s">
        <v>365</v>
      </c>
    </row>
    <row r="4518" spans="1:16" x14ac:dyDescent="0.25">
      <c r="A4518">
        <v>6735</v>
      </c>
      <c r="B4518" t="s">
        <v>360</v>
      </c>
      <c r="E4518" t="s">
        <v>4843</v>
      </c>
      <c r="F4518" t="s">
        <v>347</v>
      </c>
      <c r="G4518" t="s">
        <v>241</v>
      </c>
      <c r="H4518" t="s">
        <v>198</v>
      </c>
      <c r="I4518" t="s">
        <v>4568</v>
      </c>
      <c r="J4518">
        <v>1965</v>
      </c>
      <c r="K4518">
        <v>148833</v>
      </c>
      <c r="L4518">
        <v>27</v>
      </c>
      <c r="M4518" t="s">
        <v>200</v>
      </c>
      <c r="N4518" t="s">
        <v>668</v>
      </c>
      <c r="O4518" t="s">
        <v>202</v>
      </c>
      <c r="P4518" t="s">
        <v>365</v>
      </c>
    </row>
    <row r="4519" spans="1:16" x14ac:dyDescent="0.25">
      <c r="A4519">
        <v>6736</v>
      </c>
      <c r="B4519" t="s">
        <v>360</v>
      </c>
      <c r="E4519" t="s">
        <v>4844</v>
      </c>
      <c r="F4519" t="s">
        <v>347</v>
      </c>
      <c r="G4519" t="s">
        <v>241</v>
      </c>
      <c r="H4519" t="s">
        <v>198</v>
      </c>
      <c r="I4519" t="s">
        <v>4568</v>
      </c>
      <c r="J4519">
        <v>1970</v>
      </c>
      <c r="K4519">
        <v>112297</v>
      </c>
      <c r="L4519">
        <v>27</v>
      </c>
      <c r="M4519" t="s">
        <v>200</v>
      </c>
      <c r="N4519" t="s">
        <v>668</v>
      </c>
      <c r="O4519" t="s">
        <v>202</v>
      </c>
      <c r="P4519" t="s">
        <v>365</v>
      </c>
    </row>
    <row r="4520" spans="1:16" x14ac:dyDescent="0.25">
      <c r="A4520">
        <v>6737</v>
      </c>
      <c r="B4520" t="s">
        <v>360</v>
      </c>
      <c r="E4520" t="s">
        <v>4845</v>
      </c>
      <c r="F4520" t="s">
        <v>347</v>
      </c>
      <c r="G4520" t="s">
        <v>241</v>
      </c>
      <c r="H4520" t="s">
        <v>198</v>
      </c>
      <c r="I4520" t="s">
        <v>4568</v>
      </c>
      <c r="J4520">
        <v>1982</v>
      </c>
      <c r="K4520">
        <v>268531</v>
      </c>
      <c r="L4520">
        <v>27</v>
      </c>
      <c r="M4520" t="s">
        <v>200</v>
      </c>
      <c r="N4520" t="s">
        <v>376</v>
      </c>
      <c r="O4520" t="s">
        <v>202</v>
      </c>
      <c r="P4520" t="s">
        <v>365</v>
      </c>
    </row>
    <row r="4521" spans="1:16" x14ac:dyDescent="0.25">
      <c r="A4521">
        <v>6738</v>
      </c>
      <c r="B4521" t="s">
        <v>360</v>
      </c>
      <c r="E4521" t="s">
        <v>4846</v>
      </c>
      <c r="F4521" t="s">
        <v>347</v>
      </c>
      <c r="G4521" t="s">
        <v>241</v>
      </c>
      <c r="H4521" t="s">
        <v>198</v>
      </c>
      <c r="I4521" t="s">
        <v>4568</v>
      </c>
      <c r="J4521">
        <v>1965</v>
      </c>
      <c r="K4521">
        <v>405648</v>
      </c>
      <c r="L4521">
        <v>27</v>
      </c>
      <c r="M4521" t="s">
        <v>200</v>
      </c>
      <c r="N4521" t="s">
        <v>668</v>
      </c>
      <c r="O4521" t="s">
        <v>202</v>
      </c>
      <c r="P4521" t="s">
        <v>365</v>
      </c>
    </row>
    <row r="4522" spans="1:16" x14ac:dyDescent="0.25">
      <c r="A4522">
        <v>6739</v>
      </c>
      <c r="B4522" t="s">
        <v>360</v>
      </c>
      <c r="E4522" t="s">
        <v>4847</v>
      </c>
      <c r="F4522" t="s">
        <v>347</v>
      </c>
      <c r="G4522" t="s">
        <v>241</v>
      </c>
      <c r="H4522" t="s">
        <v>198</v>
      </c>
      <c r="I4522" t="s">
        <v>4568</v>
      </c>
      <c r="J4522">
        <v>1967</v>
      </c>
      <c r="K4522">
        <v>80286</v>
      </c>
      <c r="L4522">
        <v>27</v>
      </c>
      <c r="M4522" t="s">
        <v>200</v>
      </c>
      <c r="N4522" t="s">
        <v>668</v>
      </c>
      <c r="O4522" t="s">
        <v>202</v>
      </c>
      <c r="P4522" t="s">
        <v>365</v>
      </c>
    </row>
    <row r="4523" spans="1:16" x14ac:dyDescent="0.25">
      <c r="A4523">
        <v>6740</v>
      </c>
      <c r="B4523" t="s">
        <v>360</v>
      </c>
      <c r="E4523" t="s">
        <v>4848</v>
      </c>
      <c r="F4523" t="s">
        <v>347</v>
      </c>
      <c r="G4523" t="s">
        <v>241</v>
      </c>
      <c r="H4523" t="s">
        <v>198</v>
      </c>
      <c r="I4523" t="s">
        <v>4568</v>
      </c>
      <c r="J4523">
        <v>1967</v>
      </c>
      <c r="K4523">
        <v>176633</v>
      </c>
      <c r="L4523">
        <v>27</v>
      </c>
      <c r="M4523" t="s">
        <v>200</v>
      </c>
      <c r="N4523" t="s">
        <v>668</v>
      </c>
      <c r="O4523" t="s">
        <v>202</v>
      </c>
      <c r="P4523" t="s">
        <v>365</v>
      </c>
    </row>
    <row r="4524" spans="1:16" x14ac:dyDescent="0.25">
      <c r="A4524">
        <v>6741</v>
      </c>
      <c r="B4524" t="s">
        <v>360</v>
      </c>
      <c r="E4524" t="s">
        <v>4775</v>
      </c>
      <c r="F4524" t="s">
        <v>347</v>
      </c>
      <c r="G4524" t="s">
        <v>241</v>
      </c>
      <c r="H4524" t="s">
        <v>198</v>
      </c>
      <c r="I4524" t="s">
        <v>4568</v>
      </c>
      <c r="J4524">
        <v>1967</v>
      </c>
      <c r="K4524">
        <v>293635</v>
      </c>
      <c r="L4524">
        <v>27</v>
      </c>
      <c r="M4524" t="s">
        <v>200</v>
      </c>
      <c r="N4524" t="s">
        <v>668</v>
      </c>
      <c r="O4524" t="s">
        <v>202</v>
      </c>
      <c r="P4524" t="s">
        <v>365</v>
      </c>
    </row>
    <row r="4525" spans="1:16" x14ac:dyDescent="0.25">
      <c r="A4525">
        <v>6742</v>
      </c>
      <c r="B4525" t="s">
        <v>360</v>
      </c>
      <c r="E4525" t="s">
        <v>4849</v>
      </c>
      <c r="F4525" t="s">
        <v>347</v>
      </c>
      <c r="G4525" t="s">
        <v>241</v>
      </c>
      <c r="H4525" t="s">
        <v>198</v>
      </c>
      <c r="I4525" t="s">
        <v>4568</v>
      </c>
      <c r="J4525">
        <v>1963</v>
      </c>
      <c r="K4525">
        <v>186722</v>
      </c>
      <c r="L4525">
        <v>27</v>
      </c>
      <c r="M4525" t="s">
        <v>200</v>
      </c>
      <c r="N4525" t="s">
        <v>668</v>
      </c>
      <c r="O4525" t="s">
        <v>202</v>
      </c>
      <c r="P4525" t="s">
        <v>365</v>
      </c>
    </row>
    <row r="4526" spans="1:16" x14ac:dyDescent="0.25">
      <c r="A4526">
        <v>6743</v>
      </c>
      <c r="B4526" t="s">
        <v>360</v>
      </c>
      <c r="E4526" t="s">
        <v>4850</v>
      </c>
      <c r="F4526" t="s">
        <v>347</v>
      </c>
      <c r="G4526" t="s">
        <v>241</v>
      </c>
      <c r="H4526" t="s">
        <v>198</v>
      </c>
      <c r="I4526" t="s">
        <v>4568</v>
      </c>
      <c r="J4526">
        <v>1963</v>
      </c>
      <c r="K4526">
        <v>20318</v>
      </c>
      <c r="L4526">
        <v>27</v>
      </c>
      <c r="M4526" t="s">
        <v>200</v>
      </c>
      <c r="N4526" t="s">
        <v>668</v>
      </c>
      <c r="O4526" t="s">
        <v>202</v>
      </c>
      <c r="P4526" t="s">
        <v>365</v>
      </c>
    </row>
    <row r="4527" spans="1:16" x14ac:dyDescent="0.25">
      <c r="A4527">
        <v>6744</v>
      </c>
      <c r="B4527" t="s">
        <v>360</v>
      </c>
      <c r="E4527" t="s">
        <v>4851</v>
      </c>
      <c r="F4527" t="s">
        <v>347</v>
      </c>
      <c r="G4527" t="s">
        <v>241</v>
      </c>
      <c r="H4527" t="s">
        <v>198</v>
      </c>
      <c r="I4527" t="s">
        <v>4568</v>
      </c>
      <c r="J4527">
        <v>1967</v>
      </c>
      <c r="K4527">
        <v>103098</v>
      </c>
      <c r="L4527">
        <v>27</v>
      </c>
      <c r="M4527" t="s">
        <v>200</v>
      </c>
      <c r="N4527" t="s">
        <v>668</v>
      </c>
      <c r="O4527" t="s">
        <v>202</v>
      </c>
      <c r="P4527" t="s">
        <v>365</v>
      </c>
    </row>
    <row r="4528" spans="1:16" x14ac:dyDescent="0.25">
      <c r="A4528">
        <v>6745</v>
      </c>
      <c r="B4528" t="s">
        <v>360</v>
      </c>
      <c r="E4528" t="s">
        <v>4852</v>
      </c>
      <c r="F4528" t="s">
        <v>347</v>
      </c>
      <c r="G4528" t="s">
        <v>241</v>
      </c>
      <c r="H4528" t="s">
        <v>198</v>
      </c>
      <c r="I4528" t="s">
        <v>4568</v>
      </c>
      <c r="J4528">
        <v>1969</v>
      </c>
      <c r="K4528">
        <v>222459</v>
      </c>
      <c r="L4528">
        <v>27</v>
      </c>
      <c r="M4528" t="s">
        <v>200</v>
      </c>
      <c r="N4528" t="s">
        <v>668</v>
      </c>
      <c r="O4528" t="s">
        <v>202</v>
      </c>
      <c r="P4528" t="s">
        <v>365</v>
      </c>
    </row>
    <row r="4529" spans="1:16" x14ac:dyDescent="0.25">
      <c r="A4529">
        <v>6746</v>
      </c>
      <c r="B4529" t="s">
        <v>360</v>
      </c>
      <c r="E4529" t="s">
        <v>4853</v>
      </c>
      <c r="F4529" t="s">
        <v>347</v>
      </c>
      <c r="G4529" t="s">
        <v>241</v>
      </c>
      <c r="H4529" t="s">
        <v>198</v>
      </c>
      <c r="I4529" t="s">
        <v>4568</v>
      </c>
      <c r="J4529">
        <v>1971</v>
      </c>
      <c r="K4529">
        <v>132031</v>
      </c>
      <c r="L4529">
        <v>27</v>
      </c>
      <c r="M4529" t="s">
        <v>200</v>
      </c>
      <c r="N4529" t="s">
        <v>668</v>
      </c>
      <c r="O4529" t="s">
        <v>202</v>
      </c>
      <c r="P4529" t="s">
        <v>365</v>
      </c>
    </row>
    <row r="4530" spans="1:16" x14ac:dyDescent="0.25">
      <c r="A4530">
        <v>6747</v>
      </c>
      <c r="B4530" t="s">
        <v>360</v>
      </c>
      <c r="E4530" t="s">
        <v>4854</v>
      </c>
      <c r="F4530" t="s">
        <v>347</v>
      </c>
      <c r="G4530" t="s">
        <v>241</v>
      </c>
      <c r="H4530" t="s">
        <v>198</v>
      </c>
      <c r="I4530" t="s">
        <v>4568</v>
      </c>
      <c r="J4530">
        <v>1983</v>
      </c>
      <c r="K4530">
        <v>276272</v>
      </c>
      <c r="L4530">
        <v>27</v>
      </c>
      <c r="M4530" t="s">
        <v>200</v>
      </c>
      <c r="N4530" t="s">
        <v>376</v>
      </c>
      <c r="O4530" t="s">
        <v>202</v>
      </c>
      <c r="P4530" t="s">
        <v>365</v>
      </c>
    </row>
    <row r="4531" spans="1:16" x14ac:dyDescent="0.25">
      <c r="A4531">
        <v>6748</v>
      </c>
      <c r="B4531" t="s">
        <v>360</v>
      </c>
      <c r="E4531" t="s">
        <v>4855</v>
      </c>
      <c r="F4531" t="s">
        <v>347</v>
      </c>
      <c r="G4531" t="s">
        <v>241</v>
      </c>
      <c r="H4531" t="s">
        <v>198</v>
      </c>
      <c r="I4531" t="s">
        <v>4568</v>
      </c>
      <c r="J4531">
        <v>1970</v>
      </c>
      <c r="K4531">
        <v>55895</v>
      </c>
      <c r="L4531">
        <v>27</v>
      </c>
      <c r="M4531" t="s">
        <v>200</v>
      </c>
      <c r="N4531" t="s">
        <v>668</v>
      </c>
      <c r="O4531" t="s">
        <v>202</v>
      </c>
      <c r="P4531" t="s">
        <v>365</v>
      </c>
    </row>
    <row r="4532" spans="1:16" x14ac:dyDescent="0.25">
      <c r="A4532">
        <v>6749</v>
      </c>
      <c r="B4532" t="s">
        <v>360</v>
      </c>
      <c r="E4532" t="s">
        <v>4856</v>
      </c>
      <c r="F4532" t="s">
        <v>347</v>
      </c>
      <c r="G4532" t="s">
        <v>241</v>
      </c>
      <c r="H4532" t="s">
        <v>198</v>
      </c>
      <c r="I4532" t="s">
        <v>4568</v>
      </c>
      <c r="J4532">
        <v>1968</v>
      </c>
      <c r="K4532">
        <v>164303</v>
      </c>
      <c r="L4532">
        <v>27</v>
      </c>
      <c r="M4532" t="s">
        <v>200</v>
      </c>
      <c r="N4532" t="s">
        <v>668</v>
      </c>
      <c r="O4532" t="s">
        <v>202</v>
      </c>
      <c r="P4532" t="s">
        <v>365</v>
      </c>
    </row>
    <row r="4533" spans="1:16" x14ac:dyDescent="0.25">
      <c r="A4533">
        <v>6750</v>
      </c>
      <c r="B4533" t="s">
        <v>360</v>
      </c>
      <c r="E4533" t="s">
        <v>4857</v>
      </c>
      <c r="F4533" t="s">
        <v>347</v>
      </c>
      <c r="G4533" t="s">
        <v>241</v>
      </c>
      <c r="H4533" t="s">
        <v>198</v>
      </c>
      <c r="I4533" t="s">
        <v>4568</v>
      </c>
      <c r="J4533">
        <v>1969</v>
      </c>
      <c r="K4533">
        <v>89142</v>
      </c>
      <c r="L4533">
        <v>27</v>
      </c>
      <c r="M4533" t="s">
        <v>200</v>
      </c>
      <c r="N4533" t="s">
        <v>668</v>
      </c>
      <c r="O4533" t="s">
        <v>202</v>
      </c>
      <c r="P4533" t="s">
        <v>365</v>
      </c>
    </row>
    <row r="4534" spans="1:16" x14ac:dyDescent="0.25">
      <c r="A4534">
        <v>6751</v>
      </c>
      <c r="B4534" t="s">
        <v>360</v>
      </c>
      <c r="E4534" t="s">
        <v>4858</v>
      </c>
      <c r="F4534" t="s">
        <v>347</v>
      </c>
      <c r="G4534" t="s">
        <v>241</v>
      </c>
      <c r="H4534" t="s">
        <v>198</v>
      </c>
      <c r="I4534" t="s">
        <v>4568</v>
      </c>
      <c r="J4534">
        <v>1970</v>
      </c>
      <c r="K4534">
        <v>214480</v>
      </c>
      <c r="L4534">
        <v>27</v>
      </c>
      <c r="M4534" t="s">
        <v>200</v>
      </c>
      <c r="N4534" t="s">
        <v>668</v>
      </c>
      <c r="O4534" t="s">
        <v>202</v>
      </c>
      <c r="P4534" t="s">
        <v>365</v>
      </c>
    </row>
    <row r="4535" spans="1:16" x14ac:dyDescent="0.25">
      <c r="A4535">
        <v>6752</v>
      </c>
      <c r="B4535" t="s">
        <v>360</v>
      </c>
      <c r="E4535" t="s">
        <v>4859</v>
      </c>
      <c r="F4535" t="s">
        <v>347</v>
      </c>
      <c r="G4535" t="s">
        <v>241</v>
      </c>
      <c r="H4535" t="s">
        <v>198</v>
      </c>
      <c r="I4535" t="s">
        <v>4568</v>
      </c>
      <c r="J4535">
        <v>1973</v>
      </c>
      <c r="K4535">
        <v>19354</v>
      </c>
      <c r="L4535">
        <v>27</v>
      </c>
      <c r="M4535" t="s">
        <v>200</v>
      </c>
      <c r="N4535" t="s">
        <v>376</v>
      </c>
      <c r="O4535" t="s">
        <v>202</v>
      </c>
      <c r="P4535" t="s">
        <v>365</v>
      </c>
    </row>
    <row r="4536" spans="1:16" x14ac:dyDescent="0.25">
      <c r="A4536">
        <v>6753</v>
      </c>
      <c r="B4536" t="s">
        <v>360</v>
      </c>
      <c r="E4536" t="s">
        <v>4860</v>
      </c>
      <c r="F4536" t="s">
        <v>347</v>
      </c>
      <c r="G4536" t="s">
        <v>241</v>
      </c>
      <c r="H4536" t="s">
        <v>198</v>
      </c>
      <c r="I4536" t="s">
        <v>4568</v>
      </c>
      <c r="J4536">
        <v>1970</v>
      </c>
      <c r="K4536">
        <v>251337</v>
      </c>
      <c r="L4536">
        <v>27</v>
      </c>
      <c r="M4536" t="s">
        <v>200</v>
      </c>
      <c r="N4536" t="s">
        <v>668</v>
      </c>
      <c r="O4536" t="s">
        <v>202</v>
      </c>
      <c r="P4536" t="s">
        <v>365</v>
      </c>
    </row>
    <row r="4537" spans="1:16" x14ac:dyDescent="0.25">
      <c r="A4537">
        <v>6755</v>
      </c>
      <c r="B4537" t="s">
        <v>360</v>
      </c>
      <c r="E4537" t="s">
        <v>4861</v>
      </c>
      <c r="F4537" t="s">
        <v>347</v>
      </c>
      <c r="G4537" t="s">
        <v>241</v>
      </c>
      <c r="H4537" t="s">
        <v>198</v>
      </c>
      <c r="I4537" t="s">
        <v>4568</v>
      </c>
      <c r="J4537">
        <v>1965</v>
      </c>
      <c r="K4537">
        <v>220</v>
      </c>
      <c r="L4537">
        <v>27</v>
      </c>
      <c r="M4537" t="s">
        <v>200</v>
      </c>
      <c r="N4537" t="s">
        <v>376</v>
      </c>
      <c r="O4537" t="s">
        <v>202</v>
      </c>
      <c r="P4537" t="s">
        <v>365</v>
      </c>
    </row>
    <row r="4538" spans="1:16" x14ac:dyDescent="0.25">
      <c r="A4538">
        <v>6756</v>
      </c>
      <c r="B4538" t="s">
        <v>360</v>
      </c>
      <c r="E4538" t="s">
        <v>4861</v>
      </c>
      <c r="F4538" t="s">
        <v>347</v>
      </c>
      <c r="G4538" t="s">
        <v>241</v>
      </c>
      <c r="H4538" t="s">
        <v>198</v>
      </c>
      <c r="I4538" t="s">
        <v>4568</v>
      </c>
      <c r="J4538">
        <v>1976</v>
      </c>
      <c r="K4538">
        <v>25573</v>
      </c>
      <c r="L4538">
        <v>27</v>
      </c>
      <c r="M4538" t="s">
        <v>200</v>
      </c>
      <c r="N4538" t="s">
        <v>376</v>
      </c>
      <c r="O4538" t="s">
        <v>202</v>
      </c>
      <c r="P4538" t="s">
        <v>365</v>
      </c>
    </row>
    <row r="4539" spans="1:16" x14ac:dyDescent="0.25">
      <c r="A4539">
        <v>6757</v>
      </c>
      <c r="B4539" t="s">
        <v>360</v>
      </c>
      <c r="E4539" t="s">
        <v>4862</v>
      </c>
      <c r="F4539" t="s">
        <v>347</v>
      </c>
      <c r="G4539" t="s">
        <v>241</v>
      </c>
      <c r="H4539" t="s">
        <v>198</v>
      </c>
      <c r="I4539" t="s">
        <v>4568</v>
      </c>
      <c r="J4539">
        <v>1969</v>
      </c>
      <c r="K4539">
        <v>6767</v>
      </c>
      <c r="L4539">
        <v>27</v>
      </c>
      <c r="M4539" t="s">
        <v>200</v>
      </c>
      <c r="N4539" t="s">
        <v>376</v>
      </c>
      <c r="O4539" t="s">
        <v>202</v>
      </c>
      <c r="P4539" t="s">
        <v>365</v>
      </c>
    </row>
    <row r="4540" spans="1:16" x14ac:dyDescent="0.25">
      <c r="A4540">
        <v>6758</v>
      </c>
      <c r="B4540" t="s">
        <v>360</v>
      </c>
      <c r="E4540" t="s">
        <v>4863</v>
      </c>
      <c r="F4540" t="s">
        <v>347</v>
      </c>
      <c r="G4540" t="s">
        <v>241</v>
      </c>
      <c r="H4540" t="s">
        <v>198</v>
      </c>
      <c r="I4540" t="s">
        <v>4568</v>
      </c>
      <c r="J4540">
        <v>1987</v>
      </c>
      <c r="K4540">
        <v>18199</v>
      </c>
      <c r="L4540">
        <v>27</v>
      </c>
      <c r="M4540" t="s">
        <v>200</v>
      </c>
      <c r="N4540" t="s">
        <v>376</v>
      </c>
      <c r="O4540" t="s">
        <v>202</v>
      </c>
      <c r="P4540" t="s">
        <v>365</v>
      </c>
    </row>
    <row r="4541" spans="1:16" x14ac:dyDescent="0.25">
      <c r="A4541">
        <v>6759</v>
      </c>
      <c r="B4541" t="s">
        <v>360</v>
      </c>
      <c r="E4541" t="s">
        <v>4842</v>
      </c>
      <c r="F4541" t="s">
        <v>347</v>
      </c>
      <c r="G4541" t="s">
        <v>241</v>
      </c>
      <c r="H4541" t="s">
        <v>198</v>
      </c>
      <c r="I4541" t="s">
        <v>4568</v>
      </c>
      <c r="J4541">
        <v>1969</v>
      </c>
      <c r="K4541">
        <v>2940</v>
      </c>
      <c r="L4541">
        <v>27</v>
      </c>
      <c r="M4541" t="s">
        <v>200</v>
      </c>
      <c r="N4541" t="s">
        <v>376</v>
      </c>
      <c r="O4541" t="s">
        <v>202</v>
      </c>
      <c r="P4541" t="s">
        <v>365</v>
      </c>
    </row>
    <row r="4542" spans="1:16" x14ac:dyDescent="0.25">
      <c r="A4542">
        <v>6760</v>
      </c>
      <c r="B4542" t="s">
        <v>360</v>
      </c>
      <c r="E4542" t="s">
        <v>4864</v>
      </c>
      <c r="F4542" t="s">
        <v>347</v>
      </c>
      <c r="G4542" t="s">
        <v>241</v>
      </c>
      <c r="H4542" t="s">
        <v>198</v>
      </c>
      <c r="I4542" t="s">
        <v>4568</v>
      </c>
      <c r="J4542">
        <v>1978</v>
      </c>
      <c r="K4542">
        <v>11759</v>
      </c>
      <c r="L4542">
        <v>27</v>
      </c>
      <c r="M4542" t="s">
        <v>200</v>
      </c>
      <c r="N4542" t="s">
        <v>376</v>
      </c>
      <c r="O4542" t="s">
        <v>202</v>
      </c>
      <c r="P4542" t="s">
        <v>365</v>
      </c>
    </row>
    <row r="4543" spans="1:16" x14ac:dyDescent="0.25">
      <c r="A4543">
        <v>6761</v>
      </c>
      <c r="B4543" t="s">
        <v>360</v>
      </c>
      <c r="E4543" t="s">
        <v>4865</v>
      </c>
      <c r="F4543" t="s">
        <v>347</v>
      </c>
      <c r="G4543" t="s">
        <v>241</v>
      </c>
      <c r="H4543" t="s">
        <v>198</v>
      </c>
      <c r="I4543" t="s">
        <v>4568</v>
      </c>
      <c r="J4543">
        <v>1974</v>
      </c>
      <c r="K4543">
        <v>12941</v>
      </c>
      <c r="L4543">
        <v>27</v>
      </c>
      <c r="M4543" t="s">
        <v>200</v>
      </c>
      <c r="N4543" t="s">
        <v>376</v>
      </c>
      <c r="O4543" t="s">
        <v>202</v>
      </c>
      <c r="P4543" t="s">
        <v>365</v>
      </c>
    </row>
    <row r="4544" spans="1:16" x14ac:dyDescent="0.25">
      <c r="A4544">
        <v>6762</v>
      </c>
      <c r="B4544" t="s">
        <v>360</v>
      </c>
      <c r="E4544" t="s">
        <v>4866</v>
      </c>
      <c r="F4544" t="s">
        <v>347</v>
      </c>
      <c r="G4544" t="s">
        <v>241</v>
      </c>
      <c r="H4544" t="s">
        <v>198</v>
      </c>
      <c r="I4544" t="s">
        <v>4568</v>
      </c>
      <c r="J4544">
        <v>1976</v>
      </c>
      <c r="K4544">
        <v>5656</v>
      </c>
      <c r="L4544">
        <v>27</v>
      </c>
      <c r="M4544" t="s">
        <v>200</v>
      </c>
      <c r="N4544" t="s">
        <v>376</v>
      </c>
      <c r="O4544" t="s">
        <v>202</v>
      </c>
      <c r="P4544" t="s">
        <v>365</v>
      </c>
    </row>
    <row r="4545" spans="1:16" x14ac:dyDescent="0.25">
      <c r="A4545">
        <v>6763</v>
      </c>
      <c r="B4545" t="s">
        <v>360</v>
      </c>
      <c r="E4545" t="s">
        <v>4867</v>
      </c>
      <c r="F4545" t="s">
        <v>347</v>
      </c>
      <c r="G4545" t="s">
        <v>241</v>
      </c>
      <c r="H4545" t="s">
        <v>198</v>
      </c>
      <c r="I4545" t="s">
        <v>4568</v>
      </c>
      <c r="J4545">
        <v>1977</v>
      </c>
      <c r="K4545">
        <v>24147</v>
      </c>
      <c r="L4545">
        <v>27</v>
      </c>
      <c r="M4545" t="s">
        <v>200</v>
      </c>
      <c r="N4545" t="s">
        <v>376</v>
      </c>
      <c r="O4545" t="s">
        <v>202</v>
      </c>
      <c r="P4545" t="s">
        <v>365</v>
      </c>
    </row>
    <row r="4546" spans="1:16" x14ac:dyDescent="0.25">
      <c r="A4546">
        <v>6764</v>
      </c>
      <c r="B4546" t="s">
        <v>360</v>
      </c>
      <c r="E4546" t="s">
        <v>4868</v>
      </c>
      <c r="F4546" t="s">
        <v>347</v>
      </c>
      <c r="G4546" t="s">
        <v>241</v>
      </c>
      <c r="H4546" t="s">
        <v>198</v>
      </c>
      <c r="I4546" t="s">
        <v>4568</v>
      </c>
      <c r="J4546">
        <v>1979</v>
      </c>
      <c r="K4546">
        <v>13226</v>
      </c>
      <c r="L4546">
        <v>27</v>
      </c>
      <c r="M4546" t="s">
        <v>200</v>
      </c>
      <c r="N4546" t="s">
        <v>376</v>
      </c>
      <c r="O4546" t="s">
        <v>202</v>
      </c>
      <c r="P4546" t="s">
        <v>365</v>
      </c>
    </row>
    <row r="4547" spans="1:16" x14ac:dyDescent="0.25">
      <c r="A4547">
        <v>6765</v>
      </c>
      <c r="B4547" t="s">
        <v>360</v>
      </c>
      <c r="E4547" t="s">
        <v>4869</v>
      </c>
      <c r="F4547" t="s">
        <v>347</v>
      </c>
      <c r="G4547" t="s">
        <v>241</v>
      </c>
      <c r="H4547" t="s">
        <v>198</v>
      </c>
      <c r="I4547" t="s">
        <v>4568</v>
      </c>
      <c r="J4547">
        <v>1980</v>
      </c>
      <c r="K4547">
        <v>4415</v>
      </c>
      <c r="L4547">
        <v>27</v>
      </c>
      <c r="M4547" t="s">
        <v>200</v>
      </c>
      <c r="N4547" t="s">
        <v>376</v>
      </c>
      <c r="O4547" t="s">
        <v>202</v>
      </c>
      <c r="P4547" t="s">
        <v>365</v>
      </c>
    </row>
    <row r="4548" spans="1:16" x14ac:dyDescent="0.25">
      <c r="A4548">
        <v>6766</v>
      </c>
      <c r="B4548" t="s">
        <v>360</v>
      </c>
      <c r="E4548" t="s">
        <v>4870</v>
      </c>
      <c r="F4548" t="s">
        <v>347</v>
      </c>
      <c r="G4548" t="s">
        <v>241</v>
      </c>
      <c r="H4548" t="s">
        <v>198</v>
      </c>
      <c r="I4548" t="s">
        <v>4568</v>
      </c>
      <c r="J4548">
        <v>1980</v>
      </c>
      <c r="K4548">
        <v>73779</v>
      </c>
      <c r="L4548">
        <v>27</v>
      </c>
      <c r="M4548" t="s">
        <v>200</v>
      </c>
      <c r="N4548" t="s">
        <v>376</v>
      </c>
      <c r="O4548" t="s">
        <v>202</v>
      </c>
      <c r="P4548" t="s">
        <v>365</v>
      </c>
    </row>
    <row r="4549" spans="1:16" x14ac:dyDescent="0.25">
      <c r="A4549">
        <v>6767</v>
      </c>
      <c r="B4549" t="s">
        <v>360</v>
      </c>
      <c r="E4549" t="s">
        <v>4871</v>
      </c>
      <c r="F4549" t="s">
        <v>347</v>
      </c>
      <c r="G4549" t="s">
        <v>241</v>
      </c>
      <c r="H4549" t="s">
        <v>198</v>
      </c>
      <c r="I4549" t="s">
        <v>4568</v>
      </c>
      <c r="J4549">
        <v>1981</v>
      </c>
      <c r="K4549">
        <v>24673</v>
      </c>
      <c r="L4549">
        <v>27</v>
      </c>
      <c r="M4549" t="s">
        <v>200</v>
      </c>
      <c r="N4549" t="s">
        <v>376</v>
      </c>
      <c r="O4549" t="s">
        <v>202</v>
      </c>
      <c r="P4549" t="s">
        <v>365</v>
      </c>
    </row>
    <row r="4550" spans="1:16" x14ac:dyDescent="0.25">
      <c r="A4550">
        <v>6768</v>
      </c>
      <c r="B4550" t="s">
        <v>360</v>
      </c>
      <c r="E4550" t="s">
        <v>2642</v>
      </c>
      <c r="F4550" t="s">
        <v>347</v>
      </c>
      <c r="G4550" t="s">
        <v>241</v>
      </c>
      <c r="H4550" t="s">
        <v>198</v>
      </c>
      <c r="I4550" t="s">
        <v>4568</v>
      </c>
      <c r="J4550">
        <v>1981</v>
      </c>
      <c r="K4550">
        <v>48761</v>
      </c>
      <c r="L4550">
        <v>27</v>
      </c>
      <c r="M4550" t="s">
        <v>200</v>
      </c>
      <c r="N4550" t="s">
        <v>376</v>
      </c>
      <c r="O4550" t="s">
        <v>202</v>
      </c>
      <c r="P4550" t="s">
        <v>365</v>
      </c>
    </row>
    <row r="4551" spans="1:16" x14ac:dyDescent="0.25">
      <c r="A4551">
        <v>6769</v>
      </c>
      <c r="B4551" t="s">
        <v>360</v>
      </c>
      <c r="E4551" t="s">
        <v>4872</v>
      </c>
      <c r="F4551" t="s">
        <v>347</v>
      </c>
      <c r="G4551" t="s">
        <v>241</v>
      </c>
      <c r="H4551" t="s">
        <v>198</v>
      </c>
      <c r="I4551" t="s">
        <v>4568</v>
      </c>
      <c r="J4551">
        <v>1969</v>
      </c>
      <c r="K4551">
        <v>1363725</v>
      </c>
      <c r="L4551">
        <v>27</v>
      </c>
      <c r="M4551" t="s">
        <v>200</v>
      </c>
      <c r="N4551" t="s">
        <v>376</v>
      </c>
      <c r="O4551" t="s">
        <v>202</v>
      </c>
      <c r="P4551" t="s">
        <v>365</v>
      </c>
    </row>
    <row r="4552" spans="1:16" x14ac:dyDescent="0.25">
      <c r="A4552">
        <v>6770</v>
      </c>
      <c r="B4552" t="s">
        <v>360</v>
      </c>
      <c r="E4552" t="s">
        <v>4873</v>
      </c>
      <c r="F4552" t="s">
        <v>347</v>
      </c>
      <c r="G4552" t="s">
        <v>241</v>
      </c>
      <c r="H4552" t="s">
        <v>198</v>
      </c>
      <c r="I4552" t="s">
        <v>4568</v>
      </c>
      <c r="J4552">
        <v>1980</v>
      </c>
      <c r="K4552">
        <v>11822</v>
      </c>
      <c r="L4552">
        <v>27</v>
      </c>
      <c r="M4552" t="s">
        <v>200</v>
      </c>
      <c r="N4552" t="s">
        <v>376</v>
      </c>
      <c r="O4552" t="s">
        <v>202</v>
      </c>
      <c r="P4552" t="s">
        <v>365</v>
      </c>
    </row>
    <row r="4553" spans="1:16" x14ac:dyDescent="0.25">
      <c r="A4553">
        <v>6771</v>
      </c>
      <c r="B4553" t="s">
        <v>360</v>
      </c>
      <c r="E4553" t="s">
        <v>4874</v>
      </c>
      <c r="F4553" t="s">
        <v>347</v>
      </c>
      <c r="G4553" t="s">
        <v>241</v>
      </c>
      <c r="H4553" t="s">
        <v>198</v>
      </c>
      <c r="I4553" t="s">
        <v>4568</v>
      </c>
      <c r="J4553">
        <v>1969</v>
      </c>
      <c r="K4553">
        <v>33943</v>
      </c>
      <c r="L4553">
        <v>27</v>
      </c>
      <c r="M4553" t="s">
        <v>200</v>
      </c>
      <c r="N4553" t="s">
        <v>376</v>
      </c>
      <c r="O4553" t="s">
        <v>202</v>
      </c>
      <c r="P4553" t="s">
        <v>365</v>
      </c>
    </row>
    <row r="4554" spans="1:16" x14ac:dyDescent="0.25">
      <c r="A4554">
        <v>6772</v>
      </c>
      <c r="B4554" t="s">
        <v>360</v>
      </c>
      <c r="E4554" t="s">
        <v>4875</v>
      </c>
      <c r="F4554" t="s">
        <v>347</v>
      </c>
      <c r="G4554" t="s">
        <v>241</v>
      </c>
      <c r="H4554" t="s">
        <v>198</v>
      </c>
      <c r="I4554" t="s">
        <v>4568</v>
      </c>
      <c r="J4554">
        <v>1963</v>
      </c>
      <c r="K4554">
        <v>11315</v>
      </c>
      <c r="L4554">
        <v>27</v>
      </c>
      <c r="M4554" t="s">
        <v>200</v>
      </c>
      <c r="N4554" t="s">
        <v>376</v>
      </c>
      <c r="O4554" t="s">
        <v>202</v>
      </c>
      <c r="P4554" t="s">
        <v>365</v>
      </c>
    </row>
    <row r="4555" spans="1:16" x14ac:dyDescent="0.25">
      <c r="A4555">
        <v>6773</v>
      </c>
      <c r="B4555" t="s">
        <v>360</v>
      </c>
      <c r="E4555" t="s">
        <v>4876</v>
      </c>
      <c r="F4555" t="s">
        <v>347</v>
      </c>
      <c r="G4555" t="s">
        <v>241</v>
      </c>
      <c r="H4555" t="s">
        <v>198</v>
      </c>
      <c r="I4555" t="s">
        <v>4568</v>
      </c>
      <c r="J4555">
        <v>1979</v>
      </c>
      <c r="K4555">
        <v>34078</v>
      </c>
      <c r="L4555">
        <v>27</v>
      </c>
      <c r="M4555" t="s">
        <v>200</v>
      </c>
      <c r="N4555" t="s">
        <v>376</v>
      </c>
      <c r="O4555" t="s">
        <v>202</v>
      </c>
      <c r="P4555" t="s">
        <v>365</v>
      </c>
    </row>
    <row r="4556" spans="1:16" x14ac:dyDescent="0.25">
      <c r="A4556">
        <v>6774</v>
      </c>
      <c r="B4556" t="s">
        <v>360</v>
      </c>
      <c r="E4556" t="s">
        <v>4877</v>
      </c>
      <c r="F4556" t="s">
        <v>347</v>
      </c>
      <c r="G4556" t="s">
        <v>241</v>
      </c>
      <c r="H4556" t="s">
        <v>198</v>
      </c>
      <c r="I4556" t="s">
        <v>4568</v>
      </c>
      <c r="J4556">
        <v>1968</v>
      </c>
      <c r="K4556">
        <v>22548</v>
      </c>
      <c r="L4556">
        <v>27</v>
      </c>
      <c r="M4556" t="s">
        <v>200</v>
      </c>
      <c r="N4556" t="s">
        <v>376</v>
      </c>
      <c r="O4556" t="s">
        <v>202</v>
      </c>
      <c r="P4556" t="s">
        <v>365</v>
      </c>
    </row>
    <row r="4557" spans="1:16" x14ac:dyDescent="0.25">
      <c r="A4557">
        <v>6775</v>
      </c>
      <c r="B4557" t="s">
        <v>360</v>
      </c>
      <c r="E4557" t="s">
        <v>4878</v>
      </c>
      <c r="F4557" t="s">
        <v>347</v>
      </c>
      <c r="G4557" t="s">
        <v>241</v>
      </c>
      <c r="H4557" t="s">
        <v>198</v>
      </c>
      <c r="I4557" t="s">
        <v>4568</v>
      </c>
      <c r="J4557">
        <v>1970</v>
      </c>
      <c r="K4557">
        <v>31847</v>
      </c>
      <c r="L4557">
        <v>27</v>
      </c>
      <c r="M4557" t="s">
        <v>200</v>
      </c>
      <c r="N4557" t="s">
        <v>376</v>
      </c>
      <c r="O4557" t="s">
        <v>202</v>
      </c>
      <c r="P4557" t="s">
        <v>365</v>
      </c>
    </row>
    <row r="4558" spans="1:16" x14ac:dyDescent="0.25">
      <c r="A4558">
        <v>6776</v>
      </c>
      <c r="B4558" t="s">
        <v>360</v>
      </c>
      <c r="E4558" t="s">
        <v>4878</v>
      </c>
      <c r="F4558" t="s">
        <v>347</v>
      </c>
      <c r="G4558" t="s">
        <v>241</v>
      </c>
      <c r="H4558" t="s">
        <v>198</v>
      </c>
      <c r="I4558" t="s">
        <v>4568</v>
      </c>
      <c r="J4558">
        <v>1973</v>
      </c>
      <c r="K4558">
        <v>36860</v>
      </c>
      <c r="L4558">
        <v>27</v>
      </c>
      <c r="M4558" t="s">
        <v>200</v>
      </c>
      <c r="N4558" t="s">
        <v>376</v>
      </c>
      <c r="O4558" t="s">
        <v>202</v>
      </c>
      <c r="P4558" t="s">
        <v>365</v>
      </c>
    </row>
    <row r="4559" spans="1:16" x14ac:dyDescent="0.25">
      <c r="A4559">
        <v>6777</v>
      </c>
      <c r="B4559" t="s">
        <v>360</v>
      </c>
      <c r="E4559" t="s">
        <v>4879</v>
      </c>
      <c r="F4559" t="s">
        <v>347</v>
      </c>
      <c r="G4559" t="s">
        <v>241</v>
      </c>
      <c r="H4559" t="s">
        <v>198</v>
      </c>
      <c r="I4559" t="s">
        <v>4568</v>
      </c>
      <c r="J4559">
        <v>1974</v>
      </c>
      <c r="K4559">
        <v>78750</v>
      </c>
      <c r="L4559">
        <v>27</v>
      </c>
      <c r="M4559" t="s">
        <v>200</v>
      </c>
      <c r="N4559" t="s">
        <v>376</v>
      </c>
      <c r="O4559" t="s">
        <v>202</v>
      </c>
      <c r="P4559" t="s">
        <v>365</v>
      </c>
    </row>
    <row r="4560" spans="1:16" x14ac:dyDescent="0.25">
      <c r="A4560">
        <v>6778</v>
      </c>
      <c r="B4560" t="s">
        <v>360</v>
      </c>
      <c r="E4560" t="s">
        <v>4880</v>
      </c>
      <c r="F4560" t="s">
        <v>347</v>
      </c>
      <c r="G4560" t="s">
        <v>241</v>
      </c>
      <c r="H4560" t="s">
        <v>198</v>
      </c>
      <c r="I4560" t="s">
        <v>4568</v>
      </c>
      <c r="J4560">
        <v>1979</v>
      </c>
      <c r="K4560">
        <v>49280</v>
      </c>
      <c r="L4560">
        <v>27</v>
      </c>
      <c r="M4560" t="s">
        <v>200</v>
      </c>
      <c r="N4560" t="s">
        <v>376</v>
      </c>
      <c r="O4560" t="s">
        <v>202</v>
      </c>
      <c r="P4560" t="s">
        <v>365</v>
      </c>
    </row>
    <row r="4561" spans="1:16" x14ac:dyDescent="0.25">
      <c r="A4561">
        <v>6779</v>
      </c>
      <c r="B4561" t="s">
        <v>360</v>
      </c>
      <c r="E4561" t="s">
        <v>4881</v>
      </c>
      <c r="F4561" t="s">
        <v>347</v>
      </c>
      <c r="G4561" t="s">
        <v>241</v>
      </c>
      <c r="H4561" t="s">
        <v>198</v>
      </c>
      <c r="I4561" t="s">
        <v>4568</v>
      </c>
      <c r="J4561">
        <v>1979</v>
      </c>
      <c r="K4561">
        <v>30589</v>
      </c>
      <c r="L4561">
        <v>27</v>
      </c>
      <c r="M4561" t="s">
        <v>200</v>
      </c>
      <c r="N4561" t="s">
        <v>376</v>
      </c>
      <c r="O4561" t="s">
        <v>202</v>
      </c>
      <c r="P4561" t="s">
        <v>365</v>
      </c>
    </row>
    <row r="4562" spans="1:16" x14ac:dyDescent="0.25">
      <c r="A4562">
        <v>6780</v>
      </c>
      <c r="B4562" t="s">
        <v>360</v>
      </c>
      <c r="E4562" t="s">
        <v>4882</v>
      </c>
      <c r="F4562" t="s">
        <v>347</v>
      </c>
      <c r="G4562" t="s">
        <v>241</v>
      </c>
      <c r="H4562" t="s">
        <v>198</v>
      </c>
      <c r="I4562" t="s">
        <v>4568</v>
      </c>
      <c r="J4562">
        <v>1965</v>
      </c>
      <c r="K4562">
        <v>264917</v>
      </c>
      <c r="L4562">
        <v>27</v>
      </c>
      <c r="M4562" t="s">
        <v>200</v>
      </c>
      <c r="N4562" t="s">
        <v>376</v>
      </c>
      <c r="O4562" t="s">
        <v>202</v>
      </c>
      <c r="P4562" t="s">
        <v>365</v>
      </c>
    </row>
    <row r="4563" spans="1:16" x14ac:dyDescent="0.25">
      <c r="A4563">
        <v>6781</v>
      </c>
      <c r="B4563" t="s">
        <v>360</v>
      </c>
      <c r="E4563" t="s">
        <v>4883</v>
      </c>
      <c r="F4563" t="s">
        <v>347</v>
      </c>
      <c r="G4563" t="s">
        <v>241</v>
      </c>
      <c r="H4563" t="s">
        <v>198</v>
      </c>
      <c r="I4563" t="s">
        <v>4568</v>
      </c>
      <c r="J4563">
        <v>1975</v>
      </c>
      <c r="K4563">
        <v>63031</v>
      </c>
      <c r="L4563">
        <v>27</v>
      </c>
      <c r="M4563" t="s">
        <v>200</v>
      </c>
      <c r="N4563" t="s">
        <v>376</v>
      </c>
      <c r="O4563" t="s">
        <v>202</v>
      </c>
      <c r="P4563" t="s">
        <v>365</v>
      </c>
    </row>
    <row r="4564" spans="1:16" x14ac:dyDescent="0.25">
      <c r="A4564">
        <v>6782</v>
      </c>
      <c r="B4564" t="s">
        <v>360</v>
      </c>
      <c r="E4564" t="s">
        <v>4884</v>
      </c>
      <c r="F4564" t="s">
        <v>347</v>
      </c>
      <c r="G4564" t="s">
        <v>241</v>
      </c>
      <c r="H4564" t="s">
        <v>198</v>
      </c>
      <c r="I4564" t="s">
        <v>4568</v>
      </c>
      <c r="J4564">
        <v>1984</v>
      </c>
      <c r="K4564">
        <v>169823</v>
      </c>
      <c r="L4564">
        <v>27</v>
      </c>
      <c r="M4564" t="s">
        <v>200</v>
      </c>
      <c r="N4564" t="s">
        <v>376</v>
      </c>
      <c r="O4564" t="s">
        <v>202</v>
      </c>
      <c r="P4564" t="s">
        <v>365</v>
      </c>
    </row>
    <row r="4565" spans="1:16" x14ac:dyDescent="0.25">
      <c r="A4565">
        <v>6783</v>
      </c>
      <c r="B4565" t="s">
        <v>360</v>
      </c>
      <c r="E4565" t="s">
        <v>4884</v>
      </c>
      <c r="F4565" t="s">
        <v>347</v>
      </c>
      <c r="G4565" t="s">
        <v>241</v>
      </c>
      <c r="H4565" t="s">
        <v>198</v>
      </c>
      <c r="I4565" t="s">
        <v>4568</v>
      </c>
      <c r="J4565">
        <v>1972</v>
      </c>
      <c r="K4565">
        <v>149629</v>
      </c>
      <c r="L4565">
        <v>27</v>
      </c>
      <c r="M4565" t="s">
        <v>200</v>
      </c>
      <c r="N4565" t="s">
        <v>376</v>
      </c>
      <c r="O4565" t="s">
        <v>202</v>
      </c>
      <c r="P4565" t="s">
        <v>365</v>
      </c>
    </row>
    <row r="4566" spans="1:16" x14ac:dyDescent="0.25">
      <c r="A4566">
        <v>6784</v>
      </c>
      <c r="B4566" t="s">
        <v>360</v>
      </c>
      <c r="E4566" t="s">
        <v>4884</v>
      </c>
      <c r="F4566" t="s">
        <v>347</v>
      </c>
      <c r="G4566" t="s">
        <v>241</v>
      </c>
      <c r="H4566" t="s">
        <v>198</v>
      </c>
      <c r="I4566" t="s">
        <v>4568</v>
      </c>
      <c r="J4566">
        <v>1973</v>
      </c>
      <c r="K4566">
        <v>2029</v>
      </c>
      <c r="L4566">
        <v>27</v>
      </c>
      <c r="M4566" t="s">
        <v>200</v>
      </c>
      <c r="N4566" t="s">
        <v>376</v>
      </c>
      <c r="O4566" t="s">
        <v>202</v>
      </c>
      <c r="P4566" t="s">
        <v>365</v>
      </c>
    </row>
    <row r="4567" spans="1:16" x14ac:dyDescent="0.25">
      <c r="A4567">
        <v>6785</v>
      </c>
      <c r="B4567" t="s">
        <v>360</v>
      </c>
      <c r="E4567" t="s">
        <v>4885</v>
      </c>
      <c r="F4567" t="s">
        <v>347</v>
      </c>
      <c r="G4567" t="s">
        <v>241</v>
      </c>
      <c r="H4567" t="s">
        <v>198</v>
      </c>
      <c r="I4567" t="s">
        <v>4568</v>
      </c>
      <c r="J4567">
        <v>1973</v>
      </c>
      <c r="K4567">
        <v>117135</v>
      </c>
      <c r="L4567">
        <v>27</v>
      </c>
      <c r="M4567" t="s">
        <v>200</v>
      </c>
      <c r="N4567" t="s">
        <v>376</v>
      </c>
      <c r="O4567" t="s">
        <v>202</v>
      </c>
      <c r="P4567" t="s">
        <v>365</v>
      </c>
    </row>
    <row r="4568" spans="1:16" x14ac:dyDescent="0.25">
      <c r="A4568">
        <v>6786</v>
      </c>
      <c r="B4568" t="s">
        <v>360</v>
      </c>
      <c r="E4568" t="s">
        <v>4886</v>
      </c>
      <c r="F4568" t="s">
        <v>347</v>
      </c>
      <c r="G4568" t="s">
        <v>241</v>
      </c>
      <c r="H4568" t="s">
        <v>198</v>
      </c>
      <c r="I4568" t="s">
        <v>4568</v>
      </c>
      <c r="J4568">
        <v>1980</v>
      </c>
      <c r="K4568">
        <v>89173</v>
      </c>
      <c r="L4568">
        <v>27</v>
      </c>
      <c r="M4568" t="s">
        <v>200</v>
      </c>
      <c r="N4568" t="s">
        <v>376</v>
      </c>
      <c r="O4568" t="s">
        <v>202</v>
      </c>
      <c r="P4568" t="s">
        <v>365</v>
      </c>
    </row>
    <row r="4569" spans="1:16" x14ac:dyDescent="0.25">
      <c r="A4569">
        <v>6787</v>
      </c>
      <c r="B4569" t="s">
        <v>360</v>
      </c>
      <c r="E4569" t="s">
        <v>4886</v>
      </c>
      <c r="F4569" t="s">
        <v>347</v>
      </c>
      <c r="G4569" t="s">
        <v>241</v>
      </c>
      <c r="H4569" t="s">
        <v>198</v>
      </c>
      <c r="I4569" t="s">
        <v>4568</v>
      </c>
      <c r="J4569">
        <v>1982</v>
      </c>
      <c r="K4569">
        <v>69789</v>
      </c>
      <c r="L4569">
        <v>27</v>
      </c>
      <c r="M4569" t="s">
        <v>200</v>
      </c>
      <c r="N4569" t="s">
        <v>376</v>
      </c>
      <c r="O4569" t="s">
        <v>202</v>
      </c>
      <c r="P4569" t="s">
        <v>365</v>
      </c>
    </row>
    <row r="4570" spans="1:16" x14ac:dyDescent="0.25">
      <c r="A4570">
        <v>6788</v>
      </c>
      <c r="B4570" t="s">
        <v>360</v>
      </c>
      <c r="E4570" t="s">
        <v>4887</v>
      </c>
      <c r="F4570" t="s">
        <v>347</v>
      </c>
      <c r="G4570" t="s">
        <v>241</v>
      </c>
      <c r="H4570" t="s">
        <v>198</v>
      </c>
      <c r="I4570" t="s">
        <v>4568</v>
      </c>
      <c r="J4570">
        <v>1973</v>
      </c>
      <c r="K4570">
        <v>85378</v>
      </c>
      <c r="L4570">
        <v>27</v>
      </c>
      <c r="M4570" t="s">
        <v>200</v>
      </c>
      <c r="N4570" t="s">
        <v>376</v>
      </c>
      <c r="O4570" t="s">
        <v>202</v>
      </c>
      <c r="P4570" t="s">
        <v>365</v>
      </c>
    </row>
    <row r="4571" spans="1:16" x14ac:dyDescent="0.25">
      <c r="A4571">
        <v>6789</v>
      </c>
      <c r="B4571" t="s">
        <v>360</v>
      </c>
      <c r="E4571" t="s">
        <v>4888</v>
      </c>
      <c r="F4571" t="s">
        <v>347</v>
      </c>
      <c r="G4571" t="s">
        <v>241</v>
      </c>
      <c r="H4571" t="s">
        <v>198</v>
      </c>
      <c r="I4571" t="s">
        <v>4568</v>
      </c>
      <c r="J4571">
        <v>1969</v>
      </c>
      <c r="K4571">
        <v>399433</v>
      </c>
      <c r="L4571">
        <v>27</v>
      </c>
      <c r="M4571" t="s">
        <v>200</v>
      </c>
      <c r="N4571" t="s">
        <v>376</v>
      </c>
      <c r="O4571" t="s">
        <v>202</v>
      </c>
      <c r="P4571" t="s">
        <v>365</v>
      </c>
    </row>
    <row r="4572" spans="1:16" x14ac:dyDescent="0.25">
      <c r="A4572">
        <v>6790</v>
      </c>
      <c r="B4572" t="s">
        <v>360</v>
      </c>
      <c r="E4572" t="s">
        <v>4889</v>
      </c>
      <c r="F4572" t="s">
        <v>347</v>
      </c>
      <c r="G4572" t="s">
        <v>241</v>
      </c>
      <c r="H4572" t="s">
        <v>198</v>
      </c>
      <c r="I4572" t="s">
        <v>4568</v>
      </c>
      <c r="J4572">
        <v>1973</v>
      </c>
      <c r="K4572">
        <v>64770</v>
      </c>
      <c r="L4572">
        <v>27</v>
      </c>
      <c r="M4572" t="s">
        <v>200</v>
      </c>
      <c r="N4572" t="s">
        <v>376</v>
      </c>
      <c r="O4572" t="s">
        <v>202</v>
      </c>
      <c r="P4572" t="s">
        <v>365</v>
      </c>
    </row>
    <row r="4573" spans="1:16" x14ac:dyDescent="0.25">
      <c r="A4573">
        <v>6791</v>
      </c>
      <c r="B4573" t="s">
        <v>360</v>
      </c>
      <c r="E4573" t="s">
        <v>4890</v>
      </c>
      <c r="F4573" t="s">
        <v>347</v>
      </c>
      <c r="G4573" t="s">
        <v>241</v>
      </c>
      <c r="H4573" t="s">
        <v>198</v>
      </c>
      <c r="I4573" t="s">
        <v>4568</v>
      </c>
      <c r="J4573">
        <v>1970</v>
      </c>
      <c r="K4573">
        <v>1250</v>
      </c>
      <c r="L4573">
        <v>27</v>
      </c>
      <c r="M4573" t="s">
        <v>200</v>
      </c>
      <c r="N4573" t="s">
        <v>376</v>
      </c>
      <c r="O4573" t="s">
        <v>202</v>
      </c>
      <c r="P4573" t="s">
        <v>365</v>
      </c>
    </row>
    <row r="4574" spans="1:16" x14ac:dyDescent="0.25">
      <c r="A4574">
        <v>6792</v>
      </c>
      <c r="B4574" t="s">
        <v>360</v>
      </c>
      <c r="E4574" t="s">
        <v>4891</v>
      </c>
      <c r="F4574" t="s">
        <v>347</v>
      </c>
      <c r="G4574" t="s">
        <v>241</v>
      </c>
      <c r="H4574" t="s">
        <v>198</v>
      </c>
      <c r="I4574" t="s">
        <v>4568</v>
      </c>
      <c r="J4574">
        <v>1982</v>
      </c>
      <c r="K4574">
        <v>86161</v>
      </c>
      <c r="L4574">
        <v>27</v>
      </c>
      <c r="M4574" t="s">
        <v>200</v>
      </c>
      <c r="N4574" t="s">
        <v>376</v>
      </c>
      <c r="O4574" t="s">
        <v>202</v>
      </c>
      <c r="P4574" t="s">
        <v>365</v>
      </c>
    </row>
    <row r="4575" spans="1:16" x14ac:dyDescent="0.25">
      <c r="A4575">
        <v>6793</v>
      </c>
      <c r="B4575" t="s">
        <v>360</v>
      </c>
      <c r="E4575" t="s">
        <v>4892</v>
      </c>
      <c r="F4575" t="s">
        <v>347</v>
      </c>
      <c r="G4575" t="s">
        <v>241</v>
      </c>
      <c r="H4575" t="s">
        <v>198</v>
      </c>
      <c r="I4575" t="s">
        <v>4568</v>
      </c>
      <c r="J4575">
        <v>1970</v>
      </c>
      <c r="K4575">
        <v>19499</v>
      </c>
      <c r="L4575">
        <v>27</v>
      </c>
      <c r="M4575" t="s">
        <v>200</v>
      </c>
      <c r="N4575" t="s">
        <v>376</v>
      </c>
      <c r="O4575" t="s">
        <v>202</v>
      </c>
      <c r="P4575" t="s">
        <v>365</v>
      </c>
    </row>
    <row r="4576" spans="1:16" x14ac:dyDescent="0.25">
      <c r="A4576">
        <v>6794</v>
      </c>
      <c r="B4576" t="s">
        <v>360</v>
      </c>
      <c r="E4576" t="s">
        <v>4888</v>
      </c>
      <c r="F4576" t="s">
        <v>347</v>
      </c>
      <c r="G4576" t="s">
        <v>241</v>
      </c>
      <c r="H4576" t="s">
        <v>198</v>
      </c>
      <c r="I4576" t="s">
        <v>4568</v>
      </c>
      <c r="J4576">
        <v>1969</v>
      </c>
      <c r="K4576">
        <v>18722</v>
      </c>
      <c r="L4576">
        <v>27</v>
      </c>
      <c r="M4576" t="s">
        <v>200</v>
      </c>
      <c r="N4576" t="s">
        <v>376</v>
      </c>
      <c r="O4576" t="s">
        <v>202</v>
      </c>
      <c r="P4576" t="s">
        <v>365</v>
      </c>
    </row>
    <row r="4577" spans="1:16" x14ac:dyDescent="0.25">
      <c r="A4577">
        <v>6795</v>
      </c>
      <c r="B4577" t="s">
        <v>360</v>
      </c>
      <c r="E4577" t="s">
        <v>4893</v>
      </c>
      <c r="F4577" t="s">
        <v>347</v>
      </c>
      <c r="G4577" t="s">
        <v>241</v>
      </c>
      <c r="H4577" t="s">
        <v>198</v>
      </c>
      <c r="I4577" t="s">
        <v>4568</v>
      </c>
      <c r="J4577">
        <v>1972</v>
      </c>
      <c r="K4577">
        <v>122825</v>
      </c>
      <c r="L4577">
        <v>27</v>
      </c>
      <c r="M4577" t="s">
        <v>200</v>
      </c>
      <c r="N4577" t="s">
        <v>376</v>
      </c>
      <c r="O4577" t="s">
        <v>202</v>
      </c>
      <c r="P4577" t="s">
        <v>365</v>
      </c>
    </row>
    <row r="4578" spans="1:16" x14ac:dyDescent="0.25">
      <c r="A4578">
        <v>6796</v>
      </c>
      <c r="B4578" t="s">
        <v>360</v>
      </c>
      <c r="E4578" t="s">
        <v>4894</v>
      </c>
      <c r="F4578" t="s">
        <v>347</v>
      </c>
      <c r="G4578" t="s">
        <v>241</v>
      </c>
      <c r="H4578" t="s">
        <v>198</v>
      </c>
      <c r="I4578" t="s">
        <v>4568</v>
      </c>
      <c r="J4578">
        <v>1967</v>
      </c>
      <c r="K4578">
        <v>32639</v>
      </c>
      <c r="L4578">
        <v>27</v>
      </c>
      <c r="M4578" t="s">
        <v>200</v>
      </c>
      <c r="N4578" t="s">
        <v>376</v>
      </c>
      <c r="O4578" t="s">
        <v>202</v>
      </c>
      <c r="P4578" t="s">
        <v>365</v>
      </c>
    </row>
    <row r="4579" spans="1:16" x14ac:dyDescent="0.25">
      <c r="A4579">
        <v>6797</v>
      </c>
      <c r="B4579" t="s">
        <v>360</v>
      </c>
      <c r="E4579" t="s">
        <v>4895</v>
      </c>
      <c r="F4579" t="s">
        <v>347</v>
      </c>
      <c r="G4579" t="s">
        <v>241</v>
      </c>
      <c r="H4579" t="s">
        <v>198</v>
      </c>
      <c r="I4579" t="s">
        <v>4568</v>
      </c>
      <c r="J4579">
        <v>1968</v>
      </c>
      <c r="K4579">
        <v>10610</v>
      </c>
      <c r="L4579">
        <v>27</v>
      </c>
      <c r="M4579" t="s">
        <v>200</v>
      </c>
      <c r="N4579" t="s">
        <v>376</v>
      </c>
      <c r="O4579" t="s">
        <v>202</v>
      </c>
      <c r="P4579" t="s">
        <v>365</v>
      </c>
    </row>
    <row r="4580" spans="1:16" x14ac:dyDescent="0.25">
      <c r="A4580">
        <v>6798</v>
      </c>
      <c r="B4580" t="s">
        <v>360</v>
      </c>
      <c r="E4580" t="s">
        <v>4896</v>
      </c>
      <c r="F4580" t="s">
        <v>347</v>
      </c>
      <c r="G4580" t="s">
        <v>241</v>
      </c>
      <c r="H4580" t="s">
        <v>198</v>
      </c>
      <c r="I4580" t="s">
        <v>4568</v>
      </c>
      <c r="J4580">
        <v>1981</v>
      </c>
      <c r="K4580">
        <v>37957</v>
      </c>
      <c r="L4580">
        <v>27</v>
      </c>
      <c r="M4580" t="s">
        <v>200</v>
      </c>
      <c r="N4580" t="s">
        <v>376</v>
      </c>
      <c r="O4580" t="s">
        <v>202</v>
      </c>
      <c r="P4580" t="s">
        <v>365</v>
      </c>
    </row>
    <row r="4581" spans="1:16" x14ac:dyDescent="0.25">
      <c r="A4581">
        <v>6799</v>
      </c>
      <c r="B4581" t="s">
        <v>360</v>
      </c>
      <c r="E4581" t="s">
        <v>4897</v>
      </c>
      <c r="F4581" t="s">
        <v>347</v>
      </c>
      <c r="G4581" t="s">
        <v>241</v>
      </c>
      <c r="H4581" t="s">
        <v>198</v>
      </c>
      <c r="I4581" t="s">
        <v>4568</v>
      </c>
      <c r="J4581">
        <v>1982</v>
      </c>
      <c r="K4581">
        <v>89898</v>
      </c>
      <c r="L4581">
        <v>27</v>
      </c>
      <c r="M4581" t="s">
        <v>200</v>
      </c>
      <c r="N4581" t="s">
        <v>376</v>
      </c>
      <c r="O4581" t="s">
        <v>202</v>
      </c>
      <c r="P4581" t="s">
        <v>365</v>
      </c>
    </row>
    <row r="4582" spans="1:16" x14ac:dyDescent="0.25">
      <c r="A4582">
        <v>6800</v>
      </c>
      <c r="B4582" t="s">
        <v>360</v>
      </c>
      <c r="E4582" t="s">
        <v>4897</v>
      </c>
      <c r="F4582" t="s">
        <v>347</v>
      </c>
      <c r="G4582" t="s">
        <v>241</v>
      </c>
      <c r="H4582" t="s">
        <v>198</v>
      </c>
      <c r="I4582" t="s">
        <v>4568</v>
      </c>
      <c r="J4582">
        <v>1982</v>
      </c>
      <c r="K4582">
        <v>23277</v>
      </c>
      <c r="L4582">
        <v>27</v>
      </c>
      <c r="M4582" t="s">
        <v>200</v>
      </c>
      <c r="N4582" t="s">
        <v>376</v>
      </c>
      <c r="O4582" t="s">
        <v>202</v>
      </c>
      <c r="P4582" t="s">
        <v>365</v>
      </c>
    </row>
    <row r="4583" spans="1:16" x14ac:dyDescent="0.25">
      <c r="A4583">
        <v>6801</v>
      </c>
      <c r="B4583" t="s">
        <v>360</v>
      </c>
      <c r="E4583" t="s">
        <v>4898</v>
      </c>
      <c r="F4583" t="s">
        <v>347</v>
      </c>
      <c r="G4583" t="s">
        <v>241</v>
      </c>
      <c r="H4583" t="s">
        <v>198</v>
      </c>
      <c r="I4583" t="s">
        <v>4568</v>
      </c>
      <c r="J4583">
        <v>1983</v>
      </c>
      <c r="K4583">
        <v>51212</v>
      </c>
      <c r="L4583">
        <v>27</v>
      </c>
      <c r="M4583" t="s">
        <v>200</v>
      </c>
      <c r="N4583" t="s">
        <v>376</v>
      </c>
      <c r="O4583" t="s">
        <v>202</v>
      </c>
      <c r="P4583" t="s">
        <v>365</v>
      </c>
    </row>
    <row r="4584" spans="1:16" x14ac:dyDescent="0.25">
      <c r="A4584">
        <v>6802</v>
      </c>
      <c r="B4584" t="s">
        <v>360</v>
      </c>
      <c r="E4584" t="s">
        <v>4896</v>
      </c>
      <c r="F4584" t="s">
        <v>347</v>
      </c>
      <c r="G4584" t="s">
        <v>241</v>
      </c>
      <c r="H4584" t="s">
        <v>198</v>
      </c>
      <c r="I4584" t="s">
        <v>4568</v>
      </c>
      <c r="J4584">
        <v>1981</v>
      </c>
      <c r="K4584">
        <v>11767</v>
      </c>
      <c r="L4584">
        <v>27</v>
      </c>
      <c r="M4584" t="s">
        <v>200</v>
      </c>
      <c r="N4584" t="s">
        <v>376</v>
      </c>
      <c r="O4584" t="s">
        <v>202</v>
      </c>
      <c r="P4584" t="s">
        <v>365</v>
      </c>
    </row>
    <row r="4585" spans="1:16" x14ac:dyDescent="0.25">
      <c r="A4585">
        <v>6803</v>
      </c>
      <c r="B4585" t="s">
        <v>399</v>
      </c>
      <c r="E4585" t="s">
        <v>4899</v>
      </c>
      <c r="F4585" t="s">
        <v>347</v>
      </c>
      <c r="G4585" t="s">
        <v>241</v>
      </c>
      <c r="H4585" t="s">
        <v>198</v>
      </c>
      <c r="I4585" t="s">
        <v>4568</v>
      </c>
      <c r="J4585">
        <v>1959</v>
      </c>
      <c r="K4585">
        <v>10128</v>
      </c>
      <c r="L4585">
        <v>27</v>
      </c>
      <c r="M4585" t="s">
        <v>200</v>
      </c>
      <c r="N4585" t="s">
        <v>1203</v>
      </c>
      <c r="O4585" t="s">
        <v>202</v>
      </c>
      <c r="P4585" t="s">
        <v>2483</v>
      </c>
    </row>
    <row r="4586" spans="1:16" x14ac:dyDescent="0.25">
      <c r="A4586">
        <v>6804</v>
      </c>
      <c r="B4586" t="s">
        <v>399</v>
      </c>
      <c r="E4586" t="s">
        <v>4900</v>
      </c>
      <c r="F4586" t="s">
        <v>347</v>
      </c>
      <c r="G4586" t="s">
        <v>241</v>
      </c>
      <c r="H4586" t="s">
        <v>198</v>
      </c>
      <c r="I4586" t="s">
        <v>4568</v>
      </c>
      <c r="J4586">
        <v>1957</v>
      </c>
      <c r="K4586">
        <v>299</v>
      </c>
      <c r="L4586">
        <v>27</v>
      </c>
      <c r="M4586" t="s">
        <v>200</v>
      </c>
      <c r="N4586" t="s">
        <v>1203</v>
      </c>
      <c r="O4586" t="s">
        <v>202</v>
      </c>
      <c r="P4586" t="s">
        <v>1482</v>
      </c>
    </row>
    <row r="4587" spans="1:16" x14ac:dyDescent="0.25">
      <c r="A4587">
        <v>6805</v>
      </c>
      <c r="B4587" t="s">
        <v>399</v>
      </c>
      <c r="E4587" t="s">
        <v>4901</v>
      </c>
      <c r="F4587" t="s">
        <v>347</v>
      </c>
      <c r="G4587" t="s">
        <v>241</v>
      </c>
      <c r="H4587" t="s">
        <v>198</v>
      </c>
      <c r="I4587" t="s">
        <v>4568</v>
      </c>
      <c r="J4587">
        <v>1958</v>
      </c>
      <c r="K4587">
        <v>258</v>
      </c>
      <c r="L4587">
        <v>27</v>
      </c>
      <c r="M4587" t="s">
        <v>200</v>
      </c>
      <c r="N4587" t="s">
        <v>1203</v>
      </c>
      <c r="O4587" t="s">
        <v>202</v>
      </c>
      <c r="P4587" t="s">
        <v>1482</v>
      </c>
    </row>
    <row r="4588" spans="1:16" x14ac:dyDescent="0.25">
      <c r="A4588">
        <v>6806</v>
      </c>
      <c r="B4588" t="s">
        <v>399</v>
      </c>
      <c r="E4588" t="s">
        <v>4902</v>
      </c>
      <c r="F4588" t="s">
        <v>347</v>
      </c>
      <c r="G4588" t="s">
        <v>241</v>
      </c>
      <c r="H4588" t="s">
        <v>198</v>
      </c>
      <c r="I4588" t="s">
        <v>4568</v>
      </c>
      <c r="J4588">
        <v>1958</v>
      </c>
      <c r="K4588">
        <v>208</v>
      </c>
      <c r="L4588">
        <v>27</v>
      </c>
      <c r="M4588" t="s">
        <v>200</v>
      </c>
      <c r="N4588" t="s">
        <v>1203</v>
      </c>
      <c r="O4588" t="s">
        <v>202</v>
      </c>
      <c r="P4588" t="s">
        <v>1178</v>
      </c>
    </row>
    <row r="4589" spans="1:16" x14ac:dyDescent="0.25">
      <c r="A4589">
        <v>6807</v>
      </c>
      <c r="B4589" t="s">
        <v>399</v>
      </c>
      <c r="E4589" t="s">
        <v>4903</v>
      </c>
      <c r="F4589" t="s">
        <v>347</v>
      </c>
      <c r="G4589" t="s">
        <v>241</v>
      </c>
      <c r="H4589" t="s">
        <v>198</v>
      </c>
      <c r="I4589" t="s">
        <v>4568</v>
      </c>
      <c r="J4589">
        <v>1958</v>
      </c>
      <c r="K4589">
        <v>103</v>
      </c>
      <c r="L4589">
        <v>27</v>
      </c>
      <c r="M4589" t="s">
        <v>200</v>
      </c>
      <c r="N4589" t="s">
        <v>1203</v>
      </c>
      <c r="O4589" t="s">
        <v>202</v>
      </c>
      <c r="P4589" t="s">
        <v>1176</v>
      </c>
    </row>
    <row r="4590" spans="1:16" x14ac:dyDescent="0.25">
      <c r="A4590">
        <v>6808</v>
      </c>
      <c r="B4590" t="s">
        <v>399</v>
      </c>
      <c r="E4590" t="s">
        <v>4904</v>
      </c>
      <c r="F4590" t="s">
        <v>347</v>
      </c>
      <c r="G4590" t="s">
        <v>241</v>
      </c>
      <c r="H4590" t="s">
        <v>198</v>
      </c>
      <c r="I4590" t="s">
        <v>4568</v>
      </c>
      <c r="J4590">
        <v>1958</v>
      </c>
      <c r="K4590">
        <v>57</v>
      </c>
      <c r="L4590">
        <v>27</v>
      </c>
      <c r="M4590" t="s">
        <v>200</v>
      </c>
      <c r="N4590" t="s">
        <v>1203</v>
      </c>
      <c r="O4590" t="s">
        <v>202</v>
      </c>
      <c r="P4590" t="s">
        <v>2914</v>
      </c>
    </row>
    <row r="4591" spans="1:16" x14ac:dyDescent="0.25">
      <c r="A4591">
        <v>6809</v>
      </c>
      <c r="B4591" t="s">
        <v>425</v>
      </c>
      <c r="E4591" t="s">
        <v>4905</v>
      </c>
      <c r="F4591" t="s">
        <v>347</v>
      </c>
      <c r="G4591" t="s">
        <v>241</v>
      </c>
      <c r="H4591" t="s">
        <v>198</v>
      </c>
      <c r="I4591" t="s">
        <v>4568</v>
      </c>
      <c r="J4591">
        <v>1959</v>
      </c>
      <c r="K4591">
        <v>5</v>
      </c>
      <c r="L4591">
        <v>27</v>
      </c>
      <c r="M4591" t="s">
        <v>200</v>
      </c>
      <c r="N4591" t="s">
        <v>668</v>
      </c>
      <c r="O4591" t="s">
        <v>202</v>
      </c>
      <c r="P4591" t="s">
        <v>3808</v>
      </c>
    </row>
    <row r="4592" spans="1:16" x14ac:dyDescent="0.25">
      <c r="A4592">
        <v>6810</v>
      </c>
      <c r="B4592" t="s">
        <v>399</v>
      </c>
      <c r="E4592" t="s">
        <v>4902</v>
      </c>
      <c r="F4592" t="s">
        <v>347</v>
      </c>
      <c r="G4592" t="s">
        <v>241</v>
      </c>
      <c r="H4592" t="s">
        <v>198</v>
      </c>
      <c r="I4592" t="s">
        <v>4568</v>
      </c>
      <c r="J4592">
        <v>1960</v>
      </c>
      <c r="K4592">
        <v>54</v>
      </c>
      <c r="L4592">
        <v>27</v>
      </c>
      <c r="M4592" t="s">
        <v>200</v>
      </c>
      <c r="N4592" t="s">
        <v>1203</v>
      </c>
      <c r="O4592" t="s">
        <v>202</v>
      </c>
      <c r="P4592" t="s">
        <v>1482</v>
      </c>
    </row>
    <row r="4593" spans="1:16" x14ac:dyDescent="0.25">
      <c r="A4593">
        <v>6811</v>
      </c>
      <c r="B4593" t="s">
        <v>425</v>
      </c>
      <c r="E4593" t="s">
        <v>4906</v>
      </c>
      <c r="F4593" t="s">
        <v>347</v>
      </c>
      <c r="G4593" t="s">
        <v>241</v>
      </c>
      <c r="H4593" t="s">
        <v>198</v>
      </c>
      <c r="I4593" t="s">
        <v>4568</v>
      </c>
      <c r="J4593">
        <v>1960</v>
      </c>
      <c r="K4593">
        <v>69</v>
      </c>
      <c r="L4593">
        <v>27</v>
      </c>
      <c r="M4593" t="s">
        <v>200</v>
      </c>
      <c r="N4593" t="s">
        <v>668</v>
      </c>
      <c r="O4593" t="s">
        <v>202</v>
      </c>
      <c r="P4593" t="s">
        <v>3808</v>
      </c>
    </row>
    <row r="4594" spans="1:16" x14ac:dyDescent="0.25">
      <c r="A4594">
        <v>6812</v>
      </c>
      <c r="B4594" t="s">
        <v>399</v>
      </c>
      <c r="E4594" t="s">
        <v>4907</v>
      </c>
      <c r="F4594" t="s">
        <v>347</v>
      </c>
      <c r="G4594" t="s">
        <v>241</v>
      </c>
      <c r="H4594" t="s">
        <v>198</v>
      </c>
      <c r="I4594" t="s">
        <v>4568</v>
      </c>
      <c r="J4594">
        <v>1961</v>
      </c>
      <c r="K4594">
        <v>60</v>
      </c>
      <c r="L4594">
        <v>27</v>
      </c>
      <c r="M4594" t="s">
        <v>200</v>
      </c>
      <c r="N4594" t="s">
        <v>1203</v>
      </c>
      <c r="O4594" t="s">
        <v>202</v>
      </c>
      <c r="P4594" t="s">
        <v>2477</v>
      </c>
    </row>
    <row r="4595" spans="1:16" x14ac:dyDescent="0.25">
      <c r="A4595">
        <v>6813</v>
      </c>
      <c r="B4595" t="s">
        <v>399</v>
      </c>
      <c r="E4595" t="s">
        <v>4908</v>
      </c>
      <c r="F4595" t="s">
        <v>347</v>
      </c>
      <c r="G4595" t="s">
        <v>241</v>
      </c>
      <c r="H4595" t="s">
        <v>198</v>
      </c>
      <c r="I4595" t="s">
        <v>4568</v>
      </c>
      <c r="J4595">
        <v>1961</v>
      </c>
      <c r="K4595">
        <v>459</v>
      </c>
      <c r="L4595">
        <v>27</v>
      </c>
      <c r="M4595" t="s">
        <v>200</v>
      </c>
      <c r="N4595" t="s">
        <v>1203</v>
      </c>
      <c r="O4595" t="s">
        <v>202</v>
      </c>
      <c r="P4595" t="s">
        <v>2496</v>
      </c>
    </row>
    <row r="4596" spans="1:16" x14ac:dyDescent="0.25">
      <c r="A4596">
        <v>6814</v>
      </c>
      <c r="B4596" t="s">
        <v>399</v>
      </c>
      <c r="E4596" t="s">
        <v>4909</v>
      </c>
      <c r="F4596" t="s">
        <v>347</v>
      </c>
      <c r="G4596" t="s">
        <v>241</v>
      </c>
      <c r="H4596" t="s">
        <v>198</v>
      </c>
      <c r="I4596" t="s">
        <v>4568</v>
      </c>
      <c r="J4596">
        <v>1961</v>
      </c>
      <c r="K4596">
        <v>42</v>
      </c>
      <c r="L4596">
        <v>27</v>
      </c>
      <c r="M4596" t="s">
        <v>200</v>
      </c>
      <c r="N4596" t="s">
        <v>1203</v>
      </c>
      <c r="O4596" t="s">
        <v>202</v>
      </c>
      <c r="P4596" t="s">
        <v>2914</v>
      </c>
    </row>
    <row r="4597" spans="1:16" x14ac:dyDescent="0.25">
      <c r="A4597">
        <v>6815</v>
      </c>
      <c r="B4597" t="s">
        <v>399</v>
      </c>
      <c r="E4597" t="s">
        <v>4910</v>
      </c>
      <c r="F4597" t="s">
        <v>347</v>
      </c>
      <c r="G4597" t="s">
        <v>241</v>
      </c>
      <c r="H4597" t="s">
        <v>198</v>
      </c>
      <c r="I4597" t="s">
        <v>4568</v>
      </c>
      <c r="J4597">
        <v>1961</v>
      </c>
      <c r="K4597">
        <v>65</v>
      </c>
      <c r="L4597">
        <v>27</v>
      </c>
      <c r="M4597" t="s">
        <v>200</v>
      </c>
      <c r="N4597" t="s">
        <v>1203</v>
      </c>
      <c r="O4597" t="s">
        <v>202</v>
      </c>
      <c r="P4597" t="s">
        <v>2477</v>
      </c>
    </row>
    <row r="4598" spans="1:16" x14ac:dyDescent="0.25">
      <c r="A4598">
        <v>6816</v>
      </c>
      <c r="B4598" t="s">
        <v>399</v>
      </c>
      <c r="E4598" t="s">
        <v>4911</v>
      </c>
      <c r="F4598" t="s">
        <v>347</v>
      </c>
      <c r="G4598" t="s">
        <v>241</v>
      </c>
      <c r="H4598" t="s">
        <v>198</v>
      </c>
      <c r="I4598" t="s">
        <v>4568</v>
      </c>
      <c r="J4598">
        <v>1961</v>
      </c>
      <c r="K4598">
        <v>17</v>
      </c>
      <c r="L4598">
        <v>27</v>
      </c>
      <c r="M4598" t="s">
        <v>200</v>
      </c>
      <c r="N4598" t="s">
        <v>3816</v>
      </c>
      <c r="O4598" t="s">
        <v>202</v>
      </c>
      <c r="P4598" t="s">
        <v>3466</v>
      </c>
    </row>
    <row r="4599" spans="1:16" x14ac:dyDescent="0.25">
      <c r="A4599">
        <v>6817</v>
      </c>
      <c r="B4599" t="s">
        <v>399</v>
      </c>
      <c r="E4599" t="s">
        <v>4912</v>
      </c>
      <c r="F4599" t="s">
        <v>347</v>
      </c>
      <c r="G4599" t="s">
        <v>241</v>
      </c>
      <c r="H4599" t="s">
        <v>198</v>
      </c>
      <c r="I4599" t="s">
        <v>4568</v>
      </c>
      <c r="J4599">
        <v>1953</v>
      </c>
      <c r="K4599">
        <v>22</v>
      </c>
      <c r="L4599">
        <v>27</v>
      </c>
      <c r="M4599" t="s">
        <v>200</v>
      </c>
      <c r="N4599" t="s">
        <v>3816</v>
      </c>
      <c r="O4599" t="s">
        <v>202</v>
      </c>
      <c r="P4599" t="s">
        <v>442</v>
      </c>
    </row>
    <row r="4600" spans="1:16" x14ac:dyDescent="0.25">
      <c r="A4600">
        <v>6818</v>
      </c>
      <c r="B4600" t="s">
        <v>399</v>
      </c>
      <c r="E4600" t="s">
        <v>4913</v>
      </c>
      <c r="F4600" t="s">
        <v>347</v>
      </c>
      <c r="G4600" t="s">
        <v>241</v>
      </c>
      <c r="H4600" t="s">
        <v>198</v>
      </c>
      <c r="I4600" t="s">
        <v>4568</v>
      </c>
      <c r="J4600">
        <v>1958</v>
      </c>
      <c r="K4600">
        <v>50</v>
      </c>
      <c r="L4600">
        <v>27</v>
      </c>
      <c r="M4600" t="s">
        <v>200</v>
      </c>
      <c r="N4600" t="s">
        <v>1203</v>
      </c>
      <c r="O4600" t="s">
        <v>202</v>
      </c>
      <c r="P4600" t="s">
        <v>1178</v>
      </c>
    </row>
    <row r="4601" spans="1:16" x14ac:dyDescent="0.25">
      <c r="A4601">
        <v>6819</v>
      </c>
      <c r="B4601" t="s">
        <v>399</v>
      </c>
      <c r="E4601" t="s">
        <v>4914</v>
      </c>
      <c r="F4601" t="s">
        <v>347</v>
      </c>
      <c r="G4601" t="s">
        <v>241</v>
      </c>
      <c r="H4601" t="s">
        <v>198</v>
      </c>
      <c r="I4601" t="s">
        <v>4568</v>
      </c>
      <c r="J4601">
        <v>1958</v>
      </c>
      <c r="K4601">
        <v>51</v>
      </c>
      <c r="L4601">
        <v>27</v>
      </c>
      <c r="M4601" t="s">
        <v>200</v>
      </c>
      <c r="N4601" t="s">
        <v>1203</v>
      </c>
      <c r="O4601" t="s">
        <v>202</v>
      </c>
      <c r="P4601" t="s">
        <v>2914</v>
      </c>
    </row>
    <row r="4602" spans="1:16" x14ac:dyDescent="0.25">
      <c r="A4602">
        <v>6820</v>
      </c>
      <c r="B4602" t="s">
        <v>399</v>
      </c>
      <c r="E4602" t="s">
        <v>4915</v>
      </c>
      <c r="F4602" t="s">
        <v>347</v>
      </c>
      <c r="G4602" t="s">
        <v>241</v>
      </c>
      <c r="H4602" t="s">
        <v>198</v>
      </c>
      <c r="I4602" t="s">
        <v>4568</v>
      </c>
      <c r="J4602">
        <v>1943</v>
      </c>
      <c r="K4602">
        <v>23</v>
      </c>
      <c r="L4602">
        <v>27</v>
      </c>
      <c r="M4602" t="s">
        <v>200</v>
      </c>
      <c r="N4602" t="s">
        <v>3816</v>
      </c>
      <c r="O4602" t="s">
        <v>202</v>
      </c>
      <c r="P4602" t="s">
        <v>535</v>
      </c>
    </row>
    <row r="4603" spans="1:16" x14ac:dyDescent="0.25">
      <c r="A4603">
        <v>6821</v>
      </c>
      <c r="B4603" t="s">
        <v>399</v>
      </c>
      <c r="E4603" t="s">
        <v>4916</v>
      </c>
      <c r="F4603" t="s">
        <v>347</v>
      </c>
      <c r="G4603" t="s">
        <v>241</v>
      </c>
      <c r="H4603" t="s">
        <v>198</v>
      </c>
      <c r="I4603" t="s">
        <v>4568</v>
      </c>
      <c r="J4603">
        <v>1943</v>
      </c>
      <c r="K4603">
        <v>49</v>
      </c>
      <c r="L4603">
        <v>27</v>
      </c>
      <c r="M4603" t="s">
        <v>200</v>
      </c>
      <c r="N4603" t="s">
        <v>1203</v>
      </c>
      <c r="O4603" t="s">
        <v>202</v>
      </c>
      <c r="P4603" t="s">
        <v>535</v>
      </c>
    </row>
    <row r="4604" spans="1:16" x14ac:dyDescent="0.25">
      <c r="A4604">
        <v>6822</v>
      </c>
      <c r="B4604" t="s">
        <v>399</v>
      </c>
      <c r="E4604" t="s">
        <v>4917</v>
      </c>
      <c r="F4604" t="s">
        <v>347</v>
      </c>
      <c r="G4604" t="s">
        <v>241</v>
      </c>
      <c r="H4604" t="s">
        <v>198</v>
      </c>
      <c r="I4604" t="s">
        <v>4568</v>
      </c>
      <c r="J4604">
        <v>1943</v>
      </c>
      <c r="K4604">
        <v>175</v>
      </c>
      <c r="L4604">
        <v>27</v>
      </c>
      <c r="M4604" t="s">
        <v>200</v>
      </c>
      <c r="N4604" t="s">
        <v>1203</v>
      </c>
      <c r="O4604" t="s">
        <v>202</v>
      </c>
      <c r="P4604" t="s">
        <v>1585</v>
      </c>
    </row>
    <row r="4605" spans="1:16" x14ac:dyDescent="0.25">
      <c r="A4605">
        <v>6823</v>
      </c>
      <c r="B4605" t="s">
        <v>399</v>
      </c>
      <c r="E4605" t="s">
        <v>4918</v>
      </c>
      <c r="F4605" t="s">
        <v>347</v>
      </c>
      <c r="G4605" t="s">
        <v>241</v>
      </c>
      <c r="H4605" t="s">
        <v>198</v>
      </c>
      <c r="I4605" t="s">
        <v>4568</v>
      </c>
      <c r="J4605">
        <v>1958</v>
      </c>
      <c r="K4605">
        <v>267289</v>
      </c>
      <c r="L4605">
        <v>27</v>
      </c>
      <c r="M4605" t="s">
        <v>200</v>
      </c>
      <c r="N4605" t="s">
        <v>1203</v>
      </c>
      <c r="O4605" t="s">
        <v>202</v>
      </c>
      <c r="P4605" t="s">
        <v>4919</v>
      </c>
    </row>
    <row r="4606" spans="1:16" x14ac:dyDescent="0.25">
      <c r="A4606">
        <v>6824</v>
      </c>
      <c r="B4606" t="s">
        <v>399</v>
      </c>
      <c r="E4606" t="s">
        <v>4920</v>
      </c>
      <c r="F4606" t="s">
        <v>347</v>
      </c>
      <c r="G4606" t="s">
        <v>241</v>
      </c>
      <c r="H4606" t="s">
        <v>198</v>
      </c>
      <c r="I4606" t="s">
        <v>4568</v>
      </c>
      <c r="J4606">
        <v>1958</v>
      </c>
      <c r="K4606">
        <v>49</v>
      </c>
      <c r="L4606">
        <v>27</v>
      </c>
      <c r="M4606" t="s">
        <v>200</v>
      </c>
      <c r="N4606" t="s">
        <v>1203</v>
      </c>
      <c r="O4606" t="s">
        <v>202</v>
      </c>
      <c r="P4606" t="s">
        <v>535</v>
      </c>
    </row>
    <row r="4607" spans="1:16" x14ac:dyDescent="0.25">
      <c r="A4607">
        <v>6825</v>
      </c>
      <c r="B4607" t="s">
        <v>399</v>
      </c>
      <c r="E4607" t="s">
        <v>4921</v>
      </c>
      <c r="F4607" t="s">
        <v>347</v>
      </c>
      <c r="G4607" t="s">
        <v>241</v>
      </c>
      <c r="H4607" t="s">
        <v>198</v>
      </c>
      <c r="I4607" t="s">
        <v>4568</v>
      </c>
      <c r="J4607">
        <v>1958</v>
      </c>
      <c r="K4607">
        <v>99</v>
      </c>
      <c r="L4607">
        <v>27</v>
      </c>
      <c r="M4607" t="s">
        <v>200</v>
      </c>
      <c r="N4607" t="s">
        <v>1203</v>
      </c>
      <c r="O4607" t="s">
        <v>202</v>
      </c>
      <c r="P4607" t="s">
        <v>1585</v>
      </c>
    </row>
    <row r="4608" spans="1:16" x14ac:dyDescent="0.25">
      <c r="A4608">
        <v>6826</v>
      </c>
      <c r="B4608" t="s">
        <v>399</v>
      </c>
      <c r="E4608" t="s">
        <v>4922</v>
      </c>
      <c r="F4608" t="s">
        <v>347</v>
      </c>
      <c r="G4608" t="s">
        <v>241</v>
      </c>
      <c r="H4608" t="s">
        <v>198</v>
      </c>
      <c r="I4608" t="s">
        <v>4568</v>
      </c>
      <c r="J4608">
        <v>1958</v>
      </c>
      <c r="K4608">
        <v>99</v>
      </c>
      <c r="L4608">
        <v>27</v>
      </c>
      <c r="M4608" t="s">
        <v>200</v>
      </c>
      <c r="N4608" t="s">
        <v>1203</v>
      </c>
      <c r="O4608" t="s">
        <v>202</v>
      </c>
      <c r="P4608" t="s">
        <v>1585</v>
      </c>
    </row>
    <row r="4609" spans="1:16" x14ac:dyDescent="0.25">
      <c r="A4609">
        <v>6827</v>
      </c>
      <c r="B4609" t="s">
        <v>399</v>
      </c>
      <c r="E4609" t="s">
        <v>4923</v>
      </c>
      <c r="F4609" t="s">
        <v>347</v>
      </c>
      <c r="G4609" t="s">
        <v>241</v>
      </c>
      <c r="H4609" t="s">
        <v>198</v>
      </c>
      <c r="I4609" t="s">
        <v>4568</v>
      </c>
      <c r="J4609">
        <v>1958</v>
      </c>
      <c r="K4609">
        <v>1108</v>
      </c>
      <c r="L4609">
        <v>27</v>
      </c>
      <c r="M4609" t="s">
        <v>200</v>
      </c>
      <c r="N4609" t="s">
        <v>1203</v>
      </c>
      <c r="O4609" t="s">
        <v>202</v>
      </c>
      <c r="P4609" t="s">
        <v>4924</v>
      </c>
    </row>
    <row r="4610" spans="1:16" x14ac:dyDescent="0.25">
      <c r="A4610">
        <v>6828</v>
      </c>
      <c r="B4610" t="s">
        <v>399</v>
      </c>
      <c r="E4610" t="s">
        <v>4925</v>
      </c>
      <c r="F4610" t="s">
        <v>347</v>
      </c>
      <c r="G4610" t="s">
        <v>241</v>
      </c>
      <c r="H4610" t="s">
        <v>198</v>
      </c>
      <c r="I4610" t="s">
        <v>4568</v>
      </c>
      <c r="J4610">
        <v>1957</v>
      </c>
      <c r="K4610">
        <v>47</v>
      </c>
      <c r="L4610">
        <v>27</v>
      </c>
      <c r="M4610" t="s">
        <v>200</v>
      </c>
      <c r="N4610" t="s">
        <v>1203</v>
      </c>
      <c r="O4610" t="s">
        <v>202</v>
      </c>
      <c r="P4610" t="s">
        <v>4924</v>
      </c>
    </row>
    <row r="4611" spans="1:16" x14ac:dyDescent="0.25">
      <c r="A4611">
        <v>6829</v>
      </c>
      <c r="B4611" t="s">
        <v>399</v>
      </c>
      <c r="E4611" t="s">
        <v>4926</v>
      </c>
      <c r="F4611" t="s">
        <v>347</v>
      </c>
      <c r="G4611" t="s">
        <v>241</v>
      </c>
      <c r="H4611" t="s">
        <v>198</v>
      </c>
      <c r="I4611" t="s">
        <v>4568</v>
      </c>
      <c r="J4611">
        <v>1943</v>
      </c>
      <c r="K4611">
        <v>23</v>
      </c>
      <c r="L4611">
        <v>27</v>
      </c>
      <c r="M4611" t="s">
        <v>200</v>
      </c>
      <c r="N4611" t="s">
        <v>3816</v>
      </c>
      <c r="O4611" t="s">
        <v>202</v>
      </c>
      <c r="P4611" t="s">
        <v>535</v>
      </c>
    </row>
    <row r="4612" spans="1:16" x14ac:dyDescent="0.25">
      <c r="A4612">
        <v>6830</v>
      </c>
      <c r="B4612" t="s">
        <v>399</v>
      </c>
      <c r="E4612" t="s">
        <v>4927</v>
      </c>
      <c r="F4612" t="s">
        <v>347</v>
      </c>
      <c r="G4612" t="s">
        <v>241</v>
      </c>
      <c r="H4612" t="s">
        <v>198</v>
      </c>
      <c r="I4612" t="s">
        <v>4568</v>
      </c>
      <c r="J4612">
        <v>1943</v>
      </c>
      <c r="K4612">
        <v>23</v>
      </c>
      <c r="L4612">
        <v>27</v>
      </c>
      <c r="M4612" t="s">
        <v>200</v>
      </c>
      <c r="N4612" t="s">
        <v>3816</v>
      </c>
      <c r="O4612" t="s">
        <v>202</v>
      </c>
      <c r="P4612" t="s">
        <v>535</v>
      </c>
    </row>
    <row r="4613" spans="1:16" x14ac:dyDescent="0.25">
      <c r="A4613">
        <v>6831</v>
      </c>
      <c r="B4613" t="s">
        <v>399</v>
      </c>
      <c r="E4613" t="s">
        <v>4928</v>
      </c>
      <c r="F4613" t="s">
        <v>347</v>
      </c>
      <c r="G4613" t="s">
        <v>241</v>
      </c>
      <c r="H4613" t="s">
        <v>198</v>
      </c>
      <c r="I4613" t="s">
        <v>4568</v>
      </c>
      <c r="J4613">
        <v>1958</v>
      </c>
      <c r="K4613">
        <v>49</v>
      </c>
      <c r="L4613">
        <v>27</v>
      </c>
      <c r="M4613" t="s">
        <v>200</v>
      </c>
      <c r="N4613" t="s">
        <v>1203</v>
      </c>
      <c r="O4613" t="s">
        <v>202</v>
      </c>
      <c r="P4613" t="s">
        <v>4924</v>
      </c>
    </row>
    <row r="4614" spans="1:16" x14ac:dyDescent="0.25">
      <c r="A4614">
        <v>6832</v>
      </c>
      <c r="B4614" t="s">
        <v>399</v>
      </c>
      <c r="E4614" t="s">
        <v>4929</v>
      </c>
      <c r="F4614" t="s">
        <v>347</v>
      </c>
      <c r="G4614" t="s">
        <v>241</v>
      </c>
      <c r="H4614" t="s">
        <v>198</v>
      </c>
      <c r="I4614" t="s">
        <v>4568</v>
      </c>
      <c r="J4614">
        <v>1953</v>
      </c>
      <c r="K4614">
        <v>94</v>
      </c>
      <c r="L4614">
        <v>27</v>
      </c>
      <c r="M4614" t="s">
        <v>200</v>
      </c>
      <c r="N4614" t="s">
        <v>1203</v>
      </c>
      <c r="O4614" t="s">
        <v>202</v>
      </c>
      <c r="P4614" t="s">
        <v>535</v>
      </c>
    </row>
    <row r="4615" spans="1:16" x14ac:dyDescent="0.25">
      <c r="A4615">
        <v>6833</v>
      </c>
      <c r="B4615" t="s">
        <v>399</v>
      </c>
      <c r="E4615" t="s">
        <v>4930</v>
      </c>
      <c r="F4615" t="s">
        <v>347</v>
      </c>
      <c r="G4615" t="s">
        <v>241</v>
      </c>
      <c r="H4615" t="s">
        <v>198</v>
      </c>
      <c r="I4615" t="s">
        <v>4568</v>
      </c>
      <c r="J4615">
        <v>1959</v>
      </c>
      <c r="K4615">
        <v>99</v>
      </c>
      <c r="L4615">
        <v>27</v>
      </c>
      <c r="M4615" t="s">
        <v>200</v>
      </c>
      <c r="N4615" t="s">
        <v>1203</v>
      </c>
      <c r="O4615" t="s">
        <v>202</v>
      </c>
      <c r="P4615" t="s">
        <v>1585</v>
      </c>
    </row>
    <row r="4616" spans="1:16" x14ac:dyDescent="0.25">
      <c r="A4616">
        <v>6834</v>
      </c>
      <c r="B4616" t="s">
        <v>399</v>
      </c>
      <c r="E4616" t="s">
        <v>4928</v>
      </c>
      <c r="F4616" t="s">
        <v>347</v>
      </c>
      <c r="G4616" t="s">
        <v>241</v>
      </c>
      <c r="H4616" t="s">
        <v>198</v>
      </c>
      <c r="I4616" t="s">
        <v>4568</v>
      </c>
      <c r="J4616">
        <v>1959</v>
      </c>
      <c r="K4616">
        <v>57</v>
      </c>
      <c r="L4616">
        <v>27</v>
      </c>
      <c r="M4616" t="s">
        <v>200</v>
      </c>
      <c r="N4616" t="s">
        <v>1203</v>
      </c>
      <c r="O4616" t="s">
        <v>202</v>
      </c>
      <c r="P4616" t="s">
        <v>4924</v>
      </c>
    </row>
    <row r="4617" spans="1:16" x14ac:dyDescent="0.25">
      <c r="A4617">
        <v>6835</v>
      </c>
      <c r="B4617" t="s">
        <v>399</v>
      </c>
      <c r="E4617" t="s">
        <v>4931</v>
      </c>
      <c r="F4617" t="s">
        <v>347</v>
      </c>
      <c r="G4617" t="s">
        <v>241</v>
      </c>
      <c r="H4617" t="s">
        <v>198</v>
      </c>
      <c r="I4617" t="s">
        <v>4568</v>
      </c>
      <c r="J4617">
        <v>1960</v>
      </c>
      <c r="K4617">
        <v>50</v>
      </c>
      <c r="L4617">
        <v>27</v>
      </c>
      <c r="M4617" t="s">
        <v>200</v>
      </c>
      <c r="N4617" t="s">
        <v>1203</v>
      </c>
      <c r="O4617" t="s">
        <v>202</v>
      </c>
      <c r="P4617" t="s">
        <v>1585</v>
      </c>
    </row>
    <row r="4618" spans="1:16" x14ac:dyDescent="0.25">
      <c r="A4618">
        <v>6836</v>
      </c>
      <c r="B4618" t="s">
        <v>425</v>
      </c>
      <c r="E4618" t="s">
        <v>4932</v>
      </c>
      <c r="F4618" t="s">
        <v>347</v>
      </c>
      <c r="G4618" t="s">
        <v>241</v>
      </c>
      <c r="H4618" t="s">
        <v>198</v>
      </c>
      <c r="I4618" t="s">
        <v>4568</v>
      </c>
      <c r="J4618">
        <v>1958</v>
      </c>
      <c r="K4618">
        <v>12</v>
      </c>
      <c r="L4618">
        <v>27</v>
      </c>
      <c r="M4618" t="s">
        <v>200</v>
      </c>
      <c r="N4618" t="s">
        <v>668</v>
      </c>
      <c r="O4618" t="s">
        <v>202</v>
      </c>
      <c r="P4618" t="s">
        <v>3808</v>
      </c>
    </row>
    <row r="4619" spans="1:16" x14ac:dyDescent="0.25">
      <c r="A4619">
        <v>6837</v>
      </c>
      <c r="B4619" t="s">
        <v>399</v>
      </c>
      <c r="E4619" t="s">
        <v>4933</v>
      </c>
      <c r="F4619" t="s">
        <v>347</v>
      </c>
      <c r="G4619" t="s">
        <v>241</v>
      </c>
      <c r="H4619" t="s">
        <v>198</v>
      </c>
      <c r="I4619" t="s">
        <v>4568</v>
      </c>
      <c r="J4619">
        <v>1961</v>
      </c>
      <c r="K4619">
        <v>50</v>
      </c>
      <c r="L4619">
        <v>27</v>
      </c>
      <c r="M4619" t="s">
        <v>200</v>
      </c>
      <c r="N4619" t="s">
        <v>1203</v>
      </c>
      <c r="O4619" t="s">
        <v>202</v>
      </c>
      <c r="P4619" t="s">
        <v>535</v>
      </c>
    </row>
    <row r="4620" spans="1:16" x14ac:dyDescent="0.25">
      <c r="A4620">
        <v>6838</v>
      </c>
      <c r="B4620" t="s">
        <v>399</v>
      </c>
      <c r="E4620" t="s">
        <v>4934</v>
      </c>
      <c r="F4620" t="s">
        <v>347</v>
      </c>
      <c r="G4620" t="s">
        <v>241</v>
      </c>
      <c r="H4620" t="s">
        <v>198</v>
      </c>
      <c r="I4620" t="s">
        <v>4568</v>
      </c>
      <c r="J4620">
        <v>1961</v>
      </c>
      <c r="K4620">
        <v>202</v>
      </c>
      <c r="L4620">
        <v>27</v>
      </c>
      <c r="M4620" t="s">
        <v>200</v>
      </c>
      <c r="N4620" t="s">
        <v>1203</v>
      </c>
      <c r="O4620" t="s">
        <v>202</v>
      </c>
      <c r="P4620" t="s">
        <v>534</v>
      </c>
    </row>
    <row r="4621" spans="1:16" x14ac:dyDescent="0.25">
      <c r="A4621">
        <v>6839</v>
      </c>
      <c r="B4621" t="s">
        <v>399</v>
      </c>
      <c r="E4621" t="s">
        <v>4935</v>
      </c>
      <c r="F4621" t="s">
        <v>347</v>
      </c>
      <c r="G4621" t="s">
        <v>241</v>
      </c>
      <c r="H4621" t="s">
        <v>198</v>
      </c>
      <c r="I4621" t="s">
        <v>4568</v>
      </c>
      <c r="J4621">
        <v>1961</v>
      </c>
      <c r="K4621">
        <v>100</v>
      </c>
      <c r="L4621">
        <v>27</v>
      </c>
      <c r="M4621" t="s">
        <v>200</v>
      </c>
      <c r="N4621" t="s">
        <v>1203</v>
      </c>
      <c r="O4621" t="s">
        <v>202</v>
      </c>
      <c r="P4621" t="s">
        <v>1585</v>
      </c>
    </row>
    <row r="4622" spans="1:16" x14ac:dyDescent="0.25">
      <c r="A4622">
        <v>6840</v>
      </c>
      <c r="B4622" t="s">
        <v>399</v>
      </c>
      <c r="E4622" t="s">
        <v>4936</v>
      </c>
      <c r="F4622" t="s">
        <v>347</v>
      </c>
      <c r="G4622" t="s">
        <v>241</v>
      </c>
      <c r="H4622" t="s">
        <v>198</v>
      </c>
      <c r="I4622" t="s">
        <v>4568</v>
      </c>
      <c r="J4622">
        <v>1961</v>
      </c>
      <c r="K4622">
        <v>100</v>
      </c>
      <c r="L4622">
        <v>27</v>
      </c>
      <c r="M4622" t="s">
        <v>200</v>
      </c>
      <c r="N4622" t="s">
        <v>1203</v>
      </c>
      <c r="O4622" t="s">
        <v>202</v>
      </c>
      <c r="P4622" t="s">
        <v>535</v>
      </c>
    </row>
    <row r="4623" spans="1:16" x14ac:dyDescent="0.25">
      <c r="A4623">
        <v>6841</v>
      </c>
      <c r="B4623" t="s">
        <v>399</v>
      </c>
      <c r="E4623" t="s">
        <v>4937</v>
      </c>
      <c r="F4623" t="s">
        <v>347</v>
      </c>
      <c r="G4623" t="s">
        <v>241</v>
      </c>
      <c r="H4623" t="s">
        <v>198</v>
      </c>
      <c r="I4623" t="s">
        <v>4568</v>
      </c>
      <c r="J4623">
        <v>1961</v>
      </c>
      <c r="K4623">
        <v>100</v>
      </c>
      <c r="L4623">
        <v>27</v>
      </c>
      <c r="M4623" t="s">
        <v>200</v>
      </c>
      <c r="N4623" t="s">
        <v>1203</v>
      </c>
      <c r="O4623" t="s">
        <v>202</v>
      </c>
      <c r="P4623" t="s">
        <v>4924</v>
      </c>
    </row>
    <row r="4624" spans="1:16" x14ac:dyDescent="0.25">
      <c r="A4624">
        <v>6842</v>
      </c>
      <c r="B4624" t="s">
        <v>399</v>
      </c>
      <c r="E4624" t="s">
        <v>4938</v>
      </c>
      <c r="F4624" t="s">
        <v>347</v>
      </c>
      <c r="G4624" t="s">
        <v>241</v>
      </c>
      <c r="H4624" t="s">
        <v>198</v>
      </c>
      <c r="I4624" t="s">
        <v>4568</v>
      </c>
      <c r="J4624">
        <v>1961</v>
      </c>
      <c r="K4624">
        <v>57</v>
      </c>
      <c r="L4624">
        <v>27</v>
      </c>
      <c r="M4624" t="s">
        <v>200</v>
      </c>
      <c r="N4624" t="s">
        <v>1203</v>
      </c>
      <c r="O4624" t="s">
        <v>202</v>
      </c>
      <c r="P4624" t="s">
        <v>4924</v>
      </c>
    </row>
    <row r="4625" spans="1:16" x14ac:dyDescent="0.25">
      <c r="A4625">
        <v>6843</v>
      </c>
      <c r="B4625" t="s">
        <v>399</v>
      </c>
      <c r="E4625" t="s">
        <v>4939</v>
      </c>
      <c r="F4625" t="s">
        <v>347</v>
      </c>
      <c r="G4625" t="s">
        <v>241</v>
      </c>
      <c r="H4625" t="s">
        <v>198</v>
      </c>
      <c r="I4625" t="s">
        <v>4568</v>
      </c>
      <c r="J4625">
        <v>1961</v>
      </c>
      <c r="K4625">
        <v>100</v>
      </c>
      <c r="L4625">
        <v>27</v>
      </c>
      <c r="M4625" t="s">
        <v>200</v>
      </c>
      <c r="N4625" t="s">
        <v>1203</v>
      </c>
      <c r="O4625" t="s">
        <v>202</v>
      </c>
      <c r="P4625" t="s">
        <v>535</v>
      </c>
    </row>
    <row r="4626" spans="1:16" x14ac:dyDescent="0.25">
      <c r="A4626">
        <v>6844</v>
      </c>
      <c r="B4626" t="s">
        <v>425</v>
      </c>
      <c r="E4626" t="s">
        <v>4940</v>
      </c>
      <c r="F4626" t="s">
        <v>347</v>
      </c>
      <c r="G4626" t="s">
        <v>241</v>
      </c>
      <c r="H4626" t="s">
        <v>198</v>
      </c>
      <c r="I4626" t="s">
        <v>4568</v>
      </c>
      <c r="J4626">
        <v>1953</v>
      </c>
      <c r="K4626">
        <v>12</v>
      </c>
      <c r="L4626">
        <v>27</v>
      </c>
      <c r="M4626" t="s">
        <v>200</v>
      </c>
      <c r="N4626" t="s">
        <v>668</v>
      </c>
      <c r="O4626" t="s">
        <v>202</v>
      </c>
      <c r="P4626" t="s">
        <v>3808</v>
      </c>
    </row>
    <row r="4627" spans="1:16" x14ac:dyDescent="0.25">
      <c r="A4627">
        <v>6845</v>
      </c>
      <c r="B4627" t="s">
        <v>425</v>
      </c>
      <c r="E4627" t="s">
        <v>4941</v>
      </c>
      <c r="F4627" t="s">
        <v>347</v>
      </c>
      <c r="G4627" t="s">
        <v>241</v>
      </c>
      <c r="H4627" t="s">
        <v>198</v>
      </c>
      <c r="I4627" t="s">
        <v>4568</v>
      </c>
      <c r="J4627">
        <v>1954</v>
      </c>
      <c r="K4627">
        <v>1</v>
      </c>
      <c r="L4627">
        <v>27</v>
      </c>
      <c r="M4627" t="s">
        <v>200</v>
      </c>
      <c r="N4627" t="s">
        <v>383</v>
      </c>
      <c r="O4627" t="s">
        <v>202</v>
      </c>
      <c r="P4627" t="s">
        <v>1674</v>
      </c>
    </row>
    <row r="4628" spans="1:16" x14ac:dyDescent="0.25">
      <c r="A4628">
        <v>6846</v>
      </c>
      <c r="B4628" t="s">
        <v>425</v>
      </c>
      <c r="E4628" t="s">
        <v>4942</v>
      </c>
      <c r="F4628" t="s">
        <v>347</v>
      </c>
      <c r="G4628" t="s">
        <v>241</v>
      </c>
      <c r="H4628" t="s">
        <v>198</v>
      </c>
      <c r="I4628" t="s">
        <v>4568</v>
      </c>
      <c r="J4628">
        <v>1953</v>
      </c>
      <c r="K4628">
        <v>12</v>
      </c>
      <c r="L4628">
        <v>27</v>
      </c>
      <c r="M4628" t="s">
        <v>200</v>
      </c>
      <c r="N4628" t="s">
        <v>668</v>
      </c>
      <c r="O4628" t="s">
        <v>202</v>
      </c>
      <c r="P4628" t="s">
        <v>3808</v>
      </c>
    </row>
    <row r="4629" spans="1:16" x14ac:dyDescent="0.25">
      <c r="A4629">
        <v>6847</v>
      </c>
      <c r="B4629" t="s">
        <v>399</v>
      </c>
      <c r="E4629" t="s">
        <v>4943</v>
      </c>
      <c r="F4629" t="s">
        <v>347</v>
      </c>
      <c r="G4629" t="s">
        <v>241</v>
      </c>
      <c r="H4629" t="s">
        <v>198</v>
      </c>
      <c r="I4629" t="s">
        <v>4568</v>
      </c>
      <c r="J4629">
        <v>1954</v>
      </c>
      <c r="K4629">
        <v>48</v>
      </c>
      <c r="L4629">
        <v>27</v>
      </c>
      <c r="M4629" t="s">
        <v>200</v>
      </c>
      <c r="N4629" t="s">
        <v>1203</v>
      </c>
      <c r="O4629" t="s">
        <v>202</v>
      </c>
      <c r="P4629" t="s">
        <v>535</v>
      </c>
    </row>
    <row r="4630" spans="1:16" x14ac:dyDescent="0.25">
      <c r="A4630">
        <v>6848</v>
      </c>
      <c r="B4630" t="s">
        <v>425</v>
      </c>
      <c r="E4630" t="s">
        <v>4944</v>
      </c>
      <c r="F4630" t="s">
        <v>347</v>
      </c>
      <c r="G4630" t="s">
        <v>241</v>
      </c>
      <c r="H4630" t="s">
        <v>198</v>
      </c>
      <c r="I4630" t="s">
        <v>4568</v>
      </c>
      <c r="J4630">
        <v>1954</v>
      </c>
      <c r="K4630">
        <v>12</v>
      </c>
      <c r="L4630">
        <v>27</v>
      </c>
      <c r="M4630" t="s">
        <v>200</v>
      </c>
      <c r="N4630" t="s">
        <v>668</v>
      </c>
      <c r="O4630" t="s">
        <v>202</v>
      </c>
      <c r="P4630" t="s">
        <v>3808</v>
      </c>
    </row>
    <row r="4631" spans="1:16" x14ac:dyDescent="0.25">
      <c r="A4631">
        <v>6849</v>
      </c>
      <c r="B4631" t="s">
        <v>399</v>
      </c>
      <c r="E4631" t="s">
        <v>4945</v>
      </c>
      <c r="F4631" t="s">
        <v>347</v>
      </c>
      <c r="G4631" t="s">
        <v>241</v>
      </c>
      <c r="H4631" t="s">
        <v>198</v>
      </c>
      <c r="I4631" t="s">
        <v>4568</v>
      </c>
      <c r="J4631">
        <v>1954</v>
      </c>
      <c r="K4631">
        <v>5</v>
      </c>
      <c r="L4631">
        <v>27</v>
      </c>
      <c r="M4631" t="s">
        <v>200</v>
      </c>
      <c r="N4631" t="s">
        <v>3816</v>
      </c>
      <c r="O4631" t="s">
        <v>202</v>
      </c>
      <c r="P4631" t="s">
        <v>1585</v>
      </c>
    </row>
    <row r="4632" spans="1:16" x14ac:dyDescent="0.25">
      <c r="A4632">
        <v>6850</v>
      </c>
      <c r="B4632" t="s">
        <v>399</v>
      </c>
      <c r="E4632" t="s">
        <v>4946</v>
      </c>
      <c r="F4632" t="s">
        <v>347</v>
      </c>
      <c r="G4632" t="s">
        <v>241</v>
      </c>
      <c r="H4632" t="s">
        <v>198</v>
      </c>
      <c r="I4632" t="s">
        <v>4568</v>
      </c>
      <c r="J4632">
        <v>1955</v>
      </c>
      <c r="K4632">
        <v>23</v>
      </c>
      <c r="L4632">
        <v>27</v>
      </c>
      <c r="M4632" t="s">
        <v>200</v>
      </c>
      <c r="N4632" t="s">
        <v>3816</v>
      </c>
      <c r="O4632" t="s">
        <v>202</v>
      </c>
      <c r="P4632" t="s">
        <v>535</v>
      </c>
    </row>
    <row r="4633" spans="1:16" x14ac:dyDescent="0.25">
      <c r="A4633">
        <v>6851</v>
      </c>
      <c r="B4633" t="s">
        <v>399</v>
      </c>
      <c r="E4633" t="s">
        <v>4947</v>
      </c>
      <c r="F4633" t="s">
        <v>347</v>
      </c>
      <c r="G4633" t="s">
        <v>241</v>
      </c>
      <c r="H4633" t="s">
        <v>198</v>
      </c>
      <c r="I4633" t="s">
        <v>4568</v>
      </c>
      <c r="J4633">
        <v>1955</v>
      </c>
      <c r="K4633">
        <v>22</v>
      </c>
      <c r="L4633">
        <v>27</v>
      </c>
      <c r="M4633" t="s">
        <v>200</v>
      </c>
      <c r="N4633" t="s">
        <v>3816</v>
      </c>
      <c r="O4633" t="s">
        <v>202</v>
      </c>
      <c r="P4633" t="s">
        <v>535</v>
      </c>
    </row>
    <row r="4634" spans="1:16" x14ac:dyDescent="0.25">
      <c r="A4634">
        <v>6852</v>
      </c>
      <c r="B4634" t="s">
        <v>399</v>
      </c>
      <c r="E4634" t="s">
        <v>4948</v>
      </c>
      <c r="F4634" t="s">
        <v>347</v>
      </c>
      <c r="G4634" t="s">
        <v>241</v>
      </c>
      <c r="H4634" t="s">
        <v>198</v>
      </c>
      <c r="I4634" t="s">
        <v>4568</v>
      </c>
      <c r="J4634">
        <v>1954</v>
      </c>
      <c r="K4634">
        <v>5</v>
      </c>
      <c r="L4634">
        <v>27</v>
      </c>
      <c r="M4634" t="s">
        <v>200</v>
      </c>
      <c r="N4634" t="s">
        <v>3816</v>
      </c>
      <c r="O4634" t="s">
        <v>202</v>
      </c>
      <c r="P4634" t="s">
        <v>534</v>
      </c>
    </row>
    <row r="4635" spans="1:16" x14ac:dyDescent="0.25">
      <c r="A4635">
        <v>6853</v>
      </c>
      <c r="B4635" t="s">
        <v>399</v>
      </c>
      <c r="E4635" t="s">
        <v>4949</v>
      </c>
      <c r="F4635" t="s">
        <v>347</v>
      </c>
      <c r="G4635" t="s">
        <v>241</v>
      </c>
      <c r="H4635" t="s">
        <v>198</v>
      </c>
      <c r="I4635" t="s">
        <v>4568</v>
      </c>
      <c r="J4635">
        <v>1974</v>
      </c>
      <c r="K4635">
        <v>7978</v>
      </c>
      <c r="L4635">
        <v>27</v>
      </c>
      <c r="M4635" t="s">
        <v>200</v>
      </c>
      <c r="N4635" t="s">
        <v>1203</v>
      </c>
      <c r="O4635" t="s">
        <v>202</v>
      </c>
      <c r="P4635" t="s">
        <v>534</v>
      </c>
    </row>
    <row r="4636" spans="1:16" x14ac:dyDescent="0.25">
      <c r="A4636">
        <v>6854</v>
      </c>
      <c r="B4636" t="s">
        <v>399</v>
      </c>
      <c r="E4636" t="s">
        <v>4950</v>
      </c>
      <c r="F4636" t="s">
        <v>347</v>
      </c>
      <c r="G4636" t="s">
        <v>241</v>
      </c>
      <c r="H4636" t="s">
        <v>198</v>
      </c>
      <c r="I4636" t="s">
        <v>4568</v>
      </c>
      <c r="J4636">
        <v>1957</v>
      </c>
      <c r="K4636">
        <v>369</v>
      </c>
      <c r="L4636">
        <v>27</v>
      </c>
      <c r="M4636" t="s">
        <v>200</v>
      </c>
      <c r="N4636" t="s">
        <v>1203</v>
      </c>
      <c r="O4636" t="s">
        <v>202</v>
      </c>
      <c r="P4636" t="s">
        <v>4924</v>
      </c>
    </row>
    <row r="4637" spans="1:16" x14ac:dyDescent="0.25">
      <c r="A4637">
        <v>6855</v>
      </c>
      <c r="B4637" t="s">
        <v>399</v>
      </c>
      <c r="E4637" t="s">
        <v>4951</v>
      </c>
      <c r="F4637" t="s">
        <v>347</v>
      </c>
      <c r="G4637" t="s">
        <v>241</v>
      </c>
      <c r="H4637" t="s">
        <v>198</v>
      </c>
      <c r="I4637" t="s">
        <v>4568</v>
      </c>
      <c r="J4637">
        <v>1953</v>
      </c>
      <c r="K4637">
        <v>20</v>
      </c>
      <c r="L4637">
        <v>27</v>
      </c>
      <c r="M4637" t="s">
        <v>200</v>
      </c>
      <c r="N4637" t="s">
        <v>3816</v>
      </c>
      <c r="O4637" t="s">
        <v>202</v>
      </c>
      <c r="P4637" t="s">
        <v>535</v>
      </c>
    </row>
    <row r="4638" spans="1:16" x14ac:dyDescent="0.25">
      <c r="A4638">
        <v>6856</v>
      </c>
      <c r="B4638" t="s">
        <v>425</v>
      </c>
      <c r="E4638" t="s">
        <v>4935</v>
      </c>
      <c r="F4638" t="s">
        <v>347</v>
      </c>
      <c r="G4638" t="s">
        <v>241</v>
      </c>
      <c r="H4638" t="s">
        <v>198</v>
      </c>
      <c r="I4638" t="s">
        <v>4568</v>
      </c>
      <c r="J4638">
        <v>1961</v>
      </c>
      <c r="K4638">
        <v>12</v>
      </c>
      <c r="L4638">
        <v>27</v>
      </c>
      <c r="M4638" t="s">
        <v>200</v>
      </c>
      <c r="N4638" t="s">
        <v>668</v>
      </c>
      <c r="O4638" t="s">
        <v>202</v>
      </c>
      <c r="P4638" t="s">
        <v>3808</v>
      </c>
    </row>
    <row r="4639" spans="1:16" x14ac:dyDescent="0.25">
      <c r="A4639">
        <v>6857</v>
      </c>
      <c r="B4639" t="s">
        <v>399</v>
      </c>
      <c r="E4639" t="s">
        <v>4940</v>
      </c>
      <c r="F4639" t="s">
        <v>347</v>
      </c>
      <c r="G4639" t="s">
        <v>241</v>
      </c>
      <c r="H4639" t="s">
        <v>198</v>
      </c>
      <c r="I4639" t="s">
        <v>4568</v>
      </c>
      <c r="J4639">
        <v>1953</v>
      </c>
      <c r="K4639">
        <v>94</v>
      </c>
      <c r="L4639">
        <v>27</v>
      </c>
      <c r="M4639" t="s">
        <v>200</v>
      </c>
      <c r="N4639" t="s">
        <v>1203</v>
      </c>
      <c r="O4639" t="s">
        <v>202</v>
      </c>
      <c r="P4639" t="s">
        <v>535</v>
      </c>
    </row>
    <row r="4640" spans="1:16" x14ac:dyDescent="0.25">
      <c r="A4640">
        <v>6858</v>
      </c>
      <c r="B4640" t="s">
        <v>399</v>
      </c>
      <c r="E4640" t="s">
        <v>4940</v>
      </c>
      <c r="F4640" t="s">
        <v>347</v>
      </c>
      <c r="G4640" t="s">
        <v>241</v>
      </c>
      <c r="H4640" t="s">
        <v>198</v>
      </c>
      <c r="I4640" t="s">
        <v>4568</v>
      </c>
      <c r="J4640">
        <v>1957</v>
      </c>
      <c r="K4640">
        <v>1672</v>
      </c>
      <c r="L4640">
        <v>27</v>
      </c>
      <c r="M4640" t="s">
        <v>200</v>
      </c>
      <c r="N4640" t="s">
        <v>1203</v>
      </c>
      <c r="O4640" t="s">
        <v>202</v>
      </c>
      <c r="P4640" t="s">
        <v>535</v>
      </c>
    </row>
    <row r="4641" spans="1:16" x14ac:dyDescent="0.25">
      <c r="A4641">
        <v>6859</v>
      </c>
      <c r="B4641" t="s">
        <v>360</v>
      </c>
      <c r="E4641" t="s">
        <v>4952</v>
      </c>
      <c r="F4641" t="s">
        <v>347</v>
      </c>
      <c r="G4641" t="s">
        <v>241</v>
      </c>
      <c r="H4641" t="s">
        <v>198</v>
      </c>
      <c r="I4641" t="s">
        <v>4568</v>
      </c>
      <c r="J4641">
        <v>1983</v>
      </c>
      <c r="K4641">
        <v>112189</v>
      </c>
      <c r="L4641">
        <v>27</v>
      </c>
      <c r="M4641" t="s">
        <v>200</v>
      </c>
      <c r="N4641" t="s">
        <v>376</v>
      </c>
      <c r="O4641" t="s">
        <v>202</v>
      </c>
      <c r="P4641" t="s">
        <v>4953</v>
      </c>
    </row>
    <row r="4642" spans="1:16" x14ac:dyDescent="0.25">
      <c r="A4642">
        <v>6860</v>
      </c>
      <c r="B4642" t="s">
        <v>360</v>
      </c>
      <c r="E4642" t="s">
        <v>4954</v>
      </c>
      <c r="F4642" t="s">
        <v>347</v>
      </c>
      <c r="G4642" t="s">
        <v>241</v>
      </c>
      <c r="H4642" t="s">
        <v>198</v>
      </c>
      <c r="I4642" t="s">
        <v>4568</v>
      </c>
      <c r="J4642">
        <v>1968</v>
      </c>
      <c r="K4642">
        <v>9756</v>
      </c>
      <c r="L4642">
        <v>27</v>
      </c>
      <c r="M4642" t="s">
        <v>200</v>
      </c>
      <c r="N4642" t="s">
        <v>376</v>
      </c>
      <c r="O4642" t="s">
        <v>202</v>
      </c>
      <c r="P4642" t="s">
        <v>4817</v>
      </c>
    </row>
    <row r="4643" spans="1:16" x14ac:dyDescent="0.25">
      <c r="A4643">
        <v>6861</v>
      </c>
      <c r="B4643" t="s">
        <v>360</v>
      </c>
      <c r="E4643" t="s">
        <v>4955</v>
      </c>
      <c r="F4643" t="s">
        <v>347</v>
      </c>
      <c r="G4643" t="s">
        <v>241</v>
      </c>
      <c r="H4643" t="s">
        <v>198</v>
      </c>
      <c r="I4643" t="s">
        <v>4568</v>
      </c>
      <c r="J4643">
        <v>1979</v>
      </c>
      <c r="K4643">
        <v>245961</v>
      </c>
      <c r="L4643">
        <v>27</v>
      </c>
      <c r="M4643" t="s">
        <v>200</v>
      </c>
      <c r="N4643" t="s">
        <v>376</v>
      </c>
      <c r="O4643" t="s">
        <v>202</v>
      </c>
      <c r="P4643" t="s">
        <v>4956</v>
      </c>
    </row>
    <row r="4644" spans="1:16" x14ac:dyDescent="0.25">
      <c r="A4644">
        <v>6862</v>
      </c>
      <c r="B4644" t="s">
        <v>360</v>
      </c>
      <c r="E4644" t="s">
        <v>4957</v>
      </c>
      <c r="F4644" t="s">
        <v>347</v>
      </c>
      <c r="G4644" t="s">
        <v>241</v>
      </c>
      <c r="H4644" t="s">
        <v>198</v>
      </c>
      <c r="I4644" t="s">
        <v>4568</v>
      </c>
      <c r="J4644">
        <v>1979</v>
      </c>
      <c r="K4644">
        <v>158401</v>
      </c>
      <c r="L4644">
        <v>27</v>
      </c>
      <c r="M4644" t="s">
        <v>200</v>
      </c>
      <c r="N4644" t="s">
        <v>376</v>
      </c>
      <c r="O4644" t="s">
        <v>202</v>
      </c>
      <c r="P4644" t="s">
        <v>4958</v>
      </c>
    </row>
    <row r="4645" spans="1:16" x14ac:dyDescent="0.25">
      <c r="A4645">
        <v>6863</v>
      </c>
      <c r="B4645" t="s">
        <v>399</v>
      </c>
      <c r="E4645" t="s">
        <v>4959</v>
      </c>
      <c r="F4645" t="s">
        <v>347</v>
      </c>
      <c r="G4645" t="s">
        <v>241</v>
      </c>
      <c r="H4645" t="s">
        <v>198</v>
      </c>
      <c r="I4645" t="s">
        <v>4568</v>
      </c>
      <c r="J4645">
        <v>1960</v>
      </c>
      <c r="K4645">
        <v>55</v>
      </c>
      <c r="L4645">
        <v>27</v>
      </c>
      <c r="M4645" t="s">
        <v>200</v>
      </c>
      <c r="N4645" t="s">
        <v>1203</v>
      </c>
      <c r="O4645" t="s">
        <v>202</v>
      </c>
      <c r="P4645" t="s">
        <v>534</v>
      </c>
    </row>
    <row r="4646" spans="1:16" x14ac:dyDescent="0.25">
      <c r="A4646">
        <v>6864</v>
      </c>
      <c r="B4646" t="s">
        <v>399</v>
      </c>
      <c r="E4646" t="s">
        <v>4960</v>
      </c>
      <c r="F4646" t="s">
        <v>347</v>
      </c>
      <c r="G4646" t="s">
        <v>241</v>
      </c>
      <c r="H4646" t="s">
        <v>198</v>
      </c>
      <c r="I4646" t="s">
        <v>4568</v>
      </c>
      <c r="J4646">
        <v>1961</v>
      </c>
      <c r="K4646">
        <v>56</v>
      </c>
      <c r="L4646">
        <v>27</v>
      </c>
      <c r="M4646" t="s">
        <v>200</v>
      </c>
      <c r="N4646" t="s">
        <v>1203</v>
      </c>
      <c r="O4646" t="s">
        <v>202</v>
      </c>
      <c r="P4646" t="s">
        <v>1585</v>
      </c>
    </row>
    <row r="4647" spans="1:16" x14ac:dyDescent="0.25">
      <c r="A4647">
        <v>6865</v>
      </c>
      <c r="B4647" t="s">
        <v>399</v>
      </c>
      <c r="E4647" t="s">
        <v>4961</v>
      </c>
      <c r="F4647" t="s">
        <v>347</v>
      </c>
      <c r="G4647" t="s">
        <v>241</v>
      </c>
      <c r="H4647" t="s">
        <v>198</v>
      </c>
      <c r="I4647" t="s">
        <v>4568</v>
      </c>
      <c r="J4647">
        <v>1961</v>
      </c>
      <c r="K4647">
        <v>100</v>
      </c>
      <c r="L4647">
        <v>27</v>
      </c>
      <c r="M4647" t="s">
        <v>200</v>
      </c>
      <c r="N4647" t="s">
        <v>1203</v>
      </c>
      <c r="O4647" t="s">
        <v>202</v>
      </c>
      <c r="P4647" t="s">
        <v>4962</v>
      </c>
    </row>
    <row r="4648" spans="1:16" x14ac:dyDescent="0.25">
      <c r="A4648">
        <v>6866</v>
      </c>
      <c r="B4648" t="s">
        <v>399</v>
      </c>
      <c r="E4648" t="s">
        <v>4963</v>
      </c>
      <c r="F4648" t="s">
        <v>347</v>
      </c>
      <c r="G4648" t="s">
        <v>241</v>
      </c>
      <c r="H4648" t="s">
        <v>198</v>
      </c>
      <c r="I4648" t="s">
        <v>4568</v>
      </c>
      <c r="J4648">
        <v>1968</v>
      </c>
      <c r="K4648">
        <v>157</v>
      </c>
      <c r="L4648">
        <v>27</v>
      </c>
      <c r="M4648" t="s">
        <v>200</v>
      </c>
      <c r="N4648" t="s">
        <v>1203</v>
      </c>
      <c r="O4648" t="s">
        <v>202</v>
      </c>
      <c r="P4648" t="s">
        <v>4919</v>
      </c>
    </row>
    <row r="4649" spans="1:16" x14ac:dyDescent="0.25">
      <c r="A4649">
        <v>6867</v>
      </c>
      <c r="B4649" t="s">
        <v>399</v>
      </c>
      <c r="E4649" t="s">
        <v>4964</v>
      </c>
      <c r="F4649" t="s">
        <v>347</v>
      </c>
      <c r="G4649" t="s">
        <v>241</v>
      </c>
      <c r="H4649" t="s">
        <v>198</v>
      </c>
      <c r="I4649" t="s">
        <v>4568</v>
      </c>
      <c r="J4649">
        <v>1975</v>
      </c>
      <c r="K4649">
        <v>163</v>
      </c>
      <c r="L4649">
        <v>27</v>
      </c>
      <c r="M4649" t="s">
        <v>200</v>
      </c>
      <c r="N4649" t="s">
        <v>1203</v>
      </c>
      <c r="O4649" t="s">
        <v>202</v>
      </c>
      <c r="P4649" t="s">
        <v>1585</v>
      </c>
    </row>
    <row r="4650" spans="1:16" x14ac:dyDescent="0.25">
      <c r="A4650">
        <v>6868</v>
      </c>
      <c r="B4650" t="s">
        <v>399</v>
      </c>
      <c r="E4650" t="s">
        <v>4965</v>
      </c>
      <c r="F4650" t="s">
        <v>347</v>
      </c>
      <c r="G4650" t="s">
        <v>241</v>
      </c>
      <c r="H4650" t="s">
        <v>198</v>
      </c>
      <c r="I4650" t="s">
        <v>4568</v>
      </c>
      <c r="J4650">
        <v>1975</v>
      </c>
      <c r="K4650">
        <v>36</v>
      </c>
      <c r="L4650">
        <v>27</v>
      </c>
      <c r="M4650" t="s">
        <v>200</v>
      </c>
      <c r="N4650" t="s">
        <v>3816</v>
      </c>
      <c r="O4650" t="s">
        <v>202</v>
      </c>
      <c r="P4650" t="s">
        <v>4966</v>
      </c>
    </row>
    <row r="4651" spans="1:16" x14ac:dyDescent="0.25">
      <c r="A4651">
        <v>6869</v>
      </c>
      <c r="B4651" t="s">
        <v>399</v>
      </c>
      <c r="E4651" t="s">
        <v>4967</v>
      </c>
      <c r="F4651" t="s">
        <v>347</v>
      </c>
      <c r="G4651" t="s">
        <v>241</v>
      </c>
      <c r="H4651" t="s">
        <v>198</v>
      </c>
      <c r="I4651" t="s">
        <v>4568</v>
      </c>
      <c r="J4651">
        <v>1977</v>
      </c>
      <c r="K4651">
        <v>10</v>
      </c>
      <c r="L4651">
        <v>27</v>
      </c>
      <c r="M4651" t="s">
        <v>200</v>
      </c>
      <c r="N4651" t="s">
        <v>3816</v>
      </c>
      <c r="O4651" t="s">
        <v>202</v>
      </c>
      <c r="P4651" t="s">
        <v>535</v>
      </c>
    </row>
    <row r="4652" spans="1:16" x14ac:dyDescent="0.25">
      <c r="A4652">
        <v>6870</v>
      </c>
      <c r="B4652" t="s">
        <v>399</v>
      </c>
      <c r="E4652" t="s">
        <v>4968</v>
      </c>
      <c r="F4652" t="s">
        <v>347</v>
      </c>
      <c r="G4652" t="s">
        <v>241</v>
      </c>
      <c r="H4652" t="s">
        <v>198</v>
      </c>
      <c r="I4652" t="s">
        <v>4568</v>
      </c>
      <c r="J4652">
        <v>1977</v>
      </c>
      <c r="K4652">
        <v>87</v>
      </c>
      <c r="L4652">
        <v>27</v>
      </c>
      <c r="M4652" t="s">
        <v>200</v>
      </c>
      <c r="N4652" t="s">
        <v>1203</v>
      </c>
      <c r="O4652" t="s">
        <v>202</v>
      </c>
      <c r="P4652" t="s">
        <v>4919</v>
      </c>
    </row>
    <row r="4653" spans="1:16" x14ac:dyDescent="0.25">
      <c r="A4653">
        <v>6871</v>
      </c>
      <c r="B4653" t="s">
        <v>399</v>
      </c>
      <c r="E4653" t="s">
        <v>4969</v>
      </c>
      <c r="F4653" t="s">
        <v>347</v>
      </c>
      <c r="G4653" t="s">
        <v>241</v>
      </c>
      <c r="H4653" t="s">
        <v>198</v>
      </c>
      <c r="I4653" t="s">
        <v>4568</v>
      </c>
      <c r="J4653">
        <v>1978</v>
      </c>
      <c r="K4653">
        <v>110</v>
      </c>
      <c r="L4653">
        <v>27</v>
      </c>
      <c r="M4653" t="s">
        <v>200</v>
      </c>
      <c r="N4653" t="s">
        <v>1203</v>
      </c>
      <c r="O4653" t="s">
        <v>202</v>
      </c>
      <c r="P4653" t="s">
        <v>535</v>
      </c>
    </row>
    <row r="4654" spans="1:16" x14ac:dyDescent="0.25">
      <c r="A4654">
        <v>6872</v>
      </c>
      <c r="B4654" t="s">
        <v>399</v>
      </c>
      <c r="E4654" t="s">
        <v>4970</v>
      </c>
      <c r="F4654" t="s">
        <v>347</v>
      </c>
      <c r="G4654" t="s">
        <v>241</v>
      </c>
      <c r="H4654" t="s">
        <v>198</v>
      </c>
      <c r="I4654" t="s">
        <v>4568</v>
      </c>
      <c r="J4654">
        <v>1955</v>
      </c>
      <c r="K4654">
        <v>94</v>
      </c>
      <c r="L4654">
        <v>27</v>
      </c>
      <c r="M4654" t="s">
        <v>200</v>
      </c>
      <c r="N4654" t="s">
        <v>1203</v>
      </c>
      <c r="O4654" t="s">
        <v>202</v>
      </c>
      <c r="P4654" t="s">
        <v>535</v>
      </c>
    </row>
    <row r="4655" spans="1:16" x14ac:dyDescent="0.25">
      <c r="A4655">
        <v>6873</v>
      </c>
      <c r="B4655" t="s">
        <v>399</v>
      </c>
      <c r="E4655" t="s">
        <v>4971</v>
      </c>
      <c r="F4655" t="s">
        <v>347</v>
      </c>
      <c r="G4655" t="s">
        <v>241</v>
      </c>
      <c r="H4655" t="s">
        <v>198</v>
      </c>
      <c r="I4655" t="s">
        <v>4568</v>
      </c>
      <c r="J4655">
        <v>1955</v>
      </c>
      <c r="K4655">
        <v>95</v>
      </c>
      <c r="L4655">
        <v>27</v>
      </c>
      <c r="M4655" t="s">
        <v>200</v>
      </c>
      <c r="N4655" t="s">
        <v>1203</v>
      </c>
      <c r="O4655" t="s">
        <v>202</v>
      </c>
      <c r="P4655" t="s">
        <v>1585</v>
      </c>
    </row>
    <row r="4656" spans="1:16" x14ac:dyDescent="0.25">
      <c r="A4656">
        <v>6874</v>
      </c>
      <c r="B4656" t="s">
        <v>399</v>
      </c>
      <c r="E4656" t="s">
        <v>4972</v>
      </c>
      <c r="F4656" t="s">
        <v>347</v>
      </c>
      <c r="G4656" t="s">
        <v>241</v>
      </c>
      <c r="H4656" t="s">
        <v>198</v>
      </c>
      <c r="I4656" t="s">
        <v>4568</v>
      </c>
      <c r="J4656">
        <v>1961</v>
      </c>
      <c r="K4656">
        <v>2251</v>
      </c>
      <c r="L4656">
        <v>27</v>
      </c>
      <c r="M4656" t="s">
        <v>200</v>
      </c>
      <c r="N4656" t="s">
        <v>1203</v>
      </c>
      <c r="O4656" t="s">
        <v>202</v>
      </c>
      <c r="P4656" t="s">
        <v>4962</v>
      </c>
    </row>
    <row r="4657" spans="1:16" x14ac:dyDescent="0.25">
      <c r="A4657">
        <v>6875</v>
      </c>
      <c r="B4657" t="s">
        <v>360</v>
      </c>
      <c r="E4657" t="s">
        <v>4973</v>
      </c>
      <c r="F4657" t="s">
        <v>347</v>
      </c>
      <c r="G4657" t="s">
        <v>241</v>
      </c>
      <c r="H4657" t="s">
        <v>198</v>
      </c>
      <c r="I4657" t="s">
        <v>4568</v>
      </c>
      <c r="J4657">
        <v>1998</v>
      </c>
      <c r="K4657">
        <v>517064</v>
      </c>
      <c r="L4657">
        <v>27</v>
      </c>
      <c r="M4657" t="s">
        <v>200</v>
      </c>
      <c r="N4657" t="s">
        <v>376</v>
      </c>
      <c r="O4657" t="s">
        <v>202</v>
      </c>
      <c r="P4657" t="s">
        <v>365</v>
      </c>
    </row>
    <row r="4658" spans="1:16" x14ac:dyDescent="0.25">
      <c r="A4658">
        <v>6876</v>
      </c>
      <c r="B4658" t="s">
        <v>360</v>
      </c>
      <c r="E4658" t="s">
        <v>4611</v>
      </c>
      <c r="F4658" t="s">
        <v>347</v>
      </c>
      <c r="G4658" t="s">
        <v>241</v>
      </c>
      <c r="H4658" t="s">
        <v>198</v>
      </c>
      <c r="I4658" t="s">
        <v>4568</v>
      </c>
      <c r="J4658">
        <v>1999</v>
      </c>
      <c r="K4658">
        <v>610</v>
      </c>
      <c r="L4658">
        <v>27</v>
      </c>
      <c r="M4658" t="s">
        <v>200</v>
      </c>
      <c r="N4658" t="s">
        <v>376</v>
      </c>
      <c r="O4658" t="s">
        <v>202</v>
      </c>
      <c r="P4658" t="s">
        <v>4020</v>
      </c>
    </row>
    <row r="4659" spans="1:16" x14ac:dyDescent="0.25">
      <c r="A4659">
        <v>6877</v>
      </c>
      <c r="B4659" t="s">
        <v>360</v>
      </c>
      <c r="E4659" t="s">
        <v>4611</v>
      </c>
      <c r="F4659" t="s">
        <v>347</v>
      </c>
      <c r="G4659" t="s">
        <v>241</v>
      </c>
      <c r="H4659" t="s">
        <v>198</v>
      </c>
      <c r="I4659" t="s">
        <v>4568</v>
      </c>
      <c r="J4659">
        <v>1999</v>
      </c>
      <c r="K4659">
        <v>427</v>
      </c>
      <c r="L4659">
        <v>27</v>
      </c>
      <c r="M4659" t="s">
        <v>200</v>
      </c>
      <c r="N4659" t="s">
        <v>376</v>
      </c>
      <c r="O4659" t="s">
        <v>202</v>
      </c>
      <c r="P4659" t="s">
        <v>4020</v>
      </c>
    </row>
    <row r="4660" spans="1:16" x14ac:dyDescent="0.25">
      <c r="A4660">
        <v>6878</v>
      </c>
      <c r="B4660" t="s">
        <v>360</v>
      </c>
      <c r="E4660" t="s">
        <v>4974</v>
      </c>
      <c r="F4660" t="s">
        <v>347</v>
      </c>
      <c r="G4660" t="s">
        <v>241</v>
      </c>
      <c r="H4660" t="s">
        <v>198</v>
      </c>
      <c r="I4660" t="s">
        <v>4568</v>
      </c>
      <c r="J4660">
        <v>1982</v>
      </c>
      <c r="K4660">
        <v>624652</v>
      </c>
      <c r="L4660">
        <v>27</v>
      </c>
      <c r="M4660" t="s">
        <v>200</v>
      </c>
      <c r="N4660" t="s">
        <v>376</v>
      </c>
      <c r="O4660" t="s">
        <v>202</v>
      </c>
      <c r="P4660" t="s">
        <v>4616</v>
      </c>
    </row>
    <row r="4661" spans="1:16" x14ac:dyDescent="0.25">
      <c r="A4661">
        <v>6879</v>
      </c>
      <c r="B4661" t="s">
        <v>360</v>
      </c>
      <c r="E4661" t="s">
        <v>4975</v>
      </c>
      <c r="F4661" t="s">
        <v>347</v>
      </c>
      <c r="G4661" t="s">
        <v>241</v>
      </c>
      <c r="H4661" t="s">
        <v>198</v>
      </c>
      <c r="I4661" t="s">
        <v>4568</v>
      </c>
      <c r="J4661">
        <v>1964</v>
      </c>
      <c r="K4661">
        <v>106631</v>
      </c>
      <c r="L4661">
        <v>27</v>
      </c>
      <c r="M4661" t="s">
        <v>200</v>
      </c>
      <c r="N4661" t="s">
        <v>376</v>
      </c>
      <c r="O4661" t="s">
        <v>202</v>
      </c>
      <c r="P4661" t="s">
        <v>4025</v>
      </c>
    </row>
    <row r="4662" spans="1:16" x14ac:dyDescent="0.25">
      <c r="A4662">
        <v>6880</v>
      </c>
      <c r="B4662" t="s">
        <v>360</v>
      </c>
      <c r="E4662" t="s">
        <v>4976</v>
      </c>
      <c r="F4662" t="s">
        <v>347</v>
      </c>
      <c r="G4662" t="s">
        <v>241</v>
      </c>
      <c r="H4662" t="s">
        <v>198</v>
      </c>
      <c r="I4662" t="s">
        <v>4568</v>
      </c>
      <c r="J4662">
        <v>1981</v>
      </c>
      <c r="K4662">
        <v>802016</v>
      </c>
      <c r="L4662">
        <v>27</v>
      </c>
      <c r="M4662" t="s">
        <v>200</v>
      </c>
      <c r="N4662" t="s">
        <v>376</v>
      </c>
      <c r="O4662" t="s">
        <v>202</v>
      </c>
      <c r="P4662" t="s">
        <v>4079</v>
      </c>
    </row>
    <row r="4663" spans="1:16" x14ac:dyDescent="0.25">
      <c r="A4663">
        <v>6881</v>
      </c>
      <c r="B4663" t="s">
        <v>360</v>
      </c>
      <c r="E4663" t="s">
        <v>4977</v>
      </c>
      <c r="F4663" t="s">
        <v>347</v>
      </c>
      <c r="G4663" t="s">
        <v>241</v>
      </c>
      <c r="H4663" t="s">
        <v>198</v>
      </c>
      <c r="I4663" t="s">
        <v>4568</v>
      </c>
      <c r="J4663">
        <v>1964</v>
      </c>
      <c r="K4663">
        <v>201396</v>
      </c>
      <c r="L4663">
        <v>27</v>
      </c>
      <c r="M4663" t="s">
        <v>200</v>
      </c>
      <c r="N4663" t="s">
        <v>376</v>
      </c>
      <c r="O4663" t="s">
        <v>202</v>
      </c>
      <c r="P4663" t="s">
        <v>4978</v>
      </c>
    </row>
    <row r="4664" spans="1:16" x14ac:dyDescent="0.25">
      <c r="A4664">
        <v>6882</v>
      </c>
      <c r="B4664" t="s">
        <v>360</v>
      </c>
      <c r="E4664" t="s">
        <v>4979</v>
      </c>
      <c r="F4664" t="s">
        <v>347</v>
      </c>
      <c r="G4664" t="s">
        <v>241</v>
      </c>
      <c r="H4664" t="s">
        <v>198</v>
      </c>
      <c r="I4664" t="s">
        <v>4568</v>
      </c>
      <c r="J4664">
        <v>1965</v>
      </c>
      <c r="K4664">
        <v>33947</v>
      </c>
      <c r="L4664">
        <v>27</v>
      </c>
      <c r="M4664" t="s">
        <v>200</v>
      </c>
      <c r="N4664" t="s">
        <v>376</v>
      </c>
      <c r="O4664" t="s">
        <v>202</v>
      </c>
      <c r="P4664" t="s">
        <v>4056</v>
      </c>
    </row>
    <row r="4665" spans="1:16" x14ac:dyDescent="0.25">
      <c r="A4665">
        <v>6883</v>
      </c>
      <c r="B4665" t="s">
        <v>360</v>
      </c>
      <c r="E4665" t="s">
        <v>4980</v>
      </c>
      <c r="F4665" t="s">
        <v>347</v>
      </c>
      <c r="G4665" t="s">
        <v>241</v>
      </c>
      <c r="H4665" t="s">
        <v>198</v>
      </c>
      <c r="I4665" t="s">
        <v>4568</v>
      </c>
      <c r="J4665">
        <v>1963</v>
      </c>
      <c r="K4665">
        <v>205546</v>
      </c>
      <c r="L4665">
        <v>27</v>
      </c>
      <c r="M4665" t="s">
        <v>200</v>
      </c>
      <c r="N4665" t="s">
        <v>376</v>
      </c>
      <c r="O4665" t="s">
        <v>202</v>
      </c>
      <c r="P4665" t="s">
        <v>4981</v>
      </c>
    </row>
    <row r="4666" spans="1:16" x14ac:dyDescent="0.25">
      <c r="A4666">
        <v>6884</v>
      </c>
      <c r="B4666" t="s">
        <v>360</v>
      </c>
      <c r="E4666" t="s">
        <v>4982</v>
      </c>
      <c r="F4666" t="s">
        <v>347</v>
      </c>
      <c r="G4666" t="s">
        <v>241</v>
      </c>
      <c r="H4666" t="s">
        <v>198</v>
      </c>
      <c r="I4666" t="s">
        <v>4568</v>
      </c>
      <c r="J4666">
        <v>1975</v>
      </c>
      <c r="K4666">
        <v>222610</v>
      </c>
      <c r="L4666">
        <v>27</v>
      </c>
      <c r="M4666" t="s">
        <v>200</v>
      </c>
      <c r="N4666" t="s">
        <v>376</v>
      </c>
      <c r="O4666" t="s">
        <v>202</v>
      </c>
      <c r="P4666" t="s">
        <v>4072</v>
      </c>
    </row>
    <row r="4667" spans="1:16" x14ac:dyDescent="0.25">
      <c r="A4667">
        <v>6885</v>
      </c>
      <c r="B4667" t="s">
        <v>360</v>
      </c>
      <c r="E4667" t="s">
        <v>4983</v>
      </c>
      <c r="F4667" t="s">
        <v>347</v>
      </c>
      <c r="G4667" t="s">
        <v>241</v>
      </c>
      <c r="H4667" t="s">
        <v>198</v>
      </c>
      <c r="I4667" t="s">
        <v>4568</v>
      </c>
      <c r="J4667">
        <v>1975</v>
      </c>
      <c r="K4667">
        <v>2490164</v>
      </c>
      <c r="L4667">
        <v>27</v>
      </c>
      <c r="M4667" t="s">
        <v>200</v>
      </c>
      <c r="N4667" t="s">
        <v>376</v>
      </c>
      <c r="O4667" t="s">
        <v>202</v>
      </c>
      <c r="P4667" t="s">
        <v>4984</v>
      </c>
    </row>
    <row r="4668" spans="1:16" x14ac:dyDescent="0.25">
      <c r="A4668">
        <v>6886</v>
      </c>
      <c r="B4668" t="s">
        <v>360</v>
      </c>
      <c r="E4668" t="s">
        <v>4985</v>
      </c>
      <c r="F4668" t="s">
        <v>347</v>
      </c>
      <c r="G4668" t="s">
        <v>241</v>
      </c>
      <c r="H4668" t="s">
        <v>198</v>
      </c>
      <c r="I4668" t="s">
        <v>4568</v>
      </c>
      <c r="J4668">
        <v>1979</v>
      </c>
      <c r="K4668">
        <v>98463</v>
      </c>
      <c r="L4668">
        <v>27</v>
      </c>
      <c r="M4668" t="s">
        <v>200</v>
      </c>
      <c r="N4668" t="s">
        <v>376</v>
      </c>
      <c r="O4668" t="s">
        <v>202</v>
      </c>
      <c r="P4668" t="s">
        <v>4054</v>
      </c>
    </row>
    <row r="4669" spans="1:16" x14ac:dyDescent="0.25">
      <c r="A4669">
        <v>6887</v>
      </c>
      <c r="B4669" t="s">
        <v>360</v>
      </c>
      <c r="E4669" t="s">
        <v>4986</v>
      </c>
      <c r="F4669" t="s">
        <v>347</v>
      </c>
      <c r="G4669" t="s">
        <v>241</v>
      </c>
      <c r="H4669" t="s">
        <v>198</v>
      </c>
      <c r="I4669" t="s">
        <v>4568</v>
      </c>
      <c r="J4669">
        <v>1986</v>
      </c>
      <c r="K4669">
        <v>369505</v>
      </c>
      <c r="L4669">
        <v>27</v>
      </c>
      <c r="M4669" t="s">
        <v>200</v>
      </c>
      <c r="N4669" t="s">
        <v>376</v>
      </c>
      <c r="O4669" t="s">
        <v>202</v>
      </c>
      <c r="P4669" t="s">
        <v>4054</v>
      </c>
    </row>
    <row r="4670" spans="1:16" x14ac:dyDescent="0.25">
      <c r="A4670">
        <v>6888</v>
      </c>
      <c r="B4670" t="s">
        <v>360</v>
      </c>
      <c r="E4670" t="s">
        <v>4987</v>
      </c>
      <c r="F4670" t="s">
        <v>347</v>
      </c>
      <c r="G4670" t="s">
        <v>241</v>
      </c>
      <c r="H4670" t="s">
        <v>198</v>
      </c>
      <c r="I4670" t="s">
        <v>4568</v>
      </c>
      <c r="J4670">
        <v>1981</v>
      </c>
      <c r="K4670">
        <v>226784</v>
      </c>
      <c r="L4670">
        <v>27</v>
      </c>
      <c r="M4670" t="s">
        <v>200</v>
      </c>
      <c r="N4670" t="s">
        <v>376</v>
      </c>
      <c r="O4670" t="s">
        <v>202</v>
      </c>
      <c r="P4670" t="s">
        <v>4771</v>
      </c>
    </row>
    <row r="4671" spans="1:16" x14ac:dyDescent="0.25">
      <c r="A4671">
        <v>6889</v>
      </c>
      <c r="B4671" t="s">
        <v>360</v>
      </c>
      <c r="E4671" t="s">
        <v>4988</v>
      </c>
      <c r="F4671" t="s">
        <v>347</v>
      </c>
      <c r="G4671" t="s">
        <v>241</v>
      </c>
      <c r="H4671" t="s">
        <v>198</v>
      </c>
      <c r="I4671" t="s">
        <v>4568</v>
      </c>
      <c r="J4671">
        <v>1978</v>
      </c>
      <c r="K4671">
        <v>2874424</v>
      </c>
      <c r="L4671">
        <v>27</v>
      </c>
      <c r="M4671" t="s">
        <v>200</v>
      </c>
      <c r="N4671" t="s">
        <v>376</v>
      </c>
      <c r="O4671" t="s">
        <v>202</v>
      </c>
      <c r="P4671" t="s">
        <v>4989</v>
      </c>
    </row>
    <row r="4672" spans="1:16" x14ac:dyDescent="0.25">
      <c r="A4672">
        <v>6890</v>
      </c>
      <c r="B4672" t="s">
        <v>360</v>
      </c>
      <c r="E4672" t="s">
        <v>4609</v>
      </c>
      <c r="F4672" t="s">
        <v>347</v>
      </c>
      <c r="G4672" t="s">
        <v>241</v>
      </c>
      <c r="H4672" t="s">
        <v>198</v>
      </c>
      <c r="I4672" t="s">
        <v>4568</v>
      </c>
      <c r="J4672">
        <v>1965</v>
      </c>
      <c r="K4672">
        <v>995206</v>
      </c>
      <c r="L4672">
        <v>27</v>
      </c>
      <c r="M4672" t="s">
        <v>200</v>
      </c>
      <c r="N4672" t="s">
        <v>376</v>
      </c>
      <c r="O4672" t="s">
        <v>202</v>
      </c>
      <c r="P4672" t="s">
        <v>4060</v>
      </c>
    </row>
    <row r="4673" spans="1:16" x14ac:dyDescent="0.25">
      <c r="A4673">
        <v>6891</v>
      </c>
      <c r="B4673" t="s">
        <v>360</v>
      </c>
      <c r="E4673" t="s">
        <v>4990</v>
      </c>
      <c r="F4673" t="s">
        <v>347</v>
      </c>
      <c r="G4673" t="s">
        <v>241</v>
      </c>
      <c r="H4673" t="s">
        <v>198</v>
      </c>
      <c r="I4673" t="s">
        <v>4568</v>
      </c>
      <c r="J4673">
        <v>1978</v>
      </c>
      <c r="K4673">
        <v>1651705</v>
      </c>
      <c r="L4673">
        <v>27</v>
      </c>
      <c r="M4673" t="s">
        <v>200</v>
      </c>
      <c r="N4673" t="s">
        <v>376</v>
      </c>
      <c r="O4673" t="s">
        <v>202</v>
      </c>
      <c r="P4673" t="s">
        <v>4620</v>
      </c>
    </row>
    <row r="4674" spans="1:16" x14ac:dyDescent="0.25">
      <c r="A4674">
        <v>6892</v>
      </c>
      <c r="B4674" t="s">
        <v>360</v>
      </c>
      <c r="E4674" t="s">
        <v>4991</v>
      </c>
      <c r="F4674" t="s">
        <v>347</v>
      </c>
      <c r="G4674" t="s">
        <v>241</v>
      </c>
      <c r="H4674" t="s">
        <v>198</v>
      </c>
      <c r="I4674" t="s">
        <v>4568</v>
      </c>
      <c r="J4674">
        <v>1983</v>
      </c>
      <c r="K4674">
        <v>741999</v>
      </c>
      <c r="L4674">
        <v>27</v>
      </c>
      <c r="M4674" t="s">
        <v>200</v>
      </c>
      <c r="N4674" t="s">
        <v>376</v>
      </c>
      <c r="O4674" t="s">
        <v>202</v>
      </c>
      <c r="P4674" t="s">
        <v>4054</v>
      </c>
    </row>
    <row r="4675" spans="1:16" x14ac:dyDescent="0.25">
      <c r="A4675">
        <v>6893</v>
      </c>
      <c r="B4675" t="s">
        <v>360</v>
      </c>
      <c r="E4675" t="s">
        <v>4992</v>
      </c>
      <c r="F4675" t="s">
        <v>347</v>
      </c>
      <c r="G4675" t="s">
        <v>241</v>
      </c>
      <c r="H4675" t="s">
        <v>198</v>
      </c>
      <c r="I4675" t="s">
        <v>4568</v>
      </c>
      <c r="J4675">
        <v>1969</v>
      </c>
      <c r="K4675">
        <v>501620</v>
      </c>
      <c r="L4675">
        <v>27</v>
      </c>
      <c r="M4675" t="s">
        <v>200</v>
      </c>
      <c r="N4675" t="s">
        <v>376</v>
      </c>
      <c r="O4675" t="s">
        <v>202</v>
      </c>
      <c r="P4675" t="s">
        <v>4079</v>
      </c>
    </row>
    <row r="4676" spans="1:16" x14ac:dyDescent="0.25">
      <c r="A4676">
        <v>6894</v>
      </c>
      <c r="B4676" t="s">
        <v>360</v>
      </c>
      <c r="E4676" t="s">
        <v>4993</v>
      </c>
      <c r="F4676" t="s">
        <v>347</v>
      </c>
      <c r="G4676" t="s">
        <v>241</v>
      </c>
      <c r="H4676" t="s">
        <v>198</v>
      </c>
      <c r="I4676" t="s">
        <v>4568</v>
      </c>
      <c r="J4676">
        <v>1969</v>
      </c>
      <c r="K4676">
        <v>227717</v>
      </c>
      <c r="L4676">
        <v>27</v>
      </c>
      <c r="M4676" t="s">
        <v>200</v>
      </c>
      <c r="N4676" t="s">
        <v>1255</v>
      </c>
      <c r="O4676" t="s">
        <v>202</v>
      </c>
      <c r="P4676" t="s">
        <v>4683</v>
      </c>
    </row>
    <row r="4677" spans="1:16" x14ac:dyDescent="0.25">
      <c r="A4677">
        <v>6895</v>
      </c>
      <c r="B4677" t="s">
        <v>360</v>
      </c>
      <c r="E4677" t="s">
        <v>4994</v>
      </c>
      <c r="F4677" t="s">
        <v>347</v>
      </c>
      <c r="G4677" t="s">
        <v>241</v>
      </c>
      <c r="H4677" t="s">
        <v>198</v>
      </c>
      <c r="I4677" t="s">
        <v>4568</v>
      </c>
      <c r="J4677">
        <v>1968</v>
      </c>
      <c r="K4677">
        <v>2888387</v>
      </c>
      <c r="L4677">
        <v>27</v>
      </c>
      <c r="M4677" t="s">
        <v>200</v>
      </c>
      <c r="N4677" t="s">
        <v>376</v>
      </c>
      <c r="O4677" t="s">
        <v>202</v>
      </c>
      <c r="P4677" t="s">
        <v>4995</v>
      </c>
    </row>
    <row r="4678" spans="1:16" x14ac:dyDescent="0.25">
      <c r="A4678">
        <v>6896</v>
      </c>
      <c r="B4678" t="s">
        <v>360</v>
      </c>
      <c r="E4678" t="s">
        <v>4996</v>
      </c>
      <c r="F4678" t="s">
        <v>347</v>
      </c>
      <c r="G4678" t="s">
        <v>241</v>
      </c>
      <c r="H4678" t="s">
        <v>198</v>
      </c>
      <c r="I4678" t="s">
        <v>4568</v>
      </c>
      <c r="J4678">
        <v>1969</v>
      </c>
      <c r="K4678">
        <v>405848</v>
      </c>
      <c r="L4678">
        <v>27</v>
      </c>
      <c r="M4678" t="s">
        <v>200</v>
      </c>
      <c r="N4678" t="s">
        <v>376</v>
      </c>
      <c r="O4678" t="s">
        <v>202</v>
      </c>
      <c r="P4678" t="s">
        <v>4060</v>
      </c>
    </row>
    <row r="4679" spans="1:16" x14ac:dyDescent="0.25">
      <c r="A4679">
        <v>6897</v>
      </c>
      <c r="B4679" t="s">
        <v>360</v>
      </c>
      <c r="E4679" t="s">
        <v>4997</v>
      </c>
      <c r="F4679" t="s">
        <v>347</v>
      </c>
      <c r="G4679" t="s">
        <v>241</v>
      </c>
      <c r="H4679" t="s">
        <v>198</v>
      </c>
      <c r="I4679" t="s">
        <v>4568</v>
      </c>
      <c r="J4679">
        <v>1981</v>
      </c>
      <c r="K4679">
        <v>353265</v>
      </c>
      <c r="L4679">
        <v>27</v>
      </c>
      <c r="M4679" t="s">
        <v>200</v>
      </c>
      <c r="N4679" t="s">
        <v>376</v>
      </c>
      <c r="O4679" t="s">
        <v>202</v>
      </c>
      <c r="P4679" t="s">
        <v>4058</v>
      </c>
    </row>
    <row r="4680" spans="1:16" x14ac:dyDescent="0.25">
      <c r="A4680">
        <v>6898</v>
      </c>
      <c r="B4680" t="s">
        <v>360</v>
      </c>
      <c r="E4680" t="s">
        <v>4998</v>
      </c>
      <c r="F4680" t="s">
        <v>347</v>
      </c>
      <c r="G4680" t="s">
        <v>241</v>
      </c>
      <c r="H4680" t="s">
        <v>198</v>
      </c>
      <c r="I4680" t="s">
        <v>4568</v>
      </c>
      <c r="J4680">
        <v>1977</v>
      </c>
      <c r="K4680">
        <v>271699</v>
      </c>
      <c r="L4680">
        <v>27</v>
      </c>
      <c r="M4680" t="s">
        <v>200</v>
      </c>
      <c r="N4680" t="s">
        <v>376</v>
      </c>
      <c r="O4680" t="s">
        <v>202</v>
      </c>
      <c r="P4680" t="s">
        <v>4084</v>
      </c>
    </row>
    <row r="4681" spans="1:16" x14ac:dyDescent="0.25">
      <c r="A4681">
        <v>6899</v>
      </c>
      <c r="B4681" t="s">
        <v>360</v>
      </c>
      <c r="E4681" t="s">
        <v>4999</v>
      </c>
      <c r="F4681" t="s">
        <v>347</v>
      </c>
      <c r="G4681" t="s">
        <v>241</v>
      </c>
      <c r="H4681" t="s">
        <v>198</v>
      </c>
      <c r="I4681" t="s">
        <v>4568</v>
      </c>
      <c r="J4681">
        <v>1969</v>
      </c>
      <c r="K4681">
        <v>307256</v>
      </c>
      <c r="L4681">
        <v>27</v>
      </c>
      <c r="M4681" t="s">
        <v>200</v>
      </c>
      <c r="N4681" t="s">
        <v>376</v>
      </c>
      <c r="O4681" t="s">
        <v>202</v>
      </c>
      <c r="P4681" t="s">
        <v>5000</v>
      </c>
    </row>
    <row r="4682" spans="1:16" x14ac:dyDescent="0.25">
      <c r="A4682">
        <v>6900</v>
      </c>
      <c r="B4682" t="s">
        <v>360</v>
      </c>
      <c r="E4682" t="s">
        <v>5001</v>
      </c>
      <c r="F4682" t="s">
        <v>347</v>
      </c>
      <c r="G4682" t="s">
        <v>241</v>
      </c>
      <c r="H4682" t="s">
        <v>198</v>
      </c>
      <c r="I4682" t="s">
        <v>4568</v>
      </c>
      <c r="J4682">
        <v>1984</v>
      </c>
      <c r="K4682">
        <v>329809</v>
      </c>
      <c r="L4682">
        <v>27</v>
      </c>
      <c r="M4682" t="s">
        <v>200</v>
      </c>
      <c r="N4682" t="s">
        <v>376</v>
      </c>
      <c r="O4682" t="s">
        <v>202</v>
      </c>
      <c r="P4682" t="s">
        <v>4056</v>
      </c>
    </row>
    <row r="4683" spans="1:16" x14ac:dyDescent="0.25">
      <c r="A4683">
        <v>6901</v>
      </c>
      <c r="B4683" t="s">
        <v>360</v>
      </c>
      <c r="E4683" t="s">
        <v>5002</v>
      </c>
      <c r="F4683" t="s">
        <v>347</v>
      </c>
      <c r="G4683" t="s">
        <v>241</v>
      </c>
      <c r="H4683" t="s">
        <v>198</v>
      </c>
      <c r="I4683" t="s">
        <v>4568</v>
      </c>
      <c r="J4683">
        <v>1975</v>
      </c>
      <c r="K4683">
        <v>162669</v>
      </c>
      <c r="L4683">
        <v>27</v>
      </c>
      <c r="M4683" t="s">
        <v>200</v>
      </c>
      <c r="N4683" t="s">
        <v>376</v>
      </c>
      <c r="O4683" t="s">
        <v>202</v>
      </c>
      <c r="P4683" t="s">
        <v>4620</v>
      </c>
    </row>
    <row r="4684" spans="1:16" x14ac:dyDescent="0.25">
      <c r="A4684">
        <v>6902</v>
      </c>
      <c r="B4684" t="s">
        <v>360</v>
      </c>
      <c r="E4684" t="s">
        <v>5003</v>
      </c>
      <c r="F4684" t="s">
        <v>347</v>
      </c>
      <c r="G4684" t="s">
        <v>241</v>
      </c>
      <c r="H4684" t="s">
        <v>198</v>
      </c>
      <c r="I4684" t="s">
        <v>4568</v>
      </c>
      <c r="J4684">
        <v>1976</v>
      </c>
      <c r="K4684">
        <v>274601</v>
      </c>
      <c r="L4684">
        <v>27</v>
      </c>
      <c r="M4684" t="s">
        <v>200</v>
      </c>
      <c r="N4684" t="s">
        <v>376</v>
      </c>
      <c r="O4684" t="s">
        <v>202</v>
      </c>
      <c r="P4684" t="s">
        <v>4640</v>
      </c>
    </row>
    <row r="4685" spans="1:16" x14ac:dyDescent="0.25">
      <c r="A4685">
        <v>6903</v>
      </c>
      <c r="B4685" t="s">
        <v>360</v>
      </c>
      <c r="E4685" t="s">
        <v>5004</v>
      </c>
      <c r="F4685" t="s">
        <v>347</v>
      </c>
      <c r="G4685" t="s">
        <v>241</v>
      </c>
      <c r="H4685" t="s">
        <v>198</v>
      </c>
      <c r="I4685" t="s">
        <v>4568</v>
      </c>
      <c r="J4685">
        <v>1969</v>
      </c>
      <c r="K4685">
        <v>239946</v>
      </c>
      <c r="L4685">
        <v>27</v>
      </c>
      <c r="M4685" t="s">
        <v>200</v>
      </c>
      <c r="N4685" t="s">
        <v>376</v>
      </c>
      <c r="O4685" t="s">
        <v>202</v>
      </c>
      <c r="P4685" t="s">
        <v>5005</v>
      </c>
    </row>
    <row r="4686" spans="1:16" x14ac:dyDescent="0.25">
      <c r="A4686">
        <v>6904</v>
      </c>
      <c r="B4686" t="s">
        <v>360</v>
      </c>
      <c r="E4686" t="s">
        <v>5006</v>
      </c>
      <c r="F4686" t="s">
        <v>347</v>
      </c>
      <c r="G4686" t="s">
        <v>241</v>
      </c>
      <c r="H4686" t="s">
        <v>198</v>
      </c>
      <c r="I4686" t="s">
        <v>4568</v>
      </c>
      <c r="J4686">
        <v>1977</v>
      </c>
      <c r="K4686">
        <v>72361</v>
      </c>
      <c r="L4686">
        <v>27</v>
      </c>
      <c r="M4686" t="s">
        <v>200</v>
      </c>
      <c r="N4686" t="s">
        <v>376</v>
      </c>
      <c r="O4686" t="s">
        <v>202</v>
      </c>
      <c r="P4686" t="s">
        <v>4049</v>
      </c>
    </row>
    <row r="4687" spans="1:16" x14ac:dyDescent="0.25">
      <c r="A4687">
        <v>6905</v>
      </c>
      <c r="B4687" t="s">
        <v>360</v>
      </c>
      <c r="E4687" t="s">
        <v>5007</v>
      </c>
      <c r="F4687" t="s">
        <v>347</v>
      </c>
      <c r="G4687" t="s">
        <v>241</v>
      </c>
      <c r="H4687" t="s">
        <v>198</v>
      </c>
      <c r="I4687" t="s">
        <v>4568</v>
      </c>
      <c r="J4687">
        <v>1980</v>
      </c>
      <c r="K4687">
        <v>103874</v>
      </c>
      <c r="L4687">
        <v>27</v>
      </c>
      <c r="M4687" t="s">
        <v>200</v>
      </c>
      <c r="N4687" t="s">
        <v>376</v>
      </c>
      <c r="O4687" t="s">
        <v>202</v>
      </c>
      <c r="P4687" t="s">
        <v>4020</v>
      </c>
    </row>
    <row r="4688" spans="1:16" x14ac:dyDescent="0.25">
      <c r="A4688">
        <v>6906</v>
      </c>
      <c r="B4688" t="s">
        <v>360</v>
      </c>
      <c r="E4688" t="s">
        <v>5008</v>
      </c>
      <c r="F4688" t="s">
        <v>347</v>
      </c>
      <c r="G4688" t="s">
        <v>241</v>
      </c>
      <c r="H4688" t="s">
        <v>198</v>
      </c>
      <c r="I4688" t="s">
        <v>4568</v>
      </c>
      <c r="J4688">
        <v>1967</v>
      </c>
      <c r="K4688">
        <v>307755</v>
      </c>
      <c r="L4688">
        <v>27</v>
      </c>
      <c r="M4688" t="s">
        <v>200</v>
      </c>
      <c r="N4688" t="s">
        <v>376</v>
      </c>
      <c r="O4688" t="s">
        <v>202</v>
      </c>
      <c r="P4688" t="s">
        <v>5009</v>
      </c>
    </row>
    <row r="4689" spans="1:16" x14ac:dyDescent="0.25">
      <c r="A4689">
        <v>6907</v>
      </c>
      <c r="B4689" t="s">
        <v>360</v>
      </c>
      <c r="E4689" t="s">
        <v>5010</v>
      </c>
      <c r="F4689" t="s">
        <v>347</v>
      </c>
      <c r="G4689" t="s">
        <v>241</v>
      </c>
      <c r="H4689" t="s">
        <v>198</v>
      </c>
      <c r="I4689" t="s">
        <v>4568</v>
      </c>
      <c r="J4689">
        <v>1982</v>
      </c>
      <c r="K4689">
        <v>321840</v>
      </c>
      <c r="L4689">
        <v>27</v>
      </c>
      <c r="M4689" t="s">
        <v>200</v>
      </c>
      <c r="N4689" t="s">
        <v>376</v>
      </c>
      <c r="O4689" t="s">
        <v>202</v>
      </c>
      <c r="P4689" t="s">
        <v>4033</v>
      </c>
    </row>
    <row r="4690" spans="1:16" x14ac:dyDescent="0.25">
      <c r="A4690">
        <v>6908</v>
      </c>
      <c r="B4690" t="s">
        <v>360</v>
      </c>
      <c r="E4690" t="s">
        <v>5011</v>
      </c>
      <c r="F4690" t="s">
        <v>347</v>
      </c>
      <c r="G4690" t="s">
        <v>241</v>
      </c>
      <c r="H4690" t="s">
        <v>198</v>
      </c>
      <c r="I4690" t="s">
        <v>4568</v>
      </c>
      <c r="J4690">
        <v>1976</v>
      </c>
      <c r="K4690">
        <v>134992</v>
      </c>
      <c r="L4690">
        <v>27</v>
      </c>
      <c r="M4690" t="s">
        <v>200</v>
      </c>
      <c r="N4690" t="s">
        <v>376</v>
      </c>
      <c r="O4690" t="s">
        <v>202</v>
      </c>
      <c r="P4690" t="s">
        <v>4686</v>
      </c>
    </row>
    <row r="4691" spans="1:16" x14ac:dyDescent="0.25">
      <c r="A4691">
        <v>6909</v>
      </c>
      <c r="B4691" t="s">
        <v>360</v>
      </c>
      <c r="E4691" t="s">
        <v>5012</v>
      </c>
      <c r="F4691" t="s">
        <v>347</v>
      </c>
      <c r="G4691" t="s">
        <v>241</v>
      </c>
      <c r="H4691" t="s">
        <v>198</v>
      </c>
      <c r="I4691" t="s">
        <v>4568</v>
      </c>
      <c r="J4691">
        <v>1969</v>
      </c>
      <c r="K4691">
        <v>386929</v>
      </c>
      <c r="L4691">
        <v>27</v>
      </c>
      <c r="M4691" t="s">
        <v>200</v>
      </c>
      <c r="N4691" t="s">
        <v>376</v>
      </c>
      <c r="O4691" t="s">
        <v>202</v>
      </c>
      <c r="P4691" t="s">
        <v>4759</v>
      </c>
    </row>
    <row r="4692" spans="1:16" x14ac:dyDescent="0.25">
      <c r="A4692">
        <v>6910</v>
      </c>
      <c r="B4692" t="s">
        <v>360</v>
      </c>
      <c r="E4692" t="s">
        <v>5013</v>
      </c>
      <c r="F4692" t="s">
        <v>347</v>
      </c>
      <c r="G4692" t="s">
        <v>241</v>
      </c>
      <c r="H4692" t="s">
        <v>198</v>
      </c>
      <c r="I4692" t="s">
        <v>4568</v>
      </c>
      <c r="J4692">
        <v>1978</v>
      </c>
      <c r="K4692">
        <v>160872</v>
      </c>
      <c r="L4692">
        <v>27</v>
      </c>
      <c r="M4692" t="s">
        <v>200</v>
      </c>
      <c r="N4692" t="s">
        <v>376</v>
      </c>
      <c r="O4692" t="s">
        <v>202</v>
      </c>
      <c r="P4692" t="s">
        <v>4025</v>
      </c>
    </row>
    <row r="4693" spans="1:16" x14ac:dyDescent="0.25">
      <c r="A4693">
        <v>6911</v>
      </c>
      <c r="B4693" t="s">
        <v>360</v>
      </c>
      <c r="E4693" t="s">
        <v>5014</v>
      </c>
      <c r="F4693" t="s">
        <v>347</v>
      </c>
      <c r="G4693" t="s">
        <v>241</v>
      </c>
      <c r="H4693" t="s">
        <v>198</v>
      </c>
      <c r="I4693" t="s">
        <v>4568</v>
      </c>
      <c r="J4693">
        <v>1980</v>
      </c>
      <c r="K4693">
        <v>108684</v>
      </c>
      <c r="L4693">
        <v>27</v>
      </c>
      <c r="M4693" t="s">
        <v>200</v>
      </c>
      <c r="N4693" t="s">
        <v>376</v>
      </c>
      <c r="O4693" t="s">
        <v>202</v>
      </c>
      <c r="P4693" t="s">
        <v>4020</v>
      </c>
    </row>
    <row r="4694" spans="1:16" x14ac:dyDescent="0.25">
      <c r="A4694">
        <v>6912</v>
      </c>
      <c r="B4694" t="s">
        <v>360</v>
      </c>
      <c r="E4694" t="s">
        <v>5015</v>
      </c>
      <c r="F4694" t="s">
        <v>347</v>
      </c>
      <c r="G4694" t="s">
        <v>241</v>
      </c>
      <c r="H4694" t="s">
        <v>198</v>
      </c>
      <c r="I4694" t="s">
        <v>4568</v>
      </c>
      <c r="J4694">
        <v>1968</v>
      </c>
      <c r="K4694">
        <v>37680</v>
      </c>
      <c r="L4694">
        <v>27</v>
      </c>
      <c r="M4694" t="s">
        <v>200</v>
      </c>
      <c r="N4694" t="s">
        <v>376</v>
      </c>
      <c r="O4694" t="s">
        <v>202</v>
      </c>
      <c r="P4694" t="s">
        <v>4045</v>
      </c>
    </row>
    <row r="4695" spans="1:16" x14ac:dyDescent="0.25">
      <c r="A4695">
        <v>6913</v>
      </c>
      <c r="B4695" t="s">
        <v>360</v>
      </c>
      <c r="E4695" t="s">
        <v>5016</v>
      </c>
      <c r="F4695" t="s">
        <v>347</v>
      </c>
      <c r="G4695" t="s">
        <v>241</v>
      </c>
      <c r="H4695" t="s">
        <v>198</v>
      </c>
      <c r="I4695" t="s">
        <v>4568</v>
      </c>
      <c r="J4695">
        <v>1967</v>
      </c>
      <c r="K4695">
        <v>4794</v>
      </c>
      <c r="L4695">
        <v>27</v>
      </c>
      <c r="M4695" t="s">
        <v>200</v>
      </c>
      <c r="N4695" t="s">
        <v>376</v>
      </c>
      <c r="O4695" t="s">
        <v>202</v>
      </c>
      <c r="P4695" t="s">
        <v>4020</v>
      </c>
    </row>
    <row r="4696" spans="1:16" x14ac:dyDescent="0.25">
      <c r="A4696">
        <v>6914</v>
      </c>
      <c r="B4696" t="s">
        <v>360</v>
      </c>
      <c r="E4696" t="s">
        <v>5017</v>
      </c>
      <c r="F4696" t="s">
        <v>347</v>
      </c>
      <c r="G4696" t="s">
        <v>241</v>
      </c>
      <c r="H4696" t="s">
        <v>198</v>
      </c>
      <c r="I4696" t="s">
        <v>4568</v>
      </c>
      <c r="J4696">
        <v>1982</v>
      </c>
      <c r="K4696">
        <v>257540</v>
      </c>
      <c r="L4696">
        <v>27</v>
      </c>
      <c r="M4696" t="s">
        <v>200</v>
      </c>
      <c r="N4696" t="s">
        <v>376</v>
      </c>
      <c r="O4696" t="s">
        <v>202</v>
      </c>
      <c r="P4696" t="s">
        <v>4049</v>
      </c>
    </row>
    <row r="4697" spans="1:16" x14ac:dyDescent="0.25">
      <c r="A4697">
        <v>6915</v>
      </c>
      <c r="B4697" t="s">
        <v>360</v>
      </c>
      <c r="E4697" t="s">
        <v>5018</v>
      </c>
      <c r="F4697" t="s">
        <v>347</v>
      </c>
      <c r="G4697" t="s">
        <v>241</v>
      </c>
      <c r="H4697" t="s">
        <v>198</v>
      </c>
      <c r="I4697" t="s">
        <v>4568</v>
      </c>
      <c r="J4697">
        <v>1986</v>
      </c>
      <c r="K4697">
        <v>2966240</v>
      </c>
      <c r="L4697">
        <v>27</v>
      </c>
      <c r="M4697" t="s">
        <v>200</v>
      </c>
      <c r="N4697" t="s">
        <v>376</v>
      </c>
      <c r="O4697" t="s">
        <v>202</v>
      </c>
      <c r="P4697" t="s">
        <v>5019</v>
      </c>
    </row>
    <row r="4698" spans="1:16" x14ac:dyDescent="0.25">
      <c r="A4698">
        <v>6916</v>
      </c>
      <c r="B4698" t="s">
        <v>360</v>
      </c>
      <c r="E4698" t="s">
        <v>5020</v>
      </c>
      <c r="F4698" t="s">
        <v>347</v>
      </c>
      <c r="G4698" t="s">
        <v>241</v>
      </c>
      <c r="H4698" t="s">
        <v>198</v>
      </c>
      <c r="I4698" t="s">
        <v>4568</v>
      </c>
      <c r="J4698">
        <v>1982</v>
      </c>
      <c r="K4698">
        <v>144066</v>
      </c>
      <c r="L4698">
        <v>27</v>
      </c>
      <c r="M4698" t="s">
        <v>200</v>
      </c>
      <c r="N4698" t="s">
        <v>376</v>
      </c>
      <c r="O4698" t="s">
        <v>202</v>
      </c>
      <c r="P4698" t="s">
        <v>4056</v>
      </c>
    </row>
    <row r="4699" spans="1:16" x14ac:dyDescent="0.25">
      <c r="A4699">
        <v>6917</v>
      </c>
      <c r="B4699" t="s">
        <v>360</v>
      </c>
      <c r="E4699" t="s">
        <v>5021</v>
      </c>
      <c r="F4699" t="s">
        <v>347</v>
      </c>
      <c r="G4699" t="s">
        <v>241</v>
      </c>
      <c r="H4699" t="s">
        <v>198</v>
      </c>
      <c r="I4699" t="s">
        <v>4568</v>
      </c>
      <c r="J4699">
        <v>1982</v>
      </c>
      <c r="K4699">
        <v>2536865</v>
      </c>
      <c r="L4699">
        <v>27</v>
      </c>
      <c r="M4699" t="s">
        <v>200</v>
      </c>
      <c r="N4699" t="s">
        <v>376</v>
      </c>
      <c r="O4699" t="s">
        <v>202</v>
      </c>
      <c r="P4699" t="s">
        <v>365</v>
      </c>
    </row>
    <row r="4700" spans="1:16" x14ac:dyDescent="0.25">
      <c r="A4700">
        <v>6918</v>
      </c>
      <c r="B4700" t="s">
        <v>425</v>
      </c>
      <c r="E4700" t="s">
        <v>5022</v>
      </c>
      <c r="F4700" t="s">
        <v>347</v>
      </c>
      <c r="G4700" t="s">
        <v>241</v>
      </c>
      <c r="H4700" t="s">
        <v>198</v>
      </c>
      <c r="I4700" t="s">
        <v>4568</v>
      </c>
      <c r="J4700">
        <v>1998</v>
      </c>
      <c r="K4700">
        <v>6433</v>
      </c>
      <c r="L4700">
        <v>27</v>
      </c>
      <c r="M4700" t="s">
        <v>200</v>
      </c>
      <c r="N4700" t="s">
        <v>376</v>
      </c>
      <c r="O4700" t="s">
        <v>202</v>
      </c>
      <c r="P4700" t="s">
        <v>468</v>
      </c>
    </row>
    <row r="4701" spans="1:16" x14ac:dyDescent="0.25">
      <c r="A4701">
        <v>6919</v>
      </c>
      <c r="B4701" t="s">
        <v>399</v>
      </c>
      <c r="E4701" t="s">
        <v>4741</v>
      </c>
      <c r="F4701" t="s">
        <v>347</v>
      </c>
      <c r="G4701" t="s">
        <v>241</v>
      </c>
      <c r="H4701" t="s">
        <v>198</v>
      </c>
      <c r="I4701" t="s">
        <v>4568</v>
      </c>
      <c r="J4701">
        <v>1961</v>
      </c>
      <c r="K4701">
        <v>3789</v>
      </c>
      <c r="L4701">
        <v>27</v>
      </c>
      <c r="M4701" t="s">
        <v>200</v>
      </c>
      <c r="N4701" t="s">
        <v>1203</v>
      </c>
      <c r="O4701" t="s">
        <v>202</v>
      </c>
      <c r="P4701" t="s">
        <v>5023</v>
      </c>
    </row>
    <row r="4702" spans="1:16" x14ac:dyDescent="0.25">
      <c r="A4702">
        <v>6920</v>
      </c>
      <c r="B4702" t="s">
        <v>399</v>
      </c>
      <c r="E4702" t="s">
        <v>4741</v>
      </c>
      <c r="F4702" t="s">
        <v>347</v>
      </c>
      <c r="G4702" t="s">
        <v>241</v>
      </c>
      <c r="H4702" t="s">
        <v>198</v>
      </c>
      <c r="I4702" t="s">
        <v>4568</v>
      </c>
      <c r="J4702">
        <v>1984</v>
      </c>
      <c r="K4702">
        <v>47874</v>
      </c>
      <c r="L4702">
        <v>27</v>
      </c>
      <c r="M4702" t="s">
        <v>200</v>
      </c>
      <c r="N4702" t="s">
        <v>1203</v>
      </c>
      <c r="O4702" t="s">
        <v>202</v>
      </c>
      <c r="P4702" t="s">
        <v>5024</v>
      </c>
    </row>
    <row r="4703" spans="1:16" x14ac:dyDescent="0.25">
      <c r="A4703">
        <v>6921</v>
      </c>
      <c r="B4703" t="s">
        <v>425</v>
      </c>
      <c r="E4703" t="s">
        <v>4744</v>
      </c>
      <c r="F4703" t="s">
        <v>347</v>
      </c>
      <c r="G4703" t="s">
        <v>241</v>
      </c>
      <c r="H4703" t="s">
        <v>198</v>
      </c>
      <c r="I4703" t="s">
        <v>4568</v>
      </c>
      <c r="J4703">
        <v>1993</v>
      </c>
      <c r="K4703">
        <v>30525</v>
      </c>
      <c r="L4703">
        <v>27</v>
      </c>
      <c r="M4703" t="s">
        <v>200</v>
      </c>
      <c r="N4703" t="s">
        <v>383</v>
      </c>
      <c r="O4703" t="s">
        <v>202</v>
      </c>
      <c r="P4703" t="s">
        <v>1674</v>
      </c>
    </row>
    <row r="4704" spans="1:16" x14ac:dyDescent="0.25">
      <c r="A4704">
        <v>6922</v>
      </c>
      <c r="B4704" t="s">
        <v>399</v>
      </c>
      <c r="E4704" t="s">
        <v>4741</v>
      </c>
      <c r="F4704" t="s">
        <v>347</v>
      </c>
      <c r="G4704" t="s">
        <v>241</v>
      </c>
      <c r="H4704" t="s">
        <v>198</v>
      </c>
      <c r="I4704" t="s">
        <v>4568</v>
      </c>
      <c r="J4704">
        <v>1996</v>
      </c>
      <c r="K4704">
        <v>70010</v>
      </c>
      <c r="L4704">
        <v>27</v>
      </c>
      <c r="M4704" t="s">
        <v>200</v>
      </c>
      <c r="N4704" t="s">
        <v>1203</v>
      </c>
      <c r="O4704" t="s">
        <v>202</v>
      </c>
      <c r="P4704" t="s">
        <v>5025</v>
      </c>
    </row>
    <row r="4705" spans="1:16" x14ac:dyDescent="0.25">
      <c r="A4705">
        <v>6923</v>
      </c>
      <c r="B4705" t="s">
        <v>399</v>
      </c>
      <c r="E4705" t="s">
        <v>4741</v>
      </c>
      <c r="F4705" t="s">
        <v>347</v>
      </c>
      <c r="G4705" t="s">
        <v>241</v>
      </c>
      <c r="H4705" t="s">
        <v>198</v>
      </c>
      <c r="I4705" t="s">
        <v>4568</v>
      </c>
      <c r="J4705">
        <v>1994</v>
      </c>
      <c r="K4705">
        <v>448760</v>
      </c>
      <c r="L4705">
        <v>27</v>
      </c>
      <c r="M4705" t="s">
        <v>200</v>
      </c>
      <c r="N4705" t="s">
        <v>1203</v>
      </c>
      <c r="O4705" t="s">
        <v>202</v>
      </c>
      <c r="P4705" t="s">
        <v>3539</v>
      </c>
    </row>
    <row r="4706" spans="1:16" x14ac:dyDescent="0.25">
      <c r="A4706">
        <v>6924</v>
      </c>
      <c r="B4706" t="s">
        <v>399</v>
      </c>
      <c r="E4706" t="s">
        <v>4741</v>
      </c>
      <c r="F4706" t="s">
        <v>347</v>
      </c>
      <c r="G4706" t="s">
        <v>241</v>
      </c>
      <c r="H4706" t="s">
        <v>198</v>
      </c>
      <c r="I4706" t="s">
        <v>4568</v>
      </c>
      <c r="J4706">
        <v>1995</v>
      </c>
      <c r="K4706">
        <v>361944</v>
      </c>
      <c r="L4706">
        <v>27</v>
      </c>
      <c r="M4706" t="s">
        <v>200</v>
      </c>
      <c r="N4706" t="s">
        <v>1203</v>
      </c>
      <c r="O4706" t="s">
        <v>202</v>
      </c>
      <c r="P4706" t="s">
        <v>5026</v>
      </c>
    </row>
    <row r="4707" spans="1:16" x14ac:dyDescent="0.25">
      <c r="A4707">
        <v>6925</v>
      </c>
      <c r="B4707" t="s">
        <v>399</v>
      </c>
      <c r="E4707" t="s">
        <v>4741</v>
      </c>
      <c r="F4707" t="s">
        <v>347</v>
      </c>
      <c r="G4707" t="s">
        <v>241</v>
      </c>
      <c r="H4707" t="s">
        <v>198</v>
      </c>
      <c r="I4707" t="s">
        <v>4568</v>
      </c>
      <c r="J4707">
        <v>1996</v>
      </c>
      <c r="K4707">
        <v>46918</v>
      </c>
      <c r="L4707">
        <v>27</v>
      </c>
      <c r="M4707" t="s">
        <v>200</v>
      </c>
      <c r="N4707" t="s">
        <v>1203</v>
      </c>
      <c r="O4707" t="s">
        <v>202</v>
      </c>
      <c r="P4707" t="s">
        <v>5027</v>
      </c>
    </row>
    <row r="4708" spans="1:16" x14ac:dyDescent="0.25">
      <c r="A4708">
        <v>6926</v>
      </c>
      <c r="B4708" t="s">
        <v>360</v>
      </c>
      <c r="E4708" t="s">
        <v>5028</v>
      </c>
      <c r="F4708" t="s">
        <v>347</v>
      </c>
      <c r="G4708" t="s">
        <v>241</v>
      </c>
      <c r="H4708" t="s">
        <v>198</v>
      </c>
      <c r="I4708" t="s">
        <v>4568</v>
      </c>
      <c r="J4708">
        <v>1972</v>
      </c>
      <c r="K4708">
        <v>730715</v>
      </c>
      <c r="L4708">
        <v>27</v>
      </c>
      <c r="M4708" t="s">
        <v>200</v>
      </c>
      <c r="N4708" t="s">
        <v>376</v>
      </c>
      <c r="O4708" t="s">
        <v>202</v>
      </c>
      <c r="P4708" t="s">
        <v>4771</v>
      </c>
    </row>
    <row r="4709" spans="1:16" x14ac:dyDescent="0.25">
      <c r="A4709">
        <v>6927</v>
      </c>
      <c r="B4709" t="s">
        <v>360</v>
      </c>
      <c r="E4709" t="s">
        <v>5029</v>
      </c>
      <c r="F4709" t="s">
        <v>347</v>
      </c>
      <c r="G4709" t="s">
        <v>241</v>
      </c>
      <c r="H4709" t="s">
        <v>198</v>
      </c>
      <c r="I4709" t="s">
        <v>4568</v>
      </c>
      <c r="J4709">
        <v>1974</v>
      </c>
      <c r="K4709">
        <v>5345</v>
      </c>
      <c r="L4709">
        <v>27</v>
      </c>
      <c r="M4709" t="s">
        <v>200</v>
      </c>
      <c r="N4709" t="s">
        <v>376</v>
      </c>
      <c r="O4709" t="s">
        <v>202</v>
      </c>
      <c r="P4709" t="s">
        <v>4771</v>
      </c>
    </row>
    <row r="4710" spans="1:16" x14ac:dyDescent="0.25">
      <c r="A4710">
        <v>6928</v>
      </c>
      <c r="B4710" t="s">
        <v>360</v>
      </c>
      <c r="E4710" t="s">
        <v>5030</v>
      </c>
      <c r="F4710" t="s">
        <v>347</v>
      </c>
      <c r="G4710" t="s">
        <v>241</v>
      </c>
      <c r="H4710" t="s">
        <v>198</v>
      </c>
      <c r="I4710" t="s">
        <v>4568</v>
      </c>
      <c r="J4710">
        <v>1975</v>
      </c>
      <c r="K4710">
        <v>13706</v>
      </c>
      <c r="L4710">
        <v>27</v>
      </c>
      <c r="M4710" t="s">
        <v>200</v>
      </c>
      <c r="N4710" t="s">
        <v>376</v>
      </c>
      <c r="O4710" t="s">
        <v>202</v>
      </c>
      <c r="P4710" t="s">
        <v>3947</v>
      </c>
    </row>
    <row r="4711" spans="1:16" x14ac:dyDescent="0.25">
      <c r="A4711">
        <v>6929</v>
      </c>
      <c r="B4711" t="s">
        <v>360</v>
      </c>
      <c r="E4711" t="s">
        <v>4584</v>
      </c>
      <c r="F4711" t="s">
        <v>347</v>
      </c>
      <c r="G4711" t="s">
        <v>241</v>
      </c>
      <c r="H4711" t="s">
        <v>198</v>
      </c>
      <c r="I4711" t="s">
        <v>4568</v>
      </c>
      <c r="J4711">
        <v>1983</v>
      </c>
      <c r="K4711">
        <v>325059</v>
      </c>
      <c r="L4711">
        <v>27</v>
      </c>
      <c r="M4711" t="s">
        <v>200</v>
      </c>
      <c r="N4711" t="s">
        <v>376</v>
      </c>
      <c r="O4711" t="s">
        <v>202</v>
      </c>
      <c r="P4711" t="s">
        <v>4683</v>
      </c>
    </row>
    <row r="4712" spans="1:16" x14ac:dyDescent="0.25">
      <c r="A4712">
        <v>6930</v>
      </c>
      <c r="B4712" t="s">
        <v>425</v>
      </c>
      <c r="E4712" t="s">
        <v>5031</v>
      </c>
      <c r="F4712" t="s">
        <v>347</v>
      </c>
      <c r="G4712" t="s">
        <v>241</v>
      </c>
      <c r="H4712" t="s">
        <v>198</v>
      </c>
      <c r="I4712" t="s">
        <v>4568</v>
      </c>
      <c r="J4712">
        <v>1990</v>
      </c>
      <c r="K4712">
        <v>36</v>
      </c>
      <c r="L4712">
        <v>27</v>
      </c>
      <c r="M4712" t="s">
        <v>200</v>
      </c>
      <c r="N4712" t="s">
        <v>436</v>
      </c>
      <c r="O4712" t="s">
        <v>202</v>
      </c>
      <c r="P4712" t="s">
        <v>2997</v>
      </c>
    </row>
    <row r="4713" spans="1:16" x14ac:dyDescent="0.25">
      <c r="A4713">
        <v>6931</v>
      </c>
      <c r="B4713" t="s">
        <v>425</v>
      </c>
      <c r="E4713" t="s">
        <v>5032</v>
      </c>
      <c r="F4713" t="s">
        <v>347</v>
      </c>
      <c r="G4713" t="s">
        <v>241</v>
      </c>
      <c r="H4713" t="s">
        <v>198</v>
      </c>
      <c r="I4713" t="s">
        <v>4568</v>
      </c>
      <c r="J4713">
        <v>1991</v>
      </c>
      <c r="K4713">
        <v>55</v>
      </c>
      <c r="L4713">
        <v>27</v>
      </c>
      <c r="M4713" t="s">
        <v>200</v>
      </c>
      <c r="N4713" t="s">
        <v>436</v>
      </c>
      <c r="O4713" t="s">
        <v>202</v>
      </c>
      <c r="P4713" t="s">
        <v>2997</v>
      </c>
    </row>
    <row r="4714" spans="1:16" x14ac:dyDescent="0.25">
      <c r="A4714">
        <v>6932</v>
      </c>
      <c r="B4714" t="s">
        <v>399</v>
      </c>
      <c r="E4714" t="s">
        <v>5033</v>
      </c>
      <c r="F4714" t="s">
        <v>347</v>
      </c>
      <c r="G4714" t="s">
        <v>241</v>
      </c>
      <c r="H4714" t="s">
        <v>198</v>
      </c>
      <c r="I4714" t="s">
        <v>4568</v>
      </c>
      <c r="J4714">
        <v>1960</v>
      </c>
      <c r="K4714">
        <v>2655</v>
      </c>
      <c r="L4714">
        <v>27</v>
      </c>
      <c r="M4714" t="s">
        <v>200</v>
      </c>
      <c r="N4714" t="s">
        <v>1203</v>
      </c>
      <c r="O4714" t="s">
        <v>202</v>
      </c>
      <c r="P4714" t="s">
        <v>2933</v>
      </c>
    </row>
    <row r="4715" spans="1:16" x14ac:dyDescent="0.25">
      <c r="A4715">
        <v>6933</v>
      </c>
      <c r="B4715" t="s">
        <v>425</v>
      </c>
      <c r="E4715" t="s">
        <v>5034</v>
      </c>
      <c r="F4715" t="s">
        <v>347</v>
      </c>
      <c r="G4715" t="s">
        <v>241</v>
      </c>
      <c r="H4715" t="s">
        <v>198</v>
      </c>
      <c r="I4715" t="s">
        <v>4568</v>
      </c>
      <c r="J4715">
        <v>1960</v>
      </c>
      <c r="K4715">
        <v>375</v>
      </c>
      <c r="L4715">
        <v>27</v>
      </c>
      <c r="M4715" t="s">
        <v>200</v>
      </c>
      <c r="N4715" t="s">
        <v>383</v>
      </c>
      <c r="O4715" t="s">
        <v>202</v>
      </c>
      <c r="P4715" t="s">
        <v>1674</v>
      </c>
    </row>
    <row r="4716" spans="1:16" x14ac:dyDescent="0.25">
      <c r="A4716">
        <v>6935</v>
      </c>
      <c r="B4716" t="s">
        <v>399</v>
      </c>
      <c r="E4716" t="s">
        <v>3815</v>
      </c>
      <c r="F4716" t="s">
        <v>347</v>
      </c>
      <c r="G4716" t="s">
        <v>241</v>
      </c>
      <c r="H4716" t="s">
        <v>198</v>
      </c>
      <c r="I4716" t="s">
        <v>4568</v>
      </c>
      <c r="J4716">
        <v>1960</v>
      </c>
      <c r="K4716">
        <v>916</v>
      </c>
      <c r="L4716">
        <v>27</v>
      </c>
      <c r="M4716" t="s">
        <v>200</v>
      </c>
      <c r="N4716" t="s">
        <v>2621</v>
      </c>
      <c r="O4716" t="s">
        <v>202</v>
      </c>
      <c r="P4716" t="s">
        <v>2933</v>
      </c>
    </row>
    <row r="4717" spans="1:16" x14ac:dyDescent="0.25">
      <c r="A4717">
        <v>6937</v>
      </c>
      <c r="B4717" t="s">
        <v>360</v>
      </c>
      <c r="E4717" t="s">
        <v>5035</v>
      </c>
      <c r="F4717" t="s">
        <v>347</v>
      </c>
      <c r="G4717" t="s">
        <v>241</v>
      </c>
      <c r="H4717" t="s">
        <v>198</v>
      </c>
      <c r="I4717" t="s">
        <v>4568</v>
      </c>
      <c r="J4717">
        <v>1963</v>
      </c>
      <c r="K4717">
        <v>3845229</v>
      </c>
      <c r="L4717">
        <v>27</v>
      </c>
      <c r="M4717" t="s">
        <v>200</v>
      </c>
      <c r="N4717" t="s">
        <v>376</v>
      </c>
      <c r="O4717" t="s">
        <v>202</v>
      </c>
      <c r="P4717" t="s">
        <v>365</v>
      </c>
    </row>
    <row r="4718" spans="1:16" x14ac:dyDescent="0.25">
      <c r="A4718">
        <v>6938</v>
      </c>
      <c r="B4718" t="s">
        <v>360</v>
      </c>
      <c r="E4718" t="s">
        <v>5036</v>
      </c>
      <c r="F4718" t="s">
        <v>347</v>
      </c>
      <c r="G4718" t="s">
        <v>241</v>
      </c>
      <c r="H4718" t="s">
        <v>198</v>
      </c>
      <c r="I4718" t="s">
        <v>4568</v>
      </c>
      <c r="J4718">
        <v>1968</v>
      </c>
      <c r="K4718">
        <v>23822</v>
      </c>
      <c r="L4718">
        <v>27</v>
      </c>
      <c r="M4718" t="s">
        <v>200</v>
      </c>
      <c r="N4718" t="s">
        <v>376</v>
      </c>
      <c r="O4718" t="s">
        <v>202</v>
      </c>
      <c r="P4718" t="s">
        <v>365</v>
      </c>
    </row>
    <row r="4719" spans="1:16" x14ac:dyDescent="0.25">
      <c r="A4719">
        <v>6940</v>
      </c>
      <c r="B4719" t="s">
        <v>360</v>
      </c>
      <c r="E4719" t="s">
        <v>5037</v>
      </c>
      <c r="F4719" t="s">
        <v>347</v>
      </c>
      <c r="G4719" t="s">
        <v>241</v>
      </c>
      <c r="H4719" t="s">
        <v>198</v>
      </c>
      <c r="I4719" t="s">
        <v>4568</v>
      </c>
      <c r="J4719">
        <v>1971</v>
      </c>
      <c r="K4719">
        <v>467492</v>
      </c>
      <c r="L4719">
        <v>27</v>
      </c>
      <c r="M4719" t="s">
        <v>200</v>
      </c>
      <c r="N4719" t="s">
        <v>364</v>
      </c>
      <c r="O4719" t="s">
        <v>202</v>
      </c>
      <c r="P4719" t="s">
        <v>365</v>
      </c>
    </row>
    <row r="4720" spans="1:16" x14ac:dyDescent="0.25">
      <c r="A4720">
        <v>6941</v>
      </c>
      <c r="B4720" t="s">
        <v>360</v>
      </c>
      <c r="E4720" t="s">
        <v>5038</v>
      </c>
      <c r="F4720" t="s">
        <v>347</v>
      </c>
      <c r="G4720" t="s">
        <v>241</v>
      </c>
      <c r="H4720" t="s">
        <v>198</v>
      </c>
      <c r="I4720" t="s">
        <v>4568</v>
      </c>
      <c r="J4720">
        <v>1972</v>
      </c>
      <c r="K4720">
        <v>300000</v>
      </c>
      <c r="L4720">
        <v>27</v>
      </c>
      <c r="M4720" t="s">
        <v>200</v>
      </c>
      <c r="N4720" t="s">
        <v>436</v>
      </c>
      <c r="O4720" t="s">
        <v>202</v>
      </c>
      <c r="P4720" t="s">
        <v>384</v>
      </c>
    </row>
    <row r="4721" spans="1:16" x14ac:dyDescent="0.25">
      <c r="A4721">
        <v>6942</v>
      </c>
      <c r="B4721" t="s">
        <v>360</v>
      </c>
      <c r="E4721" t="s">
        <v>5039</v>
      </c>
      <c r="F4721" t="s">
        <v>347</v>
      </c>
      <c r="G4721" t="s">
        <v>241</v>
      </c>
      <c r="H4721" t="s">
        <v>198</v>
      </c>
      <c r="I4721" t="s">
        <v>4568</v>
      </c>
      <c r="J4721">
        <v>1972</v>
      </c>
      <c r="K4721">
        <v>140297</v>
      </c>
      <c r="L4721">
        <v>27</v>
      </c>
      <c r="M4721" t="s">
        <v>200</v>
      </c>
      <c r="N4721" t="s">
        <v>376</v>
      </c>
      <c r="O4721" t="s">
        <v>202</v>
      </c>
      <c r="P4721" t="s">
        <v>365</v>
      </c>
    </row>
    <row r="4722" spans="1:16" x14ac:dyDescent="0.25">
      <c r="A4722">
        <v>6943</v>
      </c>
      <c r="B4722" t="s">
        <v>360</v>
      </c>
      <c r="E4722" t="s">
        <v>5040</v>
      </c>
      <c r="F4722" t="s">
        <v>347</v>
      </c>
      <c r="G4722" t="s">
        <v>241</v>
      </c>
      <c r="H4722" t="s">
        <v>198</v>
      </c>
      <c r="I4722" t="s">
        <v>4568</v>
      </c>
      <c r="J4722">
        <v>1974</v>
      </c>
      <c r="K4722">
        <v>50096</v>
      </c>
      <c r="L4722">
        <v>27</v>
      </c>
      <c r="M4722" t="s">
        <v>200</v>
      </c>
      <c r="N4722" t="s">
        <v>376</v>
      </c>
      <c r="O4722" t="s">
        <v>202</v>
      </c>
      <c r="P4722" t="s">
        <v>365</v>
      </c>
    </row>
    <row r="4723" spans="1:16" x14ac:dyDescent="0.25">
      <c r="A4723">
        <v>6944</v>
      </c>
      <c r="B4723" t="s">
        <v>360</v>
      </c>
      <c r="E4723" t="s">
        <v>5041</v>
      </c>
      <c r="F4723" t="s">
        <v>347</v>
      </c>
      <c r="G4723" t="s">
        <v>241</v>
      </c>
      <c r="H4723" t="s">
        <v>198</v>
      </c>
      <c r="I4723" t="s">
        <v>4568</v>
      </c>
      <c r="J4723">
        <v>1975</v>
      </c>
      <c r="K4723">
        <v>95059</v>
      </c>
      <c r="L4723">
        <v>27</v>
      </c>
      <c r="M4723" t="s">
        <v>200</v>
      </c>
      <c r="N4723" t="s">
        <v>376</v>
      </c>
      <c r="O4723" t="s">
        <v>202</v>
      </c>
      <c r="P4723" t="s">
        <v>365</v>
      </c>
    </row>
    <row r="4724" spans="1:16" x14ac:dyDescent="0.25">
      <c r="A4724">
        <v>6945</v>
      </c>
      <c r="B4724" t="s">
        <v>360</v>
      </c>
      <c r="E4724" t="s">
        <v>5042</v>
      </c>
      <c r="F4724" t="s">
        <v>347</v>
      </c>
      <c r="G4724" t="s">
        <v>241</v>
      </c>
      <c r="H4724" t="s">
        <v>198</v>
      </c>
      <c r="I4724" t="s">
        <v>4568</v>
      </c>
      <c r="J4724">
        <v>1976</v>
      </c>
      <c r="K4724">
        <v>54106</v>
      </c>
      <c r="L4724">
        <v>27</v>
      </c>
      <c r="M4724" t="s">
        <v>200</v>
      </c>
      <c r="N4724" t="s">
        <v>376</v>
      </c>
      <c r="O4724" t="s">
        <v>202</v>
      </c>
      <c r="P4724" t="s">
        <v>365</v>
      </c>
    </row>
    <row r="4725" spans="1:16" x14ac:dyDescent="0.25">
      <c r="A4725">
        <v>6946</v>
      </c>
      <c r="B4725" t="s">
        <v>360</v>
      </c>
      <c r="E4725" t="s">
        <v>5043</v>
      </c>
      <c r="F4725" t="s">
        <v>347</v>
      </c>
      <c r="G4725" t="s">
        <v>241</v>
      </c>
      <c r="H4725" t="s">
        <v>198</v>
      </c>
      <c r="I4725" t="s">
        <v>4568</v>
      </c>
      <c r="J4725">
        <v>1967</v>
      </c>
      <c r="K4725">
        <v>35006</v>
      </c>
      <c r="L4725">
        <v>27</v>
      </c>
      <c r="M4725" t="s">
        <v>200</v>
      </c>
      <c r="N4725" t="s">
        <v>1255</v>
      </c>
      <c r="O4725" t="s">
        <v>202</v>
      </c>
      <c r="P4725" t="s">
        <v>365</v>
      </c>
    </row>
    <row r="4726" spans="1:16" x14ac:dyDescent="0.25">
      <c r="A4726">
        <v>6947</v>
      </c>
      <c r="B4726" t="s">
        <v>360</v>
      </c>
      <c r="E4726" t="s">
        <v>5044</v>
      </c>
      <c r="F4726" t="s">
        <v>347</v>
      </c>
      <c r="G4726" t="s">
        <v>241</v>
      </c>
      <c r="H4726" t="s">
        <v>198</v>
      </c>
      <c r="I4726" t="s">
        <v>4568</v>
      </c>
      <c r="J4726">
        <v>1974</v>
      </c>
      <c r="K4726">
        <v>54500</v>
      </c>
      <c r="L4726">
        <v>27</v>
      </c>
      <c r="M4726" t="s">
        <v>200</v>
      </c>
      <c r="N4726" t="s">
        <v>376</v>
      </c>
      <c r="O4726" t="s">
        <v>202</v>
      </c>
      <c r="P4726" t="s">
        <v>365</v>
      </c>
    </row>
    <row r="4727" spans="1:16" x14ac:dyDescent="0.25">
      <c r="A4727">
        <v>6948</v>
      </c>
      <c r="B4727" t="s">
        <v>360</v>
      </c>
      <c r="E4727" t="s">
        <v>5045</v>
      </c>
      <c r="F4727" t="s">
        <v>347</v>
      </c>
      <c r="G4727" t="s">
        <v>241</v>
      </c>
      <c r="H4727" t="s">
        <v>198</v>
      </c>
      <c r="I4727" t="s">
        <v>4568</v>
      </c>
      <c r="J4727">
        <v>1960</v>
      </c>
      <c r="K4727">
        <v>200241</v>
      </c>
      <c r="L4727">
        <v>27</v>
      </c>
      <c r="M4727" t="s">
        <v>200</v>
      </c>
      <c r="N4727" t="s">
        <v>376</v>
      </c>
      <c r="O4727" t="s">
        <v>202</v>
      </c>
      <c r="P4727" t="s">
        <v>365</v>
      </c>
    </row>
    <row r="4728" spans="1:16" x14ac:dyDescent="0.25">
      <c r="A4728">
        <v>6949</v>
      </c>
      <c r="B4728" t="s">
        <v>360</v>
      </c>
      <c r="E4728" t="s">
        <v>5046</v>
      </c>
      <c r="F4728" t="s">
        <v>347</v>
      </c>
      <c r="G4728" t="s">
        <v>241</v>
      </c>
      <c r="H4728" t="s">
        <v>198</v>
      </c>
      <c r="I4728" t="s">
        <v>4568</v>
      </c>
      <c r="J4728">
        <v>1970</v>
      </c>
      <c r="K4728">
        <v>287879</v>
      </c>
      <c r="L4728">
        <v>27</v>
      </c>
      <c r="M4728" t="s">
        <v>200</v>
      </c>
      <c r="N4728" t="s">
        <v>376</v>
      </c>
      <c r="O4728" t="s">
        <v>202</v>
      </c>
      <c r="P4728" t="s">
        <v>365</v>
      </c>
    </row>
    <row r="4729" spans="1:16" x14ac:dyDescent="0.25">
      <c r="A4729">
        <v>6950</v>
      </c>
      <c r="B4729" t="s">
        <v>360</v>
      </c>
      <c r="E4729" t="s">
        <v>5047</v>
      </c>
      <c r="F4729" t="s">
        <v>347</v>
      </c>
      <c r="G4729" t="s">
        <v>241</v>
      </c>
      <c r="H4729" t="s">
        <v>198</v>
      </c>
      <c r="I4729" t="s">
        <v>4568</v>
      </c>
      <c r="J4729">
        <v>1970</v>
      </c>
      <c r="K4729">
        <v>194493</v>
      </c>
      <c r="L4729">
        <v>27</v>
      </c>
      <c r="M4729" t="s">
        <v>200</v>
      </c>
      <c r="N4729" t="s">
        <v>376</v>
      </c>
      <c r="O4729" t="s">
        <v>202</v>
      </c>
      <c r="P4729" t="s">
        <v>365</v>
      </c>
    </row>
    <row r="4730" spans="1:16" x14ac:dyDescent="0.25">
      <c r="A4730">
        <v>6951</v>
      </c>
      <c r="B4730" t="s">
        <v>360</v>
      </c>
      <c r="E4730" t="s">
        <v>5048</v>
      </c>
      <c r="F4730" t="s">
        <v>347</v>
      </c>
      <c r="G4730" t="s">
        <v>241</v>
      </c>
      <c r="H4730" t="s">
        <v>198</v>
      </c>
      <c r="I4730" t="s">
        <v>4568</v>
      </c>
      <c r="J4730">
        <v>1962</v>
      </c>
      <c r="K4730">
        <v>3496367</v>
      </c>
      <c r="L4730">
        <v>27</v>
      </c>
      <c r="M4730" t="s">
        <v>200</v>
      </c>
      <c r="N4730" t="s">
        <v>376</v>
      </c>
      <c r="O4730" t="s">
        <v>202</v>
      </c>
      <c r="P4730" t="s">
        <v>365</v>
      </c>
    </row>
    <row r="4731" spans="1:16" x14ac:dyDescent="0.25">
      <c r="A4731">
        <v>6952</v>
      </c>
      <c r="B4731" t="s">
        <v>360</v>
      </c>
      <c r="E4731" t="s">
        <v>5049</v>
      </c>
      <c r="F4731" t="s">
        <v>347</v>
      </c>
      <c r="G4731" t="s">
        <v>241</v>
      </c>
      <c r="H4731" t="s">
        <v>198</v>
      </c>
      <c r="I4731" t="s">
        <v>4568</v>
      </c>
      <c r="J4731">
        <v>1982</v>
      </c>
      <c r="K4731">
        <v>289710</v>
      </c>
      <c r="L4731">
        <v>27</v>
      </c>
      <c r="M4731" t="s">
        <v>200</v>
      </c>
      <c r="N4731" t="s">
        <v>376</v>
      </c>
      <c r="O4731" t="s">
        <v>202</v>
      </c>
      <c r="P4731" t="s">
        <v>365</v>
      </c>
    </row>
    <row r="4732" spans="1:16" x14ac:dyDescent="0.25">
      <c r="A4732">
        <v>6953</v>
      </c>
      <c r="B4732" t="s">
        <v>360</v>
      </c>
      <c r="E4732" t="s">
        <v>5050</v>
      </c>
      <c r="F4732" t="s">
        <v>347</v>
      </c>
      <c r="G4732" t="s">
        <v>241</v>
      </c>
      <c r="H4732" t="s">
        <v>198</v>
      </c>
      <c r="I4732" t="s">
        <v>4568</v>
      </c>
      <c r="J4732">
        <v>1982</v>
      </c>
      <c r="K4732">
        <v>108978</v>
      </c>
      <c r="L4732">
        <v>27</v>
      </c>
      <c r="M4732" t="s">
        <v>200</v>
      </c>
      <c r="N4732" t="s">
        <v>376</v>
      </c>
      <c r="O4732" t="s">
        <v>202</v>
      </c>
      <c r="P4732" t="s">
        <v>365</v>
      </c>
    </row>
    <row r="4733" spans="1:16" x14ac:dyDescent="0.25">
      <c r="A4733">
        <v>6954</v>
      </c>
      <c r="B4733" t="s">
        <v>360</v>
      </c>
      <c r="E4733" t="s">
        <v>5051</v>
      </c>
      <c r="F4733" t="s">
        <v>347</v>
      </c>
      <c r="G4733" t="s">
        <v>241</v>
      </c>
      <c r="H4733" t="s">
        <v>198</v>
      </c>
      <c r="I4733" t="s">
        <v>4568</v>
      </c>
      <c r="J4733">
        <v>1982</v>
      </c>
      <c r="K4733">
        <v>167425</v>
      </c>
      <c r="L4733">
        <v>27</v>
      </c>
      <c r="M4733" t="s">
        <v>200</v>
      </c>
      <c r="N4733" t="s">
        <v>376</v>
      </c>
      <c r="O4733" t="s">
        <v>202</v>
      </c>
      <c r="P4733" t="s">
        <v>365</v>
      </c>
    </row>
    <row r="4734" spans="1:16" x14ac:dyDescent="0.25">
      <c r="A4734">
        <v>6955</v>
      </c>
      <c r="B4734" t="s">
        <v>360</v>
      </c>
      <c r="E4734" t="s">
        <v>5052</v>
      </c>
      <c r="F4734" t="s">
        <v>347</v>
      </c>
      <c r="G4734" t="s">
        <v>241</v>
      </c>
      <c r="H4734" t="s">
        <v>198</v>
      </c>
      <c r="I4734" t="s">
        <v>4568</v>
      </c>
      <c r="J4734">
        <v>1982</v>
      </c>
      <c r="K4734">
        <v>73056</v>
      </c>
      <c r="L4734">
        <v>27</v>
      </c>
      <c r="M4734" t="s">
        <v>200</v>
      </c>
      <c r="N4734" t="s">
        <v>376</v>
      </c>
      <c r="O4734" t="s">
        <v>202</v>
      </c>
      <c r="P4734" t="s">
        <v>365</v>
      </c>
    </row>
    <row r="4735" spans="1:16" x14ac:dyDescent="0.25">
      <c r="A4735">
        <v>6956</v>
      </c>
      <c r="B4735" t="s">
        <v>360</v>
      </c>
      <c r="E4735" t="s">
        <v>5053</v>
      </c>
      <c r="F4735" t="s">
        <v>347</v>
      </c>
      <c r="G4735" t="s">
        <v>241</v>
      </c>
      <c r="H4735" t="s">
        <v>198</v>
      </c>
      <c r="I4735" t="s">
        <v>4568</v>
      </c>
      <c r="J4735">
        <v>1980</v>
      </c>
      <c r="K4735">
        <v>88862</v>
      </c>
      <c r="L4735">
        <v>27</v>
      </c>
      <c r="M4735" t="s">
        <v>200</v>
      </c>
      <c r="N4735" t="s">
        <v>376</v>
      </c>
      <c r="O4735" t="s">
        <v>202</v>
      </c>
      <c r="P4735" t="s">
        <v>365</v>
      </c>
    </row>
    <row r="4736" spans="1:16" x14ac:dyDescent="0.25">
      <c r="A4736">
        <v>6957</v>
      </c>
      <c r="B4736" t="s">
        <v>360</v>
      </c>
      <c r="E4736" t="s">
        <v>5054</v>
      </c>
      <c r="F4736" t="s">
        <v>347</v>
      </c>
      <c r="G4736" t="s">
        <v>241</v>
      </c>
      <c r="H4736" t="s">
        <v>198</v>
      </c>
      <c r="I4736" t="s">
        <v>4568</v>
      </c>
      <c r="J4736">
        <v>1980</v>
      </c>
      <c r="K4736">
        <v>8451</v>
      </c>
      <c r="L4736">
        <v>27</v>
      </c>
      <c r="M4736" t="s">
        <v>200</v>
      </c>
      <c r="N4736" t="s">
        <v>436</v>
      </c>
      <c r="O4736" t="s">
        <v>202</v>
      </c>
      <c r="P4736" t="s">
        <v>384</v>
      </c>
    </row>
    <row r="4737" spans="1:16" x14ac:dyDescent="0.25">
      <c r="A4737">
        <v>6958</v>
      </c>
      <c r="B4737" t="s">
        <v>360</v>
      </c>
      <c r="E4737" t="s">
        <v>5055</v>
      </c>
      <c r="F4737" t="s">
        <v>347</v>
      </c>
      <c r="G4737" t="s">
        <v>241</v>
      </c>
      <c r="H4737" t="s">
        <v>198</v>
      </c>
      <c r="I4737" t="s">
        <v>4568</v>
      </c>
      <c r="J4737">
        <v>1980</v>
      </c>
      <c r="K4737">
        <v>180596</v>
      </c>
      <c r="L4737">
        <v>27</v>
      </c>
      <c r="M4737" t="s">
        <v>200</v>
      </c>
      <c r="N4737" t="s">
        <v>364</v>
      </c>
      <c r="O4737" t="s">
        <v>202</v>
      </c>
      <c r="P4737" t="s">
        <v>365</v>
      </c>
    </row>
    <row r="4738" spans="1:16" x14ac:dyDescent="0.25">
      <c r="A4738">
        <v>6959</v>
      </c>
      <c r="B4738" t="s">
        <v>360</v>
      </c>
      <c r="E4738" t="s">
        <v>5037</v>
      </c>
      <c r="F4738" t="s">
        <v>347</v>
      </c>
      <c r="G4738" t="s">
        <v>241</v>
      </c>
      <c r="H4738" t="s">
        <v>198</v>
      </c>
      <c r="I4738" t="s">
        <v>4568</v>
      </c>
      <c r="J4738">
        <v>1980</v>
      </c>
      <c r="K4738">
        <v>41398</v>
      </c>
      <c r="L4738">
        <v>27</v>
      </c>
      <c r="M4738" t="s">
        <v>200</v>
      </c>
      <c r="N4738" t="s">
        <v>364</v>
      </c>
      <c r="O4738" t="s">
        <v>202</v>
      </c>
      <c r="P4738" t="s">
        <v>365</v>
      </c>
    </row>
    <row r="4739" spans="1:16" x14ac:dyDescent="0.25">
      <c r="A4739">
        <v>6960</v>
      </c>
      <c r="B4739" t="s">
        <v>360</v>
      </c>
      <c r="E4739" t="s">
        <v>5056</v>
      </c>
      <c r="F4739" t="s">
        <v>347</v>
      </c>
      <c r="G4739" t="s">
        <v>241</v>
      </c>
      <c r="H4739" t="s">
        <v>198</v>
      </c>
      <c r="I4739" t="s">
        <v>4568</v>
      </c>
      <c r="J4739">
        <v>1975</v>
      </c>
      <c r="K4739">
        <v>88000</v>
      </c>
      <c r="L4739">
        <v>27</v>
      </c>
      <c r="M4739" t="s">
        <v>200</v>
      </c>
      <c r="N4739" t="s">
        <v>436</v>
      </c>
      <c r="O4739" t="s">
        <v>202</v>
      </c>
      <c r="P4739" t="s">
        <v>384</v>
      </c>
    </row>
    <row r="4740" spans="1:16" x14ac:dyDescent="0.25">
      <c r="A4740">
        <v>6961</v>
      </c>
      <c r="B4740" t="s">
        <v>360</v>
      </c>
      <c r="E4740" t="s">
        <v>5057</v>
      </c>
      <c r="F4740" t="s">
        <v>347</v>
      </c>
      <c r="G4740" t="s">
        <v>241</v>
      </c>
      <c r="H4740" t="s">
        <v>198</v>
      </c>
      <c r="I4740" t="s">
        <v>4568</v>
      </c>
      <c r="J4740">
        <v>1980</v>
      </c>
      <c r="K4740">
        <v>84000</v>
      </c>
      <c r="L4740">
        <v>27</v>
      </c>
      <c r="M4740" t="s">
        <v>200</v>
      </c>
      <c r="N4740" t="s">
        <v>436</v>
      </c>
      <c r="O4740" t="s">
        <v>202</v>
      </c>
      <c r="P4740" t="s">
        <v>384</v>
      </c>
    </row>
    <row r="4741" spans="1:16" x14ac:dyDescent="0.25">
      <c r="A4741">
        <v>6962</v>
      </c>
      <c r="B4741" t="s">
        <v>360</v>
      </c>
      <c r="E4741" t="s">
        <v>5037</v>
      </c>
      <c r="F4741" t="s">
        <v>347</v>
      </c>
      <c r="G4741" t="s">
        <v>241</v>
      </c>
      <c r="H4741" t="s">
        <v>198</v>
      </c>
      <c r="I4741" t="s">
        <v>4568</v>
      </c>
      <c r="J4741">
        <v>1980</v>
      </c>
      <c r="K4741">
        <v>194126</v>
      </c>
      <c r="L4741">
        <v>27</v>
      </c>
      <c r="M4741" t="s">
        <v>200</v>
      </c>
      <c r="N4741" t="s">
        <v>364</v>
      </c>
      <c r="O4741" t="s">
        <v>202</v>
      </c>
      <c r="P4741" t="s">
        <v>365</v>
      </c>
    </row>
    <row r="4742" spans="1:16" x14ac:dyDescent="0.25">
      <c r="A4742">
        <v>6963</v>
      </c>
      <c r="B4742" t="s">
        <v>360</v>
      </c>
      <c r="E4742" t="s">
        <v>5058</v>
      </c>
      <c r="F4742" t="s">
        <v>347</v>
      </c>
      <c r="G4742" t="s">
        <v>241</v>
      </c>
      <c r="H4742" t="s">
        <v>198</v>
      </c>
      <c r="I4742" t="s">
        <v>4568</v>
      </c>
      <c r="J4742">
        <v>1971</v>
      </c>
      <c r="K4742">
        <v>73551</v>
      </c>
      <c r="L4742">
        <v>27</v>
      </c>
      <c r="M4742" t="s">
        <v>200</v>
      </c>
      <c r="N4742" t="s">
        <v>376</v>
      </c>
      <c r="O4742" t="s">
        <v>202</v>
      </c>
      <c r="P4742" t="s">
        <v>365</v>
      </c>
    </row>
    <row r="4743" spans="1:16" x14ac:dyDescent="0.25">
      <c r="A4743">
        <v>6964</v>
      </c>
      <c r="B4743" t="s">
        <v>360</v>
      </c>
      <c r="E4743" t="s">
        <v>5059</v>
      </c>
      <c r="F4743" t="s">
        <v>347</v>
      </c>
      <c r="G4743" t="s">
        <v>241</v>
      </c>
      <c r="H4743" t="s">
        <v>198</v>
      </c>
      <c r="I4743" t="s">
        <v>4568</v>
      </c>
      <c r="J4743">
        <v>1980</v>
      </c>
      <c r="K4743">
        <v>158453</v>
      </c>
      <c r="L4743">
        <v>27</v>
      </c>
      <c r="M4743" t="s">
        <v>200</v>
      </c>
      <c r="N4743" t="s">
        <v>376</v>
      </c>
      <c r="O4743" t="s">
        <v>202</v>
      </c>
      <c r="P4743" t="s">
        <v>365</v>
      </c>
    </row>
    <row r="4744" spans="1:16" x14ac:dyDescent="0.25">
      <c r="A4744">
        <v>6965</v>
      </c>
      <c r="B4744" t="s">
        <v>360</v>
      </c>
      <c r="E4744" t="s">
        <v>5060</v>
      </c>
      <c r="F4744" t="s">
        <v>347</v>
      </c>
      <c r="G4744" t="s">
        <v>241</v>
      </c>
      <c r="H4744" t="s">
        <v>198</v>
      </c>
      <c r="I4744" t="s">
        <v>4568</v>
      </c>
      <c r="J4744">
        <v>1984</v>
      </c>
      <c r="K4744">
        <v>29942</v>
      </c>
      <c r="L4744">
        <v>27</v>
      </c>
      <c r="M4744" t="s">
        <v>200</v>
      </c>
      <c r="N4744" t="s">
        <v>383</v>
      </c>
      <c r="O4744" t="s">
        <v>202</v>
      </c>
      <c r="P4744" t="s">
        <v>384</v>
      </c>
    </row>
    <row r="4745" spans="1:16" x14ac:dyDescent="0.25">
      <c r="A4745">
        <v>6966</v>
      </c>
      <c r="B4745" t="s">
        <v>360</v>
      </c>
      <c r="E4745" t="s">
        <v>5061</v>
      </c>
      <c r="F4745" t="s">
        <v>347</v>
      </c>
      <c r="G4745" t="s">
        <v>241</v>
      </c>
      <c r="H4745" t="s">
        <v>198</v>
      </c>
      <c r="I4745" t="s">
        <v>4568</v>
      </c>
      <c r="J4745">
        <v>1984</v>
      </c>
      <c r="K4745">
        <v>10422</v>
      </c>
      <c r="L4745">
        <v>27</v>
      </c>
      <c r="M4745" t="s">
        <v>200</v>
      </c>
      <c r="N4745" t="s">
        <v>383</v>
      </c>
      <c r="O4745" t="s">
        <v>202</v>
      </c>
      <c r="P4745" t="s">
        <v>384</v>
      </c>
    </row>
    <row r="4746" spans="1:16" x14ac:dyDescent="0.25">
      <c r="A4746">
        <v>6967</v>
      </c>
      <c r="B4746" t="s">
        <v>360</v>
      </c>
      <c r="E4746" t="s">
        <v>5062</v>
      </c>
      <c r="F4746" t="s">
        <v>347</v>
      </c>
      <c r="G4746" t="s">
        <v>241</v>
      </c>
      <c r="H4746" t="s">
        <v>198</v>
      </c>
      <c r="I4746" t="s">
        <v>4568</v>
      </c>
      <c r="J4746">
        <v>1984</v>
      </c>
      <c r="K4746">
        <v>156784</v>
      </c>
      <c r="L4746">
        <v>27</v>
      </c>
      <c r="M4746" t="s">
        <v>200</v>
      </c>
      <c r="N4746" t="s">
        <v>383</v>
      </c>
      <c r="O4746" t="s">
        <v>202</v>
      </c>
      <c r="P4746" t="s">
        <v>384</v>
      </c>
    </row>
    <row r="4747" spans="1:16" x14ac:dyDescent="0.25">
      <c r="A4747">
        <v>6968</v>
      </c>
      <c r="B4747" t="s">
        <v>360</v>
      </c>
      <c r="E4747" t="s">
        <v>5063</v>
      </c>
      <c r="F4747" t="s">
        <v>347</v>
      </c>
      <c r="G4747" t="s">
        <v>241</v>
      </c>
      <c r="H4747" t="s">
        <v>198</v>
      </c>
      <c r="I4747" t="s">
        <v>4568</v>
      </c>
      <c r="J4747">
        <v>1984</v>
      </c>
      <c r="K4747">
        <v>38886</v>
      </c>
      <c r="L4747">
        <v>27</v>
      </c>
      <c r="M4747" t="s">
        <v>200</v>
      </c>
      <c r="N4747" t="s">
        <v>383</v>
      </c>
      <c r="O4747" t="s">
        <v>202</v>
      </c>
      <c r="P4747" t="s">
        <v>384</v>
      </c>
    </row>
    <row r="4748" spans="1:16" x14ac:dyDescent="0.25">
      <c r="A4748">
        <v>6969</v>
      </c>
      <c r="B4748" t="s">
        <v>360</v>
      </c>
      <c r="E4748" t="s">
        <v>5064</v>
      </c>
      <c r="F4748" t="s">
        <v>347</v>
      </c>
      <c r="G4748" t="s">
        <v>241</v>
      </c>
      <c r="H4748" t="s">
        <v>198</v>
      </c>
      <c r="I4748" t="s">
        <v>4568</v>
      </c>
      <c r="J4748">
        <v>1984</v>
      </c>
      <c r="K4748">
        <v>24845</v>
      </c>
      <c r="L4748">
        <v>27</v>
      </c>
      <c r="M4748" t="s">
        <v>200</v>
      </c>
      <c r="N4748" t="s">
        <v>383</v>
      </c>
      <c r="O4748" t="s">
        <v>202</v>
      </c>
      <c r="P4748" t="s">
        <v>384</v>
      </c>
    </row>
    <row r="4749" spans="1:16" x14ac:dyDescent="0.25">
      <c r="A4749">
        <v>6970</v>
      </c>
      <c r="B4749" t="s">
        <v>360</v>
      </c>
      <c r="E4749" t="s">
        <v>5065</v>
      </c>
      <c r="F4749" t="s">
        <v>347</v>
      </c>
      <c r="G4749" t="s">
        <v>241</v>
      </c>
      <c r="H4749" t="s">
        <v>198</v>
      </c>
      <c r="I4749" t="s">
        <v>4568</v>
      </c>
      <c r="J4749">
        <v>1984</v>
      </c>
      <c r="K4749">
        <v>13511</v>
      </c>
      <c r="L4749">
        <v>27</v>
      </c>
      <c r="M4749" t="s">
        <v>200</v>
      </c>
      <c r="N4749" t="s">
        <v>383</v>
      </c>
      <c r="O4749" t="s">
        <v>202</v>
      </c>
      <c r="P4749" t="s">
        <v>384</v>
      </c>
    </row>
    <row r="4750" spans="1:16" x14ac:dyDescent="0.25">
      <c r="A4750">
        <v>6971</v>
      </c>
      <c r="B4750" t="s">
        <v>360</v>
      </c>
      <c r="E4750" t="s">
        <v>5066</v>
      </c>
      <c r="F4750" t="s">
        <v>347</v>
      </c>
      <c r="G4750" t="s">
        <v>241</v>
      </c>
      <c r="H4750" t="s">
        <v>198</v>
      </c>
      <c r="I4750" t="s">
        <v>4568</v>
      </c>
      <c r="J4750">
        <v>1984</v>
      </c>
      <c r="K4750">
        <v>3203</v>
      </c>
      <c r="L4750">
        <v>27</v>
      </c>
      <c r="M4750" t="s">
        <v>200</v>
      </c>
      <c r="N4750" t="s">
        <v>383</v>
      </c>
      <c r="O4750" t="s">
        <v>202</v>
      </c>
      <c r="P4750" t="s">
        <v>384</v>
      </c>
    </row>
    <row r="4751" spans="1:16" x14ac:dyDescent="0.25">
      <c r="A4751">
        <v>6972</v>
      </c>
      <c r="B4751" t="s">
        <v>360</v>
      </c>
      <c r="E4751" t="s">
        <v>5067</v>
      </c>
      <c r="F4751" t="s">
        <v>347</v>
      </c>
      <c r="G4751" t="s">
        <v>241</v>
      </c>
      <c r="H4751" t="s">
        <v>198</v>
      </c>
      <c r="I4751" t="s">
        <v>4568</v>
      </c>
      <c r="J4751">
        <v>1984</v>
      </c>
      <c r="K4751">
        <v>69904</v>
      </c>
      <c r="L4751">
        <v>27</v>
      </c>
      <c r="M4751" t="s">
        <v>200</v>
      </c>
      <c r="N4751" t="s">
        <v>383</v>
      </c>
      <c r="O4751" t="s">
        <v>202</v>
      </c>
      <c r="P4751" t="s">
        <v>384</v>
      </c>
    </row>
    <row r="4752" spans="1:16" x14ac:dyDescent="0.25">
      <c r="A4752">
        <v>6973</v>
      </c>
      <c r="B4752" t="s">
        <v>360</v>
      </c>
      <c r="E4752" t="s">
        <v>5068</v>
      </c>
      <c r="F4752" t="s">
        <v>347</v>
      </c>
      <c r="G4752" t="s">
        <v>241</v>
      </c>
      <c r="H4752" t="s">
        <v>198</v>
      </c>
      <c r="I4752" t="s">
        <v>4568</v>
      </c>
      <c r="J4752">
        <v>1984</v>
      </c>
      <c r="K4752">
        <v>44602</v>
      </c>
      <c r="L4752">
        <v>27</v>
      </c>
      <c r="M4752" t="s">
        <v>200</v>
      </c>
      <c r="N4752" t="s">
        <v>383</v>
      </c>
      <c r="O4752" t="s">
        <v>202</v>
      </c>
      <c r="P4752" t="s">
        <v>384</v>
      </c>
    </row>
    <row r="4753" spans="1:16" x14ac:dyDescent="0.25">
      <c r="A4753">
        <v>6974</v>
      </c>
      <c r="B4753" t="s">
        <v>360</v>
      </c>
      <c r="E4753" t="s">
        <v>5069</v>
      </c>
      <c r="F4753" t="s">
        <v>347</v>
      </c>
      <c r="G4753" t="s">
        <v>241</v>
      </c>
      <c r="H4753" t="s">
        <v>198</v>
      </c>
      <c r="I4753" t="s">
        <v>4568</v>
      </c>
      <c r="J4753">
        <v>1984</v>
      </c>
      <c r="K4753">
        <v>205894</v>
      </c>
      <c r="L4753">
        <v>27</v>
      </c>
      <c r="M4753" t="s">
        <v>200</v>
      </c>
      <c r="N4753" t="s">
        <v>383</v>
      </c>
      <c r="O4753" t="s">
        <v>202</v>
      </c>
      <c r="P4753" t="s">
        <v>384</v>
      </c>
    </row>
    <row r="4754" spans="1:16" x14ac:dyDescent="0.25">
      <c r="A4754">
        <v>6975</v>
      </c>
      <c r="B4754" t="s">
        <v>360</v>
      </c>
      <c r="E4754" t="s">
        <v>5070</v>
      </c>
      <c r="F4754" t="s">
        <v>347</v>
      </c>
      <c r="G4754" t="s">
        <v>241</v>
      </c>
      <c r="H4754" t="s">
        <v>198</v>
      </c>
      <c r="I4754" t="s">
        <v>4568</v>
      </c>
      <c r="J4754">
        <v>1984</v>
      </c>
      <c r="K4754">
        <v>24256</v>
      </c>
      <c r="L4754">
        <v>27</v>
      </c>
      <c r="M4754" t="s">
        <v>200</v>
      </c>
      <c r="N4754" t="s">
        <v>376</v>
      </c>
      <c r="O4754" t="s">
        <v>202</v>
      </c>
      <c r="P4754" t="s">
        <v>5071</v>
      </c>
    </row>
    <row r="4755" spans="1:16" x14ac:dyDescent="0.25">
      <c r="A4755">
        <v>6976</v>
      </c>
      <c r="B4755" t="s">
        <v>360</v>
      </c>
      <c r="E4755" t="s">
        <v>5072</v>
      </c>
      <c r="F4755" t="s">
        <v>347</v>
      </c>
      <c r="G4755" t="s">
        <v>241</v>
      </c>
      <c r="H4755" t="s">
        <v>198</v>
      </c>
      <c r="I4755" t="s">
        <v>4568</v>
      </c>
      <c r="J4755">
        <v>1984</v>
      </c>
      <c r="K4755">
        <v>97927</v>
      </c>
      <c r="L4755">
        <v>27</v>
      </c>
      <c r="M4755" t="s">
        <v>200</v>
      </c>
      <c r="N4755" t="s">
        <v>383</v>
      </c>
      <c r="O4755" t="s">
        <v>202</v>
      </c>
      <c r="P4755" t="s">
        <v>384</v>
      </c>
    </row>
    <row r="4756" spans="1:16" x14ac:dyDescent="0.25">
      <c r="A4756">
        <v>6977</v>
      </c>
      <c r="B4756" t="s">
        <v>360</v>
      </c>
      <c r="E4756" t="s">
        <v>5073</v>
      </c>
      <c r="F4756" t="s">
        <v>347</v>
      </c>
      <c r="G4756" t="s">
        <v>241</v>
      </c>
      <c r="H4756" t="s">
        <v>198</v>
      </c>
      <c r="I4756" t="s">
        <v>4568</v>
      </c>
      <c r="J4756">
        <v>1984</v>
      </c>
      <c r="K4756">
        <v>92719</v>
      </c>
      <c r="L4756">
        <v>27</v>
      </c>
      <c r="M4756" t="s">
        <v>200</v>
      </c>
      <c r="N4756" t="s">
        <v>383</v>
      </c>
      <c r="O4756" t="s">
        <v>202</v>
      </c>
      <c r="P4756" t="s">
        <v>384</v>
      </c>
    </row>
    <row r="4757" spans="1:16" x14ac:dyDescent="0.25">
      <c r="A4757">
        <v>6978</v>
      </c>
      <c r="B4757" t="s">
        <v>360</v>
      </c>
      <c r="E4757" t="s">
        <v>5074</v>
      </c>
      <c r="F4757" t="s">
        <v>347</v>
      </c>
      <c r="G4757" t="s">
        <v>241</v>
      </c>
      <c r="H4757" t="s">
        <v>198</v>
      </c>
      <c r="I4757" t="s">
        <v>4568</v>
      </c>
      <c r="J4757">
        <v>1984</v>
      </c>
      <c r="K4757">
        <v>9688</v>
      </c>
      <c r="L4757">
        <v>27</v>
      </c>
      <c r="M4757" t="s">
        <v>200</v>
      </c>
      <c r="N4757" t="s">
        <v>383</v>
      </c>
      <c r="O4757" t="s">
        <v>202</v>
      </c>
      <c r="P4757" t="s">
        <v>384</v>
      </c>
    </row>
    <row r="4758" spans="1:16" x14ac:dyDescent="0.25">
      <c r="A4758">
        <v>6979</v>
      </c>
      <c r="B4758" t="s">
        <v>360</v>
      </c>
      <c r="E4758" t="s">
        <v>5075</v>
      </c>
      <c r="F4758" t="s">
        <v>347</v>
      </c>
      <c r="G4758" t="s">
        <v>241</v>
      </c>
      <c r="H4758" t="s">
        <v>198</v>
      </c>
      <c r="I4758" t="s">
        <v>4568</v>
      </c>
      <c r="J4758">
        <v>1984</v>
      </c>
      <c r="K4758">
        <v>83538</v>
      </c>
      <c r="L4758">
        <v>27</v>
      </c>
      <c r="M4758" t="s">
        <v>200</v>
      </c>
      <c r="N4758" t="s">
        <v>383</v>
      </c>
      <c r="O4758" t="s">
        <v>202</v>
      </c>
      <c r="P4758" t="s">
        <v>384</v>
      </c>
    </row>
    <row r="4759" spans="1:16" x14ac:dyDescent="0.25">
      <c r="A4759">
        <v>6980</v>
      </c>
      <c r="B4759" t="s">
        <v>360</v>
      </c>
      <c r="E4759" t="s">
        <v>5076</v>
      </c>
      <c r="F4759" t="s">
        <v>347</v>
      </c>
      <c r="G4759" t="s">
        <v>241</v>
      </c>
      <c r="H4759" t="s">
        <v>198</v>
      </c>
      <c r="I4759" t="s">
        <v>4568</v>
      </c>
      <c r="J4759">
        <v>1984</v>
      </c>
      <c r="K4759">
        <v>164102</v>
      </c>
      <c r="L4759">
        <v>27</v>
      </c>
      <c r="M4759" t="s">
        <v>200</v>
      </c>
      <c r="N4759" t="s">
        <v>383</v>
      </c>
      <c r="O4759" t="s">
        <v>202</v>
      </c>
      <c r="P4759" t="s">
        <v>384</v>
      </c>
    </row>
    <row r="4760" spans="1:16" x14ac:dyDescent="0.25">
      <c r="A4760">
        <v>6981</v>
      </c>
      <c r="B4760" t="s">
        <v>360</v>
      </c>
      <c r="E4760" t="s">
        <v>5077</v>
      </c>
      <c r="F4760" t="s">
        <v>347</v>
      </c>
      <c r="G4760" t="s">
        <v>241</v>
      </c>
      <c r="H4760" t="s">
        <v>198</v>
      </c>
      <c r="I4760" t="s">
        <v>4568</v>
      </c>
      <c r="J4760">
        <v>1984</v>
      </c>
      <c r="K4760">
        <v>25303</v>
      </c>
      <c r="L4760">
        <v>27</v>
      </c>
      <c r="M4760" t="s">
        <v>200</v>
      </c>
      <c r="N4760" t="s">
        <v>376</v>
      </c>
      <c r="O4760" t="s">
        <v>202</v>
      </c>
      <c r="P4760" t="s">
        <v>4025</v>
      </c>
    </row>
    <row r="4761" spans="1:16" x14ac:dyDescent="0.25">
      <c r="A4761">
        <v>6982</v>
      </c>
      <c r="B4761" t="s">
        <v>360</v>
      </c>
      <c r="E4761" t="s">
        <v>5078</v>
      </c>
      <c r="F4761" t="s">
        <v>347</v>
      </c>
      <c r="G4761" t="s">
        <v>241</v>
      </c>
      <c r="H4761" t="s">
        <v>198</v>
      </c>
      <c r="I4761" t="s">
        <v>4568</v>
      </c>
      <c r="J4761">
        <v>1984</v>
      </c>
      <c r="K4761">
        <v>329115</v>
      </c>
      <c r="L4761">
        <v>27</v>
      </c>
      <c r="M4761" t="s">
        <v>200</v>
      </c>
      <c r="N4761" t="s">
        <v>376</v>
      </c>
      <c r="O4761" t="s">
        <v>202</v>
      </c>
      <c r="P4761" t="s">
        <v>365</v>
      </c>
    </row>
    <row r="4762" spans="1:16" x14ac:dyDescent="0.25">
      <c r="A4762">
        <v>6983</v>
      </c>
      <c r="B4762" t="s">
        <v>360</v>
      </c>
      <c r="E4762" t="s">
        <v>5079</v>
      </c>
      <c r="F4762" t="s">
        <v>347</v>
      </c>
      <c r="G4762" t="s">
        <v>241</v>
      </c>
      <c r="H4762" t="s">
        <v>198</v>
      </c>
      <c r="I4762" t="s">
        <v>4568</v>
      </c>
      <c r="J4762">
        <v>1984</v>
      </c>
      <c r="K4762">
        <v>108808</v>
      </c>
      <c r="L4762">
        <v>27</v>
      </c>
      <c r="M4762" t="s">
        <v>200</v>
      </c>
      <c r="N4762" t="s">
        <v>383</v>
      </c>
      <c r="O4762" t="s">
        <v>202</v>
      </c>
      <c r="P4762" t="s">
        <v>384</v>
      </c>
    </row>
    <row r="4763" spans="1:16" x14ac:dyDescent="0.25">
      <c r="A4763">
        <v>6984</v>
      </c>
      <c r="B4763" t="s">
        <v>360</v>
      </c>
      <c r="E4763" t="s">
        <v>5080</v>
      </c>
      <c r="F4763" t="s">
        <v>347</v>
      </c>
      <c r="G4763" t="s">
        <v>241</v>
      </c>
      <c r="H4763" t="s">
        <v>198</v>
      </c>
      <c r="I4763" t="s">
        <v>4568</v>
      </c>
      <c r="J4763">
        <v>1984</v>
      </c>
      <c r="K4763">
        <v>12792</v>
      </c>
      <c r="L4763">
        <v>27</v>
      </c>
      <c r="M4763" t="s">
        <v>200</v>
      </c>
      <c r="N4763" t="s">
        <v>383</v>
      </c>
      <c r="O4763" t="s">
        <v>202</v>
      </c>
      <c r="P4763" t="s">
        <v>384</v>
      </c>
    </row>
    <row r="4764" spans="1:16" x14ac:dyDescent="0.25">
      <c r="A4764">
        <v>6985</v>
      </c>
      <c r="B4764" t="s">
        <v>360</v>
      </c>
      <c r="E4764" t="s">
        <v>5081</v>
      </c>
      <c r="F4764" t="s">
        <v>347</v>
      </c>
      <c r="G4764" t="s">
        <v>241</v>
      </c>
      <c r="H4764" t="s">
        <v>198</v>
      </c>
      <c r="I4764" t="s">
        <v>4568</v>
      </c>
      <c r="J4764">
        <v>1984</v>
      </c>
      <c r="K4764">
        <v>3857</v>
      </c>
      <c r="L4764">
        <v>27</v>
      </c>
      <c r="M4764" t="s">
        <v>200</v>
      </c>
      <c r="N4764" t="s">
        <v>376</v>
      </c>
      <c r="O4764" t="s">
        <v>202</v>
      </c>
      <c r="P4764" t="s">
        <v>5082</v>
      </c>
    </row>
    <row r="4765" spans="1:16" x14ac:dyDescent="0.25">
      <c r="A4765">
        <v>6986</v>
      </c>
      <c r="B4765" t="s">
        <v>360</v>
      </c>
      <c r="E4765" t="s">
        <v>5083</v>
      </c>
      <c r="F4765" t="s">
        <v>347</v>
      </c>
      <c r="G4765" t="s">
        <v>241</v>
      </c>
      <c r="H4765" t="s">
        <v>198</v>
      </c>
      <c r="I4765" t="s">
        <v>4568</v>
      </c>
      <c r="J4765">
        <v>1984</v>
      </c>
      <c r="K4765">
        <v>7307</v>
      </c>
      <c r="L4765">
        <v>27</v>
      </c>
      <c r="M4765" t="s">
        <v>200</v>
      </c>
      <c r="N4765" t="s">
        <v>376</v>
      </c>
      <c r="O4765" t="s">
        <v>202</v>
      </c>
      <c r="P4765" t="s">
        <v>4779</v>
      </c>
    </row>
    <row r="4766" spans="1:16" x14ac:dyDescent="0.25">
      <c r="A4766">
        <v>6987</v>
      </c>
      <c r="B4766" t="s">
        <v>360</v>
      </c>
      <c r="E4766" t="s">
        <v>5084</v>
      </c>
      <c r="F4766" t="s">
        <v>347</v>
      </c>
      <c r="G4766" t="s">
        <v>241</v>
      </c>
      <c r="H4766" t="s">
        <v>198</v>
      </c>
      <c r="I4766" t="s">
        <v>4568</v>
      </c>
      <c r="J4766">
        <v>1984</v>
      </c>
      <c r="K4766">
        <v>201845</v>
      </c>
      <c r="L4766">
        <v>27</v>
      </c>
      <c r="M4766" t="s">
        <v>200</v>
      </c>
      <c r="N4766" t="s">
        <v>376</v>
      </c>
      <c r="O4766" t="s">
        <v>202</v>
      </c>
      <c r="P4766" t="s">
        <v>4686</v>
      </c>
    </row>
    <row r="4767" spans="1:16" x14ac:dyDescent="0.25">
      <c r="A4767">
        <v>6988</v>
      </c>
      <c r="B4767" t="s">
        <v>360</v>
      </c>
      <c r="E4767" t="s">
        <v>5085</v>
      </c>
      <c r="F4767" t="s">
        <v>347</v>
      </c>
      <c r="G4767" t="s">
        <v>241</v>
      </c>
      <c r="H4767" t="s">
        <v>198</v>
      </c>
      <c r="I4767" t="s">
        <v>4568</v>
      </c>
      <c r="J4767">
        <v>1984</v>
      </c>
      <c r="K4767">
        <v>159354</v>
      </c>
      <c r="L4767">
        <v>27</v>
      </c>
      <c r="M4767" t="s">
        <v>200</v>
      </c>
      <c r="N4767" t="s">
        <v>383</v>
      </c>
      <c r="O4767" t="s">
        <v>202</v>
      </c>
      <c r="P4767" t="s">
        <v>384</v>
      </c>
    </row>
    <row r="4768" spans="1:16" x14ac:dyDescent="0.25">
      <c r="A4768">
        <v>6989</v>
      </c>
      <c r="B4768" t="s">
        <v>360</v>
      </c>
      <c r="E4768" t="s">
        <v>5086</v>
      </c>
      <c r="F4768" t="s">
        <v>347</v>
      </c>
      <c r="G4768" t="s">
        <v>241</v>
      </c>
      <c r="H4768" t="s">
        <v>198</v>
      </c>
      <c r="I4768" t="s">
        <v>4568</v>
      </c>
      <c r="J4768">
        <v>1984</v>
      </c>
      <c r="K4768">
        <v>114423</v>
      </c>
      <c r="L4768">
        <v>27</v>
      </c>
      <c r="M4768" t="s">
        <v>200</v>
      </c>
      <c r="N4768" t="s">
        <v>376</v>
      </c>
      <c r="O4768" t="s">
        <v>202</v>
      </c>
      <c r="P4768" t="s">
        <v>4634</v>
      </c>
    </row>
    <row r="4769" spans="1:16" x14ac:dyDescent="0.25">
      <c r="A4769">
        <v>6990</v>
      </c>
      <c r="B4769" t="s">
        <v>360</v>
      </c>
      <c r="E4769" t="s">
        <v>5087</v>
      </c>
      <c r="F4769" t="s">
        <v>347</v>
      </c>
      <c r="G4769" t="s">
        <v>241</v>
      </c>
      <c r="H4769" t="s">
        <v>198</v>
      </c>
      <c r="I4769" t="s">
        <v>4568</v>
      </c>
      <c r="J4769">
        <v>1984</v>
      </c>
      <c r="K4769">
        <v>230452</v>
      </c>
      <c r="L4769">
        <v>27</v>
      </c>
      <c r="M4769" t="s">
        <v>200</v>
      </c>
      <c r="N4769" t="s">
        <v>376</v>
      </c>
      <c r="O4769" t="s">
        <v>202</v>
      </c>
      <c r="P4769" t="s">
        <v>4625</v>
      </c>
    </row>
    <row r="4770" spans="1:16" x14ac:dyDescent="0.25">
      <c r="A4770">
        <v>6991</v>
      </c>
      <c r="B4770" t="s">
        <v>360</v>
      </c>
      <c r="E4770" t="s">
        <v>5088</v>
      </c>
      <c r="F4770" t="s">
        <v>347</v>
      </c>
      <c r="G4770" t="s">
        <v>241</v>
      </c>
      <c r="H4770" t="s">
        <v>198</v>
      </c>
      <c r="I4770" t="s">
        <v>4568</v>
      </c>
      <c r="J4770">
        <v>1984</v>
      </c>
      <c r="K4770">
        <v>191348</v>
      </c>
      <c r="L4770">
        <v>27</v>
      </c>
      <c r="M4770" t="s">
        <v>200</v>
      </c>
      <c r="N4770" t="s">
        <v>376</v>
      </c>
      <c r="O4770" t="s">
        <v>202</v>
      </c>
      <c r="P4770" t="s">
        <v>4084</v>
      </c>
    </row>
    <row r="4771" spans="1:16" x14ac:dyDescent="0.25">
      <c r="A4771">
        <v>6992</v>
      </c>
      <c r="B4771" t="s">
        <v>360</v>
      </c>
      <c r="E4771" t="s">
        <v>5089</v>
      </c>
      <c r="F4771" t="s">
        <v>347</v>
      </c>
      <c r="G4771" t="s">
        <v>241</v>
      </c>
      <c r="H4771" t="s">
        <v>198</v>
      </c>
      <c r="I4771" t="s">
        <v>4568</v>
      </c>
      <c r="J4771">
        <v>1984</v>
      </c>
      <c r="K4771">
        <v>103653</v>
      </c>
      <c r="L4771">
        <v>27</v>
      </c>
      <c r="M4771" t="s">
        <v>200</v>
      </c>
      <c r="N4771" t="s">
        <v>376</v>
      </c>
      <c r="O4771" t="s">
        <v>202</v>
      </c>
      <c r="P4771" t="s">
        <v>4686</v>
      </c>
    </row>
    <row r="4772" spans="1:16" x14ac:dyDescent="0.25">
      <c r="A4772">
        <v>6993</v>
      </c>
      <c r="B4772" t="s">
        <v>360</v>
      </c>
      <c r="E4772" t="s">
        <v>5090</v>
      </c>
      <c r="F4772" t="s">
        <v>347</v>
      </c>
      <c r="G4772" t="s">
        <v>241</v>
      </c>
      <c r="H4772" t="s">
        <v>198</v>
      </c>
      <c r="I4772" t="s">
        <v>4568</v>
      </c>
      <c r="J4772">
        <v>1984</v>
      </c>
      <c r="K4772">
        <v>238565</v>
      </c>
      <c r="L4772">
        <v>27</v>
      </c>
      <c r="M4772" t="s">
        <v>200</v>
      </c>
      <c r="N4772" t="s">
        <v>376</v>
      </c>
      <c r="O4772" t="s">
        <v>202</v>
      </c>
      <c r="P4772" t="s">
        <v>4054</v>
      </c>
    </row>
    <row r="4773" spans="1:16" x14ac:dyDescent="0.25">
      <c r="A4773">
        <v>6994</v>
      </c>
      <c r="B4773" t="s">
        <v>360</v>
      </c>
      <c r="E4773" t="s">
        <v>5091</v>
      </c>
      <c r="F4773" t="s">
        <v>347</v>
      </c>
      <c r="G4773" t="s">
        <v>241</v>
      </c>
      <c r="H4773" t="s">
        <v>198</v>
      </c>
      <c r="I4773" t="s">
        <v>4568</v>
      </c>
      <c r="J4773">
        <v>1985</v>
      </c>
      <c r="K4773">
        <v>57115</v>
      </c>
      <c r="L4773">
        <v>27</v>
      </c>
      <c r="M4773" t="s">
        <v>200</v>
      </c>
      <c r="N4773" t="s">
        <v>383</v>
      </c>
      <c r="O4773" t="s">
        <v>202</v>
      </c>
      <c r="P4773" t="s">
        <v>384</v>
      </c>
    </row>
    <row r="4774" spans="1:16" x14ac:dyDescent="0.25">
      <c r="A4774">
        <v>6995</v>
      </c>
      <c r="B4774" t="s">
        <v>360</v>
      </c>
      <c r="E4774" t="s">
        <v>5092</v>
      </c>
      <c r="F4774" t="s">
        <v>347</v>
      </c>
      <c r="G4774" t="s">
        <v>241</v>
      </c>
      <c r="H4774" t="s">
        <v>198</v>
      </c>
      <c r="I4774" t="s">
        <v>4568</v>
      </c>
      <c r="J4774">
        <v>1985</v>
      </c>
      <c r="K4774">
        <v>113940</v>
      </c>
      <c r="L4774">
        <v>27</v>
      </c>
      <c r="M4774" t="s">
        <v>200</v>
      </c>
      <c r="N4774" t="s">
        <v>383</v>
      </c>
      <c r="O4774" t="s">
        <v>202</v>
      </c>
      <c r="P4774" t="s">
        <v>384</v>
      </c>
    </row>
    <row r="4775" spans="1:16" x14ac:dyDescent="0.25">
      <c r="A4775">
        <v>6996</v>
      </c>
      <c r="B4775" t="s">
        <v>360</v>
      </c>
      <c r="E4775" t="s">
        <v>5093</v>
      </c>
      <c r="F4775" t="s">
        <v>347</v>
      </c>
      <c r="G4775" t="s">
        <v>241</v>
      </c>
      <c r="H4775" t="s">
        <v>198</v>
      </c>
      <c r="I4775" t="s">
        <v>4568</v>
      </c>
      <c r="J4775">
        <v>1988</v>
      </c>
      <c r="K4775">
        <v>376008</v>
      </c>
      <c r="L4775">
        <v>27</v>
      </c>
      <c r="M4775" t="s">
        <v>200</v>
      </c>
      <c r="N4775" t="s">
        <v>376</v>
      </c>
      <c r="O4775" t="s">
        <v>202</v>
      </c>
      <c r="P4775" t="s">
        <v>4036</v>
      </c>
    </row>
    <row r="4776" spans="1:16" x14ac:dyDescent="0.25">
      <c r="A4776">
        <v>6997</v>
      </c>
      <c r="B4776" t="s">
        <v>360</v>
      </c>
      <c r="E4776" t="s">
        <v>5093</v>
      </c>
      <c r="F4776" t="s">
        <v>347</v>
      </c>
      <c r="G4776" t="s">
        <v>241</v>
      </c>
      <c r="H4776" t="s">
        <v>198</v>
      </c>
      <c r="I4776" t="s">
        <v>4568</v>
      </c>
      <c r="J4776">
        <v>1991</v>
      </c>
      <c r="K4776">
        <v>58945</v>
      </c>
      <c r="L4776">
        <v>27</v>
      </c>
      <c r="M4776" t="s">
        <v>200</v>
      </c>
      <c r="N4776" t="s">
        <v>376</v>
      </c>
      <c r="O4776" t="s">
        <v>202</v>
      </c>
      <c r="P4776" t="s">
        <v>4826</v>
      </c>
    </row>
    <row r="4777" spans="1:16" x14ac:dyDescent="0.25">
      <c r="A4777">
        <v>6998</v>
      </c>
      <c r="B4777" t="s">
        <v>360</v>
      </c>
      <c r="E4777" t="s">
        <v>5094</v>
      </c>
      <c r="F4777" t="s">
        <v>347</v>
      </c>
      <c r="G4777" t="s">
        <v>241</v>
      </c>
      <c r="H4777" t="s">
        <v>198</v>
      </c>
      <c r="I4777" t="s">
        <v>4568</v>
      </c>
      <c r="J4777">
        <v>1988</v>
      </c>
      <c r="K4777">
        <v>77645</v>
      </c>
      <c r="L4777">
        <v>27</v>
      </c>
      <c r="M4777" t="s">
        <v>200</v>
      </c>
      <c r="N4777" t="s">
        <v>376</v>
      </c>
      <c r="O4777" t="s">
        <v>202</v>
      </c>
      <c r="P4777" t="s">
        <v>4045</v>
      </c>
    </row>
    <row r="4778" spans="1:16" x14ac:dyDescent="0.25">
      <c r="A4778">
        <v>6999</v>
      </c>
      <c r="B4778" t="s">
        <v>399</v>
      </c>
      <c r="E4778" t="s">
        <v>5095</v>
      </c>
      <c r="F4778" t="s">
        <v>347</v>
      </c>
      <c r="G4778" t="s">
        <v>241</v>
      </c>
      <c r="H4778" t="s">
        <v>198</v>
      </c>
      <c r="I4778" t="s">
        <v>4568</v>
      </c>
      <c r="J4778">
        <v>1979</v>
      </c>
      <c r="K4778">
        <v>572</v>
      </c>
      <c r="L4778">
        <v>27</v>
      </c>
      <c r="M4778" t="s">
        <v>200</v>
      </c>
      <c r="N4778" t="s">
        <v>1203</v>
      </c>
      <c r="O4778" t="s">
        <v>202</v>
      </c>
      <c r="P4778" t="s">
        <v>3511</v>
      </c>
    </row>
    <row r="4779" spans="1:16" x14ac:dyDescent="0.25">
      <c r="A4779">
        <v>7000</v>
      </c>
      <c r="B4779" t="s">
        <v>399</v>
      </c>
      <c r="E4779" t="s">
        <v>5096</v>
      </c>
      <c r="F4779" t="s">
        <v>347</v>
      </c>
      <c r="G4779" t="s">
        <v>241</v>
      </c>
      <c r="H4779" t="s">
        <v>198</v>
      </c>
      <c r="I4779" t="s">
        <v>4568</v>
      </c>
      <c r="J4779">
        <v>1979</v>
      </c>
      <c r="K4779">
        <v>291</v>
      </c>
      <c r="L4779">
        <v>27</v>
      </c>
      <c r="M4779" t="s">
        <v>200</v>
      </c>
      <c r="N4779" t="s">
        <v>1203</v>
      </c>
      <c r="O4779" t="s">
        <v>202</v>
      </c>
      <c r="P4779" t="s">
        <v>5097</v>
      </c>
    </row>
    <row r="4780" spans="1:16" x14ac:dyDescent="0.25">
      <c r="A4780">
        <v>7001</v>
      </c>
      <c r="B4780" t="s">
        <v>399</v>
      </c>
      <c r="E4780" t="s">
        <v>5098</v>
      </c>
      <c r="F4780" t="s">
        <v>347</v>
      </c>
      <c r="G4780" t="s">
        <v>241</v>
      </c>
      <c r="H4780" t="s">
        <v>198</v>
      </c>
      <c r="I4780" t="s">
        <v>4568</v>
      </c>
      <c r="J4780">
        <v>1982</v>
      </c>
      <c r="K4780">
        <v>414</v>
      </c>
      <c r="L4780">
        <v>27</v>
      </c>
      <c r="M4780" t="s">
        <v>200</v>
      </c>
      <c r="N4780" t="s">
        <v>1203</v>
      </c>
      <c r="O4780" t="s">
        <v>202</v>
      </c>
      <c r="P4780" t="s">
        <v>3449</v>
      </c>
    </row>
    <row r="4781" spans="1:16" x14ac:dyDescent="0.25">
      <c r="A4781">
        <v>7002</v>
      </c>
      <c r="B4781" t="s">
        <v>399</v>
      </c>
      <c r="E4781" t="s">
        <v>5098</v>
      </c>
      <c r="F4781" t="s">
        <v>347</v>
      </c>
      <c r="G4781" t="s">
        <v>241</v>
      </c>
      <c r="H4781" t="s">
        <v>198</v>
      </c>
      <c r="I4781" t="s">
        <v>4568</v>
      </c>
      <c r="J4781">
        <v>1985</v>
      </c>
      <c r="K4781">
        <v>538</v>
      </c>
      <c r="L4781">
        <v>27</v>
      </c>
      <c r="M4781" t="s">
        <v>200</v>
      </c>
      <c r="N4781" t="s">
        <v>1203</v>
      </c>
      <c r="O4781" t="s">
        <v>202</v>
      </c>
      <c r="P4781" t="s">
        <v>3643</v>
      </c>
    </row>
    <row r="4782" spans="1:16" x14ac:dyDescent="0.25">
      <c r="A4782">
        <v>7003</v>
      </c>
      <c r="B4782" t="s">
        <v>399</v>
      </c>
      <c r="E4782" t="s">
        <v>5099</v>
      </c>
      <c r="F4782" t="s">
        <v>347</v>
      </c>
      <c r="G4782" t="s">
        <v>241</v>
      </c>
      <c r="H4782" t="s">
        <v>198</v>
      </c>
      <c r="I4782" t="s">
        <v>4568</v>
      </c>
      <c r="J4782">
        <v>1982</v>
      </c>
      <c r="K4782">
        <v>10316</v>
      </c>
      <c r="L4782">
        <v>27</v>
      </c>
      <c r="M4782" t="s">
        <v>200</v>
      </c>
      <c r="N4782" t="s">
        <v>1203</v>
      </c>
      <c r="O4782" t="s">
        <v>202</v>
      </c>
      <c r="P4782" t="s">
        <v>5100</v>
      </c>
    </row>
    <row r="4783" spans="1:16" x14ac:dyDescent="0.25">
      <c r="A4783">
        <v>7004</v>
      </c>
      <c r="B4783" t="s">
        <v>399</v>
      </c>
      <c r="E4783" t="s">
        <v>5099</v>
      </c>
      <c r="F4783" t="s">
        <v>347</v>
      </c>
      <c r="G4783" t="s">
        <v>241</v>
      </c>
      <c r="H4783" t="s">
        <v>198</v>
      </c>
      <c r="I4783" t="s">
        <v>4568</v>
      </c>
      <c r="J4783">
        <v>1985</v>
      </c>
      <c r="K4783">
        <v>1586</v>
      </c>
      <c r="L4783">
        <v>27</v>
      </c>
      <c r="M4783" t="s">
        <v>200</v>
      </c>
      <c r="N4783" t="s">
        <v>1203</v>
      </c>
      <c r="O4783" t="s">
        <v>202</v>
      </c>
      <c r="P4783" t="s">
        <v>5101</v>
      </c>
    </row>
    <row r="4784" spans="1:16" x14ac:dyDescent="0.25">
      <c r="A4784">
        <v>7005</v>
      </c>
      <c r="B4784" t="s">
        <v>399</v>
      </c>
      <c r="E4784" t="s">
        <v>5102</v>
      </c>
      <c r="F4784" t="s">
        <v>347</v>
      </c>
      <c r="G4784" t="s">
        <v>241</v>
      </c>
      <c r="H4784" t="s">
        <v>198</v>
      </c>
      <c r="I4784" t="s">
        <v>4568</v>
      </c>
      <c r="J4784">
        <v>1985</v>
      </c>
      <c r="K4784">
        <v>5356</v>
      </c>
      <c r="L4784">
        <v>27</v>
      </c>
      <c r="M4784" t="s">
        <v>200</v>
      </c>
      <c r="N4784" t="s">
        <v>1203</v>
      </c>
      <c r="O4784" t="s">
        <v>202</v>
      </c>
      <c r="P4784" t="s">
        <v>5103</v>
      </c>
    </row>
    <row r="4785" spans="1:16" x14ac:dyDescent="0.25">
      <c r="A4785">
        <v>7006</v>
      </c>
      <c r="B4785" t="s">
        <v>399</v>
      </c>
      <c r="E4785" t="s">
        <v>5104</v>
      </c>
      <c r="F4785" t="s">
        <v>347</v>
      </c>
      <c r="G4785" t="s">
        <v>241</v>
      </c>
      <c r="H4785" t="s">
        <v>198</v>
      </c>
      <c r="I4785" t="s">
        <v>4568</v>
      </c>
      <c r="J4785">
        <v>1988</v>
      </c>
      <c r="K4785">
        <v>9501</v>
      </c>
      <c r="L4785">
        <v>27</v>
      </c>
      <c r="M4785" t="s">
        <v>200</v>
      </c>
      <c r="N4785" t="s">
        <v>1203</v>
      </c>
      <c r="O4785" t="s">
        <v>202</v>
      </c>
      <c r="P4785" t="s">
        <v>1098</v>
      </c>
    </row>
    <row r="4786" spans="1:16" x14ac:dyDescent="0.25">
      <c r="A4786">
        <v>7007</v>
      </c>
      <c r="B4786" t="s">
        <v>399</v>
      </c>
      <c r="E4786" t="s">
        <v>5105</v>
      </c>
      <c r="F4786" t="s">
        <v>347</v>
      </c>
      <c r="G4786" t="s">
        <v>241</v>
      </c>
      <c r="H4786" t="s">
        <v>198</v>
      </c>
      <c r="I4786" t="s">
        <v>4568</v>
      </c>
      <c r="J4786">
        <v>1982</v>
      </c>
      <c r="K4786">
        <v>194899</v>
      </c>
      <c r="L4786">
        <v>27</v>
      </c>
      <c r="M4786" t="s">
        <v>200</v>
      </c>
      <c r="N4786" t="s">
        <v>539</v>
      </c>
      <c r="O4786" t="s">
        <v>202</v>
      </c>
      <c r="P4786" t="s">
        <v>5103</v>
      </c>
    </row>
    <row r="4787" spans="1:16" x14ac:dyDescent="0.25">
      <c r="A4787">
        <v>7008</v>
      </c>
      <c r="B4787" t="s">
        <v>360</v>
      </c>
      <c r="E4787" t="s">
        <v>5106</v>
      </c>
      <c r="F4787" t="s">
        <v>347</v>
      </c>
      <c r="G4787" t="s">
        <v>241</v>
      </c>
      <c r="H4787" t="s">
        <v>198</v>
      </c>
      <c r="I4787" t="s">
        <v>4568</v>
      </c>
      <c r="J4787">
        <v>1967</v>
      </c>
      <c r="K4787">
        <v>84458</v>
      </c>
      <c r="L4787">
        <v>27</v>
      </c>
      <c r="M4787" t="s">
        <v>200</v>
      </c>
      <c r="N4787" t="s">
        <v>436</v>
      </c>
      <c r="O4787" t="s">
        <v>202</v>
      </c>
      <c r="P4787" t="s">
        <v>384</v>
      </c>
    </row>
    <row r="4788" spans="1:16" x14ac:dyDescent="0.25">
      <c r="A4788">
        <v>7009</v>
      </c>
      <c r="B4788" t="s">
        <v>360</v>
      </c>
      <c r="E4788" t="s">
        <v>5107</v>
      </c>
      <c r="F4788" t="s">
        <v>347</v>
      </c>
      <c r="G4788" t="s">
        <v>241</v>
      </c>
      <c r="H4788" t="s">
        <v>198</v>
      </c>
      <c r="I4788" t="s">
        <v>4568</v>
      </c>
      <c r="J4788">
        <v>1977</v>
      </c>
      <c r="K4788">
        <v>50187</v>
      </c>
      <c r="L4788">
        <v>27</v>
      </c>
      <c r="M4788" t="s">
        <v>200</v>
      </c>
      <c r="N4788" t="s">
        <v>376</v>
      </c>
      <c r="O4788" t="s">
        <v>202</v>
      </c>
      <c r="P4788" t="s">
        <v>365</v>
      </c>
    </row>
    <row r="4789" spans="1:16" x14ac:dyDescent="0.25">
      <c r="A4789">
        <v>7010</v>
      </c>
      <c r="B4789" t="s">
        <v>360</v>
      </c>
      <c r="E4789" t="s">
        <v>5108</v>
      </c>
      <c r="F4789" t="s">
        <v>347</v>
      </c>
      <c r="G4789" t="s">
        <v>241</v>
      </c>
      <c r="H4789" t="s">
        <v>198</v>
      </c>
      <c r="I4789" t="s">
        <v>4568</v>
      </c>
      <c r="J4789">
        <v>1985</v>
      </c>
      <c r="K4789">
        <v>275538</v>
      </c>
      <c r="L4789">
        <v>27</v>
      </c>
      <c r="M4789" t="s">
        <v>200</v>
      </c>
      <c r="N4789" t="s">
        <v>376</v>
      </c>
      <c r="O4789" t="s">
        <v>202</v>
      </c>
      <c r="P4789" t="s">
        <v>365</v>
      </c>
    </row>
    <row r="4790" spans="1:16" x14ac:dyDescent="0.25">
      <c r="A4790">
        <v>7011</v>
      </c>
      <c r="B4790" t="s">
        <v>360</v>
      </c>
      <c r="E4790" t="s">
        <v>5109</v>
      </c>
      <c r="F4790" t="s">
        <v>347</v>
      </c>
      <c r="G4790" t="s">
        <v>241</v>
      </c>
      <c r="H4790" t="s">
        <v>198</v>
      </c>
      <c r="I4790" t="s">
        <v>4568</v>
      </c>
      <c r="J4790">
        <v>1981</v>
      </c>
      <c r="K4790">
        <v>110068</v>
      </c>
      <c r="L4790">
        <v>27</v>
      </c>
      <c r="M4790" t="s">
        <v>200</v>
      </c>
      <c r="N4790" t="s">
        <v>376</v>
      </c>
      <c r="O4790" t="s">
        <v>202</v>
      </c>
      <c r="P4790" t="s">
        <v>365</v>
      </c>
    </row>
    <row r="4791" spans="1:16" x14ac:dyDescent="0.25">
      <c r="A4791">
        <v>7012</v>
      </c>
      <c r="B4791" t="s">
        <v>360</v>
      </c>
      <c r="E4791" t="s">
        <v>5110</v>
      </c>
      <c r="F4791" t="s">
        <v>347</v>
      </c>
      <c r="G4791" t="s">
        <v>241</v>
      </c>
      <c r="H4791" t="s">
        <v>198</v>
      </c>
      <c r="I4791" t="s">
        <v>4568</v>
      </c>
      <c r="J4791">
        <v>1985</v>
      </c>
      <c r="K4791">
        <v>1302151</v>
      </c>
      <c r="L4791">
        <v>27</v>
      </c>
      <c r="M4791" t="s">
        <v>200</v>
      </c>
      <c r="N4791" t="s">
        <v>376</v>
      </c>
      <c r="O4791" t="s">
        <v>202</v>
      </c>
      <c r="P4791" t="s">
        <v>365</v>
      </c>
    </row>
    <row r="4792" spans="1:16" x14ac:dyDescent="0.25">
      <c r="A4792">
        <v>7013</v>
      </c>
      <c r="B4792" t="s">
        <v>360</v>
      </c>
      <c r="E4792" t="s">
        <v>5111</v>
      </c>
      <c r="F4792" t="s">
        <v>347</v>
      </c>
      <c r="G4792" t="s">
        <v>241</v>
      </c>
      <c r="H4792" t="s">
        <v>198</v>
      </c>
      <c r="I4792" t="s">
        <v>4568</v>
      </c>
      <c r="J4792">
        <v>1963</v>
      </c>
      <c r="K4792">
        <v>26573</v>
      </c>
      <c r="L4792">
        <v>27</v>
      </c>
      <c r="M4792" t="s">
        <v>200</v>
      </c>
      <c r="N4792" t="s">
        <v>436</v>
      </c>
      <c r="O4792" t="s">
        <v>202</v>
      </c>
      <c r="P4792" t="s">
        <v>384</v>
      </c>
    </row>
    <row r="4793" spans="1:16" x14ac:dyDescent="0.25">
      <c r="A4793">
        <v>7014</v>
      </c>
      <c r="B4793" t="s">
        <v>360</v>
      </c>
      <c r="E4793" t="s">
        <v>5112</v>
      </c>
      <c r="F4793" t="s">
        <v>347</v>
      </c>
      <c r="G4793" t="s">
        <v>241</v>
      </c>
      <c r="H4793" t="s">
        <v>198</v>
      </c>
      <c r="I4793" t="s">
        <v>4568</v>
      </c>
      <c r="J4793">
        <v>1963</v>
      </c>
      <c r="K4793">
        <v>2447</v>
      </c>
      <c r="L4793">
        <v>27</v>
      </c>
      <c r="M4793" t="s">
        <v>200</v>
      </c>
      <c r="N4793" t="s">
        <v>436</v>
      </c>
      <c r="O4793" t="s">
        <v>202</v>
      </c>
      <c r="P4793" t="s">
        <v>384</v>
      </c>
    </row>
    <row r="4794" spans="1:16" x14ac:dyDescent="0.25">
      <c r="A4794">
        <v>7015</v>
      </c>
      <c r="B4794" t="s">
        <v>360</v>
      </c>
      <c r="E4794" t="s">
        <v>5113</v>
      </c>
      <c r="F4794" t="s">
        <v>347</v>
      </c>
      <c r="G4794" t="s">
        <v>241</v>
      </c>
      <c r="H4794" t="s">
        <v>198</v>
      </c>
      <c r="I4794" t="s">
        <v>4568</v>
      </c>
      <c r="J4794">
        <v>1970</v>
      </c>
      <c r="K4794">
        <v>46367</v>
      </c>
      <c r="L4794">
        <v>27</v>
      </c>
      <c r="M4794" t="s">
        <v>200</v>
      </c>
      <c r="N4794" t="s">
        <v>436</v>
      </c>
      <c r="O4794" t="s">
        <v>202</v>
      </c>
      <c r="P4794" t="s">
        <v>384</v>
      </c>
    </row>
    <row r="4795" spans="1:16" x14ac:dyDescent="0.25">
      <c r="A4795">
        <v>7016</v>
      </c>
      <c r="B4795" t="s">
        <v>360</v>
      </c>
      <c r="E4795" t="s">
        <v>5114</v>
      </c>
      <c r="F4795" t="s">
        <v>347</v>
      </c>
      <c r="G4795" t="s">
        <v>241</v>
      </c>
      <c r="H4795" t="s">
        <v>198</v>
      </c>
      <c r="I4795" t="s">
        <v>4568</v>
      </c>
      <c r="J4795">
        <v>1970</v>
      </c>
      <c r="K4795">
        <v>65067</v>
      </c>
      <c r="L4795">
        <v>27</v>
      </c>
      <c r="M4795" t="s">
        <v>200</v>
      </c>
      <c r="N4795" t="s">
        <v>436</v>
      </c>
      <c r="O4795" t="s">
        <v>202</v>
      </c>
      <c r="P4795" t="s">
        <v>384</v>
      </c>
    </row>
    <row r="4796" spans="1:16" x14ac:dyDescent="0.25">
      <c r="A4796">
        <v>7017</v>
      </c>
      <c r="B4796" t="s">
        <v>360</v>
      </c>
      <c r="E4796" t="s">
        <v>5115</v>
      </c>
      <c r="F4796" t="s">
        <v>347</v>
      </c>
      <c r="G4796" t="s">
        <v>241</v>
      </c>
      <c r="H4796" t="s">
        <v>198</v>
      </c>
      <c r="I4796" t="s">
        <v>4568</v>
      </c>
      <c r="J4796">
        <v>1970</v>
      </c>
      <c r="K4796">
        <v>65288</v>
      </c>
      <c r="L4796">
        <v>27</v>
      </c>
      <c r="M4796" t="s">
        <v>200</v>
      </c>
      <c r="N4796" t="s">
        <v>436</v>
      </c>
      <c r="O4796" t="s">
        <v>202</v>
      </c>
      <c r="P4796" t="s">
        <v>384</v>
      </c>
    </row>
    <row r="4797" spans="1:16" x14ac:dyDescent="0.25">
      <c r="A4797">
        <v>7018</v>
      </c>
      <c r="B4797" t="s">
        <v>360</v>
      </c>
      <c r="E4797" t="s">
        <v>5116</v>
      </c>
      <c r="F4797" t="s">
        <v>347</v>
      </c>
      <c r="G4797" t="s">
        <v>241</v>
      </c>
      <c r="H4797" t="s">
        <v>198</v>
      </c>
      <c r="I4797" t="s">
        <v>4568</v>
      </c>
      <c r="J4797">
        <v>1981</v>
      </c>
      <c r="K4797">
        <v>157431</v>
      </c>
      <c r="L4797">
        <v>27</v>
      </c>
      <c r="M4797" t="s">
        <v>200</v>
      </c>
      <c r="N4797" t="s">
        <v>376</v>
      </c>
      <c r="O4797" t="s">
        <v>202</v>
      </c>
      <c r="P4797" t="s">
        <v>365</v>
      </c>
    </row>
    <row r="4798" spans="1:16" x14ac:dyDescent="0.25">
      <c r="A4798">
        <v>7019</v>
      </c>
      <c r="B4798" t="s">
        <v>360</v>
      </c>
      <c r="E4798" t="s">
        <v>5117</v>
      </c>
      <c r="F4798" t="s">
        <v>347</v>
      </c>
      <c r="G4798" t="s">
        <v>241</v>
      </c>
      <c r="H4798" t="s">
        <v>198</v>
      </c>
      <c r="I4798" t="s">
        <v>4568</v>
      </c>
      <c r="J4798">
        <v>1966</v>
      </c>
      <c r="K4798">
        <v>31456</v>
      </c>
      <c r="L4798">
        <v>27</v>
      </c>
      <c r="M4798" t="s">
        <v>200</v>
      </c>
      <c r="N4798" t="s">
        <v>376</v>
      </c>
      <c r="O4798" t="s">
        <v>202</v>
      </c>
      <c r="P4798" t="s">
        <v>365</v>
      </c>
    </row>
    <row r="4799" spans="1:16" x14ac:dyDescent="0.25">
      <c r="A4799">
        <v>7020</v>
      </c>
      <c r="B4799" t="s">
        <v>360</v>
      </c>
      <c r="E4799" t="s">
        <v>5118</v>
      </c>
      <c r="F4799" t="s">
        <v>347</v>
      </c>
      <c r="G4799" t="s">
        <v>241</v>
      </c>
      <c r="H4799" t="s">
        <v>198</v>
      </c>
      <c r="I4799" t="s">
        <v>4568</v>
      </c>
      <c r="J4799">
        <v>1982</v>
      </c>
      <c r="K4799">
        <v>80634</v>
      </c>
      <c r="L4799">
        <v>27</v>
      </c>
      <c r="M4799" t="s">
        <v>200</v>
      </c>
      <c r="N4799" t="s">
        <v>376</v>
      </c>
      <c r="O4799" t="s">
        <v>202</v>
      </c>
      <c r="P4799" t="s">
        <v>365</v>
      </c>
    </row>
    <row r="4800" spans="1:16" x14ac:dyDescent="0.25">
      <c r="A4800">
        <v>7021</v>
      </c>
      <c r="B4800" t="s">
        <v>360</v>
      </c>
      <c r="E4800" t="s">
        <v>5118</v>
      </c>
      <c r="F4800" t="s">
        <v>347</v>
      </c>
      <c r="G4800" t="s">
        <v>241</v>
      </c>
      <c r="H4800" t="s">
        <v>198</v>
      </c>
      <c r="I4800" t="s">
        <v>4568</v>
      </c>
      <c r="J4800">
        <v>1982</v>
      </c>
      <c r="K4800">
        <v>103428</v>
      </c>
      <c r="L4800">
        <v>27</v>
      </c>
      <c r="M4800" t="s">
        <v>200</v>
      </c>
      <c r="N4800" t="s">
        <v>376</v>
      </c>
      <c r="O4800" t="s">
        <v>202</v>
      </c>
      <c r="P4800" t="s">
        <v>365</v>
      </c>
    </row>
    <row r="4801" spans="1:16" x14ac:dyDescent="0.25">
      <c r="A4801">
        <v>7022</v>
      </c>
      <c r="B4801" t="s">
        <v>360</v>
      </c>
      <c r="E4801" t="s">
        <v>5119</v>
      </c>
      <c r="F4801" t="s">
        <v>347</v>
      </c>
      <c r="G4801" t="s">
        <v>241</v>
      </c>
      <c r="H4801" t="s">
        <v>198</v>
      </c>
      <c r="I4801" t="s">
        <v>4568</v>
      </c>
      <c r="J4801">
        <v>1970</v>
      </c>
      <c r="K4801">
        <v>40339</v>
      </c>
      <c r="L4801">
        <v>27</v>
      </c>
      <c r="M4801" t="s">
        <v>200</v>
      </c>
      <c r="N4801" t="s">
        <v>376</v>
      </c>
      <c r="O4801" t="s">
        <v>202</v>
      </c>
      <c r="P4801" t="s">
        <v>365</v>
      </c>
    </row>
    <row r="4802" spans="1:16" x14ac:dyDescent="0.25">
      <c r="A4802">
        <v>7023</v>
      </c>
      <c r="B4802" t="s">
        <v>360</v>
      </c>
      <c r="E4802" t="s">
        <v>5120</v>
      </c>
      <c r="F4802" t="s">
        <v>347</v>
      </c>
      <c r="G4802" t="s">
        <v>241</v>
      </c>
      <c r="H4802" t="s">
        <v>198</v>
      </c>
      <c r="I4802" t="s">
        <v>4568</v>
      </c>
      <c r="J4802">
        <v>1972</v>
      </c>
      <c r="K4802">
        <v>198519</v>
      </c>
      <c r="L4802">
        <v>27</v>
      </c>
      <c r="M4802" t="s">
        <v>200</v>
      </c>
      <c r="N4802" t="s">
        <v>376</v>
      </c>
      <c r="O4802" t="s">
        <v>202</v>
      </c>
      <c r="P4802" t="s">
        <v>365</v>
      </c>
    </row>
    <row r="4803" spans="1:16" x14ac:dyDescent="0.25">
      <c r="A4803">
        <v>7024</v>
      </c>
      <c r="B4803" t="s">
        <v>360</v>
      </c>
      <c r="E4803" t="s">
        <v>5121</v>
      </c>
      <c r="F4803" t="s">
        <v>347</v>
      </c>
      <c r="G4803" t="s">
        <v>241</v>
      </c>
      <c r="H4803" t="s">
        <v>198</v>
      </c>
      <c r="I4803" t="s">
        <v>4568</v>
      </c>
      <c r="J4803">
        <v>1973</v>
      </c>
      <c r="K4803">
        <v>147343</v>
      </c>
      <c r="L4803">
        <v>27</v>
      </c>
      <c r="M4803" t="s">
        <v>200</v>
      </c>
      <c r="N4803" t="s">
        <v>376</v>
      </c>
      <c r="O4803" t="s">
        <v>202</v>
      </c>
      <c r="P4803" t="s">
        <v>365</v>
      </c>
    </row>
    <row r="4804" spans="1:16" x14ac:dyDescent="0.25">
      <c r="A4804">
        <v>7025</v>
      </c>
      <c r="B4804" t="s">
        <v>360</v>
      </c>
      <c r="E4804" t="s">
        <v>5122</v>
      </c>
      <c r="F4804" t="s">
        <v>347</v>
      </c>
      <c r="G4804" t="s">
        <v>241</v>
      </c>
      <c r="H4804" t="s">
        <v>198</v>
      </c>
      <c r="I4804" t="s">
        <v>4568</v>
      </c>
      <c r="J4804">
        <v>1963</v>
      </c>
      <c r="K4804">
        <v>28572</v>
      </c>
      <c r="L4804">
        <v>27</v>
      </c>
      <c r="M4804" t="s">
        <v>200</v>
      </c>
      <c r="N4804" t="s">
        <v>436</v>
      </c>
      <c r="O4804" t="s">
        <v>202</v>
      </c>
      <c r="P4804" t="s">
        <v>384</v>
      </c>
    </row>
    <row r="4805" spans="1:16" x14ac:dyDescent="0.25">
      <c r="A4805">
        <v>7026</v>
      </c>
      <c r="B4805" t="s">
        <v>360</v>
      </c>
      <c r="E4805" t="s">
        <v>5123</v>
      </c>
      <c r="F4805" t="s">
        <v>347</v>
      </c>
      <c r="G4805" t="s">
        <v>241</v>
      </c>
      <c r="H4805" t="s">
        <v>198</v>
      </c>
      <c r="I4805" t="s">
        <v>4568</v>
      </c>
      <c r="J4805">
        <v>1978</v>
      </c>
      <c r="K4805">
        <v>295663</v>
      </c>
      <c r="L4805">
        <v>27</v>
      </c>
      <c r="M4805" t="s">
        <v>200</v>
      </c>
      <c r="N4805" t="s">
        <v>376</v>
      </c>
      <c r="O4805" t="s">
        <v>202</v>
      </c>
      <c r="P4805" t="s">
        <v>365</v>
      </c>
    </row>
    <row r="4806" spans="1:16" x14ac:dyDescent="0.25">
      <c r="A4806">
        <v>7027</v>
      </c>
      <c r="B4806" t="s">
        <v>360</v>
      </c>
      <c r="E4806" t="s">
        <v>5124</v>
      </c>
      <c r="F4806" t="s">
        <v>347</v>
      </c>
      <c r="G4806" t="s">
        <v>241</v>
      </c>
      <c r="H4806" t="s">
        <v>198</v>
      </c>
      <c r="I4806" t="s">
        <v>4568</v>
      </c>
      <c r="J4806">
        <v>1967</v>
      </c>
      <c r="K4806">
        <v>5901</v>
      </c>
      <c r="L4806">
        <v>27</v>
      </c>
      <c r="M4806" t="s">
        <v>200</v>
      </c>
      <c r="N4806" t="s">
        <v>436</v>
      </c>
      <c r="O4806" t="s">
        <v>202</v>
      </c>
      <c r="P4806" t="s">
        <v>384</v>
      </c>
    </row>
    <row r="4807" spans="1:16" x14ac:dyDescent="0.25">
      <c r="A4807">
        <v>7028</v>
      </c>
      <c r="B4807" t="s">
        <v>360</v>
      </c>
      <c r="E4807" t="s">
        <v>5125</v>
      </c>
      <c r="F4807" t="s">
        <v>347</v>
      </c>
      <c r="G4807" t="s">
        <v>241</v>
      </c>
      <c r="H4807" t="s">
        <v>198</v>
      </c>
      <c r="I4807" t="s">
        <v>4568</v>
      </c>
      <c r="J4807">
        <v>1982</v>
      </c>
      <c r="K4807">
        <v>191031</v>
      </c>
      <c r="L4807">
        <v>27</v>
      </c>
      <c r="M4807" t="s">
        <v>200</v>
      </c>
      <c r="N4807" t="s">
        <v>376</v>
      </c>
      <c r="O4807" t="s">
        <v>202</v>
      </c>
      <c r="P4807" t="s">
        <v>365</v>
      </c>
    </row>
    <row r="4808" spans="1:16" x14ac:dyDescent="0.25">
      <c r="A4808">
        <v>7029</v>
      </c>
      <c r="B4808" t="s">
        <v>360</v>
      </c>
      <c r="E4808" t="s">
        <v>5126</v>
      </c>
      <c r="F4808" t="s">
        <v>347</v>
      </c>
      <c r="G4808" t="s">
        <v>241</v>
      </c>
      <c r="H4808" t="s">
        <v>198</v>
      </c>
      <c r="I4808" t="s">
        <v>4568</v>
      </c>
      <c r="J4808">
        <v>1963</v>
      </c>
      <c r="K4808">
        <v>22150</v>
      </c>
      <c r="L4808">
        <v>27</v>
      </c>
      <c r="M4808" t="s">
        <v>200</v>
      </c>
      <c r="N4808" t="s">
        <v>436</v>
      </c>
      <c r="O4808" t="s">
        <v>202</v>
      </c>
      <c r="P4808" t="s">
        <v>384</v>
      </c>
    </row>
    <row r="4809" spans="1:16" x14ac:dyDescent="0.25">
      <c r="A4809">
        <v>7030</v>
      </c>
      <c r="B4809" t="s">
        <v>360</v>
      </c>
      <c r="E4809" t="s">
        <v>5127</v>
      </c>
      <c r="F4809" t="s">
        <v>347</v>
      </c>
      <c r="G4809" t="s">
        <v>241</v>
      </c>
      <c r="H4809" t="s">
        <v>198</v>
      </c>
      <c r="I4809" t="s">
        <v>4568</v>
      </c>
      <c r="J4809">
        <v>1978</v>
      </c>
      <c r="K4809">
        <v>201968</v>
      </c>
      <c r="L4809">
        <v>27</v>
      </c>
      <c r="M4809" t="s">
        <v>200</v>
      </c>
      <c r="N4809" t="s">
        <v>376</v>
      </c>
      <c r="O4809" t="s">
        <v>202</v>
      </c>
      <c r="P4809" t="s">
        <v>365</v>
      </c>
    </row>
    <row r="4810" spans="1:16" x14ac:dyDescent="0.25">
      <c r="A4810">
        <v>7031</v>
      </c>
      <c r="B4810" t="s">
        <v>360</v>
      </c>
      <c r="E4810" t="s">
        <v>5128</v>
      </c>
      <c r="F4810" t="s">
        <v>347</v>
      </c>
      <c r="G4810" t="s">
        <v>241</v>
      </c>
      <c r="H4810" t="s">
        <v>198</v>
      </c>
      <c r="I4810" t="s">
        <v>4568</v>
      </c>
      <c r="J4810">
        <v>1968</v>
      </c>
      <c r="K4810">
        <v>89804</v>
      </c>
      <c r="L4810">
        <v>27</v>
      </c>
      <c r="M4810" t="s">
        <v>200</v>
      </c>
      <c r="N4810" t="s">
        <v>436</v>
      </c>
      <c r="O4810" t="s">
        <v>202</v>
      </c>
      <c r="P4810" t="s">
        <v>384</v>
      </c>
    </row>
    <row r="4811" spans="1:16" x14ac:dyDescent="0.25">
      <c r="A4811">
        <v>7032</v>
      </c>
      <c r="B4811" t="s">
        <v>360</v>
      </c>
      <c r="E4811" t="s">
        <v>5129</v>
      </c>
      <c r="F4811" t="s">
        <v>347</v>
      </c>
      <c r="G4811" t="s">
        <v>241</v>
      </c>
      <c r="H4811" t="s">
        <v>198</v>
      </c>
      <c r="I4811" t="s">
        <v>4568</v>
      </c>
      <c r="J4811">
        <v>1969</v>
      </c>
      <c r="K4811">
        <v>121465</v>
      </c>
      <c r="L4811">
        <v>27</v>
      </c>
      <c r="M4811" t="s">
        <v>200</v>
      </c>
      <c r="N4811" t="s">
        <v>436</v>
      </c>
      <c r="O4811" t="s">
        <v>202</v>
      </c>
      <c r="P4811" t="s">
        <v>384</v>
      </c>
    </row>
    <row r="4812" spans="1:16" x14ac:dyDescent="0.25">
      <c r="A4812">
        <v>7033</v>
      </c>
      <c r="B4812" t="s">
        <v>360</v>
      </c>
      <c r="E4812" t="s">
        <v>5130</v>
      </c>
      <c r="F4812" t="s">
        <v>347</v>
      </c>
      <c r="G4812" t="s">
        <v>241</v>
      </c>
      <c r="H4812" t="s">
        <v>198</v>
      </c>
      <c r="I4812" t="s">
        <v>4568</v>
      </c>
      <c r="J4812">
        <v>1973</v>
      </c>
      <c r="K4812">
        <v>17091</v>
      </c>
      <c r="L4812">
        <v>27</v>
      </c>
      <c r="M4812" t="s">
        <v>200</v>
      </c>
      <c r="N4812" t="s">
        <v>376</v>
      </c>
      <c r="O4812" t="s">
        <v>202</v>
      </c>
      <c r="P4812" t="s">
        <v>365</v>
      </c>
    </row>
    <row r="4813" spans="1:16" x14ac:dyDescent="0.25">
      <c r="A4813">
        <v>7034</v>
      </c>
      <c r="B4813" t="s">
        <v>360</v>
      </c>
      <c r="E4813" t="s">
        <v>5131</v>
      </c>
      <c r="F4813" t="s">
        <v>347</v>
      </c>
      <c r="G4813" t="s">
        <v>241</v>
      </c>
      <c r="H4813" t="s">
        <v>198</v>
      </c>
      <c r="I4813" t="s">
        <v>4568</v>
      </c>
      <c r="J4813">
        <v>1986</v>
      </c>
      <c r="K4813">
        <v>558777</v>
      </c>
      <c r="L4813">
        <v>27</v>
      </c>
      <c r="M4813" t="s">
        <v>200</v>
      </c>
      <c r="N4813" t="s">
        <v>376</v>
      </c>
      <c r="O4813" t="s">
        <v>202</v>
      </c>
      <c r="P4813" t="s">
        <v>365</v>
      </c>
    </row>
    <row r="4814" spans="1:16" x14ac:dyDescent="0.25">
      <c r="A4814">
        <v>7035</v>
      </c>
      <c r="B4814" t="s">
        <v>360</v>
      </c>
      <c r="E4814" t="s">
        <v>5132</v>
      </c>
      <c r="F4814" t="s">
        <v>347</v>
      </c>
      <c r="G4814" t="s">
        <v>241</v>
      </c>
      <c r="H4814" t="s">
        <v>198</v>
      </c>
      <c r="I4814" t="s">
        <v>4568</v>
      </c>
      <c r="J4814">
        <v>1974</v>
      </c>
      <c r="K4814">
        <v>577907</v>
      </c>
      <c r="L4814">
        <v>27</v>
      </c>
      <c r="M4814" t="s">
        <v>200</v>
      </c>
      <c r="N4814" t="s">
        <v>376</v>
      </c>
      <c r="O4814" t="s">
        <v>202</v>
      </c>
      <c r="P4814" t="s">
        <v>365</v>
      </c>
    </row>
    <row r="4815" spans="1:16" x14ac:dyDescent="0.25">
      <c r="A4815">
        <v>7036</v>
      </c>
      <c r="B4815" t="s">
        <v>360</v>
      </c>
      <c r="E4815" t="s">
        <v>5133</v>
      </c>
      <c r="F4815" t="s">
        <v>347</v>
      </c>
      <c r="G4815" t="s">
        <v>241</v>
      </c>
      <c r="H4815" t="s">
        <v>198</v>
      </c>
      <c r="I4815" t="s">
        <v>4568</v>
      </c>
      <c r="J4815">
        <v>1979</v>
      </c>
      <c r="K4815">
        <v>184902</v>
      </c>
      <c r="L4815">
        <v>27</v>
      </c>
      <c r="M4815" t="s">
        <v>200</v>
      </c>
      <c r="N4815" t="s">
        <v>376</v>
      </c>
      <c r="O4815" t="s">
        <v>202</v>
      </c>
      <c r="P4815" t="s">
        <v>365</v>
      </c>
    </row>
    <row r="4816" spans="1:16" x14ac:dyDescent="0.25">
      <c r="A4816">
        <v>7037</v>
      </c>
      <c r="B4816" t="s">
        <v>360</v>
      </c>
      <c r="E4816" t="s">
        <v>5134</v>
      </c>
      <c r="F4816" t="s">
        <v>347</v>
      </c>
      <c r="G4816" t="s">
        <v>241</v>
      </c>
      <c r="H4816" t="s">
        <v>198</v>
      </c>
      <c r="I4816" t="s">
        <v>4568</v>
      </c>
      <c r="J4816">
        <v>1976</v>
      </c>
      <c r="K4816">
        <v>62739</v>
      </c>
      <c r="L4816">
        <v>27</v>
      </c>
      <c r="M4816" t="s">
        <v>200</v>
      </c>
      <c r="N4816" t="s">
        <v>376</v>
      </c>
      <c r="O4816" t="s">
        <v>202</v>
      </c>
      <c r="P4816" t="s">
        <v>4060</v>
      </c>
    </row>
    <row r="4817" spans="1:16" x14ac:dyDescent="0.25">
      <c r="A4817">
        <v>7038</v>
      </c>
      <c r="B4817" t="s">
        <v>360</v>
      </c>
      <c r="E4817" t="s">
        <v>5135</v>
      </c>
      <c r="F4817" t="s">
        <v>347</v>
      </c>
      <c r="G4817" t="s">
        <v>241</v>
      </c>
      <c r="H4817" t="s">
        <v>198</v>
      </c>
      <c r="I4817" t="s">
        <v>4568</v>
      </c>
      <c r="J4817">
        <v>1986</v>
      </c>
      <c r="K4817">
        <v>799805</v>
      </c>
      <c r="L4817">
        <v>27</v>
      </c>
      <c r="M4817" t="s">
        <v>200</v>
      </c>
      <c r="N4817" t="s">
        <v>376</v>
      </c>
      <c r="O4817" t="s">
        <v>202</v>
      </c>
      <c r="P4817" t="s">
        <v>365</v>
      </c>
    </row>
    <row r="4818" spans="1:16" x14ac:dyDescent="0.25">
      <c r="A4818">
        <v>7039</v>
      </c>
      <c r="B4818" t="s">
        <v>360</v>
      </c>
      <c r="E4818" t="s">
        <v>5135</v>
      </c>
      <c r="F4818" t="s">
        <v>347</v>
      </c>
      <c r="G4818" t="s">
        <v>241</v>
      </c>
      <c r="H4818" t="s">
        <v>198</v>
      </c>
      <c r="I4818" t="s">
        <v>4568</v>
      </c>
      <c r="J4818">
        <v>1992</v>
      </c>
      <c r="K4818">
        <v>318165</v>
      </c>
      <c r="L4818">
        <v>27</v>
      </c>
      <c r="M4818" t="s">
        <v>200</v>
      </c>
      <c r="N4818" t="s">
        <v>376</v>
      </c>
      <c r="O4818" t="s">
        <v>202</v>
      </c>
      <c r="P4818" t="s">
        <v>365</v>
      </c>
    </row>
    <row r="4819" spans="1:16" x14ac:dyDescent="0.25">
      <c r="A4819">
        <v>7040</v>
      </c>
      <c r="B4819" t="s">
        <v>360</v>
      </c>
      <c r="E4819" t="s">
        <v>488</v>
      </c>
      <c r="F4819" t="s">
        <v>347</v>
      </c>
      <c r="G4819" t="s">
        <v>241</v>
      </c>
      <c r="H4819" t="s">
        <v>198</v>
      </c>
      <c r="I4819" t="s">
        <v>4568</v>
      </c>
      <c r="J4819">
        <v>1975</v>
      </c>
      <c r="K4819">
        <v>27143</v>
      </c>
      <c r="L4819">
        <v>27</v>
      </c>
      <c r="M4819" t="s">
        <v>200</v>
      </c>
      <c r="N4819" t="s">
        <v>376</v>
      </c>
      <c r="O4819" t="s">
        <v>202</v>
      </c>
      <c r="P4819" t="s">
        <v>4033</v>
      </c>
    </row>
    <row r="4820" spans="1:16" x14ac:dyDescent="0.25">
      <c r="A4820">
        <v>7041</v>
      </c>
      <c r="B4820" t="s">
        <v>360</v>
      </c>
      <c r="E4820" t="s">
        <v>5136</v>
      </c>
      <c r="F4820" t="s">
        <v>347</v>
      </c>
      <c r="G4820" t="s">
        <v>241</v>
      </c>
      <c r="H4820" t="s">
        <v>198</v>
      </c>
      <c r="I4820" t="s">
        <v>4568</v>
      </c>
      <c r="J4820">
        <v>1972</v>
      </c>
      <c r="K4820">
        <v>33432</v>
      </c>
      <c r="L4820">
        <v>27</v>
      </c>
      <c r="M4820" t="s">
        <v>200</v>
      </c>
      <c r="N4820" t="s">
        <v>376</v>
      </c>
      <c r="O4820" t="s">
        <v>202</v>
      </c>
      <c r="P4820" t="s">
        <v>4953</v>
      </c>
    </row>
    <row r="4821" spans="1:16" x14ac:dyDescent="0.25">
      <c r="A4821">
        <v>7042</v>
      </c>
      <c r="B4821" t="s">
        <v>360</v>
      </c>
      <c r="E4821" t="s">
        <v>5137</v>
      </c>
      <c r="F4821" t="s">
        <v>347</v>
      </c>
      <c r="G4821" t="s">
        <v>241</v>
      </c>
      <c r="H4821" t="s">
        <v>198</v>
      </c>
      <c r="I4821" t="s">
        <v>4568</v>
      </c>
      <c r="J4821">
        <v>1976</v>
      </c>
      <c r="K4821">
        <v>45422</v>
      </c>
      <c r="L4821">
        <v>27</v>
      </c>
      <c r="M4821" t="s">
        <v>200</v>
      </c>
      <c r="N4821" t="s">
        <v>376</v>
      </c>
      <c r="O4821" t="s">
        <v>202</v>
      </c>
      <c r="P4821" t="s">
        <v>4953</v>
      </c>
    </row>
    <row r="4822" spans="1:16" x14ac:dyDescent="0.25">
      <c r="A4822">
        <v>7043</v>
      </c>
      <c r="B4822" t="s">
        <v>360</v>
      </c>
      <c r="E4822" t="s">
        <v>5138</v>
      </c>
      <c r="F4822" t="s">
        <v>347</v>
      </c>
      <c r="G4822" t="s">
        <v>241</v>
      </c>
      <c r="H4822" t="s">
        <v>198</v>
      </c>
      <c r="I4822" t="s">
        <v>4568</v>
      </c>
      <c r="J4822">
        <v>1983</v>
      </c>
      <c r="K4822">
        <v>207955</v>
      </c>
      <c r="L4822">
        <v>27</v>
      </c>
      <c r="M4822" t="s">
        <v>200</v>
      </c>
      <c r="N4822" t="s">
        <v>376</v>
      </c>
      <c r="O4822" t="s">
        <v>202</v>
      </c>
      <c r="P4822" t="s">
        <v>4776</v>
      </c>
    </row>
    <row r="4823" spans="1:16" x14ac:dyDescent="0.25">
      <c r="A4823">
        <v>7044</v>
      </c>
      <c r="B4823" t="s">
        <v>360</v>
      </c>
      <c r="E4823" t="s">
        <v>5139</v>
      </c>
      <c r="F4823" t="s">
        <v>347</v>
      </c>
      <c r="G4823" t="s">
        <v>241</v>
      </c>
      <c r="H4823" t="s">
        <v>198</v>
      </c>
      <c r="I4823" t="s">
        <v>4568</v>
      </c>
      <c r="J4823">
        <v>1989</v>
      </c>
      <c r="K4823">
        <v>140286</v>
      </c>
      <c r="L4823">
        <v>27</v>
      </c>
      <c r="M4823" t="s">
        <v>200</v>
      </c>
      <c r="N4823" t="s">
        <v>376</v>
      </c>
      <c r="O4823" t="s">
        <v>202</v>
      </c>
      <c r="P4823" t="s">
        <v>365</v>
      </c>
    </row>
    <row r="4824" spans="1:16" x14ac:dyDescent="0.25">
      <c r="A4824">
        <v>7045</v>
      </c>
      <c r="B4824" t="s">
        <v>399</v>
      </c>
      <c r="E4824" t="s">
        <v>5140</v>
      </c>
      <c r="F4824" t="s">
        <v>347</v>
      </c>
      <c r="G4824" t="s">
        <v>241</v>
      </c>
      <c r="H4824" t="s">
        <v>198</v>
      </c>
      <c r="I4824" t="s">
        <v>4568</v>
      </c>
      <c r="J4824">
        <v>1981</v>
      </c>
      <c r="K4824">
        <v>739</v>
      </c>
      <c r="L4824">
        <v>27</v>
      </c>
      <c r="M4824" t="s">
        <v>200</v>
      </c>
      <c r="N4824" t="s">
        <v>1203</v>
      </c>
      <c r="O4824" t="s">
        <v>202</v>
      </c>
      <c r="P4824" t="s">
        <v>1242</v>
      </c>
    </row>
    <row r="4825" spans="1:16" x14ac:dyDescent="0.25">
      <c r="A4825">
        <v>7046</v>
      </c>
      <c r="B4825" t="s">
        <v>399</v>
      </c>
      <c r="E4825" t="s">
        <v>5141</v>
      </c>
      <c r="F4825" t="s">
        <v>347</v>
      </c>
      <c r="G4825" t="s">
        <v>241</v>
      </c>
      <c r="H4825" t="s">
        <v>198</v>
      </c>
      <c r="I4825" t="s">
        <v>4568</v>
      </c>
      <c r="J4825">
        <v>1981</v>
      </c>
      <c r="K4825">
        <v>1909</v>
      </c>
      <c r="L4825">
        <v>27</v>
      </c>
      <c r="M4825" t="s">
        <v>200</v>
      </c>
      <c r="N4825" t="s">
        <v>1203</v>
      </c>
      <c r="O4825" t="s">
        <v>202</v>
      </c>
      <c r="P4825" t="s">
        <v>3511</v>
      </c>
    </row>
    <row r="4826" spans="1:16" x14ac:dyDescent="0.25">
      <c r="A4826">
        <v>7047</v>
      </c>
      <c r="B4826" t="s">
        <v>399</v>
      </c>
      <c r="E4826" t="s">
        <v>5142</v>
      </c>
      <c r="F4826" t="s">
        <v>347</v>
      </c>
      <c r="G4826" t="s">
        <v>241</v>
      </c>
      <c r="H4826" t="s">
        <v>198</v>
      </c>
      <c r="I4826" t="s">
        <v>4568</v>
      </c>
      <c r="J4826">
        <v>1981</v>
      </c>
      <c r="K4826">
        <v>1778</v>
      </c>
      <c r="L4826">
        <v>27</v>
      </c>
      <c r="M4826" t="s">
        <v>200</v>
      </c>
      <c r="N4826" t="s">
        <v>1203</v>
      </c>
      <c r="O4826" t="s">
        <v>202</v>
      </c>
      <c r="P4826" t="s">
        <v>3511</v>
      </c>
    </row>
    <row r="4827" spans="1:16" x14ac:dyDescent="0.25">
      <c r="A4827">
        <v>7048</v>
      </c>
      <c r="B4827" t="s">
        <v>399</v>
      </c>
      <c r="E4827" t="s">
        <v>5143</v>
      </c>
      <c r="F4827" t="s">
        <v>347</v>
      </c>
      <c r="G4827" t="s">
        <v>241</v>
      </c>
      <c r="H4827" t="s">
        <v>198</v>
      </c>
      <c r="I4827" t="s">
        <v>4568</v>
      </c>
      <c r="J4827">
        <v>1981</v>
      </c>
      <c r="K4827">
        <v>195</v>
      </c>
      <c r="L4827">
        <v>27</v>
      </c>
      <c r="M4827" t="s">
        <v>200</v>
      </c>
      <c r="N4827" t="s">
        <v>1203</v>
      </c>
      <c r="O4827" t="s">
        <v>202</v>
      </c>
      <c r="P4827" t="s">
        <v>2473</v>
      </c>
    </row>
    <row r="4828" spans="1:16" x14ac:dyDescent="0.25">
      <c r="A4828">
        <v>7049</v>
      </c>
      <c r="B4828" t="s">
        <v>399</v>
      </c>
      <c r="E4828" t="s">
        <v>5144</v>
      </c>
      <c r="F4828" t="s">
        <v>347</v>
      </c>
      <c r="G4828" t="s">
        <v>241</v>
      </c>
      <c r="H4828" t="s">
        <v>198</v>
      </c>
      <c r="I4828" t="s">
        <v>4568</v>
      </c>
      <c r="J4828">
        <v>1981</v>
      </c>
      <c r="K4828">
        <v>129</v>
      </c>
      <c r="L4828">
        <v>27</v>
      </c>
      <c r="M4828" t="s">
        <v>200</v>
      </c>
      <c r="N4828" t="s">
        <v>1203</v>
      </c>
      <c r="O4828" t="s">
        <v>202</v>
      </c>
      <c r="P4828" t="s">
        <v>2473</v>
      </c>
    </row>
    <row r="4829" spans="1:16" x14ac:dyDescent="0.25">
      <c r="A4829">
        <v>7050</v>
      </c>
      <c r="B4829" t="s">
        <v>399</v>
      </c>
      <c r="E4829" t="s">
        <v>5145</v>
      </c>
      <c r="F4829" t="s">
        <v>347</v>
      </c>
      <c r="G4829" t="s">
        <v>241</v>
      </c>
      <c r="H4829" t="s">
        <v>198</v>
      </c>
      <c r="I4829" t="s">
        <v>4568</v>
      </c>
      <c r="J4829">
        <v>1981</v>
      </c>
      <c r="K4829">
        <v>375</v>
      </c>
      <c r="L4829">
        <v>27</v>
      </c>
      <c r="M4829" t="s">
        <v>200</v>
      </c>
      <c r="N4829" t="s">
        <v>1203</v>
      </c>
      <c r="O4829" t="s">
        <v>202</v>
      </c>
      <c r="P4829" t="s">
        <v>1582</v>
      </c>
    </row>
    <row r="4830" spans="1:16" x14ac:dyDescent="0.25">
      <c r="A4830">
        <v>7051</v>
      </c>
      <c r="B4830" t="s">
        <v>399</v>
      </c>
      <c r="E4830" t="s">
        <v>5146</v>
      </c>
      <c r="F4830" t="s">
        <v>347</v>
      </c>
      <c r="G4830" t="s">
        <v>241</v>
      </c>
      <c r="H4830" t="s">
        <v>198</v>
      </c>
      <c r="I4830" t="s">
        <v>4568</v>
      </c>
      <c r="J4830">
        <v>1981</v>
      </c>
      <c r="K4830">
        <v>416</v>
      </c>
      <c r="L4830">
        <v>27</v>
      </c>
      <c r="M4830" t="s">
        <v>200</v>
      </c>
      <c r="N4830" t="s">
        <v>1203</v>
      </c>
      <c r="O4830" t="s">
        <v>202</v>
      </c>
      <c r="P4830" t="s">
        <v>3511</v>
      </c>
    </row>
    <row r="4831" spans="1:16" x14ac:dyDescent="0.25">
      <c r="A4831">
        <v>7052</v>
      </c>
      <c r="B4831" t="s">
        <v>399</v>
      </c>
      <c r="E4831" t="s">
        <v>5147</v>
      </c>
      <c r="F4831" t="s">
        <v>347</v>
      </c>
      <c r="G4831" t="s">
        <v>241</v>
      </c>
      <c r="H4831" t="s">
        <v>198</v>
      </c>
      <c r="I4831" t="s">
        <v>4568</v>
      </c>
      <c r="J4831">
        <v>1981</v>
      </c>
      <c r="K4831">
        <v>1473</v>
      </c>
      <c r="L4831">
        <v>27</v>
      </c>
      <c r="M4831" t="s">
        <v>200</v>
      </c>
      <c r="N4831" t="s">
        <v>1203</v>
      </c>
      <c r="O4831" t="s">
        <v>202</v>
      </c>
      <c r="P4831" t="s">
        <v>3511</v>
      </c>
    </row>
    <row r="4832" spans="1:16" x14ac:dyDescent="0.25">
      <c r="A4832">
        <v>7053</v>
      </c>
      <c r="B4832" t="s">
        <v>399</v>
      </c>
      <c r="E4832" t="s">
        <v>5148</v>
      </c>
      <c r="F4832" t="s">
        <v>347</v>
      </c>
      <c r="G4832" t="s">
        <v>241</v>
      </c>
      <c r="H4832" t="s">
        <v>198</v>
      </c>
      <c r="I4832" t="s">
        <v>4568</v>
      </c>
      <c r="J4832">
        <v>1981</v>
      </c>
      <c r="K4832">
        <v>2179</v>
      </c>
      <c r="L4832">
        <v>27</v>
      </c>
      <c r="M4832" t="s">
        <v>200</v>
      </c>
      <c r="N4832" t="s">
        <v>1203</v>
      </c>
      <c r="O4832" t="s">
        <v>202</v>
      </c>
      <c r="P4832" t="s">
        <v>5149</v>
      </c>
    </row>
    <row r="4833" spans="1:16" x14ac:dyDescent="0.25">
      <c r="A4833">
        <v>7054</v>
      </c>
      <c r="B4833" t="s">
        <v>399</v>
      </c>
      <c r="E4833" t="s">
        <v>5150</v>
      </c>
      <c r="F4833" t="s">
        <v>347</v>
      </c>
      <c r="G4833" t="s">
        <v>241</v>
      </c>
      <c r="H4833" t="s">
        <v>198</v>
      </c>
      <c r="I4833" t="s">
        <v>4568</v>
      </c>
      <c r="J4833">
        <v>1981</v>
      </c>
      <c r="K4833">
        <v>1191</v>
      </c>
      <c r="L4833">
        <v>27</v>
      </c>
      <c r="M4833" t="s">
        <v>200</v>
      </c>
      <c r="N4833" t="s">
        <v>1203</v>
      </c>
      <c r="O4833" t="s">
        <v>202</v>
      </c>
      <c r="P4833" t="s">
        <v>1582</v>
      </c>
    </row>
    <row r="4834" spans="1:16" x14ac:dyDescent="0.25">
      <c r="A4834">
        <v>7055</v>
      </c>
      <c r="B4834" t="s">
        <v>399</v>
      </c>
      <c r="E4834" t="s">
        <v>5151</v>
      </c>
      <c r="F4834" t="s">
        <v>347</v>
      </c>
      <c r="G4834" t="s">
        <v>241</v>
      </c>
      <c r="H4834" t="s">
        <v>198</v>
      </c>
      <c r="I4834" t="s">
        <v>4568</v>
      </c>
      <c r="J4834">
        <v>1981</v>
      </c>
      <c r="K4834">
        <v>5526</v>
      </c>
      <c r="L4834">
        <v>27</v>
      </c>
      <c r="M4834" t="s">
        <v>200</v>
      </c>
      <c r="N4834" t="s">
        <v>1203</v>
      </c>
      <c r="O4834" t="s">
        <v>202</v>
      </c>
      <c r="P4834" t="s">
        <v>444</v>
      </c>
    </row>
    <row r="4835" spans="1:16" x14ac:dyDescent="0.25">
      <c r="A4835">
        <v>7056</v>
      </c>
      <c r="B4835" t="s">
        <v>399</v>
      </c>
      <c r="E4835" t="s">
        <v>5152</v>
      </c>
      <c r="F4835" t="s">
        <v>347</v>
      </c>
      <c r="G4835" t="s">
        <v>241</v>
      </c>
      <c r="H4835" t="s">
        <v>198</v>
      </c>
      <c r="I4835" t="s">
        <v>4568</v>
      </c>
      <c r="J4835">
        <v>1981</v>
      </c>
      <c r="K4835">
        <v>1482</v>
      </c>
      <c r="L4835">
        <v>27</v>
      </c>
      <c r="M4835" t="s">
        <v>200</v>
      </c>
      <c r="N4835" t="s">
        <v>1203</v>
      </c>
      <c r="O4835" t="s">
        <v>202</v>
      </c>
      <c r="P4835" t="s">
        <v>5153</v>
      </c>
    </row>
    <row r="4836" spans="1:16" x14ac:dyDescent="0.25">
      <c r="A4836">
        <v>7057</v>
      </c>
      <c r="B4836" t="s">
        <v>399</v>
      </c>
      <c r="E4836" t="s">
        <v>5154</v>
      </c>
      <c r="F4836" t="s">
        <v>347</v>
      </c>
      <c r="G4836" t="s">
        <v>241</v>
      </c>
      <c r="H4836" t="s">
        <v>198</v>
      </c>
      <c r="I4836" t="s">
        <v>4568</v>
      </c>
      <c r="J4836">
        <v>1981</v>
      </c>
      <c r="K4836">
        <v>5265</v>
      </c>
      <c r="L4836">
        <v>27</v>
      </c>
      <c r="M4836" t="s">
        <v>200</v>
      </c>
      <c r="N4836" t="s">
        <v>1203</v>
      </c>
      <c r="O4836" t="s">
        <v>202</v>
      </c>
      <c r="P4836" t="s">
        <v>3516</v>
      </c>
    </row>
    <row r="4837" spans="1:16" x14ac:dyDescent="0.25">
      <c r="A4837">
        <v>7058</v>
      </c>
      <c r="B4837" t="s">
        <v>399</v>
      </c>
      <c r="E4837" t="s">
        <v>5155</v>
      </c>
      <c r="F4837" t="s">
        <v>347</v>
      </c>
      <c r="G4837" t="s">
        <v>241</v>
      </c>
      <c r="H4837" t="s">
        <v>198</v>
      </c>
      <c r="I4837" t="s">
        <v>4568</v>
      </c>
      <c r="J4837">
        <v>1981</v>
      </c>
      <c r="K4837">
        <v>2899</v>
      </c>
      <c r="L4837">
        <v>27</v>
      </c>
      <c r="M4837" t="s">
        <v>200</v>
      </c>
      <c r="N4837" t="s">
        <v>1203</v>
      </c>
      <c r="O4837" t="s">
        <v>202</v>
      </c>
      <c r="P4837" t="s">
        <v>3516</v>
      </c>
    </row>
    <row r="4838" spans="1:16" x14ac:dyDescent="0.25">
      <c r="A4838">
        <v>7059</v>
      </c>
      <c r="B4838" t="s">
        <v>399</v>
      </c>
      <c r="E4838" t="s">
        <v>5156</v>
      </c>
      <c r="F4838" t="s">
        <v>347</v>
      </c>
      <c r="G4838" t="s">
        <v>241</v>
      </c>
      <c r="H4838" t="s">
        <v>198</v>
      </c>
      <c r="I4838" t="s">
        <v>4568</v>
      </c>
      <c r="J4838">
        <v>1981</v>
      </c>
      <c r="K4838">
        <v>2660</v>
      </c>
      <c r="L4838">
        <v>27</v>
      </c>
      <c r="M4838" t="s">
        <v>200</v>
      </c>
      <c r="N4838" t="s">
        <v>1203</v>
      </c>
      <c r="O4838" t="s">
        <v>202</v>
      </c>
      <c r="P4838" t="s">
        <v>444</v>
      </c>
    </row>
    <row r="4839" spans="1:16" x14ac:dyDescent="0.25">
      <c r="A4839">
        <v>7060</v>
      </c>
      <c r="B4839" t="s">
        <v>399</v>
      </c>
      <c r="E4839" t="s">
        <v>5157</v>
      </c>
      <c r="F4839" t="s">
        <v>347</v>
      </c>
      <c r="G4839" t="s">
        <v>241</v>
      </c>
      <c r="H4839" t="s">
        <v>198</v>
      </c>
      <c r="I4839" t="s">
        <v>4568</v>
      </c>
      <c r="J4839">
        <v>1981</v>
      </c>
      <c r="K4839">
        <v>1134</v>
      </c>
      <c r="L4839">
        <v>27</v>
      </c>
      <c r="M4839" t="s">
        <v>200</v>
      </c>
      <c r="N4839" t="s">
        <v>1203</v>
      </c>
      <c r="O4839" t="s">
        <v>202</v>
      </c>
      <c r="P4839" t="s">
        <v>5153</v>
      </c>
    </row>
    <row r="4840" spans="1:16" x14ac:dyDescent="0.25">
      <c r="A4840">
        <v>7061</v>
      </c>
      <c r="B4840" t="s">
        <v>399</v>
      </c>
      <c r="E4840" t="s">
        <v>5158</v>
      </c>
      <c r="F4840" t="s">
        <v>347</v>
      </c>
      <c r="G4840" t="s">
        <v>241</v>
      </c>
      <c r="H4840" t="s">
        <v>198</v>
      </c>
      <c r="I4840" t="s">
        <v>4568</v>
      </c>
      <c r="J4840">
        <v>1981</v>
      </c>
      <c r="K4840">
        <v>1664</v>
      </c>
      <c r="L4840">
        <v>27</v>
      </c>
      <c r="M4840" t="s">
        <v>200</v>
      </c>
      <c r="N4840" t="s">
        <v>1203</v>
      </c>
      <c r="O4840" t="s">
        <v>202</v>
      </c>
      <c r="P4840" t="s">
        <v>2473</v>
      </c>
    </row>
    <row r="4841" spans="1:16" x14ac:dyDescent="0.25">
      <c r="A4841">
        <v>7062</v>
      </c>
      <c r="B4841" t="s">
        <v>399</v>
      </c>
      <c r="E4841" t="s">
        <v>5159</v>
      </c>
      <c r="F4841" t="s">
        <v>347</v>
      </c>
      <c r="G4841" t="s">
        <v>241</v>
      </c>
      <c r="H4841" t="s">
        <v>198</v>
      </c>
      <c r="I4841" t="s">
        <v>4568</v>
      </c>
      <c r="J4841">
        <v>1981</v>
      </c>
      <c r="K4841">
        <v>266</v>
      </c>
      <c r="L4841">
        <v>27</v>
      </c>
      <c r="M4841" t="s">
        <v>200</v>
      </c>
      <c r="N4841" t="s">
        <v>1203</v>
      </c>
      <c r="O4841" t="s">
        <v>202</v>
      </c>
      <c r="P4841" t="s">
        <v>1582</v>
      </c>
    </row>
    <row r="4842" spans="1:16" x14ac:dyDescent="0.25">
      <c r="A4842">
        <v>7063</v>
      </c>
      <c r="B4842" t="s">
        <v>399</v>
      </c>
      <c r="E4842" t="s">
        <v>5160</v>
      </c>
      <c r="F4842" t="s">
        <v>347</v>
      </c>
      <c r="G4842" t="s">
        <v>241</v>
      </c>
      <c r="H4842" t="s">
        <v>198</v>
      </c>
      <c r="I4842" t="s">
        <v>4568</v>
      </c>
      <c r="J4842">
        <v>1981</v>
      </c>
      <c r="K4842">
        <v>327</v>
      </c>
      <c r="L4842">
        <v>27</v>
      </c>
      <c r="M4842" t="s">
        <v>200</v>
      </c>
      <c r="N4842" t="s">
        <v>1203</v>
      </c>
      <c r="O4842" t="s">
        <v>202</v>
      </c>
      <c r="P4842" t="s">
        <v>1582</v>
      </c>
    </row>
    <row r="4843" spans="1:16" x14ac:dyDescent="0.25">
      <c r="A4843">
        <v>7064</v>
      </c>
      <c r="B4843" t="s">
        <v>399</v>
      </c>
      <c r="E4843" t="s">
        <v>5161</v>
      </c>
      <c r="F4843" t="s">
        <v>347</v>
      </c>
      <c r="G4843" t="s">
        <v>241</v>
      </c>
      <c r="H4843" t="s">
        <v>198</v>
      </c>
      <c r="I4843" t="s">
        <v>4568</v>
      </c>
      <c r="J4843">
        <v>1981</v>
      </c>
      <c r="K4843">
        <v>229</v>
      </c>
      <c r="L4843">
        <v>27</v>
      </c>
      <c r="M4843" t="s">
        <v>200</v>
      </c>
      <c r="N4843" t="s">
        <v>1203</v>
      </c>
      <c r="O4843" t="s">
        <v>202</v>
      </c>
      <c r="P4843" t="s">
        <v>444</v>
      </c>
    </row>
    <row r="4844" spans="1:16" x14ac:dyDescent="0.25">
      <c r="A4844">
        <v>7065</v>
      </c>
      <c r="B4844" t="s">
        <v>399</v>
      </c>
      <c r="E4844" t="s">
        <v>5162</v>
      </c>
      <c r="F4844" t="s">
        <v>347</v>
      </c>
      <c r="G4844" t="s">
        <v>241</v>
      </c>
      <c r="H4844" t="s">
        <v>198</v>
      </c>
      <c r="I4844" t="s">
        <v>4568</v>
      </c>
      <c r="J4844">
        <v>1981</v>
      </c>
      <c r="K4844">
        <v>106</v>
      </c>
      <c r="L4844">
        <v>27</v>
      </c>
      <c r="M4844" t="s">
        <v>200</v>
      </c>
      <c r="N4844" t="s">
        <v>1203</v>
      </c>
      <c r="O4844" t="s">
        <v>202</v>
      </c>
      <c r="P4844" t="s">
        <v>1582</v>
      </c>
    </row>
    <row r="4845" spans="1:16" x14ac:dyDescent="0.25">
      <c r="A4845">
        <v>7066</v>
      </c>
      <c r="B4845" t="s">
        <v>399</v>
      </c>
      <c r="E4845" t="s">
        <v>5163</v>
      </c>
      <c r="F4845" t="s">
        <v>347</v>
      </c>
      <c r="G4845" t="s">
        <v>241</v>
      </c>
      <c r="H4845" t="s">
        <v>198</v>
      </c>
      <c r="I4845" t="s">
        <v>4568</v>
      </c>
      <c r="J4845">
        <v>1981</v>
      </c>
      <c r="K4845">
        <v>135</v>
      </c>
      <c r="L4845">
        <v>27</v>
      </c>
      <c r="M4845" t="s">
        <v>200</v>
      </c>
      <c r="N4845" t="s">
        <v>1203</v>
      </c>
      <c r="O4845" t="s">
        <v>202</v>
      </c>
      <c r="P4845" t="s">
        <v>1582</v>
      </c>
    </row>
    <row r="4846" spans="1:16" x14ac:dyDescent="0.25">
      <c r="A4846">
        <v>7067</v>
      </c>
      <c r="B4846" t="s">
        <v>399</v>
      </c>
      <c r="E4846" t="s">
        <v>5164</v>
      </c>
      <c r="F4846" t="s">
        <v>347</v>
      </c>
      <c r="G4846" t="s">
        <v>241</v>
      </c>
      <c r="H4846" t="s">
        <v>198</v>
      </c>
      <c r="I4846" t="s">
        <v>4568</v>
      </c>
      <c r="J4846">
        <v>1981</v>
      </c>
      <c r="K4846">
        <v>255</v>
      </c>
      <c r="L4846">
        <v>27</v>
      </c>
      <c r="M4846" t="s">
        <v>200</v>
      </c>
      <c r="N4846" t="s">
        <v>1203</v>
      </c>
      <c r="O4846" t="s">
        <v>202</v>
      </c>
      <c r="P4846" t="s">
        <v>1582</v>
      </c>
    </row>
    <row r="4847" spans="1:16" x14ac:dyDescent="0.25">
      <c r="A4847">
        <v>7068</v>
      </c>
      <c r="B4847" t="s">
        <v>399</v>
      </c>
      <c r="E4847" t="s">
        <v>5165</v>
      </c>
      <c r="F4847" t="s">
        <v>347</v>
      </c>
      <c r="G4847" t="s">
        <v>241</v>
      </c>
      <c r="H4847" t="s">
        <v>198</v>
      </c>
      <c r="I4847" t="s">
        <v>4568</v>
      </c>
      <c r="J4847">
        <v>1981</v>
      </c>
      <c r="K4847">
        <v>680</v>
      </c>
      <c r="L4847">
        <v>27</v>
      </c>
      <c r="M4847" t="s">
        <v>200</v>
      </c>
      <c r="N4847" t="s">
        <v>1203</v>
      </c>
      <c r="O4847" t="s">
        <v>202</v>
      </c>
      <c r="P4847" t="s">
        <v>3466</v>
      </c>
    </row>
    <row r="4848" spans="1:16" x14ac:dyDescent="0.25">
      <c r="A4848">
        <v>7069</v>
      </c>
      <c r="B4848" t="s">
        <v>399</v>
      </c>
      <c r="E4848" t="s">
        <v>5166</v>
      </c>
      <c r="F4848" t="s">
        <v>347</v>
      </c>
      <c r="G4848" t="s">
        <v>241</v>
      </c>
      <c r="H4848" t="s">
        <v>198</v>
      </c>
      <c r="I4848" t="s">
        <v>4568</v>
      </c>
      <c r="J4848">
        <v>1981</v>
      </c>
      <c r="K4848">
        <v>3505</v>
      </c>
      <c r="L4848">
        <v>27</v>
      </c>
      <c r="M4848" t="s">
        <v>200</v>
      </c>
      <c r="N4848" t="s">
        <v>1203</v>
      </c>
      <c r="O4848" t="s">
        <v>202</v>
      </c>
      <c r="P4848" t="s">
        <v>2495</v>
      </c>
    </row>
    <row r="4849" spans="1:16" x14ac:dyDescent="0.25">
      <c r="A4849">
        <v>7070</v>
      </c>
      <c r="B4849" t="s">
        <v>399</v>
      </c>
      <c r="E4849" t="s">
        <v>5167</v>
      </c>
      <c r="F4849" t="s">
        <v>347</v>
      </c>
      <c r="G4849" t="s">
        <v>241</v>
      </c>
      <c r="H4849" t="s">
        <v>198</v>
      </c>
      <c r="I4849" t="s">
        <v>4568</v>
      </c>
      <c r="J4849">
        <v>1981</v>
      </c>
      <c r="K4849">
        <v>2233</v>
      </c>
      <c r="L4849">
        <v>27</v>
      </c>
      <c r="M4849" t="s">
        <v>200</v>
      </c>
      <c r="N4849" t="s">
        <v>1203</v>
      </c>
      <c r="O4849" t="s">
        <v>202</v>
      </c>
      <c r="P4849" t="s">
        <v>2473</v>
      </c>
    </row>
    <row r="4850" spans="1:16" x14ac:dyDescent="0.25">
      <c r="A4850">
        <v>7071</v>
      </c>
      <c r="B4850" t="s">
        <v>399</v>
      </c>
      <c r="E4850" t="s">
        <v>5168</v>
      </c>
      <c r="F4850" t="s">
        <v>347</v>
      </c>
      <c r="G4850" t="s">
        <v>241</v>
      </c>
      <c r="H4850" t="s">
        <v>198</v>
      </c>
      <c r="I4850" t="s">
        <v>4568</v>
      </c>
      <c r="J4850">
        <v>1981</v>
      </c>
      <c r="K4850">
        <v>2001</v>
      </c>
      <c r="L4850">
        <v>27</v>
      </c>
      <c r="M4850" t="s">
        <v>200</v>
      </c>
      <c r="N4850" t="s">
        <v>1203</v>
      </c>
      <c r="O4850" t="s">
        <v>202</v>
      </c>
      <c r="P4850" t="s">
        <v>2473</v>
      </c>
    </row>
    <row r="4851" spans="1:16" x14ac:dyDescent="0.25">
      <c r="A4851">
        <v>7072</v>
      </c>
      <c r="B4851" t="s">
        <v>399</v>
      </c>
      <c r="E4851" t="s">
        <v>5169</v>
      </c>
      <c r="F4851" t="s">
        <v>347</v>
      </c>
      <c r="G4851" t="s">
        <v>241</v>
      </c>
      <c r="H4851" t="s">
        <v>198</v>
      </c>
      <c r="I4851" t="s">
        <v>4568</v>
      </c>
      <c r="J4851">
        <v>1981</v>
      </c>
      <c r="K4851">
        <v>17711</v>
      </c>
      <c r="L4851">
        <v>27</v>
      </c>
      <c r="M4851" t="s">
        <v>200</v>
      </c>
      <c r="N4851" t="s">
        <v>1203</v>
      </c>
      <c r="O4851" t="s">
        <v>202</v>
      </c>
      <c r="P4851" t="s">
        <v>1242</v>
      </c>
    </row>
    <row r="4852" spans="1:16" x14ac:dyDescent="0.25">
      <c r="A4852">
        <v>7073</v>
      </c>
      <c r="B4852" t="s">
        <v>399</v>
      </c>
      <c r="E4852" t="s">
        <v>5169</v>
      </c>
      <c r="F4852" t="s">
        <v>347</v>
      </c>
      <c r="G4852" t="s">
        <v>241</v>
      </c>
      <c r="H4852" t="s">
        <v>198</v>
      </c>
      <c r="I4852" t="s">
        <v>4568</v>
      </c>
      <c r="J4852">
        <v>1981</v>
      </c>
      <c r="K4852">
        <v>4315</v>
      </c>
      <c r="L4852">
        <v>27</v>
      </c>
      <c r="M4852" t="s">
        <v>200</v>
      </c>
      <c r="N4852" t="s">
        <v>1203</v>
      </c>
      <c r="O4852" t="s">
        <v>202</v>
      </c>
      <c r="P4852" t="s">
        <v>5170</v>
      </c>
    </row>
    <row r="4853" spans="1:16" x14ac:dyDescent="0.25">
      <c r="A4853">
        <v>7074</v>
      </c>
      <c r="B4853" t="s">
        <v>399</v>
      </c>
      <c r="E4853" t="s">
        <v>5171</v>
      </c>
      <c r="F4853" t="s">
        <v>347</v>
      </c>
      <c r="G4853" t="s">
        <v>241</v>
      </c>
      <c r="H4853" t="s">
        <v>198</v>
      </c>
      <c r="I4853" t="s">
        <v>4568</v>
      </c>
      <c r="J4853">
        <v>1981</v>
      </c>
      <c r="K4853">
        <v>1373</v>
      </c>
      <c r="L4853">
        <v>27</v>
      </c>
      <c r="M4853" t="s">
        <v>200</v>
      </c>
      <c r="N4853" t="s">
        <v>1203</v>
      </c>
      <c r="O4853" t="s">
        <v>202</v>
      </c>
      <c r="P4853" t="s">
        <v>534</v>
      </c>
    </row>
    <row r="4854" spans="1:16" x14ac:dyDescent="0.25">
      <c r="A4854">
        <v>7075</v>
      </c>
      <c r="B4854" t="s">
        <v>399</v>
      </c>
      <c r="E4854" t="s">
        <v>5172</v>
      </c>
      <c r="F4854" t="s">
        <v>347</v>
      </c>
      <c r="G4854" t="s">
        <v>241</v>
      </c>
      <c r="H4854" t="s">
        <v>198</v>
      </c>
      <c r="I4854" t="s">
        <v>4568</v>
      </c>
      <c r="J4854">
        <v>1981</v>
      </c>
      <c r="K4854">
        <v>224</v>
      </c>
      <c r="L4854">
        <v>27</v>
      </c>
      <c r="M4854" t="s">
        <v>200</v>
      </c>
      <c r="N4854" t="s">
        <v>1203</v>
      </c>
      <c r="O4854" t="s">
        <v>202</v>
      </c>
      <c r="P4854" t="s">
        <v>4962</v>
      </c>
    </row>
    <row r="4855" spans="1:16" x14ac:dyDescent="0.25">
      <c r="A4855">
        <v>7076</v>
      </c>
      <c r="B4855" t="s">
        <v>399</v>
      </c>
      <c r="E4855" t="s">
        <v>5173</v>
      </c>
      <c r="F4855" t="s">
        <v>347</v>
      </c>
      <c r="G4855" t="s">
        <v>241</v>
      </c>
      <c r="H4855" t="s">
        <v>198</v>
      </c>
      <c r="I4855" t="s">
        <v>4568</v>
      </c>
      <c r="J4855">
        <v>1981</v>
      </c>
      <c r="K4855">
        <v>77</v>
      </c>
      <c r="L4855">
        <v>27</v>
      </c>
      <c r="M4855" t="s">
        <v>200</v>
      </c>
      <c r="N4855" t="s">
        <v>1203</v>
      </c>
      <c r="O4855" t="s">
        <v>202</v>
      </c>
      <c r="P4855" t="s">
        <v>534</v>
      </c>
    </row>
    <row r="4856" spans="1:16" x14ac:dyDescent="0.25">
      <c r="A4856">
        <v>7077</v>
      </c>
      <c r="B4856" t="s">
        <v>399</v>
      </c>
      <c r="E4856" t="s">
        <v>5174</v>
      </c>
      <c r="F4856" t="s">
        <v>347</v>
      </c>
      <c r="G4856" t="s">
        <v>241</v>
      </c>
      <c r="H4856" t="s">
        <v>198</v>
      </c>
      <c r="I4856" t="s">
        <v>4568</v>
      </c>
      <c r="J4856">
        <v>1981</v>
      </c>
      <c r="K4856">
        <v>1520</v>
      </c>
      <c r="L4856">
        <v>27</v>
      </c>
      <c r="M4856" t="s">
        <v>200</v>
      </c>
      <c r="N4856" t="s">
        <v>1203</v>
      </c>
      <c r="O4856" t="s">
        <v>202</v>
      </c>
      <c r="P4856" t="s">
        <v>4924</v>
      </c>
    </row>
    <row r="4857" spans="1:16" x14ac:dyDescent="0.25">
      <c r="A4857">
        <v>7078</v>
      </c>
      <c r="B4857" t="s">
        <v>399</v>
      </c>
      <c r="E4857" t="s">
        <v>5175</v>
      </c>
      <c r="F4857" t="s">
        <v>347</v>
      </c>
      <c r="G4857" t="s">
        <v>241</v>
      </c>
      <c r="H4857" t="s">
        <v>198</v>
      </c>
      <c r="I4857" t="s">
        <v>4568</v>
      </c>
      <c r="J4857">
        <v>1981</v>
      </c>
      <c r="K4857">
        <v>70</v>
      </c>
      <c r="L4857">
        <v>27</v>
      </c>
      <c r="M4857" t="s">
        <v>200</v>
      </c>
      <c r="N4857" t="s">
        <v>1203</v>
      </c>
      <c r="O4857" t="s">
        <v>202</v>
      </c>
      <c r="P4857" t="s">
        <v>5176</v>
      </c>
    </row>
    <row r="4858" spans="1:16" x14ac:dyDescent="0.25">
      <c r="A4858">
        <v>7079</v>
      </c>
      <c r="B4858" t="s">
        <v>399</v>
      </c>
      <c r="E4858" t="s">
        <v>5177</v>
      </c>
      <c r="F4858" t="s">
        <v>347</v>
      </c>
      <c r="G4858" t="s">
        <v>241</v>
      </c>
      <c r="H4858" t="s">
        <v>198</v>
      </c>
      <c r="I4858" t="s">
        <v>4568</v>
      </c>
      <c r="J4858">
        <v>1981</v>
      </c>
      <c r="K4858">
        <v>144</v>
      </c>
      <c r="L4858">
        <v>27</v>
      </c>
      <c r="M4858" t="s">
        <v>200</v>
      </c>
      <c r="N4858" t="s">
        <v>1203</v>
      </c>
      <c r="O4858" t="s">
        <v>202</v>
      </c>
      <c r="P4858" t="s">
        <v>534</v>
      </c>
    </row>
    <row r="4859" spans="1:16" x14ac:dyDescent="0.25">
      <c r="A4859">
        <v>7080</v>
      </c>
      <c r="B4859" t="s">
        <v>399</v>
      </c>
      <c r="E4859" t="s">
        <v>5178</v>
      </c>
      <c r="F4859" t="s">
        <v>347</v>
      </c>
      <c r="G4859" t="s">
        <v>241</v>
      </c>
      <c r="H4859" t="s">
        <v>198</v>
      </c>
      <c r="I4859" t="s">
        <v>4568</v>
      </c>
      <c r="J4859">
        <v>1981</v>
      </c>
      <c r="K4859">
        <v>1388</v>
      </c>
      <c r="L4859">
        <v>27</v>
      </c>
      <c r="M4859" t="s">
        <v>200</v>
      </c>
      <c r="N4859" t="s">
        <v>1203</v>
      </c>
      <c r="O4859" t="s">
        <v>202</v>
      </c>
      <c r="P4859" t="s">
        <v>535</v>
      </c>
    </row>
    <row r="4860" spans="1:16" x14ac:dyDescent="0.25">
      <c r="A4860">
        <v>7081</v>
      </c>
      <c r="B4860" t="s">
        <v>399</v>
      </c>
      <c r="E4860" t="s">
        <v>5179</v>
      </c>
      <c r="F4860" t="s">
        <v>347</v>
      </c>
      <c r="G4860" t="s">
        <v>241</v>
      </c>
      <c r="H4860" t="s">
        <v>198</v>
      </c>
      <c r="I4860" t="s">
        <v>4568</v>
      </c>
      <c r="J4860">
        <v>1981</v>
      </c>
      <c r="K4860">
        <v>1465</v>
      </c>
      <c r="L4860">
        <v>27</v>
      </c>
      <c r="M4860" t="s">
        <v>200</v>
      </c>
      <c r="N4860" t="s">
        <v>1203</v>
      </c>
      <c r="O4860" t="s">
        <v>202</v>
      </c>
      <c r="P4860" t="s">
        <v>535</v>
      </c>
    </row>
    <row r="4861" spans="1:16" x14ac:dyDescent="0.25">
      <c r="A4861">
        <v>7082</v>
      </c>
      <c r="B4861" t="s">
        <v>399</v>
      </c>
      <c r="E4861" t="s">
        <v>5180</v>
      </c>
      <c r="F4861" t="s">
        <v>347</v>
      </c>
      <c r="G4861" t="s">
        <v>241</v>
      </c>
      <c r="H4861" t="s">
        <v>198</v>
      </c>
      <c r="I4861" t="s">
        <v>4568</v>
      </c>
      <c r="J4861">
        <v>1981</v>
      </c>
      <c r="K4861">
        <v>1465</v>
      </c>
      <c r="L4861">
        <v>27</v>
      </c>
      <c r="M4861" t="s">
        <v>200</v>
      </c>
      <c r="N4861" t="s">
        <v>1203</v>
      </c>
      <c r="O4861" t="s">
        <v>202</v>
      </c>
      <c r="P4861" t="s">
        <v>5181</v>
      </c>
    </row>
    <row r="4862" spans="1:16" x14ac:dyDescent="0.25">
      <c r="A4862">
        <v>7083</v>
      </c>
      <c r="B4862" t="s">
        <v>399</v>
      </c>
      <c r="E4862" t="s">
        <v>5182</v>
      </c>
      <c r="F4862" t="s">
        <v>347</v>
      </c>
      <c r="G4862" t="s">
        <v>241</v>
      </c>
      <c r="H4862" t="s">
        <v>198</v>
      </c>
      <c r="I4862" t="s">
        <v>4568</v>
      </c>
      <c r="J4862">
        <v>1981</v>
      </c>
      <c r="K4862">
        <v>136</v>
      </c>
      <c r="L4862">
        <v>27</v>
      </c>
      <c r="M4862" t="s">
        <v>200</v>
      </c>
      <c r="N4862" t="s">
        <v>1203</v>
      </c>
      <c r="O4862" t="s">
        <v>202</v>
      </c>
      <c r="P4862" t="s">
        <v>1582</v>
      </c>
    </row>
    <row r="4863" spans="1:16" x14ac:dyDescent="0.25">
      <c r="A4863">
        <v>7084</v>
      </c>
      <c r="B4863" t="s">
        <v>399</v>
      </c>
      <c r="E4863" t="s">
        <v>5183</v>
      </c>
      <c r="F4863" t="s">
        <v>347</v>
      </c>
      <c r="G4863" t="s">
        <v>241</v>
      </c>
      <c r="H4863" t="s">
        <v>198</v>
      </c>
      <c r="I4863" t="s">
        <v>4568</v>
      </c>
      <c r="J4863">
        <v>1981</v>
      </c>
      <c r="K4863">
        <v>764</v>
      </c>
      <c r="L4863">
        <v>27</v>
      </c>
      <c r="M4863" t="s">
        <v>200</v>
      </c>
      <c r="N4863" t="s">
        <v>1203</v>
      </c>
      <c r="O4863" t="s">
        <v>202</v>
      </c>
      <c r="P4863" t="s">
        <v>5181</v>
      </c>
    </row>
    <row r="4864" spans="1:16" x14ac:dyDescent="0.25">
      <c r="A4864">
        <v>7085</v>
      </c>
      <c r="B4864" t="s">
        <v>399</v>
      </c>
      <c r="E4864" t="s">
        <v>5184</v>
      </c>
      <c r="F4864" t="s">
        <v>347</v>
      </c>
      <c r="G4864" t="s">
        <v>241</v>
      </c>
      <c r="H4864" t="s">
        <v>198</v>
      </c>
      <c r="I4864" t="s">
        <v>4568</v>
      </c>
      <c r="J4864">
        <v>1981</v>
      </c>
      <c r="K4864">
        <v>647</v>
      </c>
      <c r="L4864">
        <v>27</v>
      </c>
      <c r="M4864" t="s">
        <v>200</v>
      </c>
      <c r="N4864" t="s">
        <v>1203</v>
      </c>
      <c r="O4864" t="s">
        <v>202</v>
      </c>
      <c r="P4864" t="s">
        <v>1242</v>
      </c>
    </row>
    <row r="4865" spans="1:16" x14ac:dyDescent="0.25">
      <c r="A4865">
        <v>7086</v>
      </c>
      <c r="B4865" t="s">
        <v>399</v>
      </c>
      <c r="E4865" t="s">
        <v>5185</v>
      </c>
      <c r="F4865" t="s">
        <v>347</v>
      </c>
      <c r="G4865" t="s">
        <v>241</v>
      </c>
      <c r="H4865" t="s">
        <v>198</v>
      </c>
      <c r="I4865" t="s">
        <v>4568</v>
      </c>
      <c r="J4865">
        <v>1981</v>
      </c>
      <c r="K4865">
        <v>288</v>
      </c>
      <c r="L4865">
        <v>27</v>
      </c>
      <c r="M4865" t="s">
        <v>200</v>
      </c>
      <c r="N4865" t="s">
        <v>1203</v>
      </c>
      <c r="O4865" t="s">
        <v>202</v>
      </c>
      <c r="P4865" t="s">
        <v>5181</v>
      </c>
    </row>
    <row r="4866" spans="1:16" x14ac:dyDescent="0.25">
      <c r="A4866">
        <v>7087</v>
      </c>
      <c r="B4866" t="s">
        <v>399</v>
      </c>
      <c r="E4866" t="s">
        <v>5186</v>
      </c>
      <c r="F4866" t="s">
        <v>347</v>
      </c>
      <c r="G4866" t="s">
        <v>241</v>
      </c>
      <c r="H4866" t="s">
        <v>198</v>
      </c>
      <c r="I4866" t="s">
        <v>4568</v>
      </c>
      <c r="J4866">
        <v>1981</v>
      </c>
      <c r="K4866">
        <v>45</v>
      </c>
      <c r="L4866">
        <v>27</v>
      </c>
      <c r="M4866" t="s">
        <v>200</v>
      </c>
      <c r="N4866" t="s">
        <v>1203</v>
      </c>
      <c r="O4866" t="s">
        <v>202</v>
      </c>
      <c r="P4866" t="s">
        <v>5181</v>
      </c>
    </row>
    <row r="4867" spans="1:16" x14ac:dyDescent="0.25">
      <c r="A4867">
        <v>7088</v>
      </c>
      <c r="B4867" t="s">
        <v>399</v>
      </c>
      <c r="E4867" t="s">
        <v>5187</v>
      </c>
      <c r="F4867" t="s">
        <v>347</v>
      </c>
      <c r="G4867" t="s">
        <v>241</v>
      </c>
      <c r="H4867" t="s">
        <v>198</v>
      </c>
      <c r="I4867" t="s">
        <v>4568</v>
      </c>
      <c r="J4867">
        <v>1981</v>
      </c>
      <c r="K4867">
        <v>414</v>
      </c>
      <c r="L4867">
        <v>27</v>
      </c>
      <c r="M4867" t="s">
        <v>200</v>
      </c>
      <c r="N4867" t="s">
        <v>1203</v>
      </c>
      <c r="O4867" t="s">
        <v>202</v>
      </c>
      <c r="P4867" t="s">
        <v>4924</v>
      </c>
    </row>
    <row r="4868" spans="1:16" x14ac:dyDescent="0.25">
      <c r="A4868">
        <v>7089</v>
      </c>
      <c r="B4868" t="s">
        <v>399</v>
      </c>
      <c r="E4868" t="s">
        <v>5188</v>
      </c>
      <c r="F4868" t="s">
        <v>347</v>
      </c>
      <c r="G4868" t="s">
        <v>241</v>
      </c>
      <c r="H4868" t="s">
        <v>198</v>
      </c>
      <c r="I4868" t="s">
        <v>4568</v>
      </c>
      <c r="J4868">
        <v>1981</v>
      </c>
      <c r="K4868">
        <v>337</v>
      </c>
      <c r="L4868">
        <v>27</v>
      </c>
      <c r="M4868" t="s">
        <v>200</v>
      </c>
      <c r="N4868" t="s">
        <v>1203</v>
      </c>
      <c r="O4868" t="s">
        <v>202</v>
      </c>
      <c r="P4868" t="s">
        <v>535</v>
      </c>
    </row>
    <row r="4869" spans="1:16" x14ac:dyDescent="0.25">
      <c r="A4869">
        <v>7090</v>
      </c>
      <c r="B4869" t="s">
        <v>399</v>
      </c>
      <c r="E4869" t="s">
        <v>5189</v>
      </c>
      <c r="F4869" t="s">
        <v>347</v>
      </c>
      <c r="G4869" t="s">
        <v>241</v>
      </c>
      <c r="H4869" t="s">
        <v>198</v>
      </c>
      <c r="I4869" t="s">
        <v>4568</v>
      </c>
      <c r="J4869">
        <v>1981</v>
      </c>
      <c r="K4869">
        <v>221</v>
      </c>
      <c r="L4869">
        <v>27</v>
      </c>
      <c r="M4869" t="s">
        <v>200</v>
      </c>
      <c r="N4869" t="s">
        <v>1203</v>
      </c>
      <c r="O4869" t="s">
        <v>202</v>
      </c>
      <c r="P4869" t="s">
        <v>534</v>
      </c>
    </row>
    <row r="4870" spans="1:16" x14ac:dyDescent="0.25">
      <c r="A4870">
        <v>7091</v>
      </c>
      <c r="B4870" t="s">
        <v>399</v>
      </c>
      <c r="E4870" t="s">
        <v>5190</v>
      </c>
      <c r="F4870" t="s">
        <v>347</v>
      </c>
      <c r="G4870" t="s">
        <v>241</v>
      </c>
      <c r="H4870" t="s">
        <v>198</v>
      </c>
      <c r="I4870" t="s">
        <v>4568</v>
      </c>
      <c r="J4870">
        <v>1981</v>
      </c>
      <c r="K4870">
        <v>153</v>
      </c>
      <c r="L4870">
        <v>27</v>
      </c>
      <c r="M4870" t="s">
        <v>200</v>
      </c>
      <c r="N4870" t="s">
        <v>1203</v>
      </c>
      <c r="O4870" t="s">
        <v>202</v>
      </c>
      <c r="P4870" t="s">
        <v>534</v>
      </c>
    </row>
    <row r="4871" spans="1:16" x14ac:dyDescent="0.25">
      <c r="A4871">
        <v>7092</v>
      </c>
      <c r="B4871" t="s">
        <v>399</v>
      </c>
      <c r="E4871" t="s">
        <v>5191</v>
      </c>
      <c r="F4871" t="s">
        <v>347</v>
      </c>
      <c r="G4871" t="s">
        <v>241</v>
      </c>
      <c r="H4871" t="s">
        <v>198</v>
      </c>
      <c r="I4871" t="s">
        <v>4568</v>
      </c>
      <c r="J4871">
        <v>1981</v>
      </c>
      <c r="K4871">
        <v>105</v>
      </c>
      <c r="L4871">
        <v>27</v>
      </c>
      <c r="M4871" t="s">
        <v>200</v>
      </c>
      <c r="N4871" t="s">
        <v>1203</v>
      </c>
      <c r="O4871" t="s">
        <v>202</v>
      </c>
      <c r="P4871" t="s">
        <v>4962</v>
      </c>
    </row>
    <row r="4872" spans="1:16" x14ac:dyDescent="0.25">
      <c r="A4872">
        <v>7093</v>
      </c>
      <c r="B4872" t="s">
        <v>399</v>
      </c>
      <c r="E4872" t="s">
        <v>5192</v>
      </c>
      <c r="F4872" t="s">
        <v>347</v>
      </c>
      <c r="G4872" t="s">
        <v>241</v>
      </c>
      <c r="H4872" t="s">
        <v>198</v>
      </c>
      <c r="I4872" t="s">
        <v>4568</v>
      </c>
      <c r="J4872">
        <v>1981</v>
      </c>
      <c r="K4872">
        <v>406</v>
      </c>
      <c r="L4872">
        <v>27</v>
      </c>
      <c r="M4872" t="s">
        <v>200</v>
      </c>
      <c r="N4872" t="s">
        <v>1203</v>
      </c>
      <c r="O4872" t="s">
        <v>202</v>
      </c>
      <c r="P4872" t="s">
        <v>4924</v>
      </c>
    </row>
    <row r="4873" spans="1:16" x14ac:dyDescent="0.25">
      <c r="A4873">
        <v>7094</v>
      </c>
      <c r="B4873" t="s">
        <v>399</v>
      </c>
      <c r="E4873" t="s">
        <v>5193</v>
      </c>
      <c r="F4873" t="s">
        <v>347</v>
      </c>
      <c r="G4873" t="s">
        <v>241</v>
      </c>
      <c r="H4873" t="s">
        <v>198</v>
      </c>
      <c r="I4873" t="s">
        <v>4568</v>
      </c>
      <c r="J4873">
        <v>1981</v>
      </c>
      <c r="K4873">
        <v>414</v>
      </c>
      <c r="L4873">
        <v>27</v>
      </c>
      <c r="M4873" t="s">
        <v>200</v>
      </c>
      <c r="N4873" t="s">
        <v>1203</v>
      </c>
      <c r="O4873" t="s">
        <v>202</v>
      </c>
      <c r="P4873" t="s">
        <v>4924</v>
      </c>
    </row>
    <row r="4874" spans="1:16" x14ac:dyDescent="0.25">
      <c r="A4874">
        <v>7095</v>
      </c>
      <c r="B4874" t="s">
        <v>399</v>
      </c>
      <c r="E4874" t="s">
        <v>5194</v>
      </c>
      <c r="F4874" t="s">
        <v>347</v>
      </c>
      <c r="G4874" t="s">
        <v>241</v>
      </c>
      <c r="H4874" t="s">
        <v>198</v>
      </c>
      <c r="I4874" t="s">
        <v>4568</v>
      </c>
      <c r="J4874">
        <v>1981</v>
      </c>
      <c r="K4874">
        <v>131</v>
      </c>
      <c r="L4874">
        <v>27</v>
      </c>
      <c r="M4874" t="s">
        <v>200</v>
      </c>
      <c r="N4874" t="s">
        <v>1203</v>
      </c>
      <c r="O4874" t="s">
        <v>202</v>
      </c>
      <c r="P4874" t="s">
        <v>534</v>
      </c>
    </row>
    <row r="4875" spans="1:16" x14ac:dyDescent="0.25">
      <c r="A4875">
        <v>7096</v>
      </c>
      <c r="B4875" t="s">
        <v>399</v>
      </c>
      <c r="E4875" t="s">
        <v>5195</v>
      </c>
      <c r="F4875" t="s">
        <v>347</v>
      </c>
      <c r="G4875" t="s">
        <v>241</v>
      </c>
      <c r="H4875" t="s">
        <v>198</v>
      </c>
      <c r="I4875" t="s">
        <v>4568</v>
      </c>
      <c r="J4875">
        <v>1981</v>
      </c>
      <c r="K4875">
        <v>258</v>
      </c>
      <c r="L4875">
        <v>27</v>
      </c>
      <c r="M4875" t="s">
        <v>200</v>
      </c>
      <c r="N4875" t="s">
        <v>1203</v>
      </c>
      <c r="O4875" t="s">
        <v>202</v>
      </c>
      <c r="P4875" t="s">
        <v>535</v>
      </c>
    </row>
    <row r="4876" spans="1:16" x14ac:dyDescent="0.25">
      <c r="A4876">
        <v>7097</v>
      </c>
      <c r="B4876" t="s">
        <v>399</v>
      </c>
      <c r="E4876" t="s">
        <v>5196</v>
      </c>
      <c r="F4876" t="s">
        <v>347</v>
      </c>
      <c r="G4876" t="s">
        <v>241</v>
      </c>
      <c r="H4876" t="s">
        <v>198</v>
      </c>
      <c r="I4876" t="s">
        <v>4568</v>
      </c>
      <c r="J4876">
        <v>1981</v>
      </c>
      <c r="K4876">
        <v>265</v>
      </c>
      <c r="L4876">
        <v>27</v>
      </c>
      <c r="M4876" t="s">
        <v>200</v>
      </c>
      <c r="N4876" t="s">
        <v>1203</v>
      </c>
      <c r="O4876" t="s">
        <v>202</v>
      </c>
      <c r="P4876" t="s">
        <v>535</v>
      </c>
    </row>
    <row r="4877" spans="1:16" x14ac:dyDescent="0.25">
      <c r="A4877">
        <v>7098</v>
      </c>
      <c r="B4877" t="s">
        <v>399</v>
      </c>
      <c r="E4877" t="s">
        <v>5197</v>
      </c>
      <c r="F4877" t="s">
        <v>347</v>
      </c>
      <c r="G4877" t="s">
        <v>241</v>
      </c>
      <c r="H4877" t="s">
        <v>198</v>
      </c>
      <c r="I4877" t="s">
        <v>4568</v>
      </c>
      <c r="J4877">
        <v>1981</v>
      </c>
      <c r="K4877">
        <v>2591</v>
      </c>
      <c r="L4877">
        <v>27</v>
      </c>
      <c r="M4877" t="s">
        <v>200</v>
      </c>
      <c r="N4877" t="s">
        <v>1203</v>
      </c>
      <c r="O4877" t="s">
        <v>202</v>
      </c>
      <c r="P4877" t="s">
        <v>1242</v>
      </c>
    </row>
    <row r="4878" spans="1:16" x14ac:dyDescent="0.25">
      <c r="A4878">
        <v>7099</v>
      </c>
      <c r="B4878" t="s">
        <v>399</v>
      </c>
      <c r="E4878" t="s">
        <v>5198</v>
      </c>
      <c r="F4878" t="s">
        <v>347</v>
      </c>
      <c r="G4878" t="s">
        <v>241</v>
      </c>
      <c r="H4878" t="s">
        <v>198</v>
      </c>
      <c r="I4878" t="s">
        <v>4568</v>
      </c>
      <c r="J4878">
        <v>1981</v>
      </c>
      <c r="K4878">
        <v>188</v>
      </c>
      <c r="L4878">
        <v>27</v>
      </c>
      <c r="M4878" t="s">
        <v>200</v>
      </c>
      <c r="N4878" t="s">
        <v>1203</v>
      </c>
      <c r="O4878" t="s">
        <v>202</v>
      </c>
      <c r="P4878" t="s">
        <v>2473</v>
      </c>
    </row>
    <row r="4879" spans="1:16" x14ac:dyDescent="0.25">
      <c r="A4879">
        <v>7100</v>
      </c>
      <c r="B4879" t="s">
        <v>399</v>
      </c>
      <c r="E4879" t="s">
        <v>5199</v>
      </c>
      <c r="F4879" t="s">
        <v>347</v>
      </c>
      <c r="G4879" t="s">
        <v>241</v>
      </c>
      <c r="H4879" t="s">
        <v>198</v>
      </c>
      <c r="I4879" t="s">
        <v>4568</v>
      </c>
      <c r="J4879">
        <v>1981</v>
      </c>
      <c r="K4879">
        <v>171</v>
      </c>
      <c r="L4879">
        <v>27</v>
      </c>
      <c r="M4879" t="s">
        <v>200</v>
      </c>
      <c r="N4879" t="s">
        <v>1203</v>
      </c>
      <c r="O4879" t="s">
        <v>202</v>
      </c>
      <c r="P4879" t="s">
        <v>2479</v>
      </c>
    </row>
    <row r="4880" spans="1:16" x14ac:dyDescent="0.25">
      <c r="A4880">
        <v>7101</v>
      </c>
      <c r="B4880" t="s">
        <v>399</v>
      </c>
      <c r="E4880" t="s">
        <v>5200</v>
      </c>
      <c r="F4880" t="s">
        <v>347</v>
      </c>
      <c r="G4880" t="s">
        <v>241</v>
      </c>
      <c r="H4880" t="s">
        <v>198</v>
      </c>
      <c r="I4880" t="s">
        <v>4568</v>
      </c>
      <c r="J4880">
        <v>1981</v>
      </c>
      <c r="K4880">
        <v>201</v>
      </c>
      <c r="L4880">
        <v>27</v>
      </c>
      <c r="M4880" t="s">
        <v>200</v>
      </c>
      <c r="N4880" t="s">
        <v>1203</v>
      </c>
      <c r="O4880" t="s">
        <v>202</v>
      </c>
      <c r="P4880" t="s">
        <v>2479</v>
      </c>
    </row>
    <row r="4881" spans="1:16" x14ac:dyDescent="0.25">
      <c r="A4881">
        <v>7102</v>
      </c>
      <c r="B4881" t="s">
        <v>399</v>
      </c>
      <c r="E4881" t="s">
        <v>5201</v>
      </c>
      <c r="F4881" t="s">
        <v>347</v>
      </c>
      <c r="G4881" t="s">
        <v>241</v>
      </c>
      <c r="H4881" t="s">
        <v>198</v>
      </c>
      <c r="I4881" t="s">
        <v>4568</v>
      </c>
      <c r="J4881">
        <v>1981</v>
      </c>
      <c r="K4881">
        <v>1308</v>
      </c>
      <c r="L4881">
        <v>27</v>
      </c>
      <c r="M4881" t="s">
        <v>200</v>
      </c>
      <c r="N4881" t="s">
        <v>1203</v>
      </c>
      <c r="O4881" t="s">
        <v>202</v>
      </c>
      <c r="P4881" t="s">
        <v>2473</v>
      </c>
    </row>
    <row r="4882" spans="1:16" x14ac:dyDescent="0.25">
      <c r="A4882">
        <v>7103</v>
      </c>
      <c r="B4882" t="s">
        <v>399</v>
      </c>
      <c r="E4882" t="s">
        <v>5202</v>
      </c>
      <c r="F4882" t="s">
        <v>347</v>
      </c>
      <c r="G4882" t="s">
        <v>241</v>
      </c>
      <c r="H4882" t="s">
        <v>198</v>
      </c>
      <c r="I4882" t="s">
        <v>4568</v>
      </c>
      <c r="J4882">
        <v>1981</v>
      </c>
      <c r="K4882">
        <v>110</v>
      </c>
      <c r="L4882">
        <v>27</v>
      </c>
      <c r="M4882" t="s">
        <v>200</v>
      </c>
      <c r="N4882" t="s">
        <v>1203</v>
      </c>
      <c r="O4882" t="s">
        <v>202</v>
      </c>
      <c r="P4882" t="s">
        <v>4962</v>
      </c>
    </row>
    <row r="4883" spans="1:16" x14ac:dyDescent="0.25">
      <c r="A4883">
        <v>7104</v>
      </c>
      <c r="B4883" t="s">
        <v>399</v>
      </c>
      <c r="E4883" t="s">
        <v>5203</v>
      </c>
      <c r="F4883" t="s">
        <v>347</v>
      </c>
      <c r="G4883" t="s">
        <v>241</v>
      </c>
      <c r="H4883" t="s">
        <v>198</v>
      </c>
      <c r="I4883" t="s">
        <v>4568</v>
      </c>
      <c r="J4883">
        <v>1981</v>
      </c>
      <c r="K4883">
        <v>259</v>
      </c>
      <c r="L4883">
        <v>27</v>
      </c>
      <c r="M4883" t="s">
        <v>200</v>
      </c>
      <c r="N4883" t="s">
        <v>1203</v>
      </c>
      <c r="O4883" t="s">
        <v>202</v>
      </c>
      <c r="P4883" t="s">
        <v>5204</v>
      </c>
    </row>
    <row r="4884" spans="1:16" x14ac:dyDescent="0.25">
      <c r="A4884">
        <v>7105</v>
      </c>
      <c r="B4884" t="s">
        <v>360</v>
      </c>
      <c r="E4884" t="s">
        <v>5205</v>
      </c>
      <c r="F4884" t="s">
        <v>347</v>
      </c>
      <c r="G4884" t="s">
        <v>241</v>
      </c>
      <c r="H4884" t="s">
        <v>198</v>
      </c>
      <c r="I4884" t="s">
        <v>4568</v>
      </c>
      <c r="J4884">
        <v>1964</v>
      </c>
      <c r="K4884">
        <v>0</v>
      </c>
      <c r="L4884">
        <v>27</v>
      </c>
      <c r="M4884" t="s">
        <v>200</v>
      </c>
      <c r="N4884" t="s">
        <v>383</v>
      </c>
      <c r="O4884" t="s">
        <v>202</v>
      </c>
      <c r="P4884" t="s">
        <v>384</v>
      </c>
    </row>
    <row r="4885" spans="1:16" x14ac:dyDescent="0.25">
      <c r="A4885">
        <v>7106</v>
      </c>
      <c r="B4885" t="s">
        <v>360</v>
      </c>
      <c r="E4885" t="s">
        <v>5206</v>
      </c>
      <c r="F4885" t="s">
        <v>347</v>
      </c>
      <c r="G4885" t="s">
        <v>241</v>
      </c>
      <c r="H4885" t="s">
        <v>198</v>
      </c>
      <c r="I4885" t="s">
        <v>4568</v>
      </c>
      <c r="J4885">
        <v>1964</v>
      </c>
      <c r="K4885">
        <v>17459</v>
      </c>
      <c r="L4885">
        <v>27</v>
      </c>
      <c r="M4885" t="s">
        <v>200</v>
      </c>
      <c r="N4885" t="s">
        <v>436</v>
      </c>
      <c r="O4885" t="s">
        <v>202</v>
      </c>
      <c r="P4885" t="s">
        <v>384</v>
      </c>
    </row>
    <row r="4886" spans="1:16" x14ac:dyDescent="0.25">
      <c r="A4886">
        <v>7107</v>
      </c>
      <c r="B4886" t="s">
        <v>360</v>
      </c>
      <c r="E4886" t="s">
        <v>5207</v>
      </c>
      <c r="F4886" t="s">
        <v>347</v>
      </c>
      <c r="G4886" t="s">
        <v>241</v>
      </c>
      <c r="H4886" t="s">
        <v>198</v>
      </c>
      <c r="I4886" t="s">
        <v>4568</v>
      </c>
      <c r="J4886">
        <v>1970</v>
      </c>
      <c r="K4886">
        <v>36540</v>
      </c>
      <c r="L4886">
        <v>27</v>
      </c>
      <c r="M4886" t="s">
        <v>200</v>
      </c>
      <c r="N4886" t="s">
        <v>436</v>
      </c>
      <c r="O4886" t="s">
        <v>202</v>
      </c>
      <c r="P4886" t="s">
        <v>384</v>
      </c>
    </row>
    <row r="4887" spans="1:16" x14ac:dyDescent="0.25">
      <c r="A4887">
        <v>7108</v>
      </c>
      <c r="B4887" t="s">
        <v>360</v>
      </c>
      <c r="E4887" t="s">
        <v>5208</v>
      </c>
      <c r="F4887" t="s">
        <v>347</v>
      </c>
      <c r="G4887" t="s">
        <v>241</v>
      </c>
      <c r="H4887" t="s">
        <v>198</v>
      </c>
      <c r="I4887" t="s">
        <v>4568</v>
      </c>
      <c r="J4887">
        <v>1970</v>
      </c>
      <c r="K4887">
        <v>116920</v>
      </c>
      <c r="L4887">
        <v>27</v>
      </c>
      <c r="M4887" t="s">
        <v>200</v>
      </c>
      <c r="N4887" t="s">
        <v>436</v>
      </c>
      <c r="O4887" t="s">
        <v>202</v>
      </c>
      <c r="P4887" t="s">
        <v>384</v>
      </c>
    </row>
    <row r="4888" spans="1:16" x14ac:dyDescent="0.25">
      <c r="A4888">
        <v>7109</v>
      </c>
      <c r="B4888" t="s">
        <v>360</v>
      </c>
      <c r="E4888" t="s">
        <v>5209</v>
      </c>
      <c r="F4888" t="s">
        <v>347</v>
      </c>
      <c r="G4888" t="s">
        <v>241</v>
      </c>
      <c r="H4888" t="s">
        <v>198</v>
      </c>
      <c r="I4888" t="s">
        <v>4568</v>
      </c>
      <c r="J4888">
        <v>1970</v>
      </c>
      <c r="K4888">
        <v>61190</v>
      </c>
      <c r="L4888">
        <v>27</v>
      </c>
      <c r="M4888" t="s">
        <v>200</v>
      </c>
      <c r="N4888" t="s">
        <v>436</v>
      </c>
      <c r="O4888" t="s">
        <v>202</v>
      </c>
      <c r="P4888" t="s">
        <v>384</v>
      </c>
    </row>
    <row r="4889" spans="1:16" x14ac:dyDescent="0.25">
      <c r="A4889">
        <v>7110</v>
      </c>
      <c r="B4889" t="s">
        <v>360</v>
      </c>
      <c r="E4889" t="s">
        <v>5210</v>
      </c>
      <c r="F4889" t="s">
        <v>347</v>
      </c>
      <c r="G4889" t="s">
        <v>241</v>
      </c>
      <c r="H4889" t="s">
        <v>198</v>
      </c>
      <c r="I4889" t="s">
        <v>4568</v>
      </c>
      <c r="J4889">
        <v>1972</v>
      </c>
      <c r="K4889">
        <v>7767</v>
      </c>
      <c r="L4889">
        <v>27</v>
      </c>
      <c r="M4889" t="s">
        <v>200</v>
      </c>
      <c r="N4889" t="s">
        <v>376</v>
      </c>
      <c r="O4889" t="s">
        <v>202</v>
      </c>
      <c r="P4889" t="s">
        <v>365</v>
      </c>
    </row>
    <row r="4890" spans="1:16" x14ac:dyDescent="0.25">
      <c r="A4890">
        <v>7111</v>
      </c>
      <c r="B4890" t="s">
        <v>360</v>
      </c>
      <c r="E4890" t="s">
        <v>5211</v>
      </c>
      <c r="F4890" t="s">
        <v>347</v>
      </c>
      <c r="G4890" t="s">
        <v>241</v>
      </c>
      <c r="H4890" t="s">
        <v>198</v>
      </c>
      <c r="I4890" t="s">
        <v>4568</v>
      </c>
      <c r="J4890">
        <v>1977</v>
      </c>
      <c r="K4890">
        <v>60925</v>
      </c>
      <c r="L4890">
        <v>27</v>
      </c>
      <c r="M4890" t="s">
        <v>200</v>
      </c>
      <c r="N4890" t="s">
        <v>376</v>
      </c>
      <c r="O4890" t="s">
        <v>202</v>
      </c>
      <c r="P4890" t="s">
        <v>365</v>
      </c>
    </row>
    <row r="4891" spans="1:16" x14ac:dyDescent="0.25">
      <c r="A4891">
        <v>7112</v>
      </c>
      <c r="B4891" t="s">
        <v>360</v>
      </c>
      <c r="E4891" t="s">
        <v>5212</v>
      </c>
      <c r="F4891" t="s">
        <v>347</v>
      </c>
      <c r="G4891" t="s">
        <v>241</v>
      </c>
      <c r="H4891" t="s">
        <v>198</v>
      </c>
      <c r="I4891" t="s">
        <v>4568</v>
      </c>
      <c r="J4891">
        <v>1977</v>
      </c>
      <c r="K4891">
        <v>32410</v>
      </c>
      <c r="L4891">
        <v>27</v>
      </c>
      <c r="M4891" t="s">
        <v>200</v>
      </c>
      <c r="N4891" t="s">
        <v>376</v>
      </c>
      <c r="O4891" t="s">
        <v>202</v>
      </c>
      <c r="P4891" t="s">
        <v>365</v>
      </c>
    </row>
    <row r="4892" spans="1:16" x14ac:dyDescent="0.25">
      <c r="A4892">
        <v>7113</v>
      </c>
      <c r="B4892" t="s">
        <v>360</v>
      </c>
      <c r="E4892" t="s">
        <v>5213</v>
      </c>
      <c r="F4892" t="s">
        <v>347</v>
      </c>
      <c r="G4892" t="s">
        <v>241</v>
      </c>
      <c r="H4892" t="s">
        <v>198</v>
      </c>
      <c r="I4892" t="s">
        <v>4568</v>
      </c>
      <c r="J4892">
        <v>1970</v>
      </c>
      <c r="K4892">
        <v>88629</v>
      </c>
      <c r="L4892">
        <v>27</v>
      </c>
      <c r="M4892" t="s">
        <v>200</v>
      </c>
      <c r="N4892" t="s">
        <v>5214</v>
      </c>
      <c r="O4892" t="s">
        <v>202</v>
      </c>
      <c r="P4892" t="s">
        <v>5215</v>
      </c>
    </row>
    <row r="4893" spans="1:16" x14ac:dyDescent="0.25">
      <c r="A4893">
        <v>7114</v>
      </c>
      <c r="B4893" t="s">
        <v>360</v>
      </c>
      <c r="E4893" t="s">
        <v>4987</v>
      </c>
      <c r="F4893" t="s">
        <v>347</v>
      </c>
      <c r="G4893" t="s">
        <v>241</v>
      </c>
      <c r="H4893" t="s">
        <v>198</v>
      </c>
      <c r="I4893" t="s">
        <v>4568</v>
      </c>
      <c r="J4893">
        <v>1978</v>
      </c>
      <c r="K4893">
        <v>2336</v>
      </c>
      <c r="L4893">
        <v>27</v>
      </c>
      <c r="M4893" t="s">
        <v>200</v>
      </c>
      <c r="N4893" t="s">
        <v>376</v>
      </c>
      <c r="O4893" t="s">
        <v>202</v>
      </c>
      <c r="P4893" t="s">
        <v>365</v>
      </c>
    </row>
    <row r="4894" spans="1:16" x14ac:dyDescent="0.25">
      <c r="A4894">
        <v>7115</v>
      </c>
      <c r="B4894" t="s">
        <v>360</v>
      </c>
      <c r="E4894" t="s">
        <v>4987</v>
      </c>
      <c r="F4894" t="s">
        <v>347</v>
      </c>
      <c r="G4894" t="s">
        <v>241</v>
      </c>
      <c r="H4894" t="s">
        <v>198</v>
      </c>
      <c r="I4894" t="s">
        <v>4568</v>
      </c>
      <c r="J4894">
        <v>1978</v>
      </c>
      <c r="K4894">
        <v>57648</v>
      </c>
      <c r="L4894">
        <v>27</v>
      </c>
      <c r="M4894" t="s">
        <v>200</v>
      </c>
      <c r="N4894" t="s">
        <v>376</v>
      </c>
      <c r="O4894" t="s">
        <v>202</v>
      </c>
      <c r="P4894" t="s">
        <v>365</v>
      </c>
    </row>
    <row r="4895" spans="1:16" x14ac:dyDescent="0.25">
      <c r="A4895">
        <v>7116</v>
      </c>
      <c r="B4895" t="s">
        <v>360</v>
      </c>
      <c r="E4895" t="s">
        <v>5216</v>
      </c>
      <c r="F4895" t="s">
        <v>347</v>
      </c>
      <c r="G4895" t="s">
        <v>241</v>
      </c>
      <c r="H4895" t="s">
        <v>198</v>
      </c>
      <c r="I4895" t="s">
        <v>4568</v>
      </c>
      <c r="J4895">
        <v>1978</v>
      </c>
      <c r="K4895">
        <v>89138</v>
      </c>
      <c r="L4895">
        <v>27</v>
      </c>
      <c r="M4895" t="s">
        <v>200</v>
      </c>
      <c r="N4895" t="s">
        <v>376</v>
      </c>
      <c r="O4895" t="s">
        <v>202</v>
      </c>
      <c r="P4895" t="s">
        <v>365</v>
      </c>
    </row>
    <row r="4896" spans="1:16" x14ac:dyDescent="0.25">
      <c r="A4896">
        <v>7117</v>
      </c>
      <c r="B4896" t="s">
        <v>360</v>
      </c>
      <c r="E4896" t="s">
        <v>5217</v>
      </c>
      <c r="F4896" t="s">
        <v>347</v>
      </c>
      <c r="G4896" t="s">
        <v>241</v>
      </c>
      <c r="H4896" t="s">
        <v>198</v>
      </c>
      <c r="I4896" t="s">
        <v>4568</v>
      </c>
      <c r="J4896">
        <v>1978</v>
      </c>
      <c r="K4896">
        <v>87003</v>
      </c>
      <c r="L4896">
        <v>27</v>
      </c>
      <c r="M4896" t="s">
        <v>200</v>
      </c>
      <c r="N4896" t="s">
        <v>376</v>
      </c>
      <c r="O4896" t="s">
        <v>202</v>
      </c>
      <c r="P4896" t="s">
        <v>365</v>
      </c>
    </row>
    <row r="4897" spans="1:16" x14ac:dyDescent="0.25">
      <c r="A4897">
        <v>7118</v>
      </c>
      <c r="B4897" t="s">
        <v>360</v>
      </c>
      <c r="E4897" t="s">
        <v>5217</v>
      </c>
      <c r="F4897" t="s">
        <v>347</v>
      </c>
      <c r="G4897" t="s">
        <v>241</v>
      </c>
      <c r="H4897" t="s">
        <v>198</v>
      </c>
      <c r="I4897" t="s">
        <v>4568</v>
      </c>
      <c r="J4897">
        <v>1978</v>
      </c>
      <c r="K4897">
        <v>248240</v>
      </c>
      <c r="L4897">
        <v>27</v>
      </c>
      <c r="M4897" t="s">
        <v>200</v>
      </c>
      <c r="N4897" t="s">
        <v>376</v>
      </c>
      <c r="O4897" t="s">
        <v>202</v>
      </c>
      <c r="P4897" t="s">
        <v>365</v>
      </c>
    </row>
    <row r="4898" spans="1:16" x14ac:dyDescent="0.25">
      <c r="A4898">
        <v>7119</v>
      </c>
      <c r="B4898" t="s">
        <v>360</v>
      </c>
      <c r="E4898" t="s">
        <v>5218</v>
      </c>
      <c r="F4898" t="s">
        <v>347</v>
      </c>
      <c r="G4898" t="s">
        <v>241</v>
      </c>
      <c r="H4898" t="s">
        <v>198</v>
      </c>
      <c r="I4898" t="s">
        <v>4568</v>
      </c>
      <c r="J4898">
        <v>1978</v>
      </c>
      <c r="K4898">
        <v>385034</v>
      </c>
      <c r="L4898">
        <v>27</v>
      </c>
      <c r="M4898" t="s">
        <v>200</v>
      </c>
      <c r="N4898" t="s">
        <v>376</v>
      </c>
      <c r="O4898" t="s">
        <v>202</v>
      </c>
      <c r="P4898" t="s">
        <v>365</v>
      </c>
    </row>
    <row r="4899" spans="1:16" x14ac:dyDescent="0.25">
      <c r="A4899">
        <v>7120</v>
      </c>
      <c r="B4899" t="s">
        <v>360</v>
      </c>
      <c r="E4899" t="s">
        <v>5218</v>
      </c>
      <c r="F4899" t="s">
        <v>347</v>
      </c>
      <c r="G4899" t="s">
        <v>241</v>
      </c>
      <c r="H4899" t="s">
        <v>198</v>
      </c>
      <c r="I4899" t="s">
        <v>4568</v>
      </c>
      <c r="J4899">
        <v>1989</v>
      </c>
      <c r="K4899">
        <v>46619</v>
      </c>
      <c r="L4899">
        <v>27</v>
      </c>
      <c r="M4899" t="s">
        <v>200</v>
      </c>
      <c r="N4899" t="s">
        <v>376</v>
      </c>
      <c r="O4899" t="s">
        <v>202</v>
      </c>
      <c r="P4899" t="s">
        <v>365</v>
      </c>
    </row>
    <row r="4900" spans="1:16" x14ac:dyDescent="0.25">
      <c r="A4900">
        <v>7121</v>
      </c>
      <c r="B4900" t="s">
        <v>360</v>
      </c>
      <c r="E4900" t="s">
        <v>5217</v>
      </c>
      <c r="F4900" t="s">
        <v>347</v>
      </c>
      <c r="G4900" t="s">
        <v>241</v>
      </c>
      <c r="H4900" t="s">
        <v>198</v>
      </c>
      <c r="I4900" t="s">
        <v>4568</v>
      </c>
      <c r="J4900">
        <v>1979</v>
      </c>
      <c r="K4900">
        <v>109772</v>
      </c>
      <c r="L4900">
        <v>27</v>
      </c>
      <c r="M4900" t="s">
        <v>200</v>
      </c>
      <c r="N4900" t="s">
        <v>376</v>
      </c>
      <c r="O4900" t="s">
        <v>202</v>
      </c>
      <c r="P4900" t="s">
        <v>365</v>
      </c>
    </row>
    <row r="4901" spans="1:16" x14ac:dyDescent="0.25">
      <c r="A4901">
        <v>7122</v>
      </c>
      <c r="B4901" t="s">
        <v>360</v>
      </c>
      <c r="E4901" t="s">
        <v>5219</v>
      </c>
      <c r="F4901" t="s">
        <v>347</v>
      </c>
      <c r="G4901" t="s">
        <v>241</v>
      </c>
      <c r="H4901" t="s">
        <v>198</v>
      </c>
      <c r="I4901" t="s">
        <v>4568</v>
      </c>
      <c r="J4901">
        <v>1979</v>
      </c>
      <c r="K4901">
        <v>31208</v>
      </c>
      <c r="L4901">
        <v>27</v>
      </c>
      <c r="M4901" t="s">
        <v>200</v>
      </c>
      <c r="N4901" t="s">
        <v>376</v>
      </c>
      <c r="O4901" t="s">
        <v>202</v>
      </c>
      <c r="P4901" t="s">
        <v>365</v>
      </c>
    </row>
    <row r="4902" spans="1:16" x14ac:dyDescent="0.25">
      <c r="A4902">
        <v>7123</v>
      </c>
      <c r="B4902" t="s">
        <v>360</v>
      </c>
      <c r="E4902" t="s">
        <v>5217</v>
      </c>
      <c r="F4902" t="s">
        <v>347</v>
      </c>
      <c r="G4902" t="s">
        <v>241</v>
      </c>
      <c r="H4902" t="s">
        <v>198</v>
      </c>
      <c r="I4902" t="s">
        <v>4568</v>
      </c>
      <c r="J4902">
        <v>1980</v>
      </c>
      <c r="K4902">
        <v>117073</v>
      </c>
      <c r="L4902">
        <v>27</v>
      </c>
      <c r="M4902" t="s">
        <v>200</v>
      </c>
      <c r="N4902" t="s">
        <v>376</v>
      </c>
      <c r="O4902" t="s">
        <v>202</v>
      </c>
      <c r="P4902" t="s">
        <v>365</v>
      </c>
    </row>
    <row r="4903" spans="1:16" x14ac:dyDescent="0.25">
      <c r="A4903">
        <v>7124</v>
      </c>
      <c r="B4903" t="s">
        <v>360</v>
      </c>
      <c r="E4903" t="s">
        <v>5220</v>
      </c>
      <c r="F4903" t="s">
        <v>347</v>
      </c>
      <c r="G4903" t="s">
        <v>241</v>
      </c>
      <c r="H4903" t="s">
        <v>198</v>
      </c>
      <c r="I4903" t="s">
        <v>4568</v>
      </c>
      <c r="J4903">
        <v>1981</v>
      </c>
      <c r="K4903">
        <v>255107</v>
      </c>
      <c r="L4903">
        <v>27</v>
      </c>
      <c r="M4903" t="s">
        <v>200</v>
      </c>
      <c r="N4903" t="s">
        <v>376</v>
      </c>
      <c r="O4903" t="s">
        <v>202</v>
      </c>
      <c r="P4903" t="s">
        <v>365</v>
      </c>
    </row>
    <row r="4904" spans="1:16" x14ac:dyDescent="0.25">
      <c r="A4904">
        <v>7125</v>
      </c>
      <c r="B4904" t="s">
        <v>360</v>
      </c>
      <c r="E4904" t="s">
        <v>5221</v>
      </c>
      <c r="F4904" t="s">
        <v>347</v>
      </c>
      <c r="G4904" t="s">
        <v>241</v>
      </c>
      <c r="H4904" t="s">
        <v>198</v>
      </c>
      <c r="I4904" t="s">
        <v>4568</v>
      </c>
      <c r="J4904">
        <v>1982</v>
      </c>
      <c r="K4904">
        <v>0</v>
      </c>
      <c r="L4904">
        <v>27</v>
      </c>
      <c r="M4904" t="s">
        <v>200</v>
      </c>
      <c r="N4904" t="s">
        <v>383</v>
      </c>
      <c r="O4904" t="s">
        <v>202</v>
      </c>
      <c r="P4904" t="s">
        <v>384</v>
      </c>
    </row>
    <row r="4905" spans="1:16" x14ac:dyDescent="0.25">
      <c r="A4905">
        <v>7126</v>
      </c>
      <c r="B4905" t="s">
        <v>360</v>
      </c>
      <c r="E4905" t="s">
        <v>5222</v>
      </c>
      <c r="F4905" t="s">
        <v>347</v>
      </c>
      <c r="G4905" t="s">
        <v>241</v>
      </c>
      <c r="H4905" t="s">
        <v>198</v>
      </c>
      <c r="I4905" t="s">
        <v>4568</v>
      </c>
      <c r="J4905">
        <v>1983</v>
      </c>
      <c r="K4905">
        <v>254183</v>
      </c>
      <c r="L4905">
        <v>27</v>
      </c>
      <c r="M4905" t="s">
        <v>200</v>
      </c>
      <c r="N4905" t="s">
        <v>376</v>
      </c>
      <c r="O4905" t="s">
        <v>202</v>
      </c>
      <c r="P4905" t="s">
        <v>365</v>
      </c>
    </row>
    <row r="4906" spans="1:16" x14ac:dyDescent="0.25">
      <c r="A4906">
        <v>7128</v>
      </c>
      <c r="B4906" t="s">
        <v>360</v>
      </c>
      <c r="E4906" t="s">
        <v>5223</v>
      </c>
      <c r="F4906" t="s">
        <v>347</v>
      </c>
      <c r="G4906" t="s">
        <v>241</v>
      </c>
      <c r="H4906" t="s">
        <v>198</v>
      </c>
      <c r="I4906" t="s">
        <v>4568</v>
      </c>
      <c r="J4906">
        <v>1985</v>
      </c>
      <c r="K4906">
        <v>174316</v>
      </c>
      <c r="L4906">
        <v>27</v>
      </c>
      <c r="M4906" t="s">
        <v>200</v>
      </c>
      <c r="N4906" t="s">
        <v>376</v>
      </c>
      <c r="O4906" t="s">
        <v>202</v>
      </c>
      <c r="P4906" t="s">
        <v>365</v>
      </c>
    </row>
    <row r="4907" spans="1:16" x14ac:dyDescent="0.25">
      <c r="A4907">
        <v>7129</v>
      </c>
      <c r="B4907" t="s">
        <v>360</v>
      </c>
      <c r="E4907" t="s">
        <v>5224</v>
      </c>
      <c r="F4907" t="s">
        <v>347</v>
      </c>
      <c r="G4907" t="s">
        <v>241</v>
      </c>
      <c r="H4907" t="s">
        <v>198</v>
      </c>
      <c r="I4907" t="s">
        <v>4568</v>
      </c>
      <c r="J4907">
        <v>1985</v>
      </c>
      <c r="K4907">
        <v>114197</v>
      </c>
      <c r="L4907">
        <v>27</v>
      </c>
      <c r="M4907" t="s">
        <v>200</v>
      </c>
      <c r="N4907" t="s">
        <v>376</v>
      </c>
      <c r="O4907" t="s">
        <v>202</v>
      </c>
      <c r="P4907" t="s">
        <v>365</v>
      </c>
    </row>
    <row r="4908" spans="1:16" x14ac:dyDescent="0.25">
      <c r="A4908">
        <v>7130</v>
      </c>
      <c r="B4908" t="s">
        <v>360</v>
      </c>
      <c r="E4908" t="s">
        <v>5223</v>
      </c>
      <c r="F4908" t="s">
        <v>347</v>
      </c>
      <c r="G4908" t="s">
        <v>241</v>
      </c>
      <c r="H4908" t="s">
        <v>198</v>
      </c>
      <c r="I4908" t="s">
        <v>4568</v>
      </c>
      <c r="J4908">
        <v>1985</v>
      </c>
      <c r="K4908">
        <v>18679</v>
      </c>
      <c r="L4908">
        <v>27</v>
      </c>
      <c r="M4908" t="s">
        <v>200</v>
      </c>
      <c r="N4908" t="s">
        <v>376</v>
      </c>
      <c r="O4908" t="s">
        <v>202</v>
      </c>
      <c r="P4908" t="s">
        <v>365</v>
      </c>
    </row>
    <row r="4909" spans="1:16" x14ac:dyDescent="0.25">
      <c r="A4909">
        <v>7131</v>
      </c>
      <c r="B4909" t="s">
        <v>360</v>
      </c>
      <c r="E4909" t="s">
        <v>5225</v>
      </c>
      <c r="F4909" t="s">
        <v>347</v>
      </c>
      <c r="G4909" t="s">
        <v>241</v>
      </c>
      <c r="H4909" t="s">
        <v>198</v>
      </c>
      <c r="I4909" t="s">
        <v>4568</v>
      </c>
      <c r="J4909">
        <v>1985</v>
      </c>
      <c r="K4909">
        <v>141164</v>
      </c>
      <c r="L4909">
        <v>27</v>
      </c>
      <c r="M4909" t="s">
        <v>200</v>
      </c>
      <c r="N4909" t="s">
        <v>376</v>
      </c>
      <c r="O4909" t="s">
        <v>202</v>
      </c>
      <c r="P4909" t="s">
        <v>365</v>
      </c>
    </row>
    <row r="4910" spans="1:16" x14ac:dyDescent="0.25">
      <c r="A4910">
        <v>7134</v>
      </c>
      <c r="B4910" t="s">
        <v>360</v>
      </c>
      <c r="E4910" t="s">
        <v>5226</v>
      </c>
      <c r="F4910" t="s">
        <v>347</v>
      </c>
      <c r="G4910" t="s">
        <v>241</v>
      </c>
      <c r="H4910" t="s">
        <v>198</v>
      </c>
      <c r="I4910" t="s">
        <v>4568</v>
      </c>
      <c r="J4910">
        <v>1986</v>
      </c>
      <c r="K4910">
        <v>0</v>
      </c>
      <c r="L4910">
        <v>27</v>
      </c>
      <c r="M4910" t="s">
        <v>200</v>
      </c>
      <c r="N4910" t="s">
        <v>383</v>
      </c>
      <c r="O4910" t="s">
        <v>202</v>
      </c>
      <c r="P4910" t="s">
        <v>384</v>
      </c>
    </row>
    <row r="4911" spans="1:16" x14ac:dyDescent="0.25">
      <c r="A4911">
        <v>7135</v>
      </c>
      <c r="B4911" t="s">
        <v>360</v>
      </c>
      <c r="E4911" t="s">
        <v>5227</v>
      </c>
      <c r="F4911" t="s">
        <v>347</v>
      </c>
      <c r="G4911" t="s">
        <v>241</v>
      </c>
      <c r="H4911" t="s">
        <v>198</v>
      </c>
      <c r="I4911" t="s">
        <v>4568</v>
      </c>
      <c r="J4911">
        <v>1986</v>
      </c>
      <c r="K4911">
        <v>1070862</v>
      </c>
      <c r="L4911">
        <v>27</v>
      </c>
      <c r="M4911" t="s">
        <v>200</v>
      </c>
      <c r="N4911" t="s">
        <v>376</v>
      </c>
      <c r="O4911" t="s">
        <v>202</v>
      </c>
      <c r="P4911" t="s">
        <v>365</v>
      </c>
    </row>
    <row r="4912" spans="1:16" x14ac:dyDescent="0.25">
      <c r="A4912">
        <v>7137</v>
      </c>
      <c r="B4912" t="s">
        <v>360</v>
      </c>
      <c r="E4912" t="s">
        <v>5228</v>
      </c>
      <c r="F4912" t="s">
        <v>347</v>
      </c>
      <c r="G4912" t="s">
        <v>241</v>
      </c>
      <c r="H4912" t="s">
        <v>198</v>
      </c>
      <c r="I4912" t="s">
        <v>4568</v>
      </c>
      <c r="J4912">
        <v>1991</v>
      </c>
      <c r="K4912">
        <v>193942</v>
      </c>
      <c r="L4912">
        <v>27</v>
      </c>
      <c r="M4912" t="s">
        <v>200</v>
      </c>
      <c r="N4912" t="s">
        <v>376</v>
      </c>
      <c r="O4912" t="s">
        <v>202</v>
      </c>
      <c r="P4912" t="s">
        <v>365</v>
      </c>
    </row>
    <row r="4913" spans="1:16" x14ac:dyDescent="0.25">
      <c r="A4913">
        <v>7138</v>
      </c>
      <c r="B4913" t="s">
        <v>360</v>
      </c>
      <c r="E4913" t="s">
        <v>5229</v>
      </c>
      <c r="F4913" t="s">
        <v>347</v>
      </c>
      <c r="G4913" t="s">
        <v>241</v>
      </c>
      <c r="H4913" t="s">
        <v>198</v>
      </c>
      <c r="I4913" t="s">
        <v>4568</v>
      </c>
      <c r="J4913">
        <v>1966</v>
      </c>
      <c r="K4913">
        <v>91232</v>
      </c>
      <c r="L4913">
        <v>27</v>
      </c>
      <c r="M4913" t="s">
        <v>200</v>
      </c>
      <c r="N4913" t="s">
        <v>436</v>
      </c>
      <c r="O4913" t="s">
        <v>202</v>
      </c>
      <c r="P4913" t="s">
        <v>384</v>
      </c>
    </row>
    <row r="4914" spans="1:16" x14ac:dyDescent="0.25">
      <c r="A4914">
        <v>7139</v>
      </c>
      <c r="B4914" t="s">
        <v>425</v>
      </c>
      <c r="E4914" t="s">
        <v>3053</v>
      </c>
      <c r="F4914" t="s">
        <v>347</v>
      </c>
      <c r="G4914" t="s">
        <v>241</v>
      </c>
      <c r="H4914" t="s">
        <v>198</v>
      </c>
      <c r="I4914" t="s">
        <v>4568</v>
      </c>
      <c r="J4914">
        <v>1989</v>
      </c>
      <c r="K4914">
        <v>0</v>
      </c>
      <c r="L4914">
        <v>27</v>
      </c>
      <c r="M4914" t="s">
        <v>200</v>
      </c>
      <c r="N4914" t="s">
        <v>383</v>
      </c>
      <c r="O4914" t="s">
        <v>202</v>
      </c>
      <c r="P4914" t="s">
        <v>4663</v>
      </c>
    </row>
    <row r="4915" spans="1:16" x14ac:dyDescent="0.25">
      <c r="A4915">
        <v>7140</v>
      </c>
      <c r="B4915" t="s">
        <v>425</v>
      </c>
      <c r="E4915" t="s">
        <v>3053</v>
      </c>
      <c r="F4915" t="s">
        <v>347</v>
      </c>
      <c r="G4915" t="s">
        <v>241</v>
      </c>
      <c r="H4915" t="s">
        <v>198</v>
      </c>
      <c r="I4915" t="s">
        <v>4568</v>
      </c>
      <c r="J4915">
        <v>1989</v>
      </c>
      <c r="K4915">
        <v>0</v>
      </c>
      <c r="L4915">
        <v>27</v>
      </c>
      <c r="M4915" t="s">
        <v>200</v>
      </c>
      <c r="N4915" t="s">
        <v>383</v>
      </c>
      <c r="O4915" t="s">
        <v>202</v>
      </c>
      <c r="P4915" t="s">
        <v>4663</v>
      </c>
    </row>
    <row r="4916" spans="1:16" x14ac:dyDescent="0.25">
      <c r="A4916">
        <v>7141</v>
      </c>
      <c r="B4916" t="s">
        <v>360</v>
      </c>
      <c r="E4916" t="s">
        <v>5230</v>
      </c>
      <c r="F4916" t="s">
        <v>347</v>
      </c>
      <c r="G4916" t="s">
        <v>5231</v>
      </c>
      <c r="H4916" t="s">
        <v>198</v>
      </c>
      <c r="I4916" t="s">
        <v>5232</v>
      </c>
      <c r="J4916">
        <v>1983</v>
      </c>
      <c r="K4916">
        <v>19208</v>
      </c>
      <c r="L4916">
        <v>22</v>
      </c>
      <c r="M4916" t="s">
        <v>200</v>
      </c>
      <c r="N4916" t="s">
        <v>467</v>
      </c>
      <c r="O4916" t="s">
        <v>202</v>
      </c>
      <c r="P4916" t="s">
        <v>365</v>
      </c>
    </row>
    <row r="4917" spans="1:16" x14ac:dyDescent="0.25">
      <c r="A4917">
        <v>7142</v>
      </c>
      <c r="B4917" t="s">
        <v>360</v>
      </c>
      <c r="E4917" t="s">
        <v>5233</v>
      </c>
      <c r="F4917" t="s">
        <v>347</v>
      </c>
      <c r="G4917" t="s">
        <v>5231</v>
      </c>
      <c r="H4917" t="s">
        <v>198</v>
      </c>
      <c r="I4917" t="s">
        <v>5232</v>
      </c>
      <c r="J4917">
        <v>1964</v>
      </c>
      <c r="K4917">
        <v>34232</v>
      </c>
      <c r="L4917">
        <v>22</v>
      </c>
      <c r="M4917" t="s">
        <v>200</v>
      </c>
      <c r="N4917" t="s">
        <v>467</v>
      </c>
      <c r="O4917" t="s">
        <v>202</v>
      </c>
      <c r="P4917" t="s">
        <v>365</v>
      </c>
    </row>
    <row r="4918" spans="1:16" x14ac:dyDescent="0.25">
      <c r="A4918">
        <v>7143</v>
      </c>
      <c r="B4918" t="s">
        <v>360</v>
      </c>
      <c r="E4918" t="s">
        <v>5234</v>
      </c>
      <c r="F4918" t="s">
        <v>347</v>
      </c>
      <c r="G4918" t="s">
        <v>5231</v>
      </c>
      <c r="H4918" t="s">
        <v>198</v>
      </c>
      <c r="I4918" t="s">
        <v>5232</v>
      </c>
      <c r="J4918">
        <v>1967</v>
      </c>
      <c r="K4918">
        <v>54906</v>
      </c>
      <c r="L4918">
        <v>22</v>
      </c>
      <c r="M4918" t="s">
        <v>200</v>
      </c>
      <c r="N4918" t="s">
        <v>467</v>
      </c>
      <c r="O4918" t="s">
        <v>202</v>
      </c>
      <c r="P4918" t="s">
        <v>365</v>
      </c>
    </row>
    <row r="4919" spans="1:16" x14ac:dyDescent="0.25">
      <c r="A4919">
        <v>7144</v>
      </c>
      <c r="B4919" t="s">
        <v>360</v>
      </c>
      <c r="E4919" t="s">
        <v>5235</v>
      </c>
      <c r="F4919" t="s">
        <v>347</v>
      </c>
      <c r="G4919" t="s">
        <v>5231</v>
      </c>
      <c r="H4919" t="s">
        <v>198</v>
      </c>
      <c r="I4919" t="s">
        <v>5232</v>
      </c>
      <c r="J4919">
        <v>1967</v>
      </c>
      <c r="K4919">
        <v>3228</v>
      </c>
      <c r="L4919">
        <v>22</v>
      </c>
      <c r="M4919" t="s">
        <v>200</v>
      </c>
      <c r="N4919" t="s">
        <v>467</v>
      </c>
      <c r="O4919" t="s">
        <v>202</v>
      </c>
      <c r="P4919" t="s">
        <v>365</v>
      </c>
    </row>
    <row r="4920" spans="1:16" x14ac:dyDescent="0.25">
      <c r="A4920">
        <v>7145</v>
      </c>
      <c r="B4920" t="s">
        <v>360</v>
      </c>
      <c r="E4920" t="s">
        <v>5236</v>
      </c>
      <c r="F4920" t="s">
        <v>347</v>
      </c>
      <c r="G4920" t="s">
        <v>5231</v>
      </c>
      <c r="H4920" t="s">
        <v>198</v>
      </c>
      <c r="I4920" t="s">
        <v>5232</v>
      </c>
      <c r="J4920">
        <v>1967</v>
      </c>
      <c r="K4920">
        <v>6000</v>
      </c>
      <c r="L4920">
        <v>22</v>
      </c>
      <c r="M4920" t="s">
        <v>200</v>
      </c>
      <c r="N4920" t="s">
        <v>383</v>
      </c>
      <c r="O4920" t="s">
        <v>202</v>
      </c>
      <c r="P4920" t="s">
        <v>5237</v>
      </c>
    </row>
    <row r="4921" spans="1:16" x14ac:dyDescent="0.25">
      <c r="A4921">
        <v>7146</v>
      </c>
      <c r="B4921" t="s">
        <v>360</v>
      </c>
      <c r="E4921" t="s">
        <v>5238</v>
      </c>
      <c r="F4921" t="s">
        <v>347</v>
      </c>
      <c r="G4921" t="s">
        <v>5231</v>
      </c>
      <c r="H4921" t="s">
        <v>198</v>
      </c>
      <c r="I4921" t="s">
        <v>5232</v>
      </c>
      <c r="J4921">
        <v>1984</v>
      </c>
      <c r="K4921">
        <v>79012</v>
      </c>
      <c r="L4921">
        <v>22</v>
      </c>
      <c r="M4921" t="s">
        <v>200</v>
      </c>
      <c r="N4921" t="s">
        <v>467</v>
      </c>
      <c r="O4921" t="s">
        <v>202</v>
      </c>
      <c r="P4921" t="s">
        <v>365</v>
      </c>
    </row>
    <row r="4922" spans="1:16" x14ac:dyDescent="0.25">
      <c r="A4922">
        <v>7147</v>
      </c>
      <c r="B4922" t="s">
        <v>360</v>
      </c>
      <c r="E4922" t="s">
        <v>5239</v>
      </c>
      <c r="F4922" t="s">
        <v>347</v>
      </c>
      <c r="G4922" t="s">
        <v>5231</v>
      </c>
      <c r="H4922" t="s">
        <v>198</v>
      </c>
      <c r="I4922" t="s">
        <v>5232</v>
      </c>
      <c r="J4922">
        <v>1983</v>
      </c>
      <c r="K4922">
        <v>20000</v>
      </c>
      <c r="L4922">
        <v>22</v>
      </c>
      <c r="M4922" t="s">
        <v>200</v>
      </c>
      <c r="N4922" t="s">
        <v>383</v>
      </c>
      <c r="O4922" t="s">
        <v>202</v>
      </c>
      <c r="P4922" t="s">
        <v>5237</v>
      </c>
    </row>
    <row r="4923" spans="1:16" x14ac:dyDescent="0.25">
      <c r="A4923">
        <v>7148</v>
      </c>
      <c r="B4923" t="s">
        <v>360</v>
      </c>
      <c r="E4923" t="s">
        <v>5240</v>
      </c>
      <c r="F4923" t="s">
        <v>347</v>
      </c>
      <c r="G4923" t="s">
        <v>5231</v>
      </c>
      <c r="H4923" t="s">
        <v>198</v>
      </c>
      <c r="I4923" t="s">
        <v>5232</v>
      </c>
      <c r="J4923">
        <v>1983</v>
      </c>
      <c r="K4923">
        <v>40439</v>
      </c>
      <c r="L4923">
        <v>22</v>
      </c>
      <c r="M4923" t="s">
        <v>200</v>
      </c>
      <c r="N4923" t="s">
        <v>467</v>
      </c>
      <c r="O4923" t="s">
        <v>202</v>
      </c>
      <c r="P4923" t="s">
        <v>365</v>
      </c>
    </row>
    <row r="4924" spans="1:16" x14ac:dyDescent="0.25">
      <c r="A4924">
        <v>7149</v>
      </c>
      <c r="B4924" t="s">
        <v>360</v>
      </c>
      <c r="E4924" t="s">
        <v>5241</v>
      </c>
      <c r="F4924" t="s">
        <v>347</v>
      </c>
      <c r="G4924" t="s">
        <v>5231</v>
      </c>
      <c r="H4924" t="s">
        <v>198</v>
      </c>
      <c r="I4924" t="s">
        <v>5232</v>
      </c>
      <c r="J4924">
        <v>1966</v>
      </c>
      <c r="K4924">
        <v>1560155</v>
      </c>
      <c r="L4924">
        <v>22</v>
      </c>
      <c r="M4924" t="s">
        <v>200</v>
      </c>
      <c r="N4924" t="s">
        <v>364</v>
      </c>
      <c r="O4924" t="s">
        <v>202</v>
      </c>
      <c r="P4924" t="s">
        <v>365</v>
      </c>
    </row>
    <row r="4925" spans="1:16" x14ac:dyDescent="0.25">
      <c r="A4925">
        <v>7150</v>
      </c>
      <c r="B4925" t="s">
        <v>360</v>
      </c>
      <c r="E4925" t="s">
        <v>5242</v>
      </c>
      <c r="F4925" t="s">
        <v>347</v>
      </c>
      <c r="G4925" t="s">
        <v>5231</v>
      </c>
      <c r="H4925" t="s">
        <v>198</v>
      </c>
      <c r="I4925" t="s">
        <v>5232</v>
      </c>
      <c r="J4925">
        <v>1985</v>
      </c>
      <c r="K4925">
        <v>26775</v>
      </c>
      <c r="L4925">
        <v>22</v>
      </c>
      <c r="M4925" t="s">
        <v>200</v>
      </c>
      <c r="N4925" t="s">
        <v>467</v>
      </c>
      <c r="O4925" t="s">
        <v>202</v>
      </c>
      <c r="P4925" t="s">
        <v>365</v>
      </c>
    </row>
    <row r="4926" spans="1:16" x14ac:dyDescent="0.25">
      <c r="A4926">
        <v>7151</v>
      </c>
      <c r="B4926" t="s">
        <v>360</v>
      </c>
      <c r="E4926" t="s">
        <v>5243</v>
      </c>
      <c r="F4926" t="s">
        <v>347</v>
      </c>
      <c r="G4926" t="s">
        <v>5231</v>
      </c>
      <c r="H4926" t="s">
        <v>198</v>
      </c>
      <c r="I4926" t="s">
        <v>5232</v>
      </c>
      <c r="J4926">
        <v>1986</v>
      </c>
      <c r="K4926">
        <v>1274127</v>
      </c>
      <c r="L4926">
        <v>22</v>
      </c>
      <c r="M4926" t="s">
        <v>200</v>
      </c>
      <c r="N4926" t="s">
        <v>364</v>
      </c>
      <c r="O4926" t="s">
        <v>202</v>
      </c>
      <c r="P4926" t="s">
        <v>365</v>
      </c>
    </row>
    <row r="4927" spans="1:16" x14ac:dyDescent="0.25">
      <c r="A4927">
        <v>7152</v>
      </c>
      <c r="B4927" t="s">
        <v>360</v>
      </c>
      <c r="E4927" t="s">
        <v>5244</v>
      </c>
      <c r="F4927" t="s">
        <v>347</v>
      </c>
      <c r="G4927" t="s">
        <v>5231</v>
      </c>
      <c r="H4927" t="s">
        <v>198</v>
      </c>
      <c r="I4927" t="s">
        <v>5232</v>
      </c>
      <c r="J4927">
        <v>1968</v>
      </c>
      <c r="K4927">
        <v>11698</v>
      </c>
      <c r="L4927">
        <v>22</v>
      </c>
      <c r="M4927" t="s">
        <v>200</v>
      </c>
      <c r="N4927" t="s">
        <v>467</v>
      </c>
      <c r="O4927" t="s">
        <v>202</v>
      </c>
      <c r="P4927" t="s">
        <v>365</v>
      </c>
    </row>
    <row r="4928" spans="1:16" x14ac:dyDescent="0.25">
      <c r="A4928">
        <v>7153</v>
      </c>
      <c r="B4928" t="s">
        <v>360</v>
      </c>
      <c r="E4928" t="s">
        <v>5245</v>
      </c>
      <c r="F4928" t="s">
        <v>347</v>
      </c>
      <c r="G4928" t="s">
        <v>5231</v>
      </c>
      <c r="H4928" t="s">
        <v>198</v>
      </c>
      <c r="I4928" t="s">
        <v>5232</v>
      </c>
      <c r="J4928">
        <v>1964</v>
      </c>
      <c r="K4928">
        <v>7427</v>
      </c>
      <c r="L4928">
        <v>22</v>
      </c>
      <c r="M4928" t="s">
        <v>200</v>
      </c>
      <c r="N4928" t="s">
        <v>467</v>
      </c>
      <c r="O4928" t="s">
        <v>202</v>
      </c>
      <c r="P4928" t="s">
        <v>365</v>
      </c>
    </row>
    <row r="4929" spans="1:16" x14ac:dyDescent="0.25">
      <c r="A4929">
        <v>7154</v>
      </c>
      <c r="B4929" t="s">
        <v>360</v>
      </c>
      <c r="E4929" t="s">
        <v>5246</v>
      </c>
      <c r="F4929" t="s">
        <v>347</v>
      </c>
      <c r="G4929" t="s">
        <v>5231</v>
      </c>
      <c r="H4929" t="s">
        <v>198</v>
      </c>
      <c r="I4929" t="s">
        <v>5232</v>
      </c>
      <c r="J4929">
        <v>1986</v>
      </c>
      <c r="K4929">
        <v>19825</v>
      </c>
      <c r="L4929">
        <v>22</v>
      </c>
      <c r="M4929" t="s">
        <v>200</v>
      </c>
      <c r="N4929" t="s">
        <v>467</v>
      </c>
      <c r="O4929" t="s">
        <v>202</v>
      </c>
      <c r="P4929" t="s">
        <v>365</v>
      </c>
    </row>
    <row r="4930" spans="1:16" x14ac:dyDescent="0.25">
      <c r="A4930">
        <v>7155</v>
      </c>
      <c r="B4930" t="s">
        <v>360</v>
      </c>
      <c r="E4930" t="s">
        <v>5247</v>
      </c>
      <c r="F4930" t="s">
        <v>347</v>
      </c>
      <c r="G4930" t="s">
        <v>5231</v>
      </c>
      <c r="H4930" t="s">
        <v>198</v>
      </c>
      <c r="I4930" t="s">
        <v>5232</v>
      </c>
      <c r="J4930">
        <v>1967</v>
      </c>
      <c r="K4930">
        <v>23865</v>
      </c>
      <c r="L4930">
        <v>22</v>
      </c>
      <c r="M4930" t="s">
        <v>200</v>
      </c>
      <c r="N4930" t="s">
        <v>467</v>
      </c>
      <c r="O4930" t="s">
        <v>202</v>
      </c>
      <c r="P4930" t="s">
        <v>365</v>
      </c>
    </row>
    <row r="4931" spans="1:16" x14ac:dyDescent="0.25">
      <c r="A4931">
        <v>7156</v>
      </c>
      <c r="B4931" t="s">
        <v>360</v>
      </c>
      <c r="E4931" t="s">
        <v>5248</v>
      </c>
      <c r="F4931" t="s">
        <v>347</v>
      </c>
      <c r="G4931" t="s">
        <v>5231</v>
      </c>
      <c r="H4931" t="s">
        <v>198</v>
      </c>
      <c r="I4931" t="s">
        <v>5232</v>
      </c>
      <c r="J4931">
        <v>1967</v>
      </c>
      <c r="K4931">
        <v>2396</v>
      </c>
      <c r="L4931">
        <v>22</v>
      </c>
      <c r="M4931" t="s">
        <v>200</v>
      </c>
      <c r="N4931" t="s">
        <v>467</v>
      </c>
      <c r="O4931" t="s">
        <v>202</v>
      </c>
      <c r="P4931" t="s">
        <v>365</v>
      </c>
    </row>
    <row r="4932" spans="1:16" x14ac:dyDescent="0.25">
      <c r="A4932">
        <v>7157</v>
      </c>
      <c r="B4932" t="s">
        <v>360</v>
      </c>
      <c r="E4932" t="s">
        <v>5249</v>
      </c>
      <c r="F4932" t="s">
        <v>347</v>
      </c>
      <c r="G4932" t="s">
        <v>241</v>
      </c>
      <c r="H4932" t="s">
        <v>198</v>
      </c>
      <c r="I4932" t="s">
        <v>4568</v>
      </c>
      <c r="J4932">
        <v>1979</v>
      </c>
      <c r="K4932">
        <v>3581</v>
      </c>
      <c r="L4932">
        <v>27</v>
      </c>
      <c r="M4932" t="s">
        <v>200</v>
      </c>
      <c r="N4932" t="s">
        <v>383</v>
      </c>
      <c r="O4932" t="s">
        <v>202</v>
      </c>
      <c r="P4932" t="s">
        <v>384</v>
      </c>
    </row>
    <row r="4933" spans="1:16" x14ac:dyDescent="0.25">
      <c r="A4933">
        <v>7158</v>
      </c>
      <c r="B4933" t="s">
        <v>360</v>
      </c>
      <c r="E4933" t="s">
        <v>5249</v>
      </c>
      <c r="F4933" t="s">
        <v>347</v>
      </c>
      <c r="G4933" t="s">
        <v>241</v>
      </c>
      <c r="H4933" t="s">
        <v>198</v>
      </c>
      <c r="I4933" t="s">
        <v>4568</v>
      </c>
      <c r="J4933">
        <v>1979</v>
      </c>
      <c r="K4933">
        <v>3581</v>
      </c>
      <c r="L4933">
        <v>27</v>
      </c>
      <c r="M4933" t="s">
        <v>200</v>
      </c>
      <c r="N4933" t="s">
        <v>383</v>
      </c>
      <c r="O4933" t="s">
        <v>202</v>
      </c>
      <c r="P4933" t="s">
        <v>384</v>
      </c>
    </row>
    <row r="4934" spans="1:16" x14ac:dyDescent="0.25">
      <c r="A4934">
        <v>7159</v>
      </c>
      <c r="B4934" t="s">
        <v>360</v>
      </c>
      <c r="E4934" t="s">
        <v>5250</v>
      </c>
      <c r="F4934" t="s">
        <v>347</v>
      </c>
      <c r="G4934" t="s">
        <v>241</v>
      </c>
      <c r="H4934" t="s">
        <v>198</v>
      </c>
      <c r="I4934" t="s">
        <v>4568</v>
      </c>
      <c r="J4934">
        <v>1984</v>
      </c>
      <c r="K4934">
        <v>2666</v>
      </c>
      <c r="L4934">
        <v>27</v>
      </c>
      <c r="M4934" t="s">
        <v>200</v>
      </c>
      <c r="N4934" t="s">
        <v>383</v>
      </c>
      <c r="O4934" t="s">
        <v>202</v>
      </c>
      <c r="P4934" t="s">
        <v>384</v>
      </c>
    </row>
    <row r="4935" spans="1:16" x14ac:dyDescent="0.25">
      <c r="A4935">
        <v>7160</v>
      </c>
      <c r="B4935" t="s">
        <v>360</v>
      </c>
      <c r="E4935" t="s">
        <v>5251</v>
      </c>
      <c r="F4935" t="s">
        <v>347</v>
      </c>
      <c r="G4935" t="s">
        <v>241</v>
      </c>
      <c r="H4935" t="s">
        <v>198</v>
      </c>
      <c r="I4935" t="s">
        <v>4568</v>
      </c>
      <c r="J4935">
        <v>1992</v>
      </c>
      <c r="K4935">
        <v>133694</v>
      </c>
      <c r="L4935">
        <v>27</v>
      </c>
      <c r="M4935" t="s">
        <v>200</v>
      </c>
      <c r="N4935" t="s">
        <v>376</v>
      </c>
      <c r="O4935" t="s">
        <v>202</v>
      </c>
      <c r="P4935" t="s">
        <v>365</v>
      </c>
    </row>
    <row r="4936" spans="1:16" x14ac:dyDescent="0.25">
      <c r="A4936">
        <v>7161</v>
      </c>
      <c r="B4936" t="s">
        <v>360</v>
      </c>
      <c r="E4936" t="s">
        <v>5252</v>
      </c>
      <c r="F4936" t="s">
        <v>347</v>
      </c>
      <c r="G4936" t="s">
        <v>241</v>
      </c>
      <c r="H4936" t="s">
        <v>198</v>
      </c>
      <c r="I4936" t="s">
        <v>4568</v>
      </c>
      <c r="J4936">
        <v>1991</v>
      </c>
      <c r="K4936">
        <v>36390</v>
      </c>
      <c r="L4936">
        <v>27</v>
      </c>
      <c r="M4936" t="s">
        <v>200</v>
      </c>
      <c r="N4936" t="s">
        <v>5253</v>
      </c>
      <c r="O4936" t="s">
        <v>202</v>
      </c>
      <c r="P4936" t="s">
        <v>365</v>
      </c>
    </row>
    <row r="4937" spans="1:16" x14ac:dyDescent="0.25">
      <c r="A4937">
        <v>7162</v>
      </c>
      <c r="B4937" t="s">
        <v>360</v>
      </c>
      <c r="E4937" t="s">
        <v>5254</v>
      </c>
      <c r="F4937" t="s">
        <v>347</v>
      </c>
      <c r="G4937" t="s">
        <v>241</v>
      </c>
      <c r="H4937" t="s">
        <v>198</v>
      </c>
      <c r="I4937" t="s">
        <v>4568</v>
      </c>
      <c r="J4937">
        <v>1970</v>
      </c>
      <c r="K4937">
        <v>4152</v>
      </c>
      <c r="L4937">
        <v>27</v>
      </c>
      <c r="M4937" t="s">
        <v>200</v>
      </c>
      <c r="N4937" t="s">
        <v>436</v>
      </c>
      <c r="O4937" t="s">
        <v>202</v>
      </c>
      <c r="P4937" t="s">
        <v>384</v>
      </c>
    </row>
    <row r="4938" spans="1:16" x14ac:dyDescent="0.25">
      <c r="A4938">
        <v>7163</v>
      </c>
      <c r="B4938" t="s">
        <v>360</v>
      </c>
      <c r="E4938" t="s">
        <v>5255</v>
      </c>
      <c r="F4938" t="s">
        <v>347</v>
      </c>
      <c r="G4938" t="s">
        <v>241</v>
      </c>
      <c r="H4938" t="s">
        <v>198</v>
      </c>
      <c r="I4938" t="s">
        <v>4568</v>
      </c>
      <c r="J4938">
        <v>1972</v>
      </c>
      <c r="K4938">
        <v>903</v>
      </c>
      <c r="L4938">
        <v>27</v>
      </c>
      <c r="M4938" t="s">
        <v>200</v>
      </c>
      <c r="N4938" t="s">
        <v>364</v>
      </c>
      <c r="O4938" t="s">
        <v>202</v>
      </c>
      <c r="P4938" t="s">
        <v>365</v>
      </c>
    </row>
    <row r="4939" spans="1:16" x14ac:dyDescent="0.25">
      <c r="A4939">
        <v>7164</v>
      </c>
      <c r="B4939" t="s">
        <v>360</v>
      </c>
      <c r="E4939" t="s">
        <v>5256</v>
      </c>
      <c r="F4939" t="s">
        <v>347</v>
      </c>
      <c r="G4939" t="s">
        <v>241</v>
      </c>
      <c r="H4939" t="s">
        <v>198</v>
      </c>
      <c r="I4939" t="s">
        <v>4568</v>
      </c>
      <c r="J4939">
        <v>1970</v>
      </c>
      <c r="K4939">
        <v>63661</v>
      </c>
      <c r="L4939">
        <v>27</v>
      </c>
      <c r="M4939" t="s">
        <v>200</v>
      </c>
      <c r="N4939" t="s">
        <v>376</v>
      </c>
      <c r="O4939" t="s">
        <v>202</v>
      </c>
      <c r="P4939" t="s">
        <v>365</v>
      </c>
    </row>
    <row r="4940" spans="1:16" x14ac:dyDescent="0.25">
      <c r="A4940">
        <v>7165</v>
      </c>
      <c r="B4940" t="s">
        <v>360</v>
      </c>
      <c r="E4940" t="s">
        <v>5257</v>
      </c>
      <c r="F4940" t="s">
        <v>347</v>
      </c>
      <c r="G4940" t="s">
        <v>241</v>
      </c>
      <c r="H4940" t="s">
        <v>198</v>
      </c>
      <c r="I4940" t="s">
        <v>4568</v>
      </c>
      <c r="J4940">
        <v>1968</v>
      </c>
      <c r="K4940">
        <v>95036</v>
      </c>
      <c r="L4940">
        <v>27</v>
      </c>
      <c r="M4940" t="s">
        <v>200</v>
      </c>
      <c r="N4940" t="s">
        <v>436</v>
      </c>
      <c r="O4940" t="s">
        <v>202</v>
      </c>
      <c r="P4940" t="s">
        <v>384</v>
      </c>
    </row>
    <row r="4941" spans="1:16" x14ac:dyDescent="0.25">
      <c r="A4941">
        <v>7166</v>
      </c>
      <c r="B4941" t="s">
        <v>360</v>
      </c>
      <c r="E4941" t="s">
        <v>5258</v>
      </c>
      <c r="F4941" t="s">
        <v>347</v>
      </c>
      <c r="G4941" t="s">
        <v>241</v>
      </c>
      <c r="H4941" t="s">
        <v>198</v>
      </c>
      <c r="I4941" t="s">
        <v>4568</v>
      </c>
      <c r="J4941">
        <v>1968</v>
      </c>
      <c r="K4941">
        <v>84866</v>
      </c>
      <c r="L4941">
        <v>27</v>
      </c>
      <c r="M4941" t="s">
        <v>200</v>
      </c>
      <c r="N4941" t="s">
        <v>436</v>
      </c>
      <c r="O4941" t="s">
        <v>202</v>
      </c>
      <c r="P4941" t="s">
        <v>384</v>
      </c>
    </row>
    <row r="4942" spans="1:16" x14ac:dyDescent="0.25">
      <c r="A4942">
        <v>7167</v>
      </c>
      <c r="B4942" t="s">
        <v>360</v>
      </c>
      <c r="E4942" t="s">
        <v>5259</v>
      </c>
      <c r="F4942" t="s">
        <v>347</v>
      </c>
      <c r="G4942" t="s">
        <v>241</v>
      </c>
      <c r="H4942" t="s">
        <v>198</v>
      </c>
      <c r="I4942" t="s">
        <v>4568</v>
      </c>
      <c r="J4942">
        <v>1968</v>
      </c>
      <c r="K4942">
        <v>164871</v>
      </c>
      <c r="L4942">
        <v>27</v>
      </c>
      <c r="M4942" t="s">
        <v>200</v>
      </c>
      <c r="N4942" t="s">
        <v>436</v>
      </c>
      <c r="O4942" t="s">
        <v>202</v>
      </c>
      <c r="P4942" t="s">
        <v>384</v>
      </c>
    </row>
    <row r="4943" spans="1:16" x14ac:dyDescent="0.25">
      <c r="A4943">
        <v>7168</v>
      </c>
      <c r="B4943" t="s">
        <v>360</v>
      </c>
      <c r="E4943" t="s">
        <v>5260</v>
      </c>
      <c r="F4943" t="s">
        <v>347</v>
      </c>
      <c r="G4943" t="s">
        <v>241</v>
      </c>
      <c r="H4943" t="s">
        <v>198</v>
      </c>
      <c r="I4943" t="s">
        <v>4568</v>
      </c>
      <c r="J4943">
        <v>1964</v>
      </c>
      <c r="K4943">
        <v>833</v>
      </c>
      <c r="L4943">
        <v>27</v>
      </c>
      <c r="M4943" t="s">
        <v>200</v>
      </c>
      <c r="N4943" t="s">
        <v>436</v>
      </c>
      <c r="O4943" t="s">
        <v>202</v>
      </c>
      <c r="P4943" t="s">
        <v>384</v>
      </c>
    </row>
    <row r="4944" spans="1:16" x14ac:dyDescent="0.25">
      <c r="A4944">
        <v>7169</v>
      </c>
      <c r="B4944" t="s">
        <v>360</v>
      </c>
      <c r="E4944" t="s">
        <v>5261</v>
      </c>
      <c r="F4944" t="s">
        <v>347</v>
      </c>
      <c r="G4944" t="s">
        <v>241</v>
      </c>
      <c r="H4944" t="s">
        <v>198</v>
      </c>
      <c r="I4944" t="s">
        <v>4568</v>
      </c>
      <c r="J4944">
        <v>1964</v>
      </c>
      <c r="K4944">
        <v>36467</v>
      </c>
      <c r="L4944">
        <v>27</v>
      </c>
      <c r="M4944" t="s">
        <v>200</v>
      </c>
      <c r="N4944" t="s">
        <v>5262</v>
      </c>
      <c r="O4944" t="s">
        <v>202</v>
      </c>
      <c r="P4944" t="s">
        <v>384</v>
      </c>
    </row>
    <row r="4945" spans="1:16" x14ac:dyDescent="0.25">
      <c r="A4945">
        <v>7170</v>
      </c>
      <c r="B4945" t="s">
        <v>360</v>
      </c>
      <c r="E4945" t="s">
        <v>5263</v>
      </c>
      <c r="F4945" t="s">
        <v>347</v>
      </c>
      <c r="G4945" t="s">
        <v>241</v>
      </c>
      <c r="H4945" t="s">
        <v>198</v>
      </c>
      <c r="I4945" t="s">
        <v>4568</v>
      </c>
      <c r="J4945">
        <v>1967</v>
      </c>
      <c r="K4945">
        <v>97148</v>
      </c>
      <c r="L4945">
        <v>27</v>
      </c>
      <c r="M4945" t="s">
        <v>200</v>
      </c>
      <c r="N4945" t="s">
        <v>436</v>
      </c>
      <c r="O4945" t="s">
        <v>202</v>
      </c>
      <c r="P4945" t="s">
        <v>384</v>
      </c>
    </row>
    <row r="4946" spans="1:16" x14ac:dyDescent="0.25">
      <c r="A4946">
        <v>7171</v>
      </c>
      <c r="B4946" t="s">
        <v>360</v>
      </c>
      <c r="E4946" t="s">
        <v>5264</v>
      </c>
      <c r="F4946" t="s">
        <v>347</v>
      </c>
      <c r="G4946" t="s">
        <v>241</v>
      </c>
      <c r="H4946" t="s">
        <v>198</v>
      </c>
      <c r="I4946" t="s">
        <v>4568</v>
      </c>
      <c r="J4946">
        <v>1966</v>
      </c>
      <c r="K4946">
        <v>127438</v>
      </c>
      <c r="L4946">
        <v>27</v>
      </c>
      <c r="M4946" t="s">
        <v>200</v>
      </c>
      <c r="N4946" t="s">
        <v>5262</v>
      </c>
      <c r="O4946" t="s">
        <v>202</v>
      </c>
      <c r="P4946" t="s">
        <v>384</v>
      </c>
    </row>
    <row r="4947" spans="1:16" x14ac:dyDescent="0.25">
      <c r="A4947">
        <v>7172</v>
      </c>
      <c r="B4947" t="s">
        <v>360</v>
      </c>
      <c r="E4947" t="s">
        <v>5264</v>
      </c>
      <c r="F4947" t="s">
        <v>347</v>
      </c>
      <c r="G4947" t="s">
        <v>241</v>
      </c>
      <c r="H4947" t="s">
        <v>198</v>
      </c>
      <c r="I4947" t="s">
        <v>4568</v>
      </c>
      <c r="J4947">
        <v>1966</v>
      </c>
      <c r="K4947">
        <v>83789</v>
      </c>
      <c r="L4947">
        <v>27</v>
      </c>
      <c r="M4947" t="s">
        <v>200</v>
      </c>
      <c r="N4947" t="s">
        <v>436</v>
      </c>
      <c r="O4947" t="s">
        <v>202</v>
      </c>
      <c r="P4947" t="s">
        <v>384</v>
      </c>
    </row>
    <row r="4948" spans="1:16" x14ac:dyDescent="0.25">
      <c r="A4948">
        <v>7173</v>
      </c>
      <c r="B4948" t="s">
        <v>360</v>
      </c>
      <c r="E4948" t="s">
        <v>5265</v>
      </c>
      <c r="F4948" t="s">
        <v>347</v>
      </c>
      <c r="G4948" t="s">
        <v>241</v>
      </c>
      <c r="H4948" t="s">
        <v>198</v>
      </c>
      <c r="I4948" t="s">
        <v>4568</v>
      </c>
      <c r="J4948">
        <v>1964</v>
      </c>
      <c r="K4948">
        <v>199718</v>
      </c>
      <c r="L4948">
        <v>27</v>
      </c>
      <c r="M4948" t="s">
        <v>200</v>
      </c>
      <c r="N4948" t="s">
        <v>436</v>
      </c>
      <c r="O4948" t="s">
        <v>202</v>
      </c>
      <c r="P4948" t="s">
        <v>384</v>
      </c>
    </row>
    <row r="4949" spans="1:16" x14ac:dyDescent="0.25">
      <c r="A4949">
        <v>7174</v>
      </c>
      <c r="B4949" t="s">
        <v>360</v>
      </c>
      <c r="E4949" t="s">
        <v>5266</v>
      </c>
      <c r="F4949" t="s">
        <v>347</v>
      </c>
      <c r="G4949" t="s">
        <v>241</v>
      </c>
      <c r="H4949" t="s">
        <v>198</v>
      </c>
      <c r="I4949" t="s">
        <v>4568</v>
      </c>
      <c r="J4949">
        <v>1971</v>
      </c>
      <c r="K4949">
        <v>129825</v>
      </c>
      <c r="L4949">
        <v>27</v>
      </c>
      <c r="M4949" t="s">
        <v>200</v>
      </c>
      <c r="N4949" t="s">
        <v>436</v>
      </c>
      <c r="O4949" t="s">
        <v>202</v>
      </c>
      <c r="P4949" t="s">
        <v>384</v>
      </c>
    </row>
    <row r="4950" spans="1:16" x14ac:dyDescent="0.25">
      <c r="A4950">
        <v>7175</v>
      </c>
      <c r="B4950" t="s">
        <v>360</v>
      </c>
      <c r="E4950" t="s">
        <v>5267</v>
      </c>
      <c r="F4950" t="s">
        <v>347</v>
      </c>
      <c r="G4950" t="s">
        <v>241</v>
      </c>
      <c r="H4950" t="s">
        <v>198</v>
      </c>
      <c r="I4950" t="s">
        <v>4568</v>
      </c>
      <c r="J4950">
        <v>1973</v>
      </c>
      <c r="K4950">
        <v>101181</v>
      </c>
      <c r="L4950">
        <v>27</v>
      </c>
      <c r="M4950" t="s">
        <v>200</v>
      </c>
      <c r="N4950" t="s">
        <v>436</v>
      </c>
      <c r="O4950" t="s">
        <v>202</v>
      </c>
      <c r="P4950" t="s">
        <v>384</v>
      </c>
    </row>
    <row r="4951" spans="1:16" x14ac:dyDescent="0.25">
      <c r="A4951">
        <v>7176</v>
      </c>
      <c r="B4951" t="s">
        <v>360</v>
      </c>
      <c r="E4951" t="s">
        <v>5268</v>
      </c>
      <c r="F4951" t="s">
        <v>347</v>
      </c>
      <c r="G4951" t="s">
        <v>241</v>
      </c>
      <c r="H4951" t="s">
        <v>198</v>
      </c>
      <c r="I4951" t="s">
        <v>4568</v>
      </c>
      <c r="J4951">
        <v>1971</v>
      </c>
      <c r="K4951">
        <v>119978</v>
      </c>
      <c r="L4951">
        <v>27</v>
      </c>
      <c r="M4951" t="s">
        <v>200</v>
      </c>
      <c r="N4951" t="s">
        <v>5262</v>
      </c>
      <c r="O4951" t="s">
        <v>202</v>
      </c>
      <c r="P4951" t="s">
        <v>384</v>
      </c>
    </row>
    <row r="4952" spans="1:16" x14ac:dyDescent="0.25">
      <c r="A4952">
        <v>7177</v>
      </c>
      <c r="B4952" t="s">
        <v>360</v>
      </c>
      <c r="E4952" t="s">
        <v>5269</v>
      </c>
      <c r="F4952" t="s">
        <v>347</v>
      </c>
      <c r="G4952" t="s">
        <v>241</v>
      </c>
      <c r="H4952" t="s">
        <v>198</v>
      </c>
      <c r="I4952" t="s">
        <v>4568</v>
      </c>
      <c r="J4952">
        <v>1975</v>
      </c>
      <c r="K4952">
        <v>74691</v>
      </c>
      <c r="L4952">
        <v>27</v>
      </c>
      <c r="M4952" t="s">
        <v>200</v>
      </c>
      <c r="N4952" t="s">
        <v>436</v>
      </c>
      <c r="O4952" t="s">
        <v>202</v>
      </c>
      <c r="P4952" t="s">
        <v>384</v>
      </c>
    </row>
    <row r="4953" spans="1:16" x14ac:dyDescent="0.25">
      <c r="A4953">
        <v>7178</v>
      </c>
      <c r="B4953" t="s">
        <v>360</v>
      </c>
      <c r="E4953" t="s">
        <v>5270</v>
      </c>
      <c r="F4953" t="s">
        <v>347</v>
      </c>
      <c r="G4953" t="s">
        <v>241</v>
      </c>
      <c r="H4953" t="s">
        <v>198</v>
      </c>
      <c r="I4953" t="s">
        <v>4568</v>
      </c>
      <c r="J4953">
        <v>1976</v>
      </c>
      <c r="K4953">
        <v>11828</v>
      </c>
      <c r="L4953">
        <v>27</v>
      </c>
      <c r="M4953" t="s">
        <v>200</v>
      </c>
      <c r="N4953" t="s">
        <v>5262</v>
      </c>
      <c r="O4953" t="s">
        <v>202</v>
      </c>
      <c r="P4953" t="s">
        <v>384</v>
      </c>
    </row>
    <row r="4954" spans="1:16" x14ac:dyDescent="0.25">
      <c r="A4954">
        <v>7179</v>
      </c>
      <c r="B4954" t="s">
        <v>360</v>
      </c>
      <c r="E4954" t="s">
        <v>5271</v>
      </c>
      <c r="F4954" t="s">
        <v>347</v>
      </c>
      <c r="G4954" t="s">
        <v>241</v>
      </c>
      <c r="H4954" t="s">
        <v>198</v>
      </c>
      <c r="I4954" t="s">
        <v>4568</v>
      </c>
      <c r="J4954">
        <v>1964</v>
      </c>
      <c r="K4954">
        <v>1044749</v>
      </c>
      <c r="L4954">
        <v>27</v>
      </c>
      <c r="M4954" t="s">
        <v>200</v>
      </c>
      <c r="N4954" t="s">
        <v>376</v>
      </c>
      <c r="O4954" t="s">
        <v>202</v>
      </c>
      <c r="P4954" t="s">
        <v>365</v>
      </c>
    </row>
    <row r="4955" spans="1:16" x14ac:dyDescent="0.25">
      <c r="A4955">
        <v>7180</v>
      </c>
      <c r="B4955" t="s">
        <v>360</v>
      </c>
      <c r="E4955" t="s">
        <v>5272</v>
      </c>
      <c r="F4955" t="s">
        <v>347</v>
      </c>
      <c r="G4955" t="s">
        <v>241</v>
      </c>
      <c r="H4955" t="s">
        <v>198</v>
      </c>
      <c r="I4955" t="s">
        <v>4568</v>
      </c>
      <c r="J4955">
        <v>1964</v>
      </c>
      <c r="K4955">
        <v>1166</v>
      </c>
      <c r="L4955">
        <v>27</v>
      </c>
      <c r="M4955" t="s">
        <v>200</v>
      </c>
      <c r="N4955" t="s">
        <v>364</v>
      </c>
      <c r="O4955" t="s">
        <v>202</v>
      </c>
      <c r="P4955" t="s">
        <v>365</v>
      </c>
    </row>
    <row r="4956" spans="1:16" x14ac:dyDescent="0.25">
      <c r="A4956">
        <v>7181</v>
      </c>
      <c r="B4956" t="s">
        <v>360</v>
      </c>
      <c r="E4956" t="s">
        <v>5273</v>
      </c>
      <c r="F4956" t="s">
        <v>347</v>
      </c>
      <c r="G4956" t="s">
        <v>241</v>
      </c>
      <c r="H4956" t="s">
        <v>198</v>
      </c>
      <c r="I4956" t="s">
        <v>4568</v>
      </c>
      <c r="J4956">
        <v>1967</v>
      </c>
      <c r="K4956">
        <v>20987</v>
      </c>
      <c r="L4956">
        <v>27</v>
      </c>
      <c r="M4956" t="s">
        <v>200</v>
      </c>
      <c r="N4956" t="s">
        <v>436</v>
      </c>
      <c r="O4956" t="s">
        <v>202</v>
      </c>
      <c r="P4956" t="s">
        <v>384</v>
      </c>
    </row>
    <row r="4957" spans="1:16" x14ac:dyDescent="0.25">
      <c r="A4957">
        <v>7182</v>
      </c>
      <c r="B4957" t="s">
        <v>360</v>
      </c>
      <c r="E4957" t="s">
        <v>5274</v>
      </c>
      <c r="F4957" t="s">
        <v>347</v>
      </c>
      <c r="G4957" t="s">
        <v>241</v>
      </c>
      <c r="H4957" t="s">
        <v>198</v>
      </c>
      <c r="I4957" t="s">
        <v>4568</v>
      </c>
      <c r="J4957">
        <v>1979</v>
      </c>
      <c r="K4957">
        <v>49860</v>
      </c>
      <c r="L4957">
        <v>27</v>
      </c>
      <c r="M4957" t="s">
        <v>200</v>
      </c>
      <c r="N4957" t="s">
        <v>436</v>
      </c>
      <c r="O4957" t="s">
        <v>202</v>
      </c>
      <c r="P4957" t="s">
        <v>384</v>
      </c>
    </row>
    <row r="4958" spans="1:16" x14ac:dyDescent="0.25">
      <c r="A4958">
        <v>7183</v>
      </c>
      <c r="B4958" t="s">
        <v>360</v>
      </c>
      <c r="E4958" t="s">
        <v>5275</v>
      </c>
      <c r="F4958" t="s">
        <v>347</v>
      </c>
      <c r="G4958" t="s">
        <v>241</v>
      </c>
      <c r="H4958" t="s">
        <v>198</v>
      </c>
      <c r="I4958" t="s">
        <v>4568</v>
      </c>
      <c r="J4958">
        <v>1980</v>
      </c>
      <c r="K4958">
        <v>66304</v>
      </c>
      <c r="L4958">
        <v>27</v>
      </c>
      <c r="M4958" t="s">
        <v>200</v>
      </c>
      <c r="N4958" t="s">
        <v>436</v>
      </c>
      <c r="O4958" t="s">
        <v>202</v>
      </c>
      <c r="P4958" t="s">
        <v>384</v>
      </c>
    </row>
    <row r="4959" spans="1:16" x14ac:dyDescent="0.25">
      <c r="A4959">
        <v>7184</v>
      </c>
      <c r="B4959" t="s">
        <v>360</v>
      </c>
      <c r="E4959" t="s">
        <v>5276</v>
      </c>
      <c r="F4959" t="s">
        <v>347</v>
      </c>
      <c r="G4959" t="s">
        <v>241</v>
      </c>
      <c r="H4959" t="s">
        <v>198</v>
      </c>
      <c r="I4959" t="s">
        <v>4568</v>
      </c>
      <c r="J4959">
        <v>1980</v>
      </c>
      <c r="K4959">
        <v>120120</v>
      </c>
      <c r="L4959">
        <v>27</v>
      </c>
      <c r="M4959" t="s">
        <v>200</v>
      </c>
      <c r="N4959" t="s">
        <v>436</v>
      </c>
      <c r="O4959" t="s">
        <v>202</v>
      </c>
      <c r="P4959" t="s">
        <v>384</v>
      </c>
    </row>
    <row r="4960" spans="1:16" x14ac:dyDescent="0.25">
      <c r="A4960">
        <v>7185</v>
      </c>
      <c r="B4960" t="s">
        <v>360</v>
      </c>
      <c r="E4960" t="s">
        <v>5276</v>
      </c>
      <c r="F4960" t="s">
        <v>347</v>
      </c>
      <c r="G4960" t="s">
        <v>241</v>
      </c>
      <c r="H4960" t="s">
        <v>198</v>
      </c>
      <c r="I4960" t="s">
        <v>4568</v>
      </c>
      <c r="J4960">
        <v>1981</v>
      </c>
      <c r="K4960">
        <v>22892</v>
      </c>
      <c r="L4960">
        <v>27</v>
      </c>
      <c r="M4960" t="s">
        <v>200</v>
      </c>
      <c r="N4960" t="s">
        <v>436</v>
      </c>
      <c r="O4960" t="s">
        <v>202</v>
      </c>
      <c r="P4960" t="s">
        <v>384</v>
      </c>
    </row>
    <row r="4961" spans="1:16" x14ac:dyDescent="0.25">
      <c r="A4961">
        <v>7186</v>
      </c>
      <c r="B4961" t="s">
        <v>360</v>
      </c>
      <c r="E4961" t="s">
        <v>5277</v>
      </c>
      <c r="F4961" t="s">
        <v>347</v>
      </c>
      <c r="G4961" t="s">
        <v>241</v>
      </c>
      <c r="H4961" t="s">
        <v>198</v>
      </c>
      <c r="I4961" t="s">
        <v>4568</v>
      </c>
      <c r="J4961">
        <v>1981</v>
      </c>
      <c r="K4961">
        <v>89158</v>
      </c>
      <c r="L4961">
        <v>27</v>
      </c>
      <c r="M4961" t="s">
        <v>200</v>
      </c>
      <c r="N4961" t="s">
        <v>436</v>
      </c>
      <c r="O4961" t="s">
        <v>202</v>
      </c>
      <c r="P4961" t="s">
        <v>384</v>
      </c>
    </row>
    <row r="4962" spans="1:16" x14ac:dyDescent="0.25">
      <c r="A4962">
        <v>7187</v>
      </c>
      <c r="B4962" t="s">
        <v>360</v>
      </c>
      <c r="E4962" t="s">
        <v>5278</v>
      </c>
      <c r="F4962" t="s">
        <v>347</v>
      </c>
      <c r="G4962" t="s">
        <v>241</v>
      </c>
      <c r="H4962" t="s">
        <v>198</v>
      </c>
      <c r="I4962" t="s">
        <v>4568</v>
      </c>
      <c r="J4962">
        <v>1980</v>
      </c>
      <c r="K4962">
        <v>97944</v>
      </c>
      <c r="L4962">
        <v>27</v>
      </c>
      <c r="M4962" t="s">
        <v>200</v>
      </c>
      <c r="N4962" t="s">
        <v>436</v>
      </c>
      <c r="O4962" t="s">
        <v>202</v>
      </c>
      <c r="P4962" t="s">
        <v>384</v>
      </c>
    </row>
    <row r="4963" spans="1:16" x14ac:dyDescent="0.25">
      <c r="A4963">
        <v>7188</v>
      </c>
      <c r="B4963" t="s">
        <v>360</v>
      </c>
      <c r="E4963" t="s">
        <v>5279</v>
      </c>
      <c r="F4963" t="s">
        <v>347</v>
      </c>
      <c r="G4963" t="s">
        <v>241</v>
      </c>
      <c r="H4963" t="s">
        <v>198</v>
      </c>
      <c r="I4963" t="s">
        <v>4568</v>
      </c>
      <c r="J4963">
        <v>1981</v>
      </c>
      <c r="K4963">
        <v>30376</v>
      </c>
      <c r="L4963">
        <v>27</v>
      </c>
      <c r="M4963" t="s">
        <v>200</v>
      </c>
      <c r="N4963" t="s">
        <v>436</v>
      </c>
      <c r="O4963" t="s">
        <v>202</v>
      </c>
      <c r="P4963" t="s">
        <v>384</v>
      </c>
    </row>
    <row r="4964" spans="1:16" x14ac:dyDescent="0.25">
      <c r="A4964">
        <v>7189</v>
      </c>
      <c r="B4964" t="s">
        <v>360</v>
      </c>
      <c r="E4964" t="s">
        <v>5280</v>
      </c>
      <c r="F4964" t="s">
        <v>347</v>
      </c>
      <c r="G4964" t="s">
        <v>241</v>
      </c>
      <c r="H4964" t="s">
        <v>198</v>
      </c>
      <c r="I4964" t="s">
        <v>4568</v>
      </c>
      <c r="J4964">
        <v>1980</v>
      </c>
      <c r="K4964">
        <v>45075</v>
      </c>
      <c r="L4964">
        <v>27</v>
      </c>
      <c r="M4964" t="s">
        <v>200</v>
      </c>
      <c r="N4964" t="s">
        <v>436</v>
      </c>
      <c r="O4964" t="s">
        <v>202</v>
      </c>
      <c r="P4964" t="s">
        <v>384</v>
      </c>
    </row>
    <row r="4965" spans="1:16" x14ac:dyDescent="0.25">
      <c r="A4965">
        <v>7190</v>
      </c>
      <c r="B4965" t="s">
        <v>360</v>
      </c>
      <c r="E4965" t="s">
        <v>5281</v>
      </c>
      <c r="F4965" t="s">
        <v>347</v>
      </c>
      <c r="G4965" t="s">
        <v>241</v>
      </c>
      <c r="H4965" t="s">
        <v>198</v>
      </c>
      <c r="I4965" t="s">
        <v>4568</v>
      </c>
      <c r="J4965">
        <v>1980</v>
      </c>
      <c r="K4965">
        <v>180461</v>
      </c>
      <c r="L4965">
        <v>27</v>
      </c>
      <c r="M4965" t="s">
        <v>200</v>
      </c>
      <c r="N4965" t="s">
        <v>436</v>
      </c>
      <c r="O4965" t="s">
        <v>202</v>
      </c>
      <c r="P4965" t="s">
        <v>384</v>
      </c>
    </row>
    <row r="4966" spans="1:16" x14ac:dyDescent="0.25">
      <c r="A4966">
        <v>7191</v>
      </c>
      <c r="B4966" t="s">
        <v>360</v>
      </c>
      <c r="E4966" t="s">
        <v>5282</v>
      </c>
      <c r="F4966" t="s">
        <v>347</v>
      </c>
      <c r="G4966" t="s">
        <v>241</v>
      </c>
      <c r="H4966" t="s">
        <v>198</v>
      </c>
      <c r="I4966" t="s">
        <v>4568</v>
      </c>
      <c r="J4966">
        <v>1981</v>
      </c>
      <c r="K4966">
        <v>67709</v>
      </c>
      <c r="L4966">
        <v>27</v>
      </c>
      <c r="M4966" t="s">
        <v>200</v>
      </c>
      <c r="N4966" t="s">
        <v>436</v>
      </c>
      <c r="O4966" t="s">
        <v>202</v>
      </c>
      <c r="P4966" t="s">
        <v>384</v>
      </c>
    </row>
    <row r="4967" spans="1:16" x14ac:dyDescent="0.25">
      <c r="A4967">
        <v>7192</v>
      </c>
      <c r="B4967" t="s">
        <v>360</v>
      </c>
      <c r="E4967" t="s">
        <v>5283</v>
      </c>
      <c r="F4967" t="s">
        <v>347</v>
      </c>
      <c r="G4967" t="s">
        <v>241</v>
      </c>
      <c r="H4967" t="s">
        <v>198</v>
      </c>
      <c r="I4967" t="s">
        <v>4568</v>
      </c>
      <c r="J4967">
        <v>1981</v>
      </c>
      <c r="K4967">
        <v>178010</v>
      </c>
      <c r="L4967">
        <v>27</v>
      </c>
      <c r="M4967" t="s">
        <v>200</v>
      </c>
      <c r="N4967" t="s">
        <v>436</v>
      </c>
      <c r="O4967" t="s">
        <v>202</v>
      </c>
      <c r="P4967" t="s">
        <v>384</v>
      </c>
    </row>
    <row r="4968" spans="1:16" x14ac:dyDescent="0.25">
      <c r="A4968">
        <v>7193</v>
      </c>
      <c r="B4968" t="s">
        <v>360</v>
      </c>
      <c r="E4968" t="s">
        <v>5284</v>
      </c>
      <c r="F4968" t="s">
        <v>347</v>
      </c>
      <c r="G4968" t="s">
        <v>241</v>
      </c>
      <c r="H4968" t="s">
        <v>198</v>
      </c>
      <c r="I4968" t="s">
        <v>4568</v>
      </c>
      <c r="J4968">
        <v>1981</v>
      </c>
      <c r="K4968">
        <v>12822</v>
      </c>
      <c r="L4968">
        <v>27</v>
      </c>
      <c r="M4968" t="s">
        <v>200</v>
      </c>
      <c r="N4968" t="s">
        <v>668</v>
      </c>
      <c r="O4968" t="s">
        <v>202</v>
      </c>
      <c r="P4968" t="s">
        <v>365</v>
      </c>
    </row>
    <row r="4969" spans="1:16" x14ac:dyDescent="0.25">
      <c r="A4969">
        <v>7194</v>
      </c>
      <c r="B4969" t="s">
        <v>360</v>
      </c>
      <c r="E4969" t="s">
        <v>5285</v>
      </c>
      <c r="F4969" t="s">
        <v>347</v>
      </c>
      <c r="G4969" t="s">
        <v>241</v>
      </c>
      <c r="H4969" t="s">
        <v>198</v>
      </c>
      <c r="I4969" t="s">
        <v>4568</v>
      </c>
      <c r="J4969">
        <v>1981</v>
      </c>
      <c r="K4969">
        <v>203109</v>
      </c>
      <c r="L4969">
        <v>27</v>
      </c>
      <c r="M4969" t="s">
        <v>200</v>
      </c>
      <c r="N4969" t="s">
        <v>436</v>
      </c>
      <c r="O4969" t="s">
        <v>202</v>
      </c>
      <c r="P4969" t="s">
        <v>384</v>
      </c>
    </row>
    <row r="4970" spans="1:16" x14ac:dyDescent="0.25">
      <c r="A4970">
        <v>7195</v>
      </c>
      <c r="B4970" t="s">
        <v>360</v>
      </c>
      <c r="E4970" t="s">
        <v>5286</v>
      </c>
      <c r="F4970" t="s">
        <v>347</v>
      </c>
      <c r="G4970" t="s">
        <v>241</v>
      </c>
      <c r="H4970" t="s">
        <v>198</v>
      </c>
      <c r="I4970" t="s">
        <v>4568</v>
      </c>
      <c r="J4970">
        <v>1981</v>
      </c>
      <c r="K4970">
        <v>112932</v>
      </c>
      <c r="L4970">
        <v>27</v>
      </c>
      <c r="M4970" t="s">
        <v>200</v>
      </c>
      <c r="N4970" t="s">
        <v>436</v>
      </c>
      <c r="O4970" t="s">
        <v>202</v>
      </c>
      <c r="P4970" t="s">
        <v>384</v>
      </c>
    </row>
    <row r="4971" spans="1:16" x14ac:dyDescent="0.25">
      <c r="A4971">
        <v>7196</v>
      </c>
      <c r="B4971" t="s">
        <v>360</v>
      </c>
      <c r="E4971" t="s">
        <v>5287</v>
      </c>
      <c r="F4971" t="s">
        <v>347</v>
      </c>
      <c r="G4971" t="s">
        <v>241</v>
      </c>
      <c r="H4971" t="s">
        <v>198</v>
      </c>
      <c r="I4971" t="s">
        <v>4568</v>
      </c>
      <c r="J4971">
        <v>1982</v>
      </c>
      <c r="K4971">
        <v>12841</v>
      </c>
      <c r="L4971">
        <v>27</v>
      </c>
      <c r="M4971" t="s">
        <v>200</v>
      </c>
      <c r="N4971" t="s">
        <v>376</v>
      </c>
      <c r="O4971" t="s">
        <v>202</v>
      </c>
      <c r="P4971" t="s">
        <v>365</v>
      </c>
    </row>
    <row r="4972" spans="1:16" x14ac:dyDescent="0.25">
      <c r="A4972">
        <v>7197</v>
      </c>
      <c r="B4972" t="s">
        <v>360</v>
      </c>
      <c r="E4972" t="s">
        <v>5288</v>
      </c>
      <c r="F4972" t="s">
        <v>347</v>
      </c>
      <c r="G4972" t="s">
        <v>241</v>
      </c>
      <c r="H4972" t="s">
        <v>198</v>
      </c>
      <c r="I4972" t="s">
        <v>4568</v>
      </c>
      <c r="J4972">
        <v>1982</v>
      </c>
      <c r="K4972">
        <v>7443</v>
      </c>
      <c r="L4972">
        <v>27</v>
      </c>
      <c r="M4972" t="s">
        <v>200</v>
      </c>
      <c r="N4972" t="s">
        <v>376</v>
      </c>
      <c r="O4972" t="s">
        <v>202</v>
      </c>
      <c r="P4972" t="s">
        <v>365</v>
      </c>
    </row>
    <row r="4973" spans="1:16" x14ac:dyDescent="0.25">
      <c r="A4973">
        <v>7198</v>
      </c>
      <c r="B4973" t="s">
        <v>360</v>
      </c>
      <c r="E4973" t="s">
        <v>5289</v>
      </c>
      <c r="F4973" t="s">
        <v>347</v>
      </c>
      <c r="G4973" t="s">
        <v>241</v>
      </c>
      <c r="H4973" t="s">
        <v>198</v>
      </c>
      <c r="I4973" t="s">
        <v>4568</v>
      </c>
      <c r="J4973">
        <v>1982</v>
      </c>
      <c r="K4973">
        <v>7336</v>
      </c>
      <c r="L4973">
        <v>27</v>
      </c>
      <c r="M4973" t="s">
        <v>200</v>
      </c>
      <c r="N4973" t="s">
        <v>376</v>
      </c>
      <c r="O4973" t="s">
        <v>202</v>
      </c>
      <c r="P4973" t="s">
        <v>365</v>
      </c>
    </row>
    <row r="4974" spans="1:16" x14ac:dyDescent="0.25">
      <c r="A4974">
        <v>7199</v>
      </c>
      <c r="B4974" t="s">
        <v>360</v>
      </c>
      <c r="E4974" t="s">
        <v>5286</v>
      </c>
      <c r="F4974" t="s">
        <v>347</v>
      </c>
      <c r="G4974" t="s">
        <v>241</v>
      </c>
      <c r="H4974" t="s">
        <v>198</v>
      </c>
      <c r="I4974" t="s">
        <v>4568</v>
      </c>
      <c r="J4974">
        <v>1970</v>
      </c>
      <c r="K4974">
        <v>355320</v>
      </c>
      <c r="L4974">
        <v>27</v>
      </c>
      <c r="M4974" t="s">
        <v>200</v>
      </c>
      <c r="N4974" t="s">
        <v>436</v>
      </c>
      <c r="O4974" t="s">
        <v>202</v>
      </c>
      <c r="P4974" t="s">
        <v>384</v>
      </c>
    </row>
    <row r="4975" spans="1:16" x14ac:dyDescent="0.25">
      <c r="A4975">
        <v>7200</v>
      </c>
      <c r="B4975" t="s">
        <v>360</v>
      </c>
      <c r="E4975" t="s">
        <v>5290</v>
      </c>
      <c r="F4975" t="s">
        <v>347</v>
      </c>
      <c r="G4975" t="s">
        <v>241</v>
      </c>
      <c r="H4975" t="s">
        <v>198</v>
      </c>
      <c r="I4975" t="s">
        <v>4568</v>
      </c>
      <c r="J4975">
        <v>1982</v>
      </c>
      <c r="K4975">
        <v>17736</v>
      </c>
      <c r="L4975">
        <v>27</v>
      </c>
      <c r="M4975" t="s">
        <v>200</v>
      </c>
      <c r="N4975" t="s">
        <v>376</v>
      </c>
      <c r="O4975" t="s">
        <v>202</v>
      </c>
      <c r="P4975" t="s">
        <v>365</v>
      </c>
    </row>
    <row r="4976" spans="1:16" x14ac:dyDescent="0.25">
      <c r="A4976">
        <v>7201</v>
      </c>
      <c r="B4976" t="s">
        <v>360</v>
      </c>
      <c r="E4976" t="s">
        <v>5291</v>
      </c>
      <c r="F4976" t="s">
        <v>347</v>
      </c>
      <c r="G4976" t="s">
        <v>241</v>
      </c>
      <c r="H4976" t="s">
        <v>198</v>
      </c>
      <c r="I4976" t="s">
        <v>4568</v>
      </c>
      <c r="J4976">
        <v>1983</v>
      </c>
      <c r="K4976">
        <v>157</v>
      </c>
      <c r="L4976">
        <v>27</v>
      </c>
      <c r="M4976" t="s">
        <v>200</v>
      </c>
      <c r="N4976" t="s">
        <v>376</v>
      </c>
      <c r="O4976" t="s">
        <v>202</v>
      </c>
      <c r="P4976" t="s">
        <v>365</v>
      </c>
    </row>
    <row r="4977" spans="1:16" x14ac:dyDescent="0.25">
      <c r="A4977">
        <v>7202</v>
      </c>
      <c r="B4977" t="s">
        <v>360</v>
      </c>
      <c r="E4977" t="s">
        <v>5292</v>
      </c>
      <c r="F4977" t="s">
        <v>347</v>
      </c>
      <c r="G4977" t="s">
        <v>241</v>
      </c>
      <c r="H4977" t="s">
        <v>198</v>
      </c>
      <c r="I4977" t="s">
        <v>4568</v>
      </c>
      <c r="J4977">
        <v>1983</v>
      </c>
      <c r="K4977">
        <v>35953</v>
      </c>
      <c r="L4977">
        <v>27</v>
      </c>
      <c r="M4977" t="s">
        <v>200</v>
      </c>
      <c r="N4977" t="s">
        <v>376</v>
      </c>
      <c r="O4977" t="s">
        <v>202</v>
      </c>
      <c r="P4977" t="s">
        <v>365</v>
      </c>
    </row>
    <row r="4978" spans="1:16" x14ac:dyDescent="0.25">
      <c r="A4978">
        <v>7203</v>
      </c>
      <c r="B4978" t="s">
        <v>360</v>
      </c>
      <c r="E4978" t="s">
        <v>5293</v>
      </c>
      <c r="F4978" t="s">
        <v>347</v>
      </c>
      <c r="G4978" t="s">
        <v>241</v>
      </c>
      <c r="H4978" t="s">
        <v>198</v>
      </c>
      <c r="I4978" t="s">
        <v>4568</v>
      </c>
      <c r="J4978">
        <v>1983</v>
      </c>
      <c r="K4978">
        <v>22559</v>
      </c>
      <c r="L4978">
        <v>27</v>
      </c>
      <c r="M4978" t="s">
        <v>200</v>
      </c>
      <c r="N4978" t="s">
        <v>376</v>
      </c>
      <c r="O4978" t="s">
        <v>202</v>
      </c>
      <c r="P4978" t="s">
        <v>365</v>
      </c>
    </row>
    <row r="4979" spans="1:16" x14ac:dyDescent="0.25">
      <c r="A4979">
        <v>7204</v>
      </c>
      <c r="B4979" t="s">
        <v>360</v>
      </c>
      <c r="E4979" t="s">
        <v>5294</v>
      </c>
      <c r="F4979" t="s">
        <v>347</v>
      </c>
      <c r="G4979" t="s">
        <v>241</v>
      </c>
      <c r="H4979" t="s">
        <v>198</v>
      </c>
      <c r="I4979" t="s">
        <v>4568</v>
      </c>
      <c r="J4979">
        <v>1985</v>
      </c>
      <c r="K4979">
        <v>101760</v>
      </c>
      <c r="L4979">
        <v>27</v>
      </c>
      <c r="M4979" t="s">
        <v>200</v>
      </c>
      <c r="N4979" t="s">
        <v>376</v>
      </c>
      <c r="O4979" t="s">
        <v>202</v>
      </c>
      <c r="P4979" t="s">
        <v>365</v>
      </c>
    </row>
    <row r="4980" spans="1:16" x14ac:dyDescent="0.25">
      <c r="A4980">
        <v>7205</v>
      </c>
      <c r="B4980" t="s">
        <v>360</v>
      </c>
      <c r="E4980" t="s">
        <v>5295</v>
      </c>
      <c r="F4980" t="s">
        <v>347</v>
      </c>
      <c r="G4980" t="s">
        <v>241</v>
      </c>
      <c r="H4980" t="s">
        <v>198</v>
      </c>
      <c r="I4980" t="s">
        <v>4568</v>
      </c>
      <c r="J4980">
        <v>1986</v>
      </c>
      <c r="K4980">
        <v>141154</v>
      </c>
      <c r="L4980">
        <v>27</v>
      </c>
      <c r="M4980" t="s">
        <v>200</v>
      </c>
      <c r="N4980" t="s">
        <v>376</v>
      </c>
      <c r="O4980" t="s">
        <v>202</v>
      </c>
      <c r="P4980" t="s">
        <v>365</v>
      </c>
    </row>
    <row r="4981" spans="1:16" x14ac:dyDescent="0.25">
      <c r="A4981">
        <v>7206</v>
      </c>
      <c r="B4981" t="s">
        <v>360</v>
      </c>
      <c r="E4981" t="s">
        <v>5296</v>
      </c>
      <c r="F4981" t="s">
        <v>347</v>
      </c>
      <c r="G4981" t="s">
        <v>241</v>
      </c>
      <c r="H4981" t="s">
        <v>198</v>
      </c>
      <c r="I4981" t="s">
        <v>4568</v>
      </c>
      <c r="J4981">
        <v>1986</v>
      </c>
      <c r="K4981">
        <v>118015</v>
      </c>
      <c r="L4981">
        <v>27</v>
      </c>
      <c r="M4981" t="s">
        <v>200</v>
      </c>
      <c r="N4981" t="s">
        <v>376</v>
      </c>
      <c r="O4981" t="s">
        <v>202</v>
      </c>
      <c r="P4981" t="s">
        <v>365</v>
      </c>
    </row>
    <row r="4982" spans="1:16" x14ac:dyDescent="0.25">
      <c r="A4982">
        <v>7207</v>
      </c>
      <c r="B4982" t="s">
        <v>360</v>
      </c>
      <c r="E4982" t="s">
        <v>5271</v>
      </c>
      <c r="F4982" t="s">
        <v>347</v>
      </c>
      <c r="G4982" t="s">
        <v>241</v>
      </c>
      <c r="H4982" t="s">
        <v>198</v>
      </c>
      <c r="I4982" t="s">
        <v>4568</v>
      </c>
      <c r="J4982">
        <v>1987</v>
      </c>
      <c r="K4982">
        <v>327948</v>
      </c>
      <c r="L4982">
        <v>27</v>
      </c>
      <c r="M4982" t="s">
        <v>200</v>
      </c>
      <c r="N4982" t="s">
        <v>376</v>
      </c>
      <c r="O4982" t="s">
        <v>202</v>
      </c>
      <c r="P4982" t="s">
        <v>365</v>
      </c>
    </row>
    <row r="4983" spans="1:16" x14ac:dyDescent="0.25">
      <c r="A4983">
        <v>7208</v>
      </c>
      <c r="B4983" t="s">
        <v>360</v>
      </c>
      <c r="E4983" t="s">
        <v>5134</v>
      </c>
      <c r="F4983" t="s">
        <v>347</v>
      </c>
      <c r="G4983" t="s">
        <v>241</v>
      </c>
      <c r="H4983" t="s">
        <v>198</v>
      </c>
      <c r="I4983" t="s">
        <v>4568</v>
      </c>
      <c r="J4983">
        <v>1987</v>
      </c>
      <c r="K4983">
        <v>157569</v>
      </c>
      <c r="L4983">
        <v>27</v>
      </c>
      <c r="M4983" t="s">
        <v>200</v>
      </c>
      <c r="N4983" t="s">
        <v>376</v>
      </c>
      <c r="O4983" t="s">
        <v>202</v>
      </c>
      <c r="P4983" t="s">
        <v>365</v>
      </c>
    </row>
    <row r="4984" spans="1:16" x14ac:dyDescent="0.25">
      <c r="A4984">
        <v>7209</v>
      </c>
      <c r="B4984" t="s">
        <v>360</v>
      </c>
      <c r="E4984" t="s">
        <v>5297</v>
      </c>
      <c r="F4984" t="s">
        <v>347</v>
      </c>
      <c r="G4984" t="s">
        <v>241</v>
      </c>
      <c r="H4984" t="s">
        <v>198</v>
      </c>
      <c r="I4984" t="s">
        <v>4568</v>
      </c>
      <c r="J4984">
        <v>1987</v>
      </c>
      <c r="K4984">
        <v>75920</v>
      </c>
      <c r="L4984">
        <v>27</v>
      </c>
      <c r="M4984" t="s">
        <v>200</v>
      </c>
      <c r="N4984" t="s">
        <v>376</v>
      </c>
      <c r="O4984" t="s">
        <v>202</v>
      </c>
      <c r="P4984" t="s">
        <v>365</v>
      </c>
    </row>
    <row r="4985" spans="1:16" x14ac:dyDescent="0.25">
      <c r="A4985">
        <v>7210</v>
      </c>
      <c r="B4985" t="s">
        <v>360</v>
      </c>
      <c r="E4985" t="s">
        <v>5298</v>
      </c>
      <c r="F4985" t="s">
        <v>347</v>
      </c>
      <c r="G4985" t="s">
        <v>241</v>
      </c>
      <c r="H4985" t="s">
        <v>198</v>
      </c>
      <c r="I4985" t="s">
        <v>4568</v>
      </c>
      <c r="J4985">
        <v>1960</v>
      </c>
      <c r="K4985">
        <v>2040</v>
      </c>
      <c r="L4985">
        <v>27</v>
      </c>
      <c r="M4985" t="s">
        <v>200</v>
      </c>
      <c r="N4985" t="s">
        <v>376</v>
      </c>
      <c r="O4985" t="s">
        <v>202</v>
      </c>
      <c r="P4985" t="s">
        <v>365</v>
      </c>
    </row>
    <row r="4986" spans="1:16" x14ac:dyDescent="0.25">
      <c r="A4986">
        <v>7211</v>
      </c>
      <c r="B4986" t="s">
        <v>360</v>
      </c>
      <c r="E4986" t="s">
        <v>5299</v>
      </c>
      <c r="F4986" t="s">
        <v>347</v>
      </c>
      <c r="G4986" t="s">
        <v>241</v>
      </c>
      <c r="H4986" t="s">
        <v>198</v>
      </c>
      <c r="I4986" t="s">
        <v>4568</v>
      </c>
      <c r="J4986">
        <v>1966</v>
      </c>
      <c r="K4986">
        <v>216538</v>
      </c>
      <c r="L4986">
        <v>27</v>
      </c>
      <c r="M4986" t="s">
        <v>200</v>
      </c>
      <c r="N4986" t="s">
        <v>436</v>
      </c>
      <c r="O4986" t="s">
        <v>202</v>
      </c>
      <c r="P4986" t="s">
        <v>384</v>
      </c>
    </row>
    <row r="4987" spans="1:16" x14ac:dyDescent="0.25">
      <c r="A4987">
        <v>7212</v>
      </c>
      <c r="B4987" t="s">
        <v>360</v>
      </c>
      <c r="E4987" t="s">
        <v>5300</v>
      </c>
      <c r="F4987" t="s">
        <v>347</v>
      </c>
      <c r="G4987" t="s">
        <v>241</v>
      </c>
      <c r="H4987" t="s">
        <v>198</v>
      </c>
      <c r="I4987" t="s">
        <v>4568</v>
      </c>
      <c r="J4987">
        <v>1967</v>
      </c>
      <c r="K4987">
        <v>15952</v>
      </c>
      <c r="L4987">
        <v>27</v>
      </c>
      <c r="M4987" t="s">
        <v>200</v>
      </c>
      <c r="N4987" t="s">
        <v>376</v>
      </c>
      <c r="O4987" t="s">
        <v>202</v>
      </c>
      <c r="P4987" t="s">
        <v>365</v>
      </c>
    </row>
    <row r="4988" spans="1:16" x14ac:dyDescent="0.25">
      <c r="A4988">
        <v>7213</v>
      </c>
      <c r="B4988" t="s">
        <v>360</v>
      </c>
      <c r="E4988" t="s">
        <v>5301</v>
      </c>
      <c r="F4988" t="s">
        <v>347</v>
      </c>
      <c r="G4988" t="s">
        <v>241</v>
      </c>
      <c r="H4988" t="s">
        <v>198</v>
      </c>
      <c r="I4988" t="s">
        <v>4568</v>
      </c>
      <c r="J4988">
        <v>1967</v>
      </c>
      <c r="K4988">
        <v>1147</v>
      </c>
      <c r="L4988">
        <v>27</v>
      </c>
      <c r="M4988" t="s">
        <v>200</v>
      </c>
      <c r="N4988" t="s">
        <v>5302</v>
      </c>
      <c r="O4988" t="s">
        <v>202</v>
      </c>
      <c r="P4988" t="s">
        <v>365</v>
      </c>
    </row>
    <row r="4989" spans="1:16" x14ac:dyDescent="0.25">
      <c r="A4989">
        <v>7214</v>
      </c>
      <c r="B4989" t="s">
        <v>360</v>
      </c>
      <c r="E4989" t="s">
        <v>5303</v>
      </c>
      <c r="F4989" t="s">
        <v>347</v>
      </c>
      <c r="G4989" t="s">
        <v>241</v>
      </c>
      <c r="H4989" t="s">
        <v>198</v>
      </c>
      <c r="I4989" t="s">
        <v>4568</v>
      </c>
      <c r="J4989">
        <v>1966</v>
      </c>
      <c r="K4989">
        <v>37713</v>
      </c>
      <c r="L4989">
        <v>27</v>
      </c>
      <c r="M4989" t="s">
        <v>200</v>
      </c>
      <c r="N4989" t="s">
        <v>436</v>
      </c>
      <c r="O4989" t="s">
        <v>202</v>
      </c>
      <c r="P4989" t="s">
        <v>384</v>
      </c>
    </row>
    <row r="4990" spans="1:16" x14ac:dyDescent="0.25">
      <c r="A4990">
        <v>7215</v>
      </c>
      <c r="B4990" t="s">
        <v>360</v>
      </c>
      <c r="E4990" t="s">
        <v>5304</v>
      </c>
      <c r="F4990" t="s">
        <v>347</v>
      </c>
      <c r="G4990" t="s">
        <v>241</v>
      </c>
      <c r="H4990" t="s">
        <v>198</v>
      </c>
      <c r="I4990" t="s">
        <v>4568</v>
      </c>
      <c r="J4990">
        <v>1976</v>
      </c>
      <c r="K4990">
        <v>141148</v>
      </c>
      <c r="L4990">
        <v>27</v>
      </c>
      <c r="M4990" t="s">
        <v>200</v>
      </c>
      <c r="N4990" t="s">
        <v>436</v>
      </c>
      <c r="O4990" t="s">
        <v>202</v>
      </c>
      <c r="P4990" t="s">
        <v>384</v>
      </c>
    </row>
    <row r="4991" spans="1:16" x14ac:dyDescent="0.25">
      <c r="A4991">
        <v>7216</v>
      </c>
      <c r="B4991" t="s">
        <v>360</v>
      </c>
      <c r="E4991" t="s">
        <v>5305</v>
      </c>
      <c r="F4991" t="s">
        <v>347</v>
      </c>
      <c r="G4991" t="s">
        <v>241</v>
      </c>
      <c r="H4991" t="s">
        <v>198</v>
      </c>
      <c r="I4991" t="s">
        <v>4568</v>
      </c>
      <c r="J4991">
        <v>1975</v>
      </c>
      <c r="K4991">
        <v>17928</v>
      </c>
      <c r="L4991">
        <v>27</v>
      </c>
      <c r="M4991" t="s">
        <v>200</v>
      </c>
      <c r="N4991" t="s">
        <v>436</v>
      </c>
      <c r="O4991" t="s">
        <v>202</v>
      </c>
      <c r="P4991" t="s">
        <v>384</v>
      </c>
    </row>
    <row r="4992" spans="1:16" x14ac:dyDescent="0.25">
      <c r="A4992">
        <v>7217</v>
      </c>
      <c r="B4992" t="s">
        <v>360</v>
      </c>
      <c r="E4992" t="s">
        <v>5306</v>
      </c>
      <c r="F4992" t="s">
        <v>347</v>
      </c>
      <c r="G4992" t="s">
        <v>241</v>
      </c>
      <c r="H4992" t="s">
        <v>198</v>
      </c>
      <c r="I4992" t="s">
        <v>4568</v>
      </c>
      <c r="J4992">
        <v>1976</v>
      </c>
      <c r="K4992">
        <v>14115</v>
      </c>
      <c r="L4992">
        <v>27</v>
      </c>
      <c r="M4992" t="s">
        <v>200</v>
      </c>
      <c r="N4992" t="s">
        <v>436</v>
      </c>
      <c r="O4992" t="s">
        <v>202</v>
      </c>
      <c r="P4992" t="s">
        <v>384</v>
      </c>
    </row>
    <row r="4993" spans="1:16" x14ac:dyDescent="0.25">
      <c r="A4993">
        <v>7218</v>
      </c>
      <c r="B4993" t="s">
        <v>360</v>
      </c>
      <c r="E4993" t="s">
        <v>5307</v>
      </c>
      <c r="F4993" t="s">
        <v>347</v>
      </c>
      <c r="G4993" t="s">
        <v>241</v>
      </c>
      <c r="H4993" t="s">
        <v>198</v>
      </c>
      <c r="I4993" t="s">
        <v>4568</v>
      </c>
      <c r="J4993">
        <v>1977</v>
      </c>
      <c r="K4993">
        <v>7968</v>
      </c>
      <c r="L4993">
        <v>27</v>
      </c>
      <c r="M4993" t="s">
        <v>200</v>
      </c>
      <c r="N4993" t="s">
        <v>436</v>
      </c>
      <c r="O4993" t="s">
        <v>202</v>
      </c>
      <c r="P4993" t="s">
        <v>384</v>
      </c>
    </row>
    <row r="4994" spans="1:16" x14ac:dyDescent="0.25">
      <c r="A4994">
        <v>7219</v>
      </c>
      <c r="B4994" t="s">
        <v>360</v>
      </c>
      <c r="E4994" t="s">
        <v>5308</v>
      </c>
      <c r="F4994" t="s">
        <v>347</v>
      </c>
      <c r="G4994" t="s">
        <v>241</v>
      </c>
      <c r="H4994" t="s">
        <v>198</v>
      </c>
      <c r="I4994" t="s">
        <v>4568</v>
      </c>
      <c r="J4994">
        <v>1976</v>
      </c>
      <c r="K4994">
        <v>31222</v>
      </c>
      <c r="L4994">
        <v>27</v>
      </c>
      <c r="M4994" t="s">
        <v>200</v>
      </c>
      <c r="N4994" t="s">
        <v>436</v>
      </c>
      <c r="O4994" t="s">
        <v>202</v>
      </c>
      <c r="P4994" t="s">
        <v>384</v>
      </c>
    </row>
    <row r="4995" spans="1:16" x14ac:dyDescent="0.25">
      <c r="A4995">
        <v>7220</v>
      </c>
      <c r="B4995" t="s">
        <v>360</v>
      </c>
      <c r="E4995" t="s">
        <v>5309</v>
      </c>
      <c r="F4995" t="s">
        <v>347</v>
      </c>
      <c r="G4995" t="s">
        <v>241</v>
      </c>
      <c r="H4995" t="s">
        <v>198</v>
      </c>
      <c r="I4995" t="s">
        <v>4568</v>
      </c>
      <c r="J4995">
        <v>1977</v>
      </c>
      <c r="K4995">
        <v>11410</v>
      </c>
      <c r="L4995">
        <v>27</v>
      </c>
      <c r="M4995" t="s">
        <v>200</v>
      </c>
      <c r="N4995" t="s">
        <v>436</v>
      </c>
      <c r="O4995" t="s">
        <v>202</v>
      </c>
      <c r="P4995" t="s">
        <v>384</v>
      </c>
    </row>
    <row r="4996" spans="1:16" x14ac:dyDescent="0.25">
      <c r="A4996">
        <v>7221</v>
      </c>
      <c r="B4996" t="s">
        <v>360</v>
      </c>
      <c r="E4996" t="s">
        <v>5310</v>
      </c>
      <c r="F4996" t="s">
        <v>347</v>
      </c>
      <c r="G4996" t="s">
        <v>241</v>
      </c>
      <c r="H4996" t="s">
        <v>198</v>
      </c>
      <c r="I4996" t="s">
        <v>4568</v>
      </c>
      <c r="J4996">
        <v>1979</v>
      </c>
      <c r="K4996">
        <v>14655</v>
      </c>
      <c r="L4996">
        <v>27</v>
      </c>
      <c r="M4996" t="s">
        <v>200</v>
      </c>
      <c r="N4996" t="s">
        <v>436</v>
      </c>
      <c r="O4996" t="s">
        <v>202</v>
      </c>
      <c r="P4996" t="s">
        <v>384</v>
      </c>
    </row>
    <row r="4997" spans="1:16" x14ac:dyDescent="0.25">
      <c r="A4997">
        <v>7222</v>
      </c>
      <c r="B4997" t="s">
        <v>360</v>
      </c>
      <c r="E4997" t="s">
        <v>5310</v>
      </c>
      <c r="F4997" t="s">
        <v>347</v>
      </c>
      <c r="G4997" t="s">
        <v>241</v>
      </c>
      <c r="H4997" t="s">
        <v>198</v>
      </c>
      <c r="I4997" t="s">
        <v>4568</v>
      </c>
      <c r="J4997">
        <v>1979</v>
      </c>
      <c r="K4997">
        <v>117847</v>
      </c>
      <c r="L4997">
        <v>27</v>
      </c>
      <c r="M4997" t="s">
        <v>200</v>
      </c>
      <c r="N4997" t="s">
        <v>436</v>
      </c>
      <c r="O4997" t="s">
        <v>202</v>
      </c>
      <c r="P4997" t="s">
        <v>384</v>
      </c>
    </row>
    <row r="4998" spans="1:16" x14ac:dyDescent="0.25">
      <c r="A4998">
        <v>7223</v>
      </c>
      <c r="B4998" t="s">
        <v>360</v>
      </c>
      <c r="E4998" t="s">
        <v>5307</v>
      </c>
      <c r="F4998" t="s">
        <v>347</v>
      </c>
      <c r="G4998" t="s">
        <v>241</v>
      </c>
      <c r="H4998" t="s">
        <v>198</v>
      </c>
      <c r="I4998" t="s">
        <v>4568</v>
      </c>
      <c r="J4998">
        <v>1977</v>
      </c>
      <c r="K4998">
        <v>76564</v>
      </c>
      <c r="L4998">
        <v>27</v>
      </c>
      <c r="M4998" t="s">
        <v>200</v>
      </c>
      <c r="N4998" t="s">
        <v>436</v>
      </c>
      <c r="O4998" t="s">
        <v>202</v>
      </c>
      <c r="P4998" t="s">
        <v>384</v>
      </c>
    </row>
    <row r="4999" spans="1:16" x14ac:dyDescent="0.25">
      <c r="A4999">
        <v>7224</v>
      </c>
      <c r="B4999" t="s">
        <v>360</v>
      </c>
      <c r="E4999" t="s">
        <v>5311</v>
      </c>
      <c r="F4999" t="s">
        <v>347</v>
      </c>
      <c r="G4999" t="s">
        <v>241</v>
      </c>
      <c r="H4999" t="s">
        <v>198</v>
      </c>
      <c r="I4999" t="s">
        <v>4568</v>
      </c>
      <c r="J4999">
        <v>1980</v>
      </c>
      <c r="K4999">
        <v>120430</v>
      </c>
      <c r="L4999">
        <v>27</v>
      </c>
      <c r="M4999" t="s">
        <v>200</v>
      </c>
      <c r="N4999" t="s">
        <v>436</v>
      </c>
      <c r="O4999" t="s">
        <v>202</v>
      </c>
      <c r="P4999" t="s">
        <v>384</v>
      </c>
    </row>
    <row r="5000" spans="1:16" x14ac:dyDescent="0.25">
      <c r="A5000">
        <v>7225</v>
      </c>
      <c r="B5000" t="s">
        <v>360</v>
      </c>
      <c r="E5000" t="s">
        <v>5312</v>
      </c>
      <c r="F5000" t="s">
        <v>347</v>
      </c>
      <c r="G5000" t="s">
        <v>241</v>
      </c>
      <c r="H5000" t="s">
        <v>198</v>
      </c>
      <c r="I5000" t="s">
        <v>4568</v>
      </c>
      <c r="J5000">
        <v>1980</v>
      </c>
      <c r="K5000">
        <v>179790</v>
      </c>
      <c r="L5000">
        <v>27</v>
      </c>
      <c r="M5000" t="s">
        <v>200</v>
      </c>
      <c r="N5000" t="s">
        <v>436</v>
      </c>
      <c r="O5000" t="s">
        <v>202</v>
      </c>
      <c r="P5000" t="s">
        <v>384</v>
      </c>
    </row>
    <row r="5001" spans="1:16" x14ac:dyDescent="0.25">
      <c r="A5001">
        <v>7226</v>
      </c>
      <c r="B5001" t="s">
        <v>360</v>
      </c>
      <c r="E5001" t="s">
        <v>5313</v>
      </c>
      <c r="F5001" t="s">
        <v>347</v>
      </c>
      <c r="G5001" t="s">
        <v>241</v>
      </c>
      <c r="H5001" t="s">
        <v>198</v>
      </c>
      <c r="I5001" t="s">
        <v>4568</v>
      </c>
      <c r="J5001">
        <v>1981</v>
      </c>
      <c r="K5001">
        <v>1319176</v>
      </c>
      <c r="L5001">
        <v>27</v>
      </c>
      <c r="M5001" t="s">
        <v>200</v>
      </c>
      <c r="N5001" t="s">
        <v>436</v>
      </c>
      <c r="O5001" t="s">
        <v>202</v>
      </c>
      <c r="P5001" t="s">
        <v>384</v>
      </c>
    </row>
    <row r="5002" spans="1:16" x14ac:dyDescent="0.25">
      <c r="A5002">
        <v>7227</v>
      </c>
      <c r="B5002" t="s">
        <v>360</v>
      </c>
      <c r="E5002" t="s">
        <v>5314</v>
      </c>
      <c r="F5002" t="s">
        <v>347</v>
      </c>
      <c r="G5002" t="s">
        <v>241</v>
      </c>
      <c r="H5002" t="s">
        <v>198</v>
      </c>
      <c r="I5002" t="s">
        <v>4568</v>
      </c>
      <c r="J5002">
        <v>1981</v>
      </c>
      <c r="K5002">
        <v>39946</v>
      </c>
      <c r="L5002">
        <v>27</v>
      </c>
      <c r="M5002" t="s">
        <v>200</v>
      </c>
      <c r="N5002" t="s">
        <v>436</v>
      </c>
      <c r="O5002" t="s">
        <v>202</v>
      </c>
      <c r="P5002" t="s">
        <v>384</v>
      </c>
    </row>
    <row r="5003" spans="1:16" x14ac:dyDescent="0.25">
      <c r="A5003">
        <v>7228</v>
      </c>
      <c r="B5003" t="s">
        <v>360</v>
      </c>
      <c r="E5003" t="s">
        <v>5315</v>
      </c>
      <c r="F5003" t="s">
        <v>347</v>
      </c>
      <c r="G5003" t="s">
        <v>241</v>
      </c>
      <c r="H5003" t="s">
        <v>198</v>
      </c>
      <c r="I5003" t="s">
        <v>4568</v>
      </c>
      <c r="J5003">
        <v>1983</v>
      </c>
      <c r="K5003">
        <v>36257</v>
      </c>
      <c r="L5003">
        <v>27</v>
      </c>
      <c r="M5003" t="s">
        <v>200</v>
      </c>
      <c r="N5003" t="s">
        <v>376</v>
      </c>
      <c r="O5003" t="s">
        <v>202</v>
      </c>
      <c r="P5003" t="s">
        <v>365</v>
      </c>
    </row>
    <row r="5004" spans="1:16" x14ac:dyDescent="0.25">
      <c r="A5004">
        <v>7229</v>
      </c>
      <c r="B5004" t="s">
        <v>425</v>
      </c>
      <c r="E5004" t="s">
        <v>5316</v>
      </c>
      <c r="F5004" t="s">
        <v>347</v>
      </c>
      <c r="G5004" t="s">
        <v>241</v>
      </c>
      <c r="H5004" t="s">
        <v>198</v>
      </c>
      <c r="I5004" t="s">
        <v>4568</v>
      </c>
      <c r="J5004">
        <v>1975</v>
      </c>
      <c r="K5004">
        <v>0</v>
      </c>
      <c r="L5004">
        <v>27</v>
      </c>
      <c r="M5004" t="s">
        <v>200</v>
      </c>
      <c r="N5004" t="s">
        <v>383</v>
      </c>
      <c r="O5004" t="s">
        <v>202</v>
      </c>
      <c r="P5004" t="s">
        <v>1674</v>
      </c>
    </row>
    <row r="5005" spans="1:16" x14ac:dyDescent="0.25">
      <c r="A5005">
        <v>7230</v>
      </c>
      <c r="B5005" t="s">
        <v>399</v>
      </c>
      <c r="E5005" t="s">
        <v>5317</v>
      </c>
      <c r="F5005" t="s">
        <v>347</v>
      </c>
      <c r="G5005" t="s">
        <v>241</v>
      </c>
      <c r="H5005" t="s">
        <v>198</v>
      </c>
      <c r="I5005" t="s">
        <v>4568</v>
      </c>
      <c r="J5005">
        <v>1958</v>
      </c>
      <c r="K5005">
        <v>85</v>
      </c>
      <c r="L5005">
        <v>27</v>
      </c>
      <c r="M5005" t="s">
        <v>200</v>
      </c>
      <c r="N5005" t="s">
        <v>1203</v>
      </c>
      <c r="O5005" t="s">
        <v>202</v>
      </c>
      <c r="P5005" t="s">
        <v>2480</v>
      </c>
    </row>
    <row r="5006" spans="1:16" x14ac:dyDescent="0.25">
      <c r="A5006">
        <v>7231</v>
      </c>
      <c r="B5006" t="s">
        <v>399</v>
      </c>
      <c r="E5006" t="s">
        <v>5318</v>
      </c>
      <c r="F5006" t="s">
        <v>347</v>
      </c>
      <c r="G5006" t="s">
        <v>241</v>
      </c>
      <c r="H5006" t="s">
        <v>198</v>
      </c>
      <c r="I5006" t="s">
        <v>4568</v>
      </c>
      <c r="J5006">
        <v>1958</v>
      </c>
      <c r="K5006">
        <v>34693</v>
      </c>
      <c r="L5006">
        <v>27</v>
      </c>
      <c r="M5006" t="s">
        <v>200</v>
      </c>
      <c r="N5006" t="s">
        <v>1203</v>
      </c>
      <c r="O5006" t="s">
        <v>202</v>
      </c>
      <c r="P5006" t="s">
        <v>5181</v>
      </c>
    </row>
    <row r="5007" spans="1:16" x14ac:dyDescent="0.25">
      <c r="A5007">
        <v>7232</v>
      </c>
      <c r="B5007" t="s">
        <v>425</v>
      </c>
      <c r="E5007" t="s">
        <v>5319</v>
      </c>
      <c r="F5007" t="s">
        <v>347</v>
      </c>
      <c r="G5007" t="s">
        <v>241</v>
      </c>
      <c r="H5007" t="s">
        <v>198</v>
      </c>
      <c r="I5007" t="s">
        <v>4568</v>
      </c>
      <c r="J5007">
        <v>1960</v>
      </c>
      <c r="K5007">
        <v>0</v>
      </c>
      <c r="L5007">
        <v>27</v>
      </c>
      <c r="M5007" t="s">
        <v>200</v>
      </c>
      <c r="N5007" t="s">
        <v>383</v>
      </c>
      <c r="O5007" t="s">
        <v>202</v>
      </c>
      <c r="P5007" t="s">
        <v>1674</v>
      </c>
    </row>
    <row r="5008" spans="1:16" x14ac:dyDescent="0.25">
      <c r="A5008">
        <v>7233</v>
      </c>
      <c r="B5008" t="s">
        <v>425</v>
      </c>
      <c r="E5008" t="s">
        <v>5320</v>
      </c>
      <c r="F5008" t="s">
        <v>347</v>
      </c>
      <c r="G5008" t="s">
        <v>241</v>
      </c>
      <c r="H5008" t="s">
        <v>198</v>
      </c>
      <c r="I5008" t="s">
        <v>4568</v>
      </c>
      <c r="J5008">
        <v>1961</v>
      </c>
      <c r="K5008">
        <v>0</v>
      </c>
      <c r="L5008">
        <v>27</v>
      </c>
      <c r="M5008" t="s">
        <v>200</v>
      </c>
      <c r="N5008" t="s">
        <v>383</v>
      </c>
      <c r="O5008" t="s">
        <v>202</v>
      </c>
      <c r="P5008" t="s">
        <v>1674</v>
      </c>
    </row>
    <row r="5009" spans="1:16" x14ac:dyDescent="0.25">
      <c r="A5009">
        <v>7234</v>
      </c>
      <c r="B5009" t="s">
        <v>425</v>
      </c>
      <c r="E5009" t="s">
        <v>4961</v>
      </c>
      <c r="F5009" t="s">
        <v>347</v>
      </c>
      <c r="G5009" t="s">
        <v>241</v>
      </c>
      <c r="H5009" t="s">
        <v>198</v>
      </c>
      <c r="I5009" t="s">
        <v>4568</v>
      </c>
      <c r="J5009">
        <v>1961</v>
      </c>
      <c r="K5009">
        <v>0</v>
      </c>
      <c r="L5009">
        <v>27</v>
      </c>
      <c r="M5009" t="s">
        <v>200</v>
      </c>
      <c r="N5009" t="s">
        <v>383</v>
      </c>
      <c r="O5009" t="s">
        <v>202</v>
      </c>
      <c r="P5009" t="s">
        <v>1674</v>
      </c>
    </row>
    <row r="5010" spans="1:16" x14ac:dyDescent="0.25">
      <c r="A5010">
        <v>7235</v>
      </c>
      <c r="B5010" t="s">
        <v>425</v>
      </c>
      <c r="E5010" t="s">
        <v>5321</v>
      </c>
      <c r="F5010" t="s">
        <v>347</v>
      </c>
      <c r="G5010" t="s">
        <v>241</v>
      </c>
      <c r="H5010" t="s">
        <v>198</v>
      </c>
      <c r="I5010" t="s">
        <v>4568</v>
      </c>
      <c r="J5010">
        <v>1968</v>
      </c>
      <c r="K5010">
        <v>0</v>
      </c>
      <c r="L5010">
        <v>27</v>
      </c>
      <c r="M5010" t="s">
        <v>200</v>
      </c>
      <c r="N5010" t="s">
        <v>383</v>
      </c>
      <c r="O5010" t="s">
        <v>202</v>
      </c>
      <c r="P5010" t="s">
        <v>1674</v>
      </c>
    </row>
    <row r="5011" spans="1:16" x14ac:dyDescent="0.25">
      <c r="A5011">
        <v>7236</v>
      </c>
      <c r="B5011" t="s">
        <v>425</v>
      </c>
      <c r="E5011" t="s">
        <v>5322</v>
      </c>
      <c r="F5011" t="s">
        <v>347</v>
      </c>
      <c r="G5011" t="s">
        <v>241</v>
      </c>
      <c r="H5011" t="s">
        <v>198</v>
      </c>
      <c r="I5011" t="s">
        <v>4568</v>
      </c>
      <c r="J5011">
        <v>1975</v>
      </c>
      <c r="K5011">
        <v>0</v>
      </c>
      <c r="L5011">
        <v>27</v>
      </c>
      <c r="M5011" t="s">
        <v>200</v>
      </c>
      <c r="N5011" t="s">
        <v>383</v>
      </c>
      <c r="O5011" t="s">
        <v>202</v>
      </c>
      <c r="P5011" t="s">
        <v>1674</v>
      </c>
    </row>
    <row r="5012" spans="1:16" x14ac:dyDescent="0.25">
      <c r="A5012">
        <v>7237</v>
      </c>
      <c r="B5012" t="s">
        <v>425</v>
      </c>
      <c r="E5012" t="s">
        <v>5323</v>
      </c>
      <c r="F5012" t="s">
        <v>347</v>
      </c>
      <c r="G5012" t="s">
        <v>241</v>
      </c>
      <c r="H5012" t="s">
        <v>198</v>
      </c>
      <c r="I5012" t="s">
        <v>4568</v>
      </c>
      <c r="J5012">
        <v>1975</v>
      </c>
      <c r="K5012">
        <v>0</v>
      </c>
      <c r="L5012">
        <v>27</v>
      </c>
      <c r="M5012" t="s">
        <v>200</v>
      </c>
      <c r="N5012" t="s">
        <v>383</v>
      </c>
      <c r="O5012" t="s">
        <v>202</v>
      </c>
      <c r="P5012" t="s">
        <v>1674</v>
      </c>
    </row>
    <row r="5013" spans="1:16" x14ac:dyDescent="0.25">
      <c r="A5013">
        <v>7238</v>
      </c>
      <c r="B5013" t="s">
        <v>425</v>
      </c>
      <c r="E5013" t="s">
        <v>4967</v>
      </c>
      <c r="F5013" t="s">
        <v>347</v>
      </c>
      <c r="G5013" t="s">
        <v>241</v>
      </c>
      <c r="H5013" t="s">
        <v>198</v>
      </c>
      <c r="I5013" t="s">
        <v>4568</v>
      </c>
      <c r="J5013">
        <v>1977</v>
      </c>
      <c r="K5013">
        <v>0</v>
      </c>
      <c r="L5013">
        <v>27</v>
      </c>
      <c r="M5013" t="s">
        <v>200</v>
      </c>
      <c r="N5013" t="s">
        <v>383</v>
      </c>
      <c r="O5013" t="s">
        <v>202</v>
      </c>
      <c r="P5013" t="s">
        <v>1674</v>
      </c>
    </row>
    <row r="5014" spans="1:16" x14ac:dyDescent="0.25">
      <c r="A5014">
        <v>7239</v>
      </c>
      <c r="B5014" t="s">
        <v>425</v>
      </c>
      <c r="E5014" t="s">
        <v>4968</v>
      </c>
      <c r="F5014" t="s">
        <v>347</v>
      </c>
      <c r="G5014" t="s">
        <v>241</v>
      </c>
      <c r="H5014" t="s">
        <v>198</v>
      </c>
      <c r="I5014" t="s">
        <v>4568</v>
      </c>
      <c r="J5014">
        <v>1977</v>
      </c>
      <c r="K5014">
        <v>0</v>
      </c>
      <c r="L5014">
        <v>27</v>
      </c>
      <c r="M5014" t="s">
        <v>200</v>
      </c>
      <c r="N5014" t="s">
        <v>383</v>
      </c>
      <c r="O5014" t="s">
        <v>202</v>
      </c>
      <c r="P5014" t="s">
        <v>1674</v>
      </c>
    </row>
    <row r="5015" spans="1:16" x14ac:dyDescent="0.25">
      <c r="A5015">
        <v>7240</v>
      </c>
      <c r="B5015" t="s">
        <v>425</v>
      </c>
      <c r="E5015" t="s">
        <v>5324</v>
      </c>
      <c r="F5015" t="s">
        <v>347</v>
      </c>
      <c r="G5015" t="s">
        <v>241</v>
      </c>
      <c r="H5015" t="s">
        <v>198</v>
      </c>
      <c r="I5015" t="s">
        <v>4568</v>
      </c>
      <c r="J5015">
        <v>1978</v>
      </c>
      <c r="K5015">
        <v>0</v>
      </c>
      <c r="L5015">
        <v>27</v>
      </c>
      <c r="M5015" t="s">
        <v>200</v>
      </c>
      <c r="N5015" t="s">
        <v>383</v>
      </c>
      <c r="O5015" t="s">
        <v>202</v>
      </c>
      <c r="P5015" t="s">
        <v>1674</v>
      </c>
    </row>
    <row r="5016" spans="1:16" x14ac:dyDescent="0.25">
      <c r="A5016">
        <v>7241</v>
      </c>
      <c r="B5016" t="s">
        <v>425</v>
      </c>
      <c r="E5016" t="s">
        <v>4970</v>
      </c>
      <c r="F5016" t="s">
        <v>347</v>
      </c>
      <c r="G5016" t="s">
        <v>241</v>
      </c>
      <c r="H5016" t="s">
        <v>198</v>
      </c>
      <c r="I5016" t="s">
        <v>4568</v>
      </c>
      <c r="J5016">
        <v>1955</v>
      </c>
      <c r="K5016">
        <v>0</v>
      </c>
      <c r="L5016">
        <v>27</v>
      </c>
      <c r="M5016" t="s">
        <v>200</v>
      </c>
      <c r="N5016" t="s">
        <v>383</v>
      </c>
      <c r="O5016" t="s">
        <v>202</v>
      </c>
      <c r="P5016" t="s">
        <v>1674</v>
      </c>
    </row>
    <row r="5017" spans="1:16" x14ac:dyDescent="0.25">
      <c r="A5017">
        <v>7242</v>
      </c>
      <c r="B5017" t="s">
        <v>425</v>
      </c>
      <c r="E5017" t="s">
        <v>4971</v>
      </c>
      <c r="F5017" t="s">
        <v>347</v>
      </c>
      <c r="G5017" t="s">
        <v>241</v>
      </c>
      <c r="H5017" t="s">
        <v>198</v>
      </c>
      <c r="I5017" t="s">
        <v>4568</v>
      </c>
      <c r="J5017">
        <v>1955</v>
      </c>
      <c r="K5017">
        <v>0</v>
      </c>
      <c r="L5017">
        <v>27</v>
      </c>
      <c r="M5017" t="s">
        <v>200</v>
      </c>
      <c r="N5017" t="s">
        <v>383</v>
      </c>
      <c r="O5017" t="s">
        <v>202</v>
      </c>
      <c r="P5017" t="s">
        <v>1674</v>
      </c>
    </row>
    <row r="5018" spans="1:16" x14ac:dyDescent="0.25">
      <c r="A5018">
        <v>7243</v>
      </c>
      <c r="B5018" t="s">
        <v>399</v>
      </c>
      <c r="E5018" t="s">
        <v>5325</v>
      </c>
      <c r="F5018" t="s">
        <v>347</v>
      </c>
      <c r="G5018" t="s">
        <v>241</v>
      </c>
      <c r="H5018" t="s">
        <v>198</v>
      </c>
      <c r="I5018" t="s">
        <v>4568</v>
      </c>
      <c r="J5018">
        <v>1977</v>
      </c>
      <c r="K5018">
        <v>16027</v>
      </c>
      <c r="L5018">
        <v>27</v>
      </c>
      <c r="M5018" t="s">
        <v>200</v>
      </c>
      <c r="N5018" t="s">
        <v>1203</v>
      </c>
      <c r="O5018" t="s">
        <v>202</v>
      </c>
      <c r="P5018" t="s">
        <v>2490</v>
      </c>
    </row>
    <row r="5019" spans="1:16" x14ac:dyDescent="0.25">
      <c r="A5019">
        <v>7244</v>
      </c>
      <c r="B5019" t="s">
        <v>399</v>
      </c>
      <c r="E5019" t="s">
        <v>5326</v>
      </c>
      <c r="F5019" t="s">
        <v>347</v>
      </c>
      <c r="G5019" t="s">
        <v>241</v>
      </c>
      <c r="H5019" t="s">
        <v>198</v>
      </c>
      <c r="I5019" t="s">
        <v>4568</v>
      </c>
      <c r="J5019">
        <v>1978</v>
      </c>
      <c r="K5019">
        <v>67431</v>
      </c>
      <c r="L5019">
        <v>27</v>
      </c>
      <c r="M5019" t="s">
        <v>200</v>
      </c>
      <c r="N5019" t="s">
        <v>1203</v>
      </c>
      <c r="O5019" t="s">
        <v>202</v>
      </c>
      <c r="P5019" t="s">
        <v>535</v>
      </c>
    </row>
    <row r="5020" spans="1:16" x14ac:dyDescent="0.25">
      <c r="A5020">
        <v>7245</v>
      </c>
      <c r="B5020" t="s">
        <v>399</v>
      </c>
      <c r="E5020" t="s">
        <v>5327</v>
      </c>
      <c r="F5020" t="s">
        <v>347</v>
      </c>
      <c r="G5020" t="s">
        <v>241</v>
      </c>
      <c r="H5020" t="s">
        <v>198</v>
      </c>
      <c r="I5020" t="s">
        <v>4568</v>
      </c>
      <c r="J5020">
        <v>1978</v>
      </c>
      <c r="K5020">
        <v>3375</v>
      </c>
      <c r="L5020">
        <v>27</v>
      </c>
      <c r="M5020" t="s">
        <v>200</v>
      </c>
      <c r="N5020" t="s">
        <v>1203</v>
      </c>
      <c r="O5020" t="s">
        <v>202</v>
      </c>
      <c r="P5020" t="s">
        <v>1585</v>
      </c>
    </row>
    <row r="5021" spans="1:16" x14ac:dyDescent="0.25">
      <c r="A5021">
        <v>7246</v>
      </c>
      <c r="B5021" t="s">
        <v>399</v>
      </c>
      <c r="E5021" t="s">
        <v>5328</v>
      </c>
      <c r="F5021" t="s">
        <v>347</v>
      </c>
      <c r="G5021" t="s">
        <v>241</v>
      </c>
      <c r="H5021" t="s">
        <v>198</v>
      </c>
      <c r="I5021" t="s">
        <v>4568</v>
      </c>
      <c r="J5021">
        <v>1978</v>
      </c>
      <c r="K5021">
        <v>42219</v>
      </c>
      <c r="L5021">
        <v>27</v>
      </c>
      <c r="M5021" t="s">
        <v>200</v>
      </c>
      <c r="N5021" t="s">
        <v>1203</v>
      </c>
      <c r="O5021" t="s">
        <v>202</v>
      </c>
      <c r="P5021" t="s">
        <v>5181</v>
      </c>
    </row>
    <row r="5022" spans="1:16" x14ac:dyDescent="0.25">
      <c r="A5022">
        <v>7247</v>
      </c>
      <c r="B5022" t="s">
        <v>399</v>
      </c>
      <c r="E5022" t="s">
        <v>5329</v>
      </c>
      <c r="F5022" t="s">
        <v>347</v>
      </c>
      <c r="G5022" t="s">
        <v>241</v>
      </c>
      <c r="H5022" t="s">
        <v>198</v>
      </c>
      <c r="I5022" t="s">
        <v>4568</v>
      </c>
      <c r="J5022">
        <v>1978</v>
      </c>
      <c r="K5022">
        <v>6337</v>
      </c>
      <c r="L5022">
        <v>27</v>
      </c>
      <c r="M5022" t="s">
        <v>200</v>
      </c>
      <c r="N5022" t="s">
        <v>1203</v>
      </c>
      <c r="O5022" t="s">
        <v>202</v>
      </c>
      <c r="P5022" t="s">
        <v>535</v>
      </c>
    </row>
    <row r="5023" spans="1:16" x14ac:dyDescent="0.25">
      <c r="A5023">
        <v>7248</v>
      </c>
      <c r="B5023" t="s">
        <v>399</v>
      </c>
      <c r="E5023" t="s">
        <v>5330</v>
      </c>
      <c r="F5023" t="s">
        <v>347</v>
      </c>
      <c r="G5023" t="s">
        <v>241</v>
      </c>
      <c r="H5023" t="s">
        <v>198</v>
      </c>
      <c r="I5023" t="s">
        <v>4568</v>
      </c>
      <c r="J5023">
        <v>1978</v>
      </c>
      <c r="K5023">
        <v>38150</v>
      </c>
      <c r="L5023">
        <v>27</v>
      </c>
      <c r="M5023" t="s">
        <v>200</v>
      </c>
      <c r="N5023" t="s">
        <v>1203</v>
      </c>
      <c r="O5023" t="s">
        <v>202</v>
      </c>
      <c r="P5023" t="s">
        <v>534</v>
      </c>
    </row>
    <row r="5024" spans="1:16" x14ac:dyDescent="0.25">
      <c r="A5024">
        <v>7249</v>
      </c>
      <c r="B5024" t="s">
        <v>399</v>
      </c>
      <c r="E5024" t="s">
        <v>5331</v>
      </c>
      <c r="F5024" t="s">
        <v>347</v>
      </c>
      <c r="G5024" t="s">
        <v>241</v>
      </c>
      <c r="H5024" t="s">
        <v>198</v>
      </c>
      <c r="I5024" t="s">
        <v>4568</v>
      </c>
      <c r="J5024">
        <v>1978</v>
      </c>
      <c r="K5024">
        <v>6617</v>
      </c>
      <c r="L5024">
        <v>27</v>
      </c>
      <c r="M5024" t="s">
        <v>200</v>
      </c>
      <c r="N5024" t="s">
        <v>1203</v>
      </c>
      <c r="O5024" t="s">
        <v>202</v>
      </c>
      <c r="P5024" t="s">
        <v>2933</v>
      </c>
    </row>
    <row r="5025" spans="1:16" x14ac:dyDescent="0.25">
      <c r="A5025">
        <v>7250</v>
      </c>
      <c r="B5025" t="s">
        <v>399</v>
      </c>
      <c r="E5025" t="s">
        <v>5332</v>
      </c>
      <c r="F5025" t="s">
        <v>347</v>
      </c>
      <c r="G5025" t="s">
        <v>241</v>
      </c>
      <c r="H5025" t="s">
        <v>198</v>
      </c>
      <c r="I5025" t="s">
        <v>4568</v>
      </c>
      <c r="J5025">
        <v>1978</v>
      </c>
      <c r="K5025">
        <v>29161</v>
      </c>
      <c r="L5025">
        <v>27</v>
      </c>
      <c r="M5025" t="s">
        <v>200</v>
      </c>
      <c r="N5025" t="s">
        <v>1203</v>
      </c>
      <c r="O5025" t="s">
        <v>202</v>
      </c>
      <c r="P5025" t="s">
        <v>5333</v>
      </c>
    </row>
    <row r="5026" spans="1:16" x14ac:dyDescent="0.25">
      <c r="A5026">
        <v>7251</v>
      </c>
      <c r="B5026" t="s">
        <v>399</v>
      </c>
      <c r="E5026" t="s">
        <v>5334</v>
      </c>
      <c r="F5026" t="s">
        <v>347</v>
      </c>
      <c r="G5026" t="s">
        <v>241</v>
      </c>
      <c r="H5026" t="s">
        <v>198</v>
      </c>
      <c r="I5026" t="s">
        <v>4568</v>
      </c>
      <c r="J5026">
        <v>1978</v>
      </c>
      <c r="K5026">
        <v>55334</v>
      </c>
      <c r="L5026">
        <v>27</v>
      </c>
      <c r="M5026" t="s">
        <v>200</v>
      </c>
      <c r="N5026" t="s">
        <v>1203</v>
      </c>
      <c r="O5026" t="s">
        <v>202</v>
      </c>
      <c r="P5026" t="s">
        <v>5181</v>
      </c>
    </row>
    <row r="5027" spans="1:16" x14ac:dyDescent="0.25">
      <c r="A5027">
        <v>7252</v>
      </c>
      <c r="B5027" t="s">
        <v>399</v>
      </c>
      <c r="E5027" t="s">
        <v>5335</v>
      </c>
      <c r="F5027" t="s">
        <v>347</v>
      </c>
      <c r="G5027" t="s">
        <v>241</v>
      </c>
      <c r="H5027" t="s">
        <v>198</v>
      </c>
      <c r="I5027" t="s">
        <v>4568</v>
      </c>
      <c r="J5027">
        <v>1978</v>
      </c>
      <c r="K5027">
        <v>106098</v>
      </c>
      <c r="L5027">
        <v>27</v>
      </c>
      <c r="M5027" t="s">
        <v>200</v>
      </c>
      <c r="N5027" t="s">
        <v>1203</v>
      </c>
      <c r="O5027" t="s">
        <v>202</v>
      </c>
      <c r="P5027" t="s">
        <v>5181</v>
      </c>
    </row>
    <row r="5028" spans="1:16" x14ac:dyDescent="0.25">
      <c r="A5028">
        <v>7253</v>
      </c>
      <c r="B5028" t="s">
        <v>399</v>
      </c>
      <c r="E5028" t="s">
        <v>5336</v>
      </c>
      <c r="F5028" t="s">
        <v>347</v>
      </c>
      <c r="G5028" t="s">
        <v>241</v>
      </c>
      <c r="H5028" t="s">
        <v>198</v>
      </c>
      <c r="I5028" t="s">
        <v>4568</v>
      </c>
      <c r="J5028">
        <v>1978</v>
      </c>
      <c r="K5028">
        <v>190163</v>
      </c>
      <c r="L5028">
        <v>27</v>
      </c>
      <c r="M5028" t="s">
        <v>200</v>
      </c>
      <c r="N5028" t="s">
        <v>1203</v>
      </c>
      <c r="O5028" t="s">
        <v>202</v>
      </c>
      <c r="P5028" t="s">
        <v>5181</v>
      </c>
    </row>
    <row r="5029" spans="1:16" x14ac:dyDescent="0.25">
      <c r="A5029">
        <v>7254</v>
      </c>
      <c r="B5029" t="s">
        <v>399</v>
      </c>
      <c r="E5029" t="s">
        <v>5337</v>
      </c>
      <c r="F5029" t="s">
        <v>347</v>
      </c>
      <c r="G5029" t="s">
        <v>241</v>
      </c>
      <c r="H5029" t="s">
        <v>198</v>
      </c>
      <c r="I5029" t="s">
        <v>4568</v>
      </c>
      <c r="J5029">
        <v>1978</v>
      </c>
      <c r="K5029">
        <v>45572</v>
      </c>
      <c r="L5029">
        <v>27</v>
      </c>
      <c r="M5029" t="s">
        <v>200</v>
      </c>
      <c r="N5029" t="s">
        <v>1203</v>
      </c>
      <c r="O5029" t="s">
        <v>202</v>
      </c>
      <c r="P5029" t="s">
        <v>442</v>
      </c>
    </row>
    <row r="5030" spans="1:16" x14ac:dyDescent="0.25">
      <c r="A5030">
        <v>7255</v>
      </c>
      <c r="B5030" t="s">
        <v>399</v>
      </c>
      <c r="E5030" t="s">
        <v>5338</v>
      </c>
      <c r="F5030" t="s">
        <v>347</v>
      </c>
      <c r="G5030" t="s">
        <v>241</v>
      </c>
      <c r="H5030" t="s">
        <v>198</v>
      </c>
      <c r="I5030" t="s">
        <v>4568</v>
      </c>
      <c r="J5030">
        <v>1961</v>
      </c>
      <c r="K5030">
        <v>125</v>
      </c>
      <c r="L5030">
        <v>27</v>
      </c>
      <c r="M5030" t="s">
        <v>200</v>
      </c>
      <c r="N5030" t="s">
        <v>1203</v>
      </c>
      <c r="O5030" t="s">
        <v>202</v>
      </c>
      <c r="P5030" t="s">
        <v>534</v>
      </c>
    </row>
    <row r="5031" spans="1:16" x14ac:dyDescent="0.25">
      <c r="A5031">
        <v>7256</v>
      </c>
      <c r="B5031" t="s">
        <v>399</v>
      </c>
      <c r="E5031" t="s">
        <v>5339</v>
      </c>
      <c r="F5031" t="s">
        <v>347</v>
      </c>
      <c r="G5031" t="s">
        <v>241</v>
      </c>
      <c r="H5031" t="s">
        <v>198</v>
      </c>
      <c r="I5031" t="s">
        <v>4568</v>
      </c>
      <c r="J5031">
        <v>1978</v>
      </c>
      <c r="K5031">
        <v>178280</v>
      </c>
      <c r="L5031">
        <v>27</v>
      </c>
      <c r="M5031" t="s">
        <v>200</v>
      </c>
      <c r="N5031" t="s">
        <v>1203</v>
      </c>
      <c r="O5031" t="s">
        <v>202</v>
      </c>
      <c r="P5031" t="s">
        <v>535</v>
      </c>
    </row>
    <row r="5032" spans="1:16" x14ac:dyDescent="0.25">
      <c r="A5032">
        <v>7257</v>
      </c>
      <c r="B5032" t="s">
        <v>399</v>
      </c>
      <c r="E5032" t="s">
        <v>5340</v>
      </c>
      <c r="F5032" t="s">
        <v>347</v>
      </c>
      <c r="G5032" t="s">
        <v>241</v>
      </c>
      <c r="H5032" t="s">
        <v>198</v>
      </c>
      <c r="I5032" t="s">
        <v>4568</v>
      </c>
      <c r="J5032">
        <v>1978</v>
      </c>
      <c r="K5032">
        <v>117331</v>
      </c>
      <c r="L5032">
        <v>27</v>
      </c>
      <c r="M5032" t="s">
        <v>200</v>
      </c>
      <c r="N5032" t="s">
        <v>1203</v>
      </c>
      <c r="O5032" t="s">
        <v>202</v>
      </c>
      <c r="P5032" t="s">
        <v>535</v>
      </c>
    </row>
    <row r="5033" spans="1:16" x14ac:dyDescent="0.25">
      <c r="A5033">
        <v>7258</v>
      </c>
      <c r="B5033" t="s">
        <v>399</v>
      </c>
      <c r="E5033" t="s">
        <v>5341</v>
      </c>
      <c r="F5033" t="s">
        <v>347</v>
      </c>
      <c r="G5033" t="s">
        <v>241</v>
      </c>
      <c r="H5033" t="s">
        <v>198</v>
      </c>
      <c r="I5033" t="s">
        <v>4568</v>
      </c>
      <c r="J5033">
        <v>1978</v>
      </c>
      <c r="K5033">
        <v>122124</v>
      </c>
      <c r="L5033">
        <v>27</v>
      </c>
      <c r="M5033" t="s">
        <v>200</v>
      </c>
      <c r="N5033" t="s">
        <v>1203</v>
      </c>
      <c r="O5033" t="s">
        <v>202</v>
      </c>
      <c r="P5033" t="s">
        <v>1585</v>
      </c>
    </row>
    <row r="5034" spans="1:16" x14ac:dyDescent="0.25">
      <c r="A5034">
        <v>7259</v>
      </c>
      <c r="B5034" t="s">
        <v>399</v>
      </c>
      <c r="E5034" t="s">
        <v>5342</v>
      </c>
      <c r="F5034" t="s">
        <v>347</v>
      </c>
      <c r="G5034" t="s">
        <v>241</v>
      </c>
      <c r="H5034" t="s">
        <v>198</v>
      </c>
      <c r="I5034" t="s">
        <v>4568</v>
      </c>
      <c r="J5034">
        <v>1978</v>
      </c>
      <c r="K5034">
        <v>266731</v>
      </c>
      <c r="L5034">
        <v>27</v>
      </c>
      <c r="M5034" t="s">
        <v>200</v>
      </c>
      <c r="N5034" t="s">
        <v>1203</v>
      </c>
      <c r="O5034" t="s">
        <v>202</v>
      </c>
      <c r="P5034" t="s">
        <v>535</v>
      </c>
    </row>
    <row r="5035" spans="1:16" x14ac:dyDescent="0.25">
      <c r="A5035">
        <v>7260</v>
      </c>
      <c r="B5035" t="s">
        <v>399</v>
      </c>
      <c r="E5035" t="s">
        <v>5343</v>
      </c>
      <c r="F5035" t="s">
        <v>347</v>
      </c>
      <c r="G5035" t="s">
        <v>241</v>
      </c>
      <c r="H5035" t="s">
        <v>198</v>
      </c>
      <c r="I5035" t="s">
        <v>4568</v>
      </c>
      <c r="J5035">
        <v>1978</v>
      </c>
      <c r="K5035">
        <v>256051</v>
      </c>
      <c r="L5035">
        <v>27</v>
      </c>
      <c r="M5035" t="s">
        <v>200</v>
      </c>
      <c r="N5035" t="s">
        <v>1203</v>
      </c>
      <c r="O5035" t="s">
        <v>202</v>
      </c>
      <c r="P5035" t="s">
        <v>534</v>
      </c>
    </row>
    <row r="5036" spans="1:16" x14ac:dyDescent="0.25">
      <c r="A5036">
        <v>7261</v>
      </c>
      <c r="B5036" t="s">
        <v>399</v>
      </c>
      <c r="E5036" t="s">
        <v>5344</v>
      </c>
      <c r="F5036" t="s">
        <v>347</v>
      </c>
      <c r="G5036" t="s">
        <v>241</v>
      </c>
      <c r="H5036" t="s">
        <v>198</v>
      </c>
      <c r="I5036" t="s">
        <v>4568</v>
      </c>
      <c r="J5036">
        <v>1978</v>
      </c>
      <c r="K5036">
        <v>121340</v>
      </c>
      <c r="L5036">
        <v>27</v>
      </c>
      <c r="M5036" t="s">
        <v>200</v>
      </c>
      <c r="N5036" t="s">
        <v>1203</v>
      </c>
      <c r="O5036" t="s">
        <v>202</v>
      </c>
      <c r="P5036" t="s">
        <v>1585</v>
      </c>
    </row>
    <row r="5037" spans="1:16" x14ac:dyDescent="0.25">
      <c r="A5037">
        <v>7262</v>
      </c>
      <c r="B5037" t="s">
        <v>399</v>
      </c>
      <c r="E5037" t="s">
        <v>5345</v>
      </c>
      <c r="F5037" t="s">
        <v>347</v>
      </c>
      <c r="G5037" t="s">
        <v>241</v>
      </c>
      <c r="H5037" t="s">
        <v>198</v>
      </c>
      <c r="I5037" t="s">
        <v>4568</v>
      </c>
      <c r="J5037">
        <v>1978</v>
      </c>
      <c r="K5037">
        <v>110999</v>
      </c>
      <c r="L5037">
        <v>27</v>
      </c>
      <c r="M5037" t="s">
        <v>200</v>
      </c>
      <c r="N5037" t="s">
        <v>1203</v>
      </c>
      <c r="O5037" t="s">
        <v>202</v>
      </c>
      <c r="P5037" t="s">
        <v>1585</v>
      </c>
    </row>
    <row r="5038" spans="1:16" x14ac:dyDescent="0.25">
      <c r="A5038">
        <v>7263</v>
      </c>
      <c r="B5038" t="s">
        <v>360</v>
      </c>
      <c r="E5038" t="s">
        <v>5346</v>
      </c>
      <c r="F5038" t="s">
        <v>347</v>
      </c>
      <c r="G5038" t="s">
        <v>241</v>
      </c>
      <c r="H5038" t="s">
        <v>198</v>
      </c>
      <c r="I5038" t="s">
        <v>4568</v>
      </c>
      <c r="J5038">
        <v>1973</v>
      </c>
      <c r="K5038">
        <v>2039116</v>
      </c>
      <c r="L5038">
        <v>27</v>
      </c>
      <c r="M5038" t="s">
        <v>200</v>
      </c>
      <c r="N5038" t="s">
        <v>376</v>
      </c>
      <c r="O5038" t="s">
        <v>202</v>
      </c>
      <c r="P5038" t="s">
        <v>5347</v>
      </c>
    </row>
    <row r="5039" spans="1:16" x14ac:dyDescent="0.25">
      <c r="A5039">
        <v>7264</v>
      </c>
      <c r="B5039" t="s">
        <v>360</v>
      </c>
      <c r="E5039" t="s">
        <v>5348</v>
      </c>
      <c r="F5039" t="s">
        <v>347</v>
      </c>
      <c r="G5039" t="s">
        <v>241</v>
      </c>
      <c r="H5039" t="s">
        <v>198</v>
      </c>
      <c r="I5039" t="s">
        <v>4568</v>
      </c>
      <c r="J5039">
        <v>1982</v>
      </c>
      <c r="K5039">
        <v>383935</v>
      </c>
      <c r="L5039">
        <v>27</v>
      </c>
      <c r="M5039" t="s">
        <v>200</v>
      </c>
      <c r="N5039" t="s">
        <v>376</v>
      </c>
      <c r="O5039" t="s">
        <v>202</v>
      </c>
      <c r="P5039" t="s">
        <v>5009</v>
      </c>
    </row>
    <row r="5040" spans="1:16" x14ac:dyDescent="0.25">
      <c r="A5040">
        <v>7265</v>
      </c>
      <c r="B5040" t="s">
        <v>360</v>
      </c>
      <c r="E5040" t="s">
        <v>5349</v>
      </c>
      <c r="F5040" t="s">
        <v>347</v>
      </c>
      <c r="G5040" t="s">
        <v>241</v>
      </c>
      <c r="H5040" t="s">
        <v>198</v>
      </c>
      <c r="I5040" t="s">
        <v>4568</v>
      </c>
      <c r="J5040">
        <v>1979</v>
      </c>
      <c r="K5040">
        <v>0</v>
      </c>
      <c r="L5040">
        <v>27</v>
      </c>
      <c r="M5040" t="s">
        <v>200</v>
      </c>
      <c r="N5040" t="s">
        <v>383</v>
      </c>
      <c r="O5040" t="s">
        <v>202</v>
      </c>
      <c r="P5040" t="s">
        <v>384</v>
      </c>
    </row>
    <row r="5041" spans="1:16" x14ac:dyDescent="0.25">
      <c r="A5041">
        <v>7266</v>
      </c>
      <c r="B5041" t="s">
        <v>360</v>
      </c>
      <c r="E5041" t="s">
        <v>5350</v>
      </c>
      <c r="F5041" t="s">
        <v>347</v>
      </c>
      <c r="G5041" t="s">
        <v>241</v>
      </c>
      <c r="H5041" t="s">
        <v>198</v>
      </c>
      <c r="I5041" t="s">
        <v>4568</v>
      </c>
      <c r="J5041">
        <v>1979</v>
      </c>
      <c r="K5041">
        <v>39551</v>
      </c>
      <c r="L5041">
        <v>27</v>
      </c>
      <c r="M5041" t="s">
        <v>200</v>
      </c>
      <c r="N5041" t="s">
        <v>376</v>
      </c>
      <c r="O5041" t="s">
        <v>202</v>
      </c>
      <c r="P5041" t="s">
        <v>4771</v>
      </c>
    </row>
    <row r="5042" spans="1:16" x14ac:dyDescent="0.25">
      <c r="A5042">
        <v>7267</v>
      </c>
      <c r="B5042" t="s">
        <v>360</v>
      </c>
      <c r="E5042" t="s">
        <v>5351</v>
      </c>
      <c r="F5042" t="s">
        <v>347</v>
      </c>
      <c r="G5042" t="s">
        <v>241</v>
      </c>
      <c r="H5042" t="s">
        <v>198</v>
      </c>
      <c r="I5042" t="s">
        <v>4568</v>
      </c>
      <c r="J5042">
        <v>1982</v>
      </c>
      <c r="K5042">
        <v>40970</v>
      </c>
      <c r="L5042">
        <v>27</v>
      </c>
      <c r="M5042" t="s">
        <v>200</v>
      </c>
      <c r="N5042" t="s">
        <v>376</v>
      </c>
      <c r="O5042" t="s">
        <v>202</v>
      </c>
      <c r="P5042" t="s">
        <v>4640</v>
      </c>
    </row>
    <row r="5043" spans="1:16" x14ac:dyDescent="0.25">
      <c r="A5043">
        <v>7268</v>
      </c>
      <c r="B5043" t="s">
        <v>360</v>
      </c>
      <c r="E5043" t="s">
        <v>5352</v>
      </c>
      <c r="F5043" t="s">
        <v>347</v>
      </c>
      <c r="G5043" t="s">
        <v>241</v>
      </c>
      <c r="H5043" t="s">
        <v>198</v>
      </c>
      <c r="I5043" t="s">
        <v>4568</v>
      </c>
      <c r="J5043">
        <v>1985</v>
      </c>
      <c r="K5043">
        <v>63876</v>
      </c>
      <c r="L5043">
        <v>27</v>
      </c>
      <c r="M5043" t="s">
        <v>200</v>
      </c>
      <c r="N5043" t="s">
        <v>376</v>
      </c>
      <c r="O5043" t="s">
        <v>202</v>
      </c>
      <c r="P5043" t="s">
        <v>4771</v>
      </c>
    </row>
    <row r="5044" spans="1:16" x14ac:dyDescent="0.25">
      <c r="A5044">
        <v>7269</v>
      </c>
      <c r="B5044" t="s">
        <v>360</v>
      </c>
      <c r="E5044" t="s">
        <v>5353</v>
      </c>
      <c r="F5044" t="s">
        <v>347</v>
      </c>
      <c r="G5044" t="s">
        <v>241</v>
      </c>
      <c r="H5044" t="s">
        <v>198</v>
      </c>
      <c r="I5044" t="s">
        <v>4568</v>
      </c>
      <c r="J5044">
        <v>1980</v>
      </c>
      <c r="K5044">
        <v>50556</v>
      </c>
      <c r="L5044">
        <v>27</v>
      </c>
      <c r="M5044" t="s">
        <v>200</v>
      </c>
      <c r="N5044" t="s">
        <v>376</v>
      </c>
      <c r="O5044" t="s">
        <v>202</v>
      </c>
      <c r="P5044" t="s">
        <v>4049</v>
      </c>
    </row>
    <row r="5045" spans="1:16" x14ac:dyDescent="0.25">
      <c r="A5045">
        <v>7270</v>
      </c>
      <c r="B5045" t="s">
        <v>360</v>
      </c>
      <c r="E5045" t="s">
        <v>5354</v>
      </c>
      <c r="F5045" t="s">
        <v>347</v>
      </c>
      <c r="G5045" t="s">
        <v>241</v>
      </c>
      <c r="H5045" t="s">
        <v>198</v>
      </c>
      <c r="I5045" t="s">
        <v>4568</v>
      </c>
      <c r="J5045">
        <v>1974</v>
      </c>
      <c r="K5045">
        <v>1421776</v>
      </c>
      <c r="L5045">
        <v>27</v>
      </c>
      <c r="M5045" t="s">
        <v>200</v>
      </c>
      <c r="N5045" t="s">
        <v>376</v>
      </c>
      <c r="O5045" t="s">
        <v>202</v>
      </c>
      <c r="P5045" t="s">
        <v>365</v>
      </c>
    </row>
    <row r="5046" spans="1:16" x14ac:dyDescent="0.25">
      <c r="A5046">
        <v>7271</v>
      </c>
      <c r="B5046" t="s">
        <v>360</v>
      </c>
      <c r="E5046" t="s">
        <v>5355</v>
      </c>
      <c r="F5046" t="s">
        <v>347</v>
      </c>
      <c r="G5046" t="s">
        <v>241</v>
      </c>
      <c r="H5046" t="s">
        <v>198</v>
      </c>
      <c r="I5046" t="s">
        <v>4568</v>
      </c>
      <c r="J5046">
        <v>1985</v>
      </c>
      <c r="K5046">
        <v>201895</v>
      </c>
      <c r="L5046">
        <v>27</v>
      </c>
      <c r="M5046" t="s">
        <v>200</v>
      </c>
      <c r="N5046" t="s">
        <v>376</v>
      </c>
      <c r="O5046" t="s">
        <v>202</v>
      </c>
      <c r="P5046" t="s">
        <v>5356</v>
      </c>
    </row>
    <row r="5047" spans="1:16" x14ac:dyDescent="0.25">
      <c r="A5047">
        <v>7272</v>
      </c>
      <c r="B5047" t="s">
        <v>360</v>
      </c>
      <c r="E5047" t="s">
        <v>5357</v>
      </c>
      <c r="F5047" t="s">
        <v>347</v>
      </c>
      <c r="G5047" t="s">
        <v>241</v>
      </c>
      <c r="H5047" t="s">
        <v>198</v>
      </c>
      <c r="I5047" t="s">
        <v>4568</v>
      </c>
      <c r="J5047">
        <v>1978</v>
      </c>
      <c r="K5047">
        <v>253042</v>
      </c>
      <c r="L5047">
        <v>27</v>
      </c>
      <c r="M5047" t="s">
        <v>200</v>
      </c>
      <c r="N5047" t="s">
        <v>376</v>
      </c>
      <c r="O5047" t="s">
        <v>202</v>
      </c>
      <c r="P5047" t="s">
        <v>5358</v>
      </c>
    </row>
    <row r="5048" spans="1:16" x14ac:dyDescent="0.25">
      <c r="A5048">
        <v>7273</v>
      </c>
      <c r="B5048" t="s">
        <v>360</v>
      </c>
      <c r="E5048" t="s">
        <v>5359</v>
      </c>
      <c r="F5048" t="s">
        <v>347</v>
      </c>
      <c r="G5048" t="s">
        <v>241</v>
      </c>
      <c r="H5048" t="s">
        <v>198</v>
      </c>
      <c r="I5048" t="s">
        <v>4568</v>
      </c>
      <c r="J5048">
        <v>1979</v>
      </c>
      <c r="K5048">
        <v>22256</v>
      </c>
      <c r="L5048">
        <v>27</v>
      </c>
      <c r="M5048" t="s">
        <v>200</v>
      </c>
      <c r="N5048" t="s">
        <v>376</v>
      </c>
      <c r="O5048" t="s">
        <v>202</v>
      </c>
      <c r="P5048" t="s">
        <v>4616</v>
      </c>
    </row>
    <row r="5049" spans="1:16" x14ac:dyDescent="0.25">
      <c r="A5049">
        <v>7274</v>
      </c>
      <c r="B5049" t="s">
        <v>360</v>
      </c>
      <c r="E5049" t="s">
        <v>5360</v>
      </c>
      <c r="F5049" t="s">
        <v>347</v>
      </c>
      <c r="G5049" t="s">
        <v>241</v>
      </c>
      <c r="H5049" t="s">
        <v>198</v>
      </c>
      <c r="I5049" t="s">
        <v>4568</v>
      </c>
      <c r="J5049">
        <v>1973</v>
      </c>
      <c r="K5049">
        <v>57290</v>
      </c>
      <c r="L5049">
        <v>27</v>
      </c>
      <c r="M5049" t="s">
        <v>200</v>
      </c>
      <c r="N5049" t="s">
        <v>376</v>
      </c>
      <c r="O5049" t="s">
        <v>202</v>
      </c>
      <c r="P5049" t="s">
        <v>5361</v>
      </c>
    </row>
    <row r="5050" spans="1:16" x14ac:dyDescent="0.25">
      <c r="A5050">
        <v>7275</v>
      </c>
      <c r="B5050" t="s">
        <v>360</v>
      </c>
      <c r="E5050" t="s">
        <v>5362</v>
      </c>
      <c r="F5050" t="s">
        <v>347</v>
      </c>
      <c r="G5050" t="s">
        <v>241</v>
      </c>
      <c r="H5050" t="s">
        <v>198</v>
      </c>
      <c r="I5050" t="s">
        <v>4568</v>
      </c>
      <c r="J5050">
        <v>1982</v>
      </c>
      <c r="K5050">
        <v>50181</v>
      </c>
      <c r="L5050">
        <v>27</v>
      </c>
      <c r="M5050" t="s">
        <v>200</v>
      </c>
      <c r="N5050" t="s">
        <v>376</v>
      </c>
      <c r="O5050" t="s">
        <v>202</v>
      </c>
      <c r="P5050" t="s">
        <v>4054</v>
      </c>
    </row>
    <row r="5051" spans="1:16" x14ac:dyDescent="0.25">
      <c r="A5051">
        <v>7276</v>
      </c>
      <c r="B5051" t="s">
        <v>360</v>
      </c>
      <c r="E5051" t="s">
        <v>5363</v>
      </c>
      <c r="F5051" t="s">
        <v>347</v>
      </c>
      <c r="G5051" t="s">
        <v>241</v>
      </c>
      <c r="H5051" t="s">
        <v>198</v>
      </c>
      <c r="I5051" t="s">
        <v>4568</v>
      </c>
      <c r="J5051">
        <v>1977</v>
      </c>
      <c r="K5051">
        <v>36195</v>
      </c>
      <c r="L5051">
        <v>27</v>
      </c>
      <c r="M5051" t="s">
        <v>200</v>
      </c>
      <c r="N5051" t="s">
        <v>376</v>
      </c>
      <c r="O5051" t="s">
        <v>202</v>
      </c>
      <c r="P5051" t="s">
        <v>4776</v>
      </c>
    </row>
    <row r="5052" spans="1:16" x14ac:dyDescent="0.25">
      <c r="A5052">
        <v>7277</v>
      </c>
      <c r="B5052" t="s">
        <v>360</v>
      </c>
      <c r="E5052" t="s">
        <v>5364</v>
      </c>
      <c r="F5052" t="s">
        <v>347</v>
      </c>
      <c r="G5052" t="s">
        <v>241</v>
      </c>
      <c r="H5052" t="s">
        <v>198</v>
      </c>
      <c r="I5052" t="s">
        <v>4568</v>
      </c>
      <c r="J5052">
        <v>1964</v>
      </c>
      <c r="K5052">
        <v>0</v>
      </c>
      <c r="L5052">
        <v>27</v>
      </c>
      <c r="M5052" t="s">
        <v>200</v>
      </c>
      <c r="N5052" t="s">
        <v>383</v>
      </c>
      <c r="O5052" t="s">
        <v>202</v>
      </c>
      <c r="P5052" t="s">
        <v>384</v>
      </c>
    </row>
    <row r="5053" spans="1:16" x14ac:dyDescent="0.25">
      <c r="A5053">
        <v>7278</v>
      </c>
      <c r="B5053" t="s">
        <v>360</v>
      </c>
      <c r="E5053" t="s">
        <v>4846</v>
      </c>
      <c r="F5053" t="s">
        <v>347</v>
      </c>
      <c r="G5053" t="s">
        <v>241</v>
      </c>
      <c r="H5053" t="s">
        <v>198</v>
      </c>
      <c r="I5053" t="s">
        <v>4568</v>
      </c>
      <c r="J5053">
        <v>1963</v>
      </c>
      <c r="K5053">
        <v>65312</v>
      </c>
      <c r="L5053">
        <v>27</v>
      </c>
      <c r="M5053" t="s">
        <v>200</v>
      </c>
      <c r="N5053" t="s">
        <v>376</v>
      </c>
      <c r="O5053" t="s">
        <v>202</v>
      </c>
      <c r="P5053" t="s">
        <v>4978</v>
      </c>
    </row>
    <row r="5054" spans="1:16" x14ac:dyDescent="0.25">
      <c r="A5054">
        <v>7279</v>
      </c>
      <c r="B5054" t="s">
        <v>360</v>
      </c>
      <c r="E5054" t="s">
        <v>5365</v>
      </c>
      <c r="F5054" t="s">
        <v>347</v>
      </c>
      <c r="G5054" t="s">
        <v>241</v>
      </c>
      <c r="H5054" t="s">
        <v>198</v>
      </c>
      <c r="I5054" t="s">
        <v>4568</v>
      </c>
      <c r="J5054">
        <v>1982</v>
      </c>
      <c r="K5054">
        <v>364589</v>
      </c>
      <c r="L5054">
        <v>27</v>
      </c>
      <c r="M5054" t="s">
        <v>200</v>
      </c>
      <c r="N5054" t="s">
        <v>376</v>
      </c>
      <c r="O5054" t="s">
        <v>202</v>
      </c>
      <c r="P5054" t="s">
        <v>5366</v>
      </c>
    </row>
    <row r="5055" spans="1:16" x14ac:dyDescent="0.25">
      <c r="A5055">
        <v>7280</v>
      </c>
      <c r="B5055" t="s">
        <v>360</v>
      </c>
      <c r="E5055" t="s">
        <v>5367</v>
      </c>
      <c r="F5055" t="s">
        <v>347</v>
      </c>
      <c r="G5055" t="s">
        <v>241</v>
      </c>
      <c r="H5055" t="s">
        <v>198</v>
      </c>
      <c r="I5055" t="s">
        <v>4568</v>
      </c>
      <c r="J5055">
        <v>1980</v>
      </c>
      <c r="K5055">
        <v>138993</v>
      </c>
      <c r="L5055">
        <v>27</v>
      </c>
      <c r="M5055" t="s">
        <v>200</v>
      </c>
      <c r="N5055" t="s">
        <v>5368</v>
      </c>
      <c r="O5055" t="s">
        <v>202</v>
      </c>
      <c r="P5055" t="s">
        <v>4705</v>
      </c>
    </row>
    <row r="5056" spans="1:16" x14ac:dyDescent="0.25">
      <c r="A5056">
        <v>7281</v>
      </c>
      <c r="B5056" t="s">
        <v>360</v>
      </c>
      <c r="E5056" t="s">
        <v>5369</v>
      </c>
      <c r="F5056" t="s">
        <v>347</v>
      </c>
      <c r="G5056" t="s">
        <v>241</v>
      </c>
      <c r="H5056" t="s">
        <v>198</v>
      </c>
      <c r="I5056" t="s">
        <v>4568</v>
      </c>
      <c r="J5056">
        <v>1969</v>
      </c>
      <c r="K5056">
        <v>41226</v>
      </c>
      <c r="L5056">
        <v>27</v>
      </c>
      <c r="M5056" t="s">
        <v>200</v>
      </c>
      <c r="N5056" t="s">
        <v>668</v>
      </c>
      <c r="O5056" t="s">
        <v>202</v>
      </c>
      <c r="P5056" t="s">
        <v>4953</v>
      </c>
    </row>
    <row r="5057" spans="1:16" x14ac:dyDescent="0.25">
      <c r="A5057">
        <v>7282</v>
      </c>
      <c r="B5057" t="s">
        <v>360</v>
      </c>
      <c r="E5057" t="s">
        <v>5370</v>
      </c>
      <c r="F5057" t="s">
        <v>347</v>
      </c>
      <c r="G5057" t="s">
        <v>241</v>
      </c>
      <c r="H5057" t="s">
        <v>198</v>
      </c>
      <c r="I5057" t="s">
        <v>4568</v>
      </c>
      <c r="J5057">
        <v>1969</v>
      </c>
      <c r="K5057">
        <v>82157</v>
      </c>
      <c r="L5057">
        <v>27</v>
      </c>
      <c r="M5057" t="s">
        <v>200</v>
      </c>
      <c r="N5057" t="s">
        <v>668</v>
      </c>
      <c r="O5057" t="s">
        <v>202</v>
      </c>
      <c r="P5057" t="s">
        <v>4623</v>
      </c>
    </row>
    <row r="5058" spans="1:16" x14ac:dyDescent="0.25">
      <c r="A5058">
        <v>7283</v>
      </c>
      <c r="B5058" t="s">
        <v>360</v>
      </c>
      <c r="E5058" t="s">
        <v>5371</v>
      </c>
      <c r="F5058" t="s">
        <v>347</v>
      </c>
      <c r="G5058" t="s">
        <v>241</v>
      </c>
      <c r="H5058" t="s">
        <v>198</v>
      </c>
      <c r="I5058" t="s">
        <v>4568</v>
      </c>
      <c r="J5058">
        <v>1976</v>
      </c>
      <c r="K5058">
        <v>5269</v>
      </c>
      <c r="L5058">
        <v>27</v>
      </c>
      <c r="M5058" t="s">
        <v>200</v>
      </c>
      <c r="N5058" t="s">
        <v>376</v>
      </c>
      <c r="O5058" t="s">
        <v>202</v>
      </c>
      <c r="P5058" t="s">
        <v>4025</v>
      </c>
    </row>
    <row r="5059" spans="1:16" x14ac:dyDescent="0.25">
      <c r="A5059">
        <v>7284</v>
      </c>
      <c r="B5059" t="s">
        <v>360</v>
      </c>
      <c r="E5059" t="s">
        <v>5372</v>
      </c>
      <c r="F5059" t="s">
        <v>347</v>
      </c>
      <c r="G5059" t="s">
        <v>241</v>
      </c>
      <c r="H5059" t="s">
        <v>198</v>
      </c>
      <c r="I5059" t="s">
        <v>4568</v>
      </c>
      <c r="J5059">
        <v>1981</v>
      </c>
      <c r="K5059">
        <v>52603</v>
      </c>
      <c r="L5059">
        <v>27</v>
      </c>
      <c r="M5059" t="s">
        <v>200</v>
      </c>
      <c r="N5059" t="s">
        <v>376</v>
      </c>
      <c r="O5059" t="s">
        <v>202</v>
      </c>
      <c r="P5059" t="s">
        <v>4079</v>
      </c>
    </row>
    <row r="5060" spans="1:16" x14ac:dyDescent="0.25">
      <c r="A5060">
        <v>7285</v>
      </c>
      <c r="B5060" t="s">
        <v>360</v>
      </c>
      <c r="E5060" t="s">
        <v>5373</v>
      </c>
      <c r="F5060" t="s">
        <v>347</v>
      </c>
      <c r="G5060" t="s">
        <v>241</v>
      </c>
      <c r="H5060" t="s">
        <v>198</v>
      </c>
      <c r="I5060" t="s">
        <v>4568</v>
      </c>
      <c r="J5060">
        <v>1963</v>
      </c>
      <c r="K5060">
        <v>32407</v>
      </c>
      <c r="L5060">
        <v>27</v>
      </c>
      <c r="M5060" t="s">
        <v>200</v>
      </c>
      <c r="N5060" t="s">
        <v>376</v>
      </c>
      <c r="O5060" t="s">
        <v>202</v>
      </c>
      <c r="P5060" t="s">
        <v>4817</v>
      </c>
    </row>
    <row r="5061" spans="1:16" x14ac:dyDescent="0.25">
      <c r="A5061">
        <v>7286</v>
      </c>
      <c r="B5061" t="s">
        <v>360</v>
      </c>
      <c r="E5061" t="s">
        <v>3981</v>
      </c>
      <c r="F5061" t="s">
        <v>347</v>
      </c>
      <c r="G5061" t="s">
        <v>241</v>
      </c>
      <c r="H5061" t="s">
        <v>198</v>
      </c>
      <c r="I5061" t="s">
        <v>4568</v>
      </c>
      <c r="J5061">
        <v>1981</v>
      </c>
      <c r="K5061">
        <v>180279</v>
      </c>
      <c r="L5061">
        <v>27</v>
      </c>
      <c r="M5061" t="s">
        <v>200</v>
      </c>
      <c r="N5061" t="s">
        <v>376</v>
      </c>
      <c r="O5061" t="s">
        <v>202</v>
      </c>
      <c r="P5061" t="s">
        <v>4623</v>
      </c>
    </row>
    <row r="5062" spans="1:16" x14ac:dyDescent="0.25">
      <c r="A5062">
        <v>7287</v>
      </c>
      <c r="B5062" t="s">
        <v>360</v>
      </c>
      <c r="E5062" t="s">
        <v>5374</v>
      </c>
      <c r="F5062" t="s">
        <v>347</v>
      </c>
      <c r="G5062" t="s">
        <v>241</v>
      </c>
      <c r="H5062" t="s">
        <v>198</v>
      </c>
      <c r="I5062" t="s">
        <v>4568</v>
      </c>
      <c r="J5062">
        <v>1974</v>
      </c>
      <c r="K5062">
        <v>57707</v>
      </c>
      <c r="L5062">
        <v>27</v>
      </c>
      <c r="M5062" t="s">
        <v>200</v>
      </c>
      <c r="N5062" t="s">
        <v>376</v>
      </c>
      <c r="O5062" t="s">
        <v>202</v>
      </c>
      <c r="P5062" t="s">
        <v>5375</v>
      </c>
    </row>
    <row r="5063" spans="1:16" x14ac:dyDescent="0.25">
      <c r="A5063">
        <v>7288</v>
      </c>
      <c r="B5063" t="s">
        <v>360</v>
      </c>
      <c r="E5063" t="s">
        <v>5376</v>
      </c>
      <c r="F5063" t="s">
        <v>347</v>
      </c>
      <c r="G5063" t="s">
        <v>241</v>
      </c>
      <c r="H5063" t="s">
        <v>198</v>
      </c>
      <c r="I5063" t="s">
        <v>4568</v>
      </c>
      <c r="J5063">
        <v>1974</v>
      </c>
      <c r="K5063">
        <v>1940</v>
      </c>
      <c r="L5063">
        <v>27</v>
      </c>
      <c r="M5063" t="s">
        <v>200</v>
      </c>
      <c r="N5063" t="s">
        <v>376</v>
      </c>
      <c r="O5063" t="s">
        <v>202</v>
      </c>
      <c r="P5063" t="s">
        <v>4058</v>
      </c>
    </row>
    <row r="5064" spans="1:16" x14ac:dyDescent="0.25">
      <c r="A5064">
        <v>7289</v>
      </c>
      <c r="B5064" t="s">
        <v>360</v>
      </c>
      <c r="E5064" t="s">
        <v>5377</v>
      </c>
      <c r="F5064" t="s">
        <v>347</v>
      </c>
      <c r="G5064" t="s">
        <v>241</v>
      </c>
      <c r="H5064" t="s">
        <v>198</v>
      </c>
      <c r="I5064" t="s">
        <v>4568</v>
      </c>
      <c r="J5064">
        <v>1969</v>
      </c>
      <c r="K5064">
        <v>578</v>
      </c>
      <c r="L5064">
        <v>27</v>
      </c>
      <c r="M5064" t="s">
        <v>200</v>
      </c>
      <c r="N5064" t="s">
        <v>376</v>
      </c>
      <c r="O5064" t="s">
        <v>202</v>
      </c>
      <c r="P5064" t="s">
        <v>4771</v>
      </c>
    </row>
    <row r="5065" spans="1:16" x14ac:dyDescent="0.25">
      <c r="A5065">
        <v>7290</v>
      </c>
      <c r="B5065" t="s">
        <v>360</v>
      </c>
      <c r="E5065" t="s">
        <v>5378</v>
      </c>
      <c r="F5065" t="s">
        <v>347</v>
      </c>
      <c r="G5065" t="s">
        <v>241</v>
      </c>
      <c r="H5065" t="s">
        <v>198</v>
      </c>
      <c r="I5065" t="s">
        <v>4568</v>
      </c>
      <c r="J5065">
        <v>1979</v>
      </c>
      <c r="K5065">
        <v>88226</v>
      </c>
      <c r="L5065">
        <v>27</v>
      </c>
      <c r="M5065" t="s">
        <v>200</v>
      </c>
      <c r="N5065" t="s">
        <v>376</v>
      </c>
      <c r="O5065" t="s">
        <v>202</v>
      </c>
      <c r="P5065" t="s">
        <v>4640</v>
      </c>
    </row>
    <row r="5066" spans="1:16" x14ac:dyDescent="0.25">
      <c r="A5066">
        <v>7291</v>
      </c>
      <c r="B5066" t="s">
        <v>360</v>
      </c>
      <c r="E5066" t="s">
        <v>5379</v>
      </c>
      <c r="F5066" t="s">
        <v>347</v>
      </c>
      <c r="G5066" t="s">
        <v>241</v>
      </c>
      <c r="H5066" t="s">
        <v>198</v>
      </c>
      <c r="I5066" t="s">
        <v>4568</v>
      </c>
      <c r="J5066">
        <v>1985</v>
      </c>
      <c r="K5066">
        <v>306472</v>
      </c>
      <c r="L5066">
        <v>27</v>
      </c>
      <c r="M5066" t="s">
        <v>200</v>
      </c>
      <c r="N5066" t="s">
        <v>376</v>
      </c>
      <c r="O5066" t="s">
        <v>202</v>
      </c>
      <c r="P5066" t="s">
        <v>5375</v>
      </c>
    </row>
    <row r="5067" spans="1:16" x14ac:dyDescent="0.25">
      <c r="A5067">
        <v>7292</v>
      </c>
      <c r="B5067" t="s">
        <v>360</v>
      </c>
      <c r="E5067" t="s">
        <v>5380</v>
      </c>
      <c r="F5067" t="s">
        <v>347</v>
      </c>
      <c r="G5067" t="s">
        <v>241</v>
      </c>
      <c r="H5067" t="s">
        <v>198</v>
      </c>
      <c r="I5067" t="s">
        <v>4568</v>
      </c>
      <c r="J5067">
        <v>1975</v>
      </c>
      <c r="K5067">
        <v>40751</v>
      </c>
      <c r="L5067">
        <v>27</v>
      </c>
      <c r="M5067" t="s">
        <v>200</v>
      </c>
      <c r="N5067" t="s">
        <v>376</v>
      </c>
      <c r="O5067" t="s">
        <v>202</v>
      </c>
      <c r="P5067" t="s">
        <v>4813</v>
      </c>
    </row>
    <row r="5068" spans="1:16" x14ac:dyDescent="0.25">
      <c r="A5068">
        <v>7293</v>
      </c>
      <c r="B5068" t="s">
        <v>360</v>
      </c>
      <c r="E5068" t="s">
        <v>5381</v>
      </c>
      <c r="F5068" t="s">
        <v>347</v>
      </c>
      <c r="G5068" t="s">
        <v>241</v>
      </c>
      <c r="H5068" t="s">
        <v>198</v>
      </c>
      <c r="I5068" t="s">
        <v>4568</v>
      </c>
      <c r="J5068">
        <v>1964</v>
      </c>
      <c r="K5068">
        <v>0</v>
      </c>
      <c r="L5068">
        <v>27</v>
      </c>
      <c r="M5068" t="s">
        <v>200</v>
      </c>
      <c r="N5068" t="s">
        <v>383</v>
      </c>
      <c r="O5068" t="s">
        <v>202</v>
      </c>
      <c r="P5068" t="s">
        <v>384</v>
      </c>
    </row>
    <row r="5069" spans="1:16" x14ac:dyDescent="0.25">
      <c r="A5069">
        <v>7294</v>
      </c>
      <c r="B5069" t="s">
        <v>360</v>
      </c>
      <c r="E5069" t="s">
        <v>5382</v>
      </c>
      <c r="F5069" t="s">
        <v>347</v>
      </c>
      <c r="G5069" t="s">
        <v>241</v>
      </c>
      <c r="H5069" t="s">
        <v>198</v>
      </c>
      <c r="I5069" t="s">
        <v>4568</v>
      </c>
      <c r="J5069">
        <v>1967</v>
      </c>
      <c r="K5069">
        <v>1177783</v>
      </c>
      <c r="L5069">
        <v>27</v>
      </c>
      <c r="M5069" t="s">
        <v>200</v>
      </c>
      <c r="N5069" t="s">
        <v>376</v>
      </c>
      <c r="O5069" t="s">
        <v>202</v>
      </c>
      <c r="P5069" t="s">
        <v>4773</v>
      </c>
    </row>
    <row r="5070" spans="1:16" x14ac:dyDescent="0.25">
      <c r="A5070">
        <v>7295</v>
      </c>
      <c r="B5070" t="s">
        <v>360</v>
      </c>
      <c r="E5070" t="s">
        <v>5383</v>
      </c>
      <c r="F5070" t="s">
        <v>347</v>
      </c>
      <c r="G5070" t="s">
        <v>241</v>
      </c>
      <c r="H5070" t="s">
        <v>198</v>
      </c>
      <c r="I5070" t="s">
        <v>4568</v>
      </c>
      <c r="J5070">
        <v>1975</v>
      </c>
      <c r="K5070">
        <v>52399</v>
      </c>
      <c r="L5070">
        <v>27</v>
      </c>
      <c r="M5070" t="s">
        <v>200</v>
      </c>
      <c r="N5070" t="s">
        <v>376</v>
      </c>
      <c r="O5070" t="s">
        <v>202</v>
      </c>
      <c r="P5070" t="s">
        <v>4036</v>
      </c>
    </row>
    <row r="5071" spans="1:16" x14ac:dyDescent="0.25">
      <c r="A5071">
        <v>7296</v>
      </c>
      <c r="B5071" t="s">
        <v>360</v>
      </c>
      <c r="E5071" t="s">
        <v>5384</v>
      </c>
      <c r="F5071" t="s">
        <v>347</v>
      </c>
      <c r="G5071" t="s">
        <v>241</v>
      </c>
      <c r="H5071" t="s">
        <v>198</v>
      </c>
      <c r="I5071" t="s">
        <v>4568</v>
      </c>
      <c r="J5071">
        <v>1973</v>
      </c>
      <c r="K5071">
        <v>39110</v>
      </c>
      <c r="L5071">
        <v>27</v>
      </c>
      <c r="M5071" t="s">
        <v>200</v>
      </c>
      <c r="N5071" t="s">
        <v>376</v>
      </c>
      <c r="O5071" t="s">
        <v>202</v>
      </c>
      <c r="P5071" t="s">
        <v>4025</v>
      </c>
    </row>
    <row r="5072" spans="1:16" x14ac:dyDescent="0.25">
      <c r="A5072">
        <v>7297</v>
      </c>
      <c r="B5072" t="s">
        <v>360</v>
      </c>
      <c r="E5072" t="s">
        <v>5385</v>
      </c>
      <c r="F5072" t="s">
        <v>347</v>
      </c>
      <c r="G5072" t="s">
        <v>241</v>
      </c>
      <c r="H5072" t="s">
        <v>198</v>
      </c>
      <c r="I5072" t="s">
        <v>4568</v>
      </c>
      <c r="J5072">
        <v>1978</v>
      </c>
      <c r="K5072">
        <v>48622</v>
      </c>
      <c r="L5072">
        <v>27</v>
      </c>
      <c r="M5072" t="s">
        <v>200</v>
      </c>
      <c r="N5072" t="s">
        <v>376</v>
      </c>
      <c r="O5072" t="s">
        <v>202</v>
      </c>
      <c r="P5072" t="s">
        <v>3947</v>
      </c>
    </row>
    <row r="5073" spans="1:16" x14ac:dyDescent="0.25">
      <c r="A5073">
        <v>7298</v>
      </c>
      <c r="B5073" t="s">
        <v>360</v>
      </c>
      <c r="E5073" t="s">
        <v>5386</v>
      </c>
      <c r="F5073" t="s">
        <v>347</v>
      </c>
      <c r="G5073" t="s">
        <v>241</v>
      </c>
      <c r="H5073" t="s">
        <v>198</v>
      </c>
      <c r="I5073" t="s">
        <v>4568</v>
      </c>
      <c r="J5073">
        <v>1982</v>
      </c>
      <c r="K5073">
        <v>37034</v>
      </c>
      <c r="L5073">
        <v>27</v>
      </c>
      <c r="M5073" t="s">
        <v>200</v>
      </c>
      <c r="N5073" t="s">
        <v>376</v>
      </c>
      <c r="O5073" t="s">
        <v>202</v>
      </c>
      <c r="P5073" t="s">
        <v>4018</v>
      </c>
    </row>
    <row r="5074" spans="1:16" x14ac:dyDescent="0.25">
      <c r="A5074">
        <v>7299</v>
      </c>
      <c r="B5074" t="s">
        <v>360</v>
      </c>
      <c r="E5074" t="s">
        <v>5387</v>
      </c>
      <c r="F5074" t="s">
        <v>347</v>
      </c>
      <c r="G5074" t="s">
        <v>241</v>
      </c>
      <c r="H5074" t="s">
        <v>198</v>
      </c>
      <c r="I5074" t="s">
        <v>4568</v>
      </c>
      <c r="J5074">
        <v>1982</v>
      </c>
      <c r="K5074">
        <v>24927</v>
      </c>
      <c r="L5074">
        <v>27</v>
      </c>
      <c r="M5074" t="s">
        <v>200</v>
      </c>
      <c r="N5074" t="s">
        <v>376</v>
      </c>
      <c r="O5074" t="s">
        <v>202</v>
      </c>
      <c r="P5074" t="s">
        <v>4018</v>
      </c>
    </row>
    <row r="5075" spans="1:16" x14ac:dyDescent="0.25">
      <c r="A5075">
        <v>7300</v>
      </c>
      <c r="B5075" t="s">
        <v>360</v>
      </c>
      <c r="E5075" t="s">
        <v>5388</v>
      </c>
      <c r="F5075" t="s">
        <v>347</v>
      </c>
      <c r="G5075" t="s">
        <v>241</v>
      </c>
      <c r="H5075" t="s">
        <v>198</v>
      </c>
      <c r="I5075" t="s">
        <v>4568</v>
      </c>
      <c r="J5075">
        <v>1983</v>
      </c>
      <c r="K5075">
        <v>0</v>
      </c>
      <c r="L5075">
        <v>27</v>
      </c>
      <c r="M5075" t="s">
        <v>200</v>
      </c>
      <c r="N5075" t="s">
        <v>383</v>
      </c>
      <c r="O5075" t="s">
        <v>202</v>
      </c>
      <c r="P5075" t="s">
        <v>384</v>
      </c>
    </row>
    <row r="5076" spans="1:16" x14ac:dyDescent="0.25">
      <c r="A5076">
        <v>7301</v>
      </c>
      <c r="B5076" t="s">
        <v>360</v>
      </c>
      <c r="E5076" t="s">
        <v>5389</v>
      </c>
      <c r="F5076" t="s">
        <v>347</v>
      </c>
      <c r="G5076" t="s">
        <v>241</v>
      </c>
      <c r="H5076" t="s">
        <v>198</v>
      </c>
      <c r="I5076" t="s">
        <v>4568</v>
      </c>
      <c r="J5076">
        <v>1968</v>
      </c>
      <c r="K5076">
        <v>0</v>
      </c>
      <c r="L5076">
        <v>27</v>
      </c>
      <c r="M5076" t="s">
        <v>200</v>
      </c>
      <c r="N5076" t="s">
        <v>383</v>
      </c>
      <c r="O5076" t="s">
        <v>202</v>
      </c>
      <c r="P5076" t="s">
        <v>384</v>
      </c>
    </row>
    <row r="5077" spans="1:16" x14ac:dyDescent="0.25">
      <c r="A5077">
        <v>7302</v>
      </c>
      <c r="B5077" t="s">
        <v>360</v>
      </c>
      <c r="E5077" t="s">
        <v>5390</v>
      </c>
      <c r="F5077" t="s">
        <v>347</v>
      </c>
      <c r="G5077" t="s">
        <v>241</v>
      </c>
      <c r="H5077" t="s">
        <v>198</v>
      </c>
      <c r="I5077" t="s">
        <v>4568</v>
      </c>
      <c r="J5077">
        <v>1979</v>
      </c>
      <c r="K5077">
        <v>0</v>
      </c>
      <c r="L5077">
        <v>27</v>
      </c>
      <c r="M5077" t="s">
        <v>200</v>
      </c>
      <c r="N5077" t="s">
        <v>383</v>
      </c>
      <c r="O5077" t="s">
        <v>202</v>
      </c>
      <c r="P5077" t="s">
        <v>384</v>
      </c>
    </row>
    <row r="5078" spans="1:16" x14ac:dyDescent="0.25">
      <c r="A5078">
        <v>7303</v>
      </c>
      <c r="B5078" t="s">
        <v>360</v>
      </c>
      <c r="E5078" t="s">
        <v>5391</v>
      </c>
      <c r="F5078" t="s">
        <v>347</v>
      </c>
      <c r="G5078" t="s">
        <v>241</v>
      </c>
      <c r="H5078" t="s">
        <v>198</v>
      </c>
      <c r="I5078" t="s">
        <v>4568</v>
      </c>
      <c r="J5078">
        <v>1979</v>
      </c>
      <c r="K5078">
        <v>0</v>
      </c>
      <c r="L5078">
        <v>27</v>
      </c>
      <c r="M5078" t="s">
        <v>200</v>
      </c>
      <c r="N5078" t="s">
        <v>383</v>
      </c>
      <c r="O5078" t="s">
        <v>202</v>
      </c>
      <c r="P5078" t="s">
        <v>384</v>
      </c>
    </row>
    <row r="5079" spans="1:16" x14ac:dyDescent="0.25">
      <c r="A5079">
        <v>7304</v>
      </c>
      <c r="B5079" t="s">
        <v>360</v>
      </c>
      <c r="E5079" t="s">
        <v>5392</v>
      </c>
      <c r="F5079" t="s">
        <v>347</v>
      </c>
      <c r="G5079" t="s">
        <v>241</v>
      </c>
      <c r="H5079" t="s">
        <v>198</v>
      </c>
      <c r="I5079" t="s">
        <v>4568</v>
      </c>
      <c r="J5079">
        <v>1963</v>
      </c>
      <c r="K5079">
        <v>0</v>
      </c>
      <c r="L5079">
        <v>27</v>
      </c>
      <c r="M5079" t="s">
        <v>200</v>
      </c>
      <c r="N5079" t="s">
        <v>383</v>
      </c>
      <c r="O5079" t="s">
        <v>202</v>
      </c>
      <c r="P5079" t="s">
        <v>384</v>
      </c>
    </row>
    <row r="5080" spans="1:16" x14ac:dyDescent="0.25">
      <c r="A5080">
        <v>7305</v>
      </c>
      <c r="B5080" t="s">
        <v>360</v>
      </c>
      <c r="E5080" t="s">
        <v>5393</v>
      </c>
      <c r="F5080" t="s">
        <v>347</v>
      </c>
      <c r="G5080" t="s">
        <v>241</v>
      </c>
      <c r="H5080" t="s">
        <v>198</v>
      </c>
      <c r="I5080" t="s">
        <v>4568</v>
      </c>
      <c r="J5080">
        <v>1998</v>
      </c>
      <c r="K5080">
        <v>0</v>
      </c>
      <c r="L5080">
        <v>27</v>
      </c>
      <c r="M5080" t="s">
        <v>200</v>
      </c>
      <c r="N5080" t="s">
        <v>383</v>
      </c>
      <c r="O5080" t="s">
        <v>202</v>
      </c>
      <c r="P5080" t="s">
        <v>384</v>
      </c>
    </row>
    <row r="5081" spans="1:16" x14ac:dyDescent="0.25">
      <c r="A5081">
        <v>7306</v>
      </c>
      <c r="B5081" t="s">
        <v>425</v>
      </c>
      <c r="E5081" t="s">
        <v>5394</v>
      </c>
      <c r="F5081" t="s">
        <v>347</v>
      </c>
      <c r="G5081" t="s">
        <v>241</v>
      </c>
      <c r="H5081" t="s">
        <v>198</v>
      </c>
      <c r="I5081" t="s">
        <v>4568</v>
      </c>
      <c r="J5081">
        <v>1999</v>
      </c>
      <c r="K5081">
        <v>370</v>
      </c>
      <c r="L5081">
        <v>27</v>
      </c>
      <c r="M5081" t="s">
        <v>200</v>
      </c>
      <c r="N5081" t="s">
        <v>383</v>
      </c>
      <c r="O5081" t="s">
        <v>202</v>
      </c>
      <c r="P5081" t="s">
        <v>1674</v>
      </c>
    </row>
    <row r="5082" spans="1:16" x14ac:dyDescent="0.25">
      <c r="A5082">
        <v>7307</v>
      </c>
      <c r="B5082" t="s">
        <v>425</v>
      </c>
      <c r="E5082" t="s">
        <v>5395</v>
      </c>
      <c r="F5082" t="s">
        <v>347</v>
      </c>
      <c r="G5082" t="s">
        <v>241</v>
      </c>
      <c r="H5082" t="s">
        <v>198</v>
      </c>
      <c r="I5082" t="s">
        <v>4568</v>
      </c>
      <c r="J5082">
        <v>1999</v>
      </c>
      <c r="K5082">
        <v>0</v>
      </c>
      <c r="L5082">
        <v>27</v>
      </c>
      <c r="M5082" t="s">
        <v>200</v>
      </c>
      <c r="N5082" t="s">
        <v>383</v>
      </c>
      <c r="O5082" t="s">
        <v>202</v>
      </c>
      <c r="P5082" t="s">
        <v>1674</v>
      </c>
    </row>
    <row r="5083" spans="1:16" x14ac:dyDescent="0.25">
      <c r="A5083">
        <v>7308</v>
      </c>
      <c r="B5083" t="s">
        <v>425</v>
      </c>
      <c r="E5083" t="s">
        <v>5396</v>
      </c>
      <c r="F5083" t="s">
        <v>347</v>
      </c>
      <c r="G5083" t="s">
        <v>241</v>
      </c>
      <c r="H5083" t="s">
        <v>198</v>
      </c>
      <c r="I5083" t="s">
        <v>4568</v>
      </c>
      <c r="J5083">
        <v>1981</v>
      </c>
      <c r="K5083">
        <v>35491</v>
      </c>
      <c r="L5083">
        <v>27</v>
      </c>
      <c r="M5083" t="s">
        <v>200</v>
      </c>
      <c r="N5083" t="s">
        <v>383</v>
      </c>
      <c r="O5083" t="s">
        <v>202</v>
      </c>
      <c r="P5083" t="s">
        <v>1674</v>
      </c>
    </row>
    <row r="5084" spans="1:16" x14ac:dyDescent="0.25">
      <c r="A5084">
        <v>7310</v>
      </c>
      <c r="B5084" t="s">
        <v>360</v>
      </c>
      <c r="E5084" t="s">
        <v>5397</v>
      </c>
      <c r="F5084" t="s">
        <v>347</v>
      </c>
      <c r="G5084" t="s">
        <v>5231</v>
      </c>
      <c r="H5084" t="s">
        <v>198</v>
      </c>
      <c r="I5084" t="s">
        <v>5232</v>
      </c>
      <c r="J5084">
        <v>1967</v>
      </c>
      <c r="K5084">
        <v>461</v>
      </c>
      <c r="L5084">
        <v>22</v>
      </c>
      <c r="M5084" t="s">
        <v>200</v>
      </c>
      <c r="N5084" t="s">
        <v>467</v>
      </c>
      <c r="O5084" t="s">
        <v>202</v>
      </c>
      <c r="P5084" t="s">
        <v>365</v>
      </c>
    </row>
    <row r="5085" spans="1:16" x14ac:dyDescent="0.25">
      <c r="A5085">
        <v>7311</v>
      </c>
      <c r="B5085" t="s">
        <v>360</v>
      </c>
      <c r="E5085" t="s">
        <v>5398</v>
      </c>
      <c r="F5085" t="s">
        <v>347</v>
      </c>
      <c r="G5085" t="s">
        <v>5231</v>
      </c>
      <c r="H5085" t="s">
        <v>198</v>
      </c>
      <c r="I5085" t="s">
        <v>5232</v>
      </c>
      <c r="J5085">
        <v>1984</v>
      </c>
      <c r="K5085">
        <v>6599</v>
      </c>
      <c r="L5085">
        <v>22</v>
      </c>
      <c r="M5085" t="s">
        <v>200</v>
      </c>
      <c r="N5085" t="s">
        <v>467</v>
      </c>
      <c r="O5085" t="s">
        <v>202</v>
      </c>
      <c r="P5085" t="s">
        <v>365</v>
      </c>
    </row>
    <row r="5086" spans="1:16" x14ac:dyDescent="0.25">
      <c r="A5086">
        <v>7312</v>
      </c>
      <c r="B5086" t="s">
        <v>360</v>
      </c>
      <c r="E5086" t="s">
        <v>5399</v>
      </c>
      <c r="F5086" t="s">
        <v>347</v>
      </c>
      <c r="G5086" t="s">
        <v>5231</v>
      </c>
      <c r="H5086" t="s">
        <v>198</v>
      </c>
      <c r="I5086" t="s">
        <v>5232</v>
      </c>
      <c r="J5086">
        <v>1981</v>
      </c>
      <c r="K5086">
        <v>132661</v>
      </c>
      <c r="L5086">
        <v>22</v>
      </c>
      <c r="M5086" t="s">
        <v>200</v>
      </c>
      <c r="N5086" t="s">
        <v>467</v>
      </c>
      <c r="O5086" t="s">
        <v>202</v>
      </c>
      <c r="P5086" t="s">
        <v>365</v>
      </c>
    </row>
    <row r="5087" spans="1:16" x14ac:dyDescent="0.25">
      <c r="A5087">
        <v>7313</v>
      </c>
      <c r="B5087" t="s">
        <v>360</v>
      </c>
      <c r="E5087" t="s">
        <v>5400</v>
      </c>
      <c r="F5087" t="s">
        <v>347</v>
      </c>
      <c r="G5087" t="s">
        <v>5231</v>
      </c>
      <c r="H5087" t="s">
        <v>198</v>
      </c>
      <c r="I5087" t="s">
        <v>5232</v>
      </c>
      <c r="J5087">
        <v>1963</v>
      </c>
      <c r="K5087">
        <v>103298</v>
      </c>
      <c r="L5087">
        <v>22</v>
      </c>
      <c r="M5087" t="s">
        <v>200</v>
      </c>
      <c r="N5087" t="s">
        <v>467</v>
      </c>
      <c r="O5087" t="s">
        <v>202</v>
      </c>
      <c r="P5087" t="s">
        <v>365</v>
      </c>
    </row>
    <row r="5088" spans="1:16" x14ac:dyDescent="0.25">
      <c r="A5088">
        <v>7314</v>
      </c>
      <c r="B5088" t="s">
        <v>360</v>
      </c>
      <c r="E5088" t="s">
        <v>5401</v>
      </c>
      <c r="F5088" t="s">
        <v>347</v>
      </c>
      <c r="G5088" t="s">
        <v>5231</v>
      </c>
      <c r="H5088" t="s">
        <v>198</v>
      </c>
      <c r="I5088" t="s">
        <v>5232</v>
      </c>
      <c r="J5088">
        <v>1962</v>
      </c>
      <c r="K5088">
        <v>16010</v>
      </c>
      <c r="L5088">
        <v>22</v>
      </c>
      <c r="M5088" t="s">
        <v>200</v>
      </c>
      <c r="N5088" t="s">
        <v>467</v>
      </c>
      <c r="O5088" t="s">
        <v>202</v>
      </c>
      <c r="P5088" t="s">
        <v>365</v>
      </c>
    </row>
    <row r="5089" spans="1:16" x14ac:dyDescent="0.25">
      <c r="A5089">
        <v>7315</v>
      </c>
      <c r="B5089" t="s">
        <v>360</v>
      </c>
      <c r="E5089" t="s">
        <v>5402</v>
      </c>
      <c r="F5089" t="s">
        <v>347</v>
      </c>
      <c r="G5089" t="s">
        <v>5231</v>
      </c>
      <c r="H5089" t="s">
        <v>198</v>
      </c>
      <c r="I5089" t="s">
        <v>5232</v>
      </c>
      <c r="J5089">
        <v>1987</v>
      </c>
      <c r="K5089">
        <v>51187</v>
      </c>
      <c r="L5089">
        <v>22</v>
      </c>
      <c r="M5089" t="s">
        <v>200</v>
      </c>
      <c r="N5089" t="s">
        <v>467</v>
      </c>
      <c r="O5089" t="s">
        <v>202</v>
      </c>
      <c r="P5089" t="s">
        <v>365</v>
      </c>
    </row>
    <row r="5090" spans="1:16" x14ac:dyDescent="0.25">
      <c r="A5090">
        <v>7316</v>
      </c>
      <c r="B5090" t="s">
        <v>360</v>
      </c>
      <c r="E5090" t="s">
        <v>5403</v>
      </c>
      <c r="F5090" t="s">
        <v>347</v>
      </c>
      <c r="G5090" t="s">
        <v>5231</v>
      </c>
      <c r="H5090" t="s">
        <v>198</v>
      </c>
      <c r="I5090" t="s">
        <v>5232</v>
      </c>
      <c r="J5090">
        <v>1971</v>
      </c>
      <c r="K5090">
        <v>4117</v>
      </c>
      <c r="L5090">
        <v>22</v>
      </c>
      <c r="M5090" t="s">
        <v>200</v>
      </c>
      <c r="N5090" t="s">
        <v>467</v>
      </c>
      <c r="O5090" t="s">
        <v>202</v>
      </c>
      <c r="P5090" t="s">
        <v>365</v>
      </c>
    </row>
    <row r="5091" spans="1:16" x14ac:dyDescent="0.25">
      <c r="A5091">
        <v>7317</v>
      </c>
      <c r="B5091" t="s">
        <v>360</v>
      </c>
      <c r="E5091" t="s">
        <v>5404</v>
      </c>
      <c r="F5091" t="s">
        <v>347</v>
      </c>
      <c r="G5091" t="s">
        <v>5231</v>
      </c>
      <c r="H5091" t="s">
        <v>198</v>
      </c>
      <c r="I5091" t="s">
        <v>5232</v>
      </c>
      <c r="J5091">
        <v>1985</v>
      </c>
      <c r="K5091">
        <v>234197</v>
      </c>
      <c r="L5091">
        <v>22</v>
      </c>
      <c r="M5091" t="s">
        <v>200</v>
      </c>
      <c r="N5091" t="s">
        <v>467</v>
      </c>
      <c r="O5091" t="s">
        <v>202</v>
      </c>
      <c r="P5091" t="s">
        <v>365</v>
      </c>
    </row>
    <row r="5092" spans="1:16" x14ac:dyDescent="0.25">
      <c r="A5092">
        <v>7318</v>
      </c>
      <c r="B5092" t="s">
        <v>360</v>
      </c>
      <c r="E5092" t="s">
        <v>5405</v>
      </c>
      <c r="F5092" t="s">
        <v>347</v>
      </c>
      <c r="G5092" t="s">
        <v>5231</v>
      </c>
      <c r="H5092" t="s">
        <v>198</v>
      </c>
      <c r="I5092" t="s">
        <v>5232</v>
      </c>
      <c r="J5092">
        <v>1961</v>
      </c>
      <c r="K5092">
        <v>8312</v>
      </c>
      <c r="L5092">
        <v>22</v>
      </c>
      <c r="M5092" t="s">
        <v>200</v>
      </c>
      <c r="N5092" t="s">
        <v>467</v>
      </c>
      <c r="O5092" t="s">
        <v>202</v>
      </c>
      <c r="P5092" t="s">
        <v>365</v>
      </c>
    </row>
    <row r="5093" spans="1:16" x14ac:dyDescent="0.25">
      <c r="A5093">
        <v>7319</v>
      </c>
      <c r="B5093" t="s">
        <v>360</v>
      </c>
      <c r="E5093" t="s">
        <v>5406</v>
      </c>
      <c r="F5093" t="s">
        <v>347</v>
      </c>
      <c r="G5093" t="s">
        <v>5231</v>
      </c>
      <c r="H5093" t="s">
        <v>198</v>
      </c>
      <c r="I5093" t="s">
        <v>5232</v>
      </c>
      <c r="J5093">
        <v>1981</v>
      </c>
      <c r="K5093">
        <v>11174</v>
      </c>
      <c r="L5093">
        <v>22</v>
      </c>
      <c r="M5093" t="s">
        <v>200</v>
      </c>
      <c r="N5093" t="s">
        <v>467</v>
      </c>
      <c r="O5093" t="s">
        <v>202</v>
      </c>
      <c r="P5093" t="s">
        <v>365</v>
      </c>
    </row>
    <row r="5094" spans="1:16" x14ac:dyDescent="0.25">
      <c r="A5094">
        <v>7320</v>
      </c>
      <c r="B5094" t="s">
        <v>360</v>
      </c>
      <c r="E5094" t="s">
        <v>5407</v>
      </c>
      <c r="F5094" t="s">
        <v>347</v>
      </c>
      <c r="G5094" t="s">
        <v>5231</v>
      </c>
      <c r="H5094" t="s">
        <v>198</v>
      </c>
      <c r="I5094" t="s">
        <v>5232</v>
      </c>
      <c r="J5094">
        <v>1971</v>
      </c>
      <c r="K5094">
        <v>2399</v>
      </c>
      <c r="L5094">
        <v>22</v>
      </c>
      <c r="M5094" t="s">
        <v>200</v>
      </c>
      <c r="N5094" t="s">
        <v>467</v>
      </c>
      <c r="O5094" t="s">
        <v>202</v>
      </c>
      <c r="P5094" t="s">
        <v>365</v>
      </c>
    </row>
    <row r="5095" spans="1:16" x14ac:dyDescent="0.25">
      <c r="A5095">
        <v>7321</v>
      </c>
      <c r="B5095" t="s">
        <v>360</v>
      </c>
      <c r="E5095" t="s">
        <v>5408</v>
      </c>
      <c r="F5095" t="s">
        <v>347</v>
      </c>
      <c r="G5095" t="s">
        <v>5231</v>
      </c>
      <c r="H5095" t="s">
        <v>198</v>
      </c>
      <c r="I5095" t="s">
        <v>5232</v>
      </c>
      <c r="J5095">
        <v>1982</v>
      </c>
      <c r="K5095">
        <v>7177</v>
      </c>
      <c r="L5095">
        <v>22</v>
      </c>
      <c r="M5095" t="s">
        <v>200</v>
      </c>
      <c r="N5095" t="s">
        <v>467</v>
      </c>
      <c r="O5095" t="s">
        <v>202</v>
      </c>
      <c r="P5095" t="s">
        <v>365</v>
      </c>
    </row>
    <row r="5096" spans="1:16" x14ac:dyDescent="0.25">
      <c r="A5096">
        <v>7322</v>
      </c>
      <c r="B5096" t="s">
        <v>360</v>
      </c>
      <c r="E5096" t="s">
        <v>5409</v>
      </c>
      <c r="F5096" t="s">
        <v>347</v>
      </c>
      <c r="G5096" t="s">
        <v>5231</v>
      </c>
      <c r="H5096" t="s">
        <v>198</v>
      </c>
      <c r="I5096" t="s">
        <v>5232</v>
      </c>
      <c r="J5096">
        <v>1982</v>
      </c>
      <c r="K5096">
        <v>5986</v>
      </c>
      <c r="L5096">
        <v>22</v>
      </c>
      <c r="M5096" t="s">
        <v>200</v>
      </c>
      <c r="N5096" t="s">
        <v>467</v>
      </c>
      <c r="O5096" t="s">
        <v>202</v>
      </c>
      <c r="P5096" t="s">
        <v>365</v>
      </c>
    </row>
    <row r="5097" spans="1:16" x14ac:dyDescent="0.25">
      <c r="A5097">
        <v>7323</v>
      </c>
      <c r="B5097" t="s">
        <v>360</v>
      </c>
      <c r="E5097" t="s">
        <v>5410</v>
      </c>
      <c r="F5097" t="s">
        <v>347</v>
      </c>
      <c r="G5097" t="s">
        <v>5231</v>
      </c>
      <c r="H5097" t="s">
        <v>198</v>
      </c>
      <c r="I5097" t="s">
        <v>5232</v>
      </c>
      <c r="J5097">
        <v>1973</v>
      </c>
      <c r="K5097">
        <v>5871</v>
      </c>
      <c r="L5097">
        <v>22</v>
      </c>
      <c r="M5097" t="s">
        <v>200</v>
      </c>
      <c r="N5097" t="s">
        <v>467</v>
      </c>
      <c r="O5097" t="s">
        <v>202</v>
      </c>
      <c r="P5097" t="s">
        <v>365</v>
      </c>
    </row>
    <row r="5098" spans="1:16" x14ac:dyDescent="0.25">
      <c r="A5098">
        <v>7324</v>
      </c>
      <c r="B5098" t="s">
        <v>360</v>
      </c>
      <c r="E5098" t="s">
        <v>5411</v>
      </c>
      <c r="F5098" t="s">
        <v>347</v>
      </c>
      <c r="G5098" t="s">
        <v>5231</v>
      </c>
      <c r="H5098" t="s">
        <v>198</v>
      </c>
      <c r="I5098" t="s">
        <v>5232</v>
      </c>
      <c r="J5098">
        <v>1985</v>
      </c>
      <c r="K5098">
        <v>5341</v>
      </c>
      <c r="L5098">
        <v>22</v>
      </c>
      <c r="M5098" t="s">
        <v>200</v>
      </c>
      <c r="N5098" t="s">
        <v>467</v>
      </c>
      <c r="O5098" t="s">
        <v>202</v>
      </c>
      <c r="P5098" t="s">
        <v>365</v>
      </c>
    </row>
    <row r="5099" spans="1:16" x14ac:dyDescent="0.25">
      <c r="A5099">
        <v>7325</v>
      </c>
      <c r="B5099" t="s">
        <v>360</v>
      </c>
      <c r="E5099" t="s">
        <v>5412</v>
      </c>
      <c r="F5099" t="s">
        <v>347</v>
      </c>
      <c r="G5099" t="s">
        <v>5231</v>
      </c>
      <c r="H5099" t="s">
        <v>198</v>
      </c>
      <c r="I5099" t="s">
        <v>5232</v>
      </c>
      <c r="J5099">
        <v>1962</v>
      </c>
      <c r="K5099">
        <v>92056</v>
      </c>
      <c r="L5099">
        <v>22</v>
      </c>
      <c r="M5099" t="s">
        <v>200</v>
      </c>
      <c r="N5099" t="s">
        <v>383</v>
      </c>
      <c r="O5099" t="s">
        <v>202</v>
      </c>
      <c r="P5099" t="s">
        <v>384</v>
      </c>
    </row>
    <row r="5100" spans="1:16" x14ac:dyDescent="0.25">
      <c r="A5100">
        <v>7326</v>
      </c>
      <c r="B5100" t="s">
        <v>360</v>
      </c>
      <c r="E5100" t="s">
        <v>5413</v>
      </c>
      <c r="F5100" t="s">
        <v>347</v>
      </c>
      <c r="G5100" t="s">
        <v>5231</v>
      </c>
      <c r="H5100" t="s">
        <v>198</v>
      </c>
      <c r="I5100" t="s">
        <v>5232</v>
      </c>
      <c r="J5100">
        <v>1973</v>
      </c>
      <c r="K5100">
        <v>3482</v>
      </c>
      <c r="L5100">
        <v>22</v>
      </c>
      <c r="M5100" t="s">
        <v>200</v>
      </c>
      <c r="N5100" t="s">
        <v>467</v>
      </c>
      <c r="O5100" t="s">
        <v>202</v>
      </c>
      <c r="P5100" t="s">
        <v>365</v>
      </c>
    </row>
    <row r="5101" spans="1:16" x14ac:dyDescent="0.25">
      <c r="A5101">
        <v>7327</v>
      </c>
      <c r="B5101" t="s">
        <v>360</v>
      </c>
      <c r="E5101" t="s">
        <v>5414</v>
      </c>
      <c r="F5101" t="s">
        <v>347</v>
      </c>
      <c r="G5101" t="s">
        <v>5231</v>
      </c>
      <c r="H5101" t="s">
        <v>198</v>
      </c>
      <c r="I5101" t="s">
        <v>5232</v>
      </c>
      <c r="J5101">
        <v>1968</v>
      </c>
      <c r="K5101">
        <v>261524</v>
      </c>
      <c r="L5101">
        <v>22</v>
      </c>
      <c r="M5101" t="s">
        <v>200</v>
      </c>
      <c r="N5101" t="s">
        <v>467</v>
      </c>
      <c r="O5101" t="s">
        <v>202</v>
      </c>
      <c r="P5101" t="s">
        <v>365</v>
      </c>
    </row>
    <row r="5102" spans="1:16" x14ac:dyDescent="0.25">
      <c r="A5102">
        <v>7328</v>
      </c>
      <c r="B5102" t="s">
        <v>360</v>
      </c>
      <c r="E5102" t="s">
        <v>5415</v>
      </c>
      <c r="F5102" t="s">
        <v>347</v>
      </c>
      <c r="G5102" t="s">
        <v>5231</v>
      </c>
      <c r="H5102" t="s">
        <v>198</v>
      </c>
      <c r="I5102" t="s">
        <v>5232</v>
      </c>
      <c r="J5102">
        <v>1965</v>
      </c>
      <c r="K5102">
        <v>62882</v>
      </c>
      <c r="L5102">
        <v>22</v>
      </c>
      <c r="M5102" t="s">
        <v>200</v>
      </c>
      <c r="N5102" t="s">
        <v>467</v>
      </c>
      <c r="O5102" t="s">
        <v>202</v>
      </c>
      <c r="P5102" t="s">
        <v>365</v>
      </c>
    </row>
    <row r="5103" spans="1:16" x14ac:dyDescent="0.25">
      <c r="A5103">
        <v>7329</v>
      </c>
      <c r="B5103" t="s">
        <v>360</v>
      </c>
      <c r="E5103" t="s">
        <v>5416</v>
      </c>
      <c r="F5103" t="s">
        <v>347</v>
      </c>
      <c r="G5103" t="s">
        <v>5231</v>
      </c>
      <c r="H5103" t="s">
        <v>198</v>
      </c>
      <c r="I5103" t="s">
        <v>5232</v>
      </c>
      <c r="J5103">
        <v>1976</v>
      </c>
      <c r="K5103">
        <v>65468</v>
      </c>
      <c r="L5103">
        <v>22</v>
      </c>
      <c r="M5103" t="s">
        <v>200</v>
      </c>
      <c r="N5103" t="s">
        <v>467</v>
      </c>
      <c r="O5103" t="s">
        <v>202</v>
      </c>
      <c r="P5103" t="s">
        <v>365</v>
      </c>
    </row>
    <row r="5104" spans="1:16" x14ac:dyDescent="0.25">
      <c r="A5104">
        <v>7330</v>
      </c>
      <c r="B5104" t="s">
        <v>360</v>
      </c>
      <c r="E5104" t="s">
        <v>5417</v>
      </c>
      <c r="F5104" t="s">
        <v>347</v>
      </c>
      <c r="G5104" t="s">
        <v>5231</v>
      </c>
      <c r="H5104" t="s">
        <v>198</v>
      </c>
      <c r="I5104" t="s">
        <v>5232</v>
      </c>
      <c r="J5104">
        <v>1981</v>
      </c>
      <c r="K5104">
        <v>10364</v>
      </c>
      <c r="L5104">
        <v>22</v>
      </c>
      <c r="M5104" t="s">
        <v>200</v>
      </c>
      <c r="N5104" t="s">
        <v>467</v>
      </c>
      <c r="O5104" t="s">
        <v>202</v>
      </c>
      <c r="P5104" t="s">
        <v>365</v>
      </c>
    </row>
    <row r="5105" spans="1:16" x14ac:dyDescent="0.25">
      <c r="A5105">
        <v>7331</v>
      </c>
      <c r="B5105" t="s">
        <v>360</v>
      </c>
      <c r="E5105" t="s">
        <v>5418</v>
      </c>
      <c r="F5105" t="s">
        <v>347</v>
      </c>
      <c r="G5105" t="s">
        <v>5231</v>
      </c>
      <c r="H5105" t="s">
        <v>198</v>
      </c>
      <c r="I5105" t="s">
        <v>5232</v>
      </c>
      <c r="J5105">
        <v>1976</v>
      </c>
      <c r="K5105">
        <v>676</v>
      </c>
      <c r="L5105">
        <v>22</v>
      </c>
      <c r="M5105" t="s">
        <v>200</v>
      </c>
      <c r="N5105" t="s">
        <v>467</v>
      </c>
      <c r="O5105" t="s">
        <v>202</v>
      </c>
      <c r="P5105" t="s">
        <v>365</v>
      </c>
    </row>
    <row r="5106" spans="1:16" x14ac:dyDescent="0.25">
      <c r="A5106">
        <v>7332</v>
      </c>
      <c r="B5106" t="s">
        <v>360</v>
      </c>
      <c r="E5106" t="s">
        <v>5419</v>
      </c>
      <c r="F5106" t="s">
        <v>347</v>
      </c>
      <c r="G5106" t="s">
        <v>5231</v>
      </c>
      <c r="H5106" t="s">
        <v>198</v>
      </c>
      <c r="I5106" t="s">
        <v>5232</v>
      </c>
      <c r="J5106">
        <v>1976</v>
      </c>
      <c r="K5106">
        <v>883833</v>
      </c>
      <c r="L5106">
        <v>22</v>
      </c>
      <c r="M5106" t="s">
        <v>200</v>
      </c>
      <c r="N5106" t="s">
        <v>467</v>
      </c>
      <c r="O5106" t="s">
        <v>202</v>
      </c>
      <c r="P5106" t="s">
        <v>365</v>
      </c>
    </row>
    <row r="5107" spans="1:16" x14ac:dyDescent="0.25">
      <c r="A5107">
        <v>7333</v>
      </c>
      <c r="B5107" t="s">
        <v>360</v>
      </c>
      <c r="E5107" t="s">
        <v>5420</v>
      </c>
      <c r="F5107" t="s">
        <v>347</v>
      </c>
      <c r="G5107" t="s">
        <v>5231</v>
      </c>
      <c r="H5107" t="s">
        <v>198</v>
      </c>
      <c r="I5107" t="s">
        <v>5232</v>
      </c>
      <c r="J5107">
        <v>1974</v>
      </c>
      <c r="K5107">
        <v>4235</v>
      </c>
      <c r="L5107">
        <v>22</v>
      </c>
      <c r="M5107" t="s">
        <v>200</v>
      </c>
      <c r="N5107" t="s">
        <v>467</v>
      </c>
      <c r="O5107" t="s">
        <v>202</v>
      </c>
      <c r="P5107" t="s">
        <v>365</v>
      </c>
    </row>
    <row r="5108" spans="1:16" x14ac:dyDescent="0.25">
      <c r="A5108">
        <v>7334</v>
      </c>
      <c r="B5108" t="s">
        <v>360</v>
      </c>
      <c r="E5108" t="s">
        <v>5421</v>
      </c>
      <c r="F5108" t="s">
        <v>347</v>
      </c>
      <c r="G5108" t="s">
        <v>5231</v>
      </c>
      <c r="H5108" t="s">
        <v>198</v>
      </c>
      <c r="I5108" t="s">
        <v>5232</v>
      </c>
      <c r="J5108">
        <v>1974</v>
      </c>
      <c r="K5108">
        <v>3273</v>
      </c>
      <c r="L5108">
        <v>22</v>
      </c>
      <c r="M5108" t="s">
        <v>200</v>
      </c>
      <c r="N5108" t="s">
        <v>467</v>
      </c>
      <c r="O5108" t="s">
        <v>202</v>
      </c>
      <c r="P5108" t="s">
        <v>365</v>
      </c>
    </row>
    <row r="5109" spans="1:16" x14ac:dyDescent="0.25">
      <c r="A5109">
        <v>7335</v>
      </c>
      <c r="B5109" t="s">
        <v>360</v>
      </c>
      <c r="E5109" t="s">
        <v>5422</v>
      </c>
      <c r="F5109" t="s">
        <v>347</v>
      </c>
      <c r="G5109" t="s">
        <v>5231</v>
      </c>
      <c r="H5109" t="s">
        <v>198</v>
      </c>
      <c r="I5109" t="s">
        <v>5232</v>
      </c>
      <c r="J5109">
        <v>1976</v>
      </c>
      <c r="K5109">
        <v>760870</v>
      </c>
      <c r="L5109">
        <v>22</v>
      </c>
      <c r="M5109" t="s">
        <v>200</v>
      </c>
      <c r="N5109" t="s">
        <v>467</v>
      </c>
      <c r="O5109" t="s">
        <v>202</v>
      </c>
      <c r="P5109" t="s">
        <v>365</v>
      </c>
    </row>
    <row r="5110" spans="1:16" x14ac:dyDescent="0.25">
      <c r="A5110">
        <v>7336</v>
      </c>
      <c r="B5110" t="s">
        <v>360</v>
      </c>
      <c r="E5110" t="s">
        <v>5423</v>
      </c>
      <c r="F5110" t="s">
        <v>347</v>
      </c>
      <c r="G5110" t="s">
        <v>5231</v>
      </c>
      <c r="H5110" t="s">
        <v>198</v>
      </c>
      <c r="I5110" t="s">
        <v>5232</v>
      </c>
      <c r="J5110">
        <v>1974</v>
      </c>
      <c r="K5110">
        <v>818</v>
      </c>
      <c r="L5110">
        <v>22</v>
      </c>
      <c r="M5110" t="s">
        <v>200</v>
      </c>
      <c r="N5110" t="s">
        <v>467</v>
      </c>
      <c r="O5110" t="s">
        <v>202</v>
      </c>
      <c r="P5110" t="s">
        <v>365</v>
      </c>
    </row>
    <row r="5111" spans="1:16" x14ac:dyDescent="0.25">
      <c r="A5111">
        <v>7337</v>
      </c>
      <c r="B5111" t="s">
        <v>360</v>
      </c>
      <c r="E5111" t="s">
        <v>5424</v>
      </c>
      <c r="F5111" t="s">
        <v>347</v>
      </c>
      <c r="G5111" t="s">
        <v>5231</v>
      </c>
      <c r="H5111" t="s">
        <v>198</v>
      </c>
      <c r="I5111" t="s">
        <v>5232</v>
      </c>
      <c r="J5111">
        <v>1974</v>
      </c>
      <c r="K5111">
        <v>1545</v>
      </c>
      <c r="L5111">
        <v>22</v>
      </c>
      <c r="M5111" t="s">
        <v>200</v>
      </c>
      <c r="N5111" t="s">
        <v>467</v>
      </c>
      <c r="O5111" t="s">
        <v>202</v>
      </c>
      <c r="P5111" t="s">
        <v>365</v>
      </c>
    </row>
    <row r="5112" spans="1:16" x14ac:dyDescent="0.25">
      <c r="A5112">
        <v>7338</v>
      </c>
      <c r="B5112" t="s">
        <v>360</v>
      </c>
      <c r="E5112" t="s">
        <v>5425</v>
      </c>
      <c r="F5112" t="s">
        <v>347</v>
      </c>
      <c r="G5112" t="s">
        <v>5231</v>
      </c>
      <c r="H5112" t="s">
        <v>198</v>
      </c>
      <c r="I5112" t="s">
        <v>5232</v>
      </c>
      <c r="J5112">
        <v>1974</v>
      </c>
      <c r="K5112">
        <v>1053</v>
      </c>
      <c r="L5112">
        <v>22</v>
      </c>
      <c r="M5112" t="s">
        <v>200</v>
      </c>
      <c r="N5112" t="s">
        <v>467</v>
      </c>
      <c r="O5112" t="s">
        <v>202</v>
      </c>
      <c r="P5112" t="s">
        <v>365</v>
      </c>
    </row>
    <row r="5113" spans="1:16" x14ac:dyDescent="0.25">
      <c r="A5113">
        <v>7339</v>
      </c>
      <c r="B5113" t="s">
        <v>360</v>
      </c>
      <c r="E5113" t="s">
        <v>5426</v>
      </c>
      <c r="F5113" t="s">
        <v>347</v>
      </c>
      <c r="G5113" t="s">
        <v>5231</v>
      </c>
      <c r="H5113" t="s">
        <v>198</v>
      </c>
      <c r="I5113" t="s">
        <v>5232</v>
      </c>
      <c r="J5113">
        <v>1976</v>
      </c>
      <c r="K5113">
        <v>3535</v>
      </c>
      <c r="L5113">
        <v>22</v>
      </c>
      <c r="M5113" t="s">
        <v>200</v>
      </c>
      <c r="N5113" t="s">
        <v>467</v>
      </c>
      <c r="O5113" t="s">
        <v>202</v>
      </c>
      <c r="P5113" t="s">
        <v>365</v>
      </c>
    </row>
    <row r="5114" spans="1:16" x14ac:dyDescent="0.25">
      <c r="A5114">
        <v>7340</v>
      </c>
      <c r="B5114" t="s">
        <v>360</v>
      </c>
      <c r="E5114" t="s">
        <v>5427</v>
      </c>
      <c r="F5114" t="s">
        <v>347</v>
      </c>
      <c r="G5114" t="s">
        <v>5231</v>
      </c>
      <c r="H5114" t="s">
        <v>198</v>
      </c>
      <c r="I5114" t="s">
        <v>5232</v>
      </c>
      <c r="J5114">
        <v>1977</v>
      </c>
      <c r="K5114">
        <v>850</v>
      </c>
      <c r="L5114">
        <v>22</v>
      </c>
      <c r="M5114" t="s">
        <v>200</v>
      </c>
      <c r="N5114" t="s">
        <v>467</v>
      </c>
      <c r="O5114" t="s">
        <v>202</v>
      </c>
      <c r="P5114" t="s">
        <v>365</v>
      </c>
    </row>
    <row r="5115" spans="1:16" x14ac:dyDescent="0.25">
      <c r="A5115">
        <v>7341</v>
      </c>
      <c r="B5115" t="s">
        <v>360</v>
      </c>
      <c r="E5115" t="s">
        <v>5428</v>
      </c>
      <c r="F5115" t="s">
        <v>347</v>
      </c>
      <c r="G5115" t="s">
        <v>5231</v>
      </c>
      <c r="H5115" t="s">
        <v>198</v>
      </c>
      <c r="I5115" t="s">
        <v>5232</v>
      </c>
      <c r="J5115">
        <v>1982</v>
      </c>
      <c r="K5115">
        <v>13702</v>
      </c>
      <c r="L5115">
        <v>22</v>
      </c>
      <c r="M5115" t="s">
        <v>200</v>
      </c>
      <c r="N5115" t="s">
        <v>467</v>
      </c>
      <c r="O5115" t="s">
        <v>202</v>
      </c>
      <c r="P5115" t="s">
        <v>365</v>
      </c>
    </row>
    <row r="5116" spans="1:16" x14ac:dyDescent="0.25">
      <c r="A5116">
        <v>7342</v>
      </c>
      <c r="B5116" t="s">
        <v>360</v>
      </c>
      <c r="E5116" t="s">
        <v>5429</v>
      </c>
      <c r="F5116" t="s">
        <v>347</v>
      </c>
      <c r="G5116" t="s">
        <v>241</v>
      </c>
      <c r="H5116" t="s">
        <v>198</v>
      </c>
      <c r="I5116" t="s">
        <v>4568</v>
      </c>
      <c r="J5116">
        <v>1982</v>
      </c>
      <c r="K5116">
        <v>52772</v>
      </c>
      <c r="L5116">
        <v>27</v>
      </c>
      <c r="M5116" t="s">
        <v>200</v>
      </c>
      <c r="N5116" t="s">
        <v>383</v>
      </c>
      <c r="O5116" t="s">
        <v>202</v>
      </c>
      <c r="P5116" t="s">
        <v>384</v>
      </c>
    </row>
    <row r="5117" spans="1:16" x14ac:dyDescent="0.25">
      <c r="A5117">
        <v>7343</v>
      </c>
      <c r="B5117" t="s">
        <v>360</v>
      </c>
      <c r="E5117" t="s">
        <v>5430</v>
      </c>
      <c r="F5117" t="s">
        <v>347</v>
      </c>
      <c r="G5117" t="s">
        <v>241</v>
      </c>
      <c r="H5117" t="s">
        <v>198</v>
      </c>
      <c r="I5117" t="s">
        <v>4568</v>
      </c>
      <c r="J5117">
        <v>1968</v>
      </c>
      <c r="K5117">
        <v>40073</v>
      </c>
      <c r="L5117">
        <v>27</v>
      </c>
      <c r="M5117" t="s">
        <v>200</v>
      </c>
      <c r="N5117" t="s">
        <v>668</v>
      </c>
      <c r="O5117" t="s">
        <v>202</v>
      </c>
      <c r="P5117" t="s">
        <v>365</v>
      </c>
    </row>
    <row r="5118" spans="1:16" x14ac:dyDescent="0.25">
      <c r="A5118">
        <v>7344</v>
      </c>
      <c r="B5118" t="s">
        <v>360</v>
      </c>
      <c r="E5118" t="s">
        <v>5431</v>
      </c>
      <c r="F5118" t="s">
        <v>347</v>
      </c>
      <c r="G5118" t="s">
        <v>241</v>
      </c>
      <c r="H5118" t="s">
        <v>198</v>
      </c>
      <c r="I5118" t="s">
        <v>4568</v>
      </c>
      <c r="J5118">
        <v>1967</v>
      </c>
      <c r="K5118">
        <v>28014</v>
      </c>
      <c r="L5118">
        <v>27</v>
      </c>
      <c r="M5118" t="s">
        <v>200</v>
      </c>
      <c r="N5118" t="s">
        <v>668</v>
      </c>
      <c r="O5118" t="s">
        <v>202</v>
      </c>
      <c r="P5118" t="s">
        <v>365</v>
      </c>
    </row>
    <row r="5119" spans="1:16" x14ac:dyDescent="0.25">
      <c r="A5119">
        <v>7345</v>
      </c>
      <c r="B5119" t="s">
        <v>360</v>
      </c>
      <c r="E5119" t="s">
        <v>5432</v>
      </c>
      <c r="F5119" t="s">
        <v>347</v>
      </c>
      <c r="G5119" t="s">
        <v>241</v>
      </c>
      <c r="H5119" t="s">
        <v>198</v>
      </c>
      <c r="I5119" t="s">
        <v>4568</v>
      </c>
      <c r="J5119">
        <v>1968</v>
      </c>
      <c r="K5119">
        <v>17825</v>
      </c>
      <c r="L5119">
        <v>27</v>
      </c>
      <c r="M5119" t="s">
        <v>200</v>
      </c>
      <c r="N5119" t="s">
        <v>668</v>
      </c>
      <c r="O5119" t="s">
        <v>202</v>
      </c>
      <c r="P5119" t="s">
        <v>365</v>
      </c>
    </row>
    <row r="5120" spans="1:16" x14ac:dyDescent="0.25">
      <c r="A5120">
        <v>7346</v>
      </c>
      <c r="B5120" t="s">
        <v>360</v>
      </c>
      <c r="E5120" t="s">
        <v>5433</v>
      </c>
      <c r="F5120" t="s">
        <v>347</v>
      </c>
      <c r="G5120" t="s">
        <v>241</v>
      </c>
      <c r="H5120" t="s">
        <v>198</v>
      </c>
      <c r="I5120" t="s">
        <v>4568</v>
      </c>
      <c r="J5120">
        <v>1969</v>
      </c>
      <c r="K5120">
        <v>30759</v>
      </c>
      <c r="L5120">
        <v>27</v>
      </c>
      <c r="M5120" t="s">
        <v>200</v>
      </c>
      <c r="N5120" t="s">
        <v>668</v>
      </c>
      <c r="O5120" t="s">
        <v>202</v>
      </c>
      <c r="P5120" t="s">
        <v>365</v>
      </c>
    </row>
    <row r="5121" spans="1:16" x14ac:dyDescent="0.25">
      <c r="A5121">
        <v>7347</v>
      </c>
      <c r="B5121" t="s">
        <v>360</v>
      </c>
      <c r="E5121" t="s">
        <v>5434</v>
      </c>
      <c r="F5121" t="s">
        <v>347</v>
      </c>
      <c r="G5121" t="s">
        <v>241</v>
      </c>
      <c r="H5121" t="s">
        <v>198</v>
      </c>
      <c r="I5121" t="s">
        <v>4568</v>
      </c>
      <c r="J5121">
        <v>1968</v>
      </c>
      <c r="K5121">
        <v>110498</v>
      </c>
      <c r="L5121">
        <v>27</v>
      </c>
      <c r="M5121" t="s">
        <v>200</v>
      </c>
      <c r="N5121" t="s">
        <v>668</v>
      </c>
      <c r="O5121" t="s">
        <v>202</v>
      </c>
      <c r="P5121" t="s">
        <v>365</v>
      </c>
    </row>
    <row r="5122" spans="1:16" x14ac:dyDescent="0.25">
      <c r="A5122">
        <v>7348</v>
      </c>
      <c r="B5122" t="s">
        <v>360</v>
      </c>
      <c r="E5122" t="s">
        <v>5435</v>
      </c>
      <c r="F5122" t="s">
        <v>347</v>
      </c>
      <c r="G5122" t="s">
        <v>241</v>
      </c>
      <c r="H5122" t="s">
        <v>198</v>
      </c>
      <c r="I5122" t="s">
        <v>4568</v>
      </c>
      <c r="J5122">
        <v>1984</v>
      </c>
      <c r="K5122">
        <v>90203</v>
      </c>
      <c r="L5122">
        <v>27</v>
      </c>
      <c r="M5122" t="s">
        <v>200</v>
      </c>
      <c r="N5122" t="s">
        <v>376</v>
      </c>
      <c r="O5122" t="s">
        <v>202</v>
      </c>
      <c r="P5122" t="s">
        <v>365</v>
      </c>
    </row>
    <row r="5123" spans="1:16" x14ac:dyDescent="0.25">
      <c r="A5123">
        <v>7349</v>
      </c>
      <c r="B5123" t="s">
        <v>360</v>
      </c>
      <c r="E5123" t="s">
        <v>5436</v>
      </c>
      <c r="F5123" t="s">
        <v>347</v>
      </c>
      <c r="G5123" t="s">
        <v>241</v>
      </c>
      <c r="H5123" t="s">
        <v>198</v>
      </c>
      <c r="I5123" t="s">
        <v>4568</v>
      </c>
      <c r="J5123">
        <v>1987</v>
      </c>
      <c r="K5123">
        <v>82970</v>
      </c>
      <c r="L5123">
        <v>27</v>
      </c>
      <c r="M5123" t="s">
        <v>200</v>
      </c>
      <c r="N5123" t="s">
        <v>376</v>
      </c>
      <c r="O5123" t="s">
        <v>202</v>
      </c>
      <c r="P5123" t="s">
        <v>365</v>
      </c>
    </row>
    <row r="5124" spans="1:16" x14ac:dyDescent="0.25">
      <c r="A5124">
        <v>7350</v>
      </c>
      <c r="B5124" t="s">
        <v>360</v>
      </c>
      <c r="E5124" t="s">
        <v>5437</v>
      </c>
      <c r="F5124" t="s">
        <v>347</v>
      </c>
      <c r="G5124" t="s">
        <v>241</v>
      </c>
      <c r="H5124" t="s">
        <v>198</v>
      </c>
      <c r="I5124" t="s">
        <v>4568</v>
      </c>
      <c r="J5124">
        <v>1985</v>
      </c>
      <c r="K5124">
        <v>168531</v>
      </c>
      <c r="L5124">
        <v>27</v>
      </c>
      <c r="M5124" t="s">
        <v>200</v>
      </c>
      <c r="N5124" t="s">
        <v>376</v>
      </c>
      <c r="O5124" t="s">
        <v>202</v>
      </c>
      <c r="P5124" t="s">
        <v>365</v>
      </c>
    </row>
    <row r="5125" spans="1:16" x14ac:dyDescent="0.25">
      <c r="A5125">
        <v>7351</v>
      </c>
      <c r="B5125" t="s">
        <v>360</v>
      </c>
      <c r="E5125" t="s">
        <v>5435</v>
      </c>
      <c r="F5125" t="s">
        <v>347</v>
      </c>
      <c r="G5125" t="s">
        <v>241</v>
      </c>
      <c r="H5125" t="s">
        <v>198</v>
      </c>
      <c r="I5125" t="s">
        <v>4568</v>
      </c>
      <c r="J5125">
        <v>1967</v>
      </c>
      <c r="K5125">
        <v>28261</v>
      </c>
      <c r="L5125">
        <v>27</v>
      </c>
      <c r="M5125" t="s">
        <v>200</v>
      </c>
      <c r="N5125" t="s">
        <v>668</v>
      </c>
      <c r="O5125" t="s">
        <v>202</v>
      </c>
      <c r="P5125" t="s">
        <v>365</v>
      </c>
    </row>
    <row r="5126" spans="1:16" x14ac:dyDescent="0.25">
      <c r="A5126">
        <v>7352</v>
      </c>
      <c r="B5126" t="s">
        <v>360</v>
      </c>
      <c r="E5126" t="s">
        <v>5438</v>
      </c>
      <c r="F5126" t="s">
        <v>347</v>
      </c>
      <c r="G5126" t="s">
        <v>241</v>
      </c>
      <c r="H5126" t="s">
        <v>198</v>
      </c>
      <c r="I5126" t="s">
        <v>4568</v>
      </c>
      <c r="J5126">
        <v>1962</v>
      </c>
      <c r="K5126">
        <v>20720</v>
      </c>
      <c r="L5126">
        <v>27</v>
      </c>
      <c r="M5126" t="s">
        <v>200</v>
      </c>
      <c r="N5126" t="s">
        <v>668</v>
      </c>
      <c r="O5126" t="s">
        <v>202</v>
      </c>
      <c r="P5126" t="s">
        <v>365</v>
      </c>
    </row>
    <row r="5127" spans="1:16" x14ac:dyDescent="0.25">
      <c r="A5127">
        <v>7353</v>
      </c>
      <c r="B5127" t="s">
        <v>360</v>
      </c>
      <c r="E5127" t="s">
        <v>5439</v>
      </c>
      <c r="F5127" t="s">
        <v>347</v>
      </c>
      <c r="G5127" t="s">
        <v>241</v>
      </c>
      <c r="H5127" t="s">
        <v>198</v>
      </c>
      <c r="I5127" t="s">
        <v>4568</v>
      </c>
      <c r="J5127">
        <v>1982</v>
      </c>
      <c r="K5127">
        <v>101725</v>
      </c>
      <c r="L5127">
        <v>27</v>
      </c>
      <c r="M5127" t="s">
        <v>200</v>
      </c>
      <c r="N5127" t="s">
        <v>376</v>
      </c>
      <c r="O5127" t="s">
        <v>202</v>
      </c>
      <c r="P5127" t="s">
        <v>365</v>
      </c>
    </row>
    <row r="5128" spans="1:16" x14ac:dyDescent="0.25">
      <c r="A5128">
        <v>7354</v>
      </c>
      <c r="B5128" t="s">
        <v>360</v>
      </c>
      <c r="E5128" t="s">
        <v>5440</v>
      </c>
      <c r="F5128" t="s">
        <v>347</v>
      </c>
      <c r="G5128" t="s">
        <v>241</v>
      </c>
      <c r="H5128" t="s">
        <v>198</v>
      </c>
      <c r="I5128" t="s">
        <v>4568</v>
      </c>
      <c r="J5128">
        <v>1967</v>
      </c>
      <c r="K5128">
        <v>87634</v>
      </c>
      <c r="L5128">
        <v>27</v>
      </c>
      <c r="M5128" t="s">
        <v>200</v>
      </c>
      <c r="N5128" t="s">
        <v>668</v>
      </c>
      <c r="O5128" t="s">
        <v>202</v>
      </c>
      <c r="P5128" t="s">
        <v>365</v>
      </c>
    </row>
    <row r="5129" spans="1:16" x14ac:dyDescent="0.25">
      <c r="A5129">
        <v>7355</v>
      </c>
      <c r="B5129" t="s">
        <v>360</v>
      </c>
      <c r="E5129" t="s">
        <v>5441</v>
      </c>
      <c r="F5129" t="s">
        <v>347</v>
      </c>
      <c r="G5129" t="s">
        <v>241</v>
      </c>
      <c r="H5129" t="s">
        <v>198</v>
      </c>
      <c r="I5129" t="s">
        <v>4568</v>
      </c>
      <c r="J5129">
        <v>1982</v>
      </c>
      <c r="K5129">
        <v>152170</v>
      </c>
      <c r="L5129">
        <v>27</v>
      </c>
      <c r="M5129" t="s">
        <v>200</v>
      </c>
      <c r="N5129" t="s">
        <v>376</v>
      </c>
      <c r="O5129" t="s">
        <v>202</v>
      </c>
      <c r="P5129" t="s">
        <v>365</v>
      </c>
    </row>
    <row r="5130" spans="1:16" x14ac:dyDescent="0.25">
      <c r="A5130">
        <v>7356</v>
      </c>
      <c r="B5130" t="s">
        <v>360</v>
      </c>
      <c r="E5130" t="s">
        <v>5442</v>
      </c>
      <c r="F5130" t="s">
        <v>347</v>
      </c>
      <c r="G5130" t="s">
        <v>241</v>
      </c>
      <c r="H5130" t="s">
        <v>198</v>
      </c>
      <c r="I5130" t="s">
        <v>4568</v>
      </c>
      <c r="J5130">
        <v>1982</v>
      </c>
      <c r="K5130">
        <v>30</v>
      </c>
      <c r="L5130">
        <v>27</v>
      </c>
      <c r="M5130" t="s">
        <v>200</v>
      </c>
      <c r="N5130" t="s">
        <v>383</v>
      </c>
      <c r="O5130" t="s">
        <v>202</v>
      </c>
      <c r="P5130" t="s">
        <v>384</v>
      </c>
    </row>
    <row r="5131" spans="1:16" x14ac:dyDescent="0.25">
      <c r="A5131">
        <v>7357</v>
      </c>
      <c r="B5131" t="s">
        <v>360</v>
      </c>
      <c r="E5131" t="s">
        <v>5443</v>
      </c>
      <c r="F5131" t="s">
        <v>347</v>
      </c>
      <c r="G5131" t="s">
        <v>241</v>
      </c>
      <c r="H5131" t="s">
        <v>198</v>
      </c>
      <c r="I5131" t="s">
        <v>4568</v>
      </c>
      <c r="J5131">
        <v>1984</v>
      </c>
      <c r="K5131">
        <v>9769</v>
      </c>
      <c r="L5131">
        <v>27</v>
      </c>
      <c r="M5131" t="s">
        <v>200</v>
      </c>
      <c r="N5131" t="s">
        <v>364</v>
      </c>
      <c r="O5131" t="s">
        <v>202</v>
      </c>
      <c r="P5131" t="s">
        <v>365</v>
      </c>
    </row>
    <row r="5132" spans="1:16" x14ac:dyDescent="0.25">
      <c r="A5132">
        <v>7358</v>
      </c>
      <c r="B5132" t="s">
        <v>360</v>
      </c>
      <c r="E5132" t="s">
        <v>5444</v>
      </c>
      <c r="F5132" t="s">
        <v>347</v>
      </c>
      <c r="G5132" t="s">
        <v>241</v>
      </c>
      <c r="H5132" t="s">
        <v>198</v>
      </c>
      <c r="I5132" t="s">
        <v>4568</v>
      </c>
      <c r="J5132">
        <v>1986</v>
      </c>
      <c r="K5132">
        <v>87712</v>
      </c>
      <c r="L5132">
        <v>27</v>
      </c>
      <c r="M5132" t="s">
        <v>200</v>
      </c>
      <c r="N5132" t="s">
        <v>364</v>
      </c>
      <c r="O5132" t="s">
        <v>202</v>
      </c>
      <c r="P5132" t="s">
        <v>365</v>
      </c>
    </row>
    <row r="5133" spans="1:16" x14ac:dyDescent="0.25">
      <c r="A5133">
        <v>7359</v>
      </c>
      <c r="B5133" t="s">
        <v>360</v>
      </c>
      <c r="E5133" t="s">
        <v>5445</v>
      </c>
      <c r="F5133" t="s">
        <v>347</v>
      </c>
      <c r="G5133" t="s">
        <v>241</v>
      </c>
      <c r="H5133" t="s">
        <v>198</v>
      </c>
      <c r="I5133" t="s">
        <v>4568</v>
      </c>
      <c r="J5133">
        <v>1986</v>
      </c>
      <c r="K5133">
        <v>93029</v>
      </c>
      <c r="L5133">
        <v>27</v>
      </c>
      <c r="M5133" t="s">
        <v>200</v>
      </c>
      <c r="N5133" t="s">
        <v>364</v>
      </c>
      <c r="O5133" t="s">
        <v>202</v>
      </c>
      <c r="P5133" t="s">
        <v>365</v>
      </c>
    </row>
    <row r="5134" spans="1:16" x14ac:dyDescent="0.25">
      <c r="A5134">
        <v>7360</v>
      </c>
      <c r="B5134" t="s">
        <v>360</v>
      </c>
      <c r="E5134" t="s">
        <v>5446</v>
      </c>
      <c r="F5134" t="s">
        <v>347</v>
      </c>
      <c r="G5134" t="s">
        <v>241</v>
      </c>
      <c r="H5134" t="s">
        <v>198</v>
      </c>
      <c r="I5134" t="s">
        <v>4568</v>
      </c>
      <c r="J5134">
        <v>1964</v>
      </c>
      <c r="K5134">
        <v>57818</v>
      </c>
      <c r="L5134">
        <v>27</v>
      </c>
      <c r="M5134" t="s">
        <v>200</v>
      </c>
      <c r="N5134" t="s">
        <v>364</v>
      </c>
      <c r="O5134" t="s">
        <v>202</v>
      </c>
      <c r="P5134" t="s">
        <v>365</v>
      </c>
    </row>
    <row r="5135" spans="1:16" x14ac:dyDescent="0.25">
      <c r="A5135">
        <v>7361</v>
      </c>
      <c r="B5135" t="s">
        <v>360</v>
      </c>
      <c r="E5135" t="s">
        <v>5447</v>
      </c>
      <c r="F5135" t="s">
        <v>347</v>
      </c>
      <c r="G5135" t="s">
        <v>241</v>
      </c>
      <c r="H5135" t="s">
        <v>198</v>
      </c>
      <c r="I5135" t="s">
        <v>4568</v>
      </c>
      <c r="J5135">
        <v>1969</v>
      </c>
      <c r="K5135">
        <v>13465</v>
      </c>
      <c r="L5135">
        <v>27</v>
      </c>
      <c r="M5135" t="s">
        <v>200</v>
      </c>
      <c r="N5135" t="s">
        <v>364</v>
      </c>
      <c r="O5135" t="s">
        <v>202</v>
      </c>
      <c r="P5135" t="s">
        <v>365</v>
      </c>
    </row>
    <row r="5136" spans="1:16" x14ac:dyDescent="0.25">
      <c r="A5136">
        <v>7362</v>
      </c>
      <c r="B5136" t="s">
        <v>360</v>
      </c>
      <c r="E5136" t="s">
        <v>5448</v>
      </c>
      <c r="F5136" t="s">
        <v>347</v>
      </c>
      <c r="G5136" t="s">
        <v>241</v>
      </c>
      <c r="H5136" t="s">
        <v>198</v>
      </c>
      <c r="I5136" t="s">
        <v>4568</v>
      </c>
      <c r="J5136">
        <v>1970</v>
      </c>
      <c r="K5136">
        <v>8474</v>
      </c>
      <c r="L5136">
        <v>27</v>
      </c>
      <c r="M5136" t="s">
        <v>200</v>
      </c>
      <c r="N5136" t="s">
        <v>364</v>
      </c>
      <c r="O5136" t="s">
        <v>202</v>
      </c>
      <c r="P5136" t="s">
        <v>365</v>
      </c>
    </row>
    <row r="5137" spans="1:16" x14ac:dyDescent="0.25">
      <c r="A5137">
        <v>7363</v>
      </c>
      <c r="B5137" t="s">
        <v>360</v>
      </c>
      <c r="E5137" t="s">
        <v>5449</v>
      </c>
      <c r="F5137" t="s">
        <v>347</v>
      </c>
      <c r="G5137" t="s">
        <v>241</v>
      </c>
      <c r="H5137" t="s">
        <v>198</v>
      </c>
      <c r="I5137" t="s">
        <v>4568</v>
      </c>
      <c r="J5137">
        <v>1967</v>
      </c>
      <c r="K5137">
        <v>29891</v>
      </c>
      <c r="L5137">
        <v>27</v>
      </c>
      <c r="M5137" t="s">
        <v>200</v>
      </c>
      <c r="N5137" t="s">
        <v>364</v>
      </c>
      <c r="O5137" t="s">
        <v>202</v>
      </c>
      <c r="P5137" t="s">
        <v>365</v>
      </c>
    </row>
    <row r="5138" spans="1:16" x14ac:dyDescent="0.25">
      <c r="A5138">
        <v>7364</v>
      </c>
      <c r="B5138" t="s">
        <v>360</v>
      </c>
      <c r="E5138" t="s">
        <v>5450</v>
      </c>
      <c r="F5138" t="s">
        <v>347</v>
      </c>
      <c r="G5138" t="s">
        <v>241</v>
      </c>
      <c r="H5138" t="s">
        <v>198</v>
      </c>
      <c r="I5138" t="s">
        <v>4568</v>
      </c>
      <c r="J5138">
        <v>1985</v>
      </c>
      <c r="K5138">
        <v>32911</v>
      </c>
      <c r="L5138">
        <v>27</v>
      </c>
      <c r="M5138" t="s">
        <v>200</v>
      </c>
      <c r="N5138" t="s">
        <v>364</v>
      </c>
      <c r="O5138" t="s">
        <v>202</v>
      </c>
      <c r="P5138" t="s">
        <v>365</v>
      </c>
    </row>
    <row r="5139" spans="1:16" x14ac:dyDescent="0.25">
      <c r="A5139">
        <v>7365</v>
      </c>
      <c r="B5139" t="s">
        <v>360</v>
      </c>
      <c r="E5139" t="s">
        <v>5451</v>
      </c>
      <c r="F5139" t="s">
        <v>347</v>
      </c>
      <c r="G5139" t="s">
        <v>241</v>
      </c>
      <c r="H5139" t="s">
        <v>198</v>
      </c>
      <c r="I5139" t="s">
        <v>4568</v>
      </c>
      <c r="J5139">
        <v>1986</v>
      </c>
      <c r="K5139">
        <v>78622</v>
      </c>
      <c r="L5139">
        <v>27</v>
      </c>
      <c r="M5139" t="s">
        <v>200</v>
      </c>
      <c r="N5139" t="s">
        <v>364</v>
      </c>
      <c r="O5139" t="s">
        <v>202</v>
      </c>
      <c r="P5139" t="s">
        <v>365</v>
      </c>
    </row>
    <row r="5140" spans="1:16" x14ac:dyDescent="0.25">
      <c r="A5140">
        <v>7366</v>
      </c>
      <c r="B5140" t="s">
        <v>360</v>
      </c>
      <c r="E5140" t="s">
        <v>5452</v>
      </c>
      <c r="F5140" t="s">
        <v>347</v>
      </c>
      <c r="G5140" t="s">
        <v>241</v>
      </c>
      <c r="H5140" t="s">
        <v>198</v>
      </c>
      <c r="I5140" t="s">
        <v>4568</v>
      </c>
      <c r="J5140">
        <v>1986</v>
      </c>
      <c r="K5140">
        <v>45543</v>
      </c>
      <c r="L5140">
        <v>27</v>
      </c>
      <c r="M5140" t="s">
        <v>200</v>
      </c>
      <c r="N5140" t="s">
        <v>364</v>
      </c>
      <c r="O5140" t="s">
        <v>202</v>
      </c>
      <c r="P5140" t="s">
        <v>365</v>
      </c>
    </row>
    <row r="5141" spans="1:16" x14ac:dyDescent="0.25">
      <c r="A5141">
        <v>7367</v>
      </c>
      <c r="B5141" t="s">
        <v>360</v>
      </c>
      <c r="E5141" t="s">
        <v>5453</v>
      </c>
      <c r="F5141" t="s">
        <v>347</v>
      </c>
      <c r="G5141" t="s">
        <v>241</v>
      </c>
      <c r="H5141" t="s">
        <v>198</v>
      </c>
      <c r="I5141" t="s">
        <v>4568</v>
      </c>
      <c r="J5141">
        <v>1970</v>
      </c>
      <c r="K5141">
        <v>1610417</v>
      </c>
      <c r="L5141">
        <v>27</v>
      </c>
      <c r="M5141" t="s">
        <v>200</v>
      </c>
      <c r="N5141" t="s">
        <v>376</v>
      </c>
      <c r="O5141" t="s">
        <v>202</v>
      </c>
      <c r="P5141" t="s">
        <v>365</v>
      </c>
    </row>
    <row r="5142" spans="1:16" x14ac:dyDescent="0.25">
      <c r="A5142">
        <v>7368</v>
      </c>
      <c r="B5142" t="s">
        <v>360</v>
      </c>
      <c r="E5142" t="s">
        <v>5454</v>
      </c>
      <c r="F5142" t="s">
        <v>347</v>
      </c>
      <c r="G5142" t="s">
        <v>241</v>
      </c>
      <c r="H5142" t="s">
        <v>198</v>
      </c>
      <c r="I5142" t="s">
        <v>4568</v>
      </c>
      <c r="J5142">
        <v>1999</v>
      </c>
      <c r="K5142">
        <v>38477</v>
      </c>
      <c r="L5142">
        <v>27</v>
      </c>
      <c r="M5142" t="s">
        <v>200</v>
      </c>
      <c r="N5142" t="s">
        <v>376</v>
      </c>
      <c r="O5142" t="s">
        <v>202</v>
      </c>
      <c r="P5142" t="s">
        <v>365</v>
      </c>
    </row>
    <row r="5143" spans="1:16" x14ac:dyDescent="0.25">
      <c r="A5143">
        <v>7369</v>
      </c>
      <c r="B5143" t="s">
        <v>360</v>
      </c>
      <c r="E5143" t="s">
        <v>5455</v>
      </c>
      <c r="F5143" t="s">
        <v>347</v>
      </c>
      <c r="G5143" t="s">
        <v>241</v>
      </c>
      <c r="H5143" t="s">
        <v>198</v>
      </c>
      <c r="I5143" t="s">
        <v>4568</v>
      </c>
      <c r="J5143">
        <v>1999</v>
      </c>
      <c r="K5143">
        <v>472849</v>
      </c>
      <c r="L5143">
        <v>27</v>
      </c>
      <c r="M5143" t="s">
        <v>200</v>
      </c>
      <c r="N5143" t="s">
        <v>668</v>
      </c>
      <c r="O5143" t="s">
        <v>202</v>
      </c>
      <c r="P5143" t="s">
        <v>365</v>
      </c>
    </row>
    <row r="5144" spans="1:16" x14ac:dyDescent="0.25">
      <c r="A5144">
        <v>7370</v>
      </c>
      <c r="B5144" t="s">
        <v>360</v>
      </c>
      <c r="E5144" t="s">
        <v>5456</v>
      </c>
      <c r="F5144" t="s">
        <v>347</v>
      </c>
      <c r="G5144" t="s">
        <v>241</v>
      </c>
      <c r="H5144" t="s">
        <v>198</v>
      </c>
      <c r="I5144" t="s">
        <v>4568</v>
      </c>
      <c r="J5144">
        <v>1999</v>
      </c>
      <c r="K5144">
        <v>62809</v>
      </c>
      <c r="L5144">
        <v>27</v>
      </c>
      <c r="M5144" t="s">
        <v>200</v>
      </c>
      <c r="N5144" t="s">
        <v>376</v>
      </c>
      <c r="O5144" t="s">
        <v>202</v>
      </c>
      <c r="P5144" t="s">
        <v>365</v>
      </c>
    </row>
    <row r="5145" spans="1:16" x14ac:dyDescent="0.25">
      <c r="A5145">
        <v>7371</v>
      </c>
      <c r="B5145" t="s">
        <v>360</v>
      </c>
      <c r="E5145" t="s">
        <v>5457</v>
      </c>
      <c r="F5145" t="s">
        <v>347</v>
      </c>
      <c r="G5145" t="s">
        <v>241</v>
      </c>
      <c r="H5145" t="s">
        <v>198</v>
      </c>
      <c r="I5145" t="s">
        <v>4568</v>
      </c>
      <c r="J5145">
        <v>1999</v>
      </c>
      <c r="K5145">
        <v>925733</v>
      </c>
      <c r="L5145">
        <v>27</v>
      </c>
      <c r="M5145" t="s">
        <v>200</v>
      </c>
      <c r="N5145" t="s">
        <v>376</v>
      </c>
      <c r="O5145" t="s">
        <v>202</v>
      </c>
      <c r="P5145" t="s">
        <v>365</v>
      </c>
    </row>
    <row r="5146" spans="1:16" x14ac:dyDescent="0.25">
      <c r="A5146">
        <v>7372</v>
      </c>
      <c r="B5146" t="s">
        <v>360</v>
      </c>
      <c r="E5146" t="s">
        <v>5458</v>
      </c>
      <c r="F5146" t="s">
        <v>347</v>
      </c>
      <c r="G5146" t="s">
        <v>241</v>
      </c>
      <c r="H5146" t="s">
        <v>198</v>
      </c>
      <c r="I5146" t="s">
        <v>4568</v>
      </c>
      <c r="J5146">
        <v>1980</v>
      </c>
      <c r="K5146">
        <v>105764</v>
      </c>
      <c r="L5146">
        <v>27</v>
      </c>
      <c r="M5146" t="s">
        <v>200</v>
      </c>
      <c r="N5146" t="s">
        <v>376</v>
      </c>
      <c r="O5146" t="s">
        <v>202</v>
      </c>
      <c r="P5146" t="s">
        <v>365</v>
      </c>
    </row>
    <row r="5147" spans="1:16" x14ac:dyDescent="0.25">
      <c r="A5147">
        <v>7373</v>
      </c>
      <c r="B5147" t="s">
        <v>360</v>
      </c>
      <c r="E5147" t="s">
        <v>5459</v>
      </c>
      <c r="F5147" t="s">
        <v>347</v>
      </c>
      <c r="G5147" t="s">
        <v>241</v>
      </c>
      <c r="H5147" t="s">
        <v>198</v>
      </c>
      <c r="I5147" t="s">
        <v>4568</v>
      </c>
      <c r="J5147">
        <v>1999</v>
      </c>
      <c r="K5147">
        <v>292866</v>
      </c>
      <c r="L5147">
        <v>27</v>
      </c>
      <c r="M5147" t="s">
        <v>200</v>
      </c>
      <c r="N5147" t="s">
        <v>668</v>
      </c>
      <c r="O5147" t="s">
        <v>202</v>
      </c>
      <c r="P5147" t="s">
        <v>365</v>
      </c>
    </row>
    <row r="5148" spans="1:16" x14ac:dyDescent="0.25">
      <c r="A5148">
        <v>7374</v>
      </c>
      <c r="B5148" t="s">
        <v>360</v>
      </c>
      <c r="E5148" t="s">
        <v>5460</v>
      </c>
      <c r="F5148" t="s">
        <v>347</v>
      </c>
      <c r="G5148" t="s">
        <v>241</v>
      </c>
      <c r="H5148" t="s">
        <v>198</v>
      </c>
      <c r="I5148" t="s">
        <v>4568</v>
      </c>
      <c r="J5148">
        <v>1999</v>
      </c>
      <c r="K5148">
        <v>158928</v>
      </c>
      <c r="L5148">
        <v>27</v>
      </c>
      <c r="M5148" t="s">
        <v>200</v>
      </c>
      <c r="N5148" t="s">
        <v>376</v>
      </c>
      <c r="O5148" t="s">
        <v>202</v>
      </c>
      <c r="P5148" t="s">
        <v>365</v>
      </c>
    </row>
    <row r="5149" spans="1:16" x14ac:dyDescent="0.25">
      <c r="A5149">
        <v>7375</v>
      </c>
      <c r="B5149" t="s">
        <v>360</v>
      </c>
      <c r="E5149" t="s">
        <v>5461</v>
      </c>
      <c r="F5149" t="s">
        <v>347</v>
      </c>
      <c r="G5149" t="s">
        <v>241</v>
      </c>
      <c r="H5149" t="s">
        <v>198</v>
      </c>
      <c r="I5149" t="s">
        <v>4568</v>
      </c>
      <c r="J5149">
        <v>1999</v>
      </c>
      <c r="K5149">
        <v>397916</v>
      </c>
      <c r="L5149">
        <v>27</v>
      </c>
      <c r="M5149" t="s">
        <v>200</v>
      </c>
      <c r="N5149" t="s">
        <v>376</v>
      </c>
      <c r="O5149" t="s">
        <v>202</v>
      </c>
      <c r="P5149" t="s">
        <v>365</v>
      </c>
    </row>
    <row r="5150" spans="1:16" x14ac:dyDescent="0.25">
      <c r="A5150">
        <v>7376</v>
      </c>
      <c r="B5150" t="s">
        <v>360</v>
      </c>
      <c r="E5150" t="s">
        <v>5460</v>
      </c>
      <c r="F5150" t="s">
        <v>347</v>
      </c>
      <c r="G5150" t="s">
        <v>241</v>
      </c>
      <c r="H5150" t="s">
        <v>198</v>
      </c>
      <c r="I5150" t="s">
        <v>4568</v>
      </c>
      <c r="J5150">
        <v>1999</v>
      </c>
      <c r="K5150">
        <v>25828</v>
      </c>
      <c r="L5150">
        <v>27</v>
      </c>
      <c r="M5150" t="s">
        <v>200</v>
      </c>
      <c r="N5150" t="s">
        <v>376</v>
      </c>
      <c r="O5150" t="s">
        <v>202</v>
      </c>
      <c r="P5150" t="s">
        <v>365</v>
      </c>
    </row>
    <row r="5151" spans="1:16" x14ac:dyDescent="0.25">
      <c r="A5151">
        <v>7377</v>
      </c>
      <c r="B5151" t="s">
        <v>360</v>
      </c>
      <c r="E5151" t="s">
        <v>5460</v>
      </c>
      <c r="F5151" t="s">
        <v>347</v>
      </c>
      <c r="G5151" t="s">
        <v>241</v>
      </c>
      <c r="H5151" t="s">
        <v>198</v>
      </c>
      <c r="I5151" t="s">
        <v>4568</v>
      </c>
      <c r="J5151">
        <v>1999</v>
      </c>
      <c r="K5151">
        <v>47794</v>
      </c>
      <c r="L5151">
        <v>27</v>
      </c>
      <c r="M5151" t="s">
        <v>200</v>
      </c>
      <c r="N5151" t="s">
        <v>376</v>
      </c>
      <c r="O5151" t="s">
        <v>202</v>
      </c>
      <c r="P5151" t="s">
        <v>365</v>
      </c>
    </row>
    <row r="5152" spans="1:16" x14ac:dyDescent="0.25">
      <c r="A5152">
        <v>7378</v>
      </c>
      <c r="B5152" t="s">
        <v>360</v>
      </c>
      <c r="E5152" t="s">
        <v>5462</v>
      </c>
      <c r="F5152" t="s">
        <v>347</v>
      </c>
      <c r="G5152" t="s">
        <v>241</v>
      </c>
      <c r="H5152" t="s">
        <v>198</v>
      </c>
      <c r="I5152" t="s">
        <v>4568</v>
      </c>
      <c r="J5152">
        <v>1999</v>
      </c>
      <c r="K5152">
        <v>332458</v>
      </c>
      <c r="L5152">
        <v>27</v>
      </c>
      <c r="M5152" t="s">
        <v>200</v>
      </c>
      <c r="N5152" t="s">
        <v>668</v>
      </c>
      <c r="O5152" t="s">
        <v>202</v>
      </c>
      <c r="P5152" t="s">
        <v>365</v>
      </c>
    </row>
    <row r="5153" spans="1:16" x14ac:dyDescent="0.25">
      <c r="A5153">
        <v>7379</v>
      </c>
      <c r="B5153" t="s">
        <v>360</v>
      </c>
      <c r="E5153" t="s">
        <v>5463</v>
      </c>
      <c r="F5153" t="s">
        <v>347</v>
      </c>
      <c r="G5153" t="s">
        <v>241</v>
      </c>
      <c r="H5153" t="s">
        <v>198</v>
      </c>
      <c r="I5153" t="s">
        <v>4568</v>
      </c>
      <c r="J5153">
        <v>1999</v>
      </c>
      <c r="K5153">
        <v>98031</v>
      </c>
      <c r="L5153">
        <v>27</v>
      </c>
      <c r="M5153" t="s">
        <v>200</v>
      </c>
      <c r="N5153" t="s">
        <v>668</v>
      </c>
      <c r="O5153" t="s">
        <v>202</v>
      </c>
      <c r="P5153" t="s">
        <v>365</v>
      </c>
    </row>
    <row r="5154" spans="1:16" x14ac:dyDescent="0.25">
      <c r="A5154">
        <v>7380</v>
      </c>
      <c r="B5154" t="s">
        <v>360</v>
      </c>
      <c r="E5154" t="s">
        <v>5464</v>
      </c>
      <c r="F5154" t="s">
        <v>347</v>
      </c>
      <c r="G5154" t="s">
        <v>241</v>
      </c>
      <c r="H5154" t="s">
        <v>198</v>
      </c>
      <c r="I5154" t="s">
        <v>4568</v>
      </c>
      <c r="J5154">
        <v>1999</v>
      </c>
      <c r="K5154">
        <v>56562</v>
      </c>
      <c r="L5154">
        <v>27</v>
      </c>
      <c r="M5154" t="s">
        <v>200</v>
      </c>
      <c r="N5154" t="s">
        <v>376</v>
      </c>
      <c r="O5154" t="s">
        <v>202</v>
      </c>
      <c r="P5154" t="s">
        <v>365</v>
      </c>
    </row>
    <row r="5155" spans="1:16" x14ac:dyDescent="0.25">
      <c r="A5155">
        <v>7381</v>
      </c>
      <c r="B5155" t="s">
        <v>360</v>
      </c>
      <c r="E5155" t="s">
        <v>5465</v>
      </c>
      <c r="F5155" t="s">
        <v>347</v>
      </c>
      <c r="G5155" t="s">
        <v>241</v>
      </c>
      <c r="H5155" t="s">
        <v>198</v>
      </c>
      <c r="I5155" t="s">
        <v>4568</v>
      </c>
      <c r="J5155">
        <v>1999</v>
      </c>
      <c r="K5155">
        <v>19709</v>
      </c>
      <c r="L5155">
        <v>27</v>
      </c>
      <c r="M5155" t="s">
        <v>200</v>
      </c>
      <c r="N5155" t="s">
        <v>376</v>
      </c>
      <c r="O5155" t="s">
        <v>202</v>
      </c>
      <c r="P5155" t="s">
        <v>365</v>
      </c>
    </row>
    <row r="5156" spans="1:16" x14ac:dyDescent="0.25">
      <c r="A5156">
        <v>7382</v>
      </c>
      <c r="B5156" t="s">
        <v>360</v>
      </c>
      <c r="E5156" t="s">
        <v>5466</v>
      </c>
      <c r="F5156" t="s">
        <v>347</v>
      </c>
      <c r="G5156" t="s">
        <v>241</v>
      </c>
      <c r="H5156" t="s">
        <v>198</v>
      </c>
      <c r="I5156" t="s">
        <v>4568</v>
      </c>
      <c r="J5156">
        <v>1999</v>
      </c>
      <c r="K5156">
        <v>218079</v>
      </c>
      <c r="L5156">
        <v>27</v>
      </c>
      <c r="M5156" t="s">
        <v>200</v>
      </c>
      <c r="N5156" t="s">
        <v>376</v>
      </c>
      <c r="O5156" t="s">
        <v>202</v>
      </c>
      <c r="P5156" t="s">
        <v>365</v>
      </c>
    </row>
    <row r="5157" spans="1:16" x14ac:dyDescent="0.25">
      <c r="A5157">
        <v>7383</v>
      </c>
      <c r="B5157" t="s">
        <v>360</v>
      </c>
      <c r="E5157" t="s">
        <v>5467</v>
      </c>
      <c r="F5157" t="s">
        <v>347</v>
      </c>
      <c r="G5157" t="s">
        <v>241</v>
      </c>
      <c r="H5157" t="s">
        <v>198</v>
      </c>
      <c r="I5157" t="s">
        <v>4568</v>
      </c>
      <c r="J5157">
        <v>1999</v>
      </c>
      <c r="K5157">
        <v>42403</v>
      </c>
      <c r="L5157">
        <v>27</v>
      </c>
      <c r="M5157" t="s">
        <v>200</v>
      </c>
      <c r="N5157" t="s">
        <v>376</v>
      </c>
      <c r="O5157" t="s">
        <v>202</v>
      </c>
      <c r="P5157" t="s">
        <v>365</v>
      </c>
    </row>
    <row r="5158" spans="1:16" x14ac:dyDescent="0.25">
      <c r="A5158">
        <v>7384</v>
      </c>
      <c r="B5158" t="s">
        <v>360</v>
      </c>
      <c r="E5158" t="s">
        <v>5468</v>
      </c>
      <c r="F5158" t="s">
        <v>347</v>
      </c>
      <c r="G5158" t="s">
        <v>241</v>
      </c>
      <c r="H5158" t="s">
        <v>198</v>
      </c>
      <c r="I5158" t="s">
        <v>4568</v>
      </c>
      <c r="J5158">
        <v>1999</v>
      </c>
      <c r="K5158">
        <v>22525</v>
      </c>
      <c r="L5158">
        <v>27</v>
      </c>
      <c r="M5158" t="s">
        <v>200</v>
      </c>
      <c r="N5158" t="s">
        <v>376</v>
      </c>
      <c r="O5158" t="s">
        <v>202</v>
      </c>
      <c r="P5158" t="s">
        <v>365</v>
      </c>
    </row>
    <row r="5159" spans="1:16" x14ac:dyDescent="0.25">
      <c r="A5159">
        <v>7385</v>
      </c>
      <c r="B5159" t="s">
        <v>360</v>
      </c>
      <c r="E5159" t="s">
        <v>5469</v>
      </c>
      <c r="F5159" t="s">
        <v>347</v>
      </c>
      <c r="G5159" t="s">
        <v>241</v>
      </c>
      <c r="H5159" t="s">
        <v>198</v>
      </c>
      <c r="I5159" t="s">
        <v>4568</v>
      </c>
      <c r="J5159">
        <v>1999</v>
      </c>
      <c r="K5159">
        <v>242270</v>
      </c>
      <c r="L5159">
        <v>27</v>
      </c>
      <c r="M5159" t="s">
        <v>200</v>
      </c>
      <c r="N5159" t="s">
        <v>376</v>
      </c>
      <c r="O5159" t="s">
        <v>202</v>
      </c>
      <c r="P5159" t="s">
        <v>365</v>
      </c>
    </row>
    <row r="5160" spans="1:16" x14ac:dyDescent="0.25">
      <c r="A5160">
        <v>7386</v>
      </c>
      <c r="B5160" t="s">
        <v>360</v>
      </c>
      <c r="E5160" t="s">
        <v>5470</v>
      </c>
      <c r="F5160" t="s">
        <v>347</v>
      </c>
      <c r="G5160" t="s">
        <v>241</v>
      </c>
      <c r="H5160" t="s">
        <v>198</v>
      </c>
      <c r="I5160" t="s">
        <v>4568</v>
      </c>
      <c r="J5160">
        <v>1999</v>
      </c>
      <c r="K5160">
        <v>925896</v>
      </c>
      <c r="L5160">
        <v>27</v>
      </c>
      <c r="M5160" t="s">
        <v>200</v>
      </c>
      <c r="N5160" t="s">
        <v>376</v>
      </c>
      <c r="O5160" t="s">
        <v>202</v>
      </c>
      <c r="P5160" t="s">
        <v>365</v>
      </c>
    </row>
    <row r="5161" spans="1:16" x14ac:dyDescent="0.25">
      <c r="A5161">
        <v>7387</v>
      </c>
      <c r="B5161" t="s">
        <v>360</v>
      </c>
      <c r="E5161" t="s">
        <v>5471</v>
      </c>
      <c r="F5161" t="s">
        <v>347</v>
      </c>
      <c r="G5161" t="s">
        <v>241</v>
      </c>
      <c r="H5161" t="s">
        <v>198</v>
      </c>
      <c r="I5161" t="s">
        <v>4568</v>
      </c>
      <c r="J5161">
        <v>1999</v>
      </c>
      <c r="K5161">
        <v>1963033</v>
      </c>
      <c r="L5161">
        <v>27</v>
      </c>
      <c r="M5161" t="s">
        <v>200</v>
      </c>
      <c r="N5161" t="s">
        <v>376</v>
      </c>
      <c r="O5161" t="s">
        <v>202</v>
      </c>
      <c r="P5161" t="s">
        <v>365</v>
      </c>
    </row>
    <row r="5162" spans="1:16" x14ac:dyDescent="0.25">
      <c r="A5162">
        <v>7388</v>
      </c>
      <c r="B5162" t="s">
        <v>360</v>
      </c>
      <c r="E5162" t="s">
        <v>5472</v>
      </c>
      <c r="F5162" t="s">
        <v>347</v>
      </c>
      <c r="G5162" t="s">
        <v>241</v>
      </c>
      <c r="H5162" t="s">
        <v>198</v>
      </c>
      <c r="I5162" t="s">
        <v>4568</v>
      </c>
      <c r="J5162">
        <v>1999</v>
      </c>
      <c r="K5162">
        <v>245867</v>
      </c>
      <c r="L5162">
        <v>27</v>
      </c>
      <c r="M5162" t="s">
        <v>200</v>
      </c>
      <c r="N5162" t="s">
        <v>376</v>
      </c>
      <c r="O5162" t="s">
        <v>202</v>
      </c>
      <c r="P5162" t="s">
        <v>365</v>
      </c>
    </row>
    <row r="5163" spans="1:16" x14ac:dyDescent="0.25">
      <c r="A5163">
        <v>7389</v>
      </c>
      <c r="B5163" t="s">
        <v>360</v>
      </c>
      <c r="E5163" t="s">
        <v>5473</v>
      </c>
      <c r="F5163" t="s">
        <v>347</v>
      </c>
      <c r="G5163" t="s">
        <v>241</v>
      </c>
      <c r="H5163" t="s">
        <v>198</v>
      </c>
      <c r="I5163" t="s">
        <v>4568</v>
      </c>
      <c r="J5163">
        <v>1999</v>
      </c>
      <c r="K5163">
        <v>560766</v>
      </c>
      <c r="L5163">
        <v>27</v>
      </c>
      <c r="M5163" t="s">
        <v>200</v>
      </c>
      <c r="N5163" t="s">
        <v>376</v>
      </c>
      <c r="O5163" t="s">
        <v>202</v>
      </c>
      <c r="P5163" t="s">
        <v>365</v>
      </c>
    </row>
    <row r="5164" spans="1:16" x14ac:dyDescent="0.25">
      <c r="A5164">
        <v>7390</v>
      </c>
      <c r="B5164" t="s">
        <v>360</v>
      </c>
      <c r="E5164" t="s">
        <v>5474</v>
      </c>
      <c r="F5164" t="s">
        <v>347</v>
      </c>
      <c r="G5164" t="s">
        <v>241</v>
      </c>
      <c r="H5164" t="s">
        <v>198</v>
      </c>
      <c r="I5164" t="s">
        <v>4568</v>
      </c>
      <c r="J5164">
        <v>1999</v>
      </c>
      <c r="K5164">
        <v>181856</v>
      </c>
      <c r="L5164">
        <v>27</v>
      </c>
      <c r="M5164" t="s">
        <v>200</v>
      </c>
      <c r="N5164" t="s">
        <v>376</v>
      </c>
      <c r="O5164" t="s">
        <v>202</v>
      </c>
      <c r="P5164" t="s">
        <v>365</v>
      </c>
    </row>
    <row r="5165" spans="1:16" x14ac:dyDescent="0.25">
      <c r="A5165">
        <v>7391</v>
      </c>
      <c r="B5165" t="s">
        <v>360</v>
      </c>
      <c r="E5165" t="s">
        <v>5475</v>
      </c>
      <c r="F5165" t="s">
        <v>347</v>
      </c>
      <c r="G5165" t="s">
        <v>241</v>
      </c>
      <c r="H5165" t="s">
        <v>198</v>
      </c>
      <c r="I5165" t="s">
        <v>4568</v>
      </c>
      <c r="J5165">
        <v>1999</v>
      </c>
      <c r="K5165">
        <v>21346</v>
      </c>
      <c r="L5165">
        <v>27</v>
      </c>
      <c r="M5165" t="s">
        <v>200</v>
      </c>
      <c r="N5165" t="s">
        <v>668</v>
      </c>
      <c r="O5165" t="s">
        <v>202</v>
      </c>
      <c r="P5165" t="s">
        <v>365</v>
      </c>
    </row>
    <row r="5166" spans="1:16" x14ac:dyDescent="0.25">
      <c r="A5166">
        <v>7392</v>
      </c>
      <c r="B5166" t="s">
        <v>360</v>
      </c>
      <c r="E5166" t="s">
        <v>5475</v>
      </c>
      <c r="F5166" t="s">
        <v>347</v>
      </c>
      <c r="G5166" t="s">
        <v>241</v>
      </c>
      <c r="H5166" t="s">
        <v>198</v>
      </c>
      <c r="I5166" t="s">
        <v>4568</v>
      </c>
      <c r="J5166">
        <v>1999</v>
      </c>
      <c r="K5166">
        <v>65463</v>
      </c>
      <c r="L5166">
        <v>27</v>
      </c>
      <c r="M5166" t="s">
        <v>200</v>
      </c>
      <c r="N5166" t="s">
        <v>376</v>
      </c>
      <c r="O5166" t="s">
        <v>202</v>
      </c>
      <c r="P5166" t="s">
        <v>365</v>
      </c>
    </row>
    <row r="5167" spans="1:16" x14ac:dyDescent="0.25">
      <c r="A5167">
        <v>7393</v>
      </c>
      <c r="B5167" t="s">
        <v>360</v>
      </c>
      <c r="E5167" t="s">
        <v>5476</v>
      </c>
      <c r="F5167" t="s">
        <v>347</v>
      </c>
      <c r="G5167" t="s">
        <v>241</v>
      </c>
      <c r="H5167" t="s">
        <v>198</v>
      </c>
      <c r="I5167" t="s">
        <v>4568</v>
      </c>
      <c r="J5167">
        <v>1999</v>
      </c>
      <c r="K5167">
        <v>116019</v>
      </c>
      <c r="L5167">
        <v>27</v>
      </c>
      <c r="M5167" t="s">
        <v>200</v>
      </c>
      <c r="N5167" t="s">
        <v>668</v>
      </c>
      <c r="O5167" t="s">
        <v>202</v>
      </c>
      <c r="P5167" t="s">
        <v>365</v>
      </c>
    </row>
    <row r="5168" spans="1:16" x14ac:dyDescent="0.25">
      <c r="A5168">
        <v>7394</v>
      </c>
      <c r="B5168" t="s">
        <v>360</v>
      </c>
      <c r="E5168" t="s">
        <v>5477</v>
      </c>
      <c r="F5168" t="s">
        <v>347</v>
      </c>
      <c r="G5168" t="s">
        <v>241</v>
      </c>
      <c r="H5168" t="s">
        <v>198</v>
      </c>
      <c r="I5168" t="s">
        <v>4568</v>
      </c>
      <c r="J5168">
        <v>1999</v>
      </c>
      <c r="K5168">
        <v>47019</v>
      </c>
      <c r="L5168">
        <v>27</v>
      </c>
      <c r="M5168" t="s">
        <v>200</v>
      </c>
      <c r="N5168" t="s">
        <v>668</v>
      </c>
      <c r="O5168" t="s">
        <v>202</v>
      </c>
      <c r="P5168" t="s">
        <v>365</v>
      </c>
    </row>
    <row r="5169" spans="1:16" x14ac:dyDescent="0.25">
      <c r="A5169">
        <v>7395</v>
      </c>
      <c r="B5169" t="s">
        <v>360</v>
      </c>
      <c r="E5169" t="s">
        <v>5478</v>
      </c>
      <c r="F5169" t="s">
        <v>347</v>
      </c>
      <c r="G5169" t="s">
        <v>241</v>
      </c>
      <c r="H5169" t="s">
        <v>198</v>
      </c>
      <c r="I5169" t="s">
        <v>4568</v>
      </c>
      <c r="J5169">
        <v>1999</v>
      </c>
      <c r="K5169">
        <v>3964609</v>
      </c>
      <c r="L5169">
        <v>27</v>
      </c>
      <c r="M5169" t="s">
        <v>200</v>
      </c>
      <c r="N5169" t="s">
        <v>376</v>
      </c>
      <c r="O5169" t="s">
        <v>202</v>
      </c>
      <c r="P5169" t="s">
        <v>365</v>
      </c>
    </row>
    <row r="5170" spans="1:16" x14ac:dyDescent="0.25">
      <c r="A5170">
        <v>7396</v>
      </c>
      <c r="B5170" t="s">
        <v>360</v>
      </c>
      <c r="E5170" t="s">
        <v>5479</v>
      </c>
      <c r="F5170" t="s">
        <v>347</v>
      </c>
      <c r="G5170" t="s">
        <v>241</v>
      </c>
      <c r="H5170" t="s">
        <v>198</v>
      </c>
      <c r="I5170" t="s">
        <v>4568</v>
      </c>
      <c r="J5170">
        <v>1990</v>
      </c>
      <c r="K5170">
        <v>0</v>
      </c>
      <c r="L5170">
        <v>27</v>
      </c>
      <c r="M5170" t="s">
        <v>200</v>
      </c>
      <c r="N5170" t="s">
        <v>383</v>
      </c>
      <c r="O5170" t="s">
        <v>202</v>
      </c>
      <c r="P5170" t="s">
        <v>384</v>
      </c>
    </row>
    <row r="5171" spans="1:16" x14ac:dyDescent="0.25">
      <c r="A5171">
        <v>7397</v>
      </c>
      <c r="B5171" t="s">
        <v>360</v>
      </c>
      <c r="E5171" t="s">
        <v>5480</v>
      </c>
      <c r="F5171" t="s">
        <v>347</v>
      </c>
      <c r="G5171" t="s">
        <v>5231</v>
      </c>
      <c r="H5171" t="s">
        <v>198</v>
      </c>
      <c r="I5171" t="s">
        <v>5232</v>
      </c>
      <c r="J5171">
        <v>1981</v>
      </c>
      <c r="K5171">
        <v>241466</v>
      </c>
      <c r="L5171">
        <v>22</v>
      </c>
      <c r="M5171" t="s">
        <v>200</v>
      </c>
      <c r="N5171" t="s">
        <v>467</v>
      </c>
      <c r="O5171" t="s">
        <v>202</v>
      </c>
      <c r="P5171" t="s">
        <v>365</v>
      </c>
    </row>
    <row r="5172" spans="1:16" x14ac:dyDescent="0.25">
      <c r="A5172">
        <v>7398</v>
      </c>
      <c r="B5172" t="s">
        <v>360</v>
      </c>
      <c r="E5172" t="s">
        <v>5481</v>
      </c>
      <c r="F5172" t="s">
        <v>347</v>
      </c>
      <c r="G5172" t="s">
        <v>5231</v>
      </c>
      <c r="H5172" t="s">
        <v>198</v>
      </c>
      <c r="I5172" t="s">
        <v>5232</v>
      </c>
      <c r="J5172">
        <v>1967</v>
      </c>
      <c r="K5172">
        <v>95524</v>
      </c>
      <c r="L5172">
        <v>22</v>
      </c>
      <c r="M5172" t="s">
        <v>200</v>
      </c>
      <c r="N5172" t="s">
        <v>467</v>
      </c>
      <c r="O5172" t="s">
        <v>202</v>
      </c>
      <c r="P5172" t="s">
        <v>365</v>
      </c>
    </row>
    <row r="5173" spans="1:16" x14ac:dyDescent="0.25">
      <c r="A5173">
        <v>7399</v>
      </c>
      <c r="B5173" t="s">
        <v>360</v>
      </c>
      <c r="E5173" t="s">
        <v>5482</v>
      </c>
      <c r="F5173" t="s">
        <v>347</v>
      </c>
      <c r="G5173" t="s">
        <v>5231</v>
      </c>
      <c r="H5173" t="s">
        <v>198</v>
      </c>
      <c r="I5173" t="s">
        <v>5232</v>
      </c>
      <c r="J5173">
        <v>1963</v>
      </c>
      <c r="K5173">
        <v>10767</v>
      </c>
      <c r="L5173">
        <v>22</v>
      </c>
      <c r="M5173" t="s">
        <v>200</v>
      </c>
      <c r="N5173" t="s">
        <v>383</v>
      </c>
      <c r="O5173" t="s">
        <v>202</v>
      </c>
      <c r="P5173" t="s">
        <v>384</v>
      </c>
    </row>
    <row r="5174" spans="1:16" x14ac:dyDescent="0.25">
      <c r="A5174">
        <v>7400</v>
      </c>
      <c r="B5174" t="s">
        <v>360</v>
      </c>
      <c r="E5174" t="s">
        <v>5483</v>
      </c>
      <c r="F5174" t="s">
        <v>347</v>
      </c>
      <c r="G5174" t="s">
        <v>5231</v>
      </c>
      <c r="H5174" t="s">
        <v>198</v>
      </c>
      <c r="I5174" t="s">
        <v>5232</v>
      </c>
      <c r="J5174">
        <v>1967</v>
      </c>
      <c r="K5174">
        <v>37606</v>
      </c>
      <c r="L5174">
        <v>22</v>
      </c>
      <c r="M5174" t="s">
        <v>200</v>
      </c>
      <c r="N5174" t="s">
        <v>383</v>
      </c>
      <c r="O5174" t="s">
        <v>202</v>
      </c>
      <c r="P5174" t="s">
        <v>384</v>
      </c>
    </row>
    <row r="5175" spans="1:16" x14ac:dyDescent="0.25">
      <c r="A5175">
        <v>7401</v>
      </c>
      <c r="B5175" t="s">
        <v>360</v>
      </c>
      <c r="E5175" t="s">
        <v>5484</v>
      </c>
      <c r="F5175" t="s">
        <v>347</v>
      </c>
      <c r="G5175" t="s">
        <v>5231</v>
      </c>
      <c r="H5175" t="s">
        <v>198</v>
      </c>
      <c r="I5175" t="s">
        <v>5232</v>
      </c>
      <c r="J5175">
        <v>1964</v>
      </c>
      <c r="K5175">
        <v>12021</v>
      </c>
      <c r="L5175">
        <v>22</v>
      </c>
      <c r="M5175" t="s">
        <v>200</v>
      </c>
      <c r="N5175" t="s">
        <v>383</v>
      </c>
      <c r="O5175" t="s">
        <v>202</v>
      </c>
      <c r="P5175" t="s">
        <v>384</v>
      </c>
    </row>
    <row r="5176" spans="1:16" x14ac:dyDescent="0.25">
      <c r="A5176">
        <v>7402</v>
      </c>
      <c r="B5176" t="s">
        <v>360</v>
      </c>
      <c r="E5176" t="s">
        <v>5485</v>
      </c>
      <c r="F5176" t="s">
        <v>347</v>
      </c>
      <c r="G5176" t="s">
        <v>5231</v>
      </c>
      <c r="H5176" t="s">
        <v>198</v>
      </c>
      <c r="I5176" t="s">
        <v>5232</v>
      </c>
      <c r="J5176">
        <v>1968</v>
      </c>
      <c r="K5176">
        <v>1630460</v>
      </c>
      <c r="L5176">
        <v>22</v>
      </c>
      <c r="M5176" t="s">
        <v>200</v>
      </c>
      <c r="N5176" t="s">
        <v>467</v>
      </c>
      <c r="O5176" t="s">
        <v>202</v>
      </c>
      <c r="P5176" t="s">
        <v>365</v>
      </c>
    </row>
    <row r="5177" spans="1:16" x14ac:dyDescent="0.25">
      <c r="A5177">
        <v>7403</v>
      </c>
      <c r="B5177" t="s">
        <v>360</v>
      </c>
      <c r="E5177" t="s">
        <v>5486</v>
      </c>
      <c r="F5177" t="s">
        <v>347</v>
      </c>
      <c r="G5177" t="s">
        <v>5231</v>
      </c>
      <c r="H5177" t="s">
        <v>198</v>
      </c>
      <c r="I5177" t="s">
        <v>5232</v>
      </c>
      <c r="J5177">
        <v>1993</v>
      </c>
      <c r="K5177">
        <v>45429</v>
      </c>
      <c r="L5177">
        <v>22</v>
      </c>
      <c r="M5177" t="s">
        <v>200</v>
      </c>
      <c r="N5177" t="s">
        <v>467</v>
      </c>
      <c r="O5177" t="s">
        <v>202</v>
      </c>
      <c r="P5177" t="s">
        <v>365</v>
      </c>
    </row>
    <row r="5178" spans="1:16" x14ac:dyDescent="0.25">
      <c r="A5178">
        <v>7404</v>
      </c>
      <c r="B5178" t="s">
        <v>360</v>
      </c>
      <c r="E5178" t="s">
        <v>5487</v>
      </c>
      <c r="F5178" t="s">
        <v>347</v>
      </c>
      <c r="G5178" t="s">
        <v>5231</v>
      </c>
      <c r="H5178" t="s">
        <v>198</v>
      </c>
      <c r="I5178" t="s">
        <v>5232</v>
      </c>
      <c r="J5178">
        <v>1968</v>
      </c>
      <c r="K5178">
        <v>735556</v>
      </c>
      <c r="L5178">
        <v>22</v>
      </c>
      <c r="M5178" t="s">
        <v>200</v>
      </c>
      <c r="N5178" t="s">
        <v>467</v>
      </c>
      <c r="O5178" t="s">
        <v>202</v>
      </c>
      <c r="P5178" t="s">
        <v>365</v>
      </c>
    </row>
    <row r="5179" spans="1:16" x14ac:dyDescent="0.25">
      <c r="A5179">
        <v>7405</v>
      </c>
      <c r="B5179" t="s">
        <v>360</v>
      </c>
      <c r="E5179" t="s">
        <v>5488</v>
      </c>
      <c r="F5179" t="s">
        <v>347</v>
      </c>
      <c r="G5179" t="s">
        <v>5231</v>
      </c>
      <c r="H5179" t="s">
        <v>198</v>
      </c>
      <c r="I5179" t="s">
        <v>5232</v>
      </c>
      <c r="J5179">
        <v>1968</v>
      </c>
      <c r="K5179">
        <v>142872</v>
      </c>
      <c r="L5179">
        <v>22</v>
      </c>
      <c r="M5179" t="s">
        <v>200</v>
      </c>
      <c r="N5179" t="s">
        <v>383</v>
      </c>
      <c r="O5179" t="s">
        <v>202</v>
      </c>
      <c r="P5179" t="s">
        <v>384</v>
      </c>
    </row>
    <row r="5180" spans="1:16" x14ac:dyDescent="0.25">
      <c r="A5180">
        <v>7406</v>
      </c>
      <c r="B5180" t="s">
        <v>360</v>
      </c>
      <c r="E5180" t="s">
        <v>5489</v>
      </c>
      <c r="F5180" t="s">
        <v>347</v>
      </c>
      <c r="G5180" t="s">
        <v>5231</v>
      </c>
      <c r="H5180" t="s">
        <v>198</v>
      </c>
      <c r="I5180" t="s">
        <v>5232</v>
      </c>
      <c r="J5180">
        <v>1981</v>
      </c>
      <c r="K5180">
        <v>11484</v>
      </c>
      <c r="L5180">
        <v>22</v>
      </c>
      <c r="M5180" t="s">
        <v>200</v>
      </c>
      <c r="N5180" t="s">
        <v>467</v>
      </c>
      <c r="O5180" t="s">
        <v>202</v>
      </c>
      <c r="P5180" t="s">
        <v>365</v>
      </c>
    </row>
    <row r="5181" spans="1:16" x14ac:dyDescent="0.25">
      <c r="A5181">
        <v>7407</v>
      </c>
      <c r="B5181" t="s">
        <v>360</v>
      </c>
      <c r="E5181" t="s">
        <v>5490</v>
      </c>
      <c r="F5181" t="s">
        <v>347</v>
      </c>
      <c r="G5181" t="s">
        <v>5231</v>
      </c>
      <c r="H5181" t="s">
        <v>198</v>
      </c>
      <c r="I5181" t="s">
        <v>5232</v>
      </c>
      <c r="J5181">
        <v>1982</v>
      </c>
      <c r="K5181">
        <v>3748</v>
      </c>
      <c r="L5181">
        <v>22</v>
      </c>
      <c r="M5181" t="s">
        <v>200</v>
      </c>
      <c r="N5181" t="s">
        <v>467</v>
      </c>
      <c r="O5181" t="s">
        <v>202</v>
      </c>
      <c r="P5181" t="s">
        <v>365</v>
      </c>
    </row>
    <row r="5182" spans="1:16" x14ac:dyDescent="0.25">
      <c r="A5182">
        <v>7408</v>
      </c>
      <c r="B5182" t="s">
        <v>360</v>
      </c>
      <c r="E5182" t="s">
        <v>5491</v>
      </c>
      <c r="F5182" t="s">
        <v>347</v>
      </c>
      <c r="G5182" t="s">
        <v>5231</v>
      </c>
      <c r="H5182" t="s">
        <v>198</v>
      </c>
      <c r="I5182" t="s">
        <v>5232</v>
      </c>
      <c r="J5182">
        <v>1982</v>
      </c>
      <c r="K5182">
        <v>9386</v>
      </c>
      <c r="L5182">
        <v>22</v>
      </c>
      <c r="M5182" t="s">
        <v>200</v>
      </c>
      <c r="N5182" t="s">
        <v>467</v>
      </c>
      <c r="O5182" t="s">
        <v>202</v>
      </c>
      <c r="P5182" t="s">
        <v>365</v>
      </c>
    </row>
    <row r="5183" spans="1:16" x14ac:dyDescent="0.25">
      <c r="A5183">
        <v>7409</v>
      </c>
      <c r="B5183" t="s">
        <v>360</v>
      </c>
      <c r="E5183" t="s">
        <v>5492</v>
      </c>
      <c r="F5183" t="s">
        <v>347</v>
      </c>
      <c r="G5183" t="s">
        <v>5231</v>
      </c>
      <c r="H5183" t="s">
        <v>198</v>
      </c>
      <c r="I5183" t="s">
        <v>5232</v>
      </c>
      <c r="J5183">
        <v>1982</v>
      </c>
      <c r="K5183">
        <v>4672</v>
      </c>
      <c r="L5183">
        <v>22</v>
      </c>
      <c r="M5183" t="s">
        <v>200</v>
      </c>
      <c r="N5183" t="s">
        <v>467</v>
      </c>
      <c r="O5183" t="s">
        <v>202</v>
      </c>
      <c r="P5183" t="s">
        <v>365</v>
      </c>
    </row>
    <row r="5184" spans="1:16" x14ac:dyDescent="0.25">
      <c r="A5184">
        <v>7410</v>
      </c>
      <c r="B5184" t="s">
        <v>360</v>
      </c>
      <c r="E5184" t="s">
        <v>5493</v>
      </c>
      <c r="F5184" t="s">
        <v>347</v>
      </c>
      <c r="G5184" t="s">
        <v>5231</v>
      </c>
      <c r="H5184" t="s">
        <v>198</v>
      </c>
      <c r="I5184" t="s">
        <v>5232</v>
      </c>
      <c r="J5184">
        <v>1983</v>
      </c>
      <c r="K5184">
        <v>98561</v>
      </c>
      <c r="L5184">
        <v>22</v>
      </c>
      <c r="M5184" t="s">
        <v>200</v>
      </c>
      <c r="N5184" t="s">
        <v>467</v>
      </c>
      <c r="O5184" t="s">
        <v>202</v>
      </c>
      <c r="P5184" t="s">
        <v>365</v>
      </c>
    </row>
    <row r="5185" spans="1:16" x14ac:dyDescent="0.25">
      <c r="A5185">
        <v>7411</v>
      </c>
      <c r="B5185" t="s">
        <v>360</v>
      </c>
      <c r="E5185" t="s">
        <v>5494</v>
      </c>
      <c r="F5185" t="s">
        <v>347</v>
      </c>
      <c r="G5185" t="s">
        <v>5231</v>
      </c>
      <c r="H5185" t="s">
        <v>198</v>
      </c>
      <c r="I5185" t="s">
        <v>5232</v>
      </c>
      <c r="J5185">
        <v>1983</v>
      </c>
      <c r="K5185">
        <v>27421</v>
      </c>
      <c r="L5185">
        <v>22</v>
      </c>
      <c r="M5185" t="s">
        <v>200</v>
      </c>
      <c r="N5185" t="s">
        <v>467</v>
      </c>
      <c r="O5185" t="s">
        <v>202</v>
      </c>
      <c r="P5185" t="s">
        <v>365</v>
      </c>
    </row>
    <row r="5186" spans="1:16" x14ac:dyDescent="0.25">
      <c r="A5186">
        <v>7412</v>
      </c>
      <c r="B5186" t="s">
        <v>360</v>
      </c>
      <c r="E5186" t="s">
        <v>5495</v>
      </c>
      <c r="F5186" t="s">
        <v>347</v>
      </c>
      <c r="G5186" t="s">
        <v>5231</v>
      </c>
      <c r="H5186" t="s">
        <v>198</v>
      </c>
      <c r="I5186" t="s">
        <v>5232</v>
      </c>
      <c r="J5186">
        <v>1983</v>
      </c>
      <c r="K5186">
        <v>4803</v>
      </c>
      <c r="L5186">
        <v>22</v>
      </c>
      <c r="M5186" t="s">
        <v>200</v>
      </c>
      <c r="N5186" t="s">
        <v>467</v>
      </c>
      <c r="O5186" t="s">
        <v>202</v>
      </c>
      <c r="P5186" t="s">
        <v>365</v>
      </c>
    </row>
    <row r="5187" spans="1:16" x14ac:dyDescent="0.25">
      <c r="A5187">
        <v>7413</v>
      </c>
      <c r="B5187" t="s">
        <v>360</v>
      </c>
      <c r="E5187" t="s">
        <v>5496</v>
      </c>
      <c r="F5187" t="s">
        <v>347</v>
      </c>
      <c r="G5187" t="s">
        <v>5231</v>
      </c>
      <c r="H5187" t="s">
        <v>198</v>
      </c>
      <c r="I5187" t="s">
        <v>5232</v>
      </c>
      <c r="J5187">
        <v>1983</v>
      </c>
      <c r="K5187">
        <v>44461</v>
      </c>
      <c r="L5187">
        <v>22</v>
      </c>
      <c r="M5187" t="s">
        <v>200</v>
      </c>
      <c r="N5187" t="s">
        <v>467</v>
      </c>
      <c r="O5187" t="s">
        <v>202</v>
      </c>
      <c r="P5187" t="s">
        <v>365</v>
      </c>
    </row>
    <row r="5188" spans="1:16" x14ac:dyDescent="0.25">
      <c r="A5188">
        <v>7414</v>
      </c>
      <c r="B5188" t="s">
        <v>360</v>
      </c>
      <c r="E5188" t="s">
        <v>5497</v>
      </c>
      <c r="F5188" t="s">
        <v>347</v>
      </c>
      <c r="G5188" t="s">
        <v>5231</v>
      </c>
      <c r="H5188" t="s">
        <v>198</v>
      </c>
      <c r="I5188" t="s">
        <v>5232</v>
      </c>
      <c r="J5188">
        <v>1983</v>
      </c>
      <c r="K5188">
        <v>10327</v>
      </c>
      <c r="L5188">
        <v>22</v>
      </c>
      <c r="M5188" t="s">
        <v>200</v>
      </c>
      <c r="N5188" t="s">
        <v>467</v>
      </c>
      <c r="O5188" t="s">
        <v>202</v>
      </c>
      <c r="P5188" t="s">
        <v>365</v>
      </c>
    </row>
    <row r="5189" spans="1:16" x14ac:dyDescent="0.25">
      <c r="A5189">
        <v>7415</v>
      </c>
      <c r="B5189" t="s">
        <v>360</v>
      </c>
      <c r="E5189" t="s">
        <v>5498</v>
      </c>
      <c r="F5189" t="s">
        <v>347</v>
      </c>
      <c r="G5189" t="s">
        <v>241</v>
      </c>
      <c r="H5189" t="s">
        <v>198</v>
      </c>
      <c r="I5189" t="s">
        <v>4568</v>
      </c>
      <c r="J5189">
        <v>1980</v>
      </c>
      <c r="K5189">
        <v>3392094</v>
      </c>
      <c r="L5189">
        <v>27</v>
      </c>
      <c r="M5189" t="s">
        <v>200</v>
      </c>
      <c r="N5189" t="s">
        <v>383</v>
      </c>
      <c r="O5189" t="s">
        <v>202</v>
      </c>
      <c r="P5189" t="s">
        <v>384</v>
      </c>
    </row>
    <row r="5190" spans="1:16" x14ac:dyDescent="0.25">
      <c r="A5190">
        <v>7417</v>
      </c>
      <c r="B5190" t="s">
        <v>425</v>
      </c>
      <c r="E5190" t="s">
        <v>5499</v>
      </c>
      <c r="F5190" t="s">
        <v>347</v>
      </c>
      <c r="G5190" t="s">
        <v>5500</v>
      </c>
      <c r="H5190" t="s">
        <v>198</v>
      </c>
      <c r="I5190" t="s">
        <v>5501</v>
      </c>
      <c r="J5190">
        <v>1959</v>
      </c>
      <c r="K5190">
        <v>5642</v>
      </c>
      <c r="L5190">
        <v>3</v>
      </c>
      <c r="M5190" t="s">
        <v>200</v>
      </c>
      <c r="N5190" t="s">
        <v>668</v>
      </c>
      <c r="O5190" t="s">
        <v>202</v>
      </c>
      <c r="P5190" t="s">
        <v>3808</v>
      </c>
    </row>
    <row r="5191" spans="1:16" x14ac:dyDescent="0.25">
      <c r="A5191">
        <v>7418</v>
      </c>
      <c r="B5191" t="s">
        <v>425</v>
      </c>
      <c r="E5191" t="s">
        <v>5499</v>
      </c>
      <c r="F5191" t="s">
        <v>347</v>
      </c>
      <c r="G5191" t="s">
        <v>5500</v>
      </c>
      <c r="H5191" t="s">
        <v>198</v>
      </c>
      <c r="I5191" t="s">
        <v>5501</v>
      </c>
      <c r="J5191">
        <v>1961</v>
      </c>
      <c r="K5191">
        <v>22286</v>
      </c>
      <c r="L5191">
        <v>3</v>
      </c>
      <c r="M5191" t="s">
        <v>200</v>
      </c>
      <c r="N5191" t="s">
        <v>668</v>
      </c>
      <c r="O5191" t="s">
        <v>202</v>
      </c>
      <c r="P5191" t="s">
        <v>3808</v>
      </c>
    </row>
    <row r="5192" spans="1:16" x14ac:dyDescent="0.25">
      <c r="A5192">
        <v>7419</v>
      </c>
      <c r="B5192" t="s">
        <v>425</v>
      </c>
      <c r="E5192" t="s">
        <v>5499</v>
      </c>
      <c r="F5192" t="s">
        <v>347</v>
      </c>
      <c r="G5192" t="s">
        <v>5500</v>
      </c>
      <c r="H5192" t="s">
        <v>198</v>
      </c>
      <c r="I5192" t="s">
        <v>5501</v>
      </c>
      <c r="J5192">
        <v>1961</v>
      </c>
      <c r="K5192">
        <v>8535</v>
      </c>
      <c r="L5192">
        <v>3</v>
      </c>
      <c r="M5192" t="s">
        <v>200</v>
      </c>
      <c r="N5192" t="s">
        <v>668</v>
      </c>
      <c r="O5192" t="s">
        <v>202</v>
      </c>
      <c r="P5192" t="s">
        <v>3808</v>
      </c>
    </row>
    <row r="5193" spans="1:16" x14ac:dyDescent="0.25">
      <c r="A5193">
        <v>7420</v>
      </c>
      <c r="B5193" t="s">
        <v>399</v>
      </c>
      <c r="E5193" t="s">
        <v>5499</v>
      </c>
      <c r="F5193" t="s">
        <v>347</v>
      </c>
      <c r="G5193" t="s">
        <v>5500</v>
      </c>
      <c r="H5193" t="s">
        <v>198</v>
      </c>
      <c r="I5193" t="s">
        <v>5501</v>
      </c>
      <c r="J5193">
        <v>1981</v>
      </c>
      <c r="K5193">
        <v>2343</v>
      </c>
      <c r="L5193">
        <v>3</v>
      </c>
      <c r="M5193" t="s">
        <v>200</v>
      </c>
      <c r="N5193" t="s">
        <v>1203</v>
      </c>
      <c r="O5193" t="s">
        <v>202</v>
      </c>
      <c r="P5193" t="s">
        <v>5502</v>
      </c>
    </row>
    <row r="5194" spans="1:16" x14ac:dyDescent="0.25">
      <c r="A5194">
        <v>7421</v>
      </c>
      <c r="B5194" t="s">
        <v>399</v>
      </c>
      <c r="E5194" t="s">
        <v>5499</v>
      </c>
      <c r="F5194" t="s">
        <v>347</v>
      </c>
      <c r="G5194" t="s">
        <v>5500</v>
      </c>
      <c r="H5194" t="s">
        <v>198</v>
      </c>
      <c r="I5194" t="s">
        <v>5501</v>
      </c>
      <c r="J5194">
        <v>1981</v>
      </c>
      <c r="K5194">
        <v>3179</v>
      </c>
      <c r="L5194">
        <v>3</v>
      </c>
      <c r="M5194" t="s">
        <v>200</v>
      </c>
      <c r="N5194" t="s">
        <v>1203</v>
      </c>
      <c r="O5194" t="s">
        <v>202</v>
      </c>
      <c r="P5194" t="s">
        <v>5503</v>
      </c>
    </row>
    <row r="5195" spans="1:16" x14ac:dyDescent="0.25">
      <c r="A5195">
        <v>7422</v>
      </c>
      <c r="B5195" t="s">
        <v>399</v>
      </c>
      <c r="E5195" t="s">
        <v>5499</v>
      </c>
      <c r="F5195" t="s">
        <v>347</v>
      </c>
      <c r="G5195" t="s">
        <v>5500</v>
      </c>
      <c r="H5195" t="s">
        <v>198</v>
      </c>
      <c r="I5195" t="s">
        <v>5501</v>
      </c>
      <c r="J5195">
        <v>1983</v>
      </c>
      <c r="K5195">
        <v>1817</v>
      </c>
      <c r="L5195">
        <v>3</v>
      </c>
      <c r="M5195" t="s">
        <v>200</v>
      </c>
      <c r="N5195" t="s">
        <v>1203</v>
      </c>
      <c r="O5195" t="s">
        <v>202</v>
      </c>
      <c r="P5195" t="s">
        <v>5504</v>
      </c>
    </row>
    <row r="5196" spans="1:16" x14ac:dyDescent="0.25">
      <c r="A5196">
        <v>7423</v>
      </c>
      <c r="B5196" t="s">
        <v>399</v>
      </c>
      <c r="E5196" t="s">
        <v>5499</v>
      </c>
      <c r="F5196" t="s">
        <v>347</v>
      </c>
      <c r="G5196" t="s">
        <v>5500</v>
      </c>
      <c r="H5196" t="s">
        <v>198</v>
      </c>
      <c r="I5196" t="s">
        <v>5501</v>
      </c>
      <c r="J5196">
        <v>1983</v>
      </c>
      <c r="K5196">
        <v>1354</v>
      </c>
      <c r="L5196">
        <v>3</v>
      </c>
      <c r="M5196" t="s">
        <v>200</v>
      </c>
      <c r="N5196" t="s">
        <v>1203</v>
      </c>
      <c r="O5196" t="s">
        <v>202</v>
      </c>
      <c r="P5196" t="s">
        <v>5505</v>
      </c>
    </row>
    <row r="5197" spans="1:16" x14ac:dyDescent="0.25">
      <c r="A5197">
        <v>7424</v>
      </c>
      <c r="B5197" t="s">
        <v>399</v>
      </c>
      <c r="E5197" t="s">
        <v>5499</v>
      </c>
      <c r="F5197" t="s">
        <v>347</v>
      </c>
      <c r="G5197" t="s">
        <v>5500</v>
      </c>
      <c r="H5197" t="s">
        <v>198</v>
      </c>
      <c r="I5197" t="s">
        <v>5501</v>
      </c>
      <c r="J5197">
        <v>1983</v>
      </c>
      <c r="K5197">
        <v>766</v>
      </c>
      <c r="L5197">
        <v>3</v>
      </c>
      <c r="M5197" t="s">
        <v>200</v>
      </c>
      <c r="N5197" t="s">
        <v>1203</v>
      </c>
      <c r="O5197" t="s">
        <v>202</v>
      </c>
      <c r="P5197" t="s">
        <v>5506</v>
      </c>
    </row>
    <row r="5198" spans="1:16" x14ac:dyDescent="0.25">
      <c r="A5198">
        <v>7425</v>
      </c>
      <c r="B5198" t="s">
        <v>399</v>
      </c>
      <c r="E5198" t="s">
        <v>5499</v>
      </c>
      <c r="F5198" t="s">
        <v>347</v>
      </c>
      <c r="G5198" t="s">
        <v>5500</v>
      </c>
      <c r="H5198" t="s">
        <v>198</v>
      </c>
      <c r="I5198" t="s">
        <v>5501</v>
      </c>
      <c r="J5198">
        <v>1984</v>
      </c>
      <c r="K5198">
        <v>3420</v>
      </c>
      <c r="L5198">
        <v>3</v>
      </c>
      <c r="M5198" t="s">
        <v>200</v>
      </c>
      <c r="N5198" t="s">
        <v>1203</v>
      </c>
      <c r="O5198" t="s">
        <v>202</v>
      </c>
      <c r="P5198" t="s">
        <v>5507</v>
      </c>
    </row>
    <row r="5199" spans="1:16" x14ac:dyDescent="0.25">
      <c r="A5199">
        <v>7426</v>
      </c>
      <c r="B5199" t="s">
        <v>399</v>
      </c>
      <c r="E5199" t="s">
        <v>5499</v>
      </c>
      <c r="F5199" t="s">
        <v>347</v>
      </c>
      <c r="G5199" t="s">
        <v>5500</v>
      </c>
      <c r="H5199" t="s">
        <v>198</v>
      </c>
      <c r="I5199" t="s">
        <v>5501</v>
      </c>
      <c r="J5199">
        <v>1984</v>
      </c>
      <c r="K5199">
        <v>5493</v>
      </c>
      <c r="L5199">
        <v>3</v>
      </c>
      <c r="M5199" t="s">
        <v>200</v>
      </c>
      <c r="N5199" t="s">
        <v>1203</v>
      </c>
      <c r="O5199" t="s">
        <v>202</v>
      </c>
      <c r="P5199" t="s">
        <v>5508</v>
      </c>
    </row>
    <row r="5200" spans="1:16" x14ac:dyDescent="0.25">
      <c r="A5200">
        <v>7427</v>
      </c>
      <c r="B5200" t="s">
        <v>399</v>
      </c>
      <c r="E5200" t="s">
        <v>5499</v>
      </c>
      <c r="F5200" t="s">
        <v>347</v>
      </c>
      <c r="G5200" t="s">
        <v>5500</v>
      </c>
      <c r="H5200" t="s">
        <v>198</v>
      </c>
      <c r="I5200" t="s">
        <v>5501</v>
      </c>
      <c r="J5200">
        <v>1987</v>
      </c>
      <c r="K5200">
        <v>2884</v>
      </c>
      <c r="L5200">
        <v>3</v>
      </c>
      <c r="M5200" t="s">
        <v>200</v>
      </c>
      <c r="N5200" t="s">
        <v>1203</v>
      </c>
      <c r="O5200" t="s">
        <v>202</v>
      </c>
      <c r="P5200" t="s">
        <v>5509</v>
      </c>
    </row>
    <row r="5201" spans="1:16" x14ac:dyDescent="0.25">
      <c r="A5201">
        <v>7432</v>
      </c>
      <c r="B5201" t="s">
        <v>399</v>
      </c>
      <c r="E5201" t="s">
        <v>5499</v>
      </c>
      <c r="F5201" t="s">
        <v>347</v>
      </c>
      <c r="G5201" t="s">
        <v>5500</v>
      </c>
      <c r="H5201" t="s">
        <v>198</v>
      </c>
      <c r="I5201" t="s">
        <v>5501</v>
      </c>
      <c r="J5201">
        <v>1991</v>
      </c>
      <c r="K5201">
        <v>5882</v>
      </c>
      <c r="L5201">
        <v>3</v>
      </c>
      <c r="M5201" t="s">
        <v>200</v>
      </c>
      <c r="N5201" t="s">
        <v>1203</v>
      </c>
      <c r="O5201" t="s">
        <v>202</v>
      </c>
      <c r="P5201" t="s">
        <v>5502</v>
      </c>
    </row>
    <row r="5202" spans="1:16" x14ac:dyDescent="0.25">
      <c r="A5202">
        <v>7433</v>
      </c>
      <c r="B5202" t="s">
        <v>399</v>
      </c>
      <c r="E5202" t="s">
        <v>5510</v>
      </c>
      <c r="F5202" t="s">
        <v>347</v>
      </c>
      <c r="G5202" t="s">
        <v>5500</v>
      </c>
      <c r="H5202" t="s">
        <v>198</v>
      </c>
      <c r="I5202" t="s">
        <v>5501</v>
      </c>
      <c r="J5202">
        <v>1993</v>
      </c>
      <c r="K5202">
        <v>5641</v>
      </c>
      <c r="L5202">
        <v>3</v>
      </c>
      <c r="M5202" t="s">
        <v>200</v>
      </c>
      <c r="N5202" t="s">
        <v>1203</v>
      </c>
      <c r="O5202" t="s">
        <v>202</v>
      </c>
      <c r="P5202" t="s">
        <v>4249</v>
      </c>
    </row>
    <row r="5203" spans="1:16" x14ac:dyDescent="0.25">
      <c r="A5203">
        <v>7434</v>
      </c>
      <c r="B5203" t="s">
        <v>360</v>
      </c>
      <c r="E5203" t="s">
        <v>5511</v>
      </c>
      <c r="F5203" t="s">
        <v>347</v>
      </c>
      <c r="G5203" t="s">
        <v>5500</v>
      </c>
      <c r="H5203" t="s">
        <v>198</v>
      </c>
      <c r="I5203" t="s">
        <v>5501</v>
      </c>
      <c r="J5203">
        <v>1964</v>
      </c>
      <c r="K5203">
        <v>2752</v>
      </c>
      <c r="L5203">
        <v>3</v>
      </c>
      <c r="M5203" t="s">
        <v>200</v>
      </c>
      <c r="N5203" t="s">
        <v>668</v>
      </c>
      <c r="O5203" t="s">
        <v>202</v>
      </c>
      <c r="P5203" t="s">
        <v>365</v>
      </c>
    </row>
    <row r="5204" spans="1:16" x14ac:dyDescent="0.25">
      <c r="A5204">
        <v>7435</v>
      </c>
      <c r="B5204" t="s">
        <v>360</v>
      </c>
      <c r="E5204" t="s">
        <v>5512</v>
      </c>
      <c r="F5204" t="s">
        <v>347</v>
      </c>
      <c r="G5204" t="s">
        <v>5500</v>
      </c>
      <c r="H5204" t="s">
        <v>198</v>
      </c>
      <c r="I5204" t="s">
        <v>5501</v>
      </c>
      <c r="J5204">
        <v>1962</v>
      </c>
      <c r="K5204">
        <v>12352</v>
      </c>
      <c r="L5204">
        <v>3</v>
      </c>
      <c r="M5204" t="s">
        <v>200</v>
      </c>
      <c r="N5204" t="s">
        <v>668</v>
      </c>
      <c r="O5204" t="s">
        <v>202</v>
      </c>
      <c r="P5204" t="s">
        <v>365</v>
      </c>
    </row>
    <row r="5205" spans="1:16" x14ac:dyDescent="0.25">
      <c r="A5205">
        <v>7436</v>
      </c>
      <c r="B5205" t="s">
        <v>360</v>
      </c>
      <c r="E5205" t="s">
        <v>5513</v>
      </c>
      <c r="F5205" t="s">
        <v>347</v>
      </c>
      <c r="G5205" t="s">
        <v>5500</v>
      </c>
      <c r="H5205" t="s">
        <v>198</v>
      </c>
      <c r="I5205" t="s">
        <v>5501</v>
      </c>
      <c r="J5205">
        <v>1962</v>
      </c>
      <c r="K5205">
        <v>7140</v>
      </c>
      <c r="L5205">
        <v>3</v>
      </c>
      <c r="M5205" t="s">
        <v>200</v>
      </c>
      <c r="N5205" t="s">
        <v>668</v>
      </c>
      <c r="O5205" t="s">
        <v>202</v>
      </c>
      <c r="P5205" t="s">
        <v>365</v>
      </c>
    </row>
    <row r="5206" spans="1:16" x14ac:dyDescent="0.25">
      <c r="A5206">
        <v>7437</v>
      </c>
      <c r="B5206" t="s">
        <v>360</v>
      </c>
      <c r="E5206" t="s">
        <v>5514</v>
      </c>
      <c r="F5206" t="s">
        <v>347</v>
      </c>
      <c r="G5206" t="s">
        <v>5500</v>
      </c>
      <c r="H5206" t="s">
        <v>198</v>
      </c>
      <c r="I5206" t="s">
        <v>5501</v>
      </c>
      <c r="J5206">
        <v>1964</v>
      </c>
      <c r="K5206">
        <v>5197</v>
      </c>
      <c r="L5206">
        <v>3</v>
      </c>
      <c r="M5206" t="s">
        <v>200</v>
      </c>
      <c r="N5206" t="s">
        <v>668</v>
      </c>
      <c r="O5206" t="s">
        <v>202</v>
      </c>
      <c r="P5206" t="s">
        <v>365</v>
      </c>
    </row>
    <row r="5207" spans="1:16" x14ac:dyDescent="0.25">
      <c r="A5207">
        <v>7438</v>
      </c>
      <c r="B5207" t="s">
        <v>360</v>
      </c>
      <c r="E5207" t="s">
        <v>5515</v>
      </c>
      <c r="F5207" t="s">
        <v>347</v>
      </c>
      <c r="G5207" t="s">
        <v>5500</v>
      </c>
      <c r="H5207" t="s">
        <v>198</v>
      </c>
      <c r="I5207" t="s">
        <v>5501</v>
      </c>
      <c r="J5207">
        <v>1982</v>
      </c>
      <c r="K5207">
        <v>37559</v>
      </c>
      <c r="L5207">
        <v>3</v>
      </c>
      <c r="M5207" t="s">
        <v>200</v>
      </c>
      <c r="N5207" t="s">
        <v>376</v>
      </c>
      <c r="O5207" t="s">
        <v>202</v>
      </c>
      <c r="P5207" t="s">
        <v>365</v>
      </c>
    </row>
    <row r="5208" spans="1:16" x14ac:dyDescent="0.25">
      <c r="A5208">
        <v>7439</v>
      </c>
      <c r="B5208" t="s">
        <v>360</v>
      </c>
      <c r="E5208" t="s">
        <v>5516</v>
      </c>
      <c r="F5208" t="s">
        <v>347</v>
      </c>
      <c r="G5208" t="s">
        <v>5500</v>
      </c>
      <c r="H5208" t="s">
        <v>198</v>
      </c>
      <c r="I5208" t="s">
        <v>5501</v>
      </c>
      <c r="J5208">
        <v>1986</v>
      </c>
      <c r="K5208">
        <v>88542</v>
      </c>
      <c r="L5208">
        <v>3</v>
      </c>
      <c r="M5208" t="s">
        <v>200</v>
      </c>
      <c r="N5208" t="s">
        <v>376</v>
      </c>
      <c r="O5208" t="s">
        <v>202</v>
      </c>
      <c r="P5208" t="s">
        <v>365</v>
      </c>
    </row>
    <row r="5209" spans="1:16" x14ac:dyDescent="0.25">
      <c r="A5209">
        <v>7440</v>
      </c>
      <c r="B5209" t="s">
        <v>360</v>
      </c>
      <c r="E5209" t="s">
        <v>5517</v>
      </c>
      <c r="F5209" t="s">
        <v>347</v>
      </c>
      <c r="G5209" t="s">
        <v>5500</v>
      </c>
      <c r="H5209" t="s">
        <v>198</v>
      </c>
      <c r="I5209" t="s">
        <v>5501</v>
      </c>
      <c r="J5209">
        <v>1983</v>
      </c>
      <c r="K5209">
        <v>77113</v>
      </c>
      <c r="L5209">
        <v>3</v>
      </c>
      <c r="M5209" t="s">
        <v>200</v>
      </c>
      <c r="N5209" t="s">
        <v>376</v>
      </c>
      <c r="O5209" t="s">
        <v>202</v>
      </c>
      <c r="P5209" t="s">
        <v>365</v>
      </c>
    </row>
    <row r="5210" spans="1:16" x14ac:dyDescent="0.25">
      <c r="A5210">
        <v>7441</v>
      </c>
      <c r="B5210" t="s">
        <v>360</v>
      </c>
      <c r="E5210" t="s">
        <v>5518</v>
      </c>
      <c r="F5210" t="s">
        <v>347</v>
      </c>
      <c r="G5210" t="s">
        <v>5500</v>
      </c>
      <c r="H5210" t="s">
        <v>198</v>
      </c>
      <c r="I5210" t="s">
        <v>5501</v>
      </c>
      <c r="J5210">
        <v>1980</v>
      </c>
      <c r="K5210">
        <v>16566</v>
      </c>
      <c r="L5210">
        <v>3</v>
      </c>
      <c r="M5210" t="s">
        <v>200</v>
      </c>
      <c r="N5210" t="s">
        <v>376</v>
      </c>
      <c r="O5210" t="s">
        <v>202</v>
      </c>
      <c r="P5210" t="s">
        <v>365</v>
      </c>
    </row>
    <row r="5211" spans="1:16" x14ac:dyDescent="0.25">
      <c r="A5211">
        <v>7442</v>
      </c>
      <c r="B5211" t="s">
        <v>360</v>
      </c>
      <c r="E5211" t="s">
        <v>5519</v>
      </c>
      <c r="F5211" t="s">
        <v>347</v>
      </c>
      <c r="G5211" t="s">
        <v>5500</v>
      </c>
      <c r="H5211" t="s">
        <v>198</v>
      </c>
      <c r="I5211" t="s">
        <v>5501</v>
      </c>
      <c r="J5211">
        <v>1977</v>
      </c>
      <c r="K5211">
        <v>462681</v>
      </c>
      <c r="L5211">
        <v>3</v>
      </c>
      <c r="M5211" t="s">
        <v>200</v>
      </c>
      <c r="N5211" t="s">
        <v>668</v>
      </c>
      <c r="O5211" t="s">
        <v>202</v>
      </c>
      <c r="P5211" t="s">
        <v>365</v>
      </c>
    </row>
    <row r="5212" spans="1:16" x14ac:dyDescent="0.25">
      <c r="A5212">
        <v>7443</v>
      </c>
      <c r="B5212" t="s">
        <v>360</v>
      </c>
      <c r="E5212" t="s">
        <v>5520</v>
      </c>
      <c r="F5212" t="s">
        <v>347</v>
      </c>
      <c r="G5212" t="s">
        <v>5500</v>
      </c>
      <c r="H5212" t="s">
        <v>198</v>
      </c>
      <c r="I5212" t="s">
        <v>5501</v>
      </c>
      <c r="J5212">
        <v>1952</v>
      </c>
      <c r="K5212">
        <v>15184</v>
      </c>
      <c r="L5212">
        <v>3</v>
      </c>
      <c r="M5212" t="s">
        <v>200</v>
      </c>
      <c r="N5212" t="s">
        <v>668</v>
      </c>
      <c r="O5212" t="s">
        <v>202</v>
      </c>
      <c r="P5212" t="s">
        <v>365</v>
      </c>
    </row>
    <row r="5213" spans="1:16" x14ac:dyDescent="0.25">
      <c r="A5213">
        <v>7444</v>
      </c>
      <c r="B5213" t="s">
        <v>360</v>
      </c>
      <c r="E5213" t="s">
        <v>5521</v>
      </c>
      <c r="F5213" t="s">
        <v>347</v>
      </c>
      <c r="G5213" t="s">
        <v>5500</v>
      </c>
      <c r="H5213" t="s">
        <v>198</v>
      </c>
      <c r="I5213" t="s">
        <v>5501</v>
      </c>
      <c r="J5213">
        <v>1960</v>
      </c>
      <c r="K5213">
        <v>17152</v>
      </c>
      <c r="L5213">
        <v>3</v>
      </c>
      <c r="M5213" t="s">
        <v>200</v>
      </c>
      <c r="N5213" t="s">
        <v>668</v>
      </c>
      <c r="O5213" t="s">
        <v>202</v>
      </c>
      <c r="P5213" t="s">
        <v>365</v>
      </c>
    </row>
    <row r="5214" spans="1:16" x14ac:dyDescent="0.25">
      <c r="A5214">
        <v>7445</v>
      </c>
      <c r="B5214" t="s">
        <v>360</v>
      </c>
      <c r="E5214" t="s">
        <v>5522</v>
      </c>
      <c r="F5214" t="s">
        <v>347</v>
      </c>
      <c r="G5214" t="s">
        <v>5500</v>
      </c>
      <c r="H5214" t="s">
        <v>198</v>
      </c>
      <c r="I5214" t="s">
        <v>5501</v>
      </c>
      <c r="J5214">
        <v>1948</v>
      </c>
      <c r="K5214">
        <v>2023247</v>
      </c>
      <c r="L5214">
        <v>3</v>
      </c>
      <c r="M5214" t="s">
        <v>200</v>
      </c>
      <c r="N5214" t="s">
        <v>668</v>
      </c>
      <c r="O5214" t="s">
        <v>202</v>
      </c>
      <c r="P5214" t="s">
        <v>365</v>
      </c>
    </row>
    <row r="5215" spans="1:16" x14ac:dyDescent="0.25">
      <c r="A5215">
        <v>7446</v>
      </c>
      <c r="B5215" t="s">
        <v>360</v>
      </c>
      <c r="E5215" t="s">
        <v>5523</v>
      </c>
      <c r="F5215" t="s">
        <v>347</v>
      </c>
      <c r="G5215" t="s">
        <v>5500</v>
      </c>
      <c r="H5215" t="s">
        <v>198</v>
      </c>
      <c r="I5215" t="s">
        <v>5501</v>
      </c>
      <c r="J5215">
        <v>1981</v>
      </c>
      <c r="K5215">
        <v>40084</v>
      </c>
      <c r="L5215">
        <v>3</v>
      </c>
      <c r="M5215" t="s">
        <v>200</v>
      </c>
      <c r="N5215" t="s">
        <v>364</v>
      </c>
      <c r="O5215" t="s">
        <v>202</v>
      </c>
      <c r="P5215" t="s">
        <v>365</v>
      </c>
    </row>
    <row r="5216" spans="1:16" x14ac:dyDescent="0.25">
      <c r="A5216">
        <v>7447</v>
      </c>
      <c r="B5216" t="s">
        <v>360</v>
      </c>
      <c r="E5216" t="s">
        <v>5524</v>
      </c>
      <c r="F5216" t="s">
        <v>347</v>
      </c>
      <c r="G5216" t="s">
        <v>5500</v>
      </c>
      <c r="H5216" t="s">
        <v>198</v>
      </c>
      <c r="I5216" t="s">
        <v>5501</v>
      </c>
      <c r="J5216">
        <v>1988</v>
      </c>
      <c r="K5216">
        <v>39855</v>
      </c>
      <c r="L5216">
        <v>3</v>
      </c>
      <c r="M5216" t="s">
        <v>200</v>
      </c>
      <c r="N5216" t="s">
        <v>364</v>
      </c>
      <c r="O5216" t="s">
        <v>202</v>
      </c>
      <c r="P5216" t="s">
        <v>365</v>
      </c>
    </row>
    <row r="5217" spans="1:16" x14ac:dyDescent="0.25">
      <c r="A5217">
        <v>7448</v>
      </c>
      <c r="B5217" t="s">
        <v>360</v>
      </c>
      <c r="E5217" t="s">
        <v>5525</v>
      </c>
      <c r="F5217" t="s">
        <v>347</v>
      </c>
      <c r="G5217" t="s">
        <v>5500</v>
      </c>
      <c r="H5217" t="s">
        <v>198</v>
      </c>
      <c r="I5217" t="s">
        <v>5501</v>
      </c>
      <c r="J5217">
        <v>1988</v>
      </c>
      <c r="K5217">
        <v>35129</v>
      </c>
      <c r="L5217">
        <v>3</v>
      </c>
      <c r="M5217" t="s">
        <v>200</v>
      </c>
      <c r="N5217" t="s">
        <v>364</v>
      </c>
      <c r="O5217" t="s">
        <v>202</v>
      </c>
      <c r="P5217" t="s">
        <v>365</v>
      </c>
    </row>
    <row r="5218" spans="1:16" x14ac:dyDescent="0.25">
      <c r="A5218">
        <v>7449</v>
      </c>
      <c r="B5218" t="s">
        <v>360</v>
      </c>
      <c r="E5218" t="s">
        <v>5526</v>
      </c>
      <c r="F5218" t="s">
        <v>347</v>
      </c>
      <c r="G5218" t="s">
        <v>5500</v>
      </c>
      <c r="H5218" t="s">
        <v>198</v>
      </c>
      <c r="I5218" t="s">
        <v>5501</v>
      </c>
      <c r="J5218">
        <v>1988</v>
      </c>
      <c r="K5218">
        <v>44835</v>
      </c>
      <c r="L5218">
        <v>3</v>
      </c>
      <c r="M5218" t="s">
        <v>200</v>
      </c>
      <c r="N5218" t="s">
        <v>364</v>
      </c>
      <c r="O5218" t="s">
        <v>202</v>
      </c>
      <c r="P5218" t="s">
        <v>365</v>
      </c>
    </row>
    <row r="5219" spans="1:16" x14ac:dyDescent="0.25">
      <c r="A5219">
        <v>7450</v>
      </c>
      <c r="B5219" t="s">
        <v>360</v>
      </c>
      <c r="E5219" t="s">
        <v>5527</v>
      </c>
      <c r="F5219" t="s">
        <v>347</v>
      </c>
      <c r="G5219" t="s">
        <v>5500</v>
      </c>
      <c r="H5219" t="s">
        <v>198</v>
      </c>
      <c r="I5219" t="s">
        <v>5501</v>
      </c>
      <c r="J5219">
        <v>1988</v>
      </c>
      <c r="K5219">
        <v>370691</v>
      </c>
      <c r="L5219">
        <v>3</v>
      </c>
      <c r="M5219" t="s">
        <v>200</v>
      </c>
      <c r="N5219" t="s">
        <v>364</v>
      </c>
      <c r="O5219" t="s">
        <v>202</v>
      </c>
      <c r="P5219" t="s">
        <v>365</v>
      </c>
    </row>
    <row r="5220" spans="1:16" x14ac:dyDescent="0.25">
      <c r="A5220">
        <v>7451</v>
      </c>
      <c r="B5220" t="s">
        <v>360</v>
      </c>
      <c r="E5220" t="s">
        <v>5528</v>
      </c>
      <c r="F5220" t="s">
        <v>347</v>
      </c>
      <c r="G5220" t="s">
        <v>5500</v>
      </c>
      <c r="H5220" t="s">
        <v>198</v>
      </c>
      <c r="I5220" t="s">
        <v>5501</v>
      </c>
      <c r="J5220">
        <v>1988</v>
      </c>
      <c r="K5220">
        <v>127073</v>
      </c>
      <c r="L5220">
        <v>3</v>
      </c>
      <c r="M5220" t="s">
        <v>200</v>
      </c>
      <c r="N5220" t="s">
        <v>364</v>
      </c>
      <c r="O5220" t="s">
        <v>202</v>
      </c>
      <c r="P5220" t="s">
        <v>365</v>
      </c>
    </row>
    <row r="5221" spans="1:16" x14ac:dyDescent="0.25">
      <c r="A5221">
        <v>7452</v>
      </c>
      <c r="B5221" t="s">
        <v>360</v>
      </c>
      <c r="E5221" t="s">
        <v>5529</v>
      </c>
      <c r="F5221" t="s">
        <v>347</v>
      </c>
      <c r="G5221" t="s">
        <v>5500</v>
      </c>
      <c r="H5221" t="s">
        <v>198</v>
      </c>
      <c r="I5221" t="s">
        <v>5501</v>
      </c>
      <c r="J5221">
        <v>1961</v>
      </c>
      <c r="K5221">
        <v>6422</v>
      </c>
      <c r="L5221">
        <v>3</v>
      </c>
      <c r="M5221" t="s">
        <v>200</v>
      </c>
      <c r="N5221" t="s">
        <v>5530</v>
      </c>
      <c r="O5221" t="s">
        <v>202</v>
      </c>
      <c r="P5221" t="s">
        <v>365</v>
      </c>
    </row>
    <row r="5222" spans="1:16" x14ac:dyDescent="0.25">
      <c r="A5222">
        <v>7456</v>
      </c>
      <c r="B5222" t="s">
        <v>360</v>
      </c>
      <c r="E5222" t="s">
        <v>5531</v>
      </c>
      <c r="F5222" t="s">
        <v>347</v>
      </c>
      <c r="G5222" t="s">
        <v>5500</v>
      </c>
      <c r="H5222" t="s">
        <v>198</v>
      </c>
      <c r="I5222" t="s">
        <v>5501</v>
      </c>
      <c r="J5222">
        <v>1971</v>
      </c>
      <c r="K5222">
        <v>1088</v>
      </c>
      <c r="L5222">
        <v>3</v>
      </c>
      <c r="M5222" t="s">
        <v>200</v>
      </c>
      <c r="N5222" t="s">
        <v>5530</v>
      </c>
      <c r="O5222" t="s">
        <v>202</v>
      </c>
      <c r="P5222" t="s">
        <v>4722</v>
      </c>
    </row>
    <row r="5223" spans="1:16" x14ac:dyDescent="0.25">
      <c r="A5223">
        <v>7457</v>
      </c>
      <c r="B5223" t="s">
        <v>360</v>
      </c>
      <c r="E5223" t="s">
        <v>5532</v>
      </c>
      <c r="F5223" t="s">
        <v>347</v>
      </c>
      <c r="G5223" t="s">
        <v>5500</v>
      </c>
      <c r="H5223" t="s">
        <v>198</v>
      </c>
      <c r="I5223" t="s">
        <v>5501</v>
      </c>
      <c r="J5223">
        <v>1986</v>
      </c>
      <c r="K5223">
        <v>60842</v>
      </c>
      <c r="L5223">
        <v>3</v>
      </c>
      <c r="M5223" t="s">
        <v>200</v>
      </c>
      <c r="N5223" t="s">
        <v>364</v>
      </c>
      <c r="O5223" t="s">
        <v>202</v>
      </c>
      <c r="P5223" t="s">
        <v>365</v>
      </c>
    </row>
    <row r="5224" spans="1:16" x14ac:dyDescent="0.25">
      <c r="A5224">
        <v>7458</v>
      </c>
      <c r="B5224" t="s">
        <v>360</v>
      </c>
      <c r="E5224" t="s">
        <v>5533</v>
      </c>
      <c r="F5224" t="s">
        <v>347</v>
      </c>
      <c r="G5224" t="s">
        <v>5500</v>
      </c>
      <c r="H5224" t="s">
        <v>198</v>
      </c>
      <c r="I5224" t="s">
        <v>5501</v>
      </c>
      <c r="J5224">
        <v>1986</v>
      </c>
      <c r="K5224">
        <v>51238</v>
      </c>
      <c r="L5224">
        <v>3</v>
      </c>
      <c r="M5224" t="s">
        <v>200</v>
      </c>
      <c r="N5224" t="s">
        <v>364</v>
      </c>
      <c r="O5224" t="s">
        <v>202</v>
      </c>
      <c r="P5224" t="s">
        <v>365</v>
      </c>
    </row>
    <row r="5225" spans="1:16" x14ac:dyDescent="0.25">
      <c r="A5225">
        <v>7459</v>
      </c>
      <c r="B5225" t="s">
        <v>360</v>
      </c>
      <c r="E5225" t="s">
        <v>5534</v>
      </c>
      <c r="F5225" t="s">
        <v>347</v>
      </c>
      <c r="G5225" t="s">
        <v>5500</v>
      </c>
      <c r="H5225" t="s">
        <v>198</v>
      </c>
      <c r="I5225" t="s">
        <v>5501</v>
      </c>
      <c r="J5225">
        <v>1988</v>
      </c>
      <c r="K5225">
        <v>1754</v>
      </c>
      <c r="L5225">
        <v>3</v>
      </c>
      <c r="M5225" t="s">
        <v>200</v>
      </c>
      <c r="N5225" t="s">
        <v>364</v>
      </c>
      <c r="O5225" t="s">
        <v>202</v>
      </c>
      <c r="P5225" t="s">
        <v>365</v>
      </c>
    </row>
    <row r="5226" spans="1:16" x14ac:dyDescent="0.25">
      <c r="A5226">
        <v>7460</v>
      </c>
      <c r="B5226" t="s">
        <v>360</v>
      </c>
      <c r="E5226" t="s">
        <v>5535</v>
      </c>
      <c r="F5226" t="s">
        <v>347</v>
      </c>
      <c r="G5226" t="s">
        <v>5500</v>
      </c>
      <c r="H5226" t="s">
        <v>198</v>
      </c>
      <c r="I5226" t="s">
        <v>5501</v>
      </c>
      <c r="J5226">
        <v>1988</v>
      </c>
      <c r="K5226">
        <v>338</v>
      </c>
      <c r="L5226">
        <v>3</v>
      </c>
      <c r="M5226" t="s">
        <v>200</v>
      </c>
      <c r="N5226" t="s">
        <v>364</v>
      </c>
      <c r="O5226" t="s">
        <v>202</v>
      </c>
      <c r="P5226" t="s">
        <v>365</v>
      </c>
    </row>
    <row r="5227" spans="1:16" x14ac:dyDescent="0.25">
      <c r="A5227">
        <v>7461</v>
      </c>
      <c r="B5227" t="s">
        <v>360</v>
      </c>
      <c r="E5227" t="s">
        <v>5536</v>
      </c>
      <c r="F5227" t="s">
        <v>347</v>
      </c>
      <c r="G5227" t="s">
        <v>5500</v>
      </c>
      <c r="H5227" t="s">
        <v>198</v>
      </c>
      <c r="I5227" t="s">
        <v>5501</v>
      </c>
      <c r="J5227">
        <v>1988</v>
      </c>
      <c r="K5227">
        <v>107051</v>
      </c>
      <c r="L5227">
        <v>3</v>
      </c>
      <c r="M5227" t="s">
        <v>200</v>
      </c>
      <c r="N5227" t="s">
        <v>364</v>
      </c>
      <c r="O5227" t="s">
        <v>202</v>
      </c>
      <c r="P5227" t="s">
        <v>365</v>
      </c>
    </row>
    <row r="5228" spans="1:16" x14ac:dyDescent="0.25">
      <c r="A5228">
        <v>7462</v>
      </c>
      <c r="B5228" t="s">
        <v>360</v>
      </c>
      <c r="E5228" t="s">
        <v>5537</v>
      </c>
      <c r="F5228" t="s">
        <v>347</v>
      </c>
      <c r="G5228" t="s">
        <v>5500</v>
      </c>
      <c r="H5228" t="s">
        <v>198</v>
      </c>
      <c r="I5228" t="s">
        <v>5501</v>
      </c>
      <c r="J5228">
        <v>1988</v>
      </c>
      <c r="K5228">
        <v>432</v>
      </c>
      <c r="L5228">
        <v>3</v>
      </c>
      <c r="M5228" t="s">
        <v>200</v>
      </c>
      <c r="N5228" t="s">
        <v>364</v>
      </c>
      <c r="O5228" t="s">
        <v>202</v>
      </c>
      <c r="P5228" t="s">
        <v>365</v>
      </c>
    </row>
    <row r="5229" spans="1:16" x14ac:dyDescent="0.25">
      <c r="A5229">
        <v>7463</v>
      </c>
      <c r="B5229" t="s">
        <v>360</v>
      </c>
      <c r="E5229" t="s">
        <v>5538</v>
      </c>
      <c r="F5229" t="s">
        <v>347</v>
      </c>
      <c r="G5229" t="s">
        <v>5500</v>
      </c>
      <c r="H5229" t="s">
        <v>198</v>
      </c>
      <c r="I5229" t="s">
        <v>5501</v>
      </c>
      <c r="J5229">
        <v>1988</v>
      </c>
      <c r="K5229">
        <v>594</v>
      </c>
      <c r="L5229">
        <v>3</v>
      </c>
      <c r="M5229" t="s">
        <v>200</v>
      </c>
      <c r="N5229" t="s">
        <v>364</v>
      </c>
      <c r="O5229" t="s">
        <v>202</v>
      </c>
      <c r="P5229" t="s">
        <v>365</v>
      </c>
    </row>
    <row r="5230" spans="1:16" x14ac:dyDescent="0.25">
      <c r="A5230">
        <v>7464</v>
      </c>
      <c r="B5230" t="s">
        <v>360</v>
      </c>
      <c r="E5230" t="s">
        <v>5539</v>
      </c>
      <c r="F5230" t="s">
        <v>347</v>
      </c>
      <c r="G5230" t="s">
        <v>5500</v>
      </c>
      <c r="H5230" t="s">
        <v>198</v>
      </c>
      <c r="I5230" t="s">
        <v>5501</v>
      </c>
      <c r="J5230">
        <v>1986</v>
      </c>
      <c r="K5230">
        <v>279975</v>
      </c>
      <c r="L5230">
        <v>3</v>
      </c>
      <c r="M5230" t="s">
        <v>200</v>
      </c>
      <c r="N5230" t="s">
        <v>364</v>
      </c>
      <c r="O5230" t="s">
        <v>202</v>
      </c>
      <c r="P5230" t="s">
        <v>365</v>
      </c>
    </row>
    <row r="5231" spans="1:16" x14ac:dyDescent="0.25">
      <c r="A5231">
        <v>7465</v>
      </c>
      <c r="B5231" t="s">
        <v>360</v>
      </c>
      <c r="E5231" t="s">
        <v>5540</v>
      </c>
      <c r="F5231" t="s">
        <v>347</v>
      </c>
      <c r="G5231" t="s">
        <v>5500</v>
      </c>
      <c r="H5231" t="s">
        <v>198</v>
      </c>
      <c r="I5231" t="s">
        <v>5501</v>
      </c>
      <c r="J5231">
        <v>1988</v>
      </c>
      <c r="K5231">
        <v>2273</v>
      </c>
      <c r="L5231">
        <v>3</v>
      </c>
      <c r="M5231" t="s">
        <v>200</v>
      </c>
      <c r="N5231" t="s">
        <v>383</v>
      </c>
      <c r="O5231" t="s">
        <v>202</v>
      </c>
      <c r="P5231" t="s">
        <v>384</v>
      </c>
    </row>
    <row r="5232" spans="1:16" x14ac:dyDescent="0.25">
      <c r="A5232">
        <v>7466</v>
      </c>
      <c r="B5232" t="s">
        <v>360</v>
      </c>
      <c r="E5232" t="s">
        <v>5541</v>
      </c>
      <c r="F5232" t="s">
        <v>347</v>
      </c>
      <c r="G5232" t="s">
        <v>5500</v>
      </c>
      <c r="H5232" t="s">
        <v>198</v>
      </c>
      <c r="I5232" t="s">
        <v>5501</v>
      </c>
      <c r="J5232">
        <v>1983</v>
      </c>
      <c r="K5232">
        <v>34567</v>
      </c>
      <c r="L5232">
        <v>3</v>
      </c>
      <c r="M5232" t="s">
        <v>200</v>
      </c>
      <c r="N5232" t="s">
        <v>364</v>
      </c>
      <c r="O5232" t="s">
        <v>202</v>
      </c>
      <c r="P5232" t="s">
        <v>365</v>
      </c>
    </row>
    <row r="5233" spans="1:16" x14ac:dyDescent="0.25">
      <c r="A5233">
        <v>7467</v>
      </c>
      <c r="B5233" t="s">
        <v>360</v>
      </c>
      <c r="E5233" t="s">
        <v>5542</v>
      </c>
      <c r="F5233" t="s">
        <v>347</v>
      </c>
      <c r="G5233" t="s">
        <v>5500</v>
      </c>
      <c r="H5233" t="s">
        <v>198</v>
      </c>
      <c r="I5233" t="s">
        <v>5501</v>
      </c>
      <c r="J5233">
        <v>1955</v>
      </c>
      <c r="K5233">
        <v>1419706</v>
      </c>
      <c r="L5233">
        <v>3</v>
      </c>
      <c r="M5233" t="s">
        <v>200</v>
      </c>
      <c r="N5233" t="s">
        <v>364</v>
      </c>
      <c r="O5233" t="s">
        <v>202</v>
      </c>
      <c r="P5233" t="s">
        <v>365</v>
      </c>
    </row>
    <row r="5234" spans="1:16" x14ac:dyDescent="0.25">
      <c r="A5234">
        <v>7468</v>
      </c>
      <c r="B5234" t="s">
        <v>360</v>
      </c>
      <c r="E5234" t="s">
        <v>5543</v>
      </c>
      <c r="F5234" t="s">
        <v>347</v>
      </c>
      <c r="G5234" t="s">
        <v>5500</v>
      </c>
      <c r="H5234" t="s">
        <v>198</v>
      </c>
      <c r="I5234" t="s">
        <v>5501</v>
      </c>
      <c r="J5234">
        <v>1988</v>
      </c>
      <c r="K5234">
        <v>30463</v>
      </c>
      <c r="L5234">
        <v>3</v>
      </c>
      <c r="M5234" t="s">
        <v>200</v>
      </c>
      <c r="N5234" t="s">
        <v>364</v>
      </c>
      <c r="O5234" t="s">
        <v>202</v>
      </c>
      <c r="P5234" t="s">
        <v>365</v>
      </c>
    </row>
    <row r="5235" spans="1:16" x14ac:dyDescent="0.25">
      <c r="A5235">
        <v>7469</v>
      </c>
      <c r="B5235" t="s">
        <v>360</v>
      </c>
      <c r="E5235" t="s">
        <v>5544</v>
      </c>
      <c r="F5235" t="s">
        <v>347</v>
      </c>
      <c r="G5235" t="s">
        <v>5500</v>
      </c>
      <c r="H5235" t="s">
        <v>198</v>
      </c>
      <c r="I5235" t="s">
        <v>5501</v>
      </c>
      <c r="J5235">
        <v>1997</v>
      </c>
      <c r="K5235">
        <v>141192</v>
      </c>
      <c r="L5235">
        <v>3</v>
      </c>
      <c r="M5235" t="s">
        <v>200</v>
      </c>
      <c r="N5235" t="s">
        <v>364</v>
      </c>
      <c r="O5235" t="s">
        <v>202</v>
      </c>
      <c r="P5235" t="s">
        <v>365</v>
      </c>
    </row>
    <row r="5236" spans="1:16" x14ac:dyDescent="0.25">
      <c r="A5236">
        <v>7470</v>
      </c>
      <c r="B5236" t="s">
        <v>360</v>
      </c>
      <c r="E5236" t="s">
        <v>5545</v>
      </c>
      <c r="F5236" t="s">
        <v>347</v>
      </c>
      <c r="G5236" t="s">
        <v>5500</v>
      </c>
      <c r="H5236" t="s">
        <v>198</v>
      </c>
      <c r="I5236" t="s">
        <v>5501</v>
      </c>
      <c r="J5236">
        <v>1996</v>
      </c>
      <c r="K5236">
        <v>133379</v>
      </c>
      <c r="L5236">
        <v>3</v>
      </c>
      <c r="M5236" t="s">
        <v>200</v>
      </c>
      <c r="N5236" t="s">
        <v>364</v>
      </c>
      <c r="O5236" t="s">
        <v>202</v>
      </c>
      <c r="P5236" t="s">
        <v>365</v>
      </c>
    </row>
    <row r="5237" spans="1:16" x14ac:dyDescent="0.25">
      <c r="A5237">
        <v>7471</v>
      </c>
      <c r="B5237" t="s">
        <v>360</v>
      </c>
      <c r="E5237" t="s">
        <v>5546</v>
      </c>
      <c r="F5237" t="s">
        <v>347</v>
      </c>
      <c r="G5237" t="s">
        <v>5500</v>
      </c>
      <c r="H5237" t="s">
        <v>198</v>
      </c>
      <c r="I5237" t="s">
        <v>5501</v>
      </c>
      <c r="J5237">
        <v>1980</v>
      </c>
      <c r="K5237">
        <v>4082</v>
      </c>
      <c r="L5237">
        <v>3</v>
      </c>
      <c r="M5237" t="s">
        <v>200</v>
      </c>
      <c r="N5237" t="s">
        <v>364</v>
      </c>
      <c r="O5237" t="s">
        <v>202</v>
      </c>
      <c r="P5237" t="s">
        <v>365</v>
      </c>
    </row>
    <row r="5238" spans="1:16" x14ac:dyDescent="0.25">
      <c r="A5238">
        <v>7472</v>
      </c>
      <c r="B5238" t="s">
        <v>360</v>
      </c>
      <c r="E5238" t="s">
        <v>5547</v>
      </c>
      <c r="F5238" t="s">
        <v>347</v>
      </c>
      <c r="G5238" t="s">
        <v>5500</v>
      </c>
      <c r="H5238" t="s">
        <v>198</v>
      </c>
      <c r="I5238" t="s">
        <v>5501</v>
      </c>
      <c r="J5238">
        <v>1981</v>
      </c>
      <c r="K5238">
        <v>19480</v>
      </c>
      <c r="L5238">
        <v>3</v>
      </c>
      <c r="M5238" t="s">
        <v>200</v>
      </c>
      <c r="N5238" t="s">
        <v>364</v>
      </c>
      <c r="O5238" t="s">
        <v>202</v>
      </c>
      <c r="P5238" t="s">
        <v>365</v>
      </c>
    </row>
    <row r="5239" spans="1:16" x14ac:dyDescent="0.25">
      <c r="A5239">
        <v>7473</v>
      </c>
      <c r="B5239" t="s">
        <v>360</v>
      </c>
      <c r="E5239" t="s">
        <v>5548</v>
      </c>
      <c r="F5239" t="s">
        <v>347</v>
      </c>
      <c r="G5239" t="s">
        <v>5500</v>
      </c>
      <c r="H5239" t="s">
        <v>198</v>
      </c>
      <c r="I5239" t="s">
        <v>5501</v>
      </c>
      <c r="J5239">
        <v>1981</v>
      </c>
      <c r="K5239">
        <v>25997</v>
      </c>
      <c r="L5239">
        <v>3</v>
      </c>
      <c r="M5239" t="s">
        <v>200</v>
      </c>
      <c r="N5239" t="s">
        <v>364</v>
      </c>
      <c r="O5239" t="s">
        <v>202</v>
      </c>
      <c r="P5239" t="s">
        <v>365</v>
      </c>
    </row>
    <row r="5240" spans="1:16" x14ac:dyDescent="0.25">
      <c r="A5240">
        <v>7474</v>
      </c>
      <c r="B5240" t="s">
        <v>360</v>
      </c>
      <c r="E5240" t="s">
        <v>5549</v>
      </c>
      <c r="F5240" t="s">
        <v>347</v>
      </c>
      <c r="G5240" t="s">
        <v>5500</v>
      </c>
      <c r="H5240" t="s">
        <v>198</v>
      </c>
      <c r="I5240" t="s">
        <v>5501</v>
      </c>
      <c r="J5240">
        <v>1986</v>
      </c>
      <c r="K5240">
        <v>164257</v>
      </c>
      <c r="L5240">
        <v>3</v>
      </c>
      <c r="M5240" t="s">
        <v>200</v>
      </c>
      <c r="N5240" t="s">
        <v>364</v>
      </c>
      <c r="O5240" t="s">
        <v>202</v>
      </c>
      <c r="P5240" t="s">
        <v>365</v>
      </c>
    </row>
    <row r="5241" spans="1:16" x14ac:dyDescent="0.25">
      <c r="A5241">
        <v>7475</v>
      </c>
      <c r="B5241" t="s">
        <v>360</v>
      </c>
      <c r="E5241" t="s">
        <v>5550</v>
      </c>
      <c r="F5241" t="s">
        <v>347</v>
      </c>
      <c r="G5241" t="s">
        <v>5500</v>
      </c>
      <c r="H5241" t="s">
        <v>198</v>
      </c>
      <c r="I5241" t="s">
        <v>5501</v>
      </c>
      <c r="J5241">
        <v>1977</v>
      </c>
      <c r="K5241">
        <v>3309</v>
      </c>
      <c r="L5241">
        <v>3</v>
      </c>
      <c r="M5241" t="s">
        <v>200</v>
      </c>
      <c r="N5241" t="s">
        <v>364</v>
      </c>
      <c r="O5241" t="s">
        <v>202</v>
      </c>
      <c r="P5241" t="s">
        <v>365</v>
      </c>
    </row>
    <row r="5242" spans="1:16" x14ac:dyDescent="0.25">
      <c r="A5242">
        <v>7476</v>
      </c>
      <c r="B5242" t="s">
        <v>425</v>
      </c>
      <c r="E5242" t="s">
        <v>494</v>
      </c>
      <c r="F5242" t="s">
        <v>347</v>
      </c>
      <c r="G5242" t="s">
        <v>5500</v>
      </c>
      <c r="H5242" t="s">
        <v>198</v>
      </c>
      <c r="I5242" t="s">
        <v>5501</v>
      </c>
      <c r="J5242">
        <v>1975</v>
      </c>
      <c r="K5242">
        <v>40037</v>
      </c>
      <c r="L5242">
        <v>3</v>
      </c>
      <c r="M5242" t="s">
        <v>200</v>
      </c>
      <c r="N5242" t="s">
        <v>668</v>
      </c>
      <c r="O5242" t="s">
        <v>202</v>
      </c>
      <c r="P5242" t="s">
        <v>3808</v>
      </c>
    </row>
    <row r="5243" spans="1:16" x14ac:dyDescent="0.25">
      <c r="A5243">
        <v>7477</v>
      </c>
      <c r="B5243" t="s">
        <v>425</v>
      </c>
      <c r="E5243" t="s">
        <v>5551</v>
      </c>
      <c r="F5243" t="s">
        <v>347</v>
      </c>
      <c r="G5243" t="s">
        <v>5500</v>
      </c>
      <c r="H5243" t="s">
        <v>198</v>
      </c>
      <c r="I5243" t="s">
        <v>5501</v>
      </c>
      <c r="J5243">
        <v>1978</v>
      </c>
      <c r="K5243">
        <v>8683</v>
      </c>
      <c r="L5243">
        <v>3</v>
      </c>
      <c r="M5243" t="s">
        <v>200</v>
      </c>
      <c r="N5243" t="s">
        <v>668</v>
      </c>
      <c r="O5243" t="s">
        <v>202</v>
      </c>
      <c r="P5243" t="s">
        <v>3808</v>
      </c>
    </row>
    <row r="5244" spans="1:16" x14ac:dyDescent="0.25">
      <c r="A5244">
        <v>7478</v>
      </c>
      <c r="B5244" t="s">
        <v>425</v>
      </c>
      <c r="E5244" t="s">
        <v>5551</v>
      </c>
      <c r="F5244" t="s">
        <v>347</v>
      </c>
      <c r="G5244" t="s">
        <v>5500</v>
      </c>
      <c r="H5244" t="s">
        <v>198</v>
      </c>
      <c r="I5244" t="s">
        <v>5501</v>
      </c>
      <c r="J5244">
        <v>1982</v>
      </c>
      <c r="K5244">
        <v>9670</v>
      </c>
      <c r="L5244">
        <v>3</v>
      </c>
      <c r="M5244" t="s">
        <v>200</v>
      </c>
      <c r="N5244" t="s">
        <v>668</v>
      </c>
      <c r="O5244" t="s">
        <v>202</v>
      </c>
      <c r="P5244" t="s">
        <v>3808</v>
      </c>
    </row>
    <row r="5245" spans="1:16" x14ac:dyDescent="0.25">
      <c r="A5245">
        <v>7479</v>
      </c>
      <c r="B5245" t="s">
        <v>399</v>
      </c>
      <c r="E5245" t="s">
        <v>5551</v>
      </c>
      <c r="F5245" t="s">
        <v>347</v>
      </c>
      <c r="G5245" t="s">
        <v>5500</v>
      </c>
      <c r="H5245" t="s">
        <v>198</v>
      </c>
      <c r="I5245" t="s">
        <v>5501</v>
      </c>
      <c r="J5245">
        <v>1983</v>
      </c>
      <c r="K5245">
        <v>62</v>
      </c>
      <c r="L5245">
        <v>3</v>
      </c>
      <c r="M5245" t="s">
        <v>200</v>
      </c>
      <c r="N5245" t="s">
        <v>1203</v>
      </c>
      <c r="O5245" t="s">
        <v>202</v>
      </c>
      <c r="P5245" t="s">
        <v>1178</v>
      </c>
    </row>
    <row r="5246" spans="1:16" x14ac:dyDescent="0.25">
      <c r="A5246">
        <v>7480</v>
      </c>
      <c r="B5246" t="s">
        <v>399</v>
      </c>
      <c r="E5246" t="s">
        <v>5551</v>
      </c>
      <c r="F5246" t="s">
        <v>347</v>
      </c>
      <c r="G5246" t="s">
        <v>5500</v>
      </c>
      <c r="H5246" t="s">
        <v>198</v>
      </c>
      <c r="I5246" t="s">
        <v>5501</v>
      </c>
      <c r="J5246">
        <v>1984</v>
      </c>
      <c r="K5246">
        <v>4895</v>
      </c>
      <c r="L5246">
        <v>3</v>
      </c>
      <c r="M5246" t="s">
        <v>200</v>
      </c>
      <c r="N5246" t="s">
        <v>1203</v>
      </c>
      <c r="O5246" t="s">
        <v>202</v>
      </c>
      <c r="P5246" t="s">
        <v>1178</v>
      </c>
    </row>
    <row r="5247" spans="1:16" x14ac:dyDescent="0.25">
      <c r="A5247">
        <v>7481</v>
      </c>
      <c r="B5247" t="s">
        <v>399</v>
      </c>
      <c r="E5247" t="s">
        <v>5551</v>
      </c>
      <c r="F5247" t="s">
        <v>347</v>
      </c>
      <c r="G5247" t="s">
        <v>5500</v>
      </c>
      <c r="H5247" t="s">
        <v>198</v>
      </c>
      <c r="I5247" t="s">
        <v>5501</v>
      </c>
      <c r="J5247">
        <v>1986</v>
      </c>
      <c r="K5247">
        <v>1165</v>
      </c>
      <c r="L5247">
        <v>3</v>
      </c>
      <c r="M5247" t="s">
        <v>200</v>
      </c>
      <c r="N5247" t="s">
        <v>1203</v>
      </c>
      <c r="O5247" t="s">
        <v>202</v>
      </c>
      <c r="P5247" t="s">
        <v>442</v>
      </c>
    </row>
    <row r="5248" spans="1:16" x14ac:dyDescent="0.25">
      <c r="A5248">
        <v>7482</v>
      </c>
      <c r="B5248" t="s">
        <v>399</v>
      </c>
      <c r="E5248" t="s">
        <v>5551</v>
      </c>
      <c r="F5248" t="s">
        <v>347</v>
      </c>
      <c r="G5248" t="s">
        <v>5500</v>
      </c>
      <c r="H5248" t="s">
        <v>198</v>
      </c>
      <c r="I5248" t="s">
        <v>5501</v>
      </c>
      <c r="J5248">
        <v>1986</v>
      </c>
      <c r="K5248">
        <v>1358</v>
      </c>
      <c r="L5248">
        <v>3</v>
      </c>
      <c r="M5248" t="s">
        <v>200</v>
      </c>
      <c r="N5248" t="s">
        <v>1203</v>
      </c>
      <c r="O5248" t="s">
        <v>202</v>
      </c>
      <c r="P5248" t="s">
        <v>2496</v>
      </c>
    </row>
    <row r="5249" spans="1:16" x14ac:dyDescent="0.25">
      <c r="A5249">
        <v>7483</v>
      </c>
      <c r="B5249" t="s">
        <v>399</v>
      </c>
      <c r="E5249" t="s">
        <v>5551</v>
      </c>
      <c r="F5249" t="s">
        <v>347</v>
      </c>
      <c r="G5249" t="s">
        <v>5500</v>
      </c>
      <c r="H5249" t="s">
        <v>198</v>
      </c>
      <c r="I5249" t="s">
        <v>5501</v>
      </c>
      <c r="J5249">
        <v>1988</v>
      </c>
      <c r="K5249">
        <v>1590</v>
      </c>
      <c r="L5249">
        <v>3</v>
      </c>
      <c r="M5249" t="s">
        <v>200</v>
      </c>
      <c r="N5249" t="s">
        <v>1203</v>
      </c>
      <c r="O5249" t="s">
        <v>202</v>
      </c>
      <c r="P5249" t="s">
        <v>2931</v>
      </c>
    </row>
    <row r="5250" spans="1:16" x14ac:dyDescent="0.25">
      <c r="A5250">
        <v>7484</v>
      </c>
      <c r="B5250" t="s">
        <v>399</v>
      </c>
      <c r="E5250" t="s">
        <v>5551</v>
      </c>
      <c r="F5250" t="s">
        <v>347</v>
      </c>
      <c r="G5250" t="s">
        <v>5500</v>
      </c>
      <c r="H5250" t="s">
        <v>198</v>
      </c>
      <c r="I5250" t="s">
        <v>5501</v>
      </c>
      <c r="J5250">
        <v>1987</v>
      </c>
      <c r="K5250">
        <v>1305</v>
      </c>
      <c r="L5250">
        <v>3</v>
      </c>
      <c r="M5250" t="s">
        <v>200</v>
      </c>
      <c r="N5250" t="s">
        <v>1203</v>
      </c>
      <c r="O5250" t="s">
        <v>202</v>
      </c>
      <c r="P5250" t="s">
        <v>450</v>
      </c>
    </row>
    <row r="5251" spans="1:16" x14ac:dyDescent="0.25">
      <c r="A5251">
        <v>7485</v>
      </c>
      <c r="B5251" t="s">
        <v>399</v>
      </c>
      <c r="E5251" t="s">
        <v>5552</v>
      </c>
      <c r="F5251" t="s">
        <v>347</v>
      </c>
      <c r="G5251" t="s">
        <v>5500</v>
      </c>
      <c r="H5251" t="s">
        <v>198</v>
      </c>
      <c r="I5251" t="s">
        <v>5501</v>
      </c>
      <c r="J5251">
        <v>1989</v>
      </c>
      <c r="K5251">
        <v>6518</v>
      </c>
      <c r="L5251">
        <v>3</v>
      </c>
      <c r="M5251" t="s">
        <v>200</v>
      </c>
      <c r="N5251" t="s">
        <v>1203</v>
      </c>
      <c r="O5251" t="s">
        <v>202</v>
      </c>
      <c r="P5251" t="s">
        <v>5553</v>
      </c>
    </row>
    <row r="5252" spans="1:16" x14ac:dyDescent="0.25">
      <c r="A5252">
        <v>7486</v>
      </c>
      <c r="B5252" t="s">
        <v>399</v>
      </c>
      <c r="E5252" t="s">
        <v>5554</v>
      </c>
      <c r="F5252" t="s">
        <v>347</v>
      </c>
      <c r="G5252" t="s">
        <v>5500</v>
      </c>
      <c r="H5252" t="s">
        <v>198</v>
      </c>
      <c r="I5252" t="s">
        <v>5501</v>
      </c>
      <c r="J5252">
        <v>1989</v>
      </c>
      <c r="K5252">
        <v>3688</v>
      </c>
      <c r="L5252">
        <v>3</v>
      </c>
      <c r="M5252" t="s">
        <v>200</v>
      </c>
      <c r="N5252" t="s">
        <v>1203</v>
      </c>
      <c r="O5252" t="s">
        <v>202</v>
      </c>
      <c r="P5252" t="s">
        <v>1476</v>
      </c>
    </row>
    <row r="5253" spans="1:16" x14ac:dyDescent="0.25">
      <c r="A5253">
        <v>7487</v>
      </c>
      <c r="B5253" t="s">
        <v>399</v>
      </c>
      <c r="E5253" t="s">
        <v>5555</v>
      </c>
      <c r="F5253" t="s">
        <v>347</v>
      </c>
      <c r="G5253" t="s">
        <v>5500</v>
      </c>
      <c r="H5253" t="s">
        <v>198</v>
      </c>
      <c r="I5253" t="s">
        <v>5501</v>
      </c>
      <c r="J5253">
        <v>1989</v>
      </c>
      <c r="K5253">
        <v>3020</v>
      </c>
      <c r="L5253">
        <v>3</v>
      </c>
      <c r="M5253" t="s">
        <v>200</v>
      </c>
      <c r="N5253" t="s">
        <v>1203</v>
      </c>
      <c r="O5253" t="s">
        <v>202</v>
      </c>
      <c r="P5253" t="s">
        <v>2496</v>
      </c>
    </row>
    <row r="5254" spans="1:16" x14ac:dyDescent="0.25">
      <c r="A5254">
        <v>7488</v>
      </c>
      <c r="B5254" t="s">
        <v>399</v>
      </c>
      <c r="E5254" t="s">
        <v>5556</v>
      </c>
      <c r="F5254" t="s">
        <v>347</v>
      </c>
      <c r="G5254" t="s">
        <v>5500</v>
      </c>
      <c r="H5254" t="s">
        <v>198</v>
      </c>
      <c r="I5254" t="s">
        <v>5501</v>
      </c>
      <c r="J5254">
        <v>1989</v>
      </c>
      <c r="K5254">
        <v>5863</v>
      </c>
      <c r="L5254">
        <v>3</v>
      </c>
      <c r="M5254" t="s">
        <v>200</v>
      </c>
      <c r="N5254" t="s">
        <v>1203</v>
      </c>
      <c r="O5254" t="s">
        <v>202</v>
      </c>
      <c r="P5254" t="s">
        <v>442</v>
      </c>
    </row>
    <row r="5255" spans="1:16" x14ac:dyDescent="0.25">
      <c r="A5255">
        <v>7489</v>
      </c>
      <c r="B5255" t="s">
        <v>399</v>
      </c>
      <c r="E5255" t="s">
        <v>5557</v>
      </c>
      <c r="F5255" t="s">
        <v>347</v>
      </c>
      <c r="G5255" t="s">
        <v>5500</v>
      </c>
      <c r="H5255" t="s">
        <v>198</v>
      </c>
      <c r="I5255" t="s">
        <v>5501</v>
      </c>
      <c r="J5255">
        <v>1989</v>
      </c>
      <c r="K5255">
        <v>2433</v>
      </c>
      <c r="L5255">
        <v>3</v>
      </c>
      <c r="M5255" t="s">
        <v>200</v>
      </c>
      <c r="N5255" t="s">
        <v>1203</v>
      </c>
      <c r="O5255" t="s">
        <v>202</v>
      </c>
      <c r="P5255" t="s">
        <v>444</v>
      </c>
    </row>
    <row r="5256" spans="1:16" x14ac:dyDescent="0.25">
      <c r="A5256">
        <v>7490</v>
      </c>
      <c r="B5256" t="s">
        <v>399</v>
      </c>
      <c r="E5256" t="s">
        <v>5558</v>
      </c>
      <c r="F5256" t="s">
        <v>347</v>
      </c>
      <c r="G5256" t="s">
        <v>5500</v>
      </c>
      <c r="H5256" t="s">
        <v>198</v>
      </c>
      <c r="I5256" t="s">
        <v>5501</v>
      </c>
      <c r="J5256">
        <v>1991</v>
      </c>
      <c r="K5256">
        <v>956</v>
      </c>
      <c r="L5256">
        <v>3</v>
      </c>
      <c r="M5256" t="s">
        <v>200</v>
      </c>
      <c r="N5256" t="s">
        <v>1203</v>
      </c>
      <c r="O5256" t="s">
        <v>202</v>
      </c>
      <c r="P5256" t="s">
        <v>1178</v>
      </c>
    </row>
    <row r="5257" spans="1:16" x14ac:dyDescent="0.25">
      <c r="A5257">
        <v>7491</v>
      </c>
      <c r="B5257" t="s">
        <v>399</v>
      </c>
      <c r="E5257" t="s">
        <v>5559</v>
      </c>
      <c r="F5257" t="s">
        <v>347</v>
      </c>
      <c r="G5257" t="s">
        <v>5500</v>
      </c>
      <c r="H5257" t="s">
        <v>198</v>
      </c>
      <c r="I5257" t="s">
        <v>5501</v>
      </c>
      <c r="J5257">
        <v>1991</v>
      </c>
      <c r="K5257">
        <v>2252</v>
      </c>
      <c r="L5257">
        <v>3</v>
      </c>
      <c r="M5257" t="s">
        <v>200</v>
      </c>
      <c r="N5257" t="s">
        <v>1203</v>
      </c>
      <c r="O5257" t="s">
        <v>202</v>
      </c>
      <c r="P5257" t="s">
        <v>442</v>
      </c>
    </row>
    <row r="5258" spans="1:16" x14ac:dyDescent="0.25">
      <c r="A5258">
        <v>7492</v>
      </c>
      <c r="B5258" t="s">
        <v>399</v>
      </c>
      <c r="E5258" t="s">
        <v>5560</v>
      </c>
      <c r="F5258" t="s">
        <v>347</v>
      </c>
      <c r="G5258" t="s">
        <v>5500</v>
      </c>
      <c r="H5258" t="s">
        <v>198</v>
      </c>
      <c r="I5258" t="s">
        <v>5501</v>
      </c>
      <c r="J5258">
        <v>1991</v>
      </c>
      <c r="K5258">
        <v>3780</v>
      </c>
      <c r="L5258">
        <v>3</v>
      </c>
      <c r="M5258" t="s">
        <v>200</v>
      </c>
      <c r="N5258" t="s">
        <v>1203</v>
      </c>
      <c r="O5258" t="s">
        <v>202</v>
      </c>
      <c r="P5258" t="s">
        <v>1176</v>
      </c>
    </row>
    <row r="5259" spans="1:16" x14ac:dyDescent="0.25">
      <c r="A5259">
        <v>7493</v>
      </c>
      <c r="B5259" t="s">
        <v>399</v>
      </c>
      <c r="E5259" t="s">
        <v>5561</v>
      </c>
      <c r="F5259" t="s">
        <v>347</v>
      </c>
      <c r="G5259" t="s">
        <v>5500</v>
      </c>
      <c r="H5259" t="s">
        <v>198</v>
      </c>
      <c r="I5259" t="s">
        <v>5501</v>
      </c>
      <c r="J5259">
        <v>1991</v>
      </c>
      <c r="K5259">
        <v>4947</v>
      </c>
      <c r="L5259">
        <v>3</v>
      </c>
      <c r="M5259" t="s">
        <v>200</v>
      </c>
      <c r="N5259" t="s">
        <v>1203</v>
      </c>
      <c r="O5259" t="s">
        <v>202</v>
      </c>
      <c r="P5259" t="s">
        <v>413</v>
      </c>
    </row>
    <row r="5260" spans="1:16" x14ac:dyDescent="0.25">
      <c r="A5260">
        <v>7494</v>
      </c>
      <c r="B5260" t="s">
        <v>399</v>
      </c>
      <c r="E5260" t="s">
        <v>5562</v>
      </c>
      <c r="F5260" t="s">
        <v>347</v>
      </c>
      <c r="G5260" t="s">
        <v>5500</v>
      </c>
      <c r="H5260" t="s">
        <v>198</v>
      </c>
      <c r="I5260" t="s">
        <v>5501</v>
      </c>
      <c r="J5260">
        <v>1991</v>
      </c>
      <c r="K5260">
        <v>3018</v>
      </c>
      <c r="L5260">
        <v>3</v>
      </c>
      <c r="M5260" t="s">
        <v>200</v>
      </c>
      <c r="N5260" t="s">
        <v>1203</v>
      </c>
      <c r="O5260" t="s">
        <v>202</v>
      </c>
      <c r="P5260" t="s">
        <v>1242</v>
      </c>
    </row>
    <row r="5261" spans="1:16" x14ac:dyDescent="0.25">
      <c r="A5261">
        <v>7495</v>
      </c>
      <c r="B5261" t="s">
        <v>399</v>
      </c>
      <c r="E5261" t="s">
        <v>5563</v>
      </c>
      <c r="F5261" t="s">
        <v>347</v>
      </c>
      <c r="G5261" t="s">
        <v>5500</v>
      </c>
      <c r="H5261" t="s">
        <v>198</v>
      </c>
      <c r="I5261" t="s">
        <v>5501</v>
      </c>
      <c r="J5261">
        <v>1991</v>
      </c>
      <c r="K5261">
        <v>3089</v>
      </c>
      <c r="L5261">
        <v>3</v>
      </c>
      <c r="M5261" t="s">
        <v>200</v>
      </c>
      <c r="N5261" t="s">
        <v>1203</v>
      </c>
      <c r="O5261" t="s">
        <v>202</v>
      </c>
      <c r="P5261" t="s">
        <v>2931</v>
      </c>
    </row>
    <row r="5262" spans="1:16" x14ac:dyDescent="0.25">
      <c r="A5262">
        <v>7496</v>
      </c>
      <c r="B5262" t="s">
        <v>360</v>
      </c>
      <c r="E5262" t="s">
        <v>5564</v>
      </c>
      <c r="F5262" t="s">
        <v>347</v>
      </c>
      <c r="G5262" t="s">
        <v>5500</v>
      </c>
      <c r="H5262" t="s">
        <v>198</v>
      </c>
      <c r="I5262" t="s">
        <v>5501</v>
      </c>
      <c r="J5262">
        <v>1965</v>
      </c>
      <c r="K5262">
        <v>2094</v>
      </c>
      <c r="L5262">
        <v>3</v>
      </c>
      <c r="M5262" t="s">
        <v>200</v>
      </c>
      <c r="N5262" t="s">
        <v>668</v>
      </c>
      <c r="O5262" t="s">
        <v>202</v>
      </c>
      <c r="P5262" t="s">
        <v>365</v>
      </c>
    </row>
    <row r="5263" spans="1:16" x14ac:dyDescent="0.25">
      <c r="A5263">
        <v>7497</v>
      </c>
      <c r="B5263" t="s">
        <v>360</v>
      </c>
      <c r="E5263" t="s">
        <v>5565</v>
      </c>
      <c r="F5263" t="s">
        <v>347</v>
      </c>
      <c r="G5263" t="s">
        <v>5500</v>
      </c>
      <c r="H5263" t="s">
        <v>198</v>
      </c>
      <c r="I5263" t="s">
        <v>5501</v>
      </c>
      <c r="J5263">
        <v>1964</v>
      </c>
      <c r="K5263">
        <v>4590</v>
      </c>
      <c r="L5263">
        <v>3</v>
      </c>
      <c r="M5263" t="s">
        <v>200</v>
      </c>
      <c r="N5263" t="s">
        <v>668</v>
      </c>
      <c r="O5263" t="s">
        <v>202</v>
      </c>
      <c r="P5263" t="s">
        <v>365</v>
      </c>
    </row>
    <row r="5264" spans="1:16" x14ac:dyDescent="0.25">
      <c r="A5264">
        <v>7498</v>
      </c>
      <c r="B5264" t="s">
        <v>360</v>
      </c>
      <c r="E5264" t="s">
        <v>5566</v>
      </c>
      <c r="F5264" t="s">
        <v>347</v>
      </c>
      <c r="G5264" t="s">
        <v>5500</v>
      </c>
      <c r="H5264" t="s">
        <v>198</v>
      </c>
      <c r="I5264" t="s">
        <v>5501</v>
      </c>
      <c r="J5264">
        <v>1974</v>
      </c>
      <c r="K5264">
        <v>225187</v>
      </c>
      <c r="L5264">
        <v>3</v>
      </c>
      <c r="M5264" t="s">
        <v>200</v>
      </c>
      <c r="N5264" t="s">
        <v>668</v>
      </c>
      <c r="O5264" t="s">
        <v>202</v>
      </c>
      <c r="P5264" t="s">
        <v>365</v>
      </c>
    </row>
    <row r="5265" spans="1:16" x14ac:dyDescent="0.25">
      <c r="A5265">
        <v>7499</v>
      </c>
      <c r="B5265" t="s">
        <v>360</v>
      </c>
      <c r="E5265" t="s">
        <v>5567</v>
      </c>
      <c r="F5265" t="s">
        <v>347</v>
      </c>
      <c r="G5265" t="s">
        <v>5500</v>
      </c>
      <c r="H5265" t="s">
        <v>198</v>
      </c>
      <c r="I5265" t="s">
        <v>5501</v>
      </c>
      <c r="J5265">
        <v>1963</v>
      </c>
      <c r="K5265">
        <v>31599</v>
      </c>
      <c r="L5265">
        <v>3</v>
      </c>
      <c r="M5265" t="s">
        <v>200</v>
      </c>
      <c r="N5265" t="s">
        <v>668</v>
      </c>
      <c r="O5265" t="s">
        <v>202</v>
      </c>
      <c r="P5265" t="s">
        <v>365</v>
      </c>
    </row>
    <row r="5266" spans="1:16" x14ac:dyDescent="0.25">
      <c r="A5266">
        <v>7500</v>
      </c>
      <c r="B5266" t="s">
        <v>360</v>
      </c>
      <c r="E5266" t="s">
        <v>5568</v>
      </c>
      <c r="F5266" t="s">
        <v>347</v>
      </c>
      <c r="G5266" t="s">
        <v>5500</v>
      </c>
      <c r="H5266" t="s">
        <v>198</v>
      </c>
      <c r="I5266" t="s">
        <v>5501</v>
      </c>
      <c r="J5266">
        <v>1978</v>
      </c>
      <c r="K5266">
        <v>72255</v>
      </c>
      <c r="L5266">
        <v>3</v>
      </c>
      <c r="M5266" t="s">
        <v>200</v>
      </c>
      <c r="N5266" t="s">
        <v>668</v>
      </c>
      <c r="O5266" t="s">
        <v>202</v>
      </c>
      <c r="P5266" t="s">
        <v>365</v>
      </c>
    </row>
    <row r="5267" spans="1:16" x14ac:dyDescent="0.25">
      <c r="A5267">
        <v>7501</v>
      </c>
      <c r="B5267" t="s">
        <v>360</v>
      </c>
      <c r="E5267" t="s">
        <v>5569</v>
      </c>
      <c r="F5267" t="s">
        <v>347</v>
      </c>
      <c r="G5267" t="s">
        <v>5500</v>
      </c>
      <c r="H5267" t="s">
        <v>198</v>
      </c>
      <c r="I5267" t="s">
        <v>5501</v>
      </c>
      <c r="J5267">
        <v>1966</v>
      </c>
      <c r="K5267">
        <v>5865</v>
      </c>
      <c r="L5267">
        <v>3</v>
      </c>
      <c r="M5267" t="s">
        <v>200</v>
      </c>
      <c r="N5267" t="s">
        <v>668</v>
      </c>
      <c r="O5267" t="s">
        <v>202</v>
      </c>
      <c r="P5267" t="s">
        <v>365</v>
      </c>
    </row>
    <row r="5268" spans="1:16" x14ac:dyDescent="0.25">
      <c r="A5268">
        <v>7502</v>
      </c>
      <c r="B5268" t="s">
        <v>360</v>
      </c>
      <c r="E5268" t="s">
        <v>5570</v>
      </c>
      <c r="F5268" t="s">
        <v>347</v>
      </c>
      <c r="G5268" t="s">
        <v>5500</v>
      </c>
      <c r="H5268" t="s">
        <v>198</v>
      </c>
      <c r="I5268" t="s">
        <v>5501</v>
      </c>
      <c r="J5268">
        <v>1967</v>
      </c>
      <c r="K5268">
        <v>1671</v>
      </c>
      <c r="L5268">
        <v>3</v>
      </c>
      <c r="M5268" t="s">
        <v>200</v>
      </c>
      <c r="N5268" t="s">
        <v>668</v>
      </c>
      <c r="O5268" t="s">
        <v>202</v>
      </c>
      <c r="P5268" t="s">
        <v>365</v>
      </c>
    </row>
    <row r="5269" spans="1:16" x14ac:dyDescent="0.25">
      <c r="A5269">
        <v>7503</v>
      </c>
      <c r="B5269" t="s">
        <v>360</v>
      </c>
      <c r="E5269" t="s">
        <v>5571</v>
      </c>
      <c r="F5269" t="s">
        <v>347</v>
      </c>
      <c r="G5269" t="s">
        <v>5500</v>
      </c>
      <c r="H5269" t="s">
        <v>198</v>
      </c>
      <c r="I5269" t="s">
        <v>5501</v>
      </c>
      <c r="J5269">
        <v>1966</v>
      </c>
      <c r="K5269">
        <v>36076</v>
      </c>
      <c r="L5269">
        <v>3</v>
      </c>
      <c r="M5269" t="s">
        <v>200</v>
      </c>
      <c r="N5269" t="s">
        <v>668</v>
      </c>
      <c r="O5269" t="s">
        <v>202</v>
      </c>
      <c r="P5269" t="s">
        <v>365</v>
      </c>
    </row>
    <row r="5270" spans="1:16" x14ac:dyDescent="0.25">
      <c r="A5270">
        <v>7504</v>
      </c>
      <c r="B5270" t="s">
        <v>360</v>
      </c>
      <c r="E5270" t="s">
        <v>5572</v>
      </c>
      <c r="F5270" t="s">
        <v>347</v>
      </c>
      <c r="G5270" t="s">
        <v>5500</v>
      </c>
      <c r="H5270" t="s">
        <v>198</v>
      </c>
      <c r="I5270" t="s">
        <v>5501</v>
      </c>
      <c r="J5270">
        <v>1977</v>
      </c>
      <c r="K5270">
        <v>11772</v>
      </c>
      <c r="L5270">
        <v>3</v>
      </c>
      <c r="M5270" t="s">
        <v>200</v>
      </c>
      <c r="N5270" t="s">
        <v>668</v>
      </c>
      <c r="O5270" t="s">
        <v>202</v>
      </c>
      <c r="P5270" t="s">
        <v>365</v>
      </c>
    </row>
    <row r="5271" spans="1:16" x14ac:dyDescent="0.25">
      <c r="A5271">
        <v>7505</v>
      </c>
      <c r="B5271" t="s">
        <v>360</v>
      </c>
      <c r="E5271" t="s">
        <v>5573</v>
      </c>
      <c r="F5271" t="s">
        <v>347</v>
      </c>
      <c r="G5271" t="s">
        <v>5500</v>
      </c>
      <c r="H5271" t="s">
        <v>198</v>
      </c>
      <c r="I5271" t="s">
        <v>5501</v>
      </c>
      <c r="J5271">
        <v>1969</v>
      </c>
      <c r="K5271">
        <v>4123</v>
      </c>
      <c r="L5271">
        <v>3</v>
      </c>
      <c r="M5271" t="s">
        <v>200</v>
      </c>
      <c r="N5271" t="s">
        <v>668</v>
      </c>
      <c r="O5271" t="s">
        <v>202</v>
      </c>
      <c r="P5271" t="s">
        <v>365</v>
      </c>
    </row>
    <row r="5272" spans="1:16" x14ac:dyDescent="0.25">
      <c r="A5272">
        <v>7506</v>
      </c>
      <c r="B5272" t="s">
        <v>360</v>
      </c>
      <c r="E5272" t="s">
        <v>5574</v>
      </c>
      <c r="F5272" t="s">
        <v>347</v>
      </c>
      <c r="G5272" t="s">
        <v>5500</v>
      </c>
      <c r="H5272" t="s">
        <v>198</v>
      </c>
      <c r="I5272" t="s">
        <v>5501</v>
      </c>
      <c r="J5272">
        <v>1969</v>
      </c>
      <c r="K5272">
        <v>24611</v>
      </c>
      <c r="L5272">
        <v>3</v>
      </c>
      <c r="M5272" t="s">
        <v>200</v>
      </c>
      <c r="N5272" t="s">
        <v>668</v>
      </c>
      <c r="O5272" t="s">
        <v>202</v>
      </c>
      <c r="P5272" t="s">
        <v>365</v>
      </c>
    </row>
    <row r="5273" spans="1:16" x14ac:dyDescent="0.25">
      <c r="A5273">
        <v>7507</v>
      </c>
      <c r="B5273" t="s">
        <v>360</v>
      </c>
      <c r="E5273" t="s">
        <v>5575</v>
      </c>
      <c r="F5273" t="s">
        <v>347</v>
      </c>
      <c r="G5273" t="s">
        <v>5500</v>
      </c>
      <c r="H5273" t="s">
        <v>198</v>
      </c>
      <c r="I5273" t="s">
        <v>5501</v>
      </c>
      <c r="J5273">
        <v>1964</v>
      </c>
      <c r="K5273">
        <v>7902</v>
      </c>
      <c r="L5273">
        <v>3</v>
      </c>
      <c r="M5273" t="s">
        <v>200</v>
      </c>
      <c r="N5273" t="s">
        <v>668</v>
      </c>
      <c r="O5273" t="s">
        <v>202</v>
      </c>
      <c r="P5273" t="s">
        <v>365</v>
      </c>
    </row>
    <row r="5274" spans="1:16" x14ac:dyDescent="0.25">
      <c r="A5274">
        <v>7508</v>
      </c>
      <c r="B5274" t="s">
        <v>360</v>
      </c>
      <c r="E5274" t="s">
        <v>5576</v>
      </c>
      <c r="F5274" t="s">
        <v>347</v>
      </c>
      <c r="G5274" t="s">
        <v>5500</v>
      </c>
      <c r="H5274" t="s">
        <v>198</v>
      </c>
      <c r="I5274" t="s">
        <v>5501</v>
      </c>
      <c r="J5274">
        <v>1957</v>
      </c>
      <c r="K5274">
        <v>418</v>
      </c>
      <c r="L5274">
        <v>3</v>
      </c>
      <c r="M5274" t="s">
        <v>200</v>
      </c>
      <c r="N5274" t="s">
        <v>668</v>
      </c>
      <c r="O5274" t="s">
        <v>202</v>
      </c>
      <c r="P5274" t="s">
        <v>365</v>
      </c>
    </row>
    <row r="5275" spans="1:16" x14ac:dyDescent="0.25">
      <c r="A5275">
        <v>7509</v>
      </c>
      <c r="B5275" t="s">
        <v>360</v>
      </c>
      <c r="E5275" t="s">
        <v>5577</v>
      </c>
      <c r="F5275" t="s">
        <v>347</v>
      </c>
      <c r="G5275" t="s">
        <v>5500</v>
      </c>
      <c r="H5275" t="s">
        <v>198</v>
      </c>
      <c r="I5275" t="s">
        <v>5501</v>
      </c>
      <c r="J5275">
        <v>1965</v>
      </c>
      <c r="K5275">
        <v>8181</v>
      </c>
      <c r="L5275">
        <v>3</v>
      </c>
      <c r="M5275" t="s">
        <v>200</v>
      </c>
      <c r="N5275" t="s">
        <v>668</v>
      </c>
      <c r="O5275" t="s">
        <v>202</v>
      </c>
      <c r="P5275" t="s">
        <v>365</v>
      </c>
    </row>
    <row r="5276" spans="1:16" x14ac:dyDescent="0.25">
      <c r="A5276">
        <v>7510</v>
      </c>
      <c r="B5276" t="s">
        <v>360</v>
      </c>
      <c r="E5276" t="s">
        <v>5578</v>
      </c>
      <c r="F5276" t="s">
        <v>347</v>
      </c>
      <c r="G5276" t="s">
        <v>5500</v>
      </c>
      <c r="H5276" t="s">
        <v>198</v>
      </c>
      <c r="I5276" t="s">
        <v>5501</v>
      </c>
      <c r="J5276">
        <v>1970</v>
      </c>
      <c r="K5276">
        <v>1105</v>
      </c>
      <c r="L5276">
        <v>3</v>
      </c>
      <c r="M5276" t="s">
        <v>200</v>
      </c>
      <c r="N5276" t="s">
        <v>668</v>
      </c>
      <c r="O5276" t="s">
        <v>202</v>
      </c>
      <c r="P5276" t="s">
        <v>365</v>
      </c>
    </row>
    <row r="5277" spans="1:16" x14ac:dyDescent="0.25">
      <c r="A5277">
        <v>7511</v>
      </c>
      <c r="B5277" t="s">
        <v>360</v>
      </c>
      <c r="E5277" t="s">
        <v>5579</v>
      </c>
      <c r="F5277" t="s">
        <v>347</v>
      </c>
      <c r="G5277" t="s">
        <v>5500</v>
      </c>
      <c r="H5277" t="s">
        <v>198</v>
      </c>
      <c r="I5277" t="s">
        <v>5501</v>
      </c>
      <c r="J5277">
        <v>1963</v>
      </c>
      <c r="K5277">
        <v>6166</v>
      </c>
      <c r="L5277">
        <v>3</v>
      </c>
      <c r="M5277" t="s">
        <v>200</v>
      </c>
      <c r="N5277" t="s">
        <v>668</v>
      </c>
      <c r="O5277" t="s">
        <v>202</v>
      </c>
      <c r="P5277" t="s">
        <v>365</v>
      </c>
    </row>
    <row r="5278" spans="1:16" x14ac:dyDescent="0.25">
      <c r="A5278">
        <v>7512</v>
      </c>
      <c r="B5278" t="s">
        <v>360</v>
      </c>
      <c r="E5278" t="s">
        <v>5580</v>
      </c>
      <c r="F5278" t="s">
        <v>347</v>
      </c>
      <c r="G5278" t="s">
        <v>5500</v>
      </c>
      <c r="H5278" t="s">
        <v>198</v>
      </c>
      <c r="I5278" t="s">
        <v>5501</v>
      </c>
      <c r="J5278">
        <v>1963</v>
      </c>
      <c r="K5278">
        <v>240</v>
      </c>
      <c r="L5278">
        <v>3</v>
      </c>
      <c r="M5278" t="s">
        <v>200</v>
      </c>
      <c r="N5278" t="s">
        <v>668</v>
      </c>
      <c r="O5278" t="s">
        <v>202</v>
      </c>
      <c r="P5278" t="s">
        <v>365</v>
      </c>
    </row>
    <row r="5279" spans="1:16" x14ac:dyDescent="0.25">
      <c r="A5279">
        <v>7513</v>
      </c>
      <c r="B5279" t="s">
        <v>360</v>
      </c>
      <c r="E5279" t="s">
        <v>5581</v>
      </c>
      <c r="F5279" t="s">
        <v>347</v>
      </c>
      <c r="G5279" t="s">
        <v>5500</v>
      </c>
      <c r="H5279" t="s">
        <v>198</v>
      </c>
      <c r="I5279" t="s">
        <v>5501</v>
      </c>
      <c r="J5279">
        <v>1967</v>
      </c>
      <c r="K5279">
        <v>69726</v>
      </c>
      <c r="L5279">
        <v>3</v>
      </c>
      <c r="M5279" t="s">
        <v>200</v>
      </c>
      <c r="N5279" t="s">
        <v>668</v>
      </c>
      <c r="O5279" t="s">
        <v>202</v>
      </c>
      <c r="P5279" t="s">
        <v>365</v>
      </c>
    </row>
    <row r="5280" spans="1:16" x14ac:dyDescent="0.25">
      <c r="A5280">
        <v>7514</v>
      </c>
      <c r="B5280" t="s">
        <v>360</v>
      </c>
      <c r="E5280" t="s">
        <v>5582</v>
      </c>
      <c r="F5280" t="s">
        <v>347</v>
      </c>
      <c r="G5280" t="s">
        <v>5500</v>
      </c>
      <c r="H5280" t="s">
        <v>198</v>
      </c>
      <c r="I5280" t="s">
        <v>5501</v>
      </c>
      <c r="J5280">
        <v>1976</v>
      </c>
      <c r="K5280">
        <v>410</v>
      </c>
      <c r="L5280">
        <v>3</v>
      </c>
      <c r="M5280" t="s">
        <v>200</v>
      </c>
      <c r="N5280" t="s">
        <v>376</v>
      </c>
      <c r="O5280" t="s">
        <v>202</v>
      </c>
      <c r="P5280" t="s">
        <v>365</v>
      </c>
    </row>
    <row r="5281" spans="1:16" x14ac:dyDescent="0.25">
      <c r="A5281">
        <v>7515</v>
      </c>
      <c r="B5281" t="s">
        <v>360</v>
      </c>
      <c r="E5281" t="s">
        <v>5583</v>
      </c>
      <c r="F5281" t="s">
        <v>347</v>
      </c>
      <c r="G5281" t="s">
        <v>5500</v>
      </c>
      <c r="H5281" t="s">
        <v>198</v>
      </c>
      <c r="I5281" t="s">
        <v>5501</v>
      </c>
      <c r="J5281">
        <v>1977</v>
      </c>
      <c r="K5281">
        <v>36</v>
      </c>
      <c r="L5281">
        <v>3</v>
      </c>
      <c r="M5281" t="s">
        <v>200</v>
      </c>
      <c r="N5281" t="s">
        <v>376</v>
      </c>
      <c r="O5281" t="s">
        <v>202</v>
      </c>
      <c r="P5281" t="s">
        <v>365</v>
      </c>
    </row>
    <row r="5282" spans="1:16" x14ac:dyDescent="0.25">
      <c r="A5282">
        <v>7516</v>
      </c>
      <c r="B5282" t="s">
        <v>360</v>
      </c>
      <c r="E5282" t="s">
        <v>5584</v>
      </c>
      <c r="F5282" t="s">
        <v>347</v>
      </c>
      <c r="G5282" t="s">
        <v>5500</v>
      </c>
      <c r="H5282" t="s">
        <v>198</v>
      </c>
      <c r="I5282" t="s">
        <v>5501</v>
      </c>
      <c r="J5282">
        <v>1967</v>
      </c>
      <c r="K5282">
        <v>8835</v>
      </c>
      <c r="L5282">
        <v>3</v>
      </c>
      <c r="M5282" t="s">
        <v>200</v>
      </c>
      <c r="N5282" t="s">
        <v>668</v>
      </c>
      <c r="O5282" t="s">
        <v>202</v>
      </c>
      <c r="P5282" t="s">
        <v>365</v>
      </c>
    </row>
    <row r="5283" spans="1:16" x14ac:dyDescent="0.25">
      <c r="A5283">
        <v>7517</v>
      </c>
      <c r="B5283" t="s">
        <v>360</v>
      </c>
      <c r="E5283" t="s">
        <v>5585</v>
      </c>
      <c r="F5283" t="s">
        <v>347</v>
      </c>
      <c r="G5283" t="s">
        <v>5500</v>
      </c>
      <c r="H5283" t="s">
        <v>198</v>
      </c>
      <c r="I5283" t="s">
        <v>5501</v>
      </c>
      <c r="J5283">
        <v>1968</v>
      </c>
      <c r="K5283">
        <v>4867</v>
      </c>
      <c r="L5283">
        <v>3</v>
      </c>
      <c r="M5283" t="s">
        <v>200</v>
      </c>
      <c r="N5283" t="s">
        <v>668</v>
      </c>
      <c r="O5283" t="s">
        <v>202</v>
      </c>
      <c r="P5283" t="s">
        <v>365</v>
      </c>
    </row>
    <row r="5284" spans="1:16" x14ac:dyDescent="0.25">
      <c r="A5284">
        <v>7518</v>
      </c>
      <c r="B5284" t="s">
        <v>360</v>
      </c>
      <c r="E5284" t="s">
        <v>5586</v>
      </c>
      <c r="F5284" t="s">
        <v>347</v>
      </c>
      <c r="G5284" t="s">
        <v>5500</v>
      </c>
      <c r="H5284" t="s">
        <v>198</v>
      </c>
      <c r="I5284" t="s">
        <v>5501</v>
      </c>
      <c r="J5284">
        <v>1964</v>
      </c>
      <c r="K5284">
        <v>6347</v>
      </c>
      <c r="L5284">
        <v>3</v>
      </c>
      <c r="M5284" t="s">
        <v>200</v>
      </c>
      <c r="N5284" t="s">
        <v>668</v>
      </c>
      <c r="O5284" t="s">
        <v>202</v>
      </c>
      <c r="P5284" t="s">
        <v>365</v>
      </c>
    </row>
    <row r="5285" spans="1:16" x14ac:dyDescent="0.25">
      <c r="A5285">
        <v>7519</v>
      </c>
      <c r="B5285" t="s">
        <v>360</v>
      </c>
      <c r="E5285" t="s">
        <v>5587</v>
      </c>
      <c r="F5285" t="s">
        <v>347</v>
      </c>
      <c r="G5285" t="s">
        <v>5500</v>
      </c>
      <c r="H5285" t="s">
        <v>198</v>
      </c>
      <c r="I5285" t="s">
        <v>5501</v>
      </c>
      <c r="J5285">
        <v>1971</v>
      </c>
      <c r="K5285">
        <v>26939</v>
      </c>
      <c r="L5285">
        <v>3</v>
      </c>
      <c r="M5285" t="s">
        <v>200</v>
      </c>
      <c r="N5285" t="s">
        <v>668</v>
      </c>
      <c r="O5285" t="s">
        <v>202</v>
      </c>
      <c r="P5285" t="s">
        <v>365</v>
      </c>
    </row>
    <row r="5286" spans="1:16" x14ac:dyDescent="0.25">
      <c r="A5286">
        <v>7520</v>
      </c>
      <c r="B5286" t="s">
        <v>360</v>
      </c>
      <c r="E5286" t="s">
        <v>5588</v>
      </c>
      <c r="F5286" t="s">
        <v>347</v>
      </c>
      <c r="G5286" t="s">
        <v>5500</v>
      </c>
      <c r="H5286" t="s">
        <v>198</v>
      </c>
      <c r="I5286" t="s">
        <v>5501</v>
      </c>
      <c r="J5286">
        <v>1965</v>
      </c>
      <c r="K5286">
        <v>3890238</v>
      </c>
      <c r="L5286">
        <v>3</v>
      </c>
      <c r="M5286" t="s">
        <v>200</v>
      </c>
      <c r="N5286" t="s">
        <v>376</v>
      </c>
      <c r="O5286" t="s">
        <v>202</v>
      </c>
      <c r="P5286" t="s">
        <v>365</v>
      </c>
    </row>
    <row r="5287" spans="1:16" x14ac:dyDescent="0.25">
      <c r="A5287">
        <v>7521</v>
      </c>
      <c r="B5287" t="s">
        <v>360</v>
      </c>
      <c r="E5287" t="s">
        <v>5589</v>
      </c>
      <c r="F5287" t="s">
        <v>347</v>
      </c>
      <c r="G5287" t="s">
        <v>5500</v>
      </c>
      <c r="H5287" t="s">
        <v>198</v>
      </c>
      <c r="I5287" t="s">
        <v>5501</v>
      </c>
      <c r="J5287">
        <v>1979</v>
      </c>
      <c r="K5287">
        <v>7338</v>
      </c>
      <c r="L5287">
        <v>3</v>
      </c>
      <c r="M5287" t="s">
        <v>200</v>
      </c>
      <c r="N5287" t="s">
        <v>668</v>
      </c>
      <c r="O5287" t="s">
        <v>202</v>
      </c>
      <c r="P5287" t="s">
        <v>365</v>
      </c>
    </row>
    <row r="5288" spans="1:16" x14ac:dyDescent="0.25">
      <c r="A5288">
        <v>7522</v>
      </c>
      <c r="B5288" t="s">
        <v>360</v>
      </c>
      <c r="E5288" t="s">
        <v>5590</v>
      </c>
      <c r="F5288" t="s">
        <v>347</v>
      </c>
      <c r="G5288" t="s">
        <v>5500</v>
      </c>
      <c r="H5288" t="s">
        <v>198</v>
      </c>
      <c r="I5288" t="s">
        <v>5501</v>
      </c>
      <c r="J5288">
        <v>1963</v>
      </c>
      <c r="K5288">
        <v>753</v>
      </c>
      <c r="L5288">
        <v>3</v>
      </c>
      <c r="M5288" t="s">
        <v>200</v>
      </c>
      <c r="N5288" t="s">
        <v>668</v>
      </c>
      <c r="O5288" t="s">
        <v>202</v>
      </c>
      <c r="P5288" t="s">
        <v>365</v>
      </c>
    </row>
    <row r="5289" spans="1:16" x14ac:dyDescent="0.25">
      <c r="A5289">
        <v>7523</v>
      </c>
      <c r="B5289" t="s">
        <v>360</v>
      </c>
      <c r="E5289" t="s">
        <v>5591</v>
      </c>
      <c r="F5289" t="s">
        <v>347</v>
      </c>
      <c r="G5289" t="s">
        <v>5500</v>
      </c>
      <c r="H5289" t="s">
        <v>198</v>
      </c>
      <c r="I5289" t="s">
        <v>5501</v>
      </c>
      <c r="J5289">
        <v>1964</v>
      </c>
      <c r="K5289">
        <v>258036</v>
      </c>
      <c r="L5289">
        <v>3</v>
      </c>
      <c r="M5289" t="s">
        <v>200</v>
      </c>
      <c r="N5289" t="s">
        <v>376</v>
      </c>
      <c r="O5289" t="s">
        <v>202</v>
      </c>
      <c r="P5289" t="s">
        <v>365</v>
      </c>
    </row>
    <row r="5290" spans="1:16" x14ac:dyDescent="0.25">
      <c r="A5290">
        <v>7524</v>
      </c>
      <c r="B5290" t="s">
        <v>360</v>
      </c>
      <c r="E5290" t="s">
        <v>5592</v>
      </c>
      <c r="F5290" t="s">
        <v>347</v>
      </c>
      <c r="G5290" t="s">
        <v>5500</v>
      </c>
      <c r="H5290" t="s">
        <v>198</v>
      </c>
      <c r="I5290" t="s">
        <v>5501</v>
      </c>
      <c r="J5290">
        <v>1966</v>
      </c>
      <c r="K5290">
        <v>84352</v>
      </c>
      <c r="L5290">
        <v>3</v>
      </c>
      <c r="M5290" t="s">
        <v>200</v>
      </c>
      <c r="N5290" t="s">
        <v>668</v>
      </c>
      <c r="O5290" t="s">
        <v>202</v>
      </c>
      <c r="P5290" t="s">
        <v>365</v>
      </c>
    </row>
    <row r="5291" spans="1:16" x14ac:dyDescent="0.25">
      <c r="A5291">
        <v>7525</v>
      </c>
      <c r="B5291" t="s">
        <v>360</v>
      </c>
      <c r="E5291" t="s">
        <v>5593</v>
      </c>
      <c r="F5291" t="s">
        <v>347</v>
      </c>
      <c r="G5291" t="s">
        <v>5500</v>
      </c>
      <c r="H5291" t="s">
        <v>198</v>
      </c>
      <c r="I5291" t="s">
        <v>5501</v>
      </c>
      <c r="J5291">
        <v>1970</v>
      </c>
      <c r="K5291">
        <v>115488</v>
      </c>
      <c r="L5291">
        <v>3</v>
      </c>
      <c r="M5291" t="s">
        <v>200</v>
      </c>
      <c r="N5291" t="s">
        <v>668</v>
      </c>
      <c r="O5291" t="s">
        <v>202</v>
      </c>
      <c r="P5291" t="s">
        <v>365</v>
      </c>
    </row>
    <row r="5292" spans="1:16" x14ac:dyDescent="0.25">
      <c r="A5292">
        <v>7526</v>
      </c>
      <c r="B5292" t="s">
        <v>360</v>
      </c>
      <c r="E5292" t="s">
        <v>5594</v>
      </c>
      <c r="F5292" t="s">
        <v>347</v>
      </c>
      <c r="G5292" t="s">
        <v>5500</v>
      </c>
      <c r="H5292" t="s">
        <v>198</v>
      </c>
      <c r="I5292" t="s">
        <v>5501</v>
      </c>
      <c r="J5292">
        <v>1974</v>
      </c>
      <c r="K5292">
        <v>6368</v>
      </c>
      <c r="L5292">
        <v>3</v>
      </c>
      <c r="M5292" t="s">
        <v>200</v>
      </c>
      <c r="N5292" t="s">
        <v>787</v>
      </c>
      <c r="O5292" t="s">
        <v>202</v>
      </c>
      <c r="P5292" t="s">
        <v>365</v>
      </c>
    </row>
    <row r="5293" spans="1:16" x14ac:dyDescent="0.25">
      <c r="A5293">
        <v>7527</v>
      </c>
      <c r="B5293" t="s">
        <v>360</v>
      </c>
      <c r="E5293" t="s">
        <v>5595</v>
      </c>
      <c r="F5293" t="s">
        <v>347</v>
      </c>
      <c r="G5293" t="s">
        <v>5500</v>
      </c>
      <c r="H5293" t="s">
        <v>198</v>
      </c>
      <c r="I5293" t="s">
        <v>5501</v>
      </c>
      <c r="J5293">
        <v>1974</v>
      </c>
      <c r="K5293">
        <v>316751</v>
      </c>
      <c r="L5293">
        <v>3</v>
      </c>
      <c r="M5293" t="s">
        <v>200</v>
      </c>
      <c r="N5293" t="s">
        <v>376</v>
      </c>
      <c r="O5293" t="s">
        <v>202</v>
      </c>
      <c r="P5293" t="s">
        <v>365</v>
      </c>
    </row>
    <row r="5294" spans="1:16" x14ac:dyDescent="0.25">
      <c r="A5294">
        <v>7528</v>
      </c>
      <c r="B5294" t="s">
        <v>360</v>
      </c>
      <c r="E5294" t="s">
        <v>5596</v>
      </c>
      <c r="F5294" t="s">
        <v>347</v>
      </c>
      <c r="G5294" t="s">
        <v>5500</v>
      </c>
      <c r="H5294" t="s">
        <v>198</v>
      </c>
      <c r="I5294" t="s">
        <v>5501</v>
      </c>
      <c r="J5294">
        <v>1963</v>
      </c>
      <c r="K5294">
        <v>3646</v>
      </c>
      <c r="L5294">
        <v>3</v>
      </c>
      <c r="M5294" t="s">
        <v>200</v>
      </c>
      <c r="N5294" t="s">
        <v>668</v>
      </c>
      <c r="O5294" t="s">
        <v>202</v>
      </c>
      <c r="P5294" t="s">
        <v>365</v>
      </c>
    </row>
    <row r="5295" spans="1:16" x14ac:dyDescent="0.25">
      <c r="A5295">
        <v>7529</v>
      </c>
      <c r="B5295" t="s">
        <v>360</v>
      </c>
      <c r="E5295" t="s">
        <v>5597</v>
      </c>
      <c r="F5295" t="s">
        <v>347</v>
      </c>
      <c r="G5295" t="s">
        <v>5500</v>
      </c>
      <c r="H5295" t="s">
        <v>198</v>
      </c>
      <c r="I5295" t="s">
        <v>5501</v>
      </c>
      <c r="J5295">
        <v>1956</v>
      </c>
      <c r="K5295">
        <v>3743</v>
      </c>
      <c r="L5295">
        <v>3</v>
      </c>
      <c r="M5295" t="s">
        <v>200</v>
      </c>
      <c r="N5295" t="s">
        <v>668</v>
      </c>
      <c r="O5295" t="s">
        <v>202</v>
      </c>
      <c r="P5295" t="s">
        <v>365</v>
      </c>
    </row>
    <row r="5296" spans="1:16" x14ac:dyDescent="0.25">
      <c r="A5296">
        <v>7530</v>
      </c>
      <c r="B5296" t="s">
        <v>360</v>
      </c>
      <c r="E5296" t="s">
        <v>5598</v>
      </c>
      <c r="F5296" t="s">
        <v>347</v>
      </c>
      <c r="G5296" t="s">
        <v>5500</v>
      </c>
      <c r="H5296" t="s">
        <v>198</v>
      </c>
      <c r="I5296" t="s">
        <v>5501</v>
      </c>
      <c r="J5296">
        <v>1974</v>
      </c>
      <c r="K5296">
        <v>9628</v>
      </c>
      <c r="L5296">
        <v>3</v>
      </c>
      <c r="M5296" t="s">
        <v>200</v>
      </c>
      <c r="N5296" t="s">
        <v>668</v>
      </c>
      <c r="O5296" t="s">
        <v>202</v>
      </c>
      <c r="P5296" t="s">
        <v>365</v>
      </c>
    </row>
    <row r="5297" spans="1:16" x14ac:dyDescent="0.25">
      <c r="A5297">
        <v>7531</v>
      </c>
      <c r="B5297" t="s">
        <v>360</v>
      </c>
      <c r="E5297" t="s">
        <v>5594</v>
      </c>
      <c r="F5297" t="s">
        <v>347</v>
      </c>
      <c r="G5297" t="s">
        <v>5500</v>
      </c>
      <c r="H5297" t="s">
        <v>198</v>
      </c>
      <c r="I5297" t="s">
        <v>5501</v>
      </c>
      <c r="J5297">
        <v>1980</v>
      </c>
      <c r="K5297">
        <v>14551</v>
      </c>
      <c r="L5297">
        <v>3</v>
      </c>
      <c r="M5297" t="s">
        <v>200</v>
      </c>
      <c r="N5297" t="s">
        <v>668</v>
      </c>
      <c r="O5297" t="s">
        <v>202</v>
      </c>
      <c r="P5297" t="s">
        <v>365</v>
      </c>
    </row>
    <row r="5298" spans="1:16" x14ac:dyDescent="0.25">
      <c r="A5298">
        <v>7532</v>
      </c>
      <c r="B5298" t="s">
        <v>360</v>
      </c>
      <c r="E5298" t="s">
        <v>5599</v>
      </c>
      <c r="F5298" t="s">
        <v>347</v>
      </c>
      <c r="G5298" t="s">
        <v>5500</v>
      </c>
      <c r="H5298" t="s">
        <v>198</v>
      </c>
      <c r="I5298" t="s">
        <v>5501</v>
      </c>
      <c r="J5298">
        <v>1981</v>
      </c>
      <c r="K5298">
        <v>22340</v>
      </c>
      <c r="L5298">
        <v>3</v>
      </c>
      <c r="M5298" t="s">
        <v>200</v>
      </c>
      <c r="N5298" t="s">
        <v>668</v>
      </c>
      <c r="O5298" t="s">
        <v>202</v>
      </c>
      <c r="P5298" t="s">
        <v>365</v>
      </c>
    </row>
    <row r="5299" spans="1:16" x14ac:dyDescent="0.25">
      <c r="A5299">
        <v>7533</v>
      </c>
      <c r="B5299" t="s">
        <v>360</v>
      </c>
      <c r="E5299" t="s">
        <v>5600</v>
      </c>
      <c r="F5299" t="s">
        <v>347</v>
      </c>
      <c r="G5299" t="s">
        <v>5500</v>
      </c>
      <c r="H5299" t="s">
        <v>198</v>
      </c>
      <c r="I5299" t="s">
        <v>5501</v>
      </c>
      <c r="J5299">
        <v>1981</v>
      </c>
      <c r="K5299">
        <v>190042</v>
      </c>
      <c r="L5299">
        <v>3</v>
      </c>
      <c r="M5299" t="s">
        <v>200</v>
      </c>
      <c r="N5299" t="s">
        <v>668</v>
      </c>
      <c r="O5299" t="s">
        <v>202</v>
      </c>
      <c r="P5299" t="s">
        <v>365</v>
      </c>
    </row>
    <row r="5300" spans="1:16" x14ac:dyDescent="0.25">
      <c r="A5300">
        <v>7534</v>
      </c>
      <c r="B5300" t="s">
        <v>360</v>
      </c>
      <c r="E5300" t="s">
        <v>5601</v>
      </c>
      <c r="F5300" t="s">
        <v>347</v>
      </c>
      <c r="G5300" t="s">
        <v>5500</v>
      </c>
      <c r="H5300" t="s">
        <v>198</v>
      </c>
      <c r="I5300" t="s">
        <v>5501</v>
      </c>
      <c r="J5300">
        <v>1982</v>
      </c>
      <c r="K5300">
        <v>177098</v>
      </c>
      <c r="L5300">
        <v>3</v>
      </c>
      <c r="M5300" t="s">
        <v>200</v>
      </c>
      <c r="N5300" t="s">
        <v>668</v>
      </c>
      <c r="O5300" t="s">
        <v>202</v>
      </c>
      <c r="P5300" t="s">
        <v>365</v>
      </c>
    </row>
    <row r="5301" spans="1:16" x14ac:dyDescent="0.25">
      <c r="A5301">
        <v>7535</v>
      </c>
      <c r="B5301" t="s">
        <v>360</v>
      </c>
      <c r="E5301" t="s">
        <v>5602</v>
      </c>
      <c r="F5301" t="s">
        <v>347</v>
      </c>
      <c r="G5301" t="s">
        <v>5500</v>
      </c>
      <c r="H5301" t="s">
        <v>198</v>
      </c>
      <c r="I5301" t="s">
        <v>5501</v>
      </c>
      <c r="J5301">
        <v>1982</v>
      </c>
      <c r="K5301">
        <v>235556</v>
      </c>
      <c r="L5301">
        <v>3</v>
      </c>
      <c r="M5301" t="s">
        <v>200</v>
      </c>
      <c r="N5301" t="s">
        <v>668</v>
      </c>
      <c r="O5301" t="s">
        <v>202</v>
      </c>
      <c r="P5301" t="s">
        <v>365</v>
      </c>
    </row>
    <row r="5302" spans="1:16" x14ac:dyDescent="0.25">
      <c r="A5302">
        <v>7536</v>
      </c>
      <c r="B5302" t="s">
        <v>360</v>
      </c>
      <c r="E5302" t="s">
        <v>5603</v>
      </c>
      <c r="F5302" t="s">
        <v>347</v>
      </c>
      <c r="G5302" t="s">
        <v>5500</v>
      </c>
      <c r="H5302" t="s">
        <v>198</v>
      </c>
      <c r="I5302" t="s">
        <v>5501</v>
      </c>
      <c r="J5302">
        <v>1980</v>
      </c>
      <c r="K5302">
        <v>567820</v>
      </c>
      <c r="L5302">
        <v>3</v>
      </c>
      <c r="M5302" t="s">
        <v>200</v>
      </c>
      <c r="N5302" t="s">
        <v>668</v>
      </c>
      <c r="O5302" t="s">
        <v>202</v>
      </c>
      <c r="P5302" t="s">
        <v>365</v>
      </c>
    </row>
    <row r="5303" spans="1:16" x14ac:dyDescent="0.25">
      <c r="A5303">
        <v>7537</v>
      </c>
      <c r="B5303" t="s">
        <v>360</v>
      </c>
      <c r="E5303" t="s">
        <v>5603</v>
      </c>
      <c r="F5303" t="s">
        <v>347</v>
      </c>
      <c r="G5303" t="s">
        <v>5500</v>
      </c>
      <c r="H5303" t="s">
        <v>198</v>
      </c>
      <c r="I5303" t="s">
        <v>5501</v>
      </c>
      <c r="J5303">
        <v>1980</v>
      </c>
      <c r="K5303">
        <v>263296</v>
      </c>
      <c r="L5303">
        <v>3</v>
      </c>
      <c r="M5303" t="s">
        <v>200</v>
      </c>
      <c r="N5303" t="s">
        <v>668</v>
      </c>
      <c r="O5303" t="s">
        <v>202</v>
      </c>
      <c r="P5303" t="s">
        <v>365</v>
      </c>
    </row>
    <row r="5304" spans="1:16" x14ac:dyDescent="0.25">
      <c r="A5304">
        <v>7538</v>
      </c>
      <c r="B5304" t="s">
        <v>360</v>
      </c>
      <c r="E5304" t="s">
        <v>5604</v>
      </c>
      <c r="F5304" t="s">
        <v>347</v>
      </c>
      <c r="G5304" t="s">
        <v>5500</v>
      </c>
      <c r="H5304" t="s">
        <v>198</v>
      </c>
      <c r="I5304" t="s">
        <v>5501</v>
      </c>
      <c r="J5304">
        <v>1986</v>
      </c>
      <c r="K5304">
        <v>113633</v>
      </c>
      <c r="L5304">
        <v>3</v>
      </c>
      <c r="M5304" t="s">
        <v>200</v>
      </c>
      <c r="N5304" t="s">
        <v>376</v>
      </c>
      <c r="O5304" t="s">
        <v>202</v>
      </c>
      <c r="P5304" t="s">
        <v>365</v>
      </c>
    </row>
    <row r="5305" spans="1:16" x14ac:dyDescent="0.25">
      <c r="A5305">
        <v>7539</v>
      </c>
      <c r="B5305" t="s">
        <v>360</v>
      </c>
      <c r="E5305" t="s">
        <v>5605</v>
      </c>
      <c r="F5305" t="s">
        <v>347</v>
      </c>
      <c r="G5305" t="s">
        <v>5500</v>
      </c>
      <c r="H5305" t="s">
        <v>198</v>
      </c>
      <c r="I5305" t="s">
        <v>5501</v>
      </c>
      <c r="J5305">
        <v>1980</v>
      </c>
      <c r="K5305">
        <v>242790</v>
      </c>
      <c r="L5305">
        <v>3</v>
      </c>
      <c r="M5305" t="s">
        <v>200</v>
      </c>
      <c r="N5305" t="s">
        <v>668</v>
      </c>
      <c r="O5305" t="s">
        <v>202</v>
      </c>
      <c r="P5305" t="s">
        <v>365</v>
      </c>
    </row>
    <row r="5306" spans="1:16" x14ac:dyDescent="0.25">
      <c r="A5306">
        <v>7540</v>
      </c>
      <c r="B5306" t="s">
        <v>360</v>
      </c>
      <c r="E5306" t="s">
        <v>5604</v>
      </c>
      <c r="F5306" t="s">
        <v>347</v>
      </c>
      <c r="G5306" t="s">
        <v>5500</v>
      </c>
      <c r="H5306" t="s">
        <v>198</v>
      </c>
      <c r="I5306" t="s">
        <v>5501</v>
      </c>
      <c r="J5306">
        <v>1990</v>
      </c>
      <c r="K5306">
        <v>320760</v>
      </c>
      <c r="L5306">
        <v>3</v>
      </c>
      <c r="M5306" t="s">
        <v>200</v>
      </c>
      <c r="N5306" t="s">
        <v>376</v>
      </c>
      <c r="O5306" t="s">
        <v>202</v>
      </c>
      <c r="P5306" t="s">
        <v>365</v>
      </c>
    </row>
    <row r="5307" spans="1:16" x14ac:dyDescent="0.25">
      <c r="A5307">
        <v>7541</v>
      </c>
      <c r="B5307" t="s">
        <v>360</v>
      </c>
      <c r="E5307" t="s">
        <v>5606</v>
      </c>
      <c r="F5307" t="s">
        <v>347</v>
      </c>
      <c r="G5307" t="s">
        <v>5500</v>
      </c>
      <c r="H5307" t="s">
        <v>198</v>
      </c>
      <c r="I5307" t="s">
        <v>5501</v>
      </c>
      <c r="J5307">
        <v>1960</v>
      </c>
      <c r="K5307">
        <v>161</v>
      </c>
      <c r="L5307">
        <v>3</v>
      </c>
      <c r="M5307" t="s">
        <v>200</v>
      </c>
      <c r="N5307" t="s">
        <v>668</v>
      </c>
      <c r="O5307" t="s">
        <v>202</v>
      </c>
      <c r="P5307" t="s">
        <v>365</v>
      </c>
    </row>
    <row r="5308" spans="1:16" x14ac:dyDescent="0.25">
      <c r="A5308">
        <v>7542</v>
      </c>
      <c r="B5308" t="s">
        <v>360</v>
      </c>
      <c r="E5308" t="s">
        <v>5607</v>
      </c>
      <c r="F5308" t="s">
        <v>347</v>
      </c>
      <c r="G5308" t="s">
        <v>5500</v>
      </c>
      <c r="H5308" t="s">
        <v>198</v>
      </c>
      <c r="I5308" t="s">
        <v>5501</v>
      </c>
      <c r="J5308">
        <v>1980</v>
      </c>
      <c r="K5308">
        <v>45301</v>
      </c>
      <c r="L5308">
        <v>3</v>
      </c>
      <c r="M5308" t="s">
        <v>200</v>
      </c>
      <c r="N5308" t="s">
        <v>668</v>
      </c>
      <c r="O5308" t="s">
        <v>202</v>
      </c>
      <c r="P5308" t="s">
        <v>365</v>
      </c>
    </row>
    <row r="5309" spans="1:16" x14ac:dyDescent="0.25">
      <c r="A5309">
        <v>7543</v>
      </c>
      <c r="B5309" t="s">
        <v>360</v>
      </c>
      <c r="E5309" t="s">
        <v>5608</v>
      </c>
      <c r="F5309" t="s">
        <v>347</v>
      </c>
      <c r="G5309" t="s">
        <v>5500</v>
      </c>
      <c r="H5309" t="s">
        <v>198</v>
      </c>
      <c r="I5309" t="s">
        <v>5501</v>
      </c>
      <c r="J5309">
        <v>1981</v>
      </c>
      <c r="K5309">
        <v>230553</v>
      </c>
      <c r="L5309">
        <v>3</v>
      </c>
      <c r="M5309" t="s">
        <v>200</v>
      </c>
      <c r="N5309" t="s">
        <v>668</v>
      </c>
      <c r="O5309" t="s">
        <v>202</v>
      </c>
      <c r="P5309" t="s">
        <v>365</v>
      </c>
    </row>
    <row r="5310" spans="1:16" x14ac:dyDescent="0.25">
      <c r="A5310">
        <v>7544</v>
      </c>
      <c r="B5310" t="s">
        <v>360</v>
      </c>
      <c r="E5310" t="s">
        <v>5609</v>
      </c>
      <c r="F5310" t="s">
        <v>347</v>
      </c>
      <c r="G5310" t="s">
        <v>5500</v>
      </c>
      <c r="H5310" t="s">
        <v>198</v>
      </c>
      <c r="I5310" t="s">
        <v>5501</v>
      </c>
      <c r="J5310">
        <v>1960</v>
      </c>
      <c r="K5310">
        <v>37</v>
      </c>
      <c r="L5310">
        <v>3</v>
      </c>
      <c r="M5310" t="s">
        <v>200</v>
      </c>
      <c r="N5310" t="s">
        <v>668</v>
      </c>
      <c r="O5310" t="s">
        <v>202</v>
      </c>
      <c r="P5310" t="s">
        <v>365</v>
      </c>
    </row>
    <row r="5311" spans="1:16" x14ac:dyDescent="0.25">
      <c r="A5311">
        <v>7545</v>
      </c>
      <c r="B5311" t="s">
        <v>360</v>
      </c>
      <c r="E5311" t="s">
        <v>5610</v>
      </c>
      <c r="F5311" t="s">
        <v>347</v>
      </c>
      <c r="G5311" t="s">
        <v>5500</v>
      </c>
      <c r="H5311" t="s">
        <v>198</v>
      </c>
      <c r="I5311" t="s">
        <v>5501</v>
      </c>
      <c r="J5311">
        <v>1981</v>
      </c>
      <c r="K5311">
        <v>498320</v>
      </c>
      <c r="L5311">
        <v>3</v>
      </c>
      <c r="M5311" t="s">
        <v>200</v>
      </c>
      <c r="N5311" t="s">
        <v>668</v>
      </c>
      <c r="O5311" t="s">
        <v>202</v>
      </c>
      <c r="P5311" t="s">
        <v>365</v>
      </c>
    </row>
    <row r="5312" spans="1:16" x14ac:dyDescent="0.25">
      <c r="A5312">
        <v>7546</v>
      </c>
      <c r="B5312" t="s">
        <v>399</v>
      </c>
      <c r="E5312" t="s">
        <v>5611</v>
      </c>
      <c r="F5312" t="s">
        <v>347</v>
      </c>
      <c r="G5312" t="s">
        <v>5500</v>
      </c>
      <c r="H5312" t="s">
        <v>198</v>
      </c>
      <c r="I5312" t="s">
        <v>5501</v>
      </c>
      <c r="J5312">
        <v>1994</v>
      </c>
      <c r="K5312">
        <v>39685</v>
      </c>
      <c r="L5312">
        <v>3</v>
      </c>
      <c r="M5312" t="s">
        <v>200</v>
      </c>
      <c r="N5312" t="s">
        <v>1203</v>
      </c>
      <c r="O5312" t="s">
        <v>202</v>
      </c>
      <c r="P5312" t="s">
        <v>2495</v>
      </c>
    </row>
    <row r="5313" spans="1:16" x14ac:dyDescent="0.25">
      <c r="A5313">
        <v>7547</v>
      </c>
      <c r="B5313" t="s">
        <v>399</v>
      </c>
      <c r="E5313" t="s">
        <v>5612</v>
      </c>
      <c r="F5313" t="s">
        <v>347</v>
      </c>
      <c r="G5313" t="s">
        <v>5500</v>
      </c>
      <c r="H5313" t="s">
        <v>198</v>
      </c>
      <c r="I5313" t="s">
        <v>5501</v>
      </c>
      <c r="J5313">
        <v>1994</v>
      </c>
      <c r="K5313">
        <v>212339</v>
      </c>
      <c r="L5313">
        <v>3</v>
      </c>
      <c r="M5313" t="s">
        <v>200</v>
      </c>
      <c r="N5313" t="s">
        <v>1203</v>
      </c>
      <c r="O5313" t="s">
        <v>202</v>
      </c>
      <c r="P5313" t="s">
        <v>1242</v>
      </c>
    </row>
    <row r="5314" spans="1:16" x14ac:dyDescent="0.25">
      <c r="A5314">
        <v>7548</v>
      </c>
      <c r="B5314" t="s">
        <v>399</v>
      </c>
      <c r="E5314" t="s">
        <v>5613</v>
      </c>
      <c r="F5314" t="s">
        <v>347</v>
      </c>
      <c r="G5314" t="s">
        <v>5500</v>
      </c>
      <c r="H5314" t="s">
        <v>198</v>
      </c>
      <c r="I5314" t="s">
        <v>5501</v>
      </c>
      <c r="J5314">
        <v>1995</v>
      </c>
      <c r="K5314">
        <v>88525</v>
      </c>
      <c r="L5314">
        <v>3</v>
      </c>
      <c r="M5314" t="s">
        <v>200</v>
      </c>
      <c r="N5314" t="s">
        <v>1203</v>
      </c>
      <c r="O5314" t="s">
        <v>202</v>
      </c>
      <c r="P5314" t="s">
        <v>1935</v>
      </c>
    </row>
    <row r="5315" spans="1:16" x14ac:dyDescent="0.25">
      <c r="A5315">
        <v>7549</v>
      </c>
      <c r="B5315" t="s">
        <v>399</v>
      </c>
      <c r="E5315" t="s">
        <v>5614</v>
      </c>
      <c r="F5315" t="s">
        <v>347</v>
      </c>
      <c r="G5315" t="s">
        <v>5500</v>
      </c>
      <c r="H5315" t="s">
        <v>198</v>
      </c>
      <c r="I5315" t="s">
        <v>5501</v>
      </c>
      <c r="J5315">
        <v>1995</v>
      </c>
      <c r="K5315">
        <v>115701</v>
      </c>
      <c r="L5315">
        <v>3</v>
      </c>
      <c r="M5315" t="s">
        <v>200</v>
      </c>
      <c r="N5315" t="s">
        <v>1203</v>
      </c>
      <c r="O5315" t="s">
        <v>202</v>
      </c>
      <c r="P5315" t="s">
        <v>444</v>
      </c>
    </row>
    <row r="5316" spans="1:16" x14ac:dyDescent="0.25">
      <c r="A5316">
        <v>7550</v>
      </c>
      <c r="B5316" t="s">
        <v>399</v>
      </c>
      <c r="E5316" t="s">
        <v>5615</v>
      </c>
      <c r="F5316" t="s">
        <v>347</v>
      </c>
      <c r="G5316" t="s">
        <v>5500</v>
      </c>
      <c r="H5316" t="s">
        <v>198</v>
      </c>
      <c r="I5316" t="s">
        <v>5501</v>
      </c>
      <c r="J5316">
        <v>1993</v>
      </c>
      <c r="K5316">
        <v>7255</v>
      </c>
      <c r="L5316">
        <v>3</v>
      </c>
      <c r="M5316" t="s">
        <v>200</v>
      </c>
      <c r="N5316" t="s">
        <v>1203</v>
      </c>
      <c r="O5316" t="s">
        <v>202</v>
      </c>
      <c r="P5316" t="s">
        <v>1178</v>
      </c>
    </row>
    <row r="5317" spans="1:16" x14ac:dyDescent="0.25">
      <c r="A5317">
        <v>7551</v>
      </c>
      <c r="B5317" t="s">
        <v>399</v>
      </c>
      <c r="E5317" t="s">
        <v>5616</v>
      </c>
      <c r="F5317" t="s">
        <v>347</v>
      </c>
      <c r="G5317" t="s">
        <v>5500</v>
      </c>
      <c r="H5317" t="s">
        <v>198</v>
      </c>
      <c r="I5317" t="s">
        <v>5501</v>
      </c>
      <c r="J5317">
        <v>1992</v>
      </c>
      <c r="K5317">
        <v>3359</v>
      </c>
      <c r="L5317">
        <v>3</v>
      </c>
      <c r="M5317" t="s">
        <v>200</v>
      </c>
      <c r="N5317" t="s">
        <v>1203</v>
      </c>
      <c r="O5317" t="s">
        <v>202</v>
      </c>
      <c r="P5317" t="s">
        <v>1176</v>
      </c>
    </row>
    <row r="5318" spans="1:16" x14ac:dyDescent="0.25">
      <c r="A5318">
        <v>7552</v>
      </c>
      <c r="B5318" t="s">
        <v>399</v>
      </c>
      <c r="E5318" t="s">
        <v>5617</v>
      </c>
      <c r="F5318" t="s">
        <v>347</v>
      </c>
      <c r="G5318" t="s">
        <v>5500</v>
      </c>
      <c r="H5318" t="s">
        <v>198</v>
      </c>
      <c r="I5318" t="s">
        <v>5501</v>
      </c>
      <c r="J5318">
        <v>1993</v>
      </c>
      <c r="K5318">
        <v>44509</v>
      </c>
      <c r="L5318">
        <v>3</v>
      </c>
      <c r="M5318" t="s">
        <v>200</v>
      </c>
      <c r="N5318" t="s">
        <v>1203</v>
      </c>
      <c r="O5318" t="s">
        <v>202</v>
      </c>
      <c r="P5318" t="s">
        <v>1935</v>
      </c>
    </row>
    <row r="5319" spans="1:16" x14ac:dyDescent="0.25">
      <c r="A5319">
        <v>7553</v>
      </c>
      <c r="B5319" t="s">
        <v>399</v>
      </c>
      <c r="E5319" t="s">
        <v>5618</v>
      </c>
      <c r="F5319" t="s">
        <v>347</v>
      </c>
      <c r="G5319" t="s">
        <v>5500</v>
      </c>
      <c r="H5319" t="s">
        <v>198</v>
      </c>
      <c r="I5319" t="s">
        <v>5501</v>
      </c>
      <c r="J5319">
        <v>1998</v>
      </c>
      <c r="K5319">
        <v>255427</v>
      </c>
      <c r="L5319">
        <v>3</v>
      </c>
      <c r="M5319" t="s">
        <v>200</v>
      </c>
      <c r="N5319" t="s">
        <v>1203</v>
      </c>
      <c r="O5319" t="s">
        <v>202</v>
      </c>
      <c r="P5319" t="s">
        <v>1242</v>
      </c>
    </row>
    <row r="5320" spans="1:16" x14ac:dyDescent="0.25">
      <c r="A5320">
        <v>7554</v>
      </c>
      <c r="B5320" t="s">
        <v>399</v>
      </c>
      <c r="E5320" t="s">
        <v>5619</v>
      </c>
      <c r="F5320" t="s">
        <v>347</v>
      </c>
      <c r="G5320" t="s">
        <v>5500</v>
      </c>
      <c r="H5320" t="s">
        <v>198</v>
      </c>
      <c r="I5320" t="s">
        <v>5501</v>
      </c>
      <c r="J5320">
        <v>1981</v>
      </c>
      <c r="K5320">
        <v>3399</v>
      </c>
      <c r="L5320">
        <v>3</v>
      </c>
      <c r="M5320" t="s">
        <v>200</v>
      </c>
      <c r="N5320" t="s">
        <v>1203</v>
      </c>
      <c r="O5320" t="s">
        <v>202</v>
      </c>
      <c r="P5320" t="s">
        <v>424</v>
      </c>
    </row>
    <row r="5321" spans="1:16" x14ac:dyDescent="0.25">
      <c r="A5321">
        <v>7555</v>
      </c>
      <c r="B5321" t="s">
        <v>399</v>
      </c>
      <c r="E5321" t="s">
        <v>5620</v>
      </c>
      <c r="F5321" t="s">
        <v>347</v>
      </c>
      <c r="G5321" t="s">
        <v>5500</v>
      </c>
      <c r="H5321" t="s">
        <v>198</v>
      </c>
      <c r="I5321" t="s">
        <v>5501</v>
      </c>
      <c r="J5321">
        <v>1981</v>
      </c>
      <c r="K5321">
        <v>1054</v>
      </c>
      <c r="L5321">
        <v>3</v>
      </c>
      <c r="M5321" t="s">
        <v>200</v>
      </c>
      <c r="N5321" t="s">
        <v>1203</v>
      </c>
      <c r="O5321" t="s">
        <v>202</v>
      </c>
      <c r="P5321" t="s">
        <v>2496</v>
      </c>
    </row>
    <row r="5322" spans="1:16" x14ac:dyDescent="0.25">
      <c r="A5322">
        <v>7556</v>
      </c>
      <c r="B5322" t="s">
        <v>399</v>
      </c>
      <c r="E5322" t="s">
        <v>5621</v>
      </c>
      <c r="F5322" t="s">
        <v>347</v>
      </c>
      <c r="G5322" t="s">
        <v>5500</v>
      </c>
      <c r="H5322" t="s">
        <v>198</v>
      </c>
      <c r="I5322" t="s">
        <v>5501</v>
      </c>
      <c r="J5322">
        <v>1981</v>
      </c>
      <c r="K5322">
        <v>1371</v>
      </c>
      <c r="L5322">
        <v>3</v>
      </c>
      <c r="M5322" t="s">
        <v>200</v>
      </c>
      <c r="N5322" t="s">
        <v>1203</v>
      </c>
      <c r="O5322" t="s">
        <v>202</v>
      </c>
      <c r="P5322" t="s">
        <v>2931</v>
      </c>
    </row>
    <row r="5323" spans="1:16" x14ac:dyDescent="0.25">
      <c r="A5323">
        <v>7557</v>
      </c>
      <c r="B5323" t="s">
        <v>399</v>
      </c>
      <c r="E5323" t="s">
        <v>5622</v>
      </c>
      <c r="F5323" t="s">
        <v>347</v>
      </c>
      <c r="G5323" t="s">
        <v>5500</v>
      </c>
      <c r="H5323" t="s">
        <v>198</v>
      </c>
      <c r="I5323" t="s">
        <v>5501</v>
      </c>
      <c r="J5323">
        <v>1981</v>
      </c>
      <c r="K5323">
        <v>3037</v>
      </c>
      <c r="L5323">
        <v>3</v>
      </c>
      <c r="M5323" t="s">
        <v>200</v>
      </c>
      <c r="N5323" t="s">
        <v>1203</v>
      </c>
      <c r="O5323" t="s">
        <v>202</v>
      </c>
      <c r="P5323" t="s">
        <v>5623</v>
      </c>
    </row>
    <row r="5324" spans="1:16" x14ac:dyDescent="0.25">
      <c r="A5324">
        <v>7558</v>
      </c>
      <c r="B5324" t="s">
        <v>399</v>
      </c>
      <c r="E5324" t="s">
        <v>5624</v>
      </c>
      <c r="F5324" t="s">
        <v>347</v>
      </c>
      <c r="G5324" t="s">
        <v>5500</v>
      </c>
      <c r="H5324" t="s">
        <v>198</v>
      </c>
      <c r="I5324" t="s">
        <v>5501</v>
      </c>
      <c r="J5324">
        <v>1981</v>
      </c>
      <c r="K5324">
        <v>781</v>
      </c>
      <c r="L5324">
        <v>3</v>
      </c>
      <c r="M5324" t="s">
        <v>200</v>
      </c>
      <c r="N5324" t="s">
        <v>1203</v>
      </c>
      <c r="O5324" t="s">
        <v>202</v>
      </c>
      <c r="P5324" t="s">
        <v>413</v>
      </c>
    </row>
    <row r="5325" spans="1:16" x14ac:dyDescent="0.25">
      <c r="A5325">
        <v>7559</v>
      </c>
      <c r="B5325" t="s">
        <v>399</v>
      </c>
      <c r="E5325" t="s">
        <v>5625</v>
      </c>
      <c r="F5325" t="s">
        <v>347</v>
      </c>
      <c r="G5325" t="s">
        <v>5500</v>
      </c>
      <c r="H5325" t="s">
        <v>198</v>
      </c>
      <c r="I5325" t="s">
        <v>5501</v>
      </c>
      <c r="J5325">
        <v>1984</v>
      </c>
      <c r="K5325">
        <v>4233</v>
      </c>
      <c r="L5325">
        <v>3</v>
      </c>
      <c r="M5325" t="s">
        <v>200</v>
      </c>
      <c r="N5325" t="s">
        <v>1203</v>
      </c>
      <c r="O5325" t="s">
        <v>202</v>
      </c>
      <c r="P5325" t="s">
        <v>2931</v>
      </c>
    </row>
    <row r="5326" spans="1:16" x14ac:dyDescent="0.25">
      <c r="A5326">
        <v>7560</v>
      </c>
      <c r="B5326" t="s">
        <v>399</v>
      </c>
      <c r="E5326" t="s">
        <v>5626</v>
      </c>
      <c r="F5326" t="s">
        <v>347</v>
      </c>
      <c r="G5326" t="s">
        <v>5500</v>
      </c>
      <c r="H5326" t="s">
        <v>198</v>
      </c>
      <c r="I5326" t="s">
        <v>5501</v>
      </c>
      <c r="J5326">
        <v>1984</v>
      </c>
      <c r="K5326">
        <v>7986</v>
      </c>
      <c r="L5326">
        <v>3</v>
      </c>
      <c r="M5326" t="s">
        <v>200</v>
      </c>
      <c r="N5326" t="s">
        <v>1203</v>
      </c>
      <c r="O5326" t="s">
        <v>202</v>
      </c>
      <c r="P5326" t="s">
        <v>1242</v>
      </c>
    </row>
    <row r="5327" spans="1:16" x14ac:dyDescent="0.25">
      <c r="A5327">
        <v>7561</v>
      </c>
      <c r="B5327" t="s">
        <v>399</v>
      </c>
      <c r="E5327" t="s">
        <v>5627</v>
      </c>
      <c r="F5327" t="s">
        <v>347</v>
      </c>
      <c r="G5327" t="s">
        <v>5500</v>
      </c>
      <c r="H5327" t="s">
        <v>198</v>
      </c>
      <c r="I5327" t="s">
        <v>5501</v>
      </c>
      <c r="J5327">
        <v>1985</v>
      </c>
      <c r="K5327">
        <v>7413</v>
      </c>
      <c r="L5327">
        <v>3</v>
      </c>
      <c r="M5327" t="s">
        <v>200</v>
      </c>
      <c r="N5327" t="s">
        <v>1203</v>
      </c>
      <c r="O5327" t="s">
        <v>202</v>
      </c>
      <c r="P5327" t="s">
        <v>442</v>
      </c>
    </row>
    <row r="5328" spans="1:16" x14ac:dyDescent="0.25">
      <c r="A5328">
        <v>7562</v>
      </c>
      <c r="B5328" t="s">
        <v>399</v>
      </c>
      <c r="E5328" t="s">
        <v>5628</v>
      </c>
      <c r="F5328" t="s">
        <v>347</v>
      </c>
      <c r="G5328" t="s">
        <v>5500</v>
      </c>
      <c r="H5328" t="s">
        <v>198</v>
      </c>
      <c r="I5328" t="s">
        <v>5501</v>
      </c>
      <c r="J5328">
        <v>1985</v>
      </c>
      <c r="K5328">
        <v>10071</v>
      </c>
      <c r="L5328">
        <v>3</v>
      </c>
      <c r="M5328" t="s">
        <v>200</v>
      </c>
      <c r="N5328" t="s">
        <v>1203</v>
      </c>
      <c r="O5328" t="s">
        <v>202</v>
      </c>
      <c r="P5328" t="s">
        <v>413</v>
      </c>
    </row>
    <row r="5329" spans="1:16" x14ac:dyDescent="0.25">
      <c r="A5329">
        <v>7563</v>
      </c>
      <c r="B5329" t="s">
        <v>399</v>
      </c>
      <c r="E5329" t="s">
        <v>5629</v>
      </c>
      <c r="F5329" t="s">
        <v>347</v>
      </c>
      <c r="G5329" t="s">
        <v>5500</v>
      </c>
      <c r="H5329" t="s">
        <v>198</v>
      </c>
      <c r="I5329" t="s">
        <v>5501</v>
      </c>
      <c r="J5329">
        <v>1986</v>
      </c>
      <c r="K5329">
        <v>2877</v>
      </c>
      <c r="L5329">
        <v>3</v>
      </c>
      <c r="M5329" t="s">
        <v>200</v>
      </c>
      <c r="N5329" t="s">
        <v>1203</v>
      </c>
      <c r="O5329" t="s">
        <v>202</v>
      </c>
      <c r="P5329" t="s">
        <v>450</v>
      </c>
    </row>
    <row r="5330" spans="1:16" x14ac:dyDescent="0.25">
      <c r="A5330">
        <v>7564</v>
      </c>
      <c r="B5330" t="s">
        <v>399</v>
      </c>
      <c r="E5330" t="s">
        <v>5630</v>
      </c>
      <c r="F5330" t="s">
        <v>347</v>
      </c>
      <c r="G5330" t="s">
        <v>5500</v>
      </c>
      <c r="H5330" t="s">
        <v>198</v>
      </c>
      <c r="I5330" t="s">
        <v>5501</v>
      </c>
      <c r="J5330">
        <v>1986</v>
      </c>
      <c r="K5330">
        <v>965</v>
      </c>
      <c r="L5330">
        <v>3</v>
      </c>
      <c r="M5330" t="s">
        <v>200</v>
      </c>
      <c r="N5330" t="s">
        <v>1203</v>
      </c>
      <c r="O5330" t="s">
        <v>202</v>
      </c>
      <c r="P5330" t="s">
        <v>442</v>
      </c>
    </row>
    <row r="5331" spans="1:16" x14ac:dyDescent="0.25">
      <c r="A5331">
        <v>7565</v>
      </c>
      <c r="B5331" t="s">
        <v>399</v>
      </c>
      <c r="E5331" t="s">
        <v>5631</v>
      </c>
      <c r="F5331" t="s">
        <v>347</v>
      </c>
      <c r="G5331" t="s">
        <v>5500</v>
      </c>
      <c r="H5331" t="s">
        <v>198</v>
      </c>
      <c r="I5331" t="s">
        <v>5501</v>
      </c>
      <c r="J5331">
        <v>1988</v>
      </c>
      <c r="K5331">
        <v>533</v>
      </c>
      <c r="L5331">
        <v>3</v>
      </c>
      <c r="M5331" t="s">
        <v>200</v>
      </c>
      <c r="N5331" t="s">
        <v>1203</v>
      </c>
      <c r="O5331" t="s">
        <v>202</v>
      </c>
      <c r="P5331" t="s">
        <v>1178</v>
      </c>
    </row>
    <row r="5332" spans="1:16" x14ac:dyDescent="0.25">
      <c r="A5332">
        <v>7566</v>
      </c>
      <c r="B5332" t="s">
        <v>399</v>
      </c>
      <c r="E5332" t="s">
        <v>5632</v>
      </c>
      <c r="F5332" t="s">
        <v>347</v>
      </c>
      <c r="G5332" t="s">
        <v>5500</v>
      </c>
      <c r="H5332" t="s">
        <v>198</v>
      </c>
      <c r="I5332" t="s">
        <v>5501</v>
      </c>
      <c r="J5332">
        <v>1988</v>
      </c>
      <c r="K5332">
        <v>6154</v>
      </c>
      <c r="L5332">
        <v>3</v>
      </c>
      <c r="M5332" t="s">
        <v>200</v>
      </c>
      <c r="N5332" t="s">
        <v>1203</v>
      </c>
      <c r="O5332" t="s">
        <v>202</v>
      </c>
      <c r="P5332" t="s">
        <v>1506</v>
      </c>
    </row>
    <row r="5333" spans="1:16" x14ac:dyDescent="0.25">
      <c r="A5333">
        <v>7567</v>
      </c>
      <c r="B5333" t="s">
        <v>399</v>
      </c>
      <c r="E5333" t="s">
        <v>5632</v>
      </c>
      <c r="F5333" t="s">
        <v>347</v>
      </c>
      <c r="G5333" t="s">
        <v>5500</v>
      </c>
      <c r="H5333" t="s">
        <v>198</v>
      </c>
      <c r="I5333" t="s">
        <v>5501</v>
      </c>
      <c r="J5333">
        <v>1989</v>
      </c>
      <c r="K5333">
        <v>2780</v>
      </c>
      <c r="L5333">
        <v>3</v>
      </c>
      <c r="M5333" t="s">
        <v>200</v>
      </c>
      <c r="N5333" t="s">
        <v>1203</v>
      </c>
      <c r="O5333" t="s">
        <v>202</v>
      </c>
      <c r="P5333" t="s">
        <v>1506</v>
      </c>
    </row>
    <row r="5334" spans="1:16" x14ac:dyDescent="0.25">
      <c r="A5334">
        <v>7568</v>
      </c>
      <c r="B5334" t="s">
        <v>399</v>
      </c>
      <c r="E5334" t="s">
        <v>5633</v>
      </c>
      <c r="F5334" t="s">
        <v>347</v>
      </c>
      <c r="G5334" t="s">
        <v>5500</v>
      </c>
      <c r="H5334" t="s">
        <v>198</v>
      </c>
      <c r="I5334" t="s">
        <v>5501</v>
      </c>
      <c r="J5334">
        <v>1991</v>
      </c>
      <c r="K5334">
        <v>4501</v>
      </c>
      <c r="L5334">
        <v>3</v>
      </c>
      <c r="M5334" t="s">
        <v>200</v>
      </c>
      <c r="N5334" t="s">
        <v>1203</v>
      </c>
      <c r="O5334" t="s">
        <v>202</v>
      </c>
      <c r="P5334" t="s">
        <v>1242</v>
      </c>
    </row>
    <row r="5335" spans="1:16" x14ac:dyDescent="0.25">
      <c r="A5335">
        <v>7569</v>
      </c>
      <c r="B5335" t="s">
        <v>399</v>
      </c>
      <c r="E5335" t="s">
        <v>5634</v>
      </c>
      <c r="F5335" t="s">
        <v>347</v>
      </c>
      <c r="G5335" t="s">
        <v>5500</v>
      </c>
      <c r="H5335" t="s">
        <v>198</v>
      </c>
      <c r="I5335" t="s">
        <v>5501</v>
      </c>
      <c r="J5335">
        <v>1991</v>
      </c>
      <c r="K5335">
        <v>2625</v>
      </c>
      <c r="L5335">
        <v>3</v>
      </c>
      <c r="M5335" t="s">
        <v>200</v>
      </c>
      <c r="N5335" t="s">
        <v>1203</v>
      </c>
      <c r="O5335" t="s">
        <v>202</v>
      </c>
      <c r="P5335" t="s">
        <v>1242</v>
      </c>
    </row>
    <row r="5336" spans="1:16" x14ac:dyDescent="0.25">
      <c r="A5336">
        <v>7570</v>
      </c>
      <c r="B5336" t="s">
        <v>360</v>
      </c>
      <c r="E5336" t="s">
        <v>5635</v>
      </c>
      <c r="F5336" t="s">
        <v>347</v>
      </c>
      <c r="G5336" t="s">
        <v>5500</v>
      </c>
      <c r="H5336" t="s">
        <v>198</v>
      </c>
      <c r="I5336" t="s">
        <v>5501</v>
      </c>
      <c r="J5336">
        <v>1965</v>
      </c>
      <c r="K5336">
        <v>21150</v>
      </c>
      <c r="L5336">
        <v>3</v>
      </c>
      <c r="M5336" t="s">
        <v>200</v>
      </c>
      <c r="N5336" t="s">
        <v>668</v>
      </c>
      <c r="O5336" t="s">
        <v>202</v>
      </c>
      <c r="P5336" t="s">
        <v>365</v>
      </c>
    </row>
    <row r="5337" spans="1:16" x14ac:dyDescent="0.25">
      <c r="A5337">
        <v>7571</v>
      </c>
      <c r="B5337" t="s">
        <v>360</v>
      </c>
      <c r="E5337" t="s">
        <v>5636</v>
      </c>
      <c r="F5337" t="s">
        <v>347</v>
      </c>
      <c r="G5337" t="s">
        <v>5500</v>
      </c>
      <c r="H5337" t="s">
        <v>198</v>
      </c>
      <c r="I5337" t="s">
        <v>5501</v>
      </c>
      <c r="J5337">
        <v>1959</v>
      </c>
      <c r="K5337">
        <v>285843</v>
      </c>
      <c r="L5337">
        <v>3</v>
      </c>
      <c r="M5337" t="s">
        <v>200</v>
      </c>
      <c r="N5337" t="s">
        <v>376</v>
      </c>
      <c r="O5337" t="s">
        <v>202</v>
      </c>
      <c r="P5337" t="s">
        <v>365</v>
      </c>
    </row>
    <row r="5338" spans="1:16" x14ac:dyDescent="0.25">
      <c r="A5338">
        <v>7572</v>
      </c>
      <c r="B5338" t="s">
        <v>360</v>
      </c>
      <c r="E5338" t="s">
        <v>5636</v>
      </c>
      <c r="F5338" t="s">
        <v>347</v>
      </c>
      <c r="G5338" t="s">
        <v>5500</v>
      </c>
      <c r="H5338" t="s">
        <v>198</v>
      </c>
      <c r="I5338" t="s">
        <v>5501</v>
      </c>
      <c r="J5338">
        <v>1963</v>
      </c>
      <c r="K5338">
        <v>6999</v>
      </c>
      <c r="L5338">
        <v>3</v>
      </c>
      <c r="M5338" t="s">
        <v>200</v>
      </c>
      <c r="N5338" t="s">
        <v>668</v>
      </c>
      <c r="O5338" t="s">
        <v>202</v>
      </c>
      <c r="P5338" t="s">
        <v>365</v>
      </c>
    </row>
    <row r="5339" spans="1:16" x14ac:dyDescent="0.25">
      <c r="A5339">
        <v>7573</v>
      </c>
      <c r="B5339" t="s">
        <v>360</v>
      </c>
      <c r="E5339" t="s">
        <v>5637</v>
      </c>
      <c r="F5339" t="s">
        <v>347</v>
      </c>
      <c r="G5339" t="s">
        <v>5500</v>
      </c>
      <c r="H5339" t="s">
        <v>198</v>
      </c>
      <c r="I5339" t="s">
        <v>5501</v>
      </c>
      <c r="J5339">
        <v>1964</v>
      </c>
      <c r="K5339">
        <v>1150</v>
      </c>
      <c r="L5339">
        <v>3</v>
      </c>
      <c r="M5339" t="s">
        <v>200</v>
      </c>
      <c r="N5339" t="s">
        <v>668</v>
      </c>
      <c r="O5339" t="s">
        <v>202</v>
      </c>
      <c r="P5339" t="s">
        <v>365</v>
      </c>
    </row>
    <row r="5340" spans="1:16" x14ac:dyDescent="0.25">
      <c r="A5340">
        <v>7574</v>
      </c>
      <c r="B5340" t="s">
        <v>360</v>
      </c>
      <c r="E5340" t="s">
        <v>5638</v>
      </c>
      <c r="F5340" t="s">
        <v>347</v>
      </c>
      <c r="G5340" t="s">
        <v>5500</v>
      </c>
      <c r="H5340" t="s">
        <v>198</v>
      </c>
      <c r="I5340" t="s">
        <v>5501</v>
      </c>
      <c r="J5340">
        <v>1969</v>
      </c>
      <c r="K5340">
        <v>6161</v>
      </c>
      <c r="L5340">
        <v>3</v>
      </c>
      <c r="M5340" t="s">
        <v>200</v>
      </c>
      <c r="N5340" t="s">
        <v>668</v>
      </c>
      <c r="O5340" t="s">
        <v>202</v>
      </c>
      <c r="P5340" t="s">
        <v>365</v>
      </c>
    </row>
    <row r="5341" spans="1:16" x14ac:dyDescent="0.25">
      <c r="A5341">
        <v>7576</v>
      </c>
      <c r="B5341" t="s">
        <v>360</v>
      </c>
      <c r="E5341" t="s">
        <v>5639</v>
      </c>
      <c r="F5341" t="s">
        <v>347</v>
      </c>
      <c r="G5341" t="s">
        <v>5500</v>
      </c>
      <c r="H5341" t="s">
        <v>198</v>
      </c>
      <c r="I5341" t="s">
        <v>5501</v>
      </c>
      <c r="J5341">
        <v>1971</v>
      </c>
      <c r="K5341">
        <v>55655</v>
      </c>
      <c r="L5341">
        <v>3</v>
      </c>
      <c r="M5341" t="s">
        <v>200</v>
      </c>
      <c r="N5341" t="s">
        <v>668</v>
      </c>
      <c r="O5341" t="s">
        <v>202</v>
      </c>
      <c r="P5341" t="s">
        <v>365</v>
      </c>
    </row>
    <row r="5342" spans="1:16" x14ac:dyDescent="0.25">
      <c r="A5342">
        <v>7577</v>
      </c>
      <c r="B5342" t="s">
        <v>360</v>
      </c>
      <c r="E5342" t="s">
        <v>5640</v>
      </c>
      <c r="F5342" t="s">
        <v>347</v>
      </c>
      <c r="G5342" t="s">
        <v>5500</v>
      </c>
      <c r="H5342" t="s">
        <v>198</v>
      </c>
      <c r="I5342" t="s">
        <v>5501</v>
      </c>
      <c r="J5342">
        <v>1968</v>
      </c>
      <c r="K5342">
        <v>21474</v>
      </c>
      <c r="L5342">
        <v>3</v>
      </c>
      <c r="M5342" t="s">
        <v>200</v>
      </c>
      <c r="N5342" t="s">
        <v>668</v>
      </c>
      <c r="O5342" t="s">
        <v>202</v>
      </c>
      <c r="P5342" t="s">
        <v>365</v>
      </c>
    </row>
    <row r="5343" spans="1:16" x14ac:dyDescent="0.25">
      <c r="A5343">
        <v>7578</v>
      </c>
      <c r="B5343" t="s">
        <v>360</v>
      </c>
      <c r="E5343" t="s">
        <v>5641</v>
      </c>
      <c r="F5343" t="s">
        <v>347</v>
      </c>
      <c r="G5343" t="s">
        <v>5500</v>
      </c>
      <c r="H5343" t="s">
        <v>198</v>
      </c>
      <c r="I5343" t="s">
        <v>5501</v>
      </c>
      <c r="J5343">
        <v>1975</v>
      </c>
      <c r="K5343">
        <v>123494</v>
      </c>
      <c r="L5343">
        <v>3</v>
      </c>
      <c r="M5343" t="s">
        <v>200</v>
      </c>
      <c r="N5343" t="s">
        <v>668</v>
      </c>
      <c r="O5343" t="s">
        <v>202</v>
      </c>
      <c r="P5343" t="s">
        <v>365</v>
      </c>
    </row>
    <row r="5344" spans="1:16" x14ac:dyDescent="0.25">
      <c r="A5344">
        <v>7579</v>
      </c>
      <c r="B5344" t="s">
        <v>360</v>
      </c>
      <c r="E5344" t="s">
        <v>5353</v>
      </c>
      <c r="F5344" t="s">
        <v>347</v>
      </c>
      <c r="G5344" t="s">
        <v>5500</v>
      </c>
      <c r="H5344" t="s">
        <v>198</v>
      </c>
      <c r="I5344" t="s">
        <v>5501</v>
      </c>
      <c r="J5344">
        <v>1961</v>
      </c>
      <c r="K5344">
        <v>687033</v>
      </c>
      <c r="L5344">
        <v>3</v>
      </c>
      <c r="M5344" t="s">
        <v>200</v>
      </c>
      <c r="N5344" t="s">
        <v>376</v>
      </c>
      <c r="O5344" t="s">
        <v>202</v>
      </c>
      <c r="P5344" t="s">
        <v>365</v>
      </c>
    </row>
    <row r="5345" spans="1:16" x14ac:dyDescent="0.25">
      <c r="A5345">
        <v>7580</v>
      </c>
      <c r="B5345" t="s">
        <v>360</v>
      </c>
      <c r="E5345" t="s">
        <v>5642</v>
      </c>
      <c r="F5345" t="s">
        <v>347</v>
      </c>
      <c r="G5345" t="s">
        <v>5500</v>
      </c>
      <c r="H5345" t="s">
        <v>198</v>
      </c>
      <c r="I5345" t="s">
        <v>5501</v>
      </c>
      <c r="J5345">
        <v>1964</v>
      </c>
      <c r="K5345">
        <v>2801</v>
      </c>
      <c r="L5345">
        <v>3</v>
      </c>
      <c r="M5345" t="s">
        <v>200</v>
      </c>
      <c r="N5345" t="s">
        <v>668</v>
      </c>
      <c r="O5345" t="s">
        <v>202</v>
      </c>
      <c r="P5345" t="s">
        <v>365</v>
      </c>
    </row>
    <row r="5346" spans="1:16" x14ac:dyDescent="0.25">
      <c r="A5346">
        <v>7581</v>
      </c>
      <c r="B5346" t="s">
        <v>360</v>
      </c>
      <c r="E5346" t="s">
        <v>5643</v>
      </c>
      <c r="F5346" t="s">
        <v>347</v>
      </c>
      <c r="G5346" t="s">
        <v>5500</v>
      </c>
      <c r="H5346" t="s">
        <v>198</v>
      </c>
      <c r="I5346" t="s">
        <v>5501</v>
      </c>
      <c r="J5346">
        <v>1964</v>
      </c>
      <c r="K5346">
        <v>975</v>
      </c>
      <c r="L5346">
        <v>3</v>
      </c>
      <c r="M5346" t="s">
        <v>200</v>
      </c>
      <c r="N5346" t="s">
        <v>668</v>
      </c>
      <c r="O5346" t="s">
        <v>202</v>
      </c>
      <c r="P5346" t="s">
        <v>365</v>
      </c>
    </row>
    <row r="5347" spans="1:16" x14ac:dyDescent="0.25">
      <c r="A5347">
        <v>7582</v>
      </c>
      <c r="B5347" t="s">
        <v>360</v>
      </c>
      <c r="E5347" t="s">
        <v>5644</v>
      </c>
      <c r="F5347" t="s">
        <v>347</v>
      </c>
      <c r="G5347" t="s">
        <v>5500</v>
      </c>
      <c r="H5347" t="s">
        <v>198</v>
      </c>
      <c r="I5347" t="s">
        <v>5501</v>
      </c>
      <c r="J5347">
        <v>1967</v>
      </c>
      <c r="K5347">
        <v>23342</v>
      </c>
      <c r="L5347">
        <v>3</v>
      </c>
      <c r="M5347" t="s">
        <v>200</v>
      </c>
      <c r="N5347" t="s">
        <v>668</v>
      </c>
      <c r="O5347" t="s">
        <v>202</v>
      </c>
      <c r="P5347" t="s">
        <v>365</v>
      </c>
    </row>
    <row r="5348" spans="1:16" x14ac:dyDescent="0.25">
      <c r="A5348">
        <v>7583</v>
      </c>
      <c r="B5348" t="s">
        <v>360</v>
      </c>
      <c r="E5348" t="s">
        <v>5645</v>
      </c>
      <c r="F5348" t="s">
        <v>347</v>
      </c>
      <c r="G5348" t="s">
        <v>5500</v>
      </c>
      <c r="H5348" t="s">
        <v>198</v>
      </c>
      <c r="I5348" t="s">
        <v>5501</v>
      </c>
      <c r="J5348">
        <v>1959</v>
      </c>
      <c r="K5348">
        <v>513968</v>
      </c>
      <c r="L5348">
        <v>3</v>
      </c>
      <c r="M5348" t="s">
        <v>200</v>
      </c>
      <c r="N5348" t="s">
        <v>376</v>
      </c>
      <c r="O5348" t="s">
        <v>202</v>
      </c>
      <c r="P5348" t="s">
        <v>365</v>
      </c>
    </row>
    <row r="5349" spans="1:16" x14ac:dyDescent="0.25">
      <c r="A5349">
        <v>7584</v>
      </c>
      <c r="B5349" t="s">
        <v>360</v>
      </c>
      <c r="E5349" t="s">
        <v>5646</v>
      </c>
      <c r="F5349" t="s">
        <v>347</v>
      </c>
      <c r="G5349" t="s">
        <v>5500</v>
      </c>
      <c r="H5349" t="s">
        <v>198</v>
      </c>
      <c r="I5349" t="s">
        <v>5501</v>
      </c>
      <c r="J5349">
        <v>1961</v>
      </c>
      <c r="K5349">
        <v>2527</v>
      </c>
      <c r="L5349">
        <v>3</v>
      </c>
      <c r="M5349" t="s">
        <v>200</v>
      </c>
      <c r="N5349" t="s">
        <v>668</v>
      </c>
      <c r="O5349" t="s">
        <v>202</v>
      </c>
      <c r="P5349" t="s">
        <v>365</v>
      </c>
    </row>
    <row r="5350" spans="1:16" x14ac:dyDescent="0.25">
      <c r="A5350">
        <v>7585</v>
      </c>
      <c r="B5350" t="s">
        <v>360</v>
      </c>
      <c r="E5350" t="s">
        <v>5647</v>
      </c>
      <c r="F5350" t="s">
        <v>347</v>
      </c>
      <c r="G5350" t="s">
        <v>5500</v>
      </c>
      <c r="H5350" t="s">
        <v>198</v>
      </c>
      <c r="I5350" t="s">
        <v>5501</v>
      </c>
      <c r="J5350">
        <v>1981</v>
      </c>
      <c r="K5350">
        <v>13256</v>
      </c>
      <c r="L5350">
        <v>3</v>
      </c>
      <c r="M5350" t="s">
        <v>200</v>
      </c>
      <c r="N5350" t="s">
        <v>376</v>
      </c>
      <c r="O5350" t="s">
        <v>202</v>
      </c>
      <c r="P5350" t="s">
        <v>365</v>
      </c>
    </row>
    <row r="5351" spans="1:16" x14ac:dyDescent="0.25">
      <c r="A5351">
        <v>7586</v>
      </c>
      <c r="B5351" t="s">
        <v>360</v>
      </c>
      <c r="E5351" t="s">
        <v>5648</v>
      </c>
      <c r="F5351" t="s">
        <v>347</v>
      </c>
      <c r="G5351" t="s">
        <v>5500</v>
      </c>
      <c r="H5351" t="s">
        <v>198</v>
      </c>
      <c r="I5351" t="s">
        <v>5501</v>
      </c>
      <c r="J5351">
        <v>1981</v>
      </c>
      <c r="K5351">
        <v>3641</v>
      </c>
      <c r="L5351">
        <v>3</v>
      </c>
      <c r="M5351" t="s">
        <v>200</v>
      </c>
      <c r="N5351" t="s">
        <v>376</v>
      </c>
      <c r="O5351" t="s">
        <v>202</v>
      </c>
      <c r="P5351" t="s">
        <v>365</v>
      </c>
    </row>
    <row r="5352" spans="1:16" x14ac:dyDescent="0.25">
      <c r="A5352">
        <v>7587</v>
      </c>
      <c r="B5352" t="s">
        <v>360</v>
      </c>
      <c r="E5352" t="s">
        <v>5649</v>
      </c>
      <c r="F5352" t="s">
        <v>347</v>
      </c>
      <c r="G5352" t="s">
        <v>5500</v>
      </c>
      <c r="H5352" t="s">
        <v>198</v>
      </c>
      <c r="I5352" t="s">
        <v>5501</v>
      </c>
      <c r="J5352">
        <v>1982</v>
      </c>
      <c r="K5352">
        <v>13456</v>
      </c>
      <c r="L5352">
        <v>3</v>
      </c>
      <c r="M5352" t="s">
        <v>200</v>
      </c>
      <c r="N5352" t="s">
        <v>376</v>
      </c>
      <c r="O5352" t="s">
        <v>202</v>
      </c>
      <c r="P5352" t="s">
        <v>365</v>
      </c>
    </row>
    <row r="5353" spans="1:16" x14ac:dyDescent="0.25">
      <c r="A5353">
        <v>7588</v>
      </c>
      <c r="B5353" t="s">
        <v>360</v>
      </c>
      <c r="E5353" t="s">
        <v>5650</v>
      </c>
      <c r="F5353" t="s">
        <v>347</v>
      </c>
      <c r="G5353" t="s">
        <v>5500</v>
      </c>
      <c r="H5353" t="s">
        <v>198</v>
      </c>
      <c r="I5353" t="s">
        <v>5501</v>
      </c>
      <c r="J5353">
        <v>1983</v>
      </c>
      <c r="K5353">
        <v>9518</v>
      </c>
      <c r="L5353">
        <v>3</v>
      </c>
      <c r="M5353" t="s">
        <v>200</v>
      </c>
      <c r="N5353" t="s">
        <v>376</v>
      </c>
      <c r="O5353" t="s">
        <v>202</v>
      </c>
      <c r="P5353" t="s">
        <v>365</v>
      </c>
    </row>
    <row r="5354" spans="1:16" x14ac:dyDescent="0.25">
      <c r="A5354">
        <v>7589</v>
      </c>
      <c r="B5354" t="s">
        <v>360</v>
      </c>
      <c r="E5354" t="s">
        <v>5651</v>
      </c>
      <c r="F5354" t="s">
        <v>347</v>
      </c>
      <c r="G5354" t="s">
        <v>5500</v>
      </c>
      <c r="H5354" t="s">
        <v>198</v>
      </c>
      <c r="I5354" t="s">
        <v>5501</v>
      </c>
      <c r="J5354">
        <v>1984</v>
      </c>
      <c r="K5354">
        <v>8249</v>
      </c>
      <c r="L5354">
        <v>3</v>
      </c>
      <c r="M5354" t="s">
        <v>200</v>
      </c>
      <c r="N5354" t="s">
        <v>376</v>
      </c>
      <c r="O5354" t="s">
        <v>202</v>
      </c>
      <c r="P5354" t="s">
        <v>365</v>
      </c>
    </row>
    <row r="5355" spans="1:16" x14ac:dyDescent="0.25">
      <c r="A5355">
        <v>7590</v>
      </c>
      <c r="B5355" t="s">
        <v>360</v>
      </c>
      <c r="E5355" t="s">
        <v>5652</v>
      </c>
      <c r="F5355" t="s">
        <v>347</v>
      </c>
      <c r="G5355" t="s">
        <v>5500</v>
      </c>
      <c r="H5355" t="s">
        <v>198</v>
      </c>
      <c r="I5355" t="s">
        <v>5501</v>
      </c>
      <c r="J5355">
        <v>1975</v>
      </c>
      <c r="K5355">
        <v>7152</v>
      </c>
      <c r="L5355">
        <v>3</v>
      </c>
      <c r="M5355" t="s">
        <v>200</v>
      </c>
      <c r="N5355" t="s">
        <v>668</v>
      </c>
      <c r="O5355" t="s">
        <v>202</v>
      </c>
      <c r="P5355" t="s">
        <v>365</v>
      </c>
    </row>
    <row r="5356" spans="1:16" x14ac:dyDescent="0.25">
      <c r="A5356">
        <v>7591</v>
      </c>
      <c r="B5356" t="s">
        <v>360</v>
      </c>
      <c r="E5356" t="s">
        <v>4856</v>
      </c>
      <c r="F5356" t="s">
        <v>347</v>
      </c>
      <c r="G5356" t="s">
        <v>5500</v>
      </c>
      <c r="H5356" t="s">
        <v>198</v>
      </c>
      <c r="I5356" t="s">
        <v>5501</v>
      </c>
      <c r="J5356">
        <v>1962</v>
      </c>
      <c r="K5356">
        <v>1356</v>
      </c>
      <c r="L5356">
        <v>3</v>
      </c>
      <c r="M5356" t="s">
        <v>200</v>
      </c>
      <c r="N5356" t="s">
        <v>668</v>
      </c>
      <c r="O5356" t="s">
        <v>202</v>
      </c>
      <c r="P5356" t="s">
        <v>365</v>
      </c>
    </row>
    <row r="5357" spans="1:16" x14ac:dyDescent="0.25">
      <c r="A5357">
        <v>7592</v>
      </c>
      <c r="B5357" t="s">
        <v>360</v>
      </c>
      <c r="E5357" t="s">
        <v>4729</v>
      </c>
      <c r="F5357" t="s">
        <v>347</v>
      </c>
      <c r="G5357" t="s">
        <v>5500</v>
      </c>
      <c r="H5357" t="s">
        <v>198</v>
      </c>
      <c r="I5357" t="s">
        <v>5501</v>
      </c>
      <c r="J5357">
        <v>1961</v>
      </c>
      <c r="K5357">
        <v>129</v>
      </c>
      <c r="L5357">
        <v>3</v>
      </c>
      <c r="M5357" t="s">
        <v>200</v>
      </c>
      <c r="N5357" t="s">
        <v>668</v>
      </c>
      <c r="O5357" t="s">
        <v>202</v>
      </c>
      <c r="P5357" t="s">
        <v>365</v>
      </c>
    </row>
    <row r="5358" spans="1:16" x14ac:dyDescent="0.25">
      <c r="A5358">
        <v>7593</v>
      </c>
      <c r="B5358" t="s">
        <v>360</v>
      </c>
      <c r="E5358" t="s">
        <v>5653</v>
      </c>
      <c r="F5358" t="s">
        <v>347</v>
      </c>
      <c r="G5358" t="s">
        <v>5500</v>
      </c>
      <c r="H5358" t="s">
        <v>198</v>
      </c>
      <c r="I5358" t="s">
        <v>5501</v>
      </c>
      <c r="J5358">
        <v>1965</v>
      </c>
      <c r="K5358">
        <v>19497</v>
      </c>
      <c r="L5358">
        <v>3</v>
      </c>
      <c r="M5358" t="s">
        <v>200</v>
      </c>
      <c r="N5358" t="s">
        <v>668</v>
      </c>
      <c r="O5358" t="s">
        <v>202</v>
      </c>
      <c r="P5358" t="s">
        <v>365</v>
      </c>
    </row>
    <row r="5359" spans="1:16" x14ac:dyDescent="0.25">
      <c r="A5359">
        <v>7594</v>
      </c>
      <c r="B5359" t="s">
        <v>360</v>
      </c>
      <c r="E5359" t="s">
        <v>5654</v>
      </c>
      <c r="F5359" t="s">
        <v>347</v>
      </c>
      <c r="G5359" t="s">
        <v>5500</v>
      </c>
      <c r="H5359" t="s">
        <v>198</v>
      </c>
      <c r="I5359" t="s">
        <v>5501</v>
      </c>
      <c r="J5359">
        <v>1961</v>
      </c>
      <c r="K5359">
        <v>13</v>
      </c>
      <c r="L5359">
        <v>3</v>
      </c>
      <c r="M5359" t="s">
        <v>200</v>
      </c>
      <c r="N5359" t="s">
        <v>668</v>
      </c>
      <c r="O5359" t="s">
        <v>202</v>
      </c>
      <c r="P5359" t="s">
        <v>365</v>
      </c>
    </row>
    <row r="5360" spans="1:16" x14ac:dyDescent="0.25">
      <c r="A5360">
        <v>7595</v>
      </c>
      <c r="B5360" t="s">
        <v>360</v>
      </c>
      <c r="E5360" t="s">
        <v>5655</v>
      </c>
      <c r="F5360" t="s">
        <v>347</v>
      </c>
      <c r="G5360" t="s">
        <v>5500</v>
      </c>
      <c r="H5360" t="s">
        <v>198</v>
      </c>
      <c r="I5360" t="s">
        <v>5501</v>
      </c>
      <c r="J5360">
        <v>1975</v>
      </c>
      <c r="K5360">
        <v>82549</v>
      </c>
      <c r="L5360">
        <v>3</v>
      </c>
      <c r="M5360" t="s">
        <v>200</v>
      </c>
      <c r="N5360" t="s">
        <v>668</v>
      </c>
      <c r="O5360" t="s">
        <v>202</v>
      </c>
      <c r="P5360" t="s">
        <v>365</v>
      </c>
    </row>
    <row r="5361" spans="1:16" x14ac:dyDescent="0.25">
      <c r="A5361">
        <v>7596</v>
      </c>
      <c r="B5361" t="s">
        <v>360</v>
      </c>
      <c r="E5361" t="s">
        <v>5656</v>
      </c>
      <c r="F5361" t="s">
        <v>347</v>
      </c>
      <c r="G5361" t="s">
        <v>5500</v>
      </c>
      <c r="H5361" t="s">
        <v>198</v>
      </c>
      <c r="I5361" t="s">
        <v>5501</v>
      </c>
      <c r="J5361">
        <v>1966</v>
      </c>
      <c r="K5361">
        <v>66988</v>
      </c>
      <c r="L5361">
        <v>3</v>
      </c>
      <c r="M5361" t="s">
        <v>200</v>
      </c>
      <c r="N5361" t="s">
        <v>668</v>
      </c>
      <c r="O5361" t="s">
        <v>202</v>
      </c>
      <c r="P5361" t="s">
        <v>365</v>
      </c>
    </row>
    <row r="5362" spans="1:16" x14ac:dyDescent="0.25">
      <c r="A5362">
        <v>7597</v>
      </c>
      <c r="B5362" t="s">
        <v>360</v>
      </c>
      <c r="E5362" t="s">
        <v>5657</v>
      </c>
      <c r="F5362" t="s">
        <v>347</v>
      </c>
      <c r="G5362" t="s">
        <v>5500</v>
      </c>
      <c r="H5362" t="s">
        <v>198</v>
      </c>
      <c r="I5362" t="s">
        <v>5501</v>
      </c>
      <c r="J5362">
        <v>1973</v>
      </c>
      <c r="K5362">
        <v>18721</v>
      </c>
      <c r="L5362">
        <v>3</v>
      </c>
      <c r="M5362" t="s">
        <v>200</v>
      </c>
      <c r="N5362" t="s">
        <v>668</v>
      </c>
      <c r="O5362" t="s">
        <v>202</v>
      </c>
      <c r="P5362" t="s">
        <v>365</v>
      </c>
    </row>
    <row r="5363" spans="1:16" x14ac:dyDescent="0.25">
      <c r="A5363">
        <v>7598</v>
      </c>
      <c r="B5363" t="s">
        <v>360</v>
      </c>
      <c r="E5363" t="s">
        <v>5658</v>
      </c>
      <c r="F5363" t="s">
        <v>347</v>
      </c>
      <c r="G5363" t="s">
        <v>5500</v>
      </c>
      <c r="H5363" t="s">
        <v>198</v>
      </c>
      <c r="I5363" t="s">
        <v>5501</v>
      </c>
      <c r="J5363">
        <v>1974</v>
      </c>
      <c r="K5363">
        <v>14158</v>
      </c>
      <c r="L5363">
        <v>3</v>
      </c>
      <c r="M5363" t="s">
        <v>200</v>
      </c>
      <c r="N5363" t="s">
        <v>668</v>
      </c>
      <c r="O5363" t="s">
        <v>202</v>
      </c>
      <c r="P5363" t="s">
        <v>365</v>
      </c>
    </row>
    <row r="5364" spans="1:16" x14ac:dyDescent="0.25">
      <c r="A5364">
        <v>7599</v>
      </c>
      <c r="B5364" t="s">
        <v>360</v>
      </c>
      <c r="E5364" t="s">
        <v>5659</v>
      </c>
      <c r="F5364" t="s">
        <v>347</v>
      </c>
      <c r="G5364" t="s">
        <v>5500</v>
      </c>
      <c r="H5364" t="s">
        <v>198</v>
      </c>
      <c r="I5364" t="s">
        <v>5501</v>
      </c>
      <c r="J5364">
        <v>1973</v>
      </c>
      <c r="K5364">
        <v>10554</v>
      </c>
      <c r="L5364">
        <v>3</v>
      </c>
      <c r="M5364" t="s">
        <v>200</v>
      </c>
      <c r="N5364" t="s">
        <v>668</v>
      </c>
      <c r="O5364" t="s">
        <v>202</v>
      </c>
      <c r="P5364" t="s">
        <v>365</v>
      </c>
    </row>
    <row r="5365" spans="1:16" x14ac:dyDescent="0.25">
      <c r="A5365">
        <v>7600</v>
      </c>
      <c r="B5365" t="s">
        <v>360</v>
      </c>
      <c r="E5365" t="s">
        <v>5660</v>
      </c>
      <c r="F5365" t="s">
        <v>347</v>
      </c>
      <c r="G5365" t="s">
        <v>5500</v>
      </c>
      <c r="H5365" t="s">
        <v>198</v>
      </c>
      <c r="I5365" t="s">
        <v>5501</v>
      </c>
      <c r="J5365">
        <v>1973</v>
      </c>
      <c r="K5365">
        <v>36334</v>
      </c>
      <c r="L5365">
        <v>3</v>
      </c>
      <c r="M5365" t="s">
        <v>200</v>
      </c>
      <c r="N5365" t="s">
        <v>668</v>
      </c>
      <c r="O5365" t="s">
        <v>202</v>
      </c>
      <c r="P5365" t="s">
        <v>365</v>
      </c>
    </row>
    <row r="5366" spans="1:16" x14ac:dyDescent="0.25">
      <c r="A5366">
        <v>7601</v>
      </c>
      <c r="B5366" t="s">
        <v>360</v>
      </c>
      <c r="E5366" t="s">
        <v>5661</v>
      </c>
      <c r="F5366" t="s">
        <v>347</v>
      </c>
      <c r="G5366" t="s">
        <v>5500</v>
      </c>
      <c r="H5366" t="s">
        <v>198</v>
      </c>
      <c r="I5366" t="s">
        <v>5501</v>
      </c>
      <c r="J5366">
        <v>1961</v>
      </c>
      <c r="K5366">
        <v>13</v>
      </c>
      <c r="L5366">
        <v>3</v>
      </c>
      <c r="M5366" t="s">
        <v>200</v>
      </c>
      <c r="N5366" t="s">
        <v>668</v>
      </c>
      <c r="O5366" t="s">
        <v>202</v>
      </c>
      <c r="P5366" t="s">
        <v>365</v>
      </c>
    </row>
    <row r="5367" spans="1:16" x14ac:dyDescent="0.25">
      <c r="A5367">
        <v>7602</v>
      </c>
      <c r="B5367" t="s">
        <v>360</v>
      </c>
      <c r="E5367" t="s">
        <v>4856</v>
      </c>
      <c r="F5367" t="s">
        <v>347</v>
      </c>
      <c r="G5367" t="s">
        <v>5500</v>
      </c>
      <c r="H5367" t="s">
        <v>198</v>
      </c>
      <c r="I5367" t="s">
        <v>5501</v>
      </c>
      <c r="J5367">
        <v>1966</v>
      </c>
      <c r="K5367">
        <v>19448</v>
      </c>
      <c r="L5367">
        <v>3</v>
      </c>
      <c r="M5367" t="s">
        <v>200</v>
      </c>
      <c r="N5367" t="s">
        <v>668</v>
      </c>
      <c r="O5367" t="s">
        <v>202</v>
      </c>
      <c r="P5367" t="s">
        <v>365</v>
      </c>
    </row>
    <row r="5368" spans="1:16" x14ac:dyDescent="0.25">
      <c r="A5368">
        <v>7603</v>
      </c>
      <c r="B5368" t="s">
        <v>399</v>
      </c>
      <c r="E5368" t="s">
        <v>5662</v>
      </c>
      <c r="F5368" t="s">
        <v>347</v>
      </c>
      <c r="G5368" t="s">
        <v>5500</v>
      </c>
      <c r="H5368" t="s">
        <v>198</v>
      </c>
      <c r="I5368" t="s">
        <v>5501</v>
      </c>
      <c r="J5368">
        <v>1983</v>
      </c>
      <c r="K5368">
        <v>314</v>
      </c>
      <c r="L5368">
        <v>3</v>
      </c>
      <c r="M5368" t="s">
        <v>200</v>
      </c>
      <c r="N5368" t="s">
        <v>401</v>
      </c>
      <c r="O5368" t="s">
        <v>202</v>
      </c>
      <c r="P5368" t="s">
        <v>5663</v>
      </c>
    </row>
    <row r="5369" spans="1:16" x14ac:dyDescent="0.25">
      <c r="A5369">
        <v>7604</v>
      </c>
      <c r="B5369" t="s">
        <v>399</v>
      </c>
      <c r="E5369" t="s">
        <v>5664</v>
      </c>
      <c r="F5369" t="s">
        <v>347</v>
      </c>
      <c r="G5369" t="s">
        <v>5500</v>
      </c>
      <c r="H5369" t="s">
        <v>198</v>
      </c>
      <c r="I5369" t="s">
        <v>5501</v>
      </c>
      <c r="J5369">
        <v>1983</v>
      </c>
      <c r="K5369">
        <v>433</v>
      </c>
      <c r="L5369">
        <v>3</v>
      </c>
      <c r="M5369" t="s">
        <v>200</v>
      </c>
      <c r="N5369" t="s">
        <v>401</v>
      </c>
      <c r="O5369" t="s">
        <v>202</v>
      </c>
      <c r="P5369" t="s">
        <v>5665</v>
      </c>
    </row>
    <row r="5370" spans="1:16" x14ac:dyDescent="0.25">
      <c r="A5370">
        <v>7605</v>
      </c>
      <c r="B5370" t="s">
        <v>399</v>
      </c>
      <c r="E5370" t="s">
        <v>5666</v>
      </c>
      <c r="F5370" t="s">
        <v>347</v>
      </c>
      <c r="G5370" t="s">
        <v>5500</v>
      </c>
      <c r="H5370" t="s">
        <v>198</v>
      </c>
      <c r="I5370" t="s">
        <v>5501</v>
      </c>
      <c r="J5370">
        <v>1983</v>
      </c>
      <c r="K5370">
        <v>691</v>
      </c>
      <c r="L5370">
        <v>3</v>
      </c>
      <c r="M5370" t="s">
        <v>200</v>
      </c>
      <c r="N5370" t="s">
        <v>401</v>
      </c>
      <c r="O5370" t="s">
        <v>202</v>
      </c>
      <c r="P5370" t="s">
        <v>5667</v>
      </c>
    </row>
    <row r="5371" spans="1:16" x14ac:dyDescent="0.25">
      <c r="A5371">
        <v>7606</v>
      </c>
      <c r="B5371" t="s">
        <v>399</v>
      </c>
      <c r="E5371" t="s">
        <v>5668</v>
      </c>
      <c r="F5371" t="s">
        <v>347</v>
      </c>
      <c r="G5371" t="s">
        <v>5500</v>
      </c>
      <c r="H5371" t="s">
        <v>198</v>
      </c>
      <c r="I5371" t="s">
        <v>5501</v>
      </c>
      <c r="J5371">
        <v>1983</v>
      </c>
      <c r="K5371">
        <v>450</v>
      </c>
      <c r="L5371">
        <v>3</v>
      </c>
      <c r="M5371" t="s">
        <v>200</v>
      </c>
      <c r="N5371" t="s">
        <v>401</v>
      </c>
      <c r="O5371" t="s">
        <v>202</v>
      </c>
      <c r="P5371" t="s">
        <v>5669</v>
      </c>
    </row>
    <row r="5372" spans="1:16" x14ac:dyDescent="0.25">
      <c r="A5372">
        <v>7607</v>
      </c>
      <c r="B5372" t="s">
        <v>399</v>
      </c>
      <c r="E5372" t="s">
        <v>5670</v>
      </c>
      <c r="F5372" t="s">
        <v>347</v>
      </c>
      <c r="G5372" t="s">
        <v>5500</v>
      </c>
      <c r="H5372" t="s">
        <v>198</v>
      </c>
      <c r="I5372" t="s">
        <v>5501</v>
      </c>
      <c r="J5372">
        <v>1983</v>
      </c>
      <c r="K5372">
        <v>1358</v>
      </c>
      <c r="L5372">
        <v>3</v>
      </c>
      <c r="M5372" t="s">
        <v>200</v>
      </c>
      <c r="N5372" t="s">
        <v>401</v>
      </c>
      <c r="O5372" t="s">
        <v>202</v>
      </c>
      <c r="P5372" t="s">
        <v>3293</v>
      </c>
    </row>
    <row r="5373" spans="1:16" x14ac:dyDescent="0.25">
      <c r="A5373">
        <v>7608</v>
      </c>
      <c r="B5373" t="s">
        <v>399</v>
      </c>
      <c r="E5373" t="s">
        <v>5671</v>
      </c>
      <c r="F5373" t="s">
        <v>347</v>
      </c>
      <c r="G5373" t="s">
        <v>5500</v>
      </c>
      <c r="H5373" t="s">
        <v>198</v>
      </c>
      <c r="I5373" t="s">
        <v>5501</v>
      </c>
      <c r="J5373">
        <v>1983</v>
      </c>
      <c r="K5373">
        <v>945</v>
      </c>
      <c r="L5373">
        <v>3</v>
      </c>
      <c r="M5373" t="s">
        <v>200</v>
      </c>
      <c r="N5373" t="s">
        <v>401</v>
      </c>
      <c r="O5373" t="s">
        <v>202</v>
      </c>
      <c r="P5373" t="s">
        <v>5672</v>
      </c>
    </row>
    <row r="5374" spans="1:16" x14ac:dyDescent="0.25">
      <c r="A5374">
        <v>7609</v>
      </c>
      <c r="B5374" t="s">
        <v>399</v>
      </c>
      <c r="E5374" t="s">
        <v>5673</v>
      </c>
      <c r="F5374" t="s">
        <v>347</v>
      </c>
      <c r="G5374" t="s">
        <v>5500</v>
      </c>
      <c r="H5374" t="s">
        <v>198</v>
      </c>
      <c r="I5374" t="s">
        <v>5501</v>
      </c>
      <c r="J5374">
        <v>1986</v>
      </c>
      <c r="K5374">
        <v>1053</v>
      </c>
      <c r="L5374">
        <v>3</v>
      </c>
      <c r="M5374" t="s">
        <v>200</v>
      </c>
      <c r="N5374" t="s">
        <v>401</v>
      </c>
      <c r="O5374" t="s">
        <v>202</v>
      </c>
      <c r="P5374" t="s">
        <v>5674</v>
      </c>
    </row>
    <row r="5375" spans="1:16" x14ac:dyDescent="0.25">
      <c r="A5375">
        <v>7610</v>
      </c>
      <c r="B5375" t="s">
        <v>399</v>
      </c>
      <c r="E5375" t="s">
        <v>5675</v>
      </c>
      <c r="F5375" t="s">
        <v>347</v>
      </c>
      <c r="G5375" t="s">
        <v>5500</v>
      </c>
      <c r="H5375" t="s">
        <v>198</v>
      </c>
      <c r="I5375" t="s">
        <v>5501</v>
      </c>
      <c r="J5375">
        <v>1986</v>
      </c>
      <c r="K5375">
        <v>70</v>
      </c>
      <c r="L5375">
        <v>3</v>
      </c>
      <c r="M5375" t="s">
        <v>200</v>
      </c>
      <c r="N5375" t="s">
        <v>401</v>
      </c>
      <c r="O5375" t="s">
        <v>202</v>
      </c>
      <c r="P5375" t="s">
        <v>2477</v>
      </c>
    </row>
    <row r="5376" spans="1:16" x14ac:dyDescent="0.25">
      <c r="A5376">
        <v>7611</v>
      </c>
      <c r="B5376" t="s">
        <v>399</v>
      </c>
      <c r="E5376" t="s">
        <v>5676</v>
      </c>
      <c r="F5376" t="s">
        <v>347</v>
      </c>
      <c r="G5376" t="s">
        <v>5500</v>
      </c>
      <c r="H5376" t="s">
        <v>198</v>
      </c>
      <c r="I5376" t="s">
        <v>5501</v>
      </c>
      <c r="J5376">
        <v>1986</v>
      </c>
      <c r="K5376">
        <v>822</v>
      </c>
      <c r="L5376">
        <v>3</v>
      </c>
      <c r="M5376" t="s">
        <v>200</v>
      </c>
      <c r="N5376" t="s">
        <v>401</v>
      </c>
      <c r="O5376" t="s">
        <v>202</v>
      </c>
      <c r="P5376" t="s">
        <v>5677</v>
      </c>
    </row>
    <row r="5377" spans="1:16" x14ac:dyDescent="0.25">
      <c r="A5377">
        <v>7612</v>
      </c>
      <c r="B5377" t="s">
        <v>399</v>
      </c>
      <c r="E5377" t="s">
        <v>5678</v>
      </c>
      <c r="F5377" t="s">
        <v>347</v>
      </c>
      <c r="G5377" t="s">
        <v>5500</v>
      </c>
      <c r="H5377" t="s">
        <v>198</v>
      </c>
      <c r="I5377" t="s">
        <v>5501</v>
      </c>
      <c r="J5377">
        <v>1986</v>
      </c>
      <c r="K5377">
        <v>1075</v>
      </c>
      <c r="L5377">
        <v>3</v>
      </c>
      <c r="M5377" t="s">
        <v>200</v>
      </c>
      <c r="N5377" t="s">
        <v>401</v>
      </c>
      <c r="O5377" t="s">
        <v>202</v>
      </c>
      <c r="P5377" t="s">
        <v>5679</v>
      </c>
    </row>
    <row r="5378" spans="1:16" x14ac:dyDescent="0.25">
      <c r="A5378">
        <v>7613</v>
      </c>
      <c r="B5378" t="s">
        <v>399</v>
      </c>
      <c r="E5378" t="s">
        <v>5680</v>
      </c>
      <c r="F5378" t="s">
        <v>347</v>
      </c>
      <c r="G5378" t="s">
        <v>5500</v>
      </c>
      <c r="H5378" t="s">
        <v>198</v>
      </c>
      <c r="I5378" t="s">
        <v>5501</v>
      </c>
      <c r="J5378">
        <v>1986</v>
      </c>
      <c r="K5378">
        <v>509</v>
      </c>
      <c r="L5378">
        <v>3</v>
      </c>
      <c r="M5378" t="s">
        <v>200</v>
      </c>
      <c r="N5378" t="s">
        <v>401</v>
      </c>
      <c r="O5378" t="s">
        <v>202</v>
      </c>
      <c r="P5378" t="s">
        <v>450</v>
      </c>
    </row>
    <row r="5379" spans="1:16" x14ac:dyDescent="0.25">
      <c r="A5379">
        <v>7614</v>
      </c>
      <c r="B5379" t="s">
        <v>399</v>
      </c>
      <c r="E5379" t="s">
        <v>5681</v>
      </c>
      <c r="F5379" t="s">
        <v>347</v>
      </c>
      <c r="G5379" t="s">
        <v>5500</v>
      </c>
      <c r="H5379" t="s">
        <v>198</v>
      </c>
      <c r="I5379" t="s">
        <v>5501</v>
      </c>
      <c r="J5379">
        <v>1986</v>
      </c>
      <c r="K5379">
        <v>1913</v>
      </c>
      <c r="L5379">
        <v>3</v>
      </c>
      <c r="M5379" t="s">
        <v>200</v>
      </c>
      <c r="N5379" t="s">
        <v>401</v>
      </c>
      <c r="O5379" t="s">
        <v>202</v>
      </c>
      <c r="P5379" t="s">
        <v>413</v>
      </c>
    </row>
    <row r="5380" spans="1:16" x14ac:dyDescent="0.25">
      <c r="A5380">
        <v>7615</v>
      </c>
      <c r="B5380" t="s">
        <v>399</v>
      </c>
      <c r="E5380" t="s">
        <v>5682</v>
      </c>
      <c r="F5380" t="s">
        <v>347</v>
      </c>
      <c r="G5380" t="s">
        <v>5500</v>
      </c>
      <c r="H5380" t="s">
        <v>198</v>
      </c>
      <c r="I5380" t="s">
        <v>5501</v>
      </c>
      <c r="J5380">
        <v>1994</v>
      </c>
      <c r="K5380">
        <v>99566</v>
      </c>
      <c r="L5380">
        <v>3</v>
      </c>
      <c r="M5380" t="s">
        <v>200</v>
      </c>
      <c r="N5380" t="s">
        <v>401</v>
      </c>
      <c r="O5380" t="s">
        <v>202</v>
      </c>
      <c r="P5380" t="s">
        <v>1476</v>
      </c>
    </row>
    <row r="5381" spans="1:16" x14ac:dyDescent="0.25">
      <c r="A5381">
        <v>7616</v>
      </c>
      <c r="B5381" t="s">
        <v>360</v>
      </c>
      <c r="E5381" t="s">
        <v>5683</v>
      </c>
      <c r="F5381" t="s">
        <v>347</v>
      </c>
      <c r="G5381" t="s">
        <v>5500</v>
      </c>
      <c r="H5381" t="s">
        <v>198</v>
      </c>
      <c r="I5381" t="s">
        <v>5501</v>
      </c>
      <c r="J5381">
        <v>1991</v>
      </c>
      <c r="K5381">
        <v>43881</v>
      </c>
      <c r="L5381">
        <v>3</v>
      </c>
      <c r="M5381" t="s">
        <v>200</v>
      </c>
      <c r="N5381" t="s">
        <v>364</v>
      </c>
      <c r="O5381" t="s">
        <v>202</v>
      </c>
      <c r="P5381" t="s">
        <v>365</v>
      </c>
    </row>
    <row r="5382" spans="1:16" x14ac:dyDescent="0.25">
      <c r="A5382">
        <v>7617</v>
      </c>
      <c r="B5382" t="s">
        <v>360</v>
      </c>
      <c r="E5382" t="s">
        <v>5684</v>
      </c>
      <c r="F5382" t="s">
        <v>347</v>
      </c>
      <c r="G5382" t="s">
        <v>5500</v>
      </c>
      <c r="H5382" t="s">
        <v>198</v>
      </c>
      <c r="I5382" t="s">
        <v>5501</v>
      </c>
      <c r="J5382">
        <v>1991</v>
      </c>
      <c r="K5382">
        <v>409</v>
      </c>
      <c r="L5382">
        <v>3</v>
      </c>
      <c r="M5382" t="s">
        <v>200</v>
      </c>
      <c r="N5382" t="s">
        <v>364</v>
      </c>
      <c r="O5382" t="s">
        <v>202</v>
      </c>
      <c r="P5382" t="s">
        <v>365</v>
      </c>
    </row>
    <row r="5383" spans="1:16" x14ac:dyDescent="0.25">
      <c r="A5383">
        <v>7618</v>
      </c>
      <c r="B5383" t="s">
        <v>360</v>
      </c>
      <c r="E5383" t="s">
        <v>5685</v>
      </c>
      <c r="F5383" t="s">
        <v>347</v>
      </c>
      <c r="G5383" t="s">
        <v>5500</v>
      </c>
      <c r="H5383" t="s">
        <v>198</v>
      </c>
      <c r="I5383" t="s">
        <v>5501</v>
      </c>
      <c r="J5383">
        <v>1980</v>
      </c>
      <c r="K5383">
        <v>251</v>
      </c>
      <c r="L5383">
        <v>3</v>
      </c>
      <c r="M5383" t="s">
        <v>200</v>
      </c>
      <c r="N5383" t="s">
        <v>364</v>
      </c>
      <c r="O5383" t="s">
        <v>202</v>
      </c>
      <c r="P5383" t="s">
        <v>365</v>
      </c>
    </row>
    <row r="5384" spans="1:16" x14ac:dyDescent="0.25">
      <c r="A5384">
        <v>7620</v>
      </c>
      <c r="B5384" t="s">
        <v>360</v>
      </c>
      <c r="E5384" t="s">
        <v>5686</v>
      </c>
      <c r="F5384" t="s">
        <v>347</v>
      </c>
      <c r="G5384" t="s">
        <v>5500</v>
      </c>
      <c r="H5384" t="s">
        <v>198</v>
      </c>
      <c r="I5384" t="s">
        <v>5501</v>
      </c>
      <c r="J5384">
        <v>1974</v>
      </c>
      <c r="K5384">
        <v>1506</v>
      </c>
      <c r="L5384">
        <v>3</v>
      </c>
      <c r="M5384" t="s">
        <v>200</v>
      </c>
      <c r="N5384" t="s">
        <v>364</v>
      </c>
      <c r="O5384" t="s">
        <v>202</v>
      </c>
      <c r="P5384" t="s">
        <v>365</v>
      </c>
    </row>
    <row r="5385" spans="1:16" x14ac:dyDescent="0.25">
      <c r="A5385">
        <v>7621</v>
      </c>
      <c r="B5385" t="s">
        <v>360</v>
      </c>
      <c r="E5385" t="s">
        <v>5687</v>
      </c>
      <c r="F5385" t="s">
        <v>347</v>
      </c>
      <c r="G5385" t="s">
        <v>5500</v>
      </c>
      <c r="H5385" t="s">
        <v>198</v>
      </c>
      <c r="I5385" t="s">
        <v>5501</v>
      </c>
      <c r="J5385">
        <v>1972</v>
      </c>
      <c r="K5385">
        <v>49912</v>
      </c>
      <c r="L5385">
        <v>3</v>
      </c>
      <c r="M5385" t="s">
        <v>200</v>
      </c>
      <c r="N5385" t="s">
        <v>5530</v>
      </c>
      <c r="O5385" t="s">
        <v>202</v>
      </c>
      <c r="P5385" t="s">
        <v>2739</v>
      </c>
    </row>
    <row r="5386" spans="1:16" x14ac:dyDescent="0.25">
      <c r="A5386">
        <v>7622</v>
      </c>
      <c r="B5386" t="s">
        <v>360</v>
      </c>
      <c r="E5386" t="s">
        <v>5688</v>
      </c>
      <c r="F5386" t="s">
        <v>347</v>
      </c>
      <c r="G5386" t="s">
        <v>5500</v>
      </c>
      <c r="H5386" t="s">
        <v>198</v>
      </c>
      <c r="I5386" t="s">
        <v>5501</v>
      </c>
      <c r="J5386">
        <v>1970</v>
      </c>
      <c r="K5386">
        <v>137796</v>
      </c>
      <c r="L5386">
        <v>3</v>
      </c>
      <c r="M5386" t="s">
        <v>200</v>
      </c>
      <c r="N5386" t="s">
        <v>5530</v>
      </c>
      <c r="O5386" t="s">
        <v>202</v>
      </c>
      <c r="P5386" t="s">
        <v>2737</v>
      </c>
    </row>
    <row r="5387" spans="1:16" x14ac:dyDescent="0.25">
      <c r="A5387">
        <v>7623</v>
      </c>
      <c r="B5387" t="s">
        <v>360</v>
      </c>
      <c r="E5387" t="s">
        <v>5689</v>
      </c>
      <c r="F5387" t="s">
        <v>347</v>
      </c>
      <c r="G5387" t="s">
        <v>5500</v>
      </c>
      <c r="H5387" t="s">
        <v>198</v>
      </c>
      <c r="I5387" t="s">
        <v>5501</v>
      </c>
      <c r="J5387">
        <v>1970</v>
      </c>
      <c r="K5387">
        <v>17086</v>
      </c>
      <c r="L5387">
        <v>3</v>
      </c>
      <c r="M5387" t="s">
        <v>200</v>
      </c>
      <c r="N5387" t="s">
        <v>5530</v>
      </c>
      <c r="O5387" t="s">
        <v>202</v>
      </c>
      <c r="P5387" t="s">
        <v>3093</v>
      </c>
    </row>
    <row r="5388" spans="1:16" x14ac:dyDescent="0.25">
      <c r="A5388">
        <v>7624</v>
      </c>
      <c r="B5388" t="s">
        <v>360</v>
      </c>
      <c r="E5388" t="s">
        <v>5690</v>
      </c>
      <c r="F5388" t="s">
        <v>347</v>
      </c>
      <c r="G5388" t="s">
        <v>5500</v>
      </c>
      <c r="H5388" t="s">
        <v>198</v>
      </c>
      <c r="I5388" t="s">
        <v>5501</v>
      </c>
      <c r="J5388">
        <v>1974</v>
      </c>
      <c r="K5388">
        <v>49837</v>
      </c>
      <c r="L5388">
        <v>3</v>
      </c>
      <c r="M5388" t="s">
        <v>200</v>
      </c>
      <c r="N5388" t="s">
        <v>364</v>
      </c>
      <c r="O5388" t="s">
        <v>202</v>
      </c>
      <c r="P5388" t="s">
        <v>365</v>
      </c>
    </row>
    <row r="5389" spans="1:16" x14ac:dyDescent="0.25">
      <c r="A5389">
        <v>7625</v>
      </c>
      <c r="B5389" t="s">
        <v>360</v>
      </c>
      <c r="E5389" t="s">
        <v>5691</v>
      </c>
      <c r="F5389" t="s">
        <v>347</v>
      </c>
      <c r="G5389" t="s">
        <v>5500</v>
      </c>
      <c r="H5389" t="s">
        <v>198</v>
      </c>
      <c r="I5389" t="s">
        <v>5501</v>
      </c>
      <c r="J5389">
        <v>1976</v>
      </c>
      <c r="K5389">
        <v>54508</v>
      </c>
      <c r="L5389">
        <v>3</v>
      </c>
      <c r="M5389" t="s">
        <v>200</v>
      </c>
      <c r="N5389" t="s">
        <v>364</v>
      </c>
      <c r="O5389" t="s">
        <v>202</v>
      </c>
      <c r="P5389" t="s">
        <v>365</v>
      </c>
    </row>
    <row r="5390" spans="1:16" x14ac:dyDescent="0.25">
      <c r="A5390">
        <v>7626</v>
      </c>
      <c r="B5390" t="s">
        <v>360</v>
      </c>
      <c r="E5390" t="s">
        <v>5692</v>
      </c>
      <c r="F5390" t="s">
        <v>347</v>
      </c>
      <c r="G5390" t="s">
        <v>5500</v>
      </c>
      <c r="H5390" t="s">
        <v>198</v>
      </c>
      <c r="I5390" t="s">
        <v>5501</v>
      </c>
      <c r="J5390">
        <v>1974</v>
      </c>
      <c r="K5390">
        <v>18946</v>
      </c>
      <c r="L5390">
        <v>3</v>
      </c>
      <c r="M5390" t="s">
        <v>200</v>
      </c>
      <c r="N5390" t="s">
        <v>364</v>
      </c>
      <c r="O5390" t="s">
        <v>202</v>
      </c>
      <c r="P5390" t="s">
        <v>365</v>
      </c>
    </row>
    <row r="5391" spans="1:16" x14ac:dyDescent="0.25">
      <c r="A5391">
        <v>7627</v>
      </c>
      <c r="B5391" t="s">
        <v>360</v>
      </c>
      <c r="E5391" t="s">
        <v>5693</v>
      </c>
      <c r="F5391" t="s">
        <v>347</v>
      </c>
      <c r="G5391" t="s">
        <v>5500</v>
      </c>
      <c r="H5391" t="s">
        <v>198</v>
      </c>
      <c r="I5391" t="s">
        <v>5501</v>
      </c>
      <c r="J5391">
        <v>1970</v>
      </c>
      <c r="K5391">
        <v>47751</v>
      </c>
      <c r="L5391">
        <v>3</v>
      </c>
      <c r="M5391" t="s">
        <v>200</v>
      </c>
      <c r="N5391" t="s">
        <v>5694</v>
      </c>
      <c r="O5391" t="s">
        <v>202</v>
      </c>
      <c r="P5391" t="s">
        <v>5695</v>
      </c>
    </row>
    <row r="5392" spans="1:16" x14ac:dyDescent="0.25">
      <c r="A5392">
        <v>7628</v>
      </c>
      <c r="B5392" t="s">
        <v>360</v>
      </c>
      <c r="E5392" t="s">
        <v>5696</v>
      </c>
      <c r="F5392" t="s">
        <v>347</v>
      </c>
      <c r="G5392" t="s">
        <v>5500</v>
      </c>
      <c r="H5392" t="s">
        <v>198</v>
      </c>
      <c r="I5392" t="s">
        <v>5501</v>
      </c>
      <c r="J5392">
        <v>1975</v>
      </c>
      <c r="K5392">
        <v>62381</v>
      </c>
      <c r="L5392">
        <v>3</v>
      </c>
      <c r="M5392" t="s">
        <v>200</v>
      </c>
      <c r="N5392" t="s">
        <v>364</v>
      </c>
      <c r="O5392" t="s">
        <v>202</v>
      </c>
      <c r="P5392" t="s">
        <v>365</v>
      </c>
    </row>
    <row r="5393" spans="1:16" x14ac:dyDescent="0.25">
      <c r="A5393">
        <v>7629</v>
      </c>
      <c r="B5393" t="s">
        <v>360</v>
      </c>
      <c r="E5393" t="s">
        <v>5697</v>
      </c>
      <c r="F5393" t="s">
        <v>347</v>
      </c>
      <c r="G5393" t="s">
        <v>5500</v>
      </c>
      <c r="H5393" t="s">
        <v>198</v>
      </c>
      <c r="I5393" t="s">
        <v>5501</v>
      </c>
      <c r="J5393">
        <v>1975</v>
      </c>
      <c r="K5393">
        <v>8866</v>
      </c>
      <c r="L5393">
        <v>3</v>
      </c>
      <c r="M5393" t="s">
        <v>200</v>
      </c>
      <c r="N5393" t="s">
        <v>364</v>
      </c>
      <c r="O5393" t="s">
        <v>202</v>
      </c>
      <c r="P5393" t="s">
        <v>365</v>
      </c>
    </row>
    <row r="5394" spans="1:16" x14ac:dyDescent="0.25">
      <c r="A5394">
        <v>7630</v>
      </c>
      <c r="B5394" t="s">
        <v>360</v>
      </c>
      <c r="E5394" t="s">
        <v>5698</v>
      </c>
      <c r="F5394" t="s">
        <v>347</v>
      </c>
      <c r="G5394" t="s">
        <v>5500</v>
      </c>
      <c r="H5394" t="s">
        <v>198</v>
      </c>
      <c r="I5394" t="s">
        <v>5501</v>
      </c>
      <c r="J5394">
        <v>1975</v>
      </c>
      <c r="K5394">
        <v>18228</v>
      </c>
      <c r="L5394">
        <v>3</v>
      </c>
      <c r="M5394" t="s">
        <v>200</v>
      </c>
      <c r="N5394" t="s">
        <v>364</v>
      </c>
      <c r="O5394" t="s">
        <v>202</v>
      </c>
      <c r="P5394" t="s">
        <v>365</v>
      </c>
    </row>
    <row r="5395" spans="1:16" x14ac:dyDescent="0.25">
      <c r="A5395">
        <v>7631</v>
      </c>
      <c r="B5395" t="s">
        <v>360</v>
      </c>
      <c r="E5395" t="s">
        <v>5699</v>
      </c>
      <c r="F5395" t="s">
        <v>347</v>
      </c>
      <c r="G5395" t="s">
        <v>5500</v>
      </c>
      <c r="H5395" t="s">
        <v>198</v>
      </c>
      <c r="I5395" t="s">
        <v>5501</v>
      </c>
      <c r="J5395">
        <v>1975</v>
      </c>
      <c r="K5395">
        <v>14379</v>
      </c>
      <c r="L5395">
        <v>3</v>
      </c>
      <c r="M5395" t="s">
        <v>200</v>
      </c>
      <c r="N5395" t="s">
        <v>364</v>
      </c>
      <c r="O5395" t="s">
        <v>202</v>
      </c>
      <c r="P5395" t="s">
        <v>365</v>
      </c>
    </row>
    <row r="5396" spans="1:16" x14ac:dyDescent="0.25">
      <c r="A5396">
        <v>7632</v>
      </c>
      <c r="B5396" t="s">
        <v>360</v>
      </c>
      <c r="E5396" t="s">
        <v>5700</v>
      </c>
      <c r="F5396" t="s">
        <v>347</v>
      </c>
      <c r="G5396" t="s">
        <v>5500</v>
      </c>
      <c r="H5396" t="s">
        <v>198</v>
      </c>
      <c r="I5396" t="s">
        <v>5501</v>
      </c>
      <c r="J5396">
        <v>1973</v>
      </c>
      <c r="K5396">
        <v>3051</v>
      </c>
      <c r="L5396">
        <v>3</v>
      </c>
      <c r="M5396" t="s">
        <v>200</v>
      </c>
      <c r="N5396" t="s">
        <v>364</v>
      </c>
      <c r="O5396" t="s">
        <v>202</v>
      </c>
      <c r="P5396" t="s">
        <v>365</v>
      </c>
    </row>
    <row r="5397" spans="1:16" x14ac:dyDescent="0.25">
      <c r="A5397">
        <v>7633</v>
      </c>
      <c r="B5397" t="s">
        <v>360</v>
      </c>
      <c r="E5397" t="s">
        <v>5701</v>
      </c>
      <c r="F5397" t="s">
        <v>347</v>
      </c>
      <c r="G5397" t="s">
        <v>5500</v>
      </c>
      <c r="H5397" t="s">
        <v>198</v>
      </c>
      <c r="I5397" t="s">
        <v>5501</v>
      </c>
      <c r="J5397">
        <v>1965</v>
      </c>
      <c r="K5397">
        <v>81413</v>
      </c>
      <c r="L5397">
        <v>3</v>
      </c>
      <c r="M5397" t="s">
        <v>200</v>
      </c>
      <c r="N5397" t="s">
        <v>5530</v>
      </c>
      <c r="O5397" t="s">
        <v>202</v>
      </c>
      <c r="P5397" t="s">
        <v>5702</v>
      </c>
    </row>
    <row r="5398" spans="1:16" x14ac:dyDescent="0.25">
      <c r="A5398">
        <v>7634</v>
      </c>
      <c r="B5398" t="s">
        <v>360</v>
      </c>
      <c r="E5398" t="s">
        <v>5703</v>
      </c>
      <c r="F5398" t="s">
        <v>347</v>
      </c>
      <c r="G5398" t="s">
        <v>5500</v>
      </c>
      <c r="H5398" t="s">
        <v>198</v>
      </c>
      <c r="I5398" t="s">
        <v>5501</v>
      </c>
      <c r="J5398">
        <v>1966</v>
      </c>
      <c r="K5398">
        <v>122069</v>
      </c>
      <c r="L5398">
        <v>3</v>
      </c>
      <c r="M5398" t="s">
        <v>200</v>
      </c>
      <c r="N5398" t="s">
        <v>5530</v>
      </c>
      <c r="O5398" t="s">
        <v>202</v>
      </c>
      <c r="P5398" t="s">
        <v>5704</v>
      </c>
    </row>
    <row r="5399" spans="1:16" x14ac:dyDescent="0.25">
      <c r="A5399">
        <v>7635</v>
      </c>
      <c r="B5399" t="s">
        <v>360</v>
      </c>
      <c r="E5399" t="s">
        <v>5705</v>
      </c>
      <c r="F5399" t="s">
        <v>347</v>
      </c>
      <c r="G5399" t="s">
        <v>5500</v>
      </c>
      <c r="H5399" t="s">
        <v>198</v>
      </c>
      <c r="I5399" t="s">
        <v>5501</v>
      </c>
      <c r="J5399">
        <v>1969</v>
      </c>
      <c r="K5399">
        <v>12162</v>
      </c>
      <c r="L5399">
        <v>3</v>
      </c>
      <c r="M5399" t="s">
        <v>200</v>
      </c>
      <c r="N5399" t="s">
        <v>364</v>
      </c>
      <c r="O5399" t="s">
        <v>202</v>
      </c>
      <c r="P5399" t="s">
        <v>365</v>
      </c>
    </row>
    <row r="5400" spans="1:16" x14ac:dyDescent="0.25">
      <c r="A5400">
        <v>7636</v>
      </c>
      <c r="B5400" t="s">
        <v>360</v>
      </c>
      <c r="E5400" t="s">
        <v>5706</v>
      </c>
      <c r="F5400" t="s">
        <v>347</v>
      </c>
      <c r="G5400" t="s">
        <v>5500</v>
      </c>
      <c r="H5400" t="s">
        <v>198</v>
      </c>
      <c r="I5400" t="s">
        <v>5501</v>
      </c>
      <c r="J5400">
        <v>1976</v>
      </c>
      <c r="K5400">
        <v>38478</v>
      </c>
      <c r="L5400">
        <v>3</v>
      </c>
      <c r="M5400" t="s">
        <v>200</v>
      </c>
      <c r="N5400" t="s">
        <v>364</v>
      </c>
      <c r="O5400" t="s">
        <v>202</v>
      </c>
      <c r="P5400" t="s">
        <v>365</v>
      </c>
    </row>
    <row r="5401" spans="1:16" x14ac:dyDescent="0.25">
      <c r="A5401">
        <v>7637</v>
      </c>
      <c r="B5401" t="s">
        <v>360</v>
      </c>
      <c r="E5401" t="s">
        <v>5707</v>
      </c>
      <c r="F5401" t="s">
        <v>347</v>
      </c>
      <c r="G5401" t="s">
        <v>5500</v>
      </c>
      <c r="H5401" t="s">
        <v>198</v>
      </c>
      <c r="I5401" t="s">
        <v>5501</v>
      </c>
      <c r="J5401">
        <v>1964</v>
      </c>
      <c r="K5401">
        <v>19217</v>
      </c>
      <c r="L5401">
        <v>3</v>
      </c>
      <c r="M5401" t="s">
        <v>200</v>
      </c>
      <c r="N5401" t="s">
        <v>5530</v>
      </c>
      <c r="O5401" t="s">
        <v>202</v>
      </c>
      <c r="P5401" t="s">
        <v>3173</v>
      </c>
    </row>
    <row r="5402" spans="1:16" x14ac:dyDescent="0.25">
      <c r="A5402">
        <v>7638</v>
      </c>
      <c r="B5402" t="s">
        <v>360</v>
      </c>
      <c r="E5402" t="s">
        <v>5708</v>
      </c>
      <c r="F5402" t="s">
        <v>347</v>
      </c>
      <c r="G5402" t="s">
        <v>5500</v>
      </c>
      <c r="H5402" t="s">
        <v>198</v>
      </c>
      <c r="I5402" t="s">
        <v>5501</v>
      </c>
      <c r="J5402">
        <v>1981</v>
      </c>
      <c r="K5402">
        <v>39840</v>
      </c>
      <c r="L5402">
        <v>3</v>
      </c>
      <c r="M5402" t="s">
        <v>200</v>
      </c>
      <c r="N5402" t="s">
        <v>364</v>
      </c>
      <c r="O5402" t="s">
        <v>202</v>
      </c>
      <c r="P5402" t="s">
        <v>365</v>
      </c>
    </row>
    <row r="5403" spans="1:16" x14ac:dyDescent="0.25">
      <c r="A5403">
        <v>7639</v>
      </c>
      <c r="B5403" t="s">
        <v>360</v>
      </c>
      <c r="E5403" t="s">
        <v>5709</v>
      </c>
      <c r="F5403" t="s">
        <v>347</v>
      </c>
      <c r="G5403" t="s">
        <v>5500</v>
      </c>
      <c r="H5403" t="s">
        <v>198</v>
      </c>
      <c r="I5403" t="s">
        <v>5501</v>
      </c>
      <c r="J5403">
        <v>1969</v>
      </c>
      <c r="K5403">
        <v>32482</v>
      </c>
      <c r="L5403">
        <v>3</v>
      </c>
      <c r="M5403" t="s">
        <v>200</v>
      </c>
      <c r="N5403" t="s">
        <v>5530</v>
      </c>
      <c r="O5403" t="s">
        <v>202</v>
      </c>
      <c r="P5403" t="s">
        <v>5710</v>
      </c>
    </row>
    <row r="5404" spans="1:16" x14ac:dyDescent="0.25">
      <c r="A5404">
        <v>7640</v>
      </c>
      <c r="B5404" t="s">
        <v>360</v>
      </c>
      <c r="E5404" t="s">
        <v>5711</v>
      </c>
      <c r="F5404" t="s">
        <v>347</v>
      </c>
      <c r="G5404" t="s">
        <v>5500</v>
      </c>
      <c r="H5404" t="s">
        <v>198</v>
      </c>
      <c r="I5404" t="s">
        <v>5501</v>
      </c>
      <c r="J5404">
        <v>1982</v>
      </c>
      <c r="K5404">
        <v>183170</v>
      </c>
      <c r="L5404">
        <v>3</v>
      </c>
      <c r="M5404" t="s">
        <v>200</v>
      </c>
      <c r="N5404" t="s">
        <v>364</v>
      </c>
      <c r="O5404" t="s">
        <v>202</v>
      </c>
      <c r="P5404" t="s">
        <v>365</v>
      </c>
    </row>
    <row r="5405" spans="1:16" x14ac:dyDescent="0.25">
      <c r="A5405">
        <v>7641</v>
      </c>
      <c r="B5405" t="s">
        <v>360</v>
      </c>
      <c r="E5405" t="s">
        <v>5712</v>
      </c>
      <c r="F5405" t="s">
        <v>347</v>
      </c>
      <c r="G5405" t="s">
        <v>5500</v>
      </c>
      <c r="H5405" t="s">
        <v>198</v>
      </c>
      <c r="I5405" t="s">
        <v>5501</v>
      </c>
      <c r="J5405">
        <v>1969</v>
      </c>
      <c r="K5405">
        <v>27692</v>
      </c>
      <c r="L5405">
        <v>3</v>
      </c>
      <c r="M5405" t="s">
        <v>200</v>
      </c>
      <c r="N5405" t="s">
        <v>5530</v>
      </c>
      <c r="O5405" t="s">
        <v>202</v>
      </c>
      <c r="P5405" t="s">
        <v>5695</v>
      </c>
    </row>
    <row r="5406" spans="1:16" x14ac:dyDescent="0.25">
      <c r="A5406">
        <v>7642</v>
      </c>
      <c r="B5406" t="s">
        <v>360</v>
      </c>
      <c r="E5406" t="s">
        <v>5713</v>
      </c>
      <c r="F5406" t="s">
        <v>347</v>
      </c>
      <c r="G5406" t="s">
        <v>5500</v>
      </c>
      <c r="H5406" t="s">
        <v>198</v>
      </c>
      <c r="I5406" t="s">
        <v>5501</v>
      </c>
      <c r="J5406">
        <v>1975</v>
      </c>
      <c r="K5406">
        <v>10222</v>
      </c>
      <c r="L5406">
        <v>3</v>
      </c>
      <c r="M5406" t="s">
        <v>200</v>
      </c>
      <c r="N5406" t="s">
        <v>364</v>
      </c>
      <c r="O5406" t="s">
        <v>202</v>
      </c>
      <c r="P5406" t="s">
        <v>365</v>
      </c>
    </row>
    <row r="5407" spans="1:16" x14ac:dyDescent="0.25">
      <c r="A5407">
        <v>7643</v>
      </c>
      <c r="B5407" t="s">
        <v>360</v>
      </c>
      <c r="E5407" t="s">
        <v>5714</v>
      </c>
      <c r="F5407" t="s">
        <v>347</v>
      </c>
      <c r="G5407" t="s">
        <v>5500</v>
      </c>
      <c r="H5407" t="s">
        <v>198</v>
      </c>
      <c r="I5407" t="s">
        <v>5501</v>
      </c>
      <c r="J5407">
        <v>1972</v>
      </c>
      <c r="K5407">
        <v>44528</v>
      </c>
      <c r="L5407">
        <v>3</v>
      </c>
      <c r="M5407" t="s">
        <v>200</v>
      </c>
      <c r="N5407" t="s">
        <v>5530</v>
      </c>
      <c r="O5407" t="s">
        <v>202</v>
      </c>
      <c r="P5407" t="s">
        <v>5710</v>
      </c>
    </row>
    <row r="5408" spans="1:16" x14ac:dyDescent="0.25">
      <c r="A5408">
        <v>7644</v>
      </c>
      <c r="B5408" t="s">
        <v>360</v>
      </c>
      <c r="E5408" t="s">
        <v>5715</v>
      </c>
      <c r="F5408" t="s">
        <v>347</v>
      </c>
      <c r="G5408" t="s">
        <v>5500</v>
      </c>
      <c r="H5408" t="s">
        <v>198</v>
      </c>
      <c r="I5408" t="s">
        <v>5501</v>
      </c>
      <c r="J5408">
        <v>1972</v>
      </c>
      <c r="K5408">
        <v>210521</v>
      </c>
      <c r="L5408">
        <v>3</v>
      </c>
      <c r="M5408" t="s">
        <v>200</v>
      </c>
      <c r="N5408" t="s">
        <v>5530</v>
      </c>
      <c r="O5408" t="s">
        <v>202</v>
      </c>
      <c r="P5408" t="s">
        <v>5716</v>
      </c>
    </row>
    <row r="5409" spans="1:16" x14ac:dyDescent="0.25">
      <c r="A5409">
        <v>7645</v>
      </c>
      <c r="B5409" t="s">
        <v>360</v>
      </c>
      <c r="E5409" t="s">
        <v>5717</v>
      </c>
      <c r="F5409" t="s">
        <v>347</v>
      </c>
      <c r="G5409" t="s">
        <v>5500</v>
      </c>
      <c r="H5409" t="s">
        <v>198</v>
      </c>
      <c r="I5409" t="s">
        <v>5501</v>
      </c>
      <c r="J5409">
        <v>1978</v>
      </c>
      <c r="K5409">
        <v>13724</v>
      </c>
      <c r="L5409">
        <v>3</v>
      </c>
      <c r="M5409" t="s">
        <v>200</v>
      </c>
      <c r="N5409" t="s">
        <v>364</v>
      </c>
      <c r="O5409" t="s">
        <v>202</v>
      </c>
      <c r="P5409" t="s">
        <v>365</v>
      </c>
    </row>
    <row r="5410" spans="1:16" x14ac:dyDescent="0.25">
      <c r="A5410">
        <v>7646</v>
      </c>
      <c r="B5410" t="s">
        <v>360</v>
      </c>
      <c r="E5410" t="s">
        <v>5718</v>
      </c>
      <c r="F5410" t="s">
        <v>347</v>
      </c>
      <c r="G5410" t="s">
        <v>5500</v>
      </c>
      <c r="H5410" t="s">
        <v>198</v>
      </c>
      <c r="I5410" t="s">
        <v>5501</v>
      </c>
      <c r="J5410">
        <v>1977</v>
      </c>
      <c r="K5410">
        <v>6317</v>
      </c>
      <c r="L5410">
        <v>3</v>
      </c>
      <c r="M5410" t="s">
        <v>200</v>
      </c>
      <c r="N5410" t="s">
        <v>364</v>
      </c>
      <c r="O5410" t="s">
        <v>202</v>
      </c>
      <c r="P5410" t="s">
        <v>365</v>
      </c>
    </row>
    <row r="5411" spans="1:16" x14ac:dyDescent="0.25">
      <c r="A5411">
        <v>7647</v>
      </c>
      <c r="B5411" t="s">
        <v>360</v>
      </c>
      <c r="E5411" t="s">
        <v>5719</v>
      </c>
      <c r="F5411" t="s">
        <v>347</v>
      </c>
      <c r="G5411" t="s">
        <v>5500</v>
      </c>
      <c r="H5411" t="s">
        <v>198</v>
      </c>
      <c r="I5411" t="s">
        <v>5501</v>
      </c>
      <c r="J5411">
        <v>1981</v>
      </c>
      <c r="K5411">
        <v>139</v>
      </c>
      <c r="L5411">
        <v>3</v>
      </c>
      <c r="M5411" t="s">
        <v>200</v>
      </c>
      <c r="N5411" t="s">
        <v>364</v>
      </c>
      <c r="O5411" t="s">
        <v>202</v>
      </c>
      <c r="P5411" t="s">
        <v>365</v>
      </c>
    </row>
    <row r="5412" spans="1:16" x14ac:dyDescent="0.25">
      <c r="A5412">
        <v>7648</v>
      </c>
      <c r="B5412" t="s">
        <v>360</v>
      </c>
      <c r="E5412" t="s">
        <v>5720</v>
      </c>
      <c r="F5412" t="s">
        <v>347</v>
      </c>
      <c r="G5412" t="s">
        <v>5500</v>
      </c>
      <c r="H5412" t="s">
        <v>198</v>
      </c>
      <c r="I5412" t="s">
        <v>5501</v>
      </c>
      <c r="J5412">
        <v>1980</v>
      </c>
      <c r="K5412">
        <v>25051</v>
      </c>
      <c r="L5412">
        <v>3</v>
      </c>
      <c r="M5412" t="s">
        <v>200</v>
      </c>
      <c r="N5412" t="s">
        <v>364</v>
      </c>
      <c r="O5412" t="s">
        <v>202</v>
      </c>
      <c r="P5412" t="s">
        <v>365</v>
      </c>
    </row>
    <row r="5413" spans="1:16" x14ac:dyDescent="0.25">
      <c r="A5413">
        <v>7649</v>
      </c>
      <c r="B5413" t="s">
        <v>360</v>
      </c>
      <c r="E5413" t="s">
        <v>5721</v>
      </c>
      <c r="F5413" t="s">
        <v>347</v>
      </c>
      <c r="G5413" t="s">
        <v>5500</v>
      </c>
      <c r="H5413" t="s">
        <v>198</v>
      </c>
      <c r="I5413" t="s">
        <v>5501</v>
      </c>
      <c r="J5413">
        <v>1981</v>
      </c>
      <c r="K5413">
        <v>245</v>
      </c>
      <c r="L5413">
        <v>3</v>
      </c>
      <c r="M5413" t="s">
        <v>200</v>
      </c>
      <c r="N5413" t="s">
        <v>364</v>
      </c>
      <c r="O5413" t="s">
        <v>202</v>
      </c>
      <c r="P5413" t="s">
        <v>365</v>
      </c>
    </row>
    <row r="5414" spans="1:16" x14ac:dyDescent="0.25">
      <c r="A5414">
        <v>7650</v>
      </c>
      <c r="B5414" t="s">
        <v>360</v>
      </c>
      <c r="E5414" t="s">
        <v>5722</v>
      </c>
      <c r="F5414" t="s">
        <v>347</v>
      </c>
      <c r="G5414" t="s">
        <v>5500</v>
      </c>
      <c r="H5414" t="s">
        <v>198</v>
      </c>
      <c r="I5414" t="s">
        <v>5501</v>
      </c>
      <c r="J5414">
        <v>1982</v>
      </c>
      <c r="K5414">
        <v>44711</v>
      </c>
      <c r="L5414">
        <v>3</v>
      </c>
      <c r="M5414" t="s">
        <v>200</v>
      </c>
      <c r="N5414" t="s">
        <v>364</v>
      </c>
      <c r="O5414" t="s">
        <v>202</v>
      </c>
      <c r="P5414" t="s">
        <v>365</v>
      </c>
    </row>
    <row r="5415" spans="1:16" x14ac:dyDescent="0.25">
      <c r="A5415">
        <v>7651</v>
      </c>
      <c r="B5415" t="s">
        <v>360</v>
      </c>
      <c r="E5415" t="s">
        <v>5723</v>
      </c>
      <c r="F5415" t="s">
        <v>347</v>
      </c>
      <c r="G5415" t="s">
        <v>5500</v>
      </c>
      <c r="H5415" t="s">
        <v>198</v>
      </c>
      <c r="I5415" t="s">
        <v>5501</v>
      </c>
      <c r="J5415">
        <v>1984</v>
      </c>
      <c r="K5415">
        <v>58816</v>
      </c>
      <c r="L5415">
        <v>3</v>
      </c>
      <c r="M5415" t="s">
        <v>200</v>
      </c>
      <c r="N5415" t="s">
        <v>364</v>
      </c>
      <c r="O5415" t="s">
        <v>202</v>
      </c>
      <c r="P5415" t="s">
        <v>365</v>
      </c>
    </row>
    <row r="5416" spans="1:16" x14ac:dyDescent="0.25">
      <c r="A5416">
        <v>7652</v>
      </c>
      <c r="B5416" t="s">
        <v>360</v>
      </c>
      <c r="E5416" t="s">
        <v>5724</v>
      </c>
      <c r="F5416" t="s">
        <v>347</v>
      </c>
      <c r="G5416" t="s">
        <v>5500</v>
      </c>
      <c r="H5416" t="s">
        <v>198</v>
      </c>
      <c r="I5416" t="s">
        <v>5501</v>
      </c>
      <c r="J5416">
        <v>1984</v>
      </c>
      <c r="K5416">
        <v>28220</v>
      </c>
      <c r="L5416">
        <v>3</v>
      </c>
      <c r="M5416" t="s">
        <v>200</v>
      </c>
      <c r="N5416" t="s">
        <v>364</v>
      </c>
      <c r="O5416" t="s">
        <v>202</v>
      </c>
      <c r="P5416" t="s">
        <v>365</v>
      </c>
    </row>
    <row r="5417" spans="1:16" x14ac:dyDescent="0.25">
      <c r="A5417">
        <v>7653</v>
      </c>
      <c r="B5417" t="s">
        <v>360</v>
      </c>
      <c r="E5417" t="s">
        <v>5725</v>
      </c>
      <c r="F5417" t="s">
        <v>347</v>
      </c>
      <c r="G5417" t="s">
        <v>5500</v>
      </c>
      <c r="H5417" t="s">
        <v>198</v>
      </c>
      <c r="I5417" t="s">
        <v>5501</v>
      </c>
      <c r="J5417">
        <v>1991</v>
      </c>
      <c r="K5417">
        <v>36578</v>
      </c>
      <c r="L5417">
        <v>3</v>
      </c>
      <c r="M5417" t="s">
        <v>200</v>
      </c>
      <c r="N5417" t="s">
        <v>364</v>
      </c>
      <c r="O5417" t="s">
        <v>202</v>
      </c>
      <c r="P5417" t="s">
        <v>365</v>
      </c>
    </row>
    <row r="5418" spans="1:16" x14ac:dyDescent="0.25">
      <c r="A5418">
        <v>7654</v>
      </c>
      <c r="B5418" t="s">
        <v>360</v>
      </c>
      <c r="E5418" t="s">
        <v>5726</v>
      </c>
      <c r="F5418" t="s">
        <v>347</v>
      </c>
      <c r="G5418" t="s">
        <v>5500</v>
      </c>
      <c r="H5418" t="s">
        <v>198</v>
      </c>
      <c r="I5418" t="s">
        <v>5501</v>
      </c>
      <c r="J5418">
        <v>1993</v>
      </c>
      <c r="K5418">
        <v>52257</v>
      </c>
      <c r="L5418">
        <v>3</v>
      </c>
      <c r="M5418" t="s">
        <v>200</v>
      </c>
      <c r="N5418" t="s">
        <v>364</v>
      </c>
      <c r="O5418" t="s">
        <v>202</v>
      </c>
      <c r="P5418" t="s">
        <v>365</v>
      </c>
    </row>
    <row r="5419" spans="1:16" x14ac:dyDescent="0.25">
      <c r="A5419">
        <v>7655</v>
      </c>
      <c r="B5419" t="s">
        <v>399</v>
      </c>
      <c r="E5419" t="s">
        <v>5727</v>
      </c>
      <c r="F5419" t="s">
        <v>347</v>
      </c>
      <c r="G5419" t="s">
        <v>5500</v>
      </c>
      <c r="H5419" t="s">
        <v>198</v>
      </c>
      <c r="I5419" t="s">
        <v>5501</v>
      </c>
      <c r="J5419">
        <v>1956</v>
      </c>
      <c r="K5419">
        <v>312</v>
      </c>
      <c r="L5419">
        <v>3</v>
      </c>
      <c r="M5419" t="s">
        <v>200</v>
      </c>
      <c r="N5419" t="s">
        <v>401</v>
      </c>
      <c r="O5419" t="s">
        <v>202</v>
      </c>
      <c r="P5419" t="s">
        <v>1178</v>
      </c>
    </row>
    <row r="5420" spans="1:16" x14ac:dyDescent="0.25">
      <c r="A5420">
        <v>7656</v>
      </c>
      <c r="B5420" t="s">
        <v>399</v>
      </c>
      <c r="E5420" t="s">
        <v>5728</v>
      </c>
      <c r="F5420" t="s">
        <v>347</v>
      </c>
      <c r="G5420" t="s">
        <v>5500</v>
      </c>
      <c r="H5420" t="s">
        <v>198</v>
      </c>
      <c r="I5420" t="s">
        <v>5501</v>
      </c>
      <c r="J5420">
        <v>1964</v>
      </c>
      <c r="K5420">
        <v>779</v>
      </c>
      <c r="L5420">
        <v>3</v>
      </c>
      <c r="M5420" t="s">
        <v>200</v>
      </c>
      <c r="N5420" t="s">
        <v>401</v>
      </c>
      <c r="O5420" t="s">
        <v>202</v>
      </c>
      <c r="P5420" t="s">
        <v>1178</v>
      </c>
    </row>
    <row r="5421" spans="1:16" x14ac:dyDescent="0.25">
      <c r="A5421">
        <v>7657</v>
      </c>
      <c r="B5421" t="s">
        <v>399</v>
      </c>
      <c r="E5421" t="s">
        <v>5728</v>
      </c>
      <c r="F5421" t="s">
        <v>347</v>
      </c>
      <c r="G5421" t="s">
        <v>5500</v>
      </c>
      <c r="H5421" t="s">
        <v>198</v>
      </c>
      <c r="I5421" t="s">
        <v>5501</v>
      </c>
      <c r="J5421">
        <v>1970</v>
      </c>
      <c r="K5421">
        <v>1238</v>
      </c>
      <c r="L5421">
        <v>3</v>
      </c>
      <c r="M5421" t="s">
        <v>200</v>
      </c>
      <c r="N5421" t="s">
        <v>401</v>
      </c>
      <c r="O5421" t="s">
        <v>202</v>
      </c>
      <c r="P5421" t="s">
        <v>1178</v>
      </c>
    </row>
    <row r="5422" spans="1:16" x14ac:dyDescent="0.25">
      <c r="A5422">
        <v>7658</v>
      </c>
      <c r="B5422" t="s">
        <v>399</v>
      </c>
      <c r="E5422" t="s">
        <v>5729</v>
      </c>
      <c r="F5422" t="s">
        <v>347</v>
      </c>
      <c r="G5422" t="s">
        <v>5500</v>
      </c>
      <c r="H5422" t="s">
        <v>198</v>
      </c>
      <c r="I5422" t="s">
        <v>5501</v>
      </c>
      <c r="J5422">
        <v>1977</v>
      </c>
      <c r="K5422">
        <v>298</v>
      </c>
      <c r="L5422">
        <v>3</v>
      </c>
      <c r="M5422" t="s">
        <v>200</v>
      </c>
      <c r="N5422" t="s">
        <v>401</v>
      </c>
      <c r="O5422" t="s">
        <v>202</v>
      </c>
      <c r="P5422" t="s">
        <v>442</v>
      </c>
    </row>
    <row r="5423" spans="1:16" x14ac:dyDescent="0.25">
      <c r="A5423">
        <v>7659</v>
      </c>
      <c r="B5423" t="s">
        <v>399</v>
      </c>
      <c r="E5423" t="s">
        <v>5729</v>
      </c>
      <c r="F5423" t="s">
        <v>347</v>
      </c>
      <c r="G5423" t="s">
        <v>5500</v>
      </c>
      <c r="H5423" t="s">
        <v>198</v>
      </c>
      <c r="I5423" t="s">
        <v>5501</v>
      </c>
      <c r="J5423">
        <v>1977</v>
      </c>
      <c r="K5423">
        <v>87</v>
      </c>
      <c r="L5423">
        <v>3</v>
      </c>
      <c r="M5423" t="s">
        <v>200</v>
      </c>
      <c r="N5423" t="s">
        <v>401</v>
      </c>
      <c r="O5423" t="s">
        <v>202</v>
      </c>
      <c r="P5423" t="s">
        <v>442</v>
      </c>
    </row>
    <row r="5424" spans="1:16" x14ac:dyDescent="0.25">
      <c r="A5424">
        <v>7660</v>
      </c>
      <c r="B5424" t="s">
        <v>399</v>
      </c>
      <c r="E5424" t="s">
        <v>5730</v>
      </c>
      <c r="F5424" t="s">
        <v>347</v>
      </c>
      <c r="G5424" t="s">
        <v>5500</v>
      </c>
      <c r="H5424" t="s">
        <v>198</v>
      </c>
      <c r="I5424" t="s">
        <v>5501</v>
      </c>
      <c r="J5424">
        <v>1977</v>
      </c>
      <c r="K5424">
        <v>90</v>
      </c>
      <c r="L5424">
        <v>3</v>
      </c>
      <c r="M5424" t="s">
        <v>200</v>
      </c>
      <c r="N5424" t="s">
        <v>401</v>
      </c>
      <c r="O5424" t="s">
        <v>202</v>
      </c>
      <c r="P5424" t="s">
        <v>2496</v>
      </c>
    </row>
    <row r="5425" spans="1:16" x14ac:dyDescent="0.25">
      <c r="A5425">
        <v>7661</v>
      </c>
      <c r="B5425" t="s">
        <v>399</v>
      </c>
      <c r="E5425" t="s">
        <v>5729</v>
      </c>
      <c r="F5425" t="s">
        <v>347</v>
      </c>
      <c r="G5425" t="s">
        <v>5500</v>
      </c>
      <c r="H5425" t="s">
        <v>198</v>
      </c>
      <c r="I5425" t="s">
        <v>5501</v>
      </c>
      <c r="J5425">
        <v>1978</v>
      </c>
      <c r="K5425">
        <v>253</v>
      </c>
      <c r="L5425">
        <v>3</v>
      </c>
      <c r="M5425" t="s">
        <v>200</v>
      </c>
      <c r="N5425" t="s">
        <v>401</v>
      </c>
      <c r="O5425" t="s">
        <v>202</v>
      </c>
      <c r="P5425" t="s">
        <v>442</v>
      </c>
    </row>
    <row r="5426" spans="1:16" x14ac:dyDescent="0.25">
      <c r="A5426">
        <v>7662</v>
      </c>
      <c r="B5426" t="s">
        <v>399</v>
      </c>
      <c r="E5426" t="s">
        <v>5731</v>
      </c>
      <c r="F5426" t="s">
        <v>347</v>
      </c>
      <c r="G5426" t="s">
        <v>5500</v>
      </c>
      <c r="H5426" t="s">
        <v>198</v>
      </c>
      <c r="I5426" t="s">
        <v>5501</v>
      </c>
      <c r="J5426">
        <v>1978</v>
      </c>
      <c r="K5426">
        <v>180</v>
      </c>
      <c r="L5426">
        <v>3</v>
      </c>
      <c r="M5426" t="s">
        <v>200</v>
      </c>
      <c r="N5426" t="s">
        <v>401</v>
      </c>
      <c r="O5426" t="s">
        <v>202</v>
      </c>
      <c r="P5426" t="s">
        <v>1178</v>
      </c>
    </row>
    <row r="5427" spans="1:16" x14ac:dyDescent="0.25">
      <c r="A5427">
        <v>7663</v>
      </c>
      <c r="B5427" t="s">
        <v>399</v>
      </c>
      <c r="E5427" t="s">
        <v>5729</v>
      </c>
      <c r="F5427" t="s">
        <v>347</v>
      </c>
      <c r="G5427" t="s">
        <v>5500</v>
      </c>
      <c r="H5427" t="s">
        <v>198</v>
      </c>
      <c r="I5427" t="s">
        <v>5501</v>
      </c>
      <c r="J5427">
        <v>1978</v>
      </c>
      <c r="K5427">
        <v>394</v>
      </c>
      <c r="L5427">
        <v>3</v>
      </c>
      <c r="M5427" t="s">
        <v>200</v>
      </c>
      <c r="N5427" t="s">
        <v>401</v>
      </c>
      <c r="O5427" t="s">
        <v>202</v>
      </c>
      <c r="P5427" t="s">
        <v>442</v>
      </c>
    </row>
    <row r="5428" spans="1:16" x14ac:dyDescent="0.25">
      <c r="A5428">
        <v>7664</v>
      </c>
      <c r="B5428" t="s">
        <v>399</v>
      </c>
      <c r="E5428" t="s">
        <v>5732</v>
      </c>
      <c r="F5428" t="s">
        <v>347</v>
      </c>
      <c r="G5428" t="s">
        <v>5500</v>
      </c>
      <c r="H5428" t="s">
        <v>198</v>
      </c>
      <c r="I5428" t="s">
        <v>5501</v>
      </c>
      <c r="J5428">
        <v>1979</v>
      </c>
      <c r="K5428">
        <v>816</v>
      </c>
      <c r="L5428">
        <v>3</v>
      </c>
      <c r="M5428" t="s">
        <v>200</v>
      </c>
      <c r="N5428" t="s">
        <v>401</v>
      </c>
      <c r="O5428" t="s">
        <v>202</v>
      </c>
      <c r="P5428" t="s">
        <v>2496</v>
      </c>
    </row>
    <row r="5429" spans="1:16" x14ac:dyDescent="0.25">
      <c r="A5429">
        <v>7665</v>
      </c>
      <c r="B5429" t="s">
        <v>399</v>
      </c>
      <c r="E5429" t="s">
        <v>5730</v>
      </c>
      <c r="F5429" t="s">
        <v>347</v>
      </c>
      <c r="G5429" t="s">
        <v>5500</v>
      </c>
      <c r="H5429" t="s">
        <v>198</v>
      </c>
      <c r="I5429" t="s">
        <v>5501</v>
      </c>
      <c r="J5429">
        <v>1979</v>
      </c>
      <c r="K5429">
        <v>129</v>
      </c>
      <c r="L5429">
        <v>3</v>
      </c>
      <c r="M5429" t="s">
        <v>200</v>
      </c>
      <c r="N5429" t="s">
        <v>401</v>
      </c>
      <c r="O5429" t="s">
        <v>202</v>
      </c>
      <c r="P5429" t="s">
        <v>2496</v>
      </c>
    </row>
    <row r="5430" spans="1:16" x14ac:dyDescent="0.25">
      <c r="A5430">
        <v>7666</v>
      </c>
      <c r="B5430" t="s">
        <v>399</v>
      </c>
      <c r="E5430" t="s">
        <v>5733</v>
      </c>
      <c r="F5430" t="s">
        <v>347</v>
      </c>
      <c r="G5430" t="s">
        <v>5500</v>
      </c>
      <c r="H5430" t="s">
        <v>198</v>
      </c>
      <c r="I5430" t="s">
        <v>5501</v>
      </c>
      <c r="J5430">
        <v>1980</v>
      </c>
      <c r="K5430">
        <v>6475</v>
      </c>
      <c r="L5430">
        <v>3</v>
      </c>
      <c r="M5430" t="s">
        <v>200</v>
      </c>
      <c r="N5430" t="s">
        <v>401</v>
      </c>
      <c r="O5430" t="s">
        <v>202</v>
      </c>
      <c r="P5430" t="s">
        <v>2496</v>
      </c>
    </row>
    <row r="5431" spans="1:16" x14ac:dyDescent="0.25">
      <c r="A5431">
        <v>7667</v>
      </c>
      <c r="B5431" t="s">
        <v>399</v>
      </c>
      <c r="E5431" t="s">
        <v>5727</v>
      </c>
      <c r="F5431" t="s">
        <v>347</v>
      </c>
      <c r="G5431" t="s">
        <v>5500</v>
      </c>
      <c r="H5431" t="s">
        <v>198</v>
      </c>
      <c r="I5431" t="s">
        <v>5501</v>
      </c>
      <c r="J5431">
        <v>1980</v>
      </c>
      <c r="K5431">
        <v>1928</v>
      </c>
      <c r="L5431">
        <v>3</v>
      </c>
      <c r="M5431" t="s">
        <v>200</v>
      </c>
      <c r="N5431" t="s">
        <v>401</v>
      </c>
      <c r="O5431" t="s">
        <v>202</v>
      </c>
      <c r="P5431" t="s">
        <v>442</v>
      </c>
    </row>
    <row r="5432" spans="1:16" x14ac:dyDescent="0.25">
      <c r="A5432">
        <v>7668</v>
      </c>
      <c r="B5432" t="s">
        <v>399</v>
      </c>
      <c r="E5432" t="s">
        <v>5734</v>
      </c>
      <c r="F5432" t="s">
        <v>347</v>
      </c>
      <c r="G5432" t="s">
        <v>5500</v>
      </c>
      <c r="H5432" t="s">
        <v>198</v>
      </c>
      <c r="I5432" t="s">
        <v>5501</v>
      </c>
      <c r="J5432">
        <v>1982</v>
      </c>
      <c r="K5432">
        <v>2188</v>
      </c>
      <c r="L5432">
        <v>3</v>
      </c>
      <c r="M5432" t="s">
        <v>200</v>
      </c>
      <c r="N5432" t="s">
        <v>1203</v>
      </c>
      <c r="O5432" t="s">
        <v>202</v>
      </c>
      <c r="P5432" t="s">
        <v>442</v>
      </c>
    </row>
    <row r="5433" spans="1:16" x14ac:dyDescent="0.25">
      <c r="A5433">
        <v>7669</v>
      </c>
      <c r="B5433" t="s">
        <v>399</v>
      </c>
      <c r="E5433" t="s">
        <v>5735</v>
      </c>
      <c r="F5433" t="s">
        <v>347</v>
      </c>
      <c r="G5433" t="s">
        <v>5500</v>
      </c>
      <c r="H5433" t="s">
        <v>198</v>
      </c>
      <c r="I5433" t="s">
        <v>5501</v>
      </c>
      <c r="J5433">
        <v>1982</v>
      </c>
      <c r="K5433">
        <v>3244</v>
      </c>
      <c r="L5433">
        <v>3</v>
      </c>
      <c r="M5433" t="s">
        <v>200</v>
      </c>
      <c r="N5433" t="s">
        <v>401</v>
      </c>
      <c r="O5433" t="s">
        <v>202</v>
      </c>
      <c r="P5433" t="s">
        <v>1178</v>
      </c>
    </row>
    <row r="5434" spans="1:16" x14ac:dyDescent="0.25">
      <c r="A5434">
        <v>7670</v>
      </c>
      <c r="B5434" t="s">
        <v>360</v>
      </c>
      <c r="E5434" t="s">
        <v>5736</v>
      </c>
      <c r="F5434" t="s">
        <v>347</v>
      </c>
      <c r="G5434" t="s">
        <v>5500</v>
      </c>
      <c r="H5434" t="s">
        <v>198</v>
      </c>
      <c r="I5434" t="s">
        <v>5501</v>
      </c>
      <c r="J5434">
        <v>1975</v>
      </c>
      <c r="K5434">
        <v>30191</v>
      </c>
      <c r="L5434">
        <v>3</v>
      </c>
      <c r="M5434" t="s">
        <v>200</v>
      </c>
      <c r="N5434" t="s">
        <v>383</v>
      </c>
      <c r="O5434" t="s">
        <v>202</v>
      </c>
      <c r="P5434" t="s">
        <v>1674</v>
      </c>
    </row>
    <row r="5435" spans="1:16" x14ac:dyDescent="0.25">
      <c r="A5435">
        <v>7671</v>
      </c>
      <c r="B5435" t="s">
        <v>399</v>
      </c>
      <c r="E5435" t="s">
        <v>5671</v>
      </c>
      <c r="F5435" t="s">
        <v>347</v>
      </c>
      <c r="G5435" t="s">
        <v>5500</v>
      </c>
      <c r="H5435" t="s">
        <v>198</v>
      </c>
      <c r="I5435" t="s">
        <v>5501</v>
      </c>
      <c r="J5435">
        <v>1978</v>
      </c>
      <c r="K5435">
        <v>351</v>
      </c>
      <c r="L5435">
        <v>3</v>
      </c>
      <c r="M5435" t="s">
        <v>200</v>
      </c>
      <c r="N5435" t="s">
        <v>401</v>
      </c>
      <c r="O5435" t="s">
        <v>202</v>
      </c>
      <c r="P5435" t="s">
        <v>1178</v>
      </c>
    </row>
    <row r="5436" spans="1:16" x14ac:dyDescent="0.25">
      <c r="A5436">
        <v>7672</v>
      </c>
      <c r="B5436" t="s">
        <v>399</v>
      </c>
      <c r="E5436" t="s">
        <v>5671</v>
      </c>
      <c r="F5436" t="s">
        <v>347</v>
      </c>
      <c r="G5436" t="s">
        <v>5500</v>
      </c>
      <c r="H5436" t="s">
        <v>198</v>
      </c>
      <c r="I5436" t="s">
        <v>5501</v>
      </c>
      <c r="J5436">
        <v>1977</v>
      </c>
      <c r="K5436">
        <v>117</v>
      </c>
      <c r="L5436">
        <v>3</v>
      </c>
      <c r="M5436" t="s">
        <v>200</v>
      </c>
      <c r="N5436" t="s">
        <v>401</v>
      </c>
      <c r="O5436" t="s">
        <v>202</v>
      </c>
      <c r="P5436" t="s">
        <v>1178</v>
      </c>
    </row>
    <row r="5437" spans="1:16" x14ac:dyDescent="0.25">
      <c r="A5437">
        <v>7673</v>
      </c>
      <c r="B5437" t="s">
        <v>399</v>
      </c>
      <c r="E5437" t="s">
        <v>5671</v>
      </c>
      <c r="F5437" t="s">
        <v>347</v>
      </c>
      <c r="G5437" t="s">
        <v>5500</v>
      </c>
      <c r="H5437" t="s">
        <v>198</v>
      </c>
      <c r="I5437" t="s">
        <v>5501</v>
      </c>
      <c r="J5437">
        <v>1978</v>
      </c>
      <c r="K5437">
        <v>53</v>
      </c>
      <c r="L5437">
        <v>3</v>
      </c>
      <c r="M5437" t="s">
        <v>200</v>
      </c>
      <c r="N5437" t="s">
        <v>401</v>
      </c>
      <c r="O5437" t="s">
        <v>202</v>
      </c>
      <c r="P5437" t="s">
        <v>1178</v>
      </c>
    </row>
    <row r="5438" spans="1:16" x14ac:dyDescent="0.25">
      <c r="A5438">
        <v>7674</v>
      </c>
      <c r="B5438" t="s">
        <v>399</v>
      </c>
      <c r="E5438" t="s">
        <v>5737</v>
      </c>
      <c r="F5438" t="s">
        <v>347</v>
      </c>
      <c r="G5438" t="s">
        <v>5500</v>
      </c>
      <c r="H5438" t="s">
        <v>198</v>
      </c>
      <c r="I5438" t="s">
        <v>5501</v>
      </c>
      <c r="J5438">
        <v>1982</v>
      </c>
      <c r="K5438">
        <v>452</v>
      </c>
      <c r="L5438">
        <v>3</v>
      </c>
      <c r="M5438" t="s">
        <v>200</v>
      </c>
      <c r="N5438" t="s">
        <v>401</v>
      </c>
      <c r="O5438" t="s">
        <v>202</v>
      </c>
      <c r="P5438" t="s">
        <v>1178</v>
      </c>
    </row>
    <row r="5439" spans="1:16" x14ac:dyDescent="0.25">
      <c r="A5439">
        <v>7675</v>
      </c>
      <c r="B5439" t="s">
        <v>399</v>
      </c>
      <c r="E5439" t="s">
        <v>5733</v>
      </c>
      <c r="F5439" t="s">
        <v>347</v>
      </c>
      <c r="G5439" t="s">
        <v>5500</v>
      </c>
      <c r="H5439" t="s">
        <v>198</v>
      </c>
      <c r="I5439" t="s">
        <v>5501</v>
      </c>
      <c r="J5439">
        <v>1984</v>
      </c>
      <c r="K5439">
        <v>855</v>
      </c>
      <c r="L5439">
        <v>3</v>
      </c>
      <c r="M5439" t="s">
        <v>200</v>
      </c>
      <c r="N5439" t="s">
        <v>401</v>
      </c>
      <c r="O5439" t="s">
        <v>202</v>
      </c>
      <c r="P5439" t="s">
        <v>450</v>
      </c>
    </row>
    <row r="5440" spans="1:16" x14ac:dyDescent="0.25">
      <c r="A5440">
        <v>7676</v>
      </c>
      <c r="B5440" t="s">
        <v>399</v>
      </c>
      <c r="E5440" t="s">
        <v>5738</v>
      </c>
      <c r="F5440" t="s">
        <v>347</v>
      </c>
      <c r="G5440" t="s">
        <v>5500</v>
      </c>
      <c r="H5440" t="s">
        <v>198</v>
      </c>
      <c r="I5440" t="s">
        <v>5501</v>
      </c>
      <c r="J5440">
        <v>1984</v>
      </c>
      <c r="K5440">
        <v>1348</v>
      </c>
      <c r="L5440">
        <v>3</v>
      </c>
      <c r="M5440" t="s">
        <v>200</v>
      </c>
      <c r="N5440" t="s">
        <v>401</v>
      </c>
      <c r="O5440" t="s">
        <v>202</v>
      </c>
      <c r="P5440" t="s">
        <v>450</v>
      </c>
    </row>
    <row r="5441" spans="1:16" x14ac:dyDescent="0.25">
      <c r="A5441">
        <v>7688</v>
      </c>
      <c r="B5441" t="s">
        <v>399</v>
      </c>
      <c r="E5441" t="s">
        <v>5739</v>
      </c>
      <c r="F5441" t="s">
        <v>347</v>
      </c>
      <c r="G5441" t="s">
        <v>5500</v>
      </c>
      <c r="H5441" t="s">
        <v>198</v>
      </c>
      <c r="I5441" t="s">
        <v>5501</v>
      </c>
      <c r="J5441">
        <v>1985</v>
      </c>
      <c r="K5441">
        <v>1434</v>
      </c>
      <c r="L5441">
        <v>3</v>
      </c>
      <c r="M5441" t="s">
        <v>200</v>
      </c>
      <c r="N5441" t="s">
        <v>401</v>
      </c>
      <c r="O5441" t="s">
        <v>202</v>
      </c>
      <c r="P5441" t="s">
        <v>424</v>
      </c>
    </row>
    <row r="5442" spans="1:16" x14ac:dyDescent="0.25">
      <c r="A5442">
        <v>7689</v>
      </c>
      <c r="B5442" t="s">
        <v>399</v>
      </c>
      <c r="E5442" t="s">
        <v>5740</v>
      </c>
      <c r="F5442" t="s">
        <v>347</v>
      </c>
      <c r="G5442" t="s">
        <v>5500</v>
      </c>
      <c r="H5442" t="s">
        <v>198</v>
      </c>
      <c r="I5442" t="s">
        <v>5501</v>
      </c>
      <c r="J5442">
        <v>1985</v>
      </c>
      <c r="K5442">
        <v>776</v>
      </c>
      <c r="L5442">
        <v>3</v>
      </c>
      <c r="M5442" t="s">
        <v>200</v>
      </c>
      <c r="N5442" t="s">
        <v>401</v>
      </c>
      <c r="O5442" t="s">
        <v>202</v>
      </c>
      <c r="P5442" t="s">
        <v>413</v>
      </c>
    </row>
    <row r="5443" spans="1:16" x14ac:dyDescent="0.25">
      <c r="A5443">
        <v>7690</v>
      </c>
      <c r="B5443" t="s">
        <v>399</v>
      </c>
      <c r="E5443" t="s">
        <v>5741</v>
      </c>
      <c r="F5443" t="s">
        <v>347</v>
      </c>
      <c r="G5443" t="s">
        <v>5500</v>
      </c>
      <c r="H5443" t="s">
        <v>198</v>
      </c>
      <c r="I5443" t="s">
        <v>5501</v>
      </c>
      <c r="J5443">
        <v>1986</v>
      </c>
      <c r="K5443">
        <v>3522</v>
      </c>
      <c r="L5443">
        <v>3</v>
      </c>
      <c r="M5443" t="s">
        <v>200</v>
      </c>
      <c r="N5443" t="s">
        <v>401</v>
      </c>
      <c r="O5443" t="s">
        <v>202</v>
      </c>
      <c r="P5443" t="s">
        <v>450</v>
      </c>
    </row>
    <row r="5444" spans="1:16" x14ac:dyDescent="0.25">
      <c r="A5444">
        <v>7691</v>
      </c>
      <c r="B5444" t="s">
        <v>399</v>
      </c>
      <c r="E5444" t="s">
        <v>5741</v>
      </c>
      <c r="F5444" t="s">
        <v>347</v>
      </c>
      <c r="G5444" t="s">
        <v>5500</v>
      </c>
      <c r="H5444" t="s">
        <v>198</v>
      </c>
      <c r="I5444" t="s">
        <v>5501</v>
      </c>
      <c r="J5444">
        <v>1986</v>
      </c>
      <c r="K5444">
        <v>1631</v>
      </c>
      <c r="L5444">
        <v>3</v>
      </c>
      <c r="M5444" t="s">
        <v>200</v>
      </c>
      <c r="N5444" t="s">
        <v>401</v>
      </c>
      <c r="O5444" t="s">
        <v>202</v>
      </c>
      <c r="P5444" t="s">
        <v>2496</v>
      </c>
    </row>
    <row r="5445" spans="1:16" x14ac:dyDescent="0.25">
      <c r="A5445">
        <v>7692</v>
      </c>
      <c r="B5445" t="s">
        <v>399</v>
      </c>
      <c r="E5445" t="s">
        <v>5739</v>
      </c>
      <c r="F5445" t="s">
        <v>347</v>
      </c>
      <c r="G5445" t="s">
        <v>5500</v>
      </c>
      <c r="H5445" t="s">
        <v>198</v>
      </c>
      <c r="I5445" t="s">
        <v>5501</v>
      </c>
      <c r="J5445">
        <v>1986</v>
      </c>
      <c r="K5445">
        <v>7316</v>
      </c>
      <c r="L5445">
        <v>3</v>
      </c>
      <c r="M5445" t="s">
        <v>200</v>
      </c>
      <c r="N5445" t="s">
        <v>401</v>
      </c>
      <c r="O5445" t="s">
        <v>202</v>
      </c>
      <c r="P5445" t="s">
        <v>1178</v>
      </c>
    </row>
    <row r="5446" spans="1:16" x14ac:dyDescent="0.25">
      <c r="A5446">
        <v>7701</v>
      </c>
      <c r="B5446" t="s">
        <v>399</v>
      </c>
      <c r="E5446" t="s">
        <v>5742</v>
      </c>
      <c r="F5446" t="s">
        <v>347</v>
      </c>
      <c r="G5446" t="s">
        <v>5500</v>
      </c>
      <c r="H5446" t="s">
        <v>198</v>
      </c>
      <c r="I5446" t="s">
        <v>5501</v>
      </c>
      <c r="J5446">
        <v>1988</v>
      </c>
      <c r="K5446">
        <v>1960</v>
      </c>
      <c r="L5446">
        <v>3</v>
      </c>
      <c r="M5446" t="s">
        <v>200</v>
      </c>
      <c r="N5446" t="s">
        <v>401</v>
      </c>
      <c r="O5446" t="s">
        <v>202</v>
      </c>
      <c r="P5446" t="s">
        <v>1178</v>
      </c>
    </row>
    <row r="5447" spans="1:16" x14ac:dyDescent="0.25">
      <c r="A5447">
        <v>7702</v>
      </c>
      <c r="B5447" t="s">
        <v>399</v>
      </c>
      <c r="E5447" t="s">
        <v>5743</v>
      </c>
      <c r="F5447" t="s">
        <v>347</v>
      </c>
      <c r="G5447" t="s">
        <v>5500</v>
      </c>
      <c r="H5447" t="s">
        <v>198</v>
      </c>
      <c r="I5447" t="s">
        <v>5501</v>
      </c>
      <c r="J5447">
        <v>1989</v>
      </c>
      <c r="K5447">
        <v>3502</v>
      </c>
      <c r="L5447">
        <v>3</v>
      </c>
      <c r="M5447" t="s">
        <v>200</v>
      </c>
      <c r="N5447" t="s">
        <v>401</v>
      </c>
      <c r="O5447" t="s">
        <v>202</v>
      </c>
      <c r="P5447" t="s">
        <v>442</v>
      </c>
    </row>
    <row r="5448" spans="1:16" x14ac:dyDescent="0.25">
      <c r="A5448">
        <v>7703</v>
      </c>
      <c r="B5448" t="s">
        <v>399</v>
      </c>
      <c r="E5448" t="s">
        <v>5744</v>
      </c>
      <c r="F5448" t="s">
        <v>347</v>
      </c>
      <c r="G5448" t="s">
        <v>5500</v>
      </c>
      <c r="H5448" t="s">
        <v>198</v>
      </c>
      <c r="I5448" t="s">
        <v>5501</v>
      </c>
      <c r="J5448">
        <v>1989</v>
      </c>
      <c r="K5448">
        <v>3236</v>
      </c>
      <c r="L5448">
        <v>3</v>
      </c>
      <c r="M5448" t="s">
        <v>200</v>
      </c>
      <c r="N5448" t="s">
        <v>401</v>
      </c>
      <c r="O5448" t="s">
        <v>202</v>
      </c>
      <c r="P5448" t="s">
        <v>1178</v>
      </c>
    </row>
    <row r="5449" spans="1:16" x14ac:dyDescent="0.25">
      <c r="A5449">
        <v>7704</v>
      </c>
      <c r="B5449" t="s">
        <v>399</v>
      </c>
      <c r="E5449" t="s">
        <v>5745</v>
      </c>
      <c r="F5449" t="s">
        <v>347</v>
      </c>
      <c r="G5449" t="s">
        <v>5500</v>
      </c>
      <c r="H5449" t="s">
        <v>198</v>
      </c>
      <c r="I5449" t="s">
        <v>5501</v>
      </c>
      <c r="J5449">
        <v>1989</v>
      </c>
      <c r="K5449">
        <v>3737</v>
      </c>
      <c r="L5449">
        <v>3</v>
      </c>
      <c r="M5449" t="s">
        <v>200</v>
      </c>
      <c r="N5449" t="s">
        <v>401</v>
      </c>
      <c r="O5449" t="s">
        <v>202</v>
      </c>
      <c r="P5449" t="s">
        <v>442</v>
      </c>
    </row>
    <row r="5450" spans="1:16" x14ac:dyDescent="0.25">
      <c r="A5450">
        <v>7706</v>
      </c>
      <c r="B5450" t="s">
        <v>399</v>
      </c>
      <c r="E5450" t="s">
        <v>5746</v>
      </c>
      <c r="F5450" t="s">
        <v>347</v>
      </c>
      <c r="G5450" t="s">
        <v>5500</v>
      </c>
      <c r="H5450" t="s">
        <v>198</v>
      </c>
      <c r="I5450" t="s">
        <v>5501</v>
      </c>
      <c r="J5450">
        <v>1990</v>
      </c>
      <c r="K5450">
        <v>26290</v>
      </c>
      <c r="L5450">
        <v>3</v>
      </c>
      <c r="M5450" t="s">
        <v>200</v>
      </c>
      <c r="N5450" t="s">
        <v>401</v>
      </c>
      <c r="O5450" t="s">
        <v>202</v>
      </c>
      <c r="P5450" t="s">
        <v>442</v>
      </c>
    </row>
    <row r="5451" spans="1:16" x14ac:dyDescent="0.25">
      <c r="A5451">
        <v>7707</v>
      </c>
      <c r="B5451" t="s">
        <v>399</v>
      </c>
      <c r="E5451" t="s">
        <v>5747</v>
      </c>
      <c r="F5451" t="s">
        <v>347</v>
      </c>
      <c r="G5451" t="s">
        <v>5500</v>
      </c>
      <c r="H5451" t="s">
        <v>198</v>
      </c>
      <c r="I5451" t="s">
        <v>5501</v>
      </c>
      <c r="J5451">
        <v>1990</v>
      </c>
      <c r="K5451">
        <v>9814</v>
      </c>
      <c r="L5451">
        <v>3</v>
      </c>
      <c r="M5451" t="s">
        <v>200</v>
      </c>
      <c r="N5451" t="s">
        <v>401</v>
      </c>
      <c r="O5451" t="s">
        <v>202</v>
      </c>
      <c r="P5451" t="s">
        <v>442</v>
      </c>
    </row>
    <row r="5452" spans="1:16" x14ac:dyDescent="0.25">
      <c r="A5452">
        <v>7708</v>
      </c>
      <c r="B5452" t="s">
        <v>399</v>
      </c>
      <c r="E5452" t="s">
        <v>5748</v>
      </c>
      <c r="F5452" t="s">
        <v>347</v>
      </c>
      <c r="G5452" t="s">
        <v>5500</v>
      </c>
      <c r="H5452" t="s">
        <v>198</v>
      </c>
      <c r="I5452" t="s">
        <v>5501</v>
      </c>
      <c r="J5452">
        <v>1992</v>
      </c>
      <c r="K5452">
        <v>11775</v>
      </c>
      <c r="L5452">
        <v>3</v>
      </c>
      <c r="M5452" t="s">
        <v>200</v>
      </c>
      <c r="N5452" t="s">
        <v>401</v>
      </c>
      <c r="O5452" t="s">
        <v>202</v>
      </c>
      <c r="P5452" t="s">
        <v>442</v>
      </c>
    </row>
    <row r="5453" spans="1:16" x14ac:dyDescent="0.25">
      <c r="A5453">
        <v>7709</v>
      </c>
      <c r="B5453" t="s">
        <v>360</v>
      </c>
      <c r="E5453" t="s">
        <v>5749</v>
      </c>
      <c r="F5453" t="s">
        <v>347</v>
      </c>
      <c r="G5453" t="s">
        <v>5500</v>
      </c>
      <c r="H5453" t="s">
        <v>198</v>
      </c>
      <c r="I5453" t="s">
        <v>5501</v>
      </c>
      <c r="J5453">
        <v>1972</v>
      </c>
      <c r="K5453">
        <v>186023</v>
      </c>
      <c r="L5453">
        <v>3</v>
      </c>
      <c r="M5453" t="s">
        <v>200</v>
      </c>
      <c r="N5453" t="s">
        <v>376</v>
      </c>
      <c r="O5453" t="s">
        <v>202</v>
      </c>
      <c r="P5453" t="s">
        <v>4623</v>
      </c>
    </row>
    <row r="5454" spans="1:16" x14ac:dyDescent="0.25">
      <c r="A5454">
        <v>7710</v>
      </c>
      <c r="B5454" t="s">
        <v>360</v>
      </c>
      <c r="E5454" t="s">
        <v>5750</v>
      </c>
      <c r="F5454" t="s">
        <v>347</v>
      </c>
      <c r="G5454" t="s">
        <v>5500</v>
      </c>
      <c r="H5454" t="s">
        <v>198</v>
      </c>
      <c r="I5454" t="s">
        <v>5501</v>
      </c>
      <c r="J5454">
        <v>1967</v>
      </c>
      <c r="K5454">
        <v>1579984</v>
      </c>
      <c r="L5454">
        <v>3</v>
      </c>
      <c r="M5454" t="s">
        <v>200</v>
      </c>
      <c r="N5454" t="s">
        <v>376</v>
      </c>
      <c r="O5454" t="s">
        <v>202</v>
      </c>
      <c r="P5454" t="s">
        <v>5751</v>
      </c>
    </row>
    <row r="5455" spans="1:16" x14ac:dyDescent="0.25">
      <c r="A5455">
        <v>7711</v>
      </c>
      <c r="B5455" t="s">
        <v>360</v>
      </c>
      <c r="E5455" t="s">
        <v>5752</v>
      </c>
      <c r="F5455" t="s">
        <v>347</v>
      </c>
      <c r="G5455" t="s">
        <v>5500</v>
      </c>
      <c r="H5455" t="s">
        <v>198</v>
      </c>
      <c r="I5455" t="s">
        <v>5501</v>
      </c>
      <c r="J5455">
        <v>1979</v>
      </c>
      <c r="K5455">
        <v>382387</v>
      </c>
      <c r="L5455">
        <v>3</v>
      </c>
      <c r="M5455" t="s">
        <v>200</v>
      </c>
      <c r="N5455" t="s">
        <v>376</v>
      </c>
      <c r="O5455" t="s">
        <v>202</v>
      </c>
      <c r="P5455" t="s">
        <v>5753</v>
      </c>
    </row>
    <row r="5456" spans="1:16" x14ac:dyDescent="0.25">
      <c r="A5456">
        <v>7712</v>
      </c>
      <c r="B5456" t="s">
        <v>360</v>
      </c>
      <c r="E5456" t="s">
        <v>5752</v>
      </c>
      <c r="F5456" t="s">
        <v>347</v>
      </c>
      <c r="G5456" t="s">
        <v>5500</v>
      </c>
      <c r="H5456" t="s">
        <v>198</v>
      </c>
      <c r="I5456" t="s">
        <v>5501</v>
      </c>
      <c r="J5456">
        <v>1980</v>
      </c>
      <c r="K5456">
        <v>174092</v>
      </c>
      <c r="L5456">
        <v>3</v>
      </c>
      <c r="M5456" t="s">
        <v>200</v>
      </c>
      <c r="N5456" t="s">
        <v>376</v>
      </c>
      <c r="O5456" t="s">
        <v>202</v>
      </c>
      <c r="P5456" t="s">
        <v>4953</v>
      </c>
    </row>
    <row r="5457" spans="1:16" x14ac:dyDescent="0.25">
      <c r="A5457">
        <v>7713</v>
      </c>
      <c r="B5457" t="s">
        <v>360</v>
      </c>
      <c r="E5457" t="s">
        <v>5752</v>
      </c>
      <c r="F5457" t="s">
        <v>347</v>
      </c>
      <c r="G5457" t="s">
        <v>5500</v>
      </c>
      <c r="H5457" t="s">
        <v>198</v>
      </c>
      <c r="I5457" t="s">
        <v>5501</v>
      </c>
      <c r="J5457">
        <v>1987</v>
      </c>
      <c r="K5457">
        <v>839466</v>
      </c>
      <c r="L5457">
        <v>3</v>
      </c>
      <c r="M5457" t="s">
        <v>200</v>
      </c>
      <c r="N5457" t="s">
        <v>376</v>
      </c>
      <c r="O5457" t="s">
        <v>202</v>
      </c>
      <c r="P5457" t="s">
        <v>5754</v>
      </c>
    </row>
    <row r="5458" spans="1:16" x14ac:dyDescent="0.25">
      <c r="A5458">
        <v>7714</v>
      </c>
      <c r="B5458" t="s">
        <v>360</v>
      </c>
      <c r="E5458" t="s">
        <v>5755</v>
      </c>
      <c r="F5458" t="s">
        <v>347</v>
      </c>
      <c r="G5458" t="s">
        <v>5500</v>
      </c>
      <c r="H5458" t="s">
        <v>198</v>
      </c>
      <c r="I5458" t="s">
        <v>5501</v>
      </c>
      <c r="J5458">
        <v>1972</v>
      </c>
      <c r="K5458">
        <v>483859</v>
      </c>
      <c r="L5458">
        <v>3</v>
      </c>
      <c r="M5458" t="s">
        <v>200</v>
      </c>
      <c r="N5458" t="s">
        <v>383</v>
      </c>
      <c r="O5458" t="s">
        <v>202</v>
      </c>
      <c r="P5458" t="s">
        <v>384</v>
      </c>
    </row>
    <row r="5459" spans="1:16" x14ac:dyDescent="0.25">
      <c r="A5459">
        <v>7715</v>
      </c>
      <c r="B5459" t="s">
        <v>360</v>
      </c>
      <c r="E5459" t="s">
        <v>5756</v>
      </c>
      <c r="F5459" t="s">
        <v>347</v>
      </c>
      <c r="G5459" t="s">
        <v>5500</v>
      </c>
      <c r="H5459" t="s">
        <v>198</v>
      </c>
      <c r="I5459" t="s">
        <v>5501</v>
      </c>
      <c r="J5459">
        <v>1967</v>
      </c>
      <c r="K5459">
        <v>360767</v>
      </c>
      <c r="L5459">
        <v>3</v>
      </c>
      <c r="M5459" t="s">
        <v>200</v>
      </c>
      <c r="N5459" t="s">
        <v>787</v>
      </c>
      <c r="O5459" t="s">
        <v>202</v>
      </c>
      <c r="P5459" t="s">
        <v>5754</v>
      </c>
    </row>
    <row r="5460" spans="1:16" x14ac:dyDescent="0.25">
      <c r="A5460">
        <v>7716</v>
      </c>
      <c r="B5460" t="s">
        <v>360</v>
      </c>
      <c r="E5460" t="s">
        <v>5757</v>
      </c>
      <c r="F5460" t="s">
        <v>347</v>
      </c>
      <c r="G5460" t="s">
        <v>5500</v>
      </c>
      <c r="H5460" t="s">
        <v>198</v>
      </c>
      <c r="I5460" t="s">
        <v>5501</v>
      </c>
      <c r="J5460">
        <v>1972</v>
      </c>
      <c r="K5460">
        <v>254459</v>
      </c>
      <c r="L5460">
        <v>3</v>
      </c>
      <c r="M5460" t="s">
        <v>200</v>
      </c>
      <c r="N5460" t="s">
        <v>787</v>
      </c>
      <c r="O5460" t="s">
        <v>202</v>
      </c>
      <c r="P5460" t="s">
        <v>5758</v>
      </c>
    </row>
    <row r="5461" spans="1:16" x14ac:dyDescent="0.25">
      <c r="A5461">
        <v>7721</v>
      </c>
      <c r="B5461" t="s">
        <v>360</v>
      </c>
      <c r="E5461" t="s">
        <v>5636</v>
      </c>
      <c r="F5461" t="s">
        <v>347</v>
      </c>
      <c r="G5461" t="s">
        <v>5500</v>
      </c>
      <c r="H5461" t="s">
        <v>198</v>
      </c>
      <c r="I5461" t="s">
        <v>5501</v>
      </c>
      <c r="J5461">
        <v>1982</v>
      </c>
      <c r="K5461">
        <v>54547</v>
      </c>
      <c r="L5461">
        <v>3</v>
      </c>
      <c r="M5461" t="s">
        <v>200</v>
      </c>
      <c r="N5461" t="s">
        <v>376</v>
      </c>
      <c r="O5461" t="s">
        <v>202</v>
      </c>
      <c r="P5461" t="s">
        <v>4817</v>
      </c>
    </row>
    <row r="5462" spans="1:16" x14ac:dyDescent="0.25">
      <c r="A5462">
        <v>7722</v>
      </c>
      <c r="B5462" t="s">
        <v>360</v>
      </c>
      <c r="E5462" t="s">
        <v>5759</v>
      </c>
      <c r="F5462" t="s">
        <v>347</v>
      </c>
      <c r="G5462" t="s">
        <v>5500</v>
      </c>
      <c r="H5462" t="s">
        <v>198</v>
      </c>
      <c r="I5462" t="s">
        <v>5501</v>
      </c>
      <c r="J5462">
        <v>1982</v>
      </c>
      <c r="K5462">
        <v>102540</v>
      </c>
      <c r="L5462">
        <v>3</v>
      </c>
      <c r="M5462" t="s">
        <v>200</v>
      </c>
      <c r="N5462" t="s">
        <v>376</v>
      </c>
      <c r="O5462" t="s">
        <v>202</v>
      </c>
      <c r="P5462" t="s">
        <v>5760</v>
      </c>
    </row>
    <row r="5463" spans="1:16" x14ac:dyDescent="0.25">
      <c r="A5463">
        <v>7723</v>
      </c>
      <c r="B5463" t="s">
        <v>360</v>
      </c>
      <c r="E5463" t="s">
        <v>5761</v>
      </c>
      <c r="F5463" t="s">
        <v>347</v>
      </c>
      <c r="G5463" t="s">
        <v>5500</v>
      </c>
      <c r="H5463" t="s">
        <v>198</v>
      </c>
      <c r="I5463" t="s">
        <v>5501</v>
      </c>
      <c r="J5463">
        <v>1981</v>
      </c>
      <c r="K5463">
        <v>44519</v>
      </c>
      <c r="L5463">
        <v>3</v>
      </c>
      <c r="M5463" t="s">
        <v>200</v>
      </c>
      <c r="N5463" t="s">
        <v>376</v>
      </c>
      <c r="O5463" t="s">
        <v>202</v>
      </c>
      <c r="P5463" t="s">
        <v>5762</v>
      </c>
    </row>
    <row r="5464" spans="1:16" x14ac:dyDescent="0.25">
      <c r="A5464">
        <v>7724</v>
      </c>
      <c r="B5464" t="s">
        <v>360</v>
      </c>
      <c r="E5464" t="s">
        <v>5763</v>
      </c>
      <c r="F5464" t="s">
        <v>347</v>
      </c>
      <c r="G5464" t="s">
        <v>5500</v>
      </c>
      <c r="H5464" t="s">
        <v>198</v>
      </c>
      <c r="I5464" t="s">
        <v>5501</v>
      </c>
      <c r="J5464">
        <v>1968</v>
      </c>
      <c r="K5464">
        <v>75538</v>
      </c>
      <c r="L5464">
        <v>3</v>
      </c>
      <c r="M5464" t="s">
        <v>200</v>
      </c>
      <c r="N5464" t="s">
        <v>787</v>
      </c>
      <c r="O5464" t="s">
        <v>202</v>
      </c>
      <c r="P5464" t="s">
        <v>4683</v>
      </c>
    </row>
    <row r="5465" spans="1:16" x14ac:dyDescent="0.25">
      <c r="A5465">
        <v>7725</v>
      </c>
      <c r="B5465" t="s">
        <v>360</v>
      </c>
      <c r="E5465" t="s">
        <v>5764</v>
      </c>
      <c r="F5465" t="s">
        <v>347</v>
      </c>
      <c r="G5465" t="s">
        <v>5500</v>
      </c>
      <c r="H5465" t="s">
        <v>198</v>
      </c>
      <c r="I5465" t="s">
        <v>5501</v>
      </c>
      <c r="J5465">
        <v>1968</v>
      </c>
      <c r="K5465">
        <v>36198</v>
      </c>
      <c r="L5465">
        <v>3</v>
      </c>
      <c r="M5465" t="s">
        <v>200</v>
      </c>
      <c r="N5465" t="s">
        <v>787</v>
      </c>
      <c r="O5465" t="s">
        <v>202</v>
      </c>
      <c r="P5465" t="s">
        <v>4634</v>
      </c>
    </row>
    <row r="5466" spans="1:16" x14ac:dyDescent="0.25">
      <c r="A5466">
        <v>7726</v>
      </c>
      <c r="B5466" t="s">
        <v>360</v>
      </c>
      <c r="E5466" t="s">
        <v>5765</v>
      </c>
      <c r="F5466" t="s">
        <v>347</v>
      </c>
      <c r="G5466" t="s">
        <v>5500</v>
      </c>
      <c r="H5466" t="s">
        <v>198</v>
      </c>
      <c r="I5466" t="s">
        <v>5501</v>
      </c>
      <c r="J5466">
        <v>1975</v>
      </c>
      <c r="K5466">
        <v>439934</v>
      </c>
      <c r="L5466">
        <v>3</v>
      </c>
      <c r="M5466" t="s">
        <v>200</v>
      </c>
      <c r="N5466" t="s">
        <v>670</v>
      </c>
      <c r="O5466" t="s">
        <v>202</v>
      </c>
      <c r="P5466" t="s">
        <v>4776</v>
      </c>
    </row>
    <row r="5467" spans="1:16" x14ac:dyDescent="0.25">
      <c r="A5467">
        <v>7727</v>
      </c>
      <c r="B5467" t="s">
        <v>360</v>
      </c>
      <c r="E5467" t="s">
        <v>5766</v>
      </c>
      <c r="F5467" t="s">
        <v>347</v>
      </c>
      <c r="G5467" t="s">
        <v>5500</v>
      </c>
      <c r="H5467" t="s">
        <v>198</v>
      </c>
      <c r="I5467" t="s">
        <v>5501</v>
      </c>
      <c r="J5467">
        <v>1975</v>
      </c>
      <c r="K5467">
        <v>7486</v>
      </c>
      <c r="L5467">
        <v>3</v>
      </c>
      <c r="M5467" t="s">
        <v>200</v>
      </c>
      <c r="N5467" t="s">
        <v>670</v>
      </c>
      <c r="O5467" t="s">
        <v>202</v>
      </c>
      <c r="P5467" t="s">
        <v>4817</v>
      </c>
    </row>
    <row r="5468" spans="1:16" x14ac:dyDescent="0.25">
      <c r="A5468">
        <v>7728</v>
      </c>
      <c r="B5468" t="s">
        <v>360</v>
      </c>
      <c r="E5468" t="s">
        <v>5767</v>
      </c>
      <c r="F5468" t="s">
        <v>347</v>
      </c>
      <c r="G5468" t="s">
        <v>5500</v>
      </c>
      <c r="H5468" t="s">
        <v>198</v>
      </c>
      <c r="I5468" t="s">
        <v>5501</v>
      </c>
      <c r="J5468">
        <v>1967</v>
      </c>
      <c r="K5468">
        <v>554909</v>
      </c>
      <c r="L5468">
        <v>3</v>
      </c>
      <c r="M5468" t="s">
        <v>200</v>
      </c>
      <c r="N5468" t="s">
        <v>787</v>
      </c>
      <c r="O5468" t="s">
        <v>202</v>
      </c>
      <c r="P5468" t="s">
        <v>5768</v>
      </c>
    </row>
    <row r="5469" spans="1:16" x14ac:dyDescent="0.25">
      <c r="A5469">
        <v>7729</v>
      </c>
      <c r="B5469" t="s">
        <v>360</v>
      </c>
      <c r="E5469" t="s">
        <v>5769</v>
      </c>
      <c r="F5469" t="s">
        <v>347</v>
      </c>
      <c r="G5469" t="s">
        <v>5500</v>
      </c>
      <c r="H5469" t="s">
        <v>198</v>
      </c>
      <c r="I5469" t="s">
        <v>5501</v>
      </c>
      <c r="J5469">
        <v>1967</v>
      </c>
      <c r="K5469">
        <v>389064</v>
      </c>
      <c r="L5469">
        <v>3</v>
      </c>
      <c r="M5469" t="s">
        <v>200</v>
      </c>
      <c r="N5469" t="s">
        <v>787</v>
      </c>
      <c r="O5469" t="s">
        <v>202</v>
      </c>
      <c r="P5469" t="s">
        <v>5005</v>
      </c>
    </row>
    <row r="5470" spans="1:16" x14ac:dyDescent="0.25">
      <c r="A5470">
        <v>7730</v>
      </c>
      <c r="B5470" t="s">
        <v>360</v>
      </c>
      <c r="E5470" t="s">
        <v>5770</v>
      </c>
      <c r="F5470" t="s">
        <v>347</v>
      </c>
      <c r="G5470" t="s">
        <v>5500</v>
      </c>
      <c r="H5470" t="s">
        <v>198</v>
      </c>
      <c r="I5470" t="s">
        <v>5501</v>
      </c>
      <c r="J5470">
        <v>1967</v>
      </c>
      <c r="K5470">
        <v>366997</v>
      </c>
      <c r="L5470">
        <v>3</v>
      </c>
      <c r="M5470" t="s">
        <v>200</v>
      </c>
      <c r="N5470" t="s">
        <v>787</v>
      </c>
      <c r="O5470" t="s">
        <v>202</v>
      </c>
      <c r="P5470" t="s">
        <v>5771</v>
      </c>
    </row>
    <row r="5471" spans="1:16" x14ac:dyDescent="0.25">
      <c r="A5471">
        <v>7731</v>
      </c>
      <c r="B5471" t="s">
        <v>360</v>
      </c>
      <c r="E5471" t="s">
        <v>5772</v>
      </c>
      <c r="F5471" t="s">
        <v>347</v>
      </c>
      <c r="G5471" t="s">
        <v>5500</v>
      </c>
      <c r="H5471" t="s">
        <v>198</v>
      </c>
      <c r="I5471" t="s">
        <v>5501</v>
      </c>
      <c r="J5471">
        <v>1881</v>
      </c>
      <c r="K5471">
        <v>30</v>
      </c>
      <c r="L5471">
        <v>3</v>
      </c>
      <c r="M5471" t="s">
        <v>200</v>
      </c>
      <c r="N5471" t="s">
        <v>383</v>
      </c>
      <c r="O5471" t="s">
        <v>202</v>
      </c>
      <c r="P5471" t="s">
        <v>384</v>
      </c>
    </row>
    <row r="5472" spans="1:16" x14ac:dyDescent="0.25">
      <c r="A5472">
        <v>7732</v>
      </c>
      <c r="B5472" t="s">
        <v>360</v>
      </c>
      <c r="E5472" t="s">
        <v>5773</v>
      </c>
      <c r="F5472" t="s">
        <v>347</v>
      </c>
      <c r="G5472" t="s">
        <v>5500</v>
      </c>
      <c r="H5472" t="s">
        <v>198</v>
      </c>
      <c r="I5472" t="s">
        <v>5501</v>
      </c>
      <c r="J5472">
        <v>1981</v>
      </c>
      <c r="K5472">
        <v>50668</v>
      </c>
      <c r="L5472">
        <v>3</v>
      </c>
      <c r="M5472" t="s">
        <v>200</v>
      </c>
      <c r="N5472" t="s">
        <v>376</v>
      </c>
      <c r="O5472" t="s">
        <v>202</v>
      </c>
      <c r="P5472" t="s">
        <v>4072</v>
      </c>
    </row>
    <row r="5473" spans="1:16" x14ac:dyDescent="0.25">
      <c r="A5473">
        <v>7733</v>
      </c>
      <c r="B5473" t="s">
        <v>360</v>
      </c>
      <c r="E5473" t="s">
        <v>5773</v>
      </c>
      <c r="F5473" t="s">
        <v>347</v>
      </c>
      <c r="G5473" t="s">
        <v>5500</v>
      </c>
      <c r="H5473" t="s">
        <v>198</v>
      </c>
      <c r="I5473" t="s">
        <v>5501</v>
      </c>
      <c r="J5473">
        <v>1981</v>
      </c>
      <c r="K5473">
        <v>10127</v>
      </c>
      <c r="L5473">
        <v>3</v>
      </c>
      <c r="M5473" t="s">
        <v>200</v>
      </c>
      <c r="N5473" t="s">
        <v>376</v>
      </c>
      <c r="O5473" t="s">
        <v>202</v>
      </c>
      <c r="P5473" t="s">
        <v>4634</v>
      </c>
    </row>
    <row r="5474" spans="1:16" x14ac:dyDescent="0.25">
      <c r="A5474">
        <v>7734</v>
      </c>
      <c r="B5474" t="s">
        <v>360</v>
      </c>
      <c r="E5474" t="s">
        <v>5774</v>
      </c>
      <c r="F5474" t="s">
        <v>347</v>
      </c>
      <c r="G5474" t="s">
        <v>5500</v>
      </c>
      <c r="H5474" t="s">
        <v>198</v>
      </c>
      <c r="I5474" t="s">
        <v>5501</v>
      </c>
      <c r="J5474">
        <v>1983</v>
      </c>
      <c r="K5474">
        <v>185551</v>
      </c>
      <c r="L5474">
        <v>3</v>
      </c>
      <c r="M5474" t="s">
        <v>200</v>
      </c>
      <c r="N5474" t="s">
        <v>376</v>
      </c>
      <c r="O5474" t="s">
        <v>202</v>
      </c>
      <c r="P5474" t="s">
        <v>5005</v>
      </c>
    </row>
    <row r="5475" spans="1:16" x14ac:dyDescent="0.25">
      <c r="A5475">
        <v>7735</v>
      </c>
      <c r="B5475" t="s">
        <v>360</v>
      </c>
      <c r="E5475" t="s">
        <v>5775</v>
      </c>
      <c r="F5475" t="s">
        <v>347</v>
      </c>
      <c r="G5475" t="s">
        <v>5500</v>
      </c>
      <c r="H5475" t="s">
        <v>198</v>
      </c>
      <c r="I5475" t="s">
        <v>5501</v>
      </c>
      <c r="J5475">
        <v>1990</v>
      </c>
      <c r="K5475">
        <v>39941</v>
      </c>
      <c r="L5475">
        <v>3</v>
      </c>
      <c r="M5475" t="s">
        <v>200</v>
      </c>
      <c r="N5475" t="s">
        <v>376</v>
      </c>
      <c r="O5475" t="s">
        <v>202</v>
      </c>
      <c r="P5475" t="s">
        <v>5005</v>
      </c>
    </row>
    <row r="5476" spans="1:16" x14ac:dyDescent="0.25">
      <c r="A5476">
        <v>7737</v>
      </c>
      <c r="B5476" t="s">
        <v>360</v>
      </c>
      <c r="E5476" t="s">
        <v>5776</v>
      </c>
      <c r="F5476" t="s">
        <v>347</v>
      </c>
      <c r="G5476" t="s">
        <v>5500</v>
      </c>
      <c r="H5476" t="s">
        <v>198</v>
      </c>
      <c r="I5476" t="s">
        <v>5501</v>
      </c>
      <c r="J5476">
        <v>1971</v>
      </c>
      <c r="K5476">
        <v>543321</v>
      </c>
      <c r="L5476">
        <v>3</v>
      </c>
      <c r="M5476" t="s">
        <v>200</v>
      </c>
      <c r="N5476" t="s">
        <v>670</v>
      </c>
      <c r="O5476" t="s">
        <v>202</v>
      </c>
      <c r="P5476" t="s">
        <v>4079</v>
      </c>
    </row>
    <row r="5477" spans="1:16" x14ac:dyDescent="0.25">
      <c r="A5477">
        <v>7738</v>
      </c>
      <c r="B5477" t="s">
        <v>360</v>
      </c>
      <c r="E5477" t="s">
        <v>5777</v>
      </c>
      <c r="F5477" t="s">
        <v>347</v>
      </c>
      <c r="G5477" t="s">
        <v>5500</v>
      </c>
      <c r="H5477" t="s">
        <v>198</v>
      </c>
      <c r="I5477" t="s">
        <v>5501</v>
      </c>
      <c r="J5477">
        <v>1965</v>
      </c>
      <c r="K5477">
        <v>379995</v>
      </c>
      <c r="L5477">
        <v>3</v>
      </c>
      <c r="M5477" t="s">
        <v>200</v>
      </c>
      <c r="N5477" t="s">
        <v>787</v>
      </c>
      <c r="O5477" t="s">
        <v>202</v>
      </c>
      <c r="P5477" t="s">
        <v>5778</v>
      </c>
    </row>
    <row r="5478" spans="1:16" x14ac:dyDescent="0.25">
      <c r="A5478">
        <v>7739</v>
      </c>
      <c r="B5478" t="s">
        <v>360</v>
      </c>
      <c r="E5478" t="s">
        <v>5779</v>
      </c>
      <c r="F5478" t="s">
        <v>347</v>
      </c>
      <c r="G5478" t="s">
        <v>5500</v>
      </c>
      <c r="H5478" t="s">
        <v>198</v>
      </c>
      <c r="I5478" t="s">
        <v>5501</v>
      </c>
      <c r="J5478">
        <v>1967</v>
      </c>
      <c r="K5478">
        <v>139595</v>
      </c>
      <c r="L5478">
        <v>3</v>
      </c>
      <c r="M5478" t="s">
        <v>200</v>
      </c>
      <c r="N5478" t="s">
        <v>787</v>
      </c>
      <c r="O5478" t="s">
        <v>202</v>
      </c>
      <c r="P5478" t="s">
        <v>5754</v>
      </c>
    </row>
    <row r="5479" spans="1:16" x14ac:dyDescent="0.25">
      <c r="A5479">
        <v>7740</v>
      </c>
      <c r="B5479" t="s">
        <v>360</v>
      </c>
      <c r="E5479" t="s">
        <v>5780</v>
      </c>
      <c r="F5479" t="s">
        <v>347</v>
      </c>
      <c r="G5479" t="s">
        <v>5500</v>
      </c>
      <c r="H5479" t="s">
        <v>198</v>
      </c>
      <c r="I5479" t="s">
        <v>5501</v>
      </c>
      <c r="J5479">
        <v>1980</v>
      </c>
      <c r="K5479">
        <v>15436</v>
      </c>
      <c r="L5479">
        <v>3</v>
      </c>
      <c r="M5479" t="s">
        <v>200</v>
      </c>
      <c r="N5479" t="s">
        <v>376</v>
      </c>
      <c r="O5479" t="s">
        <v>202</v>
      </c>
      <c r="P5479" t="s">
        <v>4634</v>
      </c>
    </row>
    <row r="5480" spans="1:16" x14ac:dyDescent="0.25">
      <c r="A5480">
        <v>7741</v>
      </c>
      <c r="B5480" t="s">
        <v>360</v>
      </c>
      <c r="E5480" t="s">
        <v>5781</v>
      </c>
      <c r="F5480" t="s">
        <v>347</v>
      </c>
      <c r="G5480" t="s">
        <v>5500</v>
      </c>
      <c r="H5480" t="s">
        <v>198</v>
      </c>
      <c r="I5480" t="s">
        <v>5501</v>
      </c>
      <c r="J5480">
        <v>1979</v>
      </c>
      <c r="K5480">
        <v>6054</v>
      </c>
      <c r="L5480">
        <v>3</v>
      </c>
      <c r="M5480" t="s">
        <v>200</v>
      </c>
      <c r="N5480" t="s">
        <v>376</v>
      </c>
      <c r="O5480" t="s">
        <v>202</v>
      </c>
      <c r="P5480" t="s">
        <v>4623</v>
      </c>
    </row>
    <row r="5481" spans="1:16" x14ac:dyDescent="0.25">
      <c r="A5481">
        <v>7742</v>
      </c>
      <c r="B5481" t="s">
        <v>360</v>
      </c>
      <c r="E5481" t="s">
        <v>5782</v>
      </c>
      <c r="F5481" t="s">
        <v>347</v>
      </c>
      <c r="G5481" t="s">
        <v>5500</v>
      </c>
      <c r="H5481" t="s">
        <v>198</v>
      </c>
      <c r="I5481" t="s">
        <v>5501</v>
      </c>
      <c r="J5481">
        <v>1980</v>
      </c>
      <c r="K5481">
        <v>244856</v>
      </c>
      <c r="L5481">
        <v>3</v>
      </c>
      <c r="M5481" t="s">
        <v>200</v>
      </c>
      <c r="N5481" t="s">
        <v>376</v>
      </c>
      <c r="O5481" t="s">
        <v>202</v>
      </c>
      <c r="P5481" t="s">
        <v>5783</v>
      </c>
    </row>
    <row r="5482" spans="1:16" x14ac:dyDescent="0.25">
      <c r="A5482">
        <v>7743</v>
      </c>
      <c r="B5482" t="s">
        <v>360</v>
      </c>
      <c r="E5482" t="s">
        <v>5784</v>
      </c>
      <c r="F5482" t="s">
        <v>347</v>
      </c>
      <c r="G5482" t="s">
        <v>5500</v>
      </c>
      <c r="H5482" t="s">
        <v>198</v>
      </c>
      <c r="I5482" t="s">
        <v>5501</v>
      </c>
      <c r="J5482">
        <v>1987</v>
      </c>
      <c r="K5482">
        <v>80482</v>
      </c>
      <c r="L5482">
        <v>3</v>
      </c>
      <c r="M5482" t="s">
        <v>200</v>
      </c>
      <c r="N5482" t="s">
        <v>376</v>
      </c>
      <c r="O5482" t="s">
        <v>202</v>
      </c>
      <c r="P5482" t="s">
        <v>4018</v>
      </c>
    </row>
    <row r="5483" spans="1:16" x14ac:dyDescent="0.25">
      <c r="A5483">
        <v>7747</v>
      </c>
      <c r="B5483" t="s">
        <v>399</v>
      </c>
      <c r="E5483" t="s">
        <v>5785</v>
      </c>
      <c r="F5483" t="s">
        <v>347</v>
      </c>
      <c r="G5483" t="s">
        <v>5500</v>
      </c>
      <c r="H5483" t="s">
        <v>198</v>
      </c>
      <c r="I5483" t="s">
        <v>5501</v>
      </c>
      <c r="J5483">
        <v>1996</v>
      </c>
      <c r="K5483">
        <v>591347</v>
      </c>
      <c r="L5483">
        <v>3</v>
      </c>
      <c r="M5483" t="s">
        <v>200</v>
      </c>
      <c r="N5483" t="s">
        <v>401</v>
      </c>
      <c r="O5483" t="s">
        <v>202</v>
      </c>
      <c r="P5483" t="s">
        <v>1242</v>
      </c>
    </row>
    <row r="5484" spans="1:16" ht="60" x14ac:dyDescent="0.25">
      <c r="A5484">
        <v>7748</v>
      </c>
      <c r="B5484" t="s">
        <v>425</v>
      </c>
      <c r="E5484" t="s">
        <v>5786</v>
      </c>
      <c r="F5484" t="s">
        <v>347</v>
      </c>
      <c r="G5484" t="s">
        <v>5500</v>
      </c>
      <c r="H5484" t="s">
        <v>198</v>
      </c>
      <c r="I5484" t="s">
        <v>5501</v>
      </c>
      <c r="J5484">
        <v>1977</v>
      </c>
      <c r="K5484">
        <v>12982</v>
      </c>
      <c r="L5484">
        <v>3</v>
      </c>
      <c r="M5484" t="s">
        <v>200</v>
      </c>
      <c r="N5484" t="s">
        <v>5787</v>
      </c>
      <c r="O5484" t="s">
        <v>202</v>
      </c>
      <c r="P5484" s="18" t="s">
        <v>5788</v>
      </c>
    </row>
    <row r="5485" spans="1:16" x14ac:dyDescent="0.25">
      <c r="A5485">
        <v>7749</v>
      </c>
      <c r="B5485" t="s">
        <v>425</v>
      </c>
      <c r="E5485" t="s">
        <v>5786</v>
      </c>
      <c r="F5485" t="s">
        <v>347</v>
      </c>
      <c r="G5485" t="s">
        <v>5500</v>
      </c>
      <c r="H5485" t="s">
        <v>198</v>
      </c>
      <c r="I5485" t="s">
        <v>5501</v>
      </c>
      <c r="J5485">
        <v>1978</v>
      </c>
      <c r="K5485">
        <v>13316</v>
      </c>
      <c r="L5485">
        <v>3</v>
      </c>
      <c r="M5485" t="s">
        <v>200</v>
      </c>
      <c r="N5485" t="s">
        <v>668</v>
      </c>
      <c r="O5485" t="s">
        <v>202</v>
      </c>
      <c r="P5485" t="s">
        <v>3808</v>
      </c>
    </row>
    <row r="5486" spans="1:16" x14ac:dyDescent="0.25">
      <c r="A5486">
        <v>7750</v>
      </c>
      <c r="B5486" t="s">
        <v>425</v>
      </c>
      <c r="E5486" t="s">
        <v>5789</v>
      </c>
      <c r="F5486" t="s">
        <v>347</v>
      </c>
      <c r="G5486" t="s">
        <v>5500</v>
      </c>
      <c r="H5486" t="s">
        <v>198</v>
      </c>
      <c r="I5486" t="s">
        <v>5501</v>
      </c>
      <c r="J5486">
        <v>1979</v>
      </c>
      <c r="K5486">
        <v>19218</v>
      </c>
      <c r="L5486">
        <v>3</v>
      </c>
      <c r="M5486" t="s">
        <v>200</v>
      </c>
      <c r="N5486" t="s">
        <v>668</v>
      </c>
      <c r="O5486" t="s">
        <v>202</v>
      </c>
      <c r="P5486" t="s">
        <v>3808</v>
      </c>
    </row>
    <row r="5487" spans="1:16" x14ac:dyDescent="0.25">
      <c r="A5487">
        <v>7751</v>
      </c>
      <c r="B5487" t="s">
        <v>425</v>
      </c>
      <c r="E5487" t="s">
        <v>5790</v>
      </c>
      <c r="F5487" t="s">
        <v>347</v>
      </c>
      <c r="G5487" t="s">
        <v>5500</v>
      </c>
      <c r="H5487" t="s">
        <v>198</v>
      </c>
      <c r="I5487" t="s">
        <v>5501</v>
      </c>
      <c r="J5487">
        <v>1980</v>
      </c>
      <c r="K5487">
        <v>9935</v>
      </c>
      <c r="L5487">
        <v>3</v>
      </c>
      <c r="M5487" t="s">
        <v>200</v>
      </c>
      <c r="N5487" t="s">
        <v>668</v>
      </c>
      <c r="O5487" t="s">
        <v>202</v>
      </c>
      <c r="P5487" t="s">
        <v>3808</v>
      </c>
    </row>
    <row r="5488" spans="1:16" x14ac:dyDescent="0.25">
      <c r="A5488">
        <v>7752</v>
      </c>
      <c r="B5488" t="s">
        <v>425</v>
      </c>
      <c r="E5488" t="s">
        <v>440</v>
      </c>
      <c r="F5488" t="s">
        <v>347</v>
      </c>
      <c r="G5488" t="s">
        <v>5500</v>
      </c>
      <c r="H5488" t="s">
        <v>198</v>
      </c>
      <c r="I5488" t="s">
        <v>5501</v>
      </c>
      <c r="J5488">
        <v>1982</v>
      </c>
      <c r="K5488">
        <v>15920</v>
      </c>
      <c r="L5488">
        <v>3</v>
      </c>
      <c r="M5488" t="s">
        <v>200</v>
      </c>
      <c r="N5488" t="s">
        <v>668</v>
      </c>
      <c r="O5488" t="s">
        <v>202</v>
      </c>
      <c r="P5488" t="s">
        <v>3808</v>
      </c>
    </row>
    <row r="5489" spans="1:16" x14ac:dyDescent="0.25">
      <c r="A5489">
        <v>7753</v>
      </c>
      <c r="B5489" t="s">
        <v>399</v>
      </c>
      <c r="E5489" t="s">
        <v>5791</v>
      </c>
      <c r="F5489" t="s">
        <v>347</v>
      </c>
      <c r="G5489" t="s">
        <v>5500</v>
      </c>
      <c r="H5489" t="s">
        <v>198</v>
      </c>
      <c r="I5489" t="s">
        <v>5501</v>
      </c>
      <c r="J5489">
        <v>1983</v>
      </c>
      <c r="K5489">
        <v>367</v>
      </c>
      <c r="L5489">
        <v>3</v>
      </c>
      <c r="M5489" t="s">
        <v>200</v>
      </c>
      <c r="N5489" t="s">
        <v>1203</v>
      </c>
      <c r="O5489" t="s">
        <v>202</v>
      </c>
      <c r="P5489" t="s">
        <v>444</v>
      </c>
    </row>
    <row r="5490" spans="1:16" x14ac:dyDescent="0.25">
      <c r="A5490">
        <v>7754</v>
      </c>
      <c r="B5490" t="s">
        <v>399</v>
      </c>
      <c r="E5490" t="s">
        <v>5792</v>
      </c>
      <c r="F5490" t="s">
        <v>347</v>
      </c>
      <c r="G5490" t="s">
        <v>5500</v>
      </c>
      <c r="H5490" t="s">
        <v>198</v>
      </c>
      <c r="I5490" t="s">
        <v>5501</v>
      </c>
      <c r="J5490">
        <v>1984</v>
      </c>
      <c r="K5490">
        <v>1569</v>
      </c>
      <c r="L5490">
        <v>3</v>
      </c>
      <c r="M5490" t="s">
        <v>200</v>
      </c>
      <c r="N5490" t="s">
        <v>1203</v>
      </c>
      <c r="O5490" t="s">
        <v>202</v>
      </c>
      <c r="P5490" t="s">
        <v>5793</v>
      </c>
    </row>
    <row r="5491" spans="1:16" x14ac:dyDescent="0.25">
      <c r="A5491">
        <v>7755</v>
      </c>
      <c r="B5491" t="s">
        <v>399</v>
      </c>
      <c r="E5491" t="s">
        <v>440</v>
      </c>
      <c r="F5491" t="s">
        <v>347</v>
      </c>
      <c r="G5491" t="s">
        <v>5500</v>
      </c>
      <c r="H5491" t="s">
        <v>198</v>
      </c>
      <c r="I5491" t="s">
        <v>5501</v>
      </c>
      <c r="J5491">
        <v>1984</v>
      </c>
      <c r="K5491">
        <v>1688</v>
      </c>
      <c r="L5491">
        <v>3</v>
      </c>
      <c r="M5491" t="s">
        <v>200</v>
      </c>
      <c r="N5491" t="s">
        <v>1203</v>
      </c>
      <c r="O5491" t="s">
        <v>202</v>
      </c>
      <c r="P5491" t="s">
        <v>2496</v>
      </c>
    </row>
    <row r="5492" spans="1:16" x14ac:dyDescent="0.25">
      <c r="A5492">
        <v>7756</v>
      </c>
      <c r="B5492" t="s">
        <v>399</v>
      </c>
      <c r="E5492" t="s">
        <v>440</v>
      </c>
      <c r="F5492" t="s">
        <v>347</v>
      </c>
      <c r="G5492" t="s">
        <v>5500</v>
      </c>
      <c r="H5492" t="s">
        <v>198</v>
      </c>
      <c r="I5492" t="s">
        <v>5501</v>
      </c>
      <c r="J5492">
        <v>1984</v>
      </c>
      <c r="K5492">
        <v>294</v>
      </c>
      <c r="L5492">
        <v>3</v>
      </c>
      <c r="M5492" t="s">
        <v>200</v>
      </c>
      <c r="N5492" t="s">
        <v>1203</v>
      </c>
      <c r="O5492" t="s">
        <v>202</v>
      </c>
      <c r="P5492" t="s">
        <v>450</v>
      </c>
    </row>
    <row r="5493" spans="1:16" x14ac:dyDescent="0.25">
      <c r="A5493">
        <v>7757</v>
      </c>
      <c r="B5493" t="s">
        <v>399</v>
      </c>
      <c r="E5493" t="s">
        <v>440</v>
      </c>
      <c r="F5493" t="s">
        <v>347</v>
      </c>
      <c r="G5493" t="s">
        <v>5500</v>
      </c>
      <c r="H5493" t="s">
        <v>198</v>
      </c>
      <c r="I5493" t="s">
        <v>5501</v>
      </c>
      <c r="J5493">
        <v>1984</v>
      </c>
      <c r="K5493">
        <v>470</v>
      </c>
      <c r="L5493">
        <v>3</v>
      </c>
      <c r="M5493" t="s">
        <v>200</v>
      </c>
      <c r="N5493" t="s">
        <v>1203</v>
      </c>
      <c r="O5493" t="s">
        <v>202</v>
      </c>
      <c r="P5493" t="s">
        <v>1178</v>
      </c>
    </row>
    <row r="5494" spans="1:16" x14ac:dyDescent="0.25">
      <c r="A5494">
        <v>7758</v>
      </c>
      <c r="B5494" t="s">
        <v>399</v>
      </c>
      <c r="E5494" t="s">
        <v>5794</v>
      </c>
      <c r="F5494" t="s">
        <v>347</v>
      </c>
      <c r="G5494" t="s">
        <v>5500</v>
      </c>
      <c r="H5494" t="s">
        <v>198</v>
      </c>
      <c r="I5494" t="s">
        <v>5501</v>
      </c>
      <c r="J5494">
        <v>1986</v>
      </c>
      <c r="K5494">
        <v>643</v>
      </c>
      <c r="L5494">
        <v>3</v>
      </c>
      <c r="M5494" t="s">
        <v>200</v>
      </c>
      <c r="N5494" t="s">
        <v>1203</v>
      </c>
      <c r="O5494" t="s">
        <v>202</v>
      </c>
      <c r="P5494" t="s">
        <v>2496</v>
      </c>
    </row>
    <row r="5495" spans="1:16" x14ac:dyDescent="0.25">
      <c r="A5495">
        <v>7759</v>
      </c>
      <c r="B5495" t="s">
        <v>399</v>
      </c>
      <c r="E5495" t="s">
        <v>440</v>
      </c>
      <c r="F5495" t="s">
        <v>347</v>
      </c>
      <c r="G5495" t="s">
        <v>5500</v>
      </c>
      <c r="H5495" t="s">
        <v>198</v>
      </c>
      <c r="I5495" t="s">
        <v>5501</v>
      </c>
      <c r="J5495">
        <v>1986</v>
      </c>
      <c r="K5495">
        <v>962</v>
      </c>
      <c r="L5495">
        <v>3</v>
      </c>
      <c r="M5495" t="s">
        <v>200</v>
      </c>
      <c r="N5495" t="s">
        <v>1203</v>
      </c>
      <c r="O5495" t="s">
        <v>202</v>
      </c>
      <c r="P5495" t="s">
        <v>1242</v>
      </c>
    </row>
    <row r="5496" spans="1:16" x14ac:dyDescent="0.25">
      <c r="A5496">
        <v>7760</v>
      </c>
      <c r="B5496" t="s">
        <v>399</v>
      </c>
      <c r="E5496" t="s">
        <v>440</v>
      </c>
      <c r="F5496" t="s">
        <v>347</v>
      </c>
      <c r="G5496" t="s">
        <v>5500</v>
      </c>
      <c r="H5496" t="s">
        <v>198</v>
      </c>
      <c r="I5496" t="s">
        <v>5501</v>
      </c>
      <c r="J5496">
        <v>1987</v>
      </c>
      <c r="K5496">
        <v>2171</v>
      </c>
      <c r="L5496">
        <v>3</v>
      </c>
      <c r="M5496" t="s">
        <v>200</v>
      </c>
      <c r="N5496" t="s">
        <v>1203</v>
      </c>
      <c r="O5496" t="s">
        <v>202</v>
      </c>
      <c r="P5496" t="s">
        <v>450</v>
      </c>
    </row>
    <row r="5497" spans="1:16" x14ac:dyDescent="0.25">
      <c r="A5497">
        <v>7761</v>
      </c>
      <c r="B5497" t="s">
        <v>399</v>
      </c>
      <c r="E5497" t="s">
        <v>440</v>
      </c>
      <c r="F5497" t="s">
        <v>347</v>
      </c>
      <c r="G5497" t="s">
        <v>5500</v>
      </c>
      <c r="H5497" t="s">
        <v>198</v>
      </c>
      <c r="I5497" t="s">
        <v>5501</v>
      </c>
      <c r="J5497">
        <v>1987</v>
      </c>
      <c r="K5497">
        <v>1865</v>
      </c>
      <c r="L5497">
        <v>3</v>
      </c>
      <c r="M5497" t="s">
        <v>200</v>
      </c>
      <c r="N5497" t="s">
        <v>1203</v>
      </c>
      <c r="O5497" t="s">
        <v>202</v>
      </c>
      <c r="P5497" t="s">
        <v>3564</v>
      </c>
    </row>
    <row r="5498" spans="1:16" x14ac:dyDescent="0.25">
      <c r="A5498">
        <v>7762</v>
      </c>
      <c r="B5498" t="s">
        <v>399</v>
      </c>
      <c r="E5498" t="s">
        <v>5795</v>
      </c>
      <c r="F5498" t="s">
        <v>347</v>
      </c>
      <c r="G5498" t="s">
        <v>5500</v>
      </c>
      <c r="H5498" t="s">
        <v>198</v>
      </c>
      <c r="I5498" t="s">
        <v>5501</v>
      </c>
      <c r="J5498">
        <v>1988</v>
      </c>
      <c r="K5498">
        <v>1165</v>
      </c>
      <c r="L5498">
        <v>3</v>
      </c>
      <c r="M5498" t="s">
        <v>200</v>
      </c>
      <c r="N5498" t="s">
        <v>1203</v>
      </c>
      <c r="O5498" t="s">
        <v>202</v>
      </c>
      <c r="P5498" t="s">
        <v>442</v>
      </c>
    </row>
    <row r="5499" spans="1:16" x14ac:dyDescent="0.25">
      <c r="A5499">
        <v>7763</v>
      </c>
      <c r="B5499" t="s">
        <v>399</v>
      </c>
      <c r="E5499" t="s">
        <v>5796</v>
      </c>
      <c r="F5499" t="s">
        <v>347</v>
      </c>
      <c r="G5499" t="s">
        <v>5500</v>
      </c>
      <c r="H5499" t="s">
        <v>198</v>
      </c>
      <c r="I5499" t="s">
        <v>5501</v>
      </c>
      <c r="J5499">
        <v>1988</v>
      </c>
      <c r="K5499">
        <v>1968</v>
      </c>
      <c r="L5499">
        <v>3</v>
      </c>
      <c r="M5499" t="s">
        <v>200</v>
      </c>
      <c r="N5499" t="s">
        <v>1203</v>
      </c>
      <c r="O5499" t="s">
        <v>202</v>
      </c>
      <c r="P5499" t="s">
        <v>1242</v>
      </c>
    </row>
    <row r="5500" spans="1:16" x14ac:dyDescent="0.25">
      <c r="A5500">
        <v>7764</v>
      </c>
      <c r="B5500" t="s">
        <v>399</v>
      </c>
      <c r="E5500" t="s">
        <v>5797</v>
      </c>
      <c r="F5500" t="s">
        <v>347</v>
      </c>
      <c r="G5500" t="s">
        <v>5500</v>
      </c>
      <c r="H5500" t="s">
        <v>198</v>
      </c>
      <c r="I5500" t="s">
        <v>5501</v>
      </c>
      <c r="J5500">
        <v>1988</v>
      </c>
      <c r="K5500">
        <v>1699</v>
      </c>
      <c r="L5500">
        <v>3</v>
      </c>
      <c r="M5500" t="s">
        <v>200</v>
      </c>
      <c r="N5500" t="s">
        <v>1203</v>
      </c>
      <c r="O5500" t="s">
        <v>202</v>
      </c>
      <c r="P5500" t="s">
        <v>450</v>
      </c>
    </row>
    <row r="5501" spans="1:16" x14ac:dyDescent="0.25">
      <c r="A5501">
        <v>7765</v>
      </c>
      <c r="B5501" t="s">
        <v>399</v>
      </c>
      <c r="E5501" t="s">
        <v>5798</v>
      </c>
      <c r="F5501" t="s">
        <v>347</v>
      </c>
      <c r="G5501" t="s">
        <v>5500</v>
      </c>
      <c r="H5501" t="s">
        <v>198</v>
      </c>
      <c r="I5501" t="s">
        <v>5501</v>
      </c>
      <c r="J5501">
        <v>1988</v>
      </c>
      <c r="K5501">
        <v>2444</v>
      </c>
      <c r="L5501">
        <v>3</v>
      </c>
      <c r="M5501" t="s">
        <v>200</v>
      </c>
      <c r="N5501" t="s">
        <v>1203</v>
      </c>
      <c r="O5501" t="s">
        <v>202</v>
      </c>
      <c r="P5501" t="s">
        <v>5793</v>
      </c>
    </row>
    <row r="5502" spans="1:16" x14ac:dyDescent="0.25">
      <c r="A5502">
        <v>7766</v>
      </c>
      <c r="B5502" t="s">
        <v>399</v>
      </c>
      <c r="E5502" t="s">
        <v>5796</v>
      </c>
      <c r="F5502" t="s">
        <v>347</v>
      </c>
      <c r="G5502" t="s">
        <v>5500</v>
      </c>
      <c r="H5502" t="s">
        <v>198</v>
      </c>
      <c r="I5502" t="s">
        <v>5501</v>
      </c>
      <c r="J5502">
        <v>1988</v>
      </c>
      <c r="K5502">
        <v>1309</v>
      </c>
      <c r="L5502">
        <v>3</v>
      </c>
      <c r="M5502" t="s">
        <v>200</v>
      </c>
      <c r="N5502" t="s">
        <v>1203</v>
      </c>
      <c r="O5502" t="s">
        <v>202</v>
      </c>
      <c r="P5502" t="s">
        <v>1935</v>
      </c>
    </row>
    <row r="5503" spans="1:16" x14ac:dyDescent="0.25">
      <c r="A5503">
        <v>7767</v>
      </c>
      <c r="B5503" t="s">
        <v>399</v>
      </c>
      <c r="E5503" t="s">
        <v>5795</v>
      </c>
      <c r="F5503" t="s">
        <v>347</v>
      </c>
      <c r="G5503" t="s">
        <v>5500</v>
      </c>
      <c r="H5503" t="s">
        <v>198</v>
      </c>
      <c r="I5503" t="s">
        <v>5501</v>
      </c>
      <c r="J5503">
        <v>1988</v>
      </c>
      <c r="K5503">
        <v>2021</v>
      </c>
      <c r="L5503">
        <v>3</v>
      </c>
      <c r="M5503" t="s">
        <v>200</v>
      </c>
      <c r="N5503" t="s">
        <v>1203</v>
      </c>
      <c r="O5503" t="s">
        <v>202</v>
      </c>
      <c r="P5503" t="s">
        <v>1178</v>
      </c>
    </row>
    <row r="5504" spans="1:16" x14ac:dyDescent="0.25">
      <c r="A5504">
        <v>7768</v>
      </c>
      <c r="B5504" t="s">
        <v>399</v>
      </c>
      <c r="E5504" t="s">
        <v>5799</v>
      </c>
      <c r="F5504" t="s">
        <v>347</v>
      </c>
      <c r="G5504" t="s">
        <v>5500</v>
      </c>
      <c r="H5504" t="s">
        <v>198</v>
      </c>
      <c r="I5504" t="s">
        <v>5501</v>
      </c>
      <c r="J5504">
        <v>1990</v>
      </c>
      <c r="K5504">
        <v>1432</v>
      </c>
      <c r="L5504">
        <v>3</v>
      </c>
      <c r="M5504" t="s">
        <v>200</v>
      </c>
      <c r="N5504" t="s">
        <v>1203</v>
      </c>
      <c r="O5504" t="s">
        <v>202</v>
      </c>
      <c r="P5504" t="s">
        <v>2496</v>
      </c>
    </row>
    <row r="5505" spans="1:16" x14ac:dyDescent="0.25">
      <c r="A5505">
        <v>7769</v>
      </c>
      <c r="B5505" t="s">
        <v>399</v>
      </c>
      <c r="E5505" t="s">
        <v>5800</v>
      </c>
      <c r="F5505" t="s">
        <v>347</v>
      </c>
      <c r="G5505" t="s">
        <v>5500</v>
      </c>
      <c r="H5505" t="s">
        <v>198</v>
      </c>
      <c r="I5505" t="s">
        <v>5501</v>
      </c>
      <c r="J5505">
        <v>1990</v>
      </c>
      <c r="K5505">
        <v>1938</v>
      </c>
      <c r="L5505">
        <v>3</v>
      </c>
      <c r="M5505" t="s">
        <v>200</v>
      </c>
      <c r="N5505" t="s">
        <v>1203</v>
      </c>
      <c r="O5505" t="s">
        <v>202</v>
      </c>
      <c r="P5505" t="s">
        <v>2496</v>
      </c>
    </row>
    <row r="5506" spans="1:16" x14ac:dyDescent="0.25">
      <c r="A5506">
        <v>7770</v>
      </c>
      <c r="B5506" t="s">
        <v>399</v>
      </c>
      <c r="E5506" t="s">
        <v>5801</v>
      </c>
      <c r="F5506" t="s">
        <v>347</v>
      </c>
      <c r="G5506" t="s">
        <v>5500</v>
      </c>
      <c r="H5506" t="s">
        <v>198</v>
      </c>
      <c r="I5506" t="s">
        <v>5501</v>
      </c>
      <c r="J5506">
        <v>1990</v>
      </c>
      <c r="K5506">
        <v>2752</v>
      </c>
      <c r="L5506">
        <v>3</v>
      </c>
      <c r="M5506" t="s">
        <v>200</v>
      </c>
      <c r="N5506" t="s">
        <v>1203</v>
      </c>
      <c r="O5506" t="s">
        <v>202</v>
      </c>
      <c r="P5506" t="s">
        <v>444</v>
      </c>
    </row>
    <row r="5507" spans="1:16" x14ac:dyDescent="0.25">
      <c r="A5507">
        <v>7771</v>
      </c>
      <c r="B5507" t="s">
        <v>399</v>
      </c>
      <c r="E5507" t="s">
        <v>5802</v>
      </c>
      <c r="F5507" t="s">
        <v>347</v>
      </c>
      <c r="G5507" t="s">
        <v>5500</v>
      </c>
      <c r="H5507" t="s">
        <v>198</v>
      </c>
      <c r="I5507" t="s">
        <v>5501</v>
      </c>
      <c r="J5507">
        <v>1991</v>
      </c>
      <c r="K5507">
        <v>3029</v>
      </c>
      <c r="L5507">
        <v>3</v>
      </c>
      <c r="M5507" t="s">
        <v>200</v>
      </c>
      <c r="N5507" t="s">
        <v>1203</v>
      </c>
      <c r="O5507" t="s">
        <v>202</v>
      </c>
      <c r="P5507" t="s">
        <v>2496</v>
      </c>
    </row>
    <row r="5508" spans="1:16" x14ac:dyDescent="0.25">
      <c r="A5508">
        <v>7772</v>
      </c>
      <c r="B5508" t="s">
        <v>399</v>
      </c>
      <c r="E5508" t="s">
        <v>5803</v>
      </c>
      <c r="F5508" t="s">
        <v>347</v>
      </c>
      <c r="G5508" t="s">
        <v>5500</v>
      </c>
      <c r="H5508" t="s">
        <v>198</v>
      </c>
      <c r="I5508" t="s">
        <v>5501</v>
      </c>
      <c r="J5508">
        <v>1991</v>
      </c>
      <c r="K5508">
        <v>3029</v>
      </c>
      <c r="L5508">
        <v>3</v>
      </c>
      <c r="M5508" t="s">
        <v>200</v>
      </c>
      <c r="N5508" t="s">
        <v>1203</v>
      </c>
      <c r="O5508" t="s">
        <v>202</v>
      </c>
      <c r="P5508" t="s">
        <v>1476</v>
      </c>
    </row>
    <row r="5509" spans="1:16" x14ac:dyDescent="0.25">
      <c r="A5509">
        <v>7773</v>
      </c>
      <c r="B5509" t="s">
        <v>360</v>
      </c>
      <c r="E5509" t="s">
        <v>5804</v>
      </c>
      <c r="F5509" t="s">
        <v>347</v>
      </c>
      <c r="G5509" t="s">
        <v>5500</v>
      </c>
      <c r="H5509" t="s">
        <v>198</v>
      </c>
      <c r="I5509" t="s">
        <v>5501</v>
      </c>
      <c r="J5509">
        <v>1970</v>
      </c>
      <c r="K5509">
        <v>101</v>
      </c>
      <c r="L5509">
        <v>3</v>
      </c>
      <c r="M5509" t="s">
        <v>200</v>
      </c>
      <c r="N5509" t="s">
        <v>376</v>
      </c>
      <c r="O5509" t="s">
        <v>202</v>
      </c>
      <c r="P5509" t="s">
        <v>5805</v>
      </c>
    </row>
    <row r="5510" spans="1:16" x14ac:dyDescent="0.25">
      <c r="A5510">
        <v>7774</v>
      </c>
      <c r="B5510" t="s">
        <v>360</v>
      </c>
      <c r="E5510" t="s">
        <v>5806</v>
      </c>
      <c r="F5510" t="s">
        <v>347</v>
      </c>
      <c r="G5510" t="s">
        <v>5500</v>
      </c>
      <c r="H5510" t="s">
        <v>198</v>
      </c>
      <c r="I5510" t="s">
        <v>5501</v>
      </c>
      <c r="J5510">
        <v>1969</v>
      </c>
      <c r="K5510">
        <v>170266</v>
      </c>
      <c r="L5510">
        <v>3</v>
      </c>
      <c r="M5510" t="s">
        <v>200</v>
      </c>
      <c r="N5510" t="s">
        <v>668</v>
      </c>
      <c r="O5510" t="s">
        <v>202</v>
      </c>
      <c r="P5510" t="s">
        <v>5375</v>
      </c>
    </row>
    <row r="5511" spans="1:16" x14ac:dyDescent="0.25">
      <c r="A5511">
        <v>7775</v>
      </c>
      <c r="B5511" t="s">
        <v>360</v>
      </c>
      <c r="E5511" t="s">
        <v>5807</v>
      </c>
      <c r="F5511" t="s">
        <v>347</v>
      </c>
      <c r="G5511" t="s">
        <v>5500</v>
      </c>
      <c r="H5511" t="s">
        <v>198</v>
      </c>
      <c r="I5511" t="s">
        <v>5501</v>
      </c>
      <c r="J5511">
        <v>1984</v>
      </c>
      <c r="K5511">
        <v>1180</v>
      </c>
      <c r="L5511">
        <v>3</v>
      </c>
      <c r="M5511" t="s">
        <v>200</v>
      </c>
      <c r="N5511" t="s">
        <v>376</v>
      </c>
      <c r="O5511" t="s">
        <v>202</v>
      </c>
      <c r="P5511" t="s">
        <v>4084</v>
      </c>
    </row>
    <row r="5512" spans="1:16" x14ac:dyDescent="0.25">
      <c r="A5512">
        <v>7776</v>
      </c>
      <c r="B5512" t="s">
        <v>360</v>
      </c>
      <c r="E5512" t="s">
        <v>5808</v>
      </c>
      <c r="F5512" t="s">
        <v>347</v>
      </c>
      <c r="G5512" t="s">
        <v>5500</v>
      </c>
      <c r="H5512" t="s">
        <v>198</v>
      </c>
      <c r="I5512" t="s">
        <v>5501</v>
      </c>
      <c r="J5512">
        <v>1969</v>
      </c>
      <c r="K5512">
        <v>467133</v>
      </c>
      <c r="L5512">
        <v>3</v>
      </c>
      <c r="M5512" t="s">
        <v>200</v>
      </c>
      <c r="N5512" t="s">
        <v>668</v>
      </c>
      <c r="O5512" t="s">
        <v>202</v>
      </c>
      <c r="P5512" t="s">
        <v>5783</v>
      </c>
    </row>
    <row r="5513" spans="1:16" x14ac:dyDescent="0.25">
      <c r="A5513">
        <v>7777</v>
      </c>
      <c r="B5513" t="s">
        <v>360</v>
      </c>
      <c r="E5513" t="s">
        <v>5809</v>
      </c>
      <c r="F5513" t="s">
        <v>347</v>
      </c>
      <c r="G5513" t="s">
        <v>5500</v>
      </c>
      <c r="H5513" t="s">
        <v>198</v>
      </c>
      <c r="I5513" t="s">
        <v>5501</v>
      </c>
      <c r="J5513">
        <v>1971</v>
      </c>
      <c r="K5513">
        <v>544072</v>
      </c>
      <c r="L5513">
        <v>3</v>
      </c>
      <c r="M5513" t="s">
        <v>200</v>
      </c>
      <c r="N5513" t="s">
        <v>668</v>
      </c>
      <c r="O5513" t="s">
        <v>202</v>
      </c>
      <c r="P5513" t="s">
        <v>4776</v>
      </c>
    </row>
    <row r="5514" spans="1:16" x14ac:dyDescent="0.25">
      <c r="A5514">
        <v>7778</v>
      </c>
      <c r="B5514" t="s">
        <v>360</v>
      </c>
      <c r="E5514" t="s">
        <v>4800</v>
      </c>
      <c r="F5514" t="s">
        <v>347</v>
      </c>
      <c r="G5514" t="s">
        <v>5500</v>
      </c>
      <c r="H5514" t="s">
        <v>198</v>
      </c>
      <c r="I5514" t="s">
        <v>5501</v>
      </c>
      <c r="J5514">
        <v>1961</v>
      </c>
      <c r="K5514">
        <v>3262</v>
      </c>
      <c r="L5514">
        <v>3</v>
      </c>
      <c r="M5514" t="s">
        <v>200</v>
      </c>
      <c r="N5514" t="s">
        <v>668</v>
      </c>
      <c r="O5514" t="s">
        <v>202</v>
      </c>
      <c r="P5514" t="s">
        <v>4984</v>
      </c>
    </row>
    <row r="5515" spans="1:16" x14ac:dyDescent="0.25">
      <c r="A5515">
        <v>7779</v>
      </c>
      <c r="B5515" t="s">
        <v>360</v>
      </c>
      <c r="E5515" t="s">
        <v>5810</v>
      </c>
      <c r="F5515" t="s">
        <v>347</v>
      </c>
      <c r="G5515" t="s">
        <v>5500</v>
      </c>
      <c r="H5515" t="s">
        <v>198</v>
      </c>
      <c r="I5515" t="s">
        <v>5501</v>
      </c>
      <c r="J5515">
        <v>1965</v>
      </c>
      <c r="K5515">
        <v>1449</v>
      </c>
      <c r="L5515">
        <v>3</v>
      </c>
      <c r="M5515" t="s">
        <v>200</v>
      </c>
      <c r="N5515" t="s">
        <v>668</v>
      </c>
      <c r="O5515" t="s">
        <v>202</v>
      </c>
      <c r="P5515" t="s">
        <v>4953</v>
      </c>
    </row>
    <row r="5516" spans="1:16" x14ac:dyDescent="0.25">
      <c r="A5516">
        <v>7780</v>
      </c>
      <c r="B5516" t="s">
        <v>360</v>
      </c>
      <c r="E5516" t="s">
        <v>5811</v>
      </c>
      <c r="F5516" t="s">
        <v>347</v>
      </c>
      <c r="G5516" t="s">
        <v>5500</v>
      </c>
      <c r="H5516" t="s">
        <v>198</v>
      </c>
      <c r="I5516" t="s">
        <v>5501</v>
      </c>
      <c r="J5516">
        <v>1965</v>
      </c>
      <c r="K5516">
        <v>1158</v>
      </c>
      <c r="L5516">
        <v>3</v>
      </c>
      <c r="M5516" t="s">
        <v>200</v>
      </c>
      <c r="N5516" t="s">
        <v>668</v>
      </c>
      <c r="O5516" t="s">
        <v>202</v>
      </c>
      <c r="P5516" t="s">
        <v>4826</v>
      </c>
    </row>
    <row r="5517" spans="1:16" x14ac:dyDescent="0.25">
      <c r="A5517">
        <v>7781</v>
      </c>
      <c r="B5517" t="s">
        <v>360</v>
      </c>
      <c r="E5517" t="s">
        <v>5812</v>
      </c>
      <c r="F5517" t="s">
        <v>347</v>
      </c>
      <c r="G5517" t="s">
        <v>5500</v>
      </c>
      <c r="H5517" t="s">
        <v>198</v>
      </c>
      <c r="I5517" t="s">
        <v>5501</v>
      </c>
      <c r="J5517">
        <v>1968</v>
      </c>
      <c r="K5517">
        <v>13042</v>
      </c>
      <c r="L5517">
        <v>3</v>
      </c>
      <c r="M5517" t="s">
        <v>200</v>
      </c>
      <c r="N5517" t="s">
        <v>668</v>
      </c>
      <c r="O5517" t="s">
        <v>202</v>
      </c>
      <c r="P5517" t="s">
        <v>4031</v>
      </c>
    </row>
    <row r="5518" spans="1:16" x14ac:dyDescent="0.25">
      <c r="A5518">
        <v>7782</v>
      </c>
      <c r="B5518" t="s">
        <v>360</v>
      </c>
      <c r="E5518" t="s">
        <v>5813</v>
      </c>
      <c r="F5518" t="s">
        <v>347</v>
      </c>
      <c r="G5518" t="s">
        <v>5500</v>
      </c>
      <c r="H5518" t="s">
        <v>198</v>
      </c>
      <c r="I5518" t="s">
        <v>5501</v>
      </c>
      <c r="J5518">
        <v>1974</v>
      </c>
      <c r="K5518">
        <v>8894</v>
      </c>
      <c r="L5518">
        <v>3</v>
      </c>
      <c r="M5518" t="s">
        <v>200</v>
      </c>
      <c r="N5518" t="s">
        <v>668</v>
      </c>
      <c r="O5518" t="s">
        <v>202</v>
      </c>
      <c r="P5518" t="s">
        <v>5375</v>
      </c>
    </row>
    <row r="5519" spans="1:16" x14ac:dyDescent="0.25">
      <c r="A5519">
        <v>7784</v>
      </c>
      <c r="B5519" t="s">
        <v>360</v>
      </c>
      <c r="E5519" t="s">
        <v>5814</v>
      </c>
      <c r="F5519" t="s">
        <v>347</v>
      </c>
      <c r="G5519" t="s">
        <v>5500</v>
      </c>
      <c r="H5519" t="s">
        <v>198</v>
      </c>
      <c r="I5519" t="s">
        <v>5501</v>
      </c>
      <c r="J5519">
        <v>1953</v>
      </c>
      <c r="K5519">
        <v>646305</v>
      </c>
      <c r="L5519">
        <v>3</v>
      </c>
      <c r="M5519" t="s">
        <v>200</v>
      </c>
      <c r="N5519" t="s">
        <v>668</v>
      </c>
      <c r="O5519" t="s">
        <v>202</v>
      </c>
      <c r="P5519" t="s">
        <v>5815</v>
      </c>
    </row>
    <row r="5520" spans="1:16" x14ac:dyDescent="0.25">
      <c r="A5520">
        <v>7785</v>
      </c>
      <c r="B5520" t="s">
        <v>360</v>
      </c>
      <c r="E5520" t="s">
        <v>5816</v>
      </c>
      <c r="F5520" t="s">
        <v>347</v>
      </c>
      <c r="G5520" t="s">
        <v>5500</v>
      </c>
      <c r="H5520" t="s">
        <v>198</v>
      </c>
      <c r="I5520" t="s">
        <v>5501</v>
      </c>
      <c r="J5520">
        <v>1974</v>
      </c>
      <c r="K5520">
        <v>110273</v>
      </c>
      <c r="L5520">
        <v>3</v>
      </c>
      <c r="M5520" t="s">
        <v>200</v>
      </c>
      <c r="N5520" t="s">
        <v>668</v>
      </c>
      <c r="O5520" t="s">
        <v>202</v>
      </c>
      <c r="P5520" t="s">
        <v>4625</v>
      </c>
    </row>
    <row r="5521" spans="1:16" x14ac:dyDescent="0.25">
      <c r="A5521">
        <v>7786</v>
      </c>
      <c r="B5521" t="s">
        <v>360</v>
      </c>
      <c r="E5521" t="s">
        <v>5817</v>
      </c>
      <c r="F5521" t="s">
        <v>347</v>
      </c>
      <c r="G5521" t="s">
        <v>5500</v>
      </c>
      <c r="H5521" t="s">
        <v>198</v>
      </c>
      <c r="I5521" t="s">
        <v>5501</v>
      </c>
      <c r="J5521">
        <v>1970</v>
      </c>
      <c r="K5521">
        <v>82160</v>
      </c>
      <c r="L5521">
        <v>3</v>
      </c>
      <c r="M5521" t="s">
        <v>200</v>
      </c>
      <c r="N5521" t="s">
        <v>668</v>
      </c>
      <c r="O5521" t="s">
        <v>202</v>
      </c>
      <c r="P5521" t="s">
        <v>4060</v>
      </c>
    </row>
    <row r="5522" spans="1:16" x14ac:dyDescent="0.25">
      <c r="A5522">
        <v>7787</v>
      </c>
      <c r="B5522" t="s">
        <v>360</v>
      </c>
      <c r="E5522" t="s">
        <v>5511</v>
      </c>
      <c r="F5522" t="s">
        <v>347</v>
      </c>
      <c r="G5522" t="s">
        <v>5500</v>
      </c>
      <c r="H5522" t="s">
        <v>198</v>
      </c>
      <c r="I5522" t="s">
        <v>5501</v>
      </c>
      <c r="J5522">
        <v>1969</v>
      </c>
      <c r="K5522">
        <v>61194</v>
      </c>
      <c r="L5522">
        <v>3</v>
      </c>
      <c r="M5522" t="s">
        <v>200</v>
      </c>
      <c r="N5522" t="s">
        <v>668</v>
      </c>
      <c r="O5522" t="s">
        <v>202</v>
      </c>
      <c r="P5522" t="s">
        <v>4020</v>
      </c>
    </row>
    <row r="5523" spans="1:16" x14ac:dyDescent="0.25">
      <c r="A5523">
        <v>7788</v>
      </c>
      <c r="B5523" t="s">
        <v>360</v>
      </c>
      <c r="E5523" t="s">
        <v>5818</v>
      </c>
      <c r="F5523" t="s">
        <v>347</v>
      </c>
      <c r="G5523" t="s">
        <v>5500</v>
      </c>
      <c r="H5523" t="s">
        <v>198</v>
      </c>
      <c r="I5523" t="s">
        <v>5501</v>
      </c>
      <c r="J5523">
        <v>1970</v>
      </c>
      <c r="K5523">
        <v>7359</v>
      </c>
      <c r="L5523">
        <v>3</v>
      </c>
      <c r="M5523" t="s">
        <v>200</v>
      </c>
      <c r="N5523" t="s">
        <v>668</v>
      </c>
      <c r="O5523" t="s">
        <v>202</v>
      </c>
      <c r="P5523" t="s">
        <v>4953</v>
      </c>
    </row>
    <row r="5524" spans="1:16" x14ac:dyDescent="0.25">
      <c r="A5524">
        <v>7789</v>
      </c>
      <c r="B5524" t="s">
        <v>360</v>
      </c>
      <c r="E5524" t="s">
        <v>5819</v>
      </c>
      <c r="F5524" t="s">
        <v>347</v>
      </c>
      <c r="G5524" t="s">
        <v>5500</v>
      </c>
      <c r="H5524" t="s">
        <v>198</v>
      </c>
      <c r="I5524" t="s">
        <v>5501</v>
      </c>
      <c r="J5524">
        <v>1970</v>
      </c>
      <c r="K5524">
        <v>3554250</v>
      </c>
      <c r="L5524">
        <v>3</v>
      </c>
      <c r="M5524" t="s">
        <v>200</v>
      </c>
      <c r="N5524" t="s">
        <v>364</v>
      </c>
      <c r="O5524" t="s">
        <v>202</v>
      </c>
      <c r="P5524" t="s">
        <v>365</v>
      </c>
    </row>
    <row r="5525" spans="1:16" x14ac:dyDescent="0.25">
      <c r="A5525">
        <v>7790</v>
      </c>
      <c r="B5525" t="s">
        <v>360</v>
      </c>
      <c r="E5525" t="s">
        <v>5820</v>
      </c>
      <c r="F5525" t="s">
        <v>347</v>
      </c>
      <c r="G5525" t="s">
        <v>5500</v>
      </c>
      <c r="H5525" t="s">
        <v>198</v>
      </c>
      <c r="I5525" t="s">
        <v>5501</v>
      </c>
      <c r="J5525">
        <v>1969</v>
      </c>
      <c r="K5525">
        <v>468515</v>
      </c>
      <c r="L5525">
        <v>3</v>
      </c>
      <c r="M5525" t="s">
        <v>200</v>
      </c>
      <c r="N5525" t="s">
        <v>668</v>
      </c>
      <c r="O5525" t="s">
        <v>202</v>
      </c>
      <c r="P5525" t="s">
        <v>5762</v>
      </c>
    </row>
    <row r="5526" spans="1:16" x14ac:dyDescent="0.25">
      <c r="A5526">
        <v>7791</v>
      </c>
      <c r="B5526" t="s">
        <v>360</v>
      </c>
      <c r="E5526" t="s">
        <v>5821</v>
      </c>
      <c r="F5526" t="s">
        <v>347</v>
      </c>
      <c r="G5526" t="s">
        <v>5500</v>
      </c>
      <c r="H5526" t="s">
        <v>198</v>
      </c>
      <c r="I5526" t="s">
        <v>5501</v>
      </c>
      <c r="J5526">
        <v>1962</v>
      </c>
      <c r="K5526">
        <v>124</v>
      </c>
      <c r="L5526">
        <v>3</v>
      </c>
      <c r="M5526" t="s">
        <v>200</v>
      </c>
      <c r="N5526" t="s">
        <v>668</v>
      </c>
      <c r="O5526" t="s">
        <v>202</v>
      </c>
      <c r="P5526" t="s">
        <v>4031</v>
      </c>
    </row>
    <row r="5527" spans="1:16" x14ac:dyDescent="0.25">
      <c r="A5527">
        <v>7792</v>
      </c>
      <c r="B5527" t="s">
        <v>360</v>
      </c>
      <c r="E5527" t="s">
        <v>5822</v>
      </c>
      <c r="F5527" t="s">
        <v>347</v>
      </c>
      <c r="G5527" t="s">
        <v>5500</v>
      </c>
      <c r="H5527" t="s">
        <v>198</v>
      </c>
      <c r="I5527" t="s">
        <v>5501</v>
      </c>
      <c r="J5527">
        <v>1966</v>
      </c>
      <c r="K5527">
        <v>511765</v>
      </c>
      <c r="L5527">
        <v>3</v>
      </c>
      <c r="M5527" t="s">
        <v>200</v>
      </c>
      <c r="N5527" t="s">
        <v>668</v>
      </c>
      <c r="O5527" t="s">
        <v>202</v>
      </c>
      <c r="P5527" t="s">
        <v>5823</v>
      </c>
    </row>
    <row r="5528" spans="1:16" x14ac:dyDescent="0.25">
      <c r="A5528">
        <v>7793</v>
      </c>
      <c r="B5528" t="s">
        <v>360</v>
      </c>
      <c r="E5528" t="s">
        <v>5824</v>
      </c>
      <c r="F5528" t="s">
        <v>347</v>
      </c>
      <c r="G5528" t="s">
        <v>5500</v>
      </c>
      <c r="H5528" t="s">
        <v>198</v>
      </c>
      <c r="I5528" t="s">
        <v>5501</v>
      </c>
      <c r="J5528">
        <v>1960</v>
      </c>
      <c r="K5528">
        <v>314</v>
      </c>
      <c r="L5528">
        <v>3</v>
      </c>
      <c r="M5528" t="s">
        <v>200</v>
      </c>
      <c r="N5528" t="s">
        <v>668</v>
      </c>
      <c r="O5528" t="s">
        <v>202</v>
      </c>
      <c r="P5528" t="s">
        <v>4686</v>
      </c>
    </row>
    <row r="5529" spans="1:16" x14ac:dyDescent="0.25">
      <c r="A5529">
        <v>7794</v>
      </c>
      <c r="B5529" t="s">
        <v>360</v>
      </c>
      <c r="E5529" t="s">
        <v>4780</v>
      </c>
      <c r="F5529" t="s">
        <v>347</v>
      </c>
      <c r="G5529" t="s">
        <v>5500</v>
      </c>
      <c r="H5529" t="s">
        <v>198</v>
      </c>
      <c r="I5529" t="s">
        <v>5501</v>
      </c>
      <c r="J5529">
        <v>1964</v>
      </c>
      <c r="K5529">
        <v>4159</v>
      </c>
      <c r="L5529">
        <v>3</v>
      </c>
      <c r="M5529" t="s">
        <v>200</v>
      </c>
      <c r="N5529" t="s">
        <v>668</v>
      </c>
      <c r="O5529" t="s">
        <v>202</v>
      </c>
      <c r="P5529" t="s">
        <v>4620</v>
      </c>
    </row>
    <row r="5530" spans="1:16" x14ac:dyDescent="0.25">
      <c r="A5530">
        <v>7795</v>
      </c>
      <c r="B5530" t="s">
        <v>360</v>
      </c>
      <c r="E5530" t="s">
        <v>5825</v>
      </c>
      <c r="F5530" t="s">
        <v>347</v>
      </c>
      <c r="G5530" t="s">
        <v>5500</v>
      </c>
      <c r="H5530" t="s">
        <v>198</v>
      </c>
      <c r="I5530" t="s">
        <v>5501</v>
      </c>
      <c r="J5530">
        <v>1962</v>
      </c>
      <c r="K5530">
        <v>3560</v>
      </c>
      <c r="L5530">
        <v>3</v>
      </c>
      <c r="M5530" t="s">
        <v>200</v>
      </c>
      <c r="N5530" t="s">
        <v>668</v>
      </c>
      <c r="O5530" t="s">
        <v>202</v>
      </c>
      <c r="P5530" t="s">
        <v>4036</v>
      </c>
    </row>
    <row r="5531" spans="1:16" x14ac:dyDescent="0.25">
      <c r="A5531">
        <v>7796</v>
      </c>
      <c r="B5531" t="s">
        <v>360</v>
      </c>
      <c r="E5531" t="s">
        <v>5826</v>
      </c>
      <c r="F5531" t="s">
        <v>347</v>
      </c>
      <c r="G5531" t="s">
        <v>5500</v>
      </c>
      <c r="H5531" t="s">
        <v>198</v>
      </c>
      <c r="I5531" t="s">
        <v>5501</v>
      </c>
      <c r="J5531">
        <v>1962</v>
      </c>
      <c r="K5531">
        <v>83</v>
      </c>
      <c r="L5531">
        <v>3</v>
      </c>
      <c r="M5531" t="s">
        <v>200</v>
      </c>
      <c r="N5531" t="s">
        <v>668</v>
      </c>
      <c r="O5531" t="s">
        <v>202</v>
      </c>
      <c r="P5531" t="s">
        <v>4049</v>
      </c>
    </row>
    <row r="5532" spans="1:16" x14ac:dyDescent="0.25">
      <c r="A5532">
        <v>7797</v>
      </c>
      <c r="B5532" t="s">
        <v>360</v>
      </c>
      <c r="E5532" t="s">
        <v>5827</v>
      </c>
      <c r="F5532" t="s">
        <v>347</v>
      </c>
      <c r="G5532" t="s">
        <v>5500</v>
      </c>
      <c r="H5532" t="s">
        <v>198</v>
      </c>
      <c r="I5532" t="s">
        <v>5501</v>
      </c>
      <c r="J5532">
        <v>1964</v>
      </c>
      <c r="K5532">
        <v>741</v>
      </c>
      <c r="L5532">
        <v>3</v>
      </c>
      <c r="M5532" t="s">
        <v>200</v>
      </c>
      <c r="N5532" t="s">
        <v>668</v>
      </c>
      <c r="O5532" t="s">
        <v>202</v>
      </c>
      <c r="P5532" t="s">
        <v>4776</v>
      </c>
    </row>
    <row r="5533" spans="1:16" x14ac:dyDescent="0.25">
      <c r="A5533">
        <v>7798</v>
      </c>
      <c r="B5533" t="s">
        <v>360</v>
      </c>
      <c r="E5533" t="s">
        <v>5828</v>
      </c>
      <c r="F5533" t="s">
        <v>347</v>
      </c>
      <c r="G5533" t="s">
        <v>5500</v>
      </c>
      <c r="H5533" t="s">
        <v>198</v>
      </c>
      <c r="I5533" t="s">
        <v>5501</v>
      </c>
      <c r="J5533">
        <v>1970</v>
      </c>
      <c r="K5533">
        <v>173490</v>
      </c>
      <c r="L5533">
        <v>3</v>
      </c>
      <c r="M5533" t="s">
        <v>200</v>
      </c>
      <c r="N5533" t="s">
        <v>668</v>
      </c>
      <c r="O5533" t="s">
        <v>202</v>
      </c>
      <c r="P5533" t="s">
        <v>5829</v>
      </c>
    </row>
    <row r="5534" spans="1:16" x14ac:dyDescent="0.25">
      <c r="A5534">
        <v>7799</v>
      </c>
      <c r="B5534" t="s">
        <v>360</v>
      </c>
      <c r="E5534" t="s">
        <v>5830</v>
      </c>
      <c r="F5534" t="s">
        <v>347</v>
      </c>
      <c r="G5534" t="s">
        <v>5500</v>
      </c>
      <c r="H5534" t="s">
        <v>198</v>
      </c>
      <c r="I5534" t="s">
        <v>5501</v>
      </c>
      <c r="J5534">
        <v>1974</v>
      </c>
      <c r="K5534">
        <v>111229</v>
      </c>
      <c r="L5534">
        <v>3</v>
      </c>
      <c r="M5534" t="s">
        <v>200</v>
      </c>
      <c r="N5534" t="s">
        <v>668</v>
      </c>
      <c r="O5534" t="s">
        <v>202</v>
      </c>
      <c r="P5534" t="s">
        <v>5375</v>
      </c>
    </row>
    <row r="5535" spans="1:16" x14ac:dyDescent="0.25">
      <c r="A5535">
        <v>7800</v>
      </c>
      <c r="B5535" t="s">
        <v>360</v>
      </c>
      <c r="E5535" t="s">
        <v>5831</v>
      </c>
      <c r="F5535" t="s">
        <v>347</v>
      </c>
      <c r="G5535" t="s">
        <v>5500</v>
      </c>
      <c r="H5535" t="s">
        <v>198</v>
      </c>
      <c r="I5535" t="s">
        <v>5501</v>
      </c>
      <c r="J5535">
        <v>1962</v>
      </c>
      <c r="K5535">
        <v>132</v>
      </c>
      <c r="L5535">
        <v>3</v>
      </c>
      <c r="M5535" t="s">
        <v>200</v>
      </c>
      <c r="N5535" t="s">
        <v>668</v>
      </c>
      <c r="O5535" t="s">
        <v>202</v>
      </c>
      <c r="P5535" t="s">
        <v>4031</v>
      </c>
    </row>
    <row r="5536" spans="1:16" x14ac:dyDescent="0.25">
      <c r="A5536">
        <v>7801</v>
      </c>
      <c r="B5536" t="s">
        <v>360</v>
      </c>
      <c r="E5536" t="s">
        <v>5832</v>
      </c>
      <c r="F5536" t="s">
        <v>347</v>
      </c>
      <c r="G5536" t="s">
        <v>5500</v>
      </c>
      <c r="H5536" t="s">
        <v>198</v>
      </c>
      <c r="I5536" t="s">
        <v>5501</v>
      </c>
      <c r="J5536">
        <v>1977</v>
      </c>
      <c r="K5536">
        <v>53157</v>
      </c>
      <c r="L5536">
        <v>3</v>
      </c>
      <c r="M5536" t="s">
        <v>200</v>
      </c>
      <c r="N5536" t="s">
        <v>668</v>
      </c>
      <c r="O5536" t="s">
        <v>202</v>
      </c>
      <c r="P5536" t="s">
        <v>4018</v>
      </c>
    </row>
    <row r="5537" spans="1:16" x14ac:dyDescent="0.25">
      <c r="A5537">
        <v>7802</v>
      </c>
      <c r="B5537" t="s">
        <v>360</v>
      </c>
      <c r="E5537" t="s">
        <v>5693</v>
      </c>
      <c r="F5537" t="s">
        <v>347</v>
      </c>
      <c r="G5537" t="s">
        <v>5500</v>
      </c>
      <c r="H5537" t="s">
        <v>198</v>
      </c>
      <c r="I5537" t="s">
        <v>5501</v>
      </c>
      <c r="J5537">
        <v>1960</v>
      </c>
      <c r="K5537">
        <v>514</v>
      </c>
      <c r="L5537">
        <v>3</v>
      </c>
      <c r="M5537" t="s">
        <v>200</v>
      </c>
      <c r="N5537" t="s">
        <v>668</v>
      </c>
      <c r="O5537" t="s">
        <v>202</v>
      </c>
      <c r="P5537" t="s">
        <v>4634</v>
      </c>
    </row>
    <row r="5538" spans="1:16" x14ac:dyDescent="0.25">
      <c r="A5538">
        <v>7803</v>
      </c>
      <c r="B5538" t="s">
        <v>360</v>
      </c>
      <c r="E5538" t="s">
        <v>5833</v>
      </c>
      <c r="F5538" t="s">
        <v>347</v>
      </c>
      <c r="G5538" t="s">
        <v>5500</v>
      </c>
      <c r="H5538" t="s">
        <v>198</v>
      </c>
      <c r="I5538" t="s">
        <v>5501</v>
      </c>
      <c r="J5538">
        <v>1970</v>
      </c>
      <c r="K5538">
        <v>530445</v>
      </c>
      <c r="L5538">
        <v>3</v>
      </c>
      <c r="M5538" t="s">
        <v>200</v>
      </c>
      <c r="N5538" t="s">
        <v>668</v>
      </c>
      <c r="O5538" t="s">
        <v>202</v>
      </c>
      <c r="P5538" t="s">
        <v>5834</v>
      </c>
    </row>
    <row r="5539" spans="1:16" x14ac:dyDescent="0.25">
      <c r="A5539">
        <v>7804</v>
      </c>
      <c r="B5539" t="s">
        <v>360</v>
      </c>
      <c r="E5539" t="s">
        <v>5835</v>
      </c>
      <c r="F5539" t="s">
        <v>347</v>
      </c>
      <c r="G5539" t="s">
        <v>5500</v>
      </c>
      <c r="H5539" t="s">
        <v>198</v>
      </c>
      <c r="I5539" t="s">
        <v>5501</v>
      </c>
      <c r="J5539">
        <v>1982</v>
      </c>
      <c r="K5539">
        <v>145336</v>
      </c>
      <c r="L5539">
        <v>3</v>
      </c>
      <c r="M5539" t="s">
        <v>200</v>
      </c>
      <c r="N5539" t="s">
        <v>668</v>
      </c>
      <c r="O5539" t="s">
        <v>202</v>
      </c>
      <c r="P5539" t="s">
        <v>4020</v>
      </c>
    </row>
    <row r="5540" spans="1:16" x14ac:dyDescent="0.25">
      <c r="A5540">
        <v>7805</v>
      </c>
      <c r="B5540" t="s">
        <v>360</v>
      </c>
      <c r="E5540" t="s">
        <v>5836</v>
      </c>
      <c r="F5540" t="s">
        <v>347</v>
      </c>
      <c r="G5540" t="s">
        <v>5500</v>
      </c>
      <c r="H5540" t="s">
        <v>198</v>
      </c>
      <c r="I5540" t="s">
        <v>5501</v>
      </c>
      <c r="J5540">
        <v>1982</v>
      </c>
      <c r="K5540">
        <v>280009</v>
      </c>
      <c r="L5540">
        <v>3</v>
      </c>
      <c r="M5540" t="s">
        <v>200</v>
      </c>
      <c r="N5540" t="s">
        <v>668</v>
      </c>
      <c r="O5540" t="s">
        <v>202</v>
      </c>
      <c r="P5540" t="s">
        <v>4084</v>
      </c>
    </row>
    <row r="5541" spans="1:16" x14ac:dyDescent="0.25">
      <c r="A5541">
        <v>7806</v>
      </c>
      <c r="B5541" t="s">
        <v>360</v>
      </c>
      <c r="E5541" t="s">
        <v>5837</v>
      </c>
      <c r="F5541" t="s">
        <v>347</v>
      </c>
      <c r="G5541" t="s">
        <v>5500</v>
      </c>
      <c r="H5541" t="s">
        <v>198</v>
      </c>
      <c r="I5541" t="s">
        <v>5501</v>
      </c>
      <c r="J5541">
        <v>1982</v>
      </c>
      <c r="K5541">
        <v>225636</v>
      </c>
      <c r="L5541">
        <v>3</v>
      </c>
      <c r="M5541" t="s">
        <v>200</v>
      </c>
      <c r="N5541" t="s">
        <v>787</v>
      </c>
      <c r="O5541" t="s">
        <v>202</v>
      </c>
      <c r="P5541" t="s">
        <v>5838</v>
      </c>
    </row>
    <row r="5542" spans="1:16" x14ac:dyDescent="0.25">
      <c r="A5542">
        <v>7807</v>
      </c>
      <c r="B5542" t="s">
        <v>360</v>
      </c>
      <c r="E5542" t="s">
        <v>5839</v>
      </c>
      <c r="F5542" t="s">
        <v>347</v>
      </c>
      <c r="G5542" t="s">
        <v>5500</v>
      </c>
      <c r="H5542" t="s">
        <v>198</v>
      </c>
      <c r="I5542" t="s">
        <v>5501</v>
      </c>
      <c r="J5542">
        <v>1986</v>
      </c>
      <c r="K5542">
        <v>5708</v>
      </c>
      <c r="L5542">
        <v>3</v>
      </c>
      <c r="M5542" t="s">
        <v>200</v>
      </c>
      <c r="N5542" t="s">
        <v>376</v>
      </c>
      <c r="O5542" t="s">
        <v>202</v>
      </c>
      <c r="P5542" t="s">
        <v>3947</v>
      </c>
    </row>
    <row r="5543" spans="1:16" x14ac:dyDescent="0.25">
      <c r="A5543">
        <v>7808</v>
      </c>
      <c r="B5543" t="s">
        <v>360</v>
      </c>
      <c r="E5543" t="s">
        <v>5840</v>
      </c>
      <c r="F5543" t="s">
        <v>347</v>
      </c>
      <c r="G5543" t="s">
        <v>5500</v>
      </c>
      <c r="H5543" t="s">
        <v>198</v>
      </c>
      <c r="I5543" t="s">
        <v>5501</v>
      </c>
      <c r="J5543">
        <v>1987</v>
      </c>
      <c r="K5543">
        <v>5709</v>
      </c>
      <c r="L5543">
        <v>3</v>
      </c>
      <c r="M5543" t="s">
        <v>200</v>
      </c>
      <c r="N5543" t="s">
        <v>376</v>
      </c>
      <c r="O5543" t="s">
        <v>202</v>
      </c>
      <c r="P5543" t="s">
        <v>4813</v>
      </c>
    </row>
    <row r="5544" spans="1:16" x14ac:dyDescent="0.25">
      <c r="A5544">
        <v>7809</v>
      </c>
      <c r="B5544" t="s">
        <v>360</v>
      </c>
      <c r="E5544" t="s">
        <v>5841</v>
      </c>
      <c r="F5544" t="s">
        <v>347</v>
      </c>
      <c r="G5544" t="s">
        <v>5500</v>
      </c>
      <c r="H5544" t="s">
        <v>198</v>
      </c>
      <c r="I5544" t="s">
        <v>5501</v>
      </c>
      <c r="J5544">
        <v>1970</v>
      </c>
      <c r="K5544">
        <v>14411</v>
      </c>
      <c r="L5544">
        <v>3</v>
      </c>
      <c r="M5544" t="s">
        <v>200</v>
      </c>
      <c r="N5544" t="s">
        <v>668</v>
      </c>
      <c r="O5544" t="s">
        <v>202</v>
      </c>
      <c r="P5544" t="s">
        <v>4625</v>
      </c>
    </row>
    <row r="5545" spans="1:16" x14ac:dyDescent="0.25">
      <c r="A5545">
        <v>7810</v>
      </c>
      <c r="B5545" t="s">
        <v>399</v>
      </c>
      <c r="E5545" t="s">
        <v>5842</v>
      </c>
      <c r="F5545" t="s">
        <v>347</v>
      </c>
      <c r="G5545" t="s">
        <v>5500</v>
      </c>
      <c r="H5545" t="s">
        <v>198</v>
      </c>
      <c r="I5545" t="s">
        <v>5501</v>
      </c>
      <c r="J5545">
        <v>1994</v>
      </c>
      <c r="K5545">
        <v>142811</v>
      </c>
      <c r="L5545">
        <v>3</v>
      </c>
      <c r="M5545" t="s">
        <v>200</v>
      </c>
      <c r="N5545" t="s">
        <v>1203</v>
      </c>
      <c r="O5545" t="s">
        <v>202</v>
      </c>
      <c r="P5545" t="s">
        <v>444</v>
      </c>
    </row>
    <row r="5546" spans="1:16" x14ac:dyDescent="0.25">
      <c r="A5546">
        <v>7811</v>
      </c>
      <c r="B5546" t="s">
        <v>399</v>
      </c>
      <c r="E5546" t="s">
        <v>5842</v>
      </c>
      <c r="F5546" t="s">
        <v>347</v>
      </c>
      <c r="G5546" t="s">
        <v>5500</v>
      </c>
      <c r="H5546" t="s">
        <v>198</v>
      </c>
      <c r="I5546" t="s">
        <v>5501</v>
      </c>
      <c r="J5546">
        <v>1996</v>
      </c>
      <c r="K5546">
        <v>72199</v>
      </c>
      <c r="L5546">
        <v>3</v>
      </c>
      <c r="M5546" t="s">
        <v>200</v>
      </c>
      <c r="N5546" t="s">
        <v>1203</v>
      </c>
      <c r="O5546" t="s">
        <v>202</v>
      </c>
      <c r="P5546" t="s">
        <v>2496</v>
      </c>
    </row>
    <row r="5547" spans="1:16" x14ac:dyDescent="0.25">
      <c r="A5547">
        <v>7812</v>
      </c>
      <c r="B5547" t="s">
        <v>399</v>
      </c>
      <c r="E5547" t="s">
        <v>5843</v>
      </c>
      <c r="F5547" t="s">
        <v>347</v>
      </c>
      <c r="G5547" t="s">
        <v>5500</v>
      </c>
      <c r="H5547" t="s">
        <v>198</v>
      </c>
      <c r="I5547" t="s">
        <v>5501</v>
      </c>
      <c r="J5547">
        <v>1996</v>
      </c>
      <c r="K5547">
        <v>208324</v>
      </c>
      <c r="L5547">
        <v>3</v>
      </c>
      <c r="M5547" t="s">
        <v>200</v>
      </c>
      <c r="N5547" t="s">
        <v>1203</v>
      </c>
      <c r="O5547" t="s">
        <v>202</v>
      </c>
      <c r="P5547" t="s">
        <v>5170</v>
      </c>
    </row>
    <row r="5548" spans="1:16" x14ac:dyDescent="0.25">
      <c r="A5548">
        <v>7813</v>
      </c>
      <c r="B5548" t="s">
        <v>360</v>
      </c>
      <c r="E5548" t="s">
        <v>5844</v>
      </c>
      <c r="F5548" t="s">
        <v>347</v>
      </c>
      <c r="G5548" t="s">
        <v>5500</v>
      </c>
      <c r="H5548" t="s">
        <v>198</v>
      </c>
      <c r="I5548" t="s">
        <v>5501</v>
      </c>
      <c r="J5548">
        <v>1961</v>
      </c>
      <c r="K5548">
        <v>15728</v>
      </c>
      <c r="L5548">
        <v>3</v>
      </c>
      <c r="M5548" t="s">
        <v>200</v>
      </c>
      <c r="N5548" t="s">
        <v>5530</v>
      </c>
      <c r="O5548" t="s">
        <v>202</v>
      </c>
      <c r="P5548" t="s">
        <v>5845</v>
      </c>
    </row>
    <row r="5549" spans="1:16" x14ac:dyDescent="0.25">
      <c r="A5549">
        <v>7814</v>
      </c>
      <c r="B5549" t="s">
        <v>360</v>
      </c>
      <c r="E5549" t="s">
        <v>5846</v>
      </c>
      <c r="F5549" t="s">
        <v>347</v>
      </c>
      <c r="G5549" t="s">
        <v>5500</v>
      </c>
      <c r="H5549" t="s">
        <v>198</v>
      </c>
      <c r="I5549" t="s">
        <v>5501</v>
      </c>
      <c r="J5549">
        <v>1973</v>
      </c>
      <c r="K5549">
        <v>527166</v>
      </c>
      <c r="L5549">
        <v>3</v>
      </c>
      <c r="M5549" t="s">
        <v>200</v>
      </c>
      <c r="N5549" t="s">
        <v>5530</v>
      </c>
      <c r="O5549" t="s">
        <v>202</v>
      </c>
      <c r="P5549" t="s">
        <v>5847</v>
      </c>
    </row>
    <row r="5550" spans="1:16" x14ac:dyDescent="0.25">
      <c r="A5550">
        <v>7815</v>
      </c>
      <c r="B5550" t="s">
        <v>360</v>
      </c>
      <c r="E5550" t="s">
        <v>5848</v>
      </c>
      <c r="F5550" t="s">
        <v>347</v>
      </c>
      <c r="G5550" t="s">
        <v>5500</v>
      </c>
      <c r="H5550" t="s">
        <v>198</v>
      </c>
      <c r="I5550" t="s">
        <v>5501</v>
      </c>
      <c r="J5550">
        <v>1958</v>
      </c>
      <c r="K5550">
        <v>8474</v>
      </c>
      <c r="L5550">
        <v>3</v>
      </c>
      <c r="M5550" t="s">
        <v>200</v>
      </c>
      <c r="N5550" t="s">
        <v>5530</v>
      </c>
      <c r="O5550" t="s">
        <v>202</v>
      </c>
      <c r="P5550" t="s">
        <v>3322</v>
      </c>
    </row>
    <row r="5551" spans="1:16" x14ac:dyDescent="0.25">
      <c r="A5551">
        <v>7816</v>
      </c>
      <c r="B5551" t="s">
        <v>360</v>
      </c>
      <c r="E5551" t="s">
        <v>5849</v>
      </c>
      <c r="F5551" t="s">
        <v>347</v>
      </c>
      <c r="G5551" t="s">
        <v>5500</v>
      </c>
      <c r="H5551" t="s">
        <v>198</v>
      </c>
      <c r="I5551" t="s">
        <v>5501</v>
      </c>
      <c r="J5551">
        <v>1973</v>
      </c>
      <c r="K5551">
        <v>44096</v>
      </c>
      <c r="L5551">
        <v>3</v>
      </c>
      <c r="M5551" t="s">
        <v>200</v>
      </c>
      <c r="N5551" t="s">
        <v>364</v>
      </c>
      <c r="O5551" t="s">
        <v>202</v>
      </c>
      <c r="P5551" t="s">
        <v>365</v>
      </c>
    </row>
    <row r="5552" spans="1:16" x14ac:dyDescent="0.25">
      <c r="A5552">
        <v>7817</v>
      </c>
      <c r="B5552" t="s">
        <v>360</v>
      </c>
      <c r="E5552" t="s">
        <v>5850</v>
      </c>
      <c r="F5552" t="s">
        <v>347</v>
      </c>
      <c r="G5552" t="s">
        <v>5500</v>
      </c>
      <c r="H5552" t="s">
        <v>198</v>
      </c>
      <c r="I5552" t="s">
        <v>5501</v>
      </c>
      <c r="J5552">
        <v>1962</v>
      </c>
      <c r="K5552">
        <v>10821</v>
      </c>
      <c r="L5552">
        <v>3</v>
      </c>
      <c r="M5552" t="s">
        <v>200</v>
      </c>
      <c r="N5552" t="s">
        <v>5530</v>
      </c>
      <c r="O5552" t="s">
        <v>202</v>
      </c>
      <c r="P5552" t="s">
        <v>5851</v>
      </c>
    </row>
    <row r="5553" spans="1:16" x14ac:dyDescent="0.25">
      <c r="A5553">
        <v>7818</v>
      </c>
      <c r="B5553" t="s">
        <v>360</v>
      </c>
      <c r="E5553" t="s">
        <v>5852</v>
      </c>
      <c r="F5553" t="s">
        <v>347</v>
      </c>
      <c r="G5553" t="s">
        <v>5500</v>
      </c>
      <c r="H5553" t="s">
        <v>198</v>
      </c>
      <c r="I5553" t="s">
        <v>5501</v>
      </c>
      <c r="J5553">
        <v>1980</v>
      </c>
      <c r="K5553">
        <v>4722</v>
      </c>
      <c r="L5553">
        <v>3</v>
      </c>
      <c r="M5553" t="s">
        <v>200</v>
      </c>
      <c r="N5553" t="s">
        <v>364</v>
      </c>
      <c r="O5553" t="s">
        <v>202</v>
      </c>
      <c r="P5553" t="s">
        <v>365</v>
      </c>
    </row>
    <row r="5554" spans="1:16" x14ac:dyDescent="0.25">
      <c r="A5554">
        <v>7819</v>
      </c>
      <c r="B5554" t="s">
        <v>360</v>
      </c>
      <c r="E5554" t="s">
        <v>5853</v>
      </c>
      <c r="F5554" t="s">
        <v>347</v>
      </c>
      <c r="G5554" t="s">
        <v>5500</v>
      </c>
      <c r="H5554" t="s">
        <v>198</v>
      </c>
      <c r="I5554" t="s">
        <v>5501</v>
      </c>
      <c r="J5554">
        <v>1984</v>
      </c>
      <c r="K5554">
        <v>108458</v>
      </c>
      <c r="L5554">
        <v>3</v>
      </c>
      <c r="M5554" t="s">
        <v>200</v>
      </c>
      <c r="N5554" t="s">
        <v>364</v>
      </c>
      <c r="O5554" t="s">
        <v>202</v>
      </c>
      <c r="P5554" t="s">
        <v>365</v>
      </c>
    </row>
    <row r="5555" spans="1:16" x14ac:dyDescent="0.25">
      <c r="A5555">
        <v>7820</v>
      </c>
      <c r="B5555" t="s">
        <v>360</v>
      </c>
      <c r="E5555" t="s">
        <v>5854</v>
      </c>
      <c r="F5555" t="s">
        <v>347</v>
      </c>
      <c r="G5555" t="s">
        <v>5500</v>
      </c>
      <c r="H5555" t="s">
        <v>198</v>
      </c>
      <c r="I5555" t="s">
        <v>5501</v>
      </c>
      <c r="J5555">
        <v>1971</v>
      </c>
      <c r="K5555">
        <v>238859</v>
      </c>
      <c r="L5555">
        <v>3</v>
      </c>
      <c r="M5555" t="s">
        <v>200</v>
      </c>
      <c r="N5555" t="s">
        <v>5530</v>
      </c>
      <c r="O5555" t="s">
        <v>202</v>
      </c>
      <c r="P5555" t="s">
        <v>5855</v>
      </c>
    </row>
    <row r="5556" spans="1:16" x14ac:dyDescent="0.25">
      <c r="A5556">
        <v>7821</v>
      </c>
      <c r="B5556" t="s">
        <v>360</v>
      </c>
      <c r="E5556" t="s">
        <v>5856</v>
      </c>
      <c r="F5556" t="s">
        <v>347</v>
      </c>
      <c r="G5556" t="s">
        <v>5500</v>
      </c>
      <c r="H5556" t="s">
        <v>198</v>
      </c>
      <c r="I5556" t="s">
        <v>5501</v>
      </c>
      <c r="J5556">
        <v>1982</v>
      </c>
      <c r="K5556">
        <v>67251</v>
      </c>
      <c r="L5556">
        <v>3</v>
      </c>
      <c r="M5556" t="s">
        <v>200</v>
      </c>
      <c r="N5556" t="s">
        <v>364</v>
      </c>
      <c r="O5556" t="s">
        <v>202</v>
      </c>
      <c r="P5556" t="s">
        <v>365</v>
      </c>
    </row>
    <row r="5557" spans="1:16" x14ac:dyDescent="0.25">
      <c r="A5557">
        <v>7822</v>
      </c>
      <c r="B5557" t="s">
        <v>360</v>
      </c>
      <c r="E5557" t="s">
        <v>5857</v>
      </c>
      <c r="F5557" t="s">
        <v>347</v>
      </c>
      <c r="G5557" t="s">
        <v>5500</v>
      </c>
      <c r="H5557" t="s">
        <v>198</v>
      </c>
      <c r="I5557" t="s">
        <v>5501</v>
      </c>
      <c r="J5557">
        <v>1981</v>
      </c>
      <c r="K5557">
        <v>46754</v>
      </c>
      <c r="L5557">
        <v>3</v>
      </c>
      <c r="M5557" t="s">
        <v>200</v>
      </c>
      <c r="N5557" t="s">
        <v>364</v>
      </c>
      <c r="O5557" t="s">
        <v>202</v>
      </c>
      <c r="P5557" t="s">
        <v>365</v>
      </c>
    </row>
    <row r="5558" spans="1:16" x14ac:dyDescent="0.25">
      <c r="A5558">
        <v>7823</v>
      </c>
      <c r="B5558" t="s">
        <v>360</v>
      </c>
      <c r="E5558" t="s">
        <v>5858</v>
      </c>
      <c r="F5558" t="s">
        <v>347</v>
      </c>
      <c r="G5558" t="s">
        <v>5500</v>
      </c>
      <c r="H5558" t="s">
        <v>198</v>
      </c>
      <c r="I5558" t="s">
        <v>5501</v>
      </c>
      <c r="J5558">
        <v>1969</v>
      </c>
      <c r="K5558">
        <v>12914</v>
      </c>
      <c r="L5558">
        <v>3</v>
      </c>
      <c r="M5558" t="s">
        <v>200</v>
      </c>
      <c r="N5558" t="s">
        <v>364</v>
      </c>
      <c r="O5558" t="s">
        <v>202</v>
      </c>
      <c r="P5558" t="s">
        <v>365</v>
      </c>
    </row>
    <row r="5559" spans="1:16" x14ac:dyDescent="0.25">
      <c r="A5559">
        <v>7824</v>
      </c>
      <c r="B5559" t="s">
        <v>360</v>
      </c>
      <c r="E5559" t="s">
        <v>5859</v>
      </c>
      <c r="F5559" t="s">
        <v>347</v>
      </c>
      <c r="G5559" t="s">
        <v>5500</v>
      </c>
      <c r="H5559" t="s">
        <v>198</v>
      </c>
      <c r="I5559" t="s">
        <v>5501</v>
      </c>
      <c r="J5559">
        <v>1983</v>
      </c>
      <c r="K5559">
        <v>52488</v>
      </c>
      <c r="L5559">
        <v>3</v>
      </c>
      <c r="M5559" t="s">
        <v>200</v>
      </c>
      <c r="N5559" t="s">
        <v>364</v>
      </c>
      <c r="O5559" t="s">
        <v>202</v>
      </c>
      <c r="P5559" t="s">
        <v>365</v>
      </c>
    </row>
    <row r="5560" spans="1:16" x14ac:dyDescent="0.25">
      <c r="A5560">
        <v>7825</v>
      </c>
      <c r="B5560" t="s">
        <v>360</v>
      </c>
      <c r="E5560" t="s">
        <v>5860</v>
      </c>
      <c r="F5560" t="s">
        <v>347</v>
      </c>
      <c r="G5560" t="s">
        <v>5500</v>
      </c>
      <c r="H5560" t="s">
        <v>198</v>
      </c>
      <c r="I5560" t="s">
        <v>5501</v>
      </c>
      <c r="J5560">
        <v>1968</v>
      </c>
      <c r="K5560">
        <v>106676</v>
      </c>
      <c r="L5560">
        <v>3</v>
      </c>
      <c r="M5560" t="s">
        <v>200</v>
      </c>
      <c r="N5560" t="s">
        <v>436</v>
      </c>
      <c r="O5560" t="s">
        <v>202</v>
      </c>
      <c r="P5560" t="s">
        <v>384</v>
      </c>
    </row>
    <row r="5561" spans="1:16" ht="30" x14ac:dyDescent="0.25">
      <c r="A5561">
        <v>7826</v>
      </c>
      <c r="B5561" t="s">
        <v>360</v>
      </c>
      <c r="E5561" s="18" t="s">
        <v>5861</v>
      </c>
      <c r="F5561" t="s">
        <v>347</v>
      </c>
      <c r="G5561" t="s">
        <v>5500</v>
      </c>
      <c r="H5561" t="s">
        <v>198</v>
      </c>
      <c r="I5561" t="s">
        <v>5501</v>
      </c>
      <c r="J5561">
        <v>1964</v>
      </c>
      <c r="K5561">
        <v>230071</v>
      </c>
      <c r="L5561">
        <v>3</v>
      </c>
      <c r="M5561" t="s">
        <v>200</v>
      </c>
      <c r="N5561" t="s">
        <v>5530</v>
      </c>
      <c r="O5561" t="s">
        <v>202</v>
      </c>
      <c r="P5561" t="s">
        <v>5847</v>
      </c>
    </row>
    <row r="5562" spans="1:16" x14ac:dyDescent="0.25">
      <c r="A5562">
        <v>7827</v>
      </c>
      <c r="B5562" t="s">
        <v>360</v>
      </c>
      <c r="E5562" t="s">
        <v>5862</v>
      </c>
      <c r="F5562" t="s">
        <v>347</v>
      </c>
      <c r="G5562" t="s">
        <v>5500</v>
      </c>
      <c r="H5562" t="s">
        <v>198</v>
      </c>
      <c r="I5562" t="s">
        <v>5501</v>
      </c>
      <c r="J5562">
        <v>1978</v>
      </c>
      <c r="K5562">
        <v>21643</v>
      </c>
      <c r="L5562">
        <v>3</v>
      </c>
      <c r="M5562" t="s">
        <v>200</v>
      </c>
      <c r="N5562" t="s">
        <v>364</v>
      </c>
      <c r="O5562" t="s">
        <v>202</v>
      </c>
      <c r="P5562" t="s">
        <v>365</v>
      </c>
    </row>
    <row r="5563" spans="1:16" x14ac:dyDescent="0.25">
      <c r="A5563">
        <v>7828</v>
      </c>
      <c r="B5563" t="s">
        <v>360</v>
      </c>
      <c r="E5563" t="s">
        <v>5863</v>
      </c>
      <c r="F5563" t="s">
        <v>347</v>
      </c>
      <c r="G5563" t="s">
        <v>5500</v>
      </c>
      <c r="H5563" t="s">
        <v>198</v>
      </c>
      <c r="I5563" t="s">
        <v>5501</v>
      </c>
      <c r="J5563">
        <v>1948</v>
      </c>
      <c r="K5563">
        <v>989</v>
      </c>
      <c r="L5563">
        <v>3</v>
      </c>
      <c r="M5563" t="s">
        <v>200</v>
      </c>
      <c r="N5563" t="s">
        <v>364</v>
      </c>
      <c r="O5563" t="s">
        <v>202</v>
      </c>
      <c r="P5563" t="s">
        <v>365</v>
      </c>
    </row>
    <row r="5564" spans="1:16" x14ac:dyDescent="0.25">
      <c r="A5564">
        <v>7829</v>
      </c>
      <c r="B5564" t="s">
        <v>360</v>
      </c>
      <c r="E5564" t="s">
        <v>5864</v>
      </c>
      <c r="F5564" t="s">
        <v>347</v>
      </c>
      <c r="G5564" t="s">
        <v>5500</v>
      </c>
      <c r="H5564" t="s">
        <v>198</v>
      </c>
      <c r="I5564" t="s">
        <v>5501</v>
      </c>
      <c r="J5564">
        <v>1973</v>
      </c>
      <c r="K5564">
        <v>8591</v>
      </c>
      <c r="L5564">
        <v>3</v>
      </c>
      <c r="M5564" t="s">
        <v>200</v>
      </c>
      <c r="N5564" t="s">
        <v>376</v>
      </c>
      <c r="O5564" t="s">
        <v>202</v>
      </c>
      <c r="P5564" t="s">
        <v>4054</v>
      </c>
    </row>
    <row r="5565" spans="1:16" x14ac:dyDescent="0.25">
      <c r="A5565">
        <v>7830</v>
      </c>
      <c r="B5565" t="s">
        <v>360</v>
      </c>
      <c r="E5565" t="s">
        <v>5865</v>
      </c>
      <c r="F5565" t="s">
        <v>347</v>
      </c>
      <c r="G5565" t="s">
        <v>5500</v>
      </c>
      <c r="H5565" t="s">
        <v>198</v>
      </c>
      <c r="I5565" t="s">
        <v>5501</v>
      </c>
      <c r="J5565">
        <v>1973</v>
      </c>
      <c r="K5565">
        <v>933718</v>
      </c>
      <c r="L5565">
        <v>3</v>
      </c>
      <c r="M5565" t="s">
        <v>200</v>
      </c>
      <c r="N5565" t="s">
        <v>5530</v>
      </c>
      <c r="O5565" t="s">
        <v>202</v>
      </c>
      <c r="P5565" t="s">
        <v>4715</v>
      </c>
    </row>
    <row r="5566" spans="1:16" x14ac:dyDescent="0.25">
      <c r="A5566">
        <v>7831</v>
      </c>
      <c r="B5566" t="s">
        <v>360</v>
      </c>
      <c r="E5566" t="s">
        <v>5866</v>
      </c>
      <c r="F5566" t="s">
        <v>347</v>
      </c>
      <c r="G5566" t="s">
        <v>5500</v>
      </c>
      <c r="H5566" t="s">
        <v>198</v>
      </c>
      <c r="I5566" t="s">
        <v>5501</v>
      </c>
      <c r="J5566">
        <v>1983</v>
      </c>
      <c r="K5566">
        <v>60218</v>
      </c>
      <c r="L5566">
        <v>3</v>
      </c>
      <c r="M5566" t="s">
        <v>200</v>
      </c>
      <c r="N5566" t="s">
        <v>364</v>
      </c>
      <c r="O5566" t="s">
        <v>202</v>
      </c>
      <c r="P5566" t="s">
        <v>365</v>
      </c>
    </row>
    <row r="5567" spans="1:16" x14ac:dyDescent="0.25">
      <c r="A5567">
        <v>7832</v>
      </c>
      <c r="B5567" t="s">
        <v>360</v>
      </c>
      <c r="E5567" t="s">
        <v>5867</v>
      </c>
      <c r="F5567" t="s">
        <v>347</v>
      </c>
      <c r="G5567" t="s">
        <v>5500</v>
      </c>
      <c r="H5567" t="s">
        <v>198</v>
      </c>
      <c r="I5567" t="s">
        <v>5501</v>
      </c>
      <c r="J5567">
        <v>1977</v>
      </c>
      <c r="K5567">
        <v>7492</v>
      </c>
      <c r="L5567">
        <v>3</v>
      </c>
      <c r="M5567" t="s">
        <v>200</v>
      </c>
      <c r="N5567" t="s">
        <v>364</v>
      </c>
      <c r="O5567" t="s">
        <v>202</v>
      </c>
      <c r="P5567" t="s">
        <v>365</v>
      </c>
    </row>
    <row r="5568" spans="1:16" x14ac:dyDescent="0.25">
      <c r="A5568">
        <v>7833</v>
      </c>
      <c r="B5568" t="s">
        <v>360</v>
      </c>
      <c r="E5568" t="s">
        <v>5868</v>
      </c>
      <c r="F5568" t="s">
        <v>347</v>
      </c>
      <c r="G5568" t="s">
        <v>5500</v>
      </c>
      <c r="H5568" t="s">
        <v>198</v>
      </c>
      <c r="I5568" t="s">
        <v>5501</v>
      </c>
      <c r="J5568">
        <v>1993</v>
      </c>
      <c r="K5568">
        <v>128763</v>
      </c>
      <c r="L5568">
        <v>3</v>
      </c>
      <c r="M5568" t="s">
        <v>200</v>
      </c>
      <c r="N5568" t="s">
        <v>364</v>
      </c>
      <c r="O5568" t="s">
        <v>202</v>
      </c>
      <c r="P5568" t="s">
        <v>365</v>
      </c>
    </row>
    <row r="5569" spans="1:16" x14ac:dyDescent="0.25">
      <c r="A5569">
        <v>7834</v>
      </c>
      <c r="B5569" t="s">
        <v>360</v>
      </c>
      <c r="E5569" t="s">
        <v>5869</v>
      </c>
      <c r="F5569" t="s">
        <v>347</v>
      </c>
      <c r="G5569" t="s">
        <v>5500</v>
      </c>
      <c r="H5569" t="s">
        <v>198</v>
      </c>
      <c r="I5569" t="s">
        <v>5501</v>
      </c>
      <c r="J5569">
        <v>1971</v>
      </c>
      <c r="K5569">
        <v>68932</v>
      </c>
      <c r="L5569">
        <v>3</v>
      </c>
      <c r="M5569" t="s">
        <v>200</v>
      </c>
      <c r="N5569" t="s">
        <v>5530</v>
      </c>
      <c r="O5569" t="s">
        <v>202</v>
      </c>
      <c r="P5569" t="s">
        <v>4711</v>
      </c>
    </row>
    <row r="5570" spans="1:16" x14ac:dyDescent="0.25">
      <c r="A5570">
        <v>7836</v>
      </c>
      <c r="B5570" t="s">
        <v>399</v>
      </c>
      <c r="E5570" t="s">
        <v>5870</v>
      </c>
      <c r="F5570" t="s">
        <v>347</v>
      </c>
      <c r="G5570" t="s">
        <v>5500</v>
      </c>
      <c r="H5570" t="s">
        <v>198</v>
      </c>
      <c r="I5570" t="s">
        <v>5501</v>
      </c>
      <c r="J5570">
        <v>1959</v>
      </c>
      <c r="K5570">
        <v>10612</v>
      </c>
      <c r="L5570">
        <v>3</v>
      </c>
      <c r="M5570" t="s">
        <v>200</v>
      </c>
      <c r="N5570" t="s">
        <v>5871</v>
      </c>
      <c r="O5570" t="s">
        <v>202</v>
      </c>
      <c r="P5570" t="s">
        <v>424</v>
      </c>
    </row>
    <row r="5571" spans="1:16" x14ac:dyDescent="0.25">
      <c r="A5571">
        <v>7837</v>
      </c>
      <c r="B5571" t="s">
        <v>399</v>
      </c>
      <c r="E5571" t="s">
        <v>5870</v>
      </c>
      <c r="F5571" t="s">
        <v>347</v>
      </c>
      <c r="G5571" t="s">
        <v>5500</v>
      </c>
      <c r="H5571" t="s">
        <v>198</v>
      </c>
      <c r="I5571" t="s">
        <v>5501</v>
      </c>
      <c r="J5571">
        <v>1959</v>
      </c>
      <c r="K5571">
        <v>1066</v>
      </c>
      <c r="L5571">
        <v>3</v>
      </c>
      <c r="M5571" t="s">
        <v>200</v>
      </c>
      <c r="N5571" t="s">
        <v>5871</v>
      </c>
      <c r="O5571" t="s">
        <v>202</v>
      </c>
      <c r="P5571" t="s">
        <v>424</v>
      </c>
    </row>
    <row r="5572" spans="1:16" x14ac:dyDescent="0.25">
      <c r="A5572">
        <v>7838</v>
      </c>
      <c r="B5572" t="s">
        <v>399</v>
      </c>
      <c r="E5572" t="s">
        <v>5870</v>
      </c>
      <c r="F5572" t="s">
        <v>347</v>
      </c>
      <c r="G5572" t="s">
        <v>5500</v>
      </c>
      <c r="H5572" t="s">
        <v>198</v>
      </c>
      <c r="I5572" t="s">
        <v>5501</v>
      </c>
      <c r="J5572">
        <v>1976</v>
      </c>
      <c r="K5572">
        <v>1620</v>
      </c>
      <c r="L5572">
        <v>3</v>
      </c>
      <c r="M5572" t="s">
        <v>200</v>
      </c>
      <c r="N5572" t="s">
        <v>5871</v>
      </c>
      <c r="O5572" t="s">
        <v>202</v>
      </c>
      <c r="P5572" t="s">
        <v>424</v>
      </c>
    </row>
    <row r="5573" spans="1:16" x14ac:dyDescent="0.25">
      <c r="A5573">
        <v>7839</v>
      </c>
      <c r="B5573" t="s">
        <v>399</v>
      </c>
      <c r="E5573" t="s">
        <v>5870</v>
      </c>
      <c r="F5573" t="s">
        <v>347</v>
      </c>
      <c r="G5573" t="s">
        <v>5500</v>
      </c>
      <c r="H5573" t="s">
        <v>198</v>
      </c>
      <c r="I5573" t="s">
        <v>5501</v>
      </c>
      <c r="J5573">
        <v>1977</v>
      </c>
      <c r="K5573">
        <v>483</v>
      </c>
      <c r="L5573">
        <v>3</v>
      </c>
      <c r="M5573" t="s">
        <v>200</v>
      </c>
      <c r="N5573" t="s">
        <v>401</v>
      </c>
      <c r="O5573" t="s">
        <v>202</v>
      </c>
      <c r="P5573" t="s">
        <v>1506</v>
      </c>
    </row>
    <row r="5574" spans="1:16" x14ac:dyDescent="0.25">
      <c r="A5574">
        <v>7840</v>
      </c>
      <c r="B5574" t="s">
        <v>399</v>
      </c>
      <c r="E5574" t="s">
        <v>5870</v>
      </c>
      <c r="F5574" t="s">
        <v>347</v>
      </c>
      <c r="G5574" t="s">
        <v>5500</v>
      </c>
      <c r="H5574" t="s">
        <v>198</v>
      </c>
      <c r="I5574" t="s">
        <v>5501</v>
      </c>
      <c r="J5574">
        <v>1977</v>
      </c>
      <c r="K5574">
        <v>125</v>
      </c>
      <c r="L5574">
        <v>3</v>
      </c>
      <c r="M5574" t="s">
        <v>200</v>
      </c>
      <c r="N5574" t="s">
        <v>401</v>
      </c>
      <c r="O5574" t="s">
        <v>202</v>
      </c>
      <c r="P5574" t="s">
        <v>3564</v>
      </c>
    </row>
    <row r="5575" spans="1:16" x14ac:dyDescent="0.25">
      <c r="A5575">
        <v>7841</v>
      </c>
      <c r="B5575" t="s">
        <v>399</v>
      </c>
      <c r="E5575" t="s">
        <v>5870</v>
      </c>
      <c r="F5575" t="s">
        <v>347</v>
      </c>
      <c r="G5575" t="s">
        <v>5500</v>
      </c>
      <c r="H5575" t="s">
        <v>198</v>
      </c>
      <c r="I5575" t="s">
        <v>5501</v>
      </c>
      <c r="J5575">
        <v>1977</v>
      </c>
      <c r="K5575">
        <v>111</v>
      </c>
      <c r="L5575">
        <v>3</v>
      </c>
      <c r="M5575" t="s">
        <v>200</v>
      </c>
      <c r="N5575" t="s">
        <v>401</v>
      </c>
      <c r="O5575" t="s">
        <v>202</v>
      </c>
      <c r="P5575" t="s">
        <v>444</v>
      </c>
    </row>
    <row r="5576" spans="1:16" x14ac:dyDescent="0.25">
      <c r="A5576">
        <v>7842</v>
      </c>
      <c r="B5576" t="s">
        <v>399</v>
      </c>
      <c r="E5576" t="s">
        <v>5870</v>
      </c>
      <c r="F5576" t="s">
        <v>347</v>
      </c>
      <c r="G5576" t="s">
        <v>5500</v>
      </c>
      <c r="H5576" t="s">
        <v>198</v>
      </c>
      <c r="I5576" t="s">
        <v>5501</v>
      </c>
      <c r="J5576">
        <v>1980</v>
      </c>
      <c r="K5576">
        <v>1132</v>
      </c>
      <c r="L5576">
        <v>3</v>
      </c>
      <c r="M5576" t="s">
        <v>200</v>
      </c>
      <c r="N5576" t="s">
        <v>401</v>
      </c>
      <c r="O5576" t="s">
        <v>202</v>
      </c>
      <c r="P5576" t="s">
        <v>2496</v>
      </c>
    </row>
    <row r="5577" spans="1:16" x14ac:dyDescent="0.25">
      <c r="A5577">
        <v>7843</v>
      </c>
      <c r="B5577" t="s">
        <v>399</v>
      </c>
      <c r="E5577" t="s">
        <v>5870</v>
      </c>
      <c r="F5577" t="s">
        <v>347</v>
      </c>
      <c r="G5577" t="s">
        <v>5500</v>
      </c>
      <c r="H5577" t="s">
        <v>198</v>
      </c>
      <c r="I5577" t="s">
        <v>5501</v>
      </c>
      <c r="J5577">
        <v>1980</v>
      </c>
      <c r="K5577">
        <v>1503</v>
      </c>
      <c r="L5577">
        <v>3</v>
      </c>
      <c r="M5577" t="s">
        <v>200</v>
      </c>
      <c r="N5577" t="s">
        <v>401</v>
      </c>
      <c r="O5577" t="s">
        <v>202</v>
      </c>
      <c r="P5577" t="s">
        <v>2496</v>
      </c>
    </row>
    <row r="5578" spans="1:16" x14ac:dyDescent="0.25">
      <c r="A5578">
        <v>7844</v>
      </c>
      <c r="B5578" t="s">
        <v>399</v>
      </c>
      <c r="E5578" t="s">
        <v>5872</v>
      </c>
      <c r="F5578" t="s">
        <v>347</v>
      </c>
      <c r="G5578" t="s">
        <v>5500</v>
      </c>
      <c r="H5578" t="s">
        <v>198</v>
      </c>
      <c r="I5578" t="s">
        <v>5501</v>
      </c>
      <c r="J5578">
        <v>1980</v>
      </c>
      <c r="K5578">
        <v>1151</v>
      </c>
      <c r="L5578">
        <v>3</v>
      </c>
      <c r="M5578" t="s">
        <v>200</v>
      </c>
      <c r="N5578" t="s">
        <v>401</v>
      </c>
      <c r="O5578" t="s">
        <v>202</v>
      </c>
      <c r="P5578" t="s">
        <v>450</v>
      </c>
    </row>
    <row r="5579" spans="1:16" x14ac:dyDescent="0.25">
      <c r="A5579">
        <v>7845</v>
      </c>
      <c r="B5579" t="s">
        <v>399</v>
      </c>
      <c r="E5579" t="s">
        <v>5870</v>
      </c>
      <c r="F5579" t="s">
        <v>347</v>
      </c>
      <c r="G5579" t="s">
        <v>5500</v>
      </c>
      <c r="H5579" t="s">
        <v>198</v>
      </c>
      <c r="I5579" t="s">
        <v>5501</v>
      </c>
      <c r="J5579">
        <v>1982</v>
      </c>
      <c r="K5579">
        <v>3016</v>
      </c>
      <c r="L5579">
        <v>3</v>
      </c>
      <c r="M5579" t="s">
        <v>200</v>
      </c>
      <c r="N5579" t="s">
        <v>401</v>
      </c>
      <c r="O5579" t="s">
        <v>202</v>
      </c>
      <c r="P5579" t="s">
        <v>1242</v>
      </c>
    </row>
    <row r="5580" spans="1:16" x14ac:dyDescent="0.25">
      <c r="A5580">
        <v>7846</v>
      </c>
      <c r="B5580" t="s">
        <v>399</v>
      </c>
      <c r="E5580" t="s">
        <v>5870</v>
      </c>
      <c r="F5580" t="s">
        <v>347</v>
      </c>
      <c r="G5580" t="s">
        <v>5500</v>
      </c>
      <c r="H5580" t="s">
        <v>198</v>
      </c>
      <c r="I5580" t="s">
        <v>5501</v>
      </c>
      <c r="J5580">
        <v>1982</v>
      </c>
      <c r="K5580">
        <v>3053</v>
      </c>
      <c r="L5580">
        <v>3</v>
      </c>
      <c r="M5580" t="s">
        <v>200</v>
      </c>
      <c r="N5580" t="s">
        <v>401</v>
      </c>
      <c r="O5580" t="s">
        <v>202</v>
      </c>
      <c r="P5580" t="s">
        <v>424</v>
      </c>
    </row>
    <row r="5581" spans="1:16" x14ac:dyDescent="0.25">
      <c r="A5581">
        <v>7847</v>
      </c>
      <c r="B5581" t="s">
        <v>399</v>
      </c>
      <c r="E5581" t="s">
        <v>5870</v>
      </c>
      <c r="F5581" t="s">
        <v>347</v>
      </c>
      <c r="G5581" t="s">
        <v>5500</v>
      </c>
      <c r="H5581" t="s">
        <v>198</v>
      </c>
      <c r="I5581" t="s">
        <v>5501</v>
      </c>
      <c r="J5581">
        <v>1982</v>
      </c>
      <c r="K5581">
        <v>2147</v>
      </c>
      <c r="L5581">
        <v>3</v>
      </c>
      <c r="M5581" t="s">
        <v>200</v>
      </c>
      <c r="N5581" t="s">
        <v>401</v>
      </c>
      <c r="O5581" t="s">
        <v>202</v>
      </c>
      <c r="P5581" t="s">
        <v>1242</v>
      </c>
    </row>
    <row r="5582" spans="1:16" x14ac:dyDescent="0.25">
      <c r="A5582">
        <v>7848</v>
      </c>
      <c r="B5582" t="s">
        <v>399</v>
      </c>
      <c r="E5582" t="s">
        <v>5870</v>
      </c>
      <c r="F5582" t="s">
        <v>347</v>
      </c>
      <c r="G5582" t="s">
        <v>5500</v>
      </c>
      <c r="H5582" t="s">
        <v>198</v>
      </c>
      <c r="I5582" t="s">
        <v>5501</v>
      </c>
      <c r="J5582">
        <v>1983</v>
      </c>
      <c r="K5582">
        <v>2702</v>
      </c>
      <c r="L5582">
        <v>3</v>
      </c>
      <c r="M5582" t="s">
        <v>200</v>
      </c>
      <c r="N5582" t="s">
        <v>401</v>
      </c>
      <c r="O5582" t="s">
        <v>202</v>
      </c>
      <c r="P5582" t="s">
        <v>1176</v>
      </c>
    </row>
    <row r="5583" spans="1:16" x14ac:dyDescent="0.25">
      <c r="A5583">
        <v>7849</v>
      </c>
      <c r="B5583" t="s">
        <v>399</v>
      </c>
      <c r="E5583" t="s">
        <v>5870</v>
      </c>
      <c r="F5583" t="s">
        <v>347</v>
      </c>
      <c r="G5583" t="s">
        <v>5500</v>
      </c>
      <c r="H5583" t="s">
        <v>198</v>
      </c>
      <c r="I5583" t="s">
        <v>5501</v>
      </c>
      <c r="J5583">
        <v>1983</v>
      </c>
      <c r="K5583">
        <v>2035</v>
      </c>
      <c r="L5583">
        <v>3</v>
      </c>
      <c r="M5583" t="s">
        <v>200</v>
      </c>
      <c r="N5583" t="s">
        <v>401</v>
      </c>
      <c r="O5583" t="s">
        <v>202</v>
      </c>
      <c r="P5583" t="s">
        <v>1242</v>
      </c>
    </row>
    <row r="5584" spans="1:16" x14ac:dyDescent="0.25">
      <c r="A5584">
        <v>7850</v>
      </c>
      <c r="B5584" t="s">
        <v>399</v>
      </c>
      <c r="E5584" t="s">
        <v>5872</v>
      </c>
      <c r="F5584" t="s">
        <v>347</v>
      </c>
      <c r="G5584" t="s">
        <v>5500</v>
      </c>
      <c r="H5584" t="s">
        <v>198</v>
      </c>
      <c r="I5584" t="s">
        <v>5501</v>
      </c>
      <c r="J5584">
        <v>1984</v>
      </c>
      <c r="K5584">
        <v>2082</v>
      </c>
      <c r="L5584">
        <v>3</v>
      </c>
      <c r="M5584" t="s">
        <v>200</v>
      </c>
      <c r="N5584" t="s">
        <v>401</v>
      </c>
      <c r="O5584" t="s">
        <v>202</v>
      </c>
      <c r="P5584" t="s">
        <v>1242</v>
      </c>
    </row>
    <row r="5585" spans="1:16" x14ac:dyDescent="0.25">
      <c r="A5585">
        <v>7851</v>
      </c>
      <c r="B5585" t="s">
        <v>399</v>
      </c>
      <c r="E5585" t="s">
        <v>5870</v>
      </c>
      <c r="F5585" t="s">
        <v>347</v>
      </c>
      <c r="G5585" t="s">
        <v>5500</v>
      </c>
      <c r="H5585" t="s">
        <v>198</v>
      </c>
      <c r="I5585" t="s">
        <v>5501</v>
      </c>
      <c r="J5585">
        <v>1984</v>
      </c>
      <c r="K5585">
        <v>4271</v>
      </c>
      <c r="L5585">
        <v>3</v>
      </c>
      <c r="M5585" t="s">
        <v>200</v>
      </c>
      <c r="N5585" t="s">
        <v>401</v>
      </c>
      <c r="O5585" t="s">
        <v>202</v>
      </c>
      <c r="P5585" t="s">
        <v>1242</v>
      </c>
    </row>
    <row r="5586" spans="1:16" x14ac:dyDescent="0.25">
      <c r="A5586">
        <v>7852</v>
      </c>
      <c r="B5586" t="s">
        <v>399</v>
      </c>
      <c r="E5586" t="s">
        <v>5870</v>
      </c>
      <c r="F5586" t="s">
        <v>347</v>
      </c>
      <c r="G5586" t="s">
        <v>5500</v>
      </c>
      <c r="H5586" t="s">
        <v>198</v>
      </c>
      <c r="I5586" t="s">
        <v>5501</v>
      </c>
      <c r="J5586">
        <v>1985</v>
      </c>
      <c r="K5586">
        <v>1597</v>
      </c>
      <c r="L5586">
        <v>3</v>
      </c>
      <c r="M5586" t="s">
        <v>200</v>
      </c>
      <c r="N5586" t="s">
        <v>401</v>
      </c>
      <c r="O5586" t="s">
        <v>202</v>
      </c>
      <c r="P5586" t="s">
        <v>1204</v>
      </c>
    </row>
    <row r="5587" spans="1:16" x14ac:dyDescent="0.25">
      <c r="A5587">
        <v>7853</v>
      </c>
      <c r="B5587" t="s">
        <v>399</v>
      </c>
      <c r="E5587" t="s">
        <v>5870</v>
      </c>
      <c r="F5587" t="s">
        <v>347</v>
      </c>
      <c r="G5587" t="s">
        <v>5500</v>
      </c>
      <c r="H5587" t="s">
        <v>198</v>
      </c>
      <c r="I5587" t="s">
        <v>5501</v>
      </c>
      <c r="J5587">
        <v>1985</v>
      </c>
      <c r="K5587">
        <v>4044</v>
      </c>
      <c r="L5587">
        <v>3</v>
      </c>
      <c r="M5587" t="s">
        <v>200</v>
      </c>
      <c r="N5587" t="s">
        <v>401</v>
      </c>
      <c r="O5587" t="s">
        <v>202</v>
      </c>
      <c r="P5587" t="s">
        <v>1242</v>
      </c>
    </row>
    <row r="5588" spans="1:16" x14ac:dyDescent="0.25">
      <c r="A5588">
        <v>7854</v>
      </c>
      <c r="B5588" t="s">
        <v>399</v>
      </c>
      <c r="E5588" t="s">
        <v>5870</v>
      </c>
      <c r="F5588" t="s">
        <v>347</v>
      </c>
      <c r="G5588" t="s">
        <v>5500</v>
      </c>
      <c r="H5588" t="s">
        <v>198</v>
      </c>
      <c r="I5588" t="s">
        <v>5501</v>
      </c>
      <c r="J5588">
        <v>1985</v>
      </c>
      <c r="K5588">
        <v>1204</v>
      </c>
      <c r="L5588">
        <v>3</v>
      </c>
      <c r="M5588" t="s">
        <v>200</v>
      </c>
      <c r="N5588" t="s">
        <v>401</v>
      </c>
      <c r="O5588" t="s">
        <v>202</v>
      </c>
      <c r="P5588" t="s">
        <v>1204</v>
      </c>
    </row>
    <row r="5589" spans="1:16" x14ac:dyDescent="0.25">
      <c r="A5589">
        <v>7855</v>
      </c>
      <c r="B5589" t="s">
        <v>399</v>
      </c>
      <c r="E5589" t="s">
        <v>5873</v>
      </c>
      <c r="F5589" t="s">
        <v>347</v>
      </c>
      <c r="G5589" t="s">
        <v>5500</v>
      </c>
      <c r="H5589" t="s">
        <v>198</v>
      </c>
      <c r="I5589" t="s">
        <v>5501</v>
      </c>
      <c r="J5589">
        <v>1987</v>
      </c>
      <c r="K5589">
        <v>4579</v>
      </c>
      <c r="L5589">
        <v>3</v>
      </c>
      <c r="M5589" t="s">
        <v>200</v>
      </c>
      <c r="N5589" t="s">
        <v>401</v>
      </c>
      <c r="O5589" t="s">
        <v>202</v>
      </c>
      <c r="P5589" t="s">
        <v>424</v>
      </c>
    </row>
    <row r="5590" spans="1:16" x14ac:dyDescent="0.25">
      <c r="A5590">
        <v>7856</v>
      </c>
      <c r="B5590" t="s">
        <v>399</v>
      </c>
      <c r="E5590" t="s">
        <v>5874</v>
      </c>
      <c r="F5590" t="s">
        <v>347</v>
      </c>
      <c r="G5590" t="s">
        <v>5500</v>
      </c>
      <c r="H5590" t="s">
        <v>198</v>
      </c>
      <c r="I5590" t="s">
        <v>5501</v>
      </c>
      <c r="J5590">
        <v>1988</v>
      </c>
      <c r="K5590">
        <v>2505</v>
      </c>
      <c r="L5590">
        <v>3</v>
      </c>
      <c r="M5590" t="s">
        <v>200</v>
      </c>
      <c r="N5590" t="s">
        <v>401</v>
      </c>
      <c r="O5590" t="s">
        <v>202</v>
      </c>
      <c r="P5590" t="s">
        <v>442</v>
      </c>
    </row>
    <row r="5591" spans="1:16" x14ac:dyDescent="0.25">
      <c r="A5591">
        <v>7857</v>
      </c>
      <c r="B5591" t="s">
        <v>399</v>
      </c>
      <c r="E5591" t="s">
        <v>5875</v>
      </c>
      <c r="F5591" t="s">
        <v>347</v>
      </c>
      <c r="G5591" t="s">
        <v>5500</v>
      </c>
      <c r="H5591" t="s">
        <v>198</v>
      </c>
      <c r="I5591" t="s">
        <v>5501</v>
      </c>
      <c r="J5591">
        <v>1990</v>
      </c>
      <c r="K5591">
        <v>1620</v>
      </c>
      <c r="L5591">
        <v>3</v>
      </c>
      <c r="M5591" t="s">
        <v>200</v>
      </c>
      <c r="N5591" t="s">
        <v>401</v>
      </c>
      <c r="O5591" t="s">
        <v>202</v>
      </c>
      <c r="P5591" t="s">
        <v>413</v>
      </c>
    </row>
    <row r="5592" spans="1:16" x14ac:dyDescent="0.25">
      <c r="A5592">
        <v>7858</v>
      </c>
      <c r="B5592" t="s">
        <v>399</v>
      </c>
      <c r="E5592" t="s">
        <v>5876</v>
      </c>
      <c r="F5592" t="s">
        <v>347</v>
      </c>
      <c r="G5592" t="s">
        <v>5500</v>
      </c>
      <c r="H5592" t="s">
        <v>198</v>
      </c>
      <c r="I5592" t="s">
        <v>5501</v>
      </c>
      <c r="J5592">
        <v>1991</v>
      </c>
      <c r="K5592">
        <v>4318</v>
      </c>
      <c r="L5592">
        <v>3</v>
      </c>
      <c r="M5592" t="s">
        <v>200</v>
      </c>
      <c r="N5592" t="s">
        <v>401</v>
      </c>
      <c r="O5592" t="s">
        <v>202</v>
      </c>
      <c r="P5592" t="s">
        <v>5502</v>
      </c>
    </row>
    <row r="5593" spans="1:16" x14ac:dyDescent="0.25">
      <c r="A5593">
        <v>7859</v>
      </c>
      <c r="B5593" t="s">
        <v>360</v>
      </c>
      <c r="E5593" t="s">
        <v>5877</v>
      </c>
      <c r="F5593" t="s">
        <v>347</v>
      </c>
      <c r="G5593" t="s">
        <v>5500</v>
      </c>
      <c r="H5593" t="s">
        <v>198</v>
      </c>
      <c r="I5593" t="s">
        <v>5501</v>
      </c>
      <c r="J5593">
        <v>1973</v>
      </c>
      <c r="K5593">
        <v>70815</v>
      </c>
      <c r="L5593">
        <v>3</v>
      </c>
      <c r="M5593" t="s">
        <v>200</v>
      </c>
      <c r="N5593" t="s">
        <v>5530</v>
      </c>
      <c r="O5593" t="s">
        <v>202</v>
      </c>
      <c r="P5593" t="s">
        <v>2741</v>
      </c>
    </row>
    <row r="5594" spans="1:16" x14ac:dyDescent="0.25">
      <c r="A5594">
        <v>7860</v>
      </c>
      <c r="B5594" t="s">
        <v>360</v>
      </c>
      <c r="E5594" t="s">
        <v>5878</v>
      </c>
      <c r="F5594" t="s">
        <v>347</v>
      </c>
      <c r="G5594" t="s">
        <v>5500</v>
      </c>
      <c r="H5594" t="s">
        <v>198</v>
      </c>
      <c r="I5594" t="s">
        <v>5501</v>
      </c>
      <c r="J5594">
        <v>1991</v>
      </c>
      <c r="K5594">
        <v>360603</v>
      </c>
      <c r="L5594">
        <v>3</v>
      </c>
      <c r="M5594" t="s">
        <v>200</v>
      </c>
      <c r="N5594" t="s">
        <v>364</v>
      </c>
      <c r="O5594" t="s">
        <v>202</v>
      </c>
      <c r="P5594" t="s">
        <v>365</v>
      </c>
    </row>
    <row r="5595" spans="1:16" x14ac:dyDescent="0.25">
      <c r="A5595">
        <v>7861</v>
      </c>
      <c r="B5595" t="s">
        <v>360</v>
      </c>
      <c r="E5595" t="s">
        <v>5879</v>
      </c>
      <c r="F5595" t="s">
        <v>347</v>
      </c>
      <c r="G5595" t="s">
        <v>5500</v>
      </c>
      <c r="H5595" t="s">
        <v>198</v>
      </c>
      <c r="I5595" t="s">
        <v>5501</v>
      </c>
      <c r="J5595">
        <v>1992</v>
      </c>
      <c r="K5595">
        <v>110621</v>
      </c>
      <c r="L5595">
        <v>3</v>
      </c>
      <c r="M5595" t="s">
        <v>200</v>
      </c>
      <c r="N5595" t="s">
        <v>364</v>
      </c>
      <c r="O5595" t="s">
        <v>202</v>
      </c>
      <c r="P5595" t="s">
        <v>365</v>
      </c>
    </row>
    <row r="5596" spans="1:16" x14ac:dyDescent="0.25">
      <c r="A5596">
        <v>7866</v>
      </c>
      <c r="B5596" t="s">
        <v>360</v>
      </c>
      <c r="E5596" t="s">
        <v>5880</v>
      </c>
      <c r="F5596" t="s">
        <v>347</v>
      </c>
      <c r="G5596" t="s">
        <v>5500</v>
      </c>
      <c r="H5596" t="s">
        <v>198</v>
      </c>
      <c r="I5596" t="s">
        <v>5501</v>
      </c>
      <c r="J5596">
        <v>1972</v>
      </c>
      <c r="K5596">
        <v>259217</v>
      </c>
      <c r="L5596">
        <v>3</v>
      </c>
      <c r="M5596" t="s">
        <v>200</v>
      </c>
      <c r="N5596" t="s">
        <v>5530</v>
      </c>
      <c r="O5596" t="s">
        <v>202</v>
      </c>
      <c r="P5596" t="s">
        <v>5881</v>
      </c>
    </row>
    <row r="5597" spans="1:16" x14ac:dyDescent="0.25">
      <c r="A5597">
        <v>7867</v>
      </c>
      <c r="B5597" t="s">
        <v>360</v>
      </c>
      <c r="E5597" t="s">
        <v>5882</v>
      </c>
      <c r="F5597" t="s">
        <v>347</v>
      </c>
      <c r="G5597" t="s">
        <v>5500</v>
      </c>
      <c r="H5597" t="s">
        <v>198</v>
      </c>
      <c r="I5597" t="s">
        <v>5501</v>
      </c>
      <c r="J5597">
        <v>1981</v>
      </c>
      <c r="K5597">
        <v>12069</v>
      </c>
      <c r="L5597">
        <v>3</v>
      </c>
      <c r="M5597" t="s">
        <v>200</v>
      </c>
      <c r="N5597" t="s">
        <v>364</v>
      </c>
      <c r="O5597" t="s">
        <v>202</v>
      </c>
      <c r="P5597" t="s">
        <v>365</v>
      </c>
    </row>
    <row r="5598" spans="1:16" x14ac:dyDescent="0.25">
      <c r="A5598">
        <v>7868</v>
      </c>
      <c r="B5598" t="s">
        <v>360</v>
      </c>
      <c r="E5598" t="s">
        <v>5883</v>
      </c>
      <c r="F5598" t="s">
        <v>347</v>
      </c>
      <c r="G5598" t="s">
        <v>5500</v>
      </c>
      <c r="H5598" t="s">
        <v>198</v>
      </c>
      <c r="I5598" t="s">
        <v>5501</v>
      </c>
      <c r="J5598">
        <v>1978</v>
      </c>
      <c r="K5598">
        <v>989646</v>
      </c>
      <c r="L5598">
        <v>3</v>
      </c>
      <c r="M5598" t="s">
        <v>200</v>
      </c>
      <c r="N5598" t="s">
        <v>376</v>
      </c>
      <c r="O5598" t="s">
        <v>202</v>
      </c>
      <c r="P5598" t="s">
        <v>5760</v>
      </c>
    </row>
    <row r="5599" spans="1:16" x14ac:dyDescent="0.25">
      <c r="A5599">
        <v>7869</v>
      </c>
      <c r="B5599" t="s">
        <v>360</v>
      </c>
      <c r="E5599" t="s">
        <v>5883</v>
      </c>
      <c r="F5599" t="s">
        <v>347</v>
      </c>
      <c r="G5599" t="s">
        <v>5500</v>
      </c>
      <c r="H5599" t="s">
        <v>198</v>
      </c>
      <c r="I5599" t="s">
        <v>5501</v>
      </c>
      <c r="J5599">
        <v>1979</v>
      </c>
      <c r="K5599">
        <v>673424</v>
      </c>
      <c r="L5599">
        <v>3</v>
      </c>
      <c r="M5599" t="s">
        <v>200</v>
      </c>
      <c r="N5599" t="s">
        <v>376</v>
      </c>
      <c r="O5599" t="s">
        <v>202</v>
      </c>
      <c r="P5599" t="s">
        <v>5760</v>
      </c>
    </row>
    <row r="5600" spans="1:16" x14ac:dyDescent="0.25">
      <c r="A5600">
        <v>7870</v>
      </c>
      <c r="B5600" t="s">
        <v>360</v>
      </c>
      <c r="E5600" t="s">
        <v>5883</v>
      </c>
      <c r="F5600" t="s">
        <v>347</v>
      </c>
      <c r="G5600" t="s">
        <v>5500</v>
      </c>
      <c r="H5600" t="s">
        <v>198</v>
      </c>
      <c r="I5600" t="s">
        <v>5501</v>
      </c>
      <c r="J5600">
        <v>1980</v>
      </c>
      <c r="K5600">
        <v>948297</v>
      </c>
      <c r="L5600">
        <v>3</v>
      </c>
      <c r="M5600" t="s">
        <v>200</v>
      </c>
      <c r="N5600" t="s">
        <v>376</v>
      </c>
      <c r="O5600" t="s">
        <v>202</v>
      </c>
      <c r="P5600" t="s">
        <v>5760</v>
      </c>
    </row>
    <row r="5601" spans="1:16" x14ac:dyDescent="0.25">
      <c r="A5601">
        <v>7871</v>
      </c>
      <c r="B5601" t="s">
        <v>360</v>
      </c>
      <c r="E5601" t="s">
        <v>5884</v>
      </c>
      <c r="F5601" t="s">
        <v>347</v>
      </c>
      <c r="G5601" t="s">
        <v>5500</v>
      </c>
      <c r="H5601" t="s">
        <v>198</v>
      </c>
      <c r="I5601" t="s">
        <v>5501</v>
      </c>
      <c r="J5601">
        <v>1965</v>
      </c>
      <c r="K5601">
        <v>50271</v>
      </c>
      <c r="L5601">
        <v>3</v>
      </c>
      <c r="M5601" t="s">
        <v>200</v>
      </c>
      <c r="N5601" t="s">
        <v>364</v>
      </c>
      <c r="O5601" t="s">
        <v>202</v>
      </c>
      <c r="P5601" t="s">
        <v>365</v>
      </c>
    </row>
    <row r="5602" spans="1:16" x14ac:dyDescent="0.25">
      <c r="A5602">
        <v>7872</v>
      </c>
      <c r="B5602" t="s">
        <v>360</v>
      </c>
      <c r="E5602" t="s">
        <v>5885</v>
      </c>
      <c r="F5602" t="s">
        <v>347</v>
      </c>
      <c r="G5602" t="s">
        <v>5500</v>
      </c>
      <c r="H5602" t="s">
        <v>198</v>
      </c>
      <c r="I5602" t="s">
        <v>5501</v>
      </c>
      <c r="J5602">
        <v>1963</v>
      </c>
      <c r="K5602">
        <v>9153</v>
      </c>
      <c r="L5602">
        <v>3</v>
      </c>
      <c r="M5602" t="s">
        <v>200</v>
      </c>
      <c r="N5602" t="s">
        <v>5886</v>
      </c>
      <c r="O5602" t="s">
        <v>202</v>
      </c>
      <c r="P5602" t="s">
        <v>4727</v>
      </c>
    </row>
    <row r="5603" spans="1:16" x14ac:dyDescent="0.25">
      <c r="A5603">
        <v>7873</v>
      </c>
      <c r="B5603" t="s">
        <v>360</v>
      </c>
      <c r="E5603" t="s">
        <v>5887</v>
      </c>
      <c r="F5603" t="s">
        <v>347</v>
      </c>
      <c r="G5603" t="s">
        <v>5500</v>
      </c>
      <c r="H5603" t="s">
        <v>198</v>
      </c>
      <c r="I5603" t="s">
        <v>5501</v>
      </c>
      <c r="J5603">
        <v>1974</v>
      </c>
      <c r="K5603">
        <v>399078</v>
      </c>
      <c r="L5603">
        <v>3</v>
      </c>
      <c r="M5603" t="s">
        <v>200</v>
      </c>
      <c r="N5603" t="s">
        <v>5886</v>
      </c>
      <c r="O5603" t="s">
        <v>202</v>
      </c>
      <c r="P5603" t="s">
        <v>5702</v>
      </c>
    </row>
    <row r="5604" spans="1:16" x14ac:dyDescent="0.25">
      <c r="A5604">
        <v>7874</v>
      </c>
      <c r="B5604" t="s">
        <v>360</v>
      </c>
      <c r="E5604" t="s">
        <v>5888</v>
      </c>
      <c r="F5604" t="s">
        <v>347</v>
      </c>
      <c r="G5604" t="s">
        <v>5500</v>
      </c>
      <c r="H5604" t="s">
        <v>198</v>
      </c>
      <c r="I5604" t="s">
        <v>5501</v>
      </c>
      <c r="J5604">
        <v>1975</v>
      </c>
      <c r="K5604">
        <v>421309</v>
      </c>
      <c r="L5604">
        <v>3</v>
      </c>
      <c r="M5604" t="s">
        <v>200</v>
      </c>
      <c r="N5604" t="s">
        <v>5886</v>
      </c>
      <c r="O5604" t="s">
        <v>202</v>
      </c>
      <c r="P5604" t="s">
        <v>2737</v>
      </c>
    </row>
    <row r="5605" spans="1:16" x14ac:dyDescent="0.25">
      <c r="A5605">
        <v>7875</v>
      </c>
      <c r="B5605" t="s">
        <v>360</v>
      </c>
      <c r="E5605" t="s">
        <v>5889</v>
      </c>
      <c r="F5605" t="s">
        <v>347</v>
      </c>
      <c r="G5605" t="s">
        <v>5500</v>
      </c>
      <c r="H5605" t="s">
        <v>198</v>
      </c>
      <c r="I5605" t="s">
        <v>5501</v>
      </c>
      <c r="J5605">
        <v>1983</v>
      </c>
      <c r="K5605">
        <v>32765</v>
      </c>
      <c r="L5605">
        <v>3</v>
      </c>
      <c r="M5605" t="s">
        <v>200</v>
      </c>
      <c r="N5605" t="s">
        <v>364</v>
      </c>
      <c r="O5605" t="s">
        <v>202</v>
      </c>
      <c r="P5605" t="s">
        <v>365</v>
      </c>
    </row>
    <row r="5606" spans="1:16" x14ac:dyDescent="0.25">
      <c r="A5606">
        <v>7876</v>
      </c>
      <c r="B5606" t="s">
        <v>360</v>
      </c>
      <c r="E5606" t="s">
        <v>5890</v>
      </c>
      <c r="F5606" t="s">
        <v>347</v>
      </c>
      <c r="G5606" t="s">
        <v>5500</v>
      </c>
      <c r="H5606" t="s">
        <v>198</v>
      </c>
      <c r="I5606" t="s">
        <v>5501</v>
      </c>
      <c r="J5606">
        <v>1980</v>
      </c>
      <c r="K5606">
        <v>32816</v>
      </c>
      <c r="L5606">
        <v>3</v>
      </c>
      <c r="M5606" t="s">
        <v>200</v>
      </c>
      <c r="N5606" t="s">
        <v>364</v>
      </c>
      <c r="O5606" t="s">
        <v>202</v>
      </c>
      <c r="P5606" t="s">
        <v>365</v>
      </c>
    </row>
    <row r="5607" spans="1:16" x14ac:dyDescent="0.25">
      <c r="A5607">
        <v>7877</v>
      </c>
      <c r="B5607" t="s">
        <v>360</v>
      </c>
      <c r="E5607" t="s">
        <v>5891</v>
      </c>
      <c r="F5607" t="s">
        <v>347</v>
      </c>
      <c r="G5607" t="s">
        <v>5500</v>
      </c>
      <c r="H5607" t="s">
        <v>198</v>
      </c>
      <c r="I5607" t="s">
        <v>5501</v>
      </c>
      <c r="J5607">
        <v>1981</v>
      </c>
      <c r="K5607">
        <v>36107</v>
      </c>
      <c r="L5607">
        <v>3</v>
      </c>
      <c r="M5607" t="s">
        <v>200</v>
      </c>
      <c r="N5607" t="s">
        <v>364</v>
      </c>
      <c r="O5607" t="s">
        <v>202</v>
      </c>
      <c r="P5607" t="s">
        <v>365</v>
      </c>
    </row>
    <row r="5608" spans="1:16" x14ac:dyDescent="0.25">
      <c r="A5608">
        <v>7878</v>
      </c>
      <c r="B5608" t="s">
        <v>360</v>
      </c>
      <c r="E5608" t="s">
        <v>5892</v>
      </c>
      <c r="F5608" t="s">
        <v>347</v>
      </c>
      <c r="G5608" t="s">
        <v>5500</v>
      </c>
      <c r="H5608" t="s">
        <v>198</v>
      </c>
      <c r="I5608" t="s">
        <v>5501</v>
      </c>
      <c r="J5608">
        <v>1980</v>
      </c>
      <c r="K5608">
        <v>710441</v>
      </c>
      <c r="L5608">
        <v>3</v>
      </c>
      <c r="M5608" t="s">
        <v>200</v>
      </c>
      <c r="N5608" t="s">
        <v>376</v>
      </c>
      <c r="O5608" t="s">
        <v>202</v>
      </c>
      <c r="P5608" t="s">
        <v>4953</v>
      </c>
    </row>
    <row r="5609" spans="1:16" x14ac:dyDescent="0.25">
      <c r="A5609">
        <v>7879</v>
      </c>
      <c r="B5609" t="s">
        <v>360</v>
      </c>
      <c r="E5609" t="s">
        <v>5893</v>
      </c>
      <c r="F5609" t="s">
        <v>347</v>
      </c>
      <c r="G5609" t="s">
        <v>5500</v>
      </c>
      <c r="H5609" t="s">
        <v>198</v>
      </c>
      <c r="I5609" t="s">
        <v>5501</v>
      </c>
      <c r="J5609">
        <v>1980</v>
      </c>
      <c r="K5609">
        <v>23618</v>
      </c>
      <c r="L5609">
        <v>3</v>
      </c>
      <c r="M5609" t="s">
        <v>200</v>
      </c>
      <c r="N5609" t="s">
        <v>364</v>
      </c>
      <c r="O5609" t="s">
        <v>202</v>
      </c>
      <c r="P5609" t="s">
        <v>365</v>
      </c>
    </row>
    <row r="5610" spans="1:16" x14ac:dyDescent="0.25">
      <c r="A5610">
        <v>7880</v>
      </c>
      <c r="B5610" t="s">
        <v>360</v>
      </c>
      <c r="E5610" t="s">
        <v>5894</v>
      </c>
      <c r="F5610" t="s">
        <v>347</v>
      </c>
      <c r="G5610" t="s">
        <v>5500</v>
      </c>
      <c r="H5610" t="s">
        <v>198</v>
      </c>
      <c r="I5610" t="s">
        <v>5501</v>
      </c>
      <c r="J5610">
        <v>1981</v>
      </c>
      <c r="K5610">
        <v>115519</v>
      </c>
      <c r="L5610">
        <v>3</v>
      </c>
      <c r="M5610" t="s">
        <v>200</v>
      </c>
      <c r="N5610" t="s">
        <v>364</v>
      </c>
      <c r="O5610" t="s">
        <v>202</v>
      </c>
      <c r="P5610" t="s">
        <v>365</v>
      </c>
    </row>
    <row r="5611" spans="1:16" x14ac:dyDescent="0.25">
      <c r="A5611">
        <v>7881</v>
      </c>
      <c r="B5611" t="s">
        <v>360</v>
      </c>
      <c r="E5611" t="s">
        <v>5895</v>
      </c>
      <c r="F5611" t="s">
        <v>347</v>
      </c>
      <c r="G5611" t="s">
        <v>5500</v>
      </c>
      <c r="H5611" t="s">
        <v>198</v>
      </c>
      <c r="I5611" t="s">
        <v>5501</v>
      </c>
      <c r="J5611">
        <v>1983</v>
      </c>
      <c r="K5611">
        <v>56310</v>
      </c>
      <c r="L5611">
        <v>3</v>
      </c>
      <c r="M5611" t="s">
        <v>200</v>
      </c>
      <c r="N5611" t="s">
        <v>364</v>
      </c>
      <c r="O5611" t="s">
        <v>202</v>
      </c>
      <c r="P5611" t="s">
        <v>365</v>
      </c>
    </row>
    <row r="5612" spans="1:16" x14ac:dyDescent="0.25">
      <c r="A5612">
        <v>7882</v>
      </c>
      <c r="B5612" t="s">
        <v>360</v>
      </c>
      <c r="E5612" t="s">
        <v>5878</v>
      </c>
      <c r="F5612" t="s">
        <v>347</v>
      </c>
      <c r="G5612" t="s">
        <v>5500</v>
      </c>
      <c r="H5612" t="s">
        <v>198</v>
      </c>
      <c r="I5612" t="s">
        <v>5501</v>
      </c>
      <c r="J5612">
        <v>1986</v>
      </c>
      <c r="K5612">
        <v>88624</v>
      </c>
      <c r="L5612">
        <v>3</v>
      </c>
      <c r="M5612" t="s">
        <v>200</v>
      </c>
      <c r="N5612" t="s">
        <v>364</v>
      </c>
      <c r="O5612" t="s">
        <v>202</v>
      </c>
      <c r="P5612" t="s">
        <v>365</v>
      </c>
    </row>
    <row r="5613" spans="1:16" x14ac:dyDescent="0.25">
      <c r="A5613">
        <v>7883</v>
      </c>
      <c r="B5613" t="s">
        <v>360</v>
      </c>
      <c r="E5613" t="s">
        <v>5878</v>
      </c>
      <c r="F5613" t="s">
        <v>347</v>
      </c>
      <c r="G5613" t="s">
        <v>5500</v>
      </c>
      <c r="H5613" t="s">
        <v>198</v>
      </c>
      <c r="I5613" t="s">
        <v>5501</v>
      </c>
      <c r="J5613">
        <v>1991</v>
      </c>
      <c r="K5613">
        <v>68152</v>
      </c>
      <c r="L5613">
        <v>3</v>
      </c>
      <c r="M5613" t="s">
        <v>200</v>
      </c>
      <c r="N5613" t="s">
        <v>364</v>
      </c>
      <c r="O5613" t="s">
        <v>202</v>
      </c>
      <c r="P5613" t="s">
        <v>365</v>
      </c>
    </row>
    <row r="5614" spans="1:16" x14ac:dyDescent="0.25">
      <c r="A5614">
        <v>7884</v>
      </c>
      <c r="B5614" t="s">
        <v>399</v>
      </c>
      <c r="E5614" t="s">
        <v>5896</v>
      </c>
      <c r="F5614" t="s">
        <v>347</v>
      </c>
      <c r="G5614" t="s">
        <v>5500</v>
      </c>
      <c r="H5614" t="s">
        <v>198</v>
      </c>
      <c r="I5614" t="s">
        <v>5501</v>
      </c>
      <c r="J5614">
        <v>1994</v>
      </c>
      <c r="K5614">
        <v>118930</v>
      </c>
      <c r="L5614">
        <v>3</v>
      </c>
      <c r="M5614" t="s">
        <v>200</v>
      </c>
      <c r="N5614" t="s">
        <v>401</v>
      </c>
      <c r="O5614" t="s">
        <v>202</v>
      </c>
      <c r="P5614" t="s">
        <v>5897</v>
      </c>
    </row>
    <row r="5615" spans="1:16" x14ac:dyDescent="0.25">
      <c r="A5615">
        <v>7885</v>
      </c>
      <c r="B5615" t="s">
        <v>399</v>
      </c>
      <c r="E5615" t="s">
        <v>5898</v>
      </c>
      <c r="F5615" t="s">
        <v>347</v>
      </c>
      <c r="G5615" t="s">
        <v>5500</v>
      </c>
      <c r="H5615" t="s">
        <v>198</v>
      </c>
      <c r="I5615" t="s">
        <v>5501</v>
      </c>
      <c r="J5615">
        <v>1995</v>
      </c>
      <c r="K5615">
        <v>115429</v>
      </c>
      <c r="L5615">
        <v>3</v>
      </c>
      <c r="M5615" t="s">
        <v>200</v>
      </c>
      <c r="N5615" t="s">
        <v>401</v>
      </c>
      <c r="O5615" t="s">
        <v>202</v>
      </c>
      <c r="P5615" t="s">
        <v>3293</v>
      </c>
    </row>
    <row r="5616" spans="1:16" x14ac:dyDescent="0.25">
      <c r="A5616">
        <v>7886</v>
      </c>
      <c r="B5616" t="s">
        <v>399</v>
      </c>
      <c r="E5616" t="s">
        <v>4176</v>
      </c>
      <c r="F5616" t="s">
        <v>347</v>
      </c>
      <c r="G5616" t="s">
        <v>5500</v>
      </c>
      <c r="H5616" t="s">
        <v>198</v>
      </c>
      <c r="I5616" t="s">
        <v>5501</v>
      </c>
      <c r="J5616">
        <v>1960</v>
      </c>
      <c r="K5616">
        <v>6619</v>
      </c>
      <c r="L5616">
        <v>3</v>
      </c>
      <c r="M5616" t="s">
        <v>200</v>
      </c>
      <c r="N5616" t="s">
        <v>2621</v>
      </c>
      <c r="O5616" t="s">
        <v>202</v>
      </c>
      <c r="P5616" t="s">
        <v>5899</v>
      </c>
    </row>
    <row r="5617" spans="1:16" x14ac:dyDescent="0.25">
      <c r="A5617">
        <v>7887</v>
      </c>
      <c r="B5617" t="s">
        <v>399</v>
      </c>
      <c r="E5617" t="s">
        <v>5900</v>
      </c>
      <c r="F5617" t="s">
        <v>347</v>
      </c>
      <c r="G5617" t="s">
        <v>5500</v>
      </c>
      <c r="H5617" t="s">
        <v>198</v>
      </c>
      <c r="I5617" t="s">
        <v>5501</v>
      </c>
      <c r="J5617">
        <v>1964</v>
      </c>
      <c r="K5617">
        <v>3499</v>
      </c>
      <c r="L5617">
        <v>3</v>
      </c>
      <c r="M5617" t="s">
        <v>200</v>
      </c>
      <c r="N5617" t="s">
        <v>2621</v>
      </c>
      <c r="O5617" t="s">
        <v>202</v>
      </c>
      <c r="P5617" t="s">
        <v>5901</v>
      </c>
    </row>
    <row r="5618" spans="1:16" x14ac:dyDescent="0.25">
      <c r="A5618">
        <v>7888</v>
      </c>
      <c r="B5618" t="s">
        <v>399</v>
      </c>
      <c r="E5618" t="s">
        <v>5900</v>
      </c>
      <c r="F5618" t="s">
        <v>347</v>
      </c>
      <c r="G5618" t="s">
        <v>5500</v>
      </c>
      <c r="H5618" t="s">
        <v>198</v>
      </c>
      <c r="I5618" t="s">
        <v>5501</v>
      </c>
      <c r="J5618">
        <v>1975</v>
      </c>
      <c r="K5618">
        <v>12874</v>
      </c>
      <c r="L5618">
        <v>3</v>
      </c>
      <c r="M5618" t="s">
        <v>200</v>
      </c>
      <c r="N5618" t="s">
        <v>401</v>
      </c>
      <c r="O5618" t="s">
        <v>202</v>
      </c>
      <c r="P5618" t="s">
        <v>1479</v>
      </c>
    </row>
    <row r="5619" spans="1:16" x14ac:dyDescent="0.25">
      <c r="A5619">
        <v>7889</v>
      </c>
      <c r="B5619" t="s">
        <v>399</v>
      </c>
      <c r="E5619" t="s">
        <v>5902</v>
      </c>
      <c r="F5619" t="s">
        <v>347</v>
      </c>
      <c r="G5619" t="s">
        <v>5500</v>
      </c>
      <c r="H5619" t="s">
        <v>198</v>
      </c>
      <c r="I5619" t="s">
        <v>5501</v>
      </c>
      <c r="J5619">
        <v>1975</v>
      </c>
      <c r="K5619">
        <v>7160</v>
      </c>
      <c r="L5619">
        <v>3</v>
      </c>
      <c r="M5619" t="s">
        <v>200</v>
      </c>
      <c r="N5619" t="s">
        <v>401</v>
      </c>
      <c r="O5619" t="s">
        <v>202</v>
      </c>
      <c r="P5619" t="s">
        <v>4207</v>
      </c>
    </row>
    <row r="5620" spans="1:16" x14ac:dyDescent="0.25">
      <c r="A5620">
        <v>7890</v>
      </c>
      <c r="B5620" t="s">
        <v>399</v>
      </c>
      <c r="E5620" t="s">
        <v>5903</v>
      </c>
      <c r="F5620" t="s">
        <v>347</v>
      </c>
      <c r="G5620" t="s">
        <v>5500</v>
      </c>
      <c r="H5620" t="s">
        <v>198</v>
      </c>
      <c r="I5620" t="s">
        <v>5501</v>
      </c>
      <c r="J5620">
        <v>1978</v>
      </c>
      <c r="K5620">
        <v>6173</v>
      </c>
      <c r="L5620">
        <v>3</v>
      </c>
      <c r="M5620" t="s">
        <v>200</v>
      </c>
      <c r="N5620" t="s">
        <v>401</v>
      </c>
      <c r="O5620" t="s">
        <v>202</v>
      </c>
      <c r="P5620" t="s">
        <v>444</v>
      </c>
    </row>
    <row r="5621" spans="1:16" x14ac:dyDescent="0.25">
      <c r="A5621">
        <v>7891</v>
      </c>
      <c r="B5621" t="s">
        <v>399</v>
      </c>
      <c r="E5621" t="s">
        <v>5904</v>
      </c>
      <c r="F5621" t="s">
        <v>347</v>
      </c>
      <c r="G5621" t="s">
        <v>5500</v>
      </c>
      <c r="H5621" t="s">
        <v>198</v>
      </c>
      <c r="I5621" t="s">
        <v>5501</v>
      </c>
      <c r="J5621">
        <v>1978</v>
      </c>
      <c r="K5621">
        <v>3539</v>
      </c>
      <c r="L5621">
        <v>3</v>
      </c>
      <c r="M5621" t="s">
        <v>200</v>
      </c>
      <c r="N5621" t="s">
        <v>401</v>
      </c>
      <c r="O5621" t="s">
        <v>202</v>
      </c>
      <c r="P5621" t="s">
        <v>5905</v>
      </c>
    </row>
    <row r="5622" spans="1:16" x14ac:dyDescent="0.25">
      <c r="A5622">
        <v>7892</v>
      </c>
      <c r="B5622" t="s">
        <v>399</v>
      </c>
      <c r="E5622" t="s">
        <v>5906</v>
      </c>
      <c r="F5622" t="s">
        <v>347</v>
      </c>
      <c r="G5622" t="s">
        <v>5500</v>
      </c>
      <c r="H5622" t="s">
        <v>198</v>
      </c>
      <c r="I5622" t="s">
        <v>5501</v>
      </c>
      <c r="J5622">
        <v>1980</v>
      </c>
      <c r="K5622">
        <v>1509</v>
      </c>
      <c r="L5622">
        <v>3</v>
      </c>
      <c r="M5622" t="s">
        <v>200</v>
      </c>
      <c r="N5622" t="s">
        <v>401</v>
      </c>
      <c r="O5622" t="s">
        <v>202</v>
      </c>
      <c r="P5622" t="s">
        <v>5623</v>
      </c>
    </row>
    <row r="5623" spans="1:16" x14ac:dyDescent="0.25">
      <c r="A5623">
        <v>7893</v>
      </c>
      <c r="B5623" t="s">
        <v>399</v>
      </c>
      <c r="E5623" t="s">
        <v>5907</v>
      </c>
      <c r="F5623" t="s">
        <v>347</v>
      </c>
      <c r="G5623" t="s">
        <v>5500</v>
      </c>
      <c r="H5623" t="s">
        <v>198</v>
      </c>
      <c r="I5623" t="s">
        <v>5501</v>
      </c>
      <c r="J5623">
        <v>1980</v>
      </c>
      <c r="K5623">
        <v>5074</v>
      </c>
      <c r="L5623">
        <v>3</v>
      </c>
      <c r="M5623" t="s">
        <v>200</v>
      </c>
      <c r="N5623" t="s">
        <v>401</v>
      </c>
      <c r="O5623" t="s">
        <v>202</v>
      </c>
      <c r="P5623" t="s">
        <v>5908</v>
      </c>
    </row>
    <row r="5624" spans="1:16" x14ac:dyDescent="0.25">
      <c r="A5624">
        <v>7894</v>
      </c>
      <c r="B5624" t="s">
        <v>399</v>
      </c>
      <c r="E5624" t="s">
        <v>5909</v>
      </c>
      <c r="F5624" t="s">
        <v>347</v>
      </c>
      <c r="G5624" t="s">
        <v>5500</v>
      </c>
      <c r="H5624" t="s">
        <v>198</v>
      </c>
      <c r="I5624" t="s">
        <v>5501</v>
      </c>
      <c r="J5624">
        <v>1980</v>
      </c>
      <c r="K5624">
        <v>3128</v>
      </c>
      <c r="L5624">
        <v>3</v>
      </c>
      <c r="M5624" t="s">
        <v>200</v>
      </c>
      <c r="N5624" t="s">
        <v>401</v>
      </c>
      <c r="O5624" t="s">
        <v>202</v>
      </c>
      <c r="P5624" t="s">
        <v>5910</v>
      </c>
    </row>
    <row r="5625" spans="1:16" x14ac:dyDescent="0.25">
      <c r="A5625">
        <v>7895</v>
      </c>
      <c r="B5625" t="s">
        <v>399</v>
      </c>
      <c r="E5625" t="s">
        <v>5911</v>
      </c>
      <c r="F5625" t="s">
        <v>347</v>
      </c>
      <c r="G5625" t="s">
        <v>5500</v>
      </c>
      <c r="H5625" t="s">
        <v>198</v>
      </c>
      <c r="I5625" t="s">
        <v>5501</v>
      </c>
      <c r="J5625">
        <v>1981</v>
      </c>
      <c r="K5625">
        <v>3559</v>
      </c>
      <c r="L5625">
        <v>3</v>
      </c>
      <c r="M5625" t="s">
        <v>200</v>
      </c>
      <c r="N5625" t="s">
        <v>401</v>
      </c>
      <c r="O5625" t="s">
        <v>202</v>
      </c>
      <c r="P5625" t="s">
        <v>537</v>
      </c>
    </row>
    <row r="5626" spans="1:16" x14ac:dyDescent="0.25">
      <c r="A5626">
        <v>7896</v>
      </c>
      <c r="B5626" t="s">
        <v>399</v>
      </c>
      <c r="E5626" t="s">
        <v>5912</v>
      </c>
      <c r="F5626" t="s">
        <v>347</v>
      </c>
      <c r="G5626" t="s">
        <v>5500</v>
      </c>
      <c r="H5626" t="s">
        <v>198</v>
      </c>
      <c r="I5626" t="s">
        <v>5501</v>
      </c>
      <c r="J5626">
        <v>1981</v>
      </c>
      <c r="K5626">
        <v>2600</v>
      </c>
      <c r="L5626">
        <v>3</v>
      </c>
      <c r="M5626" t="s">
        <v>200</v>
      </c>
      <c r="N5626" t="s">
        <v>401</v>
      </c>
      <c r="O5626" t="s">
        <v>202</v>
      </c>
      <c r="P5626" t="s">
        <v>5170</v>
      </c>
    </row>
    <row r="5627" spans="1:16" x14ac:dyDescent="0.25">
      <c r="A5627">
        <v>7897</v>
      </c>
      <c r="B5627" t="s">
        <v>399</v>
      </c>
      <c r="E5627" t="s">
        <v>5913</v>
      </c>
      <c r="F5627" t="s">
        <v>347</v>
      </c>
      <c r="G5627" t="s">
        <v>5500</v>
      </c>
      <c r="H5627" t="s">
        <v>198</v>
      </c>
      <c r="I5627" t="s">
        <v>5501</v>
      </c>
      <c r="J5627">
        <v>1981</v>
      </c>
      <c r="K5627">
        <v>1523</v>
      </c>
      <c r="L5627">
        <v>3</v>
      </c>
      <c r="M5627" t="s">
        <v>200</v>
      </c>
      <c r="N5627" t="s">
        <v>401</v>
      </c>
      <c r="O5627" t="s">
        <v>202</v>
      </c>
      <c r="P5627" t="s">
        <v>537</v>
      </c>
    </row>
    <row r="5628" spans="1:16" x14ac:dyDescent="0.25">
      <c r="A5628">
        <v>7898</v>
      </c>
      <c r="B5628" t="s">
        <v>399</v>
      </c>
      <c r="E5628" t="s">
        <v>5914</v>
      </c>
      <c r="F5628" t="s">
        <v>347</v>
      </c>
      <c r="G5628" t="s">
        <v>5500</v>
      </c>
      <c r="H5628" t="s">
        <v>198</v>
      </c>
      <c r="I5628" t="s">
        <v>5501</v>
      </c>
      <c r="J5628">
        <v>1982</v>
      </c>
      <c r="K5628">
        <v>314</v>
      </c>
      <c r="L5628">
        <v>3</v>
      </c>
      <c r="M5628" t="s">
        <v>200</v>
      </c>
      <c r="N5628" t="s">
        <v>401</v>
      </c>
      <c r="O5628" t="s">
        <v>202</v>
      </c>
      <c r="P5628" t="s">
        <v>5170</v>
      </c>
    </row>
    <row r="5629" spans="1:16" x14ac:dyDescent="0.25">
      <c r="A5629">
        <v>7899</v>
      </c>
      <c r="B5629" t="s">
        <v>399</v>
      </c>
      <c r="E5629" t="s">
        <v>5915</v>
      </c>
      <c r="F5629" t="s">
        <v>347</v>
      </c>
      <c r="G5629" t="s">
        <v>5500</v>
      </c>
      <c r="H5629" t="s">
        <v>198</v>
      </c>
      <c r="I5629" t="s">
        <v>5501</v>
      </c>
      <c r="J5629">
        <v>1982</v>
      </c>
      <c r="K5629">
        <v>11504</v>
      </c>
      <c r="L5629">
        <v>3</v>
      </c>
      <c r="M5629" t="s">
        <v>200</v>
      </c>
      <c r="N5629" t="s">
        <v>401</v>
      </c>
      <c r="O5629" t="s">
        <v>202</v>
      </c>
      <c r="P5629" t="s">
        <v>3293</v>
      </c>
    </row>
    <row r="5630" spans="1:16" x14ac:dyDescent="0.25">
      <c r="A5630">
        <v>7900</v>
      </c>
      <c r="B5630" t="s">
        <v>399</v>
      </c>
      <c r="E5630" t="s">
        <v>5916</v>
      </c>
      <c r="F5630" t="s">
        <v>347</v>
      </c>
      <c r="G5630" t="s">
        <v>5500</v>
      </c>
      <c r="H5630" t="s">
        <v>198</v>
      </c>
      <c r="I5630" t="s">
        <v>5501</v>
      </c>
      <c r="J5630">
        <v>1982</v>
      </c>
      <c r="K5630">
        <v>9241</v>
      </c>
      <c r="L5630">
        <v>3</v>
      </c>
      <c r="M5630" t="s">
        <v>200</v>
      </c>
      <c r="N5630" t="s">
        <v>401</v>
      </c>
      <c r="O5630" t="s">
        <v>202</v>
      </c>
      <c r="P5630" t="s">
        <v>5170</v>
      </c>
    </row>
    <row r="5631" spans="1:16" x14ac:dyDescent="0.25">
      <c r="A5631">
        <v>7901</v>
      </c>
      <c r="B5631" t="s">
        <v>399</v>
      </c>
      <c r="E5631" t="s">
        <v>5917</v>
      </c>
      <c r="F5631" t="s">
        <v>347</v>
      </c>
      <c r="G5631" t="s">
        <v>5500</v>
      </c>
      <c r="H5631" t="s">
        <v>198</v>
      </c>
      <c r="I5631" t="s">
        <v>5501</v>
      </c>
      <c r="J5631">
        <v>1983</v>
      </c>
      <c r="K5631">
        <v>2687</v>
      </c>
      <c r="L5631">
        <v>3</v>
      </c>
      <c r="M5631" t="s">
        <v>200</v>
      </c>
      <c r="N5631" t="s">
        <v>401</v>
      </c>
      <c r="O5631" t="s">
        <v>202</v>
      </c>
      <c r="P5631" t="s">
        <v>3293</v>
      </c>
    </row>
    <row r="5632" spans="1:16" x14ac:dyDescent="0.25">
      <c r="A5632">
        <v>7902</v>
      </c>
      <c r="B5632" t="s">
        <v>399</v>
      </c>
      <c r="E5632" t="s">
        <v>5918</v>
      </c>
      <c r="F5632" t="s">
        <v>347</v>
      </c>
      <c r="G5632" t="s">
        <v>5500</v>
      </c>
      <c r="H5632" t="s">
        <v>198</v>
      </c>
      <c r="I5632" t="s">
        <v>5501</v>
      </c>
      <c r="J5632">
        <v>1983</v>
      </c>
      <c r="K5632">
        <v>2522</v>
      </c>
      <c r="L5632">
        <v>3</v>
      </c>
      <c r="M5632" t="s">
        <v>200</v>
      </c>
      <c r="N5632" t="s">
        <v>401</v>
      </c>
      <c r="O5632" t="s">
        <v>202</v>
      </c>
      <c r="P5632" t="s">
        <v>1204</v>
      </c>
    </row>
    <row r="5633" spans="1:16" x14ac:dyDescent="0.25">
      <c r="A5633">
        <v>7903</v>
      </c>
      <c r="B5633" t="s">
        <v>399</v>
      </c>
      <c r="E5633" t="s">
        <v>5919</v>
      </c>
      <c r="F5633" t="s">
        <v>347</v>
      </c>
      <c r="G5633" t="s">
        <v>5500</v>
      </c>
      <c r="H5633" t="s">
        <v>198</v>
      </c>
      <c r="I5633" t="s">
        <v>5501</v>
      </c>
      <c r="J5633">
        <v>1984</v>
      </c>
      <c r="K5633">
        <v>3875</v>
      </c>
      <c r="L5633">
        <v>3</v>
      </c>
      <c r="M5633" t="s">
        <v>200</v>
      </c>
      <c r="N5633" t="s">
        <v>401</v>
      </c>
      <c r="O5633" t="s">
        <v>202</v>
      </c>
      <c r="P5633" t="s">
        <v>5920</v>
      </c>
    </row>
    <row r="5634" spans="1:16" x14ac:dyDescent="0.25">
      <c r="A5634">
        <v>7904</v>
      </c>
      <c r="B5634" t="s">
        <v>399</v>
      </c>
      <c r="E5634" t="s">
        <v>5921</v>
      </c>
      <c r="F5634" t="s">
        <v>347</v>
      </c>
      <c r="G5634" t="s">
        <v>5500</v>
      </c>
      <c r="H5634" t="s">
        <v>198</v>
      </c>
      <c r="I5634" t="s">
        <v>5501</v>
      </c>
      <c r="J5634">
        <v>1984</v>
      </c>
      <c r="K5634">
        <v>2502</v>
      </c>
      <c r="L5634">
        <v>3</v>
      </c>
      <c r="M5634" t="s">
        <v>200</v>
      </c>
      <c r="N5634" t="s">
        <v>401</v>
      </c>
      <c r="O5634" t="s">
        <v>202</v>
      </c>
      <c r="P5634" t="s">
        <v>1204</v>
      </c>
    </row>
    <row r="5635" spans="1:16" x14ac:dyDescent="0.25">
      <c r="A5635">
        <v>7905</v>
      </c>
      <c r="B5635" t="s">
        <v>399</v>
      </c>
      <c r="E5635" t="s">
        <v>5922</v>
      </c>
      <c r="F5635" t="s">
        <v>347</v>
      </c>
      <c r="G5635" t="s">
        <v>5500</v>
      </c>
      <c r="H5635" t="s">
        <v>198</v>
      </c>
      <c r="I5635" t="s">
        <v>5501</v>
      </c>
      <c r="J5635">
        <v>1985</v>
      </c>
      <c r="K5635">
        <v>4068</v>
      </c>
      <c r="L5635">
        <v>3</v>
      </c>
      <c r="M5635" t="s">
        <v>200</v>
      </c>
      <c r="N5635" t="s">
        <v>401</v>
      </c>
      <c r="O5635" t="s">
        <v>202</v>
      </c>
      <c r="P5635" t="s">
        <v>5923</v>
      </c>
    </row>
    <row r="5636" spans="1:16" x14ac:dyDescent="0.25">
      <c r="A5636">
        <v>7906</v>
      </c>
      <c r="B5636" t="s">
        <v>399</v>
      </c>
      <c r="E5636" t="s">
        <v>5924</v>
      </c>
      <c r="F5636" t="s">
        <v>347</v>
      </c>
      <c r="G5636" t="s">
        <v>5500</v>
      </c>
      <c r="H5636" t="s">
        <v>198</v>
      </c>
      <c r="I5636" t="s">
        <v>5501</v>
      </c>
      <c r="J5636">
        <v>1985</v>
      </c>
      <c r="K5636">
        <v>10912</v>
      </c>
      <c r="L5636">
        <v>3</v>
      </c>
      <c r="M5636" t="s">
        <v>200</v>
      </c>
      <c r="N5636" t="s">
        <v>401</v>
      </c>
      <c r="O5636" t="s">
        <v>202</v>
      </c>
      <c r="P5636" t="s">
        <v>5925</v>
      </c>
    </row>
    <row r="5637" spans="1:16" x14ac:dyDescent="0.25">
      <c r="A5637">
        <v>7907</v>
      </c>
      <c r="B5637" t="s">
        <v>399</v>
      </c>
      <c r="E5637" t="s">
        <v>5926</v>
      </c>
      <c r="F5637" t="s">
        <v>347</v>
      </c>
      <c r="G5637" t="s">
        <v>5500</v>
      </c>
      <c r="H5637" t="s">
        <v>198</v>
      </c>
      <c r="I5637" t="s">
        <v>5501</v>
      </c>
      <c r="J5637">
        <v>1986</v>
      </c>
      <c r="K5637">
        <v>1866</v>
      </c>
      <c r="L5637">
        <v>3</v>
      </c>
      <c r="M5637" t="s">
        <v>200</v>
      </c>
      <c r="N5637" t="s">
        <v>401</v>
      </c>
      <c r="O5637" t="s">
        <v>202</v>
      </c>
      <c r="P5637" t="s">
        <v>5927</v>
      </c>
    </row>
    <row r="5638" spans="1:16" x14ac:dyDescent="0.25">
      <c r="A5638">
        <v>7908</v>
      </c>
      <c r="B5638" t="s">
        <v>399</v>
      </c>
      <c r="E5638" t="s">
        <v>5928</v>
      </c>
      <c r="F5638" t="s">
        <v>347</v>
      </c>
      <c r="G5638" t="s">
        <v>5500</v>
      </c>
      <c r="H5638" t="s">
        <v>198</v>
      </c>
      <c r="I5638" t="s">
        <v>5501</v>
      </c>
      <c r="J5638">
        <v>1987</v>
      </c>
      <c r="K5638">
        <v>5620</v>
      </c>
      <c r="L5638">
        <v>3</v>
      </c>
      <c r="M5638" t="s">
        <v>200</v>
      </c>
      <c r="N5638" t="s">
        <v>401</v>
      </c>
      <c r="O5638" t="s">
        <v>202</v>
      </c>
      <c r="P5638" t="s">
        <v>5929</v>
      </c>
    </row>
    <row r="5639" spans="1:16" x14ac:dyDescent="0.25">
      <c r="A5639">
        <v>7909</v>
      </c>
      <c r="B5639" t="s">
        <v>399</v>
      </c>
      <c r="E5639" t="s">
        <v>5930</v>
      </c>
      <c r="F5639" t="s">
        <v>347</v>
      </c>
      <c r="G5639" t="s">
        <v>5500</v>
      </c>
      <c r="H5639" t="s">
        <v>198</v>
      </c>
      <c r="I5639" t="s">
        <v>5501</v>
      </c>
      <c r="J5639">
        <v>1987</v>
      </c>
      <c r="K5639">
        <v>6967</v>
      </c>
      <c r="L5639">
        <v>3</v>
      </c>
      <c r="M5639" t="s">
        <v>200</v>
      </c>
      <c r="N5639" t="s">
        <v>401</v>
      </c>
      <c r="O5639" t="s">
        <v>202</v>
      </c>
      <c r="P5639" t="s">
        <v>5931</v>
      </c>
    </row>
    <row r="5640" spans="1:16" x14ac:dyDescent="0.25">
      <c r="A5640">
        <v>7910</v>
      </c>
      <c r="B5640" t="s">
        <v>399</v>
      </c>
      <c r="E5640" t="s">
        <v>5932</v>
      </c>
      <c r="F5640" t="s">
        <v>347</v>
      </c>
      <c r="G5640" t="s">
        <v>5500</v>
      </c>
      <c r="H5640" t="s">
        <v>198</v>
      </c>
      <c r="I5640" t="s">
        <v>5501</v>
      </c>
      <c r="J5640">
        <v>1988</v>
      </c>
      <c r="K5640">
        <v>10906</v>
      </c>
      <c r="L5640">
        <v>3</v>
      </c>
      <c r="M5640" t="s">
        <v>200</v>
      </c>
      <c r="N5640" t="s">
        <v>401</v>
      </c>
      <c r="O5640" t="s">
        <v>202</v>
      </c>
      <c r="P5640" t="s">
        <v>5933</v>
      </c>
    </row>
    <row r="5641" spans="1:16" x14ac:dyDescent="0.25">
      <c r="A5641">
        <v>7911</v>
      </c>
      <c r="B5641" t="s">
        <v>399</v>
      </c>
      <c r="E5641" t="s">
        <v>5934</v>
      </c>
      <c r="F5641" t="s">
        <v>347</v>
      </c>
      <c r="G5641" t="s">
        <v>5500</v>
      </c>
      <c r="H5641" t="s">
        <v>198</v>
      </c>
      <c r="I5641" t="s">
        <v>5501</v>
      </c>
      <c r="J5641">
        <v>1988</v>
      </c>
      <c r="K5641">
        <v>9425</v>
      </c>
      <c r="L5641">
        <v>3</v>
      </c>
      <c r="M5641" t="s">
        <v>200</v>
      </c>
      <c r="N5641" t="s">
        <v>401</v>
      </c>
      <c r="O5641" t="s">
        <v>202</v>
      </c>
      <c r="P5641" t="s">
        <v>5935</v>
      </c>
    </row>
    <row r="5642" spans="1:16" x14ac:dyDescent="0.25">
      <c r="A5642">
        <v>7912</v>
      </c>
      <c r="B5642" t="s">
        <v>399</v>
      </c>
      <c r="E5642" t="s">
        <v>5936</v>
      </c>
      <c r="F5642" t="s">
        <v>347</v>
      </c>
      <c r="G5642" t="s">
        <v>5500</v>
      </c>
      <c r="H5642" t="s">
        <v>198</v>
      </c>
      <c r="I5642" t="s">
        <v>5501</v>
      </c>
      <c r="J5642">
        <v>1988</v>
      </c>
      <c r="K5642">
        <v>2901</v>
      </c>
      <c r="L5642">
        <v>3</v>
      </c>
      <c r="M5642" t="s">
        <v>200</v>
      </c>
      <c r="N5642" t="s">
        <v>401</v>
      </c>
      <c r="O5642" t="s">
        <v>202</v>
      </c>
      <c r="P5642" t="s">
        <v>446</v>
      </c>
    </row>
    <row r="5643" spans="1:16" x14ac:dyDescent="0.25">
      <c r="A5643">
        <v>7914</v>
      </c>
      <c r="B5643" t="s">
        <v>360</v>
      </c>
      <c r="E5643" t="s">
        <v>5937</v>
      </c>
      <c r="F5643" t="s">
        <v>347</v>
      </c>
      <c r="G5643" t="s">
        <v>5500</v>
      </c>
      <c r="H5643" t="s">
        <v>198</v>
      </c>
      <c r="I5643" t="s">
        <v>5501</v>
      </c>
      <c r="J5643">
        <v>1965</v>
      </c>
      <c r="K5643">
        <v>144477</v>
      </c>
      <c r="L5643">
        <v>3</v>
      </c>
      <c r="M5643" t="s">
        <v>200</v>
      </c>
      <c r="N5643" t="s">
        <v>5530</v>
      </c>
      <c r="O5643" t="s">
        <v>202</v>
      </c>
      <c r="P5643" t="s">
        <v>4717</v>
      </c>
    </row>
    <row r="5644" spans="1:16" x14ac:dyDescent="0.25">
      <c r="A5644">
        <v>7915</v>
      </c>
      <c r="B5644" t="s">
        <v>360</v>
      </c>
      <c r="E5644" t="s">
        <v>5938</v>
      </c>
      <c r="F5644" t="s">
        <v>347</v>
      </c>
      <c r="G5644" t="s">
        <v>5500</v>
      </c>
      <c r="H5644" t="s">
        <v>198</v>
      </c>
      <c r="I5644" t="s">
        <v>5501</v>
      </c>
      <c r="J5644">
        <v>1964</v>
      </c>
      <c r="K5644">
        <v>103858</v>
      </c>
      <c r="L5644">
        <v>3</v>
      </c>
      <c r="M5644" t="s">
        <v>200</v>
      </c>
      <c r="N5644" t="s">
        <v>364</v>
      </c>
      <c r="O5644" t="s">
        <v>202</v>
      </c>
      <c r="P5644" t="s">
        <v>365</v>
      </c>
    </row>
    <row r="5645" spans="1:16" x14ac:dyDescent="0.25">
      <c r="A5645">
        <v>7916</v>
      </c>
      <c r="B5645" t="s">
        <v>360</v>
      </c>
      <c r="E5645" t="s">
        <v>5939</v>
      </c>
      <c r="F5645" t="s">
        <v>347</v>
      </c>
      <c r="G5645" t="s">
        <v>5500</v>
      </c>
      <c r="H5645" t="s">
        <v>198</v>
      </c>
      <c r="I5645" t="s">
        <v>5501</v>
      </c>
      <c r="J5645">
        <v>1966</v>
      </c>
      <c r="K5645">
        <v>46847</v>
      </c>
      <c r="L5645">
        <v>3</v>
      </c>
      <c r="M5645" t="s">
        <v>200</v>
      </c>
      <c r="N5645" t="s">
        <v>5530</v>
      </c>
      <c r="O5645" t="s">
        <v>202</v>
      </c>
      <c r="P5645" t="s">
        <v>5710</v>
      </c>
    </row>
    <row r="5646" spans="1:16" x14ac:dyDescent="0.25">
      <c r="A5646">
        <v>7917</v>
      </c>
      <c r="B5646" t="s">
        <v>360</v>
      </c>
      <c r="E5646" t="s">
        <v>5940</v>
      </c>
      <c r="F5646" t="s">
        <v>347</v>
      </c>
      <c r="G5646" t="s">
        <v>5500</v>
      </c>
      <c r="H5646" t="s">
        <v>198</v>
      </c>
      <c r="I5646" t="s">
        <v>5501</v>
      </c>
      <c r="J5646">
        <v>1962</v>
      </c>
      <c r="K5646">
        <v>77439</v>
      </c>
      <c r="L5646">
        <v>3</v>
      </c>
      <c r="M5646" t="s">
        <v>200</v>
      </c>
      <c r="N5646" t="s">
        <v>364</v>
      </c>
      <c r="O5646" t="s">
        <v>202</v>
      </c>
      <c r="P5646" t="s">
        <v>365</v>
      </c>
    </row>
    <row r="5647" spans="1:16" x14ac:dyDescent="0.25">
      <c r="A5647">
        <v>7918</v>
      </c>
      <c r="B5647" t="s">
        <v>360</v>
      </c>
      <c r="E5647" t="s">
        <v>5941</v>
      </c>
      <c r="F5647" t="s">
        <v>347</v>
      </c>
      <c r="G5647" t="s">
        <v>5500</v>
      </c>
      <c r="H5647" t="s">
        <v>198</v>
      </c>
      <c r="I5647" t="s">
        <v>5501</v>
      </c>
      <c r="J5647">
        <v>1967</v>
      </c>
      <c r="K5647">
        <v>112591</v>
      </c>
      <c r="L5647">
        <v>3</v>
      </c>
      <c r="M5647" t="s">
        <v>200</v>
      </c>
      <c r="N5647" t="s">
        <v>5530</v>
      </c>
      <c r="O5647" t="s">
        <v>202</v>
      </c>
      <c r="P5647" t="s">
        <v>4715</v>
      </c>
    </row>
    <row r="5648" spans="1:16" x14ac:dyDescent="0.25">
      <c r="A5648">
        <v>7919</v>
      </c>
      <c r="B5648" t="s">
        <v>360</v>
      </c>
      <c r="E5648" t="s">
        <v>5942</v>
      </c>
      <c r="F5648" t="s">
        <v>347</v>
      </c>
      <c r="G5648" t="s">
        <v>5500</v>
      </c>
      <c r="H5648" t="s">
        <v>198</v>
      </c>
      <c r="I5648" t="s">
        <v>5501</v>
      </c>
      <c r="J5648">
        <v>1966</v>
      </c>
      <c r="K5648">
        <v>144427</v>
      </c>
      <c r="L5648">
        <v>3</v>
      </c>
      <c r="M5648" t="s">
        <v>200</v>
      </c>
      <c r="N5648" t="s">
        <v>5530</v>
      </c>
      <c r="O5648" t="s">
        <v>202</v>
      </c>
      <c r="P5648" t="s">
        <v>4719</v>
      </c>
    </row>
    <row r="5649" spans="1:16" x14ac:dyDescent="0.25">
      <c r="A5649">
        <v>7920</v>
      </c>
      <c r="B5649" t="s">
        <v>360</v>
      </c>
      <c r="E5649" t="s">
        <v>5943</v>
      </c>
      <c r="F5649" t="s">
        <v>347</v>
      </c>
      <c r="G5649" t="s">
        <v>5500</v>
      </c>
      <c r="H5649" t="s">
        <v>198</v>
      </c>
      <c r="I5649" t="s">
        <v>5501</v>
      </c>
      <c r="J5649">
        <v>1964</v>
      </c>
      <c r="K5649">
        <v>635933</v>
      </c>
      <c r="L5649">
        <v>3</v>
      </c>
      <c r="M5649" t="s">
        <v>200</v>
      </c>
      <c r="N5649" t="s">
        <v>5530</v>
      </c>
      <c r="O5649" t="s">
        <v>202</v>
      </c>
      <c r="P5649" t="s">
        <v>5944</v>
      </c>
    </row>
    <row r="5650" spans="1:16" x14ac:dyDescent="0.25">
      <c r="A5650">
        <v>7921</v>
      </c>
      <c r="B5650" t="s">
        <v>360</v>
      </c>
      <c r="E5650" t="s">
        <v>5945</v>
      </c>
      <c r="F5650" t="s">
        <v>347</v>
      </c>
      <c r="G5650" t="s">
        <v>5500</v>
      </c>
      <c r="H5650" t="s">
        <v>198</v>
      </c>
      <c r="I5650" t="s">
        <v>5501</v>
      </c>
      <c r="J5650">
        <v>1964</v>
      </c>
      <c r="K5650">
        <v>320898</v>
      </c>
      <c r="L5650">
        <v>3</v>
      </c>
      <c r="M5650" t="s">
        <v>200</v>
      </c>
      <c r="N5650" t="s">
        <v>5530</v>
      </c>
      <c r="O5650" t="s">
        <v>202</v>
      </c>
      <c r="P5650" t="s">
        <v>5946</v>
      </c>
    </row>
    <row r="5651" spans="1:16" x14ac:dyDescent="0.25">
      <c r="A5651">
        <v>7922</v>
      </c>
      <c r="B5651" t="s">
        <v>360</v>
      </c>
      <c r="E5651" t="s">
        <v>5945</v>
      </c>
      <c r="F5651" t="s">
        <v>347</v>
      </c>
      <c r="G5651" t="s">
        <v>5500</v>
      </c>
      <c r="H5651" t="s">
        <v>198</v>
      </c>
      <c r="I5651" t="s">
        <v>5501</v>
      </c>
      <c r="J5651">
        <v>1962</v>
      </c>
      <c r="K5651">
        <v>2876</v>
      </c>
      <c r="L5651">
        <v>3</v>
      </c>
      <c r="M5651" t="s">
        <v>200</v>
      </c>
      <c r="N5651" t="s">
        <v>5530</v>
      </c>
      <c r="O5651" t="s">
        <v>202</v>
      </c>
      <c r="P5651" t="s">
        <v>3309</v>
      </c>
    </row>
    <row r="5652" spans="1:16" x14ac:dyDescent="0.25">
      <c r="A5652">
        <v>7923</v>
      </c>
      <c r="B5652" t="s">
        <v>360</v>
      </c>
      <c r="E5652" t="s">
        <v>5947</v>
      </c>
      <c r="F5652" t="s">
        <v>347</v>
      </c>
      <c r="G5652" t="s">
        <v>5500</v>
      </c>
      <c r="H5652" t="s">
        <v>198</v>
      </c>
      <c r="I5652" t="s">
        <v>5501</v>
      </c>
      <c r="J5652">
        <v>1965</v>
      </c>
      <c r="K5652">
        <v>322938</v>
      </c>
      <c r="L5652">
        <v>3</v>
      </c>
      <c r="M5652" t="s">
        <v>200</v>
      </c>
      <c r="N5652" t="s">
        <v>5530</v>
      </c>
      <c r="O5652" t="s">
        <v>202</v>
      </c>
      <c r="P5652" t="s">
        <v>3319</v>
      </c>
    </row>
    <row r="5653" spans="1:16" x14ac:dyDescent="0.25">
      <c r="A5653">
        <v>7924</v>
      </c>
      <c r="B5653" t="s">
        <v>360</v>
      </c>
      <c r="E5653" t="s">
        <v>5948</v>
      </c>
      <c r="F5653" t="s">
        <v>347</v>
      </c>
      <c r="G5653" t="s">
        <v>5500</v>
      </c>
      <c r="H5653" t="s">
        <v>198</v>
      </c>
      <c r="I5653" t="s">
        <v>5501</v>
      </c>
      <c r="J5653">
        <v>1964</v>
      </c>
      <c r="K5653">
        <v>224537</v>
      </c>
      <c r="L5653">
        <v>3</v>
      </c>
      <c r="M5653" t="s">
        <v>200</v>
      </c>
      <c r="N5653" t="s">
        <v>5530</v>
      </c>
      <c r="O5653" t="s">
        <v>202</v>
      </c>
      <c r="P5653" t="s">
        <v>3319</v>
      </c>
    </row>
    <row r="5654" spans="1:16" x14ac:dyDescent="0.25">
      <c r="A5654">
        <v>7925</v>
      </c>
      <c r="B5654" t="s">
        <v>360</v>
      </c>
      <c r="E5654" t="s">
        <v>5949</v>
      </c>
      <c r="F5654" t="s">
        <v>347</v>
      </c>
      <c r="G5654" t="s">
        <v>5500</v>
      </c>
      <c r="H5654" t="s">
        <v>198</v>
      </c>
      <c r="I5654" t="s">
        <v>5501</v>
      </c>
      <c r="J5654">
        <v>1963</v>
      </c>
      <c r="K5654">
        <v>11046</v>
      </c>
      <c r="L5654">
        <v>3</v>
      </c>
      <c r="M5654" t="s">
        <v>200</v>
      </c>
      <c r="N5654" t="s">
        <v>5530</v>
      </c>
      <c r="O5654" t="s">
        <v>202</v>
      </c>
      <c r="P5654" t="s">
        <v>5950</v>
      </c>
    </row>
    <row r="5655" spans="1:16" x14ac:dyDescent="0.25">
      <c r="A5655">
        <v>7926</v>
      </c>
      <c r="B5655" t="s">
        <v>360</v>
      </c>
      <c r="E5655" t="s">
        <v>5951</v>
      </c>
      <c r="F5655" t="s">
        <v>347</v>
      </c>
      <c r="G5655" t="s">
        <v>5500</v>
      </c>
      <c r="H5655" t="s">
        <v>198</v>
      </c>
      <c r="I5655" t="s">
        <v>5501</v>
      </c>
      <c r="J5655">
        <v>1965</v>
      </c>
      <c r="K5655">
        <v>464805</v>
      </c>
      <c r="L5655">
        <v>3</v>
      </c>
      <c r="M5655" t="s">
        <v>200</v>
      </c>
      <c r="N5655" t="s">
        <v>5530</v>
      </c>
      <c r="O5655" t="s">
        <v>202</v>
      </c>
      <c r="P5655" t="s">
        <v>5952</v>
      </c>
    </row>
    <row r="5656" spans="1:16" x14ac:dyDescent="0.25">
      <c r="A5656">
        <v>7927</v>
      </c>
      <c r="B5656" t="s">
        <v>360</v>
      </c>
      <c r="E5656" t="s">
        <v>5953</v>
      </c>
      <c r="F5656" t="s">
        <v>347</v>
      </c>
      <c r="G5656" t="s">
        <v>5500</v>
      </c>
      <c r="H5656" t="s">
        <v>198</v>
      </c>
      <c r="I5656" t="s">
        <v>5501</v>
      </c>
      <c r="J5656">
        <v>1965</v>
      </c>
      <c r="K5656">
        <v>194572</v>
      </c>
      <c r="L5656">
        <v>3</v>
      </c>
      <c r="M5656" t="s">
        <v>200</v>
      </c>
      <c r="N5656" t="s">
        <v>5530</v>
      </c>
      <c r="O5656" t="s">
        <v>202</v>
      </c>
      <c r="P5656" t="s">
        <v>2743</v>
      </c>
    </row>
    <row r="5657" spans="1:16" x14ac:dyDescent="0.25">
      <c r="A5657">
        <v>7928</v>
      </c>
      <c r="B5657" t="s">
        <v>360</v>
      </c>
      <c r="E5657" t="s">
        <v>5954</v>
      </c>
      <c r="F5657" t="s">
        <v>347</v>
      </c>
      <c r="G5657" t="s">
        <v>5500</v>
      </c>
      <c r="H5657" t="s">
        <v>198</v>
      </c>
      <c r="I5657" t="s">
        <v>5501</v>
      </c>
      <c r="J5657">
        <v>1965</v>
      </c>
      <c r="K5657">
        <v>42934</v>
      </c>
      <c r="L5657">
        <v>3</v>
      </c>
      <c r="M5657" t="s">
        <v>200</v>
      </c>
      <c r="N5657" t="s">
        <v>364</v>
      </c>
      <c r="O5657" t="s">
        <v>202</v>
      </c>
      <c r="P5657" t="s">
        <v>365</v>
      </c>
    </row>
    <row r="5658" spans="1:16" x14ac:dyDescent="0.25">
      <c r="A5658">
        <v>7929</v>
      </c>
      <c r="B5658" t="s">
        <v>360</v>
      </c>
      <c r="E5658" t="s">
        <v>5955</v>
      </c>
      <c r="F5658" t="s">
        <v>347</v>
      </c>
      <c r="G5658" t="s">
        <v>5500</v>
      </c>
      <c r="H5658" t="s">
        <v>198</v>
      </c>
      <c r="I5658" t="s">
        <v>5501</v>
      </c>
      <c r="J5658">
        <v>1965</v>
      </c>
      <c r="K5658">
        <v>73222</v>
      </c>
      <c r="L5658">
        <v>3</v>
      </c>
      <c r="M5658" t="s">
        <v>200</v>
      </c>
      <c r="N5658" t="s">
        <v>5530</v>
      </c>
      <c r="O5658" t="s">
        <v>202</v>
      </c>
      <c r="P5658" t="s">
        <v>3093</v>
      </c>
    </row>
    <row r="5659" spans="1:16" x14ac:dyDescent="0.25">
      <c r="A5659">
        <v>7930</v>
      </c>
      <c r="B5659" t="s">
        <v>360</v>
      </c>
      <c r="E5659" t="s">
        <v>5956</v>
      </c>
      <c r="F5659" t="s">
        <v>347</v>
      </c>
      <c r="G5659" t="s">
        <v>5500</v>
      </c>
      <c r="H5659" t="s">
        <v>198</v>
      </c>
      <c r="I5659" t="s">
        <v>5501</v>
      </c>
      <c r="J5659">
        <v>1965</v>
      </c>
      <c r="K5659">
        <v>334247</v>
      </c>
      <c r="L5659">
        <v>3</v>
      </c>
      <c r="M5659" t="s">
        <v>200</v>
      </c>
      <c r="N5659" t="s">
        <v>5530</v>
      </c>
      <c r="O5659" t="s">
        <v>202</v>
      </c>
      <c r="P5659" t="s">
        <v>3100</v>
      </c>
    </row>
    <row r="5660" spans="1:16" x14ac:dyDescent="0.25">
      <c r="A5660">
        <v>7931</v>
      </c>
      <c r="B5660" t="s">
        <v>360</v>
      </c>
      <c r="E5660" t="s">
        <v>5957</v>
      </c>
      <c r="F5660" t="s">
        <v>347</v>
      </c>
      <c r="G5660" t="s">
        <v>5500</v>
      </c>
      <c r="H5660" t="s">
        <v>198</v>
      </c>
      <c r="I5660" t="s">
        <v>5501</v>
      </c>
      <c r="J5660">
        <v>1962</v>
      </c>
      <c r="K5660">
        <v>2640753</v>
      </c>
      <c r="L5660">
        <v>3</v>
      </c>
      <c r="M5660" t="s">
        <v>200</v>
      </c>
      <c r="N5660" t="s">
        <v>364</v>
      </c>
      <c r="O5660" t="s">
        <v>202</v>
      </c>
      <c r="P5660" t="s">
        <v>365</v>
      </c>
    </row>
    <row r="5661" spans="1:16" x14ac:dyDescent="0.25">
      <c r="A5661">
        <v>7932</v>
      </c>
      <c r="B5661" t="s">
        <v>360</v>
      </c>
      <c r="E5661" t="s">
        <v>5958</v>
      </c>
      <c r="F5661" t="s">
        <v>347</v>
      </c>
      <c r="G5661" t="s">
        <v>5500</v>
      </c>
      <c r="H5661" t="s">
        <v>198</v>
      </c>
      <c r="I5661" t="s">
        <v>5501</v>
      </c>
      <c r="J5661">
        <v>1962</v>
      </c>
      <c r="K5661">
        <v>18860</v>
      </c>
      <c r="L5661">
        <v>3</v>
      </c>
      <c r="M5661" t="s">
        <v>200</v>
      </c>
      <c r="N5661" t="s">
        <v>5530</v>
      </c>
      <c r="O5661" t="s">
        <v>202</v>
      </c>
      <c r="P5661" t="s">
        <v>4727</v>
      </c>
    </row>
    <row r="5662" spans="1:16" x14ac:dyDescent="0.25">
      <c r="A5662">
        <v>7933</v>
      </c>
      <c r="B5662" t="s">
        <v>360</v>
      </c>
      <c r="E5662" t="s">
        <v>5959</v>
      </c>
      <c r="F5662" t="s">
        <v>347</v>
      </c>
      <c r="G5662" t="s">
        <v>5500</v>
      </c>
      <c r="H5662" t="s">
        <v>198</v>
      </c>
      <c r="I5662" t="s">
        <v>5501</v>
      </c>
      <c r="J5662">
        <v>1964</v>
      </c>
      <c r="K5662">
        <v>68033</v>
      </c>
      <c r="L5662">
        <v>3</v>
      </c>
      <c r="M5662" t="s">
        <v>200</v>
      </c>
      <c r="N5662" t="s">
        <v>5530</v>
      </c>
      <c r="O5662" t="s">
        <v>202</v>
      </c>
      <c r="P5662" t="s">
        <v>5960</v>
      </c>
    </row>
    <row r="5663" spans="1:16" x14ac:dyDescent="0.25">
      <c r="A5663">
        <v>7934</v>
      </c>
      <c r="B5663" t="s">
        <v>360</v>
      </c>
      <c r="E5663" t="s">
        <v>5961</v>
      </c>
      <c r="F5663" t="s">
        <v>347</v>
      </c>
      <c r="G5663" t="s">
        <v>5500</v>
      </c>
      <c r="H5663" t="s">
        <v>198</v>
      </c>
      <c r="I5663" t="s">
        <v>5501</v>
      </c>
      <c r="J5663">
        <v>1973</v>
      </c>
      <c r="K5663">
        <v>459455</v>
      </c>
      <c r="L5663">
        <v>3</v>
      </c>
      <c r="M5663" t="s">
        <v>200</v>
      </c>
      <c r="N5663" t="s">
        <v>376</v>
      </c>
      <c r="O5663" t="s">
        <v>202</v>
      </c>
      <c r="P5663" t="s">
        <v>4686</v>
      </c>
    </row>
    <row r="5664" spans="1:16" x14ac:dyDescent="0.25">
      <c r="A5664">
        <v>7935</v>
      </c>
      <c r="B5664" t="s">
        <v>360</v>
      </c>
      <c r="E5664" t="s">
        <v>5962</v>
      </c>
      <c r="F5664" t="s">
        <v>347</v>
      </c>
      <c r="G5664" t="s">
        <v>5500</v>
      </c>
      <c r="H5664" t="s">
        <v>198</v>
      </c>
      <c r="I5664" t="s">
        <v>5501</v>
      </c>
      <c r="J5664">
        <v>1963</v>
      </c>
      <c r="K5664">
        <v>4227</v>
      </c>
      <c r="L5664">
        <v>3</v>
      </c>
      <c r="M5664" t="s">
        <v>200</v>
      </c>
      <c r="N5664" t="s">
        <v>5530</v>
      </c>
      <c r="O5664" t="s">
        <v>202</v>
      </c>
      <c r="P5664" t="s">
        <v>5960</v>
      </c>
    </row>
    <row r="5665" spans="1:16" x14ac:dyDescent="0.25">
      <c r="A5665">
        <v>7936</v>
      </c>
      <c r="B5665" t="s">
        <v>360</v>
      </c>
      <c r="E5665" t="s">
        <v>5963</v>
      </c>
      <c r="F5665" t="s">
        <v>347</v>
      </c>
      <c r="G5665" t="s">
        <v>5500</v>
      </c>
      <c r="H5665" t="s">
        <v>198</v>
      </c>
      <c r="I5665" t="s">
        <v>5501</v>
      </c>
      <c r="J5665">
        <v>1968</v>
      </c>
      <c r="K5665">
        <v>272348</v>
      </c>
      <c r="L5665">
        <v>3</v>
      </c>
      <c r="M5665" t="s">
        <v>200</v>
      </c>
      <c r="N5665" t="s">
        <v>5530</v>
      </c>
      <c r="O5665" t="s">
        <v>202</v>
      </c>
      <c r="P5665" t="s">
        <v>5964</v>
      </c>
    </row>
    <row r="5666" spans="1:16" x14ac:dyDescent="0.25">
      <c r="A5666">
        <v>7937</v>
      </c>
      <c r="B5666" t="s">
        <v>360</v>
      </c>
      <c r="E5666" t="s">
        <v>5965</v>
      </c>
      <c r="F5666" t="s">
        <v>347</v>
      </c>
      <c r="G5666" t="s">
        <v>5500</v>
      </c>
      <c r="H5666" t="s">
        <v>198</v>
      </c>
      <c r="I5666" t="s">
        <v>5501</v>
      </c>
      <c r="J5666">
        <v>1960</v>
      </c>
      <c r="K5666">
        <v>32944</v>
      </c>
      <c r="L5666">
        <v>3</v>
      </c>
      <c r="M5666" t="s">
        <v>200</v>
      </c>
      <c r="N5666" t="s">
        <v>5530</v>
      </c>
      <c r="O5666" t="s">
        <v>202</v>
      </c>
      <c r="P5666" t="s">
        <v>4705</v>
      </c>
    </row>
    <row r="5667" spans="1:16" x14ac:dyDescent="0.25">
      <c r="A5667">
        <v>7938</v>
      </c>
      <c r="B5667" t="s">
        <v>360</v>
      </c>
      <c r="E5667" t="s">
        <v>5966</v>
      </c>
      <c r="F5667" t="s">
        <v>347</v>
      </c>
      <c r="G5667" t="s">
        <v>5500</v>
      </c>
      <c r="H5667" t="s">
        <v>198</v>
      </c>
      <c r="I5667" t="s">
        <v>5501</v>
      </c>
      <c r="J5667">
        <v>1963</v>
      </c>
      <c r="K5667">
        <v>206894</v>
      </c>
      <c r="L5667">
        <v>3</v>
      </c>
      <c r="M5667" t="s">
        <v>200</v>
      </c>
      <c r="N5667" t="s">
        <v>364</v>
      </c>
      <c r="O5667" t="s">
        <v>202</v>
      </c>
      <c r="P5667" t="s">
        <v>365</v>
      </c>
    </row>
    <row r="5668" spans="1:16" x14ac:dyDescent="0.25">
      <c r="A5668">
        <v>7939</v>
      </c>
      <c r="B5668" t="s">
        <v>360</v>
      </c>
      <c r="E5668" t="s">
        <v>5967</v>
      </c>
      <c r="F5668" t="s">
        <v>347</v>
      </c>
      <c r="G5668" t="s">
        <v>5500</v>
      </c>
      <c r="H5668" t="s">
        <v>198</v>
      </c>
      <c r="I5668" t="s">
        <v>5501</v>
      </c>
      <c r="J5668">
        <v>1962</v>
      </c>
      <c r="K5668">
        <v>7171</v>
      </c>
      <c r="L5668">
        <v>3</v>
      </c>
      <c r="M5668" t="s">
        <v>200</v>
      </c>
      <c r="N5668" t="s">
        <v>5530</v>
      </c>
      <c r="O5668" t="s">
        <v>202</v>
      </c>
      <c r="P5668" t="s">
        <v>4734</v>
      </c>
    </row>
    <row r="5669" spans="1:16" x14ac:dyDescent="0.25">
      <c r="A5669">
        <v>7940</v>
      </c>
      <c r="B5669" t="s">
        <v>360</v>
      </c>
      <c r="E5669" t="s">
        <v>5968</v>
      </c>
      <c r="F5669" t="s">
        <v>347</v>
      </c>
      <c r="G5669" t="s">
        <v>5500</v>
      </c>
      <c r="H5669" t="s">
        <v>198</v>
      </c>
      <c r="I5669" t="s">
        <v>5501</v>
      </c>
      <c r="J5669">
        <v>1966</v>
      </c>
      <c r="K5669">
        <v>384343</v>
      </c>
      <c r="L5669">
        <v>3</v>
      </c>
      <c r="M5669" t="s">
        <v>200</v>
      </c>
      <c r="N5669" t="s">
        <v>5530</v>
      </c>
      <c r="O5669" t="s">
        <v>202</v>
      </c>
      <c r="P5669" t="s">
        <v>5847</v>
      </c>
    </row>
    <row r="5670" spans="1:16" x14ac:dyDescent="0.25">
      <c r="A5670">
        <v>7941</v>
      </c>
      <c r="B5670" t="s">
        <v>360</v>
      </c>
      <c r="E5670" t="s">
        <v>5969</v>
      </c>
      <c r="F5670" t="s">
        <v>347</v>
      </c>
      <c r="G5670" t="s">
        <v>5500</v>
      </c>
      <c r="H5670" t="s">
        <v>198</v>
      </c>
      <c r="I5670" t="s">
        <v>5501</v>
      </c>
      <c r="J5670">
        <v>1967</v>
      </c>
      <c r="K5670">
        <v>627354</v>
      </c>
      <c r="L5670">
        <v>3</v>
      </c>
      <c r="M5670" t="s">
        <v>200</v>
      </c>
      <c r="N5670" t="s">
        <v>5530</v>
      </c>
      <c r="O5670" t="s">
        <v>202</v>
      </c>
      <c r="P5670" t="s">
        <v>5970</v>
      </c>
    </row>
    <row r="5671" spans="1:16" x14ac:dyDescent="0.25">
      <c r="A5671">
        <v>7942</v>
      </c>
      <c r="B5671" t="s">
        <v>360</v>
      </c>
      <c r="E5671" t="s">
        <v>5971</v>
      </c>
      <c r="F5671" t="s">
        <v>347</v>
      </c>
      <c r="G5671" t="s">
        <v>5500</v>
      </c>
      <c r="H5671" t="s">
        <v>198</v>
      </c>
      <c r="I5671" t="s">
        <v>5501</v>
      </c>
      <c r="J5671">
        <v>1970</v>
      </c>
      <c r="K5671">
        <v>808979</v>
      </c>
      <c r="L5671">
        <v>3</v>
      </c>
      <c r="M5671" t="s">
        <v>200</v>
      </c>
      <c r="N5671" t="s">
        <v>5530</v>
      </c>
      <c r="O5671" t="s">
        <v>202</v>
      </c>
      <c r="P5671" t="s">
        <v>5972</v>
      </c>
    </row>
    <row r="5672" spans="1:16" x14ac:dyDescent="0.25">
      <c r="A5672">
        <v>7943</v>
      </c>
      <c r="B5672" t="s">
        <v>360</v>
      </c>
      <c r="E5672" t="s">
        <v>5973</v>
      </c>
      <c r="F5672" t="s">
        <v>347</v>
      </c>
      <c r="G5672" t="s">
        <v>5500</v>
      </c>
      <c r="H5672" t="s">
        <v>198</v>
      </c>
      <c r="I5672" t="s">
        <v>5501</v>
      </c>
      <c r="J5672">
        <v>1967</v>
      </c>
      <c r="K5672">
        <v>257295</v>
      </c>
      <c r="L5672">
        <v>3</v>
      </c>
      <c r="M5672" t="s">
        <v>200</v>
      </c>
      <c r="N5672" t="s">
        <v>5530</v>
      </c>
      <c r="O5672" t="s">
        <v>202</v>
      </c>
      <c r="P5672" t="s">
        <v>5974</v>
      </c>
    </row>
    <row r="5673" spans="1:16" x14ac:dyDescent="0.25">
      <c r="A5673">
        <v>7944</v>
      </c>
      <c r="B5673" t="s">
        <v>360</v>
      </c>
      <c r="E5673" t="s">
        <v>5975</v>
      </c>
      <c r="F5673" t="s">
        <v>347</v>
      </c>
      <c r="G5673" t="s">
        <v>5500</v>
      </c>
      <c r="H5673" t="s">
        <v>198</v>
      </c>
      <c r="I5673" t="s">
        <v>5501</v>
      </c>
      <c r="J5673">
        <v>1964</v>
      </c>
      <c r="K5673">
        <v>6449080</v>
      </c>
      <c r="L5673">
        <v>3</v>
      </c>
      <c r="M5673" t="s">
        <v>200</v>
      </c>
      <c r="N5673" t="s">
        <v>364</v>
      </c>
      <c r="O5673" t="s">
        <v>202</v>
      </c>
      <c r="P5673" t="s">
        <v>365</v>
      </c>
    </row>
    <row r="5674" spans="1:16" x14ac:dyDescent="0.25">
      <c r="A5674">
        <v>7945</v>
      </c>
      <c r="B5674" t="s">
        <v>360</v>
      </c>
      <c r="E5674" t="s">
        <v>5976</v>
      </c>
      <c r="F5674" t="s">
        <v>347</v>
      </c>
      <c r="G5674" t="s">
        <v>5500</v>
      </c>
      <c r="H5674" t="s">
        <v>198</v>
      </c>
      <c r="I5674" t="s">
        <v>5501</v>
      </c>
      <c r="J5674">
        <v>1975</v>
      </c>
      <c r="K5674">
        <v>893548</v>
      </c>
      <c r="L5674">
        <v>3</v>
      </c>
      <c r="M5674" t="s">
        <v>200</v>
      </c>
      <c r="N5674" t="s">
        <v>364</v>
      </c>
      <c r="O5674" t="s">
        <v>202</v>
      </c>
      <c r="P5674" t="s">
        <v>365</v>
      </c>
    </row>
    <row r="5675" spans="1:16" x14ac:dyDescent="0.25">
      <c r="A5675">
        <v>7946</v>
      </c>
      <c r="B5675" t="s">
        <v>360</v>
      </c>
      <c r="E5675" t="s">
        <v>5977</v>
      </c>
      <c r="F5675" t="s">
        <v>347</v>
      </c>
      <c r="G5675" t="s">
        <v>5500</v>
      </c>
      <c r="H5675" t="s">
        <v>198</v>
      </c>
      <c r="I5675" t="s">
        <v>5501</v>
      </c>
      <c r="J5675">
        <v>1964</v>
      </c>
      <c r="K5675">
        <v>44201</v>
      </c>
      <c r="L5675">
        <v>3</v>
      </c>
      <c r="M5675" t="s">
        <v>200</v>
      </c>
      <c r="N5675" t="s">
        <v>436</v>
      </c>
      <c r="O5675" t="s">
        <v>202</v>
      </c>
      <c r="P5675" t="s">
        <v>384</v>
      </c>
    </row>
    <row r="5676" spans="1:16" x14ac:dyDescent="0.25">
      <c r="A5676">
        <v>7947</v>
      </c>
      <c r="B5676" t="s">
        <v>360</v>
      </c>
      <c r="E5676" t="s">
        <v>5978</v>
      </c>
      <c r="F5676" t="s">
        <v>347</v>
      </c>
      <c r="G5676" t="s">
        <v>5500</v>
      </c>
      <c r="H5676" t="s">
        <v>198</v>
      </c>
      <c r="I5676" t="s">
        <v>5501</v>
      </c>
      <c r="J5676">
        <v>1964</v>
      </c>
      <c r="K5676">
        <v>239421</v>
      </c>
      <c r="L5676">
        <v>3</v>
      </c>
      <c r="M5676" t="s">
        <v>200</v>
      </c>
      <c r="N5676" t="s">
        <v>436</v>
      </c>
      <c r="O5676" t="s">
        <v>202</v>
      </c>
      <c r="P5676" t="s">
        <v>384</v>
      </c>
    </row>
    <row r="5677" spans="1:16" x14ac:dyDescent="0.25">
      <c r="A5677">
        <v>7948</v>
      </c>
      <c r="B5677" t="s">
        <v>360</v>
      </c>
      <c r="E5677" t="s">
        <v>5979</v>
      </c>
      <c r="F5677" t="s">
        <v>347</v>
      </c>
      <c r="G5677" t="s">
        <v>5500</v>
      </c>
      <c r="H5677" t="s">
        <v>198</v>
      </c>
      <c r="I5677" t="s">
        <v>5501</v>
      </c>
      <c r="J5677">
        <v>1961</v>
      </c>
      <c r="K5677">
        <v>8337</v>
      </c>
      <c r="L5677">
        <v>3</v>
      </c>
      <c r="M5677" t="s">
        <v>200</v>
      </c>
      <c r="N5677" t="s">
        <v>436</v>
      </c>
      <c r="O5677" t="s">
        <v>202</v>
      </c>
      <c r="P5677" t="s">
        <v>384</v>
      </c>
    </row>
    <row r="5678" spans="1:16" x14ac:dyDescent="0.25">
      <c r="A5678">
        <v>7949</v>
      </c>
      <c r="B5678" t="s">
        <v>360</v>
      </c>
      <c r="E5678" t="s">
        <v>5980</v>
      </c>
      <c r="F5678" t="s">
        <v>347</v>
      </c>
      <c r="G5678" t="s">
        <v>5500</v>
      </c>
      <c r="H5678" t="s">
        <v>198</v>
      </c>
      <c r="I5678" t="s">
        <v>5501</v>
      </c>
      <c r="J5678">
        <v>1969</v>
      </c>
      <c r="K5678">
        <v>31598</v>
      </c>
      <c r="L5678">
        <v>3</v>
      </c>
      <c r="M5678" t="s">
        <v>200</v>
      </c>
      <c r="N5678" t="s">
        <v>436</v>
      </c>
      <c r="O5678" t="s">
        <v>202</v>
      </c>
      <c r="P5678" t="s">
        <v>384</v>
      </c>
    </row>
    <row r="5679" spans="1:16" x14ac:dyDescent="0.25">
      <c r="A5679">
        <v>7950</v>
      </c>
      <c r="B5679" t="s">
        <v>360</v>
      </c>
      <c r="E5679" t="s">
        <v>5981</v>
      </c>
      <c r="F5679" t="s">
        <v>347</v>
      </c>
      <c r="G5679" t="s">
        <v>5500</v>
      </c>
      <c r="H5679" t="s">
        <v>198</v>
      </c>
      <c r="I5679" t="s">
        <v>5501</v>
      </c>
      <c r="J5679">
        <v>1969</v>
      </c>
      <c r="K5679">
        <v>150130</v>
      </c>
      <c r="L5679">
        <v>3</v>
      </c>
      <c r="M5679" t="s">
        <v>200</v>
      </c>
      <c r="N5679" t="s">
        <v>436</v>
      </c>
      <c r="O5679" t="s">
        <v>202</v>
      </c>
      <c r="P5679" t="s">
        <v>384</v>
      </c>
    </row>
    <row r="5680" spans="1:16" x14ac:dyDescent="0.25">
      <c r="A5680">
        <v>7951</v>
      </c>
      <c r="B5680" t="s">
        <v>360</v>
      </c>
      <c r="E5680" t="s">
        <v>5982</v>
      </c>
      <c r="F5680" t="s">
        <v>347</v>
      </c>
      <c r="G5680" t="s">
        <v>5500</v>
      </c>
      <c r="H5680" t="s">
        <v>198</v>
      </c>
      <c r="I5680" t="s">
        <v>5501</v>
      </c>
      <c r="J5680">
        <v>1981</v>
      </c>
      <c r="K5680">
        <v>80450</v>
      </c>
      <c r="L5680">
        <v>3</v>
      </c>
      <c r="M5680" t="s">
        <v>200</v>
      </c>
      <c r="N5680" t="s">
        <v>364</v>
      </c>
      <c r="O5680" t="s">
        <v>202</v>
      </c>
      <c r="P5680" t="s">
        <v>365</v>
      </c>
    </row>
    <row r="5681" spans="1:16" x14ac:dyDescent="0.25">
      <c r="A5681">
        <v>7952</v>
      </c>
      <c r="B5681" t="s">
        <v>360</v>
      </c>
      <c r="E5681" t="s">
        <v>5983</v>
      </c>
      <c r="F5681" t="s">
        <v>347</v>
      </c>
      <c r="G5681" t="s">
        <v>5500</v>
      </c>
      <c r="H5681" t="s">
        <v>198</v>
      </c>
      <c r="I5681" t="s">
        <v>5501</v>
      </c>
      <c r="J5681">
        <v>1964</v>
      </c>
      <c r="K5681">
        <v>297069</v>
      </c>
      <c r="L5681">
        <v>3</v>
      </c>
      <c r="M5681" t="s">
        <v>200</v>
      </c>
      <c r="N5681" t="s">
        <v>436</v>
      </c>
      <c r="O5681" t="s">
        <v>202</v>
      </c>
      <c r="P5681" t="s">
        <v>384</v>
      </c>
    </row>
    <row r="5682" spans="1:16" x14ac:dyDescent="0.25">
      <c r="A5682">
        <v>7953</v>
      </c>
      <c r="B5682" t="s">
        <v>360</v>
      </c>
      <c r="E5682" t="s">
        <v>5984</v>
      </c>
      <c r="F5682" t="s">
        <v>347</v>
      </c>
      <c r="G5682" t="s">
        <v>5500</v>
      </c>
      <c r="H5682" t="s">
        <v>198</v>
      </c>
      <c r="I5682" t="s">
        <v>5501</v>
      </c>
      <c r="J5682">
        <v>1980</v>
      </c>
      <c r="K5682">
        <v>46990</v>
      </c>
      <c r="L5682">
        <v>3</v>
      </c>
      <c r="M5682" t="s">
        <v>200</v>
      </c>
      <c r="N5682" t="s">
        <v>364</v>
      </c>
      <c r="O5682" t="s">
        <v>202</v>
      </c>
      <c r="P5682" t="s">
        <v>365</v>
      </c>
    </row>
    <row r="5683" spans="1:16" x14ac:dyDescent="0.25">
      <c r="A5683">
        <v>7954</v>
      </c>
      <c r="B5683" t="s">
        <v>360</v>
      </c>
      <c r="E5683" t="s">
        <v>5985</v>
      </c>
      <c r="F5683" t="s">
        <v>347</v>
      </c>
      <c r="G5683" t="s">
        <v>5500</v>
      </c>
      <c r="H5683" t="s">
        <v>198</v>
      </c>
      <c r="I5683" t="s">
        <v>5501</v>
      </c>
      <c r="J5683">
        <v>1980</v>
      </c>
      <c r="K5683">
        <v>28010</v>
      </c>
      <c r="L5683">
        <v>3</v>
      </c>
      <c r="M5683" t="s">
        <v>200</v>
      </c>
      <c r="N5683" t="s">
        <v>364</v>
      </c>
      <c r="O5683" t="s">
        <v>202</v>
      </c>
      <c r="P5683" t="s">
        <v>365</v>
      </c>
    </row>
    <row r="5684" spans="1:16" x14ac:dyDescent="0.25">
      <c r="A5684">
        <v>7955</v>
      </c>
      <c r="B5684" t="s">
        <v>360</v>
      </c>
      <c r="E5684" t="s">
        <v>5985</v>
      </c>
      <c r="F5684" t="s">
        <v>347</v>
      </c>
      <c r="G5684" t="s">
        <v>5500</v>
      </c>
      <c r="H5684" t="s">
        <v>198</v>
      </c>
      <c r="I5684" t="s">
        <v>5501</v>
      </c>
      <c r="J5684">
        <v>1981</v>
      </c>
      <c r="K5684">
        <v>33707</v>
      </c>
      <c r="L5684">
        <v>3</v>
      </c>
      <c r="M5684" t="s">
        <v>200</v>
      </c>
      <c r="N5684" t="s">
        <v>364</v>
      </c>
      <c r="O5684" t="s">
        <v>202</v>
      </c>
      <c r="P5684" t="s">
        <v>365</v>
      </c>
    </row>
    <row r="5685" spans="1:16" x14ac:dyDescent="0.25">
      <c r="A5685">
        <v>7956</v>
      </c>
      <c r="B5685" t="s">
        <v>360</v>
      </c>
      <c r="E5685" t="s">
        <v>5986</v>
      </c>
      <c r="F5685" t="s">
        <v>347</v>
      </c>
      <c r="G5685" t="s">
        <v>5500</v>
      </c>
      <c r="H5685" t="s">
        <v>198</v>
      </c>
      <c r="I5685" t="s">
        <v>5501</v>
      </c>
      <c r="J5685">
        <v>1982</v>
      </c>
      <c r="K5685">
        <v>153576</v>
      </c>
      <c r="L5685">
        <v>3</v>
      </c>
      <c r="M5685" t="s">
        <v>200</v>
      </c>
      <c r="N5685" t="s">
        <v>364</v>
      </c>
      <c r="O5685" t="s">
        <v>202</v>
      </c>
      <c r="P5685" t="s">
        <v>365</v>
      </c>
    </row>
    <row r="5686" spans="1:16" x14ac:dyDescent="0.25">
      <c r="A5686">
        <v>7957</v>
      </c>
      <c r="B5686" t="s">
        <v>360</v>
      </c>
      <c r="E5686" t="s">
        <v>5987</v>
      </c>
      <c r="F5686" t="s">
        <v>347</v>
      </c>
      <c r="G5686" t="s">
        <v>5500</v>
      </c>
      <c r="H5686" t="s">
        <v>198</v>
      </c>
      <c r="I5686" t="s">
        <v>5501</v>
      </c>
      <c r="J5686">
        <v>1982</v>
      </c>
      <c r="K5686">
        <v>53849</v>
      </c>
      <c r="L5686">
        <v>3</v>
      </c>
      <c r="M5686" t="s">
        <v>200</v>
      </c>
      <c r="N5686" t="s">
        <v>364</v>
      </c>
      <c r="O5686" t="s">
        <v>202</v>
      </c>
      <c r="P5686" t="s">
        <v>365</v>
      </c>
    </row>
    <row r="5687" spans="1:16" x14ac:dyDescent="0.25">
      <c r="A5687">
        <v>7958</v>
      </c>
      <c r="B5687" t="s">
        <v>360</v>
      </c>
      <c r="E5687" t="s">
        <v>5988</v>
      </c>
      <c r="F5687" t="s">
        <v>347</v>
      </c>
      <c r="G5687" t="s">
        <v>5500</v>
      </c>
      <c r="H5687" t="s">
        <v>198</v>
      </c>
      <c r="I5687" t="s">
        <v>5501</v>
      </c>
      <c r="J5687">
        <v>1983</v>
      </c>
      <c r="K5687">
        <v>117718</v>
      </c>
      <c r="L5687">
        <v>3</v>
      </c>
      <c r="M5687" t="s">
        <v>200</v>
      </c>
      <c r="N5687" t="s">
        <v>364</v>
      </c>
      <c r="O5687" t="s">
        <v>202</v>
      </c>
      <c r="P5687" t="s">
        <v>365</v>
      </c>
    </row>
    <row r="5688" spans="1:16" x14ac:dyDescent="0.25">
      <c r="A5688">
        <v>7959</v>
      </c>
      <c r="B5688" t="s">
        <v>360</v>
      </c>
      <c r="E5688" t="s">
        <v>5989</v>
      </c>
      <c r="F5688" t="s">
        <v>347</v>
      </c>
      <c r="G5688" t="s">
        <v>5500</v>
      </c>
      <c r="H5688" t="s">
        <v>198</v>
      </c>
      <c r="I5688" t="s">
        <v>5501</v>
      </c>
      <c r="J5688">
        <v>1974</v>
      </c>
      <c r="K5688">
        <v>170697</v>
      </c>
      <c r="L5688">
        <v>3</v>
      </c>
      <c r="M5688" t="s">
        <v>200</v>
      </c>
      <c r="N5688" t="s">
        <v>436</v>
      </c>
      <c r="O5688" t="s">
        <v>202</v>
      </c>
      <c r="P5688" t="s">
        <v>1674</v>
      </c>
    </row>
    <row r="5689" spans="1:16" x14ac:dyDescent="0.25">
      <c r="A5689">
        <v>7960</v>
      </c>
      <c r="B5689" t="s">
        <v>360</v>
      </c>
      <c r="E5689" t="s">
        <v>5990</v>
      </c>
      <c r="F5689" t="s">
        <v>347</v>
      </c>
      <c r="G5689" t="s">
        <v>5500</v>
      </c>
      <c r="H5689" t="s">
        <v>198</v>
      </c>
      <c r="I5689" t="s">
        <v>5501</v>
      </c>
      <c r="J5689">
        <v>1961</v>
      </c>
      <c r="K5689">
        <v>8031</v>
      </c>
      <c r="L5689">
        <v>3</v>
      </c>
      <c r="M5689" t="s">
        <v>200</v>
      </c>
      <c r="N5689" t="s">
        <v>436</v>
      </c>
      <c r="O5689" t="s">
        <v>202</v>
      </c>
      <c r="P5689" t="s">
        <v>1674</v>
      </c>
    </row>
    <row r="5690" spans="1:16" x14ac:dyDescent="0.25">
      <c r="A5690">
        <v>7961</v>
      </c>
      <c r="B5690" t="s">
        <v>399</v>
      </c>
      <c r="E5690" t="s">
        <v>5991</v>
      </c>
      <c r="F5690" t="s">
        <v>347</v>
      </c>
      <c r="G5690" t="s">
        <v>5500</v>
      </c>
      <c r="H5690" t="s">
        <v>198</v>
      </c>
      <c r="I5690" t="s">
        <v>5501</v>
      </c>
      <c r="J5690">
        <v>1994</v>
      </c>
      <c r="K5690">
        <v>201892</v>
      </c>
      <c r="L5690">
        <v>3</v>
      </c>
      <c r="M5690" t="s">
        <v>200</v>
      </c>
      <c r="N5690" t="s">
        <v>401</v>
      </c>
      <c r="O5690" t="s">
        <v>202</v>
      </c>
      <c r="P5690" t="s">
        <v>408</v>
      </c>
    </row>
    <row r="5691" spans="1:16" x14ac:dyDescent="0.25">
      <c r="A5691">
        <v>7962</v>
      </c>
      <c r="B5691" t="s">
        <v>399</v>
      </c>
      <c r="E5691" t="s">
        <v>5992</v>
      </c>
      <c r="F5691" t="s">
        <v>347</v>
      </c>
      <c r="G5691" t="s">
        <v>5500</v>
      </c>
      <c r="H5691" t="s">
        <v>198</v>
      </c>
      <c r="I5691" t="s">
        <v>5501</v>
      </c>
      <c r="J5691">
        <v>1994</v>
      </c>
      <c r="K5691">
        <v>57786</v>
      </c>
      <c r="L5691">
        <v>3</v>
      </c>
      <c r="M5691" t="s">
        <v>200</v>
      </c>
      <c r="N5691" t="s">
        <v>401</v>
      </c>
      <c r="O5691" t="s">
        <v>202</v>
      </c>
      <c r="P5691" t="s">
        <v>5935</v>
      </c>
    </row>
    <row r="5692" spans="1:16" x14ac:dyDescent="0.25">
      <c r="A5692">
        <v>7963</v>
      </c>
      <c r="B5692" t="s">
        <v>399</v>
      </c>
      <c r="E5692" t="s">
        <v>5993</v>
      </c>
      <c r="F5692" t="s">
        <v>347</v>
      </c>
      <c r="G5692" t="s">
        <v>5500</v>
      </c>
      <c r="H5692" t="s">
        <v>198</v>
      </c>
      <c r="I5692" t="s">
        <v>5501</v>
      </c>
      <c r="J5692">
        <v>1956</v>
      </c>
      <c r="K5692">
        <v>103</v>
      </c>
      <c r="L5692">
        <v>3</v>
      </c>
      <c r="M5692" t="s">
        <v>200</v>
      </c>
      <c r="N5692" t="s">
        <v>401</v>
      </c>
      <c r="O5692" t="s">
        <v>202</v>
      </c>
      <c r="P5692" t="s">
        <v>1178</v>
      </c>
    </row>
    <row r="5693" spans="1:16" x14ac:dyDescent="0.25">
      <c r="A5693">
        <v>7964</v>
      </c>
      <c r="B5693" t="s">
        <v>399</v>
      </c>
      <c r="E5693" t="s">
        <v>5994</v>
      </c>
      <c r="F5693" t="s">
        <v>347</v>
      </c>
      <c r="G5693" t="s">
        <v>5500</v>
      </c>
      <c r="H5693" t="s">
        <v>198</v>
      </c>
      <c r="I5693" t="s">
        <v>5501</v>
      </c>
      <c r="J5693">
        <v>1956</v>
      </c>
      <c r="K5693">
        <v>587</v>
      </c>
      <c r="L5693">
        <v>3</v>
      </c>
      <c r="M5693" t="s">
        <v>200</v>
      </c>
      <c r="N5693" t="s">
        <v>401</v>
      </c>
      <c r="O5693" t="s">
        <v>202</v>
      </c>
      <c r="P5693" t="s">
        <v>442</v>
      </c>
    </row>
    <row r="5694" spans="1:16" x14ac:dyDescent="0.25">
      <c r="A5694">
        <v>7965</v>
      </c>
      <c r="B5694" t="s">
        <v>399</v>
      </c>
      <c r="E5694" t="s">
        <v>5995</v>
      </c>
      <c r="F5694" t="s">
        <v>347</v>
      </c>
      <c r="G5694" t="s">
        <v>5500</v>
      </c>
      <c r="H5694" t="s">
        <v>198</v>
      </c>
      <c r="I5694" t="s">
        <v>5501</v>
      </c>
      <c r="J5694">
        <v>1956</v>
      </c>
      <c r="K5694">
        <v>510</v>
      </c>
      <c r="L5694">
        <v>3</v>
      </c>
      <c r="M5694" t="s">
        <v>200</v>
      </c>
      <c r="N5694" t="s">
        <v>401</v>
      </c>
      <c r="O5694" t="s">
        <v>202</v>
      </c>
      <c r="P5694" t="s">
        <v>1176</v>
      </c>
    </row>
    <row r="5695" spans="1:16" x14ac:dyDescent="0.25">
      <c r="A5695">
        <v>7966</v>
      </c>
      <c r="B5695" t="s">
        <v>399</v>
      </c>
      <c r="E5695" t="s">
        <v>5996</v>
      </c>
      <c r="F5695" t="s">
        <v>347</v>
      </c>
      <c r="G5695" t="s">
        <v>5500</v>
      </c>
      <c r="H5695" t="s">
        <v>198</v>
      </c>
      <c r="I5695" t="s">
        <v>5501</v>
      </c>
      <c r="J5695">
        <v>1956</v>
      </c>
      <c r="K5695">
        <v>623</v>
      </c>
      <c r="L5695">
        <v>3</v>
      </c>
      <c r="M5695" t="s">
        <v>200</v>
      </c>
      <c r="N5695" t="s">
        <v>401</v>
      </c>
      <c r="O5695" t="s">
        <v>202</v>
      </c>
      <c r="P5695" t="s">
        <v>1176</v>
      </c>
    </row>
    <row r="5696" spans="1:16" x14ac:dyDescent="0.25">
      <c r="A5696">
        <v>7967</v>
      </c>
      <c r="B5696" t="s">
        <v>399</v>
      </c>
      <c r="E5696" t="s">
        <v>5997</v>
      </c>
      <c r="F5696" t="s">
        <v>347</v>
      </c>
      <c r="G5696" t="s">
        <v>5500</v>
      </c>
      <c r="H5696" t="s">
        <v>198</v>
      </c>
      <c r="I5696" t="s">
        <v>5501</v>
      </c>
      <c r="J5696">
        <v>1956</v>
      </c>
      <c r="K5696">
        <v>380</v>
      </c>
      <c r="L5696">
        <v>3</v>
      </c>
      <c r="M5696" t="s">
        <v>200</v>
      </c>
      <c r="N5696" t="s">
        <v>401</v>
      </c>
      <c r="O5696" t="s">
        <v>202</v>
      </c>
      <c r="P5696" t="s">
        <v>1176</v>
      </c>
    </row>
    <row r="5697" spans="1:16" x14ac:dyDescent="0.25">
      <c r="A5697">
        <v>7968</v>
      </c>
      <c r="B5697" t="s">
        <v>399</v>
      </c>
      <c r="E5697" t="s">
        <v>5998</v>
      </c>
      <c r="F5697" t="s">
        <v>347</v>
      </c>
      <c r="G5697" t="s">
        <v>5500</v>
      </c>
      <c r="H5697" t="s">
        <v>198</v>
      </c>
      <c r="I5697" t="s">
        <v>5501</v>
      </c>
      <c r="J5697">
        <v>1956</v>
      </c>
      <c r="K5697">
        <v>623</v>
      </c>
      <c r="L5697">
        <v>3</v>
      </c>
      <c r="M5697" t="s">
        <v>200</v>
      </c>
      <c r="N5697" t="s">
        <v>401</v>
      </c>
      <c r="O5697" t="s">
        <v>202</v>
      </c>
      <c r="P5697" t="s">
        <v>2480</v>
      </c>
    </row>
    <row r="5698" spans="1:16" x14ac:dyDescent="0.25">
      <c r="A5698">
        <v>7969</v>
      </c>
      <c r="B5698" t="s">
        <v>399</v>
      </c>
      <c r="E5698" t="s">
        <v>5999</v>
      </c>
      <c r="F5698" t="s">
        <v>347</v>
      </c>
      <c r="G5698" t="s">
        <v>5500</v>
      </c>
      <c r="H5698" t="s">
        <v>198</v>
      </c>
      <c r="I5698" t="s">
        <v>5501</v>
      </c>
      <c r="J5698">
        <v>1987</v>
      </c>
      <c r="K5698">
        <v>7620</v>
      </c>
      <c r="L5698">
        <v>3</v>
      </c>
      <c r="M5698" t="s">
        <v>200</v>
      </c>
      <c r="N5698" t="s">
        <v>401</v>
      </c>
      <c r="O5698" t="s">
        <v>202</v>
      </c>
      <c r="P5698" t="s">
        <v>413</v>
      </c>
    </row>
    <row r="5699" spans="1:16" x14ac:dyDescent="0.25">
      <c r="A5699">
        <v>7970</v>
      </c>
      <c r="B5699" t="s">
        <v>399</v>
      </c>
      <c r="E5699" t="s">
        <v>6000</v>
      </c>
      <c r="F5699" t="s">
        <v>347</v>
      </c>
      <c r="G5699" t="s">
        <v>5500</v>
      </c>
      <c r="H5699" t="s">
        <v>198</v>
      </c>
      <c r="I5699" t="s">
        <v>5501</v>
      </c>
      <c r="J5699">
        <v>1990</v>
      </c>
      <c r="K5699">
        <v>3609</v>
      </c>
      <c r="L5699">
        <v>3</v>
      </c>
      <c r="M5699" t="s">
        <v>200</v>
      </c>
      <c r="N5699" t="s">
        <v>401</v>
      </c>
      <c r="O5699" t="s">
        <v>202</v>
      </c>
      <c r="P5699" t="s">
        <v>2496</v>
      </c>
    </row>
    <row r="5700" spans="1:16" x14ac:dyDescent="0.25">
      <c r="A5700">
        <v>7971</v>
      </c>
      <c r="B5700" t="s">
        <v>399</v>
      </c>
      <c r="E5700" t="s">
        <v>6001</v>
      </c>
      <c r="F5700" t="s">
        <v>347</v>
      </c>
      <c r="G5700" t="s">
        <v>5500</v>
      </c>
      <c r="H5700" t="s">
        <v>198</v>
      </c>
      <c r="I5700" t="s">
        <v>5501</v>
      </c>
      <c r="J5700">
        <v>1990</v>
      </c>
      <c r="K5700">
        <v>1786</v>
      </c>
      <c r="L5700">
        <v>3</v>
      </c>
      <c r="M5700" t="s">
        <v>200</v>
      </c>
      <c r="N5700" t="s">
        <v>401</v>
      </c>
      <c r="O5700" t="s">
        <v>202</v>
      </c>
      <c r="P5700" t="s">
        <v>444</v>
      </c>
    </row>
    <row r="5701" spans="1:16" x14ac:dyDescent="0.25">
      <c r="A5701">
        <v>7972</v>
      </c>
      <c r="B5701" t="s">
        <v>360</v>
      </c>
      <c r="E5701" t="s">
        <v>6002</v>
      </c>
      <c r="F5701" t="s">
        <v>347</v>
      </c>
      <c r="G5701" t="s">
        <v>5500</v>
      </c>
      <c r="H5701" t="s">
        <v>198</v>
      </c>
      <c r="I5701" t="s">
        <v>5501</v>
      </c>
      <c r="J5701">
        <v>1970</v>
      </c>
      <c r="K5701">
        <v>534515</v>
      </c>
      <c r="L5701">
        <v>3</v>
      </c>
      <c r="M5701" t="s">
        <v>200</v>
      </c>
      <c r="N5701" t="s">
        <v>436</v>
      </c>
      <c r="O5701" t="s">
        <v>202</v>
      </c>
      <c r="P5701" t="s">
        <v>384</v>
      </c>
    </row>
    <row r="5702" spans="1:16" x14ac:dyDescent="0.25">
      <c r="A5702">
        <v>7973</v>
      </c>
      <c r="B5702" t="s">
        <v>360</v>
      </c>
      <c r="E5702" t="s">
        <v>6003</v>
      </c>
      <c r="F5702" t="s">
        <v>347</v>
      </c>
      <c r="G5702" t="s">
        <v>5500</v>
      </c>
      <c r="H5702" t="s">
        <v>198</v>
      </c>
      <c r="I5702" t="s">
        <v>5501</v>
      </c>
      <c r="J5702">
        <v>1967</v>
      </c>
      <c r="K5702">
        <v>138188</v>
      </c>
      <c r="L5702">
        <v>3</v>
      </c>
      <c r="M5702" t="s">
        <v>200</v>
      </c>
      <c r="N5702" t="s">
        <v>436</v>
      </c>
      <c r="O5702" t="s">
        <v>202</v>
      </c>
      <c r="P5702" t="s">
        <v>384</v>
      </c>
    </row>
    <row r="5703" spans="1:16" x14ac:dyDescent="0.25">
      <c r="A5703">
        <v>7974</v>
      </c>
      <c r="B5703" t="s">
        <v>360</v>
      </c>
      <c r="E5703" t="s">
        <v>6004</v>
      </c>
      <c r="F5703" t="s">
        <v>347</v>
      </c>
      <c r="G5703" t="s">
        <v>5500</v>
      </c>
      <c r="H5703" t="s">
        <v>198</v>
      </c>
      <c r="I5703" t="s">
        <v>5501</v>
      </c>
      <c r="J5703">
        <v>1973</v>
      </c>
      <c r="K5703">
        <v>146014</v>
      </c>
      <c r="L5703">
        <v>3</v>
      </c>
      <c r="M5703" t="s">
        <v>200</v>
      </c>
      <c r="N5703" t="s">
        <v>436</v>
      </c>
      <c r="O5703" t="s">
        <v>202</v>
      </c>
      <c r="P5703" t="s">
        <v>384</v>
      </c>
    </row>
    <row r="5704" spans="1:16" x14ac:dyDescent="0.25">
      <c r="A5704">
        <v>7975</v>
      </c>
      <c r="B5704" t="s">
        <v>360</v>
      </c>
      <c r="E5704" t="s">
        <v>6005</v>
      </c>
      <c r="F5704" t="s">
        <v>347</v>
      </c>
      <c r="G5704" t="s">
        <v>5500</v>
      </c>
      <c r="H5704" t="s">
        <v>198</v>
      </c>
      <c r="I5704" t="s">
        <v>5501</v>
      </c>
      <c r="J5704">
        <v>1969</v>
      </c>
      <c r="K5704">
        <v>156486</v>
      </c>
      <c r="L5704">
        <v>3</v>
      </c>
      <c r="M5704" t="s">
        <v>200</v>
      </c>
      <c r="N5704" t="s">
        <v>436</v>
      </c>
      <c r="O5704" t="s">
        <v>202</v>
      </c>
      <c r="P5704" t="s">
        <v>384</v>
      </c>
    </row>
    <row r="5705" spans="1:16" x14ac:dyDescent="0.25">
      <c r="A5705">
        <v>7976</v>
      </c>
      <c r="B5705" t="s">
        <v>360</v>
      </c>
      <c r="E5705" t="s">
        <v>6006</v>
      </c>
      <c r="F5705" t="s">
        <v>347</v>
      </c>
      <c r="G5705" t="s">
        <v>5500</v>
      </c>
      <c r="H5705" t="s">
        <v>198</v>
      </c>
      <c r="I5705" t="s">
        <v>5501</v>
      </c>
      <c r="J5705">
        <v>1970</v>
      </c>
      <c r="K5705">
        <v>62781</v>
      </c>
      <c r="L5705">
        <v>3</v>
      </c>
      <c r="M5705" t="s">
        <v>200</v>
      </c>
      <c r="N5705" t="s">
        <v>436</v>
      </c>
      <c r="O5705" t="s">
        <v>202</v>
      </c>
      <c r="P5705" t="s">
        <v>384</v>
      </c>
    </row>
    <row r="5706" spans="1:16" x14ac:dyDescent="0.25">
      <c r="A5706">
        <v>7977</v>
      </c>
      <c r="B5706" t="s">
        <v>360</v>
      </c>
      <c r="E5706" t="s">
        <v>6007</v>
      </c>
      <c r="F5706" t="s">
        <v>347</v>
      </c>
      <c r="G5706" t="s">
        <v>5500</v>
      </c>
      <c r="H5706" t="s">
        <v>198</v>
      </c>
      <c r="I5706" t="s">
        <v>5501</v>
      </c>
      <c r="J5706">
        <v>1970</v>
      </c>
      <c r="K5706">
        <v>95356</v>
      </c>
      <c r="L5706">
        <v>3</v>
      </c>
      <c r="M5706" t="s">
        <v>200</v>
      </c>
      <c r="N5706" t="s">
        <v>436</v>
      </c>
      <c r="O5706" t="s">
        <v>202</v>
      </c>
      <c r="P5706" t="s">
        <v>384</v>
      </c>
    </row>
    <row r="5707" spans="1:16" x14ac:dyDescent="0.25">
      <c r="A5707">
        <v>7978</v>
      </c>
      <c r="B5707" t="s">
        <v>360</v>
      </c>
      <c r="E5707" t="s">
        <v>6008</v>
      </c>
      <c r="F5707" t="s">
        <v>347</v>
      </c>
      <c r="G5707" t="s">
        <v>5500</v>
      </c>
      <c r="H5707" t="s">
        <v>198</v>
      </c>
      <c r="I5707" t="s">
        <v>5501</v>
      </c>
      <c r="J5707">
        <v>1969</v>
      </c>
      <c r="K5707">
        <v>49040</v>
      </c>
      <c r="L5707">
        <v>3</v>
      </c>
      <c r="M5707" t="s">
        <v>200</v>
      </c>
      <c r="N5707" t="s">
        <v>436</v>
      </c>
      <c r="O5707" t="s">
        <v>202</v>
      </c>
      <c r="P5707" t="s">
        <v>384</v>
      </c>
    </row>
    <row r="5708" spans="1:16" x14ac:dyDescent="0.25">
      <c r="A5708">
        <v>7979</v>
      </c>
      <c r="B5708" t="s">
        <v>360</v>
      </c>
      <c r="E5708" t="s">
        <v>6009</v>
      </c>
      <c r="F5708" t="s">
        <v>347</v>
      </c>
      <c r="G5708" t="s">
        <v>5500</v>
      </c>
      <c r="H5708" t="s">
        <v>198</v>
      </c>
      <c r="I5708" t="s">
        <v>5501</v>
      </c>
      <c r="J5708">
        <v>1986</v>
      </c>
      <c r="K5708">
        <v>118342</v>
      </c>
      <c r="L5708">
        <v>3</v>
      </c>
      <c r="M5708" t="s">
        <v>200</v>
      </c>
      <c r="N5708" t="s">
        <v>364</v>
      </c>
      <c r="O5708" t="s">
        <v>202</v>
      </c>
      <c r="P5708" t="s">
        <v>365</v>
      </c>
    </row>
    <row r="5709" spans="1:16" x14ac:dyDescent="0.25">
      <c r="A5709">
        <v>7980</v>
      </c>
      <c r="B5709" t="s">
        <v>360</v>
      </c>
      <c r="E5709" t="s">
        <v>6010</v>
      </c>
      <c r="F5709" t="s">
        <v>347</v>
      </c>
      <c r="G5709" t="s">
        <v>5500</v>
      </c>
      <c r="H5709" t="s">
        <v>198</v>
      </c>
      <c r="I5709" t="s">
        <v>5501</v>
      </c>
      <c r="J5709">
        <v>1964</v>
      </c>
      <c r="K5709">
        <v>292165</v>
      </c>
      <c r="L5709">
        <v>3</v>
      </c>
      <c r="M5709" t="s">
        <v>200</v>
      </c>
      <c r="N5709" t="s">
        <v>436</v>
      </c>
      <c r="O5709" t="s">
        <v>202</v>
      </c>
      <c r="P5709" t="s">
        <v>384</v>
      </c>
    </row>
    <row r="5710" spans="1:16" x14ac:dyDescent="0.25">
      <c r="A5710">
        <v>7981</v>
      </c>
      <c r="B5710" t="s">
        <v>360</v>
      </c>
      <c r="E5710" t="s">
        <v>6011</v>
      </c>
      <c r="F5710" t="s">
        <v>347</v>
      </c>
      <c r="G5710" t="s">
        <v>5500</v>
      </c>
      <c r="H5710" t="s">
        <v>198</v>
      </c>
      <c r="I5710" t="s">
        <v>5501</v>
      </c>
      <c r="J5710">
        <v>1971</v>
      </c>
      <c r="K5710">
        <v>251749</v>
      </c>
      <c r="L5710">
        <v>3</v>
      </c>
      <c r="M5710" t="s">
        <v>200</v>
      </c>
      <c r="N5710" t="s">
        <v>436</v>
      </c>
      <c r="O5710" t="s">
        <v>202</v>
      </c>
      <c r="P5710" t="s">
        <v>384</v>
      </c>
    </row>
    <row r="5711" spans="1:16" x14ac:dyDescent="0.25">
      <c r="A5711">
        <v>7982</v>
      </c>
      <c r="B5711" t="s">
        <v>360</v>
      </c>
      <c r="E5711" t="s">
        <v>6012</v>
      </c>
      <c r="F5711" t="s">
        <v>347</v>
      </c>
      <c r="G5711" t="s">
        <v>5500</v>
      </c>
      <c r="H5711" t="s">
        <v>198</v>
      </c>
      <c r="I5711" t="s">
        <v>5501</v>
      </c>
      <c r="J5711">
        <v>1977</v>
      </c>
      <c r="K5711">
        <v>9186</v>
      </c>
      <c r="L5711">
        <v>3</v>
      </c>
      <c r="M5711" t="s">
        <v>200</v>
      </c>
      <c r="N5711" t="s">
        <v>364</v>
      </c>
      <c r="O5711" t="s">
        <v>202</v>
      </c>
      <c r="P5711" t="s">
        <v>365</v>
      </c>
    </row>
    <row r="5712" spans="1:16" x14ac:dyDescent="0.25">
      <c r="A5712">
        <v>7983</v>
      </c>
      <c r="B5712" t="s">
        <v>360</v>
      </c>
      <c r="E5712" t="s">
        <v>6013</v>
      </c>
      <c r="F5712" t="s">
        <v>347</v>
      </c>
      <c r="G5712" t="s">
        <v>5500</v>
      </c>
      <c r="H5712" t="s">
        <v>198</v>
      </c>
      <c r="I5712" t="s">
        <v>5501</v>
      </c>
      <c r="J5712">
        <v>1965</v>
      </c>
      <c r="K5712">
        <v>50530</v>
      </c>
      <c r="L5712">
        <v>3</v>
      </c>
      <c r="M5712" t="s">
        <v>200</v>
      </c>
      <c r="N5712" t="s">
        <v>436</v>
      </c>
      <c r="O5712" t="s">
        <v>202</v>
      </c>
      <c r="P5712" t="s">
        <v>384</v>
      </c>
    </row>
    <row r="5713" spans="1:16" x14ac:dyDescent="0.25">
      <c r="A5713">
        <v>7984</v>
      </c>
      <c r="B5713" t="s">
        <v>360</v>
      </c>
      <c r="E5713" t="s">
        <v>6014</v>
      </c>
      <c r="F5713" t="s">
        <v>347</v>
      </c>
      <c r="G5713" t="s">
        <v>5500</v>
      </c>
      <c r="H5713" t="s">
        <v>198</v>
      </c>
      <c r="I5713" t="s">
        <v>5501</v>
      </c>
      <c r="J5713">
        <v>1965</v>
      </c>
      <c r="K5713">
        <v>38742</v>
      </c>
      <c r="L5713">
        <v>3</v>
      </c>
      <c r="M5713" t="s">
        <v>200</v>
      </c>
      <c r="N5713" t="s">
        <v>436</v>
      </c>
      <c r="O5713" t="s">
        <v>202</v>
      </c>
      <c r="P5713" t="s">
        <v>384</v>
      </c>
    </row>
    <row r="5714" spans="1:16" x14ac:dyDescent="0.25">
      <c r="A5714">
        <v>7985</v>
      </c>
      <c r="B5714" t="s">
        <v>360</v>
      </c>
      <c r="E5714" t="s">
        <v>6015</v>
      </c>
      <c r="F5714" t="s">
        <v>347</v>
      </c>
      <c r="G5714" t="s">
        <v>5500</v>
      </c>
      <c r="H5714" t="s">
        <v>198</v>
      </c>
      <c r="I5714" t="s">
        <v>5501</v>
      </c>
      <c r="J5714">
        <v>1978</v>
      </c>
      <c r="K5714">
        <v>9896</v>
      </c>
      <c r="L5714">
        <v>3</v>
      </c>
      <c r="M5714" t="s">
        <v>200</v>
      </c>
      <c r="N5714" t="s">
        <v>364</v>
      </c>
      <c r="O5714" t="s">
        <v>202</v>
      </c>
      <c r="P5714" t="s">
        <v>365</v>
      </c>
    </row>
    <row r="5715" spans="1:16" x14ac:dyDescent="0.25">
      <c r="A5715">
        <v>7986</v>
      </c>
      <c r="B5715" t="s">
        <v>360</v>
      </c>
      <c r="E5715" t="s">
        <v>6016</v>
      </c>
      <c r="F5715" t="s">
        <v>347</v>
      </c>
      <c r="G5715" t="s">
        <v>5500</v>
      </c>
      <c r="H5715" t="s">
        <v>198</v>
      </c>
      <c r="I5715" t="s">
        <v>5501</v>
      </c>
      <c r="J5715">
        <v>1971</v>
      </c>
      <c r="K5715">
        <v>120196</v>
      </c>
      <c r="L5715">
        <v>3</v>
      </c>
      <c r="M5715" t="s">
        <v>200</v>
      </c>
      <c r="N5715" t="s">
        <v>436</v>
      </c>
      <c r="O5715" t="s">
        <v>202</v>
      </c>
      <c r="P5715" t="s">
        <v>384</v>
      </c>
    </row>
    <row r="5716" spans="1:16" x14ac:dyDescent="0.25">
      <c r="A5716">
        <v>7987</v>
      </c>
      <c r="B5716" t="s">
        <v>360</v>
      </c>
      <c r="E5716" t="s">
        <v>6017</v>
      </c>
      <c r="F5716" t="s">
        <v>347</v>
      </c>
      <c r="G5716" t="s">
        <v>5500</v>
      </c>
      <c r="H5716" t="s">
        <v>198</v>
      </c>
      <c r="I5716" t="s">
        <v>5501</v>
      </c>
      <c r="J5716">
        <v>1962</v>
      </c>
      <c r="K5716">
        <v>125355</v>
      </c>
      <c r="L5716">
        <v>3</v>
      </c>
      <c r="M5716" t="s">
        <v>200</v>
      </c>
      <c r="N5716" t="s">
        <v>364</v>
      </c>
      <c r="O5716" t="s">
        <v>202</v>
      </c>
      <c r="P5716" t="s">
        <v>365</v>
      </c>
    </row>
    <row r="5717" spans="1:16" x14ac:dyDescent="0.25">
      <c r="A5717">
        <v>7988</v>
      </c>
      <c r="B5717" t="s">
        <v>360</v>
      </c>
      <c r="E5717" t="s">
        <v>6018</v>
      </c>
      <c r="F5717" t="s">
        <v>347</v>
      </c>
      <c r="G5717" t="s">
        <v>5500</v>
      </c>
      <c r="H5717" t="s">
        <v>198</v>
      </c>
      <c r="I5717" t="s">
        <v>5501</v>
      </c>
      <c r="J5717">
        <v>1963</v>
      </c>
      <c r="K5717">
        <v>961397</v>
      </c>
      <c r="L5717">
        <v>3</v>
      </c>
      <c r="M5717" t="s">
        <v>200</v>
      </c>
      <c r="N5717" t="s">
        <v>376</v>
      </c>
      <c r="O5717" t="s">
        <v>202</v>
      </c>
      <c r="P5717" t="s">
        <v>6019</v>
      </c>
    </row>
    <row r="5718" spans="1:16" x14ac:dyDescent="0.25">
      <c r="A5718">
        <v>7989</v>
      </c>
      <c r="B5718" t="s">
        <v>360</v>
      </c>
      <c r="E5718" t="s">
        <v>6020</v>
      </c>
      <c r="F5718" t="s">
        <v>347</v>
      </c>
      <c r="G5718" t="s">
        <v>5500</v>
      </c>
      <c r="H5718" t="s">
        <v>198</v>
      </c>
      <c r="I5718" t="s">
        <v>5501</v>
      </c>
      <c r="J5718">
        <v>1979</v>
      </c>
      <c r="K5718">
        <v>43850</v>
      </c>
      <c r="L5718">
        <v>3</v>
      </c>
      <c r="M5718" t="s">
        <v>200</v>
      </c>
      <c r="N5718" t="s">
        <v>364</v>
      </c>
      <c r="O5718" t="s">
        <v>202</v>
      </c>
      <c r="P5718" t="s">
        <v>365</v>
      </c>
    </row>
    <row r="5719" spans="1:16" x14ac:dyDescent="0.25">
      <c r="A5719">
        <v>7990</v>
      </c>
      <c r="B5719" t="s">
        <v>360</v>
      </c>
      <c r="E5719" t="s">
        <v>6021</v>
      </c>
      <c r="F5719" t="s">
        <v>347</v>
      </c>
      <c r="G5719" t="s">
        <v>5500</v>
      </c>
      <c r="H5719" t="s">
        <v>198</v>
      </c>
      <c r="I5719" t="s">
        <v>5501</v>
      </c>
      <c r="J5719">
        <v>1965</v>
      </c>
      <c r="K5719">
        <v>80120</v>
      </c>
      <c r="L5719">
        <v>3</v>
      </c>
      <c r="M5719" t="s">
        <v>200</v>
      </c>
      <c r="N5719" t="s">
        <v>436</v>
      </c>
      <c r="O5719" t="s">
        <v>202</v>
      </c>
      <c r="P5719" t="s">
        <v>384</v>
      </c>
    </row>
    <row r="5720" spans="1:16" x14ac:dyDescent="0.25">
      <c r="A5720">
        <v>7991</v>
      </c>
      <c r="B5720" t="s">
        <v>360</v>
      </c>
      <c r="E5720" t="s">
        <v>6022</v>
      </c>
      <c r="F5720" t="s">
        <v>347</v>
      </c>
      <c r="G5720" t="s">
        <v>5500</v>
      </c>
      <c r="H5720" t="s">
        <v>198</v>
      </c>
      <c r="I5720" t="s">
        <v>5501</v>
      </c>
      <c r="J5720">
        <v>1901</v>
      </c>
      <c r="K5720">
        <v>71</v>
      </c>
      <c r="L5720">
        <v>3</v>
      </c>
      <c r="M5720" t="s">
        <v>200</v>
      </c>
      <c r="N5720" t="s">
        <v>436</v>
      </c>
      <c r="O5720" t="s">
        <v>202</v>
      </c>
      <c r="P5720" t="s">
        <v>384</v>
      </c>
    </row>
    <row r="5721" spans="1:16" x14ac:dyDescent="0.25">
      <c r="A5721">
        <v>7992</v>
      </c>
      <c r="B5721" t="s">
        <v>360</v>
      </c>
      <c r="E5721" t="s">
        <v>6023</v>
      </c>
      <c r="F5721" t="s">
        <v>347</v>
      </c>
      <c r="G5721" t="s">
        <v>5500</v>
      </c>
      <c r="H5721" t="s">
        <v>198</v>
      </c>
      <c r="I5721" t="s">
        <v>5501</v>
      </c>
      <c r="J5721">
        <v>1901</v>
      </c>
      <c r="K5721">
        <v>17</v>
      </c>
      <c r="L5721">
        <v>3</v>
      </c>
      <c r="M5721" t="s">
        <v>200</v>
      </c>
      <c r="N5721" t="s">
        <v>436</v>
      </c>
      <c r="O5721" t="s">
        <v>202</v>
      </c>
      <c r="P5721" t="s">
        <v>384</v>
      </c>
    </row>
    <row r="5722" spans="1:16" x14ac:dyDescent="0.25">
      <c r="A5722">
        <v>7993</v>
      </c>
      <c r="B5722" t="s">
        <v>360</v>
      </c>
      <c r="E5722" t="s">
        <v>6024</v>
      </c>
      <c r="F5722" t="s">
        <v>347</v>
      </c>
      <c r="G5722" t="s">
        <v>5500</v>
      </c>
      <c r="H5722" t="s">
        <v>198</v>
      </c>
      <c r="I5722" t="s">
        <v>5501</v>
      </c>
      <c r="J5722">
        <v>1901</v>
      </c>
      <c r="K5722">
        <v>37</v>
      </c>
      <c r="L5722">
        <v>3</v>
      </c>
      <c r="M5722" t="s">
        <v>200</v>
      </c>
      <c r="N5722" t="s">
        <v>436</v>
      </c>
      <c r="O5722" t="s">
        <v>202</v>
      </c>
      <c r="P5722" t="s">
        <v>384</v>
      </c>
    </row>
    <row r="5723" spans="1:16" x14ac:dyDescent="0.25">
      <c r="A5723">
        <v>7994</v>
      </c>
      <c r="B5723" t="s">
        <v>360</v>
      </c>
      <c r="E5723" t="s">
        <v>6025</v>
      </c>
      <c r="F5723" t="s">
        <v>347</v>
      </c>
      <c r="G5723" t="s">
        <v>5500</v>
      </c>
      <c r="H5723" t="s">
        <v>198</v>
      </c>
      <c r="I5723" t="s">
        <v>5501</v>
      </c>
      <c r="J5723">
        <v>1901</v>
      </c>
      <c r="K5723">
        <v>19</v>
      </c>
      <c r="L5723">
        <v>3</v>
      </c>
      <c r="M5723" t="s">
        <v>200</v>
      </c>
      <c r="N5723" t="s">
        <v>436</v>
      </c>
      <c r="O5723" t="s">
        <v>202</v>
      </c>
      <c r="P5723" t="s">
        <v>384</v>
      </c>
    </row>
    <row r="5724" spans="1:16" x14ac:dyDescent="0.25">
      <c r="A5724">
        <v>7995</v>
      </c>
      <c r="B5724" t="s">
        <v>360</v>
      </c>
      <c r="E5724" t="s">
        <v>6026</v>
      </c>
      <c r="F5724" t="s">
        <v>347</v>
      </c>
      <c r="G5724" t="s">
        <v>5500</v>
      </c>
      <c r="H5724" t="s">
        <v>198</v>
      </c>
      <c r="I5724" t="s">
        <v>5501</v>
      </c>
      <c r="J5724">
        <v>1901</v>
      </c>
      <c r="K5724">
        <v>150842</v>
      </c>
      <c r="L5724">
        <v>3</v>
      </c>
      <c r="M5724" t="s">
        <v>200</v>
      </c>
      <c r="N5724" t="s">
        <v>364</v>
      </c>
      <c r="O5724" t="s">
        <v>202</v>
      </c>
      <c r="P5724" t="s">
        <v>365</v>
      </c>
    </row>
    <row r="5725" spans="1:16" x14ac:dyDescent="0.25">
      <c r="A5725">
        <v>7996</v>
      </c>
      <c r="B5725" t="s">
        <v>360</v>
      </c>
      <c r="E5725" t="s">
        <v>6027</v>
      </c>
      <c r="F5725" t="s">
        <v>347</v>
      </c>
      <c r="G5725" t="s">
        <v>5500</v>
      </c>
      <c r="H5725" t="s">
        <v>198</v>
      </c>
      <c r="I5725" t="s">
        <v>5501</v>
      </c>
      <c r="J5725">
        <v>1979</v>
      </c>
      <c r="K5725">
        <v>14274</v>
      </c>
      <c r="L5725">
        <v>3</v>
      </c>
      <c r="M5725" t="s">
        <v>200</v>
      </c>
      <c r="N5725" t="s">
        <v>364</v>
      </c>
      <c r="O5725" t="s">
        <v>202</v>
      </c>
      <c r="P5725" t="s">
        <v>365</v>
      </c>
    </row>
    <row r="5726" spans="1:16" x14ac:dyDescent="0.25">
      <c r="A5726">
        <v>7997</v>
      </c>
      <c r="B5726" t="s">
        <v>360</v>
      </c>
      <c r="E5726" t="s">
        <v>6028</v>
      </c>
      <c r="F5726" t="s">
        <v>347</v>
      </c>
      <c r="G5726" t="s">
        <v>5500</v>
      </c>
      <c r="H5726" t="s">
        <v>198</v>
      </c>
      <c r="I5726" t="s">
        <v>5501</v>
      </c>
      <c r="J5726">
        <v>1979</v>
      </c>
      <c r="K5726">
        <v>7069</v>
      </c>
      <c r="L5726">
        <v>3</v>
      </c>
      <c r="M5726" t="s">
        <v>200</v>
      </c>
      <c r="N5726" t="s">
        <v>364</v>
      </c>
      <c r="O5726" t="s">
        <v>202</v>
      </c>
      <c r="P5726" t="s">
        <v>365</v>
      </c>
    </row>
    <row r="5727" spans="1:16" x14ac:dyDescent="0.25">
      <c r="A5727">
        <v>7998</v>
      </c>
      <c r="B5727" t="s">
        <v>360</v>
      </c>
      <c r="E5727" t="s">
        <v>6029</v>
      </c>
      <c r="F5727" t="s">
        <v>347</v>
      </c>
      <c r="G5727" t="s">
        <v>5500</v>
      </c>
      <c r="H5727" t="s">
        <v>198</v>
      </c>
      <c r="I5727" t="s">
        <v>5501</v>
      </c>
      <c r="J5727">
        <v>1979</v>
      </c>
      <c r="K5727">
        <v>8266</v>
      </c>
      <c r="L5727">
        <v>3</v>
      </c>
      <c r="M5727" t="s">
        <v>200</v>
      </c>
      <c r="N5727" t="s">
        <v>364</v>
      </c>
      <c r="O5727" t="s">
        <v>202</v>
      </c>
      <c r="P5727" t="s">
        <v>365</v>
      </c>
    </row>
    <row r="5728" spans="1:16" x14ac:dyDescent="0.25">
      <c r="A5728">
        <v>7999</v>
      </c>
      <c r="B5728" t="s">
        <v>360</v>
      </c>
      <c r="E5728" t="s">
        <v>6030</v>
      </c>
      <c r="F5728" t="s">
        <v>347</v>
      </c>
      <c r="G5728" t="s">
        <v>5500</v>
      </c>
      <c r="H5728" t="s">
        <v>198</v>
      </c>
      <c r="I5728" t="s">
        <v>5501</v>
      </c>
      <c r="J5728">
        <v>1983</v>
      </c>
      <c r="K5728">
        <v>191599</v>
      </c>
      <c r="L5728">
        <v>3</v>
      </c>
      <c r="M5728" t="s">
        <v>200</v>
      </c>
      <c r="N5728" t="s">
        <v>364</v>
      </c>
      <c r="O5728" t="s">
        <v>202</v>
      </c>
      <c r="P5728" t="s">
        <v>365</v>
      </c>
    </row>
    <row r="5729" spans="1:16" x14ac:dyDescent="0.25">
      <c r="A5729">
        <v>8000</v>
      </c>
      <c r="B5729" t="s">
        <v>360</v>
      </c>
      <c r="E5729" t="s">
        <v>6031</v>
      </c>
      <c r="F5729" t="s">
        <v>347</v>
      </c>
      <c r="G5729" t="s">
        <v>5500</v>
      </c>
      <c r="H5729" t="s">
        <v>198</v>
      </c>
      <c r="I5729" t="s">
        <v>5501</v>
      </c>
      <c r="J5729">
        <v>1979</v>
      </c>
      <c r="K5729">
        <v>108448</v>
      </c>
      <c r="L5729">
        <v>3</v>
      </c>
      <c r="M5729" t="s">
        <v>200</v>
      </c>
      <c r="N5729" t="s">
        <v>364</v>
      </c>
      <c r="O5729" t="s">
        <v>202</v>
      </c>
      <c r="P5729" t="s">
        <v>365</v>
      </c>
    </row>
    <row r="5730" spans="1:16" x14ac:dyDescent="0.25">
      <c r="A5730">
        <v>8001</v>
      </c>
      <c r="B5730" t="s">
        <v>360</v>
      </c>
      <c r="E5730" t="s">
        <v>6032</v>
      </c>
      <c r="F5730" t="s">
        <v>347</v>
      </c>
      <c r="G5730" t="s">
        <v>5500</v>
      </c>
      <c r="H5730" t="s">
        <v>198</v>
      </c>
      <c r="I5730" t="s">
        <v>5501</v>
      </c>
      <c r="J5730">
        <v>1980</v>
      </c>
      <c r="K5730">
        <v>12850</v>
      </c>
      <c r="L5730">
        <v>3</v>
      </c>
      <c r="M5730" t="s">
        <v>200</v>
      </c>
      <c r="N5730" t="s">
        <v>364</v>
      </c>
      <c r="O5730" t="s">
        <v>202</v>
      </c>
      <c r="P5730" t="s">
        <v>365</v>
      </c>
    </row>
    <row r="5731" spans="1:16" x14ac:dyDescent="0.25">
      <c r="A5731">
        <v>8002</v>
      </c>
      <c r="B5731" t="s">
        <v>360</v>
      </c>
      <c r="E5731" t="s">
        <v>6033</v>
      </c>
      <c r="F5731" t="s">
        <v>347</v>
      </c>
      <c r="G5731" t="s">
        <v>5500</v>
      </c>
      <c r="H5731" t="s">
        <v>198</v>
      </c>
      <c r="I5731" t="s">
        <v>5501</v>
      </c>
      <c r="J5731">
        <v>1981</v>
      </c>
      <c r="K5731">
        <v>37330</v>
      </c>
      <c r="L5731">
        <v>3</v>
      </c>
      <c r="M5731" t="s">
        <v>200</v>
      </c>
      <c r="N5731" t="s">
        <v>364</v>
      </c>
      <c r="O5731" t="s">
        <v>202</v>
      </c>
      <c r="P5731" t="s">
        <v>365</v>
      </c>
    </row>
    <row r="5732" spans="1:16" x14ac:dyDescent="0.25">
      <c r="A5732">
        <v>8003</v>
      </c>
      <c r="B5732" t="s">
        <v>360</v>
      </c>
      <c r="E5732" t="s">
        <v>6034</v>
      </c>
      <c r="F5732" t="s">
        <v>347</v>
      </c>
      <c r="G5732" t="s">
        <v>5500</v>
      </c>
      <c r="H5732" t="s">
        <v>198</v>
      </c>
      <c r="I5732" t="s">
        <v>5501</v>
      </c>
      <c r="J5732">
        <v>1981</v>
      </c>
      <c r="K5732">
        <v>60794</v>
      </c>
      <c r="L5732">
        <v>3</v>
      </c>
      <c r="M5732" t="s">
        <v>200</v>
      </c>
      <c r="N5732" t="s">
        <v>364</v>
      </c>
      <c r="O5732" t="s">
        <v>202</v>
      </c>
      <c r="P5732" t="s">
        <v>365</v>
      </c>
    </row>
    <row r="5733" spans="1:16" x14ac:dyDescent="0.25">
      <c r="A5733">
        <v>8004</v>
      </c>
      <c r="B5733" t="s">
        <v>360</v>
      </c>
      <c r="E5733" t="s">
        <v>6035</v>
      </c>
      <c r="F5733" t="s">
        <v>347</v>
      </c>
      <c r="G5733" t="s">
        <v>5500</v>
      </c>
      <c r="H5733" t="s">
        <v>198</v>
      </c>
      <c r="I5733" t="s">
        <v>5501</v>
      </c>
      <c r="J5733">
        <v>1982</v>
      </c>
      <c r="K5733">
        <v>50689</v>
      </c>
      <c r="L5733">
        <v>3</v>
      </c>
      <c r="M5733" t="s">
        <v>200</v>
      </c>
      <c r="N5733" t="s">
        <v>364</v>
      </c>
      <c r="O5733" t="s">
        <v>202</v>
      </c>
      <c r="P5733" t="s">
        <v>365</v>
      </c>
    </row>
    <row r="5734" spans="1:16" x14ac:dyDescent="0.25">
      <c r="A5734">
        <v>8005</v>
      </c>
      <c r="B5734" t="s">
        <v>360</v>
      </c>
      <c r="E5734" t="s">
        <v>6036</v>
      </c>
      <c r="F5734" t="s">
        <v>347</v>
      </c>
      <c r="G5734" t="s">
        <v>5500</v>
      </c>
      <c r="H5734" t="s">
        <v>198</v>
      </c>
      <c r="I5734" t="s">
        <v>5501</v>
      </c>
      <c r="J5734">
        <v>1983</v>
      </c>
      <c r="K5734">
        <v>77088</v>
      </c>
      <c r="L5734">
        <v>3</v>
      </c>
      <c r="M5734" t="s">
        <v>200</v>
      </c>
      <c r="N5734" t="s">
        <v>364</v>
      </c>
      <c r="O5734" t="s">
        <v>202</v>
      </c>
      <c r="P5734" t="s">
        <v>365</v>
      </c>
    </row>
    <row r="5735" spans="1:16" x14ac:dyDescent="0.25">
      <c r="A5735">
        <v>8006</v>
      </c>
      <c r="B5735" t="s">
        <v>360</v>
      </c>
      <c r="E5735" t="s">
        <v>6037</v>
      </c>
      <c r="F5735" t="s">
        <v>347</v>
      </c>
      <c r="G5735" t="s">
        <v>5500</v>
      </c>
      <c r="H5735" t="s">
        <v>198</v>
      </c>
      <c r="I5735" t="s">
        <v>5501</v>
      </c>
      <c r="J5735">
        <v>1980</v>
      </c>
      <c r="K5735">
        <v>176221</v>
      </c>
      <c r="L5735">
        <v>3</v>
      </c>
      <c r="M5735" t="s">
        <v>200</v>
      </c>
      <c r="N5735" t="s">
        <v>364</v>
      </c>
      <c r="O5735" t="s">
        <v>202</v>
      </c>
      <c r="P5735" t="s">
        <v>365</v>
      </c>
    </row>
    <row r="5736" spans="1:16" x14ac:dyDescent="0.25">
      <c r="A5736">
        <v>8007</v>
      </c>
      <c r="B5736" t="s">
        <v>360</v>
      </c>
      <c r="E5736" t="s">
        <v>6038</v>
      </c>
      <c r="F5736" t="s">
        <v>347</v>
      </c>
      <c r="G5736" t="s">
        <v>5500</v>
      </c>
      <c r="H5736" t="s">
        <v>198</v>
      </c>
      <c r="I5736" t="s">
        <v>5501</v>
      </c>
      <c r="J5736">
        <v>1965</v>
      </c>
      <c r="K5736">
        <v>187715</v>
      </c>
      <c r="L5736">
        <v>3</v>
      </c>
      <c r="M5736" t="s">
        <v>200</v>
      </c>
      <c r="N5736" t="s">
        <v>436</v>
      </c>
      <c r="O5736" t="s">
        <v>202</v>
      </c>
      <c r="P5736" t="s">
        <v>384</v>
      </c>
    </row>
    <row r="5737" spans="1:16" x14ac:dyDescent="0.25">
      <c r="A5737">
        <v>8008</v>
      </c>
      <c r="B5737" t="s">
        <v>360</v>
      </c>
      <c r="E5737" t="s">
        <v>6039</v>
      </c>
      <c r="F5737" t="s">
        <v>347</v>
      </c>
      <c r="G5737" t="s">
        <v>5500</v>
      </c>
      <c r="H5737" t="s">
        <v>198</v>
      </c>
      <c r="I5737" t="s">
        <v>5501</v>
      </c>
      <c r="J5737">
        <v>1980</v>
      </c>
      <c r="K5737">
        <v>29294</v>
      </c>
      <c r="L5737">
        <v>3</v>
      </c>
      <c r="M5737" t="s">
        <v>200</v>
      </c>
      <c r="N5737" t="s">
        <v>364</v>
      </c>
      <c r="O5737" t="s">
        <v>202</v>
      </c>
      <c r="P5737" t="s">
        <v>365</v>
      </c>
    </row>
    <row r="5738" spans="1:16" x14ac:dyDescent="0.25">
      <c r="A5738">
        <v>8009</v>
      </c>
      <c r="B5738" t="s">
        <v>399</v>
      </c>
      <c r="E5738" t="s">
        <v>6040</v>
      </c>
      <c r="F5738" t="s">
        <v>347</v>
      </c>
      <c r="G5738" t="s">
        <v>5500</v>
      </c>
      <c r="H5738" t="s">
        <v>198</v>
      </c>
      <c r="I5738" t="s">
        <v>5501</v>
      </c>
      <c r="J5738">
        <v>1981</v>
      </c>
      <c r="K5738">
        <v>6852</v>
      </c>
      <c r="L5738">
        <v>3</v>
      </c>
      <c r="M5738" t="s">
        <v>200</v>
      </c>
      <c r="N5738" t="s">
        <v>401</v>
      </c>
      <c r="O5738" t="s">
        <v>202</v>
      </c>
      <c r="P5738" t="s">
        <v>6041</v>
      </c>
    </row>
    <row r="5739" spans="1:16" x14ac:dyDescent="0.25">
      <c r="A5739">
        <v>8010</v>
      </c>
      <c r="B5739" t="s">
        <v>399</v>
      </c>
      <c r="E5739" t="s">
        <v>6042</v>
      </c>
      <c r="F5739" t="s">
        <v>347</v>
      </c>
      <c r="G5739" t="s">
        <v>5500</v>
      </c>
      <c r="H5739" t="s">
        <v>198</v>
      </c>
      <c r="I5739" t="s">
        <v>5501</v>
      </c>
      <c r="J5739">
        <v>1987</v>
      </c>
      <c r="K5739">
        <v>1639</v>
      </c>
      <c r="L5739">
        <v>3</v>
      </c>
      <c r="M5739" t="s">
        <v>200</v>
      </c>
      <c r="N5739" t="s">
        <v>401</v>
      </c>
      <c r="O5739" t="s">
        <v>202</v>
      </c>
      <c r="P5739" t="s">
        <v>6043</v>
      </c>
    </row>
    <row r="5740" spans="1:16" x14ac:dyDescent="0.25">
      <c r="A5740">
        <v>8011</v>
      </c>
      <c r="B5740" t="s">
        <v>360</v>
      </c>
      <c r="E5740" t="s">
        <v>6044</v>
      </c>
      <c r="F5740" t="s">
        <v>347</v>
      </c>
      <c r="G5740" t="s">
        <v>5500</v>
      </c>
      <c r="H5740" t="s">
        <v>198</v>
      </c>
      <c r="I5740" t="s">
        <v>5501</v>
      </c>
      <c r="J5740">
        <v>1976</v>
      </c>
      <c r="K5740">
        <v>776707</v>
      </c>
      <c r="L5740">
        <v>3</v>
      </c>
      <c r="M5740" t="s">
        <v>200</v>
      </c>
      <c r="N5740" t="s">
        <v>436</v>
      </c>
      <c r="O5740" t="s">
        <v>202</v>
      </c>
      <c r="P5740" t="s">
        <v>384</v>
      </c>
    </row>
    <row r="5741" spans="1:16" x14ac:dyDescent="0.25">
      <c r="A5741">
        <v>8012</v>
      </c>
      <c r="B5741" t="s">
        <v>360</v>
      </c>
      <c r="E5741" t="s">
        <v>6045</v>
      </c>
      <c r="F5741" t="s">
        <v>347</v>
      </c>
      <c r="G5741" t="s">
        <v>5500</v>
      </c>
      <c r="H5741" t="s">
        <v>198</v>
      </c>
      <c r="I5741" t="s">
        <v>5501</v>
      </c>
      <c r="J5741">
        <v>1979</v>
      </c>
      <c r="K5741">
        <v>12897</v>
      </c>
      <c r="L5741">
        <v>3</v>
      </c>
      <c r="M5741" t="s">
        <v>200</v>
      </c>
      <c r="N5741" t="s">
        <v>364</v>
      </c>
      <c r="O5741" t="s">
        <v>202</v>
      </c>
      <c r="P5741" t="s">
        <v>365</v>
      </c>
    </row>
    <row r="5742" spans="1:16" x14ac:dyDescent="0.25">
      <c r="A5742">
        <v>8013</v>
      </c>
      <c r="B5742" t="s">
        <v>360</v>
      </c>
      <c r="E5742" t="s">
        <v>6046</v>
      </c>
      <c r="F5742" t="s">
        <v>347</v>
      </c>
      <c r="G5742" t="s">
        <v>5500</v>
      </c>
      <c r="H5742" t="s">
        <v>198</v>
      </c>
      <c r="I5742" t="s">
        <v>5501</v>
      </c>
      <c r="J5742">
        <v>1978</v>
      </c>
      <c r="K5742">
        <v>23490</v>
      </c>
      <c r="L5742">
        <v>3</v>
      </c>
      <c r="M5742" t="s">
        <v>200</v>
      </c>
      <c r="N5742" t="s">
        <v>364</v>
      </c>
      <c r="O5742" t="s">
        <v>202</v>
      </c>
      <c r="P5742" t="s">
        <v>365</v>
      </c>
    </row>
    <row r="5743" spans="1:16" x14ac:dyDescent="0.25">
      <c r="A5743">
        <v>8014</v>
      </c>
      <c r="B5743" t="s">
        <v>360</v>
      </c>
      <c r="E5743" t="s">
        <v>6047</v>
      </c>
      <c r="F5743" t="s">
        <v>347</v>
      </c>
      <c r="G5743" t="s">
        <v>5500</v>
      </c>
      <c r="H5743" t="s">
        <v>198</v>
      </c>
      <c r="I5743" t="s">
        <v>5501</v>
      </c>
      <c r="J5743">
        <v>1978</v>
      </c>
      <c r="K5743">
        <v>10604</v>
      </c>
      <c r="L5743">
        <v>3</v>
      </c>
      <c r="M5743" t="s">
        <v>200</v>
      </c>
      <c r="N5743" t="s">
        <v>364</v>
      </c>
      <c r="O5743" t="s">
        <v>202</v>
      </c>
      <c r="P5743" t="s">
        <v>365</v>
      </c>
    </row>
    <row r="5744" spans="1:16" x14ac:dyDescent="0.25">
      <c r="A5744">
        <v>8015</v>
      </c>
      <c r="B5744" t="s">
        <v>360</v>
      </c>
      <c r="E5744" t="s">
        <v>6048</v>
      </c>
      <c r="F5744" t="s">
        <v>347</v>
      </c>
      <c r="G5744" t="s">
        <v>5500</v>
      </c>
      <c r="H5744" t="s">
        <v>198</v>
      </c>
      <c r="I5744" t="s">
        <v>5501</v>
      </c>
      <c r="J5744">
        <v>1963</v>
      </c>
      <c r="K5744">
        <v>13396</v>
      </c>
      <c r="L5744">
        <v>3</v>
      </c>
      <c r="M5744" t="s">
        <v>200</v>
      </c>
      <c r="N5744" t="s">
        <v>383</v>
      </c>
      <c r="O5744" t="s">
        <v>202</v>
      </c>
      <c r="P5744" t="s">
        <v>384</v>
      </c>
    </row>
    <row r="5745" spans="1:16" x14ac:dyDescent="0.25">
      <c r="A5745">
        <v>8016</v>
      </c>
      <c r="B5745" t="s">
        <v>360</v>
      </c>
      <c r="E5745" t="s">
        <v>6049</v>
      </c>
      <c r="F5745" t="s">
        <v>347</v>
      </c>
      <c r="G5745" t="s">
        <v>5500</v>
      </c>
      <c r="H5745" t="s">
        <v>198</v>
      </c>
      <c r="I5745" t="s">
        <v>5501</v>
      </c>
      <c r="J5745">
        <v>1968</v>
      </c>
      <c r="K5745">
        <v>65899</v>
      </c>
      <c r="L5745">
        <v>3</v>
      </c>
      <c r="M5745" t="s">
        <v>200</v>
      </c>
      <c r="N5745" t="s">
        <v>383</v>
      </c>
      <c r="O5745" t="s">
        <v>202</v>
      </c>
      <c r="P5745" t="s">
        <v>384</v>
      </c>
    </row>
    <row r="5746" spans="1:16" x14ac:dyDescent="0.25">
      <c r="A5746">
        <v>8017</v>
      </c>
      <c r="B5746" t="s">
        <v>360</v>
      </c>
      <c r="E5746" t="s">
        <v>6050</v>
      </c>
      <c r="F5746" t="s">
        <v>347</v>
      </c>
      <c r="G5746" t="s">
        <v>5500</v>
      </c>
      <c r="H5746" t="s">
        <v>198</v>
      </c>
      <c r="I5746" t="s">
        <v>5501</v>
      </c>
      <c r="J5746">
        <v>1972</v>
      </c>
      <c r="K5746">
        <v>103087</v>
      </c>
      <c r="L5746">
        <v>3</v>
      </c>
      <c r="M5746" t="s">
        <v>200</v>
      </c>
      <c r="N5746" t="s">
        <v>383</v>
      </c>
      <c r="O5746" t="s">
        <v>202</v>
      </c>
      <c r="P5746" t="s">
        <v>384</v>
      </c>
    </row>
    <row r="5747" spans="1:16" x14ac:dyDescent="0.25">
      <c r="A5747">
        <v>8018</v>
      </c>
      <c r="B5747" t="s">
        <v>360</v>
      </c>
      <c r="E5747" t="s">
        <v>6051</v>
      </c>
      <c r="F5747" t="s">
        <v>347</v>
      </c>
      <c r="G5747" t="s">
        <v>5500</v>
      </c>
      <c r="H5747" t="s">
        <v>198</v>
      </c>
      <c r="I5747" t="s">
        <v>5501</v>
      </c>
      <c r="J5747">
        <v>1967</v>
      </c>
      <c r="K5747">
        <v>65688</v>
      </c>
      <c r="L5747">
        <v>3</v>
      </c>
      <c r="M5747" t="s">
        <v>200</v>
      </c>
      <c r="N5747" t="s">
        <v>383</v>
      </c>
      <c r="O5747" t="s">
        <v>202</v>
      </c>
      <c r="P5747" t="s">
        <v>384</v>
      </c>
    </row>
    <row r="5748" spans="1:16" x14ac:dyDescent="0.25">
      <c r="A5748">
        <v>8019</v>
      </c>
      <c r="B5748" t="s">
        <v>360</v>
      </c>
      <c r="E5748" t="s">
        <v>6052</v>
      </c>
      <c r="F5748" t="s">
        <v>347</v>
      </c>
      <c r="G5748" t="s">
        <v>5500</v>
      </c>
      <c r="H5748" t="s">
        <v>198</v>
      </c>
      <c r="I5748" t="s">
        <v>5501</v>
      </c>
      <c r="J5748">
        <v>1980</v>
      </c>
      <c r="K5748">
        <v>10251</v>
      </c>
      <c r="L5748">
        <v>3</v>
      </c>
      <c r="M5748" t="s">
        <v>200</v>
      </c>
      <c r="N5748" t="s">
        <v>364</v>
      </c>
      <c r="O5748" t="s">
        <v>202</v>
      </c>
      <c r="P5748" t="s">
        <v>365</v>
      </c>
    </row>
    <row r="5749" spans="1:16" x14ac:dyDescent="0.25">
      <c r="A5749">
        <v>8020</v>
      </c>
      <c r="B5749" t="s">
        <v>360</v>
      </c>
      <c r="E5749" t="s">
        <v>6053</v>
      </c>
      <c r="F5749" t="s">
        <v>347</v>
      </c>
      <c r="G5749" t="s">
        <v>5500</v>
      </c>
      <c r="H5749" t="s">
        <v>198</v>
      </c>
      <c r="I5749" t="s">
        <v>5501</v>
      </c>
      <c r="J5749">
        <v>1980</v>
      </c>
      <c r="K5749">
        <v>7329</v>
      </c>
      <c r="L5749">
        <v>3</v>
      </c>
      <c r="M5749" t="s">
        <v>200</v>
      </c>
      <c r="N5749" t="s">
        <v>364</v>
      </c>
      <c r="O5749" t="s">
        <v>202</v>
      </c>
      <c r="P5749" t="s">
        <v>365</v>
      </c>
    </row>
    <row r="5750" spans="1:16" x14ac:dyDescent="0.25">
      <c r="A5750">
        <v>8021</v>
      </c>
      <c r="B5750" t="s">
        <v>360</v>
      </c>
      <c r="E5750" t="s">
        <v>6054</v>
      </c>
      <c r="F5750" t="s">
        <v>347</v>
      </c>
      <c r="G5750" t="s">
        <v>5500</v>
      </c>
      <c r="H5750" t="s">
        <v>198</v>
      </c>
      <c r="I5750" t="s">
        <v>5501</v>
      </c>
      <c r="J5750">
        <v>1980</v>
      </c>
      <c r="K5750">
        <v>10744</v>
      </c>
      <c r="L5750">
        <v>3</v>
      </c>
      <c r="M5750" t="s">
        <v>200</v>
      </c>
      <c r="N5750" t="s">
        <v>364</v>
      </c>
      <c r="O5750" t="s">
        <v>202</v>
      </c>
      <c r="P5750" t="s">
        <v>365</v>
      </c>
    </row>
    <row r="5751" spans="1:16" x14ac:dyDescent="0.25">
      <c r="A5751">
        <v>8022</v>
      </c>
      <c r="B5751" t="s">
        <v>360</v>
      </c>
      <c r="E5751" t="s">
        <v>6055</v>
      </c>
      <c r="F5751" t="s">
        <v>347</v>
      </c>
      <c r="G5751" t="s">
        <v>5500</v>
      </c>
      <c r="H5751" t="s">
        <v>198</v>
      </c>
      <c r="I5751" t="s">
        <v>5501</v>
      </c>
      <c r="J5751">
        <v>1980</v>
      </c>
      <c r="K5751">
        <v>10398</v>
      </c>
      <c r="L5751">
        <v>3</v>
      </c>
      <c r="M5751" t="s">
        <v>200</v>
      </c>
      <c r="N5751" t="s">
        <v>364</v>
      </c>
      <c r="O5751" t="s">
        <v>202</v>
      </c>
      <c r="P5751" t="s">
        <v>365</v>
      </c>
    </row>
    <row r="5752" spans="1:16" x14ac:dyDescent="0.25">
      <c r="A5752">
        <v>8023</v>
      </c>
      <c r="B5752" t="s">
        <v>360</v>
      </c>
      <c r="E5752" t="s">
        <v>6056</v>
      </c>
      <c r="F5752" t="s">
        <v>347</v>
      </c>
      <c r="G5752" t="s">
        <v>5500</v>
      </c>
      <c r="H5752" t="s">
        <v>198</v>
      </c>
      <c r="I5752" t="s">
        <v>5501</v>
      </c>
      <c r="J5752">
        <v>1981</v>
      </c>
      <c r="K5752">
        <v>40614</v>
      </c>
      <c r="L5752">
        <v>3</v>
      </c>
      <c r="M5752" t="s">
        <v>200</v>
      </c>
      <c r="N5752" t="s">
        <v>364</v>
      </c>
      <c r="O5752" t="s">
        <v>202</v>
      </c>
      <c r="P5752" t="s">
        <v>365</v>
      </c>
    </row>
    <row r="5753" spans="1:16" x14ac:dyDescent="0.25">
      <c r="A5753">
        <v>8024</v>
      </c>
      <c r="B5753" t="s">
        <v>360</v>
      </c>
      <c r="E5753" t="s">
        <v>6057</v>
      </c>
      <c r="F5753" t="s">
        <v>347</v>
      </c>
      <c r="G5753" t="s">
        <v>5500</v>
      </c>
      <c r="H5753" t="s">
        <v>198</v>
      </c>
      <c r="I5753" t="s">
        <v>5501</v>
      </c>
      <c r="J5753">
        <v>1981</v>
      </c>
      <c r="K5753">
        <v>21260</v>
      </c>
      <c r="L5753">
        <v>3</v>
      </c>
      <c r="M5753" t="s">
        <v>200</v>
      </c>
      <c r="N5753" t="s">
        <v>364</v>
      </c>
      <c r="O5753" t="s">
        <v>202</v>
      </c>
      <c r="P5753" t="s">
        <v>365</v>
      </c>
    </row>
    <row r="5754" spans="1:16" x14ac:dyDescent="0.25">
      <c r="A5754">
        <v>8025</v>
      </c>
      <c r="B5754" t="s">
        <v>360</v>
      </c>
      <c r="E5754" t="s">
        <v>6058</v>
      </c>
      <c r="F5754" t="s">
        <v>347</v>
      </c>
      <c r="G5754" t="s">
        <v>5500</v>
      </c>
      <c r="H5754" t="s">
        <v>198</v>
      </c>
      <c r="I5754" t="s">
        <v>5501</v>
      </c>
      <c r="J5754">
        <v>1961</v>
      </c>
      <c r="K5754">
        <v>3</v>
      </c>
      <c r="L5754">
        <v>3</v>
      </c>
      <c r="M5754" t="s">
        <v>200</v>
      </c>
      <c r="N5754" t="s">
        <v>436</v>
      </c>
      <c r="O5754" t="s">
        <v>202</v>
      </c>
      <c r="P5754" t="s">
        <v>384</v>
      </c>
    </row>
    <row r="5755" spans="1:16" x14ac:dyDescent="0.25">
      <c r="A5755">
        <v>8026</v>
      </c>
      <c r="B5755" t="s">
        <v>360</v>
      </c>
      <c r="E5755" t="s">
        <v>6059</v>
      </c>
      <c r="F5755" t="s">
        <v>347</v>
      </c>
      <c r="G5755" t="s">
        <v>5500</v>
      </c>
      <c r="H5755" t="s">
        <v>198</v>
      </c>
      <c r="I5755" t="s">
        <v>5501</v>
      </c>
      <c r="J5755">
        <v>1982</v>
      </c>
      <c r="K5755">
        <v>8671</v>
      </c>
      <c r="L5755">
        <v>3</v>
      </c>
      <c r="M5755" t="s">
        <v>200</v>
      </c>
      <c r="N5755" t="s">
        <v>364</v>
      </c>
      <c r="O5755" t="s">
        <v>202</v>
      </c>
      <c r="P5755" t="s">
        <v>365</v>
      </c>
    </row>
    <row r="5756" spans="1:16" x14ac:dyDescent="0.25">
      <c r="A5756">
        <v>8027</v>
      </c>
      <c r="B5756" t="s">
        <v>360</v>
      </c>
      <c r="E5756" t="s">
        <v>6060</v>
      </c>
      <c r="F5756" t="s">
        <v>347</v>
      </c>
      <c r="G5756" t="s">
        <v>5500</v>
      </c>
      <c r="H5756" t="s">
        <v>198</v>
      </c>
      <c r="I5756" t="s">
        <v>5501</v>
      </c>
      <c r="J5756">
        <v>1983</v>
      </c>
      <c r="K5756">
        <v>144704</v>
      </c>
      <c r="L5756">
        <v>3</v>
      </c>
      <c r="M5756" t="s">
        <v>200</v>
      </c>
      <c r="N5756" t="s">
        <v>364</v>
      </c>
      <c r="O5756" t="s">
        <v>202</v>
      </c>
      <c r="P5756" t="s">
        <v>365</v>
      </c>
    </row>
    <row r="5757" spans="1:16" x14ac:dyDescent="0.25">
      <c r="A5757">
        <v>8028</v>
      </c>
      <c r="B5757" t="s">
        <v>360</v>
      </c>
      <c r="E5757" t="s">
        <v>6061</v>
      </c>
      <c r="F5757" t="s">
        <v>347</v>
      </c>
      <c r="G5757" t="s">
        <v>5500</v>
      </c>
      <c r="H5757" t="s">
        <v>198</v>
      </c>
      <c r="I5757" t="s">
        <v>5501</v>
      </c>
      <c r="J5757">
        <v>1983</v>
      </c>
      <c r="K5757">
        <v>96866</v>
      </c>
      <c r="L5757">
        <v>3</v>
      </c>
      <c r="M5757" t="s">
        <v>200</v>
      </c>
      <c r="N5757" t="s">
        <v>364</v>
      </c>
      <c r="O5757" t="s">
        <v>202</v>
      </c>
      <c r="P5757" t="s">
        <v>365</v>
      </c>
    </row>
    <row r="5758" spans="1:16" x14ac:dyDescent="0.25">
      <c r="A5758">
        <v>8029</v>
      </c>
      <c r="B5758" t="s">
        <v>360</v>
      </c>
      <c r="E5758" t="s">
        <v>6062</v>
      </c>
      <c r="F5758" t="s">
        <v>347</v>
      </c>
      <c r="G5758" t="s">
        <v>5500</v>
      </c>
      <c r="H5758" t="s">
        <v>198</v>
      </c>
      <c r="I5758" t="s">
        <v>5501</v>
      </c>
      <c r="J5758">
        <v>1986</v>
      </c>
      <c r="K5758">
        <v>189191</v>
      </c>
      <c r="L5758">
        <v>3</v>
      </c>
      <c r="M5758" t="s">
        <v>200</v>
      </c>
      <c r="N5758" t="s">
        <v>364</v>
      </c>
      <c r="O5758" t="s">
        <v>202</v>
      </c>
      <c r="P5758" t="s">
        <v>365</v>
      </c>
    </row>
    <row r="5759" spans="1:16" x14ac:dyDescent="0.25">
      <c r="A5759">
        <v>8030</v>
      </c>
      <c r="B5759" t="s">
        <v>360</v>
      </c>
      <c r="E5759" t="s">
        <v>6063</v>
      </c>
      <c r="F5759" t="s">
        <v>347</v>
      </c>
      <c r="G5759" t="s">
        <v>5500</v>
      </c>
      <c r="H5759" t="s">
        <v>198</v>
      </c>
      <c r="I5759" t="s">
        <v>5501</v>
      </c>
      <c r="J5759">
        <v>1993</v>
      </c>
      <c r="K5759">
        <v>210473</v>
      </c>
      <c r="L5759">
        <v>3</v>
      </c>
      <c r="M5759" t="s">
        <v>200</v>
      </c>
      <c r="N5759" t="s">
        <v>364</v>
      </c>
      <c r="O5759" t="s">
        <v>202</v>
      </c>
      <c r="P5759" t="s">
        <v>365</v>
      </c>
    </row>
    <row r="5760" spans="1:16" x14ac:dyDescent="0.25">
      <c r="A5760">
        <v>8031</v>
      </c>
      <c r="B5760" t="s">
        <v>360</v>
      </c>
      <c r="E5760" t="s">
        <v>6064</v>
      </c>
      <c r="F5760" t="s">
        <v>347</v>
      </c>
      <c r="G5760" t="s">
        <v>5500</v>
      </c>
      <c r="H5760" t="s">
        <v>198</v>
      </c>
      <c r="I5760" t="s">
        <v>5501</v>
      </c>
      <c r="J5760">
        <v>1995</v>
      </c>
      <c r="K5760">
        <v>45727</v>
      </c>
      <c r="L5760">
        <v>3</v>
      </c>
      <c r="M5760" t="s">
        <v>200</v>
      </c>
      <c r="N5760" t="s">
        <v>364</v>
      </c>
      <c r="O5760" t="s">
        <v>202</v>
      </c>
      <c r="P5760" t="s">
        <v>365</v>
      </c>
    </row>
    <row r="5761" spans="1:16" x14ac:dyDescent="0.25">
      <c r="A5761">
        <v>8032</v>
      </c>
      <c r="B5761" t="s">
        <v>360</v>
      </c>
      <c r="E5761" t="s">
        <v>6065</v>
      </c>
      <c r="F5761" t="s">
        <v>347</v>
      </c>
      <c r="G5761" t="s">
        <v>6066</v>
      </c>
      <c r="H5761" t="s">
        <v>198</v>
      </c>
      <c r="I5761" t="s">
        <v>6067</v>
      </c>
      <c r="J5761">
        <v>1985</v>
      </c>
      <c r="K5761">
        <v>154026</v>
      </c>
      <c r="L5761">
        <v>34</v>
      </c>
      <c r="M5761" t="s">
        <v>200</v>
      </c>
      <c r="N5761" t="s">
        <v>376</v>
      </c>
      <c r="O5761" t="s">
        <v>202</v>
      </c>
      <c r="P5761" t="s">
        <v>365</v>
      </c>
    </row>
    <row r="5762" spans="1:16" x14ac:dyDescent="0.25">
      <c r="A5762">
        <v>8033</v>
      </c>
      <c r="B5762" t="s">
        <v>360</v>
      </c>
      <c r="E5762" t="s">
        <v>6068</v>
      </c>
      <c r="F5762" t="s">
        <v>347</v>
      </c>
      <c r="G5762" t="s">
        <v>6066</v>
      </c>
      <c r="H5762" t="s">
        <v>198</v>
      </c>
      <c r="I5762" t="s">
        <v>6067</v>
      </c>
      <c r="J5762">
        <v>1968</v>
      </c>
      <c r="K5762">
        <v>28389</v>
      </c>
      <c r="L5762">
        <v>34</v>
      </c>
      <c r="M5762" t="s">
        <v>200</v>
      </c>
      <c r="N5762" t="s">
        <v>376</v>
      </c>
      <c r="O5762" t="s">
        <v>202</v>
      </c>
      <c r="P5762" t="s">
        <v>365</v>
      </c>
    </row>
    <row r="5763" spans="1:16" x14ac:dyDescent="0.25">
      <c r="A5763">
        <v>8034</v>
      </c>
      <c r="B5763" t="s">
        <v>360</v>
      </c>
      <c r="E5763" t="s">
        <v>6069</v>
      </c>
      <c r="F5763" t="s">
        <v>347</v>
      </c>
      <c r="G5763" t="s">
        <v>6066</v>
      </c>
      <c r="H5763" t="s">
        <v>198</v>
      </c>
      <c r="I5763" t="s">
        <v>6067</v>
      </c>
      <c r="J5763">
        <v>1964</v>
      </c>
      <c r="K5763">
        <v>3638</v>
      </c>
      <c r="L5763">
        <v>34</v>
      </c>
      <c r="M5763" t="s">
        <v>200</v>
      </c>
      <c r="N5763" t="s">
        <v>364</v>
      </c>
      <c r="O5763" t="s">
        <v>202</v>
      </c>
      <c r="P5763" t="s">
        <v>365</v>
      </c>
    </row>
    <row r="5764" spans="1:16" x14ac:dyDescent="0.25">
      <c r="A5764">
        <v>8035</v>
      </c>
      <c r="B5764" t="s">
        <v>360</v>
      </c>
      <c r="E5764" t="s">
        <v>6070</v>
      </c>
      <c r="F5764" t="s">
        <v>347</v>
      </c>
      <c r="G5764" t="s">
        <v>6066</v>
      </c>
      <c r="H5764" t="s">
        <v>198</v>
      </c>
      <c r="I5764" t="s">
        <v>6067</v>
      </c>
      <c r="J5764">
        <v>1961</v>
      </c>
      <c r="K5764">
        <v>75251</v>
      </c>
      <c r="L5764">
        <v>34</v>
      </c>
      <c r="M5764" t="s">
        <v>200</v>
      </c>
      <c r="N5764" t="s">
        <v>376</v>
      </c>
      <c r="O5764" t="s">
        <v>202</v>
      </c>
      <c r="P5764" t="s">
        <v>365</v>
      </c>
    </row>
    <row r="5765" spans="1:16" x14ac:dyDescent="0.25">
      <c r="A5765">
        <v>8036</v>
      </c>
      <c r="B5765" t="s">
        <v>360</v>
      </c>
      <c r="E5765" t="s">
        <v>6071</v>
      </c>
      <c r="F5765" t="s">
        <v>347</v>
      </c>
      <c r="G5765" t="s">
        <v>6066</v>
      </c>
      <c r="H5765" t="s">
        <v>198</v>
      </c>
      <c r="I5765" t="s">
        <v>6067</v>
      </c>
      <c r="J5765">
        <v>1978</v>
      </c>
      <c r="K5765">
        <v>4593</v>
      </c>
      <c r="L5765">
        <v>34</v>
      </c>
      <c r="M5765" t="s">
        <v>200</v>
      </c>
      <c r="N5765" t="s">
        <v>670</v>
      </c>
      <c r="O5765" t="s">
        <v>202</v>
      </c>
      <c r="P5765" t="s">
        <v>365</v>
      </c>
    </row>
    <row r="5766" spans="1:16" x14ac:dyDescent="0.25">
      <c r="A5766">
        <v>8037</v>
      </c>
      <c r="B5766" t="s">
        <v>360</v>
      </c>
      <c r="E5766" t="s">
        <v>6072</v>
      </c>
      <c r="F5766" t="s">
        <v>347</v>
      </c>
      <c r="G5766" t="s">
        <v>6066</v>
      </c>
      <c r="H5766" t="s">
        <v>198</v>
      </c>
      <c r="I5766" t="s">
        <v>6067</v>
      </c>
      <c r="J5766">
        <v>1966</v>
      </c>
      <c r="K5766">
        <v>3775</v>
      </c>
      <c r="L5766">
        <v>34</v>
      </c>
      <c r="M5766" t="s">
        <v>200</v>
      </c>
      <c r="N5766" t="s">
        <v>364</v>
      </c>
      <c r="O5766" t="s">
        <v>202</v>
      </c>
      <c r="P5766" t="s">
        <v>365</v>
      </c>
    </row>
    <row r="5767" spans="1:16" x14ac:dyDescent="0.25">
      <c r="A5767">
        <v>8038</v>
      </c>
      <c r="B5767" t="s">
        <v>360</v>
      </c>
      <c r="E5767" t="s">
        <v>6073</v>
      </c>
      <c r="F5767" t="s">
        <v>347</v>
      </c>
      <c r="G5767" t="s">
        <v>6066</v>
      </c>
      <c r="H5767" t="s">
        <v>198</v>
      </c>
      <c r="I5767" t="s">
        <v>6067</v>
      </c>
      <c r="J5767">
        <v>1977</v>
      </c>
      <c r="K5767">
        <v>25136</v>
      </c>
      <c r="L5767">
        <v>34</v>
      </c>
      <c r="M5767" t="s">
        <v>200</v>
      </c>
      <c r="N5767" t="s">
        <v>364</v>
      </c>
      <c r="O5767" t="s">
        <v>202</v>
      </c>
      <c r="P5767" t="s">
        <v>365</v>
      </c>
    </row>
    <row r="5768" spans="1:16" x14ac:dyDescent="0.25">
      <c r="A5768">
        <v>8039</v>
      </c>
      <c r="B5768" t="s">
        <v>360</v>
      </c>
      <c r="E5768" t="s">
        <v>6074</v>
      </c>
      <c r="F5768" t="s">
        <v>347</v>
      </c>
      <c r="G5768" t="s">
        <v>6066</v>
      </c>
      <c r="H5768" t="s">
        <v>198</v>
      </c>
      <c r="I5768" t="s">
        <v>6067</v>
      </c>
      <c r="J5768">
        <v>1977</v>
      </c>
      <c r="K5768">
        <v>193522</v>
      </c>
      <c r="L5768">
        <v>34</v>
      </c>
      <c r="M5768" t="s">
        <v>200</v>
      </c>
      <c r="N5768" t="s">
        <v>376</v>
      </c>
      <c r="O5768" t="s">
        <v>202</v>
      </c>
      <c r="P5768" t="s">
        <v>365</v>
      </c>
    </row>
    <row r="5769" spans="1:16" x14ac:dyDescent="0.25">
      <c r="A5769">
        <v>8040</v>
      </c>
      <c r="B5769" t="s">
        <v>360</v>
      </c>
      <c r="E5769" t="s">
        <v>6075</v>
      </c>
      <c r="F5769" t="s">
        <v>347</v>
      </c>
      <c r="G5769" t="s">
        <v>6066</v>
      </c>
      <c r="H5769" t="s">
        <v>198</v>
      </c>
      <c r="I5769" t="s">
        <v>6067</v>
      </c>
      <c r="J5769">
        <v>1978</v>
      </c>
      <c r="K5769">
        <v>9709</v>
      </c>
      <c r="L5769">
        <v>34</v>
      </c>
      <c r="M5769" t="s">
        <v>200</v>
      </c>
      <c r="N5769" t="s">
        <v>364</v>
      </c>
      <c r="O5769" t="s">
        <v>202</v>
      </c>
      <c r="P5769" t="s">
        <v>365</v>
      </c>
    </row>
    <row r="5770" spans="1:16" x14ac:dyDescent="0.25">
      <c r="A5770">
        <v>8041</v>
      </c>
      <c r="B5770" t="s">
        <v>360</v>
      </c>
      <c r="E5770" t="s">
        <v>6076</v>
      </c>
      <c r="F5770" t="s">
        <v>347</v>
      </c>
      <c r="G5770" t="s">
        <v>6066</v>
      </c>
      <c r="H5770" t="s">
        <v>198</v>
      </c>
      <c r="I5770" t="s">
        <v>6067</v>
      </c>
      <c r="J5770">
        <v>1985</v>
      </c>
      <c r="K5770">
        <v>68399</v>
      </c>
      <c r="L5770">
        <v>34</v>
      </c>
      <c r="M5770" t="s">
        <v>200</v>
      </c>
      <c r="N5770" t="s">
        <v>364</v>
      </c>
      <c r="O5770" t="s">
        <v>202</v>
      </c>
      <c r="P5770" t="s">
        <v>365</v>
      </c>
    </row>
    <row r="5771" spans="1:16" x14ac:dyDescent="0.25">
      <c r="A5771">
        <v>8042</v>
      </c>
      <c r="B5771" t="s">
        <v>360</v>
      </c>
      <c r="E5771" t="s">
        <v>6077</v>
      </c>
      <c r="F5771" t="s">
        <v>347</v>
      </c>
      <c r="G5771" t="s">
        <v>6066</v>
      </c>
      <c r="H5771" t="s">
        <v>198</v>
      </c>
      <c r="I5771" t="s">
        <v>6067</v>
      </c>
      <c r="J5771">
        <v>1986</v>
      </c>
      <c r="K5771">
        <v>52360</v>
      </c>
      <c r="L5771">
        <v>34</v>
      </c>
      <c r="M5771" t="s">
        <v>200</v>
      </c>
      <c r="N5771" t="s">
        <v>467</v>
      </c>
      <c r="O5771" t="s">
        <v>202</v>
      </c>
      <c r="P5771" t="s">
        <v>365</v>
      </c>
    </row>
    <row r="5772" spans="1:16" x14ac:dyDescent="0.25">
      <c r="A5772">
        <v>8043</v>
      </c>
      <c r="B5772" t="s">
        <v>360</v>
      </c>
      <c r="E5772" t="s">
        <v>6078</v>
      </c>
      <c r="F5772" t="s">
        <v>347</v>
      </c>
      <c r="G5772" t="s">
        <v>6066</v>
      </c>
      <c r="H5772" t="s">
        <v>198</v>
      </c>
      <c r="I5772" t="s">
        <v>6067</v>
      </c>
      <c r="J5772">
        <v>1986</v>
      </c>
      <c r="K5772">
        <v>39689</v>
      </c>
      <c r="L5772">
        <v>34</v>
      </c>
      <c r="M5772" t="s">
        <v>200</v>
      </c>
      <c r="N5772" t="s">
        <v>364</v>
      </c>
      <c r="O5772" t="s">
        <v>202</v>
      </c>
      <c r="P5772" t="s">
        <v>365</v>
      </c>
    </row>
    <row r="5773" spans="1:16" x14ac:dyDescent="0.25">
      <c r="A5773">
        <v>8044</v>
      </c>
      <c r="B5773" t="s">
        <v>360</v>
      </c>
      <c r="E5773" t="s">
        <v>6079</v>
      </c>
      <c r="F5773" t="s">
        <v>347</v>
      </c>
      <c r="G5773" t="s">
        <v>6066</v>
      </c>
      <c r="H5773" t="s">
        <v>198</v>
      </c>
      <c r="I5773" t="s">
        <v>6067</v>
      </c>
      <c r="J5773">
        <v>1983</v>
      </c>
      <c r="K5773">
        <v>59515</v>
      </c>
      <c r="L5773">
        <v>34</v>
      </c>
      <c r="M5773" t="s">
        <v>200</v>
      </c>
      <c r="N5773" t="s">
        <v>364</v>
      </c>
      <c r="O5773" t="s">
        <v>202</v>
      </c>
      <c r="P5773" t="s">
        <v>365</v>
      </c>
    </row>
    <row r="5774" spans="1:16" x14ac:dyDescent="0.25">
      <c r="A5774">
        <v>8045</v>
      </c>
      <c r="B5774" t="s">
        <v>360</v>
      </c>
      <c r="E5774" t="s">
        <v>6080</v>
      </c>
      <c r="F5774" t="s">
        <v>347</v>
      </c>
      <c r="G5774" t="s">
        <v>6066</v>
      </c>
      <c r="H5774" t="s">
        <v>198</v>
      </c>
      <c r="I5774" t="s">
        <v>6067</v>
      </c>
      <c r="J5774">
        <v>1994</v>
      </c>
      <c r="K5774">
        <v>29025</v>
      </c>
      <c r="L5774">
        <v>34</v>
      </c>
      <c r="M5774" t="s">
        <v>200</v>
      </c>
      <c r="N5774" t="s">
        <v>364</v>
      </c>
      <c r="O5774" t="s">
        <v>202</v>
      </c>
      <c r="P5774" t="s">
        <v>365</v>
      </c>
    </row>
    <row r="5775" spans="1:16" x14ac:dyDescent="0.25">
      <c r="A5775">
        <v>8046</v>
      </c>
      <c r="B5775" t="s">
        <v>360</v>
      </c>
      <c r="E5775" t="s">
        <v>6081</v>
      </c>
      <c r="F5775" t="s">
        <v>347</v>
      </c>
      <c r="G5775" t="s">
        <v>6066</v>
      </c>
      <c r="H5775" t="s">
        <v>198</v>
      </c>
      <c r="I5775" t="s">
        <v>6067</v>
      </c>
      <c r="J5775">
        <v>1994</v>
      </c>
      <c r="K5775">
        <v>890121</v>
      </c>
      <c r="L5775">
        <v>34</v>
      </c>
      <c r="M5775" t="s">
        <v>200</v>
      </c>
      <c r="N5775" t="s">
        <v>376</v>
      </c>
      <c r="O5775" t="s">
        <v>202</v>
      </c>
      <c r="P5775" t="s">
        <v>365</v>
      </c>
    </row>
    <row r="5776" spans="1:16" x14ac:dyDescent="0.25">
      <c r="A5776">
        <v>8047</v>
      </c>
      <c r="B5776" t="s">
        <v>360</v>
      </c>
      <c r="E5776" t="s">
        <v>6082</v>
      </c>
      <c r="F5776" t="s">
        <v>347</v>
      </c>
      <c r="G5776" t="s">
        <v>6066</v>
      </c>
      <c r="H5776" t="s">
        <v>198</v>
      </c>
      <c r="I5776" t="s">
        <v>6067</v>
      </c>
      <c r="J5776">
        <v>1994</v>
      </c>
      <c r="K5776">
        <v>180613</v>
      </c>
      <c r="L5776">
        <v>34</v>
      </c>
      <c r="M5776" t="s">
        <v>200</v>
      </c>
      <c r="N5776" t="s">
        <v>376</v>
      </c>
      <c r="O5776" t="s">
        <v>202</v>
      </c>
      <c r="P5776" t="s">
        <v>365</v>
      </c>
    </row>
    <row r="5777" spans="1:16" x14ac:dyDescent="0.25">
      <c r="A5777">
        <v>8048</v>
      </c>
      <c r="B5777" t="s">
        <v>360</v>
      </c>
      <c r="E5777" t="s">
        <v>6083</v>
      </c>
      <c r="F5777" t="s">
        <v>347</v>
      </c>
      <c r="G5777" t="s">
        <v>6066</v>
      </c>
      <c r="H5777" t="s">
        <v>198</v>
      </c>
      <c r="I5777" t="s">
        <v>6084</v>
      </c>
      <c r="J5777">
        <v>1994</v>
      </c>
      <c r="K5777">
        <v>113532</v>
      </c>
      <c r="L5777">
        <v>34</v>
      </c>
      <c r="M5777" t="s">
        <v>200</v>
      </c>
      <c r="N5777" t="s">
        <v>376</v>
      </c>
      <c r="O5777" t="s">
        <v>202</v>
      </c>
      <c r="P5777" t="s">
        <v>365</v>
      </c>
    </row>
    <row r="5778" spans="1:16" x14ac:dyDescent="0.25">
      <c r="A5778">
        <v>8049</v>
      </c>
      <c r="B5778" t="s">
        <v>360</v>
      </c>
      <c r="E5778" t="s">
        <v>6085</v>
      </c>
      <c r="F5778" t="s">
        <v>347</v>
      </c>
      <c r="G5778" t="s">
        <v>6066</v>
      </c>
      <c r="H5778" t="s">
        <v>198</v>
      </c>
      <c r="I5778" t="s">
        <v>6067</v>
      </c>
      <c r="J5778">
        <v>1966</v>
      </c>
      <c r="K5778">
        <v>15891</v>
      </c>
      <c r="L5778">
        <v>34</v>
      </c>
      <c r="M5778" t="s">
        <v>200</v>
      </c>
      <c r="N5778" t="s">
        <v>467</v>
      </c>
      <c r="O5778" t="s">
        <v>202</v>
      </c>
      <c r="P5778" t="s">
        <v>365</v>
      </c>
    </row>
    <row r="5779" spans="1:16" x14ac:dyDescent="0.25">
      <c r="A5779">
        <v>8050</v>
      </c>
      <c r="B5779" t="s">
        <v>360</v>
      </c>
      <c r="E5779" t="s">
        <v>6086</v>
      </c>
      <c r="F5779" t="s">
        <v>347</v>
      </c>
      <c r="G5779" t="s">
        <v>6066</v>
      </c>
      <c r="H5779" t="s">
        <v>198</v>
      </c>
      <c r="I5779" t="s">
        <v>6067</v>
      </c>
      <c r="J5779">
        <v>1966</v>
      </c>
      <c r="K5779">
        <v>1131687</v>
      </c>
      <c r="L5779">
        <v>34</v>
      </c>
      <c r="M5779" t="s">
        <v>200</v>
      </c>
      <c r="N5779" t="s">
        <v>467</v>
      </c>
      <c r="O5779" t="s">
        <v>202</v>
      </c>
      <c r="P5779" t="s">
        <v>365</v>
      </c>
    </row>
    <row r="5780" spans="1:16" x14ac:dyDescent="0.25">
      <c r="A5780">
        <v>8051</v>
      </c>
      <c r="B5780" t="s">
        <v>360</v>
      </c>
      <c r="E5780" t="s">
        <v>6087</v>
      </c>
      <c r="F5780" t="s">
        <v>347</v>
      </c>
      <c r="G5780" t="s">
        <v>6066</v>
      </c>
      <c r="H5780" t="s">
        <v>198</v>
      </c>
      <c r="I5780" t="s">
        <v>6067</v>
      </c>
      <c r="J5780">
        <v>1966</v>
      </c>
      <c r="K5780">
        <v>8040</v>
      </c>
      <c r="L5780">
        <v>34</v>
      </c>
      <c r="M5780" t="s">
        <v>200</v>
      </c>
      <c r="N5780" t="s">
        <v>467</v>
      </c>
      <c r="O5780" t="s">
        <v>202</v>
      </c>
      <c r="P5780" t="s">
        <v>365</v>
      </c>
    </row>
    <row r="5781" spans="1:16" x14ac:dyDescent="0.25">
      <c r="A5781">
        <v>8052</v>
      </c>
      <c r="B5781" t="s">
        <v>425</v>
      </c>
      <c r="E5781" t="s">
        <v>6088</v>
      </c>
      <c r="F5781" t="s">
        <v>347</v>
      </c>
      <c r="G5781" t="s">
        <v>6089</v>
      </c>
      <c r="H5781" t="s">
        <v>198</v>
      </c>
      <c r="I5781" t="s">
        <v>6090</v>
      </c>
      <c r="J5781">
        <v>1977</v>
      </c>
      <c r="K5781">
        <v>1200</v>
      </c>
      <c r="L5781">
        <v>29</v>
      </c>
      <c r="M5781" t="s">
        <v>200</v>
      </c>
      <c r="N5781" t="s">
        <v>668</v>
      </c>
      <c r="O5781" t="s">
        <v>202</v>
      </c>
      <c r="P5781" t="s">
        <v>3808</v>
      </c>
    </row>
    <row r="5782" spans="1:16" x14ac:dyDescent="0.25">
      <c r="A5782">
        <v>8053</v>
      </c>
      <c r="B5782" t="s">
        <v>425</v>
      </c>
      <c r="E5782" t="s">
        <v>6091</v>
      </c>
      <c r="F5782" t="s">
        <v>347</v>
      </c>
      <c r="G5782" t="s">
        <v>6089</v>
      </c>
      <c r="H5782" t="s">
        <v>198</v>
      </c>
      <c r="I5782" t="s">
        <v>6090</v>
      </c>
      <c r="J5782">
        <v>1976</v>
      </c>
      <c r="K5782">
        <v>10200</v>
      </c>
      <c r="L5782">
        <v>29</v>
      </c>
      <c r="M5782" t="s">
        <v>200</v>
      </c>
      <c r="N5782" t="s">
        <v>668</v>
      </c>
      <c r="O5782" t="s">
        <v>202</v>
      </c>
      <c r="P5782" t="s">
        <v>3808</v>
      </c>
    </row>
    <row r="5783" spans="1:16" x14ac:dyDescent="0.25">
      <c r="A5783">
        <v>8054</v>
      </c>
      <c r="B5783" t="s">
        <v>399</v>
      </c>
      <c r="E5783" t="s">
        <v>6092</v>
      </c>
      <c r="F5783" t="s">
        <v>347</v>
      </c>
      <c r="G5783" t="s">
        <v>6089</v>
      </c>
      <c r="H5783" t="s">
        <v>198</v>
      </c>
      <c r="I5783" t="s">
        <v>6090</v>
      </c>
      <c r="J5783">
        <v>1970</v>
      </c>
      <c r="K5783">
        <v>13011</v>
      </c>
      <c r="L5783">
        <v>29</v>
      </c>
      <c r="M5783" t="s">
        <v>200</v>
      </c>
      <c r="N5783" t="s">
        <v>3816</v>
      </c>
      <c r="O5783" t="s">
        <v>202</v>
      </c>
      <c r="P5783" t="s">
        <v>1176</v>
      </c>
    </row>
    <row r="5784" spans="1:16" x14ac:dyDescent="0.25">
      <c r="A5784">
        <v>8055</v>
      </c>
      <c r="B5784" t="s">
        <v>425</v>
      </c>
      <c r="E5784" t="s">
        <v>6093</v>
      </c>
      <c r="F5784" t="s">
        <v>347</v>
      </c>
      <c r="G5784" t="s">
        <v>6089</v>
      </c>
      <c r="H5784" t="s">
        <v>198</v>
      </c>
      <c r="I5784" t="s">
        <v>6090</v>
      </c>
      <c r="J5784">
        <v>1969</v>
      </c>
      <c r="K5784">
        <v>3000</v>
      </c>
      <c r="L5784">
        <v>29</v>
      </c>
      <c r="M5784" t="s">
        <v>200</v>
      </c>
      <c r="N5784" t="s">
        <v>668</v>
      </c>
      <c r="O5784" t="s">
        <v>202</v>
      </c>
      <c r="P5784" t="s">
        <v>3808</v>
      </c>
    </row>
    <row r="5785" spans="1:16" x14ac:dyDescent="0.25">
      <c r="A5785">
        <v>8056</v>
      </c>
      <c r="B5785" t="s">
        <v>425</v>
      </c>
      <c r="E5785" t="s">
        <v>6094</v>
      </c>
      <c r="F5785" t="s">
        <v>347</v>
      </c>
      <c r="G5785" t="s">
        <v>6089</v>
      </c>
      <c r="H5785" t="s">
        <v>198</v>
      </c>
      <c r="I5785" t="s">
        <v>6090</v>
      </c>
      <c r="J5785">
        <v>1957</v>
      </c>
      <c r="K5785">
        <v>2500</v>
      </c>
      <c r="L5785">
        <v>29</v>
      </c>
      <c r="M5785" t="s">
        <v>200</v>
      </c>
      <c r="N5785" t="s">
        <v>668</v>
      </c>
      <c r="O5785" t="s">
        <v>202</v>
      </c>
      <c r="P5785" t="s">
        <v>3808</v>
      </c>
    </row>
    <row r="5786" spans="1:16" x14ac:dyDescent="0.25">
      <c r="A5786">
        <v>8057</v>
      </c>
      <c r="B5786" t="s">
        <v>425</v>
      </c>
      <c r="E5786" t="s">
        <v>6095</v>
      </c>
      <c r="F5786" t="s">
        <v>347</v>
      </c>
      <c r="G5786" t="s">
        <v>6089</v>
      </c>
      <c r="H5786" t="s">
        <v>198</v>
      </c>
      <c r="I5786" t="s">
        <v>6090</v>
      </c>
      <c r="J5786">
        <v>1981</v>
      </c>
      <c r="K5786">
        <v>15000</v>
      </c>
      <c r="L5786">
        <v>29</v>
      </c>
      <c r="M5786" t="s">
        <v>200</v>
      </c>
      <c r="N5786" t="s">
        <v>668</v>
      </c>
      <c r="O5786" t="s">
        <v>202</v>
      </c>
      <c r="P5786" t="s">
        <v>3808</v>
      </c>
    </row>
    <row r="5787" spans="1:16" x14ac:dyDescent="0.25">
      <c r="A5787">
        <v>8058</v>
      </c>
      <c r="B5787" t="s">
        <v>425</v>
      </c>
      <c r="E5787" t="s">
        <v>6096</v>
      </c>
      <c r="F5787" t="s">
        <v>347</v>
      </c>
      <c r="G5787" t="s">
        <v>6089</v>
      </c>
      <c r="H5787" t="s">
        <v>198</v>
      </c>
      <c r="I5787" t="s">
        <v>6090</v>
      </c>
      <c r="J5787">
        <v>1982</v>
      </c>
      <c r="K5787">
        <v>5000</v>
      </c>
      <c r="L5787">
        <v>29</v>
      </c>
      <c r="M5787" t="s">
        <v>200</v>
      </c>
      <c r="N5787" t="s">
        <v>3597</v>
      </c>
      <c r="O5787" t="s">
        <v>202</v>
      </c>
      <c r="P5787" t="s">
        <v>3808</v>
      </c>
    </row>
    <row r="5788" spans="1:16" x14ac:dyDescent="0.25">
      <c r="A5788">
        <v>8059</v>
      </c>
      <c r="B5788" t="s">
        <v>425</v>
      </c>
      <c r="E5788" t="s">
        <v>6097</v>
      </c>
      <c r="F5788" t="s">
        <v>347</v>
      </c>
      <c r="G5788" t="s">
        <v>6089</v>
      </c>
      <c r="H5788" t="s">
        <v>198</v>
      </c>
      <c r="I5788" t="s">
        <v>6090</v>
      </c>
      <c r="J5788">
        <v>1982</v>
      </c>
      <c r="K5788">
        <v>10200</v>
      </c>
      <c r="L5788">
        <v>29</v>
      </c>
      <c r="M5788" t="s">
        <v>200</v>
      </c>
      <c r="N5788" t="s">
        <v>668</v>
      </c>
      <c r="O5788" t="s">
        <v>202</v>
      </c>
      <c r="P5788" t="s">
        <v>3808</v>
      </c>
    </row>
    <row r="5789" spans="1:16" x14ac:dyDescent="0.25">
      <c r="A5789">
        <v>8060</v>
      </c>
      <c r="B5789" t="s">
        <v>425</v>
      </c>
      <c r="E5789" t="s">
        <v>6098</v>
      </c>
      <c r="F5789" t="s">
        <v>347</v>
      </c>
      <c r="G5789" t="s">
        <v>6089</v>
      </c>
      <c r="H5789" t="s">
        <v>198</v>
      </c>
      <c r="I5789" t="s">
        <v>6090</v>
      </c>
      <c r="J5789">
        <v>1983</v>
      </c>
      <c r="K5789">
        <v>10500</v>
      </c>
      <c r="L5789">
        <v>29</v>
      </c>
      <c r="M5789" t="s">
        <v>200</v>
      </c>
      <c r="N5789" t="s">
        <v>668</v>
      </c>
      <c r="O5789" t="s">
        <v>202</v>
      </c>
      <c r="P5789" t="s">
        <v>3808</v>
      </c>
    </row>
    <row r="5790" spans="1:16" x14ac:dyDescent="0.25">
      <c r="A5790">
        <v>8061</v>
      </c>
      <c r="B5790" t="s">
        <v>425</v>
      </c>
      <c r="E5790" t="s">
        <v>6099</v>
      </c>
      <c r="F5790" t="s">
        <v>347</v>
      </c>
      <c r="G5790" t="s">
        <v>6089</v>
      </c>
      <c r="H5790" t="s">
        <v>198</v>
      </c>
      <c r="I5790" t="s">
        <v>6090</v>
      </c>
      <c r="J5790">
        <v>1983</v>
      </c>
      <c r="K5790">
        <v>2500</v>
      </c>
      <c r="L5790">
        <v>29</v>
      </c>
      <c r="M5790" t="s">
        <v>200</v>
      </c>
      <c r="N5790" t="s">
        <v>668</v>
      </c>
      <c r="O5790" t="s">
        <v>202</v>
      </c>
      <c r="P5790" t="s">
        <v>3808</v>
      </c>
    </row>
    <row r="5791" spans="1:16" x14ac:dyDescent="0.25">
      <c r="A5791">
        <v>8063</v>
      </c>
      <c r="B5791" t="s">
        <v>425</v>
      </c>
      <c r="E5791" t="s">
        <v>6100</v>
      </c>
      <c r="F5791" t="s">
        <v>347</v>
      </c>
      <c r="G5791" t="s">
        <v>6089</v>
      </c>
      <c r="H5791" t="s">
        <v>198</v>
      </c>
      <c r="I5791" t="s">
        <v>6090</v>
      </c>
      <c r="J5791">
        <v>1984</v>
      </c>
      <c r="K5791">
        <v>8400</v>
      </c>
      <c r="L5791">
        <v>29</v>
      </c>
      <c r="M5791" t="s">
        <v>200</v>
      </c>
      <c r="N5791" t="s">
        <v>668</v>
      </c>
      <c r="O5791" t="s">
        <v>202</v>
      </c>
      <c r="P5791" t="s">
        <v>3808</v>
      </c>
    </row>
    <row r="5792" spans="1:16" x14ac:dyDescent="0.25">
      <c r="A5792">
        <v>8064</v>
      </c>
      <c r="B5792" t="s">
        <v>399</v>
      </c>
      <c r="E5792" t="s">
        <v>6101</v>
      </c>
      <c r="F5792" t="s">
        <v>347</v>
      </c>
      <c r="G5792" t="s">
        <v>6089</v>
      </c>
      <c r="H5792" t="s">
        <v>198</v>
      </c>
      <c r="I5792" t="s">
        <v>6090</v>
      </c>
      <c r="J5792">
        <v>1985</v>
      </c>
      <c r="K5792">
        <v>4029</v>
      </c>
      <c r="L5792">
        <v>29</v>
      </c>
      <c r="M5792" t="s">
        <v>200</v>
      </c>
      <c r="N5792" t="s">
        <v>1203</v>
      </c>
      <c r="O5792" t="s">
        <v>202</v>
      </c>
      <c r="P5792" t="s">
        <v>413</v>
      </c>
    </row>
    <row r="5793" spans="1:16" x14ac:dyDescent="0.25">
      <c r="A5793">
        <v>8065</v>
      </c>
      <c r="B5793" t="s">
        <v>399</v>
      </c>
      <c r="E5793" t="s">
        <v>6102</v>
      </c>
      <c r="F5793" t="s">
        <v>347</v>
      </c>
      <c r="G5793" t="s">
        <v>6089</v>
      </c>
      <c r="H5793" t="s">
        <v>198</v>
      </c>
      <c r="I5793" t="s">
        <v>6090</v>
      </c>
      <c r="J5793">
        <v>1985</v>
      </c>
      <c r="K5793">
        <v>2154</v>
      </c>
      <c r="L5793">
        <v>29</v>
      </c>
      <c r="M5793" t="s">
        <v>200</v>
      </c>
      <c r="N5793" t="s">
        <v>1203</v>
      </c>
      <c r="O5793" t="s">
        <v>202</v>
      </c>
      <c r="P5793" t="s">
        <v>6103</v>
      </c>
    </row>
    <row r="5794" spans="1:16" x14ac:dyDescent="0.25">
      <c r="A5794">
        <v>8066</v>
      </c>
      <c r="B5794" t="s">
        <v>425</v>
      </c>
      <c r="E5794" t="s">
        <v>6104</v>
      </c>
      <c r="F5794" t="s">
        <v>347</v>
      </c>
      <c r="G5794" t="s">
        <v>6089</v>
      </c>
      <c r="H5794" t="s">
        <v>6105</v>
      </c>
      <c r="I5794" t="s">
        <v>6106</v>
      </c>
      <c r="J5794">
        <v>1978</v>
      </c>
      <c r="K5794">
        <v>144000</v>
      </c>
      <c r="L5794">
        <v>29</v>
      </c>
      <c r="M5794" t="s">
        <v>200</v>
      </c>
      <c r="N5794" t="s">
        <v>668</v>
      </c>
      <c r="O5794" t="s">
        <v>202</v>
      </c>
      <c r="P5794" t="s">
        <v>3808</v>
      </c>
    </row>
    <row r="5795" spans="1:16" x14ac:dyDescent="0.25">
      <c r="A5795">
        <v>8067</v>
      </c>
      <c r="B5795" t="s">
        <v>399</v>
      </c>
      <c r="E5795" t="s">
        <v>6107</v>
      </c>
      <c r="F5795" t="s">
        <v>347</v>
      </c>
      <c r="G5795" t="s">
        <v>6089</v>
      </c>
      <c r="H5795" t="s">
        <v>6105</v>
      </c>
      <c r="I5795" t="s">
        <v>6106</v>
      </c>
      <c r="J5795">
        <v>1985</v>
      </c>
      <c r="K5795">
        <v>161521</v>
      </c>
      <c r="L5795">
        <v>29</v>
      </c>
      <c r="M5795" t="s">
        <v>200</v>
      </c>
      <c r="N5795" t="s">
        <v>1203</v>
      </c>
      <c r="O5795" t="s">
        <v>202</v>
      </c>
      <c r="P5795" t="s">
        <v>450</v>
      </c>
    </row>
    <row r="5796" spans="1:16" x14ac:dyDescent="0.25">
      <c r="A5796">
        <v>8068</v>
      </c>
      <c r="B5796" t="s">
        <v>399</v>
      </c>
      <c r="E5796" t="s">
        <v>6107</v>
      </c>
      <c r="F5796" t="s">
        <v>347</v>
      </c>
      <c r="G5796" t="s">
        <v>6089</v>
      </c>
      <c r="H5796" t="s">
        <v>6105</v>
      </c>
      <c r="I5796" t="s">
        <v>6106</v>
      </c>
      <c r="J5796">
        <v>1988</v>
      </c>
      <c r="K5796">
        <v>148203</v>
      </c>
      <c r="L5796">
        <v>29</v>
      </c>
      <c r="M5796" t="s">
        <v>200</v>
      </c>
      <c r="N5796" t="s">
        <v>6108</v>
      </c>
      <c r="O5796" t="s">
        <v>202</v>
      </c>
      <c r="P5796" t="s">
        <v>450</v>
      </c>
    </row>
    <row r="5797" spans="1:16" x14ac:dyDescent="0.25">
      <c r="A5797">
        <v>8069</v>
      </c>
      <c r="B5797" t="s">
        <v>360</v>
      </c>
      <c r="E5797" t="s">
        <v>6109</v>
      </c>
      <c r="F5797" t="s">
        <v>347</v>
      </c>
      <c r="G5797" t="s">
        <v>6089</v>
      </c>
      <c r="H5797" t="s">
        <v>6110</v>
      </c>
      <c r="I5797" t="s">
        <v>6111</v>
      </c>
      <c r="J5797">
        <v>1960</v>
      </c>
      <c r="K5797">
        <v>940000</v>
      </c>
      <c r="L5797">
        <v>29</v>
      </c>
      <c r="M5797" t="s">
        <v>200</v>
      </c>
      <c r="N5797" t="s">
        <v>668</v>
      </c>
      <c r="O5797" t="s">
        <v>202</v>
      </c>
      <c r="P5797" t="s">
        <v>365</v>
      </c>
    </row>
    <row r="5798" spans="1:16" x14ac:dyDescent="0.25">
      <c r="A5798">
        <v>8070</v>
      </c>
      <c r="B5798" t="s">
        <v>360</v>
      </c>
      <c r="E5798" t="s">
        <v>6112</v>
      </c>
      <c r="F5798" t="s">
        <v>347</v>
      </c>
      <c r="G5798" t="s">
        <v>6089</v>
      </c>
      <c r="H5798" t="s">
        <v>198</v>
      </c>
      <c r="I5798" t="s">
        <v>6113</v>
      </c>
      <c r="J5798">
        <v>1959</v>
      </c>
      <c r="K5798">
        <v>2606485</v>
      </c>
      <c r="L5798">
        <v>29</v>
      </c>
      <c r="M5798" t="s">
        <v>200</v>
      </c>
      <c r="N5798" t="s">
        <v>376</v>
      </c>
      <c r="O5798" t="s">
        <v>202</v>
      </c>
      <c r="P5798" t="s">
        <v>365</v>
      </c>
    </row>
    <row r="5799" spans="1:16" x14ac:dyDescent="0.25">
      <c r="A5799">
        <v>8071</v>
      </c>
      <c r="B5799" t="s">
        <v>360</v>
      </c>
      <c r="E5799" t="s">
        <v>6114</v>
      </c>
      <c r="F5799" t="s">
        <v>347</v>
      </c>
      <c r="G5799" t="s">
        <v>6089</v>
      </c>
      <c r="H5799" t="s">
        <v>198</v>
      </c>
      <c r="I5799" t="s">
        <v>6090</v>
      </c>
      <c r="J5799">
        <v>1960</v>
      </c>
      <c r="K5799">
        <v>25000</v>
      </c>
      <c r="L5799">
        <v>29</v>
      </c>
      <c r="M5799" t="s">
        <v>200</v>
      </c>
      <c r="N5799" t="s">
        <v>668</v>
      </c>
      <c r="O5799" t="s">
        <v>202</v>
      </c>
      <c r="P5799" t="s">
        <v>365</v>
      </c>
    </row>
    <row r="5800" spans="1:16" x14ac:dyDescent="0.25">
      <c r="A5800">
        <v>8072</v>
      </c>
      <c r="B5800" t="s">
        <v>360</v>
      </c>
      <c r="E5800" t="s">
        <v>6115</v>
      </c>
      <c r="F5800" t="s">
        <v>347</v>
      </c>
      <c r="G5800" t="s">
        <v>6089</v>
      </c>
      <c r="H5800" t="s">
        <v>6105</v>
      </c>
      <c r="I5800" t="s">
        <v>6106</v>
      </c>
      <c r="J5800">
        <v>1962</v>
      </c>
      <c r="K5800">
        <v>100000</v>
      </c>
      <c r="L5800">
        <v>29</v>
      </c>
      <c r="M5800" t="s">
        <v>200</v>
      </c>
      <c r="N5800" t="s">
        <v>668</v>
      </c>
      <c r="O5800" t="s">
        <v>202</v>
      </c>
      <c r="P5800" t="s">
        <v>365</v>
      </c>
    </row>
    <row r="5801" spans="1:16" x14ac:dyDescent="0.25">
      <c r="A5801">
        <v>8073</v>
      </c>
      <c r="B5801" t="s">
        <v>360</v>
      </c>
      <c r="E5801" t="s">
        <v>6116</v>
      </c>
      <c r="F5801" t="s">
        <v>347</v>
      </c>
      <c r="G5801" t="s">
        <v>6089</v>
      </c>
      <c r="H5801" t="s">
        <v>198</v>
      </c>
      <c r="I5801" t="s">
        <v>6117</v>
      </c>
      <c r="J5801">
        <v>1964</v>
      </c>
      <c r="K5801">
        <v>500000</v>
      </c>
      <c r="L5801">
        <v>29</v>
      </c>
      <c r="M5801" t="s">
        <v>200</v>
      </c>
      <c r="N5801" t="s">
        <v>436</v>
      </c>
      <c r="O5801" t="s">
        <v>202</v>
      </c>
      <c r="P5801" t="s">
        <v>6118</v>
      </c>
    </row>
    <row r="5802" spans="1:16" x14ac:dyDescent="0.25">
      <c r="A5802">
        <v>8074</v>
      </c>
      <c r="B5802" t="s">
        <v>360</v>
      </c>
      <c r="E5802" t="s">
        <v>6119</v>
      </c>
      <c r="F5802" t="s">
        <v>347</v>
      </c>
      <c r="G5802" t="s">
        <v>6089</v>
      </c>
      <c r="H5802" t="s">
        <v>6105</v>
      </c>
      <c r="I5802" t="s">
        <v>6106</v>
      </c>
      <c r="J5802">
        <v>1966</v>
      </c>
      <c r="K5802">
        <v>800000</v>
      </c>
      <c r="L5802">
        <v>29</v>
      </c>
      <c r="M5802" t="s">
        <v>200</v>
      </c>
      <c r="N5802" t="s">
        <v>6120</v>
      </c>
      <c r="O5802" t="s">
        <v>202</v>
      </c>
      <c r="P5802" t="s">
        <v>365</v>
      </c>
    </row>
    <row r="5803" spans="1:16" x14ac:dyDescent="0.25">
      <c r="A5803">
        <v>8075</v>
      </c>
      <c r="B5803" t="s">
        <v>360</v>
      </c>
      <c r="E5803" t="s">
        <v>6121</v>
      </c>
      <c r="F5803" t="s">
        <v>347</v>
      </c>
      <c r="G5803" t="s">
        <v>6089</v>
      </c>
      <c r="H5803" t="s">
        <v>6122</v>
      </c>
      <c r="I5803" t="s">
        <v>6123</v>
      </c>
      <c r="J5803">
        <v>1965</v>
      </c>
      <c r="K5803">
        <v>3000</v>
      </c>
      <c r="L5803">
        <v>29</v>
      </c>
      <c r="M5803" t="s">
        <v>200</v>
      </c>
      <c r="N5803" t="s">
        <v>668</v>
      </c>
      <c r="O5803" t="s">
        <v>202</v>
      </c>
      <c r="P5803" t="s">
        <v>365</v>
      </c>
    </row>
    <row r="5804" spans="1:16" x14ac:dyDescent="0.25">
      <c r="A5804">
        <v>8076</v>
      </c>
      <c r="B5804" t="s">
        <v>360</v>
      </c>
      <c r="E5804" t="s">
        <v>6124</v>
      </c>
      <c r="F5804" t="s">
        <v>347</v>
      </c>
      <c r="G5804" t="s">
        <v>6089</v>
      </c>
      <c r="H5804" t="s">
        <v>6122</v>
      </c>
      <c r="I5804" t="s">
        <v>6123</v>
      </c>
      <c r="J5804">
        <v>1965</v>
      </c>
      <c r="K5804">
        <v>300000</v>
      </c>
      <c r="L5804">
        <v>29</v>
      </c>
      <c r="M5804" t="s">
        <v>200</v>
      </c>
      <c r="N5804" t="s">
        <v>668</v>
      </c>
      <c r="O5804" t="s">
        <v>202</v>
      </c>
      <c r="P5804" t="s">
        <v>365</v>
      </c>
    </row>
    <row r="5805" spans="1:16" x14ac:dyDescent="0.25">
      <c r="A5805">
        <v>8077</v>
      </c>
      <c r="B5805" t="s">
        <v>360</v>
      </c>
      <c r="E5805" t="s">
        <v>6125</v>
      </c>
      <c r="F5805" t="s">
        <v>347</v>
      </c>
      <c r="G5805" t="s">
        <v>6089</v>
      </c>
      <c r="H5805" t="s">
        <v>6122</v>
      </c>
      <c r="I5805" t="s">
        <v>6123</v>
      </c>
      <c r="J5805">
        <v>1966</v>
      </c>
      <c r="K5805">
        <v>18000</v>
      </c>
      <c r="L5805">
        <v>29</v>
      </c>
      <c r="M5805" t="s">
        <v>200</v>
      </c>
      <c r="N5805" t="s">
        <v>668</v>
      </c>
      <c r="O5805" t="s">
        <v>202</v>
      </c>
      <c r="P5805" t="s">
        <v>365</v>
      </c>
    </row>
    <row r="5806" spans="1:16" x14ac:dyDescent="0.25">
      <c r="A5806">
        <v>8078</v>
      </c>
      <c r="B5806" t="s">
        <v>360</v>
      </c>
      <c r="E5806" t="s">
        <v>6126</v>
      </c>
      <c r="F5806" t="s">
        <v>347</v>
      </c>
      <c r="G5806" t="s">
        <v>6089</v>
      </c>
      <c r="H5806" t="s">
        <v>198</v>
      </c>
      <c r="I5806" t="s">
        <v>6117</v>
      </c>
      <c r="J5806">
        <v>1966</v>
      </c>
      <c r="K5806">
        <v>100000</v>
      </c>
      <c r="L5806">
        <v>29</v>
      </c>
      <c r="M5806" t="s">
        <v>200</v>
      </c>
      <c r="N5806" t="s">
        <v>436</v>
      </c>
      <c r="O5806" t="s">
        <v>202</v>
      </c>
      <c r="P5806" t="s">
        <v>6127</v>
      </c>
    </row>
    <row r="5807" spans="1:16" x14ac:dyDescent="0.25">
      <c r="A5807">
        <v>8079</v>
      </c>
      <c r="B5807" t="s">
        <v>360</v>
      </c>
      <c r="E5807" t="s">
        <v>6128</v>
      </c>
      <c r="F5807" t="s">
        <v>347</v>
      </c>
      <c r="G5807" t="s">
        <v>6089</v>
      </c>
      <c r="H5807" t="s">
        <v>6122</v>
      </c>
      <c r="I5807" t="s">
        <v>6123</v>
      </c>
      <c r="J5807">
        <v>1967</v>
      </c>
      <c r="K5807">
        <v>28000</v>
      </c>
      <c r="L5807">
        <v>29</v>
      </c>
      <c r="M5807" t="s">
        <v>200</v>
      </c>
      <c r="N5807" t="s">
        <v>668</v>
      </c>
      <c r="O5807" t="s">
        <v>202</v>
      </c>
      <c r="P5807" t="s">
        <v>365</v>
      </c>
    </row>
    <row r="5808" spans="1:16" x14ac:dyDescent="0.25">
      <c r="A5808">
        <v>8080</v>
      </c>
      <c r="B5808" t="s">
        <v>360</v>
      </c>
      <c r="E5808" t="s">
        <v>6129</v>
      </c>
      <c r="F5808" t="s">
        <v>347</v>
      </c>
      <c r="G5808" t="s">
        <v>6089</v>
      </c>
      <c r="H5808" t="s">
        <v>6122</v>
      </c>
      <c r="I5808" t="s">
        <v>6123</v>
      </c>
      <c r="J5808">
        <v>1968</v>
      </c>
      <c r="K5808">
        <v>400000</v>
      </c>
      <c r="L5808">
        <v>29</v>
      </c>
      <c r="M5808" t="s">
        <v>200</v>
      </c>
      <c r="N5808" t="s">
        <v>668</v>
      </c>
      <c r="O5808" t="s">
        <v>202</v>
      </c>
      <c r="P5808" t="s">
        <v>365</v>
      </c>
    </row>
    <row r="5809" spans="1:16" x14ac:dyDescent="0.25">
      <c r="A5809">
        <v>8081</v>
      </c>
      <c r="B5809" t="s">
        <v>360</v>
      </c>
      <c r="E5809" t="s">
        <v>2202</v>
      </c>
      <c r="F5809" t="s">
        <v>347</v>
      </c>
      <c r="G5809" t="s">
        <v>6089</v>
      </c>
      <c r="H5809" t="s">
        <v>198</v>
      </c>
      <c r="I5809" t="s">
        <v>6117</v>
      </c>
      <c r="J5809">
        <v>1969</v>
      </c>
      <c r="K5809">
        <v>200000</v>
      </c>
      <c r="L5809">
        <v>29</v>
      </c>
      <c r="M5809" t="s">
        <v>200</v>
      </c>
      <c r="N5809" t="s">
        <v>436</v>
      </c>
      <c r="O5809" t="s">
        <v>202</v>
      </c>
      <c r="P5809" t="s">
        <v>6127</v>
      </c>
    </row>
    <row r="5810" spans="1:16" x14ac:dyDescent="0.25">
      <c r="A5810">
        <v>8082</v>
      </c>
      <c r="B5810" t="s">
        <v>360</v>
      </c>
      <c r="E5810" t="s">
        <v>6130</v>
      </c>
      <c r="F5810" t="s">
        <v>347</v>
      </c>
      <c r="G5810" t="s">
        <v>6089</v>
      </c>
      <c r="H5810" t="s">
        <v>198</v>
      </c>
      <c r="I5810" t="s">
        <v>6117</v>
      </c>
      <c r="J5810">
        <v>1970</v>
      </c>
      <c r="K5810">
        <v>300000</v>
      </c>
      <c r="L5810">
        <v>29</v>
      </c>
      <c r="M5810" t="s">
        <v>200</v>
      </c>
      <c r="N5810" t="s">
        <v>436</v>
      </c>
      <c r="O5810" t="s">
        <v>202</v>
      </c>
      <c r="P5810" t="s">
        <v>6131</v>
      </c>
    </row>
    <row r="5811" spans="1:16" x14ac:dyDescent="0.25">
      <c r="A5811">
        <v>8083</v>
      </c>
      <c r="B5811" t="s">
        <v>360</v>
      </c>
      <c r="E5811" t="s">
        <v>6132</v>
      </c>
      <c r="F5811" t="s">
        <v>347</v>
      </c>
      <c r="G5811" t="s">
        <v>6089</v>
      </c>
      <c r="H5811" t="s">
        <v>6122</v>
      </c>
      <c r="I5811" t="s">
        <v>6123</v>
      </c>
      <c r="J5811">
        <v>1972</v>
      </c>
      <c r="K5811">
        <v>1938000</v>
      </c>
      <c r="L5811">
        <v>29</v>
      </c>
      <c r="M5811" t="s">
        <v>200</v>
      </c>
      <c r="N5811" t="s">
        <v>668</v>
      </c>
      <c r="O5811" t="s">
        <v>202</v>
      </c>
      <c r="P5811" t="s">
        <v>365</v>
      </c>
    </row>
    <row r="5812" spans="1:16" x14ac:dyDescent="0.25">
      <c r="A5812">
        <v>8084</v>
      </c>
      <c r="B5812" t="s">
        <v>360</v>
      </c>
      <c r="E5812" t="s">
        <v>2575</v>
      </c>
      <c r="F5812" t="s">
        <v>347</v>
      </c>
      <c r="G5812" t="s">
        <v>6089</v>
      </c>
      <c r="H5812" t="s">
        <v>6122</v>
      </c>
      <c r="I5812" t="s">
        <v>6123</v>
      </c>
      <c r="J5812">
        <v>1975</v>
      </c>
      <c r="K5812">
        <v>550000</v>
      </c>
      <c r="L5812">
        <v>29</v>
      </c>
      <c r="M5812" t="s">
        <v>200</v>
      </c>
      <c r="N5812" t="s">
        <v>668</v>
      </c>
      <c r="O5812" t="s">
        <v>202</v>
      </c>
      <c r="P5812" t="s">
        <v>365</v>
      </c>
    </row>
    <row r="5813" spans="1:16" x14ac:dyDescent="0.25">
      <c r="A5813">
        <v>8085</v>
      </c>
      <c r="B5813" t="s">
        <v>360</v>
      </c>
      <c r="E5813" t="s">
        <v>6133</v>
      </c>
      <c r="F5813" t="s">
        <v>347</v>
      </c>
      <c r="G5813" t="s">
        <v>6089</v>
      </c>
      <c r="H5813" t="s">
        <v>6122</v>
      </c>
      <c r="I5813" t="s">
        <v>6123</v>
      </c>
      <c r="J5813">
        <v>1950</v>
      </c>
      <c r="K5813">
        <v>200000</v>
      </c>
      <c r="L5813">
        <v>29</v>
      </c>
      <c r="M5813" t="s">
        <v>200</v>
      </c>
      <c r="N5813" t="s">
        <v>668</v>
      </c>
      <c r="O5813" t="s">
        <v>202</v>
      </c>
      <c r="P5813" t="s">
        <v>365</v>
      </c>
    </row>
    <row r="5814" spans="1:16" x14ac:dyDescent="0.25">
      <c r="A5814">
        <v>8086</v>
      </c>
      <c r="B5814" t="s">
        <v>360</v>
      </c>
      <c r="E5814" t="s">
        <v>6134</v>
      </c>
      <c r="F5814" t="s">
        <v>347</v>
      </c>
      <c r="G5814" t="s">
        <v>6089</v>
      </c>
      <c r="H5814" t="s">
        <v>6122</v>
      </c>
      <c r="I5814" t="s">
        <v>6123</v>
      </c>
      <c r="J5814">
        <v>1958</v>
      </c>
      <c r="K5814">
        <v>1100000</v>
      </c>
      <c r="L5814">
        <v>29</v>
      </c>
      <c r="M5814" t="s">
        <v>200</v>
      </c>
      <c r="N5814" t="s">
        <v>668</v>
      </c>
      <c r="O5814" t="s">
        <v>202</v>
      </c>
      <c r="P5814" t="s">
        <v>365</v>
      </c>
    </row>
    <row r="5815" spans="1:16" x14ac:dyDescent="0.25">
      <c r="A5815">
        <v>8087</v>
      </c>
      <c r="B5815" t="s">
        <v>360</v>
      </c>
      <c r="E5815" t="s">
        <v>6135</v>
      </c>
      <c r="F5815" t="s">
        <v>347</v>
      </c>
      <c r="G5815" t="s">
        <v>6089</v>
      </c>
      <c r="H5815" t="s">
        <v>6122</v>
      </c>
      <c r="I5815" t="s">
        <v>6123</v>
      </c>
      <c r="J5815">
        <v>1954</v>
      </c>
      <c r="K5815">
        <v>450000</v>
      </c>
      <c r="L5815">
        <v>29</v>
      </c>
      <c r="M5815" t="s">
        <v>200</v>
      </c>
      <c r="N5815" t="s">
        <v>668</v>
      </c>
      <c r="O5815" t="s">
        <v>202</v>
      </c>
      <c r="P5815" t="s">
        <v>365</v>
      </c>
    </row>
    <row r="5816" spans="1:16" x14ac:dyDescent="0.25">
      <c r="A5816">
        <v>8088</v>
      </c>
      <c r="B5816" t="s">
        <v>360</v>
      </c>
      <c r="E5816" t="s">
        <v>6136</v>
      </c>
      <c r="F5816" t="s">
        <v>347</v>
      </c>
      <c r="G5816" t="s">
        <v>6089</v>
      </c>
      <c r="H5816" t="s">
        <v>6122</v>
      </c>
      <c r="I5816" t="s">
        <v>6123</v>
      </c>
      <c r="J5816">
        <v>1940</v>
      </c>
      <c r="K5816">
        <v>25000</v>
      </c>
      <c r="L5816">
        <v>29</v>
      </c>
      <c r="M5816" t="s">
        <v>200</v>
      </c>
      <c r="N5816" t="s">
        <v>668</v>
      </c>
      <c r="O5816" t="s">
        <v>202</v>
      </c>
      <c r="P5816" t="s">
        <v>365</v>
      </c>
    </row>
    <row r="5817" spans="1:16" x14ac:dyDescent="0.25">
      <c r="A5817">
        <v>8090</v>
      </c>
      <c r="B5817" t="s">
        <v>360</v>
      </c>
      <c r="E5817" t="s">
        <v>5440</v>
      </c>
      <c r="F5817" t="s">
        <v>347</v>
      </c>
      <c r="G5817" t="s">
        <v>6089</v>
      </c>
      <c r="H5817" t="s">
        <v>6122</v>
      </c>
      <c r="I5817" t="s">
        <v>6123</v>
      </c>
      <c r="J5817">
        <v>1983</v>
      </c>
      <c r="K5817">
        <v>350000</v>
      </c>
      <c r="L5817">
        <v>29</v>
      </c>
      <c r="M5817" t="s">
        <v>200</v>
      </c>
      <c r="N5817" t="s">
        <v>668</v>
      </c>
      <c r="O5817" t="s">
        <v>202</v>
      </c>
      <c r="P5817" t="s">
        <v>365</v>
      </c>
    </row>
    <row r="5818" spans="1:16" x14ac:dyDescent="0.25">
      <c r="A5818">
        <v>8091</v>
      </c>
      <c r="B5818" t="s">
        <v>360</v>
      </c>
      <c r="E5818" t="s">
        <v>5590</v>
      </c>
      <c r="F5818" t="s">
        <v>347</v>
      </c>
      <c r="G5818" t="s">
        <v>6089</v>
      </c>
      <c r="H5818" t="s">
        <v>6122</v>
      </c>
      <c r="I5818" t="s">
        <v>6123</v>
      </c>
      <c r="J5818">
        <v>1983</v>
      </c>
      <c r="K5818">
        <v>280000</v>
      </c>
      <c r="L5818">
        <v>29</v>
      </c>
      <c r="M5818" t="s">
        <v>200</v>
      </c>
      <c r="N5818" t="s">
        <v>668</v>
      </c>
      <c r="O5818" t="s">
        <v>202</v>
      </c>
      <c r="P5818" t="s">
        <v>365</v>
      </c>
    </row>
    <row r="5819" spans="1:16" x14ac:dyDescent="0.25">
      <c r="A5819">
        <v>8093</v>
      </c>
      <c r="B5819" t="s">
        <v>360</v>
      </c>
      <c r="E5819" t="s">
        <v>6137</v>
      </c>
      <c r="F5819" t="s">
        <v>347</v>
      </c>
      <c r="G5819" t="s">
        <v>6089</v>
      </c>
      <c r="H5819" t="s">
        <v>6122</v>
      </c>
      <c r="I5819" t="s">
        <v>6123</v>
      </c>
      <c r="J5819">
        <v>1983</v>
      </c>
      <c r="K5819">
        <v>250000</v>
      </c>
      <c r="L5819">
        <v>29</v>
      </c>
      <c r="M5819" t="s">
        <v>200</v>
      </c>
      <c r="N5819" t="s">
        <v>668</v>
      </c>
      <c r="O5819" t="s">
        <v>202</v>
      </c>
      <c r="P5819" t="s">
        <v>365</v>
      </c>
    </row>
    <row r="5820" spans="1:16" x14ac:dyDescent="0.25">
      <c r="A5820">
        <v>8094</v>
      </c>
      <c r="B5820" t="s">
        <v>360</v>
      </c>
      <c r="E5820" t="s">
        <v>6138</v>
      </c>
      <c r="F5820" t="s">
        <v>347</v>
      </c>
      <c r="G5820" t="s">
        <v>6089</v>
      </c>
      <c r="H5820" t="s">
        <v>6110</v>
      </c>
      <c r="I5820" t="s">
        <v>6111</v>
      </c>
      <c r="J5820">
        <v>1982</v>
      </c>
      <c r="K5820">
        <v>70000</v>
      </c>
      <c r="L5820">
        <v>29</v>
      </c>
      <c r="M5820" t="s">
        <v>200</v>
      </c>
      <c r="N5820" t="s">
        <v>668</v>
      </c>
      <c r="O5820" t="s">
        <v>202</v>
      </c>
      <c r="P5820" t="s">
        <v>365</v>
      </c>
    </row>
    <row r="5821" spans="1:16" x14ac:dyDescent="0.25">
      <c r="A5821">
        <v>8095</v>
      </c>
      <c r="B5821" t="s">
        <v>360</v>
      </c>
      <c r="E5821" t="s">
        <v>6139</v>
      </c>
      <c r="F5821" t="s">
        <v>347</v>
      </c>
      <c r="G5821" t="s">
        <v>6089</v>
      </c>
      <c r="H5821" t="s">
        <v>198</v>
      </c>
      <c r="I5821" t="s">
        <v>6117</v>
      </c>
      <c r="J5821">
        <v>1971</v>
      </c>
      <c r="K5821">
        <v>150000</v>
      </c>
      <c r="L5821">
        <v>29</v>
      </c>
      <c r="M5821" t="s">
        <v>200</v>
      </c>
      <c r="N5821" t="s">
        <v>436</v>
      </c>
      <c r="O5821" t="s">
        <v>202</v>
      </c>
      <c r="P5821" t="s">
        <v>6131</v>
      </c>
    </row>
    <row r="5822" spans="1:16" x14ac:dyDescent="0.25">
      <c r="A5822">
        <v>8096</v>
      </c>
      <c r="B5822" t="s">
        <v>360</v>
      </c>
      <c r="E5822" t="s">
        <v>6140</v>
      </c>
      <c r="F5822" t="s">
        <v>347</v>
      </c>
      <c r="G5822" t="s">
        <v>6089</v>
      </c>
      <c r="H5822" t="s">
        <v>6122</v>
      </c>
      <c r="I5822" t="s">
        <v>6123</v>
      </c>
      <c r="J5822">
        <v>1975</v>
      </c>
      <c r="K5822">
        <v>5949953</v>
      </c>
      <c r="L5822">
        <v>29</v>
      </c>
      <c r="M5822" t="s">
        <v>200</v>
      </c>
      <c r="N5822" t="s">
        <v>376</v>
      </c>
      <c r="O5822" t="s">
        <v>202</v>
      </c>
      <c r="P5822" t="s">
        <v>365</v>
      </c>
    </row>
    <row r="5823" spans="1:16" x14ac:dyDescent="0.25">
      <c r="A5823">
        <v>8097</v>
      </c>
      <c r="B5823" t="s">
        <v>360</v>
      </c>
      <c r="E5823" t="s">
        <v>6141</v>
      </c>
      <c r="F5823" t="s">
        <v>347</v>
      </c>
      <c r="G5823" t="s">
        <v>6089</v>
      </c>
      <c r="H5823" t="s">
        <v>6105</v>
      </c>
      <c r="I5823" t="s">
        <v>6106</v>
      </c>
      <c r="J5823">
        <v>1965</v>
      </c>
      <c r="K5823">
        <v>500000</v>
      </c>
      <c r="L5823">
        <v>29</v>
      </c>
      <c r="M5823" t="s">
        <v>200</v>
      </c>
      <c r="N5823" t="s">
        <v>668</v>
      </c>
      <c r="O5823" t="s">
        <v>202</v>
      </c>
      <c r="P5823" t="s">
        <v>365</v>
      </c>
    </row>
    <row r="5824" spans="1:16" x14ac:dyDescent="0.25">
      <c r="A5824">
        <v>8100</v>
      </c>
      <c r="B5824" t="s">
        <v>399</v>
      </c>
      <c r="E5824" t="s">
        <v>6142</v>
      </c>
      <c r="F5824" t="s">
        <v>347</v>
      </c>
      <c r="G5824" t="s">
        <v>6089</v>
      </c>
      <c r="H5824" t="s">
        <v>198</v>
      </c>
      <c r="I5824" t="s">
        <v>6117</v>
      </c>
      <c r="J5824">
        <v>1978</v>
      </c>
      <c r="K5824">
        <v>7105679</v>
      </c>
      <c r="L5824">
        <v>29</v>
      </c>
      <c r="M5824" t="s">
        <v>200</v>
      </c>
      <c r="N5824" t="s">
        <v>2621</v>
      </c>
      <c r="O5824" t="s">
        <v>202</v>
      </c>
      <c r="P5824" t="s">
        <v>5170</v>
      </c>
    </row>
    <row r="5825" spans="1:16" x14ac:dyDescent="0.25">
      <c r="A5825">
        <v>8101</v>
      </c>
      <c r="B5825" t="s">
        <v>399</v>
      </c>
      <c r="E5825" t="s">
        <v>6143</v>
      </c>
      <c r="F5825" t="s">
        <v>347</v>
      </c>
      <c r="G5825" t="s">
        <v>6089</v>
      </c>
      <c r="H5825" t="s">
        <v>198</v>
      </c>
      <c r="I5825" t="s">
        <v>6117</v>
      </c>
      <c r="J5825">
        <v>1987</v>
      </c>
      <c r="K5825">
        <v>1580</v>
      </c>
      <c r="L5825">
        <v>29</v>
      </c>
      <c r="M5825" t="s">
        <v>200</v>
      </c>
      <c r="N5825" t="s">
        <v>1203</v>
      </c>
      <c r="O5825" t="s">
        <v>202</v>
      </c>
      <c r="P5825" t="s">
        <v>450</v>
      </c>
    </row>
    <row r="5826" spans="1:16" x14ac:dyDescent="0.25">
      <c r="A5826">
        <v>8102</v>
      </c>
      <c r="B5826" t="s">
        <v>360</v>
      </c>
      <c r="E5826" t="s">
        <v>5827</v>
      </c>
      <c r="F5826" t="s">
        <v>347</v>
      </c>
      <c r="G5826" t="s">
        <v>6089</v>
      </c>
      <c r="H5826" t="s">
        <v>198</v>
      </c>
      <c r="I5826" t="s">
        <v>6117</v>
      </c>
      <c r="J5826">
        <v>1982</v>
      </c>
      <c r="K5826">
        <v>474477</v>
      </c>
      <c r="L5826">
        <v>29</v>
      </c>
      <c r="M5826" t="s">
        <v>200</v>
      </c>
      <c r="N5826" t="s">
        <v>376</v>
      </c>
      <c r="O5826" t="s">
        <v>202</v>
      </c>
      <c r="P5826" t="s">
        <v>365</v>
      </c>
    </row>
    <row r="5827" spans="1:16" x14ac:dyDescent="0.25">
      <c r="A5827">
        <v>8103</v>
      </c>
      <c r="B5827" t="s">
        <v>360</v>
      </c>
      <c r="E5827" t="s">
        <v>6144</v>
      </c>
      <c r="F5827" t="s">
        <v>347</v>
      </c>
      <c r="G5827" t="s">
        <v>6089</v>
      </c>
      <c r="H5827" t="s">
        <v>198</v>
      </c>
      <c r="I5827" t="s">
        <v>6117</v>
      </c>
      <c r="J5827">
        <v>1971</v>
      </c>
      <c r="K5827">
        <v>661</v>
      </c>
      <c r="L5827">
        <v>29</v>
      </c>
      <c r="M5827" t="s">
        <v>200</v>
      </c>
      <c r="N5827" t="s">
        <v>436</v>
      </c>
      <c r="O5827" t="s">
        <v>202</v>
      </c>
      <c r="P5827" t="s">
        <v>6145</v>
      </c>
    </row>
    <row r="5828" spans="1:16" x14ac:dyDescent="0.25">
      <c r="A5828">
        <v>8104</v>
      </c>
      <c r="B5828" t="s">
        <v>360</v>
      </c>
      <c r="E5828" t="s">
        <v>6146</v>
      </c>
      <c r="F5828" t="s">
        <v>347</v>
      </c>
      <c r="G5828" t="s">
        <v>6089</v>
      </c>
      <c r="H5828" t="s">
        <v>198</v>
      </c>
      <c r="I5828" t="s">
        <v>6117</v>
      </c>
      <c r="J5828">
        <v>1971</v>
      </c>
      <c r="K5828">
        <v>1736739</v>
      </c>
      <c r="L5828">
        <v>29</v>
      </c>
      <c r="M5828" t="s">
        <v>200</v>
      </c>
      <c r="N5828" t="s">
        <v>364</v>
      </c>
      <c r="O5828" t="s">
        <v>202</v>
      </c>
      <c r="P5828" t="s">
        <v>365</v>
      </c>
    </row>
    <row r="5829" spans="1:16" x14ac:dyDescent="0.25">
      <c r="A5829">
        <v>8105</v>
      </c>
      <c r="B5829" t="s">
        <v>360</v>
      </c>
      <c r="E5829" t="s">
        <v>6147</v>
      </c>
      <c r="F5829" t="s">
        <v>347</v>
      </c>
      <c r="G5829" t="s">
        <v>6089</v>
      </c>
      <c r="H5829" t="s">
        <v>198</v>
      </c>
      <c r="I5829" t="s">
        <v>6117</v>
      </c>
      <c r="J5829">
        <v>1971</v>
      </c>
      <c r="K5829">
        <v>55348</v>
      </c>
      <c r="L5829">
        <v>29</v>
      </c>
      <c r="M5829" t="s">
        <v>200</v>
      </c>
      <c r="N5829" t="s">
        <v>376</v>
      </c>
      <c r="O5829" t="s">
        <v>202</v>
      </c>
      <c r="P5829" t="s">
        <v>365</v>
      </c>
    </row>
    <row r="5830" spans="1:16" x14ac:dyDescent="0.25">
      <c r="A5830">
        <v>8106</v>
      </c>
      <c r="B5830" t="s">
        <v>360</v>
      </c>
      <c r="E5830" t="s">
        <v>488</v>
      </c>
      <c r="F5830" t="s">
        <v>347</v>
      </c>
      <c r="G5830" t="s">
        <v>6089</v>
      </c>
      <c r="H5830" t="s">
        <v>198</v>
      </c>
      <c r="I5830" t="s">
        <v>6117</v>
      </c>
      <c r="J5830">
        <v>1971</v>
      </c>
      <c r="K5830">
        <v>426228</v>
      </c>
      <c r="L5830">
        <v>29</v>
      </c>
      <c r="M5830" t="s">
        <v>200</v>
      </c>
      <c r="N5830" t="s">
        <v>376</v>
      </c>
      <c r="O5830" t="s">
        <v>202</v>
      </c>
      <c r="P5830" t="s">
        <v>365</v>
      </c>
    </row>
    <row r="5831" spans="1:16" x14ac:dyDescent="0.25">
      <c r="A5831">
        <v>8107</v>
      </c>
      <c r="B5831" t="s">
        <v>360</v>
      </c>
      <c r="E5831" t="s">
        <v>6148</v>
      </c>
      <c r="F5831" t="s">
        <v>347</v>
      </c>
      <c r="G5831" t="s">
        <v>6089</v>
      </c>
      <c r="H5831" t="s">
        <v>198</v>
      </c>
      <c r="I5831" t="s">
        <v>6117</v>
      </c>
      <c r="J5831">
        <v>1971</v>
      </c>
      <c r="K5831">
        <v>118731</v>
      </c>
      <c r="L5831">
        <v>29</v>
      </c>
      <c r="M5831" t="s">
        <v>200</v>
      </c>
      <c r="N5831" t="s">
        <v>436</v>
      </c>
      <c r="O5831" t="s">
        <v>202</v>
      </c>
      <c r="P5831" t="s">
        <v>6145</v>
      </c>
    </row>
    <row r="5832" spans="1:16" x14ac:dyDescent="0.25">
      <c r="A5832">
        <v>8109</v>
      </c>
      <c r="B5832" t="s">
        <v>360</v>
      </c>
      <c r="E5832" t="s">
        <v>6149</v>
      </c>
      <c r="F5832" t="s">
        <v>347</v>
      </c>
      <c r="G5832" t="s">
        <v>6089</v>
      </c>
      <c r="H5832" t="s">
        <v>198</v>
      </c>
      <c r="I5832" t="s">
        <v>6117</v>
      </c>
      <c r="J5832">
        <v>1971</v>
      </c>
      <c r="K5832">
        <v>108249</v>
      </c>
      <c r="L5832">
        <v>29</v>
      </c>
      <c r="M5832" t="s">
        <v>200</v>
      </c>
      <c r="N5832" t="s">
        <v>436</v>
      </c>
      <c r="O5832" t="s">
        <v>202</v>
      </c>
      <c r="P5832" t="s">
        <v>6145</v>
      </c>
    </row>
    <row r="5833" spans="1:16" x14ac:dyDescent="0.25">
      <c r="A5833">
        <v>8110</v>
      </c>
      <c r="B5833" t="s">
        <v>360</v>
      </c>
      <c r="E5833" t="s">
        <v>6150</v>
      </c>
      <c r="F5833" t="s">
        <v>347</v>
      </c>
      <c r="G5833" t="s">
        <v>6089</v>
      </c>
      <c r="H5833" t="s">
        <v>198</v>
      </c>
      <c r="I5833" t="s">
        <v>6117</v>
      </c>
      <c r="J5833">
        <v>1971</v>
      </c>
      <c r="K5833">
        <v>315974</v>
      </c>
      <c r="L5833">
        <v>29</v>
      </c>
      <c r="M5833" t="s">
        <v>200</v>
      </c>
      <c r="N5833" t="s">
        <v>364</v>
      </c>
      <c r="O5833" t="s">
        <v>202</v>
      </c>
      <c r="P5833" t="s">
        <v>365</v>
      </c>
    </row>
    <row r="5834" spans="1:16" x14ac:dyDescent="0.25">
      <c r="A5834">
        <v>8111</v>
      </c>
      <c r="B5834" t="s">
        <v>360</v>
      </c>
      <c r="E5834" t="s">
        <v>6151</v>
      </c>
      <c r="F5834" t="s">
        <v>347</v>
      </c>
      <c r="G5834" t="s">
        <v>6089</v>
      </c>
      <c r="H5834" t="s">
        <v>198</v>
      </c>
      <c r="I5834" t="s">
        <v>6117</v>
      </c>
      <c r="J5834">
        <v>1971</v>
      </c>
      <c r="K5834">
        <v>41600</v>
      </c>
      <c r="L5834">
        <v>29</v>
      </c>
      <c r="M5834" t="s">
        <v>200</v>
      </c>
      <c r="N5834" t="s">
        <v>668</v>
      </c>
      <c r="O5834" t="s">
        <v>202</v>
      </c>
      <c r="P5834" t="s">
        <v>365</v>
      </c>
    </row>
    <row r="5835" spans="1:16" x14ac:dyDescent="0.25">
      <c r="A5835">
        <v>8112</v>
      </c>
      <c r="B5835" t="s">
        <v>360</v>
      </c>
      <c r="E5835" t="s">
        <v>6152</v>
      </c>
      <c r="F5835" t="s">
        <v>347</v>
      </c>
      <c r="G5835" t="s">
        <v>6089</v>
      </c>
      <c r="H5835" t="s">
        <v>198</v>
      </c>
      <c r="I5835" t="s">
        <v>6117</v>
      </c>
      <c r="J5835">
        <v>1971</v>
      </c>
      <c r="K5835">
        <v>292000</v>
      </c>
      <c r="L5835">
        <v>29</v>
      </c>
      <c r="M5835" t="s">
        <v>200</v>
      </c>
      <c r="N5835" t="s">
        <v>668</v>
      </c>
      <c r="O5835" t="s">
        <v>202</v>
      </c>
      <c r="P5835" t="s">
        <v>365</v>
      </c>
    </row>
    <row r="5836" spans="1:16" x14ac:dyDescent="0.25">
      <c r="A5836">
        <v>8113</v>
      </c>
      <c r="B5836" t="s">
        <v>360</v>
      </c>
      <c r="E5836" t="s">
        <v>6153</v>
      </c>
      <c r="F5836" t="s">
        <v>347</v>
      </c>
      <c r="G5836" t="s">
        <v>6089</v>
      </c>
      <c r="H5836" t="s">
        <v>198</v>
      </c>
      <c r="I5836" t="s">
        <v>6117</v>
      </c>
      <c r="J5836">
        <v>1971</v>
      </c>
      <c r="K5836">
        <v>517626</v>
      </c>
      <c r="L5836">
        <v>29</v>
      </c>
      <c r="M5836" t="s">
        <v>200</v>
      </c>
      <c r="N5836" t="s">
        <v>436</v>
      </c>
      <c r="O5836" t="s">
        <v>202</v>
      </c>
      <c r="P5836" t="s">
        <v>6145</v>
      </c>
    </row>
    <row r="5837" spans="1:16" x14ac:dyDescent="0.25">
      <c r="A5837">
        <v>8114</v>
      </c>
      <c r="B5837" t="s">
        <v>360</v>
      </c>
      <c r="E5837" t="s">
        <v>6154</v>
      </c>
      <c r="F5837" t="s">
        <v>347</v>
      </c>
      <c r="G5837" t="s">
        <v>6089</v>
      </c>
      <c r="H5837" t="s">
        <v>198</v>
      </c>
      <c r="I5837" t="s">
        <v>6117</v>
      </c>
      <c r="J5837">
        <v>1971</v>
      </c>
      <c r="K5837">
        <v>2422776</v>
      </c>
      <c r="L5837">
        <v>29</v>
      </c>
      <c r="M5837" t="s">
        <v>200</v>
      </c>
      <c r="N5837" t="s">
        <v>376</v>
      </c>
      <c r="O5837" t="s">
        <v>202</v>
      </c>
      <c r="P5837" t="s">
        <v>365</v>
      </c>
    </row>
    <row r="5838" spans="1:16" x14ac:dyDescent="0.25">
      <c r="A5838">
        <v>8115</v>
      </c>
      <c r="B5838" t="s">
        <v>360</v>
      </c>
      <c r="E5838" t="s">
        <v>6155</v>
      </c>
      <c r="F5838" t="s">
        <v>347</v>
      </c>
      <c r="G5838" t="s">
        <v>6089</v>
      </c>
      <c r="H5838" t="s">
        <v>198</v>
      </c>
      <c r="I5838" t="s">
        <v>6117</v>
      </c>
      <c r="J5838">
        <v>1971</v>
      </c>
      <c r="K5838">
        <v>58950</v>
      </c>
      <c r="L5838">
        <v>29</v>
      </c>
      <c r="M5838" t="s">
        <v>200</v>
      </c>
      <c r="N5838" t="s">
        <v>436</v>
      </c>
      <c r="O5838" t="s">
        <v>202</v>
      </c>
      <c r="P5838" t="s">
        <v>6145</v>
      </c>
    </row>
    <row r="5839" spans="1:16" x14ac:dyDescent="0.25">
      <c r="A5839">
        <v>8116</v>
      </c>
      <c r="B5839" t="s">
        <v>360</v>
      </c>
      <c r="E5839" t="s">
        <v>6153</v>
      </c>
      <c r="F5839" t="s">
        <v>347</v>
      </c>
      <c r="G5839" t="s">
        <v>6089</v>
      </c>
      <c r="H5839" t="s">
        <v>198</v>
      </c>
      <c r="I5839" t="s">
        <v>6117</v>
      </c>
      <c r="J5839">
        <v>1971</v>
      </c>
      <c r="K5839">
        <v>384694</v>
      </c>
      <c r="L5839">
        <v>29</v>
      </c>
      <c r="M5839" t="s">
        <v>200</v>
      </c>
      <c r="N5839" t="s">
        <v>436</v>
      </c>
      <c r="O5839" t="s">
        <v>202</v>
      </c>
      <c r="P5839" t="s">
        <v>6145</v>
      </c>
    </row>
    <row r="5840" spans="1:16" x14ac:dyDescent="0.25">
      <c r="A5840">
        <v>8118</v>
      </c>
      <c r="B5840" t="s">
        <v>360</v>
      </c>
      <c r="E5840" t="s">
        <v>6156</v>
      </c>
      <c r="F5840" t="s">
        <v>347</v>
      </c>
      <c r="G5840" t="s">
        <v>6089</v>
      </c>
      <c r="H5840" t="s">
        <v>198</v>
      </c>
      <c r="I5840" t="s">
        <v>6117</v>
      </c>
      <c r="J5840">
        <v>1971</v>
      </c>
      <c r="K5840">
        <v>1149679</v>
      </c>
      <c r="L5840">
        <v>29</v>
      </c>
      <c r="M5840" t="s">
        <v>200</v>
      </c>
      <c r="N5840" t="s">
        <v>376</v>
      </c>
      <c r="O5840" t="s">
        <v>202</v>
      </c>
      <c r="P5840" t="s">
        <v>365</v>
      </c>
    </row>
    <row r="5841" spans="1:16" x14ac:dyDescent="0.25">
      <c r="A5841">
        <v>8119</v>
      </c>
      <c r="B5841" t="s">
        <v>360</v>
      </c>
      <c r="E5841" t="s">
        <v>6157</v>
      </c>
      <c r="F5841" t="s">
        <v>347</v>
      </c>
      <c r="G5841" t="s">
        <v>6089</v>
      </c>
      <c r="H5841" t="s">
        <v>198</v>
      </c>
      <c r="I5841" t="s">
        <v>6117</v>
      </c>
      <c r="J5841">
        <v>1971</v>
      </c>
      <c r="K5841">
        <v>395283</v>
      </c>
      <c r="L5841">
        <v>29</v>
      </c>
      <c r="M5841" t="s">
        <v>200</v>
      </c>
      <c r="N5841" t="s">
        <v>364</v>
      </c>
      <c r="O5841" t="s">
        <v>202</v>
      </c>
      <c r="P5841" t="s">
        <v>365</v>
      </c>
    </row>
    <row r="5842" spans="1:16" x14ac:dyDescent="0.25">
      <c r="A5842">
        <v>8122</v>
      </c>
      <c r="B5842" t="s">
        <v>360</v>
      </c>
      <c r="E5842" t="s">
        <v>6158</v>
      </c>
      <c r="F5842" t="s">
        <v>347</v>
      </c>
      <c r="G5842" t="s">
        <v>6089</v>
      </c>
      <c r="H5842" t="s">
        <v>198</v>
      </c>
      <c r="I5842" t="s">
        <v>6117</v>
      </c>
      <c r="J5842">
        <v>1973</v>
      </c>
      <c r="K5842">
        <v>236572</v>
      </c>
      <c r="L5842">
        <v>29</v>
      </c>
      <c r="M5842" t="s">
        <v>200</v>
      </c>
      <c r="N5842" t="s">
        <v>436</v>
      </c>
      <c r="O5842" t="s">
        <v>202</v>
      </c>
      <c r="P5842" t="s">
        <v>6145</v>
      </c>
    </row>
    <row r="5843" spans="1:16" x14ac:dyDescent="0.25">
      <c r="A5843">
        <v>8124</v>
      </c>
      <c r="B5843" t="s">
        <v>360</v>
      </c>
      <c r="E5843" t="s">
        <v>6159</v>
      </c>
      <c r="F5843" t="s">
        <v>347</v>
      </c>
      <c r="G5843" t="s">
        <v>6089</v>
      </c>
      <c r="H5843" t="s">
        <v>198</v>
      </c>
      <c r="I5843" t="s">
        <v>6117</v>
      </c>
      <c r="J5843">
        <v>1976</v>
      </c>
      <c r="K5843">
        <v>340000</v>
      </c>
      <c r="L5843">
        <v>29</v>
      </c>
      <c r="M5843" t="s">
        <v>200</v>
      </c>
      <c r="N5843" t="s">
        <v>668</v>
      </c>
      <c r="O5843" t="s">
        <v>202</v>
      </c>
      <c r="P5843" t="s">
        <v>365</v>
      </c>
    </row>
    <row r="5844" spans="1:16" x14ac:dyDescent="0.25">
      <c r="A5844">
        <v>8125</v>
      </c>
      <c r="B5844" t="s">
        <v>360</v>
      </c>
      <c r="E5844" t="s">
        <v>6160</v>
      </c>
      <c r="F5844" t="s">
        <v>347</v>
      </c>
      <c r="G5844" t="s">
        <v>6089</v>
      </c>
      <c r="H5844" t="s">
        <v>198</v>
      </c>
      <c r="I5844" t="s">
        <v>6117</v>
      </c>
      <c r="J5844">
        <v>1976</v>
      </c>
      <c r="K5844">
        <v>166338</v>
      </c>
      <c r="L5844">
        <v>29</v>
      </c>
      <c r="M5844" t="s">
        <v>200</v>
      </c>
      <c r="N5844" t="s">
        <v>436</v>
      </c>
      <c r="O5844" t="s">
        <v>202</v>
      </c>
      <c r="P5844" t="s">
        <v>6145</v>
      </c>
    </row>
    <row r="5845" spans="1:16" x14ac:dyDescent="0.25">
      <c r="A5845">
        <v>8126</v>
      </c>
      <c r="B5845" t="s">
        <v>360</v>
      </c>
      <c r="E5845" t="s">
        <v>6161</v>
      </c>
      <c r="F5845" t="s">
        <v>347</v>
      </c>
      <c r="G5845" t="s">
        <v>6089</v>
      </c>
      <c r="H5845" t="s">
        <v>198</v>
      </c>
      <c r="I5845" t="s">
        <v>6117</v>
      </c>
      <c r="J5845">
        <v>1976</v>
      </c>
      <c r="K5845">
        <v>72461</v>
      </c>
      <c r="L5845">
        <v>29</v>
      </c>
      <c r="M5845" t="s">
        <v>200</v>
      </c>
      <c r="N5845" t="s">
        <v>436</v>
      </c>
      <c r="O5845" t="s">
        <v>202</v>
      </c>
      <c r="P5845" t="s">
        <v>6145</v>
      </c>
    </row>
    <row r="5846" spans="1:16" x14ac:dyDescent="0.25">
      <c r="A5846">
        <v>8127</v>
      </c>
      <c r="B5846" t="s">
        <v>360</v>
      </c>
      <c r="E5846" t="s">
        <v>6162</v>
      </c>
      <c r="F5846" t="s">
        <v>347</v>
      </c>
      <c r="G5846" t="s">
        <v>6089</v>
      </c>
      <c r="H5846" t="s">
        <v>198</v>
      </c>
      <c r="I5846" t="s">
        <v>6117</v>
      </c>
      <c r="J5846">
        <v>1976</v>
      </c>
      <c r="K5846">
        <v>334102</v>
      </c>
      <c r="L5846">
        <v>29</v>
      </c>
      <c r="M5846" t="s">
        <v>200</v>
      </c>
      <c r="N5846" t="s">
        <v>436</v>
      </c>
      <c r="O5846" t="s">
        <v>202</v>
      </c>
      <c r="P5846" t="s">
        <v>6145</v>
      </c>
    </row>
    <row r="5847" spans="1:16" x14ac:dyDescent="0.25">
      <c r="A5847">
        <v>8128</v>
      </c>
      <c r="B5847" t="s">
        <v>360</v>
      </c>
      <c r="E5847" t="s">
        <v>6163</v>
      </c>
      <c r="F5847" t="s">
        <v>347</v>
      </c>
      <c r="G5847" t="s">
        <v>6089</v>
      </c>
      <c r="H5847" t="s">
        <v>198</v>
      </c>
      <c r="I5847" t="s">
        <v>6117</v>
      </c>
      <c r="J5847">
        <v>1979</v>
      </c>
      <c r="K5847">
        <v>106754</v>
      </c>
      <c r="L5847">
        <v>29</v>
      </c>
      <c r="M5847" t="s">
        <v>200</v>
      </c>
      <c r="N5847" t="s">
        <v>436</v>
      </c>
      <c r="O5847" t="s">
        <v>202</v>
      </c>
      <c r="P5847" t="s">
        <v>6145</v>
      </c>
    </row>
    <row r="5848" spans="1:16" x14ac:dyDescent="0.25">
      <c r="A5848">
        <v>8129</v>
      </c>
      <c r="B5848" t="s">
        <v>360</v>
      </c>
      <c r="E5848" t="s">
        <v>6164</v>
      </c>
      <c r="F5848" t="s">
        <v>347</v>
      </c>
      <c r="G5848" t="s">
        <v>6089</v>
      </c>
      <c r="H5848" t="s">
        <v>198</v>
      </c>
      <c r="I5848" t="s">
        <v>6117</v>
      </c>
      <c r="J5848">
        <v>1980</v>
      </c>
      <c r="K5848">
        <v>526000</v>
      </c>
      <c r="L5848">
        <v>29</v>
      </c>
      <c r="M5848" t="s">
        <v>200</v>
      </c>
      <c r="N5848" t="s">
        <v>668</v>
      </c>
      <c r="O5848" t="s">
        <v>202</v>
      </c>
      <c r="P5848" t="s">
        <v>365</v>
      </c>
    </row>
    <row r="5849" spans="1:16" x14ac:dyDescent="0.25">
      <c r="A5849">
        <v>8130</v>
      </c>
      <c r="B5849" t="s">
        <v>360</v>
      </c>
      <c r="E5849" t="s">
        <v>6165</v>
      </c>
      <c r="F5849" t="s">
        <v>347</v>
      </c>
      <c r="G5849" t="s">
        <v>6089</v>
      </c>
      <c r="H5849" t="s">
        <v>198</v>
      </c>
      <c r="I5849" t="s">
        <v>6117</v>
      </c>
      <c r="J5849">
        <v>1980</v>
      </c>
      <c r="K5849">
        <v>10000</v>
      </c>
      <c r="L5849">
        <v>29</v>
      </c>
      <c r="M5849" t="s">
        <v>200</v>
      </c>
      <c r="N5849" t="s">
        <v>668</v>
      </c>
      <c r="O5849" t="s">
        <v>202</v>
      </c>
      <c r="P5849" t="s">
        <v>365</v>
      </c>
    </row>
    <row r="5850" spans="1:16" x14ac:dyDescent="0.25">
      <c r="A5850">
        <v>8131</v>
      </c>
      <c r="B5850" t="s">
        <v>360</v>
      </c>
      <c r="E5850" t="s">
        <v>6166</v>
      </c>
      <c r="F5850" t="s">
        <v>347</v>
      </c>
      <c r="G5850" t="s">
        <v>6089</v>
      </c>
      <c r="H5850" t="s">
        <v>198</v>
      </c>
      <c r="I5850" t="s">
        <v>6117</v>
      </c>
      <c r="J5850">
        <v>1980</v>
      </c>
      <c r="K5850">
        <v>6725</v>
      </c>
      <c r="L5850">
        <v>29</v>
      </c>
      <c r="M5850" t="s">
        <v>200</v>
      </c>
      <c r="N5850" t="s">
        <v>436</v>
      </c>
      <c r="O5850" t="s">
        <v>202</v>
      </c>
      <c r="P5850" t="s">
        <v>6145</v>
      </c>
    </row>
    <row r="5851" spans="1:16" x14ac:dyDescent="0.25">
      <c r="A5851">
        <v>8134</v>
      </c>
      <c r="B5851" t="s">
        <v>360</v>
      </c>
      <c r="E5851" t="s">
        <v>6153</v>
      </c>
      <c r="F5851" t="s">
        <v>347</v>
      </c>
      <c r="G5851" t="s">
        <v>6089</v>
      </c>
      <c r="H5851" t="s">
        <v>198</v>
      </c>
      <c r="I5851" t="s">
        <v>6117</v>
      </c>
      <c r="J5851">
        <v>1971</v>
      </c>
      <c r="K5851">
        <v>12914</v>
      </c>
      <c r="L5851">
        <v>29</v>
      </c>
      <c r="M5851" t="s">
        <v>200</v>
      </c>
      <c r="N5851" t="s">
        <v>436</v>
      </c>
      <c r="O5851" t="s">
        <v>202</v>
      </c>
      <c r="P5851" t="s">
        <v>6145</v>
      </c>
    </row>
    <row r="5852" spans="1:16" x14ac:dyDescent="0.25">
      <c r="A5852">
        <v>8135</v>
      </c>
      <c r="B5852" t="s">
        <v>360</v>
      </c>
      <c r="E5852" t="s">
        <v>6167</v>
      </c>
      <c r="F5852" t="s">
        <v>347</v>
      </c>
      <c r="G5852" t="s">
        <v>6089</v>
      </c>
      <c r="H5852" t="s">
        <v>198</v>
      </c>
      <c r="I5852" t="s">
        <v>6117</v>
      </c>
      <c r="J5852">
        <v>1982</v>
      </c>
      <c r="K5852">
        <v>995000</v>
      </c>
      <c r="L5852">
        <v>29</v>
      </c>
      <c r="M5852" t="s">
        <v>200</v>
      </c>
      <c r="N5852" t="s">
        <v>668</v>
      </c>
      <c r="O5852" t="s">
        <v>202</v>
      </c>
      <c r="P5852" t="s">
        <v>365</v>
      </c>
    </row>
    <row r="5853" spans="1:16" x14ac:dyDescent="0.25">
      <c r="A5853">
        <v>8136</v>
      </c>
      <c r="B5853" t="s">
        <v>360</v>
      </c>
      <c r="E5853" t="s">
        <v>2284</v>
      </c>
      <c r="F5853" t="s">
        <v>347</v>
      </c>
      <c r="G5853" t="s">
        <v>6089</v>
      </c>
      <c r="H5853" t="s">
        <v>198</v>
      </c>
      <c r="I5853" t="s">
        <v>6117</v>
      </c>
      <c r="J5853">
        <v>1971</v>
      </c>
      <c r="K5853">
        <v>41304</v>
      </c>
      <c r="L5853">
        <v>29</v>
      </c>
      <c r="M5853" t="s">
        <v>200</v>
      </c>
      <c r="N5853" t="s">
        <v>364</v>
      </c>
      <c r="O5853" t="s">
        <v>202</v>
      </c>
      <c r="P5853" t="s">
        <v>365</v>
      </c>
    </row>
    <row r="5854" spans="1:16" x14ac:dyDescent="0.25">
      <c r="A5854">
        <v>8137</v>
      </c>
      <c r="B5854" t="s">
        <v>360</v>
      </c>
      <c r="E5854" t="s">
        <v>6168</v>
      </c>
      <c r="F5854" t="s">
        <v>347</v>
      </c>
      <c r="G5854" t="s">
        <v>6089</v>
      </c>
      <c r="H5854" t="s">
        <v>198</v>
      </c>
      <c r="I5854" t="s">
        <v>6117</v>
      </c>
      <c r="J5854">
        <v>1971</v>
      </c>
      <c r="K5854">
        <v>15000</v>
      </c>
      <c r="L5854">
        <v>29</v>
      </c>
      <c r="M5854" t="s">
        <v>200</v>
      </c>
      <c r="N5854" t="s">
        <v>668</v>
      </c>
      <c r="O5854" t="s">
        <v>202</v>
      </c>
      <c r="P5854" t="s">
        <v>365</v>
      </c>
    </row>
    <row r="5855" spans="1:16" x14ac:dyDescent="0.25">
      <c r="A5855">
        <v>8139</v>
      </c>
      <c r="B5855" t="s">
        <v>360</v>
      </c>
      <c r="E5855" t="s">
        <v>6169</v>
      </c>
      <c r="F5855" t="s">
        <v>347</v>
      </c>
      <c r="G5855" t="s">
        <v>6089</v>
      </c>
      <c r="H5855" t="s">
        <v>198</v>
      </c>
      <c r="I5855" t="s">
        <v>6117</v>
      </c>
      <c r="J5855">
        <v>1982</v>
      </c>
      <c r="K5855">
        <v>380682</v>
      </c>
      <c r="L5855">
        <v>29</v>
      </c>
      <c r="M5855" t="s">
        <v>200</v>
      </c>
      <c r="N5855" t="s">
        <v>436</v>
      </c>
      <c r="O5855" t="s">
        <v>202</v>
      </c>
      <c r="P5855" t="s">
        <v>6145</v>
      </c>
    </row>
    <row r="5856" spans="1:16" x14ac:dyDescent="0.25">
      <c r="A5856">
        <v>8140</v>
      </c>
      <c r="B5856" t="s">
        <v>360</v>
      </c>
      <c r="E5856" t="s">
        <v>6170</v>
      </c>
      <c r="F5856" t="s">
        <v>347</v>
      </c>
      <c r="G5856" t="s">
        <v>6089</v>
      </c>
      <c r="H5856" t="s">
        <v>198</v>
      </c>
      <c r="I5856" t="s">
        <v>6117</v>
      </c>
      <c r="J5856">
        <v>1982</v>
      </c>
      <c r="K5856">
        <v>31374</v>
      </c>
      <c r="L5856">
        <v>29</v>
      </c>
      <c r="M5856" t="s">
        <v>200</v>
      </c>
      <c r="N5856" t="s">
        <v>436</v>
      </c>
      <c r="O5856" t="s">
        <v>202</v>
      </c>
      <c r="P5856" t="s">
        <v>6145</v>
      </c>
    </row>
    <row r="5857" spans="1:16" x14ac:dyDescent="0.25">
      <c r="A5857">
        <v>8141</v>
      </c>
      <c r="B5857" t="s">
        <v>360</v>
      </c>
      <c r="E5857" t="s">
        <v>6171</v>
      </c>
      <c r="F5857" t="s">
        <v>347</v>
      </c>
      <c r="G5857" t="s">
        <v>6089</v>
      </c>
      <c r="H5857" t="s">
        <v>198</v>
      </c>
      <c r="I5857" t="s">
        <v>6117</v>
      </c>
      <c r="J5857">
        <v>1986</v>
      </c>
      <c r="K5857">
        <v>9018</v>
      </c>
      <c r="L5857">
        <v>29</v>
      </c>
      <c r="M5857" t="s">
        <v>200</v>
      </c>
      <c r="N5857" t="s">
        <v>376</v>
      </c>
      <c r="O5857" t="s">
        <v>202</v>
      </c>
      <c r="P5857" t="s">
        <v>365</v>
      </c>
    </row>
    <row r="5858" spans="1:16" x14ac:dyDescent="0.25">
      <c r="A5858">
        <v>8142</v>
      </c>
      <c r="B5858" t="s">
        <v>360</v>
      </c>
      <c r="E5858" t="s">
        <v>5818</v>
      </c>
      <c r="F5858" t="s">
        <v>347</v>
      </c>
      <c r="G5858" t="s">
        <v>6089</v>
      </c>
      <c r="H5858" t="s">
        <v>198</v>
      </c>
      <c r="I5858" t="s">
        <v>6117</v>
      </c>
      <c r="J5858">
        <v>1986</v>
      </c>
      <c r="K5858">
        <v>11529</v>
      </c>
      <c r="L5858">
        <v>29</v>
      </c>
      <c r="M5858" t="s">
        <v>200</v>
      </c>
      <c r="N5858" t="s">
        <v>376</v>
      </c>
      <c r="O5858" t="s">
        <v>202</v>
      </c>
      <c r="P5858" t="s">
        <v>365</v>
      </c>
    </row>
    <row r="5859" spans="1:16" x14ac:dyDescent="0.25">
      <c r="A5859">
        <v>8143</v>
      </c>
      <c r="B5859" t="s">
        <v>360</v>
      </c>
      <c r="E5859" t="s">
        <v>6172</v>
      </c>
      <c r="F5859" t="s">
        <v>347</v>
      </c>
      <c r="G5859" t="s">
        <v>6089</v>
      </c>
      <c r="H5859" t="s">
        <v>198</v>
      </c>
      <c r="I5859" t="s">
        <v>6117</v>
      </c>
      <c r="J5859">
        <v>1986</v>
      </c>
      <c r="K5859">
        <v>56887</v>
      </c>
      <c r="L5859">
        <v>29</v>
      </c>
      <c r="M5859" t="s">
        <v>200</v>
      </c>
      <c r="N5859" t="s">
        <v>436</v>
      </c>
      <c r="O5859" t="s">
        <v>202</v>
      </c>
      <c r="P5859" t="s">
        <v>6145</v>
      </c>
    </row>
    <row r="5860" spans="1:16" x14ac:dyDescent="0.25">
      <c r="A5860">
        <v>8144</v>
      </c>
      <c r="B5860" t="s">
        <v>360</v>
      </c>
      <c r="E5860" t="s">
        <v>6163</v>
      </c>
      <c r="F5860" t="s">
        <v>347</v>
      </c>
      <c r="G5860" t="s">
        <v>6089</v>
      </c>
      <c r="H5860" t="s">
        <v>198</v>
      </c>
      <c r="I5860" t="s">
        <v>6117</v>
      </c>
      <c r="J5860">
        <v>1993</v>
      </c>
      <c r="K5860">
        <v>5813</v>
      </c>
      <c r="L5860">
        <v>29</v>
      </c>
      <c r="M5860" t="s">
        <v>200</v>
      </c>
      <c r="N5860" t="s">
        <v>364</v>
      </c>
      <c r="O5860" t="s">
        <v>202</v>
      </c>
      <c r="P5860" t="s">
        <v>365</v>
      </c>
    </row>
    <row r="5861" spans="1:16" x14ac:dyDescent="0.25">
      <c r="A5861">
        <v>8146</v>
      </c>
      <c r="B5861" t="s">
        <v>360</v>
      </c>
      <c r="E5861" t="s">
        <v>6173</v>
      </c>
      <c r="F5861" t="s">
        <v>347</v>
      </c>
      <c r="G5861" t="s">
        <v>6089</v>
      </c>
      <c r="H5861" t="s">
        <v>198</v>
      </c>
      <c r="I5861" t="s">
        <v>6117</v>
      </c>
      <c r="J5861">
        <v>1985</v>
      </c>
      <c r="K5861">
        <v>29470</v>
      </c>
      <c r="L5861">
        <v>29</v>
      </c>
      <c r="M5861" t="s">
        <v>200</v>
      </c>
      <c r="N5861" t="s">
        <v>364</v>
      </c>
      <c r="O5861" t="s">
        <v>202</v>
      </c>
      <c r="P5861" t="s">
        <v>365</v>
      </c>
    </row>
    <row r="5862" spans="1:16" x14ac:dyDescent="0.25">
      <c r="A5862">
        <v>8147</v>
      </c>
      <c r="B5862" t="s">
        <v>360</v>
      </c>
      <c r="E5862" t="s">
        <v>6174</v>
      </c>
      <c r="F5862" t="s">
        <v>347</v>
      </c>
      <c r="G5862" t="s">
        <v>6089</v>
      </c>
      <c r="H5862" t="s">
        <v>198</v>
      </c>
      <c r="I5862" t="s">
        <v>6117</v>
      </c>
      <c r="J5862">
        <v>1985</v>
      </c>
      <c r="K5862">
        <v>9674</v>
      </c>
      <c r="L5862">
        <v>29</v>
      </c>
      <c r="M5862" t="s">
        <v>200</v>
      </c>
      <c r="N5862" t="s">
        <v>436</v>
      </c>
      <c r="O5862" t="s">
        <v>202</v>
      </c>
      <c r="P5862" t="s">
        <v>6145</v>
      </c>
    </row>
    <row r="5863" spans="1:16" x14ac:dyDescent="0.25">
      <c r="A5863">
        <v>8148</v>
      </c>
      <c r="B5863" t="s">
        <v>360</v>
      </c>
      <c r="E5863" t="s">
        <v>6175</v>
      </c>
      <c r="F5863" t="s">
        <v>347</v>
      </c>
      <c r="G5863" t="s">
        <v>6089</v>
      </c>
      <c r="H5863" t="s">
        <v>198</v>
      </c>
      <c r="I5863" t="s">
        <v>6117</v>
      </c>
      <c r="J5863">
        <v>1973</v>
      </c>
      <c r="K5863">
        <v>35000</v>
      </c>
      <c r="L5863">
        <v>29</v>
      </c>
      <c r="M5863" t="s">
        <v>200</v>
      </c>
      <c r="N5863" t="s">
        <v>668</v>
      </c>
      <c r="O5863" t="s">
        <v>202</v>
      </c>
      <c r="P5863" t="s">
        <v>365</v>
      </c>
    </row>
    <row r="5864" spans="1:16" x14ac:dyDescent="0.25">
      <c r="A5864">
        <v>8149</v>
      </c>
      <c r="B5864" t="s">
        <v>399</v>
      </c>
      <c r="E5864" t="s">
        <v>6176</v>
      </c>
      <c r="F5864" t="s">
        <v>347</v>
      </c>
      <c r="G5864" t="s">
        <v>6089</v>
      </c>
      <c r="H5864" t="s">
        <v>198</v>
      </c>
      <c r="I5864" t="s">
        <v>6117</v>
      </c>
      <c r="J5864">
        <v>1985</v>
      </c>
      <c r="K5864">
        <v>53</v>
      </c>
      <c r="L5864">
        <v>29</v>
      </c>
      <c r="M5864" t="s">
        <v>200</v>
      </c>
      <c r="N5864" t="s">
        <v>1203</v>
      </c>
      <c r="O5864" t="s">
        <v>202</v>
      </c>
      <c r="P5864" t="s">
        <v>1242</v>
      </c>
    </row>
    <row r="5865" spans="1:16" x14ac:dyDescent="0.25">
      <c r="A5865">
        <v>8150</v>
      </c>
      <c r="B5865" t="s">
        <v>399</v>
      </c>
      <c r="E5865" t="s">
        <v>6177</v>
      </c>
      <c r="F5865" t="s">
        <v>347</v>
      </c>
      <c r="G5865" t="s">
        <v>6089</v>
      </c>
      <c r="H5865" t="s">
        <v>198</v>
      </c>
      <c r="I5865" t="s">
        <v>6117</v>
      </c>
      <c r="J5865">
        <v>1987</v>
      </c>
      <c r="K5865">
        <v>8288</v>
      </c>
      <c r="L5865">
        <v>29</v>
      </c>
      <c r="M5865" t="s">
        <v>200</v>
      </c>
      <c r="N5865" t="s">
        <v>401</v>
      </c>
      <c r="O5865" t="s">
        <v>202</v>
      </c>
      <c r="P5865" t="s">
        <v>431</v>
      </c>
    </row>
    <row r="5866" spans="1:16" x14ac:dyDescent="0.25">
      <c r="A5866">
        <v>8151</v>
      </c>
      <c r="B5866" t="s">
        <v>360</v>
      </c>
      <c r="E5866" t="s">
        <v>6178</v>
      </c>
      <c r="F5866" t="s">
        <v>347</v>
      </c>
      <c r="G5866" t="s">
        <v>6089</v>
      </c>
      <c r="H5866" t="s">
        <v>198</v>
      </c>
      <c r="I5866" t="s">
        <v>6117</v>
      </c>
      <c r="J5866">
        <v>1971</v>
      </c>
      <c r="K5866">
        <v>416000</v>
      </c>
      <c r="L5866">
        <v>29</v>
      </c>
      <c r="M5866" t="s">
        <v>200</v>
      </c>
      <c r="N5866" t="s">
        <v>668</v>
      </c>
      <c r="O5866" t="s">
        <v>202</v>
      </c>
      <c r="P5866" t="s">
        <v>365</v>
      </c>
    </row>
    <row r="5867" spans="1:16" x14ac:dyDescent="0.25">
      <c r="A5867">
        <v>8152</v>
      </c>
      <c r="B5867" t="s">
        <v>360</v>
      </c>
      <c r="E5867" t="s">
        <v>6179</v>
      </c>
      <c r="F5867" t="s">
        <v>347</v>
      </c>
      <c r="G5867" t="s">
        <v>6089</v>
      </c>
      <c r="H5867" t="s">
        <v>198</v>
      </c>
      <c r="I5867" t="s">
        <v>6117</v>
      </c>
      <c r="J5867">
        <v>1970</v>
      </c>
      <c r="K5867">
        <v>80000</v>
      </c>
      <c r="L5867">
        <v>29</v>
      </c>
      <c r="M5867" t="s">
        <v>200</v>
      </c>
      <c r="N5867" t="s">
        <v>668</v>
      </c>
      <c r="O5867" t="s">
        <v>202</v>
      </c>
      <c r="P5867" t="s">
        <v>365</v>
      </c>
    </row>
    <row r="5868" spans="1:16" x14ac:dyDescent="0.25">
      <c r="A5868">
        <v>8153</v>
      </c>
      <c r="B5868" t="s">
        <v>425</v>
      </c>
      <c r="E5868" t="s">
        <v>6180</v>
      </c>
      <c r="F5868" t="s">
        <v>347</v>
      </c>
      <c r="G5868" t="s">
        <v>6089</v>
      </c>
      <c r="H5868" t="s">
        <v>198</v>
      </c>
      <c r="I5868" t="s">
        <v>6117</v>
      </c>
      <c r="J5868">
        <v>1982</v>
      </c>
      <c r="K5868">
        <v>75000</v>
      </c>
      <c r="L5868">
        <v>29</v>
      </c>
      <c r="M5868" t="s">
        <v>200</v>
      </c>
      <c r="N5868" t="s">
        <v>668</v>
      </c>
      <c r="O5868" t="s">
        <v>202</v>
      </c>
      <c r="P5868" t="s">
        <v>3808</v>
      </c>
    </row>
    <row r="5869" spans="1:16" x14ac:dyDescent="0.25">
      <c r="A5869">
        <v>8154</v>
      </c>
      <c r="B5869" t="s">
        <v>399</v>
      </c>
      <c r="E5869" t="s">
        <v>6181</v>
      </c>
      <c r="F5869" t="s">
        <v>347</v>
      </c>
      <c r="G5869" t="s">
        <v>6089</v>
      </c>
      <c r="H5869" t="s">
        <v>6182</v>
      </c>
      <c r="I5869" t="s">
        <v>6183</v>
      </c>
      <c r="J5869">
        <v>1989</v>
      </c>
      <c r="K5869">
        <v>17040</v>
      </c>
      <c r="L5869">
        <v>29</v>
      </c>
      <c r="M5869" t="s">
        <v>200</v>
      </c>
      <c r="N5869" t="s">
        <v>1203</v>
      </c>
      <c r="O5869" t="s">
        <v>202</v>
      </c>
      <c r="P5869" t="s">
        <v>5553</v>
      </c>
    </row>
    <row r="5870" spans="1:16" x14ac:dyDescent="0.25">
      <c r="A5870">
        <v>8155</v>
      </c>
      <c r="B5870" t="s">
        <v>399</v>
      </c>
      <c r="E5870" t="s">
        <v>6184</v>
      </c>
      <c r="F5870" t="s">
        <v>347</v>
      </c>
      <c r="G5870" t="s">
        <v>6089</v>
      </c>
      <c r="H5870" t="s">
        <v>6182</v>
      </c>
      <c r="I5870" t="s">
        <v>6183</v>
      </c>
      <c r="J5870">
        <v>1990</v>
      </c>
      <c r="K5870">
        <v>28466</v>
      </c>
      <c r="L5870">
        <v>29</v>
      </c>
      <c r="M5870" t="s">
        <v>200</v>
      </c>
      <c r="N5870" t="s">
        <v>1203</v>
      </c>
      <c r="O5870" t="s">
        <v>202</v>
      </c>
      <c r="P5870" t="s">
        <v>5920</v>
      </c>
    </row>
    <row r="5871" spans="1:16" x14ac:dyDescent="0.25">
      <c r="A5871">
        <v>8156</v>
      </c>
      <c r="B5871" t="s">
        <v>399</v>
      </c>
      <c r="E5871" t="s">
        <v>6185</v>
      </c>
      <c r="F5871" t="s">
        <v>347</v>
      </c>
      <c r="G5871" t="s">
        <v>6089</v>
      </c>
      <c r="H5871" t="s">
        <v>6182</v>
      </c>
      <c r="I5871" t="s">
        <v>6183</v>
      </c>
      <c r="J5871">
        <v>1993</v>
      </c>
      <c r="K5871">
        <v>63369</v>
      </c>
      <c r="L5871">
        <v>29</v>
      </c>
      <c r="M5871" t="s">
        <v>200</v>
      </c>
      <c r="N5871" t="s">
        <v>1203</v>
      </c>
      <c r="O5871" t="s">
        <v>202</v>
      </c>
      <c r="P5871" t="s">
        <v>1242</v>
      </c>
    </row>
    <row r="5872" spans="1:16" x14ac:dyDescent="0.25">
      <c r="A5872">
        <v>8157</v>
      </c>
      <c r="B5872" t="s">
        <v>399</v>
      </c>
      <c r="E5872" t="s">
        <v>6186</v>
      </c>
      <c r="F5872" t="s">
        <v>347</v>
      </c>
      <c r="G5872" t="s">
        <v>6089</v>
      </c>
      <c r="H5872" t="s">
        <v>6182</v>
      </c>
      <c r="I5872" t="s">
        <v>6183</v>
      </c>
      <c r="J5872">
        <v>1993</v>
      </c>
      <c r="K5872">
        <v>24501</v>
      </c>
      <c r="L5872">
        <v>29</v>
      </c>
      <c r="M5872" t="s">
        <v>200</v>
      </c>
      <c r="N5872" t="s">
        <v>1203</v>
      </c>
      <c r="O5872" t="s">
        <v>202</v>
      </c>
      <c r="P5872" t="s">
        <v>5553</v>
      </c>
    </row>
    <row r="5873" spans="1:16" x14ac:dyDescent="0.25">
      <c r="A5873">
        <v>8158</v>
      </c>
      <c r="B5873" t="s">
        <v>399</v>
      </c>
      <c r="E5873" t="s">
        <v>6187</v>
      </c>
      <c r="F5873" t="s">
        <v>347</v>
      </c>
      <c r="G5873" t="s">
        <v>6089</v>
      </c>
      <c r="H5873" t="s">
        <v>6182</v>
      </c>
      <c r="I5873" t="s">
        <v>6183</v>
      </c>
      <c r="J5873">
        <v>1994</v>
      </c>
      <c r="K5873">
        <v>202739</v>
      </c>
      <c r="L5873">
        <v>29</v>
      </c>
      <c r="M5873" t="s">
        <v>200</v>
      </c>
      <c r="N5873" t="s">
        <v>1203</v>
      </c>
      <c r="O5873" t="s">
        <v>202</v>
      </c>
      <c r="P5873" t="s">
        <v>1506</v>
      </c>
    </row>
    <row r="5874" spans="1:16" x14ac:dyDescent="0.25">
      <c r="A5874">
        <v>8159</v>
      </c>
      <c r="B5874" t="s">
        <v>399</v>
      </c>
      <c r="E5874" t="s">
        <v>6188</v>
      </c>
      <c r="F5874" t="s">
        <v>347</v>
      </c>
      <c r="G5874" t="s">
        <v>6089</v>
      </c>
      <c r="H5874" t="s">
        <v>6182</v>
      </c>
      <c r="I5874" t="s">
        <v>6183</v>
      </c>
      <c r="J5874">
        <v>1994</v>
      </c>
      <c r="K5874">
        <v>478031</v>
      </c>
      <c r="L5874">
        <v>29</v>
      </c>
      <c r="M5874" t="s">
        <v>200</v>
      </c>
      <c r="N5874" t="s">
        <v>1203</v>
      </c>
      <c r="O5874" t="s">
        <v>202</v>
      </c>
      <c r="P5874" t="s">
        <v>1204</v>
      </c>
    </row>
    <row r="5875" spans="1:16" x14ac:dyDescent="0.25">
      <c r="A5875">
        <v>8161</v>
      </c>
      <c r="B5875" t="s">
        <v>360</v>
      </c>
      <c r="E5875" t="s">
        <v>6189</v>
      </c>
      <c r="F5875" t="s">
        <v>347</v>
      </c>
      <c r="G5875" t="s">
        <v>6089</v>
      </c>
      <c r="H5875" t="s">
        <v>6182</v>
      </c>
      <c r="I5875" t="s">
        <v>6183</v>
      </c>
      <c r="J5875">
        <v>1993</v>
      </c>
      <c r="K5875">
        <v>18211</v>
      </c>
      <c r="L5875">
        <v>29</v>
      </c>
      <c r="M5875" t="s">
        <v>200</v>
      </c>
      <c r="N5875" t="s">
        <v>668</v>
      </c>
      <c r="O5875" t="s">
        <v>202</v>
      </c>
      <c r="P5875" t="s">
        <v>365</v>
      </c>
    </row>
    <row r="5876" spans="1:16" x14ac:dyDescent="0.25">
      <c r="A5876">
        <v>8162</v>
      </c>
      <c r="B5876" t="s">
        <v>360</v>
      </c>
      <c r="E5876" t="s">
        <v>4799</v>
      </c>
      <c r="F5876" t="s">
        <v>347</v>
      </c>
      <c r="G5876" t="s">
        <v>6089</v>
      </c>
      <c r="H5876" t="s">
        <v>6182</v>
      </c>
      <c r="I5876" t="s">
        <v>6183</v>
      </c>
      <c r="J5876">
        <v>1993</v>
      </c>
      <c r="K5876">
        <v>191948</v>
      </c>
      <c r="L5876">
        <v>29</v>
      </c>
      <c r="M5876" t="s">
        <v>200</v>
      </c>
      <c r="N5876" t="s">
        <v>668</v>
      </c>
      <c r="O5876" t="s">
        <v>202</v>
      </c>
      <c r="P5876" t="s">
        <v>365</v>
      </c>
    </row>
    <row r="5877" spans="1:16" x14ac:dyDescent="0.25">
      <c r="A5877">
        <v>8163</v>
      </c>
      <c r="B5877" t="s">
        <v>360</v>
      </c>
      <c r="E5877" t="s">
        <v>6190</v>
      </c>
      <c r="F5877" t="s">
        <v>347</v>
      </c>
      <c r="G5877" t="s">
        <v>6089</v>
      </c>
      <c r="H5877" t="s">
        <v>6182</v>
      </c>
      <c r="I5877" t="s">
        <v>6183</v>
      </c>
      <c r="J5877">
        <v>1993</v>
      </c>
      <c r="K5877">
        <v>317967</v>
      </c>
      <c r="L5877">
        <v>29</v>
      </c>
      <c r="M5877" t="s">
        <v>200</v>
      </c>
      <c r="N5877" t="s">
        <v>668</v>
      </c>
      <c r="O5877" t="s">
        <v>202</v>
      </c>
      <c r="P5877" t="s">
        <v>365</v>
      </c>
    </row>
    <row r="5878" spans="1:16" x14ac:dyDescent="0.25">
      <c r="A5878">
        <v>8164</v>
      </c>
      <c r="B5878" t="s">
        <v>360</v>
      </c>
      <c r="E5878" t="s">
        <v>6191</v>
      </c>
      <c r="F5878" t="s">
        <v>347</v>
      </c>
      <c r="G5878" t="s">
        <v>6089</v>
      </c>
      <c r="H5878" t="s">
        <v>6182</v>
      </c>
      <c r="I5878" t="s">
        <v>6183</v>
      </c>
      <c r="J5878">
        <v>1993</v>
      </c>
      <c r="K5878">
        <v>17100</v>
      </c>
      <c r="L5878">
        <v>29</v>
      </c>
      <c r="M5878" t="s">
        <v>200</v>
      </c>
      <c r="N5878" t="s">
        <v>668</v>
      </c>
      <c r="O5878" t="s">
        <v>202</v>
      </c>
      <c r="P5878" t="s">
        <v>365</v>
      </c>
    </row>
    <row r="5879" spans="1:16" x14ac:dyDescent="0.25">
      <c r="A5879">
        <v>8165</v>
      </c>
      <c r="B5879" t="s">
        <v>360</v>
      </c>
      <c r="E5879" t="s">
        <v>6192</v>
      </c>
      <c r="F5879" t="s">
        <v>347</v>
      </c>
      <c r="G5879" t="s">
        <v>6089</v>
      </c>
      <c r="H5879" t="s">
        <v>6182</v>
      </c>
      <c r="I5879" t="s">
        <v>6183</v>
      </c>
      <c r="J5879">
        <v>1993</v>
      </c>
      <c r="K5879">
        <v>24401</v>
      </c>
      <c r="L5879">
        <v>29</v>
      </c>
      <c r="M5879" t="s">
        <v>200</v>
      </c>
      <c r="N5879" t="s">
        <v>668</v>
      </c>
      <c r="O5879" t="s">
        <v>202</v>
      </c>
      <c r="P5879" t="s">
        <v>365</v>
      </c>
    </row>
    <row r="5880" spans="1:16" x14ac:dyDescent="0.25">
      <c r="A5880">
        <v>8166</v>
      </c>
      <c r="B5880" t="s">
        <v>360</v>
      </c>
      <c r="E5880" t="s">
        <v>6193</v>
      </c>
      <c r="F5880" t="s">
        <v>347</v>
      </c>
      <c r="G5880" t="s">
        <v>6089</v>
      </c>
      <c r="H5880" t="s">
        <v>6182</v>
      </c>
      <c r="I5880" t="s">
        <v>6183</v>
      </c>
      <c r="J5880">
        <v>1993</v>
      </c>
      <c r="K5880">
        <v>37596</v>
      </c>
      <c r="L5880">
        <v>29</v>
      </c>
      <c r="M5880" t="s">
        <v>200</v>
      </c>
      <c r="N5880" t="s">
        <v>668</v>
      </c>
      <c r="O5880" t="s">
        <v>202</v>
      </c>
      <c r="P5880" t="s">
        <v>365</v>
      </c>
    </row>
    <row r="5881" spans="1:16" x14ac:dyDescent="0.25">
      <c r="A5881">
        <v>8167</v>
      </c>
      <c r="B5881" t="s">
        <v>360</v>
      </c>
      <c r="E5881" t="s">
        <v>6194</v>
      </c>
      <c r="F5881" t="s">
        <v>347</v>
      </c>
      <c r="G5881" t="s">
        <v>6089</v>
      </c>
      <c r="H5881" t="s">
        <v>6182</v>
      </c>
      <c r="I5881" t="s">
        <v>6183</v>
      </c>
      <c r="J5881">
        <v>1993</v>
      </c>
      <c r="K5881">
        <v>74293</v>
      </c>
      <c r="L5881">
        <v>29</v>
      </c>
      <c r="M5881" t="s">
        <v>200</v>
      </c>
      <c r="N5881" t="s">
        <v>668</v>
      </c>
      <c r="O5881" t="s">
        <v>202</v>
      </c>
      <c r="P5881" t="s">
        <v>365</v>
      </c>
    </row>
    <row r="5882" spans="1:16" x14ac:dyDescent="0.25">
      <c r="A5882">
        <v>8168</v>
      </c>
      <c r="B5882" t="s">
        <v>360</v>
      </c>
      <c r="E5882" t="s">
        <v>6195</v>
      </c>
      <c r="F5882" t="s">
        <v>347</v>
      </c>
      <c r="G5882" t="s">
        <v>6089</v>
      </c>
      <c r="H5882" t="s">
        <v>6182</v>
      </c>
      <c r="I5882" t="s">
        <v>6183</v>
      </c>
      <c r="J5882">
        <v>1992</v>
      </c>
      <c r="K5882">
        <v>63647</v>
      </c>
      <c r="L5882">
        <v>29</v>
      </c>
      <c r="M5882" t="s">
        <v>200</v>
      </c>
      <c r="N5882" t="s">
        <v>668</v>
      </c>
      <c r="O5882" t="s">
        <v>202</v>
      </c>
      <c r="P5882" t="s">
        <v>365</v>
      </c>
    </row>
    <row r="5883" spans="1:16" x14ac:dyDescent="0.25">
      <c r="A5883">
        <v>8169</v>
      </c>
      <c r="B5883" t="s">
        <v>360</v>
      </c>
      <c r="E5883" t="s">
        <v>3960</v>
      </c>
      <c r="F5883" t="s">
        <v>347</v>
      </c>
      <c r="G5883" t="s">
        <v>6089</v>
      </c>
      <c r="H5883" t="s">
        <v>6182</v>
      </c>
      <c r="I5883" t="s">
        <v>6183</v>
      </c>
      <c r="J5883">
        <v>1994</v>
      </c>
      <c r="K5883">
        <v>16689</v>
      </c>
      <c r="L5883">
        <v>29</v>
      </c>
      <c r="M5883" t="s">
        <v>200</v>
      </c>
      <c r="N5883" t="s">
        <v>668</v>
      </c>
      <c r="O5883" t="s">
        <v>202</v>
      </c>
      <c r="P5883" t="s">
        <v>365</v>
      </c>
    </row>
    <row r="5884" spans="1:16" x14ac:dyDescent="0.25">
      <c r="A5884">
        <v>8170</v>
      </c>
      <c r="B5884" t="s">
        <v>360</v>
      </c>
      <c r="E5884" t="s">
        <v>6196</v>
      </c>
      <c r="F5884" t="s">
        <v>347</v>
      </c>
      <c r="G5884" t="s">
        <v>6089</v>
      </c>
      <c r="H5884" t="s">
        <v>6182</v>
      </c>
      <c r="I5884" t="s">
        <v>6183</v>
      </c>
      <c r="J5884">
        <v>1993</v>
      </c>
      <c r="K5884">
        <v>8239</v>
      </c>
      <c r="L5884">
        <v>29</v>
      </c>
      <c r="M5884" t="s">
        <v>200</v>
      </c>
      <c r="N5884" t="s">
        <v>668</v>
      </c>
      <c r="O5884" t="s">
        <v>202</v>
      </c>
      <c r="P5884" t="s">
        <v>365</v>
      </c>
    </row>
    <row r="5885" spans="1:16" x14ac:dyDescent="0.25">
      <c r="A5885">
        <v>8171</v>
      </c>
      <c r="B5885" t="s">
        <v>360</v>
      </c>
      <c r="E5885" t="s">
        <v>6197</v>
      </c>
      <c r="F5885" t="s">
        <v>347</v>
      </c>
      <c r="G5885" t="s">
        <v>6089</v>
      </c>
      <c r="H5885" t="s">
        <v>6182</v>
      </c>
      <c r="I5885" t="s">
        <v>6183</v>
      </c>
      <c r="J5885">
        <v>1994</v>
      </c>
      <c r="K5885">
        <v>42255</v>
      </c>
      <c r="L5885">
        <v>29</v>
      </c>
      <c r="M5885" t="s">
        <v>200</v>
      </c>
      <c r="N5885" t="s">
        <v>668</v>
      </c>
      <c r="O5885" t="s">
        <v>202</v>
      </c>
      <c r="P5885" t="s">
        <v>365</v>
      </c>
    </row>
    <row r="5886" spans="1:16" x14ac:dyDescent="0.25">
      <c r="A5886">
        <v>8172</v>
      </c>
      <c r="B5886" t="s">
        <v>360</v>
      </c>
      <c r="E5886" t="s">
        <v>6198</v>
      </c>
      <c r="F5886" t="s">
        <v>347</v>
      </c>
      <c r="G5886" t="s">
        <v>6089</v>
      </c>
      <c r="H5886" t="s">
        <v>6182</v>
      </c>
      <c r="I5886" t="s">
        <v>6183</v>
      </c>
      <c r="J5886">
        <v>1993</v>
      </c>
      <c r="K5886">
        <v>19759</v>
      </c>
      <c r="L5886">
        <v>29</v>
      </c>
      <c r="M5886" t="s">
        <v>200</v>
      </c>
      <c r="N5886" t="s">
        <v>668</v>
      </c>
      <c r="O5886" t="s">
        <v>202</v>
      </c>
      <c r="P5886" t="s">
        <v>365</v>
      </c>
    </row>
    <row r="5887" spans="1:16" x14ac:dyDescent="0.25">
      <c r="A5887">
        <v>8173</v>
      </c>
      <c r="B5887" t="s">
        <v>360</v>
      </c>
      <c r="E5887" t="s">
        <v>6199</v>
      </c>
      <c r="F5887" t="s">
        <v>347</v>
      </c>
      <c r="G5887" t="s">
        <v>6089</v>
      </c>
      <c r="H5887" t="s">
        <v>6182</v>
      </c>
      <c r="I5887" t="s">
        <v>6183</v>
      </c>
      <c r="J5887">
        <v>1993</v>
      </c>
      <c r="K5887">
        <v>15027</v>
      </c>
      <c r="L5887">
        <v>29</v>
      </c>
      <c r="M5887" t="s">
        <v>200</v>
      </c>
      <c r="N5887" t="s">
        <v>668</v>
      </c>
      <c r="O5887" t="s">
        <v>202</v>
      </c>
      <c r="P5887" t="s">
        <v>365</v>
      </c>
    </row>
    <row r="5888" spans="1:16" x14ac:dyDescent="0.25">
      <c r="A5888">
        <v>8174</v>
      </c>
      <c r="B5888" t="s">
        <v>360</v>
      </c>
      <c r="E5888" t="s">
        <v>6200</v>
      </c>
      <c r="F5888" t="s">
        <v>347</v>
      </c>
      <c r="G5888" t="s">
        <v>6089</v>
      </c>
      <c r="H5888" t="s">
        <v>6182</v>
      </c>
      <c r="I5888" t="s">
        <v>6183</v>
      </c>
      <c r="J5888">
        <v>1994</v>
      </c>
      <c r="K5888">
        <v>122459</v>
      </c>
      <c r="L5888">
        <v>29</v>
      </c>
      <c r="M5888" t="s">
        <v>200</v>
      </c>
      <c r="N5888" t="s">
        <v>668</v>
      </c>
      <c r="O5888" t="s">
        <v>202</v>
      </c>
      <c r="P5888" t="s">
        <v>365</v>
      </c>
    </row>
    <row r="5889" spans="1:16" x14ac:dyDescent="0.25">
      <c r="A5889">
        <v>8175</v>
      </c>
      <c r="B5889" t="s">
        <v>360</v>
      </c>
      <c r="E5889" t="s">
        <v>6201</v>
      </c>
      <c r="F5889" t="s">
        <v>347</v>
      </c>
      <c r="G5889" t="s">
        <v>6089</v>
      </c>
      <c r="H5889" t="s">
        <v>6182</v>
      </c>
      <c r="I5889" t="s">
        <v>6183</v>
      </c>
      <c r="J5889">
        <v>1993</v>
      </c>
      <c r="K5889">
        <v>58581</v>
      </c>
      <c r="L5889">
        <v>29</v>
      </c>
      <c r="M5889" t="s">
        <v>200</v>
      </c>
      <c r="N5889" t="s">
        <v>668</v>
      </c>
      <c r="O5889" t="s">
        <v>202</v>
      </c>
      <c r="P5889" t="s">
        <v>365</v>
      </c>
    </row>
    <row r="5890" spans="1:16" x14ac:dyDescent="0.25">
      <c r="A5890">
        <v>8176</v>
      </c>
      <c r="B5890" t="s">
        <v>360</v>
      </c>
      <c r="E5890" t="s">
        <v>6202</v>
      </c>
      <c r="F5890" t="s">
        <v>347</v>
      </c>
      <c r="G5890" t="s">
        <v>6089</v>
      </c>
      <c r="H5890" t="s">
        <v>6182</v>
      </c>
      <c r="I5890" t="s">
        <v>6183</v>
      </c>
      <c r="J5890">
        <v>1993</v>
      </c>
      <c r="K5890">
        <v>45297</v>
      </c>
      <c r="L5890">
        <v>29</v>
      </c>
      <c r="M5890" t="s">
        <v>200</v>
      </c>
      <c r="N5890" t="s">
        <v>668</v>
      </c>
      <c r="O5890" t="s">
        <v>202</v>
      </c>
      <c r="P5890" t="s">
        <v>365</v>
      </c>
    </row>
    <row r="5891" spans="1:16" x14ac:dyDescent="0.25">
      <c r="A5891">
        <v>8178</v>
      </c>
      <c r="B5891" t="s">
        <v>360</v>
      </c>
      <c r="E5891" t="s">
        <v>6203</v>
      </c>
      <c r="F5891" t="s">
        <v>6204</v>
      </c>
      <c r="G5891" t="s">
        <v>6089</v>
      </c>
      <c r="H5891" t="s">
        <v>6182</v>
      </c>
      <c r="I5891" t="s">
        <v>6183</v>
      </c>
      <c r="J5891">
        <v>1977</v>
      </c>
      <c r="K5891">
        <v>64490</v>
      </c>
      <c r="L5891">
        <v>29</v>
      </c>
      <c r="M5891" t="s">
        <v>200</v>
      </c>
      <c r="N5891" t="s">
        <v>668</v>
      </c>
      <c r="O5891" t="s">
        <v>202</v>
      </c>
      <c r="P5891" t="s">
        <v>365</v>
      </c>
    </row>
    <row r="5892" spans="1:16" x14ac:dyDescent="0.25">
      <c r="A5892">
        <v>8179</v>
      </c>
      <c r="B5892" t="s">
        <v>360</v>
      </c>
      <c r="E5892" t="s">
        <v>6205</v>
      </c>
      <c r="F5892" t="s">
        <v>347</v>
      </c>
      <c r="G5892" t="s">
        <v>6089</v>
      </c>
      <c r="H5892" t="s">
        <v>6182</v>
      </c>
      <c r="I5892" t="s">
        <v>6183</v>
      </c>
      <c r="J5892">
        <v>1962</v>
      </c>
      <c r="K5892">
        <v>1345241</v>
      </c>
      <c r="L5892">
        <v>29</v>
      </c>
      <c r="M5892" t="s">
        <v>200</v>
      </c>
      <c r="N5892" t="s">
        <v>376</v>
      </c>
      <c r="O5892" t="s">
        <v>202</v>
      </c>
      <c r="P5892" t="s">
        <v>365</v>
      </c>
    </row>
    <row r="5893" spans="1:16" x14ac:dyDescent="0.25">
      <c r="A5893">
        <v>8180</v>
      </c>
      <c r="B5893" t="s">
        <v>360</v>
      </c>
      <c r="E5893" t="s">
        <v>6206</v>
      </c>
      <c r="F5893" t="s">
        <v>347</v>
      </c>
      <c r="G5893" t="s">
        <v>6089</v>
      </c>
      <c r="H5893" t="s">
        <v>6182</v>
      </c>
      <c r="I5893" t="s">
        <v>6183</v>
      </c>
      <c r="J5893">
        <v>1993</v>
      </c>
      <c r="K5893">
        <v>74676</v>
      </c>
      <c r="L5893">
        <v>29</v>
      </c>
      <c r="M5893" t="s">
        <v>200</v>
      </c>
      <c r="N5893" t="s">
        <v>668</v>
      </c>
      <c r="O5893" t="s">
        <v>202</v>
      </c>
      <c r="P5893" t="s">
        <v>365</v>
      </c>
    </row>
    <row r="5894" spans="1:16" x14ac:dyDescent="0.25">
      <c r="A5894">
        <v>8181</v>
      </c>
      <c r="B5894" t="s">
        <v>360</v>
      </c>
      <c r="E5894" t="s">
        <v>6207</v>
      </c>
      <c r="F5894" t="s">
        <v>347</v>
      </c>
      <c r="G5894" t="s">
        <v>6089</v>
      </c>
      <c r="H5894" t="s">
        <v>6182</v>
      </c>
      <c r="I5894" t="s">
        <v>6183</v>
      </c>
      <c r="J5894">
        <v>1993</v>
      </c>
      <c r="K5894">
        <v>70816</v>
      </c>
      <c r="L5894">
        <v>29</v>
      </c>
      <c r="M5894" t="s">
        <v>200</v>
      </c>
      <c r="N5894" t="s">
        <v>668</v>
      </c>
      <c r="O5894" t="s">
        <v>202</v>
      </c>
      <c r="P5894" t="s">
        <v>365</v>
      </c>
    </row>
    <row r="5895" spans="1:16" x14ac:dyDescent="0.25">
      <c r="A5895">
        <v>8182</v>
      </c>
      <c r="B5895" t="s">
        <v>360</v>
      </c>
      <c r="E5895" t="s">
        <v>6208</v>
      </c>
      <c r="F5895" t="s">
        <v>347</v>
      </c>
      <c r="G5895" t="s">
        <v>6089</v>
      </c>
      <c r="H5895" t="s">
        <v>6182</v>
      </c>
      <c r="I5895" t="s">
        <v>6183</v>
      </c>
      <c r="J5895">
        <v>1993</v>
      </c>
      <c r="K5895">
        <v>48565</v>
      </c>
      <c r="L5895">
        <v>29</v>
      </c>
      <c r="M5895" t="s">
        <v>200</v>
      </c>
      <c r="N5895" t="s">
        <v>668</v>
      </c>
      <c r="O5895" t="s">
        <v>202</v>
      </c>
      <c r="P5895" t="s">
        <v>365</v>
      </c>
    </row>
    <row r="5896" spans="1:16" x14ac:dyDescent="0.25">
      <c r="A5896">
        <v>8183</v>
      </c>
      <c r="B5896" t="s">
        <v>360</v>
      </c>
      <c r="E5896" t="s">
        <v>6209</v>
      </c>
      <c r="F5896" t="s">
        <v>347</v>
      </c>
      <c r="G5896" t="s">
        <v>6089</v>
      </c>
      <c r="H5896" t="s">
        <v>6182</v>
      </c>
      <c r="I5896" t="s">
        <v>6183</v>
      </c>
      <c r="J5896">
        <v>1993</v>
      </c>
      <c r="K5896">
        <v>197046</v>
      </c>
      <c r="L5896">
        <v>29</v>
      </c>
      <c r="M5896" t="s">
        <v>200</v>
      </c>
      <c r="N5896" t="s">
        <v>376</v>
      </c>
      <c r="O5896" t="s">
        <v>202</v>
      </c>
      <c r="P5896" t="s">
        <v>365</v>
      </c>
    </row>
    <row r="5897" spans="1:16" x14ac:dyDescent="0.25">
      <c r="A5897">
        <v>8184</v>
      </c>
      <c r="B5897" t="s">
        <v>360</v>
      </c>
      <c r="E5897" t="s">
        <v>6210</v>
      </c>
      <c r="F5897" t="s">
        <v>347</v>
      </c>
      <c r="G5897" t="s">
        <v>6089</v>
      </c>
      <c r="H5897" t="s">
        <v>6182</v>
      </c>
      <c r="I5897" t="s">
        <v>6183</v>
      </c>
      <c r="J5897">
        <v>1993</v>
      </c>
      <c r="K5897">
        <v>67636</v>
      </c>
      <c r="L5897">
        <v>29</v>
      </c>
      <c r="M5897" t="s">
        <v>200</v>
      </c>
      <c r="N5897" t="s">
        <v>668</v>
      </c>
      <c r="O5897" t="s">
        <v>202</v>
      </c>
      <c r="P5897" t="s">
        <v>365</v>
      </c>
    </row>
    <row r="5898" spans="1:16" x14ac:dyDescent="0.25">
      <c r="A5898">
        <v>8185</v>
      </c>
      <c r="B5898" t="s">
        <v>360</v>
      </c>
      <c r="E5898" t="s">
        <v>6211</v>
      </c>
      <c r="F5898" t="s">
        <v>347</v>
      </c>
      <c r="G5898" t="s">
        <v>6089</v>
      </c>
      <c r="H5898" t="s">
        <v>6182</v>
      </c>
      <c r="I5898" t="s">
        <v>6183</v>
      </c>
      <c r="J5898">
        <v>1993</v>
      </c>
      <c r="K5898">
        <v>364899</v>
      </c>
      <c r="L5898">
        <v>29</v>
      </c>
      <c r="M5898" t="s">
        <v>200</v>
      </c>
      <c r="N5898" t="s">
        <v>668</v>
      </c>
      <c r="O5898" t="s">
        <v>202</v>
      </c>
      <c r="P5898" t="s">
        <v>365</v>
      </c>
    </row>
    <row r="5899" spans="1:16" x14ac:dyDescent="0.25">
      <c r="A5899">
        <v>8186</v>
      </c>
      <c r="B5899" t="s">
        <v>360</v>
      </c>
      <c r="E5899" t="s">
        <v>6212</v>
      </c>
      <c r="F5899" t="s">
        <v>347</v>
      </c>
      <c r="G5899" t="s">
        <v>6089</v>
      </c>
      <c r="H5899" t="s">
        <v>6182</v>
      </c>
      <c r="I5899" t="s">
        <v>6183</v>
      </c>
      <c r="J5899">
        <v>1993</v>
      </c>
      <c r="K5899">
        <v>753686</v>
      </c>
      <c r="L5899">
        <v>29</v>
      </c>
      <c r="M5899" t="s">
        <v>200</v>
      </c>
      <c r="N5899" t="s">
        <v>668</v>
      </c>
      <c r="O5899" t="s">
        <v>202</v>
      </c>
      <c r="P5899" t="s">
        <v>365</v>
      </c>
    </row>
    <row r="5900" spans="1:16" x14ac:dyDescent="0.25">
      <c r="A5900">
        <v>8187</v>
      </c>
      <c r="B5900" t="s">
        <v>360</v>
      </c>
      <c r="E5900" t="s">
        <v>4830</v>
      </c>
      <c r="F5900" t="s">
        <v>347</v>
      </c>
      <c r="G5900" t="s">
        <v>6089</v>
      </c>
      <c r="H5900" t="s">
        <v>6182</v>
      </c>
      <c r="I5900" t="s">
        <v>6183</v>
      </c>
      <c r="J5900">
        <v>1993</v>
      </c>
      <c r="K5900">
        <v>141377</v>
      </c>
      <c r="L5900">
        <v>29</v>
      </c>
      <c r="M5900" t="s">
        <v>200</v>
      </c>
      <c r="N5900" t="s">
        <v>668</v>
      </c>
      <c r="O5900" t="s">
        <v>202</v>
      </c>
      <c r="P5900" t="s">
        <v>365</v>
      </c>
    </row>
    <row r="5901" spans="1:16" x14ac:dyDescent="0.25">
      <c r="A5901">
        <v>8188</v>
      </c>
      <c r="B5901" t="s">
        <v>360</v>
      </c>
      <c r="E5901" t="s">
        <v>6213</v>
      </c>
      <c r="F5901" t="s">
        <v>347</v>
      </c>
      <c r="G5901" t="s">
        <v>6089</v>
      </c>
      <c r="H5901" t="s">
        <v>6182</v>
      </c>
      <c r="I5901" t="s">
        <v>6183</v>
      </c>
      <c r="J5901">
        <v>1993</v>
      </c>
      <c r="K5901">
        <v>77253</v>
      </c>
      <c r="L5901">
        <v>29</v>
      </c>
      <c r="M5901" t="s">
        <v>200</v>
      </c>
      <c r="N5901" t="s">
        <v>668</v>
      </c>
      <c r="O5901" t="s">
        <v>202</v>
      </c>
      <c r="P5901" t="s">
        <v>365</v>
      </c>
    </row>
    <row r="5902" spans="1:16" x14ac:dyDescent="0.25">
      <c r="A5902">
        <v>8189</v>
      </c>
      <c r="B5902" t="s">
        <v>360</v>
      </c>
      <c r="E5902" t="s">
        <v>6214</v>
      </c>
      <c r="F5902" t="s">
        <v>347</v>
      </c>
      <c r="G5902" t="s">
        <v>6089</v>
      </c>
      <c r="H5902" t="s">
        <v>6182</v>
      </c>
      <c r="I5902" t="s">
        <v>6183</v>
      </c>
      <c r="J5902">
        <v>1993</v>
      </c>
      <c r="K5902">
        <v>55707</v>
      </c>
      <c r="L5902">
        <v>29</v>
      </c>
      <c r="M5902" t="s">
        <v>200</v>
      </c>
      <c r="N5902" t="s">
        <v>668</v>
      </c>
      <c r="O5902" t="s">
        <v>202</v>
      </c>
      <c r="P5902" t="s">
        <v>365</v>
      </c>
    </row>
    <row r="5903" spans="1:16" x14ac:dyDescent="0.25">
      <c r="A5903">
        <v>8190</v>
      </c>
      <c r="B5903" t="s">
        <v>360</v>
      </c>
      <c r="E5903" t="s">
        <v>6215</v>
      </c>
      <c r="F5903" t="s">
        <v>347</v>
      </c>
      <c r="G5903" t="s">
        <v>6089</v>
      </c>
      <c r="H5903" t="s">
        <v>6182</v>
      </c>
      <c r="I5903" t="s">
        <v>6183</v>
      </c>
      <c r="J5903">
        <v>1993</v>
      </c>
      <c r="K5903">
        <v>35520</v>
      </c>
      <c r="L5903">
        <v>29</v>
      </c>
      <c r="M5903" t="s">
        <v>200</v>
      </c>
      <c r="N5903" t="s">
        <v>668</v>
      </c>
      <c r="O5903" t="s">
        <v>202</v>
      </c>
      <c r="P5903" t="s">
        <v>365</v>
      </c>
    </row>
    <row r="5904" spans="1:16" x14ac:dyDescent="0.25">
      <c r="A5904">
        <v>8191</v>
      </c>
      <c r="B5904" t="s">
        <v>360</v>
      </c>
      <c r="E5904" t="s">
        <v>6216</v>
      </c>
      <c r="F5904" t="s">
        <v>347</v>
      </c>
      <c r="G5904" t="s">
        <v>6089</v>
      </c>
      <c r="H5904" t="s">
        <v>6182</v>
      </c>
      <c r="I5904" t="s">
        <v>6183</v>
      </c>
      <c r="J5904">
        <v>1993</v>
      </c>
      <c r="K5904">
        <v>40339</v>
      </c>
      <c r="L5904">
        <v>29</v>
      </c>
      <c r="M5904" t="s">
        <v>200</v>
      </c>
      <c r="N5904" t="s">
        <v>668</v>
      </c>
      <c r="O5904" t="s">
        <v>202</v>
      </c>
      <c r="P5904" t="s">
        <v>365</v>
      </c>
    </row>
    <row r="5905" spans="1:16" x14ac:dyDescent="0.25">
      <c r="A5905">
        <v>8192</v>
      </c>
      <c r="B5905" t="s">
        <v>360</v>
      </c>
      <c r="E5905" t="s">
        <v>6217</v>
      </c>
      <c r="F5905" t="s">
        <v>347</v>
      </c>
      <c r="G5905" t="s">
        <v>6089</v>
      </c>
      <c r="H5905" t="s">
        <v>6182</v>
      </c>
      <c r="I5905" t="s">
        <v>6183</v>
      </c>
      <c r="J5905">
        <v>1993</v>
      </c>
      <c r="K5905">
        <v>33747</v>
      </c>
      <c r="L5905">
        <v>29</v>
      </c>
      <c r="M5905" t="s">
        <v>200</v>
      </c>
      <c r="N5905" t="s">
        <v>668</v>
      </c>
      <c r="O5905" t="s">
        <v>202</v>
      </c>
      <c r="P5905" t="s">
        <v>365</v>
      </c>
    </row>
    <row r="5906" spans="1:16" x14ac:dyDescent="0.25">
      <c r="A5906">
        <v>8193</v>
      </c>
      <c r="B5906" t="s">
        <v>360</v>
      </c>
      <c r="E5906" t="s">
        <v>6218</v>
      </c>
      <c r="F5906" t="s">
        <v>347</v>
      </c>
      <c r="G5906" t="s">
        <v>6089</v>
      </c>
      <c r="H5906" t="s">
        <v>6182</v>
      </c>
      <c r="I5906" t="s">
        <v>6183</v>
      </c>
      <c r="J5906">
        <v>1993</v>
      </c>
      <c r="K5906">
        <v>53848</v>
      </c>
      <c r="L5906">
        <v>29</v>
      </c>
      <c r="M5906" t="s">
        <v>200</v>
      </c>
      <c r="N5906" t="s">
        <v>668</v>
      </c>
      <c r="O5906" t="s">
        <v>202</v>
      </c>
      <c r="P5906" t="s">
        <v>365</v>
      </c>
    </row>
    <row r="5907" spans="1:16" x14ac:dyDescent="0.25">
      <c r="A5907">
        <v>8195</v>
      </c>
      <c r="B5907" t="s">
        <v>360</v>
      </c>
      <c r="E5907" t="s">
        <v>6219</v>
      </c>
      <c r="F5907" t="s">
        <v>347</v>
      </c>
      <c r="G5907" t="s">
        <v>6089</v>
      </c>
      <c r="H5907" t="s">
        <v>6182</v>
      </c>
      <c r="I5907" t="s">
        <v>6183</v>
      </c>
      <c r="J5907">
        <v>1993</v>
      </c>
      <c r="K5907">
        <v>106757</v>
      </c>
      <c r="L5907">
        <v>29</v>
      </c>
      <c r="M5907" t="s">
        <v>200</v>
      </c>
      <c r="N5907" t="s">
        <v>668</v>
      </c>
      <c r="O5907" t="s">
        <v>202</v>
      </c>
      <c r="P5907" t="s">
        <v>365</v>
      </c>
    </row>
    <row r="5908" spans="1:16" x14ac:dyDescent="0.25">
      <c r="A5908">
        <v>8196</v>
      </c>
      <c r="B5908" t="s">
        <v>360</v>
      </c>
      <c r="E5908" t="s">
        <v>6220</v>
      </c>
      <c r="F5908" t="s">
        <v>347</v>
      </c>
      <c r="G5908" t="s">
        <v>6089</v>
      </c>
      <c r="H5908" t="s">
        <v>6182</v>
      </c>
      <c r="I5908" t="s">
        <v>6183</v>
      </c>
      <c r="J5908">
        <v>1993</v>
      </c>
      <c r="K5908">
        <v>90677</v>
      </c>
      <c r="L5908">
        <v>29</v>
      </c>
      <c r="M5908" t="s">
        <v>200</v>
      </c>
      <c r="N5908" t="s">
        <v>668</v>
      </c>
      <c r="O5908" t="s">
        <v>202</v>
      </c>
      <c r="P5908" t="s">
        <v>365</v>
      </c>
    </row>
    <row r="5909" spans="1:16" x14ac:dyDescent="0.25">
      <c r="A5909">
        <v>8197</v>
      </c>
      <c r="B5909" t="s">
        <v>360</v>
      </c>
      <c r="E5909" t="s">
        <v>6221</v>
      </c>
      <c r="F5909" t="s">
        <v>347</v>
      </c>
      <c r="G5909" t="s">
        <v>6089</v>
      </c>
      <c r="H5909" t="s">
        <v>6182</v>
      </c>
      <c r="I5909" t="s">
        <v>6183</v>
      </c>
      <c r="J5909">
        <v>1993</v>
      </c>
      <c r="K5909">
        <v>49382</v>
      </c>
      <c r="L5909">
        <v>29</v>
      </c>
      <c r="M5909" t="s">
        <v>200</v>
      </c>
      <c r="N5909" t="s">
        <v>668</v>
      </c>
      <c r="O5909" t="s">
        <v>202</v>
      </c>
      <c r="P5909" t="s">
        <v>365</v>
      </c>
    </row>
    <row r="5910" spans="1:16" x14ac:dyDescent="0.25">
      <c r="A5910">
        <v>8198</v>
      </c>
      <c r="B5910" t="s">
        <v>360</v>
      </c>
      <c r="E5910" t="s">
        <v>6222</v>
      </c>
      <c r="F5910" t="s">
        <v>347</v>
      </c>
      <c r="G5910" t="s">
        <v>6089</v>
      </c>
      <c r="H5910" t="s">
        <v>6182</v>
      </c>
      <c r="I5910" t="s">
        <v>6183</v>
      </c>
      <c r="J5910">
        <v>1993</v>
      </c>
      <c r="K5910">
        <v>41920</v>
      </c>
      <c r="L5910">
        <v>29</v>
      </c>
      <c r="M5910" t="s">
        <v>200</v>
      </c>
      <c r="N5910" t="s">
        <v>668</v>
      </c>
      <c r="O5910" t="s">
        <v>202</v>
      </c>
      <c r="P5910" t="s">
        <v>365</v>
      </c>
    </row>
    <row r="5911" spans="1:16" x14ac:dyDescent="0.25">
      <c r="A5911">
        <v>8199</v>
      </c>
      <c r="B5911" t="s">
        <v>360</v>
      </c>
      <c r="E5911" t="s">
        <v>6223</v>
      </c>
      <c r="F5911" t="s">
        <v>347</v>
      </c>
      <c r="G5911" t="s">
        <v>6089</v>
      </c>
      <c r="H5911" t="s">
        <v>6182</v>
      </c>
      <c r="I5911" t="s">
        <v>6183</v>
      </c>
      <c r="J5911">
        <v>1993</v>
      </c>
      <c r="K5911">
        <v>26102</v>
      </c>
      <c r="L5911">
        <v>29</v>
      </c>
      <c r="M5911" t="s">
        <v>200</v>
      </c>
      <c r="N5911" t="s">
        <v>668</v>
      </c>
      <c r="O5911" t="s">
        <v>202</v>
      </c>
      <c r="P5911" t="s">
        <v>365</v>
      </c>
    </row>
    <row r="5912" spans="1:16" x14ac:dyDescent="0.25">
      <c r="A5912">
        <v>8200</v>
      </c>
      <c r="B5912" t="s">
        <v>360</v>
      </c>
      <c r="E5912" t="s">
        <v>6224</v>
      </c>
      <c r="F5912" t="s">
        <v>347</v>
      </c>
      <c r="G5912" t="s">
        <v>6089</v>
      </c>
      <c r="H5912" t="s">
        <v>6182</v>
      </c>
      <c r="I5912" t="s">
        <v>6183</v>
      </c>
      <c r="J5912">
        <v>1993</v>
      </c>
      <c r="K5912">
        <v>54647</v>
      </c>
      <c r="L5912">
        <v>29</v>
      </c>
      <c r="M5912" t="s">
        <v>200</v>
      </c>
      <c r="N5912" t="s">
        <v>668</v>
      </c>
      <c r="O5912" t="s">
        <v>202</v>
      </c>
      <c r="P5912" t="s">
        <v>365</v>
      </c>
    </row>
    <row r="5913" spans="1:16" x14ac:dyDescent="0.25">
      <c r="A5913">
        <v>8201</v>
      </c>
      <c r="B5913" t="s">
        <v>360</v>
      </c>
      <c r="E5913" t="s">
        <v>2537</v>
      </c>
      <c r="F5913" t="s">
        <v>347</v>
      </c>
      <c r="G5913" t="s">
        <v>6089</v>
      </c>
      <c r="H5913" t="s">
        <v>6182</v>
      </c>
      <c r="I5913" t="s">
        <v>6183</v>
      </c>
      <c r="J5913">
        <v>1993</v>
      </c>
      <c r="K5913">
        <v>159361</v>
      </c>
      <c r="L5913">
        <v>29</v>
      </c>
      <c r="M5913" t="s">
        <v>200</v>
      </c>
      <c r="N5913" t="s">
        <v>668</v>
      </c>
      <c r="O5913" t="s">
        <v>202</v>
      </c>
      <c r="P5913" t="s">
        <v>365</v>
      </c>
    </row>
    <row r="5914" spans="1:16" x14ac:dyDescent="0.25">
      <c r="A5914">
        <v>8202</v>
      </c>
      <c r="B5914" t="s">
        <v>360</v>
      </c>
      <c r="E5914" t="s">
        <v>6225</v>
      </c>
      <c r="F5914" t="s">
        <v>347</v>
      </c>
      <c r="G5914" t="s">
        <v>6089</v>
      </c>
      <c r="H5914" t="s">
        <v>6182</v>
      </c>
      <c r="I5914" t="s">
        <v>6183</v>
      </c>
      <c r="J5914">
        <v>1993</v>
      </c>
      <c r="K5914">
        <v>162584</v>
      </c>
      <c r="L5914">
        <v>29</v>
      </c>
      <c r="M5914" t="s">
        <v>200</v>
      </c>
      <c r="N5914" t="s">
        <v>376</v>
      </c>
      <c r="O5914" t="s">
        <v>202</v>
      </c>
      <c r="P5914" t="s">
        <v>365</v>
      </c>
    </row>
    <row r="5915" spans="1:16" x14ac:dyDescent="0.25">
      <c r="A5915">
        <v>8203</v>
      </c>
      <c r="B5915" t="s">
        <v>360</v>
      </c>
      <c r="E5915" t="s">
        <v>6226</v>
      </c>
      <c r="F5915" t="s">
        <v>347</v>
      </c>
      <c r="G5915" t="s">
        <v>6089</v>
      </c>
      <c r="H5915" t="s">
        <v>6182</v>
      </c>
      <c r="I5915" t="s">
        <v>6183</v>
      </c>
      <c r="J5915">
        <v>1993</v>
      </c>
      <c r="K5915">
        <v>118506</v>
      </c>
      <c r="L5915">
        <v>29</v>
      </c>
      <c r="M5915" t="s">
        <v>200</v>
      </c>
      <c r="N5915" t="s">
        <v>376</v>
      </c>
      <c r="O5915" t="s">
        <v>202</v>
      </c>
      <c r="P5915" t="s">
        <v>365</v>
      </c>
    </row>
    <row r="5916" spans="1:16" x14ac:dyDescent="0.25">
      <c r="A5916">
        <v>8204</v>
      </c>
      <c r="B5916" t="s">
        <v>360</v>
      </c>
      <c r="E5916" t="s">
        <v>6227</v>
      </c>
      <c r="F5916" t="s">
        <v>347</v>
      </c>
      <c r="G5916" t="s">
        <v>6089</v>
      </c>
      <c r="H5916" t="s">
        <v>6182</v>
      </c>
      <c r="I5916" t="s">
        <v>6183</v>
      </c>
      <c r="J5916">
        <v>1993</v>
      </c>
      <c r="K5916">
        <v>302491</v>
      </c>
      <c r="L5916">
        <v>29</v>
      </c>
      <c r="M5916" t="s">
        <v>200</v>
      </c>
      <c r="N5916" t="s">
        <v>668</v>
      </c>
      <c r="O5916" t="s">
        <v>202</v>
      </c>
      <c r="P5916" t="s">
        <v>365</v>
      </c>
    </row>
    <row r="5917" spans="1:16" x14ac:dyDescent="0.25">
      <c r="A5917">
        <v>8205</v>
      </c>
      <c r="B5917" t="s">
        <v>360</v>
      </c>
      <c r="E5917" t="s">
        <v>6228</v>
      </c>
      <c r="F5917" t="s">
        <v>347</v>
      </c>
      <c r="G5917" t="s">
        <v>6089</v>
      </c>
      <c r="H5917" t="s">
        <v>6182</v>
      </c>
      <c r="I5917" t="s">
        <v>6183</v>
      </c>
      <c r="J5917">
        <v>1993</v>
      </c>
      <c r="K5917">
        <v>82905</v>
      </c>
      <c r="L5917">
        <v>29</v>
      </c>
      <c r="M5917" t="s">
        <v>200</v>
      </c>
      <c r="N5917" t="s">
        <v>376</v>
      </c>
      <c r="O5917" t="s">
        <v>202</v>
      </c>
      <c r="P5917" t="s">
        <v>365</v>
      </c>
    </row>
    <row r="5918" spans="1:16" x14ac:dyDescent="0.25">
      <c r="A5918">
        <v>8206</v>
      </c>
      <c r="B5918" t="s">
        <v>360</v>
      </c>
      <c r="E5918" t="s">
        <v>6229</v>
      </c>
      <c r="F5918" t="s">
        <v>347</v>
      </c>
      <c r="G5918" t="s">
        <v>6089</v>
      </c>
      <c r="H5918" t="s">
        <v>6182</v>
      </c>
      <c r="I5918" t="s">
        <v>6183</v>
      </c>
      <c r="J5918">
        <v>1993</v>
      </c>
      <c r="K5918">
        <v>150230</v>
      </c>
      <c r="L5918">
        <v>29</v>
      </c>
      <c r="M5918" t="s">
        <v>200</v>
      </c>
      <c r="N5918" t="s">
        <v>668</v>
      </c>
      <c r="O5918" t="s">
        <v>202</v>
      </c>
      <c r="P5918" t="s">
        <v>365</v>
      </c>
    </row>
    <row r="5919" spans="1:16" x14ac:dyDescent="0.25">
      <c r="A5919">
        <v>8207</v>
      </c>
      <c r="B5919" t="s">
        <v>360</v>
      </c>
      <c r="E5919" t="s">
        <v>6230</v>
      </c>
      <c r="F5919" t="s">
        <v>347</v>
      </c>
      <c r="G5919" t="s">
        <v>6089</v>
      </c>
      <c r="H5919" t="s">
        <v>6182</v>
      </c>
      <c r="I5919" t="s">
        <v>6183</v>
      </c>
      <c r="J5919">
        <v>1993</v>
      </c>
      <c r="K5919">
        <v>54925</v>
      </c>
      <c r="L5919">
        <v>29</v>
      </c>
      <c r="M5919" t="s">
        <v>200</v>
      </c>
      <c r="N5919" t="s">
        <v>668</v>
      </c>
      <c r="O5919" t="s">
        <v>202</v>
      </c>
      <c r="P5919" t="s">
        <v>365</v>
      </c>
    </row>
    <row r="5920" spans="1:16" x14ac:dyDescent="0.25">
      <c r="A5920">
        <v>8208</v>
      </c>
      <c r="B5920" t="s">
        <v>360</v>
      </c>
      <c r="E5920" t="s">
        <v>6231</v>
      </c>
      <c r="F5920" t="s">
        <v>347</v>
      </c>
      <c r="G5920" t="s">
        <v>6089</v>
      </c>
      <c r="H5920" t="s">
        <v>6182</v>
      </c>
      <c r="I5920" t="s">
        <v>6183</v>
      </c>
      <c r="J5920">
        <v>1993</v>
      </c>
      <c r="K5920">
        <v>44411</v>
      </c>
      <c r="L5920">
        <v>29</v>
      </c>
      <c r="M5920" t="s">
        <v>200</v>
      </c>
      <c r="N5920" t="s">
        <v>668</v>
      </c>
      <c r="O5920" t="s">
        <v>202</v>
      </c>
      <c r="P5920" t="s">
        <v>365</v>
      </c>
    </row>
    <row r="5921" spans="1:16" x14ac:dyDescent="0.25">
      <c r="A5921">
        <v>8209</v>
      </c>
      <c r="B5921" t="s">
        <v>360</v>
      </c>
      <c r="E5921" t="s">
        <v>4808</v>
      </c>
      <c r="F5921" t="s">
        <v>347</v>
      </c>
      <c r="G5921" t="s">
        <v>6089</v>
      </c>
      <c r="H5921" t="s">
        <v>6182</v>
      </c>
      <c r="I5921" t="s">
        <v>6183</v>
      </c>
      <c r="J5921">
        <v>1993</v>
      </c>
      <c r="K5921">
        <v>4226068</v>
      </c>
      <c r="L5921">
        <v>29</v>
      </c>
      <c r="M5921" t="s">
        <v>200</v>
      </c>
      <c r="N5921" t="s">
        <v>376</v>
      </c>
      <c r="O5921" t="s">
        <v>202</v>
      </c>
      <c r="P5921" t="s">
        <v>365</v>
      </c>
    </row>
    <row r="5922" spans="1:16" x14ac:dyDescent="0.25">
      <c r="A5922">
        <v>8210</v>
      </c>
      <c r="B5922" t="s">
        <v>360</v>
      </c>
      <c r="E5922" t="s">
        <v>6232</v>
      </c>
      <c r="F5922" t="s">
        <v>347</v>
      </c>
      <c r="G5922" t="s">
        <v>6089</v>
      </c>
      <c r="H5922" t="s">
        <v>6182</v>
      </c>
      <c r="I5922" t="s">
        <v>6183</v>
      </c>
      <c r="J5922">
        <v>1993</v>
      </c>
      <c r="K5922">
        <v>122569</v>
      </c>
      <c r="L5922">
        <v>29</v>
      </c>
      <c r="M5922" t="s">
        <v>200</v>
      </c>
      <c r="N5922" t="s">
        <v>668</v>
      </c>
      <c r="O5922" t="s">
        <v>202</v>
      </c>
      <c r="P5922" t="s">
        <v>365</v>
      </c>
    </row>
    <row r="5923" spans="1:16" x14ac:dyDescent="0.25">
      <c r="A5923">
        <v>8211</v>
      </c>
      <c r="B5923" t="s">
        <v>360</v>
      </c>
      <c r="E5923" t="s">
        <v>6233</v>
      </c>
      <c r="F5923" t="s">
        <v>347</v>
      </c>
      <c r="G5923" t="s">
        <v>6089</v>
      </c>
      <c r="H5923" t="s">
        <v>6182</v>
      </c>
      <c r="I5923" t="s">
        <v>6183</v>
      </c>
      <c r="J5923">
        <v>1993</v>
      </c>
      <c r="K5923">
        <v>1504198</v>
      </c>
      <c r="L5923">
        <v>29</v>
      </c>
      <c r="M5923" t="s">
        <v>200</v>
      </c>
      <c r="N5923" t="s">
        <v>668</v>
      </c>
      <c r="O5923" t="s">
        <v>202</v>
      </c>
      <c r="P5923" t="s">
        <v>365</v>
      </c>
    </row>
    <row r="5924" spans="1:16" x14ac:dyDescent="0.25">
      <c r="A5924">
        <v>8212</v>
      </c>
      <c r="B5924" t="s">
        <v>360</v>
      </c>
      <c r="E5924" t="s">
        <v>6234</v>
      </c>
      <c r="F5924" t="s">
        <v>347</v>
      </c>
      <c r="G5924" t="s">
        <v>6089</v>
      </c>
      <c r="H5924" t="s">
        <v>6182</v>
      </c>
      <c r="I5924" t="s">
        <v>6183</v>
      </c>
      <c r="J5924">
        <v>1993</v>
      </c>
      <c r="K5924">
        <v>88731</v>
      </c>
      <c r="L5924">
        <v>29</v>
      </c>
      <c r="M5924" t="s">
        <v>200</v>
      </c>
      <c r="N5924" t="s">
        <v>668</v>
      </c>
      <c r="O5924" t="s">
        <v>202</v>
      </c>
      <c r="P5924" t="s">
        <v>365</v>
      </c>
    </row>
    <row r="5925" spans="1:16" x14ac:dyDescent="0.25">
      <c r="A5925">
        <v>8213</v>
      </c>
      <c r="B5925" t="s">
        <v>360</v>
      </c>
      <c r="E5925" t="s">
        <v>6235</v>
      </c>
      <c r="F5925" t="s">
        <v>347</v>
      </c>
      <c r="G5925" t="s">
        <v>6089</v>
      </c>
      <c r="H5925" t="s">
        <v>6182</v>
      </c>
      <c r="I5925" t="s">
        <v>6183</v>
      </c>
      <c r="J5925">
        <v>1993</v>
      </c>
      <c r="K5925">
        <v>24588</v>
      </c>
      <c r="L5925">
        <v>29</v>
      </c>
      <c r="M5925" t="s">
        <v>200</v>
      </c>
      <c r="N5925" t="s">
        <v>668</v>
      </c>
      <c r="O5925" t="s">
        <v>202</v>
      </c>
      <c r="P5925" t="s">
        <v>365</v>
      </c>
    </row>
    <row r="5926" spans="1:16" x14ac:dyDescent="0.25">
      <c r="A5926">
        <v>8214</v>
      </c>
      <c r="B5926" t="s">
        <v>360</v>
      </c>
      <c r="E5926" t="s">
        <v>6236</v>
      </c>
      <c r="F5926" t="s">
        <v>347</v>
      </c>
      <c r="G5926" t="s">
        <v>6089</v>
      </c>
      <c r="H5926" t="s">
        <v>6182</v>
      </c>
      <c r="I5926" t="s">
        <v>6183</v>
      </c>
      <c r="J5926">
        <v>1993</v>
      </c>
      <c r="K5926">
        <v>10021</v>
      </c>
      <c r="L5926">
        <v>29</v>
      </c>
      <c r="M5926" t="s">
        <v>200</v>
      </c>
      <c r="N5926" t="s">
        <v>376</v>
      </c>
      <c r="O5926" t="s">
        <v>202</v>
      </c>
      <c r="P5926" t="s">
        <v>365</v>
      </c>
    </row>
    <row r="5927" spans="1:16" x14ac:dyDescent="0.25">
      <c r="A5927">
        <v>8215</v>
      </c>
      <c r="B5927" t="s">
        <v>360</v>
      </c>
      <c r="E5927" t="s">
        <v>6237</v>
      </c>
      <c r="F5927" t="s">
        <v>347</v>
      </c>
      <c r="G5927" t="s">
        <v>6089</v>
      </c>
      <c r="H5927" t="s">
        <v>6182</v>
      </c>
      <c r="I5927" t="s">
        <v>6183</v>
      </c>
      <c r="J5927">
        <v>1993</v>
      </c>
      <c r="K5927">
        <v>50238</v>
      </c>
      <c r="L5927">
        <v>29</v>
      </c>
      <c r="M5927" t="s">
        <v>200</v>
      </c>
      <c r="N5927" t="s">
        <v>376</v>
      </c>
      <c r="O5927" t="s">
        <v>202</v>
      </c>
      <c r="P5927" t="s">
        <v>365</v>
      </c>
    </row>
    <row r="5928" spans="1:16" x14ac:dyDescent="0.25">
      <c r="A5928">
        <v>8216</v>
      </c>
      <c r="B5928" t="s">
        <v>399</v>
      </c>
      <c r="E5928" t="s">
        <v>6238</v>
      </c>
      <c r="F5928" t="s">
        <v>347</v>
      </c>
      <c r="G5928" t="s">
        <v>6089</v>
      </c>
      <c r="H5928" t="s">
        <v>6182</v>
      </c>
      <c r="I5928" t="s">
        <v>6183</v>
      </c>
      <c r="J5928">
        <v>1998</v>
      </c>
      <c r="K5928">
        <v>89802</v>
      </c>
      <c r="L5928">
        <v>29</v>
      </c>
      <c r="M5928" t="s">
        <v>200</v>
      </c>
      <c r="N5928" t="s">
        <v>1203</v>
      </c>
      <c r="O5928" t="s">
        <v>202</v>
      </c>
      <c r="P5928" t="s">
        <v>1242</v>
      </c>
    </row>
    <row r="5929" spans="1:16" x14ac:dyDescent="0.25">
      <c r="A5929">
        <v>8217</v>
      </c>
      <c r="B5929" t="s">
        <v>399</v>
      </c>
      <c r="E5929" t="s">
        <v>6239</v>
      </c>
      <c r="F5929" t="s">
        <v>347</v>
      </c>
      <c r="G5929" t="s">
        <v>6089</v>
      </c>
      <c r="H5929" t="s">
        <v>6182</v>
      </c>
      <c r="I5929" t="s">
        <v>6183</v>
      </c>
      <c r="J5929">
        <v>1985</v>
      </c>
      <c r="K5929">
        <v>20534</v>
      </c>
      <c r="L5929">
        <v>29</v>
      </c>
      <c r="M5929" t="s">
        <v>200</v>
      </c>
      <c r="N5929" t="s">
        <v>3816</v>
      </c>
      <c r="O5929" t="s">
        <v>202</v>
      </c>
      <c r="P5929" t="s">
        <v>1204</v>
      </c>
    </row>
    <row r="5930" spans="1:16" x14ac:dyDescent="0.25">
      <c r="A5930">
        <v>8218</v>
      </c>
      <c r="B5930" t="s">
        <v>425</v>
      </c>
      <c r="E5930" t="s">
        <v>6240</v>
      </c>
      <c r="F5930" t="s">
        <v>347</v>
      </c>
      <c r="G5930" t="s">
        <v>6089</v>
      </c>
      <c r="H5930" t="s">
        <v>6182</v>
      </c>
      <c r="I5930" t="s">
        <v>6183</v>
      </c>
      <c r="J5930">
        <v>1993</v>
      </c>
      <c r="K5930">
        <v>46730</v>
      </c>
      <c r="L5930">
        <v>29</v>
      </c>
      <c r="M5930" t="s">
        <v>200</v>
      </c>
      <c r="N5930" t="s">
        <v>668</v>
      </c>
      <c r="O5930" t="s">
        <v>202</v>
      </c>
      <c r="P5930" t="s">
        <v>3808</v>
      </c>
    </row>
    <row r="5931" spans="1:16" x14ac:dyDescent="0.25">
      <c r="A5931">
        <v>8219</v>
      </c>
      <c r="B5931" t="s">
        <v>399</v>
      </c>
      <c r="E5931" t="s">
        <v>6241</v>
      </c>
      <c r="F5931" t="s">
        <v>347</v>
      </c>
      <c r="G5931" t="s">
        <v>6089</v>
      </c>
      <c r="H5931" t="s">
        <v>6182</v>
      </c>
      <c r="I5931" t="s">
        <v>6183</v>
      </c>
      <c r="J5931">
        <v>1993</v>
      </c>
      <c r="K5931">
        <v>21362</v>
      </c>
      <c r="L5931">
        <v>29</v>
      </c>
      <c r="M5931" t="s">
        <v>200</v>
      </c>
      <c r="N5931" t="s">
        <v>1203</v>
      </c>
      <c r="O5931" t="s">
        <v>202</v>
      </c>
      <c r="P5931" t="s">
        <v>1242</v>
      </c>
    </row>
    <row r="5932" spans="1:16" x14ac:dyDescent="0.25">
      <c r="A5932">
        <v>8220</v>
      </c>
      <c r="B5932" t="s">
        <v>399</v>
      </c>
      <c r="E5932" t="s">
        <v>6242</v>
      </c>
      <c r="F5932" t="s">
        <v>347</v>
      </c>
      <c r="G5932" t="s">
        <v>6089</v>
      </c>
      <c r="H5932" t="s">
        <v>6182</v>
      </c>
      <c r="I5932" t="s">
        <v>6183</v>
      </c>
      <c r="J5932">
        <v>1993</v>
      </c>
      <c r="K5932">
        <v>1174882</v>
      </c>
      <c r="L5932">
        <v>29</v>
      </c>
      <c r="M5932" t="s">
        <v>200</v>
      </c>
      <c r="N5932" t="s">
        <v>1203</v>
      </c>
      <c r="O5932" t="s">
        <v>202</v>
      </c>
      <c r="P5932" t="s">
        <v>1204</v>
      </c>
    </row>
    <row r="5933" spans="1:16" x14ac:dyDescent="0.25">
      <c r="A5933">
        <v>8221</v>
      </c>
      <c r="B5933" t="s">
        <v>360</v>
      </c>
      <c r="E5933" t="s">
        <v>6243</v>
      </c>
      <c r="F5933" t="s">
        <v>347</v>
      </c>
      <c r="G5933" t="s">
        <v>6089</v>
      </c>
      <c r="H5933" t="s">
        <v>198</v>
      </c>
      <c r="I5933" t="s">
        <v>6117</v>
      </c>
      <c r="J5933">
        <v>1971</v>
      </c>
      <c r="K5933">
        <v>6000</v>
      </c>
      <c r="L5933">
        <v>29</v>
      </c>
      <c r="M5933" t="s">
        <v>200</v>
      </c>
      <c r="N5933" t="s">
        <v>668</v>
      </c>
      <c r="O5933" t="s">
        <v>202</v>
      </c>
      <c r="P5933" t="s">
        <v>365</v>
      </c>
    </row>
    <row r="5934" spans="1:16" x14ac:dyDescent="0.25">
      <c r="A5934">
        <v>8222</v>
      </c>
      <c r="B5934" t="s">
        <v>360</v>
      </c>
      <c r="E5934" t="s">
        <v>5134</v>
      </c>
      <c r="F5934" t="s">
        <v>347</v>
      </c>
      <c r="G5934" t="s">
        <v>6089</v>
      </c>
      <c r="H5934" t="s">
        <v>198</v>
      </c>
      <c r="I5934" t="s">
        <v>6117</v>
      </c>
      <c r="J5934">
        <v>1971</v>
      </c>
      <c r="K5934">
        <v>3000</v>
      </c>
      <c r="L5934">
        <v>29</v>
      </c>
      <c r="M5934" t="s">
        <v>200</v>
      </c>
      <c r="N5934" t="s">
        <v>668</v>
      </c>
      <c r="O5934" t="s">
        <v>202</v>
      </c>
      <c r="P5934" t="s">
        <v>365</v>
      </c>
    </row>
    <row r="5935" spans="1:16" x14ac:dyDescent="0.25">
      <c r="A5935">
        <v>8223</v>
      </c>
      <c r="B5935" t="s">
        <v>360</v>
      </c>
      <c r="E5935" t="s">
        <v>6244</v>
      </c>
      <c r="F5935" t="s">
        <v>347</v>
      </c>
      <c r="G5935" t="s">
        <v>6089</v>
      </c>
      <c r="H5935" t="s">
        <v>198</v>
      </c>
      <c r="I5935" t="s">
        <v>6117</v>
      </c>
      <c r="J5935">
        <v>1971</v>
      </c>
      <c r="K5935">
        <v>3000</v>
      </c>
      <c r="L5935">
        <v>29</v>
      </c>
      <c r="M5935" t="s">
        <v>200</v>
      </c>
      <c r="N5935" t="s">
        <v>668</v>
      </c>
      <c r="O5935" t="s">
        <v>202</v>
      </c>
      <c r="P5935" t="s">
        <v>365</v>
      </c>
    </row>
    <row r="5936" spans="1:16" x14ac:dyDescent="0.25">
      <c r="A5936">
        <v>8224</v>
      </c>
      <c r="B5936" t="s">
        <v>360</v>
      </c>
      <c r="E5936" t="s">
        <v>6245</v>
      </c>
      <c r="F5936" t="s">
        <v>347</v>
      </c>
      <c r="G5936" t="s">
        <v>6089</v>
      </c>
      <c r="H5936" t="s">
        <v>198</v>
      </c>
      <c r="I5936" t="s">
        <v>6117</v>
      </c>
      <c r="J5936">
        <v>1952</v>
      </c>
      <c r="K5936">
        <v>3000</v>
      </c>
      <c r="L5936">
        <v>29</v>
      </c>
      <c r="M5936" t="s">
        <v>200</v>
      </c>
      <c r="N5936" t="s">
        <v>668</v>
      </c>
      <c r="O5936" t="s">
        <v>202</v>
      </c>
      <c r="P5936" t="s">
        <v>365</v>
      </c>
    </row>
    <row r="5937" spans="1:16" x14ac:dyDescent="0.25">
      <c r="A5937">
        <v>8225</v>
      </c>
      <c r="B5937" t="s">
        <v>360</v>
      </c>
      <c r="E5937" t="s">
        <v>6246</v>
      </c>
      <c r="F5937" t="s">
        <v>347</v>
      </c>
      <c r="G5937" t="s">
        <v>6089</v>
      </c>
      <c r="H5937" t="s">
        <v>198</v>
      </c>
      <c r="I5937" t="s">
        <v>6117</v>
      </c>
      <c r="J5937">
        <v>1960</v>
      </c>
      <c r="K5937">
        <v>3000</v>
      </c>
      <c r="L5937">
        <v>29</v>
      </c>
      <c r="M5937" t="s">
        <v>200</v>
      </c>
      <c r="N5937" t="s">
        <v>668</v>
      </c>
      <c r="O5937" t="s">
        <v>202</v>
      </c>
      <c r="P5937" t="s">
        <v>365</v>
      </c>
    </row>
    <row r="5938" spans="1:16" x14ac:dyDescent="0.25">
      <c r="A5938">
        <v>8226</v>
      </c>
      <c r="B5938" t="s">
        <v>360</v>
      </c>
      <c r="E5938" t="s">
        <v>6247</v>
      </c>
      <c r="F5938" t="s">
        <v>347</v>
      </c>
      <c r="G5938" t="s">
        <v>6089</v>
      </c>
      <c r="H5938" t="s">
        <v>198</v>
      </c>
      <c r="I5938" t="s">
        <v>6117</v>
      </c>
      <c r="J5938">
        <v>1965</v>
      </c>
      <c r="K5938">
        <v>150900</v>
      </c>
      <c r="L5938">
        <v>29</v>
      </c>
      <c r="M5938" t="s">
        <v>200</v>
      </c>
      <c r="N5938" t="s">
        <v>668</v>
      </c>
      <c r="O5938" t="s">
        <v>202</v>
      </c>
      <c r="P5938" t="s">
        <v>365</v>
      </c>
    </row>
    <row r="5939" spans="1:16" x14ac:dyDescent="0.25">
      <c r="A5939">
        <v>8228</v>
      </c>
      <c r="B5939" t="s">
        <v>360</v>
      </c>
      <c r="E5939" t="s">
        <v>6248</v>
      </c>
      <c r="F5939" t="s">
        <v>347</v>
      </c>
      <c r="G5939" t="s">
        <v>6089</v>
      </c>
      <c r="H5939" t="s">
        <v>198</v>
      </c>
      <c r="I5939" t="s">
        <v>6117</v>
      </c>
      <c r="J5939">
        <v>1964</v>
      </c>
      <c r="K5939">
        <v>78600</v>
      </c>
      <c r="L5939">
        <v>29</v>
      </c>
      <c r="M5939" t="s">
        <v>200</v>
      </c>
      <c r="N5939" t="s">
        <v>668</v>
      </c>
      <c r="O5939" t="s">
        <v>202</v>
      </c>
      <c r="P5939" t="s">
        <v>365</v>
      </c>
    </row>
    <row r="5940" spans="1:16" x14ac:dyDescent="0.25">
      <c r="A5940">
        <v>8229</v>
      </c>
      <c r="B5940" t="s">
        <v>360</v>
      </c>
      <c r="E5940" t="s">
        <v>6249</v>
      </c>
      <c r="F5940" t="s">
        <v>347</v>
      </c>
      <c r="G5940" t="s">
        <v>6089</v>
      </c>
      <c r="H5940" t="s">
        <v>198</v>
      </c>
      <c r="I5940" t="s">
        <v>6117</v>
      </c>
      <c r="J5940">
        <v>1965</v>
      </c>
      <c r="K5940">
        <v>100</v>
      </c>
      <c r="L5940">
        <v>29</v>
      </c>
      <c r="M5940" t="s">
        <v>200</v>
      </c>
      <c r="N5940" t="s">
        <v>668</v>
      </c>
      <c r="O5940" t="s">
        <v>202</v>
      </c>
      <c r="P5940" t="s">
        <v>365</v>
      </c>
    </row>
    <row r="5941" spans="1:16" x14ac:dyDescent="0.25">
      <c r="A5941">
        <v>8230</v>
      </c>
      <c r="B5941" t="s">
        <v>360</v>
      </c>
      <c r="E5941" t="s">
        <v>6250</v>
      </c>
      <c r="F5941" t="s">
        <v>347</v>
      </c>
      <c r="G5941" t="s">
        <v>6089</v>
      </c>
      <c r="H5941" t="s">
        <v>198</v>
      </c>
      <c r="I5941" t="s">
        <v>6117</v>
      </c>
      <c r="J5941">
        <v>1988</v>
      </c>
      <c r="K5941">
        <v>812284</v>
      </c>
      <c r="L5941">
        <v>29</v>
      </c>
      <c r="M5941" t="s">
        <v>200</v>
      </c>
      <c r="N5941" t="s">
        <v>376</v>
      </c>
      <c r="O5941" t="s">
        <v>202</v>
      </c>
      <c r="P5941" t="s">
        <v>365</v>
      </c>
    </row>
    <row r="5942" spans="1:16" x14ac:dyDescent="0.25">
      <c r="A5942">
        <v>8231</v>
      </c>
      <c r="B5942" t="s">
        <v>360</v>
      </c>
      <c r="E5942" t="s">
        <v>6251</v>
      </c>
      <c r="F5942" t="s">
        <v>347</v>
      </c>
      <c r="G5942" t="s">
        <v>6089</v>
      </c>
      <c r="H5942" t="s">
        <v>198</v>
      </c>
      <c r="I5942" t="s">
        <v>6117</v>
      </c>
      <c r="J5942">
        <v>1979</v>
      </c>
      <c r="K5942">
        <v>166400</v>
      </c>
      <c r="L5942">
        <v>29</v>
      </c>
      <c r="M5942" t="s">
        <v>200</v>
      </c>
      <c r="N5942" t="s">
        <v>668</v>
      </c>
      <c r="O5942" t="s">
        <v>202</v>
      </c>
      <c r="P5942" t="s">
        <v>365</v>
      </c>
    </row>
    <row r="5943" spans="1:16" x14ac:dyDescent="0.25">
      <c r="A5943">
        <v>8232</v>
      </c>
      <c r="B5943" t="s">
        <v>360</v>
      </c>
      <c r="E5943" t="s">
        <v>6252</v>
      </c>
      <c r="F5943" t="s">
        <v>347</v>
      </c>
      <c r="G5943" t="s">
        <v>6089</v>
      </c>
      <c r="H5943" t="s">
        <v>198</v>
      </c>
      <c r="I5943" t="s">
        <v>6117</v>
      </c>
      <c r="J5943">
        <v>1985</v>
      </c>
      <c r="K5943">
        <v>1133900</v>
      </c>
      <c r="L5943">
        <v>29</v>
      </c>
      <c r="M5943" t="s">
        <v>200</v>
      </c>
      <c r="N5943" t="s">
        <v>668</v>
      </c>
      <c r="O5943" t="s">
        <v>202</v>
      </c>
      <c r="P5943" t="s">
        <v>365</v>
      </c>
    </row>
    <row r="5944" spans="1:16" x14ac:dyDescent="0.25">
      <c r="A5944">
        <v>8233</v>
      </c>
      <c r="B5944" t="s">
        <v>360</v>
      </c>
      <c r="E5944" t="s">
        <v>6253</v>
      </c>
      <c r="F5944" t="s">
        <v>347</v>
      </c>
      <c r="G5944" t="s">
        <v>6089</v>
      </c>
      <c r="H5944" t="s">
        <v>198</v>
      </c>
      <c r="I5944" t="s">
        <v>6117</v>
      </c>
      <c r="J5944">
        <v>1982</v>
      </c>
      <c r="K5944">
        <v>4200</v>
      </c>
      <c r="L5944">
        <v>29</v>
      </c>
      <c r="M5944" t="s">
        <v>200</v>
      </c>
      <c r="N5944" t="s">
        <v>668</v>
      </c>
      <c r="O5944" t="s">
        <v>202</v>
      </c>
      <c r="P5944" t="s">
        <v>365</v>
      </c>
    </row>
    <row r="5945" spans="1:16" x14ac:dyDescent="0.25">
      <c r="A5945">
        <v>8234</v>
      </c>
      <c r="B5945" t="s">
        <v>360</v>
      </c>
      <c r="E5945" t="s">
        <v>6254</v>
      </c>
      <c r="F5945" t="s">
        <v>347</v>
      </c>
      <c r="G5945" t="s">
        <v>6089</v>
      </c>
      <c r="H5945" t="s">
        <v>198</v>
      </c>
      <c r="I5945" t="s">
        <v>6117</v>
      </c>
      <c r="J5945">
        <v>1977</v>
      </c>
      <c r="K5945">
        <v>39500</v>
      </c>
      <c r="L5945">
        <v>29</v>
      </c>
      <c r="M5945" t="s">
        <v>200</v>
      </c>
      <c r="N5945" t="s">
        <v>668</v>
      </c>
      <c r="O5945" t="s">
        <v>202</v>
      </c>
      <c r="P5945" t="s">
        <v>365</v>
      </c>
    </row>
    <row r="5946" spans="1:16" x14ac:dyDescent="0.25">
      <c r="A5946">
        <v>8235</v>
      </c>
      <c r="B5946" t="s">
        <v>360</v>
      </c>
      <c r="E5946" t="s">
        <v>6255</v>
      </c>
      <c r="F5946" t="s">
        <v>347</v>
      </c>
      <c r="G5946" t="s">
        <v>6089</v>
      </c>
      <c r="H5946" t="s">
        <v>198</v>
      </c>
      <c r="I5946" t="s">
        <v>6117</v>
      </c>
      <c r="J5946">
        <v>1964</v>
      </c>
      <c r="K5946">
        <v>1858100</v>
      </c>
      <c r="L5946">
        <v>29</v>
      </c>
      <c r="M5946" t="s">
        <v>200</v>
      </c>
      <c r="N5946" t="s">
        <v>668</v>
      </c>
      <c r="O5946" t="s">
        <v>202</v>
      </c>
      <c r="P5946" t="s">
        <v>365</v>
      </c>
    </row>
    <row r="5947" spans="1:16" x14ac:dyDescent="0.25">
      <c r="A5947">
        <v>8236</v>
      </c>
      <c r="B5947" t="s">
        <v>360</v>
      </c>
      <c r="E5947" t="s">
        <v>6256</v>
      </c>
      <c r="F5947" t="s">
        <v>347</v>
      </c>
      <c r="G5947" t="s">
        <v>6089</v>
      </c>
      <c r="H5947" t="s">
        <v>198</v>
      </c>
      <c r="I5947" t="s">
        <v>6117</v>
      </c>
      <c r="J5947">
        <v>1976</v>
      </c>
      <c r="K5947">
        <v>1608600</v>
      </c>
      <c r="L5947">
        <v>29</v>
      </c>
      <c r="M5947" t="s">
        <v>200</v>
      </c>
      <c r="N5947" t="s">
        <v>668</v>
      </c>
      <c r="O5947" t="s">
        <v>202</v>
      </c>
      <c r="P5947" t="s">
        <v>365</v>
      </c>
    </row>
    <row r="5948" spans="1:16" x14ac:dyDescent="0.25">
      <c r="A5948">
        <v>8237</v>
      </c>
      <c r="B5948" t="s">
        <v>360</v>
      </c>
      <c r="E5948" t="s">
        <v>6257</v>
      </c>
      <c r="F5948" t="s">
        <v>347</v>
      </c>
      <c r="G5948" t="s">
        <v>6089</v>
      </c>
      <c r="H5948" t="s">
        <v>198</v>
      </c>
      <c r="I5948" t="s">
        <v>6117</v>
      </c>
      <c r="J5948">
        <v>1976</v>
      </c>
      <c r="K5948">
        <v>900</v>
      </c>
      <c r="L5948">
        <v>29</v>
      </c>
      <c r="M5948" t="s">
        <v>200</v>
      </c>
      <c r="N5948" t="s">
        <v>668</v>
      </c>
      <c r="O5948" t="s">
        <v>202</v>
      </c>
      <c r="P5948" t="s">
        <v>365</v>
      </c>
    </row>
    <row r="5949" spans="1:16" x14ac:dyDescent="0.25">
      <c r="A5949">
        <v>8239</v>
      </c>
      <c r="B5949" t="s">
        <v>360</v>
      </c>
      <c r="E5949" t="s">
        <v>6258</v>
      </c>
      <c r="F5949" t="s">
        <v>347</v>
      </c>
      <c r="G5949" t="s">
        <v>6089</v>
      </c>
      <c r="H5949" t="s">
        <v>198</v>
      </c>
      <c r="I5949" t="s">
        <v>6117</v>
      </c>
      <c r="J5949">
        <v>1976</v>
      </c>
      <c r="K5949">
        <v>58900</v>
      </c>
      <c r="L5949">
        <v>29</v>
      </c>
      <c r="M5949" t="s">
        <v>200</v>
      </c>
      <c r="N5949" t="s">
        <v>668</v>
      </c>
      <c r="O5949" t="s">
        <v>202</v>
      </c>
      <c r="P5949" t="s">
        <v>365</v>
      </c>
    </row>
    <row r="5950" spans="1:16" x14ac:dyDescent="0.25">
      <c r="A5950">
        <v>8240</v>
      </c>
      <c r="B5950" t="s">
        <v>360</v>
      </c>
      <c r="E5950" t="s">
        <v>6259</v>
      </c>
      <c r="F5950" t="s">
        <v>347</v>
      </c>
      <c r="G5950" t="s">
        <v>6089</v>
      </c>
      <c r="H5950" t="s">
        <v>198</v>
      </c>
      <c r="I5950" t="s">
        <v>6117</v>
      </c>
      <c r="J5950">
        <v>1974</v>
      </c>
      <c r="K5950">
        <v>443700</v>
      </c>
      <c r="L5950">
        <v>29</v>
      </c>
      <c r="M5950" t="s">
        <v>200</v>
      </c>
      <c r="N5950" t="s">
        <v>668</v>
      </c>
      <c r="O5950" t="s">
        <v>202</v>
      </c>
      <c r="P5950" t="s">
        <v>365</v>
      </c>
    </row>
    <row r="5951" spans="1:16" x14ac:dyDescent="0.25">
      <c r="A5951">
        <v>8241</v>
      </c>
      <c r="B5951" t="s">
        <v>360</v>
      </c>
      <c r="E5951" t="s">
        <v>6260</v>
      </c>
      <c r="F5951" t="s">
        <v>347</v>
      </c>
      <c r="G5951" t="s">
        <v>6089</v>
      </c>
      <c r="H5951" t="s">
        <v>198</v>
      </c>
      <c r="I5951" t="s">
        <v>6117</v>
      </c>
      <c r="J5951">
        <v>1973</v>
      </c>
      <c r="K5951">
        <v>499200</v>
      </c>
      <c r="L5951">
        <v>29</v>
      </c>
      <c r="M5951" t="s">
        <v>200</v>
      </c>
      <c r="N5951" t="s">
        <v>668</v>
      </c>
      <c r="O5951" t="s">
        <v>202</v>
      </c>
      <c r="P5951" t="s">
        <v>365</v>
      </c>
    </row>
    <row r="5952" spans="1:16" x14ac:dyDescent="0.25">
      <c r="A5952">
        <v>8242</v>
      </c>
      <c r="B5952" t="s">
        <v>360</v>
      </c>
      <c r="E5952" t="s">
        <v>6261</v>
      </c>
      <c r="F5952" t="s">
        <v>347</v>
      </c>
      <c r="G5952" t="s">
        <v>6089</v>
      </c>
      <c r="H5952" t="s">
        <v>198</v>
      </c>
      <c r="I5952" t="s">
        <v>6117</v>
      </c>
      <c r="J5952">
        <v>1971</v>
      </c>
      <c r="K5952">
        <v>443700</v>
      </c>
      <c r="L5952">
        <v>29</v>
      </c>
      <c r="M5952" t="s">
        <v>200</v>
      </c>
      <c r="N5952" t="s">
        <v>668</v>
      </c>
      <c r="O5952" t="s">
        <v>202</v>
      </c>
      <c r="P5952" t="s">
        <v>365</v>
      </c>
    </row>
    <row r="5953" spans="1:16" x14ac:dyDescent="0.25">
      <c r="A5953">
        <v>8243</v>
      </c>
      <c r="B5953" t="s">
        <v>360</v>
      </c>
      <c r="E5953" t="s">
        <v>6262</v>
      </c>
      <c r="F5953" t="s">
        <v>347</v>
      </c>
      <c r="G5953" t="s">
        <v>6089</v>
      </c>
      <c r="H5953" t="s">
        <v>198</v>
      </c>
      <c r="I5953" t="s">
        <v>6117</v>
      </c>
      <c r="J5953">
        <v>1969</v>
      </c>
      <c r="K5953">
        <v>27700</v>
      </c>
      <c r="L5953">
        <v>29</v>
      </c>
      <c r="M5953" t="s">
        <v>200</v>
      </c>
      <c r="N5953" t="s">
        <v>668</v>
      </c>
      <c r="O5953" t="s">
        <v>202</v>
      </c>
      <c r="P5953" t="s">
        <v>365</v>
      </c>
    </row>
    <row r="5954" spans="1:16" x14ac:dyDescent="0.25">
      <c r="A5954">
        <v>8244</v>
      </c>
      <c r="B5954" t="s">
        <v>360</v>
      </c>
      <c r="E5954" t="s">
        <v>6263</v>
      </c>
      <c r="F5954" t="s">
        <v>347</v>
      </c>
      <c r="G5954" t="s">
        <v>6089</v>
      </c>
      <c r="H5954" t="s">
        <v>198</v>
      </c>
      <c r="I5954" t="s">
        <v>6117</v>
      </c>
      <c r="J5954">
        <v>1965</v>
      </c>
      <c r="K5954">
        <v>325900</v>
      </c>
      <c r="L5954">
        <v>29</v>
      </c>
      <c r="M5954" t="s">
        <v>200</v>
      </c>
      <c r="N5954" t="s">
        <v>668</v>
      </c>
      <c r="O5954" t="s">
        <v>202</v>
      </c>
      <c r="P5954" t="s">
        <v>365</v>
      </c>
    </row>
    <row r="5955" spans="1:16" x14ac:dyDescent="0.25">
      <c r="A5955">
        <v>8245</v>
      </c>
      <c r="B5955" t="s">
        <v>360</v>
      </c>
      <c r="E5955" t="s">
        <v>6264</v>
      </c>
      <c r="F5955" t="s">
        <v>347</v>
      </c>
      <c r="G5955" t="s">
        <v>6089</v>
      </c>
      <c r="H5955" t="s">
        <v>198</v>
      </c>
      <c r="I5955" t="s">
        <v>6117</v>
      </c>
      <c r="J5955">
        <v>1965</v>
      </c>
      <c r="K5955">
        <v>332800</v>
      </c>
      <c r="L5955">
        <v>29</v>
      </c>
      <c r="M5955" t="s">
        <v>200</v>
      </c>
      <c r="N5955" t="s">
        <v>668</v>
      </c>
      <c r="O5955" t="s">
        <v>202</v>
      </c>
      <c r="P5955" t="s">
        <v>365</v>
      </c>
    </row>
    <row r="5956" spans="1:16" x14ac:dyDescent="0.25">
      <c r="A5956">
        <v>8246</v>
      </c>
      <c r="B5956" t="s">
        <v>360</v>
      </c>
      <c r="E5956" t="s">
        <v>6265</v>
      </c>
      <c r="F5956" t="s">
        <v>347</v>
      </c>
      <c r="G5956" t="s">
        <v>6089</v>
      </c>
      <c r="H5956" t="s">
        <v>198</v>
      </c>
      <c r="I5956" t="s">
        <v>6117</v>
      </c>
      <c r="J5956">
        <v>1964</v>
      </c>
      <c r="K5956">
        <v>873600</v>
      </c>
      <c r="L5956">
        <v>29</v>
      </c>
      <c r="M5956" t="s">
        <v>200</v>
      </c>
      <c r="N5956" t="s">
        <v>668</v>
      </c>
      <c r="O5956" t="s">
        <v>202</v>
      </c>
      <c r="P5956" t="s">
        <v>365</v>
      </c>
    </row>
    <row r="5957" spans="1:16" x14ac:dyDescent="0.25">
      <c r="A5957">
        <v>8247</v>
      </c>
      <c r="B5957" t="s">
        <v>360</v>
      </c>
      <c r="E5957" t="s">
        <v>6266</v>
      </c>
      <c r="F5957" t="s">
        <v>347</v>
      </c>
      <c r="G5957" t="s">
        <v>6089</v>
      </c>
      <c r="H5957" t="s">
        <v>198</v>
      </c>
      <c r="I5957" t="s">
        <v>6117</v>
      </c>
      <c r="J5957">
        <v>1964</v>
      </c>
      <c r="K5957">
        <v>152500</v>
      </c>
      <c r="L5957">
        <v>29</v>
      </c>
      <c r="M5957" t="s">
        <v>200</v>
      </c>
      <c r="N5957" t="s">
        <v>668</v>
      </c>
      <c r="O5957" t="s">
        <v>202</v>
      </c>
      <c r="P5957" t="s">
        <v>365</v>
      </c>
    </row>
    <row r="5958" spans="1:16" x14ac:dyDescent="0.25">
      <c r="A5958">
        <v>8248</v>
      </c>
      <c r="B5958" t="s">
        <v>360</v>
      </c>
      <c r="E5958" t="s">
        <v>6267</v>
      </c>
      <c r="F5958" t="s">
        <v>347</v>
      </c>
      <c r="G5958" t="s">
        <v>6089</v>
      </c>
      <c r="H5958" t="s">
        <v>198</v>
      </c>
      <c r="I5958" t="s">
        <v>6117</v>
      </c>
      <c r="J5958">
        <v>1965</v>
      </c>
      <c r="K5958">
        <v>900</v>
      </c>
      <c r="L5958">
        <v>29</v>
      </c>
      <c r="M5958" t="s">
        <v>200</v>
      </c>
      <c r="N5958" t="s">
        <v>668</v>
      </c>
      <c r="O5958" t="s">
        <v>202</v>
      </c>
      <c r="P5958" t="s">
        <v>365</v>
      </c>
    </row>
    <row r="5959" spans="1:16" x14ac:dyDescent="0.25">
      <c r="A5959">
        <v>8249</v>
      </c>
      <c r="B5959" t="s">
        <v>360</v>
      </c>
      <c r="E5959" t="s">
        <v>6268</v>
      </c>
      <c r="F5959" t="s">
        <v>347</v>
      </c>
      <c r="G5959" t="s">
        <v>6089</v>
      </c>
      <c r="H5959" t="s">
        <v>198</v>
      </c>
      <c r="I5959" t="s">
        <v>6117</v>
      </c>
      <c r="J5959">
        <v>1963</v>
      </c>
      <c r="K5959">
        <v>339700</v>
      </c>
      <c r="L5959">
        <v>29</v>
      </c>
      <c r="M5959" t="s">
        <v>200</v>
      </c>
      <c r="N5959" t="s">
        <v>668</v>
      </c>
      <c r="O5959" t="s">
        <v>202</v>
      </c>
      <c r="P5959" t="s">
        <v>365</v>
      </c>
    </row>
    <row r="5960" spans="1:16" x14ac:dyDescent="0.25">
      <c r="A5960">
        <v>8250</v>
      </c>
      <c r="B5960" t="s">
        <v>360</v>
      </c>
      <c r="E5960" t="s">
        <v>796</v>
      </c>
      <c r="F5960" t="s">
        <v>347</v>
      </c>
      <c r="G5960" t="s">
        <v>6089</v>
      </c>
      <c r="H5960" t="s">
        <v>198</v>
      </c>
      <c r="I5960" t="s">
        <v>6117</v>
      </c>
      <c r="J5960">
        <v>1963</v>
      </c>
      <c r="K5960">
        <v>579700</v>
      </c>
      <c r="L5960">
        <v>29</v>
      </c>
      <c r="M5960" t="s">
        <v>200</v>
      </c>
      <c r="N5960" t="s">
        <v>668</v>
      </c>
      <c r="O5960" t="s">
        <v>202</v>
      </c>
      <c r="P5960" t="s">
        <v>365</v>
      </c>
    </row>
    <row r="5961" spans="1:16" x14ac:dyDescent="0.25">
      <c r="A5961">
        <v>8251</v>
      </c>
      <c r="B5961" t="s">
        <v>360</v>
      </c>
      <c r="E5961" t="s">
        <v>6269</v>
      </c>
      <c r="F5961" t="s">
        <v>347</v>
      </c>
      <c r="G5961" t="s">
        <v>6089</v>
      </c>
      <c r="H5961" t="s">
        <v>198</v>
      </c>
      <c r="I5961" t="s">
        <v>6117</v>
      </c>
      <c r="J5961">
        <v>1961</v>
      </c>
      <c r="K5961">
        <v>26300</v>
      </c>
      <c r="L5961">
        <v>29</v>
      </c>
      <c r="M5961" t="s">
        <v>200</v>
      </c>
      <c r="N5961" t="s">
        <v>668</v>
      </c>
      <c r="O5961" t="s">
        <v>202</v>
      </c>
      <c r="P5961" t="s">
        <v>365</v>
      </c>
    </row>
    <row r="5962" spans="1:16" x14ac:dyDescent="0.25">
      <c r="A5962">
        <v>8252</v>
      </c>
      <c r="B5962" t="s">
        <v>360</v>
      </c>
      <c r="E5962" t="s">
        <v>6270</v>
      </c>
      <c r="F5962" t="s">
        <v>347</v>
      </c>
      <c r="G5962" t="s">
        <v>6089</v>
      </c>
      <c r="H5962" t="s">
        <v>198</v>
      </c>
      <c r="I5962" t="s">
        <v>6117</v>
      </c>
      <c r="J5962">
        <v>1961</v>
      </c>
      <c r="K5962">
        <v>69400</v>
      </c>
      <c r="L5962">
        <v>29</v>
      </c>
      <c r="M5962" t="s">
        <v>200</v>
      </c>
      <c r="N5962" t="s">
        <v>668</v>
      </c>
      <c r="O5962" t="s">
        <v>202</v>
      </c>
      <c r="P5962" t="s">
        <v>365</v>
      </c>
    </row>
    <row r="5963" spans="1:16" x14ac:dyDescent="0.25">
      <c r="A5963">
        <v>8253</v>
      </c>
      <c r="B5963" t="s">
        <v>360</v>
      </c>
      <c r="E5963" t="s">
        <v>6257</v>
      </c>
      <c r="F5963" t="s">
        <v>347</v>
      </c>
      <c r="G5963" t="s">
        <v>6089</v>
      </c>
      <c r="H5963" t="s">
        <v>198</v>
      </c>
      <c r="I5963" t="s">
        <v>6117</v>
      </c>
      <c r="J5963">
        <v>1959</v>
      </c>
      <c r="K5963">
        <v>2156100</v>
      </c>
      <c r="L5963">
        <v>29</v>
      </c>
      <c r="M5963" t="s">
        <v>200</v>
      </c>
      <c r="N5963" t="s">
        <v>668</v>
      </c>
      <c r="O5963" t="s">
        <v>202</v>
      </c>
      <c r="P5963" t="s">
        <v>365</v>
      </c>
    </row>
    <row r="5964" spans="1:16" x14ac:dyDescent="0.25">
      <c r="A5964">
        <v>8254</v>
      </c>
      <c r="B5964" t="s">
        <v>360</v>
      </c>
      <c r="E5964" t="s">
        <v>6271</v>
      </c>
      <c r="F5964" t="s">
        <v>347</v>
      </c>
      <c r="G5964" t="s">
        <v>6089</v>
      </c>
      <c r="H5964" t="s">
        <v>198</v>
      </c>
      <c r="I5964" t="s">
        <v>6117</v>
      </c>
      <c r="J5964">
        <v>1981</v>
      </c>
      <c r="K5964">
        <v>69300</v>
      </c>
      <c r="L5964">
        <v>29</v>
      </c>
      <c r="M5964" t="s">
        <v>200</v>
      </c>
      <c r="N5964" t="s">
        <v>668</v>
      </c>
      <c r="O5964" t="s">
        <v>202</v>
      </c>
      <c r="P5964" t="s">
        <v>365</v>
      </c>
    </row>
    <row r="5965" spans="1:16" x14ac:dyDescent="0.25">
      <c r="A5965">
        <v>8255</v>
      </c>
      <c r="B5965" t="s">
        <v>360</v>
      </c>
      <c r="E5965" t="s">
        <v>6272</v>
      </c>
      <c r="F5965" t="s">
        <v>347</v>
      </c>
      <c r="G5965" t="s">
        <v>6089</v>
      </c>
      <c r="H5965" t="s">
        <v>198</v>
      </c>
      <c r="I5965" t="s">
        <v>6117</v>
      </c>
      <c r="J5965">
        <v>1981</v>
      </c>
      <c r="K5965">
        <v>23500</v>
      </c>
      <c r="L5965">
        <v>29</v>
      </c>
      <c r="M5965" t="s">
        <v>200</v>
      </c>
      <c r="N5965" t="s">
        <v>668</v>
      </c>
      <c r="O5965" t="s">
        <v>202</v>
      </c>
      <c r="P5965" t="s">
        <v>365</v>
      </c>
    </row>
    <row r="5966" spans="1:16" x14ac:dyDescent="0.25">
      <c r="A5966">
        <v>8256</v>
      </c>
      <c r="B5966" t="s">
        <v>360</v>
      </c>
      <c r="E5966" t="s">
        <v>6273</v>
      </c>
      <c r="F5966" t="s">
        <v>347</v>
      </c>
      <c r="G5966" t="s">
        <v>6089</v>
      </c>
      <c r="H5966" t="s">
        <v>198</v>
      </c>
      <c r="I5966" t="s">
        <v>6117</v>
      </c>
      <c r="J5966">
        <v>1980</v>
      </c>
      <c r="K5966">
        <v>69300</v>
      </c>
      <c r="L5966">
        <v>29</v>
      </c>
      <c r="M5966" t="s">
        <v>200</v>
      </c>
      <c r="N5966" t="s">
        <v>668</v>
      </c>
      <c r="O5966" t="s">
        <v>202</v>
      </c>
      <c r="P5966" t="s">
        <v>365</v>
      </c>
    </row>
    <row r="5967" spans="1:16" x14ac:dyDescent="0.25">
      <c r="A5967">
        <v>8259</v>
      </c>
      <c r="B5967" t="s">
        <v>360</v>
      </c>
      <c r="E5967" t="s">
        <v>6274</v>
      </c>
      <c r="F5967" t="s">
        <v>347</v>
      </c>
      <c r="G5967" t="s">
        <v>6089</v>
      </c>
      <c r="H5967" t="s">
        <v>198</v>
      </c>
      <c r="I5967" t="s">
        <v>6117</v>
      </c>
      <c r="J5967">
        <v>1981</v>
      </c>
      <c r="K5967">
        <v>100</v>
      </c>
      <c r="L5967">
        <v>29</v>
      </c>
      <c r="M5967" t="s">
        <v>200</v>
      </c>
      <c r="N5967" t="s">
        <v>436</v>
      </c>
      <c r="O5967" t="s">
        <v>202</v>
      </c>
      <c r="P5967" t="s">
        <v>1674</v>
      </c>
    </row>
    <row r="5968" spans="1:16" x14ac:dyDescent="0.25">
      <c r="A5968">
        <v>8260</v>
      </c>
      <c r="B5968" t="s">
        <v>425</v>
      </c>
      <c r="E5968" t="s">
        <v>6275</v>
      </c>
      <c r="F5968" t="s">
        <v>347</v>
      </c>
      <c r="G5968" t="s">
        <v>6089</v>
      </c>
      <c r="H5968" t="s">
        <v>198</v>
      </c>
      <c r="I5968" t="s">
        <v>6117</v>
      </c>
      <c r="J5968">
        <v>1969</v>
      </c>
      <c r="K5968">
        <v>1400</v>
      </c>
      <c r="L5968">
        <v>29</v>
      </c>
      <c r="M5968" t="s">
        <v>200</v>
      </c>
      <c r="N5968" t="s">
        <v>668</v>
      </c>
      <c r="O5968" t="s">
        <v>202</v>
      </c>
      <c r="P5968" t="s">
        <v>3808</v>
      </c>
    </row>
    <row r="5969" spans="1:16" x14ac:dyDescent="0.25">
      <c r="A5969">
        <v>8261</v>
      </c>
      <c r="B5969" t="s">
        <v>425</v>
      </c>
      <c r="E5969" t="s">
        <v>6276</v>
      </c>
      <c r="F5969" t="s">
        <v>347</v>
      </c>
      <c r="G5969" t="s">
        <v>6089</v>
      </c>
      <c r="H5969" t="s">
        <v>198</v>
      </c>
      <c r="I5969" t="s">
        <v>6117</v>
      </c>
      <c r="J5969">
        <v>1967</v>
      </c>
      <c r="K5969">
        <v>1400</v>
      </c>
      <c r="L5969">
        <v>29</v>
      </c>
      <c r="M5969" t="s">
        <v>200</v>
      </c>
      <c r="N5969" t="s">
        <v>668</v>
      </c>
      <c r="O5969" t="s">
        <v>202</v>
      </c>
      <c r="P5969" t="s">
        <v>3808</v>
      </c>
    </row>
    <row r="5970" spans="1:16" x14ac:dyDescent="0.25">
      <c r="A5970">
        <v>8262</v>
      </c>
      <c r="B5970" t="s">
        <v>425</v>
      </c>
      <c r="E5970" t="s">
        <v>6277</v>
      </c>
      <c r="F5970" t="s">
        <v>347</v>
      </c>
      <c r="G5970" t="s">
        <v>6089</v>
      </c>
      <c r="H5970" t="s">
        <v>198</v>
      </c>
      <c r="I5970" t="s">
        <v>6117</v>
      </c>
      <c r="J5970">
        <v>1964</v>
      </c>
      <c r="K5970">
        <v>20700</v>
      </c>
      <c r="L5970">
        <v>29</v>
      </c>
      <c r="M5970" t="s">
        <v>200</v>
      </c>
      <c r="N5970" t="s">
        <v>668</v>
      </c>
      <c r="O5970" t="s">
        <v>202</v>
      </c>
      <c r="P5970" t="s">
        <v>3808</v>
      </c>
    </row>
    <row r="5971" spans="1:16" x14ac:dyDescent="0.25">
      <c r="A5971">
        <v>8263</v>
      </c>
      <c r="B5971" t="s">
        <v>425</v>
      </c>
      <c r="E5971" t="s">
        <v>6278</v>
      </c>
      <c r="F5971" t="s">
        <v>347</v>
      </c>
      <c r="G5971" t="s">
        <v>6089</v>
      </c>
      <c r="H5971" t="s">
        <v>198</v>
      </c>
      <c r="I5971" t="s">
        <v>6117</v>
      </c>
      <c r="J5971">
        <v>1960</v>
      </c>
      <c r="K5971">
        <v>14200</v>
      </c>
      <c r="L5971">
        <v>29</v>
      </c>
      <c r="M5971" t="s">
        <v>200</v>
      </c>
      <c r="N5971" t="s">
        <v>668</v>
      </c>
      <c r="O5971" t="s">
        <v>202</v>
      </c>
      <c r="P5971" t="s">
        <v>3808</v>
      </c>
    </row>
    <row r="5972" spans="1:16" x14ac:dyDescent="0.25">
      <c r="A5972">
        <v>8264</v>
      </c>
      <c r="B5972" t="s">
        <v>425</v>
      </c>
      <c r="E5972" t="s">
        <v>6279</v>
      </c>
      <c r="F5972" t="s">
        <v>347</v>
      </c>
      <c r="G5972" t="s">
        <v>6089</v>
      </c>
      <c r="H5972" t="s">
        <v>198</v>
      </c>
      <c r="I5972" t="s">
        <v>6117</v>
      </c>
      <c r="J5972">
        <v>1955</v>
      </c>
      <c r="K5972">
        <v>33600</v>
      </c>
      <c r="L5972">
        <v>29</v>
      </c>
      <c r="M5972" t="s">
        <v>200</v>
      </c>
      <c r="N5972" t="s">
        <v>668</v>
      </c>
      <c r="O5972" t="s">
        <v>202</v>
      </c>
      <c r="P5972" t="s">
        <v>3808</v>
      </c>
    </row>
    <row r="5973" spans="1:16" x14ac:dyDescent="0.25">
      <c r="A5973">
        <v>8265</v>
      </c>
      <c r="B5973" t="s">
        <v>425</v>
      </c>
      <c r="E5973" t="s">
        <v>6280</v>
      </c>
      <c r="F5973" t="s">
        <v>347</v>
      </c>
      <c r="G5973" t="s">
        <v>6089</v>
      </c>
      <c r="H5973" t="s">
        <v>198</v>
      </c>
      <c r="I5973" t="s">
        <v>6117</v>
      </c>
      <c r="J5973">
        <v>1961</v>
      </c>
      <c r="K5973">
        <v>1400</v>
      </c>
      <c r="L5973">
        <v>29</v>
      </c>
      <c r="M5973" t="s">
        <v>200</v>
      </c>
      <c r="N5973" t="s">
        <v>668</v>
      </c>
      <c r="O5973" t="s">
        <v>202</v>
      </c>
      <c r="P5973" t="s">
        <v>3808</v>
      </c>
    </row>
    <row r="5974" spans="1:16" x14ac:dyDescent="0.25">
      <c r="A5974">
        <v>8266</v>
      </c>
      <c r="B5974" t="s">
        <v>425</v>
      </c>
      <c r="E5974" t="s">
        <v>6281</v>
      </c>
      <c r="F5974" t="s">
        <v>347</v>
      </c>
      <c r="G5974" t="s">
        <v>6089</v>
      </c>
      <c r="H5974" t="s">
        <v>198</v>
      </c>
      <c r="I5974" t="s">
        <v>6117</v>
      </c>
      <c r="J5974">
        <v>1961</v>
      </c>
      <c r="K5974">
        <v>66900</v>
      </c>
      <c r="L5974">
        <v>29</v>
      </c>
      <c r="M5974" t="s">
        <v>200</v>
      </c>
      <c r="N5974" t="s">
        <v>668</v>
      </c>
      <c r="O5974" t="s">
        <v>202</v>
      </c>
      <c r="P5974" t="s">
        <v>3808</v>
      </c>
    </row>
    <row r="5975" spans="1:16" x14ac:dyDescent="0.25">
      <c r="A5975">
        <v>8267</v>
      </c>
      <c r="B5975" t="s">
        <v>425</v>
      </c>
      <c r="E5975" t="s">
        <v>6282</v>
      </c>
      <c r="F5975" t="s">
        <v>347</v>
      </c>
      <c r="G5975" t="s">
        <v>6089</v>
      </c>
      <c r="H5975" t="s">
        <v>198</v>
      </c>
      <c r="I5975" t="s">
        <v>6117</v>
      </c>
      <c r="J5975">
        <v>1961</v>
      </c>
      <c r="K5975">
        <v>42200</v>
      </c>
      <c r="L5975">
        <v>29</v>
      </c>
      <c r="M5975" t="s">
        <v>200</v>
      </c>
      <c r="N5975" t="s">
        <v>668</v>
      </c>
      <c r="O5975" t="s">
        <v>202</v>
      </c>
      <c r="P5975" t="s">
        <v>3808</v>
      </c>
    </row>
    <row r="5976" spans="1:16" x14ac:dyDescent="0.25">
      <c r="A5976">
        <v>8268</v>
      </c>
      <c r="B5976" t="s">
        <v>425</v>
      </c>
      <c r="E5976" t="s">
        <v>6283</v>
      </c>
      <c r="F5976" t="s">
        <v>347</v>
      </c>
      <c r="G5976" t="s">
        <v>6089</v>
      </c>
      <c r="H5976" t="s">
        <v>198</v>
      </c>
      <c r="I5976" t="s">
        <v>6117</v>
      </c>
      <c r="J5976">
        <v>1961</v>
      </c>
      <c r="K5976">
        <v>3900</v>
      </c>
      <c r="L5976">
        <v>29</v>
      </c>
      <c r="M5976" t="s">
        <v>200</v>
      </c>
      <c r="N5976" t="s">
        <v>668</v>
      </c>
      <c r="O5976" t="s">
        <v>202</v>
      </c>
      <c r="P5976" t="s">
        <v>3808</v>
      </c>
    </row>
    <row r="5977" spans="1:16" x14ac:dyDescent="0.25">
      <c r="A5977">
        <v>8269</v>
      </c>
      <c r="B5977" t="s">
        <v>425</v>
      </c>
      <c r="E5977" t="s">
        <v>6284</v>
      </c>
      <c r="F5977" t="s">
        <v>347</v>
      </c>
      <c r="G5977" t="s">
        <v>6089</v>
      </c>
      <c r="H5977" t="s">
        <v>198</v>
      </c>
      <c r="I5977" t="s">
        <v>6117</v>
      </c>
      <c r="J5977">
        <v>1963</v>
      </c>
      <c r="K5977">
        <v>1400</v>
      </c>
      <c r="L5977">
        <v>29</v>
      </c>
      <c r="M5977" t="s">
        <v>200</v>
      </c>
      <c r="N5977" t="s">
        <v>668</v>
      </c>
      <c r="O5977" t="s">
        <v>202</v>
      </c>
      <c r="P5977" t="s">
        <v>3808</v>
      </c>
    </row>
    <row r="5978" spans="1:16" x14ac:dyDescent="0.25">
      <c r="A5978">
        <v>8270</v>
      </c>
      <c r="B5978" t="s">
        <v>425</v>
      </c>
      <c r="E5978" t="s">
        <v>6285</v>
      </c>
      <c r="F5978" t="s">
        <v>347</v>
      </c>
      <c r="G5978" t="s">
        <v>6089</v>
      </c>
      <c r="H5978" t="s">
        <v>198</v>
      </c>
      <c r="I5978" t="s">
        <v>6117</v>
      </c>
      <c r="J5978">
        <v>1963</v>
      </c>
      <c r="K5978">
        <v>1400</v>
      </c>
      <c r="L5978">
        <v>29</v>
      </c>
      <c r="M5978" t="s">
        <v>200</v>
      </c>
      <c r="N5978" t="s">
        <v>668</v>
      </c>
      <c r="O5978" t="s">
        <v>202</v>
      </c>
      <c r="P5978" t="s">
        <v>3808</v>
      </c>
    </row>
    <row r="5979" spans="1:16" x14ac:dyDescent="0.25">
      <c r="A5979">
        <v>8271</v>
      </c>
      <c r="B5979" t="s">
        <v>425</v>
      </c>
      <c r="E5979" t="s">
        <v>6286</v>
      </c>
      <c r="F5979" t="s">
        <v>347</v>
      </c>
      <c r="G5979" t="s">
        <v>6089</v>
      </c>
      <c r="H5979" t="s">
        <v>198</v>
      </c>
      <c r="I5979" t="s">
        <v>6117</v>
      </c>
      <c r="J5979">
        <v>1963</v>
      </c>
      <c r="K5979">
        <v>33600</v>
      </c>
      <c r="L5979">
        <v>29</v>
      </c>
      <c r="M5979" t="s">
        <v>200</v>
      </c>
      <c r="N5979" t="s">
        <v>668</v>
      </c>
      <c r="O5979" t="s">
        <v>202</v>
      </c>
      <c r="P5979" t="s">
        <v>3808</v>
      </c>
    </row>
    <row r="5980" spans="1:16" x14ac:dyDescent="0.25">
      <c r="A5980">
        <v>8272</v>
      </c>
      <c r="B5980" t="s">
        <v>425</v>
      </c>
      <c r="E5980" t="s">
        <v>6287</v>
      </c>
      <c r="F5980" t="s">
        <v>347</v>
      </c>
      <c r="G5980" t="s">
        <v>6089</v>
      </c>
      <c r="H5980" t="s">
        <v>198</v>
      </c>
      <c r="I5980" t="s">
        <v>6117</v>
      </c>
      <c r="J5980">
        <v>1963</v>
      </c>
      <c r="K5980">
        <v>1400</v>
      </c>
      <c r="L5980">
        <v>29</v>
      </c>
      <c r="M5980" t="s">
        <v>200</v>
      </c>
      <c r="N5980" t="s">
        <v>668</v>
      </c>
      <c r="O5980" t="s">
        <v>202</v>
      </c>
      <c r="P5980" t="s">
        <v>3808</v>
      </c>
    </row>
    <row r="5981" spans="1:16" x14ac:dyDescent="0.25">
      <c r="A5981">
        <v>8273</v>
      </c>
      <c r="B5981" t="s">
        <v>425</v>
      </c>
      <c r="E5981" t="s">
        <v>6288</v>
      </c>
      <c r="F5981" t="s">
        <v>347</v>
      </c>
      <c r="G5981" t="s">
        <v>6089</v>
      </c>
      <c r="H5981" t="s">
        <v>198</v>
      </c>
      <c r="I5981" t="s">
        <v>6117</v>
      </c>
      <c r="J5981">
        <v>1964</v>
      </c>
      <c r="K5981">
        <v>1400</v>
      </c>
      <c r="L5981">
        <v>29</v>
      </c>
      <c r="M5981" t="s">
        <v>200</v>
      </c>
      <c r="N5981" t="s">
        <v>668</v>
      </c>
      <c r="O5981" t="s">
        <v>202</v>
      </c>
      <c r="P5981" t="s">
        <v>3808</v>
      </c>
    </row>
    <row r="5982" spans="1:16" x14ac:dyDescent="0.25">
      <c r="A5982">
        <v>8274</v>
      </c>
      <c r="B5982" t="s">
        <v>425</v>
      </c>
      <c r="E5982" t="s">
        <v>6289</v>
      </c>
      <c r="F5982" t="s">
        <v>347</v>
      </c>
      <c r="G5982" t="s">
        <v>6089</v>
      </c>
      <c r="H5982" t="s">
        <v>198</v>
      </c>
      <c r="I5982" t="s">
        <v>6117</v>
      </c>
      <c r="J5982">
        <v>1964</v>
      </c>
      <c r="K5982">
        <v>15900</v>
      </c>
      <c r="L5982">
        <v>29</v>
      </c>
      <c r="M5982" t="s">
        <v>200</v>
      </c>
      <c r="N5982" t="s">
        <v>668</v>
      </c>
      <c r="O5982" t="s">
        <v>202</v>
      </c>
      <c r="P5982" t="s">
        <v>3808</v>
      </c>
    </row>
    <row r="5983" spans="1:16" x14ac:dyDescent="0.25">
      <c r="A5983">
        <v>8275</v>
      </c>
      <c r="B5983" t="s">
        <v>425</v>
      </c>
      <c r="E5983" t="s">
        <v>6290</v>
      </c>
      <c r="F5983" t="s">
        <v>347</v>
      </c>
      <c r="G5983" t="s">
        <v>6089</v>
      </c>
      <c r="H5983" t="s">
        <v>198</v>
      </c>
      <c r="I5983" t="s">
        <v>6117</v>
      </c>
      <c r="J5983">
        <v>1964</v>
      </c>
      <c r="K5983">
        <v>59000</v>
      </c>
      <c r="L5983">
        <v>29</v>
      </c>
      <c r="M5983" t="s">
        <v>200</v>
      </c>
      <c r="N5983" t="s">
        <v>668</v>
      </c>
      <c r="O5983" t="s">
        <v>202</v>
      </c>
      <c r="P5983" t="s">
        <v>3808</v>
      </c>
    </row>
    <row r="5984" spans="1:16" x14ac:dyDescent="0.25">
      <c r="A5984">
        <v>8276</v>
      </c>
      <c r="B5984" t="s">
        <v>425</v>
      </c>
      <c r="E5984" t="s">
        <v>6291</v>
      </c>
      <c r="F5984" t="s">
        <v>347</v>
      </c>
      <c r="G5984" t="s">
        <v>6089</v>
      </c>
      <c r="H5984" t="s">
        <v>198</v>
      </c>
      <c r="I5984" t="s">
        <v>6117</v>
      </c>
      <c r="J5984">
        <v>1968</v>
      </c>
      <c r="K5984">
        <v>400</v>
      </c>
      <c r="L5984">
        <v>29</v>
      </c>
      <c r="M5984" t="s">
        <v>200</v>
      </c>
      <c r="N5984" t="s">
        <v>668</v>
      </c>
      <c r="O5984" t="s">
        <v>202</v>
      </c>
      <c r="P5984" t="s">
        <v>3808</v>
      </c>
    </row>
    <row r="5985" spans="1:16" x14ac:dyDescent="0.25">
      <c r="A5985">
        <v>8278</v>
      </c>
      <c r="B5985" t="s">
        <v>425</v>
      </c>
      <c r="E5985" t="s">
        <v>6292</v>
      </c>
      <c r="F5985" t="s">
        <v>347</v>
      </c>
      <c r="G5985" t="s">
        <v>6089</v>
      </c>
      <c r="H5985" t="s">
        <v>198</v>
      </c>
      <c r="I5985" t="s">
        <v>6117</v>
      </c>
      <c r="J5985">
        <v>1965</v>
      </c>
      <c r="K5985">
        <v>1400</v>
      </c>
      <c r="L5985">
        <v>29</v>
      </c>
      <c r="M5985" t="s">
        <v>200</v>
      </c>
      <c r="N5985" t="s">
        <v>668</v>
      </c>
      <c r="O5985" t="s">
        <v>202</v>
      </c>
      <c r="P5985" t="s">
        <v>3808</v>
      </c>
    </row>
    <row r="5986" spans="1:16" x14ac:dyDescent="0.25">
      <c r="A5986">
        <v>8279</v>
      </c>
      <c r="B5986" t="s">
        <v>425</v>
      </c>
      <c r="E5986" t="s">
        <v>6293</v>
      </c>
      <c r="F5986" t="s">
        <v>347</v>
      </c>
      <c r="G5986" t="s">
        <v>6089</v>
      </c>
      <c r="H5986" t="s">
        <v>198</v>
      </c>
      <c r="I5986" t="s">
        <v>6117</v>
      </c>
      <c r="J5986">
        <v>1971</v>
      </c>
      <c r="K5986">
        <v>1400</v>
      </c>
      <c r="L5986">
        <v>29</v>
      </c>
      <c r="M5986" t="s">
        <v>200</v>
      </c>
      <c r="N5986" t="s">
        <v>668</v>
      </c>
      <c r="O5986" t="s">
        <v>202</v>
      </c>
      <c r="P5986" t="s">
        <v>3808</v>
      </c>
    </row>
    <row r="5987" spans="1:16" x14ac:dyDescent="0.25">
      <c r="A5987">
        <v>8280</v>
      </c>
      <c r="B5987" t="s">
        <v>425</v>
      </c>
      <c r="E5987" t="s">
        <v>6294</v>
      </c>
      <c r="F5987" t="s">
        <v>347</v>
      </c>
      <c r="G5987" t="s">
        <v>6089</v>
      </c>
      <c r="H5987" t="s">
        <v>198</v>
      </c>
      <c r="I5987" t="s">
        <v>6117</v>
      </c>
      <c r="J5987">
        <v>1967</v>
      </c>
      <c r="K5987">
        <v>12200</v>
      </c>
      <c r="L5987">
        <v>29</v>
      </c>
      <c r="M5987" t="s">
        <v>200</v>
      </c>
      <c r="N5987" t="s">
        <v>668</v>
      </c>
      <c r="O5987" t="s">
        <v>202</v>
      </c>
      <c r="P5987" t="s">
        <v>3808</v>
      </c>
    </row>
    <row r="5988" spans="1:16" x14ac:dyDescent="0.25">
      <c r="A5988">
        <v>8281</v>
      </c>
      <c r="B5988" t="s">
        <v>425</v>
      </c>
      <c r="E5988" t="s">
        <v>6295</v>
      </c>
      <c r="F5988" t="s">
        <v>347</v>
      </c>
      <c r="G5988" t="s">
        <v>6089</v>
      </c>
      <c r="H5988" t="s">
        <v>198</v>
      </c>
      <c r="I5988" t="s">
        <v>6117</v>
      </c>
      <c r="J5988">
        <v>1980</v>
      </c>
      <c r="K5988">
        <v>132100</v>
      </c>
      <c r="L5988">
        <v>29</v>
      </c>
      <c r="M5988" t="s">
        <v>200</v>
      </c>
      <c r="N5988" t="s">
        <v>668</v>
      </c>
      <c r="O5988" t="s">
        <v>202</v>
      </c>
      <c r="P5988" t="s">
        <v>3808</v>
      </c>
    </row>
    <row r="5989" spans="1:16" x14ac:dyDescent="0.25">
      <c r="A5989">
        <v>8282</v>
      </c>
      <c r="B5989" t="s">
        <v>425</v>
      </c>
      <c r="E5989" t="s">
        <v>6296</v>
      </c>
      <c r="F5989" t="s">
        <v>347</v>
      </c>
      <c r="G5989" t="s">
        <v>6089</v>
      </c>
      <c r="H5989" t="s">
        <v>198</v>
      </c>
      <c r="I5989" t="s">
        <v>6117</v>
      </c>
      <c r="J5989">
        <v>1980</v>
      </c>
      <c r="K5989">
        <v>556700</v>
      </c>
      <c r="L5989">
        <v>29</v>
      </c>
      <c r="M5989" t="s">
        <v>200</v>
      </c>
      <c r="N5989" t="s">
        <v>668</v>
      </c>
      <c r="O5989" t="s">
        <v>202</v>
      </c>
      <c r="P5989" t="s">
        <v>3808</v>
      </c>
    </row>
    <row r="5990" spans="1:16" x14ac:dyDescent="0.25">
      <c r="A5990">
        <v>8283</v>
      </c>
      <c r="B5990" t="s">
        <v>425</v>
      </c>
      <c r="E5990" t="s">
        <v>6297</v>
      </c>
      <c r="F5990" t="s">
        <v>347</v>
      </c>
      <c r="G5990" t="s">
        <v>6089</v>
      </c>
      <c r="H5990" t="s">
        <v>198</v>
      </c>
      <c r="I5990" t="s">
        <v>6117</v>
      </c>
      <c r="J5990">
        <v>1980</v>
      </c>
      <c r="K5990">
        <v>332100</v>
      </c>
      <c r="L5990">
        <v>29</v>
      </c>
      <c r="M5990" t="s">
        <v>200</v>
      </c>
      <c r="N5990" t="s">
        <v>668</v>
      </c>
      <c r="O5990" t="s">
        <v>202</v>
      </c>
      <c r="P5990" t="s">
        <v>3808</v>
      </c>
    </row>
    <row r="5991" spans="1:16" x14ac:dyDescent="0.25">
      <c r="A5991">
        <v>8284</v>
      </c>
      <c r="B5991" t="s">
        <v>425</v>
      </c>
      <c r="E5991" t="s">
        <v>6298</v>
      </c>
      <c r="F5991" t="s">
        <v>347</v>
      </c>
      <c r="G5991" t="s">
        <v>6089</v>
      </c>
      <c r="H5991" t="s">
        <v>198</v>
      </c>
      <c r="I5991" t="s">
        <v>6117</v>
      </c>
      <c r="J5991">
        <v>1964</v>
      </c>
      <c r="K5991">
        <v>2600</v>
      </c>
      <c r="L5991">
        <v>29</v>
      </c>
      <c r="M5991" t="s">
        <v>200</v>
      </c>
      <c r="N5991" t="s">
        <v>668</v>
      </c>
      <c r="O5991" t="s">
        <v>202</v>
      </c>
      <c r="P5991" t="s">
        <v>3808</v>
      </c>
    </row>
    <row r="5992" spans="1:16" x14ac:dyDescent="0.25">
      <c r="A5992">
        <v>8285</v>
      </c>
      <c r="B5992" t="s">
        <v>425</v>
      </c>
      <c r="E5992" t="s">
        <v>6299</v>
      </c>
      <c r="F5992" t="s">
        <v>347</v>
      </c>
      <c r="G5992" t="s">
        <v>6089</v>
      </c>
      <c r="H5992" t="s">
        <v>198</v>
      </c>
      <c r="I5992" t="s">
        <v>6117</v>
      </c>
      <c r="J5992">
        <v>1960</v>
      </c>
      <c r="K5992">
        <v>11500</v>
      </c>
      <c r="L5992">
        <v>29</v>
      </c>
      <c r="M5992" t="s">
        <v>200</v>
      </c>
      <c r="N5992" t="s">
        <v>668</v>
      </c>
      <c r="O5992" t="s">
        <v>202</v>
      </c>
      <c r="P5992" t="s">
        <v>3808</v>
      </c>
    </row>
    <row r="5993" spans="1:16" x14ac:dyDescent="0.25">
      <c r="A5993">
        <v>8286</v>
      </c>
      <c r="B5993" t="s">
        <v>425</v>
      </c>
      <c r="E5993" t="s">
        <v>6300</v>
      </c>
      <c r="F5993" t="s">
        <v>347</v>
      </c>
      <c r="G5993" t="s">
        <v>6089</v>
      </c>
      <c r="H5993" t="s">
        <v>198</v>
      </c>
      <c r="I5993" t="s">
        <v>6117</v>
      </c>
      <c r="J5993">
        <v>1970</v>
      </c>
      <c r="K5993">
        <v>22900</v>
      </c>
      <c r="L5993">
        <v>29</v>
      </c>
      <c r="M5993" t="s">
        <v>200</v>
      </c>
      <c r="N5993" t="s">
        <v>668</v>
      </c>
      <c r="O5993" t="s">
        <v>202</v>
      </c>
      <c r="P5993" t="s">
        <v>3808</v>
      </c>
    </row>
    <row r="5994" spans="1:16" x14ac:dyDescent="0.25">
      <c r="A5994">
        <v>8287</v>
      </c>
      <c r="B5994" t="s">
        <v>425</v>
      </c>
      <c r="E5994" t="s">
        <v>6301</v>
      </c>
      <c r="F5994" t="s">
        <v>347</v>
      </c>
      <c r="G5994" t="s">
        <v>6089</v>
      </c>
      <c r="H5994" t="s">
        <v>198</v>
      </c>
      <c r="I5994" t="s">
        <v>6117</v>
      </c>
      <c r="J5994">
        <v>1965</v>
      </c>
      <c r="K5994">
        <v>11900</v>
      </c>
      <c r="L5994">
        <v>29</v>
      </c>
      <c r="M5994" t="s">
        <v>200</v>
      </c>
      <c r="N5994" t="s">
        <v>668</v>
      </c>
      <c r="O5994" t="s">
        <v>202</v>
      </c>
      <c r="P5994" t="s">
        <v>3808</v>
      </c>
    </row>
    <row r="5995" spans="1:16" x14ac:dyDescent="0.25">
      <c r="A5995">
        <v>8288</v>
      </c>
      <c r="B5995" t="s">
        <v>425</v>
      </c>
      <c r="E5995" t="s">
        <v>6302</v>
      </c>
      <c r="F5995" t="s">
        <v>347</v>
      </c>
      <c r="G5995" t="s">
        <v>6089</v>
      </c>
      <c r="H5995" t="s">
        <v>198</v>
      </c>
      <c r="I5995" t="s">
        <v>6117</v>
      </c>
      <c r="J5995">
        <v>1981</v>
      </c>
      <c r="K5995">
        <v>1400</v>
      </c>
      <c r="L5995">
        <v>29</v>
      </c>
      <c r="M5995" t="s">
        <v>200</v>
      </c>
      <c r="N5995" t="s">
        <v>668</v>
      </c>
      <c r="O5995" t="s">
        <v>202</v>
      </c>
      <c r="P5995" t="s">
        <v>3808</v>
      </c>
    </row>
    <row r="5996" spans="1:16" x14ac:dyDescent="0.25">
      <c r="A5996">
        <v>8289</v>
      </c>
      <c r="B5996" t="s">
        <v>425</v>
      </c>
      <c r="E5996" t="s">
        <v>6303</v>
      </c>
      <c r="F5996" t="s">
        <v>347</v>
      </c>
      <c r="G5996" t="s">
        <v>6089</v>
      </c>
      <c r="H5996" t="s">
        <v>198</v>
      </c>
      <c r="I5996" t="s">
        <v>6117</v>
      </c>
      <c r="J5996">
        <v>1981</v>
      </c>
      <c r="K5996">
        <v>155000</v>
      </c>
      <c r="L5996">
        <v>29</v>
      </c>
      <c r="M5996" t="s">
        <v>200</v>
      </c>
      <c r="N5996" t="s">
        <v>668</v>
      </c>
      <c r="O5996" t="s">
        <v>202</v>
      </c>
      <c r="P5996" t="s">
        <v>3808</v>
      </c>
    </row>
    <row r="5997" spans="1:16" x14ac:dyDescent="0.25">
      <c r="A5997">
        <v>8291</v>
      </c>
      <c r="B5997" t="s">
        <v>425</v>
      </c>
      <c r="E5997" t="s">
        <v>6304</v>
      </c>
      <c r="F5997" t="s">
        <v>347</v>
      </c>
      <c r="G5997" t="s">
        <v>6089</v>
      </c>
      <c r="H5997" t="s">
        <v>198</v>
      </c>
      <c r="I5997" t="s">
        <v>6117</v>
      </c>
      <c r="J5997">
        <v>1983</v>
      </c>
      <c r="K5997">
        <v>107200</v>
      </c>
      <c r="L5997">
        <v>29</v>
      </c>
      <c r="M5997" t="s">
        <v>200</v>
      </c>
      <c r="N5997" t="s">
        <v>668</v>
      </c>
      <c r="O5997" t="s">
        <v>202</v>
      </c>
      <c r="P5997" t="s">
        <v>3808</v>
      </c>
    </row>
    <row r="5998" spans="1:16" x14ac:dyDescent="0.25">
      <c r="A5998">
        <v>8292</v>
      </c>
      <c r="B5998" t="s">
        <v>399</v>
      </c>
      <c r="E5998" t="s">
        <v>6302</v>
      </c>
      <c r="F5998" t="s">
        <v>347</v>
      </c>
      <c r="G5998" t="s">
        <v>6089</v>
      </c>
      <c r="H5998" t="s">
        <v>198</v>
      </c>
      <c r="I5998" t="s">
        <v>6117</v>
      </c>
      <c r="J5998">
        <v>1983</v>
      </c>
      <c r="K5998">
        <v>713097</v>
      </c>
      <c r="L5998">
        <v>29</v>
      </c>
      <c r="M5998" t="s">
        <v>200</v>
      </c>
      <c r="N5998" t="s">
        <v>3816</v>
      </c>
      <c r="O5998" t="s">
        <v>202</v>
      </c>
      <c r="P5998" t="s">
        <v>444</v>
      </c>
    </row>
    <row r="5999" spans="1:16" x14ac:dyDescent="0.25">
      <c r="A5999">
        <v>8293</v>
      </c>
      <c r="B5999" t="s">
        <v>425</v>
      </c>
      <c r="E5999" t="s">
        <v>6302</v>
      </c>
      <c r="F5999" t="s">
        <v>347</v>
      </c>
      <c r="G5999" t="s">
        <v>6089</v>
      </c>
      <c r="H5999" t="s">
        <v>198</v>
      </c>
      <c r="I5999" t="s">
        <v>6117</v>
      </c>
      <c r="J5999">
        <v>1983</v>
      </c>
      <c r="K5999">
        <v>14400</v>
      </c>
      <c r="L5999">
        <v>29</v>
      </c>
      <c r="M5999" t="s">
        <v>200</v>
      </c>
      <c r="N5999" t="s">
        <v>668</v>
      </c>
      <c r="O5999" t="s">
        <v>202</v>
      </c>
      <c r="P5999" t="s">
        <v>3808</v>
      </c>
    </row>
    <row r="6000" spans="1:16" x14ac:dyDescent="0.25">
      <c r="A6000">
        <v>8294</v>
      </c>
      <c r="B6000" t="s">
        <v>399</v>
      </c>
      <c r="E6000" t="s">
        <v>6302</v>
      </c>
      <c r="F6000" t="s">
        <v>347</v>
      </c>
      <c r="G6000" t="s">
        <v>6089</v>
      </c>
      <c r="H6000" t="s">
        <v>198</v>
      </c>
      <c r="I6000" t="s">
        <v>6117</v>
      </c>
      <c r="J6000">
        <v>1983</v>
      </c>
      <c r="K6000">
        <v>1517480</v>
      </c>
      <c r="L6000">
        <v>29</v>
      </c>
      <c r="M6000" t="s">
        <v>200</v>
      </c>
      <c r="N6000" t="s">
        <v>3816</v>
      </c>
      <c r="O6000" t="s">
        <v>202</v>
      </c>
      <c r="P6000" t="s">
        <v>1935</v>
      </c>
    </row>
    <row r="6001" spans="1:16" x14ac:dyDescent="0.25">
      <c r="A6001">
        <v>8295</v>
      </c>
      <c r="B6001" t="s">
        <v>425</v>
      </c>
      <c r="E6001" t="s">
        <v>6305</v>
      </c>
      <c r="F6001" t="s">
        <v>347</v>
      </c>
      <c r="G6001" t="s">
        <v>6089</v>
      </c>
      <c r="H6001" t="s">
        <v>198</v>
      </c>
      <c r="I6001" t="s">
        <v>6117</v>
      </c>
      <c r="J6001">
        <v>1983</v>
      </c>
      <c r="K6001">
        <v>52000</v>
      </c>
      <c r="L6001">
        <v>29</v>
      </c>
      <c r="M6001" t="s">
        <v>200</v>
      </c>
      <c r="N6001" t="s">
        <v>668</v>
      </c>
      <c r="O6001" t="s">
        <v>202</v>
      </c>
      <c r="P6001" t="s">
        <v>3808</v>
      </c>
    </row>
    <row r="6002" spans="1:16" x14ac:dyDescent="0.25">
      <c r="A6002">
        <v>8296</v>
      </c>
      <c r="B6002" t="s">
        <v>425</v>
      </c>
      <c r="E6002" t="s">
        <v>6306</v>
      </c>
      <c r="F6002" t="s">
        <v>347</v>
      </c>
      <c r="G6002" t="s">
        <v>6089</v>
      </c>
      <c r="H6002" t="s">
        <v>198</v>
      </c>
      <c r="I6002" t="s">
        <v>6117</v>
      </c>
      <c r="J6002">
        <v>1982</v>
      </c>
      <c r="K6002">
        <v>158800</v>
      </c>
      <c r="L6002">
        <v>29</v>
      </c>
      <c r="M6002" t="s">
        <v>200</v>
      </c>
      <c r="N6002" t="s">
        <v>668</v>
      </c>
      <c r="O6002" t="s">
        <v>202</v>
      </c>
      <c r="P6002" t="s">
        <v>3808</v>
      </c>
    </row>
    <row r="6003" spans="1:16" x14ac:dyDescent="0.25">
      <c r="A6003">
        <v>8297</v>
      </c>
      <c r="B6003" t="s">
        <v>425</v>
      </c>
      <c r="E6003" t="s">
        <v>6307</v>
      </c>
      <c r="F6003" t="s">
        <v>347</v>
      </c>
      <c r="G6003" t="s">
        <v>6089</v>
      </c>
      <c r="H6003" t="s">
        <v>198</v>
      </c>
      <c r="I6003" t="s">
        <v>6117</v>
      </c>
      <c r="J6003">
        <v>1984</v>
      </c>
      <c r="K6003">
        <v>102800</v>
      </c>
      <c r="L6003">
        <v>29</v>
      </c>
      <c r="M6003" t="s">
        <v>200</v>
      </c>
      <c r="N6003" t="s">
        <v>668</v>
      </c>
      <c r="O6003" t="s">
        <v>202</v>
      </c>
      <c r="P6003" t="s">
        <v>3808</v>
      </c>
    </row>
    <row r="6004" spans="1:16" x14ac:dyDescent="0.25">
      <c r="A6004">
        <v>8298</v>
      </c>
      <c r="B6004" t="s">
        <v>425</v>
      </c>
      <c r="E6004" t="s">
        <v>6305</v>
      </c>
      <c r="F6004" t="s">
        <v>347</v>
      </c>
      <c r="G6004" t="s">
        <v>6089</v>
      </c>
      <c r="H6004" t="s">
        <v>198</v>
      </c>
      <c r="I6004" t="s">
        <v>6117</v>
      </c>
      <c r="J6004">
        <v>1984</v>
      </c>
      <c r="K6004">
        <v>53200</v>
      </c>
      <c r="L6004">
        <v>29</v>
      </c>
      <c r="M6004" t="s">
        <v>200</v>
      </c>
      <c r="N6004" t="s">
        <v>668</v>
      </c>
      <c r="O6004" t="s">
        <v>202</v>
      </c>
      <c r="P6004" t="s">
        <v>3808</v>
      </c>
    </row>
    <row r="6005" spans="1:16" x14ac:dyDescent="0.25">
      <c r="A6005">
        <v>8299</v>
      </c>
      <c r="B6005" t="s">
        <v>399</v>
      </c>
      <c r="E6005" t="s">
        <v>6308</v>
      </c>
      <c r="F6005" t="s">
        <v>347</v>
      </c>
      <c r="G6005" t="s">
        <v>6089</v>
      </c>
      <c r="H6005" t="s">
        <v>198</v>
      </c>
      <c r="I6005" t="s">
        <v>6117</v>
      </c>
      <c r="J6005">
        <v>1987</v>
      </c>
      <c r="K6005">
        <v>216939</v>
      </c>
      <c r="L6005">
        <v>29</v>
      </c>
      <c r="M6005" t="s">
        <v>200</v>
      </c>
      <c r="N6005" t="s">
        <v>1203</v>
      </c>
      <c r="O6005" t="s">
        <v>202</v>
      </c>
      <c r="P6005" t="s">
        <v>5623</v>
      </c>
    </row>
    <row r="6006" spans="1:16" x14ac:dyDescent="0.25">
      <c r="A6006">
        <v>8300</v>
      </c>
      <c r="B6006" t="s">
        <v>399</v>
      </c>
      <c r="E6006" t="s">
        <v>6309</v>
      </c>
      <c r="F6006" t="s">
        <v>347</v>
      </c>
      <c r="G6006" t="s">
        <v>6089</v>
      </c>
      <c r="H6006" t="s">
        <v>198</v>
      </c>
      <c r="I6006" t="s">
        <v>6117</v>
      </c>
      <c r="J6006">
        <v>1987</v>
      </c>
      <c r="K6006">
        <v>89553</v>
      </c>
      <c r="L6006">
        <v>29</v>
      </c>
      <c r="M6006" t="s">
        <v>200</v>
      </c>
      <c r="N6006" t="s">
        <v>1203</v>
      </c>
      <c r="O6006" t="s">
        <v>202</v>
      </c>
      <c r="P6006" t="s">
        <v>2606</v>
      </c>
    </row>
    <row r="6007" spans="1:16" x14ac:dyDescent="0.25">
      <c r="A6007">
        <v>8301</v>
      </c>
      <c r="B6007" t="s">
        <v>425</v>
      </c>
      <c r="E6007" t="s">
        <v>6305</v>
      </c>
      <c r="F6007" t="s">
        <v>347</v>
      </c>
      <c r="G6007" t="s">
        <v>6089</v>
      </c>
      <c r="H6007" t="s">
        <v>198</v>
      </c>
      <c r="I6007" t="s">
        <v>6117</v>
      </c>
      <c r="J6007">
        <v>1985</v>
      </c>
      <c r="K6007">
        <v>221000</v>
      </c>
      <c r="L6007">
        <v>29</v>
      </c>
      <c r="M6007" t="s">
        <v>200</v>
      </c>
      <c r="N6007" t="s">
        <v>668</v>
      </c>
      <c r="O6007" t="s">
        <v>202</v>
      </c>
      <c r="P6007" t="s">
        <v>3808</v>
      </c>
    </row>
    <row r="6008" spans="1:16" x14ac:dyDescent="0.25">
      <c r="A6008">
        <v>8302</v>
      </c>
      <c r="B6008" t="s">
        <v>425</v>
      </c>
      <c r="E6008" t="s">
        <v>6310</v>
      </c>
      <c r="F6008" t="s">
        <v>347</v>
      </c>
      <c r="G6008" t="s">
        <v>6089</v>
      </c>
      <c r="H6008" t="s">
        <v>198</v>
      </c>
      <c r="I6008" t="s">
        <v>6117</v>
      </c>
      <c r="J6008">
        <v>1985</v>
      </c>
      <c r="K6008">
        <v>54800</v>
      </c>
      <c r="L6008">
        <v>29</v>
      </c>
      <c r="M6008" t="s">
        <v>200</v>
      </c>
      <c r="N6008" t="s">
        <v>668</v>
      </c>
      <c r="O6008" t="s">
        <v>202</v>
      </c>
      <c r="P6008" t="s">
        <v>3808</v>
      </c>
    </row>
    <row r="6009" spans="1:16" x14ac:dyDescent="0.25">
      <c r="A6009">
        <v>8303</v>
      </c>
      <c r="B6009" t="s">
        <v>425</v>
      </c>
      <c r="E6009" t="s">
        <v>6282</v>
      </c>
      <c r="F6009" t="s">
        <v>347</v>
      </c>
      <c r="G6009" t="s">
        <v>6089</v>
      </c>
      <c r="H6009" t="s">
        <v>198</v>
      </c>
      <c r="I6009" t="s">
        <v>6117</v>
      </c>
      <c r="J6009">
        <v>1985</v>
      </c>
      <c r="K6009">
        <v>9700</v>
      </c>
      <c r="L6009">
        <v>29</v>
      </c>
      <c r="M6009" t="s">
        <v>200</v>
      </c>
      <c r="N6009" t="s">
        <v>668</v>
      </c>
      <c r="O6009" t="s">
        <v>202</v>
      </c>
      <c r="P6009" t="s">
        <v>3808</v>
      </c>
    </row>
    <row r="6010" spans="1:16" x14ac:dyDescent="0.25">
      <c r="A6010">
        <v>8304</v>
      </c>
      <c r="B6010" t="s">
        <v>425</v>
      </c>
      <c r="E6010" t="s">
        <v>6311</v>
      </c>
      <c r="F6010" t="s">
        <v>347</v>
      </c>
      <c r="G6010" t="s">
        <v>6089</v>
      </c>
      <c r="H6010" t="s">
        <v>198</v>
      </c>
      <c r="I6010" t="s">
        <v>6117</v>
      </c>
      <c r="J6010">
        <v>1985</v>
      </c>
      <c r="K6010">
        <v>142600</v>
      </c>
      <c r="L6010">
        <v>29</v>
      </c>
      <c r="M6010" t="s">
        <v>200</v>
      </c>
      <c r="N6010" t="s">
        <v>668</v>
      </c>
      <c r="O6010" t="s">
        <v>202</v>
      </c>
      <c r="P6010" t="s">
        <v>3808</v>
      </c>
    </row>
    <row r="6011" spans="1:16" x14ac:dyDescent="0.25">
      <c r="A6011">
        <v>8305</v>
      </c>
      <c r="B6011" t="s">
        <v>399</v>
      </c>
      <c r="E6011" t="s">
        <v>6312</v>
      </c>
      <c r="F6011" t="s">
        <v>347</v>
      </c>
      <c r="G6011" t="s">
        <v>6089</v>
      </c>
      <c r="H6011" t="s">
        <v>198</v>
      </c>
      <c r="I6011" t="s">
        <v>6117</v>
      </c>
      <c r="J6011">
        <v>1988</v>
      </c>
      <c r="K6011">
        <v>36977</v>
      </c>
      <c r="L6011">
        <v>29</v>
      </c>
      <c r="M6011" t="s">
        <v>200</v>
      </c>
      <c r="N6011" t="s">
        <v>1203</v>
      </c>
      <c r="O6011" t="s">
        <v>202</v>
      </c>
      <c r="P6011" t="s">
        <v>1506</v>
      </c>
    </row>
    <row r="6012" spans="1:16" x14ac:dyDescent="0.25">
      <c r="A6012">
        <v>8306</v>
      </c>
      <c r="B6012" t="s">
        <v>399</v>
      </c>
      <c r="E6012" t="s">
        <v>6313</v>
      </c>
      <c r="F6012" t="s">
        <v>347</v>
      </c>
      <c r="G6012" t="s">
        <v>6089</v>
      </c>
      <c r="H6012" t="s">
        <v>198</v>
      </c>
      <c r="I6012" t="s">
        <v>6117</v>
      </c>
      <c r="J6012">
        <v>1988</v>
      </c>
      <c r="K6012">
        <v>23606</v>
      </c>
      <c r="L6012">
        <v>29</v>
      </c>
      <c r="M6012" t="s">
        <v>200</v>
      </c>
      <c r="N6012" t="s">
        <v>1203</v>
      </c>
      <c r="O6012" t="s">
        <v>202</v>
      </c>
      <c r="P6012" t="s">
        <v>450</v>
      </c>
    </row>
    <row r="6013" spans="1:16" x14ac:dyDescent="0.25">
      <c r="A6013">
        <v>8307</v>
      </c>
      <c r="B6013" t="s">
        <v>399</v>
      </c>
      <c r="E6013" t="s">
        <v>6313</v>
      </c>
      <c r="F6013" t="s">
        <v>347</v>
      </c>
      <c r="G6013" t="s">
        <v>6089</v>
      </c>
      <c r="H6013" t="s">
        <v>198</v>
      </c>
      <c r="I6013" t="s">
        <v>6117</v>
      </c>
      <c r="J6013">
        <v>1988</v>
      </c>
      <c r="K6013">
        <v>69985</v>
      </c>
      <c r="L6013">
        <v>29</v>
      </c>
      <c r="M6013" t="s">
        <v>200</v>
      </c>
      <c r="N6013" t="s">
        <v>1203</v>
      </c>
      <c r="O6013" t="s">
        <v>202</v>
      </c>
      <c r="P6013" t="s">
        <v>450</v>
      </c>
    </row>
    <row r="6014" spans="1:16" x14ac:dyDescent="0.25">
      <c r="A6014">
        <v>8308</v>
      </c>
      <c r="B6014" t="s">
        <v>399</v>
      </c>
      <c r="E6014" t="s">
        <v>6305</v>
      </c>
      <c r="F6014" t="s">
        <v>347</v>
      </c>
      <c r="G6014" t="s">
        <v>6089</v>
      </c>
      <c r="H6014" t="s">
        <v>198</v>
      </c>
      <c r="I6014" t="s">
        <v>6117</v>
      </c>
      <c r="J6014">
        <v>1988</v>
      </c>
      <c r="K6014">
        <v>87527</v>
      </c>
      <c r="L6014">
        <v>29</v>
      </c>
      <c r="M6014" t="s">
        <v>200</v>
      </c>
      <c r="N6014" t="s">
        <v>1203</v>
      </c>
      <c r="O6014" t="s">
        <v>202</v>
      </c>
      <c r="P6014" t="s">
        <v>442</v>
      </c>
    </row>
    <row r="6015" spans="1:16" x14ac:dyDescent="0.25">
      <c r="A6015">
        <v>8309</v>
      </c>
      <c r="B6015" t="s">
        <v>399</v>
      </c>
      <c r="E6015" t="s">
        <v>6314</v>
      </c>
      <c r="F6015" t="s">
        <v>347</v>
      </c>
      <c r="G6015" t="s">
        <v>6089</v>
      </c>
      <c r="H6015" t="s">
        <v>198</v>
      </c>
      <c r="I6015" t="s">
        <v>6117</v>
      </c>
      <c r="J6015">
        <v>1989</v>
      </c>
      <c r="K6015">
        <v>349285</v>
      </c>
      <c r="L6015">
        <v>29</v>
      </c>
      <c r="M6015" t="s">
        <v>200</v>
      </c>
      <c r="N6015" t="s">
        <v>1203</v>
      </c>
      <c r="O6015" t="s">
        <v>202</v>
      </c>
      <c r="P6015" t="s">
        <v>6315</v>
      </c>
    </row>
    <row r="6016" spans="1:16" x14ac:dyDescent="0.25">
      <c r="A6016">
        <v>8310</v>
      </c>
      <c r="B6016" t="s">
        <v>399</v>
      </c>
      <c r="E6016" t="s">
        <v>6316</v>
      </c>
      <c r="F6016" t="s">
        <v>347</v>
      </c>
      <c r="G6016" t="s">
        <v>6089</v>
      </c>
      <c r="H6016" t="s">
        <v>198</v>
      </c>
      <c r="I6016" t="s">
        <v>6117</v>
      </c>
      <c r="J6016">
        <v>1989</v>
      </c>
      <c r="K6016">
        <v>51019</v>
      </c>
      <c r="L6016">
        <v>29</v>
      </c>
      <c r="M6016" t="s">
        <v>200</v>
      </c>
      <c r="N6016" t="s">
        <v>1203</v>
      </c>
      <c r="O6016" t="s">
        <v>202</v>
      </c>
      <c r="P6016" t="s">
        <v>1242</v>
      </c>
    </row>
    <row r="6017" spans="1:16" x14ac:dyDescent="0.25">
      <c r="A6017">
        <v>8311</v>
      </c>
      <c r="B6017" t="s">
        <v>399</v>
      </c>
      <c r="E6017" t="s">
        <v>6305</v>
      </c>
      <c r="F6017" t="s">
        <v>347</v>
      </c>
      <c r="G6017" t="s">
        <v>6089</v>
      </c>
      <c r="H6017" t="s">
        <v>198</v>
      </c>
      <c r="I6017" t="s">
        <v>6117</v>
      </c>
      <c r="J6017">
        <v>1992</v>
      </c>
      <c r="K6017">
        <v>13964</v>
      </c>
      <c r="L6017">
        <v>29</v>
      </c>
      <c r="M6017" t="s">
        <v>200</v>
      </c>
      <c r="N6017" t="s">
        <v>1203</v>
      </c>
      <c r="O6017" t="s">
        <v>202</v>
      </c>
      <c r="P6017" t="s">
        <v>1176</v>
      </c>
    </row>
    <row r="6018" spans="1:16" x14ac:dyDescent="0.25">
      <c r="A6018">
        <v>8312</v>
      </c>
      <c r="B6018" t="s">
        <v>399</v>
      </c>
      <c r="E6018" t="s">
        <v>6316</v>
      </c>
      <c r="F6018" t="s">
        <v>347</v>
      </c>
      <c r="G6018" t="s">
        <v>6089</v>
      </c>
      <c r="H6018" t="s">
        <v>198</v>
      </c>
      <c r="I6018" t="s">
        <v>6117</v>
      </c>
      <c r="J6018">
        <v>1992</v>
      </c>
      <c r="K6018">
        <v>42959</v>
      </c>
      <c r="L6018">
        <v>29</v>
      </c>
      <c r="M6018" t="s">
        <v>200</v>
      </c>
      <c r="N6018" t="s">
        <v>1203</v>
      </c>
      <c r="O6018" t="s">
        <v>202</v>
      </c>
      <c r="P6018" t="s">
        <v>6317</v>
      </c>
    </row>
    <row r="6019" spans="1:16" x14ac:dyDescent="0.25">
      <c r="A6019">
        <v>8313</v>
      </c>
      <c r="B6019" t="s">
        <v>399</v>
      </c>
      <c r="E6019" t="s">
        <v>6318</v>
      </c>
      <c r="F6019" t="s">
        <v>347</v>
      </c>
      <c r="G6019" t="s">
        <v>6089</v>
      </c>
      <c r="H6019" t="s">
        <v>198</v>
      </c>
      <c r="I6019" t="s">
        <v>6117</v>
      </c>
      <c r="J6019">
        <v>1992</v>
      </c>
      <c r="K6019">
        <v>43256</v>
      </c>
      <c r="L6019">
        <v>29</v>
      </c>
      <c r="M6019" t="s">
        <v>200</v>
      </c>
      <c r="N6019" t="s">
        <v>1203</v>
      </c>
      <c r="O6019" t="s">
        <v>202</v>
      </c>
      <c r="P6019" t="s">
        <v>1176</v>
      </c>
    </row>
    <row r="6020" spans="1:16" x14ac:dyDescent="0.25">
      <c r="A6020">
        <v>8314</v>
      </c>
      <c r="B6020" t="s">
        <v>399</v>
      </c>
      <c r="E6020" t="s">
        <v>6319</v>
      </c>
      <c r="F6020" t="s">
        <v>347</v>
      </c>
      <c r="G6020" t="s">
        <v>6089</v>
      </c>
      <c r="H6020" t="s">
        <v>198</v>
      </c>
      <c r="I6020" t="s">
        <v>6117</v>
      </c>
      <c r="J6020">
        <v>1993</v>
      </c>
      <c r="K6020">
        <v>45691</v>
      </c>
      <c r="L6020">
        <v>29</v>
      </c>
      <c r="M6020" t="s">
        <v>200</v>
      </c>
      <c r="N6020" t="s">
        <v>1203</v>
      </c>
      <c r="O6020" t="s">
        <v>202</v>
      </c>
      <c r="P6020" t="s">
        <v>1506</v>
      </c>
    </row>
    <row r="6021" spans="1:16" x14ac:dyDescent="0.25">
      <c r="A6021">
        <v>8315</v>
      </c>
      <c r="B6021" t="s">
        <v>399</v>
      </c>
      <c r="E6021" t="s">
        <v>6320</v>
      </c>
      <c r="F6021" t="s">
        <v>347</v>
      </c>
      <c r="G6021" t="s">
        <v>6089</v>
      </c>
      <c r="H6021" t="s">
        <v>198</v>
      </c>
      <c r="I6021" t="s">
        <v>6117</v>
      </c>
      <c r="J6021">
        <v>1995</v>
      </c>
      <c r="K6021">
        <v>91362</v>
      </c>
      <c r="L6021">
        <v>29</v>
      </c>
      <c r="M6021" t="s">
        <v>200</v>
      </c>
      <c r="N6021" t="s">
        <v>1203</v>
      </c>
      <c r="O6021" t="s">
        <v>202</v>
      </c>
      <c r="P6021" t="s">
        <v>1506</v>
      </c>
    </row>
    <row r="6022" spans="1:16" x14ac:dyDescent="0.25">
      <c r="A6022">
        <v>8316</v>
      </c>
      <c r="B6022" t="s">
        <v>399</v>
      </c>
      <c r="E6022" t="s">
        <v>6321</v>
      </c>
      <c r="F6022" t="s">
        <v>347</v>
      </c>
      <c r="G6022" t="s">
        <v>6089</v>
      </c>
      <c r="H6022" t="s">
        <v>198</v>
      </c>
      <c r="I6022" t="s">
        <v>6117</v>
      </c>
      <c r="J6022">
        <v>1995</v>
      </c>
      <c r="K6022">
        <v>136181</v>
      </c>
      <c r="L6022">
        <v>29</v>
      </c>
      <c r="M6022" t="s">
        <v>200</v>
      </c>
      <c r="N6022" t="s">
        <v>1203</v>
      </c>
      <c r="O6022" t="s">
        <v>202</v>
      </c>
      <c r="P6022" t="s">
        <v>1176</v>
      </c>
    </row>
    <row r="6023" spans="1:16" x14ac:dyDescent="0.25">
      <c r="A6023">
        <v>8317</v>
      </c>
      <c r="B6023" t="s">
        <v>399</v>
      </c>
      <c r="E6023" t="s">
        <v>6322</v>
      </c>
      <c r="F6023" t="s">
        <v>347</v>
      </c>
      <c r="G6023" t="s">
        <v>6089</v>
      </c>
      <c r="H6023" t="s">
        <v>198</v>
      </c>
      <c r="I6023" t="s">
        <v>6117</v>
      </c>
      <c r="J6023">
        <v>1998</v>
      </c>
      <c r="K6023">
        <v>66949</v>
      </c>
      <c r="L6023">
        <v>29</v>
      </c>
      <c r="M6023" t="s">
        <v>200</v>
      </c>
      <c r="N6023" t="s">
        <v>1203</v>
      </c>
      <c r="O6023" t="s">
        <v>202</v>
      </c>
      <c r="P6023" t="s">
        <v>1506</v>
      </c>
    </row>
    <row r="6024" spans="1:16" x14ac:dyDescent="0.25">
      <c r="A6024">
        <v>8318</v>
      </c>
      <c r="B6024" t="s">
        <v>399</v>
      </c>
      <c r="E6024" t="s">
        <v>6320</v>
      </c>
      <c r="F6024" t="s">
        <v>347</v>
      </c>
      <c r="G6024" t="s">
        <v>6089</v>
      </c>
      <c r="H6024" t="s">
        <v>198</v>
      </c>
      <c r="I6024" t="s">
        <v>6117</v>
      </c>
      <c r="J6024">
        <v>1998</v>
      </c>
      <c r="K6024">
        <v>70872</v>
      </c>
      <c r="L6024">
        <v>29</v>
      </c>
      <c r="M6024" t="s">
        <v>200</v>
      </c>
      <c r="N6024" t="s">
        <v>1203</v>
      </c>
      <c r="O6024" t="s">
        <v>202</v>
      </c>
      <c r="P6024" t="s">
        <v>1506</v>
      </c>
    </row>
    <row r="6025" spans="1:16" x14ac:dyDescent="0.25">
      <c r="A6025">
        <v>8319</v>
      </c>
      <c r="B6025" t="s">
        <v>360</v>
      </c>
      <c r="E6025" t="s">
        <v>6323</v>
      </c>
      <c r="F6025" t="s">
        <v>347</v>
      </c>
      <c r="G6025" t="s">
        <v>6089</v>
      </c>
      <c r="H6025" t="s">
        <v>198</v>
      </c>
      <c r="I6025" t="s">
        <v>6117</v>
      </c>
      <c r="J6025">
        <v>1987</v>
      </c>
      <c r="K6025">
        <v>1617052</v>
      </c>
      <c r="L6025">
        <v>29</v>
      </c>
      <c r="M6025" t="s">
        <v>200</v>
      </c>
      <c r="N6025" t="s">
        <v>364</v>
      </c>
      <c r="O6025" t="s">
        <v>202</v>
      </c>
      <c r="P6025" t="s">
        <v>365</v>
      </c>
    </row>
    <row r="6026" spans="1:16" x14ac:dyDescent="0.25">
      <c r="A6026">
        <v>8320</v>
      </c>
      <c r="B6026" t="s">
        <v>360</v>
      </c>
      <c r="E6026" t="s">
        <v>6324</v>
      </c>
      <c r="F6026" t="s">
        <v>347</v>
      </c>
      <c r="G6026" t="s">
        <v>6089</v>
      </c>
      <c r="H6026" t="s">
        <v>198</v>
      </c>
      <c r="I6026" t="s">
        <v>6117</v>
      </c>
      <c r="J6026">
        <v>1987</v>
      </c>
      <c r="K6026">
        <v>69634</v>
      </c>
      <c r="L6026">
        <v>29</v>
      </c>
      <c r="M6026" t="s">
        <v>200</v>
      </c>
      <c r="N6026" t="s">
        <v>376</v>
      </c>
      <c r="O6026" t="s">
        <v>202</v>
      </c>
      <c r="P6026" t="s">
        <v>365</v>
      </c>
    </row>
    <row r="6027" spans="1:16" x14ac:dyDescent="0.25">
      <c r="A6027">
        <v>8321</v>
      </c>
      <c r="B6027" t="s">
        <v>360</v>
      </c>
      <c r="E6027" t="s">
        <v>6325</v>
      </c>
      <c r="F6027" t="s">
        <v>347</v>
      </c>
      <c r="G6027" t="s">
        <v>6089</v>
      </c>
      <c r="H6027" t="s">
        <v>198</v>
      </c>
      <c r="I6027" t="s">
        <v>6117</v>
      </c>
      <c r="J6027">
        <v>1987</v>
      </c>
      <c r="K6027">
        <v>39528</v>
      </c>
      <c r="L6027">
        <v>29</v>
      </c>
      <c r="M6027" t="s">
        <v>200</v>
      </c>
      <c r="N6027" t="s">
        <v>668</v>
      </c>
      <c r="O6027" t="s">
        <v>202</v>
      </c>
      <c r="P6027" t="s">
        <v>365</v>
      </c>
    </row>
    <row r="6028" spans="1:16" x14ac:dyDescent="0.25">
      <c r="A6028">
        <v>8322</v>
      </c>
      <c r="B6028" t="s">
        <v>360</v>
      </c>
      <c r="E6028" t="s">
        <v>4596</v>
      </c>
      <c r="F6028" t="s">
        <v>347</v>
      </c>
      <c r="G6028" t="s">
        <v>6089</v>
      </c>
      <c r="H6028" t="s">
        <v>198</v>
      </c>
      <c r="I6028" t="s">
        <v>6117</v>
      </c>
      <c r="J6028">
        <v>1987</v>
      </c>
      <c r="K6028">
        <v>5838</v>
      </c>
      <c r="L6028">
        <v>29</v>
      </c>
      <c r="M6028" t="s">
        <v>200</v>
      </c>
      <c r="N6028" t="s">
        <v>376</v>
      </c>
      <c r="O6028" t="s">
        <v>202</v>
      </c>
      <c r="P6028" t="s">
        <v>365</v>
      </c>
    </row>
    <row r="6029" spans="1:16" x14ac:dyDescent="0.25">
      <c r="A6029">
        <v>8323</v>
      </c>
      <c r="B6029" t="s">
        <v>360</v>
      </c>
      <c r="E6029" t="s">
        <v>6326</v>
      </c>
      <c r="F6029" t="s">
        <v>347</v>
      </c>
      <c r="G6029" t="s">
        <v>6089</v>
      </c>
      <c r="H6029" t="s">
        <v>198</v>
      </c>
      <c r="I6029" t="s">
        <v>6117</v>
      </c>
      <c r="J6029">
        <v>1987</v>
      </c>
      <c r="K6029">
        <v>58995</v>
      </c>
      <c r="L6029">
        <v>29</v>
      </c>
      <c r="M6029" t="s">
        <v>200</v>
      </c>
      <c r="N6029" t="s">
        <v>376</v>
      </c>
      <c r="O6029" t="s">
        <v>202</v>
      </c>
      <c r="P6029" t="s">
        <v>365</v>
      </c>
    </row>
    <row r="6030" spans="1:16" x14ac:dyDescent="0.25">
      <c r="A6030">
        <v>8324</v>
      </c>
      <c r="B6030" t="s">
        <v>360</v>
      </c>
      <c r="E6030" t="s">
        <v>6327</v>
      </c>
      <c r="F6030" t="s">
        <v>347</v>
      </c>
      <c r="G6030" t="s">
        <v>6089</v>
      </c>
      <c r="H6030" t="s">
        <v>198</v>
      </c>
      <c r="I6030" t="s">
        <v>6117</v>
      </c>
      <c r="J6030">
        <v>1987</v>
      </c>
      <c r="K6030">
        <v>78382</v>
      </c>
      <c r="L6030">
        <v>29</v>
      </c>
      <c r="M6030" t="s">
        <v>200</v>
      </c>
      <c r="N6030" t="s">
        <v>376</v>
      </c>
      <c r="O6030" t="s">
        <v>202</v>
      </c>
      <c r="P6030" t="s">
        <v>365</v>
      </c>
    </row>
    <row r="6031" spans="1:16" x14ac:dyDescent="0.25">
      <c r="A6031">
        <v>8325</v>
      </c>
      <c r="B6031" t="s">
        <v>360</v>
      </c>
      <c r="E6031" t="s">
        <v>6328</v>
      </c>
      <c r="F6031" t="s">
        <v>347</v>
      </c>
      <c r="G6031" t="s">
        <v>6089</v>
      </c>
      <c r="H6031" t="s">
        <v>198</v>
      </c>
      <c r="I6031" t="s">
        <v>6117</v>
      </c>
      <c r="J6031">
        <v>1987</v>
      </c>
      <c r="K6031">
        <v>59087</v>
      </c>
      <c r="L6031">
        <v>29</v>
      </c>
      <c r="M6031" t="s">
        <v>200</v>
      </c>
      <c r="N6031" t="s">
        <v>376</v>
      </c>
      <c r="O6031" t="s">
        <v>202</v>
      </c>
      <c r="P6031" t="s">
        <v>365</v>
      </c>
    </row>
    <row r="6032" spans="1:16" x14ac:dyDescent="0.25">
      <c r="A6032">
        <v>8326</v>
      </c>
      <c r="B6032" t="s">
        <v>360</v>
      </c>
      <c r="E6032" t="s">
        <v>6329</v>
      </c>
      <c r="F6032" t="s">
        <v>347</v>
      </c>
      <c r="G6032" t="s">
        <v>6089</v>
      </c>
      <c r="H6032" t="s">
        <v>198</v>
      </c>
      <c r="I6032" t="s">
        <v>6117</v>
      </c>
      <c r="J6032">
        <v>1987</v>
      </c>
      <c r="K6032">
        <v>27812</v>
      </c>
      <c r="L6032">
        <v>29</v>
      </c>
      <c r="M6032" t="s">
        <v>200</v>
      </c>
      <c r="N6032" t="s">
        <v>376</v>
      </c>
      <c r="O6032" t="s">
        <v>202</v>
      </c>
      <c r="P6032" t="s">
        <v>365</v>
      </c>
    </row>
    <row r="6033" spans="1:16" x14ac:dyDescent="0.25">
      <c r="A6033">
        <v>8327</v>
      </c>
      <c r="B6033" t="s">
        <v>360</v>
      </c>
      <c r="E6033" t="s">
        <v>6330</v>
      </c>
      <c r="F6033" t="s">
        <v>347</v>
      </c>
      <c r="G6033" t="s">
        <v>6089</v>
      </c>
      <c r="H6033" t="s">
        <v>198</v>
      </c>
      <c r="I6033" t="s">
        <v>6117</v>
      </c>
      <c r="J6033">
        <v>1987</v>
      </c>
      <c r="K6033">
        <v>4314216</v>
      </c>
      <c r="L6033">
        <v>29</v>
      </c>
      <c r="M6033" t="s">
        <v>200</v>
      </c>
      <c r="N6033" t="s">
        <v>364</v>
      </c>
      <c r="O6033" t="s">
        <v>202</v>
      </c>
      <c r="P6033" t="s">
        <v>365</v>
      </c>
    </row>
    <row r="6034" spans="1:16" x14ac:dyDescent="0.25">
      <c r="A6034">
        <v>8328</v>
      </c>
      <c r="B6034" t="s">
        <v>360</v>
      </c>
      <c r="E6034" t="s">
        <v>1859</v>
      </c>
      <c r="F6034" t="s">
        <v>347</v>
      </c>
      <c r="G6034" t="s">
        <v>6089</v>
      </c>
      <c r="H6034" t="s">
        <v>198</v>
      </c>
      <c r="I6034" t="s">
        <v>6117</v>
      </c>
      <c r="J6034">
        <v>1987</v>
      </c>
      <c r="K6034">
        <v>1405375</v>
      </c>
      <c r="L6034">
        <v>29</v>
      </c>
      <c r="M6034" t="s">
        <v>200</v>
      </c>
      <c r="N6034" t="s">
        <v>364</v>
      </c>
      <c r="O6034" t="s">
        <v>202</v>
      </c>
      <c r="P6034" t="s">
        <v>365</v>
      </c>
    </row>
    <row r="6035" spans="1:16" x14ac:dyDescent="0.25">
      <c r="A6035">
        <v>8329</v>
      </c>
      <c r="B6035" t="s">
        <v>399</v>
      </c>
      <c r="E6035" t="s">
        <v>6331</v>
      </c>
      <c r="F6035" t="s">
        <v>347</v>
      </c>
      <c r="G6035" t="s">
        <v>6089</v>
      </c>
      <c r="H6035" t="s">
        <v>6332</v>
      </c>
      <c r="I6035" t="s">
        <v>6333</v>
      </c>
      <c r="J6035">
        <v>1990</v>
      </c>
      <c r="K6035">
        <v>1083</v>
      </c>
      <c r="L6035">
        <v>29</v>
      </c>
      <c r="M6035" t="s">
        <v>200</v>
      </c>
      <c r="N6035" t="s">
        <v>1203</v>
      </c>
      <c r="O6035" t="s">
        <v>202</v>
      </c>
      <c r="P6035" t="s">
        <v>1242</v>
      </c>
    </row>
    <row r="6036" spans="1:16" x14ac:dyDescent="0.25">
      <c r="A6036">
        <v>8330</v>
      </c>
      <c r="B6036" t="s">
        <v>399</v>
      </c>
      <c r="E6036" t="s">
        <v>6334</v>
      </c>
      <c r="F6036" t="s">
        <v>347</v>
      </c>
      <c r="G6036" t="s">
        <v>6089</v>
      </c>
      <c r="H6036" t="s">
        <v>6332</v>
      </c>
      <c r="I6036" t="s">
        <v>6333</v>
      </c>
      <c r="J6036">
        <v>1968</v>
      </c>
      <c r="K6036">
        <v>21298</v>
      </c>
      <c r="L6036">
        <v>29</v>
      </c>
      <c r="M6036" t="s">
        <v>200</v>
      </c>
      <c r="N6036" t="s">
        <v>1203</v>
      </c>
      <c r="O6036" t="s">
        <v>202</v>
      </c>
      <c r="P6036" t="s">
        <v>1176</v>
      </c>
    </row>
    <row r="6037" spans="1:16" x14ac:dyDescent="0.25">
      <c r="A6037">
        <v>8331</v>
      </c>
      <c r="B6037" t="s">
        <v>399</v>
      </c>
      <c r="E6037" t="s">
        <v>6335</v>
      </c>
      <c r="F6037" t="s">
        <v>347</v>
      </c>
      <c r="G6037" t="s">
        <v>6089</v>
      </c>
      <c r="H6037" t="s">
        <v>6332</v>
      </c>
      <c r="I6037" t="s">
        <v>6333</v>
      </c>
      <c r="J6037">
        <v>1971</v>
      </c>
      <c r="K6037">
        <v>1382</v>
      </c>
      <c r="L6037">
        <v>29</v>
      </c>
      <c r="M6037" t="s">
        <v>200</v>
      </c>
      <c r="N6037" t="s">
        <v>1203</v>
      </c>
      <c r="O6037" t="s">
        <v>202</v>
      </c>
      <c r="P6037" t="s">
        <v>1176</v>
      </c>
    </row>
    <row r="6038" spans="1:16" x14ac:dyDescent="0.25">
      <c r="A6038">
        <v>8332</v>
      </c>
      <c r="B6038" t="s">
        <v>399</v>
      </c>
      <c r="E6038" t="s">
        <v>6336</v>
      </c>
      <c r="F6038" t="s">
        <v>347</v>
      </c>
      <c r="G6038" t="s">
        <v>6089</v>
      </c>
      <c r="H6038" t="s">
        <v>6332</v>
      </c>
      <c r="I6038" t="s">
        <v>6333</v>
      </c>
      <c r="J6038">
        <v>1968</v>
      </c>
      <c r="K6038">
        <v>17300</v>
      </c>
      <c r="L6038">
        <v>29</v>
      </c>
      <c r="M6038" t="s">
        <v>200</v>
      </c>
      <c r="N6038" t="s">
        <v>1203</v>
      </c>
      <c r="O6038" t="s">
        <v>202</v>
      </c>
      <c r="P6038" t="s">
        <v>1176</v>
      </c>
    </row>
    <row r="6039" spans="1:16" x14ac:dyDescent="0.25">
      <c r="A6039">
        <v>8333</v>
      </c>
      <c r="B6039" t="s">
        <v>399</v>
      </c>
      <c r="E6039" t="s">
        <v>6337</v>
      </c>
      <c r="F6039" t="s">
        <v>347</v>
      </c>
      <c r="G6039" t="s">
        <v>6089</v>
      </c>
      <c r="H6039" t="s">
        <v>6332</v>
      </c>
      <c r="I6039" t="s">
        <v>6333</v>
      </c>
      <c r="J6039">
        <v>1968</v>
      </c>
      <c r="K6039">
        <v>7874</v>
      </c>
      <c r="L6039">
        <v>29</v>
      </c>
      <c r="M6039" t="s">
        <v>200</v>
      </c>
      <c r="N6039" t="s">
        <v>1203</v>
      </c>
      <c r="O6039" t="s">
        <v>202</v>
      </c>
      <c r="P6039" t="s">
        <v>1176</v>
      </c>
    </row>
    <row r="6040" spans="1:16" x14ac:dyDescent="0.25">
      <c r="A6040">
        <v>8334</v>
      </c>
      <c r="B6040" t="s">
        <v>425</v>
      </c>
      <c r="E6040" t="s">
        <v>3815</v>
      </c>
      <c r="F6040" t="s">
        <v>347</v>
      </c>
      <c r="G6040" t="s">
        <v>6089</v>
      </c>
      <c r="H6040" t="s">
        <v>198</v>
      </c>
      <c r="I6040" t="s">
        <v>6117</v>
      </c>
      <c r="J6040">
        <v>1963</v>
      </c>
      <c r="K6040">
        <v>2400</v>
      </c>
      <c r="L6040">
        <v>29</v>
      </c>
      <c r="M6040" t="s">
        <v>200</v>
      </c>
      <c r="N6040" t="s">
        <v>436</v>
      </c>
      <c r="O6040" t="s">
        <v>202</v>
      </c>
      <c r="P6040" t="s">
        <v>1674</v>
      </c>
    </row>
    <row r="6041" spans="1:16" x14ac:dyDescent="0.25">
      <c r="A6041">
        <v>8335</v>
      </c>
      <c r="B6041" t="s">
        <v>360</v>
      </c>
      <c r="E6041" t="s">
        <v>6338</v>
      </c>
      <c r="F6041" t="s">
        <v>347</v>
      </c>
      <c r="G6041" t="s">
        <v>6089</v>
      </c>
      <c r="H6041" t="s">
        <v>198</v>
      </c>
      <c r="I6041" t="s">
        <v>6117</v>
      </c>
      <c r="J6041">
        <v>1963</v>
      </c>
      <c r="K6041">
        <v>2200</v>
      </c>
      <c r="L6041">
        <v>29</v>
      </c>
      <c r="M6041" t="s">
        <v>200</v>
      </c>
      <c r="N6041" t="s">
        <v>436</v>
      </c>
      <c r="O6041" t="s">
        <v>202</v>
      </c>
      <c r="P6041" t="s">
        <v>6339</v>
      </c>
    </row>
    <row r="6042" spans="1:16" x14ac:dyDescent="0.25">
      <c r="A6042">
        <v>8336</v>
      </c>
      <c r="B6042" t="s">
        <v>360</v>
      </c>
      <c r="E6042" t="s">
        <v>6340</v>
      </c>
      <c r="F6042" t="s">
        <v>347</v>
      </c>
      <c r="G6042" t="s">
        <v>6089</v>
      </c>
      <c r="H6042" t="s">
        <v>6341</v>
      </c>
      <c r="I6042" t="s">
        <v>6342</v>
      </c>
      <c r="J6042">
        <v>1966</v>
      </c>
      <c r="K6042">
        <v>20500</v>
      </c>
      <c r="L6042">
        <v>29</v>
      </c>
      <c r="M6042" t="s">
        <v>200</v>
      </c>
      <c r="N6042" t="s">
        <v>668</v>
      </c>
      <c r="O6042" t="s">
        <v>202</v>
      </c>
      <c r="P6042" t="s">
        <v>365</v>
      </c>
    </row>
    <row r="6043" spans="1:16" x14ac:dyDescent="0.25">
      <c r="A6043">
        <v>8337</v>
      </c>
      <c r="B6043" t="s">
        <v>360</v>
      </c>
      <c r="E6043" t="s">
        <v>6343</v>
      </c>
      <c r="F6043" t="s">
        <v>347</v>
      </c>
      <c r="G6043" t="s">
        <v>6089</v>
      </c>
      <c r="H6043" t="s">
        <v>6341</v>
      </c>
      <c r="I6043" t="s">
        <v>6342</v>
      </c>
      <c r="J6043">
        <v>1966</v>
      </c>
      <c r="K6043">
        <v>28500</v>
      </c>
      <c r="L6043">
        <v>29</v>
      </c>
      <c r="M6043" t="s">
        <v>200</v>
      </c>
      <c r="N6043" t="s">
        <v>668</v>
      </c>
      <c r="O6043" t="s">
        <v>202</v>
      </c>
      <c r="P6043" t="s">
        <v>365</v>
      </c>
    </row>
    <row r="6044" spans="1:16" x14ac:dyDescent="0.25">
      <c r="A6044">
        <v>8338</v>
      </c>
      <c r="B6044" t="s">
        <v>360</v>
      </c>
      <c r="E6044" t="s">
        <v>6344</v>
      </c>
      <c r="F6044" t="s">
        <v>347</v>
      </c>
      <c r="G6044" t="s">
        <v>6089</v>
      </c>
      <c r="H6044" t="s">
        <v>6341</v>
      </c>
      <c r="I6044" t="s">
        <v>6342</v>
      </c>
      <c r="J6044">
        <v>1967</v>
      </c>
      <c r="K6044">
        <v>8100</v>
      </c>
      <c r="L6044">
        <v>29</v>
      </c>
      <c r="M6044" t="s">
        <v>200</v>
      </c>
      <c r="N6044" t="s">
        <v>668</v>
      </c>
      <c r="O6044" t="s">
        <v>202</v>
      </c>
      <c r="P6044" t="s">
        <v>365</v>
      </c>
    </row>
    <row r="6045" spans="1:16" x14ac:dyDescent="0.25">
      <c r="A6045">
        <v>8339</v>
      </c>
      <c r="B6045" t="s">
        <v>360</v>
      </c>
      <c r="E6045" t="s">
        <v>6345</v>
      </c>
      <c r="F6045" t="s">
        <v>347</v>
      </c>
      <c r="G6045" t="s">
        <v>6089</v>
      </c>
      <c r="H6045" t="s">
        <v>198</v>
      </c>
      <c r="I6045" t="s">
        <v>6117</v>
      </c>
      <c r="J6045">
        <v>1967</v>
      </c>
      <c r="K6045">
        <v>26000</v>
      </c>
      <c r="L6045">
        <v>29</v>
      </c>
      <c r="M6045" t="s">
        <v>200</v>
      </c>
      <c r="N6045" t="s">
        <v>436</v>
      </c>
      <c r="O6045" t="s">
        <v>202</v>
      </c>
      <c r="P6045" t="s">
        <v>6339</v>
      </c>
    </row>
    <row r="6046" spans="1:16" x14ac:dyDescent="0.25">
      <c r="A6046">
        <v>8340</v>
      </c>
      <c r="B6046" t="s">
        <v>360</v>
      </c>
      <c r="E6046" t="s">
        <v>6346</v>
      </c>
      <c r="F6046" t="s">
        <v>347</v>
      </c>
      <c r="G6046" t="s">
        <v>6089</v>
      </c>
      <c r="H6046" t="s">
        <v>6341</v>
      </c>
      <c r="I6046" t="s">
        <v>6342</v>
      </c>
      <c r="J6046">
        <v>1967</v>
      </c>
      <c r="K6046">
        <v>2200742</v>
      </c>
      <c r="L6046">
        <v>29</v>
      </c>
      <c r="M6046" t="s">
        <v>200</v>
      </c>
      <c r="N6046" t="s">
        <v>376</v>
      </c>
      <c r="O6046" t="s">
        <v>202</v>
      </c>
      <c r="P6046" t="s">
        <v>365</v>
      </c>
    </row>
    <row r="6047" spans="1:16" x14ac:dyDescent="0.25">
      <c r="A6047">
        <v>8341</v>
      </c>
      <c r="B6047" t="s">
        <v>360</v>
      </c>
      <c r="E6047" t="s">
        <v>6347</v>
      </c>
      <c r="F6047" t="s">
        <v>347</v>
      </c>
      <c r="G6047" t="s">
        <v>6089</v>
      </c>
      <c r="H6047" t="s">
        <v>198</v>
      </c>
      <c r="I6047" t="s">
        <v>6117</v>
      </c>
      <c r="J6047">
        <v>1973</v>
      </c>
      <c r="K6047">
        <v>30000</v>
      </c>
      <c r="L6047">
        <v>29</v>
      </c>
      <c r="M6047" t="s">
        <v>200</v>
      </c>
      <c r="N6047" t="s">
        <v>436</v>
      </c>
      <c r="O6047" t="s">
        <v>202</v>
      </c>
      <c r="P6047" t="s">
        <v>6339</v>
      </c>
    </row>
    <row r="6048" spans="1:16" x14ac:dyDescent="0.25">
      <c r="A6048">
        <v>8342</v>
      </c>
      <c r="B6048" t="s">
        <v>360</v>
      </c>
      <c r="E6048" t="s">
        <v>6348</v>
      </c>
      <c r="F6048" t="s">
        <v>347</v>
      </c>
      <c r="G6048" t="s">
        <v>6089</v>
      </c>
      <c r="H6048" t="s">
        <v>6341</v>
      </c>
      <c r="I6048" t="s">
        <v>6342</v>
      </c>
      <c r="J6048">
        <v>1974</v>
      </c>
      <c r="K6048">
        <v>124235</v>
      </c>
      <c r="L6048">
        <v>29</v>
      </c>
      <c r="M6048" t="s">
        <v>200</v>
      </c>
      <c r="N6048" t="s">
        <v>376</v>
      </c>
      <c r="O6048" t="s">
        <v>202</v>
      </c>
      <c r="P6048" t="s">
        <v>365</v>
      </c>
    </row>
    <row r="6049" spans="1:16" x14ac:dyDescent="0.25">
      <c r="A6049">
        <v>8343</v>
      </c>
      <c r="B6049" t="s">
        <v>360</v>
      </c>
      <c r="E6049" t="s">
        <v>6349</v>
      </c>
      <c r="F6049" t="s">
        <v>347</v>
      </c>
      <c r="G6049" t="s">
        <v>6089</v>
      </c>
      <c r="H6049" t="s">
        <v>6341</v>
      </c>
      <c r="I6049" t="s">
        <v>6342</v>
      </c>
      <c r="J6049">
        <v>1974</v>
      </c>
      <c r="K6049">
        <v>151339</v>
      </c>
      <c r="L6049">
        <v>29</v>
      </c>
      <c r="M6049" t="s">
        <v>200</v>
      </c>
      <c r="N6049" t="s">
        <v>376</v>
      </c>
      <c r="O6049" t="s">
        <v>202</v>
      </c>
      <c r="P6049" t="s">
        <v>365</v>
      </c>
    </row>
    <row r="6050" spans="1:16" x14ac:dyDescent="0.25">
      <c r="A6050">
        <v>8344</v>
      </c>
      <c r="B6050" t="s">
        <v>360</v>
      </c>
      <c r="E6050" t="s">
        <v>6350</v>
      </c>
      <c r="F6050" t="s">
        <v>347</v>
      </c>
      <c r="G6050" t="s">
        <v>6089</v>
      </c>
      <c r="H6050" t="s">
        <v>6341</v>
      </c>
      <c r="I6050" t="s">
        <v>6342</v>
      </c>
      <c r="J6050">
        <v>1975</v>
      </c>
      <c r="K6050">
        <v>139023</v>
      </c>
      <c r="L6050">
        <v>29</v>
      </c>
      <c r="M6050" t="s">
        <v>200</v>
      </c>
      <c r="N6050" t="s">
        <v>376</v>
      </c>
      <c r="O6050" t="s">
        <v>202</v>
      </c>
      <c r="P6050" t="s">
        <v>365</v>
      </c>
    </row>
    <row r="6051" spans="1:16" x14ac:dyDescent="0.25">
      <c r="A6051">
        <v>8345</v>
      </c>
      <c r="B6051" t="s">
        <v>360</v>
      </c>
      <c r="E6051" t="s">
        <v>6351</v>
      </c>
      <c r="F6051" t="s">
        <v>347</v>
      </c>
      <c r="G6051" t="s">
        <v>6089</v>
      </c>
      <c r="H6051" t="s">
        <v>198</v>
      </c>
      <c r="I6051" t="s">
        <v>6117</v>
      </c>
      <c r="J6051">
        <v>1978</v>
      </c>
      <c r="K6051">
        <v>3500</v>
      </c>
      <c r="L6051">
        <v>29</v>
      </c>
      <c r="M6051" t="s">
        <v>200</v>
      </c>
      <c r="N6051" t="s">
        <v>436</v>
      </c>
      <c r="O6051" t="s">
        <v>202</v>
      </c>
      <c r="P6051" t="s">
        <v>6339</v>
      </c>
    </row>
    <row r="6052" spans="1:16" x14ac:dyDescent="0.25">
      <c r="A6052">
        <v>8346</v>
      </c>
      <c r="B6052" t="s">
        <v>360</v>
      </c>
      <c r="E6052" t="s">
        <v>6352</v>
      </c>
      <c r="F6052" t="s">
        <v>347</v>
      </c>
      <c r="G6052" t="s">
        <v>6089</v>
      </c>
      <c r="H6052" t="s">
        <v>6341</v>
      </c>
      <c r="I6052" t="s">
        <v>6342</v>
      </c>
      <c r="J6052">
        <v>1979</v>
      </c>
      <c r="K6052">
        <v>226894</v>
      </c>
      <c r="L6052">
        <v>29</v>
      </c>
      <c r="M6052" t="s">
        <v>200</v>
      </c>
      <c r="N6052" t="s">
        <v>376</v>
      </c>
      <c r="O6052" t="s">
        <v>202</v>
      </c>
      <c r="P6052" t="s">
        <v>365</v>
      </c>
    </row>
    <row r="6053" spans="1:16" x14ac:dyDescent="0.25">
      <c r="A6053">
        <v>8347</v>
      </c>
      <c r="B6053" t="s">
        <v>360</v>
      </c>
      <c r="E6053" t="s">
        <v>6353</v>
      </c>
      <c r="F6053" t="s">
        <v>347</v>
      </c>
      <c r="G6053" t="s">
        <v>6089</v>
      </c>
      <c r="H6053" t="s">
        <v>198</v>
      </c>
      <c r="I6053" t="s">
        <v>6117</v>
      </c>
      <c r="J6053">
        <v>1981</v>
      </c>
      <c r="K6053">
        <v>23300</v>
      </c>
      <c r="L6053">
        <v>29</v>
      </c>
      <c r="M6053" t="s">
        <v>200</v>
      </c>
      <c r="N6053" t="s">
        <v>436</v>
      </c>
      <c r="O6053" t="s">
        <v>202</v>
      </c>
      <c r="P6053" t="s">
        <v>6339</v>
      </c>
    </row>
    <row r="6054" spans="1:16" x14ac:dyDescent="0.25">
      <c r="A6054">
        <v>8348</v>
      </c>
      <c r="B6054" t="s">
        <v>360</v>
      </c>
      <c r="E6054" t="s">
        <v>6354</v>
      </c>
      <c r="F6054" t="s">
        <v>347</v>
      </c>
      <c r="G6054" t="s">
        <v>6089</v>
      </c>
      <c r="H6054" t="s">
        <v>198</v>
      </c>
      <c r="I6054" t="s">
        <v>6117</v>
      </c>
      <c r="J6054">
        <v>1984</v>
      </c>
      <c r="K6054">
        <v>50000</v>
      </c>
      <c r="L6054">
        <v>29</v>
      </c>
      <c r="M6054" t="s">
        <v>200</v>
      </c>
      <c r="N6054" t="s">
        <v>436</v>
      </c>
      <c r="O6054" t="s">
        <v>202</v>
      </c>
      <c r="P6054" t="s">
        <v>6339</v>
      </c>
    </row>
    <row r="6055" spans="1:16" x14ac:dyDescent="0.25">
      <c r="A6055">
        <v>8349</v>
      </c>
      <c r="B6055" t="s">
        <v>360</v>
      </c>
      <c r="E6055" t="s">
        <v>6355</v>
      </c>
      <c r="F6055" t="s">
        <v>347</v>
      </c>
      <c r="G6055" t="s">
        <v>6089</v>
      </c>
      <c r="H6055" t="s">
        <v>198</v>
      </c>
      <c r="I6055" t="s">
        <v>6117</v>
      </c>
      <c r="J6055">
        <v>1985</v>
      </c>
      <c r="K6055">
        <v>40457</v>
      </c>
      <c r="L6055">
        <v>29</v>
      </c>
      <c r="M6055" t="s">
        <v>200</v>
      </c>
      <c r="N6055" t="s">
        <v>364</v>
      </c>
      <c r="O6055" t="s">
        <v>202</v>
      </c>
      <c r="P6055" t="s">
        <v>365</v>
      </c>
    </row>
    <row r="6056" spans="1:16" x14ac:dyDescent="0.25">
      <c r="A6056">
        <v>8350</v>
      </c>
      <c r="B6056" t="s">
        <v>360</v>
      </c>
      <c r="E6056" t="s">
        <v>6356</v>
      </c>
      <c r="F6056" t="s">
        <v>347</v>
      </c>
      <c r="G6056" t="s">
        <v>6089</v>
      </c>
      <c r="H6056" t="s">
        <v>6341</v>
      </c>
      <c r="I6056" t="s">
        <v>6342</v>
      </c>
      <c r="J6056">
        <v>1986</v>
      </c>
      <c r="K6056">
        <v>69130</v>
      </c>
      <c r="L6056">
        <v>29</v>
      </c>
      <c r="M6056" t="s">
        <v>200</v>
      </c>
      <c r="N6056" t="s">
        <v>668</v>
      </c>
      <c r="O6056" t="s">
        <v>202</v>
      </c>
      <c r="P6056" t="s">
        <v>365</v>
      </c>
    </row>
    <row r="6057" spans="1:16" x14ac:dyDescent="0.25">
      <c r="A6057">
        <v>8351</v>
      </c>
      <c r="B6057" t="s">
        <v>360</v>
      </c>
      <c r="E6057" t="s">
        <v>6357</v>
      </c>
      <c r="F6057" t="s">
        <v>347</v>
      </c>
      <c r="G6057" t="s">
        <v>6089</v>
      </c>
      <c r="H6057" t="s">
        <v>6358</v>
      </c>
      <c r="I6057" t="s">
        <v>6359</v>
      </c>
      <c r="J6057">
        <v>1971</v>
      </c>
      <c r="K6057">
        <v>7515</v>
      </c>
      <c r="L6057">
        <v>29</v>
      </c>
      <c r="M6057" t="s">
        <v>200</v>
      </c>
      <c r="N6057" t="s">
        <v>668</v>
      </c>
      <c r="O6057" t="s">
        <v>202</v>
      </c>
      <c r="P6057" t="s">
        <v>365</v>
      </c>
    </row>
    <row r="6058" spans="1:16" x14ac:dyDescent="0.25">
      <c r="A6058">
        <v>8352</v>
      </c>
      <c r="B6058" t="s">
        <v>360</v>
      </c>
      <c r="E6058" t="s">
        <v>6360</v>
      </c>
      <c r="F6058" t="s">
        <v>347</v>
      </c>
      <c r="G6058" t="s">
        <v>6089</v>
      </c>
      <c r="H6058" t="s">
        <v>6358</v>
      </c>
      <c r="I6058" t="s">
        <v>6359</v>
      </c>
      <c r="J6058">
        <v>1969</v>
      </c>
      <c r="K6058">
        <v>21375</v>
      </c>
      <c r="L6058">
        <v>29</v>
      </c>
      <c r="M6058" t="s">
        <v>200</v>
      </c>
      <c r="N6058" t="s">
        <v>668</v>
      </c>
      <c r="O6058" t="s">
        <v>202</v>
      </c>
      <c r="P6058" t="s">
        <v>365</v>
      </c>
    </row>
    <row r="6059" spans="1:16" x14ac:dyDescent="0.25">
      <c r="A6059">
        <v>8353</v>
      </c>
      <c r="B6059" t="s">
        <v>360</v>
      </c>
      <c r="E6059" t="s">
        <v>6361</v>
      </c>
      <c r="F6059" t="s">
        <v>347</v>
      </c>
      <c r="G6059" t="s">
        <v>6089</v>
      </c>
      <c r="H6059" t="s">
        <v>6358</v>
      </c>
      <c r="I6059" t="s">
        <v>6359</v>
      </c>
      <c r="J6059">
        <v>1978</v>
      </c>
      <c r="K6059">
        <v>99645</v>
      </c>
      <c r="L6059">
        <v>29</v>
      </c>
      <c r="M6059" t="s">
        <v>200</v>
      </c>
      <c r="N6059" t="s">
        <v>668</v>
      </c>
      <c r="O6059" t="s">
        <v>202</v>
      </c>
      <c r="P6059" t="s">
        <v>365</v>
      </c>
    </row>
    <row r="6060" spans="1:16" x14ac:dyDescent="0.25">
      <c r="A6060">
        <v>8354</v>
      </c>
      <c r="B6060" t="s">
        <v>360</v>
      </c>
      <c r="E6060" t="s">
        <v>6362</v>
      </c>
      <c r="F6060" t="s">
        <v>347</v>
      </c>
      <c r="G6060" t="s">
        <v>6089</v>
      </c>
      <c r="H6060" t="s">
        <v>6358</v>
      </c>
      <c r="I6060" t="s">
        <v>6359</v>
      </c>
      <c r="J6060">
        <v>1978</v>
      </c>
      <c r="K6060">
        <v>19230</v>
      </c>
      <c r="L6060">
        <v>29</v>
      </c>
      <c r="M6060" t="s">
        <v>200</v>
      </c>
      <c r="N6060" t="s">
        <v>668</v>
      </c>
      <c r="O6060" t="s">
        <v>202</v>
      </c>
      <c r="P6060" t="s">
        <v>365</v>
      </c>
    </row>
    <row r="6061" spans="1:16" x14ac:dyDescent="0.25">
      <c r="A6061">
        <v>8355</v>
      </c>
      <c r="B6061" t="s">
        <v>360</v>
      </c>
      <c r="E6061" t="s">
        <v>6363</v>
      </c>
      <c r="F6061" t="s">
        <v>347</v>
      </c>
      <c r="G6061" t="s">
        <v>6089</v>
      </c>
      <c r="H6061" t="s">
        <v>6358</v>
      </c>
      <c r="I6061" t="s">
        <v>6359</v>
      </c>
      <c r="J6061">
        <v>1979</v>
      </c>
      <c r="K6061">
        <v>15921</v>
      </c>
      <c r="L6061">
        <v>29</v>
      </c>
      <c r="M6061" t="s">
        <v>200</v>
      </c>
      <c r="N6061" t="s">
        <v>668</v>
      </c>
      <c r="O6061" t="s">
        <v>202</v>
      </c>
      <c r="P6061" t="s">
        <v>365</v>
      </c>
    </row>
    <row r="6062" spans="1:16" x14ac:dyDescent="0.25">
      <c r="A6062">
        <v>8356</v>
      </c>
      <c r="B6062" t="s">
        <v>360</v>
      </c>
      <c r="E6062" t="s">
        <v>6364</v>
      </c>
      <c r="F6062" t="s">
        <v>347</v>
      </c>
      <c r="G6062" t="s">
        <v>6089</v>
      </c>
      <c r="H6062" t="s">
        <v>6358</v>
      </c>
      <c r="I6062" t="s">
        <v>6359</v>
      </c>
      <c r="J6062">
        <v>1971</v>
      </c>
      <c r="K6062">
        <v>38259</v>
      </c>
      <c r="L6062">
        <v>29</v>
      </c>
      <c r="M6062" t="s">
        <v>200</v>
      </c>
      <c r="N6062" t="s">
        <v>668</v>
      </c>
      <c r="O6062" t="s">
        <v>202</v>
      </c>
      <c r="P6062" t="s">
        <v>365</v>
      </c>
    </row>
    <row r="6063" spans="1:16" x14ac:dyDescent="0.25">
      <c r="A6063">
        <v>8357</v>
      </c>
      <c r="B6063" t="s">
        <v>360</v>
      </c>
      <c r="E6063" t="s">
        <v>6365</v>
      </c>
      <c r="F6063" t="s">
        <v>347</v>
      </c>
      <c r="G6063" t="s">
        <v>6089</v>
      </c>
      <c r="H6063" t="s">
        <v>6358</v>
      </c>
      <c r="I6063" t="s">
        <v>6359</v>
      </c>
      <c r="J6063">
        <v>1982</v>
      </c>
      <c r="K6063">
        <v>54035</v>
      </c>
      <c r="L6063">
        <v>29</v>
      </c>
      <c r="M6063" t="s">
        <v>200</v>
      </c>
      <c r="N6063" t="s">
        <v>668</v>
      </c>
      <c r="O6063" t="s">
        <v>202</v>
      </c>
      <c r="P6063" t="s">
        <v>365</v>
      </c>
    </row>
    <row r="6064" spans="1:16" x14ac:dyDescent="0.25">
      <c r="A6064">
        <v>8358</v>
      </c>
      <c r="B6064" t="s">
        <v>360</v>
      </c>
      <c r="E6064" t="s">
        <v>6366</v>
      </c>
      <c r="F6064" t="s">
        <v>347</v>
      </c>
      <c r="G6064" t="s">
        <v>6089</v>
      </c>
      <c r="H6064" t="s">
        <v>6358</v>
      </c>
      <c r="I6064" t="s">
        <v>6359</v>
      </c>
      <c r="J6064">
        <v>1983</v>
      </c>
      <c r="K6064">
        <v>22999</v>
      </c>
      <c r="L6064">
        <v>29</v>
      </c>
      <c r="M6064" t="s">
        <v>200</v>
      </c>
      <c r="N6064" t="s">
        <v>668</v>
      </c>
      <c r="O6064" t="s">
        <v>202</v>
      </c>
      <c r="P6064" t="s">
        <v>365</v>
      </c>
    </row>
    <row r="6065" spans="1:16" x14ac:dyDescent="0.25">
      <c r="A6065">
        <v>8359</v>
      </c>
      <c r="B6065" t="s">
        <v>360</v>
      </c>
      <c r="E6065" t="s">
        <v>6367</v>
      </c>
      <c r="F6065" t="s">
        <v>347</v>
      </c>
      <c r="G6065" t="s">
        <v>6089</v>
      </c>
      <c r="H6065" t="s">
        <v>6358</v>
      </c>
      <c r="I6065" t="s">
        <v>6359</v>
      </c>
      <c r="J6065">
        <v>1983</v>
      </c>
      <c r="K6065">
        <v>98969</v>
      </c>
      <c r="L6065">
        <v>29</v>
      </c>
      <c r="M6065" t="s">
        <v>200</v>
      </c>
      <c r="N6065" t="s">
        <v>668</v>
      </c>
      <c r="O6065" t="s">
        <v>202</v>
      </c>
      <c r="P6065" t="s">
        <v>365</v>
      </c>
    </row>
    <row r="6066" spans="1:16" x14ac:dyDescent="0.25">
      <c r="A6066">
        <v>8360</v>
      </c>
      <c r="B6066" t="s">
        <v>360</v>
      </c>
      <c r="E6066" t="s">
        <v>6368</v>
      </c>
      <c r="F6066" t="s">
        <v>347</v>
      </c>
      <c r="G6066" t="s">
        <v>6089</v>
      </c>
      <c r="H6066" t="s">
        <v>6358</v>
      </c>
      <c r="I6066" t="s">
        <v>6359</v>
      </c>
      <c r="J6066">
        <v>1983</v>
      </c>
      <c r="K6066">
        <v>51294</v>
      </c>
      <c r="L6066">
        <v>29</v>
      </c>
      <c r="M6066" t="s">
        <v>200</v>
      </c>
      <c r="N6066" t="s">
        <v>668</v>
      </c>
      <c r="O6066" t="s">
        <v>202</v>
      </c>
      <c r="P6066" t="s">
        <v>365</v>
      </c>
    </row>
    <row r="6067" spans="1:16" x14ac:dyDescent="0.25">
      <c r="A6067">
        <v>8361</v>
      </c>
      <c r="B6067" t="s">
        <v>399</v>
      </c>
      <c r="E6067" t="s">
        <v>6369</v>
      </c>
      <c r="F6067" t="s">
        <v>347</v>
      </c>
      <c r="G6067" t="s">
        <v>235</v>
      </c>
      <c r="H6067" t="s">
        <v>198</v>
      </c>
      <c r="I6067" t="s">
        <v>6370</v>
      </c>
      <c r="J6067">
        <v>1974</v>
      </c>
      <c r="K6067">
        <v>1358</v>
      </c>
      <c r="L6067">
        <v>10</v>
      </c>
      <c r="M6067" t="s">
        <v>200</v>
      </c>
      <c r="N6067" t="s">
        <v>401</v>
      </c>
      <c r="O6067" t="s">
        <v>202</v>
      </c>
      <c r="P6067" t="s">
        <v>424</v>
      </c>
    </row>
    <row r="6068" spans="1:16" x14ac:dyDescent="0.25">
      <c r="A6068">
        <v>8362</v>
      </c>
      <c r="B6068" t="s">
        <v>399</v>
      </c>
      <c r="E6068" t="s">
        <v>6369</v>
      </c>
      <c r="F6068" t="s">
        <v>347</v>
      </c>
      <c r="G6068" t="s">
        <v>235</v>
      </c>
      <c r="H6068" t="s">
        <v>198</v>
      </c>
      <c r="I6068" t="s">
        <v>6370</v>
      </c>
      <c r="J6068">
        <v>1986</v>
      </c>
      <c r="K6068">
        <v>2313</v>
      </c>
      <c r="L6068">
        <v>10</v>
      </c>
      <c r="M6068" t="s">
        <v>200</v>
      </c>
      <c r="N6068" t="s">
        <v>401</v>
      </c>
      <c r="O6068" t="s">
        <v>202</v>
      </c>
      <c r="P6068" t="s">
        <v>2931</v>
      </c>
    </row>
    <row r="6069" spans="1:16" x14ac:dyDescent="0.25">
      <c r="A6069">
        <v>8363</v>
      </c>
      <c r="B6069" t="s">
        <v>360</v>
      </c>
      <c r="E6069" t="s">
        <v>6371</v>
      </c>
      <c r="F6069" t="s">
        <v>347</v>
      </c>
      <c r="G6069" t="s">
        <v>235</v>
      </c>
      <c r="H6069" t="s">
        <v>198</v>
      </c>
      <c r="I6069" t="s">
        <v>6370</v>
      </c>
      <c r="J6069">
        <v>1993</v>
      </c>
      <c r="K6069">
        <v>24041</v>
      </c>
      <c r="L6069">
        <v>10</v>
      </c>
      <c r="M6069" t="s">
        <v>200</v>
      </c>
      <c r="N6069" t="s">
        <v>364</v>
      </c>
      <c r="O6069" t="s">
        <v>202</v>
      </c>
      <c r="P6069" t="s">
        <v>365</v>
      </c>
    </row>
    <row r="6070" spans="1:16" x14ac:dyDescent="0.25">
      <c r="A6070">
        <v>8364</v>
      </c>
      <c r="B6070" t="s">
        <v>360</v>
      </c>
      <c r="E6070" t="s">
        <v>6371</v>
      </c>
      <c r="F6070" t="s">
        <v>347</v>
      </c>
      <c r="G6070" t="s">
        <v>235</v>
      </c>
      <c r="H6070" t="s">
        <v>198</v>
      </c>
      <c r="I6070" t="s">
        <v>6370</v>
      </c>
      <c r="J6070">
        <v>1993</v>
      </c>
      <c r="K6070">
        <v>41216</v>
      </c>
      <c r="L6070">
        <v>10</v>
      </c>
      <c r="M6070" t="s">
        <v>200</v>
      </c>
      <c r="N6070" t="s">
        <v>364</v>
      </c>
      <c r="O6070" t="s">
        <v>202</v>
      </c>
      <c r="P6070" t="s">
        <v>365</v>
      </c>
    </row>
    <row r="6071" spans="1:16" x14ac:dyDescent="0.25">
      <c r="A6071">
        <v>8365</v>
      </c>
      <c r="B6071" t="s">
        <v>360</v>
      </c>
      <c r="E6071" t="s">
        <v>6371</v>
      </c>
      <c r="F6071" t="s">
        <v>347</v>
      </c>
      <c r="G6071" t="s">
        <v>235</v>
      </c>
      <c r="H6071" t="s">
        <v>198</v>
      </c>
      <c r="I6071" t="s">
        <v>6370</v>
      </c>
      <c r="J6071">
        <v>1993</v>
      </c>
      <c r="K6071">
        <v>109906</v>
      </c>
      <c r="L6071">
        <v>10</v>
      </c>
      <c r="M6071" t="s">
        <v>200</v>
      </c>
      <c r="N6071" t="s">
        <v>364</v>
      </c>
      <c r="O6071" t="s">
        <v>202</v>
      </c>
      <c r="P6071" t="s">
        <v>365</v>
      </c>
    </row>
    <row r="6072" spans="1:16" x14ac:dyDescent="0.25">
      <c r="A6072">
        <v>8366</v>
      </c>
      <c r="B6072" t="s">
        <v>360</v>
      </c>
      <c r="E6072" t="s">
        <v>6372</v>
      </c>
      <c r="F6072" t="s">
        <v>347</v>
      </c>
      <c r="G6072" t="s">
        <v>235</v>
      </c>
      <c r="H6072" t="s">
        <v>198</v>
      </c>
      <c r="I6072" t="s">
        <v>6370</v>
      </c>
      <c r="J6072">
        <v>1982</v>
      </c>
      <c r="K6072">
        <v>299888</v>
      </c>
      <c r="L6072">
        <v>10</v>
      </c>
      <c r="M6072" t="s">
        <v>200</v>
      </c>
      <c r="N6072" t="s">
        <v>364</v>
      </c>
      <c r="O6072" t="s">
        <v>202</v>
      </c>
      <c r="P6072" t="s">
        <v>365</v>
      </c>
    </row>
    <row r="6073" spans="1:16" x14ac:dyDescent="0.25">
      <c r="A6073">
        <v>8367</v>
      </c>
      <c r="B6073" t="s">
        <v>360</v>
      </c>
      <c r="E6073" t="s">
        <v>6373</v>
      </c>
      <c r="F6073" t="s">
        <v>347</v>
      </c>
      <c r="G6073" t="s">
        <v>235</v>
      </c>
      <c r="H6073" t="s">
        <v>198</v>
      </c>
      <c r="I6073" t="s">
        <v>6370</v>
      </c>
      <c r="J6073">
        <v>1983</v>
      </c>
      <c r="K6073">
        <v>503032</v>
      </c>
      <c r="L6073">
        <v>10</v>
      </c>
      <c r="M6073" t="s">
        <v>200</v>
      </c>
      <c r="N6073" t="s">
        <v>364</v>
      </c>
      <c r="O6073" t="s">
        <v>202</v>
      </c>
      <c r="P6073" t="s">
        <v>365</v>
      </c>
    </row>
    <row r="6074" spans="1:16" x14ac:dyDescent="0.25">
      <c r="A6074">
        <v>8368</v>
      </c>
      <c r="B6074" t="s">
        <v>360</v>
      </c>
      <c r="E6074" t="s">
        <v>6374</v>
      </c>
      <c r="F6074" t="s">
        <v>347</v>
      </c>
      <c r="G6074" t="s">
        <v>235</v>
      </c>
      <c r="H6074" t="s">
        <v>198</v>
      </c>
      <c r="I6074" t="s">
        <v>6370</v>
      </c>
      <c r="J6074">
        <v>1982</v>
      </c>
      <c r="K6074">
        <v>96739</v>
      </c>
      <c r="L6074">
        <v>10</v>
      </c>
      <c r="M6074" t="s">
        <v>200</v>
      </c>
      <c r="N6074" t="s">
        <v>364</v>
      </c>
      <c r="O6074" t="s">
        <v>202</v>
      </c>
      <c r="P6074" t="s">
        <v>365</v>
      </c>
    </row>
    <row r="6075" spans="1:16" x14ac:dyDescent="0.25">
      <c r="A6075">
        <v>8369</v>
      </c>
      <c r="B6075" t="s">
        <v>360</v>
      </c>
      <c r="E6075" t="s">
        <v>6375</v>
      </c>
      <c r="F6075" t="s">
        <v>347</v>
      </c>
      <c r="G6075" t="s">
        <v>235</v>
      </c>
      <c r="H6075" t="s">
        <v>198</v>
      </c>
      <c r="I6075" t="s">
        <v>6370</v>
      </c>
      <c r="J6075">
        <v>1982</v>
      </c>
      <c r="K6075">
        <v>370602</v>
      </c>
      <c r="L6075">
        <v>10</v>
      </c>
      <c r="M6075" t="s">
        <v>200</v>
      </c>
      <c r="N6075" t="s">
        <v>364</v>
      </c>
      <c r="O6075" t="s">
        <v>202</v>
      </c>
      <c r="P6075" t="s">
        <v>365</v>
      </c>
    </row>
    <row r="6076" spans="1:16" x14ac:dyDescent="0.25">
      <c r="A6076">
        <v>8370</v>
      </c>
      <c r="B6076" t="s">
        <v>360</v>
      </c>
      <c r="E6076" t="s">
        <v>6376</v>
      </c>
      <c r="F6076" t="s">
        <v>347</v>
      </c>
      <c r="G6076" t="s">
        <v>235</v>
      </c>
      <c r="H6076" t="s">
        <v>198</v>
      </c>
      <c r="I6076" t="s">
        <v>6370</v>
      </c>
      <c r="J6076">
        <v>1980</v>
      </c>
      <c r="K6076">
        <v>110745</v>
      </c>
      <c r="L6076">
        <v>10</v>
      </c>
      <c r="M6076" t="s">
        <v>200</v>
      </c>
      <c r="N6076" t="s">
        <v>364</v>
      </c>
      <c r="O6076" t="s">
        <v>202</v>
      </c>
      <c r="P6076" t="s">
        <v>365</v>
      </c>
    </row>
    <row r="6077" spans="1:16" x14ac:dyDescent="0.25">
      <c r="A6077">
        <v>8371</v>
      </c>
      <c r="B6077" t="s">
        <v>360</v>
      </c>
      <c r="E6077" t="s">
        <v>6377</v>
      </c>
      <c r="F6077" t="s">
        <v>347</v>
      </c>
      <c r="G6077" t="s">
        <v>235</v>
      </c>
      <c r="H6077" t="s">
        <v>198</v>
      </c>
      <c r="I6077" t="s">
        <v>6370</v>
      </c>
      <c r="J6077">
        <v>1981</v>
      </c>
      <c r="K6077">
        <v>264815</v>
      </c>
      <c r="L6077">
        <v>10</v>
      </c>
      <c r="M6077" t="s">
        <v>200</v>
      </c>
      <c r="N6077" t="s">
        <v>364</v>
      </c>
      <c r="O6077" t="s">
        <v>202</v>
      </c>
      <c r="P6077" t="s">
        <v>365</v>
      </c>
    </row>
    <row r="6078" spans="1:16" x14ac:dyDescent="0.25">
      <c r="A6078">
        <v>8372</v>
      </c>
      <c r="B6078" t="s">
        <v>360</v>
      </c>
      <c r="E6078" t="s">
        <v>6378</v>
      </c>
      <c r="F6078" t="s">
        <v>347</v>
      </c>
      <c r="G6078" t="s">
        <v>235</v>
      </c>
      <c r="H6078" t="s">
        <v>198</v>
      </c>
      <c r="I6078" t="s">
        <v>6370</v>
      </c>
      <c r="J6078">
        <v>1980</v>
      </c>
      <c r="K6078">
        <v>233383</v>
      </c>
      <c r="L6078">
        <v>10</v>
      </c>
      <c r="M6078" t="s">
        <v>200</v>
      </c>
      <c r="N6078" t="s">
        <v>364</v>
      </c>
      <c r="O6078" t="s">
        <v>202</v>
      </c>
      <c r="P6078" t="s">
        <v>365</v>
      </c>
    </row>
    <row r="6079" spans="1:16" x14ac:dyDescent="0.25">
      <c r="A6079">
        <v>8373</v>
      </c>
      <c r="B6079" t="s">
        <v>360</v>
      </c>
      <c r="E6079" t="s">
        <v>6377</v>
      </c>
      <c r="F6079" t="s">
        <v>347</v>
      </c>
      <c r="G6079" t="s">
        <v>235</v>
      </c>
      <c r="H6079" t="s">
        <v>198</v>
      </c>
      <c r="I6079" t="s">
        <v>6370</v>
      </c>
      <c r="J6079">
        <v>1971</v>
      </c>
      <c r="K6079">
        <v>448315</v>
      </c>
      <c r="L6079">
        <v>10</v>
      </c>
      <c r="M6079" t="s">
        <v>200</v>
      </c>
      <c r="N6079" t="s">
        <v>364</v>
      </c>
      <c r="O6079" t="s">
        <v>202</v>
      </c>
      <c r="P6079" t="s">
        <v>365</v>
      </c>
    </row>
    <row r="6080" spans="1:16" x14ac:dyDescent="0.25">
      <c r="A6080">
        <v>8374</v>
      </c>
      <c r="B6080" t="s">
        <v>360</v>
      </c>
      <c r="E6080" t="s">
        <v>6379</v>
      </c>
      <c r="F6080" t="s">
        <v>347</v>
      </c>
      <c r="G6080" t="s">
        <v>235</v>
      </c>
      <c r="H6080" t="s">
        <v>198</v>
      </c>
      <c r="I6080" t="s">
        <v>6370</v>
      </c>
      <c r="J6080">
        <v>1965</v>
      </c>
      <c r="K6080">
        <v>2354248</v>
      </c>
      <c r="L6080">
        <v>10</v>
      </c>
      <c r="M6080" t="s">
        <v>200</v>
      </c>
      <c r="N6080" t="s">
        <v>364</v>
      </c>
      <c r="O6080" t="s">
        <v>202</v>
      </c>
      <c r="P6080" t="s">
        <v>365</v>
      </c>
    </row>
    <row r="6081" spans="1:16" x14ac:dyDescent="0.25">
      <c r="A6081">
        <v>8375</v>
      </c>
      <c r="B6081" t="s">
        <v>360</v>
      </c>
      <c r="E6081" t="s">
        <v>6380</v>
      </c>
      <c r="F6081" t="s">
        <v>347</v>
      </c>
      <c r="G6081" t="s">
        <v>235</v>
      </c>
      <c r="H6081" t="s">
        <v>198</v>
      </c>
      <c r="I6081" t="s">
        <v>6370</v>
      </c>
      <c r="J6081">
        <v>1976</v>
      </c>
      <c r="K6081">
        <v>50551</v>
      </c>
      <c r="L6081">
        <v>10</v>
      </c>
      <c r="M6081" t="s">
        <v>200</v>
      </c>
      <c r="N6081" t="s">
        <v>364</v>
      </c>
      <c r="O6081" t="s">
        <v>202</v>
      </c>
      <c r="P6081" t="s">
        <v>365</v>
      </c>
    </row>
    <row r="6082" spans="1:16" x14ac:dyDescent="0.25">
      <c r="A6082">
        <v>8376</v>
      </c>
      <c r="B6082" t="s">
        <v>360</v>
      </c>
      <c r="E6082" t="s">
        <v>6381</v>
      </c>
      <c r="F6082" t="s">
        <v>347</v>
      </c>
      <c r="G6082" t="s">
        <v>235</v>
      </c>
      <c r="H6082" t="s">
        <v>198</v>
      </c>
      <c r="I6082" t="s">
        <v>6370</v>
      </c>
      <c r="J6082">
        <v>1980</v>
      </c>
      <c r="K6082">
        <v>1232821</v>
      </c>
      <c r="L6082">
        <v>10</v>
      </c>
      <c r="M6082" t="s">
        <v>200</v>
      </c>
      <c r="N6082" t="s">
        <v>364</v>
      </c>
      <c r="O6082" t="s">
        <v>202</v>
      </c>
      <c r="P6082" t="s">
        <v>365</v>
      </c>
    </row>
    <row r="6083" spans="1:16" x14ac:dyDescent="0.25">
      <c r="A6083">
        <v>8377</v>
      </c>
      <c r="B6083" t="s">
        <v>360</v>
      </c>
      <c r="E6083" t="s">
        <v>6382</v>
      </c>
      <c r="F6083" t="s">
        <v>347</v>
      </c>
      <c r="G6083" t="s">
        <v>235</v>
      </c>
      <c r="H6083" t="s">
        <v>198</v>
      </c>
      <c r="I6083" t="s">
        <v>6370</v>
      </c>
      <c r="J6083">
        <v>1975</v>
      </c>
      <c r="K6083">
        <v>85316</v>
      </c>
      <c r="L6083">
        <v>10</v>
      </c>
      <c r="M6083" t="s">
        <v>200</v>
      </c>
      <c r="N6083" t="s">
        <v>364</v>
      </c>
      <c r="O6083" t="s">
        <v>202</v>
      </c>
      <c r="P6083" t="s">
        <v>365</v>
      </c>
    </row>
    <row r="6084" spans="1:16" x14ac:dyDescent="0.25">
      <c r="A6084">
        <v>8378</v>
      </c>
      <c r="B6084" t="s">
        <v>360</v>
      </c>
      <c r="E6084" t="s">
        <v>6383</v>
      </c>
      <c r="F6084" t="s">
        <v>347</v>
      </c>
      <c r="G6084" t="s">
        <v>235</v>
      </c>
      <c r="H6084" t="s">
        <v>198</v>
      </c>
      <c r="I6084" t="s">
        <v>6370</v>
      </c>
      <c r="J6084">
        <v>1969</v>
      </c>
      <c r="K6084">
        <v>140350</v>
      </c>
      <c r="L6084">
        <v>10</v>
      </c>
      <c r="M6084" t="s">
        <v>200</v>
      </c>
      <c r="N6084" t="s">
        <v>364</v>
      </c>
      <c r="O6084" t="s">
        <v>202</v>
      </c>
      <c r="P6084" t="s">
        <v>365</v>
      </c>
    </row>
    <row r="6085" spans="1:16" x14ac:dyDescent="0.25">
      <c r="A6085">
        <v>8379</v>
      </c>
      <c r="B6085" t="s">
        <v>360</v>
      </c>
      <c r="E6085" t="s">
        <v>6384</v>
      </c>
      <c r="F6085" t="s">
        <v>347</v>
      </c>
      <c r="G6085" t="s">
        <v>235</v>
      </c>
      <c r="H6085" t="s">
        <v>198</v>
      </c>
      <c r="I6085" t="s">
        <v>6370</v>
      </c>
      <c r="J6085">
        <v>1964</v>
      </c>
      <c r="K6085">
        <v>1653949</v>
      </c>
      <c r="L6085">
        <v>10</v>
      </c>
      <c r="M6085" t="s">
        <v>200</v>
      </c>
      <c r="N6085" t="s">
        <v>364</v>
      </c>
      <c r="O6085" t="s">
        <v>202</v>
      </c>
      <c r="P6085" t="s">
        <v>365</v>
      </c>
    </row>
    <row r="6086" spans="1:16" x14ac:dyDescent="0.25">
      <c r="A6086">
        <v>8380</v>
      </c>
      <c r="B6086" t="s">
        <v>360</v>
      </c>
      <c r="E6086" t="s">
        <v>6385</v>
      </c>
      <c r="F6086" t="s">
        <v>347</v>
      </c>
      <c r="G6086" t="s">
        <v>235</v>
      </c>
      <c r="H6086" t="s">
        <v>198</v>
      </c>
      <c r="I6086" t="s">
        <v>6370</v>
      </c>
      <c r="J6086">
        <v>1961</v>
      </c>
      <c r="K6086">
        <v>337214</v>
      </c>
      <c r="L6086">
        <v>10</v>
      </c>
      <c r="M6086" t="s">
        <v>200</v>
      </c>
      <c r="N6086" t="s">
        <v>364</v>
      </c>
      <c r="O6086" t="s">
        <v>202</v>
      </c>
      <c r="P6086" t="s">
        <v>365</v>
      </c>
    </row>
    <row r="6087" spans="1:16" x14ac:dyDescent="0.25">
      <c r="A6087">
        <v>8381</v>
      </c>
      <c r="B6087" t="s">
        <v>360</v>
      </c>
      <c r="E6087" t="s">
        <v>6386</v>
      </c>
      <c r="F6087" t="s">
        <v>347</v>
      </c>
      <c r="G6087" t="s">
        <v>235</v>
      </c>
      <c r="H6087" t="s">
        <v>198</v>
      </c>
      <c r="I6087" t="s">
        <v>6370</v>
      </c>
      <c r="J6087">
        <v>1958</v>
      </c>
      <c r="K6087">
        <v>303491</v>
      </c>
      <c r="L6087">
        <v>10</v>
      </c>
      <c r="M6087" t="s">
        <v>200</v>
      </c>
      <c r="N6087" t="s">
        <v>364</v>
      </c>
      <c r="O6087" t="s">
        <v>202</v>
      </c>
      <c r="P6087" t="s">
        <v>365</v>
      </c>
    </row>
    <row r="6088" spans="1:16" x14ac:dyDescent="0.25">
      <c r="A6088">
        <v>8382</v>
      </c>
      <c r="B6088" t="s">
        <v>360</v>
      </c>
      <c r="E6088" t="s">
        <v>6387</v>
      </c>
      <c r="F6088" t="s">
        <v>347</v>
      </c>
      <c r="G6088" t="s">
        <v>235</v>
      </c>
      <c r="H6088" t="s">
        <v>198</v>
      </c>
      <c r="I6088" t="s">
        <v>6370</v>
      </c>
      <c r="J6088">
        <v>1982</v>
      </c>
      <c r="K6088">
        <v>156301</v>
      </c>
      <c r="L6088">
        <v>10</v>
      </c>
      <c r="M6088" t="s">
        <v>200</v>
      </c>
      <c r="N6088" t="s">
        <v>364</v>
      </c>
      <c r="O6088" t="s">
        <v>202</v>
      </c>
      <c r="P6088" t="s">
        <v>365</v>
      </c>
    </row>
    <row r="6089" spans="1:16" x14ac:dyDescent="0.25">
      <c r="A6089">
        <v>8383</v>
      </c>
      <c r="B6089" t="s">
        <v>360</v>
      </c>
      <c r="E6089" t="s">
        <v>5353</v>
      </c>
      <c r="F6089" t="s">
        <v>347</v>
      </c>
      <c r="G6089" t="s">
        <v>235</v>
      </c>
      <c r="H6089" t="s">
        <v>198</v>
      </c>
      <c r="I6089" t="s">
        <v>6370</v>
      </c>
      <c r="J6089">
        <v>1982</v>
      </c>
      <c r="K6089">
        <v>156301</v>
      </c>
      <c r="L6089">
        <v>10</v>
      </c>
      <c r="M6089" t="s">
        <v>200</v>
      </c>
      <c r="N6089" t="s">
        <v>364</v>
      </c>
      <c r="O6089" t="s">
        <v>202</v>
      </c>
      <c r="P6089" t="s">
        <v>365</v>
      </c>
    </row>
    <row r="6090" spans="1:16" x14ac:dyDescent="0.25">
      <c r="A6090">
        <v>8384</v>
      </c>
      <c r="B6090" t="s">
        <v>360</v>
      </c>
      <c r="E6090" t="s">
        <v>6388</v>
      </c>
      <c r="F6090" t="s">
        <v>347</v>
      </c>
      <c r="G6090" t="s">
        <v>235</v>
      </c>
      <c r="H6090" t="s">
        <v>198</v>
      </c>
      <c r="I6090" t="s">
        <v>6370</v>
      </c>
      <c r="J6090">
        <v>1982</v>
      </c>
      <c r="K6090">
        <v>396934</v>
      </c>
      <c r="L6090">
        <v>10</v>
      </c>
      <c r="M6090" t="s">
        <v>200</v>
      </c>
      <c r="N6090" t="s">
        <v>364</v>
      </c>
      <c r="O6090" t="s">
        <v>202</v>
      </c>
      <c r="P6090" t="s">
        <v>365</v>
      </c>
    </row>
    <row r="6091" spans="1:16" x14ac:dyDescent="0.25">
      <c r="A6091">
        <v>8385</v>
      </c>
      <c r="B6091" t="s">
        <v>360</v>
      </c>
      <c r="E6091" t="s">
        <v>6389</v>
      </c>
      <c r="F6091" t="s">
        <v>347</v>
      </c>
      <c r="G6091" t="s">
        <v>235</v>
      </c>
      <c r="H6091" t="s">
        <v>198</v>
      </c>
      <c r="I6091" t="s">
        <v>6370</v>
      </c>
      <c r="J6091">
        <v>1982</v>
      </c>
      <c r="K6091">
        <v>107741</v>
      </c>
      <c r="L6091">
        <v>10</v>
      </c>
      <c r="M6091" t="s">
        <v>200</v>
      </c>
      <c r="N6091" t="s">
        <v>364</v>
      </c>
      <c r="O6091" t="s">
        <v>202</v>
      </c>
      <c r="P6091" t="s">
        <v>365</v>
      </c>
    </row>
    <row r="6092" spans="1:16" x14ac:dyDescent="0.25">
      <c r="A6092">
        <v>8386</v>
      </c>
      <c r="B6092" t="s">
        <v>360</v>
      </c>
      <c r="E6092" t="s">
        <v>6390</v>
      </c>
      <c r="F6092" t="s">
        <v>347</v>
      </c>
      <c r="G6092" t="s">
        <v>235</v>
      </c>
      <c r="H6092" t="s">
        <v>198</v>
      </c>
      <c r="I6092" t="s">
        <v>6370</v>
      </c>
      <c r="J6092">
        <v>1984</v>
      </c>
      <c r="K6092">
        <v>107374</v>
      </c>
      <c r="L6092">
        <v>10</v>
      </c>
      <c r="M6092" t="s">
        <v>200</v>
      </c>
      <c r="N6092" t="s">
        <v>364</v>
      </c>
      <c r="O6092" t="s">
        <v>202</v>
      </c>
      <c r="P6092" t="s">
        <v>365</v>
      </c>
    </row>
    <row r="6093" spans="1:16" x14ac:dyDescent="0.25">
      <c r="A6093">
        <v>8387</v>
      </c>
      <c r="B6093" t="s">
        <v>360</v>
      </c>
      <c r="E6093" t="s">
        <v>6391</v>
      </c>
      <c r="F6093" t="s">
        <v>347</v>
      </c>
      <c r="G6093" t="s">
        <v>235</v>
      </c>
      <c r="H6093" t="s">
        <v>198</v>
      </c>
      <c r="I6093" t="s">
        <v>6370</v>
      </c>
      <c r="J6093">
        <v>1984</v>
      </c>
      <c r="K6093">
        <v>228934</v>
      </c>
      <c r="L6093">
        <v>10</v>
      </c>
      <c r="M6093" t="s">
        <v>200</v>
      </c>
      <c r="N6093" t="s">
        <v>364</v>
      </c>
      <c r="O6093" t="s">
        <v>202</v>
      </c>
      <c r="P6093" t="s">
        <v>365</v>
      </c>
    </row>
    <row r="6094" spans="1:16" x14ac:dyDescent="0.25">
      <c r="A6094">
        <v>8388</v>
      </c>
      <c r="B6094" t="s">
        <v>360</v>
      </c>
      <c r="E6094" t="s">
        <v>6392</v>
      </c>
      <c r="F6094" t="s">
        <v>347</v>
      </c>
      <c r="G6094" t="s">
        <v>235</v>
      </c>
      <c r="H6094" t="s">
        <v>198</v>
      </c>
      <c r="I6094" t="s">
        <v>6370</v>
      </c>
      <c r="J6094">
        <v>1985</v>
      </c>
      <c r="K6094">
        <v>209891</v>
      </c>
      <c r="L6094">
        <v>10</v>
      </c>
      <c r="M6094" t="s">
        <v>200</v>
      </c>
      <c r="N6094" t="s">
        <v>364</v>
      </c>
      <c r="O6094" t="s">
        <v>202</v>
      </c>
      <c r="P6094" t="s">
        <v>365</v>
      </c>
    </row>
    <row r="6095" spans="1:16" x14ac:dyDescent="0.25">
      <c r="A6095">
        <v>8389</v>
      </c>
      <c r="B6095" t="s">
        <v>360</v>
      </c>
      <c r="E6095" t="s">
        <v>6393</v>
      </c>
      <c r="F6095" t="s">
        <v>347</v>
      </c>
      <c r="G6095" t="s">
        <v>235</v>
      </c>
      <c r="H6095" t="s">
        <v>198</v>
      </c>
      <c r="I6095" t="s">
        <v>6370</v>
      </c>
      <c r="J6095">
        <v>1986</v>
      </c>
      <c r="K6095">
        <v>118647</v>
      </c>
      <c r="L6095">
        <v>10</v>
      </c>
      <c r="M6095" t="s">
        <v>200</v>
      </c>
      <c r="N6095" t="s">
        <v>364</v>
      </c>
      <c r="O6095" t="s">
        <v>202</v>
      </c>
      <c r="P6095" t="s">
        <v>365</v>
      </c>
    </row>
    <row r="6096" spans="1:16" x14ac:dyDescent="0.25">
      <c r="A6096">
        <v>8390</v>
      </c>
      <c r="B6096" t="s">
        <v>360</v>
      </c>
      <c r="E6096" t="s">
        <v>6394</v>
      </c>
      <c r="F6096" t="s">
        <v>347</v>
      </c>
      <c r="G6096" t="s">
        <v>235</v>
      </c>
      <c r="H6096" t="s">
        <v>198</v>
      </c>
      <c r="I6096" t="s">
        <v>6370</v>
      </c>
      <c r="J6096">
        <v>1986</v>
      </c>
      <c r="K6096">
        <v>200116</v>
      </c>
      <c r="L6096">
        <v>10</v>
      </c>
      <c r="M6096" t="s">
        <v>200</v>
      </c>
      <c r="N6096" t="s">
        <v>364</v>
      </c>
      <c r="O6096" t="s">
        <v>202</v>
      </c>
      <c r="P6096" t="s">
        <v>365</v>
      </c>
    </row>
    <row r="6097" spans="1:16" x14ac:dyDescent="0.25">
      <c r="A6097">
        <v>8391</v>
      </c>
      <c r="B6097" t="s">
        <v>360</v>
      </c>
      <c r="E6097" t="s">
        <v>6395</v>
      </c>
      <c r="F6097" t="s">
        <v>347</v>
      </c>
      <c r="G6097" t="s">
        <v>235</v>
      </c>
      <c r="H6097" t="s">
        <v>198</v>
      </c>
      <c r="I6097" t="s">
        <v>6370</v>
      </c>
      <c r="J6097">
        <v>1986</v>
      </c>
      <c r="K6097">
        <v>224482</v>
      </c>
      <c r="L6097">
        <v>10</v>
      </c>
      <c r="M6097" t="s">
        <v>200</v>
      </c>
      <c r="N6097" t="s">
        <v>364</v>
      </c>
      <c r="O6097" t="s">
        <v>202</v>
      </c>
      <c r="P6097" t="s">
        <v>365</v>
      </c>
    </row>
    <row r="6098" spans="1:16" x14ac:dyDescent="0.25">
      <c r="A6098">
        <v>8392</v>
      </c>
      <c r="B6098" t="s">
        <v>360</v>
      </c>
      <c r="E6098" t="s">
        <v>6396</v>
      </c>
      <c r="F6098" t="s">
        <v>347</v>
      </c>
      <c r="G6098" t="s">
        <v>235</v>
      </c>
      <c r="H6098" t="s">
        <v>198</v>
      </c>
      <c r="I6098" t="s">
        <v>6370</v>
      </c>
      <c r="J6098">
        <v>1987</v>
      </c>
      <c r="K6098">
        <v>538659</v>
      </c>
      <c r="L6098">
        <v>10</v>
      </c>
      <c r="M6098" t="s">
        <v>200</v>
      </c>
      <c r="N6098" t="s">
        <v>364</v>
      </c>
      <c r="O6098" t="s">
        <v>202</v>
      </c>
      <c r="P6098" t="s">
        <v>365</v>
      </c>
    </row>
    <row r="6099" spans="1:16" x14ac:dyDescent="0.25">
      <c r="A6099">
        <v>8393</v>
      </c>
      <c r="B6099" t="s">
        <v>360</v>
      </c>
      <c r="E6099" t="s">
        <v>6397</v>
      </c>
      <c r="F6099" t="s">
        <v>347</v>
      </c>
      <c r="G6099" t="s">
        <v>235</v>
      </c>
      <c r="H6099" t="s">
        <v>198</v>
      </c>
      <c r="I6099" t="s">
        <v>6370</v>
      </c>
      <c r="J6099">
        <v>1987</v>
      </c>
      <c r="K6099">
        <v>148991</v>
      </c>
      <c r="L6099">
        <v>10</v>
      </c>
      <c r="M6099" t="s">
        <v>200</v>
      </c>
      <c r="N6099" t="s">
        <v>364</v>
      </c>
      <c r="O6099" t="s">
        <v>202</v>
      </c>
      <c r="P6099" t="s">
        <v>365</v>
      </c>
    </row>
    <row r="6100" spans="1:16" x14ac:dyDescent="0.25">
      <c r="A6100">
        <v>8394</v>
      </c>
      <c r="B6100" t="s">
        <v>360</v>
      </c>
      <c r="E6100" t="s">
        <v>6379</v>
      </c>
      <c r="F6100" t="s">
        <v>347</v>
      </c>
      <c r="G6100" t="s">
        <v>235</v>
      </c>
      <c r="H6100" t="s">
        <v>198</v>
      </c>
      <c r="I6100" t="s">
        <v>6370</v>
      </c>
      <c r="J6100">
        <v>1983</v>
      </c>
      <c r="K6100">
        <v>20448</v>
      </c>
      <c r="L6100">
        <v>10</v>
      </c>
      <c r="M6100" t="s">
        <v>200</v>
      </c>
      <c r="N6100" t="s">
        <v>364</v>
      </c>
      <c r="O6100" t="s">
        <v>202</v>
      </c>
      <c r="P6100" t="s">
        <v>365</v>
      </c>
    </row>
    <row r="6101" spans="1:16" x14ac:dyDescent="0.25">
      <c r="A6101">
        <v>8395</v>
      </c>
      <c r="B6101" t="s">
        <v>360</v>
      </c>
      <c r="E6101" t="s">
        <v>6377</v>
      </c>
      <c r="F6101" t="s">
        <v>347</v>
      </c>
      <c r="G6101" t="s">
        <v>235</v>
      </c>
      <c r="H6101" t="s">
        <v>198</v>
      </c>
      <c r="I6101" t="s">
        <v>6370</v>
      </c>
      <c r="J6101">
        <v>1993</v>
      </c>
      <c r="K6101">
        <v>276907</v>
      </c>
      <c r="L6101">
        <v>10</v>
      </c>
      <c r="M6101" t="s">
        <v>200</v>
      </c>
      <c r="N6101" t="s">
        <v>364</v>
      </c>
      <c r="O6101" t="s">
        <v>202</v>
      </c>
      <c r="P6101" t="s">
        <v>365</v>
      </c>
    </row>
    <row r="6102" spans="1:16" x14ac:dyDescent="0.25">
      <c r="A6102">
        <v>8396</v>
      </c>
      <c r="B6102" t="s">
        <v>360</v>
      </c>
      <c r="E6102" t="s">
        <v>4799</v>
      </c>
      <c r="F6102" t="s">
        <v>347</v>
      </c>
      <c r="G6102" t="s">
        <v>235</v>
      </c>
      <c r="H6102" t="s">
        <v>198</v>
      </c>
      <c r="I6102" t="s">
        <v>6370</v>
      </c>
      <c r="J6102">
        <v>1993</v>
      </c>
      <c r="K6102">
        <v>515975</v>
      </c>
      <c r="L6102">
        <v>10</v>
      </c>
      <c r="M6102" t="s">
        <v>200</v>
      </c>
      <c r="N6102" t="s">
        <v>364</v>
      </c>
      <c r="O6102" t="s">
        <v>202</v>
      </c>
      <c r="P6102" t="s">
        <v>365</v>
      </c>
    </row>
    <row r="6103" spans="1:16" x14ac:dyDescent="0.25">
      <c r="A6103">
        <v>8397</v>
      </c>
      <c r="B6103" t="s">
        <v>360</v>
      </c>
      <c r="E6103" t="s">
        <v>5781</v>
      </c>
      <c r="F6103" t="s">
        <v>347</v>
      </c>
      <c r="G6103" t="s">
        <v>235</v>
      </c>
      <c r="H6103" t="s">
        <v>198</v>
      </c>
      <c r="I6103" t="s">
        <v>6370</v>
      </c>
      <c r="J6103">
        <v>1993</v>
      </c>
      <c r="K6103">
        <v>9836</v>
      </c>
      <c r="L6103">
        <v>10</v>
      </c>
      <c r="M6103" t="s">
        <v>200</v>
      </c>
      <c r="N6103" t="s">
        <v>364</v>
      </c>
      <c r="O6103" t="s">
        <v>202</v>
      </c>
      <c r="P6103" t="s">
        <v>365</v>
      </c>
    </row>
    <row r="6104" spans="1:16" x14ac:dyDescent="0.25">
      <c r="A6104">
        <v>8398</v>
      </c>
      <c r="B6104" t="s">
        <v>360</v>
      </c>
      <c r="E6104" t="s">
        <v>796</v>
      </c>
      <c r="F6104" t="s">
        <v>347</v>
      </c>
      <c r="G6104" t="s">
        <v>235</v>
      </c>
      <c r="H6104" t="s">
        <v>198</v>
      </c>
      <c r="I6104" t="s">
        <v>6370</v>
      </c>
      <c r="J6104">
        <v>1993</v>
      </c>
      <c r="K6104">
        <v>19688</v>
      </c>
      <c r="L6104">
        <v>10</v>
      </c>
      <c r="M6104" t="s">
        <v>200</v>
      </c>
      <c r="N6104" t="s">
        <v>364</v>
      </c>
      <c r="O6104" t="s">
        <v>202</v>
      </c>
      <c r="P6104" t="s">
        <v>365</v>
      </c>
    </row>
    <row r="6105" spans="1:16" x14ac:dyDescent="0.25">
      <c r="A6105">
        <v>8399</v>
      </c>
      <c r="B6105" t="s">
        <v>360</v>
      </c>
      <c r="E6105" t="s">
        <v>6398</v>
      </c>
      <c r="F6105" t="s">
        <v>347</v>
      </c>
      <c r="G6105" t="s">
        <v>235</v>
      </c>
      <c r="H6105" t="s">
        <v>198</v>
      </c>
      <c r="I6105" t="s">
        <v>6370</v>
      </c>
      <c r="J6105">
        <v>1995</v>
      </c>
      <c r="K6105">
        <v>75768</v>
      </c>
      <c r="L6105">
        <v>10</v>
      </c>
      <c r="M6105" t="s">
        <v>200</v>
      </c>
      <c r="N6105" t="s">
        <v>364</v>
      </c>
      <c r="O6105" t="s">
        <v>202</v>
      </c>
      <c r="P6105" t="s">
        <v>365</v>
      </c>
    </row>
    <row r="6106" spans="1:16" x14ac:dyDescent="0.25">
      <c r="A6106">
        <v>8400</v>
      </c>
      <c r="B6106" t="s">
        <v>399</v>
      </c>
      <c r="E6106" t="s">
        <v>6399</v>
      </c>
      <c r="F6106" t="s">
        <v>347</v>
      </c>
      <c r="G6106" t="s">
        <v>235</v>
      </c>
      <c r="H6106" t="s">
        <v>198</v>
      </c>
      <c r="I6106" t="s">
        <v>6370</v>
      </c>
      <c r="J6106">
        <v>1996</v>
      </c>
      <c r="K6106">
        <v>2078</v>
      </c>
      <c r="L6106">
        <v>10</v>
      </c>
      <c r="M6106" t="s">
        <v>200</v>
      </c>
      <c r="N6106" t="s">
        <v>401</v>
      </c>
      <c r="O6106" t="s">
        <v>202</v>
      </c>
      <c r="P6106" t="s">
        <v>1242</v>
      </c>
    </row>
    <row r="6107" spans="1:16" x14ac:dyDescent="0.25">
      <c r="A6107">
        <v>8401</v>
      </c>
      <c r="B6107" t="s">
        <v>399</v>
      </c>
      <c r="E6107" t="s">
        <v>6400</v>
      </c>
      <c r="F6107" t="s">
        <v>347</v>
      </c>
      <c r="G6107" t="s">
        <v>235</v>
      </c>
      <c r="H6107" t="s">
        <v>198</v>
      </c>
      <c r="I6107" t="s">
        <v>6370</v>
      </c>
      <c r="J6107">
        <v>1980</v>
      </c>
      <c r="K6107">
        <v>2587801</v>
      </c>
      <c r="L6107">
        <v>10</v>
      </c>
      <c r="M6107" t="s">
        <v>200</v>
      </c>
      <c r="N6107" t="s">
        <v>401</v>
      </c>
      <c r="O6107" t="s">
        <v>202</v>
      </c>
      <c r="P6107" t="s">
        <v>1242</v>
      </c>
    </row>
    <row r="6108" spans="1:16" x14ac:dyDescent="0.25">
      <c r="A6108">
        <v>8402</v>
      </c>
      <c r="B6108" t="s">
        <v>399</v>
      </c>
      <c r="E6108" t="s">
        <v>6401</v>
      </c>
      <c r="F6108" t="s">
        <v>347</v>
      </c>
      <c r="G6108" t="s">
        <v>235</v>
      </c>
      <c r="H6108" t="s">
        <v>198</v>
      </c>
      <c r="I6108" t="s">
        <v>6370</v>
      </c>
      <c r="J6108">
        <v>1986</v>
      </c>
      <c r="K6108">
        <v>4920</v>
      </c>
      <c r="L6108">
        <v>10</v>
      </c>
      <c r="M6108" t="s">
        <v>200</v>
      </c>
      <c r="N6108" t="s">
        <v>401</v>
      </c>
      <c r="O6108" t="s">
        <v>202</v>
      </c>
      <c r="P6108" t="s">
        <v>6402</v>
      </c>
    </row>
    <row r="6109" spans="1:16" x14ac:dyDescent="0.25">
      <c r="A6109">
        <v>8403</v>
      </c>
      <c r="B6109" t="s">
        <v>399</v>
      </c>
      <c r="E6109" t="s">
        <v>6403</v>
      </c>
      <c r="F6109" t="s">
        <v>347</v>
      </c>
      <c r="G6109" t="s">
        <v>235</v>
      </c>
      <c r="H6109" t="s">
        <v>198</v>
      </c>
      <c r="I6109" t="s">
        <v>6370</v>
      </c>
      <c r="J6109">
        <v>1988</v>
      </c>
      <c r="K6109">
        <v>13580</v>
      </c>
      <c r="L6109">
        <v>10</v>
      </c>
      <c r="M6109" t="s">
        <v>200</v>
      </c>
      <c r="N6109" t="s">
        <v>401</v>
      </c>
      <c r="O6109" t="s">
        <v>202</v>
      </c>
      <c r="P6109" t="s">
        <v>421</v>
      </c>
    </row>
    <row r="6110" spans="1:16" x14ac:dyDescent="0.25">
      <c r="A6110">
        <v>8404</v>
      </c>
      <c r="B6110" t="s">
        <v>399</v>
      </c>
      <c r="E6110" t="s">
        <v>6404</v>
      </c>
      <c r="F6110" t="s">
        <v>347</v>
      </c>
      <c r="G6110" t="s">
        <v>235</v>
      </c>
      <c r="H6110" t="s">
        <v>198</v>
      </c>
      <c r="I6110" t="s">
        <v>6370</v>
      </c>
      <c r="J6110">
        <v>1989</v>
      </c>
      <c r="K6110">
        <v>5927</v>
      </c>
      <c r="L6110">
        <v>10</v>
      </c>
      <c r="M6110" t="s">
        <v>200</v>
      </c>
      <c r="N6110" t="s">
        <v>401</v>
      </c>
      <c r="O6110" t="s">
        <v>202</v>
      </c>
      <c r="P6110" t="s">
        <v>2482</v>
      </c>
    </row>
    <row r="6111" spans="1:16" x14ac:dyDescent="0.25">
      <c r="A6111">
        <v>8405</v>
      </c>
      <c r="B6111" t="s">
        <v>399</v>
      </c>
      <c r="E6111" t="s">
        <v>6405</v>
      </c>
      <c r="F6111" t="s">
        <v>347</v>
      </c>
      <c r="G6111" t="s">
        <v>235</v>
      </c>
      <c r="H6111" t="s">
        <v>198</v>
      </c>
      <c r="I6111" t="s">
        <v>6370</v>
      </c>
      <c r="J6111">
        <v>1976</v>
      </c>
      <c r="K6111">
        <v>422</v>
      </c>
      <c r="L6111">
        <v>10</v>
      </c>
      <c r="M6111" t="s">
        <v>200</v>
      </c>
      <c r="N6111" t="s">
        <v>401</v>
      </c>
      <c r="O6111" t="s">
        <v>202</v>
      </c>
      <c r="P6111" t="s">
        <v>2933</v>
      </c>
    </row>
    <row r="6112" spans="1:16" x14ac:dyDescent="0.25">
      <c r="A6112">
        <v>8406</v>
      </c>
      <c r="B6112" t="s">
        <v>399</v>
      </c>
      <c r="E6112" t="s">
        <v>6406</v>
      </c>
      <c r="F6112" t="s">
        <v>347</v>
      </c>
      <c r="G6112" t="s">
        <v>235</v>
      </c>
      <c r="H6112" t="s">
        <v>198</v>
      </c>
      <c r="I6112" t="s">
        <v>6370</v>
      </c>
      <c r="J6112">
        <v>1976</v>
      </c>
      <c r="K6112">
        <v>1549</v>
      </c>
      <c r="L6112">
        <v>10</v>
      </c>
      <c r="M6112" t="s">
        <v>200</v>
      </c>
      <c r="N6112" t="s">
        <v>401</v>
      </c>
      <c r="O6112" t="s">
        <v>202</v>
      </c>
      <c r="P6112" t="s">
        <v>3478</v>
      </c>
    </row>
    <row r="6113" spans="1:16" x14ac:dyDescent="0.25">
      <c r="A6113">
        <v>8407</v>
      </c>
      <c r="B6113" t="s">
        <v>360</v>
      </c>
      <c r="E6113" t="s">
        <v>6407</v>
      </c>
      <c r="F6113" t="s">
        <v>347</v>
      </c>
      <c r="G6113" t="s">
        <v>235</v>
      </c>
      <c r="H6113" t="s">
        <v>6408</v>
      </c>
      <c r="I6113" t="s">
        <v>6409</v>
      </c>
      <c r="J6113">
        <v>1976</v>
      </c>
      <c r="K6113">
        <v>300</v>
      </c>
      <c r="L6113">
        <v>10</v>
      </c>
      <c r="M6113" t="s">
        <v>200</v>
      </c>
      <c r="N6113" t="s">
        <v>668</v>
      </c>
      <c r="O6113" t="s">
        <v>202</v>
      </c>
      <c r="P6113" t="s">
        <v>365</v>
      </c>
    </row>
    <row r="6114" spans="1:16" x14ac:dyDescent="0.25">
      <c r="A6114">
        <v>8408</v>
      </c>
      <c r="B6114" t="s">
        <v>399</v>
      </c>
      <c r="E6114" t="s">
        <v>6410</v>
      </c>
      <c r="F6114" t="s">
        <v>347</v>
      </c>
      <c r="G6114" t="s">
        <v>235</v>
      </c>
      <c r="H6114" t="s">
        <v>198</v>
      </c>
      <c r="I6114" t="s">
        <v>6370</v>
      </c>
      <c r="J6114">
        <v>1964</v>
      </c>
      <c r="K6114">
        <v>525</v>
      </c>
      <c r="L6114">
        <v>10</v>
      </c>
      <c r="M6114" t="s">
        <v>200</v>
      </c>
      <c r="N6114" t="s">
        <v>401</v>
      </c>
      <c r="O6114" t="s">
        <v>202</v>
      </c>
      <c r="P6114" t="s">
        <v>1479</v>
      </c>
    </row>
    <row r="6115" spans="1:16" x14ac:dyDescent="0.25">
      <c r="A6115">
        <v>8409</v>
      </c>
      <c r="B6115" t="s">
        <v>399</v>
      </c>
      <c r="E6115" t="s">
        <v>6410</v>
      </c>
      <c r="F6115" t="s">
        <v>347</v>
      </c>
      <c r="G6115" t="s">
        <v>235</v>
      </c>
      <c r="H6115" t="s">
        <v>198</v>
      </c>
      <c r="I6115" t="s">
        <v>6370</v>
      </c>
      <c r="J6115">
        <v>1980</v>
      </c>
      <c r="K6115">
        <v>657</v>
      </c>
      <c r="L6115">
        <v>10</v>
      </c>
      <c r="M6115" t="s">
        <v>200</v>
      </c>
      <c r="N6115" t="s">
        <v>401</v>
      </c>
      <c r="O6115" t="s">
        <v>202</v>
      </c>
      <c r="P6115" t="s">
        <v>424</v>
      </c>
    </row>
    <row r="6116" spans="1:16" x14ac:dyDescent="0.25">
      <c r="A6116">
        <v>8410</v>
      </c>
      <c r="B6116" t="s">
        <v>399</v>
      </c>
      <c r="E6116" t="s">
        <v>6411</v>
      </c>
      <c r="F6116" t="s">
        <v>347</v>
      </c>
      <c r="G6116" t="s">
        <v>235</v>
      </c>
      <c r="H6116" t="s">
        <v>198</v>
      </c>
      <c r="I6116" t="s">
        <v>6370</v>
      </c>
      <c r="J6116">
        <v>1980</v>
      </c>
      <c r="K6116">
        <v>9511</v>
      </c>
      <c r="L6116">
        <v>10</v>
      </c>
      <c r="M6116" t="s">
        <v>200</v>
      </c>
      <c r="N6116" t="s">
        <v>401</v>
      </c>
      <c r="O6116" t="s">
        <v>202</v>
      </c>
      <c r="P6116" t="s">
        <v>2907</v>
      </c>
    </row>
    <row r="6117" spans="1:16" x14ac:dyDescent="0.25">
      <c r="A6117">
        <v>8411</v>
      </c>
      <c r="B6117" t="s">
        <v>399</v>
      </c>
      <c r="E6117" t="s">
        <v>2491</v>
      </c>
      <c r="F6117" t="s">
        <v>347</v>
      </c>
      <c r="G6117" t="s">
        <v>235</v>
      </c>
      <c r="H6117" t="s">
        <v>198</v>
      </c>
      <c r="I6117" t="s">
        <v>6370</v>
      </c>
      <c r="J6117">
        <v>1986</v>
      </c>
      <c r="K6117">
        <v>204</v>
      </c>
      <c r="L6117">
        <v>10</v>
      </c>
      <c r="M6117" t="s">
        <v>200</v>
      </c>
      <c r="N6117" t="s">
        <v>401</v>
      </c>
      <c r="O6117" t="s">
        <v>202</v>
      </c>
      <c r="P6117" t="s">
        <v>1178</v>
      </c>
    </row>
    <row r="6118" spans="1:16" x14ac:dyDescent="0.25">
      <c r="A6118">
        <v>8412</v>
      </c>
      <c r="B6118" t="s">
        <v>399</v>
      </c>
      <c r="E6118" t="s">
        <v>6412</v>
      </c>
      <c r="F6118" t="s">
        <v>347</v>
      </c>
      <c r="G6118" t="s">
        <v>235</v>
      </c>
      <c r="H6118" t="s">
        <v>198</v>
      </c>
      <c r="I6118" t="s">
        <v>6370</v>
      </c>
      <c r="J6118">
        <v>1984</v>
      </c>
      <c r="K6118">
        <v>1968</v>
      </c>
      <c r="L6118">
        <v>10</v>
      </c>
      <c r="M6118" t="s">
        <v>200</v>
      </c>
      <c r="N6118" t="s">
        <v>401</v>
      </c>
      <c r="O6118" t="s">
        <v>202</v>
      </c>
      <c r="P6118" t="s">
        <v>2606</v>
      </c>
    </row>
    <row r="6119" spans="1:16" x14ac:dyDescent="0.25">
      <c r="A6119">
        <v>8413</v>
      </c>
      <c r="B6119" t="s">
        <v>399</v>
      </c>
      <c r="E6119" t="s">
        <v>6413</v>
      </c>
      <c r="F6119" t="s">
        <v>347</v>
      </c>
      <c r="G6119" t="s">
        <v>235</v>
      </c>
      <c r="H6119" t="s">
        <v>198</v>
      </c>
      <c r="I6119" t="s">
        <v>6370</v>
      </c>
      <c r="J6119">
        <v>1993</v>
      </c>
      <c r="K6119">
        <v>1098</v>
      </c>
      <c r="L6119">
        <v>10</v>
      </c>
      <c r="M6119" t="s">
        <v>200</v>
      </c>
      <c r="N6119" t="s">
        <v>401</v>
      </c>
      <c r="O6119" t="s">
        <v>202</v>
      </c>
      <c r="P6119" t="s">
        <v>1479</v>
      </c>
    </row>
    <row r="6120" spans="1:16" x14ac:dyDescent="0.25">
      <c r="A6120">
        <v>8414</v>
      </c>
      <c r="B6120" t="s">
        <v>360</v>
      </c>
      <c r="E6120" t="s">
        <v>6414</v>
      </c>
      <c r="F6120" t="s">
        <v>347</v>
      </c>
      <c r="G6120" t="s">
        <v>235</v>
      </c>
      <c r="H6120" t="s">
        <v>198</v>
      </c>
      <c r="I6120" t="s">
        <v>6370</v>
      </c>
      <c r="J6120">
        <v>1974</v>
      </c>
      <c r="K6120">
        <v>1459044</v>
      </c>
      <c r="L6120">
        <v>10</v>
      </c>
      <c r="M6120" t="s">
        <v>200</v>
      </c>
      <c r="N6120" t="s">
        <v>364</v>
      </c>
      <c r="O6120" t="s">
        <v>202</v>
      </c>
      <c r="P6120" t="s">
        <v>365</v>
      </c>
    </row>
    <row r="6121" spans="1:16" x14ac:dyDescent="0.25">
      <c r="A6121">
        <v>8415</v>
      </c>
      <c r="B6121" t="s">
        <v>360</v>
      </c>
      <c r="E6121" t="s">
        <v>6415</v>
      </c>
      <c r="F6121" t="s">
        <v>347</v>
      </c>
      <c r="G6121" t="s">
        <v>235</v>
      </c>
      <c r="H6121" t="s">
        <v>198</v>
      </c>
      <c r="I6121" t="s">
        <v>6370</v>
      </c>
      <c r="J6121">
        <v>1974</v>
      </c>
      <c r="K6121">
        <v>1397120</v>
      </c>
      <c r="L6121">
        <v>10</v>
      </c>
      <c r="M6121" t="s">
        <v>200</v>
      </c>
      <c r="N6121" t="s">
        <v>364</v>
      </c>
      <c r="O6121" t="s">
        <v>202</v>
      </c>
      <c r="P6121" t="s">
        <v>365</v>
      </c>
    </row>
    <row r="6122" spans="1:16" x14ac:dyDescent="0.25">
      <c r="A6122">
        <v>8416</v>
      </c>
      <c r="B6122" t="s">
        <v>360</v>
      </c>
      <c r="E6122" t="s">
        <v>6416</v>
      </c>
      <c r="F6122" t="s">
        <v>347</v>
      </c>
      <c r="G6122" t="s">
        <v>235</v>
      </c>
      <c r="H6122" t="s">
        <v>198</v>
      </c>
      <c r="I6122" t="s">
        <v>6370</v>
      </c>
      <c r="J6122">
        <v>1975</v>
      </c>
      <c r="K6122">
        <v>3499683</v>
      </c>
      <c r="L6122">
        <v>10</v>
      </c>
      <c r="M6122" t="s">
        <v>200</v>
      </c>
      <c r="N6122" t="s">
        <v>364</v>
      </c>
      <c r="O6122" t="s">
        <v>202</v>
      </c>
      <c r="P6122" t="s">
        <v>365</v>
      </c>
    </row>
    <row r="6123" spans="1:16" x14ac:dyDescent="0.25">
      <c r="A6123">
        <v>8417</v>
      </c>
      <c r="B6123" t="s">
        <v>360</v>
      </c>
      <c r="E6123" t="s">
        <v>6417</v>
      </c>
      <c r="F6123" t="s">
        <v>347</v>
      </c>
      <c r="G6123" t="s">
        <v>235</v>
      </c>
      <c r="H6123" t="s">
        <v>198</v>
      </c>
      <c r="I6123" t="s">
        <v>6370</v>
      </c>
      <c r="J6123">
        <v>1974</v>
      </c>
      <c r="K6123">
        <v>2343809</v>
      </c>
      <c r="L6123">
        <v>10</v>
      </c>
      <c r="M6123" t="s">
        <v>200</v>
      </c>
      <c r="N6123" t="s">
        <v>364</v>
      </c>
      <c r="O6123" t="s">
        <v>202</v>
      </c>
      <c r="P6123" t="s">
        <v>365</v>
      </c>
    </row>
    <row r="6124" spans="1:16" x14ac:dyDescent="0.25">
      <c r="A6124">
        <v>8418</v>
      </c>
      <c r="B6124" t="s">
        <v>360</v>
      </c>
      <c r="E6124" t="s">
        <v>6418</v>
      </c>
      <c r="F6124" t="s">
        <v>347</v>
      </c>
      <c r="G6124" t="s">
        <v>235</v>
      </c>
      <c r="H6124" t="s">
        <v>198</v>
      </c>
      <c r="I6124" t="s">
        <v>6370</v>
      </c>
      <c r="J6124">
        <v>1973</v>
      </c>
      <c r="K6124">
        <v>3608616</v>
      </c>
      <c r="L6124">
        <v>10</v>
      </c>
      <c r="M6124" t="s">
        <v>200</v>
      </c>
      <c r="N6124" t="s">
        <v>364</v>
      </c>
      <c r="O6124" t="s">
        <v>202</v>
      </c>
      <c r="P6124" t="s">
        <v>365</v>
      </c>
    </row>
    <row r="6125" spans="1:16" x14ac:dyDescent="0.25">
      <c r="A6125">
        <v>8419</v>
      </c>
      <c r="B6125" t="s">
        <v>360</v>
      </c>
      <c r="E6125" t="s">
        <v>6419</v>
      </c>
      <c r="F6125" t="s">
        <v>347</v>
      </c>
      <c r="G6125" t="s">
        <v>235</v>
      </c>
      <c r="H6125" t="s">
        <v>198</v>
      </c>
      <c r="I6125" t="s">
        <v>6370</v>
      </c>
      <c r="J6125">
        <v>1975</v>
      </c>
      <c r="K6125">
        <v>1632389</v>
      </c>
      <c r="L6125">
        <v>10</v>
      </c>
      <c r="M6125" t="s">
        <v>200</v>
      </c>
      <c r="N6125" t="s">
        <v>364</v>
      </c>
      <c r="O6125" t="s">
        <v>202</v>
      </c>
      <c r="P6125" t="s">
        <v>365</v>
      </c>
    </row>
    <row r="6126" spans="1:16" x14ac:dyDescent="0.25">
      <c r="A6126">
        <v>8420</v>
      </c>
      <c r="B6126" t="s">
        <v>360</v>
      </c>
      <c r="E6126" t="s">
        <v>6420</v>
      </c>
      <c r="F6126" t="s">
        <v>347</v>
      </c>
      <c r="G6126" t="s">
        <v>235</v>
      </c>
      <c r="H6126" t="s">
        <v>198</v>
      </c>
      <c r="I6126" t="s">
        <v>6370</v>
      </c>
      <c r="J6126">
        <v>1984</v>
      </c>
      <c r="K6126">
        <v>586974</v>
      </c>
      <c r="L6126">
        <v>10</v>
      </c>
      <c r="M6126" t="s">
        <v>200</v>
      </c>
      <c r="N6126" t="s">
        <v>364</v>
      </c>
      <c r="O6126" t="s">
        <v>202</v>
      </c>
      <c r="P6126" t="s">
        <v>365</v>
      </c>
    </row>
    <row r="6127" spans="1:16" x14ac:dyDescent="0.25">
      <c r="A6127">
        <v>8421</v>
      </c>
      <c r="B6127" t="s">
        <v>360</v>
      </c>
      <c r="E6127" t="s">
        <v>6421</v>
      </c>
      <c r="F6127" t="s">
        <v>347</v>
      </c>
      <c r="G6127" t="s">
        <v>235</v>
      </c>
      <c r="H6127" t="s">
        <v>198</v>
      </c>
      <c r="I6127" t="s">
        <v>6370</v>
      </c>
      <c r="J6127">
        <v>1972</v>
      </c>
      <c r="K6127">
        <v>17571</v>
      </c>
      <c r="L6127">
        <v>10</v>
      </c>
      <c r="M6127" t="s">
        <v>200</v>
      </c>
      <c r="N6127" t="s">
        <v>364</v>
      </c>
      <c r="O6127" t="s">
        <v>202</v>
      </c>
      <c r="P6127" t="s">
        <v>365</v>
      </c>
    </row>
    <row r="6128" spans="1:16" x14ac:dyDescent="0.25">
      <c r="A6128">
        <v>8422</v>
      </c>
      <c r="B6128" t="s">
        <v>360</v>
      </c>
      <c r="E6128" t="s">
        <v>6422</v>
      </c>
      <c r="F6128" t="s">
        <v>347</v>
      </c>
      <c r="G6128" t="s">
        <v>235</v>
      </c>
      <c r="H6128" t="s">
        <v>198</v>
      </c>
      <c r="I6128" t="s">
        <v>6370</v>
      </c>
      <c r="J6128">
        <v>1986</v>
      </c>
      <c r="K6128">
        <v>517981</v>
      </c>
      <c r="L6128">
        <v>10</v>
      </c>
      <c r="M6128" t="s">
        <v>200</v>
      </c>
      <c r="N6128" t="s">
        <v>436</v>
      </c>
      <c r="O6128" t="s">
        <v>202</v>
      </c>
      <c r="P6128" t="s">
        <v>6423</v>
      </c>
    </row>
    <row r="6129" spans="1:16" x14ac:dyDescent="0.25">
      <c r="A6129">
        <v>8423</v>
      </c>
      <c r="B6129" t="s">
        <v>360</v>
      </c>
      <c r="E6129" t="s">
        <v>6424</v>
      </c>
      <c r="F6129" t="s">
        <v>347</v>
      </c>
      <c r="G6129" t="s">
        <v>235</v>
      </c>
      <c r="H6129" t="s">
        <v>198</v>
      </c>
      <c r="I6129" t="s">
        <v>6370</v>
      </c>
      <c r="J6129">
        <v>1986</v>
      </c>
      <c r="K6129">
        <v>287420</v>
      </c>
      <c r="L6129">
        <v>10</v>
      </c>
      <c r="M6129" t="s">
        <v>200</v>
      </c>
      <c r="N6129" t="s">
        <v>364</v>
      </c>
      <c r="O6129" t="s">
        <v>202</v>
      </c>
      <c r="P6129" t="s">
        <v>365</v>
      </c>
    </row>
    <row r="6130" spans="1:16" x14ac:dyDescent="0.25">
      <c r="A6130">
        <v>8424</v>
      </c>
      <c r="B6130" t="s">
        <v>360</v>
      </c>
      <c r="E6130" t="s">
        <v>6425</v>
      </c>
      <c r="F6130" t="s">
        <v>347</v>
      </c>
      <c r="G6130" t="s">
        <v>235</v>
      </c>
      <c r="H6130" t="s">
        <v>198</v>
      </c>
      <c r="I6130" t="s">
        <v>6370</v>
      </c>
      <c r="J6130">
        <v>1982</v>
      </c>
      <c r="K6130">
        <v>1741227</v>
      </c>
      <c r="L6130">
        <v>10</v>
      </c>
      <c r="M6130" t="s">
        <v>200</v>
      </c>
      <c r="N6130" t="s">
        <v>364</v>
      </c>
      <c r="O6130" t="s">
        <v>202</v>
      </c>
      <c r="P6130" t="s">
        <v>365</v>
      </c>
    </row>
    <row r="6131" spans="1:16" x14ac:dyDescent="0.25">
      <c r="A6131">
        <v>8425</v>
      </c>
      <c r="B6131" t="s">
        <v>360</v>
      </c>
      <c r="E6131" t="s">
        <v>6426</v>
      </c>
      <c r="F6131" t="s">
        <v>347</v>
      </c>
      <c r="G6131" t="s">
        <v>235</v>
      </c>
      <c r="H6131" t="s">
        <v>198</v>
      </c>
      <c r="I6131" t="s">
        <v>6370</v>
      </c>
      <c r="J6131">
        <v>1982</v>
      </c>
      <c r="K6131">
        <v>111806</v>
      </c>
      <c r="L6131">
        <v>10</v>
      </c>
      <c r="M6131" t="s">
        <v>200</v>
      </c>
      <c r="N6131" t="s">
        <v>364</v>
      </c>
      <c r="O6131" t="s">
        <v>202</v>
      </c>
      <c r="P6131" t="s">
        <v>365</v>
      </c>
    </row>
    <row r="6132" spans="1:16" x14ac:dyDescent="0.25">
      <c r="A6132">
        <v>8426</v>
      </c>
      <c r="B6132" t="s">
        <v>360</v>
      </c>
      <c r="E6132" t="s">
        <v>6427</v>
      </c>
      <c r="F6132" t="s">
        <v>347</v>
      </c>
      <c r="G6132" t="s">
        <v>235</v>
      </c>
      <c r="H6132" t="s">
        <v>198</v>
      </c>
      <c r="I6132" t="s">
        <v>6370</v>
      </c>
      <c r="J6132">
        <v>1976</v>
      </c>
      <c r="K6132">
        <v>435433</v>
      </c>
      <c r="L6132">
        <v>10</v>
      </c>
      <c r="M6132" t="s">
        <v>200</v>
      </c>
      <c r="N6132" t="s">
        <v>383</v>
      </c>
      <c r="O6132" t="s">
        <v>202</v>
      </c>
      <c r="P6132" t="s">
        <v>6423</v>
      </c>
    </row>
    <row r="6133" spans="1:16" x14ac:dyDescent="0.25">
      <c r="A6133">
        <v>8427</v>
      </c>
      <c r="B6133" t="s">
        <v>360</v>
      </c>
      <c r="E6133" t="s">
        <v>6428</v>
      </c>
      <c r="F6133" t="s">
        <v>347</v>
      </c>
      <c r="G6133" t="s">
        <v>235</v>
      </c>
      <c r="H6133" t="s">
        <v>198</v>
      </c>
      <c r="I6133" t="s">
        <v>6370</v>
      </c>
      <c r="J6133">
        <v>1971</v>
      </c>
      <c r="K6133">
        <v>139369</v>
      </c>
      <c r="L6133">
        <v>10</v>
      </c>
      <c r="M6133" t="s">
        <v>200</v>
      </c>
      <c r="N6133" t="s">
        <v>383</v>
      </c>
      <c r="O6133" t="s">
        <v>202</v>
      </c>
      <c r="P6133" t="s">
        <v>6423</v>
      </c>
    </row>
    <row r="6134" spans="1:16" x14ac:dyDescent="0.25">
      <c r="A6134">
        <v>8428</v>
      </c>
      <c r="B6134" t="s">
        <v>360</v>
      </c>
      <c r="E6134" t="s">
        <v>6429</v>
      </c>
      <c r="F6134" t="s">
        <v>347</v>
      </c>
      <c r="G6134" t="s">
        <v>235</v>
      </c>
      <c r="H6134" t="s">
        <v>198</v>
      </c>
      <c r="I6134" t="s">
        <v>6370</v>
      </c>
      <c r="J6134">
        <v>1971</v>
      </c>
      <c r="K6134">
        <v>106235</v>
      </c>
      <c r="L6134">
        <v>10</v>
      </c>
      <c r="M6134" t="s">
        <v>200</v>
      </c>
      <c r="N6134" t="s">
        <v>383</v>
      </c>
      <c r="O6134" t="s">
        <v>202</v>
      </c>
      <c r="P6134" t="s">
        <v>6423</v>
      </c>
    </row>
    <row r="6135" spans="1:16" x14ac:dyDescent="0.25">
      <c r="A6135">
        <v>8429</v>
      </c>
      <c r="B6135" t="s">
        <v>360</v>
      </c>
      <c r="E6135" t="s">
        <v>6430</v>
      </c>
      <c r="F6135" t="s">
        <v>347</v>
      </c>
      <c r="G6135" t="s">
        <v>235</v>
      </c>
      <c r="H6135" t="s">
        <v>198</v>
      </c>
      <c r="I6135" t="s">
        <v>6370</v>
      </c>
      <c r="J6135">
        <v>1962</v>
      </c>
      <c r="K6135">
        <v>501605</v>
      </c>
      <c r="L6135">
        <v>10</v>
      </c>
      <c r="M6135" t="s">
        <v>200</v>
      </c>
      <c r="N6135" t="s">
        <v>364</v>
      </c>
      <c r="O6135" t="s">
        <v>202</v>
      </c>
      <c r="P6135" t="s">
        <v>365</v>
      </c>
    </row>
    <row r="6136" spans="1:16" x14ac:dyDescent="0.25">
      <c r="A6136">
        <v>8430</v>
      </c>
      <c r="B6136" t="s">
        <v>360</v>
      </c>
      <c r="E6136" t="s">
        <v>6431</v>
      </c>
      <c r="F6136" t="s">
        <v>347</v>
      </c>
      <c r="G6136" t="s">
        <v>235</v>
      </c>
      <c r="H6136" t="s">
        <v>198</v>
      </c>
      <c r="I6136" t="s">
        <v>6370</v>
      </c>
      <c r="J6136">
        <v>1970</v>
      </c>
      <c r="K6136">
        <v>192388</v>
      </c>
      <c r="L6136">
        <v>10</v>
      </c>
      <c r="M6136" t="s">
        <v>200</v>
      </c>
      <c r="N6136" t="s">
        <v>364</v>
      </c>
      <c r="O6136" t="s">
        <v>202</v>
      </c>
      <c r="P6136" t="s">
        <v>365</v>
      </c>
    </row>
    <row r="6137" spans="1:16" x14ac:dyDescent="0.25">
      <c r="A6137">
        <v>8431</v>
      </c>
      <c r="B6137" t="s">
        <v>360</v>
      </c>
      <c r="E6137" t="s">
        <v>6432</v>
      </c>
      <c r="F6137" t="s">
        <v>347</v>
      </c>
      <c r="G6137" t="s">
        <v>235</v>
      </c>
      <c r="H6137" t="s">
        <v>198</v>
      </c>
      <c r="I6137" t="s">
        <v>6370</v>
      </c>
      <c r="J6137">
        <v>1980</v>
      </c>
      <c r="K6137">
        <v>116713</v>
      </c>
      <c r="L6137">
        <v>10</v>
      </c>
      <c r="M6137" t="s">
        <v>200</v>
      </c>
      <c r="N6137" t="s">
        <v>364</v>
      </c>
      <c r="O6137" t="s">
        <v>202</v>
      </c>
      <c r="P6137" t="s">
        <v>365</v>
      </c>
    </row>
    <row r="6138" spans="1:16" x14ac:dyDescent="0.25">
      <c r="A6138">
        <v>8432</v>
      </c>
      <c r="B6138" t="s">
        <v>360</v>
      </c>
      <c r="E6138" t="s">
        <v>6433</v>
      </c>
      <c r="F6138" t="s">
        <v>347</v>
      </c>
      <c r="G6138" t="s">
        <v>235</v>
      </c>
      <c r="H6138" t="s">
        <v>198</v>
      </c>
      <c r="I6138" t="s">
        <v>6370</v>
      </c>
      <c r="J6138">
        <v>1984</v>
      </c>
      <c r="K6138">
        <v>283153</v>
      </c>
      <c r="L6138">
        <v>10</v>
      </c>
      <c r="M6138" t="s">
        <v>200</v>
      </c>
      <c r="N6138" t="s">
        <v>383</v>
      </c>
      <c r="O6138" t="s">
        <v>202</v>
      </c>
      <c r="P6138" t="s">
        <v>6423</v>
      </c>
    </row>
    <row r="6139" spans="1:16" x14ac:dyDescent="0.25">
      <c r="A6139">
        <v>8433</v>
      </c>
      <c r="B6139" t="s">
        <v>360</v>
      </c>
      <c r="E6139" t="s">
        <v>5818</v>
      </c>
      <c r="F6139" t="s">
        <v>347</v>
      </c>
      <c r="G6139" t="s">
        <v>235</v>
      </c>
      <c r="H6139" t="s">
        <v>198</v>
      </c>
      <c r="I6139" t="s">
        <v>6370</v>
      </c>
      <c r="J6139">
        <v>1980</v>
      </c>
      <c r="K6139">
        <v>77739</v>
      </c>
      <c r="L6139">
        <v>10</v>
      </c>
      <c r="M6139" t="s">
        <v>200</v>
      </c>
      <c r="N6139" t="s">
        <v>364</v>
      </c>
      <c r="O6139" t="s">
        <v>202</v>
      </c>
      <c r="P6139" t="s">
        <v>365</v>
      </c>
    </row>
    <row r="6140" spans="1:16" x14ac:dyDescent="0.25">
      <c r="A6140">
        <v>8434</v>
      </c>
      <c r="B6140" t="s">
        <v>360</v>
      </c>
      <c r="E6140" t="s">
        <v>6434</v>
      </c>
      <c r="F6140" t="s">
        <v>347</v>
      </c>
      <c r="G6140" t="s">
        <v>235</v>
      </c>
      <c r="H6140" t="s">
        <v>198</v>
      </c>
      <c r="I6140" t="s">
        <v>6370</v>
      </c>
      <c r="J6140">
        <v>1987</v>
      </c>
      <c r="K6140">
        <v>546775</v>
      </c>
      <c r="L6140">
        <v>10</v>
      </c>
      <c r="M6140" t="s">
        <v>200</v>
      </c>
      <c r="N6140" t="s">
        <v>364</v>
      </c>
      <c r="O6140" t="s">
        <v>202</v>
      </c>
      <c r="P6140" t="s">
        <v>365</v>
      </c>
    </row>
    <row r="6141" spans="1:16" x14ac:dyDescent="0.25">
      <c r="A6141">
        <v>8435</v>
      </c>
      <c r="B6141" t="s">
        <v>360</v>
      </c>
      <c r="E6141" t="s">
        <v>6435</v>
      </c>
      <c r="F6141" t="s">
        <v>347</v>
      </c>
      <c r="G6141" t="s">
        <v>235</v>
      </c>
      <c r="H6141" t="s">
        <v>198</v>
      </c>
      <c r="I6141" t="s">
        <v>6370</v>
      </c>
      <c r="J6141">
        <v>1979</v>
      </c>
      <c r="K6141">
        <v>85770</v>
      </c>
      <c r="L6141">
        <v>10</v>
      </c>
      <c r="M6141" t="s">
        <v>200</v>
      </c>
      <c r="N6141" t="s">
        <v>364</v>
      </c>
      <c r="O6141" t="s">
        <v>202</v>
      </c>
      <c r="P6141" t="s">
        <v>365</v>
      </c>
    </row>
    <row r="6142" spans="1:16" x14ac:dyDescent="0.25">
      <c r="A6142">
        <v>8436</v>
      </c>
      <c r="B6142" t="s">
        <v>360</v>
      </c>
      <c r="E6142" t="s">
        <v>6436</v>
      </c>
      <c r="F6142" t="s">
        <v>347</v>
      </c>
      <c r="G6142" t="s">
        <v>235</v>
      </c>
      <c r="H6142" t="s">
        <v>198</v>
      </c>
      <c r="I6142" t="s">
        <v>6370</v>
      </c>
      <c r="J6142">
        <v>1980</v>
      </c>
      <c r="K6142">
        <v>81728</v>
      </c>
      <c r="L6142">
        <v>10</v>
      </c>
      <c r="M6142" t="s">
        <v>200</v>
      </c>
      <c r="N6142" t="s">
        <v>364</v>
      </c>
      <c r="O6142" t="s">
        <v>202</v>
      </c>
      <c r="P6142" t="s">
        <v>365</v>
      </c>
    </row>
    <row r="6143" spans="1:16" x14ac:dyDescent="0.25">
      <c r="A6143">
        <v>8437</v>
      </c>
      <c r="B6143" t="s">
        <v>360</v>
      </c>
      <c r="E6143" t="s">
        <v>6437</v>
      </c>
      <c r="F6143" t="s">
        <v>347</v>
      </c>
      <c r="G6143" t="s">
        <v>235</v>
      </c>
      <c r="H6143" t="s">
        <v>198</v>
      </c>
      <c r="I6143" t="s">
        <v>6370</v>
      </c>
      <c r="J6143">
        <v>1982</v>
      </c>
      <c r="K6143">
        <v>151797</v>
      </c>
      <c r="L6143">
        <v>10</v>
      </c>
      <c r="M6143" t="s">
        <v>200</v>
      </c>
      <c r="N6143" t="s">
        <v>364</v>
      </c>
      <c r="O6143" t="s">
        <v>202</v>
      </c>
      <c r="P6143" t="s">
        <v>365</v>
      </c>
    </row>
    <row r="6144" spans="1:16" x14ac:dyDescent="0.25">
      <c r="A6144">
        <v>8438</v>
      </c>
      <c r="B6144" t="s">
        <v>360</v>
      </c>
      <c r="E6144" t="s">
        <v>6438</v>
      </c>
      <c r="F6144" t="s">
        <v>347</v>
      </c>
      <c r="G6144" t="s">
        <v>235</v>
      </c>
      <c r="H6144" t="s">
        <v>198</v>
      </c>
      <c r="I6144" t="s">
        <v>6370</v>
      </c>
      <c r="J6144">
        <v>1982</v>
      </c>
      <c r="K6144">
        <v>139441</v>
      </c>
      <c r="L6144">
        <v>10</v>
      </c>
      <c r="M6144" t="s">
        <v>200</v>
      </c>
      <c r="N6144" t="s">
        <v>364</v>
      </c>
      <c r="O6144" t="s">
        <v>202</v>
      </c>
      <c r="P6144" t="s">
        <v>365</v>
      </c>
    </row>
    <row r="6145" spans="1:16" x14ac:dyDescent="0.25">
      <c r="A6145">
        <v>8439</v>
      </c>
      <c r="B6145" t="s">
        <v>360</v>
      </c>
      <c r="E6145" t="s">
        <v>6439</v>
      </c>
      <c r="F6145" t="s">
        <v>347</v>
      </c>
      <c r="G6145" t="s">
        <v>235</v>
      </c>
      <c r="H6145" t="s">
        <v>198</v>
      </c>
      <c r="I6145" t="s">
        <v>6370</v>
      </c>
      <c r="J6145">
        <v>1968</v>
      </c>
      <c r="K6145">
        <v>228396</v>
      </c>
      <c r="L6145">
        <v>10</v>
      </c>
      <c r="M6145" t="s">
        <v>200</v>
      </c>
      <c r="N6145" t="s">
        <v>364</v>
      </c>
      <c r="O6145" t="s">
        <v>202</v>
      </c>
      <c r="P6145" t="s">
        <v>365</v>
      </c>
    </row>
    <row r="6146" spans="1:16" x14ac:dyDescent="0.25">
      <c r="A6146">
        <v>8440</v>
      </c>
      <c r="B6146" t="s">
        <v>360</v>
      </c>
      <c r="E6146" t="s">
        <v>6440</v>
      </c>
      <c r="F6146" t="s">
        <v>347</v>
      </c>
      <c r="G6146" t="s">
        <v>235</v>
      </c>
      <c r="H6146" t="s">
        <v>198</v>
      </c>
      <c r="I6146" t="s">
        <v>6370</v>
      </c>
      <c r="J6146">
        <v>1957</v>
      </c>
      <c r="K6146">
        <v>109027</v>
      </c>
      <c r="L6146">
        <v>10</v>
      </c>
      <c r="M6146" t="s">
        <v>200</v>
      </c>
      <c r="N6146" t="s">
        <v>364</v>
      </c>
      <c r="O6146" t="s">
        <v>202</v>
      </c>
      <c r="P6146" t="s">
        <v>365</v>
      </c>
    </row>
    <row r="6147" spans="1:16" x14ac:dyDescent="0.25">
      <c r="A6147">
        <v>8441</v>
      </c>
      <c r="B6147" t="s">
        <v>360</v>
      </c>
      <c r="E6147" t="s">
        <v>6441</v>
      </c>
      <c r="F6147" t="s">
        <v>347</v>
      </c>
      <c r="G6147" t="s">
        <v>235</v>
      </c>
      <c r="H6147" t="s">
        <v>198</v>
      </c>
      <c r="I6147" t="s">
        <v>6370</v>
      </c>
      <c r="J6147">
        <v>1968</v>
      </c>
      <c r="K6147">
        <v>127008</v>
      </c>
      <c r="L6147">
        <v>10</v>
      </c>
      <c r="M6147" t="s">
        <v>200</v>
      </c>
      <c r="N6147" t="s">
        <v>364</v>
      </c>
      <c r="O6147" t="s">
        <v>202</v>
      </c>
      <c r="P6147" t="s">
        <v>365</v>
      </c>
    </row>
    <row r="6148" spans="1:16" x14ac:dyDescent="0.25">
      <c r="A6148">
        <v>8442</v>
      </c>
      <c r="B6148" t="s">
        <v>360</v>
      </c>
      <c r="E6148" t="s">
        <v>6442</v>
      </c>
      <c r="F6148" t="s">
        <v>347</v>
      </c>
      <c r="G6148" t="s">
        <v>235</v>
      </c>
      <c r="H6148" t="s">
        <v>198</v>
      </c>
      <c r="I6148" t="s">
        <v>6370</v>
      </c>
      <c r="J6148">
        <v>1966</v>
      </c>
      <c r="K6148">
        <v>225016</v>
      </c>
      <c r="L6148">
        <v>10</v>
      </c>
      <c r="M6148" t="s">
        <v>200</v>
      </c>
      <c r="N6148" t="s">
        <v>364</v>
      </c>
      <c r="O6148" t="s">
        <v>202</v>
      </c>
      <c r="P6148" t="s">
        <v>365</v>
      </c>
    </row>
    <row r="6149" spans="1:16" x14ac:dyDescent="0.25">
      <c r="A6149">
        <v>8443</v>
      </c>
      <c r="B6149" t="s">
        <v>360</v>
      </c>
      <c r="E6149" t="s">
        <v>6443</v>
      </c>
      <c r="F6149" t="s">
        <v>347</v>
      </c>
      <c r="G6149" t="s">
        <v>235</v>
      </c>
      <c r="H6149" t="s">
        <v>198</v>
      </c>
      <c r="I6149" t="s">
        <v>6370</v>
      </c>
      <c r="J6149">
        <v>1970</v>
      </c>
      <c r="K6149">
        <v>1330646</v>
      </c>
      <c r="L6149">
        <v>10</v>
      </c>
      <c r="M6149" t="s">
        <v>200</v>
      </c>
      <c r="N6149" t="s">
        <v>364</v>
      </c>
      <c r="O6149" t="s">
        <v>202</v>
      </c>
      <c r="P6149" t="s">
        <v>365</v>
      </c>
    </row>
    <row r="6150" spans="1:16" x14ac:dyDescent="0.25">
      <c r="A6150">
        <v>8444</v>
      </c>
      <c r="B6150" t="s">
        <v>360</v>
      </c>
      <c r="E6150" t="s">
        <v>6444</v>
      </c>
      <c r="F6150" t="s">
        <v>347</v>
      </c>
      <c r="G6150" t="s">
        <v>235</v>
      </c>
      <c r="H6150" t="s">
        <v>198</v>
      </c>
      <c r="I6150" t="s">
        <v>6370</v>
      </c>
      <c r="J6150">
        <v>1987</v>
      </c>
      <c r="K6150">
        <v>101853</v>
      </c>
      <c r="L6150">
        <v>10</v>
      </c>
      <c r="M6150" t="s">
        <v>200</v>
      </c>
      <c r="N6150" t="s">
        <v>364</v>
      </c>
      <c r="O6150" t="s">
        <v>202</v>
      </c>
      <c r="P6150" t="s">
        <v>365</v>
      </c>
    </row>
    <row r="6151" spans="1:16" x14ac:dyDescent="0.25">
      <c r="A6151">
        <v>8445</v>
      </c>
      <c r="B6151" t="s">
        <v>360</v>
      </c>
      <c r="E6151" t="s">
        <v>6445</v>
      </c>
      <c r="F6151" t="s">
        <v>347</v>
      </c>
      <c r="G6151" t="s">
        <v>235</v>
      </c>
      <c r="H6151" t="s">
        <v>198</v>
      </c>
      <c r="I6151" t="s">
        <v>6370</v>
      </c>
      <c r="J6151">
        <v>1966</v>
      </c>
      <c r="K6151">
        <v>335731</v>
      </c>
      <c r="L6151">
        <v>10</v>
      </c>
      <c r="M6151" t="s">
        <v>200</v>
      </c>
      <c r="N6151" t="s">
        <v>364</v>
      </c>
      <c r="O6151" t="s">
        <v>202</v>
      </c>
      <c r="P6151" t="s">
        <v>365</v>
      </c>
    </row>
    <row r="6152" spans="1:16" x14ac:dyDescent="0.25">
      <c r="A6152">
        <v>8446</v>
      </c>
      <c r="B6152" t="s">
        <v>360</v>
      </c>
      <c r="E6152" t="s">
        <v>6446</v>
      </c>
      <c r="F6152" t="s">
        <v>347</v>
      </c>
      <c r="G6152" t="s">
        <v>235</v>
      </c>
      <c r="H6152" t="s">
        <v>198</v>
      </c>
      <c r="I6152" t="s">
        <v>6370</v>
      </c>
      <c r="J6152">
        <v>1970</v>
      </c>
      <c r="K6152">
        <v>302189</v>
      </c>
      <c r="L6152">
        <v>10</v>
      </c>
      <c r="M6152" t="s">
        <v>200</v>
      </c>
      <c r="N6152" t="s">
        <v>364</v>
      </c>
      <c r="O6152" t="s">
        <v>202</v>
      </c>
      <c r="P6152" t="s">
        <v>365</v>
      </c>
    </row>
    <row r="6153" spans="1:16" x14ac:dyDescent="0.25">
      <c r="A6153">
        <v>8447</v>
      </c>
      <c r="B6153" t="s">
        <v>360</v>
      </c>
      <c r="E6153" t="s">
        <v>6436</v>
      </c>
      <c r="F6153" t="s">
        <v>347</v>
      </c>
      <c r="G6153" t="s">
        <v>235</v>
      </c>
      <c r="H6153" t="s">
        <v>198</v>
      </c>
      <c r="I6153" t="s">
        <v>6370</v>
      </c>
      <c r="J6153">
        <v>1993</v>
      </c>
      <c r="K6153">
        <v>3005</v>
      </c>
      <c r="L6153">
        <v>10</v>
      </c>
      <c r="M6153" t="s">
        <v>200</v>
      </c>
      <c r="N6153" t="s">
        <v>364</v>
      </c>
      <c r="O6153" t="s">
        <v>202</v>
      </c>
      <c r="P6153" t="s">
        <v>365</v>
      </c>
    </row>
    <row r="6154" spans="1:16" x14ac:dyDescent="0.25">
      <c r="A6154">
        <v>8448</v>
      </c>
      <c r="B6154" t="s">
        <v>360</v>
      </c>
      <c r="E6154" t="s">
        <v>6447</v>
      </c>
      <c r="F6154" t="s">
        <v>347</v>
      </c>
      <c r="G6154" t="s">
        <v>235</v>
      </c>
      <c r="H6154" t="s">
        <v>198</v>
      </c>
      <c r="I6154" t="s">
        <v>6370</v>
      </c>
      <c r="J6154">
        <v>1982</v>
      </c>
      <c r="K6154">
        <v>330187</v>
      </c>
      <c r="L6154">
        <v>10</v>
      </c>
      <c r="M6154" t="s">
        <v>200</v>
      </c>
      <c r="N6154" t="s">
        <v>364</v>
      </c>
      <c r="O6154" t="s">
        <v>202</v>
      </c>
      <c r="P6154" t="s">
        <v>365</v>
      </c>
    </row>
    <row r="6155" spans="1:16" x14ac:dyDescent="0.25">
      <c r="A6155">
        <v>8449</v>
      </c>
      <c r="B6155" t="s">
        <v>360</v>
      </c>
      <c r="E6155" t="s">
        <v>6421</v>
      </c>
      <c r="F6155" t="s">
        <v>347</v>
      </c>
      <c r="G6155" t="s">
        <v>235</v>
      </c>
      <c r="H6155" t="s">
        <v>198</v>
      </c>
      <c r="I6155" t="s">
        <v>6370</v>
      </c>
      <c r="J6155">
        <v>1968</v>
      </c>
      <c r="K6155">
        <v>45869</v>
      </c>
      <c r="L6155">
        <v>10</v>
      </c>
      <c r="M6155" t="s">
        <v>200</v>
      </c>
      <c r="N6155" t="s">
        <v>364</v>
      </c>
      <c r="O6155" t="s">
        <v>202</v>
      </c>
      <c r="P6155" t="s">
        <v>365</v>
      </c>
    </row>
    <row r="6156" spans="1:16" x14ac:dyDescent="0.25">
      <c r="A6156">
        <v>8450</v>
      </c>
      <c r="B6156" t="s">
        <v>360</v>
      </c>
      <c r="E6156" t="s">
        <v>6448</v>
      </c>
      <c r="F6156" t="s">
        <v>347</v>
      </c>
      <c r="G6156" t="s">
        <v>235</v>
      </c>
      <c r="H6156" t="s">
        <v>198</v>
      </c>
      <c r="I6156" t="s">
        <v>6370</v>
      </c>
      <c r="J6156">
        <v>1991</v>
      </c>
      <c r="K6156">
        <v>13860</v>
      </c>
      <c r="L6156">
        <v>10</v>
      </c>
      <c r="M6156" t="s">
        <v>200</v>
      </c>
      <c r="N6156" t="s">
        <v>364</v>
      </c>
      <c r="O6156" t="s">
        <v>202</v>
      </c>
      <c r="P6156" t="s">
        <v>365</v>
      </c>
    </row>
    <row r="6157" spans="1:16" x14ac:dyDescent="0.25">
      <c r="A6157">
        <v>8451</v>
      </c>
      <c r="B6157" t="s">
        <v>360</v>
      </c>
      <c r="E6157" t="s">
        <v>6449</v>
      </c>
      <c r="F6157" t="s">
        <v>347</v>
      </c>
      <c r="G6157" t="s">
        <v>235</v>
      </c>
      <c r="H6157" t="s">
        <v>198</v>
      </c>
      <c r="I6157" t="s">
        <v>6370</v>
      </c>
      <c r="J6157">
        <v>1964</v>
      </c>
      <c r="K6157">
        <v>58496</v>
      </c>
      <c r="L6157">
        <v>10</v>
      </c>
      <c r="M6157" t="s">
        <v>200</v>
      </c>
      <c r="N6157" t="s">
        <v>364</v>
      </c>
      <c r="O6157" t="s">
        <v>202</v>
      </c>
      <c r="P6157" t="s">
        <v>365</v>
      </c>
    </row>
    <row r="6158" spans="1:16" x14ac:dyDescent="0.25">
      <c r="A6158">
        <v>8452</v>
      </c>
      <c r="B6158" t="s">
        <v>360</v>
      </c>
      <c r="E6158" t="s">
        <v>6450</v>
      </c>
      <c r="F6158" t="s">
        <v>347</v>
      </c>
      <c r="G6158" t="s">
        <v>235</v>
      </c>
      <c r="H6158" t="s">
        <v>198</v>
      </c>
      <c r="I6158" t="s">
        <v>6370</v>
      </c>
      <c r="J6158">
        <v>1964</v>
      </c>
      <c r="K6158">
        <v>55447</v>
      </c>
      <c r="L6158">
        <v>10</v>
      </c>
      <c r="M6158" t="s">
        <v>200</v>
      </c>
      <c r="N6158" t="s">
        <v>364</v>
      </c>
      <c r="O6158" t="s">
        <v>202</v>
      </c>
      <c r="P6158" t="s">
        <v>365</v>
      </c>
    </row>
    <row r="6159" spans="1:16" x14ac:dyDescent="0.25">
      <c r="A6159">
        <v>8453</v>
      </c>
      <c r="B6159" t="s">
        <v>360</v>
      </c>
      <c r="E6159" t="s">
        <v>6451</v>
      </c>
      <c r="F6159" t="s">
        <v>347</v>
      </c>
      <c r="G6159" t="s">
        <v>235</v>
      </c>
      <c r="H6159" t="s">
        <v>198</v>
      </c>
      <c r="I6159" t="s">
        <v>6370</v>
      </c>
      <c r="J6159">
        <v>1981</v>
      </c>
      <c r="K6159">
        <v>191464</v>
      </c>
      <c r="L6159">
        <v>10</v>
      </c>
      <c r="M6159" t="s">
        <v>200</v>
      </c>
      <c r="N6159" t="s">
        <v>364</v>
      </c>
      <c r="O6159" t="s">
        <v>202</v>
      </c>
      <c r="P6159" t="s">
        <v>365</v>
      </c>
    </row>
    <row r="6160" spans="1:16" x14ac:dyDescent="0.25">
      <c r="A6160">
        <v>8454</v>
      </c>
      <c r="B6160" t="s">
        <v>360</v>
      </c>
      <c r="E6160" t="s">
        <v>6450</v>
      </c>
      <c r="F6160" t="s">
        <v>347</v>
      </c>
      <c r="G6160" t="s">
        <v>235</v>
      </c>
      <c r="H6160" t="s">
        <v>198</v>
      </c>
      <c r="I6160" t="s">
        <v>6370</v>
      </c>
      <c r="J6160">
        <v>1956</v>
      </c>
      <c r="K6160">
        <v>28033</v>
      </c>
      <c r="L6160">
        <v>10</v>
      </c>
      <c r="M6160" t="s">
        <v>200</v>
      </c>
      <c r="N6160" t="s">
        <v>364</v>
      </c>
      <c r="O6160" t="s">
        <v>202</v>
      </c>
      <c r="P6160" t="s">
        <v>365</v>
      </c>
    </row>
    <row r="6161" spans="1:16" x14ac:dyDescent="0.25">
      <c r="A6161">
        <v>8455</v>
      </c>
      <c r="B6161" t="s">
        <v>360</v>
      </c>
      <c r="E6161" t="s">
        <v>6452</v>
      </c>
      <c r="F6161" t="s">
        <v>347</v>
      </c>
      <c r="G6161" t="s">
        <v>235</v>
      </c>
      <c r="H6161" t="s">
        <v>198</v>
      </c>
      <c r="I6161" t="s">
        <v>6370</v>
      </c>
      <c r="J6161">
        <v>1979</v>
      </c>
      <c r="K6161">
        <v>90351</v>
      </c>
      <c r="L6161">
        <v>10</v>
      </c>
      <c r="M6161" t="s">
        <v>200</v>
      </c>
      <c r="N6161" t="s">
        <v>364</v>
      </c>
      <c r="O6161" t="s">
        <v>202</v>
      </c>
      <c r="P6161" t="s">
        <v>365</v>
      </c>
    </row>
    <row r="6162" spans="1:16" x14ac:dyDescent="0.25">
      <c r="A6162">
        <v>8456</v>
      </c>
      <c r="B6162" t="s">
        <v>360</v>
      </c>
      <c r="E6162" t="s">
        <v>6453</v>
      </c>
      <c r="F6162" t="s">
        <v>347</v>
      </c>
      <c r="G6162" t="s">
        <v>235</v>
      </c>
      <c r="H6162" t="s">
        <v>198</v>
      </c>
      <c r="I6162" t="s">
        <v>6370</v>
      </c>
      <c r="J6162">
        <v>1962</v>
      </c>
      <c r="K6162">
        <v>28152</v>
      </c>
      <c r="L6162">
        <v>10</v>
      </c>
      <c r="M6162" t="s">
        <v>200</v>
      </c>
      <c r="N6162" t="s">
        <v>364</v>
      </c>
      <c r="O6162" t="s">
        <v>202</v>
      </c>
      <c r="P6162" t="s">
        <v>365</v>
      </c>
    </row>
    <row r="6163" spans="1:16" x14ac:dyDescent="0.25">
      <c r="A6163">
        <v>8457</v>
      </c>
      <c r="B6163" t="s">
        <v>360</v>
      </c>
      <c r="E6163" t="s">
        <v>6454</v>
      </c>
      <c r="F6163" t="s">
        <v>347</v>
      </c>
      <c r="G6163" t="s">
        <v>235</v>
      </c>
      <c r="H6163" t="s">
        <v>198</v>
      </c>
      <c r="I6163" t="s">
        <v>6370</v>
      </c>
      <c r="J6163">
        <v>1979</v>
      </c>
      <c r="K6163">
        <v>163762</v>
      </c>
      <c r="L6163">
        <v>10</v>
      </c>
      <c r="M6163" t="s">
        <v>200</v>
      </c>
      <c r="N6163" t="s">
        <v>364</v>
      </c>
      <c r="O6163" t="s">
        <v>202</v>
      </c>
      <c r="P6163" t="s">
        <v>365</v>
      </c>
    </row>
    <row r="6164" spans="1:16" x14ac:dyDescent="0.25">
      <c r="A6164">
        <v>8458</v>
      </c>
      <c r="B6164" t="s">
        <v>360</v>
      </c>
      <c r="E6164" t="s">
        <v>6455</v>
      </c>
      <c r="F6164" t="s">
        <v>347</v>
      </c>
      <c r="G6164" t="s">
        <v>235</v>
      </c>
      <c r="H6164" t="s">
        <v>198</v>
      </c>
      <c r="I6164" t="s">
        <v>6370</v>
      </c>
      <c r="J6164">
        <v>1945</v>
      </c>
      <c r="K6164">
        <v>47600</v>
      </c>
      <c r="L6164">
        <v>10</v>
      </c>
      <c r="M6164" t="s">
        <v>200</v>
      </c>
      <c r="N6164" t="s">
        <v>364</v>
      </c>
      <c r="O6164" t="s">
        <v>202</v>
      </c>
      <c r="P6164" t="s">
        <v>365</v>
      </c>
    </row>
    <row r="6165" spans="1:16" x14ac:dyDescent="0.25">
      <c r="A6165">
        <v>8459</v>
      </c>
      <c r="B6165" t="s">
        <v>360</v>
      </c>
      <c r="E6165" t="s">
        <v>6456</v>
      </c>
      <c r="F6165" t="s">
        <v>347</v>
      </c>
      <c r="G6165" t="s">
        <v>235</v>
      </c>
      <c r="H6165" t="s">
        <v>198</v>
      </c>
      <c r="I6165" t="s">
        <v>6370</v>
      </c>
      <c r="J6165">
        <v>1968</v>
      </c>
      <c r="K6165">
        <v>45869</v>
      </c>
      <c r="L6165">
        <v>10</v>
      </c>
      <c r="M6165" t="s">
        <v>200</v>
      </c>
      <c r="N6165" t="s">
        <v>6457</v>
      </c>
      <c r="O6165" t="s">
        <v>202</v>
      </c>
      <c r="P6165" t="s">
        <v>365</v>
      </c>
    </row>
    <row r="6166" spans="1:16" x14ac:dyDescent="0.25">
      <c r="A6166">
        <v>8460</v>
      </c>
      <c r="B6166" t="s">
        <v>360</v>
      </c>
      <c r="E6166" t="s">
        <v>6458</v>
      </c>
      <c r="F6166" t="s">
        <v>347</v>
      </c>
      <c r="G6166" t="s">
        <v>235</v>
      </c>
      <c r="H6166" t="s">
        <v>198</v>
      </c>
      <c r="I6166" t="s">
        <v>6370</v>
      </c>
      <c r="J6166">
        <v>1953</v>
      </c>
      <c r="K6166">
        <v>17610</v>
      </c>
      <c r="L6166">
        <v>10</v>
      </c>
      <c r="M6166" t="s">
        <v>200</v>
      </c>
      <c r="N6166" t="s">
        <v>364</v>
      </c>
      <c r="O6166" t="s">
        <v>202</v>
      </c>
      <c r="P6166" t="s">
        <v>365</v>
      </c>
    </row>
    <row r="6167" spans="1:16" x14ac:dyDescent="0.25">
      <c r="A6167">
        <v>8461</v>
      </c>
      <c r="B6167" t="s">
        <v>360</v>
      </c>
      <c r="E6167" t="s">
        <v>6459</v>
      </c>
      <c r="F6167" t="s">
        <v>347</v>
      </c>
      <c r="G6167" t="s">
        <v>235</v>
      </c>
      <c r="H6167" t="s">
        <v>198</v>
      </c>
      <c r="I6167" t="s">
        <v>6370</v>
      </c>
      <c r="J6167">
        <v>1982</v>
      </c>
      <c r="K6167">
        <v>362770</v>
      </c>
      <c r="L6167">
        <v>10</v>
      </c>
      <c r="M6167" t="s">
        <v>200</v>
      </c>
      <c r="N6167" t="s">
        <v>364</v>
      </c>
      <c r="O6167" t="s">
        <v>202</v>
      </c>
      <c r="P6167" t="s">
        <v>365</v>
      </c>
    </row>
    <row r="6168" spans="1:16" x14ac:dyDescent="0.25">
      <c r="A6168">
        <v>8462</v>
      </c>
      <c r="B6168" t="s">
        <v>360</v>
      </c>
      <c r="E6168" t="s">
        <v>6460</v>
      </c>
      <c r="F6168" t="s">
        <v>347</v>
      </c>
      <c r="G6168" t="s">
        <v>235</v>
      </c>
      <c r="H6168" t="s">
        <v>198</v>
      </c>
      <c r="I6168" t="s">
        <v>6370</v>
      </c>
      <c r="J6168">
        <v>1982</v>
      </c>
      <c r="K6168">
        <v>247659</v>
      </c>
      <c r="L6168">
        <v>10</v>
      </c>
      <c r="M6168" t="s">
        <v>200</v>
      </c>
      <c r="N6168" t="s">
        <v>364</v>
      </c>
      <c r="O6168" t="s">
        <v>202</v>
      </c>
      <c r="P6168" t="s">
        <v>365</v>
      </c>
    </row>
    <row r="6169" spans="1:16" x14ac:dyDescent="0.25">
      <c r="A6169">
        <v>8463</v>
      </c>
      <c r="B6169" t="s">
        <v>360</v>
      </c>
      <c r="E6169" t="s">
        <v>5006</v>
      </c>
      <c r="F6169" t="s">
        <v>347</v>
      </c>
      <c r="G6169" t="s">
        <v>235</v>
      </c>
      <c r="H6169" t="s">
        <v>198</v>
      </c>
      <c r="I6169" t="s">
        <v>6370</v>
      </c>
      <c r="J6169">
        <v>1981</v>
      </c>
      <c r="K6169">
        <v>990939</v>
      </c>
      <c r="L6169">
        <v>10</v>
      </c>
      <c r="M6169" t="s">
        <v>200</v>
      </c>
      <c r="N6169" t="s">
        <v>364</v>
      </c>
      <c r="O6169" t="s">
        <v>202</v>
      </c>
      <c r="P6169" t="s">
        <v>365</v>
      </c>
    </row>
    <row r="6170" spans="1:16" x14ac:dyDescent="0.25">
      <c r="A6170">
        <v>8464</v>
      </c>
      <c r="B6170" t="s">
        <v>360</v>
      </c>
      <c r="E6170" t="s">
        <v>6461</v>
      </c>
      <c r="F6170" t="s">
        <v>347</v>
      </c>
      <c r="G6170" t="s">
        <v>235</v>
      </c>
      <c r="H6170" t="s">
        <v>198</v>
      </c>
      <c r="I6170" t="s">
        <v>6370</v>
      </c>
      <c r="J6170">
        <v>1976</v>
      </c>
      <c r="K6170">
        <v>2372607</v>
      </c>
      <c r="L6170">
        <v>10</v>
      </c>
      <c r="M6170" t="s">
        <v>200</v>
      </c>
      <c r="N6170" t="s">
        <v>364</v>
      </c>
      <c r="O6170" t="s">
        <v>202</v>
      </c>
      <c r="P6170" t="s">
        <v>365</v>
      </c>
    </row>
    <row r="6171" spans="1:16" x14ac:dyDescent="0.25">
      <c r="A6171">
        <v>8465</v>
      </c>
      <c r="B6171" t="s">
        <v>360</v>
      </c>
      <c r="E6171" t="s">
        <v>6462</v>
      </c>
      <c r="F6171" t="s">
        <v>347</v>
      </c>
      <c r="G6171" t="s">
        <v>235</v>
      </c>
      <c r="H6171" t="s">
        <v>198</v>
      </c>
      <c r="I6171" t="s">
        <v>6370</v>
      </c>
      <c r="J6171">
        <v>1974</v>
      </c>
      <c r="K6171">
        <v>2271981</v>
      </c>
      <c r="L6171">
        <v>10</v>
      </c>
      <c r="M6171" t="s">
        <v>200</v>
      </c>
      <c r="N6171" t="s">
        <v>364</v>
      </c>
      <c r="O6171" t="s">
        <v>202</v>
      </c>
      <c r="P6171" t="s">
        <v>365</v>
      </c>
    </row>
    <row r="6172" spans="1:16" x14ac:dyDescent="0.25">
      <c r="A6172">
        <v>8466</v>
      </c>
      <c r="B6172" t="s">
        <v>360</v>
      </c>
      <c r="E6172" t="s">
        <v>6463</v>
      </c>
      <c r="F6172" t="s">
        <v>347</v>
      </c>
      <c r="G6172" t="s">
        <v>235</v>
      </c>
      <c r="H6172" t="s">
        <v>198</v>
      </c>
      <c r="I6172" t="s">
        <v>6370</v>
      </c>
      <c r="J6172">
        <v>1968</v>
      </c>
      <c r="K6172">
        <v>566489</v>
      </c>
      <c r="L6172">
        <v>10</v>
      </c>
      <c r="M6172" t="s">
        <v>200</v>
      </c>
      <c r="N6172" t="s">
        <v>364</v>
      </c>
      <c r="O6172" t="s">
        <v>202</v>
      </c>
      <c r="P6172" t="s">
        <v>365</v>
      </c>
    </row>
    <row r="6173" spans="1:16" x14ac:dyDescent="0.25">
      <c r="A6173">
        <v>8467</v>
      </c>
      <c r="B6173" t="s">
        <v>360</v>
      </c>
      <c r="E6173" t="s">
        <v>6464</v>
      </c>
      <c r="F6173" t="s">
        <v>347</v>
      </c>
      <c r="G6173" t="s">
        <v>235</v>
      </c>
      <c r="H6173" t="s">
        <v>198</v>
      </c>
      <c r="I6173" t="s">
        <v>6370</v>
      </c>
      <c r="J6173">
        <v>1967</v>
      </c>
      <c r="K6173">
        <v>926953</v>
      </c>
      <c r="L6173">
        <v>10</v>
      </c>
      <c r="M6173" t="s">
        <v>200</v>
      </c>
      <c r="N6173" t="s">
        <v>364</v>
      </c>
      <c r="O6173" t="s">
        <v>202</v>
      </c>
      <c r="P6173" t="s">
        <v>365</v>
      </c>
    </row>
    <row r="6174" spans="1:16" x14ac:dyDescent="0.25">
      <c r="A6174">
        <v>8468</v>
      </c>
      <c r="B6174" t="s">
        <v>360</v>
      </c>
      <c r="E6174" t="s">
        <v>6465</v>
      </c>
      <c r="F6174" t="s">
        <v>347</v>
      </c>
      <c r="G6174" t="s">
        <v>235</v>
      </c>
      <c r="H6174" t="s">
        <v>198</v>
      </c>
      <c r="I6174" t="s">
        <v>6370</v>
      </c>
      <c r="J6174">
        <v>1972</v>
      </c>
      <c r="K6174">
        <v>178999</v>
      </c>
      <c r="L6174">
        <v>10</v>
      </c>
      <c r="M6174" t="s">
        <v>200</v>
      </c>
      <c r="N6174" t="s">
        <v>364</v>
      </c>
      <c r="O6174" t="s">
        <v>202</v>
      </c>
      <c r="P6174" t="s">
        <v>365</v>
      </c>
    </row>
    <row r="6175" spans="1:16" x14ac:dyDescent="0.25">
      <c r="A6175">
        <v>8469</v>
      </c>
      <c r="B6175" t="s">
        <v>360</v>
      </c>
      <c r="E6175" t="s">
        <v>6466</v>
      </c>
      <c r="F6175" t="s">
        <v>347</v>
      </c>
      <c r="G6175" t="s">
        <v>235</v>
      </c>
      <c r="H6175" t="s">
        <v>198</v>
      </c>
      <c r="I6175" t="s">
        <v>6370</v>
      </c>
      <c r="J6175">
        <v>1967</v>
      </c>
      <c r="K6175">
        <v>980849</v>
      </c>
      <c r="L6175">
        <v>10</v>
      </c>
      <c r="M6175" t="s">
        <v>200</v>
      </c>
      <c r="N6175" t="s">
        <v>364</v>
      </c>
      <c r="O6175" t="s">
        <v>202</v>
      </c>
      <c r="P6175" t="s">
        <v>365</v>
      </c>
    </row>
    <row r="6176" spans="1:16" x14ac:dyDescent="0.25">
      <c r="A6176">
        <v>8470</v>
      </c>
      <c r="B6176" t="s">
        <v>360</v>
      </c>
      <c r="E6176" t="s">
        <v>6467</v>
      </c>
      <c r="F6176" t="s">
        <v>347</v>
      </c>
      <c r="G6176" t="s">
        <v>235</v>
      </c>
      <c r="H6176" t="s">
        <v>198</v>
      </c>
      <c r="I6176" t="s">
        <v>6370</v>
      </c>
      <c r="J6176">
        <v>1970</v>
      </c>
      <c r="K6176">
        <v>364766</v>
      </c>
      <c r="L6176">
        <v>10</v>
      </c>
      <c r="M6176" t="s">
        <v>200</v>
      </c>
      <c r="N6176" t="s">
        <v>364</v>
      </c>
      <c r="O6176" t="s">
        <v>202</v>
      </c>
      <c r="P6176" t="s">
        <v>365</v>
      </c>
    </row>
    <row r="6177" spans="1:16" x14ac:dyDescent="0.25">
      <c r="A6177">
        <v>8471</v>
      </c>
      <c r="B6177" t="s">
        <v>360</v>
      </c>
      <c r="E6177" t="s">
        <v>6468</v>
      </c>
      <c r="F6177" t="s">
        <v>347</v>
      </c>
      <c r="G6177" t="s">
        <v>235</v>
      </c>
      <c r="H6177" t="s">
        <v>198</v>
      </c>
      <c r="I6177" t="s">
        <v>6370</v>
      </c>
      <c r="J6177">
        <v>1971</v>
      </c>
      <c r="K6177">
        <v>947387</v>
      </c>
      <c r="L6177">
        <v>10</v>
      </c>
      <c r="M6177" t="s">
        <v>200</v>
      </c>
      <c r="N6177" t="s">
        <v>364</v>
      </c>
      <c r="O6177" t="s">
        <v>202</v>
      </c>
      <c r="P6177" t="s">
        <v>365</v>
      </c>
    </row>
    <row r="6178" spans="1:16" x14ac:dyDescent="0.25">
      <c r="A6178">
        <v>8472</v>
      </c>
      <c r="B6178" t="s">
        <v>360</v>
      </c>
      <c r="E6178" t="s">
        <v>6469</v>
      </c>
      <c r="F6178" t="s">
        <v>347</v>
      </c>
      <c r="G6178" t="s">
        <v>235</v>
      </c>
      <c r="H6178" t="s">
        <v>198</v>
      </c>
      <c r="I6178" t="s">
        <v>6370</v>
      </c>
      <c r="J6178">
        <v>1977</v>
      </c>
      <c r="K6178">
        <v>2908877</v>
      </c>
      <c r="L6178">
        <v>10</v>
      </c>
      <c r="M6178" t="s">
        <v>200</v>
      </c>
      <c r="N6178" t="s">
        <v>364</v>
      </c>
      <c r="O6178" t="s">
        <v>202</v>
      </c>
      <c r="P6178" t="s">
        <v>365</v>
      </c>
    </row>
    <row r="6179" spans="1:16" x14ac:dyDescent="0.25">
      <c r="A6179">
        <v>8473</v>
      </c>
      <c r="B6179" t="s">
        <v>360</v>
      </c>
      <c r="E6179" t="s">
        <v>6470</v>
      </c>
      <c r="F6179" t="s">
        <v>347</v>
      </c>
      <c r="G6179" t="s">
        <v>235</v>
      </c>
      <c r="H6179" t="s">
        <v>198</v>
      </c>
      <c r="I6179" t="s">
        <v>6370</v>
      </c>
      <c r="J6179">
        <v>1970</v>
      </c>
      <c r="K6179">
        <v>1146165</v>
      </c>
      <c r="L6179">
        <v>10</v>
      </c>
      <c r="M6179" t="s">
        <v>200</v>
      </c>
      <c r="N6179" t="s">
        <v>364</v>
      </c>
      <c r="O6179" t="s">
        <v>202</v>
      </c>
      <c r="P6179" t="s">
        <v>365</v>
      </c>
    </row>
    <row r="6180" spans="1:16" x14ac:dyDescent="0.25">
      <c r="A6180">
        <v>8474</v>
      </c>
      <c r="B6180" t="s">
        <v>360</v>
      </c>
      <c r="E6180" t="s">
        <v>6471</v>
      </c>
      <c r="F6180" t="s">
        <v>347</v>
      </c>
      <c r="G6180" t="s">
        <v>235</v>
      </c>
      <c r="H6180" t="s">
        <v>198</v>
      </c>
      <c r="I6180" t="s">
        <v>6370</v>
      </c>
      <c r="J6180">
        <v>1974</v>
      </c>
      <c r="K6180">
        <v>261498</v>
      </c>
      <c r="L6180">
        <v>10</v>
      </c>
      <c r="M6180" t="s">
        <v>200</v>
      </c>
      <c r="N6180" t="s">
        <v>364</v>
      </c>
      <c r="O6180" t="s">
        <v>202</v>
      </c>
      <c r="P6180" t="s">
        <v>365</v>
      </c>
    </row>
    <row r="6181" spans="1:16" x14ac:dyDescent="0.25">
      <c r="A6181">
        <v>8475</v>
      </c>
      <c r="B6181" t="s">
        <v>360</v>
      </c>
      <c r="E6181" t="s">
        <v>6472</v>
      </c>
      <c r="F6181" t="s">
        <v>347</v>
      </c>
      <c r="G6181" t="s">
        <v>235</v>
      </c>
      <c r="H6181" t="s">
        <v>198</v>
      </c>
      <c r="I6181" t="s">
        <v>6370</v>
      </c>
      <c r="J6181">
        <v>1977</v>
      </c>
      <c r="K6181">
        <v>2060647</v>
      </c>
      <c r="L6181">
        <v>10</v>
      </c>
      <c r="M6181" t="s">
        <v>200</v>
      </c>
      <c r="N6181" t="s">
        <v>364</v>
      </c>
      <c r="O6181" t="s">
        <v>202</v>
      </c>
      <c r="P6181" t="s">
        <v>365</v>
      </c>
    </row>
    <row r="6182" spans="1:16" x14ac:dyDescent="0.25">
      <c r="A6182">
        <v>8476</v>
      </c>
      <c r="B6182" t="s">
        <v>360</v>
      </c>
      <c r="E6182" t="s">
        <v>6473</v>
      </c>
      <c r="F6182" t="s">
        <v>347</v>
      </c>
      <c r="G6182" t="s">
        <v>235</v>
      </c>
      <c r="H6182" t="s">
        <v>198</v>
      </c>
      <c r="I6182" t="s">
        <v>6370</v>
      </c>
      <c r="J6182">
        <v>1971</v>
      </c>
      <c r="K6182">
        <v>1207254</v>
      </c>
      <c r="L6182">
        <v>10</v>
      </c>
      <c r="M6182" t="s">
        <v>200</v>
      </c>
      <c r="N6182" t="s">
        <v>364</v>
      </c>
      <c r="O6182" t="s">
        <v>202</v>
      </c>
      <c r="P6182" t="s">
        <v>365</v>
      </c>
    </row>
    <row r="6183" spans="1:16" x14ac:dyDescent="0.25">
      <c r="A6183">
        <v>8477</v>
      </c>
      <c r="B6183" t="s">
        <v>360</v>
      </c>
      <c r="E6183" t="s">
        <v>6474</v>
      </c>
      <c r="F6183" t="s">
        <v>347</v>
      </c>
      <c r="G6183" t="s">
        <v>235</v>
      </c>
      <c r="H6183" t="s">
        <v>198</v>
      </c>
      <c r="I6183" t="s">
        <v>6370</v>
      </c>
      <c r="J6183">
        <v>1969</v>
      </c>
      <c r="K6183">
        <v>1094995</v>
      </c>
      <c r="L6183">
        <v>10</v>
      </c>
      <c r="M6183" t="s">
        <v>200</v>
      </c>
      <c r="N6183" t="s">
        <v>364</v>
      </c>
      <c r="O6183" t="s">
        <v>202</v>
      </c>
      <c r="P6183" t="s">
        <v>365</v>
      </c>
    </row>
    <row r="6184" spans="1:16" x14ac:dyDescent="0.25">
      <c r="A6184">
        <v>8478</v>
      </c>
      <c r="B6184" t="s">
        <v>360</v>
      </c>
      <c r="E6184" t="s">
        <v>6475</v>
      </c>
      <c r="F6184" t="s">
        <v>347</v>
      </c>
      <c r="G6184" t="s">
        <v>235</v>
      </c>
      <c r="H6184" t="s">
        <v>198</v>
      </c>
      <c r="I6184" t="s">
        <v>6370</v>
      </c>
      <c r="J6184">
        <v>1983</v>
      </c>
      <c r="K6184">
        <v>226520</v>
      </c>
      <c r="L6184">
        <v>10</v>
      </c>
      <c r="M6184" t="s">
        <v>200</v>
      </c>
      <c r="N6184" t="s">
        <v>364</v>
      </c>
      <c r="O6184" t="s">
        <v>202</v>
      </c>
      <c r="P6184" t="s">
        <v>365</v>
      </c>
    </row>
    <row r="6185" spans="1:16" x14ac:dyDescent="0.25">
      <c r="A6185">
        <v>8479</v>
      </c>
      <c r="B6185" t="s">
        <v>360</v>
      </c>
      <c r="E6185" t="s">
        <v>6476</v>
      </c>
      <c r="F6185" t="s">
        <v>347</v>
      </c>
      <c r="G6185" t="s">
        <v>235</v>
      </c>
      <c r="H6185" t="s">
        <v>198</v>
      </c>
      <c r="I6185" t="s">
        <v>6370</v>
      </c>
      <c r="J6185">
        <v>1983</v>
      </c>
      <c r="K6185">
        <v>1768116</v>
      </c>
      <c r="L6185">
        <v>10</v>
      </c>
      <c r="M6185" t="s">
        <v>200</v>
      </c>
      <c r="N6185" t="s">
        <v>364</v>
      </c>
      <c r="O6185" t="s">
        <v>202</v>
      </c>
      <c r="P6185" t="s">
        <v>365</v>
      </c>
    </row>
    <row r="6186" spans="1:16" x14ac:dyDescent="0.25">
      <c r="A6186">
        <v>8480</v>
      </c>
      <c r="B6186" t="s">
        <v>360</v>
      </c>
      <c r="E6186" t="s">
        <v>6477</v>
      </c>
      <c r="F6186" t="s">
        <v>347</v>
      </c>
      <c r="G6186" t="s">
        <v>235</v>
      </c>
      <c r="H6186" t="s">
        <v>198</v>
      </c>
      <c r="I6186" t="s">
        <v>6370</v>
      </c>
      <c r="J6186">
        <v>1983</v>
      </c>
      <c r="K6186">
        <v>468140</v>
      </c>
      <c r="L6186">
        <v>10</v>
      </c>
      <c r="M6186" t="s">
        <v>200</v>
      </c>
      <c r="N6186" t="s">
        <v>364</v>
      </c>
      <c r="O6186" t="s">
        <v>202</v>
      </c>
      <c r="P6186" t="s">
        <v>365</v>
      </c>
    </row>
    <row r="6187" spans="1:16" x14ac:dyDescent="0.25">
      <c r="A6187">
        <v>8481</v>
      </c>
      <c r="B6187" t="s">
        <v>360</v>
      </c>
      <c r="E6187" t="s">
        <v>6478</v>
      </c>
      <c r="F6187" t="s">
        <v>347</v>
      </c>
      <c r="G6187" t="s">
        <v>235</v>
      </c>
      <c r="H6187" t="s">
        <v>198</v>
      </c>
      <c r="I6187" t="s">
        <v>6370</v>
      </c>
      <c r="J6187">
        <v>1984</v>
      </c>
      <c r="K6187">
        <v>345536</v>
      </c>
      <c r="L6187">
        <v>10</v>
      </c>
      <c r="M6187" t="s">
        <v>200</v>
      </c>
      <c r="N6187" t="s">
        <v>364</v>
      </c>
      <c r="O6187" t="s">
        <v>202</v>
      </c>
      <c r="P6187" t="s">
        <v>365</v>
      </c>
    </row>
    <row r="6188" spans="1:16" x14ac:dyDescent="0.25">
      <c r="A6188">
        <v>8482</v>
      </c>
      <c r="B6188" t="s">
        <v>360</v>
      </c>
      <c r="E6188" t="s">
        <v>6479</v>
      </c>
      <c r="F6188" t="s">
        <v>347</v>
      </c>
      <c r="G6188" t="s">
        <v>235</v>
      </c>
      <c r="H6188" t="s">
        <v>198</v>
      </c>
      <c r="I6188" t="s">
        <v>6370</v>
      </c>
      <c r="J6188">
        <v>1984</v>
      </c>
      <c r="K6188">
        <v>161637</v>
      </c>
      <c r="L6188">
        <v>10</v>
      </c>
      <c r="M6188" t="s">
        <v>200</v>
      </c>
      <c r="N6188" t="s">
        <v>364</v>
      </c>
      <c r="O6188" t="s">
        <v>202</v>
      </c>
      <c r="P6188" t="s">
        <v>365</v>
      </c>
    </row>
    <row r="6189" spans="1:16" x14ac:dyDescent="0.25">
      <c r="A6189">
        <v>8483</v>
      </c>
      <c r="B6189" t="s">
        <v>360</v>
      </c>
      <c r="E6189" t="s">
        <v>6480</v>
      </c>
      <c r="F6189" t="s">
        <v>347</v>
      </c>
      <c r="G6189" t="s">
        <v>235</v>
      </c>
      <c r="H6189" t="s">
        <v>198</v>
      </c>
      <c r="I6189" t="s">
        <v>6370</v>
      </c>
      <c r="J6189">
        <v>1984</v>
      </c>
      <c r="K6189">
        <v>363660</v>
      </c>
      <c r="L6189">
        <v>10</v>
      </c>
      <c r="M6189" t="s">
        <v>200</v>
      </c>
      <c r="N6189" t="s">
        <v>364</v>
      </c>
      <c r="O6189" t="s">
        <v>202</v>
      </c>
      <c r="P6189" t="s">
        <v>365</v>
      </c>
    </row>
    <row r="6190" spans="1:16" x14ac:dyDescent="0.25">
      <c r="A6190">
        <v>8484</v>
      </c>
      <c r="B6190" t="s">
        <v>360</v>
      </c>
      <c r="E6190" t="s">
        <v>6481</v>
      </c>
      <c r="F6190" t="s">
        <v>347</v>
      </c>
      <c r="G6190" t="s">
        <v>235</v>
      </c>
      <c r="H6190" t="s">
        <v>198</v>
      </c>
      <c r="I6190" t="s">
        <v>6370</v>
      </c>
      <c r="J6190">
        <v>1985</v>
      </c>
      <c r="K6190">
        <v>343020</v>
      </c>
      <c r="L6190">
        <v>10</v>
      </c>
      <c r="M6190" t="s">
        <v>200</v>
      </c>
      <c r="N6190" t="s">
        <v>364</v>
      </c>
      <c r="O6190" t="s">
        <v>202</v>
      </c>
      <c r="P6190" t="s">
        <v>365</v>
      </c>
    </row>
    <row r="6191" spans="1:16" x14ac:dyDescent="0.25">
      <c r="A6191">
        <v>8485</v>
      </c>
      <c r="B6191" t="s">
        <v>360</v>
      </c>
      <c r="E6191" t="s">
        <v>6482</v>
      </c>
      <c r="F6191" t="s">
        <v>347</v>
      </c>
      <c r="G6191" t="s">
        <v>235</v>
      </c>
      <c r="H6191" t="s">
        <v>198</v>
      </c>
      <c r="I6191" t="s">
        <v>6370</v>
      </c>
      <c r="J6191">
        <v>1987</v>
      </c>
      <c r="K6191">
        <v>502195</v>
      </c>
      <c r="L6191">
        <v>10</v>
      </c>
      <c r="M6191" t="s">
        <v>200</v>
      </c>
      <c r="N6191" t="s">
        <v>364</v>
      </c>
      <c r="O6191" t="s">
        <v>202</v>
      </c>
      <c r="P6191" t="s">
        <v>365</v>
      </c>
    </row>
    <row r="6192" spans="1:16" x14ac:dyDescent="0.25">
      <c r="A6192">
        <v>8486</v>
      </c>
      <c r="B6192" t="s">
        <v>360</v>
      </c>
      <c r="E6192" t="s">
        <v>6483</v>
      </c>
      <c r="F6192" t="s">
        <v>347</v>
      </c>
      <c r="G6192" t="s">
        <v>235</v>
      </c>
      <c r="H6192" t="s">
        <v>198</v>
      </c>
      <c r="I6192" t="s">
        <v>6370</v>
      </c>
      <c r="J6192">
        <v>1982</v>
      </c>
      <c r="K6192">
        <v>1172692</v>
      </c>
      <c r="L6192">
        <v>10</v>
      </c>
      <c r="M6192" t="s">
        <v>200</v>
      </c>
      <c r="N6192" t="s">
        <v>364</v>
      </c>
      <c r="O6192" t="s">
        <v>202</v>
      </c>
      <c r="P6192" t="s">
        <v>365</v>
      </c>
    </row>
    <row r="6193" spans="1:16" x14ac:dyDescent="0.25">
      <c r="A6193">
        <v>8487</v>
      </c>
      <c r="B6193" t="s">
        <v>360</v>
      </c>
      <c r="E6193" t="s">
        <v>6484</v>
      </c>
      <c r="F6193" t="s">
        <v>347</v>
      </c>
      <c r="G6193" t="s">
        <v>235</v>
      </c>
      <c r="H6193" t="s">
        <v>198</v>
      </c>
      <c r="I6193" t="s">
        <v>6370</v>
      </c>
      <c r="J6193">
        <v>1981</v>
      </c>
      <c r="K6193">
        <v>403714</v>
      </c>
      <c r="L6193">
        <v>10</v>
      </c>
      <c r="M6193" t="s">
        <v>200</v>
      </c>
      <c r="N6193" t="s">
        <v>364</v>
      </c>
      <c r="O6193" t="s">
        <v>202</v>
      </c>
      <c r="P6193" t="s">
        <v>365</v>
      </c>
    </row>
    <row r="6194" spans="1:16" x14ac:dyDescent="0.25">
      <c r="A6194">
        <v>8488</v>
      </c>
      <c r="B6194" t="s">
        <v>360</v>
      </c>
      <c r="E6194" t="s">
        <v>6485</v>
      </c>
      <c r="F6194" t="s">
        <v>347</v>
      </c>
      <c r="G6194" t="s">
        <v>235</v>
      </c>
      <c r="H6194" t="s">
        <v>198</v>
      </c>
      <c r="I6194" t="s">
        <v>6370</v>
      </c>
      <c r="J6194">
        <v>1966</v>
      </c>
      <c r="K6194">
        <v>682699</v>
      </c>
      <c r="L6194">
        <v>10</v>
      </c>
      <c r="M6194" t="s">
        <v>200</v>
      </c>
      <c r="N6194" t="s">
        <v>364</v>
      </c>
      <c r="O6194" t="s">
        <v>202</v>
      </c>
      <c r="P6194" t="s">
        <v>365</v>
      </c>
    </row>
    <row r="6195" spans="1:16" x14ac:dyDescent="0.25">
      <c r="A6195">
        <v>8489</v>
      </c>
      <c r="B6195" t="s">
        <v>360</v>
      </c>
      <c r="E6195" t="s">
        <v>6486</v>
      </c>
      <c r="F6195" t="s">
        <v>347</v>
      </c>
      <c r="G6195" t="s">
        <v>235</v>
      </c>
      <c r="H6195" t="s">
        <v>198</v>
      </c>
      <c r="I6195" t="s">
        <v>6370</v>
      </c>
      <c r="J6195">
        <v>1984</v>
      </c>
      <c r="K6195">
        <v>371314</v>
      </c>
      <c r="L6195">
        <v>10</v>
      </c>
      <c r="M6195" t="s">
        <v>200</v>
      </c>
      <c r="N6195" t="s">
        <v>364</v>
      </c>
      <c r="O6195" t="s">
        <v>202</v>
      </c>
      <c r="P6195" t="s">
        <v>365</v>
      </c>
    </row>
    <row r="6196" spans="1:16" x14ac:dyDescent="0.25">
      <c r="A6196">
        <v>8490</v>
      </c>
      <c r="B6196" t="s">
        <v>360</v>
      </c>
      <c r="E6196" t="s">
        <v>6487</v>
      </c>
      <c r="F6196" t="s">
        <v>347</v>
      </c>
      <c r="G6196" t="s">
        <v>235</v>
      </c>
      <c r="H6196" t="s">
        <v>198</v>
      </c>
      <c r="I6196" t="s">
        <v>6370</v>
      </c>
      <c r="J6196">
        <v>1984</v>
      </c>
      <c r="K6196">
        <v>302410</v>
      </c>
      <c r="L6196">
        <v>10</v>
      </c>
      <c r="M6196" t="s">
        <v>200</v>
      </c>
      <c r="N6196" t="s">
        <v>364</v>
      </c>
      <c r="O6196" t="s">
        <v>202</v>
      </c>
      <c r="P6196" t="s">
        <v>365</v>
      </c>
    </row>
    <row r="6197" spans="1:16" x14ac:dyDescent="0.25">
      <c r="A6197">
        <v>8491</v>
      </c>
      <c r="B6197" t="s">
        <v>360</v>
      </c>
      <c r="E6197" t="s">
        <v>6488</v>
      </c>
      <c r="F6197" t="s">
        <v>347</v>
      </c>
      <c r="G6197" t="s">
        <v>235</v>
      </c>
      <c r="H6197" t="s">
        <v>198</v>
      </c>
      <c r="I6197" t="s">
        <v>6370</v>
      </c>
      <c r="J6197">
        <v>1987</v>
      </c>
      <c r="K6197">
        <v>651005</v>
      </c>
      <c r="L6197">
        <v>10</v>
      </c>
      <c r="M6197" t="s">
        <v>200</v>
      </c>
      <c r="N6197" t="s">
        <v>364</v>
      </c>
      <c r="O6197" t="s">
        <v>202</v>
      </c>
      <c r="P6197" t="s">
        <v>365</v>
      </c>
    </row>
    <row r="6198" spans="1:16" x14ac:dyDescent="0.25">
      <c r="A6198">
        <v>8492</v>
      </c>
      <c r="B6198" t="s">
        <v>360</v>
      </c>
      <c r="E6198" t="s">
        <v>6489</v>
      </c>
      <c r="F6198" t="s">
        <v>347</v>
      </c>
      <c r="G6198" t="s">
        <v>235</v>
      </c>
      <c r="H6198" t="s">
        <v>198</v>
      </c>
      <c r="I6198" t="s">
        <v>6370</v>
      </c>
      <c r="J6198">
        <v>1977</v>
      </c>
      <c r="K6198">
        <v>885655</v>
      </c>
      <c r="L6198">
        <v>10</v>
      </c>
      <c r="M6198" t="s">
        <v>200</v>
      </c>
      <c r="N6198" t="s">
        <v>364</v>
      </c>
      <c r="O6198" t="s">
        <v>202</v>
      </c>
      <c r="P6198" t="s">
        <v>365</v>
      </c>
    </row>
    <row r="6199" spans="1:16" x14ac:dyDescent="0.25">
      <c r="A6199">
        <v>8493</v>
      </c>
      <c r="B6199" t="s">
        <v>360</v>
      </c>
      <c r="E6199" t="s">
        <v>6490</v>
      </c>
      <c r="F6199" t="s">
        <v>347</v>
      </c>
      <c r="G6199" t="s">
        <v>235</v>
      </c>
      <c r="H6199" t="s">
        <v>198</v>
      </c>
      <c r="I6199" t="s">
        <v>6370</v>
      </c>
      <c r="J6199">
        <v>1979</v>
      </c>
      <c r="K6199">
        <v>153282</v>
      </c>
      <c r="L6199">
        <v>10</v>
      </c>
      <c r="M6199" t="s">
        <v>200</v>
      </c>
      <c r="N6199" t="s">
        <v>364</v>
      </c>
      <c r="O6199" t="s">
        <v>202</v>
      </c>
      <c r="P6199" t="s">
        <v>365</v>
      </c>
    </row>
    <row r="6200" spans="1:16" x14ac:dyDescent="0.25">
      <c r="A6200">
        <v>8494</v>
      </c>
      <c r="B6200" t="s">
        <v>360</v>
      </c>
      <c r="E6200" t="s">
        <v>6491</v>
      </c>
      <c r="F6200" t="s">
        <v>347</v>
      </c>
      <c r="G6200" t="s">
        <v>235</v>
      </c>
      <c r="H6200" t="s">
        <v>198</v>
      </c>
      <c r="I6200" t="s">
        <v>6370</v>
      </c>
      <c r="J6200">
        <v>1980</v>
      </c>
      <c r="K6200">
        <v>300446</v>
      </c>
      <c r="L6200">
        <v>10</v>
      </c>
      <c r="M6200" t="s">
        <v>200</v>
      </c>
      <c r="N6200" t="s">
        <v>364</v>
      </c>
      <c r="O6200" t="s">
        <v>202</v>
      </c>
      <c r="P6200" t="s">
        <v>365</v>
      </c>
    </row>
    <row r="6201" spans="1:16" x14ac:dyDescent="0.25">
      <c r="A6201">
        <v>8495</v>
      </c>
      <c r="B6201" t="s">
        <v>360</v>
      </c>
      <c r="E6201" t="s">
        <v>6492</v>
      </c>
      <c r="F6201" t="s">
        <v>347</v>
      </c>
      <c r="G6201" t="s">
        <v>235</v>
      </c>
      <c r="H6201" t="s">
        <v>198</v>
      </c>
      <c r="I6201" t="s">
        <v>6370</v>
      </c>
      <c r="J6201">
        <v>1984</v>
      </c>
      <c r="K6201">
        <v>110099</v>
      </c>
      <c r="L6201">
        <v>10</v>
      </c>
      <c r="M6201" t="s">
        <v>200</v>
      </c>
      <c r="N6201" t="s">
        <v>364</v>
      </c>
      <c r="O6201" t="s">
        <v>202</v>
      </c>
      <c r="P6201" t="s">
        <v>365</v>
      </c>
    </row>
    <row r="6202" spans="1:16" x14ac:dyDescent="0.25">
      <c r="A6202">
        <v>8496</v>
      </c>
      <c r="B6202" t="s">
        <v>360</v>
      </c>
      <c r="E6202" t="s">
        <v>6493</v>
      </c>
      <c r="F6202" t="s">
        <v>347</v>
      </c>
      <c r="G6202" t="s">
        <v>235</v>
      </c>
      <c r="H6202" t="s">
        <v>198</v>
      </c>
      <c r="I6202" t="s">
        <v>6370</v>
      </c>
      <c r="J6202">
        <v>1984</v>
      </c>
      <c r="K6202">
        <v>736527</v>
      </c>
      <c r="L6202">
        <v>10</v>
      </c>
      <c r="M6202" t="s">
        <v>200</v>
      </c>
      <c r="N6202" t="s">
        <v>364</v>
      </c>
      <c r="O6202" t="s">
        <v>202</v>
      </c>
      <c r="P6202" t="s">
        <v>365</v>
      </c>
    </row>
    <row r="6203" spans="1:16" x14ac:dyDescent="0.25">
      <c r="A6203">
        <v>8497</v>
      </c>
      <c r="B6203" t="s">
        <v>360</v>
      </c>
      <c r="E6203" t="s">
        <v>6494</v>
      </c>
      <c r="F6203" t="s">
        <v>347</v>
      </c>
      <c r="G6203" t="s">
        <v>235</v>
      </c>
      <c r="H6203" t="s">
        <v>198</v>
      </c>
      <c r="I6203" t="s">
        <v>6370</v>
      </c>
      <c r="J6203">
        <v>1970</v>
      </c>
      <c r="K6203">
        <v>253698</v>
      </c>
      <c r="L6203">
        <v>10</v>
      </c>
      <c r="M6203" t="s">
        <v>200</v>
      </c>
      <c r="N6203" t="s">
        <v>364</v>
      </c>
      <c r="O6203" t="s">
        <v>202</v>
      </c>
      <c r="P6203" t="s">
        <v>365</v>
      </c>
    </row>
    <row r="6204" spans="1:16" x14ac:dyDescent="0.25">
      <c r="A6204">
        <v>8498</v>
      </c>
      <c r="B6204" t="s">
        <v>360</v>
      </c>
      <c r="E6204" t="s">
        <v>6495</v>
      </c>
      <c r="F6204" t="s">
        <v>347</v>
      </c>
      <c r="G6204" t="s">
        <v>235</v>
      </c>
      <c r="H6204" t="s">
        <v>198</v>
      </c>
      <c r="I6204" t="s">
        <v>6370</v>
      </c>
      <c r="J6204">
        <v>1978</v>
      </c>
      <c r="K6204">
        <v>951104</v>
      </c>
      <c r="L6204">
        <v>10</v>
      </c>
      <c r="M6204" t="s">
        <v>200</v>
      </c>
      <c r="N6204" t="s">
        <v>364</v>
      </c>
      <c r="O6204" t="s">
        <v>202</v>
      </c>
      <c r="P6204" t="s">
        <v>365</v>
      </c>
    </row>
    <row r="6205" spans="1:16" x14ac:dyDescent="0.25">
      <c r="A6205">
        <v>8499</v>
      </c>
      <c r="B6205" t="s">
        <v>360</v>
      </c>
      <c r="E6205" t="s">
        <v>6496</v>
      </c>
      <c r="F6205" t="s">
        <v>347</v>
      </c>
      <c r="G6205" t="s">
        <v>235</v>
      </c>
      <c r="H6205" t="s">
        <v>198</v>
      </c>
      <c r="I6205" t="s">
        <v>6370</v>
      </c>
      <c r="J6205">
        <v>1978</v>
      </c>
      <c r="K6205">
        <v>793246</v>
      </c>
      <c r="L6205">
        <v>10</v>
      </c>
      <c r="M6205" t="s">
        <v>200</v>
      </c>
      <c r="N6205" t="s">
        <v>364</v>
      </c>
      <c r="O6205" t="s">
        <v>202</v>
      </c>
      <c r="P6205" t="s">
        <v>365</v>
      </c>
    </row>
    <row r="6206" spans="1:16" x14ac:dyDescent="0.25">
      <c r="A6206">
        <v>8500</v>
      </c>
      <c r="B6206" t="s">
        <v>360</v>
      </c>
      <c r="E6206" t="s">
        <v>6497</v>
      </c>
      <c r="F6206" t="s">
        <v>347</v>
      </c>
      <c r="G6206" t="s">
        <v>235</v>
      </c>
      <c r="H6206" t="s">
        <v>198</v>
      </c>
      <c r="I6206" t="s">
        <v>6370</v>
      </c>
      <c r="J6206">
        <v>1959</v>
      </c>
      <c r="K6206">
        <v>206295</v>
      </c>
      <c r="L6206">
        <v>10</v>
      </c>
      <c r="M6206" t="s">
        <v>200</v>
      </c>
      <c r="N6206" t="s">
        <v>364</v>
      </c>
      <c r="O6206" t="s">
        <v>202</v>
      </c>
      <c r="P6206" t="s">
        <v>365</v>
      </c>
    </row>
    <row r="6207" spans="1:16" x14ac:dyDescent="0.25">
      <c r="A6207">
        <v>8501</v>
      </c>
      <c r="B6207" t="s">
        <v>360</v>
      </c>
      <c r="E6207" t="s">
        <v>6498</v>
      </c>
      <c r="F6207" t="s">
        <v>347</v>
      </c>
      <c r="G6207" t="s">
        <v>235</v>
      </c>
      <c r="H6207" t="s">
        <v>198</v>
      </c>
      <c r="I6207" t="s">
        <v>6370</v>
      </c>
      <c r="J6207">
        <v>1985</v>
      </c>
      <c r="K6207">
        <v>126228</v>
      </c>
      <c r="L6207">
        <v>10</v>
      </c>
      <c r="M6207" t="s">
        <v>200</v>
      </c>
      <c r="N6207" t="s">
        <v>364</v>
      </c>
      <c r="O6207" t="s">
        <v>202</v>
      </c>
      <c r="P6207" t="s">
        <v>365</v>
      </c>
    </row>
    <row r="6208" spans="1:16" x14ac:dyDescent="0.25">
      <c r="A6208">
        <v>8502</v>
      </c>
      <c r="B6208" t="s">
        <v>360</v>
      </c>
      <c r="E6208" t="s">
        <v>6499</v>
      </c>
      <c r="F6208" t="s">
        <v>347</v>
      </c>
      <c r="G6208" t="s">
        <v>235</v>
      </c>
      <c r="H6208" t="s">
        <v>198</v>
      </c>
      <c r="I6208" t="s">
        <v>6370</v>
      </c>
      <c r="J6208">
        <v>1985</v>
      </c>
      <c r="K6208">
        <v>157232</v>
      </c>
      <c r="L6208">
        <v>10</v>
      </c>
      <c r="M6208" t="s">
        <v>200</v>
      </c>
      <c r="N6208" t="s">
        <v>364</v>
      </c>
      <c r="O6208" t="s">
        <v>202</v>
      </c>
      <c r="P6208" t="s">
        <v>365</v>
      </c>
    </row>
    <row r="6209" spans="1:16" x14ac:dyDescent="0.25">
      <c r="A6209">
        <v>8503</v>
      </c>
      <c r="B6209" t="s">
        <v>360</v>
      </c>
      <c r="E6209" t="s">
        <v>6500</v>
      </c>
      <c r="F6209" t="s">
        <v>347</v>
      </c>
      <c r="G6209" t="s">
        <v>235</v>
      </c>
      <c r="H6209" t="s">
        <v>198</v>
      </c>
      <c r="I6209" t="s">
        <v>6370</v>
      </c>
      <c r="J6209">
        <v>1985</v>
      </c>
      <c r="K6209">
        <v>1226097</v>
      </c>
      <c r="L6209">
        <v>10</v>
      </c>
      <c r="M6209" t="s">
        <v>200</v>
      </c>
      <c r="N6209" t="s">
        <v>364</v>
      </c>
      <c r="O6209" t="s">
        <v>202</v>
      </c>
      <c r="P6209" t="s">
        <v>365</v>
      </c>
    </row>
    <row r="6210" spans="1:16" x14ac:dyDescent="0.25">
      <c r="A6210">
        <v>8504</v>
      </c>
      <c r="B6210" t="s">
        <v>360</v>
      </c>
      <c r="E6210" t="s">
        <v>6501</v>
      </c>
      <c r="F6210" t="s">
        <v>347</v>
      </c>
      <c r="G6210" t="s">
        <v>235</v>
      </c>
      <c r="H6210" t="s">
        <v>198</v>
      </c>
      <c r="I6210" t="s">
        <v>6370</v>
      </c>
      <c r="J6210">
        <v>1986</v>
      </c>
      <c r="K6210">
        <v>116516</v>
      </c>
      <c r="L6210">
        <v>10</v>
      </c>
      <c r="M6210" t="s">
        <v>200</v>
      </c>
      <c r="N6210" t="s">
        <v>364</v>
      </c>
      <c r="O6210" t="s">
        <v>202</v>
      </c>
      <c r="P6210" t="s">
        <v>365</v>
      </c>
    </row>
    <row r="6211" spans="1:16" x14ac:dyDescent="0.25">
      <c r="A6211">
        <v>8505</v>
      </c>
      <c r="B6211" t="s">
        <v>360</v>
      </c>
      <c r="E6211" t="s">
        <v>6502</v>
      </c>
      <c r="F6211" t="s">
        <v>347</v>
      </c>
      <c r="G6211" t="s">
        <v>235</v>
      </c>
      <c r="H6211" t="s">
        <v>198</v>
      </c>
      <c r="I6211" t="s">
        <v>6370</v>
      </c>
      <c r="J6211">
        <v>1986</v>
      </c>
      <c r="K6211">
        <v>3195360</v>
      </c>
      <c r="L6211">
        <v>10</v>
      </c>
      <c r="M6211" t="s">
        <v>200</v>
      </c>
      <c r="N6211" t="s">
        <v>364</v>
      </c>
      <c r="O6211" t="s">
        <v>202</v>
      </c>
      <c r="P6211" t="s">
        <v>365</v>
      </c>
    </row>
    <row r="6212" spans="1:16" x14ac:dyDescent="0.25">
      <c r="A6212">
        <v>8506</v>
      </c>
      <c r="B6212" t="s">
        <v>360</v>
      </c>
      <c r="E6212" t="s">
        <v>6503</v>
      </c>
      <c r="F6212" t="s">
        <v>347</v>
      </c>
      <c r="G6212" t="s">
        <v>235</v>
      </c>
      <c r="H6212" t="s">
        <v>198</v>
      </c>
      <c r="I6212" t="s">
        <v>6370</v>
      </c>
      <c r="J6212">
        <v>1981</v>
      </c>
      <c r="K6212">
        <v>187664</v>
      </c>
      <c r="L6212">
        <v>10</v>
      </c>
      <c r="M6212" t="s">
        <v>200</v>
      </c>
      <c r="N6212" t="s">
        <v>364</v>
      </c>
      <c r="O6212" t="s">
        <v>202</v>
      </c>
      <c r="P6212" t="s">
        <v>365</v>
      </c>
    </row>
    <row r="6213" spans="1:16" x14ac:dyDescent="0.25">
      <c r="A6213">
        <v>8507</v>
      </c>
      <c r="B6213" t="s">
        <v>399</v>
      </c>
      <c r="E6213" t="s">
        <v>6504</v>
      </c>
      <c r="F6213" t="s">
        <v>347</v>
      </c>
      <c r="G6213" t="s">
        <v>235</v>
      </c>
      <c r="H6213" t="s">
        <v>198</v>
      </c>
      <c r="I6213" t="s">
        <v>6370</v>
      </c>
      <c r="J6213">
        <v>1964</v>
      </c>
      <c r="K6213">
        <v>7265</v>
      </c>
      <c r="L6213">
        <v>10</v>
      </c>
      <c r="M6213" t="s">
        <v>200</v>
      </c>
      <c r="N6213" t="s">
        <v>401</v>
      </c>
      <c r="O6213" t="s">
        <v>202</v>
      </c>
      <c r="P6213" t="s">
        <v>2495</v>
      </c>
    </row>
    <row r="6214" spans="1:16" x14ac:dyDescent="0.25">
      <c r="A6214">
        <v>8508</v>
      </c>
      <c r="B6214" t="s">
        <v>399</v>
      </c>
      <c r="E6214" t="s">
        <v>6505</v>
      </c>
      <c r="F6214" t="s">
        <v>347</v>
      </c>
      <c r="G6214" t="s">
        <v>235</v>
      </c>
      <c r="H6214" t="s">
        <v>198</v>
      </c>
      <c r="I6214" t="s">
        <v>6370</v>
      </c>
      <c r="J6214">
        <v>1964</v>
      </c>
      <c r="K6214">
        <v>4306</v>
      </c>
      <c r="L6214">
        <v>10</v>
      </c>
      <c r="M6214" t="s">
        <v>200</v>
      </c>
      <c r="N6214" t="s">
        <v>401</v>
      </c>
      <c r="O6214" t="s">
        <v>202</v>
      </c>
      <c r="P6214" t="s">
        <v>2931</v>
      </c>
    </row>
    <row r="6215" spans="1:16" x14ac:dyDescent="0.25">
      <c r="A6215">
        <v>8509</v>
      </c>
      <c r="B6215" t="s">
        <v>399</v>
      </c>
      <c r="E6215" t="s">
        <v>6506</v>
      </c>
      <c r="F6215" t="s">
        <v>347</v>
      </c>
      <c r="G6215" t="s">
        <v>235</v>
      </c>
      <c r="H6215" t="s">
        <v>198</v>
      </c>
      <c r="I6215" t="s">
        <v>6370</v>
      </c>
      <c r="J6215">
        <v>1960</v>
      </c>
      <c r="K6215">
        <v>3454</v>
      </c>
      <c r="L6215">
        <v>10</v>
      </c>
      <c r="M6215" t="s">
        <v>200</v>
      </c>
      <c r="N6215" t="s">
        <v>401</v>
      </c>
      <c r="O6215" t="s">
        <v>202</v>
      </c>
      <c r="P6215" t="s">
        <v>450</v>
      </c>
    </row>
    <row r="6216" spans="1:16" x14ac:dyDescent="0.25">
      <c r="A6216">
        <v>8510</v>
      </c>
      <c r="B6216" t="s">
        <v>425</v>
      </c>
      <c r="E6216" t="s">
        <v>6507</v>
      </c>
      <c r="F6216" t="s">
        <v>347</v>
      </c>
      <c r="G6216" t="s">
        <v>235</v>
      </c>
      <c r="H6216" t="s">
        <v>198</v>
      </c>
      <c r="I6216" t="s">
        <v>6370</v>
      </c>
      <c r="J6216">
        <v>1964</v>
      </c>
      <c r="K6216">
        <v>533</v>
      </c>
      <c r="L6216">
        <v>10</v>
      </c>
      <c r="M6216" t="s">
        <v>200</v>
      </c>
      <c r="N6216" t="s">
        <v>668</v>
      </c>
      <c r="O6216" t="s">
        <v>202</v>
      </c>
      <c r="P6216" t="s">
        <v>3808</v>
      </c>
    </row>
    <row r="6217" spans="1:16" x14ac:dyDescent="0.25">
      <c r="A6217">
        <v>8511</v>
      </c>
      <c r="B6217" t="s">
        <v>399</v>
      </c>
      <c r="E6217" t="s">
        <v>6508</v>
      </c>
      <c r="F6217" t="s">
        <v>347</v>
      </c>
      <c r="G6217" t="s">
        <v>235</v>
      </c>
      <c r="H6217" t="s">
        <v>198</v>
      </c>
      <c r="I6217" t="s">
        <v>6370</v>
      </c>
      <c r="J6217">
        <v>1960</v>
      </c>
      <c r="K6217">
        <v>13645</v>
      </c>
      <c r="L6217">
        <v>10</v>
      </c>
      <c r="M6217" t="s">
        <v>200</v>
      </c>
      <c r="N6217" t="s">
        <v>401</v>
      </c>
      <c r="O6217" t="s">
        <v>202</v>
      </c>
      <c r="P6217" t="s">
        <v>3840</v>
      </c>
    </row>
    <row r="6218" spans="1:16" x14ac:dyDescent="0.25">
      <c r="A6218">
        <v>8512</v>
      </c>
      <c r="B6218" t="s">
        <v>399</v>
      </c>
      <c r="E6218" t="s">
        <v>6509</v>
      </c>
      <c r="F6218" t="s">
        <v>347</v>
      </c>
      <c r="G6218" t="s">
        <v>235</v>
      </c>
      <c r="H6218" t="s">
        <v>198</v>
      </c>
      <c r="I6218" t="s">
        <v>6370</v>
      </c>
      <c r="J6218">
        <v>1964</v>
      </c>
      <c r="K6218">
        <v>7252</v>
      </c>
      <c r="L6218">
        <v>10</v>
      </c>
      <c r="M6218" t="s">
        <v>200</v>
      </c>
      <c r="N6218" t="s">
        <v>401</v>
      </c>
      <c r="O6218" t="s">
        <v>202</v>
      </c>
      <c r="P6218" t="s">
        <v>424</v>
      </c>
    </row>
    <row r="6219" spans="1:16" x14ac:dyDescent="0.25">
      <c r="A6219">
        <v>8513</v>
      </c>
      <c r="B6219" t="s">
        <v>399</v>
      </c>
      <c r="E6219" t="s">
        <v>6510</v>
      </c>
      <c r="F6219" t="s">
        <v>347</v>
      </c>
      <c r="G6219" t="s">
        <v>235</v>
      </c>
      <c r="H6219" t="s">
        <v>198</v>
      </c>
      <c r="I6219" t="s">
        <v>6370</v>
      </c>
      <c r="J6219">
        <v>1964</v>
      </c>
      <c r="K6219">
        <v>2060</v>
      </c>
      <c r="L6219">
        <v>10</v>
      </c>
      <c r="M6219" t="s">
        <v>200</v>
      </c>
      <c r="N6219" t="s">
        <v>401</v>
      </c>
      <c r="O6219" t="s">
        <v>202</v>
      </c>
      <c r="P6219" t="s">
        <v>444</v>
      </c>
    </row>
    <row r="6220" spans="1:16" x14ac:dyDescent="0.25">
      <c r="A6220">
        <v>8514</v>
      </c>
      <c r="B6220" t="s">
        <v>399</v>
      </c>
      <c r="E6220" t="s">
        <v>6511</v>
      </c>
      <c r="F6220" t="s">
        <v>347</v>
      </c>
      <c r="G6220" t="s">
        <v>235</v>
      </c>
      <c r="H6220" t="s">
        <v>198</v>
      </c>
      <c r="I6220" t="s">
        <v>6370</v>
      </c>
      <c r="J6220">
        <v>1976</v>
      </c>
      <c r="K6220">
        <v>5704</v>
      </c>
      <c r="L6220">
        <v>10</v>
      </c>
      <c r="M6220" t="s">
        <v>200</v>
      </c>
      <c r="N6220" t="s">
        <v>1203</v>
      </c>
      <c r="O6220" t="s">
        <v>202</v>
      </c>
      <c r="P6220" t="s">
        <v>1242</v>
      </c>
    </row>
    <row r="6221" spans="1:16" x14ac:dyDescent="0.25">
      <c r="A6221">
        <v>8515</v>
      </c>
      <c r="B6221" t="s">
        <v>399</v>
      </c>
      <c r="E6221" t="s">
        <v>6512</v>
      </c>
      <c r="F6221" t="s">
        <v>347</v>
      </c>
      <c r="G6221" t="s">
        <v>235</v>
      </c>
      <c r="H6221" t="s">
        <v>198</v>
      </c>
      <c r="I6221" t="s">
        <v>6370</v>
      </c>
      <c r="J6221">
        <v>1985</v>
      </c>
      <c r="K6221">
        <v>10748</v>
      </c>
      <c r="L6221">
        <v>10</v>
      </c>
      <c r="M6221" t="s">
        <v>200</v>
      </c>
      <c r="N6221" t="s">
        <v>401</v>
      </c>
      <c r="O6221" t="s">
        <v>202</v>
      </c>
      <c r="P6221" t="s">
        <v>6513</v>
      </c>
    </row>
    <row r="6222" spans="1:16" x14ac:dyDescent="0.25">
      <c r="A6222">
        <v>8516</v>
      </c>
      <c r="B6222" t="s">
        <v>399</v>
      </c>
      <c r="E6222" t="s">
        <v>6514</v>
      </c>
      <c r="F6222" t="s">
        <v>347</v>
      </c>
      <c r="G6222" t="s">
        <v>235</v>
      </c>
      <c r="H6222" t="s">
        <v>198</v>
      </c>
      <c r="I6222" t="s">
        <v>6370</v>
      </c>
      <c r="J6222">
        <v>1988</v>
      </c>
      <c r="K6222">
        <v>4294</v>
      </c>
      <c r="L6222">
        <v>10</v>
      </c>
      <c r="M6222" t="s">
        <v>200</v>
      </c>
      <c r="N6222" t="s">
        <v>401</v>
      </c>
      <c r="O6222" t="s">
        <v>202</v>
      </c>
      <c r="P6222" t="s">
        <v>5170</v>
      </c>
    </row>
    <row r="6223" spans="1:16" x14ac:dyDescent="0.25">
      <c r="A6223">
        <v>8517</v>
      </c>
      <c r="B6223" t="s">
        <v>425</v>
      </c>
      <c r="E6223" t="s">
        <v>6515</v>
      </c>
      <c r="F6223" t="s">
        <v>347</v>
      </c>
      <c r="G6223" t="s">
        <v>235</v>
      </c>
      <c r="H6223" t="s">
        <v>198</v>
      </c>
      <c r="I6223" t="s">
        <v>6370</v>
      </c>
      <c r="J6223">
        <v>1982</v>
      </c>
      <c r="K6223">
        <v>50</v>
      </c>
      <c r="L6223">
        <v>10</v>
      </c>
      <c r="M6223" t="s">
        <v>200</v>
      </c>
      <c r="N6223" t="s">
        <v>383</v>
      </c>
      <c r="O6223" t="s">
        <v>202</v>
      </c>
      <c r="P6223" t="s">
        <v>1674</v>
      </c>
    </row>
    <row r="6224" spans="1:16" x14ac:dyDescent="0.25">
      <c r="A6224">
        <v>8518</v>
      </c>
      <c r="B6224" t="s">
        <v>399</v>
      </c>
      <c r="E6224" t="s">
        <v>6516</v>
      </c>
      <c r="F6224" t="s">
        <v>347</v>
      </c>
      <c r="G6224" t="s">
        <v>235</v>
      </c>
      <c r="H6224" t="s">
        <v>198</v>
      </c>
      <c r="I6224" t="s">
        <v>6370</v>
      </c>
      <c r="J6224">
        <v>1964</v>
      </c>
      <c r="K6224">
        <v>605</v>
      </c>
      <c r="L6224">
        <v>10</v>
      </c>
      <c r="M6224" t="s">
        <v>200</v>
      </c>
      <c r="N6224" t="s">
        <v>1097</v>
      </c>
      <c r="O6224" t="s">
        <v>202</v>
      </c>
      <c r="P6224" t="s">
        <v>1204</v>
      </c>
    </row>
    <row r="6225" spans="1:16" x14ac:dyDescent="0.25">
      <c r="A6225">
        <v>8519</v>
      </c>
      <c r="B6225" t="s">
        <v>399</v>
      </c>
      <c r="E6225" t="s">
        <v>6517</v>
      </c>
      <c r="F6225" t="s">
        <v>347</v>
      </c>
      <c r="G6225" t="s">
        <v>235</v>
      </c>
      <c r="H6225" t="s">
        <v>198</v>
      </c>
      <c r="I6225" t="s">
        <v>6370</v>
      </c>
      <c r="J6225">
        <v>1963</v>
      </c>
      <c r="K6225">
        <v>724</v>
      </c>
      <c r="L6225">
        <v>10</v>
      </c>
      <c r="M6225" t="s">
        <v>200</v>
      </c>
      <c r="N6225" t="s">
        <v>1097</v>
      </c>
      <c r="O6225" t="s">
        <v>202</v>
      </c>
      <c r="P6225" t="s">
        <v>413</v>
      </c>
    </row>
    <row r="6226" spans="1:16" x14ac:dyDescent="0.25">
      <c r="A6226">
        <v>8520</v>
      </c>
      <c r="B6226" t="s">
        <v>399</v>
      </c>
      <c r="E6226" t="s">
        <v>6518</v>
      </c>
      <c r="F6226" t="s">
        <v>347</v>
      </c>
      <c r="G6226" t="s">
        <v>235</v>
      </c>
      <c r="H6226" t="s">
        <v>198</v>
      </c>
      <c r="I6226" t="s">
        <v>6370</v>
      </c>
      <c r="J6226">
        <v>1978</v>
      </c>
      <c r="K6226">
        <v>4540</v>
      </c>
      <c r="L6226">
        <v>10</v>
      </c>
      <c r="M6226" t="s">
        <v>200</v>
      </c>
      <c r="N6226" t="s">
        <v>1097</v>
      </c>
      <c r="O6226" t="s">
        <v>202</v>
      </c>
      <c r="P6226" t="s">
        <v>1242</v>
      </c>
    </row>
    <row r="6227" spans="1:16" x14ac:dyDescent="0.25">
      <c r="A6227">
        <v>8521</v>
      </c>
      <c r="B6227" t="s">
        <v>399</v>
      </c>
      <c r="E6227" t="s">
        <v>6519</v>
      </c>
      <c r="F6227" t="s">
        <v>347</v>
      </c>
      <c r="G6227" t="s">
        <v>235</v>
      </c>
      <c r="H6227" t="s">
        <v>198</v>
      </c>
      <c r="I6227" t="s">
        <v>6370</v>
      </c>
      <c r="J6227">
        <v>1982</v>
      </c>
      <c r="K6227">
        <v>1584</v>
      </c>
      <c r="L6227">
        <v>10</v>
      </c>
      <c r="M6227" t="s">
        <v>200</v>
      </c>
      <c r="N6227" t="s">
        <v>1097</v>
      </c>
      <c r="O6227" t="s">
        <v>202</v>
      </c>
      <c r="P6227" t="s">
        <v>2496</v>
      </c>
    </row>
    <row r="6228" spans="1:16" x14ac:dyDescent="0.25">
      <c r="A6228">
        <v>8522</v>
      </c>
      <c r="B6228" t="s">
        <v>399</v>
      </c>
      <c r="E6228" t="s">
        <v>6520</v>
      </c>
      <c r="F6228" t="s">
        <v>347</v>
      </c>
      <c r="G6228" t="s">
        <v>235</v>
      </c>
      <c r="H6228" t="s">
        <v>198</v>
      </c>
      <c r="I6228" t="s">
        <v>6370</v>
      </c>
      <c r="J6228">
        <v>1986</v>
      </c>
      <c r="K6228">
        <v>7566</v>
      </c>
      <c r="L6228">
        <v>10</v>
      </c>
      <c r="M6228" t="s">
        <v>200</v>
      </c>
      <c r="N6228" t="s">
        <v>1097</v>
      </c>
      <c r="O6228" t="s">
        <v>202</v>
      </c>
      <c r="P6228" t="s">
        <v>450</v>
      </c>
    </row>
    <row r="6229" spans="1:16" x14ac:dyDescent="0.25">
      <c r="A6229">
        <v>8523</v>
      </c>
      <c r="B6229" t="s">
        <v>399</v>
      </c>
      <c r="E6229" t="s">
        <v>6521</v>
      </c>
      <c r="F6229" t="s">
        <v>347</v>
      </c>
      <c r="G6229" t="s">
        <v>235</v>
      </c>
      <c r="H6229" t="s">
        <v>198</v>
      </c>
      <c r="I6229" t="s">
        <v>6370</v>
      </c>
      <c r="J6229">
        <v>1986</v>
      </c>
      <c r="K6229">
        <v>6190</v>
      </c>
      <c r="L6229">
        <v>10</v>
      </c>
      <c r="M6229" t="s">
        <v>200</v>
      </c>
      <c r="N6229" t="s">
        <v>1097</v>
      </c>
      <c r="O6229" t="s">
        <v>202</v>
      </c>
      <c r="P6229" t="s">
        <v>1242</v>
      </c>
    </row>
    <row r="6230" spans="1:16" x14ac:dyDescent="0.25">
      <c r="A6230">
        <v>8524</v>
      </c>
      <c r="B6230" t="s">
        <v>399</v>
      </c>
      <c r="E6230" t="s">
        <v>6522</v>
      </c>
      <c r="F6230" t="s">
        <v>347</v>
      </c>
      <c r="G6230" t="s">
        <v>235</v>
      </c>
      <c r="H6230" t="s">
        <v>198</v>
      </c>
      <c r="I6230" t="s">
        <v>6370</v>
      </c>
      <c r="J6230">
        <v>1986</v>
      </c>
      <c r="K6230">
        <v>5656</v>
      </c>
      <c r="L6230">
        <v>10</v>
      </c>
      <c r="M6230" t="s">
        <v>200</v>
      </c>
      <c r="N6230" t="s">
        <v>1097</v>
      </c>
      <c r="O6230" t="s">
        <v>202</v>
      </c>
      <c r="P6230" t="s">
        <v>6523</v>
      </c>
    </row>
    <row r="6231" spans="1:16" x14ac:dyDescent="0.25">
      <c r="A6231">
        <v>8525</v>
      </c>
      <c r="B6231" t="s">
        <v>399</v>
      </c>
      <c r="E6231" t="s">
        <v>6524</v>
      </c>
      <c r="F6231" t="s">
        <v>347</v>
      </c>
      <c r="G6231" t="s">
        <v>235</v>
      </c>
      <c r="H6231" t="s">
        <v>198</v>
      </c>
      <c r="I6231" t="s">
        <v>6370</v>
      </c>
      <c r="J6231">
        <v>1986</v>
      </c>
      <c r="K6231">
        <v>4370</v>
      </c>
      <c r="L6231">
        <v>10</v>
      </c>
      <c r="M6231" t="s">
        <v>200</v>
      </c>
      <c r="N6231" t="s">
        <v>1097</v>
      </c>
      <c r="O6231" t="s">
        <v>202</v>
      </c>
      <c r="P6231" t="s">
        <v>450</v>
      </c>
    </row>
    <row r="6232" spans="1:16" x14ac:dyDescent="0.25">
      <c r="A6232">
        <v>8526</v>
      </c>
      <c r="B6232" t="s">
        <v>399</v>
      </c>
      <c r="E6232" t="s">
        <v>6525</v>
      </c>
      <c r="F6232" t="s">
        <v>347</v>
      </c>
      <c r="G6232" t="s">
        <v>235</v>
      </c>
      <c r="H6232" t="s">
        <v>198</v>
      </c>
      <c r="I6232" t="s">
        <v>6370</v>
      </c>
      <c r="J6232">
        <v>1987</v>
      </c>
      <c r="K6232">
        <v>10462</v>
      </c>
      <c r="L6232">
        <v>10</v>
      </c>
      <c r="M6232" t="s">
        <v>200</v>
      </c>
      <c r="N6232" t="s">
        <v>1097</v>
      </c>
      <c r="O6232" t="s">
        <v>202</v>
      </c>
      <c r="P6232" t="s">
        <v>413</v>
      </c>
    </row>
    <row r="6233" spans="1:16" x14ac:dyDescent="0.25">
      <c r="A6233">
        <v>8527</v>
      </c>
      <c r="B6233" t="s">
        <v>399</v>
      </c>
      <c r="E6233" t="s">
        <v>6526</v>
      </c>
      <c r="F6233" t="s">
        <v>347</v>
      </c>
      <c r="G6233" t="s">
        <v>235</v>
      </c>
      <c r="H6233" t="s">
        <v>198</v>
      </c>
      <c r="I6233" t="s">
        <v>6370</v>
      </c>
      <c r="J6233">
        <v>1988</v>
      </c>
      <c r="K6233">
        <v>2788</v>
      </c>
      <c r="L6233">
        <v>10</v>
      </c>
      <c r="M6233" t="s">
        <v>200</v>
      </c>
      <c r="N6233" t="s">
        <v>1097</v>
      </c>
      <c r="O6233" t="s">
        <v>202</v>
      </c>
      <c r="P6233" t="s">
        <v>1479</v>
      </c>
    </row>
    <row r="6234" spans="1:16" x14ac:dyDescent="0.25">
      <c r="A6234">
        <v>8528</v>
      </c>
      <c r="B6234" t="s">
        <v>399</v>
      </c>
      <c r="E6234" t="s">
        <v>6527</v>
      </c>
      <c r="F6234" t="s">
        <v>347</v>
      </c>
      <c r="G6234" t="s">
        <v>235</v>
      </c>
      <c r="H6234" t="s">
        <v>198</v>
      </c>
      <c r="I6234" t="s">
        <v>6370</v>
      </c>
      <c r="J6234">
        <v>1988</v>
      </c>
      <c r="K6234">
        <v>2867</v>
      </c>
      <c r="L6234">
        <v>10</v>
      </c>
      <c r="M6234" t="s">
        <v>200</v>
      </c>
      <c r="N6234" t="s">
        <v>1097</v>
      </c>
      <c r="O6234" t="s">
        <v>202</v>
      </c>
      <c r="P6234" t="s">
        <v>450</v>
      </c>
    </row>
    <row r="6235" spans="1:16" ht="105" x14ac:dyDescent="0.25">
      <c r="A6235">
        <v>8529</v>
      </c>
      <c r="B6235" t="s">
        <v>399</v>
      </c>
      <c r="E6235" t="s">
        <v>6528</v>
      </c>
      <c r="F6235" t="s">
        <v>347</v>
      </c>
      <c r="G6235" t="s">
        <v>235</v>
      </c>
      <c r="H6235" t="s">
        <v>198</v>
      </c>
      <c r="I6235" t="s">
        <v>6370</v>
      </c>
      <c r="J6235">
        <v>1988</v>
      </c>
      <c r="K6235">
        <v>1434</v>
      </c>
      <c r="L6235">
        <v>10</v>
      </c>
      <c r="M6235" t="s">
        <v>200</v>
      </c>
      <c r="N6235" s="18" t="s">
        <v>6529</v>
      </c>
      <c r="O6235" t="s">
        <v>202</v>
      </c>
      <c r="P6235" t="s">
        <v>444</v>
      </c>
    </row>
    <row r="6236" spans="1:16" x14ac:dyDescent="0.25">
      <c r="A6236">
        <v>8530</v>
      </c>
      <c r="B6236" t="s">
        <v>399</v>
      </c>
      <c r="E6236" t="s">
        <v>6530</v>
      </c>
      <c r="F6236" t="s">
        <v>347</v>
      </c>
      <c r="G6236" t="s">
        <v>235</v>
      </c>
      <c r="H6236" t="s">
        <v>198</v>
      </c>
      <c r="I6236" t="s">
        <v>6370</v>
      </c>
      <c r="J6236">
        <v>1987</v>
      </c>
      <c r="K6236">
        <v>4340</v>
      </c>
      <c r="L6236">
        <v>10</v>
      </c>
      <c r="M6236" t="s">
        <v>200</v>
      </c>
      <c r="N6236" t="s">
        <v>1097</v>
      </c>
      <c r="O6236" t="s">
        <v>202</v>
      </c>
      <c r="P6236" t="s">
        <v>1242</v>
      </c>
    </row>
    <row r="6237" spans="1:16" x14ac:dyDescent="0.25">
      <c r="A6237">
        <v>8531</v>
      </c>
      <c r="B6237" t="s">
        <v>399</v>
      </c>
      <c r="E6237" t="s">
        <v>6531</v>
      </c>
      <c r="F6237" t="s">
        <v>347</v>
      </c>
      <c r="G6237" t="s">
        <v>235</v>
      </c>
      <c r="H6237" t="s">
        <v>198</v>
      </c>
      <c r="I6237" t="s">
        <v>6370</v>
      </c>
      <c r="J6237">
        <v>1988</v>
      </c>
      <c r="K6237">
        <v>4091</v>
      </c>
      <c r="L6237">
        <v>10</v>
      </c>
      <c r="M6237" t="s">
        <v>200</v>
      </c>
      <c r="N6237" t="s">
        <v>1097</v>
      </c>
      <c r="O6237" t="s">
        <v>202</v>
      </c>
      <c r="P6237" t="s">
        <v>424</v>
      </c>
    </row>
    <row r="6238" spans="1:16" x14ac:dyDescent="0.25">
      <c r="A6238">
        <v>8532</v>
      </c>
      <c r="B6238" t="s">
        <v>399</v>
      </c>
      <c r="E6238" t="s">
        <v>6532</v>
      </c>
      <c r="F6238" t="s">
        <v>347</v>
      </c>
      <c r="G6238" t="s">
        <v>235</v>
      </c>
      <c r="H6238" t="s">
        <v>198</v>
      </c>
      <c r="I6238" t="s">
        <v>6370</v>
      </c>
      <c r="J6238">
        <v>1988</v>
      </c>
      <c r="K6238">
        <v>24214</v>
      </c>
      <c r="L6238">
        <v>10</v>
      </c>
      <c r="M6238" t="s">
        <v>200</v>
      </c>
      <c r="N6238" t="s">
        <v>1097</v>
      </c>
      <c r="O6238" t="s">
        <v>202</v>
      </c>
      <c r="P6238" t="s">
        <v>5502</v>
      </c>
    </row>
    <row r="6239" spans="1:16" x14ac:dyDescent="0.25">
      <c r="A6239">
        <v>8533</v>
      </c>
      <c r="B6239" t="s">
        <v>399</v>
      </c>
      <c r="E6239" t="s">
        <v>6533</v>
      </c>
      <c r="F6239" t="s">
        <v>347</v>
      </c>
      <c r="G6239" t="s">
        <v>235</v>
      </c>
      <c r="H6239" t="s">
        <v>198</v>
      </c>
      <c r="I6239" t="s">
        <v>6370</v>
      </c>
      <c r="J6239">
        <v>1988</v>
      </c>
      <c r="K6239">
        <v>398</v>
      </c>
      <c r="L6239">
        <v>10</v>
      </c>
      <c r="M6239" t="s">
        <v>200</v>
      </c>
      <c r="N6239" t="s">
        <v>1097</v>
      </c>
      <c r="O6239" t="s">
        <v>202</v>
      </c>
      <c r="P6239" t="s">
        <v>1178</v>
      </c>
    </row>
    <row r="6240" spans="1:16" x14ac:dyDescent="0.25">
      <c r="A6240">
        <v>8534</v>
      </c>
      <c r="B6240" t="s">
        <v>399</v>
      </c>
      <c r="E6240" t="s">
        <v>6534</v>
      </c>
      <c r="F6240" t="s">
        <v>347</v>
      </c>
      <c r="G6240" t="s">
        <v>235</v>
      </c>
      <c r="H6240" t="s">
        <v>198</v>
      </c>
      <c r="I6240" t="s">
        <v>6370</v>
      </c>
      <c r="J6240">
        <v>1988</v>
      </c>
      <c r="K6240">
        <v>7807</v>
      </c>
      <c r="L6240">
        <v>10</v>
      </c>
      <c r="M6240" t="s">
        <v>200</v>
      </c>
      <c r="N6240" t="s">
        <v>1097</v>
      </c>
      <c r="O6240" t="s">
        <v>202</v>
      </c>
      <c r="P6240" t="s">
        <v>2764</v>
      </c>
    </row>
    <row r="6241" spans="1:16" x14ac:dyDescent="0.25">
      <c r="A6241">
        <v>8535</v>
      </c>
      <c r="B6241" t="s">
        <v>399</v>
      </c>
      <c r="E6241" t="s">
        <v>6535</v>
      </c>
      <c r="F6241" t="s">
        <v>347</v>
      </c>
      <c r="G6241" t="s">
        <v>235</v>
      </c>
      <c r="H6241" t="s">
        <v>198</v>
      </c>
      <c r="I6241" t="s">
        <v>6370</v>
      </c>
      <c r="J6241">
        <v>1988</v>
      </c>
      <c r="K6241">
        <v>72614</v>
      </c>
      <c r="L6241">
        <v>10</v>
      </c>
      <c r="M6241" t="s">
        <v>200</v>
      </c>
      <c r="N6241" t="s">
        <v>1097</v>
      </c>
      <c r="O6241" t="s">
        <v>202</v>
      </c>
      <c r="P6241" t="s">
        <v>413</v>
      </c>
    </row>
    <row r="6242" spans="1:16" x14ac:dyDescent="0.25">
      <c r="A6242">
        <v>8536</v>
      </c>
      <c r="B6242" t="s">
        <v>399</v>
      </c>
      <c r="E6242" t="s">
        <v>6536</v>
      </c>
      <c r="F6242" t="s">
        <v>347</v>
      </c>
      <c r="G6242" t="s">
        <v>235</v>
      </c>
      <c r="H6242" t="s">
        <v>198</v>
      </c>
      <c r="I6242" t="s">
        <v>6370</v>
      </c>
      <c r="J6242">
        <v>1989</v>
      </c>
      <c r="K6242">
        <v>900</v>
      </c>
      <c r="L6242">
        <v>10</v>
      </c>
      <c r="M6242" t="s">
        <v>200</v>
      </c>
      <c r="N6242" t="s">
        <v>1097</v>
      </c>
      <c r="O6242" t="s">
        <v>202</v>
      </c>
      <c r="P6242" t="s">
        <v>1178</v>
      </c>
    </row>
    <row r="6243" spans="1:16" x14ac:dyDescent="0.25">
      <c r="A6243">
        <v>8537</v>
      </c>
      <c r="B6243" t="s">
        <v>399</v>
      </c>
      <c r="E6243" t="s">
        <v>6537</v>
      </c>
      <c r="F6243" t="s">
        <v>347</v>
      </c>
      <c r="G6243" t="s">
        <v>235</v>
      </c>
      <c r="H6243" t="s">
        <v>198</v>
      </c>
      <c r="I6243" t="s">
        <v>6370</v>
      </c>
      <c r="J6243">
        <v>1988</v>
      </c>
      <c r="K6243">
        <v>2390</v>
      </c>
      <c r="L6243">
        <v>10</v>
      </c>
      <c r="M6243" t="s">
        <v>200</v>
      </c>
      <c r="N6243" t="s">
        <v>1097</v>
      </c>
      <c r="O6243" t="s">
        <v>202</v>
      </c>
      <c r="P6243" t="s">
        <v>450</v>
      </c>
    </row>
    <row r="6244" spans="1:16" x14ac:dyDescent="0.25">
      <c r="A6244">
        <v>8538</v>
      </c>
      <c r="B6244" t="s">
        <v>399</v>
      </c>
      <c r="E6244" t="s">
        <v>6538</v>
      </c>
      <c r="F6244" t="s">
        <v>347</v>
      </c>
      <c r="G6244" t="s">
        <v>235</v>
      </c>
      <c r="H6244" t="s">
        <v>198</v>
      </c>
      <c r="I6244" t="s">
        <v>6370</v>
      </c>
      <c r="J6244">
        <v>1989</v>
      </c>
      <c r="K6244">
        <v>6002</v>
      </c>
      <c r="L6244">
        <v>10</v>
      </c>
      <c r="M6244" t="s">
        <v>200</v>
      </c>
      <c r="N6244" t="s">
        <v>1097</v>
      </c>
      <c r="O6244" t="s">
        <v>202</v>
      </c>
      <c r="P6244" t="s">
        <v>6539</v>
      </c>
    </row>
    <row r="6245" spans="1:16" x14ac:dyDescent="0.25">
      <c r="A6245">
        <v>8539</v>
      </c>
      <c r="B6245" t="s">
        <v>399</v>
      </c>
      <c r="E6245" t="s">
        <v>6540</v>
      </c>
      <c r="F6245" t="s">
        <v>347</v>
      </c>
      <c r="G6245" t="s">
        <v>235</v>
      </c>
      <c r="H6245" t="s">
        <v>198</v>
      </c>
      <c r="I6245" t="s">
        <v>6370</v>
      </c>
      <c r="J6245">
        <v>1988</v>
      </c>
      <c r="K6245">
        <v>2628</v>
      </c>
      <c r="L6245">
        <v>10</v>
      </c>
      <c r="M6245" t="s">
        <v>200</v>
      </c>
      <c r="N6245" t="s">
        <v>1097</v>
      </c>
      <c r="O6245" t="s">
        <v>202</v>
      </c>
      <c r="P6245" t="s">
        <v>6523</v>
      </c>
    </row>
    <row r="6246" spans="1:16" x14ac:dyDescent="0.25">
      <c r="A6246">
        <v>8540</v>
      </c>
      <c r="B6246" t="s">
        <v>399</v>
      </c>
      <c r="E6246" t="s">
        <v>6541</v>
      </c>
      <c r="F6246" t="s">
        <v>347</v>
      </c>
      <c r="G6246" t="s">
        <v>235</v>
      </c>
      <c r="H6246" t="s">
        <v>198</v>
      </c>
      <c r="I6246" t="s">
        <v>6370</v>
      </c>
      <c r="J6246">
        <v>1989</v>
      </c>
      <c r="K6246">
        <v>1636</v>
      </c>
      <c r="L6246">
        <v>10</v>
      </c>
      <c r="M6246" t="s">
        <v>200</v>
      </c>
      <c r="N6246" t="s">
        <v>1097</v>
      </c>
      <c r="O6246" t="s">
        <v>202</v>
      </c>
      <c r="P6246" t="s">
        <v>2931</v>
      </c>
    </row>
    <row r="6247" spans="1:16" x14ac:dyDescent="0.25">
      <c r="A6247">
        <v>8541</v>
      </c>
      <c r="B6247" t="s">
        <v>399</v>
      </c>
      <c r="E6247" t="s">
        <v>6542</v>
      </c>
      <c r="F6247" t="s">
        <v>347</v>
      </c>
      <c r="G6247" t="s">
        <v>235</v>
      </c>
      <c r="H6247" t="s">
        <v>198</v>
      </c>
      <c r="I6247" t="s">
        <v>6370</v>
      </c>
      <c r="J6247">
        <v>1988</v>
      </c>
      <c r="K6247">
        <v>335442</v>
      </c>
      <c r="L6247">
        <v>10</v>
      </c>
      <c r="M6247" t="s">
        <v>200</v>
      </c>
      <c r="N6247" t="s">
        <v>401</v>
      </c>
      <c r="O6247" t="s">
        <v>202</v>
      </c>
      <c r="P6247" t="s">
        <v>1204</v>
      </c>
    </row>
    <row r="6248" spans="1:16" x14ac:dyDescent="0.25">
      <c r="A6248">
        <v>8542</v>
      </c>
      <c r="B6248" t="s">
        <v>399</v>
      </c>
      <c r="E6248" t="s">
        <v>6532</v>
      </c>
      <c r="F6248" t="s">
        <v>347</v>
      </c>
      <c r="G6248" t="s">
        <v>235</v>
      </c>
      <c r="H6248" t="s">
        <v>198</v>
      </c>
      <c r="I6248" t="s">
        <v>6370</v>
      </c>
      <c r="J6248">
        <v>1994</v>
      </c>
      <c r="K6248">
        <v>274412</v>
      </c>
      <c r="L6248">
        <v>10</v>
      </c>
      <c r="M6248" t="s">
        <v>200</v>
      </c>
      <c r="N6248" t="s">
        <v>1097</v>
      </c>
      <c r="O6248" t="s">
        <v>202</v>
      </c>
      <c r="P6248" t="s">
        <v>5502</v>
      </c>
    </row>
    <row r="6249" spans="1:16" x14ac:dyDescent="0.25">
      <c r="A6249">
        <v>8543</v>
      </c>
      <c r="B6249" t="s">
        <v>399</v>
      </c>
      <c r="E6249" t="s">
        <v>6543</v>
      </c>
      <c r="F6249" t="s">
        <v>347</v>
      </c>
      <c r="G6249" t="s">
        <v>235</v>
      </c>
      <c r="H6249" t="s">
        <v>198</v>
      </c>
      <c r="I6249" t="s">
        <v>6370</v>
      </c>
      <c r="J6249">
        <v>1996</v>
      </c>
      <c r="K6249">
        <v>180579</v>
      </c>
      <c r="L6249">
        <v>10</v>
      </c>
      <c r="M6249" t="s">
        <v>200</v>
      </c>
      <c r="N6249" t="s">
        <v>1097</v>
      </c>
      <c r="O6249" t="s">
        <v>202</v>
      </c>
      <c r="P6249" t="s">
        <v>413</v>
      </c>
    </row>
    <row r="6250" spans="1:16" x14ac:dyDescent="0.25">
      <c r="A6250">
        <v>8544</v>
      </c>
      <c r="B6250" t="s">
        <v>360</v>
      </c>
      <c r="E6250" t="s">
        <v>6544</v>
      </c>
      <c r="F6250" t="s">
        <v>347</v>
      </c>
      <c r="G6250" t="s">
        <v>235</v>
      </c>
      <c r="H6250" t="s">
        <v>198</v>
      </c>
      <c r="I6250" t="s">
        <v>6370</v>
      </c>
      <c r="J6250">
        <v>1980</v>
      </c>
      <c r="K6250">
        <v>143569</v>
      </c>
      <c r="L6250">
        <v>10</v>
      </c>
      <c r="M6250" t="s">
        <v>200</v>
      </c>
      <c r="N6250" t="s">
        <v>467</v>
      </c>
      <c r="O6250" t="s">
        <v>202</v>
      </c>
      <c r="P6250" t="s">
        <v>365</v>
      </c>
    </row>
    <row r="6251" spans="1:16" x14ac:dyDescent="0.25">
      <c r="A6251">
        <v>8545</v>
      </c>
      <c r="B6251" t="s">
        <v>360</v>
      </c>
      <c r="E6251" t="s">
        <v>6545</v>
      </c>
      <c r="F6251" t="s">
        <v>347</v>
      </c>
      <c r="G6251" t="s">
        <v>235</v>
      </c>
      <c r="H6251" t="s">
        <v>198</v>
      </c>
      <c r="I6251" t="s">
        <v>6370</v>
      </c>
      <c r="J6251">
        <v>1981</v>
      </c>
      <c r="K6251">
        <v>5686481</v>
      </c>
      <c r="L6251">
        <v>10</v>
      </c>
      <c r="M6251" t="s">
        <v>200</v>
      </c>
      <c r="N6251" t="s">
        <v>467</v>
      </c>
      <c r="O6251" t="s">
        <v>202</v>
      </c>
      <c r="P6251" t="s">
        <v>365</v>
      </c>
    </row>
    <row r="6252" spans="1:16" x14ac:dyDescent="0.25">
      <c r="A6252">
        <v>8546</v>
      </c>
      <c r="B6252" t="s">
        <v>360</v>
      </c>
      <c r="E6252" t="s">
        <v>6546</v>
      </c>
      <c r="F6252" t="s">
        <v>347</v>
      </c>
      <c r="G6252" t="s">
        <v>235</v>
      </c>
      <c r="H6252" t="s">
        <v>198</v>
      </c>
      <c r="I6252" t="s">
        <v>6370</v>
      </c>
      <c r="J6252">
        <v>1958</v>
      </c>
      <c r="K6252">
        <v>79779</v>
      </c>
      <c r="L6252">
        <v>10</v>
      </c>
      <c r="M6252" t="s">
        <v>200</v>
      </c>
      <c r="N6252" t="s">
        <v>467</v>
      </c>
      <c r="O6252" t="s">
        <v>202</v>
      </c>
      <c r="P6252" t="s">
        <v>365</v>
      </c>
    </row>
    <row r="6253" spans="1:16" x14ac:dyDescent="0.25">
      <c r="A6253">
        <v>8547</v>
      </c>
      <c r="B6253" t="s">
        <v>360</v>
      </c>
      <c r="E6253" t="s">
        <v>6547</v>
      </c>
      <c r="F6253" t="s">
        <v>347</v>
      </c>
      <c r="G6253" t="s">
        <v>235</v>
      </c>
      <c r="H6253" t="s">
        <v>198</v>
      </c>
      <c r="I6253" t="s">
        <v>6370</v>
      </c>
      <c r="J6253">
        <v>1966</v>
      </c>
      <c r="K6253">
        <v>269</v>
      </c>
      <c r="L6253">
        <v>10</v>
      </c>
      <c r="M6253" t="s">
        <v>200</v>
      </c>
      <c r="N6253" t="s">
        <v>467</v>
      </c>
      <c r="O6253" t="s">
        <v>202</v>
      </c>
      <c r="P6253" t="s">
        <v>365</v>
      </c>
    </row>
    <row r="6254" spans="1:16" x14ac:dyDescent="0.25">
      <c r="A6254">
        <v>8548</v>
      </c>
      <c r="B6254" t="s">
        <v>360</v>
      </c>
      <c r="E6254" t="s">
        <v>6548</v>
      </c>
      <c r="F6254" t="s">
        <v>347</v>
      </c>
      <c r="G6254" t="s">
        <v>235</v>
      </c>
      <c r="H6254" t="s">
        <v>198</v>
      </c>
      <c r="I6254" t="s">
        <v>6370</v>
      </c>
      <c r="J6254">
        <v>1970</v>
      </c>
      <c r="K6254">
        <v>136802</v>
      </c>
      <c r="L6254">
        <v>10</v>
      </c>
      <c r="M6254" t="s">
        <v>200</v>
      </c>
      <c r="N6254" t="s">
        <v>467</v>
      </c>
      <c r="O6254" t="s">
        <v>202</v>
      </c>
      <c r="P6254" t="s">
        <v>365</v>
      </c>
    </row>
    <row r="6255" spans="1:16" x14ac:dyDescent="0.25">
      <c r="A6255">
        <v>8549</v>
      </c>
      <c r="B6255" t="s">
        <v>360</v>
      </c>
      <c r="E6255" t="s">
        <v>6549</v>
      </c>
      <c r="F6255" t="s">
        <v>347</v>
      </c>
      <c r="G6255" t="s">
        <v>235</v>
      </c>
      <c r="H6255" t="s">
        <v>198</v>
      </c>
      <c r="I6255" t="s">
        <v>6370</v>
      </c>
      <c r="J6255">
        <v>1970</v>
      </c>
      <c r="K6255">
        <v>37127</v>
      </c>
      <c r="L6255">
        <v>10</v>
      </c>
      <c r="M6255" t="s">
        <v>200</v>
      </c>
      <c r="N6255" t="s">
        <v>467</v>
      </c>
      <c r="O6255" t="s">
        <v>202</v>
      </c>
      <c r="P6255" t="s">
        <v>365</v>
      </c>
    </row>
    <row r="6256" spans="1:16" x14ac:dyDescent="0.25">
      <c r="A6256">
        <v>8550</v>
      </c>
      <c r="B6256" t="s">
        <v>360</v>
      </c>
      <c r="E6256" t="s">
        <v>6550</v>
      </c>
      <c r="F6256" t="s">
        <v>347</v>
      </c>
      <c r="G6256" t="s">
        <v>235</v>
      </c>
      <c r="H6256" t="s">
        <v>198</v>
      </c>
      <c r="I6256" t="s">
        <v>6370</v>
      </c>
      <c r="J6256">
        <v>1966</v>
      </c>
      <c r="K6256">
        <v>130608</v>
      </c>
      <c r="L6256">
        <v>10</v>
      </c>
      <c r="M6256" t="s">
        <v>200</v>
      </c>
      <c r="N6256" t="s">
        <v>383</v>
      </c>
      <c r="O6256" t="s">
        <v>202</v>
      </c>
      <c r="P6256" t="s">
        <v>6145</v>
      </c>
    </row>
    <row r="6257" spans="1:16" x14ac:dyDescent="0.25">
      <c r="A6257">
        <v>8551</v>
      </c>
      <c r="B6257" t="s">
        <v>360</v>
      </c>
      <c r="E6257" t="s">
        <v>6551</v>
      </c>
      <c r="F6257" t="s">
        <v>347</v>
      </c>
      <c r="G6257" t="s">
        <v>235</v>
      </c>
      <c r="H6257" t="s">
        <v>198</v>
      </c>
      <c r="I6257" t="s">
        <v>6370</v>
      </c>
      <c r="J6257">
        <v>1969</v>
      </c>
      <c r="K6257">
        <v>99421</v>
      </c>
      <c r="L6257">
        <v>10</v>
      </c>
      <c r="M6257" t="s">
        <v>200</v>
      </c>
      <c r="N6257" t="s">
        <v>467</v>
      </c>
      <c r="O6257" t="s">
        <v>202</v>
      </c>
      <c r="P6257" t="s">
        <v>365</v>
      </c>
    </row>
    <row r="6258" spans="1:16" x14ac:dyDescent="0.25">
      <c r="A6258">
        <v>8552</v>
      </c>
      <c r="B6258" t="s">
        <v>360</v>
      </c>
      <c r="E6258" t="s">
        <v>6552</v>
      </c>
      <c r="F6258" t="s">
        <v>347</v>
      </c>
      <c r="G6258" t="s">
        <v>235</v>
      </c>
      <c r="H6258" t="s">
        <v>198</v>
      </c>
      <c r="I6258" t="s">
        <v>6370</v>
      </c>
      <c r="J6258">
        <v>1973</v>
      </c>
      <c r="K6258">
        <v>1092952</v>
      </c>
      <c r="L6258">
        <v>10</v>
      </c>
      <c r="M6258" t="s">
        <v>200</v>
      </c>
      <c r="N6258" t="s">
        <v>467</v>
      </c>
      <c r="O6258" t="s">
        <v>202</v>
      </c>
      <c r="P6258" t="s">
        <v>365</v>
      </c>
    </row>
    <row r="6259" spans="1:16" x14ac:dyDescent="0.25">
      <c r="A6259">
        <v>8553</v>
      </c>
      <c r="B6259" t="s">
        <v>360</v>
      </c>
      <c r="E6259" t="s">
        <v>6553</v>
      </c>
      <c r="F6259" t="s">
        <v>347</v>
      </c>
      <c r="G6259" t="s">
        <v>235</v>
      </c>
      <c r="H6259" t="s">
        <v>198</v>
      </c>
      <c r="I6259" t="s">
        <v>6370</v>
      </c>
      <c r="J6259">
        <v>1981</v>
      </c>
      <c r="K6259">
        <v>278002</v>
      </c>
      <c r="L6259">
        <v>10</v>
      </c>
      <c r="M6259" t="s">
        <v>200</v>
      </c>
      <c r="N6259" t="s">
        <v>467</v>
      </c>
      <c r="O6259" t="s">
        <v>202</v>
      </c>
      <c r="P6259" t="s">
        <v>365</v>
      </c>
    </row>
    <row r="6260" spans="1:16" x14ac:dyDescent="0.25">
      <c r="A6260">
        <v>8554</v>
      </c>
      <c r="B6260" t="s">
        <v>360</v>
      </c>
      <c r="E6260" t="s">
        <v>6554</v>
      </c>
      <c r="F6260" t="s">
        <v>347</v>
      </c>
      <c r="G6260" t="s">
        <v>235</v>
      </c>
      <c r="H6260" t="s">
        <v>198</v>
      </c>
      <c r="I6260" t="s">
        <v>6370</v>
      </c>
      <c r="J6260">
        <v>1970</v>
      </c>
      <c r="K6260">
        <v>347357</v>
      </c>
      <c r="L6260">
        <v>10</v>
      </c>
      <c r="M6260" t="s">
        <v>200</v>
      </c>
      <c r="N6260" t="s">
        <v>467</v>
      </c>
      <c r="O6260" t="s">
        <v>202</v>
      </c>
      <c r="P6260" t="s">
        <v>365</v>
      </c>
    </row>
    <row r="6261" spans="1:16" x14ac:dyDescent="0.25">
      <c r="A6261">
        <v>8555</v>
      </c>
      <c r="B6261" t="s">
        <v>360</v>
      </c>
      <c r="E6261" t="s">
        <v>6555</v>
      </c>
      <c r="F6261" t="s">
        <v>347</v>
      </c>
      <c r="G6261" t="s">
        <v>235</v>
      </c>
      <c r="H6261" t="s">
        <v>198</v>
      </c>
      <c r="I6261" t="s">
        <v>6370</v>
      </c>
      <c r="J6261">
        <v>1982</v>
      </c>
      <c r="K6261">
        <v>117042</v>
      </c>
      <c r="L6261">
        <v>10</v>
      </c>
      <c r="M6261" t="s">
        <v>200</v>
      </c>
      <c r="N6261" t="s">
        <v>467</v>
      </c>
      <c r="O6261" t="s">
        <v>202</v>
      </c>
      <c r="P6261" t="s">
        <v>365</v>
      </c>
    </row>
    <row r="6262" spans="1:16" x14ac:dyDescent="0.25">
      <c r="A6262">
        <v>8556</v>
      </c>
      <c r="B6262" t="s">
        <v>360</v>
      </c>
      <c r="E6262" t="s">
        <v>6556</v>
      </c>
      <c r="F6262" t="s">
        <v>347</v>
      </c>
      <c r="G6262" t="s">
        <v>235</v>
      </c>
      <c r="H6262" t="s">
        <v>198</v>
      </c>
      <c r="I6262" t="s">
        <v>6370</v>
      </c>
      <c r="J6262">
        <v>1981</v>
      </c>
      <c r="K6262">
        <v>106853</v>
      </c>
      <c r="L6262">
        <v>10</v>
      </c>
      <c r="M6262" t="s">
        <v>200</v>
      </c>
      <c r="N6262" t="s">
        <v>467</v>
      </c>
      <c r="O6262" t="s">
        <v>202</v>
      </c>
      <c r="P6262" t="s">
        <v>365</v>
      </c>
    </row>
    <row r="6263" spans="1:16" x14ac:dyDescent="0.25">
      <c r="A6263">
        <v>8557</v>
      </c>
      <c r="B6263" t="s">
        <v>360</v>
      </c>
      <c r="E6263" t="s">
        <v>6557</v>
      </c>
      <c r="F6263" t="s">
        <v>347</v>
      </c>
      <c r="G6263" t="s">
        <v>235</v>
      </c>
      <c r="H6263" t="s">
        <v>198</v>
      </c>
      <c r="I6263" t="s">
        <v>6370</v>
      </c>
      <c r="J6263">
        <v>1981</v>
      </c>
      <c r="K6263">
        <v>966575</v>
      </c>
      <c r="L6263">
        <v>10</v>
      </c>
      <c r="M6263" t="s">
        <v>200</v>
      </c>
      <c r="N6263" t="s">
        <v>467</v>
      </c>
      <c r="O6263" t="s">
        <v>202</v>
      </c>
      <c r="P6263" t="s">
        <v>365</v>
      </c>
    </row>
    <row r="6264" spans="1:16" x14ac:dyDescent="0.25">
      <c r="A6264">
        <v>8558</v>
      </c>
      <c r="B6264" t="s">
        <v>360</v>
      </c>
      <c r="E6264" t="s">
        <v>6558</v>
      </c>
      <c r="F6264" t="s">
        <v>347</v>
      </c>
      <c r="G6264" t="s">
        <v>235</v>
      </c>
      <c r="H6264" t="s">
        <v>198</v>
      </c>
      <c r="I6264" t="s">
        <v>6370</v>
      </c>
      <c r="J6264">
        <v>1980</v>
      </c>
      <c r="K6264">
        <v>99656</v>
      </c>
      <c r="L6264">
        <v>10</v>
      </c>
      <c r="M6264" t="s">
        <v>200</v>
      </c>
      <c r="N6264" t="s">
        <v>467</v>
      </c>
      <c r="O6264" t="s">
        <v>202</v>
      </c>
      <c r="P6264" t="s">
        <v>365</v>
      </c>
    </row>
    <row r="6265" spans="1:16" x14ac:dyDescent="0.25">
      <c r="A6265">
        <v>8559</v>
      </c>
      <c r="B6265" t="s">
        <v>360</v>
      </c>
      <c r="E6265" t="s">
        <v>6559</v>
      </c>
      <c r="F6265" t="s">
        <v>347</v>
      </c>
      <c r="G6265" t="s">
        <v>235</v>
      </c>
      <c r="H6265" t="s">
        <v>198</v>
      </c>
      <c r="I6265" t="s">
        <v>6370</v>
      </c>
      <c r="J6265">
        <v>1980</v>
      </c>
      <c r="K6265">
        <v>87177</v>
      </c>
      <c r="L6265">
        <v>10</v>
      </c>
      <c r="M6265" t="s">
        <v>200</v>
      </c>
      <c r="N6265" t="s">
        <v>467</v>
      </c>
      <c r="O6265" t="s">
        <v>202</v>
      </c>
      <c r="P6265" t="s">
        <v>365</v>
      </c>
    </row>
    <row r="6266" spans="1:16" x14ac:dyDescent="0.25">
      <c r="A6266">
        <v>8560</v>
      </c>
      <c r="B6266" t="s">
        <v>360</v>
      </c>
      <c r="E6266" t="s">
        <v>6560</v>
      </c>
      <c r="F6266" t="s">
        <v>347</v>
      </c>
      <c r="G6266" t="s">
        <v>235</v>
      </c>
      <c r="H6266" t="s">
        <v>198</v>
      </c>
      <c r="I6266" t="s">
        <v>6370</v>
      </c>
      <c r="J6266">
        <v>1961</v>
      </c>
      <c r="K6266">
        <v>3834</v>
      </c>
      <c r="L6266">
        <v>10</v>
      </c>
      <c r="M6266" t="s">
        <v>200</v>
      </c>
      <c r="N6266" t="s">
        <v>467</v>
      </c>
      <c r="O6266" t="s">
        <v>202</v>
      </c>
      <c r="P6266" t="s">
        <v>365</v>
      </c>
    </row>
    <row r="6267" spans="1:16" x14ac:dyDescent="0.25">
      <c r="A6267">
        <v>8561</v>
      </c>
      <c r="B6267" t="s">
        <v>360</v>
      </c>
      <c r="E6267" t="s">
        <v>6561</v>
      </c>
      <c r="F6267" t="s">
        <v>347</v>
      </c>
      <c r="G6267" t="s">
        <v>235</v>
      </c>
      <c r="H6267" t="s">
        <v>198</v>
      </c>
      <c r="I6267" t="s">
        <v>6370</v>
      </c>
      <c r="J6267">
        <v>1979</v>
      </c>
      <c r="K6267">
        <v>146074</v>
      </c>
      <c r="L6267">
        <v>10</v>
      </c>
      <c r="M6267" t="s">
        <v>200</v>
      </c>
      <c r="N6267" t="s">
        <v>467</v>
      </c>
      <c r="O6267" t="s">
        <v>202</v>
      </c>
      <c r="P6267" t="s">
        <v>365</v>
      </c>
    </row>
    <row r="6268" spans="1:16" x14ac:dyDescent="0.25">
      <c r="A6268">
        <v>8562</v>
      </c>
      <c r="B6268" t="s">
        <v>360</v>
      </c>
      <c r="E6268" t="s">
        <v>6562</v>
      </c>
      <c r="F6268" t="s">
        <v>347</v>
      </c>
      <c r="G6268" t="s">
        <v>235</v>
      </c>
      <c r="H6268" t="s">
        <v>198</v>
      </c>
      <c r="I6268" t="s">
        <v>6370</v>
      </c>
      <c r="J6268">
        <v>1982</v>
      </c>
      <c r="K6268">
        <v>892171</v>
      </c>
      <c r="L6268">
        <v>10</v>
      </c>
      <c r="M6268" t="s">
        <v>200</v>
      </c>
      <c r="N6268" t="s">
        <v>364</v>
      </c>
      <c r="O6268" t="s">
        <v>202</v>
      </c>
      <c r="P6268" t="s">
        <v>365</v>
      </c>
    </row>
    <row r="6269" spans="1:16" x14ac:dyDescent="0.25">
      <c r="A6269">
        <v>8563</v>
      </c>
      <c r="B6269" t="s">
        <v>360</v>
      </c>
      <c r="E6269" t="s">
        <v>6563</v>
      </c>
      <c r="F6269" t="s">
        <v>347</v>
      </c>
      <c r="G6269" t="s">
        <v>235</v>
      </c>
      <c r="H6269" t="s">
        <v>198</v>
      </c>
      <c r="I6269" t="s">
        <v>6370</v>
      </c>
      <c r="J6269">
        <v>1980</v>
      </c>
      <c r="K6269">
        <v>293784</v>
      </c>
      <c r="L6269">
        <v>10</v>
      </c>
      <c r="M6269" t="s">
        <v>200</v>
      </c>
      <c r="N6269" t="s">
        <v>467</v>
      </c>
      <c r="O6269" t="s">
        <v>202</v>
      </c>
      <c r="P6269" t="s">
        <v>365</v>
      </c>
    </row>
    <row r="6270" spans="1:16" x14ac:dyDescent="0.25">
      <c r="A6270">
        <v>8564</v>
      </c>
      <c r="B6270" t="s">
        <v>360</v>
      </c>
      <c r="E6270" t="s">
        <v>6564</v>
      </c>
      <c r="F6270" t="s">
        <v>347</v>
      </c>
      <c r="G6270" t="s">
        <v>235</v>
      </c>
      <c r="H6270" t="s">
        <v>198</v>
      </c>
      <c r="I6270" t="s">
        <v>6370</v>
      </c>
      <c r="J6270">
        <v>1971</v>
      </c>
      <c r="K6270">
        <v>49703</v>
      </c>
      <c r="L6270">
        <v>10</v>
      </c>
      <c r="M6270" t="s">
        <v>200</v>
      </c>
      <c r="N6270" t="s">
        <v>467</v>
      </c>
      <c r="O6270" t="s">
        <v>202</v>
      </c>
      <c r="P6270" t="s">
        <v>365</v>
      </c>
    </row>
    <row r="6271" spans="1:16" x14ac:dyDescent="0.25">
      <c r="A6271">
        <v>8565</v>
      </c>
      <c r="B6271" t="s">
        <v>360</v>
      </c>
      <c r="E6271" t="s">
        <v>6565</v>
      </c>
      <c r="F6271" t="s">
        <v>347</v>
      </c>
      <c r="G6271" t="s">
        <v>235</v>
      </c>
      <c r="H6271" t="s">
        <v>198</v>
      </c>
      <c r="I6271" t="s">
        <v>6370</v>
      </c>
      <c r="J6271">
        <v>1969</v>
      </c>
      <c r="K6271">
        <v>28484</v>
      </c>
      <c r="L6271">
        <v>10</v>
      </c>
      <c r="M6271" t="s">
        <v>200</v>
      </c>
      <c r="N6271" t="s">
        <v>467</v>
      </c>
      <c r="O6271" t="s">
        <v>202</v>
      </c>
      <c r="P6271" t="s">
        <v>365</v>
      </c>
    </row>
    <row r="6272" spans="1:16" x14ac:dyDescent="0.25">
      <c r="A6272">
        <v>8566</v>
      </c>
      <c r="B6272" t="s">
        <v>360</v>
      </c>
      <c r="E6272" t="s">
        <v>6566</v>
      </c>
      <c r="F6272" t="s">
        <v>347</v>
      </c>
      <c r="G6272" t="s">
        <v>235</v>
      </c>
      <c r="H6272" t="s">
        <v>198</v>
      </c>
      <c r="I6272" t="s">
        <v>6370</v>
      </c>
      <c r="J6272">
        <v>1981</v>
      </c>
      <c r="K6272">
        <v>178940</v>
      </c>
      <c r="L6272">
        <v>10</v>
      </c>
      <c r="M6272" t="s">
        <v>200</v>
      </c>
      <c r="N6272" t="s">
        <v>467</v>
      </c>
      <c r="O6272" t="s">
        <v>202</v>
      </c>
      <c r="P6272" t="s">
        <v>365</v>
      </c>
    </row>
    <row r="6273" spans="1:16" x14ac:dyDescent="0.25">
      <c r="A6273">
        <v>8567</v>
      </c>
      <c r="B6273" t="s">
        <v>360</v>
      </c>
      <c r="E6273" t="s">
        <v>6567</v>
      </c>
      <c r="F6273" t="s">
        <v>347</v>
      </c>
      <c r="G6273" t="s">
        <v>235</v>
      </c>
      <c r="H6273" t="s">
        <v>198</v>
      </c>
      <c r="I6273" t="s">
        <v>6370</v>
      </c>
      <c r="J6273">
        <v>1965</v>
      </c>
      <c r="K6273">
        <v>882781</v>
      </c>
      <c r="L6273">
        <v>10</v>
      </c>
      <c r="M6273" t="s">
        <v>200</v>
      </c>
      <c r="N6273" t="s">
        <v>364</v>
      </c>
      <c r="O6273" t="s">
        <v>202</v>
      </c>
      <c r="P6273" t="s">
        <v>365</v>
      </c>
    </row>
    <row r="6274" spans="1:16" x14ac:dyDescent="0.25">
      <c r="A6274">
        <v>8568</v>
      </c>
      <c r="B6274" t="s">
        <v>360</v>
      </c>
      <c r="E6274" t="s">
        <v>6568</v>
      </c>
      <c r="F6274" t="s">
        <v>347</v>
      </c>
      <c r="G6274" t="s">
        <v>235</v>
      </c>
      <c r="H6274" t="s">
        <v>198</v>
      </c>
      <c r="I6274" t="s">
        <v>6370</v>
      </c>
      <c r="J6274">
        <v>1962</v>
      </c>
      <c r="K6274">
        <v>86326</v>
      </c>
      <c r="L6274">
        <v>10</v>
      </c>
      <c r="M6274" t="s">
        <v>200</v>
      </c>
      <c r="N6274" t="s">
        <v>364</v>
      </c>
      <c r="O6274" t="s">
        <v>202</v>
      </c>
      <c r="P6274" t="s">
        <v>365</v>
      </c>
    </row>
    <row r="6275" spans="1:16" x14ac:dyDescent="0.25">
      <c r="A6275">
        <v>8569</v>
      </c>
      <c r="B6275" t="s">
        <v>360</v>
      </c>
      <c r="E6275" t="s">
        <v>6569</v>
      </c>
      <c r="F6275" t="s">
        <v>347</v>
      </c>
      <c r="G6275" t="s">
        <v>235</v>
      </c>
      <c r="H6275" t="s">
        <v>198</v>
      </c>
      <c r="I6275" t="s">
        <v>6370</v>
      </c>
      <c r="J6275">
        <v>1980</v>
      </c>
      <c r="K6275">
        <v>75167</v>
      </c>
      <c r="L6275">
        <v>10</v>
      </c>
      <c r="M6275" t="s">
        <v>200</v>
      </c>
      <c r="N6275" t="s">
        <v>670</v>
      </c>
      <c r="O6275" t="s">
        <v>202</v>
      </c>
      <c r="P6275" t="s">
        <v>365</v>
      </c>
    </row>
    <row r="6276" spans="1:16" x14ac:dyDescent="0.25">
      <c r="A6276">
        <v>8570</v>
      </c>
      <c r="B6276" t="s">
        <v>360</v>
      </c>
      <c r="E6276" t="s">
        <v>6570</v>
      </c>
      <c r="F6276" t="s">
        <v>347</v>
      </c>
      <c r="G6276" t="s">
        <v>235</v>
      </c>
      <c r="H6276" t="s">
        <v>198</v>
      </c>
      <c r="I6276" t="s">
        <v>6370</v>
      </c>
      <c r="J6276">
        <v>1979</v>
      </c>
      <c r="K6276">
        <v>626546</v>
      </c>
      <c r="L6276">
        <v>10</v>
      </c>
      <c r="M6276" t="s">
        <v>200</v>
      </c>
      <c r="N6276" t="s">
        <v>364</v>
      </c>
      <c r="O6276" t="s">
        <v>202</v>
      </c>
      <c r="P6276" t="s">
        <v>365</v>
      </c>
    </row>
    <row r="6277" spans="1:16" x14ac:dyDescent="0.25">
      <c r="A6277">
        <v>8571</v>
      </c>
      <c r="B6277" t="s">
        <v>360</v>
      </c>
      <c r="E6277" t="s">
        <v>6571</v>
      </c>
      <c r="F6277" t="s">
        <v>347</v>
      </c>
      <c r="G6277" t="s">
        <v>235</v>
      </c>
      <c r="H6277" t="s">
        <v>198</v>
      </c>
      <c r="I6277" t="s">
        <v>6370</v>
      </c>
      <c r="J6277">
        <v>1964</v>
      </c>
      <c r="K6277">
        <v>332284</v>
      </c>
      <c r="L6277">
        <v>10</v>
      </c>
      <c r="M6277" t="s">
        <v>200</v>
      </c>
      <c r="N6277" t="s">
        <v>383</v>
      </c>
      <c r="O6277" t="s">
        <v>202</v>
      </c>
      <c r="P6277" t="s">
        <v>6145</v>
      </c>
    </row>
    <row r="6278" spans="1:16" x14ac:dyDescent="0.25">
      <c r="A6278">
        <v>8572</v>
      </c>
      <c r="B6278" t="s">
        <v>360</v>
      </c>
      <c r="E6278" t="s">
        <v>6572</v>
      </c>
      <c r="F6278" t="s">
        <v>347</v>
      </c>
      <c r="G6278" t="s">
        <v>235</v>
      </c>
      <c r="H6278" t="s">
        <v>198</v>
      </c>
      <c r="I6278" t="s">
        <v>6370</v>
      </c>
      <c r="J6278">
        <v>1981</v>
      </c>
      <c r="K6278">
        <v>516157</v>
      </c>
      <c r="L6278">
        <v>10</v>
      </c>
      <c r="M6278" t="s">
        <v>200</v>
      </c>
      <c r="N6278" t="s">
        <v>670</v>
      </c>
      <c r="O6278" t="s">
        <v>202</v>
      </c>
      <c r="P6278" t="s">
        <v>365</v>
      </c>
    </row>
    <row r="6279" spans="1:16" x14ac:dyDescent="0.25">
      <c r="A6279">
        <v>8573</v>
      </c>
      <c r="B6279" t="s">
        <v>360</v>
      </c>
      <c r="E6279" t="s">
        <v>6573</v>
      </c>
      <c r="F6279" t="s">
        <v>347</v>
      </c>
      <c r="G6279" t="s">
        <v>235</v>
      </c>
      <c r="H6279" t="s">
        <v>198</v>
      </c>
      <c r="I6279" t="s">
        <v>6370</v>
      </c>
      <c r="J6279">
        <v>1980</v>
      </c>
      <c r="K6279">
        <v>160224</v>
      </c>
      <c r="L6279">
        <v>10</v>
      </c>
      <c r="M6279" t="s">
        <v>200</v>
      </c>
      <c r="N6279" t="s">
        <v>364</v>
      </c>
      <c r="O6279" t="s">
        <v>202</v>
      </c>
      <c r="P6279" t="s">
        <v>365</v>
      </c>
    </row>
    <row r="6280" spans="1:16" x14ac:dyDescent="0.25">
      <c r="A6280">
        <v>8574</v>
      </c>
      <c r="B6280" t="s">
        <v>360</v>
      </c>
      <c r="E6280" t="s">
        <v>6574</v>
      </c>
      <c r="F6280" t="s">
        <v>347</v>
      </c>
      <c r="G6280" t="s">
        <v>235</v>
      </c>
      <c r="H6280" t="s">
        <v>198</v>
      </c>
      <c r="I6280" t="s">
        <v>6370</v>
      </c>
      <c r="J6280">
        <v>1970</v>
      </c>
      <c r="K6280">
        <v>456855</v>
      </c>
      <c r="L6280">
        <v>10</v>
      </c>
      <c r="M6280" t="s">
        <v>200</v>
      </c>
      <c r="N6280" t="s">
        <v>364</v>
      </c>
      <c r="O6280" t="s">
        <v>202</v>
      </c>
      <c r="P6280" t="s">
        <v>365</v>
      </c>
    </row>
    <row r="6281" spans="1:16" x14ac:dyDescent="0.25">
      <c r="A6281">
        <v>8575</v>
      </c>
      <c r="B6281" t="s">
        <v>360</v>
      </c>
      <c r="E6281" t="s">
        <v>6575</v>
      </c>
      <c r="F6281" t="s">
        <v>347</v>
      </c>
      <c r="G6281" t="s">
        <v>235</v>
      </c>
      <c r="H6281" t="s">
        <v>198</v>
      </c>
      <c r="I6281" t="s">
        <v>6370</v>
      </c>
      <c r="J6281">
        <v>1970</v>
      </c>
      <c r="K6281">
        <v>796458</v>
      </c>
      <c r="L6281">
        <v>10</v>
      </c>
      <c r="M6281" t="s">
        <v>200</v>
      </c>
      <c r="N6281" t="s">
        <v>670</v>
      </c>
      <c r="O6281" t="s">
        <v>202</v>
      </c>
      <c r="P6281" t="s">
        <v>365</v>
      </c>
    </row>
    <row r="6282" spans="1:16" x14ac:dyDescent="0.25">
      <c r="A6282">
        <v>8576</v>
      </c>
      <c r="B6282" t="s">
        <v>360</v>
      </c>
      <c r="E6282" t="s">
        <v>6576</v>
      </c>
      <c r="F6282" t="s">
        <v>347</v>
      </c>
      <c r="G6282" t="s">
        <v>235</v>
      </c>
      <c r="H6282" t="s">
        <v>198</v>
      </c>
      <c r="I6282" t="s">
        <v>6370</v>
      </c>
      <c r="J6282">
        <v>1971</v>
      </c>
      <c r="K6282">
        <v>45443</v>
      </c>
      <c r="L6282">
        <v>10</v>
      </c>
      <c r="M6282" t="s">
        <v>200</v>
      </c>
      <c r="N6282" t="s">
        <v>670</v>
      </c>
      <c r="O6282" t="s">
        <v>202</v>
      </c>
      <c r="P6282" t="s">
        <v>365</v>
      </c>
    </row>
    <row r="6283" spans="1:16" x14ac:dyDescent="0.25">
      <c r="A6283">
        <v>8577</v>
      </c>
      <c r="B6283" t="s">
        <v>360</v>
      </c>
      <c r="E6283" t="s">
        <v>6577</v>
      </c>
      <c r="F6283" t="s">
        <v>347</v>
      </c>
      <c r="G6283" t="s">
        <v>235</v>
      </c>
      <c r="H6283" t="s">
        <v>198</v>
      </c>
      <c r="I6283" t="s">
        <v>6370</v>
      </c>
      <c r="J6283">
        <v>1972</v>
      </c>
      <c r="K6283">
        <v>180164</v>
      </c>
      <c r="L6283">
        <v>10</v>
      </c>
      <c r="M6283" t="s">
        <v>200</v>
      </c>
      <c r="N6283" t="s">
        <v>467</v>
      </c>
      <c r="O6283" t="s">
        <v>202</v>
      </c>
      <c r="P6283" t="s">
        <v>365</v>
      </c>
    </row>
    <row r="6284" spans="1:16" x14ac:dyDescent="0.25">
      <c r="A6284">
        <v>8578</v>
      </c>
      <c r="B6284" t="s">
        <v>360</v>
      </c>
      <c r="E6284" t="s">
        <v>6578</v>
      </c>
      <c r="F6284" t="s">
        <v>347</v>
      </c>
      <c r="G6284" t="s">
        <v>235</v>
      </c>
      <c r="H6284" t="s">
        <v>198</v>
      </c>
      <c r="I6284" t="s">
        <v>6370</v>
      </c>
      <c r="J6284">
        <v>1974</v>
      </c>
      <c r="K6284">
        <v>729219</v>
      </c>
      <c r="L6284">
        <v>10</v>
      </c>
      <c r="M6284" t="s">
        <v>200</v>
      </c>
      <c r="N6284" t="s">
        <v>364</v>
      </c>
      <c r="O6284" t="s">
        <v>202</v>
      </c>
      <c r="P6284" t="s">
        <v>365</v>
      </c>
    </row>
    <row r="6285" spans="1:16" x14ac:dyDescent="0.25">
      <c r="A6285">
        <v>8579</v>
      </c>
      <c r="B6285" t="s">
        <v>360</v>
      </c>
      <c r="E6285" t="s">
        <v>6579</v>
      </c>
      <c r="F6285" t="s">
        <v>347</v>
      </c>
      <c r="G6285" t="s">
        <v>235</v>
      </c>
      <c r="H6285" t="s">
        <v>198</v>
      </c>
      <c r="I6285" t="s">
        <v>6370</v>
      </c>
      <c r="J6285">
        <v>1982</v>
      </c>
      <c r="K6285">
        <v>405765</v>
      </c>
      <c r="L6285">
        <v>10</v>
      </c>
      <c r="M6285" t="s">
        <v>200</v>
      </c>
      <c r="N6285" t="s">
        <v>467</v>
      </c>
      <c r="O6285" t="s">
        <v>202</v>
      </c>
      <c r="P6285" t="s">
        <v>365</v>
      </c>
    </row>
    <row r="6286" spans="1:16" x14ac:dyDescent="0.25">
      <c r="A6286">
        <v>8580</v>
      </c>
      <c r="B6286" t="s">
        <v>360</v>
      </c>
      <c r="E6286" t="s">
        <v>6580</v>
      </c>
      <c r="F6286" t="s">
        <v>347</v>
      </c>
      <c r="G6286" t="s">
        <v>235</v>
      </c>
      <c r="H6286" t="s">
        <v>198</v>
      </c>
      <c r="I6286" t="s">
        <v>6370</v>
      </c>
      <c r="J6286">
        <v>1982</v>
      </c>
      <c r="K6286">
        <v>54869</v>
      </c>
      <c r="L6286">
        <v>10</v>
      </c>
      <c r="M6286" t="s">
        <v>200</v>
      </c>
      <c r="N6286" t="s">
        <v>467</v>
      </c>
      <c r="O6286" t="s">
        <v>202</v>
      </c>
      <c r="P6286" t="s">
        <v>365</v>
      </c>
    </row>
    <row r="6287" spans="1:16" x14ac:dyDescent="0.25">
      <c r="A6287">
        <v>8581</v>
      </c>
      <c r="B6287" t="s">
        <v>360</v>
      </c>
      <c r="E6287" t="s">
        <v>6581</v>
      </c>
      <c r="F6287" t="s">
        <v>347</v>
      </c>
      <c r="G6287" t="s">
        <v>235</v>
      </c>
      <c r="H6287" t="s">
        <v>198</v>
      </c>
      <c r="I6287" t="s">
        <v>6370</v>
      </c>
      <c r="J6287">
        <v>1982</v>
      </c>
      <c r="K6287">
        <v>327753</v>
      </c>
      <c r="L6287">
        <v>10</v>
      </c>
      <c r="M6287" t="s">
        <v>200</v>
      </c>
      <c r="N6287" t="s">
        <v>467</v>
      </c>
      <c r="O6287" t="s">
        <v>202</v>
      </c>
      <c r="P6287" t="s">
        <v>365</v>
      </c>
    </row>
    <row r="6288" spans="1:16" x14ac:dyDescent="0.25">
      <c r="A6288">
        <v>8582</v>
      </c>
      <c r="B6288" t="s">
        <v>360</v>
      </c>
      <c r="E6288" t="s">
        <v>6582</v>
      </c>
      <c r="F6288" t="s">
        <v>347</v>
      </c>
      <c r="G6288" t="s">
        <v>235</v>
      </c>
      <c r="H6288" t="s">
        <v>198</v>
      </c>
      <c r="I6288" t="s">
        <v>6370</v>
      </c>
      <c r="J6288">
        <v>1982</v>
      </c>
      <c r="K6288">
        <v>213587</v>
      </c>
      <c r="L6288">
        <v>10</v>
      </c>
      <c r="M6288" t="s">
        <v>200</v>
      </c>
      <c r="N6288" t="s">
        <v>467</v>
      </c>
      <c r="O6288" t="s">
        <v>202</v>
      </c>
      <c r="P6288" t="s">
        <v>365</v>
      </c>
    </row>
    <row r="6289" spans="1:16" x14ac:dyDescent="0.25">
      <c r="A6289">
        <v>8583</v>
      </c>
      <c r="B6289" t="s">
        <v>360</v>
      </c>
      <c r="E6289" t="s">
        <v>6583</v>
      </c>
      <c r="F6289" t="s">
        <v>347</v>
      </c>
      <c r="G6289" t="s">
        <v>235</v>
      </c>
      <c r="H6289" t="s">
        <v>198</v>
      </c>
      <c r="I6289" t="s">
        <v>6370</v>
      </c>
      <c r="J6289">
        <v>1982</v>
      </c>
      <c r="K6289">
        <v>85225</v>
      </c>
      <c r="L6289">
        <v>10</v>
      </c>
      <c r="M6289" t="s">
        <v>200</v>
      </c>
      <c r="N6289" t="s">
        <v>467</v>
      </c>
      <c r="O6289" t="s">
        <v>202</v>
      </c>
      <c r="P6289" t="s">
        <v>365</v>
      </c>
    </row>
    <row r="6290" spans="1:16" x14ac:dyDescent="0.25">
      <c r="A6290">
        <v>8584</v>
      </c>
      <c r="B6290" t="s">
        <v>360</v>
      </c>
      <c r="E6290" t="s">
        <v>6584</v>
      </c>
      <c r="F6290" t="s">
        <v>347</v>
      </c>
      <c r="G6290" t="s">
        <v>235</v>
      </c>
      <c r="H6290" t="s">
        <v>198</v>
      </c>
      <c r="I6290" t="s">
        <v>6370</v>
      </c>
      <c r="J6290">
        <v>1984</v>
      </c>
      <c r="K6290">
        <v>281125</v>
      </c>
      <c r="L6290">
        <v>10</v>
      </c>
      <c r="M6290" t="s">
        <v>200</v>
      </c>
      <c r="N6290" t="s">
        <v>467</v>
      </c>
      <c r="O6290" t="s">
        <v>202</v>
      </c>
      <c r="P6290" t="s">
        <v>365</v>
      </c>
    </row>
    <row r="6291" spans="1:16" x14ac:dyDescent="0.25">
      <c r="A6291">
        <v>8585</v>
      </c>
      <c r="B6291" t="s">
        <v>360</v>
      </c>
      <c r="E6291" t="s">
        <v>6585</v>
      </c>
      <c r="F6291" t="s">
        <v>347</v>
      </c>
      <c r="G6291" t="s">
        <v>235</v>
      </c>
      <c r="H6291" t="s">
        <v>198</v>
      </c>
      <c r="I6291" t="s">
        <v>6370</v>
      </c>
      <c r="J6291">
        <v>1984</v>
      </c>
      <c r="K6291">
        <v>143183</v>
      </c>
      <c r="L6291">
        <v>10</v>
      </c>
      <c r="M6291" t="s">
        <v>200</v>
      </c>
      <c r="N6291" t="s">
        <v>467</v>
      </c>
      <c r="O6291" t="s">
        <v>202</v>
      </c>
      <c r="P6291" t="s">
        <v>365</v>
      </c>
    </row>
    <row r="6292" spans="1:16" x14ac:dyDescent="0.25">
      <c r="A6292">
        <v>8586</v>
      </c>
      <c r="B6292" t="s">
        <v>360</v>
      </c>
      <c r="E6292" t="s">
        <v>6586</v>
      </c>
      <c r="F6292" t="s">
        <v>347</v>
      </c>
      <c r="G6292" t="s">
        <v>235</v>
      </c>
      <c r="H6292" t="s">
        <v>198</v>
      </c>
      <c r="I6292" t="s">
        <v>6370</v>
      </c>
      <c r="J6292">
        <v>1985</v>
      </c>
      <c r="K6292">
        <v>180483</v>
      </c>
      <c r="L6292">
        <v>10</v>
      </c>
      <c r="M6292" t="s">
        <v>200</v>
      </c>
      <c r="N6292" t="s">
        <v>467</v>
      </c>
      <c r="O6292" t="s">
        <v>202</v>
      </c>
      <c r="P6292" t="s">
        <v>365</v>
      </c>
    </row>
    <row r="6293" spans="1:16" x14ac:dyDescent="0.25">
      <c r="A6293">
        <v>8587</v>
      </c>
      <c r="B6293" t="s">
        <v>360</v>
      </c>
      <c r="E6293" t="s">
        <v>6561</v>
      </c>
      <c r="F6293" t="s">
        <v>347</v>
      </c>
      <c r="G6293" t="s">
        <v>235</v>
      </c>
      <c r="H6293" t="s">
        <v>198</v>
      </c>
      <c r="I6293" t="s">
        <v>6370</v>
      </c>
      <c r="J6293">
        <v>1985</v>
      </c>
      <c r="K6293">
        <v>151397</v>
      </c>
      <c r="L6293">
        <v>10</v>
      </c>
      <c r="M6293" t="s">
        <v>200</v>
      </c>
      <c r="N6293" t="s">
        <v>467</v>
      </c>
      <c r="O6293" t="s">
        <v>202</v>
      </c>
      <c r="P6293" t="s">
        <v>365</v>
      </c>
    </row>
    <row r="6294" spans="1:16" x14ac:dyDescent="0.25">
      <c r="A6294">
        <v>8588</v>
      </c>
      <c r="B6294" t="s">
        <v>360</v>
      </c>
      <c r="E6294" t="s">
        <v>6587</v>
      </c>
      <c r="F6294" t="s">
        <v>347</v>
      </c>
      <c r="G6294" t="s">
        <v>235</v>
      </c>
      <c r="H6294" t="s">
        <v>198</v>
      </c>
      <c r="I6294" t="s">
        <v>6370</v>
      </c>
      <c r="J6294">
        <v>1986</v>
      </c>
      <c r="K6294">
        <v>1246814</v>
      </c>
      <c r="L6294">
        <v>10</v>
      </c>
      <c r="M6294" t="s">
        <v>200</v>
      </c>
      <c r="N6294" t="s">
        <v>467</v>
      </c>
      <c r="O6294" t="s">
        <v>202</v>
      </c>
      <c r="P6294" t="s">
        <v>365</v>
      </c>
    </row>
    <row r="6295" spans="1:16" x14ac:dyDescent="0.25">
      <c r="A6295">
        <v>8589</v>
      </c>
      <c r="B6295" t="s">
        <v>360</v>
      </c>
      <c r="E6295" t="s">
        <v>6588</v>
      </c>
      <c r="F6295" t="s">
        <v>347</v>
      </c>
      <c r="G6295" t="s">
        <v>235</v>
      </c>
      <c r="H6295" t="s">
        <v>198</v>
      </c>
      <c r="I6295" t="s">
        <v>6370</v>
      </c>
      <c r="J6295">
        <v>1987</v>
      </c>
      <c r="K6295">
        <v>311876</v>
      </c>
      <c r="L6295">
        <v>10</v>
      </c>
      <c r="M6295" t="s">
        <v>200</v>
      </c>
      <c r="N6295" t="s">
        <v>467</v>
      </c>
      <c r="O6295" t="s">
        <v>202</v>
      </c>
      <c r="P6295" t="s">
        <v>365</v>
      </c>
    </row>
    <row r="6296" spans="1:16" x14ac:dyDescent="0.25">
      <c r="A6296">
        <v>8590</v>
      </c>
      <c r="B6296" t="s">
        <v>360</v>
      </c>
      <c r="E6296" t="s">
        <v>6589</v>
      </c>
      <c r="F6296" t="s">
        <v>347</v>
      </c>
      <c r="G6296" t="s">
        <v>235</v>
      </c>
      <c r="H6296" t="s">
        <v>198</v>
      </c>
      <c r="I6296" t="s">
        <v>6370</v>
      </c>
      <c r="J6296">
        <v>1987</v>
      </c>
      <c r="K6296">
        <v>262440</v>
      </c>
      <c r="L6296">
        <v>10</v>
      </c>
      <c r="M6296" t="s">
        <v>200</v>
      </c>
      <c r="N6296" t="s">
        <v>467</v>
      </c>
      <c r="O6296" t="s">
        <v>202</v>
      </c>
      <c r="P6296" t="s">
        <v>365</v>
      </c>
    </row>
    <row r="6297" spans="1:16" x14ac:dyDescent="0.25">
      <c r="A6297">
        <v>8591</v>
      </c>
      <c r="B6297" t="s">
        <v>360</v>
      </c>
      <c r="E6297" t="s">
        <v>6590</v>
      </c>
      <c r="F6297" t="s">
        <v>347</v>
      </c>
      <c r="G6297" t="s">
        <v>235</v>
      </c>
      <c r="H6297" t="s">
        <v>198</v>
      </c>
      <c r="I6297" t="s">
        <v>6370</v>
      </c>
      <c r="J6297">
        <v>1963</v>
      </c>
      <c r="K6297">
        <v>2211970</v>
      </c>
      <c r="L6297">
        <v>10</v>
      </c>
      <c r="M6297" t="s">
        <v>200</v>
      </c>
      <c r="N6297" t="s">
        <v>364</v>
      </c>
      <c r="O6297" t="s">
        <v>202</v>
      </c>
      <c r="P6297" t="s">
        <v>365</v>
      </c>
    </row>
    <row r="6298" spans="1:16" x14ac:dyDescent="0.25">
      <c r="A6298">
        <v>8592</v>
      </c>
      <c r="B6298" t="s">
        <v>360</v>
      </c>
      <c r="E6298" t="s">
        <v>6591</v>
      </c>
      <c r="F6298" t="s">
        <v>347</v>
      </c>
      <c r="G6298" t="s">
        <v>235</v>
      </c>
      <c r="H6298" t="s">
        <v>198</v>
      </c>
      <c r="I6298" t="s">
        <v>6370</v>
      </c>
      <c r="J6298">
        <v>1963</v>
      </c>
      <c r="K6298">
        <v>3195</v>
      </c>
      <c r="L6298">
        <v>10</v>
      </c>
      <c r="M6298" t="s">
        <v>200</v>
      </c>
      <c r="N6298" t="s">
        <v>467</v>
      </c>
      <c r="O6298" t="s">
        <v>202</v>
      </c>
      <c r="P6298" t="s">
        <v>365</v>
      </c>
    </row>
    <row r="6299" spans="1:16" x14ac:dyDescent="0.25">
      <c r="A6299">
        <v>8593</v>
      </c>
      <c r="B6299" t="s">
        <v>360</v>
      </c>
      <c r="E6299" t="s">
        <v>6592</v>
      </c>
      <c r="F6299" t="s">
        <v>347</v>
      </c>
      <c r="G6299" t="s">
        <v>235</v>
      </c>
      <c r="H6299" t="s">
        <v>198</v>
      </c>
      <c r="I6299" t="s">
        <v>6370</v>
      </c>
      <c r="J6299">
        <v>1967</v>
      </c>
      <c r="K6299">
        <v>10448</v>
      </c>
      <c r="L6299">
        <v>10</v>
      </c>
      <c r="M6299" t="s">
        <v>200</v>
      </c>
      <c r="N6299" t="s">
        <v>467</v>
      </c>
      <c r="O6299" t="s">
        <v>202</v>
      </c>
      <c r="P6299" t="s">
        <v>365</v>
      </c>
    </row>
    <row r="6300" spans="1:16" x14ac:dyDescent="0.25">
      <c r="A6300">
        <v>8594</v>
      </c>
      <c r="B6300" t="s">
        <v>360</v>
      </c>
      <c r="E6300" t="s">
        <v>6593</v>
      </c>
      <c r="F6300" t="s">
        <v>347</v>
      </c>
      <c r="G6300" t="s">
        <v>235</v>
      </c>
      <c r="H6300" t="s">
        <v>198</v>
      </c>
      <c r="I6300" t="s">
        <v>6370</v>
      </c>
      <c r="J6300">
        <v>1993</v>
      </c>
      <c r="K6300">
        <v>182550</v>
      </c>
      <c r="L6300">
        <v>10</v>
      </c>
      <c r="M6300" t="s">
        <v>200</v>
      </c>
      <c r="N6300" t="s">
        <v>467</v>
      </c>
      <c r="O6300" t="s">
        <v>202</v>
      </c>
      <c r="P6300" t="s">
        <v>365</v>
      </c>
    </row>
    <row r="6301" spans="1:16" x14ac:dyDescent="0.25">
      <c r="A6301">
        <v>8595</v>
      </c>
      <c r="B6301" t="s">
        <v>360</v>
      </c>
      <c r="E6301" t="s">
        <v>6594</v>
      </c>
      <c r="F6301" t="s">
        <v>347</v>
      </c>
      <c r="G6301" t="s">
        <v>235</v>
      </c>
      <c r="H6301" t="s">
        <v>198</v>
      </c>
      <c r="I6301" t="s">
        <v>6370</v>
      </c>
      <c r="J6301">
        <v>1993</v>
      </c>
      <c r="K6301">
        <v>40860</v>
      </c>
      <c r="L6301">
        <v>10</v>
      </c>
      <c r="M6301" t="s">
        <v>200</v>
      </c>
      <c r="N6301" t="s">
        <v>467</v>
      </c>
      <c r="O6301" t="s">
        <v>202</v>
      </c>
      <c r="P6301" t="s">
        <v>365</v>
      </c>
    </row>
    <row r="6302" spans="1:16" x14ac:dyDescent="0.25">
      <c r="A6302">
        <v>8596</v>
      </c>
      <c r="B6302" t="s">
        <v>360</v>
      </c>
      <c r="E6302" t="s">
        <v>6595</v>
      </c>
      <c r="F6302" t="s">
        <v>347</v>
      </c>
      <c r="G6302" t="s">
        <v>235</v>
      </c>
      <c r="H6302" t="s">
        <v>198</v>
      </c>
      <c r="I6302" t="s">
        <v>6370</v>
      </c>
      <c r="J6302">
        <v>1993</v>
      </c>
      <c r="K6302">
        <v>74319</v>
      </c>
      <c r="L6302">
        <v>10</v>
      </c>
      <c r="M6302" t="s">
        <v>200</v>
      </c>
      <c r="N6302" t="s">
        <v>467</v>
      </c>
      <c r="O6302" t="s">
        <v>202</v>
      </c>
      <c r="P6302" t="s">
        <v>365</v>
      </c>
    </row>
    <row r="6303" spans="1:16" x14ac:dyDescent="0.25">
      <c r="A6303">
        <v>8597</v>
      </c>
      <c r="B6303" t="s">
        <v>360</v>
      </c>
      <c r="E6303" t="s">
        <v>6596</v>
      </c>
      <c r="F6303" t="s">
        <v>347</v>
      </c>
      <c r="G6303" t="s">
        <v>235</v>
      </c>
      <c r="H6303" t="s">
        <v>198</v>
      </c>
      <c r="I6303" t="s">
        <v>6370</v>
      </c>
      <c r="J6303">
        <v>1978</v>
      </c>
      <c r="K6303">
        <v>21446</v>
      </c>
      <c r="L6303">
        <v>10</v>
      </c>
      <c r="M6303" t="s">
        <v>200</v>
      </c>
      <c r="N6303" t="s">
        <v>467</v>
      </c>
      <c r="O6303" t="s">
        <v>202</v>
      </c>
      <c r="P6303" t="s">
        <v>365</v>
      </c>
    </row>
    <row r="6304" spans="1:16" x14ac:dyDescent="0.25">
      <c r="A6304">
        <v>8598</v>
      </c>
      <c r="B6304" t="s">
        <v>360</v>
      </c>
      <c r="E6304" t="s">
        <v>6597</v>
      </c>
      <c r="F6304" t="s">
        <v>347</v>
      </c>
      <c r="G6304" t="s">
        <v>235</v>
      </c>
      <c r="H6304" t="s">
        <v>198</v>
      </c>
      <c r="I6304" t="s">
        <v>6370</v>
      </c>
      <c r="J6304">
        <v>1987</v>
      </c>
      <c r="K6304">
        <v>634286</v>
      </c>
      <c r="L6304">
        <v>10</v>
      </c>
      <c r="M6304" t="s">
        <v>200</v>
      </c>
      <c r="N6304" t="s">
        <v>467</v>
      </c>
      <c r="O6304" t="s">
        <v>202</v>
      </c>
      <c r="P6304" t="s">
        <v>365</v>
      </c>
    </row>
    <row r="6305" spans="1:16" x14ac:dyDescent="0.25">
      <c r="A6305">
        <v>8599</v>
      </c>
      <c r="B6305" t="s">
        <v>360</v>
      </c>
      <c r="E6305" t="s">
        <v>6598</v>
      </c>
      <c r="F6305" t="s">
        <v>347</v>
      </c>
      <c r="G6305" t="s">
        <v>235</v>
      </c>
      <c r="H6305" t="s">
        <v>198</v>
      </c>
      <c r="I6305" t="s">
        <v>6370</v>
      </c>
      <c r="J6305">
        <v>1993</v>
      </c>
      <c r="K6305">
        <v>126996</v>
      </c>
      <c r="L6305">
        <v>10</v>
      </c>
      <c r="M6305" t="s">
        <v>200</v>
      </c>
      <c r="N6305" t="s">
        <v>467</v>
      </c>
      <c r="O6305" t="s">
        <v>202</v>
      </c>
      <c r="P6305" t="s">
        <v>365</v>
      </c>
    </row>
    <row r="6306" spans="1:16" x14ac:dyDescent="0.25">
      <c r="A6306">
        <v>8600</v>
      </c>
      <c r="B6306" t="s">
        <v>360</v>
      </c>
      <c r="E6306" t="s">
        <v>6599</v>
      </c>
      <c r="F6306" t="s">
        <v>347</v>
      </c>
      <c r="G6306" t="s">
        <v>235</v>
      </c>
      <c r="H6306" t="s">
        <v>198</v>
      </c>
      <c r="I6306" t="s">
        <v>6370</v>
      </c>
      <c r="J6306">
        <v>1981</v>
      </c>
      <c r="K6306">
        <v>51339</v>
      </c>
      <c r="L6306">
        <v>10</v>
      </c>
      <c r="M6306" t="s">
        <v>200</v>
      </c>
      <c r="N6306" t="s">
        <v>467</v>
      </c>
      <c r="O6306" t="s">
        <v>202</v>
      </c>
      <c r="P6306" t="s">
        <v>365</v>
      </c>
    </row>
    <row r="6307" spans="1:16" x14ac:dyDescent="0.25">
      <c r="A6307">
        <v>8601</v>
      </c>
      <c r="B6307" t="s">
        <v>360</v>
      </c>
      <c r="E6307" t="s">
        <v>6600</v>
      </c>
      <c r="F6307" t="s">
        <v>347</v>
      </c>
      <c r="G6307" t="s">
        <v>235</v>
      </c>
      <c r="H6307" t="s">
        <v>198</v>
      </c>
      <c r="I6307" t="s">
        <v>6370</v>
      </c>
      <c r="J6307">
        <v>1981</v>
      </c>
      <c r="K6307">
        <v>23177</v>
      </c>
      <c r="L6307">
        <v>10</v>
      </c>
      <c r="M6307" t="s">
        <v>200</v>
      </c>
      <c r="N6307" t="s">
        <v>467</v>
      </c>
      <c r="O6307" t="s">
        <v>202</v>
      </c>
      <c r="P6307" t="s">
        <v>365</v>
      </c>
    </row>
    <row r="6308" spans="1:16" x14ac:dyDescent="0.25">
      <c r="A6308">
        <v>8602</v>
      </c>
      <c r="B6308" t="s">
        <v>360</v>
      </c>
      <c r="E6308" t="s">
        <v>6601</v>
      </c>
      <c r="F6308" t="s">
        <v>347</v>
      </c>
      <c r="G6308" t="s">
        <v>235</v>
      </c>
      <c r="H6308" t="s">
        <v>198</v>
      </c>
      <c r="I6308" t="s">
        <v>6370</v>
      </c>
      <c r="J6308">
        <v>1980</v>
      </c>
      <c r="K6308">
        <v>472019</v>
      </c>
      <c r="L6308">
        <v>10</v>
      </c>
      <c r="M6308" t="s">
        <v>200</v>
      </c>
      <c r="N6308" t="s">
        <v>467</v>
      </c>
      <c r="O6308" t="s">
        <v>202</v>
      </c>
      <c r="P6308" t="s">
        <v>365</v>
      </c>
    </row>
    <row r="6309" spans="1:16" x14ac:dyDescent="0.25">
      <c r="A6309">
        <v>8603</v>
      </c>
      <c r="B6309" t="s">
        <v>360</v>
      </c>
      <c r="E6309" t="s">
        <v>6602</v>
      </c>
      <c r="F6309" t="s">
        <v>347</v>
      </c>
      <c r="G6309" t="s">
        <v>235</v>
      </c>
      <c r="H6309" t="s">
        <v>198</v>
      </c>
      <c r="I6309" t="s">
        <v>6370</v>
      </c>
      <c r="J6309">
        <v>1981</v>
      </c>
      <c r="K6309">
        <v>21345</v>
      </c>
      <c r="L6309">
        <v>10</v>
      </c>
      <c r="M6309" t="s">
        <v>200</v>
      </c>
      <c r="N6309" t="s">
        <v>467</v>
      </c>
      <c r="O6309" t="s">
        <v>202</v>
      </c>
      <c r="P6309" t="s">
        <v>365</v>
      </c>
    </row>
    <row r="6310" spans="1:16" x14ac:dyDescent="0.25">
      <c r="A6310">
        <v>8604</v>
      </c>
      <c r="B6310" t="s">
        <v>360</v>
      </c>
      <c r="E6310" t="s">
        <v>6603</v>
      </c>
      <c r="F6310" t="s">
        <v>347</v>
      </c>
      <c r="G6310" t="s">
        <v>235</v>
      </c>
      <c r="H6310" t="s">
        <v>198</v>
      </c>
      <c r="I6310" t="s">
        <v>6370</v>
      </c>
      <c r="J6310">
        <v>1982</v>
      </c>
      <c r="K6310">
        <v>57562</v>
      </c>
      <c r="L6310">
        <v>10</v>
      </c>
      <c r="M6310" t="s">
        <v>200</v>
      </c>
      <c r="N6310" t="s">
        <v>467</v>
      </c>
      <c r="O6310" t="s">
        <v>202</v>
      </c>
      <c r="P6310" t="s">
        <v>365</v>
      </c>
    </row>
    <row r="6311" spans="1:16" x14ac:dyDescent="0.25">
      <c r="A6311">
        <v>8605</v>
      </c>
      <c r="B6311" t="s">
        <v>360</v>
      </c>
      <c r="E6311" t="s">
        <v>6604</v>
      </c>
      <c r="F6311" t="s">
        <v>347</v>
      </c>
      <c r="G6311" t="s">
        <v>235</v>
      </c>
      <c r="H6311" t="s">
        <v>198</v>
      </c>
      <c r="I6311" t="s">
        <v>6370</v>
      </c>
      <c r="J6311">
        <v>1985</v>
      </c>
      <c r="K6311">
        <v>51236</v>
      </c>
      <c r="L6311">
        <v>10</v>
      </c>
      <c r="M6311" t="s">
        <v>200</v>
      </c>
      <c r="N6311" t="s">
        <v>467</v>
      </c>
      <c r="O6311" t="s">
        <v>202</v>
      </c>
      <c r="P6311" t="s">
        <v>365</v>
      </c>
    </row>
    <row r="6312" spans="1:16" x14ac:dyDescent="0.25">
      <c r="A6312">
        <v>8606</v>
      </c>
      <c r="B6312" t="s">
        <v>360</v>
      </c>
      <c r="E6312" t="s">
        <v>6605</v>
      </c>
      <c r="F6312" t="s">
        <v>347</v>
      </c>
      <c r="G6312" t="s">
        <v>235</v>
      </c>
      <c r="H6312" t="s">
        <v>198</v>
      </c>
      <c r="I6312" t="s">
        <v>6370</v>
      </c>
      <c r="J6312">
        <v>1970</v>
      </c>
      <c r="K6312">
        <v>12064</v>
      </c>
      <c r="L6312">
        <v>10</v>
      </c>
      <c r="M6312" t="s">
        <v>200</v>
      </c>
      <c r="N6312" t="s">
        <v>364</v>
      </c>
      <c r="O6312" t="s">
        <v>202</v>
      </c>
      <c r="P6312" t="s">
        <v>365</v>
      </c>
    </row>
    <row r="6313" spans="1:16" x14ac:dyDescent="0.25">
      <c r="A6313">
        <v>8607</v>
      </c>
      <c r="B6313" t="s">
        <v>360</v>
      </c>
      <c r="E6313" t="s">
        <v>6606</v>
      </c>
      <c r="F6313" t="s">
        <v>347</v>
      </c>
      <c r="G6313" t="s">
        <v>235</v>
      </c>
      <c r="H6313" t="s">
        <v>198</v>
      </c>
      <c r="I6313" t="s">
        <v>6370</v>
      </c>
      <c r="J6313">
        <v>1983</v>
      </c>
      <c r="K6313">
        <v>168708</v>
      </c>
      <c r="L6313">
        <v>10</v>
      </c>
      <c r="M6313" t="s">
        <v>200</v>
      </c>
      <c r="N6313" t="s">
        <v>364</v>
      </c>
      <c r="O6313" t="s">
        <v>202</v>
      </c>
      <c r="P6313" t="s">
        <v>365</v>
      </c>
    </row>
    <row r="6314" spans="1:16" x14ac:dyDescent="0.25">
      <c r="A6314">
        <v>8608</v>
      </c>
      <c r="B6314" t="s">
        <v>360</v>
      </c>
      <c r="E6314" t="s">
        <v>6607</v>
      </c>
      <c r="F6314" t="s">
        <v>347</v>
      </c>
      <c r="G6314" t="s">
        <v>235</v>
      </c>
      <c r="H6314" t="s">
        <v>198</v>
      </c>
      <c r="I6314" t="s">
        <v>6370</v>
      </c>
      <c r="J6314">
        <v>1958</v>
      </c>
      <c r="K6314">
        <v>5977</v>
      </c>
      <c r="L6314">
        <v>10</v>
      </c>
      <c r="M6314" t="s">
        <v>200</v>
      </c>
      <c r="N6314" t="s">
        <v>364</v>
      </c>
      <c r="O6314" t="s">
        <v>202</v>
      </c>
      <c r="P6314" t="s">
        <v>365</v>
      </c>
    </row>
    <row r="6315" spans="1:16" x14ac:dyDescent="0.25">
      <c r="A6315">
        <v>8609</v>
      </c>
      <c r="B6315" t="s">
        <v>360</v>
      </c>
      <c r="E6315" t="s">
        <v>6608</v>
      </c>
      <c r="F6315" t="s">
        <v>347</v>
      </c>
      <c r="G6315" t="s">
        <v>235</v>
      </c>
      <c r="H6315" t="s">
        <v>198</v>
      </c>
      <c r="I6315" t="s">
        <v>6370</v>
      </c>
      <c r="J6315">
        <v>1993</v>
      </c>
      <c r="K6315">
        <v>2927</v>
      </c>
      <c r="L6315">
        <v>10</v>
      </c>
      <c r="M6315" t="s">
        <v>200</v>
      </c>
      <c r="N6315" t="s">
        <v>364</v>
      </c>
      <c r="O6315" t="s">
        <v>202</v>
      </c>
      <c r="P6315" t="s">
        <v>365</v>
      </c>
    </row>
    <row r="6316" spans="1:16" x14ac:dyDescent="0.25">
      <c r="A6316">
        <v>8610</v>
      </c>
      <c r="B6316" t="s">
        <v>360</v>
      </c>
      <c r="E6316" t="s">
        <v>6609</v>
      </c>
      <c r="F6316" t="s">
        <v>347</v>
      </c>
      <c r="G6316" t="s">
        <v>235</v>
      </c>
      <c r="H6316" t="s">
        <v>198</v>
      </c>
      <c r="I6316" t="s">
        <v>6370</v>
      </c>
      <c r="J6316">
        <v>1993</v>
      </c>
      <c r="K6316">
        <v>4322</v>
      </c>
      <c r="L6316">
        <v>10</v>
      </c>
      <c r="M6316" t="s">
        <v>200</v>
      </c>
      <c r="N6316" t="s">
        <v>364</v>
      </c>
      <c r="O6316" t="s">
        <v>202</v>
      </c>
      <c r="P6316" t="s">
        <v>365</v>
      </c>
    </row>
    <row r="6317" spans="1:16" x14ac:dyDescent="0.25">
      <c r="A6317">
        <v>8611</v>
      </c>
      <c r="B6317" t="s">
        <v>360</v>
      </c>
      <c r="E6317" t="s">
        <v>6610</v>
      </c>
      <c r="F6317" t="s">
        <v>347</v>
      </c>
      <c r="G6317" t="s">
        <v>235</v>
      </c>
      <c r="H6317" t="s">
        <v>198</v>
      </c>
      <c r="I6317" t="s">
        <v>6370</v>
      </c>
      <c r="J6317">
        <v>1993</v>
      </c>
      <c r="K6317">
        <v>104634</v>
      </c>
      <c r="L6317">
        <v>10</v>
      </c>
      <c r="M6317" t="s">
        <v>200</v>
      </c>
      <c r="N6317" t="s">
        <v>436</v>
      </c>
      <c r="O6317" t="s">
        <v>202</v>
      </c>
      <c r="P6317" t="s">
        <v>6145</v>
      </c>
    </row>
    <row r="6318" spans="1:16" x14ac:dyDescent="0.25">
      <c r="A6318">
        <v>8612</v>
      </c>
      <c r="B6318" t="s">
        <v>360</v>
      </c>
      <c r="E6318" t="s">
        <v>6611</v>
      </c>
      <c r="F6318" t="s">
        <v>347</v>
      </c>
      <c r="G6318" t="s">
        <v>235</v>
      </c>
      <c r="H6318" t="s">
        <v>198</v>
      </c>
      <c r="I6318" t="s">
        <v>6370</v>
      </c>
      <c r="J6318">
        <v>1993</v>
      </c>
      <c r="K6318">
        <v>159970</v>
      </c>
      <c r="L6318">
        <v>10</v>
      </c>
      <c r="M6318" t="s">
        <v>200</v>
      </c>
      <c r="N6318" t="s">
        <v>436</v>
      </c>
      <c r="O6318" t="s">
        <v>202</v>
      </c>
      <c r="P6318" t="s">
        <v>6145</v>
      </c>
    </row>
    <row r="6319" spans="1:16" x14ac:dyDescent="0.25">
      <c r="A6319">
        <v>8613</v>
      </c>
      <c r="B6319" t="s">
        <v>360</v>
      </c>
      <c r="E6319" t="s">
        <v>6612</v>
      </c>
      <c r="F6319" t="s">
        <v>347</v>
      </c>
      <c r="G6319" t="s">
        <v>235</v>
      </c>
      <c r="H6319" t="s">
        <v>198</v>
      </c>
      <c r="I6319" t="s">
        <v>6370</v>
      </c>
      <c r="J6319">
        <v>1993</v>
      </c>
      <c r="K6319">
        <v>7336</v>
      </c>
      <c r="L6319">
        <v>10</v>
      </c>
      <c r="M6319" t="s">
        <v>200</v>
      </c>
      <c r="N6319" t="s">
        <v>364</v>
      </c>
      <c r="O6319" t="s">
        <v>202</v>
      </c>
      <c r="P6319" t="s">
        <v>365</v>
      </c>
    </row>
    <row r="6320" spans="1:16" x14ac:dyDescent="0.25">
      <c r="A6320">
        <v>8614</v>
      </c>
      <c r="B6320" t="s">
        <v>360</v>
      </c>
      <c r="E6320" t="s">
        <v>6613</v>
      </c>
      <c r="F6320" t="s">
        <v>347</v>
      </c>
      <c r="G6320" t="s">
        <v>235</v>
      </c>
      <c r="H6320" t="s">
        <v>198</v>
      </c>
      <c r="I6320" t="s">
        <v>6370</v>
      </c>
      <c r="J6320">
        <v>1993</v>
      </c>
      <c r="K6320">
        <v>2556</v>
      </c>
      <c r="L6320">
        <v>10</v>
      </c>
      <c r="M6320" t="s">
        <v>200</v>
      </c>
      <c r="N6320" t="s">
        <v>364</v>
      </c>
      <c r="O6320" t="s">
        <v>202</v>
      </c>
      <c r="P6320" t="s">
        <v>365</v>
      </c>
    </row>
    <row r="6321" spans="1:16" x14ac:dyDescent="0.25">
      <c r="A6321">
        <v>8615</v>
      </c>
      <c r="B6321" t="s">
        <v>360</v>
      </c>
      <c r="E6321" t="s">
        <v>6614</v>
      </c>
      <c r="F6321" t="s">
        <v>347</v>
      </c>
      <c r="G6321" t="s">
        <v>235</v>
      </c>
      <c r="H6321" t="s">
        <v>198</v>
      </c>
      <c r="I6321" t="s">
        <v>6370</v>
      </c>
      <c r="J6321">
        <v>1993</v>
      </c>
      <c r="K6321">
        <v>84202</v>
      </c>
      <c r="L6321">
        <v>10</v>
      </c>
      <c r="M6321" t="s">
        <v>200</v>
      </c>
      <c r="N6321" t="s">
        <v>436</v>
      </c>
      <c r="O6321" t="s">
        <v>202</v>
      </c>
      <c r="P6321" t="s">
        <v>6145</v>
      </c>
    </row>
    <row r="6322" spans="1:16" x14ac:dyDescent="0.25">
      <c r="A6322">
        <v>8616</v>
      </c>
      <c r="B6322" t="s">
        <v>360</v>
      </c>
      <c r="E6322" t="s">
        <v>4799</v>
      </c>
      <c r="F6322" t="s">
        <v>347</v>
      </c>
      <c r="G6322" t="s">
        <v>235</v>
      </c>
      <c r="H6322" t="s">
        <v>198</v>
      </c>
      <c r="I6322" t="s">
        <v>6370</v>
      </c>
      <c r="J6322">
        <v>1993</v>
      </c>
      <c r="K6322">
        <v>14889</v>
      </c>
      <c r="L6322">
        <v>10</v>
      </c>
      <c r="M6322" t="s">
        <v>200</v>
      </c>
      <c r="N6322" t="s">
        <v>364</v>
      </c>
      <c r="O6322" t="s">
        <v>202</v>
      </c>
      <c r="P6322" t="s">
        <v>365</v>
      </c>
    </row>
    <row r="6323" spans="1:16" x14ac:dyDescent="0.25">
      <c r="A6323">
        <v>8617</v>
      </c>
      <c r="B6323" t="s">
        <v>360</v>
      </c>
      <c r="E6323" t="s">
        <v>6615</v>
      </c>
      <c r="F6323" t="s">
        <v>347</v>
      </c>
      <c r="G6323" t="s">
        <v>235</v>
      </c>
      <c r="H6323" t="s">
        <v>198</v>
      </c>
      <c r="I6323" t="s">
        <v>6370</v>
      </c>
      <c r="J6323">
        <v>1993</v>
      </c>
      <c r="K6323">
        <v>247249</v>
      </c>
      <c r="L6323">
        <v>10</v>
      </c>
      <c r="M6323" t="s">
        <v>200</v>
      </c>
      <c r="N6323" t="s">
        <v>364</v>
      </c>
      <c r="O6323" t="s">
        <v>202</v>
      </c>
      <c r="P6323" t="s">
        <v>365</v>
      </c>
    </row>
    <row r="6324" spans="1:16" x14ac:dyDescent="0.25">
      <c r="A6324">
        <v>8618</v>
      </c>
      <c r="B6324" t="s">
        <v>360</v>
      </c>
      <c r="E6324" t="s">
        <v>6616</v>
      </c>
      <c r="F6324" t="s">
        <v>347</v>
      </c>
      <c r="G6324" t="s">
        <v>235</v>
      </c>
      <c r="H6324" t="s">
        <v>198</v>
      </c>
      <c r="I6324" t="s">
        <v>6370</v>
      </c>
      <c r="J6324">
        <v>1993</v>
      </c>
      <c r="K6324">
        <v>8434</v>
      </c>
      <c r="L6324">
        <v>10</v>
      </c>
      <c r="M6324" t="s">
        <v>200</v>
      </c>
      <c r="N6324" t="s">
        <v>364</v>
      </c>
      <c r="O6324" t="s">
        <v>202</v>
      </c>
      <c r="P6324" t="s">
        <v>365</v>
      </c>
    </row>
    <row r="6325" spans="1:16" x14ac:dyDescent="0.25">
      <c r="A6325">
        <v>8619</v>
      </c>
      <c r="B6325" t="s">
        <v>360</v>
      </c>
      <c r="E6325" t="s">
        <v>6617</v>
      </c>
      <c r="F6325" t="s">
        <v>347</v>
      </c>
      <c r="G6325" t="s">
        <v>235</v>
      </c>
      <c r="H6325" t="s">
        <v>198</v>
      </c>
      <c r="I6325" t="s">
        <v>6370</v>
      </c>
      <c r="J6325">
        <v>1993</v>
      </c>
      <c r="K6325">
        <v>24096</v>
      </c>
      <c r="L6325">
        <v>10</v>
      </c>
      <c r="M6325" t="s">
        <v>200</v>
      </c>
      <c r="N6325" t="s">
        <v>364</v>
      </c>
      <c r="O6325" t="s">
        <v>202</v>
      </c>
      <c r="P6325" t="s">
        <v>365</v>
      </c>
    </row>
    <row r="6326" spans="1:16" x14ac:dyDescent="0.25">
      <c r="A6326">
        <v>8620</v>
      </c>
      <c r="B6326" t="s">
        <v>360</v>
      </c>
      <c r="E6326" t="s">
        <v>6618</v>
      </c>
      <c r="F6326" t="s">
        <v>347</v>
      </c>
      <c r="G6326" t="s">
        <v>235</v>
      </c>
      <c r="H6326" t="s">
        <v>198</v>
      </c>
      <c r="I6326" t="s">
        <v>6370</v>
      </c>
      <c r="J6326">
        <v>1993</v>
      </c>
      <c r="K6326">
        <v>49790</v>
      </c>
      <c r="L6326">
        <v>10</v>
      </c>
      <c r="M6326" t="s">
        <v>200</v>
      </c>
      <c r="N6326" t="s">
        <v>364</v>
      </c>
      <c r="O6326" t="s">
        <v>202</v>
      </c>
      <c r="P6326" t="s">
        <v>365</v>
      </c>
    </row>
    <row r="6327" spans="1:16" x14ac:dyDescent="0.25">
      <c r="A6327">
        <v>8621</v>
      </c>
      <c r="B6327" t="s">
        <v>360</v>
      </c>
      <c r="E6327" t="s">
        <v>6619</v>
      </c>
      <c r="F6327" t="s">
        <v>347</v>
      </c>
      <c r="G6327" t="s">
        <v>235</v>
      </c>
      <c r="H6327" t="s">
        <v>198</v>
      </c>
      <c r="I6327" t="s">
        <v>6370</v>
      </c>
      <c r="J6327">
        <v>1993</v>
      </c>
      <c r="K6327">
        <v>34672</v>
      </c>
      <c r="L6327">
        <v>10</v>
      </c>
      <c r="M6327" t="s">
        <v>200</v>
      </c>
      <c r="N6327" t="s">
        <v>364</v>
      </c>
      <c r="O6327" t="s">
        <v>202</v>
      </c>
      <c r="P6327" t="s">
        <v>365</v>
      </c>
    </row>
    <row r="6328" spans="1:16" x14ac:dyDescent="0.25">
      <c r="A6328">
        <v>8622</v>
      </c>
      <c r="B6328" t="s">
        <v>360</v>
      </c>
      <c r="E6328" t="s">
        <v>6620</v>
      </c>
      <c r="F6328" t="s">
        <v>347</v>
      </c>
      <c r="G6328" t="s">
        <v>235</v>
      </c>
      <c r="H6328" t="s">
        <v>198</v>
      </c>
      <c r="I6328" t="s">
        <v>6370</v>
      </c>
      <c r="J6328">
        <v>1993</v>
      </c>
      <c r="K6328">
        <v>8809</v>
      </c>
      <c r="L6328">
        <v>10</v>
      </c>
      <c r="M6328" t="s">
        <v>200</v>
      </c>
      <c r="N6328" t="s">
        <v>364</v>
      </c>
      <c r="O6328" t="s">
        <v>202</v>
      </c>
      <c r="P6328" t="s">
        <v>365</v>
      </c>
    </row>
    <row r="6329" spans="1:16" x14ac:dyDescent="0.25">
      <c r="A6329">
        <v>8623</v>
      </c>
      <c r="B6329" t="s">
        <v>360</v>
      </c>
      <c r="E6329" t="s">
        <v>6621</v>
      </c>
      <c r="F6329" t="s">
        <v>347</v>
      </c>
      <c r="G6329" t="s">
        <v>235</v>
      </c>
      <c r="H6329" t="s">
        <v>198</v>
      </c>
      <c r="I6329" t="s">
        <v>6370</v>
      </c>
      <c r="J6329">
        <v>1993</v>
      </c>
      <c r="K6329">
        <v>20383</v>
      </c>
      <c r="L6329">
        <v>10</v>
      </c>
      <c r="M6329" t="s">
        <v>200</v>
      </c>
      <c r="N6329" t="s">
        <v>364</v>
      </c>
      <c r="O6329" t="s">
        <v>202</v>
      </c>
      <c r="P6329" t="s">
        <v>365</v>
      </c>
    </row>
    <row r="6330" spans="1:16" x14ac:dyDescent="0.25">
      <c r="A6330">
        <v>8624</v>
      </c>
      <c r="B6330" t="s">
        <v>360</v>
      </c>
      <c r="E6330" t="s">
        <v>6622</v>
      </c>
      <c r="F6330" t="s">
        <v>347</v>
      </c>
      <c r="G6330" t="s">
        <v>235</v>
      </c>
      <c r="H6330" t="s">
        <v>198</v>
      </c>
      <c r="I6330" t="s">
        <v>6370</v>
      </c>
      <c r="J6330">
        <v>1993</v>
      </c>
      <c r="K6330">
        <v>3150</v>
      </c>
      <c r="L6330">
        <v>10</v>
      </c>
      <c r="M6330" t="s">
        <v>200</v>
      </c>
      <c r="N6330" t="s">
        <v>364</v>
      </c>
      <c r="O6330" t="s">
        <v>202</v>
      </c>
      <c r="P6330" t="s">
        <v>365</v>
      </c>
    </row>
    <row r="6331" spans="1:16" x14ac:dyDescent="0.25">
      <c r="A6331">
        <v>8625</v>
      </c>
      <c r="B6331" t="s">
        <v>360</v>
      </c>
      <c r="E6331" t="s">
        <v>5569</v>
      </c>
      <c r="F6331" t="s">
        <v>347</v>
      </c>
      <c r="G6331" t="s">
        <v>235</v>
      </c>
      <c r="H6331" t="s">
        <v>198</v>
      </c>
      <c r="I6331" t="s">
        <v>6370</v>
      </c>
      <c r="J6331">
        <v>1993</v>
      </c>
      <c r="K6331">
        <v>2341</v>
      </c>
      <c r="L6331">
        <v>10</v>
      </c>
      <c r="M6331" t="s">
        <v>200</v>
      </c>
      <c r="N6331" t="s">
        <v>364</v>
      </c>
      <c r="O6331" t="s">
        <v>202</v>
      </c>
      <c r="P6331" t="s">
        <v>365</v>
      </c>
    </row>
    <row r="6332" spans="1:16" x14ac:dyDescent="0.25">
      <c r="A6332">
        <v>8626</v>
      </c>
      <c r="B6332" t="s">
        <v>360</v>
      </c>
      <c r="E6332" t="s">
        <v>6623</v>
      </c>
      <c r="F6332" t="s">
        <v>347</v>
      </c>
      <c r="G6332" t="s">
        <v>235</v>
      </c>
      <c r="H6332" t="s">
        <v>198</v>
      </c>
      <c r="I6332" t="s">
        <v>6370</v>
      </c>
      <c r="J6332">
        <v>1993</v>
      </c>
      <c r="K6332">
        <v>85</v>
      </c>
      <c r="L6332">
        <v>10</v>
      </c>
      <c r="M6332" t="s">
        <v>200</v>
      </c>
      <c r="N6332" t="s">
        <v>364</v>
      </c>
      <c r="O6332" t="s">
        <v>202</v>
      </c>
      <c r="P6332" t="s">
        <v>365</v>
      </c>
    </row>
    <row r="6333" spans="1:16" x14ac:dyDescent="0.25">
      <c r="A6333">
        <v>8627</v>
      </c>
      <c r="B6333" t="s">
        <v>360</v>
      </c>
      <c r="E6333" t="s">
        <v>6624</v>
      </c>
      <c r="F6333" t="s">
        <v>347</v>
      </c>
      <c r="G6333" t="s">
        <v>235</v>
      </c>
      <c r="H6333" t="s">
        <v>198</v>
      </c>
      <c r="I6333" t="s">
        <v>6370</v>
      </c>
      <c r="J6333">
        <v>1993</v>
      </c>
      <c r="K6333">
        <v>14343</v>
      </c>
      <c r="L6333">
        <v>10</v>
      </c>
      <c r="M6333" t="s">
        <v>200</v>
      </c>
      <c r="N6333" t="s">
        <v>364</v>
      </c>
      <c r="O6333" t="s">
        <v>202</v>
      </c>
      <c r="P6333" t="s">
        <v>365</v>
      </c>
    </row>
    <row r="6334" spans="1:16" x14ac:dyDescent="0.25">
      <c r="A6334">
        <v>8628</v>
      </c>
      <c r="B6334" t="s">
        <v>360</v>
      </c>
      <c r="E6334" t="s">
        <v>6625</v>
      </c>
      <c r="F6334" t="s">
        <v>347</v>
      </c>
      <c r="G6334" t="s">
        <v>235</v>
      </c>
      <c r="H6334" t="s">
        <v>198</v>
      </c>
      <c r="I6334" t="s">
        <v>6370</v>
      </c>
      <c r="J6334">
        <v>1993</v>
      </c>
      <c r="K6334">
        <v>19821</v>
      </c>
      <c r="L6334">
        <v>10</v>
      </c>
      <c r="M6334" t="s">
        <v>200</v>
      </c>
      <c r="N6334" t="s">
        <v>364</v>
      </c>
      <c r="O6334" t="s">
        <v>202</v>
      </c>
      <c r="P6334" t="s">
        <v>365</v>
      </c>
    </row>
    <row r="6335" spans="1:16" x14ac:dyDescent="0.25">
      <c r="A6335">
        <v>8629</v>
      </c>
      <c r="B6335" t="s">
        <v>360</v>
      </c>
      <c r="E6335" t="s">
        <v>6626</v>
      </c>
      <c r="F6335" t="s">
        <v>347</v>
      </c>
      <c r="G6335" t="s">
        <v>235</v>
      </c>
      <c r="H6335" t="s">
        <v>198</v>
      </c>
      <c r="I6335" t="s">
        <v>6370</v>
      </c>
      <c r="J6335">
        <v>1993</v>
      </c>
      <c r="K6335">
        <v>14490</v>
      </c>
      <c r="L6335">
        <v>10</v>
      </c>
      <c r="M6335" t="s">
        <v>200</v>
      </c>
      <c r="N6335" t="s">
        <v>364</v>
      </c>
      <c r="O6335" t="s">
        <v>202</v>
      </c>
      <c r="P6335" t="s">
        <v>365</v>
      </c>
    </row>
    <row r="6336" spans="1:16" x14ac:dyDescent="0.25">
      <c r="A6336">
        <v>8630</v>
      </c>
      <c r="B6336" t="s">
        <v>360</v>
      </c>
      <c r="E6336" t="s">
        <v>6627</v>
      </c>
      <c r="F6336" t="s">
        <v>347</v>
      </c>
      <c r="G6336" t="s">
        <v>235</v>
      </c>
      <c r="H6336" t="s">
        <v>198</v>
      </c>
      <c r="I6336" t="s">
        <v>6370</v>
      </c>
      <c r="J6336">
        <v>1993</v>
      </c>
      <c r="K6336">
        <v>100932</v>
      </c>
      <c r="L6336">
        <v>10</v>
      </c>
      <c r="M6336" t="s">
        <v>200</v>
      </c>
      <c r="N6336" t="s">
        <v>364</v>
      </c>
      <c r="O6336" t="s">
        <v>202</v>
      </c>
      <c r="P6336" t="s">
        <v>365</v>
      </c>
    </row>
    <row r="6337" spans="1:16" x14ac:dyDescent="0.25">
      <c r="A6337">
        <v>8631</v>
      </c>
      <c r="B6337" t="s">
        <v>360</v>
      </c>
      <c r="E6337" t="s">
        <v>6628</v>
      </c>
      <c r="F6337" t="s">
        <v>347</v>
      </c>
      <c r="G6337" t="s">
        <v>235</v>
      </c>
      <c r="H6337" t="s">
        <v>198</v>
      </c>
      <c r="I6337" t="s">
        <v>6370</v>
      </c>
      <c r="J6337">
        <v>1993</v>
      </c>
      <c r="K6337">
        <v>76382</v>
      </c>
      <c r="L6337">
        <v>10</v>
      </c>
      <c r="M6337" t="s">
        <v>200</v>
      </c>
      <c r="N6337" t="s">
        <v>364</v>
      </c>
      <c r="O6337" t="s">
        <v>202</v>
      </c>
      <c r="P6337" t="s">
        <v>365</v>
      </c>
    </row>
    <row r="6338" spans="1:16" x14ac:dyDescent="0.25">
      <c r="A6338">
        <v>8632</v>
      </c>
      <c r="B6338" t="s">
        <v>360</v>
      </c>
      <c r="E6338" t="s">
        <v>6629</v>
      </c>
      <c r="F6338" t="s">
        <v>347</v>
      </c>
      <c r="G6338" t="s">
        <v>235</v>
      </c>
      <c r="H6338" t="s">
        <v>198</v>
      </c>
      <c r="I6338" t="s">
        <v>6370</v>
      </c>
      <c r="J6338">
        <v>1993</v>
      </c>
      <c r="K6338">
        <v>51846</v>
      </c>
      <c r="L6338">
        <v>10</v>
      </c>
      <c r="M6338" t="s">
        <v>200</v>
      </c>
      <c r="N6338" t="s">
        <v>364</v>
      </c>
      <c r="O6338" t="s">
        <v>202</v>
      </c>
      <c r="P6338" t="s">
        <v>365</v>
      </c>
    </row>
    <row r="6339" spans="1:16" x14ac:dyDescent="0.25">
      <c r="A6339">
        <v>8633</v>
      </c>
      <c r="B6339" t="s">
        <v>360</v>
      </c>
      <c r="E6339" t="s">
        <v>6430</v>
      </c>
      <c r="F6339" t="s">
        <v>347</v>
      </c>
      <c r="G6339" t="s">
        <v>235</v>
      </c>
      <c r="H6339" t="s">
        <v>198</v>
      </c>
      <c r="I6339" t="s">
        <v>6370</v>
      </c>
      <c r="J6339">
        <v>1993</v>
      </c>
      <c r="K6339">
        <v>202934</v>
      </c>
      <c r="L6339">
        <v>10</v>
      </c>
      <c r="M6339" t="s">
        <v>200</v>
      </c>
      <c r="N6339" t="s">
        <v>364</v>
      </c>
      <c r="O6339" t="s">
        <v>202</v>
      </c>
      <c r="P6339" t="s">
        <v>365</v>
      </c>
    </row>
    <row r="6340" spans="1:16" x14ac:dyDescent="0.25">
      <c r="A6340">
        <v>8634</v>
      </c>
      <c r="B6340" t="s">
        <v>360</v>
      </c>
      <c r="E6340" t="s">
        <v>6630</v>
      </c>
      <c r="F6340" t="s">
        <v>347</v>
      </c>
      <c r="G6340" t="s">
        <v>235</v>
      </c>
      <c r="H6340" t="s">
        <v>198</v>
      </c>
      <c r="I6340" t="s">
        <v>6370</v>
      </c>
      <c r="J6340">
        <v>1993</v>
      </c>
      <c r="K6340">
        <v>185825</v>
      </c>
      <c r="L6340">
        <v>10</v>
      </c>
      <c r="M6340" t="s">
        <v>200</v>
      </c>
      <c r="N6340" t="s">
        <v>364</v>
      </c>
      <c r="O6340" t="s">
        <v>202</v>
      </c>
      <c r="P6340" t="s">
        <v>365</v>
      </c>
    </row>
    <row r="6341" spans="1:16" x14ac:dyDescent="0.25">
      <c r="A6341">
        <v>8635</v>
      </c>
      <c r="B6341" t="s">
        <v>360</v>
      </c>
      <c r="E6341" t="s">
        <v>6631</v>
      </c>
      <c r="F6341" t="s">
        <v>347</v>
      </c>
      <c r="G6341" t="s">
        <v>235</v>
      </c>
      <c r="H6341" t="s">
        <v>198</v>
      </c>
      <c r="I6341" t="s">
        <v>6370</v>
      </c>
      <c r="J6341">
        <v>1993</v>
      </c>
      <c r="K6341">
        <v>49934</v>
      </c>
      <c r="L6341">
        <v>10</v>
      </c>
      <c r="M6341" t="s">
        <v>200</v>
      </c>
      <c r="N6341" t="s">
        <v>364</v>
      </c>
      <c r="O6341" t="s">
        <v>202</v>
      </c>
      <c r="P6341" t="s">
        <v>365</v>
      </c>
    </row>
    <row r="6342" spans="1:16" x14ac:dyDescent="0.25">
      <c r="A6342">
        <v>8636</v>
      </c>
      <c r="B6342" t="s">
        <v>360</v>
      </c>
      <c r="E6342" t="s">
        <v>6632</v>
      </c>
      <c r="F6342" t="s">
        <v>347</v>
      </c>
      <c r="G6342" t="s">
        <v>235</v>
      </c>
      <c r="H6342" t="s">
        <v>198</v>
      </c>
      <c r="I6342" t="s">
        <v>6370</v>
      </c>
      <c r="J6342">
        <v>1993</v>
      </c>
      <c r="K6342">
        <v>143501</v>
      </c>
      <c r="L6342">
        <v>10</v>
      </c>
      <c r="M6342" t="s">
        <v>200</v>
      </c>
      <c r="N6342" t="s">
        <v>364</v>
      </c>
      <c r="O6342" t="s">
        <v>202</v>
      </c>
      <c r="P6342" t="s">
        <v>365</v>
      </c>
    </row>
    <row r="6343" spans="1:16" x14ac:dyDescent="0.25">
      <c r="A6343">
        <v>8637</v>
      </c>
      <c r="B6343" t="s">
        <v>360</v>
      </c>
      <c r="E6343" t="s">
        <v>6633</v>
      </c>
      <c r="F6343" t="s">
        <v>347</v>
      </c>
      <c r="G6343" t="s">
        <v>235</v>
      </c>
      <c r="H6343" t="s">
        <v>198</v>
      </c>
      <c r="I6343" t="s">
        <v>6370</v>
      </c>
      <c r="J6343">
        <v>1993</v>
      </c>
      <c r="K6343">
        <v>121328</v>
      </c>
      <c r="L6343">
        <v>10</v>
      </c>
      <c r="M6343" t="s">
        <v>200</v>
      </c>
      <c r="N6343" t="s">
        <v>364</v>
      </c>
      <c r="O6343" t="s">
        <v>202</v>
      </c>
      <c r="P6343" t="s">
        <v>365</v>
      </c>
    </row>
    <row r="6344" spans="1:16" x14ac:dyDescent="0.25">
      <c r="A6344">
        <v>8638</v>
      </c>
      <c r="B6344" t="s">
        <v>360</v>
      </c>
      <c r="E6344" t="s">
        <v>6634</v>
      </c>
      <c r="F6344" t="s">
        <v>347</v>
      </c>
      <c r="G6344" t="s">
        <v>235</v>
      </c>
      <c r="H6344" t="s">
        <v>198</v>
      </c>
      <c r="I6344" t="s">
        <v>6370</v>
      </c>
      <c r="J6344">
        <v>1993</v>
      </c>
      <c r="K6344">
        <v>117966</v>
      </c>
      <c r="L6344">
        <v>10</v>
      </c>
      <c r="M6344" t="s">
        <v>200</v>
      </c>
      <c r="N6344" t="s">
        <v>364</v>
      </c>
      <c r="O6344" t="s">
        <v>202</v>
      </c>
      <c r="P6344" t="s">
        <v>365</v>
      </c>
    </row>
    <row r="6345" spans="1:16" x14ac:dyDescent="0.25">
      <c r="A6345">
        <v>8639</v>
      </c>
      <c r="B6345" t="s">
        <v>360</v>
      </c>
      <c r="E6345" t="s">
        <v>6635</v>
      </c>
      <c r="F6345" t="s">
        <v>347</v>
      </c>
      <c r="G6345" t="s">
        <v>235</v>
      </c>
      <c r="H6345" t="s">
        <v>198</v>
      </c>
      <c r="I6345" t="s">
        <v>6370</v>
      </c>
      <c r="J6345">
        <v>1993</v>
      </c>
      <c r="K6345">
        <v>187035</v>
      </c>
      <c r="L6345">
        <v>10</v>
      </c>
      <c r="M6345" t="s">
        <v>200</v>
      </c>
      <c r="N6345" t="s">
        <v>364</v>
      </c>
      <c r="O6345" t="s">
        <v>202</v>
      </c>
      <c r="P6345" t="s">
        <v>365</v>
      </c>
    </row>
    <row r="6346" spans="1:16" x14ac:dyDescent="0.25">
      <c r="A6346">
        <v>8640</v>
      </c>
      <c r="B6346" t="s">
        <v>360</v>
      </c>
      <c r="E6346" t="s">
        <v>6636</v>
      </c>
      <c r="F6346" t="s">
        <v>347</v>
      </c>
      <c r="G6346" t="s">
        <v>235</v>
      </c>
      <c r="H6346" t="s">
        <v>198</v>
      </c>
      <c r="I6346" t="s">
        <v>6370</v>
      </c>
      <c r="J6346">
        <v>1993</v>
      </c>
      <c r="K6346">
        <v>288512</v>
      </c>
      <c r="L6346">
        <v>10</v>
      </c>
      <c r="M6346" t="s">
        <v>200</v>
      </c>
      <c r="N6346" t="s">
        <v>364</v>
      </c>
      <c r="O6346" t="s">
        <v>202</v>
      </c>
      <c r="P6346" t="s">
        <v>365</v>
      </c>
    </row>
    <row r="6347" spans="1:16" x14ac:dyDescent="0.25">
      <c r="A6347">
        <v>8641</v>
      </c>
      <c r="B6347" t="s">
        <v>360</v>
      </c>
      <c r="E6347" t="s">
        <v>6637</v>
      </c>
      <c r="F6347" t="s">
        <v>347</v>
      </c>
      <c r="G6347" t="s">
        <v>235</v>
      </c>
      <c r="H6347" t="s">
        <v>198</v>
      </c>
      <c r="I6347" t="s">
        <v>6370</v>
      </c>
      <c r="J6347">
        <v>1993</v>
      </c>
      <c r="K6347">
        <v>27874</v>
      </c>
      <c r="L6347">
        <v>10</v>
      </c>
      <c r="M6347" t="s">
        <v>200</v>
      </c>
      <c r="N6347" t="s">
        <v>364</v>
      </c>
      <c r="O6347" t="s">
        <v>202</v>
      </c>
      <c r="P6347" t="s">
        <v>365</v>
      </c>
    </row>
    <row r="6348" spans="1:16" x14ac:dyDescent="0.25">
      <c r="A6348">
        <v>8642</v>
      </c>
      <c r="B6348" t="s">
        <v>360</v>
      </c>
      <c r="E6348" t="s">
        <v>6638</v>
      </c>
      <c r="F6348" t="s">
        <v>347</v>
      </c>
      <c r="G6348" t="s">
        <v>235</v>
      </c>
      <c r="H6348" t="s">
        <v>198</v>
      </c>
      <c r="I6348" t="s">
        <v>6370</v>
      </c>
      <c r="J6348">
        <v>1993</v>
      </c>
      <c r="K6348">
        <v>21230</v>
      </c>
      <c r="L6348">
        <v>10</v>
      </c>
      <c r="M6348" t="s">
        <v>200</v>
      </c>
      <c r="N6348" t="s">
        <v>364</v>
      </c>
      <c r="O6348" t="s">
        <v>202</v>
      </c>
      <c r="P6348" t="s">
        <v>365</v>
      </c>
    </row>
    <row r="6349" spans="1:16" x14ac:dyDescent="0.25">
      <c r="A6349">
        <v>8643</v>
      </c>
      <c r="B6349" t="s">
        <v>360</v>
      </c>
      <c r="E6349" t="s">
        <v>6639</v>
      </c>
      <c r="F6349" t="s">
        <v>347</v>
      </c>
      <c r="G6349" t="s">
        <v>235</v>
      </c>
      <c r="H6349" t="s">
        <v>198</v>
      </c>
      <c r="I6349" t="s">
        <v>6370</v>
      </c>
      <c r="J6349">
        <v>1993</v>
      </c>
      <c r="K6349">
        <v>23104</v>
      </c>
      <c r="L6349">
        <v>10</v>
      </c>
      <c r="M6349" t="s">
        <v>200</v>
      </c>
      <c r="N6349" t="s">
        <v>364</v>
      </c>
      <c r="O6349" t="s">
        <v>202</v>
      </c>
      <c r="P6349" t="s">
        <v>365</v>
      </c>
    </row>
    <row r="6350" spans="1:16" x14ac:dyDescent="0.25">
      <c r="A6350">
        <v>8644</v>
      </c>
      <c r="B6350" t="s">
        <v>360</v>
      </c>
      <c r="E6350" t="s">
        <v>6640</v>
      </c>
      <c r="F6350" t="s">
        <v>347</v>
      </c>
      <c r="G6350" t="s">
        <v>235</v>
      </c>
      <c r="H6350" t="s">
        <v>198</v>
      </c>
      <c r="I6350" t="s">
        <v>6370</v>
      </c>
      <c r="J6350">
        <v>1993</v>
      </c>
      <c r="K6350">
        <v>91982</v>
      </c>
      <c r="L6350">
        <v>10</v>
      </c>
      <c r="M6350" t="s">
        <v>200</v>
      </c>
      <c r="N6350" t="s">
        <v>436</v>
      </c>
      <c r="O6350" t="s">
        <v>202</v>
      </c>
      <c r="P6350" t="s">
        <v>6145</v>
      </c>
    </row>
    <row r="6351" spans="1:16" x14ac:dyDescent="0.25">
      <c r="A6351">
        <v>8645</v>
      </c>
      <c r="B6351" t="s">
        <v>399</v>
      </c>
      <c r="E6351" t="s">
        <v>6641</v>
      </c>
      <c r="F6351" t="s">
        <v>347</v>
      </c>
      <c r="G6351" t="s">
        <v>235</v>
      </c>
      <c r="H6351" t="s">
        <v>198</v>
      </c>
      <c r="I6351" t="s">
        <v>6370</v>
      </c>
      <c r="J6351">
        <v>1975</v>
      </c>
      <c r="K6351">
        <v>253</v>
      </c>
      <c r="L6351">
        <v>10</v>
      </c>
      <c r="M6351" t="s">
        <v>200</v>
      </c>
      <c r="N6351" t="s">
        <v>401</v>
      </c>
      <c r="O6351" t="s">
        <v>202</v>
      </c>
      <c r="P6351" t="s">
        <v>1178</v>
      </c>
    </row>
    <row r="6352" spans="1:16" x14ac:dyDescent="0.25">
      <c r="A6352">
        <v>8646</v>
      </c>
      <c r="B6352" t="s">
        <v>360</v>
      </c>
      <c r="E6352" t="s">
        <v>6642</v>
      </c>
      <c r="F6352" t="s">
        <v>347</v>
      </c>
      <c r="G6352" t="s">
        <v>235</v>
      </c>
      <c r="H6352" t="s">
        <v>198</v>
      </c>
      <c r="I6352" t="s">
        <v>6370</v>
      </c>
      <c r="J6352">
        <v>1982</v>
      </c>
      <c r="K6352">
        <v>358419</v>
      </c>
      <c r="L6352">
        <v>10</v>
      </c>
      <c r="M6352" t="s">
        <v>200</v>
      </c>
      <c r="N6352" t="s">
        <v>467</v>
      </c>
      <c r="O6352" t="s">
        <v>202</v>
      </c>
      <c r="P6352" t="s">
        <v>365</v>
      </c>
    </row>
    <row r="6353" spans="1:16" x14ac:dyDescent="0.25">
      <c r="A6353">
        <v>8647</v>
      </c>
      <c r="B6353" t="s">
        <v>360</v>
      </c>
      <c r="E6353" t="s">
        <v>6643</v>
      </c>
      <c r="F6353" t="s">
        <v>347</v>
      </c>
      <c r="G6353" t="s">
        <v>235</v>
      </c>
      <c r="H6353" t="s">
        <v>198</v>
      </c>
      <c r="I6353" t="s">
        <v>6370</v>
      </c>
      <c r="J6353">
        <v>1972</v>
      </c>
      <c r="K6353">
        <v>104540</v>
      </c>
      <c r="L6353">
        <v>10</v>
      </c>
      <c r="M6353" t="s">
        <v>200</v>
      </c>
      <c r="N6353" t="s">
        <v>467</v>
      </c>
      <c r="O6353" t="s">
        <v>202</v>
      </c>
      <c r="P6353" t="s">
        <v>365</v>
      </c>
    </row>
    <row r="6354" spans="1:16" x14ac:dyDescent="0.25">
      <c r="A6354">
        <v>8648</v>
      </c>
      <c r="B6354" t="s">
        <v>360</v>
      </c>
      <c r="E6354" t="s">
        <v>6644</v>
      </c>
      <c r="F6354" t="s">
        <v>347</v>
      </c>
      <c r="G6354" t="s">
        <v>235</v>
      </c>
      <c r="H6354" t="s">
        <v>198</v>
      </c>
      <c r="I6354" t="s">
        <v>6370</v>
      </c>
      <c r="J6354">
        <v>1970</v>
      </c>
      <c r="K6354">
        <v>373945</v>
      </c>
      <c r="L6354">
        <v>10</v>
      </c>
      <c r="M6354" t="s">
        <v>200</v>
      </c>
      <c r="N6354" t="s">
        <v>467</v>
      </c>
      <c r="O6354" t="s">
        <v>202</v>
      </c>
      <c r="P6354" t="s">
        <v>365</v>
      </c>
    </row>
    <row r="6355" spans="1:16" x14ac:dyDescent="0.25">
      <c r="A6355">
        <v>8649</v>
      </c>
      <c r="B6355" t="s">
        <v>360</v>
      </c>
      <c r="E6355" t="s">
        <v>6645</v>
      </c>
      <c r="F6355" t="s">
        <v>347</v>
      </c>
      <c r="G6355" t="s">
        <v>235</v>
      </c>
      <c r="H6355" t="s">
        <v>198</v>
      </c>
      <c r="I6355" t="s">
        <v>6370</v>
      </c>
      <c r="J6355">
        <v>1966</v>
      </c>
      <c r="K6355">
        <v>143012</v>
      </c>
      <c r="L6355">
        <v>10</v>
      </c>
      <c r="M6355" t="s">
        <v>200</v>
      </c>
      <c r="N6355" t="s">
        <v>467</v>
      </c>
      <c r="O6355" t="s">
        <v>202</v>
      </c>
      <c r="P6355" t="s">
        <v>365</v>
      </c>
    </row>
    <row r="6356" spans="1:16" x14ac:dyDescent="0.25">
      <c r="A6356">
        <v>8650</v>
      </c>
      <c r="B6356" t="s">
        <v>360</v>
      </c>
      <c r="E6356" t="s">
        <v>6646</v>
      </c>
      <c r="F6356" t="s">
        <v>347</v>
      </c>
      <c r="G6356" t="s">
        <v>235</v>
      </c>
      <c r="H6356" t="s">
        <v>198</v>
      </c>
      <c r="I6356" t="s">
        <v>6370</v>
      </c>
      <c r="J6356">
        <v>1983</v>
      </c>
      <c r="K6356">
        <v>47215</v>
      </c>
      <c r="L6356">
        <v>10</v>
      </c>
      <c r="M6356" t="s">
        <v>200</v>
      </c>
      <c r="N6356" t="s">
        <v>467</v>
      </c>
      <c r="O6356" t="s">
        <v>202</v>
      </c>
      <c r="P6356" t="s">
        <v>365</v>
      </c>
    </row>
    <row r="6357" spans="1:16" x14ac:dyDescent="0.25">
      <c r="A6357">
        <v>8651</v>
      </c>
      <c r="B6357" t="s">
        <v>360</v>
      </c>
      <c r="E6357" t="s">
        <v>6647</v>
      </c>
      <c r="F6357" t="s">
        <v>347</v>
      </c>
      <c r="G6357" t="s">
        <v>235</v>
      </c>
      <c r="H6357" t="s">
        <v>198</v>
      </c>
      <c r="I6357" t="s">
        <v>6370</v>
      </c>
      <c r="J6357">
        <v>1983</v>
      </c>
      <c r="K6357">
        <v>174265</v>
      </c>
      <c r="L6357">
        <v>10</v>
      </c>
      <c r="M6357" t="s">
        <v>200</v>
      </c>
      <c r="N6357" t="s">
        <v>467</v>
      </c>
      <c r="O6357" t="s">
        <v>202</v>
      </c>
      <c r="P6357" t="s">
        <v>365</v>
      </c>
    </row>
    <row r="6358" spans="1:16" x14ac:dyDescent="0.25">
      <c r="A6358">
        <v>8652</v>
      </c>
      <c r="B6358" t="s">
        <v>360</v>
      </c>
      <c r="E6358" t="s">
        <v>6648</v>
      </c>
      <c r="F6358" t="s">
        <v>347</v>
      </c>
      <c r="G6358" t="s">
        <v>235</v>
      </c>
      <c r="H6358" t="s">
        <v>198</v>
      </c>
      <c r="I6358" t="s">
        <v>6370</v>
      </c>
      <c r="J6358">
        <v>1983</v>
      </c>
      <c r="K6358">
        <v>199587</v>
      </c>
      <c r="L6358">
        <v>10</v>
      </c>
      <c r="M6358" t="s">
        <v>200</v>
      </c>
      <c r="N6358" t="s">
        <v>467</v>
      </c>
      <c r="O6358" t="s">
        <v>202</v>
      </c>
      <c r="P6358" t="s">
        <v>365</v>
      </c>
    </row>
    <row r="6359" spans="1:16" x14ac:dyDescent="0.25">
      <c r="A6359">
        <v>8653</v>
      </c>
      <c r="B6359" t="s">
        <v>360</v>
      </c>
      <c r="E6359" t="s">
        <v>6649</v>
      </c>
      <c r="F6359" t="s">
        <v>347</v>
      </c>
      <c r="G6359" t="s">
        <v>235</v>
      </c>
      <c r="H6359" t="s">
        <v>198</v>
      </c>
      <c r="I6359" t="s">
        <v>6370</v>
      </c>
      <c r="J6359">
        <v>1985</v>
      </c>
      <c r="K6359">
        <v>203160</v>
      </c>
      <c r="L6359">
        <v>10</v>
      </c>
      <c r="M6359" t="s">
        <v>200</v>
      </c>
      <c r="N6359" t="s">
        <v>467</v>
      </c>
      <c r="O6359" t="s">
        <v>202</v>
      </c>
      <c r="P6359" t="s">
        <v>365</v>
      </c>
    </row>
    <row r="6360" spans="1:16" x14ac:dyDescent="0.25">
      <c r="A6360">
        <v>8654</v>
      </c>
      <c r="B6360" t="s">
        <v>360</v>
      </c>
      <c r="E6360" t="s">
        <v>6650</v>
      </c>
      <c r="F6360" t="s">
        <v>347</v>
      </c>
      <c r="G6360" t="s">
        <v>235</v>
      </c>
      <c r="H6360" t="s">
        <v>198</v>
      </c>
      <c r="I6360" t="s">
        <v>6370</v>
      </c>
      <c r="J6360">
        <v>1986</v>
      </c>
      <c r="K6360">
        <v>169721</v>
      </c>
      <c r="L6360">
        <v>10</v>
      </c>
      <c r="M6360" t="s">
        <v>200</v>
      </c>
      <c r="N6360" t="s">
        <v>467</v>
      </c>
      <c r="O6360" t="s">
        <v>202</v>
      </c>
      <c r="P6360" t="s">
        <v>365</v>
      </c>
    </row>
    <row r="6361" spans="1:16" x14ac:dyDescent="0.25">
      <c r="A6361">
        <v>8655</v>
      </c>
      <c r="B6361" t="s">
        <v>360</v>
      </c>
      <c r="E6361" t="s">
        <v>6651</v>
      </c>
      <c r="F6361" t="s">
        <v>347</v>
      </c>
      <c r="G6361" t="s">
        <v>235</v>
      </c>
      <c r="H6361" t="s">
        <v>198</v>
      </c>
      <c r="I6361" t="s">
        <v>6370</v>
      </c>
      <c r="J6361">
        <v>1986</v>
      </c>
      <c r="K6361">
        <v>183722</v>
      </c>
      <c r="L6361">
        <v>10</v>
      </c>
      <c r="M6361" t="s">
        <v>200</v>
      </c>
      <c r="N6361" t="s">
        <v>467</v>
      </c>
      <c r="O6361" t="s">
        <v>202</v>
      </c>
      <c r="P6361" t="s">
        <v>365</v>
      </c>
    </row>
    <row r="6362" spans="1:16" x14ac:dyDescent="0.25">
      <c r="A6362">
        <v>8656</v>
      </c>
      <c r="B6362" t="s">
        <v>360</v>
      </c>
      <c r="E6362" t="s">
        <v>6652</v>
      </c>
      <c r="F6362" t="s">
        <v>347</v>
      </c>
      <c r="G6362" t="s">
        <v>235</v>
      </c>
      <c r="H6362" t="s">
        <v>198</v>
      </c>
      <c r="I6362" t="s">
        <v>6370</v>
      </c>
      <c r="J6362">
        <v>1987</v>
      </c>
      <c r="K6362">
        <v>978986</v>
      </c>
      <c r="L6362">
        <v>10</v>
      </c>
      <c r="M6362" t="s">
        <v>200</v>
      </c>
      <c r="N6362" t="s">
        <v>467</v>
      </c>
      <c r="O6362" t="s">
        <v>202</v>
      </c>
      <c r="P6362" t="s">
        <v>365</v>
      </c>
    </row>
    <row r="6363" spans="1:16" x14ac:dyDescent="0.25">
      <c r="A6363">
        <v>8657</v>
      </c>
      <c r="B6363" t="s">
        <v>360</v>
      </c>
      <c r="E6363" t="s">
        <v>796</v>
      </c>
      <c r="F6363" t="s">
        <v>347</v>
      </c>
      <c r="G6363" t="s">
        <v>235</v>
      </c>
      <c r="H6363" t="s">
        <v>198</v>
      </c>
      <c r="I6363" t="s">
        <v>6370</v>
      </c>
      <c r="J6363">
        <v>1988</v>
      </c>
      <c r="K6363">
        <v>20388</v>
      </c>
      <c r="L6363">
        <v>10</v>
      </c>
      <c r="M6363" t="s">
        <v>200</v>
      </c>
      <c r="N6363" t="s">
        <v>467</v>
      </c>
      <c r="O6363" t="s">
        <v>202</v>
      </c>
      <c r="P6363" t="s">
        <v>365</v>
      </c>
    </row>
    <row r="6364" spans="1:16" x14ac:dyDescent="0.25">
      <c r="A6364">
        <v>8658</v>
      </c>
      <c r="B6364" t="s">
        <v>360</v>
      </c>
      <c r="E6364" t="s">
        <v>6653</v>
      </c>
      <c r="F6364" t="s">
        <v>347</v>
      </c>
      <c r="G6364" t="s">
        <v>235</v>
      </c>
      <c r="H6364" t="s">
        <v>198</v>
      </c>
      <c r="I6364" t="s">
        <v>6370</v>
      </c>
      <c r="J6364">
        <v>1967</v>
      </c>
      <c r="K6364">
        <v>61873</v>
      </c>
      <c r="L6364">
        <v>10</v>
      </c>
      <c r="M6364" t="s">
        <v>200</v>
      </c>
      <c r="N6364" t="s">
        <v>467</v>
      </c>
      <c r="O6364" t="s">
        <v>202</v>
      </c>
      <c r="P6364" t="s">
        <v>365</v>
      </c>
    </row>
    <row r="6365" spans="1:16" x14ac:dyDescent="0.25">
      <c r="A6365">
        <v>8659</v>
      </c>
      <c r="B6365" t="s">
        <v>425</v>
      </c>
      <c r="E6365" t="s">
        <v>6654</v>
      </c>
      <c r="F6365" t="s">
        <v>347</v>
      </c>
      <c r="G6365" t="s">
        <v>235</v>
      </c>
      <c r="H6365" t="s">
        <v>198</v>
      </c>
      <c r="I6365" t="s">
        <v>6370</v>
      </c>
      <c r="J6365">
        <v>1923</v>
      </c>
      <c r="K6365">
        <v>3369</v>
      </c>
      <c r="L6365">
        <v>10</v>
      </c>
      <c r="M6365" t="s">
        <v>200</v>
      </c>
      <c r="N6365" t="s">
        <v>383</v>
      </c>
      <c r="O6365" t="s">
        <v>202</v>
      </c>
      <c r="P6365" t="s">
        <v>1674</v>
      </c>
    </row>
    <row r="6366" spans="1:16" x14ac:dyDescent="0.25">
      <c r="A6366">
        <v>8660</v>
      </c>
      <c r="B6366" t="s">
        <v>360</v>
      </c>
      <c r="E6366" t="s">
        <v>6655</v>
      </c>
      <c r="F6366" t="s">
        <v>347</v>
      </c>
      <c r="G6366" t="s">
        <v>235</v>
      </c>
      <c r="H6366" t="s">
        <v>198</v>
      </c>
      <c r="I6366" t="s">
        <v>6370</v>
      </c>
      <c r="J6366">
        <v>1949</v>
      </c>
      <c r="K6366">
        <v>5143</v>
      </c>
      <c r="L6366">
        <v>10</v>
      </c>
      <c r="M6366" t="s">
        <v>200</v>
      </c>
      <c r="N6366" t="s">
        <v>383</v>
      </c>
      <c r="O6366" t="s">
        <v>202</v>
      </c>
      <c r="P6366" t="s">
        <v>6145</v>
      </c>
    </row>
    <row r="6367" spans="1:16" x14ac:dyDescent="0.25">
      <c r="A6367">
        <v>8661</v>
      </c>
      <c r="B6367" t="s">
        <v>360</v>
      </c>
      <c r="E6367" t="s">
        <v>4838</v>
      </c>
      <c r="F6367" t="s">
        <v>347</v>
      </c>
      <c r="G6367" t="s">
        <v>235</v>
      </c>
      <c r="H6367" t="s">
        <v>198</v>
      </c>
      <c r="I6367" t="s">
        <v>6370</v>
      </c>
      <c r="J6367">
        <v>1951</v>
      </c>
      <c r="K6367">
        <v>1228</v>
      </c>
      <c r="L6367">
        <v>10</v>
      </c>
      <c r="M6367" t="s">
        <v>200</v>
      </c>
      <c r="N6367" t="s">
        <v>383</v>
      </c>
      <c r="O6367" t="s">
        <v>202</v>
      </c>
      <c r="P6367" t="s">
        <v>6145</v>
      </c>
    </row>
    <row r="6368" spans="1:16" x14ac:dyDescent="0.25">
      <c r="A6368">
        <v>8662</v>
      </c>
      <c r="B6368" t="s">
        <v>425</v>
      </c>
      <c r="E6368" t="s">
        <v>6656</v>
      </c>
      <c r="F6368" t="s">
        <v>347</v>
      </c>
      <c r="G6368" t="s">
        <v>235</v>
      </c>
      <c r="H6368" t="s">
        <v>198</v>
      </c>
      <c r="I6368" t="s">
        <v>6370</v>
      </c>
      <c r="J6368">
        <v>1923</v>
      </c>
      <c r="K6368">
        <v>12238</v>
      </c>
      <c r="L6368">
        <v>10</v>
      </c>
      <c r="M6368" t="s">
        <v>200</v>
      </c>
      <c r="N6368" t="s">
        <v>383</v>
      </c>
      <c r="O6368" t="s">
        <v>202</v>
      </c>
      <c r="P6368" t="s">
        <v>1674</v>
      </c>
    </row>
    <row r="6369" spans="1:16" x14ac:dyDescent="0.25">
      <c r="A6369">
        <v>8663</v>
      </c>
      <c r="B6369" t="s">
        <v>360</v>
      </c>
      <c r="E6369" t="s">
        <v>6657</v>
      </c>
      <c r="F6369" t="s">
        <v>347</v>
      </c>
      <c r="G6369" t="s">
        <v>235</v>
      </c>
      <c r="H6369" t="s">
        <v>198</v>
      </c>
      <c r="I6369" t="s">
        <v>6370</v>
      </c>
      <c r="J6369">
        <v>1977</v>
      </c>
      <c r="K6369">
        <v>52104</v>
      </c>
      <c r="L6369">
        <v>10</v>
      </c>
      <c r="M6369" t="s">
        <v>200</v>
      </c>
      <c r="N6369" t="s">
        <v>467</v>
      </c>
      <c r="O6369" t="s">
        <v>202</v>
      </c>
      <c r="P6369" t="s">
        <v>365</v>
      </c>
    </row>
    <row r="6370" spans="1:16" ht="30" x14ac:dyDescent="0.25">
      <c r="A6370">
        <v>8664</v>
      </c>
      <c r="B6370" t="s">
        <v>360</v>
      </c>
      <c r="E6370" s="18" t="s">
        <v>6658</v>
      </c>
      <c r="F6370" t="s">
        <v>347</v>
      </c>
      <c r="G6370" t="s">
        <v>235</v>
      </c>
      <c r="H6370" t="s">
        <v>198</v>
      </c>
      <c r="I6370" t="s">
        <v>6370</v>
      </c>
      <c r="J6370">
        <v>1982</v>
      </c>
      <c r="K6370">
        <v>79777</v>
      </c>
      <c r="L6370">
        <v>10</v>
      </c>
      <c r="M6370" t="s">
        <v>200</v>
      </c>
      <c r="N6370" t="s">
        <v>467</v>
      </c>
      <c r="O6370" t="s">
        <v>202</v>
      </c>
      <c r="P6370" t="s">
        <v>365</v>
      </c>
    </row>
    <row r="6371" spans="1:16" x14ac:dyDescent="0.25">
      <c r="A6371">
        <v>8665</v>
      </c>
      <c r="B6371" t="s">
        <v>360</v>
      </c>
      <c r="E6371" t="s">
        <v>6659</v>
      </c>
      <c r="F6371" t="s">
        <v>347</v>
      </c>
      <c r="G6371" t="s">
        <v>235</v>
      </c>
      <c r="H6371" t="s">
        <v>198</v>
      </c>
      <c r="I6371" t="s">
        <v>6370</v>
      </c>
      <c r="J6371">
        <v>1982</v>
      </c>
      <c r="K6371">
        <v>34502</v>
      </c>
      <c r="L6371">
        <v>10</v>
      </c>
      <c r="M6371" t="s">
        <v>200</v>
      </c>
      <c r="N6371" t="s">
        <v>467</v>
      </c>
      <c r="O6371" t="s">
        <v>202</v>
      </c>
      <c r="P6371" t="s">
        <v>365</v>
      </c>
    </row>
    <row r="6372" spans="1:16" ht="30" x14ac:dyDescent="0.25">
      <c r="A6372">
        <v>8666</v>
      </c>
      <c r="B6372" t="s">
        <v>360</v>
      </c>
      <c r="E6372" s="18" t="s">
        <v>6660</v>
      </c>
      <c r="F6372" t="s">
        <v>347</v>
      </c>
      <c r="G6372" t="s">
        <v>235</v>
      </c>
      <c r="H6372" t="s">
        <v>198</v>
      </c>
      <c r="I6372" t="s">
        <v>6370</v>
      </c>
      <c r="J6372">
        <v>1982</v>
      </c>
      <c r="K6372">
        <v>65764</v>
      </c>
      <c r="L6372">
        <v>10</v>
      </c>
      <c r="M6372" t="s">
        <v>200</v>
      </c>
      <c r="N6372" t="s">
        <v>467</v>
      </c>
      <c r="O6372" t="s">
        <v>202</v>
      </c>
      <c r="P6372" t="s">
        <v>365</v>
      </c>
    </row>
    <row r="6373" spans="1:16" x14ac:dyDescent="0.25">
      <c r="A6373">
        <v>8667</v>
      </c>
      <c r="B6373" t="s">
        <v>360</v>
      </c>
      <c r="E6373" t="s">
        <v>6661</v>
      </c>
      <c r="F6373" t="s">
        <v>347</v>
      </c>
      <c r="G6373" t="s">
        <v>235</v>
      </c>
      <c r="H6373" t="s">
        <v>198</v>
      </c>
      <c r="I6373" t="s">
        <v>6370</v>
      </c>
      <c r="J6373">
        <v>1982</v>
      </c>
      <c r="K6373">
        <v>73961</v>
      </c>
      <c r="L6373">
        <v>10</v>
      </c>
      <c r="M6373" t="s">
        <v>200</v>
      </c>
      <c r="N6373" t="s">
        <v>467</v>
      </c>
      <c r="O6373" t="s">
        <v>202</v>
      </c>
      <c r="P6373" t="s">
        <v>365</v>
      </c>
    </row>
    <row r="6374" spans="1:16" x14ac:dyDescent="0.25">
      <c r="A6374">
        <v>8668</v>
      </c>
      <c r="B6374" t="s">
        <v>360</v>
      </c>
      <c r="E6374" t="s">
        <v>6662</v>
      </c>
      <c r="F6374" t="s">
        <v>347</v>
      </c>
      <c r="G6374" t="s">
        <v>235</v>
      </c>
      <c r="H6374" t="s">
        <v>198</v>
      </c>
      <c r="I6374" t="s">
        <v>6370</v>
      </c>
      <c r="J6374">
        <v>1983</v>
      </c>
      <c r="K6374">
        <v>55236</v>
      </c>
      <c r="L6374">
        <v>10</v>
      </c>
      <c r="M6374" t="s">
        <v>200</v>
      </c>
      <c r="N6374" t="s">
        <v>467</v>
      </c>
      <c r="O6374" t="s">
        <v>202</v>
      </c>
      <c r="P6374" t="s">
        <v>365</v>
      </c>
    </row>
    <row r="6375" spans="1:16" x14ac:dyDescent="0.25">
      <c r="A6375">
        <v>8669</v>
      </c>
      <c r="B6375" t="s">
        <v>360</v>
      </c>
      <c r="E6375" t="s">
        <v>6663</v>
      </c>
      <c r="F6375" t="s">
        <v>347</v>
      </c>
      <c r="G6375" t="s">
        <v>235</v>
      </c>
      <c r="H6375" t="s">
        <v>198</v>
      </c>
      <c r="I6375" t="s">
        <v>6370</v>
      </c>
      <c r="J6375">
        <v>1975</v>
      </c>
      <c r="K6375">
        <v>17884</v>
      </c>
      <c r="L6375">
        <v>10</v>
      </c>
      <c r="M6375" t="s">
        <v>200</v>
      </c>
      <c r="N6375" t="s">
        <v>467</v>
      </c>
      <c r="O6375" t="s">
        <v>202</v>
      </c>
      <c r="P6375" t="s">
        <v>365</v>
      </c>
    </row>
    <row r="6376" spans="1:16" x14ac:dyDescent="0.25">
      <c r="A6376">
        <v>8670</v>
      </c>
      <c r="B6376" t="s">
        <v>360</v>
      </c>
      <c r="E6376" t="s">
        <v>6664</v>
      </c>
      <c r="F6376" t="s">
        <v>347</v>
      </c>
      <c r="G6376" t="s">
        <v>235</v>
      </c>
      <c r="H6376" t="s">
        <v>198</v>
      </c>
      <c r="I6376" t="s">
        <v>6370</v>
      </c>
      <c r="J6376">
        <v>1971</v>
      </c>
      <c r="K6376">
        <v>37343</v>
      </c>
      <c r="L6376">
        <v>10</v>
      </c>
      <c r="M6376" t="s">
        <v>200</v>
      </c>
      <c r="N6376" t="s">
        <v>670</v>
      </c>
      <c r="O6376" t="s">
        <v>202</v>
      </c>
      <c r="P6376" t="s">
        <v>365</v>
      </c>
    </row>
    <row r="6377" spans="1:16" x14ac:dyDescent="0.25">
      <c r="A6377">
        <v>8671</v>
      </c>
      <c r="B6377" t="s">
        <v>360</v>
      </c>
      <c r="E6377" t="s">
        <v>6665</v>
      </c>
      <c r="F6377" t="s">
        <v>347</v>
      </c>
      <c r="G6377" t="s">
        <v>235</v>
      </c>
      <c r="H6377" t="s">
        <v>198</v>
      </c>
      <c r="I6377" t="s">
        <v>6370</v>
      </c>
      <c r="J6377">
        <v>1969</v>
      </c>
      <c r="K6377">
        <v>99758</v>
      </c>
      <c r="L6377">
        <v>10</v>
      </c>
      <c r="M6377" t="s">
        <v>200</v>
      </c>
      <c r="N6377" t="s">
        <v>383</v>
      </c>
      <c r="O6377" t="s">
        <v>202</v>
      </c>
      <c r="P6377" t="s">
        <v>6145</v>
      </c>
    </row>
    <row r="6378" spans="1:16" x14ac:dyDescent="0.25">
      <c r="A6378">
        <v>8672</v>
      </c>
      <c r="B6378" t="s">
        <v>360</v>
      </c>
      <c r="E6378" t="s">
        <v>4838</v>
      </c>
      <c r="F6378" t="s">
        <v>347</v>
      </c>
      <c r="G6378" t="s">
        <v>235</v>
      </c>
      <c r="H6378" t="s">
        <v>198</v>
      </c>
      <c r="I6378" t="s">
        <v>6370</v>
      </c>
      <c r="J6378">
        <v>1946</v>
      </c>
      <c r="K6378">
        <v>28411</v>
      </c>
      <c r="L6378">
        <v>10</v>
      </c>
      <c r="M6378" t="s">
        <v>200</v>
      </c>
      <c r="N6378" t="s">
        <v>383</v>
      </c>
      <c r="O6378" t="s">
        <v>202</v>
      </c>
      <c r="P6378" t="s">
        <v>6145</v>
      </c>
    </row>
    <row r="6379" spans="1:16" x14ac:dyDescent="0.25">
      <c r="A6379">
        <v>8673</v>
      </c>
      <c r="B6379" t="s">
        <v>360</v>
      </c>
      <c r="E6379" t="s">
        <v>6257</v>
      </c>
      <c r="F6379" t="s">
        <v>347</v>
      </c>
      <c r="G6379" t="s">
        <v>235</v>
      </c>
      <c r="H6379" t="s">
        <v>198</v>
      </c>
      <c r="I6379" t="s">
        <v>6370</v>
      </c>
      <c r="J6379">
        <v>1966</v>
      </c>
      <c r="K6379">
        <v>149790</v>
      </c>
      <c r="L6379">
        <v>10</v>
      </c>
      <c r="M6379" t="s">
        <v>200</v>
      </c>
      <c r="N6379" t="s">
        <v>383</v>
      </c>
      <c r="O6379" t="s">
        <v>202</v>
      </c>
      <c r="P6379" t="s">
        <v>6145</v>
      </c>
    </row>
    <row r="6380" spans="1:16" x14ac:dyDescent="0.25">
      <c r="A6380">
        <v>8674</v>
      </c>
      <c r="B6380" t="s">
        <v>360</v>
      </c>
      <c r="E6380" t="s">
        <v>6666</v>
      </c>
      <c r="F6380" t="s">
        <v>347</v>
      </c>
      <c r="G6380" t="s">
        <v>235</v>
      </c>
      <c r="H6380" t="s">
        <v>198</v>
      </c>
      <c r="I6380" t="s">
        <v>6370</v>
      </c>
      <c r="J6380">
        <v>1968</v>
      </c>
      <c r="K6380">
        <v>113731</v>
      </c>
      <c r="L6380">
        <v>10</v>
      </c>
      <c r="M6380" t="s">
        <v>200</v>
      </c>
      <c r="N6380" t="s">
        <v>383</v>
      </c>
      <c r="O6380" t="s">
        <v>202</v>
      </c>
      <c r="P6380" t="s">
        <v>6145</v>
      </c>
    </row>
    <row r="6381" spans="1:16" x14ac:dyDescent="0.25">
      <c r="A6381">
        <v>8675</v>
      </c>
      <c r="B6381" t="s">
        <v>360</v>
      </c>
      <c r="E6381" t="s">
        <v>6667</v>
      </c>
      <c r="F6381" t="s">
        <v>347</v>
      </c>
      <c r="G6381" t="s">
        <v>235</v>
      </c>
      <c r="H6381" t="s">
        <v>198</v>
      </c>
      <c r="I6381" t="s">
        <v>6370</v>
      </c>
      <c r="J6381">
        <v>1981</v>
      </c>
      <c r="K6381">
        <v>529362</v>
      </c>
      <c r="L6381">
        <v>10</v>
      </c>
      <c r="M6381" t="s">
        <v>200</v>
      </c>
      <c r="N6381" t="s">
        <v>364</v>
      </c>
      <c r="O6381" t="s">
        <v>202</v>
      </c>
      <c r="P6381" t="s">
        <v>365</v>
      </c>
    </row>
    <row r="6382" spans="1:16" x14ac:dyDescent="0.25">
      <c r="A6382">
        <v>8676</v>
      </c>
      <c r="B6382" t="s">
        <v>360</v>
      </c>
      <c r="E6382" t="s">
        <v>6668</v>
      </c>
      <c r="F6382" t="s">
        <v>347</v>
      </c>
      <c r="G6382" t="s">
        <v>235</v>
      </c>
      <c r="H6382" t="s">
        <v>198</v>
      </c>
      <c r="I6382" t="s">
        <v>6370</v>
      </c>
      <c r="J6382">
        <v>1969</v>
      </c>
      <c r="K6382">
        <v>117130</v>
      </c>
      <c r="L6382">
        <v>10</v>
      </c>
      <c r="M6382" t="s">
        <v>200</v>
      </c>
      <c r="N6382" t="s">
        <v>383</v>
      </c>
      <c r="O6382" t="s">
        <v>202</v>
      </c>
      <c r="P6382" t="s">
        <v>6145</v>
      </c>
    </row>
    <row r="6383" spans="1:16" x14ac:dyDescent="0.25">
      <c r="A6383">
        <v>8677</v>
      </c>
      <c r="B6383" t="s">
        <v>360</v>
      </c>
      <c r="E6383" t="s">
        <v>6669</v>
      </c>
      <c r="F6383" t="s">
        <v>347</v>
      </c>
      <c r="G6383" t="s">
        <v>235</v>
      </c>
      <c r="H6383" t="s">
        <v>198</v>
      </c>
      <c r="I6383" t="s">
        <v>6370</v>
      </c>
      <c r="J6383">
        <v>1976</v>
      </c>
      <c r="K6383">
        <v>341665</v>
      </c>
      <c r="L6383">
        <v>10</v>
      </c>
      <c r="M6383" t="s">
        <v>200</v>
      </c>
      <c r="N6383" t="s">
        <v>364</v>
      </c>
      <c r="O6383" t="s">
        <v>202</v>
      </c>
      <c r="P6383" t="s">
        <v>365</v>
      </c>
    </row>
    <row r="6384" spans="1:16" x14ac:dyDescent="0.25">
      <c r="A6384">
        <v>8678</v>
      </c>
      <c r="B6384" t="s">
        <v>360</v>
      </c>
      <c r="E6384" t="s">
        <v>6670</v>
      </c>
      <c r="F6384" t="s">
        <v>347</v>
      </c>
      <c r="G6384" t="s">
        <v>235</v>
      </c>
      <c r="H6384" t="s">
        <v>198</v>
      </c>
      <c r="I6384" t="s">
        <v>6370</v>
      </c>
      <c r="J6384">
        <v>1983</v>
      </c>
      <c r="K6384">
        <v>47240</v>
      </c>
      <c r="L6384">
        <v>10</v>
      </c>
      <c r="M6384" t="s">
        <v>200</v>
      </c>
      <c r="N6384" t="s">
        <v>467</v>
      </c>
      <c r="O6384" t="s">
        <v>202</v>
      </c>
      <c r="P6384" t="s">
        <v>365</v>
      </c>
    </row>
    <row r="6385" spans="1:16" x14ac:dyDescent="0.25">
      <c r="A6385">
        <v>8679</v>
      </c>
      <c r="B6385" t="s">
        <v>360</v>
      </c>
      <c r="E6385" t="s">
        <v>6671</v>
      </c>
      <c r="F6385" t="s">
        <v>347</v>
      </c>
      <c r="G6385" t="s">
        <v>235</v>
      </c>
      <c r="H6385" t="s">
        <v>198</v>
      </c>
      <c r="I6385" t="s">
        <v>6370</v>
      </c>
      <c r="J6385">
        <v>1983</v>
      </c>
      <c r="K6385">
        <v>88334</v>
      </c>
      <c r="L6385">
        <v>10</v>
      </c>
      <c r="M6385" t="s">
        <v>200</v>
      </c>
      <c r="N6385" t="s">
        <v>467</v>
      </c>
      <c r="O6385" t="s">
        <v>202</v>
      </c>
      <c r="P6385" t="s">
        <v>365</v>
      </c>
    </row>
    <row r="6386" spans="1:16" x14ac:dyDescent="0.25">
      <c r="A6386">
        <v>8680</v>
      </c>
      <c r="B6386" t="s">
        <v>360</v>
      </c>
      <c r="E6386" t="s">
        <v>6672</v>
      </c>
      <c r="F6386" t="s">
        <v>347</v>
      </c>
      <c r="G6386" t="s">
        <v>235</v>
      </c>
      <c r="H6386" t="s">
        <v>198</v>
      </c>
      <c r="I6386" t="s">
        <v>6370</v>
      </c>
      <c r="J6386">
        <v>1985</v>
      </c>
      <c r="K6386">
        <v>113828</v>
      </c>
      <c r="L6386">
        <v>10</v>
      </c>
      <c r="M6386" t="s">
        <v>200</v>
      </c>
      <c r="N6386" t="s">
        <v>467</v>
      </c>
      <c r="O6386" t="s">
        <v>202</v>
      </c>
      <c r="P6386" t="s">
        <v>365</v>
      </c>
    </row>
    <row r="6387" spans="1:16" x14ac:dyDescent="0.25">
      <c r="A6387">
        <v>8681</v>
      </c>
      <c r="B6387" t="s">
        <v>360</v>
      </c>
      <c r="E6387" t="s">
        <v>6673</v>
      </c>
      <c r="F6387" t="s">
        <v>347</v>
      </c>
      <c r="G6387" t="s">
        <v>235</v>
      </c>
      <c r="H6387" t="s">
        <v>198</v>
      </c>
      <c r="I6387" t="s">
        <v>6370</v>
      </c>
      <c r="J6387">
        <v>1985</v>
      </c>
      <c r="K6387">
        <v>1066239</v>
      </c>
      <c r="L6387">
        <v>10</v>
      </c>
      <c r="M6387" t="s">
        <v>200</v>
      </c>
      <c r="N6387" t="s">
        <v>467</v>
      </c>
      <c r="O6387" t="s">
        <v>202</v>
      </c>
      <c r="P6387" t="s">
        <v>365</v>
      </c>
    </row>
    <row r="6388" spans="1:16" x14ac:dyDescent="0.25">
      <c r="A6388">
        <v>8682</v>
      </c>
      <c r="B6388" t="s">
        <v>360</v>
      </c>
      <c r="E6388" t="s">
        <v>6386</v>
      </c>
      <c r="F6388" t="s">
        <v>347</v>
      </c>
      <c r="G6388" t="s">
        <v>235</v>
      </c>
      <c r="H6388" t="s">
        <v>198</v>
      </c>
      <c r="I6388" t="s">
        <v>6370</v>
      </c>
      <c r="J6388">
        <v>1975</v>
      </c>
      <c r="K6388">
        <v>81395</v>
      </c>
      <c r="L6388">
        <v>10</v>
      </c>
      <c r="M6388" t="s">
        <v>200</v>
      </c>
      <c r="N6388" t="s">
        <v>467</v>
      </c>
      <c r="O6388" t="s">
        <v>202</v>
      </c>
      <c r="P6388" t="s">
        <v>365</v>
      </c>
    </row>
    <row r="6389" spans="1:16" x14ac:dyDescent="0.25">
      <c r="A6389">
        <v>8683</v>
      </c>
      <c r="B6389" t="s">
        <v>360</v>
      </c>
      <c r="E6389" t="s">
        <v>6674</v>
      </c>
      <c r="F6389" t="s">
        <v>347</v>
      </c>
      <c r="G6389" t="s">
        <v>235</v>
      </c>
      <c r="H6389" t="s">
        <v>198</v>
      </c>
      <c r="I6389" t="s">
        <v>6370</v>
      </c>
      <c r="J6389">
        <v>1909</v>
      </c>
      <c r="K6389">
        <v>2691</v>
      </c>
      <c r="L6389">
        <v>10</v>
      </c>
      <c r="M6389" t="s">
        <v>200</v>
      </c>
      <c r="N6389" t="s">
        <v>383</v>
      </c>
      <c r="O6389" t="s">
        <v>202</v>
      </c>
      <c r="P6389" t="s">
        <v>6145</v>
      </c>
    </row>
    <row r="6390" spans="1:16" x14ac:dyDescent="0.25">
      <c r="A6390">
        <v>8684</v>
      </c>
      <c r="B6390" t="s">
        <v>360</v>
      </c>
      <c r="E6390" t="s">
        <v>6675</v>
      </c>
      <c r="F6390" t="s">
        <v>347</v>
      </c>
      <c r="G6390" t="s">
        <v>235</v>
      </c>
      <c r="H6390" t="s">
        <v>198</v>
      </c>
      <c r="I6390" t="s">
        <v>6370</v>
      </c>
      <c r="J6390">
        <v>1973</v>
      </c>
      <c r="K6390">
        <v>4486</v>
      </c>
      <c r="L6390">
        <v>10</v>
      </c>
      <c r="M6390" t="s">
        <v>200</v>
      </c>
      <c r="N6390" t="s">
        <v>467</v>
      </c>
      <c r="O6390" t="s">
        <v>202</v>
      </c>
      <c r="P6390" t="s">
        <v>365</v>
      </c>
    </row>
    <row r="6391" spans="1:16" x14ac:dyDescent="0.25">
      <c r="A6391">
        <v>8685</v>
      </c>
      <c r="B6391" t="s">
        <v>360</v>
      </c>
      <c r="E6391" t="s">
        <v>6676</v>
      </c>
      <c r="F6391" t="s">
        <v>347</v>
      </c>
      <c r="G6391" t="s">
        <v>235</v>
      </c>
      <c r="H6391" t="s">
        <v>198</v>
      </c>
      <c r="I6391" t="s">
        <v>6370</v>
      </c>
      <c r="J6391">
        <v>1971</v>
      </c>
      <c r="K6391">
        <v>15729</v>
      </c>
      <c r="L6391">
        <v>10</v>
      </c>
      <c r="M6391" t="s">
        <v>200</v>
      </c>
      <c r="N6391" t="s">
        <v>467</v>
      </c>
      <c r="O6391" t="s">
        <v>202</v>
      </c>
      <c r="P6391" t="s">
        <v>365</v>
      </c>
    </row>
    <row r="6392" spans="1:16" x14ac:dyDescent="0.25">
      <c r="A6392">
        <v>8686</v>
      </c>
      <c r="B6392" t="s">
        <v>360</v>
      </c>
      <c r="E6392" t="s">
        <v>6677</v>
      </c>
      <c r="F6392" t="s">
        <v>347</v>
      </c>
      <c r="G6392" t="s">
        <v>235</v>
      </c>
      <c r="H6392" t="s">
        <v>198</v>
      </c>
      <c r="I6392" t="s">
        <v>6370</v>
      </c>
      <c r="J6392">
        <v>1981</v>
      </c>
      <c r="K6392">
        <v>94354</v>
      </c>
      <c r="L6392">
        <v>10</v>
      </c>
      <c r="M6392" t="s">
        <v>200</v>
      </c>
      <c r="N6392" t="s">
        <v>364</v>
      </c>
      <c r="O6392" t="s">
        <v>202</v>
      </c>
      <c r="P6392" t="s">
        <v>365</v>
      </c>
    </row>
    <row r="6393" spans="1:16" x14ac:dyDescent="0.25">
      <c r="A6393">
        <v>8687</v>
      </c>
      <c r="B6393" t="s">
        <v>360</v>
      </c>
      <c r="E6393" t="s">
        <v>6678</v>
      </c>
      <c r="F6393" t="s">
        <v>347</v>
      </c>
      <c r="G6393" t="s">
        <v>235</v>
      </c>
      <c r="H6393" t="s">
        <v>198</v>
      </c>
      <c r="I6393" t="s">
        <v>6370</v>
      </c>
      <c r="J6393">
        <v>1981</v>
      </c>
      <c r="K6393">
        <v>61152</v>
      </c>
      <c r="L6393">
        <v>10</v>
      </c>
      <c r="M6393" t="s">
        <v>200</v>
      </c>
      <c r="N6393" t="s">
        <v>364</v>
      </c>
      <c r="O6393" t="s">
        <v>202</v>
      </c>
      <c r="P6393" t="s">
        <v>365</v>
      </c>
    </row>
    <row r="6394" spans="1:16" x14ac:dyDescent="0.25">
      <c r="A6394">
        <v>8688</v>
      </c>
      <c r="B6394" t="s">
        <v>360</v>
      </c>
      <c r="E6394" t="s">
        <v>6679</v>
      </c>
      <c r="F6394" t="s">
        <v>347</v>
      </c>
      <c r="G6394" t="s">
        <v>235</v>
      </c>
      <c r="H6394" t="s">
        <v>198</v>
      </c>
      <c r="I6394" t="s">
        <v>6370</v>
      </c>
      <c r="J6394">
        <v>1982</v>
      </c>
      <c r="K6394">
        <v>91857</v>
      </c>
      <c r="L6394">
        <v>10</v>
      </c>
      <c r="M6394" t="s">
        <v>200</v>
      </c>
      <c r="N6394" t="s">
        <v>364</v>
      </c>
      <c r="O6394" t="s">
        <v>202</v>
      </c>
      <c r="P6394" t="s">
        <v>365</v>
      </c>
    </row>
    <row r="6395" spans="1:16" x14ac:dyDescent="0.25">
      <c r="A6395">
        <v>8689</v>
      </c>
      <c r="B6395" t="s">
        <v>360</v>
      </c>
      <c r="E6395" t="s">
        <v>6680</v>
      </c>
      <c r="F6395" t="s">
        <v>347</v>
      </c>
      <c r="G6395" t="s">
        <v>235</v>
      </c>
      <c r="H6395" t="s">
        <v>198</v>
      </c>
      <c r="I6395" t="s">
        <v>6370</v>
      </c>
      <c r="J6395">
        <v>1970</v>
      </c>
      <c r="K6395">
        <v>110170</v>
      </c>
      <c r="L6395">
        <v>10</v>
      </c>
      <c r="M6395" t="s">
        <v>200</v>
      </c>
      <c r="N6395" t="s">
        <v>436</v>
      </c>
      <c r="O6395" t="s">
        <v>202</v>
      </c>
      <c r="P6395" t="s">
        <v>6145</v>
      </c>
    </row>
    <row r="6396" spans="1:16" x14ac:dyDescent="0.25">
      <c r="A6396">
        <v>8690</v>
      </c>
      <c r="B6396" t="s">
        <v>360</v>
      </c>
      <c r="E6396" t="s">
        <v>6681</v>
      </c>
      <c r="F6396" t="s">
        <v>347</v>
      </c>
      <c r="G6396" t="s">
        <v>235</v>
      </c>
      <c r="H6396" t="s">
        <v>198</v>
      </c>
      <c r="I6396" t="s">
        <v>6370</v>
      </c>
      <c r="J6396">
        <v>1979</v>
      </c>
      <c r="K6396">
        <v>12680</v>
      </c>
      <c r="L6396">
        <v>10</v>
      </c>
      <c r="M6396" t="s">
        <v>200</v>
      </c>
      <c r="N6396" t="s">
        <v>364</v>
      </c>
      <c r="O6396" t="s">
        <v>202</v>
      </c>
      <c r="P6396" t="s">
        <v>365</v>
      </c>
    </row>
    <row r="6397" spans="1:16" x14ac:dyDescent="0.25">
      <c r="A6397">
        <v>8691</v>
      </c>
      <c r="B6397" t="s">
        <v>360</v>
      </c>
      <c r="E6397" t="s">
        <v>6677</v>
      </c>
      <c r="F6397" t="s">
        <v>347</v>
      </c>
      <c r="G6397" t="s">
        <v>235</v>
      </c>
      <c r="H6397" t="s">
        <v>198</v>
      </c>
      <c r="I6397" t="s">
        <v>6370</v>
      </c>
      <c r="J6397">
        <v>1981</v>
      </c>
      <c r="K6397">
        <v>40603</v>
      </c>
      <c r="L6397">
        <v>10</v>
      </c>
      <c r="M6397" t="s">
        <v>200</v>
      </c>
      <c r="N6397" t="s">
        <v>364</v>
      </c>
      <c r="O6397" t="s">
        <v>202</v>
      </c>
      <c r="P6397" t="s">
        <v>365</v>
      </c>
    </row>
    <row r="6398" spans="1:16" x14ac:dyDescent="0.25">
      <c r="A6398">
        <v>8692</v>
      </c>
      <c r="B6398" t="s">
        <v>360</v>
      </c>
      <c r="E6398" t="s">
        <v>6682</v>
      </c>
      <c r="F6398" t="s">
        <v>347</v>
      </c>
      <c r="G6398" t="s">
        <v>235</v>
      </c>
      <c r="H6398" t="s">
        <v>198</v>
      </c>
      <c r="I6398" t="s">
        <v>6370</v>
      </c>
      <c r="J6398">
        <v>1982</v>
      </c>
      <c r="K6398">
        <v>12975</v>
      </c>
      <c r="L6398">
        <v>10</v>
      </c>
      <c r="M6398" t="s">
        <v>200</v>
      </c>
      <c r="N6398" t="s">
        <v>364</v>
      </c>
      <c r="O6398" t="s">
        <v>202</v>
      </c>
      <c r="P6398" t="s">
        <v>365</v>
      </c>
    </row>
    <row r="6399" spans="1:16" x14ac:dyDescent="0.25">
      <c r="A6399">
        <v>8693</v>
      </c>
      <c r="B6399" t="s">
        <v>360</v>
      </c>
      <c r="E6399" t="s">
        <v>6683</v>
      </c>
      <c r="F6399" t="s">
        <v>347</v>
      </c>
      <c r="G6399" t="s">
        <v>235</v>
      </c>
      <c r="H6399" t="s">
        <v>198</v>
      </c>
      <c r="I6399" t="s">
        <v>6370</v>
      </c>
      <c r="J6399">
        <v>1977</v>
      </c>
      <c r="K6399">
        <v>1178100</v>
      </c>
      <c r="L6399">
        <v>10</v>
      </c>
      <c r="M6399" t="s">
        <v>200</v>
      </c>
      <c r="N6399" t="s">
        <v>436</v>
      </c>
      <c r="O6399" t="s">
        <v>202</v>
      </c>
      <c r="P6399" t="s">
        <v>6145</v>
      </c>
    </row>
    <row r="6400" spans="1:16" x14ac:dyDescent="0.25">
      <c r="A6400">
        <v>8694</v>
      </c>
      <c r="B6400" t="s">
        <v>360</v>
      </c>
      <c r="E6400" t="s">
        <v>6684</v>
      </c>
      <c r="F6400" t="s">
        <v>347</v>
      </c>
      <c r="G6400" t="s">
        <v>235</v>
      </c>
      <c r="H6400" t="s">
        <v>198</v>
      </c>
      <c r="I6400" t="s">
        <v>6370</v>
      </c>
      <c r="J6400">
        <v>1977</v>
      </c>
      <c r="K6400">
        <v>333140</v>
      </c>
      <c r="L6400">
        <v>10</v>
      </c>
      <c r="M6400" t="s">
        <v>200</v>
      </c>
      <c r="N6400" t="s">
        <v>436</v>
      </c>
      <c r="O6400" t="s">
        <v>202</v>
      </c>
      <c r="P6400" t="s">
        <v>6145</v>
      </c>
    </row>
    <row r="6401" spans="1:16" x14ac:dyDescent="0.25">
      <c r="A6401">
        <v>8695</v>
      </c>
      <c r="B6401" t="s">
        <v>360</v>
      </c>
      <c r="E6401" t="s">
        <v>6685</v>
      </c>
      <c r="F6401" t="s">
        <v>347</v>
      </c>
      <c r="G6401" t="s">
        <v>235</v>
      </c>
      <c r="H6401" t="s">
        <v>198</v>
      </c>
      <c r="I6401" t="s">
        <v>6370</v>
      </c>
      <c r="J6401">
        <v>1977</v>
      </c>
      <c r="K6401">
        <v>277290</v>
      </c>
      <c r="L6401">
        <v>10</v>
      </c>
      <c r="M6401" t="s">
        <v>200</v>
      </c>
      <c r="N6401" t="s">
        <v>436</v>
      </c>
      <c r="O6401" t="s">
        <v>202</v>
      </c>
      <c r="P6401" t="s">
        <v>6145</v>
      </c>
    </row>
    <row r="6402" spans="1:16" x14ac:dyDescent="0.25">
      <c r="A6402">
        <v>8696</v>
      </c>
      <c r="B6402" t="s">
        <v>360</v>
      </c>
      <c r="E6402" t="s">
        <v>6686</v>
      </c>
      <c r="F6402" t="s">
        <v>347</v>
      </c>
      <c r="G6402" t="s">
        <v>235</v>
      </c>
      <c r="H6402" t="s">
        <v>198</v>
      </c>
      <c r="I6402" t="s">
        <v>6370</v>
      </c>
      <c r="J6402">
        <v>1979</v>
      </c>
      <c r="K6402">
        <v>7636</v>
      </c>
      <c r="L6402">
        <v>10</v>
      </c>
      <c r="M6402" t="s">
        <v>200</v>
      </c>
      <c r="N6402" t="s">
        <v>364</v>
      </c>
      <c r="O6402" t="s">
        <v>202</v>
      </c>
      <c r="P6402" t="s">
        <v>365</v>
      </c>
    </row>
    <row r="6403" spans="1:16" x14ac:dyDescent="0.25">
      <c r="A6403">
        <v>8697</v>
      </c>
      <c r="B6403" t="s">
        <v>360</v>
      </c>
      <c r="E6403" t="s">
        <v>6687</v>
      </c>
      <c r="F6403" t="s">
        <v>347</v>
      </c>
      <c r="G6403" t="s">
        <v>235</v>
      </c>
      <c r="H6403" t="s">
        <v>198</v>
      </c>
      <c r="I6403" t="s">
        <v>6370</v>
      </c>
      <c r="J6403">
        <v>1974</v>
      </c>
      <c r="K6403">
        <v>360290</v>
      </c>
      <c r="L6403">
        <v>10</v>
      </c>
      <c r="M6403" t="s">
        <v>200</v>
      </c>
      <c r="N6403" t="s">
        <v>436</v>
      </c>
      <c r="O6403" t="s">
        <v>202</v>
      </c>
      <c r="P6403" t="s">
        <v>6145</v>
      </c>
    </row>
    <row r="6404" spans="1:16" x14ac:dyDescent="0.25">
      <c r="A6404">
        <v>8698</v>
      </c>
      <c r="B6404" t="s">
        <v>360</v>
      </c>
      <c r="E6404" t="s">
        <v>6688</v>
      </c>
      <c r="F6404" t="s">
        <v>347</v>
      </c>
      <c r="G6404" t="s">
        <v>235</v>
      </c>
      <c r="H6404" t="s">
        <v>198</v>
      </c>
      <c r="I6404" t="s">
        <v>6370</v>
      </c>
      <c r="J6404">
        <v>1975</v>
      </c>
      <c r="K6404">
        <v>455700</v>
      </c>
      <c r="L6404">
        <v>10</v>
      </c>
      <c r="M6404" t="s">
        <v>200</v>
      </c>
      <c r="N6404" t="s">
        <v>436</v>
      </c>
      <c r="O6404" t="s">
        <v>202</v>
      </c>
      <c r="P6404" t="s">
        <v>6145</v>
      </c>
    </row>
    <row r="6405" spans="1:16" x14ac:dyDescent="0.25">
      <c r="A6405">
        <v>8699</v>
      </c>
      <c r="B6405" t="s">
        <v>360</v>
      </c>
      <c r="E6405" t="s">
        <v>5006</v>
      </c>
      <c r="F6405" t="s">
        <v>347</v>
      </c>
      <c r="G6405" t="s">
        <v>235</v>
      </c>
      <c r="H6405" t="s">
        <v>198</v>
      </c>
      <c r="I6405" t="s">
        <v>6370</v>
      </c>
      <c r="J6405">
        <v>1982</v>
      </c>
      <c r="K6405">
        <v>25012</v>
      </c>
      <c r="L6405">
        <v>10</v>
      </c>
      <c r="M6405" t="s">
        <v>200</v>
      </c>
      <c r="N6405" t="s">
        <v>364</v>
      </c>
      <c r="O6405" t="s">
        <v>202</v>
      </c>
      <c r="P6405" t="s">
        <v>365</v>
      </c>
    </row>
    <row r="6406" spans="1:16" x14ac:dyDescent="0.25">
      <c r="A6406">
        <v>8700</v>
      </c>
      <c r="B6406" t="s">
        <v>360</v>
      </c>
      <c r="E6406" t="s">
        <v>6689</v>
      </c>
      <c r="F6406" t="s">
        <v>347</v>
      </c>
      <c r="G6406" t="s">
        <v>235</v>
      </c>
      <c r="H6406" t="s">
        <v>198</v>
      </c>
      <c r="I6406" t="s">
        <v>6370</v>
      </c>
      <c r="J6406">
        <v>1974</v>
      </c>
      <c r="K6406">
        <v>136740</v>
      </c>
      <c r="L6406">
        <v>10</v>
      </c>
      <c r="M6406" t="s">
        <v>200</v>
      </c>
      <c r="N6406" t="s">
        <v>436</v>
      </c>
      <c r="O6406" t="s">
        <v>202</v>
      </c>
      <c r="P6406" t="s">
        <v>6145</v>
      </c>
    </row>
    <row r="6407" spans="1:16" x14ac:dyDescent="0.25">
      <c r="A6407">
        <v>8701</v>
      </c>
      <c r="B6407" t="s">
        <v>360</v>
      </c>
      <c r="E6407" t="s">
        <v>6690</v>
      </c>
      <c r="F6407" t="s">
        <v>347</v>
      </c>
      <c r="G6407" t="s">
        <v>235</v>
      </c>
      <c r="H6407" t="s">
        <v>198</v>
      </c>
      <c r="I6407" t="s">
        <v>6370</v>
      </c>
      <c r="J6407">
        <v>1967</v>
      </c>
      <c r="K6407">
        <v>638263</v>
      </c>
      <c r="L6407">
        <v>10</v>
      </c>
      <c r="M6407" t="s">
        <v>200</v>
      </c>
      <c r="N6407" t="s">
        <v>364</v>
      </c>
      <c r="O6407" t="s">
        <v>202</v>
      </c>
      <c r="P6407" t="s">
        <v>365</v>
      </c>
    </row>
    <row r="6408" spans="1:16" x14ac:dyDescent="0.25">
      <c r="A6408">
        <v>8702</v>
      </c>
      <c r="B6408" t="s">
        <v>360</v>
      </c>
      <c r="E6408" t="s">
        <v>6691</v>
      </c>
      <c r="F6408" t="s">
        <v>347</v>
      </c>
      <c r="G6408" t="s">
        <v>235</v>
      </c>
      <c r="H6408" t="s">
        <v>198</v>
      </c>
      <c r="I6408" t="s">
        <v>6370</v>
      </c>
      <c r="J6408">
        <v>1966</v>
      </c>
      <c r="K6408">
        <v>405470</v>
      </c>
      <c r="L6408">
        <v>10</v>
      </c>
      <c r="M6408" t="s">
        <v>200</v>
      </c>
      <c r="N6408" t="s">
        <v>436</v>
      </c>
      <c r="O6408" t="s">
        <v>202</v>
      </c>
      <c r="P6408" t="s">
        <v>6145</v>
      </c>
    </row>
    <row r="6409" spans="1:16" x14ac:dyDescent="0.25">
      <c r="A6409">
        <v>8703</v>
      </c>
      <c r="B6409" t="s">
        <v>360</v>
      </c>
      <c r="E6409" t="s">
        <v>6692</v>
      </c>
      <c r="F6409" t="s">
        <v>347</v>
      </c>
      <c r="G6409" t="s">
        <v>235</v>
      </c>
      <c r="H6409" t="s">
        <v>198</v>
      </c>
      <c r="I6409" t="s">
        <v>6370</v>
      </c>
      <c r="J6409">
        <v>1982</v>
      </c>
      <c r="K6409">
        <v>84627</v>
      </c>
      <c r="L6409">
        <v>10</v>
      </c>
      <c r="M6409" t="s">
        <v>200</v>
      </c>
      <c r="N6409" t="s">
        <v>364</v>
      </c>
      <c r="O6409" t="s">
        <v>202</v>
      </c>
      <c r="P6409" t="s">
        <v>365</v>
      </c>
    </row>
    <row r="6410" spans="1:16" x14ac:dyDescent="0.25">
      <c r="A6410">
        <v>8704</v>
      </c>
      <c r="B6410" t="s">
        <v>360</v>
      </c>
      <c r="E6410" t="s">
        <v>6693</v>
      </c>
      <c r="F6410" t="s">
        <v>347</v>
      </c>
      <c r="G6410" t="s">
        <v>235</v>
      </c>
      <c r="H6410" t="s">
        <v>198</v>
      </c>
      <c r="I6410" t="s">
        <v>6370</v>
      </c>
      <c r="J6410">
        <v>1982</v>
      </c>
      <c r="K6410">
        <v>83121</v>
      </c>
      <c r="L6410">
        <v>10</v>
      </c>
      <c r="M6410" t="s">
        <v>200</v>
      </c>
      <c r="N6410" t="s">
        <v>364</v>
      </c>
      <c r="O6410" t="s">
        <v>202</v>
      </c>
      <c r="P6410" t="s">
        <v>365</v>
      </c>
    </row>
    <row r="6411" spans="1:16" x14ac:dyDescent="0.25">
      <c r="A6411">
        <v>8705</v>
      </c>
      <c r="B6411" t="s">
        <v>360</v>
      </c>
      <c r="E6411" t="s">
        <v>6694</v>
      </c>
      <c r="F6411" t="s">
        <v>347</v>
      </c>
      <c r="G6411" t="s">
        <v>235</v>
      </c>
      <c r="H6411" t="s">
        <v>198</v>
      </c>
      <c r="I6411" t="s">
        <v>6370</v>
      </c>
      <c r="J6411">
        <v>1985</v>
      </c>
      <c r="K6411">
        <v>68005</v>
      </c>
      <c r="L6411">
        <v>10</v>
      </c>
      <c r="M6411" t="s">
        <v>200</v>
      </c>
      <c r="N6411" t="s">
        <v>364</v>
      </c>
      <c r="O6411" t="s">
        <v>202</v>
      </c>
      <c r="P6411" t="s">
        <v>365</v>
      </c>
    </row>
    <row r="6412" spans="1:16" x14ac:dyDescent="0.25">
      <c r="A6412">
        <v>8706</v>
      </c>
      <c r="B6412" t="s">
        <v>360</v>
      </c>
      <c r="E6412" t="s">
        <v>6695</v>
      </c>
      <c r="F6412" t="s">
        <v>347</v>
      </c>
      <c r="G6412" t="s">
        <v>235</v>
      </c>
      <c r="H6412" t="s">
        <v>198</v>
      </c>
      <c r="I6412" t="s">
        <v>6370</v>
      </c>
      <c r="J6412">
        <v>1985</v>
      </c>
      <c r="K6412">
        <v>77140</v>
      </c>
      <c r="L6412">
        <v>10</v>
      </c>
      <c r="M6412" t="s">
        <v>200</v>
      </c>
      <c r="N6412" t="s">
        <v>364</v>
      </c>
      <c r="O6412" t="s">
        <v>202</v>
      </c>
      <c r="P6412" t="s">
        <v>365</v>
      </c>
    </row>
    <row r="6413" spans="1:16" x14ac:dyDescent="0.25">
      <c r="A6413">
        <v>8707</v>
      </c>
      <c r="B6413" t="s">
        <v>360</v>
      </c>
      <c r="E6413" t="s">
        <v>6696</v>
      </c>
      <c r="F6413" t="s">
        <v>347</v>
      </c>
      <c r="G6413" t="s">
        <v>235</v>
      </c>
      <c r="H6413" t="s">
        <v>198</v>
      </c>
      <c r="I6413" t="s">
        <v>6370</v>
      </c>
      <c r="J6413">
        <v>1985</v>
      </c>
      <c r="K6413">
        <v>89605</v>
      </c>
      <c r="L6413">
        <v>10</v>
      </c>
      <c r="M6413" t="s">
        <v>200</v>
      </c>
      <c r="N6413" t="s">
        <v>364</v>
      </c>
      <c r="O6413" t="s">
        <v>202</v>
      </c>
      <c r="P6413" t="s">
        <v>365</v>
      </c>
    </row>
    <row r="6414" spans="1:16" x14ac:dyDescent="0.25">
      <c r="A6414">
        <v>8708</v>
      </c>
      <c r="B6414" t="s">
        <v>360</v>
      </c>
      <c r="E6414" t="s">
        <v>6697</v>
      </c>
      <c r="F6414" t="s">
        <v>347</v>
      </c>
      <c r="G6414" t="s">
        <v>235</v>
      </c>
      <c r="H6414" t="s">
        <v>198</v>
      </c>
      <c r="I6414" t="s">
        <v>6370</v>
      </c>
      <c r="J6414">
        <v>1986</v>
      </c>
      <c r="K6414">
        <v>126022</v>
      </c>
      <c r="L6414">
        <v>10</v>
      </c>
      <c r="M6414" t="s">
        <v>200</v>
      </c>
      <c r="N6414" t="s">
        <v>364</v>
      </c>
      <c r="O6414" t="s">
        <v>202</v>
      </c>
      <c r="P6414" t="s">
        <v>365</v>
      </c>
    </row>
    <row r="6415" spans="1:16" x14ac:dyDescent="0.25">
      <c r="A6415">
        <v>8709</v>
      </c>
      <c r="B6415" t="s">
        <v>360</v>
      </c>
      <c r="E6415" t="s">
        <v>6698</v>
      </c>
      <c r="F6415" t="s">
        <v>347</v>
      </c>
      <c r="G6415" t="s">
        <v>235</v>
      </c>
      <c r="H6415" t="s">
        <v>198</v>
      </c>
      <c r="I6415" t="s">
        <v>6370</v>
      </c>
      <c r="J6415">
        <v>1986</v>
      </c>
      <c r="K6415">
        <v>114422</v>
      </c>
      <c r="L6415">
        <v>10</v>
      </c>
      <c r="M6415" t="s">
        <v>200</v>
      </c>
      <c r="N6415" t="s">
        <v>364</v>
      </c>
      <c r="O6415" t="s">
        <v>202</v>
      </c>
      <c r="P6415" t="s">
        <v>365</v>
      </c>
    </row>
    <row r="6416" spans="1:16" x14ac:dyDescent="0.25">
      <c r="A6416">
        <v>8710</v>
      </c>
      <c r="B6416" t="s">
        <v>360</v>
      </c>
      <c r="E6416" t="s">
        <v>6699</v>
      </c>
      <c r="F6416" t="s">
        <v>347</v>
      </c>
      <c r="G6416" t="s">
        <v>235</v>
      </c>
      <c r="H6416" t="s">
        <v>198</v>
      </c>
      <c r="I6416" t="s">
        <v>6370</v>
      </c>
      <c r="J6416">
        <v>1986</v>
      </c>
      <c r="K6416">
        <v>52617</v>
      </c>
      <c r="L6416">
        <v>10</v>
      </c>
      <c r="M6416" t="s">
        <v>200</v>
      </c>
      <c r="N6416" t="s">
        <v>364</v>
      </c>
      <c r="O6416" t="s">
        <v>202</v>
      </c>
      <c r="P6416" t="s">
        <v>365</v>
      </c>
    </row>
    <row r="6417" spans="1:16" x14ac:dyDescent="0.25">
      <c r="A6417">
        <v>8711</v>
      </c>
      <c r="B6417" t="s">
        <v>360</v>
      </c>
      <c r="E6417" t="s">
        <v>6700</v>
      </c>
      <c r="F6417" t="s">
        <v>347</v>
      </c>
      <c r="G6417" t="s">
        <v>235</v>
      </c>
      <c r="H6417" t="s">
        <v>198</v>
      </c>
      <c r="I6417" t="s">
        <v>6370</v>
      </c>
      <c r="J6417">
        <v>1986</v>
      </c>
      <c r="K6417">
        <v>135741</v>
      </c>
      <c r="L6417">
        <v>10</v>
      </c>
      <c r="M6417" t="s">
        <v>200</v>
      </c>
      <c r="N6417" t="s">
        <v>364</v>
      </c>
      <c r="O6417" t="s">
        <v>202</v>
      </c>
      <c r="P6417" t="s">
        <v>365</v>
      </c>
    </row>
    <row r="6418" spans="1:16" x14ac:dyDescent="0.25">
      <c r="A6418">
        <v>8712</v>
      </c>
      <c r="B6418" t="s">
        <v>360</v>
      </c>
      <c r="E6418" t="s">
        <v>6701</v>
      </c>
      <c r="F6418" t="s">
        <v>347</v>
      </c>
      <c r="G6418" t="s">
        <v>235</v>
      </c>
      <c r="H6418" t="s">
        <v>198</v>
      </c>
      <c r="I6418" t="s">
        <v>6370</v>
      </c>
      <c r="J6418">
        <v>1988</v>
      </c>
      <c r="K6418">
        <v>139143</v>
      </c>
      <c r="L6418">
        <v>10</v>
      </c>
      <c r="M6418" t="s">
        <v>200</v>
      </c>
      <c r="N6418" t="s">
        <v>364</v>
      </c>
      <c r="O6418" t="s">
        <v>202</v>
      </c>
      <c r="P6418" t="s">
        <v>365</v>
      </c>
    </row>
    <row r="6419" spans="1:16" x14ac:dyDescent="0.25">
      <c r="A6419">
        <v>8713</v>
      </c>
      <c r="B6419" t="s">
        <v>360</v>
      </c>
      <c r="E6419" t="s">
        <v>6702</v>
      </c>
      <c r="F6419" t="s">
        <v>347</v>
      </c>
      <c r="G6419" t="s">
        <v>235</v>
      </c>
      <c r="H6419" t="s">
        <v>198</v>
      </c>
      <c r="I6419" t="s">
        <v>6370</v>
      </c>
      <c r="J6419">
        <v>1988</v>
      </c>
      <c r="K6419">
        <v>28074</v>
      </c>
      <c r="L6419">
        <v>10</v>
      </c>
      <c r="M6419" t="s">
        <v>200</v>
      </c>
      <c r="N6419" t="s">
        <v>364</v>
      </c>
      <c r="O6419" t="s">
        <v>202</v>
      </c>
      <c r="P6419" t="s">
        <v>365</v>
      </c>
    </row>
    <row r="6420" spans="1:16" x14ac:dyDescent="0.25">
      <c r="A6420">
        <v>8714</v>
      </c>
      <c r="B6420" t="s">
        <v>360</v>
      </c>
      <c r="E6420" t="s">
        <v>6703</v>
      </c>
      <c r="F6420" t="s">
        <v>347</v>
      </c>
      <c r="G6420" t="s">
        <v>235</v>
      </c>
      <c r="H6420" t="s">
        <v>198</v>
      </c>
      <c r="I6420" t="s">
        <v>6370</v>
      </c>
      <c r="J6420">
        <v>1974</v>
      </c>
      <c r="K6420">
        <v>90098</v>
      </c>
      <c r="L6420">
        <v>10</v>
      </c>
      <c r="M6420" t="s">
        <v>200</v>
      </c>
      <c r="N6420" t="s">
        <v>436</v>
      </c>
      <c r="O6420" t="s">
        <v>202</v>
      </c>
      <c r="P6420" t="s">
        <v>6145</v>
      </c>
    </row>
    <row r="6421" spans="1:16" x14ac:dyDescent="0.25">
      <c r="A6421">
        <v>8715</v>
      </c>
      <c r="B6421" t="s">
        <v>360</v>
      </c>
      <c r="E6421" t="s">
        <v>6704</v>
      </c>
      <c r="F6421" t="s">
        <v>347</v>
      </c>
      <c r="G6421" t="s">
        <v>235</v>
      </c>
      <c r="H6421" t="s">
        <v>198</v>
      </c>
      <c r="I6421" t="s">
        <v>6370</v>
      </c>
      <c r="J6421">
        <v>1966</v>
      </c>
      <c r="K6421">
        <v>76475</v>
      </c>
      <c r="L6421">
        <v>10</v>
      </c>
      <c r="M6421" t="s">
        <v>200</v>
      </c>
      <c r="N6421" t="s">
        <v>436</v>
      </c>
      <c r="O6421" t="s">
        <v>202</v>
      </c>
      <c r="P6421" t="s">
        <v>6145</v>
      </c>
    </row>
    <row r="6422" spans="1:16" x14ac:dyDescent="0.25">
      <c r="A6422">
        <v>8716</v>
      </c>
      <c r="B6422" t="s">
        <v>360</v>
      </c>
      <c r="E6422" t="s">
        <v>6705</v>
      </c>
      <c r="F6422" t="s">
        <v>347</v>
      </c>
      <c r="G6422" t="s">
        <v>235</v>
      </c>
      <c r="H6422" t="s">
        <v>198</v>
      </c>
      <c r="I6422" t="s">
        <v>6370</v>
      </c>
      <c r="J6422">
        <v>1997</v>
      </c>
      <c r="K6422">
        <v>78550</v>
      </c>
      <c r="L6422">
        <v>10</v>
      </c>
      <c r="M6422" t="s">
        <v>200</v>
      </c>
      <c r="N6422" t="s">
        <v>364</v>
      </c>
      <c r="O6422" t="s">
        <v>202</v>
      </c>
      <c r="P6422" t="s">
        <v>365</v>
      </c>
    </row>
    <row r="6423" spans="1:16" x14ac:dyDescent="0.25">
      <c r="A6423">
        <v>8717</v>
      </c>
      <c r="B6423" t="s">
        <v>399</v>
      </c>
      <c r="E6423" t="s">
        <v>6706</v>
      </c>
      <c r="F6423" t="s">
        <v>347</v>
      </c>
      <c r="G6423" t="s">
        <v>235</v>
      </c>
      <c r="H6423" t="s">
        <v>198</v>
      </c>
      <c r="I6423" t="s">
        <v>6370</v>
      </c>
      <c r="J6423">
        <v>1971</v>
      </c>
      <c r="K6423">
        <v>5075</v>
      </c>
      <c r="L6423">
        <v>10</v>
      </c>
      <c r="M6423" t="s">
        <v>200</v>
      </c>
      <c r="N6423" t="s">
        <v>401</v>
      </c>
      <c r="O6423" t="s">
        <v>202</v>
      </c>
      <c r="P6423" t="s">
        <v>2496</v>
      </c>
    </row>
    <row r="6424" spans="1:16" x14ac:dyDescent="0.25">
      <c r="A6424">
        <v>8718</v>
      </c>
      <c r="B6424" t="s">
        <v>399</v>
      </c>
      <c r="E6424" t="s">
        <v>6706</v>
      </c>
      <c r="F6424" t="s">
        <v>347</v>
      </c>
      <c r="G6424" t="s">
        <v>235</v>
      </c>
      <c r="H6424" t="s">
        <v>198</v>
      </c>
      <c r="I6424" t="s">
        <v>6370</v>
      </c>
      <c r="J6424">
        <v>1975</v>
      </c>
      <c r="K6424">
        <v>10609</v>
      </c>
      <c r="L6424">
        <v>10</v>
      </c>
      <c r="M6424" t="s">
        <v>200</v>
      </c>
      <c r="N6424" t="s">
        <v>401</v>
      </c>
      <c r="O6424" t="s">
        <v>202</v>
      </c>
      <c r="P6424" t="s">
        <v>444</v>
      </c>
    </row>
    <row r="6425" spans="1:16" x14ac:dyDescent="0.25">
      <c r="A6425">
        <v>8719</v>
      </c>
      <c r="B6425" t="s">
        <v>360</v>
      </c>
      <c r="E6425" t="s">
        <v>6707</v>
      </c>
      <c r="F6425" t="s">
        <v>347</v>
      </c>
      <c r="G6425" t="s">
        <v>6708</v>
      </c>
      <c r="H6425" t="s">
        <v>198</v>
      </c>
      <c r="I6425" t="s">
        <v>6709</v>
      </c>
      <c r="J6425">
        <v>1286</v>
      </c>
      <c r="K6425">
        <v>44411</v>
      </c>
      <c r="L6425">
        <v>11</v>
      </c>
      <c r="M6425" t="s">
        <v>200</v>
      </c>
      <c r="N6425" t="s">
        <v>364</v>
      </c>
      <c r="O6425" t="s">
        <v>202</v>
      </c>
      <c r="P6425" t="s">
        <v>365</v>
      </c>
    </row>
    <row r="6426" spans="1:16" x14ac:dyDescent="0.25">
      <c r="A6426">
        <v>8720</v>
      </c>
      <c r="B6426" t="s">
        <v>360</v>
      </c>
      <c r="E6426" t="s">
        <v>6710</v>
      </c>
      <c r="F6426" t="s">
        <v>347</v>
      </c>
      <c r="G6426" t="s">
        <v>6708</v>
      </c>
      <c r="H6426" t="s">
        <v>198</v>
      </c>
      <c r="I6426" t="s">
        <v>6709</v>
      </c>
      <c r="J6426">
        <v>1287</v>
      </c>
      <c r="K6426">
        <v>37352</v>
      </c>
      <c r="L6426">
        <v>11</v>
      </c>
      <c r="M6426" t="s">
        <v>200</v>
      </c>
      <c r="N6426" t="s">
        <v>364</v>
      </c>
      <c r="O6426" t="s">
        <v>202</v>
      </c>
      <c r="P6426" t="s">
        <v>365</v>
      </c>
    </row>
    <row r="6427" spans="1:16" x14ac:dyDescent="0.25">
      <c r="A6427">
        <v>8721</v>
      </c>
      <c r="B6427" t="s">
        <v>360</v>
      </c>
      <c r="E6427" t="s">
        <v>6711</v>
      </c>
      <c r="F6427" t="s">
        <v>347</v>
      </c>
      <c r="G6427" t="s">
        <v>6708</v>
      </c>
      <c r="H6427" t="s">
        <v>198</v>
      </c>
      <c r="I6427" t="s">
        <v>6709</v>
      </c>
      <c r="J6427">
        <v>1284</v>
      </c>
      <c r="K6427">
        <v>35855</v>
      </c>
      <c r="L6427">
        <v>11</v>
      </c>
      <c r="M6427" t="s">
        <v>200</v>
      </c>
      <c r="N6427" t="s">
        <v>364</v>
      </c>
      <c r="O6427" t="s">
        <v>202</v>
      </c>
      <c r="P6427" t="s">
        <v>365</v>
      </c>
    </row>
    <row r="6428" spans="1:16" x14ac:dyDescent="0.25">
      <c r="A6428">
        <v>8722</v>
      </c>
      <c r="B6428" t="s">
        <v>360</v>
      </c>
      <c r="E6428" t="s">
        <v>6712</v>
      </c>
      <c r="F6428" t="s">
        <v>347</v>
      </c>
      <c r="G6428" t="s">
        <v>6708</v>
      </c>
      <c r="H6428" t="s">
        <v>198</v>
      </c>
      <c r="I6428" t="s">
        <v>6709</v>
      </c>
      <c r="J6428">
        <v>1283</v>
      </c>
      <c r="K6428">
        <v>75104</v>
      </c>
      <c r="L6428">
        <v>11</v>
      </c>
      <c r="M6428" t="s">
        <v>200</v>
      </c>
      <c r="N6428" t="s">
        <v>364</v>
      </c>
      <c r="O6428" t="s">
        <v>202</v>
      </c>
      <c r="P6428" t="s">
        <v>365</v>
      </c>
    </row>
    <row r="6429" spans="1:16" x14ac:dyDescent="0.25">
      <c r="A6429">
        <v>8723</v>
      </c>
      <c r="B6429" t="s">
        <v>360</v>
      </c>
      <c r="E6429" t="s">
        <v>6713</v>
      </c>
      <c r="F6429" t="s">
        <v>347</v>
      </c>
      <c r="G6429" t="s">
        <v>6708</v>
      </c>
      <c r="H6429" t="s">
        <v>198</v>
      </c>
      <c r="I6429" t="s">
        <v>6709</v>
      </c>
      <c r="J6429">
        <v>1290</v>
      </c>
      <c r="K6429">
        <v>4299</v>
      </c>
      <c r="L6429">
        <v>11</v>
      </c>
      <c r="M6429" t="s">
        <v>200</v>
      </c>
      <c r="N6429" t="s">
        <v>364</v>
      </c>
      <c r="O6429" t="s">
        <v>202</v>
      </c>
      <c r="P6429" t="s">
        <v>365</v>
      </c>
    </row>
    <row r="6430" spans="1:16" x14ac:dyDescent="0.25">
      <c r="A6430">
        <v>8724</v>
      </c>
      <c r="B6430" t="s">
        <v>360</v>
      </c>
      <c r="E6430" t="s">
        <v>6714</v>
      </c>
      <c r="F6430" t="s">
        <v>347</v>
      </c>
      <c r="G6430" t="s">
        <v>6708</v>
      </c>
      <c r="H6430" t="s">
        <v>198</v>
      </c>
      <c r="I6430" t="s">
        <v>6709</v>
      </c>
      <c r="J6430">
        <v>1274</v>
      </c>
      <c r="K6430">
        <v>31021</v>
      </c>
      <c r="L6430">
        <v>11</v>
      </c>
      <c r="M6430" t="s">
        <v>200</v>
      </c>
      <c r="N6430" t="s">
        <v>364</v>
      </c>
      <c r="O6430" t="s">
        <v>202</v>
      </c>
      <c r="P6430" t="s">
        <v>365</v>
      </c>
    </row>
    <row r="6431" spans="1:16" x14ac:dyDescent="0.25">
      <c r="A6431">
        <v>8725</v>
      </c>
      <c r="B6431" t="s">
        <v>360</v>
      </c>
      <c r="E6431" t="s">
        <v>6715</v>
      </c>
      <c r="F6431" t="s">
        <v>347</v>
      </c>
      <c r="G6431" t="s">
        <v>6708</v>
      </c>
      <c r="H6431" t="s">
        <v>198</v>
      </c>
      <c r="I6431" t="s">
        <v>6709</v>
      </c>
      <c r="J6431">
        <v>1282</v>
      </c>
      <c r="K6431">
        <v>40748</v>
      </c>
      <c r="L6431">
        <v>11</v>
      </c>
      <c r="M6431" t="s">
        <v>200</v>
      </c>
      <c r="N6431" t="s">
        <v>364</v>
      </c>
      <c r="O6431" t="s">
        <v>202</v>
      </c>
      <c r="P6431" t="s">
        <v>365</v>
      </c>
    </row>
    <row r="6432" spans="1:16" x14ac:dyDescent="0.25">
      <c r="A6432">
        <v>8726</v>
      </c>
      <c r="B6432" t="s">
        <v>360</v>
      </c>
      <c r="E6432" t="s">
        <v>6716</v>
      </c>
      <c r="F6432" t="s">
        <v>347</v>
      </c>
      <c r="G6432" t="s">
        <v>6708</v>
      </c>
      <c r="H6432" t="s">
        <v>198</v>
      </c>
      <c r="I6432" t="s">
        <v>6709</v>
      </c>
      <c r="J6432">
        <v>1280</v>
      </c>
      <c r="K6432">
        <v>80572</v>
      </c>
      <c r="L6432">
        <v>11</v>
      </c>
      <c r="M6432" t="s">
        <v>200</v>
      </c>
      <c r="N6432" t="s">
        <v>364</v>
      </c>
      <c r="O6432" t="s">
        <v>202</v>
      </c>
      <c r="P6432" t="s">
        <v>365</v>
      </c>
    </row>
    <row r="6433" spans="1:16" x14ac:dyDescent="0.25">
      <c r="A6433">
        <v>8727</v>
      </c>
      <c r="B6433" t="s">
        <v>360</v>
      </c>
      <c r="E6433" t="s">
        <v>6717</v>
      </c>
      <c r="F6433" t="s">
        <v>347</v>
      </c>
      <c r="G6433" t="s">
        <v>6708</v>
      </c>
      <c r="H6433" t="s">
        <v>198</v>
      </c>
      <c r="I6433" t="s">
        <v>6709</v>
      </c>
      <c r="J6433">
        <v>1271</v>
      </c>
      <c r="K6433">
        <v>20517</v>
      </c>
      <c r="L6433">
        <v>11</v>
      </c>
      <c r="M6433" t="s">
        <v>200</v>
      </c>
      <c r="N6433" t="s">
        <v>364</v>
      </c>
      <c r="O6433" t="s">
        <v>202</v>
      </c>
      <c r="P6433" t="s">
        <v>365</v>
      </c>
    </row>
    <row r="6434" spans="1:16" x14ac:dyDescent="0.25">
      <c r="A6434">
        <v>8728</v>
      </c>
      <c r="B6434" t="s">
        <v>360</v>
      </c>
      <c r="E6434" t="s">
        <v>6718</v>
      </c>
      <c r="F6434" t="s">
        <v>347</v>
      </c>
      <c r="G6434" t="s">
        <v>6708</v>
      </c>
      <c r="H6434" t="s">
        <v>198</v>
      </c>
      <c r="I6434" t="s">
        <v>6709</v>
      </c>
      <c r="J6434">
        <v>1271</v>
      </c>
      <c r="K6434">
        <v>11066</v>
      </c>
      <c r="L6434">
        <v>11</v>
      </c>
      <c r="M6434" t="s">
        <v>200</v>
      </c>
      <c r="N6434" t="s">
        <v>364</v>
      </c>
      <c r="O6434" t="s">
        <v>202</v>
      </c>
      <c r="P6434" t="s">
        <v>365</v>
      </c>
    </row>
    <row r="6435" spans="1:16" x14ac:dyDescent="0.25">
      <c r="A6435">
        <v>8729</v>
      </c>
      <c r="B6435" t="s">
        <v>360</v>
      </c>
      <c r="E6435" t="s">
        <v>6719</v>
      </c>
      <c r="F6435" t="s">
        <v>347</v>
      </c>
      <c r="G6435" t="s">
        <v>6708</v>
      </c>
      <c r="H6435" t="s">
        <v>198</v>
      </c>
      <c r="I6435" t="s">
        <v>6709</v>
      </c>
      <c r="J6435">
        <v>1277</v>
      </c>
      <c r="K6435">
        <v>36600</v>
      </c>
      <c r="L6435">
        <v>11</v>
      </c>
      <c r="M6435" t="s">
        <v>200</v>
      </c>
      <c r="N6435" t="s">
        <v>364</v>
      </c>
      <c r="O6435" t="s">
        <v>202</v>
      </c>
      <c r="P6435" t="s">
        <v>365</v>
      </c>
    </row>
    <row r="6436" spans="1:16" x14ac:dyDescent="0.25">
      <c r="A6436">
        <v>8730</v>
      </c>
      <c r="B6436" t="s">
        <v>360</v>
      </c>
      <c r="E6436" t="s">
        <v>6720</v>
      </c>
      <c r="F6436" t="s">
        <v>347</v>
      </c>
      <c r="G6436" t="s">
        <v>6708</v>
      </c>
      <c r="H6436" t="s">
        <v>198</v>
      </c>
      <c r="I6436" t="s">
        <v>6709</v>
      </c>
      <c r="J6436">
        <v>1281</v>
      </c>
      <c r="K6436">
        <v>19212</v>
      </c>
      <c r="L6436">
        <v>11</v>
      </c>
      <c r="M6436" t="s">
        <v>200</v>
      </c>
      <c r="N6436" t="s">
        <v>364</v>
      </c>
      <c r="O6436" t="s">
        <v>202</v>
      </c>
      <c r="P6436" t="s">
        <v>365</v>
      </c>
    </row>
    <row r="6437" spans="1:16" x14ac:dyDescent="0.25">
      <c r="A6437">
        <v>8731</v>
      </c>
      <c r="B6437" t="s">
        <v>360</v>
      </c>
      <c r="E6437" t="s">
        <v>6721</v>
      </c>
      <c r="F6437" t="s">
        <v>347</v>
      </c>
      <c r="G6437" t="s">
        <v>6708</v>
      </c>
      <c r="H6437" t="s">
        <v>198</v>
      </c>
      <c r="I6437" t="s">
        <v>6709</v>
      </c>
      <c r="J6437">
        <v>1282</v>
      </c>
      <c r="K6437">
        <v>20991</v>
      </c>
      <c r="L6437">
        <v>11</v>
      </c>
      <c r="M6437" t="s">
        <v>200</v>
      </c>
      <c r="N6437" t="s">
        <v>364</v>
      </c>
      <c r="O6437" t="s">
        <v>202</v>
      </c>
      <c r="P6437" t="s">
        <v>365</v>
      </c>
    </row>
    <row r="6438" spans="1:16" x14ac:dyDescent="0.25">
      <c r="A6438">
        <v>8732</v>
      </c>
      <c r="B6438" t="s">
        <v>360</v>
      </c>
      <c r="E6438" t="s">
        <v>6722</v>
      </c>
      <c r="F6438" t="s">
        <v>347</v>
      </c>
      <c r="G6438" t="s">
        <v>6708</v>
      </c>
      <c r="H6438" t="s">
        <v>198</v>
      </c>
      <c r="I6438" t="s">
        <v>6709</v>
      </c>
      <c r="J6438">
        <v>1271</v>
      </c>
      <c r="K6438">
        <v>143690</v>
      </c>
      <c r="L6438">
        <v>11</v>
      </c>
      <c r="M6438" t="s">
        <v>200</v>
      </c>
      <c r="N6438" t="s">
        <v>364</v>
      </c>
      <c r="O6438" t="s">
        <v>202</v>
      </c>
      <c r="P6438" t="s">
        <v>365</v>
      </c>
    </row>
    <row r="6439" spans="1:16" x14ac:dyDescent="0.25">
      <c r="A6439">
        <v>8733</v>
      </c>
      <c r="B6439" t="s">
        <v>360</v>
      </c>
      <c r="E6439" t="s">
        <v>6723</v>
      </c>
      <c r="F6439" t="s">
        <v>347</v>
      </c>
      <c r="G6439" t="s">
        <v>6708</v>
      </c>
      <c r="H6439" t="s">
        <v>198</v>
      </c>
      <c r="I6439" t="s">
        <v>6709</v>
      </c>
      <c r="J6439">
        <v>1271</v>
      </c>
      <c r="K6439">
        <v>17228</v>
      </c>
      <c r="L6439">
        <v>11</v>
      </c>
      <c r="M6439" t="s">
        <v>200</v>
      </c>
      <c r="N6439" t="s">
        <v>364</v>
      </c>
      <c r="O6439" t="s">
        <v>202</v>
      </c>
      <c r="P6439" t="s">
        <v>365</v>
      </c>
    </row>
    <row r="6440" spans="1:16" x14ac:dyDescent="0.25">
      <c r="A6440">
        <v>8734</v>
      </c>
      <c r="B6440" t="s">
        <v>360</v>
      </c>
      <c r="E6440" t="s">
        <v>6724</v>
      </c>
      <c r="F6440" t="s">
        <v>347</v>
      </c>
      <c r="G6440" t="s">
        <v>6708</v>
      </c>
      <c r="H6440" t="s">
        <v>198</v>
      </c>
      <c r="I6440" t="s">
        <v>6709</v>
      </c>
      <c r="J6440">
        <v>1274</v>
      </c>
      <c r="K6440">
        <v>28544</v>
      </c>
      <c r="L6440">
        <v>11</v>
      </c>
      <c r="M6440" t="s">
        <v>200</v>
      </c>
      <c r="N6440" t="s">
        <v>364</v>
      </c>
      <c r="O6440" t="s">
        <v>202</v>
      </c>
      <c r="P6440" t="s">
        <v>365</v>
      </c>
    </row>
    <row r="6441" spans="1:16" x14ac:dyDescent="0.25">
      <c r="A6441">
        <v>8735</v>
      </c>
      <c r="B6441" t="s">
        <v>360</v>
      </c>
      <c r="E6441" t="s">
        <v>6725</v>
      </c>
      <c r="F6441" t="s">
        <v>347</v>
      </c>
      <c r="G6441" t="s">
        <v>6708</v>
      </c>
      <c r="H6441" t="s">
        <v>198</v>
      </c>
      <c r="I6441" t="s">
        <v>6709</v>
      </c>
      <c r="J6441">
        <v>1282</v>
      </c>
      <c r="K6441">
        <v>101944</v>
      </c>
      <c r="L6441">
        <v>11</v>
      </c>
      <c r="M6441" t="s">
        <v>200</v>
      </c>
      <c r="N6441" t="s">
        <v>364</v>
      </c>
      <c r="O6441" t="s">
        <v>202</v>
      </c>
      <c r="P6441" t="s">
        <v>365</v>
      </c>
    </row>
    <row r="6442" spans="1:16" x14ac:dyDescent="0.25">
      <c r="A6442">
        <v>8736</v>
      </c>
      <c r="B6442" t="s">
        <v>360</v>
      </c>
      <c r="E6442" t="s">
        <v>6726</v>
      </c>
      <c r="F6442" t="s">
        <v>347</v>
      </c>
      <c r="G6442" t="s">
        <v>6708</v>
      </c>
      <c r="H6442" t="s">
        <v>198</v>
      </c>
      <c r="I6442" t="s">
        <v>6709</v>
      </c>
      <c r="J6442">
        <v>1278</v>
      </c>
      <c r="K6442">
        <v>6604</v>
      </c>
      <c r="L6442">
        <v>11</v>
      </c>
      <c r="M6442" t="s">
        <v>200</v>
      </c>
      <c r="N6442" t="s">
        <v>364</v>
      </c>
      <c r="O6442" t="s">
        <v>202</v>
      </c>
      <c r="P6442" t="s">
        <v>365</v>
      </c>
    </row>
    <row r="6443" spans="1:16" x14ac:dyDescent="0.25">
      <c r="A6443">
        <v>8737</v>
      </c>
      <c r="B6443" t="s">
        <v>360</v>
      </c>
      <c r="E6443" t="s">
        <v>922</v>
      </c>
      <c r="F6443" t="s">
        <v>347</v>
      </c>
      <c r="G6443" t="s">
        <v>6708</v>
      </c>
      <c r="H6443" t="s">
        <v>198</v>
      </c>
      <c r="I6443" t="s">
        <v>6709</v>
      </c>
      <c r="J6443">
        <v>1286</v>
      </c>
      <c r="K6443">
        <v>17714</v>
      </c>
      <c r="L6443">
        <v>11</v>
      </c>
      <c r="M6443" t="s">
        <v>200</v>
      </c>
      <c r="N6443" t="s">
        <v>364</v>
      </c>
      <c r="O6443" t="s">
        <v>202</v>
      </c>
      <c r="P6443" t="s">
        <v>365</v>
      </c>
    </row>
    <row r="6444" spans="1:16" x14ac:dyDescent="0.25">
      <c r="A6444">
        <v>8738</v>
      </c>
      <c r="B6444" t="s">
        <v>360</v>
      </c>
      <c r="E6444" t="s">
        <v>6727</v>
      </c>
      <c r="F6444" t="s">
        <v>347</v>
      </c>
      <c r="G6444" t="s">
        <v>6708</v>
      </c>
      <c r="H6444" t="s">
        <v>198</v>
      </c>
      <c r="I6444" t="s">
        <v>6709</v>
      </c>
      <c r="J6444">
        <v>1284</v>
      </c>
      <c r="K6444">
        <v>123887</v>
      </c>
      <c r="L6444">
        <v>11</v>
      </c>
      <c r="M6444" t="s">
        <v>200</v>
      </c>
      <c r="N6444" t="s">
        <v>364</v>
      </c>
      <c r="O6444" t="s">
        <v>202</v>
      </c>
      <c r="P6444" t="s">
        <v>365</v>
      </c>
    </row>
    <row r="6445" spans="1:16" x14ac:dyDescent="0.25">
      <c r="A6445">
        <v>8739</v>
      </c>
      <c r="B6445" t="s">
        <v>360</v>
      </c>
      <c r="E6445" t="s">
        <v>6728</v>
      </c>
      <c r="F6445" t="s">
        <v>347</v>
      </c>
      <c r="G6445" t="s">
        <v>6708</v>
      </c>
      <c r="H6445" t="s">
        <v>6729</v>
      </c>
      <c r="I6445" t="s">
        <v>6730</v>
      </c>
      <c r="J6445">
        <v>1980</v>
      </c>
      <c r="K6445">
        <v>140860</v>
      </c>
      <c r="L6445">
        <v>11</v>
      </c>
      <c r="M6445" t="s">
        <v>200</v>
      </c>
      <c r="N6445" t="s">
        <v>376</v>
      </c>
      <c r="O6445" t="s">
        <v>202</v>
      </c>
      <c r="P6445" t="s">
        <v>6731</v>
      </c>
    </row>
    <row r="6446" spans="1:16" x14ac:dyDescent="0.25">
      <c r="A6446">
        <v>8740</v>
      </c>
      <c r="B6446" t="s">
        <v>360</v>
      </c>
      <c r="E6446" t="s">
        <v>6732</v>
      </c>
      <c r="F6446" t="s">
        <v>347</v>
      </c>
      <c r="G6446" t="s">
        <v>6708</v>
      </c>
      <c r="H6446" t="s">
        <v>6729</v>
      </c>
      <c r="I6446" t="s">
        <v>6730</v>
      </c>
      <c r="J6446">
        <v>1971</v>
      </c>
      <c r="K6446">
        <v>7048</v>
      </c>
      <c r="L6446">
        <v>11</v>
      </c>
      <c r="M6446" t="s">
        <v>200</v>
      </c>
      <c r="N6446" t="s">
        <v>376</v>
      </c>
      <c r="O6446" t="s">
        <v>202</v>
      </c>
      <c r="P6446" t="s">
        <v>6733</v>
      </c>
    </row>
    <row r="6447" spans="1:16" x14ac:dyDescent="0.25">
      <c r="A6447">
        <v>8741</v>
      </c>
      <c r="B6447" t="s">
        <v>360</v>
      </c>
      <c r="E6447" t="s">
        <v>6734</v>
      </c>
      <c r="F6447" t="s">
        <v>347</v>
      </c>
      <c r="G6447" t="s">
        <v>6708</v>
      </c>
      <c r="H6447" t="s">
        <v>6729</v>
      </c>
      <c r="I6447" t="s">
        <v>6730</v>
      </c>
      <c r="J6447">
        <v>1971</v>
      </c>
      <c r="K6447">
        <v>37808</v>
      </c>
      <c r="L6447">
        <v>11</v>
      </c>
      <c r="M6447" t="s">
        <v>200</v>
      </c>
      <c r="N6447" t="s">
        <v>376</v>
      </c>
      <c r="O6447" t="s">
        <v>202</v>
      </c>
      <c r="P6447" t="s">
        <v>6735</v>
      </c>
    </row>
    <row r="6448" spans="1:16" x14ac:dyDescent="0.25">
      <c r="A6448">
        <v>8742</v>
      </c>
      <c r="B6448" t="s">
        <v>360</v>
      </c>
      <c r="E6448" t="s">
        <v>6736</v>
      </c>
      <c r="F6448" t="s">
        <v>347</v>
      </c>
      <c r="G6448" t="s">
        <v>6708</v>
      </c>
      <c r="H6448" t="s">
        <v>6729</v>
      </c>
      <c r="I6448" t="s">
        <v>6730</v>
      </c>
      <c r="J6448">
        <v>1971</v>
      </c>
      <c r="K6448">
        <v>25440</v>
      </c>
      <c r="L6448">
        <v>11</v>
      </c>
      <c r="M6448" t="s">
        <v>200</v>
      </c>
      <c r="N6448" t="s">
        <v>376</v>
      </c>
      <c r="O6448" t="s">
        <v>202</v>
      </c>
      <c r="P6448" t="s">
        <v>6737</v>
      </c>
    </row>
    <row r="6449" spans="1:16" x14ac:dyDescent="0.25">
      <c r="A6449">
        <v>8743</v>
      </c>
      <c r="B6449" t="s">
        <v>360</v>
      </c>
      <c r="E6449" t="s">
        <v>6738</v>
      </c>
      <c r="F6449" t="s">
        <v>347</v>
      </c>
      <c r="G6449" t="s">
        <v>6708</v>
      </c>
      <c r="H6449" t="s">
        <v>6729</v>
      </c>
      <c r="I6449" t="s">
        <v>6730</v>
      </c>
      <c r="J6449">
        <v>1984</v>
      </c>
      <c r="K6449">
        <v>23419</v>
      </c>
      <c r="L6449">
        <v>11</v>
      </c>
      <c r="M6449" t="s">
        <v>200</v>
      </c>
      <c r="N6449" t="s">
        <v>376</v>
      </c>
      <c r="O6449" t="s">
        <v>202</v>
      </c>
      <c r="P6449" t="s">
        <v>6739</v>
      </c>
    </row>
    <row r="6450" spans="1:16" x14ac:dyDescent="0.25">
      <c r="A6450">
        <v>8744</v>
      </c>
      <c r="B6450" t="s">
        <v>360</v>
      </c>
      <c r="E6450" t="s">
        <v>6740</v>
      </c>
      <c r="F6450" t="s">
        <v>347</v>
      </c>
      <c r="G6450" t="s">
        <v>6708</v>
      </c>
      <c r="H6450" t="s">
        <v>6729</v>
      </c>
      <c r="I6450" t="s">
        <v>6730</v>
      </c>
      <c r="J6450">
        <v>1971</v>
      </c>
      <c r="K6450">
        <v>59433</v>
      </c>
      <c r="L6450">
        <v>11</v>
      </c>
      <c r="M6450" t="s">
        <v>200</v>
      </c>
      <c r="N6450" t="s">
        <v>376</v>
      </c>
      <c r="O6450" t="s">
        <v>202</v>
      </c>
      <c r="P6450" t="s">
        <v>6741</v>
      </c>
    </row>
    <row r="6451" spans="1:16" x14ac:dyDescent="0.25">
      <c r="A6451">
        <v>8745</v>
      </c>
      <c r="B6451" t="s">
        <v>360</v>
      </c>
      <c r="E6451" t="s">
        <v>6742</v>
      </c>
      <c r="F6451" t="s">
        <v>347</v>
      </c>
      <c r="G6451" t="s">
        <v>6708</v>
      </c>
      <c r="H6451" t="s">
        <v>6729</v>
      </c>
      <c r="I6451" t="s">
        <v>6730</v>
      </c>
      <c r="J6451">
        <v>1971</v>
      </c>
      <c r="K6451">
        <v>94038</v>
      </c>
      <c r="L6451">
        <v>11</v>
      </c>
      <c r="M6451" t="s">
        <v>200</v>
      </c>
      <c r="N6451" t="s">
        <v>376</v>
      </c>
      <c r="O6451" t="s">
        <v>202</v>
      </c>
      <c r="P6451" t="s">
        <v>6743</v>
      </c>
    </row>
    <row r="6452" spans="1:16" x14ac:dyDescent="0.25">
      <c r="A6452">
        <v>8746</v>
      </c>
      <c r="B6452" t="s">
        <v>360</v>
      </c>
      <c r="E6452" t="s">
        <v>6744</v>
      </c>
      <c r="F6452" t="s">
        <v>347</v>
      </c>
      <c r="G6452" t="s">
        <v>6708</v>
      </c>
      <c r="H6452" t="s">
        <v>6729</v>
      </c>
      <c r="I6452" t="s">
        <v>6730</v>
      </c>
      <c r="J6452">
        <v>1971</v>
      </c>
      <c r="K6452">
        <v>670</v>
      </c>
      <c r="L6452">
        <v>11</v>
      </c>
      <c r="M6452" t="s">
        <v>200</v>
      </c>
      <c r="N6452" t="s">
        <v>376</v>
      </c>
      <c r="O6452" t="s">
        <v>202</v>
      </c>
      <c r="P6452" t="s">
        <v>6745</v>
      </c>
    </row>
    <row r="6453" spans="1:16" x14ac:dyDescent="0.25">
      <c r="A6453">
        <v>8747</v>
      </c>
      <c r="B6453" t="s">
        <v>360</v>
      </c>
      <c r="E6453" t="s">
        <v>6746</v>
      </c>
      <c r="F6453" t="s">
        <v>347</v>
      </c>
      <c r="G6453" t="s">
        <v>6708</v>
      </c>
      <c r="H6453" t="s">
        <v>6729</v>
      </c>
      <c r="I6453" t="s">
        <v>6730</v>
      </c>
      <c r="J6453">
        <v>1977</v>
      </c>
      <c r="K6453">
        <v>45884</v>
      </c>
      <c r="L6453">
        <v>11</v>
      </c>
      <c r="M6453" t="s">
        <v>200</v>
      </c>
      <c r="N6453" t="s">
        <v>376</v>
      </c>
      <c r="O6453" t="s">
        <v>202</v>
      </c>
      <c r="P6453" t="s">
        <v>6747</v>
      </c>
    </row>
    <row r="6454" spans="1:16" x14ac:dyDescent="0.25">
      <c r="A6454">
        <v>8748</v>
      </c>
      <c r="B6454" t="s">
        <v>360</v>
      </c>
      <c r="E6454" t="s">
        <v>6748</v>
      </c>
      <c r="F6454" t="s">
        <v>347</v>
      </c>
      <c r="G6454" t="s">
        <v>6708</v>
      </c>
      <c r="H6454" t="s">
        <v>6729</v>
      </c>
      <c r="I6454" t="s">
        <v>6730</v>
      </c>
      <c r="J6454">
        <v>1971</v>
      </c>
      <c r="K6454">
        <v>511</v>
      </c>
      <c r="L6454">
        <v>11</v>
      </c>
      <c r="M6454" t="s">
        <v>200</v>
      </c>
      <c r="N6454" t="s">
        <v>376</v>
      </c>
      <c r="O6454" t="s">
        <v>202</v>
      </c>
      <c r="P6454" t="s">
        <v>6749</v>
      </c>
    </row>
    <row r="6455" spans="1:16" x14ac:dyDescent="0.25">
      <c r="A6455">
        <v>8749</v>
      </c>
      <c r="B6455" t="s">
        <v>360</v>
      </c>
      <c r="E6455" t="s">
        <v>6750</v>
      </c>
      <c r="F6455" t="s">
        <v>347</v>
      </c>
      <c r="G6455" t="s">
        <v>6708</v>
      </c>
      <c r="H6455" t="s">
        <v>6729</v>
      </c>
      <c r="I6455" t="s">
        <v>6730</v>
      </c>
      <c r="J6455">
        <v>1986</v>
      </c>
      <c r="K6455">
        <v>2115</v>
      </c>
      <c r="L6455">
        <v>11</v>
      </c>
      <c r="M6455" t="s">
        <v>200</v>
      </c>
      <c r="N6455" t="s">
        <v>376</v>
      </c>
      <c r="O6455" t="s">
        <v>202</v>
      </c>
      <c r="P6455" t="s">
        <v>6751</v>
      </c>
    </row>
    <row r="6456" spans="1:16" x14ac:dyDescent="0.25">
      <c r="A6456">
        <v>8750</v>
      </c>
      <c r="B6456" t="s">
        <v>360</v>
      </c>
      <c r="E6456" t="s">
        <v>6229</v>
      </c>
      <c r="F6456" t="s">
        <v>347</v>
      </c>
      <c r="G6456" t="s">
        <v>6708</v>
      </c>
      <c r="H6456" t="s">
        <v>6729</v>
      </c>
      <c r="I6456" t="s">
        <v>6730</v>
      </c>
      <c r="J6456">
        <v>1971</v>
      </c>
      <c r="K6456">
        <v>33270</v>
      </c>
      <c r="L6456">
        <v>11</v>
      </c>
      <c r="M6456" t="s">
        <v>200</v>
      </c>
      <c r="N6456" t="s">
        <v>376</v>
      </c>
      <c r="O6456" t="s">
        <v>202</v>
      </c>
      <c r="P6456" t="s">
        <v>6752</v>
      </c>
    </row>
    <row r="6457" spans="1:16" x14ac:dyDescent="0.25">
      <c r="A6457">
        <v>8751</v>
      </c>
      <c r="B6457" t="s">
        <v>360</v>
      </c>
      <c r="E6457" t="s">
        <v>6753</v>
      </c>
      <c r="F6457" t="s">
        <v>347</v>
      </c>
      <c r="G6457" t="s">
        <v>6708</v>
      </c>
      <c r="H6457" t="s">
        <v>6729</v>
      </c>
      <c r="I6457" t="s">
        <v>6730</v>
      </c>
      <c r="J6457">
        <v>1981</v>
      </c>
      <c r="K6457">
        <v>45678</v>
      </c>
      <c r="L6457">
        <v>11</v>
      </c>
      <c r="M6457" t="s">
        <v>200</v>
      </c>
      <c r="N6457" t="s">
        <v>376</v>
      </c>
      <c r="O6457" t="s">
        <v>202</v>
      </c>
      <c r="P6457" t="s">
        <v>6754</v>
      </c>
    </row>
    <row r="6458" spans="1:16" x14ac:dyDescent="0.25">
      <c r="A6458">
        <v>8752</v>
      </c>
      <c r="B6458" t="s">
        <v>360</v>
      </c>
      <c r="E6458" t="s">
        <v>6755</v>
      </c>
      <c r="F6458" t="s">
        <v>347</v>
      </c>
      <c r="G6458" t="s">
        <v>6708</v>
      </c>
      <c r="H6458" t="s">
        <v>6729</v>
      </c>
      <c r="I6458" t="s">
        <v>6730</v>
      </c>
      <c r="J6458">
        <v>1972</v>
      </c>
      <c r="K6458">
        <v>343188</v>
      </c>
      <c r="L6458">
        <v>11</v>
      </c>
      <c r="M6458" t="s">
        <v>200</v>
      </c>
      <c r="N6458" t="s">
        <v>376</v>
      </c>
      <c r="O6458" t="s">
        <v>202</v>
      </c>
      <c r="P6458" t="s">
        <v>6756</v>
      </c>
    </row>
    <row r="6459" spans="1:16" x14ac:dyDescent="0.25">
      <c r="A6459">
        <v>8753</v>
      </c>
      <c r="B6459" t="s">
        <v>360</v>
      </c>
      <c r="E6459" t="s">
        <v>5046</v>
      </c>
      <c r="F6459" t="s">
        <v>347</v>
      </c>
      <c r="G6459" t="s">
        <v>6708</v>
      </c>
      <c r="H6459" t="s">
        <v>6729</v>
      </c>
      <c r="I6459" t="s">
        <v>6730</v>
      </c>
      <c r="J6459">
        <v>1972</v>
      </c>
      <c r="K6459">
        <v>655</v>
      </c>
      <c r="L6459">
        <v>11</v>
      </c>
      <c r="M6459" t="s">
        <v>200</v>
      </c>
      <c r="N6459" t="s">
        <v>376</v>
      </c>
      <c r="O6459" t="s">
        <v>202</v>
      </c>
      <c r="P6459" t="s">
        <v>6757</v>
      </c>
    </row>
    <row r="6460" spans="1:16" x14ac:dyDescent="0.25">
      <c r="A6460">
        <v>8754</v>
      </c>
      <c r="B6460" t="s">
        <v>360</v>
      </c>
      <c r="E6460" t="s">
        <v>6758</v>
      </c>
      <c r="F6460" t="s">
        <v>347</v>
      </c>
      <c r="G6460" t="s">
        <v>6708</v>
      </c>
      <c r="H6460" t="s">
        <v>6729</v>
      </c>
      <c r="I6460" t="s">
        <v>6730</v>
      </c>
      <c r="J6460">
        <v>1984</v>
      </c>
      <c r="K6460">
        <v>119801</v>
      </c>
      <c r="L6460">
        <v>11</v>
      </c>
      <c r="M6460" t="s">
        <v>200</v>
      </c>
      <c r="N6460" t="s">
        <v>376</v>
      </c>
      <c r="O6460" t="s">
        <v>202</v>
      </c>
      <c r="P6460" t="s">
        <v>6759</v>
      </c>
    </row>
    <row r="6461" spans="1:16" x14ac:dyDescent="0.25">
      <c r="A6461">
        <v>8755</v>
      </c>
      <c r="B6461" t="s">
        <v>360</v>
      </c>
      <c r="E6461" t="s">
        <v>6760</v>
      </c>
      <c r="F6461" t="s">
        <v>347</v>
      </c>
      <c r="G6461" t="s">
        <v>6708</v>
      </c>
      <c r="H6461" t="s">
        <v>6729</v>
      </c>
      <c r="I6461" t="s">
        <v>6730</v>
      </c>
      <c r="J6461">
        <v>1971</v>
      </c>
      <c r="K6461">
        <v>80651</v>
      </c>
      <c r="L6461">
        <v>11</v>
      </c>
      <c r="M6461" t="s">
        <v>200</v>
      </c>
      <c r="N6461" t="s">
        <v>376</v>
      </c>
      <c r="O6461" t="s">
        <v>202</v>
      </c>
      <c r="P6461" t="s">
        <v>6761</v>
      </c>
    </row>
    <row r="6462" spans="1:16" x14ac:dyDescent="0.25">
      <c r="A6462">
        <v>8756</v>
      </c>
      <c r="B6462" t="s">
        <v>360</v>
      </c>
      <c r="E6462" t="s">
        <v>6762</v>
      </c>
      <c r="F6462" t="s">
        <v>347</v>
      </c>
      <c r="G6462" t="s">
        <v>6708</v>
      </c>
      <c r="H6462" t="s">
        <v>6729</v>
      </c>
      <c r="I6462" t="s">
        <v>6730</v>
      </c>
      <c r="J6462">
        <v>1971</v>
      </c>
      <c r="K6462">
        <v>50450</v>
      </c>
      <c r="L6462">
        <v>11</v>
      </c>
      <c r="M6462" t="s">
        <v>200</v>
      </c>
      <c r="N6462" t="s">
        <v>376</v>
      </c>
      <c r="O6462" t="s">
        <v>202</v>
      </c>
      <c r="P6462" t="s">
        <v>6763</v>
      </c>
    </row>
    <row r="6463" spans="1:16" x14ac:dyDescent="0.25">
      <c r="A6463">
        <v>8757</v>
      </c>
      <c r="B6463" t="s">
        <v>360</v>
      </c>
      <c r="E6463" t="s">
        <v>6764</v>
      </c>
      <c r="F6463" t="s">
        <v>347</v>
      </c>
      <c r="G6463" t="s">
        <v>6708</v>
      </c>
      <c r="H6463" t="s">
        <v>6729</v>
      </c>
      <c r="I6463" t="s">
        <v>6730</v>
      </c>
      <c r="J6463">
        <v>1971</v>
      </c>
      <c r="K6463">
        <v>70549</v>
      </c>
      <c r="L6463">
        <v>11</v>
      </c>
      <c r="M6463" t="s">
        <v>200</v>
      </c>
      <c r="N6463" t="s">
        <v>376</v>
      </c>
      <c r="O6463" t="s">
        <v>202</v>
      </c>
      <c r="P6463" t="s">
        <v>6765</v>
      </c>
    </row>
    <row r="6464" spans="1:16" x14ac:dyDescent="0.25">
      <c r="A6464">
        <v>8758</v>
      </c>
      <c r="B6464" t="s">
        <v>360</v>
      </c>
      <c r="E6464" t="s">
        <v>6766</v>
      </c>
      <c r="F6464" t="s">
        <v>347</v>
      </c>
      <c r="G6464" t="s">
        <v>6708</v>
      </c>
      <c r="H6464" t="s">
        <v>6729</v>
      </c>
      <c r="I6464" t="s">
        <v>6730</v>
      </c>
      <c r="J6464">
        <v>1975</v>
      </c>
      <c r="K6464">
        <v>107147</v>
      </c>
      <c r="L6464">
        <v>11</v>
      </c>
      <c r="M6464" t="s">
        <v>200</v>
      </c>
      <c r="N6464" t="s">
        <v>376</v>
      </c>
      <c r="O6464" t="s">
        <v>202</v>
      </c>
      <c r="P6464" t="s">
        <v>6767</v>
      </c>
    </row>
    <row r="6465" spans="1:16" x14ac:dyDescent="0.25">
      <c r="A6465">
        <v>8759</v>
      </c>
      <c r="B6465" t="s">
        <v>360</v>
      </c>
      <c r="E6465" t="s">
        <v>6768</v>
      </c>
      <c r="F6465" t="s">
        <v>347</v>
      </c>
      <c r="G6465" t="s">
        <v>6708</v>
      </c>
      <c r="H6465" t="s">
        <v>6729</v>
      </c>
      <c r="I6465" t="s">
        <v>6730</v>
      </c>
      <c r="J6465">
        <v>1971</v>
      </c>
      <c r="K6465">
        <v>33413</v>
      </c>
      <c r="L6465">
        <v>11</v>
      </c>
      <c r="M6465" t="s">
        <v>200</v>
      </c>
      <c r="N6465" t="s">
        <v>376</v>
      </c>
      <c r="O6465" t="s">
        <v>202</v>
      </c>
      <c r="P6465" t="s">
        <v>6769</v>
      </c>
    </row>
    <row r="6466" spans="1:16" x14ac:dyDescent="0.25">
      <c r="A6466">
        <v>8760</v>
      </c>
      <c r="B6466" t="s">
        <v>360</v>
      </c>
      <c r="E6466" t="s">
        <v>6770</v>
      </c>
      <c r="F6466" t="s">
        <v>347</v>
      </c>
      <c r="G6466" t="s">
        <v>6708</v>
      </c>
      <c r="H6466" t="s">
        <v>6729</v>
      </c>
      <c r="I6466" t="s">
        <v>6730</v>
      </c>
      <c r="J6466">
        <v>1973</v>
      </c>
      <c r="K6466">
        <v>871</v>
      </c>
      <c r="L6466">
        <v>11</v>
      </c>
      <c r="M6466" t="s">
        <v>200</v>
      </c>
      <c r="N6466" t="s">
        <v>376</v>
      </c>
      <c r="O6466" t="s">
        <v>202</v>
      </c>
      <c r="P6466" t="s">
        <v>6771</v>
      </c>
    </row>
    <row r="6467" spans="1:16" x14ac:dyDescent="0.25">
      <c r="A6467">
        <v>8761</v>
      </c>
      <c r="B6467" t="s">
        <v>360</v>
      </c>
      <c r="E6467" t="s">
        <v>6772</v>
      </c>
      <c r="F6467" t="s">
        <v>347</v>
      </c>
      <c r="G6467" t="s">
        <v>6708</v>
      </c>
      <c r="H6467" t="s">
        <v>6729</v>
      </c>
      <c r="I6467" t="s">
        <v>6730</v>
      </c>
      <c r="J6467">
        <v>1971</v>
      </c>
      <c r="K6467">
        <v>1318</v>
      </c>
      <c r="L6467">
        <v>11</v>
      </c>
      <c r="M6467" t="s">
        <v>200</v>
      </c>
      <c r="N6467" t="s">
        <v>376</v>
      </c>
      <c r="O6467" t="s">
        <v>202</v>
      </c>
      <c r="P6467" t="s">
        <v>6773</v>
      </c>
    </row>
    <row r="6468" spans="1:16" x14ac:dyDescent="0.25">
      <c r="A6468">
        <v>8762</v>
      </c>
      <c r="B6468" t="s">
        <v>360</v>
      </c>
      <c r="E6468" t="s">
        <v>6774</v>
      </c>
      <c r="F6468" t="s">
        <v>347</v>
      </c>
      <c r="G6468" t="s">
        <v>6708</v>
      </c>
      <c r="H6468" t="s">
        <v>198</v>
      </c>
      <c r="I6468" t="s">
        <v>6709</v>
      </c>
      <c r="J6468">
        <v>1271</v>
      </c>
      <c r="K6468">
        <v>4272230</v>
      </c>
      <c r="L6468">
        <v>11</v>
      </c>
      <c r="M6468" t="s">
        <v>200</v>
      </c>
      <c r="N6468" t="s">
        <v>364</v>
      </c>
      <c r="O6468" t="s">
        <v>202</v>
      </c>
      <c r="P6468" t="s">
        <v>365</v>
      </c>
    </row>
    <row r="6469" spans="1:16" x14ac:dyDescent="0.25">
      <c r="A6469">
        <v>8763</v>
      </c>
      <c r="B6469" t="s">
        <v>360</v>
      </c>
      <c r="E6469" t="s">
        <v>6775</v>
      </c>
      <c r="F6469" t="s">
        <v>347</v>
      </c>
      <c r="G6469" t="s">
        <v>6708</v>
      </c>
      <c r="H6469" t="s">
        <v>6729</v>
      </c>
      <c r="I6469" t="s">
        <v>6730</v>
      </c>
      <c r="J6469">
        <v>1971</v>
      </c>
      <c r="K6469">
        <v>50677</v>
      </c>
      <c r="L6469">
        <v>11</v>
      </c>
      <c r="M6469" t="s">
        <v>200</v>
      </c>
      <c r="N6469" t="s">
        <v>376</v>
      </c>
      <c r="O6469" t="s">
        <v>202</v>
      </c>
      <c r="P6469" t="s">
        <v>6776</v>
      </c>
    </row>
    <row r="6470" spans="1:16" x14ac:dyDescent="0.25">
      <c r="A6470">
        <v>8764</v>
      </c>
      <c r="B6470" t="s">
        <v>360</v>
      </c>
      <c r="E6470" t="s">
        <v>6777</v>
      </c>
      <c r="F6470" t="s">
        <v>347</v>
      </c>
      <c r="G6470" t="s">
        <v>6708</v>
      </c>
      <c r="H6470" t="s">
        <v>6729</v>
      </c>
      <c r="I6470" t="s">
        <v>6730</v>
      </c>
      <c r="J6470">
        <v>1971</v>
      </c>
      <c r="K6470">
        <v>4337</v>
      </c>
      <c r="L6470">
        <v>11</v>
      </c>
      <c r="M6470" t="s">
        <v>200</v>
      </c>
      <c r="N6470" t="s">
        <v>376</v>
      </c>
      <c r="O6470" t="s">
        <v>202</v>
      </c>
      <c r="P6470" t="s">
        <v>6778</v>
      </c>
    </row>
    <row r="6471" spans="1:16" x14ac:dyDescent="0.25">
      <c r="A6471">
        <v>8765</v>
      </c>
      <c r="B6471" t="s">
        <v>360</v>
      </c>
      <c r="E6471" t="s">
        <v>6244</v>
      </c>
      <c r="F6471" t="s">
        <v>347</v>
      </c>
      <c r="G6471" t="s">
        <v>6708</v>
      </c>
      <c r="H6471" t="s">
        <v>6729</v>
      </c>
      <c r="I6471" t="s">
        <v>6730</v>
      </c>
      <c r="J6471">
        <v>1974</v>
      </c>
      <c r="K6471">
        <v>38271</v>
      </c>
      <c r="L6471">
        <v>11</v>
      </c>
      <c r="M6471" t="s">
        <v>200</v>
      </c>
      <c r="N6471" t="s">
        <v>376</v>
      </c>
      <c r="O6471" t="s">
        <v>202</v>
      </c>
      <c r="P6471" t="s">
        <v>6779</v>
      </c>
    </row>
    <row r="6472" spans="1:16" x14ac:dyDescent="0.25">
      <c r="A6472">
        <v>8766</v>
      </c>
      <c r="B6472" t="s">
        <v>360</v>
      </c>
      <c r="E6472" t="s">
        <v>6780</v>
      </c>
      <c r="F6472" t="s">
        <v>347</v>
      </c>
      <c r="G6472" t="s">
        <v>6708</v>
      </c>
      <c r="H6472" t="s">
        <v>6729</v>
      </c>
      <c r="I6472" t="s">
        <v>6730</v>
      </c>
      <c r="J6472">
        <v>1972</v>
      </c>
      <c r="K6472">
        <v>28970</v>
      </c>
      <c r="L6472">
        <v>11</v>
      </c>
      <c r="M6472" t="s">
        <v>200</v>
      </c>
      <c r="N6472" t="s">
        <v>376</v>
      </c>
      <c r="O6472" t="s">
        <v>202</v>
      </c>
      <c r="P6472" t="s">
        <v>6781</v>
      </c>
    </row>
    <row r="6473" spans="1:16" x14ac:dyDescent="0.25">
      <c r="A6473">
        <v>8767</v>
      </c>
      <c r="B6473" t="s">
        <v>360</v>
      </c>
      <c r="E6473" t="s">
        <v>6782</v>
      </c>
      <c r="F6473" t="s">
        <v>347</v>
      </c>
      <c r="G6473" t="s">
        <v>6708</v>
      </c>
      <c r="H6473" t="s">
        <v>198</v>
      </c>
      <c r="I6473" t="s">
        <v>6709</v>
      </c>
      <c r="J6473">
        <v>1281</v>
      </c>
      <c r="K6473">
        <v>4225</v>
      </c>
      <c r="L6473">
        <v>11</v>
      </c>
      <c r="M6473" t="s">
        <v>200</v>
      </c>
      <c r="N6473" t="s">
        <v>364</v>
      </c>
      <c r="O6473" t="s">
        <v>202</v>
      </c>
      <c r="P6473" t="s">
        <v>365</v>
      </c>
    </row>
    <row r="6474" spans="1:16" x14ac:dyDescent="0.25">
      <c r="A6474">
        <v>8768</v>
      </c>
      <c r="B6474" t="s">
        <v>360</v>
      </c>
      <c r="E6474" t="s">
        <v>6783</v>
      </c>
      <c r="F6474" t="s">
        <v>347</v>
      </c>
      <c r="G6474" t="s">
        <v>6708</v>
      </c>
      <c r="H6474" t="s">
        <v>6729</v>
      </c>
      <c r="I6474" t="s">
        <v>6730</v>
      </c>
      <c r="J6474">
        <v>1971</v>
      </c>
      <c r="K6474">
        <v>2030</v>
      </c>
      <c r="L6474">
        <v>11</v>
      </c>
      <c r="M6474" t="s">
        <v>200</v>
      </c>
      <c r="N6474" t="s">
        <v>376</v>
      </c>
      <c r="O6474" t="s">
        <v>202</v>
      </c>
      <c r="P6474" t="s">
        <v>6784</v>
      </c>
    </row>
    <row r="6475" spans="1:16" x14ac:dyDescent="0.25">
      <c r="A6475">
        <v>8769</v>
      </c>
      <c r="B6475" t="s">
        <v>360</v>
      </c>
      <c r="E6475" t="s">
        <v>6785</v>
      </c>
      <c r="F6475" t="s">
        <v>347</v>
      </c>
      <c r="G6475" t="s">
        <v>6708</v>
      </c>
      <c r="H6475" t="s">
        <v>6729</v>
      </c>
      <c r="I6475" t="s">
        <v>6730</v>
      </c>
      <c r="J6475">
        <v>1975</v>
      </c>
      <c r="K6475">
        <v>2340</v>
      </c>
      <c r="L6475">
        <v>11</v>
      </c>
      <c r="M6475" t="s">
        <v>200</v>
      </c>
      <c r="N6475" t="s">
        <v>376</v>
      </c>
      <c r="O6475" t="s">
        <v>202</v>
      </c>
      <c r="P6475" t="s">
        <v>6786</v>
      </c>
    </row>
    <row r="6476" spans="1:16" x14ac:dyDescent="0.25">
      <c r="A6476">
        <v>8770</v>
      </c>
      <c r="B6476" t="s">
        <v>360</v>
      </c>
      <c r="E6476" t="s">
        <v>795</v>
      </c>
      <c r="F6476" t="s">
        <v>347</v>
      </c>
      <c r="G6476" t="s">
        <v>6708</v>
      </c>
      <c r="H6476" t="s">
        <v>198</v>
      </c>
      <c r="I6476" t="s">
        <v>6709</v>
      </c>
      <c r="J6476">
        <v>1281</v>
      </c>
      <c r="K6476">
        <v>113625</v>
      </c>
      <c r="L6476">
        <v>11</v>
      </c>
      <c r="M6476" t="s">
        <v>200</v>
      </c>
      <c r="N6476" t="s">
        <v>364</v>
      </c>
      <c r="O6476" t="s">
        <v>202</v>
      </c>
      <c r="P6476" t="s">
        <v>365</v>
      </c>
    </row>
    <row r="6477" spans="1:16" x14ac:dyDescent="0.25">
      <c r="A6477">
        <v>8771</v>
      </c>
      <c r="B6477" t="s">
        <v>360</v>
      </c>
      <c r="E6477" t="s">
        <v>6787</v>
      </c>
      <c r="F6477" t="s">
        <v>347</v>
      </c>
      <c r="G6477" t="s">
        <v>6708</v>
      </c>
      <c r="H6477" t="s">
        <v>6729</v>
      </c>
      <c r="I6477" t="s">
        <v>6730</v>
      </c>
      <c r="J6477">
        <v>1984</v>
      </c>
      <c r="K6477">
        <v>20244</v>
      </c>
      <c r="L6477">
        <v>11</v>
      </c>
      <c r="M6477" t="s">
        <v>200</v>
      </c>
      <c r="N6477" t="s">
        <v>376</v>
      </c>
      <c r="O6477" t="s">
        <v>202</v>
      </c>
      <c r="P6477" t="s">
        <v>6788</v>
      </c>
    </row>
    <row r="6478" spans="1:16" x14ac:dyDescent="0.25">
      <c r="A6478">
        <v>8772</v>
      </c>
      <c r="B6478" t="s">
        <v>360</v>
      </c>
      <c r="E6478" t="s">
        <v>6789</v>
      </c>
      <c r="F6478" t="s">
        <v>347</v>
      </c>
      <c r="G6478" t="s">
        <v>6708</v>
      </c>
      <c r="H6478" t="s">
        <v>6729</v>
      </c>
      <c r="I6478" t="s">
        <v>6730</v>
      </c>
      <c r="J6478">
        <v>1971</v>
      </c>
      <c r="K6478">
        <v>125445</v>
      </c>
      <c r="L6478">
        <v>11</v>
      </c>
      <c r="M6478" t="s">
        <v>200</v>
      </c>
      <c r="N6478" t="s">
        <v>376</v>
      </c>
      <c r="O6478" t="s">
        <v>202</v>
      </c>
      <c r="P6478" t="s">
        <v>6788</v>
      </c>
    </row>
    <row r="6479" spans="1:16" x14ac:dyDescent="0.25">
      <c r="A6479">
        <v>8773</v>
      </c>
      <c r="B6479" t="s">
        <v>360</v>
      </c>
      <c r="E6479" t="s">
        <v>6790</v>
      </c>
      <c r="F6479" t="s">
        <v>347</v>
      </c>
      <c r="G6479" t="s">
        <v>6708</v>
      </c>
      <c r="H6479" t="s">
        <v>198</v>
      </c>
      <c r="I6479" t="s">
        <v>6709</v>
      </c>
      <c r="J6479">
        <v>1275</v>
      </c>
      <c r="K6479">
        <v>284790</v>
      </c>
      <c r="L6479">
        <v>11</v>
      </c>
      <c r="M6479" t="s">
        <v>200</v>
      </c>
      <c r="N6479" t="s">
        <v>364</v>
      </c>
      <c r="O6479" t="s">
        <v>202</v>
      </c>
      <c r="P6479" t="s">
        <v>365</v>
      </c>
    </row>
    <row r="6480" spans="1:16" x14ac:dyDescent="0.25">
      <c r="A6480">
        <v>8774</v>
      </c>
      <c r="B6480" t="s">
        <v>360</v>
      </c>
      <c r="E6480" t="s">
        <v>6791</v>
      </c>
      <c r="F6480" t="s">
        <v>347</v>
      </c>
      <c r="G6480" t="s">
        <v>6708</v>
      </c>
      <c r="H6480" t="s">
        <v>198</v>
      </c>
      <c r="I6480" t="s">
        <v>6709</v>
      </c>
      <c r="J6480">
        <v>1284</v>
      </c>
      <c r="K6480">
        <v>196489</v>
      </c>
      <c r="L6480">
        <v>11</v>
      </c>
      <c r="M6480" t="s">
        <v>200</v>
      </c>
      <c r="N6480" t="s">
        <v>364</v>
      </c>
      <c r="O6480" t="s">
        <v>202</v>
      </c>
      <c r="P6480" t="s">
        <v>365</v>
      </c>
    </row>
    <row r="6481" spans="1:16" x14ac:dyDescent="0.25">
      <c r="A6481">
        <v>8775</v>
      </c>
      <c r="B6481" t="s">
        <v>360</v>
      </c>
      <c r="E6481" t="s">
        <v>6792</v>
      </c>
      <c r="F6481" t="s">
        <v>347</v>
      </c>
      <c r="G6481" t="s">
        <v>6708</v>
      </c>
      <c r="H6481" t="s">
        <v>6729</v>
      </c>
      <c r="I6481" t="s">
        <v>6730</v>
      </c>
      <c r="J6481">
        <v>1984</v>
      </c>
      <c r="K6481">
        <v>2509</v>
      </c>
      <c r="L6481">
        <v>11</v>
      </c>
      <c r="M6481" t="s">
        <v>200</v>
      </c>
      <c r="N6481" t="s">
        <v>376</v>
      </c>
      <c r="O6481" t="s">
        <v>202</v>
      </c>
      <c r="P6481" t="s">
        <v>6793</v>
      </c>
    </row>
    <row r="6482" spans="1:16" x14ac:dyDescent="0.25">
      <c r="A6482">
        <v>8776</v>
      </c>
      <c r="B6482" t="s">
        <v>360</v>
      </c>
      <c r="E6482" t="s">
        <v>6794</v>
      </c>
      <c r="F6482" t="s">
        <v>347</v>
      </c>
      <c r="G6482" t="s">
        <v>6708</v>
      </c>
      <c r="H6482" t="s">
        <v>6729</v>
      </c>
      <c r="I6482" t="s">
        <v>6730</v>
      </c>
      <c r="J6482">
        <v>1981</v>
      </c>
      <c r="K6482">
        <v>215141</v>
      </c>
      <c r="L6482">
        <v>11</v>
      </c>
      <c r="M6482" t="s">
        <v>200</v>
      </c>
      <c r="N6482" t="s">
        <v>376</v>
      </c>
      <c r="O6482" t="s">
        <v>202</v>
      </c>
      <c r="P6482" t="s">
        <v>6795</v>
      </c>
    </row>
    <row r="6483" spans="1:16" x14ac:dyDescent="0.25">
      <c r="A6483">
        <v>8777</v>
      </c>
      <c r="B6483" t="s">
        <v>360</v>
      </c>
      <c r="E6483" t="s">
        <v>6796</v>
      </c>
      <c r="F6483" t="s">
        <v>347</v>
      </c>
      <c r="G6483" t="s">
        <v>6708</v>
      </c>
      <c r="H6483" t="s">
        <v>198</v>
      </c>
      <c r="I6483" t="s">
        <v>6709</v>
      </c>
      <c r="J6483">
        <v>1271</v>
      </c>
      <c r="K6483">
        <v>129780</v>
      </c>
      <c r="L6483">
        <v>11</v>
      </c>
      <c r="M6483" t="s">
        <v>200</v>
      </c>
      <c r="N6483" t="s">
        <v>364</v>
      </c>
      <c r="O6483" t="s">
        <v>202</v>
      </c>
      <c r="P6483" t="s">
        <v>365</v>
      </c>
    </row>
    <row r="6484" spans="1:16" x14ac:dyDescent="0.25">
      <c r="A6484">
        <v>8778</v>
      </c>
      <c r="B6484" t="s">
        <v>360</v>
      </c>
      <c r="E6484" t="s">
        <v>6797</v>
      </c>
      <c r="F6484" t="s">
        <v>347</v>
      </c>
      <c r="G6484" t="s">
        <v>6708</v>
      </c>
      <c r="H6484" t="s">
        <v>6729</v>
      </c>
      <c r="I6484" t="s">
        <v>6730</v>
      </c>
      <c r="J6484">
        <v>1976</v>
      </c>
      <c r="K6484">
        <v>292</v>
      </c>
      <c r="L6484">
        <v>11</v>
      </c>
      <c r="M6484" t="s">
        <v>200</v>
      </c>
      <c r="N6484" t="s">
        <v>376</v>
      </c>
      <c r="O6484" t="s">
        <v>202</v>
      </c>
      <c r="P6484" t="s">
        <v>6798</v>
      </c>
    </row>
    <row r="6485" spans="1:16" x14ac:dyDescent="0.25">
      <c r="A6485">
        <v>8779</v>
      </c>
      <c r="B6485" t="s">
        <v>360</v>
      </c>
      <c r="E6485" t="s">
        <v>6799</v>
      </c>
      <c r="F6485" t="s">
        <v>347</v>
      </c>
      <c r="G6485" t="s">
        <v>6708</v>
      </c>
      <c r="H6485" t="s">
        <v>198</v>
      </c>
      <c r="I6485" t="s">
        <v>6709</v>
      </c>
      <c r="J6485">
        <v>1278</v>
      </c>
      <c r="K6485">
        <v>60982</v>
      </c>
      <c r="L6485">
        <v>11</v>
      </c>
      <c r="M6485" t="s">
        <v>200</v>
      </c>
      <c r="N6485" t="s">
        <v>364</v>
      </c>
      <c r="O6485" t="s">
        <v>202</v>
      </c>
      <c r="P6485" t="s">
        <v>365</v>
      </c>
    </row>
    <row r="6486" spans="1:16" x14ac:dyDescent="0.25">
      <c r="A6486">
        <v>8780</v>
      </c>
      <c r="B6486" t="s">
        <v>360</v>
      </c>
      <c r="E6486" t="s">
        <v>6800</v>
      </c>
      <c r="F6486" t="s">
        <v>347</v>
      </c>
      <c r="G6486" t="s">
        <v>6708</v>
      </c>
      <c r="H6486" t="s">
        <v>198</v>
      </c>
      <c r="I6486" t="s">
        <v>6709</v>
      </c>
      <c r="J6486">
        <v>1280</v>
      </c>
      <c r="K6486">
        <v>279876</v>
      </c>
      <c r="L6486">
        <v>11</v>
      </c>
      <c r="M6486" t="s">
        <v>200</v>
      </c>
      <c r="N6486" t="s">
        <v>364</v>
      </c>
      <c r="O6486" t="s">
        <v>202</v>
      </c>
      <c r="P6486" t="s">
        <v>365</v>
      </c>
    </row>
    <row r="6487" spans="1:16" x14ac:dyDescent="0.25">
      <c r="A6487">
        <v>8781</v>
      </c>
      <c r="B6487" t="s">
        <v>360</v>
      </c>
      <c r="E6487" t="s">
        <v>6801</v>
      </c>
      <c r="F6487" t="s">
        <v>347</v>
      </c>
      <c r="G6487" t="s">
        <v>6708</v>
      </c>
      <c r="H6487" t="s">
        <v>198</v>
      </c>
      <c r="I6487" t="s">
        <v>6709</v>
      </c>
      <c r="J6487">
        <v>1271</v>
      </c>
      <c r="K6487">
        <v>70023</v>
      </c>
      <c r="L6487">
        <v>11</v>
      </c>
      <c r="M6487" t="s">
        <v>200</v>
      </c>
      <c r="N6487" t="s">
        <v>364</v>
      </c>
      <c r="O6487" t="s">
        <v>202</v>
      </c>
      <c r="P6487" t="s">
        <v>365</v>
      </c>
    </row>
    <row r="6488" spans="1:16" x14ac:dyDescent="0.25">
      <c r="A6488">
        <v>8782</v>
      </c>
      <c r="B6488" t="s">
        <v>360</v>
      </c>
      <c r="E6488" t="s">
        <v>6802</v>
      </c>
      <c r="F6488" t="s">
        <v>347</v>
      </c>
      <c r="G6488" t="s">
        <v>6708</v>
      </c>
      <c r="H6488" t="s">
        <v>198</v>
      </c>
      <c r="I6488" t="s">
        <v>6709</v>
      </c>
      <c r="J6488">
        <v>1271</v>
      </c>
      <c r="K6488">
        <v>13007</v>
      </c>
      <c r="L6488">
        <v>11</v>
      </c>
      <c r="M6488" t="s">
        <v>200</v>
      </c>
      <c r="N6488" t="s">
        <v>467</v>
      </c>
      <c r="O6488" t="s">
        <v>202</v>
      </c>
      <c r="P6488" t="s">
        <v>365</v>
      </c>
    </row>
    <row r="6489" spans="1:16" x14ac:dyDescent="0.25">
      <c r="A6489">
        <v>8783</v>
      </c>
      <c r="B6489" t="s">
        <v>360</v>
      </c>
      <c r="E6489" t="s">
        <v>6803</v>
      </c>
      <c r="F6489" t="s">
        <v>347</v>
      </c>
      <c r="G6489" t="s">
        <v>6708</v>
      </c>
      <c r="H6489" t="s">
        <v>198</v>
      </c>
      <c r="I6489" t="s">
        <v>6709</v>
      </c>
      <c r="J6489">
        <v>1272</v>
      </c>
      <c r="K6489">
        <v>5138</v>
      </c>
      <c r="L6489">
        <v>11</v>
      </c>
      <c r="M6489" t="s">
        <v>200</v>
      </c>
      <c r="N6489" t="s">
        <v>467</v>
      </c>
      <c r="O6489" t="s">
        <v>202</v>
      </c>
      <c r="P6489" t="s">
        <v>365</v>
      </c>
    </row>
    <row r="6490" spans="1:16" x14ac:dyDescent="0.25">
      <c r="A6490">
        <v>8784</v>
      </c>
      <c r="B6490" t="s">
        <v>360</v>
      </c>
      <c r="E6490" t="s">
        <v>922</v>
      </c>
      <c r="F6490" t="s">
        <v>347</v>
      </c>
      <c r="G6490" t="s">
        <v>6708</v>
      </c>
      <c r="H6490" t="s">
        <v>198</v>
      </c>
      <c r="I6490" t="s">
        <v>6709</v>
      </c>
      <c r="J6490">
        <v>1281</v>
      </c>
      <c r="K6490">
        <v>14644</v>
      </c>
      <c r="L6490">
        <v>11</v>
      </c>
      <c r="M6490" t="s">
        <v>200</v>
      </c>
      <c r="N6490" t="s">
        <v>467</v>
      </c>
      <c r="O6490" t="s">
        <v>202</v>
      </c>
      <c r="P6490" t="s">
        <v>365</v>
      </c>
    </row>
    <row r="6491" spans="1:16" x14ac:dyDescent="0.25">
      <c r="A6491">
        <v>8785</v>
      </c>
      <c r="B6491" t="s">
        <v>360</v>
      </c>
      <c r="E6491" t="s">
        <v>6804</v>
      </c>
      <c r="F6491" t="s">
        <v>347</v>
      </c>
      <c r="G6491" t="s">
        <v>6708</v>
      </c>
      <c r="H6491" t="s">
        <v>198</v>
      </c>
      <c r="I6491" t="s">
        <v>6709</v>
      </c>
      <c r="J6491">
        <v>1274</v>
      </c>
      <c r="K6491">
        <v>80539</v>
      </c>
      <c r="L6491">
        <v>11</v>
      </c>
      <c r="M6491" t="s">
        <v>200</v>
      </c>
      <c r="N6491" t="s">
        <v>467</v>
      </c>
      <c r="O6491" t="s">
        <v>202</v>
      </c>
      <c r="P6491" t="s">
        <v>365</v>
      </c>
    </row>
    <row r="6492" spans="1:16" x14ac:dyDescent="0.25">
      <c r="A6492">
        <v>8786</v>
      </c>
      <c r="B6492" t="s">
        <v>360</v>
      </c>
      <c r="E6492" t="s">
        <v>6805</v>
      </c>
      <c r="F6492" t="s">
        <v>347</v>
      </c>
      <c r="G6492" t="s">
        <v>6708</v>
      </c>
      <c r="H6492" t="s">
        <v>198</v>
      </c>
      <c r="I6492" t="s">
        <v>6709</v>
      </c>
      <c r="J6492">
        <v>1274</v>
      </c>
      <c r="K6492">
        <v>42594</v>
      </c>
      <c r="L6492">
        <v>11</v>
      </c>
      <c r="M6492" t="s">
        <v>200</v>
      </c>
      <c r="N6492" t="s">
        <v>467</v>
      </c>
      <c r="O6492" t="s">
        <v>202</v>
      </c>
      <c r="P6492" t="s">
        <v>365</v>
      </c>
    </row>
    <row r="6493" spans="1:16" x14ac:dyDescent="0.25">
      <c r="A6493">
        <v>8787</v>
      </c>
      <c r="B6493" t="s">
        <v>360</v>
      </c>
      <c r="E6493" t="s">
        <v>6806</v>
      </c>
      <c r="F6493" t="s">
        <v>347</v>
      </c>
      <c r="G6493" t="s">
        <v>6708</v>
      </c>
      <c r="H6493" t="s">
        <v>198</v>
      </c>
      <c r="I6493" t="s">
        <v>6709</v>
      </c>
      <c r="J6493">
        <v>1272</v>
      </c>
      <c r="K6493">
        <v>2368</v>
      </c>
      <c r="L6493">
        <v>11</v>
      </c>
      <c r="M6493" t="s">
        <v>200</v>
      </c>
      <c r="N6493" t="s">
        <v>467</v>
      </c>
      <c r="O6493" t="s">
        <v>202</v>
      </c>
      <c r="P6493" t="s">
        <v>365</v>
      </c>
    </row>
    <row r="6494" spans="1:16" x14ac:dyDescent="0.25">
      <c r="A6494">
        <v>8788</v>
      </c>
      <c r="B6494" t="s">
        <v>360</v>
      </c>
      <c r="E6494" t="s">
        <v>6807</v>
      </c>
      <c r="F6494" t="s">
        <v>347</v>
      </c>
      <c r="G6494" t="s">
        <v>6708</v>
      </c>
      <c r="H6494" t="s">
        <v>198</v>
      </c>
      <c r="I6494" t="s">
        <v>6709</v>
      </c>
      <c r="J6494">
        <v>1283</v>
      </c>
      <c r="K6494">
        <v>102358</v>
      </c>
      <c r="L6494">
        <v>11</v>
      </c>
      <c r="M6494" t="s">
        <v>200</v>
      </c>
      <c r="N6494" t="s">
        <v>364</v>
      </c>
      <c r="O6494" t="s">
        <v>202</v>
      </c>
      <c r="P6494" t="s">
        <v>365</v>
      </c>
    </row>
    <row r="6495" spans="1:16" x14ac:dyDescent="0.25">
      <c r="A6495">
        <v>8789</v>
      </c>
      <c r="B6495" t="s">
        <v>360</v>
      </c>
      <c r="E6495" t="s">
        <v>6808</v>
      </c>
      <c r="F6495" t="s">
        <v>347</v>
      </c>
      <c r="G6495" t="s">
        <v>6708</v>
      </c>
      <c r="H6495" t="s">
        <v>198</v>
      </c>
      <c r="I6495" t="s">
        <v>6709</v>
      </c>
      <c r="J6495">
        <v>1274</v>
      </c>
      <c r="K6495">
        <v>17172</v>
      </c>
      <c r="L6495">
        <v>11</v>
      </c>
      <c r="M6495" t="s">
        <v>200</v>
      </c>
      <c r="N6495" t="s">
        <v>364</v>
      </c>
      <c r="O6495" t="s">
        <v>202</v>
      </c>
      <c r="P6495" t="s">
        <v>365</v>
      </c>
    </row>
    <row r="6496" spans="1:16" x14ac:dyDescent="0.25">
      <c r="A6496">
        <v>8790</v>
      </c>
      <c r="B6496" t="s">
        <v>360</v>
      </c>
      <c r="E6496" t="s">
        <v>6809</v>
      </c>
      <c r="F6496" t="s">
        <v>347</v>
      </c>
      <c r="G6496" t="s">
        <v>6708</v>
      </c>
      <c r="H6496" t="s">
        <v>198</v>
      </c>
      <c r="I6496" t="s">
        <v>6709</v>
      </c>
      <c r="J6496">
        <v>1277</v>
      </c>
      <c r="K6496">
        <v>18352</v>
      </c>
      <c r="L6496">
        <v>11</v>
      </c>
      <c r="M6496" t="s">
        <v>200</v>
      </c>
      <c r="N6496" t="s">
        <v>364</v>
      </c>
      <c r="O6496" t="s">
        <v>202</v>
      </c>
      <c r="P6496" t="s">
        <v>365</v>
      </c>
    </row>
    <row r="6497" spans="1:16" x14ac:dyDescent="0.25">
      <c r="A6497">
        <v>8791</v>
      </c>
      <c r="B6497" t="s">
        <v>360</v>
      </c>
      <c r="E6497" t="s">
        <v>6810</v>
      </c>
      <c r="F6497" t="s">
        <v>347</v>
      </c>
      <c r="G6497" t="s">
        <v>6708</v>
      </c>
      <c r="H6497" t="s">
        <v>198</v>
      </c>
      <c r="I6497" t="s">
        <v>6709</v>
      </c>
      <c r="J6497">
        <v>1265</v>
      </c>
      <c r="K6497">
        <v>26525</v>
      </c>
      <c r="L6497">
        <v>11</v>
      </c>
      <c r="M6497" t="s">
        <v>200</v>
      </c>
      <c r="N6497" t="s">
        <v>364</v>
      </c>
      <c r="O6497" t="s">
        <v>202</v>
      </c>
      <c r="P6497" t="s">
        <v>365</v>
      </c>
    </row>
    <row r="6498" spans="1:16" x14ac:dyDescent="0.25">
      <c r="A6498">
        <v>8792</v>
      </c>
      <c r="B6498" t="s">
        <v>360</v>
      </c>
      <c r="E6498" t="s">
        <v>6811</v>
      </c>
      <c r="F6498" t="s">
        <v>347</v>
      </c>
      <c r="G6498" t="s">
        <v>6708</v>
      </c>
      <c r="H6498" t="s">
        <v>198</v>
      </c>
      <c r="I6498" t="s">
        <v>6709</v>
      </c>
      <c r="J6498">
        <v>1280</v>
      </c>
      <c r="K6498">
        <v>531427</v>
      </c>
      <c r="L6498">
        <v>11</v>
      </c>
      <c r="M6498" t="s">
        <v>200</v>
      </c>
      <c r="N6498" t="s">
        <v>364</v>
      </c>
      <c r="O6498" t="s">
        <v>202</v>
      </c>
      <c r="P6498" t="s">
        <v>365</v>
      </c>
    </row>
    <row r="6499" spans="1:16" x14ac:dyDescent="0.25">
      <c r="A6499">
        <v>8793</v>
      </c>
      <c r="B6499" t="s">
        <v>360</v>
      </c>
      <c r="E6499" t="s">
        <v>6812</v>
      </c>
      <c r="F6499" t="s">
        <v>347</v>
      </c>
      <c r="G6499" t="s">
        <v>6708</v>
      </c>
      <c r="H6499" t="s">
        <v>198</v>
      </c>
      <c r="I6499" t="s">
        <v>6709</v>
      </c>
      <c r="J6499">
        <v>1278</v>
      </c>
      <c r="K6499">
        <v>487</v>
      </c>
      <c r="L6499">
        <v>11</v>
      </c>
      <c r="M6499" t="s">
        <v>200</v>
      </c>
      <c r="N6499" t="s">
        <v>467</v>
      </c>
      <c r="O6499" t="s">
        <v>202</v>
      </c>
      <c r="P6499" t="s">
        <v>365</v>
      </c>
    </row>
    <row r="6500" spans="1:16" x14ac:dyDescent="0.25">
      <c r="A6500">
        <v>8794</v>
      </c>
      <c r="B6500" t="s">
        <v>360</v>
      </c>
      <c r="E6500" t="s">
        <v>6813</v>
      </c>
      <c r="F6500" t="s">
        <v>347</v>
      </c>
      <c r="G6500" t="s">
        <v>6708</v>
      </c>
      <c r="H6500" t="s">
        <v>198</v>
      </c>
      <c r="I6500" t="s">
        <v>6709</v>
      </c>
      <c r="J6500">
        <v>1271</v>
      </c>
      <c r="K6500">
        <v>4847</v>
      </c>
      <c r="L6500">
        <v>11</v>
      </c>
      <c r="M6500" t="s">
        <v>200</v>
      </c>
      <c r="N6500" t="s">
        <v>364</v>
      </c>
      <c r="O6500" t="s">
        <v>202</v>
      </c>
      <c r="P6500" t="s">
        <v>365</v>
      </c>
    </row>
    <row r="6501" spans="1:16" x14ac:dyDescent="0.25">
      <c r="A6501">
        <v>8795</v>
      </c>
      <c r="B6501" t="s">
        <v>360</v>
      </c>
      <c r="E6501" t="s">
        <v>6814</v>
      </c>
      <c r="F6501" t="s">
        <v>347</v>
      </c>
      <c r="G6501" t="s">
        <v>6708</v>
      </c>
      <c r="H6501" t="s">
        <v>198</v>
      </c>
      <c r="I6501" t="s">
        <v>6709</v>
      </c>
      <c r="J6501">
        <v>1280</v>
      </c>
      <c r="K6501">
        <v>344</v>
      </c>
      <c r="L6501">
        <v>11</v>
      </c>
      <c r="M6501" t="s">
        <v>200</v>
      </c>
      <c r="N6501" t="s">
        <v>364</v>
      </c>
      <c r="O6501" t="s">
        <v>202</v>
      </c>
      <c r="P6501" t="s">
        <v>365</v>
      </c>
    </row>
    <row r="6502" spans="1:16" x14ac:dyDescent="0.25">
      <c r="A6502">
        <v>8796</v>
      </c>
      <c r="B6502" t="s">
        <v>360</v>
      </c>
      <c r="E6502" t="s">
        <v>6815</v>
      </c>
      <c r="F6502" t="s">
        <v>347</v>
      </c>
      <c r="G6502" t="s">
        <v>6708</v>
      </c>
      <c r="H6502" t="s">
        <v>198</v>
      </c>
      <c r="I6502" t="s">
        <v>6709</v>
      </c>
      <c r="J6502">
        <v>1271</v>
      </c>
      <c r="K6502">
        <v>42980</v>
      </c>
      <c r="L6502">
        <v>11</v>
      </c>
      <c r="M6502" t="s">
        <v>200</v>
      </c>
      <c r="N6502" t="s">
        <v>364</v>
      </c>
      <c r="O6502" t="s">
        <v>202</v>
      </c>
      <c r="P6502" t="s">
        <v>365</v>
      </c>
    </row>
    <row r="6503" spans="1:16" x14ac:dyDescent="0.25">
      <c r="A6503">
        <v>8797</v>
      </c>
      <c r="B6503" t="s">
        <v>360</v>
      </c>
      <c r="E6503" t="s">
        <v>6816</v>
      </c>
      <c r="F6503" t="s">
        <v>347</v>
      </c>
      <c r="G6503" t="s">
        <v>6708</v>
      </c>
      <c r="H6503" t="s">
        <v>198</v>
      </c>
      <c r="I6503" t="s">
        <v>6709</v>
      </c>
      <c r="J6503">
        <v>1269</v>
      </c>
      <c r="K6503">
        <v>9275</v>
      </c>
      <c r="L6503">
        <v>11</v>
      </c>
      <c r="M6503" t="s">
        <v>200</v>
      </c>
      <c r="N6503" t="s">
        <v>364</v>
      </c>
      <c r="O6503" t="s">
        <v>202</v>
      </c>
      <c r="P6503" t="s">
        <v>365</v>
      </c>
    </row>
    <row r="6504" spans="1:16" x14ac:dyDescent="0.25">
      <c r="A6504">
        <v>8798</v>
      </c>
      <c r="B6504" t="s">
        <v>360</v>
      </c>
      <c r="E6504" t="s">
        <v>6817</v>
      </c>
      <c r="F6504" t="s">
        <v>347</v>
      </c>
      <c r="G6504" t="s">
        <v>6708</v>
      </c>
      <c r="H6504" t="s">
        <v>198</v>
      </c>
      <c r="I6504" t="s">
        <v>6709</v>
      </c>
      <c r="J6504">
        <v>1273</v>
      </c>
      <c r="K6504">
        <v>17346</v>
      </c>
      <c r="L6504">
        <v>11</v>
      </c>
      <c r="M6504" t="s">
        <v>200</v>
      </c>
      <c r="N6504" t="s">
        <v>364</v>
      </c>
      <c r="O6504" t="s">
        <v>202</v>
      </c>
      <c r="P6504" t="s">
        <v>365</v>
      </c>
    </row>
    <row r="6505" spans="1:16" x14ac:dyDescent="0.25">
      <c r="A6505">
        <v>8799</v>
      </c>
      <c r="B6505" t="s">
        <v>360</v>
      </c>
      <c r="E6505" t="s">
        <v>6818</v>
      </c>
      <c r="F6505" t="s">
        <v>347</v>
      </c>
      <c r="G6505" t="s">
        <v>6708</v>
      </c>
      <c r="H6505" t="s">
        <v>198</v>
      </c>
      <c r="I6505" t="s">
        <v>6709</v>
      </c>
      <c r="J6505">
        <v>1271</v>
      </c>
      <c r="K6505">
        <v>147411</v>
      </c>
      <c r="L6505">
        <v>11</v>
      </c>
      <c r="M6505" t="s">
        <v>200</v>
      </c>
      <c r="N6505" t="s">
        <v>364</v>
      </c>
      <c r="O6505" t="s">
        <v>202</v>
      </c>
      <c r="P6505" t="s">
        <v>365</v>
      </c>
    </row>
    <row r="6506" spans="1:16" x14ac:dyDescent="0.25">
      <c r="A6506">
        <v>8800</v>
      </c>
      <c r="B6506" t="s">
        <v>360</v>
      </c>
      <c r="E6506" t="s">
        <v>6819</v>
      </c>
      <c r="F6506" t="s">
        <v>347</v>
      </c>
      <c r="G6506" t="s">
        <v>6708</v>
      </c>
      <c r="H6506" t="s">
        <v>198</v>
      </c>
      <c r="I6506" t="s">
        <v>6709</v>
      </c>
      <c r="J6506">
        <v>1280</v>
      </c>
      <c r="K6506">
        <v>95639</v>
      </c>
      <c r="L6506">
        <v>11</v>
      </c>
      <c r="M6506" t="s">
        <v>200</v>
      </c>
      <c r="N6506" t="s">
        <v>364</v>
      </c>
      <c r="O6506" t="s">
        <v>202</v>
      </c>
      <c r="P6506" t="s">
        <v>365</v>
      </c>
    </row>
    <row r="6507" spans="1:16" x14ac:dyDescent="0.25">
      <c r="A6507">
        <v>8801</v>
      </c>
      <c r="B6507" t="s">
        <v>360</v>
      </c>
      <c r="E6507" t="s">
        <v>6820</v>
      </c>
      <c r="F6507" t="s">
        <v>347</v>
      </c>
      <c r="G6507" t="s">
        <v>6708</v>
      </c>
      <c r="H6507" t="s">
        <v>198</v>
      </c>
      <c r="I6507" t="s">
        <v>6709</v>
      </c>
      <c r="J6507">
        <v>1275</v>
      </c>
      <c r="K6507">
        <v>68661</v>
      </c>
      <c r="L6507">
        <v>11</v>
      </c>
      <c r="M6507" t="s">
        <v>200</v>
      </c>
      <c r="N6507" t="s">
        <v>364</v>
      </c>
      <c r="O6507" t="s">
        <v>202</v>
      </c>
      <c r="P6507" t="s">
        <v>365</v>
      </c>
    </row>
    <row r="6508" spans="1:16" x14ac:dyDescent="0.25">
      <c r="A6508">
        <v>8802</v>
      </c>
      <c r="B6508" t="s">
        <v>360</v>
      </c>
      <c r="E6508" t="s">
        <v>6821</v>
      </c>
      <c r="F6508" t="s">
        <v>347</v>
      </c>
      <c r="G6508" t="s">
        <v>6708</v>
      </c>
      <c r="H6508" t="s">
        <v>198</v>
      </c>
      <c r="I6508" t="s">
        <v>6709</v>
      </c>
      <c r="J6508">
        <v>1269</v>
      </c>
      <c r="K6508">
        <v>19663</v>
      </c>
      <c r="L6508">
        <v>11</v>
      </c>
      <c r="M6508" t="s">
        <v>200</v>
      </c>
      <c r="N6508" t="s">
        <v>467</v>
      </c>
      <c r="O6508" t="s">
        <v>202</v>
      </c>
      <c r="P6508" t="s">
        <v>365</v>
      </c>
    </row>
    <row r="6509" spans="1:16" x14ac:dyDescent="0.25">
      <c r="A6509">
        <v>8803</v>
      </c>
      <c r="B6509" t="s">
        <v>360</v>
      </c>
      <c r="E6509" t="s">
        <v>6822</v>
      </c>
      <c r="F6509" t="s">
        <v>347</v>
      </c>
      <c r="G6509" t="s">
        <v>6708</v>
      </c>
      <c r="H6509" t="s">
        <v>198</v>
      </c>
      <c r="I6509" t="s">
        <v>6709</v>
      </c>
      <c r="J6509">
        <v>1267</v>
      </c>
      <c r="K6509">
        <v>81194</v>
      </c>
      <c r="L6509">
        <v>11</v>
      </c>
      <c r="M6509" t="s">
        <v>200</v>
      </c>
      <c r="N6509" t="s">
        <v>364</v>
      </c>
      <c r="O6509" t="s">
        <v>202</v>
      </c>
      <c r="P6509" t="s">
        <v>365</v>
      </c>
    </row>
    <row r="6510" spans="1:16" x14ac:dyDescent="0.25">
      <c r="A6510">
        <v>8804</v>
      </c>
      <c r="B6510" t="s">
        <v>360</v>
      </c>
      <c r="E6510" t="s">
        <v>6823</v>
      </c>
      <c r="F6510" t="s">
        <v>347</v>
      </c>
      <c r="G6510" t="s">
        <v>6708</v>
      </c>
      <c r="H6510" t="s">
        <v>198</v>
      </c>
      <c r="I6510" t="s">
        <v>6709</v>
      </c>
      <c r="J6510">
        <v>1267</v>
      </c>
      <c r="K6510">
        <v>832</v>
      </c>
      <c r="L6510">
        <v>11</v>
      </c>
      <c r="M6510" t="s">
        <v>200</v>
      </c>
      <c r="N6510" t="s">
        <v>364</v>
      </c>
      <c r="O6510" t="s">
        <v>202</v>
      </c>
      <c r="P6510" t="s">
        <v>365</v>
      </c>
    </row>
    <row r="6511" spans="1:16" x14ac:dyDescent="0.25">
      <c r="A6511">
        <v>8805</v>
      </c>
      <c r="B6511" t="s">
        <v>360</v>
      </c>
      <c r="E6511" t="s">
        <v>6824</v>
      </c>
      <c r="F6511" t="s">
        <v>347</v>
      </c>
      <c r="G6511" t="s">
        <v>6708</v>
      </c>
      <c r="H6511" t="s">
        <v>198</v>
      </c>
      <c r="I6511" t="s">
        <v>6709</v>
      </c>
      <c r="J6511">
        <v>1278</v>
      </c>
      <c r="K6511">
        <v>37462</v>
      </c>
      <c r="L6511">
        <v>11</v>
      </c>
      <c r="M6511" t="s">
        <v>200</v>
      </c>
      <c r="N6511" t="s">
        <v>364</v>
      </c>
      <c r="O6511" t="s">
        <v>202</v>
      </c>
      <c r="P6511" t="s">
        <v>365</v>
      </c>
    </row>
    <row r="6512" spans="1:16" x14ac:dyDescent="0.25">
      <c r="A6512">
        <v>8806</v>
      </c>
      <c r="B6512" t="s">
        <v>360</v>
      </c>
      <c r="E6512" t="s">
        <v>6825</v>
      </c>
      <c r="F6512" t="s">
        <v>347</v>
      </c>
      <c r="G6512" t="s">
        <v>6708</v>
      </c>
      <c r="H6512" t="s">
        <v>198</v>
      </c>
      <c r="I6512" t="s">
        <v>6709</v>
      </c>
      <c r="J6512">
        <v>1278</v>
      </c>
      <c r="K6512">
        <v>13401</v>
      </c>
      <c r="L6512">
        <v>11</v>
      </c>
      <c r="M6512" t="s">
        <v>200</v>
      </c>
      <c r="N6512" t="s">
        <v>364</v>
      </c>
      <c r="O6512" t="s">
        <v>202</v>
      </c>
      <c r="P6512" t="s">
        <v>365</v>
      </c>
    </row>
    <row r="6513" spans="1:16" x14ac:dyDescent="0.25">
      <c r="A6513">
        <v>8807</v>
      </c>
      <c r="B6513" t="s">
        <v>360</v>
      </c>
      <c r="E6513" t="s">
        <v>6826</v>
      </c>
      <c r="F6513" t="s">
        <v>347</v>
      </c>
      <c r="G6513" t="s">
        <v>6708</v>
      </c>
      <c r="H6513" t="s">
        <v>198</v>
      </c>
      <c r="I6513" t="s">
        <v>6709</v>
      </c>
      <c r="J6513">
        <v>1271</v>
      </c>
      <c r="K6513">
        <v>253604</v>
      </c>
      <c r="L6513">
        <v>11</v>
      </c>
      <c r="M6513" t="s">
        <v>200</v>
      </c>
      <c r="N6513" t="s">
        <v>364</v>
      </c>
      <c r="O6513" t="s">
        <v>202</v>
      </c>
      <c r="P6513" t="s">
        <v>365</v>
      </c>
    </row>
    <row r="6514" spans="1:16" x14ac:dyDescent="0.25">
      <c r="A6514">
        <v>8808</v>
      </c>
      <c r="B6514" t="s">
        <v>360</v>
      </c>
      <c r="E6514" t="s">
        <v>6827</v>
      </c>
      <c r="F6514" t="s">
        <v>347</v>
      </c>
      <c r="G6514" t="s">
        <v>6708</v>
      </c>
      <c r="H6514" t="s">
        <v>198</v>
      </c>
      <c r="I6514" t="s">
        <v>6709</v>
      </c>
      <c r="J6514">
        <v>1271</v>
      </c>
      <c r="K6514">
        <v>29698</v>
      </c>
      <c r="L6514">
        <v>11</v>
      </c>
      <c r="M6514" t="s">
        <v>200</v>
      </c>
      <c r="N6514" t="s">
        <v>467</v>
      </c>
      <c r="O6514" t="s">
        <v>202</v>
      </c>
      <c r="P6514" t="s">
        <v>365</v>
      </c>
    </row>
    <row r="6515" spans="1:16" x14ac:dyDescent="0.25">
      <c r="A6515">
        <v>8809</v>
      </c>
      <c r="B6515" t="s">
        <v>360</v>
      </c>
      <c r="E6515" t="s">
        <v>6828</v>
      </c>
      <c r="F6515" t="s">
        <v>347</v>
      </c>
      <c r="G6515" t="s">
        <v>6708</v>
      </c>
      <c r="H6515" t="s">
        <v>198</v>
      </c>
      <c r="I6515" t="s">
        <v>6709</v>
      </c>
      <c r="J6515">
        <v>1265</v>
      </c>
      <c r="K6515">
        <v>23444</v>
      </c>
      <c r="L6515">
        <v>11</v>
      </c>
      <c r="M6515" t="s">
        <v>200</v>
      </c>
      <c r="N6515" t="s">
        <v>467</v>
      </c>
      <c r="O6515" t="s">
        <v>202</v>
      </c>
      <c r="P6515" t="s">
        <v>365</v>
      </c>
    </row>
    <row r="6516" spans="1:16" x14ac:dyDescent="0.25">
      <c r="A6516">
        <v>8810</v>
      </c>
      <c r="B6516" t="s">
        <v>360</v>
      </c>
      <c r="E6516" t="s">
        <v>6829</v>
      </c>
      <c r="F6516" t="s">
        <v>347</v>
      </c>
      <c r="G6516" t="s">
        <v>6708</v>
      </c>
      <c r="H6516" t="s">
        <v>198</v>
      </c>
      <c r="I6516" t="s">
        <v>6709</v>
      </c>
      <c r="J6516">
        <v>1271</v>
      </c>
      <c r="K6516">
        <v>16236</v>
      </c>
      <c r="L6516">
        <v>11</v>
      </c>
      <c r="M6516" t="s">
        <v>200</v>
      </c>
      <c r="N6516" t="s">
        <v>467</v>
      </c>
      <c r="O6516" t="s">
        <v>202</v>
      </c>
      <c r="P6516" t="s">
        <v>365</v>
      </c>
    </row>
    <row r="6517" spans="1:16" x14ac:dyDescent="0.25">
      <c r="A6517">
        <v>8811</v>
      </c>
      <c r="B6517" t="s">
        <v>360</v>
      </c>
      <c r="E6517" t="s">
        <v>6830</v>
      </c>
      <c r="F6517" t="s">
        <v>347</v>
      </c>
      <c r="G6517" t="s">
        <v>6708</v>
      </c>
      <c r="H6517" t="s">
        <v>198</v>
      </c>
      <c r="I6517" t="s">
        <v>6709</v>
      </c>
      <c r="J6517">
        <v>1271</v>
      </c>
      <c r="K6517">
        <v>70689</v>
      </c>
      <c r="L6517">
        <v>11</v>
      </c>
      <c r="M6517" t="s">
        <v>200</v>
      </c>
      <c r="N6517" t="s">
        <v>467</v>
      </c>
      <c r="O6517" t="s">
        <v>202</v>
      </c>
      <c r="P6517" t="s">
        <v>365</v>
      </c>
    </row>
    <row r="6518" spans="1:16" x14ac:dyDescent="0.25">
      <c r="A6518">
        <v>8812</v>
      </c>
      <c r="B6518" t="s">
        <v>360</v>
      </c>
      <c r="E6518" t="s">
        <v>6831</v>
      </c>
      <c r="F6518" t="s">
        <v>347</v>
      </c>
      <c r="G6518" t="s">
        <v>6708</v>
      </c>
      <c r="H6518" t="s">
        <v>198</v>
      </c>
      <c r="I6518" t="s">
        <v>6709</v>
      </c>
      <c r="J6518">
        <v>1281</v>
      </c>
      <c r="K6518">
        <v>22486</v>
      </c>
      <c r="L6518">
        <v>11</v>
      </c>
      <c r="M6518" t="s">
        <v>200</v>
      </c>
      <c r="N6518" t="s">
        <v>467</v>
      </c>
      <c r="O6518" t="s">
        <v>202</v>
      </c>
      <c r="P6518" t="s">
        <v>365</v>
      </c>
    </row>
    <row r="6519" spans="1:16" x14ac:dyDescent="0.25">
      <c r="A6519">
        <v>8813</v>
      </c>
      <c r="B6519" t="s">
        <v>360</v>
      </c>
      <c r="E6519" t="s">
        <v>6832</v>
      </c>
      <c r="F6519" t="s">
        <v>347</v>
      </c>
      <c r="G6519" t="s">
        <v>6708</v>
      </c>
      <c r="H6519" t="s">
        <v>198</v>
      </c>
      <c r="I6519" t="s">
        <v>6709</v>
      </c>
      <c r="J6519">
        <v>1267</v>
      </c>
      <c r="K6519">
        <v>7677</v>
      </c>
      <c r="L6519">
        <v>11</v>
      </c>
      <c r="M6519" t="s">
        <v>200</v>
      </c>
      <c r="N6519" t="s">
        <v>467</v>
      </c>
      <c r="O6519" t="s">
        <v>202</v>
      </c>
      <c r="P6519" t="s">
        <v>365</v>
      </c>
    </row>
    <row r="6520" spans="1:16" x14ac:dyDescent="0.25">
      <c r="A6520">
        <v>8814</v>
      </c>
      <c r="B6520" t="s">
        <v>360</v>
      </c>
      <c r="E6520" t="s">
        <v>6833</v>
      </c>
      <c r="F6520" t="s">
        <v>347</v>
      </c>
      <c r="G6520" t="s">
        <v>6708</v>
      </c>
      <c r="H6520" t="s">
        <v>198</v>
      </c>
      <c r="I6520" t="s">
        <v>6709</v>
      </c>
      <c r="J6520">
        <v>1270</v>
      </c>
      <c r="K6520">
        <v>3475</v>
      </c>
      <c r="L6520">
        <v>11</v>
      </c>
      <c r="M6520" t="s">
        <v>200</v>
      </c>
      <c r="N6520" t="s">
        <v>467</v>
      </c>
      <c r="O6520" t="s">
        <v>202</v>
      </c>
      <c r="P6520" t="s">
        <v>365</v>
      </c>
    </row>
    <row r="6521" spans="1:16" x14ac:dyDescent="0.25">
      <c r="A6521">
        <v>8815</v>
      </c>
      <c r="B6521" t="s">
        <v>360</v>
      </c>
      <c r="E6521" t="s">
        <v>6834</v>
      </c>
      <c r="F6521" t="s">
        <v>347</v>
      </c>
      <c r="G6521" t="s">
        <v>6708</v>
      </c>
      <c r="H6521" t="s">
        <v>198</v>
      </c>
      <c r="I6521" t="s">
        <v>6709</v>
      </c>
      <c r="J6521">
        <v>1273</v>
      </c>
      <c r="K6521">
        <v>20039</v>
      </c>
      <c r="L6521">
        <v>11</v>
      </c>
      <c r="M6521" t="s">
        <v>200</v>
      </c>
      <c r="N6521" t="s">
        <v>467</v>
      </c>
      <c r="O6521" t="s">
        <v>202</v>
      </c>
      <c r="P6521" t="s">
        <v>365</v>
      </c>
    </row>
    <row r="6522" spans="1:16" x14ac:dyDescent="0.25">
      <c r="A6522">
        <v>8816</v>
      </c>
      <c r="B6522" t="s">
        <v>360</v>
      </c>
      <c r="E6522" t="s">
        <v>6835</v>
      </c>
      <c r="F6522" t="s">
        <v>347</v>
      </c>
      <c r="G6522" t="s">
        <v>6708</v>
      </c>
      <c r="H6522" t="s">
        <v>198</v>
      </c>
      <c r="I6522" t="s">
        <v>6709</v>
      </c>
      <c r="J6522">
        <v>1273</v>
      </c>
      <c r="K6522">
        <v>894</v>
      </c>
      <c r="L6522">
        <v>11</v>
      </c>
      <c r="M6522" t="s">
        <v>200</v>
      </c>
      <c r="N6522" t="s">
        <v>467</v>
      </c>
      <c r="O6522" t="s">
        <v>202</v>
      </c>
      <c r="P6522" t="s">
        <v>365</v>
      </c>
    </row>
    <row r="6523" spans="1:16" x14ac:dyDescent="0.25">
      <c r="A6523">
        <v>8817</v>
      </c>
      <c r="B6523" t="s">
        <v>360</v>
      </c>
      <c r="E6523" t="s">
        <v>6836</v>
      </c>
      <c r="F6523" t="s">
        <v>347</v>
      </c>
      <c r="G6523" t="s">
        <v>6708</v>
      </c>
      <c r="H6523" t="s">
        <v>198</v>
      </c>
      <c r="I6523" t="s">
        <v>6709</v>
      </c>
      <c r="J6523">
        <v>1292</v>
      </c>
      <c r="K6523">
        <v>157165</v>
      </c>
      <c r="L6523">
        <v>11</v>
      </c>
      <c r="M6523" t="s">
        <v>200</v>
      </c>
      <c r="N6523" t="s">
        <v>364</v>
      </c>
      <c r="O6523" t="s">
        <v>202</v>
      </c>
      <c r="P6523" t="s">
        <v>365</v>
      </c>
    </row>
    <row r="6524" spans="1:16" x14ac:dyDescent="0.25">
      <c r="A6524">
        <v>8818</v>
      </c>
      <c r="B6524" t="s">
        <v>360</v>
      </c>
      <c r="E6524" t="s">
        <v>6837</v>
      </c>
      <c r="F6524" t="s">
        <v>347</v>
      </c>
      <c r="G6524" t="s">
        <v>6708</v>
      </c>
      <c r="H6524" t="s">
        <v>198</v>
      </c>
      <c r="I6524" t="s">
        <v>6709</v>
      </c>
      <c r="J6524">
        <v>1272</v>
      </c>
      <c r="K6524">
        <v>324</v>
      </c>
      <c r="L6524">
        <v>11</v>
      </c>
      <c r="M6524" t="s">
        <v>200</v>
      </c>
      <c r="N6524" t="s">
        <v>467</v>
      </c>
      <c r="O6524" t="s">
        <v>202</v>
      </c>
      <c r="P6524" t="s">
        <v>365</v>
      </c>
    </row>
    <row r="6525" spans="1:16" x14ac:dyDescent="0.25">
      <c r="A6525">
        <v>8819</v>
      </c>
      <c r="B6525" t="s">
        <v>360</v>
      </c>
      <c r="E6525" t="s">
        <v>6838</v>
      </c>
      <c r="F6525" t="s">
        <v>347</v>
      </c>
      <c r="G6525" t="s">
        <v>6708</v>
      </c>
      <c r="H6525" t="s">
        <v>198</v>
      </c>
      <c r="I6525" t="s">
        <v>6709</v>
      </c>
      <c r="J6525">
        <v>1268</v>
      </c>
      <c r="K6525">
        <v>118</v>
      </c>
      <c r="L6525">
        <v>11</v>
      </c>
      <c r="M6525" t="s">
        <v>200</v>
      </c>
      <c r="N6525" t="s">
        <v>364</v>
      </c>
      <c r="O6525" t="s">
        <v>202</v>
      </c>
      <c r="P6525" t="s">
        <v>365</v>
      </c>
    </row>
    <row r="6526" spans="1:16" x14ac:dyDescent="0.25">
      <c r="A6526">
        <v>8820</v>
      </c>
      <c r="B6526" t="s">
        <v>360</v>
      </c>
      <c r="E6526" t="s">
        <v>6839</v>
      </c>
      <c r="F6526" t="s">
        <v>347</v>
      </c>
      <c r="G6526" t="s">
        <v>6708</v>
      </c>
      <c r="H6526" t="s">
        <v>198</v>
      </c>
      <c r="I6526" t="s">
        <v>6709</v>
      </c>
      <c r="J6526">
        <v>1274</v>
      </c>
      <c r="K6526">
        <v>36</v>
      </c>
      <c r="L6526">
        <v>11</v>
      </c>
      <c r="M6526" t="s">
        <v>200</v>
      </c>
      <c r="N6526" t="s">
        <v>467</v>
      </c>
      <c r="O6526" t="s">
        <v>202</v>
      </c>
      <c r="P6526" t="s">
        <v>365</v>
      </c>
    </row>
    <row r="6527" spans="1:16" x14ac:dyDescent="0.25">
      <c r="A6527">
        <v>8821</v>
      </c>
      <c r="B6527" t="s">
        <v>360</v>
      </c>
      <c r="E6527" t="s">
        <v>6840</v>
      </c>
      <c r="F6527" t="s">
        <v>347</v>
      </c>
      <c r="G6527" t="s">
        <v>6708</v>
      </c>
      <c r="H6527" t="s">
        <v>198</v>
      </c>
      <c r="I6527" t="s">
        <v>6709</v>
      </c>
      <c r="J6527">
        <v>1278</v>
      </c>
      <c r="K6527">
        <v>4957</v>
      </c>
      <c r="L6527">
        <v>11</v>
      </c>
      <c r="M6527" t="s">
        <v>200</v>
      </c>
      <c r="N6527" t="s">
        <v>364</v>
      </c>
      <c r="O6527" t="s">
        <v>202</v>
      </c>
      <c r="P6527" t="s">
        <v>365</v>
      </c>
    </row>
    <row r="6528" spans="1:16" x14ac:dyDescent="0.25">
      <c r="A6528">
        <v>8822</v>
      </c>
      <c r="B6528" t="s">
        <v>360</v>
      </c>
      <c r="E6528" t="s">
        <v>6841</v>
      </c>
      <c r="F6528" t="s">
        <v>347</v>
      </c>
      <c r="G6528" t="s">
        <v>6708</v>
      </c>
      <c r="H6528" t="s">
        <v>198</v>
      </c>
      <c r="I6528" t="s">
        <v>6709</v>
      </c>
      <c r="J6528">
        <v>1284</v>
      </c>
      <c r="K6528">
        <v>66447</v>
      </c>
      <c r="L6528">
        <v>11</v>
      </c>
      <c r="M6528" t="s">
        <v>200</v>
      </c>
      <c r="N6528" t="s">
        <v>364</v>
      </c>
      <c r="O6528" t="s">
        <v>202</v>
      </c>
      <c r="P6528" t="s">
        <v>365</v>
      </c>
    </row>
    <row r="6529" spans="1:16" x14ac:dyDescent="0.25">
      <c r="A6529">
        <v>8823</v>
      </c>
      <c r="B6529" t="s">
        <v>360</v>
      </c>
      <c r="E6529" t="s">
        <v>6842</v>
      </c>
      <c r="F6529" t="s">
        <v>347</v>
      </c>
      <c r="G6529" t="s">
        <v>6708</v>
      </c>
      <c r="H6529" t="s">
        <v>198</v>
      </c>
      <c r="I6529" t="s">
        <v>6709</v>
      </c>
      <c r="J6529">
        <v>1291</v>
      </c>
      <c r="K6529">
        <v>121253</v>
      </c>
      <c r="L6529">
        <v>11</v>
      </c>
      <c r="M6529" t="s">
        <v>200</v>
      </c>
      <c r="N6529" t="s">
        <v>364</v>
      </c>
      <c r="O6529" t="s">
        <v>202</v>
      </c>
      <c r="P6529" t="s">
        <v>365</v>
      </c>
    </row>
    <row r="6530" spans="1:16" x14ac:dyDescent="0.25">
      <c r="A6530">
        <v>8824</v>
      </c>
      <c r="B6530" t="s">
        <v>360</v>
      </c>
      <c r="E6530" t="s">
        <v>6843</v>
      </c>
      <c r="F6530" t="s">
        <v>347</v>
      </c>
      <c r="G6530" t="s">
        <v>6708</v>
      </c>
      <c r="H6530" t="s">
        <v>198</v>
      </c>
      <c r="I6530" t="s">
        <v>6709</v>
      </c>
      <c r="J6530">
        <v>1293</v>
      </c>
      <c r="K6530">
        <v>93801</v>
      </c>
      <c r="L6530">
        <v>11</v>
      </c>
      <c r="M6530" t="s">
        <v>200</v>
      </c>
      <c r="N6530" t="s">
        <v>364</v>
      </c>
      <c r="O6530" t="s">
        <v>202</v>
      </c>
      <c r="P6530" t="s">
        <v>365</v>
      </c>
    </row>
    <row r="6531" spans="1:16" x14ac:dyDescent="0.25">
      <c r="A6531">
        <v>8825</v>
      </c>
      <c r="B6531" t="s">
        <v>360</v>
      </c>
      <c r="E6531" t="s">
        <v>6844</v>
      </c>
      <c r="F6531" t="s">
        <v>347</v>
      </c>
      <c r="G6531" t="s">
        <v>6708</v>
      </c>
      <c r="H6531" t="s">
        <v>198</v>
      </c>
      <c r="I6531" t="s">
        <v>6709</v>
      </c>
      <c r="J6531">
        <v>1269</v>
      </c>
      <c r="K6531">
        <v>165</v>
      </c>
      <c r="L6531">
        <v>11</v>
      </c>
      <c r="M6531" t="s">
        <v>200</v>
      </c>
      <c r="N6531" t="s">
        <v>364</v>
      </c>
      <c r="O6531" t="s">
        <v>202</v>
      </c>
      <c r="P6531" t="s">
        <v>365</v>
      </c>
    </row>
    <row r="6532" spans="1:16" x14ac:dyDescent="0.25">
      <c r="A6532">
        <v>8826</v>
      </c>
      <c r="B6532" t="s">
        <v>360</v>
      </c>
      <c r="E6532" t="s">
        <v>6845</v>
      </c>
      <c r="F6532" t="s">
        <v>347</v>
      </c>
      <c r="G6532" t="s">
        <v>6708</v>
      </c>
      <c r="H6532" t="s">
        <v>198</v>
      </c>
      <c r="I6532" t="s">
        <v>6709</v>
      </c>
      <c r="J6532">
        <v>1271</v>
      </c>
      <c r="K6532">
        <v>292706</v>
      </c>
      <c r="L6532">
        <v>11</v>
      </c>
      <c r="M6532" t="s">
        <v>200</v>
      </c>
      <c r="N6532" t="s">
        <v>364</v>
      </c>
      <c r="O6532" t="s">
        <v>202</v>
      </c>
      <c r="P6532" t="s">
        <v>365</v>
      </c>
    </row>
    <row r="6533" spans="1:16" x14ac:dyDescent="0.25">
      <c r="A6533">
        <v>8827</v>
      </c>
      <c r="B6533" t="s">
        <v>360</v>
      </c>
      <c r="E6533" t="s">
        <v>6846</v>
      </c>
      <c r="F6533" t="s">
        <v>347</v>
      </c>
      <c r="G6533" t="s">
        <v>6708</v>
      </c>
      <c r="H6533" t="s">
        <v>198</v>
      </c>
      <c r="I6533" t="s">
        <v>6709</v>
      </c>
      <c r="J6533">
        <v>1279</v>
      </c>
      <c r="K6533">
        <v>434915</v>
      </c>
      <c r="L6533">
        <v>11</v>
      </c>
      <c r="M6533" t="s">
        <v>200</v>
      </c>
      <c r="N6533" t="s">
        <v>364</v>
      </c>
      <c r="O6533" t="s">
        <v>202</v>
      </c>
      <c r="P6533" t="s">
        <v>365</v>
      </c>
    </row>
    <row r="6534" spans="1:16" x14ac:dyDescent="0.25">
      <c r="A6534">
        <v>8828</v>
      </c>
      <c r="B6534" t="s">
        <v>360</v>
      </c>
      <c r="E6534" t="s">
        <v>6847</v>
      </c>
      <c r="F6534" t="s">
        <v>347</v>
      </c>
      <c r="G6534" t="s">
        <v>6708</v>
      </c>
      <c r="H6534" t="s">
        <v>198</v>
      </c>
      <c r="I6534" t="s">
        <v>6709</v>
      </c>
      <c r="J6534">
        <v>1271</v>
      </c>
      <c r="K6534">
        <v>428852</v>
      </c>
      <c r="L6534">
        <v>11</v>
      </c>
      <c r="M6534" t="s">
        <v>200</v>
      </c>
      <c r="N6534" t="s">
        <v>364</v>
      </c>
      <c r="O6534" t="s">
        <v>202</v>
      </c>
      <c r="P6534" t="s">
        <v>365</v>
      </c>
    </row>
    <row r="6535" spans="1:16" x14ac:dyDescent="0.25">
      <c r="A6535">
        <v>8829</v>
      </c>
      <c r="B6535" t="s">
        <v>360</v>
      </c>
      <c r="E6535" t="s">
        <v>6848</v>
      </c>
      <c r="F6535" t="s">
        <v>347</v>
      </c>
      <c r="G6535" t="s">
        <v>6708</v>
      </c>
      <c r="H6535" t="s">
        <v>198</v>
      </c>
      <c r="I6535" t="s">
        <v>6709</v>
      </c>
      <c r="J6535">
        <v>1275</v>
      </c>
      <c r="K6535">
        <v>108627</v>
      </c>
      <c r="L6535">
        <v>11</v>
      </c>
      <c r="M6535" t="s">
        <v>200</v>
      </c>
      <c r="N6535" t="s">
        <v>364</v>
      </c>
      <c r="O6535" t="s">
        <v>202</v>
      </c>
      <c r="P6535" t="s">
        <v>365</v>
      </c>
    </row>
    <row r="6536" spans="1:16" x14ac:dyDescent="0.25">
      <c r="A6536">
        <v>8830</v>
      </c>
      <c r="B6536" t="s">
        <v>360</v>
      </c>
      <c r="E6536" t="s">
        <v>6849</v>
      </c>
      <c r="F6536" t="s">
        <v>347</v>
      </c>
      <c r="G6536" t="s">
        <v>6708</v>
      </c>
      <c r="H6536" t="s">
        <v>198</v>
      </c>
      <c r="I6536" t="s">
        <v>6709</v>
      </c>
      <c r="J6536">
        <v>1271</v>
      </c>
      <c r="K6536">
        <v>489</v>
      </c>
      <c r="L6536">
        <v>11</v>
      </c>
      <c r="M6536" t="s">
        <v>200</v>
      </c>
      <c r="N6536" t="s">
        <v>364</v>
      </c>
      <c r="O6536" t="s">
        <v>202</v>
      </c>
      <c r="P6536" t="s">
        <v>365</v>
      </c>
    </row>
    <row r="6537" spans="1:16" x14ac:dyDescent="0.25">
      <c r="A6537">
        <v>8831</v>
      </c>
      <c r="B6537" t="s">
        <v>360</v>
      </c>
      <c r="E6537" t="s">
        <v>6850</v>
      </c>
      <c r="F6537" t="s">
        <v>347</v>
      </c>
      <c r="G6537" t="s">
        <v>6708</v>
      </c>
      <c r="H6537" t="s">
        <v>198</v>
      </c>
      <c r="I6537" t="s">
        <v>6709</v>
      </c>
      <c r="J6537">
        <v>1281</v>
      </c>
      <c r="K6537">
        <v>298943</v>
      </c>
      <c r="L6537">
        <v>11</v>
      </c>
      <c r="M6537" t="s">
        <v>200</v>
      </c>
      <c r="N6537" t="s">
        <v>364</v>
      </c>
      <c r="O6537" t="s">
        <v>202</v>
      </c>
      <c r="P6537" t="s">
        <v>365</v>
      </c>
    </row>
    <row r="6538" spans="1:16" x14ac:dyDescent="0.25">
      <c r="A6538">
        <v>8832</v>
      </c>
      <c r="B6538" t="s">
        <v>360</v>
      </c>
      <c r="E6538" t="s">
        <v>6851</v>
      </c>
      <c r="F6538" t="s">
        <v>347</v>
      </c>
      <c r="G6538" t="s">
        <v>6708</v>
      </c>
      <c r="H6538" t="s">
        <v>198</v>
      </c>
      <c r="I6538" t="s">
        <v>6709</v>
      </c>
      <c r="J6538">
        <v>1282</v>
      </c>
      <c r="K6538">
        <v>66163</v>
      </c>
      <c r="L6538">
        <v>11</v>
      </c>
      <c r="M6538" t="s">
        <v>200</v>
      </c>
      <c r="N6538" t="s">
        <v>364</v>
      </c>
      <c r="O6538" t="s">
        <v>202</v>
      </c>
      <c r="P6538" t="s">
        <v>365</v>
      </c>
    </row>
    <row r="6539" spans="1:16" x14ac:dyDescent="0.25">
      <c r="A6539">
        <v>8833</v>
      </c>
      <c r="B6539" t="s">
        <v>360</v>
      </c>
      <c r="E6539" t="s">
        <v>6852</v>
      </c>
      <c r="F6539" t="s">
        <v>347</v>
      </c>
      <c r="G6539" t="s">
        <v>6708</v>
      </c>
      <c r="H6539" t="s">
        <v>198</v>
      </c>
      <c r="I6539" t="s">
        <v>6709</v>
      </c>
      <c r="J6539">
        <v>1283</v>
      </c>
      <c r="K6539">
        <v>185313</v>
      </c>
      <c r="L6539">
        <v>11</v>
      </c>
      <c r="M6539" t="s">
        <v>200</v>
      </c>
      <c r="N6539" t="s">
        <v>364</v>
      </c>
      <c r="O6539" t="s">
        <v>202</v>
      </c>
      <c r="P6539" t="s">
        <v>365</v>
      </c>
    </row>
    <row r="6540" spans="1:16" x14ac:dyDescent="0.25">
      <c r="A6540">
        <v>8834</v>
      </c>
      <c r="B6540" t="s">
        <v>360</v>
      </c>
      <c r="E6540" t="s">
        <v>6853</v>
      </c>
      <c r="F6540" t="s">
        <v>347</v>
      </c>
      <c r="G6540" t="s">
        <v>6708</v>
      </c>
      <c r="H6540" t="s">
        <v>198</v>
      </c>
      <c r="I6540" t="s">
        <v>6709</v>
      </c>
      <c r="J6540">
        <v>1283</v>
      </c>
      <c r="K6540">
        <v>21247</v>
      </c>
      <c r="L6540">
        <v>11</v>
      </c>
      <c r="M6540" t="s">
        <v>200</v>
      </c>
      <c r="N6540" t="s">
        <v>364</v>
      </c>
      <c r="O6540" t="s">
        <v>202</v>
      </c>
      <c r="P6540" t="s">
        <v>365</v>
      </c>
    </row>
    <row r="6541" spans="1:16" x14ac:dyDescent="0.25">
      <c r="A6541">
        <v>8835</v>
      </c>
      <c r="B6541" t="s">
        <v>360</v>
      </c>
      <c r="E6541" t="s">
        <v>6854</v>
      </c>
      <c r="F6541" t="s">
        <v>347</v>
      </c>
      <c r="G6541" t="s">
        <v>6708</v>
      </c>
      <c r="H6541" t="s">
        <v>198</v>
      </c>
      <c r="I6541" t="s">
        <v>6709</v>
      </c>
      <c r="J6541">
        <v>1282</v>
      </c>
      <c r="K6541">
        <v>53863</v>
      </c>
      <c r="L6541">
        <v>11</v>
      </c>
      <c r="M6541" t="s">
        <v>200</v>
      </c>
      <c r="N6541" t="s">
        <v>364</v>
      </c>
      <c r="O6541" t="s">
        <v>202</v>
      </c>
      <c r="P6541" t="s">
        <v>365</v>
      </c>
    </row>
    <row r="6542" spans="1:16" x14ac:dyDescent="0.25">
      <c r="A6542">
        <v>8836</v>
      </c>
      <c r="B6542" t="s">
        <v>360</v>
      </c>
      <c r="E6542" t="s">
        <v>6855</v>
      </c>
      <c r="F6542" t="s">
        <v>347</v>
      </c>
      <c r="G6542" t="s">
        <v>6708</v>
      </c>
      <c r="H6542" t="s">
        <v>198</v>
      </c>
      <c r="I6542" t="s">
        <v>6709</v>
      </c>
      <c r="J6542">
        <v>1284</v>
      </c>
      <c r="K6542">
        <v>28900</v>
      </c>
      <c r="L6542">
        <v>11</v>
      </c>
      <c r="M6542" t="s">
        <v>200</v>
      </c>
      <c r="N6542" t="s">
        <v>364</v>
      </c>
      <c r="O6542" t="s">
        <v>202</v>
      </c>
      <c r="P6542" t="s">
        <v>365</v>
      </c>
    </row>
    <row r="6543" spans="1:16" x14ac:dyDescent="0.25">
      <c r="A6543">
        <v>8837</v>
      </c>
      <c r="B6543" t="s">
        <v>360</v>
      </c>
      <c r="E6543" t="s">
        <v>6856</v>
      </c>
      <c r="F6543" t="s">
        <v>347</v>
      </c>
      <c r="G6543" t="s">
        <v>6708</v>
      </c>
      <c r="H6543" t="s">
        <v>198</v>
      </c>
      <c r="I6543" t="s">
        <v>6709</v>
      </c>
      <c r="J6543">
        <v>1271</v>
      </c>
      <c r="K6543">
        <v>744629</v>
      </c>
      <c r="L6543">
        <v>11</v>
      </c>
      <c r="M6543" t="s">
        <v>200</v>
      </c>
      <c r="N6543" t="s">
        <v>364</v>
      </c>
      <c r="O6543" t="s">
        <v>202</v>
      </c>
      <c r="P6543" t="s">
        <v>365</v>
      </c>
    </row>
    <row r="6544" spans="1:16" x14ac:dyDescent="0.25">
      <c r="A6544">
        <v>8838</v>
      </c>
      <c r="B6544" t="s">
        <v>360</v>
      </c>
      <c r="E6544" t="s">
        <v>6857</v>
      </c>
      <c r="F6544" t="s">
        <v>347</v>
      </c>
      <c r="G6544" t="s">
        <v>6708</v>
      </c>
      <c r="H6544" t="s">
        <v>198</v>
      </c>
      <c r="I6544" t="s">
        <v>6709</v>
      </c>
      <c r="J6544">
        <v>1279</v>
      </c>
      <c r="K6544">
        <v>274173</v>
      </c>
      <c r="L6544">
        <v>11</v>
      </c>
      <c r="M6544" t="s">
        <v>200</v>
      </c>
      <c r="N6544" t="s">
        <v>364</v>
      </c>
      <c r="O6544" t="s">
        <v>202</v>
      </c>
      <c r="P6544" t="s">
        <v>365</v>
      </c>
    </row>
    <row r="6545" spans="1:16" x14ac:dyDescent="0.25">
      <c r="A6545">
        <v>8839</v>
      </c>
      <c r="B6545" t="s">
        <v>360</v>
      </c>
      <c r="E6545" t="s">
        <v>6858</v>
      </c>
      <c r="F6545" t="s">
        <v>347</v>
      </c>
      <c r="G6545" t="s">
        <v>6708</v>
      </c>
      <c r="H6545" t="s">
        <v>198</v>
      </c>
      <c r="I6545" t="s">
        <v>6709</v>
      </c>
      <c r="J6545">
        <v>1271</v>
      </c>
      <c r="K6545">
        <v>1114</v>
      </c>
      <c r="L6545">
        <v>11</v>
      </c>
      <c r="M6545" t="s">
        <v>200</v>
      </c>
      <c r="N6545" t="s">
        <v>364</v>
      </c>
      <c r="O6545" t="s">
        <v>202</v>
      </c>
      <c r="P6545" t="s">
        <v>365</v>
      </c>
    </row>
    <row r="6546" spans="1:16" x14ac:dyDescent="0.25">
      <c r="A6546">
        <v>8840</v>
      </c>
      <c r="B6546" t="s">
        <v>360</v>
      </c>
      <c r="E6546" t="s">
        <v>6859</v>
      </c>
      <c r="F6546" t="s">
        <v>347</v>
      </c>
      <c r="G6546" t="s">
        <v>6708</v>
      </c>
      <c r="H6546" t="s">
        <v>198</v>
      </c>
      <c r="I6546" t="s">
        <v>6709</v>
      </c>
      <c r="J6546">
        <v>1284</v>
      </c>
      <c r="K6546">
        <v>58871</v>
      </c>
      <c r="L6546">
        <v>11</v>
      </c>
      <c r="M6546" t="s">
        <v>200</v>
      </c>
      <c r="N6546" t="s">
        <v>364</v>
      </c>
      <c r="O6546" t="s">
        <v>202</v>
      </c>
      <c r="P6546" t="s">
        <v>365</v>
      </c>
    </row>
    <row r="6547" spans="1:16" x14ac:dyDescent="0.25">
      <c r="A6547">
        <v>8841</v>
      </c>
      <c r="B6547" t="s">
        <v>360</v>
      </c>
      <c r="E6547" t="s">
        <v>6860</v>
      </c>
      <c r="F6547" t="s">
        <v>347</v>
      </c>
      <c r="G6547" t="s">
        <v>6708</v>
      </c>
      <c r="H6547" t="s">
        <v>198</v>
      </c>
      <c r="I6547" t="s">
        <v>6709</v>
      </c>
      <c r="J6547">
        <v>1282</v>
      </c>
      <c r="K6547">
        <v>770</v>
      </c>
      <c r="L6547">
        <v>11</v>
      </c>
      <c r="M6547" t="s">
        <v>200</v>
      </c>
      <c r="N6547" t="s">
        <v>364</v>
      </c>
      <c r="O6547" t="s">
        <v>202</v>
      </c>
      <c r="P6547" t="s">
        <v>365</v>
      </c>
    </row>
    <row r="6548" spans="1:16" x14ac:dyDescent="0.25">
      <c r="A6548">
        <v>8842</v>
      </c>
      <c r="B6548" t="s">
        <v>360</v>
      </c>
      <c r="E6548" t="s">
        <v>6861</v>
      </c>
      <c r="F6548" t="s">
        <v>347</v>
      </c>
      <c r="G6548" t="s">
        <v>6708</v>
      </c>
      <c r="H6548" t="s">
        <v>198</v>
      </c>
      <c r="I6548" t="s">
        <v>6709</v>
      </c>
      <c r="J6548">
        <v>1271</v>
      </c>
      <c r="K6548">
        <v>623</v>
      </c>
      <c r="L6548">
        <v>11</v>
      </c>
      <c r="M6548" t="s">
        <v>200</v>
      </c>
      <c r="N6548" t="s">
        <v>364</v>
      </c>
      <c r="O6548" t="s">
        <v>202</v>
      </c>
      <c r="P6548" t="s">
        <v>365</v>
      </c>
    </row>
    <row r="6549" spans="1:16" x14ac:dyDescent="0.25">
      <c r="A6549">
        <v>8843</v>
      </c>
      <c r="B6549" t="s">
        <v>360</v>
      </c>
      <c r="E6549" t="s">
        <v>6862</v>
      </c>
      <c r="F6549" t="s">
        <v>347</v>
      </c>
      <c r="G6549" t="s">
        <v>6708</v>
      </c>
      <c r="H6549" t="s">
        <v>198</v>
      </c>
      <c r="I6549" t="s">
        <v>6709</v>
      </c>
      <c r="J6549">
        <v>1271</v>
      </c>
      <c r="K6549">
        <v>1363</v>
      </c>
      <c r="L6549">
        <v>11</v>
      </c>
      <c r="M6549" t="s">
        <v>200</v>
      </c>
      <c r="N6549" t="s">
        <v>364</v>
      </c>
      <c r="O6549" t="s">
        <v>202</v>
      </c>
      <c r="P6549" t="s">
        <v>365</v>
      </c>
    </row>
    <row r="6550" spans="1:16" x14ac:dyDescent="0.25">
      <c r="A6550">
        <v>8844</v>
      </c>
      <c r="B6550" t="s">
        <v>360</v>
      </c>
      <c r="E6550" t="s">
        <v>6863</v>
      </c>
      <c r="F6550" t="s">
        <v>347</v>
      </c>
      <c r="G6550" t="s">
        <v>6708</v>
      </c>
      <c r="H6550" t="s">
        <v>198</v>
      </c>
      <c r="I6550" t="s">
        <v>6709</v>
      </c>
      <c r="J6550">
        <v>1271</v>
      </c>
      <c r="K6550">
        <v>430</v>
      </c>
      <c r="L6550">
        <v>11</v>
      </c>
      <c r="M6550" t="s">
        <v>200</v>
      </c>
      <c r="N6550" t="s">
        <v>364</v>
      </c>
      <c r="O6550" t="s">
        <v>202</v>
      </c>
      <c r="P6550" t="s">
        <v>365</v>
      </c>
    </row>
    <row r="6551" spans="1:16" x14ac:dyDescent="0.25">
      <c r="A6551">
        <v>8845</v>
      </c>
      <c r="B6551" t="s">
        <v>360</v>
      </c>
      <c r="E6551" t="s">
        <v>6864</v>
      </c>
      <c r="F6551" t="s">
        <v>347</v>
      </c>
      <c r="G6551" t="s">
        <v>6708</v>
      </c>
      <c r="H6551" t="s">
        <v>198</v>
      </c>
      <c r="I6551" t="s">
        <v>6709</v>
      </c>
      <c r="J6551">
        <v>1283</v>
      </c>
      <c r="K6551">
        <v>931</v>
      </c>
      <c r="L6551">
        <v>11</v>
      </c>
      <c r="M6551" t="s">
        <v>200</v>
      </c>
      <c r="N6551" t="s">
        <v>364</v>
      </c>
      <c r="O6551" t="s">
        <v>202</v>
      </c>
      <c r="P6551" t="s">
        <v>365</v>
      </c>
    </row>
    <row r="6552" spans="1:16" x14ac:dyDescent="0.25">
      <c r="A6552">
        <v>8846</v>
      </c>
      <c r="B6552" t="s">
        <v>360</v>
      </c>
      <c r="E6552" t="s">
        <v>6865</v>
      </c>
      <c r="F6552" t="s">
        <v>347</v>
      </c>
      <c r="G6552" t="s">
        <v>6708</v>
      </c>
      <c r="H6552" t="s">
        <v>198</v>
      </c>
      <c r="I6552" t="s">
        <v>6709</v>
      </c>
      <c r="J6552">
        <v>1268</v>
      </c>
      <c r="K6552">
        <v>3109</v>
      </c>
      <c r="L6552">
        <v>11</v>
      </c>
      <c r="M6552" t="s">
        <v>200</v>
      </c>
      <c r="N6552" t="s">
        <v>364</v>
      </c>
      <c r="O6552" t="s">
        <v>202</v>
      </c>
      <c r="P6552" t="s">
        <v>365</v>
      </c>
    </row>
    <row r="6553" spans="1:16" x14ac:dyDescent="0.25">
      <c r="A6553">
        <v>8847</v>
      </c>
      <c r="B6553" t="s">
        <v>360</v>
      </c>
      <c r="E6553" t="s">
        <v>6866</v>
      </c>
      <c r="F6553" t="s">
        <v>347</v>
      </c>
      <c r="G6553" t="s">
        <v>6708</v>
      </c>
      <c r="H6553" t="s">
        <v>198</v>
      </c>
      <c r="I6553" t="s">
        <v>6709</v>
      </c>
      <c r="J6553">
        <v>1271</v>
      </c>
      <c r="K6553">
        <v>75438</v>
      </c>
      <c r="L6553">
        <v>11</v>
      </c>
      <c r="M6553" t="s">
        <v>200</v>
      </c>
      <c r="N6553" t="s">
        <v>364</v>
      </c>
      <c r="O6553" t="s">
        <v>202</v>
      </c>
      <c r="P6553" t="s">
        <v>365</v>
      </c>
    </row>
    <row r="6554" spans="1:16" x14ac:dyDescent="0.25">
      <c r="A6554">
        <v>8848</v>
      </c>
      <c r="B6554" t="s">
        <v>360</v>
      </c>
      <c r="E6554" t="s">
        <v>6867</v>
      </c>
      <c r="F6554" t="s">
        <v>347</v>
      </c>
      <c r="G6554" t="s">
        <v>6708</v>
      </c>
      <c r="H6554" t="s">
        <v>198</v>
      </c>
      <c r="I6554" t="s">
        <v>6709</v>
      </c>
      <c r="J6554">
        <v>1280</v>
      </c>
      <c r="K6554">
        <v>14971</v>
      </c>
      <c r="L6554">
        <v>11</v>
      </c>
      <c r="M6554" t="s">
        <v>200</v>
      </c>
      <c r="N6554" t="s">
        <v>364</v>
      </c>
      <c r="O6554" t="s">
        <v>202</v>
      </c>
      <c r="P6554" t="s">
        <v>365</v>
      </c>
    </row>
    <row r="6555" spans="1:16" x14ac:dyDescent="0.25">
      <c r="A6555">
        <v>8849</v>
      </c>
      <c r="B6555" t="s">
        <v>360</v>
      </c>
      <c r="E6555" t="s">
        <v>6868</v>
      </c>
      <c r="F6555" t="s">
        <v>347</v>
      </c>
      <c r="G6555" t="s">
        <v>6708</v>
      </c>
      <c r="H6555" t="s">
        <v>198</v>
      </c>
      <c r="I6555" t="s">
        <v>6709</v>
      </c>
      <c r="J6555">
        <v>1271</v>
      </c>
      <c r="K6555">
        <v>430</v>
      </c>
      <c r="L6555">
        <v>11</v>
      </c>
      <c r="M6555" t="s">
        <v>200</v>
      </c>
      <c r="N6555" t="s">
        <v>364</v>
      </c>
      <c r="O6555" t="s">
        <v>202</v>
      </c>
      <c r="P6555" t="s">
        <v>365</v>
      </c>
    </row>
    <row r="6556" spans="1:16" x14ac:dyDescent="0.25">
      <c r="A6556">
        <v>8850</v>
      </c>
      <c r="B6556" t="s">
        <v>360</v>
      </c>
      <c r="E6556" t="s">
        <v>6869</v>
      </c>
      <c r="F6556" t="s">
        <v>347</v>
      </c>
      <c r="G6556" t="s">
        <v>6708</v>
      </c>
      <c r="H6556" t="s">
        <v>198</v>
      </c>
      <c r="I6556" t="s">
        <v>6709</v>
      </c>
      <c r="J6556">
        <v>1285</v>
      </c>
      <c r="K6556">
        <v>1307</v>
      </c>
      <c r="L6556">
        <v>11</v>
      </c>
      <c r="M6556" t="s">
        <v>200</v>
      </c>
      <c r="N6556" t="s">
        <v>364</v>
      </c>
      <c r="O6556" t="s">
        <v>202</v>
      </c>
      <c r="P6556" t="s">
        <v>365</v>
      </c>
    </row>
    <row r="6557" spans="1:16" x14ac:dyDescent="0.25">
      <c r="A6557">
        <v>8851</v>
      </c>
      <c r="B6557" t="s">
        <v>360</v>
      </c>
      <c r="E6557" t="s">
        <v>6870</v>
      </c>
      <c r="F6557" t="s">
        <v>347</v>
      </c>
      <c r="G6557" t="s">
        <v>6708</v>
      </c>
      <c r="H6557" t="s">
        <v>198</v>
      </c>
      <c r="I6557" t="s">
        <v>6709</v>
      </c>
      <c r="J6557">
        <v>1271</v>
      </c>
      <c r="K6557">
        <v>84603</v>
      </c>
      <c r="L6557">
        <v>11</v>
      </c>
      <c r="M6557" t="s">
        <v>200</v>
      </c>
      <c r="N6557" t="s">
        <v>364</v>
      </c>
      <c r="O6557" t="s">
        <v>202</v>
      </c>
      <c r="P6557" t="s">
        <v>365</v>
      </c>
    </row>
    <row r="6558" spans="1:16" x14ac:dyDescent="0.25">
      <c r="A6558">
        <v>8852</v>
      </c>
      <c r="B6558" t="s">
        <v>360</v>
      </c>
      <c r="E6558" t="s">
        <v>6871</v>
      </c>
      <c r="F6558" t="s">
        <v>347</v>
      </c>
      <c r="G6558" t="s">
        <v>6708</v>
      </c>
      <c r="H6558" t="s">
        <v>198</v>
      </c>
      <c r="I6558" t="s">
        <v>6709</v>
      </c>
      <c r="J6558">
        <v>1283</v>
      </c>
      <c r="K6558">
        <v>248980</v>
      </c>
      <c r="L6558">
        <v>11</v>
      </c>
      <c r="M6558" t="s">
        <v>200</v>
      </c>
      <c r="N6558" t="s">
        <v>364</v>
      </c>
      <c r="O6558" t="s">
        <v>202</v>
      </c>
      <c r="P6558" t="s">
        <v>365</v>
      </c>
    </row>
    <row r="6559" spans="1:16" x14ac:dyDescent="0.25">
      <c r="A6559">
        <v>8853</v>
      </c>
      <c r="B6559" t="s">
        <v>360</v>
      </c>
      <c r="E6559" t="s">
        <v>6872</v>
      </c>
      <c r="F6559" t="s">
        <v>347</v>
      </c>
      <c r="G6559" t="s">
        <v>6708</v>
      </c>
      <c r="H6559" t="s">
        <v>198</v>
      </c>
      <c r="I6559" t="s">
        <v>6709</v>
      </c>
      <c r="J6559">
        <v>1271</v>
      </c>
      <c r="K6559">
        <v>412</v>
      </c>
      <c r="L6559">
        <v>11</v>
      </c>
      <c r="M6559" t="s">
        <v>200</v>
      </c>
      <c r="N6559" t="s">
        <v>436</v>
      </c>
      <c r="O6559" t="s">
        <v>202</v>
      </c>
      <c r="P6559" t="s">
        <v>6873</v>
      </c>
    </row>
    <row r="6560" spans="1:16" x14ac:dyDescent="0.25">
      <c r="A6560">
        <v>8854</v>
      </c>
      <c r="B6560" t="s">
        <v>360</v>
      </c>
      <c r="E6560" t="s">
        <v>6874</v>
      </c>
      <c r="F6560" t="s">
        <v>347</v>
      </c>
      <c r="G6560" t="s">
        <v>6708</v>
      </c>
      <c r="H6560" t="s">
        <v>198</v>
      </c>
      <c r="I6560" t="s">
        <v>6709</v>
      </c>
      <c r="J6560">
        <v>1274</v>
      </c>
      <c r="K6560">
        <v>28043</v>
      </c>
      <c r="L6560">
        <v>11</v>
      </c>
      <c r="M6560" t="s">
        <v>200</v>
      </c>
      <c r="N6560" t="s">
        <v>364</v>
      </c>
      <c r="O6560" t="s">
        <v>202</v>
      </c>
      <c r="P6560" t="s">
        <v>365</v>
      </c>
    </row>
    <row r="6561" spans="1:16" x14ac:dyDescent="0.25">
      <c r="A6561">
        <v>8855</v>
      </c>
      <c r="B6561" t="s">
        <v>360</v>
      </c>
      <c r="E6561" t="s">
        <v>6875</v>
      </c>
      <c r="F6561" t="s">
        <v>347</v>
      </c>
      <c r="G6561" t="s">
        <v>6708</v>
      </c>
      <c r="H6561" t="s">
        <v>198</v>
      </c>
      <c r="I6561" t="s">
        <v>6709</v>
      </c>
      <c r="J6561">
        <v>167</v>
      </c>
      <c r="K6561">
        <v>5298</v>
      </c>
      <c r="L6561">
        <v>11</v>
      </c>
      <c r="M6561" t="s">
        <v>200</v>
      </c>
      <c r="N6561" t="s">
        <v>364</v>
      </c>
      <c r="O6561" t="s">
        <v>202</v>
      </c>
      <c r="P6561" t="s">
        <v>365</v>
      </c>
    </row>
    <row r="6562" spans="1:16" x14ac:dyDescent="0.25">
      <c r="A6562">
        <v>8856</v>
      </c>
      <c r="B6562" t="s">
        <v>360</v>
      </c>
      <c r="E6562" t="s">
        <v>6876</v>
      </c>
      <c r="F6562" t="s">
        <v>347</v>
      </c>
      <c r="G6562" t="s">
        <v>6708</v>
      </c>
      <c r="H6562" t="s">
        <v>198</v>
      </c>
      <c r="I6562" t="s">
        <v>6709</v>
      </c>
      <c r="J6562">
        <v>182</v>
      </c>
      <c r="K6562">
        <v>3552</v>
      </c>
      <c r="L6562">
        <v>11</v>
      </c>
      <c r="M6562" t="s">
        <v>200</v>
      </c>
      <c r="N6562" t="s">
        <v>364</v>
      </c>
      <c r="O6562" t="s">
        <v>202</v>
      </c>
      <c r="P6562" t="s">
        <v>365</v>
      </c>
    </row>
    <row r="6563" spans="1:16" x14ac:dyDescent="0.25">
      <c r="A6563">
        <v>8857</v>
      </c>
      <c r="B6563" t="s">
        <v>360</v>
      </c>
      <c r="E6563" t="s">
        <v>6877</v>
      </c>
      <c r="F6563" t="s">
        <v>347</v>
      </c>
      <c r="G6563" t="s">
        <v>6708</v>
      </c>
      <c r="H6563" t="s">
        <v>198</v>
      </c>
      <c r="I6563" t="s">
        <v>6709</v>
      </c>
      <c r="J6563">
        <v>181</v>
      </c>
      <c r="K6563">
        <v>3396</v>
      </c>
      <c r="L6563">
        <v>11</v>
      </c>
      <c r="M6563" t="s">
        <v>200</v>
      </c>
      <c r="N6563" t="s">
        <v>364</v>
      </c>
      <c r="O6563" t="s">
        <v>202</v>
      </c>
      <c r="P6563" t="s">
        <v>365</v>
      </c>
    </row>
    <row r="6564" spans="1:16" x14ac:dyDescent="0.25">
      <c r="A6564">
        <v>8858</v>
      </c>
      <c r="B6564" t="s">
        <v>360</v>
      </c>
      <c r="E6564" t="s">
        <v>6878</v>
      </c>
      <c r="F6564" t="s">
        <v>347</v>
      </c>
      <c r="G6564" t="s">
        <v>6708</v>
      </c>
      <c r="H6564" t="s">
        <v>198</v>
      </c>
      <c r="I6564" t="s">
        <v>6709</v>
      </c>
      <c r="J6564">
        <v>181</v>
      </c>
      <c r="K6564">
        <v>1674</v>
      </c>
      <c r="L6564">
        <v>11</v>
      </c>
      <c r="M6564" t="s">
        <v>200</v>
      </c>
      <c r="N6564" t="s">
        <v>364</v>
      </c>
      <c r="O6564" t="s">
        <v>202</v>
      </c>
      <c r="P6564" t="s">
        <v>365</v>
      </c>
    </row>
    <row r="6565" spans="1:16" x14ac:dyDescent="0.25">
      <c r="A6565">
        <v>8859</v>
      </c>
      <c r="B6565" t="s">
        <v>360</v>
      </c>
      <c r="E6565" t="s">
        <v>6879</v>
      </c>
      <c r="F6565" t="s">
        <v>347</v>
      </c>
      <c r="G6565" t="s">
        <v>6708</v>
      </c>
      <c r="H6565" t="s">
        <v>198</v>
      </c>
      <c r="I6565" t="s">
        <v>6709</v>
      </c>
      <c r="J6565">
        <v>183</v>
      </c>
      <c r="K6565">
        <v>3673</v>
      </c>
      <c r="L6565">
        <v>11</v>
      </c>
      <c r="M6565" t="s">
        <v>200</v>
      </c>
      <c r="N6565" t="s">
        <v>364</v>
      </c>
      <c r="O6565" t="s">
        <v>202</v>
      </c>
      <c r="P6565" t="s">
        <v>365</v>
      </c>
    </row>
    <row r="6566" spans="1:16" x14ac:dyDescent="0.25">
      <c r="A6566">
        <v>8860</v>
      </c>
      <c r="B6566" t="s">
        <v>360</v>
      </c>
      <c r="E6566" t="s">
        <v>6880</v>
      </c>
      <c r="F6566" t="s">
        <v>347</v>
      </c>
      <c r="G6566" t="s">
        <v>6708</v>
      </c>
      <c r="H6566" t="s">
        <v>198</v>
      </c>
      <c r="I6566" t="s">
        <v>6709</v>
      </c>
      <c r="J6566">
        <v>183</v>
      </c>
      <c r="K6566">
        <v>163092</v>
      </c>
      <c r="L6566">
        <v>11</v>
      </c>
      <c r="M6566" t="s">
        <v>200</v>
      </c>
      <c r="N6566" t="s">
        <v>364</v>
      </c>
      <c r="O6566" t="s">
        <v>202</v>
      </c>
      <c r="P6566" t="s">
        <v>365</v>
      </c>
    </row>
    <row r="6567" spans="1:16" x14ac:dyDescent="0.25">
      <c r="A6567">
        <v>8861</v>
      </c>
      <c r="B6567" t="s">
        <v>360</v>
      </c>
      <c r="E6567" t="s">
        <v>6881</v>
      </c>
      <c r="F6567" t="s">
        <v>347</v>
      </c>
      <c r="G6567" t="s">
        <v>6708</v>
      </c>
      <c r="H6567" t="s">
        <v>198</v>
      </c>
      <c r="I6567" t="s">
        <v>6709</v>
      </c>
      <c r="J6567">
        <v>175</v>
      </c>
      <c r="K6567">
        <v>1734794</v>
      </c>
      <c r="L6567">
        <v>11</v>
      </c>
      <c r="M6567" t="s">
        <v>200</v>
      </c>
      <c r="N6567" t="s">
        <v>364</v>
      </c>
      <c r="O6567" t="s">
        <v>202</v>
      </c>
      <c r="P6567" t="s">
        <v>365</v>
      </c>
    </row>
    <row r="6568" spans="1:16" x14ac:dyDescent="0.25">
      <c r="A6568">
        <v>8862</v>
      </c>
      <c r="B6568" t="s">
        <v>360</v>
      </c>
      <c r="E6568" t="s">
        <v>6882</v>
      </c>
      <c r="F6568" t="s">
        <v>347</v>
      </c>
      <c r="G6568" t="s">
        <v>6708</v>
      </c>
      <c r="H6568" t="s">
        <v>198</v>
      </c>
      <c r="I6568" t="s">
        <v>6709</v>
      </c>
      <c r="J6568">
        <v>177</v>
      </c>
      <c r="K6568">
        <v>1920</v>
      </c>
      <c r="L6568">
        <v>11</v>
      </c>
      <c r="M6568" t="s">
        <v>200</v>
      </c>
      <c r="N6568" t="s">
        <v>364</v>
      </c>
      <c r="O6568" t="s">
        <v>202</v>
      </c>
      <c r="P6568" t="s">
        <v>365</v>
      </c>
    </row>
    <row r="6569" spans="1:16" x14ac:dyDescent="0.25">
      <c r="A6569">
        <v>8863</v>
      </c>
      <c r="B6569" t="s">
        <v>360</v>
      </c>
      <c r="E6569" t="s">
        <v>6883</v>
      </c>
      <c r="F6569" t="s">
        <v>347</v>
      </c>
      <c r="G6569" t="s">
        <v>6708</v>
      </c>
      <c r="H6569" t="s">
        <v>198</v>
      </c>
      <c r="I6569" t="s">
        <v>6709</v>
      </c>
      <c r="J6569">
        <v>185</v>
      </c>
      <c r="K6569">
        <v>357195</v>
      </c>
      <c r="L6569">
        <v>11</v>
      </c>
      <c r="M6569" t="s">
        <v>200</v>
      </c>
      <c r="N6569" t="s">
        <v>364</v>
      </c>
      <c r="O6569" t="s">
        <v>202</v>
      </c>
      <c r="P6569" t="s">
        <v>365</v>
      </c>
    </row>
    <row r="6570" spans="1:16" x14ac:dyDescent="0.25">
      <c r="A6570">
        <v>8864</v>
      </c>
      <c r="B6570" t="s">
        <v>360</v>
      </c>
      <c r="E6570" t="s">
        <v>6884</v>
      </c>
      <c r="F6570" t="s">
        <v>347</v>
      </c>
      <c r="G6570" t="s">
        <v>6708</v>
      </c>
      <c r="H6570" t="s">
        <v>198</v>
      </c>
      <c r="I6570" t="s">
        <v>6709</v>
      </c>
      <c r="J6570">
        <v>175</v>
      </c>
      <c r="K6570">
        <v>48678</v>
      </c>
      <c r="L6570">
        <v>11</v>
      </c>
      <c r="M6570" t="s">
        <v>200</v>
      </c>
      <c r="N6570" t="s">
        <v>364</v>
      </c>
      <c r="O6570" t="s">
        <v>202</v>
      </c>
      <c r="P6570" t="s">
        <v>365</v>
      </c>
    </row>
    <row r="6571" spans="1:16" x14ac:dyDescent="0.25">
      <c r="A6571">
        <v>8865</v>
      </c>
      <c r="B6571" t="s">
        <v>360</v>
      </c>
      <c r="E6571" t="s">
        <v>6885</v>
      </c>
      <c r="F6571" t="s">
        <v>347</v>
      </c>
      <c r="G6571" t="s">
        <v>6708</v>
      </c>
      <c r="H6571" t="s">
        <v>198</v>
      </c>
      <c r="I6571" t="s">
        <v>6709</v>
      </c>
      <c r="J6571">
        <v>164</v>
      </c>
      <c r="K6571">
        <v>57814</v>
      </c>
      <c r="L6571">
        <v>11</v>
      </c>
      <c r="M6571" t="s">
        <v>200</v>
      </c>
      <c r="N6571" t="s">
        <v>364</v>
      </c>
      <c r="O6571" t="s">
        <v>202</v>
      </c>
      <c r="P6571" t="s">
        <v>365</v>
      </c>
    </row>
    <row r="6572" spans="1:16" x14ac:dyDescent="0.25">
      <c r="A6572">
        <v>8866</v>
      </c>
      <c r="B6572" t="s">
        <v>360</v>
      </c>
      <c r="E6572" t="s">
        <v>6886</v>
      </c>
      <c r="F6572" t="s">
        <v>347</v>
      </c>
      <c r="G6572" t="s">
        <v>6708</v>
      </c>
      <c r="H6572" t="s">
        <v>198</v>
      </c>
      <c r="I6572" t="s">
        <v>6709</v>
      </c>
      <c r="J6572">
        <v>172</v>
      </c>
      <c r="K6572">
        <v>253499</v>
      </c>
      <c r="L6572">
        <v>11</v>
      </c>
      <c r="M6572" t="s">
        <v>200</v>
      </c>
      <c r="N6572" t="s">
        <v>364</v>
      </c>
      <c r="O6572" t="s">
        <v>202</v>
      </c>
      <c r="P6572" t="s">
        <v>365</v>
      </c>
    </row>
    <row r="6573" spans="1:16" x14ac:dyDescent="0.25">
      <c r="A6573">
        <v>8867</v>
      </c>
      <c r="B6573" t="s">
        <v>360</v>
      </c>
      <c r="E6573" t="s">
        <v>6887</v>
      </c>
      <c r="F6573" t="s">
        <v>347</v>
      </c>
      <c r="G6573" t="s">
        <v>6708</v>
      </c>
      <c r="H6573" t="s">
        <v>198</v>
      </c>
      <c r="I6573" t="s">
        <v>6709</v>
      </c>
      <c r="J6573">
        <v>165</v>
      </c>
      <c r="K6573">
        <v>59733</v>
      </c>
      <c r="L6573">
        <v>11</v>
      </c>
      <c r="M6573" t="s">
        <v>200</v>
      </c>
      <c r="N6573" t="s">
        <v>364</v>
      </c>
      <c r="O6573" t="s">
        <v>202</v>
      </c>
      <c r="P6573" t="s">
        <v>365</v>
      </c>
    </row>
    <row r="6574" spans="1:16" x14ac:dyDescent="0.25">
      <c r="A6574">
        <v>8868</v>
      </c>
      <c r="B6574" t="s">
        <v>360</v>
      </c>
      <c r="E6574" t="s">
        <v>6888</v>
      </c>
      <c r="F6574" t="s">
        <v>347</v>
      </c>
      <c r="G6574" t="s">
        <v>6708</v>
      </c>
      <c r="H6574" t="s">
        <v>198</v>
      </c>
      <c r="I6574" t="s">
        <v>6709</v>
      </c>
      <c r="J6574">
        <v>165</v>
      </c>
      <c r="K6574">
        <v>2386</v>
      </c>
      <c r="L6574">
        <v>11</v>
      </c>
      <c r="M6574" t="s">
        <v>200</v>
      </c>
      <c r="N6574" t="s">
        <v>364</v>
      </c>
      <c r="O6574" t="s">
        <v>202</v>
      </c>
      <c r="P6574" t="s">
        <v>365</v>
      </c>
    </row>
    <row r="6575" spans="1:16" x14ac:dyDescent="0.25">
      <c r="A6575">
        <v>8869</v>
      </c>
      <c r="B6575" t="s">
        <v>360</v>
      </c>
      <c r="E6575" t="s">
        <v>6889</v>
      </c>
      <c r="F6575" t="s">
        <v>347</v>
      </c>
      <c r="G6575" t="s">
        <v>6708</v>
      </c>
      <c r="H6575" t="s">
        <v>198</v>
      </c>
      <c r="I6575" t="s">
        <v>6709</v>
      </c>
      <c r="J6575">
        <v>178</v>
      </c>
      <c r="K6575">
        <v>469462</v>
      </c>
      <c r="L6575">
        <v>11</v>
      </c>
      <c r="M6575" t="s">
        <v>200</v>
      </c>
      <c r="N6575" t="s">
        <v>364</v>
      </c>
      <c r="O6575" t="s">
        <v>202</v>
      </c>
      <c r="P6575" t="s">
        <v>365</v>
      </c>
    </row>
    <row r="6576" spans="1:16" x14ac:dyDescent="0.25">
      <c r="A6576">
        <v>8870</v>
      </c>
      <c r="B6576" t="s">
        <v>360</v>
      </c>
      <c r="E6576" t="s">
        <v>6890</v>
      </c>
      <c r="F6576" t="s">
        <v>347</v>
      </c>
      <c r="G6576" t="s">
        <v>6708</v>
      </c>
      <c r="H6576" t="s">
        <v>198</v>
      </c>
      <c r="I6576" t="s">
        <v>6709</v>
      </c>
      <c r="J6576">
        <v>172</v>
      </c>
      <c r="K6576">
        <v>3647</v>
      </c>
      <c r="L6576">
        <v>11</v>
      </c>
      <c r="M6576" t="s">
        <v>200</v>
      </c>
      <c r="N6576" t="s">
        <v>364</v>
      </c>
      <c r="O6576" t="s">
        <v>202</v>
      </c>
      <c r="P6576" t="s">
        <v>365</v>
      </c>
    </row>
    <row r="6577" spans="1:16" x14ac:dyDescent="0.25">
      <c r="A6577">
        <v>8871</v>
      </c>
      <c r="B6577" t="s">
        <v>360</v>
      </c>
      <c r="E6577" t="s">
        <v>6891</v>
      </c>
      <c r="F6577" t="s">
        <v>347</v>
      </c>
      <c r="G6577" t="s">
        <v>6708</v>
      </c>
      <c r="H6577" t="s">
        <v>198</v>
      </c>
      <c r="I6577" t="s">
        <v>6709</v>
      </c>
      <c r="J6577">
        <v>188</v>
      </c>
      <c r="K6577">
        <v>2013</v>
      </c>
      <c r="L6577">
        <v>11</v>
      </c>
      <c r="M6577" t="s">
        <v>200</v>
      </c>
      <c r="N6577" t="s">
        <v>364</v>
      </c>
      <c r="O6577" t="s">
        <v>202</v>
      </c>
      <c r="P6577" t="s">
        <v>365</v>
      </c>
    </row>
    <row r="6578" spans="1:16" x14ac:dyDescent="0.25">
      <c r="A6578">
        <v>8872</v>
      </c>
      <c r="B6578" t="s">
        <v>360</v>
      </c>
      <c r="E6578" t="s">
        <v>6892</v>
      </c>
      <c r="F6578" t="s">
        <v>347</v>
      </c>
      <c r="G6578" t="s">
        <v>6708</v>
      </c>
      <c r="H6578" t="s">
        <v>198</v>
      </c>
      <c r="I6578" t="s">
        <v>6709</v>
      </c>
      <c r="J6578">
        <v>172</v>
      </c>
      <c r="K6578">
        <v>5074</v>
      </c>
      <c r="L6578">
        <v>11</v>
      </c>
      <c r="M6578" t="s">
        <v>200</v>
      </c>
      <c r="N6578" t="s">
        <v>364</v>
      </c>
      <c r="O6578" t="s">
        <v>202</v>
      </c>
      <c r="P6578" t="s">
        <v>365</v>
      </c>
    </row>
    <row r="6579" spans="1:16" x14ac:dyDescent="0.25">
      <c r="A6579">
        <v>8873</v>
      </c>
      <c r="B6579" t="s">
        <v>360</v>
      </c>
      <c r="E6579" t="s">
        <v>6893</v>
      </c>
      <c r="F6579" t="s">
        <v>347</v>
      </c>
      <c r="G6579" t="s">
        <v>6708</v>
      </c>
      <c r="H6579" t="s">
        <v>198</v>
      </c>
      <c r="I6579" t="s">
        <v>6709</v>
      </c>
      <c r="J6579">
        <v>163</v>
      </c>
      <c r="K6579">
        <v>96328</v>
      </c>
      <c r="L6579">
        <v>11</v>
      </c>
      <c r="M6579" t="s">
        <v>200</v>
      </c>
      <c r="N6579" t="s">
        <v>364</v>
      </c>
      <c r="O6579" t="s">
        <v>202</v>
      </c>
      <c r="P6579" t="s">
        <v>365</v>
      </c>
    </row>
    <row r="6580" spans="1:16" x14ac:dyDescent="0.25">
      <c r="A6580">
        <v>8874</v>
      </c>
      <c r="B6580" t="s">
        <v>360</v>
      </c>
      <c r="E6580" t="s">
        <v>6894</v>
      </c>
      <c r="F6580" t="s">
        <v>347</v>
      </c>
      <c r="G6580" t="s">
        <v>6708</v>
      </c>
      <c r="H6580" t="s">
        <v>198</v>
      </c>
      <c r="I6580" t="s">
        <v>6709</v>
      </c>
      <c r="J6580">
        <v>160</v>
      </c>
      <c r="K6580">
        <v>1076004</v>
      </c>
      <c r="L6580">
        <v>11</v>
      </c>
      <c r="M6580" t="s">
        <v>200</v>
      </c>
      <c r="N6580" t="s">
        <v>364</v>
      </c>
      <c r="O6580" t="s">
        <v>202</v>
      </c>
      <c r="P6580" t="s">
        <v>365</v>
      </c>
    </row>
    <row r="6581" spans="1:16" x14ac:dyDescent="0.25">
      <c r="A6581">
        <v>8875</v>
      </c>
      <c r="B6581" t="s">
        <v>360</v>
      </c>
      <c r="E6581" t="s">
        <v>6895</v>
      </c>
      <c r="F6581" t="s">
        <v>347</v>
      </c>
      <c r="G6581" t="s">
        <v>6708</v>
      </c>
      <c r="H6581" t="s">
        <v>198</v>
      </c>
      <c r="I6581" t="s">
        <v>6709</v>
      </c>
      <c r="J6581">
        <v>161</v>
      </c>
      <c r="K6581">
        <v>633041</v>
      </c>
      <c r="L6581">
        <v>11</v>
      </c>
      <c r="M6581" t="s">
        <v>200</v>
      </c>
      <c r="N6581" t="s">
        <v>364</v>
      </c>
      <c r="O6581" t="s">
        <v>202</v>
      </c>
      <c r="P6581" t="s">
        <v>365</v>
      </c>
    </row>
    <row r="6582" spans="1:16" x14ac:dyDescent="0.25">
      <c r="A6582">
        <v>8876</v>
      </c>
      <c r="B6582" t="s">
        <v>360</v>
      </c>
      <c r="E6582" t="s">
        <v>6896</v>
      </c>
      <c r="F6582" t="s">
        <v>347</v>
      </c>
      <c r="G6582" t="s">
        <v>6708</v>
      </c>
      <c r="H6582" t="s">
        <v>198</v>
      </c>
      <c r="I6582" t="s">
        <v>6709</v>
      </c>
      <c r="J6582">
        <v>165</v>
      </c>
      <c r="K6582">
        <v>19796</v>
      </c>
      <c r="L6582">
        <v>11</v>
      </c>
      <c r="M6582" t="s">
        <v>200</v>
      </c>
      <c r="N6582" t="s">
        <v>364</v>
      </c>
      <c r="O6582" t="s">
        <v>202</v>
      </c>
      <c r="P6582" t="s">
        <v>365</v>
      </c>
    </row>
    <row r="6583" spans="1:16" x14ac:dyDescent="0.25">
      <c r="A6583">
        <v>8877</v>
      </c>
      <c r="B6583" t="s">
        <v>360</v>
      </c>
      <c r="E6583" t="s">
        <v>6897</v>
      </c>
      <c r="F6583" t="s">
        <v>347</v>
      </c>
      <c r="G6583" t="s">
        <v>6708</v>
      </c>
      <c r="H6583" t="s">
        <v>198</v>
      </c>
      <c r="I6583" t="s">
        <v>6709</v>
      </c>
      <c r="J6583">
        <v>165</v>
      </c>
      <c r="K6583">
        <v>3608</v>
      </c>
      <c r="L6583">
        <v>11</v>
      </c>
      <c r="M6583" t="s">
        <v>200</v>
      </c>
      <c r="N6583" t="s">
        <v>364</v>
      </c>
      <c r="O6583" t="s">
        <v>202</v>
      </c>
      <c r="P6583" t="s">
        <v>365</v>
      </c>
    </row>
    <row r="6584" spans="1:16" x14ac:dyDescent="0.25">
      <c r="A6584">
        <v>8878</v>
      </c>
      <c r="B6584" t="s">
        <v>360</v>
      </c>
      <c r="E6584" t="s">
        <v>6898</v>
      </c>
      <c r="F6584" t="s">
        <v>347</v>
      </c>
      <c r="G6584" t="s">
        <v>6708</v>
      </c>
      <c r="H6584" t="s">
        <v>198</v>
      </c>
      <c r="I6584" t="s">
        <v>6709</v>
      </c>
      <c r="J6584">
        <v>167</v>
      </c>
      <c r="K6584">
        <v>2086410</v>
      </c>
      <c r="L6584">
        <v>11</v>
      </c>
      <c r="M6584" t="s">
        <v>200</v>
      </c>
      <c r="N6584" t="s">
        <v>364</v>
      </c>
      <c r="O6584" t="s">
        <v>202</v>
      </c>
      <c r="P6584" t="s">
        <v>365</v>
      </c>
    </row>
    <row r="6585" spans="1:16" x14ac:dyDescent="0.25">
      <c r="A6585">
        <v>8879</v>
      </c>
      <c r="B6585" t="s">
        <v>360</v>
      </c>
      <c r="E6585" t="s">
        <v>6899</v>
      </c>
      <c r="F6585" t="s">
        <v>347</v>
      </c>
      <c r="G6585" t="s">
        <v>6708</v>
      </c>
      <c r="H6585" t="s">
        <v>198</v>
      </c>
      <c r="I6585" t="s">
        <v>6709</v>
      </c>
      <c r="J6585">
        <v>167</v>
      </c>
      <c r="K6585">
        <v>775018</v>
      </c>
      <c r="L6585">
        <v>11</v>
      </c>
      <c r="M6585" t="s">
        <v>200</v>
      </c>
      <c r="N6585" t="s">
        <v>364</v>
      </c>
      <c r="O6585" t="s">
        <v>202</v>
      </c>
      <c r="P6585" t="s">
        <v>365</v>
      </c>
    </row>
    <row r="6586" spans="1:16" x14ac:dyDescent="0.25">
      <c r="A6586">
        <v>8880</v>
      </c>
      <c r="B6586" t="s">
        <v>360</v>
      </c>
      <c r="E6586" t="s">
        <v>6900</v>
      </c>
      <c r="F6586" t="s">
        <v>347</v>
      </c>
      <c r="G6586" t="s">
        <v>6708</v>
      </c>
      <c r="H6586" t="s">
        <v>198</v>
      </c>
      <c r="I6586" t="s">
        <v>6709</v>
      </c>
      <c r="J6586">
        <v>168</v>
      </c>
      <c r="K6586">
        <v>22857</v>
      </c>
      <c r="L6586">
        <v>11</v>
      </c>
      <c r="M6586" t="s">
        <v>200</v>
      </c>
      <c r="N6586" t="s">
        <v>364</v>
      </c>
      <c r="O6586" t="s">
        <v>202</v>
      </c>
      <c r="P6586" t="s">
        <v>365</v>
      </c>
    </row>
    <row r="6587" spans="1:16" x14ac:dyDescent="0.25">
      <c r="A6587">
        <v>8881</v>
      </c>
      <c r="B6587" t="s">
        <v>360</v>
      </c>
      <c r="E6587" t="s">
        <v>6900</v>
      </c>
      <c r="F6587" t="s">
        <v>347</v>
      </c>
      <c r="G6587" t="s">
        <v>6708</v>
      </c>
      <c r="H6587" t="s">
        <v>198</v>
      </c>
      <c r="I6587" t="s">
        <v>6709</v>
      </c>
      <c r="J6587">
        <v>179</v>
      </c>
      <c r="K6587">
        <v>103892</v>
      </c>
      <c r="L6587">
        <v>11</v>
      </c>
      <c r="M6587" t="s">
        <v>200</v>
      </c>
      <c r="N6587" t="s">
        <v>364</v>
      </c>
      <c r="O6587" t="s">
        <v>202</v>
      </c>
      <c r="P6587" t="s">
        <v>365</v>
      </c>
    </row>
    <row r="6588" spans="1:16" x14ac:dyDescent="0.25">
      <c r="A6588">
        <v>8882</v>
      </c>
      <c r="B6588" t="s">
        <v>360</v>
      </c>
      <c r="E6588" t="s">
        <v>6901</v>
      </c>
      <c r="F6588" t="s">
        <v>347</v>
      </c>
      <c r="G6588" t="s">
        <v>6708</v>
      </c>
      <c r="H6588" t="s">
        <v>198</v>
      </c>
      <c r="I6588" t="s">
        <v>6709</v>
      </c>
      <c r="J6588">
        <v>177</v>
      </c>
      <c r="K6588">
        <v>1398</v>
      </c>
      <c r="L6588">
        <v>11</v>
      </c>
      <c r="M6588" t="s">
        <v>200</v>
      </c>
      <c r="N6588" t="s">
        <v>364</v>
      </c>
      <c r="O6588" t="s">
        <v>202</v>
      </c>
      <c r="P6588" t="s">
        <v>365</v>
      </c>
    </row>
    <row r="6589" spans="1:16" x14ac:dyDescent="0.25">
      <c r="A6589">
        <v>8883</v>
      </c>
      <c r="B6589" t="s">
        <v>360</v>
      </c>
      <c r="E6589" t="s">
        <v>6902</v>
      </c>
      <c r="F6589" t="s">
        <v>347</v>
      </c>
      <c r="G6589" t="s">
        <v>6708</v>
      </c>
      <c r="H6589" t="s">
        <v>198</v>
      </c>
      <c r="I6589" t="s">
        <v>6709</v>
      </c>
      <c r="J6589">
        <v>179</v>
      </c>
      <c r="K6589">
        <v>2728</v>
      </c>
      <c r="L6589">
        <v>11</v>
      </c>
      <c r="M6589" t="s">
        <v>200</v>
      </c>
      <c r="N6589" t="s">
        <v>364</v>
      </c>
      <c r="O6589" t="s">
        <v>202</v>
      </c>
      <c r="P6589" t="s">
        <v>365</v>
      </c>
    </row>
    <row r="6590" spans="1:16" x14ac:dyDescent="0.25">
      <c r="A6590">
        <v>8884</v>
      </c>
      <c r="B6590" t="s">
        <v>360</v>
      </c>
      <c r="E6590" t="s">
        <v>6903</v>
      </c>
      <c r="F6590" t="s">
        <v>347</v>
      </c>
      <c r="G6590" t="s">
        <v>6708</v>
      </c>
      <c r="H6590" t="s">
        <v>198</v>
      </c>
      <c r="I6590" t="s">
        <v>6709</v>
      </c>
      <c r="J6590">
        <v>179</v>
      </c>
      <c r="K6590">
        <v>3144</v>
      </c>
      <c r="L6590">
        <v>11</v>
      </c>
      <c r="M6590" t="s">
        <v>200</v>
      </c>
      <c r="N6590" t="s">
        <v>364</v>
      </c>
      <c r="O6590" t="s">
        <v>202</v>
      </c>
      <c r="P6590" t="s">
        <v>365</v>
      </c>
    </row>
    <row r="6591" spans="1:16" x14ac:dyDescent="0.25">
      <c r="A6591">
        <v>8885</v>
      </c>
      <c r="B6591" t="s">
        <v>360</v>
      </c>
      <c r="E6591" t="s">
        <v>6904</v>
      </c>
      <c r="F6591" t="s">
        <v>347</v>
      </c>
      <c r="G6591" t="s">
        <v>6708</v>
      </c>
      <c r="H6591" t="s">
        <v>198</v>
      </c>
      <c r="I6591" t="s">
        <v>6709</v>
      </c>
      <c r="J6591">
        <v>180</v>
      </c>
      <c r="K6591">
        <v>5700</v>
      </c>
      <c r="L6591">
        <v>11</v>
      </c>
      <c r="M6591" t="s">
        <v>200</v>
      </c>
      <c r="N6591" t="s">
        <v>364</v>
      </c>
      <c r="O6591" t="s">
        <v>202</v>
      </c>
      <c r="P6591" t="s">
        <v>365</v>
      </c>
    </row>
    <row r="6592" spans="1:16" x14ac:dyDescent="0.25">
      <c r="A6592">
        <v>8886</v>
      </c>
      <c r="B6592" t="s">
        <v>360</v>
      </c>
      <c r="E6592" t="s">
        <v>6905</v>
      </c>
      <c r="F6592" t="s">
        <v>347</v>
      </c>
      <c r="G6592" t="s">
        <v>6708</v>
      </c>
      <c r="H6592" t="s">
        <v>198</v>
      </c>
      <c r="I6592" t="s">
        <v>6709</v>
      </c>
      <c r="J6592">
        <v>180</v>
      </c>
      <c r="K6592">
        <v>2927</v>
      </c>
      <c r="L6592">
        <v>11</v>
      </c>
      <c r="M6592" t="s">
        <v>200</v>
      </c>
      <c r="N6592" t="s">
        <v>364</v>
      </c>
      <c r="O6592" t="s">
        <v>202</v>
      </c>
      <c r="P6592" t="s">
        <v>365</v>
      </c>
    </row>
    <row r="6593" spans="1:16" x14ac:dyDescent="0.25">
      <c r="A6593">
        <v>8887</v>
      </c>
      <c r="B6593" t="s">
        <v>360</v>
      </c>
      <c r="E6593" t="s">
        <v>6906</v>
      </c>
      <c r="F6593" t="s">
        <v>347</v>
      </c>
      <c r="G6593" t="s">
        <v>6708</v>
      </c>
      <c r="H6593" t="s">
        <v>198</v>
      </c>
      <c r="I6593" t="s">
        <v>6709</v>
      </c>
      <c r="J6593">
        <v>181</v>
      </c>
      <c r="K6593">
        <v>249613</v>
      </c>
      <c r="L6593">
        <v>11</v>
      </c>
      <c r="M6593" t="s">
        <v>200</v>
      </c>
      <c r="N6593" t="s">
        <v>364</v>
      </c>
      <c r="O6593" t="s">
        <v>202</v>
      </c>
      <c r="P6593" t="s">
        <v>365</v>
      </c>
    </row>
    <row r="6594" spans="1:16" x14ac:dyDescent="0.25">
      <c r="A6594">
        <v>8888</v>
      </c>
      <c r="B6594" t="s">
        <v>360</v>
      </c>
      <c r="E6594" t="s">
        <v>6907</v>
      </c>
      <c r="F6594" t="s">
        <v>347</v>
      </c>
      <c r="G6594" t="s">
        <v>6708</v>
      </c>
      <c r="H6594" t="s">
        <v>198</v>
      </c>
      <c r="I6594" t="s">
        <v>6709</v>
      </c>
      <c r="J6594">
        <v>186</v>
      </c>
      <c r="K6594">
        <v>393171</v>
      </c>
      <c r="L6594">
        <v>11</v>
      </c>
      <c r="M6594" t="s">
        <v>200</v>
      </c>
      <c r="N6594" t="s">
        <v>364</v>
      </c>
      <c r="O6594" t="s">
        <v>202</v>
      </c>
      <c r="P6594" t="s">
        <v>365</v>
      </c>
    </row>
    <row r="6595" spans="1:16" x14ac:dyDescent="0.25">
      <c r="A6595">
        <v>8889</v>
      </c>
      <c r="B6595" t="s">
        <v>360</v>
      </c>
      <c r="E6595" t="s">
        <v>6908</v>
      </c>
      <c r="F6595" t="s">
        <v>347</v>
      </c>
      <c r="G6595" t="s">
        <v>6708</v>
      </c>
      <c r="H6595" t="s">
        <v>198</v>
      </c>
      <c r="I6595" t="s">
        <v>6709</v>
      </c>
      <c r="J6595">
        <v>184</v>
      </c>
      <c r="K6595">
        <v>2979571</v>
      </c>
      <c r="L6595">
        <v>11</v>
      </c>
      <c r="M6595" t="s">
        <v>200</v>
      </c>
      <c r="N6595" t="s">
        <v>364</v>
      </c>
      <c r="O6595" t="s">
        <v>202</v>
      </c>
      <c r="P6595" t="s">
        <v>365</v>
      </c>
    </row>
    <row r="6596" spans="1:16" x14ac:dyDescent="0.25">
      <c r="A6596">
        <v>8890</v>
      </c>
      <c r="B6596" t="s">
        <v>360</v>
      </c>
      <c r="E6596" t="s">
        <v>6909</v>
      </c>
      <c r="F6596" t="s">
        <v>347</v>
      </c>
      <c r="G6596" t="s">
        <v>6708</v>
      </c>
      <c r="H6596" t="s">
        <v>198</v>
      </c>
      <c r="I6596" t="s">
        <v>6709</v>
      </c>
      <c r="J6596">
        <v>174</v>
      </c>
      <c r="K6596">
        <v>198650</v>
      </c>
      <c r="L6596">
        <v>11</v>
      </c>
      <c r="M6596" t="s">
        <v>200</v>
      </c>
      <c r="N6596" t="s">
        <v>364</v>
      </c>
      <c r="O6596" t="s">
        <v>202</v>
      </c>
      <c r="P6596" t="s">
        <v>365</v>
      </c>
    </row>
    <row r="6597" spans="1:16" x14ac:dyDescent="0.25">
      <c r="A6597">
        <v>8891</v>
      </c>
      <c r="B6597" t="s">
        <v>360</v>
      </c>
      <c r="E6597" t="s">
        <v>6906</v>
      </c>
      <c r="F6597" t="s">
        <v>347</v>
      </c>
      <c r="G6597" t="s">
        <v>6708</v>
      </c>
      <c r="H6597" t="s">
        <v>198</v>
      </c>
      <c r="I6597" t="s">
        <v>6709</v>
      </c>
      <c r="J6597">
        <v>180</v>
      </c>
      <c r="K6597">
        <v>119768</v>
      </c>
      <c r="L6597">
        <v>11</v>
      </c>
      <c r="M6597" t="s">
        <v>200</v>
      </c>
      <c r="N6597" t="s">
        <v>364</v>
      </c>
      <c r="O6597" t="s">
        <v>202</v>
      </c>
      <c r="P6597" t="s">
        <v>365</v>
      </c>
    </row>
    <row r="6598" spans="1:16" x14ac:dyDescent="0.25">
      <c r="A6598">
        <v>8892</v>
      </c>
      <c r="B6598" t="s">
        <v>360</v>
      </c>
      <c r="E6598" t="s">
        <v>6910</v>
      </c>
      <c r="F6598" t="s">
        <v>347</v>
      </c>
      <c r="G6598" t="s">
        <v>6708</v>
      </c>
      <c r="H6598" t="s">
        <v>198</v>
      </c>
      <c r="I6598" t="s">
        <v>6709</v>
      </c>
      <c r="J6598">
        <v>1273</v>
      </c>
      <c r="K6598">
        <v>1762</v>
      </c>
      <c r="L6598">
        <v>11</v>
      </c>
      <c r="M6598" t="s">
        <v>200</v>
      </c>
      <c r="N6598" t="s">
        <v>364</v>
      </c>
      <c r="O6598" t="s">
        <v>202</v>
      </c>
      <c r="P6598" t="s">
        <v>365</v>
      </c>
    </row>
    <row r="6599" spans="1:16" x14ac:dyDescent="0.25">
      <c r="A6599">
        <v>8893</v>
      </c>
      <c r="B6599" t="s">
        <v>360</v>
      </c>
      <c r="E6599" t="s">
        <v>6911</v>
      </c>
      <c r="F6599" t="s">
        <v>347</v>
      </c>
      <c r="G6599" t="s">
        <v>6708</v>
      </c>
      <c r="H6599" t="s">
        <v>198</v>
      </c>
      <c r="I6599" t="s">
        <v>6709</v>
      </c>
      <c r="J6599">
        <v>1260</v>
      </c>
      <c r="K6599">
        <v>36902</v>
      </c>
      <c r="L6599">
        <v>11</v>
      </c>
      <c r="M6599" t="s">
        <v>200</v>
      </c>
      <c r="N6599" t="s">
        <v>364</v>
      </c>
      <c r="O6599" t="s">
        <v>202</v>
      </c>
      <c r="P6599" t="s">
        <v>365</v>
      </c>
    </row>
    <row r="6600" spans="1:16" x14ac:dyDescent="0.25">
      <c r="A6600">
        <v>8894</v>
      </c>
      <c r="B6600" t="s">
        <v>360</v>
      </c>
      <c r="E6600" t="s">
        <v>6912</v>
      </c>
      <c r="F6600" t="s">
        <v>347</v>
      </c>
      <c r="G6600" t="s">
        <v>6708</v>
      </c>
      <c r="H6600" t="s">
        <v>198</v>
      </c>
      <c r="I6600" t="s">
        <v>6709</v>
      </c>
      <c r="J6600">
        <v>1267</v>
      </c>
      <c r="K6600">
        <v>602972</v>
      </c>
      <c r="L6600">
        <v>11</v>
      </c>
      <c r="M6600" t="s">
        <v>200</v>
      </c>
      <c r="N6600" t="s">
        <v>364</v>
      </c>
      <c r="O6600" t="s">
        <v>202</v>
      </c>
      <c r="P6600" t="s">
        <v>365</v>
      </c>
    </row>
    <row r="6601" spans="1:16" x14ac:dyDescent="0.25">
      <c r="A6601">
        <v>8895</v>
      </c>
      <c r="B6601" t="s">
        <v>360</v>
      </c>
      <c r="E6601" t="s">
        <v>6913</v>
      </c>
      <c r="F6601" t="s">
        <v>347</v>
      </c>
      <c r="G6601" t="s">
        <v>6708</v>
      </c>
      <c r="H6601" t="s">
        <v>198</v>
      </c>
      <c r="I6601" t="s">
        <v>6709</v>
      </c>
      <c r="J6601">
        <v>1267</v>
      </c>
      <c r="K6601">
        <v>464601</v>
      </c>
      <c r="L6601">
        <v>11</v>
      </c>
      <c r="M6601" t="s">
        <v>200</v>
      </c>
      <c r="N6601" t="s">
        <v>364</v>
      </c>
      <c r="O6601" t="s">
        <v>202</v>
      </c>
      <c r="P6601" t="s">
        <v>365</v>
      </c>
    </row>
    <row r="6602" spans="1:16" x14ac:dyDescent="0.25">
      <c r="A6602">
        <v>8896</v>
      </c>
      <c r="B6602" t="s">
        <v>360</v>
      </c>
      <c r="E6602" t="s">
        <v>6914</v>
      </c>
      <c r="F6602" t="s">
        <v>347</v>
      </c>
      <c r="G6602" t="s">
        <v>6708</v>
      </c>
      <c r="H6602" t="s">
        <v>198</v>
      </c>
      <c r="I6602" t="s">
        <v>6709</v>
      </c>
      <c r="J6602">
        <v>1267</v>
      </c>
      <c r="K6602">
        <v>3282</v>
      </c>
      <c r="L6602">
        <v>11</v>
      </c>
      <c r="M6602" t="s">
        <v>200</v>
      </c>
      <c r="N6602" t="s">
        <v>364</v>
      </c>
      <c r="O6602" t="s">
        <v>202</v>
      </c>
      <c r="P6602" t="s">
        <v>365</v>
      </c>
    </row>
    <row r="6603" spans="1:16" x14ac:dyDescent="0.25">
      <c r="A6603">
        <v>8897</v>
      </c>
      <c r="B6603" t="s">
        <v>360</v>
      </c>
      <c r="E6603" t="s">
        <v>6915</v>
      </c>
      <c r="F6603" t="s">
        <v>347</v>
      </c>
      <c r="G6603" t="s">
        <v>6708</v>
      </c>
      <c r="H6603" t="s">
        <v>198</v>
      </c>
      <c r="I6603" t="s">
        <v>6709</v>
      </c>
      <c r="J6603">
        <v>1267</v>
      </c>
      <c r="K6603">
        <v>30600</v>
      </c>
      <c r="L6603">
        <v>11</v>
      </c>
      <c r="M6603" t="s">
        <v>200</v>
      </c>
      <c r="N6603" t="s">
        <v>364</v>
      </c>
      <c r="O6603" t="s">
        <v>202</v>
      </c>
      <c r="P6603" t="s">
        <v>365</v>
      </c>
    </row>
    <row r="6604" spans="1:16" x14ac:dyDescent="0.25">
      <c r="A6604">
        <v>8898</v>
      </c>
      <c r="B6604" t="s">
        <v>360</v>
      </c>
      <c r="E6604" t="s">
        <v>6838</v>
      </c>
      <c r="F6604" t="s">
        <v>347</v>
      </c>
      <c r="G6604" t="s">
        <v>6708</v>
      </c>
      <c r="H6604" t="s">
        <v>198</v>
      </c>
      <c r="I6604" t="s">
        <v>6709</v>
      </c>
      <c r="J6604">
        <v>1267</v>
      </c>
      <c r="K6604">
        <v>33090</v>
      </c>
      <c r="L6604">
        <v>11</v>
      </c>
      <c r="M6604" t="s">
        <v>200</v>
      </c>
      <c r="N6604" t="s">
        <v>364</v>
      </c>
      <c r="O6604" t="s">
        <v>202</v>
      </c>
      <c r="P6604" t="s">
        <v>365</v>
      </c>
    </row>
    <row r="6605" spans="1:16" x14ac:dyDescent="0.25">
      <c r="A6605">
        <v>8899</v>
      </c>
      <c r="B6605" t="s">
        <v>360</v>
      </c>
      <c r="E6605" t="s">
        <v>6916</v>
      </c>
      <c r="F6605" t="s">
        <v>347</v>
      </c>
      <c r="G6605" t="s">
        <v>6708</v>
      </c>
      <c r="H6605" t="s">
        <v>198</v>
      </c>
      <c r="I6605" t="s">
        <v>6709</v>
      </c>
      <c r="J6605">
        <v>1275</v>
      </c>
      <c r="K6605">
        <v>5219</v>
      </c>
      <c r="L6605">
        <v>11</v>
      </c>
      <c r="M6605" t="s">
        <v>200</v>
      </c>
      <c r="N6605" t="s">
        <v>364</v>
      </c>
      <c r="O6605" t="s">
        <v>202</v>
      </c>
      <c r="P6605" t="s">
        <v>365</v>
      </c>
    </row>
    <row r="6606" spans="1:16" x14ac:dyDescent="0.25">
      <c r="A6606">
        <v>8900</v>
      </c>
      <c r="B6606" t="s">
        <v>360</v>
      </c>
      <c r="E6606" t="s">
        <v>6917</v>
      </c>
      <c r="F6606" t="s">
        <v>347</v>
      </c>
      <c r="G6606" t="s">
        <v>6708</v>
      </c>
      <c r="H6606" t="s">
        <v>198</v>
      </c>
      <c r="I6606" t="s">
        <v>6709</v>
      </c>
      <c r="J6606">
        <v>1256</v>
      </c>
      <c r="K6606">
        <v>2613817</v>
      </c>
      <c r="L6606">
        <v>11</v>
      </c>
      <c r="M6606" t="s">
        <v>200</v>
      </c>
      <c r="N6606" t="s">
        <v>364</v>
      </c>
      <c r="O6606" t="s">
        <v>202</v>
      </c>
      <c r="P6606" t="s">
        <v>365</v>
      </c>
    </row>
    <row r="6607" spans="1:16" x14ac:dyDescent="0.25">
      <c r="A6607">
        <v>8901</v>
      </c>
      <c r="B6607" t="s">
        <v>360</v>
      </c>
      <c r="E6607" t="s">
        <v>6918</v>
      </c>
      <c r="F6607" t="s">
        <v>347</v>
      </c>
      <c r="G6607" t="s">
        <v>6708</v>
      </c>
      <c r="H6607" t="s">
        <v>198</v>
      </c>
      <c r="I6607" t="s">
        <v>6709</v>
      </c>
      <c r="J6607">
        <v>1264</v>
      </c>
      <c r="K6607">
        <v>151929</v>
      </c>
      <c r="L6607">
        <v>11</v>
      </c>
      <c r="M6607" t="s">
        <v>200</v>
      </c>
      <c r="N6607" t="s">
        <v>364</v>
      </c>
      <c r="O6607" t="s">
        <v>202</v>
      </c>
      <c r="P6607" t="s">
        <v>365</v>
      </c>
    </row>
    <row r="6608" spans="1:16" x14ac:dyDescent="0.25">
      <c r="A6608">
        <v>8902</v>
      </c>
      <c r="B6608" t="s">
        <v>360</v>
      </c>
      <c r="E6608" t="s">
        <v>6919</v>
      </c>
      <c r="F6608" t="s">
        <v>347</v>
      </c>
      <c r="G6608" t="s">
        <v>6708</v>
      </c>
      <c r="H6608" t="s">
        <v>198</v>
      </c>
      <c r="I6608" t="s">
        <v>6709</v>
      </c>
      <c r="J6608">
        <v>1265</v>
      </c>
      <c r="K6608">
        <v>55321</v>
      </c>
      <c r="L6608">
        <v>11</v>
      </c>
      <c r="M6608" t="s">
        <v>200</v>
      </c>
      <c r="N6608" t="s">
        <v>364</v>
      </c>
      <c r="O6608" t="s">
        <v>202</v>
      </c>
      <c r="P6608" t="s">
        <v>365</v>
      </c>
    </row>
    <row r="6609" spans="1:16" x14ac:dyDescent="0.25">
      <c r="A6609">
        <v>8903</v>
      </c>
      <c r="B6609" t="s">
        <v>360</v>
      </c>
      <c r="E6609" t="s">
        <v>6920</v>
      </c>
      <c r="F6609" t="s">
        <v>347</v>
      </c>
      <c r="G6609" t="s">
        <v>6708</v>
      </c>
      <c r="H6609" t="s">
        <v>198</v>
      </c>
      <c r="I6609" t="s">
        <v>6709</v>
      </c>
      <c r="J6609">
        <v>1267</v>
      </c>
      <c r="K6609">
        <v>877336</v>
      </c>
      <c r="L6609">
        <v>11</v>
      </c>
      <c r="M6609" t="s">
        <v>200</v>
      </c>
      <c r="N6609" t="s">
        <v>364</v>
      </c>
      <c r="O6609" t="s">
        <v>202</v>
      </c>
      <c r="P6609" t="s">
        <v>365</v>
      </c>
    </row>
    <row r="6610" spans="1:16" x14ac:dyDescent="0.25">
      <c r="A6610">
        <v>8904</v>
      </c>
      <c r="B6610" t="s">
        <v>360</v>
      </c>
      <c r="E6610" t="s">
        <v>6921</v>
      </c>
      <c r="F6610" t="s">
        <v>347</v>
      </c>
      <c r="G6610" t="s">
        <v>6708</v>
      </c>
      <c r="H6610" t="s">
        <v>198</v>
      </c>
      <c r="I6610" t="s">
        <v>6709</v>
      </c>
      <c r="J6610">
        <v>1268</v>
      </c>
      <c r="K6610">
        <v>1902233</v>
      </c>
      <c r="L6610">
        <v>11</v>
      </c>
      <c r="M6610" t="s">
        <v>200</v>
      </c>
      <c r="N6610" t="s">
        <v>364</v>
      </c>
      <c r="O6610" t="s">
        <v>202</v>
      </c>
      <c r="P6610" t="s">
        <v>365</v>
      </c>
    </row>
    <row r="6611" spans="1:16" x14ac:dyDescent="0.25">
      <c r="A6611">
        <v>8905</v>
      </c>
      <c r="B6611" t="s">
        <v>360</v>
      </c>
      <c r="E6611" t="s">
        <v>6922</v>
      </c>
      <c r="F6611" t="s">
        <v>347</v>
      </c>
      <c r="G6611" t="s">
        <v>6708</v>
      </c>
      <c r="H6611" t="s">
        <v>198</v>
      </c>
      <c r="I6611" t="s">
        <v>6709</v>
      </c>
      <c r="J6611">
        <v>1268</v>
      </c>
      <c r="K6611">
        <v>400274</v>
      </c>
      <c r="L6611">
        <v>11</v>
      </c>
      <c r="M6611" t="s">
        <v>200</v>
      </c>
      <c r="N6611" t="s">
        <v>364</v>
      </c>
      <c r="O6611" t="s">
        <v>202</v>
      </c>
      <c r="P6611" t="s">
        <v>365</v>
      </c>
    </row>
    <row r="6612" spans="1:16" x14ac:dyDescent="0.25">
      <c r="A6612">
        <v>8906</v>
      </c>
      <c r="B6612" t="s">
        <v>360</v>
      </c>
      <c r="E6612" t="s">
        <v>6923</v>
      </c>
      <c r="F6612" t="s">
        <v>347</v>
      </c>
      <c r="G6612" t="s">
        <v>6708</v>
      </c>
      <c r="H6612" t="s">
        <v>198</v>
      </c>
      <c r="I6612" t="s">
        <v>6709</v>
      </c>
      <c r="J6612">
        <v>1292</v>
      </c>
      <c r="K6612">
        <v>285858</v>
      </c>
      <c r="L6612">
        <v>11</v>
      </c>
      <c r="M6612" t="s">
        <v>200</v>
      </c>
      <c r="N6612" t="s">
        <v>364</v>
      </c>
      <c r="O6612" t="s">
        <v>202</v>
      </c>
      <c r="P6612" t="s">
        <v>365</v>
      </c>
    </row>
    <row r="6613" spans="1:16" x14ac:dyDescent="0.25">
      <c r="A6613">
        <v>8907</v>
      </c>
      <c r="B6613" t="s">
        <v>360</v>
      </c>
      <c r="E6613" t="s">
        <v>6924</v>
      </c>
      <c r="F6613" t="s">
        <v>347</v>
      </c>
      <c r="G6613" t="s">
        <v>6708</v>
      </c>
      <c r="H6613" t="s">
        <v>198</v>
      </c>
      <c r="I6613" t="s">
        <v>6709</v>
      </c>
      <c r="J6613">
        <v>1265</v>
      </c>
      <c r="K6613">
        <v>3806520</v>
      </c>
      <c r="L6613">
        <v>11</v>
      </c>
      <c r="M6613" t="s">
        <v>200</v>
      </c>
      <c r="N6613" t="s">
        <v>364</v>
      </c>
      <c r="O6613" t="s">
        <v>202</v>
      </c>
      <c r="P6613" t="s">
        <v>365</v>
      </c>
    </row>
    <row r="6614" spans="1:16" x14ac:dyDescent="0.25">
      <c r="A6614">
        <v>8908</v>
      </c>
      <c r="B6614" t="s">
        <v>360</v>
      </c>
      <c r="E6614" t="s">
        <v>6925</v>
      </c>
      <c r="F6614" t="s">
        <v>347</v>
      </c>
      <c r="G6614" t="s">
        <v>6708</v>
      </c>
      <c r="H6614" t="s">
        <v>198</v>
      </c>
      <c r="I6614" t="s">
        <v>6709</v>
      </c>
      <c r="J6614">
        <v>1277</v>
      </c>
      <c r="K6614">
        <v>803074</v>
      </c>
      <c r="L6614">
        <v>11</v>
      </c>
      <c r="M6614" t="s">
        <v>200</v>
      </c>
      <c r="N6614" t="s">
        <v>364</v>
      </c>
      <c r="O6614" t="s">
        <v>202</v>
      </c>
      <c r="P6614" t="s">
        <v>365</v>
      </c>
    </row>
    <row r="6615" spans="1:16" x14ac:dyDescent="0.25">
      <c r="A6615">
        <v>8909</v>
      </c>
      <c r="B6615" t="s">
        <v>360</v>
      </c>
      <c r="E6615" t="s">
        <v>6926</v>
      </c>
      <c r="F6615" t="s">
        <v>347</v>
      </c>
      <c r="G6615" t="s">
        <v>6708</v>
      </c>
      <c r="H6615" t="s">
        <v>198</v>
      </c>
      <c r="I6615" t="s">
        <v>6709</v>
      </c>
      <c r="J6615">
        <v>1283</v>
      </c>
      <c r="K6615">
        <v>123299</v>
      </c>
      <c r="L6615">
        <v>11</v>
      </c>
      <c r="M6615" t="s">
        <v>200</v>
      </c>
      <c r="N6615" t="s">
        <v>364</v>
      </c>
      <c r="O6615" t="s">
        <v>202</v>
      </c>
      <c r="P6615" t="s">
        <v>365</v>
      </c>
    </row>
    <row r="6616" spans="1:16" x14ac:dyDescent="0.25">
      <c r="A6616">
        <v>8910</v>
      </c>
      <c r="B6616" t="s">
        <v>360</v>
      </c>
      <c r="E6616" t="s">
        <v>6927</v>
      </c>
      <c r="F6616" t="s">
        <v>347</v>
      </c>
      <c r="G6616" t="s">
        <v>6708</v>
      </c>
      <c r="H6616" t="s">
        <v>198</v>
      </c>
      <c r="I6616" t="s">
        <v>6709</v>
      </c>
      <c r="J6616">
        <v>1266</v>
      </c>
      <c r="K6616">
        <v>2927238</v>
      </c>
      <c r="L6616">
        <v>11</v>
      </c>
      <c r="M6616" t="s">
        <v>200</v>
      </c>
      <c r="N6616" t="s">
        <v>364</v>
      </c>
      <c r="O6616" t="s">
        <v>202</v>
      </c>
      <c r="P6616" t="s">
        <v>365</v>
      </c>
    </row>
    <row r="6617" spans="1:16" x14ac:dyDescent="0.25">
      <c r="A6617">
        <v>8911</v>
      </c>
      <c r="B6617" t="s">
        <v>360</v>
      </c>
      <c r="E6617" t="s">
        <v>6928</v>
      </c>
      <c r="F6617" t="s">
        <v>347</v>
      </c>
      <c r="G6617" t="s">
        <v>6708</v>
      </c>
      <c r="H6617" t="s">
        <v>198</v>
      </c>
      <c r="I6617" t="s">
        <v>6709</v>
      </c>
      <c r="J6617">
        <v>1270</v>
      </c>
      <c r="K6617">
        <v>118130</v>
      </c>
      <c r="L6617">
        <v>11</v>
      </c>
      <c r="M6617" t="s">
        <v>200</v>
      </c>
      <c r="N6617" t="s">
        <v>364</v>
      </c>
      <c r="O6617" t="s">
        <v>202</v>
      </c>
      <c r="P6617" t="s">
        <v>365</v>
      </c>
    </row>
    <row r="6618" spans="1:16" x14ac:dyDescent="0.25">
      <c r="A6618">
        <v>8912</v>
      </c>
      <c r="B6618" t="s">
        <v>360</v>
      </c>
      <c r="E6618" t="s">
        <v>6928</v>
      </c>
      <c r="F6618" t="s">
        <v>347</v>
      </c>
      <c r="G6618" t="s">
        <v>6708</v>
      </c>
      <c r="H6618" t="s">
        <v>198</v>
      </c>
      <c r="I6618" t="s">
        <v>6709</v>
      </c>
      <c r="J6618">
        <v>1272</v>
      </c>
      <c r="K6618">
        <v>464507</v>
      </c>
      <c r="L6618">
        <v>11</v>
      </c>
      <c r="M6618" t="s">
        <v>200</v>
      </c>
      <c r="N6618" t="s">
        <v>364</v>
      </c>
      <c r="O6618" t="s">
        <v>202</v>
      </c>
      <c r="P6618" t="s">
        <v>365</v>
      </c>
    </row>
    <row r="6619" spans="1:16" x14ac:dyDescent="0.25">
      <c r="A6619">
        <v>8913</v>
      </c>
      <c r="B6619" t="s">
        <v>360</v>
      </c>
      <c r="E6619" t="s">
        <v>6928</v>
      </c>
      <c r="F6619" t="s">
        <v>347</v>
      </c>
      <c r="G6619" t="s">
        <v>6708</v>
      </c>
      <c r="H6619" t="s">
        <v>198</v>
      </c>
      <c r="I6619" t="s">
        <v>6709</v>
      </c>
      <c r="J6619">
        <v>1272</v>
      </c>
      <c r="K6619">
        <v>2815197</v>
      </c>
      <c r="L6619">
        <v>11</v>
      </c>
      <c r="M6619" t="s">
        <v>200</v>
      </c>
      <c r="N6619" t="s">
        <v>364</v>
      </c>
      <c r="O6619" t="s">
        <v>202</v>
      </c>
      <c r="P6619" t="s">
        <v>365</v>
      </c>
    </row>
    <row r="6620" spans="1:16" x14ac:dyDescent="0.25">
      <c r="A6620">
        <v>8914</v>
      </c>
      <c r="B6620" t="s">
        <v>360</v>
      </c>
      <c r="E6620" t="s">
        <v>6929</v>
      </c>
      <c r="F6620" t="s">
        <v>347</v>
      </c>
      <c r="G6620" t="s">
        <v>6708</v>
      </c>
      <c r="H6620" t="s">
        <v>198</v>
      </c>
      <c r="I6620" t="s">
        <v>6709</v>
      </c>
      <c r="J6620">
        <v>1272</v>
      </c>
      <c r="K6620">
        <v>20799</v>
      </c>
      <c r="L6620">
        <v>11</v>
      </c>
      <c r="M6620" t="s">
        <v>200</v>
      </c>
      <c r="N6620" t="s">
        <v>364</v>
      </c>
      <c r="O6620" t="s">
        <v>202</v>
      </c>
      <c r="P6620" t="s">
        <v>365</v>
      </c>
    </row>
    <row r="6621" spans="1:16" x14ac:dyDescent="0.25">
      <c r="A6621">
        <v>8915</v>
      </c>
      <c r="B6621" t="s">
        <v>360</v>
      </c>
      <c r="E6621" t="s">
        <v>6930</v>
      </c>
      <c r="F6621" t="s">
        <v>347</v>
      </c>
      <c r="G6621" t="s">
        <v>6708</v>
      </c>
      <c r="H6621" t="s">
        <v>198</v>
      </c>
      <c r="I6621" t="s">
        <v>6709</v>
      </c>
      <c r="J6621">
        <v>1273</v>
      </c>
      <c r="K6621">
        <v>71904</v>
      </c>
      <c r="L6621">
        <v>11</v>
      </c>
      <c r="M6621" t="s">
        <v>200</v>
      </c>
      <c r="N6621" t="s">
        <v>364</v>
      </c>
      <c r="O6621" t="s">
        <v>202</v>
      </c>
      <c r="P6621" t="s">
        <v>365</v>
      </c>
    </row>
    <row r="6622" spans="1:16" x14ac:dyDescent="0.25">
      <c r="A6622">
        <v>8916</v>
      </c>
      <c r="B6622" t="s">
        <v>360</v>
      </c>
      <c r="E6622" t="s">
        <v>6931</v>
      </c>
      <c r="F6622" t="s">
        <v>347</v>
      </c>
      <c r="G6622" t="s">
        <v>6708</v>
      </c>
      <c r="H6622" t="s">
        <v>198</v>
      </c>
      <c r="I6622" t="s">
        <v>6709</v>
      </c>
      <c r="J6622">
        <v>1274</v>
      </c>
      <c r="K6622">
        <v>279206</v>
      </c>
      <c r="L6622">
        <v>11</v>
      </c>
      <c r="M6622" t="s">
        <v>200</v>
      </c>
      <c r="N6622" t="s">
        <v>364</v>
      </c>
      <c r="O6622" t="s">
        <v>202</v>
      </c>
      <c r="P6622" t="s">
        <v>365</v>
      </c>
    </row>
    <row r="6623" spans="1:16" x14ac:dyDescent="0.25">
      <c r="A6623">
        <v>8917</v>
      </c>
      <c r="B6623" t="s">
        <v>360</v>
      </c>
      <c r="E6623" t="s">
        <v>6932</v>
      </c>
      <c r="F6623" t="s">
        <v>347</v>
      </c>
      <c r="G6623" t="s">
        <v>6708</v>
      </c>
      <c r="H6623" t="s">
        <v>198</v>
      </c>
      <c r="I6623" t="s">
        <v>6709</v>
      </c>
      <c r="J6623">
        <v>1272</v>
      </c>
      <c r="K6623">
        <v>64423</v>
      </c>
      <c r="L6623">
        <v>11</v>
      </c>
      <c r="M6623" t="s">
        <v>200</v>
      </c>
      <c r="N6623" t="s">
        <v>364</v>
      </c>
      <c r="O6623" t="s">
        <v>202</v>
      </c>
      <c r="P6623" t="s">
        <v>365</v>
      </c>
    </row>
    <row r="6624" spans="1:16" x14ac:dyDescent="0.25">
      <c r="A6624">
        <v>8918</v>
      </c>
      <c r="B6624" t="s">
        <v>360</v>
      </c>
      <c r="E6624" t="s">
        <v>6933</v>
      </c>
      <c r="F6624" t="s">
        <v>347</v>
      </c>
      <c r="G6624" t="s">
        <v>6708</v>
      </c>
      <c r="H6624" t="s">
        <v>198</v>
      </c>
      <c r="I6624" t="s">
        <v>6709</v>
      </c>
      <c r="J6624">
        <v>1272</v>
      </c>
      <c r="K6624">
        <v>379247</v>
      </c>
      <c r="L6624">
        <v>11</v>
      </c>
      <c r="M6624" t="s">
        <v>200</v>
      </c>
      <c r="N6624" t="s">
        <v>364</v>
      </c>
      <c r="O6624" t="s">
        <v>202</v>
      </c>
      <c r="P6624" t="s">
        <v>365</v>
      </c>
    </row>
    <row r="6625" spans="1:16" x14ac:dyDescent="0.25">
      <c r="A6625">
        <v>8919</v>
      </c>
      <c r="B6625" t="s">
        <v>360</v>
      </c>
      <c r="E6625" t="s">
        <v>6934</v>
      </c>
      <c r="F6625" t="s">
        <v>347</v>
      </c>
      <c r="G6625" t="s">
        <v>6708</v>
      </c>
      <c r="H6625" t="s">
        <v>198</v>
      </c>
      <c r="I6625" t="s">
        <v>6709</v>
      </c>
      <c r="J6625">
        <v>1272</v>
      </c>
      <c r="K6625">
        <v>90568</v>
      </c>
      <c r="L6625">
        <v>11</v>
      </c>
      <c r="M6625" t="s">
        <v>200</v>
      </c>
      <c r="N6625" t="s">
        <v>364</v>
      </c>
      <c r="O6625" t="s">
        <v>202</v>
      </c>
      <c r="P6625" t="s">
        <v>365</v>
      </c>
    </row>
    <row r="6626" spans="1:16" x14ac:dyDescent="0.25">
      <c r="A6626">
        <v>8920</v>
      </c>
      <c r="B6626" t="s">
        <v>360</v>
      </c>
      <c r="E6626" t="s">
        <v>6932</v>
      </c>
      <c r="F6626" t="s">
        <v>347</v>
      </c>
      <c r="G6626" t="s">
        <v>6708</v>
      </c>
      <c r="H6626" t="s">
        <v>198</v>
      </c>
      <c r="I6626" t="s">
        <v>6709</v>
      </c>
      <c r="J6626">
        <v>1272</v>
      </c>
      <c r="K6626">
        <v>264158</v>
      </c>
      <c r="L6626">
        <v>11</v>
      </c>
      <c r="M6626" t="s">
        <v>200</v>
      </c>
      <c r="N6626" t="s">
        <v>364</v>
      </c>
      <c r="O6626" t="s">
        <v>202</v>
      </c>
      <c r="P6626" t="s">
        <v>365</v>
      </c>
    </row>
    <row r="6627" spans="1:16" x14ac:dyDescent="0.25">
      <c r="A6627">
        <v>8921</v>
      </c>
      <c r="B6627" t="s">
        <v>360</v>
      </c>
      <c r="E6627" t="s">
        <v>6935</v>
      </c>
      <c r="F6627" t="s">
        <v>347</v>
      </c>
      <c r="G6627" t="s">
        <v>6708</v>
      </c>
      <c r="H6627" t="s">
        <v>198</v>
      </c>
      <c r="I6627" t="s">
        <v>6709</v>
      </c>
      <c r="J6627">
        <v>1269</v>
      </c>
      <c r="K6627">
        <v>2570791</v>
      </c>
      <c r="L6627">
        <v>11</v>
      </c>
      <c r="M6627" t="s">
        <v>200</v>
      </c>
      <c r="N6627" t="s">
        <v>364</v>
      </c>
      <c r="O6627" t="s">
        <v>202</v>
      </c>
      <c r="P6627" t="s">
        <v>365</v>
      </c>
    </row>
    <row r="6628" spans="1:16" x14ac:dyDescent="0.25">
      <c r="A6628">
        <v>8922</v>
      </c>
      <c r="B6628" t="s">
        <v>360</v>
      </c>
      <c r="E6628" t="s">
        <v>6936</v>
      </c>
      <c r="F6628" t="s">
        <v>347</v>
      </c>
      <c r="G6628" t="s">
        <v>6708</v>
      </c>
      <c r="H6628" t="s">
        <v>198</v>
      </c>
      <c r="I6628" t="s">
        <v>6709</v>
      </c>
      <c r="J6628">
        <v>1272</v>
      </c>
      <c r="K6628">
        <v>541936</v>
      </c>
      <c r="L6628">
        <v>11</v>
      </c>
      <c r="M6628" t="s">
        <v>200</v>
      </c>
      <c r="N6628" t="s">
        <v>364</v>
      </c>
      <c r="O6628" t="s">
        <v>202</v>
      </c>
      <c r="P6628" t="s">
        <v>365</v>
      </c>
    </row>
    <row r="6629" spans="1:16" x14ac:dyDescent="0.25">
      <c r="A6629">
        <v>8923</v>
      </c>
      <c r="B6629" t="s">
        <v>360</v>
      </c>
      <c r="E6629" t="s">
        <v>6937</v>
      </c>
      <c r="F6629" t="s">
        <v>347</v>
      </c>
      <c r="G6629" t="s">
        <v>6708</v>
      </c>
      <c r="H6629" t="s">
        <v>198</v>
      </c>
      <c r="I6629" t="s">
        <v>6709</v>
      </c>
      <c r="J6629">
        <v>1275</v>
      </c>
      <c r="K6629">
        <v>288871</v>
      </c>
      <c r="L6629">
        <v>11</v>
      </c>
      <c r="M6629" t="s">
        <v>200</v>
      </c>
      <c r="N6629" t="s">
        <v>364</v>
      </c>
      <c r="O6629" t="s">
        <v>202</v>
      </c>
      <c r="P6629" t="s">
        <v>365</v>
      </c>
    </row>
    <row r="6630" spans="1:16" x14ac:dyDescent="0.25">
      <c r="A6630">
        <v>8924</v>
      </c>
      <c r="B6630" t="s">
        <v>360</v>
      </c>
      <c r="E6630" t="s">
        <v>6938</v>
      </c>
      <c r="F6630" t="s">
        <v>347</v>
      </c>
      <c r="G6630" t="s">
        <v>6708</v>
      </c>
      <c r="H6630" t="s">
        <v>198</v>
      </c>
      <c r="I6630" t="s">
        <v>6709</v>
      </c>
      <c r="J6630">
        <v>1272</v>
      </c>
      <c r="K6630">
        <v>391435</v>
      </c>
      <c r="L6630">
        <v>11</v>
      </c>
      <c r="M6630" t="s">
        <v>200</v>
      </c>
      <c r="N6630" t="s">
        <v>364</v>
      </c>
      <c r="O6630" t="s">
        <v>202</v>
      </c>
      <c r="P6630" t="s">
        <v>365</v>
      </c>
    </row>
    <row r="6631" spans="1:16" x14ac:dyDescent="0.25">
      <c r="A6631">
        <v>8925</v>
      </c>
      <c r="B6631" t="s">
        <v>360</v>
      </c>
      <c r="E6631" t="s">
        <v>6939</v>
      </c>
      <c r="F6631" t="s">
        <v>347</v>
      </c>
      <c r="G6631" t="s">
        <v>6708</v>
      </c>
      <c r="H6631" t="s">
        <v>198</v>
      </c>
      <c r="I6631" t="s">
        <v>6709</v>
      </c>
      <c r="J6631">
        <v>1272</v>
      </c>
      <c r="K6631">
        <v>176791</v>
      </c>
      <c r="L6631">
        <v>11</v>
      </c>
      <c r="M6631" t="s">
        <v>200</v>
      </c>
      <c r="N6631" t="s">
        <v>364</v>
      </c>
      <c r="O6631" t="s">
        <v>202</v>
      </c>
      <c r="P6631" t="s">
        <v>365</v>
      </c>
    </row>
    <row r="6632" spans="1:16" x14ac:dyDescent="0.25">
      <c r="A6632">
        <v>8926</v>
      </c>
      <c r="B6632" t="s">
        <v>360</v>
      </c>
      <c r="E6632" t="s">
        <v>6939</v>
      </c>
      <c r="F6632" t="s">
        <v>347</v>
      </c>
      <c r="G6632" t="s">
        <v>6708</v>
      </c>
      <c r="H6632" t="s">
        <v>198</v>
      </c>
      <c r="I6632" t="s">
        <v>6709</v>
      </c>
      <c r="J6632">
        <v>1272</v>
      </c>
      <c r="K6632">
        <v>1047582</v>
      </c>
      <c r="L6632">
        <v>11</v>
      </c>
      <c r="M6632" t="s">
        <v>200</v>
      </c>
      <c r="N6632" t="s">
        <v>364</v>
      </c>
      <c r="O6632" t="s">
        <v>202</v>
      </c>
      <c r="P6632" t="s">
        <v>365</v>
      </c>
    </row>
    <row r="6633" spans="1:16" x14ac:dyDescent="0.25">
      <c r="A6633">
        <v>8927</v>
      </c>
      <c r="B6633" t="s">
        <v>360</v>
      </c>
      <c r="E6633" t="s">
        <v>6940</v>
      </c>
      <c r="F6633" t="s">
        <v>347</v>
      </c>
      <c r="G6633" t="s">
        <v>6708</v>
      </c>
      <c r="H6633" t="s">
        <v>198</v>
      </c>
      <c r="I6633" t="s">
        <v>6709</v>
      </c>
      <c r="J6633">
        <v>1283</v>
      </c>
      <c r="K6633">
        <v>668374</v>
      </c>
      <c r="L6633">
        <v>11</v>
      </c>
      <c r="M6633" t="s">
        <v>200</v>
      </c>
      <c r="N6633" t="s">
        <v>364</v>
      </c>
      <c r="O6633" t="s">
        <v>202</v>
      </c>
      <c r="P6633" t="s">
        <v>365</v>
      </c>
    </row>
    <row r="6634" spans="1:16" x14ac:dyDescent="0.25">
      <c r="A6634">
        <v>8928</v>
      </c>
      <c r="B6634" t="s">
        <v>360</v>
      </c>
      <c r="E6634" t="s">
        <v>6810</v>
      </c>
      <c r="F6634" t="s">
        <v>347</v>
      </c>
      <c r="G6634" t="s">
        <v>6708</v>
      </c>
      <c r="H6634" t="s">
        <v>198</v>
      </c>
      <c r="I6634" t="s">
        <v>6709</v>
      </c>
      <c r="J6634">
        <v>1289</v>
      </c>
      <c r="K6634">
        <v>4930</v>
      </c>
      <c r="L6634">
        <v>11</v>
      </c>
      <c r="M6634" t="s">
        <v>200</v>
      </c>
      <c r="N6634" t="s">
        <v>364</v>
      </c>
      <c r="O6634" t="s">
        <v>202</v>
      </c>
      <c r="P6634" t="s">
        <v>365</v>
      </c>
    </row>
    <row r="6635" spans="1:16" x14ac:dyDescent="0.25">
      <c r="A6635">
        <v>8929</v>
      </c>
      <c r="B6635" t="s">
        <v>360</v>
      </c>
      <c r="E6635" t="s">
        <v>6941</v>
      </c>
      <c r="F6635" t="s">
        <v>347</v>
      </c>
      <c r="G6635" t="s">
        <v>6708</v>
      </c>
      <c r="H6635" t="s">
        <v>198</v>
      </c>
      <c r="I6635" t="s">
        <v>6709</v>
      </c>
      <c r="J6635">
        <v>1289</v>
      </c>
      <c r="K6635">
        <v>11062</v>
      </c>
      <c r="L6635">
        <v>11</v>
      </c>
      <c r="M6635" t="s">
        <v>200</v>
      </c>
      <c r="N6635" t="s">
        <v>364</v>
      </c>
      <c r="O6635" t="s">
        <v>202</v>
      </c>
      <c r="P6635" t="s">
        <v>365</v>
      </c>
    </row>
    <row r="6636" spans="1:16" x14ac:dyDescent="0.25">
      <c r="A6636">
        <v>8930</v>
      </c>
      <c r="B6636" t="s">
        <v>360</v>
      </c>
      <c r="E6636" t="s">
        <v>6942</v>
      </c>
      <c r="F6636" t="s">
        <v>347</v>
      </c>
      <c r="G6636" t="s">
        <v>6708</v>
      </c>
      <c r="H6636" t="s">
        <v>198</v>
      </c>
      <c r="I6636" t="s">
        <v>6709</v>
      </c>
      <c r="J6636">
        <v>1292</v>
      </c>
      <c r="K6636">
        <v>3272</v>
      </c>
      <c r="L6636">
        <v>11</v>
      </c>
      <c r="M6636" t="s">
        <v>200</v>
      </c>
      <c r="N6636" t="s">
        <v>364</v>
      </c>
      <c r="O6636" t="s">
        <v>202</v>
      </c>
      <c r="P6636" t="s">
        <v>365</v>
      </c>
    </row>
    <row r="6637" spans="1:16" x14ac:dyDescent="0.25">
      <c r="A6637">
        <v>8931</v>
      </c>
      <c r="B6637" t="s">
        <v>360</v>
      </c>
      <c r="E6637" t="s">
        <v>6943</v>
      </c>
      <c r="F6637" t="s">
        <v>347</v>
      </c>
      <c r="G6637" t="s">
        <v>6708</v>
      </c>
      <c r="H6637" t="s">
        <v>198</v>
      </c>
      <c r="I6637" t="s">
        <v>6709</v>
      </c>
      <c r="J6637">
        <v>1279</v>
      </c>
      <c r="K6637">
        <v>10950</v>
      </c>
      <c r="L6637">
        <v>11</v>
      </c>
      <c r="M6637" t="s">
        <v>200</v>
      </c>
      <c r="N6637" t="s">
        <v>364</v>
      </c>
      <c r="O6637" t="s">
        <v>202</v>
      </c>
      <c r="P6637" t="s">
        <v>365</v>
      </c>
    </row>
    <row r="6638" spans="1:16" x14ac:dyDescent="0.25">
      <c r="A6638">
        <v>8932</v>
      </c>
      <c r="B6638" t="s">
        <v>360</v>
      </c>
      <c r="E6638" t="s">
        <v>6944</v>
      </c>
      <c r="F6638" t="s">
        <v>347</v>
      </c>
      <c r="G6638" t="s">
        <v>6708</v>
      </c>
      <c r="H6638" t="s">
        <v>198</v>
      </c>
      <c r="I6638" t="s">
        <v>6709</v>
      </c>
      <c r="J6638">
        <v>1280</v>
      </c>
      <c r="K6638">
        <v>6719</v>
      </c>
      <c r="L6638">
        <v>11</v>
      </c>
      <c r="M6638" t="s">
        <v>200</v>
      </c>
      <c r="N6638" t="s">
        <v>364</v>
      </c>
      <c r="O6638" t="s">
        <v>202</v>
      </c>
      <c r="P6638" t="s">
        <v>365</v>
      </c>
    </row>
    <row r="6639" spans="1:16" x14ac:dyDescent="0.25">
      <c r="A6639">
        <v>8933</v>
      </c>
      <c r="B6639" t="s">
        <v>360</v>
      </c>
      <c r="E6639" t="s">
        <v>6945</v>
      </c>
      <c r="F6639" t="s">
        <v>347</v>
      </c>
      <c r="G6639" t="s">
        <v>6708</v>
      </c>
      <c r="H6639" t="s">
        <v>198</v>
      </c>
      <c r="I6639" t="s">
        <v>6709</v>
      </c>
      <c r="J6639">
        <v>1281</v>
      </c>
      <c r="K6639">
        <v>140954</v>
      </c>
      <c r="L6639">
        <v>11</v>
      </c>
      <c r="M6639" t="s">
        <v>200</v>
      </c>
      <c r="N6639" t="s">
        <v>364</v>
      </c>
      <c r="O6639" t="s">
        <v>202</v>
      </c>
      <c r="P6639" t="s">
        <v>365</v>
      </c>
    </row>
    <row r="6640" spans="1:16" x14ac:dyDescent="0.25">
      <c r="A6640">
        <v>8934</v>
      </c>
      <c r="B6640" t="s">
        <v>360</v>
      </c>
      <c r="E6640" t="s">
        <v>6946</v>
      </c>
      <c r="F6640" t="s">
        <v>347</v>
      </c>
      <c r="G6640" t="s">
        <v>6708</v>
      </c>
      <c r="H6640" t="s">
        <v>198</v>
      </c>
      <c r="I6640" t="s">
        <v>6709</v>
      </c>
      <c r="J6640">
        <v>1282</v>
      </c>
      <c r="K6640">
        <v>6457</v>
      </c>
      <c r="L6640">
        <v>11</v>
      </c>
      <c r="M6640" t="s">
        <v>200</v>
      </c>
      <c r="N6640" t="s">
        <v>364</v>
      </c>
      <c r="O6640" t="s">
        <v>202</v>
      </c>
      <c r="P6640" t="s">
        <v>365</v>
      </c>
    </row>
    <row r="6641" spans="1:16" x14ac:dyDescent="0.25">
      <c r="A6641">
        <v>8935</v>
      </c>
      <c r="B6641" t="s">
        <v>360</v>
      </c>
      <c r="E6641" t="s">
        <v>6947</v>
      </c>
      <c r="F6641" t="s">
        <v>347</v>
      </c>
      <c r="G6641" t="s">
        <v>6708</v>
      </c>
      <c r="H6641" t="s">
        <v>198</v>
      </c>
      <c r="I6641" t="s">
        <v>6709</v>
      </c>
      <c r="J6641">
        <v>1281</v>
      </c>
      <c r="K6641">
        <v>1342375</v>
      </c>
      <c r="L6641">
        <v>11</v>
      </c>
      <c r="M6641" t="s">
        <v>200</v>
      </c>
      <c r="N6641" t="s">
        <v>364</v>
      </c>
      <c r="O6641" t="s">
        <v>202</v>
      </c>
      <c r="P6641" t="s">
        <v>365</v>
      </c>
    </row>
    <row r="6642" spans="1:16" x14ac:dyDescent="0.25">
      <c r="A6642">
        <v>8936</v>
      </c>
      <c r="B6642" t="s">
        <v>360</v>
      </c>
      <c r="E6642" t="s">
        <v>6948</v>
      </c>
      <c r="F6642" t="s">
        <v>347</v>
      </c>
      <c r="G6642" t="s">
        <v>6708</v>
      </c>
      <c r="H6642" t="s">
        <v>198</v>
      </c>
      <c r="I6642" t="s">
        <v>6709</v>
      </c>
      <c r="J6642">
        <v>1283</v>
      </c>
      <c r="K6642">
        <v>5832</v>
      </c>
      <c r="L6642">
        <v>11</v>
      </c>
      <c r="M6642" t="s">
        <v>200</v>
      </c>
      <c r="N6642" t="s">
        <v>364</v>
      </c>
      <c r="O6642" t="s">
        <v>202</v>
      </c>
      <c r="P6642" t="s">
        <v>365</v>
      </c>
    </row>
    <row r="6643" spans="1:16" x14ac:dyDescent="0.25">
      <c r="A6643">
        <v>8937</v>
      </c>
      <c r="B6643" t="s">
        <v>360</v>
      </c>
      <c r="E6643" t="s">
        <v>6949</v>
      </c>
      <c r="F6643" t="s">
        <v>347</v>
      </c>
      <c r="G6643" t="s">
        <v>6708</v>
      </c>
      <c r="H6643" t="s">
        <v>6950</v>
      </c>
      <c r="I6643" t="s">
        <v>6951</v>
      </c>
      <c r="J6643">
        <v>1976</v>
      </c>
      <c r="K6643">
        <v>447</v>
      </c>
      <c r="L6643">
        <v>11</v>
      </c>
      <c r="M6643" t="s">
        <v>200</v>
      </c>
      <c r="N6643" t="s">
        <v>376</v>
      </c>
      <c r="O6643" t="s">
        <v>202</v>
      </c>
      <c r="P6643" t="s">
        <v>365</v>
      </c>
    </row>
    <row r="6644" spans="1:16" x14ac:dyDescent="0.25">
      <c r="A6644">
        <v>8938</v>
      </c>
      <c r="B6644" t="s">
        <v>360</v>
      </c>
      <c r="E6644" t="s">
        <v>6952</v>
      </c>
      <c r="F6644" t="s">
        <v>347</v>
      </c>
      <c r="G6644" t="s">
        <v>6708</v>
      </c>
      <c r="H6644" t="s">
        <v>6950</v>
      </c>
      <c r="I6644" t="s">
        <v>6951</v>
      </c>
      <c r="J6644">
        <v>1983</v>
      </c>
      <c r="K6644">
        <v>404065</v>
      </c>
      <c r="L6644">
        <v>11</v>
      </c>
      <c r="M6644" t="s">
        <v>200</v>
      </c>
      <c r="N6644" t="s">
        <v>376</v>
      </c>
      <c r="O6644" t="s">
        <v>202</v>
      </c>
      <c r="P6644" t="s">
        <v>365</v>
      </c>
    </row>
    <row r="6645" spans="1:16" x14ac:dyDescent="0.25">
      <c r="A6645">
        <v>8939</v>
      </c>
      <c r="B6645" t="s">
        <v>360</v>
      </c>
      <c r="E6645" t="s">
        <v>6953</v>
      </c>
      <c r="F6645" t="s">
        <v>347</v>
      </c>
      <c r="G6645" t="s">
        <v>6708</v>
      </c>
      <c r="H6645" t="s">
        <v>6950</v>
      </c>
      <c r="I6645" t="s">
        <v>6951</v>
      </c>
      <c r="J6645">
        <v>1972</v>
      </c>
      <c r="K6645">
        <v>1613</v>
      </c>
      <c r="L6645">
        <v>11</v>
      </c>
      <c r="M6645" t="s">
        <v>200</v>
      </c>
      <c r="N6645" t="s">
        <v>376</v>
      </c>
      <c r="O6645" t="s">
        <v>202</v>
      </c>
      <c r="P6645" t="s">
        <v>365</v>
      </c>
    </row>
    <row r="6646" spans="1:16" x14ac:dyDescent="0.25">
      <c r="A6646">
        <v>8940</v>
      </c>
      <c r="B6646" t="s">
        <v>360</v>
      </c>
      <c r="E6646" t="s">
        <v>6953</v>
      </c>
      <c r="F6646" t="s">
        <v>347</v>
      </c>
      <c r="G6646" t="s">
        <v>6708</v>
      </c>
      <c r="H6646" t="s">
        <v>6950</v>
      </c>
      <c r="I6646" t="s">
        <v>6951</v>
      </c>
      <c r="J6646">
        <v>1975</v>
      </c>
      <c r="K6646">
        <v>4946</v>
      </c>
      <c r="L6646">
        <v>11</v>
      </c>
      <c r="M6646" t="s">
        <v>200</v>
      </c>
      <c r="N6646" t="s">
        <v>376</v>
      </c>
      <c r="O6646" t="s">
        <v>202</v>
      </c>
      <c r="P6646" t="s">
        <v>365</v>
      </c>
    </row>
    <row r="6647" spans="1:16" x14ac:dyDescent="0.25">
      <c r="A6647">
        <v>8941</v>
      </c>
      <c r="B6647" t="s">
        <v>360</v>
      </c>
      <c r="E6647" t="s">
        <v>6954</v>
      </c>
      <c r="F6647" t="s">
        <v>347</v>
      </c>
      <c r="G6647" t="s">
        <v>6708</v>
      </c>
      <c r="H6647" t="s">
        <v>6950</v>
      </c>
      <c r="I6647" t="s">
        <v>6951</v>
      </c>
      <c r="J6647">
        <v>1980</v>
      </c>
      <c r="K6647">
        <v>306</v>
      </c>
      <c r="L6647">
        <v>11</v>
      </c>
      <c r="M6647" t="s">
        <v>200</v>
      </c>
      <c r="N6647" t="s">
        <v>376</v>
      </c>
      <c r="O6647" t="s">
        <v>202</v>
      </c>
      <c r="P6647" t="s">
        <v>365</v>
      </c>
    </row>
    <row r="6648" spans="1:16" x14ac:dyDescent="0.25">
      <c r="A6648">
        <v>8942</v>
      </c>
      <c r="B6648" t="s">
        <v>360</v>
      </c>
      <c r="E6648" t="s">
        <v>6955</v>
      </c>
      <c r="F6648" t="s">
        <v>347</v>
      </c>
      <c r="G6648" t="s">
        <v>6708</v>
      </c>
      <c r="H6648" t="s">
        <v>6950</v>
      </c>
      <c r="I6648" t="s">
        <v>6951</v>
      </c>
      <c r="J6648">
        <v>1975</v>
      </c>
      <c r="K6648">
        <v>262</v>
      </c>
      <c r="L6648">
        <v>11</v>
      </c>
      <c r="M6648" t="s">
        <v>200</v>
      </c>
      <c r="N6648" t="s">
        <v>376</v>
      </c>
      <c r="O6648" t="s">
        <v>202</v>
      </c>
      <c r="P6648" t="s">
        <v>365</v>
      </c>
    </row>
    <row r="6649" spans="1:16" x14ac:dyDescent="0.25">
      <c r="A6649">
        <v>8943</v>
      </c>
      <c r="B6649" t="s">
        <v>360</v>
      </c>
      <c r="E6649" t="s">
        <v>6956</v>
      </c>
      <c r="F6649" t="s">
        <v>347</v>
      </c>
      <c r="G6649" t="s">
        <v>6708</v>
      </c>
      <c r="H6649" t="s">
        <v>6950</v>
      </c>
      <c r="I6649" t="s">
        <v>6951</v>
      </c>
      <c r="J6649">
        <v>1275</v>
      </c>
      <c r="K6649">
        <v>269</v>
      </c>
      <c r="L6649">
        <v>11</v>
      </c>
      <c r="M6649" t="s">
        <v>200</v>
      </c>
      <c r="N6649" t="s">
        <v>376</v>
      </c>
      <c r="O6649" t="s">
        <v>202</v>
      </c>
      <c r="P6649" t="s">
        <v>365</v>
      </c>
    </row>
    <row r="6650" spans="1:16" x14ac:dyDescent="0.25">
      <c r="A6650">
        <v>8944</v>
      </c>
      <c r="B6650" t="s">
        <v>360</v>
      </c>
      <c r="E6650" t="s">
        <v>6953</v>
      </c>
      <c r="F6650" t="s">
        <v>347</v>
      </c>
      <c r="G6650" t="s">
        <v>6708</v>
      </c>
      <c r="H6650" t="s">
        <v>6950</v>
      </c>
      <c r="I6650" t="s">
        <v>6951</v>
      </c>
      <c r="J6650">
        <v>1974</v>
      </c>
      <c r="K6650">
        <v>48</v>
      </c>
      <c r="L6650">
        <v>11</v>
      </c>
      <c r="M6650" t="s">
        <v>200</v>
      </c>
      <c r="N6650" t="s">
        <v>376</v>
      </c>
      <c r="O6650" t="s">
        <v>202</v>
      </c>
      <c r="P6650" t="s">
        <v>365</v>
      </c>
    </row>
    <row r="6651" spans="1:16" x14ac:dyDescent="0.25">
      <c r="A6651">
        <v>8945</v>
      </c>
      <c r="B6651" t="s">
        <v>360</v>
      </c>
      <c r="E6651" t="s">
        <v>6957</v>
      </c>
      <c r="F6651" t="s">
        <v>347</v>
      </c>
      <c r="G6651" t="s">
        <v>6708</v>
      </c>
      <c r="H6651" t="s">
        <v>198</v>
      </c>
      <c r="I6651" t="s">
        <v>6709</v>
      </c>
      <c r="J6651">
        <v>1272</v>
      </c>
      <c r="K6651">
        <v>45948</v>
      </c>
      <c r="L6651">
        <v>11</v>
      </c>
      <c r="M6651" t="s">
        <v>200</v>
      </c>
      <c r="N6651" t="s">
        <v>364</v>
      </c>
      <c r="O6651" t="s">
        <v>202</v>
      </c>
      <c r="P6651" t="s">
        <v>365</v>
      </c>
    </row>
    <row r="6652" spans="1:16" x14ac:dyDescent="0.25">
      <c r="A6652">
        <v>8946</v>
      </c>
      <c r="B6652" t="s">
        <v>360</v>
      </c>
      <c r="E6652" t="s">
        <v>6958</v>
      </c>
      <c r="F6652" t="s">
        <v>347</v>
      </c>
      <c r="G6652" t="s">
        <v>6708</v>
      </c>
      <c r="H6652" t="s">
        <v>198</v>
      </c>
      <c r="I6652" t="s">
        <v>6709</v>
      </c>
      <c r="J6652">
        <v>1273</v>
      </c>
      <c r="K6652">
        <v>338</v>
      </c>
      <c r="L6652">
        <v>11</v>
      </c>
      <c r="M6652" t="s">
        <v>200</v>
      </c>
      <c r="N6652" t="s">
        <v>436</v>
      </c>
      <c r="O6652" t="s">
        <v>202</v>
      </c>
      <c r="P6652" t="s">
        <v>6959</v>
      </c>
    </row>
    <row r="6653" spans="1:16" x14ac:dyDescent="0.25">
      <c r="A6653">
        <v>8947</v>
      </c>
      <c r="B6653" t="s">
        <v>360</v>
      </c>
      <c r="E6653" t="s">
        <v>6960</v>
      </c>
      <c r="F6653" t="s">
        <v>347</v>
      </c>
      <c r="G6653" t="s">
        <v>6708</v>
      </c>
      <c r="H6653" t="s">
        <v>198</v>
      </c>
      <c r="I6653" t="s">
        <v>6709</v>
      </c>
      <c r="J6653">
        <v>1272</v>
      </c>
      <c r="K6653">
        <v>1202</v>
      </c>
      <c r="L6653">
        <v>11</v>
      </c>
      <c r="M6653" t="s">
        <v>200</v>
      </c>
      <c r="N6653" t="s">
        <v>364</v>
      </c>
      <c r="O6653" t="s">
        <v>202</v>
      </c>
      <c r="P6653" t="s">
        <v>365</v>
      </c>
    </row>
    <row r="6654" spans="1:16" x14ac:dyDescent="0.25">
      <c r="A6654">
        <v>8948</v>
      </c>
      <c r="B6654" t="s">
        <v>360</v>
      </c>
      <c r="E6654" t="s">
        <v>6961</v>
      </c>
      <c r="F6654" t="s">
        <v>347</v>
      </c>
      <c r="G6654" t="s">
        <v>6708</v>
      </c>
      <c r="H6654" t="s">
        <v>198</v>
      </c>
      <c r="I6654" t="s">
        <v>6709</v>
      </c>
      <c r="J6654">
        <v>1272</v>
      </c>
      <c r="K6654">
        <v>948</v>
      </c>
      <c r="L6654">
        <v>11</v>
      </c>
      <c r="M6654" t="s">
        <v>200</v>
      </c>
      <c r="N6654" t="s">
        <v>364</v>
      </c>
      <c r="O6654" t="s">
        <v>202</v>
      </c>
      <c r="P6654" t="s">
        <v>365</v>
      </c>
    </row>
    <row r="6655" spans="1:16" x14ac:dyDescent="0.25">
      <c r="A6655">
        <v>8949</v>
      </c>
      <c r="B6655" t="s">
        <v>360</v>
      </c>
      <c r="E6655" t="s">
        <v>6962</v>
      </c>
      <c r="F6655" t="s">
        <v>347</v>
      </c>
      <c r="G6655" t="s">
        <v>6708</v>
      </c>
      <c r="H6655" t="s">
        <v>198</v>
      </c>
      <c r="I6655" t="s">
        <v>6709</v>
      </c>
      <c r="J6655">
        <v>1283</v>
      </c>
      <c r="K6655">
        <v>78082</v>
      </c>
      <c r="L6655">
        <v>11</v>
      </c>
      <c r="M6655" t="s">
        <v>200</v>
      </c>
      <c r="N6655" t="s">
        <v>364</v>
      </c>
      <c r="O6655" t="s">
        <v>202</v>
      </c>
      <c r="P6655" t="s">
        <v>365</v>
      </c>
    </row>
    <row r="6656" spans="1:16" x14ac:dyDescent="0.25">
      <c r="A6656">
        <v>8950</v>
      </c>
      <c r="B6656" t="s">
        <v>360</v>
      </c>
      <c r="E6656" t="s">
        <v>6963</v>
      </c>
      <c r="F6656" t="s">
        <v>347</v>
      </c>
      <c r="G6656" t="s">
        <v>6708</v>
      </c>
      <c r="H6656" t="s">
        <v>198</v>
      </c>
      <c r="I6656" t="s">
        <v>6709</v>
      </c>
      <c r="J6656">
        <v>1279</v>
      </c>
      <c r="K6656">
        <v>2651</v>
      </c>
      <c r="L6656">
        <v>11</v>
      </c>
      <c r="M6656" t="s">
        <v>200</v>
      </c>
      <c r="N6656" t="s">
        <v>364</v>
      </c>
      <c r="O6656" t="s">
        <v>202</v>
      </c>
      <c r="P6656" t="s">
        <v>365</v>
      </c>
    </row>
    <row r="6657" spans="1:16" x14ac:dyDescent="0.25">
      <c r="A6657">
        <v>8951</v>
      </c>
      <c r="B6657" t="s">
        <v>360</v>
      </c>
      <c r="E6657" t="s">
        <v>1009</v>
      </c>
      <c r="F6657" t="s">
        <v>347</v>
      </c>
      <c r="G6657" t="s">
        <v>6708</v>
      </c>
      <c r="H6657" t="s">
        <v>198</v>
      </c>
      <c r="I6657" t="s">
        <v>6709</v>
      </c>
      <c r="J6657">
        <v>1269</v>
      </c>
      <c r="K6657">
        <v>21883</v>
      </c>
      <c r="L6657">
        <v>11</v>
      </c>
      <c r="M6657" t="s">
        <v>200</v>
      </c>
      <c r="N6657" t="s">
        <v>364</v>
      </c>
      <c r="O6657" t="s">
        <v>202</v>
      </c>
      <c r="P6657" t="s">
        <v>365</v>
      </c>
    </row>
    <row r="6658" spans="1:16" x14ac:dyDescent="0.25">
      <c r="A6658">
        <v>8952</v>
      </c>
      <c r="B6658" t="s">
        <v>360</v>
      </c>
      <c r="E6658" t="s">
        <v>6964</v>
      </c>
      <c r="F6658" t="s">
        <v>347</v>
      </c>
      <c r="G6658" t="s">
        <v>6708</v>
      </c>
      <c r="H6658" t="s">
        <v>198</v>
      </c>
      <c r="I6658" t="s">
        <v>6709</v>
      </c>
      <c r="J6658">
        <v>1269</v>
      </c>
      <c r="K6658">
        <v>748665</v>
      </c>
      <c r="L6658">
        <v>11</v>
      </c>
      <c r="M6658" t="s">
        <v>200</v>
      </c>
      <c r="N6658" t="s">
        <v>364</v>
      </c>
      <c r="O6658" t="s">
        <v>202</v>
      </c>
      <c r="P6658" t="s">
        <v>365</v>
      </c>
    </row>
    <row r="6659" spans="1:16" x14ac:dyDescent="0.25">
      <c r="A6659">
        <v>8953</v>
      </c>
      <c r="B6659" t="s">
        <v>360</v>
      </c>
      <c r="E6659" t="s">
        <v>6965</v>
      </c>
      <c r="F6659" t="s">
        <v>347</v>
      </c>
      <c r="G6659" t="s">
        <v>6708</v>
      </c>
      <c r="H6659" t="s">
        <v>198</v>
      </c>
      <c r="I6659" t="s">
        <v>6709</v>
      </c>
      <c r="J6659">
        <v>1267</v>
      </c>
      <c r="K6659">
        <v>1467</v>
      </c>
      <c r="L6659">
        <v>11</v>
      </c>
      <c r="M6659" t="s">
        <v>200</v>
      </c>
      <c r="N6659" t="s">
        <v>364</v>
      </c>
      <c r="O6659" t="s">
        <v>202</v>
      </c>
      <c r="P6659" t="s">
        <v>365</v>
      </c>
    </row>
    <row r="6660" spans="1:16" x14ac:dyDescent="0.25">
      <c r="A6660">
        <v>8954</v>
      </c>
      <c r="B6660" t="s">
        <v>360</v>
      </c>
      <c r="E6660" t="s">
        <v>6966</v>
      </c>
      <c r="F6660" t="s">
        <v>347</v>
      </c>
      <c r="G6660" t="s">
        <v>6708</v>
      </c>
      <c r="H6660" t="s">
        <v>198</v>
      </c>
      <c r="I6660" t="s">
        <v>6709</v>
      </c>
      <c r="J6660">
        <v>1270</v>
      </c>
      <c r="K6660">
        <v>389</v>
      </c>
      <c r="L6660">
        <v>11</v>
      </c>
      <c r="M6660" t="s">
        <v>200</v>
      </c>
      <c r="N6660" t="s">
        <v>364</v>
      </c>
      <c r="O6660" t="s">
        <v>202</v>
      </c>
      <c r="P6660" t="s">
        <v>365</v>
      </c>
    </row>
    <row r="6661" spans="1:16" x14ac:dyDescent="0.25">
      <c r="A6661">
        <v>8955</v>
      </c>
      <c r="B6661" t="s">
        <v>360</v>
      </c>
      <c r="E6661" t="s">
        <v>6967</v>
      </c>
      <c r="F6661" t="s">
        <v>347</v>
      </c>
      <c r="G6661" t="s">
        <v>6708</v>
      </c>
      <c r="H6661" t="s">
        <v>198</v>
      </c>
      <c r="I6661" t="s">
        <v>6709</v>
      </c>
      <c r="J6661">
        <v>1269</v>
      </c>
      <c r="K6661">
        <v>154654</v>
      </c>
      <c r="L6661">
        <v>11</v>
      </c>
      <c r="M6661" t="s">
        <v>200</v>
      </c>
      <c r="N6661" t="s">
        <v>364</v>
      </c>
      <c r="O6661" t="s">
        <v>202</v>
      </c>
      <c r="P6661" t="s">
        <v>365</v>
      </c>
    </row>
    <row r="6662" spans="1:16" x14ac:dyDescent="0.25">
      <c r="A6662">
        <v>8956</v>
      </c>
      <c r="B6662" t="s">
        <v>360</v>
      </c>
      <c r="E6662" t="s">
        <v>6968</v>
      </c>
      <c r="F6662" t="s">
        <v>347</v>
      </c>
      <c r="G6662" t="s">
        <v>6708</v>
      </c>
      <c r="H6662" t="s">
        <v>198</v>
      </c>
      <c r="I6662" t="s">
        <v>6709</v>
      </c>
      <c r="J6662">
        <v>1273</v>
      </c>
      <c r="K6662">
        <v>6230</v>
      </c>
      <c r="L6662">
        <v>11</v>
      </c>
      <c r="M6662" t="s">
        <v>200</v>
      </c>
      <c r="N6662" t="s">
        <v>364</v>
      </c>
      <c r="O6662" t="s">
        <v>202</v>
      </c>
      <c r="P6662" t="s">
        <v>365</v>
      </c>
    </row>
    <row r="6663" spans="1:16" x14ac:dyDescent="0.25">
      <c r="A6663">
        <v>8957</v>
      </c>
      <c r="B6663" t="s">
        <v>360</v>
      </c>
      <c r="E6663" t="s">
        <v>6969</v>
      </c>
      <c r="F6663" t="s">
        <v>347</v>
      </c>
      <c r="G6663" t="s">
        <v>6708</v>
      </c>
      <c r="H6663" t="s">
        <v>198</v>
      </c>
      <c r="I6663" t="s">
        <v>6709</v>
      </c>
      <c r="J6663">
        <v>1274</v>
      </c>
      <c r="K6663">
        <v>6262</v>
      </c>
      <c r="L6663">
        <v>11</v>
      </c>
      <c r="M6663" t="s">
        <v>200</v>
      </c>
      <c r="N6663" t="s">
        <v>364</v>
      </c>
      <c r="O6663" t="s">
        <v>202</v>
      </c>
      <c r="P6663" t="s">
        <v>365</v>
      </c>
    </row>
    <row r="6664" spans="1:16" x14ac:dyDescent="0.25">
      <c r="A6664">
        <v>8958</v>
      </c>
      <c r="B6664" t="s">
        <v>360</v>
      </c>
      <c r="E6664" t="s">
        <v>6970</v>
      </c>
      <c r="F6664" t="s">
        <v>347</v>
      </c>
      <c r="G6664" t="s">
        <v>6708</v>
      </c>
      <c r="H6664" t="s">
        <v>198</v>
      </c>
      <c r="I6664" t="s">
        <v>6709</v>
      </c>
      <c r="J6664">
        <v>1269</v>
      </c>
      <c r="K6664">
        <v>88151</v>
      </c>
      <c r="L6664">
        <v>11</v>
      </c>
      <c r="M6664" t="s">
        <v>200</v>
      </c>
      <c r="N6664" t="s">
        <v>364</v>
      </c>
      <c r="O6664" t="s">
        <v>202</v>
      </c>
      <c r="P6664" t="s">
        <v>365</v>
      </c>
    </row>
    <row r="6665" spans="1:16" x14ac:dyDescent="0.25">
      <c r="A6665">
        <v>8959</v>
      </c>
      <c r="B6665" t="s">
        <v>360</v>
      </c>
      <c r="E6665" t="s">
        <v>6971</v>
      </c>
      <c r="F6665" t="s">
        <v>347</v>
      </c>
      <c r="G6665" t="s">
        <v>6708</v>
      </c>
      <c r="H6665" t="s">
        <v>198</v>
      </c>
      <c r="I6665" t="s">
        <v>6709</v>
      </c>
      <c r="J6665">
        <v>1277</v>
      </c>
      <c r="K6665">
        <v>68195</v>
      </c>
      <c r="L6665">
        <v>11</v>
      </c>
      <c r="M6665" t="s">
        <v>200</v>
      </c>
      <c r="N6665" t="s">
        <v>364</v>
      </c>
      <c r="O6665" t="s">
        <v>202</v>
      </c>
      <c r="P6665" t="s">
        <v>365</v>
      </c>
    </row>
    <row r="6666" spans="1:16" x14ac:dyDescent="0.25">
      <c r="A6666">
        <v>8960</v>
      </c>
      <c r="B6666" t="s">
        <v>360</v>
      </c>
      <c r="E6666" t="s">
        <v>6972</v>
      </c>
      <c r="F6666" t="s">
        <v>347</v>
      </c>
      <c r="G6666" t="s">
        <v>6708</v>
      </c>
      <c r="H6666" t="s">
        <v>198</v>
      </c>
      <c r="I6666" t="s">
        <v>6709</v>
      </c>
      <c r="J6666">
        <v>1281</v>
      </c>
      <c r="K6666">
        <v>33804</v>
      </c>
      <c r="L6666">
        <v>11</v>
      </c>
      <c r="M6666" t="s">
        <v>200</v>
      </c>
      <c r="N6666" t="s">
        <v>364</v>
      </c>
      <c r="O6666" t="s">
        <v>202</v>
      </c>
      <c r="P6666" t="s">
        <v>365</v>
      </c>
    </row>
    <row r="6667" spans="1:16" x14ac:dyDescent="0.25">
      <c r="A6667">
        <v>8961</v>
      </c>
      <c r="B6667" t="s">
        <v>360</v>
      </c>
      <c r="E6667" t="s">
        <v>6973</v>
      </c>
      <c r="F6667" t="s">
        <v>347</v>
      </c>
      <c r="G6667" t="s">
        <v>6708</v>
      </c>
      <c r="H6667" t="s">
        <v>198</v>
      </c>
      <c r="I6667" t="s">
        <v>6709</v>
      </c>
      <c r="J6667">
        <v>1273</v>
      </c>
      <c r="K6667">
        <v>92</v>
      </c>
      <c r="L6667">
        <v>11</v>
      </c>
      <c r="M6667" t="s">
        <v>200</v>
      </c>
      <c r="N6667" t="s">
        <v>436</v>
      </c>
      <c r="O6667" t="s">
        <v>202</v>
      </c>
      <c r="P6667" t="s">
        <v>6959</v>
      </c>
    </row>
    <row r="6668" spans="1:16" x14ac:dyDescent="0.25">
      <c r="A6668">
        <v>8962</v>
      </c>
      <c r="B6668" t="s">
        <v>360</v>
      </c>
      <c r="E6668" t="s">
        <v>6974</v>
      </c>
      <c r="F6668" t="s">
        <v>347</v>
      </c>
      <c r="G6668" t="s">
        <v>6708</v>
      </c>
      <c r="H6668" t="s">
        <v>198</v>
      </c>
      <c r="I6668" t="s">
        <v>6709</v>
      </c>
      <c r="J6668">
        <v>1269</v>
      </c>
      <c r="K6668">
        <v>74903</v>
      </c>
      <c r="L6668">
        <v>11</v>
      </c>
      <c r="M6668" t="s">
        <v>200</v>
      </c>
      <c r="N6668" t="s">
        <v>364</v>
      </c>
      <c r="O6668" t="s">
        <v>202</v>
      </c>
      <c r="P6668" t="s">
        <v>365</v>
      </c>
    </row>
    <row r="6669" spans="1:16" x14ac:dyDescent="0.25">
      <c r="A6669">
        <v>8963</v>
      </c>
      <c r="B6669" t="s">
        <v>360</v>
      </c>
      <c r="E6669" t="s">
        <v>6975</v>
      </c>
      <c r="F6669" t="s">
        <v>347</v>
      </c>
      <c r="G6669" t="s">
        <v>6708</v>
      </c>
      <c r="H6669" t="s">
        <v>198</v>
      </c>
      <c r="I6669" t="s">
        <v>6709</v>
      </c>
      <c r="J6669">
        <v>1275</v>
      </c>
      <c r="K6669">
        <v>1729</v>
      </c>
      <c r="L6669">
        <v>11</v>
      </c>
      <c r="M6669" t="s">
        <v>200</v>
      </c>
      <c r="N6669" t="s">
        <v>364</v>
      </c>
      <c r="O6669" t="s">
        <v>202</v>
      </c>
      <c r="P6669" t="s">
        <v>365</v>
      </c>
    </row>
    <row r="6670" spans="1:16" x14ac:dyDescent="0.25">
      <c r="A6670">
        <v>8964</v>
      </c>
      <c r="B6670" t="s">
        <v>360</v>
      </c>
      <c r="E6670" t="s">
        <v>6976</v>
      </c>
      <c r="F6670" t="s">
        <v>347</v>
      </c>
      <c r="G6670" t="s">
        <v>6708</v>
      </c>
      <c r="H6670" t="s">
        <v>198</v>
      </c>
      <c r="I6670" t="s">
        <v>6709</v>
      </c>
      <c r="J6670">
        <v>1269</v>
      </c>
      <c r="K6670">
        <v>4793</v>
      </c>
      <c r="L6670">
        <v>11</v>
      </c>
      <c r="M6670" t="s">
        <v>200</v>
      </c>
      <c r="N6670" t="s">
        <v>364</v>
      </c>
      <c r="O6670" t="s">
        <v>202</v>
      </c>
      <c r="P6670" t="s">
        <v>365</v>
      </c>
    </row>
    <row r="6671" spans="1:16" x14ac:dyDescent="0.25">
      <c r="A6671">
        <v>8965</v>
      </c>
      <c r="B6671" t="s">
        <v>360</v>
      </c>
      <c r="E6671" t="s">
        <v>6977</v>
      </c>
      <c r="F6671" t="s">
        <v>347</v>
      </c>
      <c r="G6671" t="s">
        <v>6708</v>
      </c>
      <c r="H6671" t="s">
        <v>198</v>
      </c>
      <c r="I6671" t="s">
        <v>6709</v>
      </c>
      <c r="J6671">
        <v>1269</v>
      </c>
      <c r="K6671">
        <v>492</v>
      </c>
      <c r="L6671">
        <v>11</v>
      </c>
      <c r="M6671" t="s">
        <v>200</v>
      </c>
      <c r="N6671" t="s">
        <v>436</v>
      </c>
      <c r="O6671" t="s">
        <v>202</v>
      </c>
      <c r="P6671" t="s">
        <v>6959</v>
      </c>
    </row>
    <row r="6672" spans="1:16" x14ac:dyDescent="0.25">
      <c r="A6672">
        <v>8966</v>
      </c>
      <c r="B6672" t="s">
        <v>360</v>
      </c>
      <c r="E6672" t="s">
        <v>6978</v>
      </c>
      <c r="F6672" t="s">
        <v>347</v>
      </c>
      <c r="G6672" t="s">
        <v>6708</v>
      </c>
      <c r="H6672" t="s">
        <v>198</v>
      </c>
      <c r="I6672" t="s">
        <v>6709</v>
      </c>
      <c r="J6672">
        <v>1273</v>
      </c>
      <c r="K6672">
        <v>10271</v>
      </c>
      <c r="L6672">
        <v>11</v>
      </c>
      <c r="M6672" t="s">
        <v>200</v>
      </c>
      <c r="N6672" t="s">
        <v>364</v>
      </c>
      <c r="O6672" t="s">
        <v>202</v>
      </c>
      <c r="P6672" t="s">
        <v>365</v>
      </c>
    </row>
    <row r="6673" spans="1:16" x14ac:dyDescent="0.25">
      <c r="A6673">
        <v>8967</v>
      </c>
      <c r="B6673" t="s">
        <v>360</v>
      </c>
      <c r="E6673" t="s">
        <v>6979</v>
      </c>
      <c r="F6673" t="s">
        <v>347</v>
      </c>
      <c r="G6673" t="s">
        <v>6708</v>
      </c>
      <c r="H6673" t="s">
        <v>198</v>
      </c>
      <c r="I6673" t="s">
        <v>6709</v>
      </c>
      <c r="J6673">
        <v>1269</v>
      </c>
      <c r="K6673">
        <v>3710</v>
      </c>
      <c r="L6673">
        <v>11</v>
      </c>
      <c r="M6673" t="s">
        <v>200</v>
      </c>
      <c r="N6673" t="s">
        <v>364</v>
      </c>
      <c r="O6673" t="s">
        <v>202</v>
      </c>
      <c r="P6673" t="s">
        <v>365</v>
      </c>
    </row>
    <row r="6674" spans="1:16" x14ac:dyDescent="0.25">
      <c r="A6674">
        <v>8968</v>
      </c>
      <c r="B6674" t="s">
        <v>360</v>
      </c>
      <c r="E6674" t="s">
        <v>6980</v>
      </c>
      <c r="F6674" t="s">
        <v>347</v>
      </c>
      <c r="G6674" t="s">
        <v>6708</v>
      </c>
      <c r="H6674" t="s">
        <v>198</v>
      </c>
      <c r="I6674" t="s">
        <v>6709</v>
      </c>
      <c r="J6674">
        <v>1269</v>
      </c>
      <c r="K6674">
        <v>96822</v>
      </c>
      <c r="L6674">
        <v>11</v>
      </c>
      <c r="M6674" t="s">
        <v>200</v>
      </c>
      <c r="N6674" t="s">
        <v>364</v>
      </c>
      <c r="O6674" t="s">
        <v>202</v>
      </c>
      <c r="P6674" t="s">
        <v>365</v>
      </c>
    </row>
    <row r="6675" spans="1:16" x14ac:dyDescent="0.25">
      <c r="A6675">
        <v>8969</v>
      </c>
      <c r="B6675" t="s">
        <v>360</v>
      </c>
      <c r="E6675" t="s">
        <v>6981</v>
      </c>
      <c r="F6675" t="s">
        <v>347</v>
      </c>
      <c r="G6675" t="s">
        <v>6708</v>
      </c>
      <c r="H6675" t="s">
        <v>198</v>
      </c>
      <c r="I6675" t="s">
        <v>6709</v>
      </c>
      <c r="J6675">
        <v>1269</v>
      </c>
      <c r="K6675">
        <v>1408</v>
      </c>
      <c r="L6675">
        <v>11</v>
      </c>
      <c r="M6675" t="s">
        <v>200</v>
      </c>
      <c r="N6675" t="s">
        <v>364</v>
      </c>
      <c r="O6675" t="s">
        <v>202</v>
      </c>
      <c r="P6675" t="s">
        <v>365</v>
      </c>
    </row>
    <row r="6676" spans="1:16" x14ac:dyDescent="0.25">
      <c r="A6676">
        <v>8970</v>
      </c>
      <c r="B6676" t="s">
        <v>360</v>
      </c>
      <c r="E6676" t="s">
        <v>6982</v>
      </c>
      <c r="F6676" t="s">
        <v>347</v>
      </c>
      <c r="G6676" t="s">
        <v>6708</v>
      </c>
      <c r="H6676" t="s">
        <v>198</v>
      </c>
      <c r="I6676" t="s">
        <v>6709</v>
      </c>
      <c r="J6676">
        <v>1267</v>
      </c>
      <c r="K6676">
        <v>341</v>
      </c>
      <c r="L6676">
        <v>11</v>
      </c>
      <c r="M6676" t="s">
        <v>200</v>
      </c>
      <c r="N6676" t="s">
        <v>364</v>
      </c>
      <c r="O6676" t="s">
        <v>202</v>
      </c>
      <c r="P6676" t="s">
        <v>365</v>
      </c>
    </row>
    <row r="6677" spans="1:16" x14ac:dyDescent="0.25">
      <c r="A6677">
        <v>8971</v>
      </c>
      <c r="B6677" t="s">
        <v>360</v>
      </c>
      <c r="E6677" t="s">
        <v>6983</v>
      </c>
      <c r="F6677" t="s">
        <v>347</v>
      </c>
      <c r="G6677" t="s">
        <v>6708</v>
      </c>
      <c r="H6677" t="s">
        <v>198</v>
      </c>
      <c r="I6677" t="s">
        <v>6709</v>
      </c>
      <c r="J6677">
        <v>1273</v>
      </c>
      <c r="K6677">
        <v>513</v>
      </c>
      <c r="L6677">
        <v>11</v>
      </c>
      <c r="M6677" t="s">
        <v>200</v>
      </c>
      <c r="N6677" t="s">
        <v>364</v>
      </c>
      <c r="O6677" t="s">
        <v>202</v>
      </c>
      <c r="P6677" t="s">
        <v>365</v>
      </c>
    </row>
    <row r="6678" spans="1:16" x14ac:dyDescent="0.25">
      <c r="A6678">
        <v>8972</v>
      </c>
      <c r="B6678" t="s">
        <v>360</v>
      </c>
      <c r="E6678" t="s">
        <v>6984</v>
      </c>
      <c r="F6678" t="s">
        <v>347</v>
      </c>
      <c r="G6678" t="s">
        <v>6708</v>
      </c>
      <c r="H6678" t="s">
        <v>198</v>
      </c>
      <c r="I6678" t="s">
        <v>6709</v>
      </c>
      <c r="J6678">
        <v>1268</v>
      </c>
      <c r="K6678">
        <v>140469</v>
      </c>
      <c r="L6678">
        <v>11</v>
      </c>
      <c r="M6678" t="s">
        <v>200</v>
      </c>
      <c r="N6678" t="s">
        <v>364</v>
      </c>
      <c r="O6678" t="s">
        <v>202</v>
      </c>
      <c r="P6678" t="s">
        <v>365</v>
      </c>
    </row>
    <row r="6679" spans="1:16" x14ac:dyDescent="0.25">
      <c r="A6679">
        <v>8973</v>
      </c>
      <c r="B6679" t="s">
        <v>360</v>
      </c>
      <c r="E6679" t="s">
        <v>6985</v>
      </c>
      <c r="F6679" t="s">
        <v>347</v>
      </c>
      <c r="G6679" t="s">
        <v>6708</v>
      </c>
      <c r="H6679" t="s">
        <v>198</v>
      </c>
      <c r="I6679" t="s">
        <v>6709</v>
      </c>
      <c r="J6679">
        <v>1269</v>
      </c>
      <c r="K6679">
        <v>6245</v>
      </c>
      <c r="L6679">
        <v>11</v>
      </c>
      <c r="M6679" t="s">
        <v>200</v>
      </c>
      <c r="N6679" t="s">
        <v>364</v>
      </c>
      <c r="O6679" t="s">
        <v>202</v>
      </c>
      <c r="P6679" t="s">
        <v>365</v>
      </c>
    </row>
    <row r="6680" spans="1:16" x14ac:dyDescent="0.25">
      <c r="A6680">
        <v>8974</v>
      </c>
      <c r="B6680" t="s">
        <v>360</v>
      </c>
      <c r="E6680" t="s">
        <v>6986</v>
      </c>
      <c r="F6680" t="s">
        <v>347</v>
      </c>
      <c r="G6680" t="s">
        <v>6708</v>
      </c>
      <c r="H6680" t="s">
        <v>198</v>
      </c>
      <c r="I6680" t="s">
        <v>6709</v>
      </c>
      <c r="J6680">
        <v>1272</v>
      </c>
      <c r="K6680">
        <v>9101</v>
      </c>
      <c r="L6680">
        <v>11</v>
      </c>
      <c r="M6680" t="s">
        <v>200</v>
      </c>
      <c r="N6680" t="s">
        <v>364</v>
      </c>
      <c r="O6680" t="s">
        <v>202</v>
      </c>
      <c r="P6680" t="s">
        <v>365</v>
      </c>
    </row>
    <row r="6681" spans="1:16" x14ac:dyDescent="0.25">
      <c r="A6681">
        <v>8975</v>
      </c>
      <c r="B6681" t="s">
        <v>360</v>
      </c>
      <c r="E6681" t="s">
        <v>6987</v>
      </c>
      <c r="F6681" t="s">
        <v>347</v>
      </c>
      <c r="G6681" t="s">
        <v>6708</v>
      </c>
      <c r="H6681" t="s">
        <v>198</v>
      </c>
      <c r="I6681" t="s">
        <v>6709</v>
      </c>
      <c r="J6681">
        <v>1269</v>
      </c>
      <c r="K6681">
        <v>20506</v>
      </c>
      <c r="L6681">
        <v>11</v>
      </c>
      <c r="M6681" t="s">
        <v>200</v>
      </c>
      <c r="N6681" t="s">
        <v>364</v>
      </c>
      <c r="O6681" t="s">
        <v>202</v>
      </c>
      <c r="P6681" t="s">
        <v>365</v>
      </c>
    </row>
    <row r="6682" spans="1:16" x14ac:dyDescent="0.25">
      <c r="A6682">
        <v>8976</v>
      </c>
      <c r="B6682" t="s">
        <v>360</v>
      </c>
      <c r="E6682" t="s">
        <v>6988</v>
      </c>
      <c r="F6682" t="s">
        <v>347</v>
      </c>
      <c r="G6682" t="s">
        <v>6708</v>
      </c>
      <c r="H6682" t="s">
        <v>198</v>
      </c>
      <c r="I6682" t="s">
        <v>6709</v>
      </c>
      <c r="J6682">
        <v>1281</v>
      </c>
      <c r="K6682">
        <v>46294</v>
      </c>
      <c r="L6682">
        <v>11</v>
      </c>
      <c r="M6682" t="s">
        <v>200</v>
      </c>
      <c r="N6682" t="s">
        <v>364</v>
      </c>
      <c r="O6682" t="s">
        <v>202</v>
      </c>
      <c r="P6682" t="s">
        <v>365</v>
      </c>
    </row>
    <row r="6683" spans="1:16" x14ac:dyDescent="0.25">
      <c r="A6683">
        <v>8977</v>
      </c>
      <c r="B6683" t="s">
        <v>360</v>
      </c>
      <c r="E6683" t="s">
        <v>6989</v>
      </c>
      <c r="F6683" t="s">
        <v>347</v>
      </c>
      <c r="G6683" t="s">
        <v>6708</v>
      </c>
      <c r="H6683" t="s">
        <v>198</v>
      </c>
      <c r="I6683" t="s">
        <v>6709</v>
      </c>
      <c r="J6683">
        <v>1272</v>
      </c>
      <c r="K6683">
        <v>11492</v>
      </c>
      <c r="L6683">
        <v>11</v>
      </c>
      <c r="M6683" t="s">
        <v>200</v>
      </c>
      <c r="N6683" t="s">
        <v>364</v>
      </c>
      <c r="O6683" t="s">
        <v>202</v>
      </c>
      <c r="P6683" t="s">
        <v>365</v>
      </c>
    </row>
    <row r="6684" spans="1:16" x14ac:dyDescent="0.25">
      <c r="A6684">
        <v>8978</v>
      </c>
      <c r="B6684" t="s">
        <v>360</v>
      </c>
      <c r="E6684" t="s">
        <v>6990</v>
      </c>
      <c r="F6684" t="s">
        <v>347</v>
      </c>
      <c r="G6684" t="s">
        <v>6708</v>
      </c>
      <c r="H6684" t="s">
        <v>198</v>
      </c>
      <c r="I6684" t="s">
        <v>6709</v>
      </c>
      <c r="J6684">
        <v>1280</v>
      </c>
      <c r="K6684">
        <v>585749</v>
      </c>
      <c r="L6684">
        <v>11</v>
      </c>
      <c r="M6684" t="s">
        <v>200</v>
      </c>
      <c r="N6684" t="s">
        <v>364</v>
      </c>
      <c r="O6684" t="s">
        <v>202</v>
      </c>
      <c r="P6684" t="s">
        <v>365</v>
      </c>
    </row>
    <row r="6685" spans="1:16" x14ac:dyDescent="0.25">
      <c r="A6685">
        <v>8979</v>
      </c>
      <c r="B6685" t="s">
        <v>360</v>
      </c>
      <c r="E6685" t="s">
        <v>6991</v>
      </c>
      <c r="F6685" t="s">
        <v>347</v>
      </c>
      <c r="G6685" t="s">
        <v>6708</v>
      </c>
      <c r="H6685" t="s">
        <v>198</v>
      </c>
      <c r="I6685" t="s">
        <v>6709</v>
      </c>
      <c r="J6685">
        <v>1282</v>
      </c>
      <c r="K6685">
        <v>6713</v>
      </c>
      <c r="L6685">
        <v>11</v>
      </c>
      <c r="M6685" t="s">
        <v>200</v>
      </c>
      <c r="N6685" t="s">
        <v>364</v>
      </c>
      <c r="O6685" t="s">
        <v>202</v>
      </c>
      <c r="P6685" t="s">
        <v>365</v>
      </c>
    </row>
    <row r="6686" spans="1:16" x14ac:dyDescent="0.25">
      <c r="A6686">
        <v>8980</v>
      </c>
      <c r="B6686" t="s">
        <v>360</v>
      </c>
      <c r="E6686" t="s">
        <v>6992</v>
      </c>
      <c r="F6686" t="s">
        <v>347</v>
      </c>
      <c r="G6686" t="s">
        <v>6708</v>
      </c>
      <c r="H6686" t="s">
        <v>198</v>
      </c>
      <c r="I6686" t="s">
        <v>6709</v>
      </c>
      <c r="J6686">
        <v>1281</v>
      </c>
      <c r="K6686">
        <v>10246</v>
      </c>
      <c r="L6686">
        <v>11</v>
      </c>
      <c r="M6686" t="s">
        <v>200</v>
      </c>
      <c r="N6686" t="s">
        <v>364</v>
      </c>
      <c r="O6686" t="s">
        <v>202</v>
      </c>
      <c r="P6686" t="s">
        <v>365</v>
      </c>
    </row>
    <row r="6687" spans="1:16" x14ac:dyDescent="0.25">
      <c r="A6687">
        <v>8981</v>
      </c>
      <c r="B6687" t="s">
        <v>360</v>
      </c>
      <c r="E6687" t="s">
        <v>6993</v>
      </c>
      <c r="F6687" t="s">
        <v>347</v>
      </c>
      <c r="G6687" t="s">
        <v>6708</v>
      </c>
      <c r="H6687" t="s">
        <v>198</v>
      </c>
      <c r="I6687" t="s">
        <v>6709</v>
      </c>
      <c r="J6687">
        <v>1282</v>
      </c>
      <c r="K6687">
        <v>238847</v>
      </c>
      <c r="L6687">
        <v>11</v>
      </c>
      <c r="M6687" t="s">
        <v>200</v>
      </c>
      <c r="N6687" t="s">
        <v>364</v>
      </c>
      <c r="O6687" t="s">
        <v>202</v>
      </c>
      <c r="P6687" t="s">
        <v>365</v>
      </c>
    </row>
    <row r="6688" spans="1:16" x14ac:dyDescent="0.25">
      <c r="A6688">
        <v>8982</v>
      </c>
      <c r="B6688" t="s">
        <v>360</v>
      </c>
      <c r="E6688" t="s">
        <v>6994</v>
      </c>
      <c r="F6688" t="s">
        <v>347</v>
      </c>
      <c r="G6688" t="s">
        <v>6708</v>
      </c>
      <c r="H6688" t="s">
        <v>198</v>
      </c>
      <c r="I6688" t="s">
        <v>6709</v>
      </c>
      <c r="J6688">
        <v>1256</v>
      </c>
      <c r="K6688">
        <v>28237</v>
      </c>
      <c r="L6688">
        <v>11</v>
      </c>
      <c r="M6688" t="s">
        <v>200</v>
      </c>
      <c r="N6688" t="s">
        <v>364</v>
      </c>
      <c r="O6688" t="s">
        <v>202</v>
      </c>
      <c r="P6688" t="s">
        <v>365</v>
      </c>
    </row>
    <row r="6689" spans="1:16" x14ac:dyDescent="0.25">
      <c r="A6689">
        <v>8983</v>
      </c>
      <c r="B6689" t="s">
        <v>360</v>
      </c>
      <c r="E6689" t="s">
        <v>6995</v>
      </c>
      <c r="F6689" t="s">
        <v>347</v>
      </c>
      <c r="G6689" t="s">
        <v>6708</v>
      </c>
      <c r="H6689" t="s">
        <v>198</v>
      </c>
      <c r="I6689" t="s">
        <v>6709</v>
      </c>
      <c r="J6689">
        <v>1280</v>
      </c>
      <c r="K6689">
        <v>2335</v>
      </c>
      <c r="L6689">
        <v>11</v>
      </c>
      <c r="M6689" t="s">
        <v>200</v>
      </c>
      <c r="N6689" t="s">
        <v>364</v>
      </c>
      <c r="O6689" t="s">
        <v>202</v>
      </c>
      <c r="P6689" t="s">
        <v>365</v>
      </c>
    </row>
    <row r="6690" spans="1:16" x14ac:dyDescent="0.25">
      <c r="A6690">
        <v>8984</v>
      </c>
      <c r="B6690" t="s">
        <v>360</v>
      </c>
      <c r="E6690" t="s">
        <v>6996</v>
      </c>
      <c r="F6690" t="s">
        <v>347</v>
      </c>
      <c r="G6690" t="s">
        <v>6708</v>
      </c>
      <c r="H6690" t="s">
        <v>198</v>
      </c>
      <c r="I6690" t="s">
        <v>6709</v>
      </c>
      <c r="J6690">
        <v>1284</v>
      </c>
      <c r="K6690">
        <v>5922</v>
      </c>
      <c r="L6690">
        <v>11</v>
      </c>
      <c r="M6690" t="s">
        <v>200</v>
      </c>
      <c r="N6690" t="s">
        <v>364</v>
      </c>
      <c r="O6690" t="s">
        <v>202</v>
      </c>
      <c r="P6690" t="s">
        <v>365</v>
      </c>
    </row>
    <row r="6691" spans="1:16" x14ac:dyDescent="0.25">
      <c r="A6691">
        <v>8985</v>
      </c>
      <c r="B6691" t="s">
        <v>360</v>
      </c>
      <c r="E6691" t="s">
        <v>6997</v>
      </c>
      <c r="F6691" t="s">
        <v>347</v>
      </c>
      <c r="G6691" t="s">
        <v>6708</v>
      </c>
      <c r="H6691" t="s">
        <v>198</v>
      </c>
      <c r="I6691" t="s">
        <v>6709</v>
      </c>
      <c r="J6691">
        <v>1269</v>
      </c>
      <c r="K6691">
        <v>84202</v>
      </c>
      <c r="L6691">
        <v>11</v>
      </c>
      <c r="M6691" t="s">
        <v>200</v>
      </c>
      <c r="N6691" t="s">
        <v>364</v>
      </c>
      <c r="O6691" t="s">
        <v>202</v>
      </c>
      <c r="P6691" t="s">
        <v>365</v>
      </c>
    </row>
    <row r="6692" spans="1:16" x14ac:dyDescent="0.25">
      <c r="A6692">
        <v>8986</v>
      </c>
      <c r="B6692" t="s">
        <v>360</v>
      </c>
      <c r="E6692" t="s">
        <v>6874</v>
      </c>
      <c r="F6692" t="s">
        <v>347</v>
      </c>
      <c r="G6692" t="s">
        <v>6708</v>
      </c>
      <c r="H6692" t="s">
        <v>198</v>
      </c>
      <c r="I6692" t="s">
        <v>6709</v>
      </c>
      <c r="J6692">
        <v>1269</v>
      </c>
      <c r="K6692">
        <v>6584</v>
      </c>
      <c r="L6692">
        <v>11</v>
      </c>
      <c r="M6692" t="s">
        <v>200</v>
      </c>
      <c r="N6692" t="s">
        <v>364</v>
      </c>
      <c r="O6692" t="s">
        <v>202</v>
      </c>
      <c r="P6692" t="s">
        <v>365</v>
      </c>
    </row>
    <row r="6693" spans="1:16" x14ac:dyDescent="0.25">
      <c r="A6693">
        <v>8987</v>
      </c>
      <c r="B6693" t="s">
        <v>360</v>
      </c>
      <c r="E6693" t="s">
        <v>6998</v>
      </c>
      <c r="F6693" t="s">
        <v>347</v>
      </c>
      <c r="G6693" t="s">
        <v>6708</v>
      </c>
      <c r="H6693" t="s">
        <v>198</v>
      </c>
      <c r="I6693" t="s">
        <v>6709</v>
      </c>
      <c r="J6693">
        <v>1269</v>
      </c>
      <c r="K6693">
        <v>294995</v>
      </c>
      <c r="L6693">
        <v>11</v>
      </c>
      <c r="M6693" t="s">
        <v>200</v>
      </c>
      <c r="N6693" t="s">
        <v>364</v>
      </c>
      <c r="O6693" t="s">
        <v>202</v>
      </c>
      <c r="P6693" t="s">
        <v>365</v>
      </c>
    </row>
    <row r="6694" spans="1:16" x14ac:dyDescent="0.25">
      <c r="A6694">
        <v>8988</v>
      </c>
      <c r="B6694" t="s">
        <v>360</v>
      </c>
      <c r="E6694" t="s">
        <v>6999</v>
      </c>
      <c r="F6694" t="s">
        <v>347</v>
      </c>
      <c r="G6694" t="s">
        <v>6708</v>
      </c>
      <c r="H6694" t="s">
        <v>198</v>
      </c>
      <c r="I6694" t="s">
        <v>6709</v>
      </c>
      <c r="J6694">
        <v>1269</v>
      </c>
      <c r="K6694">
        <v>118907</v>
      </c>
      <c r="L6694">
        <v>11</v>
      </c>
      <c r="M6694" t="s">
        <v>200</v>
      </c>
      <c r="N6694" t="s">
        <v>364</v>
      </c>
      <c r="O6694" t="s">
        <v>202</v>
      </c>
      <c r="P6694" t="s">
        <v>365</v>
      </c>
    </row>
    <row r="6695" spans="1:16" x14ac:dyDescent="0.25">
      <c r="A6695">
        <v>8989</v>
      </c>
      <c r="B6695" t="s">
        <v>360</v>
      </c>
      <c r="E6695" t="s">
        <v>7000</v>
      </c>
      <c r="F6695" t="s">
        <v>347</v>
      </c>
      <c r="G6695" t="s">
        <v>6708</v>
      </c>
      <c r="H6695" t="s">
        <v>198</v>
      </c>
      <c r="I6695" t="s">
        <v>6709</v>
      </c>
      <c r="J6695">
        <v>1283</v>
      </c>
      <c r="K6695">
        <v>10568</v>
      </c>
      <c r="L6695">
        <v>11</v>
      </c>
      <c r="M6695" t="s">
        <v>200</v>
      </c>
      <c r="N6695" t="s">
        <v>364</v>
      </c>
      <c r="O6695" t="s">
        <v>202</v>
      </c>
      <c r="P6695" t="s">
        <v>365</v>
      </c>
    </row>
    <row r="6696" spans="1:16" x14ac:dyDescent="0.25">
      <c r="A6696">
        <v>8990</v>
      </c>
      <c r="B6696" t="s">
        <v>360</v>
      </c>
      <c r="E6696" t="s">
        <v>7001</v>
      </c>
      <c r="F6696" t="s">
        <v>347</v>
      </c>
      <c r="G6696" t="s">
        <v>6708</v>
      </c>
      <c r="H6696" t="s">
        <v>198</v>
      </c>
      <c r="I6696" t="s">
        <v>6709</v>
      </c>
      <c r="J6696">
        <v>1272</v>
      </c>
      <c r="K6696">
        <v>9817</v>
      </c>
      <c r="L6696">
        <v>11</v>
      </c>
      <c r="M6696" t="s">
        <v>200</v>
      </c>
      <c r="N6696" t="s">
        <v>364</v>
      </c>
      <c r="O6696" t="s">
        <v>202</v>
      </c>
      <c r="P6696" t="s">
        <v>365</v>
      </c>
    </row>
    <row r="6697" spans="1:16" x14ac:dyDescent="0.25">
      <c r="A6697">
        <v>8991</v>
      </c>
      <c r="B6697" t="s">
        <v>360</v>
      </c>
      <c r="E6697" t="s">
        <v>7002</v>
      </c>
      <c r="F6697" t="s">
        <v>347</v>
      </c>
      <c r="G6697" t="s">
        <v>6708</v>
      </c>
      <c r="H6697" t="s">
        <v>198</v>
      </c>
      <c r="I6697" t="s">
        <v>6709</v>
      </c>
      <c r="J6697">
        <v>1268</v>
      </c>
      <c r="K6697">
        <v>542470</v>
      </c>
      <c r="L6697">
        <v>11</v>
      </c>
      <c r="M6697" t="s">
        <v>200</v>
      </c>
      <c r="N6697" t="s">
        <v>364</v>
      </c>
      <c r="O6697" t="s">
        <v>202</v>
      </c>
      <c r="P6697" t="s">
        <v>365</v>
      </c>
    </row>
    <row r="6698" spans="1:16" x14ac:dyDescent="0.25">
      <c r="A6698">
        <v>8992</v>
      </c>
      <c r="B6698" t="s">
        <v>360</v>
      </c>
      <c r="E6698" t="s">
        <v>7003</v>
      </c>
      <c r="F6698" t="s">
        <v>347</v>
      </c>
      <c r="G6698" t="s">
        <v>6708</v>
      </c>
      <c r="H6698" t="s">
        <v>198</v>
      </c>
      <c r="I6698" t="s">
        <v>6709</v>
      </c>
      <c r="J6698">
        <v>1268</v>
      </c>
      <c r="K6698">
        <v>2240</v>
      </c>
      <c r="L6698">
        <v>11</v>
      </c>
      <c r="M6698" t="s">
        <v>200</v>
      </c>
      <c r="N6698" t="s">
        <v>364</v>
      </c>
      <c r="O6698" t="s">
        <v>202</v>
      </c>
      <c r="P6698" t="s">
        <v>365</v>
      </c>
    </row>
    <row r="6699" spans="1:16" x14ac:dyDescent="0.25">
      <c r="A6699">
        <v>8993</v>
      </c>
      <c r="B6699" t="s">
        <v>360</v>
      </c>
      <c r="E6699" t="s">
        <v>7004</v>
      </c>
      <c r="F6699" t="s">
        <v>347</v>
      </c>
      <c r="G6699" t="s">
        <v>6708</v>
      </c>
      <c r="H6699" t="s">
        <v>198</v>
      </c>
      <c r="I6699" t="s">
        <v>6709</v>
      </c>
      <c r="J6699">
        <v>1281</v>
      </c>
      <c r="K6699">
        <v>13164</v>
      </c>
      <c r="L6699">
        <v>11</v>
      </c>
      <c r="M6699" t="s">
        <v>200</v>
      </c>
      <c r="N6699" t="s">
        <v>364</v>
      </c>
      <c r="O6699" t="s">
        <v>202</v>
      </c>
      <c r="P6699" t="s">
        <v>365</v>
      </c>
    </row>
    <row r="6700" spans="1:16" x14ac:dyDescent="0.25">
      <c r="A6700">
        <v>8994</v>
      </c>
      <c r="B6700" t="s">
        <v>360</v>
      </c>
      <c r="E6700" t="s">
        <v>7005</v>
      </c>
      <c r="F6700" t="s">
        <v>347</v>
      </c>
      <c r="G6700" t="s">
        <v>6708</v>
      </c>
      <c r="H6700" t="s">
        <v>198</v>
      </c>
      <c r="I6700" t="s">
        <v>6709</v>
      </c>
      <c r="J6700">
        <v>1283</v>
      </c>
      <c r="K6700">
        <v>9516</v>
      </c>
      <c r="L6700">
        <v>11</v>
      </c>
      <c r="M6700" t="s">
        <v>200</v>
      </c>
      <c r="N6700" t="s">
        <v>364</v>
      </c>
      <c r="O6700" t="s">
        <v>202</v>
      </c>
      <c r="P6700" t="s">
        <v>365</v>
      </c>
    </row>
    <row r="6701" spans="1:16" x14ac:dyDescent="0.25">
      <c r="A6701">
        <v>8995</v>
      </c>
      <c r="B6701" t="s">
        <v>360</v>
      </c>
      <c r="E6701" t="s">
        <v>7006</v>
      </c>
      <c r="F6701" t="s">
        <v>347</v>
      </c>
      <c r="G6701" t="s">
        <v>6708</v>
      </c>
      <c r="H6701" t="s">
        <v>198</v>
      </c>
      <c r="I6701" t="s">
        <v>6709</v>
      </c>
      <c r="J6701">
        <v>1268</v>
      </c>
      <c r="K6701">
        <v>196231</v>
      </c>
      <c r="L6701">
        <v>11</v>
      </c>
      <c r="M6701" t="s">
        <v>200</v>
      </c>
      <c r="N6701" t="s">
        <v>364</v>
      </c>
      <c r="O6701" t="s">
        <v>202</v>
      </c>
      <c r="P6701" t="s">
        <v>365</v>
      </c>
    </row>
    <row r="6702" spans="1:16" x14ac:dyDescent="0.25">
      <c r="A6702">
        <v>8996</v>
      </c>
      <c r="B6702" t="s">
        <v>360</v>
      </c>
      <c r="E6702" t="s">
        <v>7007</v>
      </c>
      <c r="F6702" t="s">
        <v>347</v>
      </c>
      <c r="G6702" t="s">
        <v>6708</v>
      </c>
      <c r="H6702" t="s">
        <v>198</v>
      </c>
      <c r="I6702" t="s">
        <v>6709</v>
      </c>
      <c r="J6702">
        <v>1265</v>
      </c>
      <c r="K6702">
        <v>1815300</v>
      </c>
      <c r="L6702">
        <v>11</v>
      </c>
      <c r="M6702" t="s">
        <v>200</v>
      </c>
      <c r="N6702" t="s">
        <v>364</v>
      </c>
      <c r="O6702" t="s">
        <v>202</v>
      </c>
      <c r="P6702" t="s">
        <v>365</v>
      </c>
    </row>
    <row r="6703" spans="1:16" x14ac:dyDescent="0.25">
      <c r="A6703">
        <v>8997</v>
      </c>
      <c r="B6703" t="s">
        <v>360</v>
      </c>
      <c r="E6703" t="s">
        <v>7008</v>
      </c>
      <c r="F6703" t="s">
        <v>347</v>
      </c>
      <c r="G6703" t="s">
        <v>6708</v>
      </c>
      <c r="H6703" t="s">
        <v>198</v>
      </c>
      <c r="I6703" t="s">
        <v>6709</v>
      </c>
      <c r="J6703">
        <v>1275</v>
      </c>
      <c r="K6703">
        <v>15573</v>
      </c>
      <c r="L6703">
        <v>11</v>
      </c>
      <c r="M6703" t="s">
        <v>200</v>
      </c>
      <c r="N6703" t="s">
        <v>364</v>
      </c>
      <c r="O6703" t="s">
        <v>202</v>
      </c>
      <c r="P6703" t="s">
        <v>365</v>
      </c>
    </row>
    <row r="6704" spans="1:16" x14ac:dyDescent="0.25">
      <c r="A6704">
        <v>8998</v>
      </c>
      <c r="B6704" t="s">
        <v>360</v>
      </c>
      <c r="E6704" t="s">
        <v>7009</v>
      </c>
      <c r="F6704" t="s">
        <v>347</v>
      </c>
      <c r="G6704" t="s">
        <v>6708</v>
      </c>
      <c r="H6704" t="s">
        <v>198</v>
      </c>
      <c r="I6704" t="s">
        <v>6709</v>
      </c>
      <c r="J6704">
        <v>1280</v>
      </c>
      <c r="K6704">
        <v>16815</v>
      </c>
      <c r="L6704">
        <v>11</v>
      </c>
      <c r="M6704" t="s">
        <v>200</v>
      </c>
      <c r="N6704" t="s">
        <v>364</v>
      </c>
      <c r="O6704" t="s">
        <v>202</v>
      </c>
      <c r="P6704" t="s">
        <v>365</v>
      </c>
    </row>
    <row r="6705" spans="1:16" x14ac:dyDescent="0.25">
      <c r="A6705">
        <v>8999</v>
      </c>
      <c r="B6705" t="s">
        <v>360</v>
      </c>
      <c r="E6705" t="s">
        <v>7010</v>
      </c>
      <c r="F6705" t="s">
        <v>347</v>
      </c>
      <c r="G6705" t="s">
        <v>6708</v>
      </c>
      <c r="H6705" t="s">
        <v>198</v>
      </c>
      <c r="I6705" t="s">
        <v>6709</v>
      </c>
      <c r="J6705">
        <v>1283</v>
      </c>
      <c r="K6705">
        <v>5727</v>
      </c>
      <c r="L6705">
        <v>11</v>
      </c>
      <c r="M6705" t="s">
        <v>200</v>
      </c>
      <c r="N6705" t="s">
        <v>467</v>
      </c>
      <c r="O6705" t="s">
        <v>202</v>
      </c>
      <c r="P6705" t="s">
        <v>365</v>
      </c>
    </row>
    <row r="6706" spans="1:16" x14ac:dyDescent="0.25">
      <c r="A6706">
        <v>9000</v>
      </c>
      <c r="B6706" t="s">
        <v>360</v>
      </c>
      <c r="E6706" t="s">
        <v>7011</v>
      </c>
      <c r="F6706" t="s">
        <v>347</v>
      </c>
      <c r="G6706" t="s">
        <v>6708</v>
      </c>
      <c r="H6706" t="s">
        <v>198</v>
      </c>
      <c r="I6706" t="s">
        <v>6709</v>
      </c>
      <c r="J6706">
        <v>1268</v>
      </c>
      <c r="K6706">
        <v>431049</v>
      </c>
      <c r="L6706">
        <v>11</v>
      </c>
      <c r="M6706" t="s">
        <v>200</v>
      </c>
      <c r="N6706" t="s">
        <v>364</v>
      </c>
      <c r="O6706" t="s">
        <v>202</v>
      </c>
      <c r="P6706" t="s">
        <v>365</v>
      </c>
    </row>
    <row r="6707" spans="1:16" x14ac:dyDescent="0.25">
      <c r="A6707">
        <v>9001</v>
      </c>
      <c r="B6707" t="s">
        <v>360</v>
      </c>
      <c r="E6707" t="s">
        <v>7012</v>
      </c>
      <c r="F6707" t="s">
        <v>347</v>
      </c>
      <c r="G6707" t="s">
        <v>6708</v>
      </c>
      <c r="H6707" t="s">
        <v>198</v>
      </c>
      <c r="I6707" t="s">
        <v>6709</v>
      </c>
      <c r="J6707">
        <v>1266</v>
      </c>
      <c r="K6707">
        <v>564998</v>
      </c>
      <c r="L6707">
        <v>11</v>
      </c>
      <c r="M6707" t="s">
        <v>200</v>
      </c>
      <c r="N6707" t="s">
        <v>364</v>
      </c>
      <c r="O6707" t="s">
        <v>202</v>
      </c>
      <c r="P6707" t="s">
        <v>365</v>
      </c>
    </row>
    <row r="6708" spans="1:16" x14ac:dyDescent="0.25">
      <c r="A6708">
        <v>9002</v>
      </c>
      <c r="B6708" t="s">
        <v>360</v>
      </c>
      <c r="E6708" t="s">
        <v>7013</v>
      </c>
      <c r="F6708" t="s">
        <v>347</v>
      </c>
      <c r="G6708" t="s">
        <v>6708</v>
      </c>
      <c r="H6708" t="s">
        <v>198</v>
      </c>
      <c r="I6708" t="s">
        <v>6709</v>
      </c>
      <c r="J6708">
        <v>1265</v>
      </c>
      <c r="K6708">
        <v>27346</v>
      </c>
      <c r="L6708">
        <v>11</v>
      </c>
      <c r="M6708" t="s">
        <v>200</v>
      </c>
      <c r="N6708" t="s">
        <v>467</v>
      </c>
      <c r="O6708" t="s">
        <v>202</v>
      </c>
      <c r="P6708" t="s">
        <v>365</v>
      </c>
    </row>
    <row r="6709" spans="1:16" x14ac:dyDescent="0.25">
      <c r="A6709">
        <v>9003</v>
      </c>
      <c r="B6709" t="s">
        <v>360</v>
      </c>
      <c r="E6709" t="s">
        <v>7014</v>
      </c>
      <c r="F6709" t="s">
        <v>347</v>
      </c>
      <c r="G6709" t="s">
        <v>6708</v>
      </c>
      <c r="H6709" t="s">
        <v>198</v>
      </c>
      <c r="I6709" t="s">
        <v>6709</v>
      </c>
      <c r="J6709">
        <v>1287</v>
      </c>
      <c r="K6709">
        <v>23030</v>
      </c>
      <c r="L6709">
        <v>11</v>
      </c>
      <c r="M6709" t="s">
        <v>200</v>
      </c>
      <c r="N6709" t="s">
        <v>364</v>
      </c>
      <c r="O6709" t="s">
        <v>202</v>
      </c>
      <c r="P6709" t="s">
        <v>365</v>
      </c>
    </row>
    <row r="6710" spans="1:16" x14ac:dyDescent="0.25">
      <c r="A6710">
        <v>9004</v>
      </c>
      <c r="B6710" t="s">
        <v>360</v>
      </c>
      <c r="E6710" t="s">
        <v>7015</v>
      </c>
      <c r="F6710" t="s">
        <v>347</v>
      </c>
      <c r="G6710" t="s">
        <v>6708</v>
      </c>
      <c r="H6710" t="s">
        <v>198</v>
      </c>
      <c r="I6710" t="s">
        <v>6709</v>
      </c>
      <c r="J6710">
        <v>1281</v>
      </c>
      <c r="K6710">
        <v>40666</v>
      </c>
      <c r="L6710">
        <v>11</v>
      </c>
      <c r="M6710" t="s">
        <v>200</v>
      </c>
      <c r="N6710" t="s">
        <v>364</v>
      </c>
      <c r="O6710" t="s">
        <v>202</v>
      </c>
      <c r="P6710" t="s">
        <v>365</v>
      </c>
    </row>
    <row r="6711" spans="1:16" x14ac:dyDescent="0.25">
      <c r="A6711">
        <v>9005</v>
      </c>
      <c r="B6711" t="s">
        <v>360</v>
      </c>
      <c r="E6711" t="s">
        <v>7016</v>
      </c>
      <c r="F6711" t="s">
        <v>347</v>
      </c>
      <c r="G6711" t="s">
        <v>6708</v>
      </c>
      <c r="H6711" t="s">
        <v>7017</v>
      </c>
      <c r="I6711" t="s">
        <v>7018</v>
      </c>
      <c r="J6711">
        <v>1982</v>
      </c>
      <c r="K6711">
        <v>42747</v>
      </c>
      <c r="L6711">
        <v>11</v>
      </c>
      <c r="M6711" t="s">
        <v>200</v>
      </c>
      <c r="N6711" t="s">
        <v>670</v>
      </c>
      <c r="O6711" t="s">
        <v>202</v>
      </c>
      <c r="P6711" t="s">
        <v>7019</v>
      </c>
    </row>
    <row r="6712" spans="1:16" x14ac:dyDescent="0.25">
      <c r="A6712">
        <v>9006</v>
      </c>
      <c r="B6712" t="s">
        <v>360</v>
      </c>
      <c r="E6712" t="s">
        <v>7020</v>
      </c>
      <c r="F6712" t="s">
        <v>347</v>
      </c>
      <c r="G6712" t="s">
        <v>6708</v>
      </c>
      <c r="H6712" t="s">
        <v>198</v>
      </c>
      <c r="I6712" t="s">
        <v>6709</v>
      </c>
      <c r="J6712">
        <v>1273</v>
      </c>
      <c r="K6712">
        <v>39564</v>
      </c>
      <c r="L6712">
        <v>11</v>
      </c>
      <c r="M6712" t="s">
        <v>200</v>
      </c>
      <c r="N6712" t="s">
        <v>364</v>
      </c>
      <c r="O6712" t="s">
        <v>202</v>
      </c>
      <c r="P6712" t="s">
        <v>365</v>
      </c>
    </row>
    <row r="6713" spans="1:16" x14ac:dyDescent="0.25">
      <c r="A6713">
        <v>9007</v>
      </c>
      <c r="B6713" t="s">
        <v>360</v>
      </c>
      <c r="E6713" t="s">
        <v>7021</v>
      </c>
      <c r="F6713" t="s">
        <v>347</v>
      </c>
      <c r="G6713" t="s">
        <v>6708</v>
      </c>
      <c r="H6713" t="s">
        <v>198</v>
      </c>
      <c r="I6713" t="s">
        <v>6709</v>
      </c>
      <c r="J6713">
        <v>1282</v>
      </c>
      <c r="K6713">
        <v>141989</v>
      </c>
      <c r="L6713">
        <v>11</v>
      </c>
      <c r="M6713" t="s">
        <v>200</v>
      </c>
      <c r="N6713" t="s">
        <v>364</v>
      </c>
      <c r="O6713" t="s">
        <v>202</v>
      </c>
      <c r="P6713" t="s">
        <v>365</v>
      </c>
    </row>
    <row r="6714" spans="1:16" x14ac:dyDescent="0.25">
      <c r="A6714">
        <v>9008</v>
      </c>
      <c r="B6714" t="s">
        <v>360</v>
      </c>
      <c r="E6714" t="s">
        <v>7022</v>
      </c>
      <c r="F6714" t="s">
        <v>347</v>
      </c>
      <c r="G6714" t="s">
        <v>6708</v>
      </c>
      <c r="H6714" t="s">
        <v>198</v>
      </c>
      <c r="I6714" t="s">
        <v>6709</v>
      </c>
      <c r="J6714">
        <v>1282</v>
      </c>
      <c r="K6714">
        <v>470000</v>
      </c>
      <c r="L6714">
        <v>11</v>
      </c>
      <c r="M6714" t="s">
        <v>200</v>
      </c>
      <c r="N6714" t="s">
        <v>364</v>
      </c>
      <c r="O6714" t="s">
        <v>202</v>
      </c>
      <c r="P6714" t="s">
        <v>365</v>
      </c>
    </row>
    <row r="6715" spans="1:16" x14ac:dyDescent="0.25">
      <c r="A6715">
        <v>9009</v>
      </c>
      <c r="B6715" t="s">
        <v>360</v>
      </c>
      <c r="E6715" t="s">
        <v>7023</v>
      </c>
      <c r="F6715" t="s">
        <v>347</v>
      </c>
      <c r="G6715" t="s">
        <v>6708</v>
      </c>
      <c r="H6715" t="s">
        <v>198</v>
      </c>
      <c r="I6715" t="s">
        <v>6709</v>
      </c>
      <c r="J6715">
        <v>1280</v>
      </c>
      <c r="K6715">
        <v>61244</v>
      </c>
      <c r="L6715">
        <v>11</v>
      </c>
      <c r="M6715" t="s">
        <v>200</v>
      </c>
      <c r="N6715" t="s">
        <v>364</v>
      </c>
      <c r="O6715" t="s">
        <v>202</v>
      </c>
      <c r="P6715" t="s">
        <v>365</v>
      </c>
    </row>
    <row r="6716" spans="1:16" x14ac:dyDescent="0.25">
      <c r="A6716">
        <v>9010</v>
      </c>
      <c r="B6716" t="s">
        <v>360</v>
      </c>
      <c r="E6716" t="s">
        <v>7024</v>
      </c>
      <c r="F6716" t="s">
        <v>347</v>
      </c>
      <c r="G6716" t="s">
        <v>6708</v>
      </c>
      <c r="H6716" t="s">
        <v>198</v>
      </c>
      <c r="I6716" t="s">
        <v>6709</v>
      </c>
      <c r="J6716">
        <v>1272</v>
      </c>
      <c r="K6716">
        <v>3327501</v>
      </c>
      <c r="L6716">
        <v>11</v>
      </c>
      <c r="M6716" t="s">
        <v>200</v>
      </c>
      <c r="N6716" t="s">
        <v>364</v>
      </c>
      <c r="O6716" t="s">
        <v>202</v>
      </c>
      <c r="P6716" t="s">
        <v>365</v>
      </c>
    </row>
    <row r="6717" spans="1:16" x14ac:dyDescent="0.25">
      <c r="A6717">
        <v>9011</v>
      </c>
      <c r="B6717" t="s">
        <v>360</v>
      </c>
      <c r="E6717" t="s">
        <v>7025</v>
      </c>
      <c r="F6717" t="s">
        <v>347</v>
      </c>
      <c r="G6717" t="s">
        <v>6708</v>
      </c>
      <c r="H6717" t="s">
        <v>7017</v>
      </c>
      <c r="I6717" t="s">
        <v>7018</v>
      </c>
      <c r="J6717">
        <v>1965</v>
      </c>
      <c r="K6717">
        <v>228592</v>
      </c>
      <c r="L6717">
        <v>11</v>
      </c>
      <c r="M6717" t="s">
        <v>200</v>
      </c>
      <c r="N6717" t="s">
        <v>376</v>
      </c>
      <c r="O6717" t="s">
        <v>202</v>
      </c>
      <c r="P6717" t="s">
        <v>7026</v>
      </c>
    </row>
    <row r="6718" spans="1:16" x14ac:dyDescent="0.25">
      <c r="A6718">
        <v>9012</v>
      </c>
      <c r="B6718" t="s">
        <v>360</v>
      </c>
      <c r="E6718" t="s">
        <v>7027</v>
      </c>
      <c r="F6718" t="s">
        <v>347</v>
      </c>
      <c r="G6718" t="s">
        <v>6708</v>
      </c>
      <c r="H6718" t="s">
        <v>198</v>
      </c>
      <c r="I6718" t="s">
        <v>6709</v>
      </c>
      <c r="J6718">
        <v>1277</v>
      </c>
      <c r="K6718">
        <v>18836</v>
      </c>
      <c r="L6718">
        <v>11</v>
      </c>
      <c r="M6718" t="s">
        <v>200</v>
      </c>
      <c r="N6718" t="s">
        <v>364</v>
      </c>
      <c r="O6718" t="s">
        <v>202</v>
      </c>
      <c r="P6718" t="s">
        <v>365</v>
      </c>
    </row>
    <row r="6719" spans="1:16" x14ac:dyDescent="0.25">
      <c r="A6719">
        <v>9013</v>
      </c>
      <c r="B6719" t="s">
        <v>360</v>
      </c>
      <c r="E6719" t="s">
        <v>7028</v>
      </c>
      <c r="F6719" t="s">
        <v>347</v>
      </c>
      <c r="G6719" t="s">
        <v>6708</v>
      </c>
      <c r="H6719" t="s">
        <v>7017</v>
      </c>
      <c r="I6719" t="s">
        <v>7018</v>
      </c>
      <c r="J6719">
        <v>1964</v>
      </c>
      <c r="K6719">
        <v>3931</v>
      </c>
      <c r="L6719">
        <v>11</v>
      </c>
      <c r="M6719" t="s">
        <v>200</v>
      </c>
      <c r="N6719" t="s">
        <v>376</v>
      </c>
      <c r="O6719" t="s">
        <v>202</v>
      </c>
      <c r="P6719" t="s">
        <v>7029</v>
      </c>
    </row>
    <row r="6720" spans="1:16" x14ac:dyDescent="0.25">
      <c r="A6720">
        <v>9014</v>
      </c>
      <c r="B6720" t="s">
        <v>360</v>
      </c>
      <c r="E6720" t="s">
        <v>845</v>
      </c>
      <c r="F6720" t="s">
        <v>347</v>
      </c>
      <c r="G6720" t="s">
        <v>6708</v>
      </c>
      <c r="H6720" t="s">
        <v>198</v>
      </c>
      <c r="I6720" t="s">
        <v>6709</v>
      </c>
      <c r="J6720">
        <v>1278</v>
      </c>
      <c r="K6720">
        <v>5266</v>
      </c>
      <c r="L6720">
        <v>11</v>
      </c>
      <c r="M6720" t="s">
        <v>200</v>
      </c>
      <c r="N6720" t="s">
        <v>364</v>
      </c>
      <c r="O6720" t="s">
        <v>202</v>
      </c>
      <c r="P6720" t="s">
        <v>365</v>
      </c>
    </row>
    <row r="6721" spans="1:16" x14ac:dyDescent="0.25">
      <c r="A6721">
        <v>9015</v>
      </c>
      <c r="B6721" t="s">
        <v>360</v>
      </c>
      <c r="E6721" t="s">
        <v>7030</v>
      </c>
      <c r="F6721" t="s">
        <v>347</v>
      </c>
      <c r="G6721" t="s">
        <v>6708</v>
      </c>
      <c r="H6721" t="s">
        <v>198</v>
      </c>
      <c r="I6721" t="s">
        <v>6709</v>
      </c>
      <c r="J6721">
        <v>181</v>
      </c>
      <c r="K6721">
        <v>16645</v>
      </c>
      <c r="L6721">
        <v>11</v>
      </c>
      <c r="M6721" t="s">
        <v>200</v>
      </c>
      <c r="N6721" t="s">
        <v>364</v>
      </c>
      <c r="O6721" t="s">
        <v>202</v>
      </c>
      <c r="P6721" t="s">
        <v>365</v>
      </c>
    </row>
    <row r="6722" spans="1:16" x14ac:dyDescent="0.25">
      <c r="A6722">
        <v>9016</v>
      </c>
      <c r="B6722" t="s">
        <v>360</v>
      </c>
      <c r="E6722" t="s">
        <v>7031</v>
      </c>
      <c r="F6722" t="s">
        <v>347</v>
      </c>
      <c r="G6722" t="s">
        <v>6708</v>
      </c>
      <c r="H6722" t="s">
        <v>198</v>
      </c>
      <c r="I6722" t="s">
        <v>6709</v>
      </c>
      <c r="J6722">
        <v>170</v>
      </c>
      <c r="K6722">
        <v>18270</v>
      </c>
      <c r="L6722">
        <v>11</v>
      </c>
      <c r="M6722" t="s">
        <v>200</v>
      </c>
      <c r="N6722" t="s">
        <v>364</v>
      </c>
      <c r="O6722" t="s">
        <v>202</v>
      </c>
      <c r="P6722" t="s">
        <v>365</v>
      </c>
    </row>
    <row r="6723" spans="1:16" x14ac:dyDescent="0.25">
      <c r="A6723">
        <v>9017</v>
      </c>
      <c r="B6723" t="s">
        <v>360</v>
      </c>
      <c r="E6723" t="s">
        <v>7032</v>
      </c>
      <c r="F6723" t="s">
        <v>347</v>
      </c>
      <c r="G6723" t="s">
        <v>6708</v>
      </c>
      <c r="H6723" t="s">
        <v>7033</v>
      </c>
      <c r="I6723" t="s">
        <v>7034</v>
      </c>
      <c r="J6723">
        <v>1981</v>
      </c>
      <c r="K6723">
        <v>34229</v>
      </c>
      <c r="L6723">
        <v>11</v>
      </c>
      <c r="M6723" t="s">
        <v>200</v>
      </c>
      <c r="N6723" t="s">
        <v>376</v>
      </c>
      <c r="O6723" t="s">
        <v>202</v>
      </c>
      <c r="P6723" t="s">
        <v>7035</v>
      </c>
    </row>
    <row r="6724" spans="1:16" x14ac:dyDescent="0.25">
      <c r="A6724">
        <v>9018</v>
      </c>
      <c r="B6724" t="s">
        <v>360</v>
      </c>
      <c r="E6724" t="s">
        <v>7036</v>
      </c>
      <c r="F6724" t="s">
        <v>347</v>
      </c>
      <c r="G6724" t="s">
        <v>6708</v>
      </c>
      <c r="H6724" t="s">
        <v>7033</v>
      </c>
      <c r="I6724" t="s">
        <v>7034</v>
      </c>
      <c r="J6724">
        <v>1968</v>
      </c>
      <c r="K6724">
        <v>54224</v>
      </c>
      <c r="L6724">
        <v>11</v>
      </c>
      <c r="M6724" t="s">
        <v>200</v>
      </c>
      <c r="N6724" t="s">
        <v>376</v>
      </c>
      <c r="O6724" t="s">
        <v>202</v>
      </c>
      <c r="P6724" t="s">
        <v>7037</v>
      </c>
    </row>
    <row r="6725" spans="1:16" x14ac:dyDescent="0.25">
      <c r="A6725">
        <v>9019</v>
      </c>
      <c r="B6725" t="s">
        <v>360</v>
      </c>
      <c r="E6725" t="s">
        <v>7038</v>
      </c>
      <c r="F6725" t="s">
        <v>347</v>
      </c>
      <c r="G6725" t="s">
        <v>6708</v>
      </c>
      <c r="H6725" t="s">
        <v>7033</v>
      </c>
      <c r="I6725" t="s">
        <v>7034</v>
      </c>
      <c r="J6725">
        <v>1981</v>
      </c>
      <c r="K6725">
        <v>50074</v>
      </c>
      <c r="L6725">
        <v>11</v>
      </c>
      <c r="M6725" t="s">
        <v>200</v>
      </c>
      <c r="N6725" t="s">
        <v>376</v>
      </c>
      <c r="O6725" t="s">
        <v>202</v>
      </c>
      <c r="P6725" t="s">
        <v>7037</v>
      </c>
    </row>
    <row r="6726" spans="1:16" x14ac:dyDescent="0.25">
      <c r="A6726">
        <v>9020</v>
      </c>
      <c r="B6726" t="s">
        <v>360</v>
      </c>
      <c r="E6726" t="s">
        <v>7039</v>
      </c>
      <c r="F6726" t="s">
        <v>347</v>
      </c>
      <c r="G6726" t="s">
        <v>6708</v>
      </c>
      <c r="H6726" t="s">
        <v>198</v>
      </c>
      <c r="I6726" t="s">
        <v>6709</v>
      </c>
      <c r="J6726">
        <v>183</v>
      </c>
      <c r="K6726">
        <v>808005</v>
      </c>
      <c r="L6726">
        <v>11</v>
      </c>
      <c r="M6726" t="s">
        <v>200</v>
      </c>
      <c r="N6726" t="s">
        <v>364</v>
      </c>
      <c r="O6726" t="s">
        <v>202</v>
      </c>
      <c r="P6726" t="s">
        <v>365</v>
      </c>
    </row>
    <row r="6727" spans="1:16" x14ac:dyDescent="0.25">
      <c r="A6727">
        <v>9021</v>
      </c>
      <c r="B6727" t="s">
        <v>360</v>
      </c>
      <c r="E6727" t="s">
        <v>7040</v>
      </c>
      <c r="F6727" t="s">
        <v>347</v>
      </c>
      <c r="G6727" t="s">
        <v>6708</v>
      </c>
      <c r="H6727" t="s">
        <v>7033</v>
      </c>
      <c r="I6727" t="s">
        <v>7034</v>
      </c>
      <c r="J6727">
        <v>1975</v>
      </c>
      <c r="K6727">
        <v>10265</v>
      </c>
      <c r="L6727">
        <v>11</v>
      </c>
      <c r="M6727" t="s">
        <v>200</v>
      </c>
      <c r="N6727" t="s">
        <v>376</v>
      </c>
      <c r="O6727" t="s">
        <v>202</v>
      </c>
      <c r="P6727" t="s">
        <v>7041</v>
      </c>
    </row>
    <row r="6728" spans="1:16" x14ac:dyDescent="0.25">
      <c r="A6728">
        <v>9022</v>
      </c>
      <c r="B6728" t="s">
        <v>360</v>
      </c>
      <c r="E6728" t="s">
        <v>7042</v>
      </c>
      <c r="F6728" t="s">
        <v>347</v>
      </c>
      <c r="G6728" t="s">
        <v>6708</v>
      </c>
      <c r="H6728" t="s">
        <v>7033</v>
      </c>
      <c r="I6728" t="s">
        <v>7034</v>
      </c>
      <c r="J6728">
        <v>1968</v>
      </c>
      <c r="K6728">
        <v>23417</v>
      </c>
      <c r="L6728">
        <v>11</v>
      </c>
      <c r="M6728" t="s">
        <v>200</v>
      </c>
      <c r="N6728" t="s">
        <v>376</v>
      </c>
      <c r="O6728" t="s">
        <v>202</v>
      </c>
      <c r="P6728" t="s">
        <v>7043</v>
      </c>
    </row>
    <row r="6729" spans="1:16" x14ac:dyDescent="0.25">
      <c r="A6729">
        <v>9023</v>
      </c>
      <c r="B6729" t="s">
        <v>360</v>
      </c>
      <c r="E6729" t="s">
        <v>7044</v>
      </c>
      <c r="F6729" t="s">
        <v>347</v>
      </c>
      <c r="G6729" t="s">
        <v>6708</v>
      </c>
      <c r="H6729" t="s">
        <v>198</v>
      </c>
      <c r="I6729" t="s">
        <v>6709</v>
      </c>
      <c r="J6729">
        <v>165</v>
      </c>
      <c r="K6729">
        <v>11818</v>
      </c>
      <c r="L6729">
        <v>11</v>
      </c>
      <c r="M6729" t="s">
        <v>200</v>
      </c>
      <c r="N6729" t="s">
        <v>364</v>
      </c>
      <c r="O6729" t="s">
        <v>202</v>
      </c>
      <c r="P6729" t="s">
        <v>365</v>
      </c>
    </row>
    <row r="6730" spans="1:16" x14ac:dyDescent="0.25">
      <c r="A6730">
        <v>9024</v>
      </c>
      <c r="B6730" t="s">
        <v>360</v>
      </c>
      <c r="E6730" t="s">
        <v>7045</v>
      </c>
      <c r="F6730" t="s">
        <v>347</v>
      </c>
      <c r="G6730" t="s">
        <v>6708</v>
      </c>
      <c r="H6730" t="s">
        <v>7033</v>
      </c>
      <c r="I6730" t="s">
        <v>7034</v>
      </c>
      <c r="J6730">
        <v>1967</v>
      </c>
      <c r="K6730">
        <v>686</v>
      </c>
      <c r="L6730">
        <v>11</v>
      </c>
      <c r="M6730" t="s">
        <v>200</v>
      </c>
      <c r="N6730" t="s">
        <v>376</v>
      </c>
      <c r="O6730" t="s">
        <v>202</v>
      </c>
      <c r="P6730" t="s">
        <v>7046</v>
      </c>
    </row>
    <row r="6731" spans="1:16" x14ac:dyDescent="0.25">
      <c r="A6731">
        <v>9025</v>
      </c>
      <c r="B6731" t="s">
        <v>360</v>
      </c>
      <c r="E6731" t="s">
        <v>7047</v>
      </c>
      <c r="F6731" t="s">
        <v>347</v>
      </c>
      <c r="G6731" t="s">
        <v>6708</v>
      </c>
      <c r="H6731" t="s">
        <v>198</v>
      </c>
      <c r="I6731" t="s">
        <v>6709</v>
      </c>
      <c r="J6731">
        <v>182</v>
      </c>
      <c r="K6731">
        <v>483952</v>
      </c>
      <c r="L6731">
        <v>11</v>
      </c>
      <c r="M6731" t="s">
        <v>200</v>
      </c>
      <c r="N6731" t="s">
        <v>364</v>
      </c>
      <c r="O6731" t="s">
        <v>202</v>
      </c>
      <c r="P6731" t="s">
        <v>365</v>
      </c>
    </row>
    <row r="6732" spans="1:16" x14ac:dyDescent="0.25">
      <c r="A6732">
        <v>9026</v>
      </c>
      <c r="B6732" t="s">
        <v>360</v>
      </c>
      <c r="E6732" t="s">
        <v>7048</v>
      </c>
      <c r="F6732" t="s">
        <v>347</v>
      </c>
      <c r="G6732" t="s">
        <v>6708</v>
      </c>
      <c r="H6732" t="s">
        <v>198</v>
      </c>
      <c r="I6732" t="s">
        <v>6709</v>
      </c>
      <c r="J6732">
        <v>180</v>
      </c>
      <c r="K6732">
        <v>2695349</v>
      </c>
      <c r="L6732">
        <v>11</v>
      </c>
      <c r="M6732" t="s">
        <v>200</v>
      </c>
      <c r="N6732" t="s">
        <v>364</v>
      </c>
      <c r="O6732" t="s">
        <v>202</v>
      </c>
      <c r="P6732" t="s">
        <v>365</v>
      </c>
    </row>
    <row r="6733" spans="1:16" x14ac:dyDescent="0.25">
      <c r="A6733">
        <v>9027</v>
      </c>
      <c r="B6733" t="s">
        <v>360</v>
      </c>
      <c r="E6733" t="s">
        <v>7049</v>
      </c>
      <c r="F6733" t="s">
        <v>347</v>
      </c>
      <c r="G6733" t="s">
        <v>6708</v>
      </c>
      <c r="H6733" t="s">
        <v>7033</v>
      </c>
      <c r="I6733" t="s">
        <v>7034</v>
      </c>
      <c r="J6733">
        <v>1968</v>
      </c>
      <c r="K6733">
        <v>36429</v>
      </c>
      <c r="L6733">
        <v>11</v>
      </c>
      <c r="M6733" t="s">
        <v>200</v>
      </c>
      <c r="N6733" t="s">
        <v>376</v>
      </c>
      <c r="O6733" t="s">
        <v>202</v>
      </c>
      <c r="P6733" t="s">
        <v>7050</v>
      </c>
    </row>
    <row r="6734" spans="1:16" x14ac:dyDescent="0.25">
      <c r="A6734">
        <v>9028</v>
      </c>
      <c r="B6734" t="s">
        <v>360</v>
      </c>
      <c r="E6734" t="s">
        <v>7051</v>
      </c>
      <c r="F6734" t="s">
        <v>347</v>
      </c>
      <c r="G6734" t="s">
        <v>6708</v>
      </c>
      <c r="H6734" t="s">
        <v>7033</v>
      </c>
      <c r="I6734" t="s">
        <v>7034</v>
      </c>
      <c r="J6734">
        <v>1967</v>
      </c>
      <c r="K6734">
        <v>10737</v>
      </c>
      <c r="L6734">
        <v>11</v>
      </c>
      <c r="M6734" t="s">
        <v>200</v>
      </c>
      <c r="N6734" t="s">
        <v>376</v>
      </c>
      <c r="O6734" t="s">
        <v>202</v>
      </c>
      <c r="P6734" t="s">
        <v>5845</v>
      </c>
    </row>
    <row r="6735" spans="1:16" x14ac:dyDescent="0.25">
      <c r="A6735">
        <v>9029</v>
      </c>
      <c r="B6735" t="s">
        <v>360</v>
      </c>
      <c r="E6735" t="s">
        <v>7052</v>
      </c>
      <c r="F6735" t="s">
        <v>347</v>
      </c>
      <c r="G6735" t="s">
        <v>6708</v>
      </c>
      <c r="H6735" t="s">
        <v>7033</v>
      </c>
      <c r="I6735" t="s">
        <v>7034</v>
      </c>
      <c r="J6735">
        <v>1970</v>
      </c>
      <c r="K6735">
        <v>30335</v>
      </c>
      <c r="L6735">
        <v>11</v>
      </c>
      <c r="M6735" t="s">
        <v>200</v>
      </c>
      <c r="N6735" t="s">
        <v>376</v>
      </c>
      <c r="O6735" t="s">
        <v>202</v>
      </c>
      <c r="P6735" t="s">
        <v>7053</v>
      </c>
    </row>
    <row r="6736" spans="1:16" x14ac:dyDescent="0.25">
      <c r="A6736">
        <v>9030</v>
      </c>
      <c r="B6736" t="s">
        <v>360</v>
      </c>
      <c r="E6736" t="s">
        <v>7054</v>
      </c>
      <c r="F6736" t="s">
        <v>347</v>
      </c>
      <c r="G6736" t="s">
        <v>6708</v>
      </c>
      <c r="H6736" t="s">
        <v>7033</v>
      </c>
      <c r="I6736" t="s">
        <v>7034</v>
      </c>
      <c r="J6736">
        <v>1975</v>
      </c>
      <c r="K6736">
        <v>30813</v>
      </c>
      <c r="L6736">
        <v>11</v>
      </c>
      <c r="M6736" t="s">
        <v>200</v>
      </c>
      <c r="N6736" t="s">
        <v>376</v>
      </c>
      <c r="O6736" t="s">
        <v>202</v>
      </c>
      <c r="P6736" t="s">
        <v>7055</v>
      </c>
    </row>
    <row r="6737" spans="1:16" x14ac:dyDescent="0.25">
      <c r="A6737">
        <v>9031</v>
      </c>
      <c r="B6737" t="s">
        <v>360</v>
      </c>
      <c r="E6737" t="s">
        <v>7056</v>
      </c>
      <c r="F6737" t="s">
        <v>347</v>
      </c>
      <c r="G6737" t="s">
        <v>6708</v>
      </c>
      <c r="H6737" t="s">
        <v>7033</v>
      </c>
      <c r="I6737" t="s">
        <v>7034</v>
      </c>
      <c r="J6737">
        <v>1968</v>
      </c>
      <c r="K6737">
        <v>21566</v>
      </c>
      <c r="L6737">
        <v>11</v>
      </c>
      <c r="M6737" t="s">
        <v>200</v>
      </c>
      <c r="N6737" t="s">
        <v>376</v>
      </c>
      <c r="O6737" t="s">
        <v>202</v>
      </c>
      <c r="P6737" t="s">
        <v>7057</v>
      </c>
    </row>
    <row r="6738" spans="1:16" x14ac:dyDescent="0.25">
      <c r="A6738">
        <v>9032</v>
      </c>
      <c r="B6738" t="s">
        <v>360</v>
      </c>
      <c r="E6738" t="s">
        <v>7058</v>
      </c>
      <c r="F6738" t="s">
        <v>347</v>
      </c>
      <c r="G6738" t="s">
        <v>6708</v>
      </c>
      <c r="H6738" t="s">
        <v>198</v>
      </c>
      <c r="I6738" t="s">
        <v>6709</v>
      </c>
      <c r="J6738">
        <v>1265</v>
      </c>
      <c r="K6738">
        <v>322697</v>
      </c>
      <c r="L6738">
        <v>11</v>
      </c>
      <c r="M6738" t="s">
        <v>200</v>
      </c>
      <c r="N6738" t="s">
        <v>364</v>
      </c>
      <c r="O6738" t="s">
        <v>202</v>
      </c>
      <c r="P6738" t="s">
        <v>365</v>
      </c>
    </row>
    <row r="6739" spans="1:16" x14ac:dyDescent="0.25">
      <c r="A6739">
        <v>9033</v>
      </c>
      <c r="B6739" t="s">
        <v>360</v>
      </c>
      <c r="E6739" t="s">
        <v>7059</v>
      </c>
      <c r="F6739" t="s">
        <v>347</v>
      </c>
      <c r="G6739" t="s">
        <v>6708</v>
      </c>
      <c r="H6739" t="s">
        <v>198</v>
      </c>
      <c r="I6739" t="s">
        <v>6709</v>
      </c>
      <c r="J6739">
        <v>1269</v>
      </c>
      <c r="K6739">
        <v>873970</v>
      </c>
      <c r="L6739">
        <v>11</v>
      </c>
      <c r="M6739" t="s">
        <v>200</v>
      </c>
      <c r="N6739" t="s">
        <v>364</v>
      </c>
      <c r="O6739" t="s">
        <v>202</v>
      </c>
      <c r="P6739" t="s">
        <v>365</v>
      </c>
    </row>
    <row r="6740" spans="1:16" x14ac:dyDescent="0.25">
      <c r="A6740">
        <v>9034</v>
      </c>
      <c r="B6740" t="s">
        <v>360</v>
      </c>
      <c r="E6740" t="s">
        <v>7060</v>
      </c>
      <c r="F6740" t="s">
        <v>347</v>
      </c>
      <c r="G6740" t="s">
        <v>6708</v>
      </c>
      <c r="H6740" t="s">
        <v>198</v>
      </c>
      <c r="I6740" t="s">
        <v>6709</v>
      </c>
      <c r="J6740">
        <v>1268</v>
      </c>
      <c r="K6740">
        <v>106615</v>
      </c>
      <c r="L6740">
        <v>11</v>
      </c>
      <c r="M6740" t="s">
        <v>200</v>
      </c>
      <c r="N6740" t="s">
        <v>364</v>
      </c>
      <c r="O6740" t="s">
        <v>202</v>
      </c>
      <c r="P6740" t="s">
        <v>365</v>
      </c>
    </row>
    <row r="6741" spans="1:16" x14ac:dyDescent="0.25">
      <c r="A6741">
        <v>9035</v>
      </c>
      <c r="B6741" t="s">
        <v>360</v>
      </c>
      <c r="E6741" t="s">
        <v>7061</v>
      </c>
      <c r="F6741" t="s">
        <v>347</v>
      </c>
      <c r="G6741" t="s">
        <v>6708</v>
      </c>
      <c r="H6741" t="s">
        <v>198</v>
      </c>
      <c r="I6741" t="s">
        <v>6709</v>
      </c>
      <c r="J6741">
        <v>1276</v>
      </c>
      <c r="K6741">
        <v>140340</v>
      </c>
      <c r="L6741">
        <v>11</v>
      </c>
      <c r="M6741" t="s">
        <v>200</v>
      </c>
      <c r="N6741" t="s">
        <v>364</v>
      </c>
      <c r="O6741" t="s">
        <v>202</v>
      </c>
      <c r="P6741" t="s">
        <v>365</v>
      </c>
    </row>
    <row r="6742" spans="1:16" x14ac:dyDescent="0.25">
      <c r="A6742">
        <v>9036</v>
      </c>
      <c r="B6742" t="s">
        <v>360</v>
      </c>
      <c r="E6742" t="s">
        <v>7062</v>
      </c>
      <c r="F6742" t="s">
        <v>347</v>
      </c>
      <c r="G6742" t="s">
        <v>6708</v>
      </c>
      <c r="H6742" t="s">
        <v>198</v>
      </c>
      <c r="I6742" t="s">
        <v>6709</v>
      </c>
      <c r="J6742">
        <v>1281</v>
      </c>
      <c r="K6742">
        <v>345</v>
      </c>
      <c r="L6742">
        <v>11</v>
      </c>
      <c r="M6742" t="s">
        <v>200</v>
      </c>
      <c r="N6742" t="s">
        <v>364</v>
      </c>
      <c r="O6742" t="s">
        <v>202</v>
      </c>
      <c r="P6742" t="s">
        <v>365</v>
      </c>
    </row>
    <row r="6743" spans="1:16" x14ac:dyDescent="0.25">
      <c r="A6743">
        <v>9037</v>
      </c>
      <c r="B6743" t="s">
        <v>360</v>
      </c>
      <c r="E6743" t="s">
        <v>7063</v>
      </c>
      <c r="F6743" t="s">
        <v>347</v>
      </c>
      <c r="G6743" t="s">
        <v>6708</v>
      </c>
      <c r="H6743" t="s">
        <v>198</v>
      </c>
      <c r="I6743" t="s">
        <v>6709</v>
      </c>
      <c r="J6743">
        <v>1256</v>
      </c>
      <c r="K6743">
        <v>90489</v>
      </c>
      <c r="L6743">
        <v>11</v>
      </c>
      <c r="M6743" t="s">
        <v>200</v>
      </c>
      <c r="N6743" t="s">
        <v>364</v>
      </c>
      <c r="O6743" t="s">
        <v>202</v>
      </c>
      <c r="P6743" t="s">
        <v>365</v>
      </c>
    </row>
    <row r="6744" spans="1:16" x14ac:dyDescent="0.25">
      <c r="A6744">
        <v>9038</v>
      </c>
      <c r="B6744" t="s">
        <v>360</v>
      </c>
      <c r="E6744" t="s">
        <v>7064</v>
      </c>
      <c r="F6744" t="s">
        <v>347</v>
      </c>
      <c r="G6744" t="s">
        <v>6708</v>
      </c>
      <c r="H6744" t="s">
        <v>198</v>
      </c>
      <c r="I6744" t="s">
        <v>6709</v>
      </c>
      <c r="J6744">
        <v>1271</v>
      </c>
      <c r="K6744">
        <v>140853</v>
      </c>
      <c r="L6744">
        <v>11</v>
      </c>
      <c r="M6744" t="s">
        <v>200</v>
      </c>
      <c r="N6744" t="s">
        <v>364</v>
      </c>
      <c r="O6744" t="s">
        <v>202</v>
      </c>
      <c r="P6744" t="s">
        <v>365</v>
      </c>
    </row>
    <row r="6745" spans="1:16" x14ac:dyDescent="0.25">
      <c r="A6745">
        <v>9039</v>
      </c>
      <c r="B6745" t="s">
        <v>360</v>
      </c>
      <c r="E6745" t="s">
        <v>7065</v>
      </c>
      <c r="F6745" t="s">
        <v>347</v>
      </c>
      <c r="G6745" t="s">
        <v>6708</v>
      </c>
      <c r="H6745" t="s">
        <v>198</v>
      </c>
      <c r="I6745" t="s">
        <v>6709</v>
      </c>
      <c r="J6745">
        <v>1264</v>
      </c>
      <c r="K6745">
        <v>3501421</v>
      </c>
      <c r="L6745">
        <v>11</v>
      </c>
      <c r="M6745" t="s">
        <v>200</v>
      </c>
      <c r="N6745" t="s">
        <v>364</v>
      </c>
      <c r="O6745" t="s">
        <v>202</v>
      </c>
      <c r="P6745" t="s">
        <v>365</v>
      </c>
    </row>
    <row r="6746" spans="1:16" x14ac:dyDescent="0.25">
      <c r="A6746">
        <v>9040</v>
      </c>
      <c r="B6746" t="s">
        <v>360</v>
      </c>
      <c r="E6746" t="s">
        <v>7066</v>
      </c>
      <c r="F6746" t="s">
        <v>347</v>
      </c>
      <c r="G6746" t="s">
        <v>6708</v>
      </c>
      <c r="H6746" t="s">
        <v>198</v>
      </c>
      <c r="I6746" t="s">
        <v>6709</v>
      </c>
      <c r="J6746">
        <v>1267</v>
      </c>
      <c r="K6746">
        <v>1495375</v>
      </c>
      <c r="L6746">
        <v>11</v>
      </c>
      <c r="M6746" t="s">
        <v>200</v>
      </c>
      <c r="N6746" t="s">
        <v>364</v>
      </c>
      <c r="O6746" t="s">
        <v>202</v>
      </c>
      <c r="P6746" t="s">
        <v>365</v>
      </c>
    </row>
    <row r="6747" spans="1:16" x14ac:dyDescent="0.25">
      <c r="A6747">
        <v>9041</v>
      </c>
      <c r="B6747" t="s">
        <v>360</v>
      </c>
      <c r="E6747" t="s">
        <v>7067</v>
      </c>
      <c r="F6747" t="s">
        <v>347</v>
      </c>
      <c r="G6747" t="s">
        <v>6708</v>
      </c>
      <c r="H6747" t="s">
        <v>198</v>
      </c>
      <c r="I6747" t="s">
        <v>6709</v>
      </c>
      <c r="J6747">
        <v>1279</v>
      </c>
      <c r="K6747">
        <v>39978</v>
      </c>
      <c r="L6747">
        <v>11</v>
      </c>
      <c r="M6747" t="s">
        <v>200</v>
      </c>
      <c r="N6747" t="s">
        <v>364</v>
      </c>
      <c r="O6747" t="s">
        <v>202</v>
      </c>
      <c r="P6747" t="s">
        <v>365</v>
      </c>
    </row>
    <row r="6748" spans="1:16" x14ac:dyDescent="0.25">
      <c r="A6748">
        <v>9042</v>
      </c>
      <c r="B6748" t="s">
        <v>360</v>
      </c>
      <c r="E6748" t="s">
        <v>7068</v>
      </c>
      <c r="F6748" t="s">
        <v>347</v>
      </c>
      <c r="G6748" t="s">
        <v>6708</v>
      </c>
      <c r="H6748" t="s">
        <v>198</v>
      </c>
      <c r="I6748" t="s">
        <v>6709</v>
      </c>
      <c r="J6748">
        <v>1280</v>
      </c>
      <c r="K6748">
        <v>40664</v>
      </c>
      <c r="L6748">
        <v>11</v>
      </c>
      <c r="M6748" t="s">
        <v>200</v>
      </c>
      <c r="N6748" t="s">
        <v>364</v>
      </c>
      <c r="O6748" t="s">
        <v>202</v>
      </c>
      <c r="P6748" t="s">
        <v>365</v>
      </c>
    </row>
    <row r="6749" spans="1:16" x14ac:dyDescent="0.25">
      <c r="A6749">
        <v>9043</v>
      </c>
      <c r="B6749" t="s">
        <v>360</v>
      </c>
      <c r="E6749" t="s">
        <v>7069</v>
      </c>
      <c r="F6749" t="s">
        <v>347</v>
      </c>
      <c r="G6749" t="s">
        <v>6708</v>
      </c>
      <c r="H6749" t="s">
        <v>198</v>
      </c>
      <c r="I6749" t="s">
        <v>6709</v>
      </c>
      <c r="J6749">
        <v>1269</v>
      </c>
      <c r="K6749">
        <v>68104</v>
      </c>
      <c r="L6749">
        <v>11</v>
      </c>
      <c r="M6749" t="s">
        <v>200</v>
      </c>
      <c r="N6749" t="s">
        <v>364</v>
      </c>
      <c r="O6749" t="s">
        <v>202</v>
      </c>
      <c r="P6749" t="s">
        <v>365</v>
      </c>
    </row>
    <row r="6750" spans="1:16" x14ac:dyDescent="0.25">
      <c r="A6750">
        <v>9044</v>
      </c>
      <c r="B6750" t="s">
        <v>360</v>
      </c>
      <c r="E6750" t="s">
        <v>7070</v>
      </c>
      <c r="F6750" t="s">
        <v>347</v>
      </c>
      <c r="G6750" t="s">
        <v>6708</v>
      </c>
      <c r="H6750" t="s">
        <v>198</v>
      </c>
      <c r="I6750" t="s">
        <v>6709</v>
      </c>
      <c r="J6750">
        <v>1271</v>
      </c>
      <c r="K6750">
        <v>527</v>
      </c>
      <c r="L6750">
        <v>11</v>
      </c>
      <c r="M6750" t="s">
        <v>200</v>
      </c>
      <c r="N6750" t="s">
        <v>364</v>
      </c>
      <c r="O6750" t="s">
        <v>202</v>
      </c>
      <c r="P6750" t="s">
        <v>365</v>
      </c>
    </row>
    <row r="6751" spans="1:16" x14ac:dyDescent="0.25">
      <c r="A6751">
        <v>9045</v>
      </c>
      <c r="B6751" t="s">
        <v>360</v>
      </c>
      <c r="E6751" t="s">
        <v>7071</v>
      </c>
      <c r="F6751" t="s">
        <v>347</v>
      </c>
      <c r="G6751" t="s">
        <v>6708</v>
      </c>
      <c r="H6751" t="s">
        <v>198</v>
      </c>
      <c r="I6751" t="s">
        <v>6709</v>
      </c>
      <c r="J6751">
        <v>1269</v>
      </c>
      <c r="K6751">
        <v>164493</v>
      </c>
      <c r="L6751">
        <v>11</v>
      </c>
      <c r="M6751" t="s">
        <v>200</v>
      </c>
      <c r="N6751" t="s">
        <v>364</v>
      </c>
      <c r="O6751" t="s">
        <v>202</v>
      </c>
      <c r="P6751" t="s">
        <v>365</v>
      </c>
    </row>
    <row r="6752" spans="1:16" x14ac:dyDescent="0.25">
      <c r="A6752">
        <v>9046</v>
      </c>
      <c r="B6752" t="s">
        <v>360</v>
      </c>
      <c r="E6752" t="s">
        <v>7072</v>
      </c>
      <c r="F6752" t="s">
        <v>347</v>
      </c>
      <c r="G6752" t="s">
        <v>6708</v>
      </c>
      <c r="H6752" t="s">
        <v>198</v>
      </c>
      <c r="I6752" t="s">
        <v>6709</v>
      </c>
      <c r="J6752">
        <v>1284</v>
      </c>
      <c r="K6752">
        <v>2915</v>
      </c>
      <c r="L6752">
        <v>11</v>
      </c>
      <c r="M6752" t="s">
        <v>200</v>
      </c>
      <c r="N6752" t="s">
        <v>364</v>
      </c>
      <c r="O6752" t="s">
        <v>202</v>
      </c>
      <c r="P6752" t="s">
        <v>365</v>
      </c>
    </row>
    <row r="6753" spans="1:16" x14ac:dyDescent="0.25">
      <c r="A6753">
        <v>9047</v>
      </c>
      <c r="B6753" t="s">
        <v>360</v>
      </c>
      <c r="E6753" t="s">
        <v>7073</v>
      </c>
      <c r="F6753" t="s">
        <v>347</v>
      </c>
      <c r="G6753" t="s">
        <v>6708</v>
      </c>
      <c r="H6753" t="s">
        <v>198</v>
      </c>
      <c r="I6753" t="s">
        <v>6709</v>
      </c>
      <c r="J6753">
        <v>1285</v>
      </c>
      <c r="K6753">
        <v>929</v>
      </c>
      <c r="L6753">
        <v>11</v>
      </c>
      <c r="M6753" t="s">
        <v>200</v>
      </c>
      <c r="N6753" t="s">
        <v>364</v>
      </c>
      <c r="O6753" t="s">
        <v>202</v>
      </c>
      <c r="P6753" t="s">
        <v>365</v>
      </c>
    </row>
    <row r="6754" spans="1:16" x14ac:dyDescent="0.25">
      <c r="A6754">
        <v>9048</v>
      </c>
      <c r="B6754" t="s">
        <v>360</v>
      </c>
      <c r="E6754" t="s">
        <v>7074</v>
      </c>
      <c r="F6754" t="s">
        <v>347</v>
      </c>
      <c r="G6754" t="s">
        <v>6708</v>
      </c>
      <c r="H6754" t="s">
        <v>198</v>
      </c>
      <c r="I6754" t="s">
        <v>6709</v>
      </c>
      <c r="J6754">
        <v>1282</v>
      </c>
      <c r="K6754">
        <v>458</v>
      </c>
      <c r="L6754">
        <v>11</v>
      </c>
      <c r="M6754" t="s">
        <v>200</v>
      </c>
      <c r="N6754" t="s">
        <v>364</v>
      </c>
      <c r="O6754" t="s">
        <v>202</v>
      </c>
      <c r="P6754" t="s">
        <v>365</v>
      </c>
    </row>
    <row r="6755" spans="1:16" x14ac:dyDescent="0.25">
      <c r="A6755">
        <v>9049</v>
      </c>
      <c r="B6755" t="s">
        <v>360</v>
      </c>
      <c r="E6755" t="s">
        <v>617</v>
      </c>
      <c r="F6755" t="s">
        <v>347</v>
      </c>
      <c r="G6755" t="s">
        <v>6708</v>
      </c>
      <c r="H6755" t="s">
        <v>198</v>
      </c>
      <c r="I6755" t="s">
        <v>6709</v>
      </c>
      <c r="J6755">
        <v>1285</v>
      </c>
      <c r="K6755">
        <v>251415</v>
      </c>
      <c r="L6755">
        <v>11</v>
      </c>
      <c r="M6755" t="s">
        <v>200</v>
      </c>
      <c r="N6755" t="s">
        <v>364</v>
      </c>
      <c r="O6755" t="s">
        <v>202</v>
      </c>
      <c r="P6755" t="s">
        <v>365</v>
      </c>
    </row>
    <row r="6756" spans="1:16" x14ac:dyDescent="0.25">
      <c r="A6756">
        <v>9050</v>
      </c>
      <c r="B6756" t="s">
        <v>360</v>
      </c>
      <c r="E6756" t="s">
        <v>7075</v>
      </c>
      <c r="F6756" t="s">
        <v>347</v>
      </c>
      <c r="G6756" t="s">
        <v>6708</v>
      </c>
      <c r="H6756" t="s">
        <v>198</v>
      </c>
      <c r="I6756" t="s">
        <v>6709</v>
      </c>
      <c r="J6756">
        <v>1279</v>
      </c>
      <c r="K6756">
        <v>564</v>
      </c>
      <c r="L6756">
        <v>11</v>
      </c>
      <c r="M6756" t="s">
        <v>200</v>
      </c>
      <c r="N6756" t="s">
        <v>364</v>
      </c>
      <c r="O6756" t="s">
        <v>202</v>
      </c>
      <c r="P6756" t="s">
        <v>365</v>
      </c>
    </row>
    <row r="6757" spans="1:16" x14ac:dyDescent="0.25">
      <c r="A6757">
        <v>9051</v>
      </c>
      <c r="B6757" t="s">
        <v>360</v>
      </c>
      <c r="E6757" t="s">
        <v>7076</v>
      </c>
      <c r="F6757" t="s">
        <v>347</v>
      </c>
      <c r="G6757" t="s">
        <v>6708</v>
      </c>
      <c r="H6757" t="s">
        <v>198</v>
      </c>
      <c r="I6757" t="s">
        <v>6709</v>
      </c>
      <c r="J6757">
        <v>1282</v>
      </c>
      <c r="K6757">
        <v>1009</v>
      </c>
      <c r="L6757">
        <v>11</v>
      </c>
      <c r="M6757" t="s">
        <v>200</v>
      </c>
      <c r="N6757" t="s">
        <v>364</v>
      </c>
      <c r="O6757" t="s">
        <v>202</v>
      </c>
      <c r="P6757" t="s">
        <v>365</v>
      </c>
    </row>
    <row r="6758" spans="1:16" x14ac:dyDescent="0.25">
      <c r="A6758">
        <v>9052</v>
      </c>
      <c r="B6758" t="s">
        <v>360</v>
      </c>
      <c r="E6758" t="s">
        <v>7077</v>
      </c>
      <c r="F6758" t="s">
        <v>347</v>
      </c>
      <c r="G6758" t="s">
        <v>6708</v>
      </c>
      <c r="H6758" t="s">
        <v>198</v>
      </c>
      <c r="I6758" t="s">
        <v>6709</v>
      </c>
      <c r="J6758">
        <v>1958</v>
      </c>
      <c r="K6758">
        <v>6254052</v>
      </c>
      <c r="L6758">
        <v>11</v>
      </c>
      <c r="M6758" t="s">
        <v>200</v>
      </c>
      <c r="N6758" t="s">
        <v>376</v>
      </c>
      <c r="O6758" t="s">
        <v>202</v>
      </c>
      <c r="P6758" t="s">
        <v>365</v>
      </c>
    </row>
    <row r="6759" spans="1:16" x14ac:dyDescent="0.25">
      <c r="A6759">
        <v>9053</v>
      </c>
      <c r="B6759" t="s">
        <v>360</v>
      </c>
      <c r="E6759" t="s">
        <v>7078</v>
      </c>
      <c r="F6759" t="s">
        <v>347</v>
      </c>
      <c r="G6759" t="s">
        <v>6708</v>
      </c>
      <c r="H6759" t="s">
        <v>198</v>
      </c>
      <c r="I6759" t="s">
        <v>6709</v>
      </c>
      <c r="J6759">
        <v>1963</v>
      </c>
      <c r="K6759">
        <v>532965</v>
      </c>
      <c r="L6759">
        <v>11</v>
      </c>
      <c r="M6759" t="s">
        <v>200</v>
      </c>
      <c r="N6759" t="s">
        <v>376</v>
      </c>
      <c r="O6759" t="s">
        <v>202</v>
      </c>
      <c r="P6759" t="s">
        <v>365</v>
      </c>
    </row>
    <row r="6760" spans="1:16" x14ac:dyDescent="0.25">
      <c r="A6760">
        <v>9054</v>
      </c>
      <c r="B6760" t="s">
        <v>360</v>
      </c>
      <c r="E6760" t="s">
        <v>7079</v>
      </c>
      <c r="F6760" t="s">
        <v>347</v>
      </c>
      <c r="G6760" t="s">
        <v>6708</v>
      </c>
      <c r="H6760" t="s">
        <v>198</v>
      </c>
      <c r="I6760" t="s">
        <v>6709</v>
      </c>
      <c r="J6760">
        <v>1965</v>
      </c>
      <c r="K6760">
        <v>196391</v>
      </c>
      <c r="L6760">
        <v>11</v>
      </c>
      <c r="M6760" t="s">
        <v>200</v>
      </c>
      <c r="N6760" t="s">
        <v>376</v>
      </c>
      <c r="O6760" t="s">
        <v>202</v>
      </c>
      <c r="P6760" t="s">
        <v>365</v>
      </c>
    </row>
    <row r="6761" spans="1:16" x14ac:dyDescent="0.25">
      <c r="A6761">
        <v>9055</v>
      </c>
      <c r="B6761" t="s">
        <v>360</v>
      </c>
      <c r="E6761" t="s">
        <v>7080</v>
      </c>
      <c r="F6761" t="s">
        <v>347</v>
      </c>
      <c r="G6761" t="s">
        <v>6708</v>
      </c>
      <c r="H6761" t="s">
        <v>198</v>
      </c>
      <c r="I6761" t="s">
        <v>6709</v>
      </c>
      <c r="J6761">
        <v>1957</v>
      </c>
      <c r="K6761">
        <v>515236</v>
      </c>
      <c r="L6761">
        <v>11</v>
      </c>
      <c r="M6761" t="s">
        <v>200</v>
      </c>
      <c r="N6761" t="s">
        <v>376</v>
      </c>
      <c r="O6761" t="s">
        <v>202</v>
      </c>
      <c r="P6761" t="s">
        <v>365</v>
      </c>
    </row>
    <row r="6762" spans="1:16" x14ac:dyDescent="0.25">
      <c r="A6762">
        <v>9056</v>
      </c>
      <c r="B6762" t="s">
        <v>360</v>
      </c>
      <c r="E6762" t="s">
        <v>7081</v>
      </c>
      <c r="F6762" t="s">
        <v>347</v>
      </c>
      <c r="G6762" t="s">
        <v>6708</v>
      </c>
      <c r="H6762" t="s">
        <v>198</v>
      </c>
      <c r="I6762" t="s">
        <v>6709</v>
      </c>
      <c r="J6762">
        <v>1980</v>
      </c>
      <c r="K6762">
        <v>25773</v>
      </c>
      <c r="L6762">
        <v>11</v>
      </c>
      <c r="M6762" t="s">
        <v>200</v>
      </c>
      <c r="N6762" t="s">
        <v>376</v>
      </c>
      <c r="O6762" t="s">
        <v>202</v>
      </c>
      <c r="P6762" t="s">
        <v>365</v>
      </c>
    </row>
    <row r="6763" spans="1:16" x14ac:dyDescent="0.25">
      <c r="A6763">
        <v>9057</v>
      </c>
      <c r="B6763" t="s">
        <v>360</v>
      </c>
      <c r="E6763" t="s">
        <v>7082</v>
      </c>
      <c r="F6763" t="s">
        <v>347</v>
      </c>
      <c r="G6763" t="s">
        <v>6708</v>
      </c>
      <c r="H6763" t="s">
        <v>198</v>
      </c>
      <c r="I6763" t="s">
        <v>6709</v>
      </c>
      <c r="J6763">
        <v>1973</v>
      </c>
      <c r="K6763">
        <v>494441</v>
      </c>
      <c r="L6763">
        <v>11</v>
      </c>
      <c r="M6763" t="s">
        <v>200</v>
      </c>
      <c r="N6763" t="s">
        <v>376</v>
      </c>
      <c r="O6763" t="s">
        <v>202</v>
      </c>
      <c r="P6763" t="s">
        <v>365</v>
      </c>
    </row>
    <row r="6764" spans="1:16" x14ac:dyDescent="0.25">
      <c r="A6764">
        <v>9058</v>
      </c>
      <c r="B6764" t="s">
        <v>360</v>
      </c>
      <c r="E6764" t="s">
        <v>7083</v>
      </c>
      <c r="F6764" t="s">
        <v>347</v>
      </c>
      <c r="G6764" t="s">
        <v>6708</v>
      </c>
      <c r="H6764" t="s">
        <v>198</v>
      </c>
      <c r="I6764" t="s">
        <v>6709</v>
      </c>
      <c r="J6764">
        <v>1986</v>
      </c>
      <c r="K6764">
        <v>195917</v>
      </c>
      <c r="L6764">
        <v>11</v>
      </c>
      <c r="M6764" t="s">
        <v>200</v>
      </c>
      <c r="N6764" t="s">
        <v>376</v>
      </c>
      <c r="O6764" t="s">
        <v>202</v>
      </c>
      <c r="P6764" t="s">
        <v>365</v>
      </c>
    </row>
    <row r="6765" spans="1:16" x14ac:dyDescent="0.25">
      <c r="A6765">
        <v>9059</v>
      </c>
      <c r="B6765" t="s">
        <v>360</v>
      </c>
      <c r="E6765" t="s">
        <v>7084</v>
      </c>
      <c r="F6765" t="s">
        <v>347</v>
      </c>
      <c r="G6765" t="s">
        <v>6708</v>
      </c>
      <c r="H6765" t="s">
        <v>198</v>
      </c>
      <c r="I6765" t="s">
        <v>6709</v>
      </c>
      <c r="J6765">
        <v>1967</v>
      </c>
      <c r="K6765">
        <v>292423</v>
      </c>
      <c r="L6765">
        <v>11</v>
      </c>
      <c r="M6765" t="s">
        <v>200</v>
      </c>
      <c r="N6765" t="s">
        <v>376</v>
      </c>
      <c r="O6765" t="s">
        <v>202</v>
      </c>
      <c r="P6765" t="s">
        <v>365</v>
      </c>
    </row>
    <row r="6766" spans="1:16" x14ac:dyDescent="0.25">
      <c r="A6766">
        <v>9060</v>
      </c>
      <c r="B6766" t="s">
        <v>360</v>
      </c>
      <c r="E6766" t="s">
        <v>7085</v>
      </c>
      <c r="F6766" t="s">
        <v>347</v>
      </c>
      <c r="G6766" t="s">
        <v>6708</v>
      </c>
      <c r="H6766" t="s">
        <v>198</v>
      </c>
      <c r="I6766" t="s">
        <v>6709</v>
      </c>
      <c r="J6766">
        <v>1971</v>
      </c>
      <c r="K6766">
        <v>64509</v>
      </c>
      <c r="L6766">
        <v>11</v>
      </c>
      <c r="M6766" t="s">
        <v>200</v>
      </c>
      <c r="N6766" t="s">
        <v>376</v>
      </c>
      <c r="O6766" t="s">
        <v>202</v>
      </c>
      <c r="P6766" t="s">
        <v>365</v>
      </c>
    </row>
    <row r="6767" spans="1:16" x14ac:dyDescent="0.25">
      <c r="A6767">
        <v>9061</v>
      </c>
      <c r="B6767" t="s">
        <v>360</v>
      </c>
      <c r="E6767" t="s">
        <v>7086</v>
      </c>
      <c r="F6767" t="s">
        <v>347</v>
      </c>
      <c r="G6767" t="s">
        <v>6708</v>
      </c>
      <c r="H6767" t="s">
        <v>198</v>
      </c>
      <c r="I6767" t="s">
        <v>6709</v>
      </c>
      <c r="J6767">
        <v>1968</v>
      </c>
      <c r="K6767">
        <v>507153</v>
      </c>
      <c r="L6767">
        <v>11</v>
      </c>
      <c r="M6767" t="s">
        <v>200</v>
      </c>
      <c r="N6767" t="s">
        <v>376</v>
      </c>
      <c r="O6767" t="s">
        <v>202</v>
      </c>
      <c r="P6767" t="s">
        <v>365</v>
      </c>
    </row>
    <row r="6768" spans="1:16" x14ac:dyDescent="0.25">
      <c r="A6768">
        <v>9062</v>
      </c>
      <c r="B6768" t="s">
        <v>360</v>
      </c>
      <c r="E6768" t="s">
        <v>7087</v>
      </c>
      <c r="F6768" t="s">
        <v>347</v>
      </c>
      <c r="G6768" t="s">
        <v>6708</v>
      </c>
      <c r="H6768" t="s">
        <v>198</v>
      </c>
      <c r="I6768" t="s">
        <v>6709</v>
      </c>
      <c r="J6768">
        <v>186</v>
      </c>
      <c r="K6768">
        <v>677032</v>
      </c>
      <c r="L6768">
        <v>11</v>
      </c>
      <c r="M6768" t="s">
        <v>200</v>
      </c>
      <c r="N6768" t="s">
        <v>364</v>
      </c>
      <c r="O6768" t="s">
        <v>202</v>
      </c>
      <c r="P6768" t="s">
        <v>365</v>
      </c>
    </row>
    <row r="6769" spans="1:16" x14ac:dyDescent="0.25">
      <c r="A6769">
        <v>9063</v>
      </c>
      <c r="B6769" t="s">
        <v>360</v>
      </c>
      <c r="E6769" t="s">
        <v>7088</v>
      </c>
      <c r="F6769" t="s">
        <v>347</v>
      </c>
      <c r="G6769" t="s">
        <v>6708</v>
      </c>
      <c r="H6769" t="s">
        <v>198</v>
      </c>
      <c r="I6769" t="s">
        <v>6709</v>
      </c>
      <c r="J6769">
        <v>1986</v>
      </c>
      <c r="K6769">
        <v>351873</v>
      </c>
      <c r="L6769">
        <v>11</v>
      </c>
      <c r="M6769" t="s">
        <v>200</v>
      </c>
      <c r="N6769" t="s">
        <v>376</v>
      </c>
      <c r="O6769" t="s">
        <v>202</v>
      </c>
      <c r="P6769" t="s">
        <v>365</v>
      </c>
    </row>
    <row r="6770" spans="1:16" x14ac:dyDescent="0.25">
      <c r="A6770">
        <v>9064</v>
      </c>
      <c r="B6770" t="s">
        <v>360</v>
      </c>
      <c r="E6770" t="s">
        <v>7089</v>
      </c>
      <c r="F6770" t="s">
        <v>347</v>
      </c>
      <c r="G6770" t="s">
        <v>6708</v>
      </c>
      <c r="H6770" t="s">
        <v>198</v>
      </c>
      <c r="I6770" t="s">
        <v>6709</v>
      </c>
      <c r="J6770">
        <v>1986</v>
      </c>
      <c r="K6770">
        <v>83941</v>
      </c>
      <c r="L6770">
        <v>11</v>
      </c>
      <c r="M6770" t="s">
        <v>200</v>
      </c>
      <c r="N6770" t="s">
        <v>376</v>
      </c>
      <c r="O6770" t="s">
        <v>202</v>
      </c>
      <c r="P6770" t="s">
        <v>365</v>
      </c>
    </row>
    <row r="6771" spans="1:16" x14ac:dyDescent="0.25">
      <c r="A6771">
        <v>9065</v>
      </c>
      <c r="B6771" t="s">
        <v>360</v>
      </c>
      <c r="E6771" t="s">
        <v>7090</v>
      </c>
      <c r="F6771" t="s">
        <v>347</v>
      </c>
      <c r="G6771" t="s">
        <v>6708</v>
      </c>
      <c r="H6771" t="s">
        <v>198</v>
      </c>
      <c r="I6771" t="s">
        <v>6709</v>
      </c>
      <c r="J6771">
        <v>1959</v>
      </c>
      <c r="K6771">
        <v>63006</v>
      </c>
      <c r="L6771">
        <v>11</v>
      </c>
      <c r="M6771" t="s">
        <v>200</v>
      </c>
      <c r="N6771" t="s">
        <v>376</v>
      </c>
      <c r="O6771" t="s">
        <v>202</v>
      </c>
      <c r="P6771" t="s">
        <v>365</v>
      </c>
    </row>
    <row r="6772" spans="1:16" x14ac:dyDescent="0.25">
      <c r="A6772">
        <v>9066</v>
      </c>
      <c r="B6772" t="s">
        <v>360</v>
      </c>
      <c r="E6772" t="s">
        <v>7091</v>
      </c>
      <c r="F6772" t="s">
        <v>347</v>
      </c>
      <c r="G6772" t="s">
        <v>6708</v>
      </c>
      <c r="H6772" t="s">
        <v>198</v>
      </c>
      <c r="I6772" t="s">
        <v>6709</v>
      </c>
      <c r="J6772">
        <v>1965</v>
      </c>
      <c r="K6772">
        <v>4789983</v>
      </c>
      <c r="L6772">
        <v>11</v>
      </c>
      <c r="M6772" t="s">
        <v>200</v>
      </c>
      <c r="N6772" t="s">
        <v>376</v>
      </c>
      <c r="O6772" t="s">
        <v>202</v>
      </c>
      <c r="P6772" t="s">
        <v>365</v>
      </c>
    </row>
    <row r="6773" spans="1:16" x14ac:dyDescent="0.25">
      <c r="A6773">
        <v>9067</v>
      </c>
      <c r="B6773" t="s">
        <v>360</v>
      </c>
      <c r="E6773" t="s">
        <v>7092</v>
      </c>
      <c r="F6773" t="s">
        <v>347</v>
      </c>
      <c r="G6773" t="s">
        <v>6708</v>
      </c>
      <c r="H6773" t="s">
        <v>198</v>
      </c>
      <c r="I6773" t="s">
        <v>6709</v>
      </c>
      <c r="J6773">
        <v>1982</v>
      </c>
      <c r="K6773">
        <v>82805</v>
      </c>
      <c r="L6773">
        <v>11</v>
      </c>
      <c r="M6773" t="s">
        <v>200</v>
      </c>
      <c r="N6773" t="s">
        <v>376</v>
      </c>
      <c r="O6773" t="s">
        <v>202</v>
      </c>
      <c r="P6773" t="s">
        <v>365</v>
      </c>
    </row>
    <row r="6774" spans="1:16" x14ac:dyDescent="0.25">
      <c r="A6774">
        <v>9068</v>
      </c>
      <c r="B6774" t="s">
        <v>360</v>
      </c>
      <c r="E6774" t="s">
        <v>7093</v>
      </c>
      <c r="F6774" t="s">
        <v>347</v>
      </c>
      <c r="G6774" t="s">
        <v>6708</v>
      </c>
      <c r="H6774" t="s">
        <v>198</v>
      </c>
      <c r="I6774" t="s">
        <v>6709</v>
      </c>
      <c r="J6774">
        <v>181</v>
      </c>
      <c r="K6774">
        <v>180662</v>
      </c>
      <c r="L6774">
        <v>11</v>
      </c>
      <c r="M6774" t="s">
        <v>200</v>
      </c>
      <c r="N6774" t="s">
        <v>364</v>
      </c>
      <c r="O6774" t="s">
        <v>202</v>
      </c>
      <c r="P6774" t="s">
        <v>365</v>
      </c>
    </row>
    <row r="6775" spans="1:16" x14ac:dyDescent="0.25">
      <c r="A6775">
        <v>9069</v>
      </c>
      <c r="B6775" t="s">
        <v>360</v>
      </c>
      <c r="E6775" t="s">
        <v>7094</v>
      </c>
      <c r="F6775" t="s">
        <v>347</v>
      </c>
      <c r="G6775" t="s">
        <v>6708</v>
      </c>
      <c r="H6775" t="s">
        <v>198</v>
      </c>
      <c r="I6775" t="s">
        <v>6709</v>
      </c>
      <c r="J6775">
        <v>1263</v>
      </c>
      <c r="K6775">
        <v>1561</v>
      </c>
      <c r="L6775">
        <v>11</v>
      </c>
      <c r="M6775" t="s">
        <v>200</v>
      </c>
      <c r="N6775" t="s">
        <v>364</v>
      </c>
      <c r="O6775" t="s">
        <v>202</v>
      </c>
      <c r="P6775" t="s">
        <v>365</v>
      </c>
    </row>
    <row r="6776" spans="1:16" x14ac:dyDescent="0.25">
      <c r="A6776">
        <v>9070</v>
      </c>
      <c r="B6776" t="s">
        <v>360</v>
      </c>
      <c r="E6776" t="s">
        <v>7095</v>
      </c>
      <c r="F6776" t="s">
        <v>347</v>
      </c>
      <c r="G6776" t="s">
        <v>6708</v>
      </c>
      <c r="H6776" t="s">
        <v>198</v>
      </c>
      <c r="I6776" t="s">
        <v>6709</v>
      </c>
      <c r="J6776">
        <v>1265</v>
      </c>
      <c r="K6776">
        <v>4615</v>
      </c>
      <c r="L6776">
        <v>11</v>
      </c>
      <c r="M6776" t="s">
        <v>200</v>
      </c>
      <c r="N6776" t="s">
        <v>364</v>
      </c>
      <c r="O6776" t="s">
        <v>202</v>
      </c>
      <c r="P6776" t="s">
        <v>365</v>
      </c>
    </row>
    <row r="6777" spans="1:16" x14ac:dyDescent="0.25">
      <c r="A6777">
        <v>9071</v>
      </c>
      <c r="B6777" t="s">
        <v>360</v>
      </c>
      <c r="E6777" t="s">
        <v>7096</v>
      </c>
      <c r="F6777" t="s">
        <v>347</v>
      </c>
      <c r="G6777" t="s">
        <v>6708</v>
      </c>
      <c r="H6777" t="s">
        <v>198</v>
      </c>
      <c r="I6777" t="s">
        <v>6709</v>
      </c>
      <c r="J6777">
        <v>1274</v>
      </c>
      <c r="K6777">
        <v>31496</v>
      </c>
      <c r="L6777">
        <v>11</v>
      </c>
      <c r="M6777" t="s">
        <v>200</v>
      </c>
      <c r="N6777" t="s">
        <v>364</v>
      </c>
      <c r="O6777" t="s">
        <v>202</v>
      </c>
      <c r="P6777" t="s">
        <v>365</v>
      </c>
    </row>
    <row r="6778" spans="1:16" x14ac:dyDescent="0.25">
      <c r="A6778">
        <v>9072</v>
      </c>
      <c r="B6778" t="s">
        <v>360</v>
      </c>
      <c r="E6778" t="s">
        <v>7096</v>
      </c>
      <c r="F6778" t="s">
        <v>347</v>
      </c>
      <c r="G6778" t="s">
        <v>6708</v>
      </c>
      <c r="H6778" t="s">
        <v>198</v>
      </c>
      <c r="I6778" t="s">
        <v>6709</v>
      </c>
      <c r="J6778">
        <v>1274</v>
      </c>
      <c r="K6778">
        <v>29781</v>
      </c>
      <c r="L6778">
        <v>11</v>
      </c>
      <c r="M6778" t="s">
        <v>200</v>
      </c>
      <c r="N6778" t="s">
        <v>364</v>
      </c>
      <c r="O6778" t="s">
        <v>202</v>
      </c>
      <c r="P6778" t="s">
        <v>365</v>
      </c>
    </row>
    <row r="6779" spans="1:16" x14ac:dyDescent="0.25">
      <c r="A6779">
        <v>9073</v>
      </c>
      <c r="B6779" t="s">
        <v>360</v>
      </c>
      <c r="E6779" t="s">
        <v>7096</v>
      </c>
      <c r="F6779" t="s">
        <v>347</v>
      </c>
      <c r="G6779" t="s">
        <v>6708</v>
      </c>
      <c r="H6779" t="s">
        <v>198</v>
      </c>
      <c r="I6779" t="s">
        <v>6709</v>
      </c>
      <c r="J6779">
        <v>1275</v>
      </c>
      <c r="K6779">
        <v>29902</v>
      </c>
      <c r="L6779">
        <v>11</v>
      </c>
      <c r="M6779" t="s">
        <v>200</v>
      </c>
      <c r="N6779" t="s">
        <v>364</v>
      </c>
      <c r="O6779" t="s">
        <v>202</v>
      </c>
      <c r="P6779" t="s">
        <v>365</v>
      </c>
    </row>
    <row r="6780" spans="1:16" x14ac:dyDescent="0.25">
      <c r="A6780">
        <v>9074</v>
      </c>
      <c r="B6780" t="s">
        <v>360</v>
      </c>
      <c r="E6780" t="s">
        <v>3869</v>
      </c>
      <c r="F6780" t="s">
        <v>347</v>
      </c>
      <c r="G6780" t="s">
        <v>6708</v>
      </c>
      <c r="H6780" t="s">
        <v>198</v>
      </c>
      <c r="I6780" t="s">
        <v>6709</v>
      </c>
      <c r="J6780">
        <v>1272</v>
      </c>
      <c r="K6780">
        <v>148535</v>
      </c>
      <c r="L6780">
        <v>11</v>
      </c>
      <c r="M6780" t="s">
        <v>200</v>
      </c>
      <c r="N6780" t="s">
        <v>364</v>
      </c>
      <c r="O6780" t="s">
        <v>202</v>
      </c>
      <c r="P6780" t="s">
        <v>365</v>
      </c>
    </row>
    <row r="6781" spans="1:16" x14ac:dyDescent="0.25">
      <c r="A6781">
        <v>9075</v>
      </c>
      <c r="B6781" t="s">
        <v>360</v>
      </c>
      <c r="E6781" t="s">
        <v>3869</v>
      </c>
      <c r="F6781" t="s">
        <v>347</v>
      </c>
      <c r="G6781" t="s">
        <v>6708</v>
      </c>
      <c r="H6781" t="s">
        <v>198</v>
      </c>
      <c r="I6781" t="s">
        <v>6709</v>
      </c>
      <c r="J6781">
        <v>1274</v>
      </c>
      <c r="K6781">
        <v>3738</v>
      </c>
      <c r="L6781">
        <v>11</v>
      </c>
      <c r="M6781" t="s">
        <v>200</v>
      </c>
      <c r="N6781" t="s">
        <v>364</v>
      </c>
      <c r="O6781" t="s">
        <v>202</v>
      </c>
      <c r="P6781" t="s">
        <v>365</v>
      </c>
    </row>
    <row r="6782" spans="1:16" x14ac:dyDescent="0.25">
      <c r="A6782">
        <v>9076</v>
      </c>
      <c r="B6782" t="s">
        <v>360</v>
      </c>
      <c r="E6782" t="s">
        <v>7097</v>
      </c>
      <c r="F6782" t="s">
        <v>347</v>
      </c>
      <c r="G6782" t="s">
        <v>6708</v>
      </c>
      <c r="H6782" t="s">
        <v>198</v>
      </c>
      <c r="I6782" t="s">
        <v>6709</v>
      </c>
      <c r="J6782">
        <v>1269</v>
      </c>
      <c r="K6782">
        <v>78746</v>
      </c>
      <c r="L6782">
        <v>11</v>
      </c>
      <c r="M6782" t="s">
        <v>200</v>
      </c>
      <c r="N6782" t="s">
        <v>364</v>
      </c>
      <c r="O6782" t="s">
        <v>202</v>
      </c>
      <c r="P6782" t="s">
        <v>365</v>
      </c>
    </row>
    <row r="6783" spans="1:16" x14ac:dyDescent="0.25">
      <c r="A6783">
        <v>9077</v>
      </c>
      <c r="B6783" t="s">
        <v>360</v>
      </c>
      <c r="E6783" t="s">
        <v>7098</v>
      </c>
      <c r="F6783" t="s">
        <v>347</v>
      </c>
      <c r="G6783" t="s">
        <v>6708</v>
      </c>
      <c r="H6783" t="s">
        <v>198</v>
      </c>
      <c r="I6783" t="s">
        <v>6709</v>
      </c>
      <c r="J6783">
        <v>1268</v>
      </c>
      <c r="K6783">
        <v>72886</v>
      </c>
      <c r="L6783">
        <v>11</v>
      </c>
      <c r="M6783" t="s">
        <v>200</v>
      </c>
      <c r="N6783" t="s">
        <v>364</v>
      </c>
      <c r="O6783" t="s">
        <v>202</v>
      </c>
      <c r="P6783" t="s">
        <v>365</v>
      </c>
    </row>
    <row r="6784" spans="1:16" x14ac:dyDescent="0.25">
      <c r="A6784">
        <v>9078</v>
      </c>
      <c r="B6784" t="s">
        <v>360</v>
      </c>
      <c r="E6784" t="s">
        <v>6856</v>
      </c>
      <c r="F6784" t="s">
        <v>347</v>
      </c>
      <c r="G6784" t="s">
        <v>6708</v>
      </c>
      <c r="H6784" t="s">
        <v>198</v>
      </c>
      <c r="I6784" t="s">
        <v>6709</v>
      </c>
      <c r="J6784">
        <v>1267</v>
      </c>
      <c r="K6784">
        <v>186724</v>
      </c>
      <c r="L6784">
        <v>11</v>
      </c>
      <c r="M6784" t="s">
        <v>200</v>
      </c>
      <c r="N6784" t="s">
        <v>364</v>
      </c>
      <c r="O6784" t="s">
        <v>202</v>
      </c>
      <c r="P6784" t="s">
        <v>365</v>
      </c>
    </row>
    <row r="6785" spans="1:16" x14ac:dyDescent="0.25">
      <c r="A6785">
        <v>9079</v>
      </c>
      <c r="B6785" t="s">
        <v>360</v>
      </c>
      <c r="E6785" t="s">
        <v>7099</v>
      </c>
      <c r="F6785" t="s">
        <v>347</v>
      </c>
      <c r="G6785" t="s">
        <v>6708</v>
      </c>
      <c r="H6785" t="s">
        <v>198</v>
      </c>
      <c r="I6785" t="s">
        <v>6709</v>
      </c>
      <c r="J6785">
        <v>1266</v>
      </c>
      <c r="K6785">
        <v>394751</v>
      </c>
      <c r="L6785">
        <v>11</v>
      </c>
      <c r="M6785" t="s">
        <v>200</v>
      </c>
      <c r="N6785" t="s">
        <v>364</v>
      </c>
      <c r="O6785" t="s">
        <v>202</v>
      </c>
      <c r="P6785" t="s">
        <v>365</v>
      </c>
    </row>
    <row r="6786" spans="1:16" x14ac:dyDescent="0.25">
      <c r="A6786">
        <v>9080</v>
      </c>
      <c r="B6786" t="s">
        <v>360</v>
      </c>
      <c r="E6786" t="s">
        <v>7100</v>
      </c>
      <c r="F6786" t="s">
        <v>347</v>
      </c>
      <c r="G6786" t="s">
        <v>6708</v>
      </c>
      <c r="H6786" t="s">
        <v>198</v>
      </c>
      <c r="I6786" t="s">
        <v>6709</v>
      </c>
      <c r="J6786">
        <v>1275</v>
      </c>
      <c r="K6786">
        <v>778</v>
      </c>
      <c r="L6786">
        <v>11</v>
      </c>
      <c r="M6786" t="s">
        <v>200</v>
      </c>
      <c r="N6786" t="s">
        <v>364</v>
      </c>
      <c r="O6786" t="s">
        <v>202</v>
      </c>
      <c r="P6786" t="s">
        <v>365</v>
      </c>
    </row>
    <row r="6787" spans="1:16" x14ac:dyDescent="0.25">
      <c r="A6787">
        <v>9081</v>
      </c>
      <c r="B6787" t="s">
        <v>360</v>
      </c>
      <c r="E6787" t="s">
        <v>7101</v>
      </c>
      <c r="F6787" t="s">
        <v>347</v>
      </c>
      <c r="G6787" t="s">
        <v>6708</v>
      </c>
      <c r="H6787" t="s">
        <v>198</v>
      </c>
      <c r="I6787" t="s">
        <v>6709</v>
      </c>
      <c r="J6787">
        <v>1280</v>
      </c>
      <c r="K6787">
        <v>47245</v>
      </c>
      <c r="L6787">
        <v>11</v>
      </c>
      <c r="M6787" t="s">
        <v>200</v>
      </c>
      <c r="N6787" t="s">
        <v>364</v>
      </c>
      <c r="O6787" t="s">
        <v>202</v>
      </c>
      <c r="P6787" t="s">
        <v>365</v>
      </c>
    </row>
    <row r="6788" spans="1:16" x14ac:dyDescent="0.25">
      <c r="A6788">
        <v>9082</v>
      </c>
      <c r="B6788" t="s">
        <v>360</v>
      </c>
      <c r="E6788" t="s">
        <v>7102</v>
      </c>
      <c r="F6788" t="s">
        <v>347</v>
      </c>
      <c r="G6788" t="s">
        <v>6708</v>
      </c>
      <c r="H6788" t="s">
        <v>198</v>
      </c>
      <c r="I6788" t="s">
        <v>6709</v>
      </c>
      <c r="J6788">
        <v>1268</v>
      </c>
      <c r="K6788">
        <v>61385</v>
      </c>
      <c r="L6788">
        <v>11</v>
      </c>
      <c r="M6788" t="s">
        <v>200</v>
      </c>
      <c r="N6788" t="s">
        <v>364</v>
      </c>
      <c r="O6788" t="s">
        <v>202</v>
      </c>
      <c r="P6788" t="s">
        <v>365</v>
      </c>
    </row>
    <row r="6789" spans="1:16" x14ac:dyDescent="0.25">
      <c r="A6789">
        <v>9083</v>
      </c>
      <c r="B6789" t="s">
        <v>360</v>
      </c>
      <c r="E6789" t="s">
        <v>7102</v>
      </c>
      <c r="F6789" t="s">
        <v>347</v>
      </c>
      <c r="G6789" t="s">
        <v>6708</v>
      </c>
      <c r="H6789" t="s">
        <v>198</v>
      </c>
      <c r="I6789" t="s">
        <v>6709</v>
      </c>
      <c r="J6789">
        <v>1275</v>
      </c>
      <c r="K6789">
        <v>22578</v>
      </c>
      <c r="L6789">
        <v>11</v>
      </c>
      <c r="M6789" t="s">
        <v>200</v>
      </c>
      <c r="N6789" t="s">
        <v>364</v>
      </c>
      <c r="O6789" t="s">
        <v>202</v>
      </c>
      <c r="P6789" t="s">
        <v>365</v>
      </c>
    </row>
    <row r="6790" spans="1:16" x14ac:dyDescent="0.25">
      <c r="A6790">
        <v>9084</v>
      </c>
      <c r="B6790" t="s">
        <v>360</v>
      </c>
      <c r="E6790" t="s">
        <v>7103</v>
      </c>
      <c r="F6790" t="s">
        <v>347</v>
      </c>
      <c r="G6790" t="s">
        <v>6708</v>
      </c>
      <c r="H6790" t="s">
        <v>198</v>
      </c>
      <c r="I6790" t="s">
        <v>6709</v>
      </c>
      <c r="J6790">
        <v>1266</v>
      </c>
      <c r="K6790">
        <v>743</v>
      </c>
      <c r="L6790">
        <v>11</v>
      </c>
      <c r="M6790" t="s">
        <v>200</v>
      </c>
      <c r="N6790" t="s">
        <v>364</v>
      </c>
      <c r="O6790" t="s">
        <v>202</v>
      </c>
      <c r="P6790" t="s">
        <v>365</v>
      </c>
    </row>
    <row r="6791" spans="1:16" x14ac:dyDescent="0.25">
      <c r="A6791">
        <v>9085</v>
      </c>
      <c r="B6791" t="s">
        <v>360</v>
      </c>
      <c r="E6791" t="s">
        <v>7104</v>
      </c>
      <c r="F6791" t="s">
        <v>347</v>
      </c>
      <c r="G6791" t="s">
        <v>6708</v>
      </c>
      <c r="H6791" t="s">
        <v>198</v>
      </c>
      <c r="I6791" t="s">
        <v>6709</v>
      </c>
      <c r="J6791">
        <v>1268</v>
      </c>
      <c r="K6791">
        <v>305</v>
      </c>
      <c r="L6791">
        <v>11</v>
      </c>
      <c r="M6791" t="s">
        <v>200</v>
      </c>
      <c r="N6791" t="s">
        <v>364</v>
      </c>
      <c r="O6791" t="s">
        <v>202</v>
      </c>
      <c r="P6791" t="s">
        <v>365</v>
      </c>
    </row>
    <row r="6792" spans="1:16" x14ac:dyDescent="0.25">
      <c r="A6792">
        <v>9086</v>
      </c>
      <c r="B6792" t="s">
        <v>360</v>
      </c>
      <c r="E6792" t="s">
        <v>7105</v>
      </c>
      <c r="F6792" t="s">
        <v>347</v>
      </c>
      <c r="G6792" t="s">
        <v>6708</v>
      </c>
      <c r="H6792" t="s">
        <v>198</v>
      </c>
      <c r="I6792" t="s">
        <v>6709</v>
      </c>
      <c r="J6792">
        <v>1266</v>
      </c>
      <c r="K6792">
        <v>2871</v>
      </c>
      <c r="L6792">
        <v>11</v>
      </c>
      <c r="M6792" t="s">
        <v>200</v>
      </c>
      <c r="N6792" t="s">
        <v>364</v>
      </c>
      <c r="O6792" t="s">
        <v>202</v>
      </c>
      <c r="P6792" t="s">
        <v>365</v>
      </c>
    </row>
    <row r="6793" spans="1:16" x14ac:dyDescent="0.25">
      <c r="A6793">
        <v>9087</v>
      </c>
      <c r="B6793" t="s">
        <v>360</v>
      </c>
      <c r="E6793" t="s">
        <v>7106</v>
      </c>
      <c r="F6793" t="s">
        <v>347</v>
      </c>
      <c r="G6793" t="s">
        <v>6708</v>
      </c>
      <c r="H6793" t="s">
        <v>198</v>
      </c>
      <c r="I6793" t="s">
        <v>6709</v>
      </c>
      <c r="J6793">
        <v>1260</v>
      </c>
      <c r="K6793">
        <v>645</v>
      </c>
      <c r="L6793">
        <v>11</v>
      </c>
      <c r="M6793" t="s">
        <v>200</v>
      </c>
      <c r="N6793" t="s">
        <v>364</v>
      </c>
      <c r="O6793" t="s">
        <v>202</v>
      </c>
      <c r="P6793" t="s">
        <v>365</v>
      </c>
    </row>
    <row r="6794" spans="1:16" x14ac:dyDescent="0.25">
      <c r="A6794">
        <v>9088</v>
      </c>
      <c r="B6794" t="s">
        <v>360</v>
      </c>
      <c r="E6794" t="s">
        <v>7107</v>
      </c>
      <c r="F6794" t="s">
        <v>347</v>
      </c>
      <c r="G6794" t="s">
        <v>6708</v>
      </c>
      <c r="H6794" t="s">
        <v>198</v>
      </c>
      <c r="I6794" t="s">
        <v>6709</v>
      </c>
      <c r="J6794">
        <v>1267</v>
      </c>
      <c r="K6794">
        <v>1716</v>
      </c>
      <c r="L6794">
        <v>11</v>
      </c>
      <c r="M6794" t="s">
        <v>200</v>
      </c>
      <c r="N6794" t="s">
        <v>364</v>
      </c>
      <c r="O6794" t="s">
        <v>202</v>
      </c>
      <c r="P6794" t="s">
        <v>365</v>
      </c>
    </row>
    <row r="6795" spans="1:16" x14ac:dyDescent="0.25">
      <c r="A6795">
        <v>9089</v>
      </c>
      <c r="B6795" t="s">
        <v>360</v>
      </c>
      <c r="E6795" t="s">
        <v>7107</v>
      </c>
      <c r="F6795" t="s">
        <v>347</v>
      </c>
      <c r="G6795" t="s">
        <v>6708</v>
      </c>
      <c r="H6795" t="s">
        <v>198</v>
      </c>
      <c r="I6795" t="s">
        <v>6709</v>
      </c>
      <c r="J6795">
        <v>1267</v>
      </c>
      <c r="K6795">
        <v>3805</v>
      </c>
      <c r="L6795">
        <v>11</v>
      </c>
      <c r="M6795" t="s">
        <v>200</v>
      </c>
      <c r="N6795" t="s">
        <v>364</v>
      </c>
      <c r="O6795" t="s">
        <v>202</v>
      </c>
      <c r="P6795" t="s">
        <v>365</v>
      </c>
    </row>
    <row r="6796" spans="1:16" x14ac:dyDescent="0.25">
      <c r="A6796">
        <v>9090</v>
      </c>
      <c r="B6796" t="s">
        <v>360</v>
      </c>
      <c r="E6796" t="s">
        <v>7108</v>
      </c>
      <c r="F6796" t="s">
        <v>347</v>
      </c>
      <c r="G6796" t="s">
        <v>6708</v>
      </c>
      <c r="H6796" t="s">
        <v>198</v>
      </c>
      <c r="I6796" t="s">
        <v>6709</v>
      </c>
      <c r="J6796">
        <v>1269</v>
      </c>
      <c r="K6796">
        <v>6984</v>
      </c>
      <c r="L6796">
        <v>11</v>
      </c>
      <c r="M6796" t="s">
        <v>200</v>
      </c>
      <c r="N6796" t="s">
        <v>364</v>
      </c>
      <c r="O6796" t="s">
        <v>202</v>
      </c>
      <c r="P6796" t="s">
        <v>365</v>
      </c>
    </row>
    <row r="6797" spans="1:16" x14ac:dyDescent="0.25">
      <c r="A6797">
        <v>9091</v>
      </c>
      <c r="B6797" t="s">
        <v>360</v>
      </c>
      <c r="E6797" t="s">
        <v>7109</v>
      </c>
      <c r="F6797" t="s">
        <v>347</v>
      </c>
      <c r="G6797" t="s">
        <v>6708</v>
      </c>
      <c r="H6797" t="s">
        <v>198</v>
      </c>
      <c r="I6797" t="s">
        <v>6709</v>
      </c>
      <c r="J6797">
        <v>1272</v>
      </c>
      <c r="K6797">
        <v>221647</v>
      </c>
      <c r="L6797">
        <v>11</v>
      </c>
      <c r="M6797" t="s">
        <v>200</v>
      </c>
      <c r="N6797" t="s">
        <v>364</v>
      </c>
      <c r="O6797" t="s">
        <v>202</v>
      </c>
      <c r="P6797" t="s">
        <v>365</v>
      </c>
    </row>
    <row r="6798" spans="1:16" x14ac:dyDescent="0.25">
      <c r="A6798">
        <v>9092</v>
      </c>
      <c r="B6798" t="s">
        <v>360</v>
      </c>
      <c r="E6798" t="s">
        <v>7110</v>
      </c>
      <c r="F6798" t="s">
        <v>347</v>
      </c>
      <c r="G6798" t="s">
        <v>6708</v>
      </c>
      <c r="H6798" t="s">
        <v>198</v>
      </c>
      <c r="I6798" t="s">
        <v>6709</v>
      </c>
      <c r="J6798">
        <v>1270</v>
      </c>
      <c r="K6798">
        <v>56163</v>
      </c>
      <c r="L6798">
        <v>11</v>
      </c>
      <c r="M6798" t="s">
        <v>200</v>
      </c>
      <c r="N6798" t="s">
        <v>364</v>
      </c>
      <c r="O6798" t="s">
        <v>202</v>
      </c>
      <c r="P6798" t="s">
        <v>365</v>
      </c>
    </row>
    <row r="6799" spans="1:16" x14ac:dyDescent="0.25">
      <c r="A6799">
        <v>9093</v>
      </c>
      <c r="B6799" t="s">
        <v>360</v>
      </c>
      <c r="E6799" t="s">
        <v>7111</v>
      </c>
      <c r="F6799" t="s">
        <v>347</v>
      </c>
      <c r="G6799" t="s">
        <v>6708</v>
      </c>
      <c r="H6799" t="s">
        <v>198</v>
      </c>
      <c r="I6799" t="s">
        <v>6709</v>
      </c>
      <c r="J6799">
        <v>1275</v>
      </c>
      <c r="K6799">
        <v>1032</v>
      </c>
      <c r="L6799">
        <v>11</v>
      </c>
      <c r="M6799" t="s">
        <v>200</v>
      </c>
      <c r="N6799" t="s">
        <v>364</v>
      </c>
      <c r="O6799" t="s">
        <v>202</v>
      </c>
      <c r="P6799" t="s">
        <v>365</v>
      </c>
    </row>
    <row r="6800" spans="1:16" x14ac:dyDescent="0.25">
      <c r="A6800">
        <v>9094</v>
      </c>
      <c r="B6800" t="s">
        <v>360</v>
      </c>
      <c r="E6800" t="s">
        <v>7112</v>
      </c>
      <c r="F6800" t="s">
        <v>347</v>
      </c>
      <c r="G6800" t="s">
        <v>6708</v>
      </c>
      <c r="H6800" t="s">
        <v>198</v>
      </c>
      <c r="I6800" t="s">
        <v>6709</v>
      </c>
      <c r="J6800">
        <v>1270</v>
      </c>
      <c r="K6800">
        <v>85</v>
      </c>
      <c r="L6800">
        <v>11</v>
      </c>
      <c r="M6800" t="s">
        <v>200</v>
      </c>
      <c r="N6800" t="s">
        <v>364</v>
      </c>
      <c r="O6800" t="s">
        <v>202</v>
      </c>
      <c r="P6800" t="s">
        <v>365</v>
      </c>
    </row>
    <row r="6801" spans="1:16" x14ac:dyDescent="0.25">
      <c r="A6801">
        <v>9095</v>
      </c>
      <c r="B6801" t="s">
        <v>360</v>
      </c>
      <c r="E6801" t="s">
        <v>7113</v>
      </c>
      <c r="F6801" t="s">
        <v>347</v>
      </c>
      <c r="G6801" t="s">
        <v>6708</v>
      </c>
      <c r="H6801" t="s">
        <v>198</v>
      </c>
      <c r="I6801" t="s">
        <v>6709</v>
      </c>
      <c r="J6801">
        <v>1279</v>
      </c>
      <c r="K6801">
        <v>3833</v>
      </c>
      <c r="L6801">
        <v>11</v>
      </c>
      <c r="M6801" t="s">
        <v>200</v>
      </c>
      <c r="N6801" t="s">
        <v>364</v>
      </c>
      <c r="O6801" t="s">
        <v>202</v>
      </c>
      <c r="P6801" t="s">
        <v>365</v>
      </c>
    </row>
    <row r="6802" spans="1:16" x14ac:dyDescent="0.25">
      <c r="A6802">
        <v>9096</v>
      </c>
      <c r="B6802" t="s">
        <v>360</v>
      </c>
      <c r="E6802" t="s">
        <v>7114</v>
      </c>
      <c r="F6802" t="s">
        <v>347</v>
      </c>
      <c r="G6802" t="s">
        <v>6708</v>
      </c>
      <c r="H6802" t="s">
        <v>198</v>
      </c>
      <c r="I6802" t="s">
        <v>6709</v>
      </c>
      <c r="J6802">
        <v>1270</v>
      </c>
      <c r="K6802">
        <v>20479</v>
      </c>
      <c r="L6802">
        <v>11</v>
      </c>
      <c r="M6802" t="s">
        <v>200</v>
      </c>
      <c r="N6802" t="s">
        <v>364</v>
      </c>
      <c r="O6802" t="s">
        <v>202</v>
      </c>
      <c r="P6802" t="s">
        <v>365</v>
      </c>
    </row>
    <row r="6803" spans="1:16" x14ac:dyDescent="0.25">
      <c r="A6803">
        <v>9097</v>
      </c>
      <c r="B6803" t="s">
        <v>360</v>
      </c>
      <c r="E6803" t="s">
        <v>7115</v>
      </c>
      <c r="F6803" t="s">
        <v>347</v>
      </c>
      <c r="G6803" t="s">
        <v>6708</v>
      </c>
      <c r="H6803" t="s">
        <v>198</v>
      </c>
      <c r="I6803" t="s">
        <v>6709</v>
      </c>
      <c r="J6803">
        <v>1270</v>
      </c>
      <c r="K6803">
        <v>1173</v>
      </c>
      <c r="L6803">
        <v>11</v>
      </c>
      <c r="M6803" t="s">
        <v>200</v>
      </c>
      <c r="N6803" t="s">
        <v>364</v>
      </c>
      <c r="O6803" t="s">
        <v>202</v>
      </c>
      <c r="P6803" t="s">
        <v>365</v>
      </c>
    </row>
    <row r="6804" spans="1:16" x14ac:dyDescent="0.25">
      <c r="A6804">
        <v>9098</v>
      </c>
      <c r="B6804" t="s">
        <v>360</v>
      </c>
      <c r="E6804" t="s">
        <v>7113</v>
      </c>
      <c r="F6804" t="s">
        <v>347</v>
      </c>
      <c r="G6804" t="s">
        <v>6708</v>
      </c>
      <c r="H6804" t="s">
        <v>198</v>
      </c>
      <c r="I6804" t="s">
        <v>6709</v>
      </c>
      <c r="J6804">
        <v>1282</v>
      </c>
      <c r="K6804">
        <v>2583</v>
      </c>
      <c r="L6804">
        <v>11</v>
      </c>
      <c r="M6804" t="s">
        <v>200</v>
      </c>
      <c r="N6804" t="s">
        <v>364</v>
      </c>
      <c r="O6804" t="s">
        <v>202</v>
      </c>
      <c r="P6804" t="s">
        <v>365</v>
      </c>
    </row>
    <row r="6805" spans="1:16" x14ac:dyDescent="0.25">
      <c r="A6805">
        <v>9099</v>
      </c>
      <c r="B6805" t="s">
        <v>360</v>
      </c>
      <c r="E6805" t="s">
        <v>3870</v>
      </c>
      <c r="F6805" t="s">
        <v>347</v>
      </c>
      <c r="G6805" t="s">
        <v>6708</v>
      </c>
      <c r="H6805" t="s">
        <v>198</v>
      </c>
      <c r="I6805" t="s">
        <v>6709</v>
      </c>
      <c r="J6805">
        <v>1271</v>
      </c>
      <c r="K6805">
        <v>3276</v>
      </c>
      <c r="L6805">
        <v>11</v>
      </c>
      <c r="M6805" t="s">
        <v>200</v>
      </c>
      <c r="N6805" t="s">
        <v>364</v>
      </c>
      <c r="O6805" t="s">
        <v>202</v>
      </c>
      <c r="P6805" t="s">
        <v>365</v>
      </c>
    </row>
    <row r="6806" spans="1:16" x14ac:dyDescent="0.25">
      <c r="A6806">
        <v>9100</v>
      </c>
      <c r="B6806" t="s">
        <v>360</v>
      </c>
      <c r="E6806" t="s">
        <v>3870</v>
      </c>
      <c r="F6806" t="s">
        <v>347</v>
      </c>
      <c r="G6806" t="s">
        <v>6708</v>
      </c>
      <c r="H6806" t="s">
        <v>198</v>
      </c>
      <c r="I6806" t="s">
        <v>6709</v>
      </c>
      <c r="J6806">
        <v>1271</v>
      </c>
      <c r="K6806">
        <v>1050</v>
      </c>
      <c r="L6806">
        <v>11</v>
      </c>
      <c r="M6806" t="s">
        <v>200</v>
      </c>
      <c r="N6806" t="s">
        <v>364</v>
      </c>
      <c r="O6806" t="s">
        <v>202</v>
      </c>
      <c r="P6806" t="s">
        <v>365</v>
      </c>
    </row>
    <row r="6807" spans="1:16" x14ac:dyDescent="0.25">
      <c r="A6807">
        <v>9101</v>
      </c>
      <c r="B6807" t="s">
        <v>360</v>
      </c>
      <c r="E6807" t="s">
        <v>7116</v>
      </c>
      <c r="F6807" t="s">
        <v>347</v>
      </c>
      <c r="G6807" t="s">
        <v>6708</v>
      </c>
      <c r="H6807" t="s">
        <v>198</v>
      </c>
      <c r="I6807" t="s">
        <v>6709</v>
      </c>
      <c r="J6807">
        <v>1274</v>
      </c>
      <c r="K6807">
        <v>9554</v>
      </c>
      <c r="L6807">
        <v>11</v>
      </c>
      <c r="M6807" t="s">
        <v>200</v>
      </c>
      <c r="N6807" t="s">
        <v>364</v>
      </c>
      <c r="O6807" t="s">
        <v>202</v>
      </c>
      <c r="P6807" t="s">
        <v>365</v>
      </c>
    </row>
    <row r="6808" spans="1:16" x14ac:dyDescent="0.25">
      <c r="A6808">
        <v>9102</v>
      </c>
      <c r="B6808" t="s">
        <v>360</v>
      </c>
      <c r="E6808" t="s">
        <v>7109</v>
      </c>
      <c r="F6808" t="s">
        <v>347</v>
      </c>
      <c r="G6808" t="s">
        <v>6708</v>
      </c>
      <c r="H6808" t="s">
        <v>198</v>
      </c>
      <c r="I6808" t="s">
        <v>6709</v>
      </c>
      <c r="J6808">
        <v>1273</v>
      </c>
      <c r="K6808">
        <v>4407</v>
      </c>
      <c r="L6808">
        <v>11</v>
      </c>
      <c r="M6808" t="s">
        <v>200</v>
      </c>
      <c r="N6808" t="s">
        <v>364</v>
      </c>
      <c r="O6808" t="s">
        <v>202</v>
      </c>
      <c r="P6808" t="s">
        <v>365</v>
      </c>
    </row>
    <row r="6809" spans="1:16" x14ac:dyDescent="0.25">
      <c r="A6809">
        <v>9103</v>
      </c>
      <c r="B6809" t="s">
        <v>360</v>
      </c>
      <c r="E6809" t="s">
        <v>7117</v>
      </c>
      <c r="F6809" t="s">
        <v>347</v>
      </c>
      <c r="G6809" t="s">
        <v>6708</v>
      </c>
      <c r="H6809" t="s">
        <v>198</v>
      </c>
      <c r="I6809" t="s">
        <v>6709</v>
      </c>
      <c r="J6809">
        <v>1274</v>
      </c>
      <c r="K6809">
        <v>887</v>
      </c>
      <c r="L6809">
        <v>11</v>
      </c>
      <c r="M6809" t="s">
        <v>200</v>
      </c>
      <c r="N6809" t="s">
        <v>364</v>
      </c>
      <c r="O6809" t="s">
        <v>202</v>
      </c>
      <c r="P6809" t="s">
        <v>365</v>
      </c>
    </row>
    <row r="6810" spans="1:16" x14ac:dyDescent="0.25">
      <c r="A6810">
        <v>9104</v>
      </c>
      <c r="B6810" t="s">
        <v>360</v>
      </c>
      <c r="E6810" t="s">
        <v>7118</v>
      </c>
      <c r="F6810" t="s">
        <v>347</v>
      </c>
      <c r="G6810" t="s">
        <v>6708</v>
      </c>
      <c r="H6810" t="s">
        <v>198</v>
      </c>
      <c r="I6810" t="s">
        <v>6709</v>
      </c>
      <c r="J6810">
        <v>1270</v>
      </c>
      <c r="K6810">
        <v>1805</v>
      </c>
      <c r="L6810">
        <v>11</v>
      </c>
      <c r="M6810" t="s">
        <v>200</v>
      </c>
      <c r="N6810" t="s">
        <v>364</v>
      </c>
      <c r="O6810" t="s">
        <v>202</v>
      </c>
      <c r="P6810" t="s">
        <v>365</v>
      </c>
    </row>
    <row r="6811" spans="1:16" x14ac:dyDescent="0.25">
      <c r="A6811">
        <v>9105</v>
      </c>
      <c r="B6811" t="s">
        <v>360</v>
      </c>
      <c r="E6811" t="s">
        <v>7119</v>
      </c>
      <c r="F6811" t="s">
        <v>347</v>
      </c>
      <c r="G6811" t="s">
        <v>6708</v>
      </c>
      <c r="H6811" t="s">
        <v>198</v>
      </c>
      <c r="I6811" t="s">
        <v>6709</v>
      </c>
      <c r="J6811">
        <v>1270</v>
      </c>
      <c r="K6811">
        <v>111391</v>
      </c>
      <c r="L6811">
        <v>11</v>
      </c>
      <c r="M6811" t="s">
        <v>200</v>
      </c>
      <c r="N6811" t="s">
        <v>364</v>
      </c>
      <c r="O6811" t="s">
        <v>202</v>
      </c>
      <c r="P6811" t="s">
        <v>365</v>
      </c>
    </row>
    <row r="6812" spans="1:16" x14ac:dyDescent="0.25">
      <c r="A6812">
        <v>9106</v>
      </c>
      <c r="B6812" t="s">
        <v>360</v>
      </c>
      <c r="E6812" t="s">
        <v>7099</v>
      </c>
      <c r="F6812" t="s">
        <v>347</v>
      </c>
      <c r="G6812" t="s">
        <v>6708</v>
      </c>
      <c r="H6812" t="s">
        <v>198</v>
      </c>
      <c r="I6812" t="s">
        <v>6709</v>
      </c>
      <c r="J6812">
        <v>1266</v>
      </c>
      <c r="K6812">
        <v>64139</v>
      </c>
      <c r="L6812">
        <v>11</v>
      </c>
      <c r="M6812" t="s">
        <v>200</v>
      </c>
      <c r="N6812" t="s">
        <v>364</v>
      </c>
      <c r="O6812" t="s">
        <v>202</v>
      </c>
      <c r="P6812" t="s">
        <v>365</v>
      </c>
    </row>
    <row r="6813" spans="1:16" x14ac:dyDescent="0.25">
      <c r="A6813">
        <v>9107</v>
      </c>
      <c r="B6813" t="s">
        <v>360</v>
      </c>
      <c r="E6813" t="s">
        <v>7120</v>
      </c>
      <c r="F6813" t="s">
        <v>347</v>
      </c>
      <c r="G6813" t="s">
        <v>6708</v>
      </c>
      <c r="H6813" t="s">
        <v>198</v>
      </c>
      <c r="I6813" t="s">
        <v>6709</v>
      </c>
      <c r="J6813">
        <v>1269</v>
      </c>
      <c r="K6813">
        <v>244029</v>
      </c>
      <c r="L6813">
        <v>11</v>
      </c>
      <c r="M6813" t="s">
        <v>200</v>
      </c>
      <c r="N6813" t="s">
        <v>364</v>
      </c>
      <c r="O6813" t="s">
        <v>202</v>
      </c>
      <c r="P6813" t="s">
        <v>365</v>
      </c>
    </row>
    <row r="6814" spans="1:16" x14ac:dyDescent="0.25">
      <c r="A6814">
        <v>9108</v>
      </c>
      <c r="B6814" t="s">
        <v>360</v>
      </c>
      <c r="E6814" t="s">
        <v>7121</v>
      </c>
      <c r="F6814" t="s">
        <v>347</v>
      </c>
      <c r="G6814" t="s">
        <v>6708</v>
      </c>
      <c r="H6814" t="s">
        <v>198</v>
      </c>
      <c r="I6814" t="s">
        <v>6709</v>
      </c>
      <c r="J6814">
        <v>1268</v>
      </c>
      <c r="K6814">
        <v>2623</v>
      </c>
      <c r="L6814">
        <v>11</v>
      </c>
      <c r="M6814" t="s">
        <v>200</v>
      </c>
      <c r="N6814" t="s">
        <v>364</v>
      </c>
      <c r="O6814" t="s">
        <v>202</v>
      </c>
      <c r="P6814" t="s">
        <v>365</v>
      </c>
    </row>
    <row r="6815" spans="1:16" x14ac:dyDescent="0.25">
      <c r="A6815">
        <v>9109</v>
      </c>
      <c r="B6815" t="s">
        <v>360</v>
      </c>
      <c r="E6815" t="s">
        <v>7109</v>
      </c>
      <c r="F6815" t="s">
        <v>347</v>
      </c>
      <c r="G6815" t="s">
        <v>6708</v>
      </c>
      <c r="H6815" t="s">
        <v>198</v>
      </c>
      <c r="I6815" t="s">
        <v>6709</v>
      </c>
      <c r="J6815">
        <v>1274</v>
      </c>
      <c r="K6815">
        <v>27282</v>
      </c>
      <c r="L6815">
        <v>11</v>
      </c>
      <c r="M6815" t="s">
        <v>200</v>
      </c>
      <c r="N6815" t="s">
        <v>364</v>
      </c>
      <c r="O6815" t="s">
        <v>202</v>
      </c>
      <c r="P6815" t="s">
        <v>365</v>
      </c>
    </row>
    <row r="6816" spans="1:16" x14ac:dyDescent="0.25">
      <c r="A6816">
        <v>9110</v>
      </c>
      <c r="B6816" t="s">
        <v>360</v>
      </c>
      <c r="E6816" t="s">
        <v>7122</v>
      </c>
      <c r="F6816" t="s">
        <v>347</v>
      </c>
      <c r="G6816" t="s">
        <v>6708</v>
      </c>
      <c r="H6816" t="s">
        <v>198</v>
      </c>
      <c r="I6816" t="s">
        <v>6709</v>
      </c>
      <c r="J6816">
        <v>1278</v>
      </c>
      <c r="K6816">
        <v>30505</v>
      </c>
      <c r="L6816">
        <v>11</v>
      </c>
      <c r="M6816" t="s">
        <v>200</v>
      </c>
      <c r="N6816" t="s">
        <v>364</v>
      </c>
      <c r="O6816" t="s">
        <v>202</v>
      </c>
      <c r="P6816" t="s">
        <v>365</v>
      </c>
    </row>
    <row r="6817" spans="1:16" x14ac:dyDescent="0.25">
      <c r="A6817">
        <v>9111</v>
      </c>
      <c r="B6817" t="s">
        <v>360</v>
      </c>
      <c r="E6817" t="s">
        <v>7123</v>
      </c>
      <c r="F6817" t="s">
        <v>347</v>
      </c>
      <c r="G6817" t="s">
        <v>6708</v>
      </c>
      <c r="H6817" t="s">
        <v>198</v>
      </c>
      <c r="I6817" t="s">
        <v>6709</v>
      </c>
      <c r="J6817">
        <v>1265</v>
      </c>
      <c r="K6817">
        <v>53145</v>
      </c>
      <c r="L6817">
        <v>11</v>
      </c>
      <c r="M6817" t="s">
        <v>200</v>
      </c>
      <c r="N6817" t="s">
        <v>364</v>
      </c>
      <c r="O6817" t="s">
        <v>202</v>
      </c>
      <c r="P6817" t="s">
        <v>365</v>
      </c>
    </row>
    <row r="6818" spans="1:16" x14ac:dyDescent="0.25">
      <c r="A6818">
        <v>9112</v>
      </c>
      <c r="B6818" t="s">
        <v>360</v>
      </c>
      <c r="E6818" t="s">
        <v>7124</v>
      </c>
      <c r="F6818" t="s">
        <v>347</v>
      </c>
      <c r="G6818" t="s">
        <v>6708</v>
      </c>
      <c r="H6818" t="s">
        <v>198</v>
      </c>
      <c r="I6818" t="s">
        <v>6709</v>
      </c>
      <c r="J6818">
        <v>1282</v>
      </c>
      <c r="K6818">
        <v>34163</v>
      </c>
      <c r="L6818">
        <v>11</v>
      </c>
      <c r="M6818" t="s">
        <v>200</v>
      </c>
      <c r="N6818" t="s">
        <v>364</v>
      </c>
      <c r="O6818" t="s">
        <v>202</v>
      </c>
      <c r="P6818" t="s">
        <v>365</v>
      </c>
    </row>
    <row r="6819" spans="1:16" x14ac:dyDescent="0.25">
      <c r="A6819">
        <v>9113</v>
      </c>
      <c r="B6819" t="s">
        <v>360</v>
      </c>
      <c r="E6819" t="s">
        <v>7125</v>
      </c>
      <c r="F6819" t="s">
        <v>347</v>
      </c>
      <c r="G6819" t="s">
        <v>6708</v>
      </c>
      <c r="H6819" t="s">
        <v>198</v>
      </c>
      <c r="I6819" t="s">
        <v>6709</v>
      </c>
      <c r="J6819">
        <v>1285</v>
      </c>
      <c r="K6819">
        <v>84993</v>
      </c>
      <c r="L6819">
        <v>11</v>
      </c>
      <c r="M6819" t="s">
        <v>200</v>
      </c>
      <c r="N6819" t="s">
        <v>364</v>
      </c>
      <c r="O6819" t="s">
        <v>202</v>
      </c>
      <c r="P6819" t="s">
        <v>365</v>
      </c>
    </row>
    <row r="6820" spans="1:16" x14ac:dyDescent="0.25">
      <c r="A6820">
        <v>9114</v>
      </c>
      <c r="B6820" t="s">
        <v>360</v>
      </c>
      <c r="E6820" t="s">
        <v>7126</v>
      </c>
      <c r="F6820" t="s">
        <v>347</v>
      </c>
      <c r="G6820" t="s">
        <v>6708</v>
      </c>
      <c r="H6820" t="s">
        <v>198</v>
      </c>
      <c r="I6820" t="s">
        <v>6709</v>
      </c>
      <c r="J6820">
        <v>1275</v>
      </c>
      <c r="K6820">
        <v>108019</v>
      </c>
      <c r="L6820">
        <v>11</v>
      </c>
      <c r="M6820" t="s">
        <v>200</v>
      </c>
      <c r="N6820" t="s">
        <v>364</v>
      </c>
      <c r="O6820" t="s">
        <v>202</v>
      </c>
      <c r="P6820" t="s">
        <v>365</v>
      </c>
    </row>
    <row r="6821" spans="1:16" x14ac:dyDescent="0.25">
      <c r="A6821">
        <v>9115</v>
      </c>
      <c r="B6821" t="s">
        <v>360</v>
      </c>
      <c r="E6821" t="s">
        <v>7127</v>
      </c>
      <c r="F6821" t="s">
        <v>347</v>
      </c>
      <c r="G6821" t="s">
        <v>6708</v>
      </c>
      <c r="H6821" t="s">
        <v>198</v>
      </c>
      <c r="I6821" t="s">
        <v>6709</v>
      </c>
      <c r="J6821">
        <v>1278</v>
      </c>
      <c r="K6821">
        <v>122191</v>
      </c>
      <c r="L6821">
        <v>11</v>
      </c>
      <c r="M6821" t="s">
        <v>200</v>
      </c>
      <c r="N6821" t="s">
        <v>364</v>
      </c>
      <c r="O6821" t="s">
        <v>202</v>
      </c>
      <c r="P6821" t="s">
        <v>365</v>
      </c>
    </row>
    <row r="6822" spans="1:16" x14ac:dyDescent="0.25">
      <c r="A6822">
        <v>9116</v>
      </c>
      <c r="B6822" t="s">
        <v>360</v>
      </c>
      <c r="E6822" t="s">
        <v>7128</v>
      </c>
      <c r="F6822" t="s">
        <v>347</v>
      </c>
      <c r="G6822" t="s">
        <v>6708</v>
      </c>
      <c r="H6822" t="s">
        <v>198</v>
      </c>
      <c r="I6822" t="s">
        <v>6709</v>
      </c>
      <c r="J6822">
        <v>1266</v>
      </c>
      <c r="K6822">
        <v>8653</v>
      </c>
      <c r="L6822">
        <v>11</v>
      </c>
      <c r="M6822" t="s">
        <v>200</v>
      </c>
      <c r="N6822" t="s">
        <v>364</v>
      </c>
      <c r="O6822" t="s">
        <v>202</v>
      </c>
      <c r="P6822" t="s">
        <v>365</v>
      </c>
    </row>
    <row r="6823" spans="1:16" x14ac:dyDescent="0.25">
      <c r="A6823">
        <v>9117</v>
      </c>
      <c r="B6823" t="s">
        <v>360</v>
      </c>
      <c r="E6823" t="s">
        <v>7129</v>
      </c>
      <c r="F6823" t="s">
        <v>347</v>
      </c>
      <c r="G6823" t="s">
        <v>6708</v>
      </c>
      <c r="H6823" t="s">
        <v>198</v>
      </c>
      <c r="I6823" t="s">
        <v>6709</v>
      </c>
      <c r="J6823">
        <v>1283</v>
      </c>
      <c r="K6823">
        <v>6814</v>
      </c>
      <c r="L6823">
        <v>11</v>
      </c>
      <c r="M6823" t="s">
        <v>200</v>
      </c>
      <c r="N6823" t="s">
        <v>364</v>
      </c>
      <c r="O6823" t="s">
        <v>202</v>
      </c>
      <c r="P6823" t="s">
        <v>365</v>
      </c>
    </row>
    <row r="6824" spans="1:16" x14ac:dyDescent="0.25">
      <c r="A6824">
        <v>9118</v>
      </c>
      <c r="B6824" t="s">
        <v>360</v>
      </c>
      <c r="E6824" t="s">
        <v>7130</v>
      </c>
      <c r="F6824" t="s">
        <v>347</v>
      </c>
      <c r="G6824" t="s">
        <v>6708</v>
      </c>
      <c r="H6824" t="s">
        <v>198</v>
      </c>
      <c r="I6824" t="s">
        <v>6709</v>
      </c>
      <c r="J6824">
        <v>1263</v>
      </c>
      <c r="K6824">
        <v>10378</v>
      </c>
      <c r="L6824">
        <v>11</v>
      </c>
      <c r="M6824" t="s">
        <v>200</v>
      </c>
      <c r="N6824" t="s">
        <v>364</v>
      </c>
      <c r="O6824" t="s">
        <v>202</v>
      </c>
      <c r="P6824" t="s">
        <v>365</v>
      </c>
    </row>
    <row r="6825" spans="1:16" x14ac:dyDescent="0.25">
      <c r="A6825">
        <v>9119</v>
      </c>
      <c r="B6825" t="s">
        <v>360</v>
      </c>
      <c r="E6825" t="s">
        <v>7131</v>
      </c>
      <c r="F6825" t="s">
        <v>347</v>
      </c>
      <c r="G6825" t="s">
        <v>6708</v>
      </c>
      <c r="H6825" t="s">
        <v>198</v>
      </c>
      <c r="I6825" t="s">
        <v>6709</v>
      </c>
      <c r="J6825">
        <v>1269</v>
      </c>
      <c r="K6825">
        <v>3731</v>
      </c>
      <c r="L6825">
        <v>11</v>
      </c>
      <c r="M6825" t="s">
        <v>200</v>
      </c>
      <c r="N6825" t="s">
        <v>364</v>
      </c>
      <c r="O6825" t="s">
        <v>202</v>
      </c>
      <c r="P6825" t="s">
        <v>365</v>
      </c>
    </row>
    <row r="6826" spans="1:16" x14ac:dyDescent="0.25">
      <c r="A6826">
        <v>9120</v>
      </c>
      <c r="B6826" t="s">
        <v>360</v>
      </c>
      <c r="E6826" t="s">
        <v>7132</v>
      </c>
      <c r="F6826" t="s">
        <v>347</v>
      </c>
      <c r="G6826" t="s">
        <v>6708</v>
      </c>
      <c r="H6826" t="s">
        <v>198</v>
      </c>
      <c r="I6826" t="s">
        <v>6709</v>
      </c>
      <c r="J6826">
        <v>1277</v>
      </c>
      <c r="K6826">
        <v>24685</v>
      </c>
      <c r="L6826">
        <v>11</v>
      </c>
      <c r="M6826" t="s">
        <v>200</v>
      </c>
      <c r="N6826" t="s">
        <v>364</v>
      </c>
      <c r="O6826" t="s">
        <v>202</v>
      </c>
      <c r="P6826" t="s">
        <v>365</v>
      </c>
    </row>
    <row r="6827" spans="1:16" x14ac:dyDescent="0.25">
      <c r="A6827">
        <v>9121</v>
      </c>
      <c r="B6827" t="s">
        <v>360</v>
      </c>
      <c r="E6827" t="s">
        <v>7133</v>
      </c>
      <c r="F6827" t="s">
        <v>347</v>
      </c>
      <c r="G6827" t="s">
        <v>6708</v>
      </c>
      <c r="H6827" t="s">
        <v>198</v>
      </c>
      <c r="I6827" t="s">
        <v>6709</v>
      </c>
      <c r="J6827">
        <v>1269</v>
      </c>
      <c r="K6827">
        <v>1407</v>
      </c>
      <c r="L6827">
        <v>11</v>
      </c>
      <c r="M6827" t="s">
        <v>200</v>
      </c>
      <c r="N6827" t="s">
        <v>364</v>
      </c>
      <c r="O6827" t="s">
        <v>202</v>
      </c>
      <c r="P6827" t="s">
        <v>365</v>
      </c>
    </row>
    <row r="6828" spans="1:16" x14ac:dyDescent="0.25">
      <c r="A6828">
        <v>9122</v>
      </c>
      <c r="B6828" t="s">
        <v>360</v>
      </c>
      <c r="E6828" t="s">
        <v>7134</v>
      </c>
      <c r="F6828" t="s">
        <v>347</v>
      </c>
      <c r="G6828" t="s">
        <v>6708</v>
      </c>
      <c r="H6828" t="s">
        <v>198</v>
      </c>
      <c r="I6828" t="s">
        <v>6709</v>
      </c>
      <c r="J6828">
        <v>1279</v>
      </c>
      <c r="K6828">
        <v>2521</v>
      </c>
      <c r="L6828">
        <v>11</v>
      </c>
      <c r="M6828" t="s">
        <v>200</v>
      </c>
      <c r="N6828" t="s">
        <v>364</v>
      </c>
      <c r="O6828" t="s">
        <v>202</v>
      </c>
      <c r="P6828" t="s">
        <v>365</v>
      </c>
    </row>
    <row r="6829" spans="1:16" x14ac:dyDescent="0.25">
      <c r="A6829">
        <v>9123</v>
      </c>
      <c r="B6829" t="s">
        <v>360</v>
      </c>
      <c r="E6829" t="s">
        <v>7135</v>
      </c>
      <c r="F6829" t="s">
        <v>347</v>
      </c>
      <c r="G6829" t="s">
        <v>6708</v>
      </c>
      <c r="H6829" t="s">
        <v>198</v>
      </c>
      <c r="I6829" t="s">
        <v>6709</v>
      </c>
      <c r="J6829">
        <v>1280</v>
      </c>
      <c r="K6829">
        <v>4920</v>
      </c>
      <c r="L6829">
        <v>11</v>
      </c>
      <c r="M6829" t="s">
        <v>200</v>
      </c>
      <c r="N6829" t="s">
        <v>364</v>
      </c>
      <c r="O6829" t="s">
        <v>202</v>
      </c>
      <c r="P6829" t="s">
        <v>365</v>
      </c>
    </row>
    <row r="6830" spans="1:16" x14ac:dyDescent="0.25">
      <c r="A6830">
        <v>9124</v>
      </c>
      <c r="B6830" t="s">
        <v>360</v>
      </c>
      <c r="E6830" t="s">
        <v>7136</v>
      </c>
      <c r="F6830" t="s">
        <v>347</v>
      </c>
      <c r="G6830" t="s">
        <v>6708</v>
      </c>
      <c r="H6830" t="s">
        <v>198</v>
      </c>
      <c r="I6830" t="s">
        <v>6709</v>
      </c>
      <c r="J6830">
        <v>1279</v>
      </c>
      <c r="K6830">
        <v>4779</v>
      </c>
      <c r="L6830">
        <v>11</v>
      </c>
      <c r="M6830" t="s">
        <v>200</v>
      </c>
      <c r="N6830" t="s">
        <v>364</v>
      </c>
      <c r="O6830" t="s">
        <v>202</v>
      </c>
      <c r="P6830" t="s">
        <v>365</v>
      </c>
    </row>
    <row r="6831" spans="1:16" x14ac:dyDescent="0.25">
      <c r="A6831">
        <v>9125</v>
      </c>
      <c r="B6831" t="s">
        <v>360</v>
      </c>
      <c r="E6831" t="s">
        <v>7137</v>
      </c>
      <c r="F6831" t="s">
        <v>347</v>
      </c>
      <c r="G6831" t="s">
        <v>6708</v>
      </c>
      <c r="H6831" t="s">
        <v>198</v>
      </c>
      <c r="I6831" t="s">
        <v>6709</v>
      </c>
      <c r="J6831">
        <v>1286</v>
      </c>
      <c r="K6831">
        <v>6741</v>
      </c>
      <c r="L6831">
        <v>11</v>
      </c>
      <c r="M6831" t="s">
        <v>200</v>
      </c>
      <c r="N6831" t="s">
        <v>364</v>
      </c>
      <c r="O6831" t="s">
        <v>202</v>
      </c>
      <c r="P6831" t="s">
        <v>365</v>
      </c>
    </row>
    <row r="6832" spans="1:16" x14ac:dyDescent="0.25">
      <c r="A6832">
        <v>9126</v>
      </c>
      <c r="B6832" t="s">
        <v>360</v>
      </c>
      <c r="E6832" t="s">
        <v>7138</v>
      </c>
      <c r="F6832" t="s">
        <v>347</v>
      </c>
      <c r="G6832" t="s">
        <v>6708</v>
      </c>
      <c r="H6832" t="s">
        <v>198</v>
      </c>
      <c r="I6832" t="s">
        <v>6709</v>
      </c>
      <c r="J6832">
        <v>1265</v>
      </c>
      <c r="K6832">
        <v>163711</v>
      </c>
      <c r="L6832">
        <v>11</v>
      </c>
      <c r="M6832" t="s">
        <v>200</v>
      </c>
      <c r="N6832" t="s">
        <v>364</v>
      </c>
      <c r="O6832" t="s">
        <v>202</v>
      </c>
      <c r="P6832" t="s">
        <v>365</v>
      </c>
    </row>
    <row r="6833" spans="1:16" x14ac:dyDescent="0.25">
      <c r="A6833">
        <v>9127</v>
      </c>
      <c r="B6833" t="s">
        <v>360</v>
      </c>
      <c r="E6833" t="s">
        <v>7139</v>
      </c>
      <c r="F6833" t="s">
        <v>347</v>
      </c>
      <c r="G6833" t="s">
        <v>6708</v>
      </c>
      <c r="H6833" t="s">
        <v>198</v>
      </c>
      <c r="I6833" t="s">
        <v>6709</v>
      </c>
      <c r="J6833">
        <v>1266</v>
      </c>
      <c r="K6833">
        <v>1740</v>
      </c>
      <c r="L6833">
        <v>11</v>
      </c>
      <c r="M6833" t="s">
        <v>200</v>
      </c>
      <c r="N6833" t="s">
        <v>364</v>
      </c>
      <c r="O6833" t="s">
        <v>202</v>
      </c>
      <c r="P6833" t="s">
        <v>365</v>
      </c>
    </row>
    <row r="6834" spans="1:16" x14ac:dyDescent="0.25">
      <c r="A6834">
        <v>9128</v>
      </c>
      <c r="B6834" t="s">
        <v>360</v>
      </c>
      <c r="E6834" t="s">
        <v>7140</v>
      </c>
      <c r="F6834" t="s">
        <v>347</v>
      </c>
      <c r="G6834" t="s">
        <v>6708</v>
      </c>
      <c r="H6834" t="s">
        <v>198</v>
      </c>
      <c r="I6834" t="s">
        <v>6709</v>
      </c>
      <c r="J6834">
        <v>1257</v>
      </c>
      <c r="K6834">
        <v>1201</v>
      </c>
      <c r="L6834">
        <v>11</v>
      </c>
      <c r="M6834" t="s">
        <v>200</v>
      </c>
      <c r="N6834" t="s">
        <v>364</v>
      </c>
      <c r="O6834" t="s">
        <v>202</v>
      </c>
      <c r="P6834" t="s">
        <v>365</v>
      </c>
    </row>
    <row r="6835" spans="1:16" x14ac:dyDescent="0.25">
      <c r="A6835">
        <v>9129</v>
      </c>
      <c r="B6835" t="s">
        <v>360</v>
      </c>
      <c r="E6835" t="s">
        <v>7141</v>
      </c>
      <c r="F6835" t="s">
        <v>347</v>
      </c>
      <c r="G6835" t="s">
        <v>6708</v>
      </c>
      <c r="H6835" t="s">
        <v>198</v>
      </c>
      <c r="I6835" t="s">
        <v>6709</v>
      </c>
      <c r="J6835">
        <v>1285</v>
      </c>
      <c r="K6835">
        <v>295088</v>
      </c>
      <c r="L6835">
        <v>11</v>
      </c>
      <c r="M6835" t="s">
        <v>200</v>
      </c>
      <c r="N6835" t="s">
        <v>364</v>
      </c>
      <c r="O6835" t="s">
        <v>202</v>
      </c>
      <c r="P6835" t="s">
        <v>365</v>
      </c>
    </row>
    <row r="6836" spans="1:16" x14ac:dyDescent="0.25">
      <c r="A6836">
        <v>9130</v>
      </c>
      <c r="B6836" t="s">
        <v>360</v>
      </c>
      <c r="E6836" t="s">
        <v>7142</v>
      </c>
      <c r="F6836" t="s">
        <v>347</v>
      </c>
      <c r="G6836" t="s">
        <v>6708</v>
      </c>
      <c r="H6836" t="s">
        <v>198</v>
      </c>
      <c r="I6836" t="s">
        <v>6709</v>
      </c>
      <c r="J6836">
        <v>1263</v>
      </c>
      <c r="K6836">
        <v>91087</v>
      </c>
      <c r="L6836">
        <v>11</v>
      </c>
      <c r="M6836" t="s">
        <v>200</v>
      </c>
      <c r="N6836" t="s">
        <v>364</v>
      </c>
      <c r="O6836" t="s">
        <v>202</v>
      </c>
      <c r="P6836" t="s">
        <v>365</v>
      </c>
    </row>
    <row r="6837" spans="1:16" x14ac:dyDescent="0.25">
      <c r="A6837">
        <v>9131</v>
      </c>
      <c r="B6837" t="s">
        <v>360</v>
      </c>
      <c r="E6837" t="s">
        <v>7143</v>
      </c>
      <c r="F6837" t="s">
        <v>347</v>
      </c>
      <c r="G6837" t="s">
        <v>6708</v>
      </c>
      <c r="H6837" t="s">
        <v>198</v>
      </c>
      <c r="I6837" t="s">
        <v>6709</v>
      </c>
      <c r="J6837">
        <v>1265</v>
      </c>
      <c r="K6837">
        <v>40951</v>
      </c>
      <c r="L6837">
        <v>11</v>
      </c>
      <c r="M6837" t="s">
        <v>200</v>
      </c>
      <c r="N6837" t="s">
        <v>364</v>
      </c>
      <c r="O6837" t="s">
        <v>202</v>
      </c>
      <c r="P6837" t="s">
        <v>365</v>
      </c>
    </row>
    <row r="6838" spans="1:16" x14ac:dyDescent="0.25">
      <c r="A6838">
        <v>9132</v>
      </c>
      <c r="B6838" t="s">
        <v>360</v>
      </c>
      <c r="E6838" t="s">
        <v>7144</v>
      </c>
      <c r="F6838" t="s">
        <v>347</v>
      </c>
      <c r="G6838" t="s">
        <v>6708</v>
      </c>
      <c r="H6838" t="s">
        <v>198</v>
      </c>
      <c r="I6838" t="s">
        <v>6709</v>
      </c>
      <c r="J6838">
        <v>1258</v>
      </c>
      <c r="K6838">
        <v>10226</v>
      </c>
      <c r="L6838">
        <v>11</v>
      </c>
      <c r="M6838" t="s">
        <v>200</v>
      </c>
      <c r="N6838" t="s">
        <v>364</v>
      </c>
      <c r="O6838" t="s">
        <v>202</v>
      </c>
      <c r="P6838" t="s">
        <v>365</v>
      </c>
    </row>
    <row r="6839" spans="1:16" x14ac:dyDescent="0.25">
      <c r="A6839">
        <v>9133</v>
      </c>
      <c r="B6839" t="s">
        <v>360</v>
      </c>
      <c r="E6839" t="s">
        <v>7145</v>
      </c>
      <c r="F6839" t="s">
        <v>347</v>
      </c>
      <c r="G6839" t="s">
        <v>6708</v>
      </c>
      <c r="H6839" t="s">
        <v>198</v>
      </c>
      <c r="I6839" t="s">
        <v>6709</v>
      </c>
      <c r="J6839">
        <v>1275</v>
      </c>
      <c r="K6839">
        <v>92216</v>
      </c>
      <c r="L6839">
        <v>11</v>
      </c>
      <c r="M6839" t="s">
        <v>200</v>
      </c>
      <c r="N6839" t="s">
        <v>364</v>
      </c>
      <c r="O6839" t="s">
        <v>202</v>
      </c>
      <c r="P6839" t="s">
        <v>365</v>
      </c>
    </row>
    <row r="6840" spans="1:16" x14ac:dyDescent="0.25">
      <c r="A6840">
        <v>9134</v>
      </c>
      <c r="B6840" t="s">
        <v>360</v>
      </c>
      <c r="E6840" t="s">
        <v>929</v>
      </c>
      <c r="F6840" t="s">
        <v>347</v>
      </c>
      <c r="G6840" t="s">
        <v>6708</v>
      </c>
      <c r="H6840" t="s">
        <v>198</v>
      </c>
      <c r="I6840" t="s">
        <v>6709</v>
      </c>
      <c r="J6840">
        <v>1273</v>
      </c>
      <c r="K6840">
        <v>2141</v>
      </c>
      <c r="L6840">
        <v>11</v>
      </c>
      <c r="M6840" t="s">
        <v>200</v>
      </c>
      <c r="N6840" t="s">
        <v>364</v>
      </c>
      <c r="O6840" t="s">
        <v>202</v>
      </c>
      <c r="P6840" t="s">
        <v>365</v>
      </c>
    </row>
    <row r="6841" spans="1:16" x14ac:dyDescent="0.25">
      <c r="A6841">
        <v>9135</v>
      </c>
      <c r="B6841" t="s">
        <v>360</v>
      </c>
      <c r="E6841" t="s">
        <v>7146</v>
      </c>
      <c r="F6841" t="s">
        <v>347</v>
      </c>
      <c r="G6841" t="s">
        <v>6708</v>
      </c>
      <c r="H6841" t="s">
        <v>198</v>
      </c>
      <c r="I6841" t="s">
        <v>6709</v>
      </c>
      <c r="J6841">
        <v>1267</v>
      </c>
      <c r="K6841">
        <v>236405</v>
      </c>
      <c r="L6841">
        <v>11</v>
      </c>
      <c r="M6841" t="s">
        <v>200</v>
      </c>
      <c r="N6841" t="s">
        <v>364</v>
      </c>
      <c r="O6841" t="s">
        <v>202</v>
      </c>
      <c r="P6841" t="s">
        <v>365</v>
      </c>
    </row>
    <row r="6842" spans="1:16" x14ac:dyDescent="0.25">
      <c r="A6842">
        <v>9136</v>
      </c>
      <c r="B6842" t="s">
        <v>360</v>
      </c>
      <c r="E6842" t="s">
        <v>1007</v>
      </c>
      <c r="F6842" t="s">
        <v>347</v>
      </c>
      <c r="G6842" t="s">
        <v>6708</v>
      </c>
      <c r="H6842" t="s">
        <v>198</v>
      </c>
      <c r="I6842" t="s">
        <v>6709</v>
      </c>
      <c r="J6842">
        <v>1286</v>
      </c>
      <c r="K6842">
        <v>83969</v>
      </c>
      <c r="L6842">
        <v>11</v>
      </c>
      <c r="M6842" t="s">
        <v>200</v>
      </c>
      <c r="N6842" t="s">
        <v>364</v>
      </c>
      <c r="O6842" t="s">
        <v>202</v>
      </c>
      <c r="P6842" t="s">
        <v>365</v>
      </c>
    </row>
    <row r="6843" spans="1:16" x14ac:dyDescent="0.25">
      <c r="A6843">
        <v>9137</v>
      </c>
      <c r="B6843" t="s">
        <v>360</v>
      </c>
      <c r="E6843" t="s">
        <v>7147</v>
      </c>
      <c r="F6843" t="s">
        <v>347</v>
      </c>
      <c r="G6843" t="s">
        <v>6708</v>
      </c>
      <c r="H6843" t="s">
        <v>198</v>
      </c>
      <c r="I6843" t="s">
        <v>6709</v>
      </c>
      <c r="J6843">
        <v>1282</v>
      </c>
      <c r="K6843">
        <v>96893</v>
      </c>
      <c r="L6843">
        <v>11</v>
      </c>
      <c r="M6843" t="s">
        <v>200</v>
      </c>
      <c r="N6843" t="s">
        <v>364</v>
      </c>
      <c r="O6843" t="s">
        <v>202</v>
      </c>
      <c r="P6843" t="s">
        <v>365</v>
      </c>
    </row>
    <row r="6844" spans="1:16" x14ac:dyDescent="0.25">
      <c r="A6844">
        <v>9138</v>
      </c>
      <c r="B6844" t="s">
        <v>360</v>
      </c>
      <c r="E6844" t="s">
        <v>7148</v>
      </c>
      <c r="F6844" t="s">
        <v>347</v>
      </c>
      <c r="G6844" t="s">
        <v>6708</v>
      </c>
      <c r="H6844" t="s">
        <v>198</v>
      </c>
      <c r="I6844" t="s">
        <v>6709</v>
      </c>
      <c r="J6844">
        <v>1282</v>
      </c>
      <c r="K6844">
        <v>19211</v>
      </c>
      <c r="L6844">
        <v>11</v>
      </c>
      <c r="M6844" t="s">
        <v>200</v>
      </c>
      <c r="N6844" t="s">
        <v>467</v>
      </c>
      <c r="O6844" t="s">
        <v>202</v>
      </c>
      <c r="P6844" t="s">
        <v>365</v>
      </c>
    </row>
    <row r="6845" spans="1:16" x14ac:dyDescent="0.25">
      <c r="A6845">
        <v>9139</v>
      </c>
      <c r="B6845" t="s">
        <v>360</v>
      </c>
      <c r="E6845" t="s">
        <v>7149</v>
      </c>
      <c r="F6845" t="s">
        <v>347</v>
      </c>
      <c r="G6845" t="s">
        <v>6708</v>
      </c>
      <c r="H6845" t="s">
        <v>198</v>
      </c>
      <c r="I6845" t="s">
        <v>6709</v>
      </c>
      <c r="J6845">
        <v>1269</v>
      </c>
      <c r="K6845">
        <v>4073</v>
      </c>
      <c r="L6845">
        <v>11</v>
      </c>
      <c r="M6845" t="s">
        <v>200</v>
      </c>
      <c r="N6845" t="s">
        <v>364</v>
      </c>
      <c r="O6845" t="s">
        <v>202</v>
      </c>
      <c r="P6845" t="s">
        <v>365</v>
      </c>
    </row>
    <row r="6846" spans="1:16" x14ac:dyDescent="0.25">
      <c r="A6846">
        <v>9140</v>
      </c>
      <c r="B6846" t="s">
        <v>360</v>
      </c>
      <c r="E6846" t="s">
        <v>7150</v>
      </c>
      <c r="F6846" t="s">
        <v>347</v>
      </c>
      <c r="G6846" t="s">
        <v>6708</v>
      </c>
      <c r="H6846" t="s">
        <v>198</v>
      </c>
      <c r="I6846" t="s">
        <v>6709</v>
      </c>
      <c r="J6846">
        <v>1259</v>
      </c>
      <c r="K6846">
        <v>122</v>
      </c>
      <c r="L6846">
        <v>11</v>
      </c>
      <c r="M6846" t="s">
        <v>200</v>
      </c>
      <c r="N6846" t="s">
        <v>364</v>
      </c>
      <c r="O6846" t="s">
        <v>202</v>
      </c>
      <c r="P6846" t="s">
        <v>365</v>
      </c>
    </row>
    <row r="6847" spans="1:16" x14ac:dyDescent="0.25">
      <c r="A6847">
        <v>9141</v>
      </c>
      <c r="B6847" t="s">
        <v>360</v>
      </c>
      <c r="E6847" t="s">
        <v>7151</v>
      </c>
      <c r="F6847" t="s">
        <v>347</v>
      </c>
      <c r="G6847" t="s">
        <v>6708</v>
      </c>
      <c r="H6847" t="s">
        <v>198</v>
      </c>
      <c r="I6847" t="s">
        <v>6709</v>
      </c>
      <c r="J6847">
        <v>1272</v>
      </c>
      <c r="K6847">
        <v>29151</v>
      </c>
      <c r="L6847">
        <v>11</v>
      </c>
      <c r="M6847" t="s">
        <v>200</v>
      </c>
      <c r="N6847" t="s">
        <v>364</v>
      </c>
      <c r="O6847" t="s">
        <v>202</v>
      </c>
      <c r="P6847" t="s">
        <v>365</v>
      </c>
    </row>
    <row r="6848" spans="1:16" x14ac:dyDescent="0.25">
      <c r="A6848">
        <v>9142</v>
      </c>
      <c r="B6848" t="s">
        <v>360</v>
      </c>
      <c r="E6848" t="s">
        <v>7152</v>
      </c>
      <c r="F6848" t="s">
        <v>347</v>
      </c>
      <c r="G6848" t="s">
        <v>6708</v>
      </c>
      <c r="H6848" t="s">
        <v>198</v>
      </c>
      <c r="I6848" t="s">
        <v>6709</v>
      </c>
      <c r="J6848">
        <v>1259</v>
      </c>
      <c r="K6848">
        <v>358</v>
      </c>
      <c r="L6848">
        <v>11</v>
      </c>
      <c r="M6848" t="s">
        <v>200</v>
      </c>
      <c r="N6848" t="s">
        <v>364</v>
      </c>
      <c r="O6848" t="s">
        <v>202</v>
      </c>
      <c r="P6848" t="s">
        <v>365</v>
      </c>
    </row>
    <row r="6849" spans="1:16" x14ac:dyDescent="0.25">
      <c r="A6849">
        <v>9143</v>
      </c>
      <c r="B6849" t="s">
        <v>360</v>
      </c>
      <c r="E6849" t="s">
        <v>7153</v>
      </c>
      <c r="F6849" t="s">
        <v>347</v>
      </c>
      <c r="G6849" t="s">
        <v>6708</v>
      </c>
      <c r="H6849" t="s">
        <v>198</v>
      </c>
      <c r="I6849" t="s">
        <v>6709</v>
      </c>
      <c r="J6849">
        <v>1266</v>
      </c>
      <c r="K6849">
        <v>579684</v>
      </c>
      <c r="L6849">
        <v>11</v>
      </c>
      <c r="M6849" t="s">
        <v>200</v>
      </c>
      <c r="N6849" t="s">
        <v>364</v>
      </c>
      <c r="O6849" t="s">
        <v>202</v>
      </c>
      <c r="P6849" t="s">
        <v>365</v>
      </c>
    </row>
    <row r="6850" spans="1:16" x14ac:dyDescent="0.25">
      <c r="A6850">
        <v>9144</v>
      </c>
      <c r="B6850" t="s">
        <v>360</v>
      </c>
      <c r="E6850" t="s">
        <v>7154</v>
      </c>
      <c r="F6850" t="s">
        <v>347</v>
      </c>
      <c r="G6850" t="s">
        <v>6708</v>
      </c>
      <c r="H6850" t="s">
        <v>7155</v>
      </c>
      <c r="I6850" t="s">
        <v>7156</v>
      </c>
      <c r="J6850">
        <v>1972</v>
      </c>
      <c r="K6850">
        <v>57733</v>
      </c>
      <c r="L6850">
        <v>11</v>
      </c>
      <c r="M6850" t="s">
        <v>200</v>
      </c>
      <c r="N6850" t="s">
        <v>376</v>
      </c>
      <c r="O6850" t="s">
        <v>202</v>
      </c>
      <c r="P6850" t="s">
        <v>7157</v>
      </c>
    </row>
    <row r="6851" spans="1:16" x14ac:dyDescent="0.25">
      <c r="A6851">
        <v>9145</v>
      </c>
      <c r="B6851" t="s">
        <v>360</v>
      </c>
      <c r="E6851" t="s">
        <v>7158</v>
      </c>
      <c r="F6851" t="s">
        <v>347</v>
      </c>
      <c r="G6851" t="s">
        <v>6708</v>
      </c>
      <c r="H6851" t="s">
        <v>198</v>
      </c>
      <c r="I6851" t="s">
        <v>6709</v>
      </c>
      <c r="J6851">
        <v>1283</v>
      </c>
      <c r="K6851">
        <v>24630</v>
      </c>
      <c r="L6851">
        <v>11</v>
      </c>
      <c r="M6851" t="s">
        <v>200</v>
      </c>
      <c r="N6851" t="s">
        <v>467</v>
      </c>
      <c r="O6851" t="s">
        <v>202</v>
      </c>
      <c r="P6851" t="s">
        <v>365</v>
      </c>
    </row>
    <row r="6852" spans="1:16" x14ac:dyDescent="0.25">
      <c r="A6852">
        <v>9146</v>
      </c>
      <c r="B6852" t="s">
        <v>360</v>
      </c>
      <c r="E6852" t="s">
        <v>7159</v>
      </c>
      <c r="F6852" t="s">
        <v>347</v>
      </c>
      <c r="G6852" t="s">
        <v>6708</v>
      </c>
      <c r="H6852" t="s">
        <v>198</v>
      </c>
      <c r="I6852" t="s">
        <v>6709</v>
      </c>
      <c r="J6852">
        <v>1270</v>
      </c>
      <c r="K6852">
        <v>14943</v>
      </c>
      <c r="L6852">
        <v>11</v>
      </c>
      <c r="M6852" t="s">
        <v>200</v>
      </c>
      <c r="N6852" t="s">
        <v>364</v>
      </c>
      <c r="O6852" t="s">
        <v>202</v>
      </c>
      <c r="P6852" t="s">
        <v>365</v>
      </c>
    </row>
    <row r="6853" spans="1:16" x14ac:dyDescent="0.25">
      <c r="A6853">
        <v>9147</v>
      </c>
      <c r="B6853" t="s">
        <v>360</v>
      </c>
      <c r="E6853" t="s">
        <v>7160</v>
      </c>
      <c r="F6853" t="s">
        <v>347</v>
      </c>
      <c r="G6853" t="s">
        <v>6708</v>
      </c>
      <c r="H6853" t="s">
        <v>198</v>
      </c>
      <c r="I6853" t="s">
        <v>6709</v>
      </c>
      <c r="J6853">
        <v>1273</v>
      </c>
      <c r="K6853">
        <v>603</v>
      </c>
      <c r="L6853">
        <v>11</v>
      </c>
      <c r="M6853" t="s">
        <v>200</v>
      </c>
      <c r="N6853" t="s">
        <v>364</v>
      </c>
      <c r="O6853" t="s">
        <v>202</v>
      </c>
      <c r="P6853" t="s">
        <v>365</v>
      </c>
    </row>
    <row r="6854" spans="1:16" x14ac:dyDescent="0.25">
      <c r="A6854">
        <v>9148</v>
      </c>
      <c r="B6854" t="s">
        <v>360</v>
      </c>
      <c r="E6854" t="s">
        <v>7161</v>
      </c>
      <c r="F6854" t="s">
        <v>347</v>
      </c>
      <c r="G6854" t="s">
        <v>6708</v>
      </c>
      <c r="H6854" t="s">
        <v>198</v>
      </c>
      <c r="I6854" t="s">
        <v>6709</v>
      </c>
      <c r="J6854">
        <v>1272</v>
      </c>
      <c r="K6854">
        <v>53762</v>
      </c>
      <c r="L6854">
        <v>11</v>
      </c>
      <c r="M6854" t="s">
        <v>200</v>
      </c>
      <c r="N6854" t="s">
        <v>364</v>
      </c>
      <c r="O6854" t="s">
        <v>202</v>
      </c>
      <c r="P6854" t="s">
        <v>365</v>
      </c>
    </row>
    <row r="6855" spans="1:16" x14ac:dyDescent="0.25">
      <c r="A6855">
        <v>9149</v>
      </c>
      <c r="B6855" t="s">
        <v>360</v>
      </c>
      <c r="E6855" t="s">
        <v>7162</v>
      </c>
      <c r="F6855" t="s">
        <v>347</v>
      </c>
      <c r="G6855" t="s">
        <v>6708</v>
      </c>
      <c r="H6855" t="s">
        <v>198</v>
      </c>
      <c r="I6855" t="s">
        <v>6709</v>
      </c>
      <c r="J6855">
        <v>1270</v>
      </c>
      <c r="K6855">
        <v>1378</v>
      </c>
      <c r="L6855">
        <v>11</v>
      </c>
      <c r="M6855" t="s">
        <v>200</v>
      </c>
      <c r="N6855" t="s">
        <v>364</v>
      </c>
      <c r="O6855" t="s">
        <v>202</v>
      </c>
      <c r="P6855" t="s">
        <v>365</v>
      </c>
    </row>
    <row r="6856" spans="1:16" x14ac:dyDescent="0.25">
      <c r="A6856">
        <v>9150</v>
      </c>
      <c r="B6856" t="s">
        <v>360</v>
      </c>
      <c r="E6856" t="s">
        <v>7163</v>
      </c>
      <c r="F6856" t="s">
        <v>347</v>
      </c>
      <c r="G6856" t="s">
        <v>6708</v>
      </c>
      <c r="H6856" t="s">
        <v>198</v>
      </c>
      <c r="I6856" t="s">
        <v>6709</v>
      </c>
      <c r="J6856">
        <v>1259</v>
      </c>
      <c r="K6856">
        <v>433497</v>
      </c>
      <c r="L6856">
        <v>11</v>
      </c>
      <c r="M6856" t="s">
        <v>200</v>
      </c>
      <c r="N6856" t="s">
        <v>467</v>
      </c>
      <c r="O6856" t="s">
        <v>202</v>
      </c>
      <c r="P6856" t="s">
        <v>365</v>
      </c>
    </row>
    <row r="6857" spans="1:16" x14ac:dyDescent="0.25">
      <c r="A6857">
        <v>9151</v>
      </c>
      <c r="B6857" t="s">
        <v>360</v>
      </c>
      <c r="E6857" t="s">
        <v>7164</v>
      </c>
      <c r="F6857" t="s">
        <v>347</v>
      </c>
      <c r="G6857" t="s">
        <v>6708</v>
      </c>
      <c r="H6857" t="s">
        <v>198</v>
      </c>
      <c r="I6857" t="s">
        <v>6709</v>
      </c>
      <c r="J6857">
        <v>1259</v>
      </c>
      <c r="K6857">
        <v>36666</v>
      </c>
      <c r="L6857">
        <v>11</v>
      </c>
      <c r="M6857" t="s">
        <v>200</v>
      </c>
      <c r="N6857" t="s">
        <v>364</v>
      </c>
      <c r="O6857" t="s">
        <v>202</v>
      </c>
      <c r="P6857" t="s">
        <v>365</v>
      </c>
    </row>
    <row r="6858" spans="1:16" x14ac:dyDescent="0.25">
      <c r="A6858">
        <v>9152</v>
      </c>
      <c r="B6858" t="s">
        <v>360</v>
      </c>
      <c r="E6858" t="s">
        <v>4481</v>
      </c>
      <c r="F6858" t="s">
        <v>347</v>
      </c>
      <c r="G6858" t="s">
        <v>6708</v>
      </c>
      <c r="H6858" t="s">
        <v>198</v>
      </c>
      <c r="I6858" t="s">
        <v>6709</v>
      </c>
      <c r="J6858">
        <v>1271</v>
      </c>
      <c r="K6858">
        <v>85028</v>
      </c>
      <c r="L6858">
        <v>11</v>
      </c>
      <c r="M6858" t="s">
        <v>200</v>
      </c>
      <c r="N6858" t="s">
        <v>364</v>
      </c>
      <c r="O6858" t="s">
        <v>202</v>
      </c>
      <c r="P6858" t="s">
        <v>365</v>
      </c>
    </row>
    <row r="6859" spans="1:16" x14ac:dyDescent="0.25">
      <c r="A6859">
        <v>9153</v>
      </c>
      <c r="B6859" t="s">
        <v>360</v>
      </c>
      <c r="E6859" t="s">
        <v>7165</v>
      </c>
      <c r="F6859" t="s">
        <v>347</v>
      </c>
      <c r="G6859" t="s">
        <v>6708</v>
      </c>
      <c r="H6859" t="s">
        <v>198</v>
      </c>
      <c r="I6859" t="s">
        <v>6709</v>
      </c>
      <c r="J6859">
        <v>1278</v>
      </c>
      <c r="K6859">
        <v>58245</v>
      </c>
      <c r="L6859">
        <v>11</v>
      </c>
      <c r="M6859" t="s">
        <v>200</v>
      </c>
      <c r="N6859" t="s">
        <v>364</v>
      </c>
      <c r="O6859" t="s">
        <v>202</v>
      </c>
      <c r="P6859" t="s">
        <v>365</v>
      </c>
    </row>
    <row r="6860" spans="1:16" x14ac:dyDescent="0.25">
      <c r="A6860">
        <v>9154</v>
      </c>
      <c r="B6860" t="s">
        <v>360</v>
      </c>
      <c r="E6860" t="s">
        <v>7166</v>
      </c>
      <c r="F6860" t="s">
        <v>347</v>
      </c>
      <c r="G6860" t="s">
        <v>6708</v>
      </c>
      <c r="H6860" t="s">
        <v>198</v>
      </c>
      <c r="I6860" t="s">
        <v>6709</v>
      </c>
      <c r="J6860">
        <v>1283</v>
      </c>
      <c r="K6860">
        <v>52950</v>
      </c>
      <c r="L6860">
        <v>11</v>
      </c>
      <c r="M6860" t="s">
        <v>200</v>
      </c>
      <c r="N6860" t="s">
        <v>364</v>
      </c>
      <c r="O6860" t="s">
        <v>202</v>
      </c>
      <c r="P6860" t="s">
        <v>365</v>
      </c>
    </row>
    <row r="6861" spans="1:16" x14ac:dyDescent="0.25">
      <c r="A6861">
        <v>9155</v>
      </c>
      <c r="B6861" t="s">
        <v>360</v>
      </c>
      <c r="E6861" t="s">
        <v>7167</v>
      </c>
      <c r="F6861" t="s">
        <v>347</v>
      </c>
      <c r="G6861" t="s">
        <v>6708</v>
      </c>
      <c r="H6861" t="s">
        <v>198</v>
      </c>
      <c r="I6861" t="s">
        <v>6709</v>
      </c>
      <c r="J6861">
        <v>1275</v>
      </c>
      <c r="K6861">
        <v>20851</v>
      </c>
      <c r="L6861">
        <v>11</v>
      </c>
      <c r="M6861" t="s">
        <v>200</v>
      </c>
      <c r="N6861" t="s">
        <v>364</v>
      </c>
      <c r="O6861" t="s">
        <v>202</v>
      </c>
      <c r="P6861" t="s">
        <v>365</v>
      </c>
    </row>
    <row r="6862" spans="1:16" x14ac:dyDescent="0.25">
      <c r="A6862">
        <v>9156</v>
      </c>
      <c r="B6862" t="s">
        <v>360</v>
      </c>
      <c r="E6862" t="s">
        <v>7168</v>
      </c>
      <c r="F6862" t="s">
        <v>347</v>
      </c>
      <c r="G6862" t="s">
        <v>6708</v>
      </c>
      <c r="H6862" t="s">
        <v>198</v>
      </c>
      <c r="I6862" t="s">
        <v>6709</v>
      </c>
      <c r="J6862">
        <v>1271</v>
      </c>
      <c r="K6862">
        <v>1485494</v>
      </c>
      <c r="L6862">
        <v>11</v>
      </c>
      <c r="M6862" t="s">
        <v>200</v>
      </c>
      <c r="N6862" t="s">
        <v>364</v>
      </c>
      <c r="O6862" t="s">
        <v>202</v>
      </c>
      <c r="P6862" t="s">
        <v>365</v>
      </c>
    </row>
    <row r="6863" spans="1:16" x14ac:dyDescent="0.25">
      <c r="A6863">
        <v>9157</v>
      </c>
      <c r="B6863" t="s">
        <v>360</v>
      </c>
      <c r="E6863" t="s">
        <v>7169</v>
      </c>
      <c r="F6863" t="s">
        <v>347</v>
      </c>
      <c r="G6863" t="s">
        <v>6708</v>
      </c>
      <c r="H6863" t="s">
        <v>198</v>
      </c>
      <c r="I6863" t="s">
        <v>6709</v>
      </c>
      <c r="J6863">
        <v>1274</v>
      </c>
      <c r="K6863">
        <v>19698</v>
      </c>
      <c r="L6863">
        <v>11</v>
      </c>
      <c r="M6863" t="s">
        <v>200</v>
      </c>
      <c r="N6863" t="s">
        <v>364</v>
      </c>
      <c r="O6863" t="s">
        <v>202</v>
      </c>
      <c r="P6863" t="s">
        <v>365</v>
      </c>
    </row>
    <row r="6864" spans="1:16" x14ac:dyDescent="0.25">
      <c r="A6864">
        <v>9158</v>
      </c>
      <c r="B6864" t="s">
        <v>360</v>
      </c>
      <c r="E6864" t="s">
        <v>7170</v>
      </c>
      <c r="F6864" t="s">
        <v>347</v>
      </c>
      <c r="G6864" t="s">
        <v>6708</v>
      </c>
      <c r="H6864" t="s">
        <v>198</v>
      </c>
      <c r="I6864" t="s">
        <v>6709</v>
      </c>
      <c r="J6864">
        <v>1278</v>
      </c>
      <c r="K6864">
        <v>26946</v>
      </c>
      <c r="L6864">
        <v>11</v>
      </c>
      <c r="M6864" t="s">
        <v>200</v>
      </c>
      <c r="N6864" t="s">
        <v>364</v>
      </c>
      <c r="O6864" t="s">
        <v>202</v>
      </c>
      <c r="P6864" t="s">
        <v>365</v>
      </c>
    </row>
    <row r="6865" spans="1:16" x14ac:dyDescent="0.25">
      <c r="A6865">
        <v>9159</v>
      </c>
      <c r="B6865" t="s">
        <v>360</v>
      </c>
      <c r="E6865" t="s">
        <v>7171</v>
      </c>
      <c r="F6865" t="s">
        <v>347</v>
      </c>
      <c r="G6865" t="s">
        <v>6708</v>
      </c>
      <c r="H6865" t="s">
        <v>198</v>
      </c>
      <c r="I6865" t="s">
        <v>6709</v>
      </c>
      <c r="J6865">
        <v>1269</v>
      </c>
      <c r="K6865">
        <v>24001</v>
      </c>
      <c r="L6865">
        <v>11</v>
      </c>
      <c r="M6865" t="s">
        <v>200</v>
      </c>
      <c r="N6865" t="s">
        <v>364</v>
      </c>
      <c r="O6865" t="s">
        <v>202</v>
      </c>
      <c r="P6865" t="s">
        <v>365</v>
      </c>
    </row>
    <row r="6866" spans="1:16" x14ac:dyDescent="0.25">
      <c r="A6866">
        <v>9160</v>
      </c>
      <c r="B6866" t="s">
        <v>360</v>
      </c>
      <c r="E6866" t="s">
        <v>7172</v>
      </c>
      <c r="F6866" t="s">
        <v>347</v>
      </c>
      <c r="G6866" t="s">
        <v>6708</v>
      </c>
      <c r="H6866" t="s">
        <v>198</v>
      </c>
      <c r="I6866" t="s">
        <v>6709</v>
      </c>
      <c r="J6866">
        <v>1271</v>
      </c>
      <c r="K6866">
        <v>67724</v>
      </c>
      <c r="L6866">
        <v>11</v>
      </c>
      <c r="M6866" t="s">
        <v>200</v>
      </c>
      <c r="N6866" t="s">
        <v>364</v>
      </c>
      <c r="O6866" t="s">
        <v>202</v>
      </c>
      <c r="P6866" t="s">
        <v>365</v>
      </c>
    </row>
    <row r="6867" spans="1:16" x14ac:dyDescent="0.25">
      <c r="A6867">
        <v>9161</v>
      </c>
      <c r="B6867" t="s">
        <v>360</v>
      </c>
      <c r="E6867" t="s">
        <v>7173</v>
      </c>
      <c r="F6867" t="s">
        <v>347</v>
      </c>
      <c r="G6867" t="s">
        <v>6708</v>
      </c>
      <c r="H6867" t="s">
        <v>198</v>
      </c>
      <c r="I6867" t="s">
        <v>6709</v>
      </c>
      <c r="J6867">
        <v>1283</v>
      </c>
      <c r="K6867">
        <v>36228</v>
      </c>
      <c r="L6867">
        <v>11</v>
      </c>
      <c r="M6867" t="s">
        <v>200</v>
      </c>
      <c r="N6867" t="s">
        <v>364</v>
      </c>
      <c r="O6867" t="s">
        <v>202</v>
      </c>
      <c r="P6867" t="s">
        <v>365</v>
      </c>
    </row>
    <row r="6868" spans="1:16" x14ac:dyDescent="0.25">
      <c r="A6868">
        <v>9162</v>
      </c>
      <c r="B6868" t="s">
        <v>360</v>
      </c>
      <c r="E6868" t="s">
        <v>7174</v>
      </c>
      <c r="F6868" t="s">
        <v>347</v>
      </c>
      <c r="G6868" t="s">
        <v>6708</v>
      </c>
      <c r="H6868" t="s">
        <v>198</v>
      </c>
      <c r="I6868" t="s">
        <v>6709</v>
      </c>
      <c r="J6868">
        <v>1273</v>
      </c>
      <c r="K6868">
        <v>1161</v>
      </c>
      <c r="L6868">
        <v>11</v>
      </c>
      <c r="M6868" t="s">
        <v>200</v>
      </c>
      <c r="N6868" t="s">
        <v>364</v>
      </c>
      <c r="O6868" t="s">
        <v>202</v>
      </c>
      <c r="P6868" t="s">
        <v>365</v>
      </c>
    </row>
    <row r="6869" spans="1:16" x14ac:dyDescent="0.25">
      <c r="A6869">
        <v>9163</v>
      </c>
      <c r="B6869" t="s">
        <v>360</v>
      </c>
      <c r="E6869" t="s">
        <v>7175</v>
      </c>
      <c r="F6869" t="s">
        <v>347</v>
      </c>
      <c r="G6869" t="s">
        <v>6708</v>
      </c>
      <c r="H6869" t="s">
        <v>198</v>
      </c>
      <c r="I6869" t="s">
        <v>6709</v>
      </c>
      <c r="J6869">
        <v>1277</v>
      </c>
      <c r="K6869">
        <v>1180</v>
      </c>
      <c r="L6869">
        <v>11</v>
      </c>
      <c r="M6869" t="s">
        <v>200</v>
      </c>
      <c r="N6869" t="s">
        <v>364</v>
      </c>
      <c r="O6869" t="s">
        <v>202</v>
      </c>
      <c r="P6869" t="s">
        <v>365</v>
      </c>
    </row>
    <row r="6870" spans="1:16" x14ac:dyDescent="0.25">
      <c r="A6870">
        <v>9164</v>
      </c>
      <c r="B6870" t="s">
        <v>360</v>
      </c>
      <c r="E6870" t="s">
        <v>7176</v>
      </c>
      <c r="F6870" t="s">
        <v>347</v>
      </c>
      <c r="G6870" t="s">
        <v>6708</v>
      </c>
      <c r="H6870" t="s">
        <v>198</v>
      </c>
      <c r="I6870" t="s">
        <v>6709</v>
      </c>
      <c r="J6870">
        <v>1271</v>
      </c>
      <c r="K6870">
        <v>1615</v>
      </c>
      <c r="L6870">
        <v>11</v>
      </c>
      <c r="M6870" t="s">
        <v>200</v>
      </c>
      <c r="N6870" t="s">
        <v>364</v>
      </c>
      <c r="O6870" t="s">
        <v>202</v>
      </c>
      <c r="P6870" t="s">
        <v>365</v>
      </c>
    </row>
    <row r="6871" spans="1:16" x14ac:dyDescent="0.25">
      <c r="A6871">
        <v>9165</v>
      </c>
      <c r="B6871" t="s">
        <v>360</v>
      </c>
      <c r="E6871" t="s">
        <v>7176</v>
      </c>
      <c r="F6871" t="s">
        <v>347</v>
      </c>
      <c r="G6871" t="s">
        <v>6708</v>
      </c>
      <c r="H6871" t="s">
        <v>198</v>
      </c>
      <c r="I6871" t="s">
        <v>6709</v>
      </c>
      <c r="J6871">
        <v>1271</v>
      </c>
      <c r="K6871">
        <v>7942</v>
      </c>
      <c r="L6871">
        <v>11</v>
      </c>
      <c r="M6871" t="s">
        <v>200</v>
      </c>
      <c r="N6871" t="s">
        <v>364</v>
      </c>
      <c r="O6871" t="s">
        <v>202</v>
      </c>
      <c r="P6871" t="s">
        <v>365</v>
      </c>
    </row>
    <row r="6872" spans="1:16" x14ac:dyDescent="0.25">
      <c r="A6872">
        <v>9166</v>
      </c>
      <c r="B6872" t="s">
        <v>360</v>
      </c>
      <c r="E6872" t="s">
        <v>7177</v>
      </c>
      <c r="F6872" t="s">
        <v>347</v>
      </c>
      <c r="G6872" t="s">
        <v>6708</v>
      </c>
      <c r="H6872" t="s">
        <v>198</v>
      </c>
      <c r="I6872" t="s">
        <v>6709</v>
      </c>
      <c r="J6872">
        <v>1271</v>
      </c>
      <c r="K6872">
        <v>642</v>
      </c>
      <c r="L6872">
        <v>11</v>
      </c>
      <c r="M6872" t="s">
        <v>200</v>
      </c>
      <c r="N6872" t="s">
        <v>364</v>
      </c>
      <c r="O6872" t="s">
        <v>202</v>
      </c>
      <c r="P6872" t="s">
        <v>365</v>
      </c>
    </row>
    <row r="6873" spans="1:16" x14ac:dyDescent="0.25">
      <c r="A6873">
        <v>9167</v>
      </c>
      <c r="B6873" t="s">
        <v>360</v>
      </c>
      <c r="E6873" t="s">
        <v>7177</v>
      </c>
      <c r="F6873" t="s">
        <v>347</v>
      </c>
      <c r="G6873" t="s">
        <v>6708</v>
      </c>
      <c r="H6873" t="s">
        <v>198</v>
      </c>
      <c r="I6873" t="s">
        <v>6709</v>
      </c>
      <c r="J6873">
        <v>1271</v>
      </c>
      <c r="K6873">
        <v>642</v>
      </c>
      <c r="L6873">
        <v>11</v>
      </c>
      <c r="M6873" t="s">
        <v>200</v>
      </c>
      <c r="N6873" t="s">
        <v>364</v>
      </c>
      <c r="O6873" t="s">
        <v>202</v>
      </c>
      <c r="P6873" t="s">
        <v>365</v>
      </c>
    </row>
    <row r="6874" spans="1:16" x14ac:dyDescent="0.25">
      <c r="A6874">
        <v>9168</v>
      </c>
      <c r="B6874" t="s">
        <v>360</v>
      </c>
      <c r="E6874" t="s">
        <v>7178</v>
      </c>
      <c r="F6874" t="s">
        <v>347</v>
      </c>
      <c r="G6874" t="s">
        <v>6708</v>
      </c>
      <c r="H6874" t="s">
        <v>198</v>
      </c>
      <c r="I6874" t="s">
        <v>6709</v>
      </c>
      <c r="J6874">
        <v>1271</v>
      </c>
      <c r="K6874">
        <v>115</v>
      </c>
      <c r="L6874">
        <v>11</v>
      </c>
      <c r="M6874" t="s">
        <v>200</v>
      </c>
      <c r="N6874" t="s">
        <v>364</v>
      </c>
      <c r="O6874" t="s">
        <v>202</v>
      </c>
      <c r="P6874" t="s">
        <v>365</v>
      </c>
    </row>
    <row r="6875" spans="1:16" x14ac:dyDescent="0.25">
      <c r="A6875">
        <v>9169</v>
      </c>
      <c r="B6875" t="s">
        <v>360</v>
      </c>
      <c r="E6875" t="s">
        <v>7179</v>
      </c>
      <c r="F6875" t="s">
        <v>347</v>
      </c>
      <c r="G6875" t="s">
        <v>6708</v>
      </c>
      <c r="H6875" t="s">
        <v>198</v>
      </c>
      <c r="I6875" t="s">
        <v>6709</v>
      </c>
      <c r="J6875">
        <v>1274</v>
      </c>
      <c r="K6875">
        <v>3185</v>
      </c>
      <c r="L6875">
        <v>11</v>
      </c>
      <c r="M6875" t="s">
        <v>200</v>
      </c>
      <c r="N6875" t="s">
        <v>364</v>
      </c>
      <c r="O6875" t="s">
        <v>202</v>
      </c>
      <c r="P6875" t="s">
        <v>365</v>
      </c>
    </row>
    <row r="6876" spans="1:16" x14ac:dyDescent="0.25">
      <c r="A6876">
        <v>9170</v>
      </c>
      <c r="B6876" t="s">
        <v>360</v>
      </c>
      <c r="E6876" t="s">
        <v>7180</v>
      </c>
      <c r="F6876" t="s">
        <v>347</v>
      </c>
      <c r="G6876" t="s">
        <v>6708</v>
      </c>
      <c r="H6876" t="s">
        <v>198</v>
      </c>
      <c r="I6876" t="s">
        <v>6709</v>
      </c>
      <c r="J6876">
        <v>1273</v>
      </c>
      <c r="K6876">
        <v>26368</v>
      </c>
      <c r="L6876">
        <v>11</v>
      </c>
      <c r="M6876" t="s">
        <v>200</v>
      </c>
      <c r="N6876" t="s">
        <v>364</v>
      </c>
      <c r="O6876" t="s">
        <v>202</v>
      </c>
      <c r="P6876" t="s">
        <v>365</v>
      </c>
    </row>
    <row r="6877" spans="1:16" x14ac:dyDescent="0.25">
      <c r="A6877">
        <v>9171</v>
      </c>
      <c r="B6877" t="s">
        <v>360</v>
      </c>
      <c r="E6877" t="s">
        <v>7180</v>
      </c>
      <c r="F6877" t="s">
        <v>347</v>
      </c>
      <c r="G6877" t="s">
        <v>6708</v>
      </c>
      <c r="H6877" t="s">
        <v>198</v>
      </c>
      <c r="I6877" t="s">
        <v>6709</v>
      </c>
      <c r="J6877">
        <v>1273</v>
      </c>
      <c r="K6877">
        <v>4409</v>
      </c>
      <c r="L6877">
        <v>11</v>
      </c>
      <c r="M6877" t="s">
        <v>200</v>
      </c>
      <c r="N6877" t="s">
        <v>364</v>
      </c>
      <c r="O6877" t="s">
        <v>202</v>
      </c>
      <c r="P6877" t="s">
        <v>365</v>
      </c>
    </row>
    <row r="6878" spans="1:16" x14ac:dyDescent="0.25">
      <c r="A6878">
        <v>9172</v>
      </c>
      <c r="B6878" t="s">
        <v>360</v>
      </c>
      <c r="E6878" t="s">
        <v>7181</v>
      </c>
      <c r="F6878" t="s">
        <v>347</v>
      </c>
      <c r="G6878" t="s">
        <v>6708</v>
      </c>
      <c r="H6878" t="s">
        <v>198</v>
      </c>
      <c r="I6878" t="s">
        <v>6709</v>
      </c>
      <c r="J6878">
        <v>1282</v>
      </c>
      <c r="K6878">
        <v>8200</v>
      </c>
      <c r="L6878">
        <v>11</v>
      </c>
      <c r="M6878" t="s">
        <v>200</v>
      </c>
      <c r="N6878" t="s">
        <v>364</v>
      </c>
      <c r="O6878" t="s">
        <v>202</v>
      </c>
      <c r="P6878" t="s">
        <v>365</v>
      </c>
    </row>
    <row r="6879" spans="1:16" x14ac:dyDescent="0.25">
      <c r="A6879">
        <v>9173</v>
      </c>
      <c r="B6879" t="s">
        <v>360</v>
      </c>
      <c r="E6879" t="s">
        <v>7182</v>
      </c>
      <c r="F6879" t="s">
        <v>347</v>
      </c>
      <c r="G6879" t="s">
        <v>6708</v>
      </c>
      <c r="H6879" t="s">
        <v>198</v>
      </c>
      <c r="I6879" t="s">
        <v>6709</v>
      </c>
      <c r="J6879">
        <v>1271</v>
      </c>
      <c r="K6879">
        <v>1860388</v>
      </c>
      <c r="L6879">
        <v>11</v>
      </c>
      <c r="M6879" t="s">
        <v>200</v>
      </c>
      <c r="N6879" t="s">
        <v>364</v>
      </c>
      <c r="O6879" t="s">
        <v>202</v>
      </c>
      <c r="P6879" t="s">
        <v>365</v>
      </c>
    </row>
    <row r="6880" spans="1:16" x14ac:dyDescent="0.25">
      <c r="A6880">
        <v>9174</v>
      </c>
      <c r="B6880" t="s">
        <v>360</v>
      </c>
      <c r="E6880" t="s">
        <v>7183</v>
      </c>
      <c r="F6880" t="s">
        <v>347</v>
      </c>
      <c r="G6880" t="s">
        <v>6708</v>
      </c>
      <c r="H6880" t="s">
        <v>198</v>
      </c>
      <c r="I6880" t="s">
        <v>6709</v>
      </c>
      <c r="J6880">
        <v>1264</v>
      </c>
      <c r="K6880">
        <v>239</v>
      </c>
      <c r="L6880">
        <v>11</v>
      </c>
      <c r="M6880" t="s">
        <v>200</v>
      </c>
      <c r="N6880" t="s">
        <v>364</v>
      </c>
      <c r="O6880" t="s">
        <v>202</v>
      </c>
      <c r="P6880" t="s">
        <v>365</v>
      </c>
    </row>
    <row r="6881" spans="1:16" x14ac:dyDescent="0.25">
      <c r="A6881">
        <v>9175</v>
      </c>
      <c r="B6881" t="s">
        <v>360</v>
      </c>
      <c r="E6881" t="s">
        <v>7184</v>
      </c>
      <c r="F6881" t="s">
        <v>347</v>
      </c>
      <c r="G6881" t="s">
        <v>6708</v>
      </c>
      <c r="H6881" t="s">
        <v>198</v>
      </c>
      <c r="I6881" t="s">
        <v>6709</v>
      </c>
      <c r="J6881">
        <v>1278</v>
      </c>
      <c r="K6881">
        <v>3653</v>
      </c>
      <c r="L6881">
        <v>11</v>
      </c>
      <c r="M6881" t="s">
        <v>200</v>
      </c>
      <c r="N6881" t="s">
        <v>364</v>
      </c>
      <c r="O6881" t="s">
        <v>202</v>
      </c>
      <c r="P6881" t="s">
        <v>365</v>
      </c>
    </row>
    <row r="6882" spans="1:16" x14ac:dyDescent="0.25">
      <c r="A6882">
        <v>9176</v>
      </c>
      <c r="B6882" t="s">
        <v>360</v>
      </c>
      <c r="E6882" t="s">
        <v>7185</v>
      </c>
      <c r="F6882" t="s">
        <v>347</v>
      </c>
      <c r="G6882" t="s">
        <v>6708</v>
      </c>
      <c r="H6882" t="s">
        <v>198</v>
      </c>
      <c r="I6882" t="s">
        <v>6709</v>
      </c>
      <c r="J6882">
        <v>1271</v>
      </c>
      <c r="K6882">
        <v>823</v>
      </c>
      <c r="L6882">
        <v>11</v>
      </c>
      <c r="M6882" t="s">
        <v>200</v>
      </c>
      <c r="N6882" t="s">
        <v>364</v>
      </c>
      <c r="O6882" t="s">
        <v>202</v>
      </c>
      <c r="P6882" t="s">
        <v>365</v>
      </c>
    </row>
    <row r="6883" spans="1:16" x14ac:dyDescent="0.25">
      <c r="A6883">
        <v>9177</v>
      </c>
      <c r="B6883" t="s">
        <v>360</v>
      </c>
      <c r="E6883" t="s">
        <v>7175</v>
      </c>
      <c r="F6883" t="s">
        <v>347</v>
      </c>
      <c r="G6883" t="s">
        <v>6708</v>
      </c>
      <c r="H6883" t="s">
        <v>198</v>
      </c>
      <c r="I6883" t="s">
        <v>6709</v>
      </c>
      <c r="J6883">
        <v>1278</v>
      </c>
      <c r="K6883">
        <v>966</v>
      </c>
      <c r="L6883">
        <v>11</v>
      </c>
      <c r="M6883" t="s">
        <v>200</v>
      </c>
      <c r="N6883" t="s">
        <v>364</v>
      </c>
      <c r="O6883" t="s">
        <v>202</v>
      </c>
      <c r="P6883" t="s">
        <v>365</v>
      </c>
    </row>
    <row r="6884" spans="1:16" x14ac:dyDescent="0.25">
      <c r="A6884">
        <v>9178</v>
      </c>
      <c r="B6884" t="s">
        <v>360</v>
      </c>
      <c r="E6884" t="s">
        <v>7186</v>
      </c>
      <c r="F6884" t="s">
        <v>347</v>
      </c>
      <c r="G6884" t="s">
        <v>6708</v>
      </c>
      <c r="H6884" t="s">
        <v>198</v>
      </c>
      <c r="I6884" t="s">
        <v>6709</v>
      </c>
      <c r="J6884">
        <v>1282</v>
      </c>
      <c r="K6884">
        <v>26589</v>
      </c>
      <c r="L6884">
        <v>11</v>
      </c>
      <c r="M6884" t="s">
        <v>200</v>
      </c>
      <c r="N6884" t="s">
        <v>364</v>
      </c>
      <c r="O6884" t="s">
        <v>202</v>
      </c>
      <c r="P6884" t="s">
        <v>365</v>
      </c>
    </row>
    <row r="6885" spans="1:16" x14ac:dyDescent="0.25">
      <c r="A6885">
        <v>9179</v>
      </c>
      <c r="B6885" t="s">
        <v>360</v>
      </c>
      <c r="E6885" t="s">
        <v>7187</v>
      </c>
      <c r="F6885" t="s">
        <v>347</v>
      </c>
      <c r="G6885" t="s">
        <v>6708</v>
      </c>
      <c r="H6885" t="s">
        <v>198</v>
      </c>
      <c r="I6885" t="s">
        <v>6709</v>
      </c>
      <c r="J6885">
        <v>1270</v>
      </c>
      <c r="K6885">
        <v>9979</v>
      </c>
      <c r="L6885">
        <v>11</v>
      </c>
      <c r="M6885" t="s">
        <v>200</v>
      </c>
      <c r="N6885" t="s">
        <v>364</v>
      </c>
      <c r="O6885" t="s">
        <v>202</v>
      </c>
      <c r="P6885" t="s">
        <v>365</v>
      </c>
    </row>
    <row r="6886" spans="1:16" x14ac:dyDescent="0.25">
      <c r="A6886">
        <v>9180</v>
      </c>
      <c r="B6886" t="s">
        <v>360</v>
      </c>
      <c r="E6886" t="s">
        <v>7188</v>
      </c>
      <c r="F6886" t="s">
        <v>347</v>
      </c>
      <c r="G6886" t="s">
        <v>6708</v>
      </c>
      <c r="H6886" t="s">
        <v>198</v>
      </c>
      <c r="I6886" t="s">
        <v>6709</v>
      </c>
      <c r="J6886">
        <v>1270</v>
      </c>
      <c r="K6886">
        <v>11761</v>
      </c>
      <c r="L6886">
        <v>11</v>
      </c>
      <c r="M6886" t="s">
        <v>200</v>
      </c>
      <c r="N6886" t="s">
        <v>364</v>
      </c>
      <c r="O6886" t="s">
        <v>202</v>
      </c>
      <c r="P6886" t="s">
        <v>365</v>
      </c>
    </row>
    <row r="6887" spans="1:16" x14ac:dyDescent="0.25">
      <c r="A6887">
        <v>9181</v>
      </c>
      <c r="B6887" t="s">
        <v>360</v>
      </c>
      <c r="E6887" t="s">
        <v>7184</v>
      </c>
      <c r="F6887" t="s">
        <v>347</v>
      </c>
      <c r="G6887" t="s">
        <v>6708</v>
      </c>
      <c r="H6887" t="s">
        <v>198</v>
      </c>
      <c r="I6887" t="s">
        <v>6709</v>
      </c>
      <c r="J6887">
        <v>1279</v>
      </c>
      <c r="K6887">
        <v>4630</v>
      </c>
      <c r="L6887">
        <v>11</v>
      </c>
      <c r="M6887" t="s">
        <v>200</v>
      </c>
      <c r="N6887" t="s">
        <v>364</v>
      </c>
      <c r="O6887" t="s">
        <v>202</v>
      </c>
      <c r="P6887" t="s">
        <v>365</v>
      </c>
    </row>
    <row r="6888" spans="1:16" x14ac:dyDescent="0.25">
      <c r="A6888">
        <v>9182</v>
      </c>
      <c r="B6888" t="s">
        <v>360</v>
      </c>
      <c r="E6888" t="s">
        <v>7188</v>
      </c>
      <c r="F6888" t="s">
        <v>347</v>
      </c>
      <c r="G6888" t="s">
        <v>6708</v>
      </c>
      <c r="H6888" t="s">
        <v>198</v>
      </c>
      <c r="I6888" t="s">
        <v>6709</v>
      </c>
      <c r="J6888">
        <v>1270</v>
      </c>
      <c r="K6888">
        <v>4739</v>
      </c>
      <c r="L6888">
        <v>11</v>
      </c>
      <c r="M6888" t="s">
        <v>200</v>
      </c>
      <c r="N6888" t="s">
        <v>364</v>
      </c>
      <c r="O6888" t="s">
        <v>202</v>
      </c>
      <c r="P6888" t="s">
        <v>365</v>
      </c>
    </row>
    <row r="6889" spans="1:16" x14ac:dyDescent="0.25">
      <c r="A6889">
        <v>9183</v>
      </c>
      <c r="B6889" t="s">
        <v>360</v>
      </c>
      <c r="E6889" t="s">
        <v>7189</v>
      </c>
      <c r="F6889" t="s">
        <v>347</v>
      </c>
      <c r="G6889" t="s">
        <v>6708</v>
      </c>
      <c r="H6889" t="s">
        <v>198</v>
      </c>
      <c r="I6889" t="s">
        <v>6709</v>
      </c>
      <c r="J6889">
        <v>1284</v>
      </c>
      <c r="K6889">
        <v>4777</v>
      </c>
      <c r="L6889">
        <v>11</v>
      </c>
      <c r="M6889" t="s">
        <v>200</v>
      </c>
      <c r="N6889" t="s">
        <v>364</v>
      </c>
      <c r="O6889" t="s">
        <v>202</v>
      </c>
      <c r="P6889" t="s">
        <v>365</v>
      </c>
    </row>
    <row r="6890" spans="1:16" x14ac:dyDescent="0.25">
      <c r="A6890">
        <v>9184</v>
      </c>
      <c r="B6890" t="s">
        <v>360</v>
      </c>
      <c r="E6890" t="s">
        <v>7190</v>
      </c>
      <c r="F6890" t="s">
        <v>347</v>
      </c>
      <c r="G6890" t="s">
        <v>6708</v>
      </c>
      <c r="H6890" t="s">
        <v>198</v>
      </c>
      <c r="I6890" t="s">
        <v>6709</v>
      </c>
      <c r="J6890">
        <v>1271</v>
      </c>
      <c r="K6890">
        <v>4053</v>
      </c>
      <c r="L6890">
        <v>11</v>
      </c>
      <c r="M6890" t="s">
        <v>200</v>
      </c>
      <c r="N6890" t="s">
        <v>364</v>
      </c>
      <c r="O6890" t="s">
        <v>202</v>
      </c>
      <c r="P6890" t="s">
        <v>365</v>
      </c>
    </row>
    <row r="6891" spans="1:16" x14ac:dyDescent="0.25">
      <c r="A6891">
        <v>9185</v>
      </c>
      <c r="B6891" t="s">
        <v>360</v>
      </c>
      <c r="E6891" t="s">
        <v>7191</v>
      </c>
      <c r="F6891" t="s">
        <v>347</v>
      </c>
      <c r="G6891" t="s">
        <v>6708</v>
      </c>
      <c r="H6891" t="s">
        <v>198</v>
      </c>
      <c r="I6891" t="s">
        <v>6709</v>
      </c>
      <c r="J6891">
        <v>1271</v>
      </c>
      <c r="K6891">
        <v>5093</v>
      </c>
      <c r="L6891">
        <v>11</v>
      </c>
      <c r="M6891" t="s">
        <v>200</v>
      </c>
      <c r="N6891" t="s">
        <v>364</v>
      </c>
      <c r="O6891" t="s">
        <v>202</v>
      </c>
      <c r="P6891" t="s">
        <v>365</v>
      </c>
    </row>
    <row r="6892" spans="1:16" x14ac:dyDescent="0.25">
      <c r="A6892">
        <v>9186</v>
      </c>
      <c r="B6892" t="s">
        <v>360</v>
      </c>
      <c r="E6892" t="s">
        <v>7192</v>
      </c>
      <c r="F6892" t="s">
        <v>347</v>
      </c>
      <c r="G6892" t="s">
        <v>6708</v>
      </c>
      <c r="H6892" t="s">
        <v>198</v>
      </c>
      <c r="I6892" t="s">
        <v>6709</v>
      </c>
      <c r="J6892">
        <v>1272</v>
      </c>
      <c r="K6892">
        <v>9827</v>
      </c>
      <c r="L6892">
        <v>11</v>
      </c>
      <c r="M6892" t="s">
        <v>200</v>
      </c>
      <c r="N6892" t="s">
        <v>364</v>
      </c>
      <c r="O6892" t="s">
        <v>202</v>
      </c>
      <c r="P6892" t="s">
        <v>365</v>
      </c>
    </row>
    <row r="6893" spans="1:16" x14ac:dyDescent="0.25">
      <c r="A6893">
        <v>9187</v>
      </c>
      <c r="B6893" t="s">
        <v>360</v>
      </c>
      <c r="E6893" t="s">
        <v>7193</v>
      </c>
      <c r="F6893" t="s">
        <v>347</v>
      </c>
      <c r="G6893" t="s">
        <v>6708</v>
      </c>
      <c r="H6893" t="s">
        <v>198</v>
      </c>
      <c r="I6893" t="s">
        <v>6709</v>
      </c>
      <c r="J6893">
        <v>1264</v>
      </c>
      <c r="K6893">
        <v>42444</v>
      </c>
      <c r="L6893">
        <v>11</v>
      </c>
      <c r="M6893" t="s">
        <v>200</v>
      </c>
      <c r="N6893" t="s">
        <v>364</v>
      </c>
      <c r="O6893" t="s">
        <v>202</v>
      </c>
      <c r="P6893" t="s">
        <v>365</v>
      </c>
    </row>
    <row r="6894" spans="1:16" x14ac:dyDescent="0.25">
      <c r="A6894">
        <v>9188</v>
      </c>
      <c r="B6894" t="s">
        <v>360</v>
      </c>
      <c r="E6894" t="s">
        <v>7194</v>
      </c>
      <c r="F6894" t="s">
        <v>347</v>
      </c>
      <c r="G6894" t="s">
        <v>6708</v>
      </c>
      <c r="H6894" t="s">
        <v>198</v>
      </c>
      <c r="I6894" t="s">
        <v>6709</v>
      </c>
      <c r="J6894">
        <v>1277</v>
      </c>
      <c r="K6894">
        <v>3730</v>
      </c>
      <c r="L6894">
        <v>11</v>
      </c>
      <c r="M6894" t="s">
        <v>200</v>
      </c>
      <c r="N6894" t="s">
        <v>364</v>
      </c>
      <c r="O6894" t="s">
        <v>202</v>
      </c>
      <c r="P6894" t="s">
        <v>365</v>
      </c>
    </row>
    <row r="6895" spans="1:16" x14ac:dyDescent="0.25">
      <c r="A6895">
        <v>9189</v>
      </c>
      <c r="B6895" t="s">
        <v>360</v>
      </c>
      <c r="E6895" t="s">
        <v>7195</v>
      </c>
      <c r="F6895" t="s">
        <v>347</v>
      </c>
      <c r="G6895" t="s">
        <v>6708</v>
      </c>
      <c r="H6895" t="s">
        <v>198</v>
      </c>
      <c r="I6895" t="s">
        <v>6709</v>
      </c>
      <c r="J6895">
        <v>1271</v>
      </c>
      <c r="K6895">
        <v>1387</v>
      </c>
      <c r="L6895">
        <v>11</v>
      </c>
      <c r="M6895" t="s">
        <v>200</v>
      </c>
      <c r="N6895" t="s">
        <v>364</v>
      </c>
      <c r="O6895" t="s">
        <v>202</v>
      </c>
      <c r="P6895" t="s">
        <v>365</v>
      </c>
    </row>
    <row r="6896" spans="1:16" x14ac:dyDescent="0.25">
      <c r="A6896">
        <v>9190</v>
      </c>
      <c r="B6896" t="s">
        <v>360</v>
      </c>
      <c r="E6896" t="s">
        <v>7196</v>
      </c>
      <c r="F6896" t="s">
        <v>347</v>
      </c>
      <c r="G6896" t="s">
        <v>6708</v>
      </c>
      <c r="H6896" t="s">
        <v>198</v>
      </c>
      <c r="I6896" t="s">
        <v>6709</v>
      </c>
      <c r="J6896">
        <v>1271</v>
      </c>
      <c r="K6896">
        <v>12184</v>
      </c>
      <c r="L6896">
        <v>11</v>
      </c>
      <c r="M6896" t="s">
        <v>200</v>
      </c>
      <c r="N6896" t="s">
        <v>364</v>
      </c>
      <c r="O6896" t="s">
        <v>202</v>
      </c>
      <c r="P6896" t="s">
        <v>365</v>
      </c>
    </row>
    <row r="6897" spans="1:16" x14ac:dyDescent="0.25">
      <c r="A6897">
        <v>9191</v>
      </c>
      <c r="B6897" t="s">
        <v>360</v>
      </c>
      <c r="E6897" t="s">
        <v>7197</v>
      </c>
      <c r="F6897" t="s">
        <v>347</v>
      </c>
      <c r="G6897" t="s">
        <v>6708</v>
      </c>
      <c r="H6897" t="s">
        <v>198</v>
      </c>
      <c r="I6897" t="s">
        <v>6709</v>
      </c>
      <c r="J6897">
        <v>1259</v>
      </c>
      <c r="K6897">
        <v>501675</v>
      </c>
      <c r="L6897">
        <v>11</v>
      </c>
      <c r="M6897" t="s">
        <v>200</v>
      </c>
      <c r="N6897" t="s">
        <v>364</v>
      </c>
      <c r="O6897" t="s">
        <v>202</v>
      </c>
      <c r="P6897" t="s">
        <v>365</v>
      </c>
    </row>
    <row r="6898" spans="1:16" x14ac:dyDescent="0.25">
      <c r="A6898">
        <v>9192</v>
      </c>
      <c r="B6898" t="s">
        <v>360</v>
      </c>
      <c r="E6898" t="s">
        <v>7198</v>
      </c>
      <c r="F6898" t="s">
        <v>347</v>
      </c>
      <c r="G6898" t="s">
        <v>6708</v>
      </c>
      <c r="H6898" t="s">
        <v>198</v>
      </c>
      <c r="I6898" t="s">
        <v>6709</v>
      </c>
      <c r="J6898">
        <v>1282</v>
      </c>
      <c r="K6898">
        <v>4072</v>
      </c>
      <c r="L6898">
        <v>11</v>
      </c>
      <c r="M6898" t="s">
        <v>200</v>
      </c>
      <c r="N6898" t="s">
        <v>364</v>
      </c>
      <c r="O6898" t="s">
        <v>202</v>
      </c>
      <c r="P6898" t="s">
        <v>365</v>
      </c>
    </row>
    <row r="6899" spans="1:16" x14ac:dyDescent="0.25">
      <c r="A6899">
        <v>9193</v>
      </c>
      <c r="B6899" t="s">
        <v>360</v>
      </c>
      <c r="E6899" t="s">
        <v>7199</v>
      </c>
      <c r="F6899" t="s">
        <v>347</v>
      </c>
      <c r="G6899" t="s">
        <v>6708</v>
      </c>
      <c r="H6899" t="s">
        <v>198</v>
      </c>
      <c r="I6899" t="s">
        <v>6709</v>
      </c>
      <c r="J6899">
        <v>1278</v>
      </c>
      <c r="K6899">
        <v>115806</v>
      </c>
      <c r="L6899">
        <v>11</v>
      </c>
      <c r="M6899" t="s">
        <v>200</v>
      </c>
      <c r="N6899" t="s">
        <v>364</v>
      </c>
      <c r="O6899" t="s">
        <v>202</v>
      </c>
      <c r="P6899" t="s">
        <v>365</v>
      </c>
    </row>
    <row r="6900" spans="1:16" x14ac:dyDescent="0.25">
      <c r="A6900">
        <v>9194</v>
      </c>
      <c r="B6900" t="s">
        <v>360</v>
      </c>
      <c r="E6900" t="s">
        <v>7200</v>
      </c>
      <c r="F6900" t="s">
        <v>347</v>
      </c>
      <c r="G6900" t="s">
        <v>6708</v>
      </c>
      <c r="H6900" t="s">
        <v>198</v>
      </c>
      <c r="I6900" t="s">
        <v>6709</v>
      </c>
      <c r="J6900">
        <v>1276</v>
      </c>
      <c r="K6900">
        <v>54260</v>
      </c>
      <c r="L6900">
        <v>11</v>
      </c>
      <c r="M6900" t="s">
        <v>200</v>
      </c>
      <c r="N6900" t="s">
        <v>364</v>
      </c>
      <c r="O6900" t="s">
        <v>202</v>
      </c>
      <c r="P6900" t="s">
        <v>365</v>
      </c>
    </row>
    <row r="6901" spans="1:16" x14ac:dyDescent="0.25">
      <c r="A6901">
        <v>9195</v>
      </c>
      <c r="B6901" t="s">
        <v>360</v>
      </c>
      <c r="E6901" t="s">
        <v>7201</v>
      </c>
      <c r="F6901" t="s">
        <v>347</v>
      </c>
      <c r="G6901" t="s">
        <v>6708</v>
      </c>
      <c r="H6901" t="s">
        <v>198</v>
      </c>
      <c r="I6901" t="s">
        <v>6709</v>
      </c>
      <c r="J6901">
        <v>1278</v>
      </c>
      <c r="K6901">
        <v>31629</v>
      </c>
      <c r="L6901">
        <v>11</v>
      </c>
      <c r="M6901" t="s">
        <v>200</v>
      </c>
      <c r="N6901" t="s">
        <v>364</v>
      </c>
      <c r="O6901" t="s">
        <v>202</v>
      </c>
      <c r="P6901" t="s">
        <v>365</v>
      </c>
    </row>
    <row r="6902" spans="1:16" x14ac:dyDescent="0.25">
      <c r="A6902">
        <v>9196</v>
      </c>
      <c r="B6902" t="s">
        <v>360</v>
      </c>
      <c r="E6902" t="s">
        <v>7202</v>
      </c>
      <c r="F6902" t="s">
        <v>347</v>
      </c>
      <c r="G6902" t="s">
        <v>6708</v>
      </c>
      <c r="H6902" t="s">
        <v>198</v>
      </c>
      <c r="I6902" t="s">
        <v>6709</v>
      </c>
      <c r="J6902">
        <v>1280</v>
      </c>
      <c r="K6902">
        <v>21534</v>
      </c>
      <c r="L6902">
        <v>11</v>
      </c>
      <c r="M6902" t="s">
        <v>200</v>
      </c>
      <c r="N6902" t="s">
        <v>364</v>
      </c>
      <c r="O6902" t="s">
        <v>202</v>
      </c>
      <c r="P6902" t="s">
        <v>365</v>
      </c>
    </row>
    <row r="6903" spans="1:16" x14ac:dyDescent="0.25">
      <c r="A6903">
        <v>9197</v>
      </c>
      <c r="B6903" t="s">
        <v>360</v>
      </c>
      <c r="E6903" t="s">
        <v>7203</v>
      </c>
      <c r="F6903" t="s">
        <v>347</v>
      </c>
      <c r="G6903" t="s">
        <v>6708</v>
      </c>
      <c r="H6903" t="s">
        <v>198</v>
      </c>
      <c r="I6903" t="s">
        <v>6709</v>
      </c>
      <c r="J6903">
        <v>1271</v>
      </c>
      <c r="K6903">
        <v>12560</v>
      </c>
      <c r="L6903">
        <v>11</v>
      </c>
      <c r="M6903" t="s">
        <v>200</v>
      </c>
      <c r="N6903" t="s">
        <v>364</v>
      </c>
      <c r="O6903" t="s">
        <v>202</v>
      </c>
      <c r="P6903" t="s">
        <v>365</v>
      </c>
    </row>
    <row r="6904" spans="1:16" x14ac:dyDescent="0.25">
      <c r="A6904">
        <v>9198</v>
      </c>
      <c r="B6904" t="s">
        <v>360</v>
      </c>
      <c r="E6904" t="s">
        <v>7204</v>
      </c>
      <c r="F6904" t="s">
        <v>347</v>
      </c>
      <c r="G6904" t="s">
        <v>6708</v>
      </c>
      <c r="H6904" t="s">
        <v>198</v>
      </c>
      <c r="I6904" t="s">
        <v>6709</v>
      </c>
      <c r="J6904">
        <v>1272</v>
      </c>
      <c r="K6904">
        <v>370</v>
      </c>
      <c r="L6904">
        <v>11</v>
      </c>
      <c r="M6904" t="s">
        <v>200</v>
      </c>
      <c r="N6904" t="s">
        <v>364</v>
      </c>
      <c r="O6904" t="s">
        <v>202</v>
      </c>
      <c r="P6904" t="s">
        <v>365</v>
      </c>
    </row>
    <row r="6905" spans="1:16" x14ac:dyDescent="0.25">
      <c r="A6905">
        <v>9199</v>
      </c>
      <c r="B6905" t="s">
        <v>360</v>
      </c>
      <c r="E6905" t="s">
        <v>7205</v>
      </c>
      <c r="F6905" t="s">
        <v>347</v>
      </c>
      <c r="G6905" t="s">
        <v>6708</v>
      </c>
      <c r="H6905" t="s">
        <v>198</v>
      </c>
      <c r="I6905" t="s">
        <v>6709</v>
      </c>
      <c r="J6905">
        <v>1274</v>
      </c>
      <c r="K6905">
        <v>1746</v>
      </c>
      <c r="L6905">
        <v>11</v>
      </c>
      <c r="M6905" t="s">
        <v>200</v>
      </c>
      <c r="N6905" t="s">
        <v>364</v>
      </c>
      <c r="O6905" t="s">
        <v>202</v>
      </c>
      <c r="P6905" t="s">
        <v>365</v>
      </c>
    </row>
    <row r="6906" spans="1:16" x14ac:dyDescent="0.25">
      <c r="A6906">
        <v>9200</v>
      </c>
      <c r="B6906" t="s">
        <v>360</v>
      </c>
      <c r="E6906" t="s">
        <v>7206</v>
      </c>
      <c r="F6906" t="s">
        <v>347</v>
      </c>
      <c r="G6906" t="s">
        <v>6708</v>
      </c>
      <c r="H6906" t="s">
        <v>198</v>
      </c>
      <c r="I6906" t="s">
        <v>6709</v>
      </c>
      <c r="J6906">
        <v>1270</v>
      </c>
      <c r="K6906">
        <v>5437</v>
      </c>
      <c r="L6906">
        <v>11</v>
      </c>
      <c r="M6906" t="s">
        <v>200</v>
      </c>
      <c r="N6906" t="s">
        <v>364</v>
      </c>
      <c r="O6906" t="s">
        <v>202</v>
      </c>
      <c r="P6906" t="s">
        <v>365</v>
      </c>
    </row>
    <row r="6907" spans="1:16" x14ac:dyDescent="0.25">
      <c r="A6907">
        <v>9201</v>
      </c>
      <c r="B6907" t="s">
        <v>360</v>
      </c>
      <c r="E6907" t="s">
        <v>7207</v>
      </c>
      <c r="F6907" t="s">
        <v>347</v>
      </c>
      <c r="G6907" t="s">
        <v>6708</v>
      </c>
      <c r="H6907" t="s">
        <v>198</v>
      </c>
      <c r="I6907" t="s">
        <v>6709</v>
      </c>
      <c r="J6907">
        <v>1271</v>
      </c>
      <c r="K6907">
        <v>14555</v>
      </c>
      <c r="L6907">
        <v>11</v>
      </c>
      <c r="M6907" t="s">
        <v>200</v>
      </c>
      <c r="N6907" t="s">
        <v>364</v>
      </c>
      <c r="O6907" t="s">
        <v>202</v>
      </c>
      <c r="P6907" t="s">
        <v>365</v>
      </c>
    </row>
    <row r="6908" spans="1:16" x14ac:dyDescent="0.25">
      <c r="A6908">
        <v>9202</v>
      </c>
      <c r="B6908" t="s">
        <v>360</v>
      </c>
      <c r="E6908" t="s">
        <v>7208</v>
      </c>
      <c r="F6908" t="s">
        <v>347</v>
      </c>
      <c r="G6908" t="s">
        <v>6708</v>
      </c>
      <c r="H6908" t="s">
        <v>198</v>
      </c>
      <c r="I6908" t="s">
        <v>6709</v>
      </c>
      <c r="J6908">
        <v>1271</v>
      </c>
      <c r="K6908">
        <v>3544</v>
      </c>
      <c r="L6908">
        <v>11</v>
      </c>
      <c r="M6908" t="s">
        <v>200</v>
      </c>
      <c r="N6908" t="s">
        <v>364</v>
      </c>
      <c r="O6908" t="s">
        <v>202</v>
      </c>
      <c r="P6908" t="s">
        <v>365</v>
      </c>
    </row>
    <row r="6909" spans="1:16" x14ac:dyDescent="0.25">
      <c r="A6909">
        <v>9203</v>
      </c>
      <c r="B6909" t="s">
        <v>360</v>
      </c>
      <c r="E6909" t="s">
        <v>7209</v>
      </c>
      <c r="F6909" t="s">
        <v>347</v>
      </c>
      <c r="G6909" t="s">
        <v>6708</v>
      </c>
      <c r="H6909" t="s">
        <v>198</v>
      </c>
      <c r="I6909" t="s">
        <v>6709</v>
      </c>
      <c r="J6909">
        <v>1274</v>
      </c>
      <c r="K6909">
        <v>31827</v>
      </c>
      <c r="L6909">
        <v>11</v>
      </c>
      <c r="M6909" t="s">
        <v>200</v>
      </c>
      <c r="N6909" t="s">
        <v>364</v>
      </c>
      <c r="O6909" t="s">
        <v>202</v>
      </c>
      <c r="P6909" t="s">
        <v>365</v>
      </c>
    </row>
    <row r="6910" spans="1:16" x14ac:dyDescent="0.25">
      <c r="A6910">
        <v>9204</v>
      </c>
      <c r="B6910" t="s">
        <v>360</v>
      </c>
      <c r="E6910" t="s">
        <v>7210</v>
      </c>
      <c r="F6910" t="s">
        <v>347</v>
      </c>
      <c r="G6910" t="s">
        <v>6708</v>
      </c>
      <c r="H6910" t="s">
        <v>198</v>
      </c>
      <c r="I6910" t="s">
        <v>6709</v>
      </c>
      <c r="J6910">
        <v>1271</v>
      </c>
      <c r="K6910">
        <v>2876</v>
      </c>
      <c r="L6910">
        <v>11</v>
      </c>
      <c r="M6910" t="s">
        <v>200</v>
      </c>
      <c r="N6910" t="s">
        <v>364</v>
      </c>
      <c r="O6910" t="s">
        <v>202</v>
      </c>
      <c r="P6910" t="s">
        <v>365</v>
      </c>
    </row>
    <row r="6911" spans="1:16" x14ac:dyDescent="0.25">
      <c r="A6911">
        <v>9205</v>
      </c>
      <c r="B6911" t="s">
        <v>360</v>
      </c>
      <c r="E6911" t="s">
        <v>7211</v>
      </c>
      <c r="F6911" t="s">
        <v>347</v>
      </c>
      <c r="G6911" t="s">
        <v>6708</v>
      </c>
      <c r="H6911" t="s">
        <v>198</v>
      </c>
      <c r="I6911" t="s">
        <v>6709</v>
      </c>
      <c r="J6911">
        <v>1262</v>
      </c>
      <c r="K6911">
        <v>90959</v>
      </c>
      <c r="L6911">
        <v>11</v>
      </c>
      <c r="M6911" t="s">
        <v>200</v>
      </c>
      <c r="N6911" t="s">
        <v>364</v>
      </c>
      <c r="O6911" t="s">
        <v>202</v>
      </c>
      <c r="P6911" t="s">
        <v>365</v>
      </c>
    </row>
    <row r="6912" spans="1:16" x14ac:dyDescent="0.25">
      <c r="A6912">
        <v>9206</v>
      </c>
      <c r="B6912" t="s">
        <v>360</v>
      </c>
      <c r="E6912" t="s">
        <v>7212</v>
      </c>
      <c r="F6912" t="s">
        <v>347</v>
      </c>
      <c r="G6912" t="s">
        <v>6708</v>
      </c>
      <c r="H6912" t="s">
        <v>198</v>
      </c>
      <c r="I6912" t="s">
        <v>6709</v>
      </c>
      <c r="J6912">
        <v>1264</v>
      </c>
      <c r="K6912">
        <v>17392</v>
      </c>
      <c r="L6912">
        <v>11</v>
      </c>
      <c r="M6912" t="s">
        <v>200</v>
      </c>
      <c r="N6912" t="s">
        <v>364</v>
      </c>
      <c r="O6912" t="s">
        <v>202</v>
      </c>
      <c r="P6912" t="s">
        <v>365</v>
      </c>
    </row>
    <row r="6913" spans="1:16" x14ac:dyDescent="0.25">
      <c r="A6913">
        <v>9207</v>
      </c>
      <c r="B6913" t="s">
        <v>360</v>
      </c>
      <c r="E6913" t="s">
        <v>7191</v>
      </c>
      <c r="F6913" t="s">
        <v>347</v>
      </c>
      <c r="G6913" t="s">
        <v>6708</v>
      </c>
      <c r="H6913" t="s">
        <v>198</v>
      </c>
      <c r="I6913" t="s">
        <v>6709</v>
      </c>
      <c r="J6913">
        <v>1271</v>
      </c>
      <c r="K6913">
        <v>8444</v>
      </c>
      <c r="L6913">
        <v>11</v>
      </c>
      <c r="M6913" t="s">
        <v>200</v>
      </c>
      <c r="N6913" t="s">
        <v>364</v>
      </c>
      <c r="O6913" t="s">
        <v>202</v>
      </c>
      <c r="P6913" t="s">
        <v>365</v>
      </c>
    </row>
    <row r="6914" spans="1:16" x14ac:dyDescent="0.25">
      <c r="A6914">
        <v>9208</v>
      </c>
      <c r="B6914" t="s">
        <v>360</v>
      </c>
      <c r="E6914" t="s">
        <v>7213</v>
      </c>
      <c r="F6914" t="s">
        <v>347</v>
      </c>
      <c r="G6914" t="s">
        <v>6708</v>
      </c>
      <c r="H6914" t="s">
        <v>198</v>
      </c>
      <c r="I6914" t="s">
        <v>6709</v>
      </c>
      <c r="J6914">
        <v>1271</v>
      </c>
      <c r="K6914">
        <v>10448</v>
      </c>
      <c r="L6914">
        <v>11</v>
      </c>
      <c r="M6914" t="s">
        <v>200</v>
      </c>
      <c r="N6914" t="s">
        <v>364</v>
      </c>
      <c r="O6914" t="s">
        <v>202</v>
      </c>
      <c r="P6914" t="s">
        <v>365</v>
      </c>
    </row>
    <row r="6915" spans="1:16" x14ac:dyDescent="0.25">
      <c r="A6915">
        <v>9209</v>
      </c>
      <c r="B6915" t="s">
        <v>360</v>
      </c>
      <c r="E6915" t="s">
        <v>7214</v>
      </c>
      <c r="F6915" t="s">
        <v>347</v>
      </c>
      <c r="G6915" t="s">
        <v>6708</v>
      </c>
      <c r="H6915" t="s">
        <v>198</v>
      </c>
      <c r="I6915" t="s">
        <v>6709</v>
      </c>
      <c r="J6915">
        <v>1274</v>
      </c>
      <c r="K6915">
        <v>7399</v>
      </c>
      <c r="L6915">
        <v>11</v>
      </c>
      <c r="M6915" t="s">
        <v>200</v>
      </c>
      <c r="N6915" t="s">
        <v>364</v>
      </c>
      <c r="O6915" t="s">
        <v>202</v>
      </c>
      <c r="P6915" t="s">
        <v>365</v>
      </c>
    </row>
    <row r="6916" spans="1:16" x14ac:dyDescent="0.25">
      <c r="A6916">
        <v>9210</v>
      </c>
      <c r="B6916" t="s">
        <v>360</v>
      </c>
      <c r="E6916" t="s">
        <v>7215</v>
      </c>
      <c r="F6916" t="s">
        <v>347</v>
      </c>
      <c r="G6916" t="s">
        <v>6708</v>
      </c>
      <c r="H6916" t="s">
        <v>198</v>
      </c>
      <c r="I6916" t="s">
        <v>6709</v>
      </c>
      <c r="J6916">
        <v>1280</v>
      </c>
      <c r="K6916">
        <v>11412</v>
      </c>
      <c r="L6916">
        <v>11</v>
      </c>
      <c r="M6916" t="s">
        <v>200</v>
      </c>
      <c r="N6916" t="s">
        <v>364</v>
      </c>
      <c r="O6916" t="s">
        <v>202</v>
      </c>
      <c r="P6916" t="s">
        <v>365</v>
      </c>
    </row>
    <row r="6917" spans="1:16" x14ac:dyDescent="0.25">
      <c r="A6917">
        <v>9211</v>
      </c>
      <c r="B6917" t="s">
        <v>360</v>
      </c>
      <c r="E6917" t="s">
        <v>7216</v>
      </c>
      <c r="F6917" t="s">
        <v>347</v>
      </c>
      <c r="G6917" t="s">
        <v>6708</v>
      </c>
      <c r="H6917" t="s">
        <v>198</v>
      </c>
      <c r="I6917" t="s">
        <v>6709</v>
      </c>
      <c r="J6917">
        <v>1271</v>
      </c>
      <c r="K6917">
        <v>909</v>
      </c>
      <c r="L6917">
        <v>11</v>
      </c>
      <c r="M6917" t="s">
        <v>200</v>
      </c>
      <c r="N6917" t="s">
        <v>364</v>
      </c>
      <c r="O6917" t="s">
        <v>202</v>
      </c>
      <c r="P6917" t="s">
        <v>365</v>
      </c>
    </row>
    <row r="6918" spans="1:16" x14ac:dyDescent="0.25">
      <c r="A6918">
        <v>9212</v>
      </c>
      <c r="B6918" t="s">
        <v>360</v>
      </c>
      <c r="E6918" t="s">
        <v>7217</v>
      </c>
      <c r="F6918" t="s">
        <v>347</v>
      </c>
      <c r="G6918" t="s">
        <v>6708</v>
      </c>
      <c r="H6918" t="s">
        <v>198</v>
      </c>
      <c r="I6918" t="s">
        <v>6709</v>
      </c>
      <c r="J6918">
        <v>1271</v>
      </c>
      <c r="K6918">
        <v>897</v>
      </c>
      <c r="L6918">
        <v>11</v>
      </c>
      <c r="M6918" t="s">
        <v>200</v>
      </c>
      <c r="N6918" t="s">
        <v>364</v>
      </c>
      <c r="O6918" t="s">
        <v>202</v>
      </c>
      <c r="P6918" t="s">
        <v>365</v>
      </c>
    </row>
    <row r="6919" spans="1:16" x14ac:dyDescent="0.25">
      <c r="A6919">
        <v>9213</v>
      </c>
      <c r="B6919" t="s">
        <v>360</v>
      </c>
      <c r="E6919" t="s">
        <v>7218</v>
      </c>
      <c r="F6919" t="s">
        <v>347</v>
      </c>
      <c r="G6919" t="s">
        <v>6708</v>
      </c>
      <c r="H6919" t="s">
        <v>198</v>
      </c>
      <c r="I6919" t="s">
        <v>6709</v>
      </c>
      <c r="J6919">
        <v>1271</v>
      </c>
      <c r="K6919">
        <v>242316</v>
      </c>
      <c r="L6919">
        <v>11</v>
      </c>
      <c r="M6919" t="s">
        <v>200</v>
      </c>
      <c r="N6919" t="s">
        <v>364</v>
      </c>
      <c r="O6919" t="s">
        <v>202</v>
      </c>
      <c r="P6919" t="s">
        <v>365</v>
      </c>
    </row>
    <row r="6920" spans="1:16" x14ac:dyDescent="0.25">
      <c r="A6920">
        <v>9214</v>
      </c>
      <c r="B6920" t="s">
        <v>360</v>
      </c>
      <c r="E6920" t="s">
        <v>7219</v>
      </c>
      <c r="F6920" t="s">
        <v>347</v>
      </c>
      <c r="G6920" t="s">
        <v>6708</v>
      </c>
      <c r="H6920" t="s">
        <v>198</v>
      </c>
      <c r="I6920" t="s">
        <v>6709</v>
      </c>
      <c r="J6920">
        <v>1271</v>
      </c>
      <c r="K6920">
        <v>6779</v>
      </c>
      <c r="L6920">
        <v>11</v>
      </c>
      <c r="M6920" t="s">
        <v>200</v>
      </c>
      <c r="N6920" t="s">
        <v>364</v>
      </c>
      <c r="O6920" t="s">
        <v>202</v>
      </c>
      <c r="P6920" t="s">
        <v>365</v>
      </c>
    </row>
    <row r="6921" spans="1:16" x14ac:dyDescent="0.25">
      <c r="A6921">
        <v>9215</v>
      </c>
      <c r="B6921" t="s">
        <v>360</v>
      </c>
      <c r="E6921" t="s">
        <v>7176</v>
      </c>
      <c r="F6921" t="s">
        <v>347</v>
      </c>
      <c r="G6921" t="s">
        <v>6708</v>
      </c>
      <c r="H6921" t="s">
        <v>198</v>
      </c>
      <c r="I6921" t="s">
        <v>6709</v>
      </c>
      <c r="J6921">
        <v>1271</v>
      </c>
      <c r="K6921">
        <v>11584</v>
      </c>
      <c r="L6921">
        <v>11</v>
      </c>
      <c r="M6921" t="s">
        <v>200</v>
      </c>
      <c r="N6921" t="s">
        <v>364</v>
      </c>
      <c r="O6921" t="s">
        <v>202</v>
      </c>
      <c r="P6921" t="s">
        <v>365</v>
      </c>
    </row>
    <row r="6922" spans="1:16" x14ac:dyDescent="0.25">
      <c r="A6922">
        <v>9216</v>
      </c>
      <c r="B6922" t="s">
        <v>360</v>
      </c>
      <c r="E6922" t="s">
        <v>7220</v>
      </c>
      <c r="F6922" t="s">
        <v>347</v>
      </c>
      <c r="G6922" t="s">
        <v>6708</v>
      </c>
      <c r="H6922" t="s">
        <v>198</v>
      </c>
      <c r="I6922" t="s">
        <v>6709</v>
      </c>
      <c r="J6922">
        <v>1271</v>
      </c>
      <c r="K6922">
        <v>131</v>
      </c>
      <c r="L6922">
        <v>11</v>
      </c>
      <c r="M6922" t="s">
        <v>200</v>
      </c>
      <c r="N6922" t="s">
        <v>364</v>
      </c>
      <c r="O6922" t="s">
        <v>202</v>
      </c>
      <c r="P6922" t="s">
        <v>365</v>
      </c>
    </row>
    <row r="6923" spans="1:16" x14ac:dyDescent="0.25">
      <c r="A6923">
        <v>9217</v>
      </c>
      <c r="B6923" t="s">
        <v>360</v>
      </c>
      <c r="E6923" t="s">
        <v>7221</v>
      </c>
      <c r="F6923" t="s">
        <v>347</v>
      </c>
      <c r="G6923" t="s">
        <v>6708</v>
      </c>
      <c r="H6923" t="s">
        <v>198</v>
      </c>
      <c r="I6923" t="s">
        <v>6709</v>
      </c>
      <c r="J6923">
        <v>1271</v>
      </c>
      <c r="K6923">
        <v>1794</v>
      </c>
      <c r="L6923">
        <v>11</v>
      </c>
      <c r="M6923" t="s">
        <v>200</v>
      </c>
      <c r="N6923" t="s">
        <v>364</v>
      </c>
      <c r="O6923" t="s">
        <v>202</v>
      </c>
      <c r="P6923" t="s">
        <v>365</v>
      </c>
    </row>
    <row r="6924" spans="1:16" x14ac:dyDescent="0.25">
      <c r="A6924">
        <v>9218</v>
      </c>
      <c r="B6924" t="s">
        <v>360</v>
      </c>
      <c r="E6924" t="s">
        <v>778</v>
      </c>
      <c r="F6924" t="s">
        <v>347</v>
      </c>
      <c r="G6924" t="s">
        <v>6708</v>
      </c>
      <c r="H6924" t="s">
        <v>198</v>
      </c>
      <c r="I6924" t="s">
        <v>6709</v>
      </c>
      <c r="J6924">
        <v>1271</v>
      </c>
      <c r="K6924">
        <v>3090</v>
      </c>
      <c r="L6924">
        <v>11</v>
      </c>
      <c r="M6924" t="s">
        <v>200</v>
      </c>
      <c r="N6924" t="s">
        <v>364</v>
      </c>
      <c r="O6924" t="s">
        <v>202</v>
      </c>
      <c r="P6924" t="s">
        <v>365</v>
      </c>
    </row>
    <row r="6925" spans="1:16" x14ac:dyDescent="0.25">
      <c r="A6925">
        <v>9219</v>
      </c>
      <c r="B6925" t="s">
        <v>360</v>
      </c>
      <c r="E6925" t="s">
        <v>7222</v>
      </c>
      <c r="F6925" t="s">
        <v>347</v>
      </c>
      <c r="G6925" t="s">
        <v>6708</v>
      </c>
      <c r="H6925" t="s">
        <v>198</v>
      </c>
      <c r="I6925" t="s">
        <v>6709</v>
      </c>
      <c r="J6925">
        <v>1276</v>
      </c>
      <c r="K6925">
        <v>9110</v>
      </c>
      <c r="L6925">
        <v>11</v>
      </c>
      <c r="M6925" t="s">
        <v>200</v>
      </c>
      <c r="N6925" t="s">
        <v>364</v>
      </c>
      <c r="O6925" t="s">
        <v>202</v>
      </c>
      <c r="P6925" t="s">
        <v>365</v>
      </c>
    </row>
    <row r="6926" spans="1:16" x14ac:dyDescent="0.25">
      <c r="A6926">
        <v>9220</v>
      </c>
      <c r="B6926" t="s">
        <v>360</v>
      </c>
      <c r="E6926" t="s">
        <v>7223</v>
      </c>
      <c r="F6926" t="s">
        <v>347</v>
      </c>
      <c r="G6926" t="s">
        <v>6708</v>
      </c>
      <c r="H6926" t="s">
        <v>198</v>
      </c>
      <c r="I6926" t="s">
        <v>6709</v>
      </c>
      <c r="J6926">
        <v>1264</v>
      </c>
      <c r="K6926">
        <v>1627</v>
      </c>
      <c r="L6926">
        <v>11</v>
      </c>
      <c r="M6926" t="s">
        <v>200</v>
      </c>
      <c r="N6926" t="s">
        <v>364</v>
      </c>
      <c r="O6926" t="s">
        <v>202</v>
      </c>
      <c r="P6926" t="s">
        <v>365</v>
      </c>
    </row>
    <row r="6927" spans="1:16" x14ac:dyDescent="0.25">
      <c r="A6927">
        <v>9221</v>
      </c>
      <c r="B6927" t="s">
        <v>360</v>
      </c>
      <c r="E6927" t="s">
        <v>7208</v>
      </c>
      <c r="F6927" t="s">
        <v>347</v>
      </c>
      <c r="G6927" t="s">
        <v>6708</v>
      </c>
      <c r="H6927" t="s">
        <v>198</v>
      </c>
      <c r="I6927" t="s">
        <v>6709</v>
      </c>
      <c r="J6927">
        <v>1271</v>
      </c>
      <c r="K6927">
        <v>1314</v>
      </c>
      <c r="L6927">
        <v>11</v>
      </c>
      <c r="M6927" t="s">
        <v>200</v>
      </c>
      <c r="N6927" t="s">
        <v>364</v>
      </c>
      <c r="O6927" t="s">
        <v>202</v>
      </c>
      <c r="P6927" t="s">
        <v>365</v>
      </c>
    </row>
    <row r="6928" spans="1:16" x14ac:dyDescent="0.25">
      <c r="A6928">
        <v>9222</v>
      </c>
      <c r="B6928" t="s">
        <v>360</v>
      </c>
      <c r="E6928" t="s">
        <v>7224</v>
      </c>
      <c r="F6928" t="s">
        <v>347</v>
      </c>
      <c r="G6928" t="s">
        <v>6708</v>
      </c>
      <c r="H6928" t="s">
        <v>198</v>
      </c>
      <c r="I6928" t="s">
        <v>6709</v>
      </c>
      <c r="J6928">
        <v>1273</v>
      </c>
      <c r="K6928">
        <v>16337</v>
      </c>
      <c r="L6928">
        <v>11</v>
      </c>
      <c r="M6928" t="s">
        <v>200</v>
      </c>
      <c r="N6928" t="s">
        <v>364</v>
      </c>
      <c r="O6928" t="s">
        <v>202</v>
      </c>
      <c r="P6928" t="s">
        <v>365</v>
      </c>
    </row>
    <row r="6929" spans="1:16" x14ac:dyDescent="0.25">
      <c r="A6929">
        <v>9223</v>
      </c>
      <c r="B6929" t="s">
        <v>360</v>
      </c>
      <c r="E6929" t="s">
        <v>7182</v>
      </c>
      <c r="F6929" t="s">
        <v>347</v>
      </c>
      <c r="G6929" t="s">
        <v>6708</v>
      </c>
      <c r="H6929" t="s">
        <v>198</v>
      </c>
      <c r="I6929" t="s">
        <v>6709</v>
      </c>
      <c r="J6929">
        <v>1271</v>
      </c>
      <c r="K6929">
        <v>2553783</v>
      </c>
      <c r="L6929">
        <v>11</v>
      </c>
      <c r="M6929" t="s">
        <v>200</v>
      </c>
      <c r="N6929" t="s">
        <v>364</v>
      </c>
      <c r="O6929" t="s">
        <v>202</v>
      </c>
      <c r="P6929" t="s">
        <v>365</v>
      </c>
    </row>
    <row r="6930" spans="1:16" x14ac:dyDescent="0.25">
      <c r="A6930">
        <v>9224</v>
      </c>
      <c r="B6930" t="s">
        <v>360</v>
      </c>
      <c r="E6930" t="s">
        <v>7182</v>
      </c>
      <c r="F6930" t="s">
        <v>347</v>
      </c>
      <c r="G6930" t="s">
        <v>6708</v>
      </c>
      <c r="H6930" t="s">
        <v>198</v>
      </c>
      <c r="I6930" t="s">
        <v>6709</v>
      </c>
      <c r="J6930">
        <v>1271</v>
      </c>
      <c r="K6930">
        <v>269348</v>
      </c>
      <c r="L6930">
        <v>11</v>
      </c>
      <c r="M6930" t="s">
        <v>200</v>
      </c>
      <c r="N6930" t="s">
        <v>364</v>
      </c>
      <c r="O6930" t="s">
        <v>202</v>
      </c>
      <c r="P6930" t="s">
        <v>365</v>
      </c>
    </row>
    <row r="6931" spans="1:16" x14ac:dyDescent="0.25">
      <c r="A6931">
        <v>9225</v>
      </c>
      <c r="B6931" t="s">
        <v>360</v>
      </c>
      <c r="E6931" t="s">
        <v>7182</v>
      </c>
      <c r="F6931" t="s">
        <v>347</v>
      </c>
      <c r="G6931" t="s">
        <v>6708</v>
      </c>
      <c r="H6931" t="s">
        <v>198</v>
      </c>
      <c r="I6931" t="s">
        <v>6709</v>
      </c>
      <c r="J6931">
        <v>1271</v>
      </c>
      <c r="K6931">
        <v>207297</v>
      </c>
      <c r="L6931">
        <v>11</v>
      </c>
      <c r="M6931" t="s">
        <v>200</v>
      </c>
      <c r="N6931" t="s">
        <v>364</v>
      </c>
      <c r="O6931" t="s">
        <v>202</v>
      </c>
      <c r="P6931" t="s">
        <v>365</v>
      </c>
    </row>
    <row r="6932" spans="1:16" x14ac:dyDescent="0.25">
      <c r="A6932">
        <v>9226</v>
      </c>
      <c r="B6932" t="s">
        <v>360</v>
      </c>
      <c r="E6932" t="s">
        <v>7225</v>
      </c>
      <c r="F6932" t="s">
        <v>347</v>
      </c>
      <c r="G6932" t="s">
        <v>6708</v>
      </c>
      <c r="H6932" t="s">
        <v>6950</v>
      </c>
      <c r="I6932" t="s">
        <v>6951</v>
      </c>
      <c r="J6932">
        <v>1982</v>
      </c>
      <c r="K6932">
        <v>578</v>
      </c>
      <c r="L6932">
        <v>11</v>
      </c>
      <c r="M6932" t="s">
        <v>200</v>
      </c>
      <c r="N6932" t="s">
        <v>376</v>
      </c>
      <c r="O6932" t="s">
        <v>202</v>
      </c>
      <c r="P6932" t="s">
        <v>7226</v>
      </c>
    </row>
    <row r="6933" spans="1:16" x14ac:dyDescent="0.25">
      <c r="A6933">
        <v>9227</v>
      </c>
      <c r="B6933" t="s">
        <v>360</v>
      </c>
      <c r="E6933" t="s">
        <v>7227</v>
      </c>
      <c r="F6933" t="s">
        <v>347</v>
      </c>
      <c r="G6933" t="s">
        <v>6708</v>
      </c>
      <c r="H6933" t="s">
        <v>6950</v>
      </c>
      <c r="I6933" t="s">
        <v>6951</v>
      </c>
      <c r="J6933">
        <v>1982</v>
      </c>
      <c r="K6933">
        <v>274</v>
      </c>
      <c r="L6933">
        <v>11</v>
      </c>
      <c r="M6933" t="s">
        <v>200</v>
      </c>
      <c r="N6933" t="s">
        <v>376</v>
      </c>
      <c r="O6933" t="s">
        <v>202</v>
      </c>
      <c r="P6933" t="s">
        <v>7228</v>
      </c>
    </row>
    <row r="6934" spans="1:16" x14ac:dyDescent="0.25">
      <c r="A6934">
        <v>9228</v>
      </c>
      <c r="B6934" t="s">
        <v>360</v>
      </c>
      <c r="E6934" t="s">
        <v>7229</v>
      </c>
      <c r="F6934" t="s">
        <v>347</v>
      </c>
      <c r="G6934" t="s">
        <v>6708</v>
      </c>
      <c r="H6934" t="s">
        <v>6950</v>
      </c>
      <c r="I6934" t="s">
        <v>6951</v>
      </c>
      <c r="J6934">
        <v>1976</v>
      </c>
      <c r="K6934">
        <v>375724</v>
      </c>
      <c r="L6934">
        <v>11</v>
      </c>
      <c r="M6934" t="s">
        <v>200</v>
      </c>
      <c r="N6934" t="s">
        <v>376</v>
      </c>
      <c r="O6934" t="s">
        <v>202</v>
      </c>
      <c r="P6934" t="s">
        <v>7230</v>
      </c>
    </row>
    <row r="6935" spans="1:16" x14ac:dyDescent="0.25">
      <c r="A6935">
        <v>9229</v>
      </c>
      <c r="B6935" t="s">
        <v>360</v>
      </c>
      <c r="E6935" t="s">
        <v>7231</v>
      </c>
      <c r="F6935" t="s">
        <v>347</v>
      </c>
      <c r="G6935" t="s">
        <v>6708</v>
      </c>
      <c r="H6935" t="s">
        <v>6950</v>
      </c>
      <c r="I6935" t="s">
        <v>6951</v>
      </c>
      <c r="J6935">
        <v>1965</v>
      </c>
      <c r="K6935">
        <v>469</v>
      </c>
      <c r="L6935">
        <v>11</v>
      </c>
      <c r="M6935" t="s">
        <v>200</v>
      </c>
      <c r="N6935" t="s">
        <v>668</v>
      </c>
      <c r="O6935" t="s">
        <v>202</v>
      </c>
      <c r="P6935" t="s">
        <v>7232</v>
      </c>
    </row>
    <row r="6936" spans="1:16" x14ac:dyDescent="0.25">
      <c r="A6936">
        <v>9230</v>
      </c>
      <c r="B6936" t="s">
        <v>360</v>
      </c>
      <c r="E6936" t="s">
        <v>7233</v>
      </c>
      <c r="F6936" t="s">
        <v>347</v>
      </c>
      <c r="G6936" t="s">
        <v>6708</v>
      </c>
      <c r="H6936" t="s">
        <v>6950</v>
      </c>
      <c r="I6936" t="s">
        <v>6951</v>
      </c>
      <c r="J6936">
        <v>1971</v>
      </c>
      <c r="K6936">
        <v>74</v>
      </c>
      <c r="L6936">
        <v>11</v>
      </c>
      <c r="M6936" t="s">
        <v>200</v>
      </c>
      <c r="N6936" t="s">
        <v>376</v>
      </c>
      <c r="O6936" t="s">
        <v>202</v>
      </c>
      <c r="P6936" t="s">
        <v>7234</v>
      </c>
    </row>
    <row r="6937" spans="1:16" x14ac:dyDescent="0.25">
      <c r="A6937">
        <v>9231</v>
      </c>
      <c r="B6937" t="s">
        <v>360</v>
      </c>
      <c r="E6937" t="s">
        <v>7235</v>
      </c>
      <c r="F6937" t="s">
        <v>347</v>
      </c>
      <c r="G6937" t="s">
        <v>6708</v>
      </c>
      <c r="H6937" t="s">
        <v>198</v>
      </c>
      <c r="I6937" t="s">
        <v>6709</v>
      </c>
      <c r="J6937">
        <v>1275</v>
      </c>
      <c r="K6937">
        <v>4383</v>
      </c>
      <c r="L6937">
        <v>11</v>
      </c>
      <c r="M6937" t="s">
        <v>200</v>
      </c>
      <c r="N6937" t="s">
        <v>364</v>
      </c>
      <c r="O6937" t="s">
        <v>202</v>
      </c>
      <c r="P6937" t="s">
        <v>365</v>
      </c>
    </row>
    <row r="6938" spans="1:16" x14ac:dyDescent="0.25">
      <c r="A6938">
        <v>9232</v>
      </c>
      <c r="B6938" t="s">
        <v>360</v>
      </c>
      <c r="E6938" t="s">
        <v>7236</v>
      </c>
      <c r="F6938" t="s">
        <v>347</v>
      </c>
      <c r="G6938" t="s">
        <v>6708</v>
      </c>
      <c r="H6938" t="s">
        <v>198</v>
      </c>
      <c r="I6938" t="s">
        <v>6709</v>
      </c>
      <c r="J6938">
        <v>1269</v>
      </c>
      <c r="K6938">
        <v>2481</v>
      </c>
      <c r="L6938">
        <v>11</v>
      </c>
      <c r="M6938" t="s">
        <v>200</v>
      </c>
      <c r="N6938" t="s">
        <v>364</v>
      </c>
      <c r="O6938" t="s">
        <v>202</v>
      </c>
      <c r="P6938" t="s">
        <v>365</v>
      </c>
    </row>
    <row r="6939" spans="1:16" x14ac:dyDescent="0.25">
      <c r="A6939">
        <v>9233</v>
      </c>
      <c r="B6939" t="s">
        <v>360</v>
      </c>
      <c r="E6939" t="s">
        <v>7237</v>
      </c>
      <c r="F6939" t="s">
        <v>347</v>
      </c>
      <c r="G6939" t="s">
        <v>6708</v>
      </c>
      <c r="H6939" t="s">
        <v>198</v>
      </c>
      <c r="I6939" t="s">
        <v>6709</v>
      </c>
      <c r="J6939">
        <v>1276</v>
      </c>
      <c r="K6939">
        <v>14278</v>
      </c>
      <c r="L6939">
        <v>11</v>
      </c>
      <c r="M6939" t="s">
        <v>200</v>
      </c>
      <c r="N6939" t="s">
        <v>364</v>
      </c>
      <c r="O6939" t="s">
        <v>202</v>
      </c>
      <c r="P6939" t="s">
        <v>365</v>
      </c>
    </row>
    <row r="6940" spans="1:16" x14ac:dyDescent="0.25">
      <c r="A6940">
        <v>9234</v>
      </c>
      <c r="B6940" t="s">
        <v>360</v>
      </c>
      <c r="E6940" t="s">
        <v>7238</v>
      </c>
      <c r="F6940" t="s">
        <v>347</v>
      </c>
      <c r="G6940" t="s">
        <v>6708</v>
      </c>
      <c r="H6940" t="s">
        <v>6950</v>
      </c>
      <c r="I6940" t="s">
        <v>6951</v>
      </c>
      <c r="J6940">
        <v>1975</v>
      </c>
      <c r="K6940">
        <v>47</v>
      </c>
      <c r="L6940">
        <v>11</v>
      </c>
      <c r="M6940" t="s">
        <v>200</v>
      </c>
      <c r="N6940" t="s">
        <v>376</v>
      </c>
      <c r="O6940" t="s">
        <v>202</v>
      </c>
      <c r="P6940" t="s">
        <v>7239</v>
      </c>
    </row>
    <row r="6941" spans="1:16" x14ac:dyDescent="0.25">
      <c r="A6941">
        <v>9235</v>
      </c>
      <c r="B6941" t="s">
        <v>360</v>
      </c>
      <c r="E6941" t="s">
        <v>7240</v>
      </c>
      <c r="F6941" t="s">
        <v>347</v>
      </c>
      <c r="G6941" t="s">
        <v>6708</v>
      </c>
      <c r="H6941" t="s">
        <v>6950</v>
      </c>
      <c r="I6941" t="s">
        <v>6951</v>
      </c>
      <c r="J6941">
        <v>1971</v>
      </c>
      <c r="K6941">
        <v>1862</v>
      </c>
      <c r="L6941">
        <v>11</v>
      </c>
      <c r="M6941" t="s">
        <v>200</v>
      </c>
      <c r="N6941" t="s">
        <v>376</v>
      </c>
      <c r="O6941" t="s">
        <v>202</v>
      </c>
      <c r="P6941" t="s">
        <v>7241</v>
      </c>
    </row>
    <row r="6942" spans="1:16" x14ac:dyDescent="0.25">
      <c r="A6942">
        <v>9236</v>
      </c>
      <c r="B6942" t="s">
        <v>360</v>
      </c>
      <c r="E6942" t="s">
        <v>7242</v>
      </c>
      <c r="F6942" t="s">
        <v>347</v>
      </c>
      <c r="G6942" t="s">
        <v>6708</v>
      </c>
      <c r="H6942" t="s">
        <v>6950</v>
      </c>
      <c r="I6942" t="s">
        <v>6951</v>
      </c>
      <c r="J6942">
        <v>1987</v>
      </c>
      <c r="K6942">
        <v>4537</v>
      </c>
      <c r="L6942">
        <v>11</v>
      </c>
      <c r="M6942" t="s">
        <v>200</v>
      </c>
      <c r="N6942" t="s">
        <v>376</v>
      </c>
      <c r="O6942" t="s">
        <v>202</v>
      </c>
      <c r="P6942" t="s">
        <v>7243</v>
      </c>
    </row>
    <row r="6943" spans="1:16" x14ac:dyDescent="0.25">
      <c r="A6943">
        <v>9237</v>
      </c>
      <c r="B6943" t="s">
        <v>360</v>
      </c>
      <c r="E6943" t="s">
        <v>7244</v>
      </c>
      <c r="F6943" t="s">
        <v>347</v>
      </c>
      <c r="G6943" t="s">
        <v>6708</v>
      </c>
      <c r="H6943" t="s">
        <v>6950</v>
      </c>
      <c r="I6943" t="s">
        <v>6951</v>
      </c>
      <c r="J6943">
        <v>1975</v>
      </c>
      <c r="K6943">
        <v>80</v>
      </c>
      <c r="L6943">
        <v>11</v>
      </c>
      <c r="M6943" t="s">
        <v>200</v>
      </c>
      <c r="N6943" t="s">
        <v>376</v>
      </c>
      <c r="O6943" t="s">
        <v>202</v>
      </c>
      <c r="P6943" t="s">
        <v>7245</v>
      </c>
    </row>
    <row r="6944" spans="1:16" x14ac:dyDescent="0.25">
      <c r="A6944">
        <v>9238</v>
      </c>
      <c r="B6944" t="s">
        <v>360</v>
      </c>
      <c r="E6944" t="s">
        <v>7246</v>
      </c>
      <c r="F6944" t="s">
        <v>347</v>
      </c>
      <c r="G6944" t="s">
        <v>6708</v>
      </c>
      <c r="H6944" t="s">
        <v>6950</v>
      </c>
      <c r="I6944" t="s">
        <v>6951</v>
      </c>
      <c r="J6944">
        <v>1982</v>
      </c>
      <c r="K6944">
        <v>868</v>
      </c>
      <c r="L6944">
        <v>11</v>
      </c>
      <c r="M6944" t="s">
        <v>200</v>
      </c>
      <c r="N6944" t="s">
        <v>376</v>
      </c>
      <c r="O6944" t="s">
        <v>202</v>
      </c>
      <c r="P6944" t="s">
        <v>7247</v>
      </c>
    </row>
    <row r="6945" spans="1:16" x14ac:dyDescent="0.25">
      <c r="A6945">
        <v>9239</v>
      </c>
      <c r="B6945" t="s">
        <v>360</v>
      </c>
      <c r="E6945" t="s">
        <v>7248</v>
      </c>
      <c r="F6945" t="s">
        <v>347</v>
      </c>
      <c r="G6945" t="s">
        <v>6708</v>
      </c>
      <c r="H6945" t="s">
        <v>6950</v>
      </c>
      <c r="I6945" t="s">
        <v>6951</v>
      </c>
      <c r="J6945">
        <v>1979</v>
      </c>
      <c r="K6945">
        <v>1444</v>
      </c>
      <c r="L6945">
        <v>11</v>
      </c>
      <c r="M6945" t="s">
        <v>200</v>
      </c>
      <c r="N6945" t="s">
        <v>376</v>
      </c>
      <c r="O6945" t="s">
        <v>202</v>
      </c>
      <c r="P6945" t="s">
        <v>7226</v>
      </c>
    </row>
    <row r="6946" spans="1:16" x14ac:dyDescent="0.25">
      <c r="A6946">
        <v>9240</v>
      </c>
      <c r="B6946" t="s">
        <v>360</v>
      </c>
      <c r="E6946" t="s">
        <v>7249</v>
      </c>
      <c r="F6946" t="s">
        <v>347</v>
      </c>
      <c r="G6946" t="s">
        <v>6708</v>
      </c>
      <c r="H6946" t="s">
        <v>198</v>
      </c>
      <c r="I6946" t="s">
        <v>6709</v>
      </c>
      <c r="J6946">
        <v>1262</v>
      </c>
      <c r="K6946">
        <v>31902</v>
      </c>
      <c r="L6946">
        <v>11</v>
      </c>
      <c r="M6946" t="s">
        <v>200</v>
      </c>
      <c r="N6946" t="s">
        <v>364</v>
      </c>
      <c r="O6946" t="s">
        <v>202</v>
      </c>
      <c r="P6946" t="s">
        <v>365</v>
      </c>
    </row>
    <row r="6947" spans="1:16" x14ac:dyDescent="0.25">
      <c r="A6947">
        <v>9241</v>
      </c>
      <c r="B6947" t="s">
        <v>399</v>
      </c>
      <c r="E6947" t="s">
        <v>6641</v>
      </c>
      <c r="F6947" t="s">
        <v>347</v>
      </c>
      <c r="G6947" t="s">
        <v>6708</v>
      </c>
      <c r="H6947" t="s">
        <v>198</v>
      </c>
      <c r="I6947" t="s">
        <v>6709</v>
      </c>
      <c r="J6947">
        <v>1283</v>
      </c>
      <c r="K6947">
        <v>35496</v>
      </c>
      <c r="L6947">
        <v>11</v>
      </c>
      <c r="M6947" t="s">
        <v>200</v>
      </c>
      <c r="N6947" t="s">
        <v>401</v>
      </c>
      <c r="O6947" t="s">
        <v>202</v>
      </c>
      <c r="P6947" t="s">
        <v>5170</v>
      </c>
    </row>
    <row r="6948" spans="1:16" x14ac:dyDescent="0.25">
      <c r="A6948">
        <v>9242</v>
      </c>
      <c r="B6948" t="s">
        <v>399</v>
      </c>
      <c r="E6948" t="s">
        <v>7250</v>
      </c>
      <c r="F6948" t="s">
        <v>347</v>
      </c>
      <c r="G6948" t="s">
        <v>6708</v>
      </c>
      <c r="H6948" t="s">
        <v>198</v>
      </c>
      <c r="I6948" t="s">
        <v>6709</v>
      </c>
      <c r="J6948">
        <v>993</v>
      </c>
      <c r="K6948">
        <v>6449</v>
      </c>
      <c r="L6948">
        <v>11</v>
      </c>
      <c r="M6948" t="s">
        <v>200</v>
      </c>
      <c r="N6948" t="s">
        <v>401</v>
      </c>
      <c r="O6948" t="s">
        <v>202</v>
      </c>
      <c r="P6948" t="s">
        <v>2477</v>
      </c>
    </row>
    <row r="6949" spans="1:16" x14ac:dyDescent="0.25">
      <c r="A6949">
        <v>9243</v>
      </c>
      <c r="B6949" t="s">
        <v>399</v>
      </c>
      <c r="E6949" t="s">
        <v>7250</v>
      </c>
      <c r="F6949" t="s">
        <v>347</v>
      </c>
      <c r="G6949" t="s">
        <v>6708</v>
      </c>
      <c r="H6949" t="s">
        <v>198</v>
      </c>
      <c r="I6949" t="s">
        <v>6709</v>
      </c>
      <c r="J6949">
        <v>996</v>
      </c>
      <c r="K6949">
        <v>91934</v>
      </c>
      <c r="L6949">
        <v>11</v>
      </c>
      <c r="M6949" t="s">
        <v>200</v>
      </c>
      <c r="N6949" t="s">
        <v>401</v>
      </c>
      <c r="O6949" t="s">
        <v>202</v>
      </c>
      <c r="P6949" t="s">
        <v>7251</v>
      </c>
    </row>
    <row r="6950" spans="1:16" x14ac:dyDescent="0.25">
      <c r="A6950">
        <v>9244</v>
      </c>
      <c r="B6950" t="s">
        <v>399</v>
      </c>
      <c r="E6950" t="s">
        <v>6515</v>
      </c>
      <c r="F6950" t="s">
        <v>347</v>
      </c>
      <c r="G6950" t="s">
        <v>6708</v>
      </c>
      <c r="H6950" t="s">
        <v>198</v>
      </c>
      <c r="I6950" t="s">
        <v>6709</v>
      </c>
      <c r="J6950">
        <v>1182</v>
      </c>
      <c r="K6950">
        <v>10626</v>
      </c>
      <c r="L6950">
        <v>11</v>
      </c>
      <c r="M6950" t="s">
        <v>200</v>
      </c>
      <c r="N6950" t="s">
        <v>401</v>
      </c>
      <c r="O6950" t="s">
        <v>202</v>
      </c>
      <c r="P6950" t="s">
        <v>1482</v>
      </c>
    </row>
    <row r="6951" spans="1:16" x14ac:dyDescent="0.25">
      <c r="A6951">
        <v>9245</v>
      </c>
      <c r="B6951" t="s">
        <v>399</v>
      </c>
      <c r="E6951" t="s">
        <v>6515</v>
      </c>
      <c r="F6951" t="s">
        <v>347</v>
      </c>
      <c r="G6951" t="s">
        <v>6708</v>
      </c>
      <c r="H6951" t="s">
        <v>198</v>
      </c>
      <c r="I6951" t="s">
        <v>6709</v>
      </c>
      <c r="J6951">
        <v>184</v>
      </c>
      <c r="K6951">
        <v>5453</v>
      </c>
      <c r="L6951">
        <v>11</v>
      </c>
      <c r="M6951" t="s">
        <v>200</v>
      </c>
      <c r="N6951" t="s">
        <v>401</v>
      </c>
      <c r="O6951" t="s">
        <v>202</v>
      </c>
      <c r="P6951" t="s">
        <v>1176</v>
      </c>
    </row>
    <row r="6952" spans="1:16" x14ac:dyDescent="0.25">
      <c r="A6952">
        <v>9246</v>
      </c>
      <c r="B6952" t="s">
        <v>399</v>
      </c>
      <c r="E6952" t="s">
        <v>7252</v>
      </c>
      <c r="F6952" t="s">
        <v>347</v>
      </c>
      <c r="G6952" t="s">
        <v>6708</v>
      </c>
      <c r="H6952" t="s">
        <v>198</v>
      </c>
      <c r="I6952" t="s">
        <v>6709</v>
      </c>
      <c r="J6952">
        <v>187</v>
      </c>
      <c r="K6952">
        <v>3903</v>
      </c>
      <c r="L6952">
        <v>11</v>
      </c>
      <c r="M6952" t="s">
        <v>200</v>
      </c>
      <c r="N6952" t="s">
        <v>401</v>
      </c>
      <c r="O6952" t="s">
        <v>202</v>
      </c>
      <c r="P6952" t="s">
        <v>2479</v>
      </c>
    </row>
    <row r="6953" spans="1:16" x14ac:dyDescent="0.25">
      <c r="A6953">
        <v>9247</v>
      </c>
      <c r="B6953" t="s">
        <v>399</v>
      </c>
      <c r="E6953" t="s">
        <v>7253</v>
      </c>
      <c r="F6953" t="s">
        <v>347</v>
      </c>
      <c r="G6953" t="s">
        <v>6708</v>
      </c>
      <c r="H6953" t="s">
        <v>198</v>
      </c>
      <c r="I6953" t="s">
        <v>6709</v>
      </c>
      <c r="J6953">
        <v>1290</v>
      </c>
      <c r="K6953">
        <v>8545</v>
      </c>
      <c r="L6953">
        <v>11</v>
      </c>
      <c r="M6953" t="s">
        <v>200</v>
      </c>
      <c r="N6953" t="s">
        <v>401</v>
      </c>
      <c r="O6953" t="s">
        <v>202</v>
      </c>
      <c r="P6953" t="s">
        <v>2476</v>
      </c>
    </row>
    <row r="6954" spans="1:16" x14ac:dyDescent="0.25">
      <c r="A6954">
        <v>9248</v>
      </c>
      <c r="B6954" t="s">
        <v>399</v>
      </c>
      <c r="E6954" t="s">
        <v>6515</v>
      </c>
      <c r="F6954" t="s">
        <v>347</v>
      </c>
      <c r="G6954" t="s">
        <v>6708</v>
      </c>
      <c r="H6954" t="s">
        <v>198</v>
      </c>
      <c r="I6954" t="s">
        <v>6709</v>
      </c>
      <c r="J6954">
        <v>389</v>
      </c>
      <c r="K6954">
        <v>508</v>
      </c>
      <c r="L6954">
        <v>11</v>
      </c>
      <c r="M6954" t="s">
        <v>200</v>
      </c>
      <c r="N6954" t="s">
        <v>1580</v>
      </c>
      <c r="O6954" t="s">
        <v>202</v>
      </c>
      <c r="P6954" t="s">
        <v>1176</v>
      </c>
    </row>
    <row r="6955" spans="1:16" x14ac:dyDescent="0.25">
      <c r="A6955">
        <v>9249</v>
      </c>
      <c r="B6955" t="s">
        <v>399</v>
      </c>
      <c r="E6955" t="s">
        <v>6515</v>
      </c>
      <c r="F6955" t="s">
        <v>347</v>
      </c>
      <c r="G6955" t="s">
        <v>6708</v>
      </c>
      <c r="H6955" t="s">
        <v>198</v>
      </c>
      <c r="I6955" t="s">
        <v>6709</v>
      </c>
      <c r="J6955">
        <v>187</v>
      </c>
      <c r="K6955">
        <v>5612</v>
      </c>
      <c r="L6955">
        <v>11</v>
      </c>
      <c r="M6955" t="s">
        <v>200</v>
      </c>
      <c r="N6955" t="s">
        <v>1580</v>
      </c>
      <c r="O6955" t="s">
        <v>202</v>
      </c>
      <c r="P6955" t="s">
        <v>442</v>
      </c>
    </row>
    <row r="6956" spans="1:16" x14ac:dyDescent="0.25">
      <c r="A6956">
        <v>9250</v>
      </c>
      <c r="B6956" t="s">
        <v>399</v>
      </c>
      <c r="E6956" t="s">
        <v>6515</v>
      </c>
      <c r="F6956" t="s">
        <v>347</v>
      </c>
      <c r="G6956" t="s">
        <v>6708</v>
      </c>
      <c r="H6956" t="s">
        <v>198</v>
      </c>
      <c r="I6956" t="s">
        <v>6709</v>
      </c>
      <c r="J6956">
        <v>587</v>
      </c>
      <c r="K6956">
        <v>14409</v>
      </c>
      <c r="L6956">
        <v>11</v>
      </c>
      <c r="M6956" t="s">
        <v>200</v>
      </c>
      <c r="N6956" t="s">
        <v>401</v>
      </c>
      <c r="O6956" t="s">
        <v>202</v>
      </c>
      <c r="P6956" t="s">
        <v>2480</v>
      </c>
    </row>
    <row r="6957" spans="1:16" x14ac:dyDescent="0.25">
      <c r="A6957">
        <v>9251</v>
      </c>
      <c r="B6957" t="s">
        <v>360</v>
      </c>
      <c r="E6957" t="s">
        <v>7254</v>
      </c>
      <c r="F6957" t="s">
        <v>347</v>
      </c>
      <c r="G6957" t="s">
        <v>6708</v>
      </c>
      <c r="H6957" t="s">
        <v>198</v>
      </c>
      <c r="I6957" t="s">
        <v>6709</v>
      </c>
      <c r="J6957">
        <v>1284</v>
      </c>
      <c r="K6957">
        <v>325</v>
      </c>
      <c r="L6957">
        <v>11</v>
      </c>
      <c r="M6957" t="s">
        <v>200</v>
      </c>
      <c r="N6957" t="s">
        <v>436</v>
      </c>
      <c r="O6957" t="s">
        <v>202</v>
      </c>
      <c r="P6957" t="s">
        <v>7255</v>
      </c>
    </row>
    <row r="6958" spans="1:16" x14ac:dyDescent="0.25">
      <c r="A6958">
        <v>9252</v>
      </c>
      <c r="B6958" t="s">
        <v>360</v>
      </c>
      <c r="E6958" t="s">
        <v>7256</v>
      </c>
      <c r="F6958" t="s">
        <v>347</v>
      </c>
      <c r="G6958" t="s">
        <v>6708</v>
      </c>
      <c r="H6958" t="s">
        <v>198</v>
      </c>
      <c r="I6958" t="s">
        <v>6709</v>
      </c>
      <c r="J6958">
        <v>1284</v>
      </c>
      <c r="K6958">
        <v>701</v>
      </c>
      <c r="L6958">
        <v>11</v>
      </c>
      <c r="M6958" t="s">
        <v>200</v>
      </c>
      <c r="N6958" t="s">
        <v>436</v>
      </c>
      <c r="O6958" t="s">
        <v>202</v>
      </c>
      <c r="P6958" t="s">
        <v>7255</v>
      </c>
    </row>
    <row r="6959" spans="1:16" x14ac:dyDescent="0.25">
      <c r="A6959">
        <v>9253</v>
      </c>
      <c r="B6959" t="s">
        <v>360</v>
      </c>
      <c r="E6959" t="s">
        <v>7257</v>
      </c>
      <c r="F6959" t="s">
        <v>347</v>
      </c>
      <c r="G6959" t="s">
        <v>6708</v>
      </c>
      <c r="H6959" t="s">
        <v>198</v>
      </c>
      <c r="I6959" t="s">
        <v>6709</v>
      </c>
      <c r="J6959">
        <v>993</v>
      </c>
      <c r="K6959">
        <v>1298</v>
      </c>
      <c r="L6959">
        <v>11</v>
      </c>
      <c r="M6959" t="s">
        <v>200</v>
      </c>
      <c r="N6959" t="s">
        <v>364</v>
      </c>
      <c r="O6959" t="s">
        <v>202</v>
      </c>
      <c r="P6959" t="s">
        <v>365</v>
      </c>
    </row>
    <row r="6960" spans="1:16" x14ac:dyDescent="0.25">
      <c r="A6960">
        <v>9254</v>
      </c>
      <c r="B6960" t="s">
        <v>399</v>
      </c>
      <c r="E6960" t="s">
        <v>7258</v>
      </c>
      <c r="F6960" t="s">
        <v>347</v>
      </c>
      <c r="G6960" t="s">
        <v>7259</v>
      </c>
      <c r="H6960" t="s">
        <v>198</v>
      </c>
      <c r="I6960" t="s">
        <v>7260</v>
      </c>
      <c r="J6960">
        <v>1981</v>
      </c>
      <c r="K6960">
        <v>2267</v>
      </c>
      <c r="L6960">
        <v>38</v>
      </c>
      <c r="M6960" t="s">
        <v>200</v>
      </c>
      <c r="N6960" t="s">
        <v>1203</v>
      </c>
      <c r="O6960" t="s">
        <v>202</v>
      </c>
      <c r="P6960" t="s">
        <v>5170</v>
      </c>
    </row>
    <row r="6961" spans="1:16" x14ac:dyDescent="0.25">
      <c r="A6961">
        <v>9255</v>
      </c>
      <c r="B6961" t="s">
        <v>399</v>
      </c>
      <c r="E6961" t="s">
        <v>7261</v>
      </c>
      <c r="F6961" t="s">
        <v>347</v>
      </c>
      <c r="G6961" t="s">
        <v>7259</v>
      </c>
      <c r="H6961" t="s">
        <v>198</v>
      </c>
      <c r="I6961" t="s">
        <v>7260</v>
      </c>
      <c r="J6961">
        <v>1981</v>
      </c>
      <c r="K6961">
        <v>1070</v>
      </c>
      <c r="L6961">
        <v>38</v>
      </c>
      <c r="M6961" t="s">
        <v>200</v>
      </c>
      <c r="N6961" t="s">
        <v>1203</v>
      </c>
      <c r="O6961" t="s">
        <v>202</v>
      </c>
      <c r="P6961" t="s">
        <v>1242</v>
      </c>
    </row>
    <row r="6962" spans="1:16" x14ac:dyDescent="0.25">
      <c r="A6962">
        <v>9256</v>
      </c>
      <c r="B6962" t="s">
        <v>399</v>
      </c>
      <c r="E6962" t="s">
        <v>7262</v>
      </c>
      <c r="F6962" t="s">
        <v>347</v>
      </c>
      <c r="G6962" t="s">
        <v>7259</v>
      </c>
      <c r="H6962" t="s">
        <v>198</v>
      </c>
      <c r="I6962" t="s">
        <v>7260</v>
      </c>
      <c r="J6962">
        <v>1981</v>
      </c>
      <c r="K6962">
        <v>1255</v>
      </c>
      <c r="L6962">
        <v>38</v>
      </c>
      <c r="M6962" t="s">
        <v>200</v>
      </c>
      <c r="N6962" t="s">
        <v>1203</v>
      </c>
      <c r="O6962" t="s">
        <v>202</v>
      </c>
      <c r="P6962" t="s">
        <v>1506</v>
      </c>
    </row>
    <row r="6963" spans="1:16" x14ac:dyDescent="0.25">
      <c r="A6963">
        <v>9257</v>
      </c>
      <c r="B6963" t="s">
        <v>399</v>
      </c>
      <c r="E6963" t="s">
        <v>7263</v>
      </c>
      <c r="F6963" t="s">
        <v>347</v>
      </c>
      <c r="G6963" t="s">
        <v>7259</v>
      </c>
      <c r="H6963" t="s">
        <v>198</v>
      </c>
      <c r="I6963" t="s">
        <v>7260</v>
      </c>
      <c r="J6963">
        <v>1981</v>
      </c>
      <c r="K6963">
        <v>2332</v>
      </c>
      <c r="L6963">
        <v>38</v>
      </c>
      <c r="M6963" t="s">
        <v>200</v>
      </c>
      <c r="N6963" t="s">
        <v>1203</v>
      </c>
      <c r="O6963" t="s">
        <v>202</v>
      </c>
      <c r="P6963" t="s">
        <v>1506</v>
      </c>
    </row>
    <row r="6964" spans="1:16" x14ac:dyDescent="0.25">
      <c r="A6964">
        <v>9258</v>
      </c>
      <c r="B6964" t="s">
        <v>399</v>
      </c>
      <c r="E6964" t="s">
        <v>7264</v>
      </c>
      <c r="F6964" t="s">
        <v>347</v>
      </c>
      <c r="G6964" t="s">
        <v>7259</v>
      </c>
      <c r="H6964" t="s">
        <v>198</v>
      </c>
      <c r="I6964" t="s">
        <v>7260</v>
      </c>
      <c r="J6964">
        <v>1981</v>
      </c>
      <c r="K6964">
        <v>4619</v>
      </c>
      <c r="L6964">
        <v>38</v>
      </c>
      <c r="M6964" t="s">
        <v>200</v>
      </c>
      <c r="N6964" t="s">
        <v>1203</v>
      </c>
      <c r="O6964" t="s">
        <v>202</v>
      </c>
      <c r="P6964" t="s">
        <v>7265</v>
      </c>
    </row>
    <row r="6965" spans="1:16" x14ac:dyDescent="0.25">
      <c r="A6965">
        <v>9259</v>
      </c>
      <c r="B6965" t="s">
        <v>399</v>
      </c>
      <c r="E6965" t="s">
        <v>7266</v>
      </c>
      <c r="F6965" t="s">
        <v>347</v>
      </c>
      <c r="G6965" t="s">
        <v>7259</v>
      </c>
      <c r="H6965" t="s">
        <v>198</v>
      </c>
      <c r="I6965" t="s">
        <v>7260</v>
      </c>
      <c r="J6965">
        <v>1982</v>
      </c>
      <c r="K6965">
        <v>5101</v>
      </c>
      <c r="L6965">
        <v>38</v>
      </c>
      <c r="M6965" t="s">
        <v>200</v>
      </c>
      <c r="N6965" t="s">
        <v>1203</v>
      </c>
      <c r="O6965" t="s">
        <v>202</v>
      </c>
      <c r="P6965" t="s">
        <v>7267</v>
      </c>
    </row>
    <row r="6966" spans="1:16" x14ac:dyDescent="0.25">
      <c r="A6966">
        <v>9260</v>
      </c>
      <c r="B6966" t="s">
        <v>399</v>
      </c>
      <c r="E6966" t="s">
        <v>7268</v>
      </c>
      <c r="F6966" t="s">
        <v>347</v>
      </c>
      <c r="G6966" t="s">
        <v>7259</v>
      </c>
      <c r="H6966" t="s">
        <v>198</v>
      </c>
      <c r="I6966" t="s">
        <v>7260</v>
      </c>
      <c r="J6966">
        <v>1982</v>
      </c>
      <c r="K6966">
        <v>1846</v>
      </c>
      <c r="L6966">
        <v>38</v>
      </c>
      <c r="M6966" t="s">
        <v>200</v>
      </c>
      <c r="N6966" t="s">
        <v>1203</v>
      </c>
      <c r="O6966" t="s">
        <v>202</v>
      </c>
      <c r="P6966" t="s">
        <v>1506</v>
      </c>
    </row>
    <row r="6967" spans="1:16" x14ac:dyDescent="0.25">
      <c r="A6967">
        <v>9261</v>
      </c>
      <c r="B6967" t="s">
        <v>399</v>
      </c>
      <c r="E6967" t="s">
        <v>7269</v>
      </c>
      <c r="F6967" t="s">
        <v>347</v>
      </c>
      <c r="G6967" t="s">
        <v>7259</v>
      </c>
      <c r="H6967" t="s">
        <v>198</v>
      </c>
      <c r="I6967" t="s">
        <v>7260</v>
      </c>
      <c r="J6967">
        <v>1982</v>
      </c>
      <c r="K6967">
        <v>1011</v>
      </c>
      <c r="L6967">
        <v>38</v>
      </c>
      <c r="M6967" t="s">
        <v>200</v>
      </c>
      <c r="N6967" t="s">
        <v>1203</v>
      </c>
      <c r="O6967" t="s">
        <v>202</v>
      </c>
      <c r="P6967" t="s">
        <v>1479</v>
      </c>
    </row>
    <row r="6968" spans="1:16" x14ac:dyDescent="0.25">
      <c r="A6968">
        <v>9262</v>
      </c>
      <c r="B6968" t="s">
        <v>399</v>
      </c>
      <c r="E6968" t="s">
        <v>7270</v>
      </c>
      <c r="F6968" t="s">
        <v>347</v>
      </c>
      <c r="G6968" t="s">
        <v>7259</v>
      </c>
      <c r="H6968" t="s">
        <v>198</v>
      </c>
      <c r="I6968" t="s">
        <v>7260</v>
      </c>
      <c r="J6968">
        <v>1982</v>
      </c>
      <c r="K6968">
        <v>1156</v>
      </c>
      <c r="L6968">
        <v>38</v>
      </c>
      <c r="M6968" t="s">
        <v>200</v>
      </c>
      <c r="N6968" t="s">
        <v>1203</v>
      </c>
      <c r="O6968" t="s">
        <v>202</v>
      </c>
      <c r="P6968" t="s">
        <v>1242</v>
      </c>
    </row>
    <row r="6969" spans="1:16" x14ac:dyDescent="0.25">
      <c r="A6969">
        <v>9263</v>
      </c>
      <c r="B6969" t="s">
        <v>399</v>
      </c>
      <c r="E6969" t="s">
        <v>7271</v>
      </c>
      <c r="F6969" t="s">
        <v>347</v>
      </c>
      <c r="G6969" t="s">
        <v>7259</v>
      </c>
      <c r="H6969" t="s">
        <v>198</v>
      </c>
      <c r="I6969" t="s">
        <v>7260</v>
      </c>
      <c r="J6969">
        <v>1982</v>
      </c>
      <c r="K6969">
        <v>44522</v>
      </c>
      <c r="L6969">
        <v>38</v>
      </c>
      <c r="M6969" t="s">
        <v>200</v>
      </c>
      <c r="N6969" t="s">
        <v>1203</v>
      </c>
      <c r="O6969" t="s">
        <v>202</v>
      </c>
      <c r="P6969" t="s">
        <v>7272</v>
      </c>
    </row>
    <row r="6970" spans="1:16" x14ac:dyDescent="0.25">
      <c r="A6970">
        <v>9264</v>
      </c>
      <c r="B6970" t="s">
        <v>399</v>
      </c>
      <c r="E6970" t="s">
        <v>7273</v>
      </c>
      <c r="F6970" t="s">
        <v>347</v>
      </c>
      <c r="G6970" t="s">
        <v>7259</v>
      </c>
      <c r="H6970" t="s">
        <v>198</v>
      </c>
      <c r="I6970" t="s">
        <v>7260</v>
      </c>
      <c r="J6970">
        <v>1996</v>
      </c>
      <c r="K6970">
        <v>267917</v>
      </c>
      <c r="L6970">
        <v>38</v>
      </c>
      <c r="M6970" t="s">
        <v>200</v>
      </c>
      <c r="N6970" t="s">
        <v>1203</v>
      </c>
      <c r="O6970" t="s">
        <v>202</v>
      </c>
      <c r="P6970" t="s">
        <v>1479</v>
      </c>
    </row>
    <row r="6971" spans="1:16" x14ac:dyDescent="0.25">
      <c r="A6971">
        <v>9265</v>
      </c>
      <c r="B6971" t="s">
        <v>399</v>
      </c>
      <c r="E6971" t="s">
        <v>7274</v>
      </c>
      <c r="F6971" t="s">
        <v>347</v>
      </c>
      <c r="G6971" t="s">
        <v>7259</v>
      </c>
      <c r="H6971" t="s">
        <v>198</v>
      </c>
      <c r="I6971" t="s">
        <v>7260</v>
      </c>
      <c r="J6971">
        <v>1982</v>
      </c>
      <c r="K6971">
        <v>20780</v>
      </c>
      <c r="L6971">
        <v>38</v>
      </c>
      <c r="M6971" t="s">
        <v>200</v>
      </c>
      <c r="N6971" t="s">
        <v>1203</v>
      </c>
      <c r="O6971" t="s">
        <v>202</v>
      </c>
      <c r="P6971" t="s">
        <v>448</v>
      </c>
    </row>
    <row r="6972" spans="1:16" x14ac:dyDescent="0.25">
      <c r="A6972">
        <v>9266</v>
      </c>
      <c r="B6972" t="s">
        <v>399</v>
      </c>
      <c r="E6972" t="s">
        <v>7275</v>
      </c>
      <c r="F6972" t="s">
        <v>347</v>
      </c>
      <c r="G6972" t="s">
        <v>7259</v>
      </c>
      <c r="H6972" t="s">
        <v>198</v>
      </c>
      <c r="I6972" t="s">
        <v>7260</v>
      </c>
      <c r="J6972">
        <v>1983</v>
      </c>
      <c r="K6972">
        <v>22331</v>
      </c>
      <c r="L6972">
        <v>38</v>
      </c>
      <c r="M6972" t="s">
        <v>200</v>
      </c>
      <c r="N6972" t="s">
        <v>1203</v>
      </c>
      <c r="O6972" t="s">
        <v>202</v>
      </c>
      <c r="P6972" t="s">
        <v>1476</v>
      </c>
    </row>
    <row r="6973" spans="1:16" x14ac:dyDescent="0.25">
      <c r="A6973">
        <v>9267</v>
      </c>
      <c r="B6973" t="s">
        <v>399</v>
      </c>
      <c r="E6973" t="s">
        <v>7276</v>
      </c>
      <c r="F6973" t="s">
        <v>347</v>
      </c>
      <c r="G6973" t="s">
        <v>7259</v>
      </c>
      <c r="H6973" t="s">
        <v>198</v>
      </c>
      <c r="I6973" t="s">
        <v>7260</v>
      </c>
      <c r="J6973">
        <v>1983</v>
      </c>
      <c r="K6973">
        <v>11946</v>
      </c>
      <c r="L6973">
        <v>38</v>
      </c>
      <c r="M6973" t="s">
        <v>200</v>
      </c>
      <c r="N6973" t="s">
        <v>1203</v>
      </c>
      <c r="O6973" t="s">
        <v>202</v>
      </c>
      <c r="P6973" t="s">
        <v>7277</v>
      </c>
    </row>
    <row r="6974" spans="1:16" x14ac:dyDescent="0.25">
      <c r="A6974">
        <v>9268</v>
      </c>
      <c r="B6974" t="s">
        <v>399</v>
      </c>
      <c r="E6974" t="s">
        <v>7278</v>
      </c>
      <c r="F6974" t="s">
        <v>347</v>
      </c>
      <c r="G6974" t="s">
        <v>7259</v>
      </c>
      <c r="H6974" t="s">
        <v>198</v>
      </c>
      <c r="I6974" t="s">
        <v>7260</v>
      </c>
      <c r="J6974">
        <v>1986</v>
      </c>
      <c r="K6974">
        <v>22940</v>
      </c>
      <c r="L6974">
        <v>38</v>
      </c>
      <c r="M6974" t="s">
        <v>200</v>
      </c>
      <c r="N6974" t="s">
        <v>1203</v>
      </c>
      <c r="O6974" t="s">
        <v>202</v>
      </c>
      <c r="P6974" t="s">
        <v>5623</v>
      </c>
    </row>
    <row r="6975" spans="1:16" x14ac:dyDescent="0.25">
      <c r="A6975">
        <v>9269</v>
      </c>
      <c r="B6975" t="s">
        <v>399</v>
      </c>
      <c r="E6975" t="s">
        <v>7279</v>
      </c>
      <c r="F6975" t="s">
        <v>347</v>
      </c>
      <c r="G6975" t="s">
        <v>7259</v>
      </c>
      <c r="H6975" t="s">
        <v>198</v>
      </c>
      <c r="I6975" t="s">
        <v>7260</v>
      </c>
      <c r="J6975">
        <v>1986</v>
      </c>
      <c r="K6975">
        <v>49975</v>
      </c>
      <c r="L6975">
        <v>38</v>
      </c>
      <c r="M6975" t="s">
        <v>200</v>
      </c>
      <c r="N6975" t="s">
        <v>1203</v>
      </c>
      <c r="O6975" t="s">
        <v>202</v>
      </c>
      <c r="P6975" t="s">
        <v>3293</v>
      </c>
    </row>
    <row r="6976" spans="1:16" x14ac:dyDescent="0.25">
      <c r="A6976">
        <v>9270</v>
      </c>
      <c r="B6976" t="s">
        <v>399</v>
      </c>
      <c r="E6976" t="s">
        <v>7280</v>
      </c>
      <c r="F6976" t="s">
        <v>347</v>
      </c>
      <c r="G6976" t="s">
        <v>7259</v>
      </c>
      <c r="H6976" t="s">
        <v>198</v>
      </c>
      <c r="I6976" t="s">
        <v>7260</v>
      </c>
      <c r="J6976">
        <v>1991</v>
      </c>
      <c r="K6976">
        <v>12794</v>
      </c>
      <c r="L6976">
        <v>38</v>
      </c>
      <c r="M6976" t="s">
        <v>200</v>
      </c>
      <c r="N6976" t="s">
        <v>1203</v>
      </c>
      <c r="O6976" t="s">
        <v>202</v>
      </c>
      <c r="P6976" t="s">
        <v>431</v>
      </c>
    </row>
    <row r="6977" spans="1:16" x14ac:dyDescent="0.25">
      <c r="A6977">
        <v>9271</v>
      </c>
      <c r="B6977" t="s">
        <v>360</v>
      </c>
      <c r="E6977" t="s">
        <v>7281</v>
      </c>
      <c r="F6977" t="s">
        <v>347</v>
      </c>
      <c r="G6977" t="s">
        <v>7259</v>
      </c>
      <c r="H6977" t="s">
        <v>198</v>
      </c>
      <c r="I6977" t="s">
        <v>7260</v>
      </c>
      <c r="J6977">
        <v>1980</v>
      </c>
      <c r="K6977">
        <v>2836</v>
      </c>
      <c r="L6977">
        <v>38</v>
      </c>
      <c r="M6977" t="s">
        <v>200</v>
      </c>
      <c r="N6977" t="s">
        <v>668</v>
      </c>
      <c r="O6977" t="s">
        <v>202</v>
      </c>
      <c r="P6977" t="s">
        <v>4722</v>
      </c>
    </row>
    <row r="6978" spans="1:16" x14ac:dyDescent="0.25">
      <c r="A6978">
        <v>9272</v>
      </c>
      <c r="B6978" t="s">
        <v>360</v>
      </c>
      <c r="E6978" t="s">
        <v>7282</v>
      </c>
      <c r="F6978" t="s">
        <v>347</v>
      </c>
      <c r="G6978" t="s">
        <v>7259</v>
      </c>
      <c r="H6978" t="s">
        <v>198</v>
      </c>
      <c r="I6978" t="s">
        <v>7260</v>
      </c>
      <c r="J6978">
        <v>1980</v>
      </c>
      <c r="K6978">
        <v>4341</v>
      </c>
      <c r="L6978">
        <v>38</v>
      </c>
      <c r="M6978" t="s">
        <v>200</v>
      </c>
      <c r="N6978" t="s">
        <v>668</v>
      </c>
      <c r="O6978" t="s">
        <v>202</v>
      </c>
      <c r="P6978" t="s">
        <v>5946</v>
      </c>
    </row>
    <row r="6979" spans="1:16" x14ac:dyDescent="0.25">
      <c r="A6979">
        <v>9273</v>
      </c>
      <c r="B6979" t="s">
        <v>360</v>
      </c>
      <c r="E6979" t="s">
        <v>7283</v>
      </c>
      <c r="F6979" t="s">
        <v>347</v>
      </c>
      <c r="G6979" t="s">
        <v>7259</v>
      </c>
      <c r="H6979" t="s">
        <v>198</v>
      </c>
      <c r="I6979" t="s">
        <v>7260</v>
      </c>
      <c r="J6979">
        <v>1980</v>
      </c>
      <c r="K6979">
        <v>15965</v>
      </c>
      <c r="L6979">
        <v>38</v>
      </c>
      <c r="M6979" t="s">
        <v>200</v>
      </c>
      <c r="N6979" t="s">
        <v>668</v>
      </c>
      <c r="O6979" t="s">
        <v>202</v>
      </c>
      <c r="P6979" t="s">
        <v>3093</v>
      </c>
    </row>
    <row r="6980" spans="1:16" x14ac:dyDescent="0.25">
      <c r="A6980">
        <v>9274</v>
      </c>
      <c r="B6980" t="s">
        <v>399</v>
      </c>
      <c r="E6980" t="s">
        <v>7284</v>
      </c>
      <c r="F6980" t="s">
        <v>347</v>
      </c>
      <c r="G6980" t="s">
        <v>7259</v>
      </c>
      <c r="H6980" t="s">
        <v>198</v>
      </c>
      <c r="I6980" t="s">
        <v>7260</v>
      </c>
      <c r="J6980">
        <v>1994</v>
      </c>
      <c r="K6980">
        <v>119839</v>
      </c>
      <c r="L6980">
        <v>38</v>
      </c>
      <c r="M6980" t="s">
        <v>200</v>
      </c>
      <c r="N6980" t="s">
        <v>1203</v>
      </c>
      <c r="O6980" t="s">
        <v>202</v>
      </c>
      <c r="P6980" t="s">
        <v>413</v>
      </c>
    </row>
    <row r="6981" spans="1:16" x14ac:dyDescent="0.25">
      <c r="A6981">
        <v>9275</v>
      </c>
      <c r="B6981" t="s">
        <v>399</v>
      </c>
      <c r="E6981" t="s">
        <v>7285</v>
      </c>
      <c r="F6981" t="s">
        <v>347</v>
      </c>
      <c r="G6981" t="s">
        <v>7259</v>
      </c>
      <c r="H6981" t="s">
        <v>198</v>
      </c>
      <c r="I6981" t="s">
        <v>7260</v>
      </c>
      <c r="J6981">
        <v>1997</v>
      </c>
      <c r="K6981">
        <v>87482</v>
      </c>
      <c r="L6981">
        <v>38</v>
      </c>
      <c r="M6981" t="s">
        <v>200</v>
      </c>
      <c r="N6981" t="s">
        <v>1203</v>
      </c>
      <c r="O6981" t="s">
        <v>202</v>
      </c>
      <c r="P6981" t="s">
        <v>7286</v>
      </c>
    </row>
    <row r="6982" spans="1:16" x14ac:dyDescent="0.25">
      <c r="A6982">
        <v>9276</v>
      </c>
      <c r="B6982" t="s">
        <v>399</v>
      </c>
      <c r="E6982" t="s">
        <v>7287</v>
      </c>
      <c r="F6982" t="s">
        <v>347</v>
      </c>
      <c r="G6982" t="s">
        <v>7259</v>
      </c>
      <c r="H6982" t="s">
        <v>198</v>
      </c>
      <c r="I6982" t="s">
        <v>7260</v>
      </c>
      <c r="J6982">
        <v>1997</v>
      </c>
      <c r="K6982">
        <v>124414</v>
      </c>
      <c r="L6982">
        <v>38</v>
      </c>
      <c r="M6982" t="s">
        <v>200</v>
      </c>
      <c r="N6982" t="s">
        <v>1203</v>
      </c>
      <c r="O6982" t="s">
        <v>202</v>
      </c>
      <c r="P6982" t="s">
        <v>3564</v>
      </c>
    </row>
    <row r="6983" spans="1:16" x14ac:dyDescent="0.25">
      <c r="A6983">
        <v>9277</v>
      </c>
      <c r="B6983" t="s">
        <v>399</v>
      </c>
      <c r="E6983" t="s">
        <v>7288</v>
      </c>
      <c r="F6983" t="s">
        <v>347</v>
      </c>
      <c r="G6983" t="s">
        <v>7259</v>
      </c>
      <c r="H6983" t="s">
        <v>198</v>
      </c>
      <c r="I6983" t="s">
        <v>7260</v>
      </c>
      <c r="J6983">
        <v>1987</v>
      </c>
      <c r="K6983">
        <v>13500</v>
      </c>
      <c r="L6983">
        <v>38</v>
      </c>
      <c r="M6983" t="s">
        <v>200</v>
      </c>
      <c r="N6983" t="s">
        <v>1203</v>
      </c>
      <c r="O6983" t="s">
        <v>202</v>
      </c>
      <c r="P6983" t="s">
        <v>6317</v>
      </c>
    </row>
    <row r="6984" spans="1:16" x14ac:dyDescent="0.25">
      <c r="A6984">
        <v>9278</v>
      </c>
      <c r="B6984" t="s">
        <v>399</v>
      </c>
      <c r="E6984" t="s">
        <v>7289</v>
      </c>
      <c r="F6984" t="s">
        <v>347</v>
      </c>
      <c r="G6984" t="s">
        <v>7259</v>
      </c>
      <c r="H6984" t="s">
        <v>198</v>
      </c>
      <c r="I6984" t="s">
        <v>7260</v>
      </c>
      <c r="J6984">
        <v>1988</v>
      </c>
      <c r="K6984">
        <v>27720</v>
      </c>
      <c r="L6984">
        <v>38</v>
      </c>
      <c r="M6984" t="s">
        <v>200</v>
      </c>
      <c r="N6984" t="s">
        <v>1203</v>
      </c>
      <c r="O6984" t="s">
        <v>202</v>
      </c>
      <c r="P6984" t="s">
        <v>5170</v>
      </c>
    </row>
    <row r="6985" spans="1:16" x14ac:dyDescent="0.25">
      <c r="A6985">
        <v>9279</v>
      </c>
      <c r="B6985" t="s">
        <v>399</v>
      </c>
      <c r="E6985" t="s">
        <v>7290</v>
      </c>
      <c r="F6985" t="s">
        <v>347</v>
      </c>
      <c r="G6985" t="s">
        <v>7259</v>
      </c>
      <c r="H6985" t="s">
        <v>198</v>
      </c>
      <c r="I6985" t="s">
        <v>7260</v>
      </c>
      <c r="J6985">
        <v>1987</v>
      </c>
      <c r="K6985">
        <v>18040</v>
      </c>
      <c r="L6985">
        <v>38</v>
      </c>
      <c r="M6985" t="s">
        <v>200</v>
      </c>
      <c r="N6985" t="s">
        <v>1203</v>
      </c>
      <c r="O6985" t="s">
        <v>202</v>
      </c>
      <c r="P6985" t="s">
        <v>7267</v>
      </c>
    </row>
    <row r="6986" spans="1:16" x14ac:dyDescent="0.25">
      <c r="A6986">
        <v>9280</v>
      </c>
      <c r="B6986" t="s">
        <v>399</v>
      </c>
      <c r="E6986" t="s">
        <v>7291</v>
      </c>
      <c r="F6986" t="s">
        <v>347</v>
      </c>
      <c r="G6986" t="s">
        <v>7259</v>
      </c>
      <c r="H6986" t="s">
        <v>198</v>
      </c>
      <c r="I6986" t="s">
        <v>7260</v>
      </c>
      <c r="J6986">
        <v>1987</v>
      </c>
      <c r="K6986">
        <v>13014</v>
      </c>
      <c r="L6986">
        <v>38</v>
      </c>
      <c r="M6986" t="s">
        <v>200</v>
      </c>
      <c r="N6986" t="s">
        <v>1203</v>
      </c>
      <c r="O6986" t="s">
        <v>202</v>
      </c>
      <c r="P6986" t="s">
        <v>1506</v>
      </c>
    </row>
    <row r="6987" spans="1:16" x14ac:dyDescent="0.25">
      <c r="A6987">
        <v>9281</v>
      </c>
      <c r="B6987" t="s">
        <v>399</v>
      </c>
      <c r="E6987" t="s">
        <v>7292</v>
      </c>
      <c r="F6987" t="s">
        <v>347</v>
      </c>
      <c r="G6987" t="s">
        <v>7259</v>
      </c>
      <c r="H6987" t="s">
        <v>198</v>
      </c>
      <c r="I6987" t="s">
        <v>7260</v>
      </c>
      <c r="J6987">
        <v>1987</v>
      </c>
      <c r="K6987">
        <v>8106</v>
      </c>
      <c r="L6987">
        <v>38</v>
      </c>
      <c r="M6987" t="s">
        <v>200</v>
      </c>
      <c r="N6987" t="s">
        <v>1203</v>
      </c>
      <c r="O6987" t="s">
        <v>202</v>
      </c>
      <c r="P6987" t="s">
        <v>424</v>
      </c>
    </row>
    <row r="6988" spans="1:16" x14ac:dyDescent="0.25">
      <c r="A6988">
        <v>9282</v>
      </c>
      <c r="B6988" t="s">
        <v>360</v>
      </c>
      <c r="E6988" t="s">
        <v>7293</v>
      </c>
      <c r="F6988" t="s">
        <v>347</v>
      </c>
      <c r="G6988" t="s">
        <v>7259</v>
      </c>
      <c r="H6988" t="s">
        <v>198</v>
      </c>
      <c r="I6988" t="s">
        <v>7260</v>
      </c>
      <c r="J6988">
        <v>1995</v>
      </c>
      <c r="K6988">
        <v>18289</v>
      </c>
      <c r="L6988">
        <v>38</v>
      </c>
      <c r="M6988" t="s">
        <v>200</v>
      </c>
      <c r="N6988" t="s">
        <v>376</v>
      </c>
      <c r="O6988" t="s">
        <v>202</v>
      </c>
      <c r="P6988" t="s">
        <v>365</v>
      </c>
    </row>
    <row r="6989" spans="1:16" x14ac:dyDescent="0.25">
      <c r="A6989">
        <v>9283</v>
      </c>
      <c r="B6989" t="s">
        <v>360</v>
      </c>
      <c r="E6989" t="s">
        <v>6386</v>
      </c>
      <c r="F6989" t="s">
        <v>347</v>
      </c>
      <c r="G6989" t="s">
        <v>7259</v>
      </c>
      <c r="H6989" t="s">
        <v>198</v>
      </c>
      <c r="I6989" t="s">
        <v>7260</v>
      </c>
      <c r="J6989">
        <v>1995</v>
      </c>
      <c r="K6989">
        <v>20229</v>
      </c>
      <c r="L6989">
        <v>38</v>
      </c>
      <c r="M6989" t="s">
        <v>200</v>
      </c>
      <c r="N6989" t="s">
        <v>376</v>
      </c>
      <c r="O6989" t="s">
        <v>202</v>
      </c>
      <c r="P6989" t="s">
        <v>4727</v>
      </c>
    </row>
    <row r="6990" spans="1:16" x14ac:dyDescent="0.25">
      <c r="A6990">
        <v>9284</v>
      </c>
      <c r="B6990" t="s">
        <v>399</v>
      </c>
      <c r="E6990" t="s">
        <v>7294</v>
      </c>
      <c r="F6990" t="s">
        <v>347</v>
      </c>
      <c r="G6990" t="s">
        <v>7259</v>
      </c>
      <c r="H6990" t="s">
        <v>198</v>
      </c>
      <c r="I6990" t="s">
        <v>7260</v>
      </c>
      <c r="J6990">
        <v>1976</v>
      </c>
      <c r="K6990">
        <v>263235</v>
      </c>
      <c r="L6990">
        <v>38</v>
      </c>
      <c r="M6990" t="s">
        <v>200</v>
      </c>
      <c r="N6990" t="s">
        <v>1203</v>
      </c>
      <c r="O6990" t="s">
        <v>202</v>
      </c>
      <c r="P6990" t="s">
        <v>5793</v>
      </c>
    </row>
    <row r="6991" spans="1:16" x14ac:dyDescent="0.25">
      <c r="A6991">
        <v>9285</v>
      </c>
      <c r="B6991" t="s">
        <v>399</v>
      </c>
      <c r="E6991" t="s">
        <v>7295</v>
      </c>
      <c r="F6991" t="s">
        <v>347</v>
      </c>
      <c r="G6991" t="s">
        <v>7259</v>
      </c>
      <c r="H6991" t="s">
        <v>198</v>
      </c>
      <c r="I6991" t="s">
        <v>7260</v>
      </c>
      <c r="J6991">
        <v>1976</v>
      </c>
      <c r="K6991">
        <v>170371</v>
      </c>
      <c r="L6991">
        <v>38</v>
      </c>
      <c r="M6991" t="s">
        <v>200</v>
      </c>
      <c r="N6991" t="s">
        <v>1203</v>
      </c>
      <c r="O6991" t="s">
        <v>202</v>
      </c>
      <c r="P6991" t="s">
        <v>5933</v>
      </c>
    </row>
    <row r="6992" spans="1:16" x14ac:dyDescent="0.25">
      <c r="A6992">
        <v>9286</v>
      </c>
      <c r="B6992" t="s">
        <v>399</v>
      </c>
      <c r="E6992" t="s">
        <v>7296</v>
      </c>
      <c r="F6992" t="s">
        <v>347</v>
      </c>
      <c r="G6992" t="s">
        <v>7259</v>
      </c>
      <c r="H6992" t="s">
        <v>198</v>
      </c>
      <c r="I6992" t="s">
        <v>7260</v>
      </c>
      <c r="J6992">
        <v>1978</v>
      </c>
      <c r="K6992">
        <v>6312</v>
      </c>
      <c r="L6992">
        <v>38</v>
      </c>
      <c r="M6992" t="s">
        <v>200</v>
      </c>
      <c r="N6992" t="s">
        <v>1203</v>
      </c>
      <c r="O6992" t="s">
        <v>202</v>
      </c>
      <c r="P6992" t="s">
        <v>450</v>
      </c>
    </row>
    <row r="6993" spans="1:16" x14ac:dyDescent="0.25">
      <c r="A6993">
        <v>9287</v>
      </c>
      <c r="B6993" t="s">
        <v>399</v>
      </c>
      <c r="E6993" t="s">
        <v>7297</v>
      </c>
      <c r="F6993" t="s">
        <v>347</v>
      </c>
      <c r="G6993" t="s">
        <v>7259</v>
      </c>
      <c r="H6993" t="s">
        <v>198</v>
      </c>
      <c r="I6993" t="s">
        <v>7260</v>
      </c>
      <c r="J6993">
        <v>1980</v>
      </c>
      <c r="K6993">
        <v>2658</v>
      </c>
      <c r="L6993">
        <v>38</v>
      </c>
      <c r="M6993" t="s">
        <v>200</v>
      </c>
      <c r="N6993" t="s">
        <v>1203</v>
      </c>
      <c r="O6993" t="s">
        <v>202</v>
      </c>
      <c r="P6993" t="s">
        <v>5170</v>
      </c>
    </row>
    <row r="6994" spans="1:16" x14ac:dyDescent="0.25">
      <c r="A6994">
        <v>9288</v>
      </c>
      <c r="B6994" t="s">
        <v>399</v>
      </c>
      <c r="E6994" t="s">
        <v>7298</v>
      </c>
      <c r="F6994" t="s">
        <v>347</v>
      </c>
      <c r="G6994" t="s">
        <v>7259</v>
      </c>
      <c r="H6994" t="s">
        <v>198</v>
      </c>
      <c r="I6994" t="s">
        <v>7260</v>
      </c>
      <c r="J6994">
        <v>1981</v>
      </c>
      <c r="K6994">
        <v>1471</v>
      </c>
      <c r="L6994">
        <v>38</v>
      </c>
      <c r="M6994" t="s">
        <v>200</v>
      </c>
      <c r="N6994" t="s">
        <v>1203</v>
      </c>
      <c r="O6994" t="s">
        <v>202</v>
      </c>
      <c r="P6994" t="s">
        <v>4209</v>
      </c>
    </row>
    <row r="6995" spans="1:16" x14ac:dyDescent="0.25">
      <c r="A6995">
        <v>9289</v>
      </c>
      <c r="B6995" t="s">
        <v>399</v>
      </c>
      <c r="E6995" t="s">
        <v>7299</v>
      </c>
      <c r="F6995" t="s">
        <v>347</v>
      </c>
      <c r="G6995" t="s">
        <v>7259</v>
      </c>
      <c r="H6995" t="s">
        <v>198</v>
      </c>
      <c r="I6995" t="s">
        <v>7260</v>
      </c>
      <c r="J6995">
        <v>1982</v>
      </c>
      <c r="K6995">
        <v>6711</v>
      </c>
      <c r="L6995">
        <v>38</v>
      </c>
      <c r="M6995" t="s">
        <v>200</v>
      </c>
      <c r="N6995" t="s">
        <v>1203</v>
      </c>
      <c r="O6995" t="s">
        <v>202</v>
      </c>
      <c r="P6995" t="s">
        <v>5170</v>
      </c>
    </row>
    <row r="6996" spans="1:16" x14ac:dyDescent="0.25">
      <c r="A6996">
        <v>9290</v>
      </c>
      <c r="B6996" t="s">
        <v>399</v>
      </c>
      <c r="E6996" t="s">
        <v>7300</v>
      </c>
      <c r="F6996" t="s">
        <v>347</v>
      </c>
      <c r="G6996" t="s">
        <v>7259</v>
      </c>
      <c r="H6996" t="s">
        <v>198</v>
      </c>
      <c r="I6996" t="s">
        <v>7260</v>
      </c>
      <c r="J6996">
        <v>1984</v>
      </c>
      <c r="K6996">
        <v>5843</v>
      </c>
      <c r="L6996">
        <v>38</v>
      </c>
      <c r="M6996" t="s">
        <v>200</v>
      </c>
      <c r="N6996" t="s">
        <v>1203</v>
      </c>
      <c r="O6996" t="s">
        <v>202</v>
      </c>
      <c r="P6996" t="s">
        <v>6315</v>
      </c>
    </row>
    <row r="6997" spans="1:16" x14ac:dyDescent="0.25">
      <c r="A6997">
        <v>9291</v>
      </c>
      <c r="B6997" t="s">
        <v>399</v>
      </c>
      <c r="E6997" t="s">
        <v>7301</v>
      </c>
      <c r="F6997" t="s">
        <v>347</v>
      </c>
      <c r="G6997" t="s">
        <v>7259</v>
      </c>
      <c r="H6997" t="s">
        <v>198</v>
      </c>
      <c r="I6997" t="s">
        <v>7260</v>
      </c>
      <c r="J6997">
        <v>1984</v>
      </c>
      <c r="K6997">
        <v>4794</v>
      </c>
      <c r="L6997">
        <v>38</v>
      </c>
      <c r="M6997" t="s">
        <v>200</v>
      </c>
      <c r="N6997" t="s">
        <v>1203</v>
      </c>
      <c r="O6997" t="s">
        <v>202</v>
      </c>
      <c r="P6997" t="s">
        <v>1506</v>
      </c>
    </row>
    <row r="6998" spans="1:16" x14ac:dyDescent="0.25">
      <c r="A6998">
        <v>9292</v>
      </c>
      <c r="B6998" t="s">
        <v>399</v>
      </c>
      <c r="E6998" t="s">
        <v>7302</v>
      </c>
      <c r="F6998" t="s">
        <v>347</v>
      </c>
      <c r="G6998" t="s">
        <v>7259</v>
      </c>
      <c r="H6998" t="s">
        <v>198</v>
      </c>
      <c r="I6998" t="s">
        <v>7260</v>
      </c>
      <c r="J6998">
        <v>1985</v>
      </c>
      <c r="K6998">
        <v>9401</v>
      </c>
      <c r="L6998">
        <v>38</v>
      </c>
      <c r="M6998" t="s">
        <v>200</v>
      </c>
      <c r="N6998" t="s">
        <v>1203</v>
      </c>
      <c r="O6998" t="s">
        <v>202</v>
      </c>
      <c r="P6998" t="s">
        <v>1204</v>
      </c>
    </row>
    <row r="6999" spans="1:16" x14ac:dyDescent="0.25">
      <c r="A6999">
        <v>9293</v>
      </c>
      <c r="B6999" t="s">
        <v>399</v>
      </c>
      <c r="E6999" t="s">
        <v>7303</v>
      </c>
      <c r="F6999" t="s">
        <v>347</v>
      </c>
      <c r="G6999" t="s">
        <v>7259</v>
      </c>
      <c r="H6999" t="s">
        <v>198</v>
      </c>
      <c r="I6999" t="s">
        <v>7260</v>
      </c>
      <c r="J6999">
        <v>1989</v>
      </c>
      <c r="K6999">
        <v>3106</v>
      </c>
      <c r="L6999">
        <v>38</v>
      </c>
      <c r="M6999" t="s">
        <v>200</v>
      </c>
      <c r="N6999" t="s">
        <v>1203</v>
      </c>
      <c r="O6999" t="s">
        <v>202</v>
      </c>
      <c r="P6999" t="s">
        <v>1506</v>
      </c>
    </row>
    <row r="7000" spans="1:16" x14ac:dyDescent="0.25">
      <c r="A7000">
        <v>9294</v>
      </c>
      <c r="B7000" t="s">
        <v>360</v>
      </c>
      <c r="E7000" t="s">
        <v>7304</v>
      </c>
      <c r="F7000" t="s">
        <v>347</v>
      </c>
      <c r="G7000" t="s">
        <v>7259</v>
      </c>
      <c r="H7000" t="s">
        <v>198</v>
      </c>
      <c r="I7000" t="s">
        <v>7260</v>
      </c>
      <c r="J7000">
        <v>1950</v>
      </c>
      <c r="K7000">
        <v>226</v>
      </c>
      <c r="L7000">
        <v>38</v>
      </c>
      <c r="M7000" t="s">
        <v>200</v>
      </c>
      <c r="N7000" t="s">
        <v>668</v>
      </c>
      <c r="O7000" t="s">
        <v>202</v>
      </c>
      <c r="P7000" t="s">
        <v>3104</v>
      </c>
    </row>
    <row r="7001" spans="1:16" x14ac:dyDescent="0.25">
      <c r="A7001">
        <v>9295</v>
      </c>
      <c r="B7001" t="s">
        <v>360</v>
      </c>
      <c r="E7001" t="s">
        <v>7305</v>
      </c>
      <c r="F7001" t="s">
        <v>347</v>
      </c>
      <c r="G7001" t="s">
        <v>7259</v>
      </c>
      <c r="H7001" t="s">
        <v>198</v>
      </c>
      <c r="I7001" t="s">
        <v>7260</v>
      </c>
      <c r="J7001">
        <v>1953</v>
      </c>
      <c r="K7001">
        <v>371</v>
      </c>
      <c r="L7001">
        <v>38</v>
      </c>
      <c r="M7001" t="s">
        <v>200</v>
      </c>
      <c r="N7001" t="s">
        <v>668</v>
      </c>
      <c r="O7001" t="s">
        <v>202</v>
      </c>
      <c r="P7001" t="s">
        <v>4727</v>
      </c>
    </row>
    <row r="7002" spans="1:16" x14ac:dyDescent="0.25">
      <c r="A7002">
        <v>9296</v>
      </c>
      <c r="B7002" t="s">
        <v>360</v>
      </c>
      <c r="E7002" t="s">
        <v>7306</v>
      </c>
      <c r="F7002" t="s">
        <v>347</v>
      </c>
      <c r="G7002" t="s">
        <v>7259</v>
      </c>
      <c r="H7002" t="s">
        <v>198</v>
      </c>
      <c r="I7002" t="s">
        <v>7260</v>
      </c>
      <c r="J7002">
        <v>1955</v>
      </c>
      <c r="K7002">
        <v>317</v>
      </c>
      <c r="L7002">
        <v>38</v>
      </c>
      <c r="M7002" t="s">
        <v>200</v>
      </c>
      <c r="N7002" t="s">
        <v>668</v>
      </c>
      <c r="O7002" t="s">
        <v>202</v>
      </c>
      <c r="P7002" t="s">
        <v>2741</v>
      </c>
    </row>
    <row r="7003" spans="1:16" x14ac:dyDescent="0.25">
      <c r="A7003">
        <v>9297</v>
      </c>
      <c r="B7003" t="s">
        <v>360</v>
      </c>
      <c r="E7003" t="s">
        <v>7307</v>
      </c>
      <c r="F7003" t="s">
        <v>347</v>
      </c>
      <c r="G7003" t="s">
        <v>7259</v>
      </c>
      <c r="H7003" t="s">
        <v>198</v>
      </c>
      <c r="I7003" t="s">
        <v>7260</v>
      </c>
      <c r="J7003">
        <v>1955</v>
      </c>
      <c r="K7003">
        <v>171</v>
      </c>
      <c r="L7003">
        <v>38</v>
      </c>
      <c r="M7003" t="s">
        <v>200</v>
      </c>
      <c r="N7003" t="s">
        <v>668</v>
      </c>
      <c r="O7003" t="s">
        <v>202</v>
      </c>
      <c r="P7003" t="s">
        <v>2739</v>
      </c>
    </row>
    <row r="7004" spans="1:16" x14ac:dyDescent="0.25">
      <c r="A7004">
        <v>9298</v>
      </c>
      <c r="B7004" t="s">
        <v>360</v>
      </c>
      <c r="E7004" t="s">
        <v>7308</v>
      </c>
      <c r="F7004" t="s">
        <v>347</v>
      </c>
      <c r="G7004" t="s">
        <v>7259</v>
      </c>
      <c r="H7004" t="s">
        <v>198</v>
      </c>
      <c r="I7004" t="s">
        <v>7260</v>
      </c>
      <c r="J7004">
        <v>1956</v>
      </c>
      <c r="K7004">
        <v>209</v>
      </c>
      <c r="L7004">
        <v>38</v>
      </c>
      <c r="M7004" t="s">
        <v>200</v>
      </c>
      <c r="N7004" t="s">
        <v>668</v>
      </c>
      <c r="O7004" t="s">
        <v>202</v>
      </c>
      <c r="P7004" t="s">
        <v>5960</v>
      </c>
    </row>
    <row r="7005" spans="1:16" x14ac:dyDescent="0.25">
      <c r="A7005">
        <v>9299</v>
      </c>
      <c r="B7005" t="s">
        <v>360</v>
      </c>
      <c r="E7005" t="s">
        <v>7309</v>
      </c>
      <c r="F7005" t="s">
        <v>347</v>
      </c>
      <c r="G7005" t="s">
        <v>7259</v>
      </c>
      <c r="H7005" t="s">
        <v>198</v>
      </c>
      <c r="I7005" t="s">
        <v>7260</v>
      </c>
      <c r="J7005">
        <v>1958</v>
      </c>
      <c r="K7005">
        <v>303</v>
      </c>
      <c r="L7005">
        <v>38</v>
      </c>
      <c r="M7005" t="s">
        <v>200</v>
      </c>
      <c r="N7005" t="s">
        <v>668</v>
      </c>
      <c r="O7005" t="s">
        <v>202</v>
      </c>
      <c r="P7005" t="s">
        <v>4734</v>
      </c>
    </row>
    <row r="7006" spans="1:16" x14ac:dyDescent="0.25">
      <c r="A7006">
        <v>9300</v>
      </c>
      <c r="B7006" t="s">
        <v>360</v>
      </c>
      <c r="E7006" t="s">
        <v>7310</v>
      </c>
      <c r="F7006" t="s">
        <v>347</v>
      </c>
      <c r="G7006" t="s">
        <v>7259</v>
      </c>
      <c r="H7006" t="s">
        <v>198</v>
      </c>
      <c r="I7006" t="s">
        <v>7260</v>
      </c>
      <c r="J7006">
        <v>1958</v>
      </c>
      <c r="K7006">
        <v>458</v>
      </c>
      <c r="L7006">
        <v>38</v>
      </c>
      <c r="M7006" t="s">
        <v>200</v>
      </c>
      <c r="N7006" t="s">
        <v>668</v>
      </c>
      <c r="O7006" t="s">
        <v>202</v>
      </c>
      <c r="P7006" t="s">
        <v>5716</v>
      </c>
    </row>
    <row r="7007" spans="1:16" x14ac:dyDescent="0.25">
      <c r="A7007">
        <v>9301</v>
      </c>
      <c r="B7007" t="s">
        <v>360</v>
      </c>
      <c r="E7007" t="s">
        <v>7311</v>
      </c>
      <c r="F7007" t="s">
        <v>347</v>
      </c>
      <c r="G7007" t="s">
        <v>7259</v>
      </c>
      <c r="H7007" t="s">
        <v>198</v>
      </c>
      <c r="I7007" t="s">
        <v>7260</v>
      </c>
      <c r="J7007">
        <v>1958</v>
      </c>
      <c r="K7007">
        <v>188</v>
      </c>
      <c r="L7007">
        <v>38</v>
      </c>
      <c r="M7007" t="s">
        <v>200</v>
      </c>
      <c r="N7007" t="s">
        <v>668</v>
      </c>
      <c r="O7007" t="s">
        <v>202</v>
      </c>
      <c r="P7007" t="s">
        <v>7312</v>
      </c>
    </row>
    <row r="7008" spans="1:16" x14ac:dyDescent="0.25">
      <c r="A7008">
        <v>9302</v>
      </c>
      <c r="B7008" t="s">
        <v>360</v>
      </c>
      <c r="E7008" t="s">
        <v>7313</v>
      </c>
      <c r="F7008" t="s">
        <v>347</v>
      </c>
      <c r="G7008" t="s">
        <v>7259</v>
      </c>
      <c r="H7008" t="s">
        <v>198</v>
      </c>
      <c r="I7008" t="s">
        <v>7260</v>
      </c>
      <c r="J7008">
        <v>1958</v>
      </c>
      <c r="K7008">
        <v>291</v>
      </c>
      <c r="L7008">
        <v>38</v>
      </c>
      <c r="M7008" t="s">
        <v>200</v>
      </c>
      <c r="N7008" t="s">
        <v>668</v>
      </c>
      <c r="O7008" t="s">
        <v>202</v>
      </c>
      <c r="P7008" t="s">
        <v>5960</v>
      </c>
    </row>
    <row r="7009" spans="1:16" x14ac:dyDescent="0.25">
      <c r="A7009">
        <v>9303</v>
      </c>
      <c r="B7009" t="s">
        <v>360</v>
      </c>
      <c r="E7009" t="s">
        <v>7314</v>
      </c>
      <c r="F7009" t="s">
        <v>347</v>
      </c>
      <c r="G7009" t="s">
        <v>7259</v>
      </c>
      <c r="H7009" t="s">
        <v>198</v>
      </c>
      <c r="I7009" t="s">
        <v>7260</v>
      </c>
      <c r="J7009">
        <v>1958</v>
      </c>
      <c r="K7009">
        <v>742</v>
      </c>
      <c r="L7009">
        <v>38</v>
      </c>
      <c r="M7009" t="s">
        <v>200</v>
      </c>
      <c r="N7009" t="s">
        <v>668</v>
      </c>
      <c r="O7009" t="s">
        <v>202</v>
      </c>
      <c r="P7009" t="s">
        <v>7315</v>
      </c>
    </row>
    <row r="7010" spans="1:16" x14ac:dyDescent="0.25">
      <c r="A7010">
        <v>9304</v>
      </c>
      <c r="B7010" t="s">
        <v>360</v>
      </c>
      <c r="E7010" t="s">
        <v>7316</v>
      </c>
      <c r="F7010" t="s">
        <v>347</v>
      </c>
      <c r="G7010" t="s">
        <v>7259</v>
      </c>
      <c r="H7010" t="s">
        <v>198</v>
      </c>
      <c r="I7010" t="s">
        <v>7260</v>
      </c>
      <c r="J7010">
        <v>1958</v>
      </c>
      <c r="K7010">
        <v>303</v>
      </c>
      <c r="L7010">
        <v>38</v>
      </c>
      <c r="M7010" t="s">
        <v>200</v>
      </c>
      <c r="N7010" t="s">
        <v>668</v>
      </c>
      <c r="O7010" t="s">
        <v>202</v>
      </c>
      <c r="P7010" t="s">
        <v>4705</v>
      </c>
    </row>
    <row r="7011" spans="1:16" x14ac:dyDescent="0.25">
      <c r="A7011">
        <v>9305</v>
      </c>
      <c r="B7011" t="s">
        <v>360</v>
      </c>
      <c r="E7011" t="s">
        <v>7317</v>
      </c>
      <c r="F7011" t="s">
        <v>347</v>
      </c>
      <c r="G7011" t="s">
        <v>7259</v>
      </c>
      <c r="H7011" t="s">
        <v>198</v>
      </c>
      <c r="I7011" t="s">
        <v>7260</v>
      </c>
      <c r="J7011">
        <v>1958</v>
      </c>
      <c r="K7011">
        <v>297</v>
      </c>
      <c r="L7011">
        <v>38</v>
      </c>
      <c r="M7011" t="s">
        <v>200</v>
      </c>
      <c r="N7011" t="s">
        <v>668</v>
      </c>
      <c r="O7011" t="s">
        <v>202</v>
      </c>
      <c r="P7011" t="s">
        <v>2741</v>
      </c>
    </row>
    <row r="7012" spans="1:16" x14ac:dyDescent="0.25">
      <c r="A7012">
        <v>9306</v>
      </c>
      <c r="B7012" t="s">
        <v>360</v>
      </c>
      <c r="E7012" t="s">
        <v>7318</v>
      </c>
      <c r="F7012" t="s">
        <v>347</v>
      </c>
      <c r="G7012" t="s">
        <v>7259</v>
      </c>
      <c r="H7012" t="s">
        <v>198</v>
      </c>
      <c r="I7012" t="s">
        <v>7260</v>
      </c>
      <c r="J7012">
        <v>1958</v>
      </c>
      <c r="K7012">
        <v>174</v>
      </c>
      <c r="L7012">
        <v>38</v>
      </c>
      <c r="M7012" t="s">
        <v>200</v>
      </c>
      <c r="N7012" t="s">
        <v>668</v>
      </c>
      <c r="O7012" t="s">
        <v>202</v>
      </c>
      <c r="P7012" t="s">
        <v>4722</v>
      </c>
    </row>
    <row r="7013" spans="1:16" x14ac:dyDescent="0.25">
      <c r="A7013">
        <v>9307</v>
      </c>
      <c r="B7013" t="s">
        <v>360</v>
      </c>
      <c r="E7013" t="s">
        <v>7319</v>
      </c>
      <c r="F7013" t="s">
        <v>347</v>
      </c>
      <c r="G7013" t="s">
        <v>7259</v>
      </c>
      <c r="H7013" t="s">
        <v>198</v>
      </c>
      <c r="I7013" t="s">
        <v>7260</v>
      </c>
      <c r="J7013">
        <v>1958</v>
      </c>
      <c r="K7013">
        <v>163</v>
      </c>
      <c r="L7013">
        <v>38</v>
      </c>
      <c r="M7013" t="s">
        <v>200</v>
      </c>
      <c r="N7013" t="s">
        <v>668</v>
      </c>
      <c r="O7013" t="s">
        <v>202</v>
      </c>
      <c r="P7013" t="s">
        <v>7320</v>
      </c>
    </row>
    <row r="7014" spans="1:16" x14ac:dyDescent="0.25">
      <c r="A7014">
        <v>9308</v>
      </c>
      <c r="B7014" t="s">
        <v>360</v>
      </c>
      <c r="E7014" t="s">
        <v>7321</v>
      </c>
      <c r="F7014" t="s">
        <v>347</v>
      </c>
      <c r="G7014" t="s">
        <v>7259</v>
      </c>
      <c r="H7014" t="s">
        <v>198</v>
      </c>
      <c r="I7014" t="s">
        <v>7260</v>
      </c>
      <c r="J7014">
        <v>1959</v>
      </c>
      <c r="K7014">
        <v>423</v>
      </c>
      <c r="L7014">
        <v>38</v>
      </c>
      <c r="M7014" t="s">
        <v>200</v>
      </c>
      <c r="N7014" t="s">
        <v>668</v>
      </c>
      <c r="O7014" t="s">
        <v>202</v>
      </c>
      <c r="P7014" t="s">
        <v>5710</v>
      </c>
    </row>
    <row r="7015" spans="1:16" x14ac:dyDescent="0.25">
      <c r="A7015">
        <v>9309</v>
      </c>
      <c r="B7015" t="s">
        <v>360</v>
      </c>
      <c r="E7015" t="s">
        <v>7307</v>
      </c>
      <c r="F7015" t="s">
        <v>347</v>
      </c>
      <c r="G7015" t="s">
        <v>7259</v>
      </c>
      <c r="H7015" t="s">
        <v>198</v>
      </c>
      <c r="I7015" t="s">
        <v>7260</v>
      </c>
      <c r="J7015">
        <v>1959</v>
      </c>
      <c r="K7015">
        <v>132</v>
      </c>
      <c r="L7015">
        <v>38</v>
      </c>
      <c r="M7015" t="s">
        <v>200</v>
      </c>
      <c r="N7015" t="s">
        <v>668</v>
      </c>
      <c r="O7015" t="s">
        <v>202</v>
      </c>
      <c r="P7015" t="s">
        <v>5695</v>
      </c>
    </row>
    <row r="7016" spans="1:16" x14ac:dyDescent="0.25">
      <c r="A7016">
        <v>9310</v>
      </c>
      <c r="B7016" t="s">
        <v>360</v>
      </c>
      <c r="E7016" t="s">
        <v>7322</v>
      </c>
      <c r="F7016" t="s">
        <v>347</v>
      </c>
      <c r="G7016" t="s">
        <v>7259</v>
      </c>
      <c r="H7016" t="s">
        <v>198</v>
      </c>
      <c r="I7016" t="s">
        <v>7260</v>
      </c>
      <c r="J7016">
        <v>1959</v>
      </c>
      <c r="K7016">
        <v>342</v>
      </c>
      <c r="L7016">
        <v>38</v>
      </c>
      <c r="M7016" t="s">
        <v>200</v>
      </c>
      <c r="N7016" t="s">
        <v>668</v>
      </c>
      <c r="O7016" t="s">
        <v>202</v>
      </c>
      <c r="P7016" t="s">
        <v>4717</v>
      </c>
    </row>
    <row r="7017" spans="1:16" x14ac:dyDescent="0.25">
      <c r="A7017">
        <v>9311</v>
      </c>
      <c r="B7017" t="s">
        <v>360</v>
      </c>
      <c r="E7017" t="s">
        <v>7323</v>
      </c>
      <c r="F7017" t="s">
        <v>347</v>
      </c>
      <c r="G7017" t="s">
        <v>7259</v>
      </c>
      <c r="H7017" t="s">
        <v>198</v>
      </c>
      <c r="I7017" t="s">
        <v>7260</v>
      </c>
      <c r="J7017">
        <v>1959</v>
      </c>
      <c r="K7017">
        <v>232</v>
      </c>
      <c r="L7017">
        <v>38</v>
      </c>
      <c r="M7017" t="s">
        <v>200</v>
      </c>
      <c r="N7017" t="s">
        <v>668</v>
      </c>
      <c r="O7017" t="s">
        <v>202</v>
      </c>
      <c r="P7017" t="s">
        <v>3102</v>
      </c>
    </row>
    <row r="7018" spans="1:16" x14ac:dyDescent="0.25">
      <c r="A7018">
        <v>9312</v>
      </c>
      <c r="B7018" t="s">
        <v>360</v>
      </c>
      <c r="E7018" t="s">
        <v>7324</v>
      </c>
      <c r="F7018" t="s">
        <v>347</v>
      </c>
      <c r="G7018" t="s">
        <v>7259</v>
      </c>
      <c r="H7018" t="s">
        <v>198</v>
      </c>
      <c r="I7018" t="s">
        <v>7260</v>
      </c>
      <c r="J7018">
        <v>1960</v>
      </c>
      <c r="K7018">
        <v>162</v>
      </c>
      <c r="L7018">
        <v>38</v>
      </c>
      <c r="M7018" t="s">
        <v>200</v>
      </c>
      <c r="N7018" t="s">
        <v>668</v>
      </c>
      <c r="O7018" t="s">
        <v>202</v>
      </c>
      <c r="P7018" t="s">
        <v>5695</v>
      </c>
    </row>
    <row r="7019" spans="1:16" x14ac:dyDescent="0.25">
      <c r="A7019">
        <v>9313</v>
      </c>
      <c r="B7019" t="s">
        <v>360</v>
      </c>
      <c r="E7019" t="s">
        <v>7325</v>
      </c>
      <c r="F7019" t="s">
        <v>347</v>
      </c>
      <c r="G7019" t="s">
        <v>7259</v>
      </c>
      <c r="H7019" t="s">
        <v>198</v>
      </c>
      <c r="I7019" t="s">
        <v>7260</v>
      </c>
      <c r="J7019">
        <v>1960</v>
      </c>
      <c r="K7019">
        <v>142</v>
      </c>
      <c r="L7019">
        <v>38</v>
      </c>
      <c r="M7019" t="s">
        <v>200</v>
      </c>
      <c r="N7019" t="s">
        <v>668</v>
      </c>
      <c r="O7019" t="s">
        <v>202</v>
      </c>
      <c r="P7019" t="s">
        <v>4702</v>
      </c>
    </row>
    <row r="7020" spans="1:16" x14ac:dyDescent="0.25">
      <c r="A7020">
        <v>9314</v>
      </c>
      <c r="B7020" t="s">
        <v>360</v>
      </c>
      <c r="E7020" t="s">
        <v>7326</v>
      </c>
      <c r="F7020" t="s">
        <v>347</v>
      </c>
      <c r="G7020" t="s">
        <v>7259</v>
      </c>
      <c r="H7020" t="s">
        <v>198</v>
      </c>
      <c r="I7020" t="s">
        <v>7260</v>
      </c>
      <c r="J7020">
        <v>1961</v>
      </c>
      <c r="K7020">
        <v>231</v>
      </c>
      <c r="L7020">
        <v>38</v>
      </c>
      <c r="M7020" t="s">
        <v>200</v>
      </c>
      <c r="N7020" t="s">
        <v>668</v>
      </c>
      <c r="O7020" t="s">
        <v>202</v>
      </c>
      <c r="P7020" t="s">
        <v>4715</v>
      </c>
    </row>
    <row r="7021" spans="1:16" x14ac:dyDescent="0.25">
      <c r="A7021">
        <v>9315</v>
      </c>
      <c r="B7021" t="s">
        <v>360</v>
      </c>
      <c r="E7021" t="s">
        <v>7327</v>
      </c>
      <c r="F7021" t="s">
        <v>347</v>
      </c>
      <c r="G7021" t="s">
        <v>7259</v>
      </c>
      <c r="H7021" t="s">
        <v>198</v>
      </c>
      <c r="I7021" t="s">
        <v>7260</v>
      </c>
      <c r="J7021">
        <v>1961</v>
      </c>
      <c r="K7021">
        <v>185</v>
      </c>
      <c r="L7021">
        <v>38</v>
      </c>
      <c r="M7021" t="s">
        <v>200</v>
      </c>
      <c r="N7021" t="s">
        <v>668</v>
      </c>
      <c r="O7021" t="s">
        <v>202</v>
      </c>
      <c r="P7021" t="s">
        <v>3093</v>
      </c>
    </row>
    <row r="7022" spans="1:16" x14ac:dyDescent="0.25">
      <c r="A7022">
        <v>9316</v>
      </c>
      <c r="B7022" t="s">
        <v>360</v>
      </c>
      <c r="E7022" t="s">
        <v>7328</v>
      </c>
      <c r="F7022" t="s">
        <v>347</v>
      </c>
      <c r="G7022" t="s">
        <v>7259</v>
      </c>
      <c r="H7022" t="s">
        <v>198</v>
      </c>
      <c r="I7022" t="s">
        <v>7260</v>
      </c>
      <c r="J7022">
        <v>1962</v>
      </c>
      <c r="K7022">
        <v>601278</v>
      </c>
      <c r="L7022">
        <v>38</v>
      </c>
      <c r="M7022" t="s">
        <v>200</v>
      </c>
      <c r="N7022" t="s">
        <v>376</v>
      </c>
      <c r="O7022" t="s">
        <v>202</v>
      </c>
      <c r="P7022" t="s">
        <v>2743</v>
      </c>
    </row>
    <row r="7023" spans="1:16" x14ac:dyDescent="0.25">
      <c r="A7023">
        <v>9317</v>
      </c>
      <c r="B7023" t="s">
        <v>360</v>
      </c>
      <c r="E7023" t="s">
        <v>7329</v>
      </c>
      <c r="F7023" t="s">
        <v>347</v>
      </c>
      <c r="G7023" t="s">
        <v>7259</v>
      </c>
      <c r="H7023" t="s">
        <v>198</v>
      </c>
      <c r="I7023" t="s">
        <v>7260</v>
      </c>
      <c r="J7023">
        <v>1963</v>
      </c>
      <c r="K7023">
        <v>396488</v>
      </c>
      <c r="L7023">
        <v>38</v>
      </c>
      <c r="M7023" t="s">
        <v>200</v>
      </c>
      <c r="N7023" t="s">
        <v>376</v>
      </c>
      <c r="O7023" t="s">
        <v>202</v>
      </c>
      <c r="P7023" t="s">
        <v>4717</v>
      </c>
    </row>
    <row r="7024" spans="1:16" x14ac:dyDescent="0.25">
      <c r="A7024">
        <v>9318</v>
      </c>
      <c r="B7024" t="s">
        <v>360</v>
      </c>
      <c r="E7024" t="s">
        <v>7330</v>
      </c>
      <c r="F7024" t="s">
        <v>347</v>
      </c>
      <c r="G7024" t="s">
        <v>7259</v>
      </c>
      <c r="H7024" t="s">
        <v>198</v>
      </c>
      <c r="I7024" t="s">
        <v>7260</v>
      </c>
      <c r="J7024">
        <v>1963</v>
      </c>
      <c r="K7024">
        <v>141</v>
      </c>
      <c r="L7024">
        <v>38</v>
      </c>
      <c r="M7024" t="s">
        <v>200</v>
      </c>
      <c r="N7024" t="s">
        <v>668</v>
      </c>
      <c r="O7024" t="s">
        <v>202</v>
      </c>
      <c r="P7024" t="s">
        <v>2743</v>
      </c>
    </row>
    <row r="7025" spans="1:16" x14ac:dyDescent="0.25">
      <c r="A7025">
        <v>9319</v>
      </c>
      <c r="B7025" t="s">
        <v>360</v>
      </c>
      <c r="E7025" t="s">
        <v>7331</v>
      </c>
      <c r="F7025" t="s">
        <v>347</v>
      </c>
      <c r="G7025" t="s">
        <v>7259</v>
      </c>
      <c r="H7025" t="s">
        <v>198</v>
      </c>
      <c r="I7025" t="s">
        <v>7260</v>
      </c>
      <c r="J7025">
        <v>1963</v>
      </c>
      <c r="K7025">
        <v>195</v>
      </c>
      <c r="L7025">
        <v>38</v>
      </c>
      <c r="M7025" t="s">
        <v>200</v>
      </c>
      <c r="N7025" t="s">
        <v>668</v>
      </c>
      <c r="O7025" t="s">
        <v>202</v>
      </c>
      <c r="P7025" t="s">
        <v>7332</v>
      </c>
    </row>
    <row r="7026" spans="1:16" x14ac:dyDescent="0.25">
      <c r="A7026">
        <v>9320</v>
      </c>
      <c r="B7026" t="s">
        <v>360</v>
      </c>
      <c r="E7026" t="s">
        <v>7333</v>
      </c>
      <c r="F7026" t="s">
        <v>347</v>
      </c>
      <c r="G7026" t="s">
        <v>7259</v>
      </c>
      <c r="H7026" t="s">
        <v>198</v>
      </c>
      <c r="I7026" t="s">
        <v>7260</v>
      </c>
      <c r="J7026">
        <v>1963</v>
      </c>
      <c r="K7026">
        <v>62</v>
      </c>
      <c r="L7026">
        <v>38</v>
      </c>
      <c r="M7026" t="s">
        <v>200</v>
      </c>
      <c r="N7026" t="s">
        <v>668</v>
      </c>
      <c r="O7026" t="s">
        <v>202</v>
      </c>
      <c r="P7026" t="s">
        <v>3309</v>
      </c>
    </row>
    <row r="7027" spans="1:16" x14ac:dyDescent="0.25">
      <c r="A7027">
        <v>9321</v>
      </c>
      <c r="B7027" t="s">
        <v>360</v>
      </c>
      <c r="E7027" t="s">
        <v>7328</v>
      </c>
      <c r="F7027" t="s">
        <v>347</v>
      </c>
      <c r="G7027" t="s">
        <v>7259</v>
      </c>
      <c r="H7027" t="s">
        <v>198</v>
      </c>
      <c r="I7027" t="s">
        <v>7260</v>
      </c>
      <c r="J7027">
        <v>1963</v>
      </c>
      <c r="K7027">
        <v>26</v>
      </c>
      <c r="L7027">
        <v>38</v>
      </c>
      <c r="M7027" t="s">
        <v>200</v>
      </c>
      <c r="N7027" t="s">
        <v>668</v>
      </c>
      <c r="O7027" t="s">
        <v>202</v>
      </c>
      <c r="P7027" t="s">
        <v>7334</v>
      </c>
    </row>
    <row r="7028" spans="1:16" x14ac:dyDescent="0.25">
      <c r="A7028">
        <v>9322</v>
      </c>
      <c r="B7028" t="s">
        <v>360</v>
      </c>
      <c r="E7028" t="s">
        <v>7335</v>
      </c>
      <c r="F7028" t="s">
        <v>347</v>
      </c>
      <c r="G7028" t="s">
        <v>7259</v>
      </c>
      <c r="H7028" t="s">
        <v>198</v>
      </c>
      <c r="I7028" t="s">
        <v>7260</v>
      </c>
      <c r="J7028">
        <v>1964</v>
      </c>
      <c r="K7028">
        <v>2749</v>
      </c>
      <c r="L7028">
        <v>38</v>
      </c>
      <c r="M7028" t="s">
        <v>200</v>
      </c>
      <c r="N7028" t="s">
        <v>668</v>
      </c>
      <c r="O7028" t="s">
        <v>202</v>
      </c>
      <c r="P7028" t="s">
        <v>3104</v>
      </c>
    </row>
    <row r="7029" spans="1:16" x14ac:dyDescent="0.25">
      <c r="A7029">
        <v>9323</v>
      </c>
      <c r="B7029" t="s">
        <v>360</v>
      </c>
      <c r="E7029" t="s">
        <v>7336</v>
      </c>
      <c r="F7029" t="s">
        <v>347</v>
      </c>
      <c r="G7029" t="s">
        <v>7259</v>
      </c>
      <c r="H7029" t="s">
        <v>198</v>
      </c>
      <c r="I7029" t="s">
        <v>7260</v>
      </c>
      <c r="J7029">
        <v>1964</v>
      </c>
      <c r="K7029">
        <v>979</v>
      </c>
      <c r="L7029">
        <v>38</v>
      </c>
      <c r="M7029" t="s">
        <v>200</v>
      </c>
      <c r="N7029" t="s">
        <v>668</v>
      </c>
      <c r="O7029" t="s">
        <v>202</v>
      </c>
      <c r="P7029" t="s">
        <v>4700</v>
      </c>
    </row>
    <row r="7030" spans="1:16" x14ac:dyDescent="0.25">
      <c r="A7030">
        <v>9324</v>
      </c>
      <c r="B7030" t="s">
        <v>360</v>
      </c>
      <c r="E7030" t="s">
        <v>7337</v>
      </c>
      <c r="F7030" t="s">
        <v>347</v>
      </c>
      <c r="G7030" t="s">
        <v>7259</v>
      </c>
      <c r="H7030" t="s">
        <v>198</v>
      </c>
      <c r="I7030" t="s">
        <v>7260</v>
      </c>
      <c r="J7030">
        <v>1959</v>
      </c>
      <c r="K7030">
        <v>519</v>
      </c>
      <c r="L7030">
        <v>38</v>
      </c>
      <c r="M7030" t="s">
        <v>200</v>
      </c>
      <c r="N7030" t="s">
        <v>668</v>
      </c>
      <c r="O7030" t="s">
        <v>202</v>
      </c>
      <c r="P7030" t="s">
        <v>7338</v>
      </c>
    </row>
    <row r="7031" spans="1:16" x14ac:dyDescent="0.25">
      <c r="A7031">
        <v>9325</v>
      </c>
      <c r="B7031" t="s">
        <v>360</v>
      </c>
      <c r="E7031" t="s">
        <v>7339</v>
      </c>
      <c r="F7031" t="s">
        <v>347</v>
      </c>
      <c r="G7031" t="s">
        <v>7259</v>
      </c>
      <c r="H7031" t="s">
        <v>198</v>
      </c>
      <c r="I7031" t="s">
        <v>7260</v>
      </c>
      <c r="J7031">
        <v>1959</v>
      </c>
      <c r="K7031">
        <v>192</v>
      </c>
      <c r="L7031">
        <v>38</v>
      </c>
      <c r="M7031" t="s">
        <v>200</v>
      </c>
      <c r="N7031" t="s">
        <v>668</v>
      </c>
      <c r="O7031" t="s">
        <v>202</v>
      </c>
      <c r="P7031" t="s">
        <v>3093</v>
      </c>
    </row>
    <row r="7032" spans="1:16" x14ac:dyDescent="0.25">
      <c r="A7032">
        <v>9326</v>
      </c>
      <c r="B7032" t="s">
        <v>360</v>
      </c>
      <c r="E7032" t="s">
        <v>7340</v>
      </c>
      <c r="F7032" t="s">
        <v>347</v>
      </c>
      <c r="G7032" t="s">
        <v>7259</v>
      </c>
      <c r="H7032" t="s">
        <v>198</v>
      </c>
      <c r="I7032" t="s">
        <v>7260</v>
      </c>
      <c r="J7032">
        <v>1954</v>
      </c>
      <c r="K7032">
        <v>548</v>
      </c>
      <c r="L7032">
        <v>38</v>
      </c>
      <c r="M7032" t="s">
        <v>200</v>
      </c>
      <c r="N7032" t="s">
        <v>668</v>
      </c>
      <c r="O7032" t="s">
        <v>202</v>
      </c>
      <c r="P7032" t="s">
        <v>4727</v>
      </c>
    </row>
    <row r="7033" spans="1:16" x14ac:dyDescent="0.25">
      <c r="A7033">
        <v>9327</v>
      </c>
      <c r="B7033" t="s">
        <v>360</v>
      </c>
      <c r="E7033" t="s">
        <v>7341</v>
      </c>
      <c r="F7033" t="s">
        <v>347</v>
      </c>
      <c r="G7033" t="s">
        <v>7259</v>
      </c>
      <c r="H7033" t="s">
        <v>198</v>
      </c>
      <c r="I7033" t="s">
        <v>7260</v>
      </c>
      <c r="J7033">
        <v>1970</v>
      </c>
      <c r="K7033">
        <v>1018</v>
      </c>
      <c r="L7033">
        <v>38</v>
      </c>
      <c r="M7033" t="s">
        <v>200</v>
      </c>
      <c r="N7033" t="s">
        <v>668</v>
      </c>
      <c r="O7033" t="s">
        <v>202</v>
      </c>
      <c r="P7033" t="s">
        <v>4713</v>
      </c>
    </row>
    <row r="7034" spans="1:16" x14ac:dyDescent="0.25">
      <c r="A7034">
        <v>9328</v>
      </c>
      <c r="B7034" t="s">
        <v>360</v>
      </c>
      <c r="E7034" t="s">
        <v>7330</v>
      </c>
      <c r="F7034" t="s">
        <v>347</v>
      </c>
      <c r="G7034" t="s">
        <v>7259</v>
      </c>
      <c r="H7034" t="s">
        <v>198</v>
      </c>
      <c r="I7034" t="s">
        <v>7260</v>
      </c>
      <c r="J7034">
        <v>1970</v>
      </c>
      <c r="K7034">
        <v>5858</v>
      </c>
      <c r="L7034">
        <v>38</v>
      </c>
      <c r="M7034" t="s">
        <v>200</v>
      </c>
      <c r="N7034" t="s">
        <v>668</v>
      </c>
      <c r="O7034" t="s">
        <v>202</v>
      </c>
      <c r="P7034" t="s">
        <v>3102</v>
      </c>
    </row>
    <row r="7035" spans="1:16" x14ac:dyDescent="0.25">
      <c r="A7035">
        <v>9329</v>
      </c>
      <c r="B7035" t="s">
        <v>360</v>
      </c>
      <c r="E7035" t="s">
        <v>7335</v>
      </c>
      <c r="F7035" t="s">
        <v>347</v>
      </c>
      <c r="G7035" t="s">
        <v>7259</v>
      </c>
      <c r="H7035" t="s">
        <v>198</v>
      </c>
      <c r="I7035" t="s">
        <v>7260</v>
      </c>
      <c r="J7035">
        <v>1970</v>
      </c>
      <c r="K7035">
        <v>2751</v>
      </c>
      <c r="L7035">
        <v>38</v>
      </c>
      <c r="M7035" t="s">
        <v>200</v>
      </c>
      <c r="N7035" t="s">
        <v>668</v>
      </c>
      <c r="O7035" t="s">
        <v>202</v>
      </c>
      <c r="P7035" t="s">
        <v>5946</v>
      </c>
    </row>
    <row r="7036" spans="1:16" x14ac:dyDescent="0.25">
      <c r="A7036">
        <v>9330</v>
      </c>
      <c r="B7036" t="s">
        <v>360</v>
      </c>
      <c r="E7036" t="s">
        <v>7342</v>
      </c>
      <c r="F7036" t="s">
        <v>347</v>
      </c>
      <c r="G7036" t="s">
        <v>7259</v>
      </c>
      <c r="H7036" t="s">
        <v>198</v>
      </c>
      <c r="I7036" t="s">
        <v>7260</v>
      </c>
      <c r="J7036">
        <v>1961</v>
      </c>
      <c r="K7036">
        <v>325</v>
      </c>
      <c r="L7036">
        <v>38</v>
      </c>
      <c r="M7036" t="s">
        <v>200</v>
      </c>
      <c r="N7036" t="s">
        <v>668</v>
      </c>
      <c r="O7036" t="s">
        <v>202</v>
      </c>
      <c r="P7036" t="s">
        <v>2739</v>
      </c>
    </row>
    <row r="7037" spans="1:16" x14ac:dyDescent="0.25">
      <c r="A7037">
        <v>9331</v>
      </c>
      <c r="B7037" t="s">
        <v>360</v>
      </c>
      <c r="E7037" t="s">
        <v>5822</v>
      </c>
      <c r="F7037" t="s">
        <v>347</v>
      </c>
      <c r="G7037" t="s">
        <v>7259</v>
      </c>
      <c r="H7037" t="s">
        <v>198</v>
      </c>
      <c r="I7037" t="s">
        <v>7260</v>
      </c>
      <c r="J7037">
        <v>1961</v>
      </c>
      <c r="K7037">
        <v>354</v>
      </c>
      <c r="L7037">
        <v>38</v>
      </c>
      <c r="M7037" t="s">
        <v>200</v>
      </c>
      <c r="N7037" t="s">
        <v>668</v>
      </c>
      <c r="O7037" t="s">
        <v>202</v>
      </c>
      <c r="P7037" t="s">
        <v>3093</v>
      </c>
    </row>
    <row r="7038" spans="1:16" x14ac:dyDescent="0.25">
      <c r="A7038">
        <v>9332</v>
      </c>
      <c r="B7038" t="s">
        <v>360</v>
      </c>
      <c r="E7038" t="s">
        <v>7343</v>
      </c>
      <c r="F7038" t="s">
        <v>347</v>
      </c>
      <c r="G7038" t="s">
        <v>7259</v>
      </c>
      <c r="H7038" t="s">
        <v>198</v>
      </c>
      <c r="I7038" t="s">
        <v>7260</v>
      </c>
      <c r="J7038">
        <v>1961</v>
      </c>
      <c r="K7038">
        <v>905</v>
      </c>
      <c r="L7038">
        <v>38</v>
      </c>
      <c r="M7038" t="s">
        <v>200</v>
      </c>
      <c r="N7038" t="s">
        <v>668</v>
      </c>
      <c r="O7038" t="s">
        <v>202</v>
      </c>
      <c r="P7038" t="s">
        <v>2741</v>
      </c>
    </row>
    <row r="7039" spans="1:16" x14ac:dyDescent="0.25">
      <c r="A7039">
        <v>9333</v>
      </c>
      <c r="B7039" t="s">
        <v>360</v>
      </c>
      <c r="E7039" t="s">
        <v>7304</v>
      </c>
      <c r="F7039" t="s">
        <v>347</v>
      </c>
      <c r="G7039" t="s">
        <v>7259</v>
      </c>
      <c r="H7039" t="s">
        <v>198</v>
      </c>
      <c r="I7039" t="s">
        <v>7260</v>
      </c>
      <c r="J7039">
        <v>1950</v>
      </c>
      <c r="K7039">
        <v>51</v>
      </c>
      <c r="L7039">
        <v>38</v>
      </c>
      <c r="M7039" t="s">
        <v>200</v>
      </c>
      <c r="N7039" t="s">
        <v>668</v>
      </c>
      <c r="O7039" t="s">
        <v>202</v>
      </c>
      <c r="P7039" t="s">
        <v>7334</v>
      </c>
    </row>
    <row r="7040" spans="1:16" x14ac:dyDescent="0.25">
      <c r="A7040">
        <v>9334</v>
      </c>
      <c r="B7040" t="s">
        <v>360</v>
      </c>
      <c r="E7040" t="s">
        <v>7308</v>
      </c>
      <c r="F7040" t="s">
        <v>347</v>
      </c>
      <c r="G7040" t="s">
        <v>7259</v>
      </c>
      <c r="H7040" t="s">
        <v>198</v>
      </c>
      <c r="I7040" t="s">
        <v>7260</v>
      </c>
      <c r="J7040">
        <v>1956</v>
      </c>
      <c r="K7040">
        <v>178</v>
      </c>
      <c r="L7040">
        <v>38</v>
      </c>
      <c r="M7040" t="s">
        <v>200</v>
      </c>
      <c r="N7040" t="s">
        <v>668</v>
      </c>
      <c r="O7040" t="s">
        <v>202</v>
      </c>
      <c r="P7040" t="s">
        <v>4719</v>
      </c>
    </row>
    <row r="7041" spans="1:16" x14ac:dyDescent="0.25">
      <c r="A7041">
        <v>9335</v>
      </c>
      <c r="B7041" t="s">
        <v>360</v>
      </c>
      <c r="E7041" t="s">
        <v>7310</v>
      </c>
      <c r="F7041" t="s">
        <v>347</v>
      </c>
      <c r="G7041" t="s">
        <v>7259</v>
      </c>
      <c r="H7041" t="s">
        <v>198</v>
      </c>
      <c r="I7041" t="s">
        <v>7260</v>
      </c>
      <c r="J7041">
        <v>1958</v>
      </c>
      <c r="K7041">
        <v>58</v>
      </c>
      <c r="L7041">
        <v>38</v>
      </c>
      <c r="M7041" t="s">
        <v>200</v>
      </c>
      <c r="N7041" t="s">
        <v>668</v>
      </c>
      <c r="O7041" t="s">
        <v>202</v>
      </c>
      <c r="P7041" t="s">
        <v>4702</v>
      </c>
    </row>
    <row r="7042" spans="1:16" x14ac:dyDescent="0.25">
      <c r="A7042">
        <v>9336</v>
      </c>
      <c r="B7042" t="s">
        <v>360</v>
      </c>
      <c r="E7042" t="s">
        <v>7311</v>
      </c>
      <c r="F7042" t="s">
        <v>347</v>
      </c>
      <c r="G7042" t="s">
        <v>7259</v>
      </c>
      <c r="H7042" t="s">
        <v>198</v>
      </c>
      <c r="I7042" t="s">
        <v>7260</v>
      </c>
      <c r="J7042">
        <v>1958</v>
      </c>
      <c r="K7042">
        <v>113</v>
      </c>
      <c r="L7042">
        <v>38</v>
      </c>
      <c r="M7042" t="s">
        <v>200</v>
      </c>
      <c r="N7042" t="s">
        <v>668</v>
      </c>
      <c r="O7042" t="s">
        <v>202</v>
      </c>
      <c r="P7042" t="s">
        <v>7332</v>
      </c>
    </row>
    <row r="7043" spans="1:16" x14ac:dyDescent="0.25">
      <c r="A7043">
        <v>9337</v>
      </c>
      <c r="B7043" t="s">
        <v>360</v>
      </c>
      <c r="E7043" t="s">
        <v>7313</v>
      </c>
      <c r="F7043" t="s">
        <v>347</v>
      </c>
      <c r="G7043" t="s">
        <v>7259</v>
      </c>
      <c r="H7043" t="s">
        <v>198</v>
      </c>
      <c r="I7043" t="s">
        <v>7260</v>
      </c>
      <c r="J7043">
        <v>1958</v>
      </c>
      <c r="K7043">
        <v>42</v>
      </c>
      <c r="L7043">
        <v>38</v>
      </c>
      <c r="M7043" t="s">
        <v>200</v>
      </c>
      <c r="N7043" t="s">
        <v>668</v>
      </c>
      <c r="O7043" t="s">
        <v>202</v>
      </c>
      <c r="P7043" t="s">
        <v>7344</v>
      </c>
    </row>
    <row r="7044" spans="1:16" x14ac:dyDescent="0.25">
      <c r="A7044">
        <v>9338</v>
      </c>
      <c r="B7044" t="s">
        <v>360</v>
      </c>
      <c r="E7044" t="s">
        <v>7318</v>
      </c>
      <c r="F7044" t="s">
        <v>347</v>
      </c>
      <c r="G7044" t="s">
        <v>7259</v>
      </c>
      <c r="H7044" t="s">
        <v>198</v>
      </c>
      <c r="I7044" t="s">
        <v>7260</v>
      </c>
      <c r="J7044">
        <v>1958</v>
      </c>
      <c r="K7044">
        <v>68</v>
      </c>
      <c r="L7044">
        <v>38</v>
      </c>
      <c r="M7044" t="s">
        <v>200</v>
      </c>
      <c r="N7044" t="s">
        <v>668</v>
      </c>
      <c r="O7044" t="s">
        <v>202</v>
      </c>
      <c r="P7044" t="s">
        <v>4722</v>
      </c>
    </row>
    <row r="7045" spans="1:16" x14ac:dyDescent="0.25">
      <c r="A7045">
        <v>9339</v>
      </c>
      <c r="B7045" t="s">
        <v>360</v>
      </c>
      <c r="E7045" t="s">
        <v>7316</v>
      </c>
      <c r="F7045" t="s">
        <v>347</v>
      </c>
      <c r="G7045" t="s">
        <v>7259</v>
      </c>
      <c r="H7045" t="s">
        <v>198</v>
      </c>
      <c r="I7045" t="s">
        <v>7260</v>
      </c>
      <c r="J7045">
        <v>1958</v>
      </c>
      <c r="K7045">
        <v>45</v>
      </c>
      <c r="L7045">
        <v>38</v>
      </c>
      <c r="M7045" t="s">
        <v>200</v>
      </c>
      <c r="N7045" t="s">
        <v>668</v>
      </c>
      <c r="O7045" t="s">
        <v>202</v>
      </c>
      <c r="P7045" t="s">
        <v>3309</v>
      </c>
    </row>
    <row r="7046" spans="1:16" x14ac:dyDescent="0.25">
      <c r="A7046">
        <v>9340</v>
      </c>
      <c r="B7046" t="s">
        <v>360</v>
      </c>
      <c r="E7046" t="s">
        <v>7317</v>
      </c>
      <c r="F7046" t="s">
        <v>347</v>
      </c>
      <c r="G7046" t="s">
        <v>7259</v>
      </c>
      <c r="H7046" t="s">
        <v>198</v>
      </c>
      <c r="I7046" t="s">
        <v>7260</v>
      </c>
      <c r="J7046">
        <v>1958</v>
      </c>
      <c r="K7046">
        <v>49</v>
      </c>
      <c r="L7046">
        <v>38</v>
      </c>
      <c r="M7046" t="s">
        <v>200</v>
      </c>
      <c r="N7046" t="s">
        <v>668</v>
      </c>
      <c r="O7046" t="s">
        <v>202</v>
      </c>
      <c r="P7046" t="s">
        <v>3309</v>
      </c>
    </row>
    <row r="7047" spans="1:16" x14ac:dyDescent="0.25">
      <c r="A7047">
        <v>9341</v>
      </c>
      <c r="B7047" t="s">
        <v>360</v>
      </c>
      <c r="E7047" t="s">
        <v>7326</v>
      </c>
      <c r="F7047" t="s">
        <v>347</v>
      </c>
      <c r="G7047" t="s">
        <v>7259</v>
      </c>
      <c r="H7047" t="s">
        <v>198</v>
      </c>
      <c r="I7047" t="s">
        <v>7260</v>
      </c>
      <c r="J7047">
        <v>1961</v>
      </c>
      <c r="K7047">
        <v>282</v>
      </c>
      <c r="L7047">
        <v>38</v>
      </c>
      <c r="M7047" t="s">
        <v>200</v>
      </c>
      <c r="N7047" t="s">
        <v>668</v>
      </c>
      <c r="O7047" t="s">
        <v>202</v>
      </c>
      <c r="P7047" t="s">
        <v>7312</v>
      </c>
    </row>
    <row r="7048" spans="1:16" x14ac:dyDescent="0.25">
      <c r="A7048">
        <v>9342</v>
      </c>
      <c r="B7048" t="s">
        <v>360</v>
      </c>
      <c r="E7048" t="s">
        <v>7336</v>
      </c>
      <c r="F7048" t="s">
        <v>347</v>
      </c>
      <c r="G7048" t="s">
        <v>7259</v>
      </c>
      <c r="H7048" t="s">
        <v>198</v>
      </c>
      <c r="I7048" t="s">
        <v>7260</v>
      </c>
      <c r="J7048">
        <v>1964</v>
      </c>
      <c r="K7048">
        <v>408</v>
      </c>
      <c r="L7048">
        <v>38</v>
      </c>
      <c r="M7048" t="s">
        <v>200</v>
      </c>
      <c r="N7048" t="s">
        <v>668</v>
      </c>
      <c r="O7048" t="s">
        <v>202</v>
      </c>
      <c r="P7048" t="s">
        <v>4700</v>
      </c>
    </row>
    <row r="7049" spans="1:16" x14ac:dyDescent="0.25">
      <c r="A7049">
        <v>9343</v>
      </c>
      <c r="B7049" t="s">
        <v>360</v>
      </c>
      <c r="E7049" t="s">
        <v>7341</v>
      </c>
      <c r="F7049" t="s">
        <v>347</v>
      </c>
      <c r="G7049" t="s">
        <v>7259</v>
      </c>
      <c r="H7049" t="s">
        <v>198</v>
      </c>
      <c r="I7049" t="s">
        <v>7260</v>
      </c>
      <c r="J7049">
        <v>1970</v>
      </c>
      <c r="K7049">
        <v>942</v>
      </c>
      <c r="L7049">
        <v>38</v>
      </c>
      <c r="M7049" t="s">
        <v>200</v>
      </c>
      <c r="N7049" t="s">
        <v>668</v>
      </c>
      <c r="O7049" t="s">
        <v>202</v>
      </c>
      <c r="P7049" t="s">
        <v>3309</v>
      </c>
    </row>
    <row r="7050" spans="1:16" x14ac:dyDescent="0.25">
      <c r="A7050">
        <v>9344</v>
      </c>
      <c r="B7050" t="s">
        <v>360</v>
      </c>
      <c r="E7050" t="s">
        <v>7335</v>
      </c>
      <c r="F7050" t="s">
        <v>347</v>
      </c>
      <c r="G7050" t="s">
        <v>7259</v>
      </c>
      <c r="H7050" t="s">
        <v>198</v>
      </c>
      <c r="I7050" t="s">
        <v>7260</v>
      </c>
      <c r="J7050">
        <v>1970</v>
      </c>
      <c r="K7050">
        <v>361</v>
      </c>
      <c r="L7050">
        <v>38</v>
      </c>
      <c r="M7050" t="s">
        <v>200</v>
      </c>
      <c r="N7050" t="s">
        <v>668</v>
      </c>
      <c r="O7050" t="s">
        <v>202</v>
      </c>
      <c r="P7050" t="s">
        <v>7345</v>
      </c>
    </row>
    <row r="7051" spans="1:16" x14ac:dyDescent="0.25">
      <c r="A7051">
        <v>9345</v>
      </c>
      <c r="B7051" t="s">
        <v>360</v>
      </c>
      <c r="E7051" t="s">
        <v>7346</v>
      </c>
      <c r="F7051" t="s">
        <v>347</v>
      </c>
      <c r="G7051" t="s">
        <v>7259</v>
      </c>
      <c r="H7051" t="s">
        <v>198</v>
      </c>
      <c r="I7051" t="s">
        <v>7260</v>
      </c>
      <c r="J7051">
        <v>1961</v>
      </c>
      <c r="K7051">
        <v>208</v>
      </c>
      <c r="L7051">
        <v>38</v>
      </c>
      <c r="M7051" t="s">
        <v>200</v>
      </c>
      <c r="N7051" t="s">
        <v>668</v>
      </c>
      <c r="O7051" t="s">
        <v>202</v>
      </c>
      <c r="P7051" t="s">
        <v>2739</v>
      </c>
    </row>
    <row r="7052" spans="1:16" x14ac:dyDescent="0.25">
      <c r="A7052">
        <v>9346</v>
      </c>
      <c r="B7052" t="s">
        <v>360</v>
      </c>
      <c r="E7052" t="s">
        <v>5822</v>
      </c>
      <c r="F7052" t="s">
        <v>347</v>
      </c>
      <c r="G7052" t="s">
        <v>7259</v>
      </c>
      <c r="H7052" t="s">
        <v>198</v>
      </c>
      <c r="I7052" t="s">
        <v>7260</v>
      </c>
      <c r="J7052">
        <v>1961</v>
      </c>
      <c r="K7052">
        <v>327</v>
      </c>
      <c r="L7052">
        <v>38</v>
      </c>
      <c r="M7052" t="s">
        <v>200</v>
      </c>
      <c r="N7052" t="s">
        <v>668</v>
      </c>
      <c r="O7052" t="s">
        <v>202</v>
      </c>
      <c r="P7052" t="s">
        <v>3102</v>
      </c>
    </row>
    <row r="7053" spans="1:16" x14ac:dyDescent="0.25">
      <c r="A7053">
        <v>9347</v>
      </c>
      <c r="B7053" t="s">
        <v>360</v>
      </c>
      <c r="E7053" t="s">
        <v>7304</v>
      </c>
      <c r="F7053" t="s">
        <v>347</v>
      </c>
      <c r="G7053" t="s">
        <v>7259</v>
      </c>
      <c r="H7053" t="s">
        <v>198</v>
      </c>
      <c r="I7053" t="s">
        <v>7260</v>
      </c>
      <c r="J7053">
        <v>1958</v>
      </c>
      <c r="K7053">
        <v>75</v>
      </c>
      <c r="L7053">
        <v>38</v>
      </c>
      <c r="M7053" t="s">
        <v>200</v>
      </c>
      <c r="N7053" t="s">
        <v>668</v>
      </c>
      <c r="O7053" t="s">
        <v>202</v>
      </c>
      <c r="P7053" t="s">
        <v>4713</v>
      </c>
    </row>
    <row r="7054" spans="1:16" x14ac:dyDescent="0.25">
      <c r="A7054">
        <v>9348</v>
      </c>
      <c r="B7054" t="s">
        <v>399</v>
      </c>
      <c r="E7054" t="s">
        <v>7347</v>
      </c>
      <c r="F7054" t="s">
        <v>347</v>
      </c>
      <c r="G7054" t="s">
        <v>7259</v>
      </c>
      <c r="H7054" t="s">
        <v>198</v>
      </c>
      <c r="I7054" t="s">
        <v>7260</v>
      </c>
      <c r="J7054">
        <v>1987</v>
      </c>
      <c r="K7054">
        <v>2581</v>
      </c>
      <c r="L7054">
        <v>38</v>
      </c>
      <c r="M7054" t="s">
        <v>200</v>
      </c>
      <c r="N7054" t="s">
        <v>1203</v>
      </c>
      <c r="O7054" t="s">
        <v>202</v>
      </c>
      <c r="P7054" t="s">
        <v>2496</v>
      </c>
    </row>
    <row r="7055" spans="1:16" x14ac:dyDescent="0.25">
      <c r="A7055">
        <v>9349</v>
      </c>
      <c r="B7055" t="s">
        <v>360</v>
      </c>
      <c r="E7055" t="s">
        <v>7348</v>
      </c>
      <c r="F7055" t="s">
        <v>347</v>
      </c>
      <c r="G7055" t="s">
        <v>7259</v>
      </c>
      <c r="H7055" t="s">
        <v>198</v>
      </c>
      <c r="I7055" t="s">
        <v>7260</v>
      </c>
      <c r="J7055">
        <v>1978</v>
      </c>
      <c r="K7055">
        <v>35536</v>
      </c>
      <c r="L7055">
        <v>38</v>
      </c>
      <c r="M7055" t="s">
        <v>200</v>
      </c>
      <c r="N7055" t="s">
        <v>364</v>
      </c>
      <c r="O7055" t="s">
        <v>202</v>
      </c>
      <c r="P7055" t="s">
        <v>365</v>
      </c>
    </row>
    <row r="7056" spans="1:16" x14ac:dyDescent="0.25">
      <c r="A7056">
        <v>9350</v>
      </c>
      <c r="B7056" t="s">
        <v>360</v>
      </c>
      <c r="E7056" t="s">
        <v>7349</v>
      </c>
      <c r="F7056" t="s">
        <v>347</v>
      </c>
      <c r="G7056" t="s">
        <v>317</v>
      </c>
      <c r="H7056" t="s">
        <v>198</v>
      </c>
      <c r="I7056" t="s">
        <v>7350</v>
      </c>
      <c r="J7056">
        <v>1982</v>
      </c>
      <c r="K7056">
        <v>128339</v>
      </c>
      <c r="L7056">
        <v>28</v>
      </c>
      <c r="M7056" t="s">
        <v>200</v>
      </c>
      <c r="N7056" t="s">
        <v>376</v>
      </c>
      <c r="O7056" t="s">
        <v>202</v>
      </c>
      <c r="P7056" t="s">
        <v>365</v>
      </c>
    </row>
    <row r="7057" spans="1:16" x14ac:dyDescent="0.25">
      <c r="A7057">
        <v>9351</v>
      </c>
      <c r="B7057" t="s">
        <v>360</v>
      </c>
      <c r="E7057" t="s">
        <v>7351</v>
      </c>
      <c r="F7057" t="s">
        <v>347</v>
      </c>
      <c r="G7057" t="s">
        <v>317</v>
      </c>
      <c r="H7057" t="s">
        <v>198</v>
      </c>
      <c r="I7057" t="s">
        <v>7350</v>
      </c>
      <c r="J7057">
        <v>1980</v>
      </c>
      <c r="K7057">
        <v>32165</v>
      </c>
      <c r="L7057">
        <v>28</v>
      </c>
      <c r="M7057" t="s">
        <v>200</v>
      </c>
      <c r="N7057" t="s">
        <v>376</v>
      </c>
      <c r="O7057" t="s">
        <v>202</v>
      </c>
      <c r="P7057" t="s">
        <v>365</v>
      </c>
    </row>
    <row r="7058" spans="1:16" x14ac:dyDescent="0.25">
      <c r="A7058">
        <v>9352</v>
      </c>
      <c r="B7058" t="s">
        <v>360</v>
      </c>
      <c r="E7058" t="s">
        <v>7351</v>
      </c>
      <c r="F7058" t="s">
        <v>347</v>
      </c>
      <c r="G7058" t="s">
        <v>317</v>
      </c>
      <c r="H7058" t="s">
        <v>198</v>
      </c>
      <c r="I7058" t="s">
        <v>7350</v>
      </c>
      <c r="J7058">
        <v>1982</v>
      </c>
      <c r="K7058">
        <v>742123</v>
      </c>
      <c r="L7058">
        <v>28</v>
      </c>
      <c r="M7058" t="s">
        <v>200</v>
      </c>
      <c r="N7058" t="s">
        <v>376</v>
      </c>
      <c r="O7058" t="s">
        <v>202</v>
      </c>
      <c r="P7058" t="s">
        <v>365</v>
      </c>
    </row>
    <row r="7059" spans="1:16" x14ac:dyDescent="0.25">
      <c r="A7059">
        <v>9353</v>
      </c>
      <c r="B7059" t="s">
        <v>360</v>
      </c>
      <c r="E7059" t="s">
        <v>7352</v>
      </c>
      <c r="F7059" t="s">
        <v>347</v>
      </c>
      <c r="G7059" t="s">
        <v>317</v>
      </c>
      <c r="H7059" t="s">
        <v>198</v>
      </c>
      <c r="I7059" t="s">
        <v>7350</v>
      </c>
      <c r="J7059">
        <v>1971</v>
      </c>
      <c r="K7059">
        <v>280551</v>
      </c>
      <c r="L7059">
        <v>28</v>
      </c>
      <c r="M7059" t="s">
        <v>200</v>
      </c>
      <c r="N7059" t="s">
        <v>383</v>
      </c>
      <c r="O7059" t="s">
        <v>202</v>
      </c>
      <c r="P7059" t="s">
        <v>6145</v>
      </c>
    </row>
    <row r="7060" spans="1:16" x14ac:dyDescent="0.25">
      <c r="A7060">
        <v>9354</v>
      </c>
      <c r="B7060" t="s">
        <v>360</v>
      </c>
      <c r="E7060" t="s">
        <v>7353</v>
      </c>
      <c r="F7060" t="s">
        <v>347</v>
      </c>
      <c r="G7060" t="s">
        <v>317</v>
      </c>
      <c r="H7060" t="s">
        <v>198</v>
      </c>
      <c r="I7060" t="s">
        <v>7350</v>
      </c>
      <c r="J7060">
        <v>1972</v>
      </c>
      <c r="K7060">
        <v>16964</v>
      </c>
      <c r="L7060">
        <v>28</v>
      </c>
      <c r="M7060" t="s">
        <v>200</v>
      </c>
      <c r="N7060" t="s">
        <v>376</v>
      </c>
      <c r="O7060" t="s">
        <v>202</v>
      </c>
      <c r="P7060" t="s">
        <v>365</v>
      </c>
    </row>
    <row r="7061" spans="1:16" x14ac:dyDescent="0.25">
      <c r="A7061">
        <v>9355</v>
      </c>
      <c r="B7061" t="s">
        <v>360</v>
      </c>
      <c r="E7061" t="s">
        <v>7354</v>
      </c>
      <c r="F7061" t="s">
        <v>347</v>
      </c>
      <c r="G7061" t="s">
        <v>317</v>
      </c>
      <c r="H7061" t="s">
        <v>198</v>
      </c>
      <c r="I7061" t="s">
        <v>7350</v>
      </c>
      <c r="J7061">
        <v>1971</v>
      </c>
      <c r="K7061">
        <v>418652</v>
      </c>
      <c r="L7061">
        <v>28</v>
      </c>
      <c r="M7061" t="s">
        <v>200</v>
      </c>
      <c r="N7061" t="s">
        <v>383</v>
      </c>
      <c r="O7061" t="s">
        <v>202</v>
      </c>
      <c r="P7061" t="s">
        <v>6145</v>
      </c>
    </row>
    <row r="7062" spans="1:16" x14ac:dyDescent="0.25">
      <c r="A7062">
        <v>9356</v>
      </c>
      <c r="B7062" t="s">
        <v>360</v>
      </c>
      <c r="E7062" t="s">
        <v>7355</v>
      </c>
      <c r="F7062" t="s">
        <v>347</v>
      </c>
      <c r="G7062" t="s">
        <v>317</v>
      </c>
      <c r="H7062" t="s">
        <v>198</v>
      </c>
      <c r="I7062" t="s">
        <v>7350</v>
      </c>
      <c r="J7062">
        <v>1972</v>
      </c>
      <c r="K7062">
        <v>4151</v>
      </c>
      <c r="L7062">
        <v>28</v>
      </c>
      <c r="M7062" t="s">
        <v>200</v>
      </c>
      <c r="N7062" t="s">
        <v>376</v>
      </c>
      <c r="O7062" t="s">
        <v>202</v>
      </c>
      <c r="P7062" t="s">
        <v>365</v>
      </c>
    </row>
    <row r="7063" spans="1:16" x14ac:dyDescent="0.25">
      <c r="A7063">
        <v>9357</v>
      </c>
      <c r="B7063" t="s">
        <v>360</v>
      </c>
      <c r="E7063" t="s">
        <v>7356</v>
      </c>
      <c r="F7063" t="s">
        <v>347</v>
      </c>
      <c r="G7063" t="s">
        <v>317</v>
      </c>
      <c r="H7063" t="s">
        <v>198</v>
      </c>
      <c r="I7063" t="s">
        <v>7350</v>
      </c>
      <c r="J7063">
        <v>1971</v>
      </c>
      <c r="K7063">
        <v>8643</v>
      </c>
      <c r="L7063">
        <v>28</v>
      </c>
      <c r="M7063" t="s">
        <v>200</v>
      </c>
      <c r="N7063" t="s">
        <v>383</v>
      </c>
      <c r="O7063" t="s">
        <v>202</v>
      </c>
      <c r="P7063" t="s">
        <v>6145</v>
      </c>
    </row>
    <row r="7064" spans="1:16" x14ac:dyDescent="0.25">
      <c r="A7064">
        <v>9358</v>
      </c>
      <c r="B7064" t="s">
        <v>360</v>
      </c>
      <c r="E7064" t="s">
        <v>7357</v>
      </c>
      <c r="F7064" t="s">
        <v>347</v>
      </c>
      <c r="G7064" t="s">
        <v>317</v>
      </c>
      <c r="H7064" t="s">
        <v>198</v>
      </c>
      <c r="I7064" t="s">
        <v>7350</v>
      </c>
      <c r="J7064">
        <v>1971</v>
      </c>
      <c r="K7064">
        <v>117901</v>
      </c>
      <c r="L7064">
        <v>28</v>
      </c>
      <c r="M7064" t="s">
        <v>200</v>
      </c>
      <c r="N7064" t="s">
        <v>383</v>
      </c>
      <c r="O7064" t="s">
        <v>202</v>
      </c>
      <c r="P7064" t="s">
        <v>6145</v>
      </c>
    </row>
    <row r="7065" spans="1:16" x14ac:dyDescent="0.25">
      <c r="A7065">
        <v>9359</v>
      </c>
      <c r="B7065" t="s">
        <v>360</v>
      </c>
      <c r="E7065" t="s">
        <v>7358</v>
      </c>
      <c r="F7065" t="s">
        <v>347</v>
      </c>
      <c r="G7065" t="s">
        <v>317</v>
      </c>
      <c r="H7065" t="s">
        <v>198</v>
      </c>
      <c r="I7065" t="s">
        <v>7350</v>
      </c>
      <c r="J7065">
        <v>1977</v>
      </c>
      <c r="K7065">
        <v>58907</v>
      </c>
      <c r="L7065">
        <v>28</v>
      </c>
      <c r="M7065" t="s">
        <v>200</v>
      </c>
      <c r="N7065" t="s">
        <v>376</v>
      </c>
      <c r="O7065" t="s">
        <v>202</v>
      </c>
      <c r="P7065" t="s">
        <v>365</v>
      </c>
    </row>
    <row r="7066" spans="1:16" x14ac:dyDescent="0.25">
      <c r="A7066">
        <v>9360</v>
      </c>
      <c r="B7066" t="s">
        <v>360</v>
      </c>
      <c r="E7066" t="s">
        <v>7359</v>
      </c>
      <c r="F7066" t="s">
        <v>347</v>
      </c>
      <c r="G7066" t="s">
        <v>317</v>
      </c>
      <c r="H7066" t="s">
        <v>198</v>
      </c>
      <c r="I7066" t="s">
        <v>7350</v>
      </c>
      <c r="J7066">
        <v>1974</v>
      </c>
      <c r="K7066">
        <v>129881</v>
      </c>
      <c r="L7066">
        <v>28</v>
      </c>
      <c r="M7066" t="s">
        <v>200</v>
      </c>
      <c r="N7066" t="s">
        <v>376</v>
      </c>
      <c r="O7066" t="s">
        <v>202</v>
      </c>
      <c r="P7066" t="s">
        <v>365</v>
      </c>
    </row>
    <row r="7067" spans="1:16" x14ac:dyDescent="0.25">
      <c r="A7067">
        <v>9361</v>
      </c>
      <c r="B7067" t="s">
        <v>360</v>
      </c>
      <c r="E7067" t="s">
        <v>7360</v>
      </c>
      <c r="F7067" t="s">
        <v>347</v>
      </c>
      <c r="G7067" t="s">
        <v>317</v>
      </c>
      <c r="H7067" t="s">
        <v>198</v>
      </c>
      <c r="I7067" t="s">
        <v>7350</v>
      </c>
      <c r="J7067">
        <v>1971</v>
      </c>
      <c r="K7067">
        <v>459289</v>
      </c>
      <c r="L7067">
        <v>28</v>
      </c>
      <c r="M7067" t="s">
        <v>200</v>
      </c>
      <c r="N7067" t="s">
        <v>376</v>
      </c>
      <c r="O7067" t="s">
        <v>202</v>
      </c>
      <c r="P7067" t="s">
        <v>365</v>
      </c>
    </row>
    <row r="7068" spans="1:16" x14ac:dyDescent="0.25">
      <c r="A7068">
        <v>9362</v>
      </c>
      <c r="B7068" t="s">
        <v>360</v>
      </c>
      <c r="E7068" t="s">
        <v>7361</v>
      </c>
      <c r="F7068" t="s">
        <v>347</v>
      </c>
      <c r="G7068" t="s">
        <v>317</v>
      </c>
      <c r="H7068" t="s">
        <v>198</v>
      </c>
      <c r="I7068" t="s">
        <v>7350</v>
      </c>
      <c r="J7068">
        <v>1980</v>
      </c>
      <c r="K7068">
        <v>103157</v>
      </c>
      <c r="L7068">
        <v>28</v>
      </c>
      <c r="M7068" t="s">
        <v>200</v>
      </c>
      <c r="N7068" t="s">
        <v>376</v>
      </c>
      <c r="O7068" t="s">
        <v>202</v>
      </c>
      <c r="P7068" t="s">
        <v>365</v>
      </c>
    </row>
    <row r="7069" spans="1:16" x14ac:dyDescent="0.25">
      <c r="A7069">
        <v>9363</v>
      </c>
      <c r="B7069" t="s">
        <v>360</v>
      </c>
      <c r="E7069" t="s">
        <v>7362</v>
      </c>
      <c r="F7069" t="s">
        <v>347</v>
      </c>
      <c r="G7069" t="s">
        <v>317</v>
      </c>
      <c r="H7069" t="s">
        <v>198</v>
      </c>
      <c r="I7069" t="s">
        <v>7350</v>
      </c>
      <c r="J7069">
        <v>1984</v>
      </c>
      <c r="K7069">
        <v>187018</v>
      </c>
      <c r="L7069">
        <v>28</v>
      </c>
      <c r="M7069" t="s">
        <v>200</v>
      </c>
      <c r="N7069" t="s">
        <v>376</v>
      </c>
      <c r="O7069" t="s">
        <v>202</v>
      </c>
      <c r="P7069" t="s">
        <v>365</v>
      </c>
    </row>
    <row r="7070" spans="1:16" x14ac:dyDescent="0.25">
      <c r="A7070">
        <v>9364</v>
      </c>
      <c r="B7070" t="s">
        <v>360</v>
      </c>
      <c r="E7070" t="s">
        <v>7363</v>
      </c>
      <c r="F7070" t="s">
        <v>347</v>
      </c>
      <c r="G7070" t="s">
        <v>317</v>
      </c>
      <c r="H7070" t="s">
        <v>198</v>
      </c>
      <c r="I7070" t="s">
        <v>7350</v>
      </c>
      <c r="J7070">
        <v>1986</v>
      </c>
      <c r="K7070">
        <v>128648</v>
      </c>
      <c r="L7070">
        <v>28</v>
      </c>
      <c r="M7070" t="s">
        <v>200</v>
      </c>
      <c r="N7070" t="s">
        <v>376</v>
      </c>
      <c r="O7070" t="s">
        <v>202</v>
      </c>
      <c r="P7070" t="s">
        <v>365</v>
      </c>
    </row>
    <row r="7071" spans="1:16" x14ac:dyDescent="0.25">
      <c r="A7071">
        <v>9365</v>
      </c>
      <c r="B7071" t="s">
        <v>360</v>
      </c>
      <c r="E7071" t="s">
        <v>7364</v>
      </c>
      <c r="F7071" t="s">
        <v>347</v>
      </c>
      <c r="G7071" t="s">
        <v>317</v>
      </c>
      <c r="H7071" t="s">
        <v>198</v>
      </c>
      <c r="I7071" t="s">
        <v>7350</v>
      </c>
      <c r="J7071">
        <v>1982</v>
      </c>
      <c r="K7071">
        <v>269070</v>
      </c>
      <c r="L7071">
        <v>28</v>
      </c>
      <c r="M7071" t="s">
        <v>200</v>
      </c>
      <c r="N7071" t="s">
        <v>376</v>
      </c>
      <c r="O7071" t="s">
        <v>202</v>
      </c>
      <c r="P7071" t="s">
        <v>365</v>
      </c>
    </row>
    <row r="7072" spans="1:16" x14ac:dyDescent="0.25">
      <c r="A7072">
        <v>9366</v>
      </c>
      <c r="B7072" t="s">
        <v>360</v>
      </c>
      <c r="E7072" t="s">
        <v>7365</v>
      </c>
      <c r="F7072" t="s">
        <v>347</v>
      </c>
      <c r="G7072" t="s">
        <v>317</v>
      </c>
      <c r="H7072" t="s">
        <v>198</v>
      </c>
      <c r="I7072" t="s">
        <v>7350</v>
      </c>
      <c r="J7072">
        <v>1974</v>
      </c>
      <c r="K7072">
        <v>18941</v>
      </c>
      <c r="L7072">
        <v>28</v>
      </c>
      <c r="M7072" t="s">
        <v>200</v>
      </c>
      <c r="N7072" t="s">
        <v>376</v>
      </c>
      <c r="O7072" t="s">
        <v>202</v>
      </c>
      <c r="P7072" t="s">
        <v>365</v>
      </c>
    </row>
    <row r="7073" spans="1:16" x14ac:dyDescent="0.25">
      <c r="A7073">
        <v>9367</v>
      </c>
      <c r="B7073" t="s">
        <v>360</v>
      </c>
      <c r="E7073" t="s">
        <v>7366</v>
      </c>
      <c r="F7073" t="s">
        <v>347</v>
      </c>
      <c r="G7073" t="s">
        <v>317</v>
      </c>
      <c r="H7073" t="s">
        <v>198</v>
      </c>
      <c r="I7073" t="s">
        <v>7350</v>
      </c>
      <c r="J7073">
        <v>1971</v>
      </c>
      <c r="K7073">
        <v>273959</v>
      </c>
      <c r="L7073">
        <v>28</v>
      </c>
      <c r="M7073" t="s">
        <v>200</v>
      </c>
      <c r="N7073" t="s">
        <v>383</v>
      </c>
      <c r="O7073" t="s">
        <v>202</v>
      </c>
      <c r="P7073" t="s">
        <v>6145</v>
      </c>
    </row>
    <row r="7074" spans="1:16" x14ac:dyDescent="0.25">
      <c r="A7074">
        <v>9368</v>
      </c>
      <c r="B7074" t="s">
        <v>360</v>
      </c>
      <c r="E7074" t="s">
        <v>7367</v>
      </c>
      <c r="F7074" t="s">
        <v>347</v>
      </c>
      <c r="G7074" t="s">
        <v>7259</v>
      </c>
      <c r="H7074" t="s">
        <v>198</v>
      </c>
      <c r="I7074" t="s">
        <v>7260</v>
      </c>
      <c r="J7074">
        <v>1993</v>
      </c>
      <c r="K7074">
        <v>424</v>
      </c>
      <c r="L7074">
        <v>38</v>
      </c>
      <c r="M7074" t="s">
        <v>200</v>
      </c>
      <c r="N7074" t="s">
        <v>436</v>
      </c>
      <c r="O7074" t="s">
        <v>202</v>
      </c>
      <c r="P7074" t="s">
        <v>6145</v>
      </c>
    </row>
    <row r="7075" spans="1:16" x14ac:dyDescent="0.25">
      <c r="A7075">
        <v>9369</v>
      </c>
      <c r="B7075" t="s">
        <v>360</v>
      </c>
      <c r="E7075" t="s">
        <v>7368</v>
      </c>
      <c r="F7075" t="s">
        <v>347</v>
      </c>
      <c r="G7075" t="s">
        <v>7259</v>
      </c>
      <c r="H7075" t="s">
        <v>198</v>
      </c>
      <c r="I7075" t="s">
        <v>7260</v>
      </c>
      <c r="J7075">
        <v>1967</v>
      </c>
      <c r="K7075">
        <v>58692</v>
      </c>
      <c r="L7075">
        <v>38</v>
      </c>
      <c r="M7075" t="s">
        <v>200</v>
      </c>
      <c r="N7075" t="s">
        <v>668</v>
      </c>
      <c r="O7075" t="s">
        <v>202</v>
      </c>
      <c r="P7075" t="s">
        <v>365</v>
      </c>
    </row>
    <row r="7076" spans="1:16" x14ac:dyDescent="0.25">
      <c r="A7076">
        <v>9370</v>
      </c>
      <c r="B7076" t="s">
        <v>360</v>
      </c>
      <c r="E7076" t="s">
        <v>7369</v>
      </c>
      <c r="F7076" t="s">
        <v>347</v>
      </c>
      <c r="G7076" t="s">
        <v>7259</v>
      </c>
      <c r="H7076" t="s">
        <v>198</v>
      </c>
      <c r="I7076" t="s">
        <v>7260</v>
      </c>
      <c r="J7076">
        <v>1968</v>
      </c>
      <c r="K7076">
        <v>64662</v>
      </c>
      <c r="L7076">
        <v>38</v>
      </c>
      <c r="M7076" t="s">
        <v>200</v>
      </c>
      <c r="N7076" t="s">
        <v>668</v>
      </c>
      <c r="O7076" t="s">
        <v>202</v>
      </c>
      <c r="P7076" t="s">
        <v>365</v>
      </c>
    </row>
    <row r="7077" spans="1:16" x14ac:dyDescent="0.25">
      <c r="A7077">
        <v>9371</v>
      </c>
      <c r="B7077" t="s">
        <v>360</v>
      </c>
      <c r="E7077" t="s">
        <v>7370</v>
      </c>
      <c r="F7077" t="s">
        <v>347</v>
      </c>
      <c r="G7077" t="s">
        <v>7259</v>
      </c>
      <c r="H7077" t="s">
        <v>198</v>
      </c>
      <c r="I7077" t="s">
        <v>7260</v>
      </c>
      <c r="J7077">
        <v>1971</v>
      </c>
      <c r="K7077">
        <v>163005</v>
      </c>
      <c r="L7077">
        <v>38</v>
      </c>
      <c r="M7077" t="s">
        <v>200</v>
      </c>
      <c r="N7077" t="s">
        <v>668</v>
      </c>
      <c r="O7077" t="s">
        <v>202</v>
      </c>
      <c r="P7077" t="s">
        <v>365</v>
      </c>
    </row>
    <row r="7078" spans="1:16" x14ac:dyDescent="0.25">
      <c r="A7078">
        <v>9372</v>
      </c>
      <c r="B7078" t="s">
        <v>360</v>
      </c>
      <c r="E7078" t="s">
        <v>7371</v>
      </c>
      <c r="F7078" t="s">
        <v>347</v>
      </c>
      <c r="G7078" t="s">
        <v>7259</v>
      </c>
      <c r="H7078" t="s">
        <v>198</v>
      </c>
      <c r="I7078" t="s">
        <v>7260</v>
      </c>
      <c r="J7078">
        <v>1969</v>
      </c>
      <c r="K7078">
        <v>28205</v>
      </c>
      <c r="L7078">
        <v>38</v>
      </c>
      <c r="M7078" t="s">
        <v>200</v>
      </c>
      <c r="N7078" t="s">
        <v>668</v>
      </c>
      <c r="O7078" t="s">
        <v>202</v>
      </c>
      <c r="P7078" t="s">
        <v>365</v>
      </c>
    </row>
    <row r="7079" spans="1:16" x14ac:dyDescent="0.25">
      <c r="A7079">
        <v>9373</v>
      </c>
      <c r="B7079" t="s">
        <v>360</v>
      </c>
      <c r="E7079" t="s">
        <v>7372</v>
      </c>
      <c r="F7079" t="s">
        <v>347</v>
      </c>
      <c r="G7079" t="s">
        <v>7259</v>
      </c>
      <c r="H7079" t="s">
        <v>198</v>
      </c>
      <c r="I7079" t="s">
        <v>7260</v>
      </c>
      <c r="J7079">
        <v>1963</v>
      </c>
      <c r="K7079">
        <v>1125</v>
      </c>
      <c r="L7079">
        <v>38</v>
      </c>
      <c r="M7079" t="s">
        <v>200</v>
      </c>
      <c r="N7079" t="s">
        <v>383</v>
      </c>
      <c r="O7079" t="s">
        <v>202</v>
      </c>
      <c r="P7079" t="s">
        <v>6145</v>
      </c>
    </row>
    <row r="7080" spans="1:16" x14ac:dyDescent="0.25">
      <c r="A7080">
        <v>9374</v>
      </c>
      <c r="B7080" t="s">
        <v>360</v>
      </c>
      <c r="E7080" t="s">
        <v>7373</v>
      </c>
      <c r="F7080" t="s">
        <v>347</v>
      </c>
      <c r="G7080" t="s">
        <v>7259</v>
      </c>
      <c r="H7080" t="s">
        <v>198</v>
      </c>
      <c r="I7080" t="s">
        <v>7260</v>
      </c>
      <c r="J7080">
        <v>1966</v>
      </c>
      <c r="K7080">
        <v>3670</v>
      </c>
      <c r="L7080">
        <v>38</v>
      </c>
      <c r="M7080" t="s">
        <v>200</v>
      </c>
      <c r="N7080" t="s">
        <v>383</v>
      </c>
      <c r="O7080" t="s">
        <v>202</v>
      </c>
      <c r="P7080" t="s">
        <v>6145</v>
      </c>
    </row>
    <row r="7081" spans="1:16" x14ac:dyDescent="0.25">
      <c r="A7081">
        <v>9375</v>
      </c>
      <c r="B7081" t="s">
        <v>360</v>
      </c>
      <c r="E7081" t="s">
        <v>7374</v>
      </c>
      <c r="F7081" t="s">
        <v>347</v>
      </c>
      <c r="G7081" t="s">
        <v>7259</v>
      </c>
      <c r="H7081" t="s">
        <v>198</v>
      </c>
      <c r="I7081" t="s">
        <v>7260</v>
      </c>
      <c r="J7081">
        <v>1977</v>
      </c>
      <c r="K7081">
        <v>73090</v>
      </c>
      <c r="L7081">
        <v>38</v>
      </c>
      <c r="M7081" t="s">
        <v>200</v>
      </c>
      <c r="N7081" t="s">
        <v>668</v>
      </c>
      <c r="O7081" t="s">
        <v>202</v>
      </c>
      <c r="P7081" t="s">
        <v>365</v>
      </c>
    </row>
    <row r="7082" spans="1:16" x14ac:dyDescent="0.25">
      <c r="A7082">
        <v>9376</v>
      </c>
      <c r="B7082" t="s">
        <v>360</v>
      </c>
      <c r="E7082" t="s">
        <v>6236</v>
      </c>
      <c r="F7082" t="s">
        <v>347</v>
      </c>
      <c r="G7082" t="s">
        <v>7259</v>
      </c>
      <c r="H7082" t="s">
        <v>198</v>
      </c>
      <c r="I7082" t="s">
        <v>7260</v>
      </c>
      <c r="J7082">
        <v>1982</v>
      </c>
      <c r="K7082">
        <v>69532</v>
      </c>
      <c r="L7082">
        <v>38</v>
      </c>
      <c r="M7082" t="s">
        <v>200</v>
      </c>
      <c r="N7082" t="s">
        <v>668</v>
      </c>
      <c r="O7082" t="s">
        <v>202</v>
      </c>
      <c r="P7082" t="s">
        <v>365</v>
      </c>
    </row>
    <row r="7083" spans="1:16" x14ac:dyDescent="0.25">
      <c r="A7083">
        <v>9377</v>
      </c>
      <c r="B7083" t="s">
        <v>360</v>
      </c>
      <c r="E7083" t="s">
        <v>7375</v>
      </c>
      <c r="F7083" t="s">
        <v>347</v>
      </c>
      <c r="G7083" t="s">
        <v>7259</v>
      </c>
      <c r="H7083" t="s">
        <v>198</v>
      </c>
      <c r="I7083" t="s">
        <v>7260</v>
      </c>
      <c r="J7083">
        <v>1987</v>
      </c>
      <c r="K7083">
        <v>72247</v>
      </c>
      <c r="L7083">
        <v>38</v>
      </c>
      <c r="M7083" t="s">
        <v>200</v>
      </c>
      <c r="N7083" t="s">
        <v>376</v>
      </c>
      <c r="O7083" t="s">
        <v>202</v>
      </c>
      <c r="P7083" t="s">
        <v>365</v>
      </c>
    </row>
    <row r="7084" spans="1:16" x14ac:dyDescent="0.25">
      <c r="A7084">
        <v>9378</v>
      </c>
      <c r="B7084" t="s">
        <v>360</v>
      </c>
      <c r="E7084" t="s">
        <v>7376</v>
      </c>
      <c r="F7084" t="s">
        <v>347</v>
      </c>
      <c r="G7084" t="s">
        <v>7259</v>
      </c>
      <c r="H7084" t="s">
        <v>198</v>
      </c>
      <c r="I7084" t="s">
        <v>7260</v>
      </c>
      <c r="J7084">
        <v>1984</v>
      </c>
      <c r="K7084">
        <v>1574</v>
      </c>
      <c r="L7084">
        <v>38</v>
      </c>
      <c r="M7084" t="s">
        <v>200</v>
      </c>
      <c r="N7084" t="s">
        <v>383</v>
      </c>
      <c r="O7084" t="s">
        <v>202</v>
      </c>
      <c r="P7084" t="s">
        <v>6145</v>
      </c>
    </row>
    <row r="7085" spans="1:16" x14ac:dyDescent="0.25">
      <c r="A7085">
        <v>9379</v>
      </c>
      <c r="B7085" t="s">
        <v>360</v>
      </c>
      <c r="E7085" t="s">
        <v>7377</v>
      </c>
      <c r="F7085" t="s">
        <v>347</v>
      </c>
      <c r="G7085" t="s">
        <v>7259</v>
      </c>
      <c r="H7085" t="s">
        <v>198</v>
      </c>
      <c r="I7085" t="s">
        <v>7260</v>
      </c>
      <c r="J7085">
        <v>1986</v>
      </c>
      <c r="K7085">
        <v>64282</v>
      </c>
      <c r="L7085">
        <v>38</v>
      </c>
      <c r="M7085" t="s">
        <v>200</v>
      </c>
      <c r="N7085" t="s">
        <v>376</v>
      </c>
      <c r="O7085" t="s">
        <v>202</v>
      </c>
      <c r="P7085" t="s">
        <v>365</v>
      </c>
    </row>
    <row r="7086" spans="1:16" x14ac:dyDescent="0.25">
      <c r="A7086">
        <v>9380</v>
      </c>
      <c r="B7086" t="s">
        <v>360</v>
      </c>
      <c r="E7086" t="s">
        <v>7378</v>
      </c>
      <c r="F7086" t="s">
        <v>347</v>
      </c>
      <c r="G7086" t="s">
        <v>7259</v>
      </c>
      <c r="H7086" t="s">
        <v>198</v>
      </c>
      <c r="I7086" t="s">
        <v>7260</v>
      </c>
      <c r="J7086">
        <v>1986</v>
      </c>
      <c r="K7086">
        <v>25007</v>
      </c>
      <c r="L7086">
        <v>38</v>
      </c>
      <c r="M7086" t="s">
        <v>200</v>
      </c>
      <c r="N7086" t="s">
        <v>376</v>
      </c>
      <c r="O7086" t="s">
        <v>202</v>
      </c>
      <c r="P7086" t="s">
        <v>365</v>
      </c>
    </row>
    <row r="7087" spans="1:16" x14ac:dyDescent="0.25">
      <c r="A7087">
        <v>9381</v>
      </c>
      <c r="B7087" t="s">
        <v>360</v>
      </c>
      <c r="E7087" t="s">
        <v>7379</v>
      </c>
      <c r="F7087" t="s">
        <v>347</v>
      </c>
      <c r="G7087" t="s">
        <v>7259</v>
      </c>
      <c r="H7087" t="s">
        <v>198</v>
      </c>
      <c r="I7087" t="s">
        <v>7260</v>
      </c>
      <c r="J7087">
        <v>1986</v>
      </c>
      <c r="K7087">
        <v>7098</v>
      </c>
      <c r="L7087">
        <v>38</v>
      </c>
      <c r="M7087" t="s">
        <v>200</v>
      </c>
      <c r="N7087" t="s">
        <v>383</v>
      </c>
      <c r="O7087" t="s">
        <v>202</v>
      </c>
      <c r="P7087" t="s">
        <v>6145</v>
      </c>
    </row>
    <row r="7088" spans="1:16" x14ac:dyDescent="0.25">
      <c r="A7088">
        <v>9382</v>
      </c>
      <c r="B7088" t="s">
        <v>360</v>
      </c>
      <c r="E7088" t="s">
        <v>7380</v>
      </c>
      <c r="F7088" t="s">
        <v>347</v>
      </c>
      <c r="G7088" t="s">
        <v>7259</v>
      </c>
      <c r="H7088" t="s">
        <v>198</v>
      </c>
      <c r="I7088" t="s">
        <v>7260</v>
      </c>
      <c r="J7088">
        <v>1986</v>
      </c>
      <c r="K7088">
        <v>17736</v>
      </c>
      <c r="L7088">
        <v>38</v>
      </c>
      <c r="M7088" t="s">
        <v>200</v>
      </c>
      <c r="N7088" t="s">
        <v>376</v>
      </c>
      <c r="O7088" t="s">
        <v>202</v>
      </c>
      <c r="P7088" t="s">
        <v>365</v>
      </c>
    </row>
    <row r="7089" spans="1:16" x14ac:dyDescent="0.25">
      <c r="A7089">
        <v>9383</v>
      </c>
      <c r="B7089" t="s">
        <v>360</v>
      </c>
      <c r="E7089" t="s">
        <v>7381</v>
      </c>
      <c r="F7089" t="s">
        <v>347</v>
      </c>
      <c r="G7089" t="s">
        <v>7259</v>
      </c>
      <c r="H7089" t="s">
        <v>198</v>
      </c>
      <c r="I7089" t="s">
        <v>7260</v>
      </c>
      <c r="J7089">
        <v>1987</v>
      </c>
      <c r="K7089">
        <v>14664</v>
      </c>
      <c r="L7089">
        <v>38</v>
      </c>
      <c r="M7089" t="s">
        <v>200</v>
      </c>
      <c r="N7089" t="s">
        <v>383</v>
      </c>
      <c r="O7089" t="s">
        <v>202</v>
      </c>
      <c r="P7089" t="s">
        <v>6145</v>
      </c>
    </row>
    <row r="7090" spans="1:16" x14ac:dyDescent="0.25">
      <c r="A7090">
        <v>9384</v>
      </c>
      <c r="B7090" t="s">
        <v>360</v>
      </c>
      <c r="E7090" t="s">
        <v>7382</v>
      </c>
      <c r="F7090" t="s">
        <v>347</v>
      </c>
      <c r="G7090" t="s">
        <v>7259</v>
      </c>
      <c r="H7090" t="s">
        <v>198</v>
      </c>
      <c r="I7090" t="s">
        <v>7260</v>
      </c>
      <c r="J7090">
        <v>1991</v>
      </c>
      <c r="K7090">
        <v>31939</v>
      </c>
      <c r="L7090">
        <v>38</v>
      </c>
      <c r="M7090" t="s">
        <v>200</v>
      </c>
      <c r="N7090" t="s">
        <v>376</v>
      </c>
      <c r="O7090" t="s">
        <v>202</v>
      </c>
      <c r="P7090" t="s">
        <v>365</v>
      </c>
    </row>
    <row r="7091" spans="1:16" x14ac:dyDescent="0.25">
      <c r="A7091">
        <v>9385</v>
      </c>
      <c r="B7091" t="s">
        <v>360</v>
      </c>
      <c r="E7091" t="s">
        <v>7383</v>
      </c>
      <c r="F7091" t="s">
        <v>347</v>
      </c>
      <c r="G7091" t="s">
        <v>7259</v>
      </c>
      <c r="H7091" t="s">
        <v>198</v>
      </c>
      <c r="I7091" t="s">
        <v>7260</v>
      </c>
      <c r="J7091">
        <v>1992</v>
      </c>
      <c r="K7091">
        <v>42646</v>
      </c>
      <c r="L7091">
        <v>38</v>
      </c>
      <c r="M7091" t="s">
        <v>200</v>
      </c>
      <c r="N7091" t="s">
        <v>376</v>
      </c>
      <c r="O7091" t="s">
        <v>202</v>
      </c>
      <c r="P7091" t="s">
        <v>365</v>
      </c>
    </row>
    <row r="7092" spans="1:16" x14ac:dyDescent="0.25">
      <c r="A7092">
        <v>9386</v>
      </c>
      <c r="B7092" t="s">
        <v>360</v>
      </c>
      <c r="E7092" t="s">
        <v>7383</v>
      </c>
      <c r="F7092" t="s">
        <v>347</v>
      </c>
      <c r="G7092" t="s">
        <v>7259</v>
      </c>
      <c r="H7092" t="s">
        <v>198</v>
      </c>
      <c r="I7092" t="s">
        <v>7260</v>
      </c>
      <c r="J7092">
        <v>1993</v>
      </c>
      <c r="K7092">
        <v>58615</v>
      </c>
      <c r="L7092">
        <v>38</v>
      </c>
      <c r="M7092" t="s">
        <v>200</v>
      </c>
      <c r="N7092" t="s">
        <v>376</v>
      </c>
      <c r="O7092" t="s">
        <v>202</v>
      </c>
      <c r="P7092" t="s">
        <v>365</v>
      </c>
    </row>
    <row r="7093" spans="1:16" x14ac:dyDescent="0.25">
      <c r="A7093">
        <v>9387</v>
      </c>
      <c r="B7093" t="s">
        <v>360</v>
      </c>
      <c r="E7093" t="s">
        <v>7384</v>
      </c>
      <c r="F7093" t="s">
        <v>347</v>
      </c>
      <c r="G7093" t="s">
        <v>7259</v>
      </c>
      <c r="H7093" t="s">
        <v>198</v>
      </c>
      <c r="I7093" t="s">
        <v>7260</v>
      </c>
      <c r="J7093">
        <v>1992</v>
      </c>
      <c r="K7093">
        <v>59698</v>
      </c>
      <c r="L7093">
        <v>38</v>
      </c>
      <c r="M7093" t="s">
        <v>200</v>
      </c>
      <c r="N7093" t="s">
        <v>376</v>
      </c>
      <c r="O7093" t="s">
        <v>202</v>
      </c>
      <c r="P7093" t="s">
        <v>365</v>
      </c>
    </row>
    <row r="7094" spans="1:16" x14ac:dyDescent="0.25">
      <c r="A7094">
        <v>9388</v>
      </c>
      <c r="B7094" t="s">
        <v>360</v>
      </c>
      <c r="E7094" t="s">
        <v>7385</v>
      </c>
      <c r="F7094" t="s">
        <v>347</v>
      </c>
      <c r="G7094" t="s">
        <v>7259</v>
      </c>
      <c r="H7094" t="s">
        <v>198</v>
      </c>
      <c r="I7094" t="s">
        <v>7260</v>
      </c>
      <c r="J7094">
        <v>1960</v>
      </c>
      <c r="K7094">
        <v>4095</v>
      </c>
      <c r="L7094">
        <v>38</v>
      </c>
      <c r="M7094" t="s">
        <v>200</v>
      </c>
      <c r="N7094" t="s">
        <v>668</v>
      </c>
      <c r="O7094" t="s">
        <v>202</v>
      </c>
      <c r="P7094" t="s">
        <v>365</v>
      </c>
    </row>
    <row r="7095" spans="1:16" x14ac:dyDescent="0.25">
      <c r="A7095">
        <v>9389</v>
      </c>
      <c r="B7095" t="s">
        <v>360</v>
      </c>
      <c r="E7095" t="s">
        <v>7386</v>
      </c>
      <c r="F7095" t="s">
        <v>347</v>
      </c>
      <c r="G7095" t="s">
        <v>7259</v>
      </c>
      <c r="H7095" t="s">
        <v>198</v>
      </c>
      <c r="I7095" t="s">
        <v>7260</v>
      </c>
      <c r="J7095">
        <v>1966</v>
      </c>
      <c r="K7095">
        <v>37589</v>
      </c>
      <c r="L7095">
        <v>38</v>
      </c>
      <c r="M7095" t="s">
        <v>200</v>
      </c>
      <c r="N7095" t="s">
        <v>668</v>
      </c>
      <c r="O7095" t="s">
        <v>202</v>
      </c>
      <c r="P7095" t="s">
        <v>365</v>
      </c>
    </row>
    <row r="7096" spans="1:16" x14ac:dyDescent="0.25">
      <c r="A7096">
        <v>9390</v>
      </c>
      <c r="B7096" t="s">
        <v>360</v>
      </c>
      <c r="E7096" t="s">
        <v>7387</v>
      </c>
      <c r="F7096" t="s">
        <v>347</v>
      </c>
      <c r="G7096" t="s">
        <v>7259</v>
      </c>
      <c r="H7096" t="s">
        <v>198</v>
      </c>
      <c r="I7096" t="s">
        <v>7260</v>
      </c>
      <c r="J7096">
        <v>1935</v>
      </c>
      <c r="K7096">
        <v>430</v>
      </c>
      <c r="L7096">
        <v>38</v>
      </c>
      <c r="M7096" t="s">
        <v>200</v>
      </c>
      <c r="N7096" t="s">
        <v>668</v>
      </c>
      <c r="O7096" t="s">
        <v>202</v>
      </c>
      <c r="P7096" t="s">
        <v>365</v>
      </c>
    </row>
    <row r="7097" spans="1:16" x14ac:dyDescent="0.25">
      <c r="A7097">
        <v>9391</v>
      </c>
      <c r="B7097" t="s">
        <v>360</v>
      </c>
      <c r="E7097" t="s">
        <v>7229</v>
      </c>
      <c r="F7097" t="s">
        <v>347</v>
      </c>
      <c r="G7097" t="s">
        <v>7259</v>
      </c>
      <c r="H7097" t="s">
        <v>198</v>
      </c>
      <c r="I7097" t="s">
        <v>7260</v>
      </c>
      <c r="J7097">
        <v>1954</v>
      </c>
      <c r="K7097">
        <v>489</v>
      </c>
      <c r="L7097">
        <v>38</v>
      </c>
      <c r="M7097" t="s">
        <v>200</v>
      </c>
      <c r="N7097" t="s">
        <v>668</v>
      </c>
      <c r="O7097" t="s">
        <v>202</v>
      </c>
      <c r="P7097" t="s">
        <v>365</v>
      </c>
    </row>
    <row r="7098" spans="1:16" x14ac:dyDescent="0.25">
      <c r="A7098">
        <v>9392</v>
      </c>
      <c r="B7098" t="s">
        <v>360</v>
      </c>
      <c r="E7098" t="s">
        <v>7388</v>
      </c>
      <c r="F7098" t="s">
        <v>347</v>
      </c>
      <c r="G7098" t="s">
        <v>7259</v>
      </c>
      <c r="H7098" t="s">
        <v>198</v>
      </c>
      <c r="I7098" t="s">
        <v>7260</v>
      </c>
      <c r="J7098">
        <v>1954</v>
      </c>
      <c r="K7098">
        <v>1197</v>
      </c>
      <c r="L7098">
        <v>38</v>
      </c>
      <c r="M7098" t="s">
        <v>200</v>
      </c>
      <c r="N7098" t="s">
        <v>668</v>
      </c>
      <c r="O7098" t="s">
        <v>202</v>
      </c>
      <c r="P7098" t="s">
        <v>365</v>
      </c>
    </row>
    <row r="7099" spans="1:16" x14ac:dyDescent="0.25">
      <c r="A7099">
        <v>9393</v>
      </c>
      <c r="B7099" t="s">
        <v>360</v>
      </c>
      <c r="E7099" t="s">
        <v>7389</v>
      </c>
      <c r="F7099" t="s">
        <v>347</v>
      </c>
      <c r="G7099" t="s">
        <v>7259</v>
      </c>
      <c r="H7099" t="s">
        <v>198</v>
      </c>
      <c r="I7099" t="s">
        <v>7260</v>
      </c>
      <c r="J7099">
        <v>1986</v>
      </c>
      <c r="K7099">
        <v>20115</v>
      </c>
      <c r="L7099">
        <v>38</v>
      </c>
      <c r="M7099" t="s">
        <v>200</v>
      </c>
      <c r="N7099" t="s">
        <v>376</v>
      </c>
      <c r="O7099" t="s">
        <v>202</v>
      </c>
      <c r="P7099" t="s">
        <v>365</v>
      </c>
    </row>
    <row r="7100" spans="1:16" x14ac:dyDescent="0.25">
      <c r="A7100">
        <v>9394</v>
      </c>
      <c r="B7100" t="s">
        <v>360</v>
      </c>
      <c r="E7100" t="s">
        <v>7390</v>
      </c>
      <c r="F7100" t="s">
        <v>347</v>
      </c>
      <c r="G7100" t="s">
        <v>7259</v>
      </c>
      <c r="H7100" t="s">
        <v>198</v>
      </c>
      <c r="I7100" t="s">
        <v>7260</v>
      </c>
      <c r="J7100">
        <v>1992</v>
      </c>
      <c r="K7100">
        <v>557116</v>
      </c>
      <c r="L7100">
        <v>38</v>
      </c>
      <c r="M7100" t="s">
        <v>200</v>
      </c>
      <c r="N7100" t="s">
        <v>376</v>
      </c>
      <c r="O7100" t="s">
        <v>202</v>
      </c>
      <c r="P7100" t="s">
        <v>365</v>
      </c>
    </row>
    <row r="7101" spans="1:16" x14ac:dyDescent="0.25">
      <c r="A7101">
        <v>9395</v>
      </c>
      <c r="B7101" t="s">
        <v>360</v>
      </c>
      <c r="E7101" t="s">
        <v>7391</v>
      </c>
      <c r="F7101" t="s">
        <v>347</v>
      </c>
      <c r="G7101" t="s">
        <v>7259</v>
      </c>
      <c r="H7101" t="s">
        <v>198</v>
      </c>
      <c r="I7101" t="s">
        <v>7260</v>
      </c>
      <c r="J7101">
        <v>1994</v>
      </c>
      <c r="K7101">
        <v>47485</v>
      </c>
      <c r="L7101">
        <v>38</v>
      </c>
      <c r="M7101" t="s">
        <v>200</v>
      </c>
      <c r="N7101" t="s">
        <v>376</v>
      </c>
      <c r="O7101" t="s">
        <v>202</v>
      </c>
      <c r="P7101" t="s">
        <v>365</v>
      </c>
    </row>
    <row r="7102" spans="1:16" x14ac:dyDescent="0.25">
      <c r="A7102">
        <v>9396</v>
      </c>
      <c r="B7102" t="s">
        <v>360</v>
      </c>
      <c r="E7102" t="s">
        <v>7392</v>
      </c>
      <c r="F7102" t="s">
        <v>347</v>
      </c>
      <c r="G7102" t="s">
        <v>7259</v>
      </c>
      <c r="H7102" t="s">
        <v>198</v>
      </c>
      <c r="I7102" t="s">
        <v>7260</v>
      </c>
      <c r="J7102">
        <v>1995</v>
      </c>
      <c r="K7102">
        <v>139614</v>
      </c>
      <c r="L7102">
        <v>38</v>
      </c>
      <c r="M7102" t="s">
        <v>200</v>
      </c>
      <c r="N7102" t="s">
        <v>376</v>
      </c>
      <c r="O7102" t="s">
        <v>202</v>
      </c>
      <c r="P7102" t="s">
        <v>365</v>
      </c>
    </row>
    <row r="7103" spans="1:16" x14ac:dyDescent="0.25">
      <c r="A7103">
        <v>9397</v>
      </c>
      <c r="B7103" t="s">
        <v>399</v>
      </c>
      <c r="E7103" t="s">
        <v>7393</v>
      </c>
      <c r="F7103" t="s">
        <v>347</v>
      </c>
      <c r="G7103" t="s">
        <v>7259</v>
      </c>
      <c r="H7103" t="s">
        <v>198</v>
      </c>
      <c r="I7103" t="s">
        <v>7260</v>
      </c>
      <c r="J7103">
        <v>1965</v>
      </c>
      <c r="K7103">
        <v>2464</v>
      </c>
      <c r="L7103">
        <v>38</v>
      </c>
      <c r="M7103" t="s">
        <v>200</v>
      </c>
      <c r="N7103" t="s">
        <v>1203</v>
      </c>
      <c r="O7103" t="s">
        <v>202</v>
      </c>
      <c r="P7103" t="s">
        <v>1204</v>
      </c>
    </row>
    <row r="7104" spans="1:16" x14ac:dyDescent="0.25">
      <c r="A7104">
        <v>9398</v>
      </c>
      <c r="B7104" t="s">
        <v>399</v>
      </c>
      <c r="E7104" t="s">
        <v>7394</v>
      </c>
      <c r="F7104" t="s">
        <v>347</v>
      </c>
      <c r="G7104" t="s">
        <v>7259</v>
      </c>
      <c r="H7104" t="s">
        <v>198</v>
      </c>
      <c r="I7104" t="s">
        <v>7260</v>
      </c>
      <c r="J7104">
        <v>1972</v>
      </c>
      <c r="K7104">
        <v>1222</v>
      </c>
      <c r="L7104">
        <v>38</v>
      </c>
      <c r="M7104" t="s">
        <v>200</v>
      </c>
      <c r="N7104" t="s">
        <v>1203</v>
      </c>
      <c r="O7104" t="s">
        <v>202</v>
      </c>
      <c r="P7104" t="s">
        <v>1204</v>
      </c>
    </row>
    <row r="7105" spans="1:16" x14ac:dyDescent="0.25">
      <c r="A7105">
        <v>9399</v>
      </c>
      <c r="B7105" t="s">
        <v>399</v>
      </c>
      <c r="E7105" t="s">
        <v>7395</v>
      </c>
      <c r="F7105" t="s">
        <v>347</v>
      </c>
      <c r="G7105" t="s">
        <v>7259</v>
      </c>
      <c r="H7105" t="s">
        <v>198</v>
      </c>
      <c r="I7105" t="s">
        <v>7260</v>
      </c>
      <c r="J7105">
        <v>1972</v>
      </c>
      <c r="K7105">
        <v>1154</v>
      </c>
      <c r="L7105">
        <v>38</v>
      </c>
      <c r="M7105" t="s">
        <v>200</v>
      </c>
      <c r="N7105" t="s">
        <v>1203</v>
      </c>
      <c r="O7105" t="s">
        <v>202</v>
      </c>
      <c r="P7105" t="s">
        <v>1204</v>
      </c>
    </row>
    <row r="7106" spans="1:16" x14ac:dyDescent="0.25">
      <c r="A7106">
        <v>9400</v>
      </c>
      <c r="B7106" t="s">
        <v>399</v>
      </c>
      <c r="E7106" t="s">
        <v>7396</v>
      </c>
      <c r="F7106" t="s">
        <v>347</v>
      </c>
      <c r="G7106" t="s">
        <v>7259</v>
      </c>
      <c r="H7106" t="s">
        <v>198</v>
      </c>
      <c r="I7106" t="s">
        <v>7260</v>
      </c>
      <c r="J7106">
        <v>1969</v>
      </c>
      <c r="K7106">
        <v>853</v>
      </c>
      <c r="L7106">
        <v>38</v>
      </c>
      <c r="M7106" t="s">
        <v>200</v>
      </c>
      <c r="N7106" t="s">
        <v>1203</v>
      </c>
      <c r="O7106" t="s">
        <v>202</v>
      </c>
      <c r="P7106" t="s">
        <v>2496</v>
      </c>
    </row>
    <row r="7107" spans="1:16" x14ac:dyDescent="0.25">
      <c r="A7107">
        <v>9401</v>
      </c>
      <c r="B7107" t="s">
        <v>399</v>
      </c>
      <c r="E7107" t="s">
        <v>7397</v>
      </c>
      <c r="F7107" t="s">
        <v>347</v>
      </c>
      <c r="G7107" t="s">
        <v>7259</v>
      </c>
      <c r="H7107" t="s">
        <v>198</v>
      </c>
      <c r="I7107" t="s">
        <v>7260</v>
      </c>
      <c r="J7107">
        <v>1969</v>
      </c>
      <c r="K7107">
        <v>1623</v>
      </c>
      <c r="L7107">
        <v>38</v>
      </c>
      <c r="M7107" t="s">
        <v>200</v>
      </c>
      <c r="N7107" t="s">
        <v>1203</v>
      </c>
      <c r="O7107" t="s">
        <v>202</v>
      </c>
      <c r="P7107" t="s">
        <v>424</v>
      </c>
    </row>
    <row r="7108" spans="1:16" x14ac:dyDescent="0.25">
      <c r="A7108">
        <v>9402</v>
      </c>
      <c r="B7108" t="s">
        <v>399</v>
      </c>
      <c r="E7108" t="s">
        <v>7398</v>
      </c>
      <c r="F7108" t="s">
        <v>347</v>
      </c>
      <c r="G7108" t="s">
        <v>7259</v>
      </c>
      <c r="H7108" t="s">
        <v>198</v>
      </c>
      <c r="I7108" t="s">
        <v>7260</v>
      </c>
      <c r="J7108">
        <v>1969</v>
      </c>
      <c r="K7108">
        <v>760</v>
      </c>
      <c r="L7108">
        <v>38</v>
      </c>
      <c r="M7108" t="s">
        <v>200</v>
      </c>
      <c r="N7108" t="s">
        <v>1203</v>
      </c>
      <c r="O7108" t="s">
        <v>202</v>
      </c>
      <c r="P7108" t="s">
        <v>424</v>
      </c>
    </row>
    <row r="7109" spans="1:16" x14ac:dyDescent="0.25">
      <c r="A7109">
        <v>9403</v>
      </c>
      <c r="B7109" t="s">
        <v>399</v>
      </c>
      <c r="E7109" t="s">
        <v>7399</v>
      </c>
      <c r="F7109" t="s">
        <v>347</v>
      </c>
      <c r="G7109" t="s">
        <v>7259</v>
      </c>
      <c r="H7109" t="s">
        <v>198</v>
      </c>
      <c r="I7109" t="s">
        <v>7260</v>
      </c>
      <c r="J7109">
        <v>1965</v>
      </c>
      <c r="K7109">
        <v>199</v>
      </c>
      <c r="L7109">
        <v>38</v>
      </c>
      <c r="M7109" t="s">
        <v>200</v>
      </c>
      <c r="N7109" t="s">
        <v>1203</v>
      </c>
      <c r="O7109" t="s">
        <v>202</v>
      </c>
      <c r="P7109" t="s">
        <v>424</v>
      </c>
    </row>
    <row r="7110" spans="1:16" x14ac:dyDescent="0.25">
      <c r="A7110">
        <v>9404</v>
      </c>
      <c r="B7110" t="s">
        <v>399</v>
      </c>
      <c r="E7110" t="s">
        <v>7400</v>
      </c>
      <c r="F7110" t="s">
        <v>347</v>
      </c>
      <c r="G7110" t="s">
        <v>7259</v>
      </c>
      <c r="H7110" t="s">
        <v>198</v>
      </c>
      <c r="I7110" t="s">
        <v>7260</v>
      </c>
      <c r="J7110">
        <v>1970</v>
      </c>
      <c r="K7110">
        <v>1509</v>
      </c>
      <c r="L7110">
        <v>38</v>
      </c>
      <c r="M7110" t="s">
        <v>200</v>
      </c>
      <c r="N7110" t="s">
        <v>1203</v>
      </c>
      <c r="O7110" t="s">
        <v>202</v>
      </c>
      <c r="P7110" t="s">
        <v>2495</v>
      </c>
    </row>
    <row r="7111" spans="1:16" x14ac:dyDescent="0.25">
      <c r="A7111">
        <v>9405</v>
      </c>
      <c r="B7111" t="s">
        <v>399</v>
      </c>
      <c r="E7111" t="s">
        <v>7401</v>
      </c>
      <c r="F7111" t="s">
        <v>347</v>
      </c>
      <c r="G7111" t="s">
        <v>7259</v>
      </c>
      <c r="H7111" t="s">
        <v>198</v>
      </c>
      <c r="I7111" t="s">
        <v>7260</v>
      </c>
      <c r="J7111">
        <v>1964</v>
      </c>
      <c r="K7111">
        <v>505</v>
      </c>
      <c r="L7111">
        <v>38</v>
      </c>
      <c r="M7111" t="s">
        <v>200</v>
      </c>
      <c r="N7111" t="s">
        <v>1203</v>
      </c>
      <c r="O7111" t="s">
        <v>202</v>
      </c>
      <c r="P7111" t="s">
        <v>1242</v>
      </c>
    </row>
    <row r="7112" spans="1:16" x14ac:dyDescent="0.25">
      <c r="A7112">
        <v>9406</v>
      </c>
      <c r="B7112" t="s">
        <v>399</v>
      </c>
      <c r="E7112" t="s">
        <v>7402</v>
      </c>
      <c r="F7112" t="s">
        <v>347</v>
      </c>
      <c r="G7112" t="s">
        <v>7259</v>
      </c>
      <c r="H7112" t="s">
        <v>198</v>
      </c>
      <c r="I7112" t="s">
        <v>7260</v>
      </c>
      <c r="J7112">
        <v>1975</v>
      </c>
      <c r="K7112">
        <v>1097</v>
      </c>
      <c r="L7112">
        <v>38</v>
      </c>
      <c r="M7112" t="s">
        <v>200</v>
      </c>
      <c r="N7112" t="s">
        <v>1203</v>
      </c>
      <c r="O7112" t="s">
        <v>202</v>
      </c>
      <c r="P7112" t="s">
        <v>2496</v>
      </c>
    </row>
    <row r="7113" spans="1:16" x14ac:dyDescent="0.25">
      <c r="A7113">
        <v>9407</v>
      </c>
      <c r="B7113" t="s">
        <v>399</v>
      </c>
      <c r="E7113" t="s">
        <v>7403</v>
      </c>
      <c r="F7113" t="s">
        <v>347</v>
      </c>
      <c r="G7113" t="s">
        <v>7259</v>
      </c>
      <c r="H7113" t="s">
        <v>198</v>
      </c>
      <c r="I7113" t="s">
        <v>7260</v>
      </c>
      <c r="J7113">
        <v>1976</v>
      </c>
      <c r="K7113">
        <v>579</v>
      </c>
      <c r="L7113">
        <v>38</v>
      </c>
      <c r="M7113" t="s">
        <v>200</v>
      </c>
      <c r="N7113" t="s">
        <v>1203</v>
      </c>
      <c r="O7113" t="s">
        <v>202</v>
      </c>
      <c r="P7113" t="s">
        <v>1242</v>
      </c>
    </row>
    <row r="7114" spans="1:16" x14ac:dyDescent="0.25">
      <c r="A7114">
        <v>9408</v>
      </c>
      <c r="B7114" t="s">
        <v>399</v>
      </c>
      <c r="E7114" t="s">
        <v>5744</v>
      </c>
      <c r="F7114" t="s">
        <v>347</v>
      </c>
      <c r="G7114" t="s">
        <v>7259</v>
      </c>
      <c r="H7114" t="s">
        <v>198</v>
      </c>
      <c r="I7114" t="s">
        <v>7260</v>
      </c>
      <c r="J7114">
        <v>1976</v>
      </c>
      <c r="K7114">
        <v>620</v>
      </c>
      <c r="L7114">
        <v>38</v>
      </c>
      <c r="M7114" t="s">
        <v>200</v>
      </c>
      <c r="N7114" t="s">
        <v>1203</v>
      </c>
      <c r="O7114" t="s">
        <v>202</v>
      </c>
      <c r="P7114" t="s">
        <v>1204</v>
      </c>
    </row>
    <row r="7115" spans="1:16" x14ac:dyDescent="0.25">
      <c r="A7115">
        <v>9409</v>
      </c>
      <c r="B7115" t="s">
        <v>399</v>
      </c>
      <c r="E7115" t="s">
        <v>7404</v>
      </c>
      <c r="F7115" t="s">
        <v>347</v>
      </c>
      <c r="G7115" t="s">
        <v>7259</v>
      </c>
      <c r="H7115" t="s">
        <v>198</v>
      </c>
      <c r="I7115" t="s">
        <v>7260</v>
      </c>
      <c r="J7115">
        <v>1980</v>
      </c>
      <c r="K7115">
        <v>11211</v>
      </c>
      <c r="L7115">
        <v>38</v>
      </c>
      <c r="M7115" t="s">
        <v>200</v>
      </c>
      <c r="N7115" t="s">
        <v>1203</v>
      </c>
      <c r="O7115" t="s">
        <v>202</v>
      </c>
      <c r="P7115" t="s">
        <v>2931</v>
      </c>
    </row>
    <row r="7116" spans="1:16" x14ac:dyDescent="0.25">
      <c r="A7116">
        <v>9410</v>
      </c>
      <c r="B7116" t="s">
        <v>399</v>
      </c>
      <c r="E7116" t="s">
        <v>7405</v>
      </c>
      <c r="F7116" t="s">
        <v>347</v>
      </c>
      <c r="G7116" t="s">
        <v>7259</v>
      </c>
      <c r="H7116" t="s">
        <v>198</v>
      </c>
      <c r="I7116" t="s">
        <v>7260</v>
      </c>
      <c r="J7116">
        <v>1979</v>
      </c>
      <c r="K7116">
        <v>6769</v>
      </c>
      <c r="L7116">
        <v>38</v>
      </c>
      <c r="M7116" t="s">
        <v>200</v>
      </c>
      <c r="N7116" t="s">
        <v>1203</v>
      </c>
      <c r="O7116" t="s">
        <v>202</v>
      </c>
      <c r="P7116" t="s">
        <v>413</v>
      </c>
    </row>
    <row r="7117" spans="1:16" x14ac:dyDescent="0.25">
      <c r="A7117">
        <v>9411</v>
      </c>
      <c r="B7117" t="s">
        <v>399</v>
      </c>
      <c r="E7117" t="s">
        <v>7406</v>
      </c>
      <c r="F7117" t="s">
        <v>347</v>
      </c>
      <c r="G7117" t="s">
        <v>7259</v>
      </c>
      <c r="H7117" t="s">
        <v>198</v>
      </c>
      <c r="I7117" t="s">
        <v>7260</v>
      </c>
      <c r="J7117">
        <v>1983</v>
      </c>
      <c r="K7117">
        <v>21497</v>
      </c>
      <c r="L7117">
        <v>38</v>
      </c>
      <c r="M7117" t="s">
        <v>200</v>
      </c>
      <c r="N7117" t="s">
        <v>1203</v>
      </c>
      <c r="O7117" t="s">
        <v>202</v>
      </c>
      <c r="P7117" t="s">
        <v>5553</v>
      </c>
    </row>
    <row r="7118" spans="1:16" x14ac:dyDescent="0.25">
      <c r="A7118">
        <v>9412</v>
      </c>
      <c r="B7118" t="s">
        <v>399</v>
      </c>
      <c r="E7118" t="s">
        <v>7407</v>
      </c>
      <c r="F7118" t="s">
        <v>347</v>
      </c>
      <c r="G7118" t="s">
        <v>7259</v>
      </c>
      <c r="H7118" t="s">
        <v>198</v>
      </c>
      <c r="I7118" t="s">
        <v>7260</v>
      </c>
      <c r="J7118">
        <v>1985</v>
      </c>
      <c r="K7118">
        <v>7887</v>
      </c>
      <c r="L7118">
        <v>38</v>
      </c>
      <c r="M7118" t="s">
        <v>200</v>
      </c>
      <c r="N7118" t="s">
        <v>1203</v>
      </c>
      <c r="O7118" t="s">
        <v>202</v>
      </c>
      <c r="P7118" t="s">
        <v>1176</v>
      </c>
    </row>
    <row r="7119" spans="1:16" x14ac:dyDescent="0.25">
      <c r="A7119">
        <v>9413</v>
      </c>
      <c r="B7119" t="s">
        <v>399</v>
      </c>
      <c r="E7119" t="s">
        <v>7408</v>
      </c>
      <c r="F7119" t="s">
        <v>347</v>
      </c>
      <c r="G7119" t="s">
        <v>7259</v>
      </c>
      <c r="H7119" t="s">
        <v>198</v>
      </c>
      <c r="I7119" t="s">
        <v>7260</v>
      </c>
      <c r="J7119">
        <v>1988</v>
      </c>
      <c r="K7119">
        <v>12925</v>
      </c>
      <c r="L7119">
        <v>38</v>
      </c>
      <c r="M7119" t="s">
        <v>200</v>
      </c>
      <c r="N7119" t="s">
        <v>1203</v>
      </c>
      <c r="O7119" t="s">
        <v>202</v>
      </c>
      <c r="P7119" t="s">
        <v>1506</v>
      </c>
    </row>
    <row r="7120" spans="1:16" x14ac:dyDescent="0.25">
      <c r="A7120">
        <v>9414</v>
      </c>
      <c r="B7120" t="s">
        <v>399</v>
      </c>
      <c r="E7120" t="s">
        <v>7409</v>
      </c>
      <c r="F7120" t="s">
        <v>347</v>
      </c>
      <c r="G7120" t="s">
        <v>7259</v>
      </c>
      <c r="H7120" t="s">
        <v>198</v>
      </c>
      <c r="I7120" t="s">
        <v>7260</v>
      </c>
      <c r="J7120">
        <v>1988</v>
      </c>
      <c r="K7120">
        <v>14608</v>
      </c>
      <c r="L7120">
        <v>38</v>
      </c>
      <c r="M7120" t="s">
        <v>200</v>
      </c>
      <c r="N7120" t="s">
        <v>1203</v>
      </c>
      <c r="O7120" t="s">
        <v>202</v>
      </c>
      <c r="P7120" t="s">
        <v>444</v>
      </c>
    </row>
    <row r="7121" spans="1:16" x14ac:dyDescent="0.25">
      <c r="A7121">
        <v>9415</v>
      </c>
      <c r="B7121" t="s">
        <v>399</v>
      </c>
      <c r="E7121" t="s">
        <v>7410</v>
      </c>
      <c r="F7121" t="s">
        <v>347</v>
      </c>
      <c r="G7121" t="s">
        <v>7259</v>
      </c>
      <c r="H7121" t="s">
        <v>198</v>
      </c>
      <c r="I7121" t="s">
        <v>7260</v>
      </c>
      <c r="J7121">
        <v>1989</v>
      </c>
      <c r="K7121">
        <v>10391</v>
      </c>
      <c r="L7121">
        <v>38</v>
      </c>
      <c r="M7121" t="s">
        <v>200</v>
      </c>
      <c r="N7121" t="s">
        <v>1203</v>
      </c>
      <c r="O7121" t="s">
        <v>202</v>
      </c>
      <c r="P7121" t="s">
        <v>1242</v>
      </c>
    </row>
    <row r="7122" spans="1:16" x14ac:dyDescent="0.25">
      <c r="A7122">
        <v>9416</v>
      </c>
      <c r="B7122" t="s">
        <v>399</v>
      </c>
      <c r="E7122" t="s">
        <v>7411</v>
      </c>
      <c r="F7122" t="s">
        <v>347</v>
      </c>
      <c r="G7122" t="s">
        <v>7259</v>
      </c>
      <c r="H7122" t="s">
        <v>198</v>
      </c>
      <c r="I7122" t="s">
        <v>7260</v>
      </c>
      <c r="J7122">
        <v>1989</v>
      </c>
      <c r="K7122">
        <v>13328</v>
      </c>
      <c r="L7122">
        <v>38</v>
      </c>
      <c r="M7122" t="s">
        <v>200</v>
      </c>
      <c r="N7122" t="s">
        <v>1203</v>
      </c>
      <c r="O7122" t="s">
        <v>202</v>
      </c>
      <c r="P7122" t="s">
        <v>2931</v>
      </c>
    </row>
    <row r="7123" spans="1:16" x14ac:dyDescent="0.25">
      <c r="A7123">
        <v>9417</v>
      </c>
      <c r="B7123" t="s">
        <v>399</v>
      </c>
      <c r="E7123" t="s">
        <v>7412</v>
      </c>
      <c r="F7123" t="s">
        <v>347</v>
      </c>
      <c r="G7123" t="s">
        <v>7259</v>
      </c>
      <c r="H7123" t="s">
        <v>198</v>
      </c>
      <c r="I7123" t="s">
        <v>7260</v>
      </c>
      <c r="J7123">
        <v>1989</v>
      </c>
      <c r="K7123">
        <v>20025</v>
      </c>
      <c r="L7123">
        <v>38</v>
      </c>
      <c r="M7123" t="s">
        <v>200</v>
      </c>
      <c r="N7123" t="s">
        <v>1203</v>
      </c>
      <c r="O7123" t="s">
        <v>202</v>
      </c>
      <c r="P7123" t="s">
        <v>1242</v>
      </c>
    </row>
    <row r="7124" spans="1:16" x14ac:dyDescent="0.25">
      <c r="A7124">
        <v>9418</v>
      </c>
      <c r="B7124" t="s">
        <v>399</v>
      </c>
      <c r="E7124" t="s">
        <v>7413</v>
      </c>
      <c r="F7124" t="s">
        <v>347</v>
      </c>
      <c r="G7124" t="s">
        <v>7259</v>
      </c>
      <c r="H7124" t="s">
        <v>198</v>
      </c>
      <c r="I7124" t="s">
        <v>7260</v>
      </c>
      <c r="J7124">
        <v>1989</v>
      </c>
      <c r="K7124">
        <v>19467</v>
      </c>
      <c r="L7124">
        <v>38</v>
      </c>
      <c r="M7124" t="s">
        <v>200</v>
      </c>
      <c r="N7124" t="s">
        <v>1203</v>
      </c>
      <c r="O7124" t="s">
        <v>202</v>
      </c>
      <c r="P7124" t="s">
        <v>2606</v>
      </c>
    </row>
    <row r="7125" spans="1:16" x14ac:dyDescent="0.25">
      <c r="A7125">
        <v>9419</v>
      </c>
      <c r="B7125" t="s">
        <v>399</v>
      </c>
      <c r="E7125" t="s">
        <v>7414</v>
      </c>
      <c r="F7125" t="s">
        <v>347</v>
      </c>
      <c r="G7125" t="s">
        <v>7259</v>
      </c>
      <c r="H7125" t="s">
        <v>198</v>
      </c>
      <c r="I7125" t="s">
        <v>7260</v>
      </c>
      <c r="J7125">
        <v>1990</v>
      </c>
      <c r="K7125">
        <v>8503</v>
      </c>
      <c r="L7125">
        <v>38</v>
      </c>
      <c r="M7125" t="s">
        <v>200</v>
      </c>
      <c r="N7125" t="s">
        <v>1203</v>
      </c>
      <c r="O7125" t="s">
        <v>202</v>
      </c>
      <c r="P7125" t="s">
        <v>2496</v>
      </c>
    </row>
    <row r="7126" spans="1:16" x14ac:dyDescent="0.25">
      <c r="A7126">
        <v>9420</v>
      </c>
      <c r="B7126" t="s">
        <v>399</v>
      </c>
      <c r="E7126" t="s">
        <v>7415</v>
      </c>
      <c r="F7126" t="s">
        <v>347</v>
      </c>
      <c r="G7126" t="s">
        <v>7259</v>
      </c>
      <c r="H7126" t="s">
        <v>198</v>
      </c>
      <c r="I7126" t="s">
        <v>7260</v>
      </c>
      <c r="J7126">
        <v>1993</v>
      </c>
      <c r="K7126">
        <v>490723</v>
      </c>
      <c r="L7126">
        <v>38</v>
      </c>
      <c r="M7126" t="s">
        <v>200</v>
      </c>
      <c r="N7126" t="s">
        <v>1203</v>
      </c>
      <c r="O7126" t="s">
        <v>202</v>
      </c>
      <c r="P7126" t="s">
        <v>431</v>
      </c>
    </row>
    <row r="7127" spans="1:16" x14ac:dyDescent="0.25">
      <c r="A7127">
        <v>9421</v>
      </c>
      <c r="B7127" t="s">
        <v>399</v>
      </c>
      <c r="E7127" t="s">
        <v>7416</v>
      </c>
      <c r="F7127" t="s">
        <v>347</v>
      </c>
      <c r="G7127" t="s">
        <v>7259</v>
      </c>
      <c r="H7127" t="s">
        <v>198</v>
      </c>
      <c r="I7127" t="s">
        <v>7260</v>
      </c>
      <c r="J7127">
        <v>1994</v>
      </c>
      <c r="K7127">
        <v>429945</v>
      </c>
      <c r="L7127">
        <v>38</v>
      </c>
      <c r="M7127" t="s">
        <v>200</v>
      </c>
      <c r="N7127" t="s">
        <v>1203</v>
      </c>
      <c r="O7127" t="s">
        <v>202</v>
      </c>
      <c r="P7127" t="s">
        <v>5170</v>
      </c>
    </row>
    <row r="7128" spans="1:16" x14ac:dyDescent="0.25">
      <c r="A7128">
        <v>9422</v>
      </c>
      <c r="B7128" t="s">
        <v>360</v>
      </c>
      <c r="E7128" t="s">
        <v>7391</v>
      </c>
      <c r="F7128" t="s">
        <v>347</v>
      </c>
      <c r="G7128" t="s">
        <v>7259</v>
      </c>
      <c r="H7128" t="s">
        <v>198</v>
      </c>
      <c r="I7128" t="s">
        <v>7260</v>
      </c>
      <c r="J7128">
        <v>1995</v>
      </c>
      <c r="K7128">
        <v>16075</v>
      </c>
      <c r="L7128">
        <v>38</v>
      </c>
      <c r="M7128" t="s">
        <v>200</v>
      </c>
      <c r="N7128" t="s">
        <v>376</v>
      </c>
      <c r="O7128" t="s">
        <v>202</v>
      </c>
      <c r="P7128" t="s">
        <v>365</v>
      </c>
    </row>
    <row r="7129" spans="1:16" x14ac:dyDescent="0.25">
      <c r="A7129">
        <v>9423</v>
      </c>
      <c r="B7129" t="s">
        <v>399</v>
      </c>
      <c r="E7129" t="s">
        <v>7417</v>
      </c>
      <c r="F7129" t="s">
        <v>347</v>
      </c>
      <c r="G7129" t="s">
        <v>7259</v>
      </c>
      <c r="H7129" t="s">
        <v>198</v>
      </c>
      <c r="I7129" t="s">
        <v>7260</v>
      </c>
      <c r="J7129">
        <v>1999</v>
      </c>
      <c r="K7129">
        <v>649482</v>
      </c>
      <c r="L7129">
        <v>38</v>
      </c>
      <c r="M7129" t="s">
        <v>200</v>
      </c>
      <c r="N7129" t="s">
        <v>401</v>
      </c>
      <c r="O7129" t="s">
        <v>202</v>
      </c>
      <c r="P7129" t="s">
        <v>5623</v>
      </c>
    </row>
    <row r="7130" spans="1:16" x14ac:dyDescent="0.25">
      <c r="A7130">
        <v>9424</v>
      </c>
      <c r="B7130" t="s">
        <v>399</v>
      </c>
      <c r="E7130" t="s">
        <v>7418</v>
      </c>
      <c r="F7130" t="s">
        <v>347</v>
      </c>
      <c r="G7130" t="s">
        <v>7259</v>
      </c>
      <c r="H7130" t="s">
        <v>198</v>
      </c>
      <c r="I7130" t="s">
        <v>7260</v>
      </c>
      <c r="J7130">
        <v>1999</v>
      </c>
      <c r="K7130">
        <v>686623</v>
      </c>
      <c r="L7130">
        <v>38</v>
      </c>
      <c r="M7130" t="s">
        <v>200</v>
      </c>
      <c r="N7130" t="s">
        <v>401</v>
      </c>
      <c r="O7130" t="s">
        <v>202</v>
      </c>
      <c r="P7130" t="s">
        <v>5667</v>
      </c>
    </row>
    <row r="7131" spans="1:16" x14ac:dyDescent="0.25">
      <c r="A7131">
        <v>9425</v>
      </c>
      <c r="B7131" t="s">
        <v>360</v>
      </c>
      <c r="E7131" t="s">
        <v>7419</v>
      </c>
      <c r="F7131" t="s">
        <v>347</v>
      </c>
      <c r="G7131" t="s">
        <v>7259</v>
      </c>
      <c r="H7131" t="s">
        <v>198</v>
      </c>
      <c r="I7131" t="s">
        <v>7260</v>
      </c>
      <c r="J7131">
        <v>1995</v>
      </c>
      <c r="K7131">
        <v>1203</v>
      </c>
      <c r="L7131">
        <v>38</v>
      </c>
      <c r="M7131" t="s">
        <v>200</v>
      </c>
      <c r="N7131" t="s">
        <v>376</v>
      </c>
      <c r="O7131" t="s">
        <v>202</v>
      </c>
      <c r="P7131" t="s">
        <v>365</v>
      </c>
    </row>
    <row r="7132" spans="1:16" x14ac:dyDescent="0.25">
      <c r="A7132">
        <v>9426</v>
      </c>
      <c r="B7132" t="s">
        <v>399</v>
      </c>
      <c r="E7132" t="s">
        <v>7420</v>
      </c>
      <c r="F7132" t="s">
        <v>347</v>
      </c>
      <c r="G7132" t="s">
        <v>7259</v>
      </c>
      <c r="H7132" t="s">
        <v>198</v>
      </c>
      <c r="I7132" t="s">
        <v>7260</v>
      </c>
      <c r="J7132">
        <v>1980</v>
      </c>
      <c r="K7132">
        <v>563</v>
      </c>
      <c r="L7132">
        <v>38</v>
      </c>
      <c r="M7132" t="s">
        <v>200</v>
      </c>
      <c r="N7132" t="s">
        <v>1203</v>
      </c>
      <c r="O7132" t="s">
        <v>202</v>
      </c>
      <c r="P7132" t="s">
        <v>7421</v>
      </c>
    </row>
    <row r="7133" spans="1:16" x14ac:dyDescent="0.25">
      <c r="A7133">
        <v>9427</v>
      </c>
      <c r="B7133" t="s">
        <v>399</v>
      </c>
      <c r="E7133" t="s">
        <v>7422</v>
      </c>
      <c r="F7133" t="s">
        <v>347</v>
      </c>
      <c r="G7133" t="s">
        <v>7259</v>
      </c>
      <c r="H7133" t="s">
        <v>198</v>
      </c>
      <c r="I7133" t="s">
        <v>7260</v>
      </c>
      <c r="J7133">
        <v>1980</v>
      </c>
      <c r="K7133">
        <v>410</v>
      </c>
      <c r="L7133">
        <v>38</v>
      </c>
      <c r="M7133" t="s">
        <v>200</v>
      </c>
      <c r="N7133" t="s">
        <v>1203</v>
      </c>
      <c r="O7133" t="s">
        <v>202</v>
      </c>
      <c r="P7133" t="s">
        <v>5897</v>
      </c>
    </row>
    <row r="7134" spans="1:16" x14ac:dyDescent="0.25">
      <c r="A7134">
        <v>9428</v>
      </c>
      <c r="B7134" t="s">
        <v>399</v>
      </c>
      <c r="E7134" t="s">
        <v>7423</v>
      </c>
      <c r="F7134" t="s">
        <v>347</v>
      </c>
      <c r="G7134" t="s">
        <v>7259</v>
      </c>
      <c r="H7134" t="s">
        <v>198</v>
      </c>
      <c r="I7134" t="s">
        <v>7260</v>
      </c>
      <c r="J7134">
        <v>1980</v>
      </c>
      <c r="K7134">
        <v>11606</v>
      </c>
      <c r="L7134">
        <v>38</v>
      </c>
      <c r="M7134" t="s">
        <v>200</v>
      </c>
      <c r="N7134" t="s">
        <v>1203</v>
      </c>
      <c r="O7134" t="s">
        <v>202</v>
      </c>
      <c r="P7134" t="s">
        <v>7424</v>
      </c>
    </row>
    <row r="7135" spans="1:16" x14ac:dyDescent="0.25">
      <c r="A7135">
        <v>9429</v>
      </c>
      <c r="B7135" t="s">
        <v>399</v>
      </c>
      <c r="E7135" t="s">
        <v>7425</v>
      </c>
      <c r="F7135" t="s">
        <v>347</v>
      </c>
      <c r="G7135" t="s">
        <v>7259</v>
      </c>
      <c r="H7135" t="s">
        <v>198</v>
      </c>
      <c r="I7135" t="s">
        <v>7260</v>
      </c>
      <c r="J7135">
        <v>1976</v>
      </c>
      <c r="K7135">
        <v>135</v>
      </c>
      <c r="L7135">
        <v>38</v>
      </c>
      <c r="M7135" t="s">
        <v>200</v>
      </c>
      <c r="N7135" t="s">
        <v>1203</v>
      </c>
      <c r="O7135" t="s">
        <v>202</v>
      </c>
      <c r="P7135" t="s">
        <v>1204</v>
      </c>
    </row>
    <row r="7136" spans="1:16" x14ac:dyDescent="0.25">
      <c r="A7136">
        <v>9430</v>
      </c>
      <c r="B7136" t="s">
        <v>399</v>
      </c>
      <c r="E7136" t="s">
        <v>7426</v>
      </c>
      <c r="F7136" t="s">
        <v>347</v>
      </c>
      <c r="G7136" t="s">
        <v>7259</v>
      </c>
      <c r="H7136" t="s">
        <v>198</v>
      </c>
      <c r="I7136" t="s">
        <v>7260</v>
      </c>
      <c r="J7136">
        <v>1980</v>
      </c>
      <c r="K7136">
        <v>963</v>
      </c>
      <c r="L7136">
        <v>38</v>
      </c>
      <c r="M7136" t="s">
        <v>200</v>
      </c>
      <c r="N7136" t="s">
        <v>1203</v>
      </c>
      <c r="O7136" t="s">
        <v>202</v>
      </c>
      <c r="P7136" t="s">
        <v>1479</v>
      </c>
    </row>
    <row r="7137" spans="1:16" x14ac:dyDescent="0.25">
      <c r="A7137">
        <v>9431</v>
      </c>
      <c r="B7137" t="s">
        <v>399</v>
      </c>
      <c r="E7137" t="s">
        <v>7427</v>
      </c>
      <c r="F7137" t="s">
        <v>347</v>
      </c>
      <c r="G7137" t="s">
        <v>7259</v>
      </c>
      <c r="H7137" t="s">
        <v>198</v>
      </c>
      <c r="I7137" t="s">
        <v>7260</v>
      </c>
      <c r="J7137">
        <v>1976</v>
      </c>
      <c r="K7137">
        <v>677</v>
      </c>
      <c r="L7137">
        <v>38</v>
      </c>
      <c r="M7137" t="s">
        <v>200</v>
      </c>
      <c r="N7137" t="s">
        <v>1203</v>
      </c>
      <c r="O7137" t="s">
        <v>202</v>
      </c>
      <c r="P7137" t="s">
        <v>1242</v>
      </c>
    </row>
    <row r="7138" spans="1:16" x14ac:dyDescent="0.25">
      <c r="A7138">
        <v>9432</v>
      </c>
      <c r="B7138" t="s">
        <v>399</v>
      </c>
      <c r="E7138" t="s">
        <v>7428</v>
      </c>
      <c r="F7138" t="s">
        <v>347</v>
      </c>
      <c r="G7138" t="s">
        <v>7259</v>
      </c>
      <c r="H7138" t="s">
        <v>198</v>
      </c>
      <c r="I7138" t="s">
        <v>7260</v>
      </c>
      <c r="J7138">
        <v>1976</v>
      </c>
      <c r="K7138">
        <v>3194</v>
      </c>
      <c r="L7138">
        <v>38</v>
      </c>
      <c r="M7138" t="s">
        <v>200</v>
      </c>
      <c r="N7138" t="s">
        <v>1203</v>
      </c>
      <c r="O7138" t="s">
        <v>202</v>
      </c>
      <c r="P7138" t="s">
        <v>5908</v>
      </c>
    </row>
    <row r="7139" spans="1:16" x14ac:dyDescent="0.25">
      <c r="A7139">
        <v>9433</v>
      </c>
      <c r="B7139" t="s">
        <v>399</v>
      </c>
      <c r="E7139" t="s">
        <v>7429</v>
      </c>
      <c r="F7139" t="s">
        <v>347</v>
      </c>
      <c r="G7139" t="s">
        <v>7259</v>
      </c>
      <c r="H7139" t="s">
        <v>198</v>
      </c>
      <c r="I7139" t="s">
        <v>7260</v>
      </c>
      <c r="J7139">
        <v>1980</v>
      </c>
      <c r="K7139">
        <v>947</v>
      </c>
      <c r="L7139">
        <v>38</v>
      </c>
      <c r="M7139" t="s">
        <v>200</v>
      </c>
      <c r="N7139" t="s">
        <v>1203</v>
      </c>
      <c r="O7139" t="s">
        <v>202</v>
      </c>
      <c r="P7139" t="s">
        <v>7430</v>
      </c>
    </row>
    <row r="7140" spans="1:16" x14ac:dyDescent="0.25">
      <c r="A7140">
        <v>9435</v>
      </c>
      <c r="B7140" t="s">
        <v>399</v>
      </c>
      <c r="E7140" t="s">
        <v>7431</v>
      </c>
      <c r="F7140" t="s">
        <v>347</v>
      </c>
      <c r="G7140" t="s">
        <v>7259</v>
      </c>
      <c r="H7140" t="s">
        <v>198</v>
      </c>
      <c r="I7140" t="s">
        <v>7260</v>
      </c>
      <c r="J7140">
        <v>1980</v>
      </c>
      <c r="K7140">
        <v>1069</v>
      </c>
      <c r="L7140">
        <v>38</v>
      </c>
      <c r="M7140" t="s">
        <v>200</v>
      </c>
      <c r="N7140" t="s">
        <v>1203</v>
      </c>
      <c r="O7140" t="s">
        <v>202</v>
      </c>
      <c r="P7140" t="s">
        <v>5553</v>
      </c>
    </row>
    <row r="7141" spans="1:16" x14ac:dyDescent="0.25">
      <c r="A7141">
        <v>9436</v>
      </c>
      <c r="B7141" t="s">
        <v>399</v>
      </c>
      <c r="E7141" t="s">
        <v>7432</v>
      </c>
      <c r="F7141" t="s">
        <v>347</v>
      </c>
      <c r="G7141" t="s">
        <v>7259</v>
      </c>
      <c r="H7141" t="s">
        <v>198</v>
      </c>
      <c r="I7141" t="s">
        <v>7260</v>
      </c>
      <c r="J7141">
        <v>1979</v>
      </c>
      <c r="K7141">
        <v>17871</v>
      </c>
      <c r="L7141">
        <v>38</v>
      </c>
      <c r="M7141" t="s">
        <v>200</v>
      </c>
      <c r="N7141" t="s">
        <v>1203</v>
      </c>
      <c r="O7141" t="s">
        <v>202</v>
      </c>
      <c r="P7141" t="s">
        <v>7433</v>
      </c>
    </row>
    <row r="7142" spans="1:16" x14ac:dyDescent="0.25">
      <c r="A7142">
        <v>9437</v>
      </c>
      <c r="B7142" t="s">
        <v>399</v>
      </c>
      <c r="E7142" t="s">
        <v>7434</v>
      </c>
      <c r="F7142" t="s">
        <v>347</v>
      </c>
      <c r="G7142" t="s">
        <v>7259</v>
      </c>
      <c r="H7142" t="s">
        <v>198</v>
      </c>
      <c r="I7142" t="s">
        <v>7260</v>
      </c>
      <c r="J7142">
        <v>1976</v>
      </c>
      <c r="K7142">
        <v>1109</v>
      </c>
      <c r="L7142">
        <v>38</v>
      </c>
      <c r="M7142" t="s">
        <v>200</v>
      </c>
      <c r="N7142" t="s">
        <v>1203</v>
      </c>
      <c r="O7142" t="s">
        <v>202</v>
      </c>
      <c r="P7142" t="s">
        <v>1204</v>
      </c>
    </row>
    <row r="7143" spans="1:16" x14ac:dyDescent="0.25">
      <c r="A7143">
        <v>9438</v>
      </c>
      <c r="B7143" t="s">
        <v>399</v>
      </c>
      <c r="E7143" t="s">
        <v>7435</v>
      </c>
      <c r="F7143" t="s">
        <v>347</v>
      </c>
      <c r="G7143" t="s">
        <v>7259</v>
      </c>
      <c r="H7143" t="s">
        <v>198</v>
      </c>
      <c r="I7143" t="s">
        <v>7260</v>
      </c>
      <c r="J7143">
        <v>1976</v>
      </c>
      <c r="K7143">
        <v>652</v>
      </c>
      <c r="L7143">
        <v>38</v>
      </c>
      <c r="M7143" t="s">
        <v>200</v>
      </c>
      <c r="N7143" t="s">
        <v>1203</v>
      </c>
      <c r="O7143" t="s">
        <v>202</v>
      </c>
      <c r="P7143" t="s">
        <v>1506</v>
      </c>
    </row>
    <row r="7144" spans="1:16" x14ac:dyDescent="0.25">
      <c r="A7144">
        <v>9439</v>
      </c>
      <c r="B7144" t="s">
        <v>399</v>
      </c>
      <c r="E7144" t="s">
        <v>7436</v>
      </c>
      <c r="F7144" t="s">
        <v>347</v>
      </c>
      <c r="G7144" t="s">
        <v>7259</v>
      </c>
      <c r="H7144" t="s">
        <v>198</v>
      </c>
      <c r="I7144" t="s">
        <v>7260</v>
      </c>
      <c r="J7144">
        <v>1976</v>
      </c>
      <c r="K7144">
        <v>480</v>
      </c>
      <c r="L7144">
        <v>38</v>
      </c>
      <c r="M7144" t="s">
        <v>200</v>
      </c>
      <c r="N7144" t="s">
        <v>1203</v>
      </c>
      <c r="O7144" t="s">
        <v>202</v>
      </c>
      <c r="P7144" t="s">
        <v>1476</v>
      </c>
    </row>
    <row r="7145" spans="1:16" x14ac:dyDescent="0.25">
      <c r="A7145">
        <v>9440</v>
      </c>
      <c r="B7145" t="s">
        <v>399</v>
      </c>
      <c r="E7145" t="s">
        <v>7437</v>
      </c>
      <c r="F7145" t="s">
        <v>347</v>
      </c>
      <c r="G7145" t="s">
        <v>7259</v>
      </c>
      <c r="H7145" t="s">
        <v>198</v>
      </c>
      <c r="I7145" t="s">
        <v>7260</v>
      </c>
      <c r="J7145">
        <v>1976</v>
      </c>
      <c r="K7145">
        <v>454</v>
      </c>
      <c r="L7145">
        <v>38</v>
      </c>
      <c r="M7145" t="s">
        <v>200</v>
      </c>
      <c r="N7145" t="s">
        <v>1203</v>
      </c>
      <c r="O7145" t="s">
        <v>202</v>
      </c>
      <c r="P7145" t="s">
        <v>2495</v>
      </c>
    </row>
    <row r="7146" spans="1:16" x14ac:dyDescent="0.25">
      <c r="A7146">
        <v>9441</v>
      </c>
      <c r="B7146" t="s">
        <v>399</v>
      </c>
      <c r="E7146" t="s">
        <v>7438</v>
      </c>
      <c r="F7146" t="s">
        <v>347</v>
      </c>
      <c r="G7146" t="s">
        <v>7259</v>
      </c>
      <c r="H7146" t="s">
        <v>198</v>
      </c>
      <c r="I7146" t="s">
        <v>7260</v>
      </c>
      <c r="J7146">
        <v>1978</v>
      </c>
      <c r="K7146">
        <v>4693</v>
      </c>
      <c r="L7146">
        <v>38</v>
      </c>
      <c r="M7146" t="s">
        <v>200</v>
      </c>
      <c r="N7146" t="s">
        <v>1203</v>
      </c>
      <c r="O7146" t="s">
        <v>202</v>
      </c>
      <c r="P7146" t="s">
        <v>5502</v>
      </c>
    </row>
    <row r="7147" spans="1:16" x14ac:dyDescent="0.25">
      <c r="A7147">
        <v>9442</v>
      </c>
      <c r="B7147" t="s">
        <v>399</v>
      </c>
      <c r="E7147" t="s">
        <v>7439</v>
      </c>
      <c r="F7147" t="s">
        <v>347</v>
      </c>
      <c r="G7147" t="s">
        <v>7259</v>
      </c>
      <c r="H7147" t="s">
        <v>198</v>
      </c>
      <c r="I7147" t="s">
        <v>7260</v>
      </c>
      <c r="J7147">
        <v>1987</v>
      </c>
      <c r="K7147">
        <v>1297</v>
      </c>
      <c r="L7147">
        <v>38</v>
      </c>
      <c r="M7147" t="s">
        <v>200</v>
      </c>
      <c r="N7147" t="s">
        <v>1203</v>
      </c>
      <c r="O7147" t="s">
        <v>202</v>
      </c>
      <c r="P7147" t="s">
        <v>5170</v>
      </c>
    </row>
    <row r="7148" spans="1:16" x14ac:dyDescent="0.25">
      <c r="A7148">
        <v>9445</v>
      </c>
      <c r="B7148" t="s">
        <v>360</v>
      </c>
      <c r="E7148" t="s">
        <v>7440</v>
      </c>
      <c r="F7148" t="s">
        <v>347</v>
      </c>
      <c r="G7148" t="s">
        <v>7259</v>
      </c>
      <c r="H7148" t="s">
        <v>198</v>
      </c>
      <c r="I7148" t="s">
        <v>7260</v>
      </c>
      <c r="J7148">
        <v>1965</v>
      </c>
      <c r="K7148">
        <v>7489</v>
      </c>
      <c r="L7148">
        <v>38</v>
      </c>
      <c r="M7148" t="s">
        <v>200</v>
      </c>
      <c r="N7148" t="s">
        <v>668</v>
      </c>
      <c r="O7148" t="s">
        <v>202</v>
      </c>
      <c r="P7148" t="s">
        <v>365</v>
      </c>
    </row>
    <row r="7149" spans="1:16" x14ac:dyDescent="0.25">
      <c r="A7149">
        <v>9447</v>
      </c>
      <c r="B7149" t="s">
        <v>360</v>
      </c>
      <c r="E7149" t="s">
        <v>7441</v>
      </c>
      <c r="F7149" t="s">
        <v>347</v>
      </c>
      <c r="G7149" t="s">
        <v>7259</v>
      </c>
      <c r="H7149" t="s">
        <v>198</v>
      </c>
      <c r="I7149" t="s">
        <v>7260</v>
      </c>
      <c r="J7149">
        <v>1967</v>
      </c>
      <c r="K7149">
        <v>72026</v>
      </c>
      <c r="L7149">
        <v>38</v>
      </c>
      <c r="M7149" t="s">
        <v>200</v>
      </c>
      <c r="N7149" t="s">
        <v>668</v>
      </c>
      <c r="O7149" t="s">
        <v>202</v>
      </c>
      <c r="P7149" t="s">
        <v>2739</v>
      </c>
    </row>
    <row r="7150" spans="1:16" x14ac:dyDescent="0.25">
      <c r="A7150">
        <v>9448</v>
      </c>
      <c r="B7150" t="s">
        <v>360</v>
      </c>
      <c r="E7150" t="s">
        <v>7442</v>
      </c>
      <c r="F7150" t="s">
        <v>347</v>
      </c>
      <c r="G7150" t="s">
        <v>7259</v>
      </c>
      <c r="H7150" t="s">
        <v>198</v>
      </c>
      <c r="I7150" t="s">
        <v>7260</v>
      </c>
      <c r="J7150">
        <v>1968</v>
      </c>
      <c r="K7150">
        <v>4239</v>
      </c>
      <c r="L7150">
        <v>38</v>
      </c>
      <c r="M7150" t="s">
        <v>200</v>
      </c>
      <c r="N7150" t="s">
        <v>383</v>
      </c>
      <c r="O7150" t="s">
        <v>202</v>
      </c>
      <c r="P7150" t="s">
        <v>6145</v>
      </c>
    </row>
    <row r="7151" spans="1:16" x14ac:dyDescent="0.25">
      <c r="A7151">
        <v>9449</v>
      </c>
      <c r="B7151" t="s">
        <v>360</v>
      </c>
      <c r="E7151" t="s">
        <v>7443</v>
      </c>
      <c r="F7151" t="s">
        <v>347</v>
      </c>
      <c r="G7151" t="s">
        <v>7259</v>
      </c>
      <c r="H7151" t="s">
        <v>198</v>
      </c>
      <c r="I7151" t="s">
        <v>7260</v>
      </c>
      <c r="J7151">
        <v>1962</v>
      </c>
      <c r="K7151">
        <v>375</v>
      </c>
      <c r="L7151">
        <v>38</v>
      </c>
      <c r="M7151" t="s">
        <v>200</v>
      </c>
      <c r="N7151" t="s">
        <v>668</v>
      </c>
      <c r="O7151" t="s">
        <v>202</v>
      </c>
      <c r="P7151" t="s">
        <v>7444</v>
      </c>
    </row>
    <row r="7152" spans="1:16" x14ac:dyDescent="0.25">
      <c r="A7152">
        <v>9450</v>
      </c>
      <c r="B7152" t="s">
        <v>360</v>
      </c>
      <c r="E7152" t="s">
        <v>7445</v>
      </c>
      <c r="F7152" t="s">
        <v>347</v>
      </c>
      <c r="G7152" t="s">
        <v>7259</v>
      </c>
      <c r="H7152" t="s">
        <v>198</v>
      </c>
      <c r="I7152" t="s">
        <v>7260</v>
      </c>
      <c r="J7152">
        <v>1965</v>
      </c>
      <c r="K7152">
        <v>2492</v>
      </c>
      <c r="L7152">
        <v>38</v>
      </c>
      <c r="M7152" t="s">
        <v>200</v>
      </c>
      <c r="N7152" t="s">
        <v>668</v>
      </c>
      <c r="O7152" t="s">
        <v>202</v>
      </c>
      <c r="P7152" t="s">
        <v>4711</v>
      </c>
    </row>
    <row r="7153" spans="1:16" x14ac:dyDescent="0.25">
      <c r="A7153">
        <v>9451</v>
      </c>
      <c r="B7153" t="s">
        <v>360</v>
      </c>
      <c r="E7153" t="s">
        <v>7446</v>
      </c>
      <c r="F7153" t="s">
        <v>347</v>
      </c>
      <c r="G7153" t="s">
        <v>7259</v>
      </c>
      <c r="H7153" t="s">
        <v>198</v>
      </c>
      <c r="I7153" t="s">
        <v>7260</v>
      </c>
      <c r="J7153">
        <v>1965</v>
      </c>
      <c r="K7153">
        <v>990022</v>
      </c>
      <c r="L7153">
        <v>38</v>
      </c>
      <c r="M7153" t="s">
        <v>200</v>
      </c>
      <c r="N7153" t="s">
        <v>376</v>
      </c>
      <c r="O7153" t="s">
        <v>202</v>
      </c>
      <c r="P7153" t="s">
        <v>7447</v>
      </c>
    </row>
    <row r="7154" spans="1:16" x14ac:dyDescent="0.25">
      <c r="A7154">
        <v>9452</v>
      </c>
      <c r="B7154" t="s">
        <v>360</v>
      </c>
      <c r="E7154" t="s">
        <v>7448</v>
      </c>
      <c r="F7154" t="s">
        <v>347</v>
      </c>
      <c r="G7154" t="s">
        <v>7259</v>
      </c>
      <c r="H7154" t="s">
        <v>198</v>
      </c>
      <c r="I7154" t="s">
        <v>7260</v>
      </c>
      <c r="J7154">
        <v>1964</v>
      </c>
      <c r="K7154">
        <v>77260</v>
      </c>
      <c r="L7154">
        <v>38</v>
      </c>
      <c r="M7154" t="s">
        <v>200</v>
      </c>
      <c r="N7154" t="s">
        <v>364</v>
      </c>
      <c r="O7154" t="s">
        <v>202</v>
      </c>
      <c r="P7154" t="s">
        <v>365</v>
      </c>
    </row>
    <row r="7155" spans="1:16" x14ac:dyDescent="0.25">
      <c r="A7155">
        <v>9453</v>
      </c>
      <c r="B7155" t="s">
        <v>360</v>
      </c>
      <c r="E7155" t="s">
        <v>7449</v>
      </c>
      <c r="F7155" t="s">
        <v>347</v>
      </c>
      <c r="G7155" t="s">
        <v>7259</v>
      </c>
      <c r="H7155" t="s">
        <v>198</v>
      </c>
      <c r="I7155" t="s">
        <v>7260</v>
      </c>
      <c r="J7155">
        <v>1964</v>
      </c>
      <c r="K7155">
        <v>200778</v>
      </c>
      <c r="L7155">
        <v>38</v>
      </c>
      <c r="M7155" t="s">
        <v>200</v>
      </c>
      <c r="N7155" t="s">
        <v>668</v>
      </c>
      <c r="O7155" t="s">
        <v>202</v>
      </c>
      <c r="P7155" t="s">
        <v>5950</v>
      </c>
    </row>
    <row r="7156" spans="1:16" x14ac:dyDescent="0.25">
      <c r="A7156">
        <v>9454</v>
      </c>
      <c r="B7156" t="s">
        <v>360</v>
      </c>
      <c r="E7156" t="s">
        <v>7450</v>
      </c>
      <c r="F7156" t="s">
        <v>347</v>
      </c>
      <c r="G7156" t="s">
        <v>7259</v>
      </c>
      <c r="H7156" t="s">
        <v>198</v>
      </c>
      <c r="I7156" t="s">
        <v>7260</v>
      </c>
      <c r="J7156">
        <v>1967</v>
      </c>
      <c r="K7156">
        <v>2583</v>
      </c>
      <c r="L7156">
        <v>38</v>
      </c>
      <c r="M7156" t="s">
        <v>200</v>
      </c>
      <c r="N7156" t="s">
        <v>436</v>
      </c>
      <c r="O7156" t="s">
        <v>202</v>
      </c>
      <c r="P7156" t="s">
        <v>6145</v>
      </c>
    </row>
    <row r="7157" spans="1:16" x14ac:dyDescent="0.25">
      <c r="A7157">
        <v>9455</v>
      </c>
      <c r="B7157" t="s">
        <v>360</v>
      </c>
      <c r="E7157" t="s">
        <v>7451</v>
      </c>
      <c r="F7157" t="s">
        <v>347</v>
      </c>
      <c r="G7157" t="s">
        <v>7259</v>
      </c>
      <c r="H7157" t="s">
        <v>198</v>
      </c>
      <c r="I7157" t="s">
        <v>7260</v>
      </c>
      <c r="J7157">
        <v>1968</v>
      </c>
      <c r="K7157">
        <v>2782</v>
      </c>
      <c r="L7157">
        <v>38</v>
      </c>
      <c r="M7157" t="s">
        <v>200</v>
      </c>
      <c r="N7157" t="s">
        <v>668</v>
      </c>
      <c r="O7157" t="s">
        <v>202</v>
      </c>
      <c r="P7157" t="s">
        <v>2741</v>
      </c>
    </row>
    <row r="7158" spans="1:16" x14ac:dyDescent="0.25">
      <c r="A7158">
        <v>9456</v>
      </c>
      <c r="B7158" t="s">
        <v>360</v>
      </c>
      <c r="E7158" t="s">
        <v>7452</v>
      </c>
      <c r="F7158" t="s">
        <v>347</v>
      </c>
      <c r="G7158" t="s">
        <v>7259</v>
      </c>
      <c r="H7158" t="s">
        <v>198</v>
      </c>
      <c r="I7158" t="s">
        <v>7260</v>
      </c>
      <c r="J7158">
        <v>1966</v>
      </c>
      <c r="K7158">
        <v>29590</v>
      </c>
      <c r="L7158">
        <v>38</v>
      </c>
      <c r="M7158" t="s">
        <v>200</v>
      </c>
      <c r="N7158" t="s">
        <v>668</v>
      </c>
      <c r="O7158" t="s">
        <v>202</v>
      </c>
      <c r="P7158" t="s">
        <v>7453</v>
      </c>
    </row>
    <row r="7159" spans="1:16" x14ac:dyDescent="0.25">
      <c r="A7159">
        <v>9457</v>
      </c>
      <c r="B7159" t="s">
        <v>360</v>
      </c>
      <c r="E7159" t="s">
        <v>7454</v>
      </c>
      <c r="F7159" t="s">
        <v>347</v>
      </c>
      <c r="G7159" t="s">
        <v>7259</v>
      </c>
      <c r="H7159" t="s">
        <v>198</v>
      </c>
      <c r="I7159" t="s">
        <v>7260</v>
      </c>
      <c r="J7159">
        <v>1969</v>
      </c>
      <c r="K7159">
        <v>130279</v>
      </c>
      <c r="L7159">
        <v>38</v>
      </c>
      <c r="M7159" t="s">
        <v>200</v>
      </c>
      <c r="N7159" t="s">
        <v>376</v>
      </c>
      <c r="O7159" t="s">
        <v>202</v>
      </c>
      <c r="P7159" t="s">
        <v>4700</v>
      </c>
    </row>
    <row r="7160" spans="1:16" x14ac:dyDescent="0.25">
      <c r="A7160">
        <v>9458</v>
      </c>
      <c r="B7160" t="s">
        <v>360</v>
      </c>
      <c r="E7160" t="s">
        <v>7455</v>
      </c>
      <c r="F7160" t="s">
        <v>347</v>
      </c>
      <c r="G7160" t="s">
        <v>7259</v>
      </c>
      <c r="H7160" t="s">
        <v>198</v>
      </c>
      <c r="I7160" t="s">
        <v>7260</v>
      </c>
      <c r="J7160">
        <v>1969</v>
      </c>
      <c r="K7160">
        <v>11198</v>
      </c>
      <c r="L7160">
        <v>38</v>
      </c>
      <c r="M7160" t="s">
        <v>200</v>
      </c>
      <c r="N7160" t="s">
        <v>668</v>
      </c>
      <c r="O7160" t="s">
        <v>202</v>
      </c>
      <c r="P7160" t="s">
        <v>4717</v>
      </c>
    </row>
    <row r="7161" spans="1:16" x14ac:dyDescent="0.25">
      <c r="A7161">
        <v>9459</v>
      </c>
      <c r="B7161" t="s">
        <v>360</v>
      </c>
      <c r="E7161" t="s">
        <v>7456</v>
      </c>
      <c r="F7161" t="s">
        <v>347</v>
      </c>
      <c r="G7161" t="s">
        <v>7259</v>
      </c>
      <c r="H7161" t="s">
        <v>198</v>
      </c>
      <c r="I7161" t="s">
        <v>7260</v>
      </c>
      <c r="J7161">
        <v>1968</v>
      </c>
      <c r="K7161">
        <v>11083</v>
      </c>
      <c r="L7161">
        <v>38</v>
      </c>
      <c r="M7161" t="s">
        <v>200</v>
      </c>
      <c r="N7161" t="s">
        <v>668</v>
      </c>
      <c r="O7161" t="s">
        <v>202</v>
      </c>
      <c r="P7161" t="s">
        <v>365</v>
      </c>
    </row>
    <row r="7162" spans="1:16" x14ac:dyDescent="0.25">
      <c r="A7162">
        <v>9460</v>
      </c>
      <c r="B7162" t="s">
        <v>360</v>
      </c>
      <c r="E7162" t="s">
        <v>7457</v>
      </c>
      <c r="F7162" t="s">
        <v>347</v>
      </c>
      <c r="G7162" t="s">
        <v>7259</v>
      </c>
      <c r="H7162" t="s">
        <v>198</v>
      </c>
      <c r="I7162" t="s">
        <v>7260</v>
      </c>
      <c r="J7162">
        <v>1968</v>
      </c>
      <c r="K7162">
        <v>260465</v>
      </c>
      <c r="L7162">
        <v>38</v>
      </c>
      <c r="M7162" t="s">
        <v>200</v>
      </c>
      <c r="N7162" t="s">
        <v>376</v>
      </c>
      <c r="O7162" t="s">
        <v>202</v>
      </c>
      <c r="P7162" t="s">
        <v>7447</v>
      </c>
    </row>
    <row r="7163" spans="1:16" x14ac:dyDescent="0.25">
      <c r="A7163">
        <v>9461</v>
      </c>
      <c r="B7163" t="s">
        <v>360</v>
      </c>
      <c r="E7163" t="s">
        <v>7458</v>
      </c>
      <c r="F7163" t="s">
        <v>347</v>
      </c>
      <c r="G7163" t="s">
        <v>7259</v>
      </c>
      <c r="H7163" t="s">
        <v>198</v>
      </c>
      <c r="I7163" t="s">
        <v>7260</v>
      </c>
      <c r="J7163">
        <v>1967</v>
      </c>
      <c r="K7163">
        <v>12556</v>
      </c>
      <c r="L7163">
        <v>38</v>
      </c>
      <c r="M7163" t="s">
        <v>200</v>
      </c>
      <c r="N7163" t="s">
        <v>376</v>
      </c>
      <c r="O7163" t="s">
        <v>202</v>
      </c>
      <c r="P7163" t="s">
        <v>2739</v>
      </c>
    </row>
    <row r="7164" spans="1:16" x14ac:dyDescent="0.25">
      <c r="A7164">
        <v>9462</v>
      </c>
      <c r="B7164" t="s">
        <v>360</v>
      </c>
      <c r="E7164" t="s">
        <v>7459</v>
      </c>
      <c r="F7164" t="s">
        <v>347</v>
      </c>
      <c r="G7164" t="s">
        <v>7259</v>
      </c>
      <c r="H7164" t="s">
        <v>198</v>
      </c>
      <c r="I7164" t="s">
        <v>7260</v>
      </c>
      <c r="J7164">
        <v>1974</v>
      </c>
      <c r="K7164">
        <v>64231</v>
      </c>
      <c r="L7164">
        <v>38</v>
      </c>
      <c r="M7164" t="s">
        <v>200</v>
      </c>
      <c r="N7164" t="s">
        <v>376</v>
      </c>
      <c r="O7164" t="s">
        <v>202</v>
      </c>
      <c r="P7164" t="s">
        <v>7460</v>
      </c>
    </row>
    <row r="7165" spans="1:16" x14ac:dyDescent="0.25">
      <c r="A7165">
        <v>9463</v>
      </c>
      <c r="B7165" t="s">
        <v>360</v>
      </c>
      <c r="E7165" t="s">
        <v>7461</v>
      </c>
      <c r="F7165" t="s">
        <v>347</v>
      </c>
      <c r="G7165" t="s">
        <v>7259</v>
      </c>
      <c r="H7165" t="s">
        <v>198</v>
      </c>
      <c r="I7165" t="s">
        <v>7260</v>
      </c>
      <c r="J7165">
        <v>1975</v>
      </c>
      <c r="K7165">
        <v>15561</v>
      </c>
      <c r="L7165">
        <v>38</v>
      </c>
      <c r="M7165" t="s">
        <v>200</v>
      </c>
      <c r="N7165" t="s">
        <v>668</v>
      </c>
      <c r="O7165" t="s">
        <v>202</v>
      </c>
      <c r="P7165" t="s">
        <v>365</v>
      </c>
    </row>
    <row r="7166" spans="1:16" x14ac:dyDescent="0.25">
      <c r="A7166">
        <v>9464</v>
      </c>
      <c r="B7166" t="s">
        <v>360</v>
      </c>
      <c r="E7166" t="s">
        <v>7462</v>
      </c>
      <c r="F7166" t="s">
        <v>347</v>
      </c>
      <c r="G7166" t="s">
        <v>7259</v>
      </c>
      <c r="H7166" t="s">
        <v>198</v>
      </c>
      <c r="I7166" t="s">
        <v>7260</v>
      </c>
      <c r="J7166">
        <v>1975</v>
      </c>
      <c r="K7166">
        <v>548840</v>
      </c>
      <c r="L7166">
        <v>38</v>
      </c>
      <c r="M7166" t="s">
        <v>200</v>
      </c>
      <c r="N7166" t="s">
        <v>364</v>
      </c>
      <c r="O7166" t="s">
        <v>202</v>
      </c>
      <c r="P7166" t="s">
        <v>365</v>
      </c>
    </row>
    <row r="7167" spans="1:16" x14ac:dyDescent="0.25">
      <c r="A7167">
        <v>9465</v>
      </c>
      <c r="B7167" t="s">
        <v>360</v>
      </c>
      <c r="E7167" t="s">
        <v>7463</v>
      </c>
      <c r="F7167" t="s">
        <v>347</v>
      </c>
      <c r="G7167" t="s">
        <v>7259</v>
      </c>
      <c r="H7167" t="s">
        <v>198</v>
      </c>
      <c r="I7167" t="s">
        <v>7260</v>
      </c>
      <c r="J7167">
        <v>1975</v>
      </c>
      <c r="K7167">
        <v>1010916</v>
      </c>
      <c r="L7167">
        <v>38</v>
      </c>
      <c r="M7167" t="s">
        <v>200</v>
      </c>
      <c r="N7167" t="s">
        <v>364</v>
      </c>
      <c r="O7167" t="s">
        <v>202</v>
      </c>
      <c r="P7167" t="s">
        <v>365</v>
      </c>
    </row>
    <row r="7168" spans="1:16" x14ac:dyDescent="0.25">
      <c r="A7168">
        <v>9466</v>
      </c>
      <c r="B7168" t="s">
        <v>360</v>
      </c>
      <c r="E7168" t="s">
        <v>7464</v>
      </c>
      <c r="F7168" t="s">
        <v>347</v>
      </c>
      <c r="G7168" t="s">
        <v>7259</v>
      </c>
      <c r="H7168" t="s">
        <v>198</v>
      </c>
      <c r="I7168" t="s">
        <v>7260</v>
      </c>
      <c r="J7168">
        <v>1976</v>
      </c>
      <c r="K7168">
        <v>20247</v>
      </c>
      <c r="L7168">
        <v>38</v>
      </c>
      <c r="M7168" t="s">
        <v>200</v>
      </c>
      <c r="N7168" t="s">
        <v>668</v>
      </c>
      <c r="O7168" t="s">
        <v>202</v>
      </c>
      <c r="P7168" t="s">
        <v>365</v>
      </c>
    </row>
    <row r="7169" spans="1:16" x14ac:dyDescent="0.25">
      <c r="A7169">
        <v>9467</v>
      </c>
      <c r="B7169" t="s">
        <v>360</v>
      </c>
      <c r="E7169" t="s">
        <v>7465</v>
      </c>
      <c r="F7169" t="s">
        <v>347</v>
      </c>
      <c r="G7169" t="s">
        <v>7259</v>
      </c>
      <c r="H7169" t="s">
        <v>198</v>
      </c>
      <c r="I7169" t="s">
        <v>7260</v>
      </c>
      <c r="J7169">
        <v>1976</v>
      </c>
      <c r="K7169">
        <v>2735</v>
      </c>
      <c r="L7169">
        <v>38</v>
      </c>
      <c r="M7169" t="s">
        <v>200</v>
      </c>
      <c r="N7169" t="s">
        <v>668</v>
      </c>
      <c r="O7169" t="s">
        <v>202</v>
      </c>
      <c r="P7169" t="s">
        <v>365</v>
      </c>
    </row>
    <row r="7170" spans="1:16" x14ac:dyDescent="0.25">
      <c r="A7170">
        <v>9468</v>
      </c>
      <c r="B7170" t="s">
        <v>360</v>
      </c>
      <c r="E7170" t="s">
        <v>7466</v>
      </c>
      <c r="F7170" t="s">
        <v>347</v>
      </c>
      <c r="G7170" t="s">
        <v>7259</v>
      </c>
      <c r="H7170" t="s">
        <v>198</v>
      </c>
      <c r="I7170" t="s">
        <v>7260</v>
      </c>
      <c r="J7170">
        <v>1977</v>
      </c>
      <c r="K7170">
        <v>13737</v>
      </c>
      <c r="L7170">
        <v>38</v>
      </c>
      <c r="M7170" t="s">
        <v>200</v>
      </c>
      <c r="N7170" t="s">
        <v>436</v>
      </c>
      <c r="O7170" t="s">
        <v>202</v>
      </c>
      <c r="P7170" t="s">
        <v>6145</v>
      </c>
    </row>
    <row r="7171" spans="1:16" x14ac:dyDescent="0.25">
      <c r="A7171">
        <v>9469</v>
      </c>
      <c r="B7171" t="s">
        <v>360</v>
      </c>
      <c r="E7171" t="s">
        <v>5511</v>
      </c>
      <c r="F7171" t="s">
        <v>347</v>
      </c>
      <c r="G7171" t="s">
        <v>7259</v>
      </c>
      <c r="H7171" t="s">
        <v>198</v>
      </c>
      <c r="I7171" t="s">
        <v>7260</v>
      </c>
      <c r="J7171">
        <v>1978</v>
      </c>
      <c r="K7171">
        <v>20534</v>
      </c>
      <c r="L7171">
        <v>38</v>
      </c>
      <c r="M7171" t="s">
        <v>200</v>
      </c>
      <c r="N7171" t="s">
        <v>668</v>
      </c>
      <c r="O7171" t="s">
        <v>202</v>
      </c>
      <c r="P7171" t="s">
        <v>5710</v>
      </c>
    </row>
    <row r="7172" spans="1:16" x14ac:dyDescent="0.25">
      <c r="A7172">
        <v>9470</v>
      </c>
      <c r="B7172" t="s">
        <v>360</v>
      </c>
      <c r="E7172" t="s">
        <v>7467</v>
      </c>
      <c r="F7172" t="s">
        <v>347</v>
      </c>
      <c r="G7172" t="s">
        <v>7259</v>
      </c>
      <c r="H7172" t="s">
        <v>198</v>
      </c>
      <c r="I7172" t="s">
        <v>7260</v>
      </c>
      <c r="J7172">
        <v>1978</v>
      </c>
      <c r="K7172">
        <v>2034</v>
      </c>
      <c r="L7172">
        <v>38</v>
      </c>
      <c r="M7172" t="s">
        <v>200</v>
      </c>
      <c r="N7172" t="s">
        <v>436</v>
      </c>
      <c r="O7172" t="s">
        <v>202</v>
      </c>
      <c r="P7172" t="s">
        <v>6145</v>
      </c>
    </row>
    <row r="7173" spans="1:16" x14ac:dyDescent="0.25">
      <c r="A7173">
        <v>9471</v>
      </c>
      <c r="B7173" t="s">
        <v>360</v>
      </c>
      <c r="E7173" t="s">
        <v>7468</v>
      </c>
      <c r="F7173" t="s">
        <v>347</v>
      </c>
      <c r="G7173" t="s">
        <v>7259</v>
      </c>
      <c r="H7173" t="s">
        <v>198</v>
      </c>
      <c r="I7173" t="s">
        <v>7260</v>
      </c>
      <c r="J7173">
        <v>1979</v>
      </c>
      <c r="K7173">
        <v>38900</v>
      </c>
      <c r="L7173">
        <v>38</v>
      </c>
      <c r="M7173" t="s">
        <v>200</v>
      </c>
      <c r="N7173" t="s">
        <v>436</v>
      </c>
      <c r="O7173" t="s">
        <v>202</v>
      </c>
      <c r="P7173" t="s">
        <v>6145</v>
      </c>
    </row>
    <row r="7174" spans="1:16" x14ac:dyDescent="0.25">
      <c r="A7174">
        <v>9472</v>
      </c>
      <c r="B7174" t="s">
        <v>360</v>
      </c>
      <c r="E7174" t="s">
        <v>7469</v>
      </c>
      <c r="F7174" t="s">
        <v>347</v>
      </c>
      <c r="G7174" t="s">
        <v>7259</v>
      </c>
      <c r="H7174" t="s">
        <v>198</v>
      </c>
      <c r="I7174" t="s">
        <v>7260</v>
      </c>
      <c r="J7174">
        <v>1979</v>
      </c>
      <c r="K7174">
        <v>10313</v>
      </c>
      <c r="L7174">
        <v>38</v>
      </c>
      <c r="M7174" t="s">
        <v>200</v>
      </c>
      <c r="N7174" t="s">
        <v>436</v>
      </c>
      <c r="O7174" t="s">
        <v>202</v>
      </c>
      <c r="P7174" t="s">
        <v>6145</v>
      </c>
    </row>
    <row r="7175" spans="1:16" x14ac:dyDescent="0.25">
      <c r="A7175">
        <v>9473</v>
      </c>
      <c r="B7175" t="s">
        <v>360</v>
      </c>
      <c r="E7175" t="s">
        <v>7470</v>
      </c>
      <c r="F7175" t="s">
        <v>347</v>
      </c>
      <c r="G7175" t="s">
        <v>7259</v>
      </c>
      <c r="H7175" t="s">
        <v>198</v>
      </c>
      <c r="I7175" t="s">
        <v>7260</v>
      </c>
      <c r="J7175">
        <v>1979</v>
      </c>
      <c r="K7175">
        <v>192881</v>
      </c>
      <c r="L7175">
        <v>38</v>
      </c>
      <c r="M7175" t="s">
        <v>200</v>
      </c>
      <c r="N7175" t="s">
        <v>376</v>
      </c>
      <c r="O7175" t="s">
        <v>202</v>
      </c>
      <c r="P7175" t="s">
        <v>365</v>
      </c>
    </row>
    <row r="7176" spans="1:16" x14ac:dyDescent="0.25">
      <c r="A7176">
        <v>9474</v>
      </c>
      <c r="B7176" t="s">
        <v>360</v>
      </c>
      <c r="E7176" t="s">
        <v>7471</v>
      </c>
      <c r="F7176" t="s">
        <v>347</v>
      </c>
      <c r="G7176" t="s">
        <v>7259</v>
      </c>
      <c r="H7176" t="s">
        <v>198</v>
      </c>
      <c r="I7176" t="s">
        <v>7260</v>
      </c>
      <c r="J7176">
        <v>1980</v>
      </c>
      <c r="K7176">
        <v>33572</v>
      </c>
      <c r="L7176">
        <v>38</v>
      </c>
      <c r="M7176" t="s">
        <v>200</v>
      </c>
      <c r="N7176" t="s">
        <v>436</v>
      </c>
      <c r="O7176" t="s">
        <v>202</v>
      </c>
      <c r="P7176" t="s">
        <v>6145</v>
      </c>
    </row>
    <row r="7177" spans="1:16" x14ac:dyDescent="0.25">
      <c r="A7177">
        <v>9475</v>
      </c>
      <c r="B7177" t="s">
        <v>360</v>
      </c>
      <c r="E7177" t="s">
        <v>7472</v>
      </c>
      <c r="F7177" t="s">
        <v>347</v>
      </c>
      <c r="G7177" t="s">
        <v>7259</v>
      </c>
      <c r="H7177" t="s">
        <v>198</v>
      </c>
      <c r="I7177" t="s">
        <v>7260</v>
      </c>
      <c r="J7177">
        <v>1978</v>
      </c>
      <c r="K7177">
        <v>9254</v>
      </c>
      <c r="L7177">
        <v>38</v>
      </c>
      <c r="M7177" t="s">
        <v>200</v>
      </c>
      <c r="N7177" t="s">
        <v>436</v>
      </c>
      <c r="O7177" t="s">
        <v>202</v>
      </c>
      <c r="P7177" t="s">
        <v>6145</v>
      </c>
    </row>
    <row r="7178" spans="1:16" x14ac:dyDescent="0.25">
      <c r="A7178">
        <v>9476</v>
      </c>
      <c r="B7178" t="s">
        <v>360</v>
      </c>
      <c r="E7178" t="s">
        <v>796</v>
      </c>
      <c r="F7178" t="s">
        <v>347</v>
      </c>
      <c r="G7178" t="s">
        <v>7259</v>
      </c>
      <c r="H7178" t="s">
        <v>198</v>
      </c>
      <c r="I7178" t="s">
        <v>7260</v>
      </c>
      <c r="J7178">
        <v>1980</v>
      </c>
      <c r="K7178">
        <v>25298</v>
      </c>
      <c r="L7178">
        <v>38</v>
      </c>
      <c r="M7178" t="s">
        <v>200</v>
      </c>
      <c r="N7178" t="s">
        <v>668</v>
      </c>
      <c r="O7178" t="s">
        <v>202</v>
      </c>
      <c r="P7178" t="s">
        <v>4734</v>
      </c>
    </row>
    <row r="7179" spans="1:16" x14ac:dyDescent="0.25">
      <c r="A7179">
        <v>9477</v>
      </c>
      <c r="B7179" t="s">
        <v>360</v>
      </c>
      <c r="E7179" t="s">
        <v>7473</v>
      </c>
      <c r="F7179" t="s">
        <v>347</v>
      </c>
      <c r="G7179" t="s">
        <v>7259</v>
      </c>
      <c r="H7179" t="s">
        <v>198</v>
      </c>
      <c r="I7179" t="s">
        <v>7260</v>
      </c>
      <c r="J7179">
        <v>1982</v>
      </c>
      <c r="K7179">
        <v>8195</v>
      </c>
      <c r="L7179">
        <v>38</v>
      </c>
      <c r="M7179" t="s">
        <v>200</v>
      </c>
      <c r="N7179" t="s">
        <v>668</v>
      </c>
      <c r="O7179" t="s">
        <v>202</v>
      </c>
      <c r="P7179" t="s">
        <v>2739</v>
      </c>
    </row>
    <row r="7180" spans="1:16" x14ac:dyDescent="0.25">
      <c r="A7180">
        <v>9478</v>
      </c>
      <c r="B7180" t="s">
        <v>360</v>
      </c>
      <c r="E7180" t="s">
        <v>7474</v>
      </c>
      <c r="F7180" t="s">
        <v>347</v>
      </c>
      <c r="G7180" t="s">
        <v>7259</v>
      </c>
      <c r="H7180" t="s">
        <v>198</v>
      </c>
      <c r="I7180" t="s">
        <v>7260</v>
      </c>
      <c r="J7180">
        <v>1983</v>
      </c>
      <c r="K7180">
        <v>4312</v>
      </c>
      <c r="L7180">
        <v>38</v>
      </c>
      <c r="M7180" t="s">
        <v>200</v>
      </c>
      <c r="N7180" t="s">
        <v>668</v>
      </c>
      <c r="O7180" t="s">
        <v>202</v>
      </c>
      <c r="P7180" t="s">
        <v>2741</v>
      </c>
    </row>
    <row r="7181" spans="1:16" x14ac:dyDescent="0.25">
      <c r="A7181">
        <v>9479</v>
      </c>
      <c r="B7181" t="s">
        <v>360</v>
      </c>
      <c r="E7181" t="s">
        <v>7475</v>
      </c>
      <c r="F7181" t="s">
        <v>347</v>
      </c>
      <c r="G7181" t="s">
        <v>7259</v>
      </c>
      <c r="H7181" t="s">
        <v>198</v>
      </c>
      <c r="I7181" t="s">
        <v>7260</v>
      </c>
      <c r="J7181">
        <v>1982</v>
      </c>
      <c r="K7181">
        <v>9592</v>
      </c>
      <c r="L7181">
        <v>38</v>
      </c>
      <c r="M7181" t="s">
        <v>200</v>
      </c>
      <c r="N7181" t="s">
        <v>668</v>
      </c>
      <c r="O7181" t="s">
        <v>202</v>
      </c>
      <c r="P7181" t="s">
        <v>4700</v>
      </c>
    </row>
    <row r="7182" spans="1:16" x14ac:dyDescent="0.25">
      <c r="A7182">
        <v>9480</v>
      </c>
      <c r="B7182" t="s">
        <v>360</v>
      </c>
      <c r="E7182" t="s">
        <v>7476</v>
      </c>
      <c r="F7182" t="s">
        <v>347</v>
      </c>
      <c r="G7182" t="s">
        <v>7259</v>
      </c>
      <c r="H7182" t="s">
        <v>198</v>
      </c>
      <c r="I7182" t="s">
        <v>7260</v>
      </c>
      <c r="J7182">
        <v>1981</v>
      </c>
      <c r="K7182">
        <v>61027</v>
      </c>
      <c r="L7182">
        <v>38</v>
      </c>
      <c r="M7182" t="s">
        <v>200</v>
      </c>
      <c r="N7182" t="s">
        <v>668</v>
      </c>
      <c r="O7182" t="s">
        <v>202</v>
      </c>
      <c r="P7182" t="s">
        <v>2739</v>
      </c>
    </row>
    <row r="7183" spans="1:16" x14ac:dyDescent="0.25">
      <c r="A7183">
        <v>9481</v>
      </c>
      <c r="B7183" t="s">
        <v>360</v>
      </c>
      <c r="E7183" t="s">
        <v>7452</v>
      </c>
      <c r="F7183" t="s">
        <v>347</v>
      </c>
      <c r="G7183" t="s">
        <v>7259</v>
      </c>
      <c r="H7183" t="s">
        <v>198</v>
      </c>
      <c r="I7183" t="s">
        <v>7260</v>
      </c>
      <c r="J7183">
        <v>1982</v>
      </c>
      <c r="K7183">
        <v>5720</v>
      </c>
      <c r="L7183">
        <v>38</v>
      </c>
      <c r="M7183" t="s">
        <v>200</v>
      </c>
      <c r="N7183" t="s">
        <v>668</v>
      </c>
      <c r="O7183" t="s">
        <v>202</v>
      </c>
      <c r="P7183" t="s">
        <v>4722</v>
      </c>
    </row>
    <row r="7184" spans="1:16" x14ac:dyDescent="0.25">
      <c r="A7184">
        <v>9482</v>
      </c>
      <c r="B7184" t="s">
        <v>360</v>
      </c>
      <c r="E7184" t="s">
        <v>7477</v>
      </c>
      <c r="F7184" t="s">
        <v>347</v>
      </c>
      <c r="G7184" t="s">
        <v>7259</v>
      </c>
      <c r="H7184" t="s">
        <v>198</v>
      </c>
      <c r="I7184" t="s">
        <v>7260</v>
      </c>
      <c r="J7184">
        <v>1982</v>
      </c>
      <c r="K7184">
        <v>116727</v>
      </c>
      <c r="L7184">
        <v>38</v>
      </c>
      <c r="M7184" t="s">
        <v>200</v>
      </c>
      <c r="N7184" t="s">
        <v>376</v>
      </c>
      <c r="O7184" t="s">
        <v>202</v>
      </c>
      <c r="P7184" t="s">
        <v>2741</v>
      </c>
    </row>
    <row r="7185" spans="1:16" x14ac:dyDescent="0.25">
      <c r="A7185">
        <v>9483</v>
      </c>
      <c r="B7185" t="s">
        <v>360</v>
      </c>
      <c r="E7185" t="s">
        <v>7478</v>
      </c>
      <c r="F7185" t="s">
        <v>347</v>
      </c>
      <c r="G7185" t="s">
        <v>7259</v>
      </c>
      <c r="H7185" t="s">
        <v>198</v>
      </c>
      <c r="I7185" t="s">
        <v>7260</v>
      </c>
      <c r="J7185">
        <v>1982</v>
      </c>
      <c r="K7185">
        <v>933</v>
      </c>
      <c r="L7185">
        <v>38</v>
      </c>
      <c r="M7185" t="s">
        <v>200</v>
      </c>
      <c r="N7185" t="s">
        <v>436</v>
      </c>
      <c r="O7185" t="s">
        <v>202</v>
      </c>
      <c r="P7185" t="s">
        <v>6145</v>
      </c>
    </row>
    <row r="7186" spans="1:16" x14ac:dyDescent="0.25">
      <c r="A7186">
        <v>9484</v>
      </c>
      <c r="B7186" t="s">
        <v>360</v>
      </c>
      <c r="E7186" t="s">
        <v>7479</v>
      </c>
      <c r="F7186" t="s">
        <v>347</v>
      </c>
      <c r="G7186" t="s">
        <v>7259</v>
      </c>
      <c r="H7186" t="s">
        <v>198</v>
      </c>
      <c r="I7186" t="s">
        <v>7260</v>
      </c>
      <c r="J7186">
        <v>1980</v>
      </c>
      <c r="K7186">
        <v>2177</v>
      </c>
      <c r="L7186">
        <v>38</v>
      </c>
      <c r="M7186" t="s">
        <v>200</v>
      </c>
      <c r="N7186" t="s">
        <v>668</v>
      </c>
      <c r="O7186" t="s">
        <v>202</v>
      </c>
      <c r="P7186" t="s">
        <v>365</v>
      </c>
    </row>
    <row r="7187" spans="1:16" x14ac:dyDescent="0.25">
      <c r="A7187">
        <v>9485</v>
      </c>
      <c r="B7187" t="s">
        <v>360</v>
      </c>
      <c r="E7187" t="s">
        <v>7480</v>
      </c>
      <c r="F7187" t="s">
        <v>347</v>
      </c>
      <c r="G7187" t="s">
        <v>7259</v>
      </c>
      <c r="H7187" t="s">
        <v>198</v>
      </c>
      <c r="I7187" t="s">
        <v>7260</v>
      </c>
      <c r="J7187">
        <v>1986</v>
      </c>
      <c r="K7187">
        <v>14194</v>
      </c>
      <c r="L7187">
        <v>38</v>
      </c>
      <c r="M7187" t="s">
        <v>200</v>
      </c>
      <c r="N7187" t="s">
        <v>364</v>
      </c>
      <c r="O7187" t="s">
        <v>202</v>
      </c>
      <c r="P7187" t="s">
        <v>365</v>
      </c>
    </row>
    <row r="7188" spans="1:16" x14ac:dyDescent="0.25">
      <c r="A7188">
        <v>9486</v>
      </c>
      <c r="B7188" t="s">
        <v>360</v>
      </c>
      <c r="E7188" t="s">
        <v>7481</v>
      </c>
      <c r="F7188" t="s">
        <v>347</v>
      </c>
      <c r="G7188" t="s">
        <v>7259</v>
      </c>
      <c r="H7188" t="s">
        <v>198</v>
      </c>
      <c r="I7188" t="s">
        <v>7260</v>
      </c>
      <c r="J7188">
        <v>1986</v>
      </c>
      <c r="K7188">
        <v>109608</v>
      </c>
      <c r="L7188">
        <v>38</v>
      </c>
      <c r="M7188" t="s">
        <v>200</v>
      </c>
      <c r="N7188" t="s">
        <v>376</v>
      </c>
      <c r="O7188" t="s">
        <v>202</v>
      </c>
      <c r="P7188" t="s">
        <v>2741</v>
      </c>
    </row>
    <row r="7189" spans="1:16" x14ac:dyDescent="0.25">
      <c r="A7189">
        <v>9487</v>
      </c>
      <c r="B7189" t="s">
        <v>360</v>
      </c>
      <c r="E7189" t="s">
        <v>7482</v>
      </c>
      <c r="F7189" t="s">
        <v>347</v>
      </c>
      <c r="G7189" t="s">
        <v>7259</v>
      </c>
      <c r="H7189" t="s">
        <v>198</v>
      </c>
      <c r="I7189" t="s">
        <v>7260</v>
      </c>
      <c r="J7189">
        <v>1986</v>
      </c>
      <c r="K7189">
        <v>240164</v>
      </c>
      <c r="L7189">
        <v>38</v>
      </c>
      <c r="M7189" t="s">
        <v>200</v>
      </c>
      <c r="N7189" t="s">
        <v>364</v>
      </c>
      <c r="O7189" t="s">
        <v>202</v>
      </c>
      <c r="P7189" t="s">
        <v>365</v>
      </c>
    </row>
    <row r="7190" spans="1:16" x14ac:dyDescent="0.25">
      <c r="A7190">
        <v>9488</v>
      </c>
      <c r="B7190" t="s">
        <v>360</v>
      </c>
      <c r="E7190" t="s">
        <v>7483</v>
      </c>
      <c r="F7190" t="s">
        <v>347</v>
      </c>
      <c r="G7190" t="s">
        <v>7259</v>
      </c>
      <c r="H7190" t="s">
        <v>198</v>
      </c>
      <c r="I7190" t="s">
        <v>7260</v>
      </c>
      <c r="J7190">
        <v>1992</v>
      </c>
      <c r="K7190">
        <v>817499</v>
      </c>
      <c r="L7190">
        <v>38</v>
      </c>
      <c r="M7190" t="s">
        <v>200</v>
      </c>
      <c r="N7190" t="s">
        <v>364</v>
      </c>
      <c r="O7190" t="s">
        <v>202</v>
      </c>
      <c r="P7190" t="s">
        <v>365</v>
      </c>
    </row>
    <row r="7191" spans="1:16" x14ac:dyDescent="0.25">
      <c r="A7191">
        <v>9490</v>
      </c>
      <c r="B7191" t="s">
        <v>360</v>
      </c>
      <c r="E7191" t="s">
        <v>7484</v>
      </c>
      <c r="F7191" t="s">
        <v>347</v>
      </c>
      <c r="G7191" t="s">
        <v>7259</v>
      </c>
      <c r="H7191" t="s">
        <v>198</v>
      </c>
      <c r="I7191" t="s">
        <v>7260</v>
      </c>
      <c r="J7191">
        <v>1966</v>
      </c>
      <c r="K7191">
        <v>7673</v>
      </c>
      <c r="L7191">
        <v>38</v>
      </c>
      <c r="M7191" t="s">
        <v>200</v>
      </c>
      <c r="N7191" t="s">
        <v>668</v>
      </c>
      <c r="O7191" t="s">
        <v>202</v>
      </c>
      <c r="P7191" t="s">
        <v>3322</v>
      </c>
    </row>
    <row r="7192" spans="1:16" x14ac:dyDescent="0.25">
      <c r="A7192">
        <v>9491</v>
      </c>
      <c r="B7192" t="s">
        <v>360</v>
      </c>
      <c r="E7192" t="s">
        <v>7485</v>
      </c>
      <c r="F7192" t="s">
        <v>347</v>
      </c>
      <c r="G7192" t="s">
        <v>7259</v>
      </c>
      <c r="H7192" t="s">
        <v>198</v>
      </c>
      <c r="I7192" t="s">
        <v>7260</v>
      </c>
      <c r="J7192">
        <v>1978</v>
      </c>
      <c r="K7192">
        <v>4554</v>
      </c>
      <c r="L7192">
        <v>38</v>
      </c>
      <c r="M7192" t="s">
        <v>200</v>
      </c>
      <c r="N7192" t="s">
        <v>668</v>
      </c>
      <c r="O7192" t="s">
        <v>202</v>
      </c>
      <c r="P7192" t="s">
        <v>7332</v>
      </c>
    </row>
    <row r="7193" spans="1:16" x14ac:dyDescent="0.25">
      <c r="A7193">
        <v>9493</v>
      </c>
      <c r="B7193" t="s">
        <v>399</v>
      </c>
      <c r="E7193" t="s">
        <v>7486</v>
      </c>
      <c r="F7193" t="s">
        <v>347</v>
      </c>
      <c r="G7193" t="s">
        <v>7259</v>
      </c>
      <c r="H7193" t="s">
        <v>198</v>
      </c>
      <c r="I7193" t="s">
        <v>7260</v>
      </c>
      <c r="J7193">
        <v>1962</v>
      </c>
      <c r="K7193">
        <v>31</v>
      </c>
      <c r="L7193">
        <v>38</v>
      </c>
      <c r="M7193" t="s">
        <v>200</v>
      </c>
      <c r="N7193" t="s">
        <v>3816</v>
      </c>
      <c r="O7193" t="s">
        <v>202</v>
      </c>
      <c r="P7193" t="s">
        <v>2496</v>
      </c>
    </row>
    <row r="7194" spans="1:16" x14ac:dyDescent="0.25">
      <c r="A7194">
        <v>9494</v>
      </c>
      <c r="B7194" t="s">
        <v>360</v>
      </c>
      <c r="E7194" t="s">
        <v>7487</v>
      </c>
      <c r="F7194" t="s">
        <v>347</v>
      </c>
      <c r="G7194" t="s">
        <v>7259</v>
      </c>
      <c r="H7194" t="s">
        <v>198</v>
      </c>
      <c r="I7194" t="s">
        <v>7260</v>
      </c>
      <c r="J7194">
        <v>1995</v>
      </c>
      <c r="K7194">
        <v>630</v>
      </c>
      <c r="L7194">
        <v>38</v>
      </c>
      <c r="M7194" t="s">
        <v>200</v>
      </c>
      <c r="N7194" t="s">
        <v>376</v>
      </c>
      <c r="O7194" t="s">
        <v>202</v>
      </c>
      <c r="P7194" t="s">
        <v>5960</v>
      </c>
    </row>
    <row r="7195" spans="1:16" x14ac:dyDescent="0.25">
      <c r="A7195">
        <v>9499</v>
      </c>
      <c r="B7195" t="s">
        <v>360</v>
      </c>
      <c r="E7195" t="s">
        <v>7488</v>
      </c>
      <c r="F7195" t="s">
        <v>347</v>
      </c>
      <c r="G7195" t="s">
        <v>7259</v>
      </c>
      <c r="H7195" t="s">
        <v>198</v>
      </c>
      <c r="I7195" t="s">
        <v>7260</v>
      </c>
      <c r="J7195">
        <v>1995</v>
      </c>
      <c r="K7195">
        <v>1186</v>
      </c>
      <c r="L7195">
        <v>38</v>
      </c>
      <c r="M7195" t="s">
        <v>200</v>
      </c>
      <c r="N7195" t="s">
        <v>376</v>
      </c>
      <c r="O7195" t="s">
        <v>202</v>
      </c>
      <c r="P7195" t="s">
        <v>2741</v>
      </c>
    </row>
    <row r="7196" spans="1:16" x14ac:dyDescent="0.25">
      <c r="A7196">
        <v>9500</v>
      </c>
      <c r="B7196" t="s">
        <v>360</v>
      </c>
      <c r="E7196" t="s">
        <v>7489</v>
      </c>
      <c r="F7196" t="s">
        <v>347</v>
      </c>
      <c r="G7196" t="s">
        <v>7259</v>
      </c>
      <c r="H7196" t="s">
        <v>198</v>
      </c>
      <c r="I7196" t="s">
        <v>7260</v>
      </c>
      <c r="J7196">
        <v>1995</v>
      </c>
      <c r="K7196">
        <v>306</v>
      </c>
      <c r="L7196">
        <v>38</v>
      </c>
      <c r="M7196" t="s">
        <v>200</v>
      </c>
      <c r="N7196" t="s">
        <v>376</v>
      </c>
      <c r="O7196" t="s">
        <v>202</v>
      </c>
      <c r="P7196" t="s">
        <v>5695</v>
      </c>
    </row>
    <row r="7197" spans="1:16" x14ac:dyDescent="0.25">
      <c r="A7197">
        <v>9501</v>
      </c>
      <c r="B7197" t="s">
        <v>360</v>
      </c>
      <c r="E7197" t="s">
        <v>7490</v>
      </c>
      <c r="F7197" t="s">
        <v>347</v>
      </c>
      <c r="G7197" t="s">
        <v>7259</v>
      </c>
      <c r="H7197" t="s">
        <v>198</v>
      </c>
      <c r="I7197" t="s">
        <v>7260</v>
      </c>
      <c r="J7197">
        <v>1995</v>
      </c>
      <c r="K7197">
        <v>489</v>
      </c>
      <c r="L7197">
        <v>38</v>
      </c>
      <c r="M7197" t="s">
        <v>200</v>
      </c>
      <c r="N7197" t="s">
        <v>376</v>
      </c>
      <c r="O7197" t="s">
        <v>202</v>
      </c>
      <c r="P7197" t="s">
        <v>7491</v>
      </c>
    </row>
    <row r="7198" spans="1:16" x14ac:dyDescent="0.25">
      <c r="A7198">
        <v>9502</v>
      </c>
      <c r="B7198" t="s">
        <v>360</v>
      </c>
      <c r="E7198" t="s">
        <v>7492</v>
      </c>
      <c r="F7198" t="s">
        <v>347</v>
      </c>
      <c r="G7198" t="s">
        <v>7259</v>
      </c>
      <c r="H7198" t="s">
        <v>198</v>
      </c>
      <c r="I7198" t="s">
        <v>7260</v>
      </c>
      <c r="J7198">
        <v>1995</v>
      </c>
      <c r="K7198">
        <v>1818</v>
      </c>
      <c r="L7198">
        <v>38</v>
      </c>
      <c r="M7198" t="s">
        <v>200</v>
      </c>
      <c r="N7198" t="s">
        <v>376</v>
      </c>
      <c r="O7198" t="s">
        <v>202</v>
      </c>
      <c r="P7198" t="s">
        <v>4717</v>
      </c>
    </row>
    <row r="7199" spans="1:16" x14ac:dyDescent="0.25">
      <c r="A7199">
        <v>9503</v>
      </c>
      <c r="B7199" t="s">
        <v>360</v>
      </c>
      <c r="E7199" t="s">
        <v>7464</v>
      </c>
      <c r="F7199" t="s">
        <v>347</v>
      </c>
      <c r="G7199" t="s">
        <v>7259</v>
      </c>
      <c r="H7199" t="s">
        <v>198</v>
      </c>
      <c r="I7199" t="s">
        <v>7260</v>
      </c>
      <c r="J7199">
        <v>1995</v>
      </c>
      <c r="K7199">
        <v>659</v>
      </c>
      <c r="L7199">
        <v>38</v>
      </c>
      <c r="M7199" t="s">
        <v>200</v>
      </c>
      <c r="N7199" t="s">
        <v>376</v>
      </c>
      <c r="O7199" t="s">
        <v>202</v>
      </c>
      <c r="P7199" t="s">
        <v>365</v>
      </c>
    </row>
    <row r="7200" spans="1:16" x14ac:dyDescent="0.25">
      <c r="A7200">
        <v>9504</v>
      </c>
      <c r="B7200" t="s">
        <v>360</v>
      </c>
      <c r="E7200" t="s">
        <v>7248</v>
      </c>
      <c r="F7200" t="s">
        <v>347</v>
      </c>
      <c r="G7200" t="s">
        <v>7259</v>
      </c>
      <c r="H7200" t="s">
        <v>198</v>
      </c>
      <c r="I7200" t="s">
        <v>7260</v>
      </c>
      <c r="J7200">
        <v>1995</v>
      </c>
      <c r="K7200">
        <v>798858</v>
      </c>
      <c r="L7200">
        <v>38</v>
      </c>
      <c r="M7200" t="s">
        <v>200</v>
      </c>
      <c r="N7200" t="s">
        <v>376</v>
      </c>
      <c r="O7200" t="s">
        <v>202</v>
      </c>
      <c r="P7200" t="s">
        <v>4705</v>
      </c>
    </row>
    <row r="7201" spans="1:16" x14ac:dyDescent="0.25">
      <c r="A7201">
        <v>9509</v>
      </c>
      <c r="B7201" t="s">
        <v>360</v>
      </c>
      <c r="E7201" t="s">
        <v>7493</v>
      </c>
      <c r="F7201" t="s">
        <v>347</v>
      </c>
      <c r="G7201" t="s">
        <v>317</v>
      </c>
      <c r="H7201" t="s">
        <v>198</v>
      </c>
      <c r="I7201" t="s">
        <v>7350</v>
      </c>
      <c r="J7201">
        <v>1971</v>
      </c>
      <c r="K7201">
        <v>1100425</v>
      </c>
      <c r="L7201">
        <v>28</v>
      </c>
      <c r="M7201" t="s">
        <v>200</v>
      </c>
      <c r="N7201" t="s">
        <v>364</v>
      </c>
      <c r="O7201" t="s">
        <v>202</v>
      </c>
      <c r="P7201" t="s">
        <v>365</v>
      </c>
    </row>
    <row r="7202" spans="1:16" x14ac:dyDescent="0.25">
      <c r="A7202">
        <v>9510</v>
      </c>
      <c r="B7202" t="s">
        <v>360</v>
      </c>
      <c r="E7202" t="s">
        <v>7494</v>
      </c>
      <c r="F7202" t="s">
        <v>347</v>
      </c>
      <c r="G7202" t="s">
        <v>317</v>
      </c>
      <c r="H7202" t="s">
        <v>198</v>
      </c>
      <c r="I7202" t="s">
        <v>7350</v>
      </c>
      <c r="J7202">
        <v>1979</v>
      </c>
      <c r="K7202">
        <v>44891</v>
      </c>
      <c r="L7202">
        <v>28</v>
      </c>
      <c r="M7202" t="s">
        <v>200</v>
      </c>
      <c r="N7202" t="s">
        <v>364</v>
      </c>
      <c r="O7202" t="s">
        <v>202</v>
      </c>
      <c r="P7202" t="s">
        <v>365</v>
      </c>
    </row>
    <row r="7203" spans="1:16" x14ac:dyDescent="0.25">
      <c r="A7203">
        <v>9511</v>
      </c>
      <c r="B7203" t="s">
        <v>360</v>
      </c>
      <c r="E7203" t="s">
        <v>7495</v>
      </c>
      <c r="F7203" t="s">
        <v>347</v>
      </c>
      <c r="G7203" t="s">
        <v>317</v>
      </c>
      <c r="H7203" t="s">
        <v>198</v>
      </c>
      <c r="I7203" t="s">
        <v>7350</v>
      </c>
      <c r="J7203">
        <v>1984</v>
      </c>
      <c r="K7203">
        <v>65365</v>
      </c>
      <c r="L7203">
        <v>28</v>
      </c>
      <c r="M7203" t="s">
        <v>200</v>
      </c>
      <c r="N7203" t="s">
        <v>364</v>
      </c>
      <c r="O7203" t="s">
        <v>202</v>
      </c>
      <c r="P7203" t="s">
        <v>365</v>
      </c>
    </row>
    <row r="7204" spans="1:16" x14ac:dyDescent="0.25">
      <c r="A7204">
        <v>9512</v>
      </c>
      <c r="B7204" t="s">
        <v>360</v>
      </c>
      <c r="E7204" t="s">
        <v>7496</v>
      </c>
      <c r="F7204" t="s">
        <v>347</v>
      </c>
      <c r="G7204" t="s">
        <v>317</v>
      </c>
      <c r="H7204" t="s">
        <v>198</v>
      </c>
      <c r="I7204" t="s">
        <v>7350</v>
      </c>
      <c r="J7204">
        <v>1984</v>
      </c>
      <c r="K7204">
        <v>47455</v>
      </c>
      <c r="L7204">
        <v>28</v>
      </c>
      <c r="M7204" t="s">
        <v>200</v>
      </c>
      <c r="N7204" t="s">
        <v>364</v>
      </c>
      <c r="O7204" t="s">
        <v>202</v>
      </c>
      <c r="P7204" t="s">
        <v>365</v>
      </c>
    </row>
    <row r="7205" spans="1:16" x14ac:dyDescent="0.25">
      <c r="A7205">
        <v>9513</v>
      </c>
      <c r="B7205" t="s">
        <v>360</v>
      </c>
      <c r="E7205" t="s">
        <v>7497</v>
      </c>
      <c r="F7205" t="s">
        <v>347</v>
      </c>
      <c r="G7205" t="s">
        <v>317</v>
      </c>
      <c r="H7205" t="s">
        <v>198</v>
      </c>
      <c r="I7205" t="s">
        <v>7350</v>
      </c>
      <c r="J7205">
        <v>1976</v>
      </c>
      <c r="K7205">
        <v>1115</v>
      </c>
      <c r="L7205">
        <v>28</v>
      </c>
      <c r="M7205" t="s">
        <v>200</v>
      </c>
      <c r="N7205" t="s">
        <v>364</v>
      </c>
      <c r="O7205" t="s">
        <v>202</v>
      </c>
      <c r="P7205" t="s">
        <v>365</v>
      </c>
    </row>
    <row r="7206" spans="1:16" x14ac:dyDescent="0.25">
      <c r="A7206">
        <v>9514</v>
      </c>
      <c r="B7206" t="s">
        <v>360</v>
      </c>
      <c r="E7206" t="s">
        <v>7498</v>
      </c>
      <c r="F7206" t="s">
        <v>347</v>
      </c>
      <c r="G7206" t="s">
        <v>7259</v>
      </c>
      <c r="H7206" t="s">
        <v>198</v>
      </c>
      <c r="I7206" t="s">
        <v>7260</v>
      </c>
      <c r="J7206">
        <v>1965</v>
      </c>
      <c r="K7206">
        <v>27482</v>
      </c>
      <c r="L7206">
        <v>38</v>
      </c>
      <c r="M7206" t="s">
        <v>200</v>
      </c>
      <c r="N7206" t="s">
        <v>436</v>
      </c>
      <c r="O7206" t="s">
        <v>202</v>
      </c>
      <c r="P7206" t="s">
        <v>6145</v>
      </c>
    </row>
    <row r="7207" spans="1:16" x14ac:dyDescent="0.25">
      <c r="A7207">
        <v>9517</v>
      </c>
      <c r="B7207" t="s">
        <v>360</v>
      </c>
      <c r="E7207" t="s">
        <v>7499</v>
      </c>
      <c r="F7207" t="s">
        <v>347</v>
      </c>
      <c r="G7207" t="s">
        <v>7259</v>
      </c>
      <c r="H7207" t="s">
        <v>198</v>
      </c>
      <c r="I7207" t="s">
        <v>7260</v>
      </c>
      <c r="J7207">
        <v>1966</v>
      </c>
      <c r="K7207">
        <v>27196</v>
      </c>
      <c r="L7207">
        <v>38</v>
      </c>
      <c r="M7207" t="s">
        <v>200</v>
      </c>
      <c r="N7207" t="s">
        <v>436</v>
      </c>
      <c r="O7207" t="s">
        <v>202</v>
      </c>
      <c r="P7207" t="s">
        <v>6145</v>
      </c>
    </row>
    <row r="7208" spans="1:16" x14ac:dyDescent="0.25">
      <c r="A7208">
        <v>9525</v>
      </c>
      <c r="B7208" t="s">
        <v>360</v>
      </c>
      <c r="E7208" t="s">
        <v>7500</v>
      </c>
      <c r="F7208" t="s">
        <v>347</v>
      </c>
      <c r="G7208" t="s">
        <v>7259</v>
      </c>
      <c r="H7208" t="s">
        <v>198</v>
      </c>
      <c r="I7208" t="s">
        <v>7260</v>
      </c>
      <c r="J7208">
        <v>1975</v>
      </c>
      <c r="K7208">
        <v>4579</v>
      </c>
      <c r="L7208">
        <v>38</v>
      </c>
      <c r="M7208" t="s">
        <v>200</v>
      </c>
      <c r="N7208" t="s">
        <v>383</v>
      </c>
      <c r="O7208" t="s">
        <v>202</v>
      </c>
      <c r="P7208" t="s">
        <v>6145</v>
      </c>
    </row>
    <row r="7209" spans="1:16" x14ac:dyDescent="0.25">
      <c r="A7209">
        <v>9526</v>
      </c>
      <c r="B7209" t="s">
        <v>360</v>
      </c>
      <c r="E7209" t="s">
        <v>7500</v>
      </c>
      <c r="F7209" t="s">
        <v>347</v>
      </c>
      <c r="G7209" t="s">
        <v>7259</v>
      </c>
      <c r="H7209" t="s">
        <v>198</v>
      </c>
      <c r="I7209" t="s">
        <v>7260</v>
      </c>
      <c r="J7209">
        <v>1976</v>
      </c>
      <c r="K7209">
        <v>2076</v>
      </c>
      <c r="L7209">
        <v>38</v>
      </c>
      <c r="M7209" t="s">
        <v>200</v>
      </c>
      <c r="N7209" t="s">
        <v>383</v>
      </c>
      <c r="O7209" t="s">
        <v>202</v>
      </c>
      <c r="P7209" t="s">
        <v>6145</v>
      </c>
    </row>
    <row r="7210" spans="1:16" x14ac:dyDescent="0.25">
      <c r="A7210">
        <v>9537</v>
      </c>
      <c r="B7210" t="s">
        <v>360</v>
      </c>
      <c r="E7210" t="s">
        <v>7501</v>
      </c>
      <c r="F7210" t="s">
        <v>347</v>
      </c>
      <c r="G7210" t="s">
        <v>7259</v>
      </c>
      <c r="H7210" t="s">
        <v>198</v>
      </c>
      <c r="I7210" t="s">
        <v>7260</v>
      </c>
      <c r="J7210">
        <v>1969</v>
      </c>
      <c r="K7210">
        <v>43025</v>
      </c>
      <c r="L7210">
        <v>38</v>
      </c>
      <c r="M7210" t="s">
        <v>200</v>
      </c>
      <c r="N7210" t="s">
        <v>436</v>
      </c>
      <c r="O7210" t="s">
        <v>202</v>
      </c>
      <c r="P7210" t="s">
        <v>6145</v>
      </c>
    </row>
    <row r="7211" spans="1:16" x14ac:dyDescent="0.25">
      <c r="A7211">
        <v>9538</v>
      </c>
      <c r="B7211" t="s">
        <v>360</v>
      </c>
      <c r="E7211" t="s">
        <v>7502</v>
      </c>
      <c r="F7211" t="s">
        <v>347</v>
      </c>
      <c r="G7211" t="s">
        <v>7259</v>
      </c>
      <c r="H7211" t="s">
        <v>198</v>
      </c>
      <c r="I7211" t="s">
        <v>7260</v>
      </c>
      <c r="J7211">
        <v>1971</v>
      </c>
      <c r="K7211">
        <v>26888</v>
      </c>
      <c r="L7211">
        <v>38</v>
      </c>
      <c r="M7211" t="s">
        <v>200</v>
      </c>
      <c r="N7211" t="s">
        <v>436</v>
      </c>
      <c r="O7211" t="s">
        <v>202</v>
      </c>
      <c r="P7211" t="s">
        <v>6145</v>
      </c>
    </row>
    <row r="7212" spans="1:16" x14ac:dyDescent="0.25">
      <c r="A7212">
        <v>9541</v>
      </c>
      <c r="B7212" t="s">
        <v>360</v>
      </c>
      <c r="E7212" t="s">
        <v>7503</v>
      </c>
      <c r="F7212" t="s">
        <v>347</v>
      </c>
      <c r="G7212" t="s">
        <v>7259</v>
      </c>
      <c r="H7212" t="s">
        <v>198</v>
      </c>
      <c r="I7212" t="s">
        <v>7260</v>
      </c>
      <c r="J7212">
        <v>1966</v>
      </c>
      <c r="K7212">
        <v>40525</v>
      </c>
      <c r="L7212">
        <v>38</v>
      </c>
      <c r="M7212" t="s">
        <v>200</v>
      </c>
      <c r="N7212" t="s">
        <v>668</v>
      </c>
      <c r="O7212" t="s">
        <v>202</v>
      </c>
      <c r="P7212" t="s">
        <v>365</v>
      </c>
    </row>
    <row r="7213" spans="1:16" x14ac:dyDescent="0.25">
      <c r="A7213">
        <v>9543</v>
      </c>
      <c r="B7213" t="s">
        <v>360</v>
      </c>
      <c r="E7213" t="s">
        <v>7504</v>
      </c>
      <c r="F7213" t="s">
        <v>347</v>
      </c>
      <c r="G7213" t="s">
        <v>7259</v>
      </c>
      <c r="H7213" t="s">
        <v>198</v>
      </c>
      <c r="I7213" t="s">
        <v>7260</v>
      </c>
      <c r="J7213">
        <v>1983</v>
      </c>
      <c r="K7213">
        <v>24573</v>
      </c>
      <c r="L7213">
        <v>38</v>
      </c>
      <c r="M7213" t="s">
        <v>200</v>
      </c>
      <c r="N7213" t="s">
        <v>668</v>
      </c>
      <c r="O7213" t="s">
        <v>202</v>
      </c>
      <c r="P7213" t="s">
        <v>365</v>
      </c>
    </row>
    <row r="7214" spans="1:16" x14ac:dyDescent="0.25">
      <c r="A7214">
        <v>9544</v>
      </c>
      <c r="B7214" t="s">
        <v>360</v>
      </c>
      <c r="E7214" t="s">
        <v>7505</v>
      </c>
      <c r="F7214" t="s">
        <v>347</v>
      </c>
      <c r="G7214" t="s">
        <v>7259</v>
      </c>
      <c r="H7214" t="s">
        <v>198</v>
      </c>
      <c r="I7214" t="s">
        <v>7260</v>
      </c>
      <c r="J7214">
        <v>1983</v>
      </c>
      <c r="K7214">
        <v>33292</v>
      </c>
      <c r="L7214">
        <v>38</v>
      </c>
      <c r="M7214" t="s">
        <v>200</v>
      </c>
      <c r="N7214" t="s">
        <v>668</v>
      </c>
      <c r="O7214" t="s">
        <v>202</v>
      </c>
      <c r="P7214" t="s">
        <v>365</v>
      </c>
    </row>
    <row r="7215" spans="1:16" x14ac:dyDescent="0.25">
      <c r="A7215">
        <v>9547</v>
      </c>
      <c r="B7215" t="s">
        <v>360</v>
      </c>
      <c r="E7215" t="s">
        <v>7504</v>
      </c>
      <c r="F7215" t="s">
        <v>347</v>
      </c>
      <c r="G7215" t="s">
        <v>7259</v>
      </c>
      <c r="H7215" t="s">
        <v>198</v>
      </c>
      <c r="I7215" t="s">
        <v>7260</v>
      </c>
      <c r="J7215">
        <v>1985</v>
      </c>
      <c r="K7215">
        <v>13487</v>
      </c>
      <c r="L7215">
        <v>38</v>
      </c>
      <c r="M7215" t="s">
        <v>200</v>
      </c>
      <c r="N7215" t="s">
        <v>668</v>
      </c>
      <c r="O7215" t="s">
        <v>202</v>
      </c>
      <c r="P7215" t="s">
        <v>365</v>
      </c>
    </row>
    <row r="7216" spans="1:16" x14ac:dyDescent="0.25">
      <c r="A7216">
        <v>9549</v>
      </c>
      <c r="B7216" t="s">
        <v>360</v>
      </c>
      <c r="E7216" t="s">
        <v>7506</v>
      </c>
      <c r="F7216" t="s">
        <v>347</v>
      </c>
      <c r="G7216" t="s">
        <v>7259</v>
      </c>
      <c r="H7216" t="s">
        <v>198</v>
      </c>
      <c r="I7216" t="s">
        <v>7260</v>
      </c>
      <c r="J7216">
        <v>1986</v>
      </c>
      <c r="K7216">
        <v>15715</v>
      </c>
      <c r="L7216">
        <v>38</v>
      </c>
      <c r="M7216" t="s">
        <v>200</v>
      </c>
      <c r="N7216" t="s">
        <v>364</v>
      </c>
      <c r="O7216" t="s">
        <v>202</v>
      </c>
      <c r="P7216" t="s">
        <v>365</v>
      </c>
    </row>
    <row r="7217" spans="1:16" x14ac:dyDescent="0.25">
      <c r="A7217">
        <v>9551</v>
      </c>
      <c r="B7217" t="s">
        <v>360</v>
      </c>
      <c r="E7217" t="s">
        <v>7507</v>
      </c>
      <c r="F7217" t="s">
        <v>347</v>
      </c>
      <c r="G7217" t="s">
        <v>7259</v>
      </c>
      <c r="H7217" t="s">
        <v>198</v>
      </c>
      <c r="I7217" t="s">
        <v>7260</v>
      </c>
      <c r="J7217">
        <v>1986</v>
      </c>
      <c r="K7217">
        <v>36522</v>
      </c>
      <c r="L7217">
        <v>38</v>
      </c>
      <c r="M7217" t="s">
        <v>200</v>
      </c>
      <c r="N7217" t="s">
        <v>364</v>
      </c>
      <c r="O7217" t="s">
        <v>202</v>
      </c>
      <c r="P7217" t="s">
        <v>365</v>
      </c>
    </row>
    <row r="7218" spans="1:16" x14ac:dyDescent="0.25">
      <c r="A7218">
        <v>9552</v>
      </c>
      <c r="B7218" t="s">
        <v>360</v>
      </c>
      <c r="E7218" t="s">
        <v>7505</v>
      </c>
      <c r="F7218" t="s">
        <v>347</v>
      </c>
      <c r="G7218" t="s">
        <v>7259</v>
      </c>
      <c r="H7218" t="s">
        <v>198</v>
      </c>
      <c r="I7218" t="s">
        <v>7260</v>
      </c>
      <c r="J7218">
        <v>1986</v>
      </c>
      <c r="K7218">
        <v>3874</v>
      </c>
      <c r="L7218">
        <v>38</v>
      </c>
      <c r="M7218" t="s">
        <v>200</v>
      </c>
      <c r="N7218" t="s">
        <v>376</v>
      </c>
      <c r="O7218" t="s">
        <v>202</v>
      </c>
      <c r="P7218" t="s">
        <v>365</v>
      </c>
    </row>
    <row r="7219" spans="1:16" x14ac:dyDescent="0.25">
      <c r="A7219">
        <v>9554</v>
      </c>
      <c r="B7219" t="s">
        <v>360</v>
      </c>
      <c r="E7219" t="s">
        <v>7505</v>
      </c>
      <c r="F7219" t="s">
        <v>347</v>
      </c>
      <c r="G7219" t="s">
        <v>7259</v>
      </c>
      <c r="H7219" t="s">
        <v>198</v>
      </c>
      <c r="I7219" t="s">
        <v>7260</v>
      </c>
      <c r="J7219">
        <v>1986</v>
      </c>
      <c r="K7219">
        <v>14121</v>
      </c>
      <c r="L7219">
        <v>38</v>
      </c>
      <c r="M7219" t="s">
        <v>200</v>
      </c>
      <c r="N7219" t="s">
        <v>376</v>
      </c>
      <c r="O7219" t="s">
        <v>202</v>
      </c>
      <c r="P7219" t="s">
        <v>365</v>
      </c>
    </row>
    <row r="7220" spans="1:16" x14ac:dyDescent="0.25">
      <c r="A7220">
        <v>9555</v>
      </c>
      <c r="B7220" t="s">
        <v>360</v>
      </c>
      <c r="E7220" t="s">
        <v>7503</v>
      </c>
      <c r="F7220" t="s">
        <v>347</v>
      </c>
      <c r="G7220" t="s">
        <v>7259</v>
      </c>
      <c r="H7220" t="s">
        <v>198</v>
      </c>
      <c r="I7220" t="s">
        <v>7260</v>
      </c>
      <c r="J7220">
        <v>1986</v>
      </c>
      <c r="K7220">
        <v>50901</v>
      </c>
      <c r="L7220">
        <v>38</v>
      </c>
      <c r="M7220" t="s">
        <v>200</v>
      </c>
      <c r="N7220" t="s">
        <v>376</v>
      </c>
      <c r="O7220" t="s">
        <v>202</v>
      </c>
      <c r="P7220" t="s">
        <v>365</v>
      </c>
    </row>
    <row r="7221" spans="1:16" x14ac:dyDescent="0.25">
      <c r="A7221">
        <v>9557</v>
      </c>
      <c r="B7221" t="s">
        <v>360</v>
      </c>
      <c r="E7221" t="s">
        <v>7508</v>
      </c>
      <c r="F7221" t="s">
        <v>347</v>
      </c>
      <c r="G7221" t="s">
        <v>7259</v>
      </c>
      <c r="H7221" t="s">
        <v>198</v>
      </c>
      <c r="I7221" t="s">
        <v>7260</v>
      </c>
      <c r="J7221">
        <v>1987</v>
      </c>
      <c r="K7221">
        <v>9171</v>
      </c>
      <c r="L7221">
        <v>38</v>
      </c>
      <c r="M7221" t="s">
        <v>200</v>
      </c>
      <c r="N7221" t="s">
        <v>376</v>
      </c>
      <c r="O7221" t="s">
        <v>202</v>
      </c>
      <c r="P7221" t="s">
        <v>365</v>
      </c>
    </row>
    <row r="7222" spans="1:16" x14ac:dyDescent="0.25">
      <c r="A7222">
        <v>9558</v>
      </c>
      <c r="B7222" t="s">
        <v>360</v>
      </c>
      <c r="E7222" t="s">
        <v>7509</v>
      </c>
      <c r="F7222" t="s">
        <v>347</v>
      </c>
      <c r="G7222" t="s">
        <v>7259</v>
      </c>
      <c r="H7222" t="s">
        <v>198</v>
      </c>
      <c r="I7222" t="s">
        <v>7260</v>
      </c>
      <c r="J7222">
        <v>1986</v>
      </c>
      <c r="K7222">
        <v>16412</v>
      </c>
      <c r="L7222">
        <v>38</v>
      </c>
      <c r="M7222" t="s">
        <v>200</v>
      </c>
      <c r="N7222" t="s">
        <v>376</v>
      </c>
      <c r="O7222" t="s">
        <v>202</v>
      </c>
      <c r="P7222" t="s">
        <v>365</v>
      </c>
    </row>
    <row r="7223" spans="1:16" x14ac:dyDescent="0.25">
      <c r="A7223">
        <v>9559</v>
      </c>
      <c r="B7223" t="s">
        <v>360</v>
      </c>
      <c r="E7223" t="s">
        <v>7510</v>
      </c>
      <c r="F7223" t="s">
        <v>347</v>
      </c>
      <c r="G7223" t="s">
        <v>7259</v>
      </c>
      <c r="H7223" t="s">
        <v>198</v>
      </c>
      <c r="I7223" t="s">
        <v>7260</v>
      </c>
      <c r="J7223">
        <v>1986</v>
      </c>
      <c r="K7223">
        <v>24298</v>
      </c>
      <c r="L7223">
        <v>38</v>
      </c>
      <c r="M7223" t="s">
        <v>200</v>
      </c>
      <c r="N7223" t="s">
        <v>364</v>
      </c>
      <c r="O7223" t="s">
        <v>202</v>
      </c>
      <c r="P7223" t="s">
        <v>365</v>
      </c>
    </row>
    <row r="7224" spans="1:16" x14ac:dyDescent="0.25">
      <c r="A7224">
        <v>9562</v>
      </c>
      <c r="B7224" t="s">
        <v>360</v>
      </c>
      <c r="E7224" t="s">
        <v>7511</v>
      </c>
      <c r="F7224" t="s">
        <v>347</v>
      </c>
      <c r="G7224" t="s">
        <v>7259</v>
      </c>
      <c r="H7224" t="s">
        <v>198</v>
      </c>
      <c r="I7224" t="s">
        <v>7260</v>
      </c>
      <c r="J7224">
        <v>1986</v>
      </c>
      <c r="K7224">
        <v>63733</v>
      </c>
      <c r="L7224">
        <v>38</v>
      </c>
      <c r="M7224" t="s">
        <v>200</v>
      </c>
      <c r="N7224" t="s">
        <v>376</v>
      </c>
      <c r="O7224" t="s">
        <v>202</v>
      </c>
      <c r="P7224" t="s">
        <v>365</v>
      </c>
    </row>
    <row r="7225" spans="1:16" x14ac:dyDescent="0.25">
      <c r="A7225">
        <v>9563</v>
      </c>
      <c r="B7225" t="s">
        <v>360</v>
      </c>
      <c r="E7225" t="s">
        <v>7512</v>
      </c>
      <c r="F7225" t="s">
        <v>347</v>
      </c>
      <c r="G7225" t="s">
        <v>7259</v>
      </c>
      <c r="H7225" t="s">
        <v>198</v>
      </c>
      <c r="I7225" t="s">
        <v>7260</v>
      </c>
      <c r="J7225">
        <v>1991</v>
      </c>
      <c r="K7225">
        <v>28655</v>
      </c>
      <c r="L7225">
        <v>38</v>
      </c>
      <c r="M7225" t="s">
        <v>200</v>
      </c>
      <c r="N7225" t="s">
        <v>376</v>
      </c>
      <c r="O7225" t="s">
        <v>202</v>
      </c>
      <c r="P7225" t="s">
        <v>365</v>
      </c>
    </row>
    <row r="7226" spans="1:16" x14ac:dyDescent="0.25">
      <c r="A7226">
        <v>9564</v>
      </c>
      <c r="B7226" t="s">
        <v>360</v>
      </c>
      <c r="E7226" t="s">
        <v>7506</v>
      </c>
      <c r="F7226" t="s">
        <v>347</v>
      </c>
      <c r="G7226" t="s">
        <v>7259</v>
      </c>
      <c r="H7226" t="s">
        <v>198</v>
      </c>
      <c r="I7226" t="s">
        <v>7260</v>
      </c>
      <c r="J7226">
        <v>1991</v>
      </c>
      <c r="K7226">
        <v>24644</v>
      </c>
      <c r="L7226">
        <v>38</v>
      </c>
      <c r="M7226" t="s">
        <v>200</v>
      </c>
      <c r="N7226" t="s">
        <v>364</v>
      </c>
      <c r="O7226" t="s">
        <v>202</v>
      </c>
      <c r="P7226" t="s">
        <v>365</v>
      </c>
    </row>
    <row r="7227" spans="1:16" x14ac:dyDescent="0.25">
      <c r="A7227">
        <v>9566</v>
      </c>
      <c r="B7227" t="s">
        <v>360</v>
      </c>
      <c r="E7227" t="s">
        <v>7505</v>
      </c>
      <c r="F7227" t="s">
        <v>347</v>
      </c>
      <c r="G7227" t="s">
        <v>7259</v>
      </c>
      <c r="H7227" t="s">
        <v>198</v>
      </c>
      <c r="I7227" t="s">
        <v>7260</v>
      </c>
      <c r="J7227">
        <v>1992</v>
      </c>
      <c r="K7227">
        <v>155763</v>
      </c>
      <c r="L7227">
        <v>38</v>
      </c>
      <c r="M7227" t="s">
        <v>200</v>
      </c>
      <c r="N7227" t="s">
        <v>376</v>
      </c>
      <c r="O7227" t="s">
        <v>202</v>
      </c>
      <c r="P7227" t="s">
        <v>365</v>
      </c>
    </row>
    <row r="7228" spans="1:16" x14ac:dyDescent="0.25">
      <c r="A7228">
        <v>9567</v>
      </c>
      <c r="B7228" t="s">
        <v>360</v>
      </c>
      <c r="E7228" t="s">
        <v>7505</v>
      </c>
      <c r="F7228" t="s">
        <v>347</v>
      </c>
      <c r="G7228" t="s">
        <v>7259</v>
      </c>
      <c r="H7228" t="s">
        <v>198</v>
      </c>
      <c r="I7228" t="s">
        <v>7260</v>
      </c>
      <c r="J7228">
        <v>1993</v>
      </c>
      <c r="K7228">
        <v>132616</v>
      </c>
      <c r="L7228">
        <v>38</v>
      </c>
      <c r="M7228" t="s">
        <v>200</v>
      </c>
      <c r="N7228" t="s">
        <v>376</v>
      </c>
      <c r="O7228" t="s">
        <v>202</v>
      </c>
      <c r="P7228" t="s">
        <v>365</v>
      </c>
    </row>
    <row r="7229" spans="1:16" x14ac:dyDescent="0.25">
      <c r="A7229">
        <v>9570</v>
      </c>
      <c r="B7229" t="s">
        <v>360</v>
      </c>
      <c r="E7229" t="s">
        <v>7513</v>
      </c>
      <c r="F7229" t="s">
        <v>347</v>
      </c>
      <c r="G7229" t="s">
        <v>7259</v>
      </c>
      <c r="H7229" t="s">
        <v>198</v>
      </c>
      <c r="I7229" t="s">
        <v>7260</v>
      </c>
      <c r="J7229">
        <v>1967</v>
      </c>
      <c r="K7229">
        <v>32439</v>
      </c>
      <c r="L7229">
        <v>38</v>
      </c>
      <c r="M7229" t="s">
        <v>200</v>
      </c>
      <c r="N7229" t="s">
        <v>668</v>
      </c>
      <c r="O7229" t="s">
        <v>202</v>
      </c>
      <c r="P7229" t="s">
        <v>365</v>
      </c>
    </row>
    <row r="7230" spans="1:16" x14ac:dyDescent="0.25">
      <c r="A7230">
        <v>9572</v>
      </c>
      <c r="B7230" t="s">
        <v>399</v>
      </c>
      <c r="E7230" t="s">
        <v>7514</v>
      </c>
      <c r="F7230" t="s">
        <v>347</v>
      </c>
      <c r="G7230" t="s">
        <v>7259</v>
      </c>
      <c r="H7230" t="s">
        <v>198</v>
      </c>
      <c r="I7230" t="s">
        <v>7260</v>
      </c>
      <c r="J7230">
        <v>1960</v>
      </c>
      <c r="K7230">
        <v>1855</v>
      </c>
      <c r="L7230">
        <v>38</v>
      </c>
      <c r="M7230" t="s">
        <v>200</v>
      </c>
      <c r="N7230" t="s">
        <v>1203</v>
      </c>
      <c r="O7230" t="s">
        <v>202</v>
      </c>
      <c r="P7230" t="s">
        <v>1178</v>
      </c>
    </row>
    <row r="7231" spans="1:16" x14ac:dyDescent="0.25">
      <c r="A7231">
        <v>9573</v>
      </c>
      <c r="B7231" t="s">
        <v>399</v>
      </c>
      <c r="E7231" t="s">
        <v>7515</v>
      </c>
      <c r="F7231" t="s">
        <v>347</v>
      </c>
      <c r="G7231" t="s">
        <v>7259</v>
      </c>
      <c r="H7231" t="s">
        <v>198</v>
      </c>
      <c r="I7231" t="s">
        <v>7260</v>
      </c>
      <c r="J7231">
        <v>1975</v>
      </c>
      <c r="K7231">
        <v>6829</v>
      </c>
      <c r="L7231">
        <v>38</v>
      </c>
      <c r="M7231" t="s">
        <v>200</v>
      </c>
      <c r="N7231" t="s">
        <v>1203</v>
      </c>
      <c r="O7231" t="s">
        <v>202</v>
      </c>
      <c r="P7231" t="s">
        <v>7516</v>
      </c>
    </row>
    <row r="7232" spans="1:16" x14ac:dyDescent="0.25">
      <c r="A7232">
        <v>9574</v>
      </c>
      <c r="B7232" t="s">
        <v>399</v>
      </c>
      <c r="E7232" t="s">
        <v>7517</v>
      </c>
      <c r="F7232" t="s">
        <v>347</v>
      </c>
      <c r="G7232" t="s">
        <v>7259</v>
      </c>
      <c r="H7232" t="s">
        <v>198</v>
      </c>
      <c r="I7232" t="s">
        <v>7260</v>
      </c>
      <c r="J7232">
        <v>1964</v>
      </c>
      <c r="K7232">
        <v>3663</v>
      </c>
      <c r="L7232">
        <v>38</v>
      </c>
      <c r="M7232" t="s">
        <v>200</v>
      </c>
      <c r="N7232" t="s">
        <v>1203</v>
      </c>
      <c r="O7232" t="s">
        <v>202</v>
      </c>
      <c r="P7232" t="s">
        <v>5170</v>
      </c>
    </row>
    <row r="7233" spans="1:16" x14ac:dyDescent="0.25">
      <c r="A7233">
        <v>9575</v>
      </c>
      <c r="B7233" t="s">
        <v>399</v>
      </c>
      <c r="E7233" t="s">
        <v>7518</v>
      </c>
      <c r="F7233" t="s">
        <v>347</v>
      </c>
      <c r="G7233" t="s">
        <v>7259</v>
      </c>
      <c r="H7233" t="s">
        <v>198</v>
      </c>
      <c r="I7233" t="s">
        <v>7260</v>
      </c>
      <c r="J7233">
        <v>1975</v>
      </c>
      <c r="K7233">
        <v>1950</v>
      </c>
      <c r="L7233">
        <v>38</v>
      </c>
      <c r="M7233" t="s">
        <v>200</v>
      </c>
      <c r="N7233" t="s">
        <v>1203</v>
      </c>
      <c r="O7233" t="s">
        <v>202</v>
      </c>
      <c r="P7233" t="s">
        <v>5170</v>
      </c>
    </row>
    <row r="7234" spans="1:16" x14ac:dyDescent="0.25">
      <c r="A7234">
        <v>9576</v>
      </c>
      <c r="B7234" t="s">
        <v>425</v>
      </c>
      <c r="E7234" t="s">
        <v>7519</v>
      </c>
      <c r="F7234" t="s">
        <v>347</v>
      </c>
      <c r="G7234" t="s">
        <v>7259</v>
      </c>
      <c r="H7234" t="s">
        <v>198</v>
      </c>
      <c r="I7234" t="s">
        <v>7260</v>
      </c>
      <c r="J7234">
        <v>1964</v>
      </c>
      <c r="K7234">
        <v>5303</v>
      </c>
      <c r="L7234">
        <v>38</v>
      </c>
      <c r="M7234" t="s">
        <v>200</v>
      </c>
      <c r="N7234" t="s">
        <v>436</v>
      </c>
      <c r="O7234" t="s">
        <v>202</v>
      </c>
      <c r="P7234" t="s">
        <v>1674</v>
      </c>
    </row>
    <row r="7235" spans="1:16" x14ac:dyDescent="0.25">
      <c r="A7235">
        <v>9577</v>
      </c>
      <c r="B7235" t="s">
        <v>399</v>
      </c>
      <c r="E7235" t="s">
        <v>7520</v>
      </c>
      <c r="F7235" t="s">
        <v>347</v>
      </c>
      <c r="G7235" t="s">
        <v>7259</v>
      </c>
      <c r="H7235" t="s">
        <v>198</v>
      </c>
      <c r="I7235" t="s">
        <v>7260</v>
      </c>
      <c r="J7235">
        <v>1965</v>
      </c>
      <c r="K7235">
        <v>9837</v>
      </c>
      <c r="L7235">
        <v>38</v>
      </c>
      <c r="M7235" t="s">
        <v>200</v>
      </c>
      <c r="N7235" t="s">
        <v>1203</v>
      </c>
      <c r="O7235" t="s">
        <v>202</v>
      </c>
      <c r="P7235" t="s">
        <v>1242</v>
      </c>
    </row>
    <row r="7236" spans="1:16" x14ac:dyDescent="0.25">
      <c r="A7236">
        <v>9578</v>
      </c>
      <c r="B7236" t="s">
        <v>399</v>
      </c>
      <c r="E7236" t="s">
        <v>7521</v>
      </c>
      <c r="F7236" t="s">
        <v>347</v>
      </c>
      <c r="G7236" t="s">
        <v>7259</v>
      </c>
      <c r="H7236" t="s">
        <v>198</v>
      </c>
      <c r="I7236" t="s">
        <v>7260</v>
      </c>
      <c r="J7236">
        <v>1989</v>
      </c>
      <c r="K7236">
        <v>15252</v>
      </c>
      <c r="L7236">
        <v>38</v>
      </c>
      <c r="M7236" t="s">
        <v>200</v>
      </c>
      <c r="N7236" t="s">
        <v>1203</v>
      </c>
      <c r="O7236" t="s">
        <v>202</v>
      </c>
      <c r="P7236" t="s">
        <v>1242</v>
      </c>
    </row>
    <row r="7237" spans="1:16" x14ac:dyDescent="0.25">
      <c r="A7237">
        <v>9579</v>
      </c>
      <c r="B7237" t="s">
        <v>399</v>
      </c>
      <c r="E7237" t="s">
        <v>7522</v>
      </c>
      <c r="F7237" t="s">
        <v>347</v>
      </c>
      <c r="G7237" t="s">
        <v>7259</v>
      </c>
      <c r="H7237" t="s">
        <v>198</v>
      </c>
      <c r="I7237" t="s">
        <v>7260</v>
      </c>
      <c r="J7237">
        <v>1986</v>
      </c>
      <c r="K7237">
        <v>27800</v>
      </c>
      <c r="L7237">
        <v>38</v>
      </c>
      <c r="M7237" t="s">
        <v>200</v>
      </c>
      <c r="N7237" t="s">
        <v>1203</v>
      </c>
      <c r="O7237" t="s">
        <v>202</v>
      </c>
      <c r="P7237" t="s">
        <v>7523</v>
      </c>
    </row>
    <row r="7238" spans="1:16" x14ac:dyDescent="0.25">
      <c r="A7238">
        <v>9580</v>
      </c>
      <c r="B7238" t="s">
        <v>399</v>
      </c>
      <c r="E7238" t="s">
        <v>7394</v>
      </c>
      <c r="F7238" t="s">
        <v>347</v>
      </c>
      <c r="G7238" t="s">
        <v>7259</v>
      </c>
      <c r="H7238" t="s">
        <v>198</v>
      </c>
      <c r="I7238" t="s">
        <v>7260</v>
      </c>
      <c r="J7238">
        <v>1964</v>
      </c>
      <c r="K7238">
        <v>2975</v>
      </c>
      <c r="L7238">
        <v>38</v>
      </c>
      <c r="M7238" t="s">
        <v>200</v>
      </c>
      <c r="N7238" t="s">
        <v>1203</v>
      </c>
      <c r="O7238" t="s">
        <v>202</v>
      </c>
      <c r="P7238" t="s">
        <v>1242</v>
      </c>
    </row>
    <row r="7239" spans="1:16" x14ac:dyDescent="0.25">
      <c r="A7239">
        <v>9581</v>
      </c>
      <c r="B7239" t="s">
        <v>399</v>
      </c>
      <c r="E7239" t="s">
        <v>7524</v>
      </c>
      <c r="F7239" t="s">
        <v>347</v>
      </c>
      <c r="G7239" t="s">
        <v>7259</v>
      </c>
      <c r="H7239" t="s">
        <v>198</v>
      </c>
      <c r="I7239" t="s">
        <v>7260</v>
      </c>
      <c r="J7239">
        <v>1993</v>
      </c>
      <c r="K7239">
        <v>114727</v>
      </c>
      <c r="L7239">
        <v>38</v>
      </c>
      <c r="M7239" t="s">
        <v>200</v>
      </c>
      <c r="N7239" t="s">
        <v>401</v>
      </c>
      <c r="O7239" t="s">
        <v>202</v>
      </c>
      <c r="P7239" t="s">
        <v>1242</v>
      </c>
    </row>
    <row r="7240" spans="1:16" x14ac:dyDescent="0.25">
      <c r="A7240">
        <v>9582</v>
      </c>
      <c r="B7240" t="s">
        <v>399</v>
      </c>
      <c r="E7240" t="s">
        <v>7525</v>
      </c>
      <c r="F7240" t="s">
        <v>347</v>
      </c>
      <c r="G7240" t="s">
        <v>7259</v>
      </c>
      <c r="H7240" t="s">
        <v>198</v>
      </c>
      <c r="I7240" t="s">
        <v>7260</v>
      </c>
      <c r="J7240">
        <v>1993</v>
      </c>
      <c r="K7240">
        <v>21303</v>
      </c>
      <c r="L7240">
        <v>38</v>
      </c>
      <c r="M7240" t="s">
        <v>200</v>
      </c>
      <c r="N7240" t="s">
        <v>401</v>
      </c>
      <c r="O7240" t="s">
        <v>202</v>
      </c>
      <c r="P7240" t="s">
        <v>2496</v>
      </c>
    </row>
    <row r="7241" spans="1:16" x14ac:dyDescent="0.25">
      <c r="A7241">
        <v>9583</v>
      </c>
      <c r="B7241" t="s">
        <v>399</v>
      </c>
      <c r="E7241" t="s">
        <v>7524</v>
      </c>
      <c r="F7241" t="s">
        <v>347</v>
      </c>
      <c r="G7241" t="s">
        <v>7259</v>
      </c>
      <c r="H7241" t="s">
        <v>198</v>
      </c>
      <c r="I7241" t="s">
        <v>7260</v>
      </c>
      <c r="J7241">
        <v>1993</v>
      </c>
      <c r="K7241">
        <v>105855</v>
      </c>
      <c r="L7241">
        <v>38</v>
      </c>
      <c r="M7241" t="s">
        <v>200</v>
      </c>
      <c r="N7241" t="s">
        <v>401</v>
      </c>
      <c r="O7241" t="s">
        <v>202</v>
      </c>
      <c r="P7241" t="s">
        <v>1242</v>
      </c>
    </row>
    <row r="7242" spans="1:16" x14ac:dyDescent="0.25">
      <c r="A7242">
        <v>9584</v>
      </c>
      <c r="B7242" t="s">
        <v>399</v>
      </c>
      <c r="E7242" t="s">
        <v>7526</v>
      </c>
      <c r="F7242" t="s">
        <v>347</v>
      </c>
      <c r="G7242" t="s">
        <v>7259</v>
      </c>
      <c r="H7242" t="s">
        <v>198</v>
      </c>
      <c r="I7242" t="s">
        <v>7260</v>
      </c>
      <c r="J7242">
        <v>1993</v>
      </c>
      <c r="K7242">
        <v>13621</v>
      </c>
      <c r="L7242">
        <v>38</v>
      </c>
      <c r="M7242" t="s">
        <v>200</v>
      </c>
      <c r="N7242" t="s">
        <v>401</v>
      </c>
      <c r="O7242" t="s">
        <v>202</v>
      </c>
      <c r="P7242" t="s">
        <v>442</v>
      </c>
    </row>
    <row r="7243" spans="1:16" x14ac:dyDescent="0.25">
      <c r="A7243">
        <v>9585</v>
      </c>
      <c r="B7243" t="s">
        <v>399</v>
      </c>
      <c r="E7243" t="s">
        <v>7527</v>
      </c>
      <c r="F7243" t="s">
        <v>347</v>
      </c>
      <c r="G7243" t="s">
        <v>7259</v>
      </c>
      <c r="H7243" t="s">
        <v>198</v>
      </c>
      <c r="I7243" t="s">
        <v>7260</v>
      </c>
      <c r="J7243">
        <v>1993</v>
      </c>
      <c r="K7243">
        <v>4504</v>
      </c>
      <c r="L7243">
        <v>38</v>
      </c>
      <c r="M7243" t="s">
        <v>200</v>
      </c>
      <c r="N7243" t="s">
        <v>401</v>
      </c>
      <c r="O7243" t="s">
        <v>202</v>
      </c>
      <c r="P7243" t="s">
        <v>450</v>
      </c>
    </row>
    <row r="7244" spans="1:16" x14ac:dyDescent="0.25">
      <c r="A7244">
        <v>9588</v>
      </c>
      <c r="B7244" t="s">
        <v>425</v>
      </c>
      <c r="E7244" t="s">
        <v>7528</v>
      </c>
      <c r="F7244" t="s">
        <v>347</v>
      </c>
      <c r="G7244" t="s">
        <v>7259</v>
      </c>
      <c r="H7244" t="s">
        <v>198</v>
      </c>
      <c r="I7244" t="s">
        <v>7260</v>
      </c>
      <c r="J7244">
        <v>1959</v>
      </c>
      <c r="K7244">
        <v>408</v>
      </c>
      <c r="L7244">
        <v>38</v>
      </c>
      <c r="M7244" t="s">
        <v>200</v>
      </c>
      <c r="N7244" t="s">
        <v>436</v>
      </c>
      <c r="O7244" t="s">
        <v>202</v>
      </c>
      <c r="P7244" t="s">
        <v>1674</v>
      </c>
    </row>
    <row r="7245" spans="1:16" x14ac:dyDescent="0.25">
      <c r="A7245">
        <v>9589</v>
      </c>
      <c r="B7245" t="s">
        <v>425</v>
      </c>
      <c r="E7245" t="s">
        <v>7529</v>
      </c>
      <c r="F7245" t="s">
        <v>347</v>
      </c>
      <c r="G7245" t="s">
        <v>7259</v>
      </c>
      <c r="H7245" t="s">
        <v>198</v>
      </c>
      <c r="I7245" t="s">
        <v>7260</v>
      </c>
      <c r="J7245">
        <v>1959</v>
      </c>
      <c r="K7245">
        <v>420</v>
      </c>
      <c r="L7245">
        <v>38</v>
      </c>
      <c r="M7245" t="s">
        <v>200</v>
      </c>
      <c r="N7245" t="s">
        <v>436</v>
      </c>
      <c r="O7245" t="s">
        <v>202</v>
      </c>
      <c r="P7245" t="s">
        <v>1674</v>
      </c>
    </row>
    <row r="7246" spans="1:16" x14ac:dyDescent="0.25">
      <c r="A7246">
        <v>9590</v>
      </c>
      <c r="B7246" t="s">
        <v>425</v>
      </c>
      <c r="E7246" t="s">
        <v>7530</v>
      </c>
      <c r="F7246" t="s">
        <v>347</v>
      </c>
      <c r="G7246" t="s">
        <v>7259</v>
      </c>
      <c r="H7246" t="s">
        <v>198</v>
      </c>
      <c r="I7246" t="s">
        <v>7260</v>
      </c>
      <c r="J7246">
        <v>1950</v>
      </c>
      <c r="K7246">
        <v>268</v>
      </c>
      <c r="L7246">
        <v>38</v>
      </c>
      <c r="M7246" t="s">
        <v>200</v>
      </c>
      <c r="N7246" t="s">
        <v>436</v>
      </c>
      <c r="O7246" t="s">
        <v>202</v>
      </c>
      <c r="P7246" t="s">
        <v>1674</v>
      </c>
    </row>
    <row r="7247" spans="1:16" x14ac:dyDescent="0.25">
      <c r="A7247">
        <v>9591</v>
      </c>
      <c r="B7247" t="s">
        <v>425</v>
      </c>
      <c r="E7247" t="s">
        <v>7531</v>
      </c>
      <c r="F7247" t="s">
        <v>347</v>
      </c>
      <c r="G7247" t="s">
        <v>7259</v>
      </c>
      <c r="H7247" t="s">
        <v>198</v>
      </c>
      <c r="I7247" t="s">
        <v>7260</v>
      </c>
      <c r="J7247">
        <v>1949</v>
      </c>
      <c r="K7247">
        <v>73</v>
      </c>
      <c r="L7247">
        <v>38</v>
      </c>
      <c r="M7247" t="s">
        <v>200</v>
      </c>
      <c r="N7247" t="s">
        <v>668</v>
      </c>
      <c r="O7247" t="s">
        <v>202</v>
      </c>
      <c r="P7247" t="s">
        <v>3808</v>
      </c>
    </row>
    <row r="7248" spans="1:16" x14ac:dyDescent="0.25">
      <c r="A7248">
        <v>9592</v>
      </c>
      <c r="B7248" t="s">
        <v>425</v>
      </c>
      <c r="E7248" t="s">
        <v>7532</v>
      </c>
      <c r="F7248" t="s">
        <v>347</v>
      </c>
      <c r="G7248" t="s">
        <v>7259</v>
      </c>
      <c r="H7248" t="s">
        <v>198</v>
      </c>
      <c r="I7248" t="s">
        <v>7260</v>
      </c>
      <c r="J7248">
        <v>1951</v>
      </c>
      <c r="K7248">
        <v>103</v>
      </c>
      <c r="L7248">
        <v>38</v>
      </c>
      <c r="M7248" t="s">
        <v>200</v>
      </c>
      <c r="N7248" t="s">
        <v>668</v>
      </c>
      <c r="O7248" t="s">
        <v>202</v>
      </c>
      <c r="P7248" t="s">
        <v>3808</v>
      </c>
    </row>
    <row r="7249" spans="1:16" x14ac:dyDescent="0.25">
      <c r="A7249">
        <v>9593</v>
      </c>
      <c r="B7249" t="s">
        <v>425</v>
      </c>
      <c r="E7249" t="s">
        <v>7533</v>
      </c>
      <c r="F7249" t="s">
        <v>347</v>
      </c>
      <c r="G7249" t="s">
        <v>7259</v>
      </c>
      <c r="H7249" t="s">
        <v>198</v>
      </c>
      <c r="I7249" t="s">
        <v>7260</v>
      </c>
      <c r="J7249">
        <v>1957</v>
      </c>
      <c r="K7249">
        <v>24</v>
      </c>
      <c r="L7249">
        <v>38</v>
      </c>
      <c r="M7249" t="s">
        <v>200</v>
      </c>
      <c r="N7249" t="s">
        <v>668</v>
      </c>
      <c r="O7249" t="s">
        <v>202</v>
      </c>
      <c r="P7249" t="s">
        <v>3808</v>
      </c>
    </row>
    <row r="7250" spans="1:16" x14ac:dyDescent="0.25">
      <c r="A7250">
        <v>9594</v>
      </c>
      <c r="B7250" t="s">
        <v>425</v>
      </c>
      <c r="E7250" t="s">
        <v>7534</v>
      </c>
      <c r="F7250" t="s">
        <v>347</v>
      </c>
      <c r="G7250" t="s">
        <v>7259</v>
      </c>
      <c r="H7250" t="s">
        <v>198</v>
      </c>
      <c r="I7250" t="s">
        <v>7260</v>
      </c>
      <c r="J7250">
        <v>1958</v>
      </c>
      <c r="K7250">
        <v>39</v>
      </c>
      <c r="L7250">
        <v>38</v>
      </c>
      <c r="M7250" t="s">
        <v>200</v>
      </c>
      <c r="N7250" t="s">
        <v>668</v>
      </c>
      <c r="O7250" t="s">
        <v>202</v>
      </c>
      <c r="P7250" t="s">
        <v>3808</v>
      </c>
    </row>
    <row r="7251" spans="1:16" x14ac:dyDescent="0.25">
      <c r="A7251">
        <v>9595</v>
      </c>
      <c r="B7251" t="s">
        <v>425</v>
      </c>
      <c r="E7251" t="s">
        <v>7535</v>
      </c>
      <c r="F7251" t="s">
        <v>347</v>
      </c>
      <c r="G7251" t="s">
        <v>7259</v>
      </c>
      <c r="H7251" t="s">
        <v>198</v>
      </c>
      <c r="I7251" t="s">
        <v>7260</v>
      </c>
      <c r="J7251">
        <v>1949</v>
      </c>
      <c r="K7251">
        <v>985</v>
      </c>
      <c r="L7251">
        <v>38</v>
      </c>
      <c r="M7251" t="s">
        <v>200</v>
      </c>
      <c r="N7251" t="s">
        <v>436</v>
      </c>
      <c r="O7251" t="s">
        <v>202</v>
      </c>
      <c r="P7251" t="s">
        <v>1674</v>
      </c>
    </row>
    <row r="7252" spans="1:16" x14ac:dyDescent="0.25">
      <c r="A7252">
        <v>9596</v>
      </c>
      <c r="B7252" t="s">
        <v>425</v>
      </c>
      <c r="E7252" t="s">
        <v>7536</v>
      </c>
      <c r="F7252" t="s">
        <v>347</v>
      </c>
      <c r="G7252" t="s">
        <v>7259</v>
      </c>
      <c r="H7252" t="s">
        <v>198</v>
      </c>
      <c r="I7252" t="s">
        <v>7260</v>
      </c>
      <c r="J7252">
        <v>1965</v>
      </c>
      <c r="K7252">
        <v>1347</v>
      </c>
      <c r="L7252">
        <v>38</v>
      </c>
      <c r="M7252" t="s">
        <v>200</v>
      </c>
      <c r="N7252" t="s">
        <v>436</v>
      </c>
      <c r="O7252" t="s">
        <v>202</v>
      </c>
      <c r="P7252" t="s">
        <v>1674</v>
      </c>
    </row>
    <row r="7253" spans="1:16" x14ac:dyDescent="0.25">
      <c r="A7253">
        <v>9597</v>
      </c>
      <c r="B7253" t="s">
        <v>399</v>
      </c>
      <c r="E7253" t="s">
        <v>7537</v>
      </c>
      <c r="F7253" t="s">
        <v>347</v>
      </c>
      <c r="G7253" t="s">
        <v>7259</v>
      </c>
      <c r="H7253" t="s">
        <v>198</v>
      </c>
      <c r="I7253" t="s">
        <v>7260</v>
      </c>
      <c r="J7253">
        <v>1977</v>
      </c>
      <c r="K7253">
        <v>577</v>
      </c>
      <c r="L7253">
        <v>38</v>
      </c>
      <c r="M7253" t="s">
        <v>200</v>
      </c>
      <c r="N7253" t="s">
        <v>1203</v>
      </c>
      <c r="O7253" t="s">
        <v>202</v>
      </c>
      <c r="P7253" t="s">
        <v>1176</v>
      </c>
    </row>
    <row r="7254" spans="1:16" x14ac:dyDescent="0.25">
      <c r="A7254">
        <v>9598</v>
      </c>
      <c r="B7254" t="s">
        <v>360</v>
      </c>
      <c r="E7254" t="s">
        <v>796</v>
      </c>
      <c r="F7254" t="s">
        <v>347</v>
      </c>
      <c r="G7254" t="s">
        <v>7259</v>
      </c>
      <c r="H7254" t="s">
        <v>198</v>
      </c>
      <c r="I7254" t="s">
        <v>7260</v>
      </c>
      <c r="J7254">
        <v>1966</v>
      </c>
      <c r="K7254">
        <v>3379</v>
      </c>
      <c r="L7254">
        <v>38</v>
      </c>
      <c r="M7254" t="s">
        <v>200</v>
      </c>
      <c r="N7254" t="s">
        <v>376</v>
      </c>
      <c r="O7254" t="s">
        <v>202</v>
      </c>
      <c r="P7254" t="s">
        <v>365</v>
      </c>
    </row>
    <row r="7255" spans="1:16" x14ac:dyDescent="0.25">
      <c r="A7255">
        <v>9599</v>
      </c>
      <c r="B7255" t="s">
        <v>360</v>
      </c>
      <c r="E7255" t="s">
        <v>7538</v>
      </c>
      <c r="F7255" t="s">
        <v>347</v>
      </c>
      <c r="G7255" t="s">
        <v>7259</v>
      </c>
      <c r="H7255" t="s">
        <v>198</v>
      </c>
      <c r="I7255" t="s">
        <v>7260</v>
      </c>
      <c r="J7255">
        <v>1964</v>
      </c>
      <c r="K7255">
        <v>7219</v>
      </c>
      <c r="L7255">
        <v>38</v>
      </c>
      <c r="M7255" t="s">
        <v>200</v>
      </c>
      <c r="N7255" t="s">
        <v>668</v>
      </c>
      <c r="O7255" t="s">
        <v>202</v>
      </c>
      <c r="P7255" t="s">
        <v>365</v>
      </c>
    </row>
    <row r="7256" spans="1:16" x14ac:dyDescent="0.25">
      <c r="A7256">
        <v>9600</v>
      </c>
      <c r="B7256" t="s">
        <v>360</v>
      </c>
      <c r="E7256" t="s">
        <v>7539</v>
      </c>
      <c r="F7256" t="s">
        <v>347</v>
      </c>
      <c r="G7256" t="s">
        <v>7259</v>
      </c>
      <c r="H7256" t="s">
        <v>198</v>
      </c>
      <c r="I7256" t="s">
        <v>7260</v>
      </c>
      <c r="J7256">
        <v>1967</v>
      </c>
      <c r="K7256">
        <v>6256</v>
      </c>
      <c r="L7256">
        <v>38</v>
      </c>
      <c r="M7256" t="s">
        <v>200</v>
      </c>
      <c r="N7256" t="s">
        <v>668</v>
      </c>
      <c r="O7256" t="s">
        <v>202</v>
      </c>
      <c r="P7256" t="s">
        <v>365</v>
      </c>
    </row>
    <row r="7257" spans="1:16" x14ac:dyDescent="0.25">
      <c r="A7257">
        <v>9601</v>
      </c>
      <c r="B7257" t="s">
        <v>360</v>
      </c>
      <c r="E7257" t="s">
        <v>7540</v>
      </c>
      <c r="F7257" t="s">
        <v>347</v>
      </c>
      <c r="G7257" t="s">
        <v>7259</v>
      </c>
      <c r="H7257" t="s">
        <v>198</v>
      </c>
      <c r="I7257" t="s">
        <v>7260</v>
      </c>
      <c r="J7257">
        <v>1968</v>
      </c>
      <c r="K7257">
        <v>6149</v>
      </c>
      <c r="L7257">
        <v>38</v>
      </c>
      <c r="M7257" t="s">
        <v>200</v>
      </c>
      <c r="N7257" t="s">
        <v>668</v>
      </c>
      <c r="O7257" t="s">
        <v>202</v>
      </c>
      <c r="P7257" t="s">
        <v>365</v>
      </c>
    </row>
    <row r="7258" spans="1:16" x14ac:dyDescent="0.25">
      <c r="A7258">
        <v>9602</v>
      </c>
      <c r="B7258" t="s">
        <v>360</v>
      </c>
      <c r="E7258" t="s">
        <v>7541</v>
      </c>
      <c r="F7258" t="s">
        <v>347</v>
      </c>
      <c r="G7258" t="s">
        <v>7259</v>
      </c>
      <c r="H7258" t="s">
        <v>198</v>
      </c>
      <c r="I7258" t="s">
        <v>7260</v>
      </c>
      <c r="J7258">
        <v>1970</v>
      </c>
      <c r="K7258">
        <v>2384</v>
      </c>
      <c r="L7258">
        <v>38</v>
      </c>
      <c r="M7258" t="s">
        <v>200</v>
      </c>
      <c r="N7258" t="s">
        <v>668</v>
      </c>
      <c r="O7258" t="s">
        <v>202</v>
      </c>
      <c r="P7258" t="s">
        <v>365</v>
      </c>
    </row>
    <row r="7259" spans="1:16" x14ac:dyDescent="0.25">
      <c r="A7259">
        <v>9603</v>
      </c>
      <c r="B7259" t="s">
        <v>360</v>
      </c>
      <c r="E7259" t="s">
        <v>7542</v>
      </c>
      <c r="F7259" t="s">
        <v>347</v>
      </c>
      <c r="G7259" t="s">
        <v>7259</v>
      </c>
      <c r="H7259" t="s">
        <v>198</v>
      </c>
      <c r="I7259" t="s">
        <v>7260</v>
      </c>
      <c r="J7259">
        <v>1980</v>
      </c>
      <c r="K7259">
        <v>13982</v>
      </c>
      <c r="L7259">
        <v>38</v>
      </c>
      <c r="M7259" t="s">
        <v>200</v>
      </c>
      <c r="N7259" t="s">
        <v>668</v>
      </c>
      <c r="O7259" t="s">
        <v>202</v>
      </c>
      <c r="P7259" t="s">
        <v>365</v>
      </c>
    </row>
    <row r="7260" spans="1:16" x14ac:dyDescent="0.25">
      <c r="A7260">
        <v>9604</v>
      </c>
      <c r="B7260" t="s">
        <v>360</v>
      </c>
      <c r="E7260" t="s">
        <v>7543</v>
      </c>
      <c r="F7260" t="s">
        <v>347</v>
      </c>
      <c r="G7260" t="s">
        <v>7259</v>
      </c>
      <c r="H7260" t="s">
        <v>198</v>
      </c>
      <c r="I7260" t="s">
        <v>7260</v>
      </c>
      <c r="J7260">
        <v>1980</v>
      </c>
      <c r="K7260">
        <v>42163</v>
      </c>
      <c r="L7260">
        <v>38</v>
      </c>
      <c r="M7260" t="s">
        <v>200</v>
      </c>
      <c r="N7260" t="s">
        <v>668</v>
      </c>
      <c r="O7260" t="s">
        <v>202</v>
      </c>
      <c r="P7260" t="s">
        <v>365</v>
      </c>
    </row>
    <row r="7261" spans="1:16" x14ac:dyDescent="0.25">
      <c r="A7261">
        <v>9605</v>
      </c>
      <c r="B7261" t="s">
        <v>360</v>
      </c>
      <c r="E7261" t="s">
        <v>7544</v>
      </c>
      <c r="F7261" t="s">
        <v>347</v>
      </c>
      <c r="G7261" t="s">
        <v>7259</v>
      </c>
      <c r="H7261" t="s">
        <v>198</v>
      </c>
      <c r="I7261" t="s">
        <v>7260</v>
      </c>
      <c r="J7261">
        <v>1977</v>
      </c>
      <c r="K7261">
        <v>8586</v>
      </c>
      <c r="L7261">
        <v>38</v>
      </c>
      <c r="M7261" t="s">
        <v>200</v>
      </c>
      <c r="N7261" t="s">
        <v>668</v>
      </c>
      <c r="O7261" t="s">
        <v>202</v>
      </c>
      <c r="P7261" t="s">
        <v>365</v>
      </c>
    </row>
    <row r="7262" spans="1:16" x14ac:dyDescent="0.25">
      <c r="A7262">
        <v>9606</v>
      </c>
      <c r="B7262" t="s">
        <v>360</v>
      </c>
      <c r="E7262" t="s">
        <v>7545</v>
      </c>
      <c r="F7262" t="s">
        <v>347</v>
      </c>
      <c r="G7262" t="s">
        <v>7259</v>
      </c>
      <c r="H7262" t="s">
        <v>198</v>
      </c>
      <c r="I7262" t="s">
        <v>7260</v>
      </c>
      <c r="J7262">
        <v>1977</v>
      </c>
      <c r="K7262">
        <v>2394</v>
      </c>
      <c r="L7262">
        <v>38</v>
      </c>
      <c r="M7262" t="s">
        <v>200</v>
      </c>
      <c r="N7262" t="s">
        <v>668</v>
      </c>
      <c r="O7262" t="s">
        <v>202</v>
      </c>
      <c r="P7262" t="s">
        <v>365</v>
      </c>
    </row>
    <row r="7263" spans="1:16" x14ac:dyDescent="0.25">
      <c r="A7263">
        <v>9607</v>
      </c>
      <c r="B7263" t="s">
        <v>360</v>
      </c>
      <c r="E7263" t="s">
        <v>7546</v>
      </c>
      <c r="F7263" t="s">
        <v>347</v>
      </c>
      <c r="G7263" t="s">
        <v>7259</v>
      </c>
      <c r="H7263" t="s">
        <v>198</v>
      </c>
      <c r="I7263" t="s">
        <v>7260</v>
      </c>
      <c r="J7263">
        <v>1978</v>
      </c>
      <c r="K7263">
        <v>9017</v>
      </c>
      <c r="L7263">
        <v>38</v>
      </c>
      <c r="M7263" t="s">
        <v>200</v>
      </c>
      <c r="N7263" t="s">
        <v>668</v>
      </c>
      <c r="O7263" t="s">
        <v>202</v>
      </c>
      <c r="P7263" t="s">
        <v>365</v>
      </c>
    </row>
    <row r="7264" spans="1:16" x14ac:dyDescent="0.25">
      <c r="A7264">
        <v>9608</v>
      </c>
      <c r="B7264" t="s">
        <v>360</v>
      </c>
      <c r="E7264" t="s">
        <v>7547</v>
      </c>
      <c r="F7264" t="s">
        <v>347</v>
      </c>
      <c r="G7264" t="s">
        <v>7259</v>
      </c>
      <c r="H7264" t="s">
        <v>198</v>
      </c>
      <c r="I7264" t="s">
        <v>7260</v>
      </c>
      <c r="J7264">
        <v>1978</v>
      </c>
      <c r="K7264">
        <v>3476</v>
      </c>
      <c r="L7264">
        <v>38</v>
      </c>
      <c r="M7264" t="s">
        <v>200</v>
      </c>
      <c r="N7264" t="s">
        <v>668</v>
      </c>
      <c r="O7264" t="s">
        <v>202</v>
      </c>
      <c r="P7264" t="s">
        <v>365</v>
      </c>
    </row>
    <row r="7265" spans="1:16" x14ac:dyDescent="0.25">
      <c r="A7265">
        <v>9609</v>
      </c>
      <c r="B7265" t="s">
        <v>360</v>
      </c>
      <c r="E7265" t="s">
        <v>7548</v>
      </c>
      <c r="F7265" t="s">
        <v>347</v>
      </c>
      <c r="G7265" t="s">
        <v>7259</v>
      </c>
      <c r="H7265" t="s">
        <v>198</v>
      </c>
      <c r="I7265" t="s">
        <v>7260</v>
      </c>
      <c r="J7265">
        <v>1978</v>
      </c>
      <c r="K7265">
        <v>7326</v>
      </c>
      <c r="L7265">
        <v>38</v>
      </c>
      <c r="M7265" t="s">
        <v>200</v>
      </c>
      <c r="N7265" t="s">
        <v>668</v>
      </c>
      <c r="O7265" t="s">
        <v>202</v>
      </c>
      <c r="P7265" t="s">
        <v>365</v>
      </c>
    </row>
    <row r="7266" spans="1:16" x14ac:dyDescent="0.25">
      <c r="A7266">
        <v>9610</v>
      </c>
      <c r="B7266" t="s">
        <v>360</v>
      </c>
      <c r="E7266" t="s">
        <v>7549</v>
      </c>
      <c r="F7266" t="s">
        <v>347</v>
      </c>
      <c r="G7266" t="s">
        <v>7259</v>
      </c>
      <c r="H7266" t="s">
        <v>198</v>
      </c>
      <c r="I7266" t="s">
        <v>7260</v>
      </c>
      <c r="J7266">
        <v>1978</v>
      </c>
      <c r="K7266">
        <v>16343</v>
      </c>
      <c r="L7266">
        <v>38</v>
      </c>
      <c r="M7266" t="s">
        <v>200</v>
      </c>
      <c r="N7266" t="s">
        <v>668</v>
      </c>
      <c r="O7266" t="s">
        <v>202</v>
      </c>
      <c r="P7266" t="s">
        <v>365</v>
      </c>
    </row>
    <row r="7267" spans="1:16" x14ac:dyDescent="0.25">
      <c r="A7267">
        <v>9611</v>
      </c>
      <c r="B7267" t="s">
        <v>360</v>
      </c>
      <c r="E7267" t="s">
        <v>7550</v>
      </c>
      <c r="F7267" t="s">
        <v>347</v>
      </c>
      <c r="G7267" t="s">
        <v>7259</v>
      </c>
      <c r="H7267" t="s">
        <v>198</v>
      </c>
      <c r="I7267" t="s">
        <v>7260</v>
      </c>
      <c r="J7267">
        <v>1982</v>
      </c>
      <c r="K7267">
        <v>1764</v>
      </c>
      <c r="L7267">
        <v>38</v>
      </c>
      <c r="M7267" t="s">
        <v>200</v>
      </c>
      <c r="N7267" t="s">
        <v>668</v>
      </c>
      <c r="O7267" t="s">
        <v>202</v>
      </c>
      <c r="P7267" t="s">
        <v>365</v>
      </c>
    </row>
    <row r="7268" spans="1:16" x14ac:dyDescent="0.25">
      <c r="A7268">
        <v>9612</v>
      </c>
      <c r="B7268" t="s">
        <v>360</v>
      </c>
      <c r="E7268" t="s">
        <v>7551</v>
      </c>
      <c r="F7268" t="s">
        <v>347</v>
      </c>
      <c r="G7268" t="s">
        <v>7259</v>
      </c>
      <c r="H7268" t="s">
        <v>198</v>
      </c>
      <c r="I7268" t="s">
        <v>7260</v>
      </c>
      <c r="J7268">
        <v>1981</v>
      </c>
      <c r="K7268">
        <v>10886</v>
      </c>
      <c r="L7268">
        <v>38</v>
      </c>
      <c r="M7268" t="s">
        <v>200</v>
      </c>
      <c r="N7268" t="s">
        <v>668</v>
      </c>
      <c r="O7268" t="s">
        <v>202</v>
      </c>
      <c r="P7268" t="s">
        <v>365</v>
      </c>
    </row>
    <row r="7269" spans="1:16" x14ac:dyDescent="0.25">
      <c r="A7269">
        <v>9613</v>
      </c>
      <c r="B7269" t="s">
        <v>360</v>
      </c>
      <c r="E7269" t="s">
        <v>7552</v>
      </c>
      <c r="F7269" t="s">
        <v>347</v>
      </c>
      <c r="G7269" t="s">
        <v>7259</v>
      </c>
      <c r="H7269" t="s">
        <v>198</v>
      </c>
      <c r="I7269" t="s">
        <v>7260</v>
      </c>
      <c r="J7269">
        <v>1994</v>
      </c>
      <c r="K7269">
        <v>404878</v>
      </c>
      <c r="L7269">
        <v>38</v>
      </c>
      <c r="M7269" t="s">
        <v>200</v>
      </c>
      <c r="N7269" t="s">
        <v>376</v>
      </c>
      <c r="O7269" t="s">
        <v>202</v>
      </c>
      <c r="P7269" t="s">
        <v>365</v>
      </c>
    </row>
    <row r="7270" spans="1:16" x14ac:dyDescent="0.25">
      <c r="A7270">
        <v>9614</v>
      </c>
      <c r="B7270" t="s">
        <v>360</v>
      </c>
      <c r="E7270" t="s">
        <v>7553</v>
      </c>
      <c r="F7270" t="s">
        <v>347</v>
      </c>
      <c r="G7270" t="s">
        <v>7259</v>
      </c>
      <c r="H7270" t="s">
        <v>198</v>
      </c>
      <c r="I7270" t="s">
        <v>7260</v>
      </c>
      <c r="J7270">
        <v>1994</v>
      </c>
      <c r="K7270">
        <v>7652</v>
      </c>
      <c r="L7270">
        <v>38</v>
      </c>
      <c r="M7270" t="s">
        <v>200</v>
      </c>
      <c r="N7270" t="s">
        <v>668</v>
      </c>
      <c r="O7270" t="s">
        <v>202</v>
      </c>
      <c r="P7270" t="s">
        <v>365</v>
      </c>
    </row>
    <row r="7271" spans="1:16" x14ac:dyDescent="0.25">
      <c r="A7271">
        <v>9615</v>
      </c>
      <c r="B7271" t="s">
        <v>399</v>
      </c>
      <c r="E7271" t="s">
        <v>7554</v>
      </c>
      <c r="F7271" t="s">
        <v>347</v>
      </c>
      <c r="G7271" t="s">
        <v>7259</v>
      </c>
      <c r="H7271" t="s">
        <v>198</v>
      </c>
      <c r="I7271" t="s">
        <v>7260</v>
      </c>
      <c r="J7271">
        <v>1986</v>
      </c>
      <c r="K7271">
        <v>3625</v>
      </c>
      <c r="L7271">
        <v>38</v>
      </c>
      <c r="M7271" t="s">
        <v>200</v>
      </c>
      <c r="N7271" t="s">
        <v>1203</v>
      </c>
      <c r="O7271" t="s">
        <v>202</v>
      </c>
      <c r="P7271" t="s">
        <v>7555</v>
      </c>
    </row>
    <row r="7272" spans="1:16" x14ac:dyDescent="0.25">
      <c r="A7272">
        <v>9616</v>
      </c>
      <c r="B7272" t="s">
        <v>399</v>
      </c>
      <c r="E7272" t="s">
        <v>7556</v>
      </c>
      <c r="F7272" t="s">
        <v>347</v>
      </c>
      <c r="G7272" t="s">
        <v>7259</v>
      </c>
      <c r="H7272" t="s">
        <v>198</v>
      </c>
      <c r="I7272" t="s">
        <v>7260</v>
      </c>
      <c r="J7272">
        <v>1985</v>
      </c>
      <c r="K7272">
        <v>4262</v>
      </c>
      <c r="L7272">
        <v>38</v>
      </c>
      <c r="M7272" t="s">
        <v>200</v>
      </c>
      <c r="N7272" t="s">
        <v>1203</v>
      </c>
      <c r="O7272" t="s">
        <v>202</v>
      </c>
      <c r="P7272" t="s">
        <v>1506</v>
      </c>
    </row>
    <row r="7273" spans="1:16" x14ac:dyDescent="0.25">
      <c r="A7273">
        <v>9617</v>
      </c>
      <c r="B7273" t="s">
        <v>360</v>
      </c>
      <c r="E7273" t="s">
        <v>7557</v>
      </c>
      <c r="F7273" t="s">
        <v>347</v>
      </c>
      <c r="G7273" t="s">
        <v>7259</v>
      </c>
      <c r="H7273" t="s">
        <v>198</v>
      </c>
      <c r="I7273" t="s">
        <v>7260</v>
      </c>
      <c r="J7273">
        <v>1984</v>
      </c>
      <c r="K7273">
        <v>89878</v>
      </c>
      <c r="L7273">
        <v>38</v>
      </c>
      <c r="M7273" t="s">
        <v>200</v>
      </c>
      <c r="N7273" t="s">
        <v>668</v>
      </c>
      <c r="O7273" t="s">
        <v>202</v>
      </c>
      <c r="P7273" t="s">
        <v>365</v>
      </c>
    </row>
    <row r="7274" spans="1:16" x14ac:dyDescent="0.25">
      <c r="A7274">
        <v>9618</v>
      </c>
      <c r="B7274" t="s">
        <v>399</v>
      </c>
      <c r="E7274" t="s">
        <v>7558</v>
      </c>
      <c r="F7274" t="s">
        <v>347</v>
      </c>
      <c r="G7274" t="s">
        <v>7259</v>
      </c>
      <c r="H7274" t="s">
        <v>198</v>
      </c>
      <c r="I7274" t="s">
        <v>7260</v>
      </c>
      <c r="J7274">
        <v>1987</v>
      </c>
      <c r="K7274">
        <v>4487</v>
      </c>
      <c r="L7274">
        <v>38</v>
      </c>
      <c r="M7274" t="s">
        <v>200</v>
      </c>
      <c r="N7274" t="s">
        <v>7559</v>
      </c>
      <c r="O7274" t="s">
        <v>202</v>
      </c>
      <c r="P7274" t="s">
        <v>1506</v>
      </c>
    </row>
    <row r="7275" spans="1:16" x14ac:dyDescent="0.25">
      <c r="A7275">
        <v>9619</v>
      </c>
      <c r="B7275" t="s">
        <v>399</v>
      </c>
      <c r="E7275" t="s">
        <v>7560</v>
      </c>
      <c r="F7275" t="s">
        <v>347</v>
      </c>
      <c r="G7275" t="s">
        <v>7259</v>
      </c>
      <c r="H7275" t="s">
        <v>198</v>
      </c>
      <c r="I7275" t="s">
        <v>7260</v>
      </c>
      <c r="J7275">
        <v>1987</v>
      </c>
      <c r="K7275">
        <v>12700</v>
      </c>
      <c r="L7275">
        <v>38</v>
      </c>
      <c r="M7275" t="s">
        <v>200</v>
      </c>
      <c r="N7275" t="s">
        <v>7559</v>
      </c>
      <c r="O7275" t="s">
        <v>202</v>
      </c>
      <c r="P7275" t="s">
        <v>5553</v>
      </c>
    </row>
    <row r="7276" spans="1:16" x14ac:dyDescent="0.25">
      <c r="A7276">
        <v>9620</v>
      </c>
      <c r="B7276" t="s">
        <v>399</v>
      </c>
      <c r="E7276" t="s">
        <v>7561</v>
      </c>
      <c r="F7276" t="s">
        <v>347</v>
      </c>
      <c r="G7276" t="s">
        <v>7259</v>
      </c>
      <c r="H7276" t="s">
        <v>198</v>
      </c>
      <c r="I7276" t="s">
        <v>7260</v>
      </c>
      <c r="J7276">
        <v>1990</v>
      </c>
      <c r="K7276">
        <v>5384</v>
      </c>
      <c r="L7276">
        <v>38</v>
      </c>
      <c r="M7276" t="s">
        <v>200</v>
      </c>
      <c r="N7276" t="s">
        <v>7559</v>
      </c>
      <c r="O7276" t="s">
        <v>202</v>
      </c>
      <c r="P7276" t="s">
        <v>1476</v>
      </c>
    </row>
    <row r="7277" spans="1:16" x14ac:dyDescent="0.25">
      <c r="A7277">
        <v>9621</v>
      </c>
      <c r="B7277" t="s">
        <v>399</v>
      </c>
      <c r="E7277" t="s">
        <v>7562</v>
      </c>
      <c r="F7277" t="s">
        <v>347</v>
      </c>
      <c r="G7277" t="s">
        <v>7259</v>
      </c>
      <c r="H7277" t="s">
        <v>198</v>
      </c>
      <c r="I7277" t="s">
        <v>7260</v>
      </c>
      <c r="J7277">
        <v>1992</v>
      </c>
      <c r="K7277">
        <v>257</v>
      </c>
      <c r="L7277">
        <v>38</v>
      </c>
      <c r="M7277" t="s">
        <v>200</v>
      </c>
      <c r="N7277" t="s">
        <v>1203</v>
      </c>
      <c r="O7277" t="s">
        <v>202</v>
      </c>
      <c r="P7277" t="s">
        <v>1178</v>
      </c>
    </row>
    <row r="7278" spans="1:16" x14ac:dyDescent="0.25">
      <c r="A7278">
        <v>9622</v>
      </c>
      <c r="B7278" t="s">
        <v>360</v>
      </c>
      <c r="E7278" t="s">
        <v>7563</v>
      </c>
      <c r="F7278" t="s">
        <v>347</v>
      </c>
      <c r="G7278" t="s">
        <v>7259</v>
      </c>
      <c r="H7278" t="s">
        <v>198</v>
      </c>
      <c r="I7278" t="s">
        <v>7260</v>
      </c>
      <c r="J7278">
        <v>1963</v>
      </c>
      <c r="K7278">
        <v>598</v>
      </c>
      <c r="L7278">
        <v>38</v>
      </c>
      <c r="M7278" t="s">
        <v>200</v>
      </c>
      <c r="N7278" t="s">
        <v>668</v>
      </c>
      <c r="O7278" t="s">
        <v>202</v>
      </c>
      <c r="P7278" t="s">
        <v>365</v>
      </c>
    </row>
    <row r="7279" spans="1:16" x14ac:dyDescent="0.25">
      <c r="A7279">
        <v>9623</v>
      </c>
      <c r="B7279" t="s">
        <v>360</v>
      </c>
      <c r="E7279" t="s">
        <v>7564</v>
      </c>
      <c r="F7279" t="s">
        <v>347</v>
      </c>
      <c r="G7279" t="s">
        <v>7259</v>
      </c>
      <c r="H7279" t="s">
        <v>198</v>
      </c>
      <c r="I7279" t="s">
        <v>7260</v>
      </c>
      <c r="J7279">
        <v>1960</v>
      </c>
      <c r="K7279">
        <v>106</v>
      </c>
      <c r="L7279">
        <v>38</v>
      </c>
      <c r="M7279" t="s">
        <v>200</v>
      </c>
      <c r="N7279" t="s">
        <v>668</v>
      </c>
      <c r="O7279" t="s">
        <v>202</v>
      </c>
      <c r="P7279" t="s">
        <v>365</v>
      </c>
    </row>
    <row r="7280" spans="1:16" x14ac:dyDescent="0.25">
      <c r="A7280">
        <v>9624</v>
      </c>
      <c r="B7280" t="s">
        <v>360</v>
      </c>
      <c r="E7280" t="s">
        <v>7565</v>
      </c>
      <c r="F7280" t="s">
        <v>347</v>
      </c>
      <c r="G7280" t="s">
        <v>7259</v>
      </c>
      <c r="H7280" t="s">
        <v>198</v>
      </c>
      <c r="I7280" t="s">
        <v>7260</v>
      </c>
      <c r="J7280">
        <v>1961</v>
      </c>
      <c r="K7280">
        <v>252</v>
      </c>
      <c r="L7280">
        <v>38</v>
      </c>
      <c r="M7280" t="s">
        <v>200</v>
      </c>
      <c r="N7280" t="s">
        <v>668</v>
      </c>
      <c r="O7280" t="s">
        <v>202</v>
      </c>
      <c r="P7280" t="s">
        <v>365</v>
      </c>
    </row>
    <row r="7281" spans="1:16" x14ac:dyDescent="0.25">
      <c r="A7281">
        <v>9625</v>
      </c>
      <c r="B7281" t="s">
        <v>360</v>
      </c>
      <c r="E7281" t="s">
        <v>7566</v>
      </c>
      <c r="F7281" t="s">
        <v>347</v>
      </c>
      <c r="G7281" t="s">
        <v>7259</v>
      </c>
      <c r="H7281" t="s">
        <v>198</v>
      </c>
      <c r="I7281" t="s">
        <v>7260</v>
      </c>
      <c r="J7281">
        <v>1962</v>
      </c>
      <c r="K7281">
        <v>496</v>
      </c>
      <c r="L7281">
        <v>38</v>
      </c>
      <c r="M7281" t="s">
        <v>200</v>
      </c>
      <c r="N7281" t="s">
        <v>668</v>
      </c>
      <c r="O7281" t="s">
        <v>202</v>
      </c>
      <c r="P7281" t="s">
        <v>365</v>
      </c>
    </row>
    <row r="7282" spans="1:16" x14ac:dyDescent="0.25">
      <c r="A7282">
        <v>9626</v>
      </c>
      <c r="B7282" t="s">
        <v>360</v>
      </c>
      <c r="E7282" t="s">
        <v>6780</v>
      </c>
      <c r="F7282" t="s">
        <v>347</v>
      </c>
      <c r="G7282" t="s">
        <v>7259</v>
      </c>
      <c r="H7282" t="s">
        <v>198</v>
      </c>
      <c r="I7282" t="s">
        <v>7260</v>
      </c>
      <c r="J7282">
        <v>1960</v>
      </c>
      <c r="K7282">
        <v>1128</v>
      </c>
      <c r="L7282">
        <v>38</v>
      </c>
      <c r="M7282" t="s">
        <v>200</v>
      </c>
      <c r="N7282" t="s">
        <v>668</v>
      </c>
      <c r="O7282" t="s">
        <v>202</v>
      </c>
      <c r="P7282" t="s">
        <v>365</v>
      </c>
    </row>
    <row r="7283" spans="1:16" x14ac:dyDescent="0.25">
      <c r="A7283">
        <v>9627</v>
      </c>
      <c r="B7283" t="s">
        <v>360</v>
      </c>
      <c r="E7283" t="s">
        <v>7567</v>
      </c>
      <c r="F7283" t="s">
        <v>347</v>
      </c>
      <c r="G7283" t="s">
        <v>7259</v>
      </c>
      <c r="H7283" t="s">
        <v>198</v>
      </c>
      <c r="I7283" t="s">
        <v>7260</v>
      </c>
      <c r="J7283">
        <v>1961</v>
      </c>
      <c r="K7283">
        <v>209</v>
      </c>
      <c r="L7283">
        <v>38</v>
      </c>
      <c r="M7283" t="s">
        <v>200</v>
      </c>
      <c r="N7283" t="s">
        <v>668</v>
      </c>
      <c r="O7283" t="s">
        <v>202</v>
      </c>
      <c r="P7283" t="s">
        <v>365</v>
      </c>
    </row>
    <row r="7284" spans="1:16" x14ac:dyDescent="0.25">
      <c r="A7284">
        <v>9628</v>
      </c>
      <c r="B7284" t="s">
        <v>360</v>
      </c>
      <c r="E7284" t="s">
        <v>7568</v>
      </c>
      <c r="F7284" t="s">
        <v>347</v>
      </c>
      <c r="G7284" t="s">
        <v>7259</v>
      </c>
      <c r="H7284" t="s">
        <v>198</v>
      </c>
      <c r="I7284" t="s">
        <v>7260</v>
      </c>
      <c r="J7284">
        <v>1961</v>
      </c>
      <c r="K7284">
        <v>460</v>
      </c>
      <c r="L7284">
        <v>38</v>
      </c>
      <c r="M7284" t="s">
        <v>200</v>
      </c>
      <c r="N7284" t="s">
        <v>668</v>
      </c>
      <c r="O7284" t="s">
        <v>202</v>
      </c>
      <c r="P7284" t="s">
        <v>365</v>
      </c>
    </row>
    <row r="7285" spans="1:16" x14ac:dyDescent="0.25">
      <c r="A7285">
        <v>9629</v>
      </c>
      <c r="B7285" t="s">
        <v>360</v>
      </c>
      <c r="E7285" t="s">
        <v>7569</v>
      </c>
      <c r="F7285" t="s">
        <v>347</v>
      </c>
      <c r="G7285" t="s">
        <v>7259</v>
      </c>
      <c r="H7285" t="s">
        <v>198</v>
      </c>
      <c r="I7285" t="s">
        <v>7260</v>
      </c>
      <c r="J7285">
        <v>1962</v>
      </c>
      <c r="K7285">
        <v>120</v>
      </c>
      <c r="L7285">
        <v>38</v>
      </c>
      <c r="M7285" t="s">
        <v>200</v>
      </c>
      <c r="N7285" t="s">
        <v>668</v>
      </c>
      <c r="O7285" t="s">
        <v>202</v>
      </c>
      <c r="P7285" t="s">
        <v>365</v>
      </c>
    </row>
    <row r="7286" spans="1:16" x14ac:dyDescent="0.25">
      <c r="A7286">
        <v>9630</v>
      </c>
      <c r="B7286" t="s">
        <v>360</v>
      </c>
      <c r="E7286" t="s">
        <v>7570</v>
      </c>
      <c r="F7286" t="s">
        <v>347</v>
      </c>
      <c r="G7286" t="s">
        <v>7259</v>
      </c>
      <c r="H7286" t="s">
        <v>198</v>
      </c>
      <c r="I7286" t="s">
        <v>7260</v>
      </c>
      <c r="J7286">
        <v>1975</v>
      </c>
      <c r="K7286">
        <v>30580</v>
      </c>
      <c r="L7286">
        <v>38</v>
      </c>
      <c r="M7286" t="s">
        <v>200</v>
      </c>
      <c r="N7286" t="s">
        <v>668</v>
      </c>
      <c r="O7286" t="s">
        <v>202</v>
      </c>
      <c r="P7286" t="s">
        <v>365</v>
      </c>
    </row>
    <row r="7287" spans="1:16" x14ac:dyDescent="0.25">
      <c r="A7287">
        <v>9631</v>
      </c>
      <c r="B7287" t="s">
        <v>360</v>
      </c>
      <c r="E7287" t="s">
        <v>7571</v>
      </c>
      <c r="F7287" t="s">
        <v>347</v>
      </c>
      <c r="G7287" t="s">
        <v>7259</v>
      </c>
      <c r="H7287" t="s">
        <v>198</v>
      </c>
      <c r="I7287" t="s">
        <v>7260</v>
      </c>
      <c r="J7287">
        <v>1969</v>
      </c>
      <c r="K7287">
        <v>4483</v>
      </c>
      <c r="L7287">
        <v>38</v>
      </c>
      <c r="M7287" t="s">
        <v>200</v>
      </c>
      <c r="N7287" t="s">
        <v>668</v>
      </c>
      <c r="O7287" t="s">
        <v>202</v>
      </c>
      <c r="P7287" t="s">
        <v>365</v>
      </c>
    </row>
    <row r="7288" spans="1:16" x14ac:dyDescent="0.25">
      <c r="A7288">
        <v>9635</v>
      </c>
      <c r="B7288" t="s">
        <v>360</v>
      </c>
      <c r="E7288" t="s">
        <v>7572</v>
      </c>
      <c r="F7288" t="s">
        <v>347</v>
      </c>
      <c r="G7288" t="s">
        <v>7259</v>
      </c>
      <c r="H7288" t="s">
        <v>198</v>
      </c>
      <c r="I7288" t="s">
        <v>7260</v>
      </c>
      <c r="J7288">
        <v>1980</v>
      </c>
      <c r="K7288">
        <v>25082</v>
      </c>
      <c r="L7288">
        <v>38</v>
      </c>
      <c r="M7288" t="s">
        <v>200</v>
      </c>
      <c r="N7288" t="s">
        <v>668</v>
      </c>
      <c r="O7288" t="s">
        <v>202</v>
      </c>
      <c r="P7288" t="s">
        <v>365</v>
      </c>
    </row>
    <row r="7289" spans="1:16" x14ac:dyDescent="0.25">
      <c r="A7289">
        <v>9636</v>
      </c>
      <c r="B7289" t="s">
        <v>360</v>
      </c>
      <c r="E7289" t="s">
        <v>7573</v>
      </c>
      <c r="F7289" t="s">
        <v>347</v>
      </c>
      <c r="G7289" t="s">
        <v>7259</v>
      </c>
      <c r="H7289" t="s">
        <v>198</v>
      </c>
      <c r="I7289" t="s">
        <v>7260</v>
      </c>
      <c r="J7289">
        <v>1983</v>
      </c>
      <c r="K7289">
        <v>23261</v>
      </c>
      <c r="L7289">
        <v>38</v>
      </c>
      <c r="M7289" t="s">
        <v>200</v>
      </c>
      <c r="N7289" t="s">
        <v>668</v>
      </c>
      <c r="O7289" t="s">
        <v>202</v>
      </c>
      <c r="P7289" t="s">
        <v>365</v>
      </c>
    </row>
    <row r="7290" spans="1:16" x14ac:dyDescent="0.25">
      <c r="A7290">
        <v>9637</v>
      </c>
      <c r="B7290" t="s">
        <v>360</v>
      </c>
      <c r="E7290" t="s">
        <v>7574</v>
      </c>
      <c r="F7290" t="s">
        <v>347</v>
      </c>
      <c r="G7290" t="s">
        <v>7259</v>
      </c>
      <c r="H7290" t="s">
        <v>198</v>
      </c>
      <c r="I7290" t="s">
        <v>7260</v>
      </c>
      <c r="J7290">
        <v>1980</v>
      </c>
      <c r="K7290">
        <v>24406</v>
      </c>
      <c r="L7290">
        <v>38</v>
      </c>
      <c r="M7290" t="s">
        <v>200</v>
      </c>
      <c r="N7290" t="s">
        <v>668</v>
      </c>
      <c r="O7290" t="s">
        <v>202</v>
      </c>
      <c r="P7290" t="s">
        <v>365</v>
      </c>
    </row>
    <row r="7291" spans="1:16" x14ac:dyDescent="0.25">
      <c r="A7291">
        <v>9638</v>
      </c>
      <c r="B7291" t="s">
        <v>360</v>
      </c>
      <c r="E7291" t="s">
        <v>7575</v>
      </c>
      <c r="F7291" t="s">
        <v>347</v>
      </c>
      <c r="G7291" t="s">
        <v>7259</v>
      </c>
      <c r="H7291" t="s">
        <v>198</v>
      </c>
      <c r="I7291" t="s">
        <v>7260</v>
      </c>
      <c r="J7291">
        <v>1965</v>
      </c>
      <c r="K7291">
        <v>41711</v>
      </c>
      <c r="L7291">
        <v>38</v>
      </c>
      <c r="M7291" t="s">
        <v>200</v>
      </c>
      <c r="N7291" t="s">
        <v>668</v>
      </c>
      <c r="O7291" t="s">
        <v>202</v>
      </c>
      <c r="P7291" t="s">
        <v>365</v>
      </c>
    </row>
    <row r="7292" spans="1:16" x14ac:dyDescent="0.25">
      <c r="A7292">
        <v>9639</v>
      </c>
      <c r="B7292" t="s">
        <v>360</v>
      </c>
      <c r="E7292" t="s">
        <v>7576</v>
      </c>
      <c r="F7292" t="s">
        <v>347</v>
      </c>
      <c r="G7292" t="s">
        <v>7259</v>
      </c>
      <c r="H7292" t="s">
        <v>198</v>
      </c>
      <c r="I7292" t="s">
        <v>7260</v>
      </c>
      <c r="J7292">
        <v>1981</v>
      </c>
      <c r="K7292">
        <v>23627</v>
      </c>
      <c r="L7292">
        <v>38</v>
      </c>
      <c r="M7292" t="s">
        <v>200</v>
      </c>
      <c r="N7292" t="s">
        <v>7577</v>
      </c>
      <c r="O7292" t="s">
        <v>202</v>
      </c>
      <c r="P7292" t="s">
        <v>365</v>
      </c>
    </row>
    <row r="7293" spans="1:16" x14ac:dyDescent="0.25">
      <c r="A7293">
        <v>9640</v>
      </c>
      <c r="B7293" t="s">
        <v>360</v>
      </c>
      <c r="E7293" t="s">
        <v>7578</v>
      </c>
      <c r="F7293" t="s">
        <v>347</v>
      </c>
      <c r="G7293" t="s">
        <v>7259</v>
      </c>
      <c r="H7293" t="s">
        <v>198</v>
      </c>
      <c r="I7293" t="s">
        <v>7260</v>
      </c>
      <c r="J7293">
        <v>1982</v>
      </c>
      <c r="K7293">
        <v>31849</v>
      </c>
      <c r="L7293">
        <v>38</v>
      </c>
      <c r="M7293" t="s">
        <v>200</v>
      </c>
      <c r="N7293" t="s">
        <v>668</v>
      </c>
      <c r="O7293" t="s">
        <v>202</v>
      </c>
      <c r="P7293" t="s">
        <v>365</v>
      </c>
    </row>
    <row r="7294" spans="1:16" x14ac:dyDescent="0.25">
      <c r="A7294">
        <v>9641</v>
      </c>
      <c r="B7294" t="s">
        <v>360</v>
      </c>
      <c r="E7294" t="s">
        <v>7579</v>
      </c>
      <c r="F7294" t="s">
        <v>347</v>
      </c>
      <c r="G7294" t="s">
        <v>7259</v>
      </c>
      <c r="H7294" t="s">
        <v>198</v>
      </c>
      <c r="I7294" t="s">
        <v>7260</v>
      </c>
      <c r="J7294">
        <v>1983</v>
      </c>
      <c r="K7294">
        <v>2136</v>
      </c>
      <c r="L7294">
        <v>38</v>
      </c>
      <c r="M7294" t="s">
        <v>200</v>
      </c>
      <c r="N7294" t="s">
        <v>668</v>
      </c>
      <c r="O7294" t="s">
        <v>202</v>
      </c>
      <c r="P7294" t="s">
        <v>365</v>
      </c>
    </row>
    <row r="7295" spans="1:16" x14ac:dyDescent="0.25">
      <c r="A7295">
        <v>9642</v>
      </c>
      <c r="B7295" t="s">
        <v>399</v>
      </c>
      <c r="E7295" t="s">
        <v>7580</v>
      </c>
      <c r="F7295" t="s">
        <v>347</v>
      </c>
      <c r="G7295" t="s">
        <v>7259</v>
      </c>
      <c r="H7295" t="s">
        <v>198</v>
      </c>
      <c r="I7295" t="s">
        <v>7260</v>
      </c>
      <c r="J7295">
        <v>1970</v>
      </c>
      <c r="K7295">
        <v>461</v>
      </c>
      <c r="L7295">
        <v>38</v>
      </c>
      <c r="M7295" t="s">
        <v>200</v>
      </c>
      <c r="N7295" t="s">
        <v>1203</v>
      </c>
      <c r="O7295" t="s">
        <v>202</v>
      </c>
      <c r="P7295" t="s">
        <v>1204</v>
      </c>
    </row>
    <row r="7296" spans="1:16" x14ac:dyDescent="0.25">
      <c r="A7296">
        <v>9643</v>
      </c>
      <c r="B7296" t="s">
        <v>399</v>
      </c>
      <c r="E7296" t="s">
        <v>7581</v>
      </c>
      <c r="F7296" t="s">
        <v>347</v>
      </c>
      <c r="G7296" t="s">
        <v>7259</v>
      </c>
      <c r="H7296" t="s">
        <v>198</v>
      </c>
      <c r="I7296" t="s">
        <v>7260</v>
      </c>
      <c r="J7296">
        <v>1971</v>
      </c>
      <c r="K7296">
        <v>1410</v>
      </c>
      <c r="L7296">
        <v>38</v>
      </c>
      <c r="M7296" t="s">
        <v>200</v>
      </c>
      <c r="N7296" t="s">
        <v>1203</v>
      </c>
      <c r="O7296" t="s">
        <v>202</v>
      </c>
      <c r="P7296" t="s">
        <v>450</v>
      </c>
    </row>
    <row r="7297" spans="1:16" x14ac:dyDescent="0.25">
      <c r="A7297">
        <v>9644</v>
      </c>
      <c r="B7297" t="s">
        <v>399</v>
      </c>
      <c r="E7297" t="s">
        <v>7582</v>
      </c>
      <c r="F7297" t="s">
        <v>347</v>
      </c>
      <c r="G7297" t="s">
        <v>7259</v>
      </c>
      <c r="H7297" t="s">
        <v>198</v>
      </c>
      <c r="I7297" t="s">
        <v>7260</v>
      </c>
      <c r="J7297">
        <v>1964</v>
      </c>
      <c r="K7297">
        <v>1087</v>
      </c>
      <c r="L7297">
        <v>38</v>
      </c>
      <c r="M7297" t="s">
        <v>200</v>
      </c>
      <c r="N7297" t="s">
        <v>1203</v>
      </c>
      <c r="O7297" t="s">
        <v>202</v>
      </c>
      <c r="P7297" t="s">
        <v>1242</v>
      </c>
    </row>
    <row r="7298" spans="1:16" x14ac:dyDescent="0.25">
      <c r="A7298">
        <v>9645</v>
      </c>
      <c r="B7298" t="s">
        <v>399</v>
      </c>
      <c r="E7298" t="s">
        <v>7583</v>
      </c>
      <c r="F7298" t="s">
        <v>347</v>
      </c>
      <c r="G7298" t="s">
        <v>7259</v>
      </c>
      <c r="H7298" t="s">
        <v>198</v>
      </c>
      <c r="I7298" t="s">
        <v>7260</v>
      </c>
      <c r="J7298">
        <v>1969</v>
      </c>
      <c r="K7298">
        <v>2979</v>
      </c>
      <c r="L7298">
        <v>38</v>
      </c>
      <c r="M7298" t="s">
        <v>200</v>
      </c>
      <c r="N7298" t="s">
        <v>1203</v>
      </c>
      <c r="O7298" t="s">
        <v>202</v>
      </c>
      <c r="P7298" t="s">
        <v>7286</v>
      </c>
    </row>
    <row r="7299" spans="1:16" x14ac:dyDescent="0.25">
      <c r="A7299">
        <v>9646</v>
      </c>
      <c r="B7299" t="s">
        <v>399</v>
      </c>
      <c r="E7299" t="s">
        <v>7584</v>
      </c>
      <c r="F7299" t="s">
        <v>347</v>
      </c>
      <c r="G7299" t="s">
        <v>7259</v>
      </c>
      <c r="H7299" t="s">
        <v>198</v>
      </c>
      <c r="I7299" t="s">
        <v>7260</v>
      </c>
      <c r="J7299">
        <v>1968</v>
      </c>
      <c r="K7299">
        <v>8784</v>
      </c>
      <c r="L7299">
        <v>38</v>
      </c>
      <c r="M7299" t="s">
        <v>200</v>
      </c>
      <c r="N7299" t="s">
        <v>1203</v>
      </c>
      <c r="O7299" t="s">
        <v>202</v>
      </c>
      <c r="P7299" t="s">
        <v>1506</v>
      </c>
    </row>
    <row r="7300" spans="1:16" x14ac:dyDescent="0.25">
      <c r="A7300">
        <v>9647</v>
      </c>
      <c r="B7300" t="s">
        <v>399</v>
      </c>
      <c r="E7300" t="s">
        <v>7585</v>
      </c>
      <c r="F7300" t="s">
        <v>347</v>
      </c>
      <c r="G7300" t="s">
        <v>7259</v>
      </c>
      <c r="H7300" t="s">
        <v>198</v>
      </c>
      <c r="I7300" t="s">
        <v>7260</v>
      </c>
      <c r="J7300">
        <v>1970</v>
      </c>
      <c r="K7300">
        <v>2244</v>
      </c>
      <c r="L7300">
        <v>38</v>
      </c>
      <c r="M7300" t="s">
        <v>200</v>
      </c>
      <c r="N7300" t="s">
        <v>1203</v>
      </c>
      <c r="O7300" t="s">
        <v>202</v>
      </c>
      <c r="P7300" t="s">
        <v>1242</v>
      </c>
    </row>
    <row r="7301" spans="1:16" x14ac:dyDescent="0.25">
      <c r="A7301">
        <v>9648</v>
      </c>
      <c r="B7301" t="s">
        <v>399</v>
      </c>
      <c r="E7301" t="s">
        <v>7586</v>
      </c>
      <c r="F7301" t="s">
        <v>347</v>
      </c>
      <c r="G7301" t="s">
        <v>7259</v>
      </c>
      <c r="H7301" t="s">
        <v>198</v>
      </c>
      <c r="I7301" t="s">
        <v>7260</v>
      </c>
      <c r="J7301">
        <v>1975</v>
      </c>
      <c r="K7301">
        <v>5469</v>
      </c>
      <c r="L7301">
        <v>38</v>
      </c>
      <c r="M7301" t="s">
        <v>200</v>
      </c>
      <c r="N7301" t="s">
        <v>1203</v>
      </c>
      <c r="O7301" t="s">
        <v>202</v>
      </c>
      <c r="P7301" t="s">
        <v>1242</v>
      </c>
    </row>
    <row r="7302" spans="1:16" x14ac:dyDescent="0.25">
      <c r="A7302">
        <v>9649</v>
      </c>
      <c r="B7302" t="s">
        <v>399</v>
      </c>
      <c r="E7302" t="s">
        <v>7587</v>
      </c>
      <c r="F7302" t="s">
        <v>347</v>
      </c>
      <c r="G7302" t="s">
        <v>7259</v>
      </c>
      <c r="H7302" t="s">
        <v>198</v>
      </c>
      <c r="I7302" t="s">
        <v>7260</v>
      </c>
      <c r="J7302">
        <v>1970</v>
      </c>
      <c r="K7302">
        <v>2164</v>
      </c>
      <c r="L7302">
        <v>38</v>
      </c>
      <c r="M7302" t="s">
        <v>200</v>
      </c>
      <c r="N7302" t="s">
        <v>1203</v>
      </c>
      <c r="O7302" t="s">
        <v>202</v>
      </c>
      <c r="P7302" t="s">
        <v>1479</v>
      </c>
    </row>
    <row r="7303" spans="1:16" x14ac:dyDescent="0.25">
      <c r="A7303">
        <v>9650</v>
      </c>
      <c r="B7303" t="s">
        <v>399</v>
      </c>
      <c r="E7303" t="s">
        <v>7588</v>
      </c>
      <c r="F7303" t="s">
        <v>347</v>
      </c>
      <c r="G7303" t="s">
        <v>7259</v>
      </c>
      <c r="H7303" t="s">
        <v>198</v>
      </c>
      <c r="I7303" t="s">
        <v>7260</v>
      </c>
      <c r="J7303">
        <v>1976</v>
      </c>
      <c r="K7303">
        <v>1468</v>
      </c>
      <c r="L7303">
        <v>38</v>
      </c>
      <c r="M7303" t="s">
        <v>200</v>
      </c>
      <c r="N7303" t="s">
        <v>1203</v>
      </c>
      <c r="O7303" t="s">
        <v>202</v>
      </c>
      <c r="P7303" t="s">
        <v>442</v>
      </c>
    </row>
    <row r="7304" spans="1:16" x14ac:dyDescent="0.25">
      <c r="A7304">
        <v>9651</v>
      </c>
      <c r="B7304" t="s">
        <v>399</v>
      </c>
      <c r="E7304" t="s">
        <v>7589</v>
      </c>
      <c r="F7304" t="s">
        <v>347</v>
      </c>
      <c r="G7304" t="s">
        <v>7259</v>
      </c>
      <c r="H7304" t="s">
        <v>198</v>
      </c>
      <c r="I7304" t="s">
        <v>7260</v>
      </c>
      <c r="J7304">
        <v>1978</v>
      </c>
      <c r="K7304">
        <v>1539</v>
      </c>
      <c r="L7304">
        <v>38</v>
      </c>
      <c r="M7304" t="s">
        <v>200</v>
      </c>
      <c r="N7304" t="s">
        <v>1203</v>
      </c>
      <c r="O7304" t="s">
        <v>202</v>
      </c>
      <c r="P7304" t="s">
        <v>444</v>
      </c>
    </row>
    <row r="7305" spans="1:16" x14ac:dyDescent="0.25">
      <c r="A7305">
        <v>9652</v>
      </c>
      <c r="B7305" t="s">
        <v>399</v>
      </c>
      <c r="E7305" t="s">
        <v>7590</v>
      </c>
      <c r="F7305" t="s">
        <v>347</v>
      </c>
      <c r="G7305" t="s">
        <v>7259</v>
      </c>
      <c r="H7305" t="s">
        <v>198</v>
      </c>
      <c r="I7305" t="s">
        <v>7260</v>
      </c>
      <c r="J7305">
        <v>1973</v>
      </c>
      <c r="K7305">
        <v>25884</v>
      </c>
      <c r="L7305">
        <v>38</v>
      </c>
      <c r="M7305" t="s">
        <v>200</v>
      </c>
      <c r="N7305" t="s">
        <v>1203</v>
      </c>
      <c r="O7305" t="s">
        <v>202</v>
      </c>
      <c r="P7305" t="s">
        <v>444</v>
      </c>
    </row>
    <row r="7306" spans="1:16" x14ac:dyDescent="0.25">
      <c r="A7306">
        <v>9653</v>
      </c>
      <c r="B7306" t="s">
        <v>399</v>
      </c>
      <c r="E7306" t="s">
        <v>7591</v>
      </c>
      <c r="F7306" t="s">
        <v>347</v>
      </c>
      <c r="G7306" t="s">
        <v>7259</v>
      </c>
      <c r="H7306" t="s">
        <v>198</v>
      </c>
      <c r="I7306" t="s">
        <v>7260</v>
      </c>
      <c r="J7306">
        <v>1975</v>
      </c>
      <c r="K7306">
        <v>2698</v>
      </c>
      <c r="L7306">
        <v>38</v>
      </c>
      <c r="M7306" t="s">
        <v>200</v>
      </c>
      <c r="N7306" t="s">
        <v>1203</v>
      </c>
      <c r="O7306" t="s">
        <v>202</v>
      </c>
      <c r="P7306" t="s">
        <v>1242</v>
      </c>
    </row>
    <row r="7307" spans="1:16" x14ac:dyDescent="0.25">
      <c r="A7307">
        <v>9654</v>
      </c>
      <c r="B7307" t="s">
        <v>399</v>
      </c>
      <c r="E7307" t="s">
        <v>7592</v>
      </c>
      <c r="F7307" t="s">
        <v>347</v>
      </c>
      <c r="G7307" t="s">
        <v>7259</v>
      </c>
      <c r="H7307" t="s">
        <v>198</v>
      </c>
      <c r="I7307" t="s">
        <v>7260</v>
      </c>
      <c r="J7307">
        <v>1991</v>
      </c>
      <c r="K7307">
        <v>3810</v>
      </c>
      <c r="L7307">
        <v>38</v>
      </c>
      <c r="M7307" t="s">
        <v>200</v>
      </c>
      <c r="N7307" t="s">
        <v>1203</v>
      </c>
      <c r="O7307" t="s">
        <v>202</v>
      </c>
      <c r="P7307" t="s">
        <v>1242</v>
      </c>
    </row>
    <row r="7308" spans="1:16" x14ac:dyDescent="0.25">
      <c r="A7308">
        <v>9655</v>
      </c>
      <c r="B7308" t="s">
        <v>399</v>
      </c>
      <c r="E7308" t="s">
        <v>7593</v>
      </c>
      <c r="F7308" t="s">
        <v>347</v>
      </c>
      <c r="G7308" t="s">
        <v>7259</v>
      </c>
      <c r="H7308" t="s">
        <v>198</v>
      </c>
      <c r="I7308" t="s">
        <v>7260</v>
      </c>
      <c r="J7308">
        <v>1992</v>
      </c>
      <c r="K7308">
        <v>22540</v>
      </c>
      <c r="L7308">
        <v>38</v>
      </c>
      <c r="M7308" t="s">
        <v>200</v>
      </c>
      <c r="N7308" t="s">
        <v>1203</v>
      </c>
      <c r="O7308" t="s">
        <v>202</v>
      </c>
      <c r="P7308" t="s">
        <v>5170</v>
      </c>
    </row>
    <row r="7309" spans="1:16" x14ac:dyDescent="0.25">
      <c r="A7309">
        <v>9656</v>
      </c>
      <c r="B7309" t="s">
        <v>399</v>
      </c>
      <c r="E7309" t="s">
        <v>7594</v>
      </c>
      <c r="F7309" t="s">
        <v>347</v>
      </c>
      <c r="G7309" t="s">
        <v>7259</v>
      </c>
      <c r="H7309" t="s">
        <v>198</v>
      </c>
      <c r="I7309" t="s">
        <v>7260</v>
      </c>
      <c r="J7309">
        <v>1993</v>
      </c>
      <c r="K7309">
        <v>655</v>
      </c>
      <c r="L7309">
        <v>38</v>
      </c>
      <c r="M7309" t="s">
        <v>200</v>
      </c>
      <c r="N7309" t="s">
        <v>1203</v>
      </c>
      <c r="O7309" t="s">
        <v>202</v>
      </c>
      <c r="P7309" t="s">
        <v>1242</v>
      </c>
    </row>
    <row r="7310" spans="1:16" x14ac:dyDescent="0.25">
      <c r="A7310">
        <v>9657</v>
      </c>
      <c r="B7310" t="s">
        <v>360</v>
      </c>
      <c r="E7310" t="s">
        <v>7595</v>
      </c>
      <c r="F7310" t="s">
        <v>347</v>
      </c>
      <c r="G7310" t="s">
        <v>7259</v>
      </c>
      <c r="H7310" t="s">
        <v>198</v>
      </c>
      <c r="I7310" t="s">
        <v>7260</v>
      </c>
      <c r="J7310">
        <v>1957</v>
      </c>
      <c r="K7310">
        <v>1725</v>
      </c>
      <c r="L7310">
        <v>38</v>
      </c>
      <c r="M7310" t="s">
        <v>200</v>
      </c>
      <c r="N7310" t="s">
        <v>668</v>
      </c>
      <c r="O7310" t="s">
        <v>202</v>
      </c>
      <c r="P7310" t="s">
        <v>365</v>
      </c>
    </row>
    <row r="7311" spans="1:16" x14ac:dyDescent="0.25">
      <c r="A7311">
        <v>9658</v>
      </c>
      <c r="B7311" t="s">
        <v>360</v>
      </c>
      <c r="E7311" t="s">
        <v>7596</v>
      </c>
      <c r="F7311" t="s">
        <v>347</v>
      </c>
      <c r="G7311" t="s">
        <v>7259</v>
      </c>
      <c r="H7311" t="s">
        <v>198</v>
      </c>
      <c r="I7311" t="s">
        <v>7260</v>
      </c>
      <c r="J7311">
        <v>1940</v>
      </c>
      <c r="K7311">
        <v>2131</v>
      </c>
      <c r="L7311">
        <v>38</v>
      </c>
      <c r="M7311" t="s">
        <v>200</v>
      </c>
      <c r="N7311" t="s">
        <v>668</v>
      </c>
      <c r="O7311" t="s">
        <v>202</v>
      </c>
      <c r="P7311" t="s">
        <v>365</v>
      </c>
    </row>
    <row r="7312" spans="1:16" x14ac:dyDescent="0.25">
      <c r="A7312">
        <v>9659</v>
      </c>
      <c r="B7312" t="s">
        <v>360</v>
      </c>
      <c r="E7312" t="s">
        <v>7597</v>
      </c>
      <c r="F7312" t="s">
        <v>347</v>
      </c>
      <c r="G7312" t="s">
        <v>7259</v>
      </c>
      <c r="H7312" t="s">
        <v>198</v>
      </c>
      <c r="I7312" t="s">
        <v>7260</v>
      </c>
      <c r="J7312">
        <v>1934</v>
      </c>
      <c r="K7312">
        <v>460</v>
      </c>
      <c r="L7312">
        <v>38</v>
      </c>
      <c r="M7312" t="s">
        <v>200</v>
      </c>
      <c r="N7312" t="s">
        <v>668</v>
      </c>
      <c r="O7312" t="s">
        <v>202</v>
      </c>
      <c r="P7312" t="s">
        <v>365</v>
      </c>
    </row>
    <row r="7313" spans="1:16" x14ac:dyDescent="0.25">
      <c r="A7313">
        <v>9660</v>
      </c>
      <c r="B7313" t="s">
        <v>360</v>
      </c>
      <c r="E7313" t="s">
        <v>7598</v>
      </c>
      <c r="F7313" t="s">
        <v>347</v>
      </c>
      <c r="G7313" t="s">
        <v>7259</v>
      </c>
      <c r="H7313" t="s">
        <v>198</v>
      </c>
      <c r="I7313" t="s">
        <v>7260</v>
      </c>
      <c r="J7313">
        <v>1957</v>
      </c>
      <c r="K7313">
        <v>3902</v>
      </c>
      <c r="L7313">
        <v>38</v>
      </c>
      <c r="M7313" t="s">
        <v>200</v>
      </c>
      <c r="N7313" t="s">
        <v>668</v>
      </c>
      <c r="O7313" t="s">
        <v>202</v>
      </c>
      <c r="P7313" t="s">
        <v>365</v>
      </c>
    </row>
    <row r="7314" spans="1:16" x14ac:dyDescent="0.25">
      <c r="A7314">
        <v>9661</v>
      </c>
      <c r="B7314" t="s">
        <v>360</v>
      </c>
      <c r="E7314" t="s">
        <v>7599</v>
      </c>
      <c r="F7314" t="s">
        <v>347</v>
      </c>
      <c r="G7314" t="s">
        <v>7259</v>
      </c>
      <c r="H7314" t="s">
        <v>198</v>
      </c>
      <c r="I7314" t="s">
        <v>7260</v>
      </c>
      <c r="J7314">
        <v>1966</v>
      </c>
      <c r="K7314">
        <v>36234</v>
      </c>
      <c r="L7314">
        <v>38</v>
      </c>
      <c r="M7314" t="s">
        <v>200</v>
      </c>
      <c r="N7314" t="s">
        <v>668</v>
      </c>
      <c r="O7314" t="s">
        <v>202</v>
      </c>
      <c r="P7314" t="s">
        <v>365</v>
      </c>
    </row>
    <row r="7315" spans="1:16" x14ac:dyDescent="0.25">
      <c r="A7315">
        <v>9662</v>
      </c>
      <c r="B7315" t="s">
        <v>360</v>
      </c>
      <c r="E7315" t="s">
        <v>7600</v>
      </c>
      <c r="F7315" t="s">
        <v>347</v>
      </c>
      <c r="G7315" t="s">
        <v>7259</v>
      </c>
      <c r="H7315" t="s">
        <v>198</v>
      </c>
      <c r="I7315" t="s">
        <v>7260</v>
      </c>
      <c r="J7315">
        <v>1969</v>
      </c>
      <c r="K7315">
        <v>5069</v>
      </c>
      <c r="L7315">
        <v>38</v>
      </c>
      <c r="M7315" t="s">
        <v>200</v>
      </c>
      <c r="N7315" t="s">
        <v>668</v>
      </c>
      <c r="O7315" t="s">
        <v>202</v>
      </c>
      <c r="P7315" t="s">
        <v>365</v>
      </c>
    </row>
    <row r="7316" spans="1:16" x14ac:dyDescent="0.25">
      <c r="A7316">
        <v>9663</v>
      </c>
      <c r="B7316" t="s">
        <v>360</v>
      </c>
      <c r="E7316" t="s">
        <v>7601</v>
      </c>
      <c r="F7316" t="s">
        <v>347</v>
      </c>
      <c r="G7316" t="s">
        <v>7259</v>
      </c>
      <c r="H7316" t="s">
        <v>198</v>
      </c>
      <c r="I7316" t="s">
        <v>7260</v>
      </c>
      <c r="J7316">
        <v>1933</v>
      </c>
      <c r="K7316">
        <v>340</v>
      </c>
      <c r="L7316">
        <v>38</v>
      </c>
      <c r="M7316" t="s">
        <v>200</v>
      </c>
      <c r="N7316" t="s">
        <v>668</v>
      </c>
      <c r="O7316" t="s">
        <v>202</v>
      </c>
      <c r="P7316" t="s">
        <v>365</v>
      </c>
    </row>
    <row r="7317" spans="1:16" x14ac:dyDescent="0.25">
      <c r="A7317">
        <v>9664</v>
      </c>
      <c r="B7317" t="s">
        <v>360</v>
      </c>
      <c r="E7317" t="s">
        <v>7602</v>
      </c>
      <c r="F7317" t="s">
        <v>347</v>
      </c>
      <c r="G7317" t="s">
        <v>7259</v>
      </c>
      <c r="H7317" t="s">
        <v>198</v>
      </c>
      <c r="I7317" t="s">
        <v>7260</v>
      </c>
      <c r="J7317">
        <v>1942</v>
      </c>
      <c r="K7317">
        <v>627</v>
      </c>
      <c r="L7317">
        <v>38</v>
      </c>
      <c r="M7317" t="s">
        <v>200</v>
      </c>
      <c r="N7317" t="s">
        <v>668</v>
      </c>
      <c r="O7317" t="s">
        <v>202</v>
      </c>
      <c r="P7317" t="s">
        <v>365</v>
      </c>
    </row>
    <row r="7318" spans="1:16" x14ac:dyDescent="0.25">
      <c r="A7318">
        <v>9665</v>
      </c>
      <c r="B7318" t="s">
        <v>360</v>
      </c>
      <c r="E7318" t="s">
        <v>7603</v>
      </c>
      <c r="F7318" t="s">
        <v>347</v>
      </c>
      <c r="G7318" t="s">
        <v>7259</v>
      </c>
      <c r="H7318" t="s">
        <v>198</v>
      </c>
      <c r="I7318" t="s">
        <v>7260</v>
      </c>
      <c r="J7318">
        <v>1978</v>
      </c>
      <c r="K7318">
        <v>133089</v>
      </c>
      <c r="L7318">
        <v>38</v>
      </c>
      <c r="M7318" t="s">
        <v>200</v>
      </c>
      <c r="N7318" t="s">
        <v>668</v>
      </c>
      <c r="O7318" t="s">
        <v>202</v>
      </c>
      <c r="P7318" t="s">
        <v>365</v>
      </c>
    </row>
    <row r="7319" spans="1:16" x14ac:dyDescent="0.25">
      <c r="A7319">
        <v>9666</v>
      </c>
      <c r="B7319" t="s">
        <v>360</v>
      </c>
      <c r="E7319" t="s">
        <v>7604</v>
      </c>
      <c r="F7319" t="s">
        <v>347</v>
      </c>
      <c r="G7319" t="s">
        <v>7259</v>
      </c>
      <c r="H7319" t="s">
        <v>198</v>
      </c>
      <c r="I7319" t="s">
        <v>7260</v>
      </c>
      <c r="J7319">
        <v>1978</v>
      </c>
      <c r="K7319">
        <v>71994</v>
      </c>
      <c r="L7319">
        <v>38</v>
      </c>
      <c r="M7319" t="s">
        <v>200</v>
      </c>
      <c r="N7319" t="s">
        <v>668</v>
      </c>
      <c r="O7319" t="s">
        <v>202</v>
      </c>
      <c r="P7319" t="s">
        <v>365</v>
      </c>
    </row>
    <row r="7320" spans="1:16" x14ac:dyDescent="0.25">
      <c r="A7320">
        <v>9667</v>
      </c>
      <c r="B7320" t="s">
        <v>360</v>
      </c>
      <c r="E7320" t="s">
        <v>7605</v>
      </c>
      <c r="F7320" t="s">
        <v>347</v>
      </c>
      <c r="G7320" t="s">
        <v>7259</v>
      </c>
      <c r="H7320" t="s">
        <v>198</v>
      </c>
      <c r="I7320" t="s">
        <v>7260</v>
      </c>
      <c r="J7320">
        <v>1983</v>
      </c>
      <c r="K7320">
        <v>45569</v>
      </c>
      <c r="L7320">
        <v>38</v>
      </c>
      <c r="M7320" t="s">
        <v>200</v>
      </c>
      <c r="N7320" t="s">
        <v>668</v>
      </c>
      <c r="O7320" t="s">
        <v>202</v>
      </c>
      <c r="P7320" t="s">
        <v>365</v>
      </c>
    </row>
    <row r="7321" spans="1:16" x14ac:dyDescent="0.25">
      <c r="A7321">
        <v>9668</v>
      </c>
      <c r="B7321" t="s">
        <v>360</v>
      </c>
      <c r="E7321" t="s">
        <v>7606</v>
      </c>
      <c r="F7321" t="s">
        <v>347</v>
      </c>
      <c r="G7321" t="s">
        <v>7259</v>
      </c>
      <c r="H7321" t="s">
        <v>198</v>
      </c>
      <c r="I7321" t="s">
        <v>7260</v>
      </c>
      <c r="J7321">
        <v>1983</v>
      </c>
      <c r="K7321">
        <v>11447</v>
      </c>
      <c r="L7321">
        <v>38</v>
      </c>
      <c r="M7321" t="s">
        <v>200</v>
      </c>
      <c r="N7321" t="s">
        <v>668</v>
      </c>
      <c r="O7321" t="s">
        <v>202</v>
      </c>
      <c r="P7321" t="s">
        <v>365</v>
      </c>
    </row>
    <row r="7322" spans="1:16" x14ac:dyDescent="0.25">
      <c r="A7322">
        <v>9669</v>
      </c>
      <c r="B7322" t="s">
        <v>360</v>
      </c>
      <c r="E7322" t="s">
        <v>7607</v>
      </c>
      <c r="F7322" t="s">
        <v>347</v>
      </c>
      <c r="G7322" t="s">
        <v>7259</v>
      </c>
      <c r="H7322" t="s">
        <v>198</v>
      </c>
      <c r="I7322" t="s">
        <v>7260</v>
      </c>
      <c r="J7322">
        <v>1983</v>
      </c>
      <c r="K7322">
        <v>75700</v>
      </c>
      <c r="L7322">
        <v>38</v>
      </c>
      <c r="M7322" t="s">
        <v>200</v>
      </c>
      <c r="N7322" t="s">
        <v>668</v>
      </c>
      <c r="O7322" t="s">
        <v>202</v>
      </c>
      <c r="P7322" t="s">
        <v>365</v>
      </c>
    </row>
    <row r="7323" spans="1:16" x14ac:dyDescent="0.25">
      <c r="A7323">
        <v>9670</v>
      </c>
      <c r="B7323" t="s">
        <v>360</v>
      </c>
      <c r="E7323" t="s">
        <v>7608</v>
      </c>
      <c r="F7323" t="s">
        <v>347</v>
      </c>
      <c r="G7323" t="s">
        <v>7259</v>
      </c>
      <c r="H7323" t="s">
        <v>198</v>
      </c>
      <c r="I7323" t="s">
        <v>7260</v>
      </c>
      <c r="J7323">
        <v>1983</v>
      </c>
      <c r="K7323">
        <v>48870</v>
      </c>
      <c r="L7323">
        <v>38</v>
      </c>
      <c r="M7323" t="s">
        <v>200</v>
      </c>
      <c r="N7323" t="s">
        <v>668</v>
      </c>
      <c r="O7323" t="s">
        <v>202</v>
      </c>
      <c r="P7323" t="s">
        <v>365</v>
      </c>
    </row>
    <row r="7324" spans="1:16" x14ac:dyDescent="0.25">
      <c r="A7324">
        <v>9671</v>
      </c>
      <c r="B7324" t="s">
        <v>360</v>
      </c>
      <c r="E7324" t="s">
        <v>7609</v>
      </c>
      <c r="F7324" t="s">
        <v>347</v>
      </c>
      <c r="G7324" t="s">
        <v>7259</v>
      </c>
      <c r="H7324" t="s">
        <v>198</v>
      </c>
      <c r="I7324" t="s">
        <v>7260</v>
      </c>
      <c r="J7324">
        <v>1992</v>
      </c>
      <c r="K7324">
        <v>137890</v>
      </c>
      <c r="L7324">
        <v>38</v>
      </c>
      <c r="M7324" t="s">
        <v>200</v>
      </c>
      <c r="N7324" t="s">
        <v>376</v>
      </c>
      <c r="O7324" t="s">
        <v>202</v>
      </c>
      <c r="P7324" t="s">
        <v>365</v>
      </c>
    </row>
    <row r="7325" spans="1:16" x14ac:dyDescent="0.25">
      <c r="A7325">
        <v>9672</v>
      </c>
      <c r="B7325" t="s">
        <v>360</v>
      </c>
      <c r="E7325" t="s">
        <v>7610</v>
      </c>
      <c r="F7325" t="s">
        <v>347</v>
      </c>
      <c r="G7325" t="s">
        <v>7259</v>
      </c>
      <c r="H7325" t="s">
        <v>198</v>
      </c>
      <c r="I7325" t="s">
        <v>7260</v>
      </c>
      <c r="J7325">
        <v>1973</v>
      </c>
      <c r="K7325">
        <v>93460</v>
      </c>
      <c r="L7325">
        <v>38</v>
      </c>
      <c r="M7325" t="s">
        <v>200</v>
      </c>
      <c r="N7325" t="s">
        <v>668</v>
      </c>
      <c r="O7325" t="s">
        <v>202</v>
      </c>
      <c r="P7325" t="s">
        <v>365</v>
      </c>
    </row>
    <row r="7326" spans="1:16" x14ac:dyDescent="0.25">
      <c r="A7326">
        <v>9673</v>
      </c>
      <c r="B7326" t="s">
        <v>360</v>
      </c>
      <c r="E7326" t="s">
        <v>7611</v>
      </c>
      <c r="F7326" t="s">
        <v>347</v>
      </c>
      <c r="G7326" t="s">
        <v>7259</v>
      </c>
      <c r="H7326" t="s">
        <v>198</v>
      </c>
      <c r="I7326" t="s">
        <v>7260</v>
      </c>
      <c r="J7326">
        <v>1981</v>
      </c>
      <c r="K7326">
        <v>65972</v>
      </c>
      <c r="L7326">
        <v>38</v>
      </c>
      <c r="M7326" t="s">
        <v>200</v>
      </c>
      <c r="N7326" t="s">
        <v>668</v>
      </c>
      <c r="O7326" t="s">
        <v>202</v>
      </c>
      <c r="P7326" t="s">
        <v>365</v>
      </c>
    </row>
    <row r="7327" spans="1:16" x14ac:dyDescent="0.25">
      <c r="A7327">
        <v>9674</v>
      </c>
      <c r="B7327" t="s">
        <v>360</v>
      </c>
      <c r="E7327" t="s">
        <v>7612</v>
      </c>
      <c r="F7327" t="s">
        <v>347</v>
      </c>
      <c r="G7327" t="s">
        <v>7259</v>
      </c>
      <c r="H7327" t="s">
        <v>198</v>
      </c>
      <c r="I7327" t="s">
        <v>7260</v>
      </c>
      <c r="J7327">
        <v>1983</v>
      </c>
      <c r="K7327">
        <v>28330</v>
      </c>
      <c r="L7327">
        <v>38</v>
      </c>
      <c r="M7327" t="s">
        <v>200</v>
      </c>
      <c r="N7327" t="s">
        <v>668</v>
      </c>
      <c r="O7327" t="s">
        <v>202</v>
      </c>
      <c r="P7327" t="s">
        <v>365</v>
      </c>
    </row>
    <row r="7328" spans="1:16" x14ac:dyDescent="0.25">
      <c r="A7328">
        <v>9675</v>
      </c>
      <c r="B7328" t="s">
        <v>399</v>
      </c>
      <c r="E7328" t="s">
        <v>7613</v>
      </c>
      <c r="F7328" t="s">
        <v>347</v>
      </c>
      <c r="G7328" t="s">
        <v>7259</v>
      </c>
      <c r="H7328" t="s">
        <v>198</v>
      </c>
      <c r="I7328" t="s">
        <v>7260</v>
      </c>
      <c r="J7328">
        <v>1968</v>
      </c>
      <c r="K7328">
        <v>4288</v>
      </c>
      <c r="L7328">
        <v>38</v>
      </c>
      <c r="M7328" t="s">
        <v>200</v>
      </c>
      <c r="N7328" t="s">
        <v>1203</v>
      </c>
      <c r="O7328" t="s">
        <v>202</v>
      </c>
      <c r="P7328" t="s">
        <v>7555</v>
      </c>
    </row>
    <row r="7329" spans="1:16" x14ac:dyDescent="0.25">
      <c r="A7329">
        <v>9676</v>
      </c>
      <c r="B7329" t="s">
        <v>399</v>
      </c>
      <c r="E7329" t="s">
        <v>7614</v>
      </c>
      <c r="F7329" t="s">
        <v>347</v>
      </c>
      <c r="G7329" t="s">
        <v>7259</v>
      </c>
      <c r="H7329" t="s">
        <v>198</v>
      </c>
      <c r="I7329" t="s">
        <v>7260</v>
      </c>
      <c r="J7329">
        <v>1975</v>
      </c>
      <c r="K7329">
        <v>1492</v>
      </c>
      <c r="L7329">
        <v>38</v>
      </c>
      <c r="M7329" t="s">
        <v>200</v>
      </c>
      <c r="N7329" t="s">
        <v>1203</v>
      </c>
      <c r="O7329" t="s">
        <v>202</v>
      </c>
      <c r="P7329" t="s">
        <v>442</v>
      </c>
    </row>
    <row r="7330" spans="1:16" x14ac:dyDescent="0.25">
      <c r="A7330">
        <v>9677</v>
      </c>
      <c r="B7330" t="s">
        <v>399</v>
      </c>
      <c r="E7330" t="s">
        <v>7615</v>
      </c>
      <c r="F7330" t="s">
        <v>347</v>
      </c>
      <c r="G7330" t="s">
        <v>7259</v>
      </c>
      <c r="H7330" t="s">
        <v>198</v>
      </c>
      <c r="I7330" t="s">
        <v>7260</v>
      </c>
      <c r="J7330">
        <v>1975</v>
      </c>
      <c r="K7330">
        <v>889</v>
      </c>
      <c r="L7330">
        <v>38</v>
      </c>
      <c r="M7330" t="s">
        <v>200</v>
      </c>
      <c r="N7330" t="s">
        <v>1203</v>
      </c>
      <c r="O7330" t="s">
        <v>202</v>
      </c>
      <c r="P7330" t="s">
        <v>2496</v>
      </c>
    </row>
    <row r="7331" spans="1:16" x14ac:dyDescent="0.25">
      <c r="A7331">
        <v>9678</v>
      </c>
      <c r="B7331" t="s">
        <v>399</v>
      </c>
      <c r="E7331" t="s">
        <v>7616</v>
      </c>
      <c r="F7331" t="s">
        <v>347</v>
      </c>
      <c r="G7331" t="s">
        <v>7259</v>
      </c>
      <c r="H7331" t="s">
        <v>198</v>
      </c>
      <c r="I7331" t="s">
        <v>7260</v>
      </c>
      <c r="J7331">
        <v>1968</v>
      </c>
      <c r="K7331">
        <v>25987</v>
      </c>
      <c r="L7331">
        <v>38</v>
      </c>
      <c r="M7331" t="s">
        <v>200</v>
      </c>
      <c r="N7331" t="s">
        <v>1203</v>
      </c>
      <c r="O7331" t="s">
        <v>202</v>
      </c>
      <c r="P7331" t="s">
        <v>7617</v>
      </c>
    </row>
    <row r="7332" spans="1:16" x14ac:dyDescent="0.25">
      <c r="A7332">
        <v>9679</v>
      </c>
      <c r="B7332" t="s">
        <v>399</v>
      </c>
      <c r="E7332" t="s">
        <v>7618</v>
      </c>
      <c r="F7332" t="s">
        <v>347</v>
      </c>
      <c r="G7332" t="s">
        <v>7259</v>
      </c>
      <c r="H7332" t="s">
        <v>198</v>
      </c>
      <c r="I7332" t="s">
        <v>7260</v>
      </c>
      <c r="J7332">
        <v>1978</v>
      </c>
      <c r="K7332">
        <v>3883</v>
      </c>
      <c r="L7332">
        <v>38</v>
      </c>
      <c r="M7332" t="s">
        <v>200</v>
      </c>
      <c r="N7332" t="s">
        <v>1203</v>
      </c>
      <c r="O7332" t="s">
        <v>202</v>
      </c>
      <c r="P7332" t="s">
        <v>450</v>
      </c>
    </row>
    <row r="7333" spans="1:16" x14ac:dyDescent="0.25">
      <c r="A7333">
        <v>9680</v>
      </c>
      <c r="B7333" t="s">
        <v>360</v>
      </c>
      <c r="E7333" t="s">
        <v>7619</v>
      </c>
      <c r="F7333" t="s">
        <v>347</v>
      </c>
      <c r="G7333" t="s">
        <v>7259</v>
      </c>
      <c r="H7333" t="s">
        <v>198</v>
      </c>
      <c r="I7333" t="s">
        <v>7260</v>
      </c>
      <c r="J7333">
        <v>1995</v>
      </c>
      <c r="K7333">
        <v>4314</v>
      </c>
      <c r="L7333">
        <v>38</v>
      </c>
      <c r="M7333" t="s">
        <v>200</v>
      </c>
      <c r="N7333" t="s">
        <v>376</v>
      </c>
      <c r="O7333" t="s">
        <v>202</v>
      </c>
      <c r="P7333" t="s">
        <v>365</v>
      </c>
    </row>
    <row r="7334" spans="1:16" x14ac:dyDescent="0.25">
      <c r="A7334">
        <v>9681</v>
      </c>
      <c r="B7334" t="s">
        <v>360</v>
      </c>
      <c r="E7334" t="s">
        <v>7620</v>
      </c>
      <c r="F7334" t="s">
        <v>347</v>
      </c>
      <c r="G7334" t="s">
        <v>7259</v>
      </c>
      <c r="H7334" t="s">
        <v>198</v>
      </c>
      <c r="I7334" t="s">
        <v>7260</v>
      </c>
      <c r="J7334">
        <v>1995</v>
      </c>
      <c r="K7334">
        <v>1960</v>
      </c>
      <c r="L7334">
        <v>38</v>
      </c>
      <c r="M7334" t="s">
        <v>200</v>
      </c>
      <c r="N7334" t="s">
        <v>376</v>
      </c>
      <c r="O7334" t="s">
        <v>202</v>
      </c>
      <c r="P7334" t="s">
        <v>2739</v>
      </c>
    </row>
    <row r="7335" spans="1:16" x14ac:dyDescent="0.25">
      <c r="A7335">
        <v>9682</v>
      </c>
      <c r="B7335" t="s">
        <v>360</v>
      </c>
      <c r="E7335" t="s">
        <v>7229</v>
      </c>
      <c r="F7335" t="s">
        <v>347</v>
      </c>
      <c r="G7335" t="s">
        <v>7259</v>
      </c>
      <c r="H7335" t="s">
        <v>198</v>
      </c>
      <c r="I7335" t="s">
        <v>7260</v>
      </c>
      <c r="J7335">
        <v>1995</v>
      </c>
      <c r="K7335">
        <v>2004</v>
      </c>
      <c r="L7335">
        <v>38</v>
      </c>
      <c r="M7335" t="s">
        <v>200</v>
      </c>
      <c r="N7335" t="s">
        <v>376</v>
      </c>
      <c r="O7335" t="s">
        <v>202</v>
      </c>
      <c r="P7335" t="s">
        <v>2739</v>
      </c>
    </row>
    <row r="7336" spans="1:16" x14ac:dyDescent="0.25">
      <c r="A7336">
        <v>9683</v>
      </c>
      <c r="B7336" t="s">
        <v>399</v>
      </c>
      <c r="E7336" t="s">
        <v>7621</v>
      </c>
      <c r="F7336" t="s">
        <v>347</v>
      </c>
      <c r="G7336" t="s">
        <v>7259</v>
      </c>
      <c r="H7336" t="s">
        <v>198</v>
      </c>
      <c r="I7336" t="s">
        <v>7260</v>
      </c>
      <c r="J7336">
        <v>1975</v>
      </c>
      <c r="K7336">
        <v>4793</v>
      </c>
      <c r="L7336">
        <v>38</v>
      </c>
      <c r="M7336" t="s">
        <v>200</v>
      </c>
      <c r="N7336" t="s">
        <v>1203</v>
      </c>
      <c r="O7336" t="s">
        <v>202</v>
      </c>
      <c r="P7336" t="s">
        <v>1242</v>
      </c>
    </row>
    <row r="7337" spans="1:16" x14ac:dyDescent="0.25">
      <c r="A7337">
        <v>9684</v>
      </c>
      <c r="B7337" t="s">
        <v>399</v>
      </c>
      <c r="E7337" t="s">
        <v>7621</v>
      </c>
      <c r="F7337" t="s">
        <v>347</v>
      </c>
      <c r="G7337" t="s">
        <v>7259</v>
      </c>
      <c r="H7337" t="s">
        <v>198</v>
      </c>
      <c r="I7337" t="s">
        <v>7260</v>
      </c>
      <c r="J7337">
        <v>1978</v>
      </c>
      <c r="K7337">
        <v>16153</v>
      </c>
      <c r="L7337">
        <v>38</v>
      </c>
      <c r="M7337" t="s">
        <v>200</v>
      </c>
      <c r="N7337" t="s">
        <v>1203</v>
      </c>
      <c r="O7337" t="s">
        <v>202</v>
      </c>
      <c r="P7337" t="s">
        <v>1242</v>
      </c>
    </row>
    <row r="7338" spans="1:16" x14ac:dyDescent="0.25">
      <c r="A7338">
        <v>9685</v>
      </c>
      <c r="B7338" t="s">
        <v>399</v>
      </c>
      <c r="E7338" t="s">
        <v>7622</v>
      </c>
      <c r="F7338" t="s">
        <v>347</v>
      </c>
      <c r="G7338" t="s">
        <v>7259</v>
      </c>
      <c r="H7338" t="s">
        <v>198</v>
      </c>
      <c r="I7338" t="s">
        <v>7260</v>
      </c>
      <c r="J7338">
        <v>1980</v>
      </c>
      <c r="K7338">
        <v>19206</v>
      </c>
      <c r="L7338">
        <v>38</v>
      </c>
      <c r="M7338" t="s">
        <v>200</v>
      </c>
      <c r="N7338" t="s">
        <v>1203</v>
      </c>
      <c r="O7338" t="s">
        <v>202</v>
      </c>
      <c r="P7338" t="s">
        <v>7623</v>
      </c>
    </row>
    <row r="7339" spans="1:16" x14ac:dyDescent="0.25">
      <c r="A7339">
        <v>9686</v>
      </c>
      <c r="B7339" t="s">
        <v>399</v>
      </c>
      <c r="E7339" t="s">
        <v>7622</v>
      </c>
      <c r="F7339" t="s">
        <v>347</v>
      </c>
      <c r="G7339" t="s">
        <v>7259</v>
      </c>
      <c r="H7339" t="s">
        <v>198</v>
      </c>
      <c r="I7339" t="s">
        <v>7260</v>
      </c>
      <c r="J7339">
        <v>1983</v>
      </c>
      <c r="K7339">
        <v>6760</v>
      </c>
      <c r="L7339">
        <v>38</v>
      </c>
      <c r="M7339" t="s">
        <v>200</v>
      </c>
      <c r="N7339" t="s">
        <v>1203</v>
      </c>
      <c r="O7339" t="s">
        <v>202</v>
      </c>
      <c r="P7339" t="s">
        <v>1176</v>
      </c>
    </row>
    <row r="7340" spans="1:16" x14ac:dyDescent="0.25">
      <c r="A7340">
        <v>9687</v>
      </c>
      <c r="B7340" t="s">
        <v>399</v>
      </c>
      <c r="E7340" t="s">
        <v>7624</v>
      </c>
      <c r="F7340" t="s">
        <v>347</v>
      </c>
      <c r="G7340" t="s">
        <v>7259</v>
      </c>
      <c r="H7340" t="s">
        <v>198</v>
      </c>
      <c r="I7340" t="s">
        <v>7260</v>
      </c>
      <c r="J7340">
        <v>1984</v>
      </c>
      <c r="K7340">
        <v>3942</v>
      </c>
      <c r="L7340">
        <v>38</v>
      </c>
      <c r="M7340" t="s">
        <v>200</v>
      </c>
      <c r="N7340" t="s">
        <v>1203</v>
      </c>
      <c r="O7340" t="s">
        <v>202</v>
      </c>
      <c r="P7340" t="s">
        <v>1242</v>
      </c>
    </row>
    <row r="7341" spans="1:16" x14ac:dyDescent="0.25">
      <c r="A7341">
        <v>9688</v>
      </c>
      <c r="B7341" t="s">
        <v>399</v>
      </c>
      <c r="E7341" t="s">
        <v>7625</v>
      </c>
      <c r="F7341" t="s">
        <v>347</v>
      </c>
      <c r="G7341" t="s">
        <v>7259</v>
      </c>
      <c r="H7341" t="s">
        <v>198</v>
      </c>
      <c r="I7341" t="s">
        <v>7260</v>
      </c>
      <c r="J7341">
        <v>1985</v>
      </c>
      <c r="K7341">
        <v>2812</v>
      </c>
      <c r="L7341">
        <v>38</v>
      </c>
      <c r="M7341" t="s">
        <v>200</v>
      </c>
      <c r="N7341" t="s">
        <v>1203</v>
      </c>
      <c r="O7341" t="s">
        <v>202</v>
      </c>
      <c r="P7341" t="s">
        <v>6317</v>
      </c>
    </row>
    <row r="7342" spans="1:16" x14ac:dyDescent="0.25">
      <c r="A7342">
        <v>9689</v>
      </c>
      <c r="B7342" t="s">
        <v>399</v>
      </c>
      <c r="E7342" t="s">
        <v>7622</v>
      </c>
      <c r="F7342" t="s">
        <v>347</v>
      </c>
      <c r="G7342" t="s">
        <v>7259</v>
      </c>
      <c r="H7342" t="s">
        <v>198</v>
      </c>
      <c r="I7342" t="s">
        <v>7260</v>
      </c>
      <c r="J7342">
        <v>1980</v>
      </c>
      <c r="K7342">
        <v>3455</v>
      </c>
      <c r="L7342">
        <v>38</v>
      </c>
      <c r="M7342" t="s">
        <v>200</v>
      </c>
      <c r="N7342" t="s">
        <v>1203</v>
      </c>
      <c r="O7342" t="s">
        <v>202</v>
      </c>
      <c r="P7342" t="s">
        <v>5908</v>
      </c>
    </row>
    <row r="7343" spans="1:16" x14ac:dyDescent="0.25">
      <c r="A7343">
        <v>9690</v>
      </c>
      <c r="B7343" t="s">
        <v>360</v>
      </c>
      <c r="E7343" t="s">
        <v>4799</v>
      </c>
      <c r="F7343" t="s">
        <v>347</v>
      </c>
      <c r="G7343" t="s">
        <v>7259</v>
      </c>
      <c r="H7343" t="s">
        <v>198</v>
      </c>
      <c r="I7343" t="s">
        <v>7260</v>
      </c>
      <c r="J7343">
        <v>1965</v>
      </c>
      <c r="K7343">
        <v>60641</v>
      </c>
      <c r="L7343">
        <v>38</v>
      </c>
      <c r="M7343" t="s">
        <v>200</v>
      </c>
      <c r="N7343" t="s">
        <v>668</v>
      </c>
      <c r="O7343" t="s">
        <v>202</v>
      </c>
      <c r="P7343" t="s">
        <v>365</v>
      </c>
    </row>
    <row r="7344" spans="1:16" x14ac:dyDescent="0.25">
      <c r="A7344">
        <v>9691</v>
      </c>
      <c r="B7344" t="s">
        <v>360</v>
      </c>
      <c r="E7344" t="s">
        <v>7626</v>
      </c>
      <c r="F7344" t="s">
        <v>347</v>
      </c>
      <c r="G7344" t="s">
        <v>7259</v>
      </c>
      <c r="H7344" t="s">
        <v>198</v>
      </c>
      <c r="I7344" t="s">
        <v>7260</v>
      </c>
      <c r="J7344">
        <v>1966</v>
      </c>
      <c r="K7344">
        <v>19011</v>
      </c>
      <c r="L7344">
        <v>38</v>
      </c>
      <c r="M7344" t="s">
        <v>200</v>
      </c>
      <c r="N7344" t="s">
        <v>668</v>
      </c>
      <c r="O7344" t="s">
        <v>202</v>
      </c>
      <c r="P7344" t="s">
        <v>365</v>
      </c>
    </row>
    <row r="7345" spans="1:16" x14ac:dyDescent="0.25">
      <c r="A7345">
        <v>9692</v>
      </c>
      <c r="B7345" t="s">
        <v>360</v>
      </c>
      <c r="E7345" t="s">
        <v>7627</v>
      </c>
      <c r="F7345" t="s">
        <v>347</v>
      </c>
      <c r="G7345" t="s">
        <v>7259</v>
      </c>
      <c r="H7345" t="s">
        <v>198</v>
      </c>
      <c r="I7345" t="s">
        <v>7260</v>
      </c>
      <c r="J7345">
        <v>1965</v>
      </c>
      <c r="K7345">
        <v>38329</v>
      </c>
      <c r="L7345">
        <v>38</v>
      </c>
      <c r="M7345" t="s">
        <v>200</v>
      </c>
      <c r="N7345" t="s">
        <v>668</v>
      </c>
      <c r="O7345" t="s">
        <v>202</v>
      </c>
      <c r="P7345" t="s">
        <v>365</v>
      </c>
    </row>
    <row r="7346" spans="1:16" x14ac:dyDescent="0.25">
      <c r="A7346">
        <v>9694</v>
      </c>
      <c r="B7346" t="s">
        <v>360</v>
      </c>
      <c r="E7346" t="s">
        <v>7628</v>
      </c>
      <c r="F7346" t="s">
        <v>347</v>
      </c>
      <c r="G7346" t="s">
        <v>7259</v>
      </c>
      <c r="H7346" t="s">
        <v>198</v>
      </c>
      <c r="I7346" t="s">
        <v>7260</v>
      </c>
      <c r="J7346">
        <v>1966</v>
      </c>
      <c r="K7346">
        <v>10994</v>
      </c>
      <c r="L7346">
        <v>38</v>
      </c>
      <c r="M7346" t="s">
        <v>200</v>
      </c>
      <c r="N7346" t="s">
        <v>668</v>
      </c>
      <c r="O7346" t="s">
        <v>202</v>
      </c>
      <c r="P7346" t="s">
        <v>365</v>
      </c>
    </row>
    <row r="7347" spans="1:16" x14ac:dyDescent="0.25">
      <c r="A7347">
        <v>9695</v>
      </c>
      <c r="B7347" t="s">
        <v>360</v>
      </c>
      <c r="E7347" t="s">
        <v>7629</v>
      </c>
      <c r="F7347" t="s">
        <v>347</v>
      </c>
      <c r="G7347" t="s">
        <v>7259</v>
      </c>
      <c r="H7347" t="s">
        <v>198</v>
      </c>
      <c r="I7347" t="s">
        <v>7260</v>
      </c>
      <c r="J7347">
        <v>1981</v>
      </c>
      <c r="K7347">
        <v>26306</v>
      </c>
      <c r="L7347">
        <v>38</v>
      </c>
      <c r="M7347" t="s">
        <v>200</v>
      </c>
      <c r="N7347" t="s">
        <v>668</v>
      </c>
      <c r="O7347" t="s">
        <v>202</v>
      </c>
      <c r="P7347" t="s">
        <v>365</v>
      </c>
    </row>
    <row r="7348" spans="1:16" x14ac:dyDescent="0.25">
      <c r="A7348">
        <v>9696</v>
      </c>
      <c r="B7348" t="s">
        <v>360</v>
      </c>
      <c r="E7348" t="s">
        <v>7630</v>
      </c>
      <c r="F7348" t="s">
        <v>347</v>
      </c>
      <c r="G7348" t="s">
        <v>7259</v>
      </c>
      <c r="H7348" t="s">
        <v>198</v>
      </c>
      <c r="I7348" t="s">
        <v>7260</v>
      </c>
      <c r="J7348">
        <v>1974</v>
      </c>
      <c r="K7348">
        <v>1375770</v>
      </c>
      <c r="L7348">
        <v>38</v>
      </c>
      <c r="M7348" t="s">
        <v>200</v>
      </c>
      <c r="N7348" t="s">
        <v>668</v>
      </c>
      <c r="O7348" t="s">
        <v>202</v>
      </c>
      <c r="P7348" t="s">
        <v>365</v>
      </c>
    </row>
    <row r="7349" spans="1:16" x14ac:dyDescent="0.25">
      <c r="A7349">
        <v>9697</v>
      </c>
      <c r="B7349" t="s">
        <v>360</v>
      </c>
      <c r="E7349" t="s">
        <v>5766</v>
      </c>
      <c r="F7349" t="s">
        <v>347</v>
      </c>
      <c r="G7349" t="s">
        <v>7259</v>
      </c>
      <c r="H7349" t="s">
        <v>198</v>
      </c>
      <c r="I7349" t="s">
        <v>7260</v>
      </c>
      <c r="J7349">
        <v>1964</v>
      </c>
      <c r="K7349">
        <v>18130</v>
      </c>
      <c r="L7349">
        <v>38</v>
      </c>
      <c r="M7349" t="s">
        <v>200</v>
      </c>
      <c r="N7349" t="s">
        <v>668</v>
      </c>
      <c r="O7349" t="s">
        <v>202</v>
      </c>
      <c r="P7349" t="s">
        <v>365</v>
      </c>
    </row>
    <row r="7350" spans="1:16" x14ac:dyDescent="0.25">
      <c r="A7350">
        <v>9698</v>
      </c>
      <c r="B7350" t="s">
        <v>360</v>
      </c>
      <c r="E7350" t="s">
        <v>7631</v>
      </c>
      <c r="F7350" t="s">
        <v>347</v>
      </c>
      <c r="G7350" t="s">
        <v>7259</v>
      </c>
      <c r="H7350" t="s">
        <v>198</v>
      </c>
      <c r="I7350" t="s">
        <v>7260</v>
      </c>
      <c r="J7350">
        <v>1964</v>
      </c>
      <c r="K7350">
        <v>334578</v>
      </c>
      <c r="L7350">
        <v>38</v>
      </c>
      <c r="M7350" t="s">
        <v>200</v>
      </c>
      <c r="N7350" t="s">
        <v>376</v>
      </c>
      <c r="O7350" t="s">
        <v>202</v>
      </c>
      <c r="P7350" t="s">
        <v>365</v>
      </c>
    </row>
    <row r="7351" spans="1:16" x14ac:dyDescent="0.25">
      <c r="A7351">
        <v>9699</v>
      </c>
      <c r="B7351" t="s">
        <v>360</v>
      </c>
      <c r="E7351" t="s">
        <v>7632</v>
      </c>
      <c r="F7351" t="s">
        <v>347</v>
      </c>
      <c r="G7351" t="s">
        <v>7259</v>
      </c>
      <c r="H7351" t="s">
        <v>198</v>
      </c>
      <c r="I7351" t="s">
        <v>7260</v>
      </c>
      <c r="J7351">
        <v>1986</v>
      </c>
      <c r="K7351">
        <v>371857</v>
      </c>
      <c r="L7351">
        <v>38</v>
      </c>
      <c r="M7351" t="s">
        <v>200</v>
      </c>
      <c r="N7351" t="s">
        <v>668</v>
      </c>
      <c r="O7351" t="s">
        <v>202</v>
      </c>
      <c r="P7351" t="s">
        <v>365</v>
      </c>
    </row>
    <row r="7352" spans="1:16" x14ac:dyDescent="0.25">
      <c r="A7352">
        <v>9700</v>
      </c>
      <c r="B7352" t="s">
        <v>360</v>
      </c>
      <c r="E7352" t="s">
        <v>4799</v>
      </c>
      <c r="F7352" t="s">
        <v>347</v>
      </c>
      <c r="G7352" t="s">
        <v>7259</v>
      </c>
      <c r="H7352" t="s">
        <v>198</v>
      </c>
      <c r="I7352" t="s">
        <v>7260</v>
      </c>
      <c r="J7352">
        <v>1986</v>
      </c>
      <c r="K7352">
        <v>249017</v>
      </c>
      <c r="L7352">
        <v>38</v>
      </c>
      <c r="M7352" t="s">
        <v>200</v>
      </c>
      <c r="N7352" t="s">
        <v>668</v>
      </c>
      <c r="O7352" t="s">
        <v>202</v>
      </c>
      <c r="P7352" t="s">
        <v>365</v>
      </c>
    </row>
    <row r="7353" spans="1:16" x14ac:dyDescent="0.25">
      <c r="A7353">
        <v>9701</v>
      </c>
      <c r="B7353" t="s">
        <v>360</v>
      </c>
      <c r="E7353" t="s">
        <v>7633</v>
      </c>
      <c r="F7353" t="s">
        <v>347</v>
      </c>
      <c r="G7353" t="s">
        <v>7259</v>
      </c>
      <c r="H7353" t="s">
        <v>198</v>
      </c>
      <c r="I7353" t="s">
        <v>7260</v>
      </c>
      <c r="J7353">
        <v>1983</v>
      </c>
      <c r="K7353">
        <v>71252</v>
      </c>
      <c r="L7353">
        <v>38</v>
      </c>
      <c r="M7353" t="s">
        <v>200</v>
      </c>
      <c r="N7353" t="s">
        <v>668</v>
      </c>
      <c r="O7353" t="s">
        <v>202</v>
      </c>
      <c r="P7353" t="s">
        <v>365</v>
      </c>
    </row>
    <row r="7354" spans="1:16" x14ac:dyDescent="0.25">
      <c r="A7354">
        <v>9702</v>
      </c>
      <c r="B7354" t="s">
        <v>360</v>
      </c>
      <c r="E7354" t="s">
        <v>7634</v>
      </c>
      <c r="F7354" t="s">
        <v>347</v>
      </c>
      <c r="G7354" t="s">
        <v>7259</v>
      </c>
      <c r="H7354" t="s">
        <v>198</v>
      </c>
      <c r="I7354" t="s">
        <v>7260</v>
      </c>
      <c r="J7354">
        <v>1970</v>
      </c>
      <c r="K7354">
        <v>11452</v>
      </c>
      <c r="L7354">
        <v>38</v>
      </c>
      <c r="M7354" t="s">
        <v>200</v>
      </c>
      <c r="N7354" t="s">
        <v>668</v>
      </c>
      <c r="O7354" t="s">
        <v>202</v>
      </c>
      <c r="P7354" t="s">
        <v>2741</v>
      </c>
    </row>
    <row r="7355" spans="1:16" x14ac:dyDescent="0.25">
      <c r="A7355">
        <v>9703</v>
      </c>
      <c r="B7355" t="s">
        <v>360</v>
      </c>
      <c r="E7355" t="s">
        <v>7635</v>
      </c>
      <c r="F7355" t="s">
        <v>347</v>
      </c>
      <c r="G7355" t="s">
        <v>7259</v>
      </c>
      <c r="H7355" t="s">
        <v>198</v>
      </c>
      <c r="I7355" t="s">
        <v>7260</v>
      </c>
      <c r="J7355">
        <v>1970</v>
      </c>
      <c r="K7355">
        <v>7428</v>
      </c>
      <c r="L7355">
        <v>38</v>
      </c>
      <c r="M7355" t="s">
        <v>200</v>
      </c>
      <c r="N7355" t="s">
        <v>668</v>
      </c>
      <c r="O7355" t="s">
        <v>202</v>
      </c>
      <c r="P7355" t="s">
        <v>4700</v>
      </c>
    </row>
    <row r="7356" spans="1:16" x14ac:dyDescent="0.25">
      <c r="A7356">
        <v>9704</v>
      </c>
      <c r="B7356" t="s">
        <v>360</v>
      </c>
      <c r="E7356" t="s">
        <v>7636</v>
      </c>
      <c r="F7356" t="s">
        <v>347</v>
      </c>
      <c r="G7356" t="s">
        <v>7259</v>
      </c>
      <c r="H7356" t="s">
        <v>198</v>
      </c>
      <c r="I7356" t="s">
        <v>7260</v>
      </c>
      <c r="J7356">
        <v>1970</v>
      </c>
      <c r="K7356">
        <v>11694</v>
      </c>
      <c r="L7356">
        <v>38</v>
      </c>
      <c r="M7356" t="s">
        <v>200</v>
      </c>
      <c r="N7356" t="s">
        <v>668</v>
      </c>
      <c r="O7356" t="s">
        <v>202</v>
      </c>
      <c r="P7356" t="s">
        <v>4719</v>
      </c>
    </row>
    <row r="7357" spans="1:16" x14ac:dyDescent="0.25">
      <c r="A7357">
        <v>9705</v>
      </c>
      <c r="B7357" t="s">
        <v>360</v>
      </c>
      <c r="E7357" t="s">
        <v>7637</v>
      </c>
      <c r="F7357" t="s">
        <v>347</v>
      </c>
      <c r="G7357" t="s">
        <v>7259</v>
      </c>
      <c r="H7357" t="s">
        <v>198</v>
      </c>
      <c r="I7357" t="s">
        <v>7260</v>
      </c>
      <c r="J7357">
        <v>1970</v>
      </c>
      <c r="K7357">
        <v>10394</v>
      </c>
      <c r="L7357">
        <v>38</v>
      </c>
      <c r="M7357" t="s">
        <v>200</v>
      </c>
      <c r="N7357" t="s">
        <v>668</v>
      </c>
      <c r="O7357" t="s">
        <v>202</v>
      </c>
      <c r="P7357" t="s">
        <v>7332</v>
      </c>
    </row>
    <row r="7358" spans="1:16" x14ac:dyDescent="0.25">
      <c r="A7358">
        <v>9706</v>
      </c>
      <c r="B7358" t="s">
        <v>360</v>
      </c>
      <c r="E7358" t="s">
        <v>7638</v>
      </c>
      <c r="F7358" t="s">
        <v>347</v>
      </c>
      <c r="G7358" t="s">
        <v>7259</v>
      </c>
      <c r="H7358" t="s">
        <v>198</v>
      </c>
      <c r="I7358" t="s">
        <v>7260</v>
      </c>
      <c r="J7358">
        <v>1970</v>
      </c>
      <c r="K7358">
        <v>11694</v>
      </c>
      <c r="L7358">
        <v>38</v>
      </c>
      <c r="M7358" t="s">
        <v>200</v>
      </c>
      <c r="N7358" t="s">
        <v>668</v>
      </c>
      <c r="O7358" t="s">
        <v>202</v>
      </c>
      <c r="P7358" t="s">
        <v>4719</v>
      </c>
    </row>
    <row r="7359" spans="1:16" x14ac:dyDescent="0.25">
      <c r="A7359">
        <v>9707</v>
      </c>
      <c r="B7359" t="s">
        <v>360</v>
      </c>
      <c r="E7359" t="s">
        <v>7639</v>
      </c>
      <c r="F7359" t="s">
        <v>347</v>
      </c>
      <c r="G7359" t="s">
        <v>7259</v>
      </c>
      <c r="H7359" t="s">
        <v>198</v>
      </c>
      <c r="I7359" t="s">
        <v>7260</v>
      </c>
      <c r="J7359">
        <v>1970</v>
      </c>
      <c r="K7359">
        <v>421846</v>
      </c>
      <c r="L7359">
        <v>38</v>
      </c>
      <c r="M7359" t="s">
        <v>200</v>
      </c>
      <c r="N7359" t="s">
        <v>376</v>
      </c>
      <c r="O7359" t="s">
        <v>202</v>
      </c>
      <c r="P7359" t="s">
        <v>7640</v>
      </c>
    </row>
    <row r="7360" spans="1:16" x14ac:dyDescent="0.25">
      <c r="A7360">
        <v>9708</v>
      </c>
      <c r="B7360" t="s">
        <v>360</v>
      </c>
      <c r="E7360" t="s">
        <v>7641</v>
      </c>
      <c r="F7360" t="s">
        <v>347</v>
      </c>
      <c r="G7360" t="s">
        <v>7259</v>
      </c>
      <c r="H7360" t="s">
        <v>198</v>
      </c>
      <c r="I7360" t="s">
        <v>7260</v>
      </c>
      <c r="J7360">
        <v>1970</v>
      </c>
      <c r="K7360">
        <v>9477</v>
      </c>
      <c r="L7360">
        <v>38</v>
      </c>
      <c r="M7360" t="s">
        <v>200</v>
      </c>
      <c r="N7360" t="s">
        <v>668</v>
      </c>
      <c r="O7360" t="s">
        <v>202</v>
      </c>
      <c r="P7360" t="s">
        <v>2739</v>
      </c>
    </row>
    <row r="7361" spans="1:16" x14ac:dyDescent="0.25">
      <c r="A7361">
        <v>9709</v>
      </c>
      <c r="B7361" t="s">
        <v>399</v>
      </c>
      <c r="E7361" t="s">
        <v>7642</v>
      </c>
      <c r="F7361" t="s">
        <v>347</v>
      </c>
      <c r="G7361" t="s">
        <v>7259</v>
      </c>
      <c r="H7361" t="s">
        <v>198</v>
      </c>
      <c r="I7361" t="s">
        <v>7260</v>
      </c>
      <c r="J7361">
        <v>1976</v>
      </c>
      <c r="K7361">
        <v>8840</v>
      </c>
      <c r="L7361">
        <v>38</v>
      </c>
      <c r="M7361" t="s">
        <v>200</v>
      </c>
      <c r="N7361" t="s">
        <v>1203</v>
      </c>
      <c r="O7361" t="s">
        <v>202</v>
      </c>
      <c r="P7361" t="s">
        <v>5553</v>
      </c>
    </row>
    <row r="7362" spans="1:16" x14ac:dyDescent="0.25">
      <c r="A7362">
        <v>9710</v>
      </c>
      <c r="B7362" t="s">
        <v>399</v>
      </c>
      <c r="E7362" t="s">
        <v>7643</v>
      </c>
      <c r="F7362" t="s">
        <v>347</v>
      </c>
      <c r="G7362" t="s">
        <v>7259</v>
      </c>
      <c r="H7362" t="s">
        <v>198</v>
      </c>
      <c r="I7362" t="s">
        <v>7260</v>
      </c>
      <c r="J7362">
        <v>1976</v>
      </c>
      <c r="K7362">
        <v>9596</v>
      </c>
      <c r="L7362">
        <v>38</v>
      </c>
      <c r="M7362" t="s">
        <v>200</v>
      </c>
      <c r="N7362" t="s">
        <v>1203</v>
      </c>
      <c r="O7362" t="s">
        <v>202</v>
      </c>
      <c r="P7362" t="s">
        <v>7644</v>
      </c>
    </row>
    <row r="7363" spans="1:16" x14ac:dyDescent="0.25">
      <c r="A7363">
        <v>9711</v>
      </c>
      <c r="B7363" t="s">
        <v>399</v>
      </c>
      <c r="E7363" t="s">
        <v>7643</v>
      </c>
      <c r="F7363" t="s">
        <v>347</v>
      </c>
      <c r="G7363" t="s">
        <v>7259</v>
      </c>
      <c r="H7363" t="s">
        <v>198</v>
      </c>
      <c r="I7363" t="s">
        <v>7260</v>
      </c>
      <c r="J7363">
        <v>1981</v>
      </c>
      <c r="K7363">
        <v>13844</v>
      </c>
      <c r="L7363">
        <v>38</v>
      </c>
      <c r="M7363" t="s">
        <v>200</v>
      </c>
      <c r="N7363" t="s">
        <v>1203</v>
      </c>
      <c r="O7363" t="s">
        <v>202</v>
      </c>
      <c r="P7363" t="s">
        <v>450</v>
      </c>
    </row>
    <row r="7364" spans="1:16" x14ac:dyDescent="0.25">
      <c r="A7364">
        <v>9712</v>
      </c>
      <c r="B7364" t="s">
        <v>399</v>
      </c>
      <c r="E7364" t="s">
        <v>7642</v>
      </c>
      <c r="F7364" t="s">
        <v>347</v>
      </c>
      <c r="G7364" t="s">
        <v>7259</v>
      </c>
      <c r="H7364" t="s">
        <v>198</v>
      </c>
      <c r="I7364" t="s">
        <v>7260</v>
      </c>
      <c r="J7364">
        <v>1982</v>
      </c>
      <c r="K7364">
        <v>9912</v>
      </c>
      <c r="L7364">
        <v>38</v>
      </c>
      <c r="M7364" t="s">
        <v>200</v>
      </c>
      <c r="N7364" t="s">
        <v>1203</v>
      </c>
      <c r="O7364" t="s">
        <v>202</v>
      </c>
      <c r="P7364" t="s">
        <v>5170</v>
      </c>
    </row>
    <row r="7365" spans="1:16" x14ac:dyDescent="0.25">
      <c r="A7365">
        <v>9713</v>
      </c>
      <c r="B7365" t="s">
        <v>399</v>
      </c>
      <c r="E7365" t="s">
        <v>7645</v>
      </c>
      <c r="F7365" t="s">
        <v>347</v>
      </c>
      <c r="G7365" t="s">
        <v>7259</v>
      </c>
      <c r="H7365" t="s">
        <v>198</v>
      </c>
      <c r="I7365" t="s">
        <v>7260</v>
      </c>
      <c r="J7365">
        <v>1987</v>
      </c>
      <c r="K7365">
        <v>14620</v>
      </c>
      <c r="L7365">
        <v>38</v>
      </c>
      <c r="M7365" t="s">
        <v>200</v>
      </c>
      <c r="N7365" t="s">
        <v>1203</v>
      </c>
      <c r="O7365" t="s">
        <v>202</v>
      </c>
      <c r="P7365" t="s">
        <v>7644</v>
      </c>
    </row>
    <row r="7366" spans="1:16" x14ac:dyDescent="0.25">
      <c r="A7366">
        <v>9714</v>
      </c>
      <c r="B7366" t="s">
        <v>399</v>
      </c>
      <c r="E7366" t="s">
        <v>7410</v>
      </c>
      <c r="F7366" t="s">
        <v>347</v>
      </c>
      <c r="G7366" t="s">
        <v>7259</v>
      </c>
      <c r="H7366" t="s">
        <v>198</v>
      </c>
      <c r="I7366" t="s">
        <v>7260</v>
      </c>
      <c r="J7366">
        <v>1987</v>
      </c>
      <c r="K7366">
        <v>7021</v>
      </c>
      <c r="L7366">
        <v>38</v>
      </c>
      <c r="M7366" t="s">
        <v>200</v>
      </c>
      <c r="N7366" t="s">
        <v>1203</v>
      </c>
      <c r="O7366" t="s">
        <v>202</v>
      </c>
      <c r="P7366" t="s">
        <v>4207</v>
      </c>
    </row>
    <row r="7367" spans="1:16" x14ac:dyDescent="0.25">
      <c r="A7367">
        <v>9715</v>
      </c>
      <c r="B7367" t="s">
        <v>399</v>
      </c>
      <c r="E7367" t="s">
        <v>7646</v>
      </c>
      <c r="F7367" t="s">
        <v>347</v>
      </c>
      <c r="G7367" t="s">
        <v>7259</v>
      </c>
      <c r="H7367" t="s">
        <v>198</v>
      </c>
      <c r="I7367" t="s">
        <v>7260</v>
      </c>
      <c r="J7367">
        <v>1988</v>
      </c>
      <c r="K7367">
        <v>17905</v>
      </c>
      <c r="L7367">
        <v>38</v>
      </c>
      <c r="M7367" t="s">
        <v>200</v>
      </c>
      <c r="N7367" t="s">
        <v>1203</v>
      </c>
      <c r="O7367" t="s">
        <v>202</v>
      </c>
      <c r="P7367" t="s">
        <v>5623</v>
      </c>
    </row>
    <row r="7368" spans="1:16" x14ac:dyDescent="0.25">
      <c r="A7368">
        <v>9716</v>
      </c>
      <c r="B7368" t="s">
        <v>399</v>
      </c>
      <c r="E7368" t="s">
        <v>7647</v>
      </c>
      <c r="F7368" t="s">
        <v>347</v>
      </c>
      <c r="G7368" t="s">
        <v>7259</v>
      </c>
      <c r="H7368" t="s">
        <v>198</v>
      </c>
      <c r="I7368" t="s">
        <v>7260</v>
      </c>
      <c r="J7368">
        <v>1990</v>
      </c>
      <c r="K7368">
        <v>4014</v>
      </c>
      <c r="L7368">
        <v>38</v>
      </c>
      <c r="M7368" t="s">
        <v>200</v>
      </c>
      <c r="N7368" t="s">
        <v>1203</v>
      </c>
      <c r="O7368" t="s">
        <v>202</v>
      </c>
      <c r="P7368" t="s">
        <v>7648</v>
      </c>
    </row>
    <row r="7369" spans="1:16" x14ac:dyDescent="0.25">
      <c r="A7369">
        <v>9717</v>
      </c>
      <c r="B7369" t="s">
        <v>399</v>
      </c>
      <c r="E7369" t="s">
        <v>7410</v>
      </c>
      <c r="F7369" t="s">
        <v>347</v>
      </c>
      <c r="G7369" t="s">
        <v>7259</v>
      </c>
      <c r="H7369" t="s">
        <v>198</v>
      </c>
      <c r="I7369" t="s">
        <v>7260</v>
      </c>
      <c r="J7369">
        <v>1988</v>
      </c>
      <c r="K7369">
        <v>6091</v>
      </c>
      <c r="L7369">
        <v>38</v>
      </c>
      <c r="M7369" t="s">
        <v>200</v>
      </c>
      <c r="N7369" t="s">
        <v>1203</v>
      </c>
      <c r="O7369" t="s">
        <v>202</v>
      </c>
      <c r="P7369" t="s">
        <v>7421</v>
      </c>
    </row>
    <row r="7370" spans="1:16" x14ac:dyDescent="0.25">
      <c r="A7370">
        <v>9718</v>
      </c>
      <c r="B7370" t="s">
        <v>360</v>
      </c>
      <c r="E7370" t="s">
        <v>7649</v>
      </c>
      <c r="F7370" t="s">
        <v>347</v>
      </c>
      <c r="G7370" t="s">
        <v>7259</v>
      </c>
      <c r="H7370" t="s">
        <v>198</v>
      </c>
      <c r="I7370" t="s">
        <v>7260</v>
      </c>
      <c r="J7370">
        <v>1983</v>
      </c>
      <c r="K7370">
        <v>772154</v>
      </c>
      <c r="L7370">
        <v>38</v>
      </c>
      <c r="M7370" t="s">
        <v>200</v>
      </c>
      <c r="N7370" t="s">
        <v>376</v>
      </c>
      <c r="O7370" t="s">
        <v>202</v>
      </c>
      <c r="P7370" t="s">
        <v>5710</v>
      </c>
    </row>
    <row r="7371" spans="1:16" x14ac:dyDescent="0.25">
      <c r="A7371">
        <v>9719</v>
      </c>
      <c r="B7371" t="s">
        <v>360</v>
      </c>
      <c r="E7371" t="s">
        <v>7650</v>
      </c>
      <c r="F7371" t="s">
        <v>347</v>
      </c>
      <c r="G7371" t="s">
        <v>7259</v>
      </c>
      <c r="H7371" t="s">
        <v>198</v>
      </c>
      <c r="I7371" t="s">
        <v>7260</v>
      </c>
      <c r="J7371">
        <v>1981</v>
      </c>
      <c r="K7371">
        <v>52452</v>
      </c>
      <c r="L7371">
        <v>38</v>
      </c>
      <c r="M7371" t="s">
        <v>200</v>
      </c>
      <c r="N7371" t="s">
        <v>668</v>
      </c>
      <c r="O7371" t="s">
        <v>202</v>
      </c>
      <c r="P7371" t="s">
        <v>2741</v>
      </c>
    </row>
    <row r="7372" spans="1:16" x14ac:dyDescent="0.25">
      <c r="A7372">
        <v>9720</v>
      </c>
      <c r="B7372" t="s">
        <v>360</v>
      </c>
      <c r="E7372" t="s">
        <v>7651</v>
      </c>
      <c r="F7372" t="s">
        <v>347</v>
      </c>
      <c r="G7372" t="s">
        <v>7259</v>
      </c>
      <c r="H7372" t="s">
        <v>198</v>
      </c>
      <c r="I7372" t="s">
        <v>7260</v>
      </c>
      <c r="J7372">
        <v>1981</v>
      </c>
      <c r="K7372">
        <v>1236649</v>
      </c>
      <c r="L7372">
        <v>38</v>
      </c>
      <c r="M7372" t="s">
        <v>200</v>
      </c>
      <c r="N7372" t="s">
        <v>376</v>
      </c>
      <c r="O7372" t="s">
        <v>202</v>
      </c>
      <c r="P7372" t="s">
        <v>4734</v>
      </c>
    </row>
    <row r="7373" spans="1:16" x14ac:dyDescent="0.25">
      <c r="A7373">
        <v>9721</v>
      </c>
      <c r="B7373" t="s">
        <v>360</v>
      </c>
      <c r="E7373" t="s">
        <v>7652</v>
      </c>
      <c r="F7373" t="s">
        <v>347</v>
      </c>
      <c r="G7373" t="s">
        <v>7259</v>
      </c>
      <c r="H7373" t="s">
        <v>198</v>
      </c>
      <c r="I7373" t="s">
        <v>7260</v>
      </c>
      <c r="J7373">
        <v>1983</v>
      </c>
      <c r="K7373">
        <v>9289</v>
      </c>
      <c r="L7373">
        <v>38</v>
      </c>
      <c r="M7373" t="s">
        <v>200</v>
      </c>
      <c r="N7373" t="s">
        <v>668</v>
      </c>
      <c r="O7373" t="s">
        <v>202</v>
      </c>
      <c r="P7373" t="s">
        <v>3102</v>
      </c>
    </row>
    <row r="7374" spans="1:16" x14ac:dyDescent="0.25">
      <c r="A7374">
        <v>9723</v>
      </c>
      <c r="B7374" t="s">
        <v>360</v>
      </c>
      <c r="E7374" t="s">
        <v>7653</v>
      </c>
      <c r="F7374" t="s">
        <v>347</v>
      </c>
      <c r="G7374" t="s">
        <v>7259</v>
      </c>
      <c r="H7374" t="s">
        <v>198</v>
      </c>
      <c r="I7374" t="s">
        <v>7260</v>
      </c>
      <c r="J7374">
        <v>1995</v>
      </c>
      <c r="K7374">
        <v>49883</v>
      </c>
      <c r="L7374">
        <v>38</v>
      </c>
      <c r="M7374" t="s">
        <v>200</v>
      </c>
      <c r="N7374" t="s">
        <v>376</v>
      </c>
      <c r="O7374" t="s">
        <v>202</v>
      </c>
      <c r="P7374" t="s">
        <v>3322</v>
      </c>
    </row>
    <row r="7375" spans="1:16" x14ac:dyDescent="0.25">
      <c r="A7375">
        <v>9725</v>
      </c>
      <c r="B7375" t="s">
        <v>360</v>
      </c>
      <c r="E7375" t="s">
        <v>7654</v>
      </c>
      <c r="F7375" t="s">
        <v>347</v>
      </c>
      <c r="G7375" t="s">
        <v>7259</v>
      </c>
      <c r="H7375" t="s">
        <v>198</v>
      </c>
      <c r="I7375" t="s">
        <v>7260</v>
      </c>
      <c r="J7375">
        <v>1995</v>
      </c>
      <c r="K7375">
        <v>538051</v>
      </c>
      <c r="L7375">
        <v>38</v>
      </c>
      <c r="M7375" t="s">
        <v>200</v>
      </c>
      <c r="N7375" t="s">
        <v>376</v>
      </c>
      <c r="O7375" t="s">
        <v>202</v>
      </c>
      <c r="P7375" t="s">
        <v>5702</v>
      </c>
    </row>
    <row r="7376" spans="1:16" x14ac:dyDescent="0.25">
      <c r="A7376">
        <v>9726</v>
      </c>
      <c r="B7376" t="s">
        <v>360</v>
      </c>
      <c r="E7376" t="s">
        <v>7655</v>
      </c>
      <c r="F7376" t="s">
        <v>347</v>
      </c>
      <c r="G7376" t="s">
        <v>7259</v>
      </c>
      <c r="H7376" t="s">
        <v>198</v>
      </c>
      <c r="I7376" t="s">
        <v>7260</v>
      </c>
      <c r="J7376">
        <v>1995</v>
      </c>
      <c r="K7376">
        <v>35324</v>
      </c>
      <c r="L7376">
        <v>38</v>
      </c>
      <c r="M7376" t="s">
        <v>200</v>
      </c>
      <c r="N7376" t="s">
        <v>376</v>
      </c>
      <c r="O7376" t="s">
        <v>202</v>
      </c>
      <c r="P7376" t="s">
        <v>4727</v>
      </c>
    </row>
    <row r="7377" spans="1:16" x14ac:dyDescent="0.25">
      <c r="A7377">
        <v>9727</v>
      </c>
      <c r="B7377" t="s">
        <v>360</v>
      </c>
      <c r="E7377" t="s">
        <v>7656</v>
      </c>
      <c r="F7377" t="s">
        <v>347</v>
      </c>
      <c r="G7377" t="s">
        <v>7259</v>
      </c>
      <c r="H7377" t="s">
        <v>198</v>
      </c>
      <c r="I7377" t="s">
        <v>7260</v>
      </c>
      <c r="J7377">
        <v>1995</v>
      </c>
      <c r="K7377">
        <v>36488</v>
      </c>
      <c r="L7377">
        <v>38</v>
      </c>
      <c r="M7377" t="s">
        <v>200</v>
      </c>
      <c r="N7377" t="s">
        <v>376</v>
      </c>
      <c r="O7377" t="s">
        <v>202</v>
      </c>
      <c r="P7377" t="s">
        <v>4727</v>
      </c>
    </row>
    <row r="7378" spans="1:16" x14ac:dyDescent="0.25">
      <c r="A7378">
        <v>9728</v>
      </c>
      <c r="B7378" t="s">
        <v>360</v>
      </c>
      <c r="E7378" t="s">
        <v>6663</v>
      </c>
      <c r="F7378" t="s">
        <v>347</v>
      </c>
      <c r="G7378" t="s">
        <v>7259</v>
      </c>
      <c r="H7378" t="s">
        <v>198</v>
      </c>
      <c r="I7378" t="s">
        <v>7260</v>
      </c>
      <c r="J7378">
        <v>1995</v>
      </c>
      <c r="K7378">
        <v>19346</v>
      </c>
      <c r="L7378">
        <v>38</v>
      </c>
      <c r="M7378" t="s">
        <v>200</v>
      </c>
      <c r="N7378" t="s">
        <v>376</v>
      </c>
      <c r="O7378" t="s">
        <v>202</v>
      </c>
      <c r="P7378" t="s">
        <v>4719</v>
      </c>
    </row>
    <row r="7379" spans="1:16" x14ac:dyDescent="0.25">
      <c r="A7379">
        <v>9729</v>
      </c>
      <c r="B7379" t="s">
        <v>425</v>
      </c>
      <c r="E7379" t="s">
        <v>7657</v>
      </c>
      <c r="F7379" t="s">
        <v>347</v>
      </c>
      <c r="G7379" t="s">
        <v>7259</v>
      </c>
      <c r="H7379" t="s">
        <v>198</v>
      </c>
      <c r="I7379" t="s">
        <v>7260</v>
      </c>
      <c r="J7379">
        <v>1968</v>
      </c>
      <c r="K7379">
        <v>392</v>
      </c>
      <c r="L7379">
        <v>38</v>
      </c>
      <c r="M7379" t="s">
        <v>200</v>
      </c>
      <c r="N7379" t="s">
        <v>376</v>
      </c>
      <c r="O7379" t="s">
        <v>202</v>
      </c>
      <c r="P7379" t="s">
        <v>3808</v>
      </c>
    </row>
    <row r="7380" spans="1:16" x14ac:dyDescent="0.25">
      <c r="A7380">
        <v>9730</v>
      </c>
      <c r="B7380" t="s">
        <v>399</v>
      </c>
      <c r="E7380" t="s">
        <v>7658</v>
      </c>
      <c r="F7380" t="s">
        <v>347</v>
      </c>
      <c r="G7380" t="s">
        <v>7259</v>
      </c>
      <c r="H7380" t="s">
        <v>198</v>
      </c>
      <c r="I7380" t="s">
        <v>7260</v>
      </c>
      <c r="J7380">
        <v>1969</v>
      </c>
      <c r="K7380">
        <v>421</v>
      </c>
      <c r="L7380">
        <v>38</v>
      </c>
      <c r="M7380" t="s">
        <v>200</v>
      </c>
      <c r="N7380" t="s">
        <v>1203</v>
      </c>
      <c r="O7380" t="s">
        <v>202</v>
      </c>
      <c r="P7380" t="s">
        <v>1204</v>
      </c>
    </row>
    <row r="7381" spans="1:16" x14ac:dyDescent="0.25">
      <c r="A7381">
        <v>9731</v>
      </c>
      <c r="B7381" t="s">
        <v>399</v>
      </c>
      <c r="E7381" t="s">
        <v>7658</v>
      </c>
      <c r="F7381" t="s">
        <v>347</v>
      </c>
      <c r="G7381" t="s">
        <v>7259</v>
      </c>
      <c r="H7381" t="s">
        <v>198</v>
      </c>
      <c r="I7381" t="s">
        <v>7260</v>
      </c>
      <c r="J7381">
        <v>1969</v>
      </c>
      <c r="K7381">
        <v>957</v>
      </c>
      <c r="L7381">
        <v>38</v>
      </c>
      <c r="M7381" t="s">
        <v>200</v>
      </c>
      <c r="N7381" t="s">
        <v>1203</v>
      </c>
      <c r="O7381" t="s">
        <v>202</v>
      </c>
      <c r="P7381" t="s">
        <v>6317</v>
      </c>
    </row>
    <row r="7382" spans="1:16" x14ac:dyDescent="0.25">
      <c r="A7382">
        <v>9732</v>
      </c>
      <c r="B7382" t="s">
        <v>399</v>
      </c>
      <c r="E7382" t="s">
        <v>7622</v>
      </c>
      <c r="F7382" t="s">
        <v>347</v>
      </c>
      <c r="G7382" t="s">
        <v>7259</v>
      </c>
      <c r="H7382" t="s">
        <v>198</v>
      </c>
      <c r="I7382" t="s">
        <v>7260</v>
      </c>
      <c r="J7382">
        <v>1973</v>
      </c>
      <c r="K7382">
        <v>1358</v>
      </c>
      <c r="L7382">
        <v>38</v>
      </c>
      <c r="M7382" t="s">
        <v>200</v>
      </c>
      <c r="N7382" t="s">
        <v>1203</v>
      </c>
      <c r="O7382" t="s">
        <v>202</v>
      </c>
      <c r="P7382" t="s">
        <v>3293</v>
      </c>
    </row>
    <row r="7383" spans="1:16" x14ac:dyDescent="0.25">
      <c r="A7383">
        <v>9733</v>
      </c>
      <c r="B7383" t="s">
        <v>399</v>
      </c>
      <c r="E7383" t="s">
        <v>7622</v>
      </c>
      <c r="F7383" t="s">
        <v>347</v>
      </c>
      <c r="G7383" t="s">
        <v>7259</v>
      </c>
      <c r="H7383" t="s">
        <v>198</v>
      </c>
      <c r="I7383" t="s">
        <v>7260</v>
      </c>
      <c r="J7383">
        <v>1974</v>
      </c>
      <c r="K7383">
        <v>1649</v>
      </c>
      <c r="L7383">
        <v>38</v>
      </c>
      <c r="M7383" t="s">
        <v>200</v>
      </c>
      <c r="N7383" t="s">
        <v>1203</v>
      </c>
      <c r="O7383" t="s">
        <v>202</v>
      </c>
      <c r="P7383" t="s">
        <v>413</v>
      </c>
    </row>
    <row r="7384" spans="1:16" x14ac:dyDescent="0.25">
      <c r="A7384">
        <v>9734</v>
      </c>
      <c r="B7384" t="s">
        <v>399</v>
      </c>
      <c r="E7384" t="s">
        <v>7622</v>
      </c>
      <c r="F7384" t="s">
        <v>347</v>
      </c>
      <c r="G7384" t="s">
        <v>7259</v>
      </c>
      <c r="H7384" t="s">
        <v>198</v>
      </c>
      <c r="I7384" t="s">
        <v>7260</v>
      </c>
      <c r="J7384">
        <v>1985</v>
      </c>
      <c r="K7384">
        <v>499</v>
      </c>
      <c r="L7384">
        <v>38</v>
      </c>
      <c r="M7384" t="s">
        <v>200</v>
      </c>
      <c r="N7384" t="s">
        <v>1203</v>
      </c>
      <c r="O7384" t="s">
        <v>202</v>
      </c>
      <c r="P7384" t="s">
        <v>5623</v>
      </c>
    </row>
    <row r="7385" spans="1:16" x14ac:dyDescent="0.25">
      <c r="A7385">
        <v>9735</v>
      </c>
      <c r="B7385" t="s">
        <v>425</v>
      </c>
      <c r="E7385" t="s">
        <v>7659</v>
      </c>
      <c r="F7385" t="s">
        <v>347</v>
      </c>
      <c r="G7385" t="s">
        <v>7259</v>
      </c>
      <c r="H7385" t="s">
        <v>198</v>
      </c>
      <c r="I7385" t="s">
        <v>7260</v>
      </c>
      <c r="J7385">
        <v>1967</v>
      </c>
      <c r="K7385">
        <v>911</v>
      </c>
      <c r="L7385">
        <v>38</v>
      </c>
      <c r="M7385" t="s">
        <v>200</v>
      </c>
      <c r="N7385" t="s">
        <v>376</v>
      </c>
      <c r="O7385" t="s">
        <v>202</v>
      </c>
      <c r="P7385" t="s">
        <v>3808</v>
      </c>
    </row>
    <row r="7386" spans="1:16" x14ac:dyDescent="0.25">
      <c r="A7386">
        <v>9736</v>
      </c>
      <c r="B7386" t="s">
        <v>399</v>
      </c>
      <c r="E7386" t="s">
        <v>7660</v>
      </c>
      <c r="F7386" t="s">
        <v>347</v>
      </c>
      <c r="G7386" t="s">
        <v>7259</v>
      </c>
      <c r="H7386" t="s">
        <v>198</v>
      </c>
      <c r="I7386" t="s">
        <v>7260</v>
      </c>
      <c r="J7386">
        <v>1970</v>
      </c>
      <c r="K7386">
        <v>5279</v>
      </c>
      <c r="L7386">
        <v>38</v>
      </c>
      <c r="M7386" t="s">
        <v>200</v>
      </c>
      <c r="N7386" t="s">
        <v>1203</v>
      </c>
      <c r="O7386" t="s">
        <v>202</v>
      </c>
      <c r="P7386" t="s">
        <v>5908</v>
      </c>
    </row>
    <row r="7387" spans="1:16" x14ac:dyDescent="0.25">
      <c r="A7387">
        <v>9737</v>
      </c>
      <c r="B7387" t="s">
        <v>399</v>
      </c>
      <c r="E7387" t="s">
        <v>7661</v>
      </c>
      <c r="F7387" t="s">
        <v>347</v>
      </c>
      <c r="G7387" t="s">
        <v>7259</v>
      </c>
      <c r="H7387" t="s">
        <v>198</v>
      </c>
      <c r="I7387" t="s">
        <v>7260</v>
      </c>
      <c r="J7387">
        <v>1970</v>
      </c>
      <c r="K7387">
        <v>11116</v>
      </c>
      <c r="L7387">
        <v>38</v>
      </c>
      <c r="M7387" t="s">
        <v>200</v>
      </c>
      <c r="N7387" t="s">
        <v>1203</v>
      </c>
      <c r="O7387" t="s">
        <v>202</v>
      </c>
      <c r="P7387" t="s">
        <v>6315</v>
      </c>
    </row>
    <row r="7388" spans="1:16" x14ac:dyDescent="0.25">
      <c r="A7388">
        <v>9738</v>
      </c>
      <c r="B7388" t="s">
        <v>399</v>
      </c>
      <c r="E7388" t="s">
        <v>7662</v>
      </c>
      <c r="F7388" t="s">
        <v>347</v>
      </c>
      <c r="G7388" t="s">
        <v>7259</v>
      </c>
      <c r="H7388" t="s">
        <v>198</v>
      </c>
      <c r="I7388" t="s">
        <v>7260</v>
      </c>
      <c r="J7388">
        <v>1975</v>
      </c>
      <c r="K7388">
        <v>20194</v>
      </c>
      <c r="L7388">
        <v>38</v>
      </c>
      <c r="M7388" t="s">
        <v>200</v>
      </c>
      <c r="N7388" t="s">
        <v>1203</v>
      </c>
      <c r="O7388" t="s">
        <v>202</v>
      </c>
      <c r="P7388" t="s">
        <v>7663</v>
      </c>
    </row>
    <row r="7389" spans="1:16" x14ac:dyDescent="0.25">
      <c r="A7389">
        <v>9739</v>
      </c>
      <c r="B7389" t="s">
        <v>399</v>
      </c>
      <c r="E7389" t="s">
        <v>7664</v>
      </c>
      <c r="F7389" t="s">
        <v>347</v>
      </c>
      <c r="G7389" t="s">
        <v>7259</v>
      </c>
      <c r="H7389" t="s">
        <v>198</v>
      </c>
      <c r="I7389" t="s">
        <v>7260</v>
      </c>
      <c r="J7389">
        <v>1980</v>
      </c>
      <c r="K7389">
        <v>9709</v>
      </c>
      <c r="L7389">
        <v>38</v>
      </c>
      <c r="M7389" t="s">
        <v>200</v>
      </c>
      <c r="N7389" t="s">
        <v>1203</v>
      </c>
      <c r="O7389" t="s">
        <v>202</v>
      </c>
      <c r="P7389" t="s">
        <v>431</v>
      </c>
    </row>
    <row r="7390" spans="1:16" x14ac:dyDescent="0.25">
      <c r="A7390">
        <v>9740</v>
      </c>
      <c r="B7390" t="s">
        <v>399</v>
      </c>
      <c r="E7390" t="s">
        <v>7665</v>
      </c>
      <c r="F7390" t="s">
        <v>347</v>
      </c>
      <c r="G7390" t="s">
        <v>7259</v>
      </c>
      <c r="H7390" t="s">
        <v>198</v>
      </c>
      <c r="I7390" t="s">
        <v>7260</v>
      </c>
      <c r="J7390">
        <v>1980</v>
      </c>
      <c r="K7390">
        <v>4512</v>
      </c>
      <c r="L7390">
        <v>38</v>
      </c>
      <c r="M7390" t="s">
        <v>200</v>
      </c>
      <c r="N7390" t="s">
        <v>1203</v>
      </c>
      <c r="O7390" t="s">
        <v>202</v>
      </c>
      <c r="P7390" t="s">
        <v>1204</v>
      </c>
    </row>
    <row r="7391" spans="1:16" x14ac:dyDescent="0.25">
      <c r="A7391">
        <v>9741</v>
      </c>
      <c r="B7391" t="s">
        <v>399</v>
      </c>
      <c r="E7391" t="s">
        <v>7666</v>
      </c>
      <c r="F7391" t="s">
        <v>347</v>
      </c>
      <c r="G7391" t="s">
        <v>7259</v>
      </c>
      <c r="H7391" t="s">
        <v>198</v>
      </c>
      <c r="I7391" t="s">
        <v>7260</v>
      </c>
      <c r="J7391">
        <v>1980</v>
      </c>
      <c r="K7391">
        <v>17449</v>
      </c>
      <c r="L7391">
        <v>38</v>
      </c>
      <c r="M7391" t="s">
        <v>200</v>
      </c>
      <c r="N7391" t="s">
        <v>1203</v>
      </c>
      <c r="O7391" t="s">
        <v>202</v>
      </c>
      <c r="P7391" t="s">
        <v>5793</v>
      </c>
    </row>
    <row r="7392" spans="1:16" x14ac:dyDescent="0.25">
      <c r="A7392">
        <v>9742</v>
      </c>
      <c r="B7392" t="s">
        <v>399</v>
      </c>
      <c r="E7392" t="s">
        <v>7667</v>
      </c>
      <c r="F7392" t="s">
        <v>347</v>
      </c>
      <c r="G7392" t="s">
        <v>7259</v>
      </c>
      <c r="H7392" t="s">
        <v>198</v>
      </c>
      <c r="I7392" t="s">
        <v>7260</v>
      </c>
      <c r="J7392">
        <v>1989</v>
      </c>
      <c r="K7392">
        <v>10819</v>
      </c>
      <c r="L7392">
        <v>38</v>
      </c>
      <c r="M7392" t="s">
        <v>200</v>
      </c>
      <c r="N7392" t="s">
        <v>1203</v>
      </c>
      <c r="O7392" t="s">
        <v>202</v>
      </c>
      <c r="P7392" t="s">
        <v>1204</v>
      </c>
    </row>
    <row r="7393" spans="1:16" x14ac:dyDescent="0.25">
      <c r="A7393">
        <v>9745</v>
      </c>
      <c r="B7393" t="s">
        <v>360</v>
      </c>
      <c r="E7393" t="s">
        <v>6244</v>
      </c>
      <c r="F7393" t="s">
        <v>347</v>
      </c>
      <c r="G7393" t="s">
        <v>7259</v>
      </c>
      <c r="H7393" t="s">
        <v>198</v>
      </c>
      <c r="I7393" t="s">
        <v>7260</v>
      </c>
      <c r="J7393">
        <v>1965</v>
      </c>
      <c r="K7393">
        <v>283424</v>
      </c>
      <c r="L7393">
        <v>38</v>
      </c>
      <c r="M7393" t="s">
        <v>200</v>
      </c>
      <c r="N7393" t="s">
        <v>376</v>
      </c>
      <c r="O7393" t="s">
        <v>202</v>
      </c>
      <c r="P7393" t="s">
        <v>365</v>
      </c>
    </row>
    <row r="7394" spans="1:16" x14ac:dyDescent="0.25">
      <c r="A7394">
        <v>9746</v>
      </c>
      <c r="B7394" t="s">
        <v>360</v>
      </c>
      <c r="E7394" t="s">
        <v>7668</v>
      </c>
      <c r="F7394" t="s">
        <v>347</v>
      </c>
      <c r="G7394" t="s">
        <v>7259</v>
      </c>
      <c r="H7394" t="s">
        <v>198</v>
      </c>
      <c r="I7394" t="s">
        <v>7260</v>
      </c>
      <c r="J7394">
        <v>1967</v>
      </c>
      <c r="K7394">
        <v>165923</v>
      </c>
      <c r="L7394">
        <v>38</v>
      </c>
      <c r="M7394" t="s">
        <v>200</v>
      </c>
      <c r="N7394" t="s">
        <v>376</v>
      </c>
      <c r="O7394" t="s">
        <v>202</v>
      </c>
      <c r="P7394" t="s">
        <v>365</v>
      </c>
    </row>
    <row r="7395" spans="1:16" x14ac:dyDescent="0.25">
      <c r="A7395">
        <v>9747</v>
      </c>
      <c r="B7395" t="s">
        <v>360</v>
      </c>
      <c r="E7395" t="s">
        <v>7669</v>
      </c>
      <c r="F7395" t="s">
        <v>347</v>
      </c>
      <c r="G7395" t="s">
        <v>7259</v>
      </c>
      <c r="H7395" t="s">
        <v>198</v>
      </c>
      <c r="I7395" t="s">
        <v>7260</v>
      </c>
      <c r="J7395">
        <v>1985</v>
      </c>
      <c r="K7395">
        <v>53925</v>
      </c>
      <c r="L7395">
        <v>38</v>
      </c>
      <c r="M7395" t="s">
        <v>200</v>
      </c>
      <c r="N7395" t="s">
        <v>668</v>
      </c>
      <c r="O7395" t="s">
        <v>202</v>
      </c>
      <c r="P7395" t="s">
        <v>365</v>
      </c>
    </row>
    <row r="7396" spans="1:16" x14ac:dyDescent="0.25">
      <c r="A7396">
        <v>9749</v>
      </c>
      <c r="B7396" t="s">
        <v>360</v>
      </c>
      <c r="E7396" t="s">
        <v>7670</v>
      </c>
      <c r="F7396" t="s">
        <v>347</v>
      </c>
      <c r="G7396" t="s">
        <v>7259</v>
      </c>
      <c r="H7396" t="s">
        <v>198</v>
      </c>
      <c r="I7396" t="s">
        <v>7260</v>
      </c>
      <c r="J7396">
        <v>1986</v>
      </c>
      <c r="K7396">
        <v>216812</v>
      </c>
      <c r="L7396">
        <v>38</v>
      </c>
      <c r="M7396" t="s">
        <v>200</v>
      </c>
      <c r="N7396" t="s">
        <v>376</v>
      </c>
      <c r="O7396" t="s">
        <v>202</v>
      </c>
      <c r="P7396" t="s">
        <v>365</v>
      </c>
    </row>
    <row r="7397" spans="1:16" x14ac:dyDescent="0.25">
      <c r="A7397">
        <v>9750</v>
      </c>
      <c r="B7397" t="s">
        <v>360</v>
      </c>
      <c r="E7397" t="s">
        <v>7671</v>
      </c>
      <c r="F7397" t="s">
        <v>347</v>
      </c>
      <c r="G7397" t="s">
        <v>7259</v>
      </c>
      <c r="H7397" t="s">
        <v>198</v>
      </c>
      <c r="I7397" t="s">
        <v>7260</v>
      </c>
      <c r="J7397">
        <v>1986</v>
      </c>
      <c r="K7397">
        <v>15002</v>
      </c>
      <c r="L7397">
        <v>38</v>
      </c>
      <c r="M7397" t="s">
        <v>200</v>
      </c>
      <c r="N7397" t="s">
        <v>376</v>
      </c>
      <c r="O7397" t="s">
        <v>202</v>
      </c>
      <c r="P7397" t="s">
        <v>365</v>
      </c>
    </row>
    <row r="7398" spans="1:16" x14ac:dyDescent="0.25">
      <c r="A7398">
        <v>9751</v>
      </c>
      <c r="B7398" t="s">
        <v>360</v>
      </c>
      <c r="E7398" t="s">
        <v>7672</v>
      </c>
      <c r="F7398" t="s">
        <v>347</v>
      </c>
      <c r="G7398" t="s">
        <v>7259</v>
      </c>
      <c r="H7398" t="s">
        <v>198</v>
      </c>
      <c r="I7398" t="s">
        <v>7260</v>
      </c>
      <c r="J7398">
        <v>1982</v>
      </c>
      <c r="K7398">
        <v>17214</v>
      </c>
      <c r="L7398">
        <v>38</v>
      </c>
      <c r="M7398" t="s">
        <v>200</v>
      </c>
      <c r="N7398" t="s">
        <v>668</v>
      </c>
      <c r="O7398" t="s">
        <v>202</v>
      </c>
      <c r="P7398" t="s">
        <v>365</v>
      </c>
    </row>
    <row r="7399" spans="1:16" x14ac:dyDescent="0.25">
      <c r="A7399">
        <v>9755</v>
      </c>
      <c r="B7399" t="s">
        <v>360</v>
      </c>
      <c r="E7399" t="s">
        <v>7673</v>
      </c>
      <c r="F7399" t="s">
        <v>347</v>
      </c>
      <c r="G7399" t="s">
        <v>7259</v>
      </c>
      <c r="H7399" t="s">
        <v>198</v>
      </c>
      <c r="I7399" t="s">
        <v>7260</v>
      </c>
      <c r="J7399">
        <v>1959</v>
      </c>
      <c r="K7399">
        <v>43275</v>
      </c>
      <c r="L7399">
        <v>38</v>
      </c>
      <c r="M7399" t="s">
        <v>200</v>
      </c>
      <c r="N7399" t="s">
        <v>376</v>
      </c>
      <c r="O7399" t="s">
        <v>202</v>
      </c>
      <c r="P7399" t="s">
        <v>365</v>
      </c>
    </row>
    <row r="7400" spans="1:16" x14ac:dyDescent="0.25">
      <c r="A7400">
        <v>9756</v>
      </c>
      <c r="B7400" t="s">
        <v>360</v>
      </c>
      <c r="E7400" t="s">
        <v>5837</v>
      </c>
      <c r="F7400" t="s">
        <v>347</v>
      </c>
      <c r="G7400" t="s">
        <v>7259</v>
      </c>
      <c r="H7400" t="s">
        <v>198</v>
      </c>
      <c r="I7400" t="s">
        <v>7260</v>
      </c>
      <c r="J7400">
        <v>1964</v>
      </c>
      <c r="K7400">
        <v>186705</v>
      </c>
      <c r="L7400">
        <v>38</v>
      </c>
      <c r="M7400" t="s">
        <v>200</v>
      </c>
      <c r="N7400" t="s">
        <v>376</v>
      </c>
      <c r="O7400" t="s">
        <v>202</v>
      </c>
      <c r="P7400" t="s">
        <v>365</v>
      </c>
    </row>
    <row r="7401" spans="1:16" x14ac:dyDescent="0.25">
      <c r="A7401">
        <v>9757</v>
      </c>
      <c r="B7401" t="s">
        <v>360</v>
      </c>
      <c r="E7401" t="s">
        <v>7674</v>
      </c>
      <c r="F7401" t="s">
        <v>347</v>
      </c>
      <c r="G7401" t="s">
        <v>7259</v>
      </c>
      <c r="H7401" t="s">
        <v>198</v>
      </c>
      <c r="I7401" t="s">
        <v>7260</v>
      </c>
      <c r="J7401">
        <v>1966</v>
      </c>
      <c r="K7401">
        <v>512923</v>
      </c>
      <c r="L7401">
        <v>38</v>
      </c>
      <c r="M7401" t="s">
        <v>200</v>
      </c>
      <c r="N7401" t="s">
        <v>376</v>
      </c>
      <c r="O7401" t="s">
        <v>202</v>
      </c>
      <c r="P7401" t="s">
        <v>365</v>
      </c>
    </row>
    <row r="7402" spans="1:16" x14ac:dyDescent="0.25">
      <c r="A7402">
        <v>9758</v>
      </c>
      <c r="B7402" t="s">
        <v>360</v>
      </c>
      <c r="E7402" t="s">
        <v>7675</v>
      </c>
      <c r="F7402" t="s">
        <v>347</v>
      </c>
      <c r="G7402" t="s">
        <v>7259</v>
      </c>
      <c r="H7402" t="s">
        <v>198</v>
      </c>
      <c r="I7402" t="s">
        <v>7260</v>
      </c>
      <c r="J7402">
        <v>1966</v>
      </c>
      <c r="K7402">
        <v>1022126</v>
      </c>
      <c r="L7402">
        <v>38</v>
      </c>
      <c r="M7402" t="s">
        <v>200</v>
      </c>
      <c r="N7402" t="s">
        <v>668</v>
      </c>
      <c r="O7402" t="s">
        <v>202</v>
      </c>
      <c r="P7402" t="s">
        <v>365</v>
      </c>
    </row>
    <row r="7403" spans="1:16" x14ac:dyDescent="0.25">
      <c r="A7403">
        <v>9759</v>
      </c>
      <c r="B7403" t="s">
        <v>360</v>
      </c>
      <c r="E7403" t="s">
        <v>7676</v>
      </c>
      <c r="F7403" t="s">
        <v>347</v>
      </c>
      <c r="G7403" t="s">
        <v>7259</v>
      </c>
      <c r="H7403" t="s">
        <v>198</v>
      </c>
      <c r="I7403" t="s">
        <v>7260</v>
      </c>
      <c r="J7403">
        <v>1981</v>
      </c>
      <c r="K7403">
        <v>3184165</v>
      </c>
      <c r="L7403">
        <v>38</v>
      </c>
      <c r="M7403" t="s">
        <v>200</v>
      </c>
      <c r="N7403" t="s">
        <v>668</v>
      </c>
      <c r="O7403" t="s">
        <v>202</v>
      </c>
      <c r="P7403" t="s">
        <v>365</v>
      </c>
    </row>
    <row r="7404" spans="1:16" x14ac:dyDescent="0.25">
      <c r="A7404">
        <v>9760</v>
      </c>
      <c r="B7404" t="s">
        <v>360</v>
      </c>
      <c r="E7404" t="s">
        <v>7677</v>
      </c>
      <c r="F7404" t="s">
        <v>347</v>
      </c>
      <c r="G7404" t="s">
        <v>7259</v>
      </c>
      <c r="H7404" t="s">
        <v>198</v>
      </c>
      <c r="I7404" t="s">
        <v>7260</v>
      </c>
      <c r="J7404">
        <v>1971</v>
      </c>
      <c r="K7404">
        <v>3268539</v>
      </c>
      <c r="L7404">
        <v>38</v>
      </c>
      <c r="M7404" t="s">
        <v>200</v>
      </c>
      <c r="N7404" t="s">
        <v>376</v>
      </c>
      <c r="O7404" t="s">
        <v>202</v>
      </c>
      <c r="P7404" t="s">
        <v>365</v>
      </c>
    </row>
    <row r="7405" spans="1:16" x14ac:dyDescent="0.25">
      <c r="A7405">
        <v>9761</v>
      </c>
      <c r="B7405" t="s">
        <v>360</v>
      </c>
      <c r="E7405" t="s">
        <v>7678</v>
      </c>
      <c r="F7405" t="s">
        <v>347</v>
      </c>
      <c r="G7405" t="s">
        <v>7259</v>
      </c>
      <c r="H7405" t="s">
        <v>198</v>
      </c>
      <c r="I7405" t="s">
        <v>7260</v>
      </c>
      <c r="J7405">
        <v>1972</v>
      </c>
      <c r="K7405">
        <v>1273328</v>
      </c>
      <c r="L7405">
        <v>38</v>
      </c>
      <c r="M7405" t="s">
        <v>200</v>
      </c>
      <c r="N7405" t="s">
        <v>376</v>
      </c>
      <c r="O7405" t="s">
        <v>202</v>
      </c>
      <c r="P7405" t="s">
        <v>365</v>
      </c>
    </row>
    <row r="7406" spans="1:16" x14ac:dyDescent="0.25">
      <c r="A7406">
        <v>9762</v>
      </c>
      <c r="B7406" t="s">
        <v>360</v>
      </c>
      <c r="E7406" t="s">
        <v>7679</v>
      </c>
      <c r="F7406" t="s">
        <v>347</v>
      </c>
      <c r="G7406" t="s">
        <v>7259</v>
      </c>
      <c r="H7406" t="s">
        <v>198</v>
      </c>
      <c r="I7406" t="s">
        <v>7260</v>
      </c>
      <c r="J7406">
        <v>1973</v>
      </c>
      <c r="K7406">
        <v>32394</v>
      </c>
      <c r="L7406">
        <v>38</v>
      </c>
      <c r="M7406" t="s">
        <v>200</v>
      </c>
      <c r="N7406" t="s">
        <v>668</v>
      </c>
      <c r="O7406" t="s">
        <v>202</v>
      </c>
      <c r="P7406" t="s">
        <v>365</v>
      </c>
    </row>
    <row r="7407" spans="1:16" x14ac:dyDescent="0.25">
      <c r="A7407">
        <v>9763</v>
      </c>
      <c r="B7407" t="s">
        <v>360</v>
      </c>
      <c r="E7407" t="s">
        <v>7675</v>
      </c>
      <c r="F7407" t="s">
        <v>347</v>
      </c>
      <c r="G7407" t="s">
        <v>7259</v>
      </c>
      <c r="H7407" t="s">
        <v>198</v>
      </c>
      <c r="I7407" t="s">
        <v>7260</v>
      </c>
      <c r="J7407">
        <v>1973</v>
      </c>
      <c r="K7407">
        <v>51111</v>
      </c>
      <c r="L7407">
        <v>38</v>
      </c>
      <c r="M7407" t="s">
        <v>200</v>
      </c>
      <c r="N7407" t="s">
        <v>668</v>
      </c>
      <c r="O7407" t="s">
        <v>202</v>
      </c>
      <c r="P7407" t="s">
        <v>365</v>
      </c>
    </row>
    <row r="7408" spans="1:16" x14ac:dyDescent="0.25">
      <c r="A7408">
        <v>9764</v>
      </c>
      <c r="B7408" t="s">
        <v>360</v>
      </c>
      <c r="E7408" t="s">
        <v>7680</v>
      </c>
      <c r="F7408" t="s">
        <v>347</v>
      </c>
      <c r="G7408" t="s">
        <v>7259</v>
      </c>
      <c r="H7408" t="s">
        <v>198</v>
      </c>
      <c r="I7408" t="s">
        <v>7260</v>
      </c>
      <c r="J7408">
        <v>1974</v>
      </c>
      <c r="K7408">
        <v>38666</v>
      </c>
      <c r="L7408">
        <v>38</v>
      </c>
      <c r="M7408" t="s">
        <v>200</v>
      </c>
      <c r="N7408" t="s">
        <v>668</v>
      </c>
      <c r="O7408" t="s">
        <v>202</v>
      </c>
      <c r="P7408" t="s">
        <v>365</v>
      </c>
    </row>
    <row r="7409" spans="1:16" x14ac:dyDescent="0.25">
      <c r="A7409">
        <v>9766</v>
      </c>
      <c r="B7409" t="s">
        <v>360</v>
      </c>
      <c r="E7409" t="s">
        <v>7680</v>
      </c>
      <c r="F7409" t="s">
        <v>347</v>
      </c>
      <c r="G7409" t="s">
        <v>7259</v>
      </c>
      <c r="H7409" t="s">
        <v>198</v>
      </c>
      <c r="I7409" t="s">
        <v>7260</v>
      </c>
      <c r="J7409">
        <v>1975</v>
      </c>
      <c r="K7409">
        <v>8833</v>
      </c>
      <c r="L7409">
        <v>38</v>
      </c>
      <c r="M7409" t="s">
        <v>200</v>
      </c>
      <c r="N7409" t="s">
        <v>668</v>
      </c>
      <c r="O7409" t="s">
        <v>202</v>
      </c>
      <c r="P7409" t="s">
        <v>365</v>
      </c>
    </row>
    <row r="7410" spans="1:16" x14ac:dyDescent="0.25">
      <c r="A7410">
        <v>9768</v>
      </c>
      <c r="B7410" t="s">
        <v>360</v>
      </c>
      <c r="E7410" t="s">
        <v>7670</v>
      </c>
      <c r="F7410" t="s">
        <v>347</v>
      </c>
      <c r="G7410" t="s">
        <v>7259</v>
      </c>
      <c r="H7410" t="s">
        <v>198</v>
      </c>
      <c r="I7410" t="s">
        <v>7260</v>
      </c>
      <c r="J7410">
        <v>1980</v>
      </c>
      <c r="K7410">
        <v>24267</v>
      </c>
      <c r="L7410">
        <v>38</v>
      </c>
      <c r="M7410" t="s">
        <v>200</v>
      </c>
      <c r="N7410" t="s">
        <v>668</v>
      </c>
      <c r="O7410" t="s">
        <v>202</v>
      </c>
      <c r="P7410" t="s">
        <v>365</v>
      </c>
    </row>
    <row r="7411" spans="1:16" x14ac:dyDescent="0.25">
      <c r="A7411">
        <v>9769</v>
      </c>
      <c r="B7411" t="s">
        <v>360</v>
      </c>
      <c r="E7411" t="s">
        <v>7681</v>
      </c>
      <c r="F7411" t="s">
        <v>347</v>
      </c>
      <c r="G7411" t="s">
        <v>7259</v>
      </c>
      <c r="H7411" t="s">
        <v>198</v>
      </c>
      <c r="I7411" t="s">
        <v>7260</v>
      </c>
      <c r="J7411">
        <v>1980</v>
      </c>
      <c r="K7411">
        <v>61969</v>
      </c>
      <c r="L7411">
        <v>38</v>
      </c>
      <c r="M7411" t="s">
        <v>200</v>
      </c>
      <c r="N7411" t="s">
        <v>668</v>
      </c>
      <c r="O7411" t="s">
        <v>202</v>
      </c>
      <c r="P7411" t="s">
        <v>365</v>
      </c>
    </row>
    <row r="7412" spans="1:16" x14ac:dyDescent="0.25">
      <c r="A7412">
        <v>9770</v>
      </c>
      <c r="B7412" t="s">
        <v>360</v>
      </c>
      <c r="E7412" t="s">
        <v>7671</v>
      </c>
      <c r="F7412" t="s">
        <v>347</v>
      </c>
      <c r="G7412" t="s">
        <v>7259</v>
      </c>
      <c r="H7412" t="s">
        <v>198</v>
      </c>
      <c r="I7412" t="s">
        <v>7260</v>
      </c>
      <c r="J7412">
        <v>1980</v>
      </c>
      <c r="K7412">
        <v>321411</v>
      </c>
      <c r="L7412">
        <v>38</v>
      </c>
      <c r="M7412" t="s">
        <v>200</v>
      </c>
      <c r="N7412" t="s">
        <v>376</v>
      </c>
      <c r="O7412" t="s">
        <v>202</v>
      </c>
      <c r="P7412" t="s">
        <v>365</v>
      </c>
    </row>
    <row r="7413" spans="1:16" x14ac:dyDescent="0.25">
      <c r="A7413">
        <v>9771</v>
      </c>
      <c r="B7413" t="s">
        <v>360</v>
      </c>
      <c r="E7413" t="s">
        <v>4589</v>
      </c>
      <c r="F7413" t="s">
        <v>347</v>
      </c>
      <c r="G7413" t="s">
        <v>7259</v>
      </c>
      <c r="H7413" t="s">
        <v>198</v>
      </c>
      <c r="I7413" t="s">
        <v>7260</v>
      </c>
      <c r="J7413">
        <v>1980</v>
      </c>
      <c r="K7413">
        <v>33946</v>
      </c>
      <c r="L7413">
        <v>38</v>
      </c>
      <c r="M7413" t="s">
        <v>200</v>
      </c>
      <c r="N7413" t="s">
        <v>668</v>
      </c>
      <c r="O7413" t="s">
        <v>202</v>
      </c>
      <c r="P7413" t="s">
        <v>365</v>
      </c>
    </row>
    <row r="7414" spans="1:16" x14ac:dyDescent="0.25">
      <c r="A7414">
        <v>9773</v>
      </c>
      <c r="B7414" t="s">
        <v>360</v>
      </c>
      <c r="E7414" t="s">
        <v>7682</v>
      </c>
      <c r="F7414" t="s">
        <v>347</v>
      </c>
      <c r="G7414" t="s">
        <v>7259</v>
      </c>
      <c r="H7414" t="s">
        <v>198</v>
      </c>
      <c r="I7414" t="s">
        <v>7260</v>
      </c>
      <c r="J7414">
        <v>1983</v>
      </c>
      <c r="K7414">
        <v>403918</v>
      </c>
      <c r="L7414">
        <v>38</v>
      </c>
      <c r="M7414" t="s">
        <v>200</v>
      </c>
      <c r="N7414" t="s">
        <v>376</v>
      </c>
      <c r="O7414" t="s">
        <v>202</v>
      </c>
      <c r="P7414" t="s">
        <v>365</v>
      </c>
    </row>
    <row r="7415" spans="1:16" x14ac:dyDescent="0.25">
      <c r="A7415">
        <v>9774</v>
      </c>
      <c r="B7415" t="s">
        <v>360</v>
      </c>
      <c r="E7415" t="s">
        <v>7681</v>
      </c>
      <c r="F7415" t="s">
        <v>347</v>
      </c>
      <c r="G7415" t="s">
        <v>7259</v>
      </c>
      <c r="H7415" t="s">
        <v>198</v>
      </c>
      <c r="I7415" t="s">
        <v>7260</v>
      </c>
      <c r="J7415">
        <v>1983</v>
      </c>
      <c r="K7415">
        <v>38319</v>
      </c>
      <c r="L7415">
        <v>38</v>
      </c>
      <c r="M7415" t="s">
        <v>200</v>
      </c>
      <c r="N7415" t="s">
        <v>668</v>
      </c>
      <c r="O7415" t="s">
        <v>202</v>
      </c>
      <c r="P7415" t="s">
        <v>365</v>
      </c>
    </row>
    <row r="7416" spans="1:16" x14ac:dyDescent="0.25">
      <c r="A7416">
        <v>9775</v>
      </c>
      <c r="B7416" t="s">
        <v>360</v>
      </c>
      <c r="E7416" t="s">
        <v>6244</v>
      </c>
      <c r="F7416" t="s">
        <v>347</v>
      </c>
      <c r="G7416" t="s">
        <v>7259</v>
      </c>
      <c r="H7416" t="s">
        <v>198</v>
      </c>
      <c r="I7416" t="s">
        <v>7260</v>
      </c>
      <c r="J7416">
        <v>1984</v>
      </c>
      <c r="K7416">
        <v>2723</v>
      </c>
      <c r="L7416">
        <v>38</v>
      </c>
      <c r="M7416" t="s">
        <v>200</v>
      </c>
      <c r="N7416" t="s">
        <v>668</v>
      </c>
      <c r="O7416" t="s">
        <v>202</v>
      </c>
      <c r="P7416" t="s">
        <v>365</v>
      </c>
    </row>
    <row r="7417" spans="1:16" x14ac:dyDescent="0.25">
      <c r="A7417">
        <v>9776</v>
      </c>
      <c r="B7417" t="s">
        <v>360</v>
      </c>
      <c r="E7417" t="s">
        <v>7683</v>
      </c>
      <c r="F7417" t="s">
        <v>347</v>
      </c>
      <c r="G7417" t="s">
        <v>7259</v>
      </c>
      <c r="H7417" t="s">
        <v>198</v>
      </c>
      <c r="I7417" t="s">
        <v>7260</v>
      </c>
      <c r="J7417">
        <v>1985</v>
      </c>
      <c r="K7417">
        <v>1207062</v>
      </c>
      <c r="L7417">
        <v>38</v>
      </c>
      <c r="M7417" t="s">
        <v>200</v>
      </c>
      <c r="N7417" t="s">
        <v>376</v>
      </c>
      <c r="O7417" t="s">
        <v>202</v>
      </c>
      <c r="P7417" t="s">
        <v>365</v>
      </c>
    </row>
    <row r="7418" spans="1:16" x14ac:dyDescent="0.25">
      <c r="A7418">
        <v>9777</v>
      </c>
      <c r="B7418" t="s">
        <v>360</v>
      </c>
      <c r="E7418" t="s">
        <v>7670</v>
      </c>
      <c r="F7418" t="s">
        <v>347</v>
      </c>
      <c r="G7418" t="s">
        <v>7259</v>
      </c>
      <c r="H7418" t="s">
        <v>198</v>
      </c>
      <c r="I7418" t="s">
        <v>7260</v>
      </c>
      <c r="J7418">
        <v>1985</v>
      </c>
      <c r="K7418">
        <v>1872310</v>
      </c>
      <c r="L7418">
        <v>38</v>
      </c>
      <c r="M7418" t="s">
        <v>200</v>
      </c>
      <c r="N7418" t="s">
        <v>376</v>
      </c>
      <c r="O7418" t="s">
        <v>202</v>
      </c>
      <c r="P7418" t="s">
        <v>365</v>
      </c>
    </row>
    <row r="7419" spans="1:16" x14ac:dyDescent="0.25">
      <c r="A7419">
        <v>9778</v>
      </c>
      <c r="B7419" t="s">
        <v>360</v>
      </c>
      <c r="E7419" t="s">
        <v>488</v>
      </c>
      <c r="F7419" t="s">
        <v>347</v>
      </c>
      <c r="G7419" t="s">
        <v>7259</v>
      </c>
      <c r="H7419" t="s">
        <v>198</v>
      </c>
      <c r="I7419" t="s">
        <v>7260</v>
      </c>
      <c r="J7419">
        <v>1966</v>
      </c>
      <c r="K7419">
        <v>1251923</v>
      </c>
      <c r="L7419">
        <v>38</v>
      </c>
      <c r="M7419" t="s">
        <v>200</v>
      </c>
      <c r="N7419" t="s">
        <v>376</v>
      </c>
      <c r="O7419" t="s">
        <v>202</v>
      </c>
      <c r="P7419" t="s">
        <v>365</v>
      </c>
    </row>
    <row r="7420" spans="1:16" x14ac:dyDescent="0.25">
      <c r="A7420">
        <v>9780</v>
      </c>
      <c r="B7420" t="s">
        <v>360</v>
      </c>
      <c r="E7420" t="s">
        <v>7680</v>
      </c>
      <c r="F7420" t="s">
        <v>347</v>
      </c>
      <c r="G7420" t="s">
        <v>7259</v>
      </c>
      <c r="H7420" t="s">
        <v>198</v>
      </c>
      <c r="I7420" t="s">
        <v>7260</v>
      </c>
      <c r="J7420">
        <v>1966</v>
      </c>
      <c r="K7420">
        <v>3567</v>
      </c>
      <c r="L7420">
        <v>38</v>
      </c>
      <c r="M7420" t="s">
        <v>200</v>
      </c>
      <c r="N7420" t="s">
        <v>668</v>
      </c>
      <c r="O7420" t="s">
        <v>202</v>
      </c>
      <c r="P7420" t="s">
        <v>365</v>
      </c>
    </row>
    <row r="7421" spans="1:16" x14ac:dyDescent="0.25">
      <c r="A7421">
        <v>9781</v>
      </c>
      <c r="B7421" t="s">
        <v>360</v>
      </c>
      <c r="E7421" t="s">
        <v>7673</v>
      </c>
      <c r="F7421" t="s">
        <v>347</v>
      </c>
      <c r="G7421" t="s">
        <v>7259</v>
      </c>
      <c r="H7421" t="s">
        <v>198</v>
      </c>
      <c r="I7421" t="s">
        <v>7260</v>
      </c>
      <c r="J7421">
        <v>1969</v>
      </c>
      <c r="K7421">
        <v>35900</v>
      </c>
      <c r="L7421">
        <v>38</v>
      </c>
      <c r="M7421" t="s">
        <v>200</v>
      </c>
      <c r="N7421" t="s">
        <v>668</v>
      </c>
      <c r="O7421" t="s">
        <v>202</v>
      </c>
      <c r="P7421" t="s">
        <v>365</v>
      </c>
    </row>
    <row r="7422" spans="1:16" x14ac:dyDescent="0.25">
      <c r="A7422">
        <v>9782</v>
      </c>
      <c r="B7422" t="s">
        <v>360</v>
      </c>
      <c r="E7422" t="s">
        <v>7684</v>
      </c>
      <c r="F7422" t="s">
        <v>347</v>
      </c>
      <c r="G7422" t="s">
        <v>7259</v>
      </c>
      <c r="H7422" t="s">
        <v>198</v>
      </c>
      <c r="I7422" t="s">
        <v>7260</v>
      </c>
      <c r="J7422">
        <v>1967</v>
      </c>
      <c r="K7422">
        <v>15342</v>
      </c>
      <c r="L7422">
        <v>38</v>
      </c>
      <c r="M7422" t="s">
        <v>200</v>
      </c>
      <c r="N7422" t="s">
        <v>436</v>
      </c>
      <c r="O7422" t="s">
        <v>202</v>
      </c>
      <c r="P7422" t="s">
        <v>6145</v>
      </c>
    </row>
    <row r="7423" spans="1:16" x14ac:dyDescent="0.25">
      <c r="A7423">
        <v>9784</v>
      </c>
      <c r="B7423" t="s">
        <v>360</v>
      </c>
      <c r="E7423" t="s">
        <v>7685</v>
      </c>
      <c r="F7423" t="s">
        <v>347</v>
      </c>
      <c r="G7423" t="s">
        <v>317</v>
      </c>
      <c r="H7423" t="s">
        <v>198</v>
      </c>
      <c r="I7423" t="s">
        <v>7350</v>
      </c>
      <c r="J7423">
        <v>1980</v>
      </c>
      <c r="K7423">
        <v>39785</v>
      </c>
      <c r="L7423">
        <v>28</v>
      </c>
      <c r="M7423" t="s">
        <v>200</v>
      </c>
      <c r="N7423" t="s">
        <v>376</v>
      </c>
      <c r="O7423" t="s">
        <v>202</v>
      </c>
      <c r="P7423" t="s">
        <v>365</v>
      </c>
    </row>
    <row r="7424" spans="1:16" x14ac:dyDescent="0.25">
      <c r="A7424">
        <v>9785</v>
      </c>
      <c r="B7424" t="s">
        <v>360</v>
      </c>
      <c r="E7424" t="s">
        <v>7686</v>
      </c>
      <c r="F7424" t="s">
        <v>347</v>
      </c>
      <c r="G7424" t="s">
        <v>317</v>
      </c>
      <c r="H7424" t="s">
        <v>198</v>
      </c>
      <c r="I7424" t="s">
        <v>7350</v>
      </c>
      <c r="J7424">
        <v>1979</v>
      </c>
      <c r="K7424">
        <v>83589</v>
      </c>
      <c r="L7424">
        <v>28</v>
      </c>
      <c r="M7424" t="s">
        <v>200</v>
      </c>
      <c r="N7424" t="s">
        <v>376</v>
      </c>
      <c r="O7424" t="s">
        <v>202</v>
      </c>
      <c r="P7424" t="s">
        <v>365</v>
      </c>
    </row>
    <row r="7425" spans="1:16" x14ac:dyDescent="0.25">
      <c r="A7425">
        <v>9786</v>
      </c>
      <c r="B7425" t="s">
        <v>360</v>
      </c>
      <c r="E7425" t="s">
        <v>7687</v>
      </c>
      <c r="F7425" t="s">
        <v>347</v>
      </c>
      <c r="G7425" t="s">
        <v>317</v>
      </c>
      <c r="H7425" t="s">
        <v>198</v>
      </c>
      <c r="I7425" t="s">
        <v>7350</v>
      </c>
      <c r="J7425">
        <v>1979</v>
      </c>
      <c r="K7425">
        <v>83589</v>
      </c>
      <c r="L7425">
        <v>28</v>
      </c>
      <c r="M7425" t="s">
        <v>200</v>
      </c>
      <c r="N7425" t="s">
        <v>376</v>
      </c>
      <c r="O7425" t="s">
        <v>202</v>
      </c>
      <c r="P7425" t="s">
        <v>365</v>
      </c>
    </row>
    <row r="7426" spans="1:16" x14ac:dyDescent="0.25">
      <c r="A7426">
        <v>9787</v>
      </c>
      <c r="B7426" t="s">
        <v>360</v>
      </c>
      <c r="E7426" t="s">
        <v>7688</v>
      </c>
      <c r="F7426" t="s">
        <v>347</v>
      </c>
      <c r="G7426" t="s">
        <v>317</v>
      </c>
      <c r="H7426" t="s">
        <v>198</v>
      </c>
      <c r="I7426" t="s">
        <v>7350</v>
      </c>
      <c r="J7426">
        <v>1980</v>
      </c>
      <c r="K7426">
        <v>59435</v>
      </c>
      <c r="L7426">
        <v>28</v>
      </c>
      <c r="M7426" t="s">
        <v>200</v>
      </c>
      <c r="N7426" t="s">
        <v>376</v>
      </c>
      <c r="O7426" t="s">
        <v>202</v>
      </c>
      <c r="P7426" t="s">
        <v>365</v>
      </c>
    </row>
    <row r="7427" spans="1:16" x14ac:dyDescent="0.25">
      <c r="A7427">
        <v>9788</v>
      </c>
      <c r="B7427" t="s">
        <v>360</v>
      </c>
      <c r="E7427" t="s">
        <v>7689</v>
      </c>
      <c r="F7427" t="s">
        <v>347</v>
      </c>
      <c r="G7427" t="s">
        <v>317</v>
      </c>
      <c r="H7427" t="s">
        <v>198</v>
      </c>
      <c r="I7427" t="s">
        <v>7350</v>
      </c>
      <c r="J7427">
        <v>1984</v>
      </c>
      <c r="K7427">
        <v>100447</v>
      </c>
      <c r="L7427">
        <v>28</v>
      </c>
      <c r="M7427" t="s">
        <v>200</v>
      </c>
      <c r="N7427" t="s">
        <v>376</v>
      </c>
      <c r="O7427" t="s">
        <v>202</v>
      </c>
      <c r="P7427" t="s">
        <v>365</v>
      </c>
    </row>
    <row r="7428" spans="1:16" x14ac:dyDescent="0.25">
      <c r="A7428">
        <v>9789</v>
      </c>
      <c r="B7428" t="s">
        <v>360</v>
      </c>
      <c r="E7428" t="s">
        <v>7690</v>
      </c>
      <c r="F7428" t="s">
        <v>347</v>
      </c>
      <c r="G7428" t="s">
        <v>317</v>
      </c>
      <c r="H7428" t="s">
        <v>198</v>
      </c>
      <c r="I7428" t="s">
        <v>7350</v>
      </c>
      <c r="J7428">
        <v>1984</v>
      </c>
      <c r="K7428">
        <v>62534</v>
      </c>
      <c r="L7428">
        <v>28</v>
      </c>
      <c r="M7428" t="s">
        <v>200</v>
      </c>
      <c r="N7428" t="s">
        <v>376</v>
      </c>
      <c r="O7428" t="s">
        <v>202</v>
      </c>
      <c r="P7428" t="s">
        <v>365</v>
      </c>
    </row>
    <row r="7429" spans="1:16" x14ac:dyDescent="0.25">
      <c r="A7429">
        <v>9790</v>
      </c>
      <c r="B7429" t="s">
        <v>360</v>
      </c>
      <c r="E7429" t="s">
        <v>7691</v>
      </c>
      <c r="F7429" t="s">
        <v>347</v>
      </c>
      <c r="G7429" t="s">
        <v>317</v>
      </c>
      <c r="H7429" t="s">
        <v>198</v>
      </c>
      <c r="I7429" t="s">
        <v>7350</v>
      </c>
      <c r="J7429">
        <v>1980</v>
      </c>
      <c r="K7429">
        <v>100920</v>
      </c>
      <c r="L7429">
        <v>28</v>
      </c>
      <c r="M7429" t="s">
        <v>200</v>
      </c>
      <c r="N7429" t="s">
        <v>376</v>
      </c>
      <c r="O7429" t="s">
        <v>202</v>
      </c>
      <c r="P7429" t="s">
        <v>365</v>
      </c>
    </row>
    <row r="7430" spans="1:16" x14ac:dyDescent="0.25">
      <c r="A7430">
        <v>9791</v>
      </c>
      <c r="B7430" t="s">
        <v>360</v>
      </c>
      <c r="E7430" t="s">
        <v>7692</v>
      </c>
      <c r="F7430" t="s">
        <v>347</v>
      </c>
      <c r="G7430" t="s">
        <v>317</v>
      </c>
      <c r="H7430" t="s">
        <v>198</v>
      </c>
      <c r="I7430" t="s">
        <v>7350</v>
      </c>
      <c r="J7430">
        <v>1979</v>
      </c>
      <c r="K7430">
        <v>78196</v>
      </c>
      <c r="L7430">
        <v>28</v>
      </c>
      <c r="M7430" t="s">
        <v>200</v>
      </c>
      <c r="N7430" t="s">
        <v>376</v>
      </c>
      <c r="O7430" t="s">
        <v>202</v>
      </c>
      <c r="P7430" t="s">
        <v>365</v>
      </c>
    </row>
    <row r="7431" spans="1:16" x14ac:dyDescent="0.25">
      <c r="A7431">
        <v>9792</v>
      </c>
      <c r="B7431" t="s">
        <v>360</v>
      </c>
      <c r="E7431" t="s">
        <v>7693</v>
      </c>
      <c r="F7431" t="s">
        <v>347</v>
      </c>
      <c r="G7431" t="s">
        <v>317</v>
      </c>
      <c r="H7431" t="s">
        <v>198</v>
      </c>
      <c r="I7431" t="s">
        <v>7350</v>
      </c>
      <c r="J7431">
        <v>1975</v>
      </c>
      <c r="K7431">
        <v>38871</v>
      </c>
      <c r="L7431">
        <v>28</v>
      </c>
      <c r="M7431" t="s">
        <v>200</v>
      </c>
      <c r="N7431" t="s">
        <v>376</v>
      </c>
      <c r="O7431" t="s">
        <v>202</v>
      </c>
      <c r="P7431" t="s">
        <v>365</v>
      </c>
    </row>
    <row r="7432" spans="1:16" x14ac:dyDescent="0.25">
      <c r="A7432">
        <v>9793</v>
      </c>
      <c r="B7432" t="s">
        <v>360</v>
      </c>
      <c r="E7432" t="s">
        <v>7694</v>
      </c>
      <c r="F7432" t="s">
        <v>347</v>
      </c>
      <c r="G7432" t="s">
        <v>317</v>
      </c>
      <c r="H7432" t="s">
        <v>198</v>
      </c>
      <c r="I7432" t="s">
        <v>7350</v>
      </c>
      <c r="J7432">
        <v>1982</v>
      </c>
      <c r="K7432">
        <v>101992</v>
      </c>
      <c r="L7432">
        <v>28</v>
      </c>
      <c r="M7432" t="s">
        <v>200</v>
      </c>
      <c r="N7432" t="s">
        <v>376</v>
      </c>
      <c r="O7432" t="s">
        <v>202</v>
      </c>
      <c r="P7432" t="s">
        <v>365</v>
      </c>
    </row>
    <row r="7433" spans="1:16" x14ac:dyDescent="0.25">
      <c r="A7433">
        <v>9794</v>
      </c>
      <c r="B7433" t="s">
        <v>360</v>
      </c>
      <c r="E7433" t="s">
        <v>7695</v>
      </c>
      <c r="F7433" t="s">
        <v>347</v>
      </c>
      <c r="G7433" t="s">
        <v>317</v>
      </c>
      <c r="H7433" t="s">
        <v>198</v>
      </c>
      <c r="I7433" t="s">
        <v>7350</v>
      </c>
      <c r="J7433">
        <v>1977</v>
      </c>
      <c r="K7433">
        <v>32579</v>
      </c>
      <c r="L7433">
        <v>28</v>
      </c>
      <c r="M7433" t="s">
        <v>200</v>
      </c>
      <c r="N7433" t="s">
        <v>376</v>
      </c>
      <c r="O7433" t="s">
        <v>202</v>
      </c>
      <c r="P7433" t="s">
        <v>365</v>
      </c>
    </row>
    <row r="7434" spans="1:16" x14ac:dyDescent="0.25">
      <c r="A7434">
        <v>9795</v>
      </c>
      <c r="B7434" t="s">
        <v>360</v>
      </c>
      <c r="E7434" t="s">
        <v>7669</v>
      </c>
      <c r="F7434" t="s">
        <v>347</v>
      </c>
      <c r="G7434" t="s">
        <v>7259</v>
      </c>
      <c r="H7434" t="s">
        <v>198</v>
      </c>
      <c r="I7434" t="s">
        <v>7260</v>
      </c>
      <c r="J7434">
        <v>1995</v>
      </c>
      <c r="K7434">
        <v>32457</v>
      </c>
      <c r="L7434">
        <v>38</v>
      </c>
      <c r="M7434" t="s">
        <v>200</v>
      </c>
      <c r="N7434" t="s">
        <v>376</v>
      </c>
      <c r="O7434" t="s">
        <v>202</v>
      </c>
      <c r="P7434" t="s">
        <v>365</v>
      </c>
    </row>
    <row r="7435" spans="1:16" x14ac:dyDescent="0.25">
      <c r="A7435">
        <v>9796</v>
      </c>
      <c r="B7435" t="s">
        <v>360</v>
      </c>
      <c r="E7435" t="s">
        <v>7696</v>
      </c>
      <c r="F7435" t="s">
        <v>347</v>
      </c>
      <c r="G7435" t="s">
        <v>7259</v>
      </c>
      <c r="H7435" t="s">
        <v>198</v>
      </c>
      <c r="I7435" t="s">
        <v>7260</v>
      </c>
      <c r="J7435">
        <v>1942</v>
      </c>
      <c r="K7435">
        <v>573</v>
      </c>
      <c r="L7435">
        <v>38</v>
      </c>
      <c r="M7435" t="s">
        <v>200</v>
      </c>
      <c r="N7435" t="s">
        <v>668</v>
      </c>
      <c r="O7435" t="s">
        <v>202</v>
      </c>
      <c r="P7435" t="s">
        <v>2739</v>
      </c>
    </row>
    <row r="7436" spans="1:16" x14ac:dyDescent="0.25">
      <c r="A7436">
        <v>9797</v>
      </c>
      <c r="B7436" t="s">
        <v>360</v>
      </c>
      <c r="E7436" t="s">
        <v>7697</v>
      </c>
      <c r="F7436" t="s">
        <v>347</v>
      </c>
      <c r="G7436" t="s">
        <v>7259</v>
      </c>
      <c r="H7436" t="s">
        <v>198</v>
      </c>
      <c r="I7436" t="s">
        <v>7260</v>
      </c>
      <c r="J7436">
        <v>1971</v>
      </c>
      <c r="K7436">
        <v>112245</v>
      </c>
      <c r="L7436">
        <v>38</v>
      </c>
      <c r="M7436" t="s">
        <v>200</v>
      </c>
      <c r="N7436" t="s">
        <v>668</v>
      </c>
      <c r="O7436" t="s">
        <v>202</v>
      </c>
      <c r="P7436" t="s">
        <v>7698</v>
      </c>
    </row>
    <row r="7437" spans="1:16" x14ac:dyDescent="0.25">
      <c r="A7437">
        <v>9798</v>
      </c>
      <c r="B7437" t="s">
        <v>360</v>
      </c>
      <c r="E7437" t="s">
        <v>7699</v>
      </c>
      <c r="F7437" t="s">
        <v>347</v>
      </c>
      <c r="G7437" t="s">
        <v>7259</v>
      </c>
      <c r="H7437" t="s">
        <v>198</v>
      </c>
      <c r="I7437" t="s">
        <v>7260</v>
      </c>
      <c r="J7437">
        <v>1967</v>
      </c>
      <c r="K7437">
        <v>72285</v>
      </c>
      <c r="L7437">
        <v>38</v>
      </c>
      <c r="M7437" t="s">
        <v>200</v>
      </c>
      <c r="N7437" t="s">
        <v>668</v>
      </c>
      <c r="O7437" t="s">
        <v>202</v>
      </c>
      <c r="P7437" t="s">
        <v>4705</v>
      </c>
    </row>
    <row r="7438" spans="1:16" x14ac:dyDescent="0.25">
      <c r="A7438">
        <v>9799</v>
      </c>
      <c r="B7438" t="s">
        <v>360</v>
      </c>
      <c r="E7438" t="s">
        <v>7700</v>
      </c>
      <c r="F7438" t="s">
        <v>347</v>
      </c>
      <c r="G7438" t="s">
        <v>7259</v>
      </c>
      <c r="H7438" t="s">
        <v>198</v>
      </c>
      <c r="I7438" t="s">
        <v>7260</v>
      </c>
      <c r="J7438">
        <v>1952</v>
      </c>
      <c r="K7438">
        <v>3059</v>
      </c>
      <c r="L7438">
        <v>38</v>
      </c>
      <c r="M7438" t="s">
        <v>200</v>
      </c>
      <c r="N7438" t="s">
        <v>668</v>
      </c>
      <c r="O7438" t="s">
        <v>202</v>
      </c>
      <c r="P7438" t="s">
        <v>5845</v>
      </c>
    </row>
    <row r="7439" spans="1:16" x14ac:dyDescent="0.25">
      <c r="A7439">
        <v>9800</v>
      </c>
      <c r="B7439" t="s">
        <v>360</v>
      </c>
      <c r="E7439" t="s">
        <v>7701</v>
      </c>
      <c r="F7439" t="s">
        <v>347</v>
      </c>
      <c r="G7439" t="s">
        <v>7259</v>
      </c>
      <c r="H7439" t="s">
        <v>198</v>
      </c>
      <c r="I7439" t="s">
        <v>7260</v>
      </c>
      <c r="J7439">
        <v>1977</v>
      </c>
      <c r="K7439">
        <v>1204935</v>
      </c>
      <c r="L7439">
        <v>38</v>
      </c>
      <c r="M7439" t="s">
        <v>200</v>
      </c>
      <c r="N7439" t="s">
        <v>668</v>
      </c>
      <c r="O7439" t="s">
        <v>202</v>
      </c>
      <c r="P7439" t="s">
        <v>365</v>
      </c>
    </row>
    <row r="7440" spans="1:16" x14ac:dyDescent="0.25">
      <c r="A7440">
        <v>9801</v>
      </c>
      <c r="B7440" t="s">
        <v>360</v>
      </c>
      <c r="E7440" t="s">
        <v>7702</v>
      </c>
      <c r="F7440" t="s">
        <v>347</v>
      </c>
      <c r="G7440" t="s">
        <v>7259</v>
      </c>
      <c r="H7440" t="s">
        <v>198</v>
      </c>
      <c r="I7440" t="s">
        <v>7260</v>
      </c>
      <c r="J7440">
        <v>1979</v>
      </c>
      <c r="K7440">
        <v>127377</v>
      </c>
      <c r="L7440">
        <v>38</v>
      </c>
      <c r="M7440" t="s">
        <v>200</v>
      </c>
      <c r="N7440" t="s">
        <v>668</v>
      </c>
      <c r="O7440" t="s">
        <v>202</v>
      </c>
      <c r="P7440" t="s">
        <v>7703</v>
      </c>
    </row>
    <row r="7441" spans="1:16" x14ac:dyDescent="0.25">
      <c r="A7441">
        <v>9802</v>
      </c>
      <c r="B7441" t="s">
        <v>360</v>
      </c>
      <c r="E7441" t="s">
        <v>7704</v>
      </c>
      <c r="F7441" t="s">
        <v>347</v>
      </c>
      <c r="G7441" t="s">
        <v>7259</v>
      </c>
      <c r="H7441" t="s">
        <v>198</v>
      </c>
      <c r="I7441" t="s">
        <v>7260</v>
      </c>
      <c r="J7441">
        <v>1980</v>
      </c>
      <c r="K7441">
        <v>10683</v>
      </c>
      <c r="L7441">
        <v>38</v>
      </c>
      <c r="M7441" t="s">
        <v>200</v>
      </c>
      <c r="N7441" t="s">
        <v>668</v>
      </c>
      <c r="O7441" t="s">
        <v>202</v>
      </c>
      <c r="P7441" t="s">
        <v>365</v>
      </c>
    </row>
    <row r="7442" spans="1:16" x14ac:dyDescent="0.25">
      <c r="A7442">
        <v>9803</v>
      </c>
      <c r="B7442" t="s">
        <v>360</v>
      </c>
      <c r="E7442" t="s">
        <v>7705</v>
      </c>
      <c r="F7442" t="s">
        <v>347</v>
      </c>
      <c r="G7442" t="s">
        <v>7259</v>
      </c>
      <c r="H7442" t="s">
        <v>198</v>
      </c>
      <c r="I7442" t="s">
        <v>7260</v>
      </c>
      <c r="J7442">
        <v>1980</v>
      </c>
      <c r="K7442">
        <v>27661</v>
      </c>
      <c r="L7442">
        <v>38</v>
      </c>
      <c r="M7442" t="s">
        <v>200</v>
      </c>
      <c r="N7442" t="s">
        <v>668</v>
      </c>
      <c r="O7442" t="s">
        <v>202</v>
      </c>
      <c r="P7442" t="s">
        <v>2739</v>
      </c>
    </row>
    <row r="7443" spans="1:16" x14ac:dyDescent="0.25">
      <c r="A7443">
        <v>9804</v>
      </c>
      <c r="B7443" t="s">
        <v>360</v>
      </c>
      <c r="E7443" t="s">
        <v>7706</v>
      </c>
      <c r="F7443" t="s">
        <v>347</v>
      </c>
      <c r="G7443" t="s">
        <v>7259</v>
      </c>
      <c r="H7443" t="s">
        <v>198</v>
      </c>
      <c r="I7443" t="s">
        <v>7260</v>
      </c>
      <c r="J7443">
        <v>1980</v>
      </c>
      <c r="K7443">
        <v>33734</v>
      </c>
      <c r="L7443">
        <v>38</v>
      </c>
      <c r="M7443" t="s">
        <v>200</v>
      </c>
      <c r="N7443" t="s">
        <v>668</v>
      </c>
      <c r="O7443" t="s">
        <v>202</v>
      </c>
      <c r="P7443" t="s">
        <v>5946</v>
      </c>
    </row>
    <row r="7444" spans="1:16" x14ac:dyDescent="0.25">
      <c r="A7444">
        <v>9805</v>
      </c>
      <c r="B7444" t="s">
        <v>360</v>
      </c>
      <c r="E7444" t="s">
        <v>7707</v>
      </c>
      <c r="F7444" t="s">
        <v>347</v>
      </c>
      <c r="G7444" t="s">
        <v>7259</v>
      </c>
      <c r="H7444" t="s">
        <v>198</v>
      </c>
      <c r="I7444" t="s">
        <v>7260</v>
      </c>
      <c r="J7444">
        <v>1982</v>
      </c>
      <c r="K7444">
        <v>28736</v>
      </c>
      <c r="L7444">
        <v>38</v>
      </c>
      <c r="M7444" t="s">
        <v>200</v>
      </c>
      <c r="N7444" t="s">
        <v>668</v>
      </c>
      <c r="O7444" t="s">
        <v>202</v>
      </c>
      <c r="P7444" t="s">
        <v>7708</v>
      </c>
    </row>
    <row r="7445" spans="1:16" x14ac:dyDescent="0.25">
      <c r="A7445">
        <v>9806</v>
      </c>
      <c r="B7445" t="s">
        <v>360</v>
      </c>
      <c r="E7445" t="s">
        <v>7709</v>
      </c>
      <c r="F7445" t="s">
        <v>347</v>
      </c>
      <c r="G7445" t="s">
        <v>7259</v>
      </c>
      <c r="H7445" t="s">
        <v>198</v>
      </c>
      <c r="I7445" t="s">
        <v>7260</v>
      </c>
      <c r="J7445">
        <v>1983</v>
      </c>
      <c r="K7445">
        <v>26657</v>
      </c>
      <c r="L7445">
        <v>38</v>
      </c>
      <c r="M7445" t="s">
        <v>200</v>
      </c>
      <c r="N7445" t="s">
        <v>668</v>
      </c>
      <c r="O7445" t="s">
        <v>202</v>
      </c>
      <c r="P7445" t="s">
        <v>3093</v>
      </c>
    </row>
    <row r="7446" spans="1:16" x14ac:dyDescent="0.25">
      <c r="A7446">
        <v>9807</v>
      </c>
      <c r="B7446" t="s">
        <v>360</v>
      </c>
      <c r="E7446" t="s">
        <v>7710</v>
      </c>
      <c r="F7446" t="s">
        <v>347</v>
      </c>
      <c r="G7446" t="s">
        <v>7259</v>
      </c>
      <c r="H7446" t="s">
        <v>198</v>
      </c>
      <c r="I7446" t="s">
        <v>7260</v>
      </c>
      <c r="J7446">
        <v>1983</v>
      </c>
      <c r="K7446">
        <v>8682</v>
      </c>
      <c r="L7446">
        <v>38</v>
      </c>
      <c r="M7446" t="s">
        <v>200</v>
      </c>
      <c r="N7446" t="s">
        <v>668</v>
      </c>
      <c r="O7446" t="s">
        <v>202</v>
      </c>
      <c r="P7446" t="s">
        <v>7320</v>
      </c>
    </row>
    <row r="7447" spans="1:16" x14ac:dyDescent="0.25">
      <c r="A7447">
        <v>9808</v>
      </c>
      <c r="B7447" t="s">
        <v>360</v>
      </c>
      <c r="E7447" t="s">
        <v>7711</v>
      </c>
      <c r="F7447" t="s">
        <v>347</v>
      </c>
      <c r="G7447" t="s">
        <v>7259</v>
      </c>
      <c r="H7447" t="s">
        <v>198</v>
      </c>
      <c r="I7447" t="s">
        <v>7260</v>
      </c>
      <c r="J7447">
        <v>1983</v>
      </c>
      <c r="K7447">
        <v>143508</v>
      </c>
      <c r="L7447">
        <v>38</v>
      </c>
      <c r="M7447" t="s">
        <v>200</v>
      </c>
      <c r="N7447" t="s">
        <v>668</v>
      </c>
      <c r="O7447" t="s">
        <v>202</v>
      </c>
      <c r="P7447" t="s">
        <v>7338</v>
      </c>
    </row>
    <row r="7448" spans="1:16" x14ac:dyDescent="0.25">
      <c r="A7448">
        <v>9809</v>
      </c>
      <c r="B7448" t="s">
        <v>360</v>
      </c>
      <c r="E7448" t="s">
        <v>7712</v>
      </c>
      <c r="F7448" t="s">
        <v>347</v>
      </c>
      <c r="G7448" t="s">
        <v>7259</v>
      </c>
      <c r="H7448" t="s">
        <v>198</v>
      </c>
      <c r="I7448" t="s">
        <v>7260</v>
      </c>
      <c r="J7448">
        <v>1986</v>
      </c>
      <c r="K7448">
        <v>38100</v>
      </c>
      <c r="L7448">
        <v>38</v>
      </c>
      <c r="M7448" t="s">
        <v>200</v>
      </c>
      <c r="N7448" t="s">
        <v>376</v>
      </c>
      <c r="O7448" t="s">
        <v>202</v>
      </c>
      <c r="P7448" t="s">
        <v>2741</v>
      </c>
    </row>
    <row r="7449" spans="1:16" x14ac:dyDescent="0.25">
      <c r="A7449">
        <v>9810</v>
      </c>
      <c r="B7449" t="s">
        <v>360</v>
      </c>
      <c r="E7449" t="s">
        <v>5651</v>
      </c>
      <c r="F7449" t="s">
        <v>347</v>
      </c>
      <c r="G7449" t="s">
        <v>7259</v>
      </c>
      <c r="H7449" t="s">
        <v>198</v>
      </c>
      <c r="I7449" t="s">
        <v>7260</v>
      </c>
      <c r="J7449">
        <v>1986</v>
      </c>
      <c r="K7449">
        <v>16259</v>
      </c>
      <c r="L7449">
        <v>38</v>
      </c>
      <c r="M7449" t="s">
        <v>200</v>
      </c>
      <c r="N7449" t="s">
        <v>376</v>
      </c>
      <c r="O7449" t="s">
        <v>202</v>
      </c>
      <c r="P7449" t="s">
        <v>4717</v>
      </c>
    </row>
    <row r="7450" spans="1:16" x14ac:dyDescent="0.25">
      <c r="A7450">
        <v>9811</v>
      </c>
      <c r="B7450" t="s">
        <v>360</v>
      </c>
      <c r="E7450" t="s">
        <v>7713</v>
      </c>
      <c r="F7450" t="s">
        <v>347</v>
      </c>
      <c r="G7450" t="s">
        <v>7259</v>
      </c>
      <c r="H7450" t="s">
        <v>198</v>
      </c>
      <c r="I7450" t="s">
        <v>7260</v>
      </c>
      <c r="J7450">
        <v>1986</v>
      </c>
      <c r="K7450">
        <v>27102</v>
      </c>
      <c r="L7450">
        <v>38</v>
      </c>
      <c r="M7450" t="s">
        <v>200</v>
      </c>
      <c r="N7450" t="s">
        <v>376</v>
      </c>
      <c r="O7450" t="s">
        <v>202</v>
      </c>
      <c r="P7450" t="s">
        <v>7332</v>
      </c>
    </row>
    <row r="7451" spans="1:16" x14ac:dyDescent="0.25">
      <c r="A7451">
        <v>9812</v>
      </c>
      <c r="B7451" t="s">
        <v>360</v>
      </c>
      <c r="E7451" t="s">
        <v>7714</v>
      </c>
      <c r="F7451" t="s">
        <v>347</v>
      </c>
      <c r="G7451" t="s">
        <v>7259</v>
      </c>
      <c r="H7451" t="s">
        <v>198</v>
      </c>
      <c r="I7451" t="s">
        <v>7260</v>
      </c>
      <c r="J7451">
        <v>1986</v>
      </c>
      <c r="K7451">
        <v>2316</v>
      </c>
      <c r="L7451">
        <v>38</v>
      </c>
      <c r="M7451" t="s">
        <v>200</v>
      </c>
      <c r="N7451" t="s">
        <v>376</v>
      </c>
      <c r="O7451" t="s">
        <v>202</v>
      </c>
      <c r="P7451" t="s">
        <v>7334</v>
      </c>
    </row>
    <row r="7452" spans="1:16" x14ac:dyDescent="0.25">
      <c r="A7452">
        <v>9813</v>
      </c>
      <c r="B7452" t="s">
        <v>360</v>
      </c>
      <c r="E7452" t="s">
        <v>7715</v>
      </c>
      <c r="F7452" t="s">
        <v>347</v>
      </c>
      <c r="G7452" t="s">
        <v>7259</v>
      </c>
      <c r="H7452" t="s">
        <v>198</v>
      </c>
      <c r="I7452" t="s">
        <v>7260</v>
      </c>
      <c r="J7452">
        <v>1987</v>
      </c>
      <c r="K7452">
        <v>6461</v>
      </c>
      <c r="L7452">
        <v>38</v>
      </c>
      <c r="M7452" t="s">
        <v>200</v>
      </c>
      <c r="N7452" t="s">
        <v>376</v>
      </c>
      <c r="O7452" t="s">
        <v>202</v>
      </c>
      <c r="P7452" t="s">
        <v>2741</v>
      </c>
    </row>
    <row r="7453" spans="1:16" x14ac:dyDescent="0.25">
      <c r="A7453">
        <v>9814</v>
      </c>
      <c r="B7453" t="s">
        <v>360</v>
      </c>
      <c r="E7453" t="s">
        <v>7716</v>
      </c>
      <c r="F7453" t="s">
        <v>347</v>
      </c>
      <c r="G7453" t="s">
        <v>7259</v>
      </c>
      <c r="H7453" t="s">
        <v>198</v>
      </c>
      <c r="I7453" t="s">
        <v>7260</v>
      </c>
      <c r="J7453">
        <v>1963</v>
      </c>
      <c r="K7453">
        <v>5890</v>
      </c>
      <c r="L7453">
        <v>38</v>
      </c>
      <c r="M7453" t="s">
        <v>200</v>
      </c>
      <c r="N7453" t="s">
        <v>668</v>
      </c>
      <c r="O7453" t="s">
        <v>202</v>
      </c>
      <c r="P7453" t="s">
        <v>7717</v>
      </c>
    </row>
    <row r="7454" spans="1:16" x14ac:dyDescent="0.25">
      <c r="A7454">
        <v>9815</v>
      </c>
      <c r="B7454" t="s">
        <v>360</v>
      </c>
      <c r="E7454" t="s">
        <v>7718</v>
      </c>
      <c r="F7454" t="s">
        <v>347</v>
      </c>
      <c r="G7454" t="s">
        <v>7259</v>
      </c>
      <c r="H7454" t="s">
        <v>198</v>
      </c>
      <c r="I7454" t="s">
        <v>7260</v>
      </c>
      <c r="J7454">
        <v>1972</v>
      </c>
      <c r="K7454">
        <v>1892737</v>
      </c>
      <c r="L7454">
        <v>38</v>
      </c>
      <c r="M7454" t="s">
        <v>200</v>
      </c>
      <c r="N7454" t="s">
        <v>376</v>
      </c>
      <c r="O7454" t="s">
        <v>202</v>
      </c>
      <c r="P7454" t="s">
        <v>7719</v>
      </c>
    </row>
    <row r="7455" spans="1:16" x14ac:dyDescent="0.25">
      <c r="A7455">
        <v>9816</v>
      </c>
      <c r="B7455" t="s">
        <v>360</v>
      </c>
      <c r="E7455" t="s">
        <v>7720</v>
      </c>
      <c r="F7455" t="s">
        <v>347</v>
      </c>
      <c r="G7455" t="s">
        <v>7259</v>
      </c>
      <c r="H7455" t="s">
        <v>198</v>
      </c>
      <c r="I7455" t="s">
        <v>7260</v>
      </c>
      <c r="J7455">
        <v>1956</v>
      </c>
      <c r="K7455">
        <v>1860</v>
      </c>
      <c r="L7455">
        <v>38</v>
      </c>
      <c r="M7455" t="s">
        <v>200</v>
      </c>
      <c r="N7455" t="s">
        <v>668</v>
      </c>
      <c r="O7455" t="s">
        <v>202</v>
      </c>
      <c r="P7455" t="s">
        <v>7491</v>
      </c>
    </row>
    <row r="7456" spans="1:16" x14ac:dyDescent="0.25">
      <c r="A7456">
        <v>9817</v>
      </c>
      <c r="B7456" t="s">
        <v>360</v>
      </c>
      <c r="E7456" t="s">
        <v>7721</v>
      </c>
      <c r="F7456" t="s">
        <v>347</v>
      </c>
      <c r="G7456" t="s">
        <v>7259</v>
      </c>
      <c r="H7456" t="s">
        <v>198</v>
      </c>
      <c r="I7456" t="s">
        <v>7260</v>
      </c>
      <c r="J7456">
        <v>1910</v>
      </c>
      <c r="K7456">
        <v>50</v>
      </c>
      <c r="L7456">
        <v>38</v>
      </c>
      <c r="M7456" t="s">
        <v>200</v>
      </c>
      <c r="N7456" t="s">
        <v>436</v>
      </c>
      <c r="O7456" t="s">
        <v>202</v>
      </c>
      <c r="P7456" t="s">
        <v>6145</v>
      </c>
    </row>
    <row r="7457" spans="1:16" x14ac:dyDescent="0.25">
      <c r="A7457">
        <v>9818</v>
      </c>
      <c r="B7457" t="s">
        <v>360</v>
      </c>
      <c r="E7457" t="s">
        <v>7722</v>
      </c>
      <c r="F7457" t="s">
        <v>347</v>
      </c>
      <c r="G7457" t="s">
        <v>7259</v>
      </c>
      <c r="H7457" t="s">
        <v>198</v>
      </c>
      <c r="I7457" t="s">
        <v>7260</v>
      </c>
      <c r="J7457">
        <v>1953</v>
      </c>
      <c r="K7457">
        <v>526</v>
      </c>
      <c r="L7457">
        <v>38</v>
      </c>
      <c r="M7457" t="s">
        <v>200</v>
      </c>
      <c r="N7457" t="s">
        <v>668</v>
      </c>
      <c r="O7457" t="s">
        <v>202</v>
      </c>
      <c r="P7457" t="s">
        <v>4700</v>
      </c>
    </row>
    <row r="7458" spans="1:16" x14ac:dyDescent="0.25">
      <c r="A7458">
        <v>9819</v>
      </c>
      <c r="B7458" t="s">
        <v>360</v>
      </c>
      <c r="E7458" t="s">
        <v>7723</v>
      </c>
      <c r="F7458" t="s">
        <v>347</v>
      </c>
      <c r="G7458" t="s">
        <v>7259</v>
      </c>
      <c r="H7458" t="s">
        <v>198</v>
      </c>
      <c r="I7458" t="s">
        <v>7260</v>
      </c>
      <c r="J7458">
        <v>1953</v>
      </c>
      <c r="K7458">
        <v>287</v>
      </c>
      <c r="L7458">
        <v>38</v>
      </c>
      <c r="M7458" t="s">
        <v>200</v>
      </c>
      <c r="N7458" t="s">
        <v>668</v>
      </c>
      <c r="O7458" t="s">
        <v>202</v>
      </c>
      <c r="P7458" t="s">
        <v>4708</v>
      </c>
    </row>
    <row r="7459" spans="1:16" x14ac:dyDescent="0.25">
      <c r="A7459">
        <v>9820</v>
      </c>
      <c r="B7459" t="s">
        <v>360</v>
      </c>
      <c r="E7459" t="s">
        <v>7724</v>
      </c>
      <c r="F7459" t="s">
        <v>347</v>
      </c>
      <c r="G7459" t="s">
        <v>7259</v>
      </c>
      <c r="H7459" t="s">
        <v>198</v>
      </c>
      <c r="I7459" t="s">
        <v>7260</v>
      </c>
      <c r="J7459">
        <v>1962</v>
      </c>
      <c r="K7459">
        <v>1447</v>
      </c>
      <c r="L7459">
        <v>38</v>
      </c>
      <c r="M7459" t="s">
        <v>200</v>
      </c>
      <c r="N7459" t="s">
        <v>668</v>
      </c>
      <c r="O7459" t="s">
        <v>202</v>
      </c>
      <c r="P7459" t="s">
        <v>7725</v>
      </c>
    </row>
    <row r="7460" spans="1:16" x14ac:dyDescent="0.25">
      <c r="A7460">
        <v>9821</v>
      </c>
      <c r="B7460" t="s">
        <v>360</v>
      </c>
      <c r="E7460" t="s">
        <v>7726</v>
      </c>
      <c r="F7460" t="s">
        <v>347</v>
      </c>
      <c r="G7460" t="s">
        <v>7259</v>
      </c>
      <c r="H7460" t="s">
        <v>198</v>
      </c>
      <c r="I7460" t="s">
        <v>7260</v>
      </c>
      <c r="J7460">
        <v>1942</v>
      </c>
      <c r="K7460">
        <v>182</v>
      </c>
      <c r="L7460">
        <v>38</v>
      </c>
      <c r="M7460" t="s">
        <v>200</v>
      </c>
      <c r="N7460" t="s">
        <v>668</v>
      </c>
      <c r="O7460" t="s">
        <v>202</v>
      </c>
      <c r="P7460" t="s">
        <v>4722</v>
      </c>
    </row>
    <row r="7461" spans="1:16" x14ac:dyDescent="0.25">
      <c r="A7461">
        <v>9822</v>
      </c>
      <c r="B7461" t="s">
        <v>360</v>
      </c>
      <c r="E7461" t="s">
        <v>7727</v>
      </c>
      <c r="F7461" t="s">
        <v>347</v>
      </c>
      <c r="G7461" t="s">
        <v>7259</v>
      </c>
      <c r="H7461" t="s">
        <v>198</v>
      </c>
      <c r="I7461" t="s">
        <v>7260</v>
      </c>
      <c r="J7461">
        <v>1931</v>
      </c>
      <c r="K7461">
        <v>102</v>
      </c>
      <c r="L7461">
        <v>38</v>
      </c>
      <c r="M7461" t="s">
        <v>200</v>
      </c>
      <c r="N7461" t="s">
        <v>668</v>
      </c>
      <c r="O7461" t="s">
        <v>202</v>
      </c>
      <c r="P7461" t="s">
        <v>5946</v>
      </c>
    </row>
    <row r="7462" spans="1:16" x14ac:dyDescent="0.25">
      <c r="A7462">
        <v>9823</v>
      </c>
      <c r="B7462" t="s">
        <v>360</v>
      </c>
      <c r="E7462" t="s">
        <v>7728</v>
      </c>
      <c r="F7462" t="s">
        <v>347</v>
      </c>
      <c r="G7462" t="s">
        <v>7259</v>
      </c>
      <c r="H7462" t="s">
        <v>198</v>
      </c>
      <c r="I7462" t="s">
        <v>7260</v>
      </c>
      <c r="J7462">
        <v>1950</v>
      </c>
      <c r="K7462">
        <v>116</v>
      </c>
      <c r="L7462">
        <v>38</v>
      </c>
      <c r="M7462" t="s">
        <v>200</v>
      </c>
      <c r="N7462" t="s">
        <v>668</v>
      </c>
      <c r="O7462" t="s">
        <v>202</v>
      </c>
      <c r="P7462" t="s">
        <v>4713</v>
      </c>
    </row>
    <row r="7463" spans="1:16" x14ac:dyDescent="0.25">
      <c r="A7463">
        <v>9824</v>
      </c>
      <c r="B7463" t="s">
        <v>360</v>
      </c>
      <c r="E7463" t="s">
        <v>7729</v>
      </c>
      <c r="F7463" t="s">
        <v>347</v>
      </c>
      <c r="G7463" t="s">
        <v>7259</v>
      </c>
      <c r="H7463" t="s">
        <v>198</v>
      </c>
      <c r="I7463" t="s">
        <v>7260</v>
      </c>
      <c r="J7463">
        <v>1965</v>
      </c>
      <c r="K7463">
        <v>4054</v>
      </c>
      <c r="L7463">
        <v>38</v>
      </c>
      <c r="M7463" t="s">
        <v>200</v>
      </c>
      <c r="N7463" t="s">
        <v>668</v>
      </c>
      <c r="O7463" t="s">
        <v>202</v>
      </c>
      <c r="P7463" t="s">
        <v>5960</v>
      </c>
    </row>
    <row r="7464" spans="1:16" x14ac:dyDescent="0.25">
      <c r="A7464">
        <v>9825</v>
      </c>
      <c r="B7464" t="s">
        <v>360</v>
      </c>
      <c r="E7464" t="s">
        <v>7707</v>
      </c>
      <c r="F7464" t="s">
        <v>347</v>
      </c>
      <c r="G7464" t="s">
        <v>7259</v>
      </c>
      <c r="H7464" t="s">
        <v>198</v>
      </c>
      <c r="I7464" t="s">
        <v>7260</v>
      </c>
      <c r="J7464">
        <v>1970</v>
      </c>
      <c r="K7464">
        <v>10686</v>
      </c>
      <c r="L7464">
        <v>38</v>
      </c>
      <c r="M7464" t="s">
        <v>200</v>
      </c>
      <c r="N7464" t="s">
        <v>668</v>
      </c>
      <c r="O7464" t="s">
        <v>202</v>
      </c>
      <c r="P7464" t="s">
        <v>5946</v>
      </c>
    </row>
    <row r="7465" spans="1:16" x14ac:dyDescent="0.25">
      <c r="A7465">
        <v>9826</v>
      </c>
      <c r="B7465" t="s">
        <v>360</v>
      </c>
      <c r="E7465" t="s">
        <v>7730</v>
      </c>
      <c r="F7465" t="s">
        <v>347</v>
      </c>
      <c r="G7465" t="s">
        <v>7259</v>
      </c>
      <c r="H7465" t="s">
        <v>198</v>
      </c>
      <c r="I7465" t="s">
        <v>7260</v>
      </c>
      <c r="J7465">
        <v>1986</v>
      </c>
      <c r="K7465">
        <v>27045</v>
      </c>
      <c r="L7465">
        <v>38</v>
      </c>
      <c r="M7465" t="s">
        <v>200</v>
      </c>
      <c r="N7465" t="s">
        <v>376</v>
      </c>
      <c r="O7465" t="s">
        <v>202</v>
      </c>
      <c r="P7465" t="s">
        <v>7344</v>
      </c>
    </row>
    <row r="7466" spans="1:16" x14ac:dyDescent="0.25">
      <c r="A7466">
        <v>9827</v>
      </c>
      <c r="B7466" t="s">
        <v>360</v>
      </c>
      <c r="E7466" t="s">
        <v>7731</v>
      </c>
      <c r="F7466" t="s">
        <v>347</v>
      </c>
      <c r="G7466" t="s">
        <v>7259</v>
      </c>
      <c r="H7466" t="s">
        <v>198</v>
      </c>
      <c r="I7466" t="s">
        <v>7260</v>
      </c>
      <c r="J7466">
        <v>1977</v>
      </c>
      <c r="K7466">
        <v>257985</v>
      </c>
      <c r="L7466">
        <v>38</v>
      </c>
      <c r="M7466" t="s">
        <v>200</v>
      </c>
      <c r="N7466" t="s">
        <v>668</v>
      </c>
      <c r="O7466" t="s">
        <v>202</v>
      </c>
      <c r="P7466" t="s">
        <v>5845</v>
      </c>
    </row>
    <row r="7467" spans="1:16" x14ac:dyDescent="0.25">
      <c r="A7467">
        <v>9828</v>
      </c>
      <c r="B7467" t="s">
        <v>360</v>
      </c>
      <c r="E7467" t="s">
        <v>7732</v>
      </c>
      <c r="F7467" t="s">
        <v>347</v>
      </c>
      <c r="G7467" t="s">
        <v>7259</v>
      </c>
      <c r="H7467" t="s">
        <v>198</v>
      </c>
      <c r="I7467" t="s">
        <v>7260</v>
      </c>
      <c r="J7467">
        <v>1995</v>
      </c>
      <c r="K7467">
        <v>6951</v>
      </c>
      <c r="L7467">
        <v>38</v>
      </c>
      <c r="M7467" t="s">
        <v>200</v>
      </c>
      <c r="N7467" t="s">
        <v>376</v>
      </c>
      <c r="O7467" t="s">
        <v>202</v>
      </c>
      <c r="P7467" t="s">
        <v>3104</v>
      </c>
    </row>
    <row r="7468" spans="1:16" x14ac:dyDescent="0.25">
      <c r="A7468">
        <v>9829</v>
      </c>
      <c r="B7468" t="s">
        <v>360</v>
      </c>
      <c r="E7468" t="s">
        <v>7733</v>
      </c>
      <c r="F7468" t="s">
        <v>347</v>
      </c>
      <c r="G7468" t="s">
        <v>7259</v>
      </c>
      <c r="H7468" t="s">
        <v>198</v>
      </c>
      <c r="I7468" t="s">
        <v>7260</v>
      </c>
      <c r="J7468">
        <v>1995</v>
      </c>
      <c r="K7468">
        <v>156713</v>
      </c>
      <c r="L7468">
        <v>38</v>
      </c>
      <c r="M7468" t="s">
        <v>200</v>
      </c>
      <c r="N7468" t="s">
        <v>376</v>
      </c>
      <c r="O7468" t="s">
        <v>202</v>
      </c>
      <c r="P7468" t="s">
        <v>5702</v>
      </c>
    </row>
    <row r="7469" spans="1:16" x14ac:dyDescent="0.25">
      <c r="A7469">
        <v>9830</v>
      </c>
      <c r="B7469" t="s">
        <v>360</v>
      </c>
      <c r="E7469" t="s">
        <v>7734</v>
      </c>
      <c r="F7469" t="s">
        <v>347</v>
      </c>
      <c r="G7469" t="s">
        <v>7259</v>
      </c>
      <c r="H7469" t="s">
        <v>198</v>
      </c>
      <c r="I7469" t="s">
        <v>7260</v>
      </c>
      <c r="J7469">
        <v>1995</v>
      </c>
      <c r="K7469">
        <v>14390</v>
      </c>
      <c r="L7469">
        <v>38</v>
      </c>
      <c r="M7469" t="s">
        <v>200</v>
      </c>
      <c r="N7469" t="s">
        <v>376</v>
      </c>
      <c r="O7469" t="s">
        <v>202</v>
      </c>
      <c r="P7469" t="s">
        <v>3104</v>
      </c>
    </row>
    <row r="7470" spans="1:16" x14ac:dyDescent="0.25">
      <c r="A7470">
        <v>9831</v>
      </c>
      <c r="B7470" t="s">
        <v>360</v>
      </c>
      <c r="E7470" t="s">
        <v>7735</v>
      </c>
      <c r="F7470" t="s">
        <v>347</v>
      </c>
      <c r="G7470" t="s">
        <v>7259</v>
      </c>
      <c r="H7470" t="s">
        <v>198</v>
      </c>
      <c r="I7470" t="s">
        <v>7260</v>
      </c>
      <c r="J7470">
        <v>1995</v>
      </c>
      <c r="K7470">
        <v>33758</v>
      </c>
      <c r="L7470">
        <v>38</v>
      </c>
      <c r="M7470" t="s">
        <v>200</v>
      </c>
      <c r="N7470" t="s">
        <v>376</v>
      </c>
      <c r="O7470" t="s">
        <v>202</v>
      </c>
      <c r="P7470" t="s">
        <v>5960</v>
      </c>
    </row>
    <row r="7471" spans="1:16" x14ac:dyDescent="0.25">
      <c r="A7471">
        <v>9832</v>
      </c>
      <c r="B7471" t="s">
        <v>360</v>
      </c>
      <c r="E7471" t="s">
        <v>7699</v>
      </c>
      <c r="F7471" t="s">
        <v>347</v>
      </c>
      <c r="G7471" t="s">
        <v>7259</v>
      </c>
      <c r="H7471" t="s">
        <v>198</v>
      </c>
      <c r="I7471" t="s">
        <v>7260</v>
      </c>
      <c r="J7471">
        <v>1995</v>
      </c>
      <c r="K7471">
        <v>121887</v>
      </c>
      <c r="L7471">
        <v>38</v>
      </c>
      <c r="M7471" t="s">
        <v>200</v>
      </c>
      <c r="N7471" t="s">
        <v>376</v>
      </c>
      <c r="O7471" t="s">
        <v>202</v>
      </c>
      <c r="P7471" t="s">
        <v>4727</v>
      </c>
    </row>
    <row r="7472" spans="1:16" x14ac:dyDescent="0.25">
      <c r="A7472">
        <v>9833</v>
      </c>
      <c r="B7472" t="s">
        <v>360</v>
      </c>
      <c r="E7472" t="s">
        <v>7736</v>
      </c>
      <c r="F7472" t="s">
        <v>347</v>
      </c>
      <c r="G7472" t="s">
        <v>7259</v>
      </c>
      <c r="H7472" t="s">
        <v>198</v>
      </c>
      <c r="I7472" t="s">
        <v>7260</v>
      </c>
      <c r="J7472">
        <v>1995</v>
      </c>
      <c r="K7472">
        <v>33363</v>
      </c>
      <c r="L7472">
        <v>38</v>
      </c>
      <c r="M7472" t="s">
        <v>200</v>
      </c>
      <c r="N7472" t="s">
        <v>376</v>
      </c>
      <c r="O7472" t="s">
        <v>202</v>
      </c>
      <c r="P7472" t="s">
        <v>7737</v>
      </c>
    </row>
    <row r="7473" spans="1:16" x14ac:dyDescent="0.25">
      <c r="A7473">
        <v>9834</v>
      </c>
      <c r="B7473" t="s">
        <v>399</v>
      </c>
      <c r="E7473" t="s">
        <v>7738</v>
      </c>
      <c r="F7473" t="s">
        <v>347</v>
      </c>
      <c r="G7473" t="s">
        <v>7259</v>
      </c>
      <c r="H7473" t="s">
        <v>198</v>
      </c>
      <c r="I7473" t="s">
        <v>7260</v>
      </c>
      <c r="J7473">
        <v>1970</v>
      </c>
      <c r="K7473">
        <v>19561</v>
      </c>
      <c r="L7473">
        <v>38</v>
      </c>
      <c r="M7473" t="s">
        <v>200</v>
      </c>
      <c r="N7473" t="s">
        <v>1203</v>
      </c>
      <c r="O7473" t="s">
        <v>202</v>
      </c>
      <c r="P7473" t="s">
        <v>2939</v>
      </c>
    </row>
    <row r="7474" spans="1:16" x14ac:dyDescent="0.25">
      <c r="A7474">
        <v>9835</v>
      </c>
      <c r="B7474" t="s">
        <v>399</v>
      </c>
      <c r="E7474" t="s">
        <v>7739</v>
      </c>
      <c r="F7474" t="s">
        <v>347</v>
      </c>
      <c r="G7474" t="s">
        <v>7259</v>
      </c>
      <c r="H7474" t="s">
        <v>198</v>
      </c>
      <c r="I7474" t="s">
        <v>7260</v>
      </c>
      <c r="J7474">
        <v>1970</v>
      </c>
      <c r="K7474">
        <v>4321</v>
      </c>
      <c r="L7474">
        <v>38</v>
      </c>
      <c r="M7474" t="s">
        <v>200</v>
      </c>
      <c r="N7474" t="s">
        <v>1203</v>
      </c>
      <c r="O7474" t="s">
        <v>202</v>
      </c>
      <c r="P7474" t="s">
        <v>3821</v>
      </c>
    </row>
    <row r="7475" spans="1:16" x14ac:dyDescent="0.25">
      <c r="A7475">
        <v>9836</v>
      </c>
      <c r="B7475" t="s">
        <v>399</v>
      </c>
      <c r="E7475" t="s">
        <v>7740</v>
      </c>
      <c r="F7475" t="s">
        <v>347</v>
      </c>
      <c r="G7475" t="s">
        <v>7259</v>
      </c>
      <c r="H7475" t="s">
        <v>198</v>
      </c>
      <c r="I7475" t="s">
        <v>7260</v>
      </c>
      <c r="J7475">
        <v>1988</v>
      </c>
      <c r="K7475">
        <v>7082</v>
      </c>
      <c r="L7475">
        <v>38</v>
      </c>
      <c r="M7475" t="s">
        <v>200</v>
      </c>
      <c r="N7475" t="s">
        <v>1203</v>
      </c>
      <c r="O7475" t="s">
        <v>202</v>
      </c>
      <c r="P7475" t="s">
        <v>7741</v>
      </c>
    </row>
    <row r="7476" spans="1:16" x14ac:dyDescent="0.25">
      <c r="A7476">
        <v>9837</v>
      </c>
      <c r="B7476" t="s">
        <v>399</v>
      </c>
      <c r="E7476" t="s">
        <v>7742</v>
      </c>
      <c r="F7476" t="s">
        <v>347</v>
      </c>
      <c r="G7476" t="s">
        <v>7259</v>
      </c>
      <c r="H7476" t="s">
        <v>198</v>
      </c>
      <c r="I7476" t="s">
        <v>7260</v>
      </c>
      <c r="J7476">
        <v>1975</v>
      </c>
      <c r="K7476">
        <v>1719</v>
      </c>
      <c r="L7476">
        <v>38</v>
      </c>
      <c r="M7476" t="s">
        <v>200</v>
      </c>
      <c r="N7476" t="s">
        <v>1203</v>
      </c>
      <c r="O7476" t="s">
        <v>202</v>
      </c>
      <c r="P7476" t="s">
        <v>448</v>
      </c>
    </row>
    <row r="7477" spans="1:16" x14ac:dyDescent="0.25">
      <c r="A7477">
        <v>9838</v>
      </c>
      <c r="B7477" t="s">
        <v>399</v>
      </c>
      <c r="E7477" t="s">
        <v>7743</v>
      </c>
      <c r="F7477" t="s">
        <v>347</v>
      </c>
      <c r="G7477" t="s">
        <v>7259</v>
      </c>
      <c r="H7477" t="s">
        <v>198</v>
      </c>
      <c r="I7477" t="s">
        <v>7260</v>
      </c>
      <c r="J7477">
        <v>1974</v>
      </c>
      <c r="K7477">
        <v>372</v>
      </c>
      <c r="L7477">
        <v>38</v>
      </c>
      <c r="M7477" t="s">
        <v>200</v>
      </c>
      <c r="N7477" t="s">
        <v>1203</v>
      </c>
      <c r="O7477" t="s">
        <v>202</v>
      </c>
      <c r="P7477" t="s">
        <v>442</v>
      </c>
    </row>
    <row r="7478" spans="1:16" x14ac:dyDescent="0.25">
      <c r="A7478">
        <v>9839</v>
      </c>
      <c r="B7478" t="s">
        <v>399</v>
      </c>
      <c r="E7478" t="s">
        <v>7744</v>
      </c>
      <c r="F7478" t="s">
        <v>347</v>
      </c>
      <c r="G7478" t="s">
        <v>7259</v>
      </c>
      <c r="H7478" t="s">
        <v>198</v>
      </c>
      <c r="I7478" t="s">
        <v>7260</v>
      </c>
      <c r="J7478">
        <v>1986</v>
      </c>
      <c r="K7478">
        <v>7016</v>
      </c>
      <c r="L7478">
        <v>38</v>
      </c>
      <c r="M7478" t="s">
        <v>200</v>
      </c>
      <c r="N7478" t="s">
        <v>1203</v>
      </c>
      <c r="O7478" t="s">
        <v>202</v>
      </c>
      <c r="P7478" t="s">
        <v>2496</v>
      </c>
    </row>
    <row r="7479" spans="1:16" x14ac:dyDescent="0.25">
      <c r="A7479">
        <v>9842</v>
      </c>
      <c r="B7479" t="s">
        <v>360</v>
      </c>
      <c r="E7479" t="s">
        <v>7745</v>
      </c>
      <c r="F7479" t="s">
        <v>347</v>
      </c>
      <c r="G7479" t="s">
        <v>7259</v>
      </c>
      <c r="H7479" t="s">
        <v>198</v>
      </c>
      <c r="I7479" t="s">
        <v>7260</v>
      </c>
      <c r="J7479">
        <v>1986</v>
      </c>
      <c r="K7479">
        <v>26849</v>
      </c>
      <c r="L7479">
        <v>38</v>
      </c>
      <c r="M7479" t="s">
        <v>200</v>
      </c>
      <c r="N7479" t="s">
        <v>376</v>
      </c>
      <c r="O7479" t="s">
        <v>202</v>
      </c>
      <c r="P7479" t="s">
        <v>4705</v>
      </c>
    </row>
    <row r="7480" spans="1:16" x14ac:dyDescent="0.25">
      <c r="A7480">
        <v>9844</v>
      </c>
      <c r="B7480" t="s">
        <v>360</v>
      </c>
      <c r="E7480" t="s">
        <v>7746</v>
      </c>
      <c r="F7480" t="s">
        <v>347</v>
      </c>
      <c r="G7480" t="s">
        <v>7259</v>
      </c>
      <c r="H7480" t="s">
        <v>198</v>
      </c>
      <c r="I7480" t="s">
        <v>7260</v>
      </c>
      <c r="J7480">
        <v>1995</v>
      </c>
      <c r="K7480">
        <v>2694725</v>
      </c>
      <c r="L7480">
        <v>38</v>
      </c>
      <c r="M7480" t="s">
        <v>200</v>
      </c>
      <c r="N7480" t="s">
        <v>376</v>
      </c>
      <c r="O7480" t="s">
        <v>202</v>
      </c>
      <c r="P7480" t="s">
        <v>7747</v>
      </c>
    </row>
    <row r="7481" spans="1:16" x14ac:dyDescent="0.25">
      <c r="A7481">
        <v>9845</v>
      </c>
      <c r="B7481" t="s">
        <v>399</v>
      </c>
      <c r="E7481" t="s">
        <v>7748</v>
      </c>
      <c r="F7481" t="s">
        <v>347</v>
      </c>
      <c r="G7481" t="s">
        <v>317</v>
      </c>
      <c r="H7481" t="s">
        <v>198</v>
      </c>
      <c r="I7481" t="s">
        <v>7350</v>
      </c>
      <c r="J7481">
        <v>1985</v>
      </c>
      <c r="K7481">
        <v>1225139</v>
      </c>
      <c r="L7481">
        <v>28</v>
      </c>
      <c r="M7481" t="s">
        <v>200</v>
      </c>
      <c r="N7481" t="s">
        <v>7749</v>
      </c>
      <c r="O7481" t="s">
        <v>202</v>
      </c>
      <c r="P7481" t="s">
        <v>7750</v>
      </c>
    </row>
    <row r="7482" spans="1:16" x14ac:dyDescent="0.25">
      <c r="A7482">
        <v>9846</v>
      </c>
      <c r="B7482" t="s">
        <v>360</v>
      </c>
      <c r="E7482" t="s">
        <v>7751</v>
      </c>
      <c r="F7482" t="s">
        <v>347</v>
      </c>
      <c r="G7482" t="s">
        <v>317</v>
      </c>
      <c r="H7482" t="s">
        <v>198</v>
      </c>
      <c r="I7482" t="s">
        <v>7350</v>
      </c>
      <c r="J7482">
        <v>1985</v>
      </c>
      <c r="K7482">
        <v>919760</v>
      </c>
      <c r="L7482">
        <v>28</v>
      </c>
      <c r="M7482" t="s">
        <v>200</v>
      </c>
      <c r="N7482" t="s">
        <v>376</v>
      </c>
      <c r="O7482" t="s">
        <v>202</v>
      </c>
      <c r="P7482" t="s">
        <v>365</v>
      </c>
    </row>
    <row r="7483" spans="1:16" x14ac:dyDescent="0.25">
      <c r="A7483">
        <v>9847</v>
      </c>
      <c r="B7483" t="s">
        <v>360</v>
      </c>
      <c r="E7483" t="s">
        <v>7751</v>
      </c>
      <c r="F7483" t="s">
        <v>347</v>
      </c>
      <c r="G7483" t="s">
        <v>317</v>
      </c>
      <c r="H7483" t="s">
        <v>198</v>
      </c>
      <c r="I7483" t="s">
        <v>7350</v>
      </c>
      <c r="J7483">
        <v>1985</v>
      </c>
      <c r="K7483">
        <v>919760</v>
      </c>
      <c r="L7483">
        <v>28</v>
      </c>
      <c r="M7483" t="s">
        <v>200</v>
      </c>
      <c r="N7483" t="s">
        <v>376</v>
      </c>
      <c r="O7483" t="s">
        <v>202</v>
      </c>
      <c r="P7483" t="s">
        <v>365</v>
      </c>
    </row>
    <row r="7484" spans="1:16" x14ac:dyDescent="0.25">
      <c r="A7484">
        <v>9848</v>
      </c>
      <c r="B7484" t="s">
        <v>360</v>
      </c>
      <c r="E7484" t="s">
        <v>7752</v>
      </c>
      <c r="F7484" t="s">
        <v>347</v>
      </c>
      <c r="G7484" t="s">
        <v>317</v>
      </c>
      <c r="H7484" t="s">
        <v>198</v>
      </c>
      <c r="I7484" t="s">
        <v>7350</v>
      </c>
      <c r="J7484">
        <v>1985</v>
      </c>
      <c r="K7484">
        <v>912790</v>
      </c>
      <c r="L7484">
        <v>28</v>
      </c>
      <c r="M7484" t="s">
        <v>200</v>
      </c>
      <c r="N7484" t="s">
        <v>376</v>
      </c>
      <c r="O7484" t="s">
        <v>202</v>
      </c>
      <c r="P7484" t="s">
        <v>365</v>
      </c>
    </row>
    <row r="7485" spans="1:16" x14ac:dyDescent="0.25">
      <c r="A7485">
        <v>9849</v>
      </c>
      <c r="B7485" t="s">
        <v>399</v>
      </c>
      <c r="E7485" t="s">
        <v>6641</v>
      </c>
      <c r="F7485" t="s">
        <v>347</v>
      </c>
      <c r="G7485" t="s">
        <v>317</v>
      </c>
      <c r="H7485" t="s">
        <v>198</v>
      </c>
      <c r="I7485" t="s">
        <v>7350</v>
      </c>
      <c r="J7485">
        <v>1997</v>
      </c>
      <c r="K7485">
        <v>24531</v>
      </c>
      <c r="L7485">
        <v>28</v>
      </c>
      <c r="M7485" t="s">
        <v>200</v>
      </c>
      <c r="N7485" t="s">
        <v>1203</v>
      </c>
      <c r="O7485" t="s">
        <v>202</v>
      </c>
      <c r="P7485" t="s">
        <v>5933</v>
      </c>
    </row>
    <row r="7486" spans="1:16" x14ac:dyDescent="0.25">
      <c r="A7486">
        <v>9850</v>
      </c>
      <c r="B7486" t="s">
        <v>360</v>
      </c>
      <c r="E7486" t="s">
        <v>7753</v>
      </c>
      <c r="F7486" t="s">
        <v>347</v>
      </c>
      <c r="G7486" t="s">
        <v>317</v>
      </c>
      <c r="H7486" t="s">
        <v>198</v>
      </c>
      <c r="I7486" t="s">
        <v>7350</v>
      </c>
      <c r="J7486">
        <v>1991</v>
      </c>
      <c r="K7486">
        <v>31723</v>
      </c>
      <c r="L7486">
        <v>28</v>
      </c>
      <c r="M7486" t="s">
        <v>200</v>
      </c>
      <c r="N7486" t="s">
        <v>376</v>
      </c>
      <c r="O7486" t="s">
        <v>202</v>
      </c>
      <c r="P7486" t="s">
        <v>365</v>
      </c>
    </row>
    <row r="7487" spans="1:16" x14ac:dyDescent="0.25">
      <c r="A7487">
        <v>9851</v>
      </c>
      <c r="B7487" t="s">
        <v>360</v>
      </c>
      <c r="E7487" t="s">
        <v>7753</v>
      </c>
      <c r="F7487" t="s">
        <v>347</v>
      </c>
      <c r="G7487" t="s">
        <v>317</v>
      </c>
      <c r="H7487" t="s">
        <v>198</v>
      </c>
      <c r="I7487" t="s">
        <v>7350</v>
      </c>
      <c r="J7487">
        <v>1991</v>
      </c>
      <c r="K7487">
        <v>24145</v>
      </c>
      <c r="L7487">
        <v>28</v>
      </c>
      <c r="M7487" t="s">
        <v>200</v>
      </c>
      <c r="N7487" t="s">
        <v>376</v>
      </c>
      <c r="O7487" t="s">
        <v>202</v>
      </c>
      <c r="P7487" t="s">
        <v>365</v>
      </c>
    </row>
    <row r="7488" spans="1:16" x14ac:dyDescent="0.25">
      <c r="A7488">
        <v>9852</v>
      </c>
      <c r="B7488" t="s">
        <v>360</v>
      </c>
      <c r="E7488" t="s">
        <v>7754</v>
      </c>
      <c r="F7488" t="s">
        <v>347</v>
      </c>
      <c r="G7488" t="s">
        <v>317</v>
      </c>
      <c r="H7488" t="s">
        <v>198</v>
      </c>
      <c r="I7488" t="s">
        <v>7350</v>
      </c>
      <c r="J7488">
        <v>1991</v>
      </c>
      <c r="K7488">
        <v>25612</v>
      </c>
      <c r="L7488">
        <v>28</v>
      </c>
      <c r="M7488" t="s">
        <v>200</v>
      </c>
      <c r="N7488" t="s">
        <v>376</v>
      </c>
      <c r="O7488" t="s">
        <v>202</v>
      </c>
      <c r="P7488" t="s">
        <v>365</v>
      </c>
    </row>
    <row r="7489" spans="1:16" x14ac:dyDescent="0.25">
      <c r="A7489">
        <v>9853</v>
      </c>
      <c r="B7489" t="s">
        <v>360</v>
      </c>
      <c r="E7489" t="s">
        <v>7755</v>
      </c>
      <c r="F7489" t="s">
        <v>347</v>
      </c>
      <c r="G7489" t="s">
        <v>317</v>
      </c>
      <c r="H7489" t="s">
        <v>198</v>
      </c>
      <c r="I7489" t="s">
        <v>7350</v>
      </c>
      <c r="J7489">
        <v>1998</v>
      </c>
      <c r="K7489">
        <v>1946</v>
      </c>
      <c r="L7489">
        <v>28</v>
      </c>
      <c r="M7489" t="s">
        <v>200</v>
      </c>
      <c r="N7489" t="s">
        <v>376</v>
      </c>
      <c r="O7489" t="s">
        <v>202</v>
      </c>
      <c r="P7489" t="s">
        <v>365</v>
      </c>
    </row>
    <row r="7490" spans="1:16" x14ac:dyDescent="0.25">
      <c r="A7490">
        <v>9854</v>
      </c>
      <c r="B7490" t="s">
        <v>360</v>
      </c>
      <c r="E7490" t="s">
        <v>7756</v>
      </c>
      <c r="F7490" t="s">
        <v>347</v>
      </c>
      <c r="G7490" t="s">
        <v>317</v>
      </c>
      <c r="H7490" t="s">
        <v>198</v>
      </c>
      <c r="I7490" t="s">
        <v>7350</v>
      </c>
      <c r="J7490">
        <v>1977</v>
      </c>
      <c r="K7490">
        <v>53857</v>
      </c>
      <c r="L7490">
        <v>28</v>
      </c>
      <c r="M7490" t="s">
        <v>200</v>
      </c>
      <c r="N7490" t="s">
        <v>376</v>
      </c>
      <c r="O7490" t="s">
        <v>202</v>
      </c>
      <c r="P7490" t="s">
        <v>365</v>
      </c>
    </row>
    <row r="7491" spans="1:16" x14ac:dyDescent="0.25">
      <c r="A7491">
        <v>9855</v>
      </c>
      <c r="B7491" t="s">
        <v>360</v>
      </c>
      <c r="E7491" t="s">
        <v>5208</v>
      </c>
      <c r="F7491" t="s">
        <v>347</v>
      </c>
      <c r="G7491" t="s">
        <v>317</v>
      </c>
      <c r="H7491" t="s">
        <v>198</v>
      </c>
      <c r="I7491" t="s">
        <v>7350</v>
      </c>
      <c r="J7491">
        <v>1977</v>
      </c>
      <c r="K7491">
        <v>52132</v>
      </c>
      <c r="L7491">
        <v>28</v>
      </c>
      <c r="M7491" t="s">
        <v>200</v>
      </c>
      <c r="N7491" t="s">
        <v>376</v>
      </c>
      <c r="O7491" t="s">
        <v>202</v>
      </c>
      <c r="P7491" t="s">
        <v>365</v>
      </c>
    </row>
    <row r="7492" spans="1:16" x14ac:dyDescent="0.25">
      <c r="A7492">
        <v>9856</v>
      </c>
      <c r="B7492" t="s">
        <v>360</v>
      </c>
      <c r="E7492" t="s">
        <v>7757</v>
      </c>
      <c r="F7492" t="s">
        <v>347</v>
      </c>
      <c r="G7492" t="s">
        <v>317</v>
      </c>
      <c r="H7492" t="s">
        <v>198</v>
      </c>
      <c r="I7492" t="s">
        <v>7350</v>
      </c>
      <c r="J7492">
        <v>1982</v>
      </c>
      <c r="K7492">
        <v>84632</v>
      </c>
      <c r="L7492">
        <v>28</v>
      </c>
      <c r="M7492" t="s">
        <v>200</v>
      </c>
      <c r="N7492" t="s">
        <v>376</v>
      </c>
      <c r="O7492" t="s">
        <v>202</v>
      </c>
      <c r="P7492" t="s">
        <v>365</v>
      </c>
    </row>
    <row r="7493" spans="1:16" x14ac:dyDescent="0.25">
      <c r="A7493">
        <v>9857</v>
      </c>
      <c r="B7493" t="s">
        <v>360</v>
      </c>
      <c r="E7493" t="s">
        <v>7758</v>
      </c>
      <c r="F7493" t="s">
        <v>347</v>
      </c>
      <c r="G7493" t="s">
        <v>317</v>
      </c>
      <c r="H7493" t="s">
        <v>198</v>
      </c>
      <c r="I7493" t="s">
        <v>7350</v>
      </c>
      <c r="J7493">
        <v>1992</v>
      </c>
      <c r="K7493">
        <v>84185</v>
      </c>
      <c r="L7493">
        <v>28</v>
      </c>
      <c r="M7493" t="s">
        <v>200</v>
      </c>
      <c r="N7493" t="s">
        <v>376</v>
      </c>
      <c r="O7493" t="s">
        <v>202</v>
      </c>
      <c r="P7493" t="s">
        <v>365</v>
      </c>
    </row>
    <row r="7494" spans="1:16" x14ac:dyDescent="0.25">
      <c r="A7494">
        <v>9875</v>
      </c>
      <c r="B7494" t="s">
        <v>360</v>
      </c>
      <c r="E7494" t="s">
        <v>7759</v>
      </c>
      <c r="F7494" t="s">
        <v>347</v>
      </c>
      <c r="G7494" t="s">
        <v>7760</v>
      </c>
      <c r="H7494" t="s">
        <v>198</v>
      </c>
      <c r="I7494" t="s">
        <v>7761</v>
      </c>
      <c r="J7494">
        <v>1978</v>
      </c>
      <c r="K7494">
        <v>14926</v>
      </c>
      <c r="L7494">
        <v>14</v>
      </c>
      <c r="M7494" t="s">
        <v>200</v>
      </c>
      <c r="N7494" t="s">
        <v>364</v>
      </c>
      <c r="O7494" t="s">
        <v>202</v>
      </c>
      <c r="P7494" t="s">
        <v>365</v>
      </c>
    </row>
    <row r="7495" spans="1:16" x14ac:dyDescent="0.25">
      <c r="A7495">
        <v>9876</v>
      </c>
      <c r="B7495" t="s">
        <v>360</v>
      </c>
      <c r="E7495" t="s">
        <v>7762</v>
      </c>
      <c r="F7495" t="s">
        <v>347</v>
      </c>
      <c r="G7495" t="s">
        <v>7760</v>
      </c>
      <c r="H7495" t="s">
        <v>198</v>
      </c>
      <c r="I7495" t="s">
        <v>7761</v>
      </c>
      <c r="J7495">
        <v>1968</v>
      </c>
      <c r="K7495">
        <v>6203</v>
      </c>
      <c r="L7495">
        <v>14</v>
      </c>
      <c r="M7495" t="s">
        <v>200</v>
      </c>
      <c r="N7495" t="s">
        <v>364</v>
      </c>
      <c r="O7495" t="s">
        <v>202</v>
      </c>
      <c r="P7495" t="s">
        <v>365</v>
      </c>
    </row>
    <row r="7496" spans="1:16" x14ac:dyDescent="0.25">
      <c r="A7496">
        <v>9877</v>
      </c>
      <c r="B7496" t="s">
        <v>360</v>
      </c>
      <c r="E7496" t="s">
        <v>7763</v>
      </c>
      <c r="F7496" t="s">
        <v>347</v>
      </c>
      <c r="G7496" t="s">
        <v>7760</v>
      </c>
      <c r="H7496" t="s">
        <v>198</v>
      </c>
      <c r="I7496" t="s">
        <v>7761</v>
      </c>
      <c r="J7496">
        <v>1978</v>
      </c>
      <c r="K7496">
        <v>10906</v>
      </c>
      <c r="L7496">
        <v>14</v>
      </c>
      <c r="M7496" t="s">
        <v>200</v>
      </c>
      <c r="N7496" t="s">
        <v>364</v>
      </c>
      <c r="O7496" t="s">
        <v>202</v>
      </c>
      <c r="P7496" t="s">
        <v>365</v>
      </c>
    </row>
    <row r="7497" spans="1:16" x14ac:dyDescent="0.25">
      <c r="A7497">
        <v>9878</v>
      </c>
      <c r="B7497" t="s">
        <v>360</v>
      </c>
      <c r="E7497" t="s">
        <v>7764</v>
      </c>
      <c r="F7497" t="s">
        <v>347</v>
      </c>
      <c r="G7497" t="s">
        <v>7760</v>
      </c>
      <c r="H7497" t="s">
        <v>198</v>
      </c>
      <c r="I7497" t="s">
        <v>7761</v>
      </c>
      <c r="J7497">
        <v>1978</v>
      </c>
      <c r="K7497">
        <v>5885</v>
      </c>
      <c r="L7497">
        <v>14</v>
      </c>
      <c r="M7497" t="s">
        <v>200</v>
      </c>
      <c r="N7497" t="s">
        <v>364</v>
      </c>
      <c r="O7497" t="s">
        <v>202</v>
      </c>
      <c r="P7497" t="s">
        <v>365</v>
      </c>
    </row>
    <row r="7498" spans="1:16" x14ac:dyDescent="0.25">
      <c r="A7498">
        <v>9889</v>
      </c>
      <c r="B7498" t="s">
        <v>399</v>
      </c>
      <c r="E7498" t="s">
        <v>7765</v>
      </c>
      <c r="F7498" t="s">
        <v>347</v>
      </c>
      <c r="G7498" t="s">
        <v>7760</v>
      </c>
      <c r="H7498" t="s">
        <v>198</v>
      </c>
      <c r="I7498" t="s">
        <v>7761</v>
      </c>
      <c r="J7498">
        <v>1991</v>
      </c>
      <c r="K7498">
        <v>3119</v>
      </c>
      <c r="L7498">
        <v>14</v>
      </c>
      <c r="M7498" t="s">
        <v>200</v>
      </c>
      <c r="N7498" t="s">
        <v>401</v>
      </c>
      <c r="O7498" t="s">
        <v>202</v>
      </c>
      <c r="P7498" t="s">
        <v>2489</v>
      </c>
    </row>
    <row r="7499" spans="1:16" x14ac:dyDescent="0.25">
      <c r="A7499">
        <v>9890</v>
      </c>
      <c r="B7499" t="s">
        <v>399</v>
      </c>
      <c r="E7499" t="s">
        <v>7766</v>
      </c>
      <c r="F7499" t="s">
        <v>347</v>
      </c>
      <c r="G7499" t="s">
        <v>7760</v>
      </c>
      <c r="H7499" t="s">
        <v>198</v>
      </c>
      <c r="I7499" t="s">
        <v>7761</v>
      </c>
      <c r="J7499">
        <v>1991</v>
      </c>
      <c r="K7499">
        <v>5084</v>
      </c>
      <c r="L7499">
        <v>14</v>
      </c>
      <c r="M7499" t="s">
        <v>200</v>
      </c>
      <c r="N7499" t="s">
        <v>401</v>
      </c>
      <c r="O7499" t="s">
        <v>202</v>
      </c>
      <c r="P7499" t="s">
        <v>2496</v>
      </c>
    </row>
    <row r="7500" spans="1:16" x14ac:dyDescent="0.25">
      <c r="A7500">
        <v>9891</v>
      </c>
      <c r="B7500" t="s">
        <v>399</v>
      </c>
      <c r="E7500" t="s">
        <v>7767</v>
      </c>
      <c r="F7500" t="s">
        <v>347</v>
      </c>
      <c r="G7500" t="s">
        <v>7760</v>
      </c>
      <c r="H7500" t="s">
        <v>198</v>
      </c>
      <c r="I7500" t="s">
        <v>7761</v>
      </c>
      <c r="J7500">
        <v>1992</v>
      </c>
      <c r="K7500">
        <v>1962</v>
      </c>
      <c r="L7500">
        <v>14</v>
      </c>
      <c r="M7500" t="s">
        <v>200</v>
      </c>
      <c r="N7500" t="s">
        <v>401</v>
      </c>
      <c r="O7500" t="s">
        <v>202</v>
      </c>
      <c r="P7500" t="s">
        <v>7768</v>
      </c>
    </row>
    <row r="7501" spans="1:16" x14ac:dyDescent="0.25">
      <c r="A7501">
        <v>9893</v>
      </c>
      <c r="B7501" t="s">
        <v>360</v>
      </c>
      <c r="E7501" t="s">
        <v>7769</v>
      </c>
      <c r="F7501" t="s">
        <v>347</v>
      </c>
      <c r="G7501" t="s">
        <v>7760</v>
      </c>
      <c r="H7501" t="s">
        <v>198</v>
      </c>
      <c r="I7501" t="s">
        <v>7761</v>
      </c>
      <c r="J7501">
        <v>1993</v>
      </c>
      <c r="K7501">
        <v>6503</v>
      </c>
      <c r="L7501">
        <v>14</v>
      </c>
      <c r="M7501" t="s">
        <v>200</v>
      </c>
      <c r="N7501" t="s">
        <v>364</v>
      </c>
      <c r="O7501" t="s">
        <v>202</v>
      </c>
      <c r="P7501" t="s">
        <v>365</v>
      </c>
    </row>
    <row r="7502" spans="1:16" x14ac:dyDescent="0.25">
      <c r="A7502">
        <v>9899</v>
      </c>
      <c r="B7502" t="s">
        <v>360</v>
      </c>
      <c r="E7502" t="s">
        <v>7770</v>
      </c>
      <c r="F7502" t="s">
        <v>347</v>
      </c>
      <c r="G7502" t="s">
        <v>7760</v>
      </c>
      <c r="H7502" t="s">
        <v>198</v>
      </c>
      <c r="I7502" t="s">
        <v>7761</v>
      </c>
      <c r="J7502">
        <v>1980</v>
      </c>
      <c r="K7502">
        <v>21578</v>
      </c>
      <c r="L7502">
        <v>14</v>
      </c>
      <c r="M7502" t="s">
        <v>200</v>
      </c>
      <c r="N7502" t="s">
        <v>364</v>
      </c>
      <c r="O7502" t="s">
        <v>202</v>
      </c>
      <c r="P7502" t="s">
        <v>365</v>
      </c>
    </row>
    <row r="7503" spans="1:16" x14ac:dyDescent="0.25">
      <c r="A7503">
        <v>9917</v>
      </c>
      <c r="B7503" t="s">
        <v>425</v>
      </c>
      <c r="E7503" t="s">
        <v>7771</v>
      </c>
      <c r="F7503" t="s">
        <v>347</v>
      </c>
      <c r="G7503" t="s">
        <v>7760</v>
      </c>
      <c r="H7503" t="s">
        <v>198</v>
      </c>
      <c r="I7503" t="s">
        <v>7761</v>
      </c>
      <c r="J7503">
        <v>1974</v>
      </c>
      <c r="K7503">
        <v>8564</v>
      </c>
      <c r="L7503">
        <v>14</v>
      </c>
      <c r="M7503" t="s">
        <v>200</v>
      </c>
      <c r="N7503" t="s">
        <v>7772</v>
      </c>
      <c r="O7503" t="s">
        <v>202</v>
      </c>
      <c r="P7503" t="s">
        <v>468</v>
      </c>
    </row>
    <row r="7504" spans="1:16" x14ac:dyDescent="0.25">
      <c r="A7504">
        <v>9918</v>
      </c>
      <c r="B7504" t="s">
        <v>360</v>
      </c>
      <c r="E7504" t="s">
        <v>7773</v>
      </c>
      <c r="F7504" t="s">
        <v>347</v>
      </c>
      <c r="G7504" t="s">
        <v>7760</v>
      </c>
      <c r="H7504" t="s">
        <v>198</v>
      </c>
      <c r="I7504" t="s">
        <v>7761</v>
      </c>
      <c r="J7504">
        <v>1986</v>
      </c>
      <c r="K7504">
        <v>212364</v>
      </c>
      <c r="L7504">
        <v>14</v>
      </c>
      <c r="M7504" t="s">
        <v>200</v>
      </c>
      <c r="N7504" t="s">
        <v>364</v>
      </c>
      <c r="O7504" t="s">
        <v>202</v>
      </c>
      <c r="P7504" t="s">
        <v>365</v>
      </c>
    </row>
    <row r="7505" spans="1:16" x14ac:dyDescent="0.25">
      <c r="A7505">
        <v>9919</v>
      </c>
      <c r="B7505" t="s">
        <v>360</v>
      </c>
      <c r="E7505" t="s">
        <v>7774</v>
      </c>
      <c r="F7505" t="s">
        <v>347</v>
      </c>
      <c r="G7505" t="s">
        <v>7760</v>
      </c>
      <c r="H7505" t="s">
        <v>198</v>
      </c>
      <c r="I7505" t="s">
        <v>7761</v>
      </c>
      <c r="J7505">
        <v>1961</v>
      </c>
      <c r="K7505">
        <v>2885</v>
      </c>
      <c r="L7505">
        <v>14</v>
      </c>
      <c r="M7505" t="s">
        <v>200</v>
      </c>
      <c r="N7505" t="s">
        <v>364</v>
      </c>
      <c r="O7505" t="s">
        <v>202</v>
      </c>
      <c r="P7505" t="s">
        <v>365</v>
      </c>
    </row>
    <row r="7506" spans="1:16" x14ac:dyDescent="0.25">
      <c r="A7506">
        <v>9922</v>
      </c>
      <c r="B7506" t="s">
        <v>360</v>
      </c>
      <c r="E7506" t="s">
        <v>7775</v>
      </c>
      <c r="F7506" t="s">
        <v>347</v>
      </c>
      <c r="G7506" t="s">
        <v>7760</v>
      </c>
      <c r="H7506" t="s">
        <v>198</v>
      </c>
      <c r="I7506" t="s">
        <v>7761</v>
      </c>
      <c r="J7506">
        <v>1982</v>
      </c>
      <c r="K7506">
        <v>50565</v>
      </c>
      <c r="L7506">
        <v>14</v>
      </c>
      <c r="M7506" t="s">
        <v>200</v>
      </c>
      <c r="N7506" t="s">
        <v>364</v>
      </c>
      <c r="O7506" t="s">
        <v>202</v>
      </c>
      <c r="P7506" t="s">
        <v>365</v>
      </c>
    </row>
    <row r="7507" spans="1:16" x14ac:dyDescent="0.25">
      <c r="A7507">
        <v>9924</v>
      </c>
      <c r="B7507" t="s">
        <v>360</v>
      </c>
      <c r="E7507" t="s">
        <v>7776</v>
      </c>
      <c r="F7507" t="s">
        <v>347</v>
      </c>
      <c r="G7507" t="s">
        <v>7760</v>
      </c>
      <c r="H7507" t="s">
        <v>198</v>
      </c>
      <c r="I7507" t="s">
        <v>7761</v>
      </c>
      <c r="J7507">
        <v>1971</v>
      </c>
      <c r="K7507">
        <v>7891</v>
      </c>
      <c r="L7507">
        <v>14</v>
      </c>
      <c r="M7507" t="s">
        <v>200</v>
      </c>
      <c r="N7507" t="s">
        <v>364</v>
      </c>
      <c r="O7507" t="s">
        <v>202</v>
      </c>
      <c r="P7507" t="s">
        <v>365</v>
      </c>
    </row>
    <row r="7508" spans="1:16" x14ac:dyDescent="0.25">
      <c r="A7508">
        <v>9926</v>
      </c>
      <c r="B7508" t="s">
        <v>360</v>
      </c>
      <c r="E7508" t="s">
        <v>7777</v>
      </c>
      <c r="F7508" t="s">
        <v>347</v>
      </c>
      <c r="G7508" t="s">
        <v>7760</v>
      </c>
      <c r="H7508" t="s">
        <v>198</v>
      </c>
      <c r="I7508" t="s">
        <v>7761</v>
      </c>
      <c r="J7508">
        <v>1957</v>
      </c>
      <c r="K7508">
        <v>838</v>
      </c>
      <c r="L7508">
        <v>14</v>
      </c>
      <c r="M7508" t="s">
        <v>200</v>
      </c>
      <c r="N7508" t="s">
        <v>436</v>
      </c>
      <c r="O7508" t="s">
        <v>202</v>
      </c>
      <c r="P7508" t="s">
        <v>6145</v>
      </c>
    </row>
    <row r="7509" spans="1:16" x14ac:dyDescent="0.25">
      <c r="A7509">
        <v>9931</v>
      </c>
      <c r="B7509" t="s">
        <v>360</v>
      </c>
      <c r="E7509" t="s">
        <v>7778</v>
      </c>
      <c r="F7509" t="s">
        <v>347</v>
      </c>
      <c r="G7509" t="s">
        <v>7760</v>
      </c>
      <c r="H7509" t="s">
        <v>198</v>
      </c>
      <c r="I7509" t="s">
        <v>7761</v>
      </c>
      <c r="J7509">
        <v>1990</v>
      </c>
      <c r="K7509">
        <v>247096</v>
      </c>
      <c r="L7509">
        <v>14</v>
      </c>
      <c r="M7509" t="s">
        <v>200</v>
      </c>
      <c r="N7509" t="s">
        <v>364</v>
      </c>
      <c r="O7509" t="s">
        <v>202</v>
      </c>
      <c r="P7509" t="s">
        <v>365</v>
      </c>
    </row>
    <row r="7510" spans="1:16" x14ac:dyDescent="0.25">
      <c r="A7510">
        <v>9932</v>
      </c>
      <c r="B7510" t="s">
        <v>360</v>
      </c>
      <c r="E7510" t="s">
        <v>7779</v>
      </c>
      <c r="F7510" t="s">
        <v>347</v>
      </c>
      <c r="G7510" t="s">
        <v>7760</v>
      </c>
      <c r="H7510" t="s">
        <v>198</v>
      </c>
      <c r="I7510" t="s">
        <v>7761</v>
      </c>
      <c r="J7510">
        <v>1990</v>
      </c>
      <c r="K7510">
        <v>879674</v>
      </c>
      <c r="L7510">
        <v>14</v>
      </c>
      <c r="M7510" t="s">
        <v>200</v>
      </c>
      <c r="N7510" t="s">
        <v>364</v>
      </c>
      <c r="O7510" t="s">
        <v>202</v>
      </c>
      <c r="P7510" t="s">
        <v>365</v>
      </c>
    </row>
    <row r="7511" spans="1:16" x14ac:dyDescent="0.25">
      <c r="A7511">
        <v>9935</v>
      </c>
      <c r="B7511" t="s">
        <v>360</v>
      </c>
      <c r="E7511" t="s">
        <v>7780</v>
      </c>
      <c r="F7511" t="s">
        <v>347</v>
      </c>
      <c r="G7511" t="s">
        <v>7760</v>
      </c>
      <c r="H7511" t="s">
        <v>198</v>
      </c>
      <c r="I7511" t="s">
        <v>7761</v>
      </c>
      <c r="J7511">
        <v>1981</v>
      </c>
      <c r="K7511">
        <v>15266</v>
      </c>
      <c r="L7511">
        <v>14</v>
      </c>
      <c r="M7511" t="s">
        <v>200</v>
      </c>
      <c r="N7511" t="s">
        <v>364</v>
      </c>
      <c r="O7511" t="s">
        <v>202</v>
      </c>
      <c r="P7511" t="s">
        <v>365</v>
      </c>
    </row>
    <row r="7512" spans="1:16" x14ac:dyDescent="0.25">
      <c r="A7512">
        <v>9936</v>
      </c>
      <c r="B7512" t="s">
        <v>360</v>
      </c>
      <c r="E7512" t="s">
        <v>7781</v>
      </c>
      <c r="F7512" t="s">
        <v>347</v>
      </c>
      <c r="G7512" t="s">
        <v>7760</v>
      </c>
      <c r="H7512" t="s">
        <v>198</v>
      </c>
      <c r="I7512" t="s">
        <v>7761</v>
      </c>
      <c r="J7512">
        <v>1979</v>
      </c>
      <c r="K7512">
        <v>13671</v>
      </c>
      <c r="L7512">
        <v>14</v>
      </c>
      <c r="M7512" t="s">
        <v>200</v>
      </c>
      <c r="N7512" t="s">
        <v>364</v>
      </c>
      <c r="O7512" t="s">
        <v>202</v>
      </c>
      <c r="P7512" t="s">
        <v>365</v>
      </c>
    </row>
    <row r="7513" spans="1:16" x14ac:dyDescent="0.25">
      <c r="A7513">
        <v>9937</v>
      </c>
      <c r="B7513" t="s">
        <v>360</v>
      </c>
      <c r="E7513" t="s">
        <v>7782</v>
      </c>
      <c r="F7513" t="s">
        <v>347</v>
      </c>
      <c r="G7513" t="s">
        <v>7760</v>
      </c>
      <c r="H7513" t="s">
        <v>198</v>
      </c>
      <c r="I7513" t="s">
        <v>7761</v>
      </c>
      <c r="J7513">
        <v>1986</v>
      </c>
      <c r="K7513">
        <v>127518</v>
      </c>
      <c r="L7513">
        <v>14</v>
      </c>
      <c r="M7513" t="s">
        <v>200</v>
      </c>
      <c r="N7513" t="s">
        <v>364</v>
      </c>
      <c r="O7513" t="s">
        <v>202</v>
      </c>
      <c r="P7513" t="s">
        <v>365</v>
      </c>
    </row>
    <row r="7514" spans="1:16" x14ac:dyDescent="0.25">
      <c r="A7514">
        <v>9938</v>
      </c>
      <c r="B7514" t="s">
        <v>360</v>
      </c>
      <c r="E7514" t="s">
        <v>7783</v>
      </c>
      <c r="F7514" t="s">
        <v>347</v>
      </c>
      <c r="G7514" t="s">
        <v>7760</v>
      </c>
      <c r="H7514" t="s">
        <v>198</v>
      </c>
      <c r="I7514" t="s">
        <v>7761</v>
      </c>
      <c r="J7514">
        <v>1960</v>
      </c>
      <c r="K7514">
        <v>16299</v>
      </c>
      <c r="L7514">
        <v>14</v>
      </c>
      <c r="M7514" t="s">
        <v>200</v>
      </c>
      <c r="N7514" t="s">
        <v>364</v>
      </c>
      <c r="O7514" t="s">
        <v>202</v>
      </c>
      <c r="P7514" t="s">
        <v>365</v>
      </c>
    </row>
    <row r="7515" spans="1:16" x14ac:dyDescent="0.25">
      <c r="A7515">
        <v>9939</v>
      </c>
      <c r="B7515" t="s">
        <v>360</v>
      </c>
      <c r="E7515" t="s">
        <v>7784</v>
      </c>
      <c r="F7515" t="s">
        <v>347</v>
      </c>
      <c r="G7515" t="s">
        <v>7760</v>
      </c>
      <c r="H7515" t="s">
        <v>198</v>
      </c>
      <c r="I7515" t="s">
        <v>7761</v>
      </c>
      <c r="J7515">
        <v>1983</v>
      </c>
      <c r="K7515">
        <v>34106</v>
      </c>
      <c r="L7515">
        <v>14</v>
      </c>
      <c r="M7515" t="s">
        <v>200</v>
      </c>
      <c r="N7515" t="s">
        <v>364</v>
      </c>
      <c r="O7515" t="s">
        <v>202</v>
      </c>
      <c r="P7515" t="s">
        <v>365</v>
      </c>
    </row>
    <row r="7516" spans="1:16" x14ac:dyDescent="0.25">
      <c r="A7516">
        <v>9940</v>
      </c>
      <c r="B7516" t="s">
        <v>360</v>
      </c>
      <c r="E7516" t="s">
        <v>7785</v>
      </c>
      <c r="F7516" t="s">
        <v>347</v>
      </c>
      <c r="G7516" t="s">
        <v>7760</v>
      </c>
      <c r="H7516" t="s">
        <v>198</v>
      </c>
      <c r="I7516" t="s">
        <v>7761</v>
      </c>
      <c r="J7516">
        <v>1966</v>
      </c>
      <c r="K7516">
        <v>14192</v>
      </c>
      <c r="L7516">
        <v>14</v>
      </c>
      <c r="M7516" t="s">
        <v>200</v>
      </c>
      <c r="N7516" t="s">
        <v>364</v>
      </c>
      <c r="O7516" t="s">
        <v>202</v>
      </c>
      <c r="P7516" t="s">
        <v>365</v>
      </c>
    </row>
    <row r="7517" spans="1:16" x14ac:dyDescent="0.25">
      <c r="A7517">
        <v>9941</v>
      </c>
      <c r="B7517" t="s">
        <v>360</v>
      </c>
      <c r="E7517" t="s">
        <v>7786</v>
      </c>
      <c r="F7517" t="s">
        <v>347</v>
      </c>
      <c r="G7517" t="s">
        <v>7760</v>
      </c>
      <c r="H7517" t="s">
        <v>198</v>
      </c>
      <c r="I7517" t="s">
        <v>7761</v>
      </c>
      <c r="J7517">
        <v>1979</v>
      </c>
      <c r="K7517">
        <v>14806</v>
      </c>
      <c r="L7517">
        <v>14</v>
      </c>
      <c r="M7517" t="s">
        <v>200</v>
      </c>
      <c r="N7517" t="s">
        <v>364</v>
      </c>
      <c r="O7517" t="s">
        <v>202</v>
      </c>
      <c r="P7517" t="s">
        <v>365</v>
      </c>
    </row>
    <row r="7518" spans="1:16" x14ac:dyDescent="0.25">
      <c r="A7518">
        <v>9942</v>
      </c>
      <c r="B7518" t="s">
        <v>360</v>
      </c>
      <c r="E7518" t="s">
        <v>7787</v>
      </c>
      <c r="F7518" t="s">
        <v>347</v>
      </c>
      <c r="G7518" t="s">
        <v>7760</v>
      </c>
      <c r="H7518" t="s">
        <v>198</v>
      </c>
      <c r="I7518" t="s">
        <v>7761</v>
      </c>
      <c r="J7518">
        <v>1969</v>
      </c>
      <c r="K7518">
        <v>8616</v>
      </c>
      <c r="L7518">
        <v>14</v>
      </c>
      <c r="M7518" t="s">
        <v>200</v>
      </c>
      <c r="N7518" t="s">
        <v>364</v>
      </c>
      <c r="O7518" t="s">
        <v>202</v>
      </c>
      <c r="P7518" t="s">
        <v>365</v>
      </c>
    </row>
    <row r="7519" spans="1:16" x14ac:dyDescent="0.25">
      <c r="A7519">
        <v>9943</v>
      </c>
      <c r="B7519" t="s">
        <v>360</v>
      </c>
      <c r="E7519" t="s">
        <v>7788</v>
      </c>
      <c r="F7519" t="s">
        <v>347</v>
      </c>
      <c r="G7519" t="s">
        <v>7760</v>
      </c>
      <c r="H7519" t="s">
        <v>198</v>
      </c>
      <c r="I7519" t="s">
        <v>7761</v>
      </c>
      <c r="J7519">
        <v>1966</v>
      </c>
      <c r="K7519">
        <v>2669</v>
      </c>
      <c r="L7519">
        <v>14</v>
      </c>
      <c r="M7519" t="s">
        <v>200</v>
      </c>
      <c r="N7519" t="s">
        <v>364</v>
      </c>
      <c r="O7519" t="s">
        <v>202</v>
      </c>
      <c r="P7519" t="s">
        <v>365</v>
      </c>
    </row>
    <row r="7520" spans="1:16" x14ac:dyDescent="0.25">
      <c r="A7520">
        <v>9944</v>
      </c>
      <c r="B7520" t="s">
        <v>360</v>
      </c>
      <c r="E7520" t="s">
        <v>7789</v>
      </c>
      <c r="F7520" t="s">
        <v>347</v>
      </c>
      <c r="G7520" t="s">
        <v>7760</v>
      </c>
      <c r="H7520" t="s">
        <v>198</v>
      </c>
      <c r="I7520" t="s">
        <v>7761</v>
      </c>
      <c r="J7520">
        <v>1985</v>
      </c>
      <c r="K7520">
        <v>207710</v>
      </c>
      <c r="L7520">
        <v>14</v>
      </c>
      <c r="M7520" t="s">
        <v>200</v>
      </c>
      <c r="N7520" t="s">
        <v>364</v>
      </c>
      <c r="O7520" t="s">
        <v>202</v>
      </c>
      <c r="P7520" t="s">
        <v>365</v>
      </c>
    </row>
    <row r="7521" spans="1:16" x14ac:dyDescent="0.25">
      <c r="A7521">
        <v>9945</v>
      </c>
      <c r="B7521" t="s">
        <v>360</v>
      </c>
      <c r="E7521" t="s">
        <v>7790</v>
      </c>
      <c r="F7521" t="s">
        <v>347</v>
      </c>
      <c r="G7521" t="s">
        <v>7760</v>
      </c>
      <c r="H7521" t="s">
        <v>198</v>
      </c>
      <c r="I7521" t="s">
        <v>7761</v>
      </c>
      <c r="J7521">
        <v>1983</v>
      </c>
      <c r="K7521">
        <v>57065</v>
      </c>
      <c r="L7521">
        <v>14</v>
      </c>
      <c r="M7521" t="s">
        <v>200</v>
      </c>
      <c r="N7521" t="s">
        <v>364</v>
      </c>
      <c r="O7521" t="s">
        <v>202</v>
      </c>
      <c r="P7521" t="s">
        <v>365</v>
      </c>
    </row>
    <row r="7522" spans="1:16" x14ac:dyDescent="0.25">
      <c r="A7522">
        <v>9946</v>
      </c>
      <c r="B7522" t="s">
        <v>360</v>
      </c>
      <c r="E7522" t="s">
        <v>7791</v>
      </c>
      <c r="F7522" t="s">
        <v>347</v>
      </c>
      <c r="G7522" t="s">
        <v>7760</v>
      </c>
      <c r="H7522" t="s">
        <v>198</v>
      </c>
      <c r="I7522" t="s">
        <v>7761</v>
      </c>
      <c r="J7522">
        <v>1983</v>
      </c>
      <c r="K7522">
        <v>311830</v>
      </c>
      <c r="L7522">
        <v>14</v>
      </c>
      <c r="M7522" t="s">
        <v>200</v>
      </c>
      <c r="N7522" t="s">
        <v>364</v>
      </c>
      <c r="O7522" t="s">
        <v>202</v>
      </c>
      <c r="P7522" t="s">
        <v>365</v>
      </c>
    </row>
    <row r="7523" spans="1:16" x14ac:dyDescent="0.25">
      <c r="A7523">
        <v>9947</v>
      </c>
      <c r="B7523" t="s">
        <v>360</v>
      </c>
      <c r="E7523" t="s">
        <v>7792</v>
      </c>
      <c r="F7523" t="s">
        <v>347</v>
      </c>
      <c r="G7523" t="s">
        <v>7760</v>
      </c>
      <c r="H7523" t="s">
        <v>198</v>
      </c>
      <c r="I7523" t="s">
        <v>7761</v>
      </c>
      <c r="J7523">
        <v>1986</v>
      </c>
      <c r="K7523">
        <v>154029</v>
      </c>
      <c r="L7523">
        <v>14</v>
      </c>
      <c r="M7523" t="s">
        <v>200</v>
      </c>
      <c r="N7523" t="s">
        <v>364</v>
      </c>
      <c r="O7523" t="s">
        <v>202</v>
      </c>
      <c r="P7523" t="s">
        <v>365</v>
      </c>
    </row>
    <row r="7524" spans="1:16" x14ac:dyDescent="0.25">
      <c r="A7524">
        <v>9948</v>
      </c>
      <c r="B7524" t="s">
        <v>360</v>
      </c>
      <c r="E7524" t="s">
        <v>7793</v>
      </c>
      <c r="F7524" t="s">
        <v>347</v>
      </c>
      <c r="G7524" t="s">
        <v>7760</v>
      </c>
      <c r="H7524" t="s">
        <v>198</v>
      </c>
      <c r="I7524" t="s">
        <v>7761</v>
      </c>
      <c r="J7524">
        <v>1992</v>
      </c>
      <c r="K7524">
        <v>111242</v>
      </c>
      <c r="L7524">
        <v>14</v>
      </c>
      <c r="M7524" t="s">
        <v>200</v>
      </c>
      <c r="N7524" t="s">
        <v>364</v>
      </c>
      <c r="O7524" t="s">
        <v>202</v>
      </c>
      <c r="P7524" t="s">
        <v>365</v>
      </c>
    </row>
    <row r="7525" spans="1:16" x14ac:dyDescent="0.25">
      <c r="A7525">
        <v>9949</v>
      </c>
      <c r="B7525" t="s">
        <v>360</v>
      </c>
      <c r="E7525" t="s">
        <v>7794</v>
      </c>
      <c r="F7525" t="s">
        <v>347</v>
      </c>
      <c r="G7525" t="s">
        <v>7760</v>
      </c>
      <c r="H7525" t="s">
        <v>198</v>
      </c>
      <c r="I7525" t="s">
        <v>7761</v>
      </c>
      <c r="J7525">
        <v>1992</v>
      </c>
      <c r="K7525">
        <v>168717</v>
      </c>
      <c r="L7525">
        <v>14</v>
      </c>
      <c r="M7525" t="s">
        <v>200</v>
      </c>
      <c r="N7525" t="s">
        <v>364</v>
      </c>
      <c r="O7525" t="s">
        <v>202</v>
      </c>
      <c r="P7525" t="s">
        <v>365</v>
      </c>
    </row>
    <row r="7526" spans="1:16" x14ac:dyDescent="0.25">
      <c r="A7526">
        <v>9950</v>
      </c>
      <c r="B7526" t="s">
        <v>360</v>
      </c>
      <c r="E7526" t="s">
        <v>7795</v>
      </c>
      <c r="F7526" t="s">
        <v>347</v>
      </c>
      <c r="G7526" t="s">
        <v>7760</v>
      </c>
      <c r="H7526" t="s">
        <v>198</v>
      </c>
      <c r="I7526" t="s">
        <v>7761</v>
      </c>
      <c r="J7526">
        <v>1992</v>
      </c>
      <c r="K7526">
        <v>608804</v>
      </c>
      <c r="L7526">
        <v>14</v>
      </c>
      <c r="M7526" t="s">
        <v>200</v>
      </c>
      <c r="N7526" t="s">
        <v>364</v>
      </c>
      <c r="O7526" t="s">
        <v>202</v>
      </c>
      <c r="P7526" t="s">
        <v>365</v>
      </c>
    </row>
    <row r="7527" spans="1:16" x14ac:dyDescent="0.25">
      <c r="A7527">
        <v>9951</v>
      </c>
      <c r="B7527" t="s">
        <v>360</v>
      </c>
      <c r="E7527" t="s">
        <v>7796</v>
      </c>
      <c r="F7527" t="s">
        <v>347</v>
      </c>
      <c r="G7527" t="s">
        <v>7760</v>
      </c>
      <c r="H7527" t="s">
        <v>198</v>
      </c>
      <c r="I7527" t="s">
        <v>7761</v>
      </c>
      <c r="J7527">
        <v>1946</v>
      </c>
      <c r="K7527">
        <v>3118</v>
      </c>
      <c r="L7527">
        <v>14</v>
      </c>
      <c r="M7527" t="s">
        <v>200</v>
      </c>
      <c r="N7527" t="s">
        <v>668</v>
      </c>
      <c r="O7527" t="s">
        <v>202</v>
      </c>
      <c r="P7527" t="s">
        <v>365</v>
      </c>
    </row>
    <row r="7528" spans="1:16" x14ac:dyDescent="0.25">
      <c r="A7528">
        <v>9953</v>
      </c>
      <c r="B7528" t="s">
        <v>360</v>
      </c>
      <c r="E7528" t="s">
        <v>7797</v>
      </c>
      <c r="F7528" t="s">
        <v>347</v>
      </c>
      <c r="G7528" t="s">
        <v>7760</v>
      </c>
      <c r="H7528" t="s">
        <v>198</v>
      </c>
      <c r="I7528" t="s">
        <v>7761</v>
      </c>
      <c r="J7528">
        <v>1967</v>
      </c>
      <c r="K7528">
        <v>35065</v>
      </c>
      <c r="L7528">
        <v>14</v>
      </c>
      <c r="M7528" t="s">
        <v>200</v>
      </c>
      <c r="N7528" t="s">
        <v>364</v>
      </c>
      <c r="O7528" t="s">
        <v>202</v>
      </c>
      <c r="P7528" t="s">
        <v>365</v>
      </c>
    </row>
    <row r="7529" spans="1:16" x14ac:dyDescent="0.25">
      <c r="A7529">
        <v>9954</v>
      </c>
      <c r="B7529" t="s">
        <v>360</v>
      </c>
      <c r="E7529" t="s">
        <v>7798</v>
      </c>
      <c r="F7529" t="s">
        <v>347</v>
      </c>
      <c r="G7529" t="s">
        <v>7760</v>
      </c>
      <c r="H7529" t="s">
        <v>198</v>
      </c>
      <c r="I7529" t="s">
        <v>7761</v>
      </c>
      <c r="J7529">
        <v>1971</v>
      </c>
      <c r="K7529">
        <v>15786</v>
      </c>
      <c r="L7529">
        <v>14</v>
      </c>
      <c r="M7529" t="s">
        <v>200</v>
      </c>
      <c r="N7529" t="s">
        <v>364</v>
      </c>
      <c r="O7529" t="s">
        <v>202</v>
      </c>
      <c r="P7529" t="s">
        <v>365</v>
      </c>
    </row>
    <row r="7530" spans="1:16" x14ac:dyDescent="0.25">
      <c r="A7530">
        <v>9955</v>
      </c>
      <c r="B7530" t="s">
        <v>360</v>
      </c>
      <c r="E7530" t="s">
        <v>7799</v>
      </c>
      <c r="F7530" t="s">
        <v>347</v>
      </c>
      <c r="G7530" t="s">
        <v>7760</v>
      </c>
      <c r="H7530" t="s">
        <v>198</v>
      </c>
      <c r="I7530" t="s">
        <v>7761</v>
      </c>
      <c r="J7530">
        <v>1975</v>
      </c>
      <c r="K7530">
        <v>70961</v>
      </c>
      <c r="L7530">
        <v>14</v>
      </c>
      <c r="M7530" t="s">
        <v>200</v>
      </c>
      <c r="N7530" t="s">
        <v>364</v>
      </c>
      <c r="O7530" t="s">
        <v>202</v>
      </c>
      <c r="P7530" t="s">
        <v>365</v>
      </c>
    </row>
    <row r="7531" spans="1:16" x14ac:dyDescent="0.25">
      <c r="A7531">
        <v>9956</v>
      </c>
      <c r="B7531" t="s">
        <v>360</v>
      </c>
      <c r="E7531" t="s">
        <v>7800</v>
      </c>
      <c r="F7531" t="s">
        <v>347</v>
      </c>
      <c r="G7531" t="s">
        <v>7760</v>
      </c>
      <c r="H7531" t="s">
        <v>198</v>
      </c>
      <c r="I7531" t="s">
        <v>7761</v>
      </c>
      <c r="J7531">
        <v>1966</v>
      </c>
      <c r="K7531">
        <v>36814</v>
      </c>
      <c r="L7531">
        <v>14</v>
      </c>
      <c r="M7531" t="s">
        <v>200</v>
      </c>
      <c r="N7531" t="s">
        <v>364</v>
      </c>
      <c r="O7531" t="s">
        <v>202</v>
      </c>
      <c r="P7531" t="s">
        <v>365</v>
      </c>
    </row>
    <row r="7532" spans="1:16" x14ac:dyDescent="0.25">
      <c r="A7532">
        <v>9957</v>
      </c>
      <c r="B7532" t="s">
        <v>360</v>
      </c>
      <c r="E7532" t="s">
        <v>7801</v>
      </c>
      <c r="F7532" t="s">
        <v>347</v>
      </c>
      <c r="G7532" t="s">
        <v>7760</v>
      </c>
      <c r="H7532" t="s">
        <v>198</v>
      </c>
      <c r="I7532" t="s">
        <v>7761</v>
      </c>
      <c r="J7532">
        <v>1970</v>
      </c>
      <c r="K7532">
        <v>21713</v>
      </c>
      <c r="L7532">
        <v>14</v>
      </c>
      <c r="M7532" t="s">
        <v>200</v>
      </c>
      <c r="N7532" t="s">
        <v>364</v>
      </c>
      <c r="O7532" t="s">
        <v>202</v>
      </c>
      <c r="P7532" t="s">
        <v>365</v>
      </c>
    </row>
    <row r="7533" spans="1:16" x14ac:dyDescent="0.25">
      <c r="A7533">
        <v>9958</v>
      </c>
      <c r="B7533" t="s">
        <v>360</v>
      </c>
      <c r="E7533" t="s">
        <v>7802</v>
      </c>
      <c r="F7533" t="s">
        <v>347</v>
      </c>
      <c r="G7533" t="s">
        <v>7760</v>
      </c>
      <c r="H7533" t="s">
        <v>198</v>
      </c>
      <c r="I7533" t="s">
        <v>7761</v>
      </c>
      <c r="J7533">
        <v>1979</v>
      </c>
      <c r="K7533">
        <v>135717</v>
      </c>
      <c r="L7533">
        <v>14</v>
      </c>
      <c r="M7533" t="s">
        <v>200</v>
      </c>
      <c r="N7533" t="s">
        <v>364</v>
      </c>
      <c r="O7533" t="s">
        <v>202</v>
      </c>
      <c r="P7533" t="s">
        <v>365</v>
      </c>
    </row>
    <row r="7534" spans="1:16" x14ac:dyDescent="0.25">
      <c r="A7534">
        <v>9959</v>
      </c>
      <c r="B7534" t="s">
        <v>360</v>
      </c>
      <c r="E7534" t="s">
        <v>7803</v>
      </c>
      <c r="F7534" t="s">
        <v>347</v>
      </c>
      <c r="G7534" t="s">
        <v>7760</v>
      </c>
      <c r="H7534" t="s">
        <v>198</v>
      </c>
      <c r="I7534" t="s">
        <v>7761</v>
      </c>
      <c r="J7534">
        <v>1981</v>
      </c>
      <c r="K7534">
        <v>49613</v>
      </c>
      <c r="L7534">
        <v>14</v>
      </c>
      <c r="M7534" t="s">
        <v>200</v>
      </c>
      <c r="N7534" t="s">
        <v>364</v>
      </c>
      <c r="O7534" t="s">
        <v>202</v>
      </c>
      <c r="P7534" t="s">
        <v>365</v>
      </c>
    </row>
    <row r="7535" spans="1:16" x14ac:dyDescent="0.25">
      <c r="A7535">
        <v>9960</v>
      </c>
      <c r="B7535" t="s">
        <v>360</v>
      </c>
      <c r="E7535" t="s">
        <v>7804</v>
      </c>
      <c r="F7535" t="s">
        <v>347</v>
      </c>
      <c r="G7535" t="s">
        <v>7760</v>
      </c>
      <c r="H7535" t="s">
        <v>198</v>
      </c>
      <c r="I7535" t="s">
        <v>7761</v>
      </c>
      <c r="J7535">
        <v>1964</v>
      </c>
      <c r="K7535">
        <v>2194</v>
      </c>
      <c r="L7535">
        <v>14</v>
      </c>
      <c r="M7535" t="s">
        <v>200</v>
      </c>
      <c r="N7535" t="s">
        <v>364</v>
      </c>
      <c r="O7535" t="s">
        <v>202</v>
      </c>
      <c r="P7535" t="s">
        <v>365</v>
      </c>
    </row>
    <row r="7536" spans="1:16" x14ac:dyDescent="0.25">
      <c r="A7536">
        <v>9961</v>
      </c>
      <c r="B7536" t="s">
        <v>360</v>
      </c>
      <c r="E7536" t="s">
        <v>7805</v>
      </c>
      <c r="F7536" t="s">
        <v>347</v>
      </c>
      <c r="G7536" t="s">
        <v>7760</v>
      </c>
      <c r="H7536" t="s">
        <v>198</v>
      </c>
      <c r="I7536" t="s">
        <v>7761</v>
      </c>
      <c r="J7536">
        <v>1968</v>
      </c>
      <c r="K7536">
        <v>4458</v>
      </c>
      <c r="L7536">
        <v>14</v>
      </c>
      <c r="M7536" t="s">
        <v>200</v>
      </c>
      <c r="N7536" t="s">
        <v>364</v>
      </c>
      <c r="O7536" t="s">
        <v>202</v>
      </c>
      <c r="P7536" t="s">
        <v>365</v>
      </c>
    </row>
    <row r="7537" spans="1:16" x14ac:dyDescent="0.25">
      <c r="A7537">
        <v>9962</v>
      </c>
      <c r="B7537" t="s">
        <v>360</v>
      </c>
      <c r="E7537" t="s">
        <v>7806</v>
      </c>
      <c r="F7537" t="s">
        <v>347</v>
      </c>
      <c r="G7537" t="s">
        <v>7760</v>
      </c>
      <c r="H7537" t="s">
        <v>198</v>
      </c>
      <c r="I7537" t="s">
        <v>7761</v>
      </c>
      <c r="J7537">
        <v>1993</v>
      </c>
      <c r="K7537">
        <v>166882</v>
      </c>
      <c r="L7537">
        <v>14</v>
      </c>
      <c r="M7537" t="s">
        <v>200</v>
      </c>
      <c r="N7537" t="s">
        <v>364</v>
      </c>
      <c r="O7537" t="s">
        <v>202</v>
      </c>
      <c r="P7537" t="s">
        <v>365</v>
      </c>
    </row>
    <row r="7538" spans="1:16" x14ac:dyDescent="0.25">
      <c r="A7538">
        <v>9963</v>
      </c>
      <c r="B7538" t="s">
        <v>360</v>
      </c>
      <c r="E7538" t="s">
        <v>7807</v>
      </c>
      <c r="F7538" t="s">
        <v>347</v>
      </c>
      <c r="G7538" t="s">
        <v>7760</v>
      </c>
      <c r="H7538" t="s">
        <v>198</v>
      </c>
      <c r="I7538" t="s">
        <v>7761</v>
      </c>
      <c r="J7538">
        <v>1993</v>
      </c>
      <c r="K7538">
        <v>915549</v>
      </c>
      <c r="L7538">
        <v>14</v>
      </c>
      <c r="M7538" t="s">
        <v>200</v>
      </c>
      <c r="N7538" t="s">
        <v>364</v>
      </c>
      <c r="O7538" t="s">
        <v>202</v>
      </c>
      <c r="P7538" t="s">
        <v>365</v>
      </c>
    </row>
    <row r="7539" spans="1:16" x14ac:dyDescent="0.25">
      <c r="A7539">
        <v>9964</v>
      </c>
      <c r="B7539" t="s">
        <v>399</v>
      </c>
      <c r="E7539" t="s">
        <v>7808</v>
      </c>
      <c r="F7539" t="s">
        <v>347</v>
      </c>
      <c r="G7539" t="s">
        <v>7760</v>
      </c>
      <c r="H7539" t="s">
        <v>198</v>
      </c>
      <c r="I7539" t="s">
        <v>7761</v>
      </c>
      <c r="J7539">
        <v>1994</v>
      </c>
      <c r="K7539">
        <v>501708</v>
      </c>
      <c r="L7539">
        <v>14</v>
      </c>
      <c r="M7539" t="s">
        <v>200</v>
      </c>
      <c r="N7539" t="s">
        <v>401</v>
      </c>
      <c r="O7539" t="s">
        <v>202</v>
      </c>
      <c r="P7539" t="s">
        <v>7809</v>
      </c>
    </row>
    <row r="7540" spans="1:16" x14ac:dyDescent="0.25">
      <c r="A7540">
        <v>9965</v>
      </c>
      <c r="B7540" t="s">
        <v>399</v>
      </c>
      <c r="E7540" t="s">
        <v>7810</v>
      </c>
      <c r="F7540" t="s">
        <v>347</v>
      </c>
      <c r="G7540" t="s">
        <v>7760</v>
      </c>
      <c r="H7540" t="s">
        <v>198</v>
      </c>
      <c r="I7540" t="s">
        <v>7761</v>
      </c>
      <c r="J7540">
        <v>1994</v>
      </c>
      <c r="K7540">
        <v>52794</v>
      </c>
      <c r="L7540">
        <v>14</v>
      </c>
      <c r="M7540" t="s">
        <v>200</v>
      </c>
      <c r="N7540" t="s">
        <v>401</v>
      </c>
      <c r="O7540" t="s">
        <v>202</v>
      </c>
      <c r="P7540" t="s">
        <v>2479</v>
      </c>
    </row>
    <row r="7541" spans="1:16" x14ac:dyDescent="0.25">
      <c r="A7541">
        <v>9966</v>
      </c>
      <c r="B7541" t="s">
        <v>399</v>
      </c>
      <c r="E7541" t="s">
        <v>7811</v>
      </c>
      <c r="F7541" t="s">
        <v>347</v>
      </c>
      <c r="G7541" t="s">
        <v>7760</v>
      </c>
      <c r="H7541" t="s">
        <v>198</v>
      </c>
      <c r="I7541" t="s">
        <v>7761</v>
      </c>
      <c r="J7541">
        <v>1994</v>
      </c>
      <c r="K7541">
        <v>36708</v>
      </c>
      <c r="L7541">
        <v>14</v>
      </c>
      <c r="M7541" t="s">
        <v>200</v>
      </c>
      <c r="N7541" t="s">
        <v>401</v>
      </c>
      <c r="O7541" t="s">
        <v>202</v>
      </c>
      <c r="P7541" t="s">
        <v>7812</v>
      </c>
    </row>
    <row r="7542" spans="1:16" x14ac:dyDescent="0.25">
      <c r="A7542">
        <v>9967</v>
      </c>
      <c r="B7542" t="s">
        <v>399</v>
      </c>
      <c r="E7542" t="s">
        <v>7813</v>
      </c>
      <c r="F7542" t="s">
        <v>347</v>
      </c>
      <c r="G7542" t="s">
        <v>7760</v>
      </c>
      <c r="H7542" t="s">
        <v>198</v>
      </c>
      <c r="I7542" t="s">
        <v>7761</v>
      </c>
      <c r="J7542">
        <v>1994</v>
      </c>
      <c r="K7542">
        <v>65572</v>
      </c>
      <c r="L7542">
        <v>14</v>
      </c>
      <c r="M7542" t="s">
        <v>200</v>
      </c>
      <c r="N7542" t="s">
        <v>401</v>
      </c>
      <c r="O7542" t="s">
        <v>202</v>
      </c>
      <c r="P7542" t="s">
        <v>2479</v>
      </c>
    </row>
    <row r="7543" spans="1:16" x14ac:dyDescent="0.25">
      <c r="A7543">
        <v>9968</v>
      </c>
      <c r="B7543" t="s">
        <v>399</v>
      </c>
      <c r="E7543" t="s">
        <v>7814</v>
      </c>
      <c r="F7543" t="s">
        <v>347</v>
      </c>
      <c r="G7543" t="s">
        <v>7760</v>
      </c>
      <c r="H7543" t="s">
        <v>198</v>
      </c>
      <c r="I7543" t="s">
        <v>7761</v>
      </c>
      <c r="J7543">
        <v>1994</v>
      </c>
      <c r="K7543">
        <v>46797</v>
      </c>
      <c r="L7543">
        <v>14</v>
      </c>
      <c r="M7543" t="s">
        <v>200</v>
      </c>
      <c r="N7543" t="s">
        <v>401</v>
      </c>
      <c r="O7543" t="s">
        <v>202</v>
      </c>
      <c r="P7543" t="s">
        <v>2479</v>
      </c>
    </row>
    <row r="7544" spans="1:16" x14ac:dyDescent="0.25">
      <c r="A7544">
        <v>9969</v>
      </c>
      <c r="B7544" t="s">
        <v>399</v>
      </c>
      <c r="E7544" t="s">
        <v>7815</v>
      </c>
      <c r="F7544" t="s">
        <v>347</v>
      </c>
      <c r="G7544" t="s">
        <v>7760</v>
      </c>
      <c r="H7544" t="s">
        <v>198</v>
      </c>
      <c r="I7544" t="s">
        <v>7761</v>
      </c>
      <c r="J7544">
        <v>1994</v>
      </c>
      <c r="K7544">
        <v>98606</v>
      </c>
      <c r="L7544">
        <v>14</v>
      </c>
      <c r="M7544" t="s">
        <v>200</v>
      </c>
      <c r="N7544" t="s">
        <v>401</v>
      </c>
      <c r="O7544" t="s">
        <v>202</v>
      </c>
      <c r="P7544" t="s">
        <v>2479</v>
      </c>
    </row>
    <row r="7545" spans="1:16" x14ac:dyDescent="0.25">
      <c r="A7545">
        <v>9970</v>
      </c>
      <c r="B7545" t="s">
        <v>399</v>
      </c>
      <c r="E7545" t="s">
        <v>7816</v>
      </c>
      <c r="F7545" t="s">
        <v>347</v>
      </c>
      <c r="G7545" t="s">
        <v>7760</v>
      </c>
      <c r="H7545" t="s">
        <v>198</v>
      </c>
      <c r="I7545" t="s">
        <v>7761</v>
      </c>
      <c r="J7545">
        <v>1994</v>
      </c>
      <c r="K7545">
        <v>84714</v>
      </c>
      <c r="L7545">
        <v>14</v>
      </c>
      <c r="M7545" t="s">
        <v>200</v>
      </c>
      <c r="N7545" t="s">
        <v>401</v>
      </c>
      <c r="O7545" t="s">
        <v>202</v>
      </c>
      <c r="P7545" t="s">
        <v>2479</v>
      </c>
    </row>
    <row r="7546" spans="1:16" x14ac:dyDescent="0.25">
      <c r="A7546">
        <v>9971</v>
      </c>
      <c r="B7546" t="s">
        <v>399</v>
      </c>
      <c r="E7546" t="s">
        <v>7817</v>
      </c>
      <c r="F7546" t="s">
        <v>347</v>
      </c>
      <c r="G7546" t="s">
        <v>7760</v>
      </c>
      <c r="H7546" t="s">
        <v>198</v>
      </c>
      <c r="I7546" t="s">
        <v>7761</v>
      </c>
      <c r="J7546">
        <v>1994</v>
      </c>
      <c r="K7546">
        <v>29382</v>
      </c>
      <c r="L7546">
        <v>14</v>
      </c>
      <c r="M7546" t="s">
        <v>200</v>
      </c>
      <c r="N7546" t="s">
        <v>401</v>
      </c>
      <c r="O7546" t="s">
        <v>202</v>
      </c>
      <c r="P7546" t="s">
        <v>7818</v>
      </c>
    </row>
    <row r="7547" spans="1:16" x14ac:dyDescent="0.25">
      <c r="A7547">
        <v>9972</v>
      </c>
      <c r="B7547" t="s">
        <v>399</v>
      </c>
      <c r="E7547" t="s">
        <v>7819</v>
      </c>
      <c r="F7547" t="s">
        <v>347</v>
      </c>
      <c r="G7547" t="s">
        <v>7760</v>
      </c>
      <c r="H7547" t="s">
        <v>198</v>
      </c>
      <c r="I7547" t="s">
        <v>7761</v>
      </c>
      <c r="J7547">
        <v>1994</v>
      </c>
      <c r="K7547">
        <v>28091</v>
      </c>
      <c r="L7547">
        <v>14</v>
      </c>
      <c r="M7547" t="s">
        <v>200</v>
      </c>
      <c r="N7547" t="s">
        <v>401</v>
      </c>
      <c r="O7547" t="s">
        <v>202</v>
      </c>
      <c r="P7547" t="s">
        <v>2479</v>
      </c>
    </row>
    <row r="7548" spans="1:16" x14ac:dyDescent="0.25">
      <c r="A7548">
        <v>9973</v>
      </c>
      <c r="B7548" t="s">
        <v>399</v>
      </c>
      <c r="E7548" t="s">
        <v>7820</v>
      </c>
      <c r="F7548" t="s">
        <v>347</v>
      </c>
      <c r="G7548" t="s">
        <v>7760</v>
      </c>
      <c r="H7548" t="s">
        <v>198</v>
      </c>
      <c r="I7548" t="s">
        <v>7761</v>
      </c>
      <c r="J7548">
        <v>1994</v>
      </c>
      <c r="K7548">
        <v>62259</v>
      </c>
      <c r="L7548">
        <v>14</v>
      </c>
      <c r="M7548" t="s">
        <v>200</v>
      </c>
      <c r="N7548" t="s">
        <v>401</v>
      </c>
      <c r="O7548" t="s">
        <v>202</v>
      </c>
      <c r="P7548" t="s">
        <v>2479</v>
      </c>
    </row>
    <row r="7549" spans="1:16" x14ac:dyDescent="0.25">
      <c r="A7549">
        <v>9974</v>
      </c>
      <c r="B7549" t="s">
        <v>399</v>
      </c>
      <c r="E7549" t="s">
        <v>7821</v>
      </c>
      <c r="F7549" t="s">
        <v>347</v>
      </c>
      <c r="G7549" t="s">
        <v>7760</v>
      </c>
      <c r="H7549" t="s">
        <v>198</v>
      </c>
      <c r="I7549" t="s">
        <v>7761</v>
      </c>
      <c r="J7549">
        <v>1994</v>
      </c>
      <c r="K7549">
        <v>98923</v>
      </c>
      <c r="L7549">
        <v>14</v>
      </c>
      <c r="M7549" t="s">
        <v>200</v>
      </c>
      <c r="N7549" t="s">
        <v>401</v>
      </c>
      <c r="O7549" t="s">
        <v>202</v>
      </c>
      <c r="P7549" t="s">
        <v>2479</v>
      </c>
    </row>
    <row r="7550" spans="1:16" x14ac:dyDescent="0.25">
      <c r="A7550">
        <v>9975</v>
      </c>
      <c r="B7550" t="s">
        <v>399</v>
      </c>
      <c r="E7550" t="s">
        <v>7822</v>
      </c>
      <c r="F7550" t="s">
        <v>347</v>
      </c>
      <c r="G7550" t="s">
        <v>7760</v>
      </c>
      <c r="H7550" t="s">
        <v>198</v>
      </c>
      <c r="I7550" t="s">
        <v>7761</v>
      </c>
      <c r="J7550">
        <v>1994</v>
      </c>
      <c r="K7550">
        <v>17123</v>
      </c>
      <c r="L7550">
        <v>14</v>
      </c>
      <c r="M7550" t="s">
        <v>200</v>
      </c>
      <c r="N7550" t="s">
        <v>401</v>
      </c>
      <c r="O7550" t="s">
        <v>202</v>
      </c>
      <c r="P7550" t="s">
        <v>7823</v>
      </c>
    </row>
    <row r="7551" spans="1:16" x14ac:dyDescent="0.25">
      <c r="A7551">
        <v>9976</v>
      </c>
      <c r="B7551" t="s">
        <v>399</v>
      </c>
      <c r="E7551" t="s">
        <v>7824</v>
      </c>
      <c r="F7551" t="s">
        <v>347</v>
      </c>
      <c r="G7551" t="s">
        <v>7760</v>
      </c>
      <c r="H7551" t="s">
        <v>198</v>
      </c>
      <c r="I7551" t="s">
        <v>7761</v>
      </c>
      <c r="J7551">
        <v>1994</v>
      </c>
      <c r="K7551">
        <v>10710</v>
      </c>
      <c r="L7551">
        <v>14</v>
      </c>
      <c r="M7551" t="s">
        <v>200</v>
      </c>
      <c r="N7551" t="s">
        <v>401</v>
      </c>
      <c r="O7551" t="s">
        <v>202</v>
      </c>
      <c r="P7551" t="s">
        <v>7825</v>
      </c>
    </row>
    <row r="7552" spans="1:16" x14ac:dyDescent="0.25">
      <c r="A7552">
        <v>9977</v>
      </c>
      <c r="B7552" t="s">
        <v>399</v>
      </c>
      <c r="E7552" t="s">
        <v>7826</v>
      </c>
      <c r="F7552" t="s">
        <v>347</v>
      </c>
      <c r="G7552" t="s">
        <v>7760</v>
      </c>
      <c r="H7552" t="s">
        <v>198</v>
      </c>
      <c r="I7552" t="s">
        <v>7761</v>
      </c>
      <c r="J7552">
        <v>1994</v>
      </c>
      <c r="K7552">
        <v>9894</v>
      </c>
      <c r="L7552">
        <v>14</v>
      </c>
      <c r="M7552" t="s">
        <v>200</v>
      </c>
      <c r="N7552" t="s">
        <v>401</v>
      </c>
      <c r="O7552" t="s">
        <v>202</v>
      </c>
      <c r="P7552" t="s">
        <v>1176</v>
      </c>
    </row>
    <row r="7553" spans="1:16" x14ac:dyDescent="0.25">
      <c r="A7553">
        <v>9978</v>
      </c>
      <c r="B7553" t="s">
        <v>360</v>
      </c>
      <c r="E7553" t="s">
        <v>7827</v>
      </c>
      <c r="F7553" t="s">
        <v>347</v>
      </c>
      <c r="G7553" t="s">
        <v>7760</v>
      </c>
      <c r="H7553" t="s">
        <v>198</v>
      </c>
      <c r="I7553" t="s">
        <v>7761</v>
      </c>
      <c r="J7553">
        <v>1995</v>
      </c>
      <c r="K7553">
        <v>744390</v>
      </c>
      <c r="L7553">
        <v>14</v>
      </c>
      <c r="M7553" t="s">
        <v>200</v>
      </c>
      <c r="N7553" t="s">
        <v>364</v>
      </c>
      <c r="O7553" t="s">
        <v>202</v>
      </c>
      <c r="P7553" t="s">
        <v>365</v>
      </c>
    </row>
    <row r="7554" spans="1:16" x14ac:dyDescent="0.25">
      <c r="A7554">
        <v>9979</v>
      </c>
      <c r="B7554" t="s">
        <v>360</v>
      </c>
      <c r="E7554" t="s">
        <v>7828</v>
      </c>
      <c r="F7554" t="s">
        <v>347</v>
      </c>
      <c r="G7554" t="s">
        <v>7760</v>
      </c>
      <c r="H7554" t="s">
        <v>198</v>
      </c>
      <c r="I7554" t="s">
        <v>7761</v>
      </c>
      <c r="J7554">
        <v>1996</v>
      </c>
      <c r="K7554">
        <v>325899</v>
      </c>
      <c r="L7554">
        <v>14</v>
      </c>
      <c r="M7554" t="s">
        <v>200</v>
      </c>
      <c r="N7554" t="s">
        <v>364</v>
      </c>
      <c r="O7554" t="s">
        <v>202</v>
      </c>
      <c r="P7554" t="s">
        <v>365</v>
      </c>
    </row>
    <row r="7555" spans="1:16" x14ac:dyDescent="0.25">
      <c r="A7555">
        <v>9980</v>
      </c>
      <c r="B7555" t="s">
        <v>360</v>
      </c>
      <c r="E7555" t="s">
        <v>7829</v>
      </c>
      <c r="F7555" t="s">
        <v>347</v>
      </c>
      <c r="G7555" t="s">
        <v>7760</v>
      </c>
      <c r="H7555" t="s">
        <v>198</v>
      </c>
      <c r="I7555" t="s">
        <v>7761</v>
      </c>
      <c r="J7555">
        <v>1996</v>
      </c>
      <c r="K7555">
        <v>525875</v>
      </c>
      <c r="L7555">
        <v>14</v>
      </c>
      <c r="M7555" t="s">
        <v>200</v>
      </c>
      <c r="N7555" t="s">
        <v>364</v>
      </c>
      <c r="O7555" t="s">
        <v>202</v>
      </c>
      <c r="P7555" t="s">
        <v>365</v>
      </c>
    </row>
    <row r="7556" spans="1:16" x14ac:dyDescent="0.25">
      <c r="A7556">
        <v>9981</v>
      </c>
      <c r="B7556" t="s">
        <v>399</v>
      </c>
      <c r="E7556" t="s">
        <v>7830</v>
      </c>
      <c r="F7556" t="s">
        <v>347</v>
      </c>
      <c r="G7556" t="s">
        <v>7760</v>
      </c>
      <c r="H7556" t="s">
        <v>198</v>
      </c>
      <c r="I7556" t="s">
        <v>7761</v>
      </c>
      <c r="J7556">
        <v>1994</v>
      </c>
      <c r="K7556">
        <v>6853</v>
      </c>
      <c r="L7556">
        <v>14</v>
      </c>
      <c r="M7556" t="s">
        <v>200</v>
      </c>
      <c r="N7556" t="s">
        <v>401</v>
      </c>
      <c r="O7556" t="s">
        <v>202</v>
      </c>
      <c r="P7556" t="s">
        <v>7831</v>
      </c>
    </row>
    <row r="7557" spans="1:16" x14ac:dyDescent="0.25">
      <c r="A7557">
        <v>9982</v>
      </c>
      <c r="B7557" t="s">
        <v>360</v>
      </c>
      <c r="E7557" t="s">
        <v>7832</v>
      </c>
      <c r="F7557" t="s">
        <v>347</v>
      </c>
      <c r="G7557" t="s">
        <v>7760</v>
      </c>
      <c r="H7557" t="s">
        <v>198</v>
      </c>
      <c r="I7557" t="s">
        <v>7761</v>
      </c>
      <c r="J7557">
        <v>1999</v>
      </c>
      <c r="K7557">
        <v>4997146</v>
      </c>
      <c r="L7557">
        <v>14</v>
      </c>
      <c r="M7557" t="s">
        <v>200</v>
      </c>
      <c r="N7557" t="s">
        <v>364</v>
      </c>
      <c r="O7557" t="s">
        <v>202</v>
      </c>
      <c r="P7557" t="s">
        <v>365</v>
      </c>
    </row>
    <row r="7558" spans="1:16" x14ac:dyDescent="0.25">
      <c r="A7558">
        <v>9984</v>
      </c>
      <c r="B7558" t="s">
        <v>360</v>
      </c>
      <c r="E7558" t="s">
        <v>7833</v>
      </c>
      <c r="F7558" t="s">
        <v>347</v>
      </c>
      <c r="G7558" t="s">
        <v>7760</v>
      </c>
      <c r="H7558" t="s">
        <v>198</v>
      </c>
      <c r="I7558" t="s">
        <v>7761</v>
      </c>
      <c r="J7558">
        <v>1980</v>
      </c>
      <c r="K7558">
        <v>7679</v>
      </c>
      <c r="L7558">
        <v>14</v>
      </c>
      <c r="M7558" t="s">
        <v>200</v>
      </c>
      <c r="N7558" t="s">
        <v>364</v>
      </c>
      <c r="O7558" t="s">
        <v>202</v>
      </c>
      <c r="P7558" t="s">
        <v>365</v>
      </c>
    </row>
    <row r="7559" spans="1:16" x14ac:dyDescent="0.25">
      <c r="A7559">
        <v>9985</v>
      </c>
      <c r="B7559" t="s">
        <v>360</v>
      </c>
      <c r="E7559" t="s">
        <v>7834</v>
      </c>
      <c r="F7559" t="s">
        <v>347</v>
      </c>
      <c r="G7559" t="s">
        <v>7760</v>
      </c>
      <c r="H7559" t="s">
        <v>198</v>
      </c>
      <c r="I7559" t="s">
        <v>7761</v>
      </c>
      <c r="J7559">
        <v>1980</v>
      </c>
      <c r="K7559">
        <v>17455</v>
      </c>
      <c r="L7559">
        <v>14</v>
      </c>
      <c r="M7559" t="s">
        <v>200</v>
      </c>
      <c r="N7559" t="s">
        <v>364</v>
      </c>
      <c r="O7559" t="s">
        <v>202</v>
      </c>
      <c r="P7559" t="s">
        <v>365</v>
      </c>
    </row>
    <row r="7560" spans="1:16" x14ac:dyDescent="0.25">
      <c r="A7560">
        <v>9986</v>
      </c>
      <c r="B7560" t="s">
        <v>360</v>
      </c>
      <c r="E7560" t="s">
        <v>7835</v>
      </c>
      <c r="F7560" t="s">
        <v>347</v>
      </c>
      <c r="G7560" t="s">
        <v>7760</v>
      </c>
      <c r="H7560" t="s">
        <v>198</v>
      </c>
      <c r="I7560" t="s">
        <v>7761</v>
      </c>
      <c r="J7560">
        <v>1980</v>
      </c>
      <c r="K7560">
        <v>15866</v>
      </c>
      <c r="L7560">
        <v>14</v>
      </c>
      <c r="M7560" t="s">
        <v>200</v>
      </c>
      <c r="N7560" t="s">
        <v>364</v>
      </c>
      <c r="O7560" t="s">
        <v>202</v>
      </c>
      <c r="P7560" t="s">
        <v>365</v>
      </c>
    </row>
    <row r="7561" spans="1:16" x14ac:dyDescent="0.25">
      <c r="A7561">
        <v>9987</v>
      </c>
      <c r="B7561" t="s">
        <v>360</v>
      </c>
      <c r="E7561" t="s">
        <v>7836</v>
      </c>
      <c r="F7561" t="s">
        <v>347</v>
      </c>
      <c r="G7561" t="s">
        <v>7760</v>
      </c>
      <c r="H7561" t="s">
        <v>198</v>
      </c>
      <c r="I7561" t="s">
        <v>7761</v>
      </c>
      <c r="J7561">
        <v>1980</v>
      </c>
      <c r="K7561">
        <v>26595</v>
      </c>
      <c r="L7561">
        <v>14</v>
      </c>
      <c r="M7561" t="s">
        <v>200</v>
      </c>
      <c r="N7561" t="s">
        <v>364</v>
      </c>
      <c r="O7561" t="s">
        <v>202</v>
      </c>
      <c r="P7561" t="s">
        <v>365</v>
      </c>
    </row>
    <row r="7562" spans="1:16" x14ac:dyDescent="0.25">
      <c r="A7562">
        <v>9988</v>
      </c>
      <c r="B7562" t="s">
        <v>360</v>
      </c>
      <c r="E7562" t="s">
        <v>7837</v>
      </c>
      <c r="F7562" t="s">
        <v>347</v>
      </c>
      <c r="G7562" t="s">
        <v>7760</v>
      </c>
      <c r="H7562" t="s">
        <v>198</v>
      </c>
      <c r="I7562" t="s">
        <v>7761</v>
      </c>
      <c r="J7562">
        <v>1980</v>
      </c>
      <c r="K7562">
        <v>42577</v>
      </c>
      <c r="L7562">
        <v>14</v>
      </c>
      <c r="M7562" t="s">
        <v>200</v>
      </c>
      <c r="N7562" t="s">
        <v>364</v>
      </c>
      <c r="O7562" t="s">
        <v>202</v>
      </c>
      <c r="P7562" t="s">
        <v>365</v>
      </c>
    </row>
    <row r="7563" spans="1:16" x14ac:dyDescent="0.25">
      <c r="A7563">
        <v>9989</v>
      </c>
      <c r="B7563" t="s">
        <v>360</v>
      </c>
      <c r="E7563" t="s">
        <v>7838</v>
      </c>
      <c r="F7563" t="s">
        <v>347</v>
      </c>
      <c r="G7563" t="s">
        <v>7760</v>
      </c>
      <c r="H7563" t="s">
        <v>198</v>
      </c>
      <c r="I7563" t="s">
        <v>7761</v>
      </c>
      <c r="J7563">
        <v>1980</v>
      </c>
      <c r="K7563">
        <v>28623</v>
      </c>
      <c r="L7563">
        <v>14</v>
      </c>
      <c r="M7563" t="s">
        <v>200</v>
      </c>
      <c r="N7563" t="s">
        <v>364</v>
      </c>
      <c r="O7563" t="s">
        <v>202</v>
      </c>
      <c r="P7563" t="s">
        <v>365</v>
      </c>
    </row>
    <row r="7564" spans="1:16" x14ac:dyDescent="0.25">
      <c r="A7564">
        <v>9990</v>
      </c>
      <c r="B7564" t="s">
        <v>360</v>
      </c>
      <c r="E7564" t="s">
        <v>7839</v>
      </c>
      <c r="F7564" t="s">
        <v>347</v>
      </c>
      <c r="G7564" t="s">
        <v>7760</v>
      </c>
      <c r="H7564" t="s">
        <v>198</v>
      </c>
      <c r="I7564" t="s">
        <v>7761</v>
      </c>
      <c r="J7564">
        <v>1980</v>
      </c>
      <c r="K7564">
        <v>55333</v>
      </c>
      <c r="L7564">
        <v>14</v>
      </c>
      <c r="M7564" t="s">
        <v>200</v>
      </c>
      <c r="N7564" t="s">
        <v>364</v>
      </c>
      <c r="O7564" t="s">
        <v>202</v>
      </c>
      <c r="P7564" t="s">
        <v>365</v>
      </c>
    </row>
    <row r="7565" spans="1:16" x14ac:dyDescent="0.25">
      <c r="A7565">
        <v>9991</v>
      </c>
      <c r="B7565" t="s">
        <v>360</v>
      </c>
      <c r="E7565" t="s">
        <v>7840</v>
      </c>
      <c r="F7565" t="s">
        <v>347</v>
      </c>
      <c r="G7565" t="s">
        <v>7760</v>
      </c>
      <c r="H7565" t="s">
        <v>198</v>
      </c>
      <c r="I7565" t="s">
        <v>7761</v>
      </c>
      <c r="J7565">
        <v>1978</v>
      </c>
      <c r="K7565">
        <v>209844</v>
      </c>
      <c r="L7565">
        <v>14</v>
      </c>
      <c r="M7565" t="s">
        <v>200</v>
      </c>
      <c r="N7565" t="s">
        <v>364</v>
      </c>
      <c r="O7565" t="s">
        <v>202</v>
      </c>
      <c r="P7565" t="s">
        <v>365</v>
      </c>
    </row>
    <row r="7566" spans="1:16" x14ac:dyDescent="0.25">
      <c r="A7566">
        <v>9992</v>
      </c>
      <c r="B7566" t="s">
        <v>360</v>
      </c>
      <c r="E7566" t="s">
        <v>7841</v>
      </c>
      <c r="F7566" t="s">
        <v>347</v>
      </c>
      <c r="G7566" t="s">
        <v>7760</v>
      </c>
      <c r="H7566" t="s">
        <v>198</v>
      </c>
      <c r="I7566" t="s">
        <v>7761</v>
      </c>
      <c r="J7566">
        <v>1972</v>
      </c>
      <c r="K7566">
        <v>14871</v>
      </c>
      <c r="L7566">
        <v>14</v>
      </c>
      <c r="M7566" t="s">
        <v>200</v>
      </c>
      <c r="N7566" t="s">
        <v>364</v>
      </c>
      <c r="O7566" t="s">
        <v>202</v>
      </c>
      <c r="P7566" t="s">
        <v>365</v>
      </c>
    </row>
    <row r="7567" spans="1:16" x14ac:dyDescent="0.25">
      <c r="A7567">
        <v>9993</v>
      </c>
      <c r="B7567" t="s">
        <v>360</v>
      </c>
      <c r="E7567" t="s">
        <v>7842</v>
      </c>
      <c r="F7567" t="s">
        <v>347</v>
      </c>
      <c r="G7567" t="s">
        <v>7760</v>
      </c>
      <c r="H7567" t="s">
        <v>198</v>
      </c>
      <c r="I7567" t="s">
        <v>7761</v>
      </c>
      <c r="J7567">
        <v>1978</v>
      </c>
      <c r="K7567">
        <v>29124</v>
      </c>
      <c r="L7567">
        <v>14</v>
      </c>
      <c r="M7567" t="s">
        <v>200</v>
      </c>
      <c r="N7567" t="s">
        <v>364</v>
      </c>
      <c r="O7567" t="s">
        <v>202</v>
      </c>
      <c r="P7567" t="s">
        <v>365</v>
      </c>
    </row>
    <row r="7568" spans="1:16" x14ac:dyDescent="0.25">
      <c r="A7568">
        <v>9994</v>
      </c>
      <c r="B7568" t="s">
        <v>360</v>
      </c>
      <c r="E7568" t="s">
        <v>7843</v>
      </c>
      <c r="F7568" t="s">
        <v>347</v>
      </c>
      <c r="G7568" t="s">
        <v>7760</v>
      </c>
      <c r="H7568" t="s">
        <v>198</v>
      </c>
      <c r="I7568" t="s">
        <v>7761</v>
      </c>
      <c r="J7568">
        <v>1980</v>
      </c>
      <c r="K7568">
        <v>15687</v>
      </c>
      <c r="L7568">
        <v>14</v>
      </c>
      <c r="M7568" t="s">
        <v>200</v>
      </c>
      <c r="N7568" t="s">
        <v>364</v>
      </c>
      <c r="O7568" t="s">
        <v>202</v>
      </c>
      <c r="P7568" t="s">
        <v>365</v>
      </c>
    </row>
    <row r="7569" spans="1:16" x14ac:dyDescent="0.25">
      <c r="A7569">
        <v>9995</v>
      </c>
      <c r="B7569" t="s">
        <v>360</v>
      </c>
      <c r="E7569" t="s">
        <v>7844</v>
      </c>
      <c r="F7569" t="s">
        <v>347</v>
      </c>
      <c r="G7569" t="s">
        <v>7760</v>
      </c>
      <c r="H7569" t="s">
        <v>198</v>
      </c>
      <c r="I7569" t="s">
        <v>7761</v>
      </c>
      <c r="J7569">
        <v>1980</v>
      </c>
      <c r="K7569">
        <v>19108</v>
      </c>
      <c r="L7569">
        <v>14</v>
      </c>
      <c r="M7569" t="s">
        <v>200</v>
      </c>
      <c r="N7569" t="s">
        <v>364</v>
      </c>
      <c r="O7569" t="s">
        <v>202</v>
      </c>
      <c r="P7569" t="s">
        <v>365</v>
      </c>
    </row>
    <row r="7570" spans="1:16" x14ac:dyDescent="0.25">
      <c r="A7570">
        <v>9996</v>
      </c>
      <c r="B7570" t="s">
        <v>360</v>
      </c>
      <c r="E7570" t="s">
        <v>7845</v>
      </c>
      <c r="F7570" t="s">
        <v>347</v>
      </c>
      <c r="G7570" t="s">
        <v>7760</v>
      </c>
      <c r="H7570" t="s">
        <v>198</v>
      </c>
      <c r="I7570" t="s">
        <v>7761</v>
      </c>
      <c r="J7570">
        <v>1980</v>
      </c>
      <c r="K7570">
        <v>53948</v>
      </c>
      <c r="L7570">
        <v>14</v>
      </c>
      <c r="M7570" t="s">
        <v>200</v>
      </c>
      <c r="N7570" t="s">
        <v>364</v>
      </c>
      <c r="O7570" t="s">
        <v>202</v>
      </c>
      <c r="P7570" t="s">
        <v>365</v>
      </c>
    </row>
    <row r="7571" spans="1:16" x14ac:dyDescent="0.25">
      <c r="A7571">
        <v>9997</v>
      </c>
      <c r="B7571" t="s">
        <v>360</v>
      </c>
      <c r="E7571" t="s">
        <v>7846</v>
      </c>
      <c r="F7571" t="s">
        <v>347</v>
      </c>
      <c r="G7571" t="s">
        <v>7760</v>
      </c>
      <c r="H7571" t="s">
        <v>198</v>
      </c>
      <c r="I7571" t="s">
        <v>7761</v>
      </c>
      <c r="J7571">
        <v>1980</v>
      </c>
      <c r="K7571">
        <v>14130</v>
      </c>
      <c r="L7571">
        <v>14</v>
      </c>
      <c r="M7571" t="s">
        <v>200</v>
      </c>
      <c r="N7571" t="s">
        <v>364</v>
      </c>
      <c r="O7571" t="s">
        <v>202</v>
      </c>
      <c r="P7571" t="s">
        <v>365</v>
      </c>
    </row>
    <row r="7572" spans="1:16" x14ac:dyDescent="0.25">
      <c r="A7572">
        <v>9998</v>
      </c>
      <c r="B7572" t="s">
        <v>360</v>
      </c>
      <c r="E7572" t="s">
        <v>7847</v>
      </c>
      <c r="F7572" t="s">
        <v>347</v>
      </c>
      <c r="G7572" t="s">
        <v>7760</v>
      </c>
      <c r="H7572" t="s">
        <v>198</v>
      </c>
      <c r="I7572" t="s">
        <v>7761</v>
      </c>
      <c r="J7572">
        <v>1978</v>
      </c>
      <c r="K7572">
        <v>115417</v>
      </c>
      <c r="L7572">
        <v>14</v>
      </c>
      <c r="M7572" t="s">
        <v>200</v>
      </c>
      <c r="N7572" t="s">
        <v>364</v>
      </c>
      <c r="O7572" t="s">
        <v>202</v>
      </c>
      <c r="P7572" t="s">
        <v>365</v>
      </c>
    </row>
    <row r="7573" spans="1:16" x14ac:dyDescent="0.25">
      <c r="A7573">
        <v>9999</v>
      </c>
      <c r="B7573" t="s">
        <v>360</v>
      </c>
      <c r="E7573" t="s">
        <v>7848</v>
      </c>
      <c r="F7573" t="s">
        <v>347</v>
      </c>
      <c r="G7573" t="s">
        <v>7760</v>
      </c>
      <c r="H7573" t="s">
        <v>198</v>
      </c>
      <c r="I7573" t="s">
        <v>7761</v>
      </c>
      <c r="J7573">
        <v>1980</v>
      </c>
      <c r="K7573">
        <v>297351</v>
      </c>
      <c r="L7573">
        <v>14</v>
      </c>
      <c r="M7573" t="s">
        <v>200</v>
      </c>
      <c r="N7573" t="s">
        <v>364</v>
      </c>
      <c r="O7573" t="s">
        <v>202</v>
      </c>
      <c r="P7573" t="s">
        <v>365</v>
      </c>
    </row>
    <row r="7574" spans="1:16" x14ac:dyDescent="0.25">
      <c r="A7574">
        <v>10000</v>
      </c>
      <c r="B7574" t="s">
        <v>360</v>
      </c>
      <c r="E7574" t="s">
        <v>7849</v>
      </c>
      <c r="F7574" t="s">
        <v>347</v>
      </c>
      <c r="G7574" t="s">
        <v>7760</v>
      </c>
      <c r="H7574" t="s">
        <v>198</v>
      </c>
      <c r="I7574" t="s">
        <v>7761</v>
      </c>
      <c r="J7574">
        <v>1980</v>
      </c>
      <c r="K7574">
        <v>12661</v>
      </c>
      <c r="L7574">
        <v>14</v>
      </c>
      <c r="M7574" t="s">
        <v>200</v>
      </c>
      <c r="N7574" t="s">
        <v>364</v>
      </c>
      <c r="O7574" t="s">
        <v>202</v>
      </c>
      <c r="P7574" t="s">
        <v>365</v>
      </c>
    </row>
    <row r="7575" spans="1:16" x14ac:dyDescent="0.25">
      <c r="A7575">
        <v>10001</v>
      </c>
      <c r="B7575" t="s">
        <v>360</v>
      </c>
      <c r="E7575" t="s">
        <v>7850</v>
      </c>
      <c r="F7575" t="s">
        <v>347</v>
      </c>
      <c r="G7575" t="s">
        <v>7760</v>
      </c>
      <c r="H7575" t="s">
        <v>198</v>
      </c>
      <c r="I7575" t="s">
        <v>7761</v>
      </c>
      <c r="J7575">
        <v>1980</v>
      </c>
      <c r="K7575">
        <v>64845</v>
      </c>
      <c r="L7575">
        <v>14</v>
      </c>
      <c r="M7575" t="s">
        <v>200</v>
      </c>
      <c r="N7575" t="s">
        <v>364</v>
      </c>
      <c r="O7575" t="s">
        <v>202</v>
      </c>
      <c r="P7575" t="s">
        <v>365</v>
      </c>
    </row>
    <row r="7576" spans="1:16" x14ac:dyDescent="0.25">
      <c r="A7576">
        <v>10002</v>
      </c>
      <c r="B7576" t="s">
        <v>360</v>
      </c>
      <c r="E7576" t="s">
        <v>7851</v>
      </c>
      <c r="F7576" t="s">
        <v>347</v>
      </c>
      <c r="G7576" t="s">
        <v>7760</v>
      </c>
      <c r="H7576" t="s">
        <v>198</v>
      </c>
      <c r="I7576" t="s">
        <v>7761</v>
      </c>
      <c r="J7576">
        <v>1978</v>
      </c>
      <c r="K7576">
        <v>27995</v>
      </c>
      <c r="L7576">
        <v>14</v>
      </c>
      <c r="M7576" t="s">
        <v>200</v>
      </c>
      <c r="N7576" t="s">
        <v>364</v>
      </c>
      <c r="O7576" t="s">
        <v>202</v>
      </c>
      <c r="P7576" t="s">
        <v>365</v>
      </c>
    </row>
    <row r="7577" spans="1:16" x14ac:dyDescent="0.25">
      <c r="A7577">
        <v>10003</v>
      </c>
      <c r="B7577" t="s">
        <v>360</v>
      </c>
      <c r="E7577" t="s">
        <v>7852</v>
      </c>
      <c r="F7577" t="s">
        <v>347</v>
      </c>
      <c r="G7577" t="s">
        <v>7760</v>
      </c>
      <c r="H7577" t="s">
        <v>198</v>
      </c>
      <c r="I7577" t="s">
        <v>7761</v>
      </c>
      <c r="J7577">
        <v>1980</v>
      </c>
      <c r="K7577">
        <v>23650</v>
      </c>
      <c r="L7577">
        <v>14</v>
      </c>
      <c r="M7577" t="s">
        <v>200</v>
      </c>
      <c r="N7577" t="s">
        <v>364</v>
      </c>
      <c r="O7577" t="s">
        <v>202</v>
      </c>
      <c r="P7577" t="s">
        <v>365</v>
      </c>
    </row>
    <row r="7578" spans="1:16" x14ac:dyDescent="0.25">
      <c r="A7578">
        <v>10005</v>
      </c>
      <c r="B7578" t="s">
        <v>360</v>
      </c>
      <c r="E7578" t="s">
        <v>7853</v>
      </c>
      <c r="F7578" t="s">
        <v>347</v>
      </c>
      <c r="G7578" t="s">
        <v>7760</v>
      </c>
      <c r="H7578" t="s">
        <v>198</v>
      </c>
      <c r="I7578" t="s">
        <v>7761</v>
      </c>
      <c r="J7578">
        <v>1978</v>
      </c>
      <c r="K7578">
        <v>22186</v>
      </c>
      <c r="L7578">
        <v>14</v>
      </c>
      <c r="M7578" t="s">
        <v>200</v>
      </c>
      <c r="N7578" t="s">
        <v>364</v>
      </c>
      <c r="O7578" t="s">
        <v>202</v>
      </c>
      <c r="P7578" t="s">
        <v>365</v>
      </c>
    </row>
    <row r="7579" spans="1:16" x14ac:dyDescent="0.25">
      <c r="A7579">
        <v>10006</v>
      </c>
      <c r="B7579" t="s">
        <v>360</v>
      </c>
      <c r="E7579" t="s">
        <v>7854</v>
      </c>
      <c r="F7579" t="s">
        <v>347</v>
      </c>
      <c r="G7579" t="s">
        <v>7760</v>
      </c>
      <c r="H7579" t="s">
        <v>198</v>
      </c>
      <c r="I7579" t="s">
        <v>7761</v>
      </c>
      <c r="J7579">
        <v>1972</v>
      </c>
      <c r="K7579">
        <v>16264</v>
      </c>
      <c r="L7579">
        <v>14</v>
      </c>
      <c r="M7579" t="s">
        <v>200</v>
      </c>
      <c r="N7579" t="s">
        <v>364</v>
      </c>
      <c r="O7579" t="s">
        <v>202</v>
      </c>
      <c r="P7579" t="s">
        <v>365</v>
      </c>
    </row>
    <row r="7580" spans="1:16" x14ac:dyDescent="0.25">
      <c r="A7580">
        <v>10007</v>
      </c>
      <c r="B7580" t="s">
        <v>360</v>
      </c>
      <c r="E7580" t="s">
        <v>7855</v>
      </c>
      <c r="F7580" t="s">
        <v>347</v>
      </c>
      <c r="G7580" t="s">
        <v>7760</v>
      </c>
      <c r="H7580" t="s">
        <v>198</v>
      </c>
      <c r="I7580" t="s">
        <v>7761</v>
      </c>
      <c r="J7580">
        <v>1980</v>
      </c>
      <c r="K7580">
        <v>16570</v>
      </c>
      <c r="L7580">
        <v>14</v>
      </c>
      <c r="M7580" t="s">
        <v>200</v>
      </c>
      <c r="N7580" t="s">
        <v>364</v>
      </c>
      <c r="O7580" t="s">
        <v>202</v>
      </c>
      <c r="P7580" t="s">
        <v>365</v>
      </c>
    </row>
    <row r="7581" spans="1:16" x14ac:dyDescent="0.25">
      <c r="A7581">
        <v>10008</v>
      </c>
      <c r="B7581" t="s">
        <v>360</v>
      </c>
      <c r="E7581" t="s">
        <v>7856</v>
      </c>
      <c r="F7581" t="s">
        <v>347</v>
      </c>
      <c r="G7581" t="s">
        <v>7760</v>
      </c>
      <c r="H7581" t="s">
        <v>198</v>
      </c>
      <c r="I7581" t="s">
        <v>7761</v>
      </c>
      <c r="J7581">
        <v>1980</v>
      </c>
      <c r="K7581">
        <v>16111</v>
      </c>
      <c r="L7581">
        <v>14</v>
      </c>
      <c r="M7581" t="s">
        <v>200</v>
      </c>
      <c r="N7581" t="s">
        <v>364</v>
      </c>
      <c r="O7581" t="s">
        <v>202</v>
      </c>
      <c r="P7581" t="s">
        <v>365</v>
      </c>
    </row>
    <row r="7582" spans="1:16" x14ac:dyDescent="0.25">
      <c r="A7582">
        <v>10009</v>
      </c>
      <c r="B7582" t="s">
        <v>360</v>
      </c>
      <c r="E7582" t="s">
        <v>7857</v>
      </c>
      <c r="F7582" t="s">
        <v>347</v>
      </c>
      <c r="G7582" t="s">
        <v>7760</v>
      </c>
      <c r="H7582" t="s">
        <v>198</v>
      </c>
      <c r="I7582" t="s">
        <v>7761</v>
      </c>
      <c r="J7582">
        <v>1972</v>
      </c>
      <c r="K7582">
        <v>34713</v>
      </c>
      <c r="L7582">
        <v>14</v>
      </c>
      <c r="M7582" t="s">
        <v>200</v>
      </c>
      <c r="N7582" t="s">
        <v>364</v>
      </c>
      <c r="O7582" t="s">
        <v>202</v>
      </c>
      <c r="P7582" t="s">
        <v>365</v>
      </c>
    </row>
    <row r="7583" spans="1:16" x14ac:dyDescent="0.25">
      <c r="A7583">
        <v>10011</v>
      </c>
      <c r="B7583" t="s">
        <v>360</v>
      </c>
      <c r="E7583" t="s">
        <v>7858</v>
      </c>
      <c r="F7583" t="s">
        <v>347</v>
      </c>
      <c r="G7583" t="s">
        <v>7760</v>
      </c>
      <c r="H7583" t="s">
        <v>198</v>
      </c>
      <c r="I7583" t="s">
        <v>7761</v>
      </c>
      <c r="J7583">
        <v>1980</v>
      </c>
      <c r="K7583">
        <v>27328</v>
      </c>
      <c r="L7583">
        <v>14</v>
      </c>
      <c r="M7583" t="s">
        <v>200</v>
      </c>
      <c r="N7583" t="s">
        <v>364</v>
      </c>
      <c r="O7583" t="s">
        <v>202</v>
      </c>
      <c r="P7583" t="s">
        <v>365</v>
      </c>
    </row>
    <row r="7584" spans="1:16" x14ac:dyDescent="0.25">
      <c r="A7584">
        <v>10012</v>
      </c>
      <c r="B7584" t="s">
        <v>360</v>
      </c>
      <c r="E7584" t="s">
        <v>617</v>
      </c>
      <c r="F7584" t="s">
        <v>347</v>
      </c>
      <c r="G7584" t="s">
        <v>7760</v>
      </c>
      <c r="H7584" t="s">
        <v>198</v>
      </c>
      <c r="I7584" t="s">
        <v>7761</v>
      </c>
      <c r="J7584">
        <v>1980</v>
      </c>
      <c r="K7584">
        <v>7293</v>
      </c>
      <c r="L7584">
        <v>14</v>
      </c>
      <c r="M7584" t="s">
        <v>200</v>
      </c>
      <c r="N7584" t="s">
        <v>364</v>
      </c>
      <c r="O7584" t="s">
        <v>202</v>
      </c>
      <c r="P7584" t="s">
        <v>365</v>
      </c>
    </row>
    <row r="7585" spans="1:16" x14ac:dyDescent="0.25">
      <c r="A7585">
        <v>10013</v>
      </c>
      <c r="B7585" t="s">
        <v>399</v>
      </c>
      <c r="E7585" t="s">
        <v>7859</v>
      </c>
      <c r="F7585" t="s">
        <v>347</v>
      </c>
      <c r="G7585" t="s">
        <v>7760</v>
      </c>
      <c r="H7585" t="s">
        <v>198</v>
      </c>
      <c r="I7585" t="s">
        <v>7761</v>
      </c>
      <c r="J7585">
        <v>1995</v>
      </c>
      <c r="K7585">
        <v>15693</v>
      </c>
      <c r="L7585">
        <v>14</v>
      </c>
      <c r="M7585" t="s">
        <v>200</v>
      </c>
      <c r="N7585" t="s">
        <v>401</v>
      </c>
      <c r="O7585" t="s">
        <v>202</v>
      </c>
      <c r="P7585" t="s">
        <v>6315</v>
      </c>
    </row>
    <row r="7586" spans="1:16" x14ac:dyDescent="0.25">
      <c r="A7586">
        <v>10014</v>
      </c>
      <c r="B7586" t="s">
        <v>360</v>
      </c>
      <c r="E7586" t="s">
        <v>7860</v>
      </c>
      <c r="F7586" t="s">
        <v>347</v>
      </c>
      <c r="G7586" t="s">
        <v>7760</v>
      </c>
      <c r="H7586" t="s">
        <v>198</v>
      </c>
      <c r="I7586" t="s">
        <v>7761</v>
      </c>
      <c r="J7586">
        <v>1996</v>
      </c>
      <c r="K7586">
        <v>352899</v>
      </c>
      <c r="L7586">
        <v>14</v>
      </c>
      <c r="M7586" t="s">
        <v>200</v>
      </c>
      <c r="N7586" t="s">
        <v>364</v>
      </c>
      <c r="O7586" t="s">
        <v>202</v>
      </c>
      <c r="P7586" t="s">
        <v>365</v>
      </c>
    </row>
    <row r="7587" spans="1:16" x14ac:dyDescent="0.25">
      <c r="A7587">
        <v>10015</v>
      </c>
      <c r="B7587" t="s">
        <v>360</v>
      </c>
      <c r="E7587" t="s">
        <v>7861</v>
      </c>
      <c r="F7587" t="s">
        <v>347</v>
      </c>
      <c r="G7587" t="s">
        <v>7760</v>
      </c>
      <c r="H7587" t="s">
        <v>198</v>
      </c>
      <c r="I7587" t="s">
        <v>7761</v>
      </c>
      <c r="J7587">
        <v>1996</v>
      </c>
      <c r="K7587">
        <v>685609</v>
      </c>
      <c r="L7587">
        <v>14</v>
      </c>
      <c r="M7587" t="s">
        <v>200</v>
      </c>
      <c r="N7587" t="s">
        <v>364</v>
      </c>
      <c r="O7587" t="s">
        <v>202</v>
      </c>
      <c r="P7587" t="s">
        <v>365</v>
      </c>
    </row>
    <row r="7588" spans="1:16" x14ac:dyDescent="0.25">
      <c r="A7588">
        <v>10016</v>
      </c>
      <c r="B7588" t="s">
        <v>360</v>
      </c>
      <c r="E7588" t="s">
        <v>7862</v>
      </c>
      <c r="F7588" t="s">
        <v>347</v>
      </c>
      <c r="G7588" t="s">
        <v>7760</v>
      </c>
      <c r="H7588" t="s">
        <v>198</v>
      </c>
      <c r="I7588" t="s">
        <v>7761</v>
      </c>
      <c r="J7588">
        <v>1996</v>
      </c>
      <c r="K7588">
        <v>291383</v>
      </c>
      <c r="L7588">
        <v>14</v>
      </c>
      <c r="M7588" t="s">
        <v>200</v>
      </c>
      <c r="N7588" t="s">
        <v>364</v>
      </c>
      <c r="O7588" t="s">
        <v>202</v>
      </c>
      <c r="P7588" t="s">
        <v>365</v>
      </c>
    </row>
    <row r="7589" spans="1:16" x14ac:dyDescent="0.25">
      <c r="A7589">
        <v>10017</v>
      </c>
      <c r="B7589" t="s">
        <v>360</v>
      </c>
      <c r="E7589" t="s">
        <v>7863</v>
      </c>
      <c r="F7589" t="s">
        <v>347</v>
      </c>
      <c r="G7589" t="s">
        <v>7760</v>
      </c>
      <c r="H7589" t="s">
        <v>198</v>
      </c>
      <c r="I7589" t="s">
        <v>7761</v>
      </c>
      <c r="J7589">
        <v>1996</v>
      </c>
      <c r="K7589">
        <v>980971</v>
      </c>
      <c r="L7589">
        <v>14</v>
      </c>
      <c r="M7589" t="s">
        <v>200</v>
      </c>
      <c r="N7589" t="s">
        <v>364</v>
      </c>
      <c r="O7589" t="s">
        <v>202</v>
      </c>
      <c r="P7589" t="s">
        <v>365</v>
      </c>
    </row>
    <row r="7590" spans="1:16" x14ac:dyDescent="0.25">
      <c r="A7590">
        <v>10018</v>
      </c>
      <c r="B7590" t="s">
        <v>360</v>
      </c>
      <c r="E7590" t="s">
        <v>7864</v>
      </c>
      <c r="F7590" t="s">
        <v>347</v>
      </c>
      <c r="G7590" t="s">
        <v>7760</v>
      </c>
      <c r="H7590" t="s">
        <v>198</v>
      </c>
      <c r="I7590" t="s">
        <v>7761</v>
      </c>
      <c r="J7590">
        <v>1996</v>
      </c>
      <c r="K7590">
        <v>144301</v>
      </c>
      <c r="L7590">
        <v>14</v>
      </c>
      <c r="M7590" t="s">
        <v>200</v>
      </c>
      <c r="N7590" t="s">
        <v>364</v>
      </c>
      <c r="O7590" t="s">
        <v>202</v>
      </c>
      <c r="P7590" t="s">
        <v>365</v>
      </c>
    </row>
    <row r="7591" spans="1:16" x14ac:dyDescent="0.25">
      <c r="A7591">
        <v>10019</v>
      </c>
      <c r="B7591" t="s">
        <v>360</v>
      </c>
      <c r="E7591" t="s">
        <v>7865</v>
      </c>
      <c r="F7591" t="s">
        <v>347</v>
      </c>
      <c r="G7591" t="s">
        <v>7760</v>
      </c>
      <c r="H7591" t="s">
        <v>198</v>
      </c>
      <c r="I7591" t="s">
        <v>7761</v>
      </c>
      <c r="J7591">
        <v>1997</v>
      </c>
      <c r="K7591">
        <v>393836</v>
      </c>
      <c r="L7591">
        <v>14</v>
      </c>
      <c r="M7591" t="s">
        <v>200</v>
      </c>
      <c r="N7591" t="s">
        <v>364</v>
      </c>
      <c r="O7591" t="s">
        <v>202</v>
      </c>
      <c r="P7591" t="s">
        <v>365</v>
      </c>
    </row>
    <row r="7592" spans="1:16" x14ac:dyDescent="0.25">
      <c r="A7592">
        <v>10020</v>
      </c>
      <c r="B7592" t="s">
        <v>360</v>
      </c>
      <c r="E7592" t="s">
        <v>7866</v>
      </c>
      <c r="F7592" t="s">
        <v>347</v>
      </c>
      <c r="G7592" t="s">
        <v>7760</v>
      </c>
      <c r="H7592" t="s">
        <v>198</v>
      </c>
      <c r="I7592" t="s">
        <v>7761</v>
      </c>
      <c r="J7592">
        <v>1997</v>
      </c>
      <c r="K7592">
        <v>460007</v>
      </c>
      <c r="L7592">
        <v>14</v>
      </c>
      <c r="M7592" t="s">
        <v>200</v>
      </c>
      <c r="N7592" t="s">
        <v>364</v>
      </c>
      <c r="O7592" t="s">
        <v>202</v>
      </c>
      <c r="P7592" t="s">
        <v>365</v>
      </c>
    </row>
    <row r="7593" spans="1:16" x14ac:dyDescent="0.25">
      <c r="A7593">
        <v>10021</v>
      </c>
      <c r="B7593" t="s">
        <v>360</v>
      </c>
      <c r="E7593" t="s">
        <v>7867</v>
      </c>
      <c r="F7593" t="s">
        <v>347</v>
      </c>
      <c r="G7593" t="s">
        <v>7760</v>
      </c>
      <c r="H7593" t="s">
        <v>198</v>
      </c>
      <c r="I7593" t="s">
        <v>7761</v>
      </c>
      <c r="J7593">
        <v>1961</v>
      </c>
      <c r="K7593">
        <v>1687</v>
      </c>
      <c r="L7593">
        <v>14</v>
      </c>
      <c r="M7593" t="s">
        <v>200</v>
      </c>
      <c r="N7593" t="s">
        <v>364</v>
      </c>
      <c r="O7593" t="s">
        <v>202</v>
      </c>
      <c r="P7593" t="s">
        <v>365</v>
      </c>
    </row>
    <row r="7594" spans="1:16" x14ac:dyDescent="0.25">
      <c r="A7594">
        <v>10022</v>
      </c>
      <c r="B7594" t="s">
        <v>360</v>
      </c>
      <c r="E7594" t="s">
        <v>7868</v>
      </c>
      <c r="F7594" t="s">
        <v>347</v>
      </c>
      <c r="G7594" t="s">
        <v>7760</v>
      </c>
      <c r="H7594" t="s">
        <v>198</v>
      </c>
      <c r="I7594" t="s">
        <v>7761</v>
      </c>
      <c r="J7594">
        <v>1972</v>
      </c>
      <c r="K7594">
        <v>23333</v>
      </c>
      <c r="L7594">
        <v>14</v>
      </c>
      <c r="M7594" t="s">
        <v>200</v>
      </c>
      <c r="N7594" t="s">
        <v>364</v>
      </c>
      <c r="O7594" t="s">
        <v>202</v>
      </c>
      <c r="P7594" t="s">
        <v>365</v>
      </c>
    </row>
    <row r="7595" spans="1:16" x14ac:dyDescent="0.25">
      <c r="A7595">
        <v>10023</v>
      </c>
      <c r="B7595" t="s">
        <v>360</v>
      </c>
      <c r="E7595" t="s">
        <v>7869</v>
      </c>
      <c r="F7595" t="s">
        <v>347</v>
      </c>
      <c r="G7595" t="s">
        <v>7760</v>
      </c>
      <c r="H7595" t="s">
        <v>198</v>
      </c>
      <c r="I7595" t="s">
        <v>7761</v>
      </c>
      <c r="J7595">
        <v>1964</v>
      </c>
      <c r="K7595">
        <v>1188</v>
      </c>
      <c r="L7595">
        <v>14</v>
      </c>
      <c r="M7595" t="s">
        <v>200</v>
      </c>
      <c r="N7595" t="s">
        <v>364</v>
      </c>
      <c r="O7595" t="s">
        <v>202</v>
      </c>
      <c r="P7595" t="s">
        <v>365</v>
      </c>
    </row>
    <row r="7596" spans="1:16" x14ac:dyDescent="0.25">
      <c r="A7596">
        <v>10024</v>
      </c>
      <c r="B7596" t="s">
        <v>360</v>
      </c>
      <c r="E7596" t="s">
        <v>7870</v>
      </c>
      <c r="F7596" t="s">
        <v>347</v>
      </c>
      <c r="G7596" t="s">
        <v>7760</v>
      </c>
      <c r="H7596" t="s">
        <v>198</v>
      </c>
      <c r="I7596" t="s">
        <v>7761</v>
      </c>
      <c r="J7596">
        <v>1964</v>
      </c>
      <c r="K7596">
        <v>6295</v>
      </c>
      <c r="L7596">
        <v>14</v>
      </c>
      <c r="M7596" t="s">
        <v>200</v>
      </c>
      <c r="N7596" t="s">
        <v>364</v>
      </c>
      <c r="O7596" t="s">
        <v>202</v>
      </c>
      <c r="P7596" t="s">
        <v>365</v>
      </c>
    </row>
    <row r="7597" spans="1:16" x14ac:dyDescent="0.25">
      <c r="A7597">
        <v>10025</v>
      </c>
      <c r="B7597" t="s">
        <v>360</v>
      </c>
      <c r="E7597" t="s">
        <v>7871</v>
      </c>
      <c r="F7597" t="s">
        <v>347</v>
      </c>
      <c r="G7597" t="s">
        <v>7760</v>
      </c>
      <c r="H7597" t="s">
        <v>198</v>
      </c>
      <c r="I7597" t="s">
        <v>7761</v>
      </c>
      <c r="J7597">
        <v>1966</v>
      </c>
      <c r="K7597">
        <v>385109</v>
      </c>
      <c r="L7597">
        <v>14</v>
      </c>
      <c r="M7597" t="s">
        <v>200</v>
      </c>
      <c r="N7597" t="s">
        <v>364</v>
      </c>
      <c r="O7597" t="s">
        <v>202</v>
      </c>
      <c r="P7597" t="s">
        <v>365</v>
      </c>
    </row>
    <row r="7598" spans="1:16" x14ac:dyDescent="0.25">
      <c r="A7598">
        <v>10026</v>
      </c>
      <c r="B7598" t="s">
        <v>360</v>
      </c>
      <c r="E7598" t="s">
        <v>7872</v>
      </c>
      <c r="F7598" t="s">
        <v>347</v>
      </c>
      <c r="G7598" t="s">
        <v>7760</v>
      </c>
      <c r="H7598" t="s">
        <v>198</v>
      </c>
      <c r="I7598" t="s">
        <v>7761</v>
      </c>
      <c r="J7598">
        <v>1968</v>
      </c>
      <c r="K7598">
        <v>4967</v>
      </c>
      <c r="L7598">
        <v>14</v>
      </c>
      <c r="M7598" t="s">
        <v>200</v>
      </c>
      <c r="N7598" t="s">
        <v>364</v>
      </c>
      <c r="O7598" t="s">
        <v>202</v>
      </c>
      <c r="P7598" t="s">
        <v>365</v>
      </c>
    </row>
    <row r="7599" spans="1:16" x14ac:dyDescent="0.25">
      <c r="A7599">
        <v>10027</v>
      </c>
      <c r="B7599" t="s">
        <v>360</v>
      </c>
      <c r="E7599" t="s">
        <v>7873</v>
      </c>
      <c r="F7599" t="s">
        <v>347</v>
      </c>
      <c r="G7599" t="s">
        <v>7760</v>
      </c>
      <c r="H7599" t="s">
        <v>198</v>
      </c>
      <c r="I7599" t="s">
        <v>7761</v>
      </c>
      <c r="J7599">
        <v>1968</v>
      </c>
      <c r="K7599">
        <v>14090</v>
      </c>
      <c r="L7599">
        <v>14</v>
      </c>
      <c r="M7599" t="s">
        <v>200</v>
      </c>
      <c r="N7599" t="s">
        <v>364</v>
      </c>
      <c r="O7599" t="s">
        <v>202</v>
      </c>
      <c r="P7599" t="s">
        <v>365</v>
      </c>
    </row>
    <row r="7600" spans="1:16" x14ac:dyDescent="0.25">
      <c r="A7600">
        <v>10028</v>
      </c>
      <c r="B7600" t="s">
        <v>360</v>
      </c>
      <c r="E7600" t="s">
        <v>7874</v>
      </c>
      <c r="F7600" t="s">
        <v>347</v>
      </c>
      <c r="G7600" t="s">
        <v>7760</v>
      </c>
      <c r="H7600" t="s">
        <v>198</v>
      </c>
      <c r="I7600" t="s">
        <v>7761</v>
      </c>
      <c r="J7600">
        <v>1966</v>
      </c>
      <c r="K7600">
        <v>7544</v>
      </c>
      <c r="L7600">
        <v>14</v>
      </c>
      <c r="M7600" t="s">
        <v>200</v>
      </c>
      <c r="N7600" t="s">
        <v>364</v>
      </c>
      <c r="O7600" t="s">
        <v>202</v>
      </c>
      <c r="P7600" t="s">
        <v>365</v>
      </c>
    </row>
    <row r="7601" spans="1:16" x14ac:dyDescent="0.25">
      <c r="A7601">
        <v>10029</v>
      </c>
      <c r="B7601" t="s">
        <v>360</v>
      </c>
      <c r="E7601" t="s">
        <v>7875</v>
      </c>
      <c r="F7601" t="s">
        <v>347</v>
      </c>
      <c r="G7601" t="s">
        <v>7760</v>
      </c>
      <c r="H7601" t="s">
        <v>198</v>
      </c>
      <c r="I7601" t="s">
        <v>7761</v>
      </c>
      <c r="J7601">
        <v>1958</v>
      </c>
      <c r="K7601">
        <v>13550</v>
      </c>
      <c r="L7601">
        <v>14</v>
      </c>
      <c r="M7601" t="s">
        <v>200</v>
      </c>
      <c r="N7601" t="s">
        <v>364</v>
      </c>
      <c r="O7601" t="s">
        <v>202</v>
      </c>
      <c r="P7601" t="s">
        <v>365</v>
      </c>
    </row>
    <row r="7602" spans="1:16" x14ac:dyDescent="0.25">
      <c r="A7602">
        <v>10032</v>
      </c>
      <c r="B7602" t="s">
        <v>360</v>
      </c>
      <c r="E7602" t="s">
        <v>7876</v>
      </c>
      <c r="F7602" t="s">
        <v>347</v>
      </c>
      <c r="G7602" t="s">
        <v>7760</v>
      </c>
      <c r="H7602" t="s">
        <v>198</v>
      </c>
      <c r="I7602" t="s">
        <v>7761</v>
      </c>
      <c r="J7602">
        <v>1977</v>
      </c>
      <c r="K7602">
        <v>71385</v>
      </c>
      <c r="L7602">
        <v>14</v>
      </c>
      <c r="M7602" t="s">
        <v>200</v>
      </c>
      <c r="N7602" t="s">
        <v>364</v>
      </c>
      <c r="O7602" t="s">
        <v>202</v>
      </c>
      <c r="P7602" t="s">
        <v>365</v>
      </c>
    </row>
    <row r="7603" spans="1:16" x14ac:dyDescent="0.25">
      <c r="A7603">
        <v>10033</v>
      </c>
      <c r="B7603" t="s">
        <v>360</v>
      </c>
      <c r="E7603" t="s">
        <v>7877</v>
      </c>
      <c r="F7603" t="s">
        <v>347</v>
      </c>
      <c r="G7603" t="s">
        <v>7760</v>
      </c>
      <c r="H7603" t="s">
        <v>198</v>
      </c>
      <c r="I7603" t="s">
        <v>7761</v>
      </c>
      <c r="J7603">
        <v>1967</v>
      </c>
      <c r="K7603">
        <v>60033</v>
      </c>
      <c r="L7603">
        <v>14</v>
      </c>
      <c r="M7603" t="s">
        <v>200</v>
      </c>
      <c r="N7603" t="s">
        <v>364</v>
      </c>
      <c r="O7603" t="s">
        <v>202</v>
      </c>
      <c r="P7603" t="s">
        <v>365</v>
      </c>
    </row>
    <row r="7604" spans="1:16" x14ac:dyDescent="0.25">
      <c r="A7604">
        <v>10034</v>
      </c>
      <c r="B7604" t="s">
        <v>360</v>
      </c>
      <c r="E7604" t="s">
        <v>7878</v>
      </c>
      <c r="F7604" t="s">
        <v>347</v>
      </c>
      <c r="G7604" t="s">
        <v>7760</v>
      </c>
      <c r="H7604" t="s">
        <v>198</v>
      </c>
      <c r="I7604" t="s">
        <v>7761</v>
      </c>
      <c r="J7604">
        <v>1980</v>
      </c>
      <c r="K7604">
        <v>32408</v>
      </c>
      <c r="L7604">
        <v>14</v>
      </c>
      <c r="M7604" t="s">
        <v>200</v>
      </c>
      <c r="N7604" t="s">
        <v>364</v>
      </c>
      <c r="O7604" t="s">
        <v>202</v>
      </c>
      <c r="P7604" t="s">
        <v>365</v>
      </c>
    </row>
    <row r="7605" spans="1:16" x14ac:dyDescent="0.25">
      <c r="A7605">
        <v>10035</v>
      </c>
      <c r="B7605" t="s">
        <v>360</v>
      </c>
      <c r="E7605" t="s">
        <v>7879</v>
      </c>
      <c r="F7605" t="s">
        <v>347</v>
      </c>
      <c r="G7605" t="s">
        <v>7760</v>
      </c>
      <c r="H7605" t="s">
        <v>198</v>
      </c>
      <c r="I7605" t="s">
        <v>7761</v>
      </c>
      <c r="J7605">
        <v>1980</v>
      </c>
      <c r="K7605">
        <v>41525</v>
      </c>
      <c r="L7605">
        <v>14</v>
      </c>
      <c r="M7605" t="s">
        <v>200</v>
      </c>
      <c r="N7605" t="s">
        <v>364</v>
      </c>
      <c r="O7605" t="s">
        <v>202</v>
      </c>
      <c r="P7605" t="s">
        <v>365</v>
      </c>
    </row>
    <row r="7606" spans="1:16" x14ac:dyDescent="0.25">
      <c r="A7606">
        <v>10036</v>
      </c>
      <c r="B7606" t="s">
        <v>360</v>
      </c>
      <c r="E7606" t="s">
        <v>7880</v>
      </c>
      <c r="F7606" t="s">
        <v>347</v>
      </c>
      <c r="G7606" t="s">
        <v>7760</v>
      </c>
      <c r="H7606" t="s">
        <v>198</v>
      </c>
      <c r="I7606" t="s">
        <v>7761</v>
      </c>
      <c r="J7606">
        <v>1990</v>
      </c>
      <c r="K7606">
        <v>285385</v>
      </c>
      <c r="L7606">
        <v>14</v>
      </c>
      <c r="M7606" t="s">
        <v>200</v>
      </c>
      <c r="N7606" t="s">
        <v>364</v>
      </c>
      <c r="O7606" t="s">
        <v>202</v>
      </c>
      <c r="P7606" t="s">
        <v>365</v>
      </c>
    </row>
    <row r="7607" spans="1:16" x14ac:dyDescent="0.25">
      <c r="A7607">
        <v>10037</v>
      </c>
      <c r="B7607" t="s">
        <v>360</v>
      </c>
      <c r="E7607" t="s">
        <v>7881</v>
      </c>
      <c r="F7607" t="s">
        <v>347</v>
      </c>
      <c r="G7607" t="s">
        <v>7760</v>
      </c>
      <c r="H7607" t="s">
        <v>198</v>
      </c>
      <c r="I7607" t="s">
        <v>7761</v>
      </c>
      <c r="J7607">
        <v>1981</v>
      </c>
      <c r="K7607">
        <v>27303</v>
      </c>
      <c r="L7607">
        <v>14</v>
      </c>
      <c r="M7607" t="s">
        <v>200</v>
      </c>
      <c r="N7607" t="s">
        <v>364</v>
      </c>
      <c r="O7607" t="s">
        <v>202</v>
      </c>
      <c r="P7607" t="s">
        <v>365</v>
      </c>
    </row>
    <row r="7608" spans="1:16" x14ac:dyDescent="0.25">
      <c r="A7608">
        <v>10038</v>
      </c>
      <c r="B7608" t="s">
        <v>360</v>
      </c>
      <c r="E7608" t="s">
        <v>7882</v>
      </c>
      <c r="F7608" t="s">
        <v>347</v>
      </c>
      <c r="G7608" t="s">
        <v>7760</v>
      </c>
      <c r="H7608" t="s">
        <v>198</v>
      </c>
      <c r="I7608" t="s">
        <v>7761</v>
      </c>
      <c r="J7608">
        <v>1980</v>
      </c>
      <c r="K7608">
        <v>141017</v>
      </c>
      <c r="L7608">
        <v>14</v>
      </c>
      <c r="M7608" t="s">
        <v>200</v>
      </c>
      <c r="N7608" t="s">
        <v>364</v>
      </c>
      <c r="O7608" t="s">
        <v>202</v>
      </c>
      <c r="P7608" t="s">
        <v>365</v>
      </c>
    </row>
    <row r="7609" spans="1:16" x14ac:dyDescent="0.25">
      <c r="A7609">
        <v>10039</v>
      </c>
      <c r="B7609" t="s">
        <v>360</v>
      </c>
      <c r="E7609" t="s">
        <v>7883</v>
      </c>
      <c r="F7609" t="s">
        <v>347</v>
      </c>
      <c r="G7609" t="s">
        <v>7760</v>
      </c>
      <c r="H7609" t="s">
        <v>198</v>
      </c>
      <c r="I7609" t="s">
        <v>7761</v>
      </c>
      <c r="J7609">
        <v>1979</v>
      </c>
      <c r="K7609">
        <v>168900</v>
      </c>
      <c r="L7609">
        <v>14</v>
      </c>
      <c r="M7609" t="s">
        <v>200</v>
      </c>
      <c r="N7609" t="s">
        <v>364</v>
      </c>
      <c r="O7609" t="s">
        <v>202</v>
      </c>
      <c r="P7609" t="s">
        <v>365</v>
      </c>
    </row>
    <row r="7610" spans="1:16" x14ac:dyDescent="0.25">
      <c r="A7610">
        <v>10040</v>
      </c>
      <c r="B7610" t="s">
        <v>360</v>
      </c>
      <c r="E7610" t="s">
        <v>7884</v>
      </c>
      <c r="F7610" t="s">
        <v>347</v>
      </c>
      <c r="G7610" t="s">
        <v>7760</v>
      </c>
      <c r="H7610" t="s">
        <v>198</v>
      </c>
      <c r="I7610" t="s">
        <v>7761</v>
      </c>
      <c r="J7610">
        <v>1982</v>
      </c>
      <c r="K7610">
        <v>42286</v>
      </c>
      <c r="L7610">
        <v>14</v>
      </c>
      <c r="M7610" t="s">
        <v>200</v>
      </c>
      <c r="N7610" t="s">
        <v>364</v>
      </c>
      <c r="O7610" t="s">
        <v>202</v>
      </c>
      <c r="P7610" t="s">
        <v>365</v>
      </c>
    </row>
    <row r="7611" spans="1:16" x14ac:dyDescent="0.25">
      <c r="A7611">
        <v>10041</v>
      </c>
      <c r="B7611" t="s">
        <v>360</v>
      </c>
      <c r="E7611" t="s">
        <v>7884</v>
      </c>
      <c r="F7611" t="s">
        <v>347</v>
      </c>
      <c r="G7611" t="s">
        <v>7760</v>
      </c>
      <c r="H7611" t="s">
        <v>198</v>
      </c>
      <c r="I7611" t="s">
        <v>7761</v>
      </c>
      <c r="J7611">
        <v>1981</v>
      </c>
      <c r="K7611">
        <v>18384</v>
      </c>
      <c r="L7611">
        <v>14</v>
      </c>
      <c r="M7611" t="s">
        <v>200</v>
      </c>
      <c r="N7611" t="s">
        <v>364</v>
      </c>
      <c r="O7611" t="s">
        <v>202</v>
      </c>
      <c r="P7611" t="s">
        <v>365</v>
      </c>
    </row>
    <row r="7612" spans="1:16" x14ac:dyDescent="0.25">
      <c r="A7612">
        <v>10042</v>
      </c>
      <c r="B7612" t="s">
        <v>360</v>
      </c>
      <c r="E7612" t="s">
        <v>7885</v>
      </c>
      <c r="F7612" t="s">
        <v>347</v>
      </c>
      <c r="G7612" t="s">
        <v>7760</v>
      </c>
      <c r="H7612" t="s">
        <v>198</v>
      </c>
      <c r="I7612" t="s">
        <v>7761</v>
      </c>
      <c r="J7612">
        <v>1988</v>
      </c>
      <c r="K7612">
        <v>278276</v>
      </c>
      <c r="L7612">
        <v>14</v>
      </c>
      <c r="M7612" t="s">
        <v>200</v>
      </c>
      <c r="N7612" t="s">
        <v>364</v>
      </c>
      <c r="O7612" t="s">
        <v>202</v>
      </c>
      <c r="P7612" t="s">
        <v>365</v>
      </c>
    </row>
    <row r="7613" spans="1:16" x14ac:dyDescent="0.25">
      <c r="A7613">
        <v>10048</v>
      </c>
      <c r="B7613" t="s">
        <v>360</v>
      </c>
      <c r="E7613" t="s">
        <v>7886</v>
      </c>
      <c r="F7613" t="s">
        <v>347</v>
      </c>
      <c r="G7613" t="s">
        <v>7760</v>
      </c>
      <c r="H7613" t="s">
        <v>198</v>
      </c>
      <c r="I7613" t="s">
        <v>7761</v>
      </c>
      <c r="J7613">
        <v>1972</v>
      </c>
      <c r="K7613">
        <v>73151</v>
      </c>
      <c r="L7613">
        <v>14</v>
      </c>
      <c r="M7613" t="s">
        <v>200</v>
      </c>
      <c r="N7613" t="s">
        <v>364</v>
      </c>
      <c r="O7613" t="s">
        <v>202</v>
      </c>
      <c r="P7613" t="s">
        <v>365</v>
      </c>
    </row>
    <row r="7614" spans="1:16" x14ac:dyDescent="0.25">
      <c r="A7614">
        <v>10051</v>
      </c>
      <c r="B7614" t="s">
        <v>360</v>
      </c>
      <c r="E7614" t="s">
        <v>7887</v>
      </c>
      <c r="F7614" t="s">
        <v>347</v>
      </c>
      <c r="G7614" t="s">
        <v>7760</v>
      </c>
      <c r="H7614" t="s">
        <v>198</v>
      </c>
      <c r="I7614" t="s">
        <v>7761</v>
      </c>
      <c r="J7614">
        <v>1977</v>
      </c>
      <c r="K7614">
        <v>54261</v>
      </c>
      <c r="L7614">
        <v>14</v>
      </c>
      <c r="M7614" t="s">
        <v>200</v>
      </c>
      <c r="N7614" t="s">
        <v>364</v>
      </c>
      <c r="O7614" t="s">
        <v>202</v>
      </c>
      <c r="P7614" t="s">
        <v>365</v>
      </c>
    </row>
    <row r="7615" spans="1:16" x14ac:dyDescent="0.25">
      <c r="A7615">
        <v>10054</v>
      </c>
      <c r="B7615" t="s">
        <v>360</v>
      </c>
      <c r="E7615" t="s">
        <v>7888</v>
      </c>
      <c r="F7615" t="s">
        <v>347</v>
      </c>
      <c r="G7615" t="s">
        <v>7760</v>
      </c>
      <c r="H7615" t="s">
        <v>198</v>
      </c>
      <c r="I7615" t="s">
        <v>7761</v>
      </c>
      <c r="J7615">
        <v>1972</v>
      </c>
      <c r="K7615">
        <v>167506</v>
      </c>
      <c r="L7615">
        <v>14</v>
      </c>
      <c r="M7615" t="s">
        <v>200</v>
      </c>
      <c r="N7615" t="s">
        <v>364</v>
      </c>
      <c r="O7615" t="s">
        <v>202</v>
      </c>
      <c r="P7615" t="s">
        <v>365</v>
      </c>
    </row>
    <row r="7616" spans="1:16" x14ac:dyDescent="0.25">
      <c r="A7616">
        <v>10055</v>
      </c>
      <c r="B7616" t="s">
        <v>360</v>
      </c>
      <c r="E7616" t="s">
        <v>7889</v>
      </c>
      <c r="F7616" t="s">
        <v>347</v>
      </c>
      <c r="G7616" t="s">
        <v>7760</v>
      </c>
      <c r="H7616" t="s">
        <v>198</v>
      </c>
      <c r="I7616" t="s">
        <v>7761</v>
      </c>
      <c r="J7616">
        <v>1979</v>
      </c>
      <c r="K7616">
        <v>28934</v>
      </c>
      <c r="L7616">
        <v>14</v>
      </c>
      <c r="M7616" t="s">
        <v>200</v>
      </c>
      <c r="N7616" t="s">
        <v>364</v>
      </c>
      <c r="O7616" t="s">
        <v>202</v>
      </c>
      <c r="P7616" t="s">
        <v>365</v>
      </c>
    </row>
    <row r="7617" spans="1:16" x14ac:dyDescent="0.25">
      <c r="A7617">
        <v>10060</v>
      </c>
      <c r="B7617" t="s">
        <v>360</v>
      </c>
      <c r="E7617" t="s">
        <v>7890</v>
      </c>
      <c r="F7617" t="s">
        <v>347</v>
      </c>
      <c r="G7617" t="s">
        <v>7760</v>
      </c>
      <c r="H7617" t="s">
        <v>198</v>
      </c>
      <c r="I7617" t="s">
        <v>7761</v>
      </c>
      <c r="J7617">
        <v>1979</v>
      </c>
      <c r="K7617">
        <v>29434</v>
      </c>
      <c r="L7617">
        <v>14</v>
      </c>
      <c r="M7617" t="s">
        <v>200</v>
      </c>
      <c r="N7617" t="s">
        <v>364</v>
      </c>
      <c r="O7617" t="s">
        <v>202</v>
      </c>
      <c r="P7617" t="s">
        <v>365</v>
      </c>
    </row>
    <row r="7618" spans="1:16" x14ac:dyDescent="0.25">
      <c r="A7618">
        <v>10068</v>
      </c>
      <c r="B7618" t="s">
        <v>360</v>
      </c>
      <c r="E7618" t="s">
        <v>7891</v>
      </c>
      <c r="F7618" t="s">
        <v>347</v>
      </c>
      <c r="G7618" t="s">
        <v>7760</v>
      </c>
      <c r="H7618" t="s">
        <v>198</v>
      </c>
      <c r="I7618" t="s">
        <v>7761</v>
      </c>
      <c r="J7618">
        <v>1978</v>
      </c>
      <c r="K7618">
        <v>9345</v>
      </c>
      <c r="L7618">
        <v>14</v>
      </c>
      <c r="M7618" t="s">
        <v>200</v>
      </c>
      <c r="N7618" t="s">
        <v>364</v>
      </c>
      <c r="O7618" t="s">
        <v>202</v>
      </c>
      <c r="P7618" t="s">
        <v>365</v>
      </c>
    </row>
    <row r="7619" spans="1:16" x14ac:dyDescent="0.25">
      <c r="A7619">
        <v>10072</v>
      </c>
      <c r="B7619" t="s">
        <v>360</v>
      </c>
      <c r="E7619" t="s">
        <v>7892</v>
      </c>
      <c r="F7619" t="s">
        <v>347</v>
      </c>
      <c r="G7619" t="s">
        <v>7760</v>
      </c>
      <c r="H7619" t="s">
        <v>198</v>
      </c>
      <c r="I7619" t="s">
        <v>7761</v>
      </c>
      <c r="J7619">
        <v>1976</v>
      </c>
      <c r="K7619">
        <v>89910</v>
      </c>
      <c r="L7619">
        <v>14</v>
      </c>
      <c r="M7619" t="s">
        <v>200</v>
      </c>
      <c r="N7619" t="s">
        <v>364</v>
      </c>
      <c r="O7619" t="s">
        <v>202</v>
      </c>
      <c r="P7619" t="s">
        <v>365</v>
      </c>
    </row>
    <row r="7620" spans="1:16" x14ac:dyDescent="0.25">
      <c r="A7620">
        <v>10074</v>
      </c>
      <c r="B7620" t="s">
        <v>360</v>
      </c>
      <c r="E7620" t="s">
        <v>7893</v>
      </c>
      <c r="F7620" t="s">
        <v>347</v>
      </c>
      <c r="G7620" t="s">
        <v>7760</v>
      </c>
      <c r="H7620" t="s">
        <v>198</v>
      </c>
      <c r="I7620" t="s">
        <v>7761</v>
      </c>
      <c r="J7620">
        <v>1983</v>
      </c>
      <c r="K7620">
        <v>88758</v>
      </c>
      <c r="L7620">
        <v>14</v>
      </c>
      <c r="M7620" t="s">
        <v>200</v>
      </c>
      <c r="N7620" t="s">
        <v>364</v>
      </c>
      <c r="O7620" t="s">
        <v>202</v>
      </c>
      <c r="P7620" t="s">
        <v>365</v>
      </c>
    </row>
    <row r="7621" spans="1:16" x14ac:dyDescent="0.25">
      <c r="A7621">
        <v>10076</v>
      </c>
      <c r="B7621" t="s">
        <v>360</v>
      </c>
      <c r="E7621" t="s">
        <v>7894</v>
      </c>
      <c r="F7621" t="s">
        <v>347</v>
      </c>
      <c r="G7621" t="s">
        <v>7760</v>
      </c>
      <c r="H7621" t="s">
        <v>198</v>
      </c>
      <c r="I7621" t="s">
        <v>7761</v>
      </c>
      <c r="J7621">
        <v>1962</v>
      </c>
      <c r="K7621">
        <v>6913</v>
      </c>
      <c r="L7621">
        <v>14</v>
      </c>
      <c r="M7621" t="s">
        <v>200</v>
      </c>
      <c r="N7621" t="s">
        <v>364</v>
      </c>
      <c r="O7621" t="s">
        <v>202</v>
      </c>
      <c r="P7621" t="s">
        <v>365</v>
      </c>
    </row>
    <row r="7622" spans="1:16" x14ac:dyDescent="0.25">
      <c r="A7622">
        <v>10077</v>
      </c>
      <c r="B7622" t="s">
        <v>360</v>
      </c>
      <c r="E7622" t="s">
        <v>7895</v>
      </c>
      <c r="F7622" t="s">
        <v>347</v>
      </c>
      <c r="G7622" t="s">
        <v>7760</v>
      </c>
      <c r="H7622" t="s">
        <v>198</v>
      </c>
      <c r="I7622" t="s">
        <v>7761</v>
      </c>
      <c r="J7622">
        <v>1967</v>
      </c>
      <c r="K7622">
        <v>3327</v>
      </c>
      <c r="L7622">
        <v>14</v>
      </c>
      <c r="M7622" t="s">
        <v>200</v>
      </c>
      <c r="N7622" t="s">
        <v>364</v>
      </c>
      <c r="O7622" t="s">
        <v>202</v>
      </c>
      <c r="P7622" t="s">
        <v>365</v>
      </c>
    </row>
    <row r="7623" spans="1:16" x14ac:dyDescent="0.25">
      <c r="A7623">
        <v>10078</v>
      </c>
      <c r="B7623" t="s">
        <v>360</v>
      </c>
      <c r="E7623" t="s">
        <v>7896</v>
      </c>
      <c r="F7623" t="s">
        <v>347</v>
      </c>
      <c r="G7623" t="s">
        <v>7760</v>
      </c>
      <c r="H7623" t="s">
        <v>198</v>
      </c>
      <c r="I7623" t="s">
        <v>7761</v>
      </c>
      <c r="J7623">
        <v>1975</v>
      </c>
      <c r="K7623">
        <v>9470</v>
      </c>
      <c r="L7623">
        <v>14</v>
      </c>
      <c r="M7623" t="s">
        <v>200</v>
      </c>
      <c r="N7623" t="s">
        <v>364</v>
      </c>
      <c r="O7623" t="s">
        <v>202</v>
      </c>
      <c r="P7623" t="s">
        <v>365</v>
      </c>
    </row>
    <row r="7624" spans="1:16" x14ac:dyDescent="0.25">
      <c r="A7624">
        <v>10082</v>
      </c>
      <c r="B7624" t="s">
        <v>360</v>
      </c>
      <c r="E7624" t="s">
        <v>7897</v>
      </c>
      <c r="F7624" t="s">
        <v>347</v>
      </c>
      <c r="G7624" t="s">
        <v>7760</v>
      </c>
      <c r="H7624" t="s">
        <v>198</v>
      </c>
      <c r="I7624" t="s">
        <v>7761</v>
      </c>
      <c r="J7624">
        <v>1970</v>
      </c>
      <c r="K7624">
        <v>8412</v>
      </c>
      <c r="L7624">
        <v>14</v>
      </c>
      <c r="M7624" t="s">
        <v>200</v>
      </c>
      <c r="N7624" t="s">
        <v>364</v>
      </c>
      <c r="O7624" t="s">
        <v>202</v>
      </c>
      <c r="P7624" t="s">
        <v>365</v>
      </c>
    </row>
    <row r="7625" spans="1:16" x14ac:dyDescent="0.25">
      <c r="A7625">
        <v>10091</v>
      </c>
      <c r="B7625" t="s">
        <v>360</v>
      </c>
      <c r="E7625" t="s">
        <v>7898</v>
      </c>
      <c r="F7625" t="s">
        <v>347</v>
      </c>
      <c r="G7625" t="s">
        <v>7760</v>
      </c>
      <c r="H7625" t="s">
        <v>198</v>
      </c>
      <c r="I7625" t="s">
        <v>7761</v>
      </c>
      <c r="J7625">
        <v>1978</v>
      </c>
      <c r="K7625">
        <v>11714</v>
      </c>
      <c r="L7625">
        <v>14</v>
      </c>
      <c r="M7625" t="s">
        <v>200</v>
      </c>
      <c r="N7625" t="s">
        <v>364</v>
      </c>
      <c r="O7625" t="s">
        <v>202</v>
      </c>
      <c r="P7625" t="s">
        <v>365</v>
      </c>
    </row>
    <row r="7626" spans="1:16" x14ac:dyDescent="0.25">
      <c r="A7626">
        <v>10092</v>
      </c>
      <c r="B7626" t="s">
        <v>360</v>
      </c>
      <c r="E7626" t="s">
        <v>7899</v>
      </c>
      <c r="F7626" t="s">
        <v>347</v>
      </c>
      <c r="G7626" t="s">
        <v>7760</v>
      </c>
      <c r="H7626" t="s">
        <v>198</v>
      </c>
      <c r="I7626" t="s">
        <v>7761</v>
      </c>
      <c r="J7626">
        <v>1977</v>
      </c>
      <c r="K7626">
        <v>33617</v>
      </c>
      <c r="L7626">
        <v>14</v>
      </c>
      <c r="M7626" t="s">
        <v>200</v>
      </c>
      <c r="N7626" t="s">
        <v>364</v>
      </c>
      <c r="O7626" t="s">
        <v>202</v>
      </c>
      <c r="P7626" t="s">
        <v>365</v>
      </c>
    </row>
    <row r="7627" spans="1:16" x14ac:dyDescent="0.25">
      <c r="A7627">
        <v>10094</v>
      </c>
      <c r="B7627" t="s">
        <v>360</v>
      </c>
      <c r="E7627" t="s">
        <v>7900</v>
      </c>
      <c r="F7627" t="s">
        <v>347</v>
      </c>
      <c r="G7627" t="s">
        <v>7760</v>
      </c>
      <c r="H7627" t="s">
        <v>198</v>
      </c>
      <c r="I7627" t="s">
        <v>7761</v>
      </c>
      <c r="J7627">
        <v>1963</v>
      </c>
      <c r="K7627">
        <v>8077</v>
      </c>
      <c r="L7627">
        <v>14</v>
      </c>
      <c r="M7627" t="s">
        <v>200</v>
      </c>
      <c r="N7627" t="s">
        <v>364</v>
      </c>
      <c r="O7627" t="s">
        <v>202</v>
      </c>
      <c r="P7627" t="s">
        <v>365</v>
      </c>
    </row>
    <row r="7628" spans="1:16" x14ac:dyDescent="0.25">
      <c r="A7628">
        <v>10097</v>
      </c>
      <c r="B7628" t="s">
        <v>360</v>
      </c>
      <c r="E7628" t="s">
        <v>7901</v>
      </c>
      <c r="F7628" t="s">
        <v>347</v>
      </c>
      <c r="G7628" t="s">
        <v>7760</v>
      </c>
      <c r="H7628" t="s">
        <v>198</v>
      </c>
      <c r="I7628" t="s">
        <v>7761</v>
      </c>
      <c r="J7628">
        <v>1975</v>
      </c>
      <c r="K7628">
        <v>45580</v>
      </c>
      <c r="L7628">
        <v>14</v>
      </c>
      <c r="M7628" t="s">
        <v>200</v>
      </c>
      <c r="N7628" t="s">
        <v>364</v>
      </c>
      <c r="O7628" t="s">
        <v>202</v>
      </c>
      <c r="P7628" t="s">
        <v>365</v>
      </c>
    </row>
    <row r="7629" spans="1:16" x14ac:dyDescent="0.25">
      <c r="A7629">
        <v>10098</v>
      </c>
      <c r="B7629" t="s">
        <v>360</v>
      </c>
      <c r="E7629" t="s">
        <v>7902</v>
      </c>
      <c r="F7629" t="s">
        <v>347</v>
      </c>
      <c r="G7629" t="s">
        <v>7760</v>
      </c>
      <c r="H7629" t="s">
        <v>198</v>
      </c>
      <c r="I7629" t="s">
        <v>7761</v>
      </c>
      <c r="J7629">
        <v>1981</v>
      </c>
      <c r="K7629">
        <v>208836</v>
      </c>
      <c r="L7629">
        <v>14</v>
      </c>
      <c r="M7629" t="s">
        <v>200</v>
      </c>
      <c r="N7629" t="s">
        <v>7903</v>
      </c>
      <c r="O7629" t="s">
        <v>202</v>
      </c>
      <c r="P7629" t="s">
        <v>365</v>
      </c>
    </row>
    <row r="7630" spans="1:16" x14ac:dyDescent="0.25">
      <c r="A7630">
        <v>10105</v>
      </c>
      <c r="B7630" t="s">
        <v>360</v>
      </c>
      <c r="E7630" t="s">
        <v>7904</v>
      </c>
      <c r="F7630" t="s">
        <v>347</v>
      </c>
      <c r="G7630" t="s">
        <v>7760</v>
      </c>
      <c r="H7630" t="s">
        <v>198</v>
      </c>
      <c r="I7630" t="s">
        <v>7761</v>
      </c>
      <c r="J7630">
        <v>1977</v>
      </c>
      <c r="K7630">
        <v>28491</v>
      </c>
      <c r="L7630">
        <v>14</v>
      </c>
      <c r="M7630" t="s">
        <v>200</v>
      </c>
      <c r="N7630" t="s">
        <v>364</v>
      </c>
      <c r="O7630" t="s">
        <v>202</v>
      </c>
      <c r="P7630" t="s">
        <v>365</v>
      </c>
    </row>
    <row r="7631" spans="1:16" x14ac:dyDescent="0.25">
      <c r="A7631">
        <v>10106</v>
      </c>
      <c r="B7631" t="s">
        <v>360</v>
      </c>
      <c r="E7631" t="s">
        <v>7905</v>
      </c>
      <c r="F7631" t="s">
        <v>347</v>
      </c>
      <c r="G7631" t="s">
        <v>7760</v>
      </c>
      <c r="H7631" t="s">
        <v>198</v>
      </c>
      <c r="I7631" t="s">
        <v>7761</v>
      </c>
      <c r="J7631">
        <v>1986</v>
      </c>
      <c r="K7631">
        <v>44540</v>
      </c>
      <c r="L7631">
        <v>14</v>
      </c>
      <c r="M7631" t="s">
        <v>200</v>
      </c>
      <c r="N7631" t="s">
        <v>364</v>
      </c>
      <c r="O7631" t="s">
        <v>202</v>
      </c>
      <c r="P7631" t="s">
        <v>365</v>
      </c>
    </row>
    <row r="7632" spans="1:16" x14ac:dyDescent="0.25">
      <c r="A7632">
        <v>10107</v>
      </c>
      <c r="B7632" t="s">
        <v>360</v>
      </c>
      <c r="E7632" t="s">
        <v>7906</v>
      </c>
      <c r="F7632" t="s">
        <v>347</v>
      </c>
      <c r="G7632" t="s">
        <v>7760</v>
      </c>
      <c r="H7632" t="s">
        <v>198</v>
      </c>
      <c r="I7632" t="s">
        <v>7761</v>
      </c>
      <c r="J7632">
        <v>1978</v>
      </c>
      <c r="K7632">
        <v>101059</v>
      </c>
      <c r="L7632">
        <v>14</v>
      </c>
      <c r="M7632" t="s">
        <v>200</v>
      </c>
      <c r="N7632" t="s">
        <v>364</v>
      </c>
      <c r="O7632" t="s">
        <v>202</v>
      </c>
      <c r="P7632" t="s">
        <v>365</v>
      </c>
    </row>
    <row r="7633" spans="1:16" x14ac:dyDescent="0.25">
      <c r="A7633">
        <v>10108</v>
      </c>
      <c r="B7633" t="s">
        <v>360</v>
      </c>
      <c r="E7633" t="s">
        <v>7907</v>
      </c>
      <c r="F7633" t="s">
        <v>347</v>
      </c>
      <c r="G7633" t="s">
        <v>7760</v>
      </c>
      <c r="H7633" t="s">
        <v>198</v>
      </c>
      <c r="I7633" t="s">
        <v>7761</v>
      </c>
      <c r="J7633">
        <v>1975</v>
      </c>
      <c r="K7633">
        <v>13453</v>
      </c>
      <c r="L7633">
        <v>14</v>
      </c>
      <c r="M7633" t="s">
        <v>200</v>
      </c>
      <c r="N7633" t="s">
        <v>364</v>
      </c>
      <c r="O7633" t="s">
        <v>202</v>
      </c>
      <c r="P7633" t="s">
        <v>365</v>
      </c>
    </row>
    <row r="7634" spans="1:16" x14ac:dyDescent="0.25">
      <c r="A7634">
        <v>10109</v>
      </c>
      <c r="B7634" t="s">
        <v>360</v>
      </c>
      <c r="E7634" t="s">
        <v>7908</v>
      </c>
      <c r="F7634" t="s">
        <v>347</v>
      </c>
      <c r="G7634" t="s">
        <v>7760</v>
      </c>
      <c r="H7634" t="s">
        <v>198</v>
      </c>
      <c r="I7634" t="s">
        <v>7761</v>
      </c>
      <c r="J7634">
        <v>1974</v>
      </c>
      <c r="K7634">
        <v>19274</v>
      </c>
      <c r="L7634">
        <v>14</v>
      </c>
      <c r="M7634" t="s">
        <v>200</v>
      </c>
      <c r="N7634" t="s">
        <v>364</v>
      </c>
      <c r="O7634" t="s">
        <v>202</v>
      </c>
      <c r="P7634" t="s">
        <v>365</v>
      </c>
    </row>
    <row r="7635" spans="1:16" x14ac:dyDescent="0.25">
      <c r="A7635">
        <v>10110</v>
      </c>
      <c r="B7635" t="s">
        <v>360</v>
      </c>
      <c r="E7635" t="s">
        <v>7909</v>
      </c>
      <c r="F7635" t="s">
        <v>347</v>
      </c>
      <c r="G7635" t="s">
        <v>7760</v>
      </c>
      <c r="H7635" t="s">
        <v>198</v>
      </c>
      <c r="I7635" t="s">
        <v>7761</v>
      </c>
      <c r="J7635">
        <v>1975</v>
      </c>
      <c r="K7635">
        <v>23730</v>
      </c>
      <c r="L7635">
        <v>14</v>
      </c>
      <c r="M7635" t="s">
        <v>200</v>
      </c>
      <c r="N7635" t="s">
        <v>364</v>
      </c>
      <c r="O7635" t="s">
        <v>202</v>
      </c>
      <c r="P7635" t="s">
        <v>365</v>
      </c>
    </row>
    <row r="7636" spans="1:16" x14ac:dyDescent="0.25">
      <c r="A7636">
        <v>10121</v>
      </c>
      <c r="B7636" t="s">
        <v>360</v>
      </c>
      <c r="E7636" t="s">
        <v>7910</v>
      </c>
      <c r="F7636" t="s">
        <v>347</v>
      </c>
      <c r="G7636" t="s">
        <v>7760</v>
      </c>
      <c r="H7636" t="s">
        <v>198</v>
      </c>
      <c r="I7636" t="s">
        <v>7761</v>
      </c>
      <c r="J7636">
        <v>1963</v>
      </c>
      <c r="K7636">
        <v>243</v>
      </c>
      <c r="L7636">
        <v>14</v>
      </c>
      <c r="M7636" t="s">
        <v>200</v>
      </c>
      <c r="N7636" t="s">
        <v>364</v>
      </c>
      <c r="O7636" t="s">
        <v>202</v>
      </c>
      <c r="P7636" t="s">
        <v>365</v>
      </c>
    </row>
    <row r="7637" spans="1:16" x14ac:dyDescent="0.25">
      <c r="A7637">
        <v>10122</v>
      </c>
      <c r="B7637" t="s">
        <v>360</v>
      </c>
      <c r="E7637" t="s">
        <v>7911</v>
      </c>
      <c r="F7637" t="s">
        <v>347</v>
      </c>
      <c r="G7637" t="s">
        <v>7760</v>
      </c>
      <c r="H7637" t="s">
        <v>198</v>
      </c>
      <c r="I7637" t="s">
        <v>7761</v>
      </c>
      <c r="J7637">
        <v>1974</v>
      </c>
      <c r="K7637">
        <v>13541</v>
      </c>
      <c r="L7637">
        <v>14</v>
      </c>
      <c r="M7637" t="s">
        <v>200</v>
      </c>
      <c r="N7637" t="s">
        <v>364</v>
      </c>
      <c r="O7637" t="s">
        <v>202</v>
      </c>
      <c r="P7637" t="s">
        <v>365</v>
      </c>
    </row>
    <row r="7638" spans="1:16" x14ac:dyDescent="0.25">
      <c r="A7638">
        <v>10124</v>
      </c>
      <c r="B7638" t="s">
        <v>360</v>
      </c>
      <c r="E7638" t="s">
        <v>7912</v>
      </c>
      <c r="F7638" t="s">
        <v>347</v>
      </c>
      <c r="G7638" t="s">
        <v>7760</v>
      </c>
      <c r="H7638" t="s">
        <v>198</v>
      </c>
      <c r="I7638" t="s">
        <v>7761</v>
      </c>
      <c r="J7638">
        <v>1984</v>
      </c>
      <c r="K7638">
        <v>57016</v>
      </c>
      <c r="L7638">
        <v>14</v>
      </c>
      <c r="M7638" t="s">
        <v>200</v>
      </c>
      <c r="N7638" t="s">
        <v>364</v>
      </c>
      <c r="O7638" t="s">
        <v>202</v>
      </c>
      <c r="P7638" t="s">
        <v>365</v>
      </c>
    </row>
    <row r="7639" spans="1:16" x14ac:dyDescent="0.25">
      <c r="A7639">
        <v>10125</v>
      </c>
      <c r="B7639" t="s">
        <v>360</v>
      </c>
      <c r="E7639" t="s">
        <v>7913</v>
      </c>
      <c r="F7639" t="s">
        <v>347</v>
      </c>
      <c r="G7639" t="s">
        <v>7760</v>
      </c>
      <c r="H7639" t="s">
        <v>198</v>
      </c>
      <c r="I7639" t="s">
        <v>7761</v>
      </c>
      <c r="J7639">
        <v>1975</v>
      </c>
      <c r="K7639">
        <v>19392</v>
      </c>
      <c r="L7639">
        <v>14</v>
      </c>
      <c r="M7639" t="s">
        <v>200</v>
      </c>
      <c r="N7639" t="s">
        <v>7903</v>
      </c>
      <c r="O7639" t="s">
        <v>202</v>
      </c>
      <c r="P7639" t="s">
        <v>365</v>
      </c>
    </row>
    <row r="7640" spans="1:16" x14ac:dyDescent="0.25">
      <c r="A7640">
        <v>10128</v>
      </c>
      <c r="B7640" t="s">
        <v>360</v>
      </c>
      <c r="E7640" t="s">
        <v>7914</v>
      </c>
      <c r="F7640" t="s">
        <v>347</v>
      </c>
      <c r="G7640" t="s">
        <v>7760</v>
      </c>
      <c r="H7640" t="s">
        <v>198</v>
      </c>
      <c r="I7640" t="s">
        <v>7761</v>
      </c>
      <c r="J7640">
        <v>1994</v>
      </c>
      <c r="K7640">
        <v>133669</v>
      </c>
      <c r="L7640">
        <v>14</v>
      </c>
      <c r="M7640" t="s">
        <v>200</v>
      </c>
      <c r="N7640" t="s">
        <v>364</v>
      </c>
      <c r="O7640" t="s">
        <v>202</v>
      </c>
      <c r="P7640" t="s">
        <v>365</v>
      </c>
    </row>
    <row r="7641" spans="1:16" x14ac:dyDescent="0.25">
      <c r="A7641">
        <v>10129</v>
      </c>
      <c r="B7641" t="s">
        <v>360</v>
      </c>
      <c r="E7641" t="s">
        <v>7915</v>
      </c>
      <c r="F7641" t="s">
        <v>347</v>
      </c>
      <c r="G7641" t="s">
        <v>7760</v>
      </c>
      <c r="H7641" t="s">
        <v>198</v>
      </c>
      <c r="I7641" t="s">
        <v>7761</v>
      </c>
      <c r="J7641">
        <v>1994</v>
      </c>
      <c r="K7641">
        <v>5115</v>
      </c>
      <c r="L7641">
        <v>14</v>
      </c>
      <c r="M7641" t="s">
        <v>200</v>
      </c>
      <c r="N7641" t="s">
        <v>364</v>
      </c>
      <c r="O7641" t="s">
        <v>202</v>
      </c>
      <c r="P7641" t="s">
        <v>365</v>
      </c>
    </row>
    <row r="7642" spans="1:16" x14ac:dyDescent="0.25">
      <c r="A7642">
        <v>10130</v>
      </c>
      <c r="B7642" t="s">
        <v>360</v>
      </c>
      <c r="E7642" t="s">
        <v>7916</v>
      </c>
      <c r="F7642" t="s">
        <v>347</v>
      </c>
      <c r="G7642" t="s">
        <v>7760</v>
      </c>
      <c r="H7642" t="s">
        <v>198</v>
      </c>
      <c r="I7642" t="s">
        <v>7761</v>
      </c>
      <c r="J7642">
        <v>1994</v>
      </c>
      <c r="K7642">
        <v>10796</v>
      </c>
      <c r="L7642">
        <v>14</v>
      </c>
      <c r="M7642" t="s">
        <v>200</v>
      </c>
      <c r="N7642" t="s">
        <v>364</v>
      </c>
      <c r="O7642" t="s">
        <v>202</v>
      </c>
      <c r="P7642" t="s">
        <v>365</v>
      </c>
    </row>
    <row r="7643" spans="1:16" x14ac:dyDescent="0.25">
      <c r="A7643">
        <v>10131</v>
      </c>
      <c r="B7643" t="s">
        <v>360</v>
      </c>
      <c r="E7643" t="s">
        <v>2091</v>
      </c>
      <c r="F7643" t="s">
        <v>347</v>
      </c>
      <c r="G7643" t="s">
        <v>7760</v>
      </c>
      <c r="H7643" t="s">
        <v>198</v>
      </c>
      <c r="I7643" t="s">
        <v>7761</v>
      </c>
      <c r="J7643">
        <v>1994</v>
      </c>
      <c r="K7643">
        <v>9472</v>
      </c>
      <c r="L7643">
        <v>14</v>
      </c>
      <c r="M7643" t="s">
        <v>200</v>
      </c>
      <c r="N7643" t="s">
        <v>364</v>
      </c>
      <c r="O7643" t="s">
        <v>202</v>
      </c>
      <c r="P7643" t="s">
        <v>365</v>
      </c>
    </row>
    <row r="7644" spans="1:16" x14ac:dyDescent="0.25">
      <c r="A7644">
        <v>10132</v>
      </c>
      <c r="B7644" t="s">
        <v>360</v>
      </c>
      <c r="E7644" t="s">
        <v>7917</v>
      </c>
      <c r="F7644" t="s">
        <v>347</v>
      </c>
      <c r="G7644" t="s">
        <v>7760</v>
      </c>
      <c r="H7644" t="s">
        <v>198</v>
      </c>
      <c r="I7644" t="s">
        <v>7761</v>
      </c>
      <c r="J7644">
        <v>1994</v>
      </c>
      <c r="K7644">
        <v>35460</v>
      </c>
      <c r="L7644">
        <v>14</v>
      </c>
      <c r="M7644" t="s">
        <v>200</v>
      </c>
      <c r="N7644" t="s">
        <v>364</v>
      </c>
      <c r="O7644" t="s">
        <v>202</v>
      </c>
      <c r="P7644" t="s">
        <v>365</v>
      </c>
    </row>
    <row r="7645" spans="1:16" x14ac:dyDescent="0.25">
      <c r="A7645">
        <v>10133</v>
      </c>
      <c r="B7645" t="s">
        <v>360</v>
      </c>
      <c r="E7645" t="s">
        <v>7918</v>
      </c>
      <c r="F7645" t="s">
        <v>347</v>
      </c>
      <c r="G7645" t="s">
        <v>7760</v>
      </c>
      <c r="H7645" t="s">
        <v>198</v>
      </c>
      <c r="I7645" t="s">
        <v>7761</v>
      </c>
      <c r="J7645">
        <v>1994</v>
      </c>
      <c r="K7645">
        <v>31423</v>
      </c>
      <c r="L7645">
        <v>14</v>
      </c>
      <c r="M7645" t="s">
        <v>200</v>
      </c>
      <c r="N7645" t="s">
        <v>364</v>
      </c>
      <c r="O7645" t="s">
        <v>202</v>
      </c>
      <c r="P7645" t="s">
        <v>365</v>
      </c>
    </row>
    <row r="7646" spans="1:16" x14ac:dyDescent="0.25">
      <c r="A7646">
        <v>10134</v>
      </c>
      <c r="B7646" t="s">
        <v>360</v>
      </c>
      <c r="E7646" t="s">
        <v>7918</v>
      </c>
      <c r="F7646" t="s">
        <v>347</v>
      </c>
      <c r="G7646" t="s">
        <v>7760</v>
      </c>
      <c r="H7646" t="s">
        <v>198</v>
      </c>
      <c r="I7646" t="s">
        <v>7761</v>
      </c>
      <c r="J7646">
        <v>1994</v>
      </c>
      <c r="K7646">
        <v>12092</v>
      </c>
      <c r="L7646">
        <v>14</v>
      </c>
      <c r="M7646" t="s">
        <v>200</v>
      </c>
      <c r="N7646" t="s">
        <v>364</v>
      </c>
      <c r="O7646" t="s">
        <v>202</v>
      </c>
      <c r="P7646" t="s">
        <v>365</v>
      </c>
    </row>
    <row r="7647" spans="1:16" x14ac:dyDescent="0.25">
      <c r="A7647">
        <v>10135</v>
      </c>
      <c r="B7647" t="s">
        <v>360</v>
      </c>
      <c r="E7647" t="s">
        <v>7919</v>
      </c>
      <c r="F7647" t="s">
        <v>347</v>
      </c>
      <c r="G7647" t="s">
        <v>7760</v>
      </c>
      <c r="H7647" t="s">
        <v>198</v>
      </c>
      <c r="I7647" t="s">
        <v>7761</v>
      </c>
      <c r="J7647">
        <v>1994</v>
      </c>
      <c r="K7647">
        <v>120192</v>
      </c>
      <c r="L7647">
        <v>14</v>
      </c>
      <c r="M7647" t="s">
        <v>200</v>
      </c>
      <c r="N7647" t="s">
        <v>364</v>
      </c>
      <c r="O7647" t="s">
        <v>202</v>
      </c>
      <c r="P7647" t="s">
        <v>365</v>
      </c>
    </row>
    <row r="7648" spans="1:16" x14ac:dyDescent="0.25">
      <c r="A7648">
        <v>10136</v>
      </c>
      <c r="B7648" t="s">
        <v>360</v>
      </c>
      <c r="E7648" t="s">
        <v>7920</v>
      </c>
      <c r="F7648" t="s">
        <v>347</v>
      </c>
      <c r="G7648" t="s">
        <v>7760</v>
      </c>
      <c r="H7648" t="s">
        <v>198</v>
      </c>
      <c r="I7648" t="s">
        <v>7761</v>
      </c>
      <c r="J7648">
        <v>1994</v>
      </c>
      <c r="K7648">
        <v>31164</v>
      </c>
      <c r="L7648">
        <v>14</v>
      </c>
      <c r="M7648" t="s">
        <v>200</v>
      </c>
      <c r="N7648" t="s">
        <v>364</v>
      </c>
      <c r="O7648" t="s">
        <v>202</v>
      </c>
      <c r="P7648" t="s">
        <v>365</v>
      </c>
    </row>
    <row r="7649" spans="1:16" x14ac:dyDescent="0.25">
      <c r="A7649">
        <v>10137</v>
      </c>
      <c r="B7649" t="s">
        <v>360</v>
      </c>
      <c r="E7649" t="s">
        <v>7921</v>
      </c>
      <c r="F7649" t="s">
        <v>347</v>
      </c>
      <c r="G7649" t="s">
        <v>7760</v>
      </c>
      <c r="H7649" t="s">
        <v>198</v>
      </c>
      <c r="I7649" t="s">
        <v>7761</v>
      </c>
      <c r="J7649">
        <v>1994</v>
      </c>
      <c r="K7649">
        <v>144464</v>
      </c>
      <c r="L7649">
        <v>14</v>
      </c>
      <c r="M7649" t="s">
        <v>200</v>
      </c>
      <c r="N7649" t="s">
        <v>364</v>
      </c>
      <c r="O7649" t="s">
        <v>202</v>
      </c>
      <c r="P7649" t="s">
        <v>365</v>
      </c>
    </row>
    <row r="7650" spans="1:16" x14ac:dyDescent="0.25">
      <c r="A7650">
        <v>10138</v>
      </c>
      <c r="B7650" t="s">
        <v>360</v>
      </c>
      <c r="E7650" t="s">
        <v>7922</v>
      </c>
      <c r="F7650" t="s">
        <v>347</v>
      </c>
      <c r="G7650" t="s">
        <v>7760</v>
      </c>
      <c r="H7650" t="s">
        <v>198</v>
      </c>
      <c r="I7650" t="s">
        <v>7761</v>
      </c>
      <c r="J7650">
        <v>1994</v>
      </c>
      <c r="K7650">
        <v>130910</v>
      </c>
      <c r="L7650">
        <v>14</v>
      </c>
      <c r="M7650" t="s">
        <v>200</v>
      </c>
      <c r="N7650" t="s">
        <v>364</v>
      </c>
      <c r="O7650" t="s">
        <v>202</v>
      </c>
      <c r="P7650" t="s">
        <v>365</v>
      </c>
    </row>
    <row r="7651" spans="1:16" x14ac:dyDescent="0.25">
      <c r="A7651">
        <v>10139</v>
      </c>
      <c r="B7651" t="s">
        <v>360</v>
      </c>
      <c r="E7651" t="s">
        <v>7923</v>
      </c>
      <c r="F7651" t="s">
        <v>347</v>
      </c>
      <c r="G7651" t="s">
        <v>7760</v>
      </c>
      <c r="H7651" t="s">
        <v>198</v>
      </c>
      <c r="I7651" t="s">
        <v>7761</v>
      </c>
      <c r="J7651">
        <v>1994</v>
      </c>
      <c r="K7651">
        <v>48801</v>
      </c>
      <c r="L7651">
        <v>14</v>
      </c>
      <c r="M7651" t="s">
        <v>200</v>
      </c>
      <c r="N7651" t="s">
        <v>364</v>
      </c>
      <c r="O7651" t="s">
        <v>202</v>
      </c>
      <c r="P7651" t="s">
        <v>365</v>
      </c>
    </row>
    <row r="7652" spans="1:16" x14ac:dyDescent="0.25">
      <c r="A7652">
        <v>10140</v>
      </c>
      <c r="B7652" t="s">
        <v>360</v>
      </c>
      <c r="E7652" t="s">
        <v>7924</v>
      </c>
      <c r="F7652" t="s">
        <v>347</v>
      </c>
      <c r="G7652" t="s">
        <v>7760</v>
      </c>
      <c r="H7652" t="s">
        <v>198</v>
      </c>
      <c r="I7652" t="s">
        <v>7761</v>
      </c>
      <c r="J7652">
        <v>1994</v>
      </c>
      <c r="K7652">
        <v>135238</v>
      </c>
      <c r="L7652">
        <v>14</v>
      </c>
      <c r="M7652" t="s">
        <v>200</v>
      </c>
      <c r="N7652" t="s">
        <v>364</v>
      </c>
      <c r="O7652" t="s">
        <v>202</v>
      </c>
      <c r="P7652" t="s">
        <v>365</v>
      </c>
    </row>
    <row r="7653" spans="1:16" x14ac:dyDescent="0.25">
      <c r="A7653">
        <v>10141</v>
      </c>
      <c r="B7653" t="s">
        <v>360</v>
      </c>
      <c r="E7653" t="s">
        <v>7925</v>
      </c>
      <c r="F7653" t="s">
        <v>347</v>
      </c>
      <c r="G7653" t="s">
        <v>7760</v>
      </c>
      <c r="H7653" t="s">
        <v>198</v>
      </c>
      <c r="I7653" t="s">
        <v>7761</v>
      </c>
      <c r="J7653">
        <v>1994</v>
      </c>
      <c r="K7653">
        <v>59795</v>
      </c>
      <c r="L7653">
        <v>14</v>
      </c>
      <c r="M7653" t="s">
        <v>200</v>
      </c>
      <c r="N7653" t="s">
        <v>364</v>
      </c>
      <c r="O7653" t="s">
        <v>202</v>
      </c>
      <c r="P7653" t="s">
        <v>365</v>
      </c>
    </row>
    <row r="7654" spans="1:16" x14ac:dyDescent="0.25">
      <c r="A7654">
        <v>10150</v>
      </c>
      <c r="B7654" t="s">
        <v>360</v>
      </c>
      <c r="E7654" t="s">
        <v>7926</v>
      </c>
      <c r="F7654" t="s">
        <v>347</v>
      </c>
      <c r="G7654" t="s">
        <v>7760</v>
      </c>
      <c r="H7654" t="s">
        <v>198</v>
      </c>
      <c r="I7654" t="s">
        <v>7761</v>
      </c>
      <c r="J7654">
        <v>1994</v>
      </c>
      <c r="K7654">
        <v>25290</v>
      </c>
      <c r="L7654">
        <v>14</v>
      </c>
      <c r="M7654" t="s">
        <v>200</v>
      </c>
      <c r="N7654" t="s">
        <v>364</v>
      </c>
      <c r="O7654" t="s">
        <v>202</v>
      </c>
      <c r="P7654" t="s">
        <v>365</v>
      </c>
    </row>
    <row r="7655" spans="1:16" x14ac:dyDescent="0.25">
      <c r="A7655">
        <v>10155</v>
      </c>
      <c r="B7655" t="s">
        <v>360</v>
      </c>
      <c r="E7655" t="s">
        <v>7927</v>
      </c>
      <c r="F7655" t="s">
        <v>347</v>
      </c>
      <c r="G7655" t="s">
        <v>410</v>
      </c>
      <c r="H7655" t="s">
        <v>198</v>
      </c>
      <c r="I7655" t="s">
        <v>411</v>
      </c>
      <c r="J7655">
        <v>1993</v>
      </c>
      <c r="K7655">
        <v>1803</v>
      </c>
      <c r="L7655">
        <v>32</v>
      </c>
      <c r="M7655" t="s">
        <v>200</v>
      </c>
      <c r="N7655" t="s">
        <v>364</v>
      </c>
      <c r="O7655" t="s">
        <v>202</v>
      </c>
      <c r="P7655" t="s">
        <v>365</v>
      </c>
    </row>
    <row r="7656" spans="1:16" x14ac:dyDescent="0.25">
      <c r="A7656">
        <v>10156</v>
      </c>
      <c r="B7656" t="s">
        <v>360</v>
      </c>
      <c r="E7656" t="s">
        <v>7928</v>
      </c>
      <c r="F7656" t="s">
        <v>347</v>
      </c>
      <c r="G7656" t="s">
        <v>410</v>
      </c>
      <c r="H7656" t="s">
        <v>198</v>
      </c>
      <c r="I7656" t="s">
        <v>411</v>
      </c>
      <c r="J7656">
        <v>1993</v>
      </c>
      <c r="K7656">
        <v>5326</v>
      </c>
      <c r="L7656">
        <v>32</v>
      </c>
      <c r="M7656" t="s">
        <v>200</v>
      </c>
      <c r="N7656" t="s">
        <v>364</v>
      </c>
      <c r="O7656" t="s">
        <v>202</v>
      </c>
      <c r="P7656" t="s">
        <v>365</v>
      </c>
    </row>
    <row r="7657" spans="1:16" x14ac:dyDescent="0.25">
      <c r="A7657">
        <v>10157</v>
      </c>
      <c r="B7657" t="s">
        <v>360</v>
      </c>
      <c r="E7657" t="s">
        <v>7929</v>
      </c>
      <c r="F7657" t="s">
        <v>347</v>
      </c>
      <c r="G7657" t="s">
        <v>410</v>
      </c>
      <c r="H7657" t="s">
        <v>198</v>
      </c>
      <c r="I7657" t="s">
        <v>411</v>
      </c>
      <c r="J7657">
        <v>1993</v>
      </c>
      <c r="K7657">
        <v>2919</v>
      </c>
      <c r="L7657">
        <v>32</v>
      </c>
      <c r="M7657" t="s">
        <v>200</v>
      </c>
      <c r="N7657" t="s">
        <v>364</v>
      </c>
      <c r="O7657" t="s">
        <v>202</v>
      </c>
      <c r="P7657" t="s">
        <v>365</v>
      </c>
    </row>
    <row r="7658" spans="1:16" x14ac:dyDescent="0.25">
      <c r="A7658">
        <v>10158</v>
      </c>
      <c r="B7658" t="s">
        <v>360</v>
      </c>
      <c r="E7658" t="s">
        <v>7930</v>
      </c>
      <c r="F7658" t="s">
        <v>347</v>
      </c>
      <c r="G7658" t="s">
        <v>410</v>
      </c>
      <c r="H7658" t="s">
        <v>198</v>
      </c>
      <c r="I7658" t="s">
        <v>411</v>
      </c>
      <c r="J7658">
        <v>1994</v>
      </c>
      <c r="K7658">
        <v>4303</v>
      </c>
      <c r="L7658">
        <v>32</v>
      </c>
      <c r="M7658" t="s">
        <v>200</v>
      </c>
      <c r="N7658" t="s">
        <v>364</v>
      </c>
      <c r="O7658" t="s">
        <v>202</v>
      </c>
      <c r="P7658" t="s">
        <v>365</v>
      </c>
    </row>
    <row r="7659" spans="1:16" x14ac:dyDescent="0.25">
      <c r="A7659">
        <v>10159</v>
      </c>
      <c r="B7659" t="s">
        <v>360</v>
      </c>
      <c r="E7659" t="s">
        <v>7931</v>
      </c>
      <c r="F7659" t="s">
        <v>347</v>
      </c>
      <c r="G7659" t="s">
        <v>410</v>
      </c>
      <c r="H7659" t="s">
        <v>198</v>
      </c>
      <c r="I7659" t="s">
        <v>411</v>
      </c>
      <c r="J7659">
        <v>1994</v>
      </c>
      <c r="K7659">
        <v>4408</v>
      </c>
      <c r="L7659">
        <v>32</v>
      </c>
      <c r="M7659" t="s">
        <v>200</v>
      </c>
      <c r="N7659" t="s">
        <v>364</v>
      </c>
      <c r="O7659" t="s">
        <v>202</v>
      </c>
      <c r="P7659" t="s">
        <v>365</v>
      </c>
    </row>
    <row r="7660" spans="1:16" x14ac:dyDescent="0.25">
      <c r="A7660">
        <v>10160</v>
      </c>
      <c r="B7660" t="s">
        <v>360</v>
      </c>
      <c r="E7660" t="s">
        <v>7932</v>
      </c>
      <c r="F7660" t="s">
        <v>347</v>
      </c>
      <c r="G7660" t="s">
        <v>410</v>
      </c>
      <c r="H7660" t="s">
        <v>198</v>
      </c>
      <c r="I7660" t="s">
        <v>411</v>
      </c>
      <c r="J7660">
        <v>1993</v>
      </c>
      <c r="K7660">
        <v>1400</v>
      </c>
      <c r="L7660">
        <v>32</v>
      </c>
      <c r="M7660" t="s">
        <v>200</v>
      </c>
      <c r="N7660" t="s">
        <v>383</v>
      </c>
      <c r="O7660" t="s">
        <v>202</v>
      </c>
      <c r="P7660" t="s">
        <v>6145</v>
      </c>
    </row>
    <row r="7661" spans="1:16" x14ac:dyDescent="0.25">
      <c r="A7661">
        <v>10161</v>
      </c>
      <c r="B7661" t="s">
        <v>360</v>
      </c>
      <c r="E7661" t="s">
        <v>7933</v>
      </c>
      <c r="F7661" t="s">
        <v>347</v>
      </c>
      <c r="G7661" t="s">
        <v>410</v>
      </c>
      <c r="H7661" t="s">
        <v>198</v>
      </c>
      <c r="I7661" t="s">
        <v>411</v>
      </c>
      <c r="J7661">
        <v>1993</v>
      </c>
      <c r="K7661">
        <v>3419</v>
      </c>
      <c r="L7661">
        <v>32</v>
      </c>
      <c r="M7661" t="s">
        <v>200</v>
      </c>
      <c r="N7661" t="s">
        <v>364</v>
      </c>
      <c r="O7661" t="s">
        <v>202</v>
      </c>
      <c r="P7661" t="s">
        <v>365</v>
      </c>
    </row>
    <row r="7662" spans="1:16" x14ac:dyDescent="0.25">
      <c r="A7662">
        <v>10162</v>
      </c>
      <c r="B7662" t="s">
        <v>360</v>
      </c>
      <c r="E7662" t="s">
        <v>7934</v>
      </c>
      <c r="F7662" t="s">
        <v>347</v>
      </c>
      <c r="G7662" t="s">
        <v>410</v>
      </c>
      <c r="H7662" t="s">
        <v>198</v>
      </c>
      <c r="I7662" t="s">
        <v>411</v>
      </c>
      <c r="J7662">
        <v>1993</v>
      </c>
      <c r="K7662">
        <v>1384</v>
      </c>
      <c r="L7662">
        <v>32</v>
      </c>
      <c r="M7662" t="s">
        <v>200</v>
      </c>
      <c r="N7662" t="s">
        <v>364</v>
      </c>
      <c r="O7662" t="s">
        <v>202</v>
      </c>
      <c r="P7662" t="s">
        <v>365</v>
      </c>
    </row>
    <row r="7663" spans="1:16" x14ac:dyDescent="0.25">
      <c r="A7663">
        <v>10163</v>
      </c>
      <c r="B7663" t="s">
        <v>360</v>
      </c>
      <c r="E7663" t="s">
        <v>7935</v>
      </c>
      <c r="F7663" t="s">
        <v>347</v>
      </c>
      <c r="G7663" t="s">
        <v>410</v>
      </c>
      <c r="H7663" t="s">
        <v>198</v>
      </c>
      <c r="I7663" t="s">
        <v>411</v>
      </c>
      <c r="J7663">
        <v>1993</v>
      </c>
      <c r="K7663">
        <v>6224</v>
      </c>
      <c r="L7663">
        <v>32</v>
      </c>
      <c r="M7663" t="s">
        <v>200</v>
      </c>
      <c r="N7663" t="s">
        <v>364</v>
      </c>
      <c r="O7663" t="s">
        <v>202</v>
      </c>
      <c r="P7663" t="s">
        <v>365</v>
      </c>
    </row>
    <row r="7664" spans="1:16" x14ac:dyDescent="0.25">
      <c r="A7664">
        <v>10164</v>
      </c>
      <c r="B7664" t="s">
        <v>360</v>
      </c>
      <c r="E7664" t="s">
        <v>7936</v>
      </c>
      <c r="F7664" t="s">
        <v>347</v>
      </c>
      <c r="G7664" t="s">
        <v>410</v>
      </c>
      <c r="H7664" t="s">
        <v>198</v>
      </c>
      <c r="I7664" t="s">
        <v>411</v>
      </c>
      <c r="J7664">
        <v>1994</v>
      </c>
      <c r="K7664">
        <v>1574</v>
      </c>
      <c r="L7664">
        <v>32</v>
      </c>
      <c r="M7664" t="s">
        <v>200</v>
      </c>
      <c r="N7664" t="s">
        <v>364</v>
      </c>
      <c r="O7664" t="s">
        <v>202</v>
      </c>
      <c r="P7664" t="s">
        <v>365</v>
      </c>
    </row>
    <row r="7665" spans="1:16" x14ac:dyDescent="0.25">
      <c r="A7665">
        <v>10165</v>
      </c>
      <c r="B7665" t="s">
        <v>360</v>
      </c>
      <c r="E7665" t="s">
        <v>7937</v>
      </c>
      <c r="F7665" t="s">
        <v>347</v>
      </c>
      <c r="G7665" t="s">
        <v>410</v>
      </c>
      <c r="H7665" t="s">
        <v>198</v>
      </c>
      <c r="I7665" t="s">
        <v>411</v>
      </c>
      <c r="J7665">
        <v>1993</v>
      </c>
      <c r="K7665">
        <v>1531</v>
      </c>
      <c r="L7665">
        <v>32</v>
      </c>
      <c r="M7665" t="s">
        <v>200</v>
      </c>
      <c r="N7665" t="s">
        <v>364</v>
      </c>
      <c r="O7665" t="s">
        <v>202</v>
      </c>
      <c r="P7665" t="s">
        <v>365</v>
      </c>
    </row>
    <row r="7666" spans="1:16" x14ac:dyDescent="0.25">
      <c r="A7666">
        <v>10166</v>
      </c>
      <c r="B7666" t="s">
        <v>360</v>
      </c>
      <c r="E7666" t="s">
        <v>7938</v>
      </c>
      <c r="F7666" t="s">
        <v>347</v>
      </c>
      <c r="G7666" t="s">
        <v>410</v>
      </c>
      <c r="H7666" t="s">
        <v>198</v>
      </c>
      <c r="I7666" t="s">
        <v>411</v>
      </c>
      <c r="J7666">
        <v>1995</v>
      </c>
      <c r="K7666">
        <v>1590</v>
      </c>
      <c r="L7666">
        <v>32</v>
      </c>
      <c r="M7666" t="s">
        <v>200</v>
      </c>
      <c r="N7666" t="s">
        <v>364</v>
      </c>
      <c r="O7666" t="s">
        <v>202</v>
      </c>
      <c r="P7666" t="s">
        <v>365</v>
      </c>
    </row>
    <row r="7667" spans="1:16" x14ac:dyDescent="0.25">
      <c r="A7667">
        <v>10167</v>
      </c>
      <c r="B7667" t="s">
        <v>360</v>
      </c>
      <c r="E7667" t="s">
        <v>7939</v>
      </c>
      <c r="F7667" t="s">
        <v>347</v>
      </c>
      <c r="G7667" t="s">
        <v>410</v>
      </c>
      <c r="H7667" t="s">
        <v>198</v>
      </c>
      <c r="I7667" t="s">
        <v>411</v>
      </c>
      <c r="J7667">
        <v>1993</v>
      </c>
      <c r="K7667">
        <v>2044</v>
      </c>
      <c r="L7667">
        <v>32</v>
      </c>
      <c r="M7667" t="s">
        <v>200</v>
      </c>
      <c r="N7667" t="s">
        <v>364</v>
      </c>
      <c r="O7667" t="s">
        <v>202</v>
      </c>
      <c r="P7667" t="s">
        <v>365</v>
      </c>
    </row>
    <row r="7668" spans="1:16" x14ac:dyDescent="0.25">
      <c r="A7668">
        <v>10168</v>
      </c>
      <c r="B7668" t="s">
        <v>360</v>
      </c>
      <c r="E7668" t="s">
        <v>7940</v>
      </c>
      <c r="F7668" t="s">
        <v>347</v>
      </c>
      <c r="G7668" t="s">
        <v>410</v>
      </c>
      <c r="H7668" t="s">
        <v>198</v>
      </c>
      <c r="I7668" t="s">
        <v>411</v>
      </c>
      <c r="J7668">
        <v>1993</v>
      </c>
      <c r="K7668">
        <v>1147</v>
      </c>
      <c r="L7668">
        <v>32</v>
      </c>
      <c r="M7668" t="s">
        <v>200</v>
      </c>
      <c r="N7668" t="s">
        <v>364</v>
      </c>
      <c r="O7668" t="s">
        <v>202</v>
      </c>
      <c r="P7668" t="s">
        <v>365</v>
      </c>
    </row>
    <row r="7669" spans="1:16" x14ac:dyDescent="0.25">
      <c r="A7669">
        <v>10169</v>
      </c>
      <c r="B7669" t="s">
        <v>360</v>
      </c>
      <c r="E7669" t="s">
        <v>7941</v>
      </c>
      <c r="F7669" t="s">
        <v>347</v>
      </c>
      <c r="G7669" t="s">
        <v>410</v>
      </c>
      <c r="H7669" t="s">
        <v>198</v>
      </c>
      <c r="I7669" t="s">
        <v>411</v>
      </c>
      <c r="J7669">
        <v>1993</v>
      </c>
      <c r="K7669">
        <v>1027</v>
      </c>
      <c r="L7669">
        <v>32</v>
      </c>
      <c r="M7669" t="s">
        <v>200</v>
      </c>
      <c r="N7669" t="s">
        <v>364</v>
      </c>
      <c r="O7669" t="s">
        <v>202</v>
      </c>
      <c r="P7669" t="s">
        <v>365</v>
      </c>
    </row>
    <row r="7670" spans="1:16" x14ac:dyDescent="0.25">
      <c r="A7670">
        <v>10170</v>
      </c>
      <c r="B7670" t="s">
        <v>360</v>
      </c>
      <c r="E7670" t="s">
        <v>7942</v>
      </c>
      <c r="F7670" t="s">
        <v>347</v>
      </c>
      <c r="G7670" t="s">
        <v>410</v>
      </c>
      <c r="H7670" t="s">
        <v>198</v>
      </c>
      <c r="I7670" t="s">
        <v>411</v>
      </c>
      <c r="J7670">
        <v>1993</v>
      </c>
      <c r="K7670">
        <v>1892</v>
      </c>
      <c r="L7670">
        <v>32</v>
      </c>
      <c r="M7670" t="s">
        <v>200</v>
      </c>
      <c r="N7670" t="s">
        <v>364</v>
      </c>
      <c r="O7670" t="s">
        <v>202</v>
      </c>
      <c r="P7670" t="s">
        <v>365</v>
      </c>
    </row>
    <row r="7671" spans="1:16" x14ac:dyDescent="0.25">
      <c r="A7671">
        <v>10171</v>
      </c>
      <c r="B7671" t="s">
        <v>360</v>
      </c>
      <c r="E7671" t="s">
        <v>7943</v>
      </c>
      <c r="F7671" t="s">
        <v>347</v>
      </c>
      <c r="G7671" t="s">
        <v>410</v>
      </c>
      <c r="H7671" t="s">
        <v>198</v>
      </c>
      <c r="I7671" t="s">
        <v>411</v>
      </c>
      <c r="J7671">
        <v>1993</v>
      </c>
      <c r="K7671">
        <v>1348</v>
      </c>
      <c r="L7671">
        <v>32</v>
      </c>
      <c r="M7671" t="s">
        <v>200</v>
      </c>
      <c r="N7671" t="s">
        <v>364</v>
      </c>
      <c r="O7671" t="s">
        <v>202</v>
      </c>
      <c r="P7671" t="s">
        <v>365</v>
      </c>
    </row>
    <row r="7672" spans="1:16" x14ac:dyDescent="0.25">
      <c r="A7672">
        <v>10172</v>
      </c>
      <c r="B7672" t="s">
        <v>360</v>
      </c>
      <c r="E7672" t="s">
        <v>7944</v>
      </c>
      <c r="F7672" t="s">
        <v>347</v>
      </c>
      <c r="G7672" t="s">
        <v>410</v>
      </c>
      <c r="H7672" t="s">
        <v>198</v>
      </c>
      <c r="I7672" t="s">
        <v>411</v>
      </c>
      <c r="J7672">
        <v>1993</v>
      </c>
      <c r="K7672">
        <v>374</v>
      </c>
      <c r="L7672">
        <v>32</v>
      </c>
      <c r="M7672" t="s">
        <v>200</v>
      </c>
      <c r="N7672" t="s">
        <v>364</v>
      </c>
      <c r="O7672" t="s">
        <v>202</v>
      </c>
      <c r="P7672" t="s">
        <v>365</v>
      </c>
    </row>
    <row r="7673" spans="1:16" x14ac:dyDescent="0.25">
      <c r="A7673">
        <v>10173</v>
      </c>
      <c r="B7673" t="s">
        <v>360</v>
      </c>
      <c r="E7673" t="s">
        <v>7945</v>
      </c>
      <c r="F7673" t="s">
        <v>347</v>
      </c>
      <c r="G7673" t="s">
        <v>410</v>
      </c>
      <c r="H7673" t="s">
        <v>198</v>
      </c>
      <c r="I7673" t="s">
        <v>411</v>
      </c>
      <c r="J7673">
        <v>1993</v>
      </c>
      <c r="K7673">
        <v>630</v>
      </c>
      <c r="L7673">
        <v>32</v>
      </c>
      <c r="M7673" t="s">
        <v>200</v>
      </c>
      <c r="N7673" t="s">
        <v>364</v>
      </c>
      <c r="O7673" t="s">
        <v>202</v>
      </c>
      <c r="P7673" t="s">
        <v>365</v>
      </c>
    </row>
    <row r="7674" spans="1:16" x14ac:dyDescent="0.25">
      <c r="A7674">
        <v>10174</v>
      </c>
      <c r="B7674" t="s">
        <v>360</v>
      </c>
      <c r="E7674" t="s">
        <v>7946</v>
      </c>
      <c r="F7674" t="s">
        <v>347</v>
      </c>
      <c r="G7674" t="s">
        <v>410</v>
      </c>
      <c r="H7674" t="s">
        <v>198</v>
      </c>
      <c r="I7674" t="s">
        <v>411</v>
      </c>
      <c r="J7674">
        <v>1993</v>
      </c>
      <c r="K7674">
        <v>1366</v>
      </c>
      <c r="L7674">
        <v>32</v>
      </c>
      <c r="M7674" t="s">
        <v>200</v>
      </c>
      <c r="N7674" t="s">
        <v>364</v>
      </c>
      <c r="O7674" t="s">
        <v>202</v>
      </c>
      <c r="P7674" t="s">
        <v>365</v>
      </c>
    </row>
    <row r="7675" spans="1:16" x14ac:dyDescent="0.25">
      <c r="A7675">
        <v>10175</v>
      </c>
      <c r="B7675" t="s">
        <v>360</v>
      </c>
      <c r="E7675" t="s">
        <v>7947</v>
      </c>
      <c r="F7675" t="s">
        <v>347</v>
      </c>
      <c r="G7675" t="s">
        <v>410</v>
      </c>
      <c r="H7675" t="s">
        <v>198</v>
      </c>
      <c r="I7675" t="s">
        <v>411</v>
      </c>
      <c r="J7675">
        <v>1993</v>
      </c>
      <c r="K7675">
        <v>2768</v>
      </c>
      <c r="L7675">
        <v>32</v>
      </c>
      <c r="M7675" t="s">
        <v>200</v>
      </c>
      <c r="N7675" t="s">
        <v>364</v>
      </c>
      <c r="O7675" t="s">
        <v>202</v>
      </c>
      <c r="P7675" t="s">
        <v>365</v>
      </c>
    </row>
    <row r="7676" spans="1:16" x14ac:dyDescent="0.25">
      <c r="A7676">
        <v>10176</v>
      </c>
      <c r="B7676" t="s">
        <v>360</v>
      </c>
      <c r="E7676" t="s">
        <v>7948</v>
      </c>
      <c r="F7676" t="s">
        <v>347</v>
      </c>
      <c r="G7676" t="s">
        <v>410</v>
      </c>
      <c r="H7676" t="s">
        <v>198</v>
      </c>
      <c r="I7676" t="s">
        <v>411</v>
      </c>
      <c r="J7676">
        <v>1993</v>
      </c>
      <c r="K7676">
        <v>538</v>
      </c>
      <c r="L7676">
        <v>32</v>
      </c>
      <c r="M7676" t="s">
        <v>200</v>
      </c>
      <c r="N7676" t="s">
        <v>364</v>
      </c>
      <c r="O7676" t="s">
        <v>202</v>
      </c>
      <c r="P7676" t="s">
        <v>365</v>
      </c>
    </row>
    <row r="7677" spans="1:16" x14ac:dyDescent="0.25">
      <c r="A7677">
        <v>10177</v>
      </c>
      <c r="B7677" t="s">
        <v>360</v>
      </c>
      <c r="E7677" t="s">
        <v>7949</v>
      </c>
      <c r="F7677" t="s">
        <v>347</v>
      </c>
      <c r="G7677" t="s">
        <v>410</v>
      </c>
      <c r="H7677" t="s">
        <v>198</v>
      </c>
      <c r="I7677" t="s">
        <v>411</v>
      </c>
      <c r="J7677">
        <v>1993</v>
      </c>
      <c r="K7677">
        <v>1028</v>
      </c>
      <c r="L7677">
        <v>32</v>
      </c>
      <c r="M7677" t="s">
        <v>200</v>
      </c>
      <c r="N7677" t="s">
        <v>364</v>
      </c>
      <c r="O7677" t="s">
        <v>202</v>
      </c>
      <c r="P7677" t="s">
        <v>365</v>
      </c>
    </row>
    <row r="7678" spans="1:16" x14ac:dyDescent="0.25">
      <c r="A7678">
        <v>10178</v>
      </c>
      <c r="B7678" t="s">
        <v>360</v>
      </c>
      <c r="E7678" t="s">
        <v>7950</v>
      </c>
      <c r="F7678" t="s">
        <v>347</v>
      </c>
      <c r="G7678" t="s">
        <v>410</v>
      </c>
      <c r="H7678" t="s">
        <v>198</v>
      </c>
      <c r="I7678" t="s">
        <v>411</v>
      </c>
      <c r="J7678">
        <v>1993</v>
      </c>
      <c r="K7678">
        <v>1427</v>
      </c>
      <c r="L7678">
        <v>32</v>
      </c>
      <c r="M7678" t="s">
        <v>200</v>
      </c>
      <c r="N7678" t="s">
        <v>364</v>
      </c>
      <c r="O7678" t="s">
        <v>202</v>
      </c>
      <c r="P7678" t="s">
        <v>365</v>
      </c>
    </row>
    <row r="7679" spans="1:16" x14ac:dyDescent="0.25">
      <c r="A7679">
        <v>10179</v>
      </c>
      <c r="B7679" t="s">
        <v>360</v>
      </c>
      <c r="E7679" t="s">
        <v>7951</v>
      </c>
      <c r="F7679" t="s">
        <v>347</v>
      </c>
      <c r="G7679" t="s">
        <v>410</v>
      </c>
      <c r="H7679" t="s">
        <v>198</v>
      </c>
      <c r="I7679" t="s">
        <v>411</v>
      </c>
      <c r="J7679">
        <v>1993</v>
      </c>
      <c r="K7679">
        <v>3614</v>
      </c>
      <c r="L7679">
        <v>32</v>
      </c>
      <c r="M7679" t="s">
        <v>200</v>
      </c>
      <c r="N7679" t="s">
        <v>364</v>
      </c>
      <c r="O7679" t="s">
        <v>202</v>
      </c>
      <c r="P7679" t="s">
        <v>365</v>
      </c>
    </row>
    <row r="7680" spans="1:16" x14ac:dyDescent="0.25">
      <c r="A7680">
        <v>10180</v>
      </c>
      <c r="B7680" t="s">
        <v>360</v>
      </c>
      <c r="E7680" t="s">
        <v>7952</v>
      </c>
      <c r="F7680" t="s">
        <v>347</v>
      </c>
      <c r="G7680" t="s">
        <v>410</v>
      </c>
      <c r="H7680" t="s">
        <v>198</v>
      </c>
      <c r="I7680" t="s">
        <v>411</v>
      </c>
      <c r="J7680">
        <v>1993</v>
      </c>
      <c r="K7680">
        <v>484</v>
      </c>
      <c r="L7680">
        <v>32</v>
      </c>
      <c r="M7680" t="s">
        <v>200</v>
      </c>
      <c r="N7680" t="s">
        <v>364</v>
      </c>
      <c r="O7680" t="s">
        <v>202</v>
      </c>
      <c r="P7680" t="s">
        <v>365</v>
      </c>
    </row>
    <row r="7681" spans="1:16" x14ac:dyDescent="0.25">
      <c r="A7681">
        <v>10181</v>
      </c>
      <c r="B7681" t="s">
        <v>360</v>
      </c>
      <c r="E7681" t="s">
        <v>7953</v>
      </c>
      <c r="F7681" t="s">
        <v>347</v>
      </c>
      <c r="G7681" t="s">
        <v>410</v>
      </c>
      <c r="H7681" t="s">
        <v>198</v>
      </c>
      <c r="I7681" t="s">
        <v>411</v>
      </c>
      <c r="J7681">
        <v>1993</v>
      </c>
      <c r="K7681">
        <v>424</v>
      </c>
      <c r="L7681">
        <v>32</v>
      </c>
      <c r="M7681" t="s">
        <v>200</v>
      </c>
      <c r="N7681" t="s">
        <v>364</v>
      </c>
      <c r="O7681" t="s">
        <v>202</v>
      </c>
      <c r="P7681" t="s">
        <v>365</v>
      </c>
    </row>
    <row r="7682" spans="1:16" x14ac:dyDescent="0.25">
      <c r="A7682">
        <v>10182</v>
      </c>
      <c r="B7682" t="s">
        <v>360</v>
      </c>
      <c r="E7682" t="s">
        <v>7954</v>
      </c>
      <c r="F7682" t="s">
        <v>347</v>
      </c>
      <c r="G7682" t="s">
        <v>410</v>
      </c>
      <c r="H7682" t="s">
        <v>198</v>
      </c>
      <c r="I7682" t="s">
        <v>411</v>
      </c>
      <c r="J7682">
        <v>1993</v>
      </c>
      <c r="K7682">
        <v>3156</v>
      </c>
      <c r="L7682">
        <v>32</v>
      </c>
      <c r="M7682" t="s">
        <v>200</v>
      </c>
      <c r="N7682" t="s">
        <v>364</v>
      </c>
      <c r="O7682" t="s">
        <v>202</v>
      </c>
      <c r="P7682" t="s">
        <v>365</v>
      </c>
    </row>
    <row r="7683" spans="1:16" x14ac:dyDescent="0.25">
      <c r="A7683">
        <v>10183</v>
      </c>
      <c r="B7683" t="s">
        <v>360</v>
      </c>
      <c r="E7683" t="s">
        <v>7955</v>
      </c>
      <c r="F7683" t="s">
        <v>347</v>
      </c>
      <c r="G7683" t="s">
        <v>410</v>
      </c>
      <c r="H7683" t="s">
        <v>198</v>
      </c>
      <c r="I7683" t="s">
        <v>411</v>
      </c>
      <c r="J7683">
        <v>1993</v>
      </c>
      <c r="K7683">
        <v>1207</v>
      </c>
      <c r="L7683">
        <v>32</v>
      </c>
      <c r="M7683" t="s">
        <v>200</v>
      </c>
      <c r="N7683" t="s">
        <v>364</v>
      </c>
      <c r="O7683" t="s">
        <v>202</v>
      </c>
      <c r="P7683" t="s">
        <v>365</v>
      </c>
    </row>
    <row r="7684" spans="1:16" x14ac:dyDescent="0.25">
      <c r="A7684">
        <v>10184</v>
      </c>
      <c r="B7684" t="s">
        <v>360</v>
      </c>
      <c r="E7684" t="s">
        <v>7956</v>
      </c>
      <c r="F7684" t="s">
        <v>347</v>
      </c>
      <c r="G7684" t="s">
        <v>410</v>
      </c>
      <c r="H7684" t="s">
        <v>198</v>
      </c>
      <c r="I7684" t="s">
        <v>411</v>
      </c>
      <c r="J7684">
        <v>1993</v>
      </c>
      <c r="K7684">
        <v>1288</v>
      </c>
      <c r="L7684">
        <v>32</v>
      </c>
      <c r="M7684" t="s">
        <v>200</v>
      </c>
      <c r="N7684" t="s">
        <v>364</v>
      </c>
      <c r="O7684" t="s">
        <v>202</v>
      </c>
      <c r="P7684" t="s">
        <v>365</v>
      </c>
    </row>
    <row r="7685" spans="1:16" x14ac:dyDescent="0.25">
      <c r="A7685">
        <v>10185</v>
      </c>
      <c r="B7685" t="s">
        <v>360</v>
      </c>
      <c r="E7685" t="s">
        <v>7957</v>
      </c>
      <c r="F7685" t="s">
        <v>347</v>
      </c>
      <c r="G7685" t="s">
        <v>410</v>
      </c>
      <c r="H7685" t="s">
        <v>198</v>
      </c>
      <c r="I7685" t="s">
        <v>411</v>
      </c>
      <c r="J7685">
        <v>1995</v>
      </c>
      <c r="K7685">
        <v>550</v>
      </c>
      <c r="L7685">
        <v>32</v>
      </c>
      <c r="M7685" t="s">
        <v>200</v>
      </c>
      <c r="N7685" t="s">
        <v>364</v>
      </c>
      <c r="O7685" t="s">
        <v>202</v>
      </c>
      <c r="P7685" t="s">
        <v>365</v>
      </c>
    </row>
    <row r="7686" spans="1:16" x14ac:dyDescent="0.25">
      <c r="A7686">
        <v>10186</v>
      </c>
      <c r="B7686" t="s">
        <v>360</v>
      </c>
      <c r="E7686" t="s">
        <v>7958</v>
      </c>
      <c r="F7686" t="s">
        <v>347</v>
      </c>
      <c r="G7686" t="s">
        <v>410</v>
      </c>
      <c r="H7686" t="s">
        <v>198</v>
      </c>
      <c r="I7686" t="s">
        <v>411</v>
      </c>
      <c r="J7686">
        <v>1993</v>
      </c>
      <c r="K7686">
        <v>1736465</v>
      </c>
      <c r="L7686">
        <v>32</v>
      </c>
      <c r="M7686" t="s">
        <v>200</v>
      </c>
      <c r="N7686" t="s">
        <v>364</v>
      </c>
      <c r="O7686" t="s">
        <v>202</v>
      </c>
      <c r="P7686" t="s">
        <v>365</v>
      </c>
    </row>
    <row r="7687" spans="1:16" x14ac:dyDescent="0.25">
      <c r="A7687">
        <v>10187</v>
      </c>
      <c r="B7687" t="s">
        <v>360</v>
      </c>
      <c r="E7687" t="s">
        <v>7959</v>
      </c>
      <c r="F7687" t="s">
        <v>347</v>
      </c>
      <c r="G7687" t="s">
        <v>410</v>
      </c>
      <c r="H7687" t="s">
        <v>198</v>
      </c>
      <c r="I7687" t="s">
        <v>411</v>
      </c>
      <c r="J7687">
        <v>1993</v>
      </c>
      <c r="K7687">
        <v>1391</v>
      </c>
      <c r="L7687">
        <v>32</v>
      </c>
      <c r="M7687" t="s">
        <v>200</v>
      </c>
      <c r="N7687" t="s">
        <v>364</v>
      </c>
      <c r="O7687" t="s">
        <v>202</v>
      </c>
      <c r="P7687" t="s">
        <v>365</v>
      </c>
    </row>
    <row r="7688" spans="1:16" x14ac:dyDescent="0.25">
      <c r="A7688">
        <v>10188</v>
      </c>
      <c r="B7688" t="s">
        <v>360</v>
      </c>
      <c r="E7688" t="s">
        <v>7960</v>
      </c>
      <c r="F7688" t="s">
        <v>347</v>
      </c>
      <c r="G7688" t="s">
        <v>410</v>
      </c>
      <c r="H7688" t="s">
        <v>198</v>
      </c>
      <c r="I7688" t="s">
        <v>411</v>
      </c>
      <c r="J7688">
        <v>1981</v>
      </c>
      <c r="K7688">
        <v>2356</v>
      </c>
      <c r="L7688">
        <v>32</v>
      </c>
      <c r="M7688" t="s">
        <v>200</v>
      </c>
      <c r="N7688" t="s">
        <v>364</v>
      </c>
      <c r="O7688" t="s">
        <v>202</v>
      </c>
      <c r="P7688" t="s">
        <v>365</v>
      </c>
    </row>
    <row r="7689" spans="1:16" x14ac:dyDescent="0.25">
      <c r="A7689">
        <v>10189</v>
      </c>
      <c r="B7689" t="s">
        <v>360</v>
      </c>
      <c r="E7689" t="s">
        <v>7961</v>
      </c>
      <c r="F7689" t="s">
        <v>347</v>
      </c>
      <c r="G7689" t="s">
        <v>410</v>
      </c>
      <c r="H7689" t="s">
        <v>198</v>
      </c>
      <c r="I7689" t="s">
        <v>411</v>
      </c>
      <c r="J7689">
        <v>1980</v>
      </c>
      <c r="K7689">
        <v>1035</v>
      </c>
      <c r="L7689">
        <v>32</v>
      </c>
      <c r="M7689" t="s">
        <v>200</v>
      </c>
      <c r="N7689" t="s">
        <v>364</v>
      </c>
      <c r="O7689" t="s">
        <v>202</v>
      </c>
      <c r="P7689" t="s">
        <v>365</v>
      </c>
    </row>
    <row r="7690" spans="1:16" x14ac:dyDescent="0.25">
      <c r="A7690">
        <v>10190</v>
      </c>
      <c r="B7690" t="s">
        <v>360</v>
      </c>
      <c r="E7690" t="s">
        <v>7962</v>
      </c>
      <c r="F7690" t="s">
        <v>347</v>
      </c>
      <c r="G7690" t="s">
        <v>410</v>
      </c>
      <c r="H7690" t="s">
        <v>198</v>
      </c>
      <c r="I7690" t="s">
        <v>411</v>
      </c>
      <c r="J7690">
        <v>1969</v>
      </c>
      <c r="K7690">
        <v>107</v>
      </c>
      <c r="L7690">
        <v>32</v>
      </c>
      <c r="M7690" t="s">
        <v>200</v>
      </c>
      <c r="N7690" t="s">
        <v>364</v>
      </c>
      <c r="O7690" t="s">
        <v>202</v>
      </c>
      <c r="P7690" t="s">
        <v>365</v>
      </c>
    </row>
    <row r="7691" spans="1:16" x14ac:dyDescent="0.25">
      <c r="A7691">
        <v>10191</v>
      </c>
      <c r="B7691" t="s">
        <v>360</v>
      </c>
      <c r="E7691" t="s">
        <v>7963</v>
      </c>
      <c r="F7691" t="s">
        <v>347</v>
      </c>
      <c r="G7691" t="s">
        <v>410</v>
      </c>
      <c r="H7691" t="s">
        <v>198</v>
      </c>
      <c r="I7691" t="s">
        <v>411</v>
      </c>
      <c r="J7691">
        <v>1966</v>
      </c>
      <c r="K7691">
        <v>216</v>
      </c>
      <c r="L7691">
        <v>32</v>
      </c>
      <c r="M7691" t="s">
        <v>200</v>
      </c>
      <c r="N7691" t="s">
        <v>383</v>
      </c>
      <c r="O7691" t="s">
        <v>202</v>
      </c>
      <c r="P7691" t="s">
        <v>6145</v>
      </c>
    </row>
    <row r="7692" spans="1:16" x14ac:dyDescent="0.25">
      <c r="A7692">
        <v>10192</v>
      </c>
      <c r="B7692" t="s">
        <v>360</v>
      </c>
      <c r="E7692" t="s">
        <v>7964</v>
      </c>
      <c r="F7692" t="s">
        <v>347</v>
      </c>
      <c r="G7692" t="s">
        <v>410</v>
      </c>
      <c r="H7692" t="s">
        <v>198</v>
      </c>
      <c r="I7692" t="s">
        <v>411</v>
      </c>
      <c r="J7692">
        <v>1963</v>
      </c>
      <c r="K7692">
        <v>56</v>
      </c>
      <c r="L7692">
        <v>32</v>
      </c>
      <c r="M7692" t="s">
        <v>200</v>
      </c>
      <c r="N7692" t="s">
        <v>383</v>
      </c>
      <c r="O7692" t="s">
        <v>202</v>
      </c>
      <c r="P7692" t="s">
        <v>6145</v>
      </c>
    </row>
    <row r="7693" spans="1:16" x14ac:dyDescent="0.25">
      <c r="A7693">
        <v>10193</v>
      </c>
      <c r="B7693" t="s">
        <v>360</v>
      </c>
      <c r="E7693" t="s">
        <v>7965</v>
      </c>
      <c r="F7693" t="s">
        <v>347</v>
      </c>
      <c r="G7693" t="s">
        <v>410</v>
      </c>
      <c r="H7693" t="s">
        <v>198</v>
      </c>
      <c r="I7693" t="s">
        <v>411</v>
      </c>
      <c r="J7693">
        <v>1966</v>
      </c>
      <c r="K7693">
        <v>198</v>
      </c>
      <c r="L7693">
        <v>32</v>
      </c>
      <c r="M7693" t="s">
        <v>200</v>
      </c>
      <c r="N7693" t="s">
        <v>383</v>
      </c>
      <c r="O7693" t="s">
        <v>202</v>
      </c>
      <c r="P7693" t="s">
        <v>6145</v>
      </c>
    </row>
    <row r="7694" spans="1:16" x14ac:dyDescent="0.25">
      <c r="A7694">
        <v>10194</v>
      </c>
      <c r="B7694" t="s">
        <v>360</v>
      </c>
      <c r="E7694" t="s">
        <v>7966</v>
      </c>
      <c r="F7694" t="s">
        <v>347</v>
      </c>
      <c r="G7694" t="s">
        <v>410</v>
      </c>
      <c r="H7694" t="s">
        <v>198</v>
      </c>
      <c r="I7694" t="s">
        <v>411</v>
      </c>
      <c r="J7694">
        <v>1975</v>
      </c>
      <c r="K7694">
        <v>70</v>
      </c>
      <c r="L7694">
        <v>32</v>
      </c>
      <c r="M7694" t="s">
        <v>200</v>
      </c>
      <c r="N7694" t="s">
        <v>364</v>
      </c>
      <c r="O7694" t="s">
        <v>202</v>
      </c>
      <c r="P7694" t="s">
        <v>365</v>
      </c>
    </row>
    <row r="7695" spans="1:16" x14ac:dyDescent="0.25">
      <c r="A7695">
        <v>10195</v>
      </c>
      <c r="B7695" t="s">
        <v>360</v>
      </c>
      <c r="E7695" t="s">
        <v>7967</v>
      </c>
      <c r="F7695" t="s">
        <v>347</v>
      </c>
      <c r="G7695" t="s">
        <v>410</v>
      </c>
      <c r="H7695" t="s">
        <v>198</v>
      </c>
      <c r="I7695" t="s">
        <v>411</v>
      </c>
      <c r="J7695">
        <v>1979</v>
      </c>
      <c r="K7695">
        <v>794</v>
      </c>
      <c r="L7695">
        <v>32</v>
      </c>
      <c r="M7695" t="s">
        <v>200</v>
      </c>
      <c r="N7695" t="s">
        <v>364</v>
      </c>
      <c r="O7695" t="s">
        <v>202</v>
      </c>
      <c r="P7695" t="s">
        <v>365</v>
      </c>
    </row>
    <row r="7696" spans="1:16" x14ac:dyDescent="0.25">
      <c r="A7696">
        <v>10196</v>
      </c>
      <c r="B7696" t="s">
        <v>360</v>
      </c>
      <c r="E7696" t="s">
        <v>7968</v>
      </c>
      <c r="F7696" t="s">
        <v>347</v>
      </c>
      <c r="G7696" t="s">
        <v>410</v>
      </c>
      <c r="H7696" t="s">
        <v>198</v>
      </c>
      <c r="I7696" t="s">
        <v>411</v>
      </c>
      <c r="J7696">
        <v>1984</v>
      </c>
      <c r="K7696">
        <v>5318</v>
      </c>
      <c r="L7696">
        <v>32</v>
      </c>
      <c r="M7696" t="s">
        <v>200</v>
      </c>
      <c r="N7696" t="s">
        <v>364</v>
      </c>
      <c r="O7696" t="s">
        <v>202</v>
      </c>
      <c r="P7696" t="s">
        <v>365</v>
      </c>
    </row>
    <row r="7697" spans="1:16" x14ac:dyDescent="0.25">
      <c r="A7697">
        <v>10197</v>
      </c>
      <c r="B7697" t="s">
        <v>360</v>
      </c>
      <c r="E7697" t="s">
        <v>7969</v>
      </c>
      <c r="F7697" t="s">
        <v>347</v>
      </c>
      <c r="G7697" t="s">
        <v>410</v>
      </c>
      <c r="H7697" t="s">
        <v>198</v>
      </c>
      <c r="I7697" t="s">
        <v>411</v>
      </c>
      <c r="J7697">
        <v>1975</v>
      </c>
      <c r="K7697">
        <v>157</v>
      </c>
      <c r="L7697">
        <v>32</v>
      </c>
      <c r="M7697" t="s">
        <v>200</v>
      </c>
      <c r="N7697" t="s">
        <v>364</v>
      </c>
      <c r="O7697" t="s">
        <v>202</v>
      </c>
      <c r="P7697" t="s">
        <v>365</v>
      </c>
    </row>
    <row r="7698" spans="1:16" x14ac:dyDescent="0.25">
      <c r="A7698">
        <v>10198</v>
      </c>
      <c r="B7698" t="s">
        <v>360</v>
      </c>
      <c r="E7698" t="s">
        <v>7970</v>
      </c>
      <c r="F7698" t="s">
        <v>347</v>
      </c>
      <c r="G7698" t="s">
        <v>410</v>
      </c>
      <c r="H7698" t="s">
        <v>198</v>
      </c>
      <c r="I7698" t="s">
        <v>411</v>
      </c>
      <c r="J7698">
        <v>1994</v>
      </c>
      <c r="K7698">
        <v>7663</v>
      </c>
      <c r="L7698">
        <v>32</v>
      </c>
      <c r="M7698" t="s">
        <v>200</v>
      </c>
      <c r="N7698" t="s">
        <v>383</v>
      </c>
      <c r="O7698" t="s">
        <v>202</v>
      </c>
      <c r="P7698" t="s">
        <v>6145</v>
      </c>
    </row>
    <row r="7699" spans="1:16" x14ac:dyDescent="0.25">
      <c r="A7699">
        <v>10199</v>
      </c>
      <c r="B7699" t="s">
        <v>360</v>
      </c>
      <c r="E7699" t="s">
        <v>7971</v>
      </c>
      <c r="F7699" t="s">
        <v>347</v>
      </c>
      <c r="G7699" t="s">
        <v>410</v>
      </c>
      <c r="H7699" t="s">
        <v>198</v>
      </c>
      <c r="I7699" t="s">
        <v>411</v>
      </c>
      <c r="J7699">
        <v>1987</v>
      </c>
      <c r="K7699">
        <v>6839</v>
      </c>
      <c r="L7699">
        <v>32</v>
      </c>
      <c r="M7699" t="s">
        <v>200</v>
      </c>
      <c r="N7699" t="s">
        <v>364</v>
      </c>
      <c r="O7699" t="s">
        <v>202</v>
      </c>
      <c r="P7699" t="s">
        <v>365</v>
      </c>
    </row>
    <row r="7700" spans="1:16" x14ac:dyDescent="0.25">
      <c r="A7700">
        <v>10200</v>
      </c>
      <c r="B7700" t="s">
        <v>360</v>
      </c>
      <c r="E7700" t="s">
        <v>7972</v>
      </c>
      <c r="F7700" t="s">
        <v>347</v>
      </c>
      <c r="G7700" t="s">
        <v>410</v>
      </c>
      <c r="H7700" t="s">
        <v>198</v>
      </c>
      <c r="I7700" t="s">
        <v>411</v>
      </c>
      <c r="J7700">
        <v>1963</v>
      </c>
      <c r="K7700">
        <v>202</v>
      </c>
      <c r="L7700">
        <v>32</v>
      </c>
      <c r="M7700" t="s">
        <v>200</v>
      </c>
      <c r="N7700" t="s">
        <v>436</v>
      </c>
      <c r="O7700" t="s">
        <v>202</v>
      </c>
      <c r="P7700" t="s">
        <v>6145</v>
      </c>
    </row>
    <row r="7701" spans="1:16" x14ac:dyDescent="0.25">
      <c r="A7701">
        <v>10201</v>
      </c>
      <c r="B7701" t="s">
        <v>360</v>
      </c>
      <c r="E7701" t="s">
        <v>7973</v>
      </c>
      <c r="F7701" t="s">
        <v>347</v>
      </c>
      <c r="G7701" t="s">
        <v>410</v>
      </c>
      <c r="H7701" t="s">
        <v>198</v>
      </c>
      <c r="I7701" t="s">
        <v>411</v>
      </c>
      <c r="J7701">
        <v>1971</v>
      </c>
      <c r="K7701">
        <v>1983</v>
      </c>
      <c r="L7701">
        <v>32</v>
      </c>
      <c r="M7701" t="s">
        <v>200</v>
      </c>
      <c r="N7701" t="s">
        <v>383</v>
      </c>
      <c r="O7701" t="s">
        <v>202</v>
      </c>
      <c r="P7701" t="s">
        <v>6145</v>
      </c>
    </row>
    <row r="7702" spans="1:16" x14ac:dyDescent="0.25">
      <c r="A7702">
        <v>10202</v>
      </c>
      <c r="B7702" t="s">
        <v>360</v>
      </c>
      <c r="E7702" t="s">
        <v>7974</v>
      </c>
      <c r="F7702" t="s">
        <v>347</v>
      </c>
      <c r="G7702" t="s">
        <v>410</v>
      </c>
      <c r="H7702" t="s">
        <v>198</v>
      </c>
      <c r="I7702" t="s">
        <v>411</v>
      </c>
      <c r="J7702">
        <v>1981</v>
      </c>
      <c r="K7702">
        <v>1132</v>
      </c>
      <c r="L7702">
        <v>32</v>
      </c>
      <c r="M7702" t="s">
        <v>200</v>
      </c>
      <c r="N7702" t="s">
        <v>383</v>
      </c>
      <c r="O7702" t="s">
        <v>202</v>
      </c>
      <c r="P7702" t="s">
        <v>6145</v>
      </c>
    </row>
    <row r="7703" spans="1:16" x14ac:dyDescent="0.25">
      <c r="A7703">
        <v>10203</v>
      </c>
      <c r="B7703" t="s">
        <v>360</v>
      </c>
      <c r="E7703" t="s">
        <v>7975</v>
      </c>
      <c r="F7703" t="s">
        <v>347</v>
      </c>
      <c r="G7703" t="s">
        <v>410</v>
      </c>
      <c r="H7703" t="s">
        <v>198</v>
      </c>
      <c r="I7703" t="s">
        <v>411</v>
      </c>
      <c r="J7703">
        <v>1981</v>
      </c>
      <c r="K7703">
        <v>4226</v>
      </c>
      <c r="L7703">
        <v>32</v>
      </c>
      <c r="M7703" t="s">
        <v>200</v>
      </c>
      <c r="N7703" t="s">
        <v>383</v>
      </c>
      <c r="O7703" t="s">
        <v>202</v>
      </c>
      <c r="P7703" t="s">
        <v>6145</v>
      </c>
    </row>
    <row r="7704" spans="1:16" x14ac:dyDescent="0.25">
      <c r="A7704">
        <v>10204</v>
      </c>
      <c r="B7704" t="s">
        <v>360</v>
      </c>
      <c r="E7704" t="s">
        <v>7976</v>
      </c>
      <c r="F7704" t="s">
        <v>347</v>
      </c>
      <c r="G7704" t="s">
        <v>410</v>
      </c>
      <c r="H7704" t="s">
        <v>198</v>
      </c>
      <c r="I7704" t="s">
        <v>411</v>
      </c>
      <c r="J7704">
        <v>1973</v>
      </c>
      <c r="K7704">
        <v>125</v>
      </c>
      <c r="L7704">
        <v>32</v>
      </c>
      <c r="M7704" t="s">
        <v>200</v>
      </c>
      <c r="N7704" t="s">
        <v>364</v>
      </c>
      <c r="O7704" t="s">
        <v>202</v>
      </c>
      <c r="P7704" t="s">
        <v>365</v>
      </c>
    </row>
    <row r="7705" spans="1:16" x14ac:dyDescent="0.25">
      <c r="A7705">
        <v>10205</v>
      </c>
      <c r="B7705" t="s">
        <v>360</v>
      </c>
      <c r="E7705" t="s">
        <v>7977</v>
      </c>
      <c r="F7705" t="s">
        <v>347</v>
      </c>
      <c r="G7705" t="s">
        <v>410</v>
      </c>
      <c r="H7705" t="s">
        <v>198</v>
      </c>
      <c r="I7705" t="s">
        <v>411</v>
      </c>
      <c r="J7705">
        <v>1982</v>
      </c>
      <c r="K7705">
        <v>3663</v>
      </c>
      <c r="L7705">
        <v>32</v>
      </c>
      <c r="M7705" t="s">
        <v>200</v>
      </c>
      <c r="N7705" t="s">
        <v>383</v>
      </c>
      <c r="O7705" t="s">
        <v>202</v>
      </c>
      <c r="P7705" t="s">
        <v>6145</v>
      </c>
    </row>
    <row r="7706" spans="1:16" x14ac:dyDescent="0.25">
      <c r="A7706">
        <v>10206</v>
      </c>
      <c r="B7706" t="s">
        <v>360</v>
      </c>
      <c r="E7706" t="s">
        <v>7978</v>
      </c>
      <c r="F7706" t="s">
        <v>347</v>
      </c>
      <c r="G7706" t="s">
        <v>410</v>
      </c>
      <c r="H7706" t="s">
        <v>198</v>
      </c>
      <c r="I7706" t="s">
        <v>411</v>
      </c>
      <c r="J7706">
        <v>1971</v>
      </c>
      <c r="K7706">
        <v>407</v>
      </c>
      <c r="L7706">
        <v>32</v>
      </c>
      <c r="M7706" t="s">
        <v>200</v>
      </c>
      <c r="N7706" t="s">
        <v>383</v>
      </c>
      <c r="O7706" t="s">
        <v>202</v>
      </c>
      <c r="P7706" t="s">
        <v>6145</v>
      </c>
    </row>
    <row r="7707" spans="1:16" x14ac:dyDescent="0.25">
      <c r="A7707">
        <v>10207</v>
      </c>
      <c r="B7707" t="s">
        <v>360</v>
      </c>
      <c r="E7707" t="s">
        <v>7979</v>
      </c>
      <c r="F7707" t="s">
        <v>347</v>
      </c>
      <c r="G7707" t="s">
        <v>410</v>
      </c>
      <c r="H7707" t="s">
        <v>198</v>
      </c>
      <c r="I7707" t="s">
        <v>411</v>
      </c>
      <c r="J7707">
        <v>1977</v>
      </c>
      <c r="K7707">
        <v>2608</v>
      </c>
      <c r="L7707">
        <v>32</v>
      </c>
      <c r="M7707" t="s">
        <v>200</v>
      </c>
      <c r="N7707" t="s">
        <v>383</v>
      </c>
      <c r="O7707" t="s">
        <v>202</v>
      </c>
      <c r="P7707" t="s">
        <v>6145</v>
      </c>
    </row>
    <row r="7708" spans="1:16" x14ac:dyDescent="0.25">
      <c r="A7708">
        <v>10208</v>
      </c>
      <c r="B7708" t="s">
        <v>360</v>
      </c>
      <c r="E7708" t="s">
        <v>7980</v>
      </c>
      <c r="F7708" t="s">
        <v>347</v>
      </c>
      <c r="G7708" t="s">
        <v>410</v>
      </c>
      <c r="H7708" t="s">
        <v>198</v>
      </c>
      <c r="I7708" t="s">
        <v>411</v>
      </c>
      <c r="J7708">
        <v>1976</v>
      </c>
      <c r="K7708">
        <v>1813</v>
      </c>
      <c r="L7708">
        <v>32</v>
      </c>
      <c r="M7708" t="s">
        <v>200</v>
      </c>
      <c r="N7708" t="s">
        <v>383</v>
      </c>
      <c r="O7708" t="s">
        <v>202</v>
      </c>
      <c r="P7708" t="s">
        <v>6145</v>
      </c>
    </row>
    <row r="7709" spans="1:16" x14ac:dyDescent="0.25">
      <c r="A7709">
        <v>10209</v>
      </c>
      <c r="B7709" t="s">
        <v>360</v>
      </c>
      <c r="E7709" t="s">
        <v>7981</v>
      </c>
      <c r="F7709" t="s">
        <v>347</v>
      </c>
      <c r="G7709" t="s">
        <v>410</v>
      </c>
      <c r="H7709" t="s">
        <v>198</v>
      </c>
      <c r="I7709" t="s">
        <v>411</v>
      </c>
      <c r="J7709">
        <v>1985</v>
      </c>
      <c r="K7709">
        <v>10804</v>
      </c>
      <c r="L7709">
        <v>32</v>
      </c>
      <c r="M7709" t="s">
        <v>200</v>
      </c>
      <c r="N7709" t="s">
        <v>383</v>
      </c>
      <c r="O7709" t="s">
        <v>202</v>
      </c>
      <c r="P7709" t="s">
        <v>6145</v>
      </c>
    </row>
    <row r="7710" spans="1:16" x14ac:dyDescent="0.25">
      <c r="A7710">
        <v>10210</v>
      </c>
      <c r="B7710" t="s">
        <v>360</v>
      </c>
      <c r="E7710" t="s">
        <v>7982</v>
      </c>
      <c r="F7710" t="s">
        <v>347</v>
      </c>
      <c r="G7710" t="s">
        <v>410</v>
      </c>
      <c r="H7710" t="s">
        <v>198</v>
      </c>
      <c r="I7710" t="s">
        <v>411</v>
      </c>
      <c r="J7710">
        <v>1964</v>
      </c>
      <c r="K7710">
        <v>136</v>
      </c>
      <c r="L7710">
        <v>32</v>
      </c>
      <c r="M7710" t="s">
        <v>200</v>
      </c>
      <c r="N7710" t="s">
        <v>383</v>
      </c>
      <c r="O7710" t="s">
        <v>202</v>
      </c>
      <c r="P7710" t="s">
        <v>6145</v>
      </c>
    </row>
    <row r="7711" spans="1:16" x14ac:dyDescent="0.25">
      <c r="A7711">
        <v>10211</v>
      </c>
      <c r="B7711" t="s">
        <v>360</v>
      </c>
      <c r="E7711" t="s">
        <v>7983</v>
      </c>
      <c r="F7711" t="s">
        <v>347</v>
      </c>
      <c r="G7711" t="s">
        <v>410</v>
      </c>
      <c r="H7711" t="s">
        <v>198</v>
      </c>
      <c r="I7711" t="s">
        <v>411</v>
      </c>
      <c r="J7711">
        <v>1986</v>
      </c>
      <c r="K7711">
        <v>3914</v>
      </c>
      <c r="L7711">
        <v>32</v>
      </c>
      <c r="M7711" t="s">
        <v>200</v>
      </c>
      <c r="N7711" t="s">
        <v>383</v>
      </c>
      <c r="O7711" t="s">
        <v>202</v>
      </c>
      <c r="P7711" t="s">
        <v>6145</v>
      </c>
    </row>
    <row r="7712" spans="1:16" x14ac:dyDescent="0.25">
      <c r="A7712">
        <v>10212</v>
      </c>
      <c r="B7712" t="s">
        <v>360</v>
      </c>
      <c r="E7712" t="s">
        <v>7984</v>
      </c>
      <c r="F7712" t="s">
        <v>347</v>
      </c>
      <c r="G7712" t="s">
        <v>410</v>
      </c>
      <c r="H7712" t="s">
        <v>198</v>
      </c>
      <c r="I7712" t="s">
        <v>411</v>
      </c>
      <c r="J7712">
        <v>1962</v>
      </c>
      <c r="K7712">
        <v>1303</v>
      </c>
      <c r="L7712">
        <v>32</v>
      </c>
      <c r="M7712" t="s">
        <v>200</v>
      </c>
      <c r="N7712" t="s">
        <v>383</v>
      </c>
      <c r="O7712" t="s">
        <v>202</v>
      </c>
      <c r="P7712" t="s">
        <v>6145</v>
      </c>
    </row>
    <row r="7713" spans="1:16" x14ac:dyDescent="0.25">
      <c r="A7713">
        <v>10213</v>
      </c>
      <c r="B7713" t="s">
        <v>360</v>
      </c>
      <c r="E7713" t="s">
        <v>7985</v>
      </c>
      <c r="F7713" t="s">
        <v>347</v>
      </c>
      <c r="G7713" t="s">
        <v>410</v>
      </c>
      <c r="H7713" t="s">
        <v>198</v>
      </c>
      <c r="I7713" t="s">
        <v>411</v>
      </c>
      <c r="J7713">
        <v>1975</v>
      </c>
      <c r="K7713">
        <v>3273</v>
      </c>
      <c r="L7713">
        <v>32</v>
      </c>
      <c r="M7713" t="s">
        <v>200</v>
      </c>
      <c r="N7713" t="s">
        <v>383</v>
      </c>
      <c r="O7713" t="s">
        <v>202</v>
      </c>
      <c r="P7713" t="s">
        <v>6145</v>
      </c>
    </row>
    <row r="7714" spans="1:16" x14ac:dyDescent="0.25">
      <c r="A7714">
        <v>10214</v>
      </c>
      <c r="B7714" t="s">
        <v>360</v>
      </c>
      <c r="E7714" t="s">
        <v>7986</v>
      </c>
      <c r="F7714" t="s">
        <v>347</v>
      </c>
      <c r="G7714" t="s">
        <v>410</v>
      </c>
      <c r="H7714" t="s">
        <v>198</v>
      </c>
      <c r="I7714" t="s">
        <v>411</v>
      </c>
      <c r="J7714">
        <v>1977</v>
      </c>
      <c r="K7714">
        <v>8870</v>
      </c>
      <c r="L7714">
        <v>32</v>
      </c>
      <c r="M7714" t="s">
        <v>200</v>
      </c>
      <c r="N7714" t="s">
        <v>383</v>
      </c>
      <c r="O7714" t="s">
        <v>202</v>
      </c>
      <c r="P7714" t="s">
        <v>6145</v>
      </c>
    </row>
    <row r="7715" spans="1:16" x14ac:dyDescent="0.25">
      <c r="A7715">
        <v>10215</v>
      </c>
      <c r="B7715" t="s">
        <v>360</v>
      </c>
      <c r="E7715" t="s">
        <v>7987</v>
      </c>
      <c r="F7715" t="s">
        <v>347</v>
      </c>
      <c r="G7715" t="s">
        <v>410</v>
      </c>
      <c r="H7715" t="s">
        <v>198</v>
      </c>
      <c r="I7715" t="s">
        <v>411</v>
      </c>
      <c r="J7715">
        <v>1963</v>
      </c>
      <c r="K7715">
        <v>79</v>
      </c>
      <c r="L7715">
        <v>32</v>
      </c>
      <c r="M7715" t="s">
        <v>200</v>
      </c>
      <c r="N7715" t="s">
        <v>383</v>
      </c>
      <c r="O7715" t="s">
        <v>202</v>
      </c>
      <c r="P7715" t="s">
        <v>6145</v>
      </c>
    </row>
    <row r="7716" spans="1:16" x14ac:dyDescent="0.25">
      <c r="A7716">
        <v>10216</v>
      </c>
      <c r="B7716" t="s">
        <v>360</v>
      </c>
      <c r="E7716" t="s">
        <v>7988</v>
      </c>
      <c r="F7716" t="s">
        <v>347</v>
      </c>
      <c r="G7716" t="s">
        <v>410</v>
      </c>
      <c r="H7716" t="s">
        <v>198</v>
      </c>
      <c r="I7716" t="s">
        <v>411</v>
      </c>
      <c r="J7716">
        <v>1980</v>
      </c>
      <c r="K7716">
        <v>4972</v>
      </c>
      <c r="L7716">
        <v>32</v>
      </c>
      <c r="M7716" t="s">
        <v>200</v>
      </c>
      <c r="N7716" t="s">
        <v>383</v>
      </c>
      <c r="O7716" t="s">
        <v>202</v>
      </c>
      <c r="P7716" t="s">
        <v>6145</v>
      </c>
    </row>
    <row r="7717" spans="1:16" x14ac:dyDescent="0.25">
      <c r="A7717">
        <v>10217</v>
      </c>
      <c r="B7717" t="s">
        <v>360</v>
      </c>
      <c r="E7717" t="s">
        <v>7989</v>
      </c>
      <c r="F7717" t="s">
        <v>347</v>
      </c>
      <c r="G7717" t="s">
        <v>410</v>
      </c>
      <c r="H7717" t="s">
        <v>198</v>
      </c>
      <c r="I7717" t="s">
        <v>411</v>
      </c>
      <c r="J7717">
        <v>1959</v>
      </c>
      <c r="K7717">
        <v>48</v>
      </c>
      <c r="L7717">
        <v>32</v>
      </c>
      <c r="M7717" t="s">
        <v>200</v>
      </c>
      <c r="N7717" t="s">
        <v>383</v>
      </c>
      <c r="O7717" t="s">
        <v>202</v>
      </c>
      <c r="P7717" t="s">
        <v>6145</v>
      </c>
    </row>
    <row r="7718" spans="1:16" x14ac:dyDescent="0.25">
      <c r="A7718">
        <v>10218</v>
      </c>
      <c r="B7718" t="s">
        <v>360</v>
      </c>
      <c r="E7718" t="s">
        <v>7990</v>
      </c>
      <c r="F7718" t="s">
        <v>347</v>
      </c>
      <c r="G7718" t="s">
        <v>410</v>
      </c>
      <c r="H7718" t="s">
        <v>198</v>
      </c>
      <c r="I7718" t="s">
        <v>411</v>
      </c>
      <c r="J7718">
        <v>1979</v>
      </c>
      <c r="K7718">
        <v>1538</v>
      </c>
      <c r="L7718">
        <v>32</v>
      </c>
      <c r="M7718" t="s">
        <v>200</v>
      </c>
      <c r="N7718" t="s">
        <v>383</v>
      </c>
      <c r="O7718" t="s">
        <v>202</v>
      </c>
      <c r="P7718" t="s">
        <v>6145</v>
      </c>
    </row>
    <row r="7719" spans="1:16" x14ac:dyDescent="0.25">
      <c r="A7719">
        <v>10219</v>
      </c>
      <c r="B7719" t="s">
        <v>360</v>
      </c>
      <c r="E7719" t="s">
        <v>7991</v>
      </c>
      <c r="F7719" t="s">
        <v>347</v>
      </c>
      <c r="G7719" t="s">
        <v>410</v>
      </c>
      <c r="H7719" t="s">
        <v>198</v>
      </c>
      <c r="I7719" t="s">
        <v>411</v>
      </c>
      <c r="J7719">
        <v>1957</v>
      </c>
      <c r="K7719">
        <v>485</v>
      </c>
      <c r="L7719">
        <v>32</v>
      </c>
      <c r="M7719" t="s">
        <v>200</v>
      </c>
      <c r="N7719" t="s">
        <v>383</v>
      </c>
      <c r="O7719" t="s">
        <v>202</v>
      </c>
      <c r="P7719" t="s">
        <v>6145</v>
      </c>
    </row>
    <row r="7720" spans="1:16" x14ac:dyDescent="0.25">
      <c r="A7720">
        <v>10220</v>
      </c>
      <c r="B7720" t="s">
        <v>360</v>
      </c>
      <c r="E7720" t="s">
        <v>7992</v>
      </c>
      <c r="F7720" t="s">
        <v>347</v>
      </c>
      <c r="G7720" t="s">
        <v>410</v>
      </c>
      <c r="H7720" t="s">
        <v>198</v>
      </c>
      <c r="I7720" t="s">
        <v>411</v>
      </c>
      <c r="J7720">
        <v>1971</v>
      </c>
      <c r="K7720">
        <v>1269</v>
      </c>
      <c r="L7720">
        <v>32</v>
      </c>
      <c r="M7720" t="s">
        <v>200</v>
      </c>
      <c r="N7720" t="s">
        <v>383</v>
      </c>
      <c r="O7720" t="s">
        <v>202</v>
      </c>
      <c r="P7720" t="s">
        <v>6145</v>
      </c>
    </row>
    <row r="7721" spans="1:16" x14ac:dyDescent="0.25">
      <c r="A7721">
        <v>10221</v>
      </c>
      <c r="B7721" t="s">
        <v>360</v>
      </c>
      <c r="E7721" t="s">
        <v>7993</v>
      </c>
      <c r="F7721" t="s">
        <v>347</v>
      </c>
      <c r="G7721" t="s">
        <v>410</v>
      </c>
      <c r="H7721" t="s">
        <v>198</v>
      </c>
      <c r="I7721" t="s">
        <v>411</v>
      </c>
      <c r="J7721">
        <v>1963</v>
      </c>
      <c r="K7721">
        <v>454</v>
      </c>
      <c r="L7721">
        <v>32</v>
      </c>
      <c r="M7721" t="s">
        <v>200</v>
      </c>
      <c r="N7721" t="s">
        <v>383</v>
      </c>
      <c r="O7721" t="s">
        <v>202</v>
      </c>
      <c r="P7721" t="s">
        <v>6145</v>
      </c>
    </row>
    <row r="7722" spans="1:16" x14ac:dyDescent="0.25">
      <c r="A7722">
        <v>10222</v>
      </c>
      <c r="B7722" t="s">
        <v>360</v>
      </c>
      <c r="E7722" t="s">
        <v>7994</v>
      </c>
      <c r="F7722" t="s">
        <v>347</v>
      </c>
      <c r="G7722" t="s">
        <v>410</v>
      </c>
      <c r="H7722" t="s">
        <v>198</v>
      </c>
      <c r="I7722" t="s">
        <v>411</v>
      </c>
      <c r="J7722">
        <v>1993</v>
      </c>
      <c r="K7722">
        <v>892</v>
      </c>
      <c r="L7722">
        <v>32</v>
      </c>
      <c r="M7722" t="s">
        <v>200</v>
      </c>
      <c r="N7722" t="s">
        <v>383</v>
      </c>
      <c r="O7722" t="s">
        <v>202</v>
      </c>
      <c r="P7722" t="s">
        <v>6145</v>
      </c>
    </row>
    <row r="7723" spans="1:16" x14ac:dyDescent="0.25">
      <c r="A7723">
        <v>10223</v>
      </c>
      <c r="B7723" t="s">
        <v>360</v>
      </c>
      <c r="E7723" t="s">
        <v>7995</v>
      </c>
      <c r="F7723" t="s">
        <v>347</v>
      </c>
      <c r="G7723" t="s">
        <v>410</v>
      </c>
      <c r="H7723" t="s">
        <v>198</v>
      </c>
      <c r="I7723" t="s">
        <v>411</v>
      </c>
      <c r="J7723">
        <v>1993</v>
      </c>
      <c r="K7723">
        <v>1783</v>
      </c>
      <c r="L7723">
        <v>32</v>
      </c>
      <c r="M7723" t="s">
        <v>200</v>
      </c>
      <c r="N7723" t="s">
        <v>383</v>
      </c>
      <c r="O7723" t="s">
        <v>202</v>
      </c>
      <c r="P7723" t="s">
        <v>6145</v>
      </c>
    </row>
    <row r="7724" spans="1:16" x14ac:dyDescent="0.25">
      <c r="A7724">
        <v>10224</v>
      </c>
      <c r="B7724" t="s">
        <v>360</v>
      </c>
      <c r="E7724" t="s">
        <v>7996</v>
      </c>
      <c r="F7724" t="s">
        <v>347</v>
      </c>
      <c r="G7724" t="s">
        <v>410</v>
      </c>
      <c r="H7724" t="s">
        <v>198</v>
      </c>
      <c r="I7724" t="s">
        <v>411</v>
      </c>
      <c r="J7724">
        <v>1993</v>
      </c>
      <c r="K7724">
        <v>2000</v>
      </c>
      <c r="L7724">
        <v>32</v>
      </c>
      <c r="M7724" t="s">
        <v>200</v>
      </c>
      <c r="N7724" t="s">
        <v>383</v>
      </c>
      <c r="O7724" t="s">
        <v>202</v>
      </c>
      <c r="P7724" t="s">
        <v>6145</v>
      </c>
    </row>
    <row r="7725" spans="1:16" x14ac:dyDescent="0.25">
      <c r="A7725">
        <v>10225</v>
      </c>
      <c r="B7725" t="s">
        <v>360</v>
      </c>
      <c r="E7725" t="s">
        <v>7997</v>
      </c>
      <c r="F7725" t="s">
        <v>347</v>
      </c>
      <c r="G7725" t="s">
        <v>410</v>
      </c>
      <c r="H7725" t="s">
        <v>198</v>
      </c>
      <c r="I7725" t="s">
        <v>411</v>
      </c>
      <c r="J7725">
        <v>1993</v>
      </c>
      <c r="K7725">
        <v>1478</v>
      </c>
      <c r="L7725">
        <v>32</v>
      </c>
      <c r="M7725" t="s">
        <v>200</v>
      </c>
      <c r="N7725" t="s">
        <v>383</v>
      </c>
      <c r="O7725" t="s">
        <v>202</v>
      </c>
      <c r="P7725" t="s">
        <v>6145</v>
      </c>
    </row>
    <row r="7726" spans="1:16" x14ac:dyDescent="0.25">
      <c r="A7726">
        <v>10226</v>
      </c>
      <c r="B7726" t="s">
        <v>360</v>
      </c>
      <c r="E7726" t="s">
        <v>7998</v>
      </c>
      <c r="F7726" t="s">
        <v>347</v>
      </c>
      <c r="G7726" t="s">
        <v>410</v>
      </c>
      <c r="H7726" t="s">
        <v>198</v>
      </c>
      <c r="I7726" t="s">
        <v>411</v>
      </c>
      <c r="J7726">
        <v>1993</v>
      </c>
      <c r="K7726">
        <v>1511</v>
      </c>
      <c r="L7726">
        <v>32</v>
      </c>
      <c r="M7726" t="s">
        <v>200</v>
      </c>
      <c r="N7726" t="s">
        <v>383</v>
      </c>
      <c r="O7726" t="s">
        <v>202</v>
      </c>
      <c r="P7726" t="s">
        <v>6145</v>
      </c>
    </row>
    <row r="7727" spans="1:16" x14ac:dyDescent="0.25">
      <c r="A7727">
        <v>10227</v>
      </c>
      <c r="B7727" t="s">
        <v>360</v>
      </c>
      <c r="E7727" t="s">
        <v>7999</v>
      </c>
      <c r="F7727" t="s">
        <v>347</v>
      </c>
      <c r="G7727" t="s">
        <v>410</v>
      </c>
      <c r="H7727" t="s">
        <v>198</v>
      </c>
      <c r="I7727" t="s">
        <v>411</v>
      </c>
      <c r="J7727">
        <v>1993</v>
      </c>
      <c r="K7727">
        <v>2865</v>
      </c>
      <c r="L7727">
        <v>32</v>
      </c>
      <c r="M7727" t="s">
        <v>200</v>
      </c>
      <c r="N7727" t="s">
        <v>383</v>
      </c>
      <c r="O7727" t="s">
        <v>202</v>
      </c>
      <c r="P7727" t="s">
        <v>6145</v>
      </c>
    </row>
    <row r="7728" spans="1:16" x14ac:dyDescent="0.25">
      <c r="A7728">
        <v>10228</v>
      </c>
      <c r="B7728" t="s">
        <v>360</v>
      </c>
      <c r="E7728" t="s">
        <v>8000</v>
      </c>
      <c r="F7728" t="s">
        <v>347</v>
      </c>
      <c r="G7728" t="s">
        <v>410</v>
      </c>
      <c r="H7728" t="s">
        <v>198</v>
      </c>
      <c r="I7728" t="s">
        <v>411</v>
      </c>
      <c r="J7728">
        <v>1993</v>
      </c>
      <c r="K7728">
        <v>692</v>
      </c>
      <c r="L7728">
        <v>32</v>
      </c>
      <c r="M7728" t="s">
        <v>200</v>
      </c>
      <c r="N7728" t="s">
        <v>383</v>
      </c>
      <c r="O7728" t="s">
        <v>202</v>
      </c>
      <c r="P7728" t="s">
        <v>6145</v>
      </c>
    </row>
    <row r="7729" spans="1:16" x14ac:dyDescent="0.25">
      <c r="A7729">
        <v>10229</v>
      </c>
      <c r="B7729" t="s">
        <v>360</v>
      </c>
      <c r="E7729" t="s">
        <v>8001</v>
      </c>
      <c r="F7729" t="s">
        <v>347</v>
      </c>
      <c r="G7729" t="s">
        <v>410</v>
      </c>
      <c r="H7729" t="s">
        <v>198</v>
      </c>
      <c r="I7729" t="s">
        <v>411</v>
      </c>
      <c r="J7729">
        <v>1993</v>
      </c>
      <c r="K7729">
        <v>2029</v>
      </c>
      <c r="L7729">
        <v>32</v>
      </c>
      <c r="M7729" t="s">
        <v>200</v>
      </c>
      <c r="N7729" t="s">
        <v>383</v>
      </c>
      <c r="O7729" t="s">
        <v>202</v>
      </c>
      <c r="P7729" t="s">
        <v>6145</v>
      </c>
    </row>
    <row r="7730" spans="1:16" x14ac:dyDescent="0.25">
      <c r="A7730">
        <v>10230</v>
      </c>
      <c r="B7730" t="s">
        <v>360</v>
      </c>
      <c r="E7730" t="s">
        <v>8002</v>
      </c>
      <c r="F7730" t="s">
        <v>347</v>
      </c>
      <c r="G7730" t="s">
        <v>410</v>
      </c>
      <c r="H7730" t="s">
        <v>198</v>
      </c>
      <c r="I7730" t="s">
        <v>411</v>
      </c>
      <c r="J7730">
        <v>1993</v>
      </c>
      <c r="K7730">
        <v>6070</v>
      </c>
      <c r="L7730">
        <v>32</v>
      </c>
      <c r="M7730" t="s">
        <v>200</v>
      </c>
      <c r="N7730" t="s">
        <v>383</v>
      </c>
      <c r="O7730" t="s">
        <v>202</v>
      </c>
      <c r="P7730" t="s">
        <v>6145</v>
      </c>
    </row>
    <row r="7731" spans="1:16" x14ac:dyDescent="0.25">
      <c r="A7731">
        <v>10231</v>
      </c>
      <c r="B7731" t="s">
        <v>360</v>
      </c>
      <c r="E7731" t="s">
        <v>8003</v>
      </c>
      <c r="F7731" t="s">
        <v>347</v>
      </c>
      <c r="G7731" t="s">
        <v>410</v>
      </c>
      <c r="H7731" t="s">
        <v>198</v>
      </c>
      <c r="I7731" t="s">
        <v>411</v>
      </c>
      <c r="J7731">
        <v>1993</v>
      </c>
      <c r="K7731">
        <v>1646</v>
      </c>
      <c r="L7731">
        <v>32</v>
      </c>
      <c r="M7731" t="s">
        <v>200</v>
      </c>
      <c r="N7731" t="s">
        <v>383</v>
      </c>
      <c r="O7731" t="s">
        <v>202</v>
      </c>
      <c r="P7731" t="s">
        <v>6145</v>
      </c>
    </row>
    <row r="7732" spans="1:16" x14ac:dyDescent="0.25">
      <c r="A7732">
        <v>10232</v>
      </c>
      <c r="B7732" t="s">
        <v>360</v>
      </c>
      <c r="E7732" t="s">
        <v>8004</v>
      </c>
      <c r="F7732" t="s">
        <v>347</v>
      </c>
      <c r="G7732" t="s">
        <v>410</v>
      </c>
      <c r="H7732" t="s">
        <v>198</v>
      </c>
      <c r="I7732" t="s">
        <v>411</v>
      </c>
      <c r="J7732">
        <v>1990</v>
      </c>
      <c r="K7732">
        <v>2947</v>
      </c>
      <c r="L7732">
        <v>32</v>
      </c>
      <c r="M7732" t="s">
        <v>200</v>
      </c>
      <c r="N7732" t="s">
        <v>383</v>
      </c>
      <c r="O7732" t="s">
        <v>202</v>
      </c>
      <c r="P7732" t="s">
        <v>6145</v>
      </c>
    </row>
    <row r="7733" spans="1:16" x14ac:dyDescent="0.25">
      <c r="A7733">
        <v>10233</v>
      </c>
      <c r="B7733" t="s">
        <v>360</v>
      </c>
      <c r="E7733" t="s">
        <v>8005</v>
      </c>
      <c r="F7733" t="s">
        <v>347</v>
      </c>
      <c r="G7733" t="s">
        <v>410</v>
      </c>
      <c r="H7733" t="s">
        <v>198</v>
      </c>
      <c r="I7733" t="s">
        <v>411</v>
      </c>
      <c r="J7733">
        <v>1993</v>
      </c>
      <c r="K7733">
        <v>1715</v>
      </c>
      <c r="L7733">
        <v>32</v>
      </c>
      <c r="M7733" t="s">
        <v>200</v>
      </c>
      <c r="N7733" t="s">
        <v>383</v>
      </c>
      <c r="O7733" t="s">
        <v>202</v>
      </c>
      <c r="P7733" t="s">
        <v>6145</v>
      </c>
    </row>
    <row r="7734" spans="1:16" x14ac:dyDescent="0.25">
      <c r="A7734">
        <v>10234</v>
      </c>
      <c r="B7734" t="s">
        <v>360</v>
      </c>
      <c r="E7734" t="s">
        <v>8006</v>
      </c>
      <c r="F7734" t="s">
        <v>347</v>
      </c>
      <c r="G7734" t="s">
        <v>410</v>
      </c>
      <c r="H7734" t="s">
        <v>198</v>
      </c>
      <c r="I7734" t="s">
        <v>411</v>
      </c>
      <c r="J7734">
        <v>1993</v>
      </c>
      <c r="K7734">
        <v>624</v>
      </c>
      <c r="L7734">
        <v>32</v>
      </c>
      <c r="M7734" t="s">
        <v>200</v>
      </c>
      <c r="N7734" t="s">
        <v>383</v>
      </c>
      <c r="O7734" t="s">
        <v>202</v>
      </c>
      <c r="P7734" t="s">
        <v>6145</v>
      </c>
    </row>
    <row r="7735" spans="1:16" x14ac:dyDescent="0.25">
      <c r="A7735">
        <v>10235</v>
      </c>
      <c r="B7735" t="s">
        <v>360</v>
      </c>
      <c r="E7735" t="s">
        <v>8007</v>
      </c>
      <c r="F7735" t="s">
        <v>347</v>
      </c>
      <c r="G7735" t="s">
        <v>410</v>
      </c>
      <c r="H7735" t="s">
        <v>198</v>
      </c>
      <c r="I7735" t="s">
        <v>411</v>
      </c>
      <c r="J7735">
        <v>1993</v>
      </c>
      <c r="K7735">
        <v>2121</v>
      </c>
      <c r="L7735">
        <v>32</v>
      </c>
      <c r="M7735" t="s">
        <v>200</v>
      </c>
      <c r="N7735" t="s">
        <v>383</v>
      </c>
      <c r="O7735" t="s">
        <v>202</v>
      </c>
      <c r="P7735" t="s">
        <v>6145</v>
      </c>
    </row>
    <row r="7736" spans="1:16" x14ac:dyDescent="0.25">
      <c r="A7736">
        <v>10236</v>
      </c>
      <c r="B7736" t="s">
        <v>360</v>
      </c>
      <c r="E7736" t="s">
        <v>8008</v>
      </c>
      <c r="F7736" t="s">
        <v>347</v>
      </c>
      <c r="G7736" t="s">
        <v>410</v>
      </c>
      <c r="H7736" t="s">
        <v>198</v>
      </c>
      <c r="I7736" t="s">
        <v>411</v>
      </c>
      <c r="J7736">
        <v>1993</v>
      </c>
      <c r="K7736">
        <v>2714</v>
      </c>
      <c r="L7736">
        <v>32</v>
      </c>
      <c r="M7736" t="s">
        <v>200</v>
      </c>
      <c r="N7736" t="s">
        <v>383</v>
      </c>
      <c r="O7736" t="s">
        <v>202</v>
      </c>
      <c r="P7736" t="s">
        <v>6145</v>
      </c>
    </row>
    <row r="7737" spans="1:16" x14ac:dyDescent="0.25">
      <c r="A7737">
        <v>10237</v>
      </c>
      <c r="B7737" t="s">
        <v>360</v>
      </c>
      <c r="E7737" t="s">
        <v>8009</v>
      </c>
      <c r="F7737" t="s">
        <v>347</v>
      </c>
      <c r="G7737" t="s">
        <v>410</v>
      </c>
      <c r="H7737" t="s">
        <v>198</v>
      </c>
      <c r="I7737" t="s">
        <v>411</v>
      </c>
      <c r="J7737">
        <v>1993</v>
      </c>
      <c r="K7737">
        <v>998</v>
      </c>
      <c r="L7737">
        <v>32</v>
      </c>
      <c r="M7737" t="s">
        <v>200</v>
      </c>
      <c r="N7737" t="s">
        <v>383</v>
      </c>
      <c r="O7737" t="s">
        <v>202</v>
      </c>
      <c r="P7737" t="s">
        <v>6145</v>
      </c>
    </row>
    <row r="7738" spans="1:16" x14ac:dyDescent="0.25">
      <c r="A7738">
        <v>10238</v>
      </c>
      <c r="B7738" t="s">
        <v>360</v>
      </c>
      <c r="E7738" t="s">
        <v>8010</v>
      </c>
      <c r="F7738" t="s">
        <v>347</v>
      </c>
      <c r="G7738" t="s">
        <v>410</v>
      </c>
      <c r="H7738" t="s">
        <v>198</v>
      </c>
      <c r="I7738" t="s">
        <v>411</v>
      </c>
      <c r="J7738">
        <v>1993</v>
      </c>
      <c r="K7738">
        <v>1933</v>
      </c>
      <c r="L7738">
        <v>32</v>
      </c>
      <c r="M7738" t="s">
        <v>200</v>
      </c>
      <c r="N7738" t="s">
        <v>383</v>
      </c>
      <c r="O7738" t="s">
        <v>202</v>
      </c>
      <c r="P7738" t="s">
        <v>6145</v>
      </c>
    </row>
    <row r="7739" spans="1:16" x14ac:dyDescent="0.25">
      <c r="A7739">
        <v>10239</v>
      </c>
      <c r="B7739" t="s">
        <v>360</v>
      </c>
      <c r="E7739" t="s">
        <v>8011</v>
      </c>
      <c r="F7739" t="s">
        <v>347</v>
      </c>
      <c r="G7739" t="s">
        <v>410</v>
      </c>
      <c r="H7739" t="s">
        <v>198</v>
      </c>
      <c r="I7739" t="s">
        <v>411</v>
      </c>
      <c r="J7739">
        <v>1993</v>
      </c>
      <c r="K7739">
        <v>1605</v>
      </c>
      <c r="L7739">
        <v>32</v>
      </c>
      <c r="M7739" t="s">
        <v>200</v>
      </c>
      <c r="N7739" t="s">
        <v>383</v>
      </c>
      <c r="O7739" t="s">
        <v>202</v>
      </c>
      <c r="P7739" t="s">
        <v>6145</v>
      </c>
    </row>
    <row r="7740" spans="1:16" x14ac:dyDescent="0.25">
      <c r="A7740">
        <v>10240</v>
      </c>
      <c r="B7740" t="s">
        <v>360</v>
      </c>
      <c r="E7740" t="s">
        <v>8012</v>
      </c>
      <c r="F7740" t="s">
        <v>347</v>
      </c>
      <c r="G7740" t="s">
        <v>410</v>
      </c>
      <c r="H7740" t="s">
        <v>198</v>
      </c>
      <c r="I7740" t="s">
        <v>411</v>
      </c>
      <c r="J7740">
        <v>1993</v>
      </c>
      <c r="K7740">
        <v>2180</v>
      </c>
      <c r="L7740">
        <v>32</v>
      </c>
      <c r="M7740" t="s">
        <v>200</v>
      </c>
      <c r="N7740" t="s">
        <v>383</v>
      </c>
      <c r="O7740" t="s">
        <v>202</v>
      </c>
      <c r="P7740" t="s">
        <v>6145</v>
      </c>
    </row>
    <row r="7741" spans="1:16" x14ac:dyDescent="0.25">
      <c r="A7741">
        <v>10241</v>
      </c>
      <c r="B7741" t="s">
        <v>360</v>
      </c>
      <c r="E7741" t="s">
        <v>8013</v>
      </c>
      <c r="F7741" t="s">
        <v>347</v>
      </c>
      <c r="G7741" t="s">
        <v>410</v>
      </c>
      <c r="H7741" t="s">
        <v>198</v>
      </c>
      <c r="I7741" t="s">
        <v>411</v>
      </c>
      <c r="J7741">
        <v>1993</v>
      </c>
      <c r="K7741">
        <v>295</v>
      </c>
      <c r="L7741">
        <v>32</v>
      </c>
      <c r="M7741" t="s">
        <v>200</v>
      </c>
      <c r="N7741" t="s">
        <v>383</v>
      </c>
      <c r="O7741" t="s">
        <v>202</v>
      </c>
      <c r="P7741" t="s">
        <v>6145</v>
      </c>
    </row>
    <row r="7742" spans="1:16" x14ac:dyDescent="0.25">
      <c r="A7742">
        <v>10242</v>
      </c>
      <c r="B7742" t="s">
        <v>360</v>
      </c>
      <c r="E7742" t="s">
        <v>8014</v>
      </c>
      <c r="F7742" t="s">
        <v>347</v>
      </c>
      <c r="G7742" t="s">
        <v>410</v>
      </c>
      <c r="H7742" t="s">
        <v>198</v>
      </c>
      <c r="I7742" t="s">
        <v>411</v>
      </c>
      <c r="J7742">
        <v>1993</v>
      </c>
      <c r="K7742">
        <v>1415</v>
      </c>
      <c r="L7742">
        <v>32</v>
      </c>
      <c r="M7742" t="s">
        <v>200</v>
      </c>
      <c r="N7742" t="s">
        <v>383</v>
      </c>
      <c r="O7742" t="s">
        <v>202</v>
      </c>
      <c r="P7742" t="s">
        <v>6145</v>
      </c>
    </row>
    <row r="7743" spans="1:16" x14ac:dyDescent="0.25">
      <c r="A7743">
        <v>10243</v>
      </c>
      <c r="B7743" t="s">
        <v>360</v>
      </c>
      <c r="E7743" t="s">
        <v>8015</v>
      </c>
      <c r="F7743" t="s">
        <v>347</v>
      </c>
      <c r="G7743" t="s">
        <v>410</v>
      </c>
      <c r="H7743" t="s">
        <v>198</v>
      </c>
      <c r="I7743" t="s">
        <v>411</v>
      </c>
      <c r="J7743">
        <v>1993</v>
      </c>
      <c r="K7743">
        <v>18</v>
      </c>
      <c r="L7743">
        <v>32</v>
      </c>
      <c r="M7743" t="s">
        <v>200</v>
      </c>
      <c r="N7743" t="s">
        <v>383</v>
      </c>
      <c r="O7743" t="s">
        <v>202</v>
      </c>
      <c r="P7743" t="s">
        <v>6145</v>
      </c>
    </row>
    <row r="7744" spans="1:16" x14ac:dyDescent="0.25">
      <c r="A7744">
        <v>10244</v>
      </c>
      <c r="B7744" t="s">
        <v>360</v>
      </c>
      <c r="E7744" t="s">
        <v>8016</v>
      </c>
      <c r="F7744" t="s">
        <v>347</v>
      </c>
      <c r="G7744" t="s">
        <v>410</v>
      </c>
      <c r="H7744" t="s">
        <v>198</v>
      </c>
      <c r="I7744" t="s">
        <v>411</v>
      </c>
      <c r="J7744">
        <v>1993</v>
      </c>
      <c r="K7744">
        <v>8690</v>
      </c>
      <c r="L7744">
        <v>32</v>
      </c>
      <c r="M7744" t="s">
        <v>200</v>
      </c>
      <c r="N7744" t="s">
        <v>383</v>
      </c>
      <c r="O7744" t="s">
        <v>202</v>
      </c>
      <c r="P7744" t="s">
        <v>6145</v>
      </c>
    </row>
    <row r="7745" spans="1:16" x14ac:dyDescent="0.25">
      <c r="A7745">
        <v>10245</v>
      </c>
      <c r="B7745" t="s">
        <v>360</v>
      </c>
      <c r="E7745" t="s">
        <v>8017</v>
      </c>
      <c r="F7745" t="s">
        <v>347</v>
      </c>
      <c r="G7745" t="s">
        <v>410</v>
      </c>
      <c r="H7745" t="s">
        <v>198</v>
      </c>
      <c r="I7745" t="s">
        <v>411</v>
      </c>
      <c r="J7745">
        <v>1993</v>
      </c>
      <c r="K7745">
        <v>1545</v>
      </c>
      <c r="L7745">
        <v>32</v>
      </c>
      <c r="M7745" t="s">
        <v>200</v>
      </c>
      <c r="N7745" t="s">
        <v>383</v>
      </c>
      <c r="O7745" t="s">
        <v>202</v>
      </c>
      <c r="P7745" t="s">
        <v>6145</v>
      </c>
    </row>
    <row r="7746" spans="1:16" x14ac:dyDescent="0.25">
      <c r="A7746">
        <v>10246</v>
      </c>
      <c r="B7746" t="s">
        <v>360</v>
      </c>
      <c r="E7746" t="s">
        <v>8018</v>
      </c>
      <c r="F7746" t="s">
        <v>347</v>
      </c>
      <c r="G7746" t="s">
        <v>410</v>
      </c>
      <c r="H7746" t="s">
        <v>198</v>
      </c>
      <c r="I7746" t="s">
        <v>411</v>
      </c>
      <c r="J7746">
        <v>1993</v>
      </c>
      <c r="K7746">
        <v>1511</v>
      </c>
      <c r="L7746">
        <v>32</v>
      </c>
      <c r="M7746" t="s">
        <v>200</v>
      </c>
      <c r="N7746" t="s">
        <v>383</v>
      </c>
      <c r="O7746" t="s">
        <v>202</v>
      </c>
      <c r="P7746" t="s">
        <v>6145</v>
      </c>
    </row>
    <row r="7747" spans="1:16" x14ac:dyDescent="0.25">
      <c r="A7747">
        <v>10247</v>
      </c>
      <c r="B7747" t="s">
        <v>360</v>
      </c>
      <c r="E7747" t="s">
        <v>8019</v>
      </c>
      <c r="F7747" t="s">
        <v>347</v>
      </c>
      <c r="G7747" t="s">
        <v>410</v>
      </c>
      <c r="H7747" t="s">
        <v>198</v>
      </c>
      <c r="I7747" t="s">
        <v>411</v>
      </c>
      <c r="J7747">
        <v>1993</v>
      </c>
      <c r="K7747">
        <v>2742</v>
      </c>
      <c r="L7747">
        <v>32</v>
      </c>
      <c r="M7747" t="s">
        <v>200</v>
      </c>
      <c r="N7747" t="s">
        <v>383</v>
      </c>
      <c r="O7747" t="s">
        <v>202</v>
      </c>
      <c r="P7747" t="s">
        <v>6145</v>
      </c>
    </row>
    <row r="7748" spans="1:16" x14ac:dyDescent="0.25">
      <c r="A7748">
        <v>10248</v>
      </c>
      <c r="B7748" t="s">
        <v>360</v>
      </c>
      <c r="E7748" t="s">
        <v>8020</v>
      </c>
      <c r="F7748" t="s">
        <v>347</v>
      </c>
      <c r="G7748" t="s">
        <v>410</v>
      </c>
      <c r="H7748" t="s">
        <v>198</v>
      </c>
      <c r="I7748" t="s">
        <v>411</v>
      </c>
      <c r="J7748">
        <v>1993</v>
      </c>
      <c r="K7748">
        <v>1095</v>
      </c>
      <c r="L7748">
        <v>32</v>
      </c>
      <c r="M7748" t="s">
        <v>200</v>
      </c>
      <c r="N7748" t="s">
        <v>383</v>
      </c>
      <c r="O7748" t="s">
        <v>202</v>
      </c>
      <c r="P7748" t="s">
        <v>6145</v>
      </c>
    </row>
    <row r="7749" spans="1:16" x14ac:dyDescent="0.25">
      <c r="A7749">
        <v>10249</v>
      </c>
      <c r="B7749" t="s">
        <v>360</v>
      </c>
      <c r="E7749" t="s">
        <v>8021</v>
      </c>
      <c r="F7749" t="s">
        <v>347</v>
      </c>
      <c r="G7749" t="s">
        <v>410</v>
      </c>
      <c r="H7749" t="s">
        <v>198</v>
      </c>
      <c r="I7749" t="s">
        <v>411</v>
      </c>
      <c r="J7749">
        <v>1993</v>
      </c>
      <c r="K7749">
        <v>1644</v>
      </c>
      <c r="L7749">
        <v>32</v>
      </c>
      <c r="M7749" t="s">
        <v>200</v>
      </c>
      <c r="N7749" t="s">
        <v>383</v>
      </c>
      <c r="O7749" t="s">
        <v>202</v>
      </c>
      <c r="P7749" t="s">
        <v>6145</v>
      </c>
    </row>
    <row r="7750" spans="1:16" x14ac:dyDescent="0.25">
      <c r="A7750">
        <v>10250</v>
      </c>
      <c r="B7750" t="s">
        <v>360</v>
      </c>
      <c r="E7750" t="s">
        <v>8022</v>
      </c>
      <c r="F7750" t="s">
        <v>347</v>
      </c>
      <c r="G7750" t="s">
        <v>410</v>
      </c>
      <c r="H7750" t="s">
        <v>198</v>
      </c>
      <c r="I7750" t="s">
        <v>411</v>
      </c>
      <c r="J7750">
        <v>1993</v>
      </c>
      <c r="K7750">
        <v>257</v>
      </c>
      <c r="L7750">
        <v>32</v>
      </c>
      <c r="M7750" t="s">
        <v>200</v>
      </c>
      <c r="N7750" t="s">
        <v>383</v>
      </c>
      <c r="O7750" t="s">
        <v>202</v>
      </c>
      <c r="P7750" t="s">
        <v>6145</v>
      </c>
    </row>
    <row r="7751" spans="1:16" x14ac:dyDescent="0.25">
      <c r="A7751">
        <v>10251</v>
      </c>
      <c r="B7751" t="s">
        <v>360</v>
      </c>
      <c r="E7751" t="s">
        <v>8023</v>
      </c>
      <c r="F7751" t="s">
        <v>347</v>
      </c>
      <c r="G7751" t="s">
        <v>410</v>
      </c>
      <c r="H7751" t="s">
        <v>198</v>
      </c>
      <c r="I7751" t="s">
        <v>411</v>
      </c>
      <c r="J7751">
        <v>1993</v>
      </c>
      <c r="K7751">
        <v>232</v>
      </c>
      <c r="L7751">
        <v>32</v>
      </c>
      <c r="M7751" t="s">
        <v>200</v>
      </c>
      <c r="N7751" t="s">
        <v>383</v>
      </c>
      <c r="O7751" t="s">
        <v>202</v>
      </c>
      <c r="P7751" t="s">
        <v>6145</v>
      </c>
    </row>
    <row r="7752" spans="1:16" x14ac:dyDescent="0.25">
      <c r="A7752">
        <v>10252</v>
      </c>
      <c r="B7752" t="s">
        <v>360</v>
      </c>
      <c r="E7752" t="s">
        <v>8024</v>
      </c>
      <c r="F7752" t="s">
        <v>347</v>
      </c>
      <c r="G7752" t="s">
        <v>410</v>
      </c>
      <c r="H7752" t="s">
        <v>198</v>
      </c>
      <c r="I7752" t="s">
        <v>411</v>
      </c>
      <c r="J7752">
        <v>1993</v>
      </c>
      <c r="K7752">
        <v>2906</v>
      </c>
      <c r="L7752">
        <v>32</v>
      </c>
      <c r="M7752" t="s">
        <v>200</v>
      </c>
      <c r="N7752" t="s">
        <v>383</v>
      </c>
      <c r="O7752" t="s">
        <v>202</v>
      </c>
      <c r="P7752" t="s">
        <v>6145</v>
      </c>
    </row>
    <row r="7753" spans="1:16" x14ac:dyDescent="0.25">
      <c r="A7753">
        <v>10253</v>
      </c>
      <c r="B7753" t="s">
        <v>360</v>
      </c>
      <c r="E7753" t="s">
        <v>8025</v>
      </c>
      <c r="F7753" t="s">
        <v>347</v>
      </c>
      <c r="G7753" t="s">
        <v>410</v>
      </c>
      <c r="H7753" t="s">
        <v>198</v>
      </c>
      <c r="I7753" t="s">
        <v>411</v>
      </c>
      <c r="J7753">
        <v>1993</v>
      </c>
      <c r="K7753">
        <v>3752</v>
      </c>
      <c r="L7753">
        <v>32</v>
      </c>
      <c r="M7753" t="s">
        <v>200</v>
      </c>
      <c r="N7753" t="s">
        <v>383</v>
      </c>
      <c r="O7753" t="s">
        <v>202</v>
      </c>
      <c r="P7753" t="s">
        <v>6145</v>
      </c>
    </row>
    <row r="7754" spans="1:16" x14ac:dyDescent="0.25">
      <c r="A7754">
        <v>10254</v>
      </c>
      <c r="B7754" t="s">
        <v>360</v>
      </c>
      <c r="E7754" t="s">
        <v>8026</v>
      </c>
      <c r="F7754" t="s">
        <v>347</v>
      </c>
      <c r="G7754" t="s">
        <v>410</v>
      </c>
      <c r="H7754" t="s">
        <v>198</v>
      </c>
      <c r="I7754" t="s">
        <v>411</v>
      </c>
      <c r="J7754">
        <v>1993</v>
      </c>
      <c r="K7754">
        <v>190</v>
      </c>
      <c r="L7754">
        <v>32</v>
      </c>
      <c r="M7754" t="s">
        <v>200</v>
      </c>
      <c r="N7754" t="s">
        <v>383</v>
      </c>
      <c r="O7754" t="s">
        <v>202</v>
      </c>
      <c r="P7754" t="s">
        <v>6145</v>
      </c>
    </row>
    <row r="7755" spans="1:16" x14ac:dyDescent="0.25">
      <c r="A7755">
        <v>10255</v>
      </c>
      <c r="B7755" t="s">
        <v>360</v>
      </c>
      <c r="E7755" t="s">
        <v>8027</v>
      </c>
      <c r="F7755" t="s">
        <v>347</v>
      </c>
      <c r="G7755" t="s">
        <v>410</v>
      </c>
      <c r="H7755" t="s">
        <v>198</v>
      </c>
      <c r="I7755" t="s">
        <v>411</v>
      </c>
      <c r="J7755">
        <v>1993</v>
      </c>
      <c r="K7755">
        <v>4013</v>
      </c>
      <c r="L7755">
        <v>32</v>
      </c>
      <c r="M7755" t="s">
        <v>200</v>
      </c>
      <c r="N7755" t="s">
        <v>383</v>
      </c>
      <c r="O7755" t="s">
        <v>202</v>
      </c>
      <c r="P7755" t="s">
        <v>6145</v>
      </c>
    </row>
    <row r="7756" spans="1:16" x14ac:dyDescent="0.25">
      <c r="A7756">
        <v>10256</v>
      </c>
      <c r="B7756" t="s">
        <v>360</v>
      </c>
      <c r="E7756" t="s">
        <v>8028</v>
      </c>
      <c r="F7756" t="s">
        <v>347</v>
      </c>
      <c r="G7756" t="s">
        <v>410</v>
      </c>
      <c r="H7756" t="s">
        <v>198</v>
      </c>
      <c r="I7756" t="s">
        <v>411</v>
      </c>
      <c r="J7756">
        <v>1993</v>
      </c>
      <c r="K7756">
        <v>870</v>
      </c>
      <c r="L7756">
        <v>32</v>
      </c>
      <c r="M7756" t="s">
        <v>200</v>
      </c>
      <c r="N7756" t="s">
        <v>383</v>
      </c>
      <c r="O7756" t="s">
        <v>202</v>
      </c>
      <c r="P7756" t="s">
        <v>6145</v>
      </c>
    </row>
    <row r="7757" spans="1:16" x14ac:dyDescent="0.25">
      <c r="A7757">
        <v>10257</v>
      </c>
      <c r="B7757" t="s">
        <v>360</v>
      </c>
      <c r="E7757" t="s">
        <v>560</v>
      </c>
      <c r="F7757" t="s">
        <v>347</v>
      </c>
      <c r="G7757" t="s">
        <v>410</v>
      </c>
      <c r="H7757" t="s">
        <v>198</v>
      </c>
      <c r="I7757" t="s">
        <v>411</v>
      </c>
      <c r="J7757">
        <v>1993</v>
      </c>
      <c r="K7757">
        <v>15</v>
      </c>
      <c r="L7757">
        <v>32</v>
      </c>
      <c r="M7757" t="s">
        <v>200</v>
      </c>
      <c r="N7757" t="s">
        <v>383</v>
      </c>
      <c r="O7757" t="s">
        <v>202</v>
      </c>
      <c r="P7757" t="s">
        <v>6145</v>
      </c>
    </row>
    <row r="7758" spans="1:16" x14ac:dyDescent="0.25">
      <c r="A7758">
        <v>10258</v>
      </c>
      <c r="B7758" t="s">
        <v>360</v>
      </c>
      <c r="E7758" t="s">
        <v>8029</v>
      </c>
      <c r="F7758" t="s">
        <v>347</v>
      </c>
      <c r="G7758" t="s">
        <v>410</v>
      </c>
      <c r="H7758" t="s">
        <v>198</v>
      </c>
      <c r="I7758" t="s">
        <v>411</v>
      </c>
      <c r="J7758">
        <v>1992</v>
      </c>
      <c r="K7758">
        <v>13174</v>
      </c>
      <c r="L7758">
        <v>32</v>
      </c>
      <c r="M7758" t="s">
        <v>200</v>
      </c>
      <c r="N7758" t="s">
        <v>364</v>
      </c>
      <c r="O7758" t="s">
        <v>202</v>
      </c>
      <c r="P7758" t="s">
        <v>365</v>
      </c>
    </row>
    <row r="7759" spans="1:16" x14ac:dyDescent="0.25">
      <c r="A7759">
        <v>10259</v>
      </c>
      <c r="B7759" t="s">
        <v>360</v>
      </c>
      <c r="E7759" t="s">
        <v>8030</v>
      </c>
      <c r="F7759" t="s">
        <v>347</v>
      </c>
      <c r="G7759" t="s">
        <v>410</v>
      </c>
      <c r="H7759" t="s">
        <v>198</v>
      </c>
      <c r="I7759" t="s">
        <v>411</v>
      </c>
      <c r="J7759">
        <v>1992</v>
      </c>
      <c r="K7759">
        <v>3084</v>
      </c>
      <c r="L7759">
        <v>32</v>
      </c>
      <c r="M7759" t="s">
        <v>200</v>
      </c>
      <c r="N7759" t="s">
        <v>364</v>
      </c>
      <c r="O7759" t="s">
        <v>202</v>
      </c>
      <c r="P7759" t="s">
        <v>365</v>
      </c>
    </row>
    <row r="7760" spans="1:16" x14ac:dyDescent="0.25">
      <c r="A7760">
        <v>10260</v>
      </c>
      <c r="B7760" t="s">
        <v>360</v>
      </c>
      <c r="E7760" t="s">
        <v>8031</v>
      </c>
      <c r="F7760" t="s">
        <v>347</v>
      </c>
      <c r="G7760" t="s">
        <v>410</v>
      </c>
      <c r="H7760" t="s">
        <v>198</v>
      </c>
      <c r="I7760" t="s">
        <v>411</v>
      </c>
      <c r="J7760">
        <v>1992</v>
      </c>
      <c r="K7760">
        <v>10401</v>
      </c>
      <c r="L7760">
        <v>32</v>
      </c>
      <c r="M7760" t="s">
        <v>200</v>
      </c>
      <c r="N7760" t="s">
        <v>364</v>
      </c>
      <c r="O7760" t="s">
        <v>202</v>
      </c>
      <c r="P7760" t="s">
        <v>365</v>
      </c>
    </row>
    <row r="7761" spans="1:16" x14ac:dyDescent="0.25">
      <c r="A7761">
        <v>10261</v>
      </c>
      <c r="B7761" t="s">
        <v>360</v>
      </c>
      <c r="E7761" t="s">
        <v>8032</v>
      </c>
      <c r="F7761" t="s">
        <v>347</v>
      </c>
      <c r="G7761" t="s">
        <v>410</v>
      </c>
      <c r="H7761" t="s">
        <v>198</v>
      </c>
      <c r="I7761" t="s">
        <v>411</v>
      </c>
      <c r="J7761">
        <v>1993</v>
      </c>
      <c r="K7761">
        <v>6295</v>
      </c>
      <c r="L7761">
        <v>32</v>
      </c>
      <c r="M7761" t="s">
        <v>200</v>
      </c>
      <c r="N7761" t="s">
        <v>364</v>
      </c>
      <c r="O7761" t="s">
        <v>202</v>
      </c>
      <c r="P7761" t="s">
        <v>365</v>
      </c>
    </row>
    <row r="7762" spans="1:16" x14ac:dyDescent="0.25">
      <c r="A7762">
        <v>10262</v>
      </c>
      <c r="B7762" t="s">
        <v>360</v>
      </c>
      <c r="E7762" t="s">
        <v>8033</v>
      </c>
      <c r="F7762" t="s">
        <v>347</v>
      </c>
      <c r="G7762" t="s">
        <v>410</v>
      </c>
      <c r="H7762" t="s">
        <v>198</v>
      </c>
      <c r="I7762" t="s">
        <v>411</v>
      </c>
      <c r="J7762">
        <v>1993</v>
      </c>
      <c r="K7762">
        <v>1908</v>
      </c>
      <c r="L7762">
        <v>32</v>
      </c>
      <c r="M7762" t="s">
        <v>200</v>
      </c>
      <c r="N7762" t="s">
        <v>364</v>
      </c>
      <c r="O7762" t="s">
        <v>202</v>
      </c>
      <c r="P7762" t="s">
        <v>365</v>
      </c>
    </row>
    <row r="7763" spans="1:16" x14ac:dyDescent="0.25">
      <c r="A7763">
        <v>10263</v>
      </c>
      <c r="B7763" t="s">
        <v>360</v>
      </c>
      <c r="E7763" t="s">
        <v>8034</v>
      </c>
      <c r="F7763" t="s">
        <v>347</v>
      </c>
      <c r="G7763" t="s">
        <v>410</v>
      </c>
      <c r="H7763" t="s">
        <v>198</v>
      </c>
      <c r="I7763" t="s">
        <v>411</v>
      </c>
      <c r="J7763">
        <v>1993</v>
      </c>
      <c r="K7763">
        <v>12030</v>
      </c>
      <c r="L7763">
        <v>32</v>
      </c>
      <c r="M7763" t="s">
        <v>200</v>
      </c>
      <c r="N7763" t="s">
        <v>364</v>
      </c>
      <c r="O7763" t="s">
        <v>202</v>
      </c>
      <c r="P7763" t="s">
        <v>365</v>
      </c>
    </row>
    <row r="7764" spans="1:16" x14ac:dyDescent="0.25">
      <c r="A7764">
        <v>10264</v>
      </c>
      <c r="B7764" t="s">
        <v>360</v>
      </c>
      <c r="E7764" t="s">
        <v>8035</v>
      </c>
      <c r="F7764" t="s">
        <v>347</v>
      </c>
      <c r="G7764" t="s">
        <v>410</v>
      </c>
      <c r="H7764" t="s">
        <v>198</v>
      </c>
      <c r="I7764" t="s">
        <v>411</v>
      </c>
      <c r="J7764">
        <v>1993</v>
      </c>
      <c r="K7764">
        <v>7512</v>
      </c>
      <c r="L7764">
        <v>32</v>
      </c>
      <c r="M7764" t="s">
        <v>200</v>
      </c>
      <c r="N7764" t="s">
        <v>364</v>
      </c>
      <c r="O7764" t="s">
        <v>202</v>
      </c>
      <c r="P7764" t="s">
        <v>365</v>
      </c>
    </row>
    <row r="7765" spans="1:16" x14ac:dyDescent="0.25">
      <c r="A7765">
        <v>10265</v>
      </c>
      <c r="B7765" t="s">
        <v>360</v>
      </c>
      <c r="E7765" t="s">
        <v>8036</v>
      </c>
      <c r="F7765" t="s">
        <v>347</v>
      </c>
      <c r="G7765" t="s">
        <v>410</v>
      </c>
      <c r="H7765" t="s">
        <v>198</v>
      </c>
      <c r="I7765" t="s">
        <v>411</v>
      </c>
      <c r="J7765">
        <v>1993</v>
      </c>
      <c r="K7765">
        <v>4067</v>
      </c>
      <c r="L7765">
        <v>32</v>
      </c>
      <c r="M7765" t="s">
        <v>200</v>
      </c>
      <c r="N7765" t="s">
        <v>364</v>
      </c>
      <c r="O7765" t="s">
        <v>202</v>
      </c>
      <c r="P7765" t="s">
        <v>365</v>
      </c>
    </row>
    <row r="7766" spans="1:16" x14ac:dyDescent="0.25">
      <c r="A7766">
        <v>10266</v>
      </c>
      <c r="B7766" t="s">
        <v>360</v>
      </c>
      <c r="E7766" t="s">
        <v>8037</v>
      </c>
      <c r="F7766" t="s">
        <v>347</v>
      </c>
      <c r="G7766" t="s">
        <v>410</v>
      </c>
      <c r="H7766" t="s">
        <v>198</v>
      </c>
      <c r="I7766" t="s">
        <v>411</v>
      </c>
      <c r="J7766">
        <v>1993</v>
      </c>
      <c r="K7766">
        <v>1911</v>
      </c>
      <c r="L7766">
        <v>32</v>
      </c>
      <c r="M7766" t="s">
        <v>200</v>
      </c>
      <c r="N7766" t="s">
        <v>364</v>
      </c>
      <c r="O7766" t="s">
        <v>202</v>
      </c>
      <c r="P7766" t="s">
        <v>365</v>
      </c>
    </row>
    <row r="7767" spans="1:16" x14ac:dyDescent="0.25">
      <c r="A7767">
        <v>10267</v>
      </c>
      <c r="B7767" t="s">
        <v>360</v>
      </c>
      <c r="E7767" t="s">
        <v>560</v>
      </c>
      <c r="F7767" t="s">
        <v>347</v>
      </c>
      <c r="G7767" t="s">
        <v>410</v>
      </c>
      <c r="H7767" t="s">
        <v>198</v>
      </c>
      <c r="I7767" t="s">
        <v>411</v>
      </c>
      <c r="J7767">
        <v>1993</v>
      </c>
      <c r="K7767">
        <v>5991</v>
      </c>
      <c r="L7767">
        <v>32</v>
      </c>
      <c r="M7767" t="s">
        <v>200</v>
      </c>
      <c r="N7767" t="s">
        <v>364</v>
      </c>
      <c r="O7767" t="s">
        <v>202</v>
      </c>
      <c r="P7767" t="s">
        <v>365</v>
      </c>
    </row>
    <row r="7768" spans="1:16" x14ac:dyDescent="0.25">
      <c r="A7768">
        <v>10268</v>
      </c>
      <c r="B7768" t="s">
        <v>360</v>
      </c>
      <c r="E7768" t="s">
        <v>560</v>
      </c>
      <c r="F7768" t="s">
        <v>347</v>
      </c>
      <c r="G7768" t="s">
        <v>410</v>
      </c>
      <c r="H7768" t="s">
        <v>198</v>
      </c>
      <c r="I7768" t="s">
        <v>411</v>
      </c>
      <c r="J7768">
        <v>1993</v>
      </c>
      <c r="K7768">
        <v>1164</v>
      </c>
      <c r="L7768">
        <v>32</v>
      </c>
      <c r="M7768" t="s">
        <v>200</v>
      </c>
      <c r="N7768" t="s">
        <v>364</v>
      </c>
      <c r="O7768" t="s">
        <v>202</v>
      </c>
      <c r="P7768" t="s">
        <v>365</v>
      </c>
    </row>
    <row r="7769" spans="1:16" x14ac:dyDescent="0.25">
      <c r="A7769">
        <v>10269</v>
      </c>
      <c r="B7769" t="s">
        <v>360</v>
      </c>
      <c r="E7769" t="s">
        <v>8038</v>
      </c>
      <c r="F7769" t="s">
        <v>347</v>
      </c>
      <c r="G7769" t="s">
        <v>410</v>
      </c>
      <c r="H7769" t="s">
        <v>198</v>
      </c>
      <c r="I7769" t="s">
        <v>411</v>
      </c>
      <c r="J7769">
        <v>1992</v>
      </c>
      <c r="K7769">
        <v>3732</v>
      </c>
      <c r="L7769">
        <v>32</v>
      </c>
      <c r="M7769" t="s">
        <v>200</v>
      </c>
      <c r="N7769" t="s">
        <v>364</v>
      </c>
      <c r="O7769" t="s">
        <v>202</v>
      </c>
      <c r="P7769" t="s">
        <v>365</v>
      </c>
    </row>
    <row r="7770" spans="1:16" x14ac:dyDescent="0.25">
      <c r="A7770">
        <v>10270</v>
      </c>
      <c r="B7770" t="s">
        <v>360</v>
      </c>
      <c r="E7770" t="s">
        <v>8039</v>
      </c>
      <c r="F7770" t="s">
        <v>347</v>
      </c>
      <c r="G7770" t="s">
        <v>410</v>
      </c>
      <c r="H7770" t="s">
        <v>198</v>
      </c>
      <c r="I7770" t="s">
        <v>411</v>
      </c>
      <c r="J7770">
        <v>1993</v>
      </c>
      <c r="K7770">
        <v>2550</v>
      </c>
      <c r="L7770">
        <v>32</v>
      </c>
      <c r="M7770" t="s">
        <v>200</v>
      </c>
      <c r="N7770" t="s">
        <v>364</v>
      </c>
      <c r="O7770" t="s">
        <v>202</v>
      </c>
      <c r="P7770" t="s">
        <v>365</v>
      </c>
    </row>
    <row r="7771" spans="1:16" x14ac:dyDescent="0.25">
      <c r="A7771">
        <v>10271</v>
      </c>
      <c r="B7771" t="s">
        <v>360</v>
      </c>
      <c r="E7771" t="s">
        <v>8040</v>
      </c>
      <c r="F7771" t="s">
        <v>347</v>
      </c>
      <c r="G7771" t="s">
        <v>410</v>
      </c>
      <c r="H7771" t="s">
        <v>198</v>
      </c>
      <c r="I7771" t="s">
        <v>411</v>
      </c>
      <c r="J7771">
        <v>1993</v>
      </c>
      <c r="K7771">
        <v>3345</v>
      </c>
      <c r="L7771">
        <v>32</v>
      </c>
      <c r="M7771" t="s">
        <v>200</v>
      </c>
      <c r="N7771" t="s">
        <v>364</v>
      </c>
      <c r="O7771" t="s">
        <v>202</v>
      </c>
      <c r="P7771" t="s">
        <v>365</v>
      </c>
    </row>
    <row r="7772" spans="1:16" x14ac:dyDescent="0.25">
      <c r="A7772">
        <v>10272</v>
      </c>
      <c r="B7772" t="s">
        <v>360</v>
      </c>
      <c r="E7772" t="s">
        <v>8041</v>
      </c>
      <c r="F7772" t="s">
        <v>347</v>
      </c>
      <c r="G7772" t="s">
        <v>410</v>
      </c>
      <c r="H7772" t="s">
        <v>198</v>
      </c>
      <c r="I7772" t="s">
        <v>411</v>
      </c>
      <c r="J7772">
        <v>1993</v>
      </c>
      <c r="K7772">
        <v>2023</v>
      </c>
      <c r="L7772">
        <v>32</v>
      </c>
      <c r="M7772" t="s">
        <v>200</v>
      </c>
      <c r="N7772" t="s">
        <v>364</v>
      </c>
      <c r="O7772" t="s">
        <v>202</v>
      </c>
      <c r="P7772" t="s">
        <v>365</v>
      </c>
    </row>
    <row r="7773" spans="1:16" x14ac:dyDescent="0.25">
      <c r="A7773">
        <v>10273</v>
      </c>
      <c r="B7773" t="s">
        <v>360</v>
      </c>
      <c r="E7773" t="s">
        <v>8042</v>
      </c>
      <c r="F7773" t="s">
        <v>347</v>
      </c>
      <c r="G7773" t="s">
        <v>410</v>
      </c>
      <c r="H7773" t="s">
        <v>198</v>
      </c>
      <c r="I7773" t="s">
        <v>411</v>
      </c>
      <c r="J7773">
        <v>1993</v>
      </c>
      <c r="K7773">
        <v>2035</v>
      </c>
      <c r="L7773">
        <v>32</v>
      </c>
      <c r="M7773" t="s">
        <v>200</v>
      </c>
      <c r="N7773" t="s">
        <v>364</v>
      </c>
      <c r="O7773" t="s">
        <v>202</v>
      </c>
      <c r="P7773" t="s">
        <v>365</v>
      </c>
    </row>
    <row r="7774" spans="1:16" x14ac:dyDescent="0.25">
      <c r="A7774">
        <v>10274</v>
      </c>
      <c r="B7774" t="s">
        <v>360</v>
      </c>
      <c r="E7774" t="s">
        <v>8043</v>
      </c>
      <c r="F7774" t="s">
        <v>347</v>
      </c>
      <c r="G7774" t="s">
        <v>410</v>
      </c>
      <c r="H7774" t="s">
        <v>198</v>
      </c>
      <c r="I7774" t="s">
        <v>411</v>
      </c>
      <c r="J7774">
        <v>1994</v>
      </c>
      <c r="K7774">
        <v>4734</v>
      </c>
      <c r="L7774">
        <v>32</v>
      </c>
      <c r="M7774" t="s">
        <v>200</v>
      </c>
      <c r="N7774" t="s">
        <v>364</v>
      </c>
      <c r="O7774" t="s">
        <v>202</v>
      </c>
      <c r="P7774" t="s">
        <v>365</v>
      </c>
    </row>
    <row r="7775" spans="1:16" x14ac:dyDescent="0.25">
      <c r="A7775">
        <v>10275</v>
      </c>
      <c r="B7775" t="s">
        <v>360</v>
      </c>
      <c r="E7775" t="s">
        <v>8044</v>
      </c>
      <c r="F7775" t="s">
        <v>347</v>
      </c>
      <c r="G7775" t="s">
        <v>410</v>
      </c>
      <c r="H7775" t="s">
        <v>198</v>
      </c>
      <c r="I7775" t="s">
        <v>411</v>
      </c>
      <c r="J7775">
        <v>1994</v>
      </c>
      <c r="K7775">
        <v>4299</v>
      </c>
      <c r="L7775">
        <v>32</v>
      </c>
      <c r="M7775" t="s">
        <v>200</v>
      </c>
      <c r="N7775" t="s">
        <v>364</v>
      </c>
      <c r="O7775" t="s">
        <v>202</v>
      </c>
      <c r="P7775" t="s">
        <v>365</v>
      </c>
    </row>
    <row r="7776" spans="1:16" x14ac:dyDescent="0.25">
      <c r="A7776">
        <v>10276</v>
      </c>
      <c r="B7776" t="s">
        <v>360</v>
      </c>
      <c r="E7776" t="s">
        <v>8045</v>
      </c>
      <c r="F7776" t="s">
        <v>347</v>
      </c>
      <c r="G7776" t="s">
        <v>410</v>
      </c>
      <c r="H7776" t="s">
        <v>198</v>
      </c>
      <c r="I7776" t="s">
        <v>411</v>
      </c>
      <c r="J7776">
        <v>1993</v>
      </c>
      <c r="K7776">
        <v>3121</v>
      </c>
      <c r="L7776">
        <v>32</v>
      </c>
      <c r="M7776" t="s">
        <v>200</v>
      </c>
      <c r="N7776" t="s">
        <v>364</v>
      </c>
      <c r="O7776" t="s">
        <v>202</v>
      </c>
      <c r="P7776" t="s">
        <v>365</v>
      </c>
    </row>
    <row r="7777" spans="1:16" x14ac:dyDescent="0.25">
      <c r="A7777">
        <v>10277</v>
      </c>
      <c r="B7777" t="s">
        <v>360</v>
      </c>
      <c r="E7777" t="s">
        <v>8046</v>
      </c>
      <c r="F7777" t="s">
        <v>347</v>
      </c>
      <c r="G7777" t="s">
        <v>410</v>
      </c>
      <c r="H7777" t="s">
        <v>198</v>
      </c>
      <c r="I7777" t="s">
        <v>411</v>
      </c>
      <c r="J7777">
        <v>1994</v>
      </c>
      <c r="K7777">
        <v>5995</v>
      </c>
      <c r="L7777">
        <v>32</v>
      </c>
      <c r="M7777" t="s">
        <v>200</v>
      </c>
      <c r="N7777" t="s">
        <v>364</v>
      </c>
      <c r="O7777" t="s">
        <v>202</v>
      </c>
      <c r="P7777" t="s">
        <v>365</v>
      </c>
    </row>
    <row r="7778" spans="1:16" x14ac:dyDescent="0.25">
      <c r="A7778">
        <v>10278</v>
      </c>
      <c r="B7778" t="s">
        <v>360</v>
      </c>
      <c r="E7778" t="s">
        <v>8047</v>
      </c>
      <c r="F7778" t="s">
        <v>347</v>
      </c>
      <c r="G7778" t="s">
        <v>410</v>
      </c>
      <c r="H7778" t="s">
        <v>198</v>
      </c>
      <c r="I7778" t="s">
        <v>411</v>
      </c>
      <c r="J7778">
        <v>1973</v>
      </c>
      <c r="K7778">
        <v>217</v>
      </c>
      <c r="L7778">
        <v>32</v>
      </c>
      <c r="M7778" t="s">
        <v>200</v>
      </c>
      <c r="N7778" t="s">
        <v>364</v>
      </c>
      <c r="O7778" t="s">
        <v>202</v>
      </c>
      <c r="P7778" t="s">
        <v>365</v>
      </c>
    </row>
    <row r="7779" spans="1:16" x14ac:dyDescent="0.25">
      <c r="A7779">
        <v>10279</v>
      </c>
      <c r="B7779" t="s">
        <v>360</v>
      </c>
      <c r="E7779" t="s">
        <v>8048</v>
      </c>
      <c r="F7779" t="s">
        <v>347</v>
      </c>
      <c r="G7779" t="s">
        <v>410</v>
      </c>
      <c r="H7779" t="s">
        <v>198</v>
      </c>
      <c r="I7779" t="s">
        <v>411</v>
      </c>
      <c r="J7779">
        <v>1973</v>
      </c>
      <c r="K7779">
        <v>134</v>
      </c>
      <c r="L7779">
        <v>32</v>
      </c>
      <c r="M7779" t="s">
        <v>200</v>
      </c>
      <c r="N7779" t="s">
        <v>364</v>
      </c>
      <c r="O7779" t="s">
        <v>202</v>
      </c>
      <c r="P7779" t="s">
        <v>365</v>
      </c>
    </row>
    <row r="7780" spans="1:16" x14ac:dyDescent="0.25">
      <c r="A7780">
        <v>10280</v>
      </c>
      <c r="B7780" t="s">
        <v>360</v>
      </c>
      <c r="E7780" t="s">
        <v>8049</v>
      </c>
      <c r="F7780" t="s">
        <v>347</v>
      </c>
      <c r="G7780" t="s">
        <v>410</v>
      </c>
      <c r="H7780" t="s">
        <v>198</v>
      </c>
      <c r="I7780" t="s">
        <v>411</v>
      </c>
      <c r="J7780">
        <v>1978</v>
      </c>
      <c r="K7780">
        <v>1540</v>
      </c>
      <c r="L7780">
        <v>32</v>
      </c>
      <c r="M7780" t="s">
        <v>200</v>
      </c>
      <c r="N7780" t="s">
        <v>364</v>
      </c>
      <c r="O7780" t="s">
        <v>202</v>
      </c>
      <c r="P7780" t="s">
        <v>365</v>
      </c>
    </row>
    <row r="7781" spans="1:16" x14ac:dyDescent="0.25">
      <c r="A7781">
        <v>10281</v>
      </c>
      <c r="B7781" t="s">
        <v>360</v>
      </c>
      <c r="E7781" t="s">
        <v>8050</v>
      </c>
      <c r="F7781" t="s">
        <v>347</v>
      </c>
      <c r="G7781" t="s">
        <v>410</v>
      </c>
      <c r="H7781" t="s">
        <v>198</v>
      </c>
      <c r="I7781" t="s">
        <v>411</v>
      </c>
      <c r="J7781">
        <v>1978</v>
      </c>
      <c r="K7781">
        <v>321</v>
      </c>
      <c r="L7781">
        <v>32</v>
      </c>
      <c r="M7781" t="s">
        <v>200</v>
      </c>
      <c r="N7781" t="s">
        <v>364</v>
      </c>
      <c r="O7781" t="s">
        <v>202</v>
      </c>
      <c r="P7781" t="s">
        <v>365</v>
      </c>
    </row>
    <row r="7782" spans="1:16" x14ac:dyDescent="0.25">
      <c r="A7782">
        <v>10282</v>
      </c>
      <c r="B7782" t="s">
        <v>360</v>
      </c>
      <c r="E7782" t="s">
        <v>8051</v>
      </c>
      <c r="F7782" t="s">
        <v>347</v>
      </c>
      <c r="G7782" t="s">
        <v>410</v>
      </c>
      <c r="H7782" t="s">
        <v>198</v>
      </c>
      <c r="I7782" t="s">
        <v>411</v>
      </c>
      <c r="J7782">
        <v>1981</v>
      </c>
      <c r="K7782">
        <v>2397</v>
      </c>
      <c r="L7782">
        <v>32</v>
      </c>
      <c r="M7782" t="s">
        <v>200</v>
      </c>
      <c r="N7782" t="s">
        <v>364</v>
      </c>
      <c r="O7782" t="s">
        <v>202</v>
      </c>
      <c r="P7782" t="s">
        <v>365</v>
      </c>
    </row>
    <row r="7783" spans="1:16" x14ac:dyDescent="0.25">
      <c r="A7783">
        <v>10283</v>
      </c>
      <c r="B7783" t="s">
        <v>360</v>
      </c>
      <c r="E7783" t="s">
        <v>8052</v>
      </c>
      <c r="F7783" t="s">
        <v>347</v>
      </c>
      <c r="G7783" t="s">
        <v>410</v>
      </c>
      <c r="H7783" t="s">
        <v>198</v>
      </c>
      <c r="I7783" t="s">
        <v>411</v>
      </c>
      <c r="J7783">
        <v>1973</v>
      </c>
      <c r="K7783">
        <v>144</v>
      </c>
      <c r="L7783">
        <v>32</v>
      </c>
      <c r="M7783" t="s">
        <v>200</v>
      </c>
      <c r="N7783" t="s">
        <v>364</v>
      </c>
      <c r="O7783" t="s">
        <v>202</v>
      </c>
      <c r="P7783" t="s">
        <v>365</v>
      </c>
    </row>
    <row r="7784" spans="1:16" x14ac:dyDescent="0.25">
      <c r="A7784">
        <v>10284</v>
      </c>
      <c r="B7784" t="s">
        <v>360</v>
      </c>
      <c r="E7784" t="s">
        <v>8053</v>
      </c>
      <c r="F7784" t="s">
        <v>347</v>
      </c>
      <c r="G7784" t="s">
        <v>410</v>
      </c>
      <c r="H7784" t="s">
        <v>198</v>
      </c>
      <c r="I7784" t="s">
        <v>411</v>
      </c>
      <c r="J7784">
        <v>1969</v>
      </c>
      <c r="K7784">
        <v>329580</v>
      </c>
      <c r="L7784">
        <v>32</v>
      </c>
      <c r="M7784" t="s">
        <v>200</v>
      </c>
      <c r="N7784" t="s">
        <v>364</v>
      </c>
      <c r="O7784" t="s">
        <v>202</v>
      </c>
      <c r="P7784" t="s">
        <v>365</v>
      </c>
    </row>
    <row r="7785" spans="1:16" x14ac:dyDescent="0.25">
      <c r="A7785">
        <v>10285</v>
      </c>
      <c r="B7785" t="s">
        <v>360</v>
      </c>
      <c r="E7785" t="s">
        <v>8054</v>
      </c>
      <c r="F7785" t="s">
        <v>347</v>
      </c>
      <c r="G7785" t="s">
        <v>410</v>
      </c>
      <c r="H7785" t="s">
        <v>198</v>
      </c>
      <c r="I7785" t="s">
        <v>411</v>
      </c>
      <c r="J7785">
        <v>1977</v>
      </c>
      <c r="K7785">
        <v>798</v>
      </c>
      <c r="L7785">
        <v>32</v>
      </c>
      <c r="M7785" t="s">
        <v>200</v>
      </c>
      <c r="N7785" t="s">
        <v>364</v>
      </c>
      <c r="O7785" t="s">
        <v>202</v>
      </c>
      <c r="P7785" t="s">
        <v>365</v>
      </c>
    </row>
    <row r="7786" spans="1:16" x14ac:dyDescent="0.25">
      <c r="A7786">
        <v>10286</v>
      </c>
      <c r="B7786" t="s">
        <v>360</v>
      </c>
      <c r="E7786" t="s">
        <v>8055</v>
      </c>
      <c r="F7786" t="s">
        <v>347</v>
      </c>
      <c r="G7786" t="s">
        <v>410</v>
      </c>
      <c r="H7786" t="s">
        <v>198</v>
      </c>
      <c r="I7786" t="s">
        <v>411</v>
      </c>
      <c r="J7786">
        <v>1982</v>
      </c>
      <c r="K7786">
        <v>1643</v>
      </c>
      <c r="L7786">
        <v>32</v>
      </c>
      <c r="M7786" t="s">
        <v>200</v>
      </c>
      <c r="N7786" t="s">
        <v>364</v>
      </c>
      <c r="O7786" t="s">
        <v>202</v>
      </c>
      <c r="P7786" t="s">
        <v>365</v>
      </c>
    </row>
    <row r="7787" spans="1:16" x14ac:dyDescent="0.25">
      <c r="A7787">
        <v>10287</v>
      </c>
      <c r="B7787" t="s">
        <v>360</v>
      </c>
      <c r="E7787" t="s">
        <v>8056</v>
      </c>
      <c r="F7787" t="s">
        <v>347</v>
      </c>
      <c r="G7787" t="s">
        <v>410</v>
      </c>
      <c r="H7787" t="s">
        <v>198</v>
      </c>
      <c r="I7787" t="s">
        <v>411</v>
      </c>
      <c r="J7787">
        <v>1985</v>
      </c>
      <c r="K7787">
        <v>3862</v>
      </c>
      <c r="L7787">
        <v>32</v>
      </c>
      <c r="M7787" t="s">
        <v>200</v>
      </c>
      <c r="N7787" t="s">
        <v>364</v>
      </c>
      <c r="O7787" t="s">
        <v>202</v>
      </c>
      <c r="P7787" t="s">
        <v>365</v>
      </c>
    </row>
    <row r="7788" spans="1:16" x14ac:dyDescent="0.25">
      <c r="A7788">
        <v>10288</v>
      </c>
      <c r="B7788" t="s">
        <v>360</v>
      </c>
      <c r="E7788" t="s">
        <v>8057</v>
      </c>
      <c r="F7788" t="s">
        <v>347</v>
      </c>
      <c r="G7788" t="s">
        <v>410</v>
      </c>
      <c r="H7788" t="s">
        <v>198</v>
      </c>
      <c r="I7788" t="s">
        <v>411</v>
      </c>
      <c r="J7788">
        <v>1987</v>
      </c>
      <c r="K7788">
        <v>7286</v>
      </c>
      <c r="L7788">
        <v>32</v>
      </c>
      <c r="M7788" t="s">
        <v>200</v>
      </c>
      <c r="N7788" t="s">
        <v>364</v>
      </c>
      <c r="O7788" t="s">
        <v>202</v>
      </c>
      <c r="P7788" t="s">
        <v>365</v>
      </c>
    </row>
    <row r="7789" spans="1:16" x14ac:dyDescent="0.25">
      <c r="A7789">
        <v>10289</v>
      </c>
      <c r="B7789" t="s">
        <v>360</v>
      </c>
      <c r="E7789" t="s">
        <v>8058</v>
      </c>
      <c r="F7789" t="s">
        <v>347</v>
      </c>
      <c r="G7789" t="s">
        <v>410</v>
      </c>
      <c r="H7789" t="s">
        <v>198</v>
      </c>
      <c r="I7789" t="s">
        <v>411</v>
      </c>
      <c r="J7789">
        <v>1975</v>
      </c>
      <c r="K7789">
        <v>1038</v>
      </c>
      <c r="L7789">
        <v>32</v>
      </c>
      <c r="M7789" t="s">
        <v>200</v>
      </c>
      <c r="N7789" t="s">
        <v>364</v>
      </c>
      <c r="O7789" t="s">
        <v>202</v>
      </c>
      <c r="P7789" t="s">
        <v>365</v>
      </c>
    </row>
    <row r="7790" spans="1:16" x14ac:dyDescent="0.25">
      <c r="A7790">
        <v>10290</v>
      </c>
      <c r="B7790" t="s">
        <v>360</v>
      </c>
      <c r="E7790" t="s">
        <v>8059</v>
      </c>
      <c r="F7790" t="s">
        <v>347</v>
      </c>
      <c r="G7790" t="s">
        <v>410</v>
      </c>
      <c r="H7790" t="s">
        <v>198</v>
      </c>
      <c r="I7790" t="s">
        <v>411</v>
      </c>
      <c r="J7790">
        <v>1975</v>
      </c>
      <c r="K7790">
        <v>410</v>
      </c>
      <c r="L7790">
        <v>32</v>
      </c>
      <c r="M7790" t="s">
        <v>200</v>
      </c>
      <c r="N7790" t="s">
        <v>364</v>
      </c>
      <c r="O7790" t="s">
        <v>202</v>
      </c>
      <c r="P7790" t="s">
        <v>365</v>
      </c>
    </row>
    <row r="7791" spans="1:16" x14ac:dyDescent="0.25">
      <c r="A7791">
        <v>10291</v>
      </c>
      <c r="B7791" t="s">
        <v>360</v>
      </c>
      <c r="E7791" t="s">
        <v>8060</v>
      </c>
      <c r="F7791" t="s">
        <v>347</v>
      </c>
      <c r="G7791" t="s">
        <v>410</v>
      </c>
      <c r="H7791" t="s">
        <v>198</v>
      </c>
      <c r="I7791" t="s">
        <v>411</v>
      </c>
      <c r="J7791">
        <v>1981</v>
      </c>
      <c r="K7791">
        <v>610</v>
      </c>
      <c r="L7791">
        <v>32</v>
      </c>
      <c r="M7791" t="s">
        <v>200</v>
      </c>
      <c r="N7791" t="s">
        <v>364</v>
      </c>
      <c r="O7791" t="s">
        <v>202</v>
      </c>
      <c r="P7791" t="s">
        <v>365</v>
      </c>
    </row>
    <row r="7792" spans="1:16" x14ac:dyDescent="0.25">
      <c r="A7792">
        <v>10292</v>
      </c>
      <c r="B7792" t="s">
        <v>360</v>
      </c>
      <c r="E7792" t="s">
        <v>8061</v>
      </c>
      <c r="F7792" t="s">
        <v>347</v>
      </c>
      <c r="G7792" t="s">
        <v>410</v>
      </c>
      <c r="H7792" t="s">
        <v>198</v>
      </c>
      <c r="I7792" t="s">
        <v>411</v>
      </c>
      <c r="J7792">
        <v>1978</v>
      </c>
      <c r="K7792">
        <v>411</v>
      </c>
      <c r="L7792">
        <v>32</v>
      </c>
      <c r="M7792" t="s">
        <v>200</v>
      </c>
      <c r="N7792" t="s">
        <v>364</v>
      </c>
      <c r="O7792" t="s">
        <v>202</v>
      </c>
      <c r="P7792" t="s">
        <v>365</v>
      </c>
    </row>
    <row r="7793" spans="1:16" x14ac:dyDescent="0.25">
      <c r="A7793">
        <v>10293</v>
      </c>
      <c r="B7793" t="s">
        <v>360</v>
      </c>
      <c r="E7793" t="s">
        <v>8062</v>
      </c>
      <c r="F7793" t="s">
        <v>347</v>
      </c>
      <c r="G7793" t="s">
        <v>410</v>
      </c>
      <c r="H7793" t="s">
        <v>198</v>
      </c>
      <c r="I7793" t="s">
        <v>411</v>
      </c>
      <c r="J7793">
        <v>1982</v>
      </c>
      <c r="K7793">
        <v>8199</v>
      </c>
      <c r="L7793">
        <v>32</v>
      </c>
      <c r="M7793" t="s">
        <v>200</v>
      </c>
      <c r="N7793" t="s">
        <v>364</v>
      </c>
      <c r="O7793" t="s">
        <v>202</v>
      </c>
      <c r="P7793" t="s">
        <v>365</v>
      </c>
    </row>
    <row r="7794" spans="1:16" x14ac:dyDescent="0.25">
      <c r="A7794">
        <v>10294</v>
      </c>
      <c r="B7794" t="s">
        <v>360</v>
      </c>
      <c r="E7794" t="s">
        <v>8063</v>
      </c>
      <c r="F7794" t="s">
        <v>347</v>
      </c>
      <c r="G7794" t="s">
        <v>410</v>
      </c>
      <c r="H7794" t="s">
        <v>198</v>
      </c>
      <c r="I7794" t="s">
        <v>411</v>
      </c>
      <c r="J7794">
        <v>1980</v>
      </c>
      <c r="K7794">
        <v>1435</v>
      </c>
      <c r="L7794">
        <v>32</v>
      </c>
      <c r="M7794" t="s">
        <v>200</v>
      </c>
      <c r="N7794" t="s">
        <v>364</v>
      </c>
      <c r="O7794" t="s">
        <v>202</v>
      </c>
      <c r="P7794" t="s">
        <v>365</v>
      </c>
    </row>
    <row r="7795" spans="1:16" x14ac:dyDescent="0.25">
      <c r="A7795">
        <v>10295</v>
      </c>
      <c r="B7795" t="s">
        <v>360</v>
      </c>
      <c r="E7795" t="s">
        <v>8064</v>
      </c>
      <c r="F7795" t="s">
        <v>347</v>
      </c>
      <c r="G7795" t="s">
        <v>410</v>
      </c>
      <c r="H7795" t="s">
        <v>198</v>
      </c>
      <c r="I7795" t="s">
        <v>411</v>
      </c>
      <c r="J7795">
        <v>1973</v>
      </c>
      <c r="K7795">
        <v>100</v>
      </c>
      <c r="L7795">
        <v>32</v>
      </c>
      <c r="M7795" t="s">
        <v>200</v>
      </c>
      <c r="N7795" t="s">
        <v>364</v>
      </c>
      <c r="O7795" t="s">
        <v>202</v>
      </c>
      <c r="P7795" t="s">
        <v>365</v>
      </c>
    </row>
    <row r="7796" spans="1:16" x14ac:dyDescent="0.25">
      <c r="A7796">
        <v>10296</v>
      </c>
      <c r="B7796" t="s">
        <v>360</v>
      </c>
      <c r="E7796" t="s">
        <v>8065</v>
      </c>
      <c r="F7796" t="s">
        <v>347</v>
      </c>
      <c r="G7796" t="s">
        <v>410</v>
      </c>
      <c r="H7796" t="s">
        <v>198</v>
      </c>
      <c r="I7796" t="s">
        <v>411</v>
      </c>
      <c r="J7796">
        <v>1993</v>
      </c>
      <c r="K7796">
        <v>1360</v>
      </c>
      <c r="L7796">
        <v>32</v>
      </c>
      <c r="M7796" t="s">
        <v>200</v>
      </c>
      <c r="N7796" t="s">
        <v>364</v>
      </c>
      <c r="O7796" t="s">
        <v>202</v>
      </c>
      <c r="P7796" t="s">
        <v>365</v>
      </c>
    </row>
    <row r="7797" spans="1:16" x14ac:dyDescent="0.25">
      <c r="A7797">
        <v>10297</v>
      </c>
      <c r="B7797" t="s">
        <v>360</v>
      </c>
      <c r="E7797" t="s">
        <v>8066</v>
      </c>
      <c r="F7797" t="s">
        <v>347</v>
      </c>
      <c r="G7797" t="s">
        <v>410</v>
      </c>
      <c r="H7797" t="s">
        <v>198</v>
      </c>
      <c r="I7797" t="s">
        <v>411</v>
      </c>
      <c r="J7797">
        <v>1973</v>
      </c>
      <c r="K7797">
        <v>514</v>
      </c>
      <c r="L7797">
        <v>32</v>
      </c>
      <c r="M7797" t="s">
        <v>200</v>
      </c>
      <c r="N7797" t="s">
        <v>383</v>
      </c>
      <c r="O7797" t="s">
        <v>202</v>
      </c>
      <c r="P7797" t="s">
        <v>6145</v>
      </c>
    </row>
    <row r="7798" spans="1:16" x14ac:dyDescent="0.25">
      <c r="A7798">
        <v>10298</v>
      </c>
      <c r="B7798" t="s">
        <v>360</v>
      </c>
      <c r="E7798" t="s">
        <v>8067</v>
      </c>
      <c r="F7798" t="s">
        <v>347</v>
      </c>
      <c r="G7798" t="s">
        <v>410</v>
      </c>
      <c r="H7798" t="s">
        <v>198</v>
      </c>
      <c r="I7798" t="s">
        <v>411</v>
      </c>
      <c r="J7798">
        <v>1976</v>
      </c>
      <c r="K7798">
        <v>646</v>
      </c>
      <c r="L7798">
        <v>32</v>
      </c>
      <c r="M7798" t="s">
        <v>200</v>
      </c>
      <c r="N7798" t="s">
        <v>364</v>
      </c>
      <c r="O7798" t="s">
        <v>202</v>
      </c>
      <c r="P7798" t="s">
        <v>365</v>
      </c>
    </row>
    <row r="7799" spans="1:16" x14ac:dyDescent="0.25">
      <c r="A7799">
        <v>10299</v>
      </c>
      <c r="B7799" t="s">
        <v>360</v>
      </c>
      <c r="E7799" t="s">
        <v>8068</v>
      </c>
      <c r="F7799" t="s">
        <v>347</v>
      </c>
      <c r="G7799" t="s">
        <v>410</v>
      </c>
      <c r="H7799" t="s">
        <v>198</v>
      </c>
      <c r="I7799" t="s">
        <v>411</v>
      </c>
      <c r="J7799">
        <v>1976</v>
      </c>
      <c r="K7799">
        <v>269</v>
      </c>
      <c r="L7799">
        <v>32</v>
      </c>
      <c r="M7799" t="s">
        <v>200</v>
      </c>
      <c r="N7799" t="s">
        <v>364</v>
      </c>
      <c r="O7799" t="s">
        <v>202</v>
      </c>
      <c r="P7799" t="s">
        <v>365</v>
      </c>
    </row>
    <row r="7800" spans="1:16" x14ac:dyDescent="0.25">
      <c r="A7800">
        <v>10300</v>
      </c>
      <c r="B7800" t="s">
        <v>360</v>
      </c>
      <c r="E7800" t="s">
        <v>8069</v>
      </c>
      <c r="F7800" t="s">
        <v>347</v>
      </c>
      <c r="G7800" t="s">
        <v>410</v>
      </c>
      <c r="H7800" t="s">
        <v>198</v>
      </c>
      <c r="I7800" t="s">
        <v>411</v>
      </c>
      <c r="J7800">
        <v>1983</v>
      </c>
      <c r="K7800">
        <v>809</v>
      </c>
      <c r="L7800">
        <v>32</v>
      </c>
      <c r="M7800" t="s">
        <v>200</v>
      </c>
      <c r="N7800" t="s">
        <v>364</v>
      </c>
      <c r="O7800" t="s">
        <v>202</v>
      </c>
      <c r="P7800" t="s">
        <v>365</v>
      </c>
    </row>
    <row r="7801" spans="1:16" x14ac:dyDescent="0.25">
      <c r="A7801">
        <v>10301</v>
      </c>
      <c r="B7801" t="s">
        <v>360</v>
      </c>
      <c r="E7801" t="s">
        <v>8070</v>
      </c>
      <c r="F7801" t="s">
        <v>347</v>
      </c>
      <c r="G7801" t="s">
        <v>410</v>
      </c>
      <c r="H7801" t="s">
        <v>198</v>
      </c>
      <c r="I7801" t="s">
        <v>411</v>
      </c>
      <c r="J7801">
        <v>1971</v>
      </c>
      <c r="K7801">
        <v>278</v>
      </c>
      <c r="L7801">
        <v>32</v>
      </c>
      <c r="M7801" t="s">
        <v>200</v>
      </c>
      <c r="N7801" t="s">
        <v>383</v>
      </c>
      <c r="O7801" t="s">
        <v>202</v>
      </c>
      <c r="P7801" t="s">
        <v>6145</v>
      </c>
    </row>
    <row r="7802" spans="1:16" x14ac:dyDescent="0.25">
      <c r="A7802">
        <v>10302</v>
      </c>
      <c r="B7802" t="s">
        <v>360</v>
      </c>
      <c r="E7802" t="s">
        <v>8071</v>
      </c>
      <c r="F7802" t="s">
        <v>347</v>
      </c>
      <c r="G7802" t="s">
        <v>410</v>
      </c>
      <c r="H7802" t="s">
        <v>198</v>
      </c>
      <c r="I7802" t="s">
        <v>411</v>
      </c>
      <c r="J7802">
        <v>1976</v>
      </c>
      <c r="K7802">
        <v>954</v>
      </c>
      <c r="L7802">
        <v>32</v>
      </c>
      <c r="M7802" t="s">
        <v>200</v>
      </c>
      <c r="N7802" t="s">
        <v>364</v>
      </c>
      <c r="O7802" t="s">
        <v>202</v>
      </c>
      <c r="P7802" t="s">
        <v>365</v>
      </c>
    </row>
    <row r="7803" spans="1:16" x14ac:dyDescent="0.25">
      <c r="A7803">
        <v>10303</v>
      </c>
      <c r="B7803" t="s">
        <v>360</v>
      </c>
      <c r="E7803" t="s">
        <v>8072</v>
      </c>
      <c r="F7803" t="s">
        <v>347</v>
      </c>
      <c r="G7803" t="s">
        <v>410</v>
      </c>
      <c r="H7803" t="s">
        <v>198</v>
      </c>
      <c r="I7803" t="s">
        <v>411</v>
      </c>
      <c r="J7803">
        <v>1979</v>
      </c>
      <c r="K7803">
        <v>481</v>
      </c>
      <c r="L7803">
        <v>32</v>
      </c>
      <c r="M7803" t="s">
        <v>200</v>
      </c>
      <c r="N7803" t="s">
        <v>364</v>
      </c>
      <c r="O7803" t="s">
        <v>202</v>
      </c>
      <c r="P7803" t="s">
        <v>365</v>
      </c>
    </row>
    <row r="7804" spans="1:16" x14ac:dyDescent="0.25">
      <c r="A7804">
        <v>10304</v>
      </c>
      <c r="B7804" t="s">
        <v>360</v>
      </c>
      <c r="E7804" t="s">
        <v>8073</v>
      </c>
      <c r="F7804" t="s">
        <v>347</v>
      </c>
      <c r="G7804" t="s">
        <v>410</v>
      </c>
      <c r="H7804" t="s">
        <v>198</v>
      </c>
      <c r="I7804" t="s">
        <v>411</v>
      </c>
      <c r="J7804">
        <v>1977</v>
      </c>
      <c r="K7804">
        <v>586</v>
      </c>
      <c r="L7804">
        <v>32</v>
      </c>
      <c r="M7804" t="s">
        <v>200</v>
      </c>
      <c r="N7804" t="s">
        <v>364</v>
      </c>
      <c r="O7804" t="s">
        <v>202</v>
      </c>
      <c r="P7804" t="s">
        <v>365</v>
      </c>
    </row>
    <row r="7805" spans="1:16" x14ac:dyDescent="0.25">
      <c r="A7805">
        <v>10305</v>
      </c>
      <c r="B7805" t="s">
        <v>360</v>
      </c>
      <c r="E7805" t="s">
        <v>8074</v>
      </c>
      <c r="F7805" t="s">
        <v>347</v>
      </c>
      <c r="G7805" t="s">
        <v>410</v>
      </c>
      <c r="H7805" t="s">
        <v>198</v>
      </c>
      <c r="I7805" t="s">
        <v>411</v>
      </c>
      <c r="J7805">
        <v>1978</v>
      </c>
      <c r="K7805">
        <v>480</v>
      </c>
      <c r="L7805">
        <v>32</v>
      </c>
      <c r="M7805" t="s">
        <v>200</v>
      </c>
      <c r="N7805" t="s">
        <v>364</v>
      </c>
      <c r="O7805" t="s">
        <v>202</v>
      </c>
      <c r="P7805" t="s">
        <v>365</v>
      </c>
    </row>
    <row r="7806" spans="1:16" x14ac:dyDescent="0.25">
      <c r="A7806">
        <v>10306</v>
      </c>
      <c r="B7806" t="s">
        <v>360</v>
      </c>
      <c r="E7806" t="s">
        <v>8075</v>
      </c>
      <c r="F7806" t="s">
        <v>347</v>
      </c>
      <c r="G7806" t="s">
        <v>410</v>
      </c>
      <c r="H7806" t="s">
        <v>198</v>
      </c>
      <c r="I7806" t="s">
        <v>411</v>
      </c>
      <c r="J7806">
        <v>1978</v>
      </c>
      <c r="K7806">
        <v>1565</v>
      </c>
      <c r="L7806">
        <v>32</v>
      </c>
      <c r="M7806" t="s">
        <v>200</v>
      </c>
      <c r="N7806" t="s">
        <v>364</v>
      </c>
      <c r="O7806" t="s">
        <v>202</v>
      </c>
      <c r="P7806" t="s">
        <v>365</v>
      </c>
    </row>
    <row r="7807" spans="1:16" x14ac:dyDescent="0.25">
      <c r="A7807">
        <v>10307</v>
      </c>
      <c r="B7807" t="s">
        <v>360</v>
      </c>
      <c r="E7807" t="s">
        <v>8076</v>
      </c>
      <c r="F7807" t="s">
        <v>347</v>
      </c>
      <c r="G7807" t="s">
        <v>410</v>
      </c>
      <c r="H7807" t="s">
        <v>198</v>
      </c>
      <c r="I7807" t="s">
        <v>411</v>
      </c>
      <c r="J7807">
        <v>1978</v>
      </c>
      <c r="K7807">
        <v>118</v>
      </c>
      <c r="L7807">
        <v>32</v>
      </c>
      <c r="M7807" t="s">
        <v>200</v>
      </c>
      <c r="N7807" t="s">
        <v>364</v>
      </c>
      <c r="O7807" t="s">
        <v>202</v>
      </c>
      <c r="P7807" t="s">
        <v>365</v>
      </c>
    </row>
    <row r="7808" spans="1:16" x14ac:dyDescent="0.25">
      <c r="A7808">
        <v>10308</v>
      </c>
      <c r="B7808" t="s">
        <v>360</v>
      </c>
      <c r="E7808" t="s">
        <v>8077</v>
      </c>
      <c r="F7808" t="s">
        <v>347</v>
      </c>
      <c r="G7808" t="s">
        <v>410</v>
      </c>
      <c r="H7808" t="s">
        <v>198</v>
      </c>
      <c r="I7808" t="s">
        <v>411</v>
      </c>
      <c r="J7808">
        <v>1972</v>
      </c>
      <c r="K7808">
        <v>83</v>
      </c>
      <c r="L7808">
        <v>32</v>
      </c>
      <c r="M7808" t="s">
        <v>200</v>
      </c>
      <c r="N7808" t="s">
        <v>364</v>
      </c>
      <c r="O7808" t="s">
        <v>202</v>
      </c>
      <c r="P7808" t="s">
        <v>365</v>
      </c>
    </row>
    <row r="7809" spans="1:16" x14ac:dyDescent="0.25">
      <c r="A7809">
        <v>10309</v>
      </c>
      <c r="B7809" t="s">
        <v>360</v>
      </c>
      <c r="E7809" t="s">
        <v>8078</v>
      </c>
      <c r="F7809" t="s">
        <v>347</v>
      </c>
      <c r="G7809" t="s">
        <v>410</v>
      </c>
      <c r="H7809" t="s">
        <v>198</v>
      </c>
      <c r="I7809" t="s">
        <v>411</v>
      </c>
      <c r="J7809">
        <v>1965</v>
      </c>
      <c r="K7809">
        <v>181</v>
      </c>
      <c r="L7809">
        <v>32</v>
      </c>
      <c r="M7809" t="s">
        <v>200</v>
      </c>
      <c r="N7809" t="s">
        <v>383</v>
      </c>
      <c r="O7809" t="s">
        <v>202</v>
      </c>
      <c r="P7809" t="s">
        <v>6145</v>
      </c>
    </row>
    <row r="7810" spans="1:16" x14ac:dyDescent="0.25">
      <c r="A7810">
        <v>10310</v>
      </c>
      <c r="B7810" t="s">
        <v>360</v>
      </c>
      <c r="E7810" t="s">
        <v>8079</v>
      </c>
      <c r="F7810" t="s">
        <v>347</v>
      </c>
      <c r="G7810" t="s">
        <v>410</v>
      </c>
      <c r="H7810" t="s">
        <v>198</v>
      </c>
      <c r="I7810" t="s">
        <v>411</v>
      </c>
      <c r="J7810">
        <v>1987</v>
      </c>
      <c r="K7810">
        <v>8485</v>
      </c>
      <c r="L7810">
        <v>32</v>
      </c>
      <c r="M7810" t="s">
        <v>200</v>
      </c>
      <c r="N7810" t="s">
        <v>364</v>
      </c>
      <c r="O7810" t="s">
        <v>202</v>
      </c>
      <c r="P7810" t="s">
        <v>365</v>
      </c>
    </row>
    <row r="7811" spans="1:16" x14ac:dyDescent="0.25">
      <c r="A7811">
        <v>10311</v>
      </c>
      <c r="B7811" t="s">
        <v>360</v>
      </c>
      <c r="E7811" t="s">
        <v>8080</v>
      </c>
      <c r="F7811" t="s">
        <v>347</v>
      </c>
      <c r="G7811" t="s">
        <v>410</v>
      </c>
      <c r="H7811" t="s">
        <v>198</v>
      </c>
      <c r="I7811" t="s">
        <v>411</v>
      </c>
      <c r="J7811">
        <v>1976</v>
      </c>
      <c r="K7811">
        <v>1309</v>
      </c>
      <c r="L7811">
        <v>32</v>
      </c>
      <c r="M7811" t="s">
        <v>200</v>
      </c>
      <c r="N7811" t="s">
        <v>364</v>
      </c>
      <c r="O7811" t="s">
        <v>202</v>
      </c>
      <c r="P7811" t="s">
        <v>365</v>
      </c>
    </row>
    <row r="7812" spans="1:16" x14ac:dyDescent="0.25">
      <c r="A7812">
        <v>10312</v>
      </c>
      <c r="B7812" t="s">
        <v>360</v>
      </c>
      <c r="E7812" t="s">
        <v>8081</v>
      </c>
      <c r="F7812" t="s">
        <v>347</v>
      </c>
      <c r="G7812" t="s">
        <v>410</v>
      </c>
      <c r="H7812" t="s">
        <v>198</v>
      </c>
      <c r="I7812" t="s">
        <v>411</v>
      </c>
      <c r="J7812">
        <v>1986</v>
      </c>
      <c r="K7812">
        <v>6086</v>
      </c>
      <c r="L7812">
        <v>32</v>
      </c>
      <c r="M7812" t="s">
        <v>200</v>
      </c>
      <c r="N7812" t="s">
        <v>364</v>
      </c>
      <c r="O7812" t="s">
        <v>202</v>
      </c>
      <c r="P7812" t="s">
        <v>365</v>
      </c>
    </row>
    <row r="7813" spans="1:16" x14ac:dyDescent="0.25">
      <c r="A7813">
        <v>10313</v>
      </c>
      <c r="B7813" t="s">
        <v>360</v>
      </c>
      <c r="E7813" t="s">
        <v>8082</v>
      </c>
      <c r="F7813" t="s">
        <v>347</v>
      </c>
      <c r="G7813" t="s">
        <v>410</v>
      </c>
      <c r="H7813" t="s">
        <v>198</v>
      </c>
      <c r="I7813" t="s">
        <v>411</v>
      </c>
      <c r="J7813">
        <v>1981</v>
      </c>
      <c r="K7813">
        <v>978</v>
      </c>
      <c r="L7813">
        <v>32</v>
      </c>
      <c r="M7813" t="s">
        <v>200</v>
      </c>
      <c r="N7813" t="s">
        <v>383</v>
      </c>
      <c r="O7813" t="s">
        <v>202</v>
      </c>
      <c r="P7813" t="s">
        <v>6145</v>
      </c>
    </row>
    <row r="7814" spans="1:16" x14ac:dyDescent="0.25">
      <c r="A7814">
        <v>10314</v>
      </c>
      <c r="B7814" t="s">
        <v>360</v>
      </c>
      <c r="E7814" t="s">
        <v>8083</v>
      </c>
      <c r="F7814" t="s">
        <v>347</v>
      </c>
      <c r="G7814" t="s">
        <v>410</v>
      </c>
      <c r="H7814" t="s">
        <v>198</v>
      </c>
      <c r="I7814" t="s">
        <v>411</v>
      </c>
      <c r="J7814">
        <v>1986</v>
      </c>
      <c r="K7814">
        <v>5885</v>
      </c>
      <c r="L7814">
        <v>32</v>
      </c>
      <c r="M7814" t="s">
        <v>200</v>
      </c>
      <c r="N7814" t="s">
        <v>364</v>
      </c>
      <c r="O7814" t="s">
        <v>202</v>
      </c>
      <c r="P7814" t="s">
        <v>365</v>
      </c>
    </row>
    <row r="7815" spans="1:16" x14ac:dyDescent="0.25">
      <c r="A7815">
        <v>10315</v>
      </c>
      <c r="B7815" t="s">
        <v>360</v>
      </c>
      <c r="E7815" t="s">
        <v>8084</v>
      </c>
      <c r="F7815" t="s">
        <v>347</v>
      </c>
      <c r="G7815" t="s">
        <v>410</v>
      </c>
      <c r="H7815" t="s">
        <v>198</v>
      </c>
      <c r="I7815" t="s">
        <v>411</v>
      </c>
      <c r="J7815">
        <v>1981</v>
      </c>
      <c r="K7815">
        <v>136</v>
      </c>
      <c r="L7815">
        <v>32</v>
      </c>
      <c r="M7815" t="s">
        <v>200</v>
      </c>
      <c r="N7815" t="s">
        <v>383</v>
      </c>
      <c r="O7815" t="s">
        <v>202</v>
      </c>
      <c r="P7815" t="s">
        <v>6145</v>
      </c>
    </row>
    <row r="7816" spans="1:16" x14ac:dyDescent="0.25">
      <c r="A7816">
        <v>10316</v>
      </c>
      <c r="B7816" t="s">
        <v>360</v>
      </c>
      <c r="E7816" t="s">
        <v>8085</v>
      </c>
      <c r="F7816" t="s">
        <v>347</v>
      </c>
      <c r="G7816" t="s">
        <v>410</v>
      </c>
      <c r="H7816" t="s">
        <v>198</v>
      </c>
      <c r="I7816" t="s">
        <v>411</v>
      </c>
      <c r="J7816">
        <v>1985</v>
      </c>
      <c r="K7816">
        <v>3558</v>
      </c>
      <c r="L7816">
        <v>32</v>
      </c>
      <c r="M7816" t="s">
        <v>200</v>
      </c>
      <c r="N7816" t="s">
        <v>364</v>
      </c>
      <c r="O7816" t="s">
        <v>202</v>
      </c>
      <c r="P7816" t="s">
        <v>365</v>
      </c>
    </row>
    <row r="7817" spans="1:16" x14ac:dyDescent="0.25">
      <c r="A7817">
        <v>10317</v>
      </c>
      <c r="B7817" t="s">
        <v>360</v>
      </c>
      <c r="E7817" t="s">
        <v>8086</v>
      </c>
      <c r="F7817" t="s">
        <v>347</v>
      </c>
      <c r="G7817" t="s">
        <v>410</v>
      </c>
      <c r="H7817" t="s">
        <v>198</v>
      </c>
      <c r="I7817" t="s">
        <v>411</v>
      </c>
      <c r="J7817">
        <v>1957</v>
      </c>
      <c r="K7817">
        <v>31</v>
      </c>
      <c r="L7817">
        <v>32</v>
      </c>
      <c r="M7817" t="s">
        <v>200</v>
      </c>
      <c r="N7817" t="s">
        <v>383</v>
      </c>
      <c r="O7817" t="s">
        <v>202</v>
      </c>
      <c r="P7817" t="s">
        <v>6145</v>
      </c>
    </row>
    <row r="7818" spans="1:16" x14ac:dyDescent="0.25">
      <c r="A7818">
        <v>10318</v>
      </c>
      <c r="B7818" t="s">
        <v>360</v>
      </c>
      <c r="E7818" t="s">
        <v>8087</v>
      </c>
      <c r="F7818" t="s">
        <v>347</v>
      </c>
      <c r="G7818" t="s">
        <v>410</v>
      </c>
      <c r="H7818" t="s">
        <v>198</v>
      </c>
      <c r="I7818" t="s">
        <v>411</v>
      </c>
      <c r="J7818">
        <v>1976</v>
      </c>
      <c r="K7818">
        <v>799</v>
      </c>
      <c r="L7818">
        <v>32</v>
      </c>
      <c r="M7818" t="s">
        <v>200</v>
      </c>
      <c r="N7818" t="s">
        <v>383</v>
      </c>
      <c r="O7818" t="s">
        <v>202</v>
      </c>
      <c r="P7818" t="s">
        <v>6145</v>
      </c>
    </row>
    <row r="7819" spans="1:16" x14ac:dyDescent="0.25">
      <c r="A7819">
        <v>10319</v>
      </c>
      <c r="B7819" t="s">
        <v>360</v>
      </c>
      <c r="E7819" t="s">
        <v>8088</v>
      </c>
      <c r="F7819" t="s">
        <v>347</v>
      </c>
      <c r="G7819" t="s">
        <v>410</v>
      </c>
      <c r="H7819" t="s">
        <v>198</v>
      </c>
      <c r="I7819" t="s">
        <v>411</v>
      </c>
      <c r="J7819">
        <v>1970</v>
      </c>
      <c r="K7819">
        <v>815</v>
      </c>
      <c r="L7819">
        <v>32</v>
      </c>
      <c r="M7819" t="s">
        <v>200</v>
      </c>
      <c r="N7819" t="s">
        <v>383</v>
      </c>
      <c r="O7819" t="s">
        <v>202</v>
      </c>
      <c r="P7819" t="s">
        <v>6145</v>
      </c>
    </row>
    <row r="7820" spans="1:16" x14ac:dyDescent="0.25">
      <c r="A7820">
        <v>10320</v>
      </c>
      <c r="B7820" t="s">
        <v>360</v>
      </c>
      <c r="E7820" t="s">
        <v>8089</v>
      </c>
      <c r="F7820" t="s">
        <v>347</v>
      </c>
      <c r="G7820" t="s">
        <v>410</v>
      </c>
      <c r="H7820" t="s">
        <v>198</v>
      </c>
      <c r="I7820" t="s">
        <v>411</v>
      </c>
      <c r="J7820">
        <v>1970</v>
      </c>
      <c r="K7820">
        <v>416</v>
      </c>
      <c r="L7820">
        <v>32</v>
      </c>
      <c r="M7820" t="s">
        <v>200</v>
      </c>
      <c r="N7820" t="s">
        <v>383</v>
      </c>
      <c r="O7820" t="s">
        <v>202</v>
      </c>
      <c r="P7820" t="s">
        <v>6145</v>
      </c>
    </row>
    <row r="7821" spans="1:16" x14ac:dyDescent="0.25">
      <c r="A7821">
        <v>10321</v>
      </c>
      <c r="B7821" t="s">
        <v>360</v>
      </c>
      <c r="E7821" t="s">
        <v>8090</v>
      </c>
      <c r="F7821" t="s">
        <v>347</v>
      </c>
      <c r="G7821" t="s">
        <v>410</v>
      </c>
      <c r="H7821" t="s">
        <v>198</v>
      </c>
      <c r="I7821" t="s">
        <v>411</v>
      </c>
      <c r="J7821">
        <v>1965</v>
      </c>
      <c r="K7821">
        <v>507</v>
      </c>
      <c r="L7821">
        <v>32</v>
      </c>
      <c r="M7821" t="s">
        <v>200</v>
      </c>
      <c r="N7821" t="s">
        <v>383</v>
      </c>
      <c r="O7821" t="s">
        <v>202</v>
      </c>
      <c r="P7821" t="s">
        <v>6145</v>
      </c>
    </row>
    <row r="7822" spans="1:16" x14ac:dyDescent="0.25">
      <c r="A7822">
        <v>10322</v>
      </c>
      <c r="B7822" t="s">
        <v>360</v>
      </c>
      <c r="E7822" t="s">
        <v>8091</v>
      </c>
      <c r="F7822" t="s">
        <v>347</v>
      </c>
      <c r="G7822" t="s">
        <v>410</v>
      </c>
      <c r="H7822" t="s">
        <v>198</v>
      </c>
      <c r="I7822" t="s">
        <v>411</v>
      </c>
      <c r="J7822">
        <v>1963</v>
      </c>
      <c r="K7822">
        <v>3</v>
      </c>
      <c r="L7822">
        <v>32</v>
      </c>
      <c r="M7822" t="s">
        <v>200</v>
      </c>
      <c r="N7822" t="s">
        <v>383</v>
      </c>
      <c r="O7822" t="s">
        <v>202</v>
      </c>
      <c r="P7822" t="s">
        <v>6145</v>
      </c>
    </row>
    <row r="7823" spans="1:16" x14ac:dyDescent="0.25">
      <c r="A7823">
        <v>10323</v>
      </c>
      <c r="B7823" t="s">
        <v>360</v>
      </c>
      <c r="E7823" t="s">
        <v>8092</v>
      </c>
      <c r="F7823" t="s">
        <v>347</v>
      </c>
      <c r="G7823" t="s">
        <v>410</v>
      </c>
      <c r="H7823" t="s">
        <v>198</v>
      </c>
      <c r="I7823" t="s">
        <v>411</v>
      </c>
      <c r="J7823">
        <v>1965</v>
      </c>
      <c r="K7823">
        <v>239</v>
      </c>
      <c r="L7823">
        <v>32</v>
      </c>
      <c r="M7823" t="s">
        <v>200</v>
      </c>
      <c r="N7823" t="s">
        <v>383</v>
      </c>
      <c r="O7823" t="s">
        <v>202</v>
      </c>
      <c r="P7823" t="s">
        <v>6145</v>
      </c>
    </row>
    <row r="7824" spans="1:16" x14ac:dyDescent="0.25">
      <c r="A7824">
        <v>10324</v>
      </c>
      <c r="B7824" t="s">
        <v>360</v>
      </c>
      <c r="E7824" t="s">
        <v>8093</v>
      </c>
      <c r="F7824" t="s">
        <v>347</v>
      </c>
      <c r="G7824" t="s">
        <v>410</v>
      </c>
      <c r="H7824" t="s">
        <v>198</v>
      </c>
      <c r="I7824" t="s">
        <v>411</v>
      </c>
      <c r="J7824">
        <v>1970</v>
      </c>
      <c r="K7824">
        <v>959</v>
      </c>
      <c r="L7824">
        <v>32</v>
      </c>
      <c r="M7824" t="s">
        <v>200</v>
      </c>
      <c r="N7824" t="s">
        <v>383</v>
      </c>
      <c r="O7824" t="s">
        <v>202</v>
      </c>
      <c r="P7824" t="s">
        <v>6145</v>
      </c>
    </row>
    <row r="7825" spans="1:16" x14ac:dyDescent="0.25">
      <c r="A7825">
        <v>10325</v>
      </c>
      <c r="B7825" t="s">
        <v>360</v>
      </c>
      <c r="E7825" t="s">
        <v>8094</v>
      </c>
      <c r="F7825" t="s">
        <v>347</v>
      </c>
      <c r="G7825" t="s">
        <v>410</v>
      </c>
      <c r="H7825" t="s">
        <v>198</v>
      </c>
      <c r="I7825" t="s">
        <v>411</v>
      </c>
      <c r="J7825">
        <v>1970</v>
      </c>
      <c r="K7825">
        <v>27</v>
      </c>
      <c r="L7825">
        <v>32</v>
      </c>
      <c r="M7825" t="s">
        <v>200</v>
      </c>
      <c r="N7825" t="s">
        <v>383</v>
      </c>
      <c r="O7825" t="s">
        <v>202</v>
      </c>
      <c r="P7825" t="s">
        <v>6145</v>
      </c>
    </row>
    <row r="7826" spans="1:16" x14ac:dyDescent="0.25">
      <c r="A7826">
        <v>10326</v>
      </c>
      <c r="B7826" t="s">
        <v>360</v>
      </c>
      <c r="E7826" t="s">
        <v>8095</v>
      </c>
      <c r="F7826" t="s">
        <v>347</v>
      </c>
      <c r="G7826" t="s">
        <v>410</v>
      </c>
      <c r="H7826" t="s">
        <v>198</v>
      </c>
      <c r="I7826" t="s">
        <v>411</v>
      </c>
      <c r="J7826">
        <v>1966</v>
      </c>
      <c r="K7826">
        <v>28</v>
      </c>
      <c r="L7826">
        <v>32</v>
      </c>
      <c r="M7826" t="s">
        <v>200</v>
      </c>
      <c r="N7826" t="s">
        <v>383</v>
      </c>
      <c r="O7826" t="s">
        <v>202</v>
      </c>
      <c r="P7826" t="s">
        <v>6145</v>
      </c>
    </row>
    <row r="7827" spans="1:16" x14ac:dyDescent="0.25">
      <c r="A7827">
        <v>10327</v>
      </c>
      <c r="B7827" t="s">
        <v>360</v>
      </c>
      <c r="E7827" t="s">
        <v>8096</v>
      </c>
      <c r="F7827" t="s">
        <v>347</v>
      </c>
      <c r="G7827" t="s">
        <v>410</v>
      </c>
      <c r="H7827" t="s">
        <v>198</v>
      </c>
      <c r="I7827" t="s">
        <v>411</v>
      </c>
      <c r="J7827">
        <v>1970</v>
      </c>
      <c r="K7827">
        <v>793</v>
      </c>
      <c r="L7827">
        <v>32</v>
      </c>
      <c r="M7827" t="s">
        <v>200</v>
      </c>
      <c r="N7827" t="s">
        <v>383</v>
      </c>
      <c r="O7827" t="s">
        <v>202</v>
      </c>
      <c r="P7827" t="s">
        <v>6145</v>
      </c>
    </row>
    <row r="7828" spans="1:16" x14ac:dyDescent="0.25">
      <c r="A7828">
        <v>10328</v>
      </c>
      <c r="B7828" t="s">
        <v>360</v>
      </c>
      <c r="E7828" t="s">
        <v>8097</v>
      </c>
      <c r="F7828" t="s">
        <v>347</v>
      </c>
      <c r="G7828" t="s">
        <v>410</v>
      </c>
      <c r="H7828" t="s">
        <v>198</v>
      </c>
      <c r="I7828" t="s">
        <v>411</v>
      </c>
      <c r="J7828">
        <v>1965</v>
      </c>
      <c r="K7828">
        <v>1561</v>
      </c>
      <c r="L7828">
        <v>32</v>
      </c>
      <c r="M7828" t="s">
        <v>200</v>
      </c>
      <c r="N7828" t="s">
        <v>383</v>
      </c>
      <c r="O7828" t="s">
        <v>202</v>
      </c>
      <c r="P7828" t="s">
        <v>6145</v>
      </c>
    </row>
    <row r="7829" spans="1:16" x14ac:dyDescent="0.25">
      <c r="A7829">
        <v>10329</v>
      </c>
      <c r="B7829" t="s">
        <v>360</v>
      </c>
      <c r="E7829" t="s">
        <v>8098</v>
      </c>
      <c r="F7829" t="s">
        <v>347</v>
      </c>
      <c r="G7829" t="s">
        <v>410</v>
      </c>
      <c r="H7829" t="s">
        <v>198</v>
      </c>
      <c r="I7829" t="s">
        <v>411</v>
      </c>
      <c r="J7829">
        <v>1965</v>
      </c>
      <c r="K7829">
        <v>135</v>
      </c>
      <c r="L7829">
        <v>32</v>
      </c>
      <c r="M7829" t="s">
        <v>200</v>
      </c>
      <c r="N7829" t="s">
        <v>383</v>
      </c>
      <c r="O7829" t="s">
        <v>202</v>
      </c>
      <c r="P7829" t="s">
        <v>6145</v>
      </c>
    </row>
    <row r="7830" spans="1:16" x14ac:dyDescent="0.25">
      <c r="A7830">
        <v>10330</v>
      </c>
      <c r="B7830" t="s">
        <v>360</v>
      </c>
      <c r="E7830" t="s">
        <v>8099</v>
      </c>
      <c r="F7830" t="s">
        <v>347</v>
      </c>
      <c r="G7830" t="s">
        <v>410</v>
      </c>
      <c r="H7830" t="s">
        <v>198</v>
      </c>
      <c r="I7830" t="s">
        <v>411</v>
      </c>
      <c r="J7830">
        <v>1980</v>
      </c>
      <c r="K7830">
        <v>454</v>
      </c>
      <c r="L7830">
        <v>32</v>
      </c>
      <c r="M7830" t="s">
        <v>200</v>
      </c>
      <c r="N7830" t="s">
        <v>383</v>
      </c>
      <c r="O7830" t="s">
        <v>202</v>
      </c>
      <c r="P7830" t="s">
        <v>6145</v>
      </c>
    </row>
    <row r="7831" spans="1:16" x14ac:dyDescent="0.25">
      <c r="A7831">
        <v>10331</v>
      </c>
      <c r="B7831" t="s">
        <v>360</v>
      </c>
      <c r="E7831" t="s">
        <v>8100</v>
      </c>
      <c r="F7831" t="s">
        <v>347</v>
      </c>
      <c r="G7831" t="s">
        <v>410</v>
      </c>
      <c r="H7831" t="s">
        <v>198</v>
      </c>
      <c r="I7831" t="s">
        <v>411</v>
      </c>
      <c r="J7831">
        <v>1970</v>
      </c>
      <c r="K7831">
        <v>1181</v>
      </c>
      <c r="L7831">
        <v>32</v>
      </c>
      <c r="M7831" t="s">
        <v>200</v>
      </c>
      <c r="N7831" t="s">
        <v>383</v>
      </c>
      <c r="O7831" t="s">
        <v>202</v>
      </c>
      <c r="P7831" t="s">
        <v>6145</v>
      </c>
    </row>
    <row r="7832" spans="1:16" x14ac:dyDescent="0.25">
      <c r="A7832">
        <v>10332</v>
      </c>
      <c r="B7832" t="s">
        <v>360</v>
      </c>
      <c r="E7832" t="s">
        <v>8101</v>
      </c>
      <c r="F7832" t="s">
        <v>347</v>
      </c>
      <c r="G7832" t="s">
        <v>410</v>
      </c>
      <c r="H7832" t="s">
        <v>198</v>
      </c>
      <c r="I7832" t="s">
        <v>411</v>
      </c>
      <c r="J7832">
        <v>1966</v>
      </c>
      <c r="K7832">
        <v>180</v>
      </c>
      <c r="L7832">
        <v>32</v>
      </c>
      <c r="M7832" t="s">
        <v>200</v>
      </c>
      <c r="N7832" t="s">
        <v>383</v>
      </c>
      <c r="O7832" t="s">
        <v>202</v>
      </c>
      <c r="P7832" t="s">
        <v>6145</v>
      </c>
    </row>
    <row r="7833" spans="1:16" x14ac:dyDescent="0.25">
      <c r="A7833">
        <v>10333</v>
      </c>
      <c r="B7833" t="s">
        <v>360</v>
      </c>
      <c r="E7833" t="s">
        <v>8102</v>
      </c>
      <c r="F7833" t="s">
        <v>347</v>
      </c>
      <c r="G7833" t="s">
        <v>410</v>
      </c>
      <c r="H7833" t="s">
        <v>198</v>
      </c>
      <c r="I7833" t="s">
        <v>411</v>
      </c>
      <c r="J7833">
        <v>1980</v>
      </c>
      <c r="K7833">
        <v>565</v>
      </c>
      <c r="L7833">
        <v>32</v>
      </c>
      <c r="M7833" t="s">
        <v>200</v>
      </c>
      <c r="N7833" t="s">
        <v>383</v>
      </c>
      <c r="O7833" t="s">
        <v>202</v>
      </c>
      <c r="P7833" t="s">
        <v>6145</v>
      </c>
    </row>
    <row r="7834" spans="1:16" x14ac:dyDescent="0.25">
      <c r="A7834">
        <v>10334</v>
      </c>
      <c r="B7834" t="s">
        <v>360</v>
      </c>
      <c r="E7834" t="s">
        <v>8103</v>
      </c>
      <c r="F7834" t="s">
        <v>347</v>
      </c>
      <c r="G7834" t="s">
        <v>410</v>
      </c>
      <c r="H7834" t="s">
        <v>198</v>
      </c>
      <c r="I7834" t="s">
        <v>411</v>
      </c>
      <c r="J7834">
        <v>1970</v>
      </c>
      <c r="K7834">
        <v>416</v>
      </c>
      <c r="L7834">
        <v>32</v>
      </c>
      <c r="M7834" t="s">
        <v>200</v>
      </c>
      <c r="N7834" t="s">
        <v>383</v>
      </c>
      <c r="O7834" t="s">
        <v>202</v>
      </c>
      <c r="P7834" t="s">
        <v>6145</v>
      </c>
    </row>
    <row r="7835" spans="1:16" x14ac:dyDescent="0.25">
      <c r="A7835">
        <v>10335</v>
      </c>
      <c r="B7835" t="s">
        <v>360</v>
      </c>
      <c r="E7835" t="s">
        <v>8104</v>
      </c>
      <c r="F7835" t="s">
        <v>347</v>
      </c>
      <c r="G7835" t="s">
        <v>410</v>
      </c>
      <c r="H7835" t="s">
        <v>198</v>
      </c>
      <c r="I7835" t="s">
        <v>411</v>
      </c>
      <c r="J7835">
        <v>1970</v>
      </c>
      <c r="K7835">
        <v>1528</v>
      </c>
      <c r="L7835">
        <v>32</v>
      </c>
      <c r="M7835" t="s">
        <v>200</v>
      </c>
      <c r="N7835" t="s">
        <v>383</v>
      </c>
      <c r="O7835" t="s">
        <v>202</v>
      </c>
      <c r="P7835" t="s">
        <v>6145</v>
      </c>
    </row>
    <row r="7836" spans="1:16" x14ac:dyDescent="0.25">
      <c r="A7836">
        <v>10336</v>
      </c>
      <c r="B7836" t="s">
        <v>360</v>
      </c>
      <c r="E7836" t="s">
        <v>8105</v>
      </c>
      <c r="F7836" t="s">
        <v>347</v>
      </c>
      <c r="G7836" t="s">
        <v>410</v>
      </c>
      <c r="H7836" t="s">
        <v>198</v>
      </c>
      <c r="I7836" t="s">
        <v>411</v>
      </c>
      <c r="J7836">
        <v>1970</v>
      </c>
      <c r="K7836">
        <v>1629</v>
      </c>
      <c r="L7836">
        <v>32</v>
      </c>
      <c r="M7836" t="s">
        <v>200</v>
      </c>
      <c r="N7836" t="s">
        <v>383</v>
      </c>
      <c r="O7836" t="s">
        <v>202</v>
      </c>
      <c r="P7836" t="s">
        <v>6145</v>
      </c>
    </row>
    <row r="7837" spans="1:16" x14ac:dyDescent="0.25">
      <c r="A7837">
        <v>10337</v>
      </c>
      <c r="B7837" t="s">
        <v>360</v>
      </c>
      <c r="E7837" t="s">
        <v>8106</v>
      </c>
      <c r="F7837" t="s">
        <v>347</v>
      </c>
      <c r="G7837" t="s">
        <v>410</v>
      </c>
      <c r="H7837" t="s">
        <v>198</v>
      </c>
      <c r="I7837" t="s">
        <v>411</v>
      </c>
      <c r="J7837">
        <v>1967</v>
      </c>
      <c r="K7837">
        <v>123</v>
      </c>
      <c r="L7837">
        <v>32</v>
      </c>
      <c r="M7837" t="s">
        <v>200</v>
      </c>
      <c r="N7837" t="s">
        <v>383</v>
      </c>
      <c r="O7837" t="s">
        <v>202</v>
      </c>
      <c r="P7837" t="s">
        <v>6145</v>
      </c>
    </row>
    <row r="7838" spans="1:16" x14ac:dyDescent="0.25">
      <c r="A7838">
        <v>10338</v>
      </c>
      <c r="B7838" t="s">
        <v>360</v>
      </c>
      <c r="E7838" t="s">
        <v>8107</v>
      </c>
      <c r="F7838" t="s">
        <v>347</v>
      </c>
      <c r="G7838" t="s">
        <v>410</v>
      </c>
      <c r="H7838" t="s">
        <v>198</v>
      </c>
      <c r="I7838" t="s">
        <v>411</v>
      </c>
      <c r="J7838">
        <v>1990</v>
      </c>
      <c r="K7838">
        <v>69</v>
      </c>
      <c r="L7838">
        <v>32</v>
      </c>
      <c r="M7838" t="s">
        <v>200</v>
      </c>
      <c r="N7838" t="s">
        <v>364</v>
      </c>
      <c r="O7838" t="s">
        <v>202</v>
      </c>
      <c r="P7838" t="s">
        <v>365</v>
      </c>
    </row>
    <row r="7839" spans="1:16" x14ac:dyDescent="0.25">
      <c r="A7839">
        <v>10339</v>
      </c>
      <c r="B7839" t="s">
        <v>360</v>
      </c>
      <c r="E7839" t="s">
        <v>8108</v>
      </c>
      <c r="F7839" t="s">
        <v>347</v>
      </c>
      <c r="G7839" t="s">
        <v>410</v>
      </c>
      <c r="H7839" t="s">
        <v>198</v>
      </c>
      <c r="I7839" t="s">
        <v>411</v>
      </c>
      <c r="J7839">
        <v>1954</v>
      </c>
      <c r="K7839">
        <v>3040</v>
      </c>
      <c r="L7839">
        <v>32</v>
      </c>
      <c r="M7839" t="s">
        <v>200</v>
      </c>
      <c r="N7839" t="s">
        <v>364</v>
      </c>
      <c r="O7839" t="s">
        <v>202</v>
      </c>
      <c r="P7839" t="s">
        <v>365</v>
      </c>
    </row>
    <row r="7840" spans="1:16" x14ac:dyDescent="0.25">
      <c r="A7840">
        <v>10340</v>
      </c>
      <c r="B7840" t="s">
        <v>360</v>
      </c>
      <c r="E7840" t="s">
        <v>8109</v>
      </c>
      <c r="F7840" t="s">
        <v>347</v>
      </c>
      <c r="G7840" t="s">
        <v>410</v>
      </c>
      <c r="H7840" t="s">
        <v>198</v>
      </c>
      <c r="I7840" t="s">
        <v>411</v>
      </c>
      <c r="J7840">
        <v>1960</v>
      </c>
      <c r="K7840">
        <v>6041</v>
      </c>
      <c r="L7840">
        <v>32</v>
      </c>
      <c r="M7840" t="s">
        <v>200</v>
      </c>
      <c r="N7840" t="s">
        <v>364</v>
      </c>
      <c r="O7840" t="s">
        <v>202</v>
      </c>
      <c r="P7840" t="s">
        <v>365</v>
      </c>
    </row>
    <row r="7841" spans="1:16" x14ac:dyDescent="0.25">
      <c r="A7841">
        <v>10341</v>
      </c>
      <c r="B7841" t="s">
        <v>360</v>
      </c>
      <c r="E7841" t="s">
        <v>8110</v>
      </c>
      <c r="F7841" t="s">
        <v>347</v>
      </c>
      <c r="G7841" t="s">
        <v>410</v>
      </c>
      <c r="H7841" t="s">
        <v>198</v>
      </c>
      <c r="I7841" t="s">
        <v>411</v>
      </c>
      <c r="J7841">
        <v>1993</v>
      </c>
      <c r="K7841">
        <v>90043</v>
      </c>
      <c r="L7841">
        <v>32</v>
      </c>
      <c r="M7841" t="s">
        <v>200</v>
      </c>
      <c r="N7841" t="s">
        <v>364</v>
      </c>
      <c r="O7841" t="s">
        <v>202</v>
      </c>
      <c r="P7841" t="s">
        <v>365</v>
      </c>
    </row>
    <row r="7842" spans="1:16" x14ac:dyDescent="0.25">
      <c r="A7842">
        <v>10342</v>
      </c>
      <c r="B7842" t="s">
        <v>360</v>
      </c>
      <c r="E7842" t="s">
        <v>8111</v>
      </c>
      <c r="F7842" t="s">
        <v>347</v>
      </c>
      <c r="G7842" t="s">
        <v>410</v>
      </c>
      <c r="H7842" t="s">
        <v>198</v>
      </c>
      <c r="I7842" t="s">
        <v>411</v>
      </c>
      <c r="J7842">
        <v>1993</v>
      </c>
      <c r="K7842">
        <v>2103</v>
      </c>
      <c r="L7842">
        <v>32</v>
      </c>
      <c r="M7842" t="s">
        <v>200</v>
      </c>
      <c r="N7842" t="s">
        <v>364</v>
      </c>
      <c r="O7842" t="s">
        <v>202</v>
      </c>
      <c r="P7842" t="s">
        <v>365</v>
      </c>
    </row>
    <row r="7843" spans="1:16" x14ac:dyDescent="0.25">
      <c r="A7843">
        <v>10343</v>
      </c>
      <c r="B7843" t="s">
        <v>360</v>
      </c>
      <c r="E7843" t="s">
        <v>8112</v>
      </c>
      <c r="F7843" t="s">
        <v>347</v>
      </c>
      <c r="G7843" t="s">
        <v>410</v>
      </c>
      <c r="H7843" t="s">
        <v>198</v>
      </c>
      <c r="I7843" t="s">
        <v>411</v>
      </c>
      <c r="J7843">
        <v>1993</v>
      </c>
      <c r="K7843">
        <v>446</v>
      </c>
      <c r="L7843">
        <v>32</v>
      </c>
      <c r="M7843" t="s">
        <v>200</v>
      </c>
      <c r="N7843" t="s">
        <v>364</v>
      </c>
      <c r="O7843" t="s">
        <v>202</v>
      </c>
      <c r="P7843" t="s">
        <v>365</v>
      </c>
    </row>
    <row r="7844" spans="1:16" x14ac:dyDescent="0.25">
      <c r="A7844">
        <v>10344</v>
      </c>
      <c r="B7844" t="s">
        <v>360</v>
      </c>
      <c r="E7844" t="s">
        <v>8113</v>
      </c>
      <c r="F7844" t="s">
        <v>347</v>
      </c>
      <c r="G7844" t="s">
        <v>410</v>
      </c>
      <c r="H7844" t="s">
        <v>198</v>
      </c>
      <c r="I7844" t="s">
        <v>411</v>
      </c>
      <c r="J7844">
        <v>1993</v>
      </c>
      <c r="K7844">
        <v>1243</v>
      </c>
      <c r="L7844">
        <v>32</v>
      </c>
      <c r="M7844" t="s">
        <v>200</v>
      </c>
      <c r="N7844" t="s">
        <v>364</v>
      </c>
      <c r="O7844" t="s">
        <v>202</v>
      </c>
      <c r="P7844" t="s">
        <v>365</v>
      </c>
    </row>
    <row r="7845" spans="1:16" x14ac:dyDescent="0.25">
      <c r="A7845">
        <v>10345</v>
      </c>
      <c r="B7845" t="s">
        <v>360</v>
      </c>
      <c r="E7845" t="s">
        <v>8114</v>
      </c>
      <c r="F7845" t="s">
        <v>347</v>
      </c>
      <c r="G7845" t="s">
        <v>410</v>
      </c>
      <c r="H7845" t="s">
        <v>198</v>
      </c>
      <c r="I7845" t="s">
        <v>411</v>
      </c>
      <c r="J7845">
        <v>1993</v>
      </c>
      <c r="K7845">
        <v>54</v>
      </c>
      <c r="L7845">
        <v>32</v>
      </c>
      <c r="M7845" t="s">
        <v>200</v>
      </c>
      <c r="N7845" t="s">
        <v>364</v>
      </c>
      <c r="O7845" t="s">
        <v>202</v>
      </c>
      <c r="P7845" t="s">
        <v>365</v>
      </c>
    </row>
    <row r="7846" spans="1:16" x14ac:dyDescent="0.25">
      <c r="A7846">
        <v>10346</v>
      </c>
      <c r="B7846" t="s">
        <v>360</v>
      </c>
      <c r="E7846" t="s">
        <v>8115</v>
      </c>
      <c r="F7846" t="s">
        <v>347</v>
      </c>
      <c r="G7846" t="s">
        <v>410</v>
      </c>
      <c r="H7846" t="s">
        <v>198</v>
      </c>
      <c r="I7846" t="s">
        <v>411</v>
      </c>
      <c r="J7846">
        <v>1993</v>
      </c>
      <c r="K7846">
        <v>2767</v>
      </c>
      <c r="L7846">
        <v>32</v>
      </c>
      <c r="M7846" t="s">
        <v>200</v>
      </c>
      <c r="N7846" t="s">
        <v>364</v>
      </c>
      <c r="O7846" t="s">
        <v>202</v>
      </c>
      <c r="P7846" t="s">
        <v>365</v>
      </c>
    </row>
    <row r="7847" spans="1:16" x14ac:dyDescent="0.25">
      <c r="A7847">
        <v>10347</v>
      </c>
      <c r="B7847" t="s">
        <v>360</v>
      </c>
      <c r="E7847" t="s">
        <v>8116</v>
      </c>
      <c r="F7847" t="s">
        <v>347</v>
      </c>
      <c r="G7847" t="s">
        <v>410</v>
      </c>
      <c r="H7847" t="s">
        <v>198</v>
      </c>
      <c r="I7847" t="s">
        <v>411</v>
      </c>
      <c r="J7847">
        <v>1993</v>
      </c>
      <c r="K7847">
        <v>1225</v>
      </c>
      <c r="L7847">
        <v>32</v>
      </c>
      <c r="M7847" t="s">
        <v>200</v>
      </c>
      <c r="N7847" t="s">
        <v>364</v>
      </c>
      <c r="O7847" t="s">
        <v>202</v>
      </c>
      <c r="P7847" t="s">
        <v>365</v>
      </c>
    </row>
    <row r="7848" spans="1:16" x14ac:dyDescent="0.25">
      <c r="A7848">
        <v>10348</v>
      </c>
      <c r="B7848" t="s">
        <v>360</v>
      </c>
      <c r="E7848" t="s">
        <v>8117</v>
      </c>
      <c r="F7848" t="s">
        <v>347</v>
      </c>
      <c r="G7848" t="s">
        <v>410</v>
      </c>
      <c r="H7848" t="s">
        <v>198</v>
      </c>
      <c r="I7848" t="s">
        <v>411</v>
      </c>
      <c r="J7848">
        <v>1993</v>
      </c>
      <c r="K7848">
        <v>1132</v>
      </c>
      <c r="L7848">
        <v>32</v>
      </c>
      <c r="M7848" t="s">
        <v>200</v>
      </c>
      <c r="N7848" t="s">
        <v>364</v>
      </c>
      <c r="O7848" t="s">
        <v>202</v>
      </c>
      <c r="P7848" t="s">
        <v>365</v>
      </c>
    </row>
    <row r="7849" spans="1:16" x14ac:dyDescent="0.25">
      <c r="A7849">
        <v>10349</v>
      </c>
      <c r="B7849" t="s">
        <v>360</v>
      </c>
      <c r="E7849" t="s">
        <v>8118</v>
      </c>
      <c r="F7849" t="s">
        <v>347</v>
      </c>
      <c r="G7849" t="s">
        <v>410</v>
      </c>
      <c r="H7849" t="s">
        <v>198</v>
      </c>
      <c r="I7849" t="s">
        <v>411</v>
      </c>
      <c r="J7849">
        <v>1993</v>
      </c>
      <c r="K7849">
        <v>282</v>
      </c>
      <c r="L7849">
        <v>32</v>
      </c>
      <c r="M7849" t="s">
        <v>200</v>
      </c>
      <c r="N7849" t="s">
        <v>364</v>
      </c>
      <c r="O7849" t="s">
        <v>202</v>
      </c>
      <c r="P7849" t="s">
        <v>365</v>
      </c>
    </row>
    <row r="7850" spans="1:16" x14ac:dyDescent="0.25">
      <c r="A7850">
        <v>10350</v>
      </c>
      <c r="B7850" t="s">
        <v>360</v>
      </c>
      <c r="E7850" t="s">
        <v>8119</v>
      </c>
      <c r="F7850" t="s">
        <v>347</v>
      </c>
      <c r="G7850" t="s">
        <v>410</v>
      </c>
      <c r="H7850" t="s">
        <v>198</v>
      </c>
      <c r="I7850" t="s">
        <v>411</v>
      </c>
      <c r="J7850">
        <v>1993</v>
      </c>
      <c r="K7850">
        <v>1371</v>
      </c>
      <c r="L7850">
        <v>32</v>
      </c>
      <c r="M7850" t="s">
        <v>200</v>
      </c>
      <c r="N7850" t="s">
        <v>364</v>
      </c>
      <c r="O7850" t="s">
        <v>202</v>
      </c>
      <c r="P7850" t="s">
        <v>365</v>
      </c>
    </row>
    <row r="7851" spans="1:16" x14ac:dyDescent="0.25">
      <c r="A7851">
        <v>10351</v>
      </c>
      <c r="B7851" t="s">
        <v>360</v>
      </c>
      <c r="E7851" t="s">
        <v>8120</v>
      </c>
      <c r="F7851" t="s">
        <v>347</v>
      </c>
      <c r="G7851" t="s">
        <v>410</v>
      </c>
      <c r="H7851" t="s">
        <v>198</v>
      </c>
      <c r="I7851" t="s">
        <v>411</v>
      </c>
      <c r="J7851">
        <v>1993</v>
      </c>
      <c r="K7851">
        <v>1334</v>
      </c>
      <c r="L7851">
        <v>32</v>
      </c>
      <c r="M7851" t="s">
        <v>200</v>
      </c>
      <c r="N7851" t="s">
        <v>364</v>
      </c>
      <c r="O7851" t="s">
        <v>202</v>
      </c>
      <c r="P7851" t="s">
        <v>365</v>
      </c>
    </row>
    <row r="7852" spans="1:16" x14ac:dyDescent="0.25">
      <c r="A7852">
        <v>10352</v>
      </c>
      <c r="B7852" t="s">
        <v>360</v>
      </c>
      <c r="E7852" t="s">
        <v>8121</v>
      </c>
      <c r="F7852" t="s">
        <v>347</v>
      </c>
      <c r="G7852" t="s">
        <v>410</v>
      </c>
      <c r="H7852" t="s">
        <v>198</v>
      </c>
      <c r="I7852" t="s">
        <v>411</v>
      </c>
      <c r="J7852">
        <v>1993</v>
      </c>
      <c r="K7852">
        <v>384</v>
      </c>
      <c r="L7852">
        <v>32</v>
      </c>
      <c r="M7852" t="s">
        <v>200</v>
      </c>
      <c r="N7852" t="s">
        <v>364</v>
      </c>
      <c r="O7852" t="s">
        <v>202</v>
      </c>
      <c r="P7852" t="s">
        <v>365</v>
      </c>
    </row>
    <row r="7853" spans="1:16" x14ac:dyDescent="0.25">
      <c r="A7853">
        <v>10353</v>
      </c>
      <c r="B7853" t="s">
        <v>360</v>
      </c>
      <c r="E7853" t="s">
        <v>8122</v>
      </c>
      <c r="F7853" t="s">
        <v>347</v>
      </c>
      <c r="G7853" t="s">
        <v>410</v>
      </c>
      <c r="H7853" t="s">
        <v>198</v>
      </c>
      <c r="I7853" t="s">
        <v>411</v>
      </c>
      <c r="J7853">
        <v>1993</v>
      </c>
      <c r="K7853">
        <v>222</v>
      </c>
      <c r="L7853">
        <v>32</v>
      </c>
      <c r="M7853" t="s">
        <v>200</v>
      </c>
      <c r="N7853" t="s">
        <v>364</v>
      </c>
      <c r="O7853" t="s">
        <v>202</v>
      </c>
      <c r="P7853" t="s">
        <v>365</v>
      </c>
    </row>
    <row r="7854" spans="1:16" x14ac:dyDescent="0.25">
      <c r="A7854">
        <v>10354</v>
      </c>
      <c r="B7854" t="s">
        <v>360</v>
      </c>
      <c r="E7854" t="s">
        <v>8123</v>
      </c>
      <c r="F7854" t="s">
        <v>347</v>
      </c>
      <c r="G7854" t="s">
        <v>410</v>
      </c>
      <c r="H7854" t="s">
        <v>198</v>
      </c>
      <c r="I7854" t="s">
        <v>411</v>
      </c>
      <c r="J7854">
        <v>1993</v>
      </c>
      <c r="K7854">
        <v>872</v>
      </c>
      <c r="L7854">
        <v>32</v>
      </c>
      <c r="M7854" t="s">
        <v>200</v>
      </c>
      <c r="N7854" t="s">
        <v>364</v>
      </c>
      <c r="O7854" t="s">
        <v>202</v>
      </c>
      <c r="P7854" t="s">
        <v>365</v>
      </c>
    </row>
    <row r="7855" spans="1:16" x14ac:dyDescent="0.25">
      <c r="A7855">
        <v>10355</v>
      </c>
      <c r="B7855" t="s">
        <v>360</v>
      </c>
      <c r="E7855" t="s">
        <v>8124</v>
      </c>
      <c r="F7855" t="s">
        <v>347</v>
      </c>
      <c r="G7855" t="s">
        <v>410</v>
      </c>
      <c r="H7855" t="s">
        <v>198</v>
      </c>
      <c r="I7855" t="s">
        <v>411</v>
      </c>
      <c r="J7855">
        <v>1993</v>
      </c>
      <c r="K7855">
        <v>1220</v>
      </c>
      <c r="L7855">
        <v>32</v>
      </c>
      <c r="M7855" t="s">
        <v>200</v>
      </c>
      <c r="N7855" t="s">
        <v>364</v>
      </c>
      <c r="O7855" t="s">
        <v>202</v>
      </c>
      <c r="P7855" t="s">
        <v>365</v>
      </c>
    </row>
    <row r="7856" spans="1:16" x14ac:dyDescent="0.25">
      <c r="A7856">
        <v>10356</v>
      </c>
      <c r="B7856" t="s">
        <v>360</v>
      </c>
      <c r="E7856" t="s">
        <v>8125</v>
      </c>
      <c r="F7856" t="s">
        <v>347</v>
      </c>
      <c r="G7856" t="s">
        <v>410</v>
      </c>
      <c r="H7856" t="s">
        <v>198</v>
      </c>
      <c r="I7856" t="s">
        <v>411</v>
      </c>
      <c r="J7856">
        <v>1993</v>
      </c>
      <c r="K7856">
        <v>2375</v>
      </c>
      <c r="L7856">
        <v>32</v>
      </c>
      <c r="M7856" t="s">
        <v>200</v>
      </c>
      <c r="N7856" t="s">
        <v>364</v>
      </c>
      <c r="O7856" t="s">
        <v>202</v>
      </c>
      <c r="P7856" t="s">
        <v>365</v>
      </c>
    </row>
    <row r="7857" spans="1:16" x14ac:dyDescent="0.25">
      <c r="A7857">
        <v>10357</v>
      </c>
      <c r="B7857" t="s">
        <v>360</v>
      </c>
      <c r="E7857" t="s">
        <v>8126</v>
      </c>
      <c r="F7857" t="s">
        <v>347</v>
      </c>
      <c r="G7857" t="s">
        <v>410</v>
      </c>
      <c r="H7857" t="s">
        <v>198</v>
      </c>
      <c r="I7857" t="s">
        <v>411</v>
      </c>
      <c r="J7857">
        <v>1993</v>
      </c>
      <c r="K7857">
        <v>2122</v>
      </c>
      <c r="L7857">
        <v>32</v>
      </c>
      <c r="M7857" t="s">
        <v>200</v>
      </c>
      <c r="N7857" t="s">
        <v>364</v>
      </c>
      <c r="O7857" t="s">
        <v>202</v>
      </c>
      <c r="P7857" t="s">
        <v>365</v>
      </c>
    </row>
    <row r="7858" spans="1:16" x14ac:dyDescent="0.25">
      <c r="A7858">
        <v>10358</v>
      </c>
      <c r="B7858" t="s">
        <v>360</v>
      </c>
      <c r="E7858" t="s">
        <v>8127</v>
      </c>
      <c r="F7858" t="s">
        <v>347</v>
      </c>
      <c r="G7858" t="s">
        <v>410</v>
      </c>
      <c r="H7858" t="s">
        <v>198</v>
      </c>
      <c r="I7858" t="s">
        <v>411</v>
      </c>
      <c r="J7858">
        <v>1993</v>
      </c>
      <c r="K7858">
        <v>1216</v>
      </c>
      <c r="L7858">
        <v>32</v>
      </c>
      <c r="M7858" t="s">
        <v>200</v>
      </c>
      <c r="N7858" t="s">
        <v>364</v>
      </c>
      <c r="O7858" t="s">
        <v>202</v>
      </c>
      <c r="P7858" t="s">
        <v>365</v>
      </c>
    </row>
    <row r="7859" spans="1:16" x14ac:dyDescent="0.25">
      <c r="A7859">
        <v>10359</v>
      </c>
      <c r="B7859" t="s">
        <v>360</v>
      </c>
      <c r="E7859" t="s">
        <v>8128</v>
      </c>
      <c r="F7859" t="s">
        <v>347</v>
      </c>
      <c r="G7859" t="s">
        <v>410</v>
      </c>
      <c r="H7859" t="s">
        <v>198</v>
      </c>
      <c r="I7859" t="s">
        <v>411</v>
      </c>
      <c r="J7859">
        <v>1993</v>
      </c>
      <c r="K7859">
        <v>2039</v>
      </c>
      <c r="L7859">
        <v>32</v>
      </c>
      <c r="M7859" t="s">
        <v>200</v>
      </c>
      <c r="N7859" t="s">
        <v>364</v>
      </c>
      <c r="O7859" t="s">
        <v>202</v>
      </c>
      <c r="P7859" t="s">
        <v>365</v>
      </c>
    </row>
    <row r="7860" spans="1:16" x14ac:dyDescent="0.25">
      <c r="A7860">
        <v>10360</v>
      </c>
      <c r="B7860" t="s">
        <v>360</v>
      </c>
      <c r="E7860" t="s">
        <v>8129</v>
      </c>
      <c r="F7860" t="s">
        <v>347</v>
      </c>
      <c r="G7860" t="s">
        <v>410</v>
      </c>
      <c r="H7860" t="s">
        <v>198</v>
      </c>
      <c r="I7860" t="s">
        <v>411</v>
      </c>
      <c r="J7860">
        <v>1993</v>
      </c>
      <c r="K7860">
        <v>1952</v>
      </c>
      <c r="L7860">
        <v>32</v>
      </c>
      <c r="M7860" t="s">
        <v>200</v>
      </c>
      <c r="N7860" t="s">
        <v>364</v>
      </c>
      <c r="O7860" t="s">
        <v>202</v>
      </c>
      <c r="P7860" t="s">
        <v>365</v>
      </c>
    </row>
    <row r="7861" spans="1:16" x14ac:dyDescent="0.25">
      <c r="A7861">
        <v>10361</v>
      </c>
      <c r="B7861" t="s">
        <v>360</v>
      </c>
      <c r="E7861" t="s">
        <v>8130</v>
      </c>
      <c r="F7861" t="s">
        <v>347</v>
      </c>
      <c r="G7861" t="s">
        <v>410</v>
      </c>
      <c r="H7861" t="s">
        <v>198</v>
      </c>
      <c r="I7861" t="s">
        <v>411</v>
      </c>
      <c r="J7861">
        <v>1993</v>
      </c>
      <c r="K7861">
        <v>1160</v>
      </c>
      <c r="L7861">
        <v>32</v>
      </c>
      <c r="M7861" t="s">
        <v>200</v>
      </c>
      <c r="N7861" t="s">
        <v>364</v>
      </c>
      <c r="O7861" t="s">
        <v>202</v>
      </c>
      <c r="P7861" t="s">
        <v>365</v>
      </c>
    </row>
    <row r="7862" spans="1:16" x14ac:dyDescent="0.25">
      <c r="A7862">
        <v>10362</v>
      </c>
      <c r="B7862" t="s">
        <v>360</v>
      </c>
      <c r="E7862" t="s">
        <v>8131</v>
      </c>
      <c r="F7862" t="s">
        <v>347</v>
      </c>
      <c r="G7862" t="s">
        <v>410</v>
      </c>
      <c r="H7862" t="s">
        <v>198</v>
      </c>
      <c r="I7862" t="s">
        <v>411</v>
      </c>
      <c r="J7862">
        <v>1993</v>
      </c>
      <c r="K7862">
        <v>689</v>
      </c>
      <c r="L7862">
        <v>32</v>
      </c>
      <c r="M7862" t="s">
        <v>200</v>
      </c>
      <c r="N7862" t="s">
        <v>364</v>
      </c>
      <c r="O7862" t="s">
        <v>202</v>
      </c>
      <c r="P7862" t="s">
        <v>365</v>
      </c>
    </row>
    <row r="7863" spans="1:16" x14ac:dyDescent="0.25">
      <c r="A7863">
        <v>10363</v>
      </c>
      <c r="B7863" t="s">
        <v>360</v>
      </c>
      <c r="E7863" t="s">
        <v>8132</v>
      </c>
      <c r="F7863" t="s">
        <v>347</v>
      </c>
      <c r="G7863" t="s">
        <v>410</v>
      </c>
      <c r="H7863" t="s">
        <v>198</v>
      </c>
      <c r="I7863" t="s">
        <v>411</v>
      </c>
      <c r="J7863">
        <v>1993</v>
      </c>
      <c r="K7863">
        <v>1305</v>
      </c>
      <c r="L7863">
        <v>32</v>
      </c>
      <c r="M7863" t="s">
        <v>200</v>
      </c>
      <c r="N7863" t="s">
        <v>364</v>
      </c>
      <c r="O7863" t="s">
        <v>202</v>
      </c>
      <c r="P7863" t="s">
        <v>365</v>
      </c>
    </row>
    <row r="7864" spans="1:16" x14ac:dyDescent="0.25">
      <c r="A7864">
        <v>10364</v>
      </c>
      <c r="B7864" t="s">
        <v>360</v>
      </c>
      <c r="E7864" t="s">
        <v>8133</v>
      </c>
      <c r="F7864" t="s">
        <v>347</v>
      </c>
      <c r="G7864" t="s">
        <v>410</v>
      </c>
      <c r="H7864" t="s">
        <v>198</v>
      </c>
      <c r="I7864" t="s">
        <v>411</v>
      </c>
      <c r="J7864">
        <v>1993</v>
      </c>
      <c r="K7864">
        <v>1256</v>
      </c>
      <c r="L7864">
        <v>32</v>
      </c>
      <c r="M7864" t="s">
        <v>200</v>
      </c>
      <c r="N7864" t="s">
        <v>364</v>
      </c>
      <c r="O7864" t="s">
        <v>202</v>
      </c>
      <c r="P7864" t="s">
        <v>365</v>
      </c>
    </row>
    <row r="7865" spans="1:16" x14ac:dyDescent="0.25">
      <c r="A7865">
        <v>10365</v>
      </c>
      <c r="B7865" t="s">
        <v>360</v>
      </c>
      <c r="E7865" t="s">
        <v>8134</v>
      </c>
      <c r="F7865" t="s">
        <v>347</v>
      </c>
      <c r="G7865" t="s">
        <v>410</v>
      </c>
      <c r="H7865" t="s">
        <v>198</v>
      </c>
      <c r="I7865" t="s">
        <v>411</v>
      </c>
      <c r="J7865">
        <v>1994</v>
      </c>
      <c r="K7865">
        <v>2389</v>
      </c>
      <c r="L7865">
        <v>32</v>
      </c>
      <c r="M7865" t="s">
        <v>200</v>
      </c>
      <c r="N7865" t="s">
        <v>364</v>
      </c>
      <c r="O7865" t="s">
        <v>202</v>
      </c>
      <c r="P7865" t="s">
        <v>365</v>
      </c>
    </row>
    <row r="7866" spans="1:16" x14ac:dyDescent="0.25">
      <c r="A7866">
        <v>10366</v>
      </c>
      <c r="B7866" t="s">
        <v>360</v>
      </c>
      <c r="E7866" t="s">
        <v>8135</v>
      </c>
      <c r="F7866" t="s">
        <v>347</v>
      </c>
      <c r="G7866" t="s">
        <v>410</v>
      </c>
      <c r="H7866" t="s">
        <v>198</v>
      </c>
      <c r="I7866" t="s">
        <v>411</v>
      </c>
      <c r="J7866">
        <v>1994</v>
      </c>
      <c r="K7866">
        <v>332</v>
      </c>
      <c r="L7866">
        <v>32</v>
      </c>
      <c r="M7866" t="s">
        <v>200</v>
      </c>
      <c r="N7866" t="s">
        <v>364</v>
      </c>
      <c r="O7866" t="s">
        <v>202</v>
      </c>
      <c r="P7866" t="s">
        <v>365</v>
      </c>
    </row>
    <row r="7867" spans="1:16" x14ac:dyDescent="0.25">
      <c r="A7867">
        <v>10367</v>
      </c>
      <c r="B7867" t="s">
        <v>360</v>
      </c>
      <c r="E7867" t="s">
        <v>8136</v>
      </c>
      <c r="F7867" t="s">
        <v>347</v>
      </c>
      <c r="G7867" t="s">
        <v>410</v>
      </c>
      <c r="H7867" t="s">
        <v>198</v>
      </c>
      <c r="I7867" t="s">
        <v>411</v>
      </c>
      <c r="J7867">
        <v>1993</v>
      </c>
      <c r="K7867">
        <v>877</v>
      </c>
      <c r="L7867">
        <v>32</v>
      </c>
      <c r="M7867" t="s">
        <v>200</v>
      </c>
      <c r="N7867" t="s">
        <v>364</v>
      </c>
      <c r="O7867" t="s">
        <v>202</v>
      </c>
      <c r="P7867" t="s">
        <v>365</v>
      </c>
    </row>
    <row r="7868" spans="1:16" x14ac:dyDescent="0.25">
      <c r="A7868">
        <v>10368</v>
      </c>
      <c r="B7868" t="s">
        <v>360</v>
      </c>
      <c r="E7868" t="s">
        <v>8137</v>
      </c>
      <c r="F7868" t="s">
        <v>347</v>
      </c>
      <c r="G7868" t="s">
        <v>410</v>
      </c>
      <c r="H7868" t="s">
        <v>198</v>
      </c>
      <c r="I7868" t="s">
        <v>411</v>
      </c>
      <c r="J7868">
        <v>1994</v>
      </c>
      <c r="K7868">
        <v>1302</v>
      </c>
      <c r="L7868">
        <v>32</v>
      </c>
      <c r="M7868" t="s">
        <v>200</v>
      </c>
      <c r="N7868" t="s">
        <v>364</v>
      </c>
      <c r="O7868" t="s">
        <v>202</v>
      </c>
      <c r="P7868" t="s">
        <v>365</v>
      </c>
    </row>
    <row r="7869" spans="1:16" x14ac:dyDescent="0.25">
      <c r="A7869">
        <v>10369</v>
      </c>
      <c r="B7869" t="s">
        <v>360</v>
      </c>
      <c r="E7869" t="s">
        <v>8138</v>
      </c>
      <c r="F7869" t="s">
        <v>347</v>
      </c>
      <c r="G7869" t="s">
        <v>410</v>
      </c>
      <c r="H7869" t="s">
        <v>198</v>
      </c>
      <c r="I7869" t="s">
        <v>411</v>
      </c>
      <c r="J7869">
        <v>1993</v>
      </c>
      <c r="K7869">
        <v>57</v>
      </c>
      <c r="L7869">
        <v>32</v>
      </c>
      <c r="M7869" t="s">
        <v>200</v>
      </c>
      <c r="N7869" t="s">
        <v>364</v>
      </c>
      <c r="O7869" t="s">
        <v>202</v>
      </c>
      <c r="P7869" t="s">
        <v>365</v>
      </c>
    </row>
    <row r="7870" spans="1:16" x14ac:dyDescent="0.25">
      <c r="A7870">
        <v>10370</v>
      </c>
      <c r="B7870" t="s">
        <v>360</v>
      </c>
      <c r="E7870" t="s">
        <v>8139</v>
      </c>
      <c r="F7870" t="s">
        <v>347</v>
      </c>
      <c r="G7870" t="s">
        <v>410</v>
      </c>
      <c r="H7870" t="s">
        <v>198</v>
      </c>
      <c r="I7870" t="s">
        <v>411</v>
      </c>
      <c r="J7870">
        <v>1993</v>
      </c>
      <c r="K7870">
        <v>2489</v>
      </c>
      <c r="L7870">
        <v>32</v>
      </c>
      <c r="M7870" t="s">
        <v>200</v>
      </c>
      <c r="N7870" t="s">
        <v>436</v>
      </c>
      <c r="O7870" t="s">
        <v>202</v>
      </c>
      <c r="P7870" t="s">
        <v>6145</v>
      </c>
    </row>
    <row r="7871" spans="1:16" x14ac:dyDescent="0.25">
      <c r="A7871">
        <v>10371</v>
      </c>
      <c r="B7871" t="s">
        <v>360</v>
      </c>
      <c r="E7871" t="s">
        <v>8140</v>
      </c>
      <c r="F7871" t="s">
        <v>347</v>
      </c>
      <c r="G7871" t="s">
        <v>410</v>
      </c>
      <c r="H7871" t="s">
        <v>198</v>
      </c>
      <c r="I7871" t="s">
        <v>411</v>
      </c>
      <c r="J7871">
        <v>1993</v>
      </c>
      <c r="K7871">
        <v>2113</v>
      </c>
      <c r="L7871">
        <v>32</v>
      </c>
      <c r="M7871" t="s">
        <v>200</v>
      </c>
      <c r="N7871" t="s">
        <v>383</v>
      </c>
      <c r="O7871" t="s">
        <v>202</v>
      </c>
      <c r="P7871" t="s">
        <v>6145</v>
      </c>
    </row>
    <row r="7872" spans="1:16" x14ac:dyDescent="0.25">
      <c r="A7872">
        <v>10372</v>
      </c>
      <c r="B7872" t="s">
        <v>360</v>
      </c>
      <c r="E7872" t="s">
        <v>8141</v>
      </c>
      <c r="F7872" t="s">
        <v>347</v>
      </c>
      <c r="G7872" t="s">
        <v>410</v>
      </c>
      <c r="H7872" t="s">
        <v>198</v>
      </c>
      <c r="I7872" t="s">
        <v>411</v>
      </c>
      <c r="J7872">
        <v>1993</v>
      </c>
      <c r="K7872">
        <v>287</v>
      </c>
      <c r="L7872">
        <v>32</v>
      </c>
      <c r="M7872" t="s">
        <v>200</v>
      </c>
      <c r="N7872" t="s">
        <v>364</v>
      </c>
      <c r="O7872" t="s">
        <v>202</v>
      </c>
      <c r="P7872" t="s">
        <v>365</v>
      </c>
    </row>
    <row r="7873" spans="1:16" x14ac:dyDescent="0.25">
      <c r="A7873">
        <v>10373</v>
      </c>
      <c r="B7873" t="s">
        <v>360</v>
      </c>
      <c r="E7873" t="s">
        <v>8142</v>
      </c>
      <c r="F7873" t="s">
        <v>347</v>
      </c>
      <c r="G7873" t="s">
        <v>410</v>
      </c>
      <c r="H7873" t="s">
        <v>198</v>
      </c>
      <c r="I7873" t="s">
        <v>411</v>
      </c>
      <c r="J7873">
        <v>1993</v>
      </c>
      <c r="K7873">
        <v>113</v>
      </c>
      <c r="L7873">
        <v>32</v>
      </c>
      <c r="M7873" t="s">
        <v>200</v>
      </c>
      <c r="N7873" t="s">
        <v>364</v>
      </c>
      <c r="O7873" t="s">
        <v>202</v>
      </c>
      <c r="P7873" t="s">
        <v>365</v>
      </c>
    </row>
    <row r="7874" spans="1:16" x14ac:dyDescent="0.25">
      <c r="A7874">
        <v>10374</v>
      </c>
      <c r="B7874" t="s">
        <v>360</v>
      </c>
      <c r="E7874" t="s">
        <v>8143</v>
      </c>
      <c r="F7874" t="s">
        <v>347</v>
      </c>
      <c r="G7874" t="s">
        <v>410</v>
      </c>
      <c r="H7874" t="s">
        <v>198</v>
      </c>
      <c r="I7874" t="s">
        <v>411</v>
      </c>
      <c r="J7874">
        <v>1993</v>
      </c>
      <c r="K7874">
        <v>1491</v>
      </c>
      <c r="L7874">
        <v>32</v>
      </c>
      <c r="M7874" t="s">
        <v>200</v>
      </c>
      <c r="N7874" t="s">
        <v>364</v>
      </c>
      <c r="O7874" t="s">
        <v>202</v>
      </c>
      <c r="P7874" t="s">
        <v>365</v>
      </c>
    </row>
    <row r="7875" spans="1:16" x14ac:dyDescent="0.25">
      <c r="A7875">
        <v>10375</v>
      </c>
      <c r="B7875" t="s">
        <v>360</v>
      </c>
      <c r="E7875" t="s">
        <v>8144</v>
      </c>
      <c r="F7875" t="s">
        <v>347</v>
      </c>
      <c r="G7875" t="s">
        <v>410</v>
      </c>
      <c r="H7875" t="s">
        <v>198</v>
      </c>
      <c r="I7875" t="s">
        <v>411</v>
      </c>
      <c r="J7875">
        <v>1993</v>
      </c>
      <c r="K7875">
        <v>3045</v>
      </c>
      <c r="L7875">
        <v>32</v>
      </c>
      <c r="M7875" t="s">
        <v>200</v>
      </c>
      <c r="N7875" t="s">
        <v>383</v>
      </c>
      <c r="O7875" t="s">
        <v>202</v>
      </c>
      <c r="P7875" t="s">
        <v>6145</v>
      </c>
    </row>
    <row r="7876" spans="1:16" x14ac:dyDescent="0.25">
      <c r="A7876">
        <v>10376</v>
      </c>
      <c r="B7876" t="s">
        <v>360</v>
      </c>
      <c r="E7876" t="s">
        <v>8145</v>
      </c>
      <c r="F7876" t="s">
        <v>347</v>
      </c>
      <c r="G7876" t="s">
        <v>410</v>
      </c>
      <c r="H7876" t="s">
        <v>198</v>
      </c>
      <c r="I7876" t="s">
        <v>411</v>
      </c>
      <c r="J7876">
        <v>1994</v>
      </c>
      <c r="K7876">
        <v>2720</v>
      </c>
      <c r="L7876">
        <v>32</v>
      </c>
      <c r="M7876" t="s">
        <v>200</v>
      </c>
      <c r="N7876" t="s">
        <v>383</v>
      </c>
      <c r="O7876" t="s">
        <v>202</v>
      </c>
      <c r="P7876" t="s">
        <v>6145</v>
      </c>
    </row>
    <row r="7877" spans="1:16" x14ac:dyDescent="0.25">
      <c r="A7877">
        <v>10377</v>
      </c>
      <c r="B7877" t="s">
        <v>360</v>
      </c>
      <c r="E7877" t="s">
        <v>8146</v>
      </c>
      <c r="F7877" t="s">
        <v>347</v>
      </c>
      <c r="G7877" t="s">
        <v>410</v>
      </c>
      <c r="H7877" t="s">
        <v>198</v>
      </c>
      <c r="I7877" t="s">
        <v>411</v>
      </c>
      <c r="J7877">
        <v>1994</v>
      </c>
      <c r="K7877">
        <v>8284</v>
      </c>
      <c r="L7877">
        <v>32</v>
      </c>
      <c r="M7877" t="s">
        <v>200</v>
      </c>
      <c r="N7877" t="s">
        <v>364</v>
      </c>
      <c r="O7877" t="s">
        <v>202</v>
      </c>
      <c r="P7877" t="s">
        <v>365</v>
      </c>
    </row>
    <row r="7878" spans="1:16" x14ac:dyDescent="0.25">
      <c r="A7878">
        <v>10378</v>
      </c>
      <c r="B7878" t="s">
        <v>360</v>
      </c>
      <c r="E7878" t="s">
        <v>8147</v>
      </c>
      <c r="F7878" t="s">
        <v>347</v>
      </c>
      <c r="G7878" t="s">
        <v>410</v>
      </c>
      <c r="H7878" t="s">
        <v>198</v>
      </c>
      <c r="I7878" t="s">
        <v>411</v>
      </c>
      <c r="J7878">
        <v>1993</v>
      </c>
      <c r="K7878">
        <v>2983</v>
      </c>
      <c r="L7878">
        <v>32</v>
      </c>
      <c r="M7878" t="s">
        <v>200</v>
      </c>
      <c r="N7878" t="s">
        <v>383</v>
      </c>
      <c r="O7878" t="s">
        <v>202</v>
      </c>
      <c r="P7878" t="s">
        <v>6145</v>
      </c>
    </row>
    <row r="7879" spans="1:16" x14ac:dyDescent="0.25">
      <c r="A7879">
        <v>10379</v>
      </c>
      <c r="B7879" t="s">
        <v>360</v>
      </c>
      <c r="E7879" t="s">
        <v>8148</v>
      </c>
      <c r="F7879" t="s">
        <v>347</v>
      </c>
      <c r="G7879" t="s">
        <v>410</v>
      </c>
      <c r="H7879" t="s">
        <v>198</v>
      </c>
      <c r="I7879" t="s">
        <v>411</v>
      </c>
      <c r="J7879">
        <v>1993</v>
      </c>
      <c r="K7879">
        <v>4769</v>
      </c>
      <c r="L7879">
        <v>32</v>
      </c>
      <c r="M7879" t="s">
        <v>200</v>
      </c>
      <c r="N7879" t="s">
        <v>383</v>
      </c>
      <c r="O7879" t="s">
        <v>202</v>
      </c>
      <c r="P7879" t="s">
        <v>6145</v>
      </c>
    </row>
    <row r="7880" spans="1:16" x14ac:dyDescent="0.25">
      <c r="A7880">
        <v>10380</v>
      </c>
      <c r="B7880" t="s">
        <v>360</v>
      </c>
      <c r="E7880" t="s">
        <v>8149</v>
      </c>
      <c r="F7880" t="s">
        <v>347</v>
      </c>
      <c r="G7880" t="s">
        <v>410</v>
      </c>
      <c r="H7880" t="s">
        <v>198</v>
      </c>
      <c r="I7880" t="s">
        <v>411</v>
      </c>
      <c r="J7880">
        <v>1993</v>
      </c>
      <c r="K7880">
        <v>177</v>
      </c>
      <c r="L7880">
        <v>32</v>
      </c>
      <c r="M7880" t="s">
        <v>200</v>
      </c>
      <c r="N7880" t="s">
        <v>364</v>
      </c>
      <c r="O7880" t="s">
        <v>202</v>
      </c>
      <c r="P7880" t="s">
        <v>365</v>
      </c>
    </row>
    <row r="7881" spans="1:16" x14ac:dyDescent="0.25">
      <c r="A7881">
        <v>10381</v>
      </c>
      <c r="B7881" t="s">
        <v>360</v>
      </c>
      <c r="E7881" t="s">
        <v>8150</v>
      </c>
      <c r="F7881" t="s">
        <v>347</v>
      </c>
      <c r="G7881" t="s">
        <v>410</v>
      </c>
      <c r="H7881" t="s">
        <v>198</v>
      </c>
      <c r="I7881" t="s">
        <v>411</v>
      </c>
      <c r="J7881">
        <v>1993</v>
      </c>
      <c r="K7881">
        <v>138</v>
      </c>
      <c r="L7881">
        <v>32</v>
      </c>
      <c r="M7881" t="s">
        <v>200</v>
      </c>
      <c r="N7881" t="s">
        <v>364</v>
      </c>
      <c r="O7881" t="s">
        <v>202</v>
      </c>
      <c r="P7881" t="s">
        <v>365</v>
      </c>
    </row>
    <row r="7882" spans="1:16" x14ac:dyDescent="0.25">
      <c r="A7882">
        <v>10382</v>
      </c>
      <c r="B7882" t="s">
        <v>360</v>
      </c>
      <c r="E7882" t="s">
        <v>8151</v>
      </c>
      <c r="F7882" t="s">
        <v>347</v>
      </c>
      <c r="G7882" t="s">
        <v>410</v>
      </c>
      <c r="H7882" t="s">
        <v>198</v>
      </c>
      <c r="I7882" t="s">
        <v>411</v>
      </c>
      <c r="J7882">
        <v>1990</v>
      </c>
      <c r="K7882">
        <v>238</v>
      </c>
      <c r="L7882">
        <v>32</v>
      </c>
      <c r="M7882" t="s">
        <v>200</v>
      </c>
      <c r="N7882" t="s">
        <v>383</v>
      </c>
      <c r="O7882" t="s">
        <v>202</v>
      </c>
      <c r="P7882" t="s">
        <v>6145</v>
      </c>
    </row>
    <row r="7883" spans="1:16" x14ac:dyDescent="0.25">
      <c r="A7883">
        <v>10383</v>
      </c>
      <c r="B7883" t="s">
        <v>360</v>
      </c>
      <c r="E7883" t="s">
        <v>8152</v>
      </c>
      <c r="F7883" t="s">
        <v>347</v>
      </c>
      <c r="G7883" t="s">
        <v>410</v>
      </c>
      <c r="H7883" t="s">
        <v>198</v>
      </c>
      <c r="I7883" t="s">
        <v>411</v>
      </c>
      <c r="J7883">
        <v>1993</v>
      </c>
      <c r="K7883">
        <v>841</v>
      </c>
      <c r="L7883">
        <v>32</v>
      </c>
      <c r="M7883" t="s">
        <v>200</v>
      </c>
      <c r="N7883" t="s">
        <v>383</v>
      </c>
      <c r="O7883" t="s">
        <v>202</v>
      </c>
      <c r="P7883" t="s">
        <v>6145</v>
      </c>
    </row>
    <row r="7884" spans="1:16" x14ac:dyDescent="0.25">
      <c r="A7884">
        <v>10384</v>
      </c>
      <c r="B7884" t="s">
        <v>360</v>
      </c>
      <c r="E7884" t="s">
        <v>8153</v>
      </c>
      <c r="F7884" t="s">
        <v>347</v>
      </c>
      <c r="G7884" t="s">
        <v>410</v>
      </c>
      <c r="H7884" t="s">
        <v>198</v>
      </c>
      <c r="I7884" t="s">
        <v>411</v>
      </c>
      <c r="J7884">
        <v>1970</v>
      </c>
      <c r="K7884">
        <v>206</v>
      </c>
      <c r="L7884">
        <v>32</v>
      </c>
      <c r="M7884" t="s">
        <v>200</v>
      </c>
      <c r="N7884" t="s">
        <v>383</v>
      </c>
      <c r="O7884" t="s">
        <v>202</v>
      </c>
      <c r="P7884" t="s">
        <v>6145</v>
      </c>
    </row>
    <row r="7885" spans="1:16" x14ac:dyDescent="0.25">
      <c r="A7885">
        <v>10385</v>
      </c>
      <c r="B7885" t="s">
        <v>360</v>
      </c>
      <c r="E7885" t="s">
        <v>8154</v>
      </c>
      <c r="F7885" t="s">
        <v>347</v>
      </c>
      <c r="G7885" t="s">
        <v>410</v>
      </c>
      <c r="H7885" t="s">
        <v>198</v>
      </c>
      <c r="I7885" t="s">
        <v>411</v>
      </c>
      <c r="J7885">
        <v>1993</v>
      </c>
      <c r="K7885">
        <v>958</v>
      </c>
      <c r="L7885">
        <v>32</v>
      </c>
      <c r="M7885" t="s">
        <v>200</v>
      </c>
      <c r="N7885" t="s">
        <v>364</v>
      </c>
      <c r="O7885" t="s">
        <v>202</v>
      </c>
      <c r="P7885" t="s">
        <v>365</v>
      </c>
    </row>
    <row r="7886" spans="1:16" x14ac:dyDescent="0.25">
      <c r="A7886">
        <v>10386</v>
      </c>
      <c r="B7886" t="s">
        <v>360</v>
      </c>
      <c r="E7886" t="s">
        <v>8155</v>
      </c>
      <c r="F7886" t="s">
        <v>347</v>
      </c>
      <c r="G7886" t="s">
        <v>410</v>
      </c>
      <c r="H7886" t="s">
        <v>198</v>
      </c>
      <c r="I7886" t="s">
        <v>411</v>
      </c>
      <c r="J7886">
        <v>1993</v>
      </c>
      <c r="K7886">
        <v>5041</v>
      </c>
      <c r="L7886">
        <v>32</v>
      </c>
      <c r="M7886" t="s">
        <v>200</v>
      </c>
      <c r="N7886" t="s">
        <v>364</v>
      </c>
      <c r="O7886" t="s">
        <v>202</v>
      </c>
      <c r="P7886" t="s">
        <v>365</v>
      </c>
    </row>
    <row r="7887" spans="1:16" x14ac:dyDescent="0.25">
      <c r="A7887">
        <v>10387</v>
      </c>
      <c r="B7887" t="s">
        <v>360</v>
      </c>
      <c r="E7887" t="s">
        <v>8156</v>
      </c>
      <c r="F7887" t="s">
        <v>347</v>
      </c>
      <c r="G7887" t="s">
        <v>410</v>
      </c>
      <c r="H7887" t="s">
        <v>198</v>
      </c>
      <c r="I7887" t="s">
        <v>411</v>
      </c>
      <c r="J7887">
        <v>1993</v>
      </c>
      <c r="K7887">
        <v>2007</v>
      </c>
      <c r="L7887">
        <v>32</v>
      </c>
      <c r="M7887" t="s">
        <v>200</v>
      </c>
      <c r="N7887" t="s">
        <v>364</v>
      </c>
      <c r="O7887" t="s">
        <v>202</v>
      </c>
      <c r="P7887" t="s">
        <v>365</v>
      </c>
    </row>
    <row r="7888" spans="1:16" x14ac:dyDescent="0.25">
      <c r="A7888">
        <v>10388</v>
      </c>
      <c r="B7888" t="s">
        <v>360</v>
      </c>
      <c r="E7888" t="s">
        <v>8157</v>
      </c>
      <c r="F7888" t="s">
        <v>347</v>
      </c>
      <c r="G7888" t="s">
        <v>410</v>
      </c>
      <c r="H7888" t="s">
        <v>198</v>
      </c>
      <c r="I7888" t="s">
        <v>411</v>
      </c>
      <c r="J7888">
        <v>1993</v>
      </c>
      <c r="K7888">
        <v>487</v>
      </c>
      <c r="L7888">
        <v>32</v>
      </c>
      <c r="M7888" t="s">
        <v>200</v>
      </c>
      <c r="N7888" t="s">
        <v>364</v>
      </c>
      <c r="O7888" t="s">
        <v>202</v>
      </c>
      <c r="P7888" t="s">
        <v>365</v>
      </c>
    </row>
    <row r="7889" spans="1:16" x14ac:dyDescent="0.25">
      <c r="A7889">
        <v>10389</v>
      </c>
      <c r="B7889" t="s">
        <v>360</v>
      </c>
      <c r="E7889" t="s">
        <v>8158</v>
      </c>
      <c r="F7889" t="s">
        <v>347</v>
      </c>
      <c r="G7889" t="s">
        <v>410</v>
      </c>
      <c r="H7889" t="s">
        <v>198</v>
      </c>
      <c r="I7889" t="s">
        <v>411</v>
      </c>
      <c r="J7889">
        <v>1993</v>
      </c>
      <c r="K7889">
        <v>3709</v>
      </c>
      <c r="L7889">
        <v>32</v>
      </c>
      <c r="M7889" t="s">
        <v>200</v>
      </c>
      <c r="N7889" t="s">
        <v>364</v>
      </c>
      <c r="O7889" t="s">
        <v>202</v>
      </c>
      <c r="P7889" t="s">
        <v>365</v>
      </c>
    </row>
    <row r="7890" spans="1:16" x14ac:dyDescent="0.25">
      <c r="A7890">
        <v>10390</v>
      </c>
      <c r="B7890" t="s">
        <v>360</v>
      </c>
      <c r="E7890" t="s">
        <v>8159</v>
      </c>
      <c r="F7890" t="s">
        <v>347</v>
      </c>
      <c r="G7890" t="s">
        <v>410</v>
      </c>
      <c r="H7890" t="s">
        <v>198</v>
      </c>
      <c r="I7890" t="s">
        <v>411</v>
      </c>
      <c r="J7890">
        <v>1993</v>
      </c>
      <c r="K7890">
        <v>3357</v>
      </c>
      <c r="L7890">
        <v>32</v>
      </c>
      <c r="M7890" t="s">
        <v>200</v>
      </c>
      <c r="N7890" t="s">
        <v>364</v>
      </c>
      <c r="O7890" t="s">
        <v>202</v>
      </c>
      <c r="P7890" t="s">
        <v>365</v>
      </c>
    </row>
    <row r="7891" spans="1:16" x14ac:dyDescent="0.25">
      <c r="A7891">
        <v>10391</v>
      </c>
      <c r="B7891" t="s">
        <v>360</v>
      </c>
      <c r="E7891" t="s">
        <v>8160</v>
      </c>
      <c r="F7891" t="s">
        <v>347</v>
      </c>
      <c r="G7891" t="s">
        <v>410</v>
      </c>
      <c r="H7891" t="s">
        <v>198</v>
      </c>
      <c r="I7891" t="s">
        <v>411</v>
      </c>
      <c r="J7891">
        <v>1993</v>
      </c>
      <c r="K7891">
        <v>1893</v>
      </c>
      <c r="L7891">
        <v>32</v>
      </c>
      <c r="M7891" t="s">
        <v>200</v>
      </c>
      <c r="N7891" t="s">
        <v>364</v>
      </c>
      <c r="O7891" t="s">
        <v>202</v>
      </c>
      <c r="P7891" t="s">
        <v>365</v>
      </c>
    </row>
    <row r="7892" spans="1:16" x14ac:dyDescent="0.25">
      <c r="A7892">
        <v>10392</v>
      </c>
      <c r="B7892" t="s">
        <v>360</v>
      </c>
      <c r="E7892" t="s">
        <v>8161</v>
      </c>
      <c r="F7892" t="s">
        <v>347</v>
      </c>
      <c r="G7892" t="s">
        <v>410</v>
      </c>
      <c r="H7892" t="s">
        <v>198</v>
      </c>
      <c r="I7892" t="s">
        <v>411</v>
      </c>
      <c r="J7892">
        <v>1993</v>
      </c>
      <c r="K7892">
        <v>830</v>
      </c>
      <c r="L7892">
        <v>32</v>
      </c>
      <c r="M7892" t="s">
        <v>200</v>
      </c>
      <c r="N7892" t="s">
        <v>364</v>
      </c>
      <c r="O7892" t="s">
        <v>202</v>
      </c>
      <c r="P7892" t="s">
        <v>365</v>
      </c>
    </row>
    <row r="7893" spans="1:16" x14ac:dyDescent="0.25">
      <c r="A7893">
        <v>10393</v>
      </c>
      <c r="B7893" t="s">
        <v>360</v>
      </c>
      <c r="E7893" t="s">
        <v>8162</v>
      </c>
      <c r="F7893" t="s">
        <v>347</v>
      </c>
      <c r="G7893" t="s">
        <v>410</v>
      </c>
      <c r="H7893" t="s">
        <v>198</v>
      </c>
      <c r="I7893" t="s">
        <v>411</v>
      </c>
      <c r="J7893">
        <v>1993</v>
      </c>
      <c r="K7893">
        <v>3304</v>
      </c>
      <c r="L7893">
        <v>32</v>
      </c>
      <c r="M7893" t="s">
        <v>200</v>
      </c>
      <c r="N7893" t="s">
        <v>364</v>
      </c>
      <c r="O7893" t="s">
        <v>202</v>
      </c>
      <c r="P7893" t="s">
        <v>365</v>
      </c>
    </row>
    <row r="7894" spans="1:16" x14ac:dyDescent="0.25">
      <c r="A7894">
        <v>10394</v>
      </c>
      <c r="B7894" t="s">
        <v>360</v>
      </c>
      <c r="E7894" t="s">
        <v>8163</v>
      </c>
      <c r="F7894" t="s">
        <v>347</v>
      </c>
      <c r="G7894" t="s">
        <v>410</v>
      </c>
      <c r="H7894" t="s">
        <v>198</v>
      </c>
      <c r="I7894" t="s">
        <v>411</v>
      </c>
      <c r="J7894">
        <v>1993</v>
      </c>
      <c r="K7894">
        <v>5651</v>
      </c>
      <c r="L7894">
        <v>32</v>
      </c>
      <c r="M7894" t="s">
        <v>200</v>
      </c>
      <c r="N7894" t="s">
        <v>364</v>
      </c>
      <c r="O7894" t="s">
        <v>202</v>
      </c>
      <c r="P7894" t="s">
        <v>365</v>
      </c>
    </row>
    <row r="7895" spans="1:16" x14ac:dyDescent="0.25">
      <c r="A7895">
        <v>10395</v>
      </c>
      <c r="B7895" t="s">
        <v>360</v>
      </c>
      <c r="E7895" t="s">
        <v>8164</v>
      </c>
      <c r="F7895" t="s">
        <v>347</v>
      </c>
      <c r="G7895" t="s">
        <v>410</v>
      </c>
      <c r="H7895" t="s">
        <v>198</v>
      </c>
      <c r="I7895" t="s">
        <v>411</v>
      </c>
      <c r="J7895">
        <v>1993</v>
      </c>
      <c r="K7895">
        <v>5077</v>
      </c>
      <c r="L7895">
        <v>32</v>
      </c>
      <c r="M7895" t="s">
        <v>200</v>
      </c>
      <c r="N7895" t="s">
        <v>364</v>
      </c>
      <c r="O7895" t="s">
        <v>202</v>
      </c>
      <c r="P7895" t="s">
        <v>365</v>
      </c>
    </row>
    <row r="7896" spans="1:16" x14ac:dyDescent="0.25">
      <c r="A7896">
        <v>10396</v>
      </c>
      <c r="B7896" t="s">
        <v>360</v>
      </c>
      <c r="E7896" t="s">
        <v>8165</v>
      </c>
      <c r="F7896" t="s">
        <v>347</v>
      </c>
      <c r="G7896" t="s">
        <v>410</v>
      </c>
      <c r="H7896" t="s">
        <v>198</v>
      </c>
      <c r="I7896" t="s">
        <v>411</v>
      </c>
      <c r="J7896">
        <v>1993</v>
      </c>
      <c r="K7896">
        <v>6783</v>
      </c>
      <c r="L7896">
        <v>32</v>
      </c>
      <c r="M7896" t="s">
        <v>200</v>
      </c>
      <c r="N7896" t="s">
        <v>364</v>
      </c>
      <c r="O7896" t="s">
        <v>202</v>
      </c>
      <c r="P7896" t="s">
        <v>365</v>
      </c>
    </row>
    <row r="7897" spans="1:16" x14ac:dyDescent="0.25">
      <c r="A7897">
        <v>10397</v>
      </c>
      <c r="B7897" t="s">
        <v>360</v>
      </c>
      <c r="E7897" t="s">
        <v>8166</v>
      </c>
      <c r="F7897" t="s">
        <v>347</v>
      </c>
      <c r="G7897" t="s">
        <v>410</v>
      </c>
      <c r="H7897" t="s">
        <v>198</v>
      </c>
      <c r="I7897" t="s">
        <v>411</v>
      </c>
      <c r="J7897">
        <v>1991</v>
      </c>
      <c r="K7897">
        <v>4721</v>
      </c>
      <c r="L7897">
        <v>32</v>
      </c>
      <c r="M7897" t="s">
        <v>200</v>
      </c>
      <c r="N7897" t="s">
        <v>364</v>
      </c>
      <c r="O7897" t="s">
        <v>202</v>
      </c>
      <c r="P7897" t="s">
        <v>365</v>
      </c>
    </row>
    <row r="7898" spans="1:16" x14ac:dyDescent="0.25">
      <c r="A7898">
        <v>10398</v>
      </c>
      <c r="B7898" t="s">
        <v>360</v>
      </c>
      <c r="E7898" t="s">
        <v>8167</v>
      </c>
      <c r="F7898" t="s">
        <v>347</v>
      </c>
      <c r="G7898" t="s">
        <v>410</v>
      </c>
      <c r="H7898" t="s">
        <v>198</v>
      </c>
      <c r="I7898" t="s">
        <v>411</v>
      </c>
      <c r="J7898">
        <v>1993</v>
      </c>
      <c r="K7898">
        <v>1322</v>
      </c>
      <c r="L7898">
        <v>32</v>
      </c>
      <c r="M7898" t="s">
        <v>200</v>
      </c>
      <c r="N7898" t="s">
        <v>364</v>
      </c>
      <c r="O7898" t="s">
        <v>202</v>
      </c>
      <c r="P7898" t="s">
        <v>365</v>
      </c>
    </row>
    <row r="7899" spans="1:16" x14ac:dyDescent="0.25">
      <c r="A7899">
        <v>10399</v>
      </c>
      <c r="B7899" t="s">
        <v>360</v>
      </c>
      <c r="E7899" t="s">
        <v>8168</v>
      </c>
      <c r="F7899" t="s">
        <v>347</v>
      </c>
      <c r="G7899" t="s">
        <v>410</v>
      </c>
      <c r="H7899" t="s">
        <v>198</v>
      </c>
      <c r="I7899" t="s">
        <v>411</v>
      </c>
      <c r="J7899">
        <v>1991</v>
      </c>
      <c r="K7899">
        <v>3647</v>
      </c>
      <c r="L7899">
        <v>32</v>
      </c>
      <c r="M7899" t="s">
        <v>200</v>
      </c>
      <c r="N7899" t="s">
        <v>364</v>
      </c>
      <c r="O7899" t="s">
        <v>202</v>
      </c>
      <c r="P7899" t="s">
        <v>365</v>
      </c>
    </row>
    <row r="7900" spans="1:16" x14ac:dyDescent="0.25">
      <c r="A7900">
        <v>10400</v>
      </c>
      <c r="B7900" t="s">
        <v>360</v>
      </c>
      <c r="E7900" t="s">
        <v>8169</v>
      </c>
      <c r="F7900" t="s">
        <v>347</v>
      </c>
      <c r="G7900" t="s">
        <v>410</v>
      </c>
      <c r="H7900" t="s">
        <v>198</v>
      </c>
      <c r="I7900" t="s">
        <v>411</v>
      </c>
      <c r="J7900">
        <v>1993</v>
      </c>
      <c r="K7900">
        <v>2397</v>
      </c>
      <c r="L7900">
        <v>32</v>
      </c>
      <c r="M7900" t="s">
        <v>200</v>
      </c>
      <c r="N7900" t="s">
        <v>364</v>
      </c>
      <c r="O7900" t="s">
        <v>202</v>
      </c>
      <c r="P7900" t="s">
        <v>365</v>
      </c>
    </row>
    <row r="7901" spans="1:16" x14ac:dyDescent="0.25">
      <c r="A7901">
        <v>10401</v>
      </c>
      <c r="B7901" t="s">
        <v>360</v>
      </c>
      <c r="E7901" t="s">
        <v>8170</v>
      </c>
      <c r="F7901" t="s">
        <v>347</v>
      </c>
      <c r="G7901" t="s">
        <v>410</v>
      </c>
      <c r="H7901" t="s">
        <v>198</v>
      </c>
      <c r="I7901" t="s">
        <v>411</v>
      </c>
      <c r="J7901">
        <v>1993</v>
      </c>
      <c r="K7901">
        <v>3095</v>
      </c>
      <c r="L7901">
        <v>32</v>
      </c>
      <c r="M7901" t="s">
        <v>200</v>
      </c>
      <c r="N7901" t="s">
        <v>364</v>
      </c>
      <c r="O7901" t="s">
        <v>202</v>
      </c>
      <c r="P7901" t="s">
        <v>365</v>
      </c>
    </row>
    <row r="7902" spans="1:16" x14ac:dyDescent="0.25">
      <c r="A7902">
        <v>10402</v>
      </c>
      <c r="B7902" t="s">
        <v>360</v>
      </c>
      <c r="E7902" t="s">
        <v>8171</v>
      </c>
      <c r="F7902" t="s">
        <v>347</v>
      </c>
      <c r="G7902" t="s">
        <v>410</v>
      </c>
      <c r="H7902" t="s">
        <v>198</v>
      </c>
      <c r="I7902" t="s">
        <v>411</v>
      </c>
      <c r="J7902">
        <v>1993</v>
      </c>
      <c r="K7902">
        <v>7677</v>
      </c>
      <c r="L7902">
        <v>32</v>
      </c>
      <c r="M7902" t="s">
        <v>200</v>
      </c>
      <c r="N7902" t="s">
        <v>364</v>
      </c>
      <c r="O7902" t="s">
        <v>202</v>
      </c>
      <c r="P7902" t="s">
        <v>365</v>
      </c>
    </row>
    <row r="7903" spans="1:16" x14ac:dyDescent="0.25">
      <c r="A7903">
        <v>10403</v>
      </c>
      <c r="B7903" t="s">
        <v>360</v>
      </c>
      <c r="E7903" t="s">
        <v>8172</v>
      </c>
      <c r="F7903" t="s">
        <v>347</v>
      </c>
      <c r="G7903" t="s">
        <v>410</v>
      </c>
      <c r="H7903" t="s">
        <v>198</v>
      </c>
      <c r="I7903" t="s">
        <v>411</v>
      </c>
      <c r="J7903">
        <v>1991</v>
      </c>
      <c r="K7903">
        <v>429</v>
      </c>
      <c r="L7903">
        <v>32</v>
      </c>
      <c r="M7903" t="s">
        <v>200</v>
      </c>
      <c r="N7903" t="s">
        <v>364</v>
      </c>
      <c r="O7903" t="s">
        <v>202</v>
      </c>
      <c r="P7903" t="s">
        <v>365</v>
      </c>
    </row>
    <row r="7904" spans="1:16" x14ac:dyDescent="0.25">
      <c r="A7904">
        <v>10404</v>
      </c>
      <c r="B7904" t="s">
        <v>360</v>
      </c>
      <c r="E7904" t="s">
        <v>8173</v>
      </c>
      <c r="F7904" t="s">
        <v>347</v>
      </c>
      <c r="G7904" t="s">
        <v>410</v>
      </c>
      <c r="H7904" t="s">
        <v>198</v>
      </c>
      <c r="I7904" t="s">
        <v>411</v>
      </c>
      <c r="J7904">
        <v>1993</v>
      </c>
      <c r="K7904">
        <v>1598</v>
      </c>
      <c r="L7904">
        <v>32</v>
      </c>
      <c r="M7904" t="s">
        <v>200</v>
      </c>
      <c r="N7904" t="s">
        <v>364</v>
      </c>
      <c r="O7904" t="s">
        <v>202</v>
      </c>
      <c r="P7904" t="s">
        <v>365</v>
      </c>
    </row>
    <row r="7905" spans="1:16" x14ac:dyDescent="0.25">
      <c r="A7905">
        <v>10405</v>
      </c>
      <c r="B7905" t="s">
        <v>360</v>
      </c>
      <c r="E7905" t="s">
        <v>8174</v>
      </c>
      <c r="F7905" t="s">
        <v>347</v>
      </c>
      <c r="G7905" t="s">
        <v>410</v>
      </c>
      <c r="H7905" t="s">
        <v>198</v>
      </c>
      <c r="I7905" t="s">
        <v>411</v>
      </c>
      <c r="J7905">
        <v>1993</v>
      </c>
      <c r="K7905">
        <v>1226</v>
      </c>
      <c r="L7905">
        <v>32</v>
      </c>
      <c r="M7905" t="s">
        <v>200</v>
      </c>
      <c r="N7905" t="s">
        <v>364</v>
      </c>
      <c r="O7905" t="s">
        <v>202</v>
      </c>
      <c r="P7905" t="s">
        <v>365</v>
      </c>
    </row>
    <row r="7906" spans="1:16" x14ac:dyDescent="0.25">
      <c r="A7906">
        <v>10406</v>
      </c>
      <c r="B7906" t="s">
        <v>360</v>
      </c>
      <c r="E7906" t="s">
        <v>8175</v>
      </c>
      <c r="F7906" t="s">
        <v>347</v>
      </c>
      <c r="G7906" t="s">
        <v>410</v>
      </c>
      <c r="H7906" t="s">
        <v>198</v>
      </c>
      <c r="I7906" t="s">
        <v>411</v>
      </c>
      <c r="J7906">
        <v>1993</v>
      </c>
      <c r="K7906">
        <v>3678</v>
      </c>
      <c r="L7906">
        <v>32</v>
      </c>
      <c r="M7906" t="s">
        <v>200</v>
      </c>
      <c r="N7906" t="s">
        <v>364</v>
      </c>
      <c r="O7906" t="s">
        <v>202</v>
      </c>
      <c r="P7906" t="s">
        <v>365</v>
      </c>
    </row>
    <row r="7907" spans="1:16" x14ac:dyDescent="0.25">
      <c r="A7907">
        <v>10407</v>
      </c>
      <c r="B7907" t="s">
        <v>360</v>
      </c>
      <c r="E7907" t="s">
        <v>8176</v>
      </c>
      <c r="F7907" t="s">
        <v>347</v>
      </c>
      <c r="G7907" t="s">
        <v>410</v>
      </c>
      <c r="H7907" t="s">
        <v>198</v>
      </c>
      <c r="I7907" t="s">
        <v>411</v>
      </c>
      <c r="J7907">
        <v>1993</v>
      </c>
      <c r="K7907">
        <v>4645</v>
      </c>
      <c r="L7907">
        <v>32</v>
      </c>
      <c r="M7907" t="s">
        <v>200</v>
      </c>
      <c r="N7907" t="s">
        <v>364</v>
      </c>
      <c r="O7907" t="s">
        <v>202</v>
      </c>
      <c r="P7907" t="s">
        <v>365</v>
      </c>
    </row>
    <row r="7908" spans="1:16" x14ac:dyDescent="0.25">
      <c r="A7908">
        <v>10408</v>
      </c>
      <c r="B7908" t="s">
        <v>360</v>
      </c>
      <c r="E7908" t="s">
        <v>8177</v>
      </c>
      <c r="F7908" t="s">
        <v>347</v>
      </c>
      <c r="G7908" t="s">
        <v>410</v>
      </c>
      <c r="H7908" t="s">
        <v>198</v>
      </c>
      <c r="I7908" t="s">
        <v>411</v>
      </c>
      <c r="J7908">
        <v>1993</v>
      </c>
      <c r="K7908">
        <v>2714</v>
      </c>
      <c r="L7908">
        <v>32</v>
      </c>
      <c r="M7908" t="s">
        <v>200</v>
      </c>
      <c r="N7908" t="s">
        <v>364</v>
      </c>
      <c r="O7908" t="s">
        <v>202</v>
      </c>
      <c r="P7908" t="s">
        <v>365</v>
      </c>
    </row>
    <row r="7909" spans="1:16" x14ac:dyDescent="0.25">
      <c r="A7909">
        <v>10409</v>
      </c>
      <c r="B7909" t="s">
        <v>360</v>
      </c>
      <c r="E7909" t="s">
        <v>8178</v>
      </c>
      <c r="F7909" t="s">
        <v>347</v>
      </c>
      <c r="G7909" t="s">
        <v>410</v>
      </c>
      <c r="H7909" t="s">
        <v>198</v>
      </c>
      <c r="I7909" t="s">
        <v>411</v>
      </c>
      <c r="J7909">
        <v>1993</v>
      </c>
      <c r="K7909">
        <v>1683</v>
      </c>
      <c r="L7909">
        <v>32</v>
      </c>
      <c r="M7909" t="s">
        <v>200</v>
      </c>
      <c r="N7909" t="s">
        <v>364</v>
      </c>
      <c r="O7909" t="s">
        <v>202</v>
      </c>
      <c r="P7909" t="s">
        <v>365</v>
      </c>
    </row>
    <row r="7910" spans="1:16" x14ac:dyDescent="0.25">
      <c r="A7910">
        <v>10410</v>
      </c>
      <c r="B7910" t="s">
        <v>360</v>
      </c>
      <c r="E7910" t="s">
        <v>8179</v>
      </c>
      <c r="F7910" t="s">
        <v>347</v>
      </c>
      <c r="G7910" t="s">
        <v>410</v>
      </c>
      <c r="H7910" t="s">
        <v>198</v>
      </c>
      <c r="I7910" t="s">
        <v>411</v>
      </c>
      <c r="J7910">
        <v>1993</v>
      </c>
      <c r="K7910">
        <v>1942</v>
      </c>
      <c r="L7910">
        <v>32</v>
      </c>
      <c r="M7910" t="s">
        <v>200</v>
      </c>
      <c r="N7910" t="s">
        <v>364</v>
      </c>
      <c r="O7910" t="s">
        <v>202</v>
      </c>
      <c r="P7910" t="s">
        <v>365</v>
      </c>
    </row>
    <row r="7911" spans="1:16" x14ac:dyDescent="0.25">
      <c r="A7911">
        <v>10411</v>
      </c>
      <c r="B7911" t="s">
        <v>360</v>
      </c>
      <c r="E7911" t="s">
        <v>8180</v>
      </c>
      <c r="F7911" t="s">
        <v>347</v>
      </c>
      <c r="G7911" t="s">
        <v>410</v>
      </c>
      <c r="H7911" t="s">
        <v>198</v>
      </c>
      <c r="I7911" t="s">
        <v>411</v>
      </c>
      <c r="J7911">
        <v>1993</v>
      </c>
      <c r="K7911">
        <v>2733</v>
      </c>
      <c r="L7911">
        <v>32</v>
      </c>
      <c r="M7911" t="s">
        <v>200</v>
      </c>
      <c r="N7911" t="s">
        <v>364</v>
      </c>
      <c r="O7911" t="s">
        <v>202</v>
      </c>
      <c r="P7911" t="s">
        <v>365</v>
      </c>
    </row>
    <row r="7912" spans="1:16" x14ac:dyDescent="0.25">
      <c r="A7912">
        <v>10412</v>
      </c>
      <c r="B7912" t="s">
        <v>360</v>
      </c>
      <c r="E7912" t="s">
        <v>8181</v>
      </c>
      <c r="F7912" t="s">
        <v>347</v>
      </c>
      <c r="G7912" t="s">
        <v>410</v>
      </c>
      <c r="H7912" t="s">
        <v>198</v>
      </c>
      <c r="I7912" t="s">
        <v>411</v>
      </c>
      <c r="J7912">
        <v>1993</v>
      </c>
      <c r="K7912">
        <v>1253</v>
      </c>
      <c r="L7912">
        <v>32</v>
      </c>
      <c r="M7912" t="s">
        <v>200</v>
      </c>
      <c r="N7912" t="s">
        <v>364</v>
      </c>
      <c r="O7912" t="s">
        <v>202</v>
      </c>
      <c r="P7912" t="s">
        <v>365</v>
      </c>
    </row>
    <row r="7913" spans="1:16" x14ac:dyDescent="0.25">
      <c r="A7913">
        <v>10413</v>
      </c>
      <c r="B7913" t="s">
        <v>360</v>
      </c>
      <c r="E7913" t="s">
        <v>8182</v>
      </c>
      <c r="F7913" t="s">
        <v>347</v>
      </c>
      <c r="G7913" t="s">
        <v>410</v>
      </c>
      <c r="H7913" t="s">
        <v>198</v>
      </c>
      <c r="I7913" t="s">
        <v>411</v>
      </c>
      <c r="J7913">
        <v>1993</v>
      </c>
      <c r="K7913">
        <v>1887</v>
      </c>
      <c r="L7913">
        <v>32</v>
      </c>
      <c r="M7913" t="s">
        <v>200</v>
      </c>
      <c r="N7913" t="s">
        <v>364</v>
      </c>
      <c r="O7913" t="s">
        <v>202</v>
      </c>
      <c r="P7913" t="s">
        <v>365</v>
      </c>
    </row>
    <row r="7914" spans="1:16" x14ac:dyDescent="0.25">
      <c r="A7914">
        <v>10414</v>
      </c>
      <c r="B7914" t="s">
        <v>360</v>
      </c>
      <c r="E7914" t="s">
        <v>8183</v>
      </c>
      <c r="F7914" t="s">
        <v>347</v>
      </c>
      <c r="G7914" t="s">
        <v>410</v>
      </c>
      <c r="H7914" t="s">
        <v>198</v>
      </c>
      <c r="I7914" t="s">
        <v>411</v>
      </c>
      <c r="J7914">
        <v>1993</v>
      </c>
      <c r="K7914">
        <v>3273</v>
      </c>
      <c r="L7914">
        <v>32</v>
      </c>
      <c r="M7914" t="s">
        <v>200</v>
      </c>
      <c r="N7914" t="s">
        <v>364</v>
      </c>
      <c r="O7914" t="s">
        <v>202</v>
      </c>
      <c r="P7914" t="s">
        <v>365</v>
      </c>
    </row>
    <row r="7915" spans="1:16" x14ac:dyDescent="0.25">
      <c r="A7915">
        <v>10415</v>
      </c>
      <c r="B7915" t="s">
        <v>360</v>
      </c>
      <c r="E7915" t="s">
        <v>8184</v>
      </c>
      <c r="F7915" t="s">
        <v>347</v>
      </c>
      <c r="G7915" t="s">
        <v>410</v>
      </c>
      <c r="H7915" t="s">
        <v>198</v>
      </c>
      <c r="I7915" t="s">
        <v>411</v>
      </c>
      <c r="J7915">
        <v>1993</v>
      </c>
      <c r="K7915">
        <v>3611</v>
      </c>
      <c r="L7915">
        <v>32</v>
      </c>
      <c r="M7915" t="s">
        <v>200</v>
      </c>
      <c r="N7915" t="s">
        <v>364</v>
      </c>
      <c r="O7915" t="s">
        <v>202</v>
      </c>
      <c r="P7915" t="s">
        <v>365</v>
      </c>
    </row>
    <row r="7916" spans="1:16" x14ac:dyDescent="0.25">
      <c r="A7916">
        <v>10416</v>
      </c>
      <c r="B7916" t="s">
        <v>360</v>
      </c>
      <c r="E7916" t="s">
        <v>8185</v>
      </c>
      <c r="F7916" t="s">
        <v>347</v>
      </c>
      <c r="G7916" t="s">
        <v>410</v>
      </c>
      <c r="H7916" t="s">
        <v>198</v>
      </c>
      <c r="I7916" t="s">
        <v>411</v>
      </c>
      <c r="J7916">
        <v>1996</v>
      </c>
      <c r="K7916">
        <v>455</v>
      </c>
      <c r="L7916">
        <v>32</v>
      </c>
      <c r="M7916" t="s">
        <v>200</v>
      </c>
      <c r="N7916" t="s">
        <v>364</v>
      </c>
      <c r="O7916" t="s">
        <v>202</v>
      </c>
      <c r="P7916" t="s">
        <v>365</v>
      </c>
    </row>
    <row r="7917" spans="1:16" x14ac:dyDescent="0.25">
      <c r="A7917">
        <v>10417</v>
      </c>
      <c r="B7917" t="s">
        <v>360</v>
      </c>
      <c r="E7917" t="s">
        <v>8186</v>
      </c>
      <c r="F7917" t="s">
        <v>347</v>
      </c>
      <c r="G7917" t="s">
        <v>410</v>
      </c>
      <c r="H7917" t="s">
        <v>198</v>
      </c>
      <c r="I7917" t="s">
        <v>411</v>
      </c>
      <c r="J7917">
        <v>1997</v>
      </c>
      <c r="K7917">
        <v>186645</v>
      </c>
      <c r="L7917">
        <v>32</v>
      </c>
      <c r="M7917" t="s">
        <v>200</v>
      </c>
      <c r="N7917" t="s">
        <v>364</v>
      </c>
      <c r="O7917" t="s">
        <v>202</v>
      </c>
      <c r="P7917" t="s">
        <v>365</v>
      </c>
    </row>
    <row r="7918" spans="1:16" x14ac:dyDescent="0.25">
      <c r="A7918">
        <v>10418</v>
      </c>
      <c r="B7918" t="s">
        <v>360</v>
      </c>
      <c r="E7918" t="s">
        <v>8187</v>
      </c>
      <c r="F7918" t="s">
        <v>347</v>
      </c>
      <c r="G7918" t="s">
        <v>410</v>
      </c>
      <c r="H7918" t="s">
        <v>198</v>
      </c>
      <c r="I7918" t="s">
        <v>411</v>
      </c>
      <c r="J7918">
        <v>1993</v>
      </c>
      <c r="K7918">
        <v>68</v>
      </c>
      <c r="L7918">
        <v>32</v>
      </c>
      <c r="M7918" t="s">
        <v>200</v>
      </c>
      <c r="N7918" t="s">
        <v>436</v>
      </c>
      <c r="O7918" t="s">
        <v>202</v>
      </c>
      <c r="P7918" t="s">
        <v>6145</v>
      </c>
    </row>
    <row r="7919" spans="1:16" x14ac:dyDescent="0.25">
      <c r="A7919">
        <v>10419</v>
      </c>
      <c r="B7919" t="s">
        <v>360</v>
      </c>
      <c r="E7919" t="s">
        <v>8188</v>
      </c>
      <c r="F7919" t="s">
        <v>347</v>
      </c>
      <c r="G7919" t="s">
        <v>410</v>
      </c>
      <c r="H7919" t="s">
        <v>198</v>
      </c>
      <c r="I7919" t="s">
        <v>411</v>
      </c>
      <c r="J7919">
        <v>1993</v>
      </c>
      <c r="K7919">
        <v>116</v>
      </c>
      <c r="L7919">
        <v>32</v>
      </c>
      <c r="M7919" t="s">
        <v>200</v>
      </c>
      <c r="N7919" t="s">
        <v>383</v>
      </c>
      <c r="O7919" t="s">
        <v>202</v>
      </c>
      <c r="P7919" t="s">
        <v>6145</v>
      </c>
    </row>
    <row r="7920" spans="1:16" x14ac:dyDescent="0.25">
      <c r="A7920">
        <v>10420</v>
      </c>
      <c r="B7920" t="s">
        <v>360</v>
      </c>
      <c r="E7920" t="s">
        <v>8189</v>
      </c>
      <c r="F7920" t="s">
        <v>347</v>
      </c>
      <c r="G7920" t="s">
        <v>410</v>
      </c>
      <c r="H7920" t="s">
        <v>198</v>
      </c>
      <c r="I7920" t="s">
        <v>411</v>
      </c>
      <c r="J7920">
        <v>1993</v>
      </c>
      <c r="K7920">
        <v>97</v>
      </c>
      <c r="L7920">
        <v>32</v>
      </c>
      <c r="M7920" t="s">
        <v>200</v>
      </c>
      <c r="N7920" t="s">
        <v>383</v>
      </c>
      <c r="O7920" t="s">
        <v>202</v>
      </c>
      <c r="P7920" t="s">
        <v>6145</v>
      </c>
    </row>
    <row r="7921" spans="1:16" x14ac:dyDescent="0.25">
      <c r="A7921">
        <v>10421</v>
      </c>
      <c r="B7921" t="s">
        <v>360</v>
      </c>
      <c r="E7921" t="s">
        <v>8190</v>
      </c>
      <c r="F7921" t="s">
        <v>347</v>
      </c>
      <c r="G7921" t="s">
        <v>410</v>
      </c>
      <c r="H7921" t="s">
        <v>198</v>
      </c>
      <c r="I7921" t="s">
        <v>411</v>
      </c>
      <c r="J7921">
        <v>1993</v>
      </c>
      <c r="K7921">
        <v>114</v>
      </c>
      <c r="L7921">
        <v>32</v>
      </c>
      <c r="M7921" t="s">
        <v>200</v>
      </c>
      <c r="N7921" t="s">
        <v>383</v>
      </c>
      <c r="O7921" t="s">
        <v>202</v>
      </c>
      <c r="P7921" t="s">
        <v>6145</v>
      </c>
    </row>
    <row r="7922" spans="1:16" x14ac:dyDescent="0.25">
      <c r="A7922">
        <v>10422</v>
      </c>
      <c r="B7922" t="s">
        <v>360</v>
      </c>
      <c r="E7922" t="s">
        <v>8191</v>
      </c>
      <c r="F7922" t="s">
        <v>347</v>
      </c>
      <c r="G7922" t="s">
        <v>410</v>
      </c>
      <c r="H7922" t="s">
        <v>198</v>
      </c>
      <c r="I7922" t="s">
        <v>411</v>
      </c>
      <c r="J7922">
        <v>1961</v>
      </c>
      <c r="K7922">
        <v>76</v>
      </c>
      <c r="L7922">
        <v>32</v>
      </c>
      <c r="M7922" t="s">
        <v>200</v>
      </c>
      <c r="N7922" t="s">
        <v>383</v>
      </c>
      <c r="O7922" t="s">
        <v>202</v>
      </c>
      <c r="P7922" t="s">
        <v>6145</v>
      </c>
    </row>
    <row r="7923" spans="1:16" x14ac:dyDescent="0.25">
      <c r="A7923">
        <v>10423</v>
      </c>
      <c r="B7923" t="s">
        <v>360</v>
      </c>
      <c r="E7923" t="s">
        <v>8192</v>
      </c>
      <c r="F7923" t="s">
        <v>347</v>
      </c>
      <c r="G7923" t="s">
        <v>410</v>
      </c>
      <c r="H7923" t="s">
        <v>198</v>
      </c>
      <c r="I7923" t="s">
        <v>411</v>
      </c>
      <c r="J7923">
        <v>1961</v>
      </c>
      <c r="K7923">
        <v>81</v>
      </c>
      <c r="L7923">
        <v>32</v>
      </c>
      <c r="M7923" t="s">
        <v>200</v>
      </c>
      <c r="N7923" t="s">
        <v>383</v>
      </c>
      <c r="O7923" t="s">
        <v>202</v>
      </c>
      <c r="P7923" t="s">
        <v>6145</v>
      </c>
    </row>
    <row r="7924" spans="1:16" x14ac:dyDescent="0.25">
      <c r="A7924">
        <v>10424</v>
      </c>
      <c r="B7924" t="s">
        <v>360</v>
      </c>
      <c r="E7924" t="s">
        <v>8193</v>
      </c>
      <c r="F7924" t="s">
        <v>347</v>
      </c>
      <c r="G7924" t="s">
        <v>410</v>
      </c>
      <c r="H7924" t="s">
        <v>198</v>
      </c>
      <c r="I7924" t="s">
        <v>411</v>
      </c>
      <c r="J7924">
        <v>1962</v>
      </c>
      <c r="K7924">
        <v>1534</v>
      </c>
      <c r="L7924">
        <v>32</v>
      </c>
      <c r="M7924" t="s">
        <v>200</v>
      </c>
      <c r="N7924" t="s">
        <v>364</v>
      </c>
      <c r="O7924" t="s">
        <v>202</v>
      </c>
      <c r="P7924" t="s">
        <v>365</v>
      </c>
    </row>
    <row r="7925" spans="1:16" x14ac:dyDescent="0.25">
      <c r="A7925">
        <v>10425</v>
      </c>
      <c r="B7925" t="s">
        <v>360</v>
      </c>
      <c r="E7925" t="s">
        <v>8194</v>
      </c>
      <c r="F7925" t="s">
        <v>347</v>
      </c>
      <c r="G7925" t="s">
        <v>8195</v>
      </c>
      <c r="H7925" t="s">
        <v>8196</v>
      </c>
      <c r="I7925" t="s">
        <v>8197</v>
      </c>
      <c r="J7925">
        <v>1970</v>
      </c>
      <c r="K7925">
        <v>49766</v>
      </c>
      <c r="L7925">
        <v>21</v>
      </c>
      <c r="M7925" t="s">
        <v>200</v>
      </c>
      <c r="N7925" t="s">
        <v>8198</v>
      </c>
      <c r="O7925" t="s">
        <v>202</v>
      </c>
      <c r="P7925" t="s">
        <v>365</v>
      </c>
    </row>
    <row r="7926" spans="1:16" x14ac:dyDescent="0.25">
      <c r="A7926">
        <v>10426</v>
      </c>
      <c r="B7926" t="s">
        <v>360</v>
      </c>
      <c r="E7926" t="s">
        <v>8199</v>
      </c>
      <c r="F7926" t="s">
        <v>347</v>
      </c>
      <c r="G7926" t="s">
        <v>8195</v>
      </c>
      <c r="H7926" t="s">
        <v>8196</v>
      </c>
      <c r="I7926" t="s">
        <v>8197</v>
      </c>
      <c r="J7926">
        <v>1972</v>
      </c>
      <c r="K7926">
        <v>165887</v>
      </c>
      <c r="L7926">
        <v>21</v>
      </c>
      <c r="M7926" t="s">
        <v>200</v>
      </c>
      <c r="N7926" t="s">
        <v>8198</v>
      </c>
      <c r="O7926" t="s">
        <v>202</v>
      </c>
      <c r="P7926" t="s">
        <v>365</v>
      </c>
    </row>
    <row r="7927" spans="1:16" x14ac:dyDescent="0.25">
      <c r="A7927">
        <v>10427</v>
      </c>
      <c r="B7927" t="s">
        <v>360</v>
      </c>
      <c r="E7927" t="s">
        <v>8200</v>
      </c>
      <c r="F7927" t="s">
        <v>347</v>
      </c>
      <c r="G7927" t="s">
        <v>8195</v>
      </c>
      <c r="H7927" t="s">
        <v>8196</v>
      </c>
      <c r="I7927" t="s">
        <v>8197</v>
      </c>
      <c r="J7927">
        <v>1972</v>
      </c>
      <c r="K7927">
        <v>95385</v>
      </c>
      <c r="L7927">
        <v>21</v>
      </c>
      <c r="M7927" t="s">
        <v>200</v>
      </c>
      <c r="N7927" t="s">
        <v>8198</v>
      </c>
      <c r="O7927" t="s">
        <v>202</v>
      </c>
      <c r="P7927" t="s">
        <v>365</v>
      </c>
    </row>
    <row r="7928" spans="1:16" x14ac:dyDescent="0.25">
      <c r="A7928">
        <v>10428</v>
      </c>
      <c r="B7928" t="s">
        <v>360</v>
      </c>
      <c r="E7928" t="s">
        <v>8201</v>
      </c>
      <c r="F7928" t="s">
        <v>347</v>
      </c>
      <c r="G7928" t="s">
        <v>8195</v>
      </c>
      <c r="H7928" t="s">
        <v>8196</v>
      </c>
      <c r="I7928" t="s">
        <v>8197</v>
      </c>
      <c r="J7928">
        <v>1972</v>
      </c>
      <c r="K7928">
        <v>82944</v>
      </c>
      <c r="L7928">
        <v>21</v>
      </c>
      <c r="M7928" t="s">
        <v>200</v>
      </c>
      <c r="N7928" t="s">
        <v>8198</v>
      </c>
      <c r="O7928" t="s">
        <v>202</v>
      </c>
      <c r="P7928" t="s">
        <v>365</v>
      </c>
    </row>
    <row r="7929" spans="1:16" x14ac:dyDescent="0.25">
      <c r="A7929">
        <v>10429</v>
      </c>
      <c r="B7929" t="s">
        <v>360</v>
      </c>
      <c r="E7929" t="s">
        <v>8202</v>
      </c>
      <c r="F7929" t="s">
        <v>347</v>
      </c>
      <c r="G7929" t="s">
        <v>8195</v>
      </c>
      <c r="H7929" t="s">
        <v>8203</v>
      </c>
      <c r="I7929" t="s">
        <v>8204</v>
      </c>
      <c r="J7929">
        <v>1962</v>
      </c>
      <c r="K7929">
        <v>290302</v>
      </c>
      <c r="L7929">
        <v>21</v>
      </c>
      <c r="M7929" t="s">
        <v>200</v>
      </c>
      <c r="N7929" t="s">
        <v>8198</v>
      </c>
      <c r="O7929" t="s">
        <v>202</v>
      </c>
      <c r="P7929" t="s">
        <v>365</v>
      </c>
    </row>
    <row r="7930" spans="1:16" x14ac:dyDescent="0.25">
      <c r="A7930">
        <v>10430</v>
      </c>
      <c r="B7930" t="s">
        <v>360</v>
      </c>
      <c r="E7930" t="s">
        <v>8202</v>
      </c>
      <c r="F7930" t="s">
        <v>347</v>
      </c>
      <c r="G7930" t="s">
        <v>8195</v>
      </c>
      <c r="H7930" t="s">
        <v>8203</v>
      </c>
      <c r="I7930" t="s">
        <v>8204</v>
      </c>
      <c r="J7930">
        <v>1978</v>
      </c>
      <c r="K7930">
        <v>82944</v>
      </c>
      <c r="L7930">
        <v>21</v>
      </c>
      <c r="M7930" t="s">
        <v>200</v>
      </c>
      <c r="N7930" t="s">
        <v>8198</v>
      </c>
      <c r="O7930" t="s">
        <v>202</v>
      </c>
      <c r="P7930" t="s">
        <v>365</v>
      </c>
    </row>
    <row r="7931" spans="1:16" x14ac:dyDescent="0.25">
      <c r="A7931">
        <v>10431</v>
      </c>
      <c r="B7931" t="s">
        <v>360</v>
      </c>
      <c r="E7931" t="s">
        <v>8202</v>
      </c>
      <c r="F7931" t="s">
        <v>347</v>
      </c>
      <c r="G7931" t="s">
        <v>8195</v>
      </c>
      <c r="H7931" t="s">
        <v>8203</v>
      </c>
      <c r="I7931" t="s">
        <v>8204</v>
      </c>
      <c r="J7931">
        <v>1978</v>
      </c>
      <c r="K7931">
        <v>120268</v>
      </c>
      <c r="L7931">
        <v>21</v>
      </c>
      <c r="M7931" t="s">
        <v>200</v>
      </c>
      <c r="N7931" t="s">
        <v>8198</v>
      </c>
      <c r="O7931" t="s">
        <v>202</v>
      </c>
      <c r="P7931" t="s">
        <v>365</v>
      </c>
    </row>
    <row r="7932" spans="1:16" x14ac:dyDescent="0.25">
      <c r="A7932">
        <v>10432</v>
      </c>
      <c r="B7932" t="s">
        <v>360</v>
      </c>
      <c r="E7932" t="s">
        <v>8205</v>
      </c>
      <c r="F7932" t="s">
        <v>347</v>
      </c>
      <c r="G7932" t="s">
        <v>8195</v>
      </c>
      <c r="H7932" t="s">
        <v>8203</v>
      </c>
      <c r="I7932" t="s">
        <v>8204</v>
      </c>
      <c r="J7932">
        <v>1967</v>
      </c>
      <c r="K7932">
        <v>252977</v>
      </c>
      <c r="L7932">
        <v>21</v>
      </c>
      <c r="M7932" t="s">
        <v>200</v>
      </c>
      <c r="N7932" t="s">
        <v>8198</v>
      </c>
      <c r="O7932" t="s">
        <v>202</v>
      </c>
      <c r="P7932" t="s">
        <v>365</v>
      </c>
    </row>
    <row r="7933" spans="1:16" x14ac:dyDescent="0.25">
      <c r="A7933">
        <v>10433</v>
      </c>
      <c r="B7933" t="s">
        <v>360</v>
      </c>
      <c r="E7933" t="s">
        <v>8206</v>
      </c>
      <c r="F7933" t="s">
        <v>347</v>
      </c>
      <c r="G7933" t="s">
        <v>8195</v>
      </c>
      <c r="H7933" t="s">
        <v>8207</v>
      </c>
      <c r="I7933" t="s">
        <v>8208</v>
      </c>
      <c r="J7933">
        <v>1982</v>
      </c>
      <c r="K7933">
        <v>149298</v>
      </c>
      <c r="L7933">
        <v>21</v>
      </c>
      <c r="M7933" t="s">
        <v>200</v>
      </c>
      <c r="N7933" t="s">
        <v>8198</v>
      </c>
      <c r="O7933" t="s">
        <v>202</v>
      </c>
      <c r="P7933" t="s">
        <v>365</v>
      </c>
    </row>
    <row r="7934" spans="1:16" x14ac:dyDescent="0.25">
      <c r="A7934">
        <v>10434</v>
      </c>
      <c r="B7934" t="s">
        <v>360</v>
      </c>
      <c r="E7934" t="s">
        <v>8209</v>
      </c>
      <c r="F7934" t="s">
        <v>347</v>
      </c>
      <c r="G7934" t="s">
        <v>8195</v>
      </c>
      <c r="H7934" t="s">
        <v>198</v>
      </c>
      <c r="I7934" t="s">
        <v>8210</v>
      </c>
      <c r="J7934">
        <v>1970</v>
      </c>
      <c r="K7934">
        <v>52225</v>
      </c>
      <c r="L7934">
        <v>21</v>
      </c>
      <c r="M7934" t="s">
        <v>200</v>
      </c>
      <c r="N7934" t="s">
        <v>467</v>
      </c>
      <c r="O7934" t="s">
        <v>202</v>
      </c>
      <c r="P7934" t="s">
        <v>365</v>
      </c>
    </row>
    <row r="7935" spans="1:16" x14ac:dyDescent="0.25">
      <c r="A7935">
        <v>10435</v>
      </c>
      <c r="B7935" t="s">
        <v>360</v>
      </c>
      <c r="E7935" t="s">
        <v>8211</v>
      </c>
      <c r="F7935" t="s">
        <v>347</v>
      </c>
      <c r="G7935" t="s">
        <v>8195</v>
      </c>
      <c r="H7935" t="s">
        <v>198</v>
      </c>
      <c r="I7935" t="s">
        <v>8210</v>
      </c>
      <c r="J7935">
        <v>1973</v>
      </c>
      <c r="K7935">
        <v>5896</v>
      </c>
      <c r="L7935">
        <v>21</v>
      </c>
      <c r="M7935" t="s">
        <v>200</v>
      </c>
      <c r="N7935" t="s">
        <v>467</v>
      </c>
      <c r="O7935" t="s">
        <v>202</v>
      </c>
      <c r="P7935" t="s">
        <v>365</v>
      </c>
    </row>
    <row r="7936" spans="1:16" x14ac:dyDescent="0.25">
      <c r="A7936">
        <v>10436</v>
      </c>
      <c r="B7936" t="s">
        <v>360</v>
      </c>
      <c r="E7936" t="s">
        <v>8212</v>
      </c>
      <c r="F7936" t="s">
        <v>347</v>
      </c>
      <c r="G7936" t="s">
        <v>8195</v>
      </c>
      <c r="H7936" t="s">
        <v>198</v>
      </c>
      <c r="I7936" t="s">
        <v>8210</v>
      </c>
      <c r="J7936">
        <v>1982</v>
      </c>
      <c r="K7936">
        <v>90989</v>
      </c>
      <c r="L7936">
        <v>21</v>
      </c>
      <c r="M7936" t="s">
        <v>200</v>
      </c>
      <c r="N7936" t="s">
        <v>383</v>
      </c>
      <c r="O7936" t="s">
        <v>202</v>
      </c>
      <c r="P7936" t="s">
        <v>8213</v>
      </c>
    </row>
    <row r="7937" spans="1:16" x14ac:dyDescent="0.25">
      <c r="A7937">
        <v>10437</v>
      </c>
      <c r="B7937" t="s">
        <v>360</v>
      </c>
      <c r="E7937" t="s">
        <v>8214</v>
      </c>
      <c r="F7937" t="s">
        <v>347</v>
      </c>
      <c r="G7937" t="s">
        <v>8195</v>
      </c>
      <c r="H7937" t="s">
        <v>198</v>
      </c>
      <c r="I7937" t="s">
        <v>8210</v>
      </c>
      <c r="J7937">
        <v>1984</v>
      </c>
      <c r="K7937">
        <v>93120</v>
      </c>
      <c r="L7937">
        <v>21</v>
      </c>
      <c r="M7937" t="s">
        <v>200</v>
      </c>
      <c r="N7937" t="s">
        <v>383</v>
      </c>
      <c r="O7937" t="s">
        <v>202</v>
      </c>
      <c r="P7937" t="s">
        <v>8213</v>
      </c>
    </row>
    <row r="7938" spans="1:16" x14ac:dyDescent="0.25">
      <c r="A7938">
        <v>10438</v>
      </c>
      <c r="B7938" t="s">
        <v>360</v>
      </c>
      <c r="E7938" t="s">
        <v>8215</v>
      </c>
      <c r="F7938" t="s">
        <v>347</v>
      </c>
      <c r="G7938" t="s">
        <v>264</v>
      </c>
      <c r="H7938" t="s">
        <v>198</v>
      </c>
      <c r="I7938" t="s">
        <v>265</v>
      </c>
      <c r="J7938">
        <v>1901</v>
      </c>
      <c r="K7938">
        <v>1038</v>
      </c>
      <c r="L7938">
        <v>33</v>
      </c>
      <c r="M7938" t="s">
        <v>200</v>
      </c>
      <c r="N7938" t="s">
        <v>383</v>
      </c>
      <c r="O7938" t="s">
        <v>202</v>
      </c>
      <c r="P7938" t="s">
        <v>1880</v>
      </c>
    </row>
    <row r="7939" spans="1:16" x14ac:dyDescent="0.25">
      <c r="A7939">
        <v>10439</v>
      </c>
      <c r="B7939" t="s">
        <v>360</v>
      </c>
      <c r="E7939" t="s">
        <v>8216</v>
      </c>
      <c r="F7939" t="s">
        <v>347</v>
      </c>
      <c r="G7939" t="s">
        <v>264</v>
      </c>
      <c r="H7939" t="s">
        <v>198</v>
      </c>
      <c r="I7939" t="s">
        <v>265</v>
      </c>
      <c r="J7939">
        <v>1924</v>
      </c>
      <c r="K7939">
        <v>3035</v>
      </c>
      <c r="L7939">
        <v>33</v>
      </c>
      <c r="M7939" t="s">
        <v>200</v>
      </c>
      <c r="N7939" t="s">
        <v>383</v>
      </c>
      <c r="O7939" t="s">
        <v>202</v>
      </c>
      <c r="P7939" t="s">
        <v>1880</v>
      </c>
    </row>
    <row r="7940" spans="1:16" x14ac:dyDescent="0.25">
      <c r="A7940">
        <v>10440</v>
      </c>
      <c r="B7940" t="s">
        <v>360</v>
      </c>
      <c r="E7940" t="s">
        <v>8217</v>
      </c>
      <c r="F7940" t="s">
        <v>347</v>
      </c>
      <c r="G7940" t="s">
        <v>264</v>
      </c>
      <c r="H7940" t="s">
        <v>198</v>
      </c>
      <c r="I7940" t="s">
        <v>265</v>
      </c>
      <c r="J7940">
        <v>1966</v>
      </c>
      <c r="K7940">
        <v>15759</v>
      </c>
      <c r="L7940">
        <v>33</v>
      </c>
      <c r="M7940" t="s">
        <v>200</v>
      </c>
      <c r="N7940" t="s">
        <v>383</v>
      </c>
      <c r="O7940" t="s">
        <v>202</v>
      </c>
      <c r="P7940" t="s">
        <v>8218</v>
      </c>
    </row>
    <row r="7941" spans="1:16" x14ac:dyDescent="0.25">
      <c r="A7941">
        <v>10441</v>
      </c>
      <c r="B7941" t="s">
        <v>360</v>
      </c>
      <c r="E7941" t="s">
        <v>8219</v>
      </c>
      <c r="F7941" t="s">
        <v>347</v>
      </c>
      <c r="G7941" t="s">
        <v>264</v>
      </c>
      <c r="H7941" t="s">
        <v>198</v>
      </c>
      <c r="I7941" t="s">
        <v>265</v>
      </c>
      <c r="J7941">
        <v>1981</v>
      </c>
      <c r="K7941">
        <v>418419</v>
      </c>
      <c r="L7941">
        <v>33</v>
      </c>
      <c r="M7941" t="s">
        <v>200</v>
      </c>
      <c r="N7941" t="s">
        <v>436</v>
      </c>
      <c r="O7941" t="s">
        <v>202</v>
      </c>
      <c r="P7941" t="s">
        <v>8220</v>
      </c>
    </row>
    <row r="7942" spans="1:16" x14ac:dyDescent="0.25">
      <c r="A7942">
        <v>10442</v>
      </c>
      <c r="B7942" t="s">
        <v>360</v>
      </c>
      <c r="E7942" t="s">
        <v>8221</v>
      </c>
      <c r="F7942" t="s">
        <v>347</v>
      </c>
      <c r="G7942" t="s">
        <v>264</v>
      </c>
      <c r="H7942" t="s">
        <v>198</v>
      </c>
      <c r="I7942" t="s">
        <v>265</v>
      </c>
      <c r="J7942">
        <v>1985</v>
      </c>
      <c r="K7942">
        <v>1037000</v>
      </c>
      <c r="L7942">
        <v>33</v>
      </c>
      <c r="M7942" t="s">
        <v>200</v>
      </c>
      <c r="N7942" t="s">
        <v>364</v>
      </c>
      <c r="O7942" t="s">
        <v>202</v>
      </c>
      <c r="P7942" t="s">
        <v>365</v>
      </c>
    </row>
    <row r="7943" spans="1:16" x14ac:dyDescent="0.25">
      <c r="A7943">
        <v>10443</v>
      </c>
      <c r="B7943" t="s">
        <v>360</v>
      </c>
      <c r="E7943" t="s">
        <v>8222</v>
      </c>
      <c r="F7943" t="s">
        <v>347</v>
      </c>
      <c r="G7943" t="s">
        <v>264</v>
      </c>
      <c r="H7943" t="s">
        <v>198</v>
      </c>
      <c r="I7943" t="s">
        <v>265</v>
      </c>
      <c r="J7943">
        <v>1979</v>
      </c>
      <c r="K7943">
        <v>678000</v>
      </c>
      <c r="L7943">
        <v>33</v>
      </c>
      <c r="M7943" t="s">
        <v>200</v>
      </c>
      <c r="N7943" t="s">
        <v>364</v>
      </c>
      <c r="O7943" t="s">
        <v>202</v>
      </c>
      <c r="P7943" t="s">
        <v>365</v>
      </c>
    </row>
    <row r="7944" spans="1:16" x14ac:dyDescent="0.25">
      <c r="A7944">
        <v>10444</v>
      </c>
      <c r="B7944" t="s">
        <v>360</v>
      </c>
      <c r="E7944" t="s">
        <v>8223</v>
      </c>
      <c r="F7944" t="s">
        <v>347</v>
      </c>
      <c r="G7944" t="s">
        <v>264</v>
      </c>
      <c r="H7944" t="s">
        <v>198</v>
      </c>
      <c r="I7944" t="s">
        <v>265</v>
      </c>
      <c r="J7944">
        <v>1978</v>
      </c>
      <c r="K7944">
        <v>5972</v>
      </c>
      <c r="L7944">
        <v>33</v>
      </c>
      <c r="M7944" t="s">
        <v>200</v>
      </c>
      <c r="N7944" t="s">
        <v>436</v>
      </c>
      <c r="O7944" t="s">
        <v>202</v>
      </c>
      <c r="P7944" t="s">
        <v>8224</v>
      </c>
    </row>
    <row r="7945" spans="1:16" x14ac:dyDescent="0.25">
      <c r="A7945">
        <v>10445</v>
      </c>
      <c r="B7945" t="s">
        <v>360</v>
      </c>
      <c r="E7945" t="s">
        <v>8225</v>
      </c>
      <c r="F7945" t="s">
        <v>347</v>
      </c>
      <c r="G7945" t="s">
        <v>264</v>
      </c>
      <c r="H7945" t="s">
        <v>198</v>
      </c>
      <c r="I7945" t="s">
        <v>265</v>
      </c>
      <c r="J7945">
        <v>1975</v>
      </c>
      <c r="K7945">
        <v>981000</v>
      </c>
      <c r="L7945">
        <v>33</v>
      </c>
      <c r="M7945" t="s">
        <v>200</v>
      </c>
      <c r="N7945" t="s">
        <v>364</v>
      </c>
      <c r="O7945" t="s">
        <v>202</v>
      </c>
      <c r="P7945" t="s">
        <v>365</v>
      </c>
    </row>
    <row r="7946" spans="1:16" x14ac:dyDescent="0.25">
      <c r="A7946">
        <v>10446</v>
      </c>
      <c r="B7946" t="s">
        <v>360</v>
      </c>
      <c r="E7946" t="s">
        <v>8226</v>
      </c>
      <c r="F7946" t="s">
        <v>347</v>
      </c>
      <c r="G7946" t="s">
        <v>264</v>
      </c>
      <c r="H7946" t="s">
        <v>198</v>
      </c>
      <c r="I7946" t="s">
        <v>265</v>
      </c>
      <c r="J7946">
        <v>1975</v>
      </c>
      <c r="K7946">
        <v>778000</v>
      </c>
      <c r="L7946">
        <v>33</v>
      </c>
      <c r="M7946" t="s">
        <v>200</v>
      </c>
      <c r="N7946" t="s">
        <v>364</v>
      </c>
      <c r="O7946" t="s">
        <v>202</v>
      </c>
      <c r="P7946" t="s">
        <v>365</v>
      </c>
    </row>
    <row r="7947" spans="1:16" x14ac:dyDescent="0.25">
      <c r="A7947">
        <v>10447</v>
      </c>
      <c r="B7947" t="s">
        <v>360</v>
      </c>
      <c r="E7947" t="s">
        <v>8227</v>
      </c>
      <c r="F7947" t="s">
        <v>347</v>
      </c>
      <c r="G7947" t="s">
        <v>264</v>
      </c>
      <c r="H7947" t="s">
        <v>198</v>
      </c>
      <c r="I7947" t="s">
        <v>265</v>
      </c>
      <c r="J7947">
        <v>1969</v>
      </c>
      <c r="K7947">
        <v>147257</v>
      </c>
      <c r="L7947">
        <v>33</v>
      </c>
      <c r="M7947" t="s">
        <v>200</v>
      </c>
      <c r="N7947" t="s">
        <v>436</v>
      </c>
      <c r="O7947" t="s">
        <v>202</v>
      </c>
      <c r="P7947" t="s">
        <v>8228</v>
      </c>
    </row>
    <row r="7948" spans="1:16" x14ac:dyDescent="0.25">
      <c r="A7948">
        <v>10448</v>
      </c>
      <c r="B7948" t="s">
        <v>360</v>
      </c>
      <c r="E7948" t="s">
        <v>8229</v>
      </c>
      <c r="F7948" t="s">
        <v>347</v>
      </c>
      <c r="G7948" t="s">
        <v>264</v>
      </c>
      <c r="H7948" t="s">
        <v>198</v>
      </c>
      <c r="I7948" t="s">
        <v>265</v>
      </c>
      <c r="J7948">
        <v>1987</v>
      </c>
      <c r="K7948">
        <v>5000</v>
      </c>
      <c r="L7948">
        <v>33</v>
      </c>
      <c r="M7948" t="s">
        <v>200</v>
      </c>
      <c r="N7948" t="s">
        <v>364</v>
      </c>
      <c r="O7948" t="s">
        <v>202</v>
      </c>
      <c r="P7948" t="s">
        <v>365</v>
      </c>
    </row>
    <row r="7949" spans="1:16" x14ac:dyDescent="0.25">
      <c r="A7949">
        <v>10449</v>
      </c>
      <c r="B7949" t="s">
        <v>360</v>
      </c>
      <c r="E7949" t="s">
        <v>8230</v>
      </c>
      <c r="F7949" t="s">
        <v>347</v>
      </c>
      <c r="G7949" t="s">
        <v>264</v>
      </c>
      <c r="H7949" t="s">
        <v>198</v>
      </c>
      <c r="I7949" t="s">
        <v>265</v>
      </c>
      <c r="J7949">
        <v>1965</v>
      </c>
      <c r="K7949">
        <v>5363</v>
      </c>
      <c r="L7949">
        <v>33</v>
      </c>
      <c r="M7949" t="s">
        <v>200</v>
      </c>
      <c r="N7949" t="s">
        <v>436</v>
      </c>
      <c r="O7949" t="s">
        <v>202</v>
      </c>
      <c r="P7949" t="s">
        <v>8231</v>
      </c>
    </row>
    <row r="7950" spans="1:16" x14ac:dyDescent="0.25">
      <c r="A7950">
        <v>10450</v>
      </c>
      <c r="B7950" t="s">
        <v>360</v>
      </c>
      <c r="E7950" t="s">
        <v>8232</v>
      </c>
      <c r="F7950" t="s">
        <v>347</v>
      </c>
      <c r="G7950" t="s">
        <v>264</v>
      </c>
      <c r="H7950" t="s">
        <v>198</v>
      </c>
      <c r="I7950" t="s">
        <v>265</v>
      </c>
      <c r="J7950">
        <v>1987</v>
      </c>
      <c r="K7950">
        <v>704000</v>
      </c>
      <c r="L7950">
        <v>33</v>
      </c>
      <c r="M7950" t="s">
        <v>200</v>
      </c>
      <c r="N7950" t="s">
        <v>364</v>
      </c>
      <c r="O7950" t="s">
        <v>202</v>
      </c>
      <c r="P7950" t="s">
        <v>365</v>
      </c>
    </row>
    <row r="7951" spans="1:16" x14ac:dyDescent="0.25">
      <c r="A7951">
        <v>10451</v>
      </c>
      <c r="B7951" t="s">
        <v>360</v>
      </c>
      <c r="E7951" t="s">
        <v>8233</v>
      </c>
      <c r="F7951" t="s">
        <v>347</v>
      </c>
      <c r="G7951" t="s">
        <v>264</v>
      </c>
      <c r="H7951" t="s">
        <v>198</v>
      </c>
      <c r="I7951" t="s">
        <v>265</v>
      </c>
      <c r="J7951">
        <v>1994</v>
      </c>
      <c r="K7951">
        <v>21000</v>
      </c>
      <c r="L7951">
        <v>33</v>
      </c>
      <c r="M7951" t="s">
        <v>200</v>
      </c>
      <c r="N7951" t="s">
        <v>364</v>
      </c>
      <c r="O7951" t="s">
        <v>202</v>
      </c>
      <c r="P7951" t="s">
        <v>365</v>
      </c>
    </row>
    <row r="7952" spans="1:16" x14ac:dyDescent="0.25">
      <c r="A7952">
        <v>10452</v>
      </c>
      <c r="B7952" t="s">
        <v>360</v>
      </c>
      <c r="E7952" t="s">
        <v>8234</v>
      </c>
      <c r="F7952" t="s">
        <v>347</v>
      </c>
      <c r="G7952" t="s">
        <v>264</v>
      </c>
      <c r="H7952" t="s">
        <v>198</v>
      </c>
      <c r="I7952" t="s">
        <v>265</v>
      </c>
      <c r="J7952">
        <v>1982</v>
      </c>
      <c r="K7952">
        <v>1307000</v>
      </c>
      <c r="L7952">
        <v>33</v>
      </c>
      <c r="M7952" t="s">
        <v>200</v>
      </c>
      <c r="N7952" t="s">
        <v>364</v>
      </c>
      <c r="O7952" t="s">
        <v>202</v>
      </c>
      <c r="P7952" t="s">
        <v>365</v>
      </c>
    </row>
    <row r="7953" spans="1:16" x14ac:dyDescent="0.25">
      <c r="A7953">
        <v>10453</v>
      </c>
      <c r="B7953" t="s">
        <v>360</v>
      </c>
      <c r="E7953" t="s">
        <v>8235</v>
      </c>
      <c r="F7953" t="s">
        <v>347</v>
      </c>
      <c r="G7953" t="s">
        <v>264</v>
      </c>
      <c r="H7953" t="s">
        <v>198</v>
      </c>
      <c r="I7953" t="s">
        <v>265</v>
      </c>
      <c r="J7953">
        <v>1982</v>
      </c>
      <c r="K7953">
        <v>136000</v>
      </c>
      <c r="L7953">
        <v>33</v>
      </c>
      <c r="M7953" t="s">
        <v>200</v>
      </c>
      <c r="N7953" t="s">
        <v>467</v>
      </c>
      <c r="O7953" t="s">
        <v>202</v>
      </c>
      <c r="P7953" t="s">
        <v>365</v>
      </c>
    </row>
    <row r="7954" spans="1:16" x14ac:dyDescent="0.25">
      <c r="A7954">
        <v>10454</v>
      </c>
      <c r="B7954" t="s">
        <v>360</v>
      </c>
      <c r="E7954" t="s">
        <v>8236</v>
      </c>
      <c r="F7954" t="s">
        <v>347</v>
      </c>
      <c r="G7954" t="s">
        <v>264</v>
      </c>
      <c r="H7954" t="s">
        <v>198</v>
      </c>
      <c r="I7954" t="s">
        <v>265</v>
      </c>
      <c r="J7954">
        <v>1967</v>
      </c>
      <c r="K7954">
        <v>32522</v>
      </c>
      <c r="L7954">
        <v>33</v>
      </c>
      <c r="M7954" t="s">
        <v>200</v>
      </c>
      <c r="N7954" t="s">
        <v>436</v>
      </c>
      <c r="O7954" t="s">
        <v>202</v>
      </c>
      <c r="P7954" t="s">
        <v>8237</v>
      </c>
    </row>
    <row r="7955" spans="1:16" x14ac:dyDescent="0.25">
      <c r="A7955">
        <v>10455</v>
      </c>
      <c r="B7955" t="s">
        <v>360</v>
      </c>
      <c r="E7955" t="s">
        <v>8238</v>
      </c>
      <c r="F7955" t="s">
        <v>347</v>
      </c>
      <c r="G7955" t="s">
        <v>264</v>
      </c>
      <c r="H7955" t="s">
        <v>198</v>
      </c>
      <c r="I7955" t="s">
        <v>265</v>
      </c>
      <c r="J7955">
        <v>1975</v>
      </c>
      <c r="K7955">
        <v>37000</v>
      </c>
      <c r="L7955">
        <v>33</v>
      </c>
      <c r="M7955" t="s">
        <v>200</v>
      </c>
      <c r="N7955" t="s">
        <v>364</v>
      </c>
      <c r="O7955" t="s">
        <v>202</v>
      </c>
      <c r="P7955" t="s">
        <v>365</v>
      </c>
    </row>
    <row r="7956" spans="1:16" x14ac:dyDescent="0.25">
      <c r="A7956">
        <v>10456</v>
      </c>
      <c r="B7956" t="s">
        <v>360</v>
      </c>
      <c r="E7956" t="s">
        <v>8239</v>
      </c>
      <c r="F7956" t="s">
        <v>347</v>
      </c>
      <c r="G7956" t="s">
        <v>264</v>
      </c>
      <c r="H7956" t="s">
        <v>198</v>
      </c>
      <c r="I7956" t="s">
        <v>265</v>
      </c>
      <c r="J7956">
        <v>1974</v>
      </c>
      <c r="K7956">
        <v>31977</v>
      </c>
      <c r="L7956">
        <v>33</v>
      </c>
      <c r="M7956" t="s">
        <v>200</v>
      </c>
      <c r="N7956" t="s">
        <v>436</v>
      </c>
      <c r="O7956" t="s">
        <v>202</v>
      </c>
      <c r="P7956" t="s">
        <v>8240</v>
      </c>
    </row>
    <row r="7957" spans="1:16" x14ac:dyDescent="0.25">
      <c r="A7957">
        <v>10457</v>
      </c>
      <c r="B7957" t="s">
        <v>360</v>
      </c>
      <c r="E7957" t="s">
        <v>8241</v>
      </c>
      <c r="F7957" t="s">
        <v>347</v>
      </c>
      <c r="G7957" t="s">
        <v>264</v>
      </c>
      <c r="H7957" t="s">
        <v>198</v>
      </c>
      <c r="I7957" t="s">
        <v>265</v>
      </c>
      <c r="J7957">
        <v>1981</v>
      </c>
      <c r="K7957">
        <v>793000</v>
      </c>
      <c r="L7957">
        <v>33</v>
      </c>
      <c r="M7957" t="s">
        <v>200</v>
      </c>
      <c r="N7957" t="s">
        <v>364</v>
      </c>
      <c r="O7957" t="s">
        <v>202</v>
      </c>
      <c r="P7957" t="s">
        <v>365</v>
      </c>
    </row>
    <row r="7958" spans="1:16" x14ac:dyDescent="0.25">
      <c r="A7958">
        <v>10458</v>
      </c>
      <c r="B7958" t="s">
        <v>360</v>
      </c>
      <c r="E7958" t="s">
        <v>8242</v>
      </c>
      <c r="F7958" t="s">
        <v>347</v>
      </c>
      <c r="G7958" t="s">
        <v>264</v>
      </c>
      <c r="H7958" t="s">
        <v>198</v>
      </c>
      <c r="I7958" t="s">
        <v>265</v>
      </c>
      <c r="J7958">
        <v>1981</v>
      </c>
      <c r="K7958">
        <v>465000</v>
      </c>
      <c r="L7958">
        <v>33</v>
      </c>
      <c r="M7958" t="s">
        <v>200</v>
      </c>
      <c r="N7958" t="s">
        <v>364</v>
      </c>
      <c r="O7958" t="s">
        <v>202</v>
      </c>
      <c r="P7958" t="s">
        <v>365</v>
      </c>
    </row>
    <row r="7959" spans="1:16" x14ac:dyDescent="0.25">
      <c r="A7959">
        <v>10459</v>
      </c>
      <c r="B7959" t="s">
        <v>360</v>
      </c>
      <c r="E7959" t="s">
        <v>8243</v>
      </c>
      <c r="F7959" t="s">
        <v>347</v>
      </c>
      <c r="G7959" t="s">
        <v>264</v>
      </c>
      <c r="H7959" t="s">
        <v>198</v>
      </c>
      <c r="I7959" t="s">
        <v>265</v>
      </c>
      <c r="J7959">
        <v>1979</v>
      </c>
      <c r="K7959">
        <v>349000</v>
      </c>
      <c r="L7959">
        <v>33</v>
      </c>
      <c r="M7959" t="s">
        <v>200</v>
      </c>
      <c r="N7959" t="s">
        <v>364</v>
      </c>
      <c r="O7959" t="s">
        <v>202</v>
      </c>
      <c r="P7959" t="s">
        <v>365</v>
      </c>
    </row>
    <row r="7960" spans="1:16" x14ac:dyDescent="0.25">
      <c r="A7960">
        <v>10460</v>
      </c>
      <c r="B7960" t="s">
        <v>360</v>
      </c>
      <c r="E7960" t="s">
        <v>8244</v>
      </c>
      <c r="F7960" t="s">
        <v>347</v>
      </c>
      <c r="G7960" t="s">
        <v>264</v>
      </c>
      <c r="H7960" t="s">
        <v>198</v>
      </c>
      <c r="I7960" t="s">
        <v>265</v>
      </c>
      <c r="J7960">
        <v>1979</v>
      </c>
      <c r="K7960">
        <v>373000</v>
      </c>
      <c r="L7960">
        <v>33</v>
      </c>
      <c r="M7960" t="s">
        <v>200</v>
      </c>
      <c r="N7960" t="s">
        <v>364</v>
      </c>
      <c r="O7960" t="s">
        <v>202</v>
      </c>
      <c r="P7960" t="s">
        <v>365</v>
      </c>
    </row>
    <row r="7961" spans="1:16" x14ac:dyDescent="0.25">
      <c r="A7961">
        <v>10461</v>
      </c>
      <c r="B7961" t="s">
        <v>360</v>
      </c>
      <c r="E7961" t="s">
        <v>8245</v>
      </c>
      <c r="F7961" t="s">
        <v>347</v>
      </c>
      <c r="G7961" t="s">
        <v>264</v>
      </c>
      <c r="H7961" t="s">
        <v>198</v>
      </c>
      <c r="I7961" t="s">
        <v>265</v>
      </c>
      <c r="J7961">
        <v>1986</v>
      </c>
      <c r="K7961">
        <v>983000</v>
      </c>
      <c r="L7961">
        <v>33</v>
      </c>
      <c r="M7961" t="s">
        <v>200</v>
      </c>
      <c r="N7961" t="s">
        <v>364</v>
      </c>
      <c r="O7961" t="s">
        <v>202</v>
      </c>
      <c r="P7961" t="s">
        <v>365</v>
      </c>
    </row>
    <row r="7962" spans="1:16" x14ac:dyDescent="0.25">
      <c r="A7962">
        <v>10462</v>
      </c>
      <c r="B7962" t="s">
        <v>360</v>
      </c>
      <c r="E7962" t="s">
        <v>8246</v>
      </c>
      <c r="F7962" t="s">
        <v>347</v>
      </c>
      <c r="G7962" t="s">
        <v>264</v>
      </c>
      <c r="H7962" t="s">
        <v>198</v>
      </c>
      <c r="I7962" t="s">
        <v>265</v>
      </c>
      <c r="J7962">
        <v>1901</v>
      </c>
      <c r="K7962">
        <v>16</v>
      </c>
      <c r="L7962">
        <v>33</v>
      </c>
      <c r="M7962" t="s">
        <v>200</v>
      </c>
      <c r="N7962" t="s">
        <v>383</v>
      </c>
      <c r="O7962" t="s">
        <v>202</v>
      </c>
      <c r="P7962" t="s">
        <v>8247</v>
      </c>
    </row>
    <row r="7963" spans="1:16" x14ac:dyDescent="0.25">
      <c r="A7963">
        <v>10463</v>
      </c>
      <c r="B7963" t="s">
        <v>360</v>
      </c>
      <c r="E7963" t="s">
        <v>8248</v>
      </c>
      <c r="F7963" t="s">
        <v>347</v>
      </c>
      <c r="G7963" t="s">
        <v>264</v>
      </c>
      <c r="H7963" t="s">
        <v>198</v>
      </c>
      <c r="I7963" t="s">
        <v>265</v>
      </c>
      <c r="J7963">
        <v>1994</v>
      </c>
      <c r="K7963">
        <v>21</v>
      </c>
      <c r="L7963">
        <v>33</v>
      </c>
      <c r="M7963" t="s">
        <v>200</v>
      </c>
      <c r="N7963" t="s">
        <v>383</v>
      </c>
      <c r="O7963" t="s">
        <v>202</v>
      </c>
      <c r="P7963" t="s">
        <v>8249</v>
      </c>
    </row>
    <row r="7964" spans="1:16" x14ac:dyDescent="0.25">
      <c r="A7964">
        <v>10464</v>
      </c>
      <c r="B7964" t="s">
        <v>360</v>
      </c>
      <c r="E7964" t="s">
        <v>8250</v>
      </c>
      <c r="F7964" t="s">
        <v>347</v>
      </c>
      <c r="G7964" t="s">
        <v>264</v>
      </c>
      <c r="H7964" t="s">
        <v>198</v>
      </c>
      <c r="I7964" t="s">
        <v>265</v>
      </c>
      <c r="J7964">
        <v>1914</v>
      </c>
      <c r="K7964">
        <v>29</v>
      </c>
      <c r="L7964">
        <v>33</v>
      </c>
      <c r="M7964" t="s">
        <v>200</v>
      </c>
      <c r="N7964" t="s">
        <v>383</v>
      </c>
      <c r="O7964" t="s">
        <v>202</v>
      </c>
      <c r="P7964" t="s">
        <v>8251</v>
      </c>
    </row>
    <row r="7965" spans="1:16" x14ac:dyDescent="0.25">
      <c r="A7965">
        <v>10465</v>
      </c>
      <c r="B7965" t="s">
        <v>360</v>
      </c>
      <c r="E7965" t="s">
        <v>8252</v>
      </c>
      <c r="F7965" t="s">
        <v>347</v>
      </c>
      <c r="G7965" t="s">
        <v>264</v>
      </c>
      <c r="H7965" t="s">
        <v>198</v>
      </c>
      <c r="I7965" t="s">
        <v>265</v>
      </c>
      <c r="J7965">
        <v>1914</v>
      </c>
      <c r="K7965">
        <v>315</v>
      </c>
      <c r="L7965">
        <v>33</v>
      </c>
      <c r="M7965" t="s">
        <v>200</v>
      </c>
      <c r="N7965" t="s">
        <v>383</v>
      </c>
      <c r="O7965" t="s">
        <v>202</v>
      </c>
      <c r="P7965" t="s">
        <v>8253</v>
      </c>
    </row>
    <row r="7966" spans="1:16" x14ac:dyDescent="0.25">
      <c r="A7966">
        <v>10466</v>
      </c>
      <c r="B7966" t="s">
        <v>360</v>
      </c>
      <c r="E7966" t="s">
        <v>8254</v>
      </c>
      <c r="F7966" t="s">
        <v>347</v>
      </c>
      <c r="G7966" t="s">
        <v>264</v>
      </c>
      <c r="H7966" t="s">
        <v>198</v>
      </c>
      <c r="I7966" t="s">
        <v>265</v>
      </c>
      <c r="J7966">
        <v>1914</v>
      </c>
      <c r="K7966">
        <v>320</v>
      </c>
      <c r="L7966">
        <v>33</v>
      </c>
      <c r="M7966" t="s">
        <v>200</v>
      </c>
      <c r="N7966" t="s">
        <v>383</v>
      </c>
      <c r="O7966" t="s">
        <v>202</v>
      </c>
      <c r="P7966" t="s">
        <v>8255</v>
      </c>
    </row>
    <row r="7967" spans="1:16" x14ac:dyDescent="0.25">
      <c r="A7967">
        <v>10467</v>
      </c>
      <c r="B7967" t="s">
        <v>360</v>
      </c>
      <c r="E7967" t="s">
        <v>8256</v>
      </c>
      <c r="F7967" t="s">
        <v>347</v>
      </c>
      <c r="G7967" t="s">
        <v>264</v>
      </c>
      <c r="H7967" t="s">
        <v>198</v>
      </c>
      <c r="I7967" t="s">
        <v>265</v>
      </c>
      <c r="J7967">
        <v>1914</v>
      </c>
      <c r="K7967">
        <v>24</v>
      </c>
      <c r="L7967">
        <v>33</v>
      </c>
      <c r="M7967" t="s">
        <v>200</v>
      </c>
      <c r="N7967" t="s">
        <v>383</v>
      </c>
      <c r="O7967" t="s">
        <v>202</v>
      </c>
      <c r="P7967" t="s">
        <v>8257</v>
      </c>
    </row>
    <row r="7968" spans="1:16" x14ac:dyDescent="0.25">
      <c r="A7968">
        <v>10468</v>
      </c>
      <c r="B7968" t="s">
        <v>360</v>
      </c>
      <c r="E7968" t="s">
        <v>8258</v>
      </c>
      <c r="F7968" t="s">
        <v>347</v>
      </c>
      <c r="G7968" t="s">
        <v>264</v>
      </c>
      <c r="H7968" t="s">
        <v>198</v>
      </c>
      <c r="I7968" t="s">
        <v>265</v>
      </c>
      <c r="J7968">
        <v>1971</v>
      </c>
      <c r="K7968">
        <v>277000</v>
      </c>
      <c r="L7968">
        <v>33</v>
      </c>
      <c r="M7968" t="s">
        <v>200</v>
      </c>
      <c r="N7968" t="s">
        <v>364</v>
      </c>
      <c r="O7968" t="s">
        <v>202</v>
      </c>
      <c r="P7968" t="s">
        <v>365</v>
      </c>
    </row>
    <row r="7969" spans="1:16" x14ac:dyDescent="0.25">
      <c r="A7969">
        <v>10469</v>
      </c>
      <c r="B7969" t="s">
        <v>360</v>
      </c>
      <c r="E7969" t="s">
        <v>8259</v>
      </c>
      <c r="F7969" t="s">
        <v>347</v>
      </c>
      <c r="G7969" t="s">
        <v>264</v>
      </c>
      <c r="H7969" t="s">
        <v>198</v>
      </c>
      <c r="I7969" t="s">
        <v>265</v>
      </c>
      <c r="J7969">
        <v>1968</v>
      </c>
      <c r="K7969">
        <v>206000</v>
      </c>
      <c r="L7969">
        <v>33</v>
      </c>
      <c r="M7969" t="s">
        <v>200</v>
      </c>
      <c r="N7969" t="s">
        <v>364</v>
      </c>
      <c r="O7969" t="s">
        <v>202</v>
      </c>
      <c r="P7969" t="s">
        <v>365</v>
      </c>
    </row>
    <row r="7970" spans="1:16" x14ac:dyDescent="0.25">
      <c r="A7970">
        <v>10470</v>
      </c>
      <c r="B7970" t="s">
        <v>360</v>
      </c>
      <c r="E7970" t="s">
        <v>8260</v>
      </c>
      <c r="F7970" t="s">
        <v>347</v>
      </c>
      <c r="G7970" t="s">
        <v>264</v>
      </c>
      <c r="H7970" t="s">
        <v>198</v>
      </c>
      <c r="I7970" t="s">
        <v>265</v>
      </c>
      <c r="J7970">
        <v>1917</v>
      </c>
      <c r="K7970">
        <v>1250</v>
      </c>
      <c r="L7970">
        <v>33</v>
      </c>
      <c r="M7970" t="s">
        <v>200</v>
      </c>
      <c r="N7970" t="s">
        <v>436</v>
      </c>
      <c r="O7970" t="s">
        <v>202</v>
      </c>
      <c r="P7970" t="s">
        <v>8261</v>
      </c>
    </row>
    <row r="7971" spans="1:16" x14ac:dyDescent="0.25">
      <c r="A7971">
        <v>10471</v>
      </c>
      <c r="B7971" t="s">
        <v>360</v>
      </c>
      <c r="E7971" t="s">
        <v>8260</v>
      </c>
      <c r="F7971" t="s">
        <v>347</v>
      </c>
      <c r="G7971" t="s">
        <v>264</v>
      </c>
      <c r="H7971" t="s">
        <v>198</v>
      </c>
      <c r="I7971" t="s">
        <v>265</v>
      </c>
      <c r="J7971">
        <v>1917</v>
      </c>
      <c r="K7971">
        <v>1250</v>
      </c>
      <c r="L7971">
        <v>33</v>
      </c>
      <c r="M7971" t="s">
        <v>200</v>
      </c>
      <c r="N7971" t="s">
        <v>436</v>
      </c>
      <c r="O7971" t="s">
        <v>202</v>
      </c>
      <c r="P7971" t="s">
        <v>8261</v>
      </c>
    </row>
    <row r="7972" spans="1:16" x14ac:dyDescent="0.25">
      <c r="A7972">
        <v>10472</v>
      </c>
      <c r="B7972" t="s">
        <v>360</v>
      </c>
      <c r="E7972" t="s">
        <v>8262</v>
      </c>
      <c r="F7972" t="s">
        <v>347</v>
      </c>
      <c r="G7972" t="s">
        <v>264</v>
      </c>
      <c r="H7972" t="s">
        <v>198</v>
      </c>
      <c r="I7972" t="s">
        <v>265</v>
      </c>
      <c r="J7972">
        <v>1978</v>
      </c>
      <c r="K7972">
        <v>15229</v>
      </c>
      <c r="L7972">
        <v>33</v>
      </c>
      <c r="M7972" t="s">
        <v>200</v>
      </c>
      <c r="N7972" t="s">
        <v>436</v>
      </c>
      <c r="O7972" t="s">
        <v>202</v>
      </c>
      <c r="P7972" t="s">
        <v>8263</v>
      </c>
    </row>
    <row r="7973" spans="1:16" x14ac:dyDescent="0.25">
      <c r="A7973">
        <v>10473</v>
      </c>
      <c r="B7973" t="s">
        <v>360</v>
      </c>
      <c r="E7973" t="s">
        <v>8264</v>
      </c>
      <c r="F7973" t="s">
        <v>347</v>
      </c>
      <c r="G7973" t="s">
        <v>264</v>
      </c>
      <c r="H7973" t="s">
        <v>198</v>
      </c>
      <c r="I7973" t="s">
        <v>265</v>
      </c>
      <c r="J7973">
        <v>1978</v>
      </c>
      <c r="K7973">
        <v>19708</v>
      </c>
      <c r="L7973">
        <v>33</v>
      </c>
      <c r="M7973" t="s">
        <v>200</v>
      </c>
      <c r="N7973" t="s">
        <v>436</v>
      </c>
      <c r="O7973" t="s">
        <v>202</v>
      </c>
      <c r="P7973" t="s">
        <v>8265</v>
      </c>
    </row>
    <row r="7974" spans="1:16" x14ac:dyDescent="0.25">
      <c r="A7974">
        <v>10474</v>
      </c>
      <c r="B7974" t="s">
        <v>360</v>
      </c>
      <c r="E7974" t="s">
        <v>8266</v>
      </c>
      <c r="F7974" t="s">
        <v>347</v>
      </c>
      <c r="G7974" t="s">
        <v>264</v>
      </c>
      <c r="H7974" t="s">
        <v>198</v>
      </c>
      <c r="I7974" t="s">
        <v>265</v>
      </c>
      <c r="J7974">
        <v>1978</v>
      </c>
      <c r="K7974">
        <v>14123</v>
      </c>
      <c r="L7974">
        <v>33</v>
      </c>
      <c r="M7974" t="s">
        <v>200</v>
      </c>
      <c r="N7974" t="s">
        <v>436</v>
      </c>
      <c r="O7974" t="s">
        <v>202</v>
      </c>
      <c r="P7974" t="s">
        <v>8267</v>
      </c>
    </row>
    <row r="7975" spans="1:16" x14ac:dyDescent="0.25">
      <c r="A7975">
        <v>10475</v>
      </c>
      <c r="B7975" t="s">
        <v>360</v>
      </c>
      <c r="E7975" t="s">
        <v>8268</v>
      </c>
      <c r="F7975" t="s">
        <v>347</v>
      </c>
      <c r="G7975" t="s">
        <v>264</v>
      </c>
      <c r="H7975" t="s">
        <v>198</v>
      </c>
      <c r="I7975" t="s">
        <v>265</v>
      </c>
      <c r="J7975">
        <v>1956</v>
      </c>
      <c r="K7975">
        <v>1651000</v>
      </c>
      <c r="L7975">
        <v>33</v>
      </c>
      <c r="M7975" t="s">
        <v>200</v>
      </c>
      <c r="N7975" t="s">
        <v>364</v>
      </c>
      <c r="O7975" t="s">
        <v>202</v>
      </c>
      <c r="P7975" t="s">
        <v>365</v>
      </c>
    </row>
    <row r="7976" spans="1:16" x14ac:dyDescent="0.25">
      <c r="A7976">
        <v>10476</v>
      </c>
      <c r="B7976" t="s">
        <v>360</v>
      </c>
      <c r="E7976" t="s">
        <v>8269</v>
      </c>
      <c r="F7976" t="s">
        <v>347</v>
      </c>
      <c r="G7976" t="s">
        <v>264</v>
      </c>
      <c r="H7976" t="s">
        <v>198</v>
      </c>
      <c r="I7976" t="s">
        <v>265</v>
      </c>
      <c r="J7976">
        <v>1959</v>
      </c>
      <c r="K7976">
        <v>207</v>
      </c>
      <c r="L7976">
        <v>33</v>
      </c>
      <c r="M7976" t="s">
        <v>200</v>
      </c>
      <c r="N7976" t="s">
        <v>383</v>
      </c>
      <c r="O7976" t="s">
        <v>202</v>
      </c>
      <c r="P7976" t="s">
        <v>1880</v>
      </c>
    </row>
    <row r="7977" spans="1:16" x14ac:dyDescent="0.25">
      <c r="A7977">
        <v>10477</v>
      </c>
      <c r="B7977" t="s">
        <v>360</v>
      </c>
      <c r="E7977" t="s">
        <v>8270</v>
      </c>
      <c r="F7977" t="s">
        <v>347</v>
      </c>
      <c r="G7977" t="s">
        <v>264</v>
      </c>
      <c r="H7977" t="s">
        <v>198</v>
      </c>
      <c r="I7977" t="s">
        <v>265</v>
      </c>
      <c r="J7977">
        <v>1968</v>
      </c>
      <c r="K7977">
        <v>173</v>
      </c>
      <c r="L7977">
        <v>33</v>
      </c>
      <c r="M7977" t="s">
        <v>200</v>
      </c>
      <c r="N7977" t="s">
        <v>383</v>
      </c>
      <c r="O7977" t="s">
        <v>202</v>
      </c>
      <c r="P7977" t="s">
        <v>1880</v>
      </c>
    </row>
    <row r="7978" spans="1:16" x14ac:dyDescent="0.25">
      <c r="A7978">
        <v>10478</v>
      </c>
      <c r="B7978" t="s">
        <v>360</v>
      </c>
      <c r="E7978" t="s">
        <v>8271</v>
      </c>
      <c r="F7978" t="s">
        <v>347</v>
      </c>
      <c r="G7978" t="s">
        <v>264</v>
      </c>
      <c r="H7978" t="s">
        <v>198</v>
      </c>
      <c r="I7978" t="s">
        <v>265</v>
      </c>
      <c r="J7978">
        <v>1987</v>
      </c>
      <c r="K7978">
        <v>1846</v>
      </c>
      <c r="L7978">
        <v>33</v>
      </c>
      <c r="M7978" t="s">
        <v>200</v>
      </c>
      <c r="N7978" t="s">
        <v>383</v>
      </c>
      <c r="O7978" t="s">
        <v>202</v>
      </c>
      <c r="P7978" t="s">
        <v>8272</v>
      </c>
    </row>
    <row r="7979" spans="1:16" x14ac:dyDescent="0.25">
      <c r="A7979">
        <v>10479</v>
      </c>
      <c r="B7979" t="s">
        <v>360</v>
      </c>
      <c r="E7979" t="s">
        <v>8273</v>
      </c>
      <c r="F7979" t="s">
        <v>347</v>
      </c>
      <c r="G7979" t="s">
        <v>264</v>
      </c>
      <c r="H7979" t="s">
        <v>198</v>
      </c>
      <c r="I7979" t="s">
        <v>265</v>
      </c>
      <c r="J7979">
        <v>1953</v>
      </c>
      <c r="K7979">
        <v>4904</v>
      </c>
      <c r="L7979">
        <v>33</v>
      </c>
      <c r="M7979" t="s">
        <v>200</v>
      </c>
      <c r="N7979" t="s">
        <v>383</v>
      </c>
      <c r="O7979" t="s">
        <v>202</v>
      </c>
      <c r="P7979" t="s">
        <v>8274</v>
      </c>
    </row>
    <row r="7980" spans="1:16" x14ac:dyDescent="0.25">
      <c r="A7980">
        <v>10480</v>
      </c>
      <c r="B7980" t="s">
        <v>360</v>
      </c>
      <c r="E7980" t="s">
        <v>8275</v>
      </c>
      <c r="F7980" t="s">
        <v>347</v>
      </c>
      <c r="G7980" t="s">
        <v>264</v>
      </c>
      <c r="H7980" t="s">
        <v>198</v>
      </c>
      <c r="I7980" t="s">
        <v>265</v>
      </c>
      <c r="J7980">
        <v>1924</v>
      </c>
      <c r="K7980">
        <v>239</v>
      </c>
      <c r="L7980">
        <v>33</v>
      </c>
      <c r="M7980" t="s">
        <v>200</v>
      </c>
      <c r="N7980" t="s">
        <v>383</v>
      </c>
      <c r="O7980" t="s">
        <v>202</v>
      </c>
      <c r="P7980" t="s">
        <v>8276</v>
      </c>
    </row>
    <row r="7981" spans="1:16" x14ac:dyDescent="0.25">
      <c r="A7981">
        <v>10481</v>
      </c>
      <c r="B7981" t="s">
        <v>360</v>
      </c>
      <c r="E7981" t="s">
        <v>8277</v>
      </c>
      <c r="F7981" t="s">
        <v>347</v>
      </c>
      <c r="G7981" t="s">
        <v>264</v>
      </c>
      <c r="H7981" t="s">
        <v>198</v>
      </c>
      <c r="I7981" t="s">
        <v>265</v>
      </c>
      <c r="J7981">
        <v>1988</v>
      </c>
      <c r="K7981">
        <v>22826</v>
      </c>
      <c r="L7981">
        <v>33</v>
      </c>
      <c r="M7981" t="s">
        <v>200</v>
      </c>
      <c r="N7981" t="s">
        <v>383</v>
      </c>
      <c r="O7981" t="s">
        <v>202</v>
      </c>
      <c r="P7981" t="s">
        <v>8278</v>
      </c>
    </row>
    <row r="7982" spans="1:16" x14ac:dyDescent="0.25">
      <c r="A7982">
        <v>10482</v>
      </c>
      <c r="B7982" t="s">
        <v>360</v>
      </c>
      <c r="E7982" t="s">
        <v>8279</v>
      </c>
      <c r="F7982" t="s">
        <v>347</v>
      </c>
      <c r="G7982" t="s">
        <v>264</v>
      </c>
      <c r="H7982" t="s">
        <v>198</v>
      </c>
      <c r="I7982" t="s">
        <v>265</v>
      </c>
      <c r="J7982">
        <v>1987</v>
      </c>
      <c r="K7982">
        <v>1143</v>
      </c>
      <c r="L7982">
        <v>33</v>
      </c>
      <c r="M7982" t="s">
        <v>200</v>
      </c>
      <c r="N7982" t="s">
        <v>383</v>
      </c>
      <c r="O7982" t="s">
        <v>202</v>
      </c>
      <c r="P7982" t="s">
        <v>8280</v>
      </c>
    </row>
    <row r="7983" spans="1:16" x14ac:dyDescent="0.25">
      <c r="A7983">
        <v>10483</v>
      </c>
      <c r="B7983" t="s">
        <v>360</v>
      </c>
      <c r="E7983" t="s">
        <v>8281</v>
      </c>
      <c r="F7983" t="s">
        <v>347</v>
      </c>
      <c r="G7983" t="s">
        <v>264</v>
      </c>
      <c r="H7983" t="s">
        <v>198</v>
      </c>
      <c r="I7983" t="s">
        <v>265</v>
      </c>
      <c r="J7983">
        <v>1958</v>
      </c>
      <c r="K7983">
        <v>423</v>
      </c>
      <c r="L7983">
        <v>33</v>
      </c>
      <c r="M7983" t="s">
        <v>200</v>
      </c>
      <c r="N7983" t="s">
        <v>383</v>
      </c>
      <c r="O7983" t="s">
        <v>202</v>
      </c>
      <c r="P7983" t="s">
        <v>8282</v>
      </c>
    </row>
    <row r="7984" spans="1:16" x14ac:dyDescent="0.25">
      <c r="A7984">
        <v>10484</v>
      </c>
      <c r="B7984" t="s">
        <v>360</v>
      </c>
      <c r="E7984" t="s">
        <v>8283</v>
      </c>
      <c r="F7984" t="s">
        <v>347</v>
      </c>
      <c r="G7984" t="s">
        <v>264</v>
      </c>
      <c r="H7984" t="s">
        <v>198</v>
      </c>
      <c r="I7984" t="s">
        <v>265</v>
      </c>
      <c r="J7984">
        <v>1920</v>
      </c>
      <c r="K7984">
        <v>12865</v>
      </c>
      <c r="L7984">
        <v>33</v>
      </c>
      <c r="M7984" t="s">
        <v>200</v>
      </c>
      <c r="N7984" t="s">
        <v>8284</v>
      </c>
      <c r="O7984" t="s">
        <v>202</v>
      </c>
      <c r="P7984" t="s">
        <v>8285</v>
      </c>
    </row>
    <row r="7985" spans="1:16" x14ac:dyDescent="0.25">
      <c r="A7985">
        <v>10485</v>
      </c>
      <c r="B7985" t="s">
        <v>360</v>
      </c>
      <c r="E7985" t="s">
        <v>8286</v>
      </c>
      <c r="F7985" t="s">
        <v>347</v>
      </c>
      <c r="G7985" t="s">
        <v>264</v>
      </c>
      <c r="H7985" t="s">
        <v>198</v>
      </c>
      <c r="I7985" t="s">
        <v>265</v>
      </c>
      <c r="J7985">
        <v>1986</v>
      </c>
      <c r="K7985">
        <v>738</v>
      </c>
      <c r="L7985">
        <v>33</v>
      </c>
      <c r="M7985" t="s">
        <v>200</v>
      </c>
      <c r="N7985" t="s">
        <v>383</v>
      </c>
      <c r="O7985" t="s">
        <v>202</v>
      </c>
      <c r="P7985" t="s">
        <v>8287</v>
      </c>
    </row>
    <row r="7986" spans="1:16" x14ac:dyDescent="0.25">
      <c r="A7986">
        <v>10486</v>
      </c>
      <c r="B7986" t="s">
        <v>360</v>
      </c>
      <c r="E7986" t="s">
        <v>8288</v>
      </c>
      <c r="F7986" t="s">
        <v>347</v>
      </c>
      <c r="G7986" t="s">
        <v>264</v>
      </c>
      <c r="H7986" t="s">
        <v>198</v>
      </c>
      <c r="I7986" t="s">
        <v>265</v>
      </c>
      <c r="J7986">
        <v>1920</v>
      </c>
      <c r="K7986">
        <v>127022</v>
      </c>
      <c r="L7986">
        <v>33</v>
      </c>
      <c r="M7986" t="s">
        <v>200</v>
      </c>
      <c r="N7986" t="s">
        <v>8284</v>
      </c>
      <c r="O7986" t="s">
        <v>202</v>
      </c>
      <c r="P7986" t="s">
        <v>8289</v>
      </c>
    </row>
    <row r="7987" spans="1:16" x14ac:dyDescent="0.25">
      <c r="A7987">
        <v>10487</v>
      </c>
      <c r="B7987" t="s">
        <v>360</v>
      </c>
      <c r="E7987" t="s">
        <v>8290</v>
      </c>
      <c r="F7987" t="s">
        <v>347</v>
      </c>
      <c r="G7987" t="s">
        <v>264</v>
      </c>
      <c r="H7987" t="s">
        <v>198</v>
      </c>
      <c r="I7987" t="s">
        <v>265</v>
      </c>
      <c r="J7987">
        <v>1967</v>
      </c>
      <c r="K7987">
        <v>607</v>
      </c>
      <c r="L7987">
        <v>33</v>
      </c>
      <c r="M7987" t="s">
        <v>200</v>
      </c>
      <c r="N7987" t="s">
        <v>383</v>
      </c>
      <c r="O7987" t="s">
        <v>202</v>
      </c>
      <c r="P7987" t="s">
        <v>8291</v>
      </c>
    </row>
    <row r="7988" spans="1:16" x14ac:dyDescent="0.25">
      <c r="A7988">
        <v>10488</v>
      </c>
      <c r="B7988" t="s">
        <v>360</v>
      </c>
      <c r="E7988" t="s">
        <v>8292</v>
      </c>
      <c r="F7988" t="s">
        <v>347</v>
      </c>
      <c r="G7988" t="s">
        <v>264</v>
      </c>
      <c r="H7988" t="s">
        <v>198</v>
      </c>
      <c r="I7988" t="s">
        <v>265</v>
      </c>
      <c r="J7988">
        <v>1958</v>
      </c>
      <c r="K7988">
        <v>2301</v>
      </c>
      <c r="L7988">
        <v>33</v>
      </c>
      <c r="M7988" t="s">
        <v>200</v>
      </c>
      <c r="N7988" t="s">
        <v>383</v>
      </c>
      <c r="O7988" t="s">
        <v>202</v>
      </c>
      <c r="P7988" t="s">
        <v>8293</v>
      </c>
    </row>
    <row r="7989" spans="1:16" x14ac:dyDescent="0.25">
      <c r="A7989">
        <v>10489</v>
      </c>
      <c r="B7989" t="s">
        <v>360</v>
      </c>
      <c r="E7989" t="s">
        <v>8294</v>
      </c>
      <c r="F7989" t="s">
        <v>347</v>
      </c>
      <c r="G7989" t="s">
        <v>264</v>
      </c>
      <c r="H7989" t="s">
        <v>198</v>
      </c>
      <c r="I7989" t="s">
        <v>265</v>
      </c>
      <c r="J7989">
        <v>1987</v>
      </c>
      <c r="K7989">
        <v>892</v>
      </c>
      <c r="L7989">
        <v>33</v>
      </c>
      <c r="M7989" t="s">
        <v>200</v>
      </c>
      <c r="N7989" t="s">
        <v>383</v>
      </c>
      <c r="O7989" t="s">
        <v>202</v>
      </c>
      <c r="P7989" t="s">
        <v>8295</v>
      </c>
    </row>
    <row r="7990" spans="1:16" x14ac:dyDescent="0.25">
      <c r="A7990">
        <v>10490</v>
      </c>
      <c r="B7990" t="s">
        <v>360</v>
      </c>
      <c r="E7990" t="s">
        <v>8296</v>
      </c>
      <c r="F7990" t="s">
        <v>347</v>
      </c>
      <c r="G7990" t="s">
        <v>264</v>
      </c>
      <c r="H7990" t="s">
        <v>198</v>
      </c>
      <c r="I7990" t="s">
        <v>265</v>
      </c>
      <c r="J7990">
        <v>1920</v>
      </c>
      <c r="K7990">
        <v>236</v>
      </c>
      <c r="L7990">
        <v>33</v>
      </c>
      <c r="M7990" t="s">
        <v>200</v>
      </c>
      <c r="N7990" t="s">
        <v>383</v>
      </c>
      <c r="O7990" t="s">
        <v>202</v>
      </c>
      <c r="P7990" t="s">
        <v>8297</v>
      </c>
    </row>
    <row r="7991" spans="1:16" x14ac:dyDescent="0.25">
      <c r="A7991">
        <v>10491</v>
      </c>
      <c r="B7991" t="s">
        <v>360</v>
      </c>
      <c r="E7991" t="s">
        <v>8298</v>
      </c>
      <c r="F7991" t="s">
        <v>347</v>
      </c>
      <c r="G7991" t="s">
        <v>264</v>
      </c>
      <c r="H7991" t="s">
        <v>198</v>
      </c>
      <c r="I7991" t="s">
        <v>265</v>
      </c>
      <c r="J7991">
        <v>1988</v>
      </c>
      <c r="K7991">
        <v>53287</v>
      </c>
      <c r="L7991">
        <v>33</v>
      </c>
      <c r="M7991" t="s">
        <v>200</v>
      </c>
      <c r="N7991" t="s">
        <v>383</v>
      </c>
      <c r="O7991" t="s">
        <v>202</v>
      </c>
      <c r="P7991" t="s">
        <v>8299</v>
      </c>
    </row>
    <row r="7992" spans="1:16" x14ac:dyDescent="0.25">
      <c r="A7992">
        <v>10492</v>
      </c>
      <c r="B7992" t="s">
        <v>360</v>
      </c>
      <c r="E7992" t="s">
        <v>8300</v>
      </c>
      <c r="F7992" t="s">
        <v>347</v>
      </c>
      <c r="G7992" t="s">
        <v>264</v>
      </c>
      <c r="H7992" t="s">
        <v>198</v>
      </c>
      <c r="I7992" t="s">
        <v>265</v>
      </c>
      <c r="J7992">
        <v>1952</v>
      </c>
      <c r="K7992">
        <v>9132</v>
      </c>
      <c r="L7992">
        <v>33</v>
      </c>
      <c r="M7992" t="s">
        <v>200</v>
      </c>
      <c r="N7992" t="s">
        <v>383</v>
      </c>
      <c r="O7992" t="s">
        <v>202</v>
      </c>
      <c r="P7992" t="s">
        <v>8301</v>
      </c>
    </row>
    <row r="7993" spans="1:16" x14ac:dyDescent="0.25">
      <c r="A7993">
        <v>10493</v>
      </c>
      <c r="B7993" t="s">
        <v>360</v>
      </c>
      <c r="E7993" t="s">
        <v>8302</v>
      </c>
      <c r="F7993" t="s">
        <v>347</v>
      </c>
      <c r="G7993" t="s">
        <v>264</v>
      </c>
      <c r="H7993" t="s">
        <v>198</v>
      </c>
      <c r="I7993" t="s">
        <v>265</v>
      </c>
      <c r="J7993">
        <v>1988</v>
      </c>
      <c r="K7993">
        <v>16372</v>
      </c>
      <c r="L7993">
        <v>33</v>
      </c>
      <c r="M7993" t="s">
        <v>200</v>
      </c>
      <c r="N7993" t="s">
        <v>383</v>
      </c>
      <c r="O7993" t="s">
        <v>202</v>
      </c>
      <c r="P7993" t="s">
        <v>8303</v>
      </c>
    </row>
    <row r="7994" spans="1:16" x14ac:dyDescent="0.25">
      <c r="A7994">
        <v>10494</v>
      </c>
      <c r="B7994" t="s">
        <v>360</v>
      </c>
      <c r="E7994" t="s">
        <v>8304</v>
      </c>
      <c r="F7994" t="s">
        <v>347</v>
      </c>
      <c r="G7994" t="s">
        <v>264</v>
      </c>
      <c r="H7994" t="s">
        <v>198</v>
      </c>
      <c r="I7994" t="s">
        <v>265</v>
      </c>
      <c r="J7994">
        <v>1914</v>
      </c>
      <c r="K7994">
        <v>81724</v>
      </c>
      <c r="L7994">
        <v>33</v>
      </c>
      <c r="M7994" t="s">
        <v>200</v>
      </c>
      <c r="N7994" t="s">
        <v>383</v>
      </c>
      <c r="O7994" t="s">
        <v>202</v>
      </c>
      <c r="P7994" t="s">
        <v>8305</v>
      </c>
    </row>
    <row r="7995" spans="1:16" x14ac:dyDescent="0.25">
      <c r="A7995">
        <v>10495</v>
      </c>
      <c r="B7995" t="s">
        <v>360</v>
      </c>
      <c r="E7995" t="s">
        <v>8306</v>
      </c>
      <c r="F7995" t="s">
        <v>347</v>
      </c>
      <c r="G7995" t="s">
        <v>264</v>
      </c>
      <c r="H7995" t="s">
        <v>198</v>
      </c>
      <c r="I7995" t="s">
        <v>265</v>
      </c>
      <c r="J7995">
        <v>1924</v>
      </c>
      <c r="K7995">
        <v>691</v>
      </c>
      <c r="L7995">
        <v>33</v>
      </c>
      <c r="M7995" t="s">
        <v>200</v>
      </c>
      <c r="N7995" t="s">
        <v>383</v>
      </c>
      <c r="O7995" t="s">
        <v>202</v>
      </c>
      <c r="P7995" t="s">
        <v>8307</v>
      </c>
    </row>
    <row r="7996" spans="1:16" x14ac:dyDescent="0.25">
      <c r="A7996">
        <v>10496</v>
      </c>
      <c r="B7996" t="s">
        <v>360</v>
      </c>
      <c r="E7996" t="s">
        <v>8308</v>
      </c>
      <c r="F7996" t="s">
        <v>347</v>
      </c>
      <c r="G7996" t="s">
        <v>264</v>
      </c>
      <c r="H7996" t="s">
        <v>198</v>
      </c>
      <c r="I7996" t="s">
        <v>265</v>
      </c>
      <c r="J7996">
        <v>1967</v>
      </c>
      <c r="K7996">
        <v>4611</v>
      </c>
      <c r="L7996">
        <v>33</v>
      </c>
      <c r="M7996" t="s">
        <v>200</v>
      </c>
      <c r="N7996" t="s">
        <v>383</v>
      </c>
      <c r="O7996" t="s">
        <v>202</v>
      </c>
      <c r="P7996" t="s">
        <v>8309</v>
      </c>
    </row>
    <row r="7997" spans="1:16" x14ac:dyDescent="0.25">
      <c r="A7997">
        <v>10497</v>
      </c>
      <c r="B7997" t="s">
        <v>360</v>
      </c>
      <c r="E7997" t="s">
        <v>8310</v>
      </c>
      <c r="F7997" t="s">
        <v>347</v>
      </c>
      <c r="G7997" t="s">
        <v>8311</v>
      </c>
      <c r="H7997" t="s">
        <v>198</v>
      </c>
      <c r="I7997" t="s">
        <v>8312</v>
      </c>
      <c r="J7997">
        <v>1973</v>
      </c>
      <c r="K7997">
        <v>125000</v>
      </c>
      <c r="L7997">
        <v>7</v>
      </c>
      <c r="M7997" t="s">
        <v>200</v>
      </c>
      <c r="N7997" t="s">
        <v>436</v>
      </c>
      <c r="O7997" t="s">
        <v>202</v>
      </c>
      <c r="P7997" t="s">
        <v>6145</v>
      </c>
    </row>
    <row r="7998" spans="1:16" x14ac:dyDescent="0.25">
      <c r="A7998">
        <v>10498</v>
      </c>
      <c r="B7998" t="s">
        <v>360</v>
      </c>
      <c r="E7998" t="s">
        <v>8313</v>
      </c>
      <c r="F7998" t="s">
        <v>347</v>
      </c>
      <c r="G7998" t="s">
        <v>8311</v>
      </c>
      <c r="H7998" t="s">
        <v>198</v>
      </c>
      <c r="I7998" t="s">
        <v>8312</v>
      </c>
      <c r="J7998">
        <v>1974</v>
      </c>
      <c r="K7998">
        <v>275000</v>
      </c>
      <c r="L7998">
        <v>7</v>
      </c>
      <c r="M7998" t="s">
        <v>200</v>
      </c>
      <c r="N7998" t="s">
        <v>436</v>
      </c>
      <c r="O7998" t="s">
        <v>202</v>
      </c>
      <c r="P7998" t="s">
        <v>6145</v>
      </c>
    </row>
    <row r="7999" spans="1:16" x14ac:dyDescent="0.25">
      <c r="A7999">
        <v>10499</v>
      </c>
      <c r="B7999" t="s">
        <v>360</v>
      </c>
      <c r="E7999" t="s">
        <v>8314</v>
      </c>
      <c r="F7999" t="s">
        <v>347</v>
      </c>
      <c r="G7999" t="s">
        <v>8311</v>
      </c>
      <c r="H7999" t="s">
        <v>198</v>
      </c>
      <c r="I7999" t="s">
        <v>8312</v>
      </c>
      <c r="J7999">
        <v>1980</v>
      </c>
      <c r="K7999">
        <v>44915</v>
      </c>
      <c r="L7999">
        <v>7</v>
      </c>
      <c r="M7999" t="s">
        <v>200</v>
      </c>
      <c r="N7999" t="s">
        <v>364</v>
      </c>
      <c r="O7999" t="s">
        <v>202</v>
      </c>
      <c r="P7999" t="s">
        <v>365</v>
      </c>
    </row>
    <row r="8000" spans="1:16" x14ac:dyDescent="0.25">
      <c r="A8000">
        <v>10500</v>
      </c>
      <c r="B8000" t="s">
        <v>360</v>
      </c>
      <c r="E8000" t="s">
        <v>8315</v>
      </c>
      <c r="F8000" t="s">
        <v>347</v>
      </c>
      <c r="G8000" t="s">
        <v>8311</v>
      </c>
      <c r="H8000" t="s">
        <v>198</v>
      </c>
      <c r="I8000" t="s">
        <v>8312</v>
      </c>
      <c r="J8000">
        <v>1983</v>
      </c>
      <c r="K8000">
        <v>17479</v>
      </c>
      <c r="L8000">
        <v>7</v>
      </c>
      <c r="M8000" t="s">
        <v>200</v>
      </c>
      <c r="N8000" t="s">
        <v>364</v>
      </c>
      <c r="O8000" t="s">
        <v>202</v>
      </c>
      <c r="P8000" t="s">
        <v>365</v>
      </c>
    </row>
    <row r="8001" spans="1:16" x14ac:dyDescent="0.25">
      <c r="A8001">
        <v>10501</v>
      </c>
      <c r="B8001" t="s">
        <v>360</v>
      </c>
      <c r="E8001" t="s">
        <v>8316</v>
      </c>
      <c r="F8001" t="s">
        <v>347</v>
      </c>
      <c r="G8001" t="s">
        <v>8311</v>
      </c>
      <c r="H8001" t="s">
        <v>198</v>
      </c>
      <c r="I8001" t="s">
        <v>8312</v>
      </c>
      <c r="J8001">
        <v>1983</v>
      </c>
      <c r="K8001">
        <v>37437</v>
      </c>
      <c r="L8001">
        <v>7</v>
      </c>
      <c r="M8001" t="s">
        <v>200</v>
      </c>
      <c r="N8001" t="s">
        <v>364</v>
      </c>
      <c r="O8001" t="s">
        <v>202</v>
      </c>
      <c r="P8001" t="s">
        <v>365</v>
      </c>
    </row>
    <row r="8002" spans="1:16" x14ac:dyDescent="0.25">
      <c r="A8002">
        <v>10502</v>
      </c>
      <c r="B8002" t="s">
        <v>360</v>
      </c>
      <c r="E8002" t="s">
        <v>8317</v>
      </c>
      <c r="F8002" t="s">
        <v>347</v>
      </c>
      <c r="G8002" t="s">
        <v>8311</v>
      </c>
      <c r="H8002" t="s">
        <v>198</v>
      </c>
      <c r="I8002" t="s">
        <v>8312</v>
      </c>
      <c r="J8002">
        <v>1983</v>
      </c>
      <c r="K8002">
        <v>149814</v>
      </c>
      <c r="L8002">
        <v>7</v>
      </c>
      <c r="M8002" t="s">
        <v>200</v>
      </c>
      <c r="N8002" t="s">
        <v>364</v>
      </c>
      <c r="O8002" t="s">
        <v>202</v>
      </c>
      <c r="P8002" t="s">
        <v>365</v>
      </c>
    </row>
    <row r="8003" spans="1:16" x14ac:dyDescent="0.25">
      <c r="A8003">
        <v>10503</v>
      </c>
      <c r="B8003" t="s">
        <v>360</v>
      </c>
      <c r="E8003" t="s">
        <v>558</v>
      </c>
      <c r="F8003" t="s">
        <v>347</v>
      </c>
      <c r="G8003" t="s">
        <v>8311</v>
      </c>
      <c r="H8003" t="s">
        <v>198</v>
      </c>
      <c r="I8003" t="s">
        <v>8312</v>
      </c>
      <c r="J8003">
        <v>1984</v>
      </c>
      <c r="K8003">
        <v>299740</v>
      </c>
      <c r="L8003">
        <v>7</v>
      </c>
      <c r="M8003" t="s">
        <v>200</v>
      </c>
      <c r="N8003" t="s">
        <v>364</v>
      </c>
      <c r="O8003" t="s">
        <v>202</v>
      </c>
      <c r="P8003" t="s">
        <v>365</v>
      </c>
    </row>
    <row r="8004" spans="1:16" x14ac:dyDescent="0.25">
      <c r="A8004">
        <v>10504</v>
      </c>
      <c r="B8004" t="s">
        <v>360</v>
      </c>
      <c r="E8004" t="s">
        <v>8318</v>
      </c>
      <c r="F8004" t="s">
        <v>347</v>
      </c>
      <c r="G8004" t="s">
        <v>8311</v>
      </c>
      <c r="H8004" t="s">
        <v>198</v>
      </c>
      <c r="I8004" t="s">
        <v>8312</v>
      </c>
      <c r="J8004">
        <v>1984</v>
      </c>
      <c r="K8004">
        <v>26218</v>
      </c>
      <c r="L8004">
        <v>7</v>
      </c>
      <c r="M8004" t="s">
        <v>200</v>
      </c>
      <c r="N8004" t="s">
        <v>364</v>
      </c>
      <c r="O8004" t="s">
        <v>202</v>
      </c>
      <c r="P8004" t="s">
        <v>365</v>
      </c>
    </row>
    <row r="8005" spans="1:16" x14ac:dyDescent="0.25">
      <c r="A8005">
        <v>10505</v>
      </c>
      <c r="B8005" t="s">
        <v>360</v>
      </c>
      <c r="E8005" t="s">
        <v>8319</v>
      </c>
      <c r="F8005" t="s">
        <v>347</v>
      </c>
      <c r="G8005" t="s">
        <v>8311</v>
      </c>
      <c r="H8005" t="s">
        <v>198</v>
      </c>
      <c r="I8005" t="s">
        <v>8312</v>
      </c>
      <c r="J8005">
        <v>1986</v>
      </c>
      <c r="K8005">
        <v>37452</v>
      </c>
      <c r="L8005">
        <v>7</v>
      </c>
      <c r="M8005" t="s">
        <v>200</v>
      </c>
      <c r="N8005" t="s">
        <v>364</v>
      </c>
      <c r="O8005" t="s">
        <v>202</v>
      </c>
      <c r="P8005" t="s">
        <v>365</v>
      </c>
    </row>
    <row r="8006" spans="1:16" x14ac:dyDescent="0.25">
      <c r="A8006">
        <v>10507</v>
      </c>
      <c r="B8006" t="s">
        <v>360</v>
      </c>
      <c r="E8006" t="s">
        <v>8320</v>
      </c>
      <c r="F8006" t="s">
        <v>347</v>
      </c>
      <c r="G8006" t="s">
        <v>264</v>
      </c>
      <c r="H8006" t="s">
        <v>198</v>
      </c>
      <c r="I8006" t="s">
        <v>265</v>
      </c>
      <c r="J8006">
        <v>1982</v>
      </c>
      <c r="K8006">
        <v>578000</v>
      </c>
      <c r="L8006">
        <v>33</v>
      </c>
      <c r="M8006" t="s">
        <v>200</v>
      </c>
      <c r="N8006" t="s">
        <v>364</v>
      </c>
      <c r="O8006" t="s">
        <v>202</v>
      </c>
      <c r="P8006" t="s">
        <v>365</v>
      </c>
    </row>
    <row r="8007" spans="1:16" x14ac:dyDescent="0.25">
      <c r="A8007">
        <v>10508</v>
      </c>
      <c r="B8007" t="s">
        <v>360</v>
      </c>
      <c r="E8007" t="s">
        <v>8321</v>
      </c>
      <c r="F8007" t="s">
        <v>347</v>
      </c>
      <c r="G8007" t="s">
        <v>264</v>
      </c>
      <c r="H8007" t="s">
        <v>198</v>
      </c>
      <c r="I8007" t="s">
        <v>265</v>
      </c>
      <c r="J8007">
        <v>1963</v>
      </c>
      <c r="K8007">
        <v>4000</v>
      </c>
      <c r="L8007">
        <v>33</v>
      </c>
      <c r="M8007" t="s">
        <v>200</v>
      </c>
      <c r="N8007" t="s">
        <v>364</v>
      </c>
      <c r="O8007" t="s">
        <v>202</v>
      </c>
      <c r="P8007" t="s">
        <v>365</v>
      </c>
    </row>
    <row r="8008" spans="1:16" x14ac:dyDescent="0.25">
      <c r="A8008">
        <v>10509</v>
      </c>
      <c r="B8008" t="s">
        <v>360</v>
      </c>
      <c r="E8008" t="s">
        <v>8322</v>
      </c>
      <c r="F8008" t="s">
        <v>347</v>
      </c>
      <c r="G8008" t="s">
        <v>264</v>
      </c>
      <c r="H8008" t="s">
        <v>198</v>
      </c>
      <c r="I8008" t="s">
        <v>265</v>
      </c>
      <c r="J8008">
        <v>1974</v>
      </c>
      <c r="K8008">
        <v>4</v>
      </c>
      <c r="L8008">
        <v>33</v>
      </c>
      <c r="M8008" t="s">
        <v>200</v>
      </c>
      <c r="N8008" t="s">
        <v>436</v>
      </c>
      <c r="O8008" t="s">
        <v>202</v>
      </c>
      <c r="P8008" t="s">
        <v>8323</v>
      </c>
    </row>
    <row r="8009" spans="1:16" x14ac:dyDescent="0.25">
      <c r="A8009">
        <v>10510</v>
      </c>
      <c r="B8009" t="s">
        <v>360</v>
      </c>
      <c r="E8009" t="s">
        <v>8324</v>
      </c>
      <c r="F8009" t="s">
        <v>347</v>
      </c>
      <c r="G8009" t="s">
        <v>264</v>
      </c>
      <c r="H8009" t="s">
        <v>198</v>
      </c>
      <c r="I8009" t="s">
        <v>265</v>
      </c>
      <c r="J8009">
        <v>1982</v>
      </c>
      <c r="K8009">
        <v>209000</v>
      </c>
      <c r="L8009">
        <v>33</v>
      </c>
      <c r="M8009" t="s">
        <v>200</v>
      </c>
      <c r="N8009" t="s">
        <v>364</v>
      </c>
      <c r="O8009" t="s">
        <v>202</v>
      </c>
      <c r="P8009" t="s">
        <v>365</v>
      </c>
    </row>
    <row r="8010" spans="1:16" x14ac:dyDescent="0.25">
      <c r="A8010">
        <v>10511</v>
      </c>
      <c r="B8010" t="s">
        <v>360</v>
      </c>
      <c r="E8010" t="s">
        <v>8325</v>
      </c>
      <c r="F8010" t="s">
        <v>347</v>
      </c>
      <c r="G8010" t="s">
        <v>264</v>
      </c>
      <c r="H8010" t="s">
        <v>198</v>
      </c>
      <c r="I8010" t="s">
        <v>265</v>
      </c>
      <c r="J8010">
        <v>1986</v>
      </c>
      <c r="K8010">
        <v>447000</v>
      </c>
      <c r="L8010">
        <v>33</v>
      </c>
      <c r="M8010" t="s">
        <v>200</v>
      </c>
      <c r="N8010" t="s">
        <v>364</v>
      </c>
      <c r="O8010" t="s">
        <v>202</v>
      </c>
      <c r="P8010" t="s">
        <v>365</v>
      </c>
    </row>
    <row r="8011" spans="1:16" x14ac:dyDescent="0.25">
      <c r="A8011">
        <v>10512</v>
      </c>
      <c r="B8011" t="s">
        <v>360</v>
      </c>
      <c r="E8011" t="s">
        <v>8326</v>
      </c>
      <c r="F8011" t="s">
        <v>347</v>
      </c>
      <c r="G8011" t="s">
        <v>8311</v>
      </c>
      <c r="H8011" t="s">
        <v>198</v>
      </c>
      <c r="I8011" t="s">
        <v>8312</v>
      </c>
      <c r="J8011">
        <v>1981</v>
      </c>
      <c r="K8011">
        <v>17620</v>
      </c>
      <c r="L8011">
        <v>7</v>
      </c>
      <c r="M8011" t="s">
        <v>200</v>
      </c>
      <c r="N8011" t="s">
        <v>364</v>
      </c>
      <c r="O8011" t="s">
        <v>202</v>
      </c>
      <c r="P8011" t="s">
        <v>365</v>
      </c>
    </row>
    <row r="8012" spans="1:16" x14ac:dyDescent="0.25">
      <c r="A8012">
        <v>10513</v>
      </c>
      <c r="B8012" t="s">
        <v>360</v>
      </c>
      <c r="E8012" t="s">
        <v>8327</v>
      </c>
      <c r="F8012" t="s">
        <v>347</v>
      </c>
      <c r="G8012" t="s">
        <v>8311</v>
      </c>
      <c r="H8012" t="s">
        <v>198</v>
      </c>
      <c r="I8012" t="s">
        <v>8312</v>
      </c>
      <c r="J8012">
        <v>1981</v>
      </c>
      <c r="K8012">
        <v>377384</v>
      </c>
      <c r="L8012">
        <v>7</v>
      </c>
      <c r="M8012" t="s">
        <v>200</v>
      </c>
      <c r="N8012" t="s">
        <v>364</v>
      </c>
      <c r="O8012" t="s">
        <v>202</v>
      </c>
      <c r="P8012" t="s">
        <v>365</v>
      </c>
    </row>
    <row r="8013" spans="1:16" x14ac:dyDescent="0.25">
      <c r="A8013">
        <v>10514</v>
      </c>
      <c r="B8013" t="s">
        <v>360</v>
      </c>
      <c r="E8013" t="s">
        <v>8328</v>
      </c>
      <c r="F8013" t="s">
        <v>347</v>
      </c>
      <c r="G8013" t="s">
        <v>264</v>
      </c>
      <c r="H8013" t="s">
        <v>198</v>
      </c>
      <c r="I8013" t="s">
        <v>265</v>
      </c>
      <c r="J8013">
        <v>1967</v>
      </c>
      <c r="K8013">
        <v>84000</v>
      </c>
      <c r="L8013">
        <v>33</v>
      </c>
      <c r="M8013" t="s">
        <v>200</v>
      </c>
      <c r="N8013" t="s">
        <v>364</v>
      </c>
      <c r="O8013" t="s">
        <v>202</v>
      </c>
      <c r="P8013" t="s">
        <v>365</v>
      </c>
    </row>
    <row r="8014" spans="1:16" x14ac:dyDescent="0.25">
      <c r="A8014">
        <v>10515</v>
      </c>
      <c r="B8014" t="s">
        <v>360</v>
      </c>
      <c r="E8014" t="s">
        <v>8329</v>
      </c>
      <c r="F8014" t="s">
        <v>347</v>
      </c>
      <c r="G8014" t="s">
        <v>264</v>
      </c>
      <c r="H8014" t="s">
        <v>198</v>
      </c>
      <c r="I8014" t="s">
        <v>265</v>
      </c>
      <c r="J8014">
        <v>1970</v>
      </c>
      <c r="K8014">
        <v>54000</v>
      </c>
      <c r="L8014">
        <v>33</v>
      </c>
      <c r="M8014" t="s">
        <v>200</v>
      </c>
      <c r="N8014" t="s">
        <v>364</v>
      </c>
      <c r="O8014" t="s">
        <v>202</v>
      </c>
      <c r="P8014" t="s">
        <v>365</v>
      </c>
    </row>
    <row r="8015" spans="1:16" x14ac:dyDescent="0.25">
      <c r="A8015">
        <v>10516</v>
      </c>
      <c r="B8015" t="s">
        <v>360</v>
      </c>
      <c r="E8015" t="s">
        <v>8330</v>
      </c>
      <c r="F8015" t="s">
        <v>347</v>
      </c>
      <c r="G8015" t="s">
        <v>264</v>
      </c>
      <c r="H8015" t="s">
        <v>198</v>
      </c>
      <c r="I8015" t="s">
        <v>265</v>
      </c>
      <c r="J8015">
        <v>1983</v>
      </c>
      <c r="K8015">
        <v>27000</v>
      </c>
      <c r="L8015">
        <v>33</v>
      </c>
      <c r="M8015" t="s">
        <v>200</v>
      </c>
      <c r="N8015" t="s">
        <v>364</v>
      </c>
      <c r="O8015" t="s">
        <v>202</v>
      </c>
      <c r="P8015" t="s">
        <v>365</v>
      </c>
    </row>
    <row r="8016" spans="1:16" x14ac:dyDescent="0.25">
      <c r="A8016">
        <v>10517</v>
      </c>
      <c r="B8016" t="s">
        <v>360</v>
      </c>
      <c r="E8016" t="s">
        <v>8331</v>
      </c>
      <c r="F8016" t="s">
        <v>347</v>
      </c>
      <c r="G8016" t="s">
        <v>264</v>
      </c>
      <c r="H8016" t="s">
        <v>198</v>
      </c>
      <c r="I8016" t="s">
        <v>265</v>
      </c>
      <c r="J8016">
        <v>1971</v>
      </c>
      <c r="K8016">
        <v>124000</v>
      </c>
      <c r="L8016">
        <v>33</v>
      </c>
      <c r="M8016" t="s">
        <v>200</v>
      </c>
      <c r="N8016" t="s">
        <v>364</v>
      </c>
      <c r="O8016" t="s">
        <v>202</v>
      </c>
      <c r="P8016" t="s">
        <v>365</v>
      </c>
    </row>
    <row r="8017" spans="1:16" x14ac:dyDescent="0.25">
      <c r="A8017">
        <v>10518</v>
      </c>
      <c r="B8017" t="s">
        <v>360</v>
      </c>
      <c r="E8017" t="s">
        <v>8332</v>
      </c>
      <c r="F8017" t="s">
        <v>347</v>
      </c>
      <c r="G8017" t="s">
        <v>264</v>
      </c>
      <c r="H8017" t="s">
        <v>198</v>
      </c>
      <c r="I8017" t="s">
        <v>265</v>
      </c>
      <c r="J8017">
        <v>1945</v>
      </c>
      <c r="K8017">
        <v>731000</v>
      </c>
      <c r="L8017">
        <v>33</v>
      </c>
      <c r="M8017" t="s">
        <v>200</v>
      </c>
      <c r="N8017" t="s">
        <v>364</v>
      </c>
      <c r="O8017" t="s">
        <v>202</v>
      </c>
      <c r="P8017" t="s">
        <v>365</v>
      </c>
    </row>
    <row r="8018" spans="1:16" x14ac:dyDescent="0.25">
      <c r="A8018">
        <v>10520</v>
      </c>
      <c r="B8018" t="s">
        <v>360</v>
      </c>
      <c r="E8018" t="s">
        <v>8333</v>
      </c>
      <c r="F8018" t="s">
        <v>347</v>
      </c>
      <c r="G8018" t="s">
        <v>264</v>
      </c>
      <c r="H8018" t="s">
        <v>198</v>
      </c>
      <c r="I8018" t="s">
        <v>265</v>
      </c>
      <c r="J8018">
        <v>1986</v>
      </c>
      <c r="K8018">
        <v>102000</v>
      </c>
      <c r="L8018">
        <v>33</v>
      </c>
      <c r="M8018" t="s">
        <v>200</v>
      </c>
      <c r="N8018" t="s">
        <v>364</v>
      </c>
      <c r="O8018" t="s">
        <v>202</v>
      </c>
      <c r="P8018" t="s">
        <v>365</v>
      </c>
    </row>
    <row r="8019" spans="1:16" x14ac:dyDescent="0.25">
      <c r="A8019">
        <v>10521</v>
      </c>
      <c r="B8019" t="s">
        <v>360</v>
      </c>
      <c r="E8019" t="s">
        <v>8334</v>
      </c>
      <c r="F8019" t="s">
        <v>347</v>
      </c>
      <c r="G8019" t="s">
        <v>264</v>
      </c>
      <c r="H8019" t="s">
        <v>198</v>
      </c>
      <c r="I8019" t="s">
        <v>265</v>
      </c>
      <c r="J8019">
        <v>1974</v>
      </c>
      <c r="K8019">
        <v>165000</v>
      </c>
      <c r="L8019">
        <v>33</v>
      </c>
      <c r="M8019" t="s">
        <v>200</v>
      </c>
      <c r="N8019" t="s">
        <v>364</v>
      </c>
      <c r="O8019" t="s">
        <v>202</v>
      </c>
      <c r="P8019" t="s">
        <v>365</v>
      </c>
    </row>
    <row r="8020" spans="1:16" x14ac:dyDescent="0.25">
      <c r="A8020">
        <v>10522</v>
      </c>
      <c r="B8020" t="s">
        <v>360</v>
      </c>
      <c r="E8020" t="s">
        <v>8335</v>
      </c>
      <c r="F8020" t="s">
        <v>347</v>
      </c>
      <c r="G8020" t="s">
        <v>264</v>
      </c>
      <c r="H8020" t="s">
        <v>198</v>
      </c>
      <c r="I8020" t="s">
        <v>265</v>
      </c>
      <c r="J8020">
        <v>1984</v>
      </c>
      <c r="K8020">
        <v>1062000</v>
      </c>
      <c r="L8020">
        <v>33</v>
      </c>
      <c r="M8020" t="s">
        <v>200</v>
      </c>
      <c r="N8020" t="s">
        <v>364</v>
      </c>
      <c r="O8020" t="s">
        <v>202</v>
      </c>
      <c r="P8020" t="s">
        <v>365</v>
      </c>
    </row>
    <row r="8021" spans="1:16" x14ac:dyDescent="0.25">
      <c r="A8021">
        <v>10523</v>
      </c>
      <c r="B8021" t="s">
        <v>360</v>
      </c>
      <c r="E8021" t="s">
        <v>8336</v>
      </c>
      <c r="F8021" t="s">
        <v>347</v>
      </c>
      <c r="G8021" t="s">
        <v>264</v>
      </c>
      <c r="H8021" t="s">
        <v>198</v>
      </c>
      <c r="I8021" t="s">
        <v>265</v>
      </c>
      <c r="J8021">
        <v>1960</v>
      </c>
      <c r="K8021">
        <v>413000</v>
      </c>
      <c r="L8021">
        <v>33</v>
      </c>
      <c r="M8021" t="s">
        <v>200</v>
      </c>
      <c r="N8021" t="s">
        <v>364</v>
      </c>
      <c r="O8021" t="s">
        <v>202</v>
      </c>
      <c r="P8021" t="s">
        <v>365</v>
      </c>
    </row>
    <row r="8022" spans="1:16" x14ac:dyDescent="0.25">
      <c r="A8022">
        <v>10524</v>
      </c>
      <c r="B8022" t="s">
        <v>360</v>
      </c>
      <c r="E8022" t="s">
        <v>8337</v>
      </c>
      <c r="F8022" t="s">
        <v>347</v>
      </c>
      <c r="G8022" t="s">
        <v>264</v>
      </c>
      <c r="H8022" t="s">
        <v>198</v>
      </c>
      <c r="I8022" t="s">
        <v>265</v>
      </c>
      <c r="J8022">
        <v>1969</v>
      </c>
      <c r="K8022">
        <v>52000</v>
      </c>
      <c r="L8022">
        <v>33</v>
      </c>
      <c r="M8022" t="s">
        <v>200</v>
      </c>
      <c r="N8022" t="s">
        <v>364</v>
      </c>
      <c r="O8022" t="s">
        <v>202</v>
      </c>
      <c r="P8022" t="s">
        <v>365</v>
      </c>
    </row>
    <row r="8023" spans="1:16" x14ac:dyDescent="0.25">
      <c r="A8023">
        <v>10525</v>
      </c>
      <c r="B8023" t="s">
        <v>360</v>
      </c>
      <c r="E8023" t="s">
        <v>8338</v>
      </c>
      <c r="F8023" t="s">
        <v>347</v>
      </c>
      <c r="G8023" t="s">
        <v>264</v>
      </c>
      <c r="H8023" t="s">
        <v>198</v>
      </c>
      <c r="I8023" t="s">
        <v>265</v>
      </c>
      <c r="J8023">
        <v>1970</v>
      </c>
      <c r="K8023">
        <v>123000</v>
      </c>
      <c r="L8023">
        <v>33</v>
      </c>
      <c r="M8023" t="s">
        <v>200</v>
      </c>
      <c r="N8023" t="s">
        <v>364</v>
      </c>
      <c r="O8023" t="s">
        <v>202</v>
      </c>
      <c r="P8023" t="s">
        <v>365</v>
      </c>
    </row>
    <row r="8024" spans="1:16" x14ac:dyDescent="0.25">
      <c r="A8024">
        <v>10526</v>
      </c>
      <c r="B8024" t="s">
        <v>360</v>
      </c>
      <c r="E8024" t="s">
        <v>8339</v>
      </c>
      <c r="F8024" t="s">
        <v>347</v>
      </c>
      <c r="G8024" t="s">
        <v>264</v>
      </c>
      <c r="H8024" t="s">
        <v>198</v>
      </c>
      <c r="I8024" t="s">
        <v>265</v>
      </c>
      <c r="J8024">
        <v>1977</v>
      </c>
      <c r="K8024">
        <v>51000</v>
      </c>
      <c r="L8024">
        <v>33</v>
      </c>
      <c r="M8024" t="s">
        <v>200</v>
      </c>
      <c r="N8024" t="s">
        <v>364</v>
      </c>
      <c r="O8024" t="s">
        <v>202</v>
      </c>
      <c r="P8024" t="s">
        <v>365</v>
      </c>
    </row>
    <row r="8025" spans="1:16" x14ac:dyDescent="0.25">
      <c r="A8025">
        <v>10527</v>
      </c>
      <c r="B8025" t="s">
        <v>360</v>
      </c>
      <c r="E8025" t="s">
        <v>8340</v>
      </c>
      <c r="F8025" t="s">
        <v>347</v>
      </c>
      <c r="G8025" t="s">
        <v>264</v>
      </c>
      <c r="H8025" t="s">
        <v>198</v>
      </c>
      <c r="I8025" t="s">
        <v>265</v>
      </c>
      <c r="J8025">
        <v>1964</v>
      </c>
      <c r="K8025">
        <v>307000</v>
      </c>
      <c r="L8025">
        <v>33</v>
      </c>
      <c r="M8025" t="s">
        <v>200</v>
      </c>
      <c r="N8025" t="s">
        <v>364</v>
      </c>
      <c r="O8025" t="s">
        <v>202</v>
      </c>
      <c r="P8025" t="s">
        <v>365</v>
      </c>
    </row>
    <row r="8026" spans="1:16" x14ac:dyDescent="0.25">
      <c r="A8026">
        <v>10528</v>
      </c>
      <c r="B8026" t="s">
        <v>360</v>
      </c>
      <c r="E8026" t="s">
        <v>8341</v>
      </c>
      <c r="F8026" t="s">
        <v>347</v>
      </c>
      <c r="G8026" t="s">
        <v>264</v>
      </c>
      <c r="H8026" t="s">
        <v>198</v>
      </c>
      <c r="I8026" t="s">
        <v>265</v>
      </c>
      <c r="J8026">
        <v>1965</v>
      </c>
      <c r="K8026">
        <v>77000</v>
      </c>
      <c r="L8026">
        <v>33</v>
      </c>
      <c r="M8026" t="s">
        <v>200</v>
      </c>
      <c r="N8026" t="s">
        <v>364</v>
      </c>
      <c r="O8026" t="s">
        <v>202</v>
      </c>
      <c r="P8026" t="s">
        <v>365</v>
      </c>
    </row>
    <row r="8027" spans="1:16" x14ac:dyDescent="0.25">
      <c r="A8027">
        <v>10529</v>
      </c>
      <c r="B8027" t="s">
        <v>360</v>
      </c>
      <c r="E8027" t="s">
        <v>8342</v>
      </c>
      <c r="F8027" t="s">
        <v>347</v>
      </c>
      <c r="G8027" t="s">
        <v>264</v>
      </c>
      <c r="H8027" t="s">
        <v>198</v>
      </c>
      <c r="I8027" t="s">
        <v>265</v>
      </c>
      <c r="J8027">
        <v>1942</v>
      </c>
      <c r="K8027">
        <v>51000</v>
      </c>
      <c r="L8027">
        <v>33</v>
      </c>
      <c r="M8027" t="s">
        <v>200</v>
      </c>
      <c r="N8027" t="s">
        <v>364</v>
      </c>
      <c r="O8027" t="s">
        <v>202</v>
      </c>
      <c r="P8027" t="s">
        <v>365</v>
      </c>
    </row>
    <row r="8028" spans="1:16" x14ac:dyDescent="0.25">
      <c r="A8028">
        <v>10530</v>
      </c>
      <c r="B8028" t="s">
        <v>360</v>
      </c>
      <c r="E8028" t="s">
        <v>8343</v>
      </c>
      <c r="F8028" t="s">
        <v>347</v>
      </c>
      <c r="G8028" t="s">
        <v>264</v>
      </c>
      <c r="H8028" t="s">
        <v>198</v>
      </c>
      <c r="I8028" t="s">
        <v>265</v>
      </c>
      <c r="J8028">
        <v>1970</v>
      </c>
      <c r="K8028">
        <v>1052000</v>
      </c>
      <c r="L8028">
        <v>33</v>
      </c>
      <c r="M8028" t="s">
        <v>200</v>
      </c>
      <c r="N8028" t="s">
        <v>364</v>
      </c>
      <c r="O8028" t="s">
        <v>202</v>
      </c>
      <c r="P8028" t="s">
        <v>365</v>
      </c>
    </row>
    <row r="8029" spans="1:16" x14ac:dyDescent="0.25">
      <c r="A8029">
        <v>10531</v>
      </c>
      <c r="B8029" t="s">
        <v>360</v>
      </c>
      <c r="E8029" t="s">
        <v>8344</v>
      </c>
      <c r="F8029" t="s">
        <v>347</v>
      </c>
      <c r="G8029" t="s">
        <v>264</v>
      </c>
      <c r="H8029" t="s">
        <v>198</v>
      </c>
      <c r="I8029" t="s">
        <v>265</v>
      </c>
      <c r="J8029">
        <v>1967</v>
      </c>
      <c r="K8029">
        <v>4322000</v>
      </c>
      <c r="L8029">
        <v>33</v>
      </c>
      <c r="M8029" t="s">
        <v>200</v>
      </c>
      <c r="N8029" t="s">
        <v>364</v>
      </c>
      <c r="O8029" t="s">
        <v>202</v>
      </c>
      <c r="P8029" t="s">
        <v>365</v>
      </c>
    </row>
    <row r="8030" spans="1:16" x14ac:dyDescent="0.25">
      <c r="A8030">
        <v>10533</v>
      </c>
      <c r="B8030" t="s">
        <v>360</v>
      </c>
      <c r="E8030" t="s">
        <v>8345</v>
      </c>
      <c r="F8030" t="s">
        <v>347</v>
      </c>
      <c r="G8030" t="s">
        <v>264</v>
      </c>
      <c r="H8030" t="s">
        <v>198</v>
      </c>
      <c r="I8030" t="s">
        <v>265</v>
      </c>
      <c r="J8030">
        <v>1959</v>
      </c>
      <c r="K8030">
        <v>1928000</v>
      </c>
      <c r="L8030">
        <v>33</v>
      </c>
      <c r="M8030" t="s">
        <v>200</v>
      </c>
      <c r="N8030" t="s">
        <v>8346</v>
      </c>
      <c r="O8030" t="s">
        <v>202</v>
      </c>
      <c r="P8030" t="s">
        <v>365</v>
      </c>
    </row>
    <row r="8031" spans="1:16" x14ac:dyDescent="0.25">
      <c r="A8031">
        <v>10535</v>
      </c>
      <c r="B8031" t="s">
        <v>360</v>
      </c>
      <c r="E8031" t="s">
        <v>8347</v>
      </c>
      <c r="F8031" t="s">
        <v>347</v>
      </c>
      <c r="G8031" t="s">
        <v>264</v>
      </c>
      <c r="H8031" t="s">
        <v>198</v>
      </c>
      <c r="I8031" t="s">
        <v>265</v>
      </c>
      <c r="J8031">
        <v>1965</v>
      </c>
      <c r="K8031">
        <v>1801000</v>
      </c>
      <c r="L8031">
        <v>33</v>
      </c>
      <c r="M8031" t="s">
        <v>200</v>
      </c>
      <c r="N8031" t="s">
        <v>364</v>
      </c>
      <c r="O8031" t="s">
        <v>202</v>
      </c>
      <c r="P8031" t="s">
        <v>365</v>
      </c>
    </row>
    <row r="8032" spans="1:16" x14ac:dyDescent="0.25">
      <c r="A8032">
        <v>10536</v>
      </c>
      <c r="B8032" t="s">
        <v>360</v>
      </c>
      <c r="E8032" t="s">
        <v>8348</v>
      </c>
      <c r="F8032" t="s">
        <v>347</v>
      </c>
      <c r="G8032" t="s">
        <v>264</v>
      </c>
      <c r="H8032" t="s">
        <v>198</v>
      </c>
      <c r="I8032" t="s">
        <v>265</v>
      </c>
      <c r="J8032">
        <v>1965</v>
      </c>
      <c r="K8032">
        <v>2526120</v>
      </c>
      <c r="L8032">
        <v>33</v>
      </c>
      <c r="M8032" t="s">
        <v>200</v>
      </c>
      <c r="N8032" t="s">
        <v>8349</v>
      </c>
      <c r="O8032" t="s">
        <v>202</v>
      </c>
      <c r="P8032" t="s">
        <v>8350</v>
      </c>
    </row>
    <row r="8033" spans="1:16" x14ac:dyDescent="0.25">
      <c r="A8033">
        <v>10537</v>
      </c>
      <c r="B8033" t="s">
        <v>360</v>
      </c>
      <c r="E8033" t="s">
        <v>8351</v>
      </c>
      <c r="F8033" t="s">
        <v>347</v>
      </c>
      <c r="G8033" t="s">
        <v>8311</v>
      </c>
      <c r="H8033" t="s">
        <v>198</v>
      </c>
      <c r="I8033" t="s">
        <v>8312</v>
      </c>
      <c r="J8033">
        <v>1961</v>
      </c>
      <c r="K8033">
        <v>625000</v>
      </c>
      <c r="L8033">
        <v>7</v>
      </c>
      <c r="M8033" t="s">
        <v>200</v>
      </c>
      <c r="N8033" t="s">
        <v>436</v>
      </c>
      <c r="O8033" t="s">
        <v>202</v>
      </c>
      <c r="P8033" t="s">
        <v>8352</v>
      </c>
    </row>
    <row r="8034" spans="1:16" x14ac:dyDescent="0.25">
      <c r="A8034">
        <v>10538</v>
      </c>
      <c r="B8034" t="s">
        <v>360</v>
      </c>
      <c r="E8034" t="s">
        <v>8353</v>
      </c>
      <c r="F8034" t="s">
        <v>347</v>
      </c>
      <c r="G8034" t="s">
        <v>8311</v>
      </c>
      <c r="H8034" t="s">
        <v>198</v>
      </c>
      <c r="I8034" t="s">
        <v>8312</v>
      </c>
      <c r="J8034">
        <v>1986</v>
      </c>
      <c r="K8034">
        <v>140860</v>
      </c>
      <c r="L8034">
        <v>7</v>
      </c>
      <c r="M8034" t="s">
        <v>200</v>
      </c>
      <c r="N8034" t="s">
        <v>376</v>
      </c>
      <c r="O8034" t="s">
        <v>202</v>
      </c>
      <c r="P8034" t="s">
        <v>365</v>
      </c>
    </row>
    <row r="8035" spans="1:16" x14ac:dyDescent="0.25">
      <c r="A8035">
        <v>10539</v>
      </c>
      <c r="B8035" t="s">
        <v>360</v>
      </c>
      <c r="E8035" t="s">
        <v>8353</v>
      </c>
      <c r="F8035" t="s">
        <v>347</v>
      </c>
      <c r="G8035" t="s">
        <v>8311</v>
      </c>
      <c r="H8035" t="s">
        <v>198</v>
      </c>
      <c r="I8035" t="s">
        <v>8312</v>
      </c>
      <c r="J8035">
        <v>1988</v>
      </c>
      <c r="K8035">
        <v>63035</v>
      </c>
      <c r="L8035">
        <v>7</v>
      </c>
      <c r="M8035" t="s">
        <v>200</v>
      </c>
      <c r="N8035" t="s">
        <v>364</v>
      </c>
      <c r="O8035" t="s">
        <v>202</v>
      </c>
      <c r="P8035" t="s">
        <v>365</v>
      </c>
    </row>
    <row r="8036" spans="1:16" x14ac:dyDescent="0.25">
      <c r="A8036">
        <v>10540</v>
      </c>
      <c r="B8036" t="s">
        <v>360</v>
      </c>
      <c r="E8036" t="s">
        <v>8354</v>
      </c>
      <c r="F8036" t="s">
        <v>347</v>
      </c>
      <c r="G8036" t="s">
        <v>264</v>
      </c>
      <c r="H8036" t="s">
        <v>198</v>
      </c>
      <c r="I8036" t="s">
        <v>265</v>
      </c>
      <c r="J8036">
        <v>1964</v>
      </c>
      <c r="K8036">
        <v>457000</v>
      </c>
      <c r="L8036">
        <v>33</v>
      </c>
      <c r="M8036" t="s">
        <v>200</v>
      </c>
      <c r="N8036" t="s">
        <v>8355</v>
      </c>
      <c r="O8036" t="s">
        <v>202</v>
      </c>
      <c r="P8036" t="s">
        <v>365</v>
      </c>
    </row>
    <row r="8037" spans="1:16" x14ac:dyDescent="0.25">
      <c r="A8037">
        <v>10541</v>
      </c>
      <c r="B8037" t="s">
        <v>360</v>
      </c>
      <c r="E8037" t="s">
        <v>8356</v>
      </c>
      <c r="F8037" t="s">
        <v>347</v>
      </c>
      <c r="G8037" t="s">
        <v>264</v>
      </c>
      <c r="H8037" t="s">
        <v>198</v>
      </c>
      <c r="I8037" t="s">
        <v>265</v>
      </c>
      <c r="J8037">
        <v>1962</v>
      </c>
      <c r="K8037">
        <v>20000</v>
      </c>
      <c r="L8037">
        <v>33</v>
      </c>
      <c r="M8037" t="s">
        <v>200</v>
      </c>
      <c r="N8037" t="s">
        <v>364</v>
      </c>
      <c r="O8037" t="s">
        <v>202</v>
      </c>
      <c r="P8037" t="s">
        <v>365</v>
      </c>
    </row>
    <row r="8038" spans="1:16" x14ac:dyDescent="0.25">
      <c r="A8038">
        <v>10543</v>
      </c>
      <c r="B8038" t="s">
        <v>360</v>
      </c>
      <c r="E8038" t="s">
        <v>8357</v>
      </c>
      <c r="F8038" t="s">
        <v>347</v>
      </c>
      <c r="G8038" t="s">
        <v>264</v>
      </c>
      <c r="H8038" t="s">
        <v>198</v>
      </c>
      <c r="I8038" t="s">
        <v>265</v>
      </c>
      <c r="J8038">
        <v>1963</v>
      </c>
      <c r="K8038">
        <v>566000</v>
      </c>
      <c r="L8038">
        <v>33</v>
      </c>
      <c r="M8038" t="s">
        <v>200</v>
      </c>
      <c r="N8038" t="s">
        <v>364</v>
      </c>
      <c r="O8038" t="s">
        <v>202</v>
      </c>
      <c r="P8038" t="s">
        <v>365</v>
      </c>
    </row>
    <row r="8039" spans="1:16" x14ac:dyDescent="0.25">
      <c r="A8039">
        <v>10544</v>
      </c>
      <c r="B8039" t="s">
        <v>360</v>
      </c>
      <c r="E8039" t="s">
        <v>8358</v>
      </c>
      <c r="F8039" t="s">
        <v>347</v>
      </c>
      <c r="G8039" t="s">
        <v>264</v>
      </c>
      <c r="H8039" t="s">
        <v>198</v>
      </c>
      <c r="I8039" t="s">
        <v>265</v>
      </c>
      <c r="J8039">
        <v>1973</v>
      </c>
      <c r="K8039">
        <v>3000</v>
      </c>
      <c r="L8039">
        <v>33</v>
      </c>
      <c r="M8039" t="s">
        <v>200</v>
      </c>
      <c r="N8039" t="s">
        <v>364</v>
      </c>
      <c r="O8039" t="s">
        <v>202</v>
      </c>
      <c r="P8039" t="s">
        <v>365</v>
      </c>
    </row>
    <row r="8040" spans="1:16" x14ac:dyDescent="0.25">
      <c r="A8040">
        <v>10545</v>
      </c>
      <c r="B8040" t="s">
        <v>360</v>
      </c>
      <c r="E8040" t="s">
        <v>8359</v>
      </c>
      <c r="F8040" t="s">
        <v>347</v>
      </c>
      <c r="G8040" t="s">
        <v>8311</v>
      </c>
      <c r="H8040" t="s">
        <v>198</v>
      </c>
      <c r="I8040" t="s">
        <v>8312</v>
      </c>
      <c r="J8040">
        <v>1973</v>
      </c>
      <c r="K8040">
        <v>12500</v>
      </c>
      <c r="L8040">
        <v>7</v>
      </c>
      <c r="M8040" t="s">
        <v>200</v>
      </c>
      <c r="N8040" t="s">
        <v>668</v>
      </c>
      <c r="O8040" t="s">
        <v>202</v>
      </c>
      <c r="P8040" t="s">
        <v>365</v>
      </c>
    </row>
    <row r="8041" spans="1:16" x14ac:dyDescent="0.25">
      <c r="A8041">
        <v>10546</v>
      </c>
      <c r="B8041" t="s">
        <v>360</v>
      </c>
      <c r="E8041" t="s">
        <v>8359</v>
      </c>
      <c r="F8041" t="s">
        <v>347</v>
      </c>
      <c r="G8041" t="s">
        <v>8311</v>
      </c>
      <c r="H8041" t="s">
        <v>198</v>
      </c>
      <c r="I8041" t="s">
        <v>8312</v>
      </c>
      <c r="J8041">
        <v>1982</v>
      </c>
      <c r="K8041">
        <v>14999</v>
      </c>
      <c r="L8041">
        <v>7</v>
      </c>
      <c r="M8041" t="s">
        <v>200</v>
      </c>
      <c r="N8041" t="s">
        <v>376</v>
      </c>
      <c r="O8041" t="s">
        <v>202</v>
      </c>
      <c r="P8041" t="s">
        <v>365</v>
      </c>
    </row>
    <row r="8042" spans="1:16" x14ac:dyDescent="0.25">
      <c r="A8042">
        <v>10547</v>
      </c>
      <c r="B8042" t="s">
        <v>360</v>
      </c>
      <c r="E8042" t="s">
        <v>8360</v>
      </c>
      <c r="F8042" t="s">
        <v>347</v>
      </c>
      <c r="G8042" t="s">
        <v>264</v>
      </c>
      <c r="H8042" t="s">
        <v>198</v>
      </c>
      <c r="I8042" t="s">
        <v>265</v>
      </c>
      <c r="J8042">
        <v>1924</v>
      </c>
      <c r="K8042">
        <v>589000</v>
      </c>
      <c r="L8042">
        <v>33</v>
      </c>
      <c r="M8042" t="s">
        <v>200</v>
      </c>
      <c r="N8042" t="s">
        <v>364</v>
      </c>
      <c r="O8042" t="s">
        <v>202</v>
      </c>
      <c r="P8042" t="s">
        <v>365</v>
      </c>
    </row>
    <row r="8043" spans="1:16" x14ac:dyDescent="0.25">
      <c r="A8043">
        <v>10548</v>
      </c>
      <c r="B8043" t="s">
        <v>360</v>
      </c>
      <c r="E8043" t="s">
        <v>8361</v>
      </c>
      <c r="F8043" t="s">
        <v>347</v>
      </c>
      <c r="G8043" t="s">
        <v>264</v>
      </c>
      <c r="H8043" t="s">
        <v>198</v>
      </c>
      <c r="I8043" t="s">
        <v>265</v>
      </c>
      <c r="J8043">
        <v>1975</v>
      </c>
      <c r="K8043">
        <v>3169000</v>
      </c>
      <c r="L8043">
        <v>33</v>
      </c>
      <c r="M8043" t="s">
        <v>200</v>
      </c>
      <c r="N8043" t="s">
        <v>364</v>
      </c>
      <c r="O8043" t="s">
        <v>202</v>
      </c>
      <c r="P8043" t="s">
        <v>365</v>
      </c>
    </row>
    <row r="8044" spans="1:16" x14ac:dyDescent="0.25">
      <c r="A8044">
        <v>10549</v>
      </c>
      <c r="B8044" t="s">
        <v>360</v>
      </c>
      <c r="E8044" t="s">
        <v>8362</v>
      </c>
      <c r="F8044" t="s">
        <v>347</v>
      </c>
      <c r="G8044" t="s">
        <v>264</v>
      </c>
      <c r="H8044" t="s">
        <v>198</v>
      </c>
      <c r="I8044" t="s">
        <v>265</v>
      </c>
      <c r="J8044">
        <v>1974</v>
      </c>
      <c r="K8044">
        <v>2711000</v>
      </c>
      <c r="L8044">
        <v>33</v>
      </c>
      <c r="M8044" t="s">
        <v>200</v>
      </c>
      <c r="N8044" t="s">
        <v>364</v>
      </c>
      <c r="O8044" t="s">
        <v>202</v>
      </c>
      <c r="P8044" t="s">
        <v>365</v>
      </c>
    </row>
    <row r="8045" spans="1:16" x14ac:dyDescent="0.25">
      <c r="A8045">
        <v>10550</v>
      </c>
      <c r="B8045" t="s">
        <v>360</v>
      </c>
      <c r="E8045" t="s">
        <v>8363</v>
      </c>
      <c r="F8045" t="s">
        <v>347</v>
      </c>
      <c r="G8045" t="s">
        <v>264</v>
      </c>
      <c r="H8045" t="s">
        <v>198</v>
      </c>
      <c r="I8045" t="s">
        <v>265</v>
      </c>
      <c r="J8045">
        <v>1962</v>
      </c>
      <c r="K8045">
        <v>1332000</v>
      </c>
      <c r="L8045">
        <v>33</v>
      </c>
      <c r="M8045" t="s">
        <v>200</v>
      </c>
      <c r="N8045" t="s">
        <v>364</v>
      </c>
      <c r="O8045" t="s">
        <v>202</v>
      </c>
      <c r="P8045" t="s">
        <v>365</v>
      </c>
    </row>
    <row r="8046" spans="1:16" x14ac:dyDescent="0.25">
      <c r="A8046">
        <v>10551</v>
      </c>
      <c r="B8046" t="s">
        <v>360</v>
      </c>
      <c r="E8046" t="s">
        <v>8364</v>
      </c>
      <c r="F8046" t="s">
        <v>347</v>
      </c>
      <c r="G8046" t="s">
        <v>264</v>
      </c>
      <c r="H8046" t="s">
        <v>198</v>
      </c>
      <c r="I8046" t="s">
        <v>265</v>
      </c>
      <c r="J8046">
        <v>1973</v>
      </c>
      <c r="K8046">
        <v>1195000</v>
      </c>
      <c r="L8046">
        <v>33</v>
      </c>
      <c r="M8046" t="s">
        <v>200</v>
      </c>
      <c r="N8046" t="s">
        <v>364</v>
      </c>
      <c r="O8046" t="s">
        <v>202</v>
      </c>
      <c r="P8046" t="s">
        <v>365</v>
      </c>
    </row>
    <row r="8047" spans="1:16" x14ac:dyDescent="0.25">
      <c r="A8047">
        <v>10552</v>
      </c>
      <c r="B8047" t="s">
        <v>360</v>
      </c>
      <c r="E8047" t="s">
        <v>8365</v>
      </c>
      <c r="F8047" t="s">
        <v>347</v>
      </c>
      <c r="G8047" t="s">
        <v>264</v>
      </c>
      <c r="H8047" t="s">
        <v>198</v>
      </c>
      <c r="I8047" t="s">
        <v>265</v>
      </c>
      <c r="J8047">
        <v>1970</v>
      </c>
      <c r="K8047">
        <v>177000</v>
      </c>
      <c r="L8047">
        <v>33</v>
      </c>
      <c r="M8047" t="s">
        <v>200</v>
      </c>
      <c r="N8047" t="s">
        <v>364</v>
      </c>
      <c r="O8047" t="s">
        <v>202</v>
      </c>
      <c r="P8047" t="s">
        <v>365</v>
      </c>
    </row>
    <row r="8048" spans="1:16" x14ac:dyDescent="0.25">
      <c r="A8048">
        <v>10553</v>
      </c>
      <c r="B8048" t="s">
        <v>360</v>
      </c>
      <c r="E8048" t="s">
        <v>8366</v>
      </c>
      <c r="F8048" t="s">
        <v>347</v>
      </c>
      <c r="G8048" t="s">
        <v>264</v>
      </c>
      <c r="H8048" t="s">
        <v>198</v>
      </c>
      <c r="I8048" t="s">
        <v>265</v>
      </c>
      <c r="J8048">
        <v>1969</v>
      </c>
      <c r="K8048">
        <v>298000</v>
      </c>
      <c r="L8048">
        <v>33</v>
      </c>
      <c r="M8048" t="s">
        <v>200</v>
      </c>
      <c r="N8048" t="s">
        <v>364</v>
      </c>
      <c r="O8048" t="s">
        <v>202</v>
      </c>
      <c r="P8048" t="s">
        <v>365</v>
      </c>
    </row>
    <row r="8049" spans="1:16" x14ac:dyDescent="0.25">
      <c r="A8049">
        <v>10554</v>
      </c>
      <c r="B8049" t="s">
        <v>360</v>
      </c>
      <c r="E8049" t="s">
        <v>8367</v>
      </c>
      <c r="F8049" t="s">
        <v>347</v>
      </c>
      <c r="G8049" t="s">
        <v>264</v>
      </c>
      <c r="H8049" t="s">
        <v>198</v>
      </c>
      <c r="I8049" t="s">
        <v>265</v>
      </c>
      <c r="J8049">
        <v>1934</v>
      </c>
      <c r="K8049">
        <v>377000</v>
      </c>
      <c r="L8049">
        <v>33</v>
      </c>
      <c r="M8049" t="s">
        <v>200</v>
      </c>
      <c r="N8049" t="s">
        <v>364</v>
      </c>
      <c r="O8049" t="s">
        <v>202</v>
      </c>
      <c r="P8049" t="s">
        <v>365</v>
      </c>
    </row>
    <row r="8050" spans="1:16" x14ac:dyDescent="0.25">
      <c r="A8050">
        <v>10555</v>
      </c>
      <c r="B8050" t="s">
        <v>360</v>
      </c>
      <c r="E8050" t="s">
        <v>8368</v>
      </c>
      <c r="F8050" t="s">
        <v>347</v>
      </c>
      <c r="G8050" t="s">
        <v>264</v>
      </c>
      <c r="H8050" t="s">
        <v>198</v>
      </c>
      <c r="I8050" t="s">
        <v>265</v>
      </c>
      <c r="J8050">
        <v>1970</v>
      </c>
      <c r="K8050">
        <v>476000</v>
      </c>
      <c r="L8050">
        <v>33</v>
      </c>
      <c r="M8050" t="s">
        <v>200</v>
      </c>
      <c r="N8050" t="s">
        <v>364</v>
      </c>
      <c r="O8050" t="s">
        <v>202</v>
      </c>
      <c r="P8050" t="s">
        <v>365</v>
      </c>
    </row>
    <row r="8051" spans="1:16" x14ac:dyDescent="0.25">
      <c r="A8051">
        <v>10556</v>
      </c>
      <c r="B8051" t="s">
        <v>360</v>
      </c>
      <c r="E8051" t="s">
        <v>8369</v>
      </c>
      <c r="F8051" t="s">
        <v>347</v>
      </c>
      <c r="G8051" t="s">
        <v>264</v>
      </c>
      <c r="H8051" t="s">
        <v>198</v>
      </c>
      <c r="I8051" t="s">
        <v>265</v>
      </c>
      <c r="J8051">
        <v>1965</v>
      </c>
      <c r="K8051">
        <v>1591000</v>
      </c>
      <c r="L8051">
        <v>33</v>
      </c>
      <c r="M8051" t="s">
        <v>200</v>
      </c>
      <c r="N8051" t="s">
        <v>364</v>
      </c>
      <c r="O8051" t="s">
        <v>202</v>
      </c>
      <c r="P8051" t="s">
        <v>365</v>
      </c>
    </row>
    <row r="8052" spans="1:16" x14ac:dyDescent="0.25">
      <c r="A8052">
        <v>10557</v>
      </c>
      <c r="B8052" t="s">
        <v>360</v>
      </c>
      <c r="E8052" t="s">
        <v>8370</v>
      </c>
      <c r="F8052" t="s">
        <v>347</v>
      </c>
      <c r="G8052" t="s">
        <v>264</v>
      </c>
      <c r="H8052" t="s">
        <v>198</v>
      </c>
      <c r="I8052" t="s">
        <v>265</v>
      </c>
      <c r="J8052">
        <v>1961</v>
      </c>
      <c r="K8052">
        <v>274120</v>
      </c>
      <c r="L8052">
        <v>33</v>
      </c>
      <c r="M8052" t="s">
        <v>200</v>
      </c>
      <c r="N8052" t="s">
        <v>436</v>
      </c>
      <c r="O8052" t="s">
        <v>202</v>
      </c>
      <c r="P8052" t="s">
        <v>8371</v>
      </c>
    </row>
    <row r="8053" spans="1:16" x14ac:dyDescent="0.25">
      <c r="A8053">
        <v>10558</v>
      </c>
      <c r="B8053" t="s">
        <v>360</v>
      </c>
      <c r="E8053" t="s">
        <v>8372</v>
      </c>
      <c r="F8053" t="s">
        <v>347</v>
      </c>
      <c r="G8053" t="s">
        <v>264</v>
      </c>
      <c r="H8053" t="s">
        <v>198</v>
      </c>
      <c r="I8053" t="s">
        <v>265</v>
      </c>
      <c r="J8053">
        <v>1967</v>
      </c>
      <c r="K8053">
        <v>1482000</v>
      </c>
      <c r="L8053">
        <v>33</v>
      </c>
      <c r="M8053" t="s">
        <v>200</v>
      </c>
      <c r="N8053" t="s">
        <v>364</v>
      </c>
      <c r="O8053" t="s">
        <v>202</v>
      </c>
      <c r="P8053" t="s">
        <v>365</v>
      </c>
    </row>
    <row r="8054" spans="1:16" x14ac:dyDescent="0.25">
      <c r="A8054">
        <v>10559</v>
      </c>
      <c r="B8054" t="s">
        <v>360</v>
      </c>
      <c r="E8054" t="s">
        <v>8373</v>
      </c>
      <c r="F8054" t="s">
        <v>347</v>
      </c>
      <c r="G8054" t="s">
        <v>264</v>
      </c>
      <c r="H8054" t="s">
        <v>198</v>
      </c>
      <c r="I8054" t="s">
        <v>265</v>
      </c>
      <c r="J8054">
        <v>1969</v>
      </c>
      <c r="K8054">
        <v>124000</v>
      </c>
      <c r="L8054">
        <v>33</v>
      </c>
      <c r="M8054" t="s">
        <v>200</v>
      </c>
      <c r="N8054" t="s">
        <v>364</v>
      </c>
      <c r="O8054" t="s">
        <v>202</v>
      </c>
      <c r="P8054" t="s">
        <v>365</v>
      </c>
    </row>
    <row r="8055" spans="1:16" x14ac:dyDescent="0.25">
      <c r="A8055">
        <v>10560</v>
      </c>
      <c r="B8055" t="s">
        <v>360</v>
      </c>
      <c r="E8055" t="s">
        <v>8374</v>
      </c>
      <c r="F8055" t="s">
        <v>347</v>
      </c>
      <c r="G8055" t="s">
        <v>264</v>
      </c>
      <c r="H8055" t="s">
        <v>198</v>
      </c>
      <c r="I8055" t="s">
        <v>265</v>
      </c>
      <c r="J8055">
        <v>1983</v>
      </c>
      <c r="K8055">
        <v>90000</v>
      </c>
      <c r="L8055">
        <v>33</v>
      </c>
      <c r="M8055" t="s">
        <v>200</v>
      </c>
      <c r="N8055" t="s">
        <v>364</v>
      </c>
      <c r="O8055" t="s">
        <v>202</v>
      </c>
      <c r="P8055" t="s">
        <v>365</v>
      </c>
    </row>
    <row r="8056" spans="1:16" x14ac:dyDescent="0.25">
      <c r="A8056">
        <v>10561</v>
      </c>
      <c r="B8056" t="s">
        <v>360</v>
      </c>
      <c r="E8056" t="s">
        <v>8375</v>
      </c>
      <c r="F8056" t="s">
        <v>347</v>
      </c>
      <c r="G8056" t="s">
        <v>264</v>
      </c>
      <c r="H8056" t="s">
        <v>198</v>
      </c>
      <c r="I8056" t="s">
        <v>265</v>
      </c>
      <c r="J8056">
        <v>1982</v>
      </c>
      <c r="K8056">
        <v>944000</v>
      </c>
      <c r="L8056">
        <v>33</v>
      </c>
      <c r="M8056" t="s">
        <v>200</v>
      </c>
      <c r="N8056" t="s">
        <v>364</v>
      </c>
      <c r="O8056" t="s">
        <v>202</v>
      </c>
      <c r="P8056" t="s">
        <v>365</v>
      </c>
    </row>
    <row r="8057" spans="1:16" x14ac:dyDescent="0.25">
      <c r="A8057">
        <v>10563</v>
      </c>
      <c r="B8057" t="s">
        <v>360</v>
      </c>
      <c r="E8057" t="s">
        <v>8376</v>
      </c>
      <c r="F8057" t="s">
        <v>347</v>
      </c>
      <c r="G8057" t="s">
        <v>264</v>
      </c>
      <c r="H8057" t="s">
        <v>198</v>
      </c>
      <c r="I8057" t="s">
        <v>265</v>
      </c>
      <c r="J8057">
        <v>1944</v>
      </c>
      <c r="K8057">
        <v>294000</v>
      </c>
      <c r="L8057">
        <v>33</v>
      </c>
      <c r="M8057" t="s">
        <v>200</v>
      </c>
      <c r="N8057" t="s">
        <v>364</v>
      </c>
      <c r="O8057" t="s">
        <v>202</v>
      </c>
      <c r="P8057" t="s">
        <v>365</v>
      </c>
    </row>
    <row r="8058" spans="1:16" x14ac:dyDescent="0.25">
      <c r="A8058">
        <v>10564</v>
      </c>
      <c r="B8058" t="s">
        <v>360</v>
      </c>
      <c r="E8058" t="s">
        <v>8377</v>
      </c>
      <c r="F8058" t="s">
        <v>347</v>
      </c>
      <c r="G8058" t="s">
        <v>264</v>
      </c>
      <c r="H8058" t="s">
        <v>198</v>
      </c>
      <c r="I8058" t="s">
        <v>265</v>
      </c>
      <c r="J8058">
        <v>1969</v>
      </c>
      <c r="K8058">
        <v>179000</v>
      </c>
      <c r="L8058">
        <v>33</v>
      </c>
      <c r="M8058" t="s">
        <v>200</v>
      </c>
      <c r="N8058" t="s">
        <v>364</v>
      </c>
      <c r="O8058" t="s">
        <v>202</v>
      </c>
      <c r="P8058" t="s">
        <v>365</v>
      </c>
    </row>
    <row r="8059" spans="1:16" x14ac:dyDescent="0.25">
      <c r="A8059">
        <v>10565</v>
      </c>
      <c r="B8059" t="s">
        <v>360</v>
      </c>
      <c r="E8059" t="s">
        <v>8378</v>
      </c>
      <c r="F8059" t="s">
        <v>347</v>
      </c>
      <c r="G8059" t="s">
        <v>264</v>
      </c>
      <c r="H8059" t="s">
        <v>198</v>
      </c>
      <c r="I8059" t="s">
        <v>265</v>
      </c>
      <c r="J8059">
        <v>1976</v>
      </c>
      <c r="K8059">
        <v>112000</v>
      </c>
      <c r="L8059">
        <v>33</v>
      </c>
      <c r="M8059" t="s">
        <v>200</v>
      </c>
      <c r="N8059" t="s">
        <v>364</v>
      </c>
      <c r="O8059" t="s">
        <v>202</v>
      </c>
      <c r="P8059" t="s">
        <v>365</v>
      </c>
    </row>
    <row r="8060" spans="1:16" x14ac:dyDescent="0.25">
      <c r="A8060">
        <v>10566</v>
      </c>
      <c r="B8060" t="s">
        <v>360</v>
      </c>
      <c r="E8060" t="s">
        <v>8379</v>
      </c>
      <c r="F8060" t="s">
        <v>347</v>
      </c>
      <c r="G8060" t="s">
        <v>264</v>
      </c>
      <c r="H8060" t="s">
        <v>198</v>
      </c>
      <c r="I8060" t="s">
        <v>265</v>
      </c>
      <c r="J8060">
        <v>1970</v>
      </c>
      <c r="K8060">
        <v>822000</v>
      </c>
      <c r="L8060">
        <v>33</v>
      </c>
      <c r="M8060" t="s">
        <v>200</v>
      </c>
      <c r="N8060" t="s">
        <v>364</v>
      </c>
      <c r="O8060" t="s">
        <v>202</v>
      </c>
      <c r="P8060" t="s">
        <v>365</v>
      </c>
    </row>
    <row r="8061" spans="1:16" x14ac:dyDescent="0.25">
      <c r="A8061">
        <v>10567</v>
      </c>
      <c r="B8061" t="s">
        <v>360</v>
      </c>
      <c r="E8061" t="s">
        <v>8380</v>
      </c>
      <c r="F8061" t="s">
        <v>347</v>
      </c>
      <c r="G8061" t="s">
        <v>264</v>
      </c>
      <c r="H8061" t="s">
        <v>198</v>
      </c>
      <c r="I8061" t="s">
        <v>265</v>
      </c>
      <c r="J8061">
        <v>1984</v>
      </c>
      <c r="K8061">
        <v>184000</v>
      </c>
      <c r="L8061">
        <v>33</v>
      </c>
      <c r="M8061" t="s">
        <v>200</v>
      </c>
      <c r="N8061" t="s">
        <v>364</v>
      </c>
      <c r="O8061" t="s">
        <v>202</v>
      </c>
      <c r="P8061" t="s">
        <v>365</v>
      </c>
    </row>
    <row r="8062" spans="1:16" x14ac:dyDescent="0.25">
      <c r="A8062">
        <v>10568</v>
      </c>
      <c r="B8062" t="s">
        <v>360</v>
      </c>
      <c r="E8062" t="s">
        <v>8381</v>
      </c>
      <c r="F8062" t="s">
        <v>347</v>
      </c>
      <c r="G8062" t="s">
        <v>264</v>
      </c>
      <c r="H8062" t="s">
        <v>198</v>
      </c>
      <c r="I8062" t="s">
        <v>265</v>
      </c>
      <c r="J8062">
        <v>1970</v>
      </c>
      <c r="K8062">
        <v>87000</v>
      </c>
      <c r="L8062">
        <v>33</v>
      </c>
      <c r="M8062" t="s">
        <v>200</v>
      </c>
      <c r="N8062" t="s">
        <v>364</v>
      </c>
      <c r="O8062" t="s">
        <v>202</v>
      </c>
      <c r="P8062" t="s">
        <v>365</v>
      </c>
    </row>
    <row r="8063" spans="1:16" x14ac:dyDescent="0.25">
      <c r="A8063">
        <v>10570</v>
      </c>
      <c r="B8063" t="s">
        <v>360</v>
      </c>
      <c r="E8063" t="s">
        <v>8382</v>
      </c>
      <c r="F8063" t="s">
        <v>347</v>
      </c>
      <c r="G8063" t="s">
        <v>264</v>
      </c>
      <c r="H8063" t="s">
        <v>198</v>
      </c>
      <c r="I8063" t="s">
        <v>265</v>
      </c>
      <c r="J8063">
        <v>1983</v>
      </c>
      <c r="K8063">
        <v>105000</v>
      </c>
      <c r="L8063">
        <v>33</v>
      </c>
      <c r="M8063" t="s">
        <v>200</v>
      </c>
      <c r="N8063" t="s">
        <v>364</v>
      </c>
      <c r="O8063" t="s">
        <v>202</v>
      </c>
      <c r="P8063" t="s">
        <v>365</v>
      </c>
    </row>
    <row r="8064" spans="1:16" x14ac:dyDescent="0.25">
      <c r="A8064">
        <v>10571</v>
      </c>
      <c r="B8064" t="s">
        <v>360</v>
      </c>
      <c r="E8064" t="s">
        <v>8383</v>
      </c>
      <c r="F8064" t="s">
        <v>347</v>
      </c>
      <c r="G8064" t="s">
        <v>8311</v>
      </c>
      <c r="H8064" t="s">
        <v>198</v>
      </c>
      <c r="I8064" t="s">
        <v>8312</v>
      </c>
      <c r="J8064">
        <v>1973</v>
      </c>
      <c r="K8064">
        <v>50000</v>
      </c>
      <c r="L8064">
        <v>7</v>
      </c>
      <c r="M8064" t="s">
        <v>200</v>
      </c>
      <c r="N8064" t="s">
        <v>436</v>
      </c>
      <c r="O8064" t="s">
        <v>202</v>
      </c>
      <c r="P8064" t="s">
        <v>8384</v>
      </c>
    </row>
    <row r="8065" spans="1:16" x14ac:dyDescent="0.25">
      <c r="A8065">
        <v>10572</v>
      </c>
      <c r="B8065" t="s">
        <v>360</v>
      </c>
      <c r="E8065" t="s">
        <v>8385</v>
      </c>
      <c r="F8065" t="s">
        <v>347</v>
      </c>
      <c r="G8065" t="s">
        <v>264</v>
      </c>
      <c r="H8065" t="s">
        <v>198</v>
      </c>
      <c r="I8065" t="s">
        <v>265</v>
      </c>
      <c r="J8065">
        <v>1966</v>
      </c>
      <c r="K8065">
        <v>1047000</v>
      </c>
      <c r="L8065">
        <v>33</v>
      </c>
      <c r="M8065" t="s">
        <v>200</v>
      </c>
      <c r="N8065" t="s">
        <v>364</v>
      </c>
      <c r="O8065" t="s">
        <v>202</v>
      </c>
      <c r="P8065" t="s">
        <v>365</v>
      </c>
    </row>
    <row r="8066" spans="1:16" x14ac:dyDescent="0.25">
      <c r="A8066">
        <v>10573</v>
      </c>
      <c r="B8066" t="s">
        <v>360</v>
      </c>
      <c r="E8066" t="s">
        <v>8386</v>
      </c>
      <c r="F8066" t="s">
        <v>347</v>
      </c>
      <c r="G8066" t="s">
        <v>264</v>
      </c>
      <c r="H8066" t="s">
        <v>198</v>
      </c>
      <c r="I8066" t="s">
        <v>265</v>
      </c>
      <c r="J8066">
        <v>1971</v>
      </c>
      <c r="K8066">
        <v>6000</v>
      </c>
      <c r="L8066">
        <v>33</v>
      </c>
      <c r="M8066" t="s">
        <v>200</v>
      </c>
      <c r="N8066" t="s">
        <v>364</v>
      </c>
      <c r="O8066" t="s">
        <v>202</v>
      </c>
      <c r="P8066" t="s">
        <v>365</v>
      </c>
    </row>
    <row r="8067" spans="1:16" x14ac:dyDescent="0.25">
      <c r="A8067">
        <v>10574</v>
      </c>
      <c r="B8067" t="s">
        <v>360</v>
      </c>
      <c r="E8067" t="s">
        <v>8387</v>
      </c>
      <c r="F8067" t="s">
        <v>347</v>
      </c>
      <c r="G8067" t="s">
        <v>264</v>
      </c>
      <c r="H8067" t="s">
        <v>198</v>
      </c>
      <c r="I8067" t="s">
        <v>265</v>
      </c>
      <c r="J8067">
        <v>1968</v>
      </c>
      <c r="K8067">
        <v>595000</v>
      </c>
      <c r="L8067">
        <v>33</v>
      </c>
      <c r="M8067" t="s">
        <v>200</v>
      </c>
      <c r="N8067" t="s">
        <v>364</v>
      </c>
      <c r="O8067" t="s">
        <v>202</v>
      </c>
      <c r="P8067" t="s">
        <v>365</v>
      </c>
    </row>
    <row r="8068" spans="1:16" x14ac:dyDescent="0.25">
      <c r="A8068">
        <v>10575</v>
      </c>
      <c r="B8068" t="s">
        <v>360</v>
      </c>
      <c r="E8068" t="s">
        <v>8388</v>
      </c>
      <c r="F8068" t="s">
        <v>347</v>
      </c>
      <c r="G8068" t="s">
        <v>264</v>
      </c>
      <c r="H8068" t="s">
        <v>198</v>
      </c>
      <c r="I8068" t="s">
        <v>265</v>
      </c>
      <c r="J8068">
        <v>1970</v>
      </c>
      <c r="K8068">
        <v>10000</v>
      </c>
      <c r="L8068">
        <v>33</v>
      </c>
      <c r="M8068" t="s">
        <v>200</v>
      </c>
      <c r="N8068" t="s">
        <v>364</v>
      </c>
      <c r="O8068" t="s">
        <v>202</v>
      </c>
      <c r="P8068" t="s">
        <v>365</v>
      </c>
    </row>
    <row r="8069" spans="1:16" x14ac:dyDescent="0.25">
      <c r="A8069">
        <v>10576</v>
      </c>
      <c r="B8069" t="s">
        <v>360</v>
      </c>
      <c r="E8069" t="s">
        <v>8389</v>
      </c>
      <c r="F8069" t="s">
        <v>347</v>
      </c>
      <c r="G8069" t="s">
        <v>8311</v>
      </c>
      <c r="H8069" t="s">
        <v>198</v>
      </c>
      <c r="I8069" t="s">
        <v>8312</v>
      </c>
      <c r="J8069">
        <v>1981</v>
      </c>
      <c r="K8069">
        <v>109826</v>
      </c>
      <c r="L8069">
        <v>7</v>
      </c>
      <c r="M8069" t="s">
        <v>200</v>
      </c>
      <c r="N8069" t="s">
        <v>364</v>
      </c>
      <c r="O8069" t="s">
        <v>202</v>
      </c>
      <c r="P8069" t="s">
        <v>365</v>
      </c>
    </row>
    <row r="8070" spans="1:16" x14ac:dyDescent="0.25">
      <c r="A8070">
        <v>10577</v>
      </c>
      <c r="B8070" t="s">
        <v>360</v>
      </c>
      <c r="E8070" t="s">
        <v>8390</v>
      </c>
      <c r="F8070" t="s">
        <v>347</v>
      </c>
      <c r="G8070" t="s">
        <v>264</v>
      </c>
      <c r="H8070" t="s">
        <v>198</v>
      </c>
      <c r="I8070" t="s">
        <v>265</v>
      </c>
      <c r="J8070">
        <v>1965</v>
      </c>
      <c r="K8070">
        <v>848000</v>
      </c>
      <c r="L8070">
        <v>33</v>
      </c>
      <c r="M8070" t="s">
        <v>200</v>
      </c>
      <c r="N8070" t="s">
        <v>364</v>
      </c>
      <c r="O8070" t="s">
        <v>202</v>
      </c>
      <c r="P8070" t="s">
        <v>365</v>
      </c>
    </row>
    <row r="8071" spans="1:16" x14ac:dyDescent="0.25">
      <c r="A8071">
        <v>10578</v>
      </c>
      <c r="B8071" t="s">
        <v>360</v>
      </c>
      <c r="E8071" t="s">
        <v>8391</v>
      </c>
      <c r="F8071" t="s">
        <v>347</v>
      </c>
      <c r="G8071" t="s">
        <v>264</v>
      </c>
      <c r="H8071" t="s">
        <v>198</v>
      </c>
      <c r="I8071" t="s">
        <v>265</v>
      </c>
      <c r="J8071">
        <v>1960</v>
      </c>
      <c r="K8071">
        <v>497000</v>
      </c>
      <c r="L8071">
        <v>33</v>
      </c>
      <c r="M8071" t="s">
        <v>200</v>
      </c>
      <c r="N8071" t="s">
        <v>364</v>
      </c>
      <c r="O8071" t="s">
        <v>202</v>
      </c>
      <c r="P8071" t="s">
        <v>365</v>
      </c>
    </row>
    <row r="8072" spans="1:16" x14ac:dyDescent="0.25">
      <c r="A8072">
        <v>10580</v>
      </c>
      <c r="B8072" t="s">
        <v>360</v>
      </c>
      <c r="E8072" t="s">
        <v>8392</v>
      </c>
      <c r="F8072" t="s">
        <v>347</v>
      </c>
      <c r="G8072" t="s">
        <v>264</v>
      </c>
      <c r="H8072" t="s">
        <v>198</v>
      </c>
      <c r="I8072" t="s">
        <v>265</v>
      </c>
      <c r="J8072">
        <v>1966</v>
      </c>
      <c r="K8072">
        <v>98000</v>
      </c>
      <c r="L8072">
        <v>33</v>
      </c>
      <c r="M8072" t="s">
        <v>200</v>
      </c>
      <c r="N8072" t="s">
        <v>364</v>
      </c>
      <c r="O8072" t="s">
        <v>202</v>
      </c>
      <c r="P8072" t="s">
        <v>365</v>
      </c>
    </row>
    <row r="8073" spans="1:16" x14ac:dyDescent="0.25">
      <c r="A8073">
        <v>10581</v>
      </c>
      <c r="B8073" t="s">
        <v>360</v>
      </c>
      <c r="E8073" t="s">
        <v>8393</v>
      </c>
      <c r="F8073" t="s">
        <v>347</v>
      </c>
      <c r="G8073" t="s">
        <v>264</v>
      </c>
      <c r="H8073" t="s">
        <v>198</v>
      </c>
      <c r="I8073" t="s">
        <v>265</v>
      </c>
      <c r="J8073">
        <v>1973</v>
      </c>
      <c r="K8073">
        <v>199000</v>
      </c>
      <c r="L8073">
        <v>33</v>
      </c>
      <c r="M8073" t="s">
        <v>200</v>
      </c>
      <c r="N8073" t="s">
        <v>364</v>
      </c>
      <c r="O8073" t="s">
        <v>202</v>
      </c>
      <c r="P8073" t="s">
        <v>365</v>
      </c>
    </row>
    <row r="8074" spans="1:16" x14ac:dyDescent="0.25">
      <c r="A8074">
        <v>10582</v>
      </c>
      <c r="B8074" t="s">
        <v>360</v>
      </c>
      <c r="E8074" t="s">
        <v>8394</v>
      </c>
      <c r="F8074" t="s">
        <v>347</v>
      </c>
      <c r="G8074" t="s">
        <v>264</v>
      </c>
      <c r="H8074" t="s">
        <v>198</v>
      </c>
      <c r="I8074" t="s">
        <v>265</v>
      </c>
      <c r="J8074">
        <v>1979</v>
      </c>
      <c r="K8074">
        <v>35000</v>
      </c>
      <c r="L8074">
        <v>33</v>
      </c>
      <c r="M8074" t="s">
        <v>200</v>
      </c>
      <c r="N8074" t="s">
        <v>364</v>
      </c>
      <c r="O8074" t="s">
        <v>202</v>
      </c>
      <c r="P8074" t="s">
        <v>365</v>
      </c>
    </row>
    <row r="8075" spans="1:16" x14ac:dyDescent="0.25">
      <c r="A8075">
        <v>10583</v>
      </c>
      <c r="B8075" t="s">
        <v>360</v>
      </c>
      <c r="E8075" t="s">
        <v>8395</v>
      </c>
      <c r="F8075" t="s">
        <v>347</v>
      </c>
      <c r="G8075" t="s">
        <v>264</v>
      </c>
      <c r="H8075" t="s">
        <v>198</v>
      </c>
      <c r="I8075" t="s">
        <v>265</v>
      </c>
      <c r="J8075">
        <v>1901</v>
      </c>
      <c r="K8075">
        <v>88</v>
      </c>
      <c r="L8075">
        <v>33</v>
      </c>
      <c r="M8075" t="s">
        <v>200</v>
      </c>
      <c r="N8075" t="s">
        <v>436</v>
      </c>
      <c r="O8075" t="s">
        <v>202</v>
      </c>
      <c r="P8075" t="s">
        <v>8396</v>
      </c>
    </row>
    <row r="8076" spans="1:16" x14ac:dyDescent="0.25">
      <c r="A8076">
        <v>10584</v>
      </c>
      <c r="B8076" t="s">
        <v>360</v>
      </c>
      <c r="E8076" t="s">
        <v>8397</v>
      </c>
      <c r="F8076" t="s">
        <v>347</v>
      </c>
      <c r="G8076" t="s">
        <v>264</v>
      </c>
      <c r="H8076" t="s">
        <v>198</v>
      </c>
      <c r="I8076" t="s">
        <v>265</v>
      </c>
      <c r="J8076">
        <v>1966</v>
      </c>
      <c r="K8076">
        <v>1319000</v>
      </c>
      <c r="L8076">
        <v>33</v>
      </c>
      <c r="M8076" t="s">
        <v>200</v>
      </c>
      <c r="N8076" t="s">
        <v>364</v>
      </c>
      <c r="O8076" t="s">
        <v>202</v>
      </c>
      <c r="P8076" t="s">
        <v>365</v>
      </c>
    </row>
    <row r="8077" spans="1:16" x14ac:dyDescent="0.25">
      <c r="A8077">
        <v>10585</v>
      </c>
      <c r="B8077" t="s">
        <v>360</v>
      </c>
      <c r="E8077" t="s">
        <v>8398</v>
      </c>
      <c r="F8077" t="s">
        <v>347</v>
      </c>
      <c r="G8077" t="s">
        <v>264</v>
      </c>
      <c r="H8077" t="s">
        <v>198</v>
      </c>
      <c r="I8077" t="s">
        <v>265</v>
      </c>
      <c r="J8077">
        <v>1935</v>
      </c>
      <c r="K8077">
        <v>231786</v>
      </c>
      <c r="L8077">
        <v>33</v>
      </c>
      <c r="M8077" t="s">
        <v>200</v>
      </c>
      <c r="N8077" t="s">
        <v>436</v>
      </c>
      <c r="O8077" t="s">
        <v>202</v>
      </c>
      <c r="P8077" t="s">
        <v>8399</v>
      </c>
    </row>
    <row r="8078" spans="1:16" x14ac:dyDescent="0.25">
      <c r="A8078">
        <v>10586</v>
      </c>
      <c r="B8078" t="s">
        <v>360</v>
      </c>
      <c r="E8078" t="s">
        <v>8400</v>
      </c>
      <c r="F8078" t="s">
        <v>347</v>
      </c>
      <c r="G8078" t="s">
        <v>264</v>
      </c>
      <c r="H8078" t="s">
        <v>198</v>
      </c>
      <c r="I8078" t="s">
        <v>265</v>
      </c>
      <c r="J8078">
        <v>1964</v>
      </c>
      <c r="K8078">
        <v>14000</v>
      </c>
      <c r="L8078">
        <v>33</v>
      </c>
      <c r="M8078" t="s">
        <v>200</v>
      </c>
      <c r="N8078" t="s">
        <v>364</v>
      </c>
      <c r="O8078" t="s">
        <v>202</v>
      </c>
      <c r="P8078" t="s">
        <v>365</v>
      </c>
    </row>
    <row r="8079" spans="1:16" x14ac:dyDescent="0.25">
      <c r="A8079">
        <v>10587</v>
      </c>
      <c r="B8079" t="s">
        <v>360</v>
      </c>
      <c r="E8079" t="s">
        <v>8401</v>
      </c>
      <c r="F8079" t="s">
        <v>347</v>
      </c>
      <c r="G8079" t="s">
        <v>264</v>
      </c>
      <c r="H8079" t="s">
        <v>198</v>
      </c>
      <c r="I8079" t="s">
        <v>265</v>
      </c>
      <c r="J8079">
        <v>1977</v>
      </c>
      <c r="K8079">
        <v>2660000</v>
      </c>
      <c r="L8079">
        <v>33</v>
      </c>
      <c r="M8079" t="s">
        <v>200</v>
      </c>
      <c r="N8079" t="s">
        <v>467</v>
      </c>
      <c r="O8079" t="s">
        <v>202</v>
      </c>
      <c r="P8079" t="s">
        <v>365</v>
      </c>
    </row>
    <row r="8080" spans="1:16" x14ac:dyDescent="0.25">
      <c r="A8080">
        <v>10588</v>
      </c>
      <c r="B8080" t="s">
        <v>360</v>
      </c>
      <c r="E8080" t="s">
        <v>8402</v>
      </c>
      <c r="F8080" t="s">
        <v>347</v>
      </c>
      <c r="G8080" t="s">
        <v>264</v>
      </c>
      <c r="H8080" t="s">
        <v>198</v>
      </c>
      <c r="I8080" t="s">
        <v>265</v>
      </c>
      <c r="J8080">
        <v>1992</v>
      </c>
      <c r="K8080">
        <v>81000</v>
      </c>
      <c r="L8080">
        <v>33</v>
      </c>
      <c r="M8080" t="s">
        <v>200</v>
      </c>
      <c r="N8080" t="s">
        <v>364</v>
      </c>
      <c r="O8080" t="s">
        <v>202</v>
      </c>
      <c r="P8080" t="s">
        <v>365</v>
      </c>
    </row>
    <row r="8081" spans="1:16" x14ac:dyDescent="0.25">
      <c r="A8081">
        <v>10590</v>
      </c>
      <c r="B8081" t="s">
        <v>360</v>
      </c>
      <c r="E8081" t="s">
        <v>8403</v>
      </c>
      <c r="F8081" t="s">
        <v>347</v>
      </c>
      <c r="G8081" t="s">
        <v>264</v>
      </c>
      <c r="H8081" t="s">
        <v>198</v>
      </c>
      <c r="I8081" t="s">
        <v>265</v>
      </c>
      <c r="J8081">
        <v>1977</v>
      </c>
      <c r="K8081">
        <v>530000</v>
      </c>
      <c r="L8081">
        <v>33</v>
      </c>
      <c r="M8081" t="s">
        <v>200</v>
      </c>
      <c r="N8081" t="s">
        <v>364</v>
      </c>
      <c r="O8081" t="s">
        <v>202</v>
      </c>
      <c r="P8081" t="s">
        <v>365</v>
      </c>
    </row>
    <row r="8082" spans="1:16" x14ac:dyDescent="0.25">
      <c r="A8082">
        <v>10591</v>
      </c>
      <c r="B8082" t="s">
        <v>360</v>
      </c>
      <c r="E8082" t="s">
        <v>8404</v>
      </c>
      <c r="F8082" t="s">
        <v>347</v>
      </c>
      <c r="G8082" t="s">
        <v>264</v>
      </c>
      <c r="H8082" t="s">
        <v>198</v>
      </c>
      <c r="I8082" t="s">
        <v>265</v>
      </c>
      <c r="J8082">
        <v>1964</v>
      </c>
      <c r="K8082">
        <v>892000</v>
      </c>
      <c r="L8082">
        <v>33</v>
      </c>
      <c r="M8082" t="s">
        <v>200</v>
      </c>
      <c r="N8082" t="s">
        <v>364</v>
      </c>
      <c r="O8082" t="s">
        <v>202</v>
      </c>
      <c r="P8082" t="s">
        <v>365</v>
      </c>
    </row>
    <row r="8083" spans="1:16" x14ac:dyDescent="0.25">
      <c r="A8083">
        <v>10592</v>
      </c>
      <c r="B8083" t="s">
        <v>360</v>
      </c>
      <c r="E8083" t="s">
        <v>8405</v>
      </c>
      <c r="F8083" t="s">
        <v>347</v>
      </c>
      <c r="G8083" t="s">
        <v>264</v>
      </c>
      <c r="H8083" t="s">
        <v>198</v>
      </c>
      <c r="I8083" t="s">
        <v>265</v>
      </c>
      <c r="J8083">
        <v>1953</v>
      </c>
      <c r="K8083">
        <v>51000</v>
      </c>
      <c r="L8083">
        <v>33</v>
      </c>
      <c r="M8083" t="s">
        <v>200</v>
      </c>
      <c r="N8083" t="s">
        <v>364</v>
      </c>
      <c r="O8083" t="s">
        <v>202</v>
      </c>
      <c r="P8083" t="s">
        <v>365</v>
      </c>
    </row>
    <row r="8084" spans="1:16" x14ac:dyDescent="0.25">
      <c r="A8084">
        <v>10593</v>
      </c>
      <c r="B8084" t="s">
        <v>360</v>
      </c>
      <c r="E8084" t="s">
        <v>8406</v>
      </c>
      <c r="F8084" t="s">
        <v>347</v>
      </c>
      <c r="G8084" t="s">
        <v>264</v>
      </c>
      <c r="H8084" t="s">
        <v>198</v>
      </c>
      <c r="I8084" t="s">
        <v>265</v>
      </c>
      <c r="J8084">
        <v>1966</v>
      </c>
      <c r="K8084">
        <v>1031000</v>
      </c>
      <c r="L8084">
        <v>33</v>
      </c>
      <c r="M8084" t="s">
        <v>200</v>
      </c>
      <c r="N8084" t="s">
        <v>364</v>
      </c>
      <c r="O8084" t="s">
        <v>202</v>
      </c>
      <c r="P8084" t="s">
        <v>365</v>
      </c>
    </row>
    <row r="8085" spans="1:16" x14ac:dyDescent="0.25">
      <c r="A8085">
        <v>10594</v>
      </c>
      <c r="B8085" t="s">
        <v>360</v>
      </c>
      <c r="E8085" t="s">
        <v>8407</v>
      </c>
      <c r="F8085" t="s">
        <v>347</v>
      </c>
      <c r="G8085" t="s">
        <v>264</v>
      </c>
      <c r="H8085" t="s">
        <v>198</v>
      </c>
      <c r="I8085" t="s">
        <v>265</v>
      </c>
      <c r="J8085">
        <v>1969</v>
      </c>
      <c r="K8085">
        <v>431000</v>
      </c>
      <c r="L8085">
        <v>33</v>
      </c>
      <c r="M8085" t="s">
        <v>200</v>
      </c>
      <c r="N8085" t="s">
        <v>364</v>
      </c>
      <c r="O8085" t="s">
        <v>202</v>
      </c>
      <c r="P8085" t="s">
        <v>365</v>
      </c>
    </row>
    <row r="8086" spans="1:16" x14ac:dyDescent="0.25">
      <c r="A8086">
        <v>10595</v>
      </c>
      <c r="B8086" t="s">
        <v>360</v>
      </c>
      <c r="E8086" t="s">
        <v>8408</v>
      </c>
      <c r="F8086" t="s">
        <v>347</v>
      </c>
      <c r="G8086" t="s">
        <v>264</v>
      </c>
      <c r="H8086" t="s">
        <v>198</v>
      </c>
      <c r="I8086" t="s">
        <v>265</v>
      </c>
      <c r="J8086">
        <v>1984</v>
      </c>
      <c r="K8086">
        <v>198000</v>
      </c>
      <c r="L8086">
        <v>33</v>
      </c>
      <c r="M8086" t="s">
        <v>200</v>
      </c>
      <c r="N8086" t="s">
        <v>364</v>
      </c>
      <c r="O8086" t="s">
        <v>202</v>
      </c>
      <c r="P8086" t="s">
        <v>365</v>
      </c>
    </row>
    <row r="8087" spans="1:16" x14ac:dyDescent="0.25">
      <c r="A8087">
        <v>10596</v>
      </c>
      <c r="B8087" t="s">
        <v>360</v>
      </c>
      <c r="E8087" t="s">
        <v>8409</v>
      </c>
      <c r="F8087" t="s">
        <v>347</v>
      </c>
      <c r="G8087" t="s">
        <v>264</v>
      </c>
      <c r="H8087" t="s">
        <v>198</v>
      </c>
      <c r="I8087" t="s">
        <v>265</v>
      </c>
      <c r="J8087">
        <v>1954</v>
      </c>
      <c r="K8087">
        <v>112000</v>
      </c>
      <c r="L8087">
        <v>33</v>
      </c>
      <c r="M8087" t="s">
        <v>200</v>
      </c>
      <c r="N8087" t="s">
        <v>364</v>
      </c>
      <c r="O8087" t="s">
        <v>202</v>
      </c>
      <c r="P8087" t="s">
        <v>365</v>
      </c>
    </row>
    <row r="8088" spans="1:16" x14ac:dyDescent="0.25">
      <c r="A8088">
        <v>10597</v>
      </c>
      <c r="B8088" t="s">
        <v>360</v>
      </c>
      <c r="E8088" t="s">
        <v>8410</v>
      </c>
      <c r="F8088" t="s">
        <v>347</v>
      </c>
      <c r="G8088" t="s">
        <v>264</v>
      </c>
      <c r="H8088" t="s">
        <v>198</v>
      </c>
      <c r="I8088" t="s">
        <v>265</v>
      </c>
      <c r="J8088">
        <v>1991</v>
      </c>
      <c r="K8088">
        <v>471000</v>
      </c>
      <c r="L8088">
        <v>33</v>
      </c>
      <c r="M8088" t="s">
        <v>200</v>
      </c>
      <c r="N8088" t="s">
        <v>364</v>
      </c>
      <c r="O8088" t="s">
        <v>202</v>
      </c>
      <c r="P8088" t="s">
        <v>365</v>
      </c>
    </row>
    <row r="8089" spans="1:16" x14ac:dyDescent="0.25">
      <c r="A8089">
        <v>10598</v>
      </c>
      <c r="B8089" t="s">
        <v>360</v>
      </c>
      <c r="E8089" t="s">
        <v>8411</v>
      </c>
      <c r="F8089" t="s">
        <v>347</v>
      </c>
      <c r="G8089" t="s">
        <v>264</v>
      </c>
      <c r="H8089" t="s">
        <v>198</v>
      </c>
      <c r="I8089" t="s">
        <v>265</v>
      </c>
      <c r="J8089">
        <v>1972</v>
      </c>
      <c r="K8089">
        <v>198000</v>
      </c>
      <c r="L8089">
        <v>33</v>
      </c>
      <c r="M8089" t="s">
        <v>200</v>
      </c>
      <c r="N8089" t="s">
        <v>364</v>
      </c>
      <c r="O8089" t="s">
        <v>202</v>
      </c>
      <c r="P8089" t="s">
        <v>365</v>
      </c>
    </row>
    <row r="8090" spans="1:16" x14ac:dyDescent="0.25">
      <c r="A8090">
        <v>10599</v>
      </c>
      <c r="B8090" t="s">
        <v>360</v>
      </c>
      <c r="E8090" t="s">
        <v>8412</v>
      </c>
      <c r="F8090" t="s">
        <v>347</v>
      </c>
      <c r="G8090" t="s">
        <v>264</v>
      </c>
      <c r="H8090" t="s">
        <v>198</v>
      </c>
      <c r="I8090" t="s">
        <v>265</v>
      </c>
      <c r="J8090">
        <v>1971</v>
      </c>
      <c r="K8090">
        <v>635000</v>
      </c>
      <c r="L8090">
        <v>33</v>
      </c>
      <c r="M8090" t="s">
        <v>200</v>
      </c>
      <c r="N8090" t="s">
        <v>364</v>
      </c>
      <c r="O8090" t="s">
        <v>202</v>
      </c>
      <c r="P8090" t="s">
        <v>365</v>
      </c>
    </row>
    <row r="8091" spans="1:16" x14ac:dyDescent="0.25">
      <c r="A8091">
        <v>10600</v>
      </c>
      <c r="B8091" t="s">
        <v>360</v>
      </c>
      <c r="E8091" t="s">
        <v>8413</v>
      </c>
      <c r="F8091" t="s">
        <v>347</v>
      </c>
      <c r="G8091" t="s">
        <v>264</v>
      </c>
      <c r="H8091" t="s">
        <v>198</v>
      </c>
      <c r="I8091" t="s">
        <v>265</v>
      </c>
      <c r="J8091">
        <v>1969</v>
      </c>
      <c r="K8091">
        <v>3207</v>
      </c>
      <c r="L8091">
        <v>33</v>
      </c>
      <c r="M8091" t="s">
        <v>200</v>
      </c>
      <c r="N8091" t="s">
        <v>436</v>
      </c>
      <c r="O8091" t="s">
        <v>202</v>
      </c>
      <c r="P8091" t="s">
        <v>8414</v>
      </c>
    </row>
    <row r="8092" spans="1:16" x14ac:dyDescent="0.25">
      <c r="A8092">
        <v>10601</v>
      </c>
      <c r="B8092" t="s">
        <v>360</v>
      </c>
      <c r="E8092" t="s">
        <v>8415</v>
      </c>
      <c r="F8092" t="s">
        <v>347</v>
      </c>
      <c r="G8092" t="s">
        <v>264</v>
      </c>
      <c r="H8092" t="s">
        <v>198</v>
      </c>
      <c r="I8092" t="s">
        <v>265</v>
      </c>
      <c r="J8092">
        <v>1969</v>
      </c>
      <c r="K8092">
        <v>200000</v>
      </c>
      <c r="L8092">
        <v>33</v>
      </c>
      <c r="M8092" t="s">
        <v>200</v>
      </c>
      <c r="N8092" t="s">
        <v>364</v>
      </c>
      <c r="O8092" t="s">
        <v>202</v>
      </c>
      <c r="P8092" t="s">
        <v>365</v>
      </c>
    </row>
    <row r="8093" spans="1:16" x14ac:dyDescent="0.25">
      <c r="A8093">
        <v>10602</v>
      </c>
      <c r="B8093" t="s">
        <v>360</v>
      </c>
      <c r="E8093" t="s">
        <v>8416</v>
      </c>
      <c r="F8093" t="s">
        <v>347</v>
      </c>
      <c r="G8093" t="s">
        <v>264</v>
      </c>
      <c r="H8093" t="s">
        <v>198</v>
      </c>
      <c r="I8093" t="s">
        <v>265</v>
      </c>
      <c r="J8093">
        <v>1980</v>
      </c>
      <c r="K8093">
        <v>11000</v>
      </c>
      <c r="L8093">
        <v>33</v>
      </c>
      <c r="M8093" t="s">
        <v>200</v>
      </c>
      <c r="N8093" t="s">
        <v>364</v>
      </c>
      <c r="O8093" t="s">
        <v>202</v>
      </c>
      <c r="P8093" t="s">
        <v>365</v>
      </c>
    </row>
    <row r="8094" spans="1:16" x14ac:dyDescent="0.25">
      <c r="A8094">
        <v>10605</v>
      </c>
      <c r="B8094" t="s">
        <v>360</v>
      </c>
      <c r="E8094" t="s">
        <v>8417</v>
      </c>
      <c r="F8094" t="s">
        <v>347</v>
      </c>
      <c r="G8094" t="s">
        <v>264</v>
      </c>
      <c r="H8094" t="s">
        <v>198</v>
      </c>
      <c r="I8094" t="s">
        <v>265</v>
      </c>
      <c r="J8094">
        <v>1971</v>
      </c>
      <c r="K8094">
        <v>206000</v>
      </c>
      <c r="L8094">
        <v>33</v>
      </c>
      <c r="M8094" t="s">
        <v>200</v>
      </c>
      <c r="N8094" t="s">
        <v>364</v>
      </c>
      <c r="O8094" t="s">
        <v>202</v>
      </c>
      <c r="P8094" t="s">
        <v>365</v>
      </c>
    </row>
    <row r="8095" spans="1:16" x14ac:dyDescent="0.25">
      <c r="A8095">
        <v>10606</v>
      </c>
      <c r="B8095" t="s">
        <v>360</v>
      </c>
      <c r="E8095" t="s">
        <v>8418</v>
      </c>
      <c r="F8095" t="s">
        <v>347</v>
      </c>
      <c r="G8095" t="s">
        <v>264</v>
      </c>
      <c r="H8095" t="s">
        <v>198</v>
      </c>
      <c r="I8095" t="s">
        <v>265</v>
      </c>
      <c r="J8095">
        <v>1977</v>
      </c>
      <c r="K8095">
        <v>113000</v>
      </c>
      <c r="L8095">
        <v>33</v>
      </c>
      <c r="M8095" t="s">
        <v>200</v>
      </c>
      <c r="N8095" t="s">
        <v>436</v>
      </c>
      <c r="O8095" t="s">
        <v>202</v>
      </c>
      <c r="P8095" t="s">
        <v>8419</v>
      </c>
    </row>
    <row r="8096" spans="1:16" x14ac:dyDescent="0.25">
      <c r="A8096">
        <v>10607</v>
      </c>
      <c r="B8096" t="s">
        <v>360</v>
      </c>
      <c r="E8096" t="s">
        <v>8420</v>
      </c>
      <c r="F8096" t="s">
        <v>347</v>
      </c>
      <c r="G8096" t="s">
        <v>264</v>
      </c>
      <c r="H8096" t="s">
        <v>198</v>
      </c>
      <c r="I8096" t="s">
        <v>265</v>
      </c>
      <c r="J8096">
        <v>1976</v>
      </c>
      <c r="K8096">
        <v>3000</v>
      </c>
      <c r="L8096">
        <v>33</v>
      </c>
      <c r="M8096" t="s">
        <v>200</v>
      </c>
      <c r="N8096" t="s">
        <v>364</v>
      </c>
      <c r="O8096" t="s">
        <v>202</v>
      </c>
      <c r="P8096" t="s">
        <v>365</v>
      </c>
    </row>
    <row r="8097" spans="1:16" x14ac:dyDescent="0.25">
      <c r="A8097">
        <v>10608</v>
      </c>
      <c r="B8097" t="s">
        <v>360</v>
      </c>
      <c r="E8097" t="s">
        <v>8421</v>
      </c>
      <c r="F8097" t="s">
        <v>347</v>
      </c>
      <c r="G8097" t="s">
        <v>264</v>
      </c>
      <c r="H8097" t="s">
        <v>198</v>
      </c>
      <c r="I8097" t="s">
        <v>265</v>
      </c>
      <c r="J8097">
        <v>1971</v>
      </c>
      <c r="K8097">
        <v>1134000</v>
      </c>
      <c r="L8097">
        <v>33</v>
      </c>
      <c r="M8097" t="s">
        <v>200</v>
      </c>
      <c r="N8097" t="s">
        <v>364</v>
      </c>
      <c r="O8097" t="s">
        <v>202</v>
      </c>
      <c r="P8097" t="s">
        <v>365</v>
      </c>
    </row>
    <row r="8098" spans="1:16" x14ac:dyDescent="0.25">
      <c r="A8098">
        <v>10609</v>
      </c>
      <c r="B8098" t="s">
        <v>360</v>
      </c>
      <c r="E8098" t="s">
        <v>8422</v>
      </c>
      <c r="F8098" t="s">
        <v>347</v>
      </c>
      <c r="G8098" t="s">
        <v>8311</v>
      </c>
      <c r="H8098" t="s">
        <v>198</v>
      </c>
      <c r="I8098" t="s">
        <v>8312</v>
      </c>
      <c r="J8098">
        <v>1982</v>
      </c>
      <c r="K8098">
        <v>186158</v>
      </c>
      <c r="L8098">
        <v>7</v>
      </c>
      <c r="M8098" t="s">
        <v>200</v>
      </c>
      <c r="N8098" t="s">
        <v>364</v>
      </c>
      <c r="O8098" t="s">
        <v>202</v>
      </c>
      <c r="P8098" t="s">
        <v>365</v>
      </c>
    </row>
    <row r="8099" spans="1:16" x14ac:dyDescent="0.25">
      <c r="A8099">
        <v>10610</v>
      </c>
      <c r="B8099" t="s">
        <v>360</v>
      </c>
      <c r="E8099" t="s">
        <v>8423</v>
      </c>
      <c r="F8099" t="s">
        <v>347</v>
      </c>
      <c r="G8099" t="s">
        <v>8311</v>
      </c>
      <c r="H8099" t="s">
        <v>198</v>
      </c>
      <c r="I8099" t="s">
        <v>8312</v>
      </c>
      <c r="J8099">
        <v>1987</v>
      </c>
      <c r="K8099">
        <v>37776</v>
      </c>
      <c r="L8099">
        <v>7</v>
      </c>
      <c r="M8099" t="s">
        <v>200</v>
      </c>
      <c r="N8099" t="s">
        <v>364</v>
      </c>
      <c r="O8099" t="s">
        <v>202</v>
      </c>
      <c r="P8099" t="s">
        <v>365</v>
      </c>
    </row>
    <row r="8100" spans="1:16" x14ac:dyDescent="0.25">
      <c r="A8100">
        <v>10611</v>
      </c>
      <c r="B8100" t="s">
        <v>360</v>
      </c>
      <c r="E8100" t="s">
        <v>8424</v>
      </c>
      <c r="F8100" t="s">
        <v>347</v>
      </c>
      <c r="G8100" t="s">
        <v>264</v>
      </c>
      <c r="H8100" t="s">
        <v>198</v>
      </c>
      <c r="I8100" t="s">
        <v>265</v>
      </c>
      <c r="J8100">
        <v>1967</v>
      </c>
      <c r="K8100">
        <v>367000</v>
      </c>
      <c r="L8100">
        <v>33</v>
      </c>
      <c r="M8100" t="s">
        <v>200</v>
      </c>
      <c r="N8100" t="s">
        <v>364</v>
      </c>
      <c r="O8100" t="s">
        <v>202</v>
      </c>
      <c r="P8100" t="s">
        <v>365</v>
      </c>
    </row>
    <row r="8101" spans="1:16" x14ac:dyDescent="0.25">
      <c r="A8101">
        <v>10612</v>
      </c>
      <c r="B8101" t="s">
        <v>360</v>
      </c>
      <c r="E8101" t="s">
        <v>8425</v>
      </c>
      <c r="F8101" t="s">
        <v>347</v>
      </c>
      <c r="G8101" t="s">
        <v>264</v>
      </c>
      <c r="H8101" t="s">
        <v>198</v>
      </c>
      <c r="I8101" t="s">
        <v>265</v>
      </c>
      <c r="J8101">
        <v>1967</v>
      </c>
      <c r="K8101">
        <v>665000</v>
      </c>
      <c r="L8101">
        <v>33</v>
      </c>
      <c r="M8101" t="s">
        <v>200</v>
      </c>
      <c r="N8101" t="s">
        <v>364</v>
      </c>
      <c r="O8101" t="s">
        <v>202</v>
      </c>
      <c r="P8101" t="s">
        <v>365</v>
      </c>
    </row>
    <row r="8102" spans="1:16" x14ac:dyDescent="0.25">
      <c r="A8102">
        <v>10613</v>
      </c>
      <c r="B8102" t="s">
        <v>360</v>
      </c>
      <c r="E8102" t="s">
        <v>8426</v>
      </c>
      <c r="F8102" t="s">
        <v>347</v>
      </c>
      <c r="G8102" t="s">
        <v>264</v>
      </c>
      <c r="H8102" t="s">
        <v>198</v>
      </c>
      <c r="I8102" t="s">
        <v>265</v>
      </c>
      <c r="J8102">
        <v>1961</v>
      </c>
      <c r="K8102">
        <v>28000</v>
      </c>
      <c r="L8102">
        <v>33</v>
      </c>
      <c r="M8102" t="s">
        <v>200</v>
      </c>
      <c r="N8102" t="s">
        <v>364</v>
      </c>
      <c r="O8102" t="s">
        <v>202</v>
      </c>
      <c r="P8102" t="s">
        <v>365</v>
      </c>
    </row>
    <row r="8103" spans="1:16" x14ac:dyDescent="0.25">
      <c r="A8103">
        <v>10614</v>
      </c>
      <c r="B8103" t="s">
        <v>360</v>
      </c>
      <c r="E8103" t="s">
        <v>8427</v>
      </c>
      <c r="F8103" t="s">
        <v>347</v>
      </c>
      <c r="G8103" t="s">
        <v>264</v>
      </c>
      <c r="H8103" t="s">
        <v>198</v>
      </c>
      <c r="I8103" t="s">
        <v>265</v>
      </c>
      <c r="J8103">
        <v>1975</v>
      </c>
      <c r="K8103">
        <v>219000</v>
      </c>
      <c r="L8103">
        <v>33</v>
      </c>
      <c r="M8103" t="s">
        <v>200</v>
      </c>
      <c r="N8103" t="s">
        <v>364</v>
      </c>
      <c r="O8103" t="s">
        <v>202</v>
      </c>
      <c r="P8103" t="s">
        <v>365</v>
      </c>
    </row>
    <row r="8104" spans="1:16" x14ac:dyDescent="0.25">
      <c r="A8104">
        <v>10615</v>
      </c>
      <c r="B8104" t="s">
        <v>360</v>
      </c>
      <c r="E8104" t="s">
        <v>8428</v>
      </c>
      <c r="F8104" t="s">
        <v>347</v>
      </c>
      <c r="G8104" t="s">
        <v>264</v>
      </c>
      <c r="H8104" t="s">
        <v>198</v>
      </c>
      <c r="I8104" t="s">
        <v>265</v>
      </c>
      <c r="J8104">
        <v>1974</v>
      </c>
      <c r="K8104">
        <v>409000</v>
      </c>
      <c r="L8104">
        <v>33</v>
      </c>
      <c r="M8104" t="s">
        <v>200</v>
      </c>
      <c r="N8104" t="s">
        <v>364</v>
      </c>
      <c r="O8104" t="s">
        <v>202</v>
      </c>
      <c r="P8104" t="s">
        <v>365</v>
      </c>
    </row>
    <row r="8105" spans="1:16" x14ac:dyDescent="0.25">
      <c r="A8105">
        <v>10616</v>
      </c>
      <c r="B8105" t="s">
        <v>360</v>
      </c>
      <c r="E8105" t="s">
        <v>8429</v>
      </c>
      <c r="F8105" t="s">
        <v>347</v>
      </c>
      <c r="G8105" t="s">
        <v>264</v>
      </c>
      <c r="H8105" t="s">
        <v>198</v>
      </c>
      <c r="I8105" t="s">
        <v>265</v>
      </c>
      <c r="J8105">
        <v>1970</v>
      </c>
      <c r="K8105">
        <v>21000</v>
      </c>
      <c r="L8105">
        <v>33</v>
      </c>
      <c r="M8105" t="s">
        <v>200</v>
      </c>
      <c r="N8105" t="s">
        <v>364</v>
      </c>
      <c r="O8105" t="s">
        <v>202</v>
      </c>
      <c r="P8105" t="s">
        <v>365</v>
      </c>
    </row>
    <row r="8106" spans="1:16" x14ac:dyDescent="0.25">
      <c r="A8106">
        <v>10617</v>
      </c>
      <c r="B8106" t="s">
        <v>360</v>
      </c>
      <c r="E8106" t="s">
        <v>8430</v>
      </c>
      <c r="F8106" t="s">
        <v>347</v>
      </c>
      <c r="G8106" t="s">
        <v>264</v>
      </c>
      <c r="H8106" t="s">
        <v>198</v>
      </c>
      <c r="I8106" t="s">
        <v>265</v>
      </c>
      <c r="J8106">
        <v>1967</v>
      </c>
      <c r="K8106">
        <v>160000</v>
      </c>
      <c r="L8106">
        <v>33</v>
      </c>
      <c r="M8106" t="s">
        <v>200</v>
      </c>
      <c r="N8106" t="s">
        <v>364</v>
      </c>
      <c r="O8106" t="s">
        <v>202</v>
      </c>
      <c r="P8106" t="s">
        <v>365</v>
      </c>
    </row>
    <row r="8107" spans="1:16" x14ac:dyDescent="0.25">
      <c r="A8107">
        <v>10618</v>
      </c>
      <c r="B8107" t="s">
        <v>360</v>
      </c>
      <c r="E8107" t="s">
        <v>8431</v>
      </c>
      <c r="F8107" t="s">
        <v>347</v>
      </c>
      <c r="G8107" t="s">
        <v>264</v>
      </c>
      <c r="H8107" t="s">
        <v>198</v>
      </c>
      <c r="I8107" t="s">
        <v>265</v>
      </c>
      <c r="J8107">
        <v>1975</v>
      </c>
      <c r="K8107">
        <v>237000</v>
      </c>
      <c r="L8107">
        <v>33</v>
      </c>
      <c r="M8107" t="s">
        <v>200</v>
      </c>
      <c r="N8107" t="s">
        <v>364</v>
      </c>
      <c r="O8107" t="s">
        <v>202</v>
      </c>
      <c r="P8107" t="s">
        <v>365</v>
      </c>
    </row>
    <row r="8108" spans="1:16" x14ac:dyDescent="0.25">
      <c r="A8108">
        <v>10619</v>
      </c>
      <c r="B8108" t="s">
        <v>360</v>
      </c>
      <c r="E8108" t="s">
        <v>8432</v>
      </c>
      <c r="F8108" t="s">
        <v>347</v>
      </c>
      <c r="G8108" t="s">
        <v>264</v>
      </c>
      <c r="H8108" t="s">
        <v>198</v>
      </c>
      <c r="I8108" t="s">
        <v>265</v>
      </c>
      <c r="J8108">
        <v>1986</v>
      </c>
      <c r="K8108">
        <v>451000</v>
      </c>
      <c r="L8108">
        <v>33</v>
      </c>
      <c r="M8108" t="s">
        <v>200</v>
      </c>
      <c r="N8108" t="s">
        <v>364</v>
      </c>
      <c r="O8108" t="s">
        <v>202</v>
      </c>
      <c r="P8108" t="s">
        <v>365</v>
      </c>
    </row>
    <row r="8109" spans="1:16" x14ac:dyDescent="0.25">
      <c r="A8109">
        <v>10620</v>
      </c>
      <c r="B8109" t="s">
        <v>360</v>
      </c>
      <c r="E8109" t="s">
        <v>8433</v>
      </c>
      <c r="F8109" t="s">
        <v>347</v>
      </c>
      <c r="G8109" t="s">
        <v>264</v>
      </c>
      <c r="H8109" t="s">
        <v>198</v>
      </c>
      <c r="I8109" t="s">
        <v>265</v>
      </c>
      <c r="J8109">
        <v>1964</v>
      </c>
      <c r="K8109">
        <v>160000</v>
      </c>
      <c r="L8109">
        <v>33</v>
      </c>
      <c r="M8109" t="s">
        <v>200</v>
      </c>
      <c r="N8109" t="s">
        <v>364</v>
      </c>
      <c r="O8109" t="s">
        <v>202</v>
      </c>
      <c r="P8109" t="s">
        <v>365</v>
      </c>
    </row>
    <row r="8110" spans="1:16" x14ac:dyDescent="0.25">
      <c r="A8110">
        <v>10621</v>
      </c>
      <c r="B8110" t="s">
        <v>360</v>
      </c>
      <c r="E8110" t="s">
        <v>8434</v>
      </c>
      <c r="F8110" t="s">
        <v>347</v>
      </c>
      <c r="G8110" t="s">
        <v>264</v>
      </c>
      <c r="H8110" t="s">
        <v>198</v>
      </c>
      <c r="I8110" t="s">
        <v>265</v>
      </c>
      <c r="J8110">
        <v>1980</v>
      </c>
      <c r="K8110">
        <v>96000</v>
      </c>
      <c r="L8110">
        <v>33</v>
      </c>
      <c r="M8110" t="s">
        <v>200</v>
      </c>
      <c r="N8110" t="s">
        <v>364</v>
      </c>
      <c r="O8110" t="s">
        <v>202</v>
      </c>
      <c r="P8110" t="s">
        <v>365</v>
      </c>
    </row>
    <row r="8111" spans="1:16" x14ac:dyDescent="0.25">
      <c r="A8111">
        <v>10622</v>
      </c>
      <c r="B8111" t="s">
        <v>360</v>
      </c>
      <c r="E8111" t="s">
        <v>8435</v>
      </c>
      <c r="F8111" t="s">
        <v>347</v>
      </c>
      <c r="G8111" t="s">
        <v>264</v>
      </c>
      <c r="H8111" t="s">
        <v>198</v>
      </c>
      <c r="I8111" t="s">
        <v>265</v>
      </c>
      <c r="J8111">
        <v>1964</v>
      </c>
      <c r="K8111">
        <v>158000</v>
      </c>
      <c r="L8111">
        <v>33</v>
      </c>
      <c r="M8111" t="s">
        <v>200</v>
      </c>
      <c r="N8111" t="s">
        <v>364</v>
      </c>
      <c r="O8111" t="s">
        <v>202</v>
      </c>
      <c r="P8111" t="s">
        <v>365</v>
      </c>
    </row>
    <row r="8112" spans="1:16" x14ac:dyDescent="0.25">
      <c r="A8112">
        <v>10623</v>
      </c>
      <c r="B8112" t="s">
        <v>360</v>
      </c>
      <c r="E8112" t="s">
        <v>8436</v>
      </c>
      <c r="F8112" t="s">
        <v>347</v>
      </c>
      <c r="G8112" t="s">
        <v>264</v>
      </c>
      <c r="H8112" t="s">
        <v>198</v>
      </c>
      <c r="I8112" t="s">
        <v>265</v>
      </c>
      <c r="J8112">
        <v>1971</v>
      </c>
      <c r="K8112">
        <v>741000</v>
      </c>
      <c r="L8112">
        <v>33</v>
      </c>
      <c r="M8112" t="s">
        <v>200</v>
      </c>
      <c r="N8112" t="s">
        <v>364</v>
      </c>
      <c r="O8112" t="s">
        <v>202</v>
      </c>
      <c r="P8112" t="s">
        <v>365</v>
      </c>
    </row>
    <row r="8113" spans="1:16" x14ac:dyDescent="0.25">
      <c r="A8113">
        <v>10624</v>
      </c>
      <c r="B8113" t="s">
        <v>360</v>
      </c>
      <c r="E8113" t="s">
        <v>8437</v>
      </c>
      <c r="F8113" t="s">
        <v>347</v>
      </c>
      <c r="G8113" t="s">
        <v>264</v>
      </c>
      <c r="H8113" t="s">
        <v>198</v>
      </c>
      <c r="I8113" t="s">
        <v>265</v>
      </c>
      <c r="J8113">
        <v>1961</v>
      </c>
      <c r="K8113">
        <v>33000</v>
      </c>
      <c r="L8113">
        <v>33</v>
      </c>
      <c r="M8113" t="s">
        <v>200</v>
      </c>
      <c r="N8113" t="s">
        <v>364</v>
      </c>
      <c r="O8113" t="s">
        <v>202</v>
      </c>
      <c r="P8113" t="s">
        <v>365</v>
      </c>
    </row>
    <row r="8114" spans="1:16" x14ac:dyDescent="0.25">
      <c r="A8114">
        <v>10626</v>
      </c>
      <c r="B8114" t="s">
        <v>360</v>
      </c>
      <c r="E8114" t="s">
        <v>8438</v>
      </c>
      <c r="F8114" t="s">
        <v>347</v>
      </c>
      <c r="G8114" t="s">
        <v>8311</v>
      </c>
      <c r="H8114" t="s">
        <v>8439</v>
      </c>
      <c r="I8114" t="s">
        <v>8440</v>
      </c>
      <c r="J8114">
        <v>1978</v>
      </c>
      <c r="K8114">
        <v>230000</v>
      </c>
      <c r="L8114">
        <v>7</v>
      </c>
      <c r="M8114" t="s">
        <v>200</v>
      </c>
      <c r="N8114" t="s">
        <v>436</v>
      </c>
      <c r="O8114" t="s">
        <v>202</v>
      </c>
      <c r="P8114" t="s">
        <v>8441</v>
      </c>
    </row>
    <row r="8115" spans="1:16" x14ac:dyDescent="0.25">
      <c r="A8115">
        <v>10627</v>
      </c>
      <c r="B8115" t="s">
        <v>360</v>
      </c>
      <c r="E8115" t="s">
        <v>8442</v>
      </c>
      <c r="F8115" t="s">
        <v>347</v>
      </c>
      <c r="G8115" t="s">
        <v>264</v>
      </c>
      <c r="H8115" t="s">
        <v>198</v>
      </c>
      <c r="I8115" t="s">
        <v>265</v>
      </c>
      <c r="J8115">
        <v>1969</v>
      </c>
      <c r="K8115">
        <v>267000</v>
      </c>
      <c r="L8115">
        <v>33</v>
      </c>
      <c r="M8115" t="s">
        <v>200</v>
      </c>
      <c r="N8115" t="s">
        <v>364</v>
      </c>
      <c r="O8115" t="s">
        <v>202</v>
      </c>
      <c r="P8115" t="s">
        <v>365</v>
      </c>
    </row>
    <row r="8116" spans="1:16" x14ac:dyDescent="0.25">
      <c r="A8116">
        <v>10628</v>
      </c>
      <c r="B8116" t="s">
        <v>360</v>
      </c>
      <c r="E8116" t="s">
        <v>8443</v>
      </c>
      <c r="F8116" t="s">
        <v>347</v>
      </c>
      <c r="G8116" t="s">
        <v>8311</v>
      </c>
      <c r="H8116" t="s">
        <v>198</v>
      </c>
      <c r="I8116" t="s">
        <v>8312</v>
      </c>
      <c r="J8116">
        <v>1982</v>
      </c>
      <c r="K8116">
        <v>12587</v>
      </c>
      <c r="L8116">
        <v>7</v>
      </c>
      <c r="M8116" t="s">
        <v>200</v>
      </c>
      <c r="N8116" t="s">
        <v>364</v>
      </c>
      <c r="O8116" t="s">
        <v>202</v>
      </c>
      <c r="P8116" t="s">
        <v>365</v>
      </c>
    </row>
    <row r="8117" spans="1:16" x14ac:dyDescent="0.25">
      <c r="A8117">
        <v>10629</v>
      </c>
      <c r="B8117" t="s">
        <v>360</v>
      </c>
      <c r="E8117" t="s">
        <v>8444</v>
      </c>
      <c r="F8117" t="s">
        <v>347</v>
      </c>
      <c r="G8117" t="s">
        <v>264</v>
      </c>
      <c r="H8117" t="s">
        <v>198</v>
      </c>
      <c r="I8117" t="s">
        <v>265</v>
      </c>
      <c r="J8117">
        <v>1969</v>
      </c>
      <c r="K8117">
        <v>298000</v>
      </c>
      <c r="L8117">
        <v>33</v>
      </c>
      <c r="M8117" t="s">
        <v>200</v>
      </c>
      <c r="N8117" t="s">
        <v>364</v>
      </c>
      <c r="O8117" t="s">
        <v>202</v>
      </c>
      <c r="P8117" t="s">
        <v>365</v>
      </c>
    </row>
    <row r="8118" spans="1:16" x14ac:dyDescent="0.25">
      <c r="A8118">
        <v>10630</v>
      </c>
      <c r="B8118" t="s">
        <v>360</v>
      </c>
      <c r="E8118" t="s">
        <v>8445</v>
      </c>
      <c r="F8118" t="s">
        <v>347</v>
      </c>
      <c r="G8118" t="s">
        <v>264</v>
      </c>
      <c r="H8118" t="s">
        <v>198</v>
      </c>
      <c r="I8118" t="s">
        <v>265</v>
      </c>
      <c r="J8118">
        <v>1967</v>
      </c>
      <c r="K8118">
        <v>846000</v>
      </c>
      <c r="L8118">
        <v>33</v>
      </c>
      <c r="M8118" t="s">
        <v>200</v>
      </c>
      <c r="N8118" t="s">
        <v>364</v>
      </c>
      <c r="O8118" t="s">
        <v>202</v>
      </c>
      <c r="P8118" t="s">
        <v>365</v>
      </c>
    </row>
    <row r="8119" spans="1:16" x14ac:dyDescent="0.25">
      <c r="A8119">
        <v>10631</v>
      </c>
      <c r="B8119" t="s">
        <v>360</v>
      </c>
      <c r="E8119" t="s">
        <v>8446</v>
      </c>
      <c r="F8119" t="s">
        <v>347</v>
      </c>
      <c r="G8119" t="s">
        <v>264</v>
      </c>
      <c r="H8119" t="s">
        <v>198</v>
      </c>
      <c r="I8119" t="s">
        <v>265</v>
      </c>
      <c r="J8119">
        <v>1956</v>
      </c>
      <c r="K8119">
        <v>44000</v>
      </c>
      <c r="L8119">
        <v>33</v>
      </c>
      <c r="M8119" t="s">
        <v>200</v>
      </c>
      <c r="N8119" t="s">
        <v>364</v>
      </c>
      <c r="O8119" t="s">
        <v>202</v>
      </c>
      <c r="P8119" t="s">
        <v>365</v>
      </c>
    </row>
    <row r="8120" spans="1:16" x14ac:dyDescent="0.25">
      <c r="A8120">
        <v>10632</v>
      </c>
      <c r="B8120" t="s">
        <v>360</v>
      </c>
      <c r="E8120" t="s">
        <v>8447</v>
      </c>
      <c r="F8120" t="s">
        <v>347</v>
      </c>
      <c r="G8120" t="s">
        <v>264</v>
      </c>
      <c r="H8120" t="s">
        <v>198</v>
      </c>
      <c r="I8120" t="s">
        <v>265</v>
      </c>
      <c r="J8120">
        <v>1960</v>
      </c>
      <c r="K8120">
        <v>51000</v>
      </c>
      <c r="L8120">
        <v>33</v>
      </c>
      <c r="M8120" t="s">
        <v>200</v>
      </c>
      <c r="N8120" t="s">
        <v>364</v>
      </c>
      <c r="O8120" t="s">
        <v>202</v>
      </c>
      <c r="P8120" t="s">
        <v>365</v>
      </c>
    </row>
    <row r="8121" spans="1:16" x14ac:dyDescent="0.25">
      <c r="A8121">
        <v>10633</v>
      </c>
      <c r="B8121" t="s">
        <v>360</v>
      </c>
      <c r="E8121" t="s">
        <v>8448</v>
      </c>
      <c r="F8121" t="s">
        <v>347</v>
      </c>
      <c r="G8121" t="s">
        <v>264</v>
      </c>
      <c r="H8121" t="s">
        <v>198</v>
      </c>
      <c r="I8121" t="s">
        <v>265</v>
      </c>
      <c r="J8121">
        <v>1981</v>
      </c>
      <c r="K8121">
        <v>17000</v>
      </c>
      <c r="L8121">
        <v>33</v>
      </c>
      <c r="M8121" t="s">
        <v>200</v>
      </c>
      <c r="N8121" t="s">
        <v>364</v>
      </c>
      <c r="O8121" t="s">
        <v>202</v>
      </c>
      <c r="P8121" t="s">
        <v>365</v>
      </c>
    </row>
    <row r="8122" spans="1:16" x14ac:dyDescent="0.25">
      <c r="A8122">
        <v>10634</v>
      </c>
      <c r="B8122" t="s">
        <v>360</v>
      </c>
      <c r="E8122" t="s">
        <v>8449</v>
      </c>
      <c r="F8122" t="s">
        <v>347</v>
      </c>
      <c r="G8122" t="s">
        <v>264</v>
      </c>
      <c r="H8122" t="s">
        <v>198</v>
      </c>
      <c r="I8122" t="s">
        <v>265</v>
      </c>
      <c r="J8122">
        <v>1982</v>
      </c>
      <c r="K8122">
        <v>57000</v>
      </c>
      <c r="L8122">
        <v>33</v>
      </c>
      <c r="M8122" t="s">
        <v>200</v>
      </c>
      <c r="N8122" t="s">
        <v>364</v>
      </c>
      <c r="O8122" t="s">
        <v>202</v>
      </c>
      <c r="P8122" t="s">
        <v>365</v>
      </c>
    </row>
    <row r="8123" spans="1:16" x14ac:dyDescent="0.25">
      <c r="A8123">
        <v>10635</v>
      </c>
      <c r="B8123" t="s">
        <v>360</v>
      </c>
      <c r="E8123" t="s">
        <v>8450</v>
      </c>
      <c r="F8123" t="s">
        <v>347</v>
      </c>
      <c r="G8123" t="s">
        <v>264</v>
      </c>
      <c r="H8123" t="s">
        <v>198</v>
      </c>
      <c r="I8123" t="s">
        <v>265</v>
      </c>
      <c r="J8123">
        <v>1978</v>
      </c>
      <c r="K8123">
        <v>18000</v>
      </c>
      <c r="L8123">
        <v>33</v>
      </c>
      <c r="M8123" t="s">
        <v>200</v>
      </c>
      <c r="N8123" t="s">
        <v>364</v>
      </c>
      <c r="O8123" t="s">
        <v>202</v>
      </c>
      <c r="P8123" t="s">
        <v>365</v>
      </c>
    </row>
    <row r="8124" spans="1:16" x14ac:dyDescent="0.25">
      <c r="A8124">
        <v>10636</v>
      </c>
      <c r="B8124" t="s">
        <v>360</v>
      </c>
      <c r="E8124" t="s">
        <v>8451</v>
      </c>
      <c r="F8124" t="s">
        <v>347</v>
      </c>
      <c r="G8124" t="s">
        <v>264</v>
      </c>
      <c r="H8124" t="s">
        <v>198</v>
      </c>
      <c r="I8124" t="s">
        <v>265</v>
      </c>
      <c r="J8124">
        <v>1977</v>
      </c>
      <c r="K8124">
        <v>265000</v>
      </c>
      <c r="L8124">
        <v>33</v>
      </c>
      <c r="M8124" t="s">
        <v>200</v>
      </c>
      <c r="N8124" t="s">
        <v>364</v>
      </c>
      <c r="O8124" t="s">
        <v>202</v>
      </c>
      <c r="P8124" t="s">
        <v>365</v>
      </c>
    </row>
    <row r="8125" spans="1:16" x14ac:dyDescent="0.25">
      <c r="A8125">
        <v>10637</v>
      </c>
      <c r="B8125" t="s">
        <v>360</v>
      </c>
      <c r="E8125" t="s">
        <v>8452</v>
      </c>
      <c r="F8125" t="s">
        <v>347</v>
      </c>
      <c r="G8125" t="s">
        <v>264</v>
      </c>
      <c r="H8125" t="s">
        <v>198</v>
      </c>
      <c r="I8125" t="s">
        <v>265</v>
      </c>
      <c r="J8125">
        <v>1981</v>
      </c>
      <c r="K8125">
        <v>25000</v>
      </c>
      <c r="L8125">
        <v>33</v>
      </c>
      <c r="M8125" t="s">
        <v>200</v>
      </c>
      <c r="N8125" t="s">
        <v>364</v>
      </c>
      <c r="O8125" t="s">
        <v>202</v>
      </c>
      <c r="P8125" t="s">
        <v>365</v>
      </c>
    </row>
    <row r="8126" spans="1:16" x14ac:dyDescent="0.25">
      <c r="A8126">
        <v>10638</v>
      </c>
      <c r="B8126" t="s">
        <v>360</v>
      </c>
      <c r="E8126" t="s">
        <v>8453</v>
      </c>
      <c r="F8126" t="s">
        <v>347</v>
      </c>
      <c r="G8126" t="s">
        <v>264</v>
      </c>
      <c r="H8126" t="s">
        <v>198</v>
      </c>
      <c r="I8126" t="s">
        <v>265</v>
      </c>
      <c r="J8126">
        <v>1973</v>
      </c>
      <c r="K8126">
        <v>306000</v>
      </c>
      <c r="L8126">
        <v>33</v>
      </c>
      <c r="M8126" t="s">
        <v>200</v>
      </c>
      <c r="N8126" t="s">
        <v>364</v>
      </c>
      <c r="O8126" t="s">
        <v>202</v>
      </c>
      <c r="P8126" t="s">
        <v>365</v>
      </c>
    </row>
    <row r="8127" spans="1:16" x14ac:dyDescent="0.25">
      <c r="A8127">
        <v>10639</v>
      </c>
      <c r="B8127" t="s">
        <v>360</v>
      </c>
      <c r="E8127" t="s">
        <v>8454</v>
      </c>
      <c r="F8127" t="s">
        <v>347</v>
      </c>
      <c r="G8127" t="s">
        <v>264</v>
      </c>
      <c r="H8127" t="s">
        <v>198</v>
      </c>
      <c r="I8127" t="s">
        <v>265</v>
      </c>
      <c r="J8127">
        <v>1965</v>
      </c>
      <c r="K8127">
        <v>179000</v>
      </c>
      <c r="L8127">
        <v>33</v>
      </c>
      <c r="M8127" t="s">
        <v>200</v>
      </c>
      <c r="N8127" t="s">
        <v>364</v>
      </c>
      <c r="O8127" t="s">
        <v>202</v>
      </c>
      <c r="P8127" t="s">
        <v>365</v>
      </c>
    </row>
    <row r="8128" spans="1:16" x14ac:dyDescent="0.25">
      <c r="A8128">
        <v>10640</v>
      </c>
      <c r="B8128" t="s">
        <v>360</v>
      </c>
      <c r="E8128" t="s">
        <v>8455</v>
      </c>
      <c r="F8128" t="s">
        <v>347</v>
      </c>
      <c r="G8128" t="s">
        <v>264</v>
      </c>
      <c r="H8128" t="s">
        <v>198</v>
      </c>
      <c r="I8128" t="s">
        <v>265</v>
      </c>
      <c r="J8128">
        <v>1928</v>
      </c>
      <c r="K8128">
        <v>4000</v>
      </c>
      <c r="L8128">
        <v>33</v>
      </c>
      <c r="M8128" t="s">
        <v>200</v>
      </c>
      <c r="N8128" t="s">
        <v>364</v>
      </c>
      <c r="O8128" t="s">
        <v>202</v>
      </c>
      <c r="P8128" t="s">
        <v>365</v>
      </c>
    </row>
    <row r="8129" spans="1:16" x14ac:dyDescent="0.25">
      <c r="A8129">
        <v>10641</v>
      </c>
      <c r="B8129" t="s">
        <v>360</v>
      </c>
      <c r="E8129" t="s">
        <v>8456</v>
      </c>
      <c r="F8129" t="s">
        <v>347</v>
      </c>
      <c r="G8129" t="s">
        <v>264</v>
      </c>
      <c r="H8129" t="s">
        <v>198</v>
      </c>
      <c r="I8129" t="s">
        <v>265</v>
      </c>
      <c r="J8129">
        <v>1981</v>
      </c>
      <c r="K8129">
        <v>12000</v>
      </c>
      <c r="L8129">
        <v>33</v>
      </c>
      <c r="M8129" t="s">
        <v>200</v>
      </c>
      <c r="N8129" t="s">
        <v>364</v>
      </c>
      <c r="O8129" t="s">
        <v>202</v>
      </c>
      <c r="P8129" t="s">
        <v>365</v>
      </c>
    </row>
    <row r="8130" spans="1:16" x14ac:dyDescent="0.25">
      <c r="A8130">
        <v>10642</v>
      </c>
      <c r="B8130" t="s">
        <v>360</v>
      </c>
      <c r="E8130" t="s">
        <v>8457</v>
      </c>
      <c r="F8130" t="s">
        <v>347</v>
      </c>
      <c r="G8130" t="s">
        <v>264</v>
      </c>
      <c r="H8130" t="s">
        <v>198</v>
      </c>
      <c r="I8130" t="s">
        <v>265</v>
      </c>
      <c r="J8130">
        <v>1966</v>
      </c>
      <c r="K8130">
        <v>251000</v>
      </c>
      <c r="L8130">
        <v>33</v>
      </c>
      <c r="M8130" t="s">
        <v>200</v>
      </c>
      <c r="N8130" t="s">
        <v>364</v>
      </c>
      <c r="O8130" t="s">
        <v>202</v>
      </c>
      <c r="P8130" t="s">
        <v>365</v>
      </c>
    </row>
    <row r="8131" spans="1:16" x14ac:dyDescent="0.25">
      <c r="A8131">
        <v>10643</v>
      </c>
      <c r="B8131" t="s">
        <v>360</v>
      </c>
      <c r="E8131" t="s">
        <v>8458</v>
      </c>
      <c r="F8131" t="s">
        <v>347</v>
      </c>
      <c r="G8131" t="s">
        <v>264</v>
      </c>
      <c r="H8131" t="s">
        <v>198</v>
      </c>
      <c r="I8131" t="s">
        <v>265</v>
      </c>
      <c r="J8131">
        <v>1961</v>
      </c>
      <c r="K8131">
        <v>509000</v>
      </c>
      <c r="L8131">
        <v>33</v>
      </c>
      <c r="M8131" t="s">
        <v>200</v>
      </c>
      <c r="N8131" t="s">
        <v>364</v>
      </c>
      <c r="O8131" t="s">
        <v>202</v>
      </c>
      <c r="P8131" t="s">
        <v>365</v>
      </c>
    </row>
    <row r="8132" spans="1:16" x14ac:dyDescent="0.25">
      <c r="A8132">
        <v>10644</v>
      </c>
      <c r="B8132" t="s">
        <v>360</v>
      </c>
      <c r="E8132" t="s">
        <v>8459</v>
      </c>
      <c r="F8132" t="s">
        <v>347</v>
      </c>
      <c r="G8132" t="s">
        <v>264</v>
      </c>
      <c r="H8132" t="s">
        <v>198</v>
      </c>
      <c r="I8132" t="s">
        <v>265</v>
      </c>
      <c r="J8132">
        <v>1934</v>
      </c>
      <c r="K8132">
        <v>733000</v>
      </c>
      <c r="L8132">
        <v>33</v>
      </c>
      <c r="M8132" t="s">
        <v>200</v>
      </c>
      <c r="N8132" t="s">
        <v>364</v>
      </c>
      <c r="O8132" t="s">
        <v>202</v>
      </c>
      <c r="P8132" t="s">
        <v>365</v>
      </c>
    </row>
    <row r="8133" spans="1:16" x14ac:dyDescent="0.25">
      <c r="A8133">
        <v>10645</v>
      </c>
      <c r="B8133" t="s">
        <v>360</v>
      </c>
      <c r="E8133" t="s">
        <v>8460</v>
      </c>
      <c r="F8133" t="s">
        <v>347</v>
      </c>
      <c r="G8133" t="s">
        <v>264</v>
      </c>
      <c r="H8133" t="s">
        <v>198</v>
      </c>
      <c r="I8133" t="s">
        <v>265</v>
      </c>
      <c r="J8133">
        <v>1901</v>
      </c>
      <c r="K8133">
        <v>10</v>
      </c>
      <c r="L8133">
        <v>33</v>
      </c>
      <c r="M8133" t="s">
        <v>200</v>
      </c>
      <c r="N8133" t="s">
        <v>436</v>
      </c>
      <c r="O8133" t="s">
        <v>202</v>
      </c>
      <c r="P8133" t="s">
        <v>8461</v>
      </c>
    </row>
    <row r="8134" spans="1:16" x14ac:dyDescent="0.25">
      <c r="A8134">
        <v>10646</v>
      </c>
      <c r="B8134" t="s">
        <v>360</v>
      </c>
      <c r="E8134" t="s">
        <v>8462</v>
      </c>
      <c r="F8134" t="s">
        <v>347</v>
      </c>
      <c r="G8134" t="s">
        <v>264</v>
      </c>
      <c r="H8134" t="s">
        <v>198</v>
      </c>
      <c r="I8134" t="s">
        <v>265</v>
      </c>
      <c r="J8134">
        <v>1965</v>
      </c>
      <c r="K8134">
        <v>241000</v>
      </c>
      <c r="L8134">
        <v>33</v>
      </c>
      <c r="M8134" t="s">
        <v>200</v>
      </c>
      <c r="N8134" t="s">
        <v>364</v>
      </c>
      <c r="O8134" t="s">
        <v>202</v>
      </c>
      <c r="P8134" t="s">
        <v>365</v>
      </c>
    </row>
    <row r="8135" spans="1:16" x14ac:dyDescent="0.25">
      <c r="A8135">
        <v>10647</v>
      </c>
      <c r="B8135" t="s">
        <v>360</v>
      </c>
      <c r="E8135" t="s">
        <v>8463</v>
      </c>
      <c r="F8135" t="s">
        <v>347</v>
      </c>
      <c r="G8135" t="s">
        <v>264</v>
      </c>
      <c r="H8135" t="s">
        <v>198</v>
      </c>
      <c r="I8135" t="s">
        <v>265</v>
      </c>
      <c r="J8135">
        <v>1960</v>
      </c>
      <c r="K8135">
        <v>159000</v>
      </c>
      <c r="L8135">
        <v>33</v>
      </c>
      <c r="M8135" t="s">
        <v>200</v>
      </c>
      <c r="N8135" t="s">
        <v>364</v>
      </c>
      <c r="O8135" t="s">
        <v>202</v>
      </c>
      <c r="P8135" t="s">
        <v>365</v>
      </c>
    </row>
    <row r="8136" spans="1:16" x14ac:dyDescent="0.25">
      <c r="A8136">
        <v>10648</v>
      </c>
      <c r="B8136" t="s">
        <v>360</v>
      </c>
      <c r="E8136" t="s">
        <v>8464</v>
      </c>
      <c r="F8136" t="s">
        <v>347</v>
      </c>
      <c r="G8136" t="s">
        <v>264</v>
      </c>
      <c r="H8136" t="s">
        <v>198</v>
      </c>
      <c r="I8136" t="s">
        <v>265</v>
      </c>
      <c r="J8136">
        <v>1966</v>
      </c>
      <c r="K8136">
        <v>469000</v>
      </c>
      <c r="L8136">
        <v>33</v>
      </c>
      <c r="M8136" t="s">
        <v>200</v>
      </c>
      <c r="N8136" t="s">
        <v>364</v>
      </c>
      <c r="O8136" t="s">
        <v>202</v>
      </c>
      <c r="P8136" t="s">
        <v>365</v>
      </c>
    </row>
    <row r="8137" spans="1:16" x14ac:dyDescent="0.25">
      <c r="A8137">
        <v>10649</v>
      </c>
      <c r="B8137" t="s">
        <v>360</v>
      </c>
      <c r="E8137" t="s">
        <v>8465</v>
      </c>
      <c r="F8137" t="s">
        <v>347</v>
      </c>
      <c r="G8137" t="s">
        <v>264</v>
      </c>
      <c r="H8137" t="s">
        <v>198</v>
      </c>
      <c r="I8137" t="s">
        <v>265</v>
      </c>
      <c r="J8137">
        <v>1974</v>
      </c>
      <c r="K8137">
        <v>150000</v>
      </c>
      <c r="L8137">
        <v>33</v>
      </c>
      <c r="M8137" t="s">
        <v>200</v>
      </c>
      <c r="N8137" t="s">
        <v>364</v>
      </c>
      <c r="O8137" t="s">
        <v>202</v>
      </c>
      <c r="P8137" t="s">
        <v>365</v>
      </c>
    </row>
    <row r="8138" spans="1:16" x14ac:dyDescent="0.25">
      <c r="A8138">
        <v>10650</v>
      </c>
      <c r="B8138" t="s">
        <v>360</v>
      </c>
      <c r="E8138" t="s">
        <v>8466</v>
      </c>
      <c r="F8138" t="s">
        <v>347</v>
      </c>
      <c r="G8138" t="s">
        <v>264</v>
      </c>
      <c r="H8138" t="s">
        <v>198</v>
      </c>
      <c r="I8138" t="s">
        <v>265</v>
      </c>
      <c r="J8138">
        <v>1986</v>
      </c>
      <c r="K8138">
        <v>36000</v>
      </c>
      <c r="L8138">
        <v>33</v>
      </c>
      <c r="M8138" t="s">
        <v>200</v>
      </c>
      <c r="N8138" t="s">
        <v>364</v>
      </c>
      <c r="O8138" t="s">
        <v>202</v>
      </c>
      <c r="P8138" t="s">
        <v>365</v>
      </c>
    </row>
    <row r="8139" spans="1:16" x14ac:dyDescent="0.25">
      <c r="A8139">
        <v>10651</v>
      </c>
      <c r="B8139" t="s">
        <v>360</v>
      </c>
      <c r="E8139" t="s">
        <v>8467</v>
      </c>
      <c r="F8139" t="s">
        <v>347</v>
      </c>
      <c r="G8139" t="s">
        <v>264</v>
      </c>
      <c r="H8139" t="s">
        <v>198</v>
      </c>
      <c r="I8139" t="s">
        <v>265</v>
      </c>
      <c r="J8139">
        <v>1986</v>
      </c>
      <c r="K8139">
        <v>28000</v>
      </c>
      <c r="L8139">
        <v>33</v>
      </c>
      <c r="M8139" t="s">
        <v>200</v>
      </c>
      <c r="N8139" t="s">
        <v>364</v>
      </c>
      <c r="O8139" t="s">
        <v>202</v>
      </c>
      <c r="P8139" t="s">
        <v>365</v>
      </c>
    </row>
    <row r="8140" spans="1:16" x14ac:dyDescent="0.25">
      <c r="A8140">
        <v>10652</v>
      </c>
      <c r="B8140" t="s">
        <v>360</v>
      </c>
      <c r="E8140" t="s">
        <v>8468</v>
      </c>
      <c r="F8140" t="s">
        <v>347</v>
      </c>
      <c r="G8140" t="s">
        <v>264</v>
      </c>
      <c r="H8140" t="s">
        <v>198</v>
      </c>
      <c r="I8140" t="s">
        <v>265</v>
      </c>
      <c r="J8140">
        <v>1945</v>
      </c>
      <c r="K8140">
        <v>50000</v>
      </c>
      <c r="L8140">
        <v>33</v>
      </c>
      <c r="M8140" t="s">
        <v>200</v>
      </c>
      <c r="N8140" t="s">
        <v>436</v>
      </c>
      <c r="O8140" t="s">
        <v>202</v>
      </c>
      <c r="P8140" t="s">
        <v>8469</v>
      </c>
    </row>
    <row r="8141" spans="1:16" x14ac:dyDescent="0.25">
      <c r="A8141">
        <v>10653</v>
      </c>
      <c r="B8141" t="s">
        <v>360</v>
      </c>
      <c r="E8141" t="s">
        <v>8470</v>
      </c>
      <c r="F8141" t="s">
        <v>347</v>
      </c>
      <c r="G8141" t="s">
        <v>264</v>
      </c>
      <c r="H8141" t="s">
        <v>198</v>
      </c>
      <c r="I8141" t="s">
        <v>265</v>
      </c>
      <c r="J8141">
        <v>1963</v>
      </c>
      <c r="K8141">
        <v>784000</v>
      </c>
      <c r="L8141">
        <v>33</v>
      </c>
      <c r="M8141" t="s">
        <v>200</v>
      </c>
      <c r="N8141" t="s">
        <v>364</v>
      </c>
      <c r="O8141" t="s">
        <v>202</v>
      </c>
      <c r="P8141" t="s">
        <v>365</v>
      </c>
    </row>
    <row r="8142" spans="1:16" x14ac:dyDescent="0.25">
      <c r="A8142">
        <v>10654</v>
      </c>
      <c r="B8142" t="s">
        <v>360</v>
      </c>
      <c r="E8142" t="s">
        <v>8471</v>
      </c>
      <c r="F8142" t="s">
        <v>347</v>
      </c>
      <c r="G8142" t="s">
        <v>264</v>
      </c>
      <c r="H8142" t="s">
        <v>198</v>
      </c>
      <c r="I8142" t="s">
        <v>265</v>
      </c>
      <c r="J8142">
        <v>1977</v>
      </c>
      <c r="K8142">
        <v>63000</v>
      </c>
      <c r="L8142">
        <v>33</v>
      </c>
      <c r="M8142" t="s">
        <v>200</v>
      </c>
      <c r="N8142" t="s">
        <v>364</v>
      </c>
      <c r="O8142" t="s">
        <v>202</v>
      </c>
      <c r="P8142" t="s">
        <v>365</v>
      </c>
    </row>
    <row r="8143" spans="1:16" x14ac:dyDescent="0.25">
      <c r="A8143">
        <v>10655</v>
      </c>
      <c r="B8143" t="s">
        <v>360</v>
      </c>
      <c r="E8143" t="s">
        <v>8472</v>
      </c>
      <c r="F8143" t="s">
        <v>347</v>
      </c>
      <c r="G8143" t="s">
        <v>264</v>
      </c>
      <c r="H8143" t="s">
        <v>198</v>
      </c>
      <c r="I8143" t="s">
        <v>265</v>
      </c>
      <c r="J8143">
        <v>1965</v>
      </c>
      <c r="K8143">
        <v>385000</v>
      </c>
      <c r="L8143">
        <v>33</v>
      </c>
      <c r="M8143" t="s">
        <v>200</v>
      </c>
      <c r="N8143" t="s">
        <v>364</v>
      </c>
      <c r="O8143" t="s">
        <v>202</v>
      </c>
      <c r="P8143" t="s">
        <v>365</v>
      </c>
    </row>
    <row r="8144" spans="1:16" x14ac:dyDescent="0.25">
      <c r="A8144">
        <v>10656</v>
      </c>
      <c r="B8144" t="s">
        <v>360</v>
      </c>
      <c r="E8144" t="s">
        <v>8473</v>
      </c>
      <c r="F8144" t="s">
        <v>347</v>
      </c>
      <c r="G8144" t="s">
        <v>264</v>
      </c>
      <c r="H8144" t="s">
        <v>198</v>
      </c>
      <c r="I8144" t="s">
        <v>265</v>
      </c>
      <c r="J8144">
        <v>1918</v>
      </c>
      <c r="K8144">
        <v>149689</v>
      </c>
      <c r="L8144">
        <v>33</v>
      </c>
      <c r="M8144" t="s">
        <v>200</v>
      </c>
      <c r="N8144" t="s">
        <v>436</v>
      </c>
      <c r="O8144" t="s">
        <v>202</v>
      </c>
      <c r="P8144" t="s">
        <v>8474</v>
      </c>
    </row>
    <row r="8145" spans="1:16" x14ac:dyDescent="0.25">
      <c r="A8145">
        <v>10657</v>
      </c>
      <c r="B8145" t="s">
        <v>360</v>
      </c>
      <c r="E8145" t="s">
        <v>8475</v>
      </c>
      <c r="F8145" t="s">
        <v>347</v>
      </c>
      <c r="G8145" t="s">
        <v>8311</v>
      </c>
      <c r="H8145" t="s">
        <v>198</v>
      </c>
      <c r="I8145" t="s">
        <v>8312</v>
      </c>
      <c r="J8145">
        <v>1981</v>
      </c>
      <c r="K8145">
        <v>55352</v>
      </c>
      <c r="L8145">
        <v>7</v>
      </c>
      <c r="M8145" t="s">
        <v>200</v>
      </c>
      <c r="N8145" t="s">
        <v>376</v>
      </c>
      <c r="O8145" t="s">
        <v>202</v>
      </c>
      <c r="P8145" t="s">
        <v>365</v>
      </c>
    </row>
    <row r="8146" spans="1:16" x14ac:dyDescent="0.25">
      <c r="A8146">
        <v>10658</v>
      </c>
      <c r="B8146" t="s">
        <v>360</v>
      </c>
      <c r="E8146" t="s">
        <v>8476</v>
      </c>
      <c r="F8146" t="s">
        <v>347</v>
      </c>
      <c r="G8146" t="s">
        <v>8311</v>
      </c>
      <c r="H8146" t="s">
        <v>198</v>
      </c>
      <c r="I8146" t="s">
        <v>8312</v>
      </c>
      <c r="J8146">
        <v>1982</v>
      </c>
      <c r="K8146">
        <v>55399</v>
      </c>
      <c r="L8146">
        <v>7</v>
      </c>
      <c r="M8146" t="s">
        <v>200</v>
      </c>
      <c r="N8146" t="s">
        <v>376</v>
      </c>
      <c r="O8146" t="s">
        <v>202</v>
      </c>
      <c r="P8146" t="s">
        <v>365</v>
      </c>
    </row>
    <row r="8147" spans="1:16" x14ac:dyDescent="0.25">
      <c r="A8147">
        <v>10659</v>
      </c>
      <c r="B8147" t="s">
        <v>360</v>
      </c>
      <c r="E8147" t="s">
        <v>8477</v>
      </c>
      <c r="F8147" t="s">
        <v>347</v>
      </c>
      <c r="G8147" t="s">
        <v>8311</v>
      </c>
      <c r="H8147" t="s">
        <v>198</v>
      </c>
      <c r="I8147" t="s">
        <v>8312</v>
      </c>
      <c r="J8147">
        <v>1973</v>
      </c>
      <c r="K8147">
        <v>575000</v>
      </c>
      <c r="L8147">
        <v>7</v>
      </c>
      <c r="M8147" t="s">
        <v>200</v>
      </c>
      <c r="N8147" t="s">
        <v>668</v>
      </c>
      <c r="O8147" t="s">
        <v>202</v>
      </c>
      <c r="P8147" t="s">
        <v>365</v>
      </c>
    </row>
    <row r="8148" spans="1:16" x14ac:dyDescent="0.25">
      <c r="A8148">
        <v>10660</v>
      </c>
      <c r="B8148" t="s">
        <v>360</v>
      </c>
      <c r="E8148" t="s">
        <v>8478</v>
      </c>
      <c r="F8148" t="s">
        <v>347</v>
      </c>
      <c r="G8148" t="s">
        <v>264</v>
      </c>
      <c r="H8148" t="s">
        <v>198</v>
      </c>
      <c r="I8148" t="s">
        <v>265</v>
      </c>
      <c r="J8148">
        <v>1970</v>
      </c>
      <c r="K8148">
        <v>194000</v>
      </c>
      <c r="L8148">
        <v>33</v>
      </c>
      <c r="M8148" t="s">
        <v>200</v>
      </c>
      <c r="N8148" t="s">
        <v>364</v>
      </c>
      <c r="O8148" t="s">
        <v>202</v>
      </c>
      <c r="P8148" t="s">
        <v>365</v>
      </c>
    </row>
    <row r="8149" spans="1:16" x14ac:dyDescent="0.25">
      <c r="A8149">
        <v>10661</v>
      </c>
      <c r="B8149" t="s">
        <v>360</v>
      </c>
      <c r="E8149" t="s">
        <v>8479</v>
      </c>
      <c r="F8149" t="s">
        <v>347</v>
      </c>
      <c r="G8149" t="s">
        <v>264</v>
      </c>
      <c r="H8149" t="s">
        <v>198</v>
      </c>
      <c r="I8149" t="s">
        <v>265</v>
      </c>
      <c r="J8149">
        <v>1966</v>
      </c>
      <c r="K8149">
        <v>102000</v>
      </c>
      <c r="L8149">
        <v>33</v>
      </c>
      <c r="M8149" t="s">
        <v>200</v>
      </c>
      <c r="N8149" t="s">
        <v>364</v>
      </c>
      <c r="O8149" t="s">
        <v>202</v>
      </c>
      <c r="P8149" t="s">
        <v>365</v>
      </c>
    </row>
    <row r="8150" spans="1:16" x14ac:dyDescent="0.25">
      <c r="A8150">
        <v>10662</v>
      </c>
      <c r="B8150" t="s">
        <v>360</v>
      </c>
      <c r="E8150" t="s">
        <v>8480</v>
      </c>
      <c r="F8150" t="s">
        <v>347</v>
      </c>
      <c r="G8150" t="s">
        <v>264</v>
      </c>
      <c r="H8150" t="s">
        <v>198</v>
      </c>
      <c r="I8150" t="s">
        <v>265</v>
      </c>
      <c r="J8150">
        <v>1967</v>
      </c>
      <c r="K8150">
        <v>481000</v>
      </c>
      <c r="L8150">
        <v>33</v>
      </c>
      <c r="M8150" t="s">
        <v>200</v>
      </c>
      <c r="N8150" t="s">
        <v>364</v>
      </c>
      <c r="O8150" t="s">
        <v>202</v>
      </c>
      <c r="P8150" t="s">
        <v>365</v>
      </c>
    </row>
    <row r="8151" spans="1:16" x14ac:dyDescent="0.25">
      <c r="A8151">
        <v>10663</v>
      </c>
      <c r="B8151" t="s">
        <v>360</v>
      </c>
      <c r="E8151" t="s">
        <v>8481</v>
      </c>
      <c r="F8151" t="s">
        <v>347</v>
      </c>
      <c r="G8151" t="s">
        <v>264</v>
      </c>
      <c r="H8151" t="s">
        <v>198</v>
      </c>
      <c r="I8151" t="s">
        <v>265</v>
      </c>
      <c r="J8151">
        <v>1964</v>
      </c>
      <c r="K8151">
        <v>235000</v>
      </c>
      <c r="L8151">
        <v>33</v>
      </c>
      <c r="M8151" t="s">
        <v>200</v>
      </c>
      <c r="N8151" t="s">
        <v>364</v>
      </c>
      <c r="O8151" t="s">
        <v>202</v>
      </c>
      <c r="P8151" t="s">
        <v>365</v>
      </c>
    </row>
    <row r="8152" spans="1:16" x14ac:dyDescent="0.25">
      <c r="A8152">
        <v>10664</v>
      </c>
      <c r="B8152" t="s">
        <v>360</v>
      </c>
      <c r="E8152" t="s">
        <v>8482</v>
      </c>
      <c r="F8152" t="s">
        <v>347</v>
      </c>
      <c r="G8152" t="s">
        <v>264</v>
      </c>
      <c r="H8152" t="s">
        <v>198</v>
      </c>
      <c r="I8152" t="s">
        <v>265</v>
      </c>
      <c r="J8152">
        <v>1980</v>
      </c>
      <c r="K8152">
        <v>50000</v>
      </c>
      <c r="L8152">
        <v>33</v>
      </c>
      <c r="M8152" t="s">
        <v>200</v>
      </c>
      <c r="N8152" t="s">
        <v>364</v>
      </c>
      <c r="O8152" t="s">
        <v>202</v>
      </c>
      <c r="P8152" t="s">
        <v>365</v>
      </c>
    </row>
    <row r="8153" spans="1:16" x14ac:dyDescent="0.25">
      <c r="A8153">
        <v>10665</v>
      </c>
      <c r="B8153" t="s">
        <v>360</v>
      </c>
      <c r="E8153" t="s">
        <v>8483</v>
      </c>
      <c r="F8153" t="s">
        <v>347</v>
      </c>
      <c r="G8153" t="s">
        <v>8311</v>
      </c>
      <c r="H8153" t="s">
        <v>198</v>
      </c>
      <c r="I8153" t="s">
        <v>8312</v>
      </c>
      <c r="J8153">
        <v>1962</v>
      </c>
      <c r="K8153">
        <v>180000</v>
      </c>
      <c r="L8153">
        <v>7</v>
      </c>
      <c r="M8153" t="s">
        <v>200</v>
      </c>
      <c r="N8153" t="s">
        <v>436</v>
      </c>
      <c r="O8153" t="s">
        <v>202</v>
      </c>
      <c r="P8153" t="s">
        <v>8484</v>
      </c>
    </row>
    <row r="8154" spans="1:16" x14ac:dyDescent="0.25">
      <c r="A8154">
        <v>10666</v>
      </c>
      <c r="B8154" t="s">
        <v>360</v>
      </c>
      <c r="E8154" t="s">
        <v>8485</v>
      </c>
      <c r="F8154" t="s">
        <v>347</v>
      </c>
      <c r="G8154" t="s">
        <v>264</v>
      </c>
      <c r="H8154" t="s">
        <v>198</v>
      </c>
      <c r="I8154" t="s">
        <v>265</v>
      </c>
      <c r="J8154">
        <v>1968</v>
      </c>
      <c r="K8154">
        <v>762000</v>
      </c>
      <c r="L8154">
        <v>33</v>
      </c>
      <c r="M8154" t="s">
        <v>200</v>
      </c>
      <c r="N8154" t="s">
        <v>364</v>
      </c>
      <c r="O8154" t="s">
        <v>202</v>
      </c>
      <c r="P8154" t="s">
        <v>365</v>
      </c>
    </row>
    <row r="8155" spans="1:16" x14ac:dyDescent="0.25">
      <c r="A8155">
        <v>10667</v>
      </c>
      <c r="B8155" t="s">
        <v>360</v>
      </c>
      <c r="E8155" t="s">
        <v>8486</v>
      </c>
      <c r="F8155" t="s">
        <v>347</v>
      </c>
      <c r="G8155" t="s">
        <v>8311</v>
      </c>
      <c r="H8155" t="s">
        <v>198</v>
      </c>
      <c r="I8155" t="s">
        <v>8312</v>
      </c>
      <c r="J8155">
        <v>1982</v>
      </c>
      <c r="K8155">
        <v>200430</v>
      </c>
      <c r="L8155">
        <v>7</v>
      </c>
      <c r="M8155" t="s">
        <v>200</v>
      </c>
      <c r="N8155" t="s">
        <v>364</v>
      </c>
      <c r="O8155" t="s">
        <v>202</v>
      </c>
      <c r="P8155" t="s">
        <v>365</v>
      </c>
    </row>
    <row r="8156" spans="1:16" x14ac:dyDescent="0.25">
      <c r="A8156">
        <v>10668</v>
      </c>
      <c r="B8156" t="s">
        <v>360</v>
      </c>
      <c r="E8156" t="s">
        <v>8487</v>
      </c>
      <c r="F8156" t="s">
        <v>347</v>
      </c>
      <c r="G8156" t="s">
        <v>264</v>
      </c>
      <c r="H8156" t="s">
        <v>198</v>
      </c>
      <c r="I8156" t="s">
        <v>265</v>
      </c>
      <c r="J8156">
        <v>1968</v>
      </c>
      <c r="K8156">
        <v>1264000</v>
      </c>
      <c r="L8156">
        <v>33</v>
      </c>
      <c r="M8156" t="s">
        <v>200</v>
      </c>
      <c r="N8156" t="s">
        <v>364</v>
      </c>
      <c r="O8156" t="s">
        <v>202</v>
      </c>
      <c r="P8156" t="s">
        <v>365</v>
      </c>
    </row>
    <row r="8157" spans="1:16" x14ac:dyDescent="0.25">
      <c r="A8157">
        <v>10669</v>
      </c>
      <c r="B8157" t="s">
        <v>360</v>
      </c>
      <c r="E8157" t="s">
        <v>8488</v>
      </c>
      <c r="F8157" t="s">
        <v>347</v>
      </c>
      <c r="G8157" t="s">
        <v>264</v>
      </c>
      <c r="H8157" t="s">
        <v>198</v>
      </c>
      <c r="I8157" t="s">
        <v>265</v>
      </c>
      <c r="J8157">
        <v>1963</v>
      </c>
      <c r="K8157">
        <v>36000</v>
      </c>
      <c r="L8157">
        <v>33</v>
      </c>
      <c r="M8157" t="s">
        <v>200</v>
      </c>
      <c r="N8157" t="s">
        <v>364</v>
      </c>
      <c r="O8157" t="s">
        <v>202</v>
      </c>
      <c r="P8157" t="s">
        <v>365</v>
      </c>
    </row>
    <row r="8158" spans="1:16" x14ac:dyDescent="0.25">
      <c r="A8158">
        <v>10670</v>
      </c>
      <c r="B8158" t="s">
        <v>360</v>
      </c>
      <c r="E8158" t="s">
        <v>8489</v>
      </c>
      <c r="F8158" t="s">
        <v>347</v>
      </c>
      <c r="G8158" t="s">
        <v>264</v>
      </c>
      <c r="H8158" t="s">
        <v>198</v>
      </c>
      <c r="I8158" t="s">
        <v>265</v>
      </c>
      <c r="J8158">
        <v>1973</v>
      </c>
      <c r="K8158">
        <v>174000</v>
      </c>
      <c r="L8158">
        <v>33</v>
      </c>
      <c r="M8158" t="s">
        <v>200</v>
      </c>
      <c r="N8158" t="s">
        <v>364</v>
      </c>
      <c r="O8158" t="s">
        <v>202</v>
      </c>
      <c r="P8158" t="s">
        <v>365</v>
      </c>
    </row>
    <row r="8159" spans="1:16" x14ac:dyDescent="0.25">
      <c r="A8159">
        <v>10671</v>
      </c>
      <c r="B8159" t="s">
        <v>360</v>
      </c>
      <c r="E8159" t="s">
        <v>8490</v>
      </c>
      <c r="F8159" t="s">
        <v>347</v>
      </c>
      <c r="G8159" t="s">
        <v>264</v>
      </c>
      <c r="H8159" t="s">
        <v>198</v>
      </c>
      <c r="I8159" t="s">
        <v>265</v>
      </c>
      <c r="J8159">
        <v>1973</v>
      </c>
      <c r="K8159">
        <v>81000</v>
      </c>
      <c r="L8159">
        <v>33</v>
      </c>
      <c r="M8159" t="s">
        <v>200</v>
      </c>
      <c r="N8159" t="s">
        <v>364</v>
      </c>
      <c r="O8159" t="s">
        <v>202</v>
      </c>
      <c r="P8159" t="s">
        <v>365</v>
      </c>
    </row>
    <row r="8160" spans="1:16" x14ac:dyDescent="0.25">
      <c r="A8160">
        <v>10672</v>
      </c>
      <c r="B8160" t="s">
        <v>360</v>
      </c>
      <c r="E8160" t="s">
        <v>8491</v>
      </c>
      <c r="F8160" t="s">
        <v>347</v>
      </c>
      <c r="G8160" t="s">
        <v>264</v>
      </c>
      <c r="H8160" t="s">
        <v>198</v>
      </c>
      <c r="I8160" t="s">
        <v>265</v>
      </c>
      <c r="J8160">
        <v>1966</v>
      </c>
      <c r="K8160">
        <v>292000</v>
      </c>
      <c r="L8160">
        <v>33</v>
      </c>
      <c r="M8160" t="s">
        <v>200</v>
      </c>
      <c r="N8160" t="s">
        <v>364</v>
      </c>
      <c r="O8160" t="s">
        <v>202</v>
      </c>
      <c r="P8160" t="s">
        <v>365</v>
      </c>
    </row>
    <row r="8161" spans="1:16" x14ac:dyDescent="0.25">
      <c r="A8161">
        <v>10673</v>
      </c>
      <c r="B8161" t="s">
        <v>360</v>
      </c>
      <c r="E8161" t="s">
        <v>8492</v>
      </c>
      <c r="F8161" t="s">
        <v>347</v>
      </c>
      <c r="G8161" t="s">
        <v>264</v>
      </c>
      <c r="H8161" t="s">
        <v>198</v>
      </c>
      <c r="I8161" t="s">
        <v>265</v>
      </c>
      <c r="J8161">
        <v>1966</v>
      </c>
      <c r="K8161">
        <v>1873000</v>
      </c>
      <c r="L8161">
        <v>33</v>
      </c>
      <c r="M8161" t="s">
        <v>200</v>
      </c>
      <c r="N8161" t="s">
        <v>364</v>
      </c>
      <c r="O8161" t="s">
        <v>202</v>
      </c>
      <c r="P8161" t="s">
        <v>365</v>
      </c>
    </row>
    <row r="8162" spans="1:16" x14ac:dyDescent="0.25">
      <c r="A8162">
        <v>10674</v>
      </c>
      <c r="B8162" t="s">
        <v>360</v>
      </c>
      <c r="E8162" t="s">
        <v>8493</v>
      </c>
      <c r="F8162" t="s">
        <v>347</v>
      </c>
      <c r="G8162" t="s">
        <v>264</v>
      </c>
      <c r="H8162" t="s">
        <v>198</v>
      </c>
      <c r="I8162" t="s">
        <v>265</v>
      </c>
      <c r="J8162">
        <v>1971</v>
      </c>
      <c r="K8162">
        <v>133000</v>
      </c>
      <c r="L8162">
        <v>33</v>
      </c>
      <c r="M8162" t="s">
        <v>200</v>
      </c>
      <c r="N8162" t="s">
        <v>364</v>
      </c>
      <c r="O8162" t="s">
        <v>202</v>
      </c>
      <c r="P8162" t="s">
        <v>365</v>
      </c>
    </row>
    <row r="8163" spans="1:16" x14ac:dyDescent="0.25">
      <c r="A8163">
        <v>10675</v>
      </c>
      <c r="B8163" t="s">
        <v>360</v>
      </c>
      <c r="E8163" t="s">
        <v>8494</v>
      </c>
      <c r="F8163" t="s">
        <v>347</v>
      </c>
      <c r="G8163" t="s">
        <v>264</v>
      </c>
      <c r="H8163" t="s">
        <v>198</v>
      </c>
      <c r="I8163" t="s">
        <v>265</v>
      </c>
      <c r="J8163">
        <v>1979</v>
      </c>
      <c r="K8163">
        <v>137000</v>
      </c>
      <c r="L8163">
        <v>33</v>
      </c>
      <c r="M8163" t="s">
        <v>200</v>
      </c>
      <c r="N8163" t="s">
        <v>364</v>
      </c>
      <c r="O8163" t="s">
        <v>202</v>
      </c>
      <c r="P8163" t="s">
        <v>365</v>
      </c>
    </row>
    <row r="8164" spans="1:16" x14ac:dyDescent="0.25">
      <c r="A8164">
        <v>10676</v>
      </c>
      <c r="B8164" t="s">
        <v>360</v>
      </c>
      <c r="E8164" t="s">
        <v>8495</v>
      </c>
      <c r="F8164" t="s">
        <v>347</v>
      </c>
      <c r="G8164" t="s">
        <v>264</v>
      </c>
      <c r="H8164" t="s">
        <v>198</v>
      </c>
      <c r="I8164" t="s">
        <v>265</v>
      </c>
      <c r="J8164">
        <v>1979</v>
      </c>
      <c r="K8164">
        <v>15000</v>
      </c>
      <c r="L8164">
        <v>33</v>
      </c>
      <c r="M8164" t="s">
        <v>200</v>
      </c>
      <c r="N8164" t="s">
        <v>364</v>
      </c>
      <c r="O8164" t="s">
        <v>202</v>
      </c>
      <c r="P8164" t="s">
        <v>365</v>
      </c>
    </row>
    <row r="8165" spans="1:16" x14ac:dyDescent="0.25">
      <c r="A8165">
        <v>10677</v>
      </c>
      <c r="B8165" t="s">
        <v>360</v>
      </c>
      <c r="E8165" t="s">
        <v>8496</v>
      </c>
      <c r="F8165" t="s">
        <v>347</v>
      </c>
      <c r="G8165" t="s">
        <v>264</v>
      </c>
      <c r="H8165" t="s">
        <v>198</v>
      </c>
      <c r="I8165" t="s">
        <v>265</v>
      </c>
      <c r="J8165">
        <v>1971</v>
      </c>
      <c r="K8165">
        <v>183000</v>
      </c>
      <c r="L8165">
        <v>33</v>
      </c>
      <c r="M8165" t="s">
        <v>200</v>
      </c>
      <c r="N8165" t="s">
        <v>364</v>
      </c>
      <c r="O8165" t="s">
        <v>202</v>
      </c>
      <c r="P8165" t="s">
        <v>365</v>
      </c>
    </row>
    <row r="8166" spans="1:16" x14ac:dyDescent="0.25">
      <c r="A8166">
        <v>10678</v>
      </c>
      <c r="B8166" t="s">
        <v>360</v>
      </c>
      <c r="E8166" t="s">
        <v>8497</v>
      </c>
      <c r="F8166" t="s">
        <v>347</v>
      </c>
      <c r="G8166" t="s">
        <v>264</v>
      </c>
      <c r="H8166" t="s">
        <v>198</v>
      </c>
      <c r="I8166" t="s">
        <v>265</v>
      </c>
      <c r="J8166">
        <v>1964</v>
      </c>
      <c r="K8166">
        <v>2623000</v>
      </c>
      <c r="L8166">
        <v>33</v>
      </c>
      <c r="M8166" t="s">
        <v>200</v>
      </c>
      <c r="N8166" t="s">
        <v>8346</v>
      </c>
      <c r="O8166" t="s">
        <v>202</v>
      </c>
      <c r="P8166" t="s">
        <v>365</v>
      </c>
    </row>
    <row r="8167" spans="1:16" x14ac:dyDescent="0.25">
      <c r="A8167">
        <v>10680</v>
      </c>
      <c r="B8167" t="s">
        <v>360</v>
      </c>
      <c r="E8167" t="s">
        <v>8498</v>
      </c>
      <c r="F8167" t="s">
        <v>347</v>
      </c>
      <c r="G8167" t="s">
        <v>264</v>
      </c>
      <c r="H8167" t="s">
        <v>198</v>
      </c>
      <c r="I8167" t="s">
        <v>265</v>
      </c>
      <c r="J8167">
        <v>1959</v>
      </c>
      <c r="K8167">
        <v>178858</v>
      </c>
      <c r="L8167">
        <v>33</v>
      </c>
      <c r="M8167" t="s">
        <v>200</v>
      </c>
      <c r="N8167" t="s">
        <v>436</v>
      </c>
      <c r="O8167" t="s">
        <v>202</v>
      </c>
      <c r="P8167" t="s">
        <v>8499</v>
      </c>
    </row>
    <row r="8168" spans="1:16" x14ac:dyDescent="0.25">
      <c r="A8168">
        <v>10681</v>
      </c>
      <c r="B8168" t="s">
        <v>360</v>
      </c>
      <c r="E8168" t="s">
        <v>8500</v>
      </c>
      <c r="F8168" t="s">
        <v>347</v>
      </c>
      <c r="G8168" t="s">
        <v>264</v>
      </c>
      <c r="H8168" t="s">
        <v>198</v>
      </c>
      <c r="I8168" t="s">
        <v>265</v>
      </c>
      <c r="J8168">
        <v>1966</v>
      </c>
      <c r="K8168">
        <v>247000</v>
      </c>
      <c r="L8168">
        <v>33</v>
      </c>
      <c r="M8168" t="s">
        <v>200</v>
      </c>
      <c r="N8168" t="s">
        <v>364</v>
      </c>
      <c r="O8168" t="s">
        <v>202</v>
      </c>
      <c r="P8168" t="s">
        <v>365</v>
      </c>
    </row>
    <row r="8169" spans="1:16" x14ac:dyDescent="0.25">
      <c r="A8169">
        <v>10683</v>
      </c>
      <c r="B8169" t="s">
        <v>360</v>
      </c>
      <c r="E8169" t="s">
        <v>8501</v>
      </c>
      <c r="F8169" t="s">
        <v>347</v>
      </c>
      <c r="G8169" t="s">
        <v>264</v>
      </c>
      <c r="H8169" t="s">
        <v>198</v>
      </c>
      <c r="I8169" t="s">
        <v>265</v>
      </c>
      <c r="J8169">
        <v>1970</v>
      </c>
      <c r="K8169">
        <v>35000</v>
      </c>
      <c r="L8169">
        <v>33</v>
      </c>
      <c r="M8169" t="s">
        <v>200</v>
      </c>
      <c r="N8169" t="s">
        <v>364</v>
      </c>
      <c r="O8169" t="s">
        <v>202</v>
      </c>
      <c r="P8169" t="s">
        <v>365</v>
      </c>
    </row>
    <row r="8170" spans="1:16" x14ac:dyDescent="0.25">
      <c r="A8170">
        <v>10684</v>
      </c>
      <c r="B8170" t="s">
        <v>360</v>
      </c>
      <c r="E8170" t="s">
        <v>8502</v>
      </c>
      <c r="F8170" t="s">
        <v>347</v>
      </c>
      <c r="G8170" t="s">
        <v>264</v>
      </c>
      <c r="H8170" t="s">
        <v>198</v>
      </c>
      <c r="I8170" t="s">
        <v>265</v>
      </c>
      <c r="J8170">
        <v>1967</v>
      </c>
      <c r="K8170">
        <v>1089000</v>
      </c>
      <c r="L8170">
        <v>33</v>
      </c>
      <c r="M8170" t="s">
        <v>200</v>
      </c>
      <c r="N8170" t="s">
        <v>364</v>
      </c>
      <c r="O8170" t="s">
        <v>202</v>
      </c>
      <c r="P8170" t="s">
        <v>365</v>
      </c>
    </row>
    <row r="8171" spans="1:16" x14ac:dyDescent="0.25">
      <c r="A8171">
        <v>10685</v>
      </c>
      <c r="B8171" t="s">
        <v>360</v>
      </c>
      <c r="E8171" t="s">
        <v>8503</v>
      </c>
      <c r="F8171" t="s">
        <v>347</v>
      </c>
      <c r="G8171" t="s">
        <v>264</v>
      </c>
      <c r="H8171" t="s">
        <v>198</v>
      </c>
      <c r="I8171" t="s">
        <v>265</v>
      </c>
      <c r="J8171">
        <v>1957</v>
      </c>
      <c r="K8171">
        <v>590000</v>
      </c>
      <c r="L8171">
        <v>33</v>
      </c>
      <c r="M8171" t="s">
        <v>200</v>
      </c>
      <c r="N8171" t="s">
        <v>364</v>
      </c>
      <c r="O8171" t="s">
        <v>202</v>
      </c>
      <c r="P8171" t="s">
        <v>365</v>
      </c>
    </row>
    <row r="8172" spans="1:16" x14ac:dyDescent="0.25">
      <c r="A8172">
        <v>10686</v>
      </c>
      <c r="B8172" t="s">
        <v>360</v>
      </c>
      <c r="E8172" t="s">
        <v>8504</v>
      </c>
      <c r="F8172" t="s">
        <v>347</v>
      </c>
      <c r="G8172" t="s">
        <v>264</v>
      </c>
      <c r="H8172" t="s">
        <v>198</v>
      </c>
      <c r="I8172" t="s">
        <v>265</v>
      </c>
      <c r="J8172">
        <v>1983</v>
      </c>
      <c r="K8172">
        <v>312000</v>
      </c>
      <c r="L8172">
        <v>33</v>
      </c>
      <c r="M8172" t="s">
        <v>200</v>
      </c>
      <c r="N8172" t="s">
        <v>364</v>
      </c>
      <c r="O8172" t="s">
        <v>202</v>
      </c>
      <c r="P8172" t="s">
        <v>365</v>
      </c>
    </row>
    <row r="8173" spans="1:16" x14ac:dyDescent="0.25">
      <c r="A8173">
        <v>10687</v>
      </c>
      <c r="B8173" t="s">
        <v>360</v>
      </c>
      <c r="E8173" t="s">
        <v>8505</v>
      </c>
      <c r="F8173" t="s">
        <v>347</v>
      </c>
      <c r="G8173" t="s">
        <v>264</v>
      </c>
      <c r="H8173" t="s">
        <v>198</v>
      </c>
      <c r="I8173" t="s">
        <v>265</v>
      </c>
      <c r="J8173">
        <v>1901</v>
      </c>
      <c r="K8173">
        <v>100</v>
      </c>
      <c r="L8173">
        <v>33</v>
      </c>
      <c r="M8173" t="s">
        <v>200</v>
      </c>
      <c r="N8173" t="s">
        <v>436</v>
      </c>
      <c r="O8173" t="s">
        <v>202</v>
      </c>
      <c r="P8173" t="s">
        <v>8506</v>
      </c>
    </row>
    <row r="8174" spans="1:16" x14ac:dyDescent="0.25">
      <c r="A8174">
        <v>10688</v>
      </c>
      <c r="B8174" t="s">
        <v>360</v>
      </c>
      <c r="E8174" t="s">
        <v>8507</v>
      </c>
      <c r="F8174" t="s">
        <v>347</v>
      </c>
      <c r="G8174" t="s">
        <v>8311</v>
      </c>
      <c r="H8174" t="s">
        <v>198</v>
      </c>
      <c r="I8174" t="s">
        <v>8312</v>
      </c>
      <c r="J8174">
        <v>1959</v>
      </c>
      <c r="K8174">
        <v>145000</v>
      </c>
      <c r="L8174">
        <v>7</v>
      </c>
      <c r="M8174" t="s">
        <v>200</v>
      </c>
      <c r="N8174" t="s">
        <v>436</v>
      </c>
      <c r="O8174" t="s">
        <v>202</v>
      </c>
      <c r="P8174" t="s">
        <v>8508</v>
      </c>
    </row>
    <row r="8175" spans="1:16" x14ac:dyDescent="0.25">
      <c r="A8175">
        <v>10689</v>
      </c>
      <c r="B8175" t="s">
        <v>360</v>
      </c>
      <c r="E8175" t="s">
        <v>8509</v>
      </c>
      <c r="F8175" t="s">
        <v>347</v>
      </c>
      <c r="G8175" t="s">
        <v>264</v>
      </c>
      <c r="H8175" t="s">
        <v>198</v>
      </c>
      <c r="I8175" t="s">
        <v>265</v>
      </c>
      <c r="J8175">
        <v>1970</v>
      </c>
      <c r="K8175">
        <v>857000</v>
      </c>
      <c r="L8175">
        <v>33</v>
      </c>
      <c r="M8175" t="s">
        <v>200</v>
      </c>
      <c r="N8175" t="s">
        <v>364</v>
      </c>
      <c r="O8175" t="s">
        <v>202</v>
      </c>
      <c r="P8175" t="s">
        <v>365</v>
      </c>
    </row>
    <row r="8176" spans="1:16" x14ac:dyDescent="0.25">
      <c r="A8176">
        <v>10690</v>
      </c>
      <c r="B8176" t="s">
        <v>360</v>
      </c>
      <c r="E8176" t="s">
        <v>8510</v>
      </c>
      <c r="F8176" t="s">
        <v>347</v>
      </c>
      <c r="G8176" t="s">
        <v>264</v>
      </c>
      <c r="H8176" t="s">
        <v>198</v>
      </c>
      <c r="I8176" t="s">
        <v>265</v>
      </c>
      <c r="J8176">
        <v>1971</v>
      </c>
      <c r="K8176">
        <v>306000</v>
      </c>
      <c r="L8176">
        <v>33</v>
      </c>
      <c r="M8176" t="s">
        <v>200</v>
      </c>
      <c r="N8176" t="s">
        <v>364</v>
      </c>
      <c r="O8176" t="s">
        <v>202</v>
      </c>
      <c r="P8176" t="s">
        <v>365</v>
      </c>
    </row>
    <row r="8177" spans="1:16" x14ac:dyDescent="0.25">
      <c r="A8177">
        <v>10691</v>
      </c>
      <c r="B8177" t="s">
        <v>360</v>
      </c>
      <c r="E8177" t="s">
        <v>8511</v>
      </c>
      <c r="F8177" t="s">
        <v>347</v>
      </c>
      <c r="G8177" t="s">
        <v>264</v>
      </c>
      <c r="H8177" t="s">
        <v>198</v>
      </c>
      <c r="I8177" t="s">
        <v>265</v>
      </c>
      <c r="J8177">
        <v>1965</v>
      </c>
      <c r="K8177">
        <v>928000</v>
      </c>
      <c r="L8177">
        <v>33</v>
      </c>
      <c r="M8177" t="s">
        <v>200</v>
      </c>
      <c r="N8177" t="s">
        <v>364</v>
      </c>
      <c r="O8177" t="s">
        <v>202</v>
      </c>
      <c r="P8177" t="s">
        <v>365</v>
      </c>
    </row>
    <row r="8178" spans="1:16" x14ac:dyDescent="0.25">
      <c r="A8178">
        <v>10692</v>
      </c>
      <c r="B8178" t="s">
        <v>360</v>
      </c>
      <c r="E8178" t="s">
        <v>8512</v>
      </c>
      <c r="F8178" t="s">
        <v>347</v>
      </c>
      <c r="G8178" t="s">
        <v>264</v>
      </c>
      <c r="H8178" t="s">
        <v>198</v>
      </c>
      <c r="I8178" t="s">
        <v>265</v>
      </c>
      <c r="J8178">
        <v>1979</v>
      </c>
      <c r="K8178">
        <v>88000</v>
      </c>
      <c r="L8178">
        <v>33</v>
      </c>
      <c r="M8178" t="s">
        <v>200</v>
      </c>
      <c r="N8178" t="s">
        <v>364</v>
      </c>
      <c r="O8178" t="s">
        <v>202</v>
      </c>
      <c r="P8178" t="s">
        <v>365</v>
      </c>
    </row>
    <row r="8179" spans="1:16" x14ac:dyDescent="0.25">
      <c r="A8179">
        <v>10693</v>
      </c>
      <c r="B8179" t="s">
        <v>360</v>
      </c>
      <c r="E8179" t="s">
        <v>8513</v>
      </c>
      <c r="F8179" t="s">
        <v>347</v>
      </c>
      <c r="G8179" t="s">
        <v>264</v>
      </c>
      <c r="H8179" t="s">
        <v>198</v>
      </c>
      <c r="I8179" t="s">
        <v>265</v>
      </c>
      <c r="J8179">
        <v>1972</v>
      </c>
      <c r="K8179">
        <v>17000</v>
      </c>
      <c r="L8179">
        <v>33</v>
      </c>
      <c r="M8179" t="s">
        <v>200</v>
      </c>
      <c r="N8179" t="s">
        <v>364</v>
      </c>
      <c r="O8179" t="s">
        <v>202</v>
      </c>
      <c r="P8179" t="s">
        <v>365</v>
      </c>
    </row>
    <row r="8180" spans="1:16" x14ac:dyDescent="0.25">
      <c r="A8180">
        <v>10694</v>
      </c>
      <c r="B8180" t="s">
        <v>360</v>
      </c>
      <c r="E8180" t="s">
        <v>8514</v>
      </c>
      <c r="F8180" t="s">
        <v>347</v>
      </c>
      <c r="G8180" t="s">
        <v>264</v>
      </c>
      <c r="H8180" t="s">
        <v>198</v>
      </c>
      <c r="I8180" t="s">
        <v>265</v>
      </c>
      <c r="J8180">
        <v>1968</v>
      </c>
      <c r="K8180">
        <v>377000</v>
      </c>
      <c r="L8180">
        <v>33</v>
      </c>
      <c r="M8180" t="s">
        <v>200</v>
      </c>
      <c r="N8180" t="s">
        <v>364</v>
      </c>
      <c r="O8180" t="s">
        <v>202</v>
      </c>
      <c r="P8180" t="s">
        <v>365</v>
      </c>
    </row>
    <row r="8181" spans="1:16" x14ac:dyDescent="0.25">
      <c r="A8181">
        <v>10695</v>
      </c>
      <c r="B8181" t="s">
        <v>360</v>
      </c>
      <c r="E8181" t="s">
        <v>8515</v>
      </c>
      <c r="F8181" t="s">
        <v>347</v>
      </c>
      <c r="G8181" t="s">
        <v>264</v>
      </c>
      <c r="H8181" t="s">
        <v>198</v>
      </c>
      <c r="I8181" t="s">
        <v>265</v>
      </c>
      <c r="J8181">
        <v>1959</v>
      </c>
      <c r="K8181">
        <v>45000</v>
      </c>
      <c r="L8181">
        <v>33</v>
      </c>
      <c r="M8181" t="s">
        <v>200</v>
      </c>
      <c r="N8181" t="s">
        <v>364</v>
      </c>
      <c r="O8181" t="s">
        <v>202</v>
      </c>
      <c r="P8181" t="s">
        <v>365</v>
      </c>
    </row>
    <row r="8182" spans="1:16" x14ac:dyDescent="0.25">
      <c r="A8182">
        <v>10696</v>
      </c>
      <c r="B8182" t="s">
        <v>360</v>
      </c>
      <c r="E8182" t="s">
        <v>8516</v>
      </c>
      <c r="F8182" t="s">
        <v>347</v>
      </c>
      <c r="G8182" t="s">
        <v>264</v>
      </c>
      <c r="H8182" t="s">
        <v>198</v>
      </c>
      <c r="I8182" t="s">
        <v>265</v>
      </c>
      <c r="J8182">
        <v>1965</v>
      </c>
      <c r="K8182">
        <v>309000</v>
      </c>
      <c r="L8182">
        <v>33</v>
      </c>
      <c r="M8182" t="s">
        <v>200</v>
      </c>
      <c r="N8182" t="s">
        <v>364</v>
      </c>
      <c r="O8182" t="s">
        <v>202</v>
      </c>
      <c r="P8182" t="s">
        <v>365</v>
      </c>
    </row>
    <row r="8183" spans="1:16" x14ac:dyDescent="0.25">
      <c r="A8183">
        <v>10697</v>
      </c>
      <c r="B8183" t="s">
        <v>360</v>
      </c>
      <c r="E8183" t="s">
        <v>8517</v>
      </c>
      <c r="F8183" t="s">
        <v>347</v>
      </c>
      <c r="G8183" t="s">
        <v>264</v>
      </c>
      <c r="H8183" t="s">
        <v>198</v>
      </c>
      <c r="I8183" t="s">
        <v>265</v>
      </c>
      <c r="J8183">
        <v>1968</v>
      </c>
      <c r="K8183">
        <v>981000</v>
      </c>
      <c r="L8183">
        <v>33</v>
      </c>
      <c r="M8183" t="s">
        <v>200</v>
      </c>
      <c r="N8183" t="s">
        <v>364</v>
      </c>
      <c r="O8183" t="s">
        <v>202</v>
      </c>
      <c r="P8183" t="s">
        <v>365</v>
      </c>
    </row>
    <row r="8184" spans="1:16" x14ac:dyDescent="0.25">
      <c r="A8184">
        <v>10698</v>
      </c>
      <c r="B8184" t="s">
        <v>360</v>
      </c>
      <c r="E8184" t="s">
        <v>8518</v>
      </c>
      <c r="F8184" t="s">
        <v>347</v>
      </c>
      <c r="G8184" t="s">
        <v>264</v>
      </c>
      <c r="H8184" t="s">
        <v>198</v>
      </c>
      <c r="I8184" t="s">
        <v>265</v>
      </c>
      <c r="J8184">
        <v>1968</v>
      </c>
      <c r="K8184">
        <v>94000</v>
      </c>
      <c r="L8184">
        <v>33</v>
      </c>
      <c r="M8184" t="s">
        <v>200</v>
      </c>
      <c r="N8184" t="s">
        <v>364</v>
      </c>
      <c r="O8184" t="s">
        <v>202</v>
      </c>
      <c r="P8184" t="s">
        <v>365</v>
      </c>
    </row>
    <row r="8185" spans="1:16" x14ac:dyDescent="0.25">
      <c r="A8185">
        <v>10699</v>
      </c>
      <c r="B8185" t="s">
        <v>360</v>
      </c>
      <c r="E8185" t="s">
        <v>8519</v>
      </c>
      <c r="F8185" t="s">
        <v>347</v>
      </c>
      <c r="G8185" t="s">
        <v>264</v>
      </c>
      <c r="H8185" t="s">
        <v>198</v>
      </c>
      <c r="I8185" t="s">
        <v>265</v>
      </c>
      <c r="J8185">
        <v>1970</v>
      </c>
      <c r="K8185">
        <v>363000</v>
      </c>
      <c r="L8185">
        <v>33</v>
      </c>
      <c r="M8185" t="s">
        <v>200</v>
      </c>
      <c r="N8185" t="s">
        <v>364</v>
      </c>
      <c r="O8185" t="s">
        <v>202</v>
      </c>
      <c r="P8185" t="s">
        <v>365</v>
      </c>
    </row>
    <row r="8186" spans="1:16" x14ac:dyDescent="0.25">
      <c r="A8186">
        <v>10700</v>
      </c>
      <c r="B8186" t="s">
        <v>360</v>
      </c>
      <c r="E8186" t="s">
        <v>8520</v>
      </c>
      <c r="F8186" t="s">
        <v>347</v>
      </c>
      <c r="G8186" t="s">
        <v>264</v>
      </c>
      <c r="H8186" t="s">
        <v>198</v>
      </c>
      <c r="I8186" t="s">
        <v>265</v>
      </c>
      <c r="J8186">
        <v>1968</v>
      </c>
      <c r="K8186">
        <v>80000</v>
      </c>
      <c r="L8186">
        <v>33</v>
      </c>
      <c r="M8186" t="s">
        <v>200</v>
      </c>
      <c r="N8186" t="s">
        <v>364</v>
      </c>
      <c r="O8186" t="s">
        <v>202</v>
      </c>
      <c r="P8186" t="s">
        <v>365</v>
      </c>
    </row>
    <row r="8187" spans="1:16" x14ac:dyDescent="0.25">
      <c r="A8187">
        <v>10701</v>
      </c>
      <c r="B8187" t="s">
        <v>360</v>
      </c>
      <c r="E8187" t="s">
        <v>8521</v>
      </c>
      <c r="F8187" t="s">
        <v>347</v>
      </c>
      <c r="G8187" t="s">
        <v>264</v>
      </c>
      <c r="H8187" t="s">
        <v>198</v>
      </c>
      <c r="I8187" t="s">
        <v>265</v>
      </c>
      <c r="J8187">
        <v>1967</v>
      </c>
      <c r="K8187">
        <v>266000</v>
      </c>
      <c r="L8187">
        <v>33</v>
      </c>
      <c r="M8187" t="s">
        <v>200</v>
      </c>
      <c r="N8187" t="s">
        <v>364</v>
      </c>
      <c r="O8187" t="s">
        <v>202</v>
      </c>
      <c r="P8187" t="s">
        <v>365</v>
      </c>
    </row>
    <row r="8188" spans="1:16" x14ac:dyDescent="0.25">
      <c r="A8188">
        <v>10702</v>
      </c>
      <c r="B8188" t="s">
        <v>360</v>
      </c>
      <c r="E8188" t="s">
        <v>8522</v>
      </c>
      <c r="F8188" t="s">
        <v>347</v>
      </c>
      <c r="G8188" t="s">
        <v>264</v>
      </c>
      <c r="H8188" t="s">
        <v>198</v>
      </c>
      <c r="I8188" t="s">
        <v>265</v>
      </c>
      <c r="J8188">
        <v>1965</v>
      </c>
      <c r="K8188">
        <v>272000</v>
      </c>
      <c r="L8188">
        <v>33</v>
      </c>
      <c r="M8188" t="s">
        <v>200</v>
      </c>
      <c r="N8188" t="s">
        <v>364</v>
      </c>
      <c r="O8188" t="s">
        <v>202</v>
      </c>
      <c r="P8188" t="s">
        <v>365</v>
      </c>
    </row>
    <row r="8189" spans="1:16" x14ac:dyDescent="0.25">
      <c r="A8189">
        <v>10703</v>
      </c>
      <c r="B8189" t="s">
        <v>360</v>
      </c>
      <c r="E8189" t="s">
        <v>8523</v>
      </c>
      <c r="F8189" t="s">
        <v>347</v>
      </c>
      <c r="G8189" t="s">
        <v>8311</v>
      </c>
      <c r="H8189" t="s">
        <v>198</v>
      </c>
      <c r="I8189" t="s">
        <v>8312</v>
      </c>
      <c r="J8189">
        <v>1994</v>
      </c>
      <c r="K8189">
        <v>80484</v>
      </c>
      <c r="L8189">
        <v>7</v>
      </c>
      <c r="M8189" t="s">
        <v>200</v>
      </c>
      <c r="N8189" t="s">
        <v>364</v>
      </c>
      <c r="O8189" t="s">
        <v>202</v>
      </c>
      <c r="P8189" t="s">
        <v>365</v>
      </c>
    </row>
    <row r="8190" spans="1:16" x14ac:dyDescent="0.25">
      <c r="A8190">
        <v>10704</v>
      </c>
      <c r="B8190" t="s">
        <v>360</v>
      </c>
      <c r="E8190" t="s">
        <v>8524</v>
      </c>
      <c r="F8190" t="s">
        <v>347</v>
      </c>
      <c r="G8190" t="s">
        <v>8311</v>
      </c>
      <c r="H8190" t="s">
        <v>198</v>
      </c>
      <c r="I8190" t="s">
        <v>8312</v>
      </c>
      <c r="J8190">
        <v>1994</v>
      </c>
      <c r="K8190">
        <v>155385</v>
      </c>
      <c r="L8190">
        <v>7</v>
      </c>
      <c r="M8190" t="s">
        <v>200</v>
      </c>
      <c r="N8190" t="s">
        <v>364</v>
      </c>
      <c r="O8190" t="s">
        <v>202</v>
      </c>
      <c r="P8190" t="s">
        <v>365</v>
      </c>
    </row>
    <row r="8191" spans="1:16" x14ac:dyDescent="0.25">
      <c r="A8191">
        <v>10705</v>
      </c>
      <c r="B8191" t="s">
        <v>360</v>
      </c>
      <c r="E8191" t="s">
        <v>8525</v>
      </c>
      <c r="F8191" t="s">
        <v>347</v>
      </c>
      <c r="G8191" t="s">
        <v>264</v>
      </c>
      <c r="H8191" t="s">
        <v>198</v>
      </c>
      <c r="I8191" t="s">
        <v>265</v>
      </c>
      <c r="J8191">
        <v>1982</v>
      </c>
      <c r="K8191">
        <v>29000</v>
      </c>
      <c r="L8191">
        <v>33</v>
      </c>
      <c r="M8191" t="s">
        <v>200</v>
      </c>
      <c r="N8191" t="s">
        <v>364</v>
      </c>
      <c r="O8191" t="s">
        <v>202</v>
      </c>
      <c r="P8191" t="s">
        <v>365</v>
      </c>
    </row>
    <row r="8192" spans="1:16" x14ac:dyDescent="0.25">
      <c r="A8192">
        <v>10706</v>
      </c>
      <c r="B8192" t="s">
        <v>360</v>
      </c>
      <c r="E8192" t="s">
        <v>8526</v>
      </c>
      <c r="F8192" t="s">
        <v>347</v>
      </c>
      <c r="G8192" t="s">
        <v>264</v>
      </c>
      <c r="H8192" t="s">
        <v>198</v>
      </c>
      <c r="I8192" t="s">
        <v>265</v>
      </c>
      <c r="J8192">
        <v>1971</v>
      </c>
      <c r="K8192">
        <v>119000</v>
      </c>
      <c r="L8192">
        <v>33</v>
      </c>
      <c r="M8192" t="s">
        <v>200</v>
      </c>
      <c r="N8192" t="s">
        <v>364</v>
      </c>
      <c r="O8192" t="s">
        <v>202</v>
      </c>
      <c r="P8192" t="s">
        <v>365</v>
      </c>
    </row>
    <row r="8193" spans="1:16" x14ac:dyDescent="0.25">
      <c r="A8193">
        <v>10707</v>
      </c>
      <c r="B8193" t="s">
        <v>360</v>
      </c>
      <c r="E8193" t="s">
        <v>8527</v>
      </c>
      <c r="F8193" t="s">
        <v>347</v>
      </c>
      <c r="G8193" t="s">
        <v>264</v>
      </c>
      <c r="H8193" t="s">
        <v>198</v>
      </c>
      <c r="I8193" t="s">
        <v>265</v>
      </c>
      <c r="J8193">
        <v>1982</v>
      </c>
      <c r="K8193">
        <v>582000</v>
      </c>
      <c r="L8193">
        <v>33</v>
      </c>
      <c r="M8193" t="s">
        <v>200</v>
      </c>
      <c r="N8193" t="s">
        <v>364</v>
      </c>
      <c r="O8193" t="s">
        <v>202</v>
      </c>
      <c r="P8193" t="s">
        <v>365</v>
      </c>
    </row>
    <row r="8194" spans="1:16" x14ac:dyDescent="0.25">
      <c r="A8194">
        <v>10708</v>
      </c>
      <c r="B8194" t="s">
        <v>360</v>
      </c>
      <c r="E8194" t="s">
        <v>8528</v>
      </c>
      <c r="F8194" t="s">
        <v>347</v>
      </c>
      <c r="G8194" t="s">
        <v>264</v>
      </c>
      <c r="H8194" t="s">
        <v>198</v>
      </c>
      <c r="I8194" t="s">
        <v>265</v>
      </c>
      <c r="J8194">
        <v>1996</v>
      </c>
      <c r="K8194">
        <v>522</v>
      </c>
      <c r="L8194">
        <v>33</v>
      </c>
      <c r="M8194" t="s">
        <v>200</v>
      </c>
      <c r="N8194" t="s">
        <v>436</v>
      </c>
      <c r="O8194" t="s">
        <v>202</v>
      </c>
      <c r="P8194" t="s">
        <v>8529</v>
      </c>
    </row>
    <row r="8195" spans="1:16" x14ac:dyDescent="0.25">
      <c r="A8195">
        <v>10709</v>
      </c>
      <c r="B8195" t="s">
        <v>360</v>
      </c>
      <c r="E8195" t="s">
        <v>8530</v>
      </c>
      <c r="F8195" t="s">
        <v>347</v>
      </c>
      <c r="G8195" t="s">
        <v>264</v>
      </c>
      <c r="H8195" t="s">
        <v>198</v>
      </c>
      <c r="I8195" t="s">
        <v>265</v>
      </c>
      <c r="J8195">
        <v>1961</v>
      </c>
      <c r="K8195">
        <v>1051504</v>
      </c>
      <c r="L8195">
        <v>33</v>
      </c>
      <c r="M8195" t="s">
        <v>200</v>
      </c>
      <c r="N8195" t="s">
        <v>8531</v>
      </c>
      <c r="O8195" t="s">
        <v>202</v>
      </c>
      <c r="P8195" t="s">
        <v>8532</v>
      </c>
    </row>
    <row r="8196" spans="1:16" x14ac:dyDescent="0.25">
      <c r="A8196">
        <v>10710</v>
      </c>
      <c r="B8196" t="s">
        <v>360</v>
      </c>
      <c r="E8196" t="s">
        <v>8533</v>
      </c>
      <c r="F8196" t="s">
        <v>347</v>
      </c>
      <c r="G8196" t="s">
        <v>264</v>
      </c>
      <c r="H8196" t="s">
        <v>198</v>
      </c>
      <c r="I8196" t="s">
        <v>265</v>
      </c>
      <c r="J8196">
        <v>1971</v>
      </c>
      <c r="K8196">
        <v>191000</v>
      </c>
      <c r="L8196">
        <v>33</v>
      </c>
      <c r="M8196" t="s">
        <v>200</v>
      </c>
      <c r="N8196" t="s">
        <v>364</v>
      </c>
      <c r="O8196" t="s">
        <v>202</v>
      </c>
      <c r="P8196" t="s">
        <v>365</v>
      </c>
    </row>
    <row r="8197" spans="1:16" x14ac:dyDescent="0.25">
      <c r="A8197">
        <v>10711</v>
      </c>
      <c r="B8197" t="s">
        <v>360</v>
      </c>
      <c r="E8197" t="s">
        <v>8534</v>
      </c>
      <c r="F8197" t="s">
        <v>347</v>
      </c>
      <c r="G8197" t="s">
        <v>264</v>
      </c>
      <c r="H8197" t="s">
        <v>198</v>
      </c>
      <c r="I8197" t="s">
        <v>265</v>
      </c>
      <c r="J8197">
        <v>1992</v>
      </c>
      <c r="K8197">
        <v>161000</v>
      </c>
      <c r="L8197">
        <v>33</v>
      </c>
      <c r="M8197" t="s">
        <v>200</v>
      </c>
      <c r="N8197" t="s">
        <v>364</v>
      </c>
      <c r="O8197" t="s">
        <v>202</v>
      </c>
      <c r="P8197" t="s">
        <v>365</v>
      </c>
    </row>
    <row r="8198" spans="1:16" x14ac:dyDescent="0.25">
      <c r="A8198">
        <v>10712</v>
      </c>
      <c r="B8198" t="s">
        <v>360</v>
      </c>
      <c r="E8198" t="s">
        <v>8535</v>
      </c>
      <c r="F8198" t="s">
        <v>347</v>
      </c>
      <c r="G8198" t="s">
        <v>264</v>
      </c>
      <c r="H8198" t="s">
        <v>198</v>
      </c>
      <c r="I8198" t="s">
        <v>265</v>
      </c>
      <c r="J8198">
        <v>1959</v>
      </c>
      <c r="K8198">
        <v>238000</v>
      </c>
      <c r="L8198">
        <v>33</v>
      </c>
      <c r="M8198" t="s">
        <v>200</v>
      </c>
      <c r="N8198" t="s">
        <v>364</v>
      </c>
      <c r="O8198" t="s">
        <v>202</v>
      </c>
      <c r="P8198" t="s">
        <v>365</v>
      </c>
    </row>
    <row r="8199" spans="1:16" x14ac:dyDescent="0.25">
      <c r="A8199">
        <v>10713</v>
      </c>
      <c r="B8199" t="s">
        <v>360</v>
      </c>
      <c r="E8199" t="s">
        <v>8536</v>
      </c>
      <c r="F8199" t="s">
        <v>347</v>
      </c>
      <c r="G8199" t="s">
        <v>264</v>
      </c>
      <c r="H8199" t="s">
        <v>198</v>
      </c>
      <c r="I8199" t="s">
        <v>265</v>
      </c>
      <c r="J8199">
        <v>1992</v>
      </c>
      <c r="K8199">
        <v>26000</v>
      </c>
      <c r="L8199">
        <v>33</v>
      </c>
      <c r="M8199" t="s">
        <v>200</v>
      </c>
      <c r="N8199" t="s">
        <v>364</v>
      </c>
      <c r="O8199" t="s">
        <v>202</v>
      </c>
      <c r="P8199" t="s">
        <v>365</v>
      </c>
    </row>
    <row r="8200" spans="1:16" x14ac:dyDescent="0.25">
      <c r="A8200">
        <v>10714</v>
      </c>
      <c r="B8200" t="s">
        <v>360</v>
      </c>
      <c r="E8200" t="s">
        <v>8537</v>
      </c>
      <c r="F8200" t="s">
        <v>347</v>
      </c>
      <c r="G8200" t="s">
        <v>264</v>
      </c>
      <c r="H8200" t="s">
        <v>198</v>
      </c>
      <c r="I8200" t="s">
        <v>265</v>
      </c>
      <c r="J8200">
        <v>1963</v>
      </c>
      <c r="K8200">
        <v>80000</v>
      </c>
      <c r="L8200">
        <v>33</v>
      </c>
      <c r="M8200" t="s">
        <v>200</v>
      </c>
      <c r="N8200" t="s">
        <v>364</v>
      </c>
      <c r="O8200" t="s">
        <v>202</v>
      </c>
      <c r="P8200" t="s">
        <v>365</v>
      </c>
    </row>
    <row r="8201" spans="1:16" x14ac:dyDescent="0.25">
      <c r="A8201">
        <v>10715</v>
      </c>
      <c r="B8201" t="s">
        <v>360</v>
      </c>
      <c r="E8201" t="s">
        <v>8538</v>
      </c>
      <c r="F8201" t="s">
        <v>347</v>
      </c>
      <c r="G8201" t="s">
        <v>264</v>
      </c>
      <c r="H8201" t="s">
        <v>198</v>
      </c>
      <c r="I8201" t="s">
        <v>265</v>
      </c>
      <c r="J8201">
        <v>1970</v>
      </c>
      <c r="K8201">
        <v>145000</v>
      </c>
      <c r="L8201">
        <v>33</v>
      </c>
      <c r="M8201" t="s">
        <v>200</v>
      </c>
      <c r="N8201" t="s">
        <v>364</v>
      </c>
      <c r="O8201" t="s">
        <v>202</v>
      </c>
      <c r="P8201" t="s">
        <v>365</v>
      </c>
    </row>
    <row r="8202" spans="1:16" x14ac:dyDescent="0.25">
      <c r="A8202">
        <v>10716</v>
      </c>
      <c r="B8202" t="s">
        <v>360</v>
      </c>
      <c r="E8202" t="s">
        <v>8539</v>
      </c>
      <c r="F8202" t="s">
        <v>347</v>
      </c>
      <c r="G8202" t="s">
        <v>264</v>
      </c>
      <c r="H8202" t="s">
        <v>198</v>
      </c>
      <c r="I8202" t="s">
        <v>265</v>
      </c>
      <c r="J8202">
        <v>1977</v>
      </c>
      <c r="K8202">
        <v>370000</v>
      </c>
      <c r="L8202">
        <v>33</v>
      </c>
      <c r="M8202" t="s">
        <v>200</v>
      </c>
      <c r="N8202" t="s">
        <v>364</v>
      </c>
      <c r="O8202" t="s">
        <v>202</v>
      </c>
      <c r="P8202" t="s">
        <v>365</v>
      </c>
    </row>
    <row r="8203" spans="1:16" x14ac:dyDescent="0.25">
      <c r="A8203">
        <v>10718</v>
      </c>
      <c r="B8203" t="s">
        <v>360</v>
      </c>
      <c r="E8203" t="s">
        <v>8540</v>
      </c>
      <c r="F8203" t="s">
        <v>347</v>
      </c>
      <c r="G8203" t="s">
        <v>264</v>
      </c>
      <c r="H8203" t="s">
        <v>198</v>
      </c>
      <c r="I8203" t="s">
        <v>265</v>
      </c>
      <c r="J8203">
        <v>1962</v>
      </c>
      <c r="K8203">
        <v>14</v>
      </c>
      <c r="L8203">
        <v>33</v>
      </c>
      <c r="M8203" t="s">
        <v>200</v>
      </c>
      <c r="N8203" t="s">
        <v>436</v>
      </c>
      <c r="O8203" t="s">
        <v>202</v>
      </c>
      <c r="P8203" t="s">
        <v>8541</v>
      </c>
    </row>
    <row r="8204" spans="1:16" x14ac:dyDescent="0.25">
      <c r="A8204">
        <v>10719</v>
      </c>
      <c r="B8204" t="s">
        <v>360</v>
      </c>
      <c r="E8204" t="s">
        <v>8542</v>
      </c>
      <c r="F8204" t="s">
        <v>347</v>
      </c>
      <c r="G8204" t="s">
        <v>264</v>
      </c>
      <c r="H8204" t="s">
        <v>198</v>
      </c>
      <c r="I8204" t="s">
        <v>265</v>
      </c>
      <c r="J8204">
        <v>1962</v>
      </c>
      <c r="K8204">
        <v>1000</v>
      </c>
      <c r="L8204">
        <v>33</v>
      </c>
      <c r="M8204" t="s">
        <v>200</v>
      </c>
      <c r="N8204" t="s">
        <v>364</v>
      </c>
      <c r="O8204" t="s">
        <v>202</v>
      </c>
      <c r="P8204" t="s">
        <v>365</v>
      </c>
    </row>
    <row r="8205" spans="1:16" x14ac:dyDescent="0.25">
      <c r="A8205">
        <v>10720</v>
      </c>
      <c r="B8205" t="s">
        <v>360</v>
      </c>
      <c r="E8205" t="s">
        <v>8543</v>
      </c>
      <c r="F8205" t="s">
        <v>347</v>
      </c>
      <c r="G8205" t="s">
        <v>264</v>
      </c>
      <c r="H8205" t="s">
        <v>198</v>
      </c>
      <c r="I8205" t="s">
        <v>265</v>
      </c>
      <c r="J8205">
        <v>1962</v>
      </c>
      <c r="K8205">
        <v>67</v>
      </c>
      <c r="L8205">
        <v>33</v>
      </c>
      <c r="M8205" t="s">
        <v>200</v>
      </c>
      <c r="N8205" t="s">
        <v>436</v>
      </c>
      <c r="O8205" t="s">
        <v>202</v>
      </c>
      <c r="P8205" t="s">
        <v>8544</v>
      </c>
    </row>
    <row r="8206" spans="1:16" x14ac:dyDescent="0.25">
      <c r="A8206">
        <v>10721</v>
      </c>
      <c r="B8206" t="s">
        <v>360</v>
      </c>
      <c r="E8206" t="s">
        <v>8545</v>
      </c>
      <c r="F8206" t="s">
        <v>347</v>
      </c>
      <c r="G8206" t="s">
        <v>264</v>
      </c>
      <c r="H8206" t="s">
        <v>198</v>
      </c>
      <c r="I8206" t="s">
        <v>265</v>
      </c>
      <c r="J8206">
        <v>1962</v>
      </c>
      <c r="K8206">
        <v>64</v>
      </c>
      <c r="L8206">
        <v>33</v>
      </c>
      <c r="M8206" t="s">
        <v>200</v>
      </c>
      <c r="N8206" t="s">
        <v>436</v>
      </c>
      <c r="O8206" t="s">
        <v>202</v>
      </c>
      <c r="P8206" t="s">
        <v>8546</v>
      </c>
    </row>
    <row r="8207" spans="1:16" x14ac:dyDescent="0.25">
      <c r="A8207">
        <v>10722</v>
      </c>
      <c r="B8207" t="s">
        <v>360</v>
      </c>
      <c r="E8207" t="s">
        <v>8547</v>
      </c>
      <c r="F8207" t="s">
        <v>347</v>
      </c>
      <c r="G8207" t="s">
        <v>264</v>
      </c>
      <c r="H8207" t="s">
        <v>198</v>
      </c>
      <c r="I8207" t="s">
        <v>265</v>
      </c>
      <c r="J8207">
        <v>1962</v>
      </c>
      <c r="K8207">
        <v>7</v>
      </c>
      <c r="L8207">
        <v>33</v>
      </c>
      <c r="M8207" t="s">
        <v>200</v>
      </c>
      <c r="N8207" t="s">
        <v>436</v>
      </c>
      <c r="O8207" t="s">
        <v>202</v>
      </c>
      <c r="P8207" t="s">
        <v>8548</v>
      </c>
    </row>
    <row r="8208" spans="1:16" x14ac:dyDescent="0.25">
      <c r="A8208">
        <v>10723</v>
      </c>
      <c r="B8208" t="s">
        <v>360</v>
      </c>
      <c r="E8208" t="s">
        <v>8549</v>
      </c>
      <c r="F8208" t="s">
        <v>347</v>
      </c>
      <c r="G8208" t="s">
        <v>264</v>
      </c>
      <c r="H8208" t="s">
        <v>198</v>
      </c>
      <c r="I8208" t="s">
        <v>265</v>
      </c>
      <c r="J8208">
        <v>1962</v>
      </c>
      <c r="K8208">
        <v>74680</v>
      </c>
      <c r="L8208">
        <v>33</v>
      </c>
      <c r="M8208" t="s">
        <v>200</v>
      </c>
      <c r="N8208" t="s">
        <v>436</v>
      </c>
      <c r="O8208" t="s">
        <v>202</v>
      </c>
      <c r="P8208" t="s">
        <v>8550</v>
      </c>
    </row>
    <row r="8209" spans="1:16" x14ac:dyDescent="0.25">
      <c r="A8209">
        <v>10724</v>
      </c>
      <c r="B8209" t="s">
        <v>360</v>
      </c>
      <c r="E8209" t="s">
        <v>8551</v>
      </c>
      <c r="F8209" t="s">
        <v>347</v>
      </c>
      <c r="G8209" t="s">
        <v>264</v>
      </c>
      <c r="H8209" t="s">
        <v>198</v>
      </c>
      <c r="I8209" t="s">
        <v>265</v>
      </c>
      <c r="J8209">
        <v>1968</v>
      </c>
      <c r="K8209">
        <v>37000</v>
      </c>
      <c r="L8209">
        <v>33</v>
      </c>
      <c r="M8209" t="s">
        <v>200</v>
      </c>
      <c r="N8209" t="s">
        <v>364</v>
      </c>
      <c r="O8209" t="s">
        <v>202</v>
      </c>
      <c r="P8209" t="s">
        <v>365</v>
      </c>
    </row>
    <row r="8210" spans="1:16" x14ac:dyDescent="0.25">
      <c r="A8210">
        <v>10725</v>
      </c>
      <c r="B8210" t="s">
        <v>360</v>
      </c>
      <c r="E8210" t="s">
        <v>8552</v>
      </c>
      <c r="F8210" t="s">
        <v>347</v>
      </c>
      <c r="G8210" t="s">
        <v>264</v>
      </c>
      <c r="H8210" t="s">
        <v>198</v>
      </c>
      <c r="I8210" t="s">
        <v>265</v>
      </c>
      <c r="J8210">
        <v>1985</v>
      </c>
      <c r="K8210">
        <v>6000</v>
      </c>
      <c r="L8210">
        <v>33</v>
      </c>
      <c r="M8210" t="s">
        <v>200</v>
      </c>
      <c r="N8210" t="s">
        <v>364</v>
      </c>
      <c r="O8210" t="s">
        <v>202</v>
      </c>
      <c r="P8210" t="s">
        <v>365</v>
      </c>
    </row>
    <row r="8211" spans="1:16" x14ac:dyDescent="0.25">
      <c r="A8211">
        <v>10726</v>
      </c>
      <c r="B8211" t="s">
        <v>360</v>
      </c>
      <c r="E8211" t="s">
        <v>8553</v>
      </c>
      <c r="F8211" t="s">
        <v>347</v>
      </c>
      <c r="G8211" t="s">
        <v>264</v>
      </c>
      <c r="H8211" t="s">
        <v>198</v>
      </c>
      <c r="I8211" t="s">
        <v>265</v>
      </c>
      <c r="J8211">
        <v>1967</v>
      </c>
      <c r="K8211">
        <v>425000</v>
      </c>
      <c r="L8211">
        <v>33</v>
      </c>
      <c r="M8211" t="s">
        <v>200</v>
      </c>
      <c r="N8211" t="s">
        <v>364</v>
      </c>
      <c r="O8211" t="s">
        <v>202</v>
      </c>
      <c r="P8211" t="s">
        <v>365</v>
      </c>
    </row>
    <row r="8212" spans="1:16" x14ac:dyDescent="0.25">
      <c r="A8212">
        <v>10727</v>
      </c>
      <c r="B8212" t="s">
        <v>360</v>
      </c>
      <c r="E8212" t="s">
        <v>8554</v>
      </c>
      <c r="F8212" t="s">
        <v>347</v>
      </c>
      <c r="G8212" t="s">
        <v>264</v>
      </c>
      <c r="H8212" t="s">
        <v>198</v>
      </c>
      <c r="I8212" t="s">
        <v>265</v>
      </c>
      <c r="J8212">
        <v>1961</v>
      </c>
      <c r="K8212">
        <v>4000</v>
      </c>
      <c r="L8212">
        <v>33</v>
      </c>
      <c r="M8212" t="s">
        <v>200</v>
      </c>
      <c r="N8212" t="s">
        <v>364</v>
      </c>
      <c r="O8212" t="s">
        <v>202</v>
      </c>
      <c r="P8212" t="s">
        <v>365</v>
      </c>
    </row>
    <row r="8213" spans="1:16" x14ac:dyDescent="0.25">
      <c r="A8213">
        <v>10728</v>
      </c>
      <c r="B8213" t="s">
        <v>360</v>
      </c>
      <c r="E8213" t="s">
        <v>8555</v>
      </c>
      <c r="F8213" t="s">
        <v>347</v>
      </c>
      <c r="G8213" t="s">
        <v>264</v>
      </c>
      <c r="H8213" t="s">
        <v>198</v>
      </c>
      <c r="I8213" t="s">
        <v>265</v>
      </c>
      <c r="J8213">
        <v>1970</v>
      </c>
      <c r="K8213">
        <v>737000</v>
      </c>
      <c r="L8213">
        <v>33</v>
      </c>
      <c r="M8213" t="s">
        <v>200</v>
      </c>
      <c r="N8213" t="s">
        <v>364</v>
      </c>
      <c r="O8213" t="s">
        <v>202</v>
      </c>
      <c r="P8213" t="s">
        <v>365</v>
      </c>
    </row>
    <row r="8214" spans="1:16" x14ac:dyDescent="0.25">
      <c r="A8214">
        <v>10729</v>
      </c>
      <c r="B8214" t="s">
        <v>360</v>
      </c>
      <c r="E8214" t="s">
        <v>8556</v>
      </c>
      <c r="F8214" t="s">
        <v>347</v>
      </c>
      <c r="G8214" t="s">
        <v>264</v>
      </c>
      <c r="H8214" t="s">
        <v>198</v>
      </c>
      <c r="I8214" t="s">
        <v>265</v>
      </c>
      <c r="J8214">
        <v>1981</v>
      </c>
      <c r="K8214">
        <v>237000</v>
      </c>
      <c r="L8214">
        <v>33</v>
      </c>
      <c r="M8214" t="s">
        <v>200</v>
      </c>
      <c r="N8214" t="s">
        <v>364</v>
      </c>
      <c r="O8214" t="s">
        <v>202</v>
      </c>
      <c r="P8214" t="s">
        <v>365</v>
      </c>
    </row>
    <row r="8215" spans="1:16" x14ac:dyDescent="0.25">
      <c r="A8215">
        <v>10730</v>
      </c>
      <c r="B8215" t="s">
        <v>360</v>
      </c>
      <c r="E8215" t="s">
        <v>8557</v>
      </c>
      <c r="F8215" t="s">
        <v>347</v>
      </c>
      <c r="G8215" t="s">
        <v>264</v>
      </c>
      <c r="H8215" t="s">
        <v>198</v>
      </c>
      <c r="I8215" t="s">
        <v>265</v>
      </c>
      <c r="J8215">
        <v>1966</v>
      </c>
      <c r="K8215">
        <v>632000</v>
      </c>
      <c r="L8215">
        <v>33</v>
      </c>
      <c r="M8215" t="s">
        <v>200</v>
      </c>
      <c r="N8215" t="s">
        <v>364</v>
      </c>
      <c r="O8215" t="s">
        <v>202</v>
      </c>
      <c r="P8215" t="s">
        <v>365</v>
      </c>
    </row>
    <row r="8216" spans="1:16" x14ac:dyDescent="0.25">
      <c r="A8216">
        <v>10731</v>
      </c>
      <c r="B8216" t="s">
        <v>360</v>
      </c>
      <c r="E8216" t="s">
        <v>8558</v>
      </c>
      <c r="F8216" t="s">
        <v>347</v>
      </c>
      <c r="G8216" t="s">
        <v>264</v>
      </c>
      <c r="H8216" t="s">
        <v>198</v>
      </c>
      <c r="I8216" t="s">
        <v>265</v>
      </c>
      <c r="J8216">
        <v>1975</v>
      </c>
      <c r="K8216">
        <v>102000</v>
      </c>
      <c r="L8216">
        <v>33</v>
      </c>
      <c r="M8216" t="s">
        <v>200</v>
      </c>
      <c r="N8216" t="s">
        <v>364</v>
      </c>
      <c r="O8216" t="s">
        <v>202</v>
      </c>
      <c r="P8216" t="s">
        <v>365</v>
      </c>
    </row>
    <row r="8217" spans="1:16" x14ac:dyDescent="0.25">
      <c r="A8217">
        <v>10732</v>
      </c>
      <c r="B8217" t="s">
        <v>360</v>
      </c>
      <c r="E8217" t="s">
        <v>8559</v>
      </c>
      <c r="F8217" t="s">
        <v>347</v>
      </c>
      <c r="G8217" t="s">
        <v>8311</v>
      </c>
      <c r="H8217" t="s">
        <v>198</v>
      </c>
      <c r="I8217" t="s">
        <v>8312</v>
      </c>
      <c r="J8217">
        <v>1981</v>
      </c>
      <c r="K8217">
        <v>249415</v>
      </c>
      <c r="L8217">
        <v>7</v>
      </c>
      <c r="M8217" t="s">
        <v>200</v>
      </c>
      <c r="N8217" t="s">
        <v>376</v>
      </c>
      <c r="O8217" t="s">
        <v>202</v>
      </c>
      <c r="P8217" t="s">
        <v>365</v>
      </c>
    </row>
    <row r="8218" spans="1:16" x14ac:dyDescent="0.25">
      <c r="A8218">
        <v>10733</v>
      </c>
      <c r="B8218" t="s">
        <v>360</v>
      </c>
      <c r="E8218" t="s">
        <v>8560</v>
      </c>
      <c r="F8218" t="s">
        <v>347</v>
      </c>
      <c r="G8218" t="s">
        <v>264</v>
      </c>
      <c r="H8218" t="s">
        <v>198</v>
      </c>
      <c r="I8218" t="s">
        <v>265</v>
      </c>
      <c r="J8218">
        <v>1972</v>
      </c>
      <c r="K8218">
        <v>265000</v>
      </c>
      <c r="L8218">
        <v>33</v>
      </c>
      <c r="M8218" t="s">
        <v>200</v>
      </c>
      <c r="N8218" t="s">
        <v>364</v>
      </c>
      <c r="O8218" t="s">
        <v>202</v>
      </c>
      <c r="P8218" t="s">
        <v>365</v>
      </c>
    </row>
    <row r="8219" spans="1:16" x14ac:dyDescent="0.25">
      <c r="A8219">
        <v>10734</v>
      </c>
      <c r="B8219" t="s">
        <v>360</v>
      </c>
      <c r="E8219" t="s">
        <v>8561</v>
      </c>
      <c r="F8219" t="s">
        <v>347</v>
      </c>
      <c r="G8219" t="s">
        <v>264</v>
      </c>
      <c r="H8219" t="s">
        <v>198</v>
      </c>
      <c r="I8219" t="s">
        <v>265</v>
      </c>
      <c r="J8219">
        <v>1974</v>
      </c>
      <c r="K8219">
        <v>444000</v>
      </c>
      <c r="L8219">
        <v>33</v>
      </c>
      <c r="M8219" t="s">
        <v>200</v>
      </c>
      <c r="N8219" t="s">
        <v>364</v>
      </c>
      <c r="O8219" t="s">
        <v>202</v>
      </c>
      <c r="P8219" t="s">
        <v>365</v>
      </c>
    </row>
    <row r="8220" spans="1:16" x14ac:dyDescent="0.25">
      <c r="A8220">
        <v>10735</v>
      </c>
      <c r="B8220" t="s">
        <v>360</v>
      </c>
      <c r="E8220" t="s">
        <v>8562</v>
      </c>
      <c r="F8220" t="s">
        <v>347</v>
      </c>
      <c r="G8220" t="s">
        <v>264</v>
      </c>
      <c r="H8220" t="s">
        <v>198</v>
      </c>
      <c r="I8220" t="s">
        <v>265</v>
      </c>
      <c r="J8220">
        <v>1971</v>
      </c>
      <c r="K8220">
        <v>323000</v>
      </c>
      <c r="L8220">
        <v>33</v>
      </c>
      <c r="M8220" t="s">
        <v>200</v>
      </c>
      <c r="N8220" t="s">
        <v>364</v>
      </c>
      <c r="O8220" t="s">
        <v>202</v>
      </c>
      <c r="P8220" t="s">
        <v>365</v>
      </c>
    </row>
    <row r="8221" spans="1:16" x14ac:dyDescent="0.25">
      <c r="A8221">
        <v>10736</v>
      </c>
      <c r="B8221" t="s">
        <v>360</v>
      </c>
      <c r="E8221" t="s">
        <v>8563</v>
      </c>
      <c r="F8221" t="s">
        <v>347</v>
      </c>
      <c r="G8221" t="s">
        <v>264</v>
      </c>
      <c r="H8221" t="s">
        <v>198</v>
      </c>
      <c r="I8221" t="s">
        <v>265</v>
      </c>
      <c r="J8221">
        <v>1975</v>
      </c>
      <c r="K8221">
        <v>143000</v>
      </c>
      <c r="L8221">
        <v>33</v>
      </c>
      <c r="M8221" t="s">
        <v>200</v>
      </c>
      <c r="N8221" t="s">
        <v>364</v>
      </c>
      <c r="O8221" t="s">
        <v>202</v>
      </c>
      <c r="P8221" t="s">
        <v>365</v>
      </c>
    </row>
    <row r="8222" spans="1:16" x14ac:dyDescent="0.25">
      <c r="A8222">
        <v>10737</v>
      </c>
      <c r="B8222" t="s">
        <v>360</v>
      </c>
      <c r="E8222" t="s">
        <v>8564</v>
      </c>
      <c r="F8222" t="s">
        <v>347</v>
      </c>
      <c r="G8222" t="s">
        <v>264</v>
      </c>
      <c r="H8222" t="s">
        <v>198</v>
      </c>
      <c r="I8222" t="s">
        <v>265</v>
      </c>
      <c r="J8222">
        <v>1994</v>
      </c>
      <c r="K8222">
        <v>1042000</v>
      </c>
      <c r="L8222">
        <v>33</v>
      </c>
      <c r="M8222" t="s">
        <v>200</v>
      </c>
      <c r="N8222" t="s">
        <v>364</v>
      </c>
      <c r="O8222" t="s">
        <v>202</v>
      </c>
      <c r="P8222" t="s">
        <v>365</v>
      </c>
    </row>
    <row r="8223" spans="1:16" x14ac:dyDescent="0.25">
      <c r="A8223">
        <v>10738</v>
      </c>
      <c r="B8223" t="s">
        <v>360</v>
      </c>
      <c r="E8223" t="s">
        <v>8565</v>
      </c>
      <c r="F8223" t="s">
        <v>347</v>
      </c>
      <c r="G8223" t="s">
        <v>264</v>
      </c>
      <c r="H8223" t="s">
        <v>198</v>
      </c>
      <c r="I8223" t="s">
        <v>265</v>
      </c>
      <c r="J8223">
        <v>1983</v>
      </c>
      <c r="K8223">
        <v>169000</v>
      </c>
      <c r="L8223">
        <v>33</v>
      </c>
      <c r="M8223" t="s">
        <v>200</v>
      </c>
      <c r="N8223" t="s">
        <v>364</v>
      </c>
      <c r="O8223" t="s">
        <v>202</v>
      </c>
      <c r="P8223" t="s">
        <v>365</v>
      </c>
    </row>
    <row r="8224" spans="1:16" x14ac:dyDescent="0.25">
      <c r="A8224">
        <v>10739</v>
      </c>
      <c r="B8224" t="s">
        <v>360</v>
      </c>
      <c r="E8224" t="s">
        <v>8566</v>
      </c>
      <c r="F8224" t="s">
        <v>347</v>
      </c>
      <c r="G8224" t="s">
        <v>264</v>
      </c>
      <c r="H8224" t="s">
        <v>198</v>
      </c>
      <c r="I8224" t="s">
        <v>265</v>
      </c>
      <c r="J8224">
        <v>1904</v>
      </c>
      <c r="K8224">
        <v>773000</v>
      </c>
      <c r="L8224">
        <v>33</v>
      </c>
      <c r="M8224" t="s">
        <v>200</v>
      </c>
      <c r="N8224" t="s">
        <v>8355</v>
      </c>
      <c r="O8224" t="s">
        <v>202</v>
      </c>
      <c r="P8224" t="s">
        <v>365</v>
      </c>
    </row>
    <row r="8225" spans="1:16" x14ac:dyDescent="0.25">
      <c r="A8225">
        <v>10740</v>
      </c>
      <c r="B8225" t="s">
        <v>360</v>
      </c>
      <c r="E8225" t="s">
        <v>8567</v>
      </c>
      <c r="F8225" t="s">
        <v>347</v>
      </c>
      <c r="G8225" t="s">
        <v>264</v>
      </c>
      <c r="H8225" t="s">
        <v>198</v>
      </c>
      <c r="I8225" t="s">
        <v>265</v>
      </c>
      <c r="J8225">
        <v>1976</v>
      </c>
      <c r="K8225">
        <v>404000</v>
      </c>
      <c r="L8225">
        <v>33</v>
      </c>
      <c r="M8225" t="s">
        <v>200</v>
      </c>
      <c r="N8225" t="s">
        <v>364</v>
      </c>
      <c r="O8225" t="s">
        <v>202</v>
      </c>
      <c r="P8225" t="s">
        <v>365</v>
      </c>
    </row>
    <row r="8226" spans="1:16" x14ac:dyDescent="0.25">
      <c r="A8226">
        <v>10742</v>
      </c>
      <c r="B8226" t="s">
        <v>360</v>
      </c>
      <c r="E8226" t="s">
        <v>8568</v>
      </c>
      <c r="F8226" t="s">
        <v>347</v>
      </c>
      <c r="G8226" t="s">
        <v>264</v>
      </c>
      <c r="H8226" t="s">
        <v>198</v>
      </c>
      <c r="I8226" t="s">
        <v>265</v>
      </c>
      <c r="J8226">
        <v>1974</v>
      </c>
      <c r="K8226">
        <v>53000</v>
      </c>
      <c r="L8226">
        <v>33</v>
      </c>
      <c r="M8226" t="s">
        <v>200</v>
      </c>
      <c r="N8226" t="s">
        <v>364</v>
      </c>
      <c r="O8226" t="s">
        <v>202</v>
      </c>
      <c r="P8226" t="s">
        <v>365</v>
      </c>
    </row>
    <row r="8227" spans="1:16" x14ac:dyDescent="0.25">
      <c r="A8227">
        <v>10743</v>
      </c>
      <c r="B8227" t="s">
        <v>360</v>
      </c>
      <c r="E8227" t="s">
        <v>8569</v>
      </c>
      <c r="F8227" t="s">
        <v>347</v>
      </c>
      <c r="G8227" t="s">
        <v>264</v>
      </c>
      <c r="H8227" t="s">
        <v>198</v>
      </c>
      <c r="I8227" t="s">
        <v>265</v>
      </c>
      <c r="J8227">
        <v>1966</v>
      </c>
      <c r="K8227">
        <v>174000</v>
      </c>
      <c r="L8227">
        <v>33</v>
      </c>
      <c r="M8227" t="s">
        <v>200</v>
      </c>
      <c r="N8227" t="s">
        <v>364</v>
      </c>
      <c r="O8227" t="s">
        <v>202</v>
      </c>
      <c r="P8227" t="s">
        <v>365</v>
      </c>
    </row>
    <row r="8228" spans="1:16" x14ac:dyDescent="0.25">
      <c r="A8228">
        <v>10744</v>
      </c>
      <c r="B8228" t="s">
        <v>360</v>
      </c>
      <c r="E8228" t="s">
        <v>8570</v>
      </c>
      <c r="F8228" t="s">
        <v>347</v>
      </c>
      <c r="G8228" t="s">
        <v>8311</v>
      </c>
      <c r="H8228" t="s">
        <v>198</v>
      </c>
      <c r="I8228" t="s">
        <v>8312</v>
      </c>
      <c r="J8228">
        <v>1981</v>
      </c>
      <c r="K8228">
        <v>49898</v>
      </c>
      <c r="L8228">
        <v>7</v>
      </c>
      <c r="M8228" t="s">
        <v>200</v>
      </c>
      <c r="N8228" t="s">
        <v>364</v>
      </c>
      <c r="O8228" t="s">
        <v>202</v>
      </c>
      <c r="P8228" t="s">
        <v>365</v>
      </c>
    </row>
    <row r="8229" spans="1:16" x14ac:dyDescent="0.25">
      <c r="A8229">
        <v>10745</v>
      </c>
      <c r="B8229" t="s">
        <v>360</v>
      </c>
      <c r="E8229" t="s">
        <v>8571</v>
      </c>
      <c r="F8229" t="s">
        <v>347</v>
      </c>
      <c r="G8229" t="s">
        <v>8311</v>
      </c>
      <c r="H8229" t="s">
        <v>198</v>
      </c>
      <c r="I8229" t="s">
        <v>8312</v>
      </c>
      <c r="J8229">
        <v>1970</v>
      </c>
      <c r="K8229">
        <v>165000</v>
      </c>
      <c r="L8229">
        <v>7</v>
      </c>
      <c r="M8229" t="s">
        <v>200</v>
      </c>
      <c r="N8229" t="s">
        <v>436</v>
      </c>
      <c r="O8229" t="s">
        <v>202</v>
      </c>
      <c r="P8229" t="s">
        <v>8572</v>
      </c>
    </row>
    <row r="8230" spans="1:16" x14ac:dyDescent="0.25">
      <c r="A8230">
        <v>10746</v>
      </c>
      <c r="B8230" t="s">
        <v>360</v>
      </c>
      <c r="E8230" t="s">
        <v>8573</v>
      </c>
      <c r="F8230" t="s">
        <v>347</v>
      </c>
      <c r="G8230" t="s">
        <v>264</v>
      </c>
      <c r="H8230" t="s">
        <v>198</v>
      </c>
      <c r="I8230" t="s">
        <v>265</v>
      </c>
      <c r="J8230">
        <v>1968</v>
      </c>
      <c r="K8230">
        <v>669000</v>
      </c>
      <c r="L8230">
        <v>33</v>
      </c>
      <c r="M8230" t="s">
        <v>200</v>
      </c>
      <c r="N8230" t="s">
        <v>364</v>
      </c>
      <c r="O8230" t="s">
        <v>202</v>
      </c>
      <c r="P8230" t="s">
        <v>365</v>
      </c>
    </row>
    <row r="8231" spans="1:16" x14ac:dyDescent="0.25">
      <c r="A8231">
        <v>10747</v>
      </c>
      <c r="B8231" t="s">
        <v>360</v>
      </c>
      <c r="E8231" t="s">
        <v>8574</v>
      </c>
      <c r="F8231" t="s">
        <v>347</v>
      </c>
      <c r="G8231" t="s">
        <v>264</v>
      </c>
      <c r="H8231" t="s">
        <v>198</v>
      </c>
      <c r="I8231" t="s">
        <v>265</v>
      </c>
      <c r="J8231">
        <v>1974</v>
      </c>
      <c r="K8231">
        <v>132000</v>
      </c>
      <c r="L8231">
        <v>33</v>
      </c>
      <c r="M8231" t="s">
        <v>200</v>
      </c>
      <c r="N8231" t="s">
        <v>364</v>
      </c>
      <c r="O8231" t="s">
        <v>202</v>
      </c>
      <c r="P8231" t="s">
        <v>365</v>
      </c>
    </row>
    <row r="8232" spans="1:16" x14ac:dyDescent="0.25">
      <c r="A8232">
        <v>10748</v>
      </c>
      <c r="B8232" t="s">
        <v>360</v>
      </c>
      <c r="E8232" t="s">
        <v>8575</v>
      </c>
      <c r="F8232" t="s">
        <v>347</v>
      </c>
      <c r="G8232" t="s">
        <v>8311</v>
      </c>
      <c r="H8232" t="s">
        <v>198</v>
      </c>
      <c r="I8232" t="s">
        <v>8312</v>
      </c>
      <c r="J8232">
        <v>1976</v>
      </c>
      <c r="K8232">
        <v>200000</v>
      </c>
      <c r="L8232">
        <v>7</v>
      </c>
      <c r="M8232" t="s">
        <v>200</v>
      </c>
      <c r="N8232" t="s">
        <v>8576</v>
      </c>
      <c r="O8232" t="s">
        <v>202</v>
      </c>
      <c r="P8232" t="s">
        <v>365</v>
      </c>
    </row>
    <row r="8233" spans="1:16" x14ac:dyDescent="0.25">
      <c r="A8233">
        <v>10749</v>
      </c>
      <c r="B8233" t="s">
        <v>360</v>
      </c>
      <c r="E8233" t="s">
        <v>8577</v>
      </c>
      <c r="F8233" t="s">
        <v>347</v>
      </c>
      <c r="G8233" t="s">
        <v>8311</v>
      </c>
      <c r="H8233" t="s">
        <v>198</v>
      </c>
      <c r="I8233" t="s">
        <v>8312</v>
      </c>
      <c r="J8233">
        <v>1994</v>
      </c>
      <c r="K8233">
        <v>100669</v>
      </c>
      <c r="L8233">
        <v>7</v>
      </c>
      <c r="M8233" t="s">
        <v>200</v>
      </c>
      <c r="N8233" t="s">
        <v>364</v>
      </c>
      <c r="O8233" t="s">
        <v>202</v>
      </c>
      <c r="P8233" t="s">
        <v>365</v>
      </c>
    </row>
    <row r="8234" spans="1:16" x14ac:dyDescent="0.25">
      <c r="A8234">
        <v>10750</v>
      </c>
      <c r="B8234" t="s">
        <v>360</v>
      </c>
      <c r="E8234" t="s">
        <v>8578</v>
      </c>
      <c r="F8234" t="s">
        <v>347</v>
      </c>
      <c r="G8234" t="s">
        <v>264</v>
      </c>
      <c r="H8234" t="s">
        <v>198</v>
      </c>
      <c r="I8234" t="s">
        <v>265</v>
      </c>
      <c r="J8234">
        <v>1963</v>
      </c>
      <c r="K8234">
        <v>278000</v>
      </c>
      <c r="L8234">
        <v>33</v>
      </c>
      <c r="M8234" t="s">
        <v>200</v>
      </c>
      <c r="N8234" t="s">
        <v>364</v>
      </c>
      <c r="O8234" t="s">
        <v>202</v>
      </c>
      <c r="P8234" t="s">
        <v>365</v>
      </c>
    </row>
    <row r="8235" spans="1:16" x14ac:dyDescent="0.25">
      <c r="A8235">
        <v>10751</v>
      </c>
      <c r="B8235" t="s">
        <v>360</v>
      </c>
      <c r="E8235" t="s">
        <v>8579</v>
      </c>
      <c r="F8235" t="s">
        <v>347</v>
      </c>
      <c r="G8235" t="s">
        <v>264</v>
      </c>
      <c r="H8235" t="s">
        <v>198</v>
      </c>
      <c r="I8235" t="s">
        <v>265</v>
      </c>
      <c r="J8235">
        <v>1962</v>
      </c>
      <c r="K8235">
        <v>444000</v>
      </c>
      <c r="L8235">
        <v>33</v>
      </c>
      <c r="M8235" t="s">
        <v>200</v>
      </c>
      <c r="N8235" t="s">
        <v>364</v>
      </c>
      <c r="O8235" t="s">
        <v>202</v>
      </c>
      <c r="P8235" t="s">
        <v>365</v>
      </c>
    </row>
    <row r="8236" spans="1:16" x14ac:dyDescent="0.25">
      <c r="A8236">
        <v>10752</v>
      </c>
      <c r="B8236" t="s">
        <v>360</v>
      </c>
      <c r="E8236" t="s">
        <v>8580</v>
      </c>
      <c r="F8236" t="s">
        <v>347</v>
      </c>
      <c r="G8236" t="s">
        <v>8311</v>
      </c>
      <c r="H8236" t="s">
        <v>198</v>
      </c>
      <c r="I8236" t="s">
        <v>8312</v>
      </c>
      <c r="J8236">
        <v>1986</v>
      </c>
      <c r="K8236">
        <v>119793</v>
      </c>
      <c r="L8236">
        <v>7</v>
      </c>
      <c r="M8236" t="s">
        <v>200</v>
      </c>
      <c r="N8236" t="s">
        <v>364</v>
      </c>
      <c r="O8236" t="s">
        <v>202</v>
      </c>
      <c r="P8236" t="s">
        <v>365</v>
      </c>
    </row>
    <row r="8237" spans="1:16" x14ac:dyDescent="0.25">
      <c r="A8237">
        <v>10753</v>
      </c>
      <c r="B8237" t="s">
        <v>360</v>
      </c>
      <c r="E8237" t="s">
        <v>8581</v>
      </c>
      <c r="F8237" t="s">
        <v>347</v>
      </c>
      <c r="G8237" t="s">
        <v>264</v>
      </c>
      <c r="H8237" t="s">
        <v>198</v>
      </c>
      <c r="I8237" t="s">
        <v>265</v>
      </c>
      <c r="J8237">
        <v>1961</v>
      </c>
      <c r="K8237">
        <v>6279</v>
      </c>
      <c r="L8237">
        <v>33</v>
      </c>
      <c r="M8237" t="s">
        <v>200</v>
      </c>
      <c r="N8237" t="s">
        <v>436</v>
      </c>
      <c r="O8237" t="s">
        <v>202</v>
      </c>
      <c r="P8237" t="s">
        <v>8582</v>
      </c>
    </row>
    <row r="8238" spans="1:16" x14ac:dyDescent="0.25">
      <c r="A8238">
        <v>10754</v>
      </c>
      <c r="B8238" t="s">
        <v>360</v>
      </c>
      <c r="E8238" t="s">
        <v>8583</v>
      </c>
      <c r="F8238" t="s">
        <v>347</v>
      </c>
      <c r="G8238" t="s">
        <v>264</v>
      </c>
      <c r="H8238" t="s">
        <v>198</v>
      </c>
      <c r="I8238" t="s">
        <v>265</v>
      </c>
      <c r="J8238">
        <v>1965</v>
      </c>
      <c r="K8238">
        <v>452000</v>
      </c>
      <c r="L8238">
        <v>33</v>
      </c>
      <c r="M8238" t="s">
        <v>200</v>
      </c>
      <c r="N8238" t="s">
        <v>364</v>
      </c>
      <c r="O8238" t="s">
        <v>202</v>
      </c>
      <c r="P8238" t="s">
        <v>365</v>
      </c>
    </row>
    <row r="8239" spans="1:16" x14ac:dyDescent="0.25">
      <c r="A8239">
        <v>10755</v>
      </c>
      <c r="B8239" t="s">
        <v>360</v>
      </c>
      <c r="E8239" t="s">
        <v>8584</v>
      </c>
      <c r="F8239" t="s">
        <v>347</v>
      </c>
      <c r="G8239" t="s">
        <v>264</v>
      </c>
      <c r="H8239" t="s">
        <v>198</v>
      </c>
      <c r="I8239" t="s">
        <v>265</v>
      </c>
      <c r="J8239">
        <v>1977</v>
      </c>
      <c r="K8239">
        <v>291000</v>
      </c>
      <c r="L8239">
        <v>33</v>
      </c>
      <c r="M8239" t="s">
        <v>200</v>
      </c>
      <c r="N8239" t="s">
        <v>364</v>
      </c>
      <c r="O8239" t="s">
        <v>202</v>
      </c>
      <c r="P8239" t="s">
        <v>365</v>
      </c>
    </row>
    <row r="8240" spans="1:16" x14ac:dyDescent="0.25">
      <c r="A8240">
        <v>10756</v>
      </c>
      <c r="B8240" t="s">
        <v>360</v>
      </c>
      <c r="E8240" t="s">
        <v>8585</v>
      </c>
      <c r="F8240" t="s">
        <v>347</v>
      </c>
      <c r="G8240" t="s">
        <v>264</v>
      </c>
      <c r="H8240" t="s">
        <v>198</v>
      </c>
      <c r="I8240" t="s">
        <v>265</v>
      </c>
      <c r="J8240">
        <v>1987</v>
      </c>
      <c r="K8240">
        <v>329000</v>
      </c>
      <c r="L8240">
        <v>33</v>
      </c>
      <c r="M8240" t="s">
        <v>200</v>
      </c>
      <c r="N8240" t="s">
        <v>364</v>
      </c>
      <c r="O8240" t="s">
        <v>202</v>
      </c>
      <c r="P8240" t="s">
        <v>365</v>
      </c>
    </row>
    <row r="8241" spans="1:16" x14ac:dyDescent="0.25">
      <c r="A8241">
        <v>10757</v>
      </c>
      <c r="B8241" t="s">
        <v>360</v>
      </c>
      <c r="E8241" t="s">
        <v>8586</v>
      </c>
      <c r="F8241" t="s">
        <v>347</v>
      </c>
      <c r="G8241" t="s">
        <v>264</v>
      </c>
      <c r="H8241" t="s">
        <v>198</v>
      </c>
      <c r="I8241" t="s">
        <v>265</v>
      </c>
      <c r="J8241">
        <v>1981</v>
      </c>
      <c r="K8241">
        <v>375000</v>
      </c>
      <c r="L8241">
        <v>33</v>
      </c>
      <c r="M8241" t="s">
        <v>200</v>
      </c>
      <c r="N8241" t="s">
        <v>364</v>
      </c>
      <c r="O8241" t="s">
        <v>202</v>
      </c>
      <c r="P8241" t="s">
        <v>365</v>
      </c>
    </row>
    <row r="8242" spans="1:16" x14ac:dyDescent="0.25">
      <c r="A8242">
        <v>10758</v>
      </c>
      <c r="B8242" t="s">
        <v>360</v>
      </c>
      <c r="E8242" t="s">
        <v>8587</v>
      </c>
      <c r="F8242" t="s">
        <v>347</v>
      </c>
      <c r="G8242" t="s">
        <v>264</v>
      </c>
      <c r="H8242" t="s">
        <v>198</v>
      </c>
      <c r="I8242" t="s">
        <v>265</v>
      </c>
      <c r="J8242">
        <v>1974</v>
      </c>
      <c r="K8242">
        <v>189000</v>
      </c>
      <c r="L8242">
        <v>33</v>
      </c>
      <c r="M8242" t="s">
        <v>200</v>
      </c>
      <c r="N8242" t="s">
        <v>364</v>
      </c>
      <c r="O8242" t="s">
        <v>202</v>
      </c>
      <c r="P8242" t="s">
        <v>365</v>
      </c>
    </row>
    <row r="8243" spans="1:16" x14ac:dyDescent="0.25">
      <c r="A8243">
        <v>10759</v>
      </c>
      <c r="B8243" t="s">
        <v>360</v>
      </c>
      <c r="E8243" t="s">
        <v>8588</v>
      </c>
      <c r="F8243" t="s">
        <v>347</v>
      </c>
      <c r="G8243" t="s">
        <v>264</v>
      </c>
      <c r="H8243" t="s">
        <v>198</v>
      </c>
      <c r="I8243" t="s">
        <v>265</v>
      </c>
      <c r="J8243">
        <v>1974</v>
      </c>
      <c r="K8243">
        <v>380000</v>
      </c>
      <c r="L8243">
        <v>33</v>
      </c>
      <c r="M8243" t="s">
        <v>200</v>
      </c>
      <c r="N8243" t="s">
        <v>364</v>
      </c>
      <c r="O8243" t="s">
        <v>202</v>
      </c>
      <c r="P8243" t="s">
        <v>365</v>
      </c>
    </row>
    <row r="8244" spans="1:16" x14ac:dyDescent="0.25">
      <c r="A8244">
        <v>10760</v>
      </c>
      <c r="B8244" t="s">
        <v>360</v>
      </c>
      <c r="E8244" t="s">
        <v>8589</v>
      </c>
      <c r="F8244" t="s">
        <v>347</v>
      </c>
      <c r="G8244" t="s">
        <v>264</v>
      </c>
      <c r="H8244" t="s">
        <v>198</v>
      </c>
      <c r="I8244" t="s">
        <v>265</v>
      </c>
      <c r="J8244">
        <v>1969</v>
      </c>
      <c r="K8244">
        <v>27000</v>
      </c>
      <c r="L8244">
        <v>33</v>
      </c>
      <c r="M8244" t="s">
        <v>200</v>
      </c>
      <c r="N8244" t="s">
        <v>364</v>
      </c>
      <c r="O8244" t="s">
        <v>202</v>
      </c>
      <c r="P8244" t="s">
        <v>365</v>
      </c>
    </row>
    <row r="8245" spans="1:16" x14ac:dyDescent="0.25">
      <c r="A8245">
        <v>10762</v>
      </c>
      <c r="B8245" t="s">
        <v>360</v>
      </c>
      <c r="E8245" t="s">
        <v>8590</v>
      </c>
      <c r="F8245" t="s">
        <v>347</v>
      </c>
      <c r="G8245" t="s">
        <v>264</v>
      </c>
      <c r="H8245" t="s">
        <v>198</v>
      </c>
      <c r="I8245" t="s">
        <v>265</v>
      </c>
      <c r="J8245">
        <v>1969</v>
      </c>
      <c r="K8245">
        <v>136000</v>
      </c>
      <c r="L8245">
        <v>33</v>
      </c>
      <c r="M8245" t="s">
        <v>200</v>
      </c>
      <c r="N8245" t="s">
        <v>364</v>
      </c>
      <c r="O8245" t="s">
        <v>202</v>
      </c>
      <c r="P8245" t="s">
        <v>365</v>
      </c>
    </row>
    <row r="8246" spans="1:16" x14ac:dyDescent="0.25">
      <c r="A8246">
        <v>10763</v>
      </c>
      <c r="B8246" t="s">
        <v>360</v>
      </c>
      <c r="E8246" t="s">
        <v>8591</v>
      </c>
      <c r="F8246" t="s">
        <v>347</v>
      </c>
      <c r="G8246" t="s">
        <v>264</v>
      </c>
      <c r="H8246" t="s">
        <v>198</v>
      </c>
      <c r="I8246" t="s">
        <v>265</v>
      </c>
      <c r="J8246">
        <v>1969</v>
      </c>
      <c r="K8246">
        <v>85000</v>
      </c>
      <c r="L8246">
        <v>33</v>
      </c>
      <c r="M8246" t="s">
        <v>200</v>
      </c>
      <c r="N8246" t="s">
        <v>364</v>
      </c>
      <c r="O8246" t="s">
        <v>202</v>
      </c>
      <c r="P8246" t="s">
        <v>365</v>
      </c>
    </row>
    <row r="8247" spans="1:16" x14ac:dyDescent="0.25">
      <c r="A8247">
        <v>10764</v>
      </c>
      <c r="B8247" t="s">
        <v>360</v>
      </c>
      <c r="E8247" t="s">
        <v>8592</v>
      </c>
      <c r="F8247" t="s">
        <v>347</v>
      </c>
      <c r="G8247" t="s">
        <v>264</v>
      </c>
      <c r="H8247" t="s">
        <v>198</v>
      </c>
      <c r="I8247" t="s">
        <v>265</v>
      </c>
      <c r="J8247">
        <v>1965</v>
      </c>
      <c r="K8247">
        <v>1992000</v>
      </c>
      <c r="L8247">
        <v>33</v>
      </c>
      <c r="M8247" t="s">
        <v>200</v>
      </c>
      <c r="N8247" t="s">
        <v>364</v>
      </c>
      <c r="O8247" t="s">
        <v>202</v>
      </c>
      <c r="P8247" t="s">
        <v>365</v>
      </c>
    </row>
    <row r="8248" spans="1:16" x14ac:dyDescent="0.25">
      <c r="A8248">
        <v>10765</v>
      </c>
      <c r="B8248" t="s">
        <v>360</v>
      </c>
      <c r="E8248" t="s">
        <v>8593</v>
      </c>
      <c r="F8248" t="s">
        <v>347</v>
      </c>
      <c r="G8248" t="s">
        <v>264</v>
      </c>
      <c r="H8248" t="s">
        <v>198</v>
      </c>
      <c r="I8248" t="s">
        <v>265</v>
      </c>
      <c r="J8248">
        <v>1979</v>
      </c>
      <c r="K8248">
        <v>117000</v>
      </c>
      <c r="L8248">
        <v>33</v>
      </c>
      <c r="M8248" t="s">
        <v>200</v>
      </c>
      <c r="N8248" t="s">
        <v>364</v>
      </c>
      <c r="O8248" t="s">
        <v>202</v>
      </c>
      <c r="P8248" t="s">
        <v>365</v>
      </c>
    </row>
    <row r="8249" spans="1:16" x14ac:dyDescent="0.25">
      <c r="A8249">
        <v>10766</v>
      </c>
      <c r="B8249" t="s">
        <v>360</v>
      </c>
      <c r="E8249" t="s">
        <v>8594</v>
      </c>
      <c r="F8249" t="s">
        <v>347</v>
      </c>
      <c r="G8249" t="s">
        <v>264</v>
      </c>
      <c r="H8249" t="s">
        <v>198</v>
      </c>
      <c r="I8249" t="s">
        <v>265</v>
      </c>
      <c r="J8249">
        <v>1965</v>
      </c>
      <c r="K8249">
        <v>81000</v>
      </c>
      <c r="L8249">
        <v>33</v>
      </c>
      <c r="M8249" t="s">
        <v>200</v>
      </c>
      <c r="N8249" t="s">
        <v>364</v>
      </c>
      <c r="O8249" t="s">
        <v>202</v>
      </c>
      <c r="P8249" t="s">
        <v>365</v>
      </c>
    </row>
    <row r="8250" spans="1:16" x14ac:dyDescent="0.25">
      <c r="A8250">
        <v>10767</v>
      </c>
      <c r="B8250" t="s">
        <v>360</v>
      </c>
      <c r="E8250" t="s">
        <v>8595</v>
      </c>
      <c r="F8250" t="s">
        <v>347</v>
      </c>
      <c r="G8250" t="s">
        <v>264</v>
      </c>
      <c r="H8250" t="s">
        <v>198</v>
      </c>
      <c r="I8250" t="s">
        <v>265</v>
      </c>
      <c r="J8250">
        <v>1963</v>
      </c>
      <c r="K8250">
        <v>42000</v>
      </c>
      <c r="L8250">
        <v>33</v>
      </c>
      <c r="M8250" t="s">
        <v>200</v>
      </c>
      <c r="N8250" t="s">
        <v>364</v>
      </c>
      <c r="O8250" t="s">
        <v>202</v>
      </c>
      <c r="P8250" t="s">
        <v>365</v>
      </c>
    </row>
    <row r="8251" spans="1:16" x14ac:dyDescent="0.25">
      <c r="A8251">
        <v>10768</v>
      </c>
      <c r="B8251" t="s">
        <v>360</v>
      </c>
      <c r="E8251" t="s">
        <v>8596</v>
      </c>
      <c r="F8251" t="s">
        <v>347</v>
      </c>
      <c r="G8251" t="s">
        <v>8311</v>
      </c>
      <c r="H8251" t="s">
        <v>198</v>
      </c>
      <c r="I8251" t="s">
        <v>8312</v>
      </c>
      <c r="J8251">
        <v>1984</v>
      </c>
      <c r="K8251">
        <v>65438</v>
      </c>
      <c r="L8251">
        <v>7</v>
      </c>
      <c r="M8251" t="s">
        <v>200</v>
      </c>
      <c r="N8251" t="s">
        <v>364</v>
      </c>
      <c r="O8251" t="s">
        <v>202</v>
      </c>
      <c r="P8251" t="s">
        <v>365</v>
      </c>
    </row>
    <row r="8252" spans="1:16" x14ac:dyDescent="0.25">
      <c r="A8252">
        <v>10769</v>
      </c>
      <c r="B8252" t="s">
        <v>360</v>
      </c>
      <c r="E8252" t="s">
        <v>8597</v>
      </c>
      <c r="F8252" t="s">
        <v>347</v>
      </c>
      <c r="G8252" t="s">
        <v>264</v>
      </c>
      <c r="H8252" t="s">
        <v>198</v>
      </c>
      <c r="I8252" t="s">
        <v>265</v>
      </c>
      <c r="J8252">
        <v>1971</v>
      </c>
      <c r="K8252">
        <v>750000</v>
      </c>
      <c r="L8252">
        <v>33</v>
      </c>
      <c r="M8252" t="s">
        <v>200</v>
      </c>
      <c r="N8252" t="s">
        <v>364</v>
      </c>
      <c r="O8252" t="s">
        <v>202</v>
      </c>
      <c r="P8252" t="s">
        <v>365</v>
      </c>
    </row>
    <row r="8253" spans="1:16" x14ac:dyDescent="0.25">
      <c r="A8253">
        <v>10771</v>
      </c>
      <c r="B8253" t="s">
        <v>360</v>
      </c>
      <c r="E8253" t="s">
        <v>8598</v>
      </c>
      <c r="F8253" t="s">
        <v>347</v>
      </c>
      <c r="G8253" t="s">
        <v>264</v>
      </c>
      <c r="H8253" t="s">
        <v>198</v>
      </c>
      <c r="I8253" t="s">
        <v>265</v>
      </c>
      <c r="J8253">
        <v>1963</v>
      </c>
      <c r="K8253">
        <v>121000</v>
      </c>
      <c r="L8253">
        <v>33</v>
      </c>
      <c r="M8253" t="s">
        <v>200</v>
      </c>
      <c r="N8253" t="s">
        <v>364</v>
      </c>
      <c r="O8253" t="s">
        <v>202</v>
      </c>
      <c r="P8253" t="s">
        <v>365</v>
      </c>
    </row>
    <row r="8254" spans="1:16" x14ac:dyDescent="0.25">
      <c r="A8254">
        <v>10772</v>
      </c>
      <c r="B8254" t="s">
        <v>360</v>
      </c>
      <c r="E8254" t="s">
        <v>8599</v>
      </c>
      <c r="F8254" t="s">
        <v>347</v>
      </c>
      <c r="G8254" t="s">
        <v>8311</v>
      </c>
      <c r="H8254" t="s">
        <v>198</v>
      </c>
      <c r="I8254" t="s">
        <v>8312</v>
      </c>
      <c r="J8254">
        <v>1967</v>
      </c>
      <c r="K8254">
        <v>174250</v>
      </c>
      <c r="L8254">
        <v>7</v>
      </c>
      <c r="M8254" t="s">
        <v>200</v>
      </c>
      <c r="N8254" t="s">
        <v>668</v>
      </c>
      <c r="O8254" t="s">
        <v>202</v>
      </c>
      <c r="P8254" t="s">
        <v>365</v>
      </c>
    </row>
    <row r="8255" spans="1:16" x14ac:dyDescent="0.25">
      <c r="A8255">
        <v>10773</v>
      </c>
      <c r="B8255" t="s">
        <v>360</v>
      </c>
      <c r="E8255" t="s">
        <v>8600</v>
      </c>
      <c r="F8255" t="s">
        <v>347</v>
      </c>
      <c r="G8255" t="s">
        <v>264</v>
      </c>
      <c r="H8255" t="s">
        <v>198</v>
      </c>
      <c r="I8255" t="s">
        <v>265</v>
      </c>
      <c r="J8255">
        <v>1969</v>
      </c>
      <c r="K8255">
        <v>920000</v>
      </c>
      <c r="L8255">
        <v>33</v>
      </c>
      <c r="M8255" t="s">
        <v>200</v>
      </c>
      <c r="N8255" t="s">
        <v>364</v>
      </c>
      <c r="O8255" t="s">
        <v>202</v>
      </c>
      <c r="P8255" t="s">
        <v>365</v>
      </c>
    </row>
    <row r="8256" spans="1:16" x14ac:dyDescent="0.25">
      <c r="A8256">
        <v>10774</v>
      </c>
      <c r="B8256" t="s">
        <v>360</v>
      </c>
      <c r="E8256" t="s">
        <v>8601</v>
      </c>
      <c r="F8256" t="s">
        <v>347</v>
      </c>
      <c r="G8256" t="s">
        <v>264</v>
      </c>
      <c r="H8256" t="s">
        <v>198</v>
      </c>
      <c r="I8256" t="s">
        <v>265</v>
      </c>
      <c r="J8256">
        <v>1968</v>
      </c>
      <c r="K8256">
        <v>38000</v>
      </c>
      <c r="L8256">
        <v>33</v>
      </c>
      <c r="M8256" t="s">
        <v>200</v>
      </c>
      <c r="N8256" t="s">
        <v>364</v>
      </c>
      <c r="O8256" t="s">
        <v>202</v>
      </c>
      <c r="P8256" t="s">
        <v>365</v>
      </c>
    </row>
    <row r="8257" spans="1:16" x14ac:dyDescent="0.25">
      <c r="A8257">
        <v>10775</v>
      </c>
      <c r="B8257" t="s">
        <v>360</v>
      </c>
      <c r="E8257" t="s">
        <v>8602</v>
      </c>
      <c r="F8257" t="s">
        <v>347</v>
      </c>
      <c r="G8257" t="s">
        <v>264</v>
      </c>
      <c r="H8257" t="s">
        <v>198</v>
      </c>
      <c r="I8257" t="s">
        <v>265</v>
      </c>
      <c r="J8257">
        <v>1975</v>
      </c>
      <c r="K8257">
        <v>80000</v>
      </c>
      <c r="L8257">
        <v>33</v>
      </c>
      <c r="M8257" t="s">
        <v>200</v>
      </c>
      <c r="N8257" t="s">
        <v>364</v>
      </c>
      <c r="O8257" t="s">
        <v>202</v>
      </c>
      <c r="P8257" t="s">
        <v>365</v>
      </c>
    </row>
    <row r="8258" spans="1:16" x14ac:dyDescent="0.25">
      <c r="A8258">
        <v>10776</v>
      </c>
      <c r="B8258" t="s">
        <v>360</v>
      </c>
      <c r="E8258" t="s">
        <v>8603</v>
      </c>
      <c r="F8258" t="s">
        <v>347</v>
      </c>
      <c r="G8258" t="s">
        <v>8311</v>
      </c>
      <c r="H8258" t="s">
        <v>198</v>
      </c>
      <c r="I8258" t="s">
        <v>8312</v>
      </c>
      <c r="J8258">
        <v>1973</v>
      </c>
      <c r="K8258">
        <v>90000</v>
      </c>
      <c r="L8258">
        <v>7</v>
      </c>
      <c r="M8258" t="s">
        <v>200</v>
      </c>
      <c r="N8258" t="s">
        <v>436</v>
      </c>
      <c r="O8258" t="s">
        <v>202</v>
      </c>
      <c r="P8258" t="s">
        <v>8604</v>
      </c>
    </row>
    <row r="8259" spans="1:16" x14ac:dyDescent="0.25">
      <c r="A8259">
        <v>10777</v>
      </c>
      <c r="B8259" t="s">
        <v>360</v>
      </c>
      <c r="E8259" t="s">
        <v>8605</v>
      </c>
      <c r="F8259" t="s">
        <v>347</v>
      </c>
      <c r="G8259" t="s">
        <v>8311</v>
      </c>
      <c r="H8259" t="s">
        <v>198</v>
      </c>
      <c r="I8259" t="s">
        <v>8312</v>
      </c>
      <c r="J8259">
        <v>1980</v>
      </c>
      <c r="K8259">
        <v>70437</v>
      </c>
      <c r="L8259">
        <v>7</v>
      </c>
      <c r="M8259" t="s">
        <v>200</v>
      </c>
      <c r="N8259" t="s">
        <v>364</v>
      </c>
      <c r="O8259" t="s">
        <v>202</v>
      </c>
      <c r="P8259" t="s">
        <v>365</v>
      </c>
    </row>
    <row r="8260" spans="1:16" x14ac:dyDescent="0.25">
      <c r="A8260">
        <v>10778</v>
      </c>
      <c r="B8260" t="s">
        <v>360</v>
      </c>
      <c r="E8260" t="s">
        <v>8606</v>
      </c>
      <c r="F8260" t="s">
        <v>347</v>
      </c>
      <c r="G8260" t="s">
        <v>264</v>
      </c>
      <c r="H8260" t="s">
        <v>198</v>
      </c>
      <c r="I8260" t="s">
        <v>265</v>
      </c>
      <c r="J8260">
        <v>1960</v>
      </c>
      <c r="K8260">
        <v>177000</v>
      </c>
      <c r="L8260">
        <v>33</v>
      </c>
      <c r="M8260" t="s">
        <v>200</v>
      </c>
      <c r="N8260" t="s">
        <v>364</v>
      </c>
      <c r="O8260" t="s">
        <v>202</v>
      </c>
      <c r="P8260" t="s">
        <v>365</v>
      </c>
    </row>
    <row r="8261" spans="1:16" x14ac:dyDescent="0.25">
      <c r="A8261">
        <v>10779</v>
      </c>
      <c r="B8261" t="s">
        <v>360</v>
      </c>
      <c r="E8261" t="s">
        <v>8607</v>
      </c>
      <c r="F8261" t="s">
        <v>347</v>
      </c>
      <c r="G8261" t="s">
        <v>264</v>
      </c>
      <c r="H8261" t="s">
        <v>198</v>
      </c>
      <c r="I8261" t="s">
        <v>265</v>
      </c>
      <c r="J8261">
        <v>1971</v>
      </c>
      <c r="K8261">
        <v>18000</v>
      </c>
      <c r="L8261">
        <v>33</v>
      </c>
      <c r="M8261" t="s">
        <v>200</v>
      </c>
      <c r="N8261" t="s">
        <v>364</v>
      </c>
      <c r="O8261" t="s">
        <v>202</v>
      </c>
      <c r="P8261" t="s">
        <v>365</v>
      </c>
    </row>
    <row r="8262" spans="1:16" x14ac:dyDescent="0.25">
      <c r="A8262">
        <v>10780</v>
      </c>
      <c r="B8262" t="s">
        <v>360</v>
      </c>
      <c r="E8262" t="s">
        <v>8608</v>
      </c>
      <c r="F8262" t="s">
        <v>347</v>
      </c>
      <c r="G8262" t="s">
        <v>264</v>
      </c>
      <c r="H8262" t="s">
        <v>198</v>
      </c>
      <c r="I8262" t="s">
        <v>265</v>
      </c>
      <c r="J8262">
        <v>1975</v>
      </c>
      <c r="K8262">
        <v>522000</v>
      </c>
      <c r="L8262">
        <v>33</v>
      </c>
      <c r="M8262" t="s">
        <v>200</v>
      </c>
      <c r="N8262" t="s">
        <v>364</v>
      </c>
      <c r="O8262" t="s">
        <v>202</v>
      </c>
      <c r="P8262" t="s">
        <v>365</v>
      </c>
    </row>
    <row r="8263" spans="1:16" x14ac:dyDescent="0.25">
      <c r="A8263">
        <v>10781</v>
      </c>
      <c r="B8263" t="s">
        <v>360</v>
      </c>
      <c r="E8263" t="s">
        <v>8609</v>
      </c>
      <c r="F8263" t="s">
        <v>347</v>
      </c>
      <c r="G8263" t="s">
        <v>264</v>
      </c>
      <c r="H8263" t="s">
        <v>198</v>
      </c>
      <c r="I8263" t="s">
        <v>265</v>
      </c>
      <c r="J8263">
        <v>1975</v>
      </c>
      <c r="K8263">
        <v>135000</v>
      </c>
      <c r="L8263">
        <v>33</v>
      </c>
      <c r="M8263" t="s">
        <v>200</v>
      </c>
      <c r="N8263" t="s">
        <v>364</v>
      </c>
      <c r="O8263" t="s">
        <v>202</v>
      </c>
      <c r="P8263" t="s">
        <v>365</v>
      </c>
    </row>
    <row r="8264" spans="1:16" x14ac:dyDescent="0.25">
      <c r="A8264">
        <v>10782</v>
      </c>
      <c r="B8264" t="s">
        <v>360</v>
      </c>
      <c r="E8264" t="s">
        <v>8610</v>
      </c>
      <c r="F8264" t="s">
        <v>347</v>
      </c>
      <c r="G8264" t="s">
        <v>264</v>
      </c>
      <c r="H8264" t="s">
        <v>198</v>
      </c>
      <c r="I8264" t="s">
        <v>265</v>
      </c>
      <c r="J8264">
        <v>1901</v>
      </c>
      <c r="K8264">
        <v>102</v>
      </c>
      <c r="L8264">
        <v>33</v>
      </c>
      <c r="M8264" t="s">
        <v>200</v>
      </c>
      <c r="N8264" t="s">
        <v>436</v>
      </c>
      <c r="O8264" t="s">
        <v>202</v>
      </c>
      <c r="P8264" t="s">
        <v>8611</v>
      </c>
    </row>
    <row r="8265" spans="1:16" x14ac:dyDescent="0.25">
      <c r="A8265">
        <v>10783</v>
      </c>
      <c r="B8265" t="s">
        <v>360</v>
      </c>
      <c r="E8265" t="s">
        <v>8612</v>
      </c>
      <c r="F8265" t="s">
        <v>347</v>
      </c>
      <c r="G8265" t="s">
        <v>264</v>
      </c>
      <c r="H8265" t="s">
        <v>198</v>
      </c>
      <c r="I8265" t="s">
        <v>265</v>
      </c>
      <c r="J8265">
        <v>1964</v>
      </c>
      <c r="K8265">
        <v>167000</v>
      </c>
      <c r="L8265">
        <v>33</v>
      </c>
      <c r="M8265" t="s">
        <v>200</v>
      </c>
      <c r="N8265" t="s">
        <v>364</v>
      </c>
      <c r="O8265" t="s">
        <v>202</v>
      </c>
      <c r="P8265" t="s">
        <v>365</v>
      </c>
    </row>
    <row r="8266" spans="1:16" x14ac:dyDescent="0.25">
      <c r="A8266">
        <v>10784</v>
      </c>
      <c r="B8266" t="s">
        <v>360</v>
      </c>
      <c r="E8266" t="s">
        <v>8613</v>
      </c>
      <c r="F8266" t="s">
        <v>347</v>
      </c>
      <c r="G8266" t="s">
        <v>264</v>
      </c>
      <c r="H8266" t="s">
        <v>198</v>
      </c>
      <c r="I8266" t="s">
        <v>265</v>
      </c>
      <c r="J8266">
        <v>1975</v>
      </c>
      <c r="K8266">
        <v>254000</v>
      </c>
      <c r="L8266">
        <v>33</v>
      </c>
      <c r="M8266" t="s">
        <v>200</v>
      </c>
      <c r="N8266" t="s">
        <v>364</v>
      </c>
      <c r="O8266" t="s">
        <v>202</v>
      </c>
      <c r="P8266" t="s">
        <v>365</v>
      </c>
    </row>
    <row r="8267" spans="1:16" x14ac:dyDescent="0.25">
      <c r="A8267">
        <v>10785</v>
      </c>
      <c r="B8267" t="s">
        <v>360</v>
      </c>
      <c r="E8267" t="s">
        <v>8614</v>
      </c>
      <c r="F8267" t="s">
        <v>347</v>
      </c>
      <c r="G8267" t="s">
        <v>264</v>
      </c>
      <c r="H8267" t="s">
        <v>198</v>
      </c>
      <c r="I8267" t="s">
        <v>265</v>
      </c>
      <c r="J8267">
        <v>1969</v>
      </c>
      <c r="K8267">
        <v>1116000</v>
      </c>
      <c r="L8267">
        <v>33</v>
      </c>
      <c r="M8267" t="s">
        <v>200</v>
      </c>
      <c r="N8267" t="s">
        <v>8615</v>
      </c>
      <c r="O8267" t="s">
        <v>202</v>
      </c>
      <c r="P8267" t="s">
        <v>365</v>
      </c>
    </row>
    <row r="8268" spans="1:16" x14ac:dyDescent="0.25">
      <c r="A8268">
        <v>10786</v>
      </c>
      <c r="B8268" t="s">
        <v>360</v>
      </c>
      <c r="E8268" t="s">
        <v>8616</v>
      </c>
      <c r="F8268" t="s">
        <v>347</v>
      </c>
      <c r="G8268" t="s">
        <v>264</v>
      </c>
      <c r="H8268" t="s">
        <v>198</v>
      </c>
      <c r="I8268" t="s">
        <v>265</v>
      </c>
      <c r="J8268">
        <v>1986</v>
      </c>
      <c r="K8268">
        <v>240000</v>
      </c>
      <c r="L8268">
        <v>33</v>
      </c>
      <c r="M8268" t="s">
        <v>200</v>
      </c>
      <c r="N8268" t="s">
        <v>364</v>
      </c>
      <c r="O8268" t="s">
        <v>202</v>
      </c>
      <c r="P8268" t="s">
        <v>365</v>
      </c>
    </row>
    <row r="8269" spans="1:16" x14ac:dyDescent="0.25">
      <c r="A8269">
        <v>10787</v>
      </c>
      <c r="B8269" t="s">
        <v>360</v>
      </c>
      <c r="E8269" t="s">
        <v>8617</v>
      </c>
      <c r="F8269" t="s">
        <v>347</v>
      </c>
      <c r="G8269" t="s">
        <v>264</v>
      </c>
      <c r="H8269" t="s">
        <v>198</v>
      </c>
      <c r="I8269" t="s">
        <v>265</v>
      </c>
      <c r="J8269">
        <v>1972</v>
      </c>
      <c r="K8269">
        <v>8000</v>
      </c>
      <c r="L8269">
        <v>33</v>
      </c>
      <c r="M8269" t="s">
        <v>200</v>
      </c>
      <c r="N8269" t="s">
        <v>364</v>
      </c>
      <c r="O8269" t="s">
        <v>202</v>
      </c>
      <c r="P8269" t="s">
        <v>365</v>
      </c>
    </row>
    <row r="8270" spans="1:16" x14ac:dyDescent="0.25">
      <c r="A8270">
        <v>10788</v>
      </c>
      <c r="B8270" t="s">
        <v>360</v>
      </c>
      <c r="E8270" t="s">
        <v>8618</v>
      </c>
      <c r="F8270" t="s">
        <v>347</v>
      </c>
      <c r="G8270" t="s">
        <v>264</v>
      </c>
      <c r="H8270" t="s">
        <v>198</v>
      </c>
      <c r="I8270" t="s">
        <v>265</v>
      </c>
      <c r="J8270">
        <v>1972</v>
      </c>
      <c r="K8270">
        <v>17000</v>
      </c>
      <c r="L8270">
        <v>33</v>
      </c>
      <c r="M8270" t="s">
        <v>200</v>
      </c>
      <c r="N8270" t="s">
        <v>364</v>
      </c>
      <c r="O8270" t="s">
        <v>202</v>
      </c>
      <c r="P8270" t="s">
        <v>365</v>
      </c>
    </row>
    <row r="8271" spans="1:16" x14ac:dyDescent="0.25">
      <c r="A8271">
        <v>10789</v>
      </c>
      <c r="B8271" t="s">
        <v>360</v>
      </c>
      <c r="E8271" t="s">
        <v>8619</v>
      </c>
      <c r="F8271" t="s">
        <v>347</v>
      </c>
      <c r="G8271" t="s">
        <v>264</v>
      </c>
      <c r="H8271" t="s">
        <v>198</v>
      </c>
      <c r="I8271" t="s">
        <v>265</v>
      </c>
      <c r="J8271">
        <v>1970</v>
      </c>
      <c r="K8271">
        <v>416000</v>
      </c>
      <c r="L8271">
        <v>33</v>
      </c>
      <c r="M8271" t="s">
        <v>200</v>
      </c>
      <c r="N8271" t="s">
        <v>364</v>
      </c>
      <c r="O8271" t="s">
        <v>202</v>
      </c>
      <c r="P8271" t="s">
        <v>365</v>
      </c>
    </row>
    <row r="8272" spans="1:16" x14ac:dyDescent="0.25">
      <c r="A8272">
        <v>10791</v>
      </c>
      <c r="B8272" t="s">
        <v>360</v>
      </c>
      <c r="E8272" t="s">
        <v>8620</v>
      </c>
      <c r="F8272" t="s">
        <v>347</v>
      </c>
      <c r="G8272" t="s">
        <v>264</v>
      </c>
      <c r="H8272" t="s">
        <v>198</v>
      </c>
      <c r="I8272" t="s">
        <v>265</v>
      </c>
      <c r="J8272">
        <v>1973</v>
      </c>
      <c r="K8272">
        <v>119000</v>
      </c>
      <c r="L8272">
        <v>33</v>
      </c>
      <c r="M8272" t="s">
        <v>200</v>
      </c>
      <c r="N8272" t="s">
        <v>364</v>
      </c>
      <c r="O8272" t="s">
        <v>202</v>
      </c>
      <c r="P8272" t="s">
        <v>365</v>
      </c>
    </row>
    <row r="8273" spans="1:16" x14ac:dyDescent="0.25">
      <c r="A8273">
        <v>10792</v>
      </c>
      <c r="B8273" t="s">
        <v>360</v>
      </c>
      <c r="E8273" t="s">
        <v>8621</v>
      </c>
      <c r="F8273" t="s">
        <v>347</v>
      </c>
      <c r="G8273" t="s">
        <v>264</v>
      </c>
      <c r="H8273" t="s">
        <v>198</v>
      </c>
      <c r="I8273" t="s">
        <v>265</v>
      </c>
      <c r="J8273">
        <v>1986</v>
      </c>
      <c r="K8273">
        <v>51000</v>
      </c>
      <c r="L8273">
        <v>33</v>
      </c>
      <c r="M8273" t="s">
        <v>200</v>
      </c>
      <c r="N8273" t="s">
        <v>364</v>
      </c>
      <c r="O8273" t="s">
        <v>202</v>
      </c>
      <c r="P8273" t="s">
        <v>365</v>
      </c>
    </row>
    <row r="8274" spans="1:16" x14ac:dyDescent="0.25">
      <c r="A8274">
        <v>10793</v>
      </c>
      <c r="B8274" t="s">
        <v>360</v>
      </c>
      <c r="E8274" t="s">
        <v>8622</v>
      </c>
      <c r="F8274" t="s">
        <v>347</v>
      </c>
      <c r="G8274" t="s">
        <v>264</v>
      </c>
      <c r="H8274" t="s">
        <v>198</v>
      </c>
      <c r="I8274" t="s">
        <v>265</v>
      </c>
      <c r="J8274">
        <v>1982</v>
      </c>
      <c r="K8274">
        <v>606000</v>
      </c>
      <c r="L8274">
        <v>33</v>
      </c>
      <c r="M8274" t="s">
        <v>200</v>
      </c>
      <c r="N8274" t="s">
        <v>364</v>
      </c>
      <c r="O8274" t="s">
        <v>202</v>
      </c>
      <c r="P8274" t="s">
        <v>365</v>
      </c>
    </row>
    <row r="8275" spans="1:16" x14ac:dyDescent="0.25">
      <c r="A8275">
        <v>10794</v>
      </c>
      <c r="B8275" t="s">
        <v>360</v>
      </c>
      <c r="E8275" t="s">
        <v>8623</v>
      </c>
      <c r="F8275" t="s">
        <v>347</v>
      </c>
      <c r="G8275" t="s">
        <v>264</v>
      </c>
      <c r="H8275" t="s">
        <v>198</v>
      </c>
      <c r="I8275" t="s">
        <v>265</v>
      </c>
      <c r="J8275">
        <v>1987</v>
      </c>
      <c r="K8275">
        <v>477000</v>
      </c>
      <c r="L8275">
        <v>33</v>
      </c>
      <c r="M8275" t="s">
        <v>200</v>
      </c>
      <c r="N8275" t="s">
        <v>364</v>
      </c>
      <c r="O8275" t="s">
        <v>202</v>
      </c>
      <c r="P8275" t="s">
        <v>365</v>
      </c>
    </row>
    <row r="8276" spans="1:16" x14ac:dyDescent="0.25">
      <c r="A8276">
        <v>10795</v>
      </c>
      <c r="B8276" t="s">
        <v>360</v>
      </c>
      <c r="E8276" t="s">
        <v>8624</v>
      </c>
      <c r="F8276" t="s">
        <v>347</v>
      </c>
      <c r="G8276" t="s">
        <v>264</v>
      </c>
      <c r="H8276" t="s">
        <v>198</v>
      </c>
      <c r="I8276" t="s">
        <v>265</v>
      </c>
      <c r="J8276">
        <v>1968</v>
      </c>
      <c r="K8276">
        <v>337000</v>
      </c>
      <c r="L8276">
        <v>33</v>
      </c>
      <c r="M8276" t="s">
        <v>200</v>
      </c>
      <c r="N8276" t="s">
        <v>8355</v>
      </c>
      <c r="O8276" t="s">
        <v>202</v>
      </c>
      <c r="P8276" t="s">
        <v>365</v>
      </c>
    </row>
    <row r="8277" spans="1:16" x14ac:dyDescent="0.25">
      <c r="A8277">
        <v>10796</v>
      </c>
      <c r="B8277" t="s">
        <v>360</v>
      </c>
      <c r="E8277" t="s">
        <v>8625</v>
      </c>
      <c r="F8277" t="s">
        <v>347</v>
      </c>
      <c r="G8277" t="s">
        <v>264</v>
      </c>
      <c r="H8277" t="s">
        <v>198</v>
      </c>
      <c r="I8277" t="s">
        <v>265</v>
      </c>
      <c r="J8277">
        <v>1970</v>
      </c>
      <c r="K8277">
        <v>180000</v>
      </c>
      <c r="L8277">
        <v>33</v>
      </c>
      <c r="M8277" t="s">
        <v>200</v>
      </c>
      <c r="N8277" t="s">
        <v>364</v>
      </c>
      <c r="O8277" t="s">
        <v>202</v>
      </c>
      <c r="P8277" t="s">
        <v>365</v>
      </c>
    </row>
    <row r="8278" spans="1:16" x14ac:dyDescent="0.25">
      <c r="A8278">
        <v>10797</v>
      </c>
      <c r="B8278" t="s">
        <v>360</v>
      </c>
      <c r="E8278" t="s">
        <v>8626</v>
      </c>
      <c r="F8278" t="s">
        <v>347</v>
      </c>
      <c r="G8278" t="s">
        <v>264</v>
      </c>
      <c r="H8278" t="s">
        <v>198</v>
      </c>
      <c r="I8278" t="s">
        <v>265</v>
      </c>
      <c r="J8278">
        <v>1983</v>
      </c>
      <c r="K8278">
        <v>234000</v>
      </c>
      <c r="L8278">
        <v>33</v>
      </c>
      <c r="M8278" t="s">
        <v>200</v>
      </c>
      <c r="N8278" t="s">
        <v>364</v>
      </c>
      <c r="O8278" t="s">
        <v>202</v>
      </c>
      <c r="P8278" t="s">
        <v>365</v>
      </c>
    </row>
    <row r="8279" spans="1:16" x14ac:dyDescent="0.25">
      <c r="A8279">
        <v>10798</v>
      </c>
      <c r="B8279" t="s">
        <v>360</v>
      </c>
      <c r="E8279" t="s">
        <v>8627</v>
      </c>
      <c r="F8279" t="s">
        <v>347</v>
      </c>
      <c r="G8279" t="s">
        <v>264</v>
      </c>
      <c r="H8279" t="s">
        <v>198</v>
      </c>
      <c r="I8279" t="s">
        <v>265</v>
      </c>
      <c r="J8279">
        <v>1981</v>
      </c>
      <c r="K8279">
        <v>53000</v>
      </c>
      <c r="L8279">
        <v>33</v>
      </c>
      <c r="M8279" t="s">
        <v>200</v>
      </c>
      <c r="N8279" t="s">
        <v>364</v>
      </c>
      <c r="O8279" t="s">
        <v>202</v>
      </c>
      <c r="P8279" t="s">
        <v>365</v>
      </c>
    </row>
    <row r="8280" spans="1:16" x14ac:dyDescent="0.25">
      <c r="A8280">
        <v>10799</v>
      </c>
      <c r="B8280" t="s">
        <v>360</v>
      </c>
      <c r="E8280" t="s">
        <v>8628</v>
      </c>
      <c r="F8280" t="s">
        <v>347</v>
      </c>
      <c r="G8280" t="s">
        <v>264</v>
      </c>
      <c r="H8280" t="s">
        <v>198</v>
      </c>
      <c r="I8280" t="s">
        <v>265</v>
      </c>
      <c r="J8280">
        <v>1957</v>
      </c>
      <c r="K8280">
        <v>1069000</v>
      </c>
      <c r="L8280">
        <v>33</v>
      </c>
      <c r="M8280" t="s">
        <v>200</v>
      </c>
      <c r="N8280" t="s">
        <v>364</v>
      </c>
      <c r="O8280" t="s">
        <v>202</v>
      </c>
      <c r="P8280" t="s">
        <v>365</v>
      </c>
    </row>
    <row r="8281" spans="1:16" x14ac:dyDescent="0.25">
      <c r="A8281">
        <v>10800</v>
      </c>
      <c r="B8281" t="s">
        <v>360</v>
      </c>
      <c r="E8281" t="s">
        <v>8629</v>
      </c>
      <c r="F8281" t="s">
        <v>347</v>
      </c>
      <c r="G8281" t="s">
        <v>264</v>
      </c>
      <c r="H8281" t="s">
        <v>198</v>
      </c>
      <c r="I8281" t="s">
        <v>265</v>
      </c>
      <c r="J8281">
        <v>1976</v>
      </c>
      <c r="K8281">
        <v>31000</v>
      </c>
      <c r="L8281">
        <v>33</v>
      </c>
      <c r="M8281" t="s">
        <v>200</v>
      </c>
      <c r="N8281" t="s">
        <v>364</v>
      </c>
      <c r="O8281" t="s">
        <v>202</v>
      </c>
      <c r="P8281" t="s">
        <v>365</v>
      </c>
    </row>
    <row r="8282" spans="1:16" x14ac:dyDescent="0.25">
      <c r="A8282">
        <v>10801</v>
      </c>
      <c r="B8282" t="s">
        <v>360</v>
      </c>
      <c r="E8282" t="s">
        <v>8630</v>
      </c>
      <c r="F8282" t="s">
        <v>347</v>
      </c>
      <c r="G8282" t="s">
        <v>264</v>
      </c>
      <c r="H8282" t="s">
        <v>198</v>
      </c>
      <c r="I8282" t="s">
        <v>265</v>
      </c>
      <c r="J8282">
        <v>1976</v>
      </c>
      <c r="K8282">
        <v>188000</v>
      </c>
      <c r="L8282">
        <v>33</v>
      </c>
      <c r="M8282" t="s">
        <v>200</v>
      </c>
      <c r="N8282" t="s">
        <v>364</v>
      </c>
      <c r="O8282" t="s">
        <v>202</v>
      </c>
      <c r="P8282" t="s">
        <v>365</v>
      </c>
    </row>
    <row r="8283" spans="1:16" x14ac:dyDescent="0.25">
      <c r="A8283">
        <v>10802</v>
      </c>
      <c r="B8283" t="s">
        <v>360</v>
      </c>
      <c r="E8283" t="s">
        <v>8631</v>
      </c>
      <c r="F8283" t="s">
        <v>347</v>
      </c>
      <c r="G8283" t="s">
        <v>264</v>
      </c>
      <c r="H8283" t="s">
        <v>198</v>
      </c>
      <c r="I8283" t="s">
        <v>265</v>
      </c>
      <c r="J8283">
        <v>1971</v>
      </c>
      <c r="K8283">
        <v>233000</v>
      </c>
      <c r="L8283">
        <v>33</v>
      </c>
      <c r="M8283" t="s">
        <v>200</v>
      </c>
      <c r="N8283" t="s">
        <v>364</v>
      </c>
      <c r="O8283" t="s">
        <v>202</v>
      </c>
      <c r="P8283" t="s">
        <v>365</v>
      </c>
    </row>
    <row r="8284" spans="1:16" x14ac:dyDescent="0.25">
      <c r="A8284">
        <v>10803</v>
      </c>
      <c r="B8284" t="s">
        <v>360</v>
      </c>
      <c r="E8284" t="s">
        <v>8632</v>
      </c>
      <c r="F8284" t="s">
        <v>347</v>
      </c>
      <c r="G8284" t="s">
        <v>264</v>
      </c>
      <c r="H8284" t="s">
        <v>198</v>
      </c>
      <c r="I8284" t="s">
        <v>265</v>
      </c>
      <c r="J8284">
        <v>1980</v>
      </c>
      <c r="K8284">
        <v>162000</v>
      </c>
      <c r="L8284">
        <v>33</v>
      </c>
      <c r="M8284" t="s">
        <v>200</v>
      </c>
      <c r="N8284" t="s">
        <v>364</v>
      </c>
      <c r="O8284" t="s">
        <v>202</v>
      </c>
      <c r="P8284" t="s">
        <v>365</v>
      </c>
    </row>
    <row r="8285" spans="1:16" x14ac:dyDescent="0.25">
      <c r="A8285">
        <v>10804</v>
      </c>
      <c r="B8285" t="s">
        <v>360</v>
      </c>
      <c r="E8285" t="s">
        <v>8633</v>
      </c>
      <c r="F8285" t="s">
        <v>347</v>
      </c>
      <c r="G8285" t="s">
        <v>264</v>
      </c>
      <c r="H8285" t="s">
        <v>198</v>
      </c>
      <c r="I8285" t="s">
        <v>265</v>
      </c>
      <c r="J8285">
        <v>1982</v>
      </c>
      <c r="K8285">
        <v>16000</v>
      </c>
      <c r="L8285">
        <v>33</v>
      </c>
      <c r="M8285" t="s">
        <v>200</v>
      </c>
      <c r="N8285" t="s">
        <v>364</v>
      </c>
      <c r="O8285" t="s">
        <v>202</v>
      </c>
      <c r="P8285" t="s">
        <v>365</v>
      </c>
    </row>
    <row r="8286" spans="1:16" x14ac:dyDescent="0.25">
      <c r="A8286">
        <v>10805</v>
      </c>
      <c r="B8286" t="s">
        <v>360</v>
      </c>
      <c r="E8286" t="s">
        <v>8634</v>
      </c>
      <c r="F8286" t="s">
        <v>347</v>
      </c>
      <c r="G8286" t="s">
        <v>264</v>
      </c>
      <c r="H8286" t="s">
        <v>198</v>
      </c>
      <c r="I8286" t="s">
        <v>265</v>
      </c>
      <c r="J8286">
        <v>1968</v>
      </c>
      <c r="K8286">
        <v>417000</v>
      </c>
      <c r="L8286">
        <v>33</v>
      </c>
      <c r="M8286" t="s">
        <v>200</v>
      </c>
      <c r="N8286" t="s">
        <v>364</v>
      </c>
      <c r="O8286" t="s">
        <v>202</v>
      </c>
      <c r="P8286" t="s">
        <v>365</v>
      </c>
    </row>
    <row r="8287" spans="1:16" x14ac:dyDescent="0.25">
      <c r="A8287">
        <v>10806</v>
      </c>
      <c r="B8287" t="s">
        <v>360</v>
      </c>
      <c r="E8287" t="s">
        <v>8635</v>
      </c>
      <c r="F8287" t="s">
        <v>347</v>
      </c>
      <c r="G8287" t="s">
        <v>264</v>
      </c>
      <c r="H8287" t="s">
        <v>198</v>
      </c>
      <c r="I8287" t="s">
        <v>265</v>
      </c>
      <c r="J8287">
        <v>1980</v>
      </c>
      <c r="K8287">
        <v>29000</v>
      </c>
      <c r="L8287">
        <v>33</v>
      </c>
      <c r="M8287" t="s">
        <v>200</v>
      </c>
      <c r="N8287" t="s">
        <v>364</v>
      </c>
      <c r="O8287" t="s">
        <v>202</v>
      </c>
      <c r="P8287" t="s">
        <v>365</v>
      </c>
    </row>
    <row r="8288" spans="1:16" x14ac:dyDescent="0.25">
      <c r="A8288">
        <v>10807</v>
      </c>
      <c r="B8288" t="s">
        <v>360</v>
      </c>
      <c r="E8288" t="s">
        <v>8636</v>
      </c>
      <c r="F8288" t="s">
        <v>347</v>
      </c>
      <c r="G8288" t="s">
        <v>264</v>
      </c>
      <c r="H8288" t="s">
        <v>198</v>
      </c>
      <c r="I8288" t="s">
        <v>265</v>
      </c>
      <c r="J8288">
        <v>1979</v>
      </c>
      <c r="K8288">
        <v>17000</v>
      </c>
      <c r="L8288">
        <v>33</v>
      </c>
      <c r="M8288" t="s">
        <v>200</v>
      </c>
      <c r="N8288" t="s">
        <v>364</v>
      </c>
      <c r="O8288" t="s">
        <v>202</v>
      </c>
      <c r="P8288" t="s">
        <v>365</v>
      </c>
    </row>
    <row r="8289" spans="1:16" x14ac:dyDescent="0.25">
      <c r="A8289">
        <v>10808</v>
      </c>
      <c r="B8289" t="s">
        <v>360</v>
      </c>
      <c r="E8289" t="s">
        <v>8637</v>
      </c>
      <c r="F8289" t="s">
        <v>347</v>
      </c>
      <c r="G8289" t="s">
        <v>264</v>
      </c>
      <c r="H8289" t="s">
        <v>198</v>
      </c>
      <c r="I8289" t="s">
        <v>265</v>
      </c>
      <c r="J8289">
        <v>1968</v>
      </c>
      <c r="K8289">
        <v>2710000</v>
      </c>
      <c r="L8289">
        <v>33</v>
      </c>
      <c r="M8289" t="s">
        <v>200</v>
      </c>
      <c r="N8289" t="s">
        <v>364</v>
      </c>
      <c r="O8289" t="s">
        <v>202</v>
      </c>
      <c r="P8289" t="s">
        <v>365</v>
      </c>
    </row>
    <row r="8290" spans="1:16" x14ac:dyDescent="0.25">
      <c r="A8290">
        <v>10809</v>
      </c>
      <c r="B8290" t="s">
        <v>360</v>
      </c>
      <c r="E8290" t="s">
        <v>8638</v>
      </c>
      <c r="F8290" t="s">
        <v>347</v>
      </c>
      <c r="G8290" t="s">
        <v>264</v>
      </c>
      <c r="H8290" t="s">
        <v>198</v>
      </c>
      <c r="I8290" t="s">
        <v>265</v>
      </c>
      <c r="J8290">
        <v>1977</v>
      </c>
      <c r="K8290">
        <v>51000</v>
      </c>
      <c r="L8290">
        <v>33</v>
      </c>
      <c r="M8290" t="s">
        <v>200</v>
      </c>
      <c r="N8290" t="s">
        <v>364</v>
      </c>
      <c r="O8290" t="s">
        <v>202</v>
      </c>
      <c r="P8290" t="s">
        <v>365</v>
      </c>
    </row>
    <row r="8291" spans="1:16" x14ac:dyDescent="0.25">
      <c r="A8291">
        <v>10810</v>
      </c>
      <c r="B8291" t="s">
        <v>360</v>
      </c>
      <c r="E8291" t="s">
        <v>8639</v>
      </c>
      <c r="F8291" t="s">
        <v>347</v>
      </c>
      <c r="G8291" t="s">
        <v>264</v>
      </c>
      <c r="H8291" t="s">
        <v>198</v>
      </c>
      <c r="I8291" t="s">
        <v>265</v>
      </c>
      <c r="J8291">
        <v>1946</v>
      </c>
      <c r="K8291">
        <v>289000</v>
      </c>
      <c r="L8291">
        <v>33</v>
      </c>
      <c r="M8291" t="s">
        <v>200</v>
      </c>
      <c r="N8291" t="s">
        <v>364</v>
      </c>
      <c r="O8291" t="s">
        <v>202</v>
      </c>
      <c r="P8291" t="s">
        <v>365</v>
      </c>
    </row>
    <row r="8292" spans="1:16" x14ac:dyDescent="0.25">
      <c r="A8292">
        <v>10811</v>
      </c>
      <c r="B8292" t="s">
        <v>360</v>
      </c>
      <c r="E8292" t="s">
        <v>8640</v>
      </c>
      <c r="F8292" t="s">
        <v>347</v>
      </c>
      <c r="G8292" t="s">
        <v>264</v>
      </c>
      <c r="H8292" t="s">
        <v>198</v>
      </c>
      <c r="I8292" t="s">
        <v>265</v>
      </c>
      <c r="J8292">
        <v>1979</v>
      </c>
      <c r="K8292">
        <v>7000</v>
      </c>
      <c r="L8292">
        <v>33</v>
      </c>
      <c r="M8292" t="s">
        <v>200</v>
      </c>
      <c r="N8292" t="s">
        <v>364</v>
      </c>
      <c r="O8292" t="s">
        <v>202</v>
      </c>
      <c r="P8292" t="s">
        <v>365</v>
      </c>
    </row>
    <row r="8293" spans="1:16" x14ac:dyDescent="0.25">
      <c r="A8293">
        <v>10812</v>
      </c>
      <c r="B8293" t="s">
        <v>360</v>
      </c>
      <c r="E8293" t="s">
        <v>8641</v>
      </c>
      <c r="F8293" t="s">
        <v>347</v>
      </c>
      <c r="G8293" t="s">
        <v>264</v>
      </c>
      <c r="H8293" t="s">
        <v>198</v>
      </c>
      <c r="I8293" t="s">
        <v>265</v>
      </c>
      <c r="J8293">
        <v>1969</v>
      </c>
      <c r="K8293">
        <v>109552</v>
      </c>
      <c r="L8293">
        <v>33</v>
      </c>
      <c r="M8293" t="s">
        <v>200</v>
      </c>
      <c r="N8293" t="s">
        <v>436</v>
      </c>
      <c r="O8293" t="s">
        <v>202</v>
      </c>
      <c r="P8293" t="s">
        <v>8642</v>
      </c>
    </row>
    <row r="8294" spans="1:16" x14ac:dyDescent="0.25">
      <c r="A8294">
        <v>10813</v>
      </c>
      <c r="B8294" t="s">
        <v>360</v>
      </c>
      <c r="E8294" t="s">
        <v>8643</v>
      </c>
      <c r="F8294" t="s">
        <v>347</v>
      </c>
      <c r="G8294" t="s">
        <v>264</v>
      </c>
      <c r="H8294" t="s">
        <v>198</v>
      </c>
      <c r="I8294" t="s">
        <v>265</v>
      </c>
      <c r="J8294">
        <v>1980</v>
      </c>
      <c r="K8294">
        <v>124000</v>
      </c>
      <c r="L8294">
        <v>33</v>
      </c>
      <c r="M8294" t="s">
        <v>200</v>
      </c>
      <c r="N8294" t="s">
        <v>364</v>
      </c>
      <c r="O8294" t="s">
        <v>202</v>
      </c>
      <c r="P8294" t="s">
        <v>365</v>
      </c>
    </row>
    <row r="8295" spans="1:16" x14ac:dyDescent="0.25">
      <c r="A8295">
        <v>10814</v>
      </c>
      <c r="B8295" t="s">
        <v>360</v>
      </c>
      <c r="E8295" t="s">
        <v>8644</v>
      </c>
      <c r="F8295" t="s">
        <v>347</v>
      </c>
      <c r="G8295" t="s">
        <v>264</v>
      </c>
      <c r="H8295" t="s">
        <v>198</v>
      </c>
      <c r="I8295" t="s">
        <v>265</v>
      </c>
      <c r="J8295">
        <v>1969</v>
      </c>
      <c r="K8295">
        <v>228000</v>
      </c>
      <c r="L8295">
        <v>33</v>
      </c>
      <c r="M8295" t="s">
        <v>200</v>
      </c>
      <c r="N8295" t="s">
        <v>364</v>
      </c>
      <c r="O8295" t="s">
        <v>202</v>
      </c>
      <c r="P8295" t="s">
        <v>365</v>
      </c>
    </row>
    <row r="8296" spans="1:16" x14ac:dyDescent="0.25">
      <c r="A8296">
        <v>10815</v>
      </c>
      <c r="B8296" t="s">
        <v>360</v>
      </c>
      <c r="E8296" t="s">
        <v>8645</v>
      </c>
      <c r="F8296" t="s">
        <v>347</v>
      </c>
      <c r="G8296" t="s">
        <v>264</v>
      </c>
      <c r="H8296" t="s">
        <v>198</v>
      </c>
      <c r="I8296" t="s">
        <v>265</v>
      </c>
      <c r="J8296">
        <v>1964</v>
      </c>
      <c r="K8296">
        <v>123000</v>
      </c>
      <c r="L8296">
        <v>33</v>
      </c>
      <c r="M8296" t="s">
        <v>200</v>
      </c>
      <c r="N8296" t="s">
        <v>467</v>
      </c>
      <c r="O8296" t="s">
        <v>202</v>
      </c>
      <c r="P8296" t="s">
        <v>365</v>
      </c>
    </row>
    <row r="8297" spans="1:16" x14ac:dyDescent="0.25">
      <c r="A8297">
        <v>10816</v>
      </c>
      <c r="B8297" t="s">
        <v>360</v>
      </c>
      <c r="E8297" t="s">
        <v>8646</v>
      </c>
      <c r="F8297" t="s">
        <v>347</v>
      </c>
      <c r="G8297" t="s">
        <v>264</v>
      </c>
      <c r="H8297" t="s">
        <v>198</v>
      </c>
      <c r="I8297" t="s">
        <v>265</v>
      </c>
      <c r="J8297">
        <v>1964</v>
      </c>
      <c r="K8297">
        <v>123000</v>
      </c>
      <c r="L8297">
        <v>33</v>
      </c>
      <c r="M8297" t="s">
        <v>200</v>
      </c>
      <c r="N8297" t="s">
        <v>364</v>
      </c>
      <c r="O8297" t="s">
        <v>202</v>
      </c>
      <c r="P8297" t="s">
        <v>365</v>
      </c>
    </row>
    <row r="8298" spans="1:16" x14ac:dyDescent="0.25">
      <c r="A8298">
        <v>10817</v>
      </c>
      <c r="B8298" t="s">
        <v>360</v>
      </c>
      <c r="E8298" t="s">
        <v>8647</v>
      </c>
      <c r="F8298" t="s">
        <v>347</v>
      </c>
      <c r="G8298" t="s">
        <v>264</v>
      </c>
      <c r="H8298" t="s">
        <v>198</v>
      </c>
      <c r="I8298" t="s">
        <v>265</v>
      </c>
      <c r="J8298">
        <v>1960</v>
      </c>
      <c r="K8298">
        <v>373000</v>
      </c>
      <c r="L8298">
        <v>33</v>
      </c>
      <c r="M8298" t="s">
        <v>200</v>
      </c>
      <c r="N8298" t="s">
        <v>364</v>
      </c>
      <c r="O8298" t="s">
        <v>202</v>
      </c>
      <c r="P8298" t="s">
        <v>365</v>
      </c>
    </row>
    <row r="8299" spans="1:16" x14ac:dyDescent="0.25">
      <c r="A8299">
        <v>10818</v>
      </c>
      <c r="B8299" t="s">
        <v>360</v>
      </c>
      <c r="E8299" t="s">
        <v>8648</v>
      </c>
      <c r="F8299" t="s">
        <v>347</v>
      </c>
      <c r="G8299" t="s">
        <v>264</v>
      </c>
      <c r="H8299" t="s">
        <v>198</v>
      </c>
      <c r="I8299" t="s">
        <v>265</v>
      </c>
      <c r="J8299">
        <v>1966</v>
      </c>
      <c r="K8299">
        <v>1159000</v>
      </c>
      <c r="L8299">
        <v>33</v>
      </c>
      <c r="M8299" t="s">
        <v>200</v>
      </c>
      <c r="N8299" t="s">
        <v>364</v>
      </c>
      <c r="O8299" t="s">
        <v>202</v>
      </c>
      <c r="P8299" t="s">
        <v>365</v>
      </c>
    </row>
    <row r="8300" spans="1:16" x14ac:dyDescent="0.25">
      <c r="A8300">
        <v>10819</v>
      </c>
      <c r="B8300" t="s">
        <v>360</v>
      </c>
      <c r="E8300" t="s">
        <v>8649</v>
      </c>
      <c r="F8300" t="s">
        <v>347</v>
      </c>
      <c r="G8300" t="s">
        <v>264</v>
      </c>
      <c r="H8300" t="s">
        <v>198</v>
      </c>
      <c r="I8300" t="s">
        <v>265</v>
      </c>
      <c r="J8300">
        <v>1954</v>
      </c>
      <c r="K8300">
        <v>92000</v>
      </c>
      <c r="L8300">
        <v>33</v>
      </c>
      <c r="M8300" t="s">
        <v>200</v>
      </c>
      <c r="N8300" t="s">
        <v>364</v>
      </c>
      <c r="O8300" t="s">
        <v>202</v>
      </c>
      <c r="P8300" t="s">
        <v>365</v>
      </c>
    </row>
    <row r="8301" spans="1:16" x14ac:dyDescent="0.25">
      <c r="A8301">
        <v>10820</v>
      </c>
      <c r="B8301" t="s">
        <v>360</v>
      </c>
      <c r="E8301" t="s">
        <v>8650</v>
      </c>
      <c r="F8301" t="s">
        <v>347</v>
      </c>
      <c r="G8301" t="s">
        <v>264</v>
      </c>
      <c r="H8301" t="s">
        <v>198</v>
      </c>
      <c r="I8301" t="s">
        <v>265</v>
      </c>
      <c r="J8301">
        <v>1991</v>
      </c>
      <c r="K8301">
        <v>157000</v>
      </c>
      <c r="L8301">
        <v>33</v>
      </c>
      <c r="M8301" t="s">
        <v>200</v>
      </c>
      <c r="N8301" t="s">
        <v>436</v>
      </c>
      <c r="O8301" t="s">
        <v>202</v>
      </c>
      <c r="P8301" t="s">
        <v>8651</v>
      </c>
    </row>
    <row r="8302" spans="1:16" x14ac:dyDescent="0.25">
      <c r="A8302">
        <v>10821</v>
      </c>
      <c r="B8302" t="s">
        <v>360</v>
      </c>
      <c r="E8302" t="s">
        <v>8652</v>
      </c>
      <c r="F8302" t="s">
        <v>347</v>
      </c>
      <c r="G8302" t="s">
        <v>264</v>
      </c>
      <c r="H8302" t="s">
        <v>198</v>
      </c>
      <c r="I8302" t="s">
        <v>265</v>
      </c>
      <c r="J8302">
        <v>1971</v>
      </c>
      <c r="K8302">
        <v>4000</v>
      </c>
      <c r="L8302">
        <v>33</v>
      </c>
      <c r="M8302" t="s">
        <v>200</v>
      </c>
      <c r="N8302" t="s">
        <v>364</v>
      </c>
      <c r="O8302" t="s">
        <v>202</v>
      </c>
      <c r="P8302" t="s">
        <v>365</v>
      </c>
    </row>
    <row r="8303" spans="1:16" x14ac:dyDescent="0.25">
      <c r="A8303">
        <v>10822</v>
      </c>
      <c r="B8303" t="s">
        <v>360</v>
      </c>
      <c r="E8303" t="s">
        <v>8653</v>
      </c>
      <c r="F8303" t="s">
        <v>347</v>
      </c>
      <c r="G8303" t="s">
        <v>264</v>
      </c>
      <c r="H8303" t="s">
        <v>198</v>
      </c>
      <c r="I8303" t="s">
        <v>265</v>
      </c>
      <c r="J8303">
        <v>1966</v>
      </c>
      <c r="K8303">
        <v>606000</v>
      </c>
      <c r="L8303">
        <v>33</v>
      </c>
      <c r="M8303" t="s">
        <v>200</v>
      </c>
      <c r="N8303" t="s">
        <v>364</v>
      </c>
      <c r="O8303" t="s">
        <v>202</v>
      </c>
      <c r="P8303" t="s">
        <v>365</v>
      </c>
    </row>
    <row r="8304" spans="1:16" x14ac:dyDescent="0.25">
      <c r="A8304">
        <v>10823</v>
      </c>
      <c r="B8304" t="s">
        <v>360</v>
      </c>
      <c r="E8304" t="s">
        <v>8654</v>
      </c>
      <c r="F8304" t="s">
        <v>347</v>
      </c>
      <c r="G8304" t="s">
        <v>264</v>
      </c>
      <c r="H8304" t="s">
        <v>198</v>
      </c>
      <c r="I8304" t="s">
        <v>265</v>
      </c>
      <c r="J8304">
        <v>1974</v>
      </c>
      <c r="K8304">
        <v>122000</v>
      </c>
      <c r="L8304">
        <v>33</v>
      </c>
      <c r="M8304" t="s">
        <v>200</v>
      </c>
      <c r="N8304" t="s">
        <v>364</v>
      </c>
      <c r="O8304" t="s">
        <v>202</v>
      </c>
      <c r="P8304" t="s">
        <v>365</v>
      </c>
    </row>
    <row r="8305" spans="1:16" x14ac:dyDescent="0.25">
      <c r="A8305">
        <v>10824</v>
      </c>
      <c r="B8305" t="s">
        <v>360</v>
      </c>
      <c r="E8305" t="s">
        <v>8655</v>
      </c>
      <c r="F8305" t="s">
        <v>347</v>
      </c>
      <c r="G8305" t="s">
        <v>264</v>
      </c>
      <c r="H8305" t="s">
        <v>198</v>
      </c>
      <c r="I8305" t="s">
        <v>265</v>
      </c>
      <c r="J8305">
        <v>1969</v>
      </c>
      <c r="K8305">
        <v>17439</v>
      </c>
      <c r="L8305">
        <v>33</v>
      </c>
      <c r="M8305" t="s">
        <v>200</v>
      </c>
      <c r="N8305" t="s">
        <v>383</v>
      </c>
      <c r="O8305" t="s">
        <v>202</v>
      </c>
      <c r="P8305" t="s">
        <v>8656</v>
      </c>
    </row>
    <row r="8306" spans="1:16" x14ac:dyDescent="0.25">
      <c r="A8306">
        <v>10825</v>
      </c>
      <c r="B8306" t="s">
        <v>360</v>
      </c>
      <c r="E8306" t="s">
        <v>8657</v>
      </c>
      <c r="F8306" t="s">
        <v>347</v>
      </c>
      <c r="G8306" t="s">
        <v>264</v>
      </c>
      <c r="H8306" t="s">
        <v>198</v>
      </c>
      <c r="I8306" t="s">
        <v>265</v>
      </c>
      <c r="J8306">
        <v>1968</v>
      </c>
      <c r="K8306">
        <v>80000</v>
      </c>
      <c r="L8306">
        <v>33</v>
      </c>
      <c r="M8306" t="s">
        <v>200</v>
      </c>
      <c r="N8306" t="s">
        <v>364</v>
      </c>
      <c r="O8306" t="s">
        <v>202</v>
      </c>
      <c r="P8306" t="s">
        <v>365</v>
      </c>
    </row>
    <row r="8307" spans="1:16" x14ac:dyDescent="0.25">
      <c r="A8307">
        <v>10826</v>
      </c>
      <c r="B8307" t="s">
        <v>360</v>
      </c>
      <c r="E8307" t="s">
        <v>8658</v>
      </c>
      <c r="F8307" t="s">
        <v>347</v>
      </c>
      <c r="G8307" t="s">
        <v>264</v>
      </c>
      <c r="H8307" t="s">
        <v>198</v>
      </c>
      <c r="I8307" t="s">
        <v>265</v>
      </c>
      <c r="J8307">
        <v>1984</v>
      </c>
      <c r="K8307">
        <v>417000</v>
      </c>
      <c r="L8307">
        <v>33</v>
      </c>
      <c r="M8307" t="s">
        <v>200</v>
      </c>
      <c r="N8307" t="s">
        <v>364</v>
      </c>
      <c r="O8307" t="s">
        <v>202</v>
      </c>
      <c r="P8307" t="s">
        <v>365</v>
      </c>
    </row>
    <row r="8308" spans="1:16" x14ac:dyDescent="0.25">
      <c r="A8308">
        <v>10827</v>
      </c>
      <c r="B8308" t="s">
        <v>360</v>
      </c>
      <c r="E8308" t="s">
        <v>8659</v>
      </c>
      <c r="F8308" t="s">
        <v>347</v>
      </c>
      <c r="G8308" t="s">
        <v>264</v>
      </c>
      <c r="H8308" t="s">
        <v>198</v>
      </c>
      <c r="I8308" t="s">
        <v>265</v>
      </c>
      <c r="J8308">
        <v>1967</v>
      </c>
      <c r="K8308">
        <v>848000</v>
      </c>
      <c r="L8308">
        <v>33</v>
      </c>
      <c r="M8308" t="s">
        <v>200</v>
      </c>
      <c r="N8308" t="s">
        <v>364</v>
      </c>
      <c r="O8308" t="s">
        <v>202</v>
      </c>
      <c r="P8308" t="s">
        <v>365</v>
      </c>
    </row>
    <row r="8309" spans="1:16" x14ac:dyDescent="0.25">
      <c r="A8309">
        <v>10828</v>
      </c>
      <c r="B8309" t="s">
        <v>360</v>
      </c>
      <c r="E8309" t="s">
        <v>8660</v>
      </c>
      <c r="F8309" t="s">
        <v>347</v>
      </c>
      <c r="G8309" t="s">
        <v>264</v>
      </c>
      <c r="H8309" t="s">
        <v>198</v>
      </c>
      <c r="I8309" t="s">
        <v>265</v>
      </c>
      <c r="J8309">
        <v>1966</v>
      </c>
      <c r="K8309">
        <v>221000</v>
      </c>
      <c r="L8309">
        <v>33</v>
      </c>
      <c r="M8309" t="s">
        <v>200</v>
      </c>
      <c r="N8309" t="s">
        <v>364</v>
      </c>
      <c r="O8309" t="s">
        <v>202</v>
      </c>
      <c r="P8309" t="s">
        <v>365</v>
      </c>
    </row>
    <row r="8310" spans="1:16" x14ac:dyDescent="0.25">
      <c r="A8310">
        <v>10829</v>
      </c>
      <c r="B8310" t="s">
        <v>360</v>
      </c>
      <c r="E8310" t="s">
        <v>8661</v>
      </c>
      <c r="F8310" t="s">
        <v>347</v>
      </c>
      <c r="G8310" t="s">
        <v>264</v>
      </c>
      <c r="H8310" t="s">
        <v>198</v>
      </c>
      <c r="I8310" t="s">
        <v>265</v>
      </c>
      <c r="J8310">
        <v>1991</v>
      </c>
      <c r="K8310">
        <v>152000</v>
      </c>
      <c r="L8310">
        <v>33</v>
      </c>
      <c r="M8310" t="s">
        <v>200</v>
      </c>
      <c r="N8310" t="s">
        <v>364</v>
      </c>
      <c r="O8310" t="s">
        <v>202</v>
      </c>
      <c r="P8310" t="s">
        <v>365</v>
      </c>
    </row>
    <row r="8311" spans="1:16" x14ac:dyDescent="0.25">
      <c r="A8311">
        <v>10830</v>
      </c>
      <c r="B8311" t="s">
        <v>360</v>
      </c>
      <c r="E8311" t="s">
        <v>8662</v>
      </c>
      <c r="F8311" t="s">
        <v>347</v>
      </c>
      <c r="G8311" t="s">
        <v>8311</v>
      </c>
      <c r="H8311" t="s">
        <v>198</v>
      </c>
      <c r="I8311" t="s">
        <v>8312</v>
      </c>
      <c r="J8311">
        <v>1982</v>
      </c>
      <c r="K8311">
        <v>147241</v>
      </c>
      <c r="L8311">
        <v>7</v>
      </c>
      <c r="M8311" t="s">
        <v>200</v>
      </c>
      <c r="N8311" t="s">
        <v>364</v>
      </c>
      <c r="O8311" t="s">
        <v>202</v>
      </c>
      <c r="P8311" t="s">
        <v>365</v>
      </c>
    </row>
    <row r="8312" spans="1:16" x14ac:dyDescent="0.25">
      <c r="A8312">
        <v>10831</v>
      </c>
      <c r="B8312" t="s">
        <v>360</v>
      </c>
      <c r="E8312" t="s">
        <v>8663</v>
      </c>
      <c r="F8312" t="s">
        <v>347</v>
      </c>
      <c r="G8312" t="s">
        <v>8311</v>
      </c>
      <c r="H8312" t="s">
        <v>198</v>
      </c>
      <c r="I8312" t="s">
        <v>8312</v>
      </c>
      <c r="J8312">
        <v>1976</v>
      </c>
      <c r="K8312">
        <v>210000</v>
      </c>
      <c r="L8312">
        <v>7</v>
      </c>
      <c r="M8312" t="s">
        <v>200</v>
      </c>
      <c r="N8312" t="s">
        <v>436</v>
      </c>
      <c r="O8312" t="s">
        <v>202</v>
      </c>
      <c r="P8312" t="s">
        <v>8664</v>
      </c>
    </row>
    <row r="8313" spans="1:16" x14ac:dyDescent="0.25">
      <c r="A8313">
        <v>10832</v>
      </c>
      <c r="B8313" t="s">
        <v>360</v>
      </c>
      <c r="E8313" t="s">
        <v>8665</v>
      </c>
      <c r="F8313" t="s">
        <v>347</v>
      </c>
      <c r="G8313" t="s">
        <v>264</v>
      </c>
      <c r="H8313" t="s">
        <v>198</v>
      </c>
      <c r="I8313" t="s">
        <v>265</v>
      </c>
      <c r="J8313">
        <v>1970</v>
      </c>
      <c r="K8313">
        <v>69000</v>
      </c>
      <c r="L8313">
        <v>33</v>
      </c>
      <c r="M8313" t="s">
        <v>200</v>
      </c>
      <c r="N8313" t="s">
        <v>364</v>
      </c>
      <c r="O8313" t="s">
        <v>202</v>
      </c>
      <c r="P8313" t="s">
        <v>365</v>
      </c>
    </row>
    <row r="8314" spans="1:16" x14ac:dyDescent="0.25">
      <c r="A8314">
        <v>10833</v>
      </c>
      <c r="B8314" t="s">
        <v>360</v>
      </c>
      <c r="E8314" t="s">
        <v>8666</v>
      </c>
      <c r="F8314" t="s">
        <v>347</v>
      </c>
      <c r="G8314" t="s">
        <v>264</v>
      </c>
      <c r="H8314" t="s">
        <v>198</v>
      </c>
      <c r="I8314" t="s">
        <v>265</v>
      </c>
      <c r="J8314">
        <v>1976</v>
      </c>
      <c r="K8314">
        <v>44000</v>
      </c>
      <c r="L8314">
        <v>33</v>
      </c>
      <c r="M8314" t="s">
        <v>200</v>
      </c>
      <c r="N8314" t="s">
        <v>364</v>
      </c>
      <c r="O8314" t="s">
        <v>202</v>
      </c>
      <c r="P8314" t="s">
        <v>365</v>
      </c>
    </row>
    <row r="8315" spans="1:16" x14ac:dyDescent="0.25">
      <c r="A8315">
        <v>10834</v>
      </c>
      <c r="B8315" t="s">
        <v>360</v>
      </c>
      <c r="E8315" t="s">
        <v>8667</v>
      </c>
      <c r="F8315" t="s">
        <v>347</v>
      </c>
      <c r="G8315" t="s">
        <v>264</v>
      </c>
      <c r="H8315" t="s">
        <v>198</v>
      </c>
      <c r="I8315" t="s">
        <v>265</v>
      </c>
      <c r="J8315">
        <v>1968</v>
      </c>
      <c r="K8315">
        <v>102000</v>
      </c>
      <c r="L8315">
        <v>33</v>
      </c>
      <c r="M8315" t="s">
        <v>200</v>
      </c>
      <c r="N8315" t="s">
        <v>364</v>
      </c>
      <c r="O8315" t="s">
        <v>202</v>
      </c>
      <c r="P8315" t="s">
        <v>365</v>
      </c>
    </row>
    <row r="8316" spans="1:16" x14ac:dyDescent="0.25">
      <c r="A8316">
        <v>10835</v>
      </c>
      <c r="B8316" t="s">
        <v>360</v>
      </c>
      <c r="E8316" t="s">
        <v>8668</v>
      </c>
      <c r="F8316" t="s">
        <v>347</v>
      </c>
      <c r="G8316" t="s">
        <v>264</v>
      </c>
      <c r="H8316" t="s">
        <v>198</v>
      </c>
      <c r="I8316" t="s">
        <v>265</v>
      </c>
      <c r="J8316">
        <v>1904</v>
      </c>
      <c r="K8316">
        <v>235000</v>
      </c>
      <c r="L8316">
        <v>33</v>
      </c>
      <c r="M8316" t="s">
        <v>200</v>
      </c>
      <c r="N8316" t="s">
        <v>364</v>
      </c>
      <c r="O8316" t="s">
        <v>202</v>
      </c>
      <c r="P8316" t="s">
        <v>365</v>
      </c>
    </row>
    <row r="8317" spans="1:16" x14ac:dyDescent="0.25">
      <c r="A8317">
        <v>10836</v>
      </c>
      <c r="B8317" t="s">
        <v>360</v>
      </c>
      <c r="E8317" t="s">
        <v>8669</v>
      </c>
      <c r="F8317" t="s">
        <v>347</v>
      </c>
      <c r="G8317" t="s">
        <v>264</v>
      </c>
      <c r="H8317" t="s">
        <v>198</v>
      </c>
      <c r="I8317" t="s">
        <v>265</v>
      </c>
      <c r="J8317">
        <v>1966</v>
      </c>
      <c r="K8317">
        <v>593000</v>
      </c>
      <c r="L8317">
        <v>33</v>
      </c>
      <c r="M8317" t="s">
        <v>200</v>
      </c>
      <c r="N8317" t="s">
        <v>364</v>
      </c>
      <c r="O8317" t="s">
        <v>202</v>
      </c>
      <c r="P8317" t="s">
        <v>365</v>
      </c>
    </row>
    <row r="8318" spans="1:16" x14ac:dyDescent="0.25">
      <c r="A8318">
        <v>10837</v>
      </c>
      <c r="B8318" t="s">
        <v>360</v>
      </c>
      <c r="E8318" t="s">
        <v>8670</v>
      </c>
      <c r="F8318" t="s">
        <v>347</v>
      </c>
      <c r="G8318" t="s">
        <v>264</v>
      </c>
      <c r="H8318" t="s">
        <v>198</v>
      </c>
      <c r="I8318" t="s">
        <v>265</v>
      </c>
      <c r="J8318">
        <v>1983</v>
      </c>
      <c r="K8318">
        <v>315000</v>
      </c>
      <c r="L8318">
        <v>33</v>
      </c>
      <c r="M8318" t="s">
        <v>200</v>
      </c>
      <c r="N8318" t="s">
        <v>364</v>
      </c>
      <c r="O8318" t="s">
        <v>202</v>
      </c>
      <c r="P8318" t="s">
        <v>365</v>
      </c>
    </row>
    <row r="8319" spans="1:16" x14ac:dyDescent="0.25">
      <c r="A8319">
        <v>10839</v>
      </c>
      <c r="B8319" t="s">
        <v>360</v>
      </c>
      <c r="E8319" t="s">
        <v>8671</v>
      </c>
      <c r="F8319" t="s">
        <v>347</v>
      </c>
      <c r="G8319" t="s">
        <v>264</v>
      </c>
      <c r="H8319" t="s">
        <v>198</v>
      </c>
      <c r="I8319" t="s">
        <v>265</v>
      </c>
      <c r="J8319">
        <v>1961</v>
      </c>
      <c r="K8319">
        <v>1250000</v>
      </c>
      <c r="L8319">
        <v>33</v>
      </c>
      <c r="M8319" t="s">
        <v>200</v>
      </c>
      <c r="N8319" t="s">
        <v>364</v>
      </c>
      <c r="O8319" t="s">
        <v>202</v>
      </c>
      <c r="P8319" t="s">
        <v>365</v>
      </c>
    </row>
    <row r="8320" spans="1:16" x14ac:dyDescent="0.25">
      <c r="A8320">
        <v>10841</v>
      </c>
      <c r="B8320" t="s">
        <v>360</v>
      </c>
      <c r="E8320" t="s">
        <v>8672</v>
      </c>
      <c r="F8320" t="s">
        <v>347</v>
      </c>
      <c r="G8320" t="s">
        <v>264</v>
      </c>
      <c r="H8320" t="s">
        <v>198</v>
      </c>
      <c r="I8320" t="s">
        <v>265</v>
      </c>
      <c r="J8320">
        <v>1964</v>
      </c>
      <c r="K8320">
        <v>33000</v>
      </c>
      <c r="L8320">
        <v>33</v>
      </c>
      <c r="M8320" t="s">
        <v>200</v>
      </c>
      <c r="N8320" t="s">
        <v>364</v>
      </c>
      <c r="O8320" t="s">
        <v>202</v>
      </c>
      <c r="P8320" t="s">
        <v>365</v>
      </c>
    </row>
    <row r="8321" spans="1:16" x14ac:dyDescent="0.25">
      <c r="A8321">
        <v>10842</v>
      </c>
      <c r="B8321" t="s">
        <v>360</v>
      </c>
      <c r="E8321" t="s">
        <v>8673</v>
      </c>
      <c r="F8321" t="s">
        <v>347</v>
      </c>
      <c r="G8321" t="s">
        <v>264</v>
      </c>
      <c r="H8321" t="s">
        <v>198</v>
      </c>
      <c r="I8321" t="s">
        <v>265</v>
      </c>
      <c r="J8321">
        <v>1970</v>
      </c>
      <c r="K8321">
        <v>69000</v>
      </c>
      <c r="L8321">
        <v>33</v>
      </c>
      <c r="M8321" t="s">
        <v>200</v>
      </c>
      <c r="N8321" t="s">
        <v>364</v>
      </c>
      <c r="O8321" t="s">
        <v>202</v>
      </c>
      <c r="P8321" t="s">
        <v>365</v>
      </c>
    </row>
    <row r="8322" spans="1:16" x14ac:dyDescent="0.25">
      <c r="A8322">
        <v>10843</v>
      </c>
      <c r="B8322" t="s">
        <v>360</v>
      </c>
      <c r="E8322" t="s">
        <v>8674</v>
      </c>
      <c r="F8322" t="s">
        <v>347</v>
      </c>
      <c r="G8322" t="s">
        <v>264</v>
      </c>
      <c r="H8322" t="s">
        <v>198</v>
      </c>
      <c r="I8322" t="s">
        <v>265</v>
      </c>
      <c r="J8322">
        <v>1971</v>
      </c>
      <c r="K8322">
        <v>429000</v>
      </c>
      <c r="L8322">
        <v>33</v>
      </c>
      <c r="M8322" t="s">
        <v>200</v>
      </c>
      <c r="N8322" t="s">
        <v>364</v>
      </c>
      <c r="O8322" t="s">
        <v>202</v>
      </c>
      <c r="P8322" t="s">
        <v>365</v>
      </c>
    </row>
    <row r="8323" spans="1:16" x14ac:dyDescent="0.25">
      <c r="A8323">
        <v>10844</v>
      </c>
      <c r="B8323" t="s">
        <v>360</v>
      </c>
      <c r="E8323" t="s">
        <v>8675</v>
      </c>
      <c r="F8323" t="s">
        <v>347</v>
      </c>
      <c r="G8323" t="s">
        <v>264</v>
      </c>
      <c r="H8323" t="s">
        <v>198</v>
      </c>
      <c r="I8323" t="s">
        <v>265</v>
      </c>
      <c r="J8323">
        <v>1986</v>
      </c>
      <c r="K8323">
        <v>113000</v>
      </c>
      <c r="L8323">
        <v>33</v>
      </c>
      <c r="M8323" t="s">
        <v>200</v>
      </c>
      <c r="N8323" t="s">
        <v>467</v>
      </c>
      <c r="O8323" t="s">
        <v>202</v>
      </c>
      <c r="P8323" t="s">
        <v>365</v>
      </c>
    </row>
    <row r="8324" spans="1:16" x14ac:dyDescent="0.25">
      <c r="A8324">
        <v>10845</v>
      </c>
      <c r="B8324" t="s">
        <v>360</v>
      </c>
      <c r="E8324" t="s">
        <v>8676</v>
      </c>
      <c r="F8324" t="s">
        <v>347</v>
      </c>
      <c r="G8324" t="s">
        <v>264</v>
      </c>
      <c r="H8324" t="s">
        <v>198</v>
      </c>
      <c r="I8324" t="s">
        <v>265</v>
      </c>
      <c r="J8324">
        <v>1967</v>
      </c>
      <c r="K8324">
        <v>102000</v>
      </c>
      <c r="L8324">
        <v>33</v>
      </c>
      <c r="M8324" t="s">
        <v>200</v>
      </c>
      <c r="N8324" t="s">
        <v>364</v>
      </c>
      <c r="O8324" t="s">
        <v>202</v>
      </c>
      <c r="P8324" t="s">
        <v>365</v>
      </c>
    </row>
    <row r="8325" spans="1:16" x14ac:dyDescent="0.25">
      <c r="A8325">
        <v>10846</v>
      </c>
      <c r="B8325" t="s">
        <v>360</v>
      </c>
      <c r="E8325" t="s">
        <v>8677</v>
      </c>
      <c r="F8325" t="s">
        <v>347</v>
      </c>
      <c r="G8325" t="s">
        <v>264</v>
      </c>
      <c r="H8325" t="s">
        <v>198</v>
      </c>
      <c r="I8325" t="s">
        <v>265</v>
      </c>
      <c r="J8325">
        <v>1963</v>
      </c>
      <c r="K8325">
        <v>180000</v>
      </c>
      <c r="L8325">
        <v>33</v>
      </c>
      <c r="M8325" t="s">
        <v>200</v>
      </c>
      <c r="N8325" t="s">
        <v>364</v>
      </c>
      <c r="O8325" t="s">
        <v>202</v>
      </c>
      <c r="P8325" t="s">
        <v>365</v>
      </c>
    </row>
    <row r="8326" spans="1:16" x14ac:dyDescent="0.25">
      <c r="A8326">
        <v>10847</v>
      </c>
      <c r="B8326" t="s">
        <v>360</v>
      </c>
      <c r="E8326" t="s">
        <v>8678</v>
      </c>
      <c r="F8326" t="s">
        <v>347</v>
      </c>
      <c r="G8326" t="s">
        <v>264</v>
      </c>
      <c r="H8326" t="s">
        <v>198</v>
      </c>
      <c r="I8326" t="s">
        <v>265</v>
      </c>
      <c r="J8326">
        <v>1934</v>
      </c>
      <c r="K8326">
        <v>277000</v>
      </c>
      <c r="L8326">
        <v>33</v>
      </c>
      <c r="M8326" t="s">
        <v>200</v>
      </c>
      <c r="N8326" t="s">
        <v>364</v>
      </c>
      <c r="O8326" t="s">
        <v>202</v>
      </c>
      <c r="P8326" t="s">
        <v>365</v>
      </c>
    </row>
    <row r="8327" spans="1:16" x14ac:dyDescent="0.25">
      <c r="A8327">
        <v>10848</v>
      </c>
      <c r="B8327" t="s">
        <v>360</v>
      </c>
      <c r="E8327" t="s">
        <v>8679</v>
      </c>
      <c r="F8327" t="s">
        <v>347</v>
      </c>
      <c r="G8327" t="s">
        <v>264</v>
      </c>
      <c r="H8327" t="s">
        <v>198</v>
      </c>
      <c r="I8327" t="s">
        <v>265</v>
      </c>
      <c r="J8327">
        <v>1959</v>
      </c>
      <c r="K8327">
        <v>352000</v>
      </c>
      <c r="L8327">
        <v>33</v>
      </c>
      <c r="M8327" t="s">
        <v>200</v>
      </c>
      <c r="N8327" t="s">
        <v>364</v>
      </c>
      <c r="O8327" t="s">
        <v>202</v>
      </c>
      <c r="P8327" t="s">
        <v>365</v>
      </c>
    </row>
    <row r="8328" spans="1:16" x14ac:dyDescent="0.25">
      <c r="A8328">
        <v>10849</v>
      </c>
      <c r="B8328" t="s">
        <v>360</v>
      </c>
      <c r="E8328" t="s">
        <v>8680</v>
      </c>
      <c r="F8328" t="s">
        <v>347</v>
      </c>
      <c r="G8328" t="s">
        <v>264</v>
      </c>
      <c r="H8328" t="s">
        <v>198</v>
      </c>
      <c r="I8328" t="s">
        <v>265</v>
      </c>
      <c r="J8328">
        <v>1973</v>
      </c>
      <c r="K8328">
        <v>70000</v>
      </c>
      <c r="L8328">
        <v>33</v>
      </c>
      <c r="M8328" t="s">
        <v>200</v>
      </c>
      <c r="N8328" t="s">
        <v>364</v>
      </c>
      <c r="O8328" t="s">
        <v>202</v>
      </c>
      <c r="P8328" t="s">
        <v>365</v>
      </c>
    </row>
    <row r="8329" spans="1:16" x14ac:dyDescent="0.25">
      <c r="A8329">
        <v>10850</v>
      </c>
      <c r="B8329" t="s">
        <v>360</v>
      </c>
      <c r="E8329" t="s">
        <v>8681</v>
      </c>
      <c r="F8329" t="s">
        <v>347</v>
      </c>
      <c r="G8329" t="s">
        <v>264</v>
      </c>
      <c r="H8329" t="s">
        <v>198</v>
      </c>
      <c r="I8329" t="s">
        <v>265</v>
      </c>
      <c r="J8329">
        <v>1967</v>
      </c>
      <c r="K8329">
        <v>329000</v>
      </c>
      <c r="L8329">
        <v>33</v>
      </c>
      <c r="M8329" t="s">
        <v>200</v>
      </c>
      <c r="N8329" t="s">
        <v>364</v>
      </c>
      <c r="O8329" t="s">
        <v>202</v>
      </c>
      <c r="P8329" t="s">
        <v>365</v>
      </c>
    </row>
    <row r="8330" spans="1:16" x14ac:dyDescent="0.25">
      <c r="A8330">
        <v>10851</v>
      </c>
      <c r="B8330" t="s">
        <v>360</v>
      </c>
      <c r="E8330" t="s">
        <v>8682</v>
      </c>
      <c r="F8330" t="s">
        <v>347</v>
      </c>
      <c r="G8330" t="s">
        <v>264</v>
      </c>
      <c r="H8330" t="s">
        <v>198</v>
      </c>
      <c r="I8330" t="s">
        <v>265</v>
      </c>
      <c r="J8330">
        <v>1901</v>
      </c>
      <c r="K8330">
        <v>10</v>
      </c>
      <c r="L8330">
        <v>33</v>
      </c>
      <c r="M8330" t="s">
        <v>200</v>
      </c>
      <c r="N8330" t="s">
        <v>436</v>
      </c>
      <c r="O8330" t="s">
        <v>202</v>
      </c>
      <c r="P8330" t="s">
        <v>8683</v>
      </c>
    </row>
    <row r="8331" spans="1:16" x14ac:dyDescent="0.25">
      <c r="A8331">
        <v>10852</v>
      </c>
      <c r="B8331" t="s">
        <v>360</v>
      </c>
      <c r="E8331" t="s">
        <v>8682</v>
      </c>
      <c r="F8331" t="s">
        <v>347</v>
      </c>
      <c r="G8331" t="s">
        <v>264</v>
      </c>
      <c r="H8331" t="s">
        <v>198</v>
      </c>
      <c r="I8331" t="s">
        <v>265</v>
      </c>
      <c r="J8331">
        <v>1901</v>
      </c>
      <c r="K8331">
        <v>11</v>
      </c>
      <c r="L8331">
        <v>33</v>
      </c>
      <c r="M8331" t="s">
        <v>200</v>
      </c>
      <c r="N8331" t="s">
        <v>436</v>
      </c>
      <c r="O8331" t="s">
        <v>202</v>
      </c>
      <c r="P8331" t="s">
        <v>8683</v>
      </c>
    </row>
    <row r="8332" spans="1:16" x14ac:dyDescent="0.25">
      <c r="A8332">
        <v>10853</v>
      </c>
      <c r="B8332" t="s">
        <v>360</v>
      </c>
      <c r="E8332" t="s">
        <v>8684</v>
      </c>
      <c r="F8332" t="s">
        <v>347</v>
      </c>
      <c r="G8332" t="s">
        <v>264</v>
      </c>
      <c r="H8332" t="s">
        <v>198</v>
      </c>
      <c r="I8332" t="s">
        <v>265</v>
      </c>
      <c r="J8332">
        <v>1965</v>
      </c>
      <c r="K8332">
        <v>172000</v>
      </c>
      <c r="L8332">
        <v>33</v>
      </c>
      <c r="M8332" t="s">
        <v>200</v>
      </c>
      <c r="N8332" t="s">
        <v>364</v>
      </c>
      <c r="O8332" t="s">
        <v>202</v>
      </c>
      <c r="P8332" t="s">
        <v>365</v>
      </c>
    </row>
    <row r="8333" spans="1:16" x14ac:dyDescent="0.25">
      <c r="A8333">
        <v>10854</v>
      </c>
      <c r="B8333" t="s">
        <v>360</v>
      </c>
      <c r="E8333" t="s">
        <v>8685</v>
      </c>
      <c r="F8333" t="s">
        <v>347</v>
      </c>
      <c r="G8333" t="s">
        <v>264</v>
      </c>
      <c r="H8333" t="s">
        <v>198</v>
      </c>
      <c r="I8333" t="s">
        <v>265</v>
      </c>
      <c r="J8333">
        <v>1982</v>
      </c>
      <c r="K8333">
        <v>18000</v>
      </c>
      <c r="L8333">
        <v>33</v>
      </c>
      <c r="M8333" t="s">
        <v>200</v>
      </c>
      <c r="N8333" t="s">
        <v>364</v>
      </c>
      <c r="O8333" t="s">
        <v>202</v>
      </c>
      <c r="P8333" t="s">
        <v>365</v>
      </c>
    </row>
    <row r="8334" spans="1:16" x14ac:dyDescent="0.25">
      <c r="A8334">
        <v>10855</v>
      </c>
      <c r="B8334" t="s">
        <v>360</v>
      </c>
      <c r="E8334" t="s">
        <v>8686</v>
      </c>
      <c r="F8334" t="s">
        <v>347</v>
      </c>
      <c r="G8334" t="s">
        <v>264</v>
      </c>
      <c r="H8334" t="s">
        <v>198</v>
      </c>
      <c r="I8334" t="s">
        <v>265</v>
      </c>
      <c r="J8334">
        <v>1950</v>
      </c>
      <c r="K8334">
        <v>284000</v>
      </c>
      <c r="L8334">
        <v>33</v>
      </c>
      <c r="M8334" t="s">
        <v>200</v>
      </c>
      <c r="N8334" t="s">
        <v>364</v>
      </c>
      <c r="O8334" t="s">
        <v>202</v>
      </c>
      <c r="P8334" t="s">
        <v>365</v>
      </c>
    </row>
    <row r="8335" spans="1:16" x14ac:dyDescent="0.25">
      <c r="A8335">
        <v>10856</v>
      </c>
      <c r="B8335" t="s">
        <v>360</v>
      </c>
      <c r="E8335" t="s">
        <v>8687</v>
      </c>
      <c r="F8335" t="s">
        <v>347</v>
      </c>
      <c r="G8335" t="s">
        <v>264</v>
      </c>
      <c r="H8335" t="s">
        <v>198</v>
      </c>
      <c r="I8335" t="s">
        <v>265</v>
      </c>
      <c r="J8335">
        <v>1979</v>
      </c>
      <c r="K8335">
        <v>243000</v>
      </c>
      <c r="L8335">
        <v>33</v>
      </c>
      <c r="M8335" t="s">
        <v>200</v>
      </c>
      <c r="N8335" t="s">
        <v>364</v>
      </c>
      <c r="O8335" t="s">
        <v>202</v>
      </c>
      <c r="P8335" t="s">
        <v>365</v>
      </c>
    </row>
    <row r="8336" spans="1:16" x14ac:dyDescent="0.25">
      <c r="A8336">
        <v>10857</v>
      </c>
      <c r="B8336" t="s">
        <v>360</v>
      </c>
      <c r="E8336" t="s">
        <v>8688</v>
      </c>
      <c r="F8336" t="s">
        <v>347</v>
      </c>
      <c r="G8336" t="s">
        <v>264</v>
      </c>
      <c r="H8336" t="s">
        <v>198</v>
      </c>
      <c r="I8336" t="s">
        <v>265</v>
      </c>
      <c r="J8336">
        <v>1977</v>
      </c>
      <c r="K8336">
        <v>161000</v>
      </c>
      <c r="L8336">
        <v>33</v>
      </c>
      <c r="M8336" t="s">
        <v>200</v>
      </c>
      <c r="N8336" t="s">
        <v>364</v>
      </c>
      <c r="O8336" t="s">
        <v>202</v>
      </c>
      <c r="P8336" t="s">
        <v>365</v>
      </c>
    </row>
    <row r="8337" spans="1:16" x14ac:dyDescent="0.25">
      <c r="A8337">
        <v>10858</v>
      </c>
      <c r="B8337" t="s">
        <v>360</v>
      </c>
      <c r="E8337" t="s">
        <v>8689</v>
      </c>
      <c r="F8337" t="s">
        <v>347</v>
      </c>
      <c r="G8337" t="s">
        <v>264</v>
      </c>
      <c r="H8337" t="s">
        <v>198</v>
      </c>
      <c r="I8337" t="s">
        <v>265</v>
      </c>
      <c r="J8337">
        <v>1969</v>
      </c>
      <c r="K8337">
        <v>148000</v>
      </c>
      <c r="L8337">
        <v>33</v>
      </c>
      <c r="M8337" t="s">
        <v>200</v>
      </c>
      <c r="N8337" t="s">
        <v>364</v>
      </c>
      <c r="O8337" t="s">
        <v>202</v>
      </c>
      <c r="P8337" t="s">
        <v>365</v>
      </c>
    </row>
    <row r="8338" spans="1:16" x14ac:dyDescent="0.25">
      <c r="A8338">
        <v>10859</v>
      </c>
      <c r="B8338" t="s">
        <v>360</v>
      </c>
      <c r="E8338" t="s">
        <v>8690</v>
      </c>
      <c r="F8338" t="s">
        <v>347</v>
      </c>
      <c r="G8338" t="s">
        <v>264</v>
      </c>
      <c r="H8338" t="s">
        <v>198</v>
      </c>
      <c r="I8338" t="s">
        <v>265</v>
      </c>
      <c r="J8338">
        <v>1967</v>
      </c>
      <c r="K8338">
        <v>28000</v>
      </c>
      <c r="L8338">
        <v>33</v>
      </c>
      <c r="M8338" t="s">
        <v>200</v>
      </c>
      <c r="N8338" t="s">
        <v>364</v>
      </c>
      <c r="O8338" t="s">
        <v>202</v>
      </c>
      <c r="P8338" t="s">
        <v>365</v>
      </c>
    </row>
    <row r="8339" spans="1:16" x14ac:dyDescent="0.25">
      <c r="A8339">
        <v>10860</v>
      </c>
      <c r="B8339" t="s">
        <v>360</v>
      </c>
      <c r="E8339" t="s">
        <v>8691</v>
      </c>
      <c r="F8339" t="s">
        <v>347</v>
      </c>
      <c r="G8339" t="s">
        <v>264</v>
      </c>
      <c r="H8339" t="s">
        <v>198</v>
      </c>
      <c r="I8339" t="s">
        <v>265</v>
      </c>
      <c r="J8339">
        <v>1979</v>
      </c>
      <c r="K8339">
        <v>386000</v>
      </c>
      <c r="L8339">
        <v>33</v>
      </c>
      <c r="M8339" t="s">
        <v>200</v>
      </c>
      <c r="N8339" t="s">
        <v>364</v>
      </c>
      <c r="O8339" t="s">
        <v>202</v>
      </c>
      <c r="P8339" t="s">
        <v>365</v>
      </c>
    </row>
    <row r="8340" spans="1:16" x14ac:dyDescent="0.25">
      <c r="A8340">
        <v>10861</v>
      </c>
      <c r="B8340" t="s">
        <v>360</v>
      </c>
      <c r="E8340" t="s">
        <v>8692</v>
      </c>
      <c r="F8340" t="s">
        <v>347</v>
      </c>
      <c r="G8340" t="s">
        <v>264</v>
      </c>
      <c r="H8340" t="s">
        <v>198</v>
      </c>
      <c r="I8340" t="s">
        <v>265</v>
      </c>
      <c r="J8340">
        <v>1962</v>
      </c>
      <c r="K8340">
        <v>114000</v>
      </c>
      <c r="L8340">
        <v>33</v>
      </c>
      <c r="M8340" t="s">
        <v>200</v>
      </c>
      <c r="N8340" t="s">
        <v>364</v>
      </c>
      <c r="O8340" t="s">
        <v>202</v>
      </c>
      <c r="P8340" t="s">
        <v>365</v>
      </c>
    </row>
    <row r="8341" spans="1:16" x14ac:dyDescent="0.25">
      <c r="A8341">
        <v>10862</v>
      </c>
      <c r="B8341" t="s">
        <v>360</v>
      </c>
      <c r="E8341" t="s">
        <v>8693</v>
      </c>
      <c r="F8341" t="s">
        <v>347</v>
      </c>
      <c r="G8341" t="s">
        <v>264</v>
      </c>
      <c r="H8341" t="s">
        <v>198</v>
      </c>
      <c r="I8341" t="s">
        <v>265</v>
      </c>
      <c r="J8341">
        <v>1982</v>
      </c>
      <c r="K8341">
        <v>21000</v>
      </c>
      <c r="L8341">
        <v>33</v>
      </c>
      <c r="M8341" t="s">
        <v>200</v>
      </c>
      <c r="N8341" t="s">
        <v>364</v>
      </c>
      <c r="O8341" t="s">
        <v>202</v>
      </c>
      <c r="P8341" t="s">
        <v>365</v>
      </c>
    </row>
    <row r="8342" spans="1:16" x14ac:dyDescent="0.25">
      <c r="A8342">
        <v>10863</v>
      </c>
      <c r="B8342" t="s">
        <v>360</v>
      </c>
      <c r="E8342" t="s">
        <v>8694</v>
      </c>
      <c r="F8342" t="s">
        <v>347</v>
      </c>
      <c r="G8342" t="s">
        <v>264</v>
      </c>
      <c r="H8342" t="s">
        <v>198</v>
      </c>
      <c r="I8342" t="s">
        <v>265</v>
      </c>
      <c r="J8342">
        <v>1968</v>
      </c>
      <c r="K8342">
        <v>241000</v>
      </c>
      <c r="L8342">
        <v>33</v>
      </c>
      <c r="M8342" t="s">
        <v>200</v>
      </c>
      <c r="N8342" t="s">
        <v>364</v>
      </c>
      <c r="O8342" t="s">
        <v>202</v>
      </c>
      <c r="P8342" t="s">
        <v>365</v>
      </c>
    </row>
    <row r="8343" spans="1:16" x14ac:dyDescent="0.25">
      <c r="A8343">
        <v>10864</v>
      </c>
      <c r="B8343" t="s">
        <v>360</v>
      </c>
      <c r="E8343" t="s">
        <v>8695</v>
      </c>
      <c r="F8343" t="s">
        <v>347</v>
      </c>
      <c r="G8343" t="s">
        <v>264</v>
      </c>
      <c r="H8343" t="s">
        <v>198</v>
      </c>
      <c r="I8343" t="s">
        <v>265</v>
      </c>
      <c r="J8343">
        <v>1968</v>
      </c>
      <c r="K8343">
        <v>301000</v>
      </c>
      <c r="L8343">
        <v>33</v>
      </c>
      <c r="M8343" t="s">
        <v>200</v>
      </c>
      <c r="N8343" t="s">
        <v>364</v>
      </c>
      <c r="O8343" t="s">
        <v>202</v>
      </c>
      <c r="P8343" t="s">
        <v>365</v>
      </c>
    </row>
    <row r="8344" spans="1:16" x14ac:dyDescent="0.25">
      <c r="A8344">
        <v>10865</v>
      </c>
      <c r="B8344" t="s">
        <v>360</v>
      </c>
      <c r="E8344" t="s">
        <v>8696</v>
      </c>
      <c r="F8344" t="s">
        <v>347</v>
      </c>
      <c r="G8344" t="s">
        <v>264</v>
      </c>
      <c r="H8344" t="s">
        <v>198</v>
      </c>
      <c r="I8344" t="s">
        <v>265</v>
      </c>
      <c r="J8344">
        <v>1966</v>
      </c>
      <c r="K8344">
        <v>194000</v>
      </c>
      <c r="L8344">
        <v>33</v>
      </c>
      <c r="M8344" t="s">
        <v>200</v>
      </c>
      <c r="N8344" t="s">
        <v>364</v>
      </c>
      <c r="O8344" t="s">
        <v>202</v>
      </c>
      <c r="P8344" t="s">
        <v>365</v>
      </c>
    </row>
    <row r="8345" spans="1:16" x14ac:dyDescent="0.25">
      <c r="A8345">
        <v>10866</v>
      </c>
      <c r="B8345" t="s">
        <v>360</v>
      </c>
      <c r="E8345" t="s">
        <v>8697</v>
      </c>
      <c r="F8345" t="s">
        <v>347</v>
      </c>
      <c r="G8345" t="s">
        <v>264</v>
      </c>
      <c r="H8345" t="s">
        <v>198</v>
      </c>
      <c r="I8345" t="s">
        <v>265</v>
      </c>
      <c r="J8345">
        <v>1978</v>
      </c>
      <c r="K8345">
        <v>216000</v>
      </c>
      <c r="L8345">
        <v>33</v>
      </c>
      <c r="M8345" t="s">
        <v>200</v>
      </c>
      <c r="N8345" t="s">
        <v>364</v>
      </c>
      <c r="O8345" t="s">
        <v>202</v>
      </c>
      <c r="P8345" t="s">
        <v>365</v>
      </c>
    </row>
    <row r="8346" spans="1:16" x14ac:dyDescent="0.25">
      <c r="A8346">
        <v>10867</v>
      </c>
      <c r="B8346" t="s">
        <v>360</v>
      </c>
      <c r="E8346" t="s">
        <v>8698</v>
      </c>
      <c r="F8346" t="s">
        <v>347</v>
      </c>
      <c r="G8346" t="s">
        <v>264</v>
      </c>
      <c r="H8346" t="s">
        <v>198</v>
      </c>
      <c r="I8346" t="s">
        <v>265</v>
      </c>
      <c r="J8346">
        <v>1972</v>
      </c>
      <c r="K8346">
        <v>40000</v>
      </c>
      <c r="L8346">
        <v>33</v>
      </c>
      <c r="M8346" t="s">
        <v>200</v>
      </c>
      <c r="N8346" t="s">
        <v>364</v>
      </c>
      <c r="O8346" t="s">
        <v>202</v>
      </c>
      <c r="P8346" t="s">
        <v>365</v>
      </c>
    </row>
    <row r="8347" spans="1:16" x14ac:dyDescent="0.25">
      <c r="A8347">
        <v>10868</v>
      </c>
      <c r="B8347" t="s">
        <v>360</v>
      </c>
      <c r="E8347" t="s">
        <v>8699</v>
      </c>
      <c r="F8347" t="s">
        <v>347</v>
      </c>
      <c r="G8347" t="s">
        <v>8311</v>
      </c>
      <c r="H8347" t="s">
        <v>198</v>
      </c>
      <c r="I8347" t="s">
        <v>8312</v>
      </c>
      <c r="J8347">
        <v>1988</v>
      </c>
      <c r="K8347">
        <v>45374</v>
      </c>
      <c r="L8347">
        <v>7</v>
      </c>
      <c r="M8347" t="s">
        <v>200</v>
      </c>
      <c r="N8347" t="s">
        <v>364</v>
      </c>
      <c r="O8347" t="s">
        <v>202</v>
      </c>
      <c r="P8347" t="s">
        <v>365</v>
      </c>
    </row>
    <row r="8348" spans="1:16" x14ac:dyDescent="0.25">
      <c r="A8348">
        <v>10869</v>
      </c>
      <c r="B8348" t="s">
        <v>360</v>
      </c>
      <c r="E8348" t="s">
        <v>8700</v>
      </c>
      <c r="F8348" t="s">
        <v>347</v>
      </c>
      <c r="G8348" t="s">
        <v>264</v>
      </c>
      <c r="H8348" t="s">
        <v>198</v>
      </c>
      <c r="I8348" t="s">
        <v>265</v>
      </c>
      <c r="J8348">
        <v>1993</v>
      </c>
      <c r="K8348">
        <v>1133000</v>
      </c>
      <c r="L8348">
        <v>33</v>
      </c>
      <c r="M8348" t="s">
        <v>200</v>
      </c>
      <c r="N8348" t="s">
        <v>364</v>
      </c>
      <c r="O8348" t="s">
        <v>202</v>
      </c>
      <c r="P8348" t="s">
        <v>365</v>
      </c>
    </row>
    <row r="8349" spans="1:16" x14ac:dyDescent="0.25">
      <c r="A8349">
        <v>10870</v>
      </c>
      <c r="B8349" t="s">
        <v>360</v>
      </c>
      <c r="E8349" t="s">
        <v>8701</v>
      </c>
      <c r="F8349" t="s">
        <v>347</v>
      </c>
      <c r="G8349" t="s">
        <v>264</v>
      </c>
      <c r="H8349" t="s">
        <v>198</v>
      </c>
      <c r="I8349" t="s">
        <v>265</v>
      </c>
      <c r="J8349">
        <v>1963</v>
      </c>
      <c r="K8349">
        <v>284000</v>
      </c>
      <c r="L8349">
        <v>33</v>
      </c>
      <c r="M8349" t="s">
        <v>200</v>
      </c>
      <c r="N8349" t="s">
        <v>364</v>
      </c>
      <c r="O8349" t="s">
        <v>202</v>
      </c>
      <c r="P8349" t="s">
        <v>365</v>
      </c>
    </row>
    <row r="8350" spans="1:16" x14ac:dyDescent="0.25">
      <c r="A8350">
        <v>10871</v>
      </c>
      <c r="B8350" t="s">
        <v>360</v>
      </c>
      <c r="E8350" t="s">
        <v>8702</v>
      </c>
      <c r="F8350" t="s">
        <v>347</v>
      </c>
      <c r="G8350" t="s">
        <v>264</v>
      </c>
      <c r="H8350" t="s">
        <v>198</v>
      </c>
      <c r="I8350" t="s">
        <v>265</v>
      </c>
      <c r="J8350">
        <v>1901</v>
      </c>
      <c r="K8350">
        <v>64000</v>
      </c>
      <c r="L8350">
        <v>33</v>
      </c>
      <c r="M8350" t="s">
        <v>200</v>
      </c>
      <c r="N8350" t="s">
        <v>436</v>
      </c>
      <c r="O8350" t="s">
        <v>202</v>
      </c>
      <c r="P8350" t="s">
        <v>8703</v>
      </c>
    </row>
    <row r="8351" spans="1:16" x14ac:dyDescent="0.25">
      <c r="A8351">
        <v>10872</v>
      </c>
      <c r="B8351" t="s">
        <v>360</v>
      </c>
      <c r="E8351" t="s">
        <v>8704</v>
      </c>
      <c r="F8351" t="s">
        <v>347</v>
      </c>
      <c r="G8351" t="s">
        <v>264</v>
      </c>
      <c r="H8351" t="s">
        <v>198</v>
      </c>
      <c r="I8351" t="s">
        <v>265</v>
      </c>
      <c r="J8351">
        <v>1981</v>
      </c>
      <c r="K8351">
        <v>16000</v>
      </c>
      <c r="L8351">
        <v>33</v>
      </c>
      <c r="M8351" t="s">
        <v>200</v>
      </c>
      <c r="N8351" t="s">
        <v>364</v>
      </c>
      <c r="O8351" t="s">
        <v>202</v>
      </c>
      <c r="P8351" t="s">
        <v>365</v>
      </c>
    </row>
    <row r="8352" spans="1:16" x14ac:dyDescent="0.25">
      <c r="A8352">
        <v>10873</v>
      </c>
      <c r="B8352" t="s">
        <v>360</v>
      </c>
      <c r="E8352" t="s">
        <v>8705</v>
      </c>
      <c r="F8352" t="s">
        <v>347</v>
      </c>
      <c r="G8352" t="s">
        <v>264</v>
      </c>
      <c r="H8352" t="s">
        <v>198</v>
      </c>
      <c r="I8352" t="s">
        <v>265</v>
      </c>
      <c r="J8352">
        <v>1965</v>
      </c>
      <c r="K8352">
        <v>87000</v>
      </c>
      <c r="L8352">
        <v>33</v>
      </c>
      <c r="M8352" t="s">
        <v>200</v>
      </c>
      <c r="N8352" t="s">
        <v>364</v>
      </c>
      <c r="O8352" t="s">
        <v>202</v>
      </c>
      <c r="P8352" t="s">
        <v>365</v>
      </c>
    </row>
    <row r="8353" spans="1:16" x14ac:dyDescent="0.25">
      <c r="A8353">
        <v>10874</v>
      </c>
      <c r="B8353" t="s">
        <v>360</v>
      </c>
      <c r="E8353" t="s">
        <v>8706</v>
      </c>
      <c r="F8353" t="s">
        <v>347</v>
      </c>
      <c r="G8353" t="s">
        <v>264</v>
      </c>
      <c r="H8353" t="s">
        <v>198</v>
      </c>
      <c r="I8353" t="s">
        <v>265</v>
      </c>
      <c r="J8353">
        <v>1967</v>
      </c>
      <c r="K8353">
        <v>860000</v>
      </c>
      <c r="L8353">
        <v>33</v>
      </c>
      <c r="M8353" t="s">
        <v>200</v>
      </c>
      <c r="N8353" t="s">
        <v>364</v>
      </c>
      <c r="O8353" t="s">
        <v>202</v>
      </c>
      <c r="P8353" t="s">
        <v>365</v>
      </c>
    </row>
    <row r="8354" spans="1:16" x14ac:dyDescent="0.25">
      <c r="A8354">
        <v>10875</v>
      </c>
      <c r="B8354" t="s">
        <v>360</v>
      </c>
      <c r="E8354" t="s">
        <v>8707</v>
      </c>
      <c r="F8354" t="s">
        <v>347</v>
      </c>
      <c r="G8354" t="s">
        <v>264</v>
      </c>
      <c r="H8354" t="s">
        <v>198</v>
      </c>
      <c r="I8354" t="s">
        <v>265</v>
      </c>
      <c r="J8354">
        <v>1968</v>
      </c>
      <c r="K8354">
        <v>291000</v>
      </c>
      <c r="L8354">
        <v>33</v>
      </c>
      <c r="M8354" t="s">
        <v>200</v>
      </c>
      <c r="N8354" t="s">
        <v>364</v>
      </c>
      <c r="O8354" t="s">
        <v>202</v>
      </c>
      <c r="P8354" t="s">
        <v>365</v>
      </c>
    </row>
    <row r="8355" spans="1:16" x14ac:dyDescent="0.25">
      <c r="A8355">
        <v>10876</v>
      </c>
      <c r="B8355" t="s">
        <v>360</v>
      </c>
      <c r="E8355" t="s">
        <v>8708</v>
      </c>
      <c r="F8355" t="s">
        <v>347</v>
      </c>
      <c r="G8355" t="s">
        <v>264</v>
      </c>
      <c r="H8355" t="s">
        <v>198</v>
      </c>
      <c r="I8355" t="s">
        <v>265</v>
      </c>
      <c r="J8355">
        <v>1982</v>
      </c>
      <c r="K8355">
        <v>58000</v>
      </c>
      <c r="L8355">
        <v>33</v>
      </c>
      <c r="M8355" t="s">
        <v>200</v>
      </c>
      <c r="N8355" t="s">
        <v>364</v>
      </c>
      <c r="O8355" t="s">
        <v>202</v>
      </c>
      <c r="P8355" t="s">
        <v>365</v>
      </c>
    </row>
    <row r="8356" spans="1:16" x14ac:dyDescent="0.25">
      <c r="A8356">
        <v>10877</v>
      </c>
      <c r="B8356" t="s">
        <v>360</v>
      </c>
      <c r="E8356" t="s">
        <v>8709</v>
      </c>
      <c r="F8356" t="s">
        <v>347</v>
      </c>
      <c r="G8356" t="s">
        <v>264</v>
      </c>
      <c r="H8356" t="s">
        <v>198</v>
      </c>
      <c r="I8356" t="s">
        <v>265</v>
      </c>
      <c r="J8356">
        <v>1969</v>
      </c>
      <c r="K8356">
        <v>30000</v>
      </c>
      <c r="L8356">
        <v>33</v>
      </c>
      <c r="M8356" t="s">
        <v>200</v>
      </c>
      <c r="N8356" t="s">
        <v>364</v>
      </c>
      <c r="O8356" t="s">
        <v>202</v>
      </c>
      <c r="P8356" t="s">
        <v>365</v>
      </c>
    </row>
    <row r="8357" spans="1:16" x14ac:dyDescent="0.25">
      <c r="A8357">
        <v>10878</v>
      </c>
      <c r="B8357" t="s">
        <v>360</v>
      </c>
      <c r="E8357" t="s">
        <v>8710</v>
      </c>
      <c r="F8357" t="s">
        <v>347</v>
      </c>
      <c r="G8357" t="s">
        <v>264</v>
      </c>
      <c r="H8357" t="s">
        <v>198</v>
      </c>
      <c r="I8357" t="s">
        <v>265</v>
      </c>
      <c r="J8357">
        <v>1991</v>
      </c>
      <c r="K8357">
        <v>124600</v>
      </c>
      <c r="L8357">
        <v>33</v>
      </c>
      <c r="M8357" t="s">
        <v>200</v>
      </c>
      <c r="N8357" t="s">
        <v>364</v>
      </c>
      <c r="O8357" t="s">
        <v>202</v>
      </c>
      <c r="P8357" t="s">
        <v>365</v>
      </c>
    </row>
    <row r="8358" spans="1:16" x14ac:dyDescent="0.25">
      <c r="A8358">
        <v>10879</v>
      </c>
      <c r="B8358" t="s">
        <v>360</v>
      </c>
      <c r="E8358" t="s">
        <v>8711</v>
      </c>
      <c r="F8358" t="s">
        <v>347</v>
      </c>
      <c r="G8358" t="s">
        <v>264</v>
      </c>
      <c r="H8358" t="s">
        <v>198</v>
      </c>
      <c r="I8358" t="s">
        <v>265</v>
      </c>
      <c r="J8358">
        <v>1962</v>
      </c>
      <c r="K8358">
        <v>617000</v>
      </c>
      <c r="L8358">
        <v>33</v>
      </c>
      <c r="M8358" t="s">
        <v>200</v>
      </c>
      <c r="N8358" t="s">
        <v>364</v>
      </c>
      <c r="O8358" t="s">
        <v>202</v>
      </c>
      <c r="P8358" t="s">
        <v>365</v>
      </c>
    </row>
    <row r="8359" spans="1:16" x14ac:dyDescent="0.25">
      <c r="A8359">
        <v>10880</v>
      </c>
      <c r="B8359" t="s">
        <v>360</v>
      </c>
      <c r="E8359" t="s">
        <v>8712</v>
      </c>
      <c r="F8359" t="s">
        <v>347</v>
      </c>
      <c r="G8359" t="s">
        <v>264</v>
      </c>
      <c r="H8359" t="s">
        <v>198</v>
      </c>
      <c r="I8359" t="s">
        <v>265</v>
      </c>
      <c r="J8359">
        <v>1963</v>
      </c>
      <c r="K8359">
        <v>570000</v>
      </c>
      <c r="L8359">
        <v>33</v>
      </c>
      <c r="M8359" t="s">
        <v>200</v>
      </c>
      <c r="N8359" t="s">
        <v>364</v>
      </c>
      <c r="O8359" t="s">
        <v>202</v>
      </c>
      <c r="P8359" t="s">
        <v>365</v>
      </c>
    </row>
    <row r="8360" spans="1:16" x14ac:dyDescent="0.25">
      <c r="A8360">
        <v>10881</v>
      </c>
      <c r="B8360" t="s">
        <v>360</v>
      </c>
      <c r="E8360" t="s">
        <v>8713</v>
      </c>
      <c r="F8360" t="s">
        <v>347</v>
      </c>
      <c r="G8360" t="s">
        <v>264</v>
      </c>
      <c r="H8360" t="s">
        <v>198</v>
      </c>
      <c r="I8360" t="s">
        <v>265</v>
      </c>
      <c r="J8360">
        <v>1968</v>
      </c>
      <c r="K8360">
        <v>735000</v>
      </c>
      <c r="L8360">
        <v>33</v>
      </c>
      <c r="M8360" t="s">
        <v>200</v>
      </c>
      <c r="N8360" t="s">
        <v>364</v>
      </c>
      <c r="O8360" t="s">
        <v>202</v>
      </c>
      <c r="P8360" t="s">
        <v>365</v>
      </c>
    </row>
    <row r="8361" spans="1:16" x14ac:dyDescent="0.25">
      <c r="A8361">
        <v>10882</v>
      </c>
      <c r="B8361" t="s">
        <v>360</v>
      </c>
      <c r="E8361" t="s">
        <v>8714</v>
      </c>
      <c r="F8361" t="s">
        <v>347</v>
      </c>
      <c r="G8361" t="s">
        <v>264</v>
      </c>
      <c r="H8361" t="s">
        <v>198</v>
      </c>
      <c r="I8361" t="s">
        <v>265</v>
      </c>
      <c r="J8361">
        <v>1981</v>
      </c>
      <c r="K8361">
        <v>794000</v>
      </c>
      <c r="L8361">
        <v>33</v>
      </c>
      <c r="M8361" t="s">
        <v>200</v>
      </c>
      <c r="N8361" t="s">
        <v>364</v>
      </c>
      <c r="O8361" t="s">
        <v>202</v>
      </c>
      <c r="P8361" t="s">
        <v>365</v>
      </c>
    </row>
    <row r="8362" spans="1:16" x14ac:dyDescent="0.25">
      <c r="A8362">
        <v>10883</v>
      </c>
      <c r="B8362" t="s">
        <v>360</v>
      </c>
      <c r="E8362" t="s">
        <v>8715</v>
      </c>
      <c r="F8362" t="s">
        <v>347</v>
      </c>
      <c r="G8362" t="s">
        <v>264</v>
      </c>
      <c r="H8362" t="s">
        <v>198</v>
      </c>
      <c r="I8362" t="s">
        <v>265</v>
      </c>
      <c r="J8362">
        <v>1977</v>
      </c>
      <c r="K8362">
        <v>1043000</v>
      </c>
      <c r="L8362">
        <v>33</v>
      </c>
      <c r="M8362" t="s">
        <v>200</v>
      </c>
      <c r="N8362" t="s">
        <v>364</v>
      </c>
      <c r="O8362" t="s">
        <v>202</v>
      </c>
      <c r="P8362" t="s">
        <v>365</v>
      </c>
    </row>
    <row r="8363" spans="1:16" x14ac:dyDescent="0.25">
      <c r="A8363">
        <v>10884</v>
      </c>
      <c r="B8363" t="s">
        <v>360</v>
      </c>
      <c r="E8363" t="s">
        <v>8716</v>
      </c>
      <c r="F8363" t="s">
        <v>347</v>
      </c>
      <c r="G8363" t="s">
        <v>264</v>
      </c>
      <c r="H8363" t="s">
        <v>198</v>
      </c>
      <c r="I8363" t="s">
        <v>265</v>
      </c>
      <c r="J8363">
        <v>1971</v>
      </c>
      <c r="K8363">
        <v>152000</v>
      </c>
      <c r="L8363">
        <v>33</v>
      </c>
      <c r="M8363" t="s">
        <v>200</v>
      </c>
      <c r="N8363" t="s">
        <v>364</v>
      </c>
      <c r="O8363" t="s">
        <v>202</v>
      </c>
      <c r="P8363" t="s">
        <v>365</v>
      </c>
    </row>
    <row r="8364" spans="1:16" x14ac:dyDescent="0.25">
      <c r="A8364">
        <v>10885</v>
      </c>
      <c r="B8364" t="s">
        <v>360</v>
      </c>
      <c r="E8364" t="s">
        <v>8717</v>
      </c>
      <c r="F8364" t="s">
        <v>347</v>
      </c>
      <c r="G8364" t="s">
        <v>8311</v>
      </c>
      <c r="H8364" t="s">
        <v>198</v>
      </c>
      <c r="I8364" t="s">
        <v>8312</v>
      </c>
      <c r="J8364">
        <v>1973</v>
      </c>
      <c r="K8364">
        <v>120000</v>
      </c>
      <c r="L8364">
        <v>7</v>
      </c>
      <c r="M8364" t="s">
        <v>200</v>
      </c>
      <c r="N8364" t="s">
        <v>668</v>
      </c>
      <c r="O8364" t="s">
        <v>202</v>
      </c>
      <c r="P8364" t="s">
        <v>365</v>
      </c>
    </row>
    <row r="8365" spans="1:16" x14ac:dyDescent="0.25">
      <c r="A8365">
        <v>10886</v>
      </c>
      <c r="B8365" t="s">
        <v>360</v>
      </c>
      <c r="E8365" t="s">
        <v>8718</v>
      </c>
      <c r="F8365" t="s">
        <v>347</v>
      </c>
      <c r="G8365" t="s">
        <v>264</v>
      </c>
      <c r="H8365" t="s">
        <v>198</v>
      </c>
      <c r="I8365" t="s">
        <v>265</v>
      </c>
      <c r="J8365">
        <v>1976</v>
      </c>
      <c r="K8365">
        <v>380000</v>
      </c>
      <c r="L8365">
        <v>33</v>
      </c>
      <c r="M8365" t="s">
        <v>200</v>
      </c>
      <c r="N8365" t="s">
        <v>364</v>
      </c>
      <c r="O8365" t="s">
        <v>202</v>
      </c>
      <c r="P8365" t="s">
        <v>365</v>
      </c>
    </row>
    <row r="8366" spans="1:16" x14ac:dyDescent="0.25">
      <c r="A8366">
        <v>10887</v>
      </c>
      <c r="B8366" t="s">
        <v>360</v>
      </c>
      <c r="E8366" t="s">
        <v>8719</v>
      </c>
      <c r="F8366" t="s">
        <v>347</v>
      </c>
      <c r="G8366" t="s">
        <v>264</v>
      </c>
      <c r="H8366" t="s">
        <v>198</v>
      </c>
      <c r="I8366" t="s">
        <v>265</v>
      </c>
      <c r="J8366">
        <v>1964</v>
      </c>
      <c r="K8366">
        <v>328000</v>
      </c>
      <c r="L8366">
        <v>33</v>
      </c>
      <c r="M8366" t="s">
        <v>200</v>
      </c>
      <c r="N8366" t="s">
        <v>364</v>
      </c>
      <c r="O8366" t="s">
        <v>202</v>
      </c>
      <c r="P8366" t="s">
        <v>365</v>
      </c>
    </row>
    <row r="8367" spans="1:16" x14ac:dyDescent="0.25">
      <c r="A8367">
        <v>10888</v>
      </c>
      <c r="B8367" t="s">
        <v>360</v>
      </c>
      <c r="E8367" t="s">
        <v>8720</v>
      </c>
      <c r="F8367" t="s">
        <v>347</v>
      </c>
      <c r="G8367" t="s">
        <v>264</v>
      </c>
      <c r="H8367" t="s">
        <v>198</v>
      </c>
      <c r="I8367" t="s">
        <v>265</v>
      </c>
      <c r="J8367">
        <v>1972</v>
      </c>
      <c r="K8367">
        <v>20000</v>
      </c>
      <c r="L8367">
        <v>33</v>
      </c>
      <c r="M8367" t="s">
        <v>200</v>
      </c>
      <c r="N8367" t="s">
        <v>364</v>
      </c>
      <c r="O8367" t="s">
        <v>202</v>
      </c>
      <c r="P8367" t="s">
        <v>365</v>
      </c>
    </row>
    <row r="8368" spans="1:16" x14ac:dyDescent="0.25">
      <c r="A8368">
        <v>10889</v>
      </c>
      <c r="B8368" t="s">
        <v>360</v>
      </c>
      <c r="E8368" t="s">
        <v>8721</v>
      </c>
      <c r="F8368" t="s">
        <v>347</v>
      </c>
      <c r="G8368" t="s">
        <v>264</v>
      </c>
      <c r="H8368" t="s">
        <v>198</v>
      </c>
      <c r="I8368" t="s">
        <v>265</v>
      </c>
      <c r="J8368">
        <v>1982</v>
      </c>
      <c r="K8368">
        <v>10000</v>
      </c>
      <c r="L8368">
        <v>33</v>
      </c>
      <c r="M8368" t="s">
        <v>200</v>
      </c>
      <c r="N8368" t="s">
        <v>364</v>
      </c>
      <c r="O8368" t="s">
        <v>202</v>
      </c>
      <c r="P8368" t="s">
        <v>365</v>
      </c>
    </row>
    <row r="8369" spans="1:16" x14ac:dyDescent="0.25">
      <c r="A8369">
        <v>10890</v>
      </c>
      <c r="B8369" t="s">
        <v>360</v>
      </c>
      <c r="E8369" t="s">
        <v>8722</v>
      </c>
      <c r="F8369" t="s">
        <v>347</v>
      </c>
      <c r="G8369" t="s">
        <v>264</v>
      </c>
      <c r="H8369" t="s">
        <v>198</v>
      </c>
      <c r="I8369" t="s">
        <v>265</v>
      </c>
      <c r="J8369">
        <v>1982</v>
      </c>
      <c r="K8369">
        <v>301000</v>
      </c>
      <c r="L8369">
        <v>33</v>
      </c>
      <c r="M8369" t="s">
        <v>200</v>
      </c>
      <c r="N8369" t="s">
        <v>364</v>
      </c>
      <c r="O8369" t="s">
        <v>202</v>
      </c>
      <c r="P8369" t="s">
        <v>365</v>
      </c>
    </row>
    <row r="8370" spans="1:16" x14ac:dyDescent="0.25">
      <c r="A8370">
        <v>10891</v>
      </c>
      <c r="B8370" t="s">
        <v>360</v>
      </c>
      <c r="E8370" t="s">
        <v>8723</v>
      </c>
      <c r="F8370" t="s">
        <v>347</v>
      </c>
      <c r="G8370" t="s">
        <v>264</v>
      </c>
      <c r="H8370" t="s">
        <v>198</v>
      </c>
      <c r="I8370" t="s">
        <v>265</v>
      </c>
      <c r="J8370">
        <v>1986</v>
      </c>
      <c r="K8370">
        <v>352000</v>
      </c>
      <c r="L8370">
        <v>33</v>
      </c>
      <c r="M8370" t="s">
        <v>200</v>
      </c>
      <c r="N8370" t="s">
        <v>364</v>
      </c>
      <c r="O8370" t="s">
        <v>202</v>
      </c>
      <c r="P8370" t="s">
        <v>365</v>
      </c>
    </row>
    <row r="8371" spans="1:16" x14ac:dyDescent="0.25">
      <c r="A8371">
        <v>10892</v>
      </c>
      <c r="B8371" t="s">
        <v>360</v>
      </c>
      <c r="E8371" t="s">
        <v>8724</v>
      </c>
      <c r="F8371" t="s">
        <v>347</v>
      </c>
      <c r="G8371" t="s">
        <v>264</v>
      </c>
      <c r="H8371" t="s">
        <v>198</v>
      </c>
      <c r="I8371" t="s">
        <v>265</v>
      </c>
      <c r="J8371">
        <v>1966</v>
      </c>
      <c r="K8371">
        <v>387000</v>
      </c>
      <c r="L8371">
        <v>33</v>
      </c>
      <c r="M8371" t="s">
        <v>200</v>
      </c>
      <c r="N8371" t="s">
        <v>364</v>
      </c>
      <c r="O8371" t="s">
        <v>202</v>
      </c>
      <c r="P8371" t="s">
        <v>365</v>
      </c>
    </row>
    <row r="8372" spans="1:16" x14ac:dyDescent="0.25">
      <c r="A8372">
        <v>10893</v>
      </c>
      <c r="B8372" t="s">
        <v>360</v>
      </c>
      <c r="E8372" t="s">
        <v>8725</v>
      </c>
      <c r="F8372" t="s">
        <v>347</v>
      </c>
      <c r="G8372" t="s">
        <v>8311</v>
      </c>
      <c r="H8372" t="s">
        <v>198</v>
      </c>
      <c r="I8372" t="s">
        <v>8312</v>
      </c>
      <c r="J8372">
        <v>1994</v>
      </c>
      <c r="K8372">
        <v>68482</v>
      </c>
      <c r="L8372">
        <v>7</v>
      </c>
      <c r="M8372" t="s">
        <v>200</v>
      </c>
      <c r="N8372" t="s">
        <v>376</v>
      </c>
      <c r="O8372" t="s">
        <v>202</v>
      </c>
      <c r="P8372" t="s">
        <v>365</v>
      </c>
    </row>
    <row r="8373" spans="1:16" x14ac:dyDescent="0.25">
      <c r="A8373">
        <v>10894</v>
      </c>
      <c r="B8373" t="s">
        <v>360</v>
      </c>
      <c r="E8373" t="s">
        <v>8726</v>
      </c>
      <c r="F8373" t="s">
        <v>347</v>
      </c>
      <c r="G8373" t="s">
        <v>8311</v>
      </c>
      <c r="H8373" t="s">
        <v>198</v>
      </c>
      <c r="I8373" t="s">
        <v>8312</v>
      </c>
      <c r="J8373">
        <v>1994</v>
      </c>
      <c r="K8373">
        <v>138336</v>
      </c>
      <c r="L8373">
        <v>7</v>
      </c>
      <c r="M8373" t="s">
        <v>200</v>
      </c>
      <c r="N8373" t="s">
        <v>376</v>
      </c>
      <c r="O8373" t="s">
        <v>202</v>
      </c>
      <c r="P8373" t="s">
        <v>365</v>
      </c>
    </row>
    <row r="8374" spans="1:16" x14ac:dyDescent="0.25">
      <c r="A8374">
        <v>10895</v>
      </c>
      <c r="B8374" t="s">
        <v>360</v>
      </c>
      <c r="E8374" t="s">
        <v>8727</v>
      </c>
      <c r="F8374" t="s">
        <v>347</v>
      </c>
      <c r="G8374" t="s">
        <v>8311</v>
      </c>
      <c r="H8374" t="s">
        <v>198</v>
      </c>
      <c r="I8374" t="s">
        <v>8312</v>
      </c>
      <c r="J8374">
        <v>1994</v>
      </c>
      <c r="K8374">
        <v>27686</v>
      </c>
      <c r="L8374">
        <v>7</v>
      </c>
      <c r="M8374" t="s">
        <v>200</v>
      </c>
      <c r="N8374" t="s">
        <v>364</v>
      </c>
      <c r="O8374" t="s">
        <v>202</v>
      </c>
      <c r="P8374" t="s">
        <v>365</v>
      </c>
    </row>
    <row r="8375" spans="1:16" x14ac:dyDescent="0.25">
      <c r="A8375">
        <v>10896</v>
      </c>
      <c r="B8375" t="s">
        <v>360</v>
      </c>
      <c r="E8375" t="s">
        <v>8728</v>
      </c>
      <c r="F8375" t="s">
        <v>347</v>
      </c>
      <c r="G8375" t="s">
        <v>264</v>
      </c>
      <c r="H8375" t="s">
        <v>198</v>
      </c>
      <c r="I8375" t="s">
        <v>265</v>
      </c>
      <c r="J8375">
        <v>1963</v>
      </c>
      <c r="K8375">
        <v>489000</v>
      </c>
      <c r="L8375">
        <v>33</v>
      </c>
      <c r="M8375" t="s">
        <v>200</v>
      </c>
      <c r="N8375" t="s">
        <v>364</v>
      </c>
      <c r="O8375" t="s">
        <v>202</v>
      </c>
      <c r="P8375" t="s">
        <v>365</v>
      </c>
    </row>
    <row r="8376" spans="1:16" x14ac:dyDescent="0.25">
      <c r="A8376">
        <v>10897</v>
      </c>
      <c r="B8376" t="s">
        <v>360</v>
      </c>
      <c r="E8376" t="s">
        <v>8729</v>
      </c>
      <c r="F8376" t="s">
        <v>347</v>
      </c>
      <c r="G8376" t="s">
        <v>8311</v>
      </c>
      <c r="H8376" t="s">
        <v>198</v>
      </c>
      <c r="I8376" t="s">
        <v>8312</v>
      </c>
      <c r="J8376">
        <v>1973</v>
      </c>
      <c r="K8376">
        <v>25000</v>
      </c>
      <c r="L8376">
        <v>7</v>
      </c>
      <c r="M8376" t="s">
        <v>200</v>
      </c>
      <c r="N8376" t="s">
        <v>436</v>
      </c>
      <c r="O8376" t="s">
        <v>202</v>
      </c>
      <c r="P8376" t="s">
        <v>8730</v>
      </c>
    </row>
    <row r="8377" spans="1:16" x14ac:dyDescent="0.25">
      <c r="A8377">
        <v>10898</v>
      </c>
      <c r="B8377" t="s">
        <v>360</v>
      </c>
      <c r="E8377" t="s">
        <v>8731</v>
      </c>
      <c r="F8377" t="s">
        <v>347</v>
      </c>
      <c r="G8377" t="s">
        <v>264</v>
      </c>
      <c r="H8377" t="s">
        <v>198</v>
      </c>
      <c r="I8377" t="s">
        <v>265</v>
      </c>
      <c r="J8377">
        <v>1958</v>
      </c>
      <c r="K8377">
        <v>384000</v>
      </c>
      <c r="L8377">
        <v>33</v>
      </c>
      <c r="M8377" t="s">
        <v>200</v>
      </c>
      <c r="N8377" t="s">
        <v>364</v>
      </c>
      <c r="O8377" t="s">
        <v>202</v>
      </c>
      <c r="P8377" t="s">
        <v>365</v>
      </c>
    </row>
    <row r="8378" spans="1:16" x14ac:dyDescent="0.25">
      <c r="A8378">
        <v>10899</v>
      </c>
      <c r="B8378" t="s">
        <v>360</v>
      </c>
      <c r="E8378" t="s">
        <v>8732</v>
      </c>
      <c r="F8378" t="s">
        <v>347</v>
      </c>
      <c r="G8378" t="s">
        <v>264</v>
      </c>
      <c r="H8378" t="s">
        <v>198</v>
      </c>
      <c r="I8378" t="s">
        <v>265</v>
      </c>
      <c r="J8378">
        <v>1971</v>
      </c>
      <c r="K8378">
        <v>817000</v>
      </c>
      <c r="L8378">
        <v>33</v>
      </c>
      <c r="M8378" t="s">
        <v>200</v>
      </c>
      <c r="N8378" t="s">
        <v>364</v>
      </c>
      <c r="O8378" t="s">
        <v>202</v>
      </c>
      <c r="P8378" t="s">
        <v>365</v>
      </c>
    </row>
    <row r="8379" spans="1:16" x14ac:dyDescent="0.25">
      <c r="A8379">
        <v>10900</v>
      </c>
      <c r="B8379" t="s">
        <v>360</v>
      </c>
      <c r="E8379" t="s">
        <v>8733</v>
      </c>
      <c r="F8379" t="s">
        <v>347</v>
      </c>
      <c r="G8379" t="s">
        <v>264</v>
      </c>
      <c r="H8379" t="s">
        <v>198</v>
      </c>
      <c r="I8379" t="s">
        <v>265</v>
      </c>
      <c r="J8379">
        <v>1983</v>
      </c>
      <c r="K8379">
        <v>430000</v>
      </c>
      <c r="L8379">
        <v>33</v>
      </c>
      <c r="M8379" t="s">
        <v>200</v>
      </c>
      <c r="N8379" t="s">
        <v>364</v>
      </c>
      <c r="O8379" t="s">
        <v>202</v>
      </c>
      <c r="P8379" t="s">
        <v>365</v>
      </c>
    </row>
    <row r="8380" spans="1:16" x14ac:dyDescent="0.25">
      <c r="A8380">
        <v>10901</v>
      </c>
      <c r="B8380" t="s">
        <v>360</v>
      </c>
      <c r="E8380" t="s">
        <v>8734</v>
      </c>
      <c r="F8380" t="s">
        <v>347</v>
      </c>
      <c r="G8380" t="s">
        <v>264</v>
      </c>
      <c r="H8380" t="s">
        <v>198</v>
      </c>
      <c r="I8380" t="s">
        <v>265</v>
      </c>
      <c r="J8380">
        <v>1973</v>
      </c>
      <c r="K8380">
        <v>545000</v>
      </c>
      <c r="L8380">
        <v>33</v>
      </c>
      <c r="M8380" t="s">
        <v>200</v>
      </c>
      <c r="N8380" t="s">
        <v>364</v>
      </c>
      <c r="O8380" t="s">
        <v>202</v>
      </c>
      <c r="P8380" t="s">
        <v>365</v>
      </c>
    </row>
    <row r="8381" spans="1:16" x14ac:dyDescent="0.25">
      <c r="A8381">
        <v>10902</v>
      </c>
      <c r="B8381" t="s">
        <v>360</v>
      </c>
      <c r="E8381" t="s">
        <v>8735</v>
      </c>
      <c r="F8381" t="s">
        <v>347</v>
      </c>
      <c r="G8381" t="s">
        <v>264</v>
      </c>
      <c r="H8381" t="s">
        <v>198</v>
      </c>
      <c r="I8381" t="s">
        <v>265</v>
      </c>
      <c r="J8381">
        <v>1983</v>
      </c>
      <c r="K8381">
        <v>241000</v>
      </c>
      <c r="L8381">
        <v>33</v>
      </c>
      <c r="M8381" t="s">
        <v>200</v>
      </c>
      <c r="N8381" t="s">
        <v>364</v>
      </c>
      <c r="O8381" t="s">
        <v>202</v>
      </c>
      <c r="P8381" t="s">
        <v>365</v>
      </c>
    </row>
    <row r="8382" spans="1:16" x14ac:dyDescent="0.25">
      <c r="A8382">
        <v>10903</v>
      </c>
      <c r="B8382" t="s">
        <v>360</v>
      </c>
      <c r="E8382" t="s">
        <v>8736</v>
      </c>
      <c r="F8382" t="s">
        <v>347</v>
      </c>
      <c r="G8382" t="s">
        <v>264</v>
      </c>
      <c r="H8382" t="s">
        <v>198</v>
      </c>
      <c r="I8382" t="s">
        <v>265</v>
      </c>
      <c r="J8382">
        <v>1991</v>
      </c>
      <c r="K8382">
        <v>3370</v>
      </c>
      <c r="L8382">
        <v>33</v>
      </c>
      <c r="M8382" t="s">
        <v>200</v>
      </c>
      <c r="N8382" t="s">
        <v>436</v>
      </c>
      <c r="O8382" t="s">
        <v>202</v>
      </c>
      <c r="P8382" t="s">
        <v>8737</v>
      </c>
    </row>
    <row r="8383" spans="1:16" x14ac:dyDescent="0.25">
      <c r="A8383">
        <v>10904</v>
      </c>
      <c r="B8383" t="s">
        <v>360</v>
      </c>
      <c r="E8383" t="s">
        <v>8738</v>
      </c>
      <c r="F8383" t="s">
        <v>347</v>
      </c>
      <c r="G8383" t="s">
        <v>264</v>
      </c>
      <c r="H8383" t="s">
        <v>198</v>
      </c>
      <c r="I8383" t="s">
        <v>265</v>
      </c>
      <c r="J8383">
        <v>1918</v>
      </c>
      <c r="K8383">
        <v>138000</v>
      </c>
      <c r="L8383">
        <v>33</v>
      </c>
      <c r="M8383" t="s">
        <v>200</v>
      </c>
      <c r="N8383" t="s">
        <v>364</v>
      </c>
      <c r="O8383" t="s">
        <v>202</v>
      </c>
      <c r="P8383" t="s">
        <v>365</v>
      </c>
    </row>
    <row r="8384" spans="1:16" x14ac:dyDescent="0.25">
      <c r="A8384">
        <v>10905</v>
      </c>
      <c r="B8384" t="s">
        <v>360</v>
      </c>
      <c r="E8384" t="s">
        <v>8739</v>
      </c>
      <c r="F8384" t="s">
        <v>347</v>
      </c>
      <c r="G8384" t="s">
        <v>264</v>
      </c>
      <c r="H8384" t="s">
        <v>198</v>
      </c>
      <c r="I8384" t="s">
        <v>265</v>
      </c>
      <c r="J8384">
        <v>1967</v>
      </c>
      <c r="K8384">
        <v>247000</v>
      </c>
      <c r="L8384">
        <v>33</v>
      </c>
      <c r="M8384" t="s">
        <v>200</v>
      </c>
      <c r="N8384" t="s">
        <v>364</v>
      </c>
      <c r="O8384" t="s">
        <v>202</v>
      </c>
      <c r="P8384" t="s">
        <v>365</v>
      </c>
    </row>
    <row r="8385" spans="1:16" x14ac:dyDescent="0.25">
      <c r="A8385">
        <v>10906</v>
      </c>
      <c r="B8385" t="s">
        <v>360</v>
      </c>
      <c r="E8385" t="s">
        <v>8740</v>
      </c>
      <c r="F8385" t="s">
        <v>347</v>
      </c>
      <c r="G8385" t="s">
        <v>264</v>
      </c>
      <c r="H8385" t="s">
        <v>198</v>
      </c>
      <c r="I8385" t="s">
        <v>265</v>
      </c>
      <c r="J8385">
        <v>1978</v>
      </c>
      <c r="K8385">
        <v>245000</v>
      </c>
      <c r="L8385">
        <v>33</v>
      </c>
      <c r="M8385" t="s">
        <v>200</v>
      </c>
      <c r="N8385" t="s">
        <v>364</v>
      </c>
      <c r="O8385" t="s">
        <v>202</v>
      </c>
      <c r="P8385" t="s">
        <v>365</v>
      </c>
    </row>
    <row r="8386" spans="1:16" x14ac:dyDescent="0.25">
      <c r="A8386">
        <v>10907</v>
      </c>
      <c r="B8386" t="s">
        <v>360</v>
      </c>
      <c r="E8386" t="s">
        <v>8741</v>
      </c>
      <c r="F8386" t="s">
        <v>347</v>
      </c>
      <c r="G8386" t="s">
        <v>264</v>
      </c>
      <c r="H8386" t="s">
        <v>198</v>
      </c>
      <c r="I8386" t="s">
        <v>265</v>
      </c>
      <c r="J8386">
        <v>1971</v>
      </c>
      <c r="K8386">
        <v>47000</v>
      </c>
      <c r="L8386">
        <v>33</v>
      </c>
      <c r="M8386" t="s">
        <v>200</v>
      </c>
      <c r="N8386" t="s">
        <v>364</v>
      </c>
      <c r="O8386" t="s">
        <v>202</v>
      </c>
      <c r="P8386" t="s">
        <v>365</v>
      </c>
    </row>
    <row r="8387" spans="1:16" x14ac:dyDescent="0.25">
      <c r="A8387">
        <v>10908</v>
      </c>
      <c r="B8387" t="s">
        <v>360</v>
      </c>
      <c r="E8387" t="s">
        <v>8742</v>
      </c>
      <c r="F8387" t="s">
        <v>347</v>
      </c>
      <c r="G8387" t="s">
        <v>264</v>
      </c>
      <c r="H8387" t="s">
        <v>198</v>
      </c>
      <c r="I8387" t="s">
        <v>265</v>
      </c>
      <c r="J8387">
        <v>1968</v>
      </c>
      <c r="K8387">
        <v>124000</v>
      </c>
      <c r="L8387">
        <v>33</v>
      </c>
      <c r="M8387" t="s">
        <v>200</v>
      </c>
      <c r="N8387" t="s">
        <v>364</v>
      </c>
      <c r="O8387" t="s">
        <v>202</v>
      </c>
      <c r="P8387" t="s">
        <v>365</v>
      </c>
    </row>
    <row r="8388" spans="1:16" x14ac:dyDescent="0.25">
      <c r="A8388">
        <v>10909</v>
      </c>
      <c r="B8388" t="s">
        <v>360</v>
      </c>
      <c r="E8388" t="s">
        <v>8743</v>
      </c>
      <c r="F8388" t="s">
        <v>347</v>
      </c>
      <c r="G8388" t="s">
        <v>264</v>
      </c>
      <c r="H8388" t="s">
        <v>198</v>
      </c>
      <c r="I8388" t="s">
        <v>265</v>
      </c>
      <c r="J8388">
        <v>1964</v>
      </c>
      <c r="K8388">
        <v>827000</v>
      </c>
      <c r="L8388">
        <v>33</v>
      </c>
      <c r="M8388" t="s">
        <v>200</v>
      </c>
      <c r="N8388" t="s">
        <v>364</v>
      </c>
      <c r="O8388" t="s">
        <v>202</v>
      </c>
      <c r="P8388" t="s">
        <v>365</v>
      </c>
    </row>
    <row r="8389" spans="1:16" x14ac:dyDescent="0.25">
      <c r="A8389">
        <v>10910</v>
      </c>
      <c r="B8389" t="s">
        <v>360</v>
      </c>
      <c r="E8389" t="s">
        <v>8744</v>
      </c>
      <c r="F8389" t="s">
        <v>347</v>
      </c>
      <c r="G8389" t="s">
        <v>264</v>
      </c>
      <c r="H8389" t="s">
        <v>198</v>
      </c>
      <c r="I8389" t="s">
        <v>265</v>
      </c>
      <c r="J8389">
        <v>1977</v>
      </c>
      <c r="K8389">
        <v>150000</v>
      </c>
      <c r="L8389">
        <v>33</v>
      </c>
      <c r="M8389" t="s">
        <v>200</v>
      </c>
      <c r="N8389" t="s">
        <v>364</v>
      </c>
      <c r="O8389" t="s">
        <v>202</v>
      </c>
      <c r="P8389" t="s">
        <v>365</v>
      </c>
    </row>
    <row r="8390" spans="1:16" x14ac:dyDescent="0.25">
      <c r="A8390">
        <v>10911</v>
      </c>
      <c r="B8390" t="s">
        <v>360</v>
      </c>
      <c r="E8390" t="s">
        <v>8745</v>
      </c>
      <c r="F8390" t="s">
        <v>347</v>
      </c>
      <c r="G8390" t="s">
        <v>264</v>
      </c>
      <c r="H8390" t="s">
        <v>198</v>
      </c>
      <c r="I8390" t="s">
        <v>265</v>
      </c>
      <c r="J8390">
        <v>1983</v>
      </c>
      <c r="K8390">
        <v>199000</v>
      </c>
      <c r="L8390">
        <v>33</v>
      </c>
      <c r="M8390" t="s">
        <v>200</v>
      </c>
      <c r="N8390" t="s">
        <v>364</v>
      </c>
      <c r="O8390" t="s">
        <v>202</v>
      </c>
      <c r="P8390" t="s">
        <v>365</v>
      </c>
    </row>
    <row r="8391" spans="1:16" x14ac:dyDescent="0.25">
      <c r="A8391">
        <v>10912</v>
      </c>
      <c r="B8391" t="s">
        <v>360</v>
      </c>
      <c r="E8391" t="s">
        <v>8746</v>
      </c>
      <c r="F8391" t="s">
        <v>347</v>
      </c>
      <c r="G8391" t="s">
        <v>264</v>
      </c>
      <c r="H8391" t="s">
        <v>198</v>
      </c>
      <c r="I8391" t="s">
        <v>265</v>
      </c>
      <c r="J8391">
        <v>1970</v>
      </c>
      <c r="K8391">
        <v>228000</v>
      </c>
      <c r="L8391">
        <v>33</v>
      </c>
      <c r="M8391" t="s">
        <v>200</v>
      </c>
      <c r="N8391" t="s">
        <v>364</v>
      </c>
      <c r="O8391" t="s">
        <v>202</v>
      </c>
      <c r="P8391" t="s">
        <v>365</v>
      </c>
    </row>
    <row r="8392" spans="1:16" x14ac:dyDescent="0.25">
      <c r="A8392">
        <v>10913</v>
      </c>
      <c r="B8392" t="s">
        <v>360</v>
      </c>
      <c r="E8392" t="s">
        <v>8747</v>
      </c>
      <c r="F8392" t="s">
        <v>347</v>
      </c>
      <c r="G8392" t="s">
        <v>264</v>
      </c>
      <c r="H8392" t="s">
        <v>198</v>
      </c>
      <c r="I8392" t="s">
        <v>265</v>
      </c>
      <c r="J8392">
        <v>1968</v>
      </c>
      <c r="K8392">
        <v>164000</v>
      </c>
      <c r="L8392">
        <v>33</v>
      </c>
      <c r="M8392" t="s">
        <v>200</v>
      </c>
      <c r="N8392" t="s">
        <v>364</v>
      </c>
      <c r="O8392" t="s">
        <v>202</v>
      </c>
      <c r="P8392" t="s">
        <v>365</v>
      </c>
    </row>
    <row r="8393" spans="1:16" x14ac:dyDescent="0.25">
      <c r="A8393">
        <v>10914</v>
      </c>
      <c r="B8393" t="s">
        <v>360</v>
      </c>
      <c r="E8393" t="s">
        <v>8748</v>
      </c>
      <c r="F8393" t="s">
        <v>347</v>
      </c>
      <c r="G8393" t="s">
        <v>264</v>
      </c>
      <c r="H8393" t="s">
        <v>198</v>
      </c>
      <c r="I8393" t="s">
        <v>265</v>
      </c>
      <c r="J8393">
        <v>1978</v>
      </c>
      <c r="K8393">
        <v>319000</v>
      </c>
      <c r="L8393">
        <v>33</v>
      </c>
      <c r="M8393" t="s">
        <v>200</v>
      </c>
      <c r="N8393" t="s">
        <v>364</v>
      </c>
      <c r="O8393" t="s">
        <v>202</v>
      </c>
      <c r="P8393" t="s">
        <v>365</v>
      </c>
    </row>
    <row r="8394" spans="1:16" x14ac:dyDescent="0.25">
      <c r="A8394">
        <v>10915</v>
      </c>
      <c r="B8394" t="s">
        <v>360</v>
      </c>
      <c r="E8394" t="s">
        <v>8749</v>
      </c>
      <c r="F8394" t="s">
        <v>347</v>
      </c>
      <c r="G8394" t="s">
        <v>8311</v>
      </c>
      <c r="H8394" t="s">
        <v>198</v>
      </c>
      <c r="I8394" t="s">
        <v>8312</v>
      </c>
      <c r="J8394">
        <v>1963</v>
      </c>
      <c r="K8394">
        <v>87500</v>
      </c>
      <c r="L8394">
        <v>7</v>
      </c>
      <c r="M8394" t="s">
        <v>200</v>
      </c>
      <c r="N8394" t="s">
        <v>436</v>
      </c>
      <c r="O8394" t="s">
        <v>202</v>
      </c>
      <c r="P8394" t="s">
        <v>8750</v>
      </c>
    </row>
    <row r="8395" spans="1:16" x14ac:dyDescent="0.25">
      <c r="A8395">
        <v>10916</v>
      </c>
      <c r="B8395" t="s">
        <v>360</v>
      </c>
      <c r="E8395" t="s">
        <v>8751</v>
      </c>
      <c r="F8395" t="s">
        <v>347</v>
      </c>
      <c r="G8395" t="s">
        <v>264</v>
      </c>
      <c r="H8395" t="s">
        <v>198</v>
      </c>
      <c r="I8395" t="s">
        <v>265</v>
      </c>
      <c r="J8395">
        <v>1977</v>
      </c>
      <c r="K8395">
        <v>131000</v>
      </c>
      <c r="L8395">
        <v>33</v>
      </c>
      <c r="M8395" t="s">
        <v>200</v>
      </c>
      <c r="N8395" t="s">
        <v>364</v>
      </c>
      <c r="O8395" t="s">
        <v>202</v>
      </c>
      <c r="P8395" t="s">
        <v>365</v>
      </c>
    </row>
    <row r="8396" spans="1:16" x14ac:dyDescent="0.25">
      <c r="A8396">
        <v>10917</v>
      </c>
      <c r="B8396" t="s">
        <v>360</v>
      </c>
      <c r="E8396" t="s">
        <v>8752</v>
      </c>
      <c r="F8396" t="s">
        <v>347</v>
      </c>
      <c r="G8396" t="s">
        <v>264</v>
      </c>
      <c r="H8396" t="s">
        <v>198</v>
      </c>
      <c r="I8396" t="s">
        <v>265</v>
      </c>
      <c r="J8396">
        <v>1958</v>
      </c>
      <c r="K8396">
        <v>158000</v>
      </c>
      <c r="L8396">
        <v>33</v>
      </c>
      <c r="M8396" t="s">
        <v>200</v>
      </c>
      <c r="N8396" t="s">
        <v>364</v>
      </c>
      <c r="O8396" t="s">
        <v>202</v>
      </c>
      <c r="P8396" t="s">
        <v>365</v>
      </c>
    </row>
    <row r="8397" spans="1:16" x14ac:dyDescent="0.25">
      <c r="A8397">
        <v>10918</v>
      </c>
      <c r="B8397" t="s">
        <v>360</v>
      </c>
      <c r="E8397" t="s">
        <v>8753</v>
      </c>
      <c r="F8397" t="s">
        <v>347</v>
      </c>
      <c r="G8397" t="s">
        <v>264</v>
      </c>
      <c r="H8397" t="s">
        <v>198</v>
      </c>
      <c r="I8397" t="s">
        <v>265</v>
      </c>
      <c r="J8397">
        <v>1986</v>
      </c>
      <c r="K8397">
        <v>695000</v>
      </c>
      <c r="L8397">
        <v>33</v>
      </c>
      <c r="M8397" t="s">
        <v>200</v>
      </c>
      <c r="N8397" t="s">
        <v>364</v>
      </c>
      <c r="O8397" t="s">
        <v>202</v>
      </c>
      <c r="P8397" t="s">
        <v>365</v>
      </c>
    </row>
    <row r="8398" spans="1:16" x14ac:dyDescent="0.25">
      <c r="A8398">
        <v>10919</v>
      </c>
      <c r="B8398" t="s">
        <v>360</v>
      </c>
      <c r="E8398" t="s">
        <v>8754</v>
      </c>
      <c r="F8398" t="s">
        <v>347</v>
      </c>
      <c r="G8398" t="s">
        <v>264</v>
      </c>
      <c r="H8398" t="s">
        <v>198</v>
      </c>
      <c r="I8398" t="s">
        <v>265</v>
      </c>
      <c r="J8398">
        <v>1991</v>
      </c>
      <c r="K8398">
        <v>119000</v>
      </c>
      <c r="L8398">
        <v>33</v>
      </c>
      <c r="M8398" t="s">
        <v>200</v>
      </c>
      <c r="N8398" t="s">
        <v>364</v>
      </c>
      <c r="O8398" t="s">
        <v>202</v>
      </c>
      <c r="P8398" t="s">
        <v>365</v>
      </c>
    </row>
    <row r="8399" spans="1:16" x14ac:dyDescent="0.25">
      <c r="A8399">
        <v>10920</v>
      </c>
      <c r="B8399" t="s">
        <v>360</v>
      </c>
      <c r="E8399" t="s">
        <v>8755</v>
      </c>
      <c r="F8399" t="s">
        <v>347</v>
      </c>
      <c r="G8399" t="s">
        <v>264</v>
      </c>
      <c r="H8399" t="s">
        <v>198</v>
      </c>
      <c r="I8399" t="s">
        <v>265</v>
      </c>
      <c r="J8399">
        <v>1968</v>
      </c>
      <c r="K8399">
        <v>370000</v>
      </c>
      <c r="L8399">
        <v>33</v>
      </c>
      <c r="M8399" t="s">
        <v>200</v>
      </c>
      <c r="N8399" t="s">
        <v>8355</v>
      </c>
      <c r="O8399" t="s">
        <v>202</v>
      </c>
      <c r="P8399" t="s">
        <v>365</v>
      </c>
    </row>
    <row r="8400" spans="1:16" x14ac:dyDescent="0.25">
      <c r="A8400">
        <v>10921</v>
      </c>
      <c r="B8400" t="s">
        <v>360</v>
      </c>
      <c r="E8400" t="s">
        <v>8756</v>
      </c>
      <c r="F8400" t="s">
        <v>347</v>
      </c>
      <c r="G8400" t="s">
        <v>264</v>
      </c>
      <c r="H8400" t="s">
        <v>198</v>
      </c>
      <c r="I8400" t="s">
        <v>265</v>
      </c>
      <c r="J8400">
        <v>1966</v>
      </c>
      <c r="K8400">
        <v>356000</v>
      </c>
      <c r="L8400">
        <v>33</v>
      </c>
      <c r="M8400" t="s">
        <v>200</v>
      </c>
      <c r="N8400" t="s">
        <v>364</v>
      </c>
      <c r="O8400" t="s">
        <v>202</v>
      </c>
      <c r="P8400" t="s">
        <v>365</v>
      </c>
    </row>
    <row r="8401" spans="1:16" x14ac:dyDescent="0.25">
      <c r="A8401">
        <v>10923</v>
      </c>
      <c r="B8401" t="s">
        <v>360</v>
      </c>
      <c r="E8401" t="s">
        <v>8757</v>
      </c>
      <c r="F8401" t="s">
        <v>347</v>
      </c>
      <c r="G8401" t="s">
        <v>8311</v>
      </c>
      <c r="H8401" t="s">
        <v>198</v>
      </c>
      <c r="I8401" t="s">
        <v>8312</v>
      </c>
      <c r="J8401">
        <v>1973</v>
      </c>
      <c r="K8401">
        <v>27500</v>
      </c>
      <c r="L8401">
        <v>7</v>
      </c>
      <c r="M8401" t="s">
        <v>200</v>
      </c>
      <c r="N8401" t="s">
        <v>436</v>
      </c>
      <c r="O8401" t="s">
        <v>202</v>
      </c>
      <c r="P8401" t="s">
        <v>8758</v>
      </c>
    </row>
    <row r="8402" spans="1:16" x14ac:dyDescent="0.25">
      <c r="A8402">
        <v>10924</v>
      </c>
      <c r="B8402" t="s">
        <v>360</v>
      </c>
      <c r="E8402" t="s">
        <v>8759</v>
      </c>
      <c r="F8402" t="s">
        <v>347</v>
      </c>
      <c r="G8402" t="s">
        <v>264</v>
      </c>
      <c r="H8402" t="s">
        <v>198</v>
      </c>
      <c r="I8402" t="s">
        <v>265</v>
      </c>
      <c r="J8402">
        <v>1963</v>
      </c>
      <c r="K8402">
        <v>202000</v>
      </c>
      <c r="L8402">
        <v>33</v>
      </c>
      <c r="M8402" t="s">
        <v>200</v>
      </c>
      <c r="N8402" t="s">
        <v>364</v>
      </c>
      <c r="O8402" t="s">
        <v>202</v>
      </c>
      <c r="P8402" t="s">
        <v>365</v>
      </c>
    </row>
    <row r="8403" spans="1:16" x14ac:dyDescent="0.25">
      <c r="A8403">
        <v>10925</v>
      </c>
      <c r="B8403" t="s">
        <v>360</v>
      </c>
      <c r="E8403" t="s">
        <v>8760</v>
      </c>
      <c r="F8403" t="s">
        <v>347</v>
      </c>
      <c r="G8403" t="s">
        <v>264</v>
      </c>
      <c r="H8403" t="s">
        <v>198</v>
      </c>
      <c r="I8403" t="s">
        <v>265</v>
      </c>
      <c r="J8403">
        <v>1964</v>
      </c>
      <c r="K8403">
        <v>1467000</v>
      </c>
      <c r="L8403">
        <v>33</v>
      </c>
      <c r="M8403" t="s">
        <v>200</v>
      </c>
      <c r="N8403" t="s">
        <v>8355</v>
      </c>
      <c r="O8403" t="s">
        <v>202</v>
      </c>
      <c r="P8403" t="s">
        <v>365</v>
      </c>
    </row>
    <row r="8404" spans="1:16" x14ac:dyDescent="0.25">
      <c r="A8404">
        <v>10926</v>
      </c>
      <c r="B8404" t="s">
        <v>360</v>
      </c>
      <c r="E8404" t="s">
        <v>8761</v>
      </c>
      <c r="F8404" t="s">
        <v>347</v>
      </c>
      <c r="G8404" t="s">
        <v>264</v>
      </c>
      <c r="H8404" t="s">
        <v>198</v>
      </c>
      <c r="I8404" t="s">
        <v>265</v>
      </c>
      <c r="J8404">
        <v>1970</v>
      </c>
      <c r="K8404">
        <v>82000</v>
      </c>
      <c r="L8404">
        <v>33</v>
      </c>
      <c r="M8404" t="s">
        <v>200</v>
      </c>
      <c r="N8404" t="s">
        <v>364</v>
      </c>
      <c r="O8404" t="s">
        <v>202</v>
      </c>
      <c r="P8404" t="s">
        <v>365</v>
      </c>
    </row>
    <row r="8405" spans="1:16" x14ac:dyDescent="0.25">
      <c r="A8405">
        <v>10927</v>
      </c>
      <c r="B8405" t="s">
        <v>360</v>
      </c>
      <c r="E8405" t="s">
        <v>8762</v>
      </c>
      <c r="F8405" t="s">
        <v>347</v>
      </c>
      <c r="G8405" t="s">
        <v>264</v>
      </c>
      <c r="H8405" t="s">
        <v>198</v>
      </c>
      <c r="I8405" t="s">
        <v>265</v>
      </c>
      <c r="J8405">
        <v>1967</v>
      </c>
      <c r="K8405">
        <v>14000</v>
      </c>
      <c r="L8405">
        <v>33</v>
      </c>
      <c r="M8405" t="s">
        <v>200</v>
      </c>
      <c r="N8405" t="s">
        <v>364</v>
      </c>
      <c r="O8405" t="s">
        <v>202</v>
      </c>
      <c r="P8405" t="s">
        <v>365</v>
      </c>
    </row>
    <row r="8406" spans="1:16" x14ac:dyDescent="0.25">
      <c r="A8406">
        <v>10928</v>
      </c>
      <c r="B8406" t="s">
        <v>360</v>
      </c>
      <c r="E8406" t="s">
        <v>8763</v>
      </c>
      <c r="F8406" t="s">
        <v>347</v>
      </c>
      <c r="G8406" t="s">
        <v>264</v>
      </c>
      <c r="H8406" t="s">
        <v>198</v>
      </c>
      <c r="I8406" t="s">
        <v>265</v>
      </c>
      <c r="J8406">
        <v>1970</v>
      </c>
      <c r="K8406">
        <v>411000</v>
      </c>
      <c r="L8406">
        <v>33</v>
      </c>
      <c r="M8406" t="s">
        <v>200</v>
      </c>
      <c r="N8406" t="s">
        <v>364</v>
      </c>
      <c r="O8406" t="s">
        <v>202</v>
      </c>
      <c r="P8406" t="s">
        <v>365</v>
      </c>
    </row>
    <row r="8407" spans="1:16" x14ac:dyDescent="0.25">
      <c r="A8407">
        <v>10929</v>
      </c>
      <c r="B8407" t="s">
        <v>360</v>
      </c>
      <c r="E8407" t="s">
        <v>8764</v>
      </c>
      <c r="F8407" t="s">
        <v>347</v>
      </c>
      <c r="G8407" t="s">
        <v>264</v>
      </c>
      <c r="H8407" t="s">
        <v>8765</v>
      </c>
      <c r="I8407" t="s">
        <v>8766</v>
      </c>
      <c r="J8407">
        <v>1975</v>
      </c>
      <c r="K8407">
        <v>27711</v>
      </c>
      <c r="L8407">
        <v>33</v>
      </c>
      <c r="M8407" t="s">
        <v>200</v>
      </c>
      <c r="N8407" t="s">
        <v>8767</v>
      </c>
      <c r="O8407" t="s">
        <v>202</v>
      </c>
      <c r="P8407" t="s">
        <v>8768</v>
      </c>
    </row>
    <row r="8408" spans="1:16" x14ac:dyDescent="0.25">
      <c r="A8408">
        <v>10930</v>
      </c>
      <c r="B8408" t="s">
        <v>360</v>
      </c>
      <c r="E8408" t="s">
        <v>8769</v>
      </c>
      <c r="F8408" t="s">
        <v>347</v>
      </c>
      <c r="G8408" t="s">
        <v>264</v>
      </c>
      <c r="H8408" t="s">
        <v>198</v>
      </c>
      <c r="I8408" t="s">
        <v>265</v>
      </c>
      <c r="J8408">
        <v>1964</v>
      </c>
      <c r="K8408">
        <v>102000</v>
      </c>
      <c r="L8408">
        <v>33</v>
      </c>
      <c r="M8408" t="s">
        <v>200</v>
      </c>
      <c r="N8408" t="s">
        <v>364</v>
      </c>
      <c r="O8408" t="s">
        <v>202</v>
      </c>
      <c r="P8408" t="s">
        <v>365</v>
      </c>
    </row>
    <row r="8409" spans="1:16" x14ac:dyDescent="0.25">
      <c r="A8409">
        <v>10931</v>
      </c>
      <c r="B8409" t="s">
        <v>360</v>
      </c>
      <c r="E8409" t="s">
        <v>8770</v>
      </c>
      <c r="F8409" t="s">
        <v>347</v>
      </c>
      <c r="G8409" t="s">
        <v>264</v>
      </c>
      <c r="H8409" t="s">
        <v>198</v>
      </c>
      <c r="I8409" t="s">
        <v>265</v>
      </c>
      <c r="J8409">
        <v>1970</v>
      </c>
      <c r="K8409">
        <v>95000</v>
      </c>
      <c r="L8409">
        <v>33</v>
      </c>
      <c r="M8409" t="s">
        <v>200</v>
      </c>
      <c r="N8409" t="s">
        <v>364</v>
      </c>
      <c r="O8409" t="s">
        <v>202</v>
      </c>
      <c r="P8409" t="s">
        <v>365</v>
      </c>
    </row>
    <row r="8410" spans="1:16" x14ac:dyDescent="0.25">
      <c r="A8410">
        <v>10932</v>
      </c>
      <c r="B8410" t="s">
        <v>360</v>
      </c>
      <c r="E8410" t="s">
        <v>8771</v>
      </c>
      <c r="F8410" t="s">
        <v>347</v>
      </c>
      <c r="G8410" t="s">
        <v>8311</v>
      </c>
      <c r="H8410" t="s">
        <v>198</v>
      </c>
      <c r="I8410" t="s">
        <v>8312</v>
      </c>
      <c r="J8410">
        <v>1970</v>
      </c>
      <c r="K8410">
        <v>51000</v>
      </c>
      <c r="L8410">
        <v>7</v>
      </c>
      <c r="M8410" t="s">
        <v>200</v>
      </c>
      <c r="N8410" t="s">
        <v>668</v>
      </c>
      <c r="O8410" t="s">
        <v>202</v>
      </c>
      <c r="P8410" t="s">
        <v>365</v>
      </c>
    </row>
    <row r="8411" spans="1:16" x14ac:dyDescent="0.25">
      <c r="A8411">
        <v>10933</v>
      </c>
      <c r="B8411" t="s">
        <v>360</v>
      </c>
      <c r="E8411" t="s">
        <v>8772</v>
      </c>
      <c r="F8411" t="s">
        <v>347</v>
      </c>
      <c r="G8411" t="s">
        <v>8311</v>
      </c>
      <c r="H8411" t="s">
        <v>198</v>
      </c>
      <c r="I8411" t="s">
        <v>8312</v>
      </c>
      <c r="J8411">
        <v>1981</v>
      </c>
      <c r="K8411">
        <v>135862</v>
      </c>
      <c r="L8411">
        <v>7</v>
      </c>
      <c r="M8411" t="s">
        <v>200</v>
      </c>
      <c r="N8411" t="s">
        <v>376</v>
      </c>
      <c r="O8411" t="s">
        <v>202</v>
      </c>
      <c r="P8411" t="s">
        <v>365</v>
      </c>
    </row>
    <row r="8412" spans="1:16" x14ac:dyDescent="0.25">
      <c r="A8412">
        <v>10934</v>
      </c>
      <c r="B8412" t="s">
        <v>360</v>
      </c>
      <c r="E8412" t="s">
        <v>8773</v>
      </c>
      <c r="F8412" t="s">
        <v>347</v>
      </c>
      <c r="G8412" t="s">
        <v>8311</v>
      </c>
      <c r="H8412" t="s">
        <v>198</v>
      </c>
      <c r="I8412" t="s">
        <v>8312</v>
      </c>
      <c r="J8412">
        <v>1986</v>
      </c>
      <c r="K8412">
        <v>29946</v>
      </c>
      <c r="L8412">
        <v>7</v>
      </c>
      <c r="M8412" t="s">
        <v>200</v>
      </c>
      <c r="N8412" t="s">
        <v>364</v>
      </c>
      <c r="O8412" t="s">
        <v>202</v>
      </c>
      <c r="P8412" t="s">
        <v>365</v>
      </c>
    </row>
    <row r="8413" spans="1:16" x14ac:dyDescent="0.25">
      <c r="A8413">
        <v>10935</v>
      </c>
      <c r="B8413" t="s">
        <v>360</v>
      </c>
      <c r="E8413" t="s">
        <v>8774</v>
      </c>
      <c r="F8413" t="s">
        <v>347</v>
      </c>
      <c r="G8413" t="s">
        <v>8311</v>
      </c>
      <c r="H8413" t="s">
        <v>198</v>
      </c>
      <c r="I8413" t="s">
        <v>8312</v>
      </c>
      <c r="J8413">
        <v>1983</v>
      </c>
      <c r="K8413">
        <v>83446</v>
      </c>
      <c r="L8413">
        <v>7</v>
      </c>
      <c r="M8413" t="s">
        <v>200</v>
      </c>
      <c r="N8413" t="s">
        <v>364</v>
      </c>
      <c r="O8413" t="s">
        <v>202</v>
      </c>
      <c r="P8413" t="s">
        <v>365</v>
      </c>
    </row>
    <row r="8414" spans="1:16" x14ac:dyDescent="0.25">
      <c r="A8414">
        <v>10936</v>
      </c>
      <c r="B8414" t="s">
        <v>360</v>
      </c>
      <c r="E8414" t="s">
        <v>8775</v>
      </c>
      <c r="F8414" t="s">
        <v>347</v>
      </c>
      <c r="G8414" t="s">
        <v>264</v>
      </c>
      <c r="H8414" t="s">
        <v>198</v>
      </c>
      <c r="I8414" t="s">
        <v>265</v>
      </c>
      <c r="J8414">
        <v>1969</v>
      </c>
      <c r="K8414">
        <v>523</v>
      </c>
      <c r="L8414">
        <v>33</v>
      </c>
      <c r="M8414" t="s">
        <v>200</v>
      </c>
      <c r="N8414" t="s">
        <v>436</v>
      </c>
      <c r="O8414" t="s">
        <v>202</v>
      </c>
      <c r="P8414" t="s">
        <v>8776</v>
      </c>
    </row>
    <row r="8415" spans="1:16" x14ac:dyDescent="0.25">
      <c r="A8415">
        <v>10937</v>
      </c>
      <c r="B8415" t="s">
        <v>360</v>
      </c>
      <c r="E8415" t="s">
        <v>8777</v>
      </c>
      <c r="F8415" t="s">
        <v>347</v>
      </c>
      <c r="G8415" t="s">
        <v>264</v>
      </c>
      <c r="H8415" t="s">
        <v>198</v>
      </c>
      <c r="I8415" t="s">
        <v>265</v>
      </c>
      <c r="J8415">
        <v>1972</v>
      </c>
      <c r="K8415">
        <v>392000</v>
      </c>
      <c r="L8415">
        <v>33</v>
      </c>
      <c r="M8415" t="s">
        <v>200</v>
      </c>
      <c r="N8415" t="s">
        <v>364</v>
      </c>
      <c r="O8415" t="s">
        <v>202</v>
      </c>
      <c r="P8415" t="s">
        <v>365</v>
      </c>
    </row>
    <row r="8416" spans="1:16" x14ac:dyDescent="0.25">
      <c r="A8416">
        <v>10938</v>
      </c>
      <c r="B8416" t="s">
        <v>360</v>
      </c>
      <c r="E8416" t="s">
        <v>8778</v>
      </c>
      <c r="F8416" t="s">
        <v>347</v>
      </c>
      <c r="G8416" t="s">
        <v>264</v>
      </c>
      <c r="H8416" t="s">
        <v>198</v>
      </c>
      <c r="I8416" t="s">
        <v>265</v>
      </c>
      <c r="J8416">
        <v>1972</v>
      </c>
      <c r="K8416">
        <v>253000</v>
      </c>
      <c r="L8416">
        <v>33</v>
      </c>
      <c r="M8416" t="s">
        <v>200</v>
      </c>
      <c r="N8416" t="s">
        <v>364</v>
      </c>
      <c r="O8416" t="s">
        <v>202</v>
      </c>
      <c r="P8416" t="s">
        <v>365</v>
      </c>
    </row>
    <row r="8417" spans="1:16" x14ac:dyDescent="0.25">
      <c r="A8417">
        <v>10939</v>
      </c>
      <c r="B8417" t="s">
        <v>360</v>
      </c>
      <c r="E8417" t="s">
        <v>8779</v>
      </c>
      <c r="F8417" t="s">
        <v>347</v>
      </c>
      <c r="G8417" t="s">
        <v>264</v>
      </c>
      <c r="H8417" t="s">
        <v>198</v>
      </c>
      <c r="I8417" t="s">
        <v>265</v>
      </c>
      <c r="J8417">
        <v>1976</v>
      </c>
      <c r="K8417">
        <v>193000</v>
      </c>
      <c r="L8417">
        <v>33</v>
      </c>
      <c r="M8417" t="s">
        <v>200</v>
      </c>
      <c r="N8417" t="s">
        <v>364</v>
      </c>
      <c r="O8417" t="s">
        <v>202</v>
      </c>
      <c r="P8417" t="s">
        <v>365</v>
      </c>
    </row>
    <row r="8418" spans="1:16" x14ac:dyDescent="0.25">
      <c r="A8418">
        <v>10940</v>
      </c>
      <c r="B8418" t="s">
        <v>360</v>
      </c>
      <c r="E8418" t="s">
        <v>8780</v>
      </c>
      <c r="F8418" t="s">
        <v>347</v>
      </c>
      <c r="G8418" t="s">
        <v>264</v>
      </c>
      <c r="H8418" t="s">
        <v>198</v>
      </c>
      <c r="I8418" t="s">
        <v>265</v>
      </c>
      <c r="J8418">
        <v>1982</v>
      </c>
      <c r="K8418">
        <v>181000</v>
      </c>
      <c r="L8418">
        <v>33</v>
      </c>
      <c r="M8418" t="s">
        <v>200</v>
      </c>
      <c r="N8418" t="s">
        <v>364</v>
      </c>
      <c r="O8418" t="s">
        <v>202</v>
      </c>
      <c r="P8418" t="s">
        <v>365</v>
      </c>
    </row>
    <row r="8419" spans="1:16" x14ac:dyDescent="0.25">
      <c r="A8419">
        <v>10941</v>
      </c>
      <c r="B8419" t="s">
        <v>360</v>
      </c>
      <c r="E8419" t="s">
        <v>8781</v>
      </c>
      <c r="F8419" t="s">
        <v>347</v>
      </c>
      <c r="G8419" t="s">
        <v>264</v>
      </c>
      <c r="H8419" t="s">
        <v>198</v>
      </c>
      <c r="I8419" t="s">
        <v>265</v>
      </c>
      <c r="J8419">
        <v>1901</v>
      </c>
      <c r="K8419">
        <v>224280</v>
      </c>
      <c r="L8419">
        <v>33</v>
      </c>
      <c r="M8419" t="s">
        <v>200</v>
      </c>
      <c r="N8419" t="s">
        <v>436</v>
      </c>
      <c r="O8419" t="s">
        <v>202</v>
      </c>
      <c r="P8419" t="s">
        <v>8782</v>
      </c>
    </row>
    <row r="8420" spans="1:16" x14ac:dyDescent="0.25">
      <c r="A8420">
        <v>10942</v>
      </c>
      <c r="B8420" t="s">
        <v>360</v>
      </c>
      <c r="E8420" t="s">
        <v>8783</v>
      </c>
      <c r="F8420" t="s">
        <v>347</v>
      </c>
      <c r="G8420" t="s">
        <v>264</v>
      </c>
      <c r="H8420" t="s">
        <v>198</v>
      </c>
      <c r="I8420" t="s">
        <v>265</v>
      </c>
      <c r="J8420">
        <v>1968</v>
      </c>
      <c r="K8420">
        <v>443000</v>
      </c>
      <c r="L8420">
        <v>33</v>
      </c>
      <c r="M8420" t="s">
        <v>200</v>
      </c>
      <c r="N8420" t="s">
        <v>364</v>
      </c>
      <c r="O8420" t="s">
        <v>202</v>
      </c>
      <c r="P8420" t="s">
        <v>365</v>
      </c>
    </row>
    <row r="8421" spans="1:16" x14ac:dyDescent="0.25">
      <c r="A8421">
        <v>10943</v>
      </c>
      <c r="B8421" t="s">
        <v>360</v>
      </c>
      <c r="E8421" t="s">
        <v>8784</v>
      </c>
      <c r="F8421" t="s">
        <v>347</v>
      </c>
      <c r="G8421" t="s">
        <v>264</v>
      </c>
      <c r="H8421" t="s">
        <v>198</v>
      </c>
      <c r="I8421" t="s">
        <v>265</v>
      </c>
      <c r="J8421">
        <v>1972</v>
      </c>
      <c r="K8421">
        <v>311000</v>
      </c>
      <c r="L8421">
        <v>33</v>
      </c>
      <c r="M8421" t="s">
        <v>200</v>
      </c>
      <c r="N8421" t="s">
        <v>364</v>
      </c>
      <c r="O8421" t="s">
        <v>202</v>
      </c>
      <c r="P8421" t="s">
        <v>365</v>
      </c>
    </row>
    <row r="8422" spans="1:16" x14ac:dyDescent="0.25">
      <c r="A8422">
        <v>10944</v>
      </c>
      <c r="B8422" t="s">
        <v>360</v>
      </c>
      <c r="E8422" t="s">
        <v>8785</v>
      </c>
      <c r="F8422" t="s">
        <v>347</v>
      </c>
      <c r="G8422" t="s">
        <v>264</v>
      </c>
      <c r="H8422" t="s">
        <v>198</v>
      </c>
      <c r="I8422" t="s">
        <v>265</v>
      </c>
      <c r="J8422">
        <v>1993</v>
      </c>
      <c r="K8422">
        <v>245000</v>
      </c>
      <c r="L8422">
        <v>33</v>
      </c>
      <c r="M8422" t="s">
        <v>200</v>
      </c>
      <c r="N8422" t="s">
        <v>364</v>
      </c>
      <c r="O8422" t="s">
        <v>202</v>
      </c>
      <c r="P8422" t="s">
        <v>365</v>
      </c>
    </row>
    <row r="8423" spans="1:16" x14ac:dyDescent="0.25">
      <c r="A8423">
        <v>10945</v>
      </c>
      <c r="B8423" t="s">
        <v>360</v>
      </c>
      <c r="E8423" t="s">
        <v>8786</v>
      </c>
      <c r="F8423" t="s">
        <v>347</v>
      </c>
      <c r="G8423" t="s">
        <v>264</v>
      </c>
      <c r="H8423" t="s">
        <v>198</v>
      </c>
      <c r="I8423" t="s">
        <v>265</v>
      </c>
      <c r="J8423">
        <v>1963</v>
      </c>
      <c r="K8423">
        <v>442000</v>
      </c>
      <c r="L8423">
        <v>33</v>
      </c>
      <c r="M8423" t="s">
        <v>200</v>
      </c>
      <c r="N8423" t="s">
        <v>364</v>
      </c>
      <c r="O8423" t="s">
        <v>202</v>
      </c>
      <c r="P8423" t="s">
        <v>365</v>
      </c>
    </row>
    <row r="8424" spans="1:16" x14ac:dyDescent="0.25">
      <c r="A8424">
        <v>10946</v>
      </c>
      <c r="B8424" t="s">
        <v>360</v>
      </c>
      <c r="E8424" t="s">
        <v>8787</v>
      </c>
      <c r="F8424" t="s">
        <v>347</v>
      </c>
      <c r="G8424" t="s">
        <v>264</v>
      </c>
      <c r="H8424" t="s">
        <v>198</v>
      </c>
      <c r="I8424" t="s">
        <v>265</v>
      </c>
      <c r="J8424">
        <v>1981</v>
      </c>
      <c r="K8424">
        <v>14000</v>
      </c>
      <c r="L8424">
        <v>33</v>
      </c>
      <c r="M8424" t="s">
        <v>200</v>
      </c>
      <c r="N8424" t="s">
        <v>364</v>
      </c>
      <c r="O8424" t="s">
        <v>202</v>
      </c>
      <c r="P8424" t="s">
        <v>365</v>
      </c>
    </row>
    <row r="8425" spans="1:16" x14ac:dyDescent="0.25">
      <c r="A8425">
        <v>10947</v>
      </c>
      <c r="B8425" t="s">
        <v>360</v>
      </c>
      <c r="E8425" t="s">
        <v>8788</v>
      </c>
      <c r="F8425" t="s">
        <v>347</v>
      </c>
      <c r="G8425" t="s">
        <v>264</v>
      </c>
      <c r="H8425" t="s">
        <v>198</v>
      </c>
      <c r="I8425" t="s">
        <v>265</v>
      </c>
      <c r="J8425">
        <v>1979</v>
      </c>
      <c r="K8425">
        <v>123000</v>
      </c>
      <c r="L8425">
        <v>33</v>
      </c>
      <c r="M8425" t="s">
        <v>200</v>
      </c>
      <c r="N8425" t="s">
        <v>364</v>
      </c>
      <c r="O8425" t="s">
        <v>202</v>
      </c>
      <c r="P8425" t="s">
        <v>365</v>
      </c>
    </row>
    <row r="8426" spans="1:16" x14ac:dyDescent="0.25">
      <c r="A8426">
        <v>10948</v>
      </c>
      <c r="B8426" t="s">
        <v>360</v>
      </c>
      <c r="E8426" t="s">
        <v>8789</v>
      </c>
      <c r="F8426" t="s">
        <v>347</v>
      </c>
      <c r="G8426" t="s">
        <v>264</v>
      </c>
      <c r="H8426" t="s">
        <v>198</v>
      </c>
      <c r="I8426" t="s">
        <v>265</v>
      </c>
      <c r="J8426">
        <v>1970</v>
      </c>
      <c r="K8426">
        <v>280000</v>
      </c>
      <c r="L8426">
        <v>33</v>
      </c>
      <c r="M8426" t="s">
        <v>200</v>
      </c>
      <c r="N8426" t="s">
        <v>364</v>
      </c>
      <c r="O8426" t="s">
        <v>202</v>
      </c>
      <c r="P8426" t="s">
        <v>365</v>
      </c>
    </row>
    <row r="8427" spans="1:16" x14ac:dyDescent="0.25">
      <c r="A8427">
        <v>10949</v>
      </c>
      <c r="B8427" t="s">
        <v>360</v>
      </c>
      <c r="E8427" t="s">
        <v>8790</v>
      </c>
      <c r="F8427" t="s">
        <v>347</v>
      </c>
      <c r="G8427" t="s">
        <v>264</v>
      </c>
      <c r="H8427" t="s">
        <v>198</v>
      </c>
      <c r="I8427" t="s">
        <v>265</v>
      </c>
      <c r="J8427">
        <v>1983</v>
      </c>
      <c r="K8427">
        <v>401000</v>
      </c>
      <c r="L8427">
        <v>33</v>
      </c>
      <c r="M8427" t="s">
        <v>200</v>
      </c>
      <c r="N8427" t="s">
        <v>364</v>
      </c>
      <c r="O8427" t="s">
        <v>202</v>
      </c>
      <c r="P8427" t="s">
        <v>365</v>
      </c>
    </row>
    <row r="8428" spans="1:16" x14ac:dyDescent="0.25">
      <c r="A8428">
        <v>10950</v>
      </c>
      <c r="B8428" t="s">
        <v>360</v>
      </c>
      <c r="E8428" t="s">
        <v>8791</v>
      </c>
      <c r="F8428" t="s">
        <v>347</v>
      </c>
      <c r="G8428" t="s">
        <v>264</v>
      </c>
      <c r="H8428" t="s">
        <v>198</v>
      </c>
      <c r="I8428" t="s">
        <v>265</v>
      </c>
      <c r="J8428">
        <v>1975</v>
      </c>
      <c r="K8428">
        <v>228000</v>
      </c>
      <c r="L8428">
        <v>33</v>
      </c>
      <c r="M8428" t="s">
        <v>200</v>
      </c>
      <c r="N8428" t="s">
        <v>364</v>
      </c>
      <c r="O8428" t="s">
        <v>202</v>
      </c>
      <c r="P8428" t="s">
        <v>365</v>
      </c>
    </row>
    <row r="8429" spans="1:16" x14ac:dyDescent="0.25">
      <c r="A8429">
        <v>10951</v>
      </c>
      <c r="B8429" t="s">
        <v>360</v>
      </c>
      <c r="E8429" t="s">
        <v>8792</v>
      </c>
      <c r="F8429" t="s">
        <v>347</v>
      </c>
      <c r="G8429" t="s">
        <v>264</v>
      </c>
      <c r="H8429" t="s">
        <v>198</v>
      </c>
      <c r="I8429" t="s">
        <v>265</v>
      </c>
      <c r="J8429">
        <v>1977</v>
      </c>
      <c r="K8429">
        <v>207000</v>
      </c>
      <c r="L8429">
        <v>33</v>
      </c>
      <c r="M8429" t="s">
        <v>200</v>
      </c>
      <c r="N8429" t="s">
        <v>364</v>
      </c>
      <c r="O8429" t="s">
        <v>202</v>
      </c>
      <c r="P8429" t="s">
        <v>365</v>
      </c>
    </row>
    <row r="8430" spans="1:16" x14ac:dyDescent="0.25">
      <c r="A8430">
        <v>10952</v>
      </c>
      <c r="B8430" t="s">
        <v>360</v>
      </c>
      <c r="E8430" t="s">
        <v>8793</v>
      </c>
      <c r="F8430" t="s">
        <v>347</v>
      </c>
      <c r="G8430" t="s">
        <v>264</v>
      </c>
      <c r="H8430" t="s">
        <v>198</v>
      </c>
      <c r="I8430" t="s">
        <v>265</v>
      </c>
      <c r="J8430">
        <v>1977</v>
      </c>
      <c r="K8430">
        <v>147000</v>
      </c>
      <c r="L8430">
        <v>33</v>
      </c>
      <c r="M8430" t="s">
        <v>200</v>
      </c>
      <c r="N8430" t="s">
        <v>364</v>
      </c>
      <c r="O8430" t="s">
        <v>202</v>
      </c>
      <c r="P8430" t="s">
        <v>365</v>
      </c>
    </row>
    <row r="8431" spans="1:16" x14ac:dyDescent="0.25">
      <c r="A8431">
        <v>10953</v>
      </c>
      <c r="B8431" t="s">
        <v>360</v>
      </c>
      <c r="E8431" t="s">
        <v>8794</v>
      </c>
      <c r="F8431" t="s">
        <v>347</v>
      </c>
      <c r="G8431" t="s">
        <v>264</v>
      </c>
      <c r="H8431" t="s">
        <v>198</v>
      </c>
      <c r="I8431" t="s">
        <v>265</v>
      </c>
      <c r="J8431">
        <v>1971</v>
      </c>
      <c r="K8431">
        <v>132000</v>
      </c>
      <c r="L8431">
        <v>33</v>
      </c>
      <c r="M8431" t="s">
        <v>200</v>
      </c>
      <c r="N8431" t="s">
        <v>364</v>
      </c>
      <c r="O8431" t="s">
        <v>202</v>
      </c>
      <c r="P8431" t="s">
        <v>365</v>
      </c>
    </row>
    <row r="8432" spans="1:16" x14ac:dyDescent="0.25">
      <c r="A8432">
        <v>10954</v>
      </c>
      <c r="B8432" t="s">
        <v>360</v>
      </c>
      <c r="E8432" t="s">
        <v>8795</v>
      </c>
      <c r="F8432" t="s">
        <v>347</v>
      </c>
      <c r="G8432" t="s">
        <v>264</v>
      </c>
      <c r="H8432" t="s">
        <v>198</v>
      </c>
      <c r="I8432" t="s">
        <v>265</v>
      </c>
      <c r="J8432">
        <v>1970</v>
      </c>
      <c r="K8432">
        <v>104000</v>
      </c>
      <c r="L8432">
        <v>33</v>
      </c>
      <c r="M8432" t="s">
        <v>200</v>
      </c>
      <c r="N8432" t="s">
        <v>364</v>
      </c>
      <c r="O8432" t="s">
        <v>202</v>
      </c>
      <c r="P8432" t="s">
        <v>365</v>
      </c>
    </row>
    <row r="8433" spans="1:16" x14ac:dyDescent="0.25">
      <c r="A8433">
        <v>10955</v>
      </c>
      <c r="B8433" t="s">
        <v>360</v>
      </c>
      <c r="E8433" t="s">
        <v>8796</v>
      </c>
      <c r="F8433" t="s">
        <v>347</v>
      </c>
      <c r="G8433" t="s">
        <v>264</v>
      </c>
      <c r="H8433" t="s">
        <v>198</v>
      </c>
      <c r="I8433" t="s">
        <v>265</v>
      </c>
      <c r="J8433">
        <v>1974</v>
      </c>
      <c r="K8433">
        <v>48000</v>
      </c>
      <c r="L8433">
        <v>33</v>
      </c>
      <c r="M8433" t="s">
        <v>200</v>
      </c>
      <c r="N8433" t="s">
        <v>364</v>
      </c>
      <c r="O8433" t="s">
        <v>202</v>
      </c>
      <c r="P8433" t="s">
        <v>365</v>
      </c>
    </row>
    <row r="8434" spans="1:16" x14ac:dyDescent="0.25">
      <c r="A8434">
        <v>10956</v>
      </c>
      <c r="B8434" t="s">
        <v>360</v>
      </c>
      <c r="E8434" t="s">
        <v>8797</v>
      </c>
      <c r="F8434" t="s">
        <v>347</v>
      </c>
      <c r="G8434" t="s">
        <v>264</v>
      </c>
      <c r="H8434" t="s">
        <v>198</v>
      </c>
      <c r="I8434" t="s">
        <v>265</v>
      </c>
      <c r="J8434">
        <v>1976</v>
      </c>
      <c r="K8434">
        <v>24000</v>
      </c>
      <c r="L8434">
        <v>33</v>
      </c>
      <c r="M8434" t="s">
        <v>200</v>
      </c>
      <c r="N8434" t="s">
        <v>364</v>
      </c>
      <c r="O8434" t="s">
        <v>202</v>
      </c>
      <c r="P8434" t="s">
        <v>365</v>
      </c>
    </row>
    <row r="8435" spans="1:16" x14ac:dyDescent="0.25">
      <c r="A8435">
        <v>10957</v>
      </c>
      <c r="B8435" t="s">
        <v>360</v>
      </c>
      <c r="E8435" t="s">
        <v>8798</v>
      </c>
      <c r="F8435" t="s">
        <v>347</v>
      </c>
      <c r="G8435" t="s">
        <v>264</v>
      </c>
      <c r="H8435" t="s">
        <v>198</v>
      </c>
      <c r="I8435" t="s">
        <v>265</v>
      </c>
      <c r="J8435">
        <v>1986</v>
      </c>
      <c r="K8435">
        <v>50000</v>
      </c>
      <c r="L8435">
        <v>33</v>
      </c>
      <c r="M8435" t="s">
        <v>200</v>
      </c>
      <c r="N8435" t="s">
        <v>364</v>
      </c>
      <c r="O8435" t="s">
        <v>202</v>
      </c>
      <c r="P8435" t="s">
        <v>365</v>
      </c>
    </row>
    <row r="8436" spans="1:16" x14ac:dyDescent="0.25">
      <c r="A8436">
        <v>10958</v>
      </c>
      <c r="B8436" t="s">
        <v>360</v>
      </c>
      <c r="E8436" t="s">
        <v>8799</v>
      </c>
      <c r="F8436" t="s">
        <v>347</v>
      </c>
      <c r="G8436" t="s">
        <v>264</v>
      </c>
      <c r="H8436" t="s">
        <v>198</v>
      </c>
      <c r="I8436" t="s">
        <v>265</v>
      </c>
      <c r="J8436">
        <v>1964</v>
      </c>
      <c r="K8436">
        <v>988000</v>
      </c>
      <c r="L8436">
        <v>33</v>
      </c>
      <c r="M8436" t="s">
        <v>200</v>
      </c>
      <c r="N8436" t="s">
        <v>364</v>
      </c>
      <c r="O8436" t="s">
        <v>202</v>
      </c>
      <c r="P8436" t="s">
        <v>365</v>
      </c>
    </row>
    <row r="8437" spans="1:16" x14ac:dyDescent="0.25">
      <c r="A8437">
        <v>10959</v>
      </c>
      <c r="B8437" t="s">
        <v>360</v>
      </c>
      <c r="E8437" t="s">
        <v>8800</v>
      </c>
      <c r="F8437" t="s">
        <v>347</v>
      </c>
      <c r="G8437" t="s">
        <v>264</v>
      </c>
      <c r="H8437" t="s">
        <v>198</v>
      </c>
      <c r="I8437" t="s">
        <v>265</v>
      </c>
      <c r="J8437">
        <v>1964</v>
      </c>
      <c r="K8437">
        <v>31000</v>
      </c>
      <c r="L8437">
        <v>33</v>
      </c>
      <c r="M8437" t="s">
        <v>200</v>
      </c>
      <c r="N8437" t="s">
        <v>364</v>
      </c>
      <c r="O8437" t="s">
        <v>202</v>
      </c>
      <c r="P8437" t="s">
        <v>365</v>
      </c>
    </row>
    <row r="8438" spans="1:16" x14ac:dyDescent="0.25">
      <c r="A8438">
        <v>10960</v>
      </c>
      <c r="B8438" t="s">
        <v>360</v>
      </c>
      <c r="E8438" t="s">
        <v>8801</v>
      </c>
      <c r="F8438" t="s">
        <v>347</v>
      </c>
      <c r="G8438" t="s">
        <v>264</v>
      </c>
      <c r="H8438" t="s">
        <v>198</v>
      </c>
      <c r="I8438" t="s">
        <v>265</v>
      </c>
      <c r="J8438">
        <v>1970</v>
      </c>
      <c r="K8438">
        <v>153000</v>
      </c>
      <c r="L8438">
        <v>33</v>
      </c>
      <c r="M8438" t="s">
        <v>200</v>
      </c>
      <c r="N8438" t="s">
        <v>364</v>
      </c>
      <c r="O8438" t="s">
        <v>202</v>
      </c>
      <c r="P8438" t="s">
        <v>365</v>
      </c>
    </row>
    <row r="8439" spans="1:16" x14ac:dyDescent="0.25">
      <c r="A8439">
        <v>10961</v>
      </c>
      <c r="B8439" t="s">
        <v>360</v>
      </c>
      <c r="E8439" t="s">
        <v>8802</v>
      </c>
      <c r="F8439" t="s">
        <v>347</v>
      </c>
      <c r="G8439" t="s">
        <v>264</v>
      </c>
      <c r="H8439" t="s">
        <v>198</v>
      </c>
      <c r="I8439" t="s">
        <v>265</v>
      </c>
      <c r="J8439">
        <v>1973</v>
      </c>
      <c r="K8439">
        <v>7000</v>
      </c>
      <c r="L8439">
        <v>33</v>
      </c>
      <c r="M8439" t="s">
        <v>200</v>
      </c>
      <c r="N8439" t="s">
        <v>364</v>
      </c>
      <c r="O8439" t="s">
        <v>202</v>
      </c>
      <c r="P8439" t="s">
        <v>365</v>
      </c>
    </row>
    <row r="8440" spans="1:16" x14ac:dyDescent="0.25">
      <c r="A8440">
        <v>10962</v>
      </c>
      <c r="B8440" t="s">
        <v>360</v>
      </c>
      <c r="E8440" t="s">
        <v>8803</v>
      </c>
      <c r="F8440" t="s">
        <v>347</v>
      </c>
      <c r="G8440" t="s">
        <v>264</v>
      </c>
      <c r="H8440" t="s">
        <v>198</v>
      </c>
      <c r="I8440" t="s">
        <v>265</v>
      </c>
      <c r="J8440">
        <v>1970</v>
      </c>
      <c r="K8440">
        <v>131000</v>
      </c>
      <c r="L8440">
        <v>33</v>
      </c>
      <c r="M8440" t="s">
        <v>200</v>
      </c>
      <c r="N8440" t="s">
        <v>364</v>
      </c>
      <c r="O8440" t="s">
        <v>202</v>
      </c>
      <c r="P8440" t="s">
        <v>365</v>
      </c>
    </row>
    <row r="8441" spans="1:16" x14ac:dyDescent="0.25">
      <c r="A8441">
        <v>10963</v>
      </c>
      <c r="B8441" t="s">
        <v>360</v>
      </c>
      <c r="E8441" t="s">
        <v>8804</v>
      </c>
      <c r="F8441" t="s">
        <v>347</v>
      </c>
      <c r="G8441" t="s">
        <v>264</v>
      </c>
      <c r="H8441" t="s">
        <v>198</v>
      </c>
      <c r="I8441" t="s">
        <v>265</v>
      </c>
      <c r="J8441">
        <v>1974</v>
      </c>
      <c r="K8441">
        <v>148000</v>
      </c>
      <c r="L8441">
        <v>33</v>
      </c>
      <c r="M8441" t="s">
        <v>200</v>
      </c>
      <c r="N8441" t="s">
        <v>364</v>
      </c>
      <c r="O8441" t="s">
        <v>202</v>
      </c>
      <c r="P8441" t="s">
        <v>365</v>
      </c>
    </row>
    <row r="8442" spans="1:16" x14ac:dyDescent="0.25">
      <c r="A8442">
        <v>10964</v>
      </c>
      <c r="B8442" t="s">
        <v>360</v>
      </c>
      <c r="E8442" t="s">
        <v>8805</v>
      </c>
      <c r="F8442" t="s">
        <v>347</v>
      </c>
      <c r="G8442" t="s">
        <v>264</v>
      </c>
      <c r="H8442" t="s">
        <v>198</v>
      </c>
      <c r="I8442" t="s">
        <v>265</v>
      </c>
      <c r="J8442">
        <v>1975</v>
      </c>
      <c r="K8442">
        <v>98000</v>
      </c>
      <c r="L8442">
        <v>33</v>
      </c>
      <c r="M8442" t="s">
        <v>200</v>
      </c>
      <c r="N8442" t="s">
        <v>364</v>
      </c>
      <c r="O8442" t="s">
        <v>202</v>
      </c>
      <c r="P8442" t="s">
        <v>365</v>
      </c>
    </row>
    <row r="8443" spans="1:16" x14ac:dyDescent="0.25">
      <c r="A8443">
        <v>10965</v>
      </c>
      <c r="B8443" t="s">
        <v>360</v>
      </c>
      <c r="E8443" t="s">
        <v>8806</v>
      </c>
      <c r="F8443" t="s">
        <v>347</v>
      </c>
      <c r="G8443" t="s">
        <v>264</v>
      </c>
      <c r="H8443" t="s">
        <v>198</v>
      </c>
      <c r="I8443" t="s">
        <v>265</v>
      </c>
      <c r="J8443">
        <v>1963</v>
      </c>
      <c r="K8443">
        <v>207000</v>
      </c>
      <c r="L8443">
        <v>33</v>
      </c>
      <c r="M8443" t="s">
        <v>200</v>
      </c>
      <c r="N8443" t="s">
        <v>364</v>
      </c>
      <c r="O8443" t="s">
        <v>202</v>
      </c>
      <c r="P8443" t="s">
        <v>365</v>
      </c>
    </row>
    <row r="8444" spans="1:16" x14ac:dyDescent="0.25">
      <c r="A8444">
        <v>10966</v>
      </c>
      <c r="B8444" t="s">
        <v>360</v>
      </c>
      <c r="E8444" t="s">
        <v>8807</v>
      </c>
      <c r="F8444" t="s">
        <v>347</v>
      </c>
      <c r="G8444" t="s">
        <v>264</v>
      </c>
      <c r="H8444" t="s">
        <v>198</v>
      </c>
      <c r="I8444" t="s">
        <v>265</v>
      </c>
      <c r="J8444">
        <v>1980</v>
      </c>
      <c r="K8444">
        <v>627000</v>
      </c>
      <c r="L8444">
        <v>33</v>
      </c>
      <c r="M8444" t="s">
        <v>200</v>
      </c>
      <c r="N8444" t="s">
        <v>364</v>
      </c>
      <c r="O8444" t="s">
        <v>202</v>
      </c>
      <c r="P8444" t="s">
        <v>365</v>
      </c>
    </row>
    <row r="8445" spans="1:16" x14ac:dyDescent="0.25">
      <c r="A8445">
        <v>10967</v>
      </c>
      <c r="B8445" t="s">
        <v>360</v>
      </c>
      <c r="E8445" t="s">
        <v>8808</v>
      </c>
      <c r="F8445" t="s">
        <v>347</v>
      </c>
      <c r="G8445" t="s">
        <v>264</v>
      </c>
      <c r="H8445" t="s">
        <v>198</v>
      </c>
      <c r="I8445" t="s">
        <v>265</v>
      </c>
      <c r="J8445">
        <v>1979</v>
      </c>
      <c r="K8445">
        <v>532000</v>
      </c>
      <c r="L8445">
        <v>33</v>
      </c>
      <c r="M8445" t="s">
        <v>200</v>
      </c>
      <c r="N8445" t="s">
        <v>364</v>
      </c>
      <c r="O8445" t="s">
        <v>202</v>
      </c>
      <c r="P8445" t="s">
        <v>365</v>
      </c>
    </row>
    <row r="8446" spans="1:16" x14ac:dyDescent="0.25">
      <c r="A8446">
        <v>10968</v>
      </c>
      <c r="B8446" t="s">
        <v>360</v>
      </c>
      <c r="E8446" t="s">
        <v>8809</v>
      </c>
      <c r="F8446" t="s">
        <v>347</v>
      </c>
      <c r="G8446" t="s">
        <v>264</v>
      </c>
      <c r="H8446" t="s">
        <v>198</v>
      </c>
      <c r="I8446" t="s">
        <v>265</v>
      </c>
      <c r="J8446">
        <v>1991</v>
      </c>
      <c r="K8446">
        <v>43000</v>
      </c>
      <c r="L8446">
        <v>33</v>
      </c>
      <c r="M8446" t="s">
        <v>200</v>
      </c>
      <c r="N8446" t="s">
        <v>364</v>
      </c>
      <c r="O8446" t="s">
        <v>202</v>
      </c>
      <c r="P8446" t="s">
        <v>365</v>
      </c>
    </row>
    <row r="8447" spans="1:16" x14ac:dyDescent="0.25">
      <c r="A8447">
        <v>10969</v>
      </c>
      <c r="B8447" t="s">
        <v>360</v>
      </c>
      <c r="E8447" t="s">
        <v>8810</v>
      </c>
      <c r="F8447" t="s">
        <v>347</v>
      </c>
      <c r="G8447" t="s">
        <v>264</v>
      </c>
      <c r="H8447" t="s">
        <v>198</v>
      </c>
      <c r="I8447" t="s">
        <v>265</v>
      </c>
      <c r="J8447">
        <v>1981</v>
      </c>
      <c r="K8447">
        <v>25000</v>
      </c>
      <c r="L8447">
        <v>33</v>
      </c>
      <c r="M8447" t="s">
        <v>200</v>
      </c>
      <c r="N8447" t="s">
        <v>364</v>
      </c>
      <c r="O8447" t="s">
        <v>202</v>
      </c>
      <c r="P8447" t="s">
        <v>365</v>
      </c>
    </row>
    <row r="8448" spans="1:16" x14ac:dyDescent="0.25">
      <c r="A8448">
        <v>10970</v>
      </c>
      <c r="B8448" t="s">
        <v>360</v>
      </c>
      <c r="E8448" t="s">
        <v>8811</v>
      </c>
      <c r="F8448" t="s">
        <v>347</v>
      </c>
      <c r="G8448" t="s">
        <v>264</v>
      </c>
      <c r="H8448" t="s">
        <v>198</v>
      </c>
      <c r="I8448" t="s">
        <v>265</v>
      </c>
      <c r="J8448">
        <v>1980</v>
      </c>
      <c r="K8448">
        <v>110000</v>
      </c>
      <c r="L8448">
        <v>33</v>
      </c>
      <c r="M8448" t="s">
        <v>200</v>
      </c>
      <c r="N8448" t="s">
        <v>364</v>
      </c>
      <c r="O8448" t="s">
        <v>202</v>
      </c>
      <c r="P8448" t="s">
        <v>365</v>
      </c>
    </row>
    <row r="8449" spans="1:16" x14ac:dyDescent="0.25">
      <c r="A8449">
        <v>10971</v>
      </c>
      <c r="B8449" t="s">
        <v>360</v>
      </c>
      <c r="E8449" t="s">
        <v>8812</v>
      </c>
      <c r="F8449" t="s">
        <v>347</v>
      </c>
      <c r="G8449" t="s">
        <v>264</v>
      </c>
      <c r="H8449" t="s">
        <v>198</v>
      </c>
      <c r="I8449" t="s">
        <v>265</v>
      </c>
      <c r="J8449">
        <v>1979</v>
      </c>
      <c r="K8449">
        <v>407000</v>
      </c>
      <c r="L8449">
        <v>33</v>
      </c>
      <c r="M8449" t="s">
        <v>200</v>
      </c>
      <c r="N8449" t="s">
        <v>364</v>
      </c>
      <c r="O8449" t="s">
        <v>202</v>
      </c>
      <c r="P8449" t="s">
        <v>365</v>
      </c>
    </row>
    <row r="8450" spans="1:16" x14ac:dyDescent="0.25">
      <c r="A8450">
        <v>10972</v>
      </c>
      <c r="B8450" t="s">
        <v>360</v>
      </c>
      <c r="E8450" t="s">
        <v>8813</v>
      </c>
      <c r="F8450" t="s">
        <v>347</v>
      </c>
      <c r="G8450" t="s">
        <v>264</v>
      </c>
      <c r="H8450" t="s">
        <v>198</v>
      </c>
      <c r="I8450" t="s">
        <v>265</v>
      </c>
      <c r="J8450">
        <v>1970</v>
      </c>
      <c r="K8450">
        <v>104000</v>
      </c>
      <c r="L8450">
        <v>33</v>
      </c>
      <c r="M8450" t="s">
        <v>200</v>
      </c>
      <c r="N8450" t="s">
        <v>364</v>
      </c>
      <c r="O8450" t="s">
        <v>202</v>
      </c>
      <c r="P8450" t="s">
        <v>365</v>
      </c>
    </row>
    <row r="8451" spans="1:16" x14ac:dyDescent="0.25">
      <c r="A8451">
        <v>10973</v>
      </c>
      <c r="B8451" t="s">
        <v>360</v>
      </c>
      <c r="E8451" t="s">
        <v>8814</v>
      </c>
      <c r="F8451" t="s">
        <v>347</v>
      </c>
      <c r="G8451" t="s">
        <v>264</v>
      </c>
      <c r="H8451" t="s">
        <v>198</v>
      </c>
      <c r="I8451" t="s">
        <v>265</v>
      </c>
      <c r="J8451">
        <v>1962</v>
      </c>
      <c r="K8451">
        <v>4000</v>
      </c>
      <c r="L8451">
        <v>33</v>
      </c>
      <c r="M8451" t="s">
        <v>200</v>
      </c>
      <c r="N8451" t="s">
        <v>364</v>
      </c>
      <c r="O8451" t="s">
        <v>202</v>
      </c>
      <c r="P8451" t="s">
        <v>365</v>
      </c>
    </row>
    <row r="8452" spans="1:16" x14ac:dyDescent="0.25">
      <c r="A8452">
        <v>10974</v>
      </c>
      <c r="B8452" t="s">
        <v>360</v>
      </c>
      <c r="E8452" t="s">
        <v>8815</v>
      </c>
      <c r="F8452" t="s">
        <v>347</v>
      </c>
      <c r="G8452" t="s">
        <v>264</v>
      </c>
      <c r="H8452" t="s">
        <v>198</v>
      </c>
      <c r="I8452" t="s">
        <v>265</v>
      </c>
      <c r="J8452">
        <v>1968</v>
      </c>
      <c r="K8452">
        <v>31000</v>
      </c>
      <c r="L8452">
        <v>33</v>
      </c>
      <c r="M8452" t="s">
        <v>200</v>
      </c>
      <c r="N8452" t="s">
        <v>364</v>
      </c>
      <c r="O8452" t="s">
        <v>202</v>
      </c>
      <c r="P8452" t="s">
        <v>365</v>
      </c>
    </row>
    <row r="8453" spans="1:16" x14ac:dyDescent="0.25">
      <c r="A8453">
        <v>10975</v>
      </c>
      <c r="B8453" t="s">
        <v>360</v>
      </c>
      <c r="E8453" t="s">
        <v>8816</v>
      </c>
      <c r="F8453" t="s">
        <v>347</v>
      </c>
      <c r="G8453" t="s">
        <v>264</v>
      </c>
      <c r="H8453" t="s">
        <v>198</v>
      </c>
      <c r="I8453" t="s">
        <v>265</v>
      </c>
      <c r="J8453">
        <v>1970</v>
      </c>
      <c r="K8453">
        <v>32000</v>
      </c>
      <c r="L8453">
        <v>33</v>
      </c>
      <c r="M8453" t="s">
        <v>200</v>
      </c>
      <c r="N8453" t="s">
        <v>364</v>
      </c>
      <c r="O8453" t="s">
        <v>202</v>
      </c>
      <c r="P8453" t="s">
        <v>365</v>
      </c>
    </row>
    <row r="8454" spans="1:16" x14ac:dyDescent="0.25">
      <c r="A8454">
        <v>10976</v>
      </c>
      <c r="B8454" t="s">
        <v>360</v>
      </c>
      <c r="E8454" t="s">
        <v>8817</v>
      </c>
      <c r="F8454" t="s">
        <v>347</v>
      </c>
      <c r="G8454" t="s">
        <v>264</v>
      </c>
      <c r="H8454" t="s">
        <v>198</v>
      </c>
      <c r="I8454" t="s">
        <v>265</v>
      </c>
      <c r="J8454">
        <v>1977</v>
      </c>
      <c r="K8454">
        <v>121000</v>
      </c>
      <c r="L8454">
        <v>33</v>
      </c>
      <c r="M8454" t="s">
        <v>200</v>
      </c>
      <c r="N8454" t="s">
        <v>364</v>
      </c>
      <c r="O8454" t="s">
        <v>202</v>
      </c>
      <c r="P8454" t="s">
        <v>365</v>
      </c>
    </row>
    <row r="8455" spans="1:16" x14ac:dyDescent="0.25">
      <c r="A8455">
        <v>10977</v>
      </c>
      <c r="B8455" t="s">
        <v>360</v>
      </c>
      <c r="E8455" t="s">
        <v>8818</v>
      </c>
      <c r="F8455" t="s">
        <v>347</v>
      </c>
      <c r="G8455" t="s">
        <v>264</v>
      </c>
      <c r="H8455" t="s">
        <v>198</v>
      </c>
      <c r="I8455" t="s">
        <v>265</v>
      </c>
      <c r="J8455">
        <v>1969</v>
      </c>
      <c r="K8455">
        <v>76000</v>
      </c>
      <c r="L8455">
        <v>33</v>
      </c>
      <c r="M8455" t="s">
        <v>200</v>
      </c>
      <c r="N8455" t="s">
        <v>364</v>
      </c>
      <c r="O8455" t="s">
        <v>202</v>
      </c>
      <c r="P8455" t="s">
        <v>365</v>
      </c>
    </row>
    <row r="8456" spans="1:16" x14ac:dyDescent="0.25">
      <c r="A8456">
        <v>10978</v>
      </c>
      <c r="B8456" t="s">
        <v>360</v>
      </c>
      <c r="E8456" t="s">
        <v>8819</v>
      </c>
      <c r="F8456" t="s">
        <v>347</v>
      </c>
      <c r="G8456" t="s">
        <v>264</v>
      </c>
      <c r="H8456" t="s">
        <v>198</v>
      </c>
      <c r="I8456" t="s">
        <v>265</v>
      </c>
      <c r="J8456">
        <v>1978</v>
      </c>
      <c r="K8456">
        <v>328000</v>
      </c>
      <c r="L8456">
        <v>33</v>
      </c>
      <c r="M8456" t="s">
        <v>200</v>
      </c>
      <c r="N8456" t="s">
        <v>364</v>
      </c>
      <c r="O8456" t="s">
        <v>202</v>
      </c>
      <c r="P8456" t="s">
        <v>365</v>
      </c>
    </row>
    <row r="8457" spans="1:16" x14ac:dyDescent="0.25">
      <c r="A8457">
        <v>10979</v>
      </c>
      <c r="B8457" t="s">
        <v>360</v>
      </c>
      <c r="E8457" t="s">
        <v>8820</v>
      </c>
      <c r="F8457" t="s">
        <v>347</v>
      </c>
      <c r="G8457" t="s">
        <v>264</v>
      </c>
      <c r="H8457" t="s">
        <v>198</v>
      </c>
      <c r="I8457" t="s">
        <v>265</v>
      </c>
      <c r="J8457">
        <v>1966</v>
      </c>
      <c r="K8457">
        <v>1391000</v>
      </c>
      <c r="L8457">
        <v>33</v>
      </c>
      <c r="M8457" t="s">
        <v>200</v>
      </c>
      <c r="N8457" t="s">
        <v>364</v>
      </c>
      <c r="O8457" t="s">
        <v>202</v>
      </c>
      <c r="P8457" t="s">
        <v>365</v>
      </c>
    </row>
    <row r="8458" spans="1:16" x14ac:dyDescent="0.25">
      <c r="A8458">
        <v>10980</v>
      </c>
      <c r="B8458" t="s">
        <v>360</v>
      </c>
      <c r="E8458" t="s">
        <v>8821</v>
      </c>
      <c r="F8458" t="s">
        <v>347</v>
      </c>
      <c r="G8458" t="s">
        <v>264</v>
      </c>
      <c r="H8458" t="s">
        <v>198</v>
      </c>
      <c r="I8458" t="s">
        <v>265</v>
      </c>
      <c r="J8458">
        <v>1964</v>
      </c>
      <c r="K8458">
        <v>26000</v>
      </c>
      <c r="L8458">
        <v>33</v>
      </c>
      <c r="M8458" t="s">
        <v>200</v>
      </c>
      <c r="N8458" t="s">
        <v>364</v>
      </c>
      <c r="O8458" t="s">
        <v>202</v>
      </c>
      <c r="P8458" t="s">
        <v>365</v>
      </c>
    </row>
    <row r="8459" spans="1:16" x14ac:dyDescent="0.25">
      <c r="A8459">
        <v>10982</v>
      </c>
      <c r="B8459" t="s">
        <v>360</v>
      </c>
      <c r="E8459" t="s">
        <v>8822</v>
      </c>
      <c r="F8459" t="s">
        <v>347</v>
      </c>
      <c r="G8459" t="s">
        <v>264</v>
      </c>
      <c r="H8459" t="s">
        <v>198</v>
      </c>
      <c r="I8459" t="s">
        <v>265</v>
      </c>
      <c r="J8459">
        <v>1970</v>
      </c>
      <c r="K8459">
        <v>665000</v>
      </c>
      <c r="L8459">
        <v>33</v>
      </c>
      <c r="M8459" t="s">
        <v>200</v>
      </c>
      <c r="N8459" t="s">
        <v>364</v>
      </c>
      <c r="O8459" t="s">
        <v>202</v>
      </c>
      <c r="P8459" t="s">
        <v>365</v>
      </c>
    </row>
    <row r="8460" spans="1:16" x14ac:dyDescent="0.25">
      <c r="A8460">
        <v>10983</v>
      </c>
      <c r="B8460" t="s">
        <v>360</v>
      </c>
      <c r="E8460" t="s">
        <v>8823</v>
      </c>
      <c r="F8460" t="s">
        <v>347</v>
      </c>
      <c r="G8460" t="s">
        <v>264</v>
      </c>
      <c r="H8460" t="s">
        <v>198</v>
      </c>
      <c r="I8460" t="s">
        <v>265</v>
      </c>
      <c r="J8460">
        <v>1968</v>
      </c>
      <c r="K8460">
        <v>253000</v>
      </c>
      <c r="L8460">
        <v>33</v>
      </c>
      <c r="M8460" t="s">
        <v>200</v>
      </c>
      <c r="N8460" t="s">
        <v>364</v>
      </c>
      <c r="O8460" t="s">
        <v>202</v>
      </c>
      <c r="P8460" t="s">
        <v>365</v>
      </c>
    </row>
    <row r="8461" spans="1:16" x14ac:dyDescent="0.25">
      <c r="A8461">
        <v>10984</v>
      </c>
      <c r="B8461" t="s">
        <v>360</v>
      </c>
      <c r="E8461" t="s">
        <v>8824</v>
      </c>
      <c r="F8461" t="s">
        <v>347</v>
      </c>
      <c r="G8461" t="s">
        <v>8311</v>
      </c>
      <c r="H8461" t="s">
        <v>198</v>
      </c>
      <c r="I8461" t="s">
        <v>8312</v>
      </c>
      <c r="J8461">
        <v>1973</v>
      </c>
      <c r="K8461">
        <v>96000</v>
      </c>
      <c r="L8461">
        <v>7</v>
      </c>
      <c r="M8461" t="s">
        <v>200</v>
      </c>
      <c r="N8461" t="s">
        <v>668</v>
      </c>
      <c r="O8461" t="s">
        <v>202</v>
      </c>
      <c r="P8461" t="s">
        <v>365</v>
      </c>
    </row>
    <row r="8462" spans="1:16" x14ac:dyDescent="0.25">
      <c r="A8462">
        <v>10985</v>
      </c>
      <c r="B8462" t="s">
        <v>360</v>
      </c>
      <c r="E8462" t="s">
        <v>8825</v>
      </c>
      <c r="F8462" t="s">
        <v>347</v>
      </c>
      <c r="G8462" t="s">
        <v>264</v>
      </c>
      <c r="H8462" t="s">
        <v>198</v>
      </c>
      <c r="I8462" t="s">
        <v>265</v>
      </c>
      <c r="J8462">
        <v>1965</v>
      </c>
      <c r="K8462">
        <v>38000</v>
      </c>
      <c r="L8462">
        <v>33</v>
      </c>
      <c r="M8462" t="s">
        <v>200</v>
      </c>
      <c r="N8462" t="s">
        <v>364</v>
      </c>
      <c r="O8462" t="s">
        <v>202</v>
      </c>
      <c r="P8462" t="s">
        <v>365</v>
      </c>
    </row>
    <row r="8463" spans="1:16" x14ac:dyDescent="0.25">
      <c r="A8463">
        <v>10986</v>
      </c>
      <c r="B8463" t="s">
        <v>360</v>
      </c>
      <c r="E8463" t="s">
        <v>8826</v>
      </c>
      <c r="F8463" t="s">
        <v>347</v>
      </c>
      <c r="G8463" t="s">
        <v>264</v>
      </c>
      <c r="H8463" t="s">
        <v>198</v>
      </c>
      <c r="I8463" t="s">
        <v>265</v>
      </c>
      <c r="J8463">
        <v>1965</v>
      </c>
      <c r="K8463">
        <v>170000</v>
      </c>
      <c r="L8463">
        <v>33</v>
      </c>
      <c r="M8463" t="s">
        <v>200</v>
      </c>
      <c r="N8463" t="s">
        <v>364</v>
      </c>
      <c r="O8463" t="s">
        <v>202</v>
      </c>
      <c r="P8463" t="s">
        <v>365</v>
      </c>
    </row>
    <row r="8464" spans="1:16" x14ac:dyDescent="0.25">
      <c r="A8464">
        <v>10987</v>
      </c>
      <c r="B8464" t="s">
        <v>360</v>
      </c>
      <c r="E8464" t="s">
        <v>8827</v>
      </c>
      <c r="F8464" t="s">
        <v>347</v>
      </c>
      <c r="G8464" t="s">
        <v>264</v>
      </c>
      <c r="H8464" t="s">
        <v>198</v>
      </c>
      <c r="I8464" t="s">
        <v>265</v>
      </c>
      <c r="J8464">
        <v>1980</v>
      </c>
      <c r="K8464">
        <v>261000</v>
      </c>
      <c r="L8464">
        <v>33</v>
      </c>
      <c r="M8464" t="s">
        <v>200</v>
      </c>
      <c r="N8464" t="s">
        <v>364</v>
      </c>
      <c r="O8464" t="s">
        <v>202</v>
      </c>
      <c r="P8464" t="s">
        <v>365</v>
      </c>
    </row>
    <row r="8465" spans="1:16" x14ac:dyDescent="0.25">
      <c r="A8465">
        <v>10988</v>
      </c>
      <c r="B8465" t="s">
        <v>360</v>
      </c>
      <c r="E8465" t="s">
        <v>8828</v>
      </c>
      <c r="F8465" t="s">
        <v>347</v>
      </c>
      <c r="G8465" t="s">
        <v>264</v>
      </c>
      <c r="H8465" t="s">
        <v>198</v>
      </c>
      <c r="I8465" t="s">
        <v>265</v>
      </c>
      <c r="J8465">
        <v>1977</v>
      </c>
      <c r="K8465">
        <v>17000</v>
      </c>
      <c r="L8465">
        <v>33</v>
      </c>
      <c r="M8465" t="s">
        <v>200</v>
      </c>
      <c r="N8465" t="s">
        <v>364</v>
      </c>
      <c r="O8465" t="s">
        <v>202</v>
      </c>
      <c r="P8465" t="s">
        <v>365</v>
      </c>
    </row>
    <row r="8466" spans="1:16" x14ac:dyDescent="0.25">
      <c r="A8466">
        <v>10989</v>
      </c>
      <c r="B8466" t="s">
        <v>360</v>
      </c>
      <c r="E8466" t="s">
        <v>8829</v>
      </c>
      <c r="F8466" t="s">
        <v>347</v>
      </c>
      <c r="G8466" t="s">
        <v>264</v>
      </c>
      <c r="H8466" t="s">
        <v>198</v>
      </c>
      <c r="I8466" t="s">
        <v>265</v>
      </c>
      <c r="J8466">
        <v>1996</v>
      </c>
      <c r="K8466">
        <v>418000</v>
      </c>
      <c r="L8466">
        <v>33</v>
      </c>
      <c r="M8466" t="s">
        <v>200</v>
      </c>
      <c r="N8466" t="s">
        <v>364</v>
      </c>
      <c r="O8466" t="s">
        <v>202</v>
      </c>
      <c r="P8466" t="s">
        <v>365</v>
      </c>
    </row>
    <row r="8467" spans="1:16" x14ac:dyDescent="0.25">
      <c r="A8467">
        <v>10990</v>
      </c>
      <c r="B8467" t="s">
        <v>360</v>
      </c>
      <c r="E8467" t="s">
        <v>8830</v>
      </c>
      <c r="F8467" t="s">
        <v>347</v>
      </c>
      <c r="G8467" t="s">
        <v>264</v>
      </c>
      <c r="H8467" t="s">
        <v>198</v>
      </c>
      <c r="I8467" t="s">
        <v>265</v>
      </c>
      <c r="J8467">
        <v>1962</v>
      </c>
      <c r="K8467">
        <v>40203</v>
      </c>
      <c r="L8467">
        <v>33</v>
      </c>
      <c r="M8467" t="s">
        <v>200</v>
      </c>
      <c r="N8467" t="s">
        <v>436</v>
      </c>
      <c r="O8467" t="s">
        <v>202</v>
      </c>
      <c r="P8467" t="s">
        <v>8831</v>
      </c>
    </row>
    <row r="8468" spans="1:16" x14ac:dyDescent="0.25">
      <c r="A8468">
        <v>10991</v>
      </c>
      <c r="B8468" t="s">
        <v>360</v>
      </c>
      <c r="E8468" t="s">
        <v>8832</v>
      </c>
      <c r="F8468" t="s">
        <v>347</v>
      </c>
      <c r="G8468" t="s">
        <v>264</v>
      </c>
      <c r="H8468" t="s">
        <v>198</v>
      </c>
      <c r="I8468" t="s">
        <v>265</v>
      </c>
      <c r="J8468">
        <v>1954</v>
      </c>
      <c r="K8468">
        <v>782000</v>
      </c>
      <c r="L8468">
        <v>33</v>
      </c>
      <c r="M8468" t="s">
        <v>200</v>
      </c>
      <c r="N8468" t="s">
        <v>364</v>
      </c>
      <c r="O8468" t="s">
        <v>202</v>
      </c>
      <c r="P8468" t="s">
        <v>365</v>
      </c>
    </row>
    <row r="8469" spans="1:16" x14ac:dyDescent="0.25">
      <c r="A8469">
        <v>10992</v>
      </c>
      <c r="B8469" t="s">
        <v>360</v>
      </c>
      <c r="E8469" t="s">
        <v>8833</v>
      </c>
      <c r="F8469" t="s">
        <v>347</v>
      </c>
      <c r="G8469" t="s">
        <v>264</v>
      </c>
      <c r="H8469" t="s">
        <v>198</v>
      </c>
      <c r="I8469" t="s">
        <v>265</v>
      </c>
      <c r="J8469">
        <v>1971</v>
      </c>
      <c r="K8469">
        <v>487000</v>
      </c>
      <c r="L8469">
        <v>33</v>
      </c>
      <c r="M8469" t="s">
        <v>200</v>
      </c>
      <c r="N8469" t="s">
        <v>364</v>
      </c>
      <c r="O8469" t="s">
        <v>202</v>
      </c>
      <c r="P8469" t="s">
        <v>365</v>
      </c>
    </row>
    <row r="8470" spans="1:16" x14ac:dyDescent="0.25">
      <c r="A8470">
        <v>10993</v>
      </c>
      <c r="B8470" t="s">
        <v>360</v>
      </c>
      <c r="E8470" t="s">
        <v>8834</v>
      </c>
      <c r="F8470" t="s">
        <v>347</v>
      </c>
      <c r="G8470" t="s">
        <v>264</v>
      </c>
      <c r="H8470" t="s">
        <v>198</v>
      </c>
      <c r="I8470" t="s">
        <v>265</v>
      </c>
      <c r="J8470">
        <v>1903</v>
      </c>
      <c r="K8470">
        <v>259000</v>
      </c>
      <c r="L8470">
        <v>33</v>
      </c>
      <c r="M8470" t="s">
        <v>200</v>
      </c>
      <c r="N8470" t="s">
        <v>364</v>
      </c>
      <c r="O8470" t="s">
        <v>202</v>
      </c>
      <c r="P8470" t="s">
        <v>365</v>
      </c>
    </row>
    <row r="8471" spans="1:16" x14ac:dyDescent="0.25">
      <c r="A8471">
        <v>10994</v>
      </c>
      <c r="B8471" t="s">
        <v>360</v>
      </c>
      <c r="E8471" t="s">
        <v>8835</v>
      </c>
      <c r="F8471" t="s">
        <v>347</v>
      </c>
      <c r="G8471" t="s">
        <v>264</v>
      </c>
      <c r="H8471" t="s">
        <v>198</v>
      </c>
      <c r="I8471" t="s">
        <v>265</v>
      </c>
      <c r="J8471">
        <v>1983</v>
      </c>
      <c r="K8471">
        <v>26000</v>
      </c>
      <c r="L8471">
        <v>33</v>
      </c>
      <c r="M8471" t="s">
        <v>200</v>
      </c>
      <c r="N8471" t="s">
        <v>364</v>
      </c>
      <c r="O8471" t="s">
        <v>202</v>
      </c>
      <c r="P8471" t="s">
        <v>365</v>
      </c>
    </row>
    <row r="8472" spans="1:16" x14ac:dyDescent="0.25">
      <c r="A8472">
        <v>10995</v>
      </c>
      <c r="B8472" t="s">
        <v>360</v>
      </c>
      <c r="E8472" t="s">
        <v>8836</v>
      </c>
      <c r="F8472" t="s">
        <v>347</v>
      </c>
      <c r="G8472" t="s">
        <v>264</v>
      </c>
      <c r="H8472" t="s">
        <v>198</v>
      </c>
      <c r="I8472" t="s">
        <v>265</v>
      </c>
      <c r="J8472">
        <v>1976</v>
      </c>
      <c r="K8472">
        <v>235000</v>
      </c>
      <c r="L8472">
        <v>33</v>
      </c>
      <c r="M8472" t="s">
        <v>200</v>
      </c>
      <c r="N8472" t="s">
        <v>364</v>
      </c>
      <c r="O8472" t="s">
        <v>202</v>
      </c>
      <c r="P8472" t="s">
        <v>365</v>
      </c>
    </row>
    <row r="8473" spans="1:16" x14ac:dyDescent="0.25">
      <c r="A8473">
        <v>10996</v>
      </c>
      <c r="B8473" t="s">
        <v>360</v>
      </c>
      <c r="E8473" t="s">
        <v>8837</v>
      </c>
      <c r="F8473" t="s">
        <v>347</v>
      </c>
      <c r="G8473" t="s">
        <v>264</v>
      </c>
      <c r="H8473" t="s">
        <v>198</v>
      </c>
      <c r="I8473" t="s">
        <v>265</v>
      </c>
      <c r="J8473">
        <v>1976</v>
      </c>
      <c r="K8473">
        <v>142000</v>
      </c>
      <c r="L8473">
        <v>33</v>
      </c>
      <c r="M8473" t="s">
        <v>200</v>
      </c>
      <c r="N8473" t="s">
        <v>364</v>
      </c>
      <c r="O8473" t="s">
        <v>202</v>
      </c>
      <c r="P8473" t="s">
        <v>365</v>
      </c>
    </row>
    <row r="8474" spans="1:16" x14ac:dyDescent="0.25">
      <c r="A8474">
        <v>10997</v>
      </c>
      <c r="B8474" t="s">
        <v>360</v>
      </c>
      <c r="E8474" t="s">
        <v>8838</v>
      </c>
      <c r="F8474" t="s">
        <v>347</v>
      </c>
      <c r="G8474" t="s">
        <v>264</v>
      </c>
      <c r="H8474" t="s">
        <v>198</v>
      </c>
      <c r="I8474" t="s">
        <v>265</v>
      </c>
      <c r="J8474">
        <v>1963</v>
      </c>
      <c r="K8474">
        <v>132000</v>
      </c>
      <c r="L8474">
        <v>33</v>
      </c>
      <c r="M8474" t="s">
        <v>200</v>
      </c>
      <c r="N8474" t="s">
        <v>364</v>
      </c>
      <c r="O8474" t="s">
        <v>202</v>
      </c>
      <c r="P8474" t="s">
        <v>365</v>
      </c>
    </row>
    <row r="8475" spans="1:16" x14ac:dyDescent="0.25">
      <c r="A8475">
        <v>10998</v>
      </c>
      <c r="B8475" t="s">
        <v>360</v>
      </c>
      <c r="E8475" t="s">
        <v>8839</v>
      </c>
      <c r="F8475" t="s">
        <v>347</v>
      </c>
      <c r="G8475" t="s">
        <v>264</v>
      </c>
      <c r="H8475" t="s">
        <v>198</v>
      </c>
      <c r="I8475" t="s">
        <v>265</v>
      </c>
      <c r="J8475">
        <v>1964</v>
      </c>
      <c r="K8475">
        <v>79000</v>
      </c>
      <c r="L8475">
        <v>33</v>
      </c>
      <c r="M8475" t="s">
        <v>200</v>
      </c>
      <c r="N8475" t="s">
        <v>364</v>
      </c>
      <c r="O8475" t="s">
        <v>202</v>
      </c>
      <c r="P8475" t="s">
        <v>365</v>
      </c>
    </row>
    <row r="8476" spans="1:16" x14ac:dyDescent="0.25">
      <c r="A8476">
        <v>10999</v>
      </c>
      <c r="B8476" t="s">
        <v>360</v>
      </c>
      <c r="E8476" t="s">
        <v>8840</v>
      </c>
      <c r="F8476" t="s">
        <v>347</v>
      </c>
      <c r="G8476" t="s">
        <v>264</v>
      </c>
      <c r="H8476" t="s">
        <v>198</v>
      </c>
      <c r="I8476" t="s">
        <v>265</v>
      </c>
      <c r="J8476">
        <v>1983</v>
      </c>
      <c r="K8476">
        <v>372000</v>
      </c>
      <c r="L8476">
        <v>33</v>
      </c>
      <c r="M8476" t="s">
        <v>200</v>
      </c>
      <c r="N8476" t="s">
        <v>364</v>
      </c>
      <c r="O8476" t="s">
        <v>202</v>
      </c>
      <c r="P8476" t="s">
        <v>365</v>
      </c>
    </row>
    <row r="8477" spans="1:16" x14ac:dyDescent="0.25">
      <c r="A8477">
        <v>11000</v>
      </c>
      <c r="B8477" t="s">
        <v>360</v>
      </c>
      <c r="E8477" t="s">
        <v>8841</v>
      </c>
      <c r="F8477" t="s">
        <v>347</v>
      </c>
      <c r="G8477" t="s">
        <v>264</v>
      </c>
      <c r="H8477" t="s">
        <v>198</v>
      </c>
      <c r="I8477" t="s">
        <v>265</v>
      </c>
      <c r="J8477">
        <v>1983</v>
      </c>
      <c r="K8477">
        <v>345000</v>
      </c>
      <c r="L8477">
        <v>33</v>
      </c>
      <c r="M8477" t="s">
        <v>200</v>
      </c>
      <c r="N8477" t="s">
        <v>364</v>
      </c>
      <c r="O8477" t="s">
        <v>202</v>
      </c>
      <c r="P8477" t="s">
        <v>365</v>
      </c>
    </row>
    <row r="8478" spans="1:16" x14ac:dyDescent="0.25">
      <c r="A8478">
        <v>11001</v>
      </c>
      <c r="B8478" t="s">
        <v>360</v>
      </c>
      <c r="E8478" t="s">
        <v>8842</v>
      </c>
      <c r="F8478" t="s">
        <v>347</v>
      </c>
      <c r="G8478" t="s">
        <v>264</v>
      </c>
      <c r="H8478" t="s">
        <v>198</v>
      </c>
      <c r="I8478" t="s">
        <v>265</v>
      </c>
      <c r="J8478">
        <v>1967</v>
      </c>
      <c r="K8478">
        <v>880000</v>
      </c>
      <c r="L8478">
        <v>33</v>
      </c>
      <c r="M8478" t="s">
        <v>200</v>
      </c>
      <c r="N8478" t="s">
        <v>364</v>
      </c>
      <c r="O8478" t="s">
        <v>202</v>
      </c>
      <c r="P8478" t="s">
        <v>365</v>
      </c>
    </row>
    <row r="8479" spans="1:16" x14ac:dyDescent="0.25">
      <c r="A8479">
        <v>11002</v>
      </c>
      <c r="B8479" t="s">
        <v>360</v>
      </c>
      <c r="E8479" t="s">
        <v>8843</v>
      </c>
      <c r="F8479" t="s">
        <v>347</v>
      </c>
      <c r="G8479" t="s">
        <v>8311</v>
      </c>
      <c r="H8479" t="s">
        <v>198</v>
      </c>
      <c r="I8479" t="s">
        <v>8312</v>
      </c>
      <c r="J8479">
        <v>1979</v>
      </c>
      <c r="K8479">
        <v>229646</v>
      </c>
      <c r="L8479">
        <v>7</v>
      </c>
      <c r="M8479" t="s">
        <v>200</v>
      </c>
      <c r="N8479" t="s">
        <v>376</v>
      </c>
      <c r="O8479" t="s">
        <v>202</v>
      </c>
      <c r="P8479" t="s">
        <v>365</v>
      </c>
    </row>
    <row r="8480" spans="1:16" x14ac:dyDescent="0.25">
      <c r="A8480">
        <v>11003</v>
      </c>
      <c r="B8480" t="s">
        <v>360</v>
      </c>
      <c r="E8480" t="s">
        <v>8844</v>
      </c>
      <c r="F8480" t="s">
        <v>347</v>
      </c>
      <c r="G8480" t="s">
        <v>264</v>
      </c>
      <c r="H8480" t="s">
        <v>198</v>
      </c>
      <c r="I8480" t="s">
        <v>265</v>
      </c>
      <c r="J8480">
        <v>1964</v>
      </c>
      <c r="K8480">
        <v>62</v>
      </c>
      <c r="L8480">
        <v>33</v>
      </c>
      <c r="M8480" t="s">
        <v>200</v>
      </c>
      <c r="N8480" t="s">
        <v>436</v>
      </c>
      <c r="O8480" t="s">
        <v>202</v>
      </c>
      <c r="P8480" t="s">
        <v>8845</v>
      </c>
    </row>
    <row r="8481" spans="1:16" x14ac:dyDescent="0.25">
      <c r="A8481">
        <v>11004</v>
      </c>
      <c r="B8481" t="s">
        <v>360</v>
      </c>
      <c r="E8481" t="s">
        <v>8846</v>
      </c>
      <c r="F8481" t="s">
        <v>347</v>
      </c>
      <c r="G8481" t="s">
        <v>264</v>
      </c>
      <c r="H8481" t="s">
        <v>198</v>
      </c>
      <c r="I8481" t="s">
        <v>265</v>
      </c>
      <c r="J8481">
        <v>1974</v>
      </c>
      <c r="K8481">
        <v>233000</v>
      </c>
      <c r="L8481">
        <v>33</v>
      </c>
      <c r="M8481" t="s">
        <v>200</v>
      </c>
      <c r="N8481" t="s">
        <v>364</v>
      </c>
      <c r="O8481" t="s">
        <v>202</v>
      </c>
      <c r="P8481" t="s">
        <v>365</v>
      </c>
    </row>
    <row r="8482" spans="1:16" x14ac:dyDescent="0.25">
      <c r="A8482">
        <v>11005</v>
      </c>
      <c r="B8482" t="s">
        <v>360</v>
      </c>
      <c r="E8482" t="s">
        <v>8847</v>
      </c>
      <c r="F8482" t="s">
        <v>347</v>
      </c>
      <c r="G8482" t="s">
        <v>264</v>
      </c>
      <c r="H8482" t="s">
        <v>198</v>
      </c>
      <c r="I8482" t="s">
        <v>265</v>
      </c>
      <c r="J8482">
        <v>1983</v>
      </c>
      <c r="K8482">
        <v>196000</v>
      </c>
      <c r="L8482">
        <v>33</v>
      </c>
      <c r="M8482" t="s">
        <v>200</v>
      </c>
      <c r="N8482" t="s">
        <v>364</v>
      </c>
      <c r="O8482" t="s">
        <v>202</v>
      </c>
      <c r="P8482" t="s">
        <v>365</v>
      </c>
    </row>
    <row r="8483" spans="1:16" x14ac:dyDescent="0.25">
      <c r="A8483">
        <v>11006</v>
      </c>
      <c r="B8483" t="s">
        <v>360</v>
      </c>
      <c r="E8483" t="s">
        <v>8848</v>
      </c>
      <c r="F8483" t="s">
        <v>347</v>
      </c>
      <c r="G8483" t="s">
        <v>264</v>
      </c>
      <c r="H8483" t="s">
        <v>198</v>
      </c>
      <c r="I8483" t="s">
        <v>265</v>
      </c>
      <c r="J8483">
        <v>1969</v>
      </c>
      <c r="K8483">
        <v>456000</v>
      </c>
      <c r="L8483">
        <v>33</v>
      </c>
      <c r="M8483" t="s">
        <v>200</v>
      </c>
      <c r="N8483" t="s">
        <v>364</v>
      </c>
      <c r="O8483" t="s">
        <v>202</v>
      </c>
      <c r="P8483" t="s">
        <v>365</v>
      </c>
    </row>
    <row r="8484" spans="1:16" x14ac:dyDescent="0.25">
      <c r="A8484">
        <v>11007</v>
      </c>
      <c r="B8484" t="s">
        <v>360</v>
      </c>
      <c r="E8484" t="s">
        <v>8849</v>
      </c>
      <c r="F8484" t="s">
        <v>347</v>
      </c>
      <c r="G8484" t="s">
        <v>264</v>
      </c>
      <c r="H8484" t="s">
        <v>198</v>
      </c>
      <c r="I8484" t="s">
        <v>265</v>
      </c>
      <c r="J8484">
        <v>1981</v>
      </c>
      <c r="K8484">
        <v>558000</v>
      </c>
      <c r="L8484">
        <v>33</v>
      </c>
      <c r="M8484" t="s">
        <v>200</v>
      </c>
      <c r="N8484" t="s">
        <v>364</v>
      </c>
      <c r="O8484" t="s">
        <v>202</v>
      </c>
      <c r="P8484" t="s">
        <v>365</v>
      </c>
    </row>
    <row r="8485" spans="1:16" x14ac:dyDescent="0.25">
      <c r="A8485">
        <v>11008</v>
      </c>
      <c r="B8485" t="s">
        <v>360</v>
      </c>
      <c r="E8485" t="s">
        <v>8850</v>
      </c>
      <c r="F8485" t="s">
        <v>347</v>
      </c>
      <c r="G8485" t="s">
        <v>264</v>
      </c>
      <c r="H8485" t="s">
        <v>198</v>
      </c>
      <c r="I8485" t="s">
        <v>265</v>
      </c>
      <c r="J8485">
        <v>1963</v>
      </c>
      <c r="K8485">
        <v>670000</v>
      </c>
      <c r="L8485">
        <v>33</v>
      </c>
      <c r="M8485" t="s">
        <v>200</v>
      </c>
      <c r="N8485" t="s">
        <v>364</v>
      </c>
      <c r="O8485" t="s">
        <v>202</v>
      </c>
      <c r="P8485" t="s">
        <v>365</v>
      </c>
    </row>
    <row r="8486" spans="1:16" x14ac:dyDescent="0.25">
      <c r="A8486">
        <v>11009</v>
      </c>
      <c r="B8486" t="s">
        <v>360</v>
      </c>
      <c r="E8486" t="s">
        <v>8851</v>
      </c>
      <c r="F8486" t="s">
        <v>347</v>
      </c>
      <c r="G8486" t="s">
        <v>264</v>
      </c>
      <c r="H8486" t="s">
        <v>198</v>
      </c>
      <c r="I8486" t="s">
        <v>265</v>
      </c>
      <c r="J8486">
        <v>1975</v>
      </c>
      <c r="K8486">
        <v>267000</v>
      </c>
      <c r="L8486">
        <v>33</v>
      </c>
      <c r="M8486" t="s">
        <v>200</v>
      </c>
      <c r="N8486" t="s">
        <v>364</v>
      </c>
      <c r="O8486" t="s">
        <v>202</v>
      </c>
      <c r="P8486" t="s">
        <v>365</v>
      </c>
    </row>
    <row r="8487" spans="1:16" x14ac:dyDescent="0.25">
      <c r="A8487">
        <v>11010</v>
      </c>
      <c r="B8487" t="s">
        <v>360</v>
      </c>
      <c r="E8487" t="s">
        <v>8852</v>
      </c>
      <c r="F8487" t="s">
        <v>347</v>
      </c>
      <c r="G8487" t="s">
        <v>264</v>
      </c>
      <c r="H8487" t="s">
        <v>198</v>
      </c>
      <c r="I8487" t="s">
        <v>265</v>
      </c>
      <c r="J8487">
        <v>1960</v>
      </c>
      <c r="K8487">
        <v>697000</v>
      </c>
      <c r="L8487">
        <v>33</v>
      </c>
      <c r="M8487" t="s">
        <v>200</v>
      </c>
      <c r="N8487" t="s">
        <v>364</v>
      </c>
      <c r="O8487" t="s">
        <v>202</v>
      </c>
      <c r="P8487" t="s">
        <v>365</v>
      </c>
    </row>
    <row r="8488" spans="1:16" x14ac:dyDescent="0.25">
      <c r="A8488">
        <v>11011</v>
      </c>
      <c r="B8488" t="s">
        <v>360</v>
      </c>
      <c r="E8488" t="s">
        <v>8853</v>
      </c>
      <c r="F8488" t="s">
        <v>347</v>
      </c>
      <c r="G8488" t="s">
        <v>8311</v>
      </c>
      <c r="H8488" t="s">
        <v>198</v>
      </c>
      <c r="I8488" t="s">
        <v>8312</v>
      </c>
      <c r="J8488">
        <v>1981</v>
      </c>
      <c r="K8488">
        <v>109837</v>
      </c>
      <c r="L8488">
        <v>7</v>
      </c>
      <c r="M8488" t="s">
        <v>200</v>
      </c>
      <c r="N8488" t="s">
        <v>376</v>
      </c>
      <c r="O8488" t="s">
        <v>202</v>
      </c>
      <c r="P8488" t="s">
        <v>365</v>
      </c>
    </row>
    <row r="8489" spans="1:16" x14ac:dyDescent="0.25">
      <c r="A8489">
        <v>11012</v>
      </c>
      <c r="B8489" t="s">
        <v>360</v>
      </c>
      <c r="E8489" t="s">
        <v>8854</v>
      </c>
      <c r="F8489" t="s">
        <v>347</v>
      </c>
      <c r="G8489" t="s">
        <v>264</v>
      </c>
      <c r="H8489" t="s">
        <v>198</v>
      </c>
      <c r="I8489" t="s">
        <v>265</v>
      </c>
      <c r="J8489">
        <v>1955</v>
      </c>
      <c r="K8489">
        <v>929000</v>
      </c>
      <c r="L8489">
        <v>33</v>
      </c>
      <c r="M8489" t="s">
        <v>200</v>
      </c>
      <c r="N8489" t="s">
        <v>364</v>
      </c>
      <c r="O8489" t="s">
        <v>202</v>
      </c>
      <c r="P8489" t="s">
        <v>365</v>
      </c>
    </row>
    <row r="8490" spans="1:16" x14ac:dyDescent="0.25">
      <c r="A8490">
        <v>11013</v>
      </c>
      <c r="B8490" t="s">
        <v>360</v>
      </c>
      <c r="E8490" t="s">
        <v>8855</v>
      </c>
      <c r="F8490" t="s">
        <v>347</v>
      </c>
      <c r="G8490" t="s">
        <v>264</v>
      </c>
      <c r="H8490" t="s">
        <v>198</v>
      </c>
      <c r="I8490" t="s">
        <v>265</v>
      </c>
      <c r="J8490">
        <v>1972</v>
      </c>
      <c r="K8490">
        <v>1215000</v>
      </c>
      <c r="L8490">
        <v>33</v>
      </c>
      <c r="M8490" t="s">
        <v>200</v>
      </c>
      <c r="N8490" t="s">
        <v>364</v>
      </c>
      <c r="O8490" t="s">
        <v>202</v>
      </c>
      <c r="P8490" t="s">
        <v>365</v>
      </c>
    </row>
    <row r="8491" spans="1:16" x14ac:dyDescent="0.25">
      <c r="A8491">
        <v>11014</v>
      </c>
      <c r="B8491" t="s">
        <v>360</v>
      </c>
      <c r="E8491" t="s">
        <v>8856</v>
      </c>
      <c r="F8491" t="s">
        <v>347</v>
      </c>
      <c r="G8491" t="s">
        <v>264</v>
      </c>
      <c r="H8491" t="s">
        <v>198</v>
      </c>
      <c r="I8491" t="s">
        <v>265</v>
      </c>
      <c r="J8491">
        <v>1983</v>
      </c>
      <c r="K8491">
        <v>452000</v>
      </c>
      <c r="L8491">
        <v>33</v>
      </c>
      <c r="M8491" t="s">
        <v>200</v>
      </c>
      <c r="N8491" t="s">
        <v>364</v>
      </c>
      <c r="O8491" t="s">
        <v>202</v>
      </c>
      <c r="P8491" t="s">
        <v>365</v>
      </c>
    </row>
    <row r="8492" spans="1:16" x14ac:dyDescent="0.25">
      <c r="A8492">
        <v>11015</v>
      </c>
      <c r="B8492" t="s">
        <v>360</v>
      </c>
      <c r="E8492" t="s">
        <v>8857</v>
      </c>
      <c r="F8492" t="s">
        <v>347</v>
      </c>
      <c r="G8492" t="s">
        <v>264</v>
      </c>
      <c r="H8492" t="s">
        <v>198</v>
      </c>
      <c r="I8492" t="s">
        <v>265</v>
      </c>
      <c r="J8492">
        <v>1971</v>
      </c>
      <c r="K8492">
        <v>54824</v>
      </c>
      <c r="L8492">
        <v>33</v>
      </c>
      <c r="M8492" t="s">
        <v>200</v>
      </c>
      <c r="N8492" t="s">
        <v>436</v>
      </c>
      <c r="O8492" t="s">
        <v>202</v>
      </c>
      <c r="P8492" t="s">
        <v>8858</v>
      </c>
    </row>
    <row r="8493" spans="1:16" x14ac:dyDescent="0.25">
      <c r="A8493">
        <v>11016</v>
      </c>
      <c r="B8493" t="s">
        <v>360</v>
      </c>
      <c r="E8493" t="s">
        <v>8859</v>
      </c>
      <c r="F8493" t="s">
        <v>347</v>
      </c>
      <c r="G8493" t="s">
        <v>264</v>
      </c>
      <c r="H8493" t="s">
        <v>198</v>
      </c>
      <c r="I8493" t="s">
        <v>265</v>
      </c>
      <c r="J8493">
        <v>1901</v>
      </c>
      <c r="K8493">
        <v>20</v>
      </c>
      <c r="L8493">
        <v>33</v>
      </c>
      <c r="M8493" t="s">
        <v>200</v>
      </c>
      <c r="N8493" t="s">
        <v>436</v>
      </c>
      <c r="O8493" t="s">
        <v>202</v>
      </c>
      <c r="P8493" t="s">
        <v>8860</v>
      </c>
    </row>
    <row r="8494" spans="1:16" x14ac:dyDescent="0.25">
      <c r="A8494">
        <v>11017</v>
      </c>
      <c r="B8494" t="s">
        <v>360</v>
      </c>
      <c r="E8494" t="s">
        <v>8861</v>
      </c>
      <c r="F8494" t="s">
        <v>347</v>
      </c>
      <c r="G8494" t="s">
        <v>264</v>
      </c>
      <c r="H8494" t="s">
        <v>198</v>
      </c>
      <c r="I8494" t="s">
        <v>265</v>
      </c>
      <c r="J8494">
        <v>1971</v>
      </c>
      <c r="K8494">
        <v>108000</v>
      </c>
      <c r="L8494">
        <v>33</v>
      </c>
      <c r="M8494" t="s">
        <v>200</v>
      </c>
      <c r="N8494" t="s">
        <v>364</v>
      </c>
      <c r="O8494" t="s">
        <v>202</v>
      </c>
      <c r="P8494" t="s">
        <v>365</v>
      </c>
    </row>
    <row r="8495" spans="1:16" x14ac:dyDescent="0.25">
      <c r="A8495">
        <v>11018</v>
      </c>
      <c r="B8495" t="s">
        <v>360</v>
      </c>
      <c r="E8495" t="s">
        <v>8862</v>
      </c>
      <c r="F8495" t="s">
        <v>347</v>
      </c>
      <c r="G8495" t="s">
        <v>264</v>
      </c>
      <c r="H8495" t="s">
        <v>198</v>
      </c>
      <c r="I8495" t="s">
        <v>265</v>
      </c>
      <c r="J8495">
        <v>1970</v>
      </c>
      <c r="K8495">
        <v>34000</v>
      </c>
      <c r="L8495">
        <v>33</v>
      </c>
      <c r="M8495" t="s">
        <v>200</v>
      </c>
      <c r="N8495" t="s">
        <v>364</v>
      </c>
      <c r="O8495" t="s">
        <v>202</v>
      </c>
      <c r="P8495" t="s">
        <v>365</v>
      </c>
    </row>
    <row r="8496" spans="1:16" x14ac:dyDescent="0.25">
      <c r="A8496">
        <v>11019</v>
      </c>
      <c r="B8496" t="s">
        <v>360</v>
      </c>
      <c r="E8496" t="s">
        <v>8863</v>
      </c>
      <c r="F8496" t="s">
        <v>347</v>
      </c>
      <c r="G8496" t="s">
        <v>264</v>
      </c>
      <c r="H8496" t="s">
        <v>198</v>
      </c>
      <c r="I8496" t="s">
        <v>265</v>
      </c>
      <c r="J8496">
        <v>1982</v>
      </c>
      <c r="K8496">
        <v>533000</v>
      </c>
      <c r="L8496">
        <v>33</v>
      </c>
      <c r="M8496" t="s">
        <v>200</v>
      </c>
      <c r="N8496" t="s">
        <v>364</v>
      </c>
      <c r="O8496" t="s">
        <v>202</v>
      </c>
      <c r="P8496" t="s">
        <v>365</v>
      </c>
    </row>
    <row r="8497" spans="1:16" x14ac:dyDescent="0.25">
      <c r="A8497">
        <v>11020</v>
      </c>
      <c r="B8497" t="s">
        <v>360</v>
      </c>
      <c r="E8497" t="s">
        <v>8864</v>
      </c>
      <c r="F8497" t="s">
        <v>347</v>
      </c>
      <c r="G8497" t="s">
        <v>264</v>
      </c>
      <c r="H8497" t="s">
        <v>198</v>
      </c>
      <c r="I8497" t="s">
        <v>265</v>
      </c>
      <c r="J8497">
        <v>1969</v>
      </c>
      <c r="K8497">
        <v>13000</v>
      </c>
      <c r="L8497">
        <v>33</v>
      </c>
      <c r="M8497" t="s">
        <v>200</v>
      </c>
      <c r="N8497" t="s">
        <v>364</v>
      </c>
      <c r="O8497" t="s">
        <v>202</v>
      </c>
      <c r="P8497" t="s">
        <v>365</v>
      </c>
    </row>
    <row r="8498" spans="1:16" x14ac:dyDescent="0.25">
      <c r="A8498">
        <v>11021</v>
      </c>
      <c r="B8498" t="s">
        <v>360</v>
      </c>
      <c r="E8498" t="s">
        <v>8865</v>
      </c>
      <c r="F8498" t="s">
        <v>347</v>
      </c>
      <c r="G8498" t="s">
        <v>264</v>
      </c>
      <c r="H8498" t="s">
        <v>198</v>
      </c>
      <c r="I8498" t="s">
        <v>265</v>
      </c>
      <c r="J8498">
        <v>1986</v>
      </c>
      <c r="K8498">
        <v>34000</v>
      </c>
      <c r="L8498">
        <v>33</v>
      </c>
      <c r="M8498" t="s">
        <v>200</v>
      </c>
      <c r="N8498" t="s">
        <v>364</v>
      </c>
      <c r="O8498" t="s">
        <v>202</v>
      </c>
      <c r="P8498" t="s">
        <v>365</v>
      </c>
    </row>
    <row r="8499" spans="1:16" x14ac:dyDescent="0.25">
      <c r="A8499">
        <v>11022</v>
      </c>
      <c r="B8499" t="s">
        <v>360</v>
      </c>
      <c r="E8499" t="s">
        <v>8866</v>
      </c>
      <c r="F8499" t="s">
        <v>347</v>
      </c>
      <c r="G8499" t="s">
        <v>264</v>
      </c>
      <c r="H8499" t="s">
        <v>198</v>
      </c>
      <c r="I8499" t="s">
        <v>265</v>
      </c>
      <c r="J8499">
        <v>1976</v>
      </c>
      <c r="K8499">
        <v>171000</v>
      </c>
      <c r="L8499">
        <v>33</v>
      </c>
      <c r="M8499" t="s">
        <v>200</v>
      </c>
      <c r="N8499" t="s">
        <v>364</v>
      </c>
      <c r="O8499" t="s">
        <v>202</v>
      </c>
      <c r="P8499" t="s">
        <v>365</v>
      </c>
    </row>
    <row r="8500" spans="1:16" x14ac:dyDescent="0.25">
      <c r="A8500">
        <v>11023</v>
      </c>
      <c r="B8500" t="s">
        <v>360</v>
      </c>
      <c r="E8500" t="s">
        <v>8867</v>
      </c>
      <c r="F8500" t="s">
        <v>347</v>
      </c>
      <c r="G8500" t="s">
        <v>264</v>
      </c>
      <c r="H8500" t="s">
        <v>198</v>
      </c>
      <c r="I8500" t="s">
        <v>265</v>
      </c>
      <c r="J8500">
        <v>1965</v>
      </c>
      <c r="K8500">
        <v>164000</v>
      </c>
      <c r="L8500">
        <v>33</v>
      </c>
      <c r="M8500" t="s">
        <v>200</v>
      </c>
      <c r="N8500" t="s">
        <v>364</v>
      </c>
      <c r="O8500" t="s">
        <v>202</v>
      </c>
      <c r="P8500" t="s">
        <v>365</v>
      </c>
    </row>
    <row r="8501" spans="1:16" x14ac:dyDescent="0.25">
      <c r="A8501">
        <v>11024</v>
      </c>
      <c r="B8501" t="s">
        <v>360</v>
      </c>
      <c r="E8501" t="s">
        <v>8868</v>
      </c>
      <c r="F8501" t="s">
        <v>347</v>
      </c>
      <c r="G8501" t="s">
        <v>264</v>
      </c>
      <c r="H8501" t="s">
        <v>198</v>
      </c>
      <c r="I8501" t="s">
        <v>265</v>
      </c>
      <c r="J8501">
        <v>1965</v>
      </c>
      <c r="K8501">
        <v>200000</v>
      </c>
      <c r="L8501">
        <v>33</v>
      </c>
      <c r="M8501" t="s">
        <v>200</v>
      </c>
      <c r="N8501" t="s">
        <v>364</v>
      </c>
      <c r="O8501" t="s">
        <v>202</v>
      </c>
      <c r="P8501" t="s">
        <v>365</v>
      </c>
    </row>
    <row r="8502" spans="1:16" x14ac:dyDescent="0.25">
      <c r="A8502">
        <v>11025</v>
      </c>
      <c r="B8502" t="s">
        <v>360</v>
      </c>
      <c r="E8502" t="s">
        <v>8869</v>
      </c>
      <c r="F8502" t="s">
        <v>347</v>
      </c>
      <c r="G8502" t="s">
        <v>264</v>
      </c>
      <c r="H8502" t="s">
        <v>198</v>
      </c>
      <c r="I8502" t="s">
        <v>265</v>
      </c>
      <c r="J8502">
        <v>1982</v>
      </c>
      <c r="K8502">
        <v>447000</v>
      </c>
      <c r="L8502">
        <v>33</v>
      </c>
      <c r="M8502" t="s">
        <v>200</v>
      </c>
      <c r="N8502" t="s">
        <v>364</v>
      </c>
      <c r="O8502" t="s">
        <v>202</v>
      </c>
      <c r="P8502" t="s">
        <v>365</v>
      </c>
    </row>
    <row r="8503" spans="1:16" x14ac:dyDescent="0.25">
      <c r="A8503">
        <v>11026</v>
      </c>
      <c r="B8503" t="s">
        <v>360</v>
      </c>
      <c r="E8503" t="s">
        <v>8870</v>
      </c>
      <c r="F8503" t="s">
        <v>347</v>
      </c>
      <c r="G8503" t="s">
        <v>264</v>
      </c>
      <c r="H8503" t="s">
        <v>198</v>
      </c>
      <c r="I8503" t="s">
        <v>265</v>
      </c>
      <c r="J8503">
        <v>1971</v>
      </c>
      <c r="K8503">
        <v>1633000</v>
      </c>
      <c r="L8503">
        <v>33</v>
      </c>
      <c r="M8503" t="s">
        <v>200</v>
      </c>
      <c r="N8503" t="s">
        <v>364</v>
      </c>
      <c r="O8503" t="s">
        <v>202</v>
      </c>
      <c r="P8503" t="s">
        <v>365</v>
      </c>
    </row>
    <row r="8504" spans="1:16" x14ac:dyDescent="0.25">
      <c r="A8504">
        <v>11027</v>
      </c>
      <c r="B8504" t="s">
        <v>360</v>
      </c>
      <c r="E8504" t="s">
        <v>8871</v>
      </c>
      <c r="F8504" t="s">
        <v>347</v>
      </c>
      <c r="G8504" t="s">
        <v>264</v>
      </c>
      <c r="H8504" t="s">
        <v>198</v>
      </c>
      <c r="I8504" t="s">
        <v>265</v>
      </c>
      <c r="J8504">
        <v>1975</v>
      </c>
      <c r="K8504">
        <v>106000</v>
      </c>
      <c r="L8504">
        <v>33</v>
      </c>
      <c r="M8504" t="s">
        <v>200</v>
      </c>
      <c r="N8504" t="s">
        <v>364</v>
      </c>
      <c r="O8504" t="s">
        <v>202</v>
      </c>
      <c r="P8504" t="s">
        <v>365</v>
      </c>
    </row>
    <row r="8505" spans="1:16" x14ac:dyDescent="0.25">
      <c r="A8505">
        <v>11028</v>
      </c>
      <c r="B8505" t="s">
        <v>360</v>
      </c>
      <c r="E8505" t="s">
        <v>8872</v>
      </c>
      <c r="F8505" t="s">
        <v>347</v>
      </c>
      <c r="G8505" t="s">
        <v>264</v>
      </c>
      <c r="H8505" t="s">
        <v>198</v>
      </c>
      <c r="I8505" t="s">
        <v>265</v>
      </c>
      <c r="J8505">
        <v>1981</v>
      </c>
      <c r="K8505">
        <v>597000</v>
      </c>
      <c r="L8505">
        <v>33</v>
      </c>
      <c r="M8505" t="s">
        <v>200</v>
      </c>
      <c r="N8505" t="s">
        <v>364</v>
      </c>
      <c r="O8505" t="s">
        <v>202</v>
      </c>
      <c r="P8505" t="s">
        <v>365</v>
      </c>
    </row>
    <row r="8506" spans="1:16" x14ac:dyDescent="0.25">
      <c r="A8506">
        <v>11029</v>
      </c>
      <c r="B8506" t="s">
        <v>360</v>
      </c>
      <c r="E8506" t="s">
        <v>8873</v>
      </c>
      <c r="F8506" t="s">
        <v>347</v>
      </c>
      <c r="G8506" t="s">
        <v>264</v>
      </c>
      <c r="H8506" t="s">
        <v>198</v>
      </c>
      <c r="I8506" t="s">
        <v>265</v>
      </c>
      <c r="J8506">
        <v>1965</v>
      </c>
      <c r="K8506">
        <v>51000</v>
      </c>
      <c r="L8506">
        <v>33</v>
      </c>
      <c r="M8506" t="s">
        <v>200</v>
      </c>
      <c r="N8506" t="s">
        <v>364</v>
      </c>
      <c r="O8506" t="s">
        <v>202</v>
      </c>
      <c r="P8506" t="s">
        <v>365</v>
      </c>
    </row>
    <row r="8507" spans="1:16" x14ac:dyDescent="0.25">
      <c r="A8507">
        <v>11030</v>
      </c>
      <c r="B8507" t="s">
        <v>360</v>
      </c>
      <c r="E8507" t="s">
        <v>8874</v>
      </c>
      <c r="F8507" t="s">
        <v>347</v>
      </c>
      <c r="G8507" t="s">
        <v>264</v>
      </c>
      <c r="H8507" t="s">
        <v>198</v>
      </c>
      <c r="I8507" t="s">
        <v>265</v>
      </c>
      <c r="J8507">
        <v>1969</v>
      </c>
      <c r="K8507">
        <v>350000</v>
      </c>
      <c r="L8507">
        <v>33</v>
      </c>
      <c r="M8507" t="s">
        <v>200</v>
      </c>
      <c r="N8507" t="s">
        <v>364</v>
      </c>
      <c r="O8507" t="s">
        <v>202</v>
      </c>
      <c r="P8507" t="s">
        <v>365</v>
      </c>
    </row>
    <row r="8508" spans="1:16" x14ac:dyDescent="0.25">
      <c r="A8508">
        <v>11031</v>
      </c>
      <c r="B8508" t="s">
        <v>360</v>
      </c>
      <c r="E8508" t="s">
        <v>8875</v>
      </c>
      <c r="F8508" t="s">
        <v>347</v>
      </c>
      <c r="G8508" t="s">
        <v>264</v>
      </c>
      <c r="H8508" t="s">
        <v>198</v>
      </c>
      <c r="I8508" t="s">
        <v>265</v>
      </c>
      <c r="J8508">
        <v>1967</v>
      </c>
      <c r="K8508">
        <v>98000</v>
      </c>
      <c r="L8508">
        <v>33</v>
      </c>
      <c r="M8508" t="s">
        <v>200</v>
      </c>
      <c r="N8508" t="s">
        <v>364</v>
      </c>
      <c r="O8508" t="s">
        <v>202</v>
      </c>
      <c r="P8508" t="s">
        <v>365</v>
      </c>
    </row>
    <row r="8509" spans="1:16" x14ac:dyDescent="0.25">
      <c r="A8509">
        <v>11032</v>
      </c>
      <c r="B8509" t="s">
        <v>360</v>
      </c>
      <c r="E8509" t="s">
        <v>8876</v>
      </c>
      <c r="F8509" t="s">
        <v>347</v>
      </c>
      <c r="G8509" t="s">
        <v>264</v>
      </c>
      <c r="H8509" t="s">
        <v>198</v>
      </c>
      <c r="I8509" t="s">
        <v>265</v>
      </c>
      <c r="J8509">
        <v>1968</v>
      </c>
      <c r="K8509">
        <v>418000</v>
      </c>
      <c r="L8509">
        <v>33</v>
      </c>
      <c r="M8509" t="s">
        <v>200</v>
      </c>
      <c r="N8509" t="s">
        <v>364</v>
      </c>
      <c r="O8509" t="s">
        <v>202</v>
      </c>
      <c r="P8509" t="s">
        <v>365</v>
      </c>
    </row>
    <row r="8510" spans="1:16" x14ac:dyDescent="0.25">
      <c r="A8510">
        <v>11033</v>
      </c>
      <c r="B8510" t="s">
        <v>360</v>
      </c>
      <c r="E8510" t="s">
        <v>8877</v>
      </c>
      <c r="F8510" t="s">
        <v>347</v>
      </c>
      <c r="G8510" t="s">
        <v>264</v>
      </c>
      <c r="H8510" t="s">
        <v>198</v>
      </c>
      <c r="I8510" t="s">
        <v>265</v>
      </c>
      <c r="J8510">
        <v>1983</v>
      </c>
      <c r="K8510">
        <v>212000</v>
      </c>
      <c r="L8510">
        <v>33</v>
      </c>
      <c r="M8510" t="s">
        <v>200</v>
      </c>
      <c r="N8510" t="s">
        <v>364</v>
      </c>
      <c r="O8510" t="s">
        <v>202</v>
      </c>
      <c r="P8510" t="s">
        <v>365</v>
      </c>
    </row>
    <row r="8511" spans="1:16" x14ac:dyDescent="0.25">
      <c r="A8511">
        <v>11034</v>
      </c>
      <c r="B8511" t="s">
        <v>360</v>
      </c>
      <c r="E8511" t="s">
        <v>8878</v>
      </c>
      <c r="F8511" t="s">
        <v>347</v>
      </c>
      <c r="G8511" t="s">
        <v>264</v>
      </c>
      <c r="H8511" t="s">
        <v>198</v>
      </c>
      <c r="I8511" t="s">
        <v>265</v>
      </c>
      <c r="J8511">
        <v>1980</v>
      </c>
      <c r="K8511">
        <v>301000</v>
      </c>
      <c r="L8511">
        <v>33</v>
      </c>
      <c r="M8511" t="s">
        <v>200</v>
      </c>
      <c r="N8511" t="s">
        <v>364</v>
      </c>
      <c r="O8511" t="s">
        <v>202</v>
      </c>
      <c r="P8511" t="s">
        <v>365</v>
      </c>
    </row>
    <row r="8512" spans="1:16" x14ac:dyDescent="0.25">
      <c r="A8512">
        <v>11035</v>
      </c>
      <c r="B8512" t="s">
        <v>360</v>
      </c>
      <c r="E8512" t="s">
        <v>8879</v>
      </c>
      <c r="F8512" t="s">
        <v>347</v>
      </c>
      <c r="G8512" t="s">
        <v>264</v>
      </c>
      <c r="H8512" t="s">
        <v>198</v>
      </c>
      <c r="I8512" t="s">
        <v>265</v>
      </c>
      <c r="J8512">
        <v>1991</v>
      </c>
      <c r="K8512">
        <v>212000</v>
      </c>
      <c r="L8512">
        <v>33</v>
      </c>
      <c r="M8512" t="s">
        <v>200</v>
      </c>
      <c r="N8512" t="s">
        <v>364</v>
      </c>
      <c r="O8512" t="s">
        <v>202</v>
      </c>
      <c r="P8512" t="s">
        <v>365</v>
      </c>
    </row>
    <row r="8513" spans="1:16" x14ac:dyDescent="0.25">
      <c r="A8513">
        <v>11036</v>
      </c>
      <c r="B8513" t="s">
        <v>360</v>
      </c>
      <c r="E8513" t="s">
        <v>8880</v>
      </c>
      <c r="F8513" t="s">
        <v>347</v>
      </c>
      <c r="G8513" t="s">
        <v>264</v>
      </c>
      <c r="H8513" t="s">
        <v>198</v>
      </c>
      <c r="I8513" t="s">
        <v>265</v>
      </c>
      <c r="J8513">
        <v>1983</v>
      </c>
      <c r="K8513">
        <v>331000</v>
      </c>
      <c r="L8513">
        <v>33</v>
      </c>
      <c r="M8513" t="s">
        <v>200</v>
      </c>
      <c r="N8513" t="s">
        <v>364</v>
      </c>
      <c r="O8513" t="s">
        <v>202</v>
      </c>
      <c r="P8513" t="s">
        <v>365</v>
      </c>
    </row>
    <row r="8514" spans="1:16" x14ac:dyDescent="0.25">
      <c r="A8514">
        <v>11037</v>
      </c>
      <c r="B8514" t="s">
        <v>360</v>
      </c>
      <c r="E8514" t="s">
        <v>8881</v>
      </c>
      <c r="F8514" t="s">
        <v>347</v>
      </c>
      <c r="G8514" t="s">
        <v>264</v>
      </c>
      <c r="H8514" t="s">
        <v>198</v>
      </c>
      <c r="I8514" t="s">
        <v>265</v>
      </c>
      <c r="J8514">
        <v>1972</v>
      </c>
      <c r="K8514">
        <v>132000</v>
      </c>
      <c r="L8514">
        <v>33</v>
      </c>
      <c r="M8514" t="s">
        <v>200</v>
      </c>
      <c r="N8514" t="s">
        <v>364</v>
      </c>
      <c r="O8514" t="s">
        <v>202</v>
      </c>
      <c r="P8514" t="s">
        <v>365</v>
      </c>
    </row>
    <row r="8515" spans="1:16" x14ac:dyDescent="0.25">
      <c r="A8515">
        <v>11038</v>
      </c>
      <c r="B8515" t="s">
        <v>360</v>
      </c>
      <c r="E8515" t="s">
        <v>8882</v>
      </c>
      <c r="F8515" t="s">
        <v>347</v>
      </c>
      <c r="G8515" t="s">
        <v>264</v>
      </c>
      <c r="H8515" t="s">
        <v>198</v>
      </c>
      <c r="I8515" t="s">
        <v>265</v>
      </c>
      <c r="J8515">
        <v>1972</v>
      </c>
      <c r="K8515">
        <v>241000</v>
      </c>
      <c r="L8515">
        <v>33</v>
      </c>
      <c r="M8515" t="s">
        <v>200</v>
      </c>
      <c r="N8515" t="s">
        <v>364</v>
      </c>
      <c r="O8515" t="s">
        <v>202</v>
      </c>
      <c r="P8515" t="s">
        <v>365</v>
      </c>
    </row>
    <row r="8516" spans="1:16" x14ac:dyDescent="0.25">
      <c r="A8516">
        <v>11039</v>
      </c>
      <c r="B8516" t="s">
        <v>360</v>
      </c>
      <c r="E8516" t="s">
        <v>8883</v>
      </c>
      <c r="F8516" t="s">
        <v>347</v>
      </c>
      <c r="G8516" t="s">
        <v>264</v>
      </c>
      <c r="H8516" t="s">
        <v>198</v>
      </c>
      <c r="I8516" t="s">
        <v>265</v>
      </c>
      <c r="J8516">
        <v>1980</v>
      </c>
      <c r="K8516">
        <v>76000</v>
      </c>
      <c r="L8516">
        <v>33</v>
      </c>
      <c r="M8516" t="s">
        <v>200</v>
      </c>
      <c r="N8516" t="s">
        <v>364</v>
      </c>
      <c r="O8516" t="s">
        <v>202</v>
      </c>
      <c r="P8516" t="s">
        <v>365</v>
      </c>
    </row>
    <row r="8517" spans="1:16" x14ac:dyDescent="0.25">
      <c r="A8517">
        <v>11040</v>
      </c>
      <c r="B8517" t="s">
        <v>360</v>
      </c>
      <c r="E8517" t="s">
        <v>8884</v>
      </c>
      <c r="F8517" t="s">
        <v>347</v>
      </c>
      <c r="G8517" t="s">
        <v>264</v>
      </c>
      <c r="H8517" t="s">
        <v>198</v>
      </c>
      <c r="I8517" t="s">
        <v>265</v>
      </c>
      <c r="J8517">
        <v>1984</v>
      </c>
      <c r="K8517">
        <v>13000</v>
      </c>
      <c r="L8517">
        <v>33</v>
      </c>
      <c r="M8517" t="s">
        <v>200</v>
      </c>
      <c r="N8517" t="s">
        <v>467</v>
      </c>
      <c r="O8517" t="s">
        <v>202</v>
      </c>
      <c r="P8517" t="s">
        <v>365</v>
      </c>
    </row>
    <row r="8518" spans="1:16" x14ac:dyDescent="0.25">
      <c r="A8518">
        <v>11041</v>
      </c>
      <c r="B8518" t="s">
        <v>360</v>
      </c>
      <c r="E8518" t="s">
        <v>8885</v>
      </c>
      <c r="F8518" t="s">
        <v>347</v>
      </c>
      <c r="G8518" t="s">
        <v>264</v>
      </c>
      <c r="H8518" t="s">
        <v>198</v>
      </c>
      <c r="I8518" t="s">
        <v>265</v>
      </c>
      <c r="J8518">
        <v>1969</v>
      </c>
      <c r="K8518">
        <v>663000</v>
      </c>
      <c r="L8518">
        <v>33</v>
      </c>
      <c r="M8518" t="s">
        <v>200</v>
      </c>
      <c r="N8518" t="s">
        <v>364</v>
      </c>
      <c r="O8518" t="s">
        <v>202</v>
      </c>
      <c r="P8518" t="s">
        <v>365</v>
      </c>
    </row>
    <row r="8519" spans="1:16" x14ac:dyDescent="0.25">
      <c r="A8519">
        <v>11042</v>
      </c>
      <c r="B8519" t="s">
        <v>360</v>
      </c>
      <c r="E8519" t="s">
        <v>8886</v>
      </c>
      <c r="F8519" t="s">
        <v>347</v>
      </c>
      <c r="G8519" t="s">
        <v>264</v>
      </c>
      <c r="H8519" t="s">
        <v>198</v>
      </c>
      <c r="I8519" t="s">
        <v>265</v>
      </c>
      <c r="J8519">
        <v>1901</v>
      </c>
      <c r="K8519">
        <v>66</v>
      </c>
      <c r="L8519">
        <v>33</v>
      </c>
      <c r="M8519" t="s">
        <v>200</v>
      </c>
      <c r="N8519" t="s">
        <v>436</v>
      </c>
      <c r="O8519" t="s">
        <v>202</v>
      </c>
      <c r="P8519" t="s">
        <v>8887</v>
      </c>
    </row>
    <row r="8520" spans="1:16" x14ac:dyDescent="0.25">
      <c r="A8520">
        <v>11043</v>
      </c>
      <c r="B8520" t="s">
        <v>360</v>
      </c>
      <c r="E8520" t="s">
        <v>8888</v>
      </c>
      <c r="F8520" t="s">
        <v>347</v>
      </c>
      <c r="G8520" t="s">
        <v>264</v>
      </c>
      <c r="H8520" t="s">
        <v>198</v>
      </c>
      <c r="I8520" t="s">
        <v>265</v>
      </c>
      <c r="J8520">
        <v>1901</v>
      </c>
      <c r="K8520">
        <v>14</v>
      </c>
      <c r="L8520">
        <v>33</v>
      </c>
      <c r="M8520" t="s">
        <v>200</v>
      </c>
      <c r="N8520" t="s">
        <v>436</v>
      </c>
      <c r="O8520" t="s">
        <v>202</v>
      </c>
      <c r="P8520" t="s">
        <v>8887</v>
      </c>
    </row>
    <row r="8521" spans="1:16" x14ac:dyDescent="0.25">
      <c r="A8521">
        <v>11044</v>
      </c>
      <c r="B8521" t="s">
        <v>360</v>
      </c>
      <c r="E8521" t="s">
        <v>8889</v>
      </c>
      <c r="F8521" t="s">
        <v>347</v>
      </c>
      <c r="G8521" t="s">
        <v>264</v>
      </c>
      <c r="H8521" t="s">
        <v>198</v>
      </c>
      <c r="I8521" t="s">
        <v>265</v>
      </c>
      <c r="J8521">
        <v>1971</v>
      </c>
      <c r="K8521">
        <v>471000</v>
      </c>
      <c r="L8521">
        <v>33</v>
      </c>
      <c r="M8521" t="s">
        <v>200</v>
      </c>
      <c r="N8521" t="s">
        <v>364</v>
      </c>
      <c r="O8521" t="s">
        <v>202</v>
      </c>
      <c r="P8521" t="s">
        <v>365</v>
      </c>
    </row>
    <row r="8522" spans="1:16" x14ac:dyDescent="0.25">
      <c r="A8522">
        <v>11045</v>
      </c>
      <c r="B8522" t="s">
        <v>360</v>
      </c>
      <c r="E8522" t="s">
        <v>8890</v>
      </c>
      <c r="F8522" t="s">
        <v>347</v>
      </c>
      <c r="G8522" t="s">
        <v>264</v>
      </c>
      <c r="H8522" t="s">
        <v>198</v>
      </c>
      <c r="I8522" t="s">
        <v>265</v>
      </c>
      <c r="J8522">
        <v>1987</v>
      </c>
      <c r="K8522">
        <v>494000</v>
      </c>
      <c r="L8522">
        <v>33</v>
      </c>
      <c r="M8522" t="s">
        <v>200</v>
      </c>
      <c r="N8522" t="s">
        <v>364</v>
      </c>
      <c r="O8522" t="s">
        <v>202</v>
      </c>
      <c r="P8522" t="s">
        <v>365</v>
      </c>
    </row>
    <row r="8523" spans="1:16" x14ac:dyDescent="0.25">
      <c r="A8523">
        <v>11046</v>
      </c>
      <c r="B8523" t="s">
        <v>360</v>
      </c>
      <c r="E8523" t="s">
        <v>8891</v>
      </c>
      <c r="F8523" t="s">
        <v>347</v>
      </c>
      <c r="G8523" t="s">
        <v>264</v>
      </c>
      <c r="H8523" t="s">
        <v>198</v>
      </c>
      <c r="I8523" t="s">
        <v>265</v>
      </c>
      <c r="J8523">
        <v>1975</v>
      </c>
      <c r="K8523">
        <v>811000</v>
      </c>
      <c r="L8523">
        <v>33</v>
      </c>
      <c r="M8523" t="s">
        <v>200</v>
      </c>
      <c r="N8523" t="s">
        <v>364</v>
      </c>
      <c r="O8523" t="s">
        <v>202</v>
      </c>
      <c r="P8523" t="s">
        <v>365</v>
      </c>
    </row>
    <row r="8524" spans="1:16" x14ac:dyDescent="0.25">
      <c r="A8524">
        <v>11047</v>
      </c>
      <c r="B8524" t="s">
        <v>360</v>
      </c>
      <c r="E8524" t="s">
        <v>8892</v>
      </c>
      <c r="F8524" t="s">
        <v>347</v>
      </c>
      <c r="G8524" t="s">
        <v>264</v>
      </c>
      <c r="H8524" t="s">
        <v>198</v>
      </c>
      <c r="I8524" t="s">
        <v>265</v>
      </c>
      <c r="J8524">
        <v>1968</v>
      </c>
      <c r="K8524">
        <v>256000</v>
      </c>
      <c r="L8524">
        <v>33</v>
      </c>
      <c r="M8524" t="s">
        <v>200</v>
      </c>
      <c r="N8524" t="s">
        <v>364</v>
      </c>
      <c r="O8524" t="s">
        <v>202</v>
      </c>
      <c r="P8524" t="s">
        <v>365</v>
      </c>
    </row>
    <row r="8525" spans="1:16" x14ac:dyDescent="0.25">
      <c r="A8525">
        <v>11048</v>
      </c>
      <c r="B8525" t="s">
        <v>360</v>
      </c>
      <c r="E8525" t="s">
        <v>8893</v>
      </c>
      <c r="F8525" t="s">
        <v>347</v>
      </c>
      <c r="G8525" t="s">
        <v>264</v>
      </c>
      <c r="H8525" t="s">
        <v>198</v>
      </c>
      <c r="I8525" t="s">
        <v>265</v>
      </c>
      <c r="J8525">
        <v>1966</v>
      </c>
      <c r="K8525">
        <v>672000</v>
      </c>
      <c r="L8525">
        <v>33</v>
      </c>
      <c r="M8525" t="s">
        <v>200</v>
      </c>
      <c r="N8525" t="s">
        <v>364</v>
      </c>
      <c r="O8525" t="s">
        <v>202</v>
      </c>
      <c r="P8525" t="s">
        <v>365</v>
      </c>
    </row>
    <row r="8526" spans="1:16" x14ac:dyDescent="0.25">
      <c r="A8526">
        <v>11049</v>
      </c>
      <c r="B8526" t="s">
        <v>360</v>
      </c>
      <c r="E8526" t="s">
        <v>8894</v>
      </c>
      <c r="F8526" t="s">
        <v>347</v>
      </c>
      <c r="G8526" t="s">
        <v>264</v>
      </c>
      <c r="H8526" t="s">
        <v>198</v>
      </c>
      <c r="I8526" t="s">
        <v>265</v>
      </c>
      <c r="J8526">
        <v>1965</v>
      </c>
      <c r="K8526">
        <v>89000</v>
      </c>
      <c r="L8526">
        <v>33</v>
      </c>
      <c r="M8526" t="s">
        <v>200</v>
      </c>
      <c r="N8526" t="s">
        <v>364</v>
      </c>
      <c r="O8526" t="s">
        <v>202</v>
      </c>
      <c r="P8526" t="s">
        <v>365</v>
      </c>
    </row>
    <row r="8527" spans="1:16" x14ac:dyDescent="0.25">
      <c r="A8527">
        <v>11050</v>
      </c>
      <c r="B8527" t="s">
        <v>360</v>
      </c>
      <c r="E8527" t="s">
        <v>8895</v>
      </c>
      <c r="F8527" t="s">
        <v>347</v>
      </c>
      <c r="G8527" t="s">
        <v>264</v>
      </c>
      <c r="H8527" t="s">
        <v>198</v>
      </c>
      <c r="I8527" t="s">
        <v>265</v>
      </c>
      <c r="J8527">
        <v>1969</v>
      </c>
      <c r="K8527">
        <v>751000</v>
      </c>
      <c r="L8527">
        <v>33</v>
      </c>
      <c r="M8527" t="s">
        <v>200</v>
      </c>
      <c r="N8527" t="s">
        <v>8346</v>
      </c>
      <c r="O8527" t="s">
        <v>202</v>
      </c>
      <c r="P8527" t="s">
        <v>365</v>
      </c>
    </row>
    <row r="8528" spans="1:16" x14ac:dyDescent="0.25">
      <c r="A8528">
        <v>11051</v>
      </c>
      <c r="B8528" t="s">
        <v>360</v>
      </c>
      <c r="E8528" t="s">
        <v>8896</v>
      </c>
      <c r="F8528" t="s">
        <v>347</v>
      </c>
      <c r="G8528" t="s">
        <v>264</v>
      </c>
      <c r="H8528" t="s">
        <v>198</v>
      </c>
      <c r="I8528" t="s">
        <v>265</v>
      </c>
      <c r="J8528">
        <v>1965</v>
      </c>
      <c r="K8528">
        <v>236000</v>
      </c>
      <c r="L8528">
        <v>33</v>
      </c>
      <c r="M8528" t="s">
        <v>200</v>
      </c>
      <c r="N8528" t="s">
        <v>364</v>
      </c>
      <c r="O8528" t="s">
        <v>202</v>
      </c>
      <c r="P8528" t="s">
        <v>365</v>
      </c>
    </row>
    <row r="8529" spans="1:16" x14ac:dyDescent="0.25">
      <c r="A8529">
        <v>11052</v>
      </c>
      <c r="B8529" t="s">
        <v>360</v>
      </c>
      <c r="E8529" t="s">
        <v>8897</v>
      </c>
      <c r="F8529" t="s">
        <v>347</v>
      </c>
      <c r="G8529" t="s">
        <v>264</v>
      </c>
      <c r="H8529" t="s">
        <v>198</v>
      </c>
      <c r="I8529" t="s">
        <v>265</v>
      </c>
      <c r="J8529">
        <v>1970</v>
      </c>
      <c r="K8529">
        <v>3215</v>
      </c>
      <c r="L8529">
        <v>33</v>
      </c>
      <c r="M8529" t="s">
        <v>200</v>
      </c>
      <c r="N8529" t="s">
        <v>436</v>
      </c>
      <c r="O8529" t="s">
        <v>202</v>
      </c>
      <c r="P8529" t="s">
        <v>8898</v>
      </c>
    </row>
    <row r="8530" spans="1:16" x14ac:dyDescent="0.25">
      <c r="A8530">
        <v>11053</v>
      </c>
      <c r="B8530" t="s">
        <v>360</v>
      </c>
      <c r="E8530" t="s">
        <v>8899</v>
      </c>
      <c r="F8530" t="s">
        <v>347</v>
      </c>
      <c r="G8530" t="s">
        <v>264</v>
      </c>
      <c r="H8530" t="s">
        <v>198</v>
      </c>
      <c r="I8530" t="s">
        <v>265</v>
      </c>
      <c r="J8530">
        <v>1984</v>
      </c>
      <c r="K8530">
        <v>172000</v>
      </c>
      <c r="L8530">
        <v>33</v>
      </c>
      <c r="M8530" t="s">
        <v>200</v>
      </c>
      <c r="N8530" t="s">
        <v>364</v>
      </c>
      <c r="O8530" t="s">
        <v>202</v>
      </c>
      <c r="P8530" t="s">
        <v>365</v>
      </c>
    </row>
    <row r="8531" spans="1:16" x14ac:dyDescent="0.25">
      <c r="A8531">
        <v>11054</v>
      </c>
      <c r="B8531" t="s">
        <v>360</v>
      </c>
      <c r="E8531" t="s">
        <v>8900</v>
      </c>
      <c r="F8531" t="s">
        <v>347</v>
      </c>
      <c r="G8531" t="s">
        <v>264</v>
      </c>
      <c r="H8531" t="s">
        <v>198</v>
      </c>
      <c r="I8531" t="s">
        <v>265</v>
      </c>
      <c r="J8531">
        <v>1984</v>
      </c>
      <c r="K8531">
        <v>161000</v>
      </c>
      <c r="L8531">
        <v>33</v>
      </c>
      <c r="M8531" t="s">
        <v>200</v>
      </c>
      <c r="N8531" t="s">
        <v>364</v>
      </c>
      <c r="O8531" t="s">
        <v>202</v>
      </c>
      <c r="P8531" t="s">
        <v>365</v>
      </c>
    </row>
    <row r="8532" spans="1:16" x14ac:dyDescent="0.25">
      <c r="A8532">
        <v>11057</v>
      </c>
      <c r="B8532" t="s">
        <v>360</v>
      </c>
      <c r="E8532" t="s">
        <v>8901</v>
      </c>
      <c r="F8532" t="s">
        <v>347</v>
      </c>
      <c r="G8532" t="s">
        <v>264</v>
      </c>
      <c r="H8532" t="s">
        <v>198</v>
      </c>
      <c r="I8532" t="s">
        <v>265</v>
      </c>
      <c r="J8532">
        <v>1968</v>
      </c>
      <c r="K8532">
        <v>481000</v>
      </c>
      <c r="L8532">
        <v>33</v>
      </c>
      <c r="M8532" t="s">
        <v>200</v>
      </c>
      <c r="N8532" t="s">
        <v>364</v>
      </c>
      <c r="O8532" t="s">
        <v>202</v>
      </c>
      <c r="P8532" t="s">
        <v>365</v>
      </c>
    </row>
    <row r="8533" spans="1:16" x14ac:dyDescent="0.25">
      <c r="A8533">
        <v>11058</v>
      </c>
      <c r="B8533" t="s">
        <v>360</v>
      </c>
      <c r="E8533" t="s">
        <v>8902</v>
      </c>
      <c r="F8533" t="s">
        <v>347</v>
      </c>
      <c r="G8533" t="s">
        <v>264</v>
      </c>
      <c r="H8533" t="s">
        <v>198</v>
      </c>
      <c r="I8533" t="s">
        <v>265</v>
      </c>
      <c r="J8533">
        <v>1963</v>
      </c>
      <c r="K8533">
        <v>210000</v>
      </c>
      <c r="L8533">
        <v>33</v>
      </c>
      <c r="M8533" t="s">
        <v>200</v>
      </c>
      <c r="N8533" t="s">
        <v>364</v>
      </c>
      <c r="O8533" t="s">
        <v>202</v>
      </c>
      <c r="P8533" t="s">
        <v>365</v>
      </c>
    </row>
    <row r="8534" spans="1:16" x14ac:dyDescent="0.25">
      <c r="A8534">
        <v>11059</v>
      </c>
      <c r="B8534" t="s">
        <v>360</v>
      </c>
      <c r="E8534" t="s">
        <v>8903</v>
      </c>
      <c r="F8534" t="s">
        <v>347</v>
      </c>
      <c r="G8534" t="s">
        <v>264</v>
      </c>
      <c r="H8534" t="s">
        <v>198</v>
      </c>
      <c r="I8534" t="s">
        <v>265</v>
      </c>
      <c r="J8534">
        <v>1973</v>
      </c>
      <c r="K8534">
        <v>529000</v>
      </c>
      <c r="L8534">
        <v>33</v>
      </c>
      <c r="M8534" t="s">
        <v>200</v>
      </c>
      <c r="N8534" t="s">
        <v>364</v>
      </c>
      <c r="O8534" t="s">
        <v>202</v>
      </c>
      <c r="P8534" t="s">
        <v>365</v>
      </c>
    </row>
    <row r="8535" spans="1:16" x14ac:dyDescent="0.25">
      <c r="A8535">
        <v>11060</v>
      </c>
      <c r="B8535" t="s">
        <v>360</v>
      </c>
      <c r="E8535" t="s">
        <v>8904</v>
      </c>
      <c r="F8535" t="s">
        <v>347</v>
      </c>
      <c r="G8535" t="s">
        <v>264</v>
      </c>
      <c r="H8535" t="s">
        <v>198</v>
      </c>
      <c r="I8535" t="s">
        <v>265</v>
      </c>
      <c r="J8535">
        <v>1992</v>
      </c>
      <c r="K8535">
        <v>376000</v>
      </c>
      <c r="L8535">
        <v>33</v>
      </c>
      <c r="M8535" t="s">
        <v>200</v>
      </c>
      <c r="N8535" t="s">
        <v>364</v>
      </c>
      <c r="O8535" t="s">
        <v>202</v>
      </c>
      <c r="P8535" t="s">
        <v>365</v>
      </c>
    </row>
    <row r="8536" spans="1:16" x14ac:dyDescent="0.25">
      <c r="A8536">
        <v>11061</v>
      </c>
      <c r="B8536" t="s">
        <v>360</v>
      </c>
      <c r="E8536" t="s">
        <v>8905</v>
      </c>
      <c r="F8536" t="s">
        <v>347</v>
      </c>
      <c r="G8536" t="s">
        <v>264</v>
      </c>
      <c r="H8536" t="s">
        <v>198</v>
      </c>
      <c r="I8536" t="s">
        <v>265</v>
      </c>
      <c r="J8536">
        <v>1970</v>
      </c>
      <c r="K8536">
        <v>662000</v>
      </c>
      <c r="L8536">
        <v>33</v>
      </c>
      <c r="M8536" t="s">
        <v>200</v>
      </c>
      <c r="N8536" t="s">
        <v>364</v>
      </c>
      <c r="O8536" t="s">
        <v>202</v>
      </c>
      <c r="P8536" t="s">
        <v>365</v>
      </c>
    </row>
    <row r="8537" spans="1:16" x14ac:dyDescent="0.25">
      <c r="A8537">
        <v>11063</v>
      </c>
      <c r="B8537" t="s">
        <v>360</v>
      </c>
      <c r="E8537" t="s">
        <v>8906</v>
      </c>
      <c r="F8537" t="s">
        <v>347</v>
      </c>
      <c r="G8537" t="s">
        <v>264</v>
      </c>
      <c r="H8537" t="s">
        <v>198</v>
      </c>
      <c r="I8537" t="s">
        <v>265</v>
      </c>
      <c r="J8537">
        <v>1968</v>
      </c>
      <c r="K8537">
        <v>1012000</v>
      </c>
      <c r="L8537">
        <v>33</v>
      </c>
      <c r="M8537" t="s">
        <v>200</v>
      </c>
      <c r="N8537" t="s">
        <v>364</v>
      </c>
      <c r="O8537" t="s">
        <v>202</v>
      </c>
      <c r="P8537" t="s">
        <v>365</v>
      </c>
    </row>
    <row r="8538" spans="1:16" x14ac:dyDescent="0.25">
      <c r="A8538">
        <v>11064</v>
      </c>
      <c r="B8538" t="s">
        <v>360</v>
      </c>
      <c r="E8538" t="s">
        <v>8907</v>
      </c>
      <c r="F8538" t="s">
        <v>347</v>
      </c>
      <c r="G8538" t="s">
        <v>264</v>
      </c>
      <c r="H8538" t="s">
        <v>198</v>
      </c>
      <c r="I8538" t="s">
        <v>265</v>
      </c>
      <c r="J8538">
        <v>1969</v>
      </c>
      <c r="K8538">
        <v>97000</v>
      </c>
      <c r="L8538">
        <v>33</v>
      </c>
      <c r="M8538" t="s">
        <v>200</v>
      </c>
      <c r="N8538" t="s">
        <v>364</v>
      </c>
      <c r="O8538" t="s">
        <v>202</v>
      </c>
      <c r="P8538" t="s">
        <v>365</v>
      </c>
    </row>
    <row r="8539" spans="1:16" x14ac:dyDescent="0.25">
      <c r="A8539">
        <v>11065</v>
      </c>
      <c r="B8539" t="s">
        <v>360</v>
      </c>
      <c r="E8539" t="s">
        <v>8908</v>
      </c>
      <c r="F8539" t="s">
        <v>347</v>
      </c>
      <c r="G8539" t="s">
        <v>264</v>
      </c>
      <c r="H8539" t="s">
        <v>198</v>
      </c>
      <c r="I8539" t="s">
        <v>265</v>
      </c>
      <c r="J8539">
        <v>1965</v>
      </c>
      <c r="K8539">
        <v>626000</v>
      </c>
      <c r="L8539">
        <v>33</v>
      </c>
      <c r="M8539" t="s">
        <v>200</v>
      </c>
      <c r="N8539" t="s">
        <v>364</v>
      </c>
      <c r="O8539" t="s">
        <v>202</v>
      </c>
      <c r="P8539" t="s">
        <v>365</v>
      </c>
    </row>
    <row r="8540" spans="1:16" x14ac:dyDescent="0.25">
      <c r="A8540">
        <v>11066</v>
      </c>
      <c r="B8540" t="s">
        <v>360</v>
      </c>
      <c r="E8540" t="s">
        <v>8909</v>
      </c>
      <c r="F8540" t="s">
        <v>347</v>
      </c>
      <c r="G8540" t="s">
        <v>264</v>
      </c>
      <c r="H8540" t="s">
        <v>198</v>
      </c>
      <c r="I8540" t="s">
        <v>265</v>
      </c>
      <c r="J8540">
        <v>1975</v>
      </c>
      <c r="K8540">
        <v>146000</v>
      </c>
      <c r="L8540">
        <v>33</v>
      </c>
      <c r="M8540" t="s">
        <v>200</v>
      </c>
      <c r="N8540" t="s">
        <v>364</v>
      </c>
      <c r="O8540" t="s">
        <v>202</v>
      </c>
      <c r="P8540" t="s">
        <v>365</v>
      </c>
    </row>
    <row r="8541" spans="1:16" x14ac:dyDescent="0.25">
      <c r="A8541">
        <v>11067</v>
      </c>
      <c r="B8541" t="s">
        <v>360</v>
      </c>
      <c r="E8541" t="s">
        <v>8910</v>
      </c>
      <c r="F8541" t="s">
        <v>347</v>
      </c>
      <c r="G8541" t="s">
        <v>264</v>
      </c>
      <c r="H8541" t="s">
        <v>198</v>
      </c>
      <c r="I8541" t="s">
        <v>265</v>
      </c>
      <c r="J8541">
        <v>1991</v>
      </c>
      <c r="K8541">
        <v>80000</v>
      </c>
      <c r="L8541">
        <v>33</v>
      </c>
      <c r="M8541" t="s">
        <v>200</v>
      </c>
      <c r="N8541" t="s">
        <v>364</v>
      </c>
      <c r="O8541" t="s">
        <v>202</v>
      </c>
      <c r="P8541" t="s">
        <v>365</v>
      </c>
    </row>
    <row r="8542" spans="1:16" x14ac:dyDescent="0.25">
      <c r="A8542">
        <v>11068</v>
      </c>
      <c r="B8542" t="s">
        <v>360</v>
      </c>
      <c r="E8542" t="s">
        <v>8911</v>
      </c>
      <c r="F8542" t="s">
        <v>347</v>
      </c>
      <c r="G8542" t="s">
        <v>264</v>
      </c>
      <c r="H8542" t="s">
        <v>198</v>
      </c>
      <c r="I8542" t="s">
        <v>265</v>
      </c>
      <c r="J8542">
        <v>1963</v>
      </c>
      <c r="K8542">
        <v>271000</v>
      </c>
      <c r="L8542">
        <v>33</v>
      </c>
      <c r="M8542" t="s">
        <v>200</v>
      </c>
      <c r="N8542" t="s">
        <v>364</v>
      </c>
      <c r="O8542" t="s">
        <v>202</v>
      </c>
      <c r="P8542" t="s">
        <v>365</v>
      </c>
    </row>
    <row r="8543" spans="1:16" x14ac:dyDescent="0.25">
      <c r="A8543">
        <v>11069</v>
      </c>
      <c r="B8543" t="s">
        <v>360</v>
      </c>
      <c r="E8543" t="s">
        <v>8912</v>
      </c>
      <c r="F8543" t="s">
        <v>347</v>
      </c>
      <c r="G8543" t="s">
        <v>264</v>
      </c>
      <c r="H8543" t="s">
        <v>198</v>
      </c>
      <c r="I8543" t="s">
        <v>265</v>
      </c>
      <c r="J8543">
        <v>1970</v>
      </c>
      <c r="K8543">
        <v>12000</v>
      </c>
      <c r="L8543">
        <v>33</v>
      </c>
      <c r="M8543" t="s">
        <v>200</v>
      </c>
      <c r="N8543" t="s">
        <v>364</v>
      </c>
      <c r="O8543" t="s">
        <v>202</v>
      </c>
      <c r="P8543" t="s">
        <v>365</v>
      </c>
    </row>
    <row r="8544" spans="1:16" x14ac:dyDescent="0.25">
      <c r="A8544">
        <v>11070</v>
      </c>
      <c r="B8544" t="s">
        <v>360</v>
      </c>
      <c r="E8544" t="s">
        <v>8913</v>
      </c>
      <c r="F8544" t="s">
        <v>347</v>
      </c>
      <c r="G8544" t="s">
        <v>264</v>
      </c>
      <c r="H8544" t="s">
        <v>198</v>
      </c>
      <c r="I8544" t="s">
        <v>265</v>
      </c>
      <c r="J8544">
        <v>1978</v>
      </c>
      <c r="K8544">
        <v>16000</v>
      </c>
      <c r="L8544">
        <v>33</v>
      </c>
      <c r="M8544" t="s">
        <v>200</v>
      </c>
      <c r="N8544" t="s">
        <v>364</v>
      </c>
      <c r="O8544" t="s">
        <v>202</v>
      </c>
      <c r="P8544" t="s">
        <v>365</v>
      </c>
    </row>
    <row r="8545" spans="1:16" x14ac:dyDescent="0.25">
      <c r="A8545">
        <v>11071</v>
      </c>
      <c r="B8545" t="s">
        <v>360</v>
      </c>
      <c r="E8545" t="s">
        <v>8914</v>
      </c>
      <c r="F8545" t="s">
        <v>347</v>
      </c>
      <c r="G8545" t="s">
        <v>264</v>
      </c>
      <c r="H8545" t="s">
        <v>198</v>
      </c>
      <c r="I8545" t="s">
        <v>265</v>
      </c>
      <c r="J8545">
        <v>1966</v>
      </c>
      <c r="K8545">
        <v>1380000</v>
      </c>
      <c r="L8545">
        <v>33</v>
      </c>
      <c r="M8545" t="s">
        <v>200</v>
      </c>
      <c r="N8545" t="s">
        <v>364</v>
      </c>
      <c r="O8545" t="s">
        <v>202</v>
      </c>
      <c r="P8545" t="s">
        <v>365</v>
      </c>
    </row>
    <row r="8546" spans="1:16" x14ac:dyDescent="0.25">
      <c r="A8546">
        <v>11072</v>
      </c>
      <c r="B8546" t="s">
        <v>360</v>
      </c>
      <c r="E8546" t="s">
        <v>8915</v>
      </c>
      <c r="F8546" t="s">
        <v>347</v>
      </c>
      <c r="G8546" t="s">
        <v>264</v>
      </c>
      <c r="H8546" t="s">
        <v>198</v>
      </c>
      <c r="I8546" t="s">
        <v>265</v>
      </c>
      <c r="J8546">
        <v>1971</v>
      </c>
      <c r="K8546">
        <v>199360</v>
      </c>
      <c r="L8546">
        <v>33</v>
      </c>
      <c r="M8546" t="s">
        <v>200</v>
      </c>
      <c r="N8546" t="s">
        <v>436</v>
      </c>
      <c r="O8546" t="s">
        <v>202</v>
      </c>
      <c r="P8546" t="s">
        <v>8916</v>
      </c>
    </row>
    <row r="8547" spans="1:16" x14ac:dyDescent="0.25">
      <c r="A8547">
        <v>11073</v>
      </c>
      <c r="B8547" t="s">
        <v>360</v>
      </c>
      <c r="E8547" t="s">
        <v>8917</v>
      </c>
      <c r="F8547" t="s">
        <v>347</v>
      </c>
      <c r="G8547" t="s">
        <v>264</v>
      </c>
      <c r="H8547" t="s">
        <v>198</v>
      </c>
      <c r="I8547" t="s">
        <v>265</v>
      </c>
      <c r="J8547">
        <v>1966</v>
      </c>
      <c r="K8547">
        <v>414000</v>
      </c>
      <c r="L8547">
        <v>33</v>
      </c>
      <c r="M8547" t="s">
        <v>200</v>
      </c>
      <c r="N8547" t="s">
        <v>364</v>
      </c>
      <c r="O8547" t="s">
        <v>202</v>
      </c>
      <c r="P8547" t="s">
        <v>365</v>
      </c>
    </row>
    <row r="8548" spans="1:16" x14ac:dyDescent="0.25">
      <c r="A8548">
        <v>11074</v>
      </c>
      <c r="B8548" t="s">
        <v>360</v>
      </c>
      <c r="E8548" t="s">
        <v>8918</v>
      </c>
      <c r="F8548" t="s">
        <v>347</v>
      </c>
      <c r="G8548" t="s">
        <v>264</v>
      </c>
      <c r="H8548" t="s">
        <v>198</v>
      </c>
      <c r="I8548" t="s">
        <v>265</v>
      </c>
      <c r="J8548">
        <v>1968</v>
      </c>
      <c r="K8548">
        <v>441000</v>
      </c>
      <c r="L8548">
        <v>33</v>
      </c>
      <c r="M8548" t="s">
        <v>200</v>
      </c>
      <c r="N8548" t="s">
        <v>364</v>
      </c>
      <c r="O8548" t="s">
        <v>202</v>
      </c>
      <c r="P8548" t="s">
        <v>365</v>
      </c>
    </row>
    <row r="8549" spans="1:16" x14ac:dyDescent="0.25">
      <c r="A8549">
        <v>11075</v>
      </c>
      <c r="B8549" t="s">
        <v>360</v>
      </c>
      <c r="E8549" t="s">
        <v>8919</v>
      </c>
      <c r="F8549" t="s">
        <v>347</v>
      </c>
      <c r="G8549" t="s">
        <v>264</v>
      </c>
      <c r="H8549" t="s">
        <v>198</v>
      </c>
      <c r="I8549" t="s">
        <v>265</v>
      </c>
      <c r="J8549">
        <v>1968</v>
      </c>
      <c r="K8549">
        <v>61000</v>
      </c>
      <c r="L8549">
        <v>33</v>
      </c>
      <c r="M8549" t="s">
        <v>200</v>
      </c>
      <c r="N8549" t="s">
        <v>364</v>
      </c>
      <c r="O8549" t="s">
        <v>202</v>
      </c>
      <c r="P8549" t="s">
        <v>365</v>
      </c>
    </row>
    <row r="8550" spans="1:16" x14ac:dyDescent="0.25">
      <c r="A8550">
        <v>11076</v>
      </c>
      <c r="B8550" t="s">
        <v>360</v>
      </c>
      <c r="E8550" t="s">
        <v>8920</v>
      </c>
      <c r="F8550" t="s">
        <v>347</v>
      </c>
      <c r="G8550" t="s">
        <v>264</v>
      </c>
      <c r="H8550" t="s">
        <v>198</v>
      </c>
      <c r="I8550" t="s">
        <v>265</v>
      </c>
      <c r="J8550">
        <v>1992</v>
      </c>
      <c r="K8550">
        <v>262000</v>
      </c>
      <c r="L8550">
        <v>33</v>
      </c>
      <c r="M8550" t="s">
        <v>200</v>
      </c>
      <c r="N8550" t="s">
        <v>364</v>
      </c>
      <c r="O8550" t="s">
        <v>202</v>
      </c>
      <c r="P8550" t="s">
        <v>365</v>
      </c>
    </row>
    <row r="8551" spans="1:16" x14ac:dyDescent="0.25">
      <c r="A8551">
        <v>11077</v>
      </c>
      <c r="B8551" t="s">
        <v>360</v>
      </c>
      <c r="E8551" t="s">
        <v>8921</v>
      </c>
      <c r="F8551" t="s">
        <v>347</v>
      </c>
      <c r="G8551" t="s">
        <v>264</v>
      </c>
      <c r="H8551" t="s">
        <v>198</v>
      </c>
      <c r="I8551" t="s">
        <v>265</v>
      </c>
      <c r="J8551">
        <v>1968</v>
      </c>
      <c r="K8551">
        <v>443000</v>
      </c>
      <c r="L8551">
        <v>33</v>
      </c>
      <c r="M8551" t="s">
        <v>200</v>
      </c>
      <c r="N8551" t="s">
        <v>364</v>
      </c>
      <c r="O8551" t="s">
        <v>202</v>
      </c>
      <c r="P8551" t="s">
        <v>365</v>
      </c>
    </row>
    <row r="8552" spans="1:16" x14ac:dyDescent="0.25">
      <c r="A8552">
        <v>11078</v>
      </c>
      <c r="B8552" t="s">
        <v>360</v>
      </c>
      <c r="E8552" t="s">
        <v>8922</v>
      </c>
      <c r="F8552" t="s">
        <v>347</v>
      </c>
      <c r="G8552" t="s">
        <v>264</v>
      </c>
      <c r="H8552" t="s">
        <v>198</v>
      </c>
      <c r="I8552" t="s">
        <v>265</v>
      </c>
      <c r="J8552">
        <v>1950</v>
      </c>
      <c r="K8552">
        <v>300000</v>
      </c>
      <c r="L8552">
        <v>33</v>
      </c>
      <c r="M8552" t="s">
        <v>200</v>
      </c>
      <c r="N8552" t="s">
        <v>364</v>
      </c>
      <c r="O8552" t="s">
        <v>202</v>
      </c>
      <c r="P8552" t="s">
        <v>365</v>
      </c>
    </row>
    <row r="8553" spans="1:16" x14ac:dyDescent="0.25">
      <c r="A8553">
        <v>11079</v>
      </c>
      <c r="B8553" t="s">
        <v>360</v>
      </c>
      <c r="E8553" t="s">
        <v>8923</v>
      </c>
      <c r="F8553" t="s">
        <v>347</v>
      </c>
      <c r="G8553" t="s">
        <v>264</v>
      </c>
      <c r="H8553" t="s">
        <v>198</v>
      </c>
      <c r="I8553" t="s">
        <v>265</v>
      </c>
      <c r="J8553">
        <v>1962</v>
      </c>
      <c r="K8553">
        <v>592000</v>
      </c>
      <c r="L8553">
        <v>33</v>
      </c>
      <c r="M8553" t="s">
        <v>200</v>
      </c>
      <c r="N8553" t="s">
        <v>364</v>
      </c>
      <c r="O8553" t="s">
        <v>202</v>
      </c>
      <c r="P8553" t="s">
        <v>365</v>
      </c>
    </row>
    <row r="8554" spans="1:16" x14ac:dyDescent="0.25">
      <c r="A8554">
        <v>11080</v>
      </c>
      <c r="B8554" t="s">
        <v>360</v>
      </c>
      <c r="E8554" t="s">
        <v>8924</v>
      </c>
      <c r="F8554" t="s">
        <v>347</v>
      </c>
      <c r="G8554" t="s">
        <v>264</v>
      </c>
      <c r="H8554" t="s">
        <v>198</v>
      </c>
      <c r="I8554" t="s">
        <v>265</v>
      </c>
      <c r="J8554">
        <v>1926</v>
      </c>
      <c r="K8554">
        <v>2946000</v>
      </c>
      <c r="L8554">
        <v>33</v>
      </c>
      <c r="M8554" t="s">
        <v>200</v>
      </c>
      <c r="N8554" t="s">
        <v>364</v>
      </c>
      <c r="O8554" t="s">
        <v>202</v>
      </c>
      <c r="P8554" t="s">
        <v>365</v>
      </c>
    </row>
    <row r="8555" spans="1:16" x14ac:dyDescent="0.25">
      <c r="A8555">
        <v>11081</v>
      </c>
      <c r="B8555" t="s">
        <v>360</v>
      </c>
      <c r="E8555" t="s">
        <v>8925</v>
      </c>
      <c r="F8555" t="s">
        <v>347</v>
      </c>
      <c r="G8555" t="s">
        <v>264</v>
      </c>
      <c r="H8555" t="s">
        <v>198</v>
      </c>
      <c r="I8555" t="s">
        <v>265</v>
      </c>
      <c r="J8555">
        <v>1970</v>
      </c>
      <c r="K8555">
        <v>5000</v>
      </c>
      <c r="L8555">
        <v>33</v>
      </c>
      <c r="M8555" t="s">
        <v>200</v>
      </c>
      <c r="N8555" t="s">
        <v>364</v>
      </c>
      <c r="O8555" t="s">
        <v>202</v>
      </c>
      <c r="P8555" t="s">
        <v>365</v>
      </c>
    </row>
    <row r="8556" spans="1:16" x14ac:dyDescent="0.25">
      <c r="A8556">
        <v>11082</v>
      </c>
      <c r="B8556" t="s">
        <v>360</v>
      </c>
      <c r="E8556" t="s">
        <v>8926</v>
      </c>
      <c r="F8556" t="s">
        <v>347</v>
      </c>
      <c r="G8556" t="s">
        <v>264</v>
      </c>
      <c r="H8556" t="s">
        <v>198</v>
      </c>
      <c r="I8556" t="s">
        <v>265</v>
      </c>
      <c r="J8556">
        <v>1971</v>
      </c>
      <c r="K8556">
        <v>4000</v>
      </c>
      <c r="L8556">
        <v>33</v>
      </c>
      <c r="M8556" t="s">
        <v>200</v>
      </c>
      <c r="N8556" t="s">
        <v>364</v>
      </c>
      <c r="O8556" t="s">
        <v>202</v>
      </c>
      <c r="P8556" t="s">
        <v>365</v>
      </c>
    </row>
    <row r="8557" spans="1:16" x14ac:dyDescent="0.25">
      <c r="A8557">
        <v>11083</v>
      </c>
      <c r="B8557" t="s">
        <v>360</v>
      </c>
      <c r="E8557" t="s">
        <v>8927</v>
      </c>
      <c r="F8557" t="s">
        <v>347</v>
      </c>
      <c r="G8557" t="s">
        <v>264</v>
      </c>
      <c r="H8557" t="s">
        <v>198</v>
      </c>
      <c r="I8557" t="s">
        <v>265</v>
      </c>
      <c r="J8557">
        <v>1971</v>
      </c>
      <c r="K8557">
        <v>4000</v>
      </c>
      <c r="L8557">
        <v>33</v>
      </c>
      <c r="M8557" t="s">
        <v>200</v>
      </c>
      <c r="N8557" t="s">
        <v>364</v>
      </c>
      <c r="O8557" t="s">
        <v>202</v>
      </c>
      <c r="P8557" t="s">
        <v>365</v>
      </c>
    </row>
    <row r="8558" spans="1:16" x14ac:dyDescent="0.25">
      <c r="A8558">
        <v>11084</v>
      </c>
      <c r="B8558" t="s">
        <v>360</v>
      </c>
      <c r="E8558" t="s">
        <v>8928</v>
      </c>
      <c r="F8558" t="s">
        <v>347</v>
      </c>
      <c r="G8558" t="s">
        <v>264</v>
      </c>
      <c r="H8558" t="s">
        <v>198</v>
      </c>
      <c r="I8558" t="s">
        <v>265</v>
      </c>
      <c r="J8558">
        <v>1901</v>
      </c>
      <c r="K8558">
        <v>2359000</v>
      </c>
      <c r="L8558">
        <v>33</v>
      </c>
      <c r="M8558" t="s">
        <v>200</v>
      </c>
      <c r="N8558" t="s">
        <v>364</v>
      </c>
      <c r="O8558" t="s">
        <v>202</v>
      </c>
      <c r="P8558" t="s">
        <v>365</v>
      </c>
    </row>
    <row r="8559" spans="1:16" x14ac:dyDescent="0.25">
      <c r="A8559">
        <v>11085</v>
      </c>
      <c r="B8559" t="s">
        <v>360</v>
      </c>
      <c r="E8559" t="s">
        <v>8929</v>
      </c>
      <c r="F8559" t="s">
        <v>347</v>
      </c>
      <c r="G8559" t="s">
        <v>264</v>
      </c>
      <c r="H8559" t="s">
        <v>198</v>
      </c>
      <c r="I8559" t="s">
        <v>265</v>
      </c>
      <c r="J8559">
        <v>1969</v>
      </c>
      <c r="K8559">
        <v>130000</v>
      </c>
      <c r="L8559">
        <v>33</v>
      </c>
      <c r="M8559" t="s">
        <v>200</v>
      </c>
      <c r="N8559" t="s">
        <v>364</v>
      </c>
      <c r="O8559" t="s">
        <v>202</v>
      </c>
      <c r="P8559" t="s">
        <v>365</v>
      </c>
    </row>
    <row r="8560" spans="1:16" x14ac:dyDescent="0.25">
      <c r="A8560">
        <v>11086</v>
      </c>
      <c r="B8560" t="s">
        <v>360</v>
      </c>
      <c r="E8560" t="s">
        <v>8930</v>
      </c>
      <c r="F8560" t="s">
        <v>347</v>
      </c>
      <c r="G8560" t="s">
        <v>264</v>
      </c>
      <c r="H8560" t="s">
        <v>198</v>
      </c>
      <c r="I8560" t="s">
        <v>265</v>
      </c>
      <c r="J8560">
        <v>1971</v>
      </c>
      <c r="K8560">
        <v>21000</v>
      </c>
      <c r="L8560">
        <v>33</v>
      </c>
      <c r="M8560" t="s">
        <v>200</v>
      </c>
      <c r="N8560" t="s">
        <v>364</v>
      </c>
      <c r="O8560" t="s">
        <v>202</v>
      </c>
      <c r="P8560" t="s">
        <v>365</v>
      </c>
    </row>
    <row r="8561" spans="1:16" x14ac:dyDescent="0.25">
      <c r="A8561">
        <v>11087</v>
      </c>
      <c r="B8561" t="s">
        <v>360</v>
      </c>
      <c r="E8561" t="s">
        <v>8931</v>
      </c>
      <c r="F8561" t="s">
        <v>347</v>
      </c>
      <c r="G8561" t="s">
        <v>264</v>
      </c>
      <c r="H8561" t="s">
        <v>198</v>
      </c>
      <c r="I8561" t="s">
        <v>265</v>
      </c>
      <c r="J8561">
        <v>1969</v>
      </c>
      <c r="K8561">
        <v>681000</v>
      </c>
      <c r="L8561">
        <v>33</v>
      </c>
      <c r="M8561" t="s">
        <v>200</v>
      </c>
      <c r="N8561" t="s">
        <v>364</v>
      </c>
      <c r="O8561" t="s">
        <v>202</v>
      </c>
      <c r="P8561" t="s">
        <v>365</v>
      </c>
    </row>
    <row r="8562" spans="1:16" x14ac:dyDescent="0.25">
      <c r="A8562">
        <v>11089</v>
      </c>
      <c r="B8562" t="s">
        <v>360</v>
      </c>
      <c r="E8562" t="s">
        <v>8932</v>
      </c>
      <c r="F8562" t="s">
        <v>347</v>
      </c>
      <c r="G8562" t="s">
        <v>264</v>
      </c>
      <c r="H8562" t="s">
        <v>198</v>
      </c>
      <c r="I8562" t="s">
        <v>265</v>
      </c>
      <c r="J8562">
        <v>1982</v>
      </c>
      <c r="K8562">
        <v>212000</v>
      </c>
      <c r="L8562">
        <v>33</v>
      </c>
      <c r="M8562" t="s">
        <v>200</v>
      </c>
      <c r="N8562" t="s">
        <v>364</v>
      </c>
      <c r="O8562" t="s">
        <v>202</v>
      </c>
      <c r="P8562" t="s">
        <v>365</v>
      </c>
    </row>
    <row r="8563" spans="1:16" x14ac:dyDescent="0.25">
      <c r="A8563">
        <v>11090</v>
      </c>
      <c r="B8563" t="s">
        <v>360</v>
      </c>
      <c r="E8563" t="s">
        <v>8933</v>
      </c>
      <c r="F8563" t="s">
        <v>347</v>
      </c>
      <c r="G8563" t="s">
        <v>264</v>
      </c>
      <c r="H8563" t="s">
        <v>198</v>
      </c>
      <c r="I8563" t="s">
        <v>265</v>
      </c>
      <c r="J8563">
        <v>1967</v>
      </c>
      <c r="K8563">
        <v>28000</v>
      </c>
      <c r="L8563">
        <v>33</v>
      </c>
      <c r="M8563" t="s">
        <v>200</v>
      </c>
      <c r="N8563" t="s">
        <v>364</v>
      </c>
      <c r="O8563" t="s">
        <v>202</v>
      </c>
      <c r="P8563" t="s">
        <v>365</v>
      </c>
    </row>
    <row r="8564" spans="1:16" x14ac:dyDescent="0.25">
      <c r="A8564">
        <v>11091</v>
      </c>
      <c r="B8564" t="s">
        <v>360</v>
      </c>
      <c r="E8564" t="s">
        <v>8934</v>
      </c>
      <c r="F8564" t="s">
        <v>347</v>
      </c>
      <c r="G8564" t="s">
        <v>264</v>
      </c>
      <c r="H8564" t="s">
        <v>198</v>
      </c>
      <c r="I8564" t="s">
        <v>265</v>
      </c>
      <c r="J8564">
        <v>1972</v>
      </c>
      <c r="K8564">
        <v>218000</v>
      </c>
      <c r="L8564">
        <v>33</v>
      </c>
      <c r="M8564" t="s">
        <v>200</v>
      </c>
      <c r="N8564" t="s">
        <v>364</v>
      </c>
      <c r="O8564" t="s">
        <v>202</v>
      </c>
      <c r="P8564" t="s">
        <v>365</v>
      </c>
    </row>
    <row r="8565" spans="1:16" x14ac:dyDescent="0.25">
      <c r="A8565">
        <v>11092</v>
      </c>
      <c r="B8565" t="s">
        <v>360</v>
      </c>
      <c r="E8565" t="s">
        <v>8935</v>
      </c>
      <c r="F8565" t="s">
        <v>347</v>
      </c>
      <c r="G8565" t="s">
        <v>264</v>
      </c>
      <c r="H8565" t="s">
        <v>198</v>
      </c>
      <c r="I8565" t="s">
        <v>265</v>
      </c>
      <c r="J8565">
        <v>1958</v>
      </c>
      <c r="K8565">
        <v>64000</v>
      </c>
      <c r="L8565">
        <v>33</v>
      </c>
      <c r="M8565" t="s">
        <v>200</v>
      </c>
      <c r="N8565" t="s">
        <v>364</v>
      </c>
      <c r="O8565" t="s">
        <v>202</v>
      </c>
      <c r="P8565" t="s">
        <v>365</v>
      </c>
    </row>
    <row r="8566" spans="1:16" x14ac:dyDescent="0.25">
      <c r="A8566">
        <v>11093</v>
      </c>
      <c r="B8566" t="s">
        <v>360</v>
      </c>
      <c r="E8566" t="s">
        <v>8936</v>
      </c>
      <c r="F8566" t="s">
        <v>347</v>
      </c>
      <c r="G8566" t="s">
        <v>264</v>
      </c>
      <c r="H8566" t="s">
        <v>198</v>
      </c>
      <c r="I8566" t="s">
        <v>265</v>
      </c>
      <c r="J8566">
        <v>1965</v>
      </c>
      <c r="K8566">
        <v>414000</v>
      </c>
      <c r="L8566">
        <v>33</v>
      </c>
      <c r="M8566" t="s">
        <v>200</v>
      </c>
      <c r="N8566" t="s">
        <v>364</v>
      </c>
      <c r="O8566" t="s">
        <v>202</v>
      </c>
      <c r="P8566" t="s">
        <v>365</v>
      </c>
    </row>
    <row r="8567" spans="1:16" x14ac:dyDescent="0.25">
      <c r="A8567">
        <v>11094</v>
      </c>
      <c r="B8567" t="s">
        <v>360</v>
      </c>
      <c r="E8567" t="s">
        <v>8937</v>
      </c>
      <c r="F8567" t="s">
        <v>347</v>
      </c>
      <c r="G8567" t="s">
        <v>264</v>
      </c>
      <c r="H8567" t="s">
        <v>198</v>
      </c>
      <c r="I8567" t="s">
        <v>265</v>
      </c>
      <c r="J8567">
        <v>1975</v>
      </c>
      <c r="K8567">
        <v>89712</v>
      </c>
      <c r="L8567">
        <v>33</v>
      </c>
      <c r="M8567" t="s">
        <v>200</v>
      </c>
      <c r="N8567" t="s">
        <v>436</v>
      </c>
      <c r="O8567" t="s">
        <v>202</v>
      </c>
      <c r="P8567" t="s">
        <v>8938</v>
      </c>
    </row>
    <row r="8568" spans="1:16" x14ac:dyDescent="0.25">
      <c r="A8568">
        <v>11095</v>
      </c>
      <c r="B8568" t="s">
        <v>360</v>
      </c>
      <c r="E8568" t="s">
        <v>8939</v>
      </c>
      <c r="F8568" t="s">
        <v>347</v>
      </c>
      <c r="G8568" t="s">
        <v>264</v>
      </c>
      <c r="H8568" t="s">
        <v>198</v>
      </c>
      <c r="I8568" t="s">
        <v>265</v>
      </c>
      <c r="J8568">
        <v>1981</v>
      </c>
      <c r="K8568">
        <v>160000</v>
      </c>
      <c r="L8568">
        <v>33</v>
      </c>
      <c r="M8568" t="s">
        <v>200</v>
      </c>
      <c r="N8568" t="s">
        <v>364</v>
      </c>
      <c r="O8568" t="s">
        <v>202</v>
      </c>
      <c r="P8568" t="s">
        <v>365</v>
      </c>
    </row>
    <row r="8569" spans="1:16" x14ac:dyDescent="0.25">
      <c r="A8569">
        <v>11096</v>
      </c>
      <c r="B8569" t="s">
        <v>360</v>
      </c>
      <c r="E8569" t="s">
        <v>8940</v>
      </c>
      <c r="F8569" t="s">
        <v>347</v>
      </c>
      <c r="G8569" t="s">
        <v>264</v>
      </c>
      <c r="H8569" t="s">
        <v>198</v>
      </c>
      <c r="I8569" t="s">
        <v>265</v>
      </c>
      <c r="J8569">
        <v>1994</v>
      </c>
      <c r="K8569">
        <v>246000</v>
      </c>
      <c r="L8569">
        <v>33</v>
      </c>
      <c r="M8569" t="s">
        <v>200</v>
      </c>
      <c r="N8569" t="s">
        <v>364</v>
      </c>
      <c r="O8569" t="s">
        <v>202</v>
      </c>
      <c r="P8569" t="s">
        <v>365</v>
      </c>
    </row>
    <row r="8570" spans="1:16" x14ac:dyDescent="0.25">
      <c r="A8570">
        <v>11097</v>
      </c>
      <c r="B8570" t="s">
        <v>360</v>
      </c>
      <c r="E8570" t="s">
        <v>8941</v>
      </c>
      <c r="F8570" t="s">
        <v>347</v>
      </c>
      <c r="G8570" t="s">
        <v>264</v>
      </c>
      <c r="H8570" t="s">
        <v>198</v>
      </c>
      <c r="I8570" t="s">
        <v>265</v>
      </c>
      <c r="J8570">
        <v>1966</v>
      </c>
      <c r="K8570">
        <v>1057000</v>
      </c>
      <c r="L8570">
        <v>33</v>
      </c>
      <c r="M8570" t="s">
        <v>200</v>
      </c>
      <c r="N8570" t="s">
        <v>364</v>
      </c>
      <c r="O8570" t="s">
        <v>202</v>
      </c>
      <c r="P8570" t="s">
        <v>365</v>
      </c>
    </row>
    <row r="8571" spans="1:16" x14ac:dyDescent="0.25">
      <c r="A8571">
        <v>11099</v>
      </c>
      <c r="B8571" t="s">
        <v>360</v>
      </c>
      <c r="E8571" t="s">
        <v>8942</v>
      </c>
      <c r="F8571" t="s">
        <v>347</v>
      </c>
      <c r="G8571" t="s">
        <v>264</v>
      </c>
      <c r="H8571" t="s">
        <v>198</v>
      </c>
      <c r="I8571" t="s">
        <v>265</v>
      </c>
      <c r="J8571">
        <v>1986</v>
      </c>
      <c r="K8571">
        <v>645000</v>
      </c>
      <c r="L8571">
        <v>33</v>
      </c>
      <c r="M8571" t="s">
        <v>200</v>
      </c>
      <c r="N8571" t="s">
        <v>364</v>
      </c>
      <c r="O8571" t="s">
        <v>202</v>
      </c>
      <c r="P8571" t="s">
        <v>365</v>
      </c>
    </row>
    <row r="8572" spans="1:16" x14ac:dyDescent="0.25">
      <c r="A8572">
        <v>11100</v>
      </c>
      <c r="B8572" t="s">
        <v>360</v>
      </c>
      <c r="E8572" t="s">
        <v>8943</v>
      </c>
      <c r="F8572" t="s">
        <v>347</v>
      </c>
      <c r="G8572" t="s">
        <v>264</v>
      </c>
      <c r="H8572" t="s">
        <v>198</v>
      </c>
      <c r="I8572" t="s">
        <v>265</v>
      </c>
      <c r="J8572">
        <v>1982</v>
      </c>
      <c r="K8572">
        <v>21000</v>
      </c>
      <c r="L8572">
        <v>33</v>
      </c>
      <c r="M8572" t="s">
        <v>200</v>
      </c>
      <c r="N8572" t="s">
        <v>364</v>
      </c>
      <c r="O8572" t="s">
        <v>202</v>
      </c>
      <c r="P8572" t="s">
        <v>365</v>
      </c>
    </row>
    <row r="8573" spans="1:16" x14ac:dyDescent="0.25">
      <c r="A8573">
        <v>11101</v>
      </c>
      <c r="B8573" t="s">
        <v>360</v>
      </c>
      <c r="E8573" t="s">
        <v>8944</v>
      </c>
      <c r="F8573" t="s">
        <v>347</v>
      </c>
      <c r="G8573" t="s">
        <v>8311</v>
      </c>
      <c r="H8573" t="s">
        <v>198</v>
      </c>
      <c r="I8573" t="s">
        <v>8312</v>
      </c>
      <c r="J8573">
        <v>1981</v>
      </c>
      <c r="K8573">
        <v>69932</v>
      </c>
      <c r="L8573">
        <v>7</v>
      </c>
      <c r="M8573" t="s">
        <v>200</v>
      </c>
      <c r="N8573" t="s">
        <v>376</v>
      </c>
      <c r="O8573" t="s">
        <v>202</v>
      </c>
      <c r="P8573" t="s">
        <v>365</v>
      </c>
    </row>
    <row r="8574" spans="1:16" x14ac:dyDescent="0.25">
      <c r="A8574">
        <v>11102</v>
      </c>
      <c r="B8574" t="s">
        <v>360</v>
      </c>
      <c r="E8574" t="s">
        <v>8945</v>
      </c>
      <c r="F8574" t="s">
        <v>347</v>
      </c>
      <c r="G8574" t="s">
        <v>264</v>
      </c>
      <c r="H8574" t="s">
        <v>198</v>
      </c>
      <c r="I8574" t="s">
        <v>265</v>
      </c>
      <c r="J8574">
        <v>1972</v>
      </c>
      <c r="K8574">
        <v>596000</v>
      </c>
      <c r="L8574">
        <v>33</v>
      </c>
      <c r="M8574" t="s">
        <v>200</v>
      </c>
      <c r="N8574" t="s">
        <v>364</v>
      </c>
      <c r="O8574" t="s">
        <v>202</v>
      </c>
      <c r="P8574" t="s">
        <v>365</v>
      </c>
    </row>
    <row r="8575" spans="1:16" x14ac:dyDescent="0.25">
      <c r="A8575">
        <v>11103</v>
      </c>
      <c r="B8575" t="s">
        <v>360</v>
      </c>
      <c r="E8575" t="s">
        <v>8946</v>
      </c>
      <c r="F8575" t="s">
        <v>347</v>
      </c>
      <c r="G8575" t="s">
        <v>264</v>
      </c>
      <c r="H8575" t="s">
        <v>198</v>
      </c>
      <c r="I8575" t="s">
        <v>265</v>
      </c>
      <c r="J8575">
        <v>1975</v>
      </c>
      <c r="K8575">
        <v>484000</v>
      </c>
      <c r="L8575">
        <v>33</v>
      </c>
      <c r="M8575" t="s">
        <v>200</v>
      </c>
      <c r="N8575" t="s">
        <v>364</v>
      </c>
      <c r="O8575" t="s">
        <v>202</v>
      </c>
      <c r="P8575" t="s">
        <v>365</v>
      </c>
    </row>
    <row r="8576" spans="1:16" x14ac:dyDescent="0.25">
      <c r="A8576">
        <v>11104</v>
      </c>
      <c r="B8576" t="s">
        <v>360</v>
      </c>
      <c r="E8576" t="s">
        <v>8947</v>
      </c>
      <c r="F8576" t="s">
        <v>347</v>
      </c>
      <c r="G8576" t="s">
        <v>264</v>
      </c>
      <c r="H8576" t="s">
        <v>198</v>
      </c>
      <c r="I8576" t="s">
        <v>265</v>
      </c>
      <c r="J8576">
        <v>1959</v>
      </c>
      <c r="K8576">
        <v>65000</v>
      </c>
      <c r="L8576">
        <v>33</v>
      </c>
      <c r="M8576" t="s">
        <v>200</v>
      </c>
      <c r="N8576" t="s">
        <v>364</v>
      </c>
      <c r="O8576" t="s">
        <v>202</v>
      </c>
      <c r="P8576" t="s">
        <v>365</v>
      </c>
    </row>
    <row r="8577" spans="1:16" x14ac:dyDescent="0.25">
      <c r="A8577">
        <v>11105</v>
      </c>
      <c r="B8577" t="s">
        <v>360</v>
      </c>
      <c r="E8577" t="s">
        <v>8948</v>
      </c>
      <c r="F8577" t="s">
        <v>347</v>
      </c>
      <c r="G8577" t="s">
        <v>264</v>
      </c>
      <c r="H8577" t="s">
        <v>198</v>
      </c>
      <c r="I8577" t="s">
        <v>265</v>
      </c>
      <c r="J8577">
        <v>1969</v>
      </c>
      <c r="K8577">
        <v>65000</v>
      </c>
      <c r="L8577">
        <v>33</v>
      </c>
      <c r="M8577" t="s">
        <v>200</v>
      </c>
      <c r="N8577" t="s">
        <v>364</v>
      </c>
      <c r="O8577" t="s">
        <v>202</v>
      </c>
      <c r="P8577" t="s">
        <v>365</v>
      </c>
    </row>
    <row r="8578" spans="1:16" x14ac:dyDescent="0.25">
      <c r="A8578">
        <v>11106</v>
      </c>
      <c r="B8578" t="s">
        <v>360</v>
      </c>
      <c r="E8578" t="s">
        <v>8949</v>
      </c>
      <c r="F8578" t="s">
        <v>347</v>
      </c>
      <c r="G8578" t="s">
        <v>264</v>
      </c>
      <c r="H8578" t="s">
        <v>198</v>
      </c>
      <c r="I8578" t="s">
        <v>265</v>
      </c>
      <c r="J8578">
        <v>1974</v>
      </c>
      <c r="K8578">
        <v>119000</v>
      </c>
      <c r="L8578">
        <v>33</v>
      </c>
      <c r="M8578" t="s">
        <v>200</v>
      </c>
      <c r="N8578" t="s">
        <v>364</v>
      </c>
      <c r="O8578" t="s">
        <v>202</v>
      </c>
      <c r="P8578" t="s">
        <v>365</v>
      </c>
    </row>
    <row r="8579" spans="1:16" x14ac:dyDescent="0.25">
      <c r="A8579">
        <v>11107</v>
      </c>
      <c r="B8579" t="s">
        <v>360</v>
      </c>
      <c r="E8579" t="s">
        <v>8950</v>
      </c>
      <c r="F8579" t="s">
        <v>347</v>
      </c>
      <c r="G8579" t="s">
        <v>264</v>
      </c>
      <c r="H8579" t="s">
        <v>198</v>
      </c>
      <c r="I8579" t="s">
        <v>265</v>
      </c>
      <c r="J8579">
        <v>1976</v>
      </c>
      <c r="K8579">
        <v>19000</v>
      </c>
      <c r="L8579">
        <v>33</v>
      </c>
      <c r="M8579" t="s">
        <v>200</v>
      </c>
      <c r="N8579" t="s">
        <v>364</v>
      </c>
      <c r="O8579" t="s">
        <v>202</v>
      </c>
      <c r="P8579" t="s">
        <v>365</v>
      </c>
    </row>
    <row r="8580" spans="1:16" x14ac:dyDescent="0.25">
      <c r="A8580">
        <v>11108</v>
      </c>
      <c r="B8580" t="s">
        <v>360</v>
      </c>
      <c r="E8580" t="s">
        <v>8951</v>
      </c>
      <c r="F8580" t="s">
        <v>347</v>
      </c>
      <c r="G8580" t="s">
        <v>264</v>
      </c>
      <c r="H8580" t="s">
        <v>198</v>
      </c>
      <c r="I8580" t="s">
        <v>265</v>
      </c>
      <c r="J8580">
        <v>1970</v>
      </c>
      <c r="K8580">
        <v>34000</v>
      </c>
      <c r="L8580">
        <v>33</v>
      </c>
      <c r="M8580" t="s">
        <v>200</v>
      </c>
      <c r="N8580" t="s">
        <v>364</v>
      </c>
      <c r="O8580" t="s">
        <v>202</v>
      </c>
      <c r="P8580" t="s">
        <v>365</v>
      </c>
    </row>
    <row r="8581" spans="1:16" x14ac:dyDescent="0.25">
      <c r="A8581">
        <v>11109</v>
      </c>
      <c r="B8581" t="s">
        <v>360</v>
      </c>
      <c r="E8581" t="s">
        <v>8952</v>
      </c>
      <c r="F8581" t="s">
        <v>347</v>
      </c>
      <c r="G8581" t="s">
        <v>264</v>
      </c>
      <c r="H8581" t="s">
        <v>198</v>
      </c>
      <c r="I8581" t="s">
        <v>265</v>
      </c>
      <c r="J8581">
        <v>1970</v>
      </c>
      <c r="K8581">
        <v>2952000</v>
      </c>
      <c r="L8581">
        <v>33</v>
      </c>
      <c r="M8581" t="s">
        <v>200</v>
      </c>
      <c r="N8581" t="s">
        <v>364</v>
      </c>
      <c r="O8581" t="s">
        <v>202</v>
      </c>
      <c r="P8581" t="s">
        <v>365</v>
      </c>
    </row>
    <row r="8582" spans="1:16" x14ac:dyDescent="0.25">
      <c r="A8582">
        <v>11110</v>
      </c>
      <c r="B8582" t="s">
        <v>360</v>
      </c>
      <c r="E8582" t="s">
        <v>8953</v>
      </c>
      <c r="F8582" t="s">
        <v>347</v>
      </c>
      <c r="G8582" t="s">
        <v>264</v>
      </c>
      <c r="H8582" t="s">
        <v>198</v>
      </c>
      <c r="I8582" t="s">
        <v>265</v>
      </c>
      <c r="J8582">
        <v>1962</v>
      </c>
      <c r="K8582">
        <v>30000</v>
      </c>
      <c r="L8582">
        <v>33</v>
      </c>
      <c r="M8582" t="s">
        <v>200</v>
      </c>
      <c r="N8582" t="s">
        <v>364</v>
      </c>
      <c r="O8582" t="s">
        <v>202</v>
      </c>
      <c r="P8582" t="s">
        <v>365</v>
      </c>
    </row>
    <row r="8583" spans="1:16" x14ac:dyDescent="0.25">
      <c r="A8583">
        <v>11111</v>
      </c>
      <c r="B8583" t="s">
        <v>360</v>
      </c>
      <c r="E8583" t="s">
        <v>8954</v>
      </c>
      <c r="F8583" t="s">
        <v>347</v>
      </c>
      <c r="G8583" t="s">
        <v>264</v>
      </c>
      <c r="H8583" t="s">
        <v>198</v>
      </c>
      <c r="I8583" t="s">
        <v>265</v>
      </c>
      <c r="J8583">
        <v>1981</v>
      </c>
      <c r="K8583">
        <v>141000</v>
      </c>
      <c r="L8583">
        <v>33</v>
      </c>
      <c r="M8583" t="s">
        <v>200</v>
      </c>
      <c r="N8583" t="s">
        <v>364</v>
      </c>
      <c r="O8583" t="s">
        <v>202</v>
      </c>
      <c r="P8583" t="s">
        <v>365</v>
      </c>
    </row>
    <row r="8584" spans="1:16" x14ac:dyDescent="0.25">
      <c r="A8584">
        <v>11112</v>
      </c>
      <c r="B8584" t="s">
        <v>360</v>
      </c>
      <c r="E8584" t="s">
        <v>8955</v>
      </c>
      <c r="F8584" t="s">
        <v>347</v>
      </c>
      <c r="G8584" t="s">
        <v>264</v>
      </c>
      <c r="H8584" t="s">
        <v>198</v>
      </c>
      <c r="I8584" t="s">
        <v>265</v>
      </c>
      <c r="J8584">
        <v>1983</v>
      </c>
      <c r="K8584">
        <v>48000</v>
      </c>
      <c r="L8584">
        <v>33</v>
      </c>
      <c r="M8584" t="s">
        <v>200</v>
      </c>
      <c r="N8584" t="s">
        <v>364</v>
      </c>
      <c r="O8584" t="s">
        <v>202</v>
      </c>
      <c r="P8584" t="s">
        <v>365</v>
      </c>
    </row>
    <row r="8585" spans="1:16" x14ac:dyDescent="0.25">
      <c r="A8585">
        <v>11113</v>
      </c>
      <c r="B8585" t="s">
        <v>360</v>
      </c>
      <c r="E8585" t="s">
        <v>8956</v>
      </c>
      <c r="F8585" t="s">
        <v>347</v>
      </c>
      <c r="G8585" t="s">
        <v>264</v>
      </c>
      <c r="H8585" t="s">
        <v>198</v>
      </c>
      <c r="I8585" t="s">
        <v>265</v>
      </c>
      <c r="J8585">
        <v>1964</v>
      </c>
      <c r="K8585">
        <v>35000</v>
      </c>
      <c r="L8585">
        <v>33</v>
      </c>
      <c r="M8585" t="s">
        <v>200</v>
      </c>
      <c r="N8585" t="s">
        <v>364</v>
      </c>
      <c r="O8585" t="s">
        <v>202</v>
      </c>
      <c r="P8585" t="s">
        <v>365</v>
      </c>
    </row>
    <row r="8586" spans="1:16" x14ac:dyDescent="0.25">
      <c r="A8586">
        <v>11114</v>
      </c>
      <c r="B8586" t="s">
        <v>360</v>
      </c>
      <c r="E8586" t="s">
        <v>8957</v>
      </c>
      <c r="F8586" t="s">
        <v>347</v>
      </c>
      <c r="G8586" t="s">
        <v>264</v>
      </c>
      <c r="H8586" t="s">
        <v>198</v>
      </c>
      <c r="I8586" t="s">
        <v>265</v>
      </c>
      <c r="J8586">
        <v>1958</v>
      </c>
      <c r="K8586">
        <v>85000</v>
      </c>
      <c r="L8586">
        <v>33</v>
      </c>
      <c r="M8586" t="s">
        <v>200</v>
      </c>
      <c r="N8586" t="s">
        <v>8355</v>
      </c>
      <c r="O8586" t="s">
        <v>202</v>
      </c>
      <c r="P8586" t="s">
        <v>365</v>
      </c>
    </row>
    <row r="8587" spans="1:16" x14ac:dyDescent="0.25">
      <c r="A8587">
        <v>11115</v>
      </c>
      <c r="B8587" t="s">
        <v>360</v>
      </c>
      <c r="E8587" t="s">
        <v>8958</v>
      </c>
      <c r="F8587" t="s">
        <v>347</v>
      </c>
      <c r="G8587" t="s">
        <v>264</v>
      </c>
      <c r="H8587" t="s">
        <v>198</v>
      </c>
      <c r="I8587" t="s">
        <v>265</v>
      </c>
      <c r="J8587">
        <v>1982</v>
      </c>
      <c r="K8587">
        <v>305000</v>
      </c>
      <c r="L8587">
        <v>33</v>
      </c>
      <c r="M8587" t="s">
        <v>200</v>
      </c>
      <c r="N8587" t="s">
        <v>364</v>
      </c>
      <c r="O8587" t="s">
        <v>202</v>
      </c>
      <c r="P8587" t="s">
        <v>365</v>
      </c>
    </row>
    <row r="8588" spans="1:16" x14ac:dyDescent="0.25">
      <c r="A8588">
        <v>11116</v>
      </c>
      <c r="B8588" t="s">
        <v>360</v>
      </c>
      <c r="E8588" t="s">
        <v>8959</v>
      </c>
      <c r="F8588" t="s">
        <v>347</v>
      </c>
      <c r="G8588" t="s">
        <v>264</v>
      </c>
      <c r="H8588" t="s">
        <v>198</v>
      </c>
      <c r="I8588" t="s">
        <v>265</v>
      </c>
      <c r="J8588">
        <v>1953</v>
      </c>
      <c r="K8588">
        <v>51000</v>
      </c>
      <c r="L8588">
        <v>33</v>
      </c>
      <c r="M8588" t="s">
        <v>200</v>
      </c>
      <c r="N8588" t="s">
        <v>364</v>
      </c>
      <c r="O8588" t="s">
        <v>202</v>
      </c>
      <c r="P8588" t="s">
        <v>365</v>
      </c>
    </row>
    <row r="8589" spans="1:16" x14ac:dyDescent="0.25">
      <c r="A8589">
        <v>11117</v>
      </c>
      <c r="B8589" t="s">
        <v>360</v>
      </c>
      <c r="E8589" t="s">
        <v>8960</v>
      </c>
      <c r="F8589" t="s">
        <v>347</v>
      </c>
      <c r="G8589" t="s">
        <v>264</v>
      </c>
      <c r="H8589" t="s">
        <v>198</v>
      </c>
      <c r="I8589" t="s">
        <v>265</v>
      </c>
      <c r="J8589">
        <v>1984</v>
      </c>
      <c r="K8589">
        <v>206000</v>
      </c>
      <c r="L8589">
        <v>33</v>
      </c>
      <c r="M8589" t="s">
        <v>200</v>
      </c>
      <c r="N8589" t="s">
        <v>364</v>
      </c>
      <c r="O8589" t="s">
        <v>202</v>
      </c>
      <c r="P8589" t="s">
        <v>365</v>
      </c>
    </row>
    <row r="8590" spans="1:16" x14ac:dyDescent="0.25">
      <c r="A8590">
        <v>11118</v>
      </c>
      <c r="B8590" t="s">
        <v>360</v>
      </c>
      <c r="E8590" t="s">
        <v>8961</v>
      </c>
      <c r="F8590" t="s">
        <v>347</v>
      </c>
      <c r="G8590" t="s">
        <v>264</v>
      </c>
      <c r="H8590" t="s">
        <v>198</v>
      </c>
      <c r="I8590" t="s">
        <v>265</v>
      </c>
      <c r="J8590">
        <v>1992</v>
      </c>
      <c r="K8590">
        <v>93000</v>
      </c>
      <c r="L8590">
        <v>33</v>
      </c>
      <c r="M8590" t="s">
        <v>200</v>
      </c>
      <c r="N8590" t="s">
        <v>364</v>
      </c>
      <c r="O8590" t="s">
        <v>202</v>
      </c>
      <c r="P8590" t="s">
        <v>365</v>
      </c>
    </row>
    <row r="8591" spans="1:16" x14ac:dyDescent="0.25">
      <c r="A8591">
        <v>11119</v>
      </c>
      <c r="B8591" t="s">
        <v>360</v>
      </c>
      <c r="E8591" t="s">
        <v>8962</v>
      </c>
      <c r="F8591" t="s">
        <v>347</v>
      </c>
      <c r="G8591" t="s">
        <v>264</v>
      </c>
      <c r="H8591" t="s">
        <v>198</v>
      </c>
      <c r="I8591" t="s">
        <v>265</v>
      </c>
      <c r="J8591">
        <v>1976</v>
      </c>
      <c r="K8591">
        <v>123000</v>
      </c>
      <c r="L8591">
        <v>33</v>
      </c>
      <c r="M8591" t="s">
        <v>200</v>
      </c>
      <c r="N8591" t="s">
        <v>364</v>
      </c>
      <c r="O8591" t="s">
        <v>202</v>
      </c>
      <c r="P8591" t="s">
        <v>365</v>
      </c>
    </row>
    <row r="8592" spans="1:16" x14ac:dyDescent="0.25">
      <c r="A8592">
        <v>11120</v>
      </c>
      <c r="B8592" t="s">
        <v>360</v>
      </c>
      <c r="E8592" t="s">
        <v>8963</v>
      </c>
      <c r="F8592" t="s">
        <v>347</v>
      </c>
      <c r="G8592" t="s">
        <v>264</v>
      </c>
      <c r="H8592" t="s">
        <v>198</v>
      </c>
      <c r="I8592" t="s">
        <v>265</v>
      </c>
      <c r="J8592">
        <v>1970</v>
      </c>
      <c r="K8592">
        <v>216000</v>
      </c>
      <c r="L8592">
        <v>33</v>
      </c>
      <c r="M8592" t="s">
        <v>200</v>
      </c>
      <c r="N8592" t="s">
        <v>364</v>
      </c>
      <c r="O8592" t="s">
        <v>202</v>
      </c>
      <c r="P8592" t="s">
        <v>365</v>
      </c>
    </row>
    <row r="8593" spans="1:16" x14ac:dyDescent="0.25">
      <c r="A8593">
        <v>11122</v>
      </c>
      <c r="B8593" t="s">
        <v>360</v>
      </c>
      <c r="E8593" t="s">
        <v>8964</v>
      </c>
      <c r="F8593" t="s">
        <v>347</v>
      </c>
      <c r="G8593" t="s">
        <v>8311</v>
      </c>
      <c r="H8593" t="s">
        <v>198</v>
      </c>
      <c r="I8593" t="s">
        <v>8312</v>
      </c>
      <c r="J8593">
        <v>1967</v>
      </c>
      <c r="K8593">
        <v>375000</v>
      </c>
      <c r="L8593">
        <v>7</v>
      </c>
      <c r="M8593" t="s">
        <v>200</v>
      </c>
      <c r="N8593" t="s">
        <v>436</v>
      </c>
      <c r="O8593" t="s">
        <v>202</v>
      </c>
      <c r="P8593" t="s">
        <v>8965</v>
      </c>
    </row>
    <row r="8594" spans="1:16" x14ac:dyDescent="0.25">
      <c r="A8594">
        <v>11123</v>
      </c>
      <c r="B8594" t="s">
        <v>360</v>
      </c>
      <c r="E8594" t="s">
        <v>8966</v>
      </c>
      <c r="F8594" t="s">
        <v>347</v>
      </c>
      <c r="G8594" t="s">
        <v>8311</v>
      </c>
      <c r="H8594" t="s">
        <v>198</v>
      </c>
      <c r="I8594" t="s">
        <v>8312</v>
      </c>
      <c r="J8594">
        <v>1973</v>
      </c>
      <c r="K8594">
        <v>165000</v>
      </c>
      <c r="L8594">
        <v>7</v>
      </c>
      <c r="M8594" t="s">
        <v>200</v>
      </c>
      <c r="N8594" t="s">
        <v>668</v>
      </c>
      <c r="O8594" t="s">
        <v>202</v>
      </c>
      <c r="P8594" t="s">
        <v>365</v>
      </c>
    </row>
    <row r="8595" spans="1:16" x14ac:dyDescent="0.25">
      <c r="A8595">
        <v>11124</v>
      </c>
      <c r="B8595" t="s">
        <v>360</v>
      </c>
      <c r="E8595" t="s">
        <v>8967</v>
      </c>
      <c r="F8595" t="s">
        <v>347</v>
      </c>
      <c r="G8595" t="s">
        <v>264</v>
      </c>
      <c r="H8595" t="s">
        <v>198</v>
      </c>
      <c r="I8595" t="s">
        <v>265</v>
      </c>
      <c r="J8595">
        <v>1967</v>
      </c>
      <c r="K8595">
        <v>76000</v>
      </c>
      <c r="L8595">
        <v>33</v>
      </c>
      <c r="M8595" t="s">
        <v>200</v>
      </c>
      <c r="N8595" t="s">
        <v>364</v>
      </c>
      <c r="O8595" t="s">
        <v>202</v>
      </c>
      <c r="P8595" t="s">
        <v>365</v>
      </c>
    </row>
    <row r="8596" spans="1:16" x14ac:dyDescent="0.25">
      <c r="A8596">
        <v>11125</v>
      </c>
      <c r="B8596" t="s">
        <v>360</v>
      </c>
      <c r="E8596" t="s">
        <v>8968</v>
      </c>
      <c r="F8596" t="s">
        <v>347</v>
      </c>
      <c r="G8596" t="s">
        <v>264</v>
      </c>
      <c r="H8596" t="s">
        <v>198</v>
      </c>
      <c r="I8596" t="s">
        <v>265</v>
      </c>
      <c r="J8596">
        <v>1969</v>
      </c>
      <c r="K8596">
        <v>973000</v>
      </c>
      <c r="L8596">
        <v>33</v>
      </c>
      <c r="M8596" t="s">
        <v>200</v>
      </c>
      <c r="N8596" t="s">
        <v>364</v>
      </c>
      <c r="O8596" t="s">
        <v>202</v>
      </c>
      <c r="P8596" t="s">
        <v>365</v>
      </c>
    </row>
    <row r="8597" spans="1:16" x14ac:dyDescent="0.25">
      <c r="A8597">
        <v>11126</v>
      </c>
      <c r="B8597" t="s">
        <v>360</v>
      </c>
      <c r="E8597" t="s">
        <v>8969</v>
      </c>
      <c r="F8597" t="s">
        <v>347</v>
      </c>
      <c r="G8597" t="s">
        <v>264</v>
      </c>
      <c r="H8597" t="s">
        <v>198</v>
      </c>
      <c r="I8597" t="s">
        <v>265</v>
      </c>
      <c r="J8597">
        <v>1971</v>
      </c>
      <c r="K8597">
        <v>52000</v>
      </c>
      <c r="L8597">
        <v>33</v>
      </c>
      <c r="M8597" t="s">
        <v>200</v>
      </c>
      <c r="N8597" t="s">
        <v>364</v>
      </c>
      <c r="O8597" t="s">
        <v>202</v>
      </c>
      <c r="P8597" t="s">
        <v>365</v>
      </c>
    </row>
    <row r="8598" spans="1:16" x14ac:dyDescent="0.25">
      <c r="A8598">
        <v>11127</v>
      </c>
      <c r="B8598" t="s">
        <v>360</v>
      </c>
      <c r="E8598" t="s">
        <v>8970</v>
      </c>
      <c r="F8598" t="s">
        <v>347</v>
      </c>
      <c r="G8598" t="s">
        <v>264</v>
      </c>
      <c r="H8598" t="s">
        <v>198</v>
      </c>
      <c r="I8598" t="s">
        <v>265</v>
      </c>
      <c r="J8598">
        <v>1965</v>
      </c>
      <c r="K8598">
        <v>161000</v>
      </c>
      <c r="L8598">
        <v>33</v>
      </c>
      <c r="M8598" t="s">
        <v>200</v>
      </c>
      <c r="N8598" t="s">
        <v>364</v>
      </c>
      <c r="O8598" t="s">
        <v>202</v>
      </c>
      <c r="P8598" t="s">
        <v>365</v>
      </c>
    </row>
    <row r="8599" spans="1:16" x14ac:dyDescent="0.25">
      <c r="A8599">
        <v>11128</v>
      </c>
      <c r="B8599" t="s">
        <v>360</v>
      </c>
      <c r="E8599" t="s">
        <v>8971</v>
      </c>
      <c r="F8599" t="s">
        <v>347</v>
      </c>
      <c r="G8599" t="s">
        <v>264</v>
      </c>
      <c r="H8599" t="s">
        <v>198</v>
      </c>
      <c r="I8599" t="s">
        <v>265</v>
      </c>
      <c r="J8599">
        <v>1961</v>
      </c>
      <c r="K8599">
        <v>1276000</v>
      </c>
      <c r="L8599">
        <v>33</v>
      </c>
      <c r="M8599" t="s">
        <v>200</v>
      </c>
      <c r="N8599" t="s">
        <v>364</v>
      </c>
      <c r="O8599" t="s">
        <v>202</v>
      </c>
      <c r="P8599" t="s">
        <v>365</v>
      </c>
    </row>
    <row r="8600" spans="1:16" x14ac:dyDescent="0.25">
      <c r="A8600">
        <v>11129</v>
      </c>
      <c r="B8600" t="s">
        <v>360</v>
      </c>
      <c r="E8600" t="s">
        <v>8972</v>
      </c>
      <c r="F8600" t="s">
        <v>347</v>
      </c>
      <c r="G8600" t="s">
        <v>8311</v>
      </c>
      <c r="H8600" t="s">
        <v>198</v>
      </c>
      <c r="I8600" t="s">
        <v>8312</v>
      </c>
      <c r="J8600">
        <v>1994</v>
      </c>
      <c r="K8600">
        <v>588543</v>
      </c>
      <c r="L8600">
        <v>7</v>
      </c>
      <c r="M8600" t="s">
        <v>200</v>
      </c>
      <c r="N8600" t="s">
        <v>364</v>
      </c>
      <c r="O8600" t="s">
        <v>202</v>
      </c>
      <c r="P8600" t="s">
        <v>365</v>
      </c>
    </row>
    <row r="8601" spans="1:16" x14ac:dyDescent="0.25">
      <c r="A8601">
        <v>11130</v>
      </c>
      <c r="B8601" t="s">
        <v>360</v>
      </c>
      <c r="E8601" t="s">
        <v>8973</v>
      </c>
      <c r="F8601" t="s">
        <v>347</v>
      </c>
      <c r="G8601" t="s">
        <v>264</v>
      </c>
      <c r="H8601" t="s">
        <v>198</v>
      </c>
      <c r="I8601" t="s">
        <v>265</v>
      </c>
      <c r="J8601">
        <v>1983</v>
      </c>
      <c r="K8601">
        <v>493000</v>
      </c>
      <c r="L8601">
        <v>33</v>
      </c>
      <c r="M8601" t="s">
        <v>200</v>
      </c>
      <c r="N8601" t="s">
        <v>364</v>
      </c>
      <c r="O8601" t="s">
        <v>202</v>
      </c>
      <c r="P8601" t="s">
        <v>365</v>
      </c>
    </row>
    <row r="8602" spans="1:16" x14ac:dyDescent="0.25">
      <c r="A8602">
        <v>11131</v>
      </c>
      <c r="B8602" t="s">
        <v>360</v>
      </c>
      <c r="E8602" t="s">
        <v>8974</v>
      </c>
      <c r="F8602" t="s">
        <v>347</v>
      </c>
      <c r="G8602" t="s">
        <v>264</v>
      </c>
      <c r="H8602" t="s">
        <v>198</v>
      </c>
      <c r="I8602" t="s">
        <v>265</v>
      </c>
      <c r="J8602">
        <v>1973</v>
      </c>
      <c r="K8602">
        <v>241000</v>
      </c>
      <c r="L8602">
        <v>33</v>
      </c>
      <c r="M8602" t="s">
        <v>200</v>
      </c>
      <c r="N8602" t="s">
        <v>364</v>
      </c>
      <c r="O8602" t="s">
        <v>202</v>
      </c>
      <c r="P8602" t="s">
        <v>365</v>
      </c>
    </row>
    <row r="8603" spans="1:16" x14ac:dyDescent="0.25">
      <c r="A8603">
        <v>11132</v>
      </c>
      <c r="B8603" t="s">
        <v>360</v>
      </c>
      <c r="E8603" t="s">
        <v>8975</v>
      </c>
      <c r="F8603" t="s">
        <v>347</v>
      </c>
      <c r="G8603" t="s">
        <v>264</v>
      </c>
      <c r="H8603" t="s">
        <v>198</v>
      </c>
      <c r="I8603" t="s">
        <v>265</v>
      </c>
      <c r="J8603">
        <v>1973</v>
      </c>
      <c r="K8603">
        <v>178000</v>
      </c>
      <c r="L8603">
        <v>33</v>
      </c>
      <c r="M8603" t="s">
        <v>200</v>
      </c>
      <c r="N8603" t="s">
        <v>364</v>
      </c>
      <c r="O8603" t="s">
        <v>202</v>
      </c>
      <c r="P8603" t="s">
        <v>365</v>
      </c>
    </row>
    <row r="8604" spans="1:16" x14ac:dyDescent="0.25">
      <c r="A8604">
        <v>11133</v>
      </c>
      <c r="B8604" t="s">
        <v>360</v>
      </c>
      <c r="E8604" t="s">
        <v>8976</v>
      </c>
      <c r="F8604" t="s">
        <v>347</v>
      </c>
      <c r="G8604" t="s">
        <v>264</v>
      </c>
      <c r="H8604" t="s">
        <v>198</v>
      </c>
      <c r="I8604" t="s">
        <v>265</v>
      </c>
      <c r="J8604">
        <v>1950</v>
      </c>
      <c r="K8604">
        <v>64000</v>
      </c>
      <c r="L8604">
        <v>33</v>
      </c>
      <c r="M8604" t="s">
        <v>200</v>
      </c>
      <c r="N8604" t="s">
        <v>364</v>
      </c>
      <c r="O8604" t="s">
        <v>202</v>
      </c>
      <c r="P8604" t="s">
        <v>365</v>
      </c>
    </row>
    <row r="8605" spans="1:16" x14ac:dyDescent="0.25">
      <c r="A8605">
        <v>11134</v>
      </c>
      <c r="B8605" t="s">
        <v>360</v>
      </c>
      <c r="E8605" t="s">
        <v>8977</v>
      </c>
      <c r="F8605" t="s">
        <v>347</v>
      </c>
      <c r="G8605" t="s">
        <v>264</v>
      </c>
      <c r="H8605" t="s">
        <v>198</v>
      </c>
      <c r="I8605" t="s">
        <v>265</v>
      </c>
      <c r="J8605">
        <v>1964</v>
      </c>
      <c r="K8605">
        <v>49000</v>
      </c>
      <c r="L8605">
        <v>33</v>
      </c>
      <c r="M8605" t="s">
        <v>200</v>
      </c>
      <c r="N8605" t="s">
        <v>364</v>
      </c>
      <c r="O8605" t="s">
        <v>202</v>
      </c>
      <c r="P8605" t="s">
        <v>365</v>
      </c>
    </row>
    <row r="8606" spans="1:16" x14ac:dyDescent="0.25">
      <c r="A8606">
        <v>11135</v>
      </c>
      <c r="B8606" t="s">
        <v>360</v>
      </c>
      <c r="E8606" t="s">
        <v>8978</v>
      </c>
      <c r="F8606" t="s">
        <v>347</v>
      </c>
      <c r="G8606" t="s">
        <v>8311</v>
      </c>
      <c r="H8606" t="s">
        <v>198</v>
      </c>
      <c r="I8606" t="s">
        <v>8312</v>
      </c>
      <c r="J8606">
        <v>1987</v>
      </c>
      <c r="K8606">
        <v>57555</v>
      </c>
      <c r="L8606">
        <v>7</v>
      </c>
      <c r="M8606" t="s">
        <v>200</v>
      </c>
      <c r="N8606" t="s">
        <v>364</v>
      </c>
      <c r="O8606" t="s">
        <v>202</v>
      </c>
      <c r="P8606" t="s">
        <v>365</v>
      </c>
    </row>
    <row r="8607" spans="1:16" x14ac:dyDescent="0.25">
      <c r="A8607">
        <v>11136</v>
      </c>
      <c r="B8607" t="s">
        <v>360</v>
      </c>
      <c r="E8607" t="s">
        <v>8979</v>
      </c>
      <c r="F8607" t="s">
        <v>347</v>
      </c>
      <c r="G8607" t="s">
        <v>264</v>
      </c>
      <c r="H8607" t="s">
        <v>198</v>
      </c>
      <c r="I8607" t="s">
        <v>265</v>
      </c>
      <c r="J8607">
        <v>1980</v>
      </c>
      <c r="K8607">
        <v>106000</v>
      </c>
      <c r="L8607">
        <v>33</v>
      </c>
      <c r="M8607" t="s">
        <v>200</v>
      </c>
      <c r="N8607" t="s">
        <v>364</v>
      </c>
      <c r="O8607" t="s">
        <v>202</v>
      </c>
      <c r="P8607" t="s">
        <v>365</v>
      </c>
    </row>
    <row r="8608" spans="1:16" x14ac:dyDescent="0.25">
      <c r="A8608">
        <v>11137</v>
      </c>
      <c r="B8608" t="s">
        <v>360</v>
      </c>
      <c r="E8608" t="s">
        <v>8980</v>
      </c>
      <c r="F8608" t="s">
        <v>347</v>
      </c>
      <c r="G8608" t="s">
        <v>264</v>
      </c>
      <c r="H8608" t="s">
        <v>198</v>
      </c>
      <c r="I8608" t="s">
        <v>265</v>
      </c>
      <c r="J8608">
        <v>1963</v>
      </c>
      <c r="K8608">
        <v>46000</v>
      </c>
      <c r="L8608">
        <v>33</v>
      </c>
      <c r="M8608" t="s">
        <v>200</v>
      </c>
      <c r="N8608" t="s">
        <v>364</v>
      </c>
      <c r="O8608" t="s">
        <v>202</v>
      </c>
      <c r="P8608" t="s">
        <v>365</v>
      </c>
    </row>
    <row r="8609" spans="1:16" x14ac:dyDescent="0.25">
      <c r="A8609">
        <v>11138</v>
      </c>
      <c r="B8609" t="s">
        <v>360</v>
      </c>
      <c r="E8609" t="s">
        <v>8981</v>
      </c>
      <c r="F8609" t="s">
        <v>347</v>
      </c>
      <c r="G8609" t="s">
        <v>264</v>
      </c>
      <c r="H8609" t="s">
        <v>198</v>
      </c>
      <c r="I8609" t="s">
        <v>265</v>
      </c>
      <c r="J8609">
        <v>1969</v>
      </c>
      <c r="K8609">
        <v>289000</v>
      </c>
      <c r="L8609">
        <v>33</v>
      </c>
      <c r="M8609" t="s">
        <v>200</v>
      </c>
      <c r="N8609" t="s">
        <v>364</v>
      </c>
      <c r="O8609" t="s">
        <v>202</v>
      </c>
      <c r="P8609" t="s">
        <v>365</v>
      </c>
    </row>
    <row r="8610" spans="1:16" x14ac:dyDescent="0.25">
      <c r="A8610">
        <v>11139</v>
      </c>
      <c r="B8610" t="s">
        <v>360</v>
      </c>
      <c r="E8610" t="s">
        <v>8982</v>
      </c>
      <c r="F8610" t="s">
        <v>347</v>
      </c>
      <c r="G8610" t="s">
        <v>264</v>
      </c>
      <c r="H8610" t="s">
        <v>198</v>
      </c>
      <c r="I8610" t="s">
        <v>265</v>
      </c>
      <c r="J8610">
        <v>1967</v>
      </c>
      <c r="K8610">
        <v>133000</v>
      </c>
      <c r="L8610">
        <v>33</v>
      </c>
      <c r="M8610" t="s">
        <v>200</v>
      </c>
      <c r="N8610" t="s">
        <v>364</v>
      </c>
      <c r="O8610" t="s">
        <v>202</v>
      </c>
      <c r="P8610" t="s">
        <v>365</v>
      </c>
    </row>
    <row r="8611" spans="1:16" x14ac:dyDescent="0.25">
      <c r="A8611">
        <v>11140</v>
      </c>
      <c r="B8611" t="s">
        <v>360</v>
      </c>
      <c r="E8611" t="s">
        <v>8983</v>
      </c>
      <c r="F8611" t="s">
        <v>347</v>
      </c>
      <c r="G8611" t="s">
        <v>264</v>
      </c>
      <c r="H8611" t="s">
        <v>198</v>
      </c>
      <c r="I8611" t="s">
        <v>265</v>
      </c>
      <c r="J8611">
        <v>1974</v>
      </c>
      <c r="K8611">
        <v>62300</v>
      </c>
      <c r="L8611">
        <v>33</v>
      </c>
      <c r="M8611" t="s">
        <v>200</v>
      </c>
      <c r="N8611" t="s">
        <v>436</v>
      </c>
      <c r="O8611" t="s">
        <v>202</v>
      </c>
      <c r="P8611" t="s">
        <v>8984</v>
      </c>
    </row>
    <row r="8612" spans="1:16" x14ac:dyDescent="0.25">
      <c r="A8612">
        <v>11141</v>
      </c>
      <c r="B8612" t="s">
        <v>360</v>
      </c>
      <c r="E8612" t="s">
        <v>8985</v>
      </c>
      <c r="F8612" t="s">
        <v>347</v>
      </c>
      <c r="G8612" t="s">
        <v>264</v>
      </c>
      <c r="H8612" t="s">
        <v>198</v>
      </c>
      <c r="I8612" t="s">
        <v>265</v>
      </c>
      <c r="J8612">
        <v>1971</v>
      </c>
      <c r="K8612">
        <v>43000</v>
      </c>
      <c r="L8612">
        <v>33</v>
      </c>
      <c r="M8612" t="s">
        <v>200</v>
      </c>
      <c r="N8612" t="s">
        <v>364</v>
      </c>
      <c r="O8612" t="s">
        <v>202</v>
      </c>
      <c r="P8612" t="s">
        <v>365</v>
      </c>
    </row>
    <row r="8613" spans="1:16" x14ac:dyDescent="0.25">
      <c r="A8613">
        <v>11142</v>
      </c>
      <c r="B8613" t="s">
        <v>360</v>
      </c>
      <c r="E8613" t="s">
        <v>8986</v>
      </c>
      <c r="F8613" t="s">
        <v>347</v>
      </c>
      <c r="G8613" t="s">
        <v>264</v>
      </c>
      <c r="H8613" t="s">
        <v>198</v>
      </c>
      <c r="I8613" t="s">
        <v>265</v>
      </c>
      <c r="J8613">
        <v>1965</v>
      </c>
      <c r="K8613">
        <v>25185</v>
      </c>
      <c r="L8613">
        <v>33</v>
      </c>
      <c r="M8613" t="s">
        <v>200</v>
      </c>
      <c r="N8613" t="s">
        <v>436</v>
      </c>
      <c r="O8613" t="s">
        <v>202</v>
      </c>
      <c r="P8613" t="s">
        <v>8987</v>
      </c>
    </row>
    <row r="8614" spans="1:16" x14ac:dyDescent="0.25">
      <c r="A8614">
        <v>11143</v>
      </c>
      <c r="B8614" t="s">
        <v>360</v>
      </c>
      <c r="E8614" t="s">
        <v>8988</v>
      </c>
      <c r="F8614" t="s">
        <v>347</v>
      </c>
      <c r="G8614" t="s">
        <v>264</v>
      </c>
      <c r="H8614" t="s">
        <v>198</v>
      </c>
      <c r="I8614" t="s">
        <v>265</v>
      </c>
      <c r="J8614">
        <v>1963</v>
      </c>
      <c r="K8614">
        <v>1388000</v>
      </c>
      <c r="L8614">
        <v>33</v>
      </c>
      <c r="M8614" t="s">
        <v>200</v>
      </c>
      <c r="N8614" t="s">
        <v>364</v>
      </c>
      <c r="O8614" t="s">
        <v>202</v>
      </c>
      <c r="P8614" t="s">
        <v>365</v>
      </c>
    </row>
    <row r="8615" spans="1:16" x14ac:dyDescent="0.25">
      <c r="A8615">
        <v>11144</v>
      </c>
      <c r="B8615" t="s">
        <v>360</v>
      </c>
      <c r="E8615" t="s">
        <v>8989</v>
      </c>
      <c r="F8615" t="s">
        <v>347</v>
      </c>
      <c r="G8615" t="s">
        <v>8311</v>
      </c>
      <c r="H8615" t="s">
        <v>198</v>
      </c>
      <c r="I8615" t="s">
        <v>8312</v>
      </c>
      <c r="J8615">
        <v>1975</v>
      </c>
      <c r="K8615">
        <v>130000</v>
      </c>
      <c r="L8615">
        <v>7</v>
      </c>
      <c r="M8615" t="s">
        <v>200</v>
      </c>
      <c r="N8615" t="s">
        <v>436</v>
      </c>
      <c r="O8615" t="s">
        <v>202</v>
      </c>
      <c r="P8615" t="s">
        <v>8990</v>
      </c>
    </row>
    <row r="8616" spans="1:16" x14ac:dyDescent="0.25">
      <c r="A8616">
        <v>11145</v>
      </c>
      <c r="B8616" t="s">
        <v>360</v>
      </c>
      <c r="E8616" t="s">
        <v>8991</v>
      </c>
      <c r="F8616" t="s">
        <v>347</v>
      </c>
      <c r="G8616" t="s">
        <v>264</v>
      </c>
      <c r="H8616" t="s">
        <v>198</v>
      </c>
      <c r="I8616" t="s">
        <v>265</v>
      </c>
      <c r="J8616">
        <v>1972</v>
      </c>
      <c r="K8616">
        <v>536000</v>
      </c>
      <c r="L8616">
        <v>33</v>
      </c>
      <c r="M8616" t="s">
        <v>200</v>
      </c>
      <c r="N8616" t="s">
        <v>364</v>
      </c>
      <c r="O8616" t="s">
        <v>202</v>
      </c>
      <c r="P8616" t="s">
        <v>365</v>
      </c>
    </row>
    <row r="8617" spans="1:16" x14ac:dyDescent="0.25">
      <c r="A8617">
        <v>11146</v>
      </c>
      <c r="B8617" t="s">
        <v>360</v>
      </c>
      <c r="E8617" t="s">
        <v>8992</v>
      </c>
      <c r="F8617" t="s">
        <v>347</v>
      </c>
      <c r="G8617" t="s">
        <v>264</v>
      </c>
      <c r="H8617" t="s">
        <v>198</v>
      </c>
      <c r="I8617" t="s">
        <v>265</v>
      </c>
      <c r="J8617">
        <v>1969</v>
      </c>
      <c r="K8617">
        <v>474000</v>
      </c>
      <c r="L8617">
        <v>33</v>
      </c>
      <c r="M8617" t="s">
        <v>200</v>
      </c>
      <c r="N8617" t="s">
        <v>364</v>
      </c>
      <c r="O8617" t="s">
        <v>202</v>
      </c>
      <c r="P8617" t="s">
        <v>365</v>
      </c>
    </row>
    <row r="8618" spans="1:16" x14ac:dyDescent="0.25">
      <c r="A8618">
        <v>11147</v>
      </c>
      <c r="B8618" t="s">
        <v>360</v>
      </c>
      <c r="E8618" t="s">
        <v>8993</v>
      </c>
      <c r="F8618" t="s">
        <v>347</v>
      </c>
      <c r="G8618" t="s">
        <v>264</v>
      </c>
      <c r="H8618" t="s">
        <v>198</v>
      </c>
      <c r="I8618" t="s">
        <v>265</v>
      </c>
      <c r="J8618">
        <v>1970</v>
      </c>
      <c r="K8618">
        <v>1960000</v>
      </c>
      <c r="L8618">
        <v>33</v>
      </c>
      <c r="M8618" t="s">
        <v>200</v>
      </c>
      <c r="N8618" t="s">
        <v>364</v>
      </c>
      <c r="O8618" t="s">
        <v>202</v>
      </c>
      <c r="P8618" t="s">
        <v>365</v>
      </c>
    </row>
    <row r="8619" spans="1:16" x14ac:dyDescent="0.25">
      <c r="A8619">
        <v>11148</v>
      </c>
      <c r="B8619" t="s">
        <v>360</v>
      </c>
      <c r="E8619" t="s">
        <v>8994</v>
      </c>
      <c r="F8619" t="s">
        <v>347</v>
      </c>
      <c r="G8619" t="s">
        <v>264</v>
      </c>
      <c r="H8619" t="s">
        <v>198</v>
      </c>
      <c r="I8619" t="s">
        <v>265</v>
      </c>
      <c r="J8619">
        <v>1970</v>
      </c>
      <c r="K8619">
        <v>856000</v>
      </c>
      <c r="L8619">
        <v>33</v>
      </c>
      <c r="M8619" t="s">
        <v>200</v>
      </c>
      <c r="N8619" t="s">
        <v>364</v>
      </c>
      <c r="O8619" t="s">
        <v>202</v>
      </c>
      <c r="P8619" t="s">
        <v>365</v>
      </c>
    </row>
    <row r="8620" spans="1:16" x14ac:dyDescent="0.25">
      <c r="A8620">
        <v>11149</v>
      </c>
      <c r="B8620" t="s">
        <v>360</v>
      </c>
      <c r="E8620" t="s">
        <v>8995</v>
      </c>
      <c r="F8620" t="s">
        <v>347</v>
      </c>
      <c r="G8620" t="s">
        <v>264</v>
      </c>
      <c r="H8620" t="s">
        <v>198</v>
      </c>
      <c r="I8620" t="s">
        <v>265</v>
      </c>
      <c r="J8620">
        <v>1978</v>
      </c>
      <c r="K8620">
        <v>322000</v>
      </c>
      <c r="L8620">
        <v>33</v>
      </c>
      <c r="M8620" t="s">
        <v>200</v>
      </c>
      <c r="N8620" t="s">
        <v>364</v>
      </c>
      <c r="O8620" t="s">
        <v>202</v>
      </c>
      <c r="P8620" t="s">
        <v>365</v>
      </c>
    </row>
    <row r="8621" spans="1:16" x14ac:dyDescent="0.25">
      <c r="A8621">
        <v>11150</v>
      </c>
      <c r="B8621" t="s">
        <v>360</v>
      </c>
      <c r="E8621" t="s">
        <v>8996</v>
      </c>
      <c r="F8621" t="s">
        <v>347</v>
      </c>
      <c r="G8621" t="s">
        <v>264</v>
      </c>
      <c r="H8621" t="s">
        <v>198</v>
      </c>
      <c r="I8621" t="s">
        <v>265</v>
      </c>
      <c r="J8621">
        <v>1973</v>
      </c>
      <c r="K8621">
        <v>19000</v>
      </c>
      <c r="L8621">
        <v>33</v>
      </c>
      <c r="M8621" t="s">
        <v>200</v>
      </c>
      <c r="N8621" t="s">
        <v>364</v>
      </c>
      <c r="O8621" t="s">
        <v>202</v>
      </c>
      <c r="P8621" t="s">
        <v>365</v>
      </c>
    </row>
    <row r="8622" spans="1:16" x14ac:dyDescent="0.25">
      <c r="A8622">
        <v>11151</v>
      </c>
      <c r="B8622" t="s">
        <v>360</v>
      </c>
      <c r="E8622" t="s">
        <v>8997</v>
      </c>
      <c r="F8622" t="s">
        <v>347</v>
      </c>
      <c r="G8622" t="s">
        <v>264</v>
      </c>
      <c r="H8622" t="s">
        <v>198</v>
      </c>
      <c r="I8622" t="s">
        <v>265</v>
      </c>
      <c r="J8622">
        <v>1972</v>
      </c>
      <c r="K8622">
        <v>131000</v>
      </c>
      <c r="L8622">
        <v>33</v>
      </c>
      <c r="M8622" t="s">
        <v>200</v>
      </c>
      <c r="N8622" t="s">
        <v>364</v>
      </c>
      <c r="O8622" t="s">
        <v>202</v>
      </c>
      <c r="P8622" t="s">
        <v>365</v>
      </c>
    </row>
    <row r="8623" spans="1:16" x14ac:dyDescent="0.25">
      <c r="A8623">
        <v>11152</v>
      </c>
      <c r="B8623" t="s">
        <v>360</v>
      </c>
      <c r="E8623" t="s">
        <v>8998</v>
      </c>
      <c r="F8623" t="s">
        <v>347</v>
      </c>
      <c r="G8623" t="s">
        <v>264</v>
      </c>
      <c r="H8623" t="s">
        <v>198</v>
      </c>
      <c r="I8623" t="s">
        <v>265</v>
      </c>
      <c r="J8623">
        <v>1969</v>
      </c>
      <c r="K8623">
        <v>266000</v>
      </c>
      <c r="L8623">
        <v>33</v>
      </c>
      <c r="M8623" t="s">
        <v>200</v>
      </c>
      <c r="N8623" t="s">
        <v>364</v>
      </c>
      <c r="O8623" t="s">
        <v>202</v>
      </c>
      <c r="P8623" t="s">
        <v>365</v>
      </c>
    </row>
    <row r="8624" spans="1:16" x14ac:dyDescent="0.25">
      <c r="A8624">
        <v>11153</v>
      </c>
      <c r="B8624" t="s">
        <v>360</v>
      </c>
      <c r="E8624" t="s">
        <v>8999</v>
      </c>
      <c r="F8624" t="s">
        <v>347</v>
      </c>
      <c r="G8624" t="s">
        <v>264</v>
      </c>
      <c r="H8624" t="s">
        <v>198</v>
      </c>
      <c r="I8624" t="s">
        <v>265</v>
      </c>
      <c r="J8624">
        <v>1969</v>
      </c>
      <c r="K8624">
        <v>193000</v>
      </c>
      <c r="L8624">
        <v>33</v>
      </c>
      <c r="M8624" t="s">
        <v>200</v>
      </c>
      <c r="N8624" t="s">
        <v>364</v>
      </c>
      <c r="O8624" t="s">
        <v>202</v>
      </c>
      <c r="P8624" t="s">
        <v>365</v>
      </c>
    </row>
    <row r="8625" spans="1:16" x14ac:dyDescent="0.25">
      <c r="A8625">
        <v>11154</v>
      </c>
      <c r="B8625" t="s">
        <v>360</v>
      </c>
      <c r="E8625" t="s">
        <v>9000</v>
      </c>
      <c r="F8625" t="s">
        <v>347</v>
      </c>
      <c r="G8625" t="s">
        <v>264</v>
      </c>
      <c r="H8625" t="s">
        <v>198</v>
      </c>
      <c r="I8625" t="s">
        <v>265</v>
      </c>
      <c r="J8625">
        <v>1970</v>
      </c>
      <c r="K8625">
        <v>566000</v>
      </c>
      <c r="L8625">
        <v>33</v>
      </c>
      <c r="M8625" t="s">
        <v>200</v>
      </c>
      <c r="N8625" t="s">
        <v>364</v>
      </c>
      <c r="O8625" t="s">
        <v>202</v>
      </c>
      <c r="P8625" t="s">
        <v>365</v>
      </c>
    </row>
    <row r="8626" spans="1:16" x14ac:dyDescent="0.25">
      <c r="A8626">
        <v>11155</v>
      </c>
      <c r="B8626" t="s">
        <v>360</v>
      </c>
      <c r="E8626" t="s">
        <v>9001</v>
      </c>
      <c r="F8626" t="s">
        <v>347</v>
      </c>
      <c r="G8626" t="s">
        <v>264</v>
      </c>
      <c r="H8626" t="s">
        <v>198</v>
      </c>
      <c r="I8626" t="s">
        <v>265</v>
      </c>
      <c r="J8626">
        <v>1970</v>
      </c>
      <c r="K8626">
        <v>49000</v>
      </c>
      <c r="L8626">
        <v>33</v>
      </c>
      <c r="M8626" t="s">
        <v>200</v>
      </c>
      <c r="N8626" t="s">
        <v>364</v>
      </c>
      <c r="O8626" t="s">
        <v>202</v>
      </c>
      <c r="P8626" t="s">
        <v>365</v>
      </c>
    </row>
    <row r="8627" spans="1:16" x14ac:dyDescent="0.25">
      <c r="A8627">
        <v>11156</v>
      </c>
      <c r="B8627" t="s">
        <v>360</v>
      </c>
      <c r="E8627" t="s">
        <v>9002</v>
      </c>
      <c r="F8627" t="s">
        <v>347</v>
      </c>
      <c r="G8627" t="s">
        <v>264</v>
      </c>
      <c r="H8627" t="s">
        <v>198</v>
      </c>
      <c r="I8627" t="s">
        <v>265</v>
      </c>
      <c r="J8627">
        <v>1981</v>
      </c>
      <c r="K8627">
        <v>39000</v>
      </c>
      <c r="L8627">
        <v>33</v>
      </c>
      <c r="M8627" t="s">
        <v>200</v>
      </c>
      <c r="N8627" t="s">
        <v>364</v>
      </c>
      <c r="O8627" t="s">
        <v>202</v>
      </c>
      <c r="P8627" t="s">
        <v>365</v>
      </c>
    </row>
    <row r="8628" spans="1:16" x14ac:dyDescent="0.25">
      <c r="A8628">
        <v>11158</v>
      </c>
      <c r="B8628" t="s">
        <v>360</v>
      </c>
      <c r="E8628" t="s">
        <v>9003</v>
      </c>
      <c r="F8628" t="s">
        <v>347</v>
      </c>
      <c r="G8628" t="s">
        <v>8311</v>
      </c>
      <c r="H8628" t="s">
        <v>198</v>
      </c>
      <c r="I8628" t="s">
        <v>8312</v>
      </c>
      <c r="J8628">
        <v>1984</v>
      </c>
      <c r="K8628">
        <v>59901</v>
      </c>
      <c r="L8628">
        <v>7</v>
      </c>
      <c r="M8628" t="s">
        <v>200</v>
      </c>
      <c r="N8628" t="s">
        <v>376</v>
      </c>
      <c r="O8628" t="s">
        <v>202</v>
      </c>
      <c r="P8628" t="s">
        <v>365</v>
      </c>
    </row>
    <row r="8629" spans="1:16" x14ac:dyDescent="0.25">
      <c r="A8629">
        <v>11159</v>
      </c>
      <c r="B8629" t="s">
        <v>360</v>
      </c>
      <c r="E8629" t="s">
        <v>9004</v>
      </c>
      <c r="F8629" t="s">
        <v>347</v>
      </c>
      <c r="G8629" t="s">
        <v>264</v>
      </c>
      <c r="H8629" t="s">
        <v>198</v>
      </c>
      <c r="I8629" t="s">
        <v>265</v>
      </c>
      <c r="J8629">
        <v>1968</v>
      </c>
      <c r="K8629">
        <v>632000</v>
      </c>
      <c r="L8629">
        <v>33</v>
      </c>
      <c r="M8629" t="s">
        <v>200</v>
      </c>
      <c r="N8629" t="s">
        <v>364</v>
      </c>
      <c r="O8629" t="s">
        <v>202</v>
      </c>
      <c r="P8629" t="s">
        <v>365</v>
      </c>
    </row>
    <row r="8630" spans="1:16" x14ac:dyDescent="0.25">
      <c r="A8630">
        <v>11160</v>
      </c>
      <c r="B8630" t="s">
        <v>360</v>
      </c>
      <c r="E8630" t="s">
        <v>9005</v>
      </c>
      <c r="F8630" t="s">
        <v>347</v>
      </c>
      <c r="G8630" t="s">
        <v>264</v>
      </c>
      <c r="H8630" t="s">
        <v>198</v>
      </c>
      <c r="I8630" t="s">
        <v>265</v>
      </c>
      <c r="J8630">
        <v>1962</v>
      </c>
      <c r="K8630">
        <v>501000</v>
      </c>
      <c r="L8630">
        <v>33</v>
      </c>
      <c r="M8630" t="s">
        <v>200</v>
      </c>
      <c r="N8630" t="s">
        <v>8355</v>
      </c>
      <c r="O8630" t="s">
        <v>202</v>
      </c>
      <c r="P8630" t="s">
        <v>365</v>
      </c>
    </row>
    <row r="8631" spans="1:16" x14ac:dyDescent="0.25">
      <c r="A8631">
        <v>11161</v>
      </c>
      <c r="B8631" t="s">
        <v>360</v>
      </c>
      <c r="E8631" t="s">
        <v>9006</v>
      </c>
      <c r="F8631" t="s">
        <v>347</v>
      </c>
      <c r="G8631" t="s">
        <v>264</v>
      </c>
      <c r="H8631" t="s">
        <v>198</v>
      </c>
      <c r="I8631" t="s">
        <v>265</v>
      </c>
      <c r="J8631">
        <v>1964</v>
      </c>
      <c r="K8631">
        <v>185000</v>
      </c>
      <c r="L8631">
        <v>33</v>
      </c>
      <c r="M8631" t="s">
        <v>200</v>
      </c>
      <c r="N8631" t="s">
        <v>364</v>
      </c>
      <c r="O8631" t="s">
        <v>202</v>
      </c>
      <c r="P8631" t="s">
        <v>365</v>
      </c>
    </row>
    <row r="8632" spans="1:16" x14ac:dyDescent="0.25">
      <c r="A8632">
        <v>11162</v>
      </c>
      <c r="B8632" t="s">
        <v>360</v>
      </c>
      <c r="E8632" t="s">
        <v>9007</v>
      </c>
      <c r="F8632" t="s">
        <v>347</v>
      </c>
      <c r="G8632" t="s">
        <v>8311</v>
      </c>
      <c r="H8632" t="s">
        <v>198</v>
      </c>
      <c r="I8632" t="s">
        <v>8312</v>
      </c>
      <c r="J8632">
        <v>1994</v>
      </c>
      <c r="K8632">
        <v>130803</v>
      </c>
      <c r="L8632">
        <v>7</v>
      </c>
      <c r="M8632" t="s">
        <v>200</v>
      </c>
      <c r="N8632" t="s">
        <v>376</v>
      </c>
      <c r="O8632" t="s">
        <v>202</v>
      </c>
      <c r="P8632" t="s">
        <v>365</v>
      </c>
    </row>
    <row r="8633" spans="1:16" x14ac:dyDescent="0.25">
      <c r="A8633">
        <v>11163</v>
      </c>
      <c r="B8633" t="s">
        <v>360</v>
      </c>
      <c r="E8633" t="s">
        <v>9008</v>
      </c>
      <c r="F8633" t="s">
        <v>347</v>
      </c>
      <c r="G8633" t="s">
        <v>264</v>
      </c>
      <c r="H8633" t="s">
        <v>198</v>
      </c>
      <c r="I8633" t="s">
        <v>265</v>
      </c>
      <c r="J8633">
        <v>1967</v>
      </c>
      <c r="K8633">
        <v>152000</v>
      </c>
      <c r="L8633">
        <v>33</v>
      </c>
      <c r="M8633" t="s">
        <v>200</v>
      </c>
      <c r="N8633" t="s">
        <v>364</v>
      </c>
      <c r="O8633" t="s">
        <v>202</v>
      </c>
      <c r="P8633" t="s">
        <v>365</v>
      </c>
    </row>
    <row r="8634" spans="1:16" x14ac:dyDescent="0.25">
      <c r="A8634">
        <v>11164</v>
      </c>
      <c r="B8634" t="s">
        <v>360</v>
      </c>
      <c r="E8634" t="s">
        <v>9009</v>
      </c>
      <c r="F8634" t="s">
        <v>347</v>
      </c>
      <c r="G8634" t="s">
        <v>264</v>
      </c>
      <c r="H8634" t="s">
        <v>198</v>
      </c>
      <c r="I8634" t="s">
        <v>265</v>
      </c>
      <c r="J8634">
        <v>1999</v>
      </c>
      <c r="K8634">
        <v>228000</v>
      </c>
      <c r="L8634">
        <v>33</v>
      </c>
      <c r="M8634" t="s">
        <v>200</v>
      </c>
      <c r="N8634" t="s">
        <v>364</v>
      </c>
      <c r="O8634" t="s">
        <v>202</v>
      </c>
      <c r="P8634" t="s">
        <v>365</v>
      </c>
    </row>
    <row r="8635" spans="1:16" x14ac:dyDescent="0.25">
      <c r="A8635">
        <v>11165</v>
      </c>
      <c r="B8635" t="s">
        <v>360</v>
      </c>
      <c r="E8635" t="s">
        <v>9010</v>
      </c>
      <c r="F8635" t="s">
        <v>347</v>
      </c>
      <c r="G8635" t="s">
        <v>264</v>
      </c>
      <c r="H8635" t="s">
        <v>198</v>
      </c>
      <c r="I8635" t="s">
        <v>265</v>
      </c>
      <c r="J8635">
        <v>1971</v>
      </c>
      <c r="K8635">
        <v>28000</v>
      </c>
      <c r="L8635">
        <v>33</v>
      </c>
      <c r="M8635" t="s">
        <v>200</v>
      </c>
      <c r="N8635" t="s">
        <v>364</v>
      </c>
      <c r="O8635" t="s">
        <v>202</v>
      </c>
      <c r="P8635" t="s">
        <v>365</v>
      </c>
    </row>
    <row r="8636" spans="1:16" x14ac:dyDescent="0.25">
      <c r="A8636">
        <v>11166</v>
      </c>
      <c r="B8636" t="s">
        <v>360</v>
      </c>
      <c r="E8636" t="s">
        <v>9011</v>
      </c>
      <c r="F8636" t="s">
        <v>347</v>
      </c>
      <c r="G8636" t="s">
        <v>8311</v>
      </c>
      <c r="H8636" t="s">
        <v>198</v>
      </c>
      <c r="I8636" t="s">
        <v>8312</v>
      </c>
      <c r="J8636">
        <v>1982</v>
      </c>
      <c r="K8636">
        <v>225811</v>
      </c>
      <c r="L8636">
        <v>7</v>
      </c>
      <c r="M8636" t="s">
        <v>200</v>
      </c>
      <c r="N8636" t="s">
        <v>364</v>
      </c>
      <c r="O8636" t="s">
        <v>202</v>
      </c>
      <c r="P8636" t="s">
        <v>365</v>
      </c>
    </row>
    <row r="8637" spans="1:16" x14ac:dyDescent="0.25">
      <c r="A8637">
        <v>11167</v>
      </c>
      <c r="B8637" t="s">
        <v>360</v>
      </c>
      <c r="E8637" t="s">
        <v>9012</v>
      </c>
      <c r="F8637" t="s">
        <v>347</v>
      </c>
      <c r="G8637" t="s">
        <v>264</v>
      </c>
      <c r="H8637" t="s">
        <v>198</v>
      </c>
      <c r="I8637" t="s">
        <v>265</v>
      </c>
      <c r="J8637">
        <v>1980</v>
      </c>
      <c r="K8637">
        <v>145000</v>
      </c>
      <c r="L8637">
        <v>33</v>
      </c>
      <c r="M8637" t="s">
        <v>200</v>
      </c>
      <c r="N8637" t="s">
        <v>364</v>
      </c>
      <c r="O8637" t="s">
        <v>202</v>
      </c>
      <c r="P8637" t="s">
        <v>365</v>
      </c>
    </row>
    <row r="8638" spans="1:16" x14ac:dyDescent="0.25">
      <c r="A8638">
        <v>11168</v>
      </c>
      <c r="B8638" t="s">
        <v>360</v>
      </c>
      <c r="E8638" t="s">
        <v>9013</v>
      </c>
      <c r="F8638" t="s">
        <v>347</v>
      </c>
      <c r="G8638" t="s">
        <v>264</v>
      </c>
      <c r="H8638" t="s">
        <v>198</v>
      </c>
      <c r="I8638" t="s">
        <v>265</v>
      </c>
      <c r="J8638">
        <v>1957</v>
      </c>
      <c r="K8638">
        <v>809000</v>
      </c>
      <c r="L8638">
        <v>33</v>
      </c>
      <c r="M8638" t="s">
        <v>200</v>
      </c>
      <c r="N8638" t="s">
        <v>364</v>
      </c>
      <c r="O8638" t="s">
        <v>202</v>
      </c>
      <c r="P8638" t="s">
        <v>365</v>
      </c>
    </row>
    <row r="8639" spans="1:16" x14ac:dyDescent="0.25">
      <c r="A8639">
        <v>11169</v>
      </c>
      <c r="B8639" t="s">
        <v>360</v>
      </c>
      <c r="E8639" t="s">
        <v>9014</v>
      </c>
      <c r="F8639" t="s">
        <v>347</v>
      </c>
      <c r="G8639" t="s">
        <v>264</v>
      </c>
      <c r="H8639" t="s">
        <v>198</v>
      </c>
      <c r="I8639" t="s">
        <v>265</v>
      </c>
      <c r="J8639">
        <v>1982</v>
      </c>
      <c r="K8639">
        <v>16000</v>
      </c>
      <c r="L8639">
        <v>33</v>
      </c>
      <c r="M8639" t="s">
        <v>200</v>
      </c>
      <c r="N8639" t="s">
        <v>364</v>
      </c>
      <c r="O8639" t="s">
        <v>202</v>
      </c>
      <c r="P8639" t="s">
        <v>365</v>
      </c>
    </row>
    <row r="8640" spans="1:16" x14ac:dyDescent="0.25">
      <c r="A8640">
        <v>11170</v>
      </c>
      <c r="B8640" t="s">
        <v>360</v>
      </c>
      <c r="E8640" t="s">
        <v>9015</v>
      </c>
      <c r="F8640" t="s">
        <v>347</v>
      </c>
      <c r="G8640" t="s">
        <v>264</v>
      </c>
      <c r="H8640" t="s">
        <v>198</v>
      </c>
      <c r="I8640" t="s">
        <v>265</v>
      </c>
      <c r="J8640">
        <v>1985</v>
      </c>
      <c r="K8640">
        <v>719000</v>
      </c>
      <c r="L8640">
        <v>33</v>
      </c>
      <c r="M8640" t="s">
        <v>200</v>
      </c>
      <c r="N8640" t="s">
        <v>364</v>
      </c>
      <c r="O8640" t="s">
        <v>202</v>
      </c>
      <c r="P8640" t="s">
        <v>365</v>
      </c>
    </row>
    <row r="8641" spans="1:16" x14ac:dyDescent="0.25">
      <c r="A8641">
        <v>11171</v>
      </c>
      <c r="B8641" t="s">
        <v>360</v>
      </c>
      <c r="E8641" t="s">
        <v>9016</v>
      </c>
      <c r="F8641" t="s">
        <v>347</v>
      </c>
      <c r="G8641" t="s">
        <v>264</v>
      </c>
      <c r="H8641" t="s">
        <v>198</v>
      </c>
      <c r="I8641" t="s">
        <v>265</v>
      </c>
      <c r="J8641">
        <v>1945</v>
      </c>
      <c r="K8641">
        <v>588000</v>
      </c>
      <c r="L8641">
        <v>33</v>
      </c>
      <c r="M8641" t="s">
        <v>200</v>
      </c>
      <c r="N8641" t="s">
        <v>364</v>
      </c>
      <c r="O8641" t="s">
        <v>202</v>
      </c>
      <c r="P8641" t="s">
        <v>365</v>
      </c>
    </row>
    <row r="8642" spans="1:16" x14ac:dyDescent="0.25">
      <c r="A8642">
        <v>11172</v>
      </c>
      <c r="B8642" t="s">
        <v>360</v>
      </c>
      <c r="E8642" t="s">
        <v>9017</v>
      </c>
      <c r="F8642" t="s">
        <v>347</v>
      </c>
      <c r="G8642" t="s">
        <v>264</v>
      </c>
      <c r="H8642" t="s">
        <v>198</v>
      </c>
      <c r="I8642" t="s">
        <v>265</v>
      </c>
      <c r="J8642">
        <v>1929</v>
      </c>
      <c r="K8642">
        <v>82000</v>
      </c>
      <c r="L8642">
        <v>33</v>
      </c>
      <c r="M8642" t="s">
        <v>200</v>
      </c>
      <c r="N8642" t="s">
        <v>364</v>
      </c>
      <c r="O8642" t="s">
        <v>202</v>
      </c>
      <c r="P8642" t="s">
        <v>365</v>
      </c>
    </row>
    <row r="8643" spans="1:16" x14ac:dyDescent="0.25">
      <c r="A8643">
        <v>11173</v>
      </c>
      <c r="B8643" t="s">
        <v>360</v>
      </c>
      <c r="E8643" t="s">
        <v>9018</v>
      </c>
      <c r="F8643" t="s">
        <v>347</v>
      </c>
      <c r="G8643" t="s">
        <v>264</v>
      </c>
      <c r="H8643" t="s">
        <v>198</v>
      </c>
      <c r="I8643" t="s">
        <v>265</v>
      </c>
      <c r="J8643">
        <v>1930</v>
      </c>
      <c r="K8643">
        <v>312000</v>
      </c>
      <c r="L8643">
        <v>33</v>
      </c>
      <c r="M8643" t="s">
        <v>200</v>
      </c>
      <c r="N8643" t="s">
        <v>364</v>
      </c>
      <c r="O8643" t="s">
        <v>202</v>
      </c>
      <c r="P8643" t="s">
        <v>365</v>
      </c>
    </row>
    <row r="8644" spans="1:16" x14ac:dyDescent="0.25">
      <c r="A8644">
        <v>11174</v>
      </c>
      <c r="B8644" t="s">
        <v>360</v>
      </c>
      <c r="E8644" t="s">
        <v>9019</v>
      </c>
      <c r="F8644" t="s">
        <v>347</v>
      </c>
      <c r="G8644" t="s">
        <v>264</v>
      </c>
      <c r="H8644" t="s">
        <v>198</v>
      </c>
      <c r="I8644" t="s">
        <v>265</v>
      </c>
      <c r="J8644">
        <v>1985</v>
      </c>
      <c r="K8644">
        <v>72000</v>
      </c>
      <c r="L8644">
        <v>33</v>
      </c>
      <c r="M8644" t="s">
        <v>200</v>
      </c>
      <c r="N8644" t="s">
        <v>364</v>
      </c>
      <c r="O8644" t="s">
        <v>202</v>
      </c>
      <c r="P8644" t="s">
        <v>365</v>
      </c>
    </row>
    <row r="8645" spans="1:16" x14ac:dyDescent="0.25">
      <c r="A8645">
        <v>11175</v>
      </c>
      <c r="B8645" t="s">
        <v>360</v>
      </c>
      <c r="E8645" t="s">
        <v>9020</v>
      </c>
      <c r="F8645" t="s">
        <v>347</v>
      </c>
      <c r="G8645" t="s">
        <v>264</v>
      </c>
      <c r="H8645" t="s">
        <v>198</v>
      </c>
      <c r="I8645" t="s">
        <v>265</v>
      </c>
      <c r="J8645">
        <v>1984</v>
      </c>
      <c r="K8645">
        <v>33000</v>
      </c>
      <c r="L8645">
        <v>33</v>
      </c>
      <c r="M8645" t="s">
        <v>200</v>
      </c>
      <c r="N8645" t="s">
        <v>364</v>
      </c>
      <c r="O8645" t="s">
        <v>202</v>
      </c>
      <c r="P8645" t="s">
        <v>365</v>
      </c>
    </row>
    <row r="8646" spans="1:16" x14ac:dyDescent="0.25">
      <c r="A8646">
        <v>11177</v>
      </c>
      <c r="B8646" t="s">
        <v>360</v>
      </c>
      <c r="E8646" t="s">
        <v>9021</v>
      </c>
      <c r="F8646" t="s">
        <v>347</v>
      </c>
      <c r="G8646" t="s">
        <v>264</v>
      </c>
      <c r="H8646" t="s">
        <v>198</v>
      </c>
      <c r="I8646" t="s">
        <v>265</v>
      </c>
      <c r="J8646">
        <v>1975</v>
      </c>
      <c r="K8646">
        <v>1907000</v>
      </c>
      <c r="L8646">
        <v>33</v>
      </c>
      <c r="M8646" t="s">
        <v>200</v>
      </c>
      <c r="N8646" t="s">
        <v>364</v>
      </c>
      <c r="O8646" t="s">
        <v>202</v>
      </c>
      <c r="P8646" t="s">
        <v>365</v>
      </c>
    </row>
    <row r="8647" spans="1:16" x14ac:dyDescent="0.25">
      <c r="A8647">
        <v>11178</v>
      </c>
      <c r="B8647" t="s">
        <v>360</v>
      </c>
      <c r="E8647" t="s">
        <v>9022</v>
      </c>
      <c r="F8647" t="s">
        <v>347</v>
      </c>
      <c r="G8647" t="s">
        <v>264</v>
      </c>
      <c r="H8647" t="s">
        <v>198</v>
      </c>
      <c r="I8647" t="s">
        <v>265</v>
      </c>
      <c r="J8647">
        <v>1965</v>
      </c>
      <c r="K8647">
        <v>1119000</v>
      </c>
      <c r="L8647">
        <v>33</v>
      </c>
      <c r="M8647" t="s">
        <v>200</v>
      </c>
      <c r="N8647" t="s">
        <v>364</v>
      </c>
      <c r="O8647" t="s">
        <v>202</v>
      </c>
      <c r="P8647" t="s">
        <v>365</v>
      </c>
    </row>
    <row r="8648" spans="1:16" x14ac:dyDescent="0.25">
      <c r="A8648">
        <v>11179</v>
      </c>
      <c r="B8648" t="s">
        <v>360</v>
      </c>
      <c r="E8648" t="s">
        <v>9023</v>
      </c>
      <c r="F8648" t="s">
        <v>347</v>
      </c>
      <c r="G8648" t="s">
        <v>264</v>
      </c>
      <c r="H8648" t="s">
        <v>198</v>
      </c>
      <c r="I8648" t="s">
        <v>265</v>
      </c>
      <c r="J8648">
        <v>1965</v>
      </c>
      <c r="K8648">
        <v>1028000</v>
      </c>
      <c r="L8648">
        <v>33</v>
      </c>
      <c r="M8648" t="s">
        <v>200</v>
      </c>
      <c r="N8648" t="s">
        <v>364</v>
      </c>
      <c r="O8648" t="s">
        <v>202</v>
      </c>
      <c r="P8648" t="s">
        <v>365</v>
      </c>
    </row>
    <row r="8649" spans="1:16" x14ac:dyDescent="0.25">
      <c r="A8649">
        <v>11180</v>
      </c>
      <c r="B8649" t="s">
        <v>360</v>
      </c>
      <c r="E8649" t="s">
        <v>9024</v>
      </c>
      <c r="F8649" t="s">
        <v>347</v>
      </c>
      <c r="G8649" t="s">
        <v>264</v>
      </c>
      <c r="H8649" t="s">
        <v>198</v>
      </c>
      <c r="I8649" t="s">
        <v>265</v>
      </c>
      <c r="J8649">
        <v>1968</v>
      </c>
      <c r="K8649">
        <v>3191000</v>
      </c>
      <c r="L8649">
        <v>33</v>
      </c>
      <c r="M8649" t="s">
        <v>200</v>
      </c>
      <c r="N8649" t="s">
        <v>364</v>
      </c>
      <c r="O8649" t="s">
        <v>202</v>
      </c>
      <c r="P8649" t="s">
        <v>365</v>
      </c>
    </row>
    <row r="8650" spans="1:16" x14ac:dyDescent="0.25">
      <c r="A8650">
        <v>11181</v>
      </c>
      <c r="B8650" t="s">
        <v>360</v>
      </c>
      <c r="E8650" t="s">
        <v>9025</v>
      </c>
      <c r="F8650" t="s">
        <v>347</v>
      </c>
      <c r="G8650" t="s">
        <v>264</v>
      </c>
      <c r="H8650" t="s">
        <v>198</v>
      </c>
      <c r="I8650" t="s">
        <v>265</v>
      </c>
      <c r="J8650">
        <v>1971</v>
      </c>
      <c r="K8650">
        <v>239000</v>
      </c>
      <c r="L8650">
        <v>33</v>
      </c>
      <c r="M8650" t="s">
        <v>200</v>
      </c>
      <c r="N8650" t="s">
        <v>364</v>
      </c>
      <c r="O8650" t="s">
        <v>202</v>
      </c>
      <c r="P8650" t="s">
        <v>365</v>
      </c>
    </row>
    <row r="8651" spans="1:16" x14ac:dyDescent="0.25">
      <c r="A8651">
        <v>11182</v>
      </c>
      <c r="B8651" t="s">
        <v>360</v>
      </c>
      <c r="E8651" t="s">
        <v>9026</v>
      </c>
      <c r="F8651" t="s">
        <v>347</v>
      </c>
      <c r="G8651" t="s">
        <v>264</v>
      </c>
      <c r="H8651" t="s">
        <v>198</v>
      </c>
      <c r="I8651" t="s">
        <v>265</v>
      </c>
      <c r="J8651">
        <v>1966</v>
      </c>
      <c r="K8651">
        <v>276000</v>
      </c>
      <c r="L8651">
        <v>33</v>
      </c>
      <c r="M8651" t="s">
        <v>200</v>
      </c>
      <c r="N8651" t="s">
        <v>364</v>
      </c>
      <c r="O8651" t="s">
        <v>202</v>
      </c>
      <c r="P8651" t="s">
        <v>365</v>
      </c>
    </row>
    <row r="8652" spans="1:16" x14ac:dyDescent="0.25">
      <c r="A8652">
        <v>11183</v>
      </c>
      <c r="B8652" t="s">
        <v>360</v>
      </c>
      <c r="E8652" t="s">
        <v>9027</v>
      </c>
      <c r="F8652" t="s">
        <v>347</v>
      </c>
      <c r="G8652" t="s">
        <v>264</v>
      </c>
      <c r="H8652" t="s">
        <v>198</v>
      </c>
      <c r="I8652" t="s">
        <v>265</v>
      </c>
      <c r="J8652">
        <v>1976</v>
      </c>
      <c r="K8652">
        <v>340000</v>
      </c>
      <c r="L8652">
        <v>33</v>
      </c>
      <c r="M8652" t="s">
        <v>200</v>
      </c>
      <c r="N8652" t="s">
        <v>364</v>
      </c>
      <c r="O8652" t="s">
        <v>202</v>
      </c>
      <c r="P8652" t="s">
        <v>365</v>
      </c>
    </row>
    <row r="8653" spans="1:16" x14ac:dyDescent="0.25">
      <c r="A8653">
        <v>11184</v>
      </c>
      <c r="B8653" t="s">
        <v>360</v>
      </c>
      <c r="E8653" t="s">
        <v>9028</v>
      </c>
      <c r="F8653" t="s">
        <v>347</v>
      </c>
      <c r="G8653" t="s">
        <v>264</v>
      </c>
      <c r="H8653" t="s">
        <v>198</v>
      </c>
      <c r="I8653" t="s">
        <v>265</v>
      </c>
      <c r="J8653">
        <v>1960</v>
      </c>
      <c r="K8653">
        <v>127092</v>
      </c>
      <c r="L8653">
        <v>33</v>
      </c>
      <c r="M8653" t="s">
        <v>200</v>
      </c>
      <c r="N8653" t="s">
        <v>436</v>
      </c>
      <c r="O8653" t="s">
        <v>202</v>
      </c>
      <c r="P8653" t="s">
        <v>9029</v>
      </c>
    </row>
    <row r="8654" spans="1:16" x14ac:dyDescent="0.25">
      <c r="A8654">
        <v>11186</v>
      </c>
      <c r="B8654" t="s">
        <v>360</v>
      </c>
      <c r="E8654" t="s">
        <v>9030</v>
      </c>
      <c r="F8654" t="s">
        <v>347</v>
      </c>
      <c r="G8654" t="s">
        <v>264</v>
      </c>
      <c r="H8654" t="s">
        <v>198</v>
      </c>
      <c r="I8654" t="s">
        <v>265</v>
      </c>
      <c r="J8654">
        <v>1988</v>
      </c>
      <c r="K8654">
        <v>84000</v>
      </c>
      <c r="L8654">
        <v>33</v>
      </c>
      <c r="M8654" t="s">
        <v>200</v>
      </c>
      <c r="N8654" t="s">
        <v>364</v>
      </c>
      <c r="O8654" t="s">
        <v>202</v>
      </c>
      <c r="P8654" t="s">
        <v>365</v>
      </c>
    </row>
    <row r="8655" spans="1:16" x14ac:dyDescent="0.25">
      <c r="A8655">
        <v>11187</v>
      </c>
      <c r="B8655" t="s">
        <v>360</v>
      </c>
      <c r="E8655" t="s">
        <v>9031</v>
      </c>
      <c r="F8655" t="s">
        <v>347</v>
      </c>
      <c r="G8655" t="s">
        <v>264</v>
      </c>
      <c r="H8655" t="s">
        <v>198</v>
      </c>
      <c r="I8655" t="s">
        <v>265</v>
      </c>
      <c r="J8655">
        <v>1955</v>
      </c>
      <c r="K8655">
        <v>51000</v>
      </c>
      <c r="L8655">
        <v>33</v>
      </c>
      <c r="M8655" t="s">
        <v>200</v>
      </c>
      <c r="N8655" t="s">
        <v>364</v>
      </c>
      <c r="O8655" t="s">
        <v>202</v>
      </c>
      <c r="P8655" t="s">
        <v>365</v>
      </c>
    </row>
    <row r="8656" spans="1:16" x14ac:dyDescent="0.25">
      <c r="A8656">
        <v>11188</v>
      </c>
      <c r="B8656" t="s">
        <v>360</v>
      </c>
      <c r="E8656" t="s">
        <v>9032</v>
      </c>
      <c r="F8656" t="s">
        <v>347</v>
      </c>
      <c r="G8656" t="s">
        <v>264</v>
      </c>
      <c r="H8656" t="s">
        <v>198</v>
      </c>
      <c r="I8656" t="s">
        <v>265</v>
      </c>
      <c r="J8656">
        <v>1963</v>
      </c>
      <c r="K8656">
        <v>1544000</v>
      </c>
      <c r="L8656">
        <v>33</v>
      </c>
      <c r="M8656" t="s">
        <v>200</v>
      </c>
      <c r="N8656" t="s">
        <v>364</v>
      </c>
      <c r="O8656" t="s">
        <v>202</v>
      </c>
      <c r="P8656" t="s">
        <v>365</v>
      </c>
    </row>
    <row r="8657" spans="1:16" x14ac:dyDescent="0.25">
      <c r="A8657">
        <v>11189</v>
      </c>
      <c r="B8657" t="s">
        <v>360</v>
      </c>
      <c r="E8657" t="s">
        <v>9033</v>
      </c>
      <c r="F8657" t="s">
        <v>347</v>
      </c>
      <c r="G8657" t="s">
        <v>264</v>
      </c>
      <c r="H8657" t="s">
        <v>198</v>
      </c>
      <c r="I8657" t="s">
        <v>265</v>
      </c>
      <c r="J8657">
        <v>1960</v>
      </c>
      <c r="K8657">
        <v>14000</v>
      </c>
      <c r="L8657">
        <v>33</v>
      </c>
      <c r="M8657" t="s">
        <v>200</v>
      </c>
      <c r="N8657" t="s">
        <v>364</v>
      </c>
      <c r="O8657" t="s">
        <v>202</v>
      </c>
      <c r="P8657" t="s">
        <v>365</v>
      </c>
    </row>
    <row r="8658" spans="1:16" x14ac:dyDescent="0.25">
      <c r="A8658">
        <v>11190</v>
      </c>
      <c r="B8658" t="s">
        <v>360</v>
      </c>
      <c r="E8658" t="s">
        <v>9034</v>
      </c>
      <c r="F8658" t="s">
        <v>347</v>
      </c>
      <c r="G8658" t="s">
        <v>264</v>
      </c>
      <c r="H8658" t="s">
        <v>198</v>
      </c>
      <c r="I8658" t="s">
        <v>265</v>
      </c>
      <c r="J8658">
        <v>1981</v>
      </c>
      <c r="K8658">
        <v>78000</v>
      </c>
      <c r="L8658">
        <v>33</v>
      </c>
      <c r="M8658" t="s">
        <v>200</v>
      </c>
      <c r="N8658" t="s">
        <v>364</v>
      </c>
      <c r="O8658" t="s">
        <v>202</v>
      </c>
      <c r="P8658" t="s">
        <v>365</v>
      </c>
    </row>
    <row r="8659" spans="1:16" x14ac:dyDescent="0.25">
      <c r="A8659">
        <v>11191</v>
      </c>
      <c r="B8659" t="s">
        <v>360</v>
      </c>
      <c r="E8659" t="s">
        <v>9035</v>
      </c>
      <c r="F8659" t="s">
        <v>347</v>
      </c>
      <c r="G8659" t="s">
        <v>264</v>
      </c>
      <c r="H8659" t="s">
        <v>198</v>
      </c>
      <c r="I8659" t="s">
        <v>265</v>
      </c>
      <c r="J8659">
        <v>1964</v>
      </c>
      <c r="K8659">
        <v>88000</v>
      </c>
      <c r="L8659">
        <v>33</v>
      </c>
      <c r="M8659" t="s">
        <v>200</v>
      </c>
      <c r="N8659" t="s">
        <v>364</v>
      </c>
      <c r="O8659" t="s">
        <v>202</v>
      </c>
      <c r="P8659" t="s">
        <v>365</v>
      </c>
    </row>
    <row r="8660" spans="1:16" x14ac:dyDescent="0.25">
      <c r="A8660">
        <v>11192</v>
      </c>
      <c r="B8660" t="s">
        <v>360</v>
      </c>
      <c r="E8660" t="s">
        <v>9036</v>
      </c>
      <c r="F8660" t="s">
        <v>347</v>
      </c>
      <c r="G8660" t="s">
        <v>8311</v>
      </c>
      <c r="H8660" t="s">
        <v>198</v>
      </c>
      <c r="I8660" t="s">
        <v>8312</v>
      </c>
      <c r="J8660">
        <v>1967</v>
      </c>
      <c r="K8660">
        <v>270000</v>
      </c>
      <c r="L8660">
        <v>7</v>
      </c>
      <c r="M8660" t="s">
        <v>200</v>
      </c>
      <c r="N8660" t="s">
        <v>436</v>
      </c>
      <c r="O8660" t="s">
        <v>202</v>
      </c>
      <c r="P8660" t="s">
        <v>9037</v>
      </c>
    </row>
    <row r="8661" spans="1:16" x14ac:dyDescent="0.25">
      <c r="A8661">
        <v>11193</v>
      </c>
      <c r="B8661" t="s">
        <v>360</v>
      </c>
      <c r="E8661" t="s">
        <v>9038</v>
      </c>
      <c r="F8661" t="s">
        <v>347</v>
      </c>
      <c r="G8661" t="s">
        <v>8311</v>
      </c>
      <c r="H8661" t="s">
        <v>198</v>
      </c>
      <c r="I8661" t="s">
        <v>8312</v>
      </c>
      <c r="J8661">
        <v>1974</v>
      </c>
      <c r="K8661">
        <v>85000</v>
      </c>
      <c r="L8661">
        <v>7</v>
      </c>
      <c r="M8661" t="s">
        <v>200</v>
      </c>
      <c r="N8661" t="s">
        <v>436</v>
      </c>
      <c r="O8661" t="s">
        <v>202</v>
      </c>
      <c r="P8661" t="s">
        <v>9039</v>
      </c>
    </row>
    <row r="8662" spans="1:16" x14ac:dyDescent="0.25">
      <c r="A8662">
        <v>11194</v>
      </c>
      <c r="B8662" t="s">
        <v>360</v>
      </c>
      <c r="E8662" t="s">
        <v>9040</v>
      </c>
      <c r="F8662" t="s">
        <v>347</v>
      </c>
      <c r="G8662" t="s">
        <v>264</v>
      </c>
      <c r="H8662" t="s">
        <v>198</v>
      </c>
      <c r="I8662" t="s">
        <v>265</v>
      </c>
      <c r="J8662">
        <v>1970</v>
      </c>
      <c r="K8662">
        <v>950000</v>
      </c>
      <c r="L8662">
        <v>33</v>
      </c>
      <c r="M8662" t="s">
        <v>200</v>
      </c>
      <c r="N8662" t="s">
        <v>364</v>
      </c>
      <c r="O8662" t="s">
        <v>202</v>
      </c>
      <c r="P8662" t="s">
        <v>365</v>
      </c>
    </row>
    <row r="8663" spans="1:16" x14ac:dyDescent="0.25">
      <c r="A8663">
        <v>11195</v>
      </c>
      <c r="B8663" t="s">
        <v>360</v>
      </c>
      <c r="E8663" t="s">
        <v>9041</v>
      </c>
      <c r="F8663" t="s">
        <v>347</v>
      </c>
      <c r="G8663" t="s">
        <v>264</v>
      </c>
      <c r="H8663" t="s">
        <v>198</v>
      </c>
      <c r="I8663" t="s">
        <v>265</v>
      </c>
      <c r="J8663">
        <v>1974</v>
      </c>
      <c r="K8663">
        <v>44000</v>
      </c>
      <c r="L8663">
        <v>33</v>
      </c>
      <c r="M8663" t="s">
        <v>200</v>
      </c>
      <c r="N8663" t="s">
        <v>364</v>
      </c>
      <c r="O8663" t="s">
        <v>202</v>
      </c>
      <c r="P8663" t="s">
        <v>365</v>
      </c>
    </row>
    <row r="8664" spans="1:16" x14ac:dyDescent="0.25">
      <c r="A8664">
        <v>11196</v>
      </c>
      <c r="B8664" t="s">
        <v>360</v>
      </c>
      <c r="E8664" t="s">
        <v>9042</v>
      </c>
      <c r="F8664" t="s">
        <v>347</v>
      </c>
      <c r="G8664" t="s">
        <v>264</v>
      </c>
      <c r="H8664" t="s">
        <v>198</v>
      </c>
      <c r="I8664" t="s">
        <v>265</v>
      </c>
      <c r="J8664">
        <v>1983</v>
      </c>
      <c r="K8664">
        <v>117000</v>
      </c>
      <c r="L8664">
        <v>33</v>
      </c>
      <c r="M8664" t="s">
        <v>200</v>
      </c>
      <c r="N8664" t="s">
        <v>364</v>
      </c>
      <c r="O8664" t="s">
        <v>202</v>
      </c>
      <c r="P8664" t="s">
        <v>365</v>
      </c>
    </row>
    <row r="8665" spans="1:16" x14ac:dyDescent="0.25">
      <c r="A8665">
        <v>11197</v>
      </c>
      <c r="B8665" t="s">
        <v>360</v>
      </c>
      <c r="E8665" t="s">
        <v>9043</v>
      </c>
      <c r="F8665" t="s">
        <v>347</v>
      </c>
      <c r="G8665" t="s">
        <v>8311</v>
      </c>
      <c r="H8665" t="s">
        <v>198</v>
      </c>
      <c r="I8665" t="s">
        <v>8312</v>
      </c>
      <c r="J8665">
        <v>1986</v>
      </c>
      <c r="K8665">
        <v>50324</v>
      </c>
      <c r="L8665">
        <v>7</v>
      </c>
      <c r="M8665" t="s">
        <v>200</v>
      </c>
      <c r="N8665" t="s">
        <v>364</v>
      </c>
      <c r="O8665" t="s">
        <v>202</v>
      </c>
      <c r="P8665" t="s">
        <v>365</v>
      </c>
    </row>
    <row r="8666" spans="1:16" x14ac:dyDescent="0.25">
      <c r="A8666">
        <v>11198</v>
      </c>
      <c r="B8666" t="s">
        <v>360</v>
      </c>
      <c r="E8666" t="s">
        <v>9044</v>
      </c>
      <c r="F8666" t="s">
        <v>347</v>
      </c>
      <c r="G8666" t="s">
        <v>8311</v>
      </c>
      <c r="H8666" t="s">
        <v>198</v>
      </c>
      <c r="I8666" t="s">
        <v>8312</v>
      </c>
      <c r="J8666">
        <v>1987</v>
      </c>
      <c r="K8666">
        <v>108328</v>
      </c>
      <c r="L8666">
        <v>7</v>
      </c>
      <c r="M8666" t="s">
        <v>200</v>
      </c>
      <c r="N8666" t="s">
        <v>364</v>
      </c>
      <c r="O8666" t="s">
        <v>202</v>
      </c>
      <c r="P8666" t="s">
        <v>365</v>
      </c>
    </row>
    <row r="8667" spans="1:16" x14ac:dyDescent="0.25">
      <c r="A8667">
        <v>11199</v>
      </c>
      <c r="B8667" t="s">
        <v>360</v>
      </c>
      <c r="E8667" t="s">
        <v>2172</v>
      </c>
      <c r="F8667" t="s">
        <v>347</v>
      </c>
      <c r="G8667" t="s">
        <v>8311</v>
      </c>
      <c r="H8667" t="s">
        <v>198</v>
      </c>
      <c r="I8667" t="s">
        <v>8312</v>
      </c>
      <c r="J8667">
        <v>1981</v>
      </c>
      <c r="K8667">
        <v>44965</v>
      </c>
      <c r="L8667">
        <v>7</v>
      </c>
      <c r="M8667" t="s">
        <v>200</v>
      </c>
      <c r="N8667" t="s">
        <v>364</v>
      </c>
      <c r="O8667" t="s">
        <v>202</v>
      </c>
      <c r="P8667" t="s">
        <v>365</v>
      </c>
    </row>
    <row r="8668" spans="1:16" x14ac:dyDescent="0.25">
      <c r="A8668">
        <v>11200</v>
      </c>
      <c r="B8668" t="s">
        <v>360</v>
      </c>
      <c r="E8668" t="s">
        <v>9045</v>
      </c>
      <c r="F8668" t="s">
        <v>347</v>
      </c>
      <c r="G8668" t="s">
        <v>264</v>
      </c>
      <c r="H8668" t="s">
        <v>198</v>
      </c>
      <c r="I8668" t="s">
        <v>265</v>
      </c>
      <c r="J8668">
        <v>1965</v>
      </c>
      <c r="K8668">
        <v>51000</v>
      </c>
      <c r="L8668">
        <v>33</v>
      </c>
      <c r="M8668" t="s">
        <v>200</v>
      </c>
      <c r="N8668" t="s">
        <v>364</v>
      </c>
      <c r="O8668" t="s">
        <v>202</v>
      </c>
      <c r="P8668" t="s">
        <v>365</v>
      </c>
    </row>
    <row r="8669" spans="1:16" x14ac:dyDescent="0.25">
      <c r="A8669">
        <v>11201</v>
      </c>
      <c r="B8669" t="s">
        <v>360</v>
      </c>
      <c r="E8669" t="s">
        <v>9046</v>
      </c>
      <c r="F8669" t="s">
        <v>347</v>
      </c>
      <c r="G8669" t="s">
        <v>264</v>
      </c>
      <c r="H8669" t="s">
        <v>198</v>
      </c>
      <c r="I8669" t="s">
        <v>265</v>
      </c>
      <c r="J8669">
        <v>1964</v>
      </c>
      <c r="K8669">
        <v>15000</v>
      </c>
      <c r="L8669">
        <v>33</v>
      </c>
      <c r="M8669" t="s">
        <v>200</v>
      </c>
      <c r="N8669" t="s">
        <v>364</v>
      </c>
      <c r="O8669" t="s">
        <v>202</v>
      </c>
      <c r="P8669" t="s">
        <v>365</v>
      </c>
    </row>
    <row r="8670" spans="1:16" x14ac:dyDescent="0.25">
      <c r="A8670">
        <v>11202</v>
      </c>
      <c r="B8670" t="s">
        <v>360</v>
      </c>
      <c r="E8670" t="s">
        <v>9047</v>
      </c>
      <c r="F8670" t="s">
        <v>347</v>
      </c>
      <c r="G8670" t="s">
        <v>264</v>
      </c>
      <c r="H8670" t="s">
        <v>198</v>
      </c>
      <c r="I8670" t="s">
        <v>265</v>
      </c>
      <c r="J8670">
        <v>1965</v>
      </c>
      <c r="K8670">
        <v>140000</v>
      </c>
      <c r="L8670">
        <v>33</v>
      </c>
      <c r="M8670" t="s">
        <v>200</v>
      </c>
      <c r="N8670" t="s">
        <v>364</v>
      </c>
      <c r="O8670" t="s">
        <v>202</v>
      </c>
      <c r="P8670" t="s">
        <v>365</v>
      </c>
    </row>
    <row r="8671" spans="1:16" x14ac:dyDescent="0.25">
      <c r="A8671">
        <v>11203</v>
      </c>
      <c r="B8671" t="s">
        <v>360</v>
      </c>
      <c r="E8671" t="s">
        <v>9048</v>
      </c>
      <c r="F8671" t="s">
        <v>347</v>
      </c>
      <c r="G8671" t="s">
        <v>264</v>
      </c>
      <c r="H8671" t="s">
        <v>198</v>
      </c>
      <c r="I8671" t="s">
        <v>265</v>
      </c>
      <c r="J8671">
        <v>1963</v>
      </c>
      <c r="K8671">
        <v>799000</v>
      </c>
      <c r="L8671">
        <v>33</v>
      </c>
      <c r="M8671" t="s">
        <v>200</v>
      </c>
      <c r="N8671" t="s">
        <v>364</v>
      </c>
      <c r="O8671" t="s">
        <v>202</v>
      </c>
      <c r="P8671" t="s">
        <v>365</v>
      </c>
    </row>
    <row r="8672" spans="1:16" x14ac:dyDescent="0.25">
      <c r="A8672">
        <v>11204</v>
      </c>
      <c r="B8672" t="s">
        <v>360</v>
      </c>
      <c r="E8672" t="s">
        <v>9049</v>
      </c>
      <c r="F8672" t="s">
        <v>347</v>
      </c>
      <c r="G8672" t="s">
        <v>264</v>
      </c>
      <c r="H8672" t="s">
        <v>198</v>
      </c>
      <c r="I8672" t="s">
        <v>265</v>
      </c>
      <c r="J8672">
        <v>1969</v>
      </c>
      <c r="K8672">
        <v>540000</v>
      </c>
      <c r="L8672">
        <v>33</v>
      </c>
      <c r="M8672" t="s">
        <v>200</v>
      </c>
      <c r="N8672" t="s">
        <v>364</v>
      </c>
      <c r="O8672" t="s">
        <v>202</v>
      </c>
      <c r="P8672" t="s">
        <v>365</v>
      </c>
    </row>
    <row r="8673" spans="1:16" x14ac:dyDescent="0.25">
      <c r="A8673">
        <v>11205</v>
      </c>
      <c r="B8673" t="s">
        <v>360</v>
      </c>
      <c r="E8673" t="s">
        <v>9050</v>
      </c>
      <c r="F8673" t="s">
        <v>347</v>
      </c>
      <c r="G8673" t="s">
        <v>264</v>
      </c>
      <c r="H8673" t="s">
        <v>198</v>
      </c>
      <c r="I8673" t="s">
        <v>265</v>
      </c>
      <c r="J8673">
        <v>1901</v>
      </c>
      <c r="K8673">
        <v>15</v>
      </c>
      <c r="L8673">
        <v>33</v>
      </c>
      <c r="M8673" t="s">
        <v>200</v>
      </c>
      <c r="N8673" t="s">
        <v>436</v>
      </c>
      <c r="O8673" t="s">
        <v>202</v>
      </c>
      <c r="P8673" t="s">
        <v>9051</v>
      </c>
    </row>
    <row r="8674" spans="1:16" x14ac:dyDescent="0.25">
      <c r="A8674">
        <v>11206</v>
      </c>
      <c r="B8674" t="s">
        <v>360</v>
      </c>
      <c r="E8674" t="s">
        <v>9052</v>
      </c>
      <c r="F8674" t="s">
        <v>347</v>
      </c>
      <c r="G8674" t="s">
        <v>264</v>
      </c>
      <c r="H8674" t="s">
        <v>198</v>
      </c>
      <c r="I8674" t="s">
        <v>265</v>
      </c>
      <c r="J8674">
        <v>1972</v>
      </c>
      <c r="K8674">
        <v>467000</v>
      </c>
      <c r="L8674">
        <v>33</v>
      </c>
      <c r="M8674" t="s">
        <v>200</v>
      </c>
      <c r="N8674" t="s">
        <v>364</v>
      </c>
      <c r="O8674" t="s">
        <v>202</v>
      </c>
      <c r="P8674" t="s">
        <v>365</v>
      </c>
    </row>
    <row r="8675" spans="1:16" x14ac:dyDescent="0.25">
      <c r="A8675">
        <v>11207</v>
      </c>
      <c r="B8675" t="s">
        <v>360</v>
      </c>
      <c r="E8675" t="s">
        <v>9053</v>
      </c>
      <c r="F8675" t="s">
        <v>347</v>
      </c>
      <c r="G8675" t="s">
        <v>264</v>
      </c>
      <c r="H8675" t="s">
        <v>198</v>
      </c>
      <c r="I8675" t="s">
        <v>265</v>
      </c>
      <c r="J8675">
        <v>1970</v>
      </c>
      <c r="K8675">
        <v>211000</v>
      </c>
      <c r="L8675">
        <v>33</v>
      </c>
      <c r="M8675" t="s">
        <v>200</v>
      </c>
      <c r="N8675" t="s">
        <v>364</v>
      </c>
      <c r="O8675" t="s">
        <v>202</v>
      </c>
      <c r="P8675" t="s">
        <v>365</v>
      </c>
    </row>
    <row r="8676" spans="1:16" x14ac:dyDescent="0.25">
      <c r="A8676">
        <v>11208</v>
      </c>
      <c r="B8676" t="s">
        <v>360</v>
      </c>
      <c r="E8676" t="s">
        <v>9054</v>
      </c>
      <c r="F8676" t="s">
        <v>347</v>
      </c>
      <c r="G8676" t="s">
        <v>264</v>
      </c>
      <c r="H8676" t="s">
        <v>198</v>
      </c>
      <c r="I8676" t="s">
        <v>265</v>
      </c>
      <c r="J8676">
        <v>1963</v>
      </c>
      <c r="K8676">
        <v>94000</v>
      </c>
      <c r="L8676">
        <v>33</v>
      </c>
      <c r="M8676" t="s">
        <v>200</v>
      </c>
      <c r="N8676" t="s">
        <v>364</v>
      </c>
      <c r="O8676" t="s">
        <v>202</v>
      </c>
      <c r="P8676" t="s">
        <v>365</v>
      </c>
    </row>
    <row r="8677" spans="1:16" x14ac:dyDescent="0.25">
      <c r="A8677">
        <v>11209</v>
      </c>
      <c r="B8677" t="s">
        <v>360</v>
      </c>
      <c r="E8677" t="s">
        <v>9055</v>
      </c>
      <c r="F8677" t="s">
        <v>347</v>
      </c>
      <c r="G8677" t="s">
        <v>264</v>
      </c>
      <c r="H8677" t="s">
        <v>198</v>
      </c>
      <c r="I8677" t="s">
        <v>265</v>
      </c>
      <c r="J8677">
        <v>1964</v>
      </c>
      <c r="K8677">
        <v>183000</v>
      </c>
      <c r="L8677">
        <v>33</v>
      </c>
      <c r="M8677" t="s">
        <v>200</v>
      </c>
      <c r="N8677" t="s">
        <v>364</v>
      </c>
      <c r="O8677" t="s">
        <v>202</v>
      </c>
      <c r="P8677" t="s">
        <v>365</v>
      </c>
    </row>
    <row r="8678" spans="1:16" x14ac:dyDescent="0.25">
      <c r="A8678">
        <v>11210</v>
      </c>
      <c r="B8678" t="s">
        <v>360</v>
      </c>
      <c r="E8678" t="s">
        <v>9056</v>
      </c>
      <c r="F8678" t="s">
        <v>347</v>
      </c>
      <c r="G8678" t="s">
        <v>264</v>
      </c>
      <c r="H8678" t="s">
        <v>198</v>
      </c>
      <c r="I8678" t="s">
        <v>265</v>
      </c>
      <c r="J8678">
        <v>1964</v>
      </c>
      <c r="K8678">
        <v>308000</v>
      </c>
      <c r="L8678">
        <v>33</v>
      </c>
      <c r="M8678" t="s">
        <v>200</v>
      </c>
      <c r="N8678" t="s">
        <v>364</v>
      </c>
      <c r="O8678" t="s">
        <v>202</v>
      </c>
      <c r="P8678" t="s">
        <v>365</v>
      </c>
    </row>
    <row r="8679" spans="1:16" x14ac:dyDescent="0.25">
      <c r="A8679">
        <v>11211</v>
      </c>
      <c r="B8679" t="s">
        <v>360</v>
      </c>
      <c r="E8679" t="s">
        <v>9057</v>
      </c>
      <c r="F8679" t="s">
        <v>347</v>
      </c>
      <c r="G8679" t="s">
        <v>264</v>
      </c>
      <c r="H8679" t="s">
        <v>198</v>
      </c>
      <c r="I8679" t="s">
        <v>265</v>
      </c>
      <c r="J8679">
        <v>1968</v>
      </c>
      <c r="K8679">
        <v>1026000</v>
      </c>
      <c r="L8679">
        <v>33</v>
      </c>
      <c r="M8679" t="s">
        <v>200</v>
      </c>
      <c r="N8679" t="s">
        <v>364</v>
      </c>
      <c r="O8679" t="s">
        <v>202</v>
      </c>
      <c r="P8679" t="s">
        <v>365</v>
      </c>
    </row>
    <row r="8680" spans="1:16" x14ac:dyDescent="0.25">
      <c r="A8680">
        <v>11212</v>
      </c>
      <c r="B8680" t="s">
        <v>360</v>
      </c>
      <c r="E8680" t="s">
        <v>9058</v>
      </c>
      <c r="F8680" t="s">
        <v>347</v>
      </c>
      <c r="G8680" t="s">
        <v>264</v>
      </c>
      <c r="H8680" t="s">
        <v>198</v>
      </c>
      <c r="I8680" t="s">
        <v>265</v>
      </c>
      <c r="J8680">
        <v>1987</v>
      </c>
      <c r="K8680">
        <v>545000</v>
      </c>
      <c r="L8680">
        <v>33</v>
      </c>
      <c r="M8680" t="s">
        <v>200</v>
      </c>
      <c r="N8680" t="s">
        <v>364</v>
      </c>
      <c r="O8680" t="s">
        <v>202</v>
      </c>
      <c r="P8680" t="s">
        <v>365</v>
      </c>
    </row>
    <row r="8681" spans="1:16" x14ac:dyDescent="0.25">
      <c r="A8681">
        <v>11213</v>
      </c>
      <c r="B8681" t="s">
        <v>360</v>
      </c>
      <c r="E8681" t="s">
        <v>9059</v>
      </c>
      <c r="F8681" t="s">
        <v>347</v>
      </c>
      <c r="G8681" t="s">
        <v>264</v>
      </c>
      <c r="H8681" t="s">
        <v>198</v>
      </c>
      <c r="I8681" t="s">
        <v>265</v>
      </c>
      <c r="J8681">
        <v>1969</v>
      </c>
      <c r="K8681">
        <v>199000</v>
      </c>
      <c r="L8681">
        <v>33</v>
      </c>
      <c r="M8681" t="s">
        <v>200</v>
      </c>
      <c r="N8681" t="s">
        <v>364</v>
      </c>
      <c r="O8681" t="s">
        <v>202</v>
      </c>
      <c r="P8681" t="s">
        <v>365</v>
      </c>
    </row>
    <row r="8682" spans="1:16" x14ac:dyDescent="0.25">
      <c r="A8682">
        <v>11214</v>
      </c>
      <c r="B8682" t="s">
        <v>360</v>
      </c>
      <c r="E8682" t="s">
        <v>9060</v>
      </c>
      <c r="F8682" t="s">
        <v>347</v>
      </c>
      <c r="G8682" t="s">
        <v>264</v>
      </c>
      <c r="H8682" t="s">
        <v>198</v>
      </c>
      <c r="I8682" t="s">
        <v>265</v>
      </c>
      <c r="J8682">
        <v>1960</v>
      </c>
      <c r="K8682">
        <v>267000</v>
      </c>
      <c r="L8682">
        <v>33</v>
      </c>
      <c r="M8682" t="s">
        <v>200</v>
      </c>
      <c r="N8682" t="s">
        <v>364</v>
      </c>
      <c r="O8682" t="s">
        <v>202</v>
      </c>
      <c r="P8682" t="s">
        <v>365</v>
      </c>
    </row>
    <row r="8683" spans="1:16" x14ac:dyDescent="0.25">
      <c r="A8683">
        <v>11215</v>
      </c>
      <c r="B8683" t="s">
        <v>360</v>
      </c>
      <c r="E8683" t="s">
        <v>9059</v>
      </c>
      <c r="F8683" t="s">
        <v>347</v>
      </c>
      <c r="G8683" t="s">
        <v>264</v>
      </c>
      <c r="H8683" t="s">
        <v>198</v>
      </c>
      <c r="I8683" t="s">
        <v>265</v>
      </c>
      <c r="J8683">
        <v>1964</v>
      </c>
      <c r="K8683">
        <v>76000</v>
      </c>
      <c r="L8683">
        <v>33</v>
      </c>
      <c r="M8683" t="s">
        <v>200</v>
      </c>
      <c r="N8683" t="s">
        <v>364</v>
      </c>
      <c r="O8683" t="s">
        <v>202</v>
      </c>
      <c r="P8683" t="s">
        <v>365</v>
      </c>
    </row>
    <row r="8684" spans="1:16" x14ac:dyDescent="0.25">
      <c r="A8684">
        <v>11216</v>
      </c>
      <c r="B8684" t="s">
        <v>360</v>
      </c>
      <c r="E8684" t="s">
        <v>9061</v>
      </c>
      <c r="F8684" t="s">
        <v>347</v>
      </c>
      <c r="G8684" t="s">
        <v>264</v>
      </c>
      <c r="H8684" t="s">
        <v>198</v>
      </c>
      <c r="I8684" t="s">
        <v>265</v>
      </c>
      <c r="J8684">
        <v>1979</v>
      </c>
      <c r="K8684">
        <v>498000</v>
      </c>
      <c r="L8684">
        <v>33</v>
      </c>
      <c r="M8684" t="s">
        <v>200</v>
      </c>
      <c r="N8684" t="s">
        <v>364</v>
      </c>
      <c r="O8684" t="s">
        <v>202</v>
      </c>
      <c r="P8684" t="s">
        <v>365</v>
      </c>
    </row>
    <row r="8685" spans="1:16" x14ac:dyDescent="0.25">
      <c r="A8685">
        <v>11217</v>
      </c>
      <c r="B8685" t="s">
        <v>360</v>
      </c>
      <c r="E8685" t="s">
        <v>9062</v>
      </c>
      <c r="F8685" t="s">
        <v>347</v>
      </c>
      <c r="G8685" t="s">
        <v>8311</v>
      </c>
      <c r="H8685" t="s">
        <v>198</v>
      </c>
      <c r="I8685" t="s">
        <v>8312</v>
      </c>
      <c r="J8685">
        <v>1983</v>
      </c>
      <c r="K8685">
        <v>6135</v>
      </c>
      <c r="L8685">
        <v>7</v>
      </c>
      <c r="M8685" t="s">
        <v>200</v>
      </c>
      <c r="N8685" t="s">
        <v>364</v>
      </c>
      <c r="O8685" t="s">
        <v>202</v>
      </c>
      <c r="P8685" t="s">
        <v>365</v>
      </c>
    </row>
    <row r="8686" spans="1:16" x14ac:dyDescent="0.25">
      <c r="A8686">
        <v>11218</v>
      </c>
      <c r="B8686" t="s">
        <v>360</v>
      </c>
      <c r="E8686" t="s">
        <v>9063</v>
      </c>
      <c r="F8686" t="s">
        <v>347</v>
      </c>
      <c r="G8686" t="s">
        <v>8311</v>
      </c>
      <c r="H8686" t="s">
        <v>198</v>
      </c>
      <c r="I8686" t="s">
        <v>8312</v>
      </c>
      <c r="J8686">
        <v>1967</v>
      </c>
      <c r="K8686">
        <v>45000</v>
      </c>
      <c r="L8686">
        <v>7</v>
      </c>
      <c r="M8686" t="s">
        <v>200</v>
      </c>
      <c r="N8686" t="s">
        <v>436</v>
      </c>
      <c r="O8686" t="s">
        <v>202</v>
      </c>
      <c r="P8686" t="s">
        <v>9064</v>
      </c>
    </row>
    <row r="8687" spans="1:16" x14ac:dyDescent="0.25">
      <c r="A8687">
        <v>11219</v>
      </c>
      <c r="B8687" t="s">
        <v>360</v>
      </c>
      <c r="E8687" t="s">
        <v>9063</v>
      </c>
      <c r="F8687" t="s">
        <v>347</v>
      </c>
      <c r="G8687" t="s">
        <v>8311</v>
      </c>
      <c r="H8687" t="s">
        <v>198</v>
      </c>
      <c r="I8687" t="s">
        <v>8312</v>
      </c>
      <c r="J8687">
        <v>1967</v>
      </c>
      <c r="K8687">
        <v>280000</v>
      </c>
      <c r="L8687">
        <v>7</v>
      </c>
      <c r="M8687" t="s">
        <v>200</v>
      </c>
      <c r="N8687" t="s">
        <v>668</v>
      </c>
      <c r="O8687" t="s">
        <v>202</v>
      </c>
      <c r="P8687" t="s">
        <v>365</v>
      </c>
    </row>
    <row r="8688" spans="1:16" x14ac:dyDescent="0.25">
      <c r="A8688">
        <v>11220</v>
      </c>
      <c r="B8688" t="s">
        <v>360</v>
      </c>
      <c r="E8688" t="s">
        <v>6816</v>
      </c>
      <c r="F8688" t="s">
        <v>347</v>
      </c>
      <c r="G8688" t="s">
        <v>8311</v>
      </c>
      <c r="H8688" t="s">
        <v>198</v>
      </c>
      <c r="I8688" t="s">
        <v>8312</v>
      </c>
      <c r="J8688">
        <v>1971</v>
      </c>
      <c r="K8688">
        <v>250000</v>
      </c>
      <c r="L8688">
        <v>7</v>
      </c>
      <c r="M8688" t="s">
        <v>200</v>
      </c>
      <c r="N8688" t="s">
        <v>436</v>
      </c>
      <c r="O8688" t="s">
        <v>202</v>
      </c>
      <c r="P8688" t="s">
        <v>9064</v>
      </c>
    </row>
    <row r="8689" spans="1:16" x14ac:dyDescent="0.25">
      <c r="A8689">
        <v>11221</v>
      </c>
      <c r="B8689" t="s">
        <v>360</v>
      </c>
      <c r="E8689" t="s">
        <v>9065</v>
      </c>
      <c r="F8689" t="s">
        <v>347</v>
      </c>
      <c r="G8689" t="s">
        <v>8311</v>
      </c>
      <c r="H8689" t="s">
        <v>198</v>
      </c>
      <c r="I8689" t="s">
        <v>8312</v>
      </c>
      <c r="J8689">
        <v>1982</v>
      </c>
      <c r="K8689">
        <v>112897</v>
      </c>
      <c r="L8689">
        <v>7</v>
      </c>
      <c r="M8689" t="s">
        <v>200</v>
      </c>
      <c r="N8689" t="s">
        <v>376</v>
      </c>
      <c r="O8689" t="s">
        <v>202</v>
      </c>
      <c r="P8689" t="s">
        <v>365</v>
      </c>
    </row>
    <row r="8690" spans="1:16" x14ac:dyDescent="0.25">
      <c r="A8690">
        <v>11222</v>
      </c>
      <c r="B8690" t="s">
        <v>360</v>
      </c>
      <c r="E8690" t="s">
        <v>9066</v>
      </c>
      <c r="F8690" t="s">
        <v>347</v>
      </c>
      <c r="G8690" t="s">
        <v>264</v>
      </c>
      <c r="H8690" t="s">
        <v>198</v>
      </c>
      <c r="I8690" t="s">
        <v>265</v>
      </c>
      <c r="J8690">
        <v>1977</v>
      </c>
      <c r="K8690">
        <v>12460</v>
      </c>
      <c r="L8690">
        <v>33</v>
      </c>
      <c r="M8690" t="s">
        <v>200</v>
      </c>
      <c r="N8690" t="s">
        <v>436</v>
      </c>
      <c r="O8690" t="s">
        <v>202</v>
      </c>
      <c r="P8690" t="s">
        <v>9067</v>
      </c>
    </row>
    <row r="8691" spans="1:16" x14ac:dyDescent="0.25">
      <c r="A8691">
        <v>11223</v>
      </c>
      <c r="B8691" t="s">
        <v>360</v>
      </c>
      <c r="E8691" t="s">
        <v>9068</v>
      </c>
      <c r="F8691" t="s">
        <v>347</v>
      </c>
      <c r="G8691" t="s">
        <v>264</v>
      </c>
      <c r="H8691" t="s">
        <v>198</v>
      </c>
      <c r="I8691" t="s">
        <v>265</v>
      </c>
      <c r="J8691">
        <v>1978</v>
      </c>
      <c r="K8691">
        <v>2067000</v>
      </c>
      <c r="L8691">
        <v>33</v>
      </c>
      <c r="M8691" t="s">
        <v>200</v>
      </c>
      <c r="N8691" t="s">
        <v>364</v>
      </c>
      <c r="O8691" t="s">
        <v>202</v>
      </c>
      <c r="P8691" t="s">
        <v>365</v>
      </c>
    </row>
    <row r="8692" spans="1:16" x14ac:dyDescent="0.25">
      <c r="A8692">
        <v>11224</v>
      </c>
      <c r="B8692" t="s">
        <v>360</v>
      </c>
      <c r="E8692" t="s">
        <v>9069</v>
      </c>
      <c r="F8692" t="s">
        <v>347</v>
      </c>
      <c r="G8692" t="s">
        <v>264</v>
      </c>
      <c r="H8692" t="s">
        <v>198</v>
      </c>
      <c r="I8692" t="s">
        <v>265</v>
      </c>
      <c r="J8692">
        <v>1971</v>
      </c>
      <c r="K8692">
        <v>127000</v>
      </c>
      <c r="L8692">
        <v>33</v>
      </c>
      <c r="M8692" t="s">
        <v>200</v>
      </c>
      <c r="N8692" t="s">
        <v>364</v>
      </c>
      <c r="O8692" t="s">
        <v>202</v>
      </c>
      <c r="P8692" t="s">
        <v>365</v>
      </c>
    </row>
    <row r="8693" spans="1:16" x14ac:dyDescent="0.25">
      <c r="A8693">
        <v>11225</v>
      </c>
      <c r="B8693" t="s">
        <v>360</v>
      </c>
      <c r="E8693" t="s">
        <v>9070</v>
      </c>
      <c r="F8693" t="s">
        <v>347</v>
      </c>
      <c r="G8693" t="s">
        <v>264</v>
      </c>
      <c r="H8693" t="s">
        <v>198</v>
      </c>
      <c r="I8693" t="s">
        <v>265</v>
      </c>
      <c r="J8693">
        <v>1971</v>
      </c>
      <c r="K8693">
        <v>901000</v>
      </c>
      <c r="L8693">
        <v>33</v>
      </c>
      <c r="M8693" t="s">
        <v>200</v>
      </c>
      <c r="N8693" t="s">
        <v>364</v>
      </c>
      <c r="O8693" t="s">
        <v>202</v>
      </c>
      <c r="P8693" t="s">
        <v>365</v>
      </c>
    </row>
    <row r="8694" spans="1:16" x14ac:dyDescent="0.25">
      <c r="A8694">
        <v>11226</v>
      </c>
      <c r="B8694" t="s">
        <v>360</v>
      </c>
      <c r="E8694" t="s">
        <v>9071</v>
      </c>
      <c r="F8694" t="s">
        <v>347</v>
      </c>
      <c r="G8694" t="s">
        <v>264</v>
      </c>
      <c r="H8694" t="s">
        <v>198</v>
      </c>
      <c r="I8694" t="s">
        <v>265</v>
      </c>
      <c r="J8694">
        <v>1980</v>
      </c>
      <c r="K8694">
        <v>280000</v>
      </c>
      <c r="L8694">
        <v>33</v>
      </c>
      <c r="M8694" t="s">
        <v>200</v>
      </c>
      <c r="N8694" t="s">
        <v>364</v>
      </c>
      <c r="O8694" t="s">
        <v>202</v>
      </c>
      <c r="P8694" t="s">
        <v>365</v>
      </c>
    </row>
    <row r="8695" spans="1:16" x14ac:dyDescent="0.25">
      <c r="A8695">
        <v>11227</v>
      </c>
      <c r="B8695" t="s">
        <v>360</v>
      </c>
      <c r="E8695" t="s">
        <v>9072</v>
      </c>
      <c r="F8695" t="s">
        <v>347</v>
      </c>
      <c r="G8695" t="s">
        <v>264</v>
      </c>
      <c r="H8695" t="s">
        <v>198</v>
      </c>
      <c r="I8695" t="s">
        <v>265</v>
      </c>
      <c r="J8695">
        <v>1987</v>
      </c>
      <c r="K8695">
        <v>156000</v>
      </c>
      <c r="L8695">
        <v>33</v>
      </c>
      <c r="M8695" t="s">
        <v>200</v>
      </c>
      <c r="N8695" t="s">
        <v>364</v>
      </c>
      <c r="O8695" t="s">
        <v>202</v>
      </c>
      <c r="P8695" t="s">
        <v>365</v>
      </c>
    </row>
    <row r="8696" spans="1:16" x14ac:dyDescent="0.25">
      <c r="A8696">
        <v>11228</v>
      </c>
      <c r="B8696" t="s">
        <v>360</v>
      </c>
      <c r="E8696" t="s">
        <v>9073</v>
      </c>
      <c r="F8696" t="s">
        <v>347</v>
      </c>
      <c r="G8696" t="s">
        <v>264</v>
      </c>
      <c r="H8696" t="s">
        <v>198</v>
      </c>
      <c r="I8696" t="s">
        <v>265</v>
      </c>
      <c r="J8696">
        <v>1970</v>
      </c>
      <c r="K8696">
        <v>227000</v>
      </c>
      <c r="L8696">
        <v>33</v>
      </c>
      <c r="M8696" t="s">
        <v>200</v>
      </c>
      <c r="N8696" t="s">
        <v>364</v>
      </c>
      <c r="O8696" t="s">
        <v>202</v>
      </c>
      <c r="P8696" t="s">
        <v>365</v>
      </c>
    </row>
    <row r="8697" spans="1:16" x14ac:dyDescent="0.25">
      <c r="A8697">
        <v>11229</v>
      </c>
      <c r="B8697" t="s">
        <v>360</v>
      </c>
      <c r="E8697" t="s">
        <v>9074</v>
      </c>
      <c r="F8697" t="s">
        <v>347</v>
      </c>
      <c r="G8697" t="s">
        <v>264</v>
      </c>
      <c r="H8697" t="s">
        <v>198</v>
      </c>
      <c r="I8697" t="s">
        <v>265</v>
      </c>
      <c r="J8697">
        <v>1954</v>
      </c>
      <c r="K8697">
        <v>314000</v>
      </c>
      <c r="L8697">
        <v>33</v>
      </c>
      <c r="M8697" t="s">
        <v>200</v>
      </c>
      <c r="N8697" t="s">
        <v>364</v>
      </c>
      <c r="O8697" t="s">
        <v>202</v>
      </c>
      <c r="P8697" t="s">
        <v>365</v>
      </c>
    </row>
    <row r="8698" spans="1:16" x14ac:dyDescent="0.25">
      <c r="A8698">
        <v>11230</v>
      </c>
      <c r="B8698" t="s">
        <v>360</v>
      </c>
      <c r="E8698" t="s">
        <v>9075</v>
      </c>
      <c r="F8698" t="s">
        <v>347</v>
      </c>
      <c r="G8698" t="s">
        <v>264</v>
      </c>
      <c r="H8698" t="s">
        <v>198</v>
      </c>
      <c r="I8698" t="s">
        <v>265</v>
      </c>
      <c r="J8698">
        <v>1980</v>
      </c>
      <c r="K8698">
        <v>4000</v>
      </c>
      <c r="L8698">
        <v>33</v>
      </c>
      <c r="M8698" t="s">
        <v>200</v>
      </c>
      <c r="N8698" t="s">
        <v>364</v>
      </c>
      <c r="O8698" t="s">
        <v>202</v>
      </c>
      <c r="P8698" t="s">
        <v>365</v>
      </c>
    </row>
    <row r="8699" spans="1:16" x14ac:dyDescent="0.25">
      <c r="A8699">
        <v>11231</v>
      </c>
      <c r="B8699" t="s">
        <v>360</v>
      </c>
      <c r="E8699" t="s">
        <v>9076</v>
      </c>
      <c r="F8699" t="s">
        <v>347</v>
      </c>
      <c r="G8699" t="s">
        <v>264</v>
      </c>
      <c r="H8699" t="s">
        <v>198</v>
      </c>
      <c r="I8699" t="s">
        <v>265</v>
      </c>
      <c r="J8699">
        <v>1958</v>
      </c>
      <c r="K8699">
        <v>408000</v>
      </c>
      <c r="L8699">
        <v>33</v>
      </c>
      <c r="M8699" t="s">
        <v>200</v>
      </c>
      <c r="N8699" t="s">
        <v>8355</v>
      </c>
      <c r="O8699" t="s">
        <v>202</v>
      </c>
      <c r="P8699" t="s">
        <v>365</v>
      </c>
    </row>
    <row r="8700" spans="1:16" x14ac:dyDescent="0.25">
      <c r="A8700">
        <v>11233</v>
      </c>
      <c r="B8700" t="s">
        <v>360</v>
      </c>
      <c r="E8700" t="s">
        <v>9077</v>
      </c>
      <c r="F8700" t="s">
        <v>347</v>
      </c>
      <c r="G8700" t="s">
        <v>264</v>
      </c>
      <c r="H8700" t="s">
        <v>198</v>
      </c>
      <c r="I8700" t="s">
        <v>265</v>
      </c>
      <c r="J8700">
        <v>1991</v>
      </c>
      <c r="K8700">
        <v>32000</v>
      </c>
      <c r="L8700">
        <v>33</v>
      </c>
      <c r="M8700" t="s">
        <v>200</v>
      </c>
      <c r="N8700" t="s">
        <v>364</v>
      </c>
      <c r="O8700" t="s">
        <v>202</v>
      </c>
      <c r="P8700" t="s">
        <v>365</v>
      </c>
    </row>
    <row r="8701" spans="1:16" x14ac:dyDescent="0.25">
      <c r="A8701">
        <v>11234</v>
      </c>
      <c r="B8701" t="s">
        <v>360</v>
      </c>
      <c r="E8701" t="s">
        <v>9078</v>
      </c>
      <c r="F8701" t="s">
        <v>347</v>
      </c>
      <c r="G8701" t="s">
        <v>264</v>
      </c>
      <c r="H8701" t="s">
        <v>198</v>
      </c>
      <c r="I8701" t="s">
        <v>265</v>
      </c>
      <c r="J8701">
        <v>1986</v>
      </c>
      <c r="K8701">
        <v>253000</v>
      </c>
      <c r="L8701">
        <v>33</v>
      </c>
      <c r="M8701" t="s">
        <v>200</v>
      </c>
      <c r="N8701" t="s">
        <v>364</v>
      </c>
      <c r="O8701" t="s">
        <v>202</v>
      </c>
      <c r="P8701" t="s">
        <v>365</v>
      </c>
    </row>
    <row r="8702" spans="1:16" x14ac:dyDescent="0.25">
      <c r="A8702">
        <v>11237</v>
      </c>
      <c r="B8702" t="s">
        <v>360</v>
      </c>
      <c r="E8702" t="s">
        <v>9079</v>
      </c>
      <c r="F8702" t="s">
        <v>347</v>
      </c>
      <c r="G8702" t="s">
        <v>264</v>
      </c>
      <c r="H8702" t="s">
        <v>198</v>
      </c>
      <c r="I8702" t="s">
        <v>265</v>
      </c>
      <c r="J8702">
        <v>1965</v>
      </c>
      <c r="K8702">
        <v>291000</v>
      </c>
      <c r="L8702">
        <v>33</v>
      </c>
      <c r="M8702" t="s">
        <v>200</v>
      </c>
      <c r="N8702" t="s">
        <v>364</v>
      </c>
      <c r="O8702" t="s">
        <v>202</v>
      </c>
      <c r="P8702" t="s">
        <v>365</v>
      </c>
    </row>
    <row r="8703" spans="1:16" x14ac:dyDescent="0.25">
      <c r="A8703">
        <v>11238</v>
      </c>
      <c r="B8703" t="s">
        <v>360</v>
      </c>
      <c r="E8703" t="s">
        <v>9080</v>
      </c>
      <c r="F8703" t="s">
        <v>347</v>
      </c>
      <c r="G8703" t="s">
        <v>264</v>
      </c>
      <c r="H8703" t="s">
        <v>198</v>
      </c>
      <c r="I8703" t="s">
        <v>265</v>
      </c>
      <c r="J8703">
        <v>1959</v>
      </c>
      <c r="K8703">
        <v>696000</v>
      </c>
      <c r="L8703">
        <v>33</v>
      </c>
      <c r="M8703" t="s">
        <v>200</v>
      </c>
      <c r="N8703" t="s">
        <v>364</v>
      </c>
      <c r="O8703" t="s">
        <v>202</v>
      </c>
      <c r="P8703" t="s">
        <v>365</v>
      </c>
    </row>
    <row r="8704" spans="1:16" x14ac:dyDescent="0.25">
      <c r="A8704">
        <v>11239</v>
      </c>
      <c r="B8704" t="s">
        <v>360</v>
      </c>
      <c r="E8704" t="s">
        <v>9081</v>
      </c>
      <c r="F8704" t="s">
        <v>347</v>
      </c>
      <c r="G8704" t="s">
        <v>8311</v>
      </c>
      <c r="H8704" t="s">
        <v>198</v>
      </c>
      <c r="I8704" t="s">
        <v>8312</v>
      </c>
      <c r="J8704">
        <v>1967</v>
      </c>
      <c r="K8704">
        <v>105000</v>
      </c>
      <c r="L8704">
        <v>7</v>
      </c>
      <c r="M8704" t="s">
        <v>200</v>
      </c>
      <c r="N8704" t="s">
        <v>668</v>
      </c>
      <c r="O8704" t="s">
        <v>202</v>
      </c>
      <c r="P8704" t="s">
        <v>365</v>
      </c>
    </row>
    <row r="8705" spans="1:16" x14ac:dyDescent="0.25">
      <c r="A8705">
        <v>11240</v>
      </c>
      <c r="B8705" t="s">
        <v>360</v>
      </c>
      <c r="E8705" t="s">
        <v>9082</v>
      </c>
      <c r="F8705" t="s">
        <v>347</v>
      </c>
      <c r="G8705" t="s">
        <v>8311</v>
      </c>
      <c r="H8705" t="s">
        <v>198</v>
      </c>
      <c r="I8705" t="s">
        <v>8312</v>
      </c>
      <c r="J8705">
        <v>1971</v>
      </c>
      <c r="K8705">
        <v>80000</v>
      </c>
      <c r="L8705">
        <v>7</v>
      </c>
      <c r="M8705" t="s">
        <v>200</v>
      </c>
      <c r="N8705" t="s">
        <v>436</v>
      </c>
      <c r="O8705" t="s">
        <v>202</v>
      </c>
      <c r="P8705" t="s">
        <v>9083</v>
      </c>
    </row>
    <row r="8706" spans="1:16" x14ac:dyDescent="0.25">
      <c r="A8706">
        <v>11241</v>
      </c>
      <c r="B8706" t="s">
        <v>360</v>
      </c>
      <c r="E8706" t="s">
        <v>9084</v>
      </c>
      <c r="F8706" t="s">
        <v>347</v>
      </c>
      <c r="G8706" t="s">
        <v>8311</v>
      </c>
      <c r="H8706" t="s">
        <v>198</v>
      </c>
      <c r="I8706" t="s">
        <v>8312</v>
      </c>
      <c r="J8706">
        <v>1968</v>
      </c>
      <c r="K8706">
        <v>52500</v>
      </c>
      <c r="L8706">
        <v>7</v>
      </c>
      <c r="M8706" t="s">
        <v>200</v>
      </c>
      <c r="N8706" t="s">
        <v>436</v>
      </c>
      <c r="O8706" t="s">
        <v>202</v>
      </c>
      <c r="P8706" t="s">
        <v>9085</v>
      </c>
    </row>
    <row r="8707" spans="1:16" x14ac:dyDescent="0.25">
      <c r="A8707">
        <v>11242</v>
      </c>
      <c r="B8707" t="s">
        <v>360</v>
      </c>
      <c r="E8707" t="s">
        <v>9086</v>
      </c>
      <c r="F8707" t="s">
        <v>347</v>
      </c>
      <c r="G8707" t="s">
        <v>264</v>
      </c>
      <c r="H8707" t="s">
        <v>198</v>
      </c>
      <c r="I8707" t="s">
        <v>265</v>
      </c>
      <c r="J8707">
        <v>1976</v>
      </c>
      <c r="K8707">
        <v>74000</v>
      </c>
      <c r="L8707">
        <v>33</v>
      </c>
      <c r="M8707" t="s">
        <v>200</v>
      </c>
      <c r="N8707" t="s">
        <v>364</v>
      </c>
      <c r="O8707" t="s">
        <v>202</v>
      </c>
      <c r="P8707" t="s">
        <v>365</v>
      </c>
    </row>
    <row r="8708" spans="1:16" x14ac:dyDescent="0.25">
      <c r="A8708">
        <v>11243</v>
      </c>
      <c r="B8708" t="s">
        <v>360</v>
      </c>
      <c r="E8708" t="s">
        <v>9087</v>
      </c>
      <c r="F8708" t="s">
        <v>347</v>
      </c>
      <c r="G8708" t="s">
        <v>264</v>
      </c>
      <c r="H8708" t="s">
        <v>198</v>
      </c>
      <c r="I8708" t="s">
        <v>265</v>
      </c>
      <c r="J8708">
        <v>1978</v>
      </c>
      <c r="K8708">
        <v>282000</v>
      </c>
      <c r="L8708">
        <v>33</v>
      </c>
      <c r="M8708" t="s">
        <v>200</v>
      </c>
      <c r="N8708" t="s">
        <v>364</v>
      </c>
      <c r="O8708" t="s">
        <v>202</v>
      </c>
      <c r="P8708" t="s">
        <v>365</v>
      </c>
    </row>
    <row r="8709" spans="1:16" x14ac:dyDescent="0.25">
      <c r="A8709">
        <v>11244</v>
      </c>
      <c r="B8709" t="s">
        <v>360</v>
      </c>
      <c r="E8709" t="s">
        <v>9088</v>
      </c>
      <c r="F8709" t="s">
        <v>347</v>
      </c>
      <c r="G8709" t="s">
        <v>264</v>
      </c>
      <c r="H8709" t="s">
        <v>198</v>
      </c>
      <c r="I8709" t="s">
        <v>265</v>
      </c>
      <c r="J8709">
        <v>1971</v>
      </c>
      <c r="K8709">
        <v>165000</v>
      </c>
      <c r="L8709">
        <v>33</v>
      </c>
      <c r="M8709" t="s">
        <v>200</v>
      </c>
      <c r="N8709" t="s">
        <v>467</v>
      </c>
      <c r="O8709" t="s">
        <v>202</v>
      </c>
      <c r="P8709" t="s">
        <v>365</v>
      </c>
    </row>
    <row r="8710" spans="1:16" x14ac:dyDescent="0.25">
      <c r="A8710">
        <v>11245</v>
      </c>
      <c r="B8710" t="s">
        <v>360</v>
      </c>
      <c r="E8710" t="s">
        <v>9089</v>
      </c>
      <c r="F8710" t="s">
        <v>347</v>
      </c>
      <c r="G8710" t="s">
        <v>264</v>
      </c>
      <c r="H8710" t="s">
        <v>198</v>
      </c>
      <c r="I8710" t="s">
        <v>265</v>
      </c>
      <c r="J8710">
        <v>1968</v>
      </c>
      <c r="K8710">
        <v>112872</v>
      </c>
      <c r="L8710">
        <v>33</v>
      </c>
      <c r="M8710" t="s">
        <v>200</v>
      </c>
      <c r="N8710" t="s">
        <v>9090</v>
      </c>
      <c r="O8710" t="s">
        <v>202</v>
      </c>
      <c r="P8710" t="s">
        <v>9091</v>
      </c>
    </row>
    <row r="8711" spans="1:16" x14ac:dyDescent="0.25">
      <c r="A8711">
        <v>11246</v>
      </c>
      <c r="B8711" t="s">
        <v>360</v>
      </c>
      <c r="E8711" t="s">
        <v>9092</v>
      </c>
      <c r="F8711" t="s">
        <v>347</v>
      </c>
      <c r="G8711" t="s">
        <v>264</v>
      </c>
      <c r="H8711" t="s">
        <v>198</v>
      </c>
      <c r="I8711" t="s">
        <v>265</v>
      </c>
      <c r="J8711">
        <v>1984</v>
      </c>
      <c r="K8711">
        <v>1001000</v>
      </c>
      <c r="L8711">
        <v>33</v>
      </c>
      <c r="M8711" t="s">
        <v>200</v>
      </c>
      <c r="N8711" t="s">
        <v>364</v>
      </c>
      <c r="O8711" t="s">
        <v>202</v>
      </c>
      <c r="P8711" t="s">
        <v>365</v>
      </c>
    </row>
    <row r="8712" spans="1:16" x14ac:dyDescent="0.25">
      <c r="A8712">
        <v>11247</v>
      </c>
      <c r="B8712" t="s">
        <v>360</v>
      </c>
      <c r="E8712" t="s">
        <v>9093</v>
      </c>
      <c r="F8712" t="s">
        <v>347</v>
      </c>
      <c r="G8712" t="s">
        <v>264</v>
      </c>
      <c r="H8712" t="s">
        <v>198</v>
      </c>
      <c r="I8712" t="s">
        <v>265</v>
      </c>
      <c r="J8712">
        <v>1967</v>
      </c>
      <c r="K8712">
        <v>325000</v>
      </c>
      <c r="L8712">
        <v>33</v>
      </c>
      <c r="M8712" t="s">
        <v>200</v>
      </c>
      <c r="N8712" t="s">
        <v>364</v>
      </c>
      <c r="O8712" t="s">
        <v>202</v>
      </c>
      <c r="P8712" t="s">
        <v>365</v>
      </c>
    </row>
    <row r="8713" spans="1:16" x14ac:dyDescent="0.25">
      <c r="A8713">
        <v>11248</v>
      </c>
      <c r="B8713" t="s">
        <v>360</v>
      </c>
      <c r="E8713" t="s">
        <v>9094</v>
      </c>
      <c r="F8713" t="s">
        <v>347</v>
      </c>
      <c r="G8713" t="s">
        <v>264</v>
      </c>
      <c r="H8713" t="s">
        <v>198</v>
      </c>
      <c r="I8713" t="s">
        <v>265</v>
      </c>
      <c r="J8713">
        <v>1973</v>
      </c>
      <c r="K8713">
        <v>381000</v>
      </c>
      <c r="L8713">
        <v>33</v>
      </c>
      <c r="M8713" t="s">
        <v>200</v>
      </c>
      <c r="N8713" t="s">
        <v>364</v>
      </c>
      <c r="O8713" t="s">
        <v>202</v>
      </c>
      <c r="P8713" t="s">
        <v>365</v>
      </c>
    </row>
    <row r="8714" spans="1:16" x14ac:dyDescent="0.25">
      <c r="A8714">
        <v>11249</v>
      </c>
      <c r="B8714" t="s">
        <v>360</v>
      </c>
      <c r="E8714" t="s">
        <v>9095</v>
      </c>
      <c r="F8714" t="s">
        <v>347</v>
      </c>
      <c r="G8714" t="s">
        <v>264</v>
      </c>
      <c r="H8714" t="s">
        <v>198</v>
      </c>
      <c r="I8714" t="s">
        <v>265</v>
      </c>
      <c r="J8714">
        <v>1982</v>
      </c>
      <c r="K8714">
        <v>127000</v>
      </c>
      <c r="L8714">
        <v>33</v>
      </c>
      <c r="M8714" t="s">
        <v>200</v>
      </c>
      <c r="N8714" t="s">
        <v>364</v>
      </c>
      <c r="O8714" t="s">
        <v>202</v>
      </c>
      <c r="P8714" t="s">
        <v>365</v>
      </c>
    </row>
    <row r="8715" spans="1:16" x14ac:dyDescent="0.25">
      <c r="A8715">
        <v>11250</v>
      </c>
      <c r="B8715" t="s">
        <v>360</v>
      </c>
      <c r="E8715" t="s">
        <v>9096</v>
      </c>
      <c r="F8715" t="s">
        <v>347</v>
      </c>
      <c r="G8715" t="s">
        <v>264</v>
      </c>
      <c r="H8715" t="s">
        <v>198</v>
      </c>
      <c r="I8715" t="s">
        <v>265</v>
      </c>
      <c r="J8715">
        <v>1992</v>
      </c>
      <c r="K8715">
        <v>245000</v>
      </c>
      <c r="L8715">
        <v>33</v>
      </c>
      <c r="M8715" t="s">
        <v>200</v>
      </c>
      <c r="N8715" t="s">
        <v>364</v>
      </c>
      <c r="O8715" t="s">
        <v>202</v>
      </c>
      <c r="P8715" t="s">
        <v>365</v>
      </c>
    </row>
    <row r="8716" spans="1:16" x14ac:dyDescent="0.25">
      <c r="A8716">
        <v>11251</v>
      </c>
      <c r="B8716" t="s">
        <v>360</v>
      </c>
      <c r="E8716" t="s">
        <v>9097</v>
      </c>
      <c r="F8716" t="s">
        <v>347</v>
      </c>
      <c r="G8716" t="s">
        <v>264</v>
      </c>
      <c r="H8716" t="s">
        <v>198</v>
      </c>
      <c r="I8716" t="s">
        <v>265</v>
      </c>
      <c r="J8716">
        <v>1967</v>
      </c>
      <c r="K8716">
        <v>194000</v>
      </c>
      <c r="L8716">
        <v>33</v>
      </c>
      <c r="M8716" t="s">
        <v>200</v>
      </c>
      <c r="N8716" t="s">
        <v>364</v>
      </c>
      <c r="O8716" t="s">
        <v>202</v>
      </c>
      <c r="P8716" t="s">
        <v>365</v>
      </c>
    </row>
    <row r="8717" spans="1:16" x14ac:dyDescent="0.25">
      <c r="A8717">
        <v>11252</v>
      </c>
      <c r="B8717" t="s">
        <v>360</v>
      </c>
      <c r="E8717" t="s">
        <v>9098</v>
      </c>
      <c r="F8717" t="s">
        <v>347</v>
      </c>
      <c r="G8717" t="s">
        <v>264</v>
      </c>
      <c r="H8717" t="s">
        <v>198</v>
      </c>
      <c r="I8717" t="s">
        <v>265</v>
      </c>
      <c r="J8717">
        <v>1971</v>
      </c>
      <c r="K8717">
        <v>165000</v>
      </c>
      <c r="L8717">
        <v>33</v>
      </c>
      <c r="M8717" t="s">
        <v>200</v>
      </c>
      <c r="N8717" t="s">
        <v>364</v>
      </c>
      <c r="O8717" t="s">
        <v>202</v>
      </c>
      <c r="P8717" t="s">
        <v>365</v>
      </c>
    </row>
    <row r="8718" spans="1:16" x14ac:dyDescent="0.25">
      <c r="A8718">
        <v>11253</v>
      </c>
      <c r="B8718" t="s">
        <v>360</v>
      </c>
      <c r="E8718" t="s">
        <v>9099</v>
      </c>
      <c r="F8718" t="s">
        <v>347</v>
      </c>
      <c r="G8718" t="s">
        <v>264</v>
      </c>
      <c r="H8718" t="s">
        <v>198</v>
      </c>
      <c r="I8718" t="s">
        <v>265</v>
      </c>
      <c r="J8718">
        <v>1970</v>
      </c>
      <c r="K8718">
        <v>1060000</v>
      </c>
      <c r="L8718">
        <v>33</v>
      </c>
      <c r="M8718" t="s">
        <v>200</v>
      </c>
      <c r="N8718" t="s">
        <v>364</v>
      </c>
      <c r="O8718" t="s">
        <v>202</v>
      </c>
      <c r="P8718" t="s">
        <v>365</v>
      </c>
    </row>
    <row r="8719" spans="1:16" x14ac:dyDescent="0.25">
      <c r="A8719">
        <v>11254</v>
      </c>
      <c r="B8719" t="s">
        <v>360</v>
      </c>
      <c r="E8719" t="s">
        <v>9100</v>
      </c>
      <c r="F8719" t="s">
        <v>347</v>
      </c>
      <c r="G8719" t="s">
        <v>264</v>
      </c>
      <c r="H8719" t="s">
        <v>198</v>
      </c>
      <c r="I8719" t="s">
        <v>265</v>
      </c>
      <c r="J8719">
        <v>1977</v>
      </c>
      <c r="K8719">
        <v>103000</v>
      </c>
      <c r="L8719">
        <v>33</v>
      </c>
      <c r="M8719" t="s">
        <v>200</v>
      </c>
      <c r="N8719" t="s">
        <v>364</v>
      </c>
      <c r="O8719" t="s">
        <v>202</v>
      </c>
      <c r="P8719" t="s">
        <v>365</v>
      </c>
    </row>
    <row r="8720" spans="1:16" x14ac:dyDescent="0.25">
      <c r="A8720">
        <v>11255</v>
      </c>
      <c r="B8720" t="s">
        <v>360</v>
      </c>
      <c r="E8720" t="s">
        <v>9101</v>
      </c>
      <c r="F8720" t="s">
        <v>347</v>
      </c>
      <c r="G8720" t="s">
        <v>264</v>
      </c>
      <c r="H8720" t="s">
        <v>198</v>
      </c>
      <c r="I8720" t="s">
        <v>265</v>
      </c>
      <c r="J8720">
        <v>1980</v>
      </c>
      <c r="K8720">
        <v>28000</v>
      </c>
      <c r="L8720">
        <v>33</v>
      </c>
      <c r="M8720" t="s">
        <v>200</v>
      </c>
      <c r="N8720" t="s">
        <v>364</v>
      </c>
      <c r="O8720" t="s">
        <v>202</v>
      </c>
      <c r="P8720" t="s">
        <v>365</v>
      </c>
    </row>
    <row r="8721" spans="1:16" x14ac:dyDescent="0.25">
      <c r="A8721">
        <v>11256</v>
      </c>
      <c r="B8721" t="s">
        <v>399</v>
      </c>
      <c r="E8721" t="s">
        <v>9102</v>
      </c>
      <c r="F8721" t="s">
        <v>347</v>
      </c>
      <c r="G8721" t="s">
        <v>264</v>
      </c>
      <c r="H8721" t="s">
        <v>198</v>
      </c>
      <c r="I8721" t="s">
        <v>265</v>
      </c>
      <c r="J8721">
        <v>1980</v>
      </c>
      <c r="K8721">
        <v>12166</v>
      </c>
      <c r="L8721">
        <v>33</v>
      </c>
      <c r="M8721" t="s">
        <v>200</v>
      </c>
      <c r="N8721" t="s">
        <v>401</v>
      </c>
      <c r="O8721" t="s">
        <v>202</v>
      </c>
      <c r="P8721" t="s">
        <v>2477</v>
      </c>
    </row>
    <row r="8722" spans="1:16" x14ac:dyDescent="0.25">
      <c r="A8722">
        <v>11257</v>
      </c>
      <c r="B8722" t="s">
        <v>399</v>
      </c>
      <c r="E8722" t="s">
        <v>9103</v>
      </c>
      <c r="F8722" t="s">
        <v>347</v>
      </c>
      <c r="G8722" t="s">
        <v>264</v>
      </c>
      <c r="H8722" t="s">
        <v>198</v>
      </c>
      <c r="I8722" t="s">
        <v>265</v>
      </c>
      <c r="J8722">
        <v>1993</v>
      </c>
      <c r="K8722">
        <v>199581</v>
      </c>
      <c r="L8722">
        <v>33</v>
      </c>
      <c r="M8722" t="s">
        <v>200</v>
      </c>
      <c r="N8722" t="s">
        <v>401</v>
      </c>
      <c r="O8722" t="s">
        <v>202</v>
      </c>
      <c r="P8722" t="s">
        <v>424</v>
      </c>
    </row>
    <row r="8723" spans="1:16" x14ac:dyDescent="0.25">
      <c r="A8723">
        <v>11258</v>
      </c>
      <c r="B8723" t="s">
        <v>399</v>
      </c>
      <c r="E8723" t="s">
        <v>9104</v>
      </c>
      <c r="F8723" t="s">
        <v>347</v>
      </c>
      <c r="G8723" t="s">
        <v>264</v>
      </c>
      <c r="H8723" t="s">
        <v>198</v>
      </c>
      <c r="I8723" t="s">
        <v>265</v>
      </c>
      <c r="J8723">
        <v>1993</v>
      </c>
      <c r="K8723">
        <v>17209</v>
      </c>
      <c r="L8723">
        <v>33</v>
      </c>
      <c r="M8723" t="s">
        <v>200</v>
      </c>
      <c r="N8723" t="s">
        <v>401</v>
      </c>
      <c r="O8723" t="s">
        <v>202</v>
      </c>
      <c r="P8723" t="s">
        <v>1476</v>
      </c>
    </row>
    <row r="8724" spans="1:16" x14ac:dyDescent="0.25">
      <c r="A8724">
        <v>11259</v>
      </c>
      <c r="B8724" t="s">
        <v>399</v>
      </c>
      <c r="E8724" t="s">
        <v>9105</v>
      </c>
      <c r="F8724" t="s">
        <v>347</v>
      </c>
      <c r="G8724" t="s">
        <v>264</v>
      </c>
      <c r="H8724" t="s">
        <v>198</v>
      </c>
      <c r="I8724" t="s">
        <v>265</v>
      </c>
      <c r="J8724">
        <v>1991</v>
      </c>
      <c r="K8724">
        <v>35948</v>
      </c>
      <c r="L8724">
        <v>33</v>
      </c>
      <c r="M8724" t="s">
        <v>200</v>
      </c>
      <c r="N8724" t="s">
        <v>401</v>
      </c>
      <c r="O8724" t="s">
        <v>202</v>
      </c>
      <c r="P8724" t="s">
        <v>1476</v>
      </c>
    </row>
    <row r="8725" spans="1:16" x14ac:dyDescent="0.25">
      <c r="A8725">
        <v>11260</v>
      </c>
      <c r="B8725" t="s">
        <v>399</v>
      </c>
      <c r="E8725" t="s">
        <v>9106</v>
      </c>
      <c r="F8725" t="s">
        <v>347</v>
      </c>
      <c r="G8725" t="s">
        <v>264</v>
      </c>
      <c r="H8725" t="s">
        <v>198</v>
      </c>
      <c r="I8725" t="s">
        <v>265</v>
      </c>
      <c r="J8725">
        <v>1985</v>
      </c>
      <c r="K8725">
        <v>59219</v>
      </c>
      <c r="L8725">
        <v>33</v>
      </c>
      <c r="M8725" t="s">
        <v>200</v>
      </c>
      <c r="N8725" t="s">
        <v>401</v>
      </c>
      <c r="O8725" t="s">
        <v>202</v>
      </c>
      <c r="P8725" t="s">
        <v>6315</v>
      </c>
    </row>
    <row r="8726" spans="1:16" x14ac:dyDescent="0.25">
      <c r="A8726">
        <v>11261</v>
      </c>
      <c r="B8726" t="s">
        <v>399</v>
      </c>
      <c r="E8726" t="s">
        <v>9107</v>
      </c>
      <c r="F8726" t="s">
        <v>347</v>
      </c>
      <c r="G8726" t="s">
        <v>264</v>
      </c>
      <c r="H8726" t="s">
        <v>198</v>
      </c>
      <c r="I8726" t="s">
        <v>265</v>
      </c>
      <c r="J8726">
        <v>1986</v>
      </c>
      <c r="K8726">
        <v>145288</v>
      </c>
      <c r="L8726">
        <v>33</v>
      </c>
      <c r="M8726" t="s">
        <v>200</v>
      </c>
      <c r="N8726" t="s">
        <v>401</v>
      </c>
      <c r="O8726" t="s">
        <v>202</v>
      </c>
      <c r="P8726" t="s">
        <v>1178</v>
      </c>
    </row>
    <row r="8727" spans="1:16" x14ac:dyDescent="0.25">
      <c r="A8727">
        <v>11262</v>
      </c>
      <c r="B8727" t="s">
        <v>399</v>
      </c>
      <c r="E8727" t="s">
        <v>9107</v>
      </c>
      <c r="F8727" t="s">
        <v>347</v>
      </c>
      <c r="G8727" t="s">
        <v>264</v>
      </c>
      <c r="H8727" t="s">
        <v>198</v>
      </c>
      <c r="I8727" t="s">
        <v>265</v>
      </c>
      <c r="J8727">
        <v>1987</v>
      </c>
      <c r="K8727">
        <v>57471</v>
      </c>
      <c r="L8727">
        <v>33</v>
      </c>
      <c r="M8727" t="s">
        <v>200</v>
      </c>
      <c r="N8727" t="s">
        <v>401</v>
      </c>
      <c r="O8727" t="s">
        <v>202</v>
      </c>
      <c r="P8727" t="s">
        <v>1178</v>
      </c>
    </row>
    <row r="8728" spans="1:16" x14ac:dyDescent="0.25">
      <c r="A8728">
        <v>11263</v>
      </c>
      <c r="B8728" t="s">
        <v>399</v>
      </c>
      <c r="E8728" t="s">
        <v>9108</v>
      </c>
      <c r="F8728" t="s">
        <v>347</v>
      </c>
      <c r="G8728" t="s">
        <v>264</v>
      </c>
      <c r="H8728" t="s">
        <v>198</v>
      </c>
      <c r="I8728" t="s">
        <v>265</v>
      </c>
      <c r="J8728">
        <v>1987</v>
      </c>
      <c r="K8728">
        <v>47730</v>
      </c>
      <c r="L8728">
        <v>33</v>
      </c>
      <c r="M8728" t="s">
        <v>200</v>
      </c>
      <c r="N8728" t="s">
        <v>401</v>
      </c>
      <c r="O8728" t="s">
        <v>202</v>
      </c>
      <c r="P8728" t="s">
        <v>424</v>
      </c>
    </row>
    <row r="8729" spans="1:16" x14ac:dyDescent="0.25">
      <c r="A8729">
        <v>11264</v>
      </c>
      <c r="B8729" t="s">
        <v>399</v>
      </c>
      <c r="E8729" t="s">
        <v>5671</v>
      </c>
      <c r="F8729" t="s">
        <v>347</v>
      </c>
      <c r="G8729" t="s">
        <v>264</v>
      </c>
      <c r="H8729" t="s">
        <v>198</v>
      </c>
      <c r="I8729" t="s">
        <v>265</v>
      </c>
      <c r="J8729">
        <v>1988</v>
      </c>
      <c r="K8729">
        <v>106048</v>
      </c>
      <c r="L8729">
        <v>33</v>
      </c>
      <c r="M8729" t="s">
        <v>200</v>
      </c>
      <c r="N8729" t="s">
        <v>401</v>
      </c>
      <c r="O8729" t="s">
        <v>202</v>
      </c>
      <c r="P8729" t="s">
        <v>1178</v>
      </c>
    </row>
    <row r="8730" spans="1:16" x14ac:dyDescent="0.25">
      <c r="A8730">
        <v>11265</v>
      </c>
      <c r="B8730" t="s">
        <v>399</v>
      </c>
      <c r="E8730" t="s">
        <v>9109</v>
      </c>
      <c r="F8730" t="s">
        <v>347</v>
      </c>
      <c r="G8730" t="s">
        <v>264</v>
      </c>
      <c r="H8730" t="s">
        <v>198</v>
      </c>
      <c r="I8730" t="s">
        <v>265</v>
      </c>
      <c r="J8730">
        <v>1989</v>
      </c>
      <c r="K8730">
        <v>48541</v>
      </c>
      <c r="L8730">
        <v>33</v>
      </c>
      <c r="M8730" t="s">
        <v>200</v>
      </c>
      <c r="N8730" t="s">
        <v>401</v>
      </c>
      <c r="O8730" t="s">
        <v>202</v>
      </c>
      <c r="P8730" t="s">
        <v>2931</v>
      </c>
    </row>
    <row r="8731" spans="1:16" x14ac:dyDescent="0.25">
      <c r="A8731">
        <v>11266</v>
      </c>
      <c r="B8731" t="s">
        <v>399</v>
      </c>
      <c r="E8731" t="s">
        <v>9110</v>
      </c>
      <c r="F8731" t="s">
        <v>347</v>
      </c>
      <c r="G8731" t="s">
        <v>264</v>
      </c>
      <c r="H8731" t="s">
        <v>198</v>
      </c>
      <c r="I8731" t="s">
        <v>265</v>
      </c>
      <c r="J8731">
        <v>1994</v>
      </c>
      <c r="K8731">
        <v>147269</v>
      </c>
      <c r="L8731">
        <v>33</v>
      </c>
      <c r="M8731" t="s">
        <v>200</v>
      </c>
      <c r="N8731" t="s">
        <v>401</v>
      </c>
      <c r="O8731" t="s">
        <v>202</v>
      </c>
      <c r="P8731" t="s">
        <v>1178</v>
      </c>
    </row>
    <row r="8732" spans="1:16" x14ac:dyDescent="0.25">
      <c r="A8732">
        <v>11267</v>
      </c>
      <c r="B8732" t="s">
        <v>399</v>
      </c>
      <c r="E8732" t="s">
        <v>5671</v>
      </c>
      <c r="F8732" t="s">
        <v>347</v>
      </c>
      <c r="G8732" t="s">
        <v>264</v>
      </c>
      <c r="H8732" t="s">
        <v>198</v>
      </c>
      <c r="I8732" t="s">
        <v>265</v>
      </c>
      <c r="J8732">
        <v>1995</v>
      </c>
      <c r="K8732">
        <v>190409</v>
      </c>
      <c r="L8732">
        <v>33</v>
      </c>
      <c r="M8732" t="s">
        <v>200</v>
      </c>
      <c r="N8732" t="s">
        <v>401</v>
      </c>
      <c r="O8732" t="s">
        <v>202</v>
      </c>
      <c r="P8732" t="s">
        <v>2496</v>
      </c>
    </row>
    <row r="8733" spans="1:16" x14ac:dyDescent="0.25">
      <c r="A8733">
        <v>11268</v>
      </c>
      <c r="B8733" t="s">
        <v>399</v>
      </c>
      <c r="E8733" t="s">
        <v>5671</v>
      </c>
      <c r="F8733" t="s">
        <v>347</v>
      </c>
      <c r="G8733" t="s">
        <v>264</v>
      </c>
      <c r="H8733" t="s">
        <v>198</v>
      </c>
      <c r="I8733" t="s">
        <v>265</v>
      </c>
      <c r="J8733">
        <v>1986</v>
      </c>
      <c r="K8733">
        <v>48949</v>
      </c>
      <c r="L8733">
        <v>33</v>
      </c>
      <c r="M8733" t="s">
        <v>200</v>
      </c>
      <c r="N8733" t="s">
        <v>401</v>
      </c>
      <c r="O8733" t="s">
        <v>202</v>
      </c>
      <c r="P8733" t="s">
        <v>1935</v>
      </c>
    </row>
    <row r="8734" spans="1:16" x14ac:dyDescent="0.25">
      <c r="A8734">
        <v>11269</v>
      </c>
      <c r="B8734" t="s">
        <v>399</v>
      </c>
      <c r="E8734" t="s">
        <v>9111</v>
      </c>
      <c r="F8734" t="s">
        <v>347</v>
      </c>
      <c r="G8734" t="s">
        <v>264</v>
      </c>
      <c r="H8734" t="s">
        <v>198</v>
      </c>
      <c r="I8734" t="s">
        <v>265</v>
      </c>
      <c r="J8734">
        <v>1989</v>
      </c>
      <c r="K8734">
        <v>14521</v>
      </c>
      <c r="L8734">
        <v>33</v>
      </c>
      <c r="M8734" t="s">
        <v>200</v>
      </c>
      <c r="N8734" t="s">
        <v>401</v>
      </c>
      <c r="O8734" t="s">
        <v>202</v>
      </c>
      <c r="P8734" t="s">
        <v>2914</v>
      </c>
    </row>
    <row r="8735" spans="1:16" x14ac:dyDescent="0.25">
      <c r="A8735">
        <v>11270</v>
      </c>
      <c r="B8735" t="s">
        <v>425</v>
      </c>
      <c r="E8735" t="s">
        <v>9112</v>
      </c>
      <c r="F8735" t="s">
        <v>347</v>
      </c>
      <c r="G8735" t="s">
        <v>264</v>
      </c>
      <c r="H8735" t="s">
        <v>198</v>
      </c>
      <c r="I8735" t="s">
        <v>265</v>
      </c>
      <c r="J8735">
        <v>1980</v>
      </c>
      <c r="K8735">
        <v>1675</v>
      </c>
      <c r="L8735">
        <v>33</v>
      </c>
      <c r="M8735" t="s">
        <v>200</v>
      </c>
      <c r="N8735" t="s">
        <v>436</v>
      </c>
      <c r="O8735" t="s">
        <v>202</v>
      </c>
      <c r="P8735" t="s">
        <v>494</v>
      </c>
    </row>
    <row r="8736" spans="1:16" x14ac:dyDescent="0.25">
      <c r="A8736">
        <v>11271</v>
      </c>
      <c r="B8736" t="s">
        <v>425</v>
      </c>
      <c r="E8736" t="s">
        <v>9112</v>
      </c>
      <c r="F8736" t="s">
        <v>347</v>
      </c>
      <c r="G8736" t="s">
        <v>264</v>
      </c>
      <c r="H8736" t="s">
        <v>198</v>
      </c>
      <c r="I8736" t="s">
        <v>265</v>
      </c>
      <c r="J8736">
        <v>1980</v>
      </c>
      <c r="K8736">
        <v>221</v>
      </c>
      <c r="L8736">
        <v>33</v>
      </c>
      <c r="M8736" t="s">
        <v>200</v>
      </c>
      <c r="N8736" t="s">
        <v>436</v>
      </c>
      <c r="O8736" t="s">
        <v>202</v>
      </c>
      <c r="P8736" t="s">
        <v>494</v>
      </c>
    </row>
    <row r="8737" spans="1:16" x14ac:dyDescent="0.25">
      <c r="A8737">
        <v>11272</v>
      </c>
      <c r="B8737" t="s">
        <v>399</v>
      </c>
      <c r="E8737" t="s">
        <v>9113</v>
      </c>
      <c r="F8737" t="s">
        <v>347</v>
      </c>
      <c r="G8737" t="s">
        <v>264</v>
      </c>
      <c r="H8737" t="s">
        <v>198</v>
      </c>
      <c r="I8737" t="s">
        <v>265</v>
      </c>
      <c r="J8737">
        <v>1981</v>
      </c>
      <c r="K8737">
        <v>3751</v>
      </c>
      <c r="L8737">
        <v>33</v>
      </c>
      <c r="M8737" t="s">
        <v>200</v>
      </c>
      <c r="N8737" t="s">
        <v>401</v>
      </c>
      <c r="O8737" t="s">
        <v>202</v>
      </c>
      <c r="P8737" t="s">
        <v>424</v>
      </c>
    </row>
    <row r="8738" spans="1:16" x14ac:dyDescent="0.25">
      <c r="A8738">
        <v>11273</v>
      </c>
      <c r="B8738" t="s">
        <v>399</v>
      </c>
      <c r="E8738" t="s">
        <v>9114</v>
      </c>
      <c r="F8738" t="s">
        <v>347</v>
      </c>
      <c r="G8738" t="s">
        <v>264</v>
      </c>
      <c r="H8738" t="s">
        <v>198</v>
      </c>
      <c r="I8738" t="s">
        <v>265</v>
      </c>
      <c r="J8738">
        <v>1989</v>
      </c>
      <c r="K8738">
        <v>6649</v>
      </c>
      <c r="L8738">
        <v>33</v>
      </c>
      <c r="M8738" t="s">
        <v>200</v>
      </c>
      <c r="N8738" t="s">
        <v>401</v>
      </c>
      <c r="O8738" t="s">
        <v>202</v>
      </c>
      <c r="P8738" t="s">
        <v>2480</v>
      </c>
    </row>
    <row r="8739" spans="1:16" x14ac:dyDescent="0.25">
      <c r="A8739">
        <v>11274</v>
      </c>
      <c r="B8739" t="s">
        <v>399</v>
      </c>
      <c r="E8739" t="s">
        <v>9106</v>
      </c>
      <c r="F8739" t="s">
        <v>347</v>
      </c>
      <c r="G8739" t="s">
        <v>264</v>
      </c>
      <c r="H8739" t="s">
        <v>198</v>
      </c>
      <c r="I8739" t="s">
        <v>265</v>
      </c>
      <c r="J8739">
        <v>1993</v>
      </c>
      <c r="K8739">
        <v>203923</v>
      </c>
      <c r="L8739">
        <v>33</v>
      </c>
      <c r="M8739" t="s">
        <v>200</v>
      </c>
      <c r="N8739" t="s">
        <v>1097</v>
      </c>
      <c r="O8739" t="s">
        <v>202</v>
      </c>
      <c r="P8739" t="s">
        <v>5024</v>
      </c>
    </row>
    <row r="8740" spans="1:16" x14ac:dyDescent="0.25">
      <c r="A8740">
        <v>11275</v>
      </c>
      <c r="B8740" t="s">
        <v>399</v>
      </c>
      <c r="E8740" t="s">
        <v>9115</v>
      </c>
      <c r="F8740" t="s">
        <v>347</v>
      </c>
      <c r="G8740" t="s">
        <v>264</v>
      </c>
      <c r="H8740" t="s">
        <v>198</v>
      </c>
      <c r="I8740" t="s">
        <v>265</v>
      </c>
      <c r="J8740">
        <v>1994</v>
      </c>
      <c r="K8740">
        <v>6065</v>
      </c>
      <c r="L8740">
        <v>33</v>
      </c>
      <c r="M8740" t="s">
        <v>200</v>
      </c>
      <c r="N8740" t="s">
        <v>401</v>
      </c>
      <c r="O8740" t="s">
        <v>202</v>
      </c>
      <c r="P8740" t="s">
        <v>1178</v>
      </c>
    </row>
    <row r="8741" spans="1:16" x14ac:dyDescent="0.25">
      <c r="A8741">
        <v>11276</v>
      </c>
      <c r="B8741" t="s">
        <v>399</v>
      </c>
      <c r="E8741" t="s">
        <v>9116</v>
      </c>
      <c r="F8741" t="s">
        <v>347</v>
      </c>
      <c r="G8741" t="s">
        <v>264</v>
      </c>
      <c r="H8741" t="s">
        <v>198</v>
      </c>
      <c r="I8741" t="s">
        <v>265</v>
      </c>
      <c r="J8741">
        <v>1987</v>
      </c>
      <c r="K8741">
        <v>9019</v>
      </c>
      <c r="L8741">
        <v>33</v>
      </c>
      <c r="M8741" t="s">
        <v>200</v>
      </c>
      <c r="N8741" t="s">
        <v>401</v>
      </c>
      <c r="O8741" t="s">
        <v>202</v>
      </c>
      <c r="P8741" t="s">
        <v>2495</v>
      </c>
    </row>
    <row r="8742" spans="1:16" x14ac:dyDescent="0.25">
      <c r="A8742">
        <v>11277</v>
      </c>
      <c r="B8742" t="s">
        <v>399</v>
      </c>
      <c r="E8742" t="s">
        <v>9117</v>
      </c>
      <c r="F8742" t="s">
        <v>347</v>
      </c>
      <c r="G8742" t="s">
        <v>264</v>
      </c>
      <c r="H8742" t="s">
        <v>198</v>
      </c>
      <c r="I8742" t="s">
        <v>265</v>
      </c>
      <c r="J8742">
        <v>1995</v>
      </c>
      <c r="K8742">
        <v>168360</v>
      </c>
      <c r="L8742">
        <v>33</v>
      </c>
      <c r="M8742" t="s">
        <v>200</v>
      </c>
      <c r="N8742" t="s">
        <v>401</v>
      </c>
      <c r="O8742" t="s">
        <v>202</v>
      </c>
      <c r="P8742" t="s">
        <v>9118</v>
      </c>
    </row>
    <row r="8743" spans="1:16" x14ac:dyDescent="0.25">
      <c r="A8743">
        <v>11278</v>
      </c>
      <c r="B8743" t="s">
        <v>399</v>
      </c>
      <c r="E8743" t="s">
        <v>9119</v>
      </c>
      <c r="F8743" t="s">
        <v>347</v>
      </c>
      <c r="G8743" t="s">
        <v>264</v>
      </c>
      <c r="H8743" t="s">
        <v>198</v>
      </c>
      <c r="I8743" t="s">
        <v>265</v>
      </c>
      <c r="J8743">
        <v>1998</v>
      </c>
      <c r="K8743">
        <v>59531</v>
      </c>
      <c r="L8743">
        <v>33</v>
      </c>
      <c r="M8743" t="s">
        <v>200</v>
      </c>
      <c r="N8743" t="s">
        <v>401</v>
      </c>
      <c r="O8743" t="s">
        <v>202</v>
      </c>
      <c r="P8743" t="s">
        <v>2489</v>
      </c>
    </row>
    <row r="8744" spans="1:16" x14ac:dyDescent="0.25">
      <c r="A8744">
        <v>11279</v>
      </c>
      <c r="B8744" t="s">
        <v>399</v>
      </c>
      <c r="E8744" t="s">
        <v>9120</v>
      </c>
      <c r="F8744" t="s">
        <v>347</v>
      </c>
      <c r="G8744" t="s">
        <v>264</v>
      </c>
      <c r="H8744" t="s">
        <v>198</v>
      </c>
      <c r="I8744" t="s">
        <v>265</v>
      </c>
      <c r="J8744">
        <v>1989</v>
      </c>
      <c r="K8744">
        <v>29564</v>
      </c>
      <c r="L8744">
        <v>33</v>
      </c>
      <c r="M8744" t="s">
        <v>200</v>
      </c>
      <c r="N8744" t="s">
        <v>401</v>
      </c>
      <c r="O8744" t="s">
        <v>202</v>
      </c>
      <c r="P8744" t="s">
        <v>6103</v>
      </c>
    </row>
    <row r="8745" spans="1:16" x14ac:dyDescent="0.25">
      <c r="A8745">
        <v>11280</v>
      </c>
      <c r="B8745" t="s">
        <v>399</v>
      </c>
      <c r="E8745" t="s">
        <v>9121</v>
      </c>
      <c r="F8745" t="s">
        <v>347</v>
      </c>
      <c r="G8745" t="s">
        <v>264</v>
      </c>
      <c r="H8745" t="s">
        <v>198</v>
      </c>
      <c r="I8745" t="s">
        <v>265</v>
      </c>
      <c r="J8745">
        <v>1994</v>
      </c>
      <c r="K8745">
        <v>171379</v>
      </c>
      <c r="L8745">
        <v>33</v>
      </c>
      <c r="M8745" t="s">
        <v>200</v>
      </c>
      <c r="N8745" t="s">
        <v>1097</v>
      </c>
      <c r="O8745" t="s">
        <v>202</v>
      </c>
      <c r="P8745" t="s">
        <v>3484</v>
      </c>
    </row>
    <row r="8746" spans="1:16" x14ac:dyDescent="0.25">
      <c r="A8746">
        <v>11281</v>
      </c>
      <c r="B8746" t="s">
        <v>399</v>
      </c>
      <c r="E8746" t="s">
        <v>9122</v>
      </c>
      <c r="F8746" t="s">
        <v>347</v>
      </c>
      <c r="G8746" t="s">
        <v>264</v>
      </c>
      <c r="H8746" t="s">
        <v>198</v>
      </c>
      <c r="I8746" t="s">
        <v>265</v>
      </c>
      <c r="J8746">
        <v>1993</v>
      </c>
      <c r="K8746">
        <v>17776</v>
      </c>
      <c r="L8746">
        <v>33</v>
      </c>
      <c r="M8746" t="s">
        <v>200</v>
      </c>
      <c r="N8746" t="s">
        <v>401</v>
      </c>
      <c r="O8746" t="s">
        <v>202</v>
      </c>
      <c r="P8746" t="s">
        <v>3056</v>
      </c>
    </row>
    <row r="8747" spans="1:16" x14ac:dyDescent="0.25">
      <c r="A8747">
        <v>11282</v>
      </c>
      <c r="B8747" t="s">
        <v>425</v>
      </c>
      <c r="E8747" t="s">
        <v>9123</v>
      </c>
      <c r="F8747" t="s">
        <v>347</v>
      </c>
      <c r="G8747" t="s">
        <v>264</v>
      </c>
      <c r="H8747" t="s">
        <v>198</v>
      </c>
      <c r="I8747" t="s">
        <v>265</v>
      </c>
      <c r="J8747">
        <v>1989</v>
      </c>
      <c r="K8747">
        <v>167</v>
      </c>
      <c r="L8747">
        <v>33</v>
      </c>
      <c r="M8747" t="s">
        <v>200</v>
      </c>
      <c r="N8747" t="s">
        <v>436</v>
      </c>
      <c r="O8747" t="s">
        <v>202</v>
      </c>
      <c r="P8747" t="s">
        <v>1674</v>
      </c>
    </row>
    <row r="8748" spans="1:16" x14ac:dyDescent="0.25">
      <c r="A8748">
        <v>11283</v>
      </c>
      <c r="B8748" t="s">
        <v>425</v>
      </c>
      <c r="E8748" t="s">
        <v>9123</v>
      </c>
      <c r="F8748" t="s">
        <v>347</v>
      </c>
      <c r="G8748" t="s">
        <v>264</v>
      </c>
      <c r="H8748" t="s">
        <v>198</v>
      </c>
      <c r="I8748" t="s">
        <v>265</v>
      </c>
      <c r="J8748">
        <v>1989</v>
      </c>
      <c r="K8748">
        <v>15</v>
      </c>
      <c r="L8748">
        <v>33</v>
      </c>
      <c r="M8748" t="s">
        <v>200</v>
      </c>
      <c r="N8748" t="s">
        <v>436</v>
      </c>
      <c r="O8748" t="s">
        <v>202</v>
      </c>
      <c r="P8748" t="s">
        <v>1674</v>
      </c>
    </row>
    <row r="8749" spans="1:16" x14ac:dyDescent="0.25">
      <c r="A8749">
        <v>11284</v>
      </c>
      <c r="B8749" t="s">
        <v>425</v>
      </c>
      <c r="E8749" t="s">
        <v>9123</v>
      </c>
      <c r="F8749" t="s">
        <v>347</v>
      </c>
      <c r="G8749" t="s">
        <v>264</v>
      </c>
      <c r="H8749" t="s">
        <v>198</v>
      </c>
      <c r="I8749" t="s">
        <v>265</v>
      </c>
      <c r="J8749">
        <v>1989</v>
      </c>
      <c r="K8749">
        <v>167</v>
      </c>
      <c r="L8749">
        <v>33</v>
      </c>
      <c r="M8749" t="s">
        <v>200</v>
      </c>
      <c r="N8749" t="s">
        <v>436</v>
      </c>
      <c r="O8749" t="s">
        <v>202</v>
      </c>
      <c r="P8749" t="s">
        <v>1674</v>
      </c>
    </row>
    <row r="8750" spans="1:16" x14ac:dyDescent="0.25">
      <c r="A8750">
        <v>11285</v>
      </c>
      <c r="B8750" t="s">
        <v>425</v>
      </c>
      <c r="E8750" t="s">
        <v>9123</v>
      </c>
      <c r="F8750" t="s">
        <v>347</v>
      </c>
      <c r="G8750" t="s">
        <v>264</v>
      </c>
      <c r="H8750" t="s">
        <v>198</v>
      </c>
      <c r="I8750" t="s">
        <v>265</v>
      </c>
      <c r="J8750">
        <v>1989</v>
      </c>
      <c r="K8750">
        <v>167</v>
      </c>
      <c r="L8750">
        <v>33</v>
      </c>
      <c r="M8750" t="s">
        <v>200</v>
      </c>
      <c r="N8750" t="s">
        <v>436</v>
      </c>
      <c r="O8750" t="s">
        <v>202</v>
      </c>
      <c r="P8750" t="s">
        <v>1674</v>
      </c>
    </row>
    <row r="8751" spans="1:16" x14ac:dyDescent="0.25">
      <c r="A8751">
        <v>11286</v>
      </c>
      <c r="B8751" t="s">
        <v>425</v>
      </c>
      <c r="E8751" t="s">
        <v>9123</v>
      </c>
      <c r="F8751" t="s">
        <v>347</v>
      </c>
      <c r="G8751" t="s">
        <v>264</v>
      </c>
      <c r="H8751" t="s">
        <v>198</v>
      </c>
      <c r="I8751" t="s">
        <v>265</v>
      </c>
      <c r="J8751">
        <v>1989</v>
      </c>
      <c r="K8751">
        <v>167</v>
      </c>
      <c r="L8751">
        <v>33</v>
      </c>
      <c r="M8751" t="s">
        <v>200</v>
      </c>
      <c r="N8751" t="s">
        <v>436</v>
      </c>
      <c r="O8751" t="s">
        <v>202</v>
      </c>
      <c r="P8751" t="s">
        <v>1674</v>
      </c>
    </row>
    <row r="8752" spans="1:16" x14ac:dyDescent="0.25">
      <c r="A8752">
        <v>11287</v>
      </c>
      <c r="B8752" t="s">
        <v>425</v>
      </c>
      <c r="E8752" t="s">
        <v>9123</v>
      </c>
      <c r="F8752" t="s">
        <v>347</v>
      </c>
      <c r="G8752" t="s">
        <v>264</v>
      </c>
      <c r="H8752" t="s">
        <v>198</v>
      </c>
      <c r="I8752" t="s">
        <v>265</v>
      </c>
      <c r="J8752">
        <v>1989</v>
      </c>
      <c r="K8752">
        <v>167</v>
      </c>
      <c r="L8752">
        <v>33</v>
      </c>
      <c r="M8752" t="s">
        <v>200</v>
      </c>
      <c r="N8752" t="s">
        <v>436</v>
      </c>
      <c r="O8752" t="s">
        <v>202</v>
      </c>
      <c r="P8752" t="s">
        <v>1674</v>
      </c>
    </row>
    <row r="8753" spans="1:16" x14ac:dyDescent="0.25">
      <c r="A8753">
        <v>11288</v>
      </c>
      <c r="B8753" t="s">
        <v>425</v>
      </c>
      <c r="E8753" t="s">
        <v>9123</v>
      </c>
      <c r="F8753" t="s">
        <v>347</v>
      </c>
      <c r="G8753" t="s">
        <v>264</v>
      </c>
      <c r="H8753" t="s">
        <v>198</v>
      </c>
      <c r="I8753" t="s">
        <v>265</v>
      </c>
      <c r="J8753">
        <v>1989</v>
      </c>
      <c r="K8753">
        <v>167</v>
      </c>
      <c r="L8753">
        <v>33</v>
      </c>
      <c r="M8753" t="s">
        <v>200</v>
      </c>
      <c r="N8753" t="s">
        <v>436</v>
      </c>
      <c r="O8753" t="s">
        <v>202</v>
      </c>
      <c r="P8753" t="s">
        <v>1674</v>
      </c>
    </row>
    <row r="8754" spans="1:16" x14ac:dyDescent="0.25">
      <c r="A8754">
        <v>11289</v>
      </c>
      <c r="B8754" t="s">
        <v>425</v>
      </c>
      <c r="E8754" t="s">
        <v>9123</v>
      </c>
      <c r="F8754" t="s">
        <v>347</v>
      </c>
      <c r="G8754" t="s">
        <v>264</v>
      </c>
      <c r="H8754" t="s">
        <v>198</v>
      </c>
      <c r="I8754" t="s">
        <v>265</v>
      </c>
      <c r="J8754">
        <v>1989</v>
      </c>
      <c r="K8754">
        <v>167</v>
      </c>
      <c r="L8754">
        <v>33</v>
      </c>
      <c r="M8754" t="s">
        <v>200</v>
      </c>
      <c r="N8754" t="s">
        <v>436</v>
      </c>
      <c r="O8754" t="s">
        <v>202</v>
      </c>
      <c r="P8754" t="s">
        <v>1674</v>
      </c>
    </row>
    <row r="8755" spans="1:16" x14ac:dyDescent="0.25">
      <c r="A8755">
        <v>11290</v>
      </c>
      <c r="B8755" t="s">
        <v>425</v>
      </c>
      <c r="E8755" t="s">
        <v>9123</v>
      </c>
      <c r="F8755" t="s">
        <v>347</v>
      </c>
      <c r="G8755" t="s">
        <v>264</v>
      </c>
      <c r="H8755" t="s">
        <v>198</v>
      </c>
      <c r="I8755" t="s">
        <v>265</v>
      </c>
      <c r="J8755">
        <v>1989</v>
      </c>
      <c r="K8755">
        <v>167</v>
      </c>
      <c r="L8755">
        <v>33</v>
      </c>
      <c r="M8755" t="s">
        <v>200</v>
      </c>
      <c r="N8755" t="s">
        <v>436</v>
      </c>
      <c r="O8755" t="s">
        <v>202</v>
      </c>
      <c r="P8755" t="s">
        <v>1674</v>
      </c>
    </row>
    <row r="8756" spans="1:16" x14ac:dyDescent="0.25">
      <c r="A8756">
        <v>11291</v>
      </c>
      <c r="B8756" t="s">
        <v>425</v>
      </c>
      <c r="E8756" t="s">
        <v>9123</v>
      </c>
      <c r="F8756" t="s">
        <v>347</v>
      </c>
      <c r="G8756" t="s">
        <v>264</v>
      </c>
      <c r="H8756" t="s">
        <v>198</v>
      </c>
      <c r="I8756" t="s">
        <v>265</v>
      </c>
      <c r="J8756">
        <v>1989</v>
      </c>
      <c r="K8756">
        <v>167</v>
      </c>
      <c r="L8756">
        <v>33</v>
      </c>
      <c r="M8756" t="s">
        <v>200</v>
      </c>
      <c r="N8756" t="s">
        <v>436</v>
      </c>
      <c r="O8756" t="s">
        <v>202</v>
      </c>
      <c r="P8756" t="s">
        <v>1674</v>
      </c>
    </row>
    <row r="8757" spans="1:16" x14ac:dyDescent="0.25">
      <c r="A8757">
        <v>11292</v>
      </c>
      <c r="B8757" t="s">
        <v>425</v>
      </c>
      <c r="E8757" t="s">
        <v>9123</v>
      </c>
      <c r="F8757" t="s">
        <v>347</v>
      </c>
      <c r="G8757" t="s">
        <v>264</v>
      </c>
      <c r="H8757" t="s">
        <v>198</v>
      </c>
      <c r="I8757" t="s">
        <v>265</v>
      </c>
      <c r="J8757">
        <v>1989</v>
      </c>
      <c r="K8757">
        <v>167</v>
      </c>
      <c r="L8757">
        <v>33</v>
      </c>
      <c r="M8757" t="s">
        <v>200</v>
      </c>
      <c r="N8757" t="s">
        <v>436</v>
      </c>
      <c r="O8757" t="s">
        <v>202</v>
      </c>
      <c r="P8757" t="s">
        <v>1674</v>
      </c>
    </row>
    <row r="8758" spans="1:16" x14ac:dyDescent="0.25">
      <c r="A8758">
        <v>11293</v>
      </c>
      <c r="B8758" t="s">
        <v>425</v>
      </c>
      <c r="E8758" t="s">
        <v>9123</v>
      </c>
      <c r="F8758" t="s">
        <v>347</v>
      </c>
      <c r="G8758" t="s">
        <v>264</v>
      </c>
      <c r="H8758" t="s">
        <v>198</v>
      </c>
      <c r="I8758" t="s">
        <v>265</v>
      </c>
      <c r="J8758">
        <v>1989</v>
      </c>
      <c r="K8758">
        <v>167</v>
      </c>
      <c r="L8758">
        <v>33</v>
      </c>
      <c r="M8758" t="s">
        <v>200</v>
      </c>
      <c r="N8758" t="s">
        <v>436</v>
      </c>
      <c r="O8758" t="s">
        <v>202</v>
      </c>
      <c r="P8758" t="s">
        <v>1674</v>
      </c>
    </row>
    <row r="8759" spans="1:16" x14ac:dyDescent="0.25">
      <c r="A8759">
        <v>11294</v>
      </c>
      <c r="B8759" t="s">
        <v>425</v>
      </c>
      <c r="E8759" t="s">
        <v>9123</v>
      </c>
      <c r="F8759" t="s">
        <v>347</v>
      </c>
      <c r="G8759" t="s">
        <v>264</v>
      </c>
      <c r="H8759" t="s">
        <v>198</v>
      </c>
      <c r="I8759" t="s">
        <v>265</v>
      </c>
      <c r="J8759">
        <v>1989</v>
      </c>
      <c r="K8759">
        <v>167</v>
      </c>
      <c r="L8759">
        <v>33</v>
      </c>
      <c r="M8759" t="s">
        <v>200</v>
      </c>
      <c r="N8759" t="s">
        <v>436</v>
      </c>
      <c r="O8759" t="s">
        <v>202</v>
      </c>
      <c r="P8759" t="s">
        <v>1674</v>
      </c>
    </row>
    <row r="8760" spans="1:16" x14ac:dyDescent="0.25">
      <c r="A8760">
        <v>11295</v>
      </c>
      <c r="B8760" t="s">
        <v>425</v>
      </c>
      <c r="E8760" t="s">
        <v>9123</v>
      </c>
      <c r="F8760" t="s">
        <v>347</v>
      </c>
      <c r="G8760" t="s">
        <v>264</v>
      </c>
      <c r="H8760" t="s">
        <v>198</v>
      </c>
      <c r="I8760" t="s">
        <v>265</v>
      </c>
      <c r="J8760">
        <v>1989</v>
      </c>
      <c r="K8760">
        <v>167</v>
      </c>
      <c r="L8760">
        <v>33</v>
      </c>
      <c r="M8760" t="s">
        <v>200</v>
      </c>
      <c r="N8760" t="s">
        <v>436</v>
      </c>
      <c r="O8760" t="s">
        <v>202</v>
      </c>
      <c r="P8760" t="s">
        <v>1674</v>
      </c>
    </row>
    <row r="8761" spans="1:16" x14ac:dyDescent="0.25">
      <c r="A8761">
        <v>11296</v>
      </c>
      <c r="B8761" t="s">
        <v>425</v>
      </c>
      <c r="E8761" t="s">
        <v>9123</v>
      </c>
      <c r="F8761" t="s">
        <v>347</v>
      </c>
      <c r="G8761" t="s">
        <v>264</v>
      </c>
      <c r="H8761" t="s">
        <v>198</v>
      </c>
      <c r="I8761" t="s">
        <v>265</v>
      </c>
      <c r="J8761">
        <v>1989</v>
      </c>
      <c r="K8761">
        <v>167</v>
      </c>
      <c r="L8761">
        <v>33</v>
      </c>
      <c r="M8761" t="s">
        <v>200</v>
      </c>
      <c r="N8761" t="s">
        <v>436</v>
      </c>
      <c r="O8761" t="s">
        <v>202</v>
      </c>
      <c r="P8761" t="s">
        <v>1674</v>
      </c>
    </row>
    <row r="8762" spans="1:16" x14ac:dyDescent="0.25">
      <c r="A8762">
        <v>11297</v>
      </c>
      <c r="B8762" t="s">
        <v>425</v>
      </c>
      <c r="E8762" t="s">
        <v>9123</v>
      </c>
      <c r="F8762" t="s">
        <v>347</v>
      </c>
      <c r="G8762" t="s">
        <v>264</v>
      </c>
      <c r="H8762" t="s">
        <v>198</v>
      </c>
      <c r="I8762" t="s">
        <v>265</v>
      </c>
      <c r="J8762">
        <v>1989</v>
      </c>
      <c r="K8762">
        <v>167</v>
      </c>
      <c r="L8762">
        <v>33</v>
      </c>
      <c r="M8762" t="s">
        <v>200</v>
      </c>
      <c r="N8762" t="s">
        <v>436</v>
      </c>
      <c r="O8762" t="s">
        <v>202</v>
      </c>
      <c r="P8762" t="s">
        <v>1674</v>
      </c>
    </row>
    <row r="8763" spans="1:16" x14ac:dyDescent="0.25">
      <c r="A8763">
        <v>11298</v>
      </c>
      <c r="B8763" t="s">
        <v>425</v>
      </c>
      <c r="E8763" t="s">
        <v>9123</v>
      </c>
      <c r="F8763" t="s">
        <v>347</v>
      </c>
      <c r="G8763" t="s">
        <v>264</v>
      </c>
      <c r="H8763" t="s">
        <v>198</v>
      </c>
      <c r="I8763" t="s">
        <v>265</v>
      </c>
      <c r="J8763">
        <v>1989</v>
      </c>
      <c r="K8763">
        <v>167</v>
      </c>
      <c r="L8763">
        <v>33</v>
      </c>
      <c r="M8763" t="s">
        <v>200</v>
      </c>
      <c r="N8763" t="s">
        <v>436</v>
      </c>
      <c r="O8763" t="s">
        <v>202</v>
      </c>
      <c r="P8763" t="s">
        <v>1674</v>
      </c>
    </row>
    <row r="8764" spans="1:16" x14ac:dyDescent="0.25">
      <c r="A8764">
        <v>11299</v>
      </c>
      <c r="B8764" t="s">
        <v>425</v>
      </c>
      <c r="E8764" t="s">
        <v>9123</v>
      </c>
      <c r="F8764" t="s">
        <v>347</v>
      </c>
      <c r="G8764" t="s">
        <v>264</v>
      </c>
      <c r="H8764" t="s">
        <v>198</v>
      </c>
      <c r="I8764" t="s">
        <v>265</v>
      </c>
      <c r="J8764">
        <v>1989</v>
      </c>
      <c r="K8764">
        <v>167</v>
      </c>
      <c r="L8764">
        <v>33</v>
      </c>
      <c r="M8764" t="s">
        <v>200</v>
      </c>
      <c r="N8764" t="s">
        <v>436</v>
      </c>
      <c r="O8764" t="s">
        <v>202</v>
      </c>
      <c r="P8764" t="s">
        <v>1674</v>
      </c>
    </row>
    <row r="8765" spans="1:16" x14ac:dyDescent="0.25">
      <c r="A8765">
        <v>11300</v>
      </c>
      <c r="B8765" t="s">
        <v>425</v>
      </c>
      <c r="E8765" t="s">
        <v>9123</v>
      </c>
      <c r="F8765" t="s">
        <v>347</v>
      </c>
      <c r="G8765" t="s">
        <v>264</v>
      </c>
      <c r="H8765" t="s">
        <v>198</v>
      </c>
      <c r="I8765" t="s">
        <v>265</v>
      </c>
      <c r="J8765">
        <v>1989</v>
      </c>
      <c r="K8765">
        <v>167</v>
      </c>
      <c r="L8765">
        <v>33</v>
      </c>
      <c r="M8765" t="s">
        <v>200</v>
      </c>
      <c r="N8765" t="s">
        <v>436</v>
      </c>
      <c r="O8765" t="s">
        <v>202</v>
      </c>
      <c r="P8765" t="s">
        <v>1674</v>
      </c>
    </row>
    <row r="8766" spans="1:16" x14ac:dyDescent="0.25">
      <c r="A8766">
        <v>11301</v>
      </c>
      <c r="B8766" t="s">
        <v>425</v>
      </c>
      <c r="E8766" t="s">
        <v>9123</v>
      </c>
      <c r="F8766" t="s">
        <v>347</v>
      </c>
      <c r="G8766" t="s">
        <v>264</v>
      </c>
      <c r="H8766" t="s">
        <v>198</v>
      </c>
      <c r="I8766" t="s">
        <v>265</v>
      </c>
      <c r="J8766">
        <v>1989</v>
      </c>
      <c r="K8766">
        <v>167</v>
      </c>
      <c r="L8766">
        <v>33</v>
      </c>
      <c r="M8766" t="s">
        <v>200</v>
      </c>
      <c r="N8766" t="s">
        <v>436</v>
      </c>
      <c r="O8766" t="s">
        <v>202</v>
      </c>
      <c r="P8766" t="s">
        <v>1674</v>
      </c>
    </row>
    <row r="8767" spans="1:16" x14ac:dyDescent="0.25">
      <c r="A8767">
        <v>11302</v>
      </c>
      <c r="B8767" t="s">
        <v>425</v>
      </c>
      <c r="E8767" t="s">
        <v>9123</v>
      </c>
      <c r="F8767" t="s">
        <v>347</v>
      </c>
      <c r="G8767" t="s">
        <v>264</v>
      </c>
      <c r="H8767" t="s">
        <v>198</v>
      </c>
      <c r="I8767" t="s">
        <v>265</v>
      </c>
      <c r="J8767">
        <v>1989</v>
      </c>
      <c r="K8767">
        <v>167</v>
      </c>
      <c r="L8767">
        <v>33</v>
      </c>
      <c r="M8767" t="s">
        <v>200</v>
      </c>
      <c r="N8767" t="s">
        <v>436</v>
      </c>
      <c r="O8767" t="s">
        <v>202</v>
      </c>
      <c r="P8767" t="s">
        <v>1674</v>
      </c>
    </row>
    <row r="8768" spans="1:16" x14ac:dyDescent="0.25">
      <c r="A8768">
        <v>11303</v>
      </c>
      <c r="B8768" t="s">
        <v>425</v>
      </c>
      <c r="E8768" t="s">
        <v>9123</v>
      </c>
      <c r="F8768" t="s">
        <v>347</v>
      </c>
      <c r="G8768" t="s">
        <v>264</v>
      </c>
      <c r="H8768" t="s">
        <v>198</v>
      </c>
      <c r="I8768" t="s">
        <v>265</v>
      </c>
      <c r="J8768">
        <v>1989</v>
      </c>
      <c r="K8768">
        <v>167</v>
      </c>
      <c r="L8768">
        <v>33</v>
      </c>
      <c r="M8768" t="s">
        <v>200</v>
      </c>
      <c r="N8768" t="s">
        <v>436</v>
      </c>
      <c r="O8768" t="s">
        <v>202</v>
      </c>
      <c r="P8768" t="s">
        <v>1674</v>
      </c>
    </row>
    <row r="8769" spans="1:16" x14ac:dyDescent="0.25">
      <c r="A8769">
        <v>11304</v>
      </c>
      <c r="B8769" t="s">
        <v>399</v>
      </c>
      <c r="E8769" t="s">
        <v>9124</v>
      </c>
      <c r="F8769" t="s">
        <v>347</v>
      </c>
      <c r="G8769" t="s">
        <v>264</v>
      </c>
      <c r="H8769" t="s">
        <v>198</v>
      </c>
      <c r="I8769" t="s">
        <v>265</v>
      </c>
      <c r="J8769">
        <v>1986</v>
      </c>
      <c r="K8769">
        <v>46160</v>
      </c>
      <c r="L8769">
        <v>33</v>
      </c>
      <c r="M8769" t="s">
        <v>200</v>
      </c>
      <c r="N8769" t="s">
        <v>401</v>
      </c>
      <c r="O8769" t="s">
        <v>202</v>
      </c>
      <c r="P8769" t="s">
        <v>9125</v>
      </c>
    </row>
    <row r="8770" spans="1:16" x14ac:dyDescent="0.25">
      <c r="A8770">
        <v>11305</v>
      </c>
      <c r="B8770" t="s">
        <v>399</v>
      </c>
      <c r="E8770" t="s">
        <v>9126</v>
      </c>
      <c r="F8770" t="s">
        <v>347</v>
      </c>
      <c r="G8770" t="s">
        <v>264</v>
      </c>
      <c r="H8770" t="s">
        <v>198</v>
      </c>
      <c r="I8770" t="s">
        <v>265</v>
      </c>
      <c r="J8770">
        <v>1989</v>
      </c>
      <c r="K8770">
        <v>23806</v>
      </c>
      <c r="L8770">
        <v>33</v>
      </c>
      <c r="M8770" t="s">
        <v>200</v>
      </c>
      <c r="N8770" t="s">
        <v>401</v>
      </c>
      <c r="O8770" t="s">
        <v>202</v>
      </c>
      <c r="P8770" t="s">
        <v>1178</v>
      </c>
    </row>
    <row r="8771" spans="1:16" x14ac:dyDescent="0.25">
      <c r="A8771">
        <v>11306</v>
      </c>
      <c r="B8771" t="s">
        <v>399</v>
      </c>
      <c r="E8771" t="s">
        <v>9127</v>
      </c>
      <c r="F8771" t="s">
        <v>347</v>
      </c>
      <c r="G8771" t="s">
        <v>264</v>
      </c>
      <c r="H8771" t="s">
        <v>198</v>
      </c>
      <c r="I8771" t="s">
        <v>265</v>
      </c>
      <c r="J8771">
        <v>1989</v>
      </c>
      <c r="K8771">
        <v>16095</v>
      </c>
      <c r="L8771">
        <v>33</v>
      </c>
      <c r="M8771" t="s">
        <v>200</v>
      </c>
      <c r="N8771" t="s">
        <v>401</v>
      </c>
      <c r="O8771" t="s">
        <v>202</v>
      </c>
      <c r="P8771" t="s">
        <v>9128</v>
      </c>
    </row>
    <row r="8772" spans="1:16" x14ac:dyDescent="0.25">
      <c r="A8772">
        <v>11307</v>
      </c>
      <c r="B8772" t="s">
        <v>425</v>
      </c>
      <c r="E8772" t="s">
        <v>9129</v>
      </c>
      <c r="F8772" t="s">
        <v>347</v>
      </c>
      <c r="G8772" t="s">
        <v>264</v>
      </c>
      <c r="H8772" t="s">
        <v>198</v>
      </c>
      <c r="I8772" t="s">
        <v>265</v>
      </c>
      <c r="J8772">
        <v>1989</v>
      </c>
      <c r="K8772">
        <v>273</v>
      </c>
      <c r="L8772">
        <v>33</v>
      </c>
      <c r="M8772" t="s">
        <v>200</v>
      </c>
      <c r="N8772" t="s">
        <v>436</v>
      </c>
      <c r="O8772" t="s">
        <v>202</v>
      </c>
      <c r="P8772" t="s">
        <v>494</v>
      </c>
    </row>
    <row r="8773" spans="1:16" x14ac:dyDescent="0.25">
      <c r="A8773">
        <v>11308</v>
      </c>
      <c r="B8773" t="s">
        <v>425</v>
      </c>
      <c r="E8773" t="s">
        <v>9129</v>
      </c>
      <c r="F8773" t="s">
        <v>347</v>
      </c>
      <c r="G8773" t="s">
        <v>264</v>
      </c>
      <c r="H8773" t="s">
        <v>198</v>
      </c>
      <c r="I8773" t="s">
        <v>265</v>
      </c>
      <c r="J8773">
        <v>1989</v>
      </c>
      <c r="K8773">
        <v>273</v>
      </c>
      <c r="L8773">
        <v>33</v>
      </c>
      <c r="M8773" t="s">
        <v>200</v>
      </c>
      <c r="N8773" t="s">
        <v>436</v>
      </c>
      <c r="O8773" t="s">
        <v>202</v>
      </c>
      <c r="P8773" t="s">
        <v>494</v>
      </c>
    </row>
    <row r="8774" spans="1:16" x14ac:dyDescent="0.25">
      <c r="A8774">
        <v>11309</v>
      </c>
      <c r="B8774" t="s">
        <v>425</v>
      </c>
      <c r="E8774" t="s">
        <v>9129</v>
      </c>
      <c r="F8774" t="s">
        <v>347</v>
      </c>
      <c r="G8774" t="s">
        <v>264</v>
      </c>
      <c r="H8774" t="s">
        <v>198</v>
      </c>
      <c r="I8774" t="s">
        <v>265</v>
      </c>
      <c r="J8774">
        <v>1989</v>
      </c>
      <c r="K8774">
        <v>273</v>
      </c>
      <c r="L8774">
        <v>33</v>
      </c>
      <c r="M8774" t="s">
        <v>200</v>
      </c>
      <c r="N8774" t="s">
        <v>436</v>
      </c>
      <c r="O8774" t="s">
        <v>202</v>
      </c>
      <c r="P8774" t="s">
        <v>494</v>
      </c>
    </row>
    <row r="8775" spans="1:16" x14ac:dyDescent="0.25">
      <c r="A8775">
        <v>11310</v>
      </c>
      <c r="B8775" t="s">
        <v>425</v>
      </c>
      <c r="E8775" t="s">
        <v>9129</v>
      </c>
      <c r="F8775" t="s">
        <v>347</v>
      </c>
      <c r="G8775" t="s">
        <v>264</v>
      </c>
      <c r="H8775" t="s">
        <v>198</v>
      </c>
      <c r="I8775" t="s">
        <v>265</v>
      </c>
      <c r="J8775">
        <v>1989</v>
      </c>
      <c r="K8775">
        <v>273</v>
      </c>
      <c r="L8775">
        <v>33</v>
      </c>
      <c r="M8775" t="s">
        <v>200</v>
      </c>
      <c r="N8775" t="s">
        <v>436</v>
      </c>
      <c r="O8775" t="s">
        <v>202</v>
      </c>
      <c r="P8775" t="s">
        <v>494</v>
      </c>
    </row>
    <row r="8776" spans="1:16" x14ac:dyDescent="0.25">
      <c r="A8776">
        <v>11311</v>
      </c>
      <c r="B8776" t="s">
        <v>425</v>
      </c>
      <c r="E8776" t="s">
        <v>9130</v>
      </c>
      <c r="F8776" t="s">
        <v>347</v>
      </c>
      <c r="G8776" t="s">
        <v>264</v>
      </c>
      <c r="H8776" t="s">
        <v>198</v>
      </c>
      <c r="I8776" t="s">
        <v>265</v>
      </c>
      <c r="J8776">
        <v>1989</v>
      </c>
      <c r="K8776">
        <v>273</v>
      </c>
      <c r="L8776">
        <v>33</v>
      </c>
      <c r="M8776" t="s">
        <v>200</v>
      </c>
      <c r="N8776" t="s">
        <v>436</v>
      </c>
      <c r="O8776" t="s">
        <v>202</v>
      </c>
      <c r="P8776" t="s">
        <v>494</v>
      </c>
    </row>
    <row r="8777" spans="1:16" x14ac:dyDescent="0.25">
      <c r="A8777">
        <v>11312</v>
      </c>
      <c r="B8777" t="s">
        <v>425</v>
      </c>
      <c r="E8777" t="s">
        <v>9130</v>
      </c>
      <c r="F8777" t="s">
        <v>347</v>
      </c>
      <c r="G8777" t="s">
        <v>264</v>
      </c>
      <c r="H8777" t="s">
        <v>198</v>
      </c>
      <c r="I8777" t="s">
        <v>265</v>
      </c>
      <c r="J8777">
        <v>1989</v>
      </c>
      <c r="K8777">
        <v>273</v>
      </c>
      <c r="L8777">
        <v>33</v>
      </c>
      <c r="M8777" t="s">
        <v>200</v>
      </c>
      <c r="N8777" t="s">
        <v>436</v>
      </c>
      <c r="O8777" t="s">
        <v>202</v>
      </c>
      <c r="P8777" t="s">
        <v>494</v>
      </c>
    </row>
    <row r="8778" spans="1:16" x14ac:dyDescent="0.25">
      <c r="A8778">
        <v>11313</v>
      </c>
      <c r="B8778" t="s">
        <v>425</v>
      </c>
      <c r="E8778" t="s">
        <v>9129</v>
      </c>
      <c r="F8778" t="s">
        <v>347</v>
      </c>
      <c r="G8778" t="s">
        <v>264</v>
      </c>
      <c r="H8778" t="s">
        <v>198</v>
      </c>
      <c r="I8778" t="s">
        <v>265</v>
      </c>
      <c r="J8778">
        <v>1989</v>
      </c>
      <c r="K8778">
        <v>273</v>
      </c>
      <c r="L8778">
        <v>33</v>
      </c>
      <c r="M8778" t="s">
        <v>200</v>
      </c>
      <c r="N8778" t="s">
        <v>436</v>
      </c>
      <c r="O8778" t="s">
        <v>202</v>
      </c>
      <c r="P8778" t="s">
        <v>494</v>
      </c>
    </row>
    <row r="8779" spans="1:16" x14ac:dyDescent="0.25">
      <c r="A8779">
        <v>11314</v>
      </c>
      <c r="B8779" t="s">
        <v>425</v>
      </c>
      <c r="E8779" t="s">
        <v>9129</v>
      </c>
      <c r="F8779" t="s">
        <v>347</v>
      </c>
      <c r="G8779" t="s">
        <v>264</v>
      </c>
      <c r="H8779" t="s">
        <v>198</v>
      </c>
      <c r="I8779" t="s">
        <v>265</v>
      </c>
      <c r="J8779">
        <v>1989</v>
      </c>
      <c r="K8779">
        <v>273</v>
      </c>
      <c r="L8779">
        <v>33</v>
      </c>
      <c r="M8779" t="s">
        <v>200</v>
      </c>
      <c r="N8779" t="s">
        <v>436</v>
      </c>
      <c r="O8779" t="s">
        <v>202</v>
      </c>
      <c r="P8779" t="s">
        <v>494</v>
      </c>
    </row>
    <row r="8780" spans="1:16" x14ac:dyDescent="0.25">
      <c r="A8780">
        <v>11315</v>
      </c>
      <c r="B8780" t="s">
        <v>425</v>
      </c>
      <c r="E8780" t="s">
        <v>9130</v>
      </c>
      <c r="F8780" t="s">
        <v>347</v>
      </c>
      <c r="G8780" t="s">
        <v>264</v>
      </c>
      <c r="H8780" t="s">
        <v>198</v>
      </c>
      <c r="I8780" t="s">
        <v>265</v>
      </c>
      <c r="J8780">
        <v>1989</v>
      </c>
      <c r="K8780">
        <v>273</v>
      </c>
      <c r="L8780">
        <v>33</v>
      </c>
      <c r="M8780" t="s">
        <v>200</v>
      </c>
      <c r="N8780" t="s">
        <v>436</v>
      </c>
      <c r="O8780" t="s">
        <v>202</v>
      </c>
      <c r="P8780" t="s">
        <v>494</v>
      </c>
    </row>
    <row r="8781" spans="1:16" x14ac:dyDescent="0.25">
      <c r="A8781">
        <v>11316</v>
      </c>
      <c r="B8781" t="s">
        <v>425</v>
      </c>
      <c r="E8781" t="s">
        <v>9131</v>
      </c>
      <c r="F8781" t="s">
        <v>347</v>
      </c>
      <c r="G8781" t="s">
        <v>264</v>
      </c>
      <c r="H8781" t="s">
        <v>198</v>
      </c>
      <c r="I8781" t="s">
        <v>265</v>
      </c>
      <c r="J8781">
        <v>1995</v>
      </c>
      <c r="K8781">
        <v>40001</v>
      </c>
      <c r="L8781">
        <v>33</v>
      </c>
      <c r="M8781" t="s">
        <v>200</v>
      </c>
      <c r="N8781" t="s">
        <v>383</v>
      </c>
      <c r="O8781" t="s">
        <v>202</v>
      </c>
      <c r="P8781" t="s">
        <v>9132</v>
      </c>
    </row>
    <row r="8782" spans="1:16" x14ac:dyDescent="0.25">
      <c r="A8782">
        <v>11317</v>
      </c>
      <c r="B8782" t="s">
        <v>425</v>
      </c>
      <c r="E8782" t="s">
        <v>9133</v>
      </c>
      <c r="F8782" t="s">
        <v>347</v>
      </c>
      <c r="G8782" t="s">
        <v>264</v>
      </c>
      <c r="H8782" t="s">
        <v>198</v>
      </c>
      <c r="I8782" t="s">
        <v>265</v>
      </c>
      <c r="J8782">
        <v>1981</v>
      </c>
      <c r="K8782">
        <v>181</v>
      </c>
      <c r="L8782">
        <v>33</v>
      </c>
      <c r="M8782" t="s">
        <v>200</v>
      </c>
      <c r="N8782" t="s">
        <v>436</v>
      </c>
      <c r="O8782" t="s">
        <v>202</v>
      </c>
      <c r="P8782" t="s">
        <v>494</v>
      </c>
    </row>
    <row r="8783" spans="1:16" x14ac:dyDescent="0.25">
      <c r="A8783">
        <v>11318</v>
      </c>
      <c r="B8783" t="s">
        <v>425</v>
      </c>
      <c r="E8783" t="s">
        <v>9134</v>
      </c>
      <c r="F8783" t="s">
        <v>347</v>
      </c>
      <c r="G8783" t="s">
        <v>264</v>
      </c>
      <c r="H8783" t="s">
        <v>198</v>
      </c>
      <c r="I8783" t="s">
        <v>265</v>
      </c>
      <c r="J8783">
        <v>1980</v>
      </c>
      <c r="K8783">
        <v>234</v>
      </c>
      <c r="L8783">
        <v>33</v>
      </c>
      <c r="M8783" t="s">
        <v>200</v>
      </c>
      <c r="N8783" t="s">
        <v>436</v>
      </c>
      <c r="O8783" t="s">
        <v>202</v>
      </c>
      <c r="P8783" t="s">
        <v>494</v>
      </c>
    </row>
    <row r="8784" spans="1:16" x14ac:dyDescent="0.25">
      <c r="A8784">
        <v>11319</v>
      </c>
      <c r="B8784" t="s">
        <v>399</v>
      </c>
      <c r="E8784" t="s">
        <v>9134</v>
      </c>
      <c r="F8784" t="s">
        <v>347</v>
      </c>
      <c r="G8784" t="s">
        <v>264</v>
      </c>
      <c r="H8784" t="s">
        <v>198</v>
      </c>
      <c r="I8784" t="s">
        <v>265</v>
      </c>
      <c r="J8784">
        <v>1980</v>
      </c>
      <c r="K8784">
        <v>4638</v>
      </c>
      <c r="L8784">
        <v>33</v>
      </c>
      <c r="M8784" t="s">
        <v>200</v>
      </c>
      <c r="N8784" t="s">
        <v>401</v>
      </c>
      <c r="O8784" t="s">
        <v>202</v>
      </c>
      <c r="P8784" t="s">
        <v>2931</v>
      </c>
    </row>
    <row r="8785" spans="1:16" x14ac:dyDescent="0.25">
      <c r="A8785">
        <v>11320</v>
      </c>
      <c r="B8785" t="s">
        <v>425</v>
      </c>
      <c r="E8785" t="s">
        <v>9134</v>
      </c>
      <c r="F8785" t="s">
        <v>347</v>
      </c>
      <c r="G8785" t="s">
        <v>264</v>
      </c>
      <c r="H8785" t="s">
        <v>198</v>
      </c>
      <c r="I8785" t="s">
        <v>265</v>
      </c>
      <c r="J8785">
        <v>1981</v>
      </c>
      <c r="K8785">
        <v>249</v>
      </c>
      <c r="L8785">
        <v>33</v>
      </c>
      <c r="M8785" t="s">
        <v>200</v>
      </c>
      <c r="N8785" t="s">
        <v>436</v>
      </c>
      <c r="O8785" t="s">
        <v>202</v>
      </c>
      <c r="P8785" t="s">
        <v>494</v>
      </c>
    </row>
    <row r="8786" spans="1:16" x14ac:dyDescent="0.25">
      <c r="A8786">
        <v>11321</v>
      </c>
      <c r="B8786" t="s">
        <v>360</v>
      </c>
      <c r="E8786" t="s">
        <v>9135</v>
      </c>
      <c r="F8786" t="s">
        <v>347</v>
      </c>
      <c r="G8786" t="s">
        <v>9136</v>
      </c>
      <c r="H8786" t="s">
        <v>198</v>
      </c>
      <c r="I8786" t="s">
        <v>9137</v>
      </c>
      <c r="J8786">
        <v>1971</v>
      </c>
      <c r="K8786">
        <v>8402</v>
      </c>
      <c r="L8786">
        <v>18</v>
      </c>
      <c r="M8786" t="s">
        <v>200</v>
      </c>
      <c r="N8786" t="s">
        <v>787</v>
      </c>
      <c r="O8786" t="s">
        <v>202</v>
      </c>
      <c r="P8786" t="s">
        <v>365</v>
      </c>
    </row>
    <row r="8787" spans="1:16" x14ac:dyDescent="0.25">
      <c r="A8787">
        <v>11322</v>
      </c>
      <c r="B8787" t="s">
        <v>360</v>
      </c>
      <c r="E8787" t="s">
        <v>9135</v>
      </c>
      <c r="F8787" t="s">
        <v>347</v>
      </c>
      <c r="G8787" t="s">
        <v>9136</v>
      </c>
      <c r="H8787" t="s">
        <v>198</v>
      </c>
      <c r="I8787" t="s">
        <v>9137</v>
      </c>
      <c r="J8787">
        <v>1971</v>
      </c>
      <c r="K8787">
        <v>110552</v>
      </c>
      <c r="L8787">
        <v>18</v>
      </c>
      <c r="M8787" t="s">
        <v>200</v>
      </c>
      <c r="N8787" t="s">
        <v>787</v>
      </c>
      <c r="O8787" t="s">
        <v>202</v>
      </c>
      <c r="P8787" t="s">
        <v>365</v>
      </c>
    </row>
    <row r="8788" spans="1:16" x14ac:dyDescent="0.25">
      <c r="A8788">
        <v>11323</v>
      </c>
      <c r="B8788" t="s">
        <v>360</v>
      </c>
      <c r="E8788" t="s">
        <v>9135</v>
      </c>
      <c r="F8788" t="s">
        <v>347</v>
      </c>
      <c r="G8788" t="s">
        <v>9136</v>
      </c>
      <c r="H8788" t="s">
        <v>198</v>
      </c>
      <c r="I8788" t="s">
        <v>9137</v>
      </c>
      <c r="J8788">
        <v>1971</v>
      </c>
      <c r="K8788">
        <v>73702</v>
      </c>
      <c r="L8788">
        <v>18</v>
      </c>
      <c r="M8788" t="s">
        <v>200</v>
      </c>
      <c r="N8788" t="s">
        <v>787</v>
      </c>
      <c r="O8788" t="s">
        <v>202</v>
      </c>
      <c r="P8788" t="s">
        <v>365</v>
      </c>
    </row>
    <row r="8789" spans="1:16" x14ac:dyDescent="0.25">
      <c r="A8789">
        <v>11324</v>
      </c>
      <c r="B8789" t="s">
        <v>360</v>
      </c>
      <c r="E8789" t="s">
        <v>9138</v>
      </c>
      <c r="F8789" t="s">
        <v>347</v>
      </c>
      <c r="G8789" t="s">
        <v>9136</v>
      </c>
      <c r="H8789" t="s">
        <v>198</v>
      </c>
      <c r="I8789" t="s">
        <v>9137</v>
      </c>
      <c r="J8789">
        <v>1971</v>
      </c>
      <c r="K8789">
        <v>776502</v>
      </c>
      <c r="L8789">
        <v>18</v>
      </c>
      <c r="M8789" t="s">
        <v>200</v>
      </c>
      <c r="N8789" t="s">
        <v>787</v>
      </c>
      <c r="O8789" t="s">
        <v>202</v>
      </c>
      <c r="P8789" t="s">
        <v>365</v>
      </c>
    </row>
    <row r="8790" spans="1:16" x14ac:dyDescent="0.25">
      <c r="A8790">
        <v>11325</v>
      </c>
      <c r="B8790" t="s">
        <v>360</v>
      </c>
      <c r="E8790" t="s">
        <v>9139</v>
      </c>
      <c r="F8790" t="s">
        <v>347</v>
      </c>
      <c r="G8790" t="s">
        <v>9136</v>
      </c>
      <c r="H8790" t="s">
        <v>198</v>
      </c>
      <c r="I8790" t="s">
        <v>9137</v>
      </c>
      <c r="J8790">
        <v>1971</v>
      </c>
      <c r="K8790">
        <v>31586</v>
      </c>
      <c r="L8790">
        <v>18</v>
      </c>
      <c r="M8790" t="s">
        <v>200</v>
      </c>
      <c r="N8790" t="s">
        <v>787</v>
      </c>
      <c r="O8790" t="s">
        <v>202</v>
      </c>
      <c r="P8790" t="s">
        <v>365</v>
      </c>
    </row>
    <row r="8791" spans="1:16" x14ac:dyDescent="0.25">
      <c r="A8791">
        <v>11326</v>
      </c>
      <c r="B8791" t="s">
        <v>360</v>
      </c>
      <c r="E8791" t="s">
        <v>9140</v>
      </c>
      <c r="F8791" t="s">
        <v>347</v>
      </c>
      <c r="G8791" t="s">
        <v>9136</v>
      </c>
      <c r="H8791" t="s">
        <v>198</v>
      </c>
      <c r="I8791" t="s">
        <v>9137</v>
      </c>
      <c r="J8791">
        <v>1974</v>
      </c>
      <c r="K8791">
        <v>353</v>
      </c>
      <c r="L8791">
        <v>18</v>
      </c>
      <c r="M8791" t="s">
        <v>200</v>
      </c>
      <c r="N8791" t="s">
        <v>376</v>
      </c>
      <c r="O8791" t="s">
        <v>202</v>
      </c>
      <c r="P8791" t="s">
        <v>365</v>
      </c>
    </row>
    <row r="8792" spans="1:16" x14ac:dyDescent="0.25">
      <c r="A8792">
        <v>11327</v>
      </c>
      <c r="B8792" t="s">
        <v>360</v>
      </c>
      <c r="E8792" t="s">
        <v>9140</v>
      </c>
      <c r="F8792" t="s">
        <v>347</v>
      </c>
      <c r="G8792" t="s">
        <v>9136</v>
      </c>
      <c r="H8792" t="s">
        <v>198</v>
      </c>
      <c r="I8792" t="s">
        <v>9137</v>
      </c>
      <c r="J8792">
        <v>1974</v>
      </c>
      <c r="K8792">
        <v>177</v>
      </c>
      <c r="L8792">
        <v>18</v>
      </c>
      <c r="M8792" t="s">
        <v>200</v>
      </c>
      <c r="N8792" t="s">
        <v>376</v>
      </c>
      <c r="O8792" t="s">
        <v>202</v>
      </c>
      <c r="P8792" t="s">
        <v>365</v>
      </c>
    </row>
    <row r="8793" spans="1:16" x14ac:dyDescent="0.25">
      <c r="A8793">
        <v>11328</v>
      </c>
      <c r="B8793" t="s">
        <v>360</v>
      </c>
      <c r="E8793" t="s">
        <v>9140</v>
      </c>
      <c r="F8793" t="s">
        <v>347</v>
      </c>
      <c r="G8793" t="s">
        <v>9136</v>
      </c>
      <c r="H8793" t="s">
        <v>198</v>
      </c>
      <c r="I8793" t="s">
        <v>9137</v>
      </c>
      <c r="J8793">
        <v>1980</v>
      </c>
      <c r="K8793">
        <v>16707</v>
      </c>
      <c r="L8793">
        <v>18</v>
      </c>
      <c r="M8793" t="s">
        <v>200</v>
      </c>
      <c r="N8793" t="s">
        <v>376</v>
      </c>
      <c r="O8793" t="s">
        <v>202</v>
      </c>
      <c r="P8793" t="s">
        <v>365</v>
      </c>
    </row>
    <row r="8794" spans="1:16" x14ac:dyDescent="0.25">
      <c r="A8794">
        <v>11329</v>
      </c>
      <c r="B8794" t="s">
        <v>360</v>
      </c>
      <c r="E8794" t="s">
        <v>9141</v>
      </c>
      <c r="F8794" t="s">
        <v>347</v>
      </c>
      <c r="G8794" t="s">
        <v>9136</v>
      </c>
      <c r="H8794" t="s">
        <v>198</v>
      </c>
      <c r="I8794" t="s">
        <v>9137</v>
      </c>
      <c r="J8794">
        <v>1976</v>
      </c>
      <c r="K8794">
        <v>34477</v>
      </c>
      <c r="L8794">
        <v>18</v>
      </c>
      <c r="M8794" t="s">
        <v>200</v>
      </c>
      <c r="N8794" t="s">
        <v>376</v>
      </c>
      <c r="O8794" t="s">
        <v>202</v>
      </c>
      <c r="P8794" t="s">
        <v>365</v>
      </c>
    </row>
    <row r="8795" spans="1:16" x14ac:dyDescent="0.25">
      <c r="A8795">
        <v>11330</v>
      </c>
      <c r="B8795" t="s">
        <v>360</v>
      </c>
      <c r="E8795" t="s">
        <v>9142</v>
      </c>
      <c r="F8795" t="s">
        <v>347</v>
      </c>
      <c r="G8795" t="s">
        <v>9136</v>
      </c>
      <c r="H8795" t="s">
        <v>198</v>
      </c>
      <c r="I8795" t="s">
        <v>9137</v>
      </c>
      <c r="J8795">
        <v>1980</v>
      </c>
      <c r="K8795">
        <v>11933</v>
      </c>
      <c r="L8795">
        <v>18</v>
      </c>
      <c r="M8795" t="s">
        <v>200</v>
      </c>
      <c r="N8795" t="s">
        <v>376</v>
      </c>
      <c r="O8795" t="s">
        <v>202</v>
      </c>
      <c r="P8795" t="s">
        <v>365</v>
      </c>
    </row>
    <row r="8796" spans="1:16" x14ac:dyDescent="0.25">
      <c r="A8796">
        <v>11331</v>
      </c>
      <c r="B8796" t="s">
        <v>360</v>
      </c>
      <c r="E8796" t="s">
        <v>9141</v>
      </c>
      <c r="F8796" t="s">
        <v>347</v>
      </c>
      <c r="G8796" t="s">
        <v>9136</v>
      </c>
      <c r="H8796" t="s">
        <v>198</v>
      </c>
      <c r="I8796" t="s">
        <v>9137</v>
      </c>
      <c r="J8796">
        <v>1980</v>
      </c>
      <c r="K8796">
        <v>5358</v>
      </c>
      <c r="L8796">
        <v>18</v>
      </c>
      <c r="M8796" t="s">
        <v>200</v>
      </c>
      <c r="N8796" t="s">
        <v>376</v>
      </c>
      <c r="O8796" t="s">
        <v>202</v>
      </c>
      <c r="P8796" t="s">
        <v>365</v>
      </c>
    </row>
    <row r="8797" spans="1:16" x14ac:dyDescent="0.25">
      <c r="A8797">
        <v>11332</v>
      </c>
      <c r="B8797" t="s">
        <v>360</v>
      </c>
      <c r="E8797" t="s">
        <v>9143</v>
      </c>
      <c r="F8797" t="s">
        <v>347</v>
      </c>
      <c r="G8797" t="s">
        <v>9136</v>
      </c>
      <c r="H8797" t="s">
        <v>198</v>
      </c>
      <c r="I8797" t="s">
        <v>9137</v>
      </c>
      <c r="J8797">
        <v>1976</v>
      </c>
      <c r="K8797">
        <v>28191</v>
      </c>
      <c r="L8797">
        <v>18</v>
      </c>
      <c r="M8797" t="s">
        <v>200</v>
      </c>
      <c r="N8797" t="s">
        <v>376</v>
      </c>
      <c r="O8797" t="s">
        <v>202</v>
      </c>
      <c r="P8797" t="s">
        <v>365</v>
      </c>
    </row>
    <row r="8798" spans="1:16" x14ac:dyDescent="0.25">
      <c r="A8798">
        <v>11333</v>
      </c>
      <c r="B8798" t="s">
        <v>360</v>
      </c>
      <c r="E8798" t="s">
        <v>9143</v>
      </c>
      <c r="F8798" t="s">
        <v>347</v>
      </c>
      <c r="G8798" t="s">
        <v>9136</v>
      </c>
      <c r="H8798" t="s">
        <v>198</v>
      </c>
      <c r="I8798" t="s">
        <v>9137</v>
      </c>
      <c r="J8798">
        <v>1976</v>
      </c>
      <c r="K8798">
        <v>1639</v>
      </c>
      <c r="L8798">
        <v>18</v>
      </c>
      <c r="M8798" t="s">
        <v>200</v>
      </c>
      <c r="N8798" t="s">
        <v>376</v>
      </c>
      <c r="O8798" t="s">
        <v>202</v>
      </c>
      <c r="P8798" t="s">
        <v>365</v>
      </c>
    </row>
    <row r="8799" spans="1:16" x14ac:dyDescent="0.25">
      <c r="A8799">
        <v>11334</v>
      </c>
      <c r="B8799" t="s">
        <v>360</v>
      </c>
      <c r="E8799" t="s">
        <v>9144</v>
      </c>
      <c r="F8799" t="s">
        <v>347</v>
      </c>
      <c r="G8799" t="s">
        <v>9136</v>
      </c>
      <c r="H8799" t="s">
        <v>198</v>
      </c>
      <c r="I8799" t="s">
        <v>9137</v>
      </c>
      <c r="J8799">
        <v>1971</v>
      </c>
      <c r="K8799">
        <v>68437</v>
      </c>
      <c r="L8799">
        <v>18</v>
      </c>
      <c r="M8799" t="s">
        <v>200</v>
      </c>
      <c r="N8799" t="s">
        <v>787</v>
      </c>
      <c r="O8799" t="s">
        <v>202</v>
      </c>
      <c r="P8799" t="s">
        <v>365</v>
      </c>
    </row>
    <row r="8800" spans="1:16" x14ac:dyDescent="0.25">
      <c r="A8800">
        <v>11335</v>
      </c>
      <c r="B8800" t="s">
        <v>360</v>
      </c>
      <c r="E8800" t="s">
        <v>9145</v>
      </c>
      <c r="F8800" t="s">
        <v>347</v>
      </c>
      <c r="G8800" t="s">
        <v>9136</v>
      </c>
      <c r="H8800" t="s">
        <v>198</v>
      </c>
      <c r="I8800" t="s">
        <v>9137</v>
      </c>
      <c r="J8800">
        <v>1971</v>
      </c>
      <c r="K8800">
        <v>47380</v>
      </c>
      <c r="L8800">
        <v>18</v>
      </c>
      <c r="M8800" t="s">
        <v>200</v>
      </c>
      <c r="N8800" t="s">
        <v>787</v>
      </c>
      <c r="O8800" t="s">
        <v>202</v>
      </c>
      <c r="P8800" t="s">
        <v>365</v>
      </c>
    </row>
    <row r="8801" spans="1:16" x14ac:dyDescent="0.25">
      <c r="A8801">
        <v>11336</v>
      </c>
      <c r="B8801" t="s">
        <v>360</v>
      </c>
      <c r="E8801" t="s">
        <v>9146</v>
      </c>
      <c r="F8801" t="s">
        <v>347</v>
      </c>
      <c r="G8801" t="s">
        <v>9136</v>
      </c>
      <c r="H8801" t="s">
        <v>198</v>
      </c>
      <c r="I8801" t="s">
        <v>9137</v>
      </c>
      <c r="J8801">
        <v>1971</v>
      </c>
      <c r="K8801">
        <v>126346</v>
      </c>
      <c r="L8801">
        <v>18</v>
      </c>
      <c r="M8801" t="s">
        <v>200</v>
      </c>
      <c r="N8801" t="s">
        <v>787</v>
      </c>
      <c r="O8801" t="s">
        <v>202</v>
      </c>
      <c r="P8801" t="s">
        <v>365</v>
      </c>
    </row>
    <row r="8802" spans="1:16" x14ac:dyDescent="0.25">
      <c r="A8802">
        <v>11337</v>
      </c>
      <c r="B8802" t="s">
        <v>360</v>
      </c>
      <c r="E8802" t="s">
        <v>9147</v>
      </c>
      <c r="F8802" t="s">
        <v>347</v>
      </c>
      <c r="G8802" t="s">
        <v>9136</v>
      </c>
      <c r="H8802" t="s">
        <v>198</v>
      </c>
      <c r="I8802" t="s">
        <v>9137</v>
      </c>
      <c r="J8802">
        <v>1971</v>
      </c>
      <c r="K8802">
        <v>10529</v>
      </c>
      <c r="L8802">
        <v>18</v>
      </c>
      <c r="M8802" t="s">
        <v>200</v>
      </c>
      <c r="N8802" t="s">
        <v>787</v>
      </c>
      <c r="O8802" t="s">
        <v>202</v>
      </c>
      <c r="P8802" t="s">
        <v>365</v>
      </c>
    </row>
    <row r="8803" spans="1:16" x14ac:dyDescent="0.25">
      <c r="A8803">
        <v>11338</v>
      </c>
      <c r="B8803" t="s">
        <v>360</v>
      </c>
      <c r="E8803" t="s">
        <v>9148</v>
      </c>
      <c r="F8803" t="s">
        <v>347</v>
      </c>
      <c r="G8803" t="s">
        <v>9136</v>
      </c>
      <c r="H8803" t="s">
        <v>198</v>
      </c>
      <c r="I8803" t="s">
        <v>9137</v>
      </c>
      <c r="J8803">
        <v>1976</v>
      </c>
      <c r="K8803">
        <v>90153</v>
      </c>
      <c r="L8803">
        <v>18</v>
      </c>
      <c r="M8803" t="s">
        <v>200</v>
      </c>
      <c r="N8803" t="s">
        <v>376</v>
      </c>
      <c r="O8803" t="s">
        <v>202</v>
      </c>
      <c r="P8803" t="s">
        <v>365</v>
      </c>
    </row>
    <row r="8804" spans="1:16" x14ac:dyDescent="0.25">
      <c r="A8804">
        <v>11339</v>
      </c>
      <c r="B8804" t="s">
        <v>360</v>
      </c>
      <c r="E8804" t="s">
        <v>9149</v>
      </c>
      <c r="F8804" t="s">
        <v>347</v>
      </c>
      <c r="G8804" t="s">
        <v>9136</v>
      </c>
      <c r="H8804" t="s">
        <v>198</v>
      </c>
      <c r="I8804" t="s">
        <v>9137</v>
      </c>
      <c r="J8804">
        <v>1971</v>
      </c>
      <c r="K8804">
        <v>436947</v>
      </c>
      <c r="L8804">
        <v>18</v>
      </c>
      <c r="M8804" t="s">
        <v>200</v>
      </c>
      <c r="N8804" t="s">
        <v>787</v>
      </c>
      <c r="O8804" t="s">
        <v>202</v>
      </c>
      <c r="P8804" t="s">
        <v>365</v>
      </c>
    </row>
    <row r="8805" spans="1:16" x14ac:dyDescent="0.25">
      <c r="A8805">
        <v>11340</v>
      </c>
      <c r="B8805" t="s">
        <v>360</v>
      </c>
      <c r="E8805" t="s">
        <v>9150</v>
      </c>
      <c r="F8805" t="s">
        <v>347</v>
      </c>
      <c r="G8805" t="s">
        <v>9136</v>
      </c>
      <c r="H8805" t="s">
        <v>198</v>
      </c>
      <c r="I8805" t="s">
        <v>9137</v>
      </c>
      <c r="J8805">
        <v>1971</v>
      </c>
      <c r="K8805">
        <v>142140</v>
      </c>
      <c r="L8805">
        <v>18</v>
      </c>
      <c r="M8805" t="s">
        <v>200</v>
      </c>
      <c r="N8805" t="s">
        <v>787</v>
      </c>
      <c r="O8805" t="s">
        <v>202</v>
      </c>
      <c r="P8805" t="s">
        <v>365</v>
      </c>
    </row>
    <row r="8806" spans="1:16" x14ac:dyDescent="0.25">
      <c r="A8806">
        <v>11341</v>
      </c>
      <c r="B8806" t="s">
        <v>360</v>
      </c>
      <c r="E8806" t="s">
        <v>9151</v>
      </c>
      <c r="F8806" t="s">
        <v>347</v>
      </c>
      <c r="G8806" t="s">
        <v>9136</v>
      </c>
      <c r="H8806" t="s">
        <v>198</v>
      </c>
      <c r="I8806" t="s">
        <v>9137</v>
      </c>
      <c r="J8806">
        <v>1965</v>
      </c>
      <c r="K8806">
        <v>39483</v>
      </c>
      <c r="L8806">
        <v>18</v>
      </c>
      <c r="M8806" t="s">
        <v>200</v>
      </c>
      <c r="N8806" t="s">
        <v>787</v>
      </c>
      <c r="O8806" t="s">
        <v>202</v>
      </c>
      <c r="P8806" t="s">
        <v>365</v>
      </c>
    </row>
    <row r="8807" spans="1:16" x14ac:dyDescent="0.25">
      <c r="A8807">
        <v>11342</v>
      </c>
      <c r="B8807" t="s">
        <v>360</v>
      </c>
      <c r="E8807" t="s">
        <v>9152</v>
      </c>
      <c r="F8807" t="s">
        <v>347</v>
      </c>
      <c r="G8807" t="s">
        <v>9136</v>
      </c>
      <c r="H8807" t="s">
        <v>198</v>
      </c>
      <c r="I8807" t="s">
        <v>9137</v>
      </c>
      <c r="J8807">
        <v>1976</v>
      </c>
      <c r="K8807">
        <v>3897</v>
      </c>
      <c r="L8807">
        <v>18</v>
      </c>
      <c r="M8807" t="s">
        <v>200</v>
      </c>
      <c r="N8807" t="s">
        <v>376</v>
      </c>
      <c r="O8807" t="s">
        <v>202</v>
      </c>
      <c r="P8807" t="s">
        <v>365</v>
      </c>
    </row>
    <row r="8808" spans="1:16" x14ac:dyDescent="0.25">
      <c r="A8808">
        <v>11343</v>
      </c>
      <c r="B8808" t="s">
        <v>360</v>
      </c>
      <c r="E8808" t="s">
        <v>9153</v>
      </c>
      <c r="F8808" t="s">
        <v>347</v>
      </c>
      <c r="G8808" t="s">
        <v>9136</v>
      </c>
      <c r="H8808" t="s">
        <v>198</v>
      </c>
      <c r="I8808" t="s">
        <v>9137</v>
      </c>
      <c r="J8808">
        <v>1973</v>
      </c>
      <c r="K8808">
        <v>4586</v>
      </c>
      <c r="L8808">
        <v>18</v>
      </c>
      <c r="M8808" t="s">
        <v>200</v>
      </c>
      <c r="N8808" t="s">
        <v>376</v>
      </c>
      <c r="O8808" t="s">
        <v>202</v>
      </c>
      <c r="P8808" t="s">
        <v>365</v>
      </c>
    </row>
    <row r="8809" spans="1:16" x14ac:dyDescent="0.25">
      <c r="A8809">
        <v>11344</v>
      </c>
      <c r="B8809" t="s">
        <v>360</v>
      </c>
      <c r="E8809" t="s">
        <v>9154</v>
      </c>
      <c r="F8809" t="s">
        <v>347</v>
      </c>
      <c r="G8809" t="s">
        <v>9136</v>
      </c>
      <c r="H8809" t="s">
        <v>198</v>
      </c>
      <c r="I8809" t="s">
        <v>9137</v>
      </c>
      <c r="J8809">
        <v>1985</v>
      </c>
      <c r="K8809">
        <v>301743</v>
      </c>
      <c r="L8809">
        <v>18</v>
      </c>
      <c r="M8809" t="s">
        <v>200</v>
      </c>
      <c r="N8809" t="s">
        <v>376</v>
      </c>
      <c r="O8809" t="s">
        <v>202</v>
      </c>
      <c r="P8809" t="s">
        <v>365</v>
      </c>
    </row>
    <row r="8810" spans="1:16" x14ac:dyDescent="0.25">
      <c r="A8810">
        <v>11345</v>
      </c>
      <c r="B8810" t="s">
        <v>360</v>
      </c>
      <c r="E8810" t="s">
        <v>9155</v>
      </c>
      <c r="F8810" t="s">
        <v>347</v>
      </c>
      <c r="G8810" t="s">
        <v>9136</v>
      </c>
      <c r="H8810" t="s">
        <v>198</v>
      </c>
      <c r="I8810" t="s">
        <v>9137</v>
      </c>
      <c r="J8810">
        <v>1985</v>
      </c>
      <c r="K8810">
        <v>46064</v>
      </c>
      <c r="L8810">
        <v>18</v>
      </c>
      <c r="M8810" t="s">
        <v>200</v>
      </c>
      <c r="N8810" t="s">
        <v>376</v>
      </c>
      <c r="O8810" t="s">
        <v>202</v>
      </c>
      <c r="P8810" t="s">
        <v>365</v>
      </c>
    </row>
    <row r="8811" spans="1:16" x14ac:dyDescent="0.25">
      <c r="A8811">
        <v>11346</v>
      </c>
      <c r="B8811" t="s">
        <v>360</v>
      </c>
      <c r="E8811" t="s">
        <v>9156</v>
      </c>
      <c r="F8811" t="s">
        <v>347</v>
      </c>
      <c r="G8811" t="s">
        <v>9136</v>
      </c>
      <c r="H8811" t="s">
        <v>198</v>
      </c>
      <c r="I8811" t="s">
        <v>9137</v>
      </c>
      <c r="J8811">
        <v>1986</v>
      </c>
      <c r="K8811">
        <v>209199</v>
      </c>
      <c r="L8811">
        <v>18</v>
      </c>
      <c r="M8811" t="s">
        <v>200</v>
      </c>
      <c r="N8811" t="s">
        <v>376</v>
      </c>
      <c r="O8811" t="s">
        <v>202</v>
      </c>
      <c r="P8811" t="s">
        <v>365</v>
      </c>
    </row>
    <row r="8812" spans="1:16" x14ac:dyDescent="0.25">
      <c r="A8812">
        <v>11347</v>
      </c>
      <c r="B8812" t="s">
        <v>360</v>
      </c>
      <c r="E8812" t="s">
        <v>9152</v>
      </c>
      <c r="F8812" t="s">
        <v>347</v>
      </c>
      <c r="G8812" t="s">
        <v>9136</v>
      </c>
      <c r="H8812" t="s">
        <v>198</v>
      </c>
      <c r="I8812" t="s">
        <v>9137</v>
      </c>
      <c r="J8812">
        <v>1986</v>
      </c>
      <c r="K8812">
        <v>41000</v>
      </c>
      <c r="L8812">
        <v>18</v>
      </c>
      <c r="M8812" t="s">
        <v>200</v>
      </c>
      <c r="N8812" t="s">
        <v>376</v>
      </c>
      <c r="O8812" t="s">
        <v>202</v>
      </c>
      <c r="P8812" t="s">
        <v>365</v>
      </c>
    </row>
    <row r="8813" spans="1:16" x14ac:dyDescent="0.25">
      <c r="A8813">
        <v>11348</v>
      </c>
      <c r="B8813" t="s">
        <v>360</v>
      </c>
      <c r="E8813" t="s">
        <v>9155</v>
      </c>
      <c r="F8813" t="s">
        <v>347</v>
      </c>
      <c r="G8813" t="s">
        <v>9136</v>
      </c>
      <c r="H8813" t="s">
        <v>198</v>
      </c>
      <c r="I8813" t="s">
        <v>9137</v>
      </c>
      <c r="J8813">
        <v>1986</v>
      </c>
      <c r="K8813">
        <v>151536</v>
      </c>
      <c r="L8813">
        <v>18</v>
      </c>
      <c r="M8813" t="s">
        <v>200</v>
      </c>
      <c r="N8813" t="s">
        <v>376</v>
      </c>
      <c r="O8813" t="s">
        <v>202</v>
      </c>
      <c r="P8813" t="s">
        <v>365</v>
      </c>
    </row>
    <row r="8814" spans="1:16" x14ac:dyDescent="0.25">
      <c r="A8814">
        <v>11349</v>
      </c>
      <c r="B8814" t="s">
        <v>360</v>
      </c>
      <c r="E8814" t="s">
        <v>9156</v>
      </c>
      <c r="F8814" t="s">
        <v>347</v>
      </c>
      <c r="G8814" t="s">
        <v>9136</v>
      </c>
      <c r="H8814" t="s">
        <v>198</v>
      </c>
      <c r="I8814" t="s">
        <v>9137</v>
      </c>
      <c r="J8814">
        <v>1987</v>
      </c>
      <c r="K8814">
        <v>30846</v>
      </c>
      <c r="L8814">
        <v>18</v>
      </c>
      <c r="M8814" t="s">
        <v>200</v>
      </c>
      <c r="N8814" t="s">
        <v>376</v>
      </c>
      <c r="O8814" t="s">
        <v>202</v>
      </c>
      <c r="P8814" t="s">
        <v>365</v>
      </c>
    </row>
    <row r="8815" spans="1:16" x14ac:dyDescent="0.25">
      <c r="A8815">
        <v>11350</v>
      </c>
      <c r="B8815" t="s">
        <v>360</v>
      </c>
      <c r="E8815" t="s">
        <v>9157</v>
      </c>
      <c r="F8815" t="s">
        <v>347</v>
      </c>
      <c r="G8815" t="s">
        <v>9136</v>
      </c>
      <c r="H8815" t="s">
        <v>198</v>
      </c>
      <c r="I8815" t="s">
        <v>9137</v>
      </c>
      <c r="J8815">
        <v>1986</v>
      </c>
      <c r="K8815">
        <v>36527</v>
      </c>
      <c r="L8815">
        <v>18</v>
      </c>
      <c r="M8815" t="s">
        <v>200</v>
      </c>
      <c r="N8815" t="s">
        <v>376</v>
      </c>
      <c r="O8815" t="s">
        <v>202</v>
      </c>
      <c r="P8815" t="s">
        <v>365</v>
      </c>
    </row>
    <row r="8816" spans="1:16" x14ac:dyDescent="0.25">
      <c r="A8816">
        <v>11351</v>
      </c>
      <c r="B8816" t="s">
        <v>360</v>
      </c>
      <c r="E8816" t="s">
        <v>9158</v>
      </c>
      <c r="F8816" t="s">
        <v>347</v>
      </c>
      <c r="G8816" t="s">
        <v>9136</v>
      </c>
      <c r="H8816" t="s">
        <v>198</v>
      </c>
      <c r="I8816" t="s">
        <v>9137</v>
      </c>
      <c r="J8816">
        <v>1986</v>
      </c>
      <c r="K8816">
        <v>51851</v>
      </c>
      <c r="L8816">
        <v>18</v>
      </c>
      <c r="M8816" t="s">
        <v>200</v>
      </c>
      <c r="N8816" t="s">
        <v>376</v>
      </c>
      <c r="O8816" t="s">
        <v>202</v>
      </c>
      <c r="P8816" t="s">
        <v>365</v>
      </c>
    </row>
    <row r="8817" spans="1:16" x14ac:dyDescent="0.25">
      <c r="A8817">
        <v>11352</v>
      </c>
      <c r="B8817" t="s">
        <v>360</v>
      </c>
      <c r="E8817" t="s">
        <v>9159</v>
      </c>
      <c r="F8817" t="s">
        <v>347</v>
      </c>
      <c r="G8817" t="s">
        <v>9136</v>
      </c>
      <c r="H8817" t="s">
        <v>198</v>
      </c>
      <c r="I8817" t="s">
        <v>9137</v>
      </c>
      <c r="J8817">
        <v>1992</v>
      </c>
      <c r="K8817">
        <v>157932</v>
      </c>
      <c r="L8817">
        <v>18</v>
      </c>
      <c r="M8817" t="s">
        <v>200</v>
      </c>
      <c r="N8817" t="s">
        <v>668</v>
      </c>
      <c r="O8817" t="s">
        <v>202</v>
      </c>
      <c r="P8817" t="s">
        <v>365</v>
      </c>
    </row>
    <row r="8818" spans="1:16" x14ac:dyDescent="0.25">
      <c r="A8818">
        <v>11353</v>
      </c>
      <c r="B8818" t="s">
        <v>360</v>
      </c>
      <c r="E8818" t="s">
        <v>9160</v>
      </c>
      <c r="F8818" t="s">
        <v>347</v>
      </c>
      <c r="G8818" t="s">
        <v>9136</v>
      </c>
      <c r="H8818" t="s">
        <v>198</v>
      </c>
      <c r="I8818" t="s">
        <v>9137</v>
      </c>
      <c r="J8818">
        <v>1992</v>
      </c>
      <c r="K8818">
        <v>44679</v>
      </c>
      <c r="L8818">
        <v>18</v>
      </c>
      <c r="M8818" t="s">
        <v>200</v>
      </c>
      <c r="N8818" t="s">
        <v>376</v>
      </c>
      <c r="O8818" t="s">
        <v>202</v>
      </c>
      <c r="P8818" t="s">
        <v>365</v>
      </c>
    </row>
    <row r="8819" spans="1:16" x14ac:dyDescent="0.25">
      <c r="A8819">
        <v>11354</v>
      </c>
      <c r="B8819" t="s">
        <v>360</v>
      </c>
      <c r="E8819" t="s">
        <v>9161</v>
      </c>
      <c r="F8819" t="s">
        <v>347</v>
      </c>
      <c r="G8819" t="s">
        <v>9136</v>
      </c>
      <c r="H8819" t="s">
        <v>198</v>
      </c>
      <c r="I8819" t="s">
        <v>9137</v>
      </c>
      <c r="J8819">
        <v>1976</v>
      </c>
      <c r="K8819">
        <v>3867</v>
      </c>
      <c r="L8819">
        <v>18</v>
      </c>
      <c r="M8819" t="s">
        <v>200</v>
      </c>
      <c r="N8819" t="s">
        <v>376</v>
      </c>
      <c r="O8819" t="s">
        <v>202</v>
      </c>
      <c r="P8819" t="s">
        <v>365</v>
      </c>
    </row>
    <row r="8820" spans="1:16" x14ac:dyDescent="0.25">
      <c r="A8820">
        <v>11355</v>
      </c>
      <c r="B8820" t="s">
        <v>360</v>
      </c>
      <c r="E8820" t="s">
        <v>9162</v>
      </c>
      <c r="F8820" t="s">
        <v>347</v>
      </c>
      <c r="G8820" t="s">
        <v>9136</v>
      </c>
      <c r="H8820" t="s">
        <v>198</v>
      </c>
      <c r="I8820" t="s">
        <v>9137</v>
      </c>
      <c r="J8820">
        <v>1989</v>
      </c>
      <c r="K8820">
        <v>13337</v>
      </c>
      <c r="L8820">
        <v>18</v>
      </c>
      <c r="M8820" t="s">
        <v>200</v>
      </c>
      <c r="N8820" t="s">
        <v>376</v>
      </c>
      <c r="O8820" t="s">
        <v>202</v>
      </c>
      <c r="P8820" t="s">
        <v>365</v>
      </c>
    </row>
    <row r="8821" spans="1:16" x14ac:dyDescent="0.25">
      <c r="A8821">
        <v>11356</v>
      </c>
      <c r="B8821" t="s">
        <v>360</v>
      </c>
      <c r="E8821" t="s">
        <v>9141</v>
      </c>
      <c r="F8821" t="s">
        <v>347</v>
      </c>
      <c r="G8821" t="s">
        <v>9136</v>
      </c>
      <c r="H8821" t="s">
        <v>198</v>
      </c>
      <c r="I8821" t="s">
        <v>9137</v>
      </c>
      <c r="J8821">
        <v>1990</v>
      </c>
      <c r="K8821">
        <v>22350</v>
      </c>
      <c r="L8821">
        <v>18</v>
      </c>
      <c r="M8821" t="s">
        <v>200</v>
      </c>
      <c r="N8821" t="s">
        <v>376</v>
      </c>
      <c r="O8821" t="s">
        <v>202</v>
      </c>
      <c r="P8821" t="s">
        <v>365</v>
      </c>
    </row>
    <row r="8822" spans="1:16" x14ac:dyDescent="0.25">
      <c r="A8822">
        <v>11357</v>
      </c>
      <c r="B8822" t="s">
        <v>360</v>
      </c>
      <c r="E8822" t="s">
        <v>9163</v>
      </c>
      <c r="F8822" t="s">
        <v>347</v>
      </c>
      <c r="G8822" t="s">
        <v>9136</v>
      </c>
      <c r="H8822" t="s">
        <v>198</v>
      </c>
      <c r="I8822" t="s">
        <v>9137</v>
      </c>
      <c r="J8822">
        <v>1990</v>
      </c>
      <c r="K8822">
        <v>11866</v>
      </c>
      <c r="L8822">
        <v>18</v>
      </c>
      <c r="M8822" t="s">
        <v>200</v>
      </c>
      <c r="N8822" t="s">
        <v>376</v>
      </c>
      <c r="O8822" t="s">
        <v>202</v>
      </c>
      <c r="P8822" t="s">
        <v>365</v>
      </c>
    </row>
    <row r="8823" spans="1:16" x14ac:dyDescent="0.25">
      <c r="A8823">
        <v>11358</v>
      </c>
      <c r="B8823" t="s">
        <v>360</v>
      </c>
      <c r="E8823" t="s">
        <v>9164</v>
      </c>
      <c r="F8823" t="s">
        <v>347</v>
      </c>
      <c r="G8823" t="s">
        <v>9136</v>
      </c>
      <c r="H8823" t="s">
        <v>198</v>
      </c>
      <c r="I8823" t="s">
        <v>9137</v>
      </c>
      <c r="J8823">
        <v>1981</v>
      </c>
      <c r="K8823">
        <v>42120</v>
      </c>
      <c r="L8823">
        <v>18</v>
      </c>
      <c r="M8823" t="s">
        <v>200</v>
      </c>
      <c r="N8823" t="s">
        <v>376</v>
      </c>
      <c r="O8823" t="s">
        <v>202</v>
      </c>
      <c r="P8823" t="s">
        <v>365</v>
      </c>
    </row>
    <row r="8824" spans="1:16" x14ac:dyDescent="0.25">
      <c r="A8824">
        <v>11359</v>
      </c>
      <c r="B8824" t="s">
        <v>360</v>
      </c>
      <c r="E8824" t="s">
        <v>9165</v>
      </c>
      <c r="F8824" t="s">
        <v>347</v>
      </c>
      <c r="G8824" t="s">
        <v>9136</v>
      </c>
      <c r="H8824" t="s">
        <v>198</v>
      </c>
      <c r="I8824" t="s">
        <v>9137</v>
      </c>
      <c r="J8824">
        <v>1975</v>
      </c>
      <c r="K8824">
        <v>82808</v>
      </c>
      <c r="L8824">
        <v>18</v>
      </c>
      <c r="M8824" t="s">
        <v>200</v>
      </c>
      <c r="N8824" t="s">
        <v>376</v>
      </c>
      <c r="O8824" t="s">
        <v>202</v>
      </c>
      <c r="P8824" t="s">
        <v>365</v>
      </c>
    </row>
    <row r="8825" spans="1:16" x14ac:dyDescent="0.25">
      <c r="A8825">
        <v>11360</v>
      </c>
      <c r="B8825" t="s">
        <v>360</v>
      </c>
      <c r="E8825" t="s">
        <v>9166</v>
      </c>
      <c r="F8825" t="s">
        <v>347</v>
      </c>
      <c r="G8825" t="s">
        <v>9136</v>
      </c>
      <c r="H8825" t="s">
        <v>198</v>
      </c>
      <c r="I8825" t="s">
        <v>9137</v>
      </c>
      <c r="J8825">
        <v>1981</v>
      </c>
      <c r="K8825">
        <v>85621</v>
      </c>
      <c r="L8825">
        <v>18</v>
      </c>
      <c r="M8825" t="s">
        <v>200</v>
      </c>
      <c r="N8825" t="s">
        <v>376</v>
      </c>
      <c r="O8825" t="s">
        <v>202</v>
      </c>
      <c r="P8825" t="s">
        <v>365</v>
      </c>
    </row>
    <row r="8826" spans="1:16" x14ac:dyDescent="0.25">
      <c r="A8826">
        <v>11361</v>
      </c>
      <c r="B8826" t="s">
        <v>360</v>
      </c>
      <c r="E8826" t="s">
        <v>9167</v>
      </c>
      <c r="F8826" t="s">
        <v>347</v>
      </c>
      <c r="G8826" t="s">
        <v>9136</v>
      </c>
      <c r="H8826" t="s">
        <v>198</v>
      </c>
      <c r="I8826" t="s">
        <v>9137</v>
      </c>
      <c r="J8826">
        <v>1981</v>
      </c>
      <c r="K8826">
        <v>9277</v>
      </c>
      <c r="L8826">
        <v>18</v>
      </c>
      <c r="M8826" t="s">
        <v>200</v>
      </c>
      <c r="N8826" t="s">
        <v>376</v>
      </c>
      <c r="O8826" t="s">
        <v>202</v>
      </c>
      <c r="P8826" t="s">
        <v>365</v>
      </c>
    </row>
    <row r="8827" spans="1:16" x14ac:dyDescent="0.25">
      <c r="A8827">
        <v>11362</v>
      </c>
      <c r="B8827" t="s">
        <v>360</v>
      </c>
      <c r="E8827" t="s">
        <v>9168</v>
      </c>
      <c r="F8827" t="s">
        <v>347</v>
      </c>
      <c r="G8827" t="s">
        <v>9136</v>
      </c>
      <c r="H8827" t="s">
        <v>198</v>
      </c>
      <c r="I8827" t="s">
        <v>9137</v>
      </c>
      <c r="J8827">
        <v>1987</v>
      </c>
      <c r="K8827">
        <v>53313</v>
      </c>
      <c r="L8827">
        <v>18</v>
      </c>
      <c r="M8827" t="s">
        <v>200</v>
      </c>
      <c r="N8827" t="s">
        <v>376</v>
      </c>
      <c r="O8827" t="s">
        <v>202</v>
      </c>
      <c r="P8827" t="s">
        <v>365</v>
      </c>
    </row>
    <row r="8828" spans="1:16" x14ac:dyDescent="0.25">
      <c r="A8828">
        <v>11363</v>
      </c>
      <c r="B8828" t="s">
        <v>360</v>
      </c>
      <c r="E8828" t="s">
        <v>9169</v>
      </c>
      <c r="F8828" t="s">
        <v>347</v>
      </c>
      <c r="G8828" t="s">
        <v>9136</v>
      </c>
      <c r="H8828" t="s">
        <v>198</v>
      </c>
      <c r="I8828" t="s">
        <v>9137</v>
      </c>
      <c r="J8828">
        <v>1977</v>
      </c>
      <c r="K8828">
        <v>11768</v>
      </c>
      <c r="L8828">
        <v>18</v>
      </c>
      <c r="M8828" t="s">
        <v>200</v>
      </c>
      <c r="N8828" t="s">
        <v>376</v>
      </c>
      <c r="O8828" t="s">
        <v>202</v>
      </c>
      <c r="P8828" t="s">
        <v>365</v>
      </c>
    </row>
    <row r="8829" spans="1:16" x14ac:dyDescent="0.25">
      <c r="A8829">
        <v>11364</v>
      </c>
      <c r="B8829" t="s">
        <v>360</v>
      </c>
      <c r="E8829" t="s">
        <v>9170</v>
      </c>
      <c r="F8829" t="s">
        <v>347</v>
      </c>
      <c r="G8829" t="s">
        <v>9136</v>
      </c>
      <c r="H8829" t="s">
        <v>198</v>
      </c>
      <c r="I8829" t="s">
        <v>9137</v>
      </c>
      <c r="J8829">
        <v>1977</v>
      </c>
      <c r="K8829">
        <v>20312</v>
      </c>
      <c r="L8829">
        <v>18</v>
      </c>
      <c r="M8829" t="s">
        <v>200</v>
      </c>
      <c r="N8829" t="s">
        <v>376</v>
      </c>
      <c r="O8829" t="s">
        <v>202</v>
      </c>
      <c r="P8829" t="s">
        <v>365</v>
      </c>
    </row>
    <row r="8830" spans="1:16" x14ac:dyDescent="0.25">
      <c r="A8830">
        <v>11365</v>
      </c>
      <c r="B8830" t="s">
        <v>360</v>
      </c>
      <c r="E8830" t="s">
        <v>9171</v>
      </c>
      <c r="F8830" t="s">
        <v>347</v>
      </c>
      <c r="G8830" t="s">
        <v>9136</v>
      </c>
      <c r="H8830" t="s">
        <v>198</v>
      </c>
      <c r="I8830" t="s">
        <v>9137</v>
      </c>
      <c r="J8830">
        <v>1975</v>
      </c>
      <c r="K8830">
        <v>17187</v>
      </c>
      <c r="L8830">
        <v>18</v>
      </c>
      <c r="M8830" t="s">
        <v>200</v>
      </c>
      <c r="N8830" t="s">
        <v>376</v>
      </c>
      <c r="O8830" t="s">
        <v>202</v>
      </c>
      <c r="P8830" t="s">
        <v>365</v>
      </c>
    </row>
    <row r="8831" spans="1:16" x14ac:dyDescent="0.25">
      <c r="A8831">
        <v>11366</v>
      </c>
      <c r="B8831" t="s">
        <v>360</v>
      </c>
      <c r="E8831" t="s">
        <v>9172</v>
      </c>
      <c r="F8831" t="s">
        <v>347</v>
      </c>
      <c r="G8831" t="s">
        <v>9136</v>
      </c>
      <c r="H8831" t="s">
        <v>198</v>
      </c>
      <c r="I8831" t="s">
        <v>9137</v>
      </c>
      <c r="J8831">
        <v>1974</v>
      </c>
      <c r="K8831">
        <v>1068</v>
      </c>
      <c r="L8831">
        <v>18</v>
      </c>
      <c r="M8831" t="s">
        <v>200</v>
      </c>
      <c r="N8831" t="s">
        <v>376</v>
      </c>
      <c r="O8831" t="s">
        <v>202</v>
      </c>
      <c r="P8831" t="s">
        <v>365</v>
      </c>
    </row>
    <row r="8832" spans="1:16" x14ac:dyDescent="0.25">
      <c r="A8832">
        <v>11367</v>
      </c>
      <c r="B8832" t="s">
        <v>360</v>
      </c>
      <c r="E8832" t="s">
        <v>9173</v>
      </c>
      <c r="F8832" t="s">
        <v>347</v>
      </c>
      <c r="G8832" t="s">
        <v>9136</v>
      </c>
      <c r="H8832" t="s">
        <v>198</v>
      </c>
      <c r="I8832" t="s">
        <v>9137</v>
      </c>
      <c r="J8832">
        <v>1978</v>
      </c>
      <c r="K8832">
        <v>41939</v>
      </c>
      <c r="L8832">
        <v>18</v>
      </c>
      <c r="M8832" t="s">
        <v>200</v>
      </c>
      <c r="N8832" t="s">
        <v>376</v>
      </c>
      <c r="O8832" t="s">
        <v>202</v>
      </c>
      <c r="P8832" t="s">
        <v>365</v>
      </c>
    </row>
    <row r="8833" spans="1:16" x14ac:dyDescent="0.25">
      <c r="A8833">
        <v>11368</v>
      </c>
      <c r="B8833" t="s">
        <v>360</v>
      </c>
      <c r="E8833" t="s">
        <v>9174</v>
      </c>
      <c r="F8833" t="s">
        <v>347</v>
      </c>
      <c r="G8833" t="s">
        <v>9136</v>
      </c>
      <c r="H8833" t="s">
        <v>198</v>
      </c>
      <c r="I8833" t="s">
        <v>9137</v>
      </c>
      <c r="J8833">
        <v>1978</v>
      </c>
      <c r="K8833">
        <v>120820</v>
      </c>
      <c r="L8833">
        <v>18</v>
      </c>
      <c r="M8833" t="s">
        <v>200</v>
      </c>
      <c r="N8833" t="s">
        <v>376</v>
      </c>
      <c r="O8833" t="s">
        <v>202</v>
      </c>
      <c r="P8833" t="s">
        <v>365</v>
      </c>
    </row>
    <row r="8834" spans="1:16" x14ac:dyDescent="0.25">
      <c r="A8834">
        <v>11369</v>
      </c>
      <c r="B8834" t="s">
        <v>360</v>
      </c>
      <c r="E8834" t="s">
        <v>9175</v>
      </c>
      <c r="F8834" t="s">
        <v>347</v>
      </c>
      <c r="G8834" t="s">
        <v>9136</v>
      </c>
      <c r="H8834" t="s">
        <v>198</v>
      </c>
      <c r="I8834" t="s">
        <v>9137</v>
      </c>
      <c r="J8834">
        <v>1978</v>
      </c>
      <c r="K8834">
        <v>13489</v>
      </c>
      <c r="L8834">
        <v>18</v>
      </c>
      <c r="M8834" t="s">
        <v>200</v>
      </c>
      <c r="N8834" t="s">
        <v>376</v>
      </c>
      <c r="O8834" t="s">
        <v>202</v>
      </c>
      <c r="P8834" t="s">
        <v>365</v>
      </c>
    </row>
    <row r="8835" spans="1:16" x14ac:dyDescent="0.25">
      <c r="A8835">
        <v>11370</v>
      </c>
      <c r="B8835" t="s">
        <v>360</v>
      </c>
      <c r="E8835" t="s">
        <v>9176</v>
      </c>
      <c r="F8835" t="s">
        <v>347</v>
      </c>
      <c r="G8835" t="s">
        <v>9136</v>
      </c>
      <c r="H8835" t="s">
        <v>198</v>
      </c>
      <c r="I8835" t="s">
        <v>9137</v>
      </c>
      <c r="J8835">
        <v>1978</v>
      </c>
      <c r="K8835">
        <v>62496</v>
      </c>
      <c r="L8835">
        <v>18</v>
      </c>
      <c r="M8835" t="s">
        <v>200</v>
      </c>
      <c r="N8835" t="s">
        <v>376</v>
      </c>
      <c r="O8835" t="s">
        <v>202</v>
      </c>
      <c r="P8835" t="s">
        <v>365</v>
      </c>
    </row>
    <row r="8836" spans="1:16" x14ac:dyDescent="0.25">
      <c r="A8836">
        <v>11371</v>
      </c>
      <c r="B8836" t="s">
        <v>360</v>
      </c>
      <c r="E8836" t="s">
        <v>9177</v>
      </c>
      <c r="F8836" t="s">
        <v>347</v>
      </c>
      <c r="G8836" t="s">
        <v>9136</v>
      </c>
      <c r="H8836" t="s">
        <v>198</v>
      </c>
      <c r="I8836" t="s">
        <v>9137</v>
      </c>
      <c r="J8836">
        <v>1983</v>
      </c>
      <c r="K8836">
        <v>15219</v>
      </c>
      <c r="L8836">
        <v>18</v>
      </c>
      <c r="M8836" t="s">
        <v>200</v>
      </c>
      <c r="N8836" t="s">
        <v>376</v>
      </c>
      <c r="O8836" t="s">
        <v>202</v>
      </c>
      <c r="P8836" t="s">
        <v>365</v>
      </c>
    </row>
    <row r="8837" spans="1:16" x14ac:dyDescent="0.25">
      <c r="A8837">
        <v>11372</v>
      </c>
      <c r="B8837" t="s">
        <v>360</v>
      </c>
      <c r="E8837" t="s">
        <v>9178</v>
      </c>
      <c r="F8837" t="s">
        <v>347</v>
      </c>
      <c r="G8837" t="s">
        <v>9136</v>
      </c>
      <c r="H8837" t="s">
        <v>198</v>
      </c>
      <c r="I8837" t="s">
        <v>9137</v>
      </c>
      <c r="J8837">
        <v>1961</v>
      </c>
      <c r="K8837">
        <v>27352</v>
      </c>
      <c r="L8837">
        <v>18</v>
      </c>
      <c r="M8837" t="s">
        <v>200</v>
      </c>
      <c r="N8837" t="s">
        <v>376</v>
      </c>
      <c r="O8837" t="s">
        <v>202</v>
      </c>
      <c r="P8837" t="s">
        <v>365</v>
      </c>
    </row>
    <row r="8838" spans="1:16" x14ac:dyDescent="0.25">
      <c r="A8838">
        <v>11373</v>
      </c>
      <c r="B8838" t="s">
        <v>360</v>
      </c>
      <c r="E8838" t="s">
        <v>9179</v>
      </c>
      <c r="F8838" t="s">
        <v>347</v>
      </c>
      <c r="G8838" t="s">
        <v>9136</v>
      </c>
      <c r="H8838" t="s">
        <v>198</v>
      </c>
      <c r="I8838" t="s">
        <v>9137</v>
      </c>
      <c r="J8838">
        <v>1969</v>
      </c>
      <c r="K8838">
        <v>17698</v>
      </c>
      <c r="L8838">
        <v>18</v>
      </c>
      <c r="M8838" t="s">
        <v>200</v>
      </c>
      <c r="N8838" t="s">
        <v>383</v>
      </c>
      <c r="O8838" t="s">
        <v>202</v>
      </c>
      <c r="P8838" t="s">
        <v>6145</v>
      </c>
    </row>
    <row r="8839" spans="1:16" x14ac:dyDescent="0.25">
      <c r="A8839">
        <v>11374</v>
      </c>
      <c r="B8839" t="s">
        <v>360</v>
      </c>
      <c r="E8839" t="s">
        <v>9180</v>
      </c>
      <c r="F8839" t="s">
        <v>347</v>
      </c>
      <c r="G8839" t="s">
        <v>9136</v>
      </c>
      <c r="H8839" t="s">
        <v>198</v>
      </c>
      <c r="I8839" t="s">
        <v>9137</v>
      </c>
      <c r="J8839">
        <v>1983</v>
      </c>
      <c r="K8839">
        <v>13329</v>
      </c>
      <c r="L8839">
        <v>18</v>
      </c>
      <c r="M8839" t="s">
        <v>200</v>
      </c>
      <c r="N8839" t="s">
        <v>376</v>
      </c>
      <c r="O8839" t="s">
        <v>202</v>
      </c>
      <c r="P8839" t="s">
        <v>365</v>
      </c>
    </row>
    <row r="8840" spans="1:16" x14ac:dyDescent="0.25">
      <c r="A8840">
        <v>11375</v>
      </c>
      <c r="B8840" t="s">
        <v>360</v>
      </c>
      <c r="E8840" t="s">
        <v>9181</v>
      </c>
      <c r="F8840" t="s">
        <v>347</v>
      </c>
      <c r="G8840" t="s">
        <v>9136</v>
      </c>
      <c r="H8840" t="s">
        <v>198</v>
      </c>
      <c r="I8840" t="s">
        <v>9137</v>
      </c>
      <c r="J8840">
        <v>1983</v>
      </c>
      <c r="K8840">
        <v>24607</v>
      </c>
      <c r="L8840">
        <v>18</v>
      </c>
      <c r="M8840" t="s">
        <v>200</v>
      </c>
      <c r="N8840" t="s">
        <v>376</v>
      </c>
      <c r="O8840" t="s">
        <v>202</v>
      </c>
      <c r="P8840" t="s">
        <v>365</v>
      </c>
    </row>
    <row r="8841" spans="1:16" x14ac:dyDescent="0.25">
      <c r="A8841">
        <v>11376</v>
      </c>
      <c r="B8841" t="s">
        <v>360</v>
      </c>
      <c r="E8841" t="s">
        <v>9182</v>
      </c>
      <c r="F8841" t="s">
        <v>347</v>
      </c>
      <c r="G8841" t="s">
        <v>9136</v>
      </c>
      <c r="H8841" t="s">
        <v>198</v>
      </c>
      <c r="I8841" t="s">
        <v>9137</v>
      </c>
      <c r="J8841">
        <v>1971</v>
      </c>
      <c r="K8841">
        <v>12055</v>
      </c>
      <c r="L8841">
        <v>18</v>
      </c>
      <c r="M8841" t="s">
        <v>200</v>
      </c>
      <c r="N8841" t="s">
        <v>383</v>
      </c>
      <c r="O8841" t="s">
        <v>202</v>
      </c>
      <c r="P8841" t="s">
        <v>6145</v>
      </c>
    </row>
    <row r="8842" spans="1:16" x14ac:dyDescent="0.25">
      <c r="A8842">
        <v>11377</v>
      </c>
      <c r="B8842" t="s">
        <v>360</v>
      </c>
      <c r="E8842" t="s">
        <v>9183</v>
      </c>
      <c r="F8842" t="s">
        <v>347</v>
      </c>
      <c r="G8842" t="s">
        <v>9136</v>
      </c>
      <c r="H8842" t="s">
        <v>198</v>
      </c>
      <c r="I8842" t="s">
        <v>9137</v>
      </c>
      <c r="J8842">
        <v>1971</v>
      </c>
      <c r="K8842">
        <v>11750</v>
      </c>
      <c r="L8842">
        <v>18</v>
      </c>
      <c r="M8842" t="s">
        <v>200</v>
      </c>
      <c r="N8842" t="s">
        <v>383</v>
      </c>
      <c r="O8842" t="s">
        <v>202</v>
      </c>
      <c r="P8842" t="s">
        <v>6145</v>
      </c>
    </row>
    <row r="8843" spans="1:16" x14ac:dyDescent="0.25">
      <c r="A8843">
        <v>11378</v>
      </c>
      <c r="B8843" t="s">
        <v>360</v>
      </c>
      <c r="E8843" t="s">
        <v>9184</v>
      </c>
      <c r="F8843" t="s">
        <v>347</v>
      </c>
      <c r="G8843" t="s">
        <v>9136</v>
      </c>
      <c r="H8843" t="s">
        <v>198</v>
      </c>
      <c r="I8843" t="s">
        <v>9137</v>
      </c>
      <c r="J8843">
        <v>1981</v>
      </c>
      <c r="K8843">
        <v>6302</v>
      </c>
      <c r="L8843">
        <v>18</v>
      </c>
      <c r="M8843" t="s">
        <v>200</v>
      </c>
      <c r="N8843" t="s">
        <v>383</v>
      </c>
      <c r="O8843" t="s">
        <v>202</v>
      </c>
      <c r="P8843" t="s">
        <v>6145</v>
      </c>
    </row>
    <row r="8844" spans="1:16" x14ac:dyDescent="0.25">
      <c r="A8844">
        <v>11379</v>
      </c>
      <c r="B8844" t="s">
        <v>360</v>
      </c>
      <c r="E8844" t="s">
        <v>9185</v>
      </c>
      <c r="F8844" t="s">
        <v>347</v>
      </c>
      <c r="G8844" t="s">
        <v>9136</v>
      </c>
      <c r="H8844" t="s">
        <v>198</v>
      </c>
      <c r="I8844" t="s">
        <v>9137</v>
      </c>
      <c r="J8844">
        <v>1983</v>
      </c>
      <c r="K8844">
        <v>3165</v>
      </c>
      <c r="L8844">
        <v>18</v>
      </c>
      <c r="M8844" t="s">
        <v>200</v>
      </c>
      <c r="N8844" t="s">
        <v>383</v>
      </c>
      <c r="O8844" t="s">
        <v>202</v>
      </c>
      <c r="P8844" t="s">
        <v>6145</v>
      </c>
    </row>
    <row r="8845" spans="1:16" x14ac:dyDescent="0.25">
      <c r="A8845">
        <v>11380</v>
      </c>
      <c r="B8845" t="s">
        <v>360</v>
      </c>
      <c r="E8845" t="s">
        <v>9186</v>
      </c>
      <c r="F8845" t="s">
        <v>347</v>
      </c>
      <c r="G8845" t="s">
        <v>9136</v>
      </c>
      <c r="H8845" t="s">
        <v>198</v>
      </c>
      <c r="I8845" t="s">
        <v>9137</v>
      </c>
      <c r="J8845">
        <v>1984</v>
      </c>
      <c r="K8845">
        <v>3260</v>
      </c>
      <c r="L8845">
        <v>18</v>
      </c>
      <c r="M8845" t="s">
        <v>200</v>
      </c>
      <c r="N8845" t="s">
        <v>383</v>
      </c>
      <c r="O8845" t="s">
        <v>202</v>
      </c>
      <c r="P8845" t="s">
        <v>6145</v>
      </c>
    </row>
    <row r="8846" spans="1:16" x14ac:dyDescent="0.25">
      <c r="A8846">
        <v>11381</v>
      </c>
      <c r="B8846" t="s">
        <v>360</v>
      </c>
      <c r="E8846" t="s">
        <v>9187</v>
      </c>
      <c r="F8846" t="s">
        <v>347</v>
      </c>
      <c r="G8846" t="s">
        <v>9136</v>
      </c>
      <c r="H8846" t="s">
        <v>198</v>
      </c>
      <c r="I8846" t="s">
        <v>9137</v>
      </c>
      <c r="J8846">
        <v>1962</v>
      </c>
      <c r="K8846">
        <v>309729</v>
      </c>
      <c r="L8846">
        <v>18</v>
      </c>
      <c r="M8846" t="s">
        <v>200</v>
      </c>
      <c r="N8846" t="s">
        <v>467</v>
      </c>
      <c r="O8846" t="s">
        <v>202</v>
      </c>
      <c r="P8846" t="s">
        <v>365</v>
      </c>
    </row>
    <row r="8847" spans="1:16" x14ac:dyDescent="0.25">
      <c r="A8847">
        <v>11382</v>
      </c>
      <c r="B8847" t="s">
        <v>360</v>
      </c>
      <c r="E8847" t="s">
        <v>9188</v>
      </c>
      <c r="F8847" t="s">
        <v>347</v>
      </c>
      <c r="G8847" t="s">
        <v>9136</v>
      </c>
      <c r="H8847" t="s">
        <v>198</v>
      </c>
      <c r="I8847" t="s">
        <v>9137</v>
      </c>
      <c r="J8847">
        <v>1965</v>
      </c>
      <c r="K8847">
        <v>11601</v>
      </c>
      <c r="L8847">
        <v>18</v>
      </c>
      <c r="M8847" t="s">
        <v>200</v>
      </c>
      <c r="N8847" t="s">
        <v>383</v>
      </c>
      <c r="O8847" t="s">
        <v>202</v>
      </c>
      <c r="P8847" t="s">
        <v>6145</v>
      </c>
    </row>
    <row r="8848" spans="1:16" x14ac:dyDescent="0.25">
      <c r="A8848">
        <v>11383</v>
      </c>
      <c r="B8848" t="s">
        <v>360</v>
      </c>
      <c r="E8848" t="s">
        <v>9189</v>
      </c>
      <c r="F8848" t="s">
        <v>347</v>
      </c>
      <c r="G8848" t="s">
        <v>9136</v>
      </c>
      <c r="H8848" t="s">
        <v>198</v>
      </c>
      <c r="I8848" t="s">
        <v>9137</v>
      </c>
      <c r="J8848">
        <v>1979</v>
      </c>
      <c r="K8848">
        <v>18585</v>
      </c>
      <c r="L8848">
        <v>18</v>
      </c>
      <c r="M8848" t="s">
        <v>200</v>
      </c>
      <c r="N8848" t="s">
        <v>376</v>
      </c>
      <c r="O8848" t="s">
        <v>202</v>
      </c>
      <c r="P8848" t="s">
        <v>365</v>
      </c>
    </row>
    <row r="8849" spans="1:16" x14ac:dyDescent="0.25">
      <c r="A8849">
        <v>11384</v>
      </c>
      <c r="B8849" t="s">
        <v>360</v>
      </c>
      <c r="E8849" t="s">
        <v>9190</v>
      </c>
      <c r="F8849" t="s">
        <v>347</v>
      </c>
      <c r="G8849" t="s">
        <v>9136</v>
      </c>
      <c r="H8849" t="s">
        <v>198</v>
      </c>
      <c r="I8849" t="s">
        <v>9137</v>
      </c>
      <c r="J8849">
        <v>1963</v>
      </c>
      <c r="K8849">
        <v>360</v>
      </c>
      <c r="L8849">
        <v>18</v>
      </c>
      <c r="M8849" t="s">
        <v>200</v>
      </c>
      <c r="N8849" t="s">
        <v>383</v>
      </c>
      <c r="O8849" t="s">
        <v>202</v>
      </c>
      <c r="P8849" t="s">
        <v>6145</v>
      </c>
    </row>
    <row r="8850" spans="1:16" x14ac:dyDescent="0.25">
      <c r="A8850">
        <v>11385</v>
      </c>
      <c r="B8850" t="s">
        <v>360</v>
      </c>
      <c r="E8850" t="s">
        <v>9191</v>
      </c>
      <c r="F8850" t="s">
        <v>347</v>
      </c>
      <c r="G8850" t="s">
        <v>9136</v>
      </c>
      <c r="H8850" t="s">
        <v>198</v>
      </c>
      <c r="I8850" t="s">
        <v>9137</v>
      </c>
      <c r="J8850">
        <v>1983</v>
      </c>
      <c r="K8850">
        <v>7371</v>
      </c>
      <c r="L8850">
        <v>18</v>
      </c>
      <c r="M8850" t="s">
        <v>200</v>
      </c>
      <c r="N8850" t="s">
        <v>376</v>
      </c>
      <c r="O8850" t="s">
        <v>202</v>
      </c>
      <c r="P8850" t="s">
        <v>365</v>
      </c>
    </row>
    <row r="8851" spans="1:16" x14ac:dyDescent="0.25">
      <c r="A8851">
        <v>11386</v>
      </c>
      <c r="B8851" t="s">
        <v>360</v>
      </c>
      <c r="E8851" t="s">
        <v>9192</v>
      </c>
      <c r="F8851" t="s">
        <v>347</v>
      </c>
      <c r="G8851" t="s">
        <v>9136</v>
      </c>
      <c r="H8851" t="s">
        <v>198</v>
      </c>
      <c r="I8851" t="s">
        <v>9137</v>
      </c>
      <c r="J8851">
        <v>1962</v>
      </c>
      <c r="K8851">
        <v>978</v>
      </c>
      <c r="L8851">
        <v>18</v>
      </c>
      <c r="M8851" t="s">
        <v>200</v>
      </c>
      <c r="N8851" t="s">
        <v>383</v>
      </c>
      <c r="O8851" t="s">
        <v>202</v>
      </c>
      <c r="P8851" t="s">
        <v>6145</v>
      </c>
    </row>
    <row r="8852" spans="1:16" x14ac:dyDescent="0.25">
      <c r="A8852">
        <v>11387</v>
      </c>
      <c r="B8852" t="s">
        <v>360</v>
      </c>
      <c r="E8852" t="s">
        <v>9193</v>
      </c>
      <c r="F8852" t="s">
        <v>347</v>
      </c>
      <c r="G8852" t="s">
        <v>9136</v>
      </c>
      <c r="H8852" t="s">
        <v>198</v>
      </c>
      <c r="I8852" t="s">
        <v>9137</v>
      </c>
      <c r="J8852">
        <v>1962</v>
      </c>
      <c r="K8852">
        <v>7423</v>
      </c>
      <c r="L8852">
        <v>18</v>
      </c>
      <c r="M8852" t="s">
        <v>200</v>
      </c>
      <c r="N8852" t="s">
        <v>383</v>
      </c>
      <c r="O8852" t="s">
        <v>202</v>
      </c>
      <c r="P8852" t="s">
        <v>6145</v>
      </c>
    </row>
    <row r="8853" spans="1:16" x14ac:dyDescent="0.25">
      <c r="A8853">
        <v>11388</v>
      </c>
      <c r="B8853" t="s">
        <v>360</v>
      </c>
      <c r="E8853" t="s">
        <v>9193</v>
      </c>
      <c r="F8853" t="s">
        <v>347</v>
      </c>
      <c r="G8853" t="s">
        <v>9136</v>
      </c>
      <c r="H8853" t="s">
        <v>198</v>
      </c>
      <c r="I8853" t="s">
        <v>9137</v>
      </c>
      <c r="J8853">
        <v>1965</v>
      </c>
      <c r="K8853">
        <v>1591</v>
      </c>
      <c r="L8853">
        <v>18</v>
      </c>
      <c r="M8853" t="s">
        <v>200</v>
      </c>
      <c r="N8853" t="s">
        <v>383</v>
      </c>
      <c r="O8853" t="s">
        <v>202</v>
      </c>
      <c r="P8853" t="s">
        <v>6145</v>
      </c>
    </row>
    <row r="8854" spans="1:16" x14ac:dyDescent="0.25">
      <c r="A8854">
        <v>11389</v>
      </c>
      <c r="B8854" t="s">
        <v>360</v>
      </c>
      <c r="E8854" t="s">
        <v>9193</v>
      </c>
      <c r="F8854" t="s">
        <v>347</v>
      </c>
      <c r="G8854" t="s">
        <v>9136</v>
      </c>
      <c r="H8854" t="s">
        <v>198</v>
      </c>
      <c r="I8854" t="s">
        <v>9137</v>
      </c>
      <c r="J8854">
        <v>1969</v>
      </c>
      <c r="K8854">
        <v>3487</v>
      </c>
      <c r="L8854">
        <v>18</v>
      </c>
      <c r="M8854" t="s">
        <v>200</v>
      </c>
      <c r="N8854" t="s">
        <v>383</v>
      </c>
      <c r="O8854" t="s">
        <v>202</v>
      </c>
      <c r="P8854" t="s">
        <v>6145</v>
      </c>
    </row>
    <row r="8855" spans="1:16" x14ac:dyDescent="0.25">
      <c r="A8855">
        <v>11390</v>
      </c>
      <c r="B8855" t="s">
        <v>360</v>
      </c>
      <c r="E8855" t="s">
        <v>9194</v>
      </c>
      <c r="F8855" t="s">
        <v>347</v>
      </c>
      <c r="G8855" t="s">
        <v>9136</v>
      </c>
      <c r="H8855" t="s">
        <v>198</v>
      </c>
      <c r="I8855" t="s">
        <v>9137</v>
      </c>
      <c r="J8855">
        <v>1982</v>
      </c>
      <c r="K8855">
        <v>29253</v>
      </c>
      <c r="L8855">
        <v>18</v>
      </c>
      <c r="M8855" t="s">
        <v>200</v>
      </c>
      <c r="N8855" t="s">
        <v>376</v>
      </c>
      <c r="O8855" t="s">
        <v>202</v>
      </c>
      <c r="P8855" t="s">
        <v>365</v>
      </c>
    </row>
    <row r="8856" spans="1:16" x14ac:dyDescent="0.25">
      <c r="A8856">
        <v>11391</v>
      </c>
      <c r="B8856" t="s">
        <v>360</v>
      </c>
      <c r="E8856" t="s">
        <v>3189</v>
      </c>
      <c r="F8856" t="s">
        <v>347</v>
      </c>
      <c r="G8856" t="s">
        <v>9136</v>
      </c>
      <c r="H8856" t="s">
        <v>198</v>
      </c>
      <c r="I8856" t="s">
        <v>9137</v>
      </c>
      <c r="J8856">
        <v>1966</v>
      </c>
      <c r="K8856">
        <v>4041</v>
      </c>
      <c r="L8856">
        <v>18</v>
      </c>
      <c r="M8856" t="s">
        <v>200</v>
      </c>
      <c r="N8856" t="s">
        <v>383</v>
      </c>
      <c r="O8856" t="s">
        <v>202</v>
      </c>
      <c r="P8856" t="s">
        <v>6145</v>
      </c>
    </row>
    <row r="8857" spans="1:16" x14ac:dyDescent="0.25">
      <c r="A8857">
        <v>11392</v>
      </c>
      <c r="B8857" t="s">
        <v>360</v>
      </c>
      <c r="E8857" t="s">
        <v>9195</v>
      </c>
      <c r="F8857" t="s">
        <v>347</v>
      </c>
      <c r="G8857" t="s">
        <v>9136</v>
      </c>
      <c r="H8857" t="s">
        <v>198</v>
      </c>
      <c r="I8857" t="s">
        <v>9137</v>
      </c>
      <c r="J8857">
        <v>1983</v>
      </c>
      <c r="K8857">
        <v>4</v>
      </c>
      <c r="L8857">
        <v>18</v>
      </c>
      <c r="M8857" t="s">
        <v>200</v>
      </c>
      <c r="N8857" t="s">
        <v>787</v>
      </c>
      <c r="O8857" t="s">
        <v>202</v>
      </c>
      <c r="P8857" t="s">
        <v>365</v>
      </c>
    </row>
    <row r="8858" spans="1:16" x14ac:dyDescent="0.25">
      <c r="A8858">
        <v>11393</v>
      </c>
      <c r="B8858" t="s">
        <v>360</v>
      </c>
      <c r="E8858" t="s">
        <v>3189</v>
      </c>
      <c r="F8858" t="s">
        <v>347</v>
      </c>
      <c r="G8858" t="s">
        <v>9136</v>
      </c>
      <c r="H8858" t="s">
        <v>198</v>
      </c>
      <c r="I8858" t="s">
        <v>9137</v>
      </c>
      <c r="J8858">
        <v>1989</v>
      </c>
      <c r="K8858">
        <v>5889</v>
      </c>
      <c r="L8858">
        <v>18</v>
      </c>
      <c r="M8858" t="s">
        <v>200</v>
      </c>
      <c r="N8858" t="s">
        <v>436</v>
      </c>
      <c r="O8858" t="s">
        <v>202</v>
      </c>
      <c r="P8858" t="s">
        <v>6145</v>
      </c>
    </row>
    <row r="8859" spans="1:16" x14ac:dyDescent="0.25">
      <c r="A8859">
        <v>11395</v>
      </c>
      <c r="B8859" t="s">
        <v>360</v>
      </c>
      <c r="E8859" t="s">
        <v>4838</v>
      </c>
      <c r="F8859" t="s">
        <v>347</v>
      </c>
      <c r="G8859" t="s">
        <v>9136</v>
      </c>
      <c r="H8859" t="s">
        <v>198</v>
      </c>
      <c r="I8859" t="s">
        <v>9137</v>
      </c>
      <c r="J8859">
        <v>1973</v>
      </c>
      <c r="K8859">
        <v>15034</v>
      </c>
      <c r="L8859">
        <v>18</v>
      </c>
      <c r="M8859" t="s">
        <v>200</v>
      </c>
      <c r="N8859" t="s">
        <v>670</v>
      </c>
      <c r="O8859" t="s">
        <v>202</v>
      </c>
      <c r="P8859" t="s">
        <v>365</v>
      </c>
    </row>
    <row r="8860" spans="1:16" x14ac:dyDescent="0.25">
      <c r="A8860">
        <v>11396</v>
      </c>
      <c r="B8860" t="s">
        <v>360</v>
      </c>
      <c r="E8860" t="s">
        <v>9196</v>
      </c>
      <c r="F8860" t="s">
        <v>347</v>
      </c>
      <c r="G8860" t="s">
        <v>9136</v>
      </c>
      <c r="H8860" t="s">
        <v>198</v>
      </c>
      <c r="I8860" t="s">
        <v>9137</v>
      </c>
      <c r="J8860">
        <v>1968</v>
      </c>
      <c r="K8860">
        <v>0</v>
      </c>
      <c r="L8860">
        <v>18</v>
      </c>
      <c r="M8860" t="s">
        <v>200</v>
      </c>
      <c r="N8860" t="s">
        <v>383</v>
      </c>
      <c r="O8860" t="s">
        <v>202</v>
      </c>
      <c r="P8860" t="s">
        <v>6145</v>
      </c>
    </row>
    <row r="8861" spans="1:16" x14ac:dyDescent="0.25">
      <c r="A8861">
        <v>11397</v>
      </c>
      <c r="B8861" t="s">
        <v>360</v>
      </c>
      <c r="E8861" t="s">
        <v>9197</v>
      </c>
      <c r="F8861" t="s">
        <v>347</v>
      </c>
      <c r="G8861" t="s">
        <v>9136</v>
      </c>
      <c r="H8861" t="s">
        <v>198</v>
      </c>
      <c r="I8861" t="s">
        <v>9137</v>
      </c>
      <c r="J8861">
        <v>1990</v>
      </c>
      <c r="K8861">
        <v>39972</v>
      </c>
      <c r="L8861">
        <v>18</v>
      </c>
      <c r="M8861" t="s">
        <v>200</v>
      </c>
      <c r="N8861" t="s">
        <v>670</v>
      </c>
      <c r="O8861" t="s">
        <v>202</v>
      </c>
      <c r="P8861" t="s">
        <v>365</v>
      </c>
    </row>
    <row r="8862" spans="1:16" x14ac:dyDescent="0.25">
      <c r="A8862">
        <v>11398</v>
      </c>
      <c r="B8862" t="s">
        <v>360</v>
      </c>
      <c r="E8862" t="s">
        <v>9198</v>
      </c>
      <c r="F8862" t="s">
        <v>347</v>
      </c>
      <c r="G8862" t="s">
        <v>9136</v>
      </c>
      <c r="H8862" t="s">
        <v>198</v>
      </c>
      <c r="I8862" t="s">
        <v>9137</v>
      </c>
      <c r="J8862">
        <v>1973</v>
      </c>
      <c r="K8862">
        <v>4156</v>
      </c>
      <c r="L8862">
        <v>18</v>
      </c>
      <c r="M8862" t="s">
        <v>200</v>
      </c>
      <c r="N8862" t="s">
        <v>670</v>
      </c>
      <c r="O8862" t="s">
        <v>202</v>
      </c>
      <c r="P8862" t="s">
        <v>365</v>
      </c>
    </row>
    <row r="8863" spans="1:16" x14ac:dyDescent="0.25">
      <c r="A8863">
        <v>11399</v>
      </c>
      <c r="B8863" t="s">
        <v>360</v>
      </c>
      <c r="E8863" t="s">
        <v>9199</v>
      </c>
      <c r="F8863" t="s">
        <v>347</v>
      </c>
      <c r="G8863" t="s">
        <v>9136</v>
      </c>
      <c r="H8863" t="s">
        <v>198</v>
      </c>
      <c r="I8863" t="s">
        <v>9137</v>
      </c>
      <c r="J8863">
        <v>1973</v>
      </c>
      <c r="K8863">
        <v>65805</v>
      </c>
      <c r="L8863">
        <v>18</v>
      </c>
      <c r="M8863" t="s">
        <v>200</v>
      </c>
      <c r="N8863" t="s">
        <v>787</v>
      </c>
      <c r="O8863" t="s">
        <v>202</v>
      </c>
      <c r="P8863" t="s">
        <v>365</v>
      </c>
    </row>
    <row r="8864" spans="1:16" x14ac:dyDescent="0.25">
      <c r="A8864">
        <v>11400</v>
      </c>
      <c r="B8864" t="s">
        <v>360</v>
      </c>
      <c r="E8864" t="s">
        <v>9200</v>
      </c>
      <c r="F8864" t="s">
        <v>347</v>
      </c>
      <c r="G8864" t="s">
        <v>9136</v>
      </c>
      <c r="H8864" t="s">
        <v>198</v>
      </c>
      <c r="I8864" t="s">
        <v>9137</v>
      </c>
      <c r="J8864">
        <v>1973</v>
      </c>
      <c r="K8864">
        <v>8282</v>
      </c>
      <c r="L8864">
        <v>18</v>
      </c>
      <c r="M8864" t="s">
        <v>200</v>
      </c>
      <c r="N8864" t="s">
        <v>670</v>
      </c>
      <c r="O8864" t="s">
        <v>202</v>
      </c>
      <c r="P8864" t="s">
        <v>365</v>
      </c>
    </row>
    <row r="8865" spans="1:16" x14ac:dyDescent="0.25">
      <c r="A8865">
        <v>11401</v>
      </c>
      <c r="B8865" t="s">
        <v>360</v>
      </c>
      <c r="E8865" t="s">
        <v>4838</v>
      </c>
      <c r="F8865" t="s">
        <v>347</v>
      </c>
      <c r="G8865" t="s">
        <v>9136</v>
      </c>
      <c r="H8865" t="s">
        <v>198</v>
      </c>
      <c r="I8865" t="s">
        <v>9137</v>
      </c>
      <c r="J8865">
        <v>1973</v>
      </c>
      <c r="K8865">
        <v>1557</v>
      </c>
      <c r="L8865">
        <v>18</v>
      </c>
      <c r="M8865" t="s">
        <v>200</v>
      </c>
      <c r="N8865" t="s">
        <v>670</v>
      </c>
      <c r="O8865" t="s">
        <v>202</v>
      </c>
      <c r="P8865" t="s">
        <v>365</v>
      </c>
    </row>
    <row r="8866" spans="1:16" x14ac:dyDescent="0.25">
      <c r="A8866">
        <v>11402</v>
      </c>
      <c r="B8866" t="s">
        <v>360</v>
      </c>
      <c r="E8866" t="s">
        <v>9201</v>
      </c>
      <c r="F8866" t="s">
        <v>347</v>
      </c>
      <c r="G8866" t="s">
        <v>9136</v>
      </c>
      <c r="H8866" t="s">
        <v>198</v>
      </c>
      <c r="I8866" t="s">
        <v>9137</v>
      </c>
      <c r="J8866">
        <v>1973</v>
      </c>
      <c r="K8866">
        <v>27838</v>
      </c>
      <c r="L8866">
        <v>18</v>
      </c>
      <c r="M8866" t="s">
        <v>200</v>
      </c>
      <c r="N8866" t="s">
        <v>670</v>
      </c>
      <c r="O8866" t="s">
        <v>202</v>
      </c>
      <c r="P8866" t="s">
        <v>365</v>
      </c>
    </row>
    <row r="8867" spans="1:16" x14ac:dyDescent="0.25">
      <c r="A8867">
        <v>11403</v>
      </c>
      <c r="B8867" t="s">
        <v>360</v>
      </c>
      <c r="E8867" t="s">
        <v>9202</v>
      </c>
      <c r="F8867" t="s">
        <v>347</v>
      </c>
      <c r="G8867" t="s">
        <v>9136</v>
      </c>
      <c r="H8867" t="s">
        <v>198</v>
      </c>
      <c r="I8867" t="s">
        <v>9137</v>
      </c>
      <c r="J8867">
        <v>1978</v>
      </c>
      <c r="K8867">
        <v>85547</v>
      </c>
      <c r="L8867">
        <v>18</v>
      </c>
      <c r="M8867" t="s">
        <v>200</v>
      </c>
      <c r="N8867" t="s">
        <v>787</v>
      </c>
      <c r="O8867" t="s">
        <v>202</v>
      </c>
      <c r="P8867" t="s">
        <v>365</v>
      </c>
    </row>
    <row r="8868" spans="1:16" x14ac:dyDescent="0.25">
      <c r="A8868">
        <v>11405</v>
      </c>
      <c r="B8868" t="s">
        <v>360</v>
      </c>
      <c r="E8868" t="s">
        <v>9203</v>
      </c>
      <c r="F8868" t="s">
        <v>347</v>
      </c>
      <c r="G8868" t="s">
        <v>9136</v>
      </c>
      <c r="H8868" t="s">
        <v>198</v>
      </c>
      <c r="I8868" t="s">
        <v>9137</v>
      </c>
      <c r="J8868">
        <v>1980</v>
      </c>
      <c r="K8868">
        <v>19812</v>
      </c>
      <c r="L8868">
        <v>18</v>
      </c>
      <c r="M8868" t="s">
        <v>200</v>
      </c>
      <c r="N8868" t="s">
        <v>670</v>
      </c>
      <c r="O8868" t="s">
        <v>202</v>
      </c>
      <c r="P8868" t="s">
        <v>365</v>
      </c>
    </row>
    <row r="8869" spans="1:16" x14ac:dyDescent="0.25">
      <c r="A8869">
        <v>11406</v>
      </c>
      <c r="B8869" t="s">
        <v>360</v>
      </c>
      <c r="E8869" t="s">
        <v>6229</v>
      </c>
      <c r="F8869" t="s">
        <v>347</v>
      </c>
      <c r="G8869" t="s">
        <v>9136</v>
      </c>
      <c r="H8869" t="s">
        <v>198</v>
      </c>
      <c r="I8869" t="s">
        <v>9137</v>
      </c>
      <c r="J8869">
        <v>1980</v>
      </c>
      <c r="K8869">
        <v>15810</v>
      </c>
      <c r="L8869">
        <v>18</v>
      </c>
      <c r="M8869" t="s">
        <v>200</v>
      </c>
      <c r="N8869" t="s">
        <v>670</v>
      </c>
      <c r="O8869" t="s">
        <v>202</v>
      </c>
      <c r="P8869" t="s">
        <v>365</v>
      </c>
    </row>
    <row r="8870" spans="1:16" x14ac:dyDescent="0.25">
      <c r="A8870">
        <v>11407</v>
      </c>
      <c r="B8870" t="s">
        <v>360</v>
      </c>
      <c r="E8870" t="s">
        <v>9204</v>
      </c>
      <c r="F8870" t="s">
        <v>347</v>
      </c>
      <c r="G8870" t="s">
        <v>9136</v>
      </c>
      <c r="H8870" t="s">
        <v>198</v>
      </c>
      <c r="I8870" t="s">
        <v>9137</v>
      </c>
      <c r="J8870">
        <v>1980</v>
      </c>
      <c r="K8870">
        <v>102656</v>
      </c>
      <c r="L8870">
        <v>18</v>
      </c>
      <c r="M8870" t="s">
        <v>200</v>
      </c>
      <c r="N8870" t="s">
        <v>787</v>
      </c>
      <c r="O8870" t="s">
        <v>202</v>
      </c>
      <c r="P8870" t="s">
        <v>365</v>
      </c>
    </row>
    <row r="8871" spans="1:16" x14ac:dyDescent="0.25">
      <c r="A8871">
        <v>11408</v>
      </c>
      <c r="B8871" t="s">
        <v>360</v>
      </c>
      <c r="E8871" t="s">
        <v>9205</v>
      </c>
      <c r="F8871" t="s">
        <v>347</v>
      </c>
      <c r="G8871" t="s">
        <v>9136</v>
      </c>
      <c r="H8871" t="s">
        <v>198</v>
      </c>
      <c r="I8871" t="s">
        <v>9137</v>
      </c>
      <c r="J8871">
        <v>1982</v>
      </c>
      <c r="K8871">
        <v>120155</v>
      </c>
      <c r="L8871">
        <v>18</v>
      </c>
      <c r="M8871" t="s">
        <v>200</v>
      </c>
      <c r="N8871" t="s">
        <v>376</v>
      </c>
      <c r="O8871" t="s">
        <v>202</v>
      </c>
      <c r="P8871" t="s">
        <v>365</v>
      </c>
    </row>
    <row r="8872" spans="1:16" x14ac:dyDescent="0.25">
      <c r="A8872">
        <v>11409</v>
      </c>
      <c r="B8872" t="s">
        <v>360</v>
      </c>
      <c r="E8872" t="s">
        <v>9206</v>
      </c>
      <c r="F8872" t="s">
        <v>347</v>
      </c>
      <c r="G8872" t="s">
        <v>9136</v>
      </c>
      <c r="H8872" t="s">
        <v>198</v>
      </c>
      <c r="I8872" t="s">
        <v>9137</v>
      </c>
      <c r="J8872">
        <v>1966</v>
      </c>
      <c r="K8872">
        <v>48062</v>
      </c>
      <c r="L8872">
        <v>18</v>
      </c>
      <c r="M8872" t="s">
        <v>200</v>
      </c>
      <c r="N8872" t="s">
        <v>376</v>
      </c>
      <c r="O8872" t="s">
        <v>202</v>
      </c>
      <c r="P8872" t="s">
        <v>365</v>
      </c>
    </row>
    <row r="8873" spans="1:16" x14ac:dyDescent="0.25">
      <c r="A8873">
        <v>11417</v>
      </c>
      <c r="B8873" t="s">
        <v>360</v>
      </c>
      <c r="E8873" t="s">
        <v>9207</v>
      </c>
      <c r="F8873" t="s">
        <v>347</v>
      </c>
      <c r="G8873" t="s">
        <v>9136</v>
      </c>
      <c r="H8873" t="s">
        <v>198</v>
      </c>
      <c r="I8873" t="s">
        <v>9137</v>
      </c>
      <c r="J8873">
        <v>1979</v>
      </c>
      <c r="K8873">
        <v>80103</v>
      </c>
      <c r="L8873">
        <v>18</v>
      </c>
      <c r="M8873" t="s">
        <v>200</v>
      </c>
      <c r="N8873" t="s">
        <v>670</v>
      </c>
      <c r="O8873" t="s">
        <v>202</v>
      </c>
      <c r="P8873" t="s">
        <v>365</v>
      </c>
    </row>
    <row r="8874" spans="1:16" x14ac:dyDescent="0.25">
      <c r="A8874">
        <v>11418</v>
      </c>
      <c r="B8874" t="s">
        <v>360</v>
      </c>
      <c r="E8874" t="s">
        <v>9208</v>
      </c>
      <c r="F8874" t="s">
        <v>347</v>
      </c>
      <c r="G8874" t="s">
        <v>9136</v>
      </c>
      <c r="H8874" t="s">
        <v>198</v>
      </c>
      <c r="I8874" t="s">
        <v>9137</v>
      </c>
      <c r="J8874">
        <v>1970</v>
      </c>
      <c r="K8874">
        <v>21362</v>
      </c>
      <c r="L8874">
        <v>18</v>
      </c>
      <c r="M8874" t="s">
        <v>200</v>
      </c>
      <c r="N8874" t="s">
        <v>376</v>
      </c>
      <c r="O8874" t="s">
        <v>202</v>
      </c>
      <c r="P8874" t="s">
        <v>365</v>
      </c>
    </row>
    <row r="8875" spans="1:16" x14ac:dyDescent="0.25">
      <c r="A8875">
        <v>11419</v>
      </c>
      <c r="B8875" t="s">
        <v>360</v>
      </c>
      <c r="E8875" t="s">
        <v>9209</v>
      </c>
      <c r="F8875" t="s">
        <v>347</v>
      </c>
      <c r="G8875" t="s">
        <v>9136</v>
      </c>
      <c r="H8875" t="s">
        <v>198</v>
      </c>
      <c r="I8875" t="s">
        <v>9137</v>
      </c>
      <c r="J8875">
        <v>1965</v>
      </c>
      <c r="K8875">
        <v>448579</v>
      </c>
      <c r="L8875">
        <v>18</v>
      </c>
      <c r="M8875" t="s">
        <v>200</v>
      </c>
      <c r="N8875" t="s">
        <v>376</v>
      </c>
      <c r="O8875" t="s">
        <v>202</v>
      </c>
      <c r="P8875" t="s">
        <v>365</v>
      </c>
    </row>
    <row r="8876" spans="1:16" x14ac:dyDescent="0.25">
      <c r="A8876">
        <v>11420</v>
      </c>
      <c r="B8876" t="s">
        <v>360</v>
      </c>
      <c r="E8876" t="s">
        <v>9210</v>
      </c>
      <c r="F8876" t="s">
        <v>347</v>
      </c>
      <c r="G8876" t="s">
        <v>9136</v>
      </c>
      <c r="H8876" t="s">
        <v>198</v>
      </c>
      <c r="I8876" t="s">
        <v>9137</v>
      </c>
      <c r="J8876">
        <v>1971</v>
      </c>
      <c r="K8876">
        <v>35710</v>
      </c>
      <c r="L8876">
        <v>18</v>
      </c>
      <c r="M8876" t="s">
        <v>200</v>
      </c>
      <c r="N8876" t="s">
        <v>376</v>
      </c>
      <c r="O8876" t="s">
        <v>202</v>
      </c>
      <c r="P8876" t="s">
        <v>365</v>
      </c>
    </row>
    <row r="8877" spans="1:16" x14ac:dyDescent="0.25">
      <c r="A8877">
        <v>11421</v>
      </c>
      <c r="B8877" t="s">
        <v>360</v>
      </c>
      <c r="E8877" t="s">
        <v>9211</v>
      </c>
      <c r="F8877" t="s">
        <v>347</v>
      </c>
      <c r="G8877" t="s">
        <v>9136</v>
      </c>
      <c r="H8877" t="s">
        <v>198</v>
      </c>
      <c r="I8877" t="s">
        <v>9137</v>
      </c>
      <c r="J8877">
        <v>1981</v>
      </c>
      <c r="K8877">
        <v>150035</v>
      </c>
      <c r="L8877">
        <v>18</v>
      </c>
      <c r="M8877" t="s">
        <v>200</v>
      </c>
      <c r="N8877" t="s">
        <v>668</v>
      </c>
      <c r="O8877" t="s">
        <v>202</v>
      </c>
      <c r="P8877" t="s">
        <v>365</v>
      </c>
    </row>
    <row r="8878" spans="1:16" x14ac:dyDescent="0.25">
      <c r="A8878">
        <v>11422</v>
      </c>
      <c r="B8878" t="s">
        <v>360</v>
      </c>
      <c r="E8878" t="s">
        <v>9212</v>
      </c>
      <c r="F8878" t="s">
        <v>347</v>
      </c>
      <c r="G8878" t="s">
        <v>9136</v>
      </c>
      <c r="H8878" t="s">
        <v>198</v>
      </c>
      <c r="I8878" t="s">
        <v>9137</v>
      </c>
      <c r="J8878">
        <v>1971</v>
      </c>
      <c r="K8878">
        <v>3393</v>
      </c>
      <c r="L8878">
        <v>18</v>
      </c>
      <c r="M8878" t="s">
        <v>200</v>
      </c>
      <c r="N8878" t="s">
        <v>376</v>
      </c>
      <c r="O8878" t="s">
        <v>202</v>
      </c>
      <c r="P8878" t="s">
        <v>365</v>
      </c>
    </row>
    <row r="8879" spans="1:16" x14ac:dyDescent="0.25">
      <c r="A8879">
        <v>11423</v>
      </c>
      <c r="B8879" t="s">
        <v>360</v>
      </c>
      <c r="E8879" t="s">
        <v>9213</v>
      </c>
      <c r="F8879" t="s">
        <v>347</v>
      </c>
      <c r="G8879" t="s">
        <v>9136</v>
      </c>
      <c r="H8879" t="s">
        <v>198</v>
      </c>
      <c r="I8879" t="s">
        <v>9137</v>
      </c>
      <c r="J8879">
        <v>1966</v>
      </c>
      <c r="K8879">
        <v>39483</v>
      </c>
      <c r="L8879">
        <v>18</v>
      </c>
      <c r="M8879" t="s">
        <v>200</v>
      </c>
      <c r="N8879" t="s">
        <v>668</v>
      </c>
      <c r="O8879" t="s">
        <v>202</v>
      </c>
      <c r="P8879" t="s">
        <v>365</v>
      </c>
    </row>
    <row r="8880" spans="1:16" x14ac:dyDescent="0.25">
      <c r="A8880">
        <v>11424</v>
      </c>
      <c r="B8880" t="s">
        <v>360</v>
      </c>
      <c r="E8880" t="s">
        <v>9214</v>
      </c>
      <c r="F8880" t="s">
        <v>347</v>
      </c>
      <c r="G8880" t="s">
        <v>9136</v>
      </c>
      <c r="H8880" t="s">
        <v>198</v>
      </c>
      <c r="I8880" t="s">
        <v>9137</v>
      </c>
      <c r="J8880">
        <v>1980</v>
      </c>
      <c r="K8880">
        <v>10030</v>
      </c>
      <c r="L8880">
        <v>18</v>
      </c>
      <c r="M8880" t="s">
        <v>200</v>
      </c>
      <c r="N8880" t="s">
        <v>376</v>
      </c>
      <c r="O8880" t="s">
        <v>202</v>
      </c>
      <c r="P8880" t="s">
        <v>365</v>
      </c>
    </row>
    <row r="8881" spans="1:16" x14ac:dyDescent="0.25">
      <c r="A8881">
        <v>11425</v>
      </c>
      <c r="B8881" t="s">
        <v>360</v>
      </c>
      <c r="E8881" t="s">
        <v>9215</v>
      </c>
      <c r="F8881" t="s">
        <v>347</v>
      </c>
      <c r="G8881" t="s">
        <v>9136</v>
      </c>
      <c r="H8881" t="s">
        <v>198</v>
      </c>
      <c r="I8881" t="s">
        <v>9137</v>
      </c>
      <c r="J8881">
        <v>1970</v>
      </c>
      <c r="K8881">
        <v>90784</v>
      </c>
      <c r="L8881">
        <v>18</v>
      </c>
      <c r="M8881" t="s">
        <v>200</v>
      </c>
      <c r="N8881" t="s">
        <v>376</v>
      </c>
      <c r="O8881" t="s">
        <v>202</v>
      </c>
      <c r="P8881" t="s">
        <v>365</v>
      </c>
    </row>
    <row r="8882" spans="1:16" x14ac:dyDescent="0.25">
      <c r="A8882">
        <v>11426</v>
      </c>
      <c r="B8882" t="s">
        <v>360</v>
      </c>
      <c r="E8882" t="s">
        <v>9216</v>
      </c>
      <c r="F8882" t="s">
        <v>347</v>
      </c>
      <c r="G8882" t="s">
        <v>9136</v>
      </c>
      <c r="H8882" t="s">
        <v>198</v>
      </c>
      <c r="I8882" t="s">
        <v>9137</v>
      </c>
      <c r="J8882">
        <v>1969</v>
      </c>
      <c r="K8882">
        <v>80103</v>
      </c>
      <c r="L8882">
        <v>18</v>
      </c>
      <c r="M8882" t="s">
        <v>200</v>
      </c>
      <c r="N8882" t="s">
        <v>376</v>
      </c>
      <c r="O8882" t="s">
        <v>202</v>
      </c>
      <c r="P8882" t="s">
        <v>365</v>
      </c>
    </row>
    <row r="8883" spans="1:16" x14ac:dyDescent="0.25">
      <c r="A8883">
        <v>11427</v>
      </c>
      <c r="B8883" t="s">
        <v>360</v>
      </c>
      <c r="E8883" t="s">
        <v>9217</v>
      </c>
      <c r="F8883" t="s">
        <v>347</v>
      </c>
      <c r="G8883" t="s">
        <v>9136</v>
      </c>
      <c r="H8883" t="s">
        <v>198</v>
      </c>
      <c r="I8883" t="s">
        <v>9137</v>
      </c>
      <c r="J8883">
        <v>1970</v>
      </c>
      <c r="K8883">
        <v>80103</v>
      </c>
      <c r="L8883">
        <v>18</v>
      </c>
      <c r="M8883" t="s">
        <v>200</v>
      </c>
      <c r="N8883" t="s">
        <v>376</v>
      </c>
      <c r="O8883" t="s">
        <v>202</v>
      </c>
      <c r="P8883" t="s">
        <v>365</v>
      </c>
    </row>
    <row r="8884" spans="1:16" x14ac:dyDescent="0.25">
      <c r="A8884">
        <v>11428</v>
      </c>
      <c r="B8884" t="s">
        <v>360</v>
      </c>
      <c r="E8884" t="s">
        <v>9218</v>
      </c>
      <c r="F8884" t="s">
        <v>347</v>
      </c>
      <c r="G8884" t="s">
        <v>9136</v>
      </c>
      <c r="H8884" t="s">
        <v>198</v>
      </c>
      <c r="I8884" t="s">
        <v>9137</v>
      </c>
      <c r="J8884">
        <v>1970</v>
      </c>
      <c r="K8884">
        <v>74763</v>
      </c>
      <c r="L8884">
        <v>18</v>
      </c>
      <c r="M8884" t="s">
        <v>200</v>
      </c>
      <c r="N8884" t="s">
        <v>376</v>
      </c>
      <c r="O8884" t="s">
        <v>202</v>
      </c>
      <c r="P8884" t="s">
        <v>365</v>
      </c>
    </row>
    <row r="8885" spans="1:16" x14ac:dyDescent="0.25">
      <c r="A8885">
        <v>11429</v>
      </c>
      <c r="B8885" t="s">
        <v>360</v>
      </c>
      <c r="E8885" t="s">
        <v>9219</v>
      </c>
      <c r="F8885" t="s">
        <v>347</v>
      </c>
      <c r="G8885" t="s">
        <v>9136</v>
      </c>
      <c r="H8885" t="s">
        <v>198</v>
      </c>
      <c r="I8885" t="s">
        <v>9137</v>
      </c>
      <c r="J8885">
        <v>1977</v>
      </c>
      <c r="K8885">
        <v>60880</v>
      </c>
      <c r="L8885">
        <v>18</v>
      </c>
      <c r="M8885" t="s">
        <v>200</v>
      </c>
      <c r="N8885" t="s">
        <v>376</v>
      </c>
      <c r="O8885" t="s">
        <v>202</v>
      </c>
      <c r="P8885" t="s">
        <v>365</v>
      </c>
    </row>
    <row r="8886" spans="1:16" x14ac:dyDescent="0.25">
      <c r="A8886">
        <v>11430</v>
      </c>
      <c r="B8886" t="s">
        <v>360</v>
      </c>
      <c r="E8886" t="s">
        <v>9220</v>
      </c>
      <c r="F8886" t="s">
        <v>347</v>
      </c>
      <c r="G8886" t="s">
        <v>9136</v>
      </c>
      <c r="H8886" t="s">
        <v>198</v>
      </c>
      <c r="I8886" t="s">
        <v>9137</v>
      </c>
      <c r="J8886">
        <v>1979</v>
      </c>
      <c r="K8886">
        <v>9655</v>
      </c>
      <c r="L8886">
        <v>18</v>
      </c>
      <c r="M8886" t="s">
        <v>200</v>
      </c>
      <c r="N8886" t="s">
        <v>376</v>
      </c>
      <c r="O8886" t="s">
        <v>202</v>
      </c>
      <c r="P8886" t="s">
        <v>365</v>
      </c>
    </row>
    <row r="8887" spans="1:16" x14ac:dyDescent="0.25">
      <c r="A8887">
        <v>11431</v>
      </c>
      <c r="B8887" t="s">
        <v>360</v>
      </c>
      <c r="E8887" t="s">
        <v>7728</v>
      </c>
      <c r="F8887" t="s">
        <v>347</v>
      </c>
      <c r="G8887" t="s">
        <v>9136</v>
      </c>
      <c r="H8887" t="s">
        <v>198</v>
      </c>
      <c r="I8887" t="s">
        <v>9137</v>
      </c>
      <c r="J8887">
        <v>1969</v>
      </c>
      <c r="K8887">
        <v>5125</v>
      </c>
      <c r="L8887">
        <v>18</v>
      </c>
      <c r="M8887" t="s">
        <v>200</v>
      </c>
      <c r="N8887" t="s">
        <v>376</v>
      </c>
      <c r="O8887" t="s">
        <v>202</v>
      </c>
      <c r="P8887" t="s">
        <v>365</v>
      </c>
    </row>
    <row r="8888" spans="1:16" x14ac:dyDescent="0.25">
      <c r="A8888">
        <v>11433</v>
      </c>
      <c r="B8888" t="s">
        <v>360</v>
      </c>
      <c r="E8888" t="s">
        <v>9212</v>
      </c>
      <c r="F8888" t="s">
        <v>347</v>
      </c>
      <c r="G8888" t="s">
        <v>9136</v>
      </c>
      <c r="H8888" t="s">
        <v>198</v>
      </c>
      <c r="I8888" t="s">
        <v>9137</v>
      </c>
      <c r="J8888">
        <v>1986</v>
      </c>
      <c r="K8888">
        <v>5622</v>
      </c>
      <c r="L8888">
        <v>18</v>
      </c>
      <c r="M8888" t="s">
        <v>200</v>
      </c>
      <c r="N8888" t="s">
        <v>376</v>
      </c>
      <c r="O8888" t="s">
        <v>202</v>
      </c>
      <c r="P8888" t="s">
        <v>365</v>
      </c>
    </row>
    <row r="8889" spans="1:16" x14ac:dyDescent="0.25">
      <c r="A8889">
        <v>11439</v>
      </c>
      <c r="B8889" t="s">
        <v>360</v>
      </c>
      <c r="E8889" t="s">
        <v>9221</v>
      </c>
      <c r="F8889" t="s">
        <v>347</v>
      </c>
      <c r="G8889" t="s">
        <v>9136</v>
      </c>
      <c r="H8889" t="s">
        <v>198</v>
      </c>
      <c r="I8889" t="s">
        <v>9137</v>
      </c>
      <c r="J8889">
        <v>1969</v>
      </c>
      <c r="K8889">
        <v>7303</v>
      </c>
      <c r="L8889">
        <v>18</v>
      </c>
      <c r="M8889" t="s">
        <v>200</v>
      </c>
      <c r="N8889" t="s">
        <v>376</v>
      </c>
      <c r="O8889" t="s">
        <v>202</v>
      </c>
      <c r="P8889" t="s">
        <v>365</v>
      </c>
    </row>
    <row r="8890" spans="1:16" x14ac:dyDescent="0.25">
      <c r="A8890">
        <v>11440</v>
      </c>
      <c r="B8890" t="s">
        <v>360</v>
      </c>
      <c r="E8890" t="s">
        <v>9222</v>
      </c>
      <c r="F8890" t="s">
        <v>347</v>
      </c>
      <c r="G8890" t="s">
        <v>9136</v>
      </c>
      <c r="H8890" t="s">
        <v>198</v>
      </c>
      <c r="I8890" t="s">
        <v>9137</v>
      </c>
      <c r="J8890">
        <v>1971</v>
      </c>
      <c r="K8890">
        <v>104134</v>
      </c>
      <c r="L8890">
        <v>18</v>
      </c>
      <c r="M8890" t="s">
        <v>200</v>
      </c>
      <c r="N8890" t="s">
        <v>376</v>
      </c>
      <c r="O8890" t="s">
        <v>202</v>
      </c>
      <c r="P8890" t="s">
        <v>365</v>
      </c>
    </row>
    <row r="8891" spans="1:16" x14ac:dyDescent="0.25">
      <c r="A8891">
        <v>11441</v>
      </c>
      <c r="B8891" t="s">
        <v>360</v>
      </c>
      <c r="E8891" t="s">
        <v>9223</v>
      </c>
      <c r="F8891" t="s">
        <v>347</v>
      </c>
      <c r="G8891" t="s">
        <v>9136</v>
      </c>
      <c r="H8891" t="s">
        <v>198</v>
      </c>
      <c r="I8891" t="s">
        <v>9137</v>
      </c>
      <c r="J8891">
        <v>1972</v>
      </c>
      <c r="K8891">
        <v>26701</v>
      </c>
      <c r="L8891">
        <v>18</v>
      </c>
      <c r="M8891" t="s">
        <v>200</v>
      </c>
      <c r="N8891" t="s">
        <v>376</v>
      </c>
      <c r="O8891" t="s">
        <v>202</v>
      </c>
      <c r="P8891" t="s">
        <v>365</v>
      </c>
    </row>
    <row r="8892" spans="1:16" x14ac:dyDescent="0.25">
      <c r="A8892">
        <v>11442</v>
      </c>
      <c r="B8892" t="s">
        <v>360</v>
      </c>
      <c r="E8892" t="s">
        <v>9224</v>
      </c>
      <c r="F8892" t="s">
        <v>347</v>
      </c>
      <c r="G8892" t="s">
        <v>9136</v>
      </c>
      <c r="H8892" t="s">
        <v>198</v>
      </c>
      <c r="I8892" t="s">
        <v>9137</v>
      </c>
      <c r="J8892">
        <v>1972</v>
      </c>
      <c r="K8892">
        <v>58743</v>
      </c>
      <c r="L8892">
        <v>18</v>
      </c>
      <c r="M8892" t="s">
        <v>200</v>
      </c>
      <c r="N8892" t="s">
        <v>376</v>
      </c>
      <c r="O8892" t="s">
        <v>202</v>
      </c>
      <c r="P8892" t="s">
        <v>365</v>
      </c>
    </row>
    <row r="8893" spans="1:16" x14ac:dyDescent="0.25">
      <c r="A8893">
        <v>11443</v>
      </c>
      <c r="B8893" t="s">
        <v>360</v>
      </c>
      <c r="E8893" t="s">
        <v>9225</v>
      </c>
      <c r="F8893" t="s">
        <v>347</v>
      </c>
      <c r="G8893" t="s">
        <v>9136</v>
      </c>
      <c r="H8893" t="s">
        <v>198</v>
      </c>
      <c r="I8893" t="s">
        <v>9137</v>
      </c>
      <c r="J8893">
        <v>1972</v>
      </c>
      <c r="K8893">
        <v>26701</v>
      </c>
      <c r="L8893">
        <v>18</v>
      </c>
      <c r="M8893" t="s">
        <v>200</v>
      </c>
      <c r="N8893" t="s">
        <v>376</v>
      </c>
      <c r="O8893" t="s">
        <v>202</v>
      </c>
      <c r="P8893" t="s">
        <v>365</v>
      </c>
    </row>
    <row r="8894" spans="1:16" x14ac:dyDescent="0.25">
      <c r="A8894">
        <v>11444</v>
      </c>
      <c r="B8894" t="s">
        <v>360</v>
      </c>
      <c r="E8894" t="s">
        <v>9226</v>
      </c>
      <c r="F8894" t="s">
        <v>347</v>
      </c>
      <c r="G8894" t="s">
        <v>9136</v>
      </c>
      <c r="H8894" t="s">
        <v>198</v>
      </c>
      <c r="I8894" t="s">
        <v>9137</v>
      </c>
      <c r="J8894">
        <v>1971</v>
      </c>
      <c r="K8894">
        <v>74763</v>
      </c>
      <c r="L8894">
        <v>18</v>
      </c>
      <c r="M8894" t="s">
        <v>200</v>
      </c>
      <c r="N8894" t="s">
        <v>376</v>
      </c>
      <c r="O8894" t="s">
        <v>202</v>
      </c>
      <c r="P8894" t="s">
        <v>365</v>
      </c>
    </row>
    <row r="8895" spans="1:16" x14ac:dyDescent="0.25">
      <c r="A8895">
        <v>11446</v>
      </c>
      <c r="B8895" t="s">
        <v>360</v>
      </c>
      <c r="E8895" t="s">
        <v>9227</v>
      </c>
      <c r="F8895" t="s">
        <v>347</v>
      </c>
      <c r="G8895" t="s">
        <v>9136</v>
      </c>
      <c r="H8895" t="s">
        <v>198</v>
      </c>
      <c r="I8895" t="s">
        <v>9137</v>
      </c>
      <c r="J8895">
        <v>1984</v>
      </c>
      <c r="K8895">
        <v>40052</v>
      </c>
      <c r="L8895">
        <v>18</v>
      </c>
      <c r="M8895" t="s">
        <v>200</v>
      </c>
      <c r="N8895" t="s">
        <v>670</v>
      </c>
      <c r="O8895" t="s">
        <v>202</v>
      </c>
      <c r="P8895" t="s">
        <v>365</v>
      </c>
    </row>
    <row r="8896" spans="1:16" x14ac:dyDescent="0.25">
      <c r="A8896">
        <v>11447</v>
      </c>
      <c r="B8896" t="s">
        <v>360</v>
      </c>
      <c r="E8896" t="s">
        <v>9228</v>
      </c>
      <c r="F8896" t="s">
        <v>347</v>
      </c>
      <c r="G8896" t="s">
        <v>9136</v>
      </c>
      <c r="H8896" t="s">
        <v>198</v>
      </c>
      <c r="I8896" t="s">
        <v>9137</v>
      </c>
      <c r="J8896">
        <v>1972</v>
      </c>
      <c r="K8896">
        <v>514</v>
      </c>
      <c r="L8896">
        <v>18</v>
      </c>
      <c r="M8896" t="s">
        <v>200</v>
      </c>
      <c r="N8896" t="s">
        <v>364</v>
      </c>
      <c r="O8896" t="s">
        <v>202</v>
      </c>
      <c r="P8896" t="s">
        <v>365</v>
      </c>
    </row>
    <row r="8897" spans="1:16" x14ac:dyDescent="0.25">
      <c r="A8897">
        <v>11449</v>
      </c>
      <c r="B8897" t="s">
        <v>360</v>
      </c>
      <c r="E8897" t="s">
        <v>9208</v>
      </c>
      <c r="F8897" t="s">
        <v>347</v>
      </c>
      <c r="G8897" t="s">
        <v>9136</v>
      </c>
      <c r="H8897" t="s">
        <v>198</v>
      </c>
      <c r="I8897" t="s">
        <v>9137</v>
      </c>
      <c r="J8897">
        <v>1985</v>
      </c>
      <c r="K8897">
        <v>9931</v>
      </c>
      <c r="L8897">
        <v>18</v>
      </c>
      <c r="M8897" t="s">
        <v>200</v>
      </c>
      <c r="N8897" t="s">
        <v>376</v>
      </c>
      <c r="O8897" t="s">
        <v>202</v>
      </c>
      <c r="P8897" t="s">
        <v>365</v>
      </c>
    </row>
    <row r="8898" spans="1:16" x14ac:dyDescent="0.25">
      <c r="A8898">
        <v>11450</v>
      </c>
      <c r="B8898" t="s">
        <v>360</v>
      </c>
      <c r="E8898" t="s">
        <v>9229</v>
      </c>
      <c r="F8898" t="s">
        <v>347</v>
      </c>
      <c r="G8898" t="s">
        <v>9136</v>
      </c>
      <c r="H8898" t="s">
        <v>198</v>
      </c>
      <c r="I8898" t="s">
        <v>9137</v>
      </c>
      <c r="J8898">
        <v>1987</v>
      </c>
      <c r="K8898">
        <v>18801</v>
      </c>
      <c r="L8898">
        <v>18</v>
      </c>
      <c r="M8898" t="s">
        <v>200</v>
      </c>
      <c r="N8898" t="s">
        <v>376</v>
      </c>
      <c r="O8898" t="s">
        <v>202</v>
      </c>
      <c r="P8898" t="s">
        <v>365</v>
      </c>
    </row>
    <row r="8899" spans="1:16" x14ac:dyDescent="0.25">
      <c r="A8899">
        <v>11451</v>
      </c>
      <c r="B8899" t="s">
        <v>360</v>
      </c>
      <c r="E8899" t="s">
        <v>9230</v>
      </c>
      <c r="F8899" t="s">
        <v>347</v>
      </c>
      <c r="G8899" t="s">
        <v>9136</v>
      </c>
      <c r="H8899" t="s">
        <v>198</v>
      </c>
      <c r="I8899" t="s">
        <v>9137</v>
      </c>
      <c r="J8899">
        <v>1982</v>
      </c>
      <c r="K8899">
        <v>7282</v>
      </c>
      <c r="L8899">
        <v>18</v>
      </c>
      <c r="M8899" t="s">
        <v>200</v>
      </c>
      <c r="N8899" t="s">
        <v>376</v>
      </c>
      <c r="O8899" t="s">
        <v>202</v>
      </c>
      <c r="P8899" t="s">
        <v>365</v>
      </c>
    </row>
    <row r="8900" spans="1:16" x14ac:dyDescent="0.25">
      <c r="A8900">
        <v>11452</v>
      </c>
      <c r="B8900" t="s">
        <v>360</v>
      </c>
      <c r="E8900" t="s">
        <v>6229</v>
      </c>
      <c r="F8900" t="s">
        <v>347</v>
      </c>
      <c r="G8900" t="s">
        <v>9136</v>
      </c>
      <c r="H8900" t="s">
        <v>198</v>
      </c>
      <c r="I8900" t="s">
        <v>9137</v>
      </c>
      <c r="J8900">
        <v>1987</v>
      </c>
      <c r="K8900">
        <v>44987</v>
      </c>
      <c r="L8900">
        <v>18</v>
      </c>
      <c r="M8900" t="s">
        <v>200</v>
      </c>
      <c r="N8900" t="s">
        <v>376</v>
      </c>
      <c r="O8900" t="s">
        <v>202</v>
      </c>
      <c r="P8900" t="s">
        <v>365</v>
      </c>
    </row>
    <row r="8901" spans="1:16" x14ac:dyDescent="0.25">
      <c r="A8901">
        <v>11453</v>
      </c>
      <c r="B8901" t="s">
        <v>360</v>
      </c>
      <c r="E8901" t="s">
        <v>9231</v>
      </c>
      <c r="F8901" t="s">
        <v>347</v>
      </c>
      <c r="G8901" t="s">
        <v>9136</v>
      </c>
      <c r="H8901" t="s">
        <v>198</v>
      </c>
      <c r="I8901" t="s">
        <v>9137</v>
      </c>
      <c r="J8901">
        <v>1970</v>
      </c>
      <c r="K8901">
        <v>8305</v>
      </c>
      <c r="L8901">
        <v>18</v>
      </c>
      <c r="M8901" t="s">
        <v>200</v>
      </c>
      <c r="N8901" t="s">
        <v>376</v>
      </c>
      <c r="O8901" t="s">
        <v>202</v>
      </c>
      <c r="P8901" t="s">
        <v>365</v>
      </c>
    </row>
    <row r="8902" spans="1:16" x14ac:dyDescent="0.25">
      <c r="A8902">
        <v>11454</v>
      </c>
      <c r="B8902" t="s">
        <v>360</v>
      </c>
      <c r="E8902" t="s">
        <v>9232</v>
      </c>
      <c r="F8902" t="s">
        <v>347</v>
      </c>
      <c r="G8902" t="s">
        <v>9136</v>
      </c>
      <c r="H8902" t="s">
        <v>198</v>
      </c>
      <c r="I8902" t="s">
        <v>9137</v>
      </c>
      <c r="J8902">
        <v>1987</v>
      </c>
      <c r="K8902">
        <v>12765</v>
      </c>
      <c r="L8902">
        <v>18</v>
      </c>
      <c r="M8902" t="s">
        <v>200</v>
      </c>
      <c r="N8902" t="s">
        <v>376</v>
      </c>
      <c r="O8902" t="s">
        <v>202</v>
      </c>
      <c r="P8902" t="s">
        <v>365</v>
      </c>
    </row>
    <row r="8903" spans="1:16" x14ac:dyDescent="0.25">
      <c r="A8903">
        <v>11455</v>
      </c>
      <c r="B8903" t="s">
        <v>360</v>
      </c>
      <c r="E8903" t="s">
        <v>9233</v>
      </c>
      <c r="F8903" t="s">
        <v>347</v>
      </c>
      <c r="G8903" t="s">
        <v>9136</v>
      </c>
      <c r="H8903" t="s">
        <v>198</v>
      </c>
      <c r="I8903" t="s">
        <v>9137</v>
      </c>
      <c r="J8903">
        <v>1987</v>
      </c>
      <c r="K8903">
        <v>54973</v>
      </c>
      <c r="L8903">
        <v>18</v>
      </c>
      <c r="M8903" t="s">
        <v>200</v>
      </c>
      <c r="N8903" t="s">
        <v>376</v>
      </c>
      <c r="O8903" t="s">
        <v>202</v>
      </c>
      <c r="P8903" t="s">
        <v>365</v>
      </c>
    </row>
    <row r="8904" spans="1:16" x14ac:dyDescent="0.25">
      <c r="A8904">
        <v>11456</v>
      </c>
      <c r="B8904" t="s">
        <v>360</v>
      </c>
      <c r="E8904" t="s">
        <v>9234</v>
      </c>
      <c r="F8904" t="s">
        <v>347</v>
      </c>
      <c r="G8904" t="s">
        <v>9136</v>
      </c>
      <c r="H8904" t="s">
        <v>198</v>
      </c>
      <c r="I8904" t="s">
        <v>9137</v>
      </c>
      <c r="J8904">
        <v>1978</v>
      </c>
      <c r="K8904">
        <v>1823</v>
      </c>
      <c r="L8904">
        <v>18</v>
      </c>
      <c r="M8904" t="s">
        <v>200</v>
      </c>
      <c r="N8904" t="s">
        <v>376</v>
      </c>
      <c r="O8904" t="s">
        <v>202</v>
      </c>
      <c r="P8904" t="s">
        <v>365</v>
      </c>
    </row>
    <row r="8905" spans="1:16" x14ac:dyDescent="0.25">
      <c r="A8905">
        <v>11457</v>
      </c>
      <c r="B8905" t="s">
        <v>360</v>
      </c>
      <c r="E8905" t="s">
        <v>9235</v>
      </c>
      <c r="F8905" t="s">
        <v>347</v>
      </c>
      <c r="G8905" t="s">
        <v>9136</v>
      </c>
      <c r="H8905" t="s">
        <v>198</v>
      </c>
      <c r="I8905" t="s">
        <v>9137</v>
      </c>
      <c r="J8905">
        <v>1979</v>
      </c>
      <c r="K8905">
        <v>2324</v>
      </c>
      <c r="L8905">
        <v>18</v>
      </c>
      <c r="M8905" t="s">
        <v>200</v>
      </c>
      <c r="N8905" t="s">
        <v>376</v>
      </c>
      <c r="O8905" t="s">
        <v>202</v>
      </c>
      <c r="P8905" t="s">
        <v>365</v>
      </c>
    </row>
    <row r="8906" spans="1:16" x14ac:dyDescent="0.25">
      <c r="A8906">
        <v>11458</v>
      </c>
      <c r="B8906" t="s">
        <v>360</v>
      </c>
      <c r="E8906" t="s">
        <v>9236</v>
      </c>
      <c r="F8906" t="s">
        <v>347</v>
      </c>
      <c r="G8906" t="s">
        <v>9136</v>
      </c>
      <c r="H8906" t="s">
        <v>198</v>
      </c>
      <c r="I8906" t="s">
        <v>9137</v>
      </c>
      <c r="J8906">
        <v>1978</v>
      </c>
      <c r="K8906">
        <v>5360</v>
      </c>
      <c r="L8906">
        <v>18</v>
      </c>
      <c r="M8906" t="s">
        <v>200</v>
      </c>
      <c r="N8906" t="s">
        <v>376</v>
      </c>
      <c r="O8906" t="s">
        <v>202</v>
      </c>
      <c r="P8906" t="s">
        <v>365</v>
      </c>
    </row>
    <row r="8907" spans="1:16" x14ac:dyDescent="0.25">
      <c r="A8907">
        <v>11459</v>
      </c>
      <c r="B8907" t="s">
        <v>360</v>
      </c>
      <c r="E8907" t="s">
        <v>5865</v>
      </c>
      <c r="F8907" t="s">
        <v>347</v>
      </c>
      <c r="G8907" t="s">
        <v>9136</v>
      </c>
      <c r="H8907" t="s">
        <v>198</v>
      </c>
      <c r="I8907" t="s">
        <v>9137</v>
      </c>
      <c r="J8907">
        <v>1975</v>
      </c>
      <c r="K8907">
        <v>14905</v>
      </c>
      <c r="L8907">
        <v>18</v>
      </c>
      <c r="M8907" t="s">
        <v>200</v>
      </c>
      <c r="N8907" t="s">
        <v>376</v>
      </c>
      <c r="O8907" t="s">
        <v>202</v>
      </c>
      <c r="P8907" t="s">
        <v>365</v>
      </c>
    </row>
    <row r="8908" spans="1:16" x14ac:dyDescent="0.25">
      <c r="A8908">
        <v>11460</v>
      </c>
      <c r="B8908" t="s">
        <v>360</v>
      </c>
      <c r="E8908" t="s">
        <v>5865</v>
      </c>
      <c r="F8908" t="s">
        <v>347</v>
      </c>
      <c r="G8908" t="s">
        <v>9136</v>
      </c>
      <c r="H8908" t="s">
        <v>198</v>
      </c>
      <c r="I8908" t="s">
        <v>9137</v>
      </c>
      <c r="J8908">
        <v>1975</v>
      </c>
      <c r="K8908">
        <v>9046</v>
      </c>
      <c r="L8908">
        <v>18</v>
      </c>
      <c r="M8908" t="s">
        <v>200</v>
      </c>
      <c r="N8908" t="s">
        <v>376</v>
      </c>
      <c r="O8908" t="s">
        <v>202</v>
      </c>
      <c r="P8908" t="s">
        <v>365</v>
      </c>
    </row>
    <row r="8909" spans="1:16" x14ac:dyDescent="0.25">
      <c r="A8909">
        <v>11461</v>
      </c>
      <c r="B8909" t="s">
        <v>360</v>
      </c>
      <c r="E8909" t="s">
        <v>9237</v>
      </c>
      <c r="F8909" t="s">
        <v>347</v>
      </c>
      <c r="G8909" t="s">
        <v>9136</v>
      </c>
      <c r="H8909" t="s">
        <v>198</v>
      </c>
      <c r="I8909" t="s">
        <v>9137</v>
      </c>
      <c r="J8909">
        <v>1975</v>
      </c>
      <c r="K8909">
        <v>10419</v>
      </c>
      <c r="L8909">
        <v>18</v>
      </c>
      <c r="M8909" t="s">
        <v>200</v>
      </c>
      <c r="N8909" t="s">
        <v>376</v>
      </c>
      <c r="O8909" t="s">
        <v>202</v>
      </c>
      <c r="P8909" t="s">
        <v>365</v>
      </c>
    </row>
    <row r="8910" spans="1:16" x14ac:dyDescent="0.25">
      <c r="A8910">
        <v>11462</v>
      </c>
      <c r="B8910" t="s">
        <v>360</v>
      </c>
      <c r="E8910" t="s">
        <v>9238</v>
      </c>
      <c r="F8910" t="s">
        <v>347</v>
      </c>
      <c r="G8910" t="s">
        <v>9136</v>
      </c>
      <c r="H8910" t="s">
        <v>198</v>
      </c>
      <c r="I8910" t="s">
        <v>9137</v>
      </c>
      <c r="J8910">
        <v>1976</v>
      </c>
      <c r="K8910">
        <v>14647</v>
      </c>
      <c r="L8910">
        <v>18</v>
      </c>
      <c r="M8910" t="s">
        <v>200</v>
      </c>
      <c r="N8910" t="s">
        <v>376</v>
      </c>
      <c r="O8910" t="s">
        <v>202</v>
      </c>
      <c r="P8910" t="s">
        <v>365</v>
      </c>
    </row>
    <row r="8911" spans="1:16" x14ac:dyDescent="0.25">
      <c r="A8911">
        <v>11463</v>
      </c>
      <c r="B8911" t="s">
        <v>360</v>
      </c>
      <c r="E8911" t="s">
        <v>9239</v>
      </c>
      <c r="F8911" t="s">
        <v>347</v>
      </c>
      <c r="G8911" t="s">
        <v>9136</v>
      </c>
      <c r="H8911" t="s">
        <v>198</v>
      </c>
      <c r="I8911" t="s">
        <v>9137</v>
      </c>
      <c r="J8911">
        <v>1983</v>
      </c>
      <c r="K8911">
        <v>44096</v>
      </c>
      <c r="L8911">
        <v>18</v>
      </c>
      <c r="M8911" t="s">
        <v>200</v>
      </c>
      <c r="N8911" t="s">
        <v>376</v>
      </c>
      <c r="O8911" t="s">
        <v>202</v>
      </c>
      <c r="P8911" t="s">
        <v>365</v>
      </c>
    </row>
    <row r="8912" spans="1:16" x14ac:dyDescent="0.25">
      <c r="A8912">
        <v>11464</v>
      </c>
      <c r="B8912" t="s">
        <v>360</v>
      </c>
      <c r="E8912" t="s">
        <v>6229</v>
      </c>
      <c r="F8912" t="s">
        <v>347</v>
      </c>
      <c r="G8912" t="s">
        <v>9136</v>
      </c>
      <c r="H8912" t="s">
        <v>198</v>
      </c>
      <c r="I8912" t="s">
        <v>9137</v>
      </c>
      <c r="J8912">
        <v>1970</v>
      </c>
      <c r="K8912">
        <v>6674</v>
      </c>
      <c r="L8912">
        <v>18</v>
      </c>
      <c r="M8912" t="s">
        <v>200</v>
      </c>
      <c r="N8912" t="s">
        <v>376</v>
      </c>
      <c r="O8912" t="s">
        <v>202</v>
      </c>
      <c r="P8912" t="s">
        <v>365</v>
      </c>
    </row>
    <row r="8913" spans="1:16" x14ac:dyDescent="0.25">
      <c r="A8913">
        <v>11465</v>
      </c>
      <c r="B8913" t="s">
        <v>360</v>
      </c>
      <c r="E8913" t="s">
        <v>6229</v>
      </c>
      <c r="F8913" t="s">
        <v>347</v>
      </c>
      <c r="G8913" t="s">
        <v>9136</v>
      </c>
      <c r="H8913" t="s">
        <v>198</v>
      </c>
      <c r="I8913" t="s">
        <v>9137</v>
      </c>
      <c r="J8913">
        <v>1970</v>
      </c>
      <c r="K8913">
        <v>19664</v>
      </c>
      <c r="L8913">
        <v>18</v>
      </c>
      <c r="M8913" t="s">
        <v>200</v>
      </c>
      <c r="N8913" t="s">
        <v>376</v>
      </c>
      <c r="O8913" t="s">
        <v>202</v>
      </c>
      <c r="P8913" t="s">
        <v>365</v>
      </c>
    </row>
    <row r="8914" spans="1:16" x14ac:dyDescent="0.25">
      <c r="A8914">
        <v>11466</v>
      </c>
      <c r="B8914" t="s">
        <v>360</v>
      </c>
      <c r="E8914" t="s">
        <v>9240</v>
      </c>
      <c r="F8914" t="s">
        <v>347</v>
      </c>
      <c r="G8914" t="s">
        <v>9136</v>
      </c>
      <c r="H8914" t="s">
        <v>198</v>
      </c>
      <c r="I8914" t="s">
        <v>9137</v>
      </c>
      <c r="J8914">
        <v>1970</v>
      </c>
      <c r="K8914">
        <v>9383</v>
      </c>
      <c r="L8914">
        <v>18</v>
      </c>
      <c r="M8914" t="s">
        <v>200</v>
      </c>
      <c r="N8914" t="s">
        <v>376</v>
      </c>
      <c r="O8914" t="s">
        <v>202</v>
      </c>
      <c r="P8914" t="s">
        <v>365</v>
      </c>
    </row>
    <row r="8915" spans="1:16" x14ac:dyDescent="0.25">
      <c r="A8915">
        <v>11467</v>
      </c>
      <c r="B8915" t="s">
        <v>360</v>
      </c>
      <c r="E8915" t="s">
        <v>9241</v>
      </c>
      <c r="F8915" t="s">
        <v>347</v>
      </c>
      <c r="G8915" t="s">
        <v>9136</v>
      </c>
      <c r="H8915" t="s">
        <v>198</v>
      </c>
      <c r="I8915" t="s">
        <v>9137</v>
      </c>
      <c r="J8915">
        <v>1983</v>
      </c>
      <c r="K8915">
        <v>20911</v>
      </c>
      <c r="L8915">
        <v>18</v>
      </c>
      <c r="M8915" t="s">
        <v>200</v>
      </c>
      <c r="N8915" t="s">
        <v>376</v>
      </c>
      <c r="O8915" t="s">
        <v>202</v>
      </c>
      <c r="P8915" t="s">
        <v>365</v>
      </c>
    </row>
    <row r="8916" spans="1:16" x14ac:dyDescent="0.25">
      <c r="A8916">
        <v>11468</v>
      </c>
      <c r="B8916" t="s">
        <v>360</v>
      </c>
      <c r="E8916" t="s">
        <v>9231</v>
      </c>
      <c r="F8916" t="s">
        <v>347</v>
      </c>
      <c r="G8916" t="s">
        <v>9136</v>
      </c>
      <c r="H8916" t="s">
        <v>198</v>
      </c>
      <c r="I8916" t="s">
        <v>9137</v>
      </c>
      <c r="J8916">
        <v>1964</v>
      </c>
      <c r="K8916">
        <v>2512</v>
      </c>
      <c r="L8916">
        <v>18</v>
      </c>
      <c r="M8916" t="s">
        <v>200</v>
      </c>
      <c r="N8916" t="s">
        <v>376</v>
      </c>
      <c r="O8916" t="s">
        <v>202</v>
      </c>
      <c r="P8916" t="s">
        <v>365</v>
      </c>
    </row>
    <row r="8917" spans="1:16" x14ac:dyDescent="0.25">
      <c r="A8917">
        <v>11469</v>
      </c>
      <c r="B8917" t="s">
        <v>360</v>
      </c>
      <c r="E8917" t="s">
        <v>9231</v>
      </c>
      <c r="F8917" t="s">
        <v>347</v>
      </c>
      <c r="G8917" t="s">
        <v>9136</v>
      </c>
      <c r="H8917" t="s">
        <v>198</v>
      </c>
      <c r="I8917" t="s">
        <v>9137</v>
      </c>
      <c r="J8917">
        <v>1970</v>
      </c>
      <c r="K8917">
        <v>9284</v>
      </c>
      <c r="L8917">
        <v>18</v>
      </c>
      <c r="M8917" t="s">
        <v>200</v>
      </c>
      <c r="N8917" t="s">
        <v>376</v>
      </c>
      <c r="O8917" t="s">
        <v>202</v>
      </c>
      <c r="P8917" t="s">
        <v>365</v>
      </c>
    </row>
    <row r="8918" spans="1:16" x14ac:dyDescent="0.25">
      <c r="A8918">
        <v>11470</v>
      </c>
      <c r="B8918" t="s">
        <v>360</v>
      </c>
      <c r="E8918" t="s">
        <v>9242</v>
      </c>
      <c r="F8918" t="s">
        <v>347</v>
      </c>
      <c r="G8918" t="s">
        <v>9136</v>
      </c>
      <c r="H8918" t="s">
        <v>198</v>
      </c>
      <c r="I8918" t="s">
        <v>9137</v>
      </c>
      <c r="J8918">
        <v>1982</v>
      </c>
      <c r="K8918">
        <v>5866</v>
      </c>
      <c r="L8918">
        <v>18</v>
      </c>
      <c r="M8918" t="s">
        <v>200</v>
      </c>
      <c r="N8918" t="s">
        <v>376</v>
      </c>
      <c r="O8918" t="s">
        <v>202</v>
      </c>
      <c r="P8918" t="s">
        <v>365</v>
      </c>
    </row>
    <row r="8919" spans="1:16" x14ac:dyDescent="0.25">
      <c r="A8919">
        <v>11471</v>
      </c>
      <c r="B8919" t="s">
        <v>360</v>
      </c>
      <c r="E8919" t="s">
        <v>9243</v>
      </c>
      <c r="F8919" t="s">
        <v>347</v>
      </c>
      <c r="G8919" t="s">
        <v>9136</v>
      </c>
      <c r="H8919" t="s">
        <v>198</v>
      </c>
      <c r="I8919" t="s">
        <v>9137</v>
      </c>
      <c r="J8919">
        <v>1979</v>
      </c>
      <c r="K8919">
        <v>6440</v>
      </c>
      <c r="L8919">
        <v>18</v>
      </c>
      <c r="M8919" t="s">
        <v>200</v>
      </c>
      <c r="N8919" t="s">
        <v>376</v>
      </c>
      <c r="O8919" t="s">
        <v>202</v>
      </c>
      <c r="P8919" t="s">
        <v>365</v>
      </c>
    </row>
    <row r="8920" spans="1:16" x14ac:dyDescent="0.25">
      <c r="A8920">
        <v>11472</v>
      </c>
      <c r="B8920" t="s">
        <v>360</v>
      </c>
      <c r="E8920" t="s">
        <v>9232</v>
      </c>
      <c r="F8920" t="s">
        <v>347</v>
      </c>
      <c r="G8920" t="s">
        <v>9136</v>
      </c>
      <c r="H8920" t="s">
        <v>198</v>
      </c>
      <c r="I8920" t="s">
        <v>9137</v>
      </c>
      <c r="J8920">
        <v>1982</v>
      </c>
      <c r="K8920">
        <v>16160</v>
      </c>
      <c r="L8920">
        <v>18</v>
      </c>
      <c r="M8920" t="s">
        <v>200</v>
      </c>
      <c r="N8920" t="s">
        <v>376</v>
      </c>
      <c r="O8920" t="s">
        <v>202</v>
      </c>
      <c r="P8920" t="s">
        <v>365</v>
      </c>
    </row>
    <row r="8921" spans="1:16" x14ac:dyDescent="0.25">
      <c r="A8921">
        <v>11473</v>
      </c>
      <c r="B8921" t="s">
        <v>360</v>
      </c>
      <c r="E8921" t="s">
        <v>9244</v>
      </c>
      <c r="F8921" t="s">
        <v>347</v>
      </c>
      <c r="G8921" t="s">
        <v>9136</v>
      </c>
      <c r="H8921" t="s">
        <v>198</v>
      </c>
      <c r="I8921" t="s">
        <v>9137</v>
      </c>
      <c r="J8921">
        <v>1966</v>
      </c>
      <c r="K8921">
        <v>3511</v>
      </c>
      <c r="L8921">
        <v>18</v>
      </c>
      <c r="M8921" t="s">
        <v>200</v>
      </c>
      <c r="N8921" t="s">
        <v>376</v>
      </c>
      <c r="O8921" t="s">
        <v>202</v>
      </c>
      <c r="P8921" t="s">
        <v>365</v>
      </c>
    </row>
    <row r="8922" spans="1:16" x14ac:dyDescent="0.25">
      <c r="A8922">
        <v>11474</v>
      </c>
      <c r="B8922" t="s">
        <v>360</v>
      </c>
      <c r="E8922" t="s">
        <v>9245</v>
      </c>
      <c r="F8922" t="s">
        <v>347</v>
      </c>
      <c r="G8922" t="s">
        <v>9136</v>
      </c>
      <c r="H8922" t="s">
        <v>198</v>
      </c>
      <c r="I8922" t="s">
        <v>9137</v>
      </c>
      <c r="J8922">
        <v>1972</v>
      </c>
      <c r="K8922">
        <v>18109</v>
      </c>
      <c r="L8922">
        <v>18</v>
      </c>
      <c r="M8922" t="s">
        <v>200</v>
      </c>
      <c r="N8922" t="s">
        <v>376</v>
      </c>
      <c r="O8922" t="s">
        <v>202</v>
      </c>
      <c r="P8922" t="s">
        <v>365</v>
      </c>
    </row>
    <row r="8923" spans="1:16" x14ac:dyDescent="0.25">
      <c r="A8923">
        <v>11475</v>
      </c>
      <c r="B8923" t="s">
        <v>360</v>
      </c>
      <c r="E8923" t="s">
        <v>9246</v>
      </c>
      <c r="F8923" t="s">
        <v>347</v>
      </c>
      <c r="G8923" t="s">
        <v>9136</v>
      </c>
      <c r="H8923" t="s">
        <v>198</v>
      </c>
      <c r="I8923" t="s">
        <v>9137</v>
      </c>
      <c r="J8923">
        <v>1975</v>
      </c>
      <c r="K8923">
        <v>7489</v>
      </c>
      <c r="L8923">
        <v>18</v>
      </c>
      <c r="M8923" t="s">
        <v>200</v>
      </c>
      <c r="N8923" t="s">
        <v>376</v>
      </c>
      <c r="O8923" t="s">
        <v>202</v>
      </c>
      <c r="P8923" t="s">
        <v>365</v>
      </c>
    </row>
    <row r="8924" spans="1:16" x14ac:dyDescent="0.25">
      <c r="A8924">
        <v>11476</v>
      </c>
      <c r="B8924" t="s">
        <v>360</v>
      </c>
      <c r="E8924" t="s">
        <v>9247</v>
      </c>
      <c r="F8924" t="s">
        <v>347</v>
      </c>
      <c r="G8924" t="s">
        <v>9136</v>
      </c>
      <c r="H8924" t="s">
        <v>198</v>
      </c>
      <c r="I8924" t="s">
        <v>9137</v>
      </c>
      <c r="J8924">
        <v>1964</v>
      </c>
      <c r="K8924">
        <v>8373</v>
      </c>
      <c r="L8924">
        <v>18</v>
      </c>
      <c r="M8924" t="s">
        <v>200</v>
      </c>
      <c r="N8924" t="s">
        <v>376</v>
      </c>
      <c r="O8924" t="s">
        <v>202</v>
      </c>
      <c r="P8924" t="s">
        <v>365</v>
      </c>
    </row>
    <row r="8925" spans="1:16" x14ac:dyDescent="0.25">
      <c r="A8925">
        <v>11477</v>
      </c>
      <c r="B8925" t="s">
        <v>360</v>
      </c>
      <c r="E8925" t="s">
        <v>9167</v>
      </c>
      <c r="F8925" t="s">
        <v>347</v>
      </c>
      <c r="G8925" t="s">
        <v>9136</v>
      </c>
      <c r="H8925" t="s">
        <v>198</v>
      </c>
      <c r="I8925" t="s">
        <v>9137</v>
      </c>
      <c r="J8925">
        <v>1974</v>
      </c>
      <c r="K8925">
        <v>14210</v>
      </c>
      <c r="L8925">
        <v>18</v>
      </c>
      <c r="M8925" t="s">
        <v>200</v>
      </c>
      <c r="N8925" t="s">
        <v>376</v>
      </c>
      <c r="O8925" t="s">
        <v>202</v>
      </c>
      <c r="P8925" t="s">
        <v>365</v>
      </c>
    </row>
    <row r="8926" spans="1:16" x14ac:dyDescent="0.25">
      <c r="A8926">
        <v>11478</v>
      </c>
      <c r="B8926" t="s">
        <v>360</v>
      </c>
      <c r="E8926" t="s">
        <v>6386</v>
      </c>
      <c r="F8926" t="s">
        <v>347</v>
      </c>
      <c r="G8926" t="s">
        <v>9136</v>
      </c>
      <c r="H8926" t="s">
        <v>198</v>
      </c>
      <c r="I8926" t="s">
        <v>9137</v>
      </c>
      <c r="J8926">
        <v>1966</v>
      </c>
      <c r="K8926">
        <v>11988</v>
      </c>
      <c r="L8926">
        <v>18</v>
      </c>
      <c r="M8926" t="s">
        <v>200</v>
      </c>
      <c r="N8926" t="s">
        <v>376</v>
      </c>
      <c r="O8926" t="s">
        <v>202</v>
      </c>
      <c r="P8926" t="s">
        <v>365</v>
      </c>
    </row>
    <row r="8927" spans="1:16" x14ac:dyDescent="0.25">
      <c r="A8927">
        <v>11479</v>
      </c>
      <c r="B8927" t="s">
        <v>360</v>
      </c>
      <c r="E8927" t="s">
        <v>9248</v>
      </c>
      <c r="F8927" t="s">
        <v>347</v>
      </c>
      <c r="G8927" t="s">
        <v>9136</v>
      </c>
      <c r="H8927" t="s">
        <v>198</v>
      </c>
      <c r="I8927" t="s">
        <v>9137</v>
      </c>
      <c r="J8927">
        <v>1987</v>
      </c>
      <c r="K8927">
        <v>14210</v>
      </c>
      <c r="L8927">
        <v>18</v>
      </c>
      <c r="M8927" t="s">
        <v>200</v>
      </c>
      <c r="N8927" t="s">
        <v>376</v>
      </c>
      <c r="O8927" t="s">
        <v>202</v>
      </c>
      <c r="P8927" t="s">
        <v>365</v>
      </c>
    </row>
    <row r="8928" spans="1:16" x14ac:dyDescent="0.25">
      <c r="A8928">
        <v>11480</v>
      </c>
      <c r="B8928" t="s">
        <v>360</v>
      </c>
      <c r="E8928" t="s">
        <v>9249</v>
      </c>
      <c r="F8928" t="s">
        <v>347</v>
      </c>
      <c r="G8928" t="s">
        <v>9136</v>
      </c>
      <c r="H8928" t="s">
        <v>198</v>
      </c>
      <c r="I8928" t="s">
        <v>9137</v>
      </c>
      <c r="J8928">
        <v>1983</v>
      </c>
      <c r="K8928">
        <v>7640</v>
      </c>
      <c r="L8928">
        <v>18</v>
      </c>
      <c r="M8928" t="s">
        <v>200</v>
      </c>
      <c r="N8928" t="s">
        <v>376</v>
      </c>
      <c r="O8928" t="s">
        <v>202</v>
      </c>
      <c r="P8928" t="s">
        <v>365</v>
      </c>
    </row>
    <row r="8929" spans="1:16" x14ac:dyDescent="0.25">
      <c r="A8929">
        <v>11481</v>
      </c>
      <c r="B8929" t="s">
        <v>360</v>
      </c>
      <c r="E8929" t="s">
        <v>9250</v>
      </c>
      <c r="F8929" t="s">
        <v>347</v>
      </c>
      <c r="G8929" t="s">
        <v>9136</v>
      </c>
      <c r="H8929" t="s">
        <v>198</v>
      </c>
      <c r="I8929" t="s">
        <v>9137</v>
      </c>
      <c r="J8929">
        <v>1974</v>
      </c>
      <c r="K8929">
        <v>4276</v>
      </c>
      <c r="L8929">
        <v>18</v>
      </c>
      <c r="M8929" t="s">
        <v>200</v>
      </c>
      <c r="N8929" t="s">
        <v>376</v>
      </c>
      <c r="O8929" t="s">
        <v>202</v>
      </c>
      <c r="P8929" t="s">
        <v>365</v>
      </c>
    </row>
    <row r="8930" spans="1:16" x14ac:dyDescent="0.25">
      <c r="A8930">
        <v>11482</v>
      </c>
      <c r="B8930" t="s">
        <v>360</v>
      </c>
      <c r="E8930" t="s">
        <v>9251</v>
      </c>
      <c r="F8930" t="s">
        <v>347</v>
      </c>
      <c r="G8930" t="s">
        <v>9136</v>
      </c>
      <c r="H8930" t="s">
        <v>198</v>
      </c>
      <c r="I8930" t="s">
        <v>9137</v>
      </c>
      <c r="J8930">
        <v>1971</v>
      </c>
      <c r="K8930">
        <v>2923</v>
      </c>
      <c r="L8930">
        <v>18</v>
      </c>
      <c r="M8930" t="s">
        <v>200</v>
      </c>
      <c r="N8930" t="s">
        <v>436</v>
      </c>
      <c r="O8930" t="s">
        <v>202</v>
      </c>
      <c r="P8930" t="s">
        <v>6145</v>
      </c>
    </row>
    <row r="8931" spans="1:16" x14ac:dyDescent="0.25">
      <c r="A8931">
        <v>11483</v>
      </c>
      <c r="B8931" t="s">
        <v>360</v>
      </c>
      <c r="E8931" t="s">
        <v>9252</v>
      </c>
      <c r="F8931" t="s">
        <v>347</v>
      </c>
      <c r="G8931" t="s">
        <v>9136</v>
      </c>
      <c r="H8931" t="s">
        <v>198</v>
      </c>
      <c r="I8931" t="s">
        <v>9137</v>
      </c>
      <c r="J8931">
        <v>1972</v>
      </c>
      <c r="K8931">
        <v>308</v>
      </c>
      <c r="L8931">
        <v>18</v>
      </c>
      <c r="M8931" t="s">
        <v>200</v>
      </c>
      <c r="N8931" t="s">
        <v>436</v>
      </c>
      <c r="O8931" t="s">
        <v>202</v>
      </c>
      <c r="P8931" t="s">
        <v>6145</v>
      </c>
    </row>
    <row r="8932" spans="1:16" x14ac:dyDescent="0.25">
      <c r="A8932">
        <v>11484</v>
      </c>
      <c r="B8932" t="s">
        <v>360</v>
      </c>
      <c r="E8932" t="s">
        <v>9253</v>
      </c>
      <c r="F8932" t="s">
        <v>347</v>
      </c>
      <c r="G8932" t="s">
        <v>9136</v>
      </c>
      <c r="H8932" t="s">
        <v>198</v>
      </c>
      <c r="I8932" t="s">
        <v>9137</v>
      </c>
      <c r="J8932">
        <v>1975</v>
      </c>
      <c r="K8932">
        <v>12079</v>
      </c>
      <c r="L8932">
        <v>18</v>
      </c>
      <c r="M8932" t="s">
        <v>200</v>
      </c>
      <c r="N8932" t="s">
        <v>376</v>
      </c>
      <c r="O8932" t="s">
        <v>202</v>
      </c>
      <c r="P8932" t="s">
        <v>365</v>
      </c>
    </row>
    <row r="8933" spans="1:16" x14ac:dyDescent="0.25">
      <c r="A8933">
        <v>11485</v>
      </c>
      <c r="B8933" t="s">
        <v>360</v>
      </c>
      <c r="E8933" t="s">
        <v>9254</v>
      </c>
      <c r="F8933" t="s">
        <v>347</v>
      </c>
      <c r="G8933" t="s">
        <v>9136</v>
      </c>
      <c r="H8933" t="s">
        <v>198</v>
      </c>
      <c r="I8933" t="s">
        <v>9137</v>
      </c>
      <c r="J8933">
        <v>1984</v>
      </c>
      <c r="K8933">
        <v>18514</v>
      </c>
      <c r="L8933">
        <v>18</v>
      </c>
      <c r="M8933" t="s">
        <v>200</v>
      </c>
      <c r="N8933" t="s">
        <v>376</v>
      </c>
      <c r="O8933" t="s">
        <v>202</v>
      </c>
      <c r="P8933" t="s">
        <v>365</v>
      </c>
    </row>
    <row r="8934" spans="1:16" x14ac:dyDescent="0.25">
      <c r="A8934">
        <v>11486</v>
      </c>
      <c r="B8934" t="s">
        <v>360</v>
      </c>
      <c r="E8934" t="s">
        <v>9255</v>
      </c>
      <c r="F8934" t="s">
        <v>347</v>
      </c>
      <c r="G8934" t="s">
        <v>9136</v>
      </c>
      <c r="H8934" t="s">
        <v>198</v>
      </c>
      <c r="I8934" t="s">
        <v>9137</v>
      </c>
      <c r="J8934">
        <v>1975</v>
      </c>
      <c r="K8934">
        <v>3563</v>
      </c>
      <c r="L8934">
        <v>18</v>
      </c>
      <c r="M8934" t="s">
        <v>200</v>
      </c>
      <c r="N8934" t="s">
        <v>376</v>
      </c>
      <c r="O8934" t="s">
        <v>202</v>
      </c>
      <c r="P8934" t="s">
        <v>365</v>
      </c>
    </row>
    <row r="8935" spans="1:16" x14ac:dyDescent="0.25">
      <c r="A8935">
        <v>11487</v>
      </c>
      <c r="B8935" t="s">
        <v>360</v>
      </c>
      <c r="E8935" t="s">
        <v>9256</v>
      </c>
      <c r="F8935" t="s">
        <v>347</v>
      </c>
      <c r="G8935" t="s">
        <v>9136</v>
      </c>
      <c r="H8935" t="s">
        <v>198</v>
      </c>
      <c r="I8935" t="s">
        <v>9137</v>
      </c>
      <c r="J8935">
        <v>1955</v>
      </c>
      <c r="K8935">
        <v>2769</v>
      </c>
      <c r="L8935">
        <v>18</v>
      </c>
      <c r="M8935" t="s">
        <v>200</v>
      </c>
      <c r="N8935" t="s">
        <v>787</v>
      </c>
      <c r="O8935" t="s">
        <v>202</v>
      </c>
      <c r="P8935" t="s">
        <v>365</v>
      </c>
    </row>
    <row r="8936" spans="1:16" x14ac:dyDescent="0.25">
      <c r="A8936">
        <v>11488</v>
      </c>
      <c r="B8936" t="s">
        <v>360</v>
      </c>
      <c r="E8936" t="s">
        <v>9257</v>
      </c>
      <c r="F8936" t="s">
        <v>347</v>
      </c>
      <c r="G8936" t="s">
        <v>9136</v>
      </c>
      <c r="H8936" t="s">
        <v>198</v>
      </c>
      <c r="I8936" t="s">
        <v>9137</v>
      </c>
      <c r="J8936">
        <v>1983</v>
      </c>
      <c r="K8936">
        <v>44911</v>
      </c>
      <c r="L8936">
        <v>18</v>
      </c>
      <c r="M8936" t="s">
        <v>200</v>
      </c>
      <c r="N8936" t="s">
        <v>376</v>
      </c>
      <c r="O8936" t="s">
        <v>202</v>
      </c>
      <c r="P8936" t="s">
        <v>365</v>
      </c>
    </row>
    <row r="8937" spans="1:16" x14ac:dyDescent="0.25">
      <c r="A8937">
        <v>11489</v>
      </c>
      <c r="B8937" t="s">
        <v>360</v>
      </c>
      <c r="E8937" t="s">
        <v>9258</v>
      </c>
      <c r="F8937" t="s">
        <v>347</v>
      </c>
      <c r="G8937" t="s">
        <v>9136</v>
      </c>
      <c r="H8937" t="s">
        <v>198</v>
      </c>
      <c r="I8937" t="s">
        <v>9137</v>
      </c>
      <c r="J8937">
        <v>1978</v>
      </c>
      <c r="K8937">
        <v>3117</v>
      </c>
      <c r="L8937">
        <v>18</v>
      </c>
      <c r="M8937" t="s">
        <v>200</v>
      </c>
      <c r="N8937" t="s">
        <v>376</v>
      </c>
      <c r="O8937" t="s">
        <v>202</v>
      </c>
      <c r="P8937" t="s">
        <v>365</v>
      </c>
    </row>
    <row r="8938" spans="1:16" x14ac:dyDescent="0.25">
      <c r="A8938">
        <v>11491</v>
      </c>
      <c r="B8938" t="s">
        <v>360</v>
      </c>
      <c r="E8938" t="s">
        <v>9259</v>
      </c>
      <c r="F8938" t="s">
        <v>347</v>
      </c>
      <c r="G8938" t="s">
        <v>9136</v>
      </c>
      <c r="H8938" t="s">
        <v>198</v>
      </c>
      <c r="I8938" t="s">
        <v>9137</v>
      </c>
      <c r="J8938">
        <v>1984</v>
      </c>
      <c r="K8938">
        <v>45173</v>
      </c>
      <c r="L8938">
        <v>18</v>
      </c>
      <c r="M8938" t="s">
        <v>200</v>
      </c>
      <c r="N8938" t="s">
        <v>376</v>
      </c>
      <c r="O8938" t="s">
        <v>202</v>
      </c>
      <c r="P8938" t="s">
        <v>365</v>
      </c>
    </row>
    <row r="8939" spans="1:16" x14ac:dyDescent="0.25">
      <c r="A8939">
        <v>11492</v>
      </c>
      <c r="B8939" t="s">
        <v>360</v>
      </c>
      <c r="E8939" t="s">
        <v>9260</v>
      </c>
      <c r="F8939" t="s">
        <v>347</v>
      </c>
      <c r="G8939" t="s">
        <v>9136</v>
      </c>
      <c r="H8939" t="s">
        <v>198</v>
      </c>
      <c r="I8939" t="s">
        <v>9137</v>
      </c>
      <c r="J8939">
        <v>1991</v>
      </c>
      <c r="K8939">
        <v>63173</v>
      </c>
      <c r="L8939">
        <v>18</v>
      </c>
      <c r="M8939" t="s">
        <v>200</v>
      </c>
      <c r="N8939" t="s">
        <v>787</v>
      </c>
      <c r="O8939" t="s">
        <v>202</v>
      </c>
      <c r="P8939" t="s">
        <v>365</v>
      </c>
    </row>
    <row r="8940" spans="1:16" x14ac:dyDescent="0.25">
      <c r="A8940">
        <v>11493</v>
      </c>
      <c r="B8940" t="s">
        <v>360</v>
      </c>
      <c r="E8940" t="s">
        <v>9261</v>
      </c>
      <c r="F8940" t="s">
        <v>347</v>
      </c>
      <c r="G8940" t="s">
        <v>9136</v>
      </c>
      <c r="H8940" t="s">
        <v>198</v>
      </c>
      <c r="I8940" t="s">
        <v>9137</v>
      </c>
      <c r="J8940">
        <v>1967</v>
      </c>
      <c r="K8940">
        <v>144772</v>
      </c>
      <c r="L8940">
        <v>18</v>
      </c>
      <c r="M8940" t="s">
        <v>200</v>
      </c>
      <c r="N8940" t="s">
        <v>787</v>
      </c>
      <c r="O8940" t="s">
        <v>202</v>
      </c>
      <c r="P8940" t="s">
        <v>365</v>
      </c>
    </row>
    <row r="8941" spans="1:16" x14ac:dyDescent="0.25">
      <c r="A8941">
        <v>11494</v>
      </c>
      <c r="B8941" t="s">
        <v>360</v>
      </c>
      <c r="E8941" t="s">
        <v>9262</v>
      </c>
      <c r="F8941" t="s">
        <v>347</v>
      </c>
      <c r="G8941" t="s">
        <v>9136</v>
      </c>
      <c r="H8941" t="s">
        <v>198</v>
      </c>
      <c r="I8941" t="s">
        <v>9137</v>
      </c>
      <c r="J8941">
        <v>1986</v>
      </c>
      <c r="K8941">
        <v>8133</v>
      </c>
      <c r="L8941">
        <v>18</v>
      </c>
      <c r="M8941" t="s">
        <v>200</v>
      </c>
      <c r="N8941" t="s">
        <v>670</v>
      </c>
      <c r="O8941" t="s">
        <v>202</v>
      </c>
      <c r="P8941" t="s">
        <v>365</v>
      </c>
    </row>
    <row r="8942" spans="1:16" x14ac:dyDescent="0.25">
      <c r="A8942">
        <v>11496</v>
      </c>
      <c r="B8942" t="s">
        <v>360</v>
      </c>
      <c r="E8942" t="s">
        <v>9263</v>
      </c>
      <c r="F8942" t="s">
        <v>347</v>
      </c>
      <c r="G8942" t="s">
        <v>9136</v>
      </c>
      <c r="H8942" t="s">
        <v>198</v>
      </c>
      <c r="I8942" t="s">
        <v>9137</v>
      </c>
      <c r="J8942">
        <v>1974</v>
      </c>
      <c r="K8942">
        <v>47380</v>
      </c>
      <c r="L8942">
        <v>18</v>
      </c>
      <c r="M8942" t="s">
        <v>200</v>
      </c>
      <c r="N8942" t="s">
        <v>787</v>
      </c>
      <c r="O8942" t="s">
        <v>202</v>
      </c>
      <c r="P8942" t="s">
        <v>365</v>
      </c>
    </row>
    <row r="8943" spans="1:16" x14ac:dyDescent="0.25">
      <c r="A8943">
        <v>11497</v>
      </c>
      <c r="B8943" t="s">
        <v>360</v>
      </c>
      <c r="E8943" t="s">
        <v>9264</v>
      </c>
      <c r="F8943" t="s">
        <v>347</v>
      </c>
      <c r="G8943" t="s">
        <v>9136</v>
      </c>
      <c r="H8943" t="s">
        <v>198</v>
      </c>
      <c r="I8943" t="s">
        <v>9137</v>
      </c>
      <c r="J8943">
        <v>1973</v>
      </c>
      <c r="K8943">
        <v>134243</v>
      </c>
      <c r="L8943">
        <v>18</v>
      </c>
      <c r="M8943" t="s">
        <v>200</v>
      </c>
      <c r="N8943" t="s">
        <v>787</v>
      </c>
      <c r="O8943" t="s">
        <v>202</v>
      </c>
      <c r="P8943" t="s">
        <v>365</v>
      </c>
    </row>
    <row r="8944" spans="1:16" x14ac:dyDescent="0.25">
      <c r="A8944">
        <v>11498</v>
      </c>
      <c r="B8944" t="s">
        <v>360</v>
      </c>
      <c r="E8944" t="s">
        <v>9265</v>
      </c>
      <c r="F8944" t="s">
        <v>347</v>
      </c>
      <c r="G8944" t="s">
        <v>9136</v>
      </c>
      <c r="H8944" t="s">
        <v>198</v>
      </c>
      <c r="I8944" t="s">
        <v>9137</v>
      </c>
      <c r="J8944">
        <v>1974</v>
      </c>
      <c r="K8944">
        <v>31586</v>
      </c>
      <c r="L8944">
        <v>18</v>
      </c>
      <c r="M8944" t="s">
        <v>200</v>
      </c>
      <c r="N8944" t="s">
        <v>787</v>
      </c>
      <c r="O8944" t="s">
        <v>202</v>
      </c>
      <c r="P8944" t="s">
        <v>365</v>
      </c>
    </row>
    <row r="8945" spans="1:16" x14ac:dyDescent="0.25">
      <c r="A8945">
        <v>11499</v>
      </c>
      <c r="B8945" t="s">
        <v>360</v>
      </c>
      <c r="E8945" t="s">
        <v>9266</v>
      </c>
      <c r="F8945" t="s">
        <v>347</v>
      </c>
      <c r="G8945" t="s">
        <v>9136</v>
      </c>
      <c r="H8945" t="s">
        <v>198</v>
      </c>
      <c r="I8945" t="s">
        <v>9137</v>
      </c>
      <c r="J8945">
        <v>1974</v>
      </c>
      <c r="K8945">
        <v>31586</v>
      </c>
      <c r="L8945">
        <v>18</v>
      </c>
      <c r="M8945" t="s">
        <v>200</v>
      </c>
      <c r="N8945" t="s">
        <v>787</v>
      </c>
      <c r="O8945" t="s">
        <v>202</v>
      </c>
      <c r="P8945" t="s">
        <v>365</v>
      </c>
    </row>
    <row r="8946" spans="1:16" x14ac:dyDescent="0.25">
      <c r="A8946">
        <v>11500</v>
      </c>
      <c r="B8946" t="s">
        <v>360</v>
      </c>
      <c r="E8946" t="s">
        <v>9267</v>
      </c>
      <c r="F8946" t="s">
        <v>347</v>
      </c>
      <c r="G8946" t="s">
        <v>9136</v>
      </c>
      <c r="H8946" t="s">
        <v>198</v>
      </c>
      <c r="I8946" t="s">
        <v>9137</v>
      </c>
      <c r="J8946">
        <v>1971</v>
      </c>
      <c r="K8946">
        <v>39483</v>
      </c>
      <c r="L8946">
        <v>18</v>
      </c>
      <c r="M8946" t="s">
        <v>200</v>
      </c>
      <c r="N8946" t="s">
        <v>787</v>
      </c>
      <c r="O8946" t="s">
        <v>202</v>
      </c>
      <c r="P8946" t="s">
        <v>365</v>
      </c>
    </row>
    <row r="8947" spans="1:16" x14ac:dyDescent="0.25">
      <c r="A8947">
        <v>11501</v>
      </c>
      <c r="B8947" t="s">
        <v>360</v>
      </c>
      <c r="E8947" t="s">
        <v>9268</v>
      </c>
      <c r="F8947" t="s">
        <v>347</v>
      </c>
      <c r="G8947" t="s">
        <v>9136</v>
      </c>
      <c r="H8947" t="s">
        <v>198</v>
      </c>
      <c r="I8947" t="s">
        <v>9137</v>
      </c>
      <c r="J8947">
        <v>1983</v>
      </c>
      <c r="K8947">
        <v>3073</v>
      </c>
      <c r="L8947">
        <v>18</v>
      </c>
      <c r="M8947" t="s">
        <v>200</v>
      </c>
      <c r="N8947" t="s">
        <v>670</v>
      </c>
      <c r="O8947" t="s">
        <v>202</v>
      </c>
      <c r="P8947" t="s">
        <v>365</v>
      </c>
    </row>
    <row r="8948" spans="1:16" x14ac:dyDescent="0.25">
      <c r="A8948">
        <v>11503</v>
      </c>
      <c r="B8948" t="s">
        <v>360</v>
      </c>
      <c r="E8948" t="s">
        <v>9269</v>
      </c>
      <c r="F8948" t="s">
        <v>347</v>
      </c>
      <c r="G8948" t="s">
        <v>9136</v>
      </c>
      <c r="H8948" t="s">
        <v>198</v>
      </c>
      <c r="I8948" t="s">
        <v>9137</v>
      </c>
      <c r="J8948">
        <v>1985</v>
      </c>
      <c r="K8948">
        <v>1390</v>
      </c>
      <c r="L8948">
        <v>18</v>
      </c>
      <c r="M8948" t="s">
        <v>200</v>
      </c>
      <c r="N8948" t="s">
        <v>670</v>
      </c>
      <c r="O8948" t="s">
        <v>202</v>
      </c>
      <c r="P8948" t="s">
        <v>365</v>
      </c>
    </row>
    <row r="8949" spans="1:16" x14ac:dyDescent="0.25">
      <c r="A8949">
        <v>11504</v>
      </c>
      <c r="B8949" t="s">
        <v>360</v>
      </c>
      <c r="E8949" t="s">
        <v>9270</v>
      </c>
      <c r="F8949" t="s">
        <v>347</v>
      </c>
      <c r="G8949" t="s">
        <v>9136</v>
      </c>
      <c r="H8949" t="s">
        <v>198</v>
      </c>
      <c r="I8949" t="s">
        <v>9137</v>
      </c>
      <c r="J8949">
        <v>1963</v>
      </c>
      <c r="K8949">
        <v>16845</v>
      </c>
      <c r="L8949">
        <v>18</v>
      </c>
      <c r="M8949" t="s">
        <v>200</v>
      </c>
      <c r="N8949" t="s">
        <v>376</v>
      </c>
      <c r="O8949" t="s">
        <v>202</v>
      </c>
      <c r="P8949" t="s">
        <v>365</v>
      </c>
    </row>
    <row r="8950" spans="1:16" x14ac:dyDescent="0.25">
      <c r="A8950">
        <v>11505</v>
      </c>
      <c r="B8950" t="s">
        <v>360</v>
      </c>
      <c r="E8950" t="s">
        <v>9271</v>
      </c>
      <c r="F8950" t="s">
        <v>347</v>
      </c>
      <c r="G8950" t="s">
        <v>9136</v>
      </c>
      <c r="H8950" t="s">
        <v>198</v>
      </c>
      <c r="I8950" t="s">
        <v>9137</v>
      </c>
      <c r="J8950">
        <v>1983</v>
      </c>
      <c r="K8950">
        <v>461538</v>
      </c>
      <c r="L8950">
        <v>18</v>
      </c>
      <c r="M8950" t="s">
        <v>200</v>
      </c>
      <c r="N8950" t="s">
        <v>376</v>
      </c>
      <c r="O8950" t="s">
        <v>202</v>
      </c>
      <c r="P8950" t="s">
        <v>365</v>
      </c>
    </row>
    <row r="8951" spans="1:16" x14ac:dyDescent="0.25">
      <c r="A8951">
        <v>11506</v>
      </c>
      <c r="B8951" t="s">
        <v>360</v>
      </c>
      <c r="E8951" t="s">
        <v>9272</v>
      </c>
      <c r="F8951" t="s">
        <v>347</v>
      </c>
      <c r="G8951" t="s">
        <v>9136</v>
      </c>
      <c r="H8951" t="s">
        <v>198</v>
      </c>
      <c r="I8951" t="s">
        <v>9137</v>
      </c>
      <c r="J8951">
        <v>1970</v>
      </c>
      <c r="K8951">
        <v>53219</v>
      </c>
      <c r="L8951">
        <v>18</v>
      </c>
      <c r="M8951" t="s">
        <v>200</v>
      </c>
      <c r="N8951" t="s">
        <v>376</v>
      </c>
      <c r="O8951" t="s">
        <v>202</v>
      </c>
      <c r="P8951" t="s">
        <v>365</v>
      </c>
    </row>
    <row r="8952" spans="1:16" x14ac:dyDescent="0.25">
      <c r="A8952">
        <v>11507</v>
      </c>
      <c r="B8952" t="s">
        <v>360</v>
      </c>
      <c r="E8952" t="s">
        <v>9273</v>
      </c>
      <c r="F8952" t="s">
        <v>347</v>
      </c>
      <c r="G8952" t="s">
        <v>9136</v>
      </c>
      <c r="H8952" t="s">
        <v>198</v>
      </c>
      <c r="I8952" t="s">
        <v>9137</v>
      </c>
      <c r="J8952">
        <v>1973</v>
      </c>
      <c r="K8952">
        <v>201902</v>
      </c>
      <c r="L8952">
        <v>18</v>
      </c>
      <c r="M8952" t="s">
        <v>200</v>
      </c>
      <c r="N8952" t="s">
        <v>436</v>
      </c>
      <c r="O8952" t="s">
        <v>202</v>
      </c>
      <c r="P8952" t="s">
        <v>6145</v>
      </c>
    </row>
    <row r="8953" spans="1:16" x14ac:dyDescent="0.25">
      <c r="A8953">
        <v>11508</v>
      </c>
      <c r="B8953" t="s">
        <v>360</v>
      </c>
      <c r="E8953" t="s">
        <v>9274</v>
      </c>
      <c r="F8953" t="s">
        <v>347</v>
      </c>
      <c r="G8953" t="s">
        <v>9136</v>
      </c>
      <c r="H8953" t="s">
        <v>198</v>
      </c>
      <c r="I8953" t="s">
        <v>9137</v>
      </c>
      <c r="J8953">
        <v>1962</v>
      </c>
      <c r="K8953">
        <v>22530</v>
      </c>
      <c r="L8953">
        <v>18</v>
      </c>
      <c r="M8953" t="s">
        <v>200</v>
      </c>
      <c r="N8953" t="s">
        <v>436</v>
      </c>
      <c r="O8953" t="s">
        <v>202</v>
      </c>
      <c r="P8953" t="s">
        <v>6145</v>
      </c>
    </row>
    <row r="8954" spans="1:16" x14ac:dyDescent="0.25">
      <c r="A8954">
        <v>11509</v>
      </c>
      <c r="B8954" t="s">
        <v>360</v>
      </c>
      <c r="E8954" t="s">
        <v>9275</v>
      </c>
      <c r="F8954" t="s">
        <v>347</v>
      </c>
      <c r="G8954" t="s">
        <v>9136</v>
      </c>
      <c r="H8954" t="s">
        <v>198</v>
      </c>
      <c r="I8954" t="s">
        <v>9137</v>
      </c>
      <c r="J8954">
        <v>1963</v>
      </c>
      <c r="K8954">
        <v>7811</v>
      </c>
      <c r="L8954">
        <v>18</v>
      </c>
      <c r="M8954" t="s">
        <v>200</v>
      </c>
      <c r="N8954" t="s">
        <v>436</v>
      </c>
      <c r="O8954" t="s">
        <v>202</v>
      </c>
      <c r="P8954" t="s">
        <v>6145</v>
      </c>
    </row>
    <row r="8955" spans="1:16" x14ac:dyDescent="0.25">
      <c r="A8955">
        <v>11510</v>
      </c>
      <c r="B8955" t="s">
        <v>360</v>
      </c>
      <c r="E8955" t="s">
        <v>7674</v>
      </c>
      <c r="F8955" t="s">
        <v>347</v>
      </c>
      <c r="G8955" t="s">
        <v>9136</v>
      </c>
      <c r="H8955" t="s">
        <v>198</v>
      </c>
      <c r="I8955" t="s">
        <v>9137</v>
      </c>
      <c r="J8955">
        <v>1971</v>
      </c>
      <c r="K8955">
        <v>9879</v>
      </c>
      <c r="L8955">
        <v>18</v>
      </c>
      <c r="M8955" t="s">
        <v>200</v>
      </c>
      <c r="N8955" t="s">
        <v>376</v>
      </c>
      <c r="O8955" t="s">
        <v>202</v>
      </c>
      <c r="P8955" t="s">
        <v>365</v>
      </c>
    </row>
    <row r="8956" spans="1:16" x14ac:dyDescent="0.25">
      <c r="A8956">
        <v>11511</v>
      </c>
      <c r="B8956" t="s">
        <v>360</v>
      </c>
      <c r="E8956" t="s">
        <v>9276</v>
      </c>
      <c r="F8956" t="s">
        <v>347</v>
      </c>
      <c r="G8956" t="s">
        <v>9136</v>
      </c>
      <c r="H8956" t="s">
        <v>198</v>
      </c>
      <c r="I8956" t="s">
        <v>9137</v>
      </c>
      <c r="J8956">
        <v>1968</v>
      </c>
      <c r="K8956">
        <v>4125</v>
      </c>
      <c r="L8956">
        <v>18</v>
      </c>
      <c r="M8956" t="s">
        <v>200</v>
      </c>
      <c r="N8956" t="s">
        <v>436</v>
      </c>
      <c r="O8956" t="s">
        <v>202</v>
      </c>
      <c r="P8956" t="s">
        <v>6145</v>
      </c>
    </row>
    <row r="8957" spans="1:16" x14ac:dyDescent="0.25">
      <c r="A8957">
        <v>11512</v>
      </c>
      <c r="B8957" t="s">
        <v>360</v>
      </c>
      <c r="E8957" t="s">
        <v>9277</v>
      </c>
      <c r="F8957" t="s">
        <v>347</v>
      </c>
      <c r="G8957" t="s">
        <v>9136</v>
      </c>
      <c r="H8957" t="s">
        <v>198</v>
      </c>
      <c r="I8957" t="s">
        <v>9137</v>
      </c>
      <c r="J8957">
        <v>1972</v>
      </c>
      <c r="K8957">
        <v>6456</v>
      </c>
      <c r="L8957">
        <v>18</v>
      </c>
      <c r="M8957" t="s">
        <v>200</v>
      </c>
      <c r="N8957" t="s">
        <v>376</v>
      </c>
      <c r="O8957" t="s">
        <v>202</v>
      </c>
      <c r="P8957" t="s">
        <v>365</v>
      </c>
    </row>
    <row r="8958" spans="1:16" x14ac:dyDescent="0.25">
      <c r="A8958">
        <v>11513</v>
      </c>
      <c r="B8958" t="s">
        <v>360</v>
      </c>
      <c r="E8958" t="s">
        <v>9278</v>
      </c>
      <c r="F8958" t="s">
        <v>347</v>
      </c>
      <c r="G8958" t="s">
        <v>9136</v>
      </c>
      <c r="H8958" t="s">
        <v>198</v>
      </c>
      <c r="I8958" t="s">
        <v>9137</v>
      </c>
      <c r="J8958">
        <v>1979</v>
      </c>
      <c r="K8958">
        <v>126860</v>
      </c>
      <c r="L8958">
        <v>18</v>
      </c>
      <c r="M8958" t="s">
        <v>200</v>
      </c>
      <c r="N8958" t="s">
        <v>376</v>
      </c>
      <c r="O8958" t="s">
        <v>202</v>
      </c>
      <c r="P8958" t="s">
        <v>365</v>
      </c>
    </row>
    <row r="8959" spans="1:16" x14ac:dyDescent="0.25">
      <c r="A8959">
        <v>11514</v>
      </c>
      <c r="B8959" t="s">
        <v>360</v>
      </c>
      <c r="E8959" t="s">
        <v>3727</v>
      </c>
      <c r="F8959" t="s">
        <v>347</v>
      </c>
      <c r="G8959" t="s">
        <v>9136</v>
      </c>
      <c r="H8959" t="s">
        <v>198</v>
      </c>
      <c r="I8959" t="s">
        <v>9137</v>
      </c>
      <c r="J8959">
        <v>1983</v>
      </c>
      <c r="K8959">
        <v>143350</v>
      </c>
      <c r="L8959">
        <v>18</v>
      </c>
      <c r="M8959" t="s">
        <v>200</v>
      </c>
      <c r="N8959" t="s">
        <v>376</v>
      </c>
      <c r="O8959" t="s">
        <v>202</v>
      </c>
      <c r="P8959" t="s">
        <v>365</v>
      </c>
    </row>
    <row r="8960" spans="1:16" x14ac:dyDescent="0.25">
      <c r="A8960">
        <v>11515</v>
      </c>
      <c r="B8960" t="s">
        <v>360</v>
      </c>
      <c r="E8960" t="s">
        <v>9279</v>
      </c>
      <c r="F8960" t="s">
        <v>347</v>
      </c>
      <c r="G8960" t="s">
        <v>9136</v>
      </c>
      <c r="H8960" t="s">
        <v>198</v>
      </c>
      <c r="I8960" t="s">
        <v>9137</v>
      </c>
      <c r="J8960">
        <v>1983</v>
      </c>
      <c r="K8960">
        <v>98710</v>
      </c>
      <c r="L8960">
        <v>18</v>
      </c>
      <c r="M8960" t="s">
        <v>200</v>
      </c>
      <c r="N8960" t="s">
        <v>376</v>
      </c>
      <c r="O8960" t="s">
        <v>202</v>
      </c>
      <c r="P8960" t="s">
        <v>365</v>
      </c>
    </row>
    <row r="8961" spans="1:16" x14ac:dyDescent="0.25">
      <c r="A8961">
        <v>11516</v>
      </c>
      <c r="B8961" t="s">
        <v>360</v>
      </c>
      <c r="E8961" t="s">
        <v>9280</v>
      </c>
      <c r="F8961" t="s">
        <v>347</v>
      </c>
      <c r="G8961" t="s">
        <v>9136</v>
      </c>
      <c r="H8961" t="s">
        <v>198</v>
      </c>
      <c r="I8961" t="s">
        <v>9137</v>
      </c>
      <c r="J8961">
        <v>1983</v>
      </c>
      <c r="K8961">
        <v>291755</v>
      </c>
      <c r="L8961">
        <v>18</v>
      </c>
      <c r="M8961" t="s">
        <v>200</v>
      </c>
      <c r="N8961" t="s">
        <v>436</v>
      </c>
      <c r="O8961" t="s">
        <v>202</v>
      </c>
      <c r="P8961" t="s">
        <v>6145</v>
      </c>
    </row>
    <row r="8962" spans="1:16" x14ac:dyDescent="0.25">
      <c r="A8962">
        <v>11517</v>
      </c>
      <c r="B8962" t="s">
        <v>360</v>
      </c>
      <c r="E8962" t="s">
        <v>9281</v>
      </c>
      <c r="F8962" t="s">
        <v>347</v>
      </c>
      <c r="G8962" t="s">
        <v>9136</v>
      </c>
      <c r="H8962" t="s">
        <v>198</v>
      </c>
      <c r="I8962" t="s">
        <v>9137</v>
      </c>
      <c r="J8962">
        <v>1983</v>
      </c>
      <c r="K8962">
        <v>23318</v>
      </c>
      <c r="L8962">
        <v>18</v>
      </c>
      <c r="M8962" t="s">
        <v>200</v>
      </c>
      <c r="N8962" t="s">
        <v>376</v>
      </c>
      <c r="O8962" t="s">
        <v>202</v>
      </c>
      <c r="P8962" t="s">
        <v>365</v>
      </c>
    </row>
    <row r="8963" spans="1:16" x14ac:dyDescent="0.25">
      <c r="A8963">
        <v>11518</v>
      </c>
      <c r="B8963" t="s">
        <v>360</v>
      </c>
      <c r="E8963" t="s">
        <v>9282</v>
      </c>
      <c r="F8963" t="s">
        <v>347</v>
      </c>
      <c r="G8963" t="s">
        <v>9136</v>
      </c>
      <c r="H8963" t="s">
        <v>198</v>
      </c>
      <c r="I8963" t="s">
        <v>9137</v>
      </c>
      <c r="J8963">
        <v>1983</v>
      </c>
      <c r="K8963">
        <v>14447</v>
      </c>
      <c r="L8963">
        <v>18</v>
      </c>
      <c r="M8963" t="s">
        <v>200</v>
      </c>
      <c r="N8963" t="s">
        <v>376</v>
      </c>
      <c r="O8963" t="s">
        <v>202</v>
      </c>
      <c r="P8963" t="s">
        <v>365</v>
      </c>
    </row>
    <row r="8964" spans="1:16" x14ac:dyDescent="0.25">
      <c r="A8964">
        <v>11519</v>
      </c>
      <c r="B8964" t="s">
        <v>360</v>
      </c>
      <c r="E8964" t="s">
        <v>9283</v>
      </c>
      <c r="F8964" t="s">
        <v>347</v>
      </c>
      <c r="G8964" t="s">
        <v>9136</v>
      </c>
      <c r="H8964" t="s">
        <v>198</v>
      </c>
      <c r="I8964" t="s">
        <v>9137</v>
      </c>
      <c r="J8964">
        <v>1965</v>
      </c>
      <c r="K8964">
        <v>295039</v>
      </c>
      <c r="L8964">
        <v>18</v>
      </c>
      <c r="M8964" t="s">
        <v>200</v>
      </c>
      <c r="N8964" t="s">
        <v>436</v>
      </c>
      <c r="O8964" t="s">
        <v>202</v>
      </c>
      <c r="P8964" t="s">
        <v>6145</v>
      </c>
    </row>
    <row r="8965" spans="1:16" x14ac:dyDescent="0.25">
      <c r="A8965">
        <v>11520</v>
      </c>
      <c r="B8965" t="s">
        <v>360</v>
      </c>
      <c r="E8965" t="s">
        <v>9282</v>
      </c>
      <c r="F8965" t="s">
        <v>347</v>
      </c>
      <c r="G8965" t="s">
        <v>9136</v>
      </c>
      <c r="H8965" t="s">
        <v>198</v>
      </c>
      <c r="I8965" t="s">
        <v>9137</v>
      </c>
      <c r="J8965">
        <v>1992</v>
      </c>
      <c r="K8965">
        <v>58408</v>
      </c>
      <c r="L8965">
        <v>18</v>
      </c>
      <c r="M8965" t="s">
        <v>200</v>
      </c>
      <c r="N8965" t="s">
        <v>376</v>
      </c>
      <c r="O8965" t="s">
        <v>202</v>
      </c>
      <c r="P8965" t="s">
        <v>365</v>
      </c>
    </row>
    <row r="8966" spans="1:16" x14ac:dyDescent="0.25">
      <c r="A8966">
        <v>11521</v>
      </c>
      <c r="B8966" t="s">
        <v>360</v>
      </c>
      <c r="E8966" t="s">
        <v>9284</v>
      </c>
      <c r="F8966" t="s">
        <v>347</v>
      </c>
      <c r="G8966" t="s">
        <v>9136</v>
      </c>
      <c r="H8966" t="s">
        <v>198</v>
      </c>
      <c r="I8966" t="s">
        <v>9137</v>
      </c>
      <c r="J8966">
        <v>1962</v>
      </c>
      <c r="K8966">
        <v>2728</v>
      </c>
      <c r="L8966">
        <v>18</v>
      </c>
      <c r="M8966" t="s">
        <v>200</v>
      </c>
      <c r="N8966" t="s">
        <v>436</v>
      </c>
      <c r="O8966" t="s">
        <v>202</v>
      </c>
      <c r="P8966" t="s">
        <v>6145</v>
      </c>
    </row>
    <row r="8967" spans="1:16" x14ac:dyDescent="0.25">
      <c r="A8967">
        <v>11522</v>
      </c>
      <c r="B8967" t="s">
        <v>360</v>
      </c>
      <c r="E8967" t="s">
        <v>9285</v>
      </c>
      <c r="F8967" t="s">
        <v>347</v>
      </c>
      <c r="G8967" t="s">
        <v>9136</v>
      </c>
      <c r="H8967" t="s">
        <v>198</v>
      </c>
      <c r="I8967" t="s">
        <v>9137</v>
      </c>
      <c r="J8967">
        <v>1973</v>
      </c>
      <c r="K8967">
        <v>85284</v>
      </c>
      <c r="L8967">
        <v>18</v>
      </c>
      <c r="M8967" t="s">
        <v>200</v>
      </c>
      <c r="N8967" t="s">
        <v>668</v>
      </c>
      <c r="O8967" t="s">
        <v>202</v>
      </c>
      <c r="P8967" t="s">
        <v>365</v>
      </c>
    </row>
    <row r="8968" spans="1:16" x14ac:dyDescent="0.25">
      <c r="A8968">
        <v>11523</v>
      </c>
      <c r="B8968" t="s">
        <v>360</v>
      </c>
      <c r="E8968" t="s">
        <v>9286</v>
      </c>
      <c r="F8968" t="s">
        <v>347</v>
      </c>
      <c r="G8968" t="s">
        <v>9136</v>
      </c>
      <c r="H8968" t="s">
        <v>198</v>
      </c>
      <c r="I8968" t="s">
        <v>9137</v>
      </c>
      <c r="J8968">
        <v>1973</v>
      </c>
      <c r="K8968">
        <v>129505</v>
      </c>
      <c r="L8968">
        <v>18</v>
      </c>
      <c r="M8968" t="s">
        <v>200</v>
      </c>
      <c r="N8968" t="s">
        <v>668</v>
      </c>
      <c r="O8968" t="s">
        <v>202</v>
      </c>
      <c r="P8968" t="s">
        <v>365</v>
      </c>
    </row>
    <row r="8969" spans="1:16" x14ac:dyDescent="0.25">
      <c r="A8969">
        <v>11524</v>
      </c>
      <c r="B8969" t="s">
        <v>360</v>
      </c>
      <c r="E8969" t="s">
        <v>9287</v>
      </c>
      <c r="F8969" t="s">
        <v>347</v>
      </c>
      <c r="G8969" t="s">
        <v>9136</v>
      </c>
      <c r="H8969" t="s">
        <v>198</v>
      </c>
      <c r="I8969" t="s">
        <v>9137</v>
      </c>
      <c r="J8969">
        <v>1961</v>
      </c>
      <c r="K8969">
        <v>163249</v>
      </c>
      <c r="L8969">
        <v>18</v>
      </c>
      <c r="M8969" t="s">
        <v>200</v>
      </c>
      <c r="N8969" t="s">
        <v>668</v>
      </c>
      <c r="O8969" t="s">
        <v>202</v>
      </c>
      <c r="P8969" t="s">
        <v>365</v>
      </c>
    </row>
    <row r="8970" spans="1:16" x14ac:dyDescent="0.25">
      <c r="A8970">
        <v>11525</v>
      </c>
      <c r="B8970" t="s">
        <v>360</v>
      </c>
      <c r="E8970" t="s">
        <v>9288</v>
      </c>
      <c r="F8970" t="s">
        <v>347</v>
      </c>
      <c r="G8970" t="s">
        <v>9136</v>
      </c>
      <c r="H8970" t="s">
        <v>198</v>
      </c>
      <c r="I8970" t="s">
        <v>9137</v>
      </c>
      <c r="J8970">
        <v>1963</v>
      </c>
      <c r="K8970">
        <v>13174</v>
      </c>
      <c r="L8970">
        <v>18</v>
      </c>
      <c r="M8970" t="s">
        <v>200</v>
      </c>
      <c r="N8970" t="s">
        <v>668</v>
      </c>
      <c r="O8970" t="s">
        <v>202</v>
      </c>
      <c r="P8970" t="s">
        <v>365</v>
      </c>
    </row>
    <row r="8971" spans="1:16" x14ac:dyDescent="0.25">
      <c r="A8971">
        <v>11526</v>
      </c>
      <c r="B8971" t="s">
        <v>360</v>
      </c>
      <c r="E8971" t="s">
        <v>9289</v>
      </c>
      <c r="F8971" t="s">
        <v>347</v>
      </c>
      <c r="G8971" t="s">
        <v>9136</v>
      </c>
      <c r="H8971" t="s">
        <v>198</v>
      </c>
      <c r="I8971" t="s">
        <v>9137</v>
      </c>
      <c r="J8971">
        <v>1963</v>
      </c>
      <c r="K8971">
        <v>23690</v>
      </c>
      <c r="L8971">
        <v>18</v>
      </c>
      <c r="M8971" t="s">
        <v>200</v>
      </c>
      <c r="N8971" t="s">
        <v>668</v>
      </c>
      <c r="O8971" t="s">
        <v>202</v>
      </c>
      <c r="P8971" t="s">
        <v>365</v>
      </c>
    </row>
    <row r="8972" spans="1:16" x14ac:dyDescent="0.25">
      <c r="A8972">
        <v>11527</v>
      </c>
      <c r="B8972" t="s">
        <v>360</v>
      </c>
      <c r="E8972" t="s">
        <v>9290</v>
      </c>
      <c r="F8972" t="s">
        <v>347</v>
      </c>
      <c r="G8972" t="s">
        <v>9136</v>
      </c>
      <c r="H8972" t="s">
        <v>198</v>
      </c>
      <c r="I8972" t="s">
        <v>9137</v>
      </c>
      <c r="J8972">
        <v>1970</v>
      </c>
      <c r="K8972">
        <v>6690</v>
      </c>
      <c r="L8972">
        <v>18</v>
      </c>
      <c r="M8972" t="s">
        <v>200</v>
      </c>
      <c r="N8972" t="s">
        <v>376</v>
      </c>
      <c r="O8972" t="s">
        <v>202</v>
      </c>
      <c r="P8972" t="s">
        <v>365</v>
      </c>
    </row>
    <row r="8973" spans="1:16" x14ac:dyDescent="0.25">
      <c r="A8973">
        <v>11528</v>
      </c>
      <c r="B8973" t="s">
        <v>360</v>
      </c>
      <c r="E8973" t="s">
        <v>9291</v>
      </c>
      <c r="F8973" t="s">
        <v>347</v>
      </c>
      <c r="G8973" t="s">
        <v>9136</v>
      </c>
      <c r="H8973" t="s">
        <v>198</v>
      </c>
      <c r="I8973" t="s">
        <v>9137</v>
      </c>
      <c r="J8973">
        <v>1972</v>
      </c>
      <c r="K8973">
        <v>160008</v>
      </c>
      <c r="L8973">
        <v>18</v>
      </c>
      <c r="M8973" t="s">
        <v>200</v>
      </c>
      <c r="N8973" t="s">
        <v>376</v>
      </c>
      <c r="O8973" t="s">
        <v>202</v>
      </c>
      <c r="P8973" t="s">
        <v>365</v>
      </c>
    </row>
    <row r="8974" spans="1:16" x14ac:dyDescent="0.25">
      <c r="A8974">
        <v>11529</v>
      </c>
      <c r="B8974" t="s">
        <v>360</v>
      </c>
      <c r="E8974" t="s">
        <v>9292</v>
      </c>
      <c r="F8974" t="s">
        <v>347</v>
      </c>
      <c r="G8974" t="s">
        <v>9136</v>
      </c>
      <c r="H8974" t="s">
        <v>198</v>
      </c>
      <c r="I8974" t="s">
        <v>9137</v>
      </c>
      <c r="J8974">
        <v>1965</v>
      </c>
      <c r="K8974">
        <v>30319</v>
      </c>
      <c r="L8974">
        <v>18</v>
      </c>
      <c r="M8974" t="s">
        <v>200</v>
      </c>
      <c r="N8974" t="s">
        <v>376</v>
      </c>
      <c r="O8974" t="s">
        <v>202</v>
      </c>
      <c r="P8974" t="s">
        <v>365</v>
      </c>
    </row>
    <row r="8975" spans="1:16" x14ac:dyDescent="0.25">
      <c r="A8975">
        <v>11530</v>
      </c>
      <c r="B8975" t="s">
        <v>360</v>
      </c>
      <c r="E8975" t="s">
        <v>9293</v>
      </c>
      <c r="F8975" t="s">
        <v>347</v>
      </c>
      <c r="G8975" t="s">
        <v>9136</v>
      </c>
      <c r="H8975" t="s">
        <v>198</v>
      </c>
      <c r="I8975" t="s">
        <v>9137</v>
      </c>
      <c r="J8975">
        <v>1986</v>
      </c>
      <c r="K8975">
        <v>29768</v>
      </c>
      <c r="L8975">
        <v>18</v>
      </c>
      <c r="M8975" t="s">
        <v>200</v>
      </c>
      <c r="N8975" t="s">
        <v>376</v>
      </c>
      <c r="O8975" t="s">
        <v>202</v>
      </c>
      <c r="P8975" t="s">
        <v>365</v>
      </c>
    </row>
    <row r="8976" spans="1:16" x14ac:dyDescent="0.25">
      <c r="A8976">
        <v>11531</v>
      </c>
      <c r="B8976" t="s">
        <v>360</v>
      </c>
      <c r="E8976" t="s">
        <v>9294</v>
      </c>
      <c r="F8976" t="s">
        <v>347</v>
      </c>
      <c r="G8976" t="s">
        <v>9136</v>
      </c>
      <c r="H8976" t="s">
        <v>198</v>
      </c>
      <c r="I8976" t="s">
        <v>9137</v>
      </c>
      <c r="J8976">
        <v>1986</v>
      </c>
      <c r="K8976">
        <v>68759</v>
      </c>
      <c r="L8976">
        <v>18</v>
      </c>
      <c r="M8976" t="s">
        <v>200</v>
      </c>
      <c r="N8976" t="s">
        <v>376</v>
      </c>
      <c r="O8976" t="s">
        <v>202</v>
      </c>
      <c r="P8976" t="s">
        <v>365</v>
      </c>
    </row>
    <row r="8977" spans="1:16" x14ac:dyDescent="0.25">
      <c r="A8977">
        <v>11532</v>
      </c>
      <c r="B8977" t="s">
        <v>360</v>
      </c>
      <c r="E8977" t="s">
        <v>9295</v>
      </c>
      <c r="F8977" t="s">
        <v>347</v>
      </c>
      <c r="G8977" t="s">
        <v>9136</v>
      </c>
      <c r="H8977" t="s">
        <v>198</v>
      </c>
      <c r="I8977" t="s">
        <v>9137</v>
      </c>
      <c r="J8977">
        <v>1969</v>
      </c>
      <c r="K8977">
        <v>11666</v>
      </c>
      <c r="L8977">
        <v>18</v>
      </c>
      <c r="M8977" t="s">
        <v>200</v>
      </c>
      <c r="N8977" t="s">
        <v>376</v>
      </c>
      <c r="O8977" t="s">
        <v>202</v>
      </c>
      <c r="P8977" t="s">
        <v>365</v>
      </c>
    </row>
    <row r="8978" spans="1:16" x14ac:dyDescent="0.25">
      <c r="A8978">
        <v>11533</v>
      </c>
      <c r="B8978" t="s">
        <v>360</v>
      </c>
      <c r="E8978" t="s">
        <v>9296</v>
      </c>
      <c r="F8978" t="s">
        <v>347</v>
      </c>
      <c r="G8978" t="s">
        <v>9136</v>
      </c>
      <c r="H8978" t="s">
        <v>198</v>
      </c>
      <c r="I8978" t="s">
        <v>9137</v>
      </c>
      <c r="J8978">
        <v>1969</v>
      </c>
      <c r="K8978">
        <v>6879</v>
      </c>
      <c r="L8978">
        <v>18</v>
      </c>
      <c r="M8978" t="s">
        <v>200</v>
      </c>
      <c r="N8978" t="s">
        <v>376</v>
      </c>
      <c r="O8978" t="s">
        <v>202</v>
      </c>
      <c r="P8978" t="s">
        <v>365</v>
      </c>
    </row>
    <row r="8979" spans="1:16" x14ac:dyDescent="0.25">
      <c r="A8979">
        <v>11534</v>
      </c>
      <c r="B8979" t="s">
        <v>360</v>
      </c>
      <c r="E8979" t="s">
        <v>9297</v>
      </c>
      <c r="F8979" t="s">
        <v>347</v>
      </c>
      <c r="G8979" t="s">
        <v>9136</v>
      </c>
      <c r="H8979" t="s">
        <v>198</v>
      </c>
      <c r="I8979" t="s">
        <v>9137</v>
      </c>
      <c r="J8979">
        <v>1983</v>
      </c>
      <c r="K8979">
        <v>15896</v>
      </c>
      <c r="L8979">
        <v>18</v>
      </c>
      <c r="M8979" t="s">
        <v>200</v>
      </c>
      <c r="N8979" t="s">
        <v>376</v>
      </c>
      <c r="O8979" t="s">
        <v>202</v>
      </c>
      <c r="P8979" t="s">
        <v>365</v>
      </c>
    </row>
    <row r="8980" spans="1:16" x14ac:dyDescent="0.25">
      <c r="A8980">
        <v>11535</v>
      </c>
      <c r="B8980" t="s">
        <v>360</v>
      </c>
      <c r="E8980" t="s">
        <v>9298</v>
      </c>
      <c r="F8980" t="s">
        <v>347</v>
      </c>
      <c r="G8980" t="s">
        <v>9299</v>
      </c>
      <c r="H8980" t="s">
        <v>198</v>
      </c>
      <c r="I8980" t="s">
        <v>9300</v>
      </c>
      <c r="J8980">
        <v>1971</v>
      </c>
      <c r="K8980">
        <v>412</v>
      </c>
      <c r="L8980">
        <v>16</v>
      </c>
      <c r="M8980" t="s">
        <v>200</v>
      </c>
      <c r="N8980" t="s">
        <v>467</v>
      </c>
      <c r="O8980" t="s">
        <v>202</v>
      </c>
      <c r="P8980" t="s">
        <v>365</v>
      </c>
    </row>
    <row r="8981" spans="1:16" x14ac:dyDescent="0.25">
      <c r="A8981">
        <v>11536</v>
      </c>
      <c r="B8981" t="s">
        <v>360</v>
      </c>
      <c r="E8981" t="s">
        <v>9301</v>
      </c>
      <c r="F8981" t="s">
        <v>347</v>
      </c>
      <c r="G8981" t="s">
        <v>9299</v>
      </c>
      <c r="H8981" t="s">
        <v>198</v>
      </c>
      <c r="I8981" t="s">
        <v>9300</v>
      </c>
      <c r="J8981">
        <v>1971</v>
      </c>
      <c r="K8981">
        <v>638</v>
      </c>
      <c r="L8981">
        <v>16</v>
      </c>
      <c r="M8981" t="s">
        <v>200</v>
      </c>
      <c r="N8981" t="s">
        <v>467</v>
      </c>
      <c r="O8981" t="s">
        <v>202</v>
      </c>
      <c r="P8981" t="s">
        <v>365</v>
      </c>
    </row>
    <row r="8982" spans="1:16" x14ac:dyDescent="0.25">
      <c r="A8982">
        <v>11537</v>
      </c>
      <c r="B8982" t="s">
        <v>360</v>
      </c>
      <c r="E8982" t="s">
        <v>9302</v>
      </c>
      <c r="F8982" t="s">
        <v>347</v>
      </c>
      <c r="G8982" t="s">
        <v>9299</v>
      </c>
      <c r="H8982" t="s">
        <v>198</v>
      </c>
      <c r="I8982" t="s">
        <v>9300</v>
      </c>
      <c r="J8982">
        <v>1981</v>
      </c>
      <c r="K8982">
        <v>1058</v>
      </c>
      <c r="L8982">
        <v>16</v>
      </c>
      <c r="M8982" t="s">
        <v>200</v>
      </c>
      <c r="N8982" t="s">
        <v>467</v>
      </c>
      <c r="O8982" t="s">
        <v>202</v>
      </c>
      <c r="P8982" t="s">
        <v>365</v>
      </c>
    </row>
    <row r="8983" spans="1:16" x14ac:dyDescent="0.25">
      <c r="A8983">
        <v>11538</v>
      </c>
      <c r="B8983" t="s">
        <v>360</v>
      </c>
      <c r="E8983" t="s">
        <v>9303</v>
      </c>
      <c r="F8983" t="s">
        <v>347</v>
      </c>
      <c r="G8983" t="s">
        <v>9299</v>
      </c>
      <c r="H8983" t="s">
        <v>198</v>
      </c>
      <c r="I8983" t="s">
        <v>9300</v>
      </c>
      <c r="J8983">
        <v>1971</v>
      </c>
      <c r="K8983">
        <v>1666</v>
      </c>
      <c r="L8983">
        <v>16</v>
      </c>
      <c r="M8983" t="s">
        <v>200</v>
      </c>
      <c r="N8983" t="s">
        <v>467</v>
      </c>
      <c r="O8983" t="s">
        <v>202</v>
      </c>
      <c r="P8983" t="s">
        <v>365</v>
      </c>
    </row>
    <row r="8984" spans="1:16" x14ac:dyDescent="0.25">
      <c r="A8984">
        <v>11539</v>
      </c>
      <c r="B8984" t="s">
        <v>360</v>
      </c>
      <c r="E8984" t="s">
        <v>9304</v>
      </c>
      <c r="F8984" t="s">
        <v>347</v>
      </c>
      <c r="G8984" t="s">
        <v>9299</v>
      </c>
      <c r="H8984" t="s">
        <v>198</v>
      </c>
      <c r="I8984" t="s">
        <v>9300</v>
      </c>
      <c r="J8984">
        <v>1972</v>
      </c>
      <c r="K8984">
        <v>26</v>
      </c>
      <c r="L8984">
        <v>16</v>
      </c>
      <c r="M8984" t="s">
        <v>200</v>
      </c>
      <c r="N8984" t="s">
        <v>383</v>
      </c>
      <c r="O8984" t="s">
        <v>202</v>
      </c>
      <c r="P8984" t="s">
        <v>6145</v>
      </c>
    </row>
    <row r="8985" spans="1:16" x14ac:dyDescent="0.25">
      <c r="A8985">
        <v>11540</v>
      </c>
      <c r="B8985" t="s">
        <v>360</v>
      </c>
      <c r="E8985" t="s">
        <v>9305</v>
      </c>
      <c r="F8985" t="s">
        <v>347</v>
      </c>
      <c r="G8985" t="s">
        <v>9299</v>
      </c>
      <c r="H8985" t="s">
        <v>198</v>
      </c>
      <c r="I8985" t="s">
        <v>9300</v>
      </c>
      <c r="J8985">
        <v>1967</v>
      </c>
      <c r="K8985">
        <v>8430</v>
      </c>
      <c r="L8985">
        <v>16</v>
      </c>
      <c r="M8985" t="s">
        <v>200</v>
      </c>
      <c r="N8985" t="s">
        <v>9306</v>
      </c>
      <c r="O8985" t="s">
        <v>202</v>
      </c>
      <c r="P8985" t="s">
        <v>365</v>
      </c>
    </row>
    <row r="8986" spans="1:16" x14ac:dyDescent="0.25">
      <c r="A8986">
        <v>11541</v>
      </c>
      <c r="B8986" t="s">
        <v>360</v>
      </c>
      <c r="E8986" t="s">
        <v>9307</v>
      </c>
      <c r="F8986" t="s">
        <v>347</v>
      </c>
      <c r="G8986" t="s">
        <v>9299</v>
      </c>
      <c r="H8986" t="s">
        <v>198</v>
      </c>
      <c r="I8986" t="s">
        <v>9300</v>
      </c>
      <c r="J8986">
        <v>1977</v>
      </c>
      <c r="K8986">
        <v>5284</v>
      </c>
      <c r="L8986">
        <v>16</v>
      </c>
      <c r="M8986" t="s">
        <v>200</v>
      </c>
      <c r="N8986" t="s">
        <v>9308</v>
      </c>
      <c r="O8986" t="s">
        <v>202</v>
      </c>
      <c r="P8986" t="s">
        <v>365</v>
      </c>
    </row>
    <row r="8987" spans="1:16" x14ac:dyDescent="0.25">
      <c r="A8987">
        <v>11542</v>
      </c>
      <c r="B8987" t="s">
        <v>360</v>
      </c>
      <c r="E8987" t="s">
        <v>9307</v>
      </c>
      <c r="F8987" t="s">
        <v>347</v>
      </c>
      <c r="G8987" t="s">
        <v>9299</v>
      </c>
      <c r="H8987" t="s">
        <v>198</v>
      </c>
      <c r="I8987" t="s">
        <v>9300</v>
      </c>
      <c r="J8987">
        <v>1973</v>
      </c>
      <c r="K8987">
        <v>7751</v>
      </c>
      <c r="L8987">
        <v>16</v>
      </c>
      <c r="M8987" t="s">
        <v>200</v>
      </c>
      <c r="N8987" t="s">
        <v>9309</v>
      </c>
      <c r="O8987" t="s">
        <v>202</v>
      </c>
      <c r="P8987" t="s">
        <v>365</v>
      </c>
    </row>
    <row r="8988" spans="1:16" x14ac:dyDescent="0.25">
      <c r="A8988">
        <v>11543</v>
      </c>
      <c r="B8988" t="s">
        <v>360</v>
      </c>
      <c r="E8988" t="s">
        <v>9310</v>
      </c>
      <c r="F8988" t="s">
        <v>347</v>
      </c>
      <c r="G8988" t="s">
        <v>9299</v>
      </c>
      <c r="H8988" t="s">
        <v>198</v>
      </c>
      <c r="I8988" t="s">
        <v>9300</v>
      </c>
      <c r="J8988">
        <v>1986</v>
      </c>
      <c r="K8988">
        <v>9325</v>
      </c>
      <c r="L8988">
        <v>16</v>
      </c>
      <c r="M8988" t="s">
        <v>200</v>
      </c>
      <c r="N8988" t="s">
        <v>9309</v>
      </c>
      <c r="O8988" t="s">
        <v>202</v>
      </c>
      <c r="P8988" t="s">
        <v>365</v>
      </c>
    </row>
    <row r="8989" spans="1:16" x14ac:dyDescent="0.25">
      <c r="A8989">
        <v>11544</v>
      </c>
      <c r="B8989" t="s">
        <v>360</v>
      </c>
      <c r="E8989" t="s">
        <v>9311</v>
      </c>
      <c r="F8989" t="s">
        <v>347</v>
      </c>
      <c r="G8989" t="s">
        <v>9299</v>
      </c>
      <c r="H8989" t="s">
        <v>198</v>
      </c>
      <c r="I8989" t="s">
        <v>9300</v>
      </c>
      <c r="J8989">
        <v>1985</v>
      </c>
      <c r="K8989">
        <v>5231</v>
      </c>
      <c r="L8989">
        <v>16</v>
      </c>
      <c r="M8989" t="s">
        <v>200</v>
      </c>
      <c r="N8989" t="s">
        <v>9309</v>
      </c>
      <c r="O8989" t="s">
        <v>202</v>
      </c>
      <c r="P8989" t="s">
        <v>365</v>
      </c>
    </row>
    <row r="8990" spans="1:16" x14ac:dyDescent="0.25">
      <c r="A8990">
        <v>11545</v>
      </c>
      <c r="B8990" t="s">
        <v>360</v>
      </c>
      <c r="E8990" t="s">
        <v>9312</v>
      </c>
      <c r="F8990" t="s">
        <v>347</v>
      </c>
      <c r="G8990" t="s">
        <v>9299</v>
      </c>
      <c r="H8990" t="s">
        <v>198</v>
      </c>
      <c r="I8990" t="s">
        <v>9300</v>
      </c>
      <c r="J8990">
        <v>1967</v>
      </c>
      <c r="K8990">
        <v>313</v>
      </c>
      <c r="L8990">
        <v>16</v>
      </c>
      <c r="M8990" t="s">
        <v>200</v>
      </c>
      <c r="N8990" t="s">
        <v>467</v>
      </c>
      <c r="O8990" t="s">
        <v>202</v>
      </c>
      <c r="P8990" t="s">
        <v>365</v>
      </c>
    </row>
    <row r="8991" spans="1:16" x14ac:dyDescent="0.25">
      <c r="A8991">
        <v>11546</v>
      </c>
      <c r="B8991" t="s">
        <v>360</v>
      </c>
      <c r="E8991" t="s">
        <v>9313</v>
      </c>
      <c r="F8991" t="s">
        <v>347</v>
      </c>
      <c r="G8991" t="s">
        <v>9299</v>
      </c>
      <c r="H8991" t="s">
        <v>198</v>
      </c>
      <c r="I8991" t="s">
        <v>9300</v>
      </c>
      <c r="J8991">
        <v>1968</v>
      </c>
      <c r="K8991">
        <v>1235</v>
      </c>
      <c r="L8991">
        <v>16</v>
      </c>
      <c r="M8991" t="s">
        <v>200</v>
      </c>
      <c r="N8991" t="s">
        <v>9309</v>
      </c>
      <c r="O8991" t="s">
        <v>202</v>
      </c>
      <c r="P8991" t="s">
        <v>365</v>
      </c>
    </row>
    <row r="8992" spans="1:16" x14ac:dyDescent="0.25">
      <c r="A8992">
        <v>11547</v>
      </c>
      <c r="B8992" t="s">
        <v>360</v>
      </c>
      <c r="E8992" t="s">
        <v>9314</v>
      </c>
      <c r="F8992" t="s">
        <v>347</v>
      </c>
      <c r="G8992" t="s">
        <v>9299</v>
      </c>
      <c r="H8992" t="s">
        <v>198</v>
      </c>
      <c r="I8992" t="s">
        <v>9300</v>
      </c>
      <c r="J8992">
        <v>1970</v>
      </c>
      <c r="K8992">
        <v>683</v>
      </c>
      <c r="L8992">
        <v>16</v>
      </c>
      <c r="M8992" t="s">
        <v>200</v>
      </c>
      <c r="N8992" t="s">
        <v>9309</v>
      </c>
      <c r="O8992" t="s">
        <v>202</v>
      </c>
      <c r="P8992" t="s">
        <v>365</v>
      </c>
    </row>
    <row r="8993" spans="1:16" x14ac:dyDescent="0.25">
      <c r="A8993">
        <v>11548</v>
      </c>
      <c r="B8993" t="s">
        <v>360</v>
      </c>
      <c r="E8993" t="s">
        <v>9315</v>
      </c>
      <c r="F8993" t="s">
        <v>347</v>
      </c>
      <c r="G8993" t="s">
        <v>9299</v>
      </c>
      <c r="H8993" t="s">
        <v>198</v>
      </c>
      <c r="I8993" t="s">
        <v>9300</v>
      </c>
      <c r="J8993">
        <v>1980</v>
      </c>
      <c r="K8993">
        <v>2542</v>
      </c>
      <c r="L8993">
        <v>16</v>
      </c>
      <c r="M8993" t="s">
        <v>200</v>
      </c>
      <c r="N8993" t="s">
        <v>9309</v>
      </c>
      <c r="O8993" t="s">
        <v>202</v>
      </c>
      <c r="P8993" t="s">
        <v>365</v>
      </c>
    </row>
    <row r="8994" spans="1:16" x14ac:dyDescent="0.25">
      <c r="A8994">
        <v>11549</v>
      </c>
      <c r="B8994" t="s">
        <v>360</v>
      </c>
      <c r="E8994" t="s">
        <v>9316</v>
      </c>
      <c r="F8994" t="s">
        <v>347</v>
      </c>
      <c r="G8994" t="s">
        <v>9299</v>
      </c>
      <c r="H8994" t="s">
        <v>198</v>
      </c>
      <c r="I8994" t="s">
        <v>9300</v>
      </c>
      <c r="J8994">
        <v>1968</v>
      </c>
      <c r="K8994">
        <v>33</v>
      </c>
      <c r="L8994">
        <v>16</v>
      </c>
      <c r="M8994" t="s">
        <v>200</v>
      </c>
      <c r="N8994" t="s">
        <v>383</v>
      </c>
      <c r="O8994" t="s">
        <v>202</v>
      </c>
      <c r="P8994" t="s">
        <v>6145</v>
      </c>
    </row>
    <row r="8995" spans="1:16" x14ac:dyDescent="0.25">
      <c r="A8995">
        <v>11550</v>
      </c>
      <c r="B8995" t="s">
        <v>360</v>
      </c>
      <c r="E8995" t="s">
        <v>9317</v>
      </c>
      <c r="F8995" t="s">
        <v>347</v>
      </c>
      <c r="G8995" t="s">
        <v>9299</v>
      </c>
      <c r="H8995" t="s">
        <v>198</v>
      </c>
      <c r="I8995" t="s">
        <v>9300</v>
      </c>
      <c r="J8995">
        <v>1983</v>
      </c>
      <c r="K8995">
        <v>3056</v>
      </c>
      <c r="L8995">
        <v>16</v>
      </c>
      <c r="M8995" t="s">
        <v>200</v>
      </c>
      <c r="N8995" t="s">
        <v>9309</v>
      </c>
      <c r="O8995" t="s">
        <v>202</v>
      </c>
      <c r="P8995" t="s">
        <v>365</v>
      </c>
    </row>
    <row r="8996" spans="1:16" x14ac:dyDescent="0.25">
      <c r="A8996">
        <v>11551</v>
      </c>
      <c r="B8996" t="s">
        <v>360</v>
      </c>
      <c r="E8996" t="s">
        <v>9318</v>
      </c>
      <c r="F8996" t="s">
        <v>347</v>
      </c>
      <c r="G8996" t="s">
        <v>9299</v>
      </c>
      <c r="H8996" t="s">
        <v>198</v>
      </c>
      <c r="I8996" t="s">
        <v>9300</v>
      </c>
      <c r="J8996">
        <v>1985</v>
      </c>
      <c r="K8996">
        <v>6926</v>
      </c>
      <c r="L8996">
        <v>16</v>
      </c>
      <c r="M8996" t="s">
        <v>200</v>
      </c>
      <c r="N8996" t="s">
        <v>9309</v>
      </c>
      <c r="O8996" t="s">
        <v>202</v>
      </c>
      <c r="P8996" t="s">
        <v>365</v>
      </c>
    </row>
    <row r="8997" spans="1:16" x14ac:dyDescent="0.25">
      <c r="A8997">
        <v>11552</v>
      </c>
      <c r="B8997" t="s">
        <v>360</v>
      </c>
      <c r="E8997" t="s">
        <v>9319</v>
      </c>
      <c r="F8997" t="s">
        <v>347</v>
      </c>
      <c r="G8997" t="s">
        <v>9299</v>
      </c>
      <c r="H8997" t="s">
        <v>198</v>
      </c>
      <c r="I8997" t="s">
        <v>9300</v>
      </c>
      <c r="J8997">
        <v>1974</v>
      </c>
      <c r="K8997">
        <v>17</v>
      </c>
      <c r="L8997">
        <v>16</v>
      </c>
      <c r="M8997" t="s">
        <v>200</v>
      </c>
      <c r="N8997" t="s">
        <v>383</v>
      </c>
      <c r="O8997" t="s">
        <v>202</v>
      </c>
      <c r="P8997" t="s">
        <v>6145</v>
      </c>
    </row>
    <row r="8998" spans="1:16" x14ac:dyDescent="0.25">
      <c r="A8998">
        <v>11553</v>
      </c>
      <c r="B8998" t="s">
        <v>360</v>
      </c>
      <c r="E8998" t="s">
        <v>9319</v>
      </c>
      <c r="F8998" t="s">
        <v>347</v>
      </c>
      <c r="G8998" t="s">
        <v>9299</v>
      </c>
      <c r="H8998" t="s">
        <v>198</v>
      </c>
      <c r="I8998" t="s">
        <v>9300</v>
      </c>
      <c r="J8998">
        <v>1979</v>
      </c>
      <c r="K8998">
        <v>1998</v>
      </c>
      <c r="L8998">
        <v>16</v>
      </c>
      <c r="M8998" t="s">
        <v>200</v>
      </c>
      <c r="N8998" t="s">
        <v>467</v>
      </c>
      <c r="O8998" t="s">
        <v>202</v>
      </c>
      <c r="P8998" t="s">
        <v>365</v>
      </c>
    </row>
    <row r="8999" spans="1:16" x14ac:dyDescent="0.25">
      <c r="A8999">
        <v>11554</v>
      </c>
      <c r="B8999" t="s">
        <v>360</v>
      </c>
      <c r="E8999" t="s">
        <v>9320</v>
      </c>
      <c r="F8999" t="s">
        <v>347</v>
      </c>
      <c r="G8999" t="s">
        <v>9136</v>
      </c>
      <c r="H8999" t="s">
        <v>198</v>
      </c>
      <c r="I8999" t="s">
        <v>9137</v>
      </c>
      <c r="J8999">
        <v>1977</v>
      </c>
      <c r="K8999">
        <v>127555</v>
      </c>
      <c r="L8999">
        <v>18</v>
      </c>
      <c r="M8999" t="s">
        <v>200</v>
      </c>
      <c r="N8999" t="s">
        <v>376</v>
      </c>
      <c r="O8999" t="s">
        <v>202</v>
      </c>
      <c r="P8999" t="s">
        <v>365</v>
      </c>
    </row>
    <row r="9000" spans="1:16" x14ac:dyDescent="0.25">
      <c r="A9000">
        <v>11556</v>
      </c>
      <c r="B9000" t="s">
        <v>360</v>
      </c>
      <c r="E9000" t="s">
        <v>9321</v>
      </c>
      <c r="F9000" t="s">
        <v>347</v>
      </c>
      <c r="G9000" t="s">
        <v>9136</v>
      </c>
      <c r="H9000" t="s">
        <v>198</v>
      </c>
      <c r="I9000" t="s">
        <v>9137</v>
      </c>
      <c r="J9000">
        <v>1985</v>
      </c>
      <c r="K9000">
        <v>49899</v>
      </c>
      <c r="L9000">
        <v>18</v>
      </c>
      <c r="M9000" t="s">
        <v>200</v>
      </c>
      <c r="N9000" t="s">
        <v>376</v>
      </c>
      <c r="O9000" t="s">
        <v>202</v>
      </c>
      <c r="P9000" t="s">
        <v>365</v>
      </c>
    </row>
    <row r="9001" spans="1:16" x14ac:dyDescent="0.25">
      <c r="A9001">
        <v>11557</v>
      </c>
      <c r="B9001" t="s">
        <v>360</v>
      </c>
      <c r="E9001" t="s">
        <v>9321</v>
      </c>
      <c r="F9001" t="s">
        <v>347</v>
      </c>
      <c r="G9001" t="s">
        <v>9136</v>
      </c>
      <c r="H9001" t="s">
        <v>198</v>
      </c>
      <c r="I9001" t="s">
        <v>9137</v>
      </c>
      <c r="J9001">
        <v>1986</v>
      </c>
      <c r="K9001">
        <v>26727</v>
      </c>
      <c r="L9001">
        <v>18</v>
      </c>
      <c r="M9001" t="s">
        <v>200</v>
      </c>
      <c r="N9001" t="s">
        <v>376</v>
      </c>
      <c r="O9001" t="s">
        <v>202</v>
      </c>
      <c r="P9001" t="s">
        <v>365</v>
      </c>
    </row>
    <row r="9002" spans="1:16" x14ac:dyDescent="0.25">
      <c r="A9002">
        <v>11558</v>
      </c>
      <c r="B9002" t="s">
        <v>360</v>
      </c>
      <c r="E9002" t="s">
        <v>9286</v>
      </c>
      <c r="F9002" t="s">
        <v>347</v>
      </c>
      <c r="G9002" t="s">
        <v>9136</v>
      </c>
      <c r="H9002" t="s">
        <v>198</v>
      </c>
      <c r="I9002" t="s">
        <v>9137</v>
      </c>
      <c r="J9002">
        <v>1987</v>
      </c>
      <c r="K9002">
        <v>110881</v>
      </c>
      <c r="L9002">
        <v>18</v>
      </c>
      <c r="M9002" t="s">
        <v>200</v>
      </c>
      <c r="N9002" t="s">
        <v>376</v>
      </c>
      <c r="O9002" t="s">
        <v>202</v>
      </c>
      <c r="P9002" t="s">
        <v>365</v>
      </c>
    </row>
    <row r="9003" spans="1:16" x14ac:dyDescent="0.25">
      <c r="A9003">
        <v>11559</v>
      </c>
      <c r="B9003" t="s">
        <v>360</v>
      </c>
      <c r="E9003" t="s">
        <v>9322</v>
      </c>
      <c r="F9003" t="s">
        <v>347</v>
      </c>
      <c r="G9003" t="s">
        <v>9136</v>
      </c>
      <c r="H9003" t="s">
        <v>198</v>
      </c>
      <c r="I9003" t="s">
        <v>9137</v>
      </c>
      <c r="J9003">
        <v>1975</v>
      </c>
      <c r="K9003">
        <v>107569</v>
      </c>
      <c r="L9003">
        <v>18</v>
      </c>
      <c r="M9003" t="s">
        <v>200</v>
      </c>
      <c r="N9003" t="s">
        <v>376</v>
      </c>
      <c r="O9003" t="s">
        <v>202</v>
      </c>
      <c r="P9003" t="s">
        <v>365</v>
      </c>
    </row>
    <row r="9004" spans="1:16" x14ac:dyDescent="0.25">
      <c r="A9004">
        <v>11560</v>
      </c>
      <c r="B9004" t="s">
        <v>360</v>
      </c>
      <c r="E9004" t="s">
        <v>9323</v>
      </c>
      <c r="F9004" t="s">
        <v>347</v>
      </c>
      <c r="G9004" t="s">
        <v>9136</v>
      </c>
      <c r="H9004" t="s">
        <v>198</v>
      </c>
      <c r="I9004" t="s">
        <v>9137</v>
      </c>
      <c r="J9004">
        <v>1974</v>
      </c>
      <c r="K9004">
        <v>61278</v>
      </c>
      <c r="L9004">
        <v>18</v>
      </c>
      <c r="M9004" t="s">
        <v>200</v>
      </c>
      <c r="N9004" t="s">
        <v>376</v>
      </c>
      <c r="O9004" t="s">
        <v>202</v>
      </c>
      <c r="P9004" t="s">
        <v>365</v>
      </c>
    </row>
    <row r="9005" spans="1:16" x14ac:dyDescent="0.25">
      <c r="A9005">
        <v>11562</v>
      </c>
      <c r="B9005" t="s">
        <v>360</v>
      </c>
      <c r="E9005" t="s">
        <v>9324</v>
      </c>
      <c r="F9005" t="s">
        <v>347</v>
      </c>
      <c r="G9005" t="s">
        <v>9136</v>
      </c>
      <c r="H9005" t="s">
        <v>198</v>
      </c>
      <c r="I9005" t="s">
        <v>9137</v>
      </c>
      <c r="J9005">
        <v>1970</v>
      </c>
      <c r="K9005">
        <v>171831</v>
      </c>
      <c r="L9005">
        <v>18</v>
      </c>
      <c r="M9005" t="s">
        <v>200</v>
      </c>
      <c r="N9005" t="s">
        <v>787</v>
      </c>
      <c r="O9005" t="s">
        <v>202</v>
      </c>
      <c r="P9005" t="s">
        <v>365</v>
      </c>
    </row>
    <row r="9006" spans="1:16" x14ac:dyDescent="0.25">
      <c r="A9006">
        <v>11563</v>
      </c>
      <c r="B9006" t="s">
        <v>360</v>
      </c>
      <c r="E9006" t="s">
        <v>9325</v>
      </c>
      <c r="F9006" t="s">
        <v>347</v>
      </c>
      <c r="G9006" t="s">
        <v>9136</v>
      </c>
      <c r="H9006" t="s">
        <v>198</v>
      </c>
      <c r="I9006" t="s">
        <v>9137</v>
      </c>
      <c r="J9006">
        <v>1964</v>
      </c>
      <c r="K9006">
        <v>36851</v>
      </c>
      <c r="L9006">
        <v>18</v>
      </c>
      <c r="M9006" t="s">
        <v>200</v>
      </c>
      <c r="N9006" t="s">
        <v>787</v>
      </c>
      <c r="O9006" t="s">
        <v>202</v>
      </c>
      <c r="P9006" t="s">
        <v>365</v>
      </c>
    </row>
    <row r="9007" spans="1:16" x14ac:dyDescent="0.25">
      <c r="A9007">
        <v>11564</v>
      </c>
      <c r="B9007" t="s">
        <v>360</v>
      </c>
      <c r="E9007" t="s">
        <v>9326</v>
      </c>
      <c r="F9007" t="s">
        <v>347</v>
      </c>
      <c r="G9007" t="s">
        <v>9136</v>
      </c>
      <c r="H9007" t="s">
        <v>198</v>
      </c>
      <c r="I9007" t="s">
        <v>9137</v>
      </c>
      <c r="J9007">
        <v>1962</v>
      </c>
      <c r="K9007">
        <v>101077</v>
      </c>
      <c r="L9007">
        <v>18</v>
      </c>
      <c r="M9007" t="s">
        <v>200</v>
      </c>
      <c r="N9007" t="s">
        <v>787</v>
      </c>
      <c r="O9007" t="s">
        <v>202</v>
      </c>
      <c r="P9007" t="s">
        <v>365</v>
      </c>
    </row>
    <row r="9008" spans="1:16" x14ac:dyDescent="0.25">
      <c r="A9008">
        <v>11565</v>
      </c>
      <c r="B9008" t="s">
        <v>360</v>
      </c>
      <c r="E9008" t="s">
        <v>9327</v>
      </c>
      <c r="F9008" t="s">
        <v>347</v>
      </c>
      <c r="G9008" t="s">
        <v>9136</v>
      </c>
      <c r="H9008" t="s">
        <v>198</v>
      </c>
      <c r="I9008" t="s">
        <v>9137</v>
      </c>
      <c r="J9008">
        <v>1981</v>
      </c>
      <c r="K9008">
        <v>49942</v>
      </c>
      <c r="L9008">
        <v>18</v>
      </c>
      <c r="M9008" t="s">
        <v>200</v>
      </c>
      <c r="N9008" t="s">
        <v>376</v>
      </c>
      <c r="O9008" t="s">
        <v>202</v>
      </c>
      <c r="P9008" t="s">
        <v>365</v>
      </c>
    </row>
    <row r="9009" spans="1:16" x14ac:dyDescent="0.25">
      <c r="A9009">
        <v>11566</v>
      </c>
      <c r="B9009" t="s">
        <v>360</v>
      </c>
      <c r="E9009" t="s">
        <v>6657</v>
      </c>
      <c r="F9009" t="s">
        <v>347</v>
      </c>
      <c r="G9009" t="s">
        <v>9136</v>
      </c>
      <c r="H9009" t="s">
        <v>198</v>
      </c>
      <c r="I9009" t="s">
        <v>9137</v>
      </c>
      <c r="J9009">
        <v>1961</v>
      </c>
      <c r="K9009">
        <v>33060</v>
      </c>
      <c r="L9009">
        <v>18</v>
      </c>
      <c r="M9009" t="s">
        <v>200</v>
      </c>
      <c r="N9009" t="s">
        <v>787</v>
      </c>
      <c r="O9009" t="s">
        <v>202</v>
      </c>
      <c r="P9009" t="s">
        <v>365</v>
      </c>
    </row>
    <row r="9010" spans="1:16" x14ac:dyDescent="0.25">
      <c r="A9010">
        <v>11567</v>
      </c>
      <c r="B9010" t="s">
        <v>360</v>
      </c>
      <c r="E9010" t="s">
        <v>9328</v>
      </c>
      <c r="F9010" t="s">
        <v>347</v>
      </c>
      <c r="G9010" t="s">
        <v>9136</v>
      </c>
      <c r="H9010" t="s">
        <v>198</v>
      </c>
      <c r="I9010" t="s">
        <v>9137</v>
      </c>
      <c r="J9010">
        <v>1971</v>
      </c>
      <c r="K9010">
        <v>157932</v>
      </c>
      <c r="L9010">
        <v>18</v>
      </c>
      <c r="M9010" t="s">
        <v>200</v>
      </c>
      <c r="N9010" t="s">
        <v>787</v>
      </c>
      <c r="O9010" t="s">
        <v>202</v>
      </c>
      <c r="P9010" t="s">
        <v>365</v>
      </c>
    </row>
    <row r="9011" spans="1:16" x14ac:dyDescent="0.25">
      <c r="A9011">
        <v>11568</v>
      </c>
      <c r="B9011" t="s">
        <v>360</v>
      </c>
      <c r="E9011" t="s">
        <v>9329</v>
      </c>
      <c r="F9011" t="s">
        <v>347</v>
      </c>
      <c r="G9011" t="s">
        <v>9136</v>
      </c>
      <c r="H9011" t="s">
        <v>198</v>
      </c>
      <c r="I9011" t="s">
        <v>9137</v>
      </c>
      <c r="J9011">
        <v>1965</v>
      </c>
      <c r="K9011">
        <v>169515</v>
      </c>
      <c r="L9011">
        <v>18</v>
      </c>
      <c r="M9011" t="s">
        <v>200</v>
      </c>
      <c r="N9011" t="s">
        <v>787</v>
      </c>
      <c r="O9011" t="s">
        <v>202</v>
      </c>
      <c r="P9011" t="s">
        <v>365</v>
      </c>
    </row>
    <row r="9012" spans="1:16" x14ac:dyDescent="0.25">
      <c r="A9012">
        <v>11569</v>
      </c>
      <c r="B9012" t="s">
        <v>360</v>
      </c>
      <c r="E9012" t="s">
        <v>9330</v>
      </c>
      <c r="F9012" t="s">
        <v>347</v>
      </c>
      <c r="G9012" t="s">
        <v>9136</v>
      </c>
      <c r="H9012" t="s">
        <v>198</v>
      </c>
      <c r="I9012" t="s">
        <v>9137</v>
      </c>
      <c r="J9012">
        <v>1965</v>
      </c>
      <c r="K9012">
        <v>23690</v>
      </c>
      <c r="L9012">
        <v>18</v>
      </c>
      <c r="M9012" t="s">
        <v>200</v>
      </c>
      <c r="N9012" t="s">
        <v>787</v>
      </c>
      <c r="O9012" t="s">
        <v>202</v>
      </c>
      <c r="P9012" t="s">
        <v>365</v>
      </c>
    </row>
    <row r="9013" spans="1:16" x14ac:dyDescent="0.25">
      <c r="A9013">
        <v>11570</v>
      </c>
      <c r="B9013" t="s">
        <v>360</v>
      </c>
      <c r="E9013" t="s">
        <v>9331</v>
      </c>
      <c r="F9013" t="s">
        <v>347</v>
      </c>
      <c r="G9013" t="s">
        <v>9136</v>
      </c>
      <c r="H9013" t="s">
        <v>198</v>
      </c>
      <c r="I9013" t="s">
        <v>9137</v>
      </c>
      <c r="J9013">
        <v>1981</v>
      </c>
      <c r="K9013">
        <v>44948</v>
      </c>
      <c r="L9013">
        <v>18</v>
      </c>
      <c r="M9013" t="s">
        <v>200</v>
      </c>
      <c r="N9013" t="s">
        <v>376</v>
      </c>
      <c r="O9013" t="s">
        <v>202</v>
      </c>
      <c r="P9013" t="s">
        <v>365</v>
      </c>
    </row>
    <row r="9014" spans="1:16" x14ac:dyDescent="0.25">
      <c r="A9014">
        <v>11571</v>
      </c>
      <c r="B9014" t="s">
        <v>360</v>
      </c>
      <c r="E9014" t="s">
        <v>9332</v>
      </c>
      <c r="F9014" t="s">
        <v>347</v>
      </c>
      <c r="G9014" t="s">
        <v>9136</v>
      </c>
      <c r="H9014" t="s">
        <v>198</v>
      </c>
      <c r="I9014" t="s">
        <v>9137</v>
      </c>
      <c r="J9014">
        <v>1973</v>
      </c>
      <c r="K9014">
        <v>4693</v>
      </c>
      <c r="L9014">
        <v>18</v>
      </c>
      <c r="M9014" t="s">
        <v>200</v>
      </c>
      <c r="N9014" t="s">
        <v>376</v>
      </c>
      <c r="O9014" t="s">
        <v>202</v>
      </c>
      <c r="P9014" t="s">
        <v>365</v>
      </c>
    </row>
    <row r="9015" spans="1:16" x14ac:dyDescent="0.25">
      <c r="A9015">
        <v>11572</v>
      </c>
      <c r="B9015" t="s">
        <v>360</v>
      </c>
      <c r="E9015" t="s">
        <v>9333</v>
      </c>
      <c r="F9015" t="s">
        <v>347</v>
      </c>
      <c r="G9015" t="s">
        <v>9136</v>
      </c>
      <c r="H9015" t="s">
        <v>198</v>
      </c>
      <c r="I9015" t="s">
        <v>9137</v>
      </c>
      <c r="J9015">
        <v>1983</v>
      </c>
      <c r="K9015">
        <v>27383</v>
      </c>
      <c r="L9015">
        <v>18</v>
      </c>
      <c r="M9015" t="s">
        <v>200</v>
      </c>
      <c r="N9015" t="s">
        <v>376</v>
      </c>
      <c r="O9015" t="s">
        <v>202</v>
      </c>
      <c r="P9015" t="s">
        <v>365</v>
      </c>
    </row>
    <row r="9016" spans="1:16" x14ac:dyDescent="0.25">
      <c r="A9016">
        <v>11573</v>
      </c>
      <c r="B9016" t="s">
        <v>360</v>
      </c>
      <c r="E9016" t="s">
        <v>9334</v>
      </c>
      <c r="F9016" t="s">
        <v>347</v>
      </c>
      <c r="G9016" t="s">
        <v>9136</v>
      </c>
      <c r="H9016" t="s">
        <v>198</v>
      </c>
      <c r="I9016" t="s">
        <v>9137</v>
      </c>
      <c r="J9016">
        <v>1983</v>
      </c>
      <c r="K9016">
        <v>27811</v>
      </c>
      <c r="L9016">
        <v>18</v>
      </c>
      <c r="M9016" t="s">
        <v>200</v>
      </c>
      <c r="N9016" t="s">
        <v>376</v>
      </c>
      <c r="O9016" t="s">
        <v>202</v>
      </c>
      <c r="P9016" t="s">
        <v>365</v>
      </c>
    </row>
    <row r="9017" spans="1:16" x14ac:dyDescent="0.25">
      <c r="A9017">
        <v>11574</v>
      </c>
      <c r="B9017" t="s">
        <v>360</v>
      </c>
      <c r="E9017" t="s">
        <v>9335</v>
      </c>
      <c r="F9017" t="s">
        <v>347</v>
      </c>
      <c r="G9017" t="s">
        <v>9136</v>
      </c>
      <c r="H9017" t="s">
        <v>198</v>
      </c>
      <c r="I9017" t="s">
        <v>9137</v>
      </c>
      <c r="J9017">
        <v>1970</v>
      </c>
      <c r="K9017">
        <v>22110</v>
      </c>
      <c r="L9017">
        <v>18</v>
      </c>
      <c r="M9017" t="s">
        <v>200</v>
      </c>
      <c r="N9017" t="s">
        <v>787</v>
      </c>
      <c r="O9017" t="s">
        <v>202</v>
      </c>
      <c r="P9017" t="s">
        <v>365</v>
      </c>
    </row>
    <row r="9018" spans="1:16" x14ac:dyDescent="0.25">
      <c r="A9018">
        <v>11575</v>
      </c>
      <c r="B9018" t="s">
        <v>360</v>
      </c>
      <c r="E9018" t="s">
        <v>9336</v>
      </c>
      <c r="F9018" t="s">
        <v>347</v>
      </c>
      <c r="G9018" t="s">
        <v>9136</v>
      </c>
      <c r="H9018" t="s">
        <v>198</v>
      </c>
      <c r="I9018" t="s">
        <v>9137</v>
      </c>
      <c r="J9018">
        <v>1961</v>
      </c>
      <c r="K9018">
        <v>49485</v>
      </c>
      <c r="L9018">
        <v>18</v>
      </c>
      <c r="M9018" t="s">
        <v>200</v>
      </c>
      <c r="N9018" t="s">
        <v>787</v>
      </c>
      <c r="O9018" t="s">
        <v>202</v>
      </c>
      <c r="P9018" t="s">
        <v>365</v>
      </c>
    </row>
    <row r="9019" spans="1:16" x14ac:dyDescent="0.25">
      <c r="A9019">
        <v>11576</v>
      </c>
      <c r="B9019" t="s">
        <v>360</v>
      </c>
      <c r="E9019" t="s">
        <v>9337</v>
      </c>
      <c r="F9019" t="s">
        <v>347</v>
      </c>
      <c r="G9019" t="s">
        <v>9136</v>
      </c>
      <c r="H9019" t="s">
        <v>198</v>
      </c>
      <c r="I9019" t="s">
        <v>9137</v>
      </c>
      <c r="J9019">
        <v>1967</v>
      </c>
      <c r="K9019">
        <v>42642</v>
      </c>
      <c r="L9019">
        <v>18</v>
      </c>
      <c r="M9019" t="s">
        <v>200</v>
      </c>
      <c r="N9019" t="s">
        <v>787</v>
      </c>
      <c r="O9019" t="s">
        <v>202</v>
      </c>
      <c r="P9019" t="s">
        <v>365</v>
      </c>
    </row>
    <row r="9020" spans="1:16" x14ac:dyDescent="0.25">
      <c r="A9020">
        <v>11577</v>
      </c>
      <c r="B9020" t="s">
        <v>360</v>
      </c>
      <c r="E9020" t="s">
        <v>9338</v>
      </c>
      <c r="F9020" t="s">
        <v>347</v>
      </c>
      <c r="G9020" t="s">
        <v>9136</v>
      </c>
      <c r="H9020" t="s">
        <v>198</v>
      </c>
      <c r="I9020" t="s">
        <v>9137</v>
      </c>
      <c r="J9020">
        <v>1965</v>
      </c>
      <c r="K9020">
        <v>88442</v>
      </c>
      <c r="L9020">
        <v>18</v>
      </c>
      <c r="M9020" t="s">
        <v>200</v>
      </c>
      <c r="N9020" t="s">
        <v>787</v>
      </c>
      <c r="O9020" t="s">
        <v>202</v>
      </c>
      <c r="P9020" t="s">
        <v>365</v>
      </c>
    </row>
    <row r="9021" spans="1:16" x14ac:dyDescent="0.25">
      <c r="A9021">
        <v>11578</v>
      </c>
      <c r="B9021" t="s">
        <v>360</v>
      </c>
      <c r="E9021" t="s">
        <v>9339</v>
      </c>
      <c r="F9021" t="s">
        <v>347</v>
      </c>
      <c r="G9021" t="s">
        <v>9136</v>
      </c>
      <c r="H9021" t="s">
        <v>198</v>
      </c>
      <c r="I9021" t="s">
        <v>9137</v>
      </c>
      <c r="J9021">
        <v>1981</v>
      </c>
      <c r="K9021">
        <v>34960</v>
      </c>
      <c r="L9021">
        <v>18</v>
      </c>
      <c r="M9021" t="s">
        <v>200</v>
      </c>
      <c r="N9021" t="s">
        <v>376</v>
      </c>
      <c r="O9021" t="s">
        <v>202</v>
      </c>
      <c r="P9021" t="s">
        <v>365</v>
      </c>
    </row>
    <row r="9022" spans="1:16" x14ac:dyDescent="0.25">
      <c r="A9022">
        <v>11579</v>
      </c>
      <c r="B9022" t="s">
        <v>360</v>
      </c>
      <c r="E9022" t="s">
        <v>4653</v>
      </c>
      <c r="F9022" t="s">
        <v>347</v>
      </c>
      <c r="G9022" t="s">
        <v>9136</v>
      </c>
      <c r="H9022" t="s">
        <v>198</v>
      </c>
      <c r="I9022" t="s">
        <v>9137</v>
      </c>
      <c r="J9022">
        <v>1981</v>
      </c>
      <c r="K9022">
        <v>12129</v>
      </c>
      <c r="L9022">
        <v>18</v>
      </c>
      <c r="M9022" t="s">
        <v>200</v>
      </c>
      <c r="N9022" t="s">
        <v>376</v>
      </c>
      <c r="O9022" t="s">
        <v>202</v>
      </c>
      <c r="P9022" t="s">
        <v>365</v>
      </c>
    </row>
    <row r="9023" spans="1:16" x14ac:dyDescent="0.25">
      <c r="A9023">
        <v>11580</v>
      </c>
      <c r="B9023" t="s">
        <v>360</v>
      </c>
      <c r="E9023" t="s">
        <v>9336</v>
      </c>
      <c r="F9023" t="s">
        <v>347</v>
      </c>
      <c r="G9023" t="s">
        <v>9136</v>
      </c>
      <c r="H9023" t="s">
        <v>198</v>
      </c>
      <c r="I9023" t="s">
        <v>9137</v>
      </c>
      <c r="J9023">
        <v>1961</v>
      </c>
      <c r="K9023">
        <v>25269</v>
      </c>
      <c r="L9023">
        <v>18</v>
      </c>
      <c r="M9023" t="s">
        <v>200</v>
      </c>
      <c r="N9023" t="s">
        <v>787</v>
      </c>
      <c r="O9023" t="s">
        <v>202</v>
      </c>
      <c r="P9023" t="s">
        <v>365</v>
      </c>
    </row>
    <row r="9024" spans="1:16" x14ac:dyDescent="0.25">
      <c r="A9024">
        <v>11581</v>
      </c>
      <c r="B9024" t="s">
        <v>360</v>
      </c>
      <c r="E9024" t="s">
        <v>9340</v>
      </c>
      <c r="F9024" t="s">
        <v>347</v>
      </c>
      <c r="G9024" t="s">
        <v>9136</v>
      </c>
      <c r="H9024" t="s">
        <v>198</v>
      </c>
      <c r="I9024" t="s">
        <v>9137</v>
      </c>
      <c r="J9024">
        <v>1984</v>
      </c>
      <c r="K9024">
        <v>69821</v>
      </c>
      <c r="L9024">
        <v>18</v>
      </c>
      <c r="M9024" t="s">
        <v>200</v>
      </c>
      <c r="N9024" t="s">
        <v>376</v>
      </c>
      <c r="O9024" t="s">
        <v>202</v>
      </c>
      <c r="P9024" t="s">
        <v>365</v>
      </c>
    </row>
    <row r="9025" spans="1:16" x14ac:dyDescent="0.25">
      <c r="A9025">
        <v>11582</v>
      </c>
      <c r="B9025" t="s">
        <v>360</v>
      </c>
      <c r="E9025" t="s">
        <v>9341</v>
      </c>
      <c r="F9025" t="s">
        <v>347</v>
      </c>
      <c r="G9025" t="s">
        <v>9136</v>
      </c>
      <c r="H9025" t="s">
        <v>198</v>
      </c>
      <c r="I9025" t="s">
        <v>9137</v>
      </c>
      <c r="J9025">
        <v>1984</v>
      </c>
      <c r="K9025">
        <v>43099</v>
      </c>
      <c r="L9025">
        <v>18</v>
      </c>
      <c r="M9025" t="s">
        <v>200</v>
      </c>
      <c r="N9025" t="s">
        <v>376</v>
      </c>
      <c r="O9025" t="s">
        <v>202</v>
      </c>
      <c r="P9025" t="s">
        <v>365</v>
      </c>
    </row>
    <row r="9026" spans="1:16" x14ac:dyDescent="0.25">
      <c r="A9026">
        <v>11583</v>
      </c>
      <c r="B9026" t="s">
        <v>360</v>
      </c>
      <c r="E9026" t="s">
        <v>9342</v>
      </c>
      <c r="F9026" t="s">
        <v>347</v>
      </c>
      <c r="G9026" t="s">
        <v>9136</v>
      </c>
      <c r="H9026" t="s">
        <v>198</v>
      </c>
      <c r="I9026" t="s">
        <v>9137</v>
      </c>
      <c r="J9026">
        <v>1984</v>
      </c>
      <c r="K9026">
        <v>39391</v>
      </c>
      <c r="L9026">
        <v>18</v>
      </c>
      <c r="M9026" t="s">
        <v>200</v>
      </c>
      <c r="N9026" t="s">
        <v>376</v>
      </c>
      <c r="O9026" t="s">
        <v>202</v>
      </c>
      <c r="P9026" t="s">
        <v>365</v>
      </c>
    </row>
    <row r="9027" spans="1:16" x14ac:dyDescent="0.25">
      <c r="A9027">
        <v>11584</v>
      </c>
      <c r="B9027" t="s">
        <v>360</v>
      </c>
      <c r="E9027" t="s">
        <v>9250</v>
      </c>
      <c r="F9027" t="s">
        <v>347</v>
      </c>
      <c r="G9027" t="s">
        <v>9136</v>
      </c>
      <c r="H9027" t="s">
        <v>198</v>
      </c>
      <c r="I9027" t="s">
        <v>9137</v>
      </c>
      <c r="J9027">
        <v>1984</v>
      </c>
      <c r="K9027">
        <v>37074</v>
      </c>
      <c r="L9027">
        <v>18</v>
      </c>
      <c r="M9027" t="s">
        <v>200</v>
      </c>
      <c r="N9027" t="s">
        <v>376</v>
      </c>
      <c r="O9027" t="s">
        <v>202</v>
      </c>
      <c r="P9027" t="s">
        <v>365</v>
      </c>
    </row>
    <row r="9028" spans="1:16" x14ac:dyDescent="0.25">
      <c r="A9028">
        <v>11585</v>
      </c>
      <c r="B9028" t="s">
        <v>360</v>
      </c>
      <c r="E9028" t="s">
        <v>9286</v>
      </c>
      <c r="F9028" t="s">
        <v>347</v>
      </c>
      <c r="G9028" t="s">
        <v>9136</v>
      </c>
      <c r="H9028" t="s">
        <v>198</v>
      </c>
      <c r="I9028" t="s">
        <v>9137</v>
      </c>
      <c r="J9028">
        <v>1992</v>
      </c>
      <c r="K9028">
        <v>186474</v>
      </c>
      <c r="L9028">
        <v>18</v>
      </c>
      <c r="M9028" t="s">
        <v>200</v>
      </c>
      <c r="N9028" t="s">
        <v>376</v>
      </c>
      <c r="O9028" t="s">
        <v>202</v>
      </c>
      <c r="P9028" t="s">
        <v>365</v>
      </c>
    </row>
    <row r="9029" spans="1:16" x14ac:dyDescent="0.25">
      <c r="A9029">
        <v>11586</v>
      </c>
      <c r="B9029" t="s">
        <v>360</v>
      </c>
      <c r="E9029" t="s">
        <v>9343</v>
      </c>
      <c r="F9029" t="s">
        <v>347</v>
      </c>
      <c r="G9029" t="s">
        <v>9136</v>
      </c>
      <c r="H9029" t="s">
        <v>198</v>
      </c>
      <c r="I9029" t="s">
        <v>9137</v>
      </c>
      <c r="J9029">
        <v>1995</v>
      </c>
      <c r="K9029">
        <v>175203</v>
      </c>
      <c r="L9029">
        <v>18</v>
      </c>
      <c r="M9029" t="s">
        <v>200</v>
      </c>
      <c r="N9029" t="s">
        <v>376</v>
      </c>
      <c r="O9029" t="s">
        <v>202</v>
      </c>
      <c r="P9029" t="s">
        <v>365</v>
      </c>
    </row>
    <row r="9030" spans="1:16" x14ac:dyDescent="0.25">
      <c r="A9030">
        <v>11587</v>
      </c>
      <c r="B9030" t="s">
        <v>360</v>
      </c>
      <c r="E9030" t="s">
        <v>9344</v>
      </c>
      <c r="F9030" t="s">
        <v>347</v>
      </c>
      <c r="G9030" t="s">
        <v>9136</v>
      </c>
      <c r="H9030" t="s">
        <v>198</v>
      </c>
      <c r="I9030" t="s">
        <v>9137</v>
      </c>
      <c r="J9030">
        <v>1962</v>
      </c>
      <c r="K9030">
        <v>267</v>
      </c>
      <c r="L9030">
        <v>18</v>
      </c>
      <c r="M9030" t="s">
        <v>200</v>
      </c>
      <c r="N9030" t="s">
        <v>376</v>
      </c>
      <c r="O9030" t="s">
        <v>202</v>
      </c>
      <c r="P9030" t="s">
        <v>365</v>
      </c>
    </row>
    <row r="9031" spans="1:16" x14ac:dyDescent="0.25">
      <c r="A9031">
        <v>11588</v>
      </c>
      <c r="B9031" t="s">
        <v>360</v>
      </c>
      <c r="E9031" t="s">
        <v>9345</v>
      </c>
      <c r="F9031" t="s">
        <v>347</v>
      </c>
      <c r="G9031" t="s">
        <v>9136</v>
      </c>
      <c r="H9031" t="s">
        <v>198</v>
      </c>
      <c r="I9031" t="s">
        <v>9137</v>
      </c>
      <c r="J9031">
        <v>1971</v>
      </c>
      <c r="K9031">
        <v>11215</v>
      </c>
      <c r="L9031">
        <v>18</v>
      </c>
      <c r="M9031" t="s">
        <v>200</v>
      </c>
      <c r="N9031" t="s">
        <v>376</v>
      </c>
      <c r="O9031" t="s">
        <v>202</v>
      </c>
      <c r="P9031" t="s">
        <v>365</v>
      </c>
    </row>
    <row r="9032" spans="1:16" x14ac:dyDescent="0.25">
      <c r="A9032">
        <v>11589</v>
      </c>
      <c r="B9032" t="s">
        <v>360</v>
      </c>
      <c r="E9032" t="s">
        <v>9346</v>
      </c>
      <c r="F9032" t="s">
        <v>347</v>
      </c>
      <c r="G9032" t="s">
        <v>9136</v>
      </c>
      <c r="H9032" t="s">
        <v>198</v>
      </c>
      <c r="I9032" t="s">
        <v>9137</v>
      </c>
      <c r="J9032">
        <v>1960</v>
      </c>
      <c r="K9032">
        <v>286</v>
      </c>
      <c r="L9032">
        <v>18</v>
      </c>
      <c r="M9032" t="s">
        <v>200</v>
      </c>
      <c r="N9032" t="s">
        <v>376</v>
      </c>
      <c r="O9032" t="s">
        <v>202</v>
      </c>
      <c r="P9032" t="s">
        <v>365</v>
      </c>
    </row>
    <row r="9033" spans="1:16" x14ac:dyDescent="0.25">
      <c r="A9033">
        <v>11590</v>
      </c>
      <c r="B9033" t="s">
        <v>360</v>
      </c>
      <c r="E9033" t="s">
        <v>9347</v>
      </c>
      <c r="F9033" t="s">
        <v>347</v>
      </c>
      <c r="G9033" t="s">
        <v>9136</v>
      </c>
      <c r="H9033" t="s">
        <v>198</v>
      </c>
      <c r="I9033" t="s">
        <v>9137</v>
      </c>
      <c r="J9033">
        <v>1963</v>
      </c>
      <c r="K9033">
        <v>801</v>
      </c>
      <c r="L9033">
        <v>18</v>
      </c>
      <c r="M9033" t="s">
        <v>200</v>
      </c>
      <c r="N9033" t="s">
        <v>376</v>
      </c>
      <c r="O9033" t="s">
        <v>202</v>
      </c>
      <c r="P9033" t="s">
        <v>365</v>
      </c>
    </row>
    <row r="9034" spans="1:16" x14ac:dyDescent="0.25">
      <c r="A9034">
        <v>11591</v>
      </c>
      <c r="B9034" t="s">
        <v>360</v>
      </c>
      <c r="E9034" t="s">
        <v>6657</v>
      </c>
      <c r="F9034" t="s">
        <v>347</v>
      </c>
      <c r="G9034" t="s">
        <v>9136</v>
      </c>
      <c r="H9034" t="s">
        <v>198</v>
      </c>
      <c r="I9034" t="s">
        <v>9137</v>
      </c>
      <c r="J9034">
        <v>1972</v>
      </c>
      <c r="K9034">
        <v>7313</v>
      </c>
      <c r="L9034">
        <v>18</v>
      </c>
      <c r="M9034" t="s">
        <v>200</v>
      </c>
      <c r="N9034" t="s">
        <v>376</v>
      </c>
      <c r="O9034" t="s">
        <v>202</v>
      </c>
      <c r="P9034" t="s">
        <v>365</v>
      </c>
    </row>
    <row r="9035" spans="1:16" x14ac:dyDescent="0.25">
      <c r="A9035">
        <v>11592</v>
      </c>
      <c r="B9035" t="s">
        <v>360</v>
      </c>
      <c r="E9035" t="s">
        <v>9347</v>
      </c>
      <c r="F9035" t="s">
        <v>347</v>
      </c>
      <c r="G9035" t="s">
        <v>9136</v>
      </c>
      <c r="H9035" t="s">
        <v>198</v>
      </c>
      <c r="I9035" t="s">
        <v>9137</v>
      </c>
      <c r="J9035">
        <v>1969</v>
      </c>
      <c r="K9035">
        <v>2804</v>
      </c>
      <c r="L9035">
        <v>18</v>
      </c>
      <c r="M9035" t="s">
        <v>200</v>
      </c>
      <c r="N9035" t="s">
        <v>376</v>
      </c>
      <c r="O9035" t="s">
        <v>202</v>
      </c>
      <c r="P9035" t="s">
        <v>365</v>
      </c>
    </row>
    <row r="9036" spans="1:16" x14ac:dyDescent="0.25">
      <c r="A9036">
        <v>11593</v>
      </c>
      <c r="B9036" t="s">
        <v>360</v>
      </c>
      <c r="E9036" t="s">
        <v>9347</v>
      </c>
      <c r="F9036" t="s">
        <v>347</v>
      </c>
      <c r="G9036" t="s">
        <v>9136</v>
      </c>
      <c r="H9036" t="s">
        <v>198</v>
      </c>
      <c r="I9036" t="s">
        <v>9137</v>
      </c>
      <c r="J9036">
        <v>1963</v>
      </c>
      <c r="K9036">
        <v>21611</v>
      </c>
      <c r="L9036">
        <v>18</v>
      </c>
      <c r="M9036" t="s">
        <v>200</v>
      </c>
      <c r="N9036" t="s">
        <v>376</v>
      </c>
      <c r="O9036" t="s">
        <v>202</v>
      </c>
      <c r="P9036" t="s">
        <v>365</v>
      </c>
    </row>
    <row r="9037" spans="1:16" x14ac:dyDescent="0.25">
      <c r="A9037">
        <v>11594</v>
      </c>
      <c r="B9037" t="s">
        <v>360</v>
      </c>
      <c r="E9037" t="s">
        <v>6657</v>
      </c>
      <c r="F9037" t="s">
        <v>347</v>
      </c>
      <c r="G9037" t="s">
        <v>9136</v>
      </c>
      <c r="H9037" t="s">
        <v>198</v>
      </c>
      <c r="I9037" t="s">
        <v>9137</v>
      </c>
      <c r="J9037">
        <v>1982</v>
      </c>
      <c r="K9037">
        <v>6131</v>
      </c>
      <c r="L9037">
        <v>18</v>
      </c>
      <c r="M9037" t="s">
        <v>200</v>
      </c>
      <c r="N9037" t="s">
        <v>376</v>
      </c>
      <c r="O9037" t="s">
        <v>202</v>
      </c>
      <c r="P9037" t="s">
        <v>365</v>
      </c>
    </row>
    <row r="9038" spans="1:16" x14ac:dyDescent="0.25">
      <c r="A9038">
        <v>11595</v>
      </c>
      <c r="B9038" t="s">
        <v>360</v>
      </c>
      <c r="E9038" t="s">
        <v>9348</v>
      </c>
      <c r="F9038" t="s">
        <v>347</v>
      </c>
      <c r="G9038" t="s">
        <v>9136</v>
      </c>
      <c r="H9038" t="s">
        <v>198</v>
      </c>
      <c r="I9038" t="s">
        <v>9137</v>
      </c>
      <c r="J9038">
        <v>1986</v>
      </c>
      <c r="K9038">
        <v>22696</v>
      </c>
      <c r="L9038">
        <v>18</v>
      </c>
      <c r="M9038" t="s">
        <v>200</v>
      </c>
      <c r="N9038" t="s">
        <v>376</v>
      </c>
      <c r="O9038" t="s">
        <v>202</v>
      </c>
      <c r="P9038" t="s">
        <v>365</v>
      </c>
    </row>
    <row r="9039" spans="1:16" x14ac:dyDescent="0.25">
      <c r="A9039">
        <v>11596</v>
      </c>
      <c r="B9039" t="s">
        <v>360</v>
      </c>
      <c r="E9039" t="s">
        <v>9349</v>
      </c>
      <c r="F9039" t="s">
        <v>347</v>
      </c>
      <c r="G9039" t="s">
        <v>9136</v>
      </c>
      <c r="H9039" t="s">
        <v>198</v>
      </c>
      <c r="I9039" t="s">
        <v>9137</v>
      </c>
      <c r="J9039">
        <v>1981</v>
      </c>
      <c r="K9039">
        <v>34376</v>
      </c>
      <c r="L9039">
        <v>18</v>
      </c>
      <c r="M9039" t="s">
        <v>200</v>
      </c>
      <c r="N9039" t="s">
        <v>376</v>
      </c>
      <c r="O9039" t="s">
        <v>202</v>
      </c>
      <c r="P9039" t="s">
        <v>365</v>
      </c>
    </row>
    <row r="9040" spans="1:16" x14ac:dyDescent="0.25">
      <c r="A9040">
        <v>11597</v>
      </c>
      <c r="B9040" t="s">
        <v>360</v>
      </c>
      <c r="E9040" t="s">
        <v>9350</v>
      </c>
      <c r="F9040" t="s">
        <v>347</v>
      </c>
      <c r="G9040" t="s">
        <v>9136</v>
      </c>
      <c r="H9040" t="s">
        <v>198</v>
      </c>
      <c r="I9040" t="s">
        <v>9137</v>
      </c>
      <c r="J9040">
        <v>1972</v>
      </c>
      <c r="K9040">
        <v>6289</v>
      </c>
      <c r="L9040">
        <v>18</v>
      </c>
      <c r="M9040" t="s">
        <v>200</v>
      </c>
      <c r="N9040" t="s">
        <v>376</v>
      </c>
      <c r="O9040" t="s">
        <v>202</v>
      </c>
      <c r="P9040" t="s">
        <v>365</v>
      </c>
    </row>
    <row r="9041" spans="1:16" x14ac:dyDescent="0.25">
      <c r="A9041">
        <v>11598</v>
      </c>
      <c r="B9041" t="s">
        <v>360</v>
      </c>
      <c r="E9041" t="s">
        <v>9350</v>
      </c>
      <c r="F9041" t="s">
        <v>347</v>
      </c>
      <c r="G9041" t="s">
        <v>9136</v>
      </c>
      <c r="H9041" t="s">
        <v>198</v>
      </c>
      <c r="I9041" t="s">
        <v>9137</v>
      </c>
      <c r="J9041">
        <v>1972</v>
      </c>
      <c r="K9041">
        <v>12562</v>
      </c>
      <c r="L9041">
        <v>18</v>
      </c>
      <c r="M9041" t="s">
        <v>200</v>
      </c>
      <c r="N9041" t="s">
        <v>376</v>
      </c>
      <c r="O9041" t="s">
        <v>202</v>
      </c>
      <c r="P9041" t="s">
        <v>365</v>
      </c>
    </row>
    <row r="9042" spans="1:16" x14ac:dyDescent="0.25">
      <c r="A9042">
        <v>11599</v>
      </c>
      <c r="B9042" t="s">
        <v>360</v>
      </c>
      <c r="E9042" t="s">
        <v>9351</v>
      </c>
      <c r="F9042" t="s">
        <v>347</v>
      </c>
      <c r="G9042" t="s">
        <v>9136</v>
      </c>
      <c r="H9042" t="s">
        <v>198</v>
      </c>
      <c r="I9042" t="s">
        <v>9137</v>
      </c>
      <c r="J9042">
        <v>1968</v>
      </c>
      <c r="K9042">
        <v>12435</v>
      </c>
      <c r="L9042">
        <v>18</v>
      </c>
      <c r="M9042" t="s">
        <v>200</v>
      </c>
      <c r="N9042" t="s">
        <v>376</v>
      </c>
      <c r="O9042" t="s">
        <v>202</v>
      </c>
      <c r="P9042" t="s">
        <v>365</v>
      </c>
    </row>
    <row r="9043" spans="1:16" x14ac:dyDescent="0.25">
      <c r="A9043">
        <v>11600</v>
      </c>
      <c r="B9043" t="s">
        <v>360</v>
      </c>
      <c r="E9043" t="s">
        <v>9352</v>
      </c>
      <c r="F9043" t="s">
        <v>347</v>
      </c>
      <c r="G9043" t="s">
        <v>9136</v>
      </c>
      <c r="H9043" t="s">
        <v>198</v>
      </c>
      <c r="I9043" t="s">
        <v>9137</v>
      </c>
      <c r="J9043">
        <v>1964</v>
      </c>
      <c r="K9043">
        <v>1335</v>
      </c>
      <c r="L9043">
        <v>18</v>
      </c>
      <c r="M9043" t="s">
        <v>200</v>
      </c>
      <c r="N9043" t="s">
        <v>376</v>
      </c>
      <c r="O9043" t="s">
        <v>202</v>
      </c>
      <c r="P9043" t="s">
        <v>365</v>
      </c>
    </row>
    <row r="9044" spans="1:16" x14ac:dyDescent="0.25">
      <c r="A9044">
        <v>11601</v>
      </c>
      <c r="B9044" t="s">
        <v>360</v>
      </c>
      <c r="E9044" t="s">
        <v>9353</v>
      </c>
      <c r="F9044" t="s">
        <v>347</v>
      </c>
      <c r="G9044" t="s">
        <v>9136</v>
      </c>
      <c r="H9044" t="s">
        <v>198</v>
      </c>
      <c r="I9044" t="s">
        <v>9137</v>
      </c>
      <c r="J9044">
        <v>1995</v>
      </c>
      <c r="K9044">
        <v>36047</v>
      </c>
      <c r="L9044">
        <v>18</v>
      </c>
      <c r="M9044" t="s">
        <v>200</v>
      </c>
      <c r="N9044" t="s">
        <v>376</v>
      </c>
      <c r="O9044" t="s">
        <v>202</v>
      </c>
      <c r="P9044" t="s">
        <v>365</v>
      </c>
    </row>
    <row r="9045" spans="1:16" x14ac:dyDescent="0.25">
      <c r="A9045">
        <v>11602</v>
      </c>
      <c r="B9045" t="s">
        <v>360</v>
      </c>
      <c r="E9045" t="s">
        <v>9354</v>
      </c>
      <c r="F9045" t="s">
        <v>347</v>
      </c>
      <c r="G9045" t="s">
        <v>9136</v>
      </c>
      <c r="H9045" t="s">
        <v>198</v>
      </c>
      <c r="I9045" t="s">
        <v>9137</v>
      </c>
      <c r="J9045">
        <v>1963</v>
      </c>
      <c r="K9045">
        <v>148</v>
      </c>
      <c r="L9045">
        <v>18</v>
      </c>
      <c r="M9045" t="s">
        <v>200</v>
      </c>
      <c r="N9045" t="s">
        <v>376</v>
      </c>
      <c r="O9045" t="s">
        <v>202</v>
      </c>
      <c r="P9045" t="s">
        <v>365</v>
      </c>
    </row>
    <row r="9046" spans="1:16" x14ac:dyDescent="0.25">
      <c r="A9046">
        <v>11603</v>
      </c>
      <c r="B9046" t="s">
        <v>360</v>
      </c>
      <c r="E9046" t="s">
        <v>9355</v>
      </c>
      <c r="F9046" t="s">
        <v>347</v>
      </c>
      <c r="G9046" t="s">
        <v>9136</v>
      </c>
      <c r="H9046" t="s">
        <v>198</v>
      </c>
      <c r="I9046" t="s">
        <v>9137</v>
      </c>
      <c r="J9046">
        <v>1972</v>
      </c>
      <c r="K9046">
        <v>2670</v>
      </c>
      <c r="L9046">
        <v>18</v>
      </c>
      <c r="M9046" t="s">
        <v>200</v>
      </c>
      <c r="N9046" t="s">
        <v>376</v>
      </c>
      <c r="O9046" t="s">
        <v>202</v>
      </c>
      <c r="P9046" t="s">
        <v>365</v>
      </c>
    </row>
    <row r="9047" spans="1:16" x14ac:dyDescent="0.25">
      <c r="A9047">
        <v>11604</v>
      </c>
      <c r="B9047" t="s">
        <v>360</v>
      </c>
      <c r="E9047" t="s">
        <v>9356</v>
      </c>
      <c r="F9047" t="s">
        <v>347</v>
      </c>
      <c r="G9047" t="s">
        <v>9136</v>
      </c>
      <c r="H9047" t="s">
        <v>198</v>
      </c>
      <c r="I9047" t="s">
        <v>9137</v>
      </c>
      <c r="J9047">
        <v>1972</v>
      </c>
      <c r="K9047">
        <v>2937</v>
      </c>
      <c r="L9047">
        <v>18</v>
      </c>
      <c r="M9047" t="s">
        <v>200</v>
      </c>
      <c r="N9047" t="s">
        <v>376</v>
      </c>
      <c r="O9047" t="s">
        <v>202</v>
      </c>
      <c r="P9047" t="s">
        <v>365</v>
      </c>
    </row>
    <row r="9048" spans="1:16" x14ac:dyDescent="0.25">
      <c r="A9048">
        <v>11605</v>
      </c>
      <c r="B9048" t="s">
        <v>360</v>
      </c>
      <c r="E9048" t="s">
        <v>9357</v>
      </c>
      <c r="F9048" t="s">
        <v>347</v>
      </c>
      <c r="G9048" t="s">
        <v>9136</v>
      </c>
      <c r="H9048" t="s">
        <v>198</v>
      </c>
      <c r="I9048" t="s">
        <v>9137</v>
      </c>
      <c r="J9048">
        <v>1973</v>
      </c>
      <c r="K9048">
        <v>3471</v>
      </c>
      <c r="L9048">
        <v>18</v>
      </c>
      <c r="M9048" t="s">
        <v>200</v>
      </c>
      <c r="N9048" t="s">
        <v>376</v>
      </c>
      <c r="O9048" t="s">
        <v>202</v>
      </c>
      <c r="P9048" t="s">
        <v>365</v>
      </c>
    </row>
    <row r="9049" spans="1:16" x14ac:dyDescent="0.25">
      <c r="A9049">
        <v>11606</v>
      </c>
      <c r="B9049" t="s">
        <v>360</v>
      </c>
      <c r="E9049" t="s">
        <v>9358</v>
      </c>
      <c r="F9049" t="s">
        <v>347</v>
      </c>
      <c r="G9049" t="s">
        <v>9136</v>
      </c>
      <c r="H9049" t="s">
        <v>198</v>
      </c>
      <c r="I9049" t="s">
        <v>9137</v>
      </c>
      <c r="J9049">
        <v>1977</v>
      </c>
      <c r="K9049">
        <v>18698</v>
      </c>
      <c r="L9049">
        <v>18</v>
      </c>
      <c r="M9049" t="s">
        <v>200</v>
      </c>
      <c r="N9049" t="s">
        <v>376</v>
      </c>
      <c r="O9049" t="s">
        <v>202</v>
      </c>
      <c r="P9049" t="s">
        <v>365</v>
      </c>
    </row>
    <row r="9050" spans="1:16" x14ac:dyDescent="0.25">
      <c r="A9050">
        <v>11607</v>
      </c>
      <c r="B9050" t="s">
        <v>360</v>
      </c>
      <c r="E9050" t="s">
        <v>9359</v>
      </c>
      <c r="F9050" t="s">
        <v>347</v>
      </c>
      <c r="G9050" t="s">
        <v>9136</v>
      </c>
      <c r="H9050" t="s">
        <v>198</v>
      </c>
      <c r="I9050" t="s">
        <v>9137</v>
      </c>
      <c r="J9050">
        <v>1978</v>
      </c>
      <c r="K9050">
        <v>32409</v>
      </c>
      <c r="L9050">
        <v>18</v>
      </c>
      <c r="M9050" t="s">
        <v>200</v>
      </c>
      <c r="N9050" t="s">
        <v>376</v>
      </c>
      <c r="O9050" t="s">
        <v>202</v>
      </c>
      <c r="P9050" t="s">
        <v>365</v>
      </c>
    </row>
    <row r="9051" spans="1:16" x14ac:dyDescent="0.25">
      <c r="A9051">
        <v>11608</v>
      </c>
      <c r="B9051" t="s">
        <v>360</v>
      </c>
      <c r="E9051" t="s">
        <v>9360</v>
      </c>
      <c r="F9051" t="s">
        <v>347</v>
      </c>
      <c r="G9051" t="s">
        <v>9136</v>
      </c>
      <c r="H9051" t="s">
        <v>198</v>
      </c>
      <c r="I9051" t="s">
        <v>9137</v>
      </c>
      <c r="J9051">
        <v>1982</v>
      </c>
      <c r="K9051">
        <v>21504</v>
      </c>
      <c r="L9051">
        <v>18</v>
      </c>
      <c r="M9051" t="s">
        <v>200</v>
      </c>
      <c r="N9051" t="s">
        <v>376</v>
      </c>
      <c r="O9051" t="s">
        <v>202</v>
      </c>
      <c r="P9051" t="s">
        <v>365</v>
      </c>
    </row>
    <row r="9052" spans="1:16" x14ac:dyDescent="0.25">
      <c r="A9052">
        <v>11609</v>
      </c>
      <c r="B9052" t="s">
        <v>360</v>
      </c>
      <c r="E9052" t="s">
        <v>9361</v>
      </c>
      <c r="F9052" t="s">
        <v>347</v>
      </c>
      <c r="G9052" t="s">
        <v>9136</v>
      </c>
      <c r="H9052" t="s">
        <v>198</v>
      </c>
      <c r="I9052" t="s">
        <v>9137</v>
      </c>
      <c r="J9052">
        <v>1985</v>
      </c>
      <c r="K9052">
        <v>10854</v>
      </c>
      <c r="L9052">
        <v>18</v>
      </c>
      <c r="M9052" t="s">
        <v>200</v>
      </c>
      <c r="N9052" t="s">
        <v>376</v>
      </c>
      <c r="O9052" t="s">
        <v>202</v>
      </c>
      <c r="P9052" t="s">
        <v>365</v>
      </c>
    </row>
    <row r="9053" spans="1:16" x14ac:dyDescent="0.25">
      <c r="A9053">
        <v>11610</v>
      </c>
      <c r="B9053" t="s">
        <v>360</v>
      </c>
      <c r="E9053" t="s">
        <v>9362</v>
      </c>
      <c r="F9053" t="s">
        <v>347</v>
      </c>
      <c r="G9053" t="s">
        <v>9136</v>
      </c>
      <c r="H9053" t="s">
        <v>198</v>
      </c>
      <c r="I9053" t="s">
        <v>9137</v>
      </c>
      <c r="J9053">
        <v>1959</v>
      </c>
      <c r="K9053">
        <v>3207</v>
      </c>
      <c r="L9053">
        <v>18</v>
      </c>
      <c r="M9053" t="s">
        <v>200</v>
      </c>
      <c r="N9053" t="s">
        <v>376</v>
      </c>
      <c r="O9053" t="s">
        <v>202</v>
      </c>
      <c r="P9053" t="s">
        <v>365</v>
      </c>
    </row>
    <row r="9054" spans="1:16" x14ac:dyDescent="0.25">
      <c r="A9054">
        <v>11611</v>
      </c>
      <c r="B9054" t="s">
        <v>360</v>
      </c>
      <c r="E9054" t="s">
        <v>9362</v>
      </c>
      <c r="F9054" t="s">
        <v>347</v>
      </c>
      <c r="G9054" t="s">
        <v>9136</v>
      </c>
      <c r="H9054" t="s">
        <v>198</v>
      </c>
      <c r="I9054" t="s">
        <v>9137</v>
      </c>
      <c r="J9054">
        <v>1990</v>
      </c>
      <c r="K9054">
        <v>54055</v>
      </c>
      <c r="L9054">
        <v>18</v>
      </c>
      <c r="M9054" t="s">
        <v>200</v>
      </c>
      <c r="N9054" t="s">
        <v>376</v>
      </c>
      <c r="O9054" t="s">
        <v>202</v>
      </c>
      <c r="P9054" t="s">
        <v>365</v>
      </c>
    </row>
    <row r="9055" spans="1:16" x14ac:dyDescent="0.25">
      <c r="A9055">
        <v>11612</v>
      </c>
      <c r="B9055" t="s">
        <v>360</v>
      </c>
      <c r="E9055" t="s">
        <v>9363</v>
      </c>
      <c r="F9055" t="s">
        <v>347</v>
      </c>
      <c r="G9055" t="s">
        <v>9136</v>
      </c>
      <c r="H9055" t="s">
        <v>198</v>
      </c>
      <c r="I9055" t="s">
        <v>9137</v>
      </c>
      <c r="J9055">
        <v>1980</v>
      </c>
      <c r="K9055">
        <v>18074</v>
      </c>
      <c r="L9055">
        <v>18</v>
      </c>
      <c r="M9055" t="s">
        <v>200</v>
      </c>
      <c r="N9055" t="s">
        <v>376</v>
      </c>
      <c r="O9055" t="s">
        <v>202</v>
      </c>
      <c r="P9055" t="s">
        <v>365</v>
      </c>
    </row>
    <row r="9056" spans="1:16" x14ac:dyDescent="0.25">
      <c r="A9056">
        <v>11613</v>
      </c>
      <c r="B9056" t="s">
        <v>360</v>
      </c>
      <c r="E9056" t="s">
        <v>9364</v>
      </c>
      <c r="F9056" t="s">
        <v>347</v>
      </c>
      <c r="G9056" t="s">
        <v>9136</v>
      </c>
      <c r="H9056" t="s">
        <v>198</v>
      </c>
      <c r="I9056" t="s">
        <v>9137</v>
      </c>
      <c r="J9056">
        <v>1964</v>
      </c>
      <c r="K9056">
        <v>2403</v>
      </c>
      <c r="L9056">
        <v>18</v>
      </c>
      <c r="M9056" t="s">
        <v>200</v>
      </c>
      <c r="N9056" t="s">
        <v>376</v>
      </c>
      <c r="O9056" t="s">
        <v>202</v>
      </c>
      <c r="P9056" t="s">
        <v>365</v>
      </c>
    </row>
    <row r="9057" spans="1:16" x14ac:dyDescent="0.25">
      <c r="A9057">
        <v>11615</v>
      </c>
      <c r="B9057" t="s">
        <v>360</v>
      </c>
      <c r="E9057" t="s">
        <v>9365</v>
      </c>
      <c r="F9057" t="s">
        <v>347</v>
      </c>
      <c r="G9057" t="s">
        <v>9136</v>
      </c>
      <c r="H9057" t="s">
        <v>198</v>
      </c>
      <c r="I9057" t="s">
        <v>9137</v>
      </c>
      <c r="J9057">
        <v>1993</v>
      </c>
      <c r="K9057">
        <v>13312</v>
      </c>
      <c r="L9057">
        <v>18</v>
      </c>
      <c r="M9057" t="s">
        <v>200</v>
      </c>
      <c r="N9057" t="s">
        <v>376</v>
      </c>
      <c r="O9057" t="s">
        <v>202</v>
      </c>
      <c r="P9057" t="s">
        <v>365</v>
      </c>
    </row>
    <row r="9058" spans="1:16" x14ac:dyDescent="0.25">
      <c r="A9058">
        <v>11616</v>
      </c>
      <c r="B9058" t="s">
        <v>360</v>
      </c>
      <c r="E9058" t="s">
        <v>9366</v>
      </c>
      <c r="F9058" t="s">
        <v>347</v>
      </c>
      <c r="G9058" t="s">
        <v>9136</v>
      </c>
      <c r="H9058" t="s">
        <v>198</v>
      </c>
      <c r="I9058" t="s">
        <v>9137</v>
      </c>
      <c r="J9058">
        <v>1982</v>
      </c>
      <c r="K9058">
        <v>8010</v>
      </c>
      <c r="L9058">
        <v>18</v>
      </c>
      <c r="M9058" t="s">
        <v>200</v>
      </c>
      <c r="N9058" t="s">
        <v>376</v>
      </c>
      <c r="O9058" t="s">
        <v>202</v>
      </c>
      <c r="P9058" t="s">
        <v>365</v>
      </c>
    </row>
    <row r="9059" spans="1:16" x14ac:dyDescent="0.25">
      <c r="A9059">
        <v>11617</v>
      </c>
      <c r="B9059" t="s">
        <v>360</v>
      </c>
      <c r="E9059" t="s">
        <v>9367</v>
      </c>
      <c r="F9059" t="s">
        <v>347</v>
      </c>
      <c r="G9059" t="s">
        <v>9136</v>
      </c>
      <c r="H9059" t="s">
        <v>198</v>
      </c>
      <c r="I9059" t="s">
        <v>9137</v>
      </c>
      <c r="J9059">
        <v>1982</v>
      </c>
      <c r="K9059">
        <v>4270</v>
      </c>
      <c r="L9059">
        <v>18</v>
      </c>
      <c r="M9059" t="s">
        <v>200</v>
      </c>
      <c r="N9059" t="s">
        <v>376</v>
      </c>
      <c r="O9059" t="s">
        <v>202</v>
      </c>
      <c r="P9059" t="s">
        <v>365</v>
      </c>
    </row>
    <row r="9060" spans="1:16" x14ac:dyDescent="0.25">
      <c r="A9060">
        <v>11619</v>
      </c>
      <c r="B9060" t="s">
        <v>360</v>
      </c>
      <c r="E9060" t="s">
        <v>9368</v>
      </c>
      <c r="F9060" t="s">
        <v>347</v>
      </c>
      <c r="G9060" t="s">
        <v>9136</v>
      </c>
      <c r="H9060" t="s">
        <v>198</v>
      </c>
      <c r="I9060" t="s">
        <v>9137</v>
      </c>
      <c r="J9060">
        <v>1982</v>
      </c>
      <c r="K9060">
        <v>16020</v>
      </c>
      <c r="L9060">
        <v>18</v>
      </c>
      <c r="M9060" t="s">
        <v>200</v>
      </c>
      <c r="N9060" t="s">
        <v>376</v>
      </c>
      <c r="O9060" t="s">
        <v>202</v>
      </c>
      <c r="P9060" t="s">
        <v>365</v>
      </c>
    </row>
    <row r="9061" spans="1:16" x14ac:dyDescent="0.25">
      <c r="A9061">
        <v>11620</v>
      </c>
      <c r="B9061" t="s">
        <v>360</v>
      </c>
      <c r="E9061" t="s">
        <v>3997</v>
      </c>
      <c r="F9061" t="s">
        <v>347</v>
      </c>
      <c r="G9061" t="s">
        <v>9136</v>
      </c>
      <c r="H9061" t="s">
        <v>198</v>
      </c>
      <c r="I9061" t="s">
        <v>9137</v>
      </c>
      <c r="J9061">
        <v>1982</v>
      </c>
      <c r="K9061">
        <v>48216</v>
      </c>
      <c r="L9061">
        <v>18</v>
      </c>
      <c r="M9061" t="s">
        <v>200</v>
      </c>
      <c r="N9061" t="s">
        <v>376</v>
      </c>
      <c r="O9061" t="s">
        <v>202</v>
      </c>
      <c r="P9061" t="s">
        <v>365</v>
      </c>
    </row>
    <row r="9062" spans="1:16" x14ac:dyDescent="0.25">
      <c r="A9062">
        <v>11621</v>
      </c>
      <c r="B9062" t="s">
        <v>360</v>
      </c>
      <c r="E9062" t="s">
        <v>9369</v>
      </c>
      <c r="F9062" t="s">
        <v>347</v>
      </c>
      <c r="G9062" t="s">
        <v>9136</v>
      </c>
      <c r="H9062" t="s">
        <v>198</v>
      </c>
      <c r="I9062" t="s">
        <v>9137</v>
      </c>
      <c r="J9062">
        <v>1982</v>
      </c>
      <c r="K9062">
        <v>21488</v>
      </c>
      <c r="L9062">
        <v>18</v>
      </c>
      <c r="M9062" t="s">
        <v>200</v>
      </c>
      <c r="N9062" t="s">
        <v>376</v>
      </c>
      <c r="O9062" t="s">
        <v>202</v>
      </c>
      <c r="P9062" t="s">
        <v>365</v>
      </c>
    </row>
    <row r="9063" spans="1:16" x14ac:dyDescent="0.25">
      <c r="A9063">
        <v>11623</v>
      </c>
      <c r="B9063" t="s">
        <v>360</v>
      </c>
      <c r="E9063" t="s">
        <v>9370</v>
      </c>
      <c r="F9063" t="s">
        <v>347</v>
      </c>
      <c r="G9063" t="s">
        <v>9136</v>
      </c>
      <c r="H9063" t="s">
        <v>198</v>
      </c>
      <c r="I9063" t="s">
        <v>9137</v>
      </c>
      <c r="J9063">
        <v>1976</v>
      </c>
      <c r="K9063">
        <v>40191</v>
      </c>
      <c r="L9063">
        <v>18</v>
      </c>
      <c r="M9063" t="s">
        <v>200</v>
      </c>
      <c r="N9063" t="s">
        <v>376</v>
      </c>
      <c r="O9063" t="s">
        <v>202</v>
      </c>
      <c r="P9063" t="s">
        <v>365</v>
      </c>
    </row>
    <row r="9064" spans="1:16" x14ac:dyDescent="0.25">
      <c r="A9064">
        <v>11625</v>
      </c>
      <c r="B9064" t="s">
        <v>360</v>
      </c>
      <c r="E9064" t="s">
        <v>9371</v>
      </c>
      <c r="F9064" t="s">
        <v>347</v>
      </c>
      <c r="G9064" t="s">
        <v>9136</v>
      </c>
      <c r="H9064" t="s">
        <v>198</v>
      </c>
      <c r="I9064" t="s">
        <v>9137</v>
      </c>
      <c r="J9064">
        <v>1992</v>
      </c>
      <c r="K9064">
        <v>61250</v>
      </c>
      <c r="L9064">
        <v>18</v>
      </c>
      <c r="M9064" t="s">
        <v>200</v>
      </c>
      <c r="N9064" t="s">
        <v>376</v>
      </c>
      <c r="O9064" t="s">
        <v>202</v>
      </c>
      <c r="P9064" t="s">
        <v>365</v>
      </c>
    </row>
    <row r="9065" spans="1:16" x14ac:dyDescent="0.25">
      <c r="A9065">
        <v>11626</v>
      </c>
      <c r="B9065" t="s">
        <v>360</v>
      </c>
      <c r="E9065" t="s">
        <v>9372</v>
      </c>
      <c r="F9065" t="s">
        <v>347</v>
      </c>
      <c r="G9065" t="s">
        <v>9136</v>
      </c>
      <c r="H9065" t="s">
        <v>198</v>
      </c>
      <c r="I9065" t="s">
        <v>9137</v>
      </c>
      <c r="J9065">
        <v>1971</v>
      </c>
      <c r="K9065">
        <v>8010</v>
      </c>
      <c r="L9065">
        <v>18</v>
      </c>
      <c r="M9065" t="s">
        <v>200</v>
      </c>
      <c r="N9065" t="s">
        <v>376</v>
      </c>
      <c r="O9065" t="s">
        <v>202</v>
      </c>
      <c r="P9065" t="s">
        <v>365</v>
      </c>
    </row>
    <row r="9066" spans="1:16" x14ac:dyDescent="0.25">
      <c r="A9066">
        <v>11627</v>
      </c>
      <c r="B9066" t="s">
        <v>360</v>
      </c>
      <c r="E9066" t="s">
        <v>9372</v>
      </c>
      <c r="F9066" t="s">
        <v>347</v>
      </c>
      <c r="G9066" t="s">
        <v>9136</v>
      </c>
      <c r="H9066" t="s">
        <v>198</v>
      </c>
      <c r="I9066" t="s">
        <v>9137</v>
      </c>
      <c r="J9066">
        <v>1971</v>
      </c>
      <c r="K9066">
        <v>16020</v>
      </c>
      <c r="L9066">
        <v>18</v>
      </c>
      <c r="M9066" t="s">
        <v>200</v>
      </c>
      <c r="N9066" t="s">
        <v>376</v>
      </c>
      <c r="O9066" t="s">
        <v>202</v>
      </c>
      <c r="P9066" t="s">
        <v>365</v>
      </c>
    </row>
    <row r="9067" spans="1:16" x14ac:dyDescent="0.25">
      <c r="A9067">
        <v>11628</v>
      </c>
      <c r="B9067" t="s">
        <v>360</v>
      </c>
      <c r="E9067" t="s">
        <v>9372</v>
      </c>
      <c r="F9067" t="s">
        <v>347</v>
      </c>
      <c r="G9067" t="s">
        <v>9136</v>
      </c>
      <c r="H9067" t="s">
        <v>198</v>
      </c>
      <c r="I9067" t="s">
        <v>9137</v>
      </c>
      <c r="J9067">
        <v>1971</v>
      </c>
      <c r="K9067">
        <v>12817</v>
      </c>
      <c r="L9067">
        <v>18</v>
      </c>
      <c r="M9067" t="s">
        <v>200</v>
      </c>
      <c r="N9067" t="s">
        <v>376</v>
      </c>
      <c r="O9067" t="s">
        <v>202</v>
      </c>
      <c r="P9067" t="s">
        <v>365</v>
      </c>
    </row>
    <row r="9068" spans="1:16" x14ac:dyDescent="0.25">
      <c r="A9068">
        <v>11629</v>
      </c>
      <c r="B9068" t="s">
        <v>360</v>
      </c>
      <c r="E9068" t="s">
        <v>9373</v>
      </c>
      <c r="F9068" t="s">
        <v>347</v>
      </c>
      <c r="G9068" t="s">
        <v>9136</v>
      </c>
      <c r="H9068" t="s">
        <v>198</v>
      </c>
      <c r="I9068" t="s">
        <v>9137</v>
      </c>
      <c r="J9068">
        <v>1973</v>
      </c>
      <c r="K9068">
        <v>5340</v>
      </c>
      <c r="L9068">
        <v>18</v>
      </c>
      <c r="M9068" t="s">
        <v>200</v>
      </c>
      <c r="N9068" t="s">
        <v>376</v>
      </c>
      <c r="O9068" t="s">
        <v>202</v>
      </c>
      <c r="P9068" t="s">
        <v>365</v>
      </c>
    </row>
    <row r="9069" spans="1:16" x14ac:dyDescent="0.25">
      <c r="A9069">
        <v>11630</v>
      </c>
      <c r="B9069" t="s">
        <v>360</v>
      </c>
      <c r="E9069" t="s">
        <v>488</v>
      </c>
      <c r="F9069" t="s">
        <v>347</v>
      </c>
      <c r="G9069" t="s">
        <v>9136</v>
      </c>
      <c r="H9069" t="s">
        <v>198</v>
      </c>
      <c r="I9069" t="s">
        <v>9137</v>
      </c>
      <c r="J9069">
        <v>1991</v>
      </c>
      <c r="K9069">
        <v>90743</v>
      </c>
      <c r="L9069">
        <v>18</v>
      </c>
      <c r="M9069" t="s">
        <v>200</v>
      </c>
      <c r="N9069" t="s">
        <v>376</v>
      </c>
      <c r="O9069" t="s">
        <v>202</v>
      </c>
      <c r="P9069" t="s">
        <v>365</v>
      </c>
    </row>
    <row r="9070" spans="1:16" x14ac:dyDescent="0.25">
      <c r="A9070">
        <v>11631</v>
      </c>
      <c r="B9070" t="s">
        <v>360</v>
      </c>
      <c r="E9070" t="s">
        <v>9374</v>
      </c>
      <c r="F9070" t="s">
        <v>347</v>
      </c>
      <c r="G9070" t="s">
        <v>9136</v>
      </c>
      <c r="H9070" t="s">
        <v>198</v>
      </c>
      <c r="I9070" t="s">
        <v>9137</v>
      </c>
      <c r="J9070">
        <v>1976</v>
      </c>
      <c r="K9070">
        <v>46455</v>
      </c>
      <c r="L9070">
        <v>18</v>
      </c>
      <c r="M9070" t="s">
        <v>200</v>
      </c>
      <c r="N9070" t="s">
        <v>376</v>
      </c>
      <c r="O9070" t="s">
        <v>202</v>
      </c>
      <c r="P9070" t="s">
        <v>365</v>
      </c>
    </row>
    <row r="9071" spans="1:16" x14ac:dyDescent="0.25">
      <c r="A9071">
        <v>11632</v>
      </c>
      <c r="B9071" t="s">
        <v>360</v>
      </c>
      <c r="E9071" t="s">
        <v>9374</v>
      </c>
      <c r="F9071" t="s">
        <v>347</v>
      </c>
      <c r="G9071" t="s">
        <v>9136</v>
      </c>
      <c r="H9071" t="s">
        <v>198</v>
      </c>
      <c r="I9071" t="s">
        <v>9137</v>
      </c>
      <c r="J9071">
        <v>1974</v>
      </c>
      <c r="K9071">
        <v>3845</v>
      </c>
      <c r="L9071">
        <v>18</v>
      </c>
      <c r="M9071" t="s">
        <v>200</v>
      </c>
      <c r="N9071" t="s">
        <v>376</v>
      </c>
      <c r="O9071" t="s">
        <v>202</v>
      </c>
      <c r="P9071" t="s">
        <v>365</v>
      </c>
    </row>
    <row r="9072" spans="1:16" x14ac:dyDescent="0.25">
      <c r="A9072">
        <v>11633</v>
      </c>
      <c r="B9072" t="s">
        <v>360</v>
      </c>
      <c r="E9072" t="s">
        <v>9375</v>
      </c>
      <c r="F9072" t="s">
        <v>347</v>
      </c>
      <c r="G9072" t="s">
        <v>9136</v>
      </c>
      <c r="H9072" t="s">
        <v>198</v>
      </c>
      <c r="I9072" t="s">
        <v>9137</v>
      </c>
      <c r="J9072">
        <v>1986</v>
      </c>
      <c r="K9072">
        <v>20278</v>
      </c>
      <c r="L9072">
        <v>18</v>
      </c>
      <c r="M9072" t="s">
        <v>200</v>
      </c>
      <c r="N9072" t="s">
        <v>376</v>
      </c>
      <c r="O9072" t="s">
        <v>202</v>
      </c>
      <c r="P9072" t="s">
        <v>365</v>
      </c>
    </row>
    <row r="9073" spans="1:16" x14ac:dyDescent="0.25">
      <c r="A9073">
        <v>11634</v>
      </c>
      <c r="B9073" t="s">
        <v>360</v>
      </c>
      <c r="E9073" t="s">
        <v>9376</v>
      </c>
      <c r="F9073" t="s">
        <v>347</v>
      </c>
      <c r="G9073" t="s">
        <v>9136</v>
      </c>
      <c r="H9073" t="s">
        <v>198</v>
      </c>
      <c r="I9073" t="s">
        <v>9137</v>
      </c>
      <c r="J9073">
        <v>1981</v>
      </c>
      <c r="K9073">
        <v>5341</v>
      </c>
      <c r="L9073">
        <v>18</v>
      </c>
      <c r="M9073" t="s">
        <v>200</v>
      </c>
      <c r="N9073" t="s">
        <v>376</v>
      </c>
      <c r="O9073" t="s">
        <v>202</v>
      </c>
      <c r="P9073" t="s">
        <v>365</v>
      </c>
    </row>
    <row r="9074" spans="1:16" x14ac:dyDescent="0.25">
      <c r="A9074">
        <v>11635</v>
      </c>
      <c r="B9074" t="s">
        <v>360</v>
      </c>
      <c r="E9074" t="s">
        <v>9377</v>
      </c>
      <c r="F9074" t="s">
        <v>347</v>
      </c>
      <c r="G9074" t="s">
        <v>9136</v>
      </c>
      <c r="H9074" t="s">
        <v>198</v>
      </c>
      <c r="I9074" t="s">
        <v>9137</v>
      </c>
      <c r="J9074">
        <v>1992</v>
      </c>
      <c r="K9074">
        <v>460</v>
      </c>
      <c r="L9074">
        <v>18</v>
      </c>
      <c r="M9074" t="s">
        <v>200</v>
      </c>
      <c r="N9074" t="s">
        <v>376</v>
      </c>
      <c r="O9074" t="s">
        <v>202</v>
      </c>
      <c r="P9074" t="s">
        <v>365</v>
      </c>
    </row>
    <row r="9075" spans="1:16" x14ac:dyDescent="0.25">
      <c r="A9075">
        <v>11636</v>
      </c>
      <c r="B9075" t="s">
        <v>360</v>
      </c>
      <c r="E9075" t="s">
        <v>4584</v>
      </c>
      <c r="F9075" t="s">
        <v>347</v>
      </c>
      <c r="G9075" t="s">
        <v>9136</v>
      </c>
      <c r="H9075" t="s">
        <v>198</v>
      </c>
      <c r="I9075" t="s">
        <v>9137</v>
      </c>
      <c r="J9075">
        <v>1993</v>
      </c>
      <c r="K9075">
        <v>17089</v>
      </c>
      <c r="L9075">
        <v>18</v>
      </c>
      <c r="M9075" t="s">
        <v>200</v>
      </c>
      <c r="N9075" t="s">
        <v>376</v>
      </c>
      <c r="O9075" t="s">
        <v>202</v>
      </c>
      <c r="P9075" t="s">
        <v>365</v>
      </c>
    </row>
    <row r="9076" spans="1:16" x14ac:dyDescent="0.25">
      <c r="A9076">
        <v>11637</v>
      </c>
      <c r="B9076" t="s">
        <v>360</v>
      </c>
      <c r="E9076" t="s">
        <v>9245</v>
      </c>
      <c r="F9076" t="s">
        <v>347</v>
      </c>
      <c r="G9076" t="s">
        <v>9136</v>
      </c>
      <c r="H9076" t="s">
        <v>198</v>
      </c>
      <c r="I9076" t="s">
        <v>9137</v>
      </c>
      <c r="J9076">
        <v>1973</v>
      </c>
      <c r="K9076">
        <v>63173</v>
      </c>
      <c r="L9076">
        <v>18</v>
      </c>
      <c r="M9076" t="s">
        <v>200</v>
      </c>
      <c r="N9076" t="s">
        <v>787</v>
      </c>
      <c r="O9076" t="s">
        <v>202</v>
      </c>
      <c r="P9076" t="s">
        <v>365</v>
      </c>
    </row>
    <row r="9077" spans="1:16" x14ac:dyDescent="0.25">
      <c r="A9077">
        <v>11638</v>
      </c>
      <c r="B9077" t="s">
        <v>360</v>
      </c>
      <c r="E9077" t="s">
        <v>9378</v>
      </c>
      <c r="F9077" t="s">
        <v>347</v>
      </c>
      <c r="G9077" t="s">
        <v>9136</v>
      </c>
      <c r="H9077" t="s">
        <v>198</v>
      </c>
      <c r="I9077" t="s">
        <v>9137</v>
      </c>
      <c r="J9077">
        <v>1985</v>
      </c>
      <c r="K9077">
        <v>98708</v>
      </c>
      <c r="L9077">
        <v>18</v>
      </c>
      <c r="M9077" t="s">
        <v>200</v>
      </c>
      <c r="N9077" t="s">
        <v>787</v>
      </c>
      <c r="O9077" t="s">
        <v>202</v>
      </c>
      <c r="P9077" t="s">
        <v>365</v>
      </c>
    </row>
    <row r="9078" spans="1:16" x14ac:dyDescent="0.25">
      <c r="A9078">
        <v>11639</v>
      </c>
      <c r="B9078" t="s">
        <v>360</v>
      </c>
      <c r="E9078" t="s">
        <v>9379</v>
      </c>
      <c r="F9078" t="s">
        <v>347</v>
      </c>
      <c r="G9078" t="s">
        <v>9136</v>
      </c>
      <c r="H9078" t="s">
        <v>198</v>
      </c>
      <c r="I9078" t="s">
        <v>9137</v>
      </c>
      <c r="J9078">
        <v>1975</v>
      </c>
      <c r="K9078">
        <v>35535</v>
      </c>
      <c r="L9078">
        <v>18</v>
      </c>
      <c r="M9078" t="s">
        <v>200</v>
      </c>
      <c r="N9078" t="s">
        <v>787</v>
      </c>
      <c r="O9078" t="s">
        <v>202</v>
      </c>
      <c r="P9078" t="s">
        <v>365</v>
      </c>
    </row>
    <row r="9079" spans="1:16" x14ac:dyDescent="0.25">
      <c r="A9079">
        <v>11640</v>
      </c>
      <c r="B9079" t="s">
        <v>425</v>
      </c>
      <c r="E9079" t="s">
        <v>9380</v>
      </c>
      <c r="F9079" t="s">
        <v>347</v>
      </c>
      <c r="G9079" t="s">
        <v>326</v>
      </c>
      <c r="H9079" t="s">
        <v>198</v>
      </c>
      <c r="I9079" t="s">
        <v>9381</v>
      </c>
      <c r="J9079">
        <v>1987</v>
      </c>
      <c r="K9079">
        <v>50000</v>
      </c>
      <c r="L9079">
        <v>26</v>
      </c>
      <c r="M9079" t="s">
        <v>200</v>
      </c>
      <c r="N9079" t="s">
        <v>383</v>
      </c>
      <c r="O9079" t="s">
        <v>202</v>
      </c>
      <c r="P9079" t="s">
        <v>1674</v>
      </c>
    </row>
    <row r="9080" spans="1:16" x14ac:dyDescent="0.25">
      <c r="A9080">
        <v>11642</v>
      </c>
      <c r="B9080" t="s">
        <v>399</v>
      </c>
      <c r="E9080" t="s">
        <v>1936</v>
      </c>
      <c r="F9080" t="s">
        <v>347</v>
      </c>
      <c r="G9080" t="s">
        <v>326</v>
      </c>
      <c r="H9080" t="s">
        <v>198</v>
      </c>
      <c r="I9080" t="s">
        <v>9381</v>
      </c>
      <c r="J9080">
        <v>1984</v>
      </c>
      <c r="K9080">
        <v>1456</v>
      </c>
      <c r="L9080">
        <v>26</v>
      </c>
      <c r="M9080" t="s">
        <v>200</v>
      </c>
      <c r="N9080" t="s">
        <v>401</v>
      </c>
      <c r="O9080" t="s">
        <v>202</v>
      </c>
      <c r="P9080" t="s">
        <v>450</v>
      </c>
    </row>
    <row r="9081" spans="1:16" x14ac:dyDescent="0.25">
      <c r="A9081">
        <v>11643</v>
      </c>
      <c r="B9081" t="s">
        <v>399</v>
      </c>
      <c r="E9081" t="s">
        <v>1936</v>
      </c>
      <c r="F9081" t="s">
        <v>347</v>
      </c>
      <c r="G9081" t="s">
        <v>326</v>
      </c>
      <c r="H9081" t="s">
        <v>198</v>
      </c>
      <c r="I9081" t="s">
        <v>9381</v>
      </c>
      <c r="J9081">
        <v>1985</v>
      </c>
      <c r="K9081">
        <v>4059</v>
      </c>
      <c r="L9081">
        <v>26</v>
      </c>
      <c r="M9081" t="s">
        <v>200</v>
      </c>
      <c r="N9081" t="s">
        <v>401</v>
      </c>
      <c r="O9081" t="s">
        <v>202</v>
      </c>
      <c r="P9081" t="s">
        <v>2931</v>
      </c>
    </row>
    <row r="9082" spans="1:16" x14ac:dyDescent="0.25">
      <c r="A9082">
        <v>11644</v>
      </c>
      <c r="B9082" t="s">
        <v>399</v>
      </c>
      <c r="E9082" t="s">
        <v>1936</v>
      </c>
      <c r="F9082" t="s">
        <v>347</v>
      </c>
      <c r="G9082" t="s">
        <v>326</v>
      </c>
      <c r="H9082" t="s">
        <v>198</v>
      </c>
      <c r="I9082" t="s">
        <v>9381</v>
      </c>
      <c r="J9082">
        <v>1985</v>
      </c>
      <c r="K9082">
        <v>4745</v>
      </c>
      <c r="L9082">
        <v>26</v>
      </c>
      <c r="M9082" t="s">
        <v>200</v>
      </c>
      <c r="N9082" t="s">
        <v>401</v>
      </c>
      <c r="O9082" t="s">
        <v>202</v>
      </c>
      <c r="P9082" t="s">
        <v>450</v>
      </c>
    </row>
    <row r="9083" spans="1:16" x14ac:dyDescent="0.25">
      <c r="A9083">
        <v>11645</v>
      </c>
      <c r="B9083" t="s">
        <v>399</v>
      </c>
      <c r="E9083" t="s">
        <v>1936</v>
      </c>
      <c r="F9083" t="s">
        <v>347</v>
      </c>
      <c r="G9083" t="s">
        <v>326</v>
      </c>
      <c r="H9083" t="s">
        <v>198</v>
      </c>
      <c r="I9083" t="s">
        <v>9381</v>
      </c>
      <c r="J9083">
        <v>1986</v>
      </c>
      <c r="K9083">
        <v>260</v>
      </c>
      <c r="L9083">
        <v>26</v>
      </c>
      <c r="M9083" t="s">
        <v>200</v>
      </c>
      <c r="N9083" t="s">
        <v>401</v>
      </c>
      <c r="O9083" t="s">
        <v>202</v>
      </c>
      <c r="P9083" t="s">
        <v>2496</v>
      </c>
    </row>
    <row r="9084" spans="1:16" x14ac:dyDescent="0.25">
      <c r="A9084">
        <v>11648</v>
      </c>
      <c r="B9084" t="s">
        <v>360</v>
      </c>
      <c r="E9084" t="s">
        <v>9382</v>
      </c>
      <c r="F9084" t="s">
        <v>347</v>
      </c>
      <c r="G9084" t="s">
        <v>326</v>
      </c>
      <c r="H9084" t="s">
        <v>198</v>
      </c>
      <c r="I9084" t="s">
        <v>9381</v>
      </c>
      <c r="J9084">
        <v>1971</v>
      </c>
      <c r="K9084">
        <v>2330462</v>
      </c>
      <c r="L9084">
        <v>26</v>
      </c>
      <c r="M9084" t="s">
        <v>200</v>
      </c>
      <c r="N9084" t="s">
        <v>364</v>
      </c>
      <c r="O9084" t="s">
        <v>202</v>
      </c>
      <c r="P9084" t="s">
        <v>365</v>
      </c>
    </row>
    <row r="9085" spans="1:16" x14ac:dyDescent="0.25">
      <c r="A9085">
        <v>11649</v>
      </c>
      <c r="B9085" t="s">
        <v>360</v>
      </c>
      <c r="E9085" t="s">
        <v>9383</v>
      </c>
      <c r="F9085" t="s">
        <v>347</v>
      </c>
      <c r="G9085" t="s">
        <v>326</v>
      </c>
      <c r="H9085" t="s">
        <v>198</v>
      </c>
      <c r="I9085" t="s">
        <v>9381</v>
      </c>
      <c r="J9085">
        <v>1971</v>
      </c>
      <c r="K9085">
        <v>9310</v>
      </c>
      <c r="L9085">
        <v>26</v>
      </c>
      <c r="M9085" t="s">
        <v>200</v>
      </c>
      <c r="N9085" t="s">
        <v>383</v>
      </c>
      <c r="O9085" t="s">
        <v>202</v>
      </c>
      <c r="P9085" t="s">
        <v>6145</v>
      </c>
    </row>
    <row r="9086" spans="1:16" x14ac:dyDescent="0.25">
      <c r="A9086">
        <v>11650</v>
      </c>
      <c r="B9086" t="s">
        <v>360</v>
      </c>
      <c r="E9086" t="s">
        <v>9384</v>
      </c>
      <c r="F9086" t="s">
        <v>347</v>
      </c>
      <c r="G9086" t="s">
        <v>326</v>
      </c>
      <c r="H9086" t="s">
        <v>198</v>
      </c>
      <c r="I9086" t="s">
        <v>9381</v>
      </c>
      <c r="J9086">
        <v>1973</v>
      </c>
      <c r="K9086">
        <v>463763</v>
      </c>
      <c r="L9086">
        <v>26</v>
      </c>
      <c r="M9086" t="s">
        <v>200</v>
      </c>
      <c r="N9086" t="s">
        <v>436</v>
      </c>
      <c r="O9086" t="s">
        <v>202</v>
      </c>
      <c r="P9086" t="s">
        <v>6145</v>
      </c>
    </row>
    <row r="9087" spans="1:16" x14ac:dyDescent="0.25">
      <c r="A9087">
        <v>11652</v>
      </c>
      <c r="B9087" t="s">
        <v>360</v>
      </c>
      <c r="E9087" t="s">
        <v>9385</v>
      </c>
      <c r="F9087" t="s">
        <v>347</v>
      </c>
      <c r="G9087" t="s">
        <v>326</v>
      </c>
      <c r="H9087" t="s">
        <v>198</v>
      </c>
      <c r="I9087" t="s">
        <v>9381</v>
      </c>
      <c r="J9087">
        <v>1971</v>
      </c>
      <c r="K9087">
        <v>261450</v>
      </c>
      <c r="L9087">
        <v>26</v>
      </c>
      <c r="M9087" t="s">
        <v>200</v>
      </c>
      <c r="N9087" t="s">
        <v>9386</v>
      </c>
      <c r="O9087" t="s">
        <v>202</v>
      </c>
      <c r="P9087" t="s">
        <v>6145</v>
      </c>
    </row>
    <row r="9088" spans="1:16" x14ac:dyDescent="0.25">
      <c r="A9088">
        <v>11653</v>
      </c>
      <c r="B9088" t="s">
        <v>360</v>
      </c>
      <c r="E9088" t="s">
        <v>9387</v>
      </c>
      <c r="F9088" t="s">
        <v>347</v>
      </c>
      <c r="G9088" t="s">
        <v>326</v>
      </c>
      <c r="H9088" t="s">
        <v>198</v>
      </c>
      <c r="I9088" t="s">
        <v>9381</v>
      </c>
      <c r="J9088">
        <v>1982</v>
      </c>
      <c r="K9088">
        <v>59992</v>
      </c>
      <c r="L9088">
        <v>26</v>
      </c>
      <c r="M9088" t="s">
        <v>200</v>
      </c>
      <c r="N9088" t="s">
        <v>383</v>
      </c>
      <c r="O9088" t="s">
        <v>202</v>
      </c>
      <c r="P9088" t="s">
        <v>6145</v>
      </c>
    </row>
    <row r="9089" spans="1:16" x14ac:dyDescent="0.25">
      <c r="A9089">
        <v>11654</v>
      </c>
      <c r="B9089" t="s">
        <v>360</v>
      </c>
      <c r="E9089" t="s">
        <v>9388</v>
      </c>
      <c r="F9089" t="s">
        <v>347</v>
      </c>
      <c r="G9089" t="s">
        <v>326</v>
      </c>
      <c r="H9089" t="s">
        <v>198</v>
      </c>
      <c r="I9089" t="s">
        <v>9381</v>
      </c>
      <c r="J9089">
        <v>1976</v>
      </c>
      <c r="K9089">
        <v>360472</v>
      </c>
      <c r="L9089">
        <v>26</v>
      </c>
      <c r="M9089" t="s">
        <v>200</v>
      </c>
      <c r="N9089" t="s">
        <v>436</v>
      </c>
      <c r="O9089" t="s">
        <v>202</v>
      </c>
      <c r="P9089" t="s">
        <v>6145</v>
      </c>
    </row>
    <row r="9090" spans="1:16" x14ac:dyDescent="0.25">
      <c r="A9090">
        <v>11655</v>
      </c>
      <c r="B9090" t="s">
        <v>360</v>
      </c>
      <c r="E9090" t="s">
        <v>9389</v>
      </c>
      <c r="F9090" t="s">
        <v>347</v>
      </c>
      <c r="G9090" t="s">
        <v>326</v>
      </c>
      <c r="H9090" t="s">
        <v>198</v>
      </c>
      <c r="I9090" t="s">
        <v>9381</v>
      </c>
      <c r="J9090">
        <v>1981</v>
      </c>
      <c r="K9090">
        <v>59139</v>
      </c>
      <c r="L9090">
        <v>26</v>
      </c>
      <c r="M9090" t="s">
        <v>200</v>
      </c>
      <c r="N9090" t="s">
        <v>436</v>
      </c>
      <c r="O9090" t="s">
        <v>202</v>
      </c>
      <c r="P9090" t="s">
        <v>6145</v>
      </c>
    </row>
    <row r="9091" spans="1:16" x14ac:dyDescent="0.25">
      <c r="A9091">
        <v>11656</v>
      </c>
      <c r="B9091" t="s">
        <v>360</v>
      </c>
      <c r="E9091" t="s">
        <v>9390</v>
      </c>
      <c r="F9091" t="s">
        <v>347</v>
      </c>
      <c r="G9091" t="s">
        <v>326</v>
      </c>
      <c r="H9091" t="s">
        <v>198</v>
      </c>
      <c r="I9091" t="s">
        <v>9381</v>
      </c>
      <c r="J9091">
        <v>1971</v>
      </c>
      <c r="K9091">
        <v>139747</v>
      </c>
      <c r="L9091">
        <v>26</v>
      </c>
      <c r="M9091" t="s">
        <v>200</v>
      </c>
      <c r="N9091" t="s">
        <v>9391</v>
      </c>
      <c r="O9091" t="s">
        <v>202</v>
      </c>
      <c r="P9091" t="s">
        <v>365</v>
      </c>
    </row>
    <row r="9092" spans="1:16" x14ac:dyDescent="0.25">
      <c r="A9092">
        <v>11657</v>
      </c>
      <c r="B9092" t="s">
        <v>360</v>
      </c>
      <c r="E9092" t="s">
        <v>9392</v>
      </c>
      <c r="F9092" t="s">
        <v>347</v>
      </c>
      <c r="G9092" t="s">
        <v>326</v>
      </c>
      <c r="H9092" t="s">
        <v>198</v>
      </c>
      <c r="I9092" t="s">
        <v>9381</v>
      </c>
      <c r="J9092">
        <v>1979</v>
      </c>
      <c r="K9092">
        <v>31340</v>
      </c>
      <c r="L9092">
        <v>26</v>
      </c>
      <c r="M9092" t="s">
        <v>200</v>
      </c>
      <c r="N9092" t="s">
        <v>436</v>
      </c>
      <c r="O9092" t="s">
        <v>202</v>
      </c>
      <c r="P9092" t="s">
        <v>6145</v>
      </c>
    </row>
    <row r="9093" spans="1:16" x14ac:dyDescent="0.25">
      <c r="A9093">
        <v>11658</v>
      </c>
      <c r="B9093" t="s">
        <v>360</v>
      </c>
      <c r="E9093" t="s">
        <v>9393</v>
      </c>
      <c r="F9093" t="s">
        <v>347</v>
      </c>
      <c r="G9093" t="s">
        <v>326</v>
      </c>
      <c r="H9093" t="s">
        <v>198</v>
      </c>
      <c r="I9093" t="s">
        <v>9381</v>
      </c>
      <c r="J9093">
        <v>1968</v>
      </c>
      <c r="K9093">
        <v>5612</v>
      </c>
      <c r="L9093">
        <v>26</v>
      </c>
      <c r="M9093" t="s">
        <v>200</v>
      </c>
      <c r="N9093" t="s">
        <v>383</v>
      </c>
      <c r="O9093" t="s">
        <v>202</v>
      </c>
      <c r="P9093" t="s">
        <v>6145</v>
      </c>
    </row>
    <row r="9094" spans="1:16" x14ac:dyDescent="0.25">
      <c r="A9094">
        <v>11659</v>
      </c>
      <c r="B9094" t="s">
        <v>360</v>
      </c>
      <c r="E9094" t="s">
        <v>9394</v>
      </c>
      <c r="F9094" t="s">
        <v>347</v>
      </c>
      <c r="G9094" t="s">
        <v>326</v>
      </c>
      <c r="H9094" t="s">
        <v>198</v>
      </c>
      <c r="I9094" t="s">
        <v>9381</v>
      </c>
      <c r="J9094">
        <v>1971</v>
      </c>
      <c r="K9094">
        <v>23095</v>
      </c>
      <c r="L9094">
        <v>26</v>
      </c>
      <c r="M9094" t="s">
        <v>200</v>
      </c>
      <c r="N9094" t="s">
        <v>383</v>
      </c>
      <c r="O9094" t="s">
        <v>202</v>
      </c>
      <c r="P9094" t="s">
        <v>6145</v>
      </c>
    </row>
    <row r="9095" spans="1:16" x14ac:dyDescent="0.25">
      <c r="A9095">
        <v>11661</v>
      </c>
      <c r="B9095" t="s">
        <v>360</v>
      </c>
      <c r="E9095" t="s">
        <v>9395</v>
      </c>
      <c r="F9095" t="s">
        <v>347</v>
      </c>
      <c r="G9095" t="s">
        <v>326</v>
      </c>
      <c r="H9095" t="s">
        <v>198</v>
      </c>
      <c r="I9095" t="s">
        <v>9381</v>
      </c>
      <c r="J9095">
        <v>1971</v>
      </c>
      <c r="K9095">
        <v>22070</v>
      </c>
      <c r="L9095">
        <v>26</v>
      </c>
      <c r="M9095" t="s">
        <v>200</v>
      </c>
      <c r="N9095" t="s">
        <v>383</v>
      </c>
      <c r="O9095" t="s">
        <v>202</v>
      </c>
      <c r="P9095" t="s">
        <v>6145</v>
      </c>
    </row>
    <row r="9096" spans="1:16" x14ac:dyDescent="0.25">
      <c r="A9096">
        <v>11662</v>
      </c>
      <c r="B9096" t="s">
        <v>360</v>
      </c>
      <c r="E9096" t="s">
        <v>9396</v>
      </c>
      <c r="F9096" t="s">
        <v>347</v>
      </c>
      <c r="G9096" t="s">
        <v>326</v>
      </c>
      <c r="H9096" t="s">
        <v>198</v>
      </c>
      <c r="I9096" t="s">
        <v>9381</v>
      </c>
      <c r="J9096">
        <v>1971</v>
      </c>
      <c r="K9096">
        <v>133847</v>
      </c>
      <c r="L9096">
        <v>26</v>
      </c>
      <c r="M9096" t="s">
        <v>200</v>
      </c>
      <c r="N9096" t="s">
        <v>436</v>
      </c>
      <c r="O9096" t="s">
        <v>202</v>
      </c>
      <c r="P9096" t="s">
        <v>6145</v>
      </c>
    </row>
    <row r="9097" spans="1:16" x14ac:dyDescent="0.25">
      <c r="A9097">
        <v>11663</v>
      </c>
      <c r="B9097" t="s">
        <v>360</v>
      </c>
      <c r="E9097" t="s">
        <v>9397</v>
      </c>
      <c r="F9097" t="s">
        <v>347</v>
      </c>
      <c r="G9097" t="s">
        <v>326</v>
      </c>
      <c r="H9097" t="s">
        <v>198</v>
      </c>
      <c r="I9097" t="s">
        <v>9381</v>
      </c>
      <c r="J9097">
        <v>1971</v>
      </c>
      <c r="K9097">
        <v>71945</v>
      </c>
      <c r="L9097">
        <v>26</v>
      </c>
      <c r="M9097" t="s">
        <v>200</v>
      </c>
      <c r="N9097" t="s">
        <v>436</v>
      </c>
      <c r="O9097" t="s">
        <v>202</v>
      </c>
      <c r="P9097" t="s">
        <v>6145</v>
      </c>
    </row>
    <row r="9098" spans="1:16" x14ac:dyDescent="0.25">
      <c r="A9098">
        <v>11665</v>
      </c>
      <c r="B9098" t="s">
        <v>360</v>
      </c>
      <c r="E9098" t="s">
        <v>9398</v>
      </c>
      <c r="F9098" t="s">
        <v>347</v>
      </c>
      <c r="G9098" t="s">
        <v>326</v>
      </c>
      <c r="H9098" t="s">
        <v>198</v>
      </c>
      <c r="I9098" t="s">
        <v>9381</v>
      </c>
      <c r="J9098">
        <v>1970</v>
      </c>
      <c r="K9098">
        <v>161925</v>
      </c>
      <c r="L9098">
        <v>26</v>
      </c>
      <c r="M9098" t="s">
        <v>200</v>
      </c>
      <c r="N9098" t="s">
        <v>436</v>
      </c>
      <c r="O9098" t="s">
        <v>202</v>
      </c>
      <c r="P9098" t="s">
        <v>6145</v>
      </c>
    </row>
    <row r="9099" spans="1:16" x14ac:dyDescent="0.25">
      <c r="A9099">
        <v>11668</v>
      </c>
      <c r="B9099" t="s">
        <v>360</v>
      </c>
      <c r="E9099" t="s">
        <v>9399</v>
      </c>
      <c r="F9099" t="s">
        <v>347</v>
      </c>
      <c r="G9099" t="s">
        <v>326</v>
      </c>
      <c r="H9099" t="s">
        <v>198</v>
      </c>
      <c r="I9099" t="s">
        <v>9381</v>
      </c>
      <c r="J9099">
        <v>1986</v>
      </c>
      <c r="K9099">
        <v>50485</v>
      </c>
      <c r="L9099">
        <v>26</v>
      </c>
      <c r="M9099" t="s">
        <v>200</v>
      </c>
      <c r="N9099" t="s">
        <v>364</v>
      </c>
      <c r="O9099" t="s">
        <v>202</v>
      </c>
      <c r="P9099" t="s">
        <v>365</v>
      </c>
    </row>
    <row r="9100" spans="1:16" x14ac:dyDescent="0.25">
      <c r="A9100">
        <v>11670</v>
      </c>
      <c r="B9100" t="s">
        <v>360</v>
      </c>
      <c r="E9100" t="s">
        <v>9400</v>
      </c>
      <c r="F9100" t="s">
        <v>347</v>
      </c>
      <c r="G9100" t="s">
        <v>326</v>
      </c>
      <c r="H9100" t="s">
        <v>198</v>
      </c>
      <c r="I9100" t="s">
        <v>9381</v>
      </c>
      <c r="J9100">
        <v>1993</v>
      </c>
      <c r="K9100">
        <v>400330</v>
      </c>
      <c r="L9100">
        <v>26</v>
      </c>
      <c r="M9100" t="s">
        <v>200</v>
      </c>
      <c r="N9100" t="s">
        <v>364</v>
      </c>
      <c r="O9100" t="s">
        <v>202</v>
      </c>
      <c r="P9100" t="s">
        <v>365</v>
      </c>
    </row>
    <row r="9101" spans="1:16" x14ac:dyDescent="0.25">
      <c r="A9101">
        <v>11671</v>
      </c>
      <c r="B9101" t="s">
        <v>360</v>
      </c>
      <c r="E9101" t="s">
        <v>9401</v>
      </c>
      <c r="F9101" t="s">
        <v>347</v>
      </c>
      <c r="G9101" t="s">
        <v>326</v>
      </c>
      <c r="H9101" t="s">
        <v>198</v>
      </c>
      <c r="I9101" t="s">
        <v>9381</v>
      </c>
      <c r="J9101">
        <v>1971</v>
      </c>
      <c r="K9101">
        <v>101304</v>
      </c>
      <c r="L9101">
        <v>26</v>
      </c>
      <c r="M9101" t="s">
        <v>200</v>
      </c>
      <c r="N9101" t="s">
        <v>436</v>
      </c>
      <c r="O9101" t="s">
        <v>202</v>
      </c>
      <c r="P9101" t="s">
        <v>6145</v>
      </c>
    </row>
    <row r="9102" spans="1:16" x14ac:dyDescent="0.25">
      <c r="A9102">
        <v>11674</v>
      </c>
      <c r="B9102" t="s">
        <v>360</v>
      </c>
      <c r="E9102" t="s">
        <v>9402</v>
      </c>
      <c r="F9102" t="s">
        <v>347</v>
      </c>
      <c r="G9102" t="s">
        <v>326</v>
      </c>
      <c r="H9102" t="s">
        <v>198</v>
      </c>
      <c r="I9102" t="s">
        <v>9381</v>
      </c>
      <c r="J9102">
        <v>1984</v>
      </c>
      <c r="K9102">
        <v>111150</v>
      </c>
      <c r="L9102">
        <v>26</v>
      </c>
      <c r="M9102" t="s">
        <v>200</v>
      </c>
      <c r="N9102" t="s">
        <v>436</v>
      </c>
      <c r="O9102" t="s">
        <v>202</v>
      </c>
      <c r="P9102" t="s">
        <v>6145</v>
      </c>
    </row>
    <row r="9103" spans="1:16" x14ac:dyDescent="0.25">
      <c r="A9103">
        <v>11675</v>
      </c>
      <c r="B9103" t="s">
        <v>360</v>
      </c>
      <c r="E9103" t="s">
        <v>9403</v>
      </c>
      <c r="F9103" t="s">
        <v>347</v>
      </c>
      <c r="G9103" t="s">
        <v>326</v>
      </c>
      <c r="H9103" t="s">
        <v>198</v>
      </c>
      <c r="I9103" t="s">
        <v>9381</v>
      </c>
      <c r="J9103">
        <v>1971</v>
      </c>
      <c r="K9103">
        <v>55407</v>
      </c>
      <c r="L9103">
        <v>26</v>
      </c>
      <c r="M9103" t="s">
        <v>200</v>
      </c>
      <c r="N9103" t="s">
        <v>9386</v>
      </c>
      <c r="O9103" t="s">
        <v>202</v>
      </c>
      <c r="P9103" t="s">
        <v>6145</v>
      </c>
    </row>
    <row r="9104" spans="1:16" x14ac:dyDescent="0.25">
      <c r="A9104">
        <v>11676</v>
      </c>
      <c r="B9104" t="s">
        <v>360</v>
      </c>
      <c r="E9104" t="s">
        <v>9404</v>
      </c>
      <c r="F9104" t="s">
        <v>347</v>
      </c>
      <c r="G9104" t="s">
        <v>326</v>
      </c>
      <c r="H9104" t="s">
        <v>198</v>
      </c>
      <c r="I9104" t="s">
        <v>9381</v>
      </c>
      <c r="J9104">
        <v>1981</v>
      </c>
      <c r="K9104">
        <v>911918</v>
      </c>
      <c r="L9104">
        <v>26</v>
      </c>
      <c r="M9104" t="s">
        <v>200</v>
      </c>
      <c r="N9104" t="s">
        <v>364</v>
      </c>
      <c r="O9104" t="s">
        <v>202</v>
      </c>
      <c r="P9104" t="s">
        <v>365</v>
      </c>
    </row>
    <row r="9105" spans="1:16" x14ac:dyDescent="0.25">
      <c r="A9105">
        <v>11677</v>
      </c>
      <c r="B9105" t="s">
        <v>360</v>
      </c>
      <c r="E9105" t="s">
        <v>9405</v>
      </c>
      <c r="F9105" t="s">
        <v>347</v>
      </c>
      <c r="G9105" t="s">
        <v>326</v>
      </c>
      <c r="H9105" t="s">
        <v>198</v>
      </c>
      <c r="I9105" t="s">
        <v>9381</v>
      </c>
      <c r="J9105">
        <v>1972</v>
      </c>
      <c r="K9105">
        <v>295775</v>
      </c>
      <c r="L9105">
        <v>26</v>
      </c>
      <c r="M9105" t="s">
        <v>200</v>
      </c>
      <c r="N9105" t="s">
        <v>436</v>
      </c>
      <c r="O9105" t="s">
        <v>202</v>
      </c>
      <c r="P9105" t="s">
        <v>6145</v>
      </c>
    </row>
    <row r="9106" spans="1:16" x14ac:dyDescent="0.25">
      <c r="A9106">
        <v>11678</v>
      </c>
      <c r="B9106" t="s">
        <v>360</v>
      </c>
      <c r="E9106" t="s">
        <v>9406</v>
      </c>
      <c r="F9106" t="s">
        <v>347</v>
      </c>
      <c r="G9106" t="s">
        <v>326</v>
      </c>
      <c r="H9106" t="s">
        <v>198</v>
      </c>
      <c r="I9106" t="s">
        <v>9381</v>
      </c>
      <c r="J9106">
        <v>1970</v>
      </c>
      <c r="K9106">
        <v>164035</v>
      </c>
      <c r="L9106">
        <v>26</v>
      </c>
      <c r="M9106" t="s">
        <v>200</v>
      </c>
      <c r="N9106" t="s">
        <v>668</v>
      </c>
      <c r="O9106" t="s">
        <v>202</v>
      </c>
      <c r="P9106" t="s">
        <v>365</v>
      </c>
    </row>
    <row r="9107" spans="1:16" x14ac:dyDescent="0.25">
      <c r="A9107">
        <v>11679</v>
      </c>
      <c r="B9107" t="s">
        <v>360</v>
      </c>
      <c r="E9107" t="s">
        <v>9407</v>
      </c>
      <c r="F9107" t="s">
        <v>347</v>
      </c>
      <c r="G9107" t="s">
        <v>326</v>
      </c>
      <c r="H9107" t="s">
        <v>198</v>
      </c>
      <c r="I9107" t="s">
        <v>9381</v>
      </c>
      <c r="J9107">
        <v>1971</v>
      </c>
      <c r="K9107">
        <v>28002</v>
      </c>
      <c r="L9107">
        <v>26</v>
      </c>
      <c r="M9107" t="s">
        <v>200</v>
      </c>
      <c r="N9107" t="s">
        <v>383</v>
      </c>
      <c r="O9107" t="s">
        <v>202</v>
      </c>
      <c r="P9107" t="s">
        <v>6145</v>
      </c>
    </row>
    <row r="9108" spans="1:16" x14ac:dyDescent="0.25">
      <c r="A9108">
        <v>11681</v>
      </c>
      <c r="B9108" t="s">
        <v>360</v>
      </c>
      <c r="E9108" t="s">
        <v>9408</v>
      </c>
      <c r="F9108" t="s">
        <v>347</v>
      </c>
      <c r="G9108" t="s">
        <v>326</v>
      </c>
      <c r="H9108" t="s">
        <v>198</v>
      </c>
      <c r="I9108" t="s">
        <v>9381</v>
      </c>
      <c r="J9108">
        <v>1986</v>
      </c>
      <c r="K9108">
        <v>26911</v>
      </c>
      <c r="L9108">
        <v>26</v>
      </c>
      <c r="M9108" t="s">
        <v>200</v>
      </c>
      <c r="N9108" t="s">
        <v>364</v>
      </c>
      <c r="O9108" t="s">
        <v>202</v>
      </c>
      <c r="P9108" t="s">
        <v>365</v>
      </c>
    </row>
    <row r="9109" spans="1:16" x14ac:dyDescent="0.25">
      <c r="A9109">
        <v>11682</v>
      </c>
      <c r="B9109" t="s">
        <v>360</v>
      </c>
      <c r="E9109" t="s">
        <v>9409</v>
      </c>
      <c r="F9109" t="s">
        <v>347</v>
      </c>
      <c r="G9109" t="s">
        <v>326</v>
      </c>
      <c r="H9109" t="s">
        <v>198</v>
      </c>
      <c r="I9109" t="s">
        <v>9381</v>
      </c>
      <c r="J9109">
        <v>1976</v>
      </c>
      <c r="K9109">
        <v>246634</v>
      </c>
      <c r="L9109">
        <v>26</v>
      </c>
      <c r="M9109" t="s">
        <v>200</v>
      </c>
      <c r="N9109" t="s">
        <v>436</v>
      </c>
      <c r="O9109" t="s">
        <v>202</v>
      </c>
      <c r="P9109" t="s">
        <v>6145</v>
      </c>
    </row>
    <row r="9110" spans="1:16" x14ac:dyDescent="0.25">
      <c r="A9110">
        <v>11683</v>
      </c>
      <c r="B9110" t="s">
        <v>360</v>
      </c>
      <c r="E9110" t="s">
        <v>9410</v>
      </c>
      <c r="F9110" t="s">
        <v>347</v>
      </c>
      <c r="G9110" t="s">
        <v>326</v>
      </c>
      <c r="H9110" t="s">
        <v>198</v>
      </c>
      <c r="I9110" t="s">
        <v>9381</v>
      </c>
      <c r="J9110">
        <v>1971</v>
      </c>
      <c r="K9110">
        <v>2674297</v>
      </c>
      <c r="L9110">
        <v>26</v>
      </c>
      <c r="M9110" t="s">
        <v>200</v>
      </c>
      <c r="N9110" t="s">
        <v>364</v>
      </c>
      <c r="O9110" t="s">
        <v>202</v>
      </c>
      <c r="P9110" t="s">
        <v>365</v>
      </c>
    </row>
    <row r="9111" spans="1:16" x14ac:dyDescent="0.25">
      <c r="A9111">
        <v>11684</v>
      </c>
      <c r="B9111" t="s">
        <v>360</v>
      </c>
      <c r="E9111" t="s">
        <v>9411</v>
      </c>
      <c r="F9111" t="s">
        <v>347</v>
      </c>
      <c r="G9111" t="s">
        <v>326</v>
      </c>
      <c r="H9111" t="s">
        <v>198</v>
      </c>
      <c r="I9111" t="s">
        <v>9381</v>
      </c>
      <c r="J9111">
        <v>1971</v>
      </c>
      <c r="K9111">
        <v>183183</v>
      </c>
      <c r="L9111">
        <v>26</v>
      </c>
      <c r="M9111" t="s">
        <v>200</v>
      </c>
      <c r="N9111" t="s">
        <v>436</v>
      </c>
      <c r="O9111" t="s">
        <v>202</v>
      </c>
      <c r="P9111" t="s">
        <v>6145</v>
      </c>
    </row>
    <row r="9112" spans="1:16" x14ac:dyDescent="0.25">
      <c r="A9112">
        <v>11685</v>
      </c>
      <c r="B9112" t="s">
        <v>360</v>
      </c>
      <c r="E9112" t="s">
        <v>9412</v>
      </c>
      <c r="F9112" t="s">
        <v>347</v>
      </c>
      <c r="G9112" t="s">
        <v>326</v>
      </c>
      <c r="H9112" t="s">
        <v>198</v>
      </c>
      <c r="I9112" t="s">
        <v>9381</v>
      </c>
      <c r="J9112">
        <v>1972</v>
      </c>
      <c r="K9112">
        <v>31542</v>
      </c>
      <c r="L9112">
        <v>26</v>
      </c>
      <c r="M9112" t="s">
        <v>200</v>
      </c>
      <c r="N9112" t="s">
        <v>383</v>
      </c>
      <c r="O9112" t="s">
        <v>202</v>
      </c>
      <c r="P9112" t="s">
        <v>6145</v>
      </c>
    </row>
    <row r="9113" spans="1:16" x14ac:dyDescent="0.25">
      <c r="A9113">
        <v>11687</v>
      </c>
      <c r="B9113" t="s">
        <v>360</v>
      </c>
      <c r="E9113" t="s">
        <v>9413</v>
      </c>
      <c r="F9113" t="s">
        <v>347</v>
      </c>
      <c r="G9113" t="s">
        <v>326</v>
      </c>
      <c r="H9113" t="s">
        <v>198</v>
      </c>
      <c r="I9113" t="s">
        <v>9381</v>
      </c>
      <c r="J9113">
        <v>1971</v>
      </c>
      <c r="K9113">
        <v>96510</v>
      </c>
      <c r="L9113">
        <v>26</v>
      </c>
      <c r="M9113" t="s">
        <v>200</v>
      </c>
      <c r="N9113" t="s">
        <v>9386</v>
      </c>
      <c r="O9113" t="s">
        <v>202</v>
      </c>
      <c r="P9113" t="s">
        <v>6145</v>
      </c>
    </row>
    <row r="9114" spans="1:16" x14ac:dyDescent="0.25">
      <c r="A9114">
        <v>11688</v>
      </c>
      <c r="B9114" t="s">
        <v>360</v>
      </c>
      <c r="E9114" t="s">
        <v>9414</v>
      </c>
      <c r="F9114" t="s">
        <v>347</v>
      </c>
      <c r="G9114" t="s">
        <v>326</v>
      </c>
      <c r="H9114" t="s">
        <v>198</v>
      </c>
      <c r="I9114" t="s">
        <v>9381</v>
      </c>
      <c r="J9114">
        <v>1996</v>
      </c>
      <c r="K9114">
        <v>250045</v>
      </c>
      <c r="L9114">
        <v>26</v>
      </c>
      <c r="M9114" t="s">
        <v>200</v>
      </c>
      <c r="N9114" t="s">
        <v>364</v>
      </c>
      <c r="O9114" t="s">
        <v>202</v>
      </c>
      <c r="P9114" t="s">
        <v>365</v>
      </c>
    </row>
    <row r="9115" spans="1:16" x14ac:dyDescent="0.25">
      <c r="A9115">
        <v>11690</v>
      </c>
      <c r="B9115" t="s">
        <v>360</v>
      </c>
      <c r="E9115" t="s">
        <v>9415</v>
      </c>
      <c r="F9115" t="s">
        <v>347</v>
      </c>
      <c r="G9115" t="s">
        <v>326</v>
      </c>
      <c r="H9115" t="s">
        <v>198</v>
      </c>
      <c r="I9115" t="s">
        <v>9381</v>
      </c>
      <c r="J9115">
        <v>1971</v>
      </c>
      <c r="K9115">
        <v>1852188</v>
      </c>
      <c r="L9115">
        <v>26</v>
      </c>
      <c r="M9115" t="s">
        <v>200</v>
      </c>
      <c r="N9115" t="s">
        <v>364</v>
      </c>
      <c r="O9115" t="s">
        <v>202</v>
      </c>
      <c r="P9115" t="s">
        <v>365</v>
      </c>
    </row>
    <row r="9116" spans="1:16" x14ac:dyDescent="0.25">
      <c r="A9116">
        <v>11692</v>
      </c>
      <c r="B9116" t="s">
        <v>360</v>
      </c>
      <c r="E9116" t="s">
        <v>9416</v>
      </c>
      <c r="F9116" t="s">
        <v>347</v>
      </c>
      <c r="G9116" t="s">
        <v>326</v>
      </c>
      <c r="H9116" t="s">
        <v>198</v>
      </c>
      <c r="I9116" t="s">
        <v>9381</v>
      </c>
      <c r="J9116">
        <v>1971</v>
      </c>
      <c r="K9116">
        <v>30054</v>
      </c>
      <c r="L9116">
        <v>26</v>
      </c>
      <c r="M9116" t="s">
        <v>200</v>
      </c>
      <c r="N9116" t="s">
        <v>383</v>
      </c>
      <c r="O9116" t="s">
        <v>202</v>
      </c>
      <c r="P9116" t="s">
        <v>6145</v>
      </c>
    </row>
    <row r="9117" spans="1:16" x14ac:dyDescent="0.25">
      <c r="A9117">
        <v>11693</v>
      </c>
      <c r="B9117" t="s">
        <v>360</v>
      </c>
      <c r="E9117" t="s">
        <v>9417</v>
      </c>
      <c r="F9117" t="s">
        <v>347</v>
      </c>
      <c r="G9117" t="s">
        <v>326</v>
      </c>
      <c r="H9117" t="s">
        <v>198</v>
      </c>
      <c r="I9117" t="s">
        <v>9381</v>
      </c>
      <c r="J9117">
        <v>1973</v>
      </c>
      <c r="K9117">
        <v>51461</v>
      </c>
      <c r="L9117">
        <v>26</v>
      </c>
      <c r="M9117" t="s">
        <v>200</v>
      </c>
      <c r="N9117" t="s">
        <v>436</v>
      </c>
      <c r="O9117" t="s">
        <v>202</v>
      </c>
      <c r="P9117" t="s">
        <v>6145</v>
      </c>
    </row>
    <row r="9118" spans="1:16" x14ac:dyDescent="0.25">
      <c r="A9118">
        <v>11696</v>
      </c>
      <c r="B9118" t="s">
        <v>360</v>
      </c>
      <c r="E9118" t="s">
        <v>9418</v>
      </c>
      <c r="F9118" t="s">
        <v>347</v>
      </c>
      <c r="G9118" t="s">
        <v>326</v>
      </c>
      <c r="H9118" t="s">
        <v>198</v>
      </c>
      <c r="I9118" t="s">
        <v>9381</v>
      </c>
      <c r="J9118">
        <v>1971</v>
      </c>
      <c r="K9118">
        <v>27365</v>
      </c>
      <c r="L9118">
        <v>26</v>
      </c>
      <c r="M9118" t="s">
        <v>200</v>
      </c>
      <c r="N9118" t="s">
        <v>436</v>
      </c>
      <c r="O9118" t="s">
        <v>202</v>
      </c>
      <c r="P9118" t="s">
        <v>6145</v>
      </c>
    </row>
    <row r="9119" spans="1:16" x14ac:dyDescent="0.25">
      <c r="A9119">
        <v>11698</v>
      </c>
      <c r="B9119" t="s">
        <v>360</v>
      </c>
      <c r="E9119" t="s">
        <v>9419</v>
      </c>
      <c r="F9119" t="s">
        <v>347</v>
      </c>
      <c r="G9119" t="s">
        <v>326</v>
      </c>
      <c r="H9119" t="s">
        <v>198</v>
      </c>
      <c r="I9119" t="s">
        <v>9381</v>
      </c>
      <c r="J9119">
        <v>1974</v>
      </c>
      <c r="K9119">
        <v>412959</v>
      </c>
      <c r="L9119">
        <v>26</v>
      </c>
      <c r="M9119" t="s">
        <v>200</v>
      </c>
      <c r="N9119" t="s">
        <v>436</v>
      </c>
      <c r="O9119" t="s">
        <v>202</v>
      </c>
      <c r="P9119" t="s">
        <v>6145</v>
      </c>
    </row>
    <row r="9120" spans="1:16" x14ac:dyDescent="0.25">
      <c r="A9120">
        <v>11699</v>
      </c>
      <c r="B9120" t="s">
        <v>360</v>
      </c>
      <c r="E9120" t="s">
        <v>9420</v>
      </c>
      <c r="F9120" t="s">
        <v>347</v>
      </c>
      <c r="G9120" t="s">
        <v>326</v>
      </c>
      <c r="H9120" t="s">
        <v>198</v>
      </c>
      <c r="I9120" t="s">
        <v>9381</v>
      </c>
      <c r="J9120">
        <v>1971</v>
      </c>
      <c r="K9120">
        <v>358035</v>
      </c>
      <c r="L9120">
        <v>26</v>
      </c>
      <c r="M9120" t="s">
        <v>200</v>
      </c>
      <c r="N9120" t="s">
        <v>436</v>
      </c>
      <c r="O9120" t="s">
        <v>202</v>
      </c>
      <c r="P9120" t="s">
        <v>6145</v>
      </c>
    </row>
    <row r="9121" spans="1:16" x14ac:dyDescent="0.25">
      <c r="A9121">
        <v>11702</v>
      </c>
      <c r="B9121" t="s">
        <v>360</v>
      </c>
      <c r="E9121" t="s">
        <v>9421</v>
      </c>
      <c r="F9121" t="s">
        <v>347</v>
      </c>
      <c r="G9121" t="s">
        <v>326</v>
      </c>
      <c r="H9121" t="s">
        <v>198</v>
      </c>
      <c r="I9121" t="s">
        <v>9381</v>
      </c>
      <c r="J9121">
        <v>1974</v>
      </c>
      <c r="K9121">
        <v>83778</v>
      </c>
      <c r="L9121">
        <v>26</v>
      </c>
      <c r="M9121" t="s">
        <v>200</v>
      </c>
      <c r="N9121" t="s">
        <v>668</v>
      </c>
      <c r="O9121" t="s">
        <v>202</v>
      </c>
      <c r="P9121" t="s">
        <v>365</v>
      </c>
    </row>
    <row r="9122" spans="1:16" x14ac:dyDescent="0.25">
      <c r="A9122">
        <v>11705</v>
      </c>
      <c r="B9122" t="s">
        <v>360</v>
      </c>
      <c r="E9122" t="s">
        <v>9422</v>
      </c>
      <c r="F9122" t="s">
        <v>347</v>
      </c>
      <c r="G9122" t="s">
        <v>326</v>
      </c>
      <c r="H9122" t="s">
        <v>198</v>
      </c>
      <c r="I9122" t="s">
        <v>9381</v>
      </c>
      <c r="J9122">
        <v>1971</v>
      </c>
      <c r="K9122">
        <v>757875</v>
      </c>
      <c r="L9122">
        <v>26</v>
      </c>
      <c r="M9122" t="s">
        <v>200</v>
      </c>
      <c r="N9122" t="s">
        <v>436</v>
      </c>
      <c r="O9122" t="s">
        <v>202</v>
      </c>
      <c r="P9122" t="s">
        <v>6145</v>
      </c>
    </row>
    <row r="9123" spans="1:16" x14ac:dyDescent="0.25">
      <c r="A9123">
        <v>11706</v>
      </c>
      <c r="B9123" t="s">
        <v>360</v>
      </c>
      <c r="E9123" t="s">
        <v>9423</v>
      </c>
      <c r="F9123" t="s">
        <v>347</v>
      </c>
      <c r="G9123" t="s">
        <v>326</v>
      </c>
      <c r="H9123" t="s">
        <v>198</v>
      </c>
      <c r="I9123" t="s">
        <v>9381</v>
      </c>
      <c r="J9123">
        <v>1968</v>
      </c>
      <c r="K9123">
        <v>17976</v>
      </c>
      <c r="L9123">
        <v>26</v>
      </c>
      <c r="M9123" t="s">
        <v>200</v>
      </c>
      <c r="N9123" t="s">
        <v>383</v>
      </c>
      <c r="O9123" t="s">
        <v>202</v>
      </c>
      <c r="P9123" t="s">
        <v>6145</v>
      </c>
    </row>
    <row r="9124" spans="1:16" x14ac:dyDescent="0.25">
      <c r="A9124">
        <v>11707</v>
      </c>
      <c r="B9124" t="s">
        <v>360</v>
      </c>
      <c r="E9124" t="s">
        <v>9424</v>
      </c>
      <c r="F9124" t="s">
        <v>347</v>
      </c>
      <c r="G9124" t="s">
        <v>326</v>
      </c>
      <c r="H9124" t="s">
        <v>198</v>
      </c>
      <c r="I9124" t="s">
        <v>9381</v>
      </c>
      <c r="J9124">
        <v>1961</v>
      </c>
      <c r="K9124">
        <v>888662</v>
      </c>
      <c r="L9124">
        <v>26</v>
      </c>
      <c r="M9124" t="s">
        <v>200</v>
      </c>
      <c r="N9124" t="s">
        <v>383</v>
      </c>
      <c r="O9124" t="s">
        <v>202</v>
      </c>
      <c r="P9124" t="s">
        <v>6145</v>
      </c>
    </row>
    <row r="9125" spans="1:16" x14ac:dyDescent="0.25">
      <c r="A9125">
        <v>11708</v>
      </c>
      <c r="B9125" t="s">
        <v>360</v>
      </c>
      <c r="E9125" t="s">
        <v>9425</v>
      </c>
      <c r="F9125" t="s">
        <v>347</v>
      </c>
      <c r="G9125" t="s">
        <v>326</v>
      </c>
      <c r="H9125" t="s">
        <v>198</v>
      </c>
      <c r="I9125" t="s">
        <v>9381</v>
      </c>
      <c r="J9125">
        <v>1984</v>
      </c>
      <c r="K9125">
        <v>250275</v>
      </c>
      <c r="L9125">
        <v>26</v>
      </c>
      <c r="M9125" t="s">
        <v>200</v>
      </c>
      <c r="N9125" t="s">
        <v>436</v>
      </c>
      <c r="O9125" t="s">
        <v>202</v>
      </c>
      <c r="P9125" t="s">
        <v>6145</v>
      </c>
    </row>
    <row r="9126" spans="1:16" x14ac:dyDescent="0.25">
      <c r="A9126">
        <v>11710</v>
      </c>
      <c r="B9126" t="s">
        <v>360</v>
      </c>
      <c r="E9126" t="s">
        <v>9426</v>
      </c>
      <c r="F9126" t="s">
        <v>347</v>
      </c>
      <c r="G9126" t="s">
        <v>326</v>
      </c>
      <c r="H9126" t="s">
        <v>198</v>
      </c>
      <c r="I9126" t="s">
        <v>9381</v>
      </c>
      <c r="J9126">
        <v>1974</v>
      </c>
      <c r="K9126">
        <v>464</v>
      </c>
      <c r="L9126">
        <v>26</v>
      </c>
      <c r="M9126" t="s">
        <v>200</v>
      </c>
      <c r="N9126" t="s">
        <v>787</v>
      </c>
      <c r="O9126" t="s">
        <v>202</v>
      </c>
      <c r="P9126" t="s">
        <v>365</v>
      </c>
    </row>
    <row r="9127" spans="1:16" x14ac:dyDescent="0.25">
      <c r="A9127">
        <v>11711</v>
      </c>
      <c r="B9127" t="s">
        <v>360</v>
      </c>
      <c r="E9127" t="s">
        <v>9427</v>
      </c>
      <c r="F9127" t="s">
        <v>347</v>
      </c>
      <c r="G9127" t="s">
        <v>326</v>
      </c>
      <c r="H9127" t="s">
        <v>198</v>
      </c>
      <c r="I9127" t="s">
        <v>9381</v>
      </c>
      <c r="J9127">
        <v>1971</v>
      </c>
      <c r="K9127">
        <v>550931</v>
      </c>
      <c r="L9127">
        <v>26</v>
      </c>
      <c r="M9127" t="s">
        <v>200</v>
      </c>
      <c r="N9127" t="s">
        <v>436</v>
      </c>
      <c r="O9127" t="s">
        <v>202</v>
      </c>
      <c r="P9127" t="s">
        <v>6145</v>
      </c>
    </row>
    <row r="9128" spans="1:16" x14ac:dyDescent="0.25">
      <c r="A9128">
        <v>11712</v>
      </c>
      <c r="B9128" t="s">
        <v>360</v>
      </c>
      <c r="E9128" t="s">
        <v>9428</v>
      </c>
      <c r="F9128" t="s">
        <v>347</v>
      </c>
      <c r="G9128" t="s">
        <v>326</v>
      </c>
      <c r="H9128" t="s">
        <v>198</v>
      </c>
      <c r="I9128" t="s">
        <v>9381</v>
      </c>
      <c r="J9128">
        <v>1981</v>
      </c>
      <c r="K9128">
        <v>150182</v>
      </c>
      <c r="L9128">
        <v>26</v>
      </c>
      <c r="M9128" t="s">
        <v>200</v>
      </c>
      <c r="N9128" t="s">
        <v>383</v>
      </c>
      <c r="O9128" t="s">
        <v>202</v>
      </c>
      <c r="P9128" t="s">
        <v>6145</v>
      </c>
    </row>
    <row r="9129" spans="1:16" x14ac:dyDescent="0.25">
      <c r="A9129">
        <v>11713</v>
      </c>
      <c r="B9129" t="s">
        <v>360</v>
      </c>
      <c r="E9129" t="s">
        <v>9429</v>
      </c>
      <c r="F9129" t="s">
        <v>347</v>
      </c>
      <c r="G9129" t="s">
        <v>326</v>
      </c>
      <c r="H9129" t="s">
        <v>198</v>
      </c>
      <c r="I9129" t="s">
        <v>9381</v>
      </c>
      <c r="J9129">
        <v>1982</v>
      </c>
      <c r="K9129">
        <v>136051</v>
      </c>
      <c r="L9129">
        <v>26</v>
      </c>
      <c r="M9129" t="s">
        <v>200</v>
      </c>
      <c r="N9129" t="s">
        <v>436</v>
      </c>
      <c r="O9129" t="s">
        <v>202</v>
      </c>
      <c r="P9129" t="s">
        <v>6145</v>
      </c>
    </row>
    <row r="9130" spans="1:16" x14ac:dyDescent="0.25">
      <c r="A9130">
        <v>11714</v>
      </c>
      <c r="B9130" t="s">
        <v>360</v>
      </c>
      <c r="E9130" t="s">
        <v>9430</v>
      </c>
      <c r="F9130" t="s">
        <v>347</v>
      </c>
      <c r="G9130" t="s">
        <v>326</v>
      </c>
      <c r="H9130" t="s">
        <v>198</v>
      </c>
      <c r="I9130" t="s">
        <v>9381</v>
      </c>
      <c r="J9130">
        <v>1971</v>
      </c>
      <c r="K9130">
        <v>887700</v>
      </c>
      <c r="L9130">
        <v>26</v>
      </c>
      <c r="M9130" t="s">
        <v>200</v>
      </c>
      <c r="N9130" t="s">
        <v>383</v>
      </c>
      <c r="O9130" t="s">
        <v>202</v>
      </c>
      <c r="P9130" t="s">
        <v>6145</v>
      </c>
    </row>
    <row r="9131" spans="1:16" x14ac:dyDescent="0.25">
      <c r="A9131">
        <v>11715</v>
      </c>
      <c r="B9131" t="s">
        <v>360</v>
      </c>
      <c r="E9131" t="s">
        <v>9431</v>
      </c>
      <c r="F9131" t="s">
        <v>347</v>
      </c>
      <c r="G9131" t="s">
        <v>326</v>
      </c>
      <c r="H9131" t="s">
        <v>198</v>
      </c>
      <c r="I9131" t="s">
        <v>9381</v>
      </c>
      <c r="J9131">
        <v>1971</v>
      </c>
      <c r="K9131">
        <v>1723736</v>
      </c>
      <c r="L9131">
        <v>26</v>
      </c>
      <c r="M9131" t="s">
        <v>200</v>
      </c>
      <c r="N9131" t="s">
        <v>383</v>
      </c>
      <c r="O9131" t="s">
        <v>202</v>
      </c>
      <c r="P9131" t="s">
        <v>6145</v>
      </c>
    </row>
    <row r="9132" spans="1:16" x14ac:dyDescent="0.25">
      <c r="A9132">
        <v>11716</v>
      </c>
      <c r="B9132" t="s">
        <v>360</v>
      </c>
      <c r="E9132" t="s">
        <v>9432</v>
      </c>
      <c r="F9132" t="s">
        <v>347</v>
      </c>
      <c r="G9132" t="s">
        <v>326</v>
      </c>
      <c r="H9132" t="s">
        <v>198</v>
      </c>
      <c r="I9132" t="s">
        <v>9381</v>
      </c>
      <c r="J9132">
        <v>1971</v>
      </c>
      <c r="K9132">
        <v>3003995</v>
      </c>
      <c r="L9132">
        <v>26</v>
      </c>
      <c r="M9132" t="s">
        <v>200</v>
      </c>
      <c r="N9132" t="s">
        <v>383</v>
      </c>
      <c r="O9132" t="s">
        <v>202</v>
      </c>
      <c r="P9132" t="s">
        <v>6145</v>
      </c>
    </row>
    <row r="9133" spans="1:16" x14ac:dyDescent="0.25">
      <c r="A9133">
        <v>11717</v>
      </c>
      <c r="B9133" t="s">
        <v>360</v>
      </c>
      <c r="E9133" t="s">
        <v>9433</v>
      </c>
      <c r="F9133" t="s">
        <v>347</v>
      </c>
      <c r="G9133" t="s">
        <v>326</v>
      </c>
      <c r="H9133" t="s">
        <v>198</v>
      </c>
      <c r="I9133" t="s">
        <v>9381</v>
      </c>
      <c r="J9133">
        <v>1971</v>
      </c>
      <c r="K9133">
        <v>374161</v>
      </c>
      <c r="L9133">
        <v>26</v>
      </c>
      <c r="M9133" t="s">
        <v>200</v>
      </c>
      <c r="N9133" t="s">
        <v>436</v>
      </c>
      <c r="O9133" t="s">
        <v>202</v>
      </c>
      <c r="P9133" t="s">
        <v>6145</v>
      </c>
    </row>
    <row r="9134" spans="1:16" x14ac:dyDescent="0.25">
      <c r="A9134">
        <v>11718</v>
      </c>
      <c r="B9134" t="s">
        <v>360</v>
      </c>
      <c r="E9134" t="s">
        <v>9434</v>
      </c>
      <c r="F9134" t="s">
        <v>347</v>
      </c>
      <c r="G9134" t="s">
        <v>326</v>
      </c>
      <c r="H9134" t="s">
        <v>198</v>
      </c>
      <c r="I9134" t="s">
        <v>9381</v>
      </c>
      <c r="J9134">
        <v>1969</v>
      </c>
      <c r="K9134">
        <v>33213</v>
      </c>
      <c r="L9134">
        <v>26</v>
      </c>
      <c r="M9134" t="s">
        <v>200</v>
      </c>
      <c r="N9134" t="s">
        <v>436</v>
      </c>
      <c r="O9134" t="s">
        <v>202</v>
      </c>
      <c r="P9134" t="s">
        <v>6145</v>
      </c>
    </row>
    <row r="9135" spans="1:16" x14ac:dyDescent="0.25">
      <c r="A9135">
        <v>11719</v>
      </c>
      <c r="B9135" t="s">
        <v>360</v>
      </c>
      <c r="E9135" t="s">
        <v>9435</v>
      </c>
      <c r="F9135" t="s">
        <v>347</v>
      </c>
      <c r="G9135" t="s">
        <v>326</v>
      </c>
      <c r="H9135" t="s">
        <v>198</v>
      </c>
      <c r="I9135" t="s">
        <v>9381</v>
      </c>
      <c r="J9135">
        <v>1984</v>
      </c>
      <c r="K9135">
        <v>57246</v>
      </c>
      <c r="L9135">
        <v>26</v>
      </c>
      <c r="M9135" t="s">
        <v>200</v>
      </c>
      <c r="N9135" t="s">
        <v>436</v>
      </c>
      <c r="O9135" t="s">
        <v>202</v>
      </c>
      <c r="P9135" t="s">
        <v>6145</v>
      </c>
    </row>
    <row r="9136" spans="1:16" x14ac:dyDescent="0.25">
      <c r="A9136">
        <v>11720</v>
      </c>
      <c r="B9136" t="s">
        <v>360</v>
      </c>
      <c r="E9136" t="s">
        <v>9436</v>
      </c>
      <c r="F9136" t="s">
        <v>347</v>
      </c>
      <c r="G9136" t="s">
        <v>326</v>
      </c>
      <c r="H9136" t="s">
        <v>198</v>
      </c>
      <c r="I9136" t="s">
        <v>9381</v>
      </c>
      <c r="J9136">
        <v>1971</v>
      </c>
      <c r="K9136">
        <v>166825</v>
      </c>
      <c r="L9136">
        <v>26</v>
      </c>
      <c r="M9136" t="s">
        <v>200</v>
      </c>
      <c r="N9136" t="s">
        <v>436</v>
      </c>
      <c r="O9136" t="s">
        <v>202</v>
      </c>
      <c r="P9136" t="s">
        <v>6145</v>
      </c>
    </row>
    <row r="9137" spans="1:16" x14ac:dyDescent="0.25">
      <c r="A9137">
        <v>11721</v>
      </c>
      <c r="B9137" t="s">
        <v>360</v>
      </c>
      <c r="E9137" t="s">
        <v>9437</v>
      </c>
      <c r="F9137" t="s">
        <v>347</v>
      </c>
      <c r="G9137" t="s">
        <v>326</v>
      </c>
      <c r="H9137" t="s">
        <v>198</v>
      </c>
      <c r="I9137" t="s">
        <v>9381</v>
      </c>
      <c r="J9137">
        <v>1973</v>
      </c>
      <c r="K9137">
        <v>283241</v>
      </c>
      <c r="L9137">
        <v>26</v>
      </c>
      <c r="M9137" t="s">
        <v>200</v>
      </c>
      <c r="N9137" t="s">
        <v>436</v>
      </c>
      <c r="O9137" t="s">
        <v>202</v>
      </c>
      <c r="P9137" t="s">
        <v>6145</v>
      </c>
    </row>
    <row r="9138" spans="1:16" x14ac:dyDescent="0.25">
      <c r="A9138">
        <v>11722</v>
      </c>
      <c r="B9138" t="s">
        <v>360</v>
      </c>
      <c r="E9138" t="s">
        <v>9438</v>
      </c>
      <c r="F9138" t="s">
        <v>347</v>
      </c>
      <c r="G9138" t="s">
        <v>326</v>
      </c>
      <c r="H9138" t="s">
        <v>198</v>
      </c>
      <c r="I9138" t="s">
        <v>9381</v>
      </c>
      <c r="J9138">
        <v>1971</v>
      </c>
      <c r="K9138">
        <v>75625</v>
      </c>
      <c r="L9138">
        <v>26</v>
      </c>
      <c r="M9138" t="s">
        <v>200</v>
      </c>
      <c r="N9138" t="s">
        <v>383</v>
      </c>
      <c r="O9138" t="s">
        <v>202</v>
      </c>
      <c r="P9138" t="s">
        <v>6145</v>
      </c>
    </row>
    <row r="9139" spans="1:16" x14ac:dyDescent="0.25">
      <c r="A9139">
        <v>11724</v>
      </c>
      <c r="B9139" t="s">
        <v>360</v>
      </c>
      <c r="E9139" t="s">
        <v>9439</v>
      </c>
      <c r="F9139" t="s">
        <v>347</v>
      </c>
      <c r="G9139" t="s">
        <v>326</v>
      </c>
      <c r="H9139" t="s">
        <v>198</v>
      </c>
      <c r="I9139" t="s">
        <v>9381</v>
      </c>
      <c r="J9139">
        <v>1971</v>
      </c>
      <c r="K9139">
        <v>115951</v>
      </c>
      <c r="L9139">
        <v>26</v>
      </c>
      <c r="M9139" t="s">
        <v>200</v>
      </c>
      <c r="N9139" t="s">
        <v>436</v>
      </c>
      <c r="O9139" t="s">
        <v>202</v>
      </c>
      <c r="P9139" t="s">
        <v>6145</v>
      </c>
    </row>
    <row r="9140" spans="1:16" x14ac:dyDescent="0.25">
      <c r="A9140">
        <v>11725</v>
      </c>
      <c r="B9140" t="s">
        <v>360</v>
      </c>
      <c r="E9140" t="s">
        <v>9440</v>
      </c>
      <c r="F9140" t="s">
        <v>347</v>
      </c>
      <c r="G9140" t="s">
        <v>326</v>
      </c>
      <c r="H9140" t="s">
        <v>198</v>
      </c>
      <c r="I9140" t="s">
        <v>9381</v>
      </c>
      <c r="J9140">
        <v>1971</v>
      </c>
      <c r="K9140">
        <v>1589948</v>
      </c>
      <c r="L9140">
        <v>26</v>
      </c>
      <c r="M9140" t="s">
        <v>200</v>
      </c>
      <c r="N9140" t="s">
        <v>436</v>
      </c>
      <c r="O9140" t="s">
        <v>202</v>
      </c>
      <c r="P9140" t="s">
        <v>6145</v>
      </c>
    </row>
    <row r="9141" spans="1:16" x14ac:dyDescent="0.25">
      <c r="A9141">
        <v>11726</v>
      </c>
      <c r="B9141" t="s">
        <v>360</v>
      </c>
      <c r="E9141" t="s">
        <v>9441</v>
      </c>
      <c r="F9141" t="s">
        <v>347</v>
      </c>
      <c r="G9141" t="s">
        <v>326</v>
      </c>
      <c r="H9141" t="s">
        <v>198</v>
      </c>
      <c r="I9141" t="s">
        <v>9381</v>
      </c>
      <c r="J9141">
        <v>1974</v>
      </c>
      <c r="K9141">
        <v>2126</v>
      </c>
      <c r="L9141">
        <v>26</v>
      </c>
      <c r="M9141" t="s">
        <v>200</v>
      </c>
      <c r="N9141" t="s">
        <v>787</v>
      </c>
      <c r="O9141" t="s">
        <v>202</v>
      </c>
      <c r="P9141" t="s">
        <v>365</v>
      </c>
    </row>
    <row r="9142" spans="1:16" x14ac:dyDescent="0.25">
      <c r="A9142">
        <v>11727</v>
      </c>
      <c r="B9142" t="s">
        <v>360</v>
      </c>
      <c r="E9142" t="s">
        <v>9442</v>
      </c>
      <c r="F9142" t="s">
        <v>347</v>
      </c>
      <c r="G9142" t="s">
        <v>326</v>
      </c>
      <c r="H9142" t="s">
        <v>198</v>
      </c>
      <c r="I9142" t="s">
        <v>9381</v>
      </c>
      <c r="J9142">
        <v>1973</v>
      </c>
      <c r="K9142">
        <v>437391</v>
      </c>
      <c r="L9142">
        <v>26</v>
      </c>
      <c r="M9142" t="s">
        <v>200</v>
      </c>
      <c r="N9142" t="s">
        <v>364</v>
      </c>
      <c r="O9142" t="s">
        <v>202</v>
      </c>
      <c r="P9142" t="s">
        <v>365</v>
      </c>
    </row>
    <row r="9143" spans="1:16" x14ac:dyDescent="0.25">
      <c r="A9143">
        <v>11728</v>
      </c>
      <c r="B9143" t="s">
        <v>360</v>
      </c>
      <c r="E9143" t="s">
        <v>9443</v>
      </c>
      <c r="F9143" t="s">
        <v>347</v>
      </c>
      <c r="G9143" t="s">
        <v>326</v>
      </c>
      <c r="H9143" t="s">
        <v>198</v>
      </c>
      <c r="I9143" t="s">
        <v>9381</v>
      </c>
      <c r="J9143">
        <v>1970</v>
      </c>
      <c r="K9143">
        <v>33224</v>
      </c>
      <c r="L9143">
        <v>26</v>
      </c>
      <c r="M9143" t="s">
        <v>200</v>
      </c>
      <c r="N9143" t="s">
        <v>787</v>
      </c>
      <c r="O9143" t="s">
        <v>202</v>
      </c>
      <c r="P9143" t="s">
        <v>365</v>
      </c>
    </row>
    <row r="9144" spans="1:16" x14ac:dyDescent="0.25">
      <c r="A9144">
        <v>11729</v>
      </c>
      <c r="B9144" t="s">
        <v>360</v>
      </c>
      <c r="E9144" t="s">
        <v>9444</v>
      </c>
      <c r="F9144" t="s">
        <v>347</v>
      </c>
      <c r="G9144" t="s">
        <v>326</v>
      </c>
      <c r="H9144" t="s">
        <v>198</v>
      </c>
      <c r="I9144" t="s">
        <v>9381</v>
      </c>
      <c r="J9144">
        <v>1979</v>
      </c>
      <c r="K9144">
        <v>69102</v>
      </c>
      <c r="L9144">
        <v>26</v>
      </c>
      <c r="M9144" t="s">
        <v>200</v>
      </c>
      <c r="N9144" t="s">
        <v>436</v>
      </c>
      <c r="O9144" t="s">
        <v>202</v>
      </c>
      <c r="P9144" t="s">
        <v>6145</v>
      </c>
    </row>
    <row r="9145" spans="1:16" x14ac:dyDescent="0.25">
      <c r="A9145">
        <v>11730</v>
      </c>
      <c r="B9145" t="s">
        <v>360</v>
      </c>
      <c r="E9145" t="s">
        <v>9445</v>
      </c>
      <c r="F9145" t="s">
        <v>347</v>
      </c>
      <c r="G9145" t="s">
        <v>326</v>
      </c>
      <c r="H9145" t="s">
        <v>198</v>
      </c>
      <c r="I9145" t="s">
        <v>9381</v>
      </c>
      <c r="J9145">
        <v>1979</v>
      </c>
      <c r="K9145">
        <v>169737</v>
      </c>
      <c r="L9145">
        <v>26</v>
      </c>
      <c r="M9145" t="s">
        <v>200</v>
      </c>
      <c r="N9145" t="s">
        <v>436</v>
      </c>
      <c r="O9145" t="s">
        <v>202</v>
      </c>
      <c r="P9145" t="s">
        <v>6145</v>
      </c>
    </row>
    <row r="9146" spans="1:16" x14ac:dyDescent="0.25">
      <c r="A9146">
        <v>11731</v>
      </c>
      <c r="B9146" t="s">
        <v>360</v>
      </c>
      <c r="E9146" t="s">
        <v>9446</v>
      </c>
      <c r="F9146" t="s">
        <v>347</v>
      </c>
      <c r="G9146" t="s">
        <v>326</v>
      </c>
      <c r="H9146" t="s">
        <v>198</v>
      </c>
      <c r="I9146" t="s">
        <v>9381</v>
      </c>
      <c r="J9146">
        <v>1974</v>
      </c>
      <c r="K9146">
        <v>30358</v>
      </c>
      <c r="L9146">
        <v>26</v>
      </c>
      <c r="M9146" t="s">
        <v>200</v>
      </c>
      <c r="N9146" t="s">
        <v>436</v>
      </c>
      <c r="O9146" t="s">
        <v>202</v>
      </c>
      <c r="P9146" t="s">
        <v>6145</v>
      </c>
    </row>
    <row r="9147" spans="1:16" x14ac:dyDescent="0.25">
      <c r="A9147">
        <v>11732</v>
      </c>
      <c r="B9147" t="s">
        <v>360</v>
      </c>
      <c r="E9147" t="s">
        <v>9447</v>
      </c>
      <c r="F9147" t="s">
        <v>347</v>
      </c>
      <c r="G9147" t="s">
        <v>326</v>
      </c>
      <c r="H9147" t="s">
        <v>198</v>
      </c>
      <c r="I9147" t="s">
        <v>9381</v>
      </c>
      <c r="J9147">
        <v>1986</v>
      </c>
      <c r="K9147">
        <v>14975</v>
      </c>
      <c r="L9147">
        <v>26</v>
      </c>
      <c r="M9147" t="s">
        <v>200</v>
      </c>
      <c r="N9147" t="s">
        <v>467</v>
      </c>
      <c r="O9147" t="s">
        <v>202</v>
      </c>
      <c r="P9147" t="s">
        <v>365</v>
      </c>
    </row>
    <row r="9148" spans="1:16" x14ac:dyDescent="0.25">
      <c r="A9148">
        <v>11733</v>
      </c>
      <c r="B9148" t="s">
        <v>360</v>
      </c>
      <c r="E9148" t="s">
        <v>9448</v>
      </c>
      <c r="F9148" t="s">
        <v>347</v>
      </c>
      <c r="G9148" t="s">
        <v>326</v>
      </c>
      <c r="H9148" t="s">
        <v>198</v>
      </c>
      <c r="I9148" t="s">
        <v>9381</v>
      </c>
      <c r="J9148">
        <v>1981</v>
      </c>
      <c r="K9148">
        <v>13251</v>
      </c>
      <c r="L9148">
        <v>26</v>
      </c>
      <c r="M9148" t="s">
        <v>200</v>
      </c>
      <c r="N9148" t="s">
        <v>383</v>
      </c>
      <c r="O9148" t="s">
        <v>202</v>
      </c>
      <c r="P9148" t="s">
        <v>6145</v>
      </c>
    </row>
    <row r="9149" spans="1:16" x14ac:dyDescent="0.25">
      <c r="A9149">
        <v>11735</v>
      </c>
      <c r="B9149" t="s">
        <v>360</v>
      </c>
      <c r="E9149" t="s">
        <v>9449</v>
      </c>
      <c r="F9149" t="s">
        <v>347</v>
      </c>
      <c r="G9149" t="s">
        <v>326</v>
      </c>
      <c r="H9149" t="s">
        <v>198</v>
      </c>
      <c r="I9149" t="s">
        <v>9381</v>
      </c>
      <c r="J9149">
        <v>1984</v>
      </c>
      <c r="K9149">
        <v>208209</v>
      </c>
      <c r="L9149">
        <v>26</v>
      </c>
      <c r="M9149" t="s">
        <v>200</v>
      </c>
      <c r="N9149" t="s">
        <v>436</v>
      </c>
      <c r="O9149" t="s">
        <v>202</v>
      </c>
      <c r="P9149" t="s">
        <v>6145</v>
      </c>
    </row>
    <row r="9150" spans="1:16" x14ac:dyDescent="0.25">
      <c r="A9150">
        <v>11737</v>
      </c>
      <c r="B9150" t="s">
        <v>360</v>
      </c>
      <c r="E9150" t="s">
        <v>9450</v>
      </c>
      <c r="F9150" t="s">
        <v>347</v>
      </c>
      <c r="G9150" t="s">
        <v>326</v>
      </c>
      <c r="H9150" t="s">
        <v>198</v>
      </c>
      <c r="I9150" t="s">
        <v>9381</v>
      </c>
      <c r="J9150">
        <v>1963</v>
      </c>
      <c r="K9150">
        <v>948551</v>
      </c>
      <c r="L9150">
        <v>26</v>
      </c>
      <c r="M9150" t="s">
        <v>200</v>
      </c>
      <c r="N9150" t="s">
        <v>383</v>
      </c>
      <c r="O9150" t="s">
        <v>202</v>
      </c>
      <c r="P9150" t="s">
        <v>6145</v>
      </c>
    </row>
    <row r="9151" spans="1:16" x14ac:dyDescent="0.25">
      <c r="A9151">
        <v>11738</v>
      </c>
      <c r="B9151" t="s">
        <v>425</v>
      </c>
      <c r="E9151" t="s">
        <v>9451</v>
      </c>
      <c r="F9151" t="s">
        <v>347</v>
      </c>
      <c r="G9151" t="s">
        <v>326</v>
      </c>
      <c r="H9151" t="s">
        <v>198</v>
      </c>
      <c r="I9151" t="s">
        <v>9381</v>
      </c>
      <c r="J9151">
        <v>1980</v>
      </c>
      <c r="K9151">
        <v>208842</v>
      </c>
      <c r="L9151">
        <v>26</v>
      </c>
      <c r="M9151" t="s">
        <v>200</v>
      </c>
      <c r="N9151" t="s">
        <v>383</v>
      </c>
      <c r="O9151" t="s">
        <v>202</v>
      </c>
      <c r="P9151" t="s">
        <v>6145</v>
      </c>
    </row>
    <row r="9152" spans="1:16" x14ac:dyDescent="0.25">
      <c r="A9152">
        <v>11739</v>
      </c>
      <c r="B9152" t="s">
        <v>360</v>
      </c>
      <c r="E9152" t="s">
        <v>9452</v>
      </c>
      <c r="F9152" t="s">
        <v>347</v>
      </c>
      <c r="G9152" t="s">
        <v>326</v>
      </c>
      <c r="H9152" t="s">
        <v>198</v>
      </c>
      <c r="I9152" t="s">
        <v>9381</v>
      </c>
      <c r="J9152">
        <v>1992</v>
      </c>
      <c r="K9152">
        <v>143094</v>
      </c>
      <c r="L9152">
        <v>26</v>
      </c>
      <c r="M9152" t="s">
        <v>200</v>
      </c>
      <c r="N9152" t="s">
        <v>364</v>
      </c>
      <c r="O9152" t="s">
        <v>202</v>
      </c>
      <c r="P9152" t="s">
        <v>365</v>
      </c>
    </row>
    <row r="9153" spans="1:16" x14ac:dyDescent="0.25">
      <c r="A9153">
        <v>11740</v>
      </c>
      <c r="B9153" t="s">
        <v>360</v>
      </c>
      <c r="E9153" t="s">
        <v>9453</v>
      </c>
      <c r="F9153" t="s">
        <v>347</v>
      </c>
      <c r="G9153" t="s">
        <v>326</v>
      </c>
      <c r="H9153" t="s">
        <v>198</v>
      </c>
      <c r="I9153" t="s">
        <v>9381</v>
      </c>
      <c r="J9153">
        <v>1993</v>
      </c>
      <c r="K9153">
        <v>149829</v>
      </c>
      <c r="L9153">
        <v>26</v>
      </c>
      <c r="M9153" t="s">
        <v>200</v>
      </c>
      <c r="N9153" t="s">
        <v>364</v>
      </c>
      <c r="O9153" t="s">
        <v>202</v>
      </c>
      <c r="P9153" t="s">
        <v>365</v>
      </c>
    </row>
    <row r="9154" spans="1:16" x14ac:dyDescent="0.25">
      <c r="A9154">
        <v>11741</v>
      </c>
      <c r="B9154" t="s">
        <v>360</v>
      </c>
      <c r="E9154" t="s">
        <v>9454</v>
      </c>
      <c r="F9154" t="s">
        <v>347</v>
      </c>
      <c r="G9154" t="s">
        <v>326</v>
      </c>
      <c r="H9154" t="s">
        <v>198</v>
      </c>
      <c r="I9154" t="s">
        <v>9381</v>
      </c>
      <c r="J9154">
        <v>1980</v>
      </c>
      <c r="K9154">
        <v>80208</v>
      </c>
      <c r="L9154">
        <v>26</v>
      </c>
      <c r="M9154" t="s">
        <v>200</v>
      </c>
      <c r="N9154" t="s">
        <v>436</v>
      </c>
      <c r="O9154" t="s">
        <v>202</v>
      </c>
      <c r="P9154" t="s">
        <v>6145</v>
      </c>
    </row>
    <row r="9155" spans="1:16" x14ac:dyDescent="0.25">
      <c r="A9155">
        <v>11742</v>
      </c>
      <c r="B9155" t="s">
        <v>360</v>
      </c>
      <c r="E9155" t="s">
        <v>9455</v>
      </c>
      <c r="F9155" t="s">
        <v>347</v>
      </c>
      <c r="G9155" t="s">
        <v>326</v>
      </c>
      <c r="H9155" t="s">
        <v>198</v>
      </c>
      <c r="I9155" t="s">
        <v>9381</v>
      </c>
      <c r="J9155">
        <v>1980</v>
      </c>
      <c r="K9155">
        <v>2353312</v>
      </c>
      <c r="L9155">
        <v>26</v>
      </c>
      <c r="M9155" t="s">
        <v>200</v>
      </c>
      <c r="N9155" t="s">
        <v>364</v>
      </c>
      <c r="O9155" t="s">
        <v>202</v>
      </c>
      <c r="P9155" t="s">
        <v>365</v>
      </c>
    </row>
    <row r="9156" spans="1:16" x14ac:dyDescent="0.25">
      <c r="A9156">
        <v>11743</v>
      </c>
      <c r="B9156" t="s">
        <v>360</v>
      </c>
      <c r="E9156" t="s">
        <v>9456</v>
      </c>
      <c r="F9156" t="s">
        <v>347</v>
      </c>
      <c r="G9156" t="s">
        <v>326</v>
      </c>
      <c r="H9156" t="s">
        <v>198</v>
      </c>
      <c r="I9156" t="s">
        <v>9381</v>
      </c>
      <c r="J9156">
        <v>1970</v>
      </c>
      <c r="K9156">
        <v>1809700</v>
      </c>
      <c r="L9156">
        <v>26</v>
      </c>
      <c r="M9156" t="s">
        <v>200</v>
      </c>
      <c r="N9156" t="s">
        <v>436</v>
      </c>
      <c r="O9156" t="s">
        <v>202</v>
      </c>
      <c r="P9156" t="s">
        <v>6145</v>
      </c>
    </row>
    <row r="9157" spans="1:16" x14ac:dyDescent="0.25">
      <c r="A9157">
        <v>11745</v>
      </c>
      <c r="B9157" t="s">
        <v>360</v>
      </c>
      <c r="E9157" t="s">
        <v>9457</v>
      </c>
      <c r="F9157" t="s">
        <v>347</v>
      </c>
      <c r="G9157" t="s">
        <v>326</v>
      </c>
      <c r="H9157" t="s">
        <v>198</v>
      </c>
      <c r="I9157" t="s">
        <v>9381</v>
      </c>
      <c r="J9157">
        <v>1971</v>
      </c>
      <c r="K9157">
        <v>66428</v>
      </c>
      <c r="L9157">
        <v>26</v>
      </c>
      <c r="M9157" t="s">
        <v>200</v>
      </c>
      <c r="N9157" t="s">
        <v>436</v>
      </c>
      <c r="O9157" t="s">
        <v>202</v>
      </c>
      <c r="P9157" t="s">
        <v>6145</v>
      </c>
    </row>
    <row r="9158" spans="1:16" x14ac:dyDescent="0.25">
      <c r="A9158">
        <v>11746</v>
      </c>
      <c r="B9158" t="s">
        <v>360</v>
      </c>
      <c r="E9158" t="s">
        <v>9458</v>
      </c>
      <c r="F9158" t="s">
        <v>347</v>
      </c>
      <c r="G9158" t="s">
        <v>326</v>
      </c>
      <c r="H9158" t="s">
        <v>198</v>
      </c>
      <c r="I9158" t="s">
        <v>9381</v>
      </c>
      <c r="J9158">
        <v>1971</v>
      </c>
      <c r="K9158">
        <v>19110</v>
      </c>
      <c r="L9158">
        <v>26</v>
      </c>
      <c r="M9158" t="s">
        <v>200</v>
      </c>
      <c r="N9158" t="s">
        <v>383</v>
      </c>
      <c r="O9158" t="s">
        <v>202</v>
      </c>
      <c r="P9158" t="s">
        <v>6145</v>
      </c>
    </row>
    <row r="9159" spans="1:16" x14ac:dyDescent="0.25">
      <c r="A9159">
        <v>11747</v>
      </c>
      <c r="B9159" t="s">
        <v>360</v>
      </c>
      <c r="E9159" t="s">
        <v>9459</v>
      </c>
      <c r="F9159" t="s">
        <v>347</v>
      </c>
      <c r="G9159" t="s">
        <v>326</v>
      </c>
      <c r="H9159" t="s">
        <v>198</v>
      </c>
      <c r="I9159" t="s">
        <v>9381</v>
      </c>
      <c r="J9159">
        <v>1971</v>
      </c>
      <c r="K9159">
        <v>97641</v>
      </c>
      <c r="L9159">
        <v>26</v>
      </c>
      <c r="M9159" t="s">
        <v>200</v>
      </c>
      <c r="N9159" t="s">
        <v>383</v>
      </c>
      <c r="O9159" t="s">
        <v>202</v>
      </c>
      <c r="P9159" t="s">
        <v>6145</v>
      </c>
    </row>
    <row r="9160" spans="1:16" x14ac:dyDescent="0.25">
      <c r="A9160">
        <v>11748</v>
      </c>
      <c r="B9160" t="s">
        <v>360</v>
      </c>
      <c r="E9160" t="s">
        <v>9460</v>
      </c>
      <c r="F9160" t="s">
        <v>347</v>
      </c>
      <c r="G9160" t="s">
        <v>326</v>
      </c>
      <c r="H9160" t="s">
        <v>198</v>
      </c>
      <c r="I9160" t="s">
        <v>9381</v>
      </c>
      <c r="J9160">
        <v>1975</v>
      </c>
      <c r="K9160">
        <v>1269017</v>
      </c>
      <c r="L9160">
        <v>26</v>
      </c>
      <c r="M9160" t="s">
        <v>200</v>
      </c>
      <c r="N9160" t="s">
        <v>436</v>
      </c>
      <c r="O9160" t="s">
        <v>202</v>
      </c>
      <c r="P9160" t="s">
        <v>6145</v>
      </c>
    </row>
    <row r="9161" spans="1:16" x14ac:dyDescent="0.25">
      <c r="A9161">
        <v>11749</v>
      </c>
      <c r="B9161" t="s">
        <v>360</v>
      </c>
      <c r="E9161" t="s">
        <v>9461</v>
      </c>
      <c r="F9161" t="s">
        <v>347</v>
      </c>
      <c r="G9161" t="s">
        <v>326</v>
      </c>
      <c r="H9161" t="s">
        <v>198</v>
      </c>
      <c r="I9161" t="s">
        <v>9381</v>
      </c>
      <c r="J9161">
        <v>1996</v>
      </c>
      <c r="K9161">
        <v>431545</v>
      </c>
      <c r="L9161">
        <v>26</v>
      </c>
      <c r="M9161" t="s">
        <v>200</v>
      </c>
      <c r="N9161" t="s">
        <v>364</v>
      </c>
      <c r="O9161" t="s">
        <v>202</v>
      </c>
      <c r="P9161" t="s">
        <v>365</v>
      </c>
    </row>
    <row r="9162" spans="1:16" x14ac:dyDescent="0.25">
      <c r="A9162">
        <v>11750</v>
      </c>
      <c r="B9162" t="s">
        <v>360</v>
      </c>
      <c r="E9162" t="s">
        <v>9462</v>
      </c>
      <c r="F9162" t="s">
        <v>347</v>
      </c>
      <c r="G9162" t="s">
        <v>326</v>
      </c>
      <c r="H9162" t="s">
        <v>198</v>
      </c>
      <c r="I9162" t="s">
        <v>9381</v>
      </c>
      <c r="J9162">
        <v>1975</v>
      </c>
      <c r="K9162">
        <v>828701</v>
      </c>
      <c r="L9162">
        <v>26</v>
      </c>
      <c r="M9162" t="s">
        <v>200</v>
      </c>
      <c r="N9162" t="s">
        <v>436</v>
      </c>
      <c r="O9162" t="s">
        <v>202</v>
      </c>
      <c r="P9162" t="s">
        <v>6145</v>
      </c>
    </row>
    <row r="9163" spans="1:16" x14ac:dyDescent="0.25">
      <c r="A9163">
        <v>11751</v>
      </c>
      <c r="B9163" t="s">
        <v>360</v>
      </c>
      <c r="E9163" t="s">
        <v>9463</v>
      </c>
      <c r="F9163" t="s">
        <v>347</v>
      </c>
      <c r="G9163" t="s">
        <v>326</v>
      </c>
      <c r="H9163" t="s">
        <v>198</v>
      </c>
      <c r="I9163" t="s">
        <v>9381</v>
      </c>
      <c r="J9163">
        <v>1975</v>
      </c>
      <c r="K9163">
        <v>324618</v>
      </c>
      <c r="L9163">
        <v>26</v>
      </c>
      <c r="M9163" t="s">
        <v>200</v>
      </c>
      <c r="N9163" t="s">
        <v>436</v>
      </c>
      <c r="O9163" t="s">
        <v>202</v>
      </c>
      <c r="P9163" t="s">
        <v>6145</v>
      </c>
    </row>
    <row r="9164" spans="1:16" x14ac:dyDescent="0.25">
      <c r="A9164">
        <v>11752</v>
      </c>
      <c r="B9164" t="s">
        <v>360</v>
      </c>
      <c r="E9164" t="s">
        <v>9464</v>
      </c>
      <c r="F9164" t="s">
        <v>347</v>
      </c>
      <c r="G9164" t="s">
        <v>326</v>
      </c>
      <c r="H9164" t="s">
        <v>198</v>
      </c>
      <c r="I9164" t="s">
        <v>9381</v>
      </c>
      <c r="J9164">
        <v>1981</v>
      </c>
      <c r="K9164">
        <v>34538</v>
      </c>
      <c r="L9164">
        <v>26</v>
      </c>
      <c r="M9164" t="s">
        <v>200</v>
      </c>
      <c r="N9164" t="s">
        <v>383</v>
      </c>
      <c r="O9164" t="s">
        <v>202</v>
      </c>
      <c r="P9164" t="s">
        <v>6145</v>
      </c>
    </row>
    <row r="9165" spans="1:16" x14ac:dyDescent="0.25">
      <c r="A9165">
        <v>11755</v>
      </c>
      <c r="B9165" t="s">
        <v>360</v>
      </c>
      <c r="E9165" t="s">
        <v>3920</v>
      </c>
      <c r="F9165" t="s">
        <v>347</v>
      </c>
      <c r="G9165" t="s">
        <v>326</v>
      </c>
      <c r="H9165" t="s">
        <v>198</v>
      </c>
      <c r="I9165" t="s">
        <v>9381</v>
      </c>
      <c r="J9165">
        <v>1971</v>
      </c>
      <c r="K9165">
        <v>78688</v>
      </c>
      <c r="L9165">
        <v>26</v>
      </c>
      <c r="M9165" t="s">
        <v>200</v>
      </c>
      <c r="N9165" t="s">
        <v>383</v>
      </c>
      <c r="O9165" t="s">
        <v>202</v>
      </c>
      <c r="P9165" t="s">
        <v>6145</v>
      </c>
    </row>
    <row r="9166" spans="1:16" x14ac:dyDescent="0.25">
      <c r="A9166">
        <v>11756</v>
      </c>
      <c r="B9166" t="s">
        <v>360</v>
      </c>
      <c r="E9166" t="s">
        <v>3920</v>
      </c>
      <c r="F9166" t="s">
        <v>347</v>
      </c>
      <c r="G9166" t="s">
        <v>326</v>
      </c>
      <c r="H9166" t="s">
        <v>198</v>
      </c>
      <c r="I9166" t="s">
        <v>9381</v>
      </c>
      <c r="J9166">
        <v>1980</v>
      </c>
      <c r="K9166">
        <v>9708</v>
      </c>
      <c r="L9166">
        <v>26</v>
      </c>
      <c r="M9166" t="s">
        <v>200</v>
      </c>
      <c r="N9166" t="s">
        <v>383</v>
      </c>
      <c r="O9166" t="s">
        <v>202</v>
      </c>
      <c r="P9166" t="s">
        <v>6145</v>
      </c>
    </row>
    <row r="9167" spans="1:16" x14ac:dyDescent="0.25">
      <c r="A9167">
        <v>11757</v>
      </c>
      <c r="B9167" t="s">
        <v>360</v>
      </c>
      <c r="E9167" t="s">
        <v>9465</v>
      </c>
      <c r="F9167" t="s">
        <v>347</v>
      </c>
      <c r="G9167" t="s">
        <v>326</v>
      </c>
      <c r="H9167" t="s">
        <v>198</v>
      </c>
      <c r="I9167" t="s">
        <v>9381</v>
      </c>
      <c r="J9167">
        <v>1971</v>
      </c>
      <c r="K9167">
        <v>159527</v>
      </c>
      <c r="L9167">
        <v>26</v>
      </c>
      <c r="M9167" t="s">
        <v>200</v>
      </c>
      <c r="N9167" t="s">
        <v>436</v>
      </c>
      <c r="O9167" t="s">
        <v>202</v>
      </c>
      <c r="P9167" t="s">
        <v>6145</v>
      </c>
    </row>
    <row r="9168" spans="1:16" x14ac:dyDescent="0.25">
      <c r="A9168">
        <v>11758</v>
      </c>
      <c r="B9168" t="s">
        <v>360</v>
      </c>
      <c r="E9168" t="s">
        <v>9466</v>
      </c>
      <c r="F9168" t="s">
        <v>347</v>
      </c>
      <c r="G9168" t="s">
        <v>326</v>
      </c>
      <c r="H9168" t="s">
        <v>198</v>
      </c>
      <c r="I9168" t="s">
        <v>9381</v>
      </c>
      <c r="J9168">
        <v>1980</v>
      </c>
      <c r="K9168">
        <v>84128</v>
      </c>
      <c r="L9168">
        <v>26</v>
      </c>
      <c r="M9168" t="s">
        <v>200</v>
      </c>
      <c r="N9168" t="s">
        <v>436</v>
      </c>
      <c r="O9168" t="s">
        <v>202</v>
      </c>
      <c r="P9168" t="s">
        <v>6145</v>
      </c>
    </row>
    <row r="9169" spans="1:16" x14ac:dyDescent="0.25">
      <c r="A9169">
        <v>11760</v>
      </c>
      <c r="B9169" t="s">
        <v>360</v>
      </c>
      <c r="E9169" t="s">
        <v>9467</v>
      </c>
      <c r="F9169" t="s">
        <v>347</v>
      </c>
      <c r="G9169" t="s">
        <v>326</v>
      </c>
      <c r="H9169" t="s">
        <v>198</v>
      </c>
      <c r="I9169" t="s">
        <v>9381</v>
      </c>
      <c r="J9169">
        <v>1971</v>
      </c>
      <c r="K9169">
        <v>472282</v>
      </c>
      <c r="L9169">
        <v>26</v>
      </c>
      <c r="M9169" t="s">
        <v>200</v>
      </c>
      <c r="N9169" t="s">
        <v>436</v>
      </c>
      <c r="O9169" t="s">
        <v>202</v>
      </c>
      <c r="P9169" t="s">
        <v>6145</v>
      </c>
    </row>
    <row r="9170" spans="1:16" x14ac:dyDescent="0.25">
      <c r="A9170">
        <v>11761</v>
      </c>
      <c r="B9170" t="s">
        <v>360</v>
      </c>
      <c r="E9170" t="s">
        <v>9468</v>
      </c>
      <c r="F9170" t="s">
        <v>347</v>
      </c>
      <c r="G9170" t="s">
        <v>326</v>
      </c>
      <c r="H9170" t="s">
        <v>198</v>
      </c>
      <c r="I9170" t="s">
        <v>9381</v>
      </c>
      <c r="J9170">
        <v>1971</v>
      </c>
      <c r="K9170">
        <v>1325341</v>
      </c>
      <c r="L9170">
        <v>26</v>
      </c>
      <c r="M9170" t="s">
        <v>200</v>
      </c>
      <c r="N9170" t="s">
        <v>436</v>
      </c>
      <c r="O9170" t="s">
        <v>202</v>
      </c>
      <c r="P9170" t="s">
        <v>6145</v>
      </c>
    </row>
    <row r="9171" spans="1:16" x14ac:dyDescent="0.25">
      <c r="A9171">
        <v>11762</v>
      </c>
      <c r="B9171" t="s">
        <v>360</v>
      </c>
      <c r="E9171" t="s">
        <v>9469</v>
      </c>
      <c r="F9171" t="s">
        <v>347</v>
      </c>
      <c r="G9171" t="s">
        <v>326</v>
      </c>
      <c r="H9171" t="s">
        <v>198</v>
      </c>
      <c r="I9171" t="s">
        <v>9381</v>
      </c>
      <c r="J9171">
        <v>1968</v>
      </c>
      <c r="K9171">
        <v>4219</v>
      </c>
      <c r="L9171">
        <v>26</v>
      </c>
      <c r="M9171" t="s">
        <v>200</v>
      </c>
      <c r="N9171" t="s">
        <v>383</v>
      </c>
      <c r="O9171" t="s">
        <v>202</v>
      </c>
      <c r="P9171" t="s">
        <v>6145</v>
      </c>
    </row>
    <row r="9172" spans="1:16" x14ac:dyDescent="0.25">
      <c r="A9172">
        <v>11764</v>
      </c>
      <c r="B9172" t="s">
        <v>360</v>
      </c>
      <c r="E9172" t="s">
        <v>5046</v>
      </c>
      <c r="F9172" t="s">
        <v>347</v>
      </c>
      <c r="G9172" t="s">
        <v>326</v>
      </c>
      <c r="H9172" t="s">
        <v>198</v>
      </c>
      <c r="I9172" t="s">
        <v>9381</v>
      </c>
      <c r="J9172">
        <v>1991</v>
      </c>
      <c r="K9172">
        <v>106038</v>
      </c>
      <c r="L9172">
        <v>26</v>
      </c>
      <c r="M9172" t="s">
        <v>200</v>
      </c>
      <c r="N9172" t="s">
        <v>364</v>
      </c>
      <c r="O9172" t="s">
        <v>202</v>
      </c>
      <c r="P9172" t="s">
        <v>365</v>
      </c>
    </row>
    <row r="9173" spans="1:16" x14ac:dyDescent="0.25">
      <c r="A9173">
        <v>11765</v>
      </c>
      <c r="B9173" t="s">
        <v>360</v>
      </c>
      <c r="E9173" t="s">
        <v>9470</v>
      </c>
      <c r="F9173" t="s">
        <v>347</v>
      </c>
      <c r="G9173" t="s">
        <v>326</v>
      </c>
      <c r="H9173" t="s">
        <v>198</v>
      </c>
      <c r="I9173" t="s">
        <v>9381</v>
      </c>
      <c r="J9173">
        <v>1985</v>
      </c>
      <c r="K9173">
        <v>50654</v>
      </c>
      <c r="L9173">
        <v>26</v>
      </c>
      <c r="M9173" t="s">
        <v>200</v>
      </c>
      <c r="N9173" t="s">
        <v>383</v>
      </c>
      <c r="O9173" t="s">
        <v>202</v>
      </c>
      <c r="P9173" t="s">
        <v>6145</v>
      </c>
    </row>
    <row r="9174" spans="1:16" x14ac:dyDescent="0.25">
      <c r="A9174">
        <v>11766</v>
      </c>
      <c r="B9174" t="s">
        <v>360</v>
      </c>
      <c r="E9174" t="s">
        <v>9471</v>
      </c>
      <c r="F9174" t="s">
        <v>347</v>
      </c>
      <c r="G9174" t="s">
        <v>326</v>
      </c>
      <c r="H9174" t="s">
        <v>198</v>
      </c>
      <c r="I9174" t="s">
        <v>9381</v>
      </c>
      <c r="J9174">
        <v>1970</v>
      </c>
      <c r="K9174">
        <v>6125</v>
      </c>
      <c r="L9174">
        <v>26</v>
      </c>
      <c r="M9174" t="s">
        <v>200</v>
      </c>
      <c r="N9174" t="s">
        <v>383</v>
      </c>
      <c r="O9174" t="s">
        <v>202</v>
      </c>
      <c r="P9174" t="s">
        <v>6145</v>
      </c>
    </row>
    <row r="9175" spans="1:16" x14ac:dyDescent="0.25">
      <c r="A9175">
        <v>11768</v>
      </c>
      <c r="B9175" t="s">
        <v>360</v>
      </c>
      <c r="E9175" t="s">
        <v>9472</v>
      </c>
      <c r="F9175" t="s">
        <v>347</v>
      </c>
      <c r="G9175" t="s">
        <v>326</v>
      </c>
      <c r="H9175" t="s">
        <v>198</v>
      </c>
      <c r="I9175" t="s">
        <v>9381</v>
      </c>
      <c r="J9175">
        <v>1971</v>
      </c>
      <c r="K9175">
        <v>64680</v>
      </c>
      <c r="L9175">
        <v>26</v>
      </c>
      <c r="M9175" t="s">
        <v>200</v>
      </c>
      <c r="N9175" t="s">
        <v>668</v>
      </c>
      <c r="O9175" t="s">
        <v>202</v>
      </c>
      <c r="P9175" t="s">
        <v>365</v>
      </c>
    </row>
    <row r="9176" spans="1:16" x14ac:dyDescent="0.25">
      <c r="A9176">
        <v>11769</v>
      </c>
      <c r="B9176" t="s">
        <v>360</v>
      </c>
      <c r="E9176" t="s">
        <v>9473</v>
      </c>
      <c r="F9176" t="s">
        <v>347</v>
      </c>
      <c r="G9176" t="s">
        <v>326</v>
      </c>
      <c r="H9176" t="s">
        <v>198</v>
      </c>
      <c r="I9176" t="s">
        <v>9381</v>
      </c>
      <c r="J9176">
        <v>1971</v>
      </c>
      <c r="K9176">
        <v>137011</v>
      </c>
      <c r="L9176">
        <v>26</v>
      </c>
      <c r="M9176" t="s">
        <v>200</v>
      </c>
      <c r="N9176" t="s">
        <v>436</v>
      </c>
      <c r="O9176" t="s">
        <v>202</v>
      </c>
      <c r="P9176" t="s">
        <v>6145</v>
      </c>
    </row>
    <row r="9177" spans="1:16" x14ac:dyDescent="0.25">
      <c r="A9177">
        <v>11770</v>
      </c>
      <c r="B9177" t="s">
        <v>360</v>
      </c>
      <c r="E9177" t="s">
        <v>4048</v>
      </c>
      <c r="F9177" t="s">
        <v>347</v>
      </c>
      <c r="G9177" t="s">
        <v>326</v>
      </c>
      <c r="H9177" t="s">
        <v>198</v>
      </c>
      <c r="I9177" t="s">
        <v>9381</v>
      </c>
      <c r="J9177">
        <v>1971</v>
      </c>
      <c r="K9177">
        <v>130835</v>
      </c>
      <c r="L9177">
        <v>26</v>
      </c>
      <c r="M9177" t="s">
        <v>200</v>
      </c>
      <c r="N9177" t="s">
        <v>436</v>
      </c>
      <c r="O9177" t="s">
        <v>202</v>
      </c>
      <c r="P9177" t="s">
        <v>6145</v>
      </c>
    </row>
    <row r="9178" spans="1:16" x14ac:dyDescent="0.25">
      <c r="A9178">
        <v>11771</v>
      </c>
      <c r="B9178" t="s">
        <v>360</v>
      </c>
      <c r="E9178" t="s">
        <v>2570</v>
      </c>
      <c r="F9178" t="s">
        <v>347</v>
      </c>
      <c r="G9178" t="s">
        <v>326</v>
      </c>
      <c r="H9178" t="s">
        <v>198</v>
      </c>
      <c r="I9178" t="s">
        <v>9381</v>
      </c>
      <c r="J9178">
        <v>1989</v>
      </c>
      <c r="K9178">
        <v>4872</v>
      </c>
      <c r="L9178">
        <v>26</v>
      </c>
      <c r="M9178" t="s">
        <v>200</v>
      </c>
      <c r="N9178" t="s">
        <v>467</v>
      </c>
      <c r="O9178" t="s">
        <v>202</v>
      </c>
      <c r="P9178" t="s">
        <v>365</v>
      </c>
    </row>
    <row r="9179" spans="1:16" x14ac:dyDescent="0.25">
      <c r="A9179">
        <v>11772</v>
      </c>
      <c r="B9179" t="s">
        <v>360</v>
      </c>
      <c r="E9179" t="s">
        <v>7620</v>
      </c>
      <c r="F9179" t="s">
        <v>347</v>
      </c>
      <c r="G9179" t="s">
        <v>326</v>
      </c>
      <c r="H9179" t="s">
        <v>198</v>
      </c>
      <c r="I9179" t="s">
        <v>9381</v>
      </c>
      <c r="J9179">
        <v>1975</v>
      </c>
      <c r="K9179">
        <v>714275</v>
      </c>
      <c r="L9179">
        <v>26</v>
      </c>
      <c r="M9179" t="s">
        <v>200</v>
      </c>
      <c r="N9179" t="s">
        <v>436</v>
      </c>
      <c r="O9179" t="s">
        <v>202</v>
      </c>
      <c r="P9179" t="s">
        <v>6145</v>
      </c>
    </row>
    <row r="9180" spans="1:16" x14ac:dyDescent="0.25">
      <c r="A9180">
        <v>11773</v>
      </c>
      <c r="B9180" t="s">
        <v>360</v>
      </c>
      <c r="E9180" t="s">
        <v>9474</v>
      </c>
      <c r="F9180" t="s">
        <v>347</v>
      </c>
      <c r="G9180" t="s">
        <v>326</v>
      </c>
      <c r="H9180" t="s">
        <v>198</v>
      </c>
      <c r="I9180" t="s">
        <v>9381</v>
      </c>
      <c r="J9180">
        <v>1979</v>
      </c>
      <c r="K9180">
        <v>13565</v>
      </c>
      <c r="L9180">
        <v>26</v>
      </c>
      <c r="M9180" t="s">
        <v>200</v>
      </c>
      <c r="N9180" t="s">
        <v>383</v>
      </c>
      <c r="O9180" t="s">
        <v>202</v>
      </c>
      <c r="P9180" t="s">
        <v>6145</v>
      </c>
    </row>
    <row r="9181" spans="1:16" x14ac:dyDescent="0.25">
      <c r="A9181">
        <v>11774</v>
      </c>
      <c r="B9181" t="s">
        <v>360</v>
      </c>
      <c r="E9181" t="s">
        <v>9475</v>
      </c>
      <c r="F9181" t="s">
        <v>347</v>
      </c>
      <c r="G9181" t="s">
        <v>326</v>
      </c>
      <c r="H9181" t="s">
        <v>198</v>
      </c>
      <c r="I9181" t="s">
        <v>9381</v>
      </c>
      <c r="J9181">
        <v>1969</v>
      </c>
      <c r="K9181">
        <v>7932</v>
      </c>
      <c r="L9181">
        <v>26</v>
      </c>
      <c r="M9181" t="s">
        <v>200</v>
      </c>
      <c r="N9181" t="s">
        <v>383</v>
      </c>
      <c r="O9181" t="s">
        <v>202</v>
      </c>
      <c r="P9181" t="s">
        <v>6145</v>
      </c>
    </row>
    <row r="9182" spans="1:16" x14ac:dyDescent="0.25">
      <c r="A9182">
        <v>11776</v>
      </c>
      <c r="B9182" t="s">
        <v>360</v>
      </c>
      <c r="E9182" t="s">
        <v>9476</v>
      </c>
      <c r="F9182" t="s">
        <v>347</v>
      </c>
      <c r="G9182" t="s">
        <v>326</v>
      </c>
      <c r="H9182" t="s">
        <v>198</v>
      </c>
      <c r="I9182" t="s">
        <v>9381</v>
      </c>
      <c r="J9182">
        <v>1977</v>
      </c>
      <c r="K9182">
        <v>115024</v>
      </c>
      <c r="L9182">
        <v>26</v>
      </c>
      <c r="M9182" t="s">
        <v>200</v>
      </c>
      <c r="N9182" t="s">
        <v>436</v>
      </c>
      <c r="O9182" t="s">
        <v>202</v>
      </c>
      <c r="P9182" t="s">
        <v>6145</v>
      </c>
    </row>
    <row r="9183" spans="1:16" x14ac:dyDescent="0.25">
      <c r="A9183">
        <v>11777</v>
      </c>
      <c r="B9183" t="s">
        <v>360</v>
      </c>
      <c r="E9183" t="s">
        <v>9477</v>
      </c>
      <c r="F9183" t="s">
        <v>347</v>
      </c>
      <c r="G9183" t="s">
        <v>326</v>
      </c>
      <c r="H9183" t="s">
        <v>198</v>
      </c>
      <c r="I9183" t="s">
        <v>9381</v>
      </c>
      <c r="J9183">
        <v>1992</v>
      </c>
      <c r="K9183">
        <v>127695</v>
      </c>
      <c r="L9183">
        <v>26</v>
      </c>
      <c r="M9183" t="s">
        <v>200</v>
      </c>
      <c r="N9183" t="s">
        <v>364</v>
      </c>
      <c r="O9183" t="s">
        <v>202</v>
      </c>
      <c r="P9183" t="s">
        <v>365</v>
      </c>
    </row>
    <row r="9184" spans="1:16" x14ac:dyDescent="0.25">
      <c r="A9184">
        <v>11778</v>
      </c>
      <c r="B9184" t="s">
        <v>360</v>
      </c>
      <c r="E9184" t="s">
        <v>9478</v>
      </c>
      <c r="F9184" t="s">
        <v>347</v>
      </c>
      <c r="G9184" t="s">
        <v>326</v>
      </c>
      <c r="H9184" t="s">
        <v>198</v>
      </c>
      <c r="I9184" t="s">
        <v>9381</v>
      </c>
      <c r="J9184">
        <v>1979</v>
      </c>
      <c r="K9184">
        <v>15878</v>
      </c>
      <c r="L9184">
        <v>26</v>
      </c>
      <c r="M9184" t="s">
        <v>200</v>
      </c>
      <c r="N9184" t="s">
        <v>383</v>
      </c>
      <c r="O9184" t="s">
        <v>202</v>
      </c>
      <c r="P9184" t="s">
        <v>6145</v>
      </c>
    </row>
    <row r="9185" spans="1:16" x14ac:dyDescent="0.25">
      <c r="A9185">
        <v>11779</v>
      </c>
      <c r="B9185" t="s">
        <v>360</v>
      </c>
      <c r="E9185" t="s">
        <v>9479</v>
      </c>
      <c r="F9185" t="s">
        <v>347</v>
      </c>
      <c r="G9185" t="s">
        <v>326</v>
      </c>
      <c r="H9185" t="s">
        <v>198</v>
      </c>
      <c r="I9185" t="s">
        <v>9381</v>
      </c>
      <c r="J9185">
        <v>1971</v>
      </c>
      <c r="K9185">
        <v>336133</v>
      </c>
      <c r="L9185">
        <v>26</v>
      </c>
      <c r="M9185" t="s">
        <v>200</v>
      </c>
      <c r="N9185" t="s">
        <v>436</v>
      </c>
      <c r="O9185" t="s">
        <v>202</v>
      </c>
      <c r="P9185" t="s">
        <v>6145</v>
      </c>
    </row>
    <row r="9186" spans="1:16" x14ac:dyDescent="0.25">
      <c r="A9186">
        <v>11783</v>
      </c>
      <c r="B9186" t="s">
        <v>360</v>
      </c>
      <c r="E9186" t="s">
        <v>9480</v>
      </c>
      <c r="F9186" t="s">
        <v>347</v>
      </c>
      <c r="G9186" t="s">
        <v>326</v>
      </c>
      <c r="H9186" t="s">
        <v>198</v>
      </c>
      <c r="I9186" t="s">
        <v>9381</v>
      </c>
      <c r="J9186">
        <v>1980</v>
      </c>
      <c r="K9186">
        <v>14754</v>
      </c>
      <c r="L9186">
        <v>26</v>
      </c>
      <c r="M9186" t="s">
        <v>200</v>
      </c>
      <c r="N9186" t="s">
        <v>436</v>
      </c>
      <c r="O9186" t="s">
        <v>202</v>
      </c>
      <c r="P9186" t="s">
        <v>6145</v>
      </c>
    </row>
    <row r="9187" spans="1:16" x14ac:dyDescent="0.25">
      <c r="A9187">
        <v>11784</v>
      </c>
      <c r="B9187" t="s">
        <v>360</v>
      </c>
      <c r="E9187" t="s">
        <v>488</v>
      </c>
      <c r="F9187" t="s">
        <v>347</v>
      </c>
      <c r="G9187" t="s">
        <v>326</v>
      </c>
      <c r="H9187" t="s">
        <v>198</v>
      </c>
      <c r="I9187" t="s">
        <v>9381</v>
      </c>
      <c r="J9187">
        <v>1972</v>
      </c>
      <c r="K9187">
        <v>95183</v>
      </c>
      <c r="L9187">
        <v>26</v>
      </c>
      <c r="M9187" t="s">
        <v>200</v>
      </c>
      <c r="N9187" t="s">
        <v>436</v>
      </c>
      <c r="O9187" t="s">
        <v>202</v>
      </c>
      <c r="P9187" t="s">
        <v>6145</v>
      </c>
    </row>
    <row r="9188" spans="1:16" x14ac:dyDescent="0.25">
      <c r="A9188">
        <v>11785</v>
      </c>
      <c r="B9188" t="s">
        <v>360</v>
      </c>
      <c r="E9188" t="s">
        <v>9481</v>
      </c>
      <c r="F9188" t="s">
        <v>347</v>
      </c>
      <c r="G9188" t="s">
        <v>326</v>
      </c>
      <c r="H9188" t="s">
        <v>198</v>
      </c>
      <c r="I9188" t="s">
        <v>9381</v>
      </c>
      <c r="J9188">
        <v>1971</v>
      </c>
      <c r="K9188">
        <v>12730</v>
      </c>
      <c r="L9188">
        <v>26</v>
      </c>
      <c r="M9188" t="s">
        <v>200</v>
      </c>
      <c r="N9188" t="s">
        <v>436</v>
      </c>
      <c r="O9188" t="s">
        <v>202</v>
      </c>
      <c r="P9188" t="s">
        <v>6145</v>
      </c>
    </row>
    <row r="9189" spans="1:16" x14ac:dyDescent="0.25">
      <c r="A9189">
        <v>11786</v>
      </c>
      <c r="B9189" t="s">
        <v>360</v>
      </c>
      <c r="E9189" t="s">
        <v>9482</v>
      </c>
      <c r="F9189" t="s">
        <v>347</v>
      </c>
      <c r="G9189" t="s">
        <v>326</v>
      </c>
      <c r="H9189" t="s">
        <v>198</v>
      </c>
      <c r="I9189" t="s">
        <v>9381</v>
      </c>
      <c r="J9189">
        <v>1975</v>
      </c>
      <c r="K9189">
        <v>13632</v>
      </c>
      <c r="L9189">
        <v>26</v>
      </c>
      <c r="M9189" t="s">
        <v>200</v>
      </c>
      <c r="N9189" t="s">
        <v>668</v>
      </c>
      <c r="O9189" t="s">
        <v>202</v>
      </c>
      <c r="P9189" t="s">
        <v>365</v>
      </c>
    </row>
    <row r="9190" spans="1:16" x14ac:dyDescent="0.25">
      <c r="A9190">
        <v>11787</v>
      </c>
      <c r="B9190" t="s">
        <v>360</v>
      </c>
      <c r="E9190" t="s">
        <v>9483</v>
      </c>
      <c r="F9190" t="s">
        <v>347</v>
      </c>
      <c r="G9190" t="s">
        <v>326</v>
      </c>
      <c r="H9190" t="s">
        <v>198</v>
      </c>
      <c r="I9190" t="s">
        <v>9381</v>
      </c>
      <c r="J9190">
        <v>1975</v>
      </c>
      <c r="K9190">
        <v>12371</v>
      </c>
      <c r="L9190">
        <v>26</v>
      </c>
      <c r="M9190" t="s">
        <v>200</v>
      </c>
      <c r="N9190" t="s">
        <v>787</v>
      </c>
      <c r="O9190" t="s">
        <v>202</v>
      </c>
      <c r="P9190" t="s">
        <v>365</v>
      </c>
    </row>
    <row r="9191" spans="1:16" x14ac:dyDescent="0.25">
      <c r="A9191">
        <v>11788</v>
      </c>
      <c r="B9191" t="s">
        <v>360</v>
      </c>
      <c r="E9191" t="s">
        <v>9484</v>
      </c>
      <c r="F9191" t="s">
        <v>347</v>
      </c>
      <c r="G9191" t="s">
        <v>326</v>
      </c>
      <c r="H9191" t="s">
        <v>198</v>
      </c>
      <c r="I9191" t="s">
        <v>9381</v>
      </c>
      <c r="J9191">
        <v>1976</v>
      </c>
      <c r="K9191">
        <v>34940</v>
      </c>
      <c r="L9191">
        <v>26</v>
      </c>
      <c r="M9191" t="s">
        <v>200</v>
      </c>
      <c r="N9191" t="s">
        <v>436</v>
      </c>
      <c r="O9191" t="s">
        <v>202</v>
      </c>
      <c r="P9191" t="s">
        <v>6145</v>
      </c>
    </row>
    <row r="9192" spans="1:16" x14ac:dyDescent="0.25">
      <c r="A9192">
        <v>11790</v>
      </c>
      <c r="B9192" t="s">
        <v>360</v>
      </c>
      <c r="E9192" t="s">
        <v>9485</v>
      </c>
      <c r="F9192" t="s">
        <v>347</v>
      </c>
      <c r="G9192" t="s">
        <v>326</v>
      </c>
      <c r="H9192" t="s">
        <v>198</v>
      </c>
      <c r="I9192" t="s">
        <v>9381</v>
      </c>
      <c r="J9192">
        <v>1974</v>
      </c>
      <c r="K9192">
        <v>35455</v>
      </c>
      <c r="L9192">
        <v>26</v>
      </c>
      <c r="M9192" t="s">
        <v>200</v>
      </c>
      <c r="N9192" t="s">
        <v>436</v>
      </c>
      <c r="O9192" t="s">
        <v>202</v>
      </c>
      <c r="P9192" t="s">
        <v>6145</v>
      </c>
    </row>
    <row r="9193" spans="1:16" x14ac:dyDescent="0.25">
      <c r="A9193">
        <v>11792</v>
      </c>
      <c r="B9193" t="s">
        <v>360</v>
      </c>
      <c r="E9193" t="s">
        <v>9486</v>
      </c>
      <c r="F9193" t="s">
        <v>347</v>
      </c>
      <c r="G9193" t="s">
        <v>326</v>
      </c>
      <c r="H9193" t="s">
        <v>198</v>
      </c>
      <c r="I9193" t="s">
        <v>9381</v>
      </c>
      <c r="J9193">
        <v>1971</v>
      </c>
      <c r="K9193">
        <v>100225</v>
      </c>
      <c r="L9193">
        <v>26</v>
      </c>
      <c r="M9193" t="s">
        <v>200</v>
      </c>
      <c r="N9193" t="s">
        <v>436</v>
      </c>
      <c r="O9193" t="s">
        <v>202</v>
      </c>
      <c r="P9193" t="s">
        <v>6145</v>
      </c>
    </row>
    <row r="9194" spans="1:16" x14ac:dyDescent="0.25">
      <c r="A9194">
        <v>11793</v>
      </c>
      <c r="B9194" t="s">
        <v>360</v>
      </c>
      <c r="E9194" t="s">
        <v>9487</v>
      </c>
      <c r="F9194" t="s">
        <v>347</v>
      </c>
      <c r="G9194" t="s">
        <v>326</v>
      </c>
      <c r="H9194" t="s">
        <v>198</v>
      </c>
      <c r="I9194" t="s">
        <v>9381</v>
      </c>
      <c r="J9194">
        <v>1969</v>
      </c>
      <c r="K9194">
        <v>51051</v>
      </c>
      <c r="L9194">
        <v>26</v>
      </c>
      <c r="M9194" t="s">
        <v>200</v>
      </c>
      <c r="N9194" t="s">
        <v>436</v>
      </c>
      <c r="O9194" t="s">
        <v>202</v>
      </c>
      <c r="P9194" t="s">
        <v>6145</v>
      </c>
    </row>
    <row r="9195" spans="1:16" x14ac:dyDescent="0.25">
      <c r="A9195">
        <v>11794</v>
      </c>
      <c r="B9195" t="s">
        <v>360</v>
      </c>
      <c r="E9195" t="s">
        <v>9488</v>
      </c>
      <c r="F9195" t="s">
        <v>347</v>
      </c>
      <c r="G9195" t="s">
        <v>326</v>
      </c>
      <c r="H9195" t="s">
        <v>198</v>
      </c>
      <c r="I9195" t="s">
        <v>9381</v>
      </c>
      <c r="J9195">
        <v>1974</v>
      </c>
      <c r="K9195">
        <v>2308</v>
      </c>
      <c r="L9195">
        <v>26</v>
      </c>
      <c r="M9195" t="s">
        <v>200</v>
      </c>
      <c r="N9195" t="s">
        <v>787</v>
      </c>
      <c r="O9195" t="s">
        <v>202</v>
      </c>
      <c r="P9195" t="s">
        <v>365</v>
      </c>
    </row>
    <row r="9196" spans="1:16" x14ac:dyDescent="0.25">
      <c r="A9196">
        <v>11795</v>
      </c>
      <c r="B9196" t="s">
        <v>360</v>
      </c>
      <c r="E9196" t="s">
        <v>9489</v>
      </c>
      <c r="F9196" t="s">
        <v>347</v>
      </c>
      <c r="G9196" t="s">
        <v>326</v>
      </c>
      <c r="H9196" t="s">
        <v>198</v>
      </c>
      <c r="I9196" t="s">
        <v>9381</v>
      </c>
      <c r="J9196">
        <v>1971</v>
      </c>
      <c r="K9196">
        <v>4414019</v>
      </c>
      <c r="L9196">
        <v>26</v>
      </c>
      <c r="M9196" t="s">
        <v>200</v>
      </c>
      <c r="N9196" t="s">
        <v>436</v>
      </c>
      <c r="O9196" t="s">
        <v>202</v>
      </c>
      <c r="P9196" t="s">
        <v>6145</v>
      </c>
    </row>
    <row r="9197" spans="1:16" x14ac:dyDescent="0.25">
      <c r="A9197">
        <v>11796</v>
      </c>
      <c r="B9197" t="s">
        <v>360</v>
      </c>
      <c r="E9197" t="s">
        <v>9490</v>
      </c>
      <c r="F9197" t="s">
        <v>347</v>
      </c>
      <c r="G9197" t="s">
        <v>326</v>
      </c>
      <c r="H9197" t="s">
        <v>198</v>
      </c>
      <c r="I9197" t="s">
        <v>9381</v>
      </c>
      <c r="J9197">
        <v>1971</v>
      </c>
      <c r="K9197">
        <v>1484921</v>
      </c>
      <c r="L9197">
        <v>26</v>
      </c>
      <c r="M9197" t="s">
        <v>200</v>
      </c>
      <c r="N9197" t="s">
        <v>467</v>
      </c>
      <c r="O9197" t="s">
        <v>202</v>
      </c>
      <c r="P9197" t="s">
        <v>365</v>
      </c>
    </row>
    <row r="9198" spans="1:16" x14ac:dyDescent="0.25">
      <c r="A9198">
        <v>11797</v>
      </c>
      <c r="B9198" t="s">
        <v>360</v>
      </c>
      <c r="E9198" t="s">
        <v>9491</v>
      </c>
      <c r="F9198" t="s">
        <v>347</v>
      </c>
      <c r="G9198" t="s">
        <v>326</v>
      </c>
      <c r="H9198" t="s">
        <v>198</v>
      </c>
      <c r="I9198" t="s">
        <v>9381</v>
      </c>
      <c r="J9198">
        <v>1971</v>
      </c>
      <c r="K9198">
        <v>47416</v>
      </c>
      <c r="L9198">
        <v>26</v>
      </c>
      <c r="M9198" t="s">
        <v>200</v>
      </c>
      <c r="N9198" t="s">
        <v>436</v>
      </c>
      <c r="O9198" t="s">
        <v>202</v>
      </c>
      <c r="P9198" t="s">
        <v>6145</v>
      </c>
    </row>
    <row r="9199" spans="1:16" x14ac:dyDescent="0.25">
      <c r="A9199">
        <v>11798</v>
      </c>
      <c r="B9199" t="s">
        <v>360</v>
      </c>
      <c r="E9199" t="s">
        <v>9492</v>
      </c>
      <c r="F9199" t="s">
        <v>347</v>
      </c>
      <c r="G9199" t="s">
        <v>326</v>
      </c>
      <c r="H9199" t="s">
        <v>198</v>
      </c>
      <c r="I9199" t="s">
        <v>9381</v>
      </c>
      <c r="J9199">
        <v>1971</v>
      </c>
      <c r="K9199">
        <v>2342373</v>
      </c>
      <c r="L9199">
        <v>26</v>
      </c>
      <c r="M9199" t="s">
        <v>200</v>
      </c>
      <c r="N9199" t="s">
        <v>376</v>
      </c>
      <c r="O9199" t="s">
        <v>202</v>
      </c>
      <c r="P9199" t="s">
        <v>365</v>
      </c>
    </row>
    <row r="9200" spans="1:16" x14ac:dyDescent="0.25">
      <c r="A9200">
        <v>11799</v>
      </c>
      <c r="B9200" t="s">
        <v>360</v>
      </c>
      <c r="E9200" t="s">
        <v>3969</v>
      </c>
      <c r="F9200" t="s">
        <v>347</v>
      </c>
      <c r="G9200" t="s">
        <v>326</v>
      </c>
      <c r="H9200" t="s">
        <v>198</v>
      </c>
      <c r="I9200" t="s">
        <v>9381</v>
      </c>
      <c r="J9200">
        <v>1971</v>
      </c>
      <c r="K9200">
        <v>13108</v>
      </c>
      <c r="L9200">
        <v>26</v>
      </c>
      <c r="M9200" t="s">
        <v>200</v>
      </c>
      <c r="N9200" t="s">
        <v>383</v>
      </c>
      <c r="O9200" t="s">
        <v>202</v>
      </c>
      <c r="P9200" t="s">
        <v>6145</v>
      </c>
    </row>
    <row r="9201" spans="1:16" x14ac:dyDescent="0.25">
      <c r="A9201">
        <v>11802</v>
      </c>
      <c r="B9201" t="s">
        <v>360</v>
      </c>
      <c r="E9201" t="s">
        <v>9493</v>
      </c>
      <c r="F9201" t="s">
        <v>347</v>
      </c>
      <c r="G9201" t="s">
        <v>326</v>
      </c>
      <c r="H9201" t="s">
        <v>198</v>
      </c>
      <c r="I9201" t="s">
        <v>9381</v>
      </c>
      <c r="J9201">
        <v>1974</v>
      </c>
      <c r="K9201">
        <v>27886</v>
      </c>
      <c r="L9201">
        <v>26</v>
      </c>
      <c r="M9201" t="s">
        <v>200</v>
      </c>
      <c r="N9201" t="s">
        <v>436</v>
      </c>
      <c r="O9201" t="s">
        <v>202</v>
      </c>
      <c r="P9201" t="s">
        <v>6145</v>
      </c>
    </row>
    <row r="9202" spans="1:16" x14ac:dyDescent="0.25">
      <c r="A9202">
        <v>11803</v>
      </c>
      <c r="B9202" t="s">
        <v>360</v>
      </c>
      <c r="E9202" t="s">
        <v>9494</v>
      </c>
      <c r="F9202" t="s">
        <v>347</v>
      </c>
      <c r="G9202" t="s">
        <v>326</v>
      </c>
      <c r="H9202" t="s">
        <v>198</v>
      </c>
      <c r="I9202" t="s">
        <v>9381</v>
      </c>
      <c r="J9202">
        <v>1971</v>
      </c>
      <c r="K9202">
        <v>3244704</v>
      </c>
      <c r="L9202">
        <v>26</v>
      </c>
      <c r="M9202" t="s">
        <v>200</v>
      </c>
      <c r="N9202" t="s">
        <v>364</v>
      </c>
      <c r="O9202" t="s">
        <v>202</v>
      </c>
      <c r="P9202" t="s">
        <v>365</v>
      </c>
    </row>
    <row r="9203" spans="1:16" x14ac:dyDescent="0.25">
      <c r="A9203">
        <v>11804</v>
      </c>
      <c r="B9203" t="s">
        <v>360</v>
      </c>
      <c r="E9203" t="s">
        <v>9495</v>
      </c>
      <c r="F9203" t="s">
        <v>347</v>
      </c>
      <c r="G9203" t="s">
        <v>326</v>
      </c>
      <c r="H9203" t="s">
        <v>198</v>
      </c>
      <c r="I9203" t="s">
        <v>9381</v>
      </c>
      <c r="J9203">
        <v>1971</v>
      </c>
      <c r="K9203">
        <v>1060349</v>
      </c>
      <c r="L9203">
        <v>26</v>
      </c>
      <c r="M9203" t="s">
        <v>200</v>
      </c>
      <c r="N9203" t="s">
        <v>364</v>
      </c>
      <c r="O9203" t="s">
        <v>202</v>
      </c>
      <c r="P9203" t="s">
        <v>365</v>
      </c>
    </row>
    <row r="9204" spans="1:16" x14ac:dyDescent="0.25">
      <c r="A9204">
        <v>11805</v>
      </c>
      <c r="B9204" t="s">
        <v>360</v>
      </c>
      <c r="E9204" t="s">
        <v>9496</v>
      </c>
      <c r="F9204" t="s">
        <v>347</v>
      </c>
      <c r="G9204" t="s">
        <v>326</v>
      </c>
      <c r="H9204" t="s">
        <v>198</v>
      </c>
      <c r="I9204" t="s">
        <v>9381</v>
      </c>
      <c r="J9204">
        <v>1971</v>
      </c>
      <c r="K9204">
        <v>139947</v>
      </c>
      <c r="L9204">
        <v>26</v>
      </c>
      <c r="M9204" t="s">
        <v>200</v>
      </c>
      <c r="N9204" t="s">
        <v>383</v>
      </c>
      <c r="O9204" t="s">
        <v>202</v>
      </c>
      <c r="P9204" t="s">
        <v>6145</v>
      </c>
    </row>
    <row r="9205" spans="1:16" x14ac:dyDescent="0.25">
      <c r="A9205">
        <v>11807</v>
      </c>
      <c r="B9205" t="s">
        <v>360</v>
      </c>
      <c r="E9205" t="s">
        <v>9497</v>
      </c>
      <c r="F9205" t="s">
        <v>347</v>
      </c>
      <c r="G9205" t="s">
        <v>326</v>
      </c>
      <c r="H9205" t="s">
        <v>198</v>
      </c>
      <c r="I9205" t="s">
        <v>9381</v>
      </c>
      <c r="J9205">
        <v>1971</v>
      </c>
      <c r="K9205">
        <v>124185</v>
      </c>
      <c r="L9205">
        <v>26</v>
      </c>
      <c r="M9205" t="s">
        <v>200</v>
      </c>
      <c r="N9205" t="s">
        <v>436</v>
      </c>
      <c r="O9205" t="s">
        <v>202</v>
      </c>
      <c r="P9205" t="s">
        <v>6145</v>
      </c>
    </row>
    <row r="9206" spans="1:16" x14ac:dyDescent="0.25">
      <c r="A9206">
        <v>11809</v>
      </c>
      <c r="B9206" t="s">
        <v>360</v>
      </c>
      <c r="E9206" t="s">
        <v>9498</v>
      </c>
      <c r="F9206" t="s">
        <v>347</v>
      </c>
      <c r="G9206" t="s">
        <v>326</v>
      </c>
      <c r="H9206" t="s">
        <v>198</v>
      </c>
      <c r="I9206" t="s">
        <v>9381</v>
      </c>
      <c r="J9206">
        <v>1971</v>
      </c>
      <c r="K9206">
        <v>24006</v>
      </c>
      <c r="L9206">
        <v>26</v>
      </c>
      <c r="M9206" t="s">
        <v>200</v>
      </c>
      <c r="N9206" t="s">
        <v>383</v>
      </c>
      <c r="O9206" t="s">
        <v>202</v>
      </c>
      <c r="P9206" t="s">
        <v>6145</v>
      </c>
    </row>
    <row r="9207" spans="1:16" x14ac:dyDescent="0.25">
      <c r="A9207">
        <v>11810</v>
      </c>
      <c r="B9207" t="s">
        <v>360</v>
      </c>
      <c r="E9207" t="s">
        <v>9499</v>
      </c>
      <c r="F9207" t="s">
        <v>347</v>
      </c>
      <c r="G9207" t="s">
        <v>326</v>
      </c>
      <c r="H9207" t="s">
        <v>198</v>
      </c>
      <c r="I9207" t="s">
        <v>9381</v>
      </c>
      <c r="J9207">
        <v>1972</v>
      </c>
      <c r="K9207">
        <v>338007</v>
      </c>
      <c r="L9207">
        <v>26</v>
      </c>
      <c r="M9207" t="s">
        <v>200</v>
      </c>
      <c r="N9207" t="s">
        <v>9500</v>
      </c>
      <c r="O9207" t="s">
        <v>202</v>
      </c>
      <c r="P9207" t="s">
        <v>365</v>
      </c>
    </row>
    <row r="9208" spans="1:16" x14ac:dyDescent="0.25">
      <c r="A9208">
        <v>11811</v>
      </c>
      <c r="B9208" t="s">
        <v>360</v>
      </c>
      <c r="E9208" t="s">
        <v>9501</v>
      </c>
      <c r="F9208" t="s">
        <v>347</v>
      </c>
      <c r="G9208" t="s">
        <v>326</v>
      </c>
      <c r="H9208" t="s">
        <v>198</v>
      </c>
      <c r="I9208" t="s">
        <v>9381</v>
      </c>
      <c r="J9208">
        <v>1966</v>
      </c>
      <c r="K9208">
        <v>7911</v>
      </c>
      <c r="L9208">
        <v>26</v>
      </c>
      <c r="M9208" t="s">
        <v>200</v>
      </c>
      <c r="N9208" t="s">
        <v>383</v>
      </c>
      <c r="O9208" t="s">
        <v>202</v>
      </c>
      <c r="P9208" t="s">
        <v>6145</v>
      </c>
    </row>
    <row r="9209" spans="1:16" x14ac:dyDescent="0.25">
      <c r="A9209">
        <v>11812</v>
      </c>
      <c r="B9209" t="s">
        <v>360</v>
      </c>
      <c r="E9209" t="s">
        <v>9502</v>
      </c>
      <c r="F9209" t="s">
        <v>347</v>
      </c>
      <c r="G9209" t="s">
        <v>326</v>
      </c>
      <c r="H9209" t="s">
        <v>198</v>
      </c>
      <c r="I9209" t="s">
        <v>9381</v>
      </c>
      <c r="J9209">
        <v>1968</v>
      </c>
      <c r="K9209">
        <v>12779</v>
      </c>
      <c r="L9209">
        <v>26</v>
      </c>
      <c r="M9209" t="s">
        <v>200</v>
      </c>
      <c r="N9209" t="s">
        <v>383</v>
      </c>
      <c r="O9209" t="s">
        <v>202</v>
      </c>
      <c r="P9209" t="s">
        <v>6145</v>
      </c>
    </row>
    <row r="9210" spans="1:16" x14ac:dyDescent="0.25">
      <c r="A9210">
        <v>11814</v>
      </c>
      <c r="B9210" t="s">
        <v>360</v>
      </c>
      <c r="E9210" t="s">
        <v>9503</v>
      </c>
      <c r="F9210" t="s">
        <v>347</v>
      </c>
      <c r="G9210" t="s">
        <v>326</v>
      </c>
      <c r="H9210" t="s">
        <v>198</v>
      </c>
      <c r="I9210" t="s">
        <v>9381</v>
      </c>
      <c r="J9210">
        <v>1971</v>
      </c>
      <c r="K9210">
        <v>835308</v>
      </c>
      <c r="L9210">
        <v>26</v>
      </c>
      <c r="M9210" t="s">
        <v>200</v>
      </c>
      <c r="N9210" t="s">
        <v>364</v>
      </c>
      <c r="O9210" t="s">
        <v>202</v>
      </c>
      <c r="P9210" t="s">
        <v>365</v>
      </c>
    </row>
    <row r="9211" spans="1:16" x14ac:dyDescent="0.25">
      <c r="A9211">
        <v>11815</v>
      </c>
      <c r="B9211" t="s">
        <v>360</v>
      </c>
      <c r="E9211" t="s">
        <v>9504</v>
      </c>
      <c r="F9211" t="s">
        <v>347</v>
      </c>
      <c r="G9211" t="s">
        <v>326</v>
      </c>
      <c r="H9211" t="s">
        <v>198</v>
      </c>
      <c r="I9211" t="s">
        <v>9381</v>
      </c>
      <c r="J9211">
        <v>1972</v>
      </c>
      <c r="K9211">
        <v>9135</v>
      </c>
      <c r="L9211">
        <v>26</v>
      </c>
      <c r="M9211" t="s">
        <v>200</v>
      </c>
      <c r="N9211" t="s">
        <v>383</v>
      </c>
      <c r="O9211" t="s">
        <v>202</v>
      </c>
      <c r="P9211" t="s">
        <v>6145</v>
      </c>
    </row>
    <row r="9212" spans="1:16" x14ac:dyDescent="0.25">
      <c r="A9212">
        <v>11816</v>
      </c>
      <c r="B9212" t="s">
        <v>360</v>
      </c>
      <c r="E9212" t="s">
        <v>9505</v>
      </c>
      <c r="F9212" t="s">
        <v>347</v>
      </c>
      <c r="G9212" t="s">
        <v>326</v>
      </c>
      <c r="H9212" t="s">
        <v>198</v>
      </c>
      <c r="I9212" t="s">
        <v>9381</v>
      </c>
      <c r="J9212">
        <v>1971</v>
      </c>
      <c r="K9212">
        <v>172200</v>
      </c>
      <c r="L9212">
        <v>26</v>
      </c>
      <c r="M9212" t="s">
        <v>200</v>
      </c>
      <c r="N9212" t="s">
        <v>383</v>
      </c>
      <c r="O9212" t="s">
        <v>202</v>
      </c>
      <c r="P9212" t="s">
        <v>6145</v>
      </c>
    </row>
    <row r="9213" spans="1:16" x14ac:dyDescent="0.25">
      <c r="A9213">
        <v>11817</v>
      </c>
      <c r="B9213" t="s">
        <v>360</v>
      </c>
      <c r="E9213" t="s">
        <v>9506</v>
      </c>
      <c r="F9213" t="s">
        <v>347</v>
      </c>
      <c r="G9213" t="s">
        <v>326</v>
      </c>
      <c r="H9213" t="s">
        <v>198</v>
      </c>
      <c r="I9213" t="s">
        <v>9381</v>
      </c>
      <c r="J9213">
        <v>1971</v>
      </c>
      <c r="K9213">
        <v>126421</v>
      </c>
      <c r="L9213">
        <v>26</v>
      </c>
      <c r="M9213" t="s">
        <v>200</v>
      </c>
      <c r="N9213" t="s">
        <v>383</v>
      </c>
      <c r="O9213" t="s">
        <v>202</v>
      </c>
      <c r="P9213" t="s">
        <v>6145</v>
      </c>
    </row>
    <row r="9214" spans="1:16" x14ac:dyDescent="0.25">
      <c r="A9214">
        <v>11818</v>
      </c>
      <c r="B9214" t="s">
        <v>360</v>
      </c>
      <c r="E9214" t="s">
        <v>9507</v>
      </c>
      <c r="F9214" t="s">
        <v>347</v>
      </c>
      <c r="G9214" t="s">
        <v>326</v>
      </c>
      <c r="H9214" t="s">
        <v>198</v>
      </c>
      <c r="I9214" t="s">
        <v>9381</v>
      </c>
      <c r="J9214">
        <v>1975</v>
      </c>
      <c r="K9214">
        <v>2882953</v>
      </c>
      <c r="L9214">
        <v>26</v>
      </c>
      <c r="M9214" t="s">
        <v>200</v>
      </c>
      <c r="N9214" t="s">
        <v>436</v>
      </c>
      <c r="O9214" t="s">
        <v>202</v>
      </c>
      <c r="P9214" t="s">
        <v>6145</v>
      </c>
    </row>
    <row r="9215" spans="1:16" x14ac:dyDescent="0.25">
      <c r="A9215">
        <v>11819</v>
      </c>
      <c r="B9215" t="s">
        <v>360</v>
      </c>
      <c r="E9215" t="s">
        <v>9508</v>
      </c>
      <c r="F9215" t="s">
        <v>347</v>
      </c>
      <c r="G9215" t="s">
        <v>326</v>
      </c>
      <c r="H9215" t="s">
        <v>198</v>
      </c>
      <c r="I9215" t="s">
        <v>9381</v>
      </c>
      <c r="J9215">
        <v>1980</v>
      </c>
      <c r="K9215">
        <v>57221</v>
      </c>
      <c r="L9215">
        <v>26</v>
      </c>
      <c r="M9215" t="s">
        <v>200</v>
      </c>
      <c r="N9215" t="s">
        <v>383</v>
      </c>
      <c r="O9215" t="s">
        <v>202</v>
      </c>
      <c r="P9215" t="s">
        <v>6145</v>
      </c>
    </row>
    <row r="9216" spans="1:16" x14ac:dyDescent="0.25">
      <c r="A9216">
        <v>11820</v>
      </c>
      <c r="B9216" t="s">
        <v>360</v>
      </c>
      <c r="E9216" t="s">
        <v>9509</v>
      </c>
      <c r="F9216" t="s">
        <v>347</v>
      </c>
      <c r="G9216" t="s">
        <v>326</v>
      </c>
      <c r="H9216" t="s">
        <v>198</v>
      </c>
      <c r="I9216" t="s">
        <v>9381</v>
      </c>
      <c r="J9216">
        <v>1971</v>
      </c>
      <c r="K9216">
        <v>325620</v>
      </c>
      <c r="L9216">
        <v>26</v>
      </c>
      <c r="M9216" t="s">
        <v>200</v>
      </c>
      <c r="N9216" t="s">
        <v>436</v>
      </c>
      <c r="O9216" t="s">
        <v>202</v>
      </c>
      <c r="P9216" t="s">
        <v>6145</v>
      </c>
    </row>
    <row r="9217" spans="1:16" x14ac:dyDescent="0.25">
      <c r="A9217">
        <v>11822</v>
      </c>
      <c r="B9217" t="s">
        <v>360</v>
      </c>
      <c r="E9217" t="s">
        <v>9510</v>
      </c>
      <c r="F9217" t="s">
        <v>347</v>
      </c>
      <c r="G9217" t="s">
        <v>326</v>
      </c>
      <c r="H9217" t="s">
        <v>198</v>
      </c>
      <c r="I9217" t="s">
        <v>9381</v>
      </c>
      <c r="J9217">
        <v>1986</v>
      </c>
      <c r="K9217">
        <v>42694</v>
      </c>
      <c r="L9217">
        <v>26</v>
      </c>
      <c r="M9217" t="s">
        <v>200</v>
      </c>
      <c r="N9217" t="s">
        <v>364</v>
      </c>
      <c r="O9217" t="s">
        <v>202</v>
      </c>
      <c r="P9217" t="s">
        <v>365</v>
      </c>
    </row>
    <row r="9218" spans="1:16" x14ac:dyDescent="0.25">
      <c r="A9218">
        <v>11823</v>
      </c>
      <c r="B9218" t="s">
        <v>360</v>
      </c>
      <c r="E9218" t="s">
        <v>9511</v>
      </c>
      <c r="F9218" t="s">
        <v>347</v>
      </c>
      <c r="G9218" t="s">
        <v>326</v>
      </c>
      <c r="H9218" t="s">
        <v>198</v>
      </c>
      <c r="I9218" t="s">
        <v>9381</v>
      </c>
      <c r="J9218">
        <v>1971</v>
      </c>
      <c r="K9218">
        <v>1261826</v>
      </c>
      <c r="L9218">
        <v>26</v>
      </c>
      <c r="M9218" t="s">
        <v>200</v>
      </c>
      <c r="N9218" t="s">
        <v>436</v>
      </c>
      <c r="O9218" t="s">
        <v>202</v>
      </c>
      <c r="P9218" t="s">
        <v>6145</v>
      </c>
    </row>
    <row r="9219" spans="1:16" x14ac:dyDescent="0.25">
      <c r="A9219">
        <v>11824</v>
      </c>
      <c r="B9219" t="s">
        <v>360</v>
      </c>
      <c r="E9219" t="s">
        <v>9512</v>
      </c>
      <c r="F9219" t="s">
        <v>347</v>
      </c>
      <c r="G9219" t="s">
        <v>326</v>
      </c>
      <c r="H9219" t="s">
        <v>198</v>
      </c>
      <c r="I9219" t="s">
        <v>9381</v>
      </c>
      <c r="J9219">
        <v>1972</v>
      </c>
      <c r="K9219">
        <v>25349</v>
      </c>
      <c r="L9219">
        <v>26</v>
      </c>
      <c r="M9219" t="s">
        <v>200</v>
      </c>
      <c r="N9219" t="s">
        <v>436</v>
      </c>
      <c r="O9219" t="s">
        <v>202</v>
      </c>
      <c r="P9219" t="s">
        <v>6145</v>
      </c>
    </row>
    <row r="9220" spans="1:16" x14ac:dyDescent="0.25">
      <c r="A9220">
        <v>11825</v>
      </c>
      <c r="B9220" t="s">
        <v>360</v>
      </c>
      <c r="E9220" t="s">
        <v>9513</v>
      </c>
      <c r="F9220" t="s">
        <v>347</v>
      </c>
      <c r="G9220" t="s">
        <v>326</v>
      </c>
      <c r="H9220" t="s">
        <v>198</v>
      </c>
      <c r="I9220" t="s">
        <v>9381</v>
      </c>
      <c r="J9220">
        <v>1977</v>
      </c>
      <c r="K9220">
        <v>68755</v>
      </c>
      <c r="L9220">
        <v>26</v>
      </c>
      <c r="M9220" t="s">
        <v>200</v>
      </c>
      <c r="N9220" t="s">
        <v>436</v>
      </c>
      <c r="O9220" t="s">
        <v>202</v>
      </c>
      <c r="P9220" t="s">
        <v>6145</v>
      </c>
    </row>
    <row r="9221" spans="1:16" x14ac:dyDescent="0.25">
      <c r="A9221">
        <v>11828</v>
      </c>
      <c r="B9221" t="s">
        <v>360</v>
      </c>
      <c r="E9221" t="s">
        <v>9514</v>
      </c>
      <c r="F9221" t="s">
        <v>347</v>
      </c>
      <c r="G9221" t="s">
        <v>326</v>
      </c>
      <c r="H9221" t="s">
        <v>198</v>
      </c>
      <c r="I9221" t="s">
        <v>9381</v>
      </c>
      <c r="J9221">
        <v>1984</v>
      </c>
      <c r="K9221">
        <v>19429</v>
      </c>
      <c r="L9221">
        <v>26</v>
      </c>
      <c r="M9221" t="s">
        <v>200</v>
      </c>
      <c r="N9221" t="s">
        <v>383</v>
      </c>
      <c r="O9221" t="s">
        <v>202</v>
      </c>
      <c r="P9221" t="s">
        <v>6145</v>
      </c>
    </row>
    <row r="9222" spans="1:16" x14ac:dyDescent="0.25">
      <c r="A9222">
        <v>11829</v>
      </c>
      <c r="B9222" t="s">
        <v>360</v>
      </c>
      <c r="E9222" t="s">
        <v>9515</v>
      </c>
      <c r="F9222" t="s">
        <v>347</v>
      </c>
      <c r="G9222" t="s">
        <v>326</v>
      </c>
      <c r="H9222" t="s">
        <v>198</v>
      </c>
      <c r="I9222" t="s">
        <v>9381</v>
      </c>
      <c r="J9222">
        <v>1971</v>
      </c>
      <c r="K9222">
        <v>142580</v>
      </c>
      <c r="L9222">
        <v>26</v>
      </c>
      <c r="M9222" t="s">
        <v>200</v>
      </c>
      <c r="N9222" t="s">
        <v>436</v>
      </c>
      <c r="O9222" t="s">
        <v>202</v>
      </c>
      <c r="P9222" t="s">
        <v>6145</v>
      </c>
    </row>
    <row r="9223" spans="1:16" x14ac:dyDescent="0.25">
      <c r="A9223">
        <v>11830</v>
      </c>
      <c r="B9223" t="s">
        <v>360</v>
      </c>
      <c r="E9223" t="s">
        <v>9516</v>
      </c>
      <c r="F9223" t="s">
        <v>347</v>
      </c>
      <c r="G9223" t="s">
        <v>326</v>
      </c>
      <c r="H9223" t="s">
        <v>198</v>
      </c>
      <c r="I9223" t="s">
        <v>9381</v>
      </c>
      <c r="J9223">
        <v>1973</v>
      </c>
      <c r="K9223">
        <v>265579</v>
      </c>
      <c r="L9223">
        <v>26</v>
      </c>
      <c r="M9223" t="s">
        <v>200</v>
      </c>
      <c r="N9223" t="s">
        <v>668</v>
      </c>
      <c r="O9223" t="s">
        <v>202</v>
      </c>
      <c r="P9223" t="s">
        <v>365</v>
      </c>
    </row>
    <row r="9224" spans="1:16" x14ac:dyDescent="0.25">
      <c r="A9224">
        <v>11831</v>
      </c>
      <c r="B9224" t="s">
        <v>360</v>
      </c>
      <c r="E9224" t="s">
        <v>9517</v>
      </c>
      <c r="F9224" t="s">
        <v>347</v>
      </c>
      <c r="G9224" t="s">
        <v>326</v>
      </c>
      <c r="H9224" t="s">
        <v>198</v>
      </c>
      <c r="I9224" t="s">
        <v>9381</v>
      </c>
      <c r="J9224">
        <v>1975</v>
      </c>
      <c r="K9224">
        <v>2638117</v>
      </c>
      <c r="L9224">
        <v>26</v>
      </c>
      <c r="M9224" t="s">
        <v>200</v>
      </c>
      <c r="N9224" t="s">
        <v>364</v>
      </c>
      <c r="O9224" t="s">
        <v>202</v>
      </c>
      <c r="P9224" t="s">
        <v>365</v>
      </c>
    </row>
    <row r="9225" spans="1:16" x14ac:dyDescent="0.25">
      <c r="A9225">
        <v>11832</v>
      </c>
      <c r="B9225" t="s">
        <v>360</v>
      </c>
      <c r="E9225" t="s">
        <v>9518</v>
      </c>
      <c r="F9225" t="s">
        <v>347</v>
      </c>
      <c r="G9225" t="s">
        <v>326</v>
      </c>
      <c r="H9225" t="s">
        <v>198</v>
      </c>
      <c r="I9225" t="s">
        <v>9381</v>
      </c>
      <c r="J9225">
        <v>1982</v>
      </c>
      <c r="K9225">
        <v>214756</v>
      </c>
      <c r="L9225">
        <v>26</v>
      </c>
      <c r="M9225" t="s">
        <v>200</v>
      </c>
      <c r="N9225" t="s">
        <v>383</v>
      </c>
      <c r="O9225" t="s">
        <v>202</v>
      </c>
      <c r="P9225" t="s">
        <v>6145</v>
      </c>
    </row>
    <row r="9226" spans="1:16" x14ac:dyDescent="0.25">
      <c r="A9226">
        <v>11833</v>
      </c>
      <c r="B9226" t="s">
        <v>360</v>
      </c>
      <c r="E9226" t="s">
        <v>9519</v>
      </c>
      <c r="F9226" t="s">
        <v>347</v>
      </c>
      <c r="G9226" t="s">
        <v>326</v>
      </c>
      <c r="H9226" t="s">
        <v>198</v>
      </c>
      <c r="I9226" t="s">
        <v>9381</v>
      </c>
      <c r="J9226">
        <v>1971</v>
      </c>
      <c r="K9226">
        <v>561402</v>
      </c>
      <c r="L9226">
        <v>26</v>
      </c>
      <c r="M9226" t="s">
        <v>200</v>
      </c>
      <c r="N9226" t="s">
        <v>436</v>
      </c>
      <c r="O9226" t="s">
        <v>202</v>
      </c>
      <c r="P9226" t="s">
        <v>6145</v>
      </c>
    </row>
    <row r="9227" spans="1:16" x14ac:dyDescent="0.25">
      <c r="A9227">
        <v>11834</v>
      </c>
      <c r="B9227" t="s">
        <v>360</v>
      </c>
      <c r="E9227" t="s">
        <v>9520</v>
      </c>
      <c r="F9227" t="s">
        <v>347</v>
      </c>
      <c r="G9227" t="s">
        <v>326</v>
      </c>
      <c r="H9227" t="s">
        <v>198</v>
      </c>
      <c r="I9227" t="s">
        <v>9381</v>
      </c>
      <c r="J9227">
        <v>1986</v>
      </c>
      <c r="K9227">
        <v>28307</v>
      </c>
      <c r="L9227">
        <v>26</v>
      </c>
      <c r="M9227" t="s">
        <v>200</v>
      </c>
      <c r="N9227" t="s">
        <v>376</v>
      </c>
      <c r="O9227" t="s">
        <v>202</v>
      </c>
      <c r="P9227" t="s">
        <v>365</v>
      </c>
    </row>
    <row r="9228" spans="1:16" x14ac:dyDescent="0.25">
      <c r="A9228">
        <v>11835</v>
      </c>
      <c r="B9228" t="s">
        <v>360</v>
      </c>
      <c r="E9228" t="s">
        <v>9521</v>
      </c>
      <c r="F9228" t="s">
        <v>347</v>
      </c>
      <c r="G9228" t="s">
        <v>326</v>
      </c>
      <c r="H9228" t="s">
        <v>198</v>
      </c>
      <c r="I9228" t="s">
        <v>9381</v>
      </c>
      <c r="J9228">
        <v>1997</v>
      </c>
      <c r="K9228">
        <v>102606</v>
      </c>
      <c r="L9228">
        <v>26</v>
      </c>
      <c r="M9228" t="s">
        <v>200</v>
      </c>
      <c r="N9228" t="s">
        <v>364</v>
      </c>
      <c r="O9228" t="s">
        <v>202</v>
      </c>
      <c r="P9228" t="s">
        <v>365</v>
      </c>
    </row>
    <row r="9229" spans="1:16" x14ac:dyDescent="0.25">
      <c r="A9229">
        <v>11836</v>
      </c>
      <c r="B9229" t="s">
        <v>360</v>
      </c>
      <c r="E9229" t="s">
        <v>9522</v>
      </c>
      <c r="F9229" t="s">
        <v>347</v>
      </c>
      <c r="G9229" t="s">
        <v>326</v>
      </c>
      <c r="H9229" t="s">
        <v>198</v>
      </c>
      <c r="I9229" t="s">
        <v>9381</v>
      </c>
      <c r="J9229">
        <v>1983</v>
      </c>
      <c r="K9229">
        <v>214448</v>
      </c>
      <c r="L9229">
        <v>26</v>
      </c>
      <c r="M9229" t="s">
        <v>200</v>
      </c>
      <c r="N9229" t="s">
        <v>436</v>
      </c>
      <c r="O9229" t="s">
        <v>202</v>
      </c>
      <c r="P9229" t="s">
        <v>6145</v>
      </c>
    </row>
    <row r="9230" spans="1:16" x14ac:dyDescent="0.25">
      <c r="A9230">
        <v>11837</v>
      </c>
      <c r="B9230" t="s">
        <v>360</v>
      </c>
      <c r="E9230" t="s">
        <v>9523</v>
      </c>
      <c r="F9230" t="s">
        <v>347</v>
      </c>
      <c r="G9230" t="s">
        <v>326</v>
      </c>
      <c r="H9230" t="s">
        <v>198</v>
      </c>
      <c r="I9230" t="s">
        <v>9381</v>
      </c>
      <c r="J9230">
        <v>1972</v>
      </c>
      <c r="K9230">
        <v>24900</v>
      </c>
      <c r="L9230">
        <v>26</v>
      </c>
      <c r="M9230" t="s">
        <v>200</v>
      </c>
      <c r="N9230" t="s">
        <v>383</v>
      </c>
      <c r="O9230" t="s">
        <v>202</v>
      </c>
      <c r="P9230" t="s">
        <v>6145</v>
      </c>
    </row>
    <row r="9231" spans="1:16" x14ac:dyDescent="0.25">
      <c r="A9231">
        <v>11838</v>
      </c>
      <c r="B9231" t="s">
        <v>360</v>
      </c>
      <c r="E9231" t="s">
        <v>9524</v>
      </c>
      <c r="F9231" t="s">
        <v>347</v>
      </c>
      <c r="G9231" t="s">
        <v>326</v>
      </c>
      <c r="H9231" t="s">
        <v>198</v>
      </c>
      <c r="I9231" t="s">
        <v>9381</v>
      </c>
      <c r="J9231">
        <v>1971</v>
      </c>
      <c r="K9231">
        <v>171368</v>
      </c>
      <c r="L9231">
        <v>26</v>
      </c>
      <c r="M9231" t="s">
        <v>200</v>
      </c>
      <c r="N9231" t="s">
        <v>436</v>
      </c>
      <c r="O9231" t="s">
        <v>202</v>
      </c>
      <c r="P9231" t="s">
        <v>6145</v>
      </c>
    </row>
    <row r="9232" spans="1:16" x14ac:dyDescent="0.25">
      <c r="A9232">
        <v>11839</v>
      </c>
      <c r="B9232" t="s">
        <v>360</v>
      </c>
      <c r="E9232" t="s">
        <v>9525</v>
      </c>
      <c r="F9232" t="s">
        <v>347</v>
      </c>
      <c r="G9232" t="s">
        <v>326</v>
      </c>
      <c r="H9232" t="s">
        <v>198</v>
      </c>
      <c r="I9232" t="s">
        <v>9381</v>
      </c>
      <c r="J9232">
        <v>1982</v>
      </c>
      <c r="K9232">
        <v>28717</v>
      </c>
      <c r="L9232">
        <v>26</v>
      </c>
      <c r="M9232" t="s">
        <v>200</v>
      </c>
      <c r="N9232" t="s">
        <v>383</v>
      </c>
      <c r="O9232" t="s">
        <v>202</v>
      </c>
      <c r="P9232" t="s">
        <v>6145</v>
      </c>
    </row>
    <row r="9233" spans="1:16" x14ac:dyDescent="0.25">
      <c r="A9233">
        <v>11840</v>
      </c>
      <c r="B9233" t="s">
        <v>360</v>
      </c>
      <c r="E9233" t="s">
        <v>9526</v>
      </c>
      <c r="F9233" t="s">
        <v>347</v>
      </c>
      <c r="G9233" t="s">
        <v>326</v>
      </c>
      <c r="H9233" t="s">
        <v>198</v>
      </c>
      <c r="I9233" t="s">
        <v>9381</v>
      </c>
      <c r="J9233">
        <v>1979</v>
      </c>
      <c r="K9233">
        <v>124764</v>
      </c>
      <c r="L9233">
        <v>26</v>
      </c>
      <c r="M9233" t="s">
        <v>200</v>
      </c>
      <c r="N9233" t="s">
        <v>668</v>
      </c>
      <c r="O9233" t="s">
        <v>202</v>
      </c>
      <c r="P9233" t="s">
        <v>365</v>
      </c>
    </row>
    <row r="9234" spans="1:16" x14ac:dyDescent="0.25">
      <c r="A9234">
        <v>11843</v>
      </c>
      <c r="B9234" t="s">
        <v>360</v>
      </c>
      <c r="E9234" t="s">
        <v>9527</v>
      </c>
      <c r="F9234" t="s">
        <v>347</v>
      </c>
      <c r="G9234" t="s">
        <v>326</v>
      </c>
      <c r="H9234" t="s">
        <v>198</v>
      </c>
      <c r="I9234" t="s">
        <v>9381</v>
      </c>
      <c r="J9234">
        <v>1972</v>
      </c>
      <c r="K9234">
        <v>128659</v>
      </c>
      <c r="L9234">
        <v>26</v>
      </c>
      <c r="M9234" t="s">
        <v>200</v>
      </c>
      <c r="N9234" t="s">
        <v>9528</v>
      </c>
      <c r="O9234" t="s">
        <v>202</v>
      </c>
      <c r="P9234" t="s">
        <v>6145</v>
      </c>
    </row>
    <row r="9235" spans="1:16" x14ac:dyDescent="0.25">
      <c r="A9235">
        <v>11845</v>
      </c>
      <c r="B9235" t="s">
        <v>360</v>
      </c>
      <c r="E9235" t="s">
        <v>9529</v>
      </c>
      <c r="F9235" t="s">
        <v>347</v>
      </c>
      <c r="G9235" t="s">
        <v>326</v>
      </c>
      <c r="H9235" t="s">
        <v>198</v>
      </c>
      <c r="I9235" t="s">
        <v>9381</v>
      </c>
      <c r="J9235">
        <v>1967</v>
      </c>
      <c r="K9235">
        <v>955834</v>
      </c>
      <c r="L9235">
        <v>26</v>
      </c>
      <c r="M9235" t="s">
        <v>200</v>
      </c>
      <c r="N9235" t="s">
        <v>9530</v>
      </c>
      <c r="O9235" t="s">
        <v>202</v>
      </c>
      <c r="P9235" t="s">
        <v>365</v>
      </c>
    </row>
    <row r="9236" spans="1:16" x14ac:dyDescent="0.25">
      <c r="A9236">
        <v>11846</v>
      </c>
      <c r="B9236" t="s">
        <v>360</v>
      </c>
      <c r="E9236" t="s">
        <v>405</v>
      </c>
      <c r="F9236" t="s">
        <v>347</v>
      </c>
      <c r="G9236" t="s">
        <v>9531</v>
      </c>
      <c r="H9236" t="s">
        <v>198</v>
      </c>
      <c r="I9236" t="s">
        <v>9532</v>
      </c>
      <c r="J9236">
        <v>1987</v>
      </c>
      <c r="K9236">
        <v>913434</v>
      </c>
      <c r="L9236">
        <v>15</v>
      </c>
      <c r="M9236" t="s">
        <v>200</v>
      </c>
      <c r="N9236" t="s">
        <v>376</v>
      </c>
      <c r="O9236" t="s">
        <v>202</v>
      </c>
      <c r="P9236" t="s">
        <v>365</v>
      </c>
    </row>
    <row r="9237" spans="1:16" x14ac:dyDescent="0.25">
      <c r="A9237">
        <v>11847</v>
      </c>
      <c r="B9237" t="s">
        <v>360</v>
      </c>
      <c r="E9237" t="s">
        <v>9533</v>
      </c>
      <c r="F9237" t="s">
        <v>347</v>
      </c>
      <c r="G9237" t="s">
        <v>9531</v>
      </c>
      <c r="H9237" t="s">
        <v>198</v>
      </c>
      <c r="I9237" t="s">
        <v>9532</v>
      </c>
      <c r="J9237">
        <v>1967</v>
      </c>
      <c r="K9237">
        <v>186123</v>
      </c>
      <c r="L9237">
        <v>15</v>
      </c>
      <c r="M9237" t="s">
        <v>200</v>
      </c>
      <c r="N9237" t="s">
        <v>668</v>
      </c>
      <c r="O9237" t="s">
        <v>202</v>
      </c>
      <c r="P9237" t="s">
        <v>365</v>
      </c>
    </row>
    <row r="9238" spans="1:16" x14ac:dyDescent="0.25">
      <c r="A9238">
        <v>11848</v>
      </c>
      <c r="B9238" t="s">
        <v>360</v>
      </c>
      <c r="E9238" t="s">
        <v>2197</v>
      </c>
      <c r="F9238" t="s">
        <v>347</v>
      </c>
      <c r="G9238" t="s">
        <v>9531</v>
      </c>
      <c r="H9238" t="s">
        <v>198</v>
      </c>
      <c r="I9238" t="s">
        <v>9532</v>
      </c>
      <c r="J9238">
        <v>1967</v>
      </c>
      <c r="K9238">
        <v>276241</v>
      </c>
      <c r="L9238">
        <v>15</v>
      </c>
      <c r="M9238" t="s">
        <v>200</v>
      </c>
      <c r="N9238" t="s">
        <v>668</v>
      </c>
      <c r="O9238" t="s">
        <v>202</v>
      </c>
      <c r="P9238" t="s">
        <v>365</v>
      </c>
    </row>
    <row r="9239" spans="1:16" x14ac:dyDescent="0.25">
      <c r="A9239">
        <v>11849</v>
      </c>
      <c r="B9239" t="s">
        <v>360</v>
      </c>
      <c r="E9239" t="s">
        <v>9534</v>
      </c>
      <c r="F9239" t="s">
        <v>347</v>
      </c>
      <c r="G9239" t="s">
        <v>9531</v>
      </c>
      <c r="H9239" t="s">
        <v>198</v>
      </c>
      <c r="I9239" t="s">
        <v>9532</v>
      </c>
      <c r="J9239">
        <v>1961</v>
      </c>
      <c r="K9239">
        <v>14908</v>
      </c>
      <c r="L9239">
        <v>15</v>
      </c>
      <c r="M9239" t="s">
        <v>200</v>
      </c>
      <c r="N9239" t="s">
        <v>668</v>
      </c>
      <c r="O9239" t="s">
        <v>202</v>
      </c>
      <c r="P9239" t="s">
        <v>365</v>
      </c>
    </row>
    <row r="9240" spans="1:16" x14ac:dyDescent="0.25">
      <c r="A9240">
        <v>11850</v>
      </c>
      <c r="B9240" t="s">
        <v>360</v>
      </c>
      <c r="E9240" t="s">
        <v>9535</v>
      </c>
      <c r="F9240" t="s">
        <v>347</v>
      </c>
      <c r="G9240" t="s">
        <v>9531</v>
      </c>
      <c r="H9240" t="s">
        <v>198</v>
      </c>
      <c r="I9240" t="s">
        <v>9532</v>
      </c>
      <c r="J9240">
        <v>1967</v>
      </c>
      <c r="K9240">
        <v>2411176</v>
      </c>
      <c r="L9240">
        <v>15</v>
      </c>
      <c r="M9240" t="s">
        <v>200</v>
      </c>
      <c r="N9240" t="s">
        <v>376</v>
      </c>
      <c r="O9240" t="s">
        <v>202</v>
      </c>
      <c r="P9240" t="s">
        <v>365</v>
      </c>
    </row>
    <row r="9241" spans="1:16" x14ac:dyDescent="0.25">
      <c r="A9241">
        <v>11851</v>
      </c>
      <c r="B9241" t="s">
        <v>360</v>
      </c>
      <c r="E9241" t="s">
        <v>9536</v>
      </c>
      <c r="F9241" t="s">
        <v>347</v>
      </c>
      <c r="G9241" t="s">
        <v>9531</v>
      </c>
      <c r="H9241" t="s">
        <v>198</v>
      </c>
      <c r="I9241" t="s">
        <v>9532</v>
      </c>
      <c r="J9241">
        <v>1983</v>
      </c>
      <c r="K9241">
        <v>37871</v>
      </c>
      <c r="L9241">
        <v>15</v>
      </c>
      <c r="M9241" t="s">
        <v>200</v>
      </c>
      <c r="N9241" t="s">
        <v>376</v>
      </c>
      <c r="O9241" t="s">
        <v>202</v>
      </c>
      <c r="P9241" t="s">
        <v>365</v>
      </c>
    </row>
    <row r="9242" spans="1:16" x14ac:dyDescent="0.25">
      <c r="A9242">
        <v>11852</v>
      </c>
      <c r="B9242" t="s">
        <v>360</v>
      </c>
      <c r="E9242" t="s">
        <v>9537</v>
      </c>
      <c r="F9242" t="s">
        <v>347</v>
      </c>
      <c r="G9242" t="s">
        <v>9531</v>
      </c>
      <c r="H9242" t="s">
        <v>198</v>
      </c>
      <c r="I9242" t="s">
        <v>9532</v>
      </c>
      <c r="J9242">
        <v>1963</v>
      </c>
      <c r="K9242">
        <v>34224</v>
      </c>
      <c r="L9242">
        <v>15</v>
      </c>
      <c r="M9242" t="s">
        <v>200</v>
      </c>
      <c r="N9242" t="s">
        <v>668</v>
      </c>
      <c r="O9242" t="s">
        <v>202</v>
      </c>
      <c r="P9242" t="s">
        <v>365</v>
      </c>
    </row>
    <row r="9243" spans="1:16" x14ac:dyDescent="0.25">
      <c r="A9243">
        <v>11853</v>
      </c>
      <c r="B9243" t="s">
        <v>360</v>
      </c>
      <c r="E9243" t="s">
        <v>9538</v>
      </c>
      <c r="F9243" t="s">
        <v>347</v>
      </c>
      <c r="G9243" t="s">
        <v>9531</v>
      </c>
      <c r="H9243" t="s">
        <v>9539</v>
      </c>
      <c r="I9243" t="s">
        <v>9540</v>
      </c>
      <c r="J9243">
        <v>1965</v>
      </c>
      <c r="K9243">
        <v>316072</v>
      </c>
      <c r="L9243">
        <v>15</v>
      </c>
      <c r="M9243" t="s">
        <v>200</v>
      </c>
      <c r="N9243" t="s">
        <v>668</v>
      </c>
      <c r="O9243" t="s">
        <v>202</v>
      </c>
      <c r="P9243" t="s">
        <v>365</v>
      </c>
    </row>
    <row r="9244" spans="1:16" x14ac:dyDescent="0.25">
      <c r="A9244">
        <v>11856</v>
      </c>
      <c r="B9244" t="s">
        <v>360</v>
      </c>
      <c r="E9244" t="s">
        <v>9541</v>
      </c>
      <c r="F9244" t="s">
        <v>347</v>
      </c>
      <c r="G9244" t="s">
        <v>9531</v>
      </c>
      <c r="H9244" t="s">
        <v>9542</v>
      </c>
      <c r="I9244" t="s">
        <v>9543</v>
      </c>
      <c r="J9244">
        <v>1977</v>
      </c>
      <c r="K9244">
        <v>184409</v>
      </c>
      <c r="L9244">
        <v>15</v>
      </c>
      <c r="M9244" t="s">
        <v>200</v>
      </c>
      <c r="N9244" t="s">
        <v>376</v>
      </c>
      <c r="O9244" t="s">
        <v>202</v>
      </c>
      <c r="P9244" t="s">
        <v>365</v>
      </c>
    </row>
    <row r="9245" spans="1:16" x14ac:dyDescent="0.25">
      <c r="A9245">
        <v>11857</v>
      </c>
      <c r="B9245" t="s">
        <v>360</v>
      </c>
      <c r="E9245" t="s">
        <v>9544</v>
      </c>
      <c r="F9245" t="s">
        <v>347</v>
      </c>
      <c r="G9245" t="s">
        <v>9531</v>
      </c>
      <c r="H9245" t="s">
        <v>198</v>
      </c>
      <c r="I9245" t="s">
        <v>9532</v>
      </c>
      <c r="J9245">
        <v>1962</v>
      </c>
      <c r="K9245">
        <v>201340</v>
      </c>
      <c r="L9245">
        <v>15</v>
      </c>
      <c r="M9245" t="s">
        <v>200</v>
      </c>
      <c r="N9245" t="s">
        <v>668</v>
      </c>
      <c r="O9245" t="s">
        <v>202</v>
      </c>
      <c r="P9245" t="s">
        <v>9545</v>
      </c>
    </row>
    <row r="9246" spans="1:16" x14ac:dyDescent="0.25">
      <c r="A9246">
        <v>11858</v>
      </c>
      <c r="B9246" t="s">
        <v>360</v>
      </c>
      <c r="E9246" t="s">
        <v>9546</v>
      </c>
      <c r="F9246" t="s">
        <v>347</v>
      </c>
      <c r="G9246" t="s">
        <v>9531</v>
      </c>
      <c r="H9246" t="s">
        <v>198</v>
      </c>
      <c r="I9246" t="s">
        <v>9532</v>
      </c>
      <c r="J9246">
        <v>1970</v>
      </c>
      <c r="K9246">
        <v>108828</v>
      </c>
      <c r="L9246">
        <v>15</v>
      </c>
      <c r="M9246" t="s">
        <v>200</v>
      </c>
      <c r="N9246" t="s">
        <v>668</v>
      </c>
      <c r="O9246" t="s">
        <v>202</v>
      </c>
      <c r="P9246" t="s">
        <v>9547</v>
      </c>
    </row>
    <row r="9247" spans="1:16" x14ac:dyDescent="0.25">
      <c r="A9247">
        <v>11859</v>
      </c>
      <c r="B9247" t="s">
        <v>360</v>
      </c>
      <c r="E9247" t="s">
        <v>9548</v>
      </c>
      <c r="F9247" t="s">
        <v>347</v>
      </c>
      <c r="G9247" t="s">
        <v>9531</v>
      </c>
      <c r="H9247" t="s">
        <v>198</v>
      </c>
      <c r="I9247" t="s">
        <v>9532</v>
      </c>
      <c r="J9247">
        <v>1961</v>
      </c>
      <c r="K9247">
        <v>581397</v>
      </c>
      <c r="L9247">
        <v>15</v>
      </c>
      <c r="M9247" t="s">
        <v>200</v>
      </c>
      <c r="N9247" t="s">
        <v>668</v>
      </c>
      <c r="O9247" t="s">
        <v>202</v>
      </c>
      <c r="P9247" t="s">
        <v>9549</v>
      </c>
    </row>
    <row r="9248" spans="1:16" x14ac:dyDescent="0.25">
      <c r="A9248">
        <v>11860</v>
      </c>
      <c r="B9248" t="s">
        <v>360</v>
      </c>
      <c r="E9248" t="s">
        <v>9550</v>
      </c>
      <c r="F9248" t="s">
        <v>347</v>
      </c>
      <c r="G9248" t="s">
        <v>9531</v>
      </c>
      <c r="H9248" t="s">
        <v>198</v>
      </c>
      <c r="I9248" t="s">
        <v>9532</v>
      </c>
      <c r="J9248">
        <v>1971</v>
      </c>
      <c r="K9248">
        <v>68065</v>
      </c>
      <c r="L9248">
        <v>15</v>
      </c>
      <c r="M9248" t="s">
        <v>200</v>
      </c>
      <c r="N9248" t="s">
        <v>668</v>
      </c>
      <c r="O9248" t="s">
        <v>202</v>
      </c>
      <c r="P9248" t="s">
        <v>9551</v>
      </c>
    </row>
    <row r="9249" spans="1:16" x14ac:dyDescent="0.25">
      <c r="A9249">
        <v>11861</v>
      </c>
      <c r="B9249" t="s">
        <v>360</v>
      </c>
      <c r="E9249" t="s">
        <v>9552</v>
      </c>
      <c r="F9249" t="s">
        <v>347</v>
      </c>
      <c r="G9249" t="s">
        <v>9531</v>
      </c>
      <c r="H9249" t="s">
        <v>198</v>
      </c>
      <c r="I9249" t="s">
        <v>9553</v>
      </c>
      <c r="J9249">
        <v>1987</v>
      </c>
      <c r="K9249">
        <v>139858</v>
      </c>
      <c r="L9249">
        <v>15</v>
      </c>
      <c r="M9249" t="s">
        <v>200</v>
      </c>
      <c r="N9249" t="s">
        <v>376</v>
      </c>
      <c r="O9249" t="s">
        <v>202</v>
      </c>
      <c r="P9249" t="s">
        <v>365</v>
      </c>
    </row>
    <row r="9250" spans="1:16" x14ac:dyDescent="0.25">
      <c r="A9250">
        <v>11862</v>
      </c>
      <c r="B9250" t="s">
        <v>360</v>
      </c>
      <c r="E9250" t="s">
        <v>9554</v>
      </c>
      <c r="F9250" t="s">
        <v>347</v>
      </c>
      <c r="G9250" t="s">
        <v>9531</v>
      </c>
      <c r="H9250" t="s">
        <v>9555</v>
      </c>
      <c r="I9250" t="s">
        <v>9556</v>
      </c>
      <c r="J9250">
        <v>1967</v>
      </c>
      <c r="K9250">
        <v>2658088</v>
      </c>
      <c r="L9250">
        <v>15</v>
      </c>
      <c r="M9250" t="s">
        <v>200</v>
      </c>
      <c r="N9250" t="s">
        <v>376</v>
      </c>
      <c r="O9250" t="s">
        <v>202</v>
      </c>
      <c r="P9250" t="s">
        <v>365</v>
      </c>
    </row>
    <row r="9251" spans="1:16" x14ac:dyDescent="0.25">
      <c r="A9251">
        <v>11863</v>
      </c>
      <c r="B9251" t="s">
        <v>360</v>
      </c>
      <c r="E9251" t="s">
        <v>9557</v>
      </c>
      <c r="F9251" t="s">
        <v>347</v>
      </c>
      <c r="G9251" t="s">
        <v>9531</v>
      </c>
      <c r="H9251" t="s">
        <v>198</v>
      </c>
      <c r="I9251" t="s">
        <v>9558</v>
      </c>
      <c r="J9251">
        <v>1967</v>
      </c>
      <c r="K9251">
        <v>57954</v>
      </c>
      <c r="L9251">
        <v>15</v>
      </c>
      <c r="M9251" t="s">
        <v>200</v>
      </c>
      <c r="N9251" t="s">
        <v>376</v>
      </c>
      <c r="O9251" t="s">
        <v>202</v>
      </c>
      <c r="P9251" t="s">
        <v>365</v>
      </c>
    </row>
    <row r="9252" spans="1:16" x14ac:dyDescent="0.25">
      <c r="A9252">
        <v>11864</v>
      </c>
      <c r="B9252" t="s">
        <v>360</v>
      </c>
      <c r="E9252" t="s">
        <v>9559</v>
      </c>
      <c r="F9252" t="s">
        <v>347</v>
      </c>
      <c r="G9252" t="s">
        <v>9531</v>
      </c>
      <c r="H9252" t="s">
        <v>9560</v>
      </c>
      <c r="I9252" t="s">
        <v>9561</v>
      </c>
      <c r="J9252">
        <v>1967</v>
      </c>
      <c r="K9252">
        <v>29524</v>
      </c>
      <c r="L9252">
        <v>15</v>
      </c>
      <c r="M9252" t="s">
        <v>200</v>
      </c>
      <c r="N9252" t="s">
        <v>376</v>
      </c>
      <c r="O9252" t="s">
        <v>202</v>
      </c>
      <c r="P9252" t="s">
        <v>365</v>
      </c>
    </row>
    <row r="9253" spans="1:16" x14ac:dyDescent="0.25">
      <c r="A9253">
        <v>11865</v>
      </c>
      <c r="B9253" t="s">
        <v>360</v>
      </c>
      <c r="E9253" t="s">
        <v>9562</v>
      </c>
      <c r="F9253" t="s">
        <v>347</v>
      </c>
      <c r="G9253" t="s">
        <v>9531</v>
      </c>
      <c r="H9253" t="s">
        <v>9560</v>
      </c>
      <c r="I9253" t="s">
        <v>9561</v>
      </c>
      <c r="J9253">
        <v>1965</v>
      </c>
      <c r="K9253">
        <v>68</v>
      </c>
      <c r="L9253">
        <v>15</v>
      </c>
      <c r="M9253" t="s">
        <v>200</v>
      </c>
      <c r="N9253" t="s">
        <v>376</v>
      </c>
      <c r="O9253" t="s">
        <v>202</v>
      </c>
      <c r="P9253" t="s">
        <v>365</v>
      </c>
    </row>
    <row r="9254" spans="1:16" x14ac:dyDescent="0.25">
      <c r="A9254">
        <v>11866</v>
      </c>
      <c r="B9254" t="s">
        <v>399</v>
      </c>
      <c r="E9254" t="s">
        <v>9563</v>
      </c>
      <c r="F9254" t="s">
        <v>347</v>
      </c>
      <c r="G9254" t="s">
        <v>9531</v>
      </c>
      <c r="H9254" t="s">
        <v>9564</v>
      </c>
      <c r="I9254" t="s">
        <v>9565</v>
      </c>
      <c r="J9254">
        <v>1999</v>
      </c>
      <c r="K9254">
        <v>752958</v>
      </c>
      <c r="L9254">
        <v>15</v>
      </c>
      <c r="M9254" t="s">
        <v>200</v>
      </c>
      <c r="N9254" t="s">
        <v>1203</v>
      </c>
      <c r="O9254" t="s">
        <v>202</v>
      </c>
      <c r="P9254" t="s">
        <v>448</v>
      </c>
    </row>
    <row r="9255" spans="1:16" x14ac:dyDescent="0.25">
      <c r="A9255">
        <v>11867</v>
      </c>
      <c r="B9255" t="s">
        <v>399</v>
      </c>
      <c r="E9255" t="s">
        <v>9566</v>
      </c>
      <c r="F9255" t="s">
        <v>347</v>
      </c>
      <c r="G9255" t="s">
        <v>9531</v>
      </c>
      <c r="H9255" t="s">
        <v>9555</v>
      </c>
      <c r="I9255" t="s">
        <v>9556</v>
      </c>
      <c r="J9255">
        <v>1987</v>
      </c>
      <c r="K9255">
        <v>73840</v>
      </c>
      <c r="L9255">
        <v>15</v>
      </c>
      <c r="M9255" t="s">
        <v>200</v>
      </c>
      <c r="N9255" t="s">
        <v>1203</v>
      </c>
      <c r="O9255" t="s">
        <v>202</v>
      </c>
      <c r="P9255" t="s">
        <v>1242</v>
      </c>
    </row>
    <row r="9256" spans="1:16" x14ac:dyDescent="0.25">
      <c r="A9256">
        <v>11868</v>
      </c>
      <c r="B9256" t="s">
        <v>399</v>
      </c>
      <c r="E9256" t="s">
        <v>9567</v>
      </c>
      <c r="F9256" t="s">
        <v>347</v>
      </c>
      <c r="G9256" t="s">
        <v>9531</v>
      </c>
      <c r="H9256" t="s">
        <v>9568</v>
      </c>
      <c r="I9256" t="s">
        <v>9569</v>
      </c>
      <c r="J9256">
        <v>1988</v>
      </c>
      <c r="K9256">
        <v>150066</v>
      </c>
      <c r="L9256">
        <v>15</v>
      </c>
      <c r="M9256" t="s">
        <v>200</v>
      </c>
      <c r="N9256" t="s">
        <v>1203</v>
      </c>
      <c r="O9256" t="s">
        <v>202</v>
      </c>
      <c r="P9256" t="s">
        <v>2495</v>
      </c>
    </row>
    <row r="9257" spans="1:16" x14ac:dyDescent="0.25">
      <c r="A9257">
        <v>11869</v>
      </c>
      <c r="B9257" t="s">
        <v>399</v>
      </c>
      <c r="E9257" t="s">
        <v>9567</v>
      </c>
      <c r="F9257" t="s">
        <v>347</v>
      </c>
      <c r="G9257" t="s">
        <v>9531</v>
      </c>
      <c r="H9257" t="s">
        <v>9570</v>
      </c>
      <c r="I9257" t="s">
        <v>9571</v>
      </c>
      <c r="J9257">
        <v>1988</v>
      </c>
      <c r="K9257">
        <v>228844</v>
      </c>
      <c r="L9257">
        <v>15</v>
      </c>
      <c r="M9257" t="s">
        <v>200</v>
      </c>
      <c r="N9257" t="s">
        <v>1203</v>
      </c>
      <c r="O9257" t="s">
        <v>202</v>
      </c>
      <c r="P9257" t="s">
        <v>3564</v>
      </c>
    </row>
    <row r="9258" spans="1:16" x14ac:dyDescent="0.25">
      <c r="A9258">
        <v>11870</v>
      </c>
      <c r="B9258" t="s">
        <v>399</v>
      </c>
      <c r="E9258" t="s">
        <v>9572</v>
      </c>
      <c r="F9258" t="s">
        <v>347</v>
      </c>
      <c r="G9258" t="s">
        <v>9531</v>
      </c>
      <c r="H9258" t="s">
        <v>9573</v>
      </c>
      <c r="I9258" t="s">
        <v>9574</v>
      </c>
      <c r="J9258">
        <v>1987</v>
      </c>
      <c r="K9258">
        <v>1661</v>
      </c>
      <c r="L9258">
        <v>15</v>
      </c>
      <c r="M9258" t="s">
        <v>200</v>
      </c>
      <c r="N9258" t="s">
        <v>1203</v>
      </c>
      <c r="O9258" t="s">
        <v>202</v>
      </c>
      <c r="P9258" t="s">
        <v>3663</v>
      </c>
    </row>
    <row r="9259" spans="1:16" x14ac:dyDescent="0.25">
      <c r="A9259">
        <v>11871</v>
      </c>
      <c r="B9259" t="s">
        <v>399</v>
      </c>
      <c r="E9259" t="s">
        <v>9575</v>
      </c>
      <c r="F9259" t="s">
        <v>347</v>
      </c>
      <c r="G9259" t="s">
        <v>9531</v>
      </c>
      <c r="H9259" t="s">
        <v>9573</v>
      </c>
      <c r="I9259" t="s">
        <v>9574</v>
      </c>
      <c r="J9259">
        <v>1987</v>
      </c>
      <c r="K9259">
        <v>6281</v>
      </c>
      <c r="L9259">
        <v>15</v>
      </c>
      <c r="M9259" t="s">
        <v>200</v>
      </c>
      <c r="N9259" t="s">
        <v>1203</v>
      </c>
      <c r="O9259" t="s">
        <v>202</v>
      </c>
      <c r="P9259" t="s">
        <v>1178</v>
      </c>
    </row>
    <row r="9260" spans="1:16" x14ac:dyDescent="0.25">
      <c r="A9260">
        <v>11872</v>
      </c>
      <c r="B9260" t="s">
        <v>399</v>
      </c>
      <c r="E9260" t="s">
        <v>9567</v>
      </c>
      <c r="F9260" t="s">
        <v>347</v>
      </c>
      <c r="G9260" t="s">
        <v>9531</v>
      </c>
      <c r="H9260" t="s">
        <v>9570</v>
      </c>
      <c r="I9260" t="s">
        <v>9571</v>
      </c>
      <c r="J9260">
        <v>1988</v>
      </c>
      <c r="K9260">
        <v>171806</v>
      </c>
      <c r="L9260">
        <v>15</v>
      </c>
      <c r="M9260" t="s">
        <v>200</v>
      </c>
      <c r="N9260" t="s">
        <v>1203</v>
      </c>
      <c r="O9260" t="s">
        <v>202</v>
      </c>
      <c r="P9260" t="s">
        <v>3293</v>
      </c>
    </row>
    <row r="9261" spans="1:16" x14ac:dyDescent="0.25">
      <c r="A9261">
        <v>11873</v>
      </c>
      <c r="B9261" t="s">
        <v>360</v>
      </c>
      <c r="E9261" t="s">
        <v>9576</v>
      </c>
      <c r="F9261" t="s">
        <v>347</v>
      </c>
      <c r="G9261" t="s">
        <v>9531</v>
      </c>
      <c r="H9261" t="s">
        <v>9577</v>
      </c>
      <c r="I9261" t="s">
        <v>9578</v>
      </c>
      <c r="J9261">
        <v>1970</v>
      </c>
      <c r="K9261">
        <v>135212</v>
      </c>
      <c r="L9261">
        <v>15</v>
      </c>
      <c r="M9261" t="s">
        <v>200</v>
      </c>
      <c r="N9261" t="s">
        <v>376</v>
      </c>
      <c r="O9261" t="s">
        <v>202</v>
      </c>
      <c r="P9261" t="s">
        <v>365</v>
      </c>
    </row>
    <row r="9262" spans="1:16" x14ac:dyDescent="0.25">
      <c r="A9262">
        <v>11874</v>
      </c>
      <c r="B9262" t="s">
        <v>360</v>
      </c>
      <c r="E9262" t="s">
        <v>9579</v>
      </c>
      <c r="F9262" t="s">
        <v>347</v>
      </c>
      <c r="G9262" t="s">
        <v>9531</v>
      </c>
      <c r="H9262" t="s">
        <v>9580</v>
      </c>
      <c r="I9262" t="s">
        <v>9581</v>
      </c>
      <c r="J9262">
        <v>1970</v>
      </c>
      <c r="K9262">
        <v>11178</v>
      </c>
      <c r="L9262">
        <v>15</v>
      </c>
      <c r="M9262" t="s">
        <v>200</v>
      </c>
      <c r="N9262" t="s">
        <v>376</v>
      </c>
      <c r="O9262" t="s">
        <v>202</v>
      </c>
      <c r="P9262" t="s">
        <v>365</v>
      </c>
    </row>
    <row r="9263" spans="1:16" x14ac:dyDescent="0.25">
      <c r="A9263">
        <v>11875</v>
      </c>
      <c r="B9263" t="s">
        <v>360</v>
      </c>
      <c r="E9263" t="s">
        <v>9582</v>
      </c>
      <c r="F9263" t="s">
        <v>347</v>
      </c>
      <c r="G9263" t="s">
        <v>9531</v>
      </c>
      <c r="H9263" t="s">
        <v>9583</v>
      </c>
      <c r="I9263" t="s">
        <v>9584</v>
      </c>
      <c r="J9263">
        <v>1973</v>
      </c>
      <c r="K9263">
        <v>185476</v>
      </c>
      <c r="L9263">
        <v>15</v>
      </c>
      <c r="M9263" t="s">
        <v>200</v>
      </c>
      <c r="N9263" t="s">
        <v>376</v>
      </c>
      <c r="O9263" t="s">
        <v>202</v>
      </c>
      <c r="P9263" t="s">
        <v>365</v>
      </c>
    </row>
    <row r="9264" spans="1:16" x14ac:dyDescent="0.25">
      <c r="A9264">
        <v>11876</v>
      </c>
      <c r="B9264" t="s">
        <v>360</v>
      </c>
      <c r="E9264" t="s">
        <v>9585</v>
      </c>
      <c r="F9264" t="s">
        <v>347</v>
      </c>
      <c r="G9264" t="s">
        <v>9531</v>
      </c>
      <c r="H9264" t="s">
        <v>198</v>
      </c>
      <c r="I9264" t="s">
        <v>9586</v>
      </c>
      <c r="J9264">
        <v>1974</v>
      </c>
      <c r="K9264">
        <v>15213</v>
      </c>
      <c r="L9264">
        <v>15</v>
      </c>
      <c r="M9264" t="s">
        <v>200</v>
      </c>
      <c r="N9264" t="s">
        <v>376</v>
      </c>
      <c r="O9264" t="s">
        <v>202</v>
      </c>
      <c r="P9264" t="s">
        <v>365</v>
      </c>
    </row>
    <row r="9265" spans="1:16" x14ac:dyDescent="0.25">
      <c r="A9265">
        <v>11877</v>
      </c>
      <c r="B9265" t="s">
        <v>360</v>
      </c>
      <c r="E9265" t="s">
        <v>2197</v>
      </c>
      <c r="F9265" t="s">
        <v>347</v>
      </c>
      <c r="G9265" t="s">
        <v>9531</v>
      </c>
      <c r="H9265" t="s">
        <v>9587</v>
      </c>
      <c r="I9265" t="s">
        <v>9588</v>
      </c>
      <c r="J9265">
        <v>1970</v>
      </c>
      <c r="K9265">
        <v>209934</v>
      </c>
      <c r="L9265">
        <v>15</v>
      </c>
      <c r="M9265" t="s">
        <v>200</v>
      </c>
      <c r="N9265" t="s">
        <v>787</v>
      </c>
      <c r="O9265" t="s">
        <v>202</v>
      </c>
      <c r="P9265" t="s">
        <v>365</v>
      </c>
    </row>
    <row r="9266" spans="1:16" x14ac:dyDescent="0.25">
      <c r="A9266">
        <v>11878</v>
      </c>
      <c r="B9266" t="s">
        <v>360</v>
      </c>
      <c r="E9266" t="s">
        <v>9589</v>
      </c>
      <c r="F9266" t="s">
        <v>347</v>
      </c>
      <c r="G9266" t="s">
        <v>9531</v>
      </c>
      <c r="H9266" t="s">
        <v>9590</v>
      </c>
      <c r="I9266" t="s">
        <v>9591</v>
      </c>
      <c r="J9266">
        <v>1978</v>
      </c>
      <c r="K9266">
        <v>34597</v>
      </c>
      <c r="L9266">
        <v>15</v>
      </c>
      <c r="M9266" t="s">
        <v>200</v>
      </c>
      <c r="N9266" t="s">
        <v>376</v>
      </c>
      <c r="O9266" t="s">
        <v>202</v>
      </c>
      <c r="P9266" t="s">
        <v>365</v>
      </c>
    </row>
    <row r="9267" spans="1:16" x14ac:dyDescent="0.25">
      <c r="A9267">
        <v>11879</v>
      </c>
      <c r="B9267" t="s">
        <v>360</v>
      </c>
      <c r="E9267" t="s">
        <v>9592</v>
      </c>
      <c r="F9267" t="s">
        <v>347</v>
      </c>
      <c r="G9267" t="s">
        <v>9531</v>
      </c>
      <c r="H9267" t="s">
        <v>9590</v>
      </c>
      <c r="I9267" t="s">
        <v>9591</v>
      </c>
      <c r="J9267">
        <v>1978</v>
      </c>
      <c r="K9267">
        <v>177675</v>
      </c>
      <c r="L9267">
        <v>15</v>
      </c>
      <c r="M9267" t="s">
        <v>200</v>
      </c>
      <c r="N9267" t="s">
        <v>376</v>
      </c>
      <c r="O9267" t="s">
        <v>202</v>
      </c>
      <c r="P9267" t="s">
        <v>365</v>
      </c>
    </row>
    <row r="9268" spans="1:16" x14ac:dyDescent="0.25">
      <c r="A9268">
        <v>11880</v>
      </c>
      <c r="B9268" t="s">
        <v>360</v>
      </c>
      <c r="E9268" t="s">
        <v>9593</v>
      </c>
      <c r="F9268" t="s">
        <v>347</v>
      </c>
      <c r="G9268" t="s">
        <v>9531</v>
      </c>
      <c r="H9268" t="s">
        <v>9594</v>
      </c>
      <c r="I9268" t="s">
        <v>9595</v>
      </c>
      <c r="J9268">
        <v>1978</v>
      </c>
      <c r="K9268">
        <v>81080</v>
      </c>
      <c r="L9268">
        <v>15</v>
      </c>
      <c r="M9268" t="s">
        <v>200</v>
      </c>
      <c r="N9268" t="s">
        <v>376</v>
      </c>
      <c r="O9268" t="s">
        <v>202</v>
      </c>
      <c r="P9268" t="s">
        <v>365</v>
      </c>
    </row>
    <row r="9269" spans="1:16" x14ac:dyDescent="0.25">
      <c r="A9269">
        <v>11881</v>
      </c>
      <c r="B9269" t="s">
        <v>360</v>
      </c>
      <c r="E9269" t="s">
        <v>9596</v>
      </c>
      <c r="F9269" t="s">
        <v>347</v>
      </c>
      <c r="G9269" t="s">
        <v>9531</v>
      </c>
      <c r="H9269" t="s">
        <v>9590</v>
      </c>
      <c r="I9269" t="s">
        <v>9591</v>
      </c>
      <c r="J9269">
        <v>1978</v>
      </c>
      <c r="K9269">
        <v>67580</v>
      </c>
      <c r="L9269">
        <v>15</v>
      </c>
      <c r="M9269" t="s">
        <v>200</v>
      </c>
      <c r="N9269" t="s">
        <v>376</v>
      </c>
      <c r="O9269" t="s">
        <v>202</v>
      </c>
      <c r="P9269" t="s">
        <v>365</v>
      </c>
    </row>
    <row r="9270" spans="1:16" x14ac:dyDescent="0.25">
      <c r="A9270">
        <v>11882</v>
      </c>
      <c r="B9270" t="s">
        <v>360</v>
      </c>
      <c r="E9270" t="s">
        <v>9597</v>
      </c>
      <c r="F9270" t="s">
        <v>347</v>
      </c>
      <c r="G9270" t="s">
        <v>9531</v>
      </c>
      <c r="H9270" t="s">
        <v>9598</v>
      </c>
      <c r="I9270" t="s">
        <v>9599</v>
      </c>
      <c r="J9270">
        <v>1978</v>
      </c>
      <c r="K9270">
        <v>39399</v>
      </c>
      <c r="L9270">
        <v>15</v>
      </c>
      <c r="M9270" t="s">
        <v>200</v>
      </c>
      <c r="N9270" t="s">
        <v>376</v>
      </c>
      <c r="O9270" t="s">
        <v>202</v>
      </c>
      <c r="P9270" t="s">
        <v>365</v>
      </c>
    </row>
    <row r="9271" spans="1:16" x14ac:dyDescent="0.25">
      <c r="A9271">
        <v>11883</v>
      </c>
      <c r="B9271" t="s">
        <v>360</v>
      </c>
      <c r="E9271" t="s">
        <v>9600</v>
      </c>
      <c r="F9271" t="s">
        <v>347</v>
      </c>
      <c r="G9271" t="s">
        <v>9531</v>
      </c>
      <c r="H9271" t="s">
        <v>9598</v>
      </c>
      <c r="I9271" t="s">
        <v>9599</v>
      </c>
      <c r="J9271">
        <v>1978</v>
      </c>
      <c r="K9271">
        <v>88643</v>
      </c>
      <c r="L9271">
        <v>15</v>
      </c>
      <c r="M9271" t="s">
        <v>200</v>
      </c>
      <c r="N9271" t="s">
        <v>376</v>
      </c>
      <c r="O9271" t="s">
        <v>202</v>
      </c>
      <c r="P9271" t="s">
        <v>365</v>
      </c>
    </row>
    <row r="9272" spans="1:16" x14ac:dyDescent="0.25">
      <c r="A9272">
        <v>11884</v>
      </c>
      <c r="B9272" t="s">
        <v>360</v>
      </c>
      <c r="E9272" t="s">
        <v>9601</v>
      </c>
      <c r="F9272" t="s">
        <v>347</v>
      </c>
      <c r="G9272" t="s">
        <v>9531</v>
      </c>
      <c r="H9272" t="s">
        <v>9594</v>
      </c>
      <c r="I9272" t="s">
        <v>9595</v>
      </c>
      <c r="J9272">
        <v>1978</v>
      </c>
      <c r="K9272">
        <v>47087</v>
      </c>
      <c r="L9272">
        <v>15</v>
      </c>
      <c r="M9272" t="s">
        <v>200</v>
      </c>
      <c r="N9272" t="s">
        <v>376</v>
      </c>
      <c r="O9272" t="s">
        <v>202</v>
      </c>
      <c r="P9272" t="s">
        <v>365</v>
      </c>
    </row>
    <row r="9273" spans="1:16" x14ac:dyDescent="0.25">
      <c r="A9273">
        <v>11885</v>
      </c>
      <c r="B9273" t="s">
        <v>360</v>
      </c>
      <c r="E9273" t="s">
        <v>9602</v>
      </c>
      <c r="F9273" t="s">
        <v>347</v>
      </c>
      <c r="G9273" t="s">
        <v>9531</v>
      </c>
      <c r="H9273" t="s">
        <v>9594</v>
      </c>
      <c r="I9273" t="s">
        <v>9595</v>
      </c>
      <c r="J9273">
        <v>1978</v>
      </c>
      <c r="K9273">
        <v>1565633</v>
      </c>
      <c r="L9273">
        <v>15</v>
      </c>
      <c r="M9273" t="s">
        <v>200</v>
      </c>
      <c r="N9273" t="s">
        <v>376</v>
      </c>
      <c r="O9273" t="s">
        <v>202</v>
      </c>
      <c r="P9273" t="s">
        <v>365</v>
      </c>
    </row>
    <row r="9274" spans="1:16" x14ac:dyDescent="0.25">
      <c r="A9274">
        <v>11886</v>
      </c>
      <c r="B9274" t="s">
        <v>360</v>
      </c>
      <c r="E9274" t="s">
        <v>9603</v>
      </c>
      <c r="F9274" t="s">
        <v>347</v>
      </c>
      <c r="G9274" t="s">
        <v>9531</v>
      </c>
      <c r="H9274" t="s">
        <v>9590</v>
      </c>
      <c r="I9274" t="s">
        <v>9591</v>
      </c>
      <c r="J9274">
        <v>1978</v>
      </c>
      <c r="K9274">
        <v>85115</v>
      </c>
      <c r="L9274">
        <v>15</v>
      </c>
      <c r="M9274" t="s">
        <v>200</v>
      </c>
      <c r="N9274" t="s">
        <v>376</v>
      </c>
      <c r="O9274" t="s">
        <v>202</v>
      </c>
      <c r="P9274" t="s">
        <v>365</v>
      </c>
    </row>
    <row r="9275" spans="1:16" x14ac:dyDescent="0.25">
      <c r="A9275">
        <v>11887</v>
      </c>
      <c r="B9275" t="s">
        <v>360</v>
      </c>
      <c r="E9275" t="s">
        <v>9604</v>
      </c>
      <c r="F9275" t="s">
        <v>347</v>
      </c>
      <c r="G9275" t="s">
        <v>9531</v>
      </c>
      <c r="H9275" t="s">
        <v>9594</v>
      </c>
      <c r="I9275" t="s">
        <v>9595</v>
      </c>
      <c r="J9275">
        <v>1978</v>
      </c>
      <c r="K9275">
        <v>41924</v>
      </c>
      <c r="L9275">
        <v>15</v>
      </c>
      <c r="M9275" t="s">
        <v>200</v>
      </c>
      <c r="N9275" t="s">
        <v>376</v>
      </c>
      <c r="O9275" t="s">
        <v>202</v>
      </c>
      <c r="P9275" t="s">
        <v>365</v>
      </c>
    </row>
    <row r="9276" spans="1:16" x14ac:dyDescent="0.25">
      <c r="A9276">
        <v>11888</v>
      </c>
      <c r="B9276" t="s">
        <v>360</v>
      </c>
      <c r="E9276" t="s">
        <v>9605</v>
      </c>
      <c r="F9276" t="s">
        <v>347</v>
      </c>
      <c r="G9276" t="s">
        <v>9531</v>
      </c>
      <c r="H9276" t="s">
        <v>9594</v>
      </c>
      <c r="I9276" t="s">
        <v>9595</v>
      </c>
      <c r="J9276">
        <v>1978</v>
      </c>
      <c r="K9276">
        <v>3200</v>
      </c>
      <c r="L9276">
        <v>15</v>
      </c>
      <c r="M9276" t="s">
        <v>200</v>
      </c>
      <c r="N9276" t="s">
        <v>376</v>
      </c>
      <c r="O9276" t="s">
        <v>202</v>
      </c>
      <c r="P9276" t="s">
        <v>365</v>
      </c>
    </row>
    <row r="9277" spans="1:16" x14ac:dyDescent="0.25">
      <c r="A9277">
        <v>11889</v>
      </c>
      <c r="B9277" t="s">
        <v>360</v>
      </c>
      <c r="E9277" t="s">
        <v>9606</v>
      </c>
      <c r="F9277" t="s">
        <v>347</v>
      </c>
      <c r="G9277" t="s">
        <v>9531</v>
      </c>
      <c r="H9277" t="s">
        <v>9594</v>
      </c>
      <c r="I9277" t="s">
        <v>9595</v>
      </c>
      <c r="J9277">
        <v>1978</v>
      </c>
      <c r="K9277">
        <v>18613</v>
      </c>
      <c r="L9277">
        <v>15</v>
      </c>
      <c r="M9277" t="s">
        <v>200</v>
      </c>
      <c r="N9277" t="s">
        <v>376</v>
      </c>
      <c r="O9277" t="s">
        <v>202</v>
      </c>
      <c r="P9277" t="s">
        <v>365</v>
      </c>
    </row>
    <row r="9278" spans="1:16" x14ac:dyDescent="0.25">
      <c r="A9278">
        <v>11890</v>
      </c>
      <c r="B9278" t="s">
        <v>360</v>
      </c>
      <c r="E9278" t="s">
        <v>9607</v>
      </c>
      <c r="F9278" t="s">
        <v>347</v>
      </c>
      <c r="G9278" t="s">
        <v>9531</v>
      </c>
      <c r="H9278" t="s">
        <v>9594</v>
      </c>
      <c r="I9278" t="s">
        <v>9595</v>
      </c>
      <c r="J9278">
        <v>1978</v>
      </c>
      <c r="K9278">
        <v>438122</v>
      </c>
      <c r="L9278">
        <v>15</v>
      </c>
      <c r="M9278" t="s">
        <v>200</v>
      </c>
      <c r="N9278" t="s">
        <v>376</v>
      </c>
      <c r="O9278" t="s">
        <v>202</v>
      </c>
      <c r="P9278" t="s">
        <v>365</v>
      </c>
    </row>
    <row r="9279" spans="1:16" x14ac:dyDescent="0.25">
      <c r="A9279">
        <v>11895</v>
      </c>
      <c r="B9279" t="s">
        <v>360</v>
      </c>
      <c r="E9279" t="s">
        <v>9608</v>
      </c>
      <c r="F9279" t="s">
        <v>347</v>
      </c>
      <c r="G9279" t="s">
        <v>9531</v>
      </c>
      <c r="H9279" t="s">
        <v>9609</v>
      </c>
      <c r="I9279" t="s">
        <v>9610</v>
      </c>
      <c r="J9279">
        <v>1978</v>
      </c>
      <c r="K9279">
        <v>53132</v>
      </c>
      <c r="L9279">
        <v>15</v>
      </c>
      <c r="M9279" t="s">
        <v>200</v>
      </c>
      <c r="N9279" t="s">
        <v>376</v>
      </c>
      <c r="O9279" t="s">
        <v>202</v>
      </c>
      <c r="P9279" t="s">
        <v>365</v>
      </c>
    </row>
    <row r="9280" spans="1:16" x14ac:dyDescent="0.25">
      <c r="A9280">
        <v>11897</v>
      </c>
      <c r="B9280" t="s">
        <v>360</v>
      </c>
      <c r="E9280" t="s">
        <v>9611</v>
      </c>
      <c r="F9280" t="s">
        <v>347</v>
      </c>
      <c r="G9280" t="s">
        <v>9531</v>
      </c>
      <c r="H9280" t="s">
        <v>9612</v>
      </c>
      <c r="I9280" t="s">
        <v>9613</v>
      </c>
      <c r="J9280">
        <v>1978</v>
      </c>
      <c r="K9280">
        <v>232751</v>
      </c>
      <c r="L9280">
        <v>15</v>
      </c>
      <c r="M9280" t="s">
        <v>200</v>
      </c>
      <c r="N9280" t="s">
        <v>376</v>
      </c>
      <c r="O9280" t="s">
        <v>202</v>
      </c>
      <c r="P9280" t="s">
        <v>365</v>
      </c>
    </row>
    <row r="9281" spans="1:16" x14ac:dyDescent="0.25">
      <c r="A9281">
        <v>11898</v>
      </c>
      <c r="B9281" t="s">
        <v>360</v>
      </c>
      <c r="E9281" t="s">
        <v>9614</v>
      </c>
      <c r="F9281" t="s">
        <v>347</v>
      </c>
      <c r="G9281" t="s">
        <v>9531</v>
      </c>
      <c r="H9281" t="s">
        <v>9612</v>
      </c>
      <c r="I9281" t="s">
        <v>9613</v>
      </c>
      <c r="J9281">
        <v>1978</v>
      </c>
      <c r="K9281">
        <v>29486</v>
      </c>
      <c r="L9281">
        <v>15</v>
      </c>
      <c r="M9281" t="s">
        <v>200</v>
      </c>
      <c r="N9281" t="s">
        <v>376</v>
      </c>
      <c r="O9281" t="s">
        <v>202</v>
      </c>
      <c r="P9281" t="s">
        <v>365</v>
      </c>
    </row>
    <row r="9282" spans="1:16" x14ac:dyDescent="0.25">
      <c r="A9282">
        <v>11899</v>
      </c>
      <c r="B9282" t="s">
        <v>360</v>
      </c>
      <c r="E9282" t="s">
        <v>9615</v>
      </c>
      <c r="F9282" t="s">
        <v>347</v>
      </c>
      <c r="G9282" t="s">
        <v>9531</v>
      </c>
      <c r="H9282" t="s">
        <v>9594</v>
      </c>
      <c r="I9282" t="s">
        <v>9595</v>
      </c>
      <c r="J9282">
        <v>1979</v>
      </c>
      <c r="K9282">
        <v>1042942</v>
      </c>
      <c r="L9282">
        <v>15</v>
      </c>
      <c r="M9282" t="s">
        <v>200</v>
      </c>
      <c r="N9282" t="s">
        <v>376</v>
      </c>
      <c r="O9282" t="s">
        <v>202</v>
      </c>
      <c r="P9282" t="s">
        <v>365</v>
      </c>
    </row>
    <row r="9283" spans="1:16" x14ac:dyDescent="0.25">
      <c r="A9283">
        <v>11900</v>
      </c>
      <c r="B9283" t="s">
        <v>360</v>
      </c>
      <c r="E9283" t="s">
        <v>9616</v>
      </c>
      <c r="F9283" t="s">
        <v>347</v>
      </c>
      <c r="G9283" t="s">
        <v>9531</v>
      </c>
      <c r="H9283" t="s">
        <v>9594</v>
      </c>
      <c r="I9283" t="s">
        <v>9595</v>
      </c>
      <c r="J9283">
        <v>1978</v>
      </c>
      <c r="K9283">
        <v>43076</v>
      </c>
      <c r="L9283">
        <v>15</v>
      </c>
      <c r="M9283" t="s">
        <v>200</v>
      </c>
      <c r="N9283" t="s">
        <v>376</v>
      </c>
      <c r="O9283" t="s">
        <v>202</v>
      </c>
      <c r="P9283" t="s">
        <v>365</v>
      </c>
    </row>
    <row r="9284" spans="1:16" x14ac:dyDescent="0.25">
      <c r="A9284">
        <v>11901</v>
      </c>
      <c r="B9284" t="s">
        <v>360</v>
      </c>
      <c r="E9284" t="s">
        <v>9617</v>
      </c>
      <c r="F9284" t="s">
        <v>347</v>
      </c>
      <c r="G9284" t="s">
        <v>9531</v>
      </c>
      <c r="H9284" t="s">
        <v>9598</v>
      </c>
      <c r="I9284" t="s">
        <v>9599</v>
      </c>
      <c r="J9284">
        <v>1978</v>
      </c>
      <c r="K9284">
        <v>1384627</v>
      </c>
      <c r="L9284">
        <v>15</v>
      </c>
      <c r="M9284" t="s">
        <v>200</v>
      </c>
      <c r="N9284" t="s">
        <v>376</v>
      </c>
      <c r="O9284" t="s">
        <v>202</v>
      </c>
      <c r="P9284" t="s">
        <v>365</v>
      </c>
    </row>
    <row r="9285" spans="1:16" x14ac:dyDescent="0.25">
      <c r="A9285">
        <v>11912</v>
      </c>
      <c r="B9285" t="s">
        <v>360</v>
      </c>
      <c r="E9285" t="s">
        <v>9618</v>
      </c>
      <c r="F9285" t="s">
        <v>347</v>
      </c>
      <c r="G9285" t="s">
        <v>9531</v>
      </c>
      <c r="H9285" t="s">
        <v>198</v>
      </c>
      <c r="I9285" t="s">
        <v>9532</v>
      </c>
      <c r="J9285">
        <v>1978</v>
      </c>
      <c r="K9285">
        <v>203874</v>
      </c>
      <c r="L9285">
        <v>15</v>
      </c>
      <c r="M9285" t="s">
        <v>200</v>
      </c>
      <c r="N9285" t="s">
        <v>376</v>
      </c>
      <c r="O9285" t="s">
        <v>202</v>
      </c>
      <c r="P9285" t="s">
        <v>365</v>
      </c>
    </row>
    <row r="9286" spans="1:16" x14ac:dyDescent="0.25">
      <c r="A9286">
        <v>11913</v>
      </c>
      <c r="B9286" t="s">
        <v>360</v>
      </c>
      <c r="E9286" t="s">
        <v>9619</v>
      </c>
      <c r="F9286" t="s">
        <v>347</v>
      </c>
      <c r="G9286" t="s">
        <v>9531</v>
      </c>
      <c r="H9286" t="s">
        <v>198</v>
      </c>
      <c r="I9286" t="s">
        <v>9532</v>
      </c>
      <c r="J9286">
        <v>1978</v>
      </c>
      <c r="K9286">
        <v>289758</v>
      </c>
      <c r="L9286">
        <v>15</v>
      </c>
      <c r="M9286" t="s">
        <v>200</v>
      </c>
      <c r="N9286" t="s">
        <v>376</v>
      </c>
      <c r="O9286" t="s">
        <v>202</v>
      </c>
      <c r="P9286" t="s">
        <v>365</v>
      </c>
    </row>
    <row r="9287" spans="1:16" x14ac:dyDescent="0.25">
      <c r="A9287">
        <v>11914</v>
      </c>
      <c r="B9287" t="s">
        <v>360</v>
      </c>
      <c r="E9287" t="s">
        <v>9620</v>
      </c>
      <c r="F9287" t="s">
        <v>347</v>
      </c>
      <c r="G9287" t="s">
        <v>9531</v>
      </c>
      <c r="H9287" t="s">
        <v>198</v>
      </c>
      <c r="I9287" t="s">
        <v>9532</v>
      </c>
      <c r="J9287">
        <v>1978</v>
      </c>
      <c r="K9287">
        <v>105845</v>
      </c>
      <c r="L9287">
        <v>15</v>
      </c>
      <c r="M9287" t="s">
        <v>200</v>
      </c>
      <c r="N9287" t="s">
        <v>376</v>
      </c>
      <c r="O9287" t="s">
        <v>202</v>
      </c>
      <c r="P9287" t="s">
        <v>365</v>
      </c>
    </row>
    <row r="9288" spans="1:16" x14ac:dyDescent="0.25">
      <c r="A9288">
        <v>11916</v>
      </c>
      <c r="B9288" t="s">
        <v>360</v>
      </c>
      <c r="E9288" t="s">
        <v>9621</v>
      </c>
      <c r="F9288" t="s">
        <v>347</v>
      </c>
      <c r="G9288" t="s">
        <v>9531</v>
      </c>
      <c r="H9288" t="s">
        <v>198</v>
      </c>
      <c r="I9288" t="s">
        <v>9532</v>
      </c>
      <c r="J9288">
        <v>1978</v>
      </c>
      <c r="K9288">
        <v>255426</v>
      </c>
      <c r="L9288">
        <v>15</v>
      </c>
      <c r="M9288" t="s">
        <v>200</v>
      </c>
      <c r="N9288" t="s">
        <v>376</v>
      </c>
      <c r="O9288" t="s">
        <v>202</v>
      </c>
      <c r="P9288" t="s">
        <v>365</v>
      </c>
    </row>
    <row r="9289" spans="1:16" x14ac:dyDescent="0.25">
      <c r="A9289">
        <v>11917</v>
      </c>
      <c r="B9289" t="s">
        <v>360</v>
      </c>
      <c r="E9289" t="s">
        <v>9622</v>
      </c>
      <c r="F9289" t="s">
        <v>347</v>
      </c>
      <c r="G9289" t="s">
        <v>9531</v>
      </c>
      <c r="H9289" t="s">
        <v>198</v>
      </c>
      <c r="I9289" t="s">
        <v>9532</v>
      </c>
      <c r="J9289">
        <v>1978</v>
      </c>
      <c r="K9289">
        <v>27700</v>
      </c>
      <c r="L9289">
        <v>15</v>
      </c>
      <c r="M9289" t="s">
        <v>200</v>
      </c>
      <c r="N9289" t="s">
        <v>376</v>
      </c>
      <c r="O9289" t="s">
        <v>202</v>
      </c>
      <c r="P9289" t="s">
        <v>365</v>
      </c>
    </row>
    <row r="9290" spans="1:16" x14ac:dyDescent="0.25">
      <c r="A9290">
        <v>11918</v>
      </c>
      <c r="B9290" t="s">
        <v>360</v>
      </c>
      <c r="E9290" t="s">
        <v>9623</v>
      </c>
      <c r="F9290" t="s">
        <v>347</v>
      </c>
      <c r="G9290" t="s">
        <v>9531</v>
      </c>
      <c r="H9290" t="s">
        <v>198</v>
      </c>
      <c r="I9290" t="s">
        <v>9532</v>
      </c>
      <c r="J9290">
        <v>1978</v>
      </c>
      <c r="K9290">
        <v>95475</v>
      </c>
      <c r="L9290">
        <v>15</v>
      </c>
      <c r="M9290" t="s">
        <v>200</v>
      </c>
      <c r="N9290" t="s">
        <v>376</v>
      </c>
      <c r="O9290" t="s">
        <v>202</v>
      </c>
      <c r="P9290" t="s">
        <v>365</v>
      </c>
    </row>
    <row r="9291" spans="1:16" x14ac:dyDescent="0.25">
      <c r="A9291">
        <v>11919</v>
      </c>
      <c r="B9291" t="s">
        <v>360</v>
      </c>
      <c r="E9291" t="s">
        <v>9624</v>
      </c>
      <c r="F9291" t="s">
        <v>347</v>
      </c>
      <c r="G9291" t="s">
        <v>9531</v>
      </c>
      <c r="H9291" t="s">
        <v>198</v>
      </c>
      <c r="I9291" t="s">
        <v>9532</v>
      </c>
      <c r="J9291">
        <v>1978</v>
      </c>
      <c r="K9291">
        <v>219178</v>
      </c>
      <c r="L9291">
        <v>15</v>
      </c>
      <c r="M9291" t="s">
        <v>200</v>
      </c>
      <c r="N9291" t="s">
        <v>376</v>
      </c>
      <c r="O9291" t="s">
        <v>202</v>
      </c>
      <c r="P9291" t="s">
        <v>365</v>
      </c>
    </row>
    <row r="9292" spans="1:16" x14ac:dyDescent="0.25">
      <c r="A9292">
        <v>11923</v>
      </c>
      <c r="B9292" t="s">
        <v>360</v>
      </c>
      <c r="E9292" t="s">
        <v>9625</v>
      </c>
      <c r="F9292" t="s">
        <v>347</v>
      </c>
      <c r="G9292" t="s">
        <v>9531</v>
      </c>
      <c r="H9292" t="s">
        <v>198</v>
      </c>
      <c r="I9292" t="s">
        <v>9532</v>
      </c>
      <c r="J9292">
        <v>1994</v>
      </c>
      <c r="K9292">
        <v>32850</v>
      </c>
      <c r="L9292">
        <v>15</v>
      </c>
      <c r="M9292" t="s">
        <v>200</v>
      </c>
      <c r="N9292" t="s">
        <v>376</v>
      </c>
      <c r="O9292" t="s">
        <v>202</v>
      </c>
      <c r="P9292" t="s">
        <v>365</v>
      </c>
    </row>
    <row r="9293" spans="1:16" x14ac:dyDescent="0.25">
      <c r="A9293">
        <v>11924</v>
      </c>
      <c r="B9293" t="s">
        <v>360</v>
      </c>
      <c r="E9293" t="s">
        <v>9626</v>
      </c>
      <c r="F9293" t="s">
        <v>347</v>
      </c>
      <c r="G9293" t="s">
        <v>9531</v>
      </c>
      <c r="H9293" t="s">
        <v>198</v>
      </c>
      <c r="I9293" t="s">
        <v>9532</v>
      </c>
      <c r="J9293">
        <v>1994</v>
      </c>
      <c r="K9293">
        <v>58444</v>
      </c>
      <c r="L9293">
        <v>15</v>
      </c>
      <c r="M9293" t="s">
        <v>200</v>
      </c>
      <c r="N9293" t="s">
        <v>376</v>
      </c>
      <c r="O9293" t="s">
        <v>202</v>
      </c>
      <c r="P9293" t="s">
        <v>365</v>
      </c>
    </row>
    <row r="9294" spans="1:16" x14ac:dyDescent="0.25">
      <c r="A9294">
        <v>11925</v>
      </c>
      <c r="B9294" t="s">
        <v>360</v>
      </c>
      <c r="E9294" t="s">
        <v>9627</v>
      </c>
      <c r="F9294" t="s">
        <v>347</v>
      </c>
      <c r="G9294" t="s">
        <v>9531</v>
      </c>
      <c r="H9294" t="s">
        <v>198</v>
      </c>
      <c r="I9294" t="s">
        <v>9532</v>
      </c>
      <c r="J9294">
        <v>1994</v>
      </c>
      <c r="K9294">
        <v>51478</v>
      </c>
      <c r="L9294">
        <v>15</v>
      </c>
      <c r="M9294" t="s">
        <v>200</v>
      </c>
      <c r="N9294" t="s">
        <v>376</v>
      </c>
      <c r="O9294" t="s">
        <v>202</v>
      </c>
      <c r="P9294" t="s">
        <v>365</v>
      </c>
    </row>
    <row r="9295" spans="1:16" x14ac:dyDescent="0.25">
      <c r="A9295">
        <v>11926</v>
      </c>
      <c r="B9295" t="s">
        <v>360</v>
      </c>
      <c r="E9295" t="s">
        <v>9628</v>
      </c>
      <c r="F9295" t="s">
        <v>347</v>
      </c>
      <c r="G9295" t="s">
        <v>9531</v>
      </c>
      <c r="H9295" t="s">
        <v>198</v>
      </c>
      <c r="I9295" t="s">
        <v>9532</v>
      </c>
      <c r="J9295">
        <v>1994</v>
      </c>
      <c r="K9295">
        <v>25256</v>
      </c>
      <c r="L9295">
        <v>15</v>
      </c>
      <c r="M9295" t="s">
        <v>200</v>
      </c>
      <c r="N9295" t="s">
        <v>668</v>
      </c>
      <c r="O9295" t="s">
        <v>202</v>
      </c>
      <c r="P9295" t="s">
        <v>365</v>
      </c>
    </row>
    <row r="9296" spans="1:16" x14ac:dyDescent="0.25">
      <c r="A9296">
        <v>11927</v>
      </c>
      <c r="B9296" t="s">
        <v>360</v>
      </c>
      <c r="E9296" t="s">
        <v>633</v>
      </c>
      <c r="F9296" t="s">
        <v>347</v>
      </c>
      <c r="G9296" t="s">
        <v>9531</v>
      </c>
      <c r="H9296" t="s">
        <v>198</v>
      </c>
      <c r="I9296" t="s">
        <v>9532</v>
      </c>
      <c r="J9296">
        <v>1994</v>
      </c>
      <c r="K9296">
        <v>8663</v>
      </c>
      <c r="L9296">
        <v>15</v>
      </c>
      <c r="M9296" t="s">
        <v>200</v>
      </c>
      <c r="N9296" t="s">
        <v>668</v>
      </c>
      <c r="O9296" t="s">
        <v>202</v>
      </c>
      <c r="P9296" t="s">
        <v>365</v>
      </c>
    </row>
    <row r="9297" spans="1:16" x14ac:dyDescent="0.25">
      <c r="A9297">
        <v>11928</v>
      </c>
      <c r="B9297" t="s">
        <v>360</v>
      </c>
      <c r="E9297" t="s">
        <v>9629</v>
      </c>
      <c r="F9297" t="s">
        <v>347</v>
      </c>
      <c r="G9297" t="s">
        <v>9531</v>
      </c>
      <c r="H9297" t="s">
        <v>198</v>
      </c>
      <c r="I9297" t="s">
        <v>9532</v>
      </c>
      <c r="J9297">
        <v>1994</v>
      </c>
      <c r="K9297">
        <v>42067</v>
      </c>
      <c r="L9297">
        <v>15</v>
      </c>
      <c r="M9297" t="s">
        <v>200</v>
      </c>
      <c r="N9297" t="s">
        <v>668</v>
      </c>
      <c r="O9297" t="s">
        <v>202</v>
      </c>
      <c r="P9297" t="s">
        <v>365</v>
      </c>
    </row>
    <row r="9298" spans="1:16" x14ac:dyDescent="0.25">
      <c r="A9298">
        <v>11929</v>
      </c>
      <c r="B9298" t="s">
        <v>360</v>
      </c>
      <c r="E9298" t="s">
        <v>9630</v>
      </c>
      <c r="F9298" t="s">
        <v>347</v>
      </c>
      <c r="G9298" t="s">
        <v>9531</v>
      </c>
      <c r="H9298" t="s">
        <v>198</v>
      </c>
      <c r="I9298" t="s">
        <v>9532</v>
      </c>
      <c r="J9298">
        <v>1994</v>
      </c>
      <c r="K9298">
        <v>7933</v>
      </c>
      <c r="L9298">
        <v>15</v>
      </c>
      <c r="M9298" t="s">
        <v>200</v>
      </c>
      <c r="N9298" t="s">
        <v>376</v>
      </c>
      <c r="O9298" t="s">
        <v>202</v>
      </c>
      <c r="P9298" t="s">
        <v>365</v>
      </c>
    </row>
    <row r="9299" spans="1:16" x14ac:dyDescent="0.25">
      <c r="A9299">
        <v>11930</v>
      </c>
      <c r="B9299" t="s">
        <v>360</v>
      </c>
      <c r="E9299" t="s">
        <v>1955</v>
      </c>
      <c r="F9299" t="s">
        <v>347</v>
      </c>
      <c r="G9299" t="s">
        <v>9531</v>
      </c>
      <c r="H9299" t="s">
        <v>198</v>
      </c>
      <c r="I9299" t="s">
        <v>9532</v>
      </c>
      <c r="J9299">
        <v>1994</v>
      </c>
      <c r="K9299">
        <v>26455</v>
      </c>
      <c r="L9299">
        <v>15</v>
      </c>
      <c r="M9299" t="s">
        <v>200</v>
      </c>
      <c r="N9299" t="s">
        <v>376</v>
      </c>
      <c r="O9299" t="s">
        <v>202</v>
      </c>
      <c r="P9299" t="s">
        <v>365</v>
      </c>
    </row>
    <row r="9300" spans="1:16" x14ac:dyDescent="0.25">
      <c r="A9300">
        <v>11931</v>
      </c>
      <c r="B9300" t="s">
        <v>360</v>
      </c>
      <c r="E9300" t="s">
        <v>9631</v>
      </c>
      <c r="F9300" t="s">
        <v>347</v>
      </c>
      <c r="G9300" t="s">
        <v>9531</v>
      </c>
      <c r="H9300" t="s">
        <v>198</v>
      </c>
      <c r="I9300" t="s">
        <v>9532</v>
      </c>
      <c r="J9300">
        <v>1994</v>
      </c>
      <c r="K9300">
        <v>8398</v>
      </c>
      <c r="L9300">
        <v>15</v>
      </c>
      <c r="M9300" t="s">
        <v>200</v>
      </c>
      <c r="N9300" t="s">
        <v>376</v>
      </c>
      <c r="O9300" t="s">
        <v>202</v>
      </c>
      <c r="P9300" t="s">
        <v>365</v>
      </c>
    </row>
    <row r="9301" spans="1:16" x14ac:dyDescent="0.25">
      <c r="A9301">
        <v>11932</v>
      </c>
      <c r="B9301" t="s">
        <v>360</v>
      </c>
      <c r="E9301" t="s">
        <v>2222</v>
      </c>
      <c r="F9301" t="s">
        <v>347</v>
      </c>
      <c r="G9301" t="s">
        <v>9531</v>
      </c>
      <c r="H9301" t="s">
        <v>198</v>
      </c>
      <c r="I9301" t="s">
        <v>9532</v>
      </c>
      <c r="J9301">
        <v>1994</v>
      </c>
      <c r="K9301">
        <v>39242</v>
      </c>
      <c r="L9301">
        <v>15</v>
      </c>
      <c r="M9301" t="s">
        <v>200</v>
      </c>
      <c r="N9301" t="s">
        <v>668</v>
      </c>
      <c r="O9301" t="s">
        <v>202</v>
      </c>
      <c r="P9301" t="s">
        <v>365</v>
      </c>
    </row>
    <row r="9302" spans="1:16" x14ac:dyDescent="0.25">
      <c r="A9302">
        <v>11933</v>
      </c>
      <c r="B9302" t="s">
        <v>360</v>
      </c>
      <c r="E9302" t="s">
        <v>9632</v>
      </c>
      <c r="F9302" t="s">
        <v>347</v>
      </c>
      <c r="G9302" t="s">
        <v>9531</v>
      </c>
      <c r="H9302" t="s">
        <v>198</v>
      </c>
      <c r="I9302" t="s">
        <v>9532</v>
      </c>
      <c r="J9302">
        <v>1994</v>
      </c>
      <c r="K9302">
        <v>177262</v>
      </c>
      <c r="L9302">
        <v>15</v>
      </c>
      <c r="M9302" t="s">
        <v>200</v>
      </c>
      <c r="N9302" t="s">
        <v>376</v>
      </c>
      <c r="O9302" t="s">
        <v>202</v>
      </c>
      <c r="P9302" t="s">
        <v>365</v>
      </c>
    </row>
    <row r="9303" spans="1:16" x14ac:dyDescent="0.25">
      <c r="A9303">
        <v>11934</v>
      </c>
      <c r="B9303" t="s">
        <v>360</v>
      </c>
      <c r="E9303" t="s">
        <v>9633</v>
      </c>
      <c r="F9303" t="s">
        <v>347</v>
      </c>
      <c r="G9303" t="s">
        <v>9531</v>
      </c>
      <c r="H9303" t="s">
        <v>198</v>
      </c>
      <c r="I9303" t="s">
        <v>9532</v>
      </c>
      <c r="J9303">
        <v>1994</v>
      </c>
      <c r="K9303">
        <v>128932</v>
      </c>
      <c r="L9303">
        <v>15</v>
      </c>
      <c r="M9303" t="s">
        <v>200</v>
      </c>
      <c r="N9303" t="s">
        <v>668</v>
      </c>
      <c r="O9303" t="s">
        <v>202</v>
      </c>
      <c r="P9303" t="s">
        <v>365</v>
      </c>
    </row>
    <row r="9304" spans="1:16" x14ac:dyDescent="0.25">
      <c r="A9304">
        <v>11935</v>
      </c>
      <c r="B9304" t="s">
        <v>360</v>
      </c>
      <c r="E9304" t="s">
        <v>9634</v>
      </c>
      <c r="F9304" t="s">
        <v>347</v>
      </c>
      <c r="G9304" t="s">
        <v>9531</v>
      </c>
      <c r="H9304" t="s">
        <v>198</v>
      </c>
      <c r="I9304" t="s">
        <v>9532</v>
      </c>
      <c r="J9304">
        <v>1994</v>
      </c>
      <c r="K9304">
        <v>82860</v>
      </c>
      <c r="L9304">
        <v>15</v>
      </c>
      <c r="M9304" t="s">
        <v>200</v>
      </c>
      <c r="N9304" t="s">
        <v>376</v>
      </c>
      <c r="O9304" t="s">
        <v>202</v>
      </c>
      <c r="P9304" t="s">
        <v>365</v>
      </c>
    </row>
    <row r="9305" spans="1:16" x14ac:dyDescent="0.25">
      <c r="A9305">
        <v>11936</v>
      </c>
      <c r="B9305" t="s">
        <v>360</v>
      </c>
      <c r="E9305" t="s">
        <v>9635</v>
      </c>
      <c r="F9305" t="s">
        <v>347</v>
      </c>
      <c r="G9305" t="s">
        <v>9531</v>
      </c>
      <c r="H9305" t="s">
        <v>198</v>
      </c>
      <c r="I9305" t="s">
        <v>9532</v>
      </c>
      <c r="J9305">
        <v>1994</v>
      </c>
      <c r="K9305">
        <v>21688</v>
      </c>
      <c r="L9305">
        <v>15</v>
      </c>
      <c r="M9305" t="s">
        <v>200</v>
      </c>
      <c r="N9305" t="s">
        <v>376</v>
      </c>
      <c r="O9305" t="s">
        <v>202</v>
      </c>
      <c r="P9305" t="s">
        <v>365</v>
      </c>
    </row>
    <row r="9306" spans="1:16" x14ac:dyDescent="0.25">
      <c r="A9306">
        <v>11937</v>
      </c>
      <c r="B9306" t="s">
        <v>360</v>
      </c>
      <c r="E9306" t="s">
        <v>9636</v>
      </c>
      <c r="F9306" t="s">
        <v>347</v>
      </c>
      <c r="G9306" t="s">
        <v>9531</v>
      </c>
      <c r="H9306" t="s">
        <v>198</v>
      </c>
      <c r="I9306" t="s">
        <v>9532</v>
      </c>
      <c r="J9306">
        <v>1994</v>
      </c>
      <c r="K9306">
        <v>111484</v>
      </c>
      <c r="L9306">
        <v>15</v>
      </c>
      <c r="M9306" t="s">
        <v>200</v>
      </c>
      <c r="N9306" t="s">
        <v>376</v>
      </c>
      <c r="O9306" t="s">
        <v>202</v>
      </c>
      <c r="P9306" t="s">
        <v>365</v>
      </c>
    </row>
    <row r="9307" spans="1:16" x14ac:dyDescent="0.25">
      <c r="A9307">
        <v>11938</v>
      </c>
      <c r="B9307" t="s">
        <v>360</v>
      </c>
      <c r="E9307" t="s">
        <v>9637</v>
      </c>
      <c r="F9307" t="s">
        <v>347</v>
      </c>
      <c r="G9307" t="s">
        <v>9531</v>
      </c>
      <c r="H9307" t="s">
        <v>198</v>
      </c>
      <c r="I9307" t="s">
        <v>9532</v>
      </c>
      <c r="J9307">
        <v>1994</v>
      </c>
      <c r="K9307">
        <v>2057653</v>
      </c>
      <c r="L9307">
        <v>15</v>
      </c>
      <c r="M9307" t="s">
        <v>200</v>
      </c>
      <c r="N9307" t="s">
        <v>376</v>
      </c>
      <c r="O9307" t="s">
        <v>202</v>
      </c>
      <c r="P9307" t="s">
        <v>365</v>
      </c>
    </row>
    <row r="9308" spans="1:16" x14ac:dyDescent="0.25">
      <c r="A9308">
        <v>11939</v>
      </c>
      <c r="B9308" t="s">
        <v>360</v>
      </c>
      <c r="E9308" t="s">
        <v>9638</v>
      </c>
      <c r="F9308" t="s">
        <v>347</v>
      </c>
      <c r="G9308" t="s">
        <v>9531</v>
      </c>
      <c r="H9308" t="s">
        <v>198</v>
      </c>
      <c r="I9308" t="s">
        <v>9532</v>
      </c>
      <c r="J9308">
        <v>1994</v>
      </c>
      <c r="K9308">
        <v>1363892</v>
      </c>
      <c r="L9308">
        <v>15</v>
      </c>
      <c r="M9308" t="s">
        <v>200</v>
      </c>
      <c r="N9308" t="s">
        <v>376</v>
      </c>
      <c r="O9308" t="s">
        <v>202</v>
      </c>
      <c r="P9308" t="s">
        <v>365</v>
      </c>
    </row>
    <row r="9309" spans="1:16" x14ac:dyDescent="0.25">
      <c r="A9309">
        <v>11940</v>
      </c>
      <c r="B9309" t="s">
        <v>360</v>
      </c>
      <c r="E9309" t="s">
        <v>9639</v>
      </c>
      <c r="F9309" t="s">
        <v>347</v>
      </c>
      <c r="G9309" t="s">
        <v>9531</v>
      </c>
      <c r="H9309" t="s">
        <v>198</v>
      </c>
      <c r="I9309" t="s">
        <v>9532</v>
      </c>
      <c r="J9309">
        <v>1994</v>
      </c>
      <c r="K9309">
        <v>112487</v>
      </c>
      <c r="L9309">
        <v>15</v>
      </c>
      <c r="M9309" t="s">
        <v>200</v>
      </c>
      <c r="N9309" t="s">
        <v>376</v>
      </c>
      <c r="O9309" t="s">
        <v>202</v>
      </c>
      <c r="P9309" t="s">
        <v>365</v>
      </c>
    </row>
    <row r="9310" spans="1:16" x14ac:dyDescent="0.25">
      <c r="A9310">
        <v>11941</v>
      </c>
      <c r="B9310" t="s">
        <v>360</v>
      </c>
      <c r="E9310" t="s">
        <v>9640</v>
      </c>
      <c r="F9310" t="s">
        <v>347</v>
      </c>
      <c r="G9310" t="s">
        <v>9531</v>
      </c>
      <c r="H9310" t="s">
        <v>198</v>
      </c>
      <c r="I9310" t="s">
        <v>9532</v>
      </c>
      <c r="J9310">
        <v>1994</v>
      </c>
      <c r="K9310">
        <v>91169</v>
      </c>
      <c r="L9310">
        <v>15</v>
      </c>
      <c r="M9310" t="s">
        <v>200</v>
      </c>
      <c r="N9310" t="s">
        <v>376</v>
      </c>
      <c r="O9310" t="s">
        <v>202</v>
      </c>
      <c r="P9310" t="s">
        <v>365</v>
      </c>
    </row>
    <row r="9311" spans="1:16" x14ac:dyDescent="0.25">
      <c r="A9311">
        <v>11943</v>
      </c>
      <c r="B9311" t="s">
        <v>360</v>
      </c>
      <c r="E9311" t="s">
        <v>9641</v>
      </c>
      <c r="F9311" t="s">
        <v>347</v>
      </c>
      <c r="G9311" t="s">
        <v>9531</v>
      </c>
      <c r="H9311" t="s">
        <v>198</v>
      </c>
      <c r="I9311" t="s">
        <v>9532</v>
      </c>
      <c r="J9311">
        <v>1994</v>
      </c>
      <c r="K9311">
        <v>1536242</v>
      </c>
      <c r="L9311">
        <v>15</v>
      </c>
      <c r="M9311" t="s">
        <v>200</v>
      </c>
      <c r="N9311" t="s">
        <v>376</v>
      </c>
      <c r="O9311" t="s">
        <v>202</v>
      </c>
      <c r="P9311" t="s">
        <v>365</v>
      </c>
    </row>
    <row r="9312" spans="1:16" x14ac:dyDescent="0.25">
      <c r="A9312">
        <v>11944</v>
      </c>
      <c r="B9312" t="s">
        <v>360</v>
      </c>
      <c r="E9312" t="s">
        <v>9642</v>
      </c>
      <c r="F9312" t="s">
        <v>347</v>
      </c>
      <c r="G9312" t="s">
        <v>9531</v>
      </c>
      <c r="H9312" t="s">
        <v>198</v>
      </c>
      <c r="I9312" t="s">
        <v>9532</v>
      </c>
      <c r="J9312">
        <v>1994</v>
      </c>
      <c r="K9312">
        <v>2701504</v>
      </c>
      <c r="L9312">
        <v>15</v>
      </c>
      <c r="M9312" t="s">
        <v>200</v>
      </c>
      <c r="N9312" t="s">
        <v>1255</v>
      </c>
      <c r="O9312" t="s">
        <v>202</v>
      </c>
      <c r="P9312" t="s">
        <v>365</v>
      </c>
    </row>
    <row r="9313" spans="1:16" x14ac:dyDescent="0.25">
      <c r="A9313">
        <v>11945</v>
      </c>
      <c r="B9313" t="s">
        <v>360</v>
      </c>
      <c r="E9313" t="s">
        <v>9643</v>
      </c>
      <c r="F9313" t="s">
        <v>347</v>
      </c>
      <c r="G9313" t="s">
        <v>9531</v>
      </c>
      <c r="H9313" t="s">
        <v>198</v>
      </c>
      <c r="I9313" t="s">
        <v>9532</v>
      </c>
      <c r="J9313">
        <v>1994</v>
      </c>
      <c r="K9313">
        <v>99048</v>
      </c>
      <c r="L9313">
        <v>15</v>
      </c>
      <c r="M9313" t="s">
        <v>200</v>
      </c>
      <c r="N9313" t="s">
        <v>376</v>
      </c>
      <c r="O9313" t="s">
        <v>202</v>
      </c>
      <c r="P9313" t="s">
        <v>365</v>
      </c>
    </row>
    <row r="9314" spans="1:16" x14ac:dyDescent="0.25">
      <c r="A9314">
        <v>11946</v>
      </c>
      <c r="B9314" t="s">
        <v>360</v>
      </c>
      <c r="E9314" t="s">
        <v>9644</v>
      </c>
      <c r="F9314" t="s">
        <v>347</v>
      </c>
      <c r="G9314" t="s">
        <v>9531</v>
      </c>
      <c r="H9314" t="s">
        <v>198</v>
      </c>
      <c r="I9314" t="s">
        <v>9532</v>
      </c>
      <c r="J9314">
        <v>1994</v>
      </c>
      <c r="K9314">
        <v>2550598</v>
      </c>
      <c r="L9314">
        <v>15</v>
      </c>
      <c r="M9314" t="s">
        <v>200</v>
      </c>
      <c r="N9314" t="s">
        <v>376</v>
      </c>
      <c r="O9314" t="s">
        <v>202</v>
      </c>
      <c r="P9314" t="s">
        <v>365</v>
      </c>
    </row>
    <row r="9315" spans="1:16" x14ac:dyDescent="0.25">
      <c r="A9315">
        <v>11947</v>
      </c>
      <c r="B9315" t="s">
        <v>360</v>
      </c>
      <c r="E9315" t="s">
        <v>9645</v>
      </c>
      <c r="F9315" t="s">
        <v>347</v>
      </c>
      <c r="G9315" t="s">
        <v>9531</v>
      </c>
      <c r="H9315" t="s">
        <v>198</v>
      </c>
      <c r="I9315" t="s">
        <v>9532</v>
      </c>
      <c r="J9315">
        <v>1994</v>
      </c>
      <c r="K9315">
        <v>15697</v>
      </c>
      <c r="L9315">
        <v>15</v>
      </c>
      <c r="M9315" t="s">
        <v>200</v>
      </c>
      <c r="N9315" t="s">
        <v>668</v>
      </c>
      <c r="O9315" t="s">
        <v>202</v>
      </c>
      <c r="P9315" t="s">
        <v>365</v>
      </c>
    </row>
    <row r="9316" spans="1:16" x14ac:dyDescent="0.25">
      <c r="A9316">
        <v>11948</v>
      </c>
      <c r="B9316" t="s">
        <v>360</v>
      </c>
      <c r="E9316" t="s">
        <v>9646</v>
      </c>
      <c r="F9316" t="s">
        <v>347</v>
      </c>
      <c r="G9316" t="s">
        <v>9531</v>
      </c>
      <c r="H9316" t="s">
        <v>198</v>
      </c>
      <c r="I9316" t="s">
        <v>9532</v>
      </c>
      <c r="J9316">
        <v>1994</v>
      </c>
      <c r="K9316">
        <v>396429</v>
      </c>
      <c r="L9316">
        <v>15</v>
      </c>
      <c r="M9316" t="s">
        <v>200</v>
      </c>
      <c r="N9316" t="s">
        <v>1255</v>
      </c>
      <c r="O9316" t="s">
        <v>202</v>
      </c>
      <c r="P9316" t="s">
        <v>365</v>
      </c>
    </row>
    <row r="9317" spans="1:16" x14ac:dyDescent="0.25">
      <c r="A9317">
        <v>11949</v>
      </c>
      <c r="B9317" t="s">
        <v>360</v>
      </c>
      <c r="E9317" t="s">
        <v>9647</v>
      </c>
      <c r="F9317" t="s">
        <v>347</v>
      </c>
      <c r="G9317" t="s">
        <v>9531</v>
      </c>
      <c r="H9317" t="s">
        <v>198</v>
      </c>
      <c r="I9317" t="s">
        <v>9532</v>
      </c>
      <c r="J9317">
        <v>1994</v>
      </c>
      <c r="K9317">
        <v>91227</v>
      </c>
      <c r="L9317">
        <v>15</v>
      </c>
      <c r="M9317" t="s">
        <v>200</v>
      </c>
      <c r="N9317" t="s">
        <v>376</v>
      </c>
      <c r="O9317" t="s">
        <v>202</v>
      </c>
      <c r="P9317" t="s">
        <v>365</v>
      </c>
    </row>
    <row r="9318" spans="1:16" x14ac:dyDescent="0.25">
      <c r="A9318">
        <v>11950</v>
      </c>
      <c r="B9318" t="s">
        <v>360</v>
      </c>
      <c r="E9318" t="s">
        <v>9648</v>
      </c>
      <c r="F9318" t="s">
        <v>347</v>
      </c>
      <c r="G9318" t="s">
        <v>9531</v>
      </c>
      <c r="H9318" t="s">
        <v>198</v>
      </c>
      <c r="I9318" t="s">
        <v>9532</v>
      </c>
      <c r="J9318">
        <v>1994</v>
      </c>
      <c r="K9318">
        <v>51317</v>
      </c>
      <c r="L9318">
        <v>15</v>
      </c>
      <c r="M9318" t="s">
        <v>200</v>
      </c>
      <c r="N9318" t="s">
        <v>668</v>
      </c>
      <c r="O9318" t="s">
        <v>202</v>
      </c>
      <c r="P9318" t="s">
        <v>365</v>
      </c>
    </row>
    <row r="9319" spans="1:16" x14ac:dyDescent="0.25">
      <c r="A9319">
        <v>11951</v>
      </c>
      <c r="B9319" t="s">
        <v>360</v>
      </c>
      <c r="E9319" t="s">
        <v>9649</v>
      </c>
      <c r="F9319" t="s">
        <v>347</v>
      </c>
      <c r="G9319" t="s">
        <v>9531</v>
      </c>
      <c r="H9319" t="s">
        <v>198</v>
      </c>
      <c r="I9319" t="s">
        <v>9532</v>
      </c>
      <c r="J9319">
        <v>1994</v>
      </c>
      <c r="K9319">
        <v>1007695</v>
      </c>
      <c r="L9319">
        <v>15</v>
      </c>
      <c r="M9319" t="s">
        <v>200</v>
      </c>
      <c r="N9319" t="s">
        <v>376</v>
      </c>
      <c r="O9319" t="s">
        <v>202</v>
      </c>
      <c r="P9319" t="s">
        <v>365</v>
      </c>
    </row>
    <row r="9320" spans="1:16" x14ac:dyDescent="0.25">
      <c r="A9320">
        <v>11953</v>
      </c>
      <c r="B9320" t="s">
        <v>360</v>
      </c>
      <c r="E9320" t="s">
        <v>9650</v>
      </c>
      <c r="F9320" t="s">
        <v>347</v>
      </c>
      <c r="G9320" t="s">
        <v>9531</v>
      </c>
      <c r="H9320" t="s">
        <v>198</v>
      </c>
      <c r="I9320" t="s">
        <v>9532</v>
      </c>
      <c r="J9320">
        <v>1994</v>
      </c>
      <c r="K9320">
        <v>3830</v>
      </c>
      <c r="L9320">
        <v>15</v>
      </c>
      <c r="M9320" t="s">
        <v>200</v>
      </c>
      <c r="N9320" t="s">
        <v>376</v>
      </c>
      <c r="O9320" t="s">
        <v>202</v>
      </c>
      <c r="P9320" t="s">
        <v>365</v>
      </c>
    </row>
    <row r="9321" spans="1:16" x14ac:dyDescent="0.25">
      <c r="A9321">
        <v>11956</v>
      </c>
      <c r="B9321" t="s">
        <v>360</v>
      </c>
      <c r="E9321" t="s">
        <v>9651</v>
      </c>
      <c r="F9321" t="s">
        <v>347</v>
      </c>
      <c r="G9321" t="s">
        <v>9531</v>
      </c>
      <c r="H9321" t="s">
        <v>198</v>
      </c>
      <c r="I9321" t="s">
        <v>9532</v>
      </c>
      <c r="J9321">
        <v>1994</v>
      </c>
      <c r="K9321">
        <v>7365737</v>
      </c>
      <c r="L9321">
        <v>15</v>
      </c>
      <c r="M9321" t="s">
        <v>200</v>
      </c>
      <c r="N9321" t="s">
        <v>376</v>
      </c>
      <c r="O9321" t="s">
        <v>202</v>
      </c>
      <c r="P9321" t="s">
        <v>365</v>
      </c>
    </row>
    <row r="9322" spans="1:16" x14ac:dyDescent="0.25">
      <c r="A9322">
        <v>11957</v>
      </c>
      <c r="B9322" t="s">
        <v>360</v>
      </c>
      <c r="E9322" t="s">
        <v>9652</v>
      </c>
      <c r="F9322" t="s">
        <v>347</v>
      </c>
      <c r="G9322" t="s">
        <v>9531</v>
      </c>
      <c r="H9322" t="s">
        <v>198</v>
      </c>
      <c r="I9322" t="s">
        <v>9532</v>
      </c>
      <c r="J9322">
        <v>1994</v>
      </c>
      <c r="K9322">
        <v>46431</v>
      </c>
      <c r="L9322">
        <v>15</v>
      </c>
      <c r="M9322" t="s">
        <v>200</v>
      </c>
      <c r="N9322" t="s">
        <v>376</v>
      </c>
      <c r="O9322" t="s">
        <v>202</v>
      </c>
      <c r="P9322" t="s">
        <v>365</v>
      </c>
    </row>
    <row r="9323" spans="1:16" x14ac:dyDescent="0.25">
      <c r="A9323">
        <v>11961</v>
      </c>
      <c r="B9323" t="s">
        <v>360</v>
      </c>
      <c r="E9323" t="s">
        <v>9652</v>
      </c>
      <c r="F9323" t="s">
        <v>347</v>
      </c>
      <c r="G9323" t="s">
        <v>9531</v>
      </c>
      <c r="H9323" t="s">
        <v>198</v>
      </c>
      <c r="I9323" t="s">
        <v>9532</v>
      </c>
      <c r="J9323">
        <v>1995</v>
      </c>
      <c r="K9323">
        <v>13943</v>
      </c>
      <c r="L9323">
        <v>15</v>
      </c>
      <c r="M9323" t="s">
        <v>200</v>
      </c>
      <c r="N9323" t="s">
        <v>376</v>
      </c>
      <c r="O9323" t="s">
        <v>202</v>
      </c>
      <c r="P9323" t="s">
        <v>365</v>
      </c>
    </row>
    <row r="9324" spans="1:16" x14ac:dyDescent="0.25">
      <c r="A9324">
        <v>11962</v>
      </c>
      <c r="B9324" t="s">
        <v>360</v>
      </c>
      <c r="E9324" t="s">
        <v>9653</v>
      </c>
      <c r="F9324" t="s">
        <v>347</v>
      </c>
      <c r="G9324" t="s">
        <v>9531</v>
      </c>
      <c r="H9324" t="s">
        <v>198</v>
      </c>
      <c r="I9324" t="s">
        <v>9532</v>
      </c>
      <c r="J9324">
        <v>1995</v>
      </c>
      <c r="K9324">
        <v>122188</v>
      </c>
      <c r="L9324">
        <v>15</v>
      </c>
      <c r="M9324" t="s">
        <v>200</v>
      </c>
      <c r="N9324" t="s">
        <v>376</v>
      </c>
      <c r="O9324" t="s">
        <v>202</v>
      </c>
      <c r="P9324" t="s">
        <v>365</v>
      </c>
    </row>
    <row r="9325" spans="1:16" x14ac:dyDescent="0.25">
      <c r="A9325">
        <v>11963</v>
      </c>
      <c r="B9325" t="s">
        <v>425</v>
      </c>
      <c r="E9325" t="s">
        <v>1587</v>
      </c>
      <c r="F9325" t="s">
        <v>347</v>
      </c>
      <c r="G9325" t="s">
        <v>9531</v>
      </c>
      <c r="H9325" t="s">
        <v>198</v>
      </c>
      <c r="I9325" t="s">
        <v>9532</v>
      </c>
      <c r="J9325">
        <v>1952</v>
      </c>
      <c r="K9325">
        <v>3476759</v>
      </c>
      <c r="L9325">
        <v>15</v>
      </c>
      <c r="M9325" t="s">
        <v>200</v>
      </c>
      <c r="N9325" t="s">
        <v>668</v>
      </c>
      <c r="O9325" t="s">
        <v>202</v>
      </c>
      <c r="P9325" t="s">
        <v>468</v>
      </c>
    </row>
    <row r="9326" spans="1:16" x14ac:dyDescent="0.25">
      <c r="A9326">
        <v>11964</v>
      </c>
      <c r="B9326" t="s">
        <v>360</v>
      </c>
      <c r="E9326" t="s">
        <v>9654</v>
      </c>
      <c r="F9326" t="s">
        <v>347</v>
      </c>
      <c r="G9326" t="s">
        <v>9531</v>
      </c>
      <c r="H9326" t="s">
        <v>198</v>
      </c>
      <c r="I9326" t="s">
        <v>9532</v>
      </c>
      <c r="J9326">
        <v>1997</v>
      </c>
      <c r="K9326">
        <v>46823</v>
      </c>
      <c r="L9326">
        <v>15</v>
      </c>
      <c r="M9326" t="s">
        <v>200</v>
      </c>
      <c r="N9326" t="s">
        <v>376</v>
      </c>
      <c r="O9326" t="s">
        <v>202</v>
      </c>
      <c r="P9326" t="s">
        <v>365</v>
      </c>
    </row>
    <row r="9327" spans="1:16" x14ac:dyDescent="0.25">
      <c r="A9327">
        <v>11965</v>
      </c>
      <c r="B9327" t="s">
        <v>399</v>
      </c>
      <c r="E9327" t="s">
        <v>9655</v>
      </c>
      <c r="F9327" t="s">
        <v>347</v>
      </c>
      <c r="G9327" t="s">
        <v>9531</v>
      </c>
      <c r="H9327" t="s">
        <v>198</v>
      </c>
      <c r="I9327" t="s">
        <v>9532</v>
      </c>
      <c r="J9327">
        <v>1999</v>
      </c>
      <c r="K9327">
        <v>843929</v>
      </c>
      <c r="L9327">
        <v>15</v>
      </c>
      <c r="M9327" t="s">
        <v>200</v>
      </c>
      <c r="N9327" t="s">
        <v>1203</v>
      </c>
      <c r="O9327" t="s">
        <v>202</v>
      </c>
      <c r="P9327" t="s">
        <v>1479</v>
      </c>
    </row>
    <row r="9328" spans="1:16" x14ac:dyDescent="0.25">
      <c r="A9328">
        <v>11966</v>
      </c>
      <c r="B9328" t="s">
        <v>425</v>
      </c>
      <c r="E9328" t="s">
        <v>9656</v>
      </c>
      <c r="F9328" t="s">
        <v>347</v>
      </c>
      <c r="G9328" t="s">
        <v>9531</v>
      </c>
      <c r="H9328" t="s">
        <v>198</v>
      </c>
      <c r="I9328" t="s">
        <v>9532</v>
      </c>
      <c r="J9328">
        <v>1973</v>
      </c>
      <c r="K9328">
        <v>2254</v>
      </c>
      <c r="L9328">
        <v>15</v>
      </c>
      <c r="M9328" t="s">
        <v>200</v>
      </c>
      <c r="N9328" t="s">
        <v>787</v>
      </c>
      <c r="O9328" t="s">
        <v>202</v>
      </c>
      <c r="P9328" t="s">
        <v>468</v>
      </c>
    </row>
    <row r="9329" spans="1:16" x14ac:dyDescent="0.25">
      <c r="A9329">
        <v>11967</v>
      </c>
      <c r="B9329" t="s">
        <v>399</v>
      </c>
      <c r="E9329" t="s">
        <v>9657</v>
      </c>
      <c r="F9329" t="s">
        <v>347</v>
      </c>
      <c r="G9329" t="s">
        <v>9531</v>
      </c>
      <c r="H9329" t="s">
        <v>198</v>
      </c>
      <c r="I9329" t="s">
        <v>9532</v>
      </c>
      <c r="J9329">
        <v>1973</v>
      </c>
      <c r="K9329">
        <v>4705</v>
      </c>
      <c r="L9329">
        <v>15</v>
      </c>
      <c r="M9329" t="s">
        <v>200</v>
      </c>
      <c r="N9329" t="s">
        <v>1203</v>
      </c>
      <c r="O9329" t="s">
        <v>202</v>
      </c>
      <c r="P9329" t="s">
        <v>2599</v>
      </c>
    </row>
    <row r="9330" spans="1:16" x14ac:dyDescent="0.25">
      <c r="A9330">
        <v>11970</v>
      </c>
      <c r="B9330" t="s">
        <v>360</v>
      </c>
      <c r="E9330" t="s">
        <v>9658</v>
      </c>
      <c r="F9330" t="s">
        <v>347</v>
      </c>
      <c r="G9330" t="s">
        <v>9531</v>
      </c>
      <c r="H9330" t="s">
        <v>198</v>
      </c>
      <c r="I9330" t="s">
        <v>9532</v>
      </c>
      <c r="J9330">
        <v>1963</v>
      </c>
      <c r="K9330">
        <v>717340</v>
      </c>
      <c r="L9330">
        <v>15</v>
      </c>
      <c r="M9330" t="s">
        <v>200</v>
      </c>
      <c r="N9330" t="s">
        <v>376</v>
      </c>
      <c r="O9330" t="s">
        <v>202</v>
      </c>
      <c r="P9330" t="s">
        <v>365</v>
      </c>
    </row>
    <row r="9331" spans="1:16" x14ac:dyDescent="0.25">
      <c r="A9331">
        <v>11971</v>
      </c>
      <c r="B9331" t="s">
        <v>360</v>
      </c>
      <c r="E9331" t="s">
        <v>9659</v>
      </c>
      <c r="F9331" t="s">
        <v>347</v>
      </c>
      <c r="G9331" t="s">
        <v>9531</v>
      </c>
      <c r="H9331" t="s">
        <v>198</v>
      </c>
      <c r="I9331" t="s">
        <v>9532</v>
      </c>
      <c r="J9331">
        <v>1968</v>
      </c>
      <c r="K9331">
        <v>18688</v>
      </c>
      <c r="L9331">
        <v>15</v>
      </c>
      <c r="M9331" t="s">
        <v>200</v>
      </c>
      <c r="N9331" t="s">
        <v>376</v>
      </c>
      <c r="O9331" t="s">
        <v>202</v>
      </c>
      <c r="P9331" t="s">
        <v>365</v>
      </c>
    </row>
    <row r="9332" spans="1:16" x14ac:dyDescent="0.25">
      <c r="A9332">
        <v>11973</v>
      </c>
      <c r="B9332" t="s">
        <v>360</v>
      </c>
      <c r="E9332" t="s">
        <v>9660</v>
      </c>
      <c r="F9332" t="s">
        <v>347</v>
      </c>
      <c r="G9332" t="s">
        <v>9531</v>
      </c>
      <c r="H9332" t="s">
        <v>198</v>
      </c>
      <c r="I9332" t="s">
        <v>9532</v>
      </c>
      <c r="J9332">
        <v>1962</v>
      </c>
      <c r="K9332">
        <v>1700421</v>
      </c>
      <c r="L9332">
        <v>15</v>
      </c>
      <c r="M9332" t="s">
        <v>200</v>
      </c>
      <c r="N9332" t="s">
        <v>376</v>
      </c>
      <c r="O9332" t="s">
        <v>202</v>
      </c>
      <c r="P9332" t="s">
        <v>365</v>
      </c>
    </row>
    <row r="9333" spans="1:16" x14ac:dyDescent="0.25">
      <c r="A9333">
        <v>11976</v>
      </c>
      <c r="B9333" t="s">
        <v>360</v>
      </c>
      <c r="E9333" t="s">
        <v>9661</v>
      </c>
      <c r="F9333" t="s">
        <v>347</v>
      </c>
      <c r="G9333" t="s">
        <v>9531</v>
      </c>
      <c r="H9333" t="s">
        <v>198</v>
      </c>
      <c r="I9333" t="s">
        <v>9532</v>
      </c>
      <c r="J9333">
        <v>1980</v>
      </c>
      <c r="K9333">
        <v>110678</v>
      </c>
      <c r="L9333">
        <v>15</v>
      </c>
      <c r="M9333" t="s">
        <v>200</v>
      </c>
      <c r="N9333" t="s">
        <v>9662</v>
      </c>
      <c r="O9333" t="s">
        <v>202</v>
      </c>
      <c r="P9333" t="s">
        <v>365</v>
      </c>
    </row>
    <row r="9334" spans="1:16" x14ac:dyDescent="0.25">
      <c r="A9334">
        <v>11977</v>
      </c>
      <c r="B9334" t="s">
        <v>360</v>
      </c>
      <c r="E9334" t="s">
        <v>9663</v>
      </c>
      <c r="F9334" t="s">
        <v>347</v>
      </c>
      <c r="G9334" t="s">
        <v>9531</v>
      </c>
      <c r="H9334" t="s">
        <v>9664</v>
      </c>
      <c r="I9334" t="s">
        <v>9665</v>
      </c>
      <c r="J9334">
        <v>1971</v>
      </c>
      <c r="K9334">
        <v>1947340</v>
      </c>
      <c r="L9334">
        <v>15</v>
      </c>
      <c r="M9334" t="s">
        <v>200</v>
      </c>
      <c r="N9334" t="s">
        <v>9662</v>
      </c>
      <c r="O9334" t="s">
        <v>202</v>
      </c>
      <c r="P9334" t="s">
        <v>365</v>
      </c>
    </row>
    <row r="9335" spans="1:16" x14ac:dyDescent="0.25">
      <c r="A9335">
        <v>11978</v>
      </c>
      <c r="B9335" t="s">
        <v>360</v>
      </c>
      <c r="E9335" t="s">
        <v>9666</v>
      </c>
      <c r="F9335" t="s">
        <v>347</v>
      </c>
      <c r="G9335" t="s">
        <v>9531</v>
      </c>
      <c r="H9335" t="s">
        <v>198</v>
      </c>
      <c r="I9335" t="s">
        <v>9532</v>
      </c>
      <c r="J9335">
        <v>1968</v>
      </c>
      <c r="K9335">
        <v>5301014</v>
      </c>
      <c r="L9335">
        <v>15</v>
      </c>
      <c r="M9335" t="s">
        <v>200</v>
      </c>
      <c r="N9335" t="s">
        <v>376</v>
      </c>
      <c r="O9335" t="s">
        <v>202</v>
      </c>
      <c r="P9335" t="s">
        <v>365</v>
      </c>
    </row>
    <row r="9336" spans="1:16" x14ac:dyDescent="0.25">
      <c r="A9336">
        <v>11981</v>
      </c>
      <c r="B9336" t="s">
        <v>360</v>
      </c>
      <c r="E9336" t="s">
        <v>9667</v>
      </c>
      <c r="F9336" t="s">
        <v>347</v>
      </c>
      <c r="G9336" t="s">
        <v>9531</v>
      </c>
      <c r="H9336" t="s">
        <v>198</v>
      </c>
      <c r="I9336" t="s">
        <v>9532</v>
      </c>
      <c r="J9336">
        <v>1970</v>
      </c>
      <c r="K9336">
        <v>376903</v>
      </c>
      <c r="L9336">
        <v>15</v>
      </c>
      <c r="M9336" t="s">
        <v>200</v>
      </c>
      <c r="N9336" t="s">
        <v>376</v>
      </c>
      <c r="O9336" t="s">
        <v>202</v>
      </c>
      <c r="P9336" t="s">
        <v>365</v>
      </c>
    </row>
    <row r="9337" spans="1:16" x14ac:dyDescent="0.25">
      <c r="A9337">
        <v>11982</v>
      </c>
      <c r="B9337" t="s">
        <v>360</v>
      </c>
      <c r="E9337" t="s">
        <v>9668</v>
      </c>
      <c r="F9337" t="s">
        <v>347</v>
      </c>
      <c r="G9337" t="s">
        <v>9531</v>
      </c>
      <c r="H9337" t="s">
        <v>198</v>
      </c>
      <c r="I9337" t="s">
        <v>9532</v>
      </c>
      <c r="J9337">
        <v>1963</v>
      </c>
      <c r="K9337">
        <v>881760</v>
      </c>
      <c r="L9337">
        <v>15</v>
      </c>
      <c r="M9337" t="s">
        <v>200</v>
      </c>
      <c r="N9337" t="s">
        <v>376</v>
      </c>
      <c r="O9337" t="s">
        <v>202</v>
      </c>
      <c r="P9337" t="s">
        <v>365</v>
      </c>
    </row>
    <row r="9338" spans="1:16" x14ac:dyDescent="0.25">
      <c r="A9338">
        <v>11983</v>
      </c>
      <c r="B9338" t="s">
        <v>360</v>
      </c>
      <c r="E9338" t="s">
        <v>9669</v>
      </c>
      <c r="F9338" t="s">
        <v>347</v>
      </c>
      <c r="G9338" t="s">
        <v>9531</v>
      </c>
      <c r="H9338" t="s">
        <v>198</v>
      </c>
      <c r="I9338" t="s">
        <v>9532</v>
      </c>
      <c r="J9338">
        <v>1966</v>
      </c>
      <c r="K9338">
        <v>291329</v>
      </c>
      <c r="L9338">
        <v>15</v>
      </c>
      <c r="M9338" t="s">
        <v>200</v>
      </c>
      <c r="N9338" t="s">
        <v>376</v>
      </c>
      <c r="O9338" t="s">
        <v>202</v>
      </c>
      <c r="P9338" t="s">
        <v>365</v>
      </c>
    </row>
    <row r="9339" spans="1:16" x14ac:dyDescent="0.25">
      <c r="A9339">
        <v>11984</v>
      </c>
      <c r="B9339" t="s">
        <v>360</v>
      </c>
      <c r="E9339" t="s">
        <v>9670</v>
      </c>
      <c r="F9339" t="s">
        <v>347</v>
      </c>
      <c r="G9339" t="s">
        <v>9531</v>
      </c>
      <c r="H9339" t="s">
        <v>198</v>
      </c>
      <c r="I9339" t="s">
        <v>9532</v>
      </c>
      <c r="J9339">
        <v>1981</v>
      </c>
      <c r="K9339">
        <v>502732</v>
      </c>
      <c r="L9339">
        <v>15</v>
      </c>
      <c r="M9339" t="s">
        <v>200</v>
      </c>
      <c r="N9339" t="s">
        <v>376</v>
      </c>
      <c r="O9339" t="s">
        <v>202</v>
      </c>
      <c r="P9339" t="s">
        <v>365</v>
      </c>
    </row>
    <row r="9340" spans="1:16" x14ac:dyDescent="0.25">
      <c r="A9340">
        <v>11985</v>
      </c>
      <c r="B9340" t="s">
        <v>360</v>
      </c>
      <c r="E9340" t="s">
        <v>9671</v>
      </c>
      <c r="F9340" t="s">
        <v>347</v>
      </c>
      <c r="G9340" t="s">
        <v>9531</v>
      </c>
      <c r="H9340" t="s">
        <v>198</v>
      </c>
      <c r="I9340" t="s">
        <v>9532</v>
      </c>
      <c r="J9340">
        <v>1960</v>
      </c>
      <c r="K9340">
        <v>545177</v>
      </c>
      <c r="L9340">
        <v>15</v>
      </c>
      <c r="M9340" t="s">
        <v>200</v>
      </c>
      <c r="N9340" t="s">
        <v>376</v>
      </c>
      <c r="O9340" t="s">
        <v>202</v>
      </c>
      <c r="P9340" t="s">
        <v>365</v>
      </c>
    </row>
    <row r="9341" spans="1:16" x14ac:dyDescent="0.25">
      <c r="A9341">
        <v>11986</v>
      </c>
      <c r="B9341" t="s">
        <v>360</v>
      </c>
      <c r="E9341" t="s">
        <v>9672</v>
      </c>
      <c r="F9341" t="s">
        <v>347</v>
      </c>
      <c r="G9341" t="s">
        <v>9531</v>
      </c>
      <c r="H9341" t="s">
        <v>198</v>
      </c>
      <c r="I9341" t="s">
        <v>9532</v>
      </c>
      <c r="J9341">
        <v>1970</v>
      </c>
      <c r="K9341">
        <v>89734</v>
      </c>
      <c r="L9341">
        <v>15</v>
      </c>
      <c r="M9341" t="s">
        <v>200</v>
      </c>
      <c r="N9341" t="s">
        <v>376</v>
      </c>
      <c r="O9341" t="s">
        <v>202</v>
      </c>
      <c r="P9341" t="s">
        <v>365</v>
      </c>
    </row>
    <row r="9342" spans="1:16" x14ac:dyDescent="0.25">
      <c r="A9342">
        <v>11987</v>
      </c>
      <c r="B9342" t="s">
        <v>360</v>
      </c>
      <c r="E9342" t="s">
        <v>9673</v>
      </c>
      <c r="F9342" t="s">
        <v>347</v>
      </c>
      <c r="G9342" t="s">
        <v>9531</v>
      </c>
      <c r="H9342" t="s">
        <v>198</v>
      </c>
      <c r="I9342" t="s">
        <v>9532</v>
      </c>
      <c r="J9342">
        <v>1977</v>
      </c>
      <c r="K9342">
        <v>122105</v>
      </c>
      <c r="L9342">
        <v>15</v>
      </c>
      <c r="M9342" t="s">
        <v>200</v>
      </c>
      <c r="N9342" t="s">
        <v>376</v>
      </c>
      <c r="O9342" t="s">
        <v>202</v>
      </c>
      <c r="P9342" t="s">
        <v>365</v>
      </c>
    </row>
    <row r="9343" spans="1:16" x14ac:dyDescent="0.25">
      <c r="A9343">
        <v>11988</v>
      </c>
      <c r="B9343" t="s">
        <v>360</v>
      </c>
      <c r="E9343" t="s">
        <v>9674</v>
      </c>
      <c r="F9343" t="s">
        <v>347</v>
      </c>
      <c r="G9343" t="s">
        <v>9531</v>
      </c>
      <c r="H9343" t="s">
        <v>198</v>
      </c>
      <c r="I9343" t="s">
        <v>9532</v>
      </c>
      <c r="J9343">
        <v>1965</v>
      </c>
      <c r="K9343">
        <v>70492</v>
      </c>
      <c r="L9343">
        <v>15</v>
      </c>
      <c r="M9343" t="s">
        <v>200</v>
      </c>
      <c r="N9343" t="s">
        <v>376</v>
      </c>
      <c r="O9343" t="s">
        <v>202</v>
      </c>
      <c r="P9343" t="s">
        <v>365</v>
      </c>
    </row>
    <row r="9344" spans="1:16" x14ac:dyDescent="0.25">
      <c r="A9344">
        <v>11991</v>
      </c>
      <c r="B9344" t="s">
        <v>360</v>
      </c>
      <c r="E9344" t="s">
        <v>9675</v>
      </c>
      <c r="F9344" t="s">
        <v>347</v>
      </c>
      <c r="G9344" t="s">
        <v>9531</v>
      </c>
      <c r="H9344" t="s">
        <v>198</v>
      </c>
      <c r="I9344" t="s">
        <v>9532</v>
      </c>
      <c r="J9344">
        <v>1973</v>
      </c>
      <c r="K9344">
        <v>78593</v>
      </c>
      <c r="L9344">
        <v>15</v>
      </c>
      <c r="M9344" t="s">
        <v>200</v>
      </c>
      <c r="N9344" t="s">
        <v>670</v>
      </c>
      <c r="O9344" t="s">
        <v>202</v>
      </c>
      <c r="P9344" t="s">
        <v>365</v>
      </c>
    </row>
    <row r="9345" spans="1:16" x14ac:dyDescent="0.25">
      <c r="A9345">
        <v>11992</v>
      </c>
      <c r="B9345" t="s">
        <v>360</v>
      </c>
      <c r="E9345" t="s">
        <v>9676</v>
      </c>
      <c r="F9345" t="s">
        <v>347</v>
      </c>
      <c r="G9345" t="s">
        <v>9531</v>
      </c>
      <c r="H9345" t="s">
        <v>198</v>
      </c>
      <c r="I9345" t="s">
        <v>9532</v>
      </c>
      <c r="J9345">
        <v>1981</v>
      </c>
      <c r="K9345">
        <v>52397</v>
      </c>
      <c r="L9345">
        <v>15</v>
      </c>
      <c r="M9345" t="s">
        <v>200</v>
      </c>
      <c r="N9345" t="s">
        <v>376</v>
      </c>
      <c r="O9345" t="s">
        <v>202</v>
      </c>
      <c r="P9345" t="s">
        <v>365</v>
      </c>
    </row>
    <row r="9346" spans="1:16" x14ac:dyDescent="0.25">
      <c r="A9346">
        <v>11993</v>
      </c>
      <c r="B9346" t="s">
        <v>360</v>
      </c>
      <c r="E9346" t="s">
        <v>9677</v>
      </c>
      <c r="F9346" t="s">
        <v>347</v>
      </c>
      <c r="G9346" t="s">
        <v>9531</v>
      </c>
      <c r="H9346" t="s">
        <v>198</v>
      </c>
      <c r="I9346" t="s">
        <v>9532</v>
      </c>
      <c r="J9346">
        <v>1974</v>
      </c>
      <c r="K9346">
        <v>41990</v>
      </c>
      <c r="L9346">
        <v>15</v>
      </c>
      <c r="M9346" t="s">
        <v>200</v>
      </c>
      <c r="N9346" t="s">
        <v>376</v>
      </c>
      <c r="O9346" t="s">
        <v>202</v>
      </c>
      <c r="P9346" t="s">
        <v>365</v>
      </c>
    </row>
    <row r="9347" spans="1:16" x14ac:dyDescent="0.25">
      <c r="A9347">
        <v>11994</v>
      </c>
      <c r="B9347" t="s">
        <v>360</v>
      </c>
      <c r="E9347" t="s">
        <v>9678</v>
      </c>
      <c r="F9347" t="s">
        <v>347</v>
      </c>
      <c r="G9347" t="s">
        <v>9531</v>
      </c>
      <c r="H9347" t="s">
        <v>198</v>
      </c>
      <c r="I9347" t="s">
        <v>9532</v>
      </c>
      <c r="J9347">
        <v>1951</v>
      </c>
      <c r="K9347">
        <v>136790</v>
      </c>
      <c r="L9347">
        <v>15</v>
      </c>
      <c r="M9347" t="s">
        <v>200</v>
      </c>
      <c r="N9347" t="s">
        <v>376</v>
      </c>
      <c r="O9347" t="s">
        <v>202</v>
      </c>
      <c r="P9347" t="s">
        <v>365</v>
      </c>
    </row>
    <row r="9348" spans="1:16" x14ac:dyDescent="0.25">
      <c r="A9348">
        <v>11995</v>
      </c>
      <c r="B9348" t="s">
        <v>360</v>
      </c>
      <c r="E9348" t="s">
        <v>9679</v>
      </c>
      <c r="F9348" t="s">
        <v>347</v>
      </c>
      <c r="G9348" t="s">
        <v>9531</v>
      </c>
      <c r="H9348" t="s">
        <v>198</v>
      </c>
      <c r="I9348" t="s">
        <v>9532</v>
      </c>
      <c r="J9348">
        <v>1963</v>
      </c>
      <c r="K9348">
        <v>8963</v>
      </c>
      <c r="L9348">
        <v>15</v>
      </c>
      <c r="M9348" t="s">
        <v>200</v>
      </c>
      <c r="N9348" t="s">
        <v>376</v>
      </c>
      <c r="O9348" t="s">
        <v>202</v>
      </c>
      <c r="P9348" t="s">
        <v>365</v>
      </c>
    </row>
    <row r="9349" spans="1:16" x14ac:dyDescent="0.25">
      <c r="A9349">
        <v>11996</v>
      </c>
      <c r="B9349" t="s">
        <v>360</v>
      </c>
      <c r="E9349" t="s">
        <v>9680</v>
      </c>
      <c r="F9349" t="s">
        <v>347</v>
      </c>
      <c r="G9349" t="s">
        <v>9531</v>
      </c>
      <c r="H9349" t="s">
        <v>198</v>
      </c>
      <c r="I9349" t="s">
        <v>9532</v>
      </c>
      <c r="J9349">
        <v>1959</v>
      </c>
      <c r="K9349">
        <v>63052</v>
      </c>
      <c r="L9349">
        <v>15</v>
      </c>
      <c r="M9349" t="s">
        <v>200</v>
      </c>
      <c r="N9349" t="s">
        <v>376</v>
      </c>
      <c r="O9349" t="s">
        <v>202</v>
      </c>
      <c r="P9349" t="s">
        <v>365</v>
      </c>
    </row>
    <row r="9350" spans="1:16" x14ac:dyDescent="0.25">
      <c r="A9350">
        <v>11997</v>
      </c>
      <c r="B9350" t="s">
        <v>360</v>
      </c>
      <c r="E9350" t="s">
        <v>9681</v>
      </c>
      <c r="F9350" t="s">
        <v>347</v>
      </c>
      <c r="G9350" t="s">
        <v>9531</v>
      </c>
      <c r="H9350" t="s">
        <v>198</v>
      </c>
      <c r="I9350" t="s">
        <v>9532</v>
      </c>
      <c r="J9350">
        <v>1980</v>
      </c>
      <c r="K9350">
        <v>292043</v>
      </c>
      <c r="L9350">
        <v>15</v>
      </c>
      <c r="M9350" t="s">
        <v>200</v>
      </c>
      <c r="N9350" t="s">
        <v>376</v>
      </c>
      <c r="O9350" t="s">
        <v>202</v>
      </c>
      <c r="P9350" t="s">
        <v>365</v>
      </c>
    </row>
    <row r="9351" spans="1:16" x14ac:dyDescent="0.25">
      <c r="A9351">
        <v>11998</v>
      </c>
      <c r="B9351" t="s">
        <v>360</v>
      </c>
      <c r="E9351" t="s">
        <v>9682</v>
      </c>
      <c r="F9351" t="s">
        <v>347</v>
      </c>
      <c r="G9351" t="s">
        <v>9531</v>
      </c>
      <c r="H9351" t="s">
        <v>198</v>
      </c>
      <c r="I9351" t="s">
        <v>9532</v>
      </c>
      <c r="J9351">
        <v>1981</v>
      </c>
      <c r="K9351">
        <v>317596</v>
      </c>
      <c r="L9351">
        <v>15</v>
      </c>
      <c r="M9351" t="s">
        <v>200</v>
      </c>
      <c r="N9351" t="s">
        <v>376</v>
      </c>
      <c r="O9351" t="s">
        <v>202</v>
      </c>
      <c r="P9351" t="s">
        <v>365</v>
      </c>
    </row>
    <row r="9352" spans="1:16" x14ac:dyDescent="0.25">
      <c r="A9352">
        <v>11999</v>
      </c>
      <c r="B9352" t="s">
        <v>360</v>
      </c>
      <c r="E9352" t="s">
        <v>9683</v>
      </c>
      <c r="F9352" t="s">
        <v>347</v>
      </c>
      <c r="G9352" t="s">
        <v>9531</v>
      </c>
      <c r="H9352" t="s">
        <v>198</v>
      </c>
      <c r="I9352" t="s">
        <v>9532</v>
      </c>
      <c r="J9352">
        <v>1972</v>
      </c>
      <c r="K9352">
        <v>41575</v>
      </c>
      <c r="L9352">
        <v>15</v>
      </c>
      <c r="M9352" t="s">
        <v>200</v>
      </c>
      <c r="N9352" t="s">
        <v>376</v>
      </c>
      <c r="O9352" t="s">
        <v>202</v>
      </c>
      <c r="P9352" t="s">
        <v>365</v>
      </c>
    </row>
    <row r="9353" spans="1:16" x14ac:dyDescent="0.25">
      <c r="A9353">
        <v>12000</v>
      </c>
      <c r="B9353" t="s">
        <v>360</v>
      </c>
      <c r="E9353" t="s">
        <v>9684</v>
      </c>
      <c r="F9353" t="s">
        <v>347</v>
      </c>
      <c r="G9353" t="s">
        <v>9531</v>
      </c>
      <c r="H9353" t="s">
        <v>198</v>
      </c>
      <c r="I9353" t="s">
        <v>9532</v>
      </c>
      <c r="J9353">
        <v>1973</v>
      </c>
      <c r="K9353">
        <v>717881</v>
      </c>
      <c r="L9353">
        <v>15</v>
      </c>
      <c r="M9353" t="s">
        <v>200</v>
      </c>
      <c r="N9353" t="s">
        <v>376</v>
      </c>
      <c r="O9353" t="s">
        <v>202</v>
      </c>
      <c r="P9353" t="s">
        <v>365</v>
      </c>
    </row>
    <row r="9354" spans="1:16" x14ac:dyDescent="0.25">
      <c r="A9354">
        <v>12001</v>
      </c>
      <c r="B9354" t="s">
        <v>360</v>
      </c>
      <c r="E9354" t="s">
        <v>9685</v>
      </c>
      <c r="F9354" t="s">
        <v>347</v>
      </c>
      <c r="G9354" t="s">
        <v>9531</v>
      </c>
      <c r="H9354" t="s">
        <v>198</v>
      </c>
      <c r="I9354" t="s">
        <v>9532</v>
      </c>
      <c r="J9354">
        <v>1975</v>
      </c>
      <c r="K9354">
        <v>141420</v>
      </c>
      <c r="L9354">
        <v>15</v>
      </c>
      <c r="M9354" t="s">
        <v>200</v>
      </c>
      <c r="N9354" t="s">
        <v>376</v>
      </c>
      <c r="O9354" t="s">
        <v>202</v>
      </c>
      <c r="P9354" t="s">
        <v>365</v>
      </c>
    </row>
    <row r="9355" spans="1:16" x14ac:dyDescent="0.25">
      <c r="A9355">
        <v>12002</v>
      </c>
      <c r="B9355" t="s">
        <v>360</v>
      </c>
      <c r="E9355" t="s">
        <v>9686</v>
      </c>
      <c r="F9355" t="s">
        <v>347</v>
      </c>
      <c r="G9355" t="s">
        <v>9531</v>
      </c>
      <c r="H9355" t="s">
        <v>198</v>
      </c>
      <c r="I9355" t="s">
        <v>9532</v>
      </c>
      <c r="J9355">
        <v>1980</v>
      </c>
      <c r="K9355">
        <v>595400</v>
      </c>
      <c r="L9355">
        <v>15</v>
      </c>
      <c r="M9355" t="s">
        <v>200</v>
      </c>
      <c r="N9355" t="s">
        <v>376</v>
      </c>
      <c r="O9355" t="s">
        <v>202</v>
      </c>
      <c r="P9355" t="s">
        <v>365</v>
      </c>
    </row>
    <row r="9356" spans="1:16" x14ac:dyDescent="0.25">
      <c r="A9356">
        <v>12003</v>
      </c>
      <c r="B9356" t="s">
        <v>360</v>
      </c>
      <c r="E9356" t="s">
        <v>9687</v>
      </c>
      <c r="F9356" t="s">
        <v>347</v>
      </c>
      <c r="G9356" t="s">
        <v>9531</v>
      </c>
      <c r="H9356" t="s">
        <v>198</v>
      </c>
      <c r="I9356" t="s">
        <v>9532</v>
      </c>
      <c r="J9356">
        <v>1967</v>
      </c>
      <c r="K9356">
        <v>250723</v>
      </c>
      <c r="L9356">
        <v>15</v>
      </c>
      <c r="M9356" t="s">
        <v>200</v>
      </c>
      <c r="N9356" t="s">
        <v>376</v>
      </c>
      <c r="O9356" t="s">
        <v>202</v>
      </c>
      <c r="P9356" t="s">
        <v>365</v>
      </c>
    </row>
    <row r="9357" spans="1:16" x14ac:dyDescent="0.25">
      <c r="A9357">
        <v>12004</v>
      </c>
      <c r="B9357" t="s">
        <v>360</v>
      </c>
      <c r="E9357" t="s">
        <v>9688</v>
      </c>
      <c r="F9357" t="s">
        <v>347</v>
      </c>
      <c r="G9357" t="s">
        <v>9531</v>
      </c>
      <c r="H9357" t="s">
        <v>198</v>
      </c>
      <c r="I9357" t="s">
        <v>9532</v>
      </c>
      <c r="J9357">
        <v>1980</v>
      </c>
      <c r="K9357">
        <v>63949</v>
      </c>
      <c r="L9357">
        <v>15</v>
      </c>
      <c r="M9357" t="s">
        <v>200</v>
      </c>
      <c r="N9357" t="s">
        <v>376</v>
      </c>
      <c r="O9357" t="s">
        <v>202</v>
      </c>
      <c r="P9357" t="s">
        <v>365</v>
      </c>
    </row>
    <row r="9358" spans="1:16" x14ac:dyDescent="0.25">
      <c r="A9358">
        <v>12005</v>
      </c>
      <c r="B9358" t="s">
        <v>360</v>
      </c>
      <c r="E9358" t="s">
        <v>9689</v>
      </c>
      <c r="F9358" t="s">
        <v>347</v>
      </c>
      <c r="G9358" t="s">
        <v>9531</v>
      </c>
      <c r="H9358" t="s">
        <v>198</v>
      </c>
      <c r="I9358" t="s">
        <v>9532</v>
      </c>
      <c r="J9358">
        <v>1980</v>
      </c>
      <c r="K9358">
        <v>58619</v>
      </c>
      <c r="L9358">
        <v>15</v>
      </c>
      <c r="M9358" t="s">
        <v>200</v>
      </c>
      <c r="N9358" t="s">
        <v>376</v>
      </c>
      <c r="O9358" t="s">
        <v>202</v>
      </c>
      <c r="P9358" t="s">
        <v>365</v>
      </c>
    </row>
    <row r="9359" spans="1:16" x14ac:dyDescent="0.25">
      <c r="A9359">
        <v>12006</v>
      </c>
      <c r="B9359" t="s">
        <v>360</v>
      </c>
      <c r="E9359" t="s">
        <v>9690</v>
      </c>
      <c r="F9359" t="s">
        <v>347</v>
      </c>
      <c r="G9359" t="s">
        <v>9531</v>
      </c>
      <c r="H9359" t="s">
        <v>198</v>
      </c>
      <c r="I9359" t="s">
        <v>9532</v>
      </c>
      <c r="J9359">
        <v>1980</v>
      </c>
      <c r="K9359">
        <v>53149</v>
      </c>
      <c r="L9359">
        <v>15</v>
      </c>
      <c r="M9359" t="s">
        <v>200</v>
      </c>
      <c r="N9359" t="s">
        <v>376</v>
      </c>
      <c r="O9359" t="s">
        <v>202</v>
      </c>
      <c r="P9359" t="s">
        <v>365</v>
      </c>
    </row>
    <row r="9360" spans="1:16" x14ac:dyDescent="0.25">
      <c r="A9360">
        <v>12007</v>
      </c>
      <c r="B9360" t="s">
        <v>360</v>
      </c>
      <c r="E9360" t="s">
        <v>9691</v>
      </c>
      <c r="F9360" t="s">
        <v>347</v>
      </c>
      <c r="G9360" t="s">
        <v>9531</v>
      </c>
      <c r="H9360" t="s">
        <v>198</v>
      </c>
      <c r="I9360" t="s">
        <v>9532</v>
      </c>
      <c r="J9360">
        <v>1967</v>
      </c>
      <c r="K9360">
        <v>201027</v>
      </c>
      <c r="L9360">
        <v>15</v>
      </c>
      <c r="M9360" t="s">
        <v>200</v>
      </c>
      <c r="N9360" t="s">
        <v>376</v>
      </c>
      <c r="O9360" t="s">
        <v>202</v>
      </c>
      <c r="P9360" t="s">
        <v>365</v>
      </c>
    </row>
    <row r="9361" spans="1:16" x14ac:dyDescent="0.25">
      <c r="A9361">
        <v>12008</v>
      </c>
      <c r="B9361" t="s">
        <v>360</v>
      </c>
      <c r="E9361" t="s">
        <v>9692</v>
      </c>
      <c r="F9361" t="s">
        <v>347</v>
      </c>
      <c r="G9361" t="s">
        <v>9531</v>
      </c>
      <c r="H9361" t="s">
        <v>198</v>
      </c>
      <c r="I9361" t="s">
        <v>9532</v>
      </c>
      <c r="J9361">
        <v>1972</v>
      </c>
      <c r="K9361">
        <v>390382</v>
      </c>
      <c r="L9361">
        <v>15</v>
      </c>
      <c r="M9361" t="s">
        <v>200</v>
      </c>
      <c r="N9361" t="s">
        <v>376</v>
      </c>
      <c r="O9361" t="s">
        <v>202</v>
      </c>
      <c r="P9361" t="s">
        <v>365</v>
      </c>
    </row>
    <row r="9362" spans="1:16" x14ac:dyDescent="0.25">
      <c r="A9362">
        <v>12009</v>
      </c>
      <c r="B9362" t="s">
        <v>360</v>
      </c>
      <c r="E9362" t="s">
        <v>9693</v>
      </c>
      <c r="F9362" t="s">
        <v>347</v>
      </c>
      <c r="G9362" t="s">
        <v>3892</v>
      </c>
      <c r="H9362" t="s">
        <v>198</v>
      </c>
      <c r="I9362" t="s">
        <v>3893</v>
      </c>
      <c r="J9362">
        <v>1963</v>
      </c>
      <c r="K9362">
        <v>18328</v>
      </c>
      <c r="L9362">
        <v>40</v>
      </c>
      <c r="M9362" t="s">
        <v>200</v>
      </c>
      <c r="N9362" t="s">
        <v>670</v>
      </c>
      <c r="O9362" t="s">
        <v>202</v>
      </c>
      <c r="P9362" t="s">
        <v>365</v>
      </c>
    </row>
    <row r="9363" spans="1:16" x14ac:dyDescent="0.25">
      <c r="A9363">
        <v>12010</v>
      </c>
      <c r="B9363" t="s">
        <v>360</v>
      </c>
      <c r="E9363" t="s">
        <v>9694</v>
      </c>
      <c r="F9363" t="s">
        <v>347</v>
      </c>
      <c r="G9363" t="s">
        <v>3892</v>
      </c>
      <c r="H9363" t="s">
        <v>198</v>
      </c>
      <c r="I9363" t="s">
        <v>3893</v>
      </c>
      <c r="J9363">
        <v>1964</v>
      </c>
      <c r="K9363">
        <v>5681</v>
      </c>
      <c r="L9363">
        <v>40</v>
      </c>
      <c r="M9363" t="s">
        <v>200</v>
      </c>
      <c r="N9363" t="s">
        <v>670</v>
      </c>
      <c r="O9363" t="s">
        <v>202</v>
      </c>
      <c r="P9363" t="s">
        <v>365</v>
      </c>
    </row>
    <row r="9364" spans="1:16" x14ac:dyDescent="0.25">
      <c r="A9364">
        <v>12011</v>
      </c>
      <c r="B9364" t="s">
        <v>360</v>
      </c>
      <c r="E9364" t="s">
        <v>9695</v>
      </c>
      <c r="F9364" t="s">
        <v>347</v>
      </c>
      <c r="G9364" t="s">
        <v>3892</v>
      </c>
      <c r="H9364" t="s">
        <v>198</v>
      </c>
      <c r="I9364" t="s">
        <v>3893</v>
      </c>
      <c r="J9364">
        <v>1965</v>
      </c>
      <c r="K9364">
        <v>4587</v>
      </c>
      <c r="L9364">
        <v>40</v>
      </c>
      <c r="M9364" t="s">
        <v>200</v>
      </c>
      <c r="N9364" t="s">
        <v>670</v>
      </c>
      <c r="O9364" t="s">
        <v>202</v>
      </c>
      <c r="P9364" t="s">
        <v>365</v>
      </c>
    </row>
    <row r="9365" spans="1:16" x14ac:dyDescent="0.25">
      <c r="A9365">
        <v>12012</v>
      </c>
      <c r="B9365" t="s">
        <v>360</v>
      </c>
      <c r="E9365" t="s">
        <v>9696</v>
      </c>
      <c r="F9365" t="s">
        <v>347</v>
      </c>
      <c r="G9365" t="s">
        <v>3892</v>
      </c>
      <c r="H9365" t="s">
        <v>198</v>
      </c>
      <c r="I9365" t="s">
        <v>3893</v>
      </c>
      <c r="J9365">
        <v>1965</v>
      </c>
      <c r="K9365">
        <v>3896</v>
      </c>
      <c r="L9365">
        <v>40</v>
      </c>
      <c r="M9365" t="s">
        <v>200</v>
      </c>
      <c r="N9365" t="s">
        <v>670</v>
      </c>
      <c r="O9365" t="s">
        <v>202</v>
      </c>
      <c r="P9365" t="s">
        <v>365</v>
      </c>
    </row>
    <row r="9366" spans="1:16" x14ac:dyDescent="0.25">
      <c r="A9366">
        <v>12013</v>
      </c>
      <c r="B9366" t="s">
        <v>360</v>
      </c>
      <c r="E9366" t="s">
        <v>9697</v>
      </c>
      <c r="F9366" t="s">
        <v>347</v>
      </c>
      <c r="G9366" t="s">
        <v>3892</v>
      </c>
      <c r="H9366" t="s">
        <v>198</v>
      </c>
      <c r="I9366" t="s">
        <v>3893</v>
      </c>
      <c r="J9366">
        <v>1965</v>
      </c>
      <c r="K9366">
        <v>6908</v>
      </c>
      <c r="L9366">
        <v>40</v>
      </c>
      <c r="M9366" t="s">
        <v>200</v>
      </c>
      <c r="N9366" t="s">
        <v>670</v>
      </c>
      <c r="O9366" t="s">
        <v>202</v>
      </c>
      <c r="P9366" t="s">
        <v>365</v>
      </c>
    </row>
    <row r="9367" spans="1:16" x14ac:dyDescent="0.25">
      <c r="A9367">
        <v>12014</v>
      </c>
      <c r="B9367" t="s">
        <v>360</v>
      </c>
      <c r="E9367" t="s">
        <v>9698</v>
      </c>
      <c r="F9367" t="s">
        <v>347</v>
      </c>
      <c r="G9367" t="s">
        <v>3892</v>
      </c>
      <c r="H9367" t="s">
        <v>198</v>
      </c>
      <c r="I9367" t="s">
        <v>3893</v>
      </c>
      <c r="J9367">
        <v>1963</v>
      </c>
      <c r="K9367">
        <v>8891</v>
      </c>
      <c r="L9367">
        <v>40</v>
      </c>
      <c r="M9367" t="s">
        <v>200</v>
      </c>
      <c r="N9367" t="s">
        <v>670</v>
      </c>
      <c r="O9367" t="s">
        <v>202</v>
      </c>
      <c r="P9367" t="s">
        <v>365</v>
      </c>
    </row>
    <row r="9368" spans="1:16" x14ac:dyDescent="0.25">
      <c r="A9368">
        <v>12015</v>
      </c>
      <c r="B9368" t="s">
        <v>360</v>
      </c>
      <c r="E9368" t="s">
        <v>9699</v>
      </c>
      <c r="F9368" t="s">
        <v>347</v>
      </c>
      <c r="G9368" t="s">
        <v>3892</v>
      </c>
      <c r="H9368" t="s">
        <v>198</v>
      </c>
      <c r="I9368" t="s">
        <v>3893</v>
      </c>
      <c r="J9368">
        <v>1964</v>
      </c>
      <c r="K9368">
        <v>5435</v>
      </c>
      <c r="L9368">
        <v>40</v>
      </c>
      <c r="M9368" t="s">
        <v>200</v>
      </c>
      <c r="N9368" t="s">
        <v>670</v>
      </c>
      <c r="O9368" t="s">
        <v>202</v>
      </c>
      <c r="P9368" t="s">
        <v>365</v>
      </c>
    </row>
    <row r="9369" spans="1:16" x14ac:dyDescent="0.25">
      <c r="A9369">
        <v>12016</v>
      </c>
      <c r="B9369" t="s">
        <v>360</v>
      </c>
      <c r="E9369" t="s">
        <v>9700</v>
      </c>
      <c r="F9369" t="s">
        <v>347</v>
      </c>
      <c r="G9369" t="s">
        <v>3892</v>
      </c>
      <c r="H9369" t="s">
        <v>198</v>
      </c>
      <c r="I9369" t="s">
        <v>3893</v>
      </c>
      <c r="J9369">
        <v>1965</v>
      </c>
      <c r="K9369">
        <v>27787</v>
      </c>
      <c r="L9369">
        <v>40</v>
      </c>
      <c r="M9369" t="s">
        <v>200</v>
      </c>
      <c r="N9369" t="s">
        <v>670</v>
      </c>
      <c r="O9369" t="s">
        <v>202</v>
      </c>
      <c r="P9369" t="s">
        <v>365</v>
      </c>
    </row>
    <row r="9370" spans="1:16" x14ac:dyDescent="0.25">
      <c r="A9370">
        <v>12017</v>
      </c>
      <c r="B9370" t="s">
        <v>360</v>
      </c>
      <c r="E9370" t="s">
        <v>9701</v>
      </c>
      <c r="F9370" t="s">
        <v>347</v>
      </c>
      <c r="G9370" t="s">
        <v>3892</v>
      </c>
      <c r="H9370" t="s">
        <v>198</v>
      </c>
      <c r="I9370" t="s">
        <v>3893</v>
      </c>
      <c r="J9370">
        <v>1969</v>
      </c>
      <c r="K9370">
        <v>7993</v>
      </c>
      <c r="L9370">
        <v>40</v>
      </c>
      <c r="M9370" t="s">
        <v>200</v>
      </c>
      <c r="N9370" t="s">
        <v>670</v>
      </c>
      <c r="O9370" t="s">
        <v>202</v>
      </c>
      <c r="P9370" t="s">
        <v>365</v>
      </c>
    </row>
    <row r="9371" spans="1:16" x14ac:dyDescent="0.25">
      <c r="A9371">
        <v>12018</v>
      </c>
      <c r="B9371" t="s">
        <v>360</v>
      </c>
      <c r="E9371" t="s">
        <v>9702</v>
      </c>
      <c r="F9371" t="s">
        <v>347</v>
      </c>
      <c r="G9371" t="s">
        <v>3892</v>
      </c>
      <c r="H9371" t="s">
        <v>198</v>
      </c>
      <c r="I9371" t="s">
        <v>3893</v>
      </c>
      <c r="J9371">
        <v>1980</v>
      </c>
      <c r="K9371">
        <v>24665</v>
      </c>
      <c r="L9371">
        <v>40</v>
      </c>
      <c r="M9371" t="s">
        <v>200</v>
      </c>
      <c r="N9371" t="s">
        <v>670</v>
      </c>
      <c r="O9371" t="s">
        <v>202</v>
      </c>
      <c r="P9371" t="s">
        <v>365</v>
      </c>
    </row>
    <row r="9372" spans="1:16" x14ac:dyDescent="0.25">
      <c r="A9372">
        <v>12019</v>
      </c>
      <c r="B9372" t="s">
        <v>360</v>
      </c>
      <c r="E9372" t="s">
        <v>9703</v>
      </c>
      <c r="F9372" t="s">
        <v>347</v>
      </c>
      <c r="G9372" t="s">
        <v>3892</v>
      </c>
      <c r="H9372" t="s">
        <v>198</v>
      </c>
      <c r="I9372" t="s">
        <v>3893</v>
      </c>
      <c r="J9372">
        <v>1964</v>
      </c>
      <c r="K9372">
        <v>49110</v>
      </c>
      <c r="L9372">
        <v>40</v>
      </c>
      <c r="M9372" t="s">
        <v>200</v>
      </c>
      <c r="N9372" t="s">
        <v>670</v>
      </c>
      <c r="O9372" t="s">
        <v>202</v>
      </c>
      <c r="P9372" t="s">
        <v>365</v>
      </c>
    </row>
    <row r="9373" spans="1:16" x14ac:dyDescent="0.25">
      <c r="A9373">
        <v>12020</v>
      </c>
      <c r="B9373" t="s">
        <v>360</v>
      </c>
      <c r="E9373" t="s">
        <v>9704</v>
      </c>
      <c r="F9373" t="s">
        <v>347</v>
      </c>
      <c r="G9373" t="s">
        <v>3892</v>
      </c>
      <c r="H9373" t="s">
        <v>198</v>
      </c>
      <c r="I9373" t="s">
        <v>3893</v>
      </c>
      <c r="J9373">
        <v>1994</v>
      </c>
      <c r="K9373">
        <v>850738</v>
      </c>
      <c r="L9373">
        <v>40</v>
      </c>
      <c r="M9373" t="s">
        <v>200</v>
      </c>
      <c r="N9373" t="s">
        <v>364</v>
      </c>
      <c r="O9373" t="s">
        <v>202</v>
      </c>
      <c r="P9373" t="s">
        <v>365</v>
      </c>
    </row>
    <row r="9374" spans="1:16" x14ac:dyDescent="0.25">
      <c r="A9374">
        <v>12021</v>
      </c>
      <c r="B9374" t="s">
        <v>360</v>
      </c>
      <c r="E9374" t="s">
        <v>9705</v>
      </c>
      <c r="F9374" t="s">
        <v>347</v>
      </c>
      <c r="G9374" t="s">
        <v>3892</v>
      </c>
      <c r="H9374" t="s">
        <v>198</v>
      </c>
      <c r="I9374" t="s">
        <v>3893</v>
      </c>
      <c r="J9374">
        <v>1969</v>
      </c>
      <c r="K9374">
        <v>18128</v>
      </c>
      <c r="L9374">
        <v>40</v>
      </c>
      <c r="M9374" t="s">
        <v>200</v>
      </c>
      <c r="N9374" t="s">
        <v>383</v>
      </c>
      <c r="O9374" t="s">
        <v>202</v>
      </c>
      <c r="P9374" t="s">
        <v>9706</v>
      </c>
    </row>
    <row r="9375" spans="1:16" x14ac:dyDescent="0.25">
      <c r="A9375">
        <v>12022</v>
      </c>
      <c r="B9375" t="s">
        <v>360</v>
      </c>
      <c r="E9375" t="s">
        <v>9707</v>
      </c>
      <c r="F9375" t="s">
        <v>347</v>
      </c>
      <c r="G9375" t="s">
        <v>3892</v>
      </c>
      <c r="H9375" t="s">
        <v>198</v>
      </c>
      <c r="I9375" t="s">
        <v>3893</v>
      </c>
      <c r="J9375">
        <v>1967</v>
      </c>
      <c r="K9375">
        <v>70174</v>
      </c>
      <c r="L9375">
        <v>40</v>
      </c>
      <c r="M9375" t="s">
        <v>200</v>
      </c>
      <c r="N9375" t="s">
        <v>467</v>
      </c>
      <c r="O9375" t="s">
        <v>202</v>
      </c>
      <c r="P9375" t="s">
        <v>365</v>
      </c>
    </row>
    <row r="9376" spans="1:16" x14ac:dyDescent="0.25">
      <c r="A9376">
        <v>12023</v>
      </c>
      <c r="B9376" t="s">
        <v>360</v>
      </c>
      <c r="E9376" t="s">
        <v>9708</v>
      </c>
      <c r="F9376" t="s">
        <v>347</v>
      </c>
      <c r="G9376" t="s">
        <v>3892</v>
      </c>
      <c r="H9376" t="s">
        <v>198</v>
      </c>
      <c r="I9376" t="s">
        <v>3893</v>
      </c>
      <c r="J9376">
        <v>1980</v>
      </c>
      <c r="K9376">
        <v>49158</v>
      </c>
      <c r="L9376">
        <v>40</v>
      </c>
      <c r="M9376" t="s">
        <v>200</v>
      </c>
      <c r="N9376" t="s">
        <v>467</v>
      </c>
      <c r="O9376" t="s">
        <v>202</v>
      </c>
      <c r="P9376" t="s">
        <v>365</v>
      </c>
    </row>
    <row r="9377" spans="1:16" x14ac:dyDescent="0.25">
      <c r="A9377">
        <v>12024</v>
      </c>
      <c r="B9377" t="s">
        <v>360</v>
      </c>
      <c r="E9377" t="s">
        <v>9709</v>
      </c>
      <c r="F9377" t="s">
        <v>347</v>
      </c>
      <c r="G9377" t="s">
        <v>3892</v>
      </c>
      <c r="H9377" t="s">
        <v>198</v>
      </c>
      <c r="I9377" t="s">
        <v>3893</v>
      </c>
      <c r="J9377">
        <v>1969</v>
      </c>
      <c r="K9377">
        <v>56893</v>
      </c>
      <c r="L9377">
        <v>40</v>
      </c>
      <c r="M9377" t="s">
        <v>200</v>
      </c>
      <c r="N9377" t="s">
        <v>467</v>
      </c>
      <c r="O9377" t="s">
        <v>202</v>
      </c>
      <c r="P9377" t="s">
        <v>365</v>
      </c>
    </row>
    <row r="9378" spans="1:16" x14ac:dyDescent="0.25">
      <c r="A9378">
        <v>12025</v>
      </c>
      <c r="B9378" t="s">
        <v>360</v>
      </c>
      <c r="E9378" t="s">
        <v>9710</v>
      </c>
      <c r="F9378" t="s">
        <v>347</v>
      </c>
      <c r="G9378" t="s">
        <v>3892</v>
      </c>
      <c r="H9378" t="s">
        <v>198</v>
      </c>
      <c r="I9378" t="s">
        <v>3893</v>
      </c>
      <c r="J9378">
        <v>1968</v>
      </c>
      <c r="K9378">
        <v>123263</v>
      </c>
      <c r="L9378">
        <v>40</v>
      </c>
      <c r="M9378" t="s">
        <v>200</v>
      </c>
      <c r="N9378" t="s">
        <v>467</v>
      </c>
      <c r="O9378" t="s">
        <v>202</v>
      </c>
      <c r="P9378" t="s">
        <v>365</v>
      </c>
    </row>
    <row r="9379" spans="1:16" x14ac:dyDescent="0.25">
      <c r="A9379">
        <v>12026</v>
      </c>
      <c r="B9379" t="s">
        <v>360</v>
      </c>
      <c r="E9379" t="s">
        <v>9711</v>
      </c>
      <c r="F9379" t="s">
        <v>347</v>
      </c>
      <c r="G9379" t="s">
        <v>3892</v>
      </c>
      <c r="H9379" t="s">
        <v>198</v>
      </c>
      <c r="I9379" t="s">
        <v>3893</v>
      </c>
      <c r="J9379">
        <v>1994</v>
      </c>
      <c r="K9379">
        <v>27565</v>
      </c>
      <c r="L9379">
        <v>40</v>
      </c>
      <c r="M9379" t="s">
        <v>200</v>
      </c>
      <c r="N9379" t="s">
        <v>467</v>
      </c>
      <c r="O9379" t="s">
        <v>202</v>
      </c>
      <c r="P9379" t="s">
        <v>365</v>
      </c>
    </row>
    <row r="9380" spans="1:16" x14ac:dyDescent="0.25">
      <c r="A9380">
        <v>12027</v>
      </c>
      <c r="B9380" t="s">
        <v>360</v>
      </c>
      <c r="E9380" t="s">
        <v>9712</v>
      </c>
      <c r="F9380" t="s">
        <v>347</v>
      </c>
      <c r="G9380" t="s">
        <v>3892</v>
      </c>
      <c r="H9380" t="s">
        <v>198</v>
      </c>
      <c r="I9380" t="s">
        <v>3893</v>
      </c>
      <c r="J9380">
        <v>1994</v>
      </c>
      <c r="K9380">
        <v>96368</v>
      </c>
      <c r="L9380">
        <v>40</v>
      </c>
      <c r="M9380" t="s">
        <v>200</v>
      </c>
      <c r="N9380" t="s">
        <v>467</v>
      </c>
      <c r="O9380" t="s">
        <v>202</v>
      </c>
      <c r="P9380" t="s">
        <v>365</v>
      </c>
    </row>
    <row r="9381" spans="1:16" x14ac:dyDescent="0.25">
      <c r="A9381">
        <v>12028</v>
      </c>
      <c r="B9381" t="s">
        <v>360</v>
      </c>
      <c r="E9381" t="s">
        <v>9713</v>
      </c>
      <c r="F9381" t="s">
        <v>347</v>
      </c>
      <c r="G9381" t="s">
        <v>3892</v>
      </c>
      <c r="H9381" t="s">
        <v>198</v>
      </c>
      <c r="I9381" t="s">
        <v>3893</v>
      </c>
      <c r="J9381">
        <v>1994</v>
      </c>
      <c r="K9381">
        <v>102074</v>
      </c>
      <c r="L9381">
        <v>40</v>
      </c>
      <c r="M9381" t="s">
        <v>200</v>
      </c>
      <c r="N9381" t="s">
        <v>467</v>
      </c>
      <c r="O9381" t="s">
        <v>202</v>
      </c>
      <c r="P9381" t="s">
        <v>365</v>
      </c>
    </row>
    <row r="9382" spans="1:16" x14ac:dyDescent="0.25">
      <c r="A9382">
        <v>12029</v>
      </c>
      <c r="B9382" t="s">
        <v>360</v>
      </c>
      <c r="E9382" t="s">
        <v>9714</v>
      </c>
      <c r="F9382" t="s">
        <v>347</v>
      </c>
      <c r="G9382" t="s">
        <v>3892</v>
      </c>
      <c r="H9382" t="s">
        <v>198</v>
      </c>
      <c r="I9382" t="s">
        <v>3893</v>
      </c>
      <c r="J9382">
        <v>1994</v>
      </c>
      <c r="K9382">
        <v>104972</v>
      </c>
      <c r="L9382">
        <v>40</v>
      </c>
      <c r="M9382" t="s">
        <v>200</v>
      </c>
      <c r="N9382" t="s">
        <v>467</v>
      </c>
      <c r="O9382" t="s">
        <v>202</v>
      </c>
      <c r="P9382" t="s">
        <v>365</v>
      </c>
    </row>
    <row r="9383" spans="1:16" x14ac:dyDescent="0.25">
      <c r="A9383">
        <v>12030</v>
      </c>
      <c r="B9383" t="s">
        <v>360</v>
      </c>
      <c r="E9383" t="s">
        <v>9715</v>
      </c>
      <c r="F9383" t="s">
        <v>347</v>
      </c>
      <c r="G9383" t="s">
        <v>3892</v>
      </c>
      <c r="H9383" t="s">
        <v>198</v>
      </c>
      <c r="I9383" t="s">
        <v>3893</v>
      </c>
      <c r="J9383">
        <v>1981</v>
      </c>
      <c r="K9383">
        <v>77114</v>
      </c>
      <c r="L9383">
        <v>40</v>
      </c>
      <c r="M9383" t="s">
        <v>200</v>
      </c>
      <c r="N9383" t="s">
        <v>467</v>
      </c>
      <c r="O9383" t="s">
        <v>202</v>
      </c>
      <c r="P9383" t="s">
        <v>365</v>
      </c>
    </row>
    <row r="9384" spans="1:16" x14ac:dyDescent="0.25">
      <c r="A9384">
        <v>12031</v>
      </c>
      <c r="B9384" t="s">
        <v>360</v>
      </c>
      <c r="E9384" t="s">
        <v>9707</v>
      </c>
      <c r="F9384" t="s">
        <v>347</v>
      </c>
      <c r="G9384" t="s">
        <v>3892</v>
      </c>
      <c r="H9384" t="s">
        <v>198</v>
      </c>
      <c r="I9384" t="s">
        <v>3893</v>
      </c>
      <c r="J9384">
        <v>1981</v>
      </c>
      <c r="K9384">
        <v>51058</v>
      </c>
      <c r="L9384">
        <v>40</v>
      </c>
      <c r="M9384" t="s">
        <v>200</v>
      </c>
      <c r="N9384" t="s">
        <v>467</v>
      </c>
      <c r="O9384" t="s">
        <v>202</v>
      </c>
      <c r="P9384" t="s">
        <v>365</v>
      </c>
    </row>
    <row r="9385" spans="1:16" x14ac:dyDescent="0.25">
      <c r="A9385">
        <v>12032</v>
      </c>
      <c r="B9385" t="s">
        <v>360</v>
      </c>
      <c r="E9385" t="s">
        <v>9716</v>
      </c>
      <c r="F9385" t="s">
        <v>347</v>
      </c>
      <c r="G9385" t="s">
        <v>3892</v>
      </c>
      <c r="H9385" t="s">
        <v>198</v>
      </c>
      <c r="I9385" t="s">
        <v>3893</v>
      </c>
      <c r="J9385">
        <v>1980</v>
      </c>
      <c r="K9385">
        <v>27389</v>
      </c>
      <c r="L9385">
        <v>40</v>
      </c>
      <c r="M9385" t="s">
        <v>200</v>
      </c>
      <c r="N9385" t="s">
        <v>467</v>
      </c>
      <c r="O9385" t="s">
        <v>202</v>
      </c>
      <c r="P9385" t="s">
        <v>365</v>
      </c>
    </row>
    <row r="9386" spans="1:16" x14ac:dyDescent="0.25">
      <c r="A9386">
        <v>12033</v>
      </c>
      <c r="B9386" t="s">
        <v>360</v>
      </c>
      <c r="E9386" t="s">
        <v>9717</v>
      </c>
      <c r="F9386" t="s">
        <v>347</v>
      </c>
      <c r="G9386" t="s">
        <v>3892</v>
      </c>
      <c r="H9386" t="s">
        <v>198</v>
      </c>
      <c r="I9386" t="s">
        <v>3893</v>
      </c>
      <c r="J9386">
        <v>1968</v>
      </c>
      <c r="K9386">
        <v>101440</v>
      </c>
      <c r="L9386">
        <v>40</v>
      </c>
      <c r="M9386" t="s">
        <v>200</v>
      </c>
      <c r="N9386" t="s">
        <v>467</v>
      </c>
      <c r="O9386" t="s">
        <v>202</v>
      </c>
      <c r="P9386" t="s">
        <v>365</v>
      </c>
    </row>
    <row r="9387" spans="1:16" x14ac:dyDescent="0.25">
      <c r="A9387">
        <v>12034</v>
      </c>
      <c r="B9387" t="s">
        <v>360</v>
      </c>
      <c r="E9387" t="s">
        <v>9718</v>
      </c>
      <c r="F9387" t="s">
        <v>347</v>
      </c>
      <c r="G9387" t="s">
        <v>3892</v>
      </c>
      <c r="H9387" t="s">
        <v>198</v>
      </c>
      <c r="I9387" t="s">
        <v>3893</v>
      </c>
      <c r="J9387">
        <v>1981</v>
      </c>
      <c r="K9387">
        <v>161718</v>
      </c>
      <c r="L9387">
        <v>40</v>
      </c>
      <c r="M9387" t="s">
        <v>200</v>
      </c>
      <c r="N9387" t="s">
        <v>467</v>
      </c>
      <c r="O9387" t="s">
        <v>202</v>
      </c>
      <c r="P9387" t="s">
        <v>365</v>
      </c>
    </row>
    <row r="9388" spans="1:16" x14ac:dyDescent="0.25">
      <c r="A9388">
        <v>12035</v>
      </c>
      <c r="B9388" t="s">
        <v>360</v>
      </c>
      <c r="E9388" t="s">
        <v>9719</v>
      </c>
      <c r="F9388" t="s">
        <v>347</v>
      </c>
      <c r="G9388" t="s">
        <v>3892</v>
      </c>
      <c r="H9388" t="s">
        <v>198</v>
      </c>
      <c r="I9388" t="s">
        <v>3893</v>
      </c>
      <c r="J9388">
        <v>1981</v>
      </c>
      <c r="K9388">
        <v>149382</v>
      </c>
      <c r="L9388">
        <v>40</v>
      </c>
      <c r="M9388" t="s">
        <v>200</v>
      </c>
      <c r="N9388" t="s">
        <v>467</v>
      </c>
      <c r="O9388" t="s">
        <v>202</v>
      </c>
      <c r="P9388" t="s">
        <v>365</v>
      </c>
    </row>
    <row r="9389" spans="1:16" x14ac:dyDescent="0.25">
      <c r="A9389">
        <v>12036</v>
      </c>
      <c r="B9389" t="s">
        <v>360</v>
      </c>
      <c r="E9389" t="s">
        <v>9720</v>
      </c>
      <c r="F9389" t="s">
        <v>347</v>
      </c>
      <c r="G9389" t="s">
        <v>3892</v>
      </c>
      <c r="H9389" t="s">
        <v>198</v>
      </c>
      <c r="I9389" t="s">
        <v>3893</v>
      </c>
      <c r="J9389">
        <v>1964</v>
      </c>
      <c r="K9389">
        <v>30730</v>
      </c>
      <c r="L9389">
        <v>40</v>
      </c>
      <c r="M9389" t="s">
        <v>200</v>
      </c>
      <c r="N9389" t="s">
        <v>467</v>
      </c>
      <c r="O9389" t="s">
        <v>202</v>
      </c>
      <c r="P9389" t="s">
        <v>365</v>
      </c>
    </row>
    <row r="9390" spans="1:16" x14ac:dyDescent="0.25">
      <c r="A9390">
        <v>12037</v>
      </c>
      <c r="B9390" t="s">
        <v>360</v>
      </c>
      <c r="E9390" t="s">
        <v>9721</v>
      </c>
      <c r="F9390" t="s">
        <v>347</v>
      </c>
      <c r="G9390" t="s">
        <v>3892</v>
      </c>
      <c r="H9390" t="s">
        <v>198</v>
      </c>
      <c r="I9390" t="s">
        <v>3893</v>
      </c>
      <c r="J9390">
        <v>1982</v>
      </c>
      <c r="K9390">
        <v>73201</v>
      </c>
      <c r="L9390">
        <v>40</v>
      </c>
      <c r="M9390" t="s">
        <v>200</v>
      </c>
      <c r="N9390" t="s">
        <v>467</v>
      </c>
      <c r="O9390" t="s">
        <v>202</v>
      </c>
      <c r="P9390" t="s">
        <v>365</v>
      </c>
    </row>
    <row r="9391" spans="1:16" x14ac:dyDescent="0.25">
      <c r="A9391">
        <v>12038</v>
      </c>
      <c r="B9391" t="s">
        <v>360</v>
      </c>
      <c r="E9391" t="s">
        <v>9722</v>
      </c>
      <c r="F9391" t="s">
        <v>347</v>
      </c>
      <c r="G9391" t="s">
        <v>3892</v>
      </c>
      <c r="H9391" t="s">
        <v>198</v>
      </c>
      <c r="I9391" t="s">
        <v>3893</v>
      </c>
      <c r="J9391">
        <v>1975</v>
      </c>
      <c r="K9391">
        <v>19011</v>
      </c>
      <c r="L9391">
        <v>40</v>
      </c>
      <c r="M9391" t="s">
        <v>200</v>
      </c>
      <c r="N9391" t="s">
        <v>467</v>
      </c>
      <c r="O9391" t="s">
        <v>202</v>
      </c>
      <c r="P9391" t="s">
        <v>365</v>
      </c>
    </row>
    <row r="9392" spans="1:16" x14ac:dyDescent="0.25">
      <c r="A9392">
        <v>12039</v>
      </c>
      <c r="B9392" t="s">
        <v>360</v>
      </c>
      <c r="E9392" t="s">
        <v>9723</v>
      </c>
      <c r="F9392" t="s">
        <v>347</v>
      </c>
      <c r="G9392" t="s">
        <v>3892</v>
      </c>
      <c r="H9392" t="s">
        <v>198</v>
      </c>
      <c r="I9392" t="s">
        <v>3893</v>
      </c>
      <c r="J9392">
        <v>1982</v>
      </c>
      <c r="K9392">
        <v>111584</v>
      </c>
      <c r="L9392">
        <v>40</v>
      </c>
      <c r="M9392" t="s">
        <v>200</v>
      </c>
      <c r="N9392" t="s">
        <v>467</v>
      </c>
      <c r="O9392" t="s">
        <v>202</v>
      </c>
      <c r="P9392" t="s">
        <v>365</v>
      </c>
    </row>
    <row r="9393" spans="1:16" x14ac:dyDescent="0.25">
      <c r="A9393">
        <v>12040</v>
      </c>
      <c r="B9393" t="s">
        <v>360</v>
      </c>
      <c r="E9393" t="s">
        <v>9724</v>
      </c>
      <c r="F9393" t="s">
        <v>347</v>
      </c>
      <c r="G9393" t="s">
        <v>3892</v>
      </c>
      <c r="H9393" t="s">
        <v>198</v>
      </c>
      <c r="I9393" t="s">
        <v>3893</v>
      </c>
      <c r="J9393">
        <v>1986</v>
      </c>
      <c r="K9393">
        <v>188794</v>
      </c>
      <c r="L9393">
        <v>40</v>
      </c>
      <c r="M9393" t="s">
        <v>200</v>
      </c>
      <c r="N9393" t="s">
        <v>467</v>
      </c>
      <c r="O9393" t="s">
        <v>202</v>
      </c>
      <c r="P9393" t="s">
        <v>365</v>
      </c>
    </row>
    <row r="9394" spans="1:16" x14ac:dyDescent="0.25">
      <c r="A9394">
        <v>12041</v>
      </c>
      <c r="B9394" t="s">
        <v>360</v>
      </c>
      <c r="E9394" t="s">
        <v>9725</v>
      </c>
      <c r="F9394" t="s">
        <v>347</v>
      </c>
      <c r="G9394" t="s">
        <v>3892</v>
      </c>
      <c r="H9394" t="s">
        <v>198</v>
      </c>
      <c r="I9394" t="s">
        <v>3893</v>
      </c>
      <c r="J9394">
        <v>1994</v>
      </c>
      <c r="K9394">
        <v>5072</v>
      </c>
      <c r="L9394">
        <v>40</v>
      </c>
      <c r="M9394" t="s">
        <v>200</v>
      </c>
      <c r="N9394" t="s">
        <v>467</v>
      </c>
      <c r="O9394" t="s">
        <v>202</v>
      </c>
      <c r="P9394" t="s">
        <v>365</v>
      </c>
    </row>
    <row r="9395" spans="1:16" x14ac:dyDescent="0.25">
      <c r="A9395">
        <v>12042</v>
      </c>
      <c r="B9395" t="s">
        <v>360</v>
      </c>
      <c r="E9395" t="s">
        <v>9726</v>
      </c>
      <c r="F9395" t="s">
        <v>347</v>
      </c>
      <c r="G9395" t="s">
        <v>3892</v>
      </c>
      <c r="H9395" t="s">
        <v>198</v>
      </c>
      <c r="I9395" t="s">
        <v>3893</v>
      </c>
      <c r="J9395">
        <v>1994</v>
      </c>
      <c r="K9395">
        <v>2536</v>
      </c>
      <c r="L9395">
        <v>40</v>
      </c>
      <c r="M9395" t="s">
        <v>200</v>
      </c>
      <c r="N9395" t="s">
        <v>467</v>
      </c>
      <c r="O9395" t="s">
        <v>202</v>
      </c>
      <c r="P9395" t="s">
        <v>365</v>
      </c>
    </row>
    <row r="9396" spans="1:16" x14ac:dyDescent="0.25">
      <c r="A9396">
        <v>12043</v>
      </c>
      <c r="B9396" t="s">
        <v>360</v>
      </c>
      <c r="E9396" t="s">
        <v>9727</v>
      </c>
      <c r="F9396" t="s">
        <v>347</v>
      </c>
      <c r="G9396" t="s">
        <v>3892</v>
      </c>
      <c r="H9396" t="s">
        <v>198</v>
      </c>
      <c r="I9396" t="s">
        <v>3893</v>
      </c>
      <c r="J9396">
        <v>1994</v>
      </c>
      <c r="K9396">
        <v>2029</v>
      </c>
      <c r="L9396">
        <v>40</v>
      </c>
      <c r="M9396" t="s">
        <v>200</v>
      </c>
      <c r="N9396" t="s">
        <v>467</v>
      </c>
      <c r="O9396" t="s">
        <v>202</v>
      </c>
      <c r="P9396" t="s">
        <v>365</v>
      </c>
    </row>
    <row r="9397" spans="1:16" x14ac:dyDescent="0.25">
      <c r="A9397">
        <v>12044</v>
      </c>
      <c r="B9397" t="s">
        <v>360</v>
      </c>
      <c r="E9397" t="s">
        <v>9728</v>
      </c>
      <c r="F9397" t="s">
        <v>347</v>
      </c>
      <c r="G9397" t="s">
        <v>3892</v>
      </c>
      <c r="H9397" t="s">
        <v>198</v>
      </c>
      <c r="I9397" t="s">
        <v>3893</v>
      </c>
      <c r="J9397">
        <v>1973</v>
      </c>
      <c r="K9397">
        <v>354060</v>
      </c>
      <c r="L9397">
        <v>40</v>
      </c>
      <c r="M9397" t="s">
        <v>200</v>
      </c>
      <c r="N9397" t="s">
        <v>364</v>
      </c>
      <c r="O9397" t="s">
        <v>202</v>
      </c>
      <c r="P9397" t="s">
        <v>365</v>
      </c>
    </row>
    <row r="9398" spans="1:16" x14ac:dyDescent="0.25">
      <c r="A9398">
        <v>12045</v>
      </c>
      <c r="B9398" t="s">
        <v>360</v>
      </c>
      <c r="E9398" t="s">
        <v>9729</v>
      </c>
      <c r="F9398" t="s">
        <v>347</v>
      </c>
      <c r="G9398" t="s">
        <v>3892</v>
      </c>
      <c r="H9398" t="s">
        <v>198</v>
      </c>
      <c r="I9398" t="s">
        <v>3893</v>
      </c>
      <c r="J9398">
        <v>1973</v>
      </c>
      <c r="K9398">
        <v>2586</v>
      </c>
      <c r="L9398">
        <v>40</v>
      </c>
      <c r="M9398" t="s">
        <v>200</v>
      </c>
      <c r="N9398" t="s">
        <v>364</v>
      </c>
      <c r="O9398" t="s">
        <v>202</v>
      </c>
      <c r="P9398" t="s">
        <v>365</v>
      </c>
    </row>
    <row r="9399" spans="1:16" x14ac:dyDescent="0.25">
      <c r="A9399">
        <v>12046</v>
      </c>
      <c r="B9399" t="s">
        <v>360</v>
      </c>
      <c r="E9399" t="s">
        <v>9730</v>
      </c>
      <c r="F9399" t="s">
        <v>347</v>
      </c>
      <c r="G9399" t="s">
        <v>3892</v>
      </c>
      <c r="H9399" t="s">
        <v>198</v>
      </c>
      <c r="I9399" t="s">
        <v>3893</v>
      </c>
      <c r="J9399">
        <v>1971</v>
      </c>
      <c r="K9399">
        <v>3385</v>
      </c>
      <c r="L9399">
        <v>40</v>
      </c>
      <c r="M9399" t="s">
        <v>200</v>
      </c>
      <c r="N9399" t="s">
        <v>364</v>
      </c>
      <c r="O9399" t="s">
        <v>202</v>
      </c>
      <c r="P9399" t="s">
        <v>365</v>
      </c>
    </row>
    <row r="9400" spans="1:16" x14ac:dyDescent="0.25">
      <c r="A9400">
        <v>12047</v>
      </c>
      <c r="B9400" t="s">
        <v>360</v>
      </c>
      <c r="E9400" t="s">
        <v>560</v>
      </c>
      <c r="F9400" t="s">
        <v>347</v>
      </c>
      <c r="G9400" t="s">
        <v>3892</v>
      </c>
      <c r="H9400" t="s">
        <v>198</v>
      </c>
      <c r="I9400" t="s">
        <v>3893</v>
      </c>
      <c r="J9400">
        <v>1971</v>
      </c>
      <c r="K9400">
        <v>4363</v>
      </c>
      <c r="L9400">
        <v>40</v>
      </c>
      <c r="M9400" t="s">
        <v>200</v>
      </c>
      <c r="N9400" t="s">
        <v>364</v>
      </c>
      <c r="O9400" t="s">
        <v>202</v>
      </c>
      <c r="P9400" t="s">
        <v>365</v>
      </c>
    </row>
    <row r="9401" spans="1:16" x14ac:dyDescent="0.25">
      <c r="A9401">
        <v>12048</v>
      </c>
      <c r="B9401" t="s">
        <v>360</v>
      </c>
      <c r="E9401" t="s">
        <v>9731</v>
      </c>
      <c r="F9401" t="s">
        <v>347</v>
      </c>
      <c r="G9401" t="s">
        <v>3892</v>
      </c>
      <c r="H9401" t="s">
        <v>198</v>
      </c>
      <c r="I9401" t="s">
        <v>3893</v>
      </c>
      <c r="J9401">
        <v>1970</v>
      </c>
      <c r="K9401">
        <v>5048</v>
      </c>
      <c r="L9401">
        <v>40</v>
      </c>
      <c r="M9401" t="s">
        <v>200</v>
      </c>
      <c r="N9401" t="s">
        <v>436</v>
      </c>
      <c r="O9401" t="s">
        <v>202</v>
      </c>
      <c r="P9401" t="s">
        <v>9732</v>
      </c>
    </row>
    <row r="9402" spans="1:16" x14ac:dyDescent="0.25">
      <c r="A9402">
        <v>12049</v>
      </c>
      <c r="B9402" t="s">
        <v>360</v>
      </c>
      <c r="E9402" t="s">
        <v>9733</v>
      </c>
      <c r="F9402" t="s">
        <v>347</v>
      </c>
      <c r="G9402" t="s">
        <v>3892</v>
      </c>
      <c r="H9402" t="s">
        <v>198</v>
      </c>
      <c r="I9402" t="s">
        <v>3893</v>
      </c>
      <c r="J9402">
        <v>1985</v>
      </c>
      <c r="K9402">
        <v>159786</v>
      </c>
      <c r="L9402">
        <v>40</v>
      </c>
      <c r="M9402" t="s">
        <v>200</v>
      </c>
      <c r="N9402" t="s">
        <v>364</v>
      </c>
      <c r="O9402" t="s">
        <v>202</v>
      </c>
      <c r="P9402" t="s">
        <v>365</v>
      </c>
    </row>
    <row r="9403" spans="1:16" x14ac:dyDescent="0.25">
      <c r="A9403">
        <v>12050</v>
      </c>
      <c r="B9403" t="s">
        <v>360</v>
      </c>
      <c r="E9403" t="s">
        <v>9734</v>
      </c>
      <c r="F9403" t="s">
        <v>347</v>
      </c>
      <c r="G9403" t="s">
        <v>3892</v>
      </c>
      <c r="H9403" t="s">
        <v>198</v>
      </c>
      <c r="I9403" t="s">
        <v>3893</v>
      </c>
      <c r="J9403">
        <v>1973</v>
      </c>
      <c r="K9403">
        <v>143827</v>
      </c>
      <c r="L9403">
        <v>40</v>
      </c>
      <c r="M9403" t="s">
        <v>200</v>
      </c>
      <c r="N9403" t="s">
        <v>364</v>
      </c>
      <c r="O9403" t="s">
        <v>202</v>
      </c>
      <c r="P9403" t="s">
        <v>365</v>
      </c>
    </row>
    <row r="9404" spans="1:16" x14ac:dyDescent="0.25">
      <c r="A9404">
        <v>12051</v>
      </c>
      <c r="B9404" t="s">
        <v>360</v>
      </c>
      <c r="E9404" t="s">
        <v>9735</v>
      </c>
      <c r="F9404" t="s">
        <v>347</v>
      </c>
      <c r="G9404" t="s">
        <v>3892</v>
      </c>
      <c r="H9404" t="s">
        <v>198</v>
      </c>
      <c r="I9404" t="s">
        <v>3893</v>
      </c>
      <c r="J9404">
        <v>1968</v>
      </c>
      <c r="K9404">
        <v>2613</v>
      </c>
      <c r="L9404">
        <v>40</v>
      </c>
      <c r="M9404" t="s">
        <v>200</v>
      </c>
      <c r="N9404" t="s">
        <v>436</v>
      </c>
      <c r="O9404" t="s">
        <v>202</v>
      </c>
      <c r="P9404" t="s">
        <v>9732</v>
      </c>
    </row>
    <row r="9405" spans="1:16" x14ac:dyDescent="0.25">
      <c r="A9405">
        <v>12052</v>
      </c>
      <c r="B9405" t="s">
        <v>360</v>
      </c>
      <c r="E9405" t="s">
        <v>9736</v>
      </c>
      <c r="F9405" t="s">
        <v>347</v>
      </c>
      <c r="G9405" t="s">
        <v>3892</v>
      </c>
      <c r="H9405" t="s">
        <v>198</v>
      </c>
      <c r="I9405" t="s">
        <v>3893</v>
      </c>
      <c r="J9405">
        <v>1968</v>
      </c>
      <c r="K9405">
        <v>2543</v>
      </c>
      <c r="L9405">
        <v>40</v>
      </c>
      <c r="M9405" t="s">
        <v>200</v>
      </c>
      <c r="N9405" t="s">
        <v>436</v>
      </c>
      <c r="O9405" t="s">
        <v>202</v>
      </c>
      <c r="P9405" t="s">
        <v>9732</v>
      </c>
    </row>
    <row r="9406" spans="1:16" x14ac:dyDescent="0.25">
      <c r="A9406">
        <v>12053</v>
      </c>
      <c r="B9406" t="s">
        <v>360</v>
      </c>
      <c r="E9406" t="s">
        <v>9737</v>
      </c>
      <c r="F9406" t="s">
        <v>347</v>
      </c>
      <c r="G9406" t="s">
        <v>3892</v>
      </c>
      <c r="H9406" t="s">
        <v>198</v>
      </c>
      <c r="I9406" t="s">
        <v>3893</v>
      </c>
      <c r="J9406">
        <v>1968</v>
      </c>
      <c r="K9406">
        <v>3951</v>
      </c>
      <c r="L9406">
        <v>40</v>
      </c>
      <c r="M9406" t="s">
        <v>200</v>
      </c>
      <c r="N9406" t="s">
        <v>436</v>
      </c>
      <c r="O9406" t="s">
        <v>202</v>
      </c>
      <c r="P9406" t="s">
        <v>9732</v>
      </c>
    </row>
    <row r="9407" spans="1:16" x14ac:dyDescent="0.25">
      <c r="A9407">
        <v>12054</v>
      </c>
      <c r="B9407" t="s">
        <v>360</v>
      </c>
      <c r="E9407" t="s">
        <v>560</v>
      </c>
      <c r="F9407" t="s">
        <v>347</v>
      </c>
      <c r="G9407" t="s">
        <v>3892</v>
      </c>
      <c r="H9407" t="s">
        <v>198</v>
      </c>
      <c r="I9407" t="s">
        <v>3893</v>
      </c>
      <c r="J9407">
        <v>1960</v>
      </c>
      <c r="K9407">
        <v>17475</v>
      </c>
      <c r="L9407">
        <v>40</v>
      </c>
      <c r="M9407" t="s">
        <v>200</v>
      </c>
      <c r="N9407" t="s">
        <v>436</v>
      </c>
      <c r="O9407" t="s">
        <v>202</v>
      </c>
      <c r="P9407" t="s">
        <v>9738</v>
      </c>
    </row>
    <row r="9408" spans="1:16" x14ac:dyDescent="0.25">
      <c r="A9408">
        <v>12055</v>
      </c>
      <c r="B9408" t="s">
        <v>360</v>
      </c>
      <c r="E9408" t="s">
        <v>560</v>
      </c>
      <c r="F9408" t="s">
        <v>347</v>
      </c>
      <c r="G9408" t="s">
        <v>3892</v>
      </c>
      <c r="H9408" t="s">
        <v>198</v>
      </c>
      <c r="I9408" t="s">
        <v>3893</v>
      </c>
      <c r="J9408">
        <v>1961</v>
      </c>
      <c r="K9408">
        <v>128170</v>
      </c>
      <c r="L9408">
        <v>40</v>
      </c>
      <c r="M9408" t="s">
        <v>200</v>
      </c>
      <c r="N9408" t="s">
        <v>364</v>
      </c>
      <c r="O9408" t="s">
        <v>202</v>
      </c>
      <c r="P9408" t="s">
        <v>365</v>
      </c>
    </row>
    <row r="9409" spans="1:16" x14ac:dyDescent="0.25">
      <c r="A9409">
        <v>12056</v>
      </c>
      <c r="B9409" t="s">
        <v>360</v>
      </c>
      <c r="E9409" t="s">
        <v>560</v>
      </c>
      <c r="F9409" t="s">
        <v>347</v>
      </c>
      <c r="G9409" t="s">
        <v>3892</v>
      </c>
      <c r="H9409" t="s">
        <v>198</v>
      </c>
      <c r="I9409" t="s">
        <v>3893</v>
      </c>
      <c r="J9409">
        <v>1994</v>
      </c>
      <c r="K9409">
        <v>47168</v>
      </c>
      <c r="L9409">
        <v>40</v>
      </c>
      <c r="M9409" t="s">
        <v>200</v>
      </c>
      <c r="N9409" t="s">
        <v>364</v>
      </c>
      <c r="O9409" t="s">
        <v>202</v>
      </c>
      <c r="P9409" t="s">
        <v>365</v>
      </c>
    </row>
    <row r="9410" spans="1:16" x14ac:dyDescent="0.25">
      <c r="A9410">
        <v>12057</v>
      </c>
      <c r="B9410" t="s">
        <v>360</v>
      </c>
      <c r="E9410" t="s">
        <v>9739</v>
      </c>
      <c r="F9410" t="s">
        <v>347</v>
      </c>
      <c r="G9410" t="s">
        <v>3892</v>
      </c>
      <c r="H9410" t="s">
        <v>198</v>
      </c>
      <c r="I9410" t="s">
        <v>3893</v>
      </c>
      <c r="J9410">
        <v>1983</v>
      </c>
      <c r="K9410">
        <v>131861</v>
      </c>
      <c r="L9410">
        <v>40</v>
      </c>
      <c r="M9410" t="s">
        <v>200</v>
      </c>
      <c r="N9410" t="s">
        <v>364</v>
      </c>
      <c r="O9410" t="s">
        <v>202</v>
      </c>
      <c r="P9410" t="s">
        <v>365</v>
      </c>
    </row>
    <row r="9411" spans="1:16" x14ac:dyDescent="0.25">
      <c r="A9411">
        <v>12058</v>
      </c>
      <c r="B9411" t="s">
        <v>360</v>
      </c>
      <c r="E9411" t="s">
        <v>9740</v>
      </c>
      <c r="F9411" t="s">
        <v>347</v>
      </c>
      <c r="G9411" t="s">
        <v>3892</v>
      </c>
      <c r="H9411" t="s">
        <v>198</v>
      </c>
      <c r="I9411" t="s">
        <v>3893</v>
      </c>
      <c r="J9411">
        <v>1985</v>
      </c>
      <c r="K9411">
        <v>58183</v>
      </c>
      <c r="L9411">
        <v>40</v>
      </c>
      <c r="M9411" t="s">
        <v>200</v>
      </c>
      <c r="N9411" t="s">
        <v>364</v>
      </c>
      <c r="O9411" t="s">
        <v>202</v>
      </c>
      <c r="P9411" t="s">
        <v>365</v>
      </c>
    </row>
    <row r="9412" spans="1:16" x14ac:dyDescent="0.25">
      <c r="A9412">
        <v>12059</v>
      </c>
      <c r="B9412" t="s">
        <v>360</v>
      </c>
      <c r="E9412" t="s">
        <v>9741</v>
      </c>
      <c r="F9412" t="s">
        <v>347</v>
      </c>
      <c r="G9412" t="s">
        <v>3892</v>
      </c>
      <c r="H9412" t="s">
        <v>198</v>
      </c>
      <c r="I9412" t="s">
        <v>3893</v>
      </c>
      <c r="J9412">
        <v>1963</v>
      </c>
      <c r="K9412">
        <v>45601</v>
      </c>
      <c r="L9412">
        <v>40</v>
      </c>
      <c r="M9412" t="s">
        <v>200</v>
      </c>
      <c r="N9412" t="s">
        <v>364</v>
      </c>
      <c r="O9412" t="s">
        <v>202</v>
      </c>
      <c r="P9412" t="s">
        <v>365</v>
      </c>
    </row>
    <row r="9413" spans="1:16" x14ac:dyDescent="0.25">
      <c r="A9413">
        <v>12060</v>
      </c>
      <c r="B9413" t="s">
        <v>360</v>
      </c>
      <c r="E9413" t="s">
        <v>9742</v>
      </c>
      <c r="F9413" t="s">
        <v>347</v>
      </c>
      <c r="G9413" t="s">
        <v>3892</v>
      </c>
      <c r="H9413" t="s">
        <v>198</v>
      </c>
      <c r="I9413" t="s">
        <v>3893</v>
      </c>
      <c r="J9413">
        <v>1980</v>
      </c>
      <c r="K9413">
        <v>12356</v>
      </c>
      <c r="L9413">
        <v>40</v>
      </c>
      <c r="M9413" t="s">
        <v>200</v>
      </c>
      <c r="N9413" t="s">
        <v>364</v>
      </c>
      <c r="O9413" t="s">
        <v>202</v>
      </c>
      <c r="P9413" t="s">
        <v>365</v>
      </c>
    </row>
    <row r="9414" spans="1:16" x14ac:dyDescent="0.25">
      <c r="A9414">
        <v>12061</v>
      </c>
      <c r="B9414" t="s">
        <v>360</v>
      </c>
      <c r="E9414" t="s">
        <v>9743</v>
      </c>
      <c r="F9414" t="s">
        <v>347</v>
      </c>
      <c r="G9414" t="s">
        <v>3892</v>
      </c>
      <c r="H9414" t="s">
        <v>198</v>
      </c>
      <c r="I9414" t="s">
        <v>3893</v>
      </c>
      <c r="J9414">
        <v>1980</v>
      </c>
      <c r="K9414">
        <v>23290</v>
      </c>
      <c r="L9414">
        <v>40</v>
      </c>
      <c r="M9414" t="s">
        <v>200</v>
      </c>
      <c r="N9414" t="s">
        <v>364</v>
      </c>
      <c r="O9414" t="s">
        <v>202</v>
      </c>
      <c r="P9414" t="s">
        <v>365</v>
      </c>
    </row>
    <row r="9415" spans="1:16" x14ac:dyDescent="0.25">
      <c r="A9415">
        <v>12062</v>
      </c>
      <c r="B9415" t="s">
        <v>360</v>
      </c>
      <c r="E9415" t="s">
        <v>9744</v>
      </c>
      <c r="F9415" t="s">
        <v>347</v>
      </c>
      <c r="G9415" t="s">
        <v>9745</v>
      </c>
      <c r="H9415" t="s">
        <v>198</v>
      </c>
      <c r="I9415" t="s">
        <v>9746</v>
      </c>
      <c r="J9415">
        <v>1964</v>
      </c>
      <c r="K9415">
        <v>109236</v>
      </c>
      <c r="L9415">
        <v>36</v>
      </c>
      <c r="M9415" t="s">
        <v>200</v>
      </c>
      <c r="N9415" t="s">
        <v>467</v>
      </c>
      <c r="O9415" t="s">
        <v>202</v>
      </c>
      <c r="P9415" t="s">
        <v>365</v>
      </c>
    </row>
    <row r="9416" spans="1:16" x14ac:dyDescent="0.25">
      <c r="A9416">
        <v>12063</v>
      </c>
      <c r="B9416" t="s">
        <v>360</v>
      </c>
      <c r="E9416" t="s">
        <v>9747</v>
      </c>
      <c r="F9416" t="s">
        <v>347</v>
      </c>
      <c r="G9416" t="s">
        <v>9745</v>
      </c>
      <c r="H9416" t="s">
        <v>198</v>
      </c>
      <c r="I9416" t="s">
        <v>9746</v>
      </c>
      <c r="J9416">
        <v>1990</v>
      </c>
      <c r="K9416">
        <v>48244</v>
      </c>
      <c r="L9416">
        <v>36</v>
      </c>
      <c r="M9416" t="s">
        <v>200</v>
      </c>
      <c r="N9416" t="s">
        <v>364</v>
      </c>
      <c r="O9416" t="s">
        <v>202</v>
      </c>
      <c r="P9416" t="s">
        <v>365</v>
      </c>
    </row>
    <row r="9417" spans="1:16" x14ac:dyDescent="0.25">
      <c r="A9417">
        <v>12064</v>
      </c>
      <c r="B9417" t="s">
        <v>360</v>
      </c>
      <c r="E9417" t="s">
        <v>9748</v>
      </c>
      <c r="F9417" t="s">
        <v>347</v>
      </c>
      <c r="G9417" t="s">
        <v>9745</v>
      </c>
      <c r="H9417" t="s">
        <v>198</v>
      </c>
      <c r="I9417" t="s">
        <v>9746</v>
      </c>
      <c r="J9417">
        <v>1973</v>
      </c>
      <c r="K9417">
        <v>90199</v>
      </c>
      <c r="L9417">
        <v>36</v>
      </c>
      <c r="M9417" t="s">
        <v>200</v>
      </c>
      <c r="N9417" t="s">
        <v>364</v>
      </c>
      <c r="O9417" t="s">
        <v>202</v>
      </c>
      <c r="P9417" t="s">
        <v>365</v>
      </c>
    </row>
    <row r="9418" spans="1:16" x14ac:dyDescent="0.25">
      <c r="A9418">
        <v>12065</v>
      </c>
      <c r="B9418" t="s">
        <v>360</v>
      </c>
      <c r="E9418" t="s">
        <v>9749</v>
      </c>
      <c r="F9418" t="s">
        <v>347</v>
      </c>
      <c r="G9418" t="s">
        <v>9745</v>
      </c>
      <c r="H9418" t="s">
        <v>198</v>
      </c>
      <c r="I9418" t="s">
        <v>9746</v>
      </c>
      <c r="J9418">
        <v>1973</v>
      </c>
      <c r="K9418">
        <v>164821</v>
      </c>
      <c r="L9418">
        <v>36</v>
      </c>
      <c r="M9418" t="s">
        <v>200</v>
      </c>
      <c r="N9418" t="s">
        <v>364</v>
      </c>
      <c r="O9418" t="s">
        <v>202</v>
      </c>
      <c r="P9418" t="s">
        <v>365</v>
      </c>
    </row>
    <row r="9419" spans="1:16" x14ac:dyDescent="0.25">
      <c r="A9419">
        <v>12066</v>
      </c>
      <c r="B9419" t="s">
        <v>360</v>
      </c>
      <c r="E9419" t="s">
        <v>9750</v>
      </c>
      <c r="F9419" t="s">
        <v>347</v>
      </c>
      <c r="G9419" t="s">
        <v>9745</v>
      </c>
      <c r="H9419" t="s">
        <v>198</v>
      </c>
      <c r="I9419" t="s">
        <v>9746</v>
      </c>
      <c r="J9419">
        <v>1973</v>
      </c>
      <c r="K9419">
        <v>67286</v>
      </c>
      <c r="L9419">
        <v>36</v>
      </c>
      <c r="M9419" t="s">
        <v>200</v>
      </c>
      <c r="N9419" t="s">
        <v>364</v>
      </c>
      <c r="O9419" t="s">
        <v>202</v>
      </c>
      <c r="P9419" t="s">
        <v>365</v>
      </c>
    </row>
    <row r="9420" spans="1:16" x14ac:dyDescent="0.25">
      <c r="A9420">
        <v>12067</v>
      </c>
      <c r="B9420" t="s">
        <v>360</v>
      </c>
      <c r="E9420" t="s">
        <v>9751</v>
      </c>
      <c r="F9420" t="s">
        <v>347</v>
      </c>
      <c r="G9420" t="s">
        <v>9745</v>
      </c>
      <c r="H9420" t="s">
        <v>198</v>
      </c>
      <c r="I9420" t="s">
        <v>9746</v>
      </c>
      <c r="J9420">
        <v>1973</v>
      </c>
      <c r="K9420">
        <v>234038</v>
      </c>
      <c r="L9420">
        <v>36</v>
      </c>
      <c r="M9420" t="s">
        <v>200</v>
      </c>
      <c r="N9420" t="s">
        <v>364</v>
      </c>
      <c r="O9420" t="s">
        <v>202</v>
      </c>
      <c r="P9420" t="s">
        <v>365</v>
      </c>
    </row>
    <row r="9421" spans="1:16" x14ac:dyDescent="0.25">
      <c r="A9421">
        <v>12068</v>
      </c>
      <c r="B9421" t="s">
        <v>360</v>
      </c>
      <c r="E9421" t="s">
        <v>9752</v>
      </c>
      <c r="F9421" t="s">
        <v>347</v>
      </c>
      <c r="G9421" t="s">
        <v>9745</v>
      </c>
      <c r="H9421" t="s">
        <v>198</v>
      </c>
      <c r="I9421" t="s">
        <v>9746</v>
      </c>
      <c r="J9421">
        <v>1980</v>
      </c>
      <c r="K9421">
        <v>69792</v>
      </c>
      <c r="L9421">
        <v>36</v>
      </c>
      <c r="M9421" t="s">
        <v>200</v>
      </c>
      <c r="N9421" t="s">
        <v>364</v>
      </c>
      <c r="O9421" t="s">
        <v>202</v>
      </c>
      <c r="P9421" t="s">
        <v>365</v>
      </c>
    </row>
    <row r="9422" spans="1:16" x14ac:dyDescent="0.25">
      <c r="A9422">
        <v>12069</v>
      </c>
      <c r="B9422" t="s">
        <v>360</v>
      </c>
      <c r="E9422" t="s">
        <v>9753</v>
      </c>
      <c r="F9422" t="s">
        <v>347</v>
      </c>
      <c r="G9422" t="s">
        <v>9745</v>
      </c>
      <c r="H9422" t="s">
        <v>198</v>
      </c>
      <c r="I9422" t="s">
        <v>9746</v>
      </c>
      <c r="J9422">
        <v>1981</v>
      </c>
      <c r="K9422">
        <v>207091</v>
      </c>
      <c r="L9422">
        <v>36</v>
      </c>
      <c r="M9422" t="s">
        <v>200</v>
      </c>
      <c r="N9422" t="s">
        <v>364</v>
      </c>
      <c r="O9422" t="s">
        <v>202</v>
      </c>
      <c r="P9422" t="s">
        <v>365</v>
      </c>
    </row>
    <row r="9423" spans="1:16" x14ac:dyDescent="0.25">
      <c r="A9423">
        <v>12070</v>
      </c>
      <c r="B9423" t="s">
        <v>360</v>
      </c>
      <c r="E9423" t="s">
        <v>9754</v>
      </c>
      <c r="F9423" t="s">
        <v>347</v>
      </c>
      <c r="G9423" t="s">
        <v>9745</v>
      </c>
      <c r="H9423" t="s">
        <v>198</v>
      </c>
      <c r="I9423" t="s">
        <v>9746</v>
      </c>
      <c r="J9423">
        <v>1980</v>
      </c>
      <c r="K9423">
        <v>164998</v>
      </c>
      <c r="L9423">
        <v>36</v>
      </c>
      <c r="M9423" t="s">
        <v>200</v>
      </c>
      <c r="N9423" t="s">
        <v>364</v>
      </c>
      <c r="O9423" t="s">
        <v>202</v>
      </c>
      <c r="P9423" t="s">
        <v>365</v>
      </c>
    </row>
    <row r="9424" spans="1:16" x14ac:dyDescent="0.25">
      <c r="A9424">
        <v>12071</v>
      </c>
      <c r="B9424" t="s">
        <v>360</v>
      </c>
      <c r="E9424" t="s">
        <v>9755</v>
      </c>
      <c r="F9424" t="s">
        <v>347</v>
      </c>
      <c r="G9424" t="s">
        <v>9745</v>
      </c>
      <c r="H9424" t="s">
        <v>198</v>
      </c>
      <c r="I9424" t="s">
        <v>9746</v>
      </c>
      <c r="J9424">
        <v>1980</v>
      </c>
      <c r="K9424">
        <v>250191</v>
      </c>
      <c r="L9424">
        <v>36</v>
      </c>
      <c r="M9424" t="s">
        <v>200</v>
      </c>
      <c r="N9424" t="s">
        <v>364</v>
      </c>
      <c r="O9424" t="s">
        <v>202</v>
      </c>
      <c r="P9424" t="s">
        <v>365</v>
      </c>
    </row>
    <row r="9425" spans="1:16" x14ac:dyDescent="0.25">
      <c r="A9425">
        <v>12072</v>
      </c>
      <c r="B9425" t="s">
        <v>360</v>
      </c>
      <c r="E9425" t="s">
        <v>9756</v>
      </c>
      <c r="F9425" t="s">
        <v>347</v>
      </c>
      <c r="G9425" t="s">
        <v>9745</v>
      </c>
      <c r="H9425" t="s">
        <v>198</v>
      </c>
      <c r="I9425" t="s">
        <v>9746</v>
      </c>
      <c r="J9425">
        <v>1982</v>
      </c>
      <c r="K9425">
        <v>188686</v>
      </c>
      <c r="L9425">
        <v>36</v>
      </c>
      <c r="M9425" t="s">
        <v>200</v>
      </c>
      <c r="N9425" t="s">
        <v>364</v>
      </c>
      <c r="O9425" t="s">
        <v>202</v>
      </c>
      <c r="P9425" t="s">
        <v>365</v>
      </c>
    </row>
    <row r="9426" spans="1:16" x14ac:dyDescent="0.25">
      <c r="A9426">
        <v>12073</v>
      </c>
      <c r="B9426" t="s">
        <v>360</v>
      </c>
      <c r="E9426" t="s">
        <v>9757</v>
      </c>
      <c r="F9426" t="s">
        <v>347</v>
      </c>
      <c r="G9426" t="s">
        <v>9745</v>
      </c>
      <c r="H9426" t="s">
        <v>198</v>
      </c>
      <c r="I9426" t="s">
        <v>9746</v>
      </c>
      <c r="J9426">
        <v>1983</v>
      </c>
      <c r="K9426">
        <v>165380</v>
      </c>
      <c r="L9426">
        <v>36</v>
      </c>
      <c r="M9426" t="s">
        <v>200</v>
      </c>
      <c r="N9426" t="s">
        <v>364</v>
      </c>
      <c r="O9426" t="s">
        <v>202</v>
      </c>
      <c r="P9426" t="s">
        <v>365</v>
      </c>
    </row>
    <row r="9427" spans="1:16" x14ac:dyDescent="0.25">
      <c r="A9427">
        <v>12074</v>
      </c>
      <c r="B9427" t="s">
        <v>360</v>
      </c>
      <c r="E9427" t="s">
        <v>9758</v>
      </c>
      <c r="F9427" t="s">
        <v>347</v>
      </c>
      <c r="G9427" t="s">
        <v>9745</v>
      </c>
      <c r="H9427" t="s">
        <v>198</v>
      </c>
      <c r="I9427" t="s">
        <v>9746</v>
      </c>
      <c r="J9427">
        <v>1983</v>
      </c>
      <c r="K9427">
        <v>88850</v>
      </c>
      <c r="L9427">
        <v>36</v>
      </c>
      <c r="M9427" t="s">
        <v>200</v>
      </c>
      <c r="N9427" t="s">
        <v>364</v>
      </c>
      <c r="O9427" t="s">
        <v>202</v>
      </c>
      <c r="P9427" t="s">
        <v>365</v>
      </c>
    </row>
    <row r="9428" spans="1:16" x14ac:dyDescent="0.25">
      <c r="A9428">
        <v>12075</v>
      </c>
      <c r="B9428" t="s">
        <v>360</v>
      </c>
      <c r="E9428" t="s">
        <v>9759</v>
      </c>
      <c r="F9428" t="s">
        <v>347</v>
      </c>
      <c r="G9428" t="s">
        <v>9745</v>
      </c>
      <c r="H9428" t="s">
        <v>198</v>
      </c>
      <c r="I9428" t="s">
        <v>9746</v>
      </c>
      <c r="J9428">
        <v>1983</v>
      </c>
      <c r="K9428">
        <v>88831</v>
      </c>
      <c r="L9428">
        <v>36</v>
      </c>
      <c r="M9428" t="s">
        <v>200</v>
      </c>
      <c r="N9428" t="s">
        <v>364</v>
      </c>
      <c r="O9428" t="s">
        <v>202</v>
      </c>
      <c r="P9428" t="s">
        <v>365</v>
      </c>
    </row>
    <row r="9429" spans="1:16" x14ac:dyDescent="0.25">
      <c r="A9429">
        <v>12076</v>
      </c>
      <c r="B9429" t="s">
        <v>360</v>
      </c>
      <c r="E9429" t="s">
        <v>9760</v>
      </c>
      <c r="F9429" t="s">
        <v>347</v>
      </c>
      <c r="G9429" t="s">
        <v>9745</v>
      </c>
      <c r="H9429" t="s">
        <v>198</v>
      </c>
      <c r="I9429" t="s">
        <v>9746</v>
      </c>
      <c r="J9429">
        <v>1962</v>
      </c>
      <c r="K9429">
        <v>65347</v>
      </c>
      <c r="L9429">
        <v>36</v>
      </c>
      <c r="M9429" t="s">
        <v>200</v>
      </c>
      <c r="N9429" t="s">
        <v>467</v>
      </c>
      <c r="O9429" t="s">
        <v>202</v>
      </c>
      <c r="P9429" t="s">
        <v>365</v>
      </c>
    </row>
    <row r="9430" spans="1:16" x14ac:dyDescent="0.25">
      <c r="A9430">
        <v>12077</v>
      </c>
      <c r="B9430" t="s">
        <v>360</v>
      </c>
      <c r="E9430" t="s">
        <v>9761</v>
      </c>
      <c r="F9430" t="s">
        <v>347</v>
      </c>
      <c r="G9430" t="s">
        <v>9745</v>
      </c>
      <c r="H9430" t="s">
        <v>198</v>
      </c>
      <c r="I9430" t="s">
        <v>9746</v>
      </c>
      <c r="J9430">
        <v>1966</v>
      </c>
      <c r="K9430">
        <v>95974</v>
      </c>
      <c r="L9430">
        <v>36</v>
      </c>
      <c r="M9430" t="s">
        <v>200</v>
      </c>
      <c r="N9430" t="s">
        <v>467</v>
      </c>
      <c r="O9430" t="s">
        <v>202</v>
      </c>
      <c r="P9430" t="s">
        <v>365</v>
      </c>
    </row>
    <row r="9431" spans="1:16" x14ac:dyDescent="0.25">
      <c r="A9431">
        <v>12078</v>
      </c>
      <c r="B9431" t="s">
        <v>360</v>
      </c>
      <c r="E9431" t="s">
        <v>9762</v>
      </c>
      <c r="F9431" t="s">
        <v>347</v>
      </c>
      <c r="G9431" t="s">
        <v>9745</v>
      </c>
      <c r="H9431" t="s">
        <v>198</v>
      </c>
      <c r="I9431" t="s">
        <v>9746</v>
      </c>
      <c r="J9431">
        <v>1966</v>
      </c>
      <c r="K9431">
        <v>159956</v>
      </c>
      <c r="L9431">
        <v>36</v>
      </c>
      <c r="M9431" t="s">
        <v>200</v>
      </c>
      <c r="N9431" t="s">
        <v>467</v>
      </c>
      <c r="O9431" t="s">
        <v>202</v>
      </c>
      <c r="P9431" t="s">
        <v>365</v>
      </c>
    </row>
    <row r="9432" spans="1:16" x14ac:dyDescent="0.25">
      <c r="A9432">
        <v>12079</v>
      </c>
      <c r="B9432" t="s">
        <v>360</v>
      </c>
      <c r="E9432" t="s">
        <v>9763</v>
      </c>
      <c r="F9432" t="s">
        <v>347</v>
      </c>
      <c r="G9432" t="s">
        <v>9745</v>
      </c>
      <c r="H9432" t="s">
        <v>198</v>
      </c>
      <c r="I9432" t="s">
        <v>9746</v>
      </c>
      <c r="J9432">
        <v>1966</v>
      </c>
      <c r="K9432">
        <v>39053</v>
      </c>
      <c r="L9432">
        <v>36</v>
      </c>
      <c r="M9432" t="s">
        <v>200</v>
      </c>
      <c r="N9432" t="s">
        <v>467</v>
      </c>
      <c r="O9432" t="s">
        <v>202</v>
      </c>
      <c r="P9432" t="s">
        <v>365</v>
      </c>
    </row>
    <row r="9433" spans="1:16" x14ac:dyDescent="0.25">
      <c r="A9433">
        <v>12080</v>
      </c>
      <c r="B9433" t="s">
        <v>360</v>
      </c>
      <c r="E9433" t="s">
        <v>9764</v>
      </c>
      <c r="F9433" t="s">
        <v>347</v>
      </c>
      <c r="G9433" t="s">
        <v>9745</v>
      </c>
      <c r="H9433" t="s">
        <v>198</v>
      </c>
      <c r="I9433" t="s">
        <v>9746</v>
      </c>
      <c r="J9433">
        <v>1967</v>
      </c>
      <c r="K9433">
        <v>234374</v>
      </c>
      <c r="L9433">
        <v>36</v>
      </c>
      <c r="M9433" t="s">
        <v>200</v>
      </c>
      <c r="N9433" t="s">
        <v>467</v>
      </c>
      <c r="O9433" t="s">
        <v>202</v>
      </c>
      <c r="P9433" t="s">
        <v>365</v>
      </c>
    </row>
    <row r="9434" spans="1:16" x14ac:dyDescent="0.25">
      <c r="A9434">
        <v>12081</v>
      </c>
      <c r="B9434" t="s">
        <v>360</v>
      </c>
      <c r="E9434" t="s">
        <v>9765</v>
      </c>
      <c r="F9434" t="s">
        <v>347</v>
      </c>
      <c r="G9434" t="s">
        <v>9745</v>
      </c>
      <c r="H9434" t="s">
        <v>198</v>
      </c>
      <c r="I9434" t="s">
        <v>9746</v>
      </c>
      <c r="J9434">
        <v>1967</v>
      </c>
      <c r="K9434">
        <v>86726</v>
      </c>
      <c r="L9434">
        <v>36</v>
      </c>
      <c r="M9434" t="s">
        <v>200</v>
      </c>
      <c r="N9434" t="s">
        <v>467</v>
      </c>
      <c r="O9434" t="s">
        <v>202</v>
      </c>
      <c r="P9434" t="s">
        <v>365</v>
      </c>
    </row>
    <row r="9435" spans="1:16" x14ac:dyDescent="0.25">
      <c r="A9435">
        <v>12082</v>
      </c>
      <c r="B9435" t="s">
        <v>360</v>
      </c>
      <c r="E9435" t="s">
        <v>9766</v>
      </c>
      <c r="F9435" t="s">
        <v>347</v>
      </c>
      <c r="G9435" t="s">
        <v>9745</v>
      </c>
      <c r="H9435" t="s">
        <v>198</v>
      </c>
      <c r="I9435" t="s">
        <v>9746</v>
      </c>
      <c r="J9435">
        <v>1967</v>
      </c>
      <c r="K9435">
        <v>21689</v>
      </c>
      <c r="L9435">
        <v>36</v>
      </c>
      <c r="M9435" t="s">
        <v>200</v>
      </c>
      <c r="N9435" t="s">
        <v>467</v>
      </c>
      <c r="O9435" t="s">
        <v>202</v>
      </c>
      <c r="P9435" t="s">
        <v>365</v>
      </c>
    </row>
    <row r="9436" spans="1:16" x14ac:dyDescent="0.25">
      <c r="A9436">
        <v>12083</v>
      </c>
      <c r="B9436" t="s">
        <v>360</v>
      </c>
      <c r="E9436" t="s">
        <v>9767</v>
      </c>
      <c r="F9436" t="s">
        <v>347</v>
      </c>
      <c r="G9436" t="s">
        <v>9745</v>
      </c>
      <c r="H9436" t="s">
        <v>198</v>
      </c>
      <c r="I9436" t="s">
        <v>9746</v>
      </c>
      <c r="J9436">
        <v>1967</v>
      </c>
      <c r="K9436">
        <v>54217</v>
      </c>
      <c r="L9436">
        <v>36</v>
      </c>
      <c r="M9436" t="s">
        <v>200</v>
      </c>
      <c r="N9436" t="s">
        <v>467</v>
      </c>
      <c r="O9436" t="s">
        <v>202</v>
      </c>
      <c r="P9436" t="s">
        <v>365</v>
      </c>
    </row>
    <row r="9437" spans="1:16" x14ac:dyDescent="0.25">
      <c r="A9437">
        <v>12084</v>
      </c>
      <c r="B9437" t="s">
        <v>360</v>
      </c>
      <c r="E9437" t="s">
        <v>9768</v>
      </c>
      <c r="F9437" t="s">
        <v>347</v>
      </c>
      <c r="G9437" t="s">
        <v>9745</v>
      </c>
      <c r="H9437" t="s">
        <v>198</v>
      </c>
      <c r="I9437" t="s">
        <v>9746</v>
      </c>
      <c r="J9437">
        <v>1968</v>
      </c>
      <c r="K9437">
        <v>69658</v>
      </c>
      <c r="L9437">
        <v>36</v>
      </c>
      <c r="M9437" t="s">
        <v>200</v>
      </c>
      <c r="N9437" t="s">
        <v>467</v>
      </c>
      <c r="O9437" t="s">
        <v>202</v>
      </c>
      <c r="P9437" t="s">
        <v>365</v>
      </c>
    </row>
    <row r="9438" spans="1:16" x14ac:dyDescent="0.25">
      <c r="A9438">
        <v>12085</v>
      </c>
      <c r="B9438" t="s">
        <v>360</v>
      </c>
      <c r="E9438" t="s">
        <v>9769</v>
      </c>
      <c r="F9438" t="s">
        <v>347</v>
      </c>
      <c r="G9438" t="s">
        <v>9745</v>
      </c>
      <c r="H9438" t="s">
        <v>198</v>
      </c>
      <c r="I9438" t="s">
        <v>9746</v>
      </c>
      <c r="J9438">
        <v>1968</v>
      </c>
      <c r="K9438">
        <v>40293</v>
      </c>
      <c r="L9438">
        <v>36</v>
      </c>
      <c r="M9438" t="s">
        <v>200</v>
      </c>
      <c r="N9438" t="s">
        <v>467</v>
      </c>
      <c r="O9438" t="s">
        <v>202</v>
      </c>
      <c r="P9438" t="s">
        <v>365</v>
      </c>
    </row>
    <row r="9439" spans="1:16" x14ac:dyDescent="0.25">
      <c r="A9439">
        <v>12086</v>
      </c>
      <c r="B9439" t="s">
        <v>360</v>
      </c>
      <c r="E9439" t="s">
        <v>9770</v>
      </c>
      <c r="F9439" t="s">
        <v>347</v>
      </c>
      <c r="G9439" t="s">
        <v>9745</v>
      </c>
      <c r="H9439" t="s">
        <v>198</v>
      </c>
      <c r="I9439" t="s">
        <v>9746</v>
      </c>
      <c r="J9439">
        <v>1968</v>
      </c>
      <c r="K9439">
        <v>89937</v>
      </c>
      <c r="L9439">
        <v>36</v>
      </c>
      <c r="M9439" t="s">
        <v>200</v>
      </c>
      <c r="N9439" t="s">
        <v>467</v>
      </c>
      <c r="O9439" t="s">
        <v>202</v>
      </c>
      <c r="P9439" t="s">
        <v>365</v>
      </c>
    </row>
    <row r="9440" spans="1:16" x14ac:dyDescent="0.25">
      <c r="A9440">
        <v>12087</v>
      </c>
      <c r="B9440" t="s">
        <v>360</v>
      </c>
      <c r="E9440" t="s">
        <v>9771</v>
      </c>
      <c r="F9440" t="s">
        <v>347</v>
      </c>
      <c r="G9440" t="s">
        <v>9745</v>
      </c>
      <c r="H9440" t="s">
        <v>198</v>
      </c>
      <c r="I9440" t="s">
        <v>9746</v>
      </c>
      <c r="J9440">
        <v>1971</v>
      </c>
      <c r="K9440">
        <v>139538</v>
      </c>
      <c r="L9440">
        <v>36</v>
      </c>
      <c r="M9440" t="s">
        <v>200</v>
      </c>
      <c r="N9440" t="s">
        <v>467</v>
      </c>
      <c r="O9440" t="s">
        <v>202</v>
      </c>
      <c r="P9440" t="s">
        <v>365</v>
      </c>
    </row>
    <row r="9441" spans="1:16" x14ac:dyDescent="0.25">
      <c r="A9441">
        <v>12088</v>
      </c>
      <c r="B9441" t="s">
        <v>360</v>
      </c>
      <c r="E9441" t="s">
        <v>9772</v>
      </c>
      <c r="F9441" t="s">
        <v>347</v>
      </c>
      <c r="G9441" t="s">
        <v>9745</v>
      </c>
      <c r="H9441" t="s">
        <v>198</v>
      </c>
      <c r="I9441" t="s">
        <v>9746</v>
      </c>
      <c r="J9441">
        <v>1975</v>
      </c>
      <c r="K9441">
        <v>118897</v>
      </c>
      <c r="L9441">
        <v>36</v>
      </c>
      <c r="M9441" t="s">
        <v>200</v>
      </c>
      <c r="N9441" t="s">
        <v>467</v>
      </c>
      <c r="O9441" t="s">
        <v>202</v>
      </c>
      <c r="P9441" t="s">
        <v>365</v>
      </c>
    </row>
    <row r="9442" spans="1:16" x14ac:dyDescent="0.25">
      <c r="A9442">
        <v>12089</v>
      </c>
      <c r="B9442" t="s">
        <v>360</v>
      </c>
      <c r="E9442" t="s">
        <v>9773</v>
      </c>
      <c r="F9442" t="s">
        <v>347</v>
      </c>
      <c r="G9442" t="s">
        <v>9745</v>
      </c>
      <c r="H9442" t="s">
        <v>198</v>
      </c>
      <c r="I9442" t="s">
        <v>9746</v>
      </c>
      <c r="J9442">
        <v>1975</v>
      </c>
      <c r="K9442">
        <v>93406</v>
      </c>
      <c r="L9442">
        <v>36</v>
      </c>
      <c r="M9442" t="s">
        <v>200</v>
      </c>
      <c r="N9442" t="s">
        <v>467</v>
      </c>
      <c r="O9442" t="s">
        <v>202</v>
      </c>
      <c r="P9442" t="s">
        <v>365</v>
      </c>
    </row>
    <row r="9443" spans="1:16" x14ac:dyDescent="0.25">
      <c r="A9443">
        <v>12090</v>
      </c>
      <c r="B9443" t="s">
        <v>360</v>
      </c>
      <c r="E9443" t="s">
        <v>9774</v>
      </c>
      <c r="F9443" t="s">
        <v>347</v>
      </c>
      <c r="G9443" t="s">
        <v>9745</v>
      </c>
      <c r="H9443" t="s">
        <v>198</v>
      </c>
      <c r="I9443" t="s">
        <v>9746</v>
      </c>
      <c r="J9443">
        <v>1981</v>
      </c>
      <c r="K9443">
        <v>87519</v>
      </c>
      <c r="L9443">
        <v>36</v>
      </c>
      <c r="M9443" t="s">
        <v>200</v>
      </c>
      <c r="N9443" t="s">
        <v>467</v>
      </c>
      <c r="O9443" t="s">
        <v>202</v>
      </c>
      <c r="P9443" t="s">
        <v>365</v>
      </c>
    </row>
    <row r="9444" spans="1:16" x14ac:dyDescent="0.25">
      <c r="A9444">
        <v>12091</v>
      </c>
      <c r="B9444" t="s">
        <v>360</v>
      </c>
      <c r="E9444" t="s">
        <v>9775</v>
      </c>
      <c r="F9444" t="s">
        <v>347</v>
      </c>
      <c r="G9444" t="s">
        <v>9745</v>
      </c>
      <c r="H9444" t="s">
        <v>198</v>
      </c>
      <c r="I9444" t="s">
        <v>9746</v>
      </c>
      <c r="J9444">
        <v>1982</v>
      </c>
      <c r="K9444">
        <v>99253</v>
      </c>
      <c r="L9444">
        <v>36</v>
      </c>
      <c r="M9444" t="s">
        <v>200</v>
      </c>
      <c r="N9444" t="s">
        <v>467</v>
      </c>
      <c r="O9444" t="s">
        <v>202</v>
      </c>
      <c r="P9444" t="s">
        <v>365</v>
      </c>
    </row>
    <row r="9445" spans="1:16" x14ac:dyDescent="0.25">
      <c r="A9445">
        <v>12092</v>
      </c>
      <c r="B9445" t="s">
        <v>360</v>
      </c>
      <c r="E9445" t="s">
        <v>9776</v>
      </c>
      <c r="F9445" t="s">
        <v>347</v>
      </c>
      <c r="G9445" t="s">
        <v>9745</v>
      </c>
      <c r="H9445" t="s">
        <v>198</v>
      </c>
      <c r="I9445" t="s">
        <v>9746</v>
      </c>
      <c r="J9445">
        <v>1984</v>
      </c>
      <c r="K9445">
        <v>91491</v>
      </c>
      <c r="L9445">
        <v>36</v>
      </c>
      <c r="M9445" t="s">
        <v>200</v>
      </c>
      <c r="N9445" t="s">
        <v>467</v>
      </c>
      <c r="O9445" t="s">
        <v>202</v>
      </c>
      <c r="P9445" t="s">
        <v>365</v>
      </c>
    </row>
    <row r="9446" spans="1:16" x14ac:dyDescent="0.25">
      <c r="A9446">
        <v>12093</v>
      </c>
      <c r="B9446" t="s">
        <v>360</v>
      </c>
      <c r="E9446" t="s">
        <v>9777</v>
      </c>
      <c r="F9446" t="s">
        <v>347</v>
      </c>
      <c r="G9446" t="s">
        <v>9745</v>
      </c>
      <c r="H9446" t="s">
        <v>198</v>
      </c>
      <c r="I9446" t="s">
        <v>9746</v>
      </c>
      <c r="J9446">
        <v>1984</v>
      </c>
      <c r="K9446">
        <v>149947</v>
      </c>
      <c r="L9446">
        <v>36</v>
      </c>
      <c r="M9446" t="s">
        <v>200</v>
      </c>
      <c r="N9446" t="s">
        <v>467</v>
      </c>
      <c r="O9446" t="s">
        <v>202</v>
      </c>
      <c r="P9446" t="s">
        <v>365</v>
      </c>
    </row>
    <row r="9447" spans="1:16" x14ac:dyDescent="0.25">
      <c r="A9447">
        <v>12094</v>
      </c>
      <c r="B9447" t="s">
        <v>360</v>
      </c>
      <c r="E9447" t="s">
        <v>9778</v>
      </c>
      <c r="F9447" t="s">
        <v>347</v>
      </c>
      <c r="G9447" t="s">
        <v>9745</v>
      </c>
      <c r="H9447" t="s">
        <v>198</v>
      </c>
      <c r="I9447" t="s">
        <v>9746</v>
      </c>
      <c r="J9447">
        <v>1964</v>
      </c>
      <c r="K9447">
        <v>140103</v>
      </c>
      <c r="L9447">
        <v>36</v>
      </c>
      <c r="M9447" t="s">
        <v>200</v>
      </c>
      <c r="N9447" t="s">
        <v>467</v>
      </c>
      <c r="O9447" t="s">
        <v>202</v>
      </c>
      <c r="P9447" t="s">
        <v>365</v>
      </c>
    </row>
    <row r="9448" spans="1:16" x14ac:dyDescent="0.25">
      <c r="A9448">
        <v>12095</v>
      </c>
      <c r="B9448" t="s">
        <v>360</v>
      </c>
      <c r="E9448" t="s">
        <v>9779</v>
      </c>
      <c r="F9448" t="s">
        <v>347</v>
      </c>
      <c r="G9448" t="s">
        <v>9745</v>
      </c>
      <c r="H9448" t="s">
        <v>198</v>
      </c>
      <c r="I9448" t="s">
        <v>9746</v>
      </c>
      <c r="J9448">
        <v>1967</v>
      </c>
      <c r="K9448">
        <v>148059</v>
      </c>
      <c r="L9448">
        <v>36</v>
      </c>
      <c r="M9448" t="s">
        <v>200</v>
      </c>
      <c r="N9448" t="s">
        <v>467</v>
      </c>
      <c r="O9448" t="s">
        <v>202</v>
      </c>
      <c r="P9448" t="s">
        <v>365</v>
      </c>
    </row>
    <row r="9449" spans="1:16" x14ac:dyDescent="0.25">
      <c r="A9449">
        <v>12096</v>
      </c>
      <c r="B9449" t="s">
        <v>360</v>
      </c>
      <c r="E9449" t="s">
        <v>9780</v>
      </c>
      <c r="F9449" t="s">
        <v>347</v>
      </c>
      <c r="G9449" t="s">
        <v>9745</v>
      </c>
      <c r="H9449" t="s">
        <v>198</v>
      </c>
      <c r="I9449" t="s">
        <v>9746</v>
      </c>
      <c r="J9449">
        <v>1968</v>
      </c>
      <c r="K9449">
        <v>141091</v>
      </c>
      <c r="L9449">
        <v>36</v>
      </c>
      <c r="M9449" t="s">
        <v>200</v>
      </c>
      <c r="N9449" t="s">
        <v>467</v>
      </c>
      <c r="O9449" t="s">
        <v>202</v>
      </c>
      <c r="P9449" t="s">
        <v>365</v>
      </c>
    </row>
    <row r="9450" spans="1:16" x14ac:dyDescent="0.25">
      <c r="A9450">
        <v>12097</v>
      </c>
      <c r="B9450" t="s">
        <v>360</v>
      </c>
      <c r="E9450" t="s">
        <v>9781</v>
      </c>
      <c r="F9450" t="s">
        <v>347</v>
      </c>
      <c r="G9450" t="s">
        <v>9745</v>
      </c>
      <c r="H9450" t="s">
        <v>198</v>
      </c>
      <c r="I9450" t="s">
        <v>9746</v>
      </c>
      <c r="J9450">
        <v>1969</v>
      </c>
      <c r="K9450">
        <v>82843</v>
      </c>
      <c r="L9450">
        <v>36</v>
      </c>
      <c r="M9450" t="s">
        <v>200</v>
      </c>
      <c r="N9450" t="s">
        <v>467</v>
      </c>
      <c r="O9450" t="s">
        <v>202</v>
      </c>
      <c r="P9450" t="s">
        <v>365</v>
      </c>
    </row>
    <row r="9451" spans="1:16" x14ac:dyDescent="0.25">
      <c r="A9451">
        <v>12098</v>
      </c>
      <c r="B9451" t="s">
        <v>360</v>
      </c>
      <c r="E9451" t="s">
        <v>9782</v>
      </c>
      <c r="F9451" t="s">
        <v>347</v>
      </c>
      <c r="G9451" t="s">
        <v>9745</v>
      </c>
      <c r="H9451" t="s">
        <v>198</v>
      </c>
      <c r="I9451" t="s">
        <v>9746</v>
      </c>
      <c r="J9451">
        <v>1969</v>
      </c>
      <c r="K9451">
        <v>124069</v>
      </c>
      <c r="L9451">
        <v>36</v>
      </c>
      <c r="M9451" t="s">
        <v>200</v>
      </c>
      <c r="N9451" t="s">
        <v>467</v>
      </c>
      <c r="O9451" t="s">
        <v>202</v>
      </c>
      <c r="P9451" t="s">
        <v>365</v>
      </c>
    </row>
    <row r="9452" spans="1:16" x14ac:dyDescent="0.25">
      <c r="A9452">
        <v>12099</v>
      </c>
      <c r="B9452" t="s">
        <v>360</v>
      </c>
      <c r="E9452" t="s">
        <v>9783</v>
      </c>
      <c r="F9452" t="s">
        <v>347</v>
      </c>
      <c r="G9452" t="s">
        <v>9745</v>
      </c>
      <c r="H9452" t="s">
        <v>198</v>
      </c>
      <c r="I9452" t="s">
        <v>9746</v>
      </c>
      <c r="J9452">
        <v>1969</v>
      </c>
      <c r="K9452">
        <v>183912</v>
      </c>
      <c r="L9452">
        <v>36</v>
      </c>
      <c r="M9452" t="s">
        <v>200</v>
      </c>
      <c r="N9452" t="s">
        <v>467</v>
      </c>
      <c r="O9452" t="s">
        <v>202</v>
      </c>
      <c r="P9452" t="s">
        <v>365</v>
      </c>
    </row>
    <row r="9453" spans="1:16" x14ac:dyDescent="0.25">
      <c r="A9453">
        <v>12100</v>
      </c>
      <c r="B9453" t="s">
        <v>360</v>
      </c>
      <c r="E9453" t="s">
        <v>9784</v>
      </c>
      <c r="F9453" t="s">
        <v>347</v>
      </c>
      <c r="G9453" t="s">
        <v>9745</v>
      </c>
      <c r="H9453" t="s">
        <v>198</v>
      </c>
      <c r="I9453" t="s">
        <v>9746</v>
      </c>
      <c r="J9453">
        <v>1969</v>
      </c>
      <c r="K9453">
        <v>34121</v>
      </c>
      <c r="L9453">
        <v>36</v>
      </c>
      <c r="M9453" t="s">
        <v>200</v>
      </c>
      <c r="N9453" t="s">
        <v>467</v>
      </c>
      <c r="O9453" t="s">
        <v>202</v>
      </c>
      <c r="P9453" t="s">
        <v>365</v>
      </c>
    </row>
    <row r="9454" spans="1:16" x14ac:dyDescent="0.25">
      <c r="A9454">
        <v>12101</v>
      </c>
      <c r="B9454" t="s">
        <v>360</v>
      </c>
      <c r="E9454" t="s">
        <v>9785</v>
      </c>
      <c r="F9454" t="s">
        <v>347</v>
      </c>
      <c r="G9454" t="s">
        <v>9745</v>
      </c>
      <c r="H9454" t="s">
        <v>198</v>
      </c>
      <c r="I9454" t="s">
        <v>9746</v>
      </c>
      <c r="J9454">
        <v>1969</v>
      </c>
      <c r="K9454">
        <v>73293</v>
      </c>
      <c r="L9454">
        <v>36</v>
      </c>
      <c r="M9454" t="s">
        <v>200</v>
      </c>
      <c r="N9454" t="s">
        <v>467</v>
      </c>
      <c r="O9454" t="s">
        <v>202</v>
      </c>
      <c r="P9454" t="s">
        <v>365</v>
      </c>
    </row>
    <row r="9455" spans="1:16" x14ac:dyDescent="0.25">
      <c r="A9455">
        <v>12102</v>
      </c>
      <c r="B9455" t="s">
        <v>360</v>
      </c>
      <c r="E9455" t="s">
        <v>9786</v>
      </c>
      <c r="F9455" t="s">
        <v>347</v>
      </c>
      <c r="G9455" t="s">
        <v>9745</v>
      </c>
      <c r="H9455" t="s">
        <v>198</v>
      </c>
      <c r="I9455" t="s">
        <v>9746</v>
      </c>
      <c r="J9455">
        <v>1969</v>
      </c>
      <c r="K9455">
        <v>49993</v>
      </c>
      <c r="L9455">
        <v>36</v>
      </c>
      <c r="M9455" t="s">
        <v>200</v>
      </c>
      <c r="N9455" t="s">
        <v>467</v>
      </c>
      <c r="O9455" t="s">
        <v>202</v>
      </c>
      <c r="P9455" t="s">
        <v>365</v>
      </c>
    </row>
    <row r="9456" spans="1:16" x14ac:dyDescent="0.25">
      <c r="A9456">
        <v>12103</v>
      </c>
      <c r="B9456" t="s">
        <v>360</v>
      </c>
      <c r="E9456" t="s">
        <v>9787</v>
      </c>
      <c r="F9456" t="s">
        <v>347</v>
      </c>
      <c r="G9456" t="s">
        <v>9745</v>
      </c>
      <c r="H9456" t="s">
        <v>198</v>
      </c>
      <c r="I9456" t="s">
        <v>9746</v>
      </c>
      <c r="J9456">
        <v>1969</v>
      </c>
      <c r="K9456">
        <v>118527</v>
      </c>
      <c r="L9456">
        <v>36</v>
      </c>
      <c r="M9456" t="s">
        <v>200</v>
      </c>
      <c r="N9456" t="s">
        <v>467</v>
      </c>
      <c r="O9456" t="s">
        <v>202</v>
      </c>
      <c r="P9456" t="s">
        <v>365</v>
      </c>
    </row>
    <row r="9457" spans="1:16" x14ac:dyDescent="0.25">
      <c r="A9457">
        <v>12104</v>
      </c>
      <c r="B9457" t="s">
        <v>360</v>
      </c>
      <c r="E9457" t="s">
        <v>9788</v>
      </c>
      <c r="F9457" t="s">
        <v>347</v>
      </c>
      <c r="G9457" t="s">
        <v>9745</v>
      </c>
      <c r="H9457" t="s">
        <v>198</v>
      </c>
      <c r="I9457" t="s">
        <v>9746</v>
      </c>
      <c r="J9457">
        <v>1969</v>
      </c>
      <c r="K9457">
        <v>175499</v>
      </c>
      <c r="L9457">
        <v>36</v>
      </c>
      <c r="M9457" t="s">
        <v>200</v>
      </c>
      <c r="N9457" t="s">
        <v>467</v>
      </c>
      <c r="O9457" t="s">
        <v>202</v>
      </c>
      <c r="P9457" t="s">
        <v>365</v>
      </c>
    </row>
    <row r="9458" spans="1:16" x14ac:dyDescent="0.25">
      <c r="A9458">
        <v>12105</v>
      </c>
      <c r="B9458" t="s">
        <v>360</v>
      </c>
      <c r="E9458" t="s">
        <v>9789</v>
      </c>
      <c r="F9458" t="s">
        <v>347</v>
      </c>
      <c r="G9458" t="s">
        <v>9745</v>
      </c>
      <c r="H9458" t="s">
        <v>198</v>
      </c>
      <c r="I9458" t="s">
        <v>9746</v>
      </c>
      <c r="J9458">
        <v>1969</v>
      </c>
      <c r="K9458">
        <v>51683</v>
      </c>
      <c r="L9458">
        <v>36</v>
      </c>
      <c r="M9458" t="s">
        <v>200</v>
      </c>
      <c r="N9458" t="s">
        <v>467</v>
      </c>
      <c r="O9458" t="s">
        <v>202</v>
      </c>
      <c r="P9458" t="s">
        <v>365</v>
      </c>
    </row>
    <row r="9459" spans="1:16" x14ac:dyDescent="0.25">
      <c r="A9459">
        <v>12106</v>
      </c>
      <c r="B9459" t="s">
        <v>360</v>
      </c>
      <c r="E9459" t="s">
        <v>9790</v>
      </c>
      <c r="F9459" t="s">
        <v>347</v>
      </c>
      <c r="G9459" t="s">
        <v>9745</v>
      </c>
      <c r="H9459" t="s">
        <v>198</v>
      </c>
      <c r="I9459" t="s">
        <v>9746</v>
      </c>
      <c r="J9459">
        <v>1969</v>
      </c>
      <c r="K9459">
        <v>148036</v>
      </c>
      <c r="L9459">
        <v>36</v>
      </c>
      <c r="M9459" t="s">
        <v>200</v>
      </c>
      <c r="N9459" t="s">
        <v>467</v>
      </c>
      <c r="O9459" t="s">
        <v>202</v>
      </c>
      <c r="P9459" t="s">
        <v>365</v>
      </c>
    </row>
    <row r="9460" spans="1:16" x14ac:dyDescent="0.25">
      <c r="A9460">
        <v>12107</v>
      </c>
      <c r="B9460" t="s">
        <v>360</v>
      </c>
      <c r="E9460" t="s">
        <v>9791</v>
      </c>
      <c r="F9460" t="s">
        <v>347</v>
      </c>
      <c r="G9460" t="s">
        <v>9745</v>
      </c>
      <c r="H9460" t="s">
        <v>198</v>
      </c>
      <c r="I9460" t="s">
        <v>9746</v>
      </c>
      <c r="J9460">
        <v>1970</v>
      </c>
      <c r="K9460">
        <v>236195</v>
      </c>
      <c r="L9460">
        <v>36</v>
      </c>
      <c r="M9460" t="s">
        <v>200</v>
      </c>
      <c r="N9460" t="s">
        <v>467</v>
      </c>
      <c r="O9460" t="s">
        <v>202</v>
      </c>
      <c r="P9460" t="s">
        <v>365</v>
      </c>
    </row>
    <row r="9461" spans="1:16" x14ac:dyDescent="0.25">
      <c r="A9461">
        <v>12108</v>
      </c>
      <c r="B9461" t="s">
        <v>360</v>
      </c>
      <c r="E9461" t="s">
        <v>9792</v>
      </c>
      <c r="F9461" t="s">
        <v>347</v>
      </c>
      <c r="G9461" t="s">
        <v>9745</v>
      </c>
      <c r="H9461" t="s">
        <v>198</v>
      </c>
      <c r="I9461" t="s">
        <v>9746</v>
      </c>
      <c r="J9461">
        <v>1977</v>
      </c>
      <c r="K9461">
        <v>122499</v>
      </c>
      <c r="L9461">
        <v>36</v>
      </c>
      <c r="M9461" t="s">
        <v>200</v>
      </c>
      <c r="N9461" t="s">
        <v>467</v>
      </c>
      <c r="O9461" t="s">
        <v>202</v>
      </c>
      <c r="P9461" t="s">
        <v>365</v>
      </c>
    </row>
    <row r="9462" spans="1:16" x14ac:dyDescent="0.25">
      <c r="A9462">
        <v>12109</v>
      </c>
      <c r="B9462" t="s">
        <v>360</v>
      </c>
      <c r="E9462" t="s">
        <v>9793</v>
      </c>
      <c r="F9462" t="s">
        <v>347</v>
      </c>
      <c r="G9462" t="s">
        <v>9745</v>
      </c>
      <c r="H9462" t="s">
        <v>198</v>
      </c>
      <c r="I9462" t="s">
        <v>9746</v>
      </c>
      <c r="J9462">
        <v>1977</v>
      </c>
      <c r="K9462">
        <v>144097</v>
      </c>
      <c r="L9462">
        <v>36</v>
      </c>
      <c r="M9462" t="s">
        <v>200</v>
      </c>
      <c r="N9462" t="s">
        <v>467</v>
      </c>
      <c r="O9462" t="s">
        <v>202</v>
      </c>
      <c r="P9462" t="s">
        <v>365</v>
      </c>
    </row>
    <row r="9463" spans="1:16" x14ac:dyDescent="0.25">
      <c r="A9463">
        <v>12110</v>
      </c>
      <c r="B9463" t="s">
        <v>360</v>
      </c>
      <c r="E9463" t="s">
        <v>9794</v>
      </c>
      <c r="F9463" t="s">
        <v>347</v>
      </c>
      <c r="G9463" t="s">
        <v>9745</v>
      </c>
      <c r="H9463" t="s">
        <v>198</v>
      </c>
      <c r="I9463" t="s">
        <v>9746</v>
      </c>
      <c r="J9463">
        <v>1979</v>
      </c>
      <c r="K9463">
        <v>55737</v>
      </c>
      <c r="L9463">
        <v>36</v>
      </c>
      <c r="M9463" t="s">
        <v>200</v>
      </c>
      <c r="N9463" t="s">
        <v>467</v>
      </c>
      <c r="O9463" t="s">
        <v>202</v>
      </c>
      <c r="P9463" t="s">
        <v>365</v>
      </c>
    </row>
    <row r="9464" spans="1:16" x14ac:dyDescent="0.25">
      <c r="A9464">
        <v>12111</v>
      </c>
      <c r="B9464" t="s">
        <v>360</v>
      </c>
      <c r="E9464" t="s">
        <v>9795</v>
      </c>
      <c r="F9464" t="s">
        <v>347</v>
      </c>
      <c r="G9464" t="s">
        <v>9745</v>
      </c>
      <c r="H9464" t="s">
        <v>198</v>
      </c>
      <c r="I9464" t="s">
        <v>9746</v>
      </c>
      <c r="J9464">
        <v>1979</v>
      </c>
      <c r="K9464">
        <v>94188</v>
      </c>
      <c r="L9464">
        <v>36</v>
      </c>
      <c r="M9464" t="s">
        <v>200</v>
      </c>
      <c r="N9464" t="s">
        <v>467</v>
      </c>
      <c r="O9464" t="s">
        <v>202</v>
      </c>
      <c r="P9464" t="s">
        <v>365</v>
      </c>
    </row>
    <row r="9465" spans="1:16" x14ac:dyDescent="0.25">
      <c r="A9465">
        <v>12112</v>
      </c>
      <c r="B9465" t="s">
        <v>360</v>
      </c>
      <c r="E9465" t="s">
        <v>9796</v>
      </c>
      <c r="F9465" t="s">
        <v>347</v>
      </c>
      <c r="G9465" t="s">
        <v>9745</v>
      </c>
      <c r="H9465" t="s">
        <v>198</v>
      </c>
      <c r="I9465" t="s">
        <v>9746</v>
      </c>
      <c r="J9465">
        <v>1986</v>
      </c>
      <c r="K9465">
        <v>78678</v>
      </c>
      <c r="L9465">
        <v>36</v>
      </c>
      <c r="M9465" t="s">
        <v>200</v>
      </c>
      <c r="N9465" t="s">
        <v>467</v>
      </c>
      <c r="O9465" t="s">
        <v>202</v>
      </c>
      <c r="P9465" t="s">
        <v>365</v>
      </c>
    </row>
    <row r="9466" spans="1:16" x14ac:dyDescent="0.25">
      <c r="A9466">
        <v>12113</v>
      </c>
      <c r="B9466" t="s">
        <v>360</v>
      </c>
      <c r="E9466" t="s">
        <v>9797</v>
      </c>
      <c r="F9466" t="s">
        <v>347</v>
      </c>
      <c r="G9466" t="s">
        <v>9745</v>
      </c>
      <c r="H9466" t="s">
        <v>198</v>
      </c>
      <c r="I9466" t="s">
        <v>9746</v>
      </c>
      <c r="J9466">
        <v>1991</v>
      </c>
      <c r="K9466">
        <v>124632</v>
      </c>
      <c r="L9466">
        <v>36</v>
      </c>
      <c r="M9466" t="s">
        <v>200</v>
      </c>
      <c r="N9466" t="s">
        <v>467</v>
      </c>
      <c r="O9466" t="s">
        <v>202</v>
      </c>
      <c r="P9466" t="s">
        <v>365</v>
      </c>
    </row>
    <row r="9467" spans="1:16" x14ac:dyDescent="0.25">
      <c r="A9467">
        <v>12114</v>
      </c>
      <c r="B9467" t="s">
        <v>360</v>
      </c>
      <c r="E9467" t="s">
        <v>9798</v>
      </c>
      <c r="F9467" t="s">
        <v>347</v>
      </c>
      <c r="G9467" t="s">
        <v>9745</v>
      </c>
      <c r="H9467" t="s">
        <v>198</v>
      </c>
      <c r="I9467" t="s">
        <v>9746</v>
      </c>
      <c r="J9467">
        <v>1991</v>
      </c>
      <c r="K9467">
        <v>99206</v>
      </c>
      <c r="L9467">
        <v>36</v>
      </c>
      <c r="M9467" t="s">
        <v>200</v>
      </c>
      <c r="N9467" t="s">
        <v>467</v>
      </c>
      <c r="O9467" t="s">
        <v>202</v>
      </c>
      <c r="P9467" t="s">
        <v>365</v>
      </c>
    </row>
    <row r="9468" spans="1:16" x14ac:dyDescent="0.25">
      <c r="A9468">
        <v>12115</v>
      </c>
      <c r="B9468" t="s">
        <v>360</v>
      </c>
      <c r="E9468" t="s">
        <v>9799</v>
      </c>
      <c r="F9468" t="s">
        <v>347</v>
      </c>
      <c r="G9468" t="s">
        <v>9745</v>
      </c>
      <c r="H9468" t="s">
        <v>198</v>
      </c>
      <c r="I9468" t="s">
        <v>9746</v>
      </c>
      <c r="J9468">
        <v>1970</v>
      </c>
      <c r="K9468">
        <v>261316</v>
      </c>
      <c r="L9468">
        <v>36</v>
      </c>
      <c r="M9468" t="s">
        <v>200</v>
      </c>
      <c r="N9468" t="s">
        <v>364</v>
      </c>
      <c r="O9468" t="s">
        <v>202</v>
      </c>
      <c r="P9468" t="s">
        <v>365</v>
      </c>
    </row>
    <row r="9469" spans="1:16" x14ac:dyDescent="0.25">
      <c r="A9469">
        <v>12116</v>
      </c>
      <c r="B9469" t="s">
        <v>360</v>
      </c>
      <c r="E9469" t="s">
        <v>9800</v>
      </c>
      <c r="F9469" t="s">
        <v>347</v>
      </c>
      <c r="G9469" t="s">
        <v>9745</v>
      </c>
      <c r="H9469" t="s">
        <v>198</v>
      </c>
      <c r="I9469" t="s">
        <v>9746</v>
      </c>
      <c r="J9469">
        <v>1970</v>
      </c>
      <c r="K9469">
        <v>186054</v>
      </c>
      <c r="L9469">
        <v>36</v>
      </c>
      <c r="M9469" t="s">
        <v>200</v>
      </c>
      <c r="N9469" t="s">
        <v>364</v>
      </c>
      <c r="O9469" t="s">
        <v>202</v>
      </c>
      <c r="P9469" t="s">
        <v>365</v>
      </c>
    </row>
    <row r="9470" spans="1:16" x14ac:dyDescent="0.25">
      <c r="A9470">
        <v>12117</v>
      </c>
      <c r="B9470" t="s">
        <v>360</v>
      </c>
      <c r="E9470" t="s">
        <v>9801</v>
      </c>
      <c r="F9470" t="s">
        <v>347</v>
      </c>
      <c r="G9470" t="s">
        <v>9745</v>
      </c>
      <c r="H9470" t="s">
        <v>198</v>
      </c>
      <c r="I9470" t="s">
        <v>9746</v>
      </c>
      <c r="J9470">
        <v>1979</v>
      </c>
      <c r="K9470">
        <v>113960</v>
      </c>
      <c r="L9470">
        <v>36</v>
      </c>
      <c r="M9470" t="s">
        <v>200</v>
      </c>
      <c r="N9470" t="s">
        <v>364</v>
      </c>
      <c r="O9470" t="s">
        <v>202</v>
      </c>
      <c r="P9470" t="s">
        <v>365</v>
      </c>
    </row>
    <row r="9471" spans="1:16" x14ac:dyDescent="0.25">
      <c r="A9471">
        <v>12118</v>
      </c>
      <c r="B9471" t="s">
        <v>360</v>
      </c>
      <c r="E9471" t="s">
        <v>9802</v>
      </c>
      <c r="F9471" t="s">
        <v>347</v>
      </c>
      <c r="G9471" t="s">
        <v>9745</v>
      </c>
      <c r="H9471" t="s">
        <v>198</v>
      </c>
      <c r="I9471" t="s">
        <v>9746</v>
      </c>
      <c r="J9471">
        <v>1984</v>
      </c>
      <c r="K9471">
        <v>98279</v>
      </c>
      <c r="L9471">
        <v>36</v>
      </c>
      <c r="M9471" t="s">
        <v>200</v>
      </c>
      <c r="N9471" t="s">
        <v>364</v>
      </c>
      <c r="O9471" t="s">
        <v>202</v>
      </c>
      <c r="P9471" t="s">
        <v>365</v>
      </c>
    </row>
    <row r="9472" spans="1:16" x14ac:dyDescent="0.25">
      <c r="A9472">
        <v>12119</v>
      </c>
      <c r="B9472" t="s">
        <v>360</v>
      </c>
      <c r="E9472" t="s">
        <v>9803</v>
      </c>
      <c r="F9472" t="s">
        <v>347</v>
      </c>
      <c r="G9472" t="s">
        <v>9745</v>
      </c>
      <c r="H9472" t="s">
        <v>198</v>
      </c>
      <c r="I9472" t="s">
        <v>9746</v>
      </c>
      <c r="J9472">
        <v>1961</v>
      </c>
      <c r="K9472">
        <v>128278</v>
      </c>
      <c r="L9472">
        <v>36</v>
      </c>
      <c r="M9472" t="s">
        <v>200</v>
      </c>
      <c r="N9472" t="s">
        <v>364</v>
      </c>
      <c r="O9472" t="s">
        <v>202</v>
      </c>
      <c r="P9472" t="s">
        <v>365</v>
      </c>
    </row>
    <row r="9473" spans="1:16" x14ac:dyDescent="0.25">
      <c r="A9473">
        <v>12120</v>
      </c>
      <c r="B9473" t="s">
        <v>360</v>
      </c>
      <c r="E9473" t="s">
        <v>9804</v>
      </c>
      <c r="F9473" t="s">
        <v>347</v>
      </c>
      <c r="G9473" t="s">
        <v>9745</v>
      </c>
      <c r="H9473" t="s">
        <v>198</v>
      </c>
      <c r="I9473" t="s">
        <v>9746</v>
      </c>
      <c r="J9473">
        <v>1966</v>
      </c>
      <c r="K9473">
        <v>191173</v>
      </c>
      <c r="L9473">
        <v>36</v>
      </c>
      <c r="M9473" t="s">
        <v>200</v>
      </c>
      <c r="N9473" t="s">
        <v>467</v>
      </c>
      <c r="O9473" t="s">
        <v>202</v>
      </c>
      <c r="P9473" t="s">
        <v>365</v>
      </c>
    </row>
    <row r="9474" spans="1:16" x14ac:dyDescent="0.25">
      <c r="A9474">
        <v>12121</v>
      </c>
      <c r="B9474" t="s">
        <v>360</v>
      </c>
      <c r="E9474" t="s">
        <v>9804</v>
      </c>
      <c r="F9474" t="s">
        <v>347</v>
      </c>
      <c r="G9474" t="s">
        <v>9745</v>
      </c>
      <c r="H9474" t="s">
        <v>198</v>
      </c>
      <c r="I9474" t="s">
        <v>9746</v>
      </c>
      <c r="J9474">
        <v>1966</v>
      </c>
      <c r="K9474">
        <v>191173</v>
      </c>
      <c r="L9474">
        <v>36</v>
      </c>
      <c r="M9474" t="s">
        <v>200</v>
      </c>
      <c r="N9474" t="s">
        <v>467</v>
      </c>
      <c r="O9474" t="s">
        <v>202</v>
      </c>
      <c r="P9474" t="s">
        <v>365</v>
      </c>
    </row>
    <row r="9475" spans="1:16" x14ac:dyDescent="0.25">
      <c r="A9475">
        <v>12122</v>
      </c>
      <c r="B9475" t="s">
        <v>360</v>
      </c>
      <c r="E9475" t="s">
        <v>9805</v>
      </c>
      <c r="F9475" t="s">
        <v>347</v>
      </c>
      <c r="G9475" t="s">
        <v>9745</v>
      </c>
      <c r="H9475" t="s">
        <v>198</v>
      </c>
      <c r="I9475" t="s">
        <v>9746</v>
      </c>
      <c r="J9475">
        <v>1969</v>
      </c>
      <c r="K9475">
        <v>172383</v>
      </c>
      <c r="L9475">
        <v>36</v>
      </c>
      <c r="M9475" t="s">
        <v>200</v>
      </c>
      <c r="N9475" t="s">
        <v>364</v>
      </c>
      <c r="O9475" t="s">
        <v>202</v>
      </c>
      <c r="P9475" t="s">
        <v>365</v>
      </c>
    </row>
    <row r="9476" spans="1:16" x14ac:dyDescent="0.25">
      <c r="A9476">
        <v>12123</v>
      </c>
      <c r="B9476" t="s">
        <v>360</v>
      </c>
      <c r="E9476" t="s">
        <v>9806</v>
      </c>
      <c r="F9476" t="s">
        <v>347</v>
      </c>
      <c r="G9476" t="s">
        <v>9745</v>
      </c>
      <c r="H9476" t="s">
        <v>198</v>
      </c>
      <c r="I9476" t="s">
        <v>9746</v>
      </c>
      <c r="J9476">
        <v>1969</v>
      </c>
      <c r="K9476">
        <v>110174</v>
      </c>
      <c r="L9476">
        <v>36</v>
      </c>
      <c r="M9476" t="s">
        <v>200</v>
      </c>
      <c r="N9476" t="s">
        <v>364</v>
      </c>
      <c r="O9476" t="s">
        <v>202</v>
      </c>
      <c r="P9476" t="s">
        <v>365</v>
      </c>
    </row>
    <row r="9477" spans="1:16" x14ac:dyDescent="0.25">
      <c r="A9477">
        <v>12124</v>
      </c>
      <c r="B9477" t="s">
        <v>360</v>
      </c>
      <c r="E9477" t="s">
        <v>9807</v>
      </c>
      <c r="F9477" t="s">
        <v>347</v>
      </c>
      <c r="G9477" t="s">
        <v>9745</v>
      </c>
      <c r="H9477" t="s">
        <v>198</v>
      </c>
      <c r="I9477" t="s">
        <v>9746</v>
      </c>
      <c r="J9477">
        <v>1969</v>
      </c>
      <c r="K9477">
        <v>109958</v>
      </c>
      <c r="L9477">
        <v>36</v>
      </c>
      <c r="M9477" t="s">
        <v>200</v>
      </c>
      <c r="N9477" t="s">
        <v>364</v>
      </c>
      <c r="O9477" t="s">
        <v>202</v>
      </c>
      <c r="P9477" t="s">
        <v>365</v>
      </c>
    </row>
    <row r="9478" spans="1:16" x14ac:dyDescent="0.25">
      <c r="A9478">
        <v>12125</v>
      </c>
      <c r="B9478" t="s">
        <v>360</v>
      </c>
      <c r="E9478" t="s">
        <v>9808</v>
      </c>
      <c r="F9478" t="s">
        <v>347</v>
      </c>
      <c r="G9478" t="s">
        <v>9745</v>
      </c>
      <c r="H9478" t="s">
        <v>198</v>
      </c>
      <c r="I9478" t="s">
        <v>9746</v>
      </c>
      <c r="J9478">
        <v>1969</v>
      </c>
      <c r="K9478">
        <v>150987</v>
      </c>
      <c r="L9478">
        <v>36</v>
      </c>
      <c r="M9478" t="s">
        <v>200</v>
      </c>
      <c r="N9478" t="s">
        <v>364</v>
      </c>
      <c r="O9478" t="s">
        <v>202</v>
      </c>
      <c r="P9478" t="s">
        <v>365</v>
      </c>
    </row>
    <row r="9479" spans="1:16" x14ac:dyDescent="0.25">
      <c r="A9479">
        <v>12126</v>
      </c>
      <c r="B9479" t="s">
        <v>360</v>
      </c>
      <c r="E9479" t="s">
        <v>9809</v>
      </c>
      <c r="F9479" t="s">
        <v>347</v>
      </c>
      <c r="G9479" t="s">
        <v>9745</v>
      </c>
      <c r="H9479" t="s">
        <v>198</v>
      </c>
      <c r="I9479" t="s">
        <v>9746</v>
      </c>
      <c r="J9479">
        <v>1969</v>
      </c>
      <c r="K9479">
        <v>149863</v>
      </c>
      <c r="L9479">
        <v>36</v>
      </c>
      <c r="M9479" t="s">
        <v>200</v>
      </c>
      <c r="N9479" t="s">
        <v>364</v>
      </c>
      <c r="O9479" t="s">
        <v>202</v>
      </c>
      <c r="P9479" t="s">
        <v>365</v>
      </c>
    </row>
    <row r="9480" spans="1:16" x14ac:dyDescent="0.25">
      <c r="A9480">
        <v>12127</v>
      </c>
      <c r="B9480" t="s">
        <v>360</v>
      </c>
      <c r="E9480" t="s">
        <v>9809</v>
      </c>
      <c r="F9480" t="s">
        <v>347</v>
      </c>
      <c r="G9480" t="s">
        <v>9745</v>
      </c>
      <c r="H9480" t="s">
        <v>198</v>
      </c>
      <c r="I9480" t="s">
        <v>9746</v>
      </c>
      <c r="J9480">
        <v>1969</v>
      </c>
      <c r="K9480">
        <v>40509</v>
      </c>
      <c r="L9480">
        <v>36</v>
      </c>
      <c r="M9480" t="s">
        <v>200</v>
      </c>
      <c r="N9480" t="s">
        <v>364</v>
      </c>
      <c r="O9480" t="s">
        <v>202</v>
      </c>
      <c r="P9480" t="s">
        <v>365</v>
      </c>
    </row>
    <row r="9481" spans="1:16" x14ac:dyDescent="0.25">
      <c r="A9481">
        <v>12128</v>
      </c>
      <c r="B9481" t="s">
        <v>360</v>
      </c>
      <c r="E9481" t="s">
        <v>9810</v>
      </c>
      <c r="F9481" t="s">
        <v>347</v>
      </c>
      <c r="G9481" t="s">
        <v>9745</v>
      </c>
      <c r="H9481" t="s">
        <v>198</v>
      </c>
      <c r="I9481" t="s">
        <v>9746</v>
      </c>
      <c r="J9481">
        <v>1969</v>
      </c>
      <c r="K9481">
        <v>124920</v>
      </c>
      <c r="L9481">
        <v>36</v>
      </c>
      <c r="M9481" t="s">
        <v>200</v>
      </c>
      <c r="N9481" t="s">
        <v>364</v>
      </c>
      <c r="O9481" t="s">
        <v>202</v>
      </c>
      <c r="P9481" t="s">
        <v>365</v>
      </c>
    </row>
    <row r="9482" spans="1:16" x14ac:dyDescent="0.25">
      <c r="A9482">
        <v>12129</v>
      </c>
      <c r="B9482" t="s">
        <v>360</v>
      </c>
      <c r="E9482" t="s">
        <v>9811</v>
      </c>
      <c r="F9482" t="s">
        <v>347</v>
      </c>
      <c r="G9482" t="s">
        <v>9745</v>
      </c>
      <c r="H9482" t="s">
        <v>198</v>
      </c>
      <c r="I9482" t="s">
        <v>9746</v>
      </c>
      <c r="J9482">
        <v>1969</v>
      </c>
      <c r="K9482">
        <v>124920</v>
      </c>
      <c r="L9482">
        <v>36</v>
      </c>
      <c r="M9482" t="s">
        <v>200</v>
      </c>
      <c r="N9482" t="s">
        <v>364</v>
      </c>
      <c r="O9482" t="s">
        <v>202</v>
      </c>
      <c r="P9482" t="s">
        <v>365</v>
      </c>
    </row>
    <row r="9483" spans="1:16" x14ac:dyDescent="0.25">
      <c r="A9483">
        <v>12130</v>
      </c>
      <c r="B9483" t="s">
        <v>360</v>
      </c>
      <c r="E9483" t="s">
        <v>9812</v>
      </c>
      <c r="F9483" t="s">
        <v>347</v>
      </c>
      <c r="G9483" t="s">
        <v>9745</v>
      </c>
      <c r="H9483" t="s">
        <v>198</v>
      </c>
      <c r="I9483" t="s">
        <v>9746</v>
      </c>
      <c r="J9483">
        <v>1970</v>
      </c>
      <c r="K9483">
        <v>121917</v>
      </c>
      <c r="L9483">
        <v>36</v>
      </c>
      <c r="M9483" t="s">
        <v>200</v>
      </c>
      <c r="N9483" t="s">
        <v>364</v>
      </c>
      <c r="O9483" t="s">
        <v>202</v>
      </c>
      <c r="P9483" t="s">
        <v>365</v>
      </c>
    </row>
    <row r="9484" spans="1:16" x14ac:dyDescent="0.25">
      <c r="A9484">
        <v>12131</v>
      </c>
      <c r="B9484" t="s">
        <v>360</v>
      </c>
      <c r="E9484" t="s">
        <v>9813</v>
      </c>
      <c r="F9484" t="s">
        <v>347</v>
      </c>
      <c r="G9484" t="s">
        <v>9745</v>
      </c>
      <c r="H9484" t="s">
        <v>198</v>
      </c>
      <c r="I9484" t="s">
        <v>9746</v>
      </c>
      <c r="J9484">
        <v>1970</v>
      </c>
      <c r="K9484">
        <v>202867</v>
      </c>
      <c r="L9484">
        <v>36</v>
      </c>
      <c r="M9484" t="s">
        <v>200</v>
      </c>
      <c r="N9484" t="s">
        <v>364</v>
      </c>
      <c r="O9484" t="s">
        <v>202</v>
      </c>
      <c r="P9484" t="s">
        <v>365</v>
      </c>
    </row>
    <row r="9485" spans="1:16" x14ac:dyDescent="0.25">
      <c r="A9485">
        <v>12132</v>
      </c>
      <c r="B9485" t="s">
        <v>360</v>
      </c>
      <c r="E9485" t="s">
        <v>9814</v>
      </c>
      <c r="F9485" t="s">
        <v>347</v>
      </c>
      <c r="G9485" t="s">
        <v>9745</v>
      </c>
      <c r="H9485" t="s">
        <v>198</v>
      </c>
      <c r="I9485" t="s">
        <v>9746</v>
      </c>
      <c r="J9485">
        <v>1971</v>
      </c>
      <c r="K9485">
        <v>74273</v>
      </c>
      <c r="L9485">
        <v>36</v>
      </c>
      <c r="M9485" t="s">
        <v>200</v>
      </c>
      <c r="N9485" t="s">
        <v>364</v>
      </c>
      <c r="O9485" t="s">
        <v>202</v>
      </c>
      <c r="P9485" t="s">
        <v>365</v>
      </c>
    </row>
    <row r="9486" spans="1:16" x14ac:dyDescent="0.25">
      <c r="A9486">
        <v>12133</v>
      </c>
      <c r="B9486" t="s">
        <v>360</v>
      </c>
      <c r="E9486" t="s">
        <v>9815</v>
      </c>
      <c r="F9486" t="s">
        <v>347</v>
      </c>
      <c r="G9486" t="s">
        <v>9745</v>
      </c>
      <c r="H9486" t="s">
        <v>198</v>
      </c>
      <c r="I9486" t="s">
        <v>9746</v>
      </c>
      <c r="J9486">
        <v>1971</v>
      </c>
      <c r="K9486">
        <v>103634</v>
      </c>
      <c r="L9486">
        <v>36</v>
      </c>
      <c r="M9486" t="s">
        <v>200</v>
      </c>
      <c r="N9486" t="s">
        <v>364</v>
      </c>
      <c r="O9486" t="s">
        <v>202</v>
      </c>
      <c r="P9486" t="s">
        <v>365</v>
      </c>
    </row>
    <row r="9487" spans="1:16" x14ac:dyDescent="0.25">
      <c r="A9487">
        <v>12134</v>
      </c>
      <c r="B9487" t="s">
        <v>360</v>
      </c>
      <c r="E9487" t="s">
        <v>9816</v>
      </c>
      <c r="F9487" t="s">
        <v>347</v>
      </c>
      <c r="G9487" t="s">
        <v>9745</v>
      </c>
      <c r="H9487" t="s">
        <v>198</v>
      </c>
      <c r="I9487" t="s">
        <v>9746</v>
      </c>
      <c r="J9487">
        <v>1971</v>
      </c>
      <c r="K9487">
        <v>118840</v>
      </c>
      <c r="L9487">
        <v>36</v>
      </c>
      <c r="M9487" t="s">
        <v>200</v>
      </c>
      <c r="N9487" t="s">
        <v>364</v>
      </c>
      <c r="O9487" t="s">
        <v>202</v>
      </c>
      <c r="P9487" t="s">
        <v>365</v>
      </c>
    </row>
    <row r="9488" spans="1:16" x14ac:dyDescent="0.25">
      <c r="A9488">
        <v>12135</v>
      </c>
      <c r="B9488" t="s">
        <v>360</v>
      </c>
      <c r="E9488" t="s">
        <v>9817</v>
      </c>
      <c r="F9488" t="s">
        <v>347</v>
      </c>
      <c r="G9488" t="s">
        <v>9745</v>
      </c>
      <c r="H9488" t="s">
        <v>198</v>
      </c>
      <c r="I9488" t="s">
        <v>9746</v>
      </c>
      <c r="J9488">
        <v>1977</v>
      </c>
      <c r="K9488">
        <v>72704</v>
      </c>
      <c r="L9488">
        <v>36</v>
      </c>
      <c r="M9488" t="s">
        <v>200</v>
      </c>
      <c r="N9488" t="s">
        <v>364</v>
      </c>
      <c r="O9488" t="s">
        <v>202</v>
      </c>
      <c r="P9488" t="s">
        <v>365</v>
      </c>
    </row>
    <row r="9489" spans="1:16" x14ac:dyDescent="0.25">
      <c r="A9489">
        <v>12136</v>
      </c>
      <c r="B9489" t="s">
        <v>360</v>
      </c>
      <c r="E9489" t="s">
        <v>9818</v>
      </c>
      <c r="F9489" t="s">
        <v>347</v>
      </c>
      <c r="G9489" t="s">
        <v>9745</v>
      </c>
      <c r="H9489" t="s">
        <v>198</v>
      </c>
      <c r="I9489" t="s">
        <v>9746</v>
      </c>
      <c r="J9489">
        <v>1977</v>
      </c>
      <c r="K9489">
        <v>79805</v>
      </c>
      <c r="L9489">
        <v>36</v>
      </c>
      <c r="M9489" t="s">
        <v>200</v>
      </c>
      <c r="N9489" t="s">
        <v>364</v>
      </c>
      <c r="O9489" t="s">
        <v>202</v>
      </c>
      <c r="P9489" t="s">
        <v>365</v>
      </c>
    </row>
    <row r="9490" spans="1:16" x14ac:dyDescent="0.25">
      <c r="A9490">
        <v>12137</v>
      </c>
      <c r="B9490" t="s">
        <v>360</v>
      </c>
      <c r="E9490" t="s">
        <v>9819</v>
      </c>
      <c r="F9490" t="s">
        <v>347</v>
      </c>
      <c r="G9490" t="s">
        <v>9745</v>
      </c>
      <c r="H9490" t="s">
        <v>198</v>
      </c>
      <c r="I9490" t="s">
        <v>9746</v>
      </c>
      <c r="J9490">
        <v>1977</v>
      </c>
      <c r="K9490">
        <v>79805</v>
      </c>
      <c r="L9490">
        <v>36</v>
      </c>
      <c r="M9490" t="s">
        <v>200</v>
      </c>
      <c r="N9490" t="s">
        <v>364</v>
      </c>
      <c r="O9490" t="s">
        <v>202</v>
      </c>
      <c r="P9490" t="s">
        <v>365</v>
      </c>
    </row>
    <row r="9491" spans="1:16" x14ac:dyDescent="0.25">
      <c r="A9491">
        <v>12138</v>
      </c>
      <c r="B9491" t="s">
        <v>360</v>
      </c>
      <c r="E9491" t="s">
        <v>9820</v>
      </c>
      <c r="F9491" t="s">
        <v>347</v>
      </c>
      <c r="G9491" t="s">
        <v>9745</v>
      </c>
      <c r="H9491" t="s">
        <v>198</v>
      </c>
      <c r="I9491" t="s">
        <v>9746</v>
      </c>
      <c r="J9491">
        <v>1979</v>
      </c>
      <c r="K9491">
        <v>159593</v>
      </c>
      <c r="L9491">
        <v>36</v>
      </c>
      <c r="M9491" t="s">
        <v>200</v>
      </c>
      <c r="N9491" t="s">
        <v>364</v>
      </c>
      <c r="O9491" t="s">
        <v>202</v>
      </c>
      <c r="P9491" t="s">
        <v>365</v>
      </c>
    </row>
    <row r="9492" spans="1:16" x14ac:dyDescent="0.25">
      <c r="A9492">
        <v>12139</v>
      </c>
      <c r="B9492" t="s">
        <v>360</v>
      </c>
      <c r="E9492" t="s">
        <v>9821</v>
      </c>
      <c r="F9492" t="s">
        <v>347</v>
      </c>
      <c r="G9492" t="s">
        <v>9745</v>
      </c>
      <c r="H9492" t="s">
        <v>198</v>
      </c>
      <c r="I9492" t="s">
        <v>9746</v>
      </c>
      <c r="J9492">
        <v>1981</v>
      </c>
      <c r="K9492">
        <v>146757</v>
      </c>
      <c r="L9492">
        <v>36</v>
      </c>
      <c r="M9492" t="s">
        <v>200</v>
      </c>
      <c r="N9492" t="s">
        <v>364</v>
      </c>
      <c r="O9492" t="s">
        <v>202</v>
      </c>
      <c r="P9492" t="s">
        <v>365</v>
      </c>
    </row>
    <row r="9493" spans="1:16" x14ac:dyDescent="0.25">
      <c r="A9493">
        <v>20381</v>
      </c>
      <c r="B9493" t="s">
        <v>9822</v>
      </c>
      <c r="E9493" t="s">
        <v>9823</v>
      </c>
      <c r="F9493" t="s">
        <v>9824</v>
      </c>
      <c r="G9493" t="s">
        <v>6089</v>
      </c>
      <c r="H9493" t="s">
        <v>9825</v>
      </c>
      <c r="I9493" t="s">
        <v>9826</v>
      </c>
      <c r="J9493">
        <v>1962</v>
      </c>
      <c r="K9493">
        <v>18052</v>
      </c>
      <c r="L9493">
        <v>29</v>
      </c>
      <c r="M9493" t="s">
        <v>200</v>
      </c>
      <c r="N9493" t="s">
        <v>9827</v>
      </c>
      <c r="O9493" t="s">
        <v>202</v>
      </c>
      <c r="P9493" t="s">
        <v>9828</v>
      </c>
    </row>
    <row r="9494" spans="1:16" x14ac:dyDescent="0.25">
      <c r="A9494">
        <v>20382</v>
      </c>
      <c r="B9494" t="s">
        <v>9822</v>
      </c>
      <c r="E9494" t="s">
        <v>9829</v>
      </c>
      <c r="G9494" t="s">
        <v>6089</v>
      </c>
      <c r="H9494" t="s">
        <v>9825</v>
      </c>
      <c r="I9494" t="s">
        <v>9826</v>
      </c>
      <c r="J9494">
        <v>1940</v>
      </c>
      <c r="K9494">
        <v>46113</v>
      </c>
      <c r="L9494">
        <v>29</v>
      </c>
      <c r="M9494" t="s">
        <v>200</v>
      </c>
      <c r="N9494" t="s">
        <v>9827</v>
      </c>
      <c r="O9494" t="s">
        <v>202</v>
      </c>
      <c r="P9494" t="s">
        <v>9830</v>
      </c>
    </row>
    <row r="9495" spans="1:16" x14ac:dyDescent="0.25">
      <c r="A9495">
        <v>26335</v>
      </c>
      <c r="B9495" t="s">
        <v>9822</v>
      </c>
      <c r="E9495" t="s">
        <v>9831</v>
      </c>
      <c r="F9495" t="s">
        <v>9832</v>
      </c>
      <c r="G9495" t="s">
        <v>6089</v>
      </c>
      <c r="H9495" t="s">
        <v>9825</v>
      </c>
      <c r="I9495" t="s">
        <v>9826</v>
      </c>
      <c r="J9495">
        <v>1976</v>
      </c>
      <c r="K9495">
        <v>3901770</v>
      </c>
      <c r="L9495">
        <v>29</v>
      </c>
      <c r="M9495" t="s">
        <v>200</v>
      </c>
      <c r="N9495" t="s">
        <v>9833</v>
      </c>
      <c r="O9495" t="s">
        <v>202</v>
      </c>
      <c r="P9495" t="s">
        <v>9834</v>
      </c>
    </row>
    <row r="9496" spans="1:16" x14ac:dyDescent="0.25">
      <c r="A9496">
        <v>103667</v>
      </c>
      <c r="B9496" t="s">
        <v>345</v>
      </c>
      <c r="E9496" t="s">
        <v>9835</v>
      </c>
      <c r="G9496" t="s">
        <v>5500</v>
      </c>
      <c r="H9496" t="s">
        <v>9836</v>
      </c>
      <c r="I9496" t="s">
        <v>9837</v>
      </c>
      <c r="J9496">
        <v>1962</v>
      </c>
      <c r="K9496">
        <v>3528895</v>
      </c>
      <c r="L9496">
        <v>3</v>
      </c>
      <c r="M9496" t="s">
        <v>200</v>
      </c>
      <c r="N9496" t="s">
        <v>9838</v>
      </c>
      <c r="O9496" t="s">
        <v>202</v>
      </c>
      <c r="P9496" t="s">
        <v>9839</v>
      </c>
    </row>
    <row r="9497" spans="1:16" x14ac:dyDescent="0.25">
      <c r="A9497">
        <v>104118</v>
      </c>
      <c r="B9497" t="s">
        <v>9840</v>
      </c>
      <c r="E9497" t="s">
        <v>9841</v>
      </c>
      <c r="G9497" t="s">
        <v>297</v>
      </c>
      <c r="H9497" t="s">
        <v>9842</v>
      </c>
      <c r="I9497" t="s">
        <v>9843</v>
      </c>
      <c r="J9497">
        <v>1964</v>
      </c>
      <c r="K9497">
        <v>8299346</v>
      </c>
      <c r="L9497">
        <v>8</v>
      </c>
      <c r="M9497" t="s">
        <v>200</v>
      </c>
      <c r="N9497" t="s">
        <v>9844</v>
      </c>
      <c r="O9497" t="s">
        <v>202</v>
      </c>
      <c r="P9497" t="s">
        <v>9845</v>
      </c>
    </row>
    <row r="9498" spans="1:16" x14ac:dyDescent="0.25">
      <c r="A9498">
        <v>105027</v>
      </c>
      <c r="B9498" t="s">
        <v>399</v>
      </c>
      <c r="E9498" t="s">
        <v>9846</v>
      </c>
      <c r="F9498" t="s">
        <v>9847</v>
      </c>
      <c r="G9498" t="s">
        <v>212</v>
      </c>
      <c r="H9498" t="s">
        <v>198</v>
      </c>
      <c r="I9498" t="s">
        <v>213</v>
      </c>
      <c r="J9498">
        <v>2000</v>
      </c>
      <c r="K9498">
        <v>227553</v>
      </c>
      <c r="L9498">
        <v>5</v>
      </c>
      <c r="M9498" t="s">
        <v>200</v>
      </c>
      <c r="N9498" t="s">
        <v>401</v>
      </c>
      <c r="O9498" t="s">
        <v>202</v>
      </c>
      <c r="P9498" t="s">
        <v>1176</v>
      </c>
    </row>
    <row r="9499" spans="1:16" x14ac:dyDescent="0.25">
      <c r="A9499">
        <v>105028</v>
      </c>
      <c r="B9499" t="s">
        <v>399</v>
      </c>
      <c r="E9499" t="s">
        <v>9848</v>
      </c>
      <c r="F9499" t="s">
        <v>9847</v>
      </c>
      <c r="G9499" t="s">
        <v>212</v>
      </c>
      <c r="H9499" t="s">
        <v>198</v>
      </c>
      <c r="I9499" t="s">
        <v>213</v>
      </c>
      <c r="J9499">
        <v>2000</v>
      </c>
      <c r="K9499">
        <v>484249</v>
      </c>
      <c r="L9499">
        <v>5</v>
      </c>
      <c r="M9499" t="s">
        <v>200</v>
      </c>
      <c r="N9499" t="s">
        <v>9849</v>
      </c>
      <c r="O9499" t="s">
        <v>202</v>
      </c>
      <c r="P9499" t="s">
        <v>3293</v>
      </c>
    </row>
    <row r="9500" spans="1:16" x14ac:dyDescent="0.25">
      <c r="A9500">
        <v>105029</v>
      </c>
      <c r="B9500" t="s">
        <v>360</v>
      </c>
      <c r="E9500" t="s">
        <v>9850</v>
      </c>
      <c r="F9500" t="s">
        <v>9847</v>
      </c>
      <c r="G9500" t="s">
        <v>235</v>
      </c>
      <c r="H9500" t="s">
        <v>198</v>
      </c>
      <c r="I9500" t="s">
        <v>6370</v>
      </c>
      <c r="J9500">
        <v>2000</v>
      </c>
      <c r="K9500">
        <v>166991</v>
      </c>
      <c r="L9500">
        <v>10</v>
      </c>
      <c r="M9500" t="s">
        <v>200</v>
      </c>
      <c r="N9500" t="s">
        <v>364</v>
      </c>
      <c r="O9500" t="s">
        <v>202</v>
      </c>
      <c r="P9500" t="s">
        <v>365</v>
      </c>
    </row>
    <row r="9501" spans="1:16" x14ac:dyDescent="0.25">
      <c r="A9501">
        <v>105031</v>
      </c>
      <c r="B9501" t="s">
        <v>360</v>
      </c>
      <c r="E9501" t="s">
        <v>9851</v>
      </c>
      <c r="F9501" t="s">
        <v>9847</v>
      </c>
      <c r="G9501" t="s">
        <v>7760</v>
      </c>
      <c r="H9501" t="s">
        <v>198</v>
      </c>
      <c r="I9501" t="s">
        <v>7761</v>
      </c>
      <c r="J9501">
        <v>2000</v>
      </c>
      <c r="K9501">
        <v>824579</v>
      </c>
      <c r="L9501">
        <v>14</v>
      </c>
      <c r="M9501" t="s">
        <v>200</v>
      </c>
      <c r="N9501" t="s">
        <v>364</v>
      </c>
      <c r="O9501" t="s">
        <v>202</v>
      </c>
      <c r="P9501" t="s">
        <v>7460</v>
      </c>
    </row>
    <row r="9502" spans="1:16" x14ac:dyDescent="0.25">
      <c r="A9502">
        <v>105032</v>
      </c>
      <c r="B9502" t="s">
        <v>399</v>
      </c>
      <c r="E9502" t="s">
        <v>9852</v>
      </c>
      <c r="F9502" t="s">
        <v>9847</v>
      </c>
      <c r="G9502" t="s">
        <v>2704</v>
      </c>
      <c r="H9502" t="s">
        <v>198</v>
      </c>
      <c r="I9502" t="s">
        <v>2705</v>
      </c>
      <c r="J9502">
        <v>2000</v>
      </c>
      <c r="K9502">
        <v>149626</v>
      </c>
      <c r="L9502">
        <v>20</v>
      </c>
      <c r="M9502" t="s">
        <v>200</v>
      </c>
      <c r="N9502" t="s">
        <v>1097</v>
      </c>
      <c r="O9502" t="s">
        <v>202</v>
      </c>
      <c r="P9502" t="s">
        <v>1178</v>
      </c>
    </row>
    <row r="9503" spans="1:16" x14ac:dyDescent="0.25">
      <c r="A9503">
        <v>105034</v>
      </c>
      <c r="B9503" t="s">
        <v>399</v>
      </c>
      <c r="E9503" t="s">
        <v>9853</v>
      </c>
      <c r="F9503" t="s">
        <v>9847</v>
      </c>
      <c r="G9503" t="s">
        <v>2704</v>
      </c>
      <c r="H9503" t="s">
        <v>198</v>
      </c>
      <c r="I9503" t="s">
        <v>2705</v>
      </c>
      <c r="J9503">
        <v>2000</v>
      </c>
      <c r="K9503">
        <v>29575</v>
      </c>
      <c r="L9503">
        <v>20</v>
      </c>
      <c r="M9503" t="s">
        <v>200</v>
      </c>
      <c r="N9503" t="s">
        <v>401</v>
      </c>
      <c r="O9503" t="s">
        <v>202</v>
      </c>
      <c r="P9503" t="s">
        <v>2480</v>
      </c>
    </row>
    <row r="9504" spans="1:16" x14ac:dyDescent="0.25">
      <c r="A9504">
        <v>105035</v>
      </c>
      <c r="B9504" t="s">
        <v>399</v>
      </c>
      <c r="E9504" t="s">
        <v>9853</v>
      </c>
      <c r="F9504" t="s">
        <v>9847</v>
      </c>
      <c r="G9504" t="s">
        <v>2704</v>
      </c>
      <c r="H9504" t="s">
        <v>198</v>
      </c>
      <c r="I9504" t="s">
        <v>2705</v>
      </c>
      <c r="J9504">
        <v>2000</v>
      </c>
      <c r="K9504">
        <v>77595</v>
      </c>
      <c r="L9504">
        <v>20</v>
      </c>
      <c r="M9504" t="s">
        <v>200</v>
      </c>
      <c r="N9504" t="s">
        <v>1097</v>
      </c>
      <c r="O9504" t="s">
        <v>202</v>
      </c>
      <c r="P9504" t="s">
        <v>2487</v>
      </c>
    </row>
    <row r="9505" spans="1:16" x14ac:dyDescent="0.25">
      <c r="A9505">
        <v>105036</v>
      </c>
      <c r="B9505" t="s">
        <v>399</v>
      </c>
      <c r="E9505" t="s">
        <v>9853</v>
      </c>
      <c r="F9505" t="s">
        <v>9847</v>
      </c>
      <c r="G9505" t="s">
        <v>2704</v>
      </c>
      <c r="H9505" t="s">
        <v>198</v>
      </c>
      <c r="I9505" t="s">
        <v>2705</v>
      </c>
      <c r="J9505">
        <v>2000</v>
      </c>
      <c r="K9505">
        <v>15168</v>
      </c>
      <c r="L9505">
        <v>20</v>
      </c>
      <c r="M9505" t="s">
        <v>200</v>
      </c>
      <c r="N9505" t="s">
        <v>401</v>
      </c>
      <c r="O9505" t="s">
        <v>202</v>
      </c>
      <c r="P9505" t="s">
        <v>2933</v>
      </c>
    </row>
    <row r="9506" spans="1:16" x14ac:dyDescent="0.25">
      <c r="A9506">
        <v>105039</v>
      </c>
      <c r="B9506" t="s">
        <v>399</v>
      </c>
      <c r="E9506" t="s">
        <v>9854</v>
      </c>
      <c r="F9506" t="s">
        <v>9847</v>
      </c>
      <c r="G9506" t="s">
        <v>7259</v>
      </c>
      <c r="H9506" t="s">
        <v>198</v>
      </c>
      <c r="I9506" t="s">
        <v>7260</v>
      </c>
      <c r="J9506">
        <v>2000</v>
      </c>
      <c r="K9506">
        <v>1033865</v>
      </c>
      <c r="L9506">
        <v>38</v>
      </c>
      <c r="M9506" t="s">
        <v>200</v>
      </c>
      <c r="N9506" t="s">
        <v>1203</v>
      </c>
      <c r="O9506" t="s">
        <v>202</v>
      </c>
      <c r="P9506" t="s">
        <v>9855</v>
      </c>
    </row>
    <row r="9507" spans="1:16" x14ac:dyDescent="0.25">
      <c r="A9507">
        <v>105041</v>
      </c>
      <c r="B9507" t="s">
        <v>360</v>
      </c>
      <c r="E9507" t="s">
        <v>9856</v>
      </c>
      <c r="F9507" t="s">
        <v>9847</v>
      </c>
      <c r="G9507" t="s">
        <v>7259</v>
      </c>
      <c r="H9507" t="s">
        <v>198</v>
      </c>
      <c r="I9507" t="s">
        <v>7260</v>
      </c>
      <c r="J9507">
        <v>2000</v>
      </c>
      <c r="K9507">
        <v>755690</v>
      </c>
      <c r="L9507">
        <v>38</v>
      </c>
      <c r="M9507" t="s">
        <v>200</v>
      </c>
      <c r="N9507" t="s">
        <v>376</v>
      </c>
      <c r="O9507" t="s">
        <v>202</v>
      </c>
      <c r="P9507" t="s">
        <v>365</v>
      </c>
    </row>
    <row r="9508" spans="1:16" x14ac:dyDescent="0.25">
      <c r="A9508">
        <v>105836</v>
      </c>
      <c r="B9508" t="s">
        <v>9840</v>
      </c>
      <c r="E9508" t="s">
        <v>9857</v>
      </c>
      <c r="G9508" t="s">
        <v>6066</v>
      </c>
      <c r="H9508" t="s">
        <v>9858</v>
      </c>
      <c r="I9508" t="s">
        <v>9859</v>
      </c>
      <c r="J9508">
        <v>2007</v>
      </c>
      <c r="K9508">
        <v>170680</v>
      </c>
      <c r="L9508">
        <v>34</v>
      </c>
      <c r="M9508" t="s">
        <v>200</v>
      </c>
      <c r="N9508" t="s">
        <v>9860</v>
      </c>
      <c r="O9508" t="s">
        <v>202</v>
      </c>
      <c r="P9508" t="s">
        <v>9861</v>
      </c>
    </row>
    <row r="9509" spans="1:16" x14ac:dyDescent="0.25">
      <c r="A9509">
        <v>106478</v>
      </c>
      <c r="B9509" t="s">
        <v>9862</v>
      </c>
      <c r="E9509" t="s">
        <v>9863</v>
      </c>
      <c r="F9509" t="s">
        <v>9864</v>
      </c>
      <c r="G9509" t="s">
        <v>3297</v>
      </c>
      <c r="H9509" t="s">
        <v>9865</v>
      </c>
      <c r="I9509" t="s">
        <v>9866</v>
      </c>
      <c r="J9509">
        <v>1988</v>
      </c>
      <c r="K9509">
        <v>91296</v>
      </c>
      <c r="L9509">
        <v>39</v>
      </c>
      <c r="M9509" t="s">
        <v>200</v>
      </c>
      <c r="N9509" t="s">
        <v>9867</v>
      </c>
      <c r="O9509" t="s">
        <v>202</v>
      </c>
      <c r="P9509" t="s">
        <v>9868</v>
      </c>
    </row>
    <row r="9510" spans="1:16" x14ac:dyDescent="0.25">
      <c r="A9510">
        <v>106500</v>
      </c>
      <c r="B9510" t="s">
        <v>9840</v>
      </c>
      <c r="E9510" t="s">
        <v>9869</v>
      </c>
      <c r="F9510" t="s">
        <v>9864</v>
      </c>
      <c r="G9510" t="s">
        <v>3297</v>
      </c>
      <c r="H9510" t="s">
        <v>9865</v>
      </c>
      <c r="I9510" t="s">
        <v>9866</v>
      </c>
      <c r="J9510">
        <v>1983</v>
      </c>
      <c r="K9510">
        <v>81152</v>
      </c>
      <c r="L9510">
        <v>39</v>
      </c>
      <c r="M9510" t="s">
        <v>200</v>
      </c>
      <c r="N9510" t="s">
        <v>9867</v>
      </c>
      <c r="O9510" t="s">
        <v>202</v>
      </c>
      <c r="P9510" t="s">
        <v>9870</v>
      </c>
    </row>
    <row r="9511" spans="1:16" x14ac:dyDescent="0.25">
      <c r="A9511">
        <v>106522</v>
      </c>
      <c r="B9511" t="s">
        <v>9871</v>
      </c>
      <c r="E9511" t="s">
        <v>9872</v>
      </c>
      <c r="F9511" t="s">
        <v>9864</v>
      </c>
      <c r="G9511" t="s">
        <v>3297</v>
      </c>
      <c r="H9511" t="s">
        <v>9865</v>
      </c>
      <c r="I9511" t="s">
        <v>9866</v>
      </c>
      <c r="J9511">
        <v>1982</v>
      </c>
      <c r="K9511">
        <v>1138</v>
      </c>
      <c r="L9511">
        <v>39</v>
      </c>
      <c r="M9511" t="s">
        <v>200</v>
      </c>
      <c r="N9511" t="s">
        <v>9873</v>
      </c>
      <c r="O9511" t="s">
        <v>202</v>
      </c>
      <c r="P9511" t="s">
        <v>9874</v>
      </c>
    </row>
    <row r="9512" spans="1:16" x14ac:dyDescent="0.25">
      <c r="A9512">
        <v>108318</v>
      </c>
      <c r="B9512" t="s">
        <v>345</v>
      </c>
      <c r="E9512" t="s">
        <v>9875</v>
      </c>
      <c r="G9512" t="s">
        <v>9745</v>
      </c>
      <c r="H9512" t="s">
        <v>9876</v>
      </c>
      <c r="I9512" t="s">
        <v>9877</v>
      </c>
      <c r="J9512">
        <v>2000</v>
      </c>
      <c r="K9512">
        <v>1</v>
      </c>
      <c r="L9512">
        <v>36</v>
      </c>
      <c r="M9512" t="s">
        <v>200</v>
      </c>
      <c r="N9512" t="s">
        <v>9878</v>
      </c>
      <c r="O9512" t="s">
        <v>202</v>
      </c>
      <c r="P9512" t="s">
        <v>9879</v>
      </c>
    </row>
    <row r="9513" spans="1:16" x14ac:dyDescent="0.25">
      <c r="A9513">
        <v>108319</v>
      </c>
      <c r="B9513" t="s">
        <v>345</v>
      </c>
      <c r="E9513" t="s">
        <v>9880</v>
      </c>
      <c r="G9513" t="s">
        <v>9745</v>
      </c>
      <c r="H9513" t="s">
        <v>9881</v>
      </c>
      <c r="I9513" t="s">
        <v>9882</v>
      </c>
      <c r="J9513">
        <v>1993</v>
      </c>
      <c r="K9513">
        <v>1</v>
      </c>
      <c r="L9513">
        <v>36</v>
      </c>
      <c r="M9513" t="s">
        <v>200</v>
      </c>
      <c r="N9513" t="s">
        <v>9883</v>
      </c>
      <c r="O9513" t="s">
        <v>202</v>
      </c>
      <c r="P9513" t="s">
        <v>9884</v>
      </c>
    </row>
    <row r="9514" spans="1:16" ht="135" x14ac:dyDescent="0.25">
      <c r="A9514">
        <v>108324</v>
      </c>
      <c r="B9514" t="s">
        <v>345</v>
      </c>
      <c r="E9514" t="s">
        <v>9885</v>
      </c>
      <c r="G9514" t="s">
        <v>9745</v>
      </c>
      <c r="H9514" t="s">
        <v>9886</v>
      </c>
      <c r="I9514" t="s">
        <v>9887</v>
      </c>
      <c r="J9514">
        <v>2000</v>
      </c>
      <c r="K9514">
        <v>1</v>
      </c>
      <c r="L9514">
        <v>36</v>
      </c>
      <c r="M9514" t="s">
        <v>200</v>
      </c>
      <c r="N9514" s="18" t="s">
        <v>9888</v>
      </c>
      <c r="O9514" t="s">
        <v>202</v>
      </c>
      <c r="P9514" t="s">
        <v>9889</v>
      </c>
    </row>
    <row r="9515" spans="1:16" x14ac:dyDescent="0.25">
      <c r="A9515">
        <v>108325</v>
      </c>
      <c r="B9515" t="s">
        <v>345</v>
      </c>
      <c r="E9515" t="s">
        <v>9890</v>
      </c>
      <c r="G9515" t="s">
        <v>9745</v>
      </c>
      <c r="H9515" t="s">
        <v>9891</v>
      </c>
      <c r="I9515" t="s">
        <v>9892</v>
      </c>
      <c r="J9515">
        <v>2000</v>
      </c>
      <c r="K9515">
        <v>1</v>
      </c>
      <c r="L9515">
        <v>36</v>
      </c>
      <c r="M9515" t="s">
        <v>200</v>
      </c>
      <c r="N9515" t="s">
        <v>9893</v>
      </c>
      <c r="O9515" t="s">
        <v>202</v>
      </c>
      <c r="P9515" t="s">
        <v>9894</v>
      </c>
    </row>
    <row r="9516" spans="1:16" x14ac:dyDescent="0.25">
      <c r="A9516">
        <v>108327</v>
      </c>
      <c r="B9516" t="s">
        <v>345</v>
      </c>
      <c r="E9516" t="s">
        <v>9895</v>
      </c>
      <c r="G9516" t="s">
        <v>9745</v>
      </c>
      <c r="H9516" t="s">
        <v>9896</v>
      </c>
      <c r="I9516" t="s">
        <v>9897</v>
      </c>
      <c r="J9516">
        <v>2000</v>
      </c>
      <c r="K9516">
        <v>1</v>
      </c>
      <c r="L9516">
        <v>36</v>
      </c>
      <c r="M9516" t="s">
        <v>200</v>
      </c>
      <c r="N9516" t="s">
        <v>9893</v>
      </c>
      <c r="O9516" t="s">
        <v>202</v>
      </c>
      <c r="P9516" t="s">
        <v>9898</v>
      </c>
    </row>
    <row r="9517" spans="1:16" ht="120" x14ac:dyDescent="0.25">
      <c r="A9517">
        <v>108328</v>
      </c>
      <c r="B9517" t="s">
        <v>345</v>
      </c>
      <c r="E9517" t="s">
        <v>9899</v>
      </c>
      <c r="G9517" t="s">
        <v>9745</v>
      </c>
      <c r="H9517" t="s">
        <v>9900</v>
      </c>
      <c r="I9517" t="s">
        <v>9901</v>
      </c>
      <c r="J9517">
        <v>2000</v>
      </c>
      <c r="K9517">
        <v>1</v>
      </c>
      <c r="L9517">
        <v>36</v>
      </c>
      <c r="M9517" t="s">
        <v>200</v>
      </c>
      <c r="N9517" s="18" t="s">
        <v>9902</v>
      </c>
      <c r="O9517" t="s">
        <v>202</v>
      </c>
      <c r="P9517" t="s">
        <v>9903</v>
      </c>
    </row>
    <row r="9518" spans="1:16" ht="120" x14ac:dyDescent="0.25">
      <c r="A9518">
        <v>108329</v>
      </c>
      <c r="B9518" t="s">
        <v>345</v>
      </c>
      <c r="E9518" t="s">
        <v>9904</v>
      </c>
      <c r="G9518" t="s">
        <v>9745</v>
      </c>
      <c r="H9518" t="s">
        <v>9905</v>
      </c>
      <c r="I9518" t="s">
        <v>9906</v>
      </c>
      <c r="J9518">
        <v>2000</v>
      </c>
      <c r="K9518">
        <v>1</v>
      </c>
      <c r="L9518">
        <v>36</v>
      </c>
      <c r="M9518" t="s">
        <v>200</v>
      </c>
      <c r="N9518" s="18" t="s">
        <v>9902</v>
      </c>
      <c r="O9518" t="s">
        <v>202</v>
      </c>
      <c r="P9518" t="s">
        <v>9907</v>
      </c>
    </row>
    <row r="9519" spans="1:16" x14ac:dyDescent="0.25">
      <c r="A9519">
        <v>108331</v>
      </c>
      <c r="B9519" t="s">
        <v>345</v>
      </c>
      <c r="E9519" t="s">
        <v>9908</v>
      </c>
      <c r="G9519" t="s">
        <v>9745</v>
      </c>
      <c r="H9519" t="s">
        <v>9876</v>
      </c>
      <c r="I9519" t="s">
        <v>9877</v>
      </c>
      <c r="J9519">
        <v>2000</v>
      </c>
      <c r="K9519">
        <v>1</v>
      </c>
      <c r="L9519">
        <v>36</v>
      </c>
      <c r="M9519" t="s">
        <v>200</v>
      </c>
      <c r="N9519" t="s">
        <v>9893</v>
      </c>
      <c r="O9519" t="s">
        <v>202</v>
      </c>
      <c r="P9519" t="s">
        <v>9909</v>
      </c>
    </row>
    <row r="9520" spans="1:16" x14ac:dyDescent="0.25">
      <c r="A9520">
        <v>108333</v>
      </c>
      <c r="B9520" t="s">
        <v>345</v>
      </c>
      <c r="E9520" t="s">
        <v>9910</v>
      </c>
      <c r="F9520" t="s">
        <v>9911</v>
      </c>
      <c r="G9520" t="s">
        <v>9745</v>
      </c>
      <c r="H9520" t="s">
        <v>198</v>
      </c>
      <c r="I9520" t="s">
        <v>9912</v>
      </c>
      <c r="J9520">
        <v>2000</v>
      </c>
      <c r="K9520">
        <v>1</v>
      </c>
      <c r="L9520">
        <v>36</v>
      </c>
      <c r="M9520" t="s">
        <v>200</v>
      </c>
      <c r="N9520" t="s">
        <v>9893</v>
      </c>
      <c r="O9520" t="s">
        <v>202</v>
      </c>
      <c r="P9520" t="s">
        <v>9913</v>
      </c>
    </row>
    <row r="9521" spans="1:16" x14ac:dyDescent="0.25">
      <c r="A9521">
        <v>108335</v>
      </c>
      <c r="B9521" t="s">
        <v>345</v>
      </c>
      <c r="E9521" t="s">
        <v>9914</v>
      </c>
      <c r="G9521" t="s">
        <v>9745</v>
      </c>
      <c r="H9521" t="s">
        <v>198</v>
      </c>
      <c r="I9521" t="s">
        <v>9915</v>
      </c>
      <c r="J9521">
        <v>2000</v>
      </c>
      <c r="K9521">
        <v>1</v>
      </c>
      <c r="L9521">
        <v>36</v>
      </c>
      <c r="M9521" t="s">
        <v>200</v>
      </c>
      <c r="N9521" t="s">
        <v>9893</v>
      </c>
      <c r="O9521" t="s">
        <v>202</v>
      </c>
      <c r="P9521" t="s">
        <v>9916</v>
      </c>
    </row>
    <row r="9522" spans="1:16" x14ac:dyDescent="0.25">
      <c r="A9522">
        <v>121425</v>
      </c>
      <c r="B9522" t="s">
        <v>360</v>
      </c>
      <c r="E9522" t="s">
        <v>9917</v>
      </c>
      <c r="G9522" t="s">
        <v>1517</v>
      </c>
      <c r="H9522" t="s">
        <v>198</v>
      </c>
      <c r="I9522" t="s">
        <v>1518</v>
      </c>
      <c r="J9522">
        <v>1978</v>
      </c>
      <c r="K9522">
        <v>5115</v>
      </c>
      <c r="L9522">
        <v>37</v>
      </c>
      <c r="M9522" t="s">
        <v>200</v>
      </c>
      <c r="N9522" t="s">
        <v>9918</v>
      </c>
      <c r="O9522" t="s">
        <v>202</v>
      </c>
    </row>
    <row r="9523" spans="1:16" x14ac:dyDescent="0.25">
      <c r="A9523">
        <v>144905</v>
      </c>
      <c r="B9523" t="s">
        <v>360</v>
      </c>
      <c r="E9523" t="s">
        <v>9919</v>
      </c>
      <c r="F9523" t="s">
        <v>9864</v>
      </c>
      <c r="G9523" t="s">
        <v>3297</v>
      </c>
      <c r="H9523" t="s">
        <v>9865</v>
      </c>
      <c r="I9523" t="s">
        <v>9866</v>
      </c>
      <c r="J9523">
        <v>1988</v>
      </c>
      <c r="K9523">
        <v>62603</v>
      </c>
      <c r="L9523">
        <v>39</v>
      </c>
      <c r="M9523" t="s">
        <v>200</v>
      </c>
      <c r="N9523" t="s">
        <v>9867</v>
      </c>
      <c r="O9523" t="s">
        <v>202</v>
      </c>
      <c r="P9523" t="s">
        <v>9920</v>
      </c>
    </row>
    <row r="9524" spans="1:16" x14ac:dyDescent="0.25">
      <c r="A9524">
        <v>145613</v>
      </c>
      <c r="B9524" t="s">
        <v>63</v>
      </c>
      <c r="E9524" t="s">
        <v>9921</v>
      </c>
      <c r="G9524" t="s">
        <v>197</v>
      </c>
      <c r="H9524" t="s">
        <v>198</v>
      </c>
      <c r="I9524" t="s">
        <v>199</v>
      </c>
      <c r="J9524">
        <v>1991</v>
      </c>
      <c r="K9524">
        <v>2000</v>
      </c>
      <c r="L9524">
        <v>2</v>
      </c>
      <c r="M9524" t="s">
        <v>200</v>
      </c>
      <c r="N9524" t="s">
        <v>9922</v>
      </c>
      <c r="O9524" t="s">
        <v>9923</v>
      </c>
    </row>
    <row r="9525" spans="1:16" x14ac:dyDescent="0.25">
      <c r="A9525">
        <v>145657</v>
      </c>
      <c r="B9525" t="s">
        <v>41</v>
      </c>
      <c r="E9525" t="s">
        <v>9924</v>
      </c>
      <c r="G9525" t="s">
        <v>220</v>
      </c>
      <c r="H9525" t="s">
        <v>198</v>
      </c>
      <c r="I9525" t="s">
        <v>221</v>
      </c>
      <c r="J9525">
        <v>1996</v>
      </c>
      <c r="K9525">
        <v>2800</v>
      </c>
      <c r="L9525">
        <v>6</v>
      </c>
      <c r="M9525" t="s">
        <v>200</v>
      </c>
      <c r="N9525" t="s">
        <v>9922</v>
      </c>
      <c r="O9525" t="s">
        <v>9923</v>
      </c>
    </row>
    <row r="9526" spans="1:16" x14ac:dyDescent="0.25">
      <c r="A9526">
        <v>145679</v>
      </c>
      <c r="B9526" t="s">
        <v>41</v>
      </c>
      <c r="E9526" t="s">
        <v>9925</v>
      </c>
      <c r="G9526" t="s">
        <v>220</v>
      </c>
      <c r="H9526" t="s">
        <v>198</v>
      </c>
      <c r="I9526" t="s">
        <v>221</v>
      </c>
      <c r="J9526">
        <v>2001</v>
      </c>
      <c r="K9526">
        <v>2800</v>
      </c>
      <c r="L9526">
        <v>6</v>
      </c>
      <c r="M9526" t="s">
        <v>200</v>
      </c>
      <c r="N9526" t="s">
        <v>9922</v>
      </c>
      <c r="O9526" t="s">
        <v>9923</v>
      </c>
    </row>
    <row r="9527" spans="1:16" x14ac:dyDescent="0.25">
      <c r="A9527">
        <v>145693</v>
      </c>
      <c r="B9527" t="s">
        <v>40</v>
      </c>
      <c r="E9527" t="s">
        <v>9926</v>
      </c>
      <c r="G9527" t="s">
        <v>220</v>
      </c>
      <c r="H9527" t="s">
        <v>198</v>
      </c>
      <c r="I9527" t="s">
        <v>221</v>
      </c>
      <c r="J9527">
        <v>1996</v>
      </c>
      <c r="K9527">
        <v>3000</v>
      </c>
      <c r="L9527">
        <v>6</v>
      </c>
      <c r="M9527" t="s">
        <v>200</v>
      </c>
      <c r="N9527" t="s">
        <v>9922</v>
      </c>
      <c r="O9527" t="s">
        <v>9923</v>
      </c>
    </row>
    <row r="9528" spans="1:16" x14ac:dyDescent="0.25">
      <c r="A9528">
        <v>145699</v>
      </c>
      <c r="B9528" t="s">
        <v>40</v>
      </c>
      <c r="E9528" t="s">
        <v>9927</v>
      </c>
      <c r="G9528" t="s">
        <v>220</v>
      </c>
      <c r="H9528" t="s">
        <v>198</v>
      </c>
      <c r="I9528" t="s">
        <v>221</v>
      </c>
      <c r="J9528">
        <v>1999</v>
      </c>
      <c r="K9528">
        <v>3000</v>
      </c>
      <c r="L9528">
        <v>6</v>
      </c>
      <c r="M9528" t="s">
        <v>200</v>
      </c>
      <c r="N9528" t="s">
        <v>9922</v>
      </c>
      <c r="O9528" t="s">
        <v>9923</v>
      </c>
    </row>
    <row r="9529" spans="1:16" x14ac:dyDescent="0.25">
      <c r="A9529">
        <v>145701</v>
      </c>
      <c r="B9529" t="s">
        <v>40</v>
      </c>
      <c r="E9529" t="s">
        <v>9928</v>
      </c>
      <c r="G9529" t="s">
        <v>220</v>
      </c>
      <c r="H9529" t="s">
        <v>198</v>
      </c>
      <c r="I9529" t="s">
        <v>221</v>
      </c>
      <c r="J9529">
        <v>2000</v>
      </c>
      <c r="K9529">
        <v>3000</v>
      </c>
      <c r="L9529">
        <v>6</v>
      </c>
      <c r="M9529" t="s">
        <v>200</v>
      </c>
      <c r="N9529" t="s">
        <v>9922</v>
      </c>
      <c r="O9529" t="s">
        <v>9923</v>
      </c>
    </row>
    <row r="9530" spans="1:16" x14ac:dyDescent="0.25">
      <c r="A9530">
        <v>145702</v>
      </c>
      <c r="B9530" t="s">
        <v>40</v>
      </c>
      <c r="E9530" t="s">
        <v>9929</v>
      </c>
      <c r="G9530" t="s">
        <v>326</v>
      </c>
      <c r="H9530" t="s">
        <v>198</v>
      </c>
      <c r="I9530" t="s">
        <v>9381</v>
      </c>
      <c r="J9530">
        <v>2001</v>
      </c>
      <c r="K9530">
        <v>3000</v>
      </c>
      <c r="L9530">
        <v>26</v>
      </c>
      <c r="M9530" t="s">
        <v>200</v>
      </c>
      <c r="N9530" t="s">
        <v>9922</v>
      </c>
      <c r="O9530" t="s">
        <v>9923</v>
      </c>
    </row>
    <row r="9531" spans="1:16" x14ac:dyDescent="0.25">
      <c r="A9531">
        <v>145706</v>
      </c>
      <c r="B9531" t="s">
        <v>42</v>
      </c>
      <c r="E9531" t="s">
        <v>9930</v>
      </c>
      <c r="G9531" t="s">
        <v>220</v>
      </c>
      <c r="H9531" t="s">
        <v>198</v>
      </c>
      <c r="I9531" t="s">
        <v>221</v>
      </c>
      <c r="J9531">
        <v>2000</v>
      </c>
      <c r="K9531">
        <v>1410</v>
      </c>
      <c r="L9531">
        <v>6</v>
      </c>
      <c r="M9531" t="s">
        <v>200</v>
      </c>
      <c r="N9531" t="s">
        <v>9922</v>
      </c>
      <c r="O9531" t="s">
        <v>9923</v>
      </c>
    </row>
    <row r="9532" spans="1:16" x14ac:dyDescent="0.25">
      <c r="A9532">
        <v>145707</v>
      </c>
      <c r="B9532" t="s">
        <v>40</v>
      </c>
      <c r="E9532" t="s">
        <v>9931</v>
      </c>
      <c r="G9532" t="s">
        <v>220</v>
      </c>
      <c r="H9532" t="s">
        <v>198</v>
      </c>
      <c r="I9532" t="s">
        <v>221</v>
      </c>
      <c r="J9532">
        <v>1998</v>
      </c>
      <c r="K9532">
        <v>2875</v>
      </c>
      <c r="L9532">
        <v>6</v>
      </c>
      <c r="M9532" t="s">
        <v>200</v>
      </c>
      <c r="N9532" t="s">
        <v>9922</v>
      </c>
      <c r="O9532" t="s">
        <v>9923</v>
      </c>
    </row>
    <row r="9533" spans="1:16" x14ac:dyDescent="0.25">
      <c r="A9533">
        <v>145709</v>
      </c>
      <c r="B9533" t="s">
        <v>40</v>
      </c>
      <c r="E9533" t="s">
        <v>9932</v>
      </c>
      <c r="G9533" t="s">
        <v>220</v>
      </c>
      <c r="H9533" t="s">
        <v>198</v>
      </c>
      <c r="I9533" t="s">
        <v>221</v>
      </c>
      <c r="J9533">
        <v>2001</v>
      </c>
      <c r="K9533">
        <v>2800</v>
      </c>
      <c r="L9533">
        <v>6</v>
      </c>
      <c r="M9533" t="s">
        <v>200</v>
      </c>
      <c r="N9533" t="s">
        <v>9922</v>
      </c>
      <c r="O9533" t="s">
        <v>9923</v>
      </c>
    </row>
    <row r="9534" spans="1:16" x14ac:dyDescent="0.25">
      <c r="A9534">
        <v>145711</v>
      </c>
      <c r="B9534" t="s">
        <v>40</v>
      </c>
      <c r="E9534" t="s">
        <v>9933</v>
      </c>
      <c r="G9534" t="s">
        <v>220</v>
      </c>
      <c r="H9534" t="s">
        <v>198</v>
      </c>
      <c r="I9534" t="s">
        <v>221</v>
      </c>
      <c r="J9534">
        <v>1998</v>
      </c>
      <c r="K9534">
        <v>2846</v>
      </c>
      <c r="L9534">
        <v>6</v>
      </c>
      <c r="M9534" t="s">
        <v>200</v>
      </c>
      <c r="N9534" t="s">
        <v>9922</v>
      </c>
      <c r="O9534" t="s">
        <v>9923</v>
      </c>
    </row>
    <row r="9535" spans="1:16" x14ac:dyDescent="0.25">
      <c r="A9535">
        <v>145715</v>
      </c>
      <c r="B9535" t="s">
        <v>40</v>
      </c>
      <c r="E9535" t="s">
        <v>9934</v>
      </c>
      <c r="G9535" t="s">
        <v>220</v>
      </c>
      <c r="H9535" t="s">
        <v>198</v>
      </c>
      <c r="I9535" t="s">
        <v>221</v>
      </c>
      <c r="J9535">
        <v>2001</v>
      </c>
      <c r="K9535">
        <v>2800</v>
      </c>
      <c r="L9535">
        <v>6</v>
      </c>
      <c r="M9535" t="s">
        <v>200</v>
      </c>
      <c r="N9535" t="s">
        <v>9922</v>
      </c>
      <c r="O9535" t="s">
        <v>9923</v>
      </c>
    </row>
    <row r="9536" spans="1:16" x14ac:dyDescent="0.25">
      <c r="A9536">
        <v>145717</v>
      </c>
      <c r="B9536" t="s">
        <v>40</v>
      </c>
      <c r="E9536" t="s">
        <v>9935</v>
      </c>
      <c r="G9536" t="s">
        <v>220</v>
      </c>
      <c r="H9536" t="s">
        <v>198</v>
      </c>
      <c r="I9536" t="s">
        <v>221</v>
      </c>
      <c r="J9536">
        <v>1996</v>
      </c>
      <c r="K9536">
        <v>2800</v>
      </c>
      <c r="L9536">
        <v>6</v>
      </c>
      <c r="M9536" t="s">
        <v>200</v>
      </c>
      <c r="N9536" t="s">
        <v>9922</v>
      </c>
      <c r="O9536" t="s">
        <v>9923</v>
      </c>
    </row>
    <row r="9537" spans="1:15" x14ac:dyDescent="0.25">
      <c r="A9537">
        <v>145723</v>
      </c>
      <c r="B9537" t="s">
        <v>41</v>
      </c>
      <c r="E9537" t="s">
        <v>9936</v>
      </c>
      <c r="G9537" t="s">
        <v>220</v>
      </c>
      <c r="H9537" t="s">
        <v>198</v>
      </c>
      <c r="I9537" t="s">
        <v>221</v>
      </c>
      <c r="J9537">
        <v>1997</v>
      </c>
      <c r="K9537">
        <v>2750</v>
      </c>
      <c r="L9537">
        <v>6</v>
      </c>
      <c r="M9537" t="s">
        <v>200</v>
      </c>
      <c r="N9537" t="s">
        <v>9922</v>
      </c>
      <c r="O9537" t="s">
        <v>9923</v>
      </c>
    </row>
    <row r="9538" spans="1:15" x14ac:dyDescent="0.25">
      <c r="A9538">
        <v>145724</v>
      </c>
      <c r="B9538" t="s">
        <v>41</v>
      </c>
      <c r="E9538" t="s">
        <v>9937</v>
      </c>
      <c r="G9538" t="s">
        <v>220</v>
      </c>
      <c r="H9538" t="s">
        <v>198</v>
      </c>
      <c r="I9538" t="s">
        <v>221</v>
      </c>
      <c r="J9538">
        <v>1997</v>
      </c>
      <c r="K9538">
        <v>2750</v>
      </c>
      <c r="L9538">
        <v>6</v>
      </c>
      <c r="M9538" t="s">
        <v>200</v>
      </c>
      <c r="N9538" t="s">
        <v>9922</v>
      </c>
      <c r="O9538" t="s">
        <v>9923</v>
      </c>
    </row>
    <row r="9539" spans="1:15" x14ac:dyDescent="0.25">
      <c r="A9539">
        <v>145729</v>
      </c>
      <c r="B9539" t="s">
        <v>41</v>
      </c>
      <c r="E9539" t="s">
        <v>9938</v>
      </c>
      <c r="G9539" t="s">
        <v>220</v>
      </c>
      <c r="H9539" t="s">
        <v>198</v>
      </c>
      <c r="I9539" t="s">
        <v>221</v>
      </c>
      <c r="J9539">
        <v>1999</v>
      </c>
      <c r="K9539">
        <v>2600</v>
      </c>
      <c r="L9539">
        <v>6</v>
      </c>
      <c r="M9539" t="s">
        <v>200</v>
      </c>
      <c r="N9539" t="s">
        <v>9922</v>
      </c>
      <c r="O9539" t="s">
        <v>9923</v>
      </c>
    </row>
    <row r="9540" spans="1:15" x14ac:dyDescent="0.25">
      <c r="A9540">
        <v>145732</v>
      </c>
      <c r="B9540" t="s">
        <v>41</v>
      </c>
      <c r="E9540" t="s">
        <v>9939</v>
      </c>
      <c r="G9540" t="s">
        <v>220</v>
      </c>
      <c r="H9540" t="s">
        <v>198</v>
      </c>
      <c r="I9540" t="s">
        <v>221</v>
      </c>
      <c r="J9540">
        <v>2000</v>
      </c>
      <c r="K9540">
        <v>2600</v>
      </c>
      <c r="L9540">
        <v>6</v>
      </c>
      <c r="M9540" t="s">
        <v>200</v>
      </c>
      <c r="N9540" t="s">
        <v>9922</v>
      </c>
      <c r="O9540" t="s">
        <v>9923</v>
      </c>
    </row>
    <row r="9541" spans="1:15" x14ac:dyDescent="0.25">
      <c r="A9541">
        <v>145735</v>
      </c>
      <c r="B9541" t="s">
        <v>41</v>
      </c>
      <c r="E9541" t="s">
        <v>9940</v>
      </c>
      <c r="G9541" t="s">
        <v>220</v>
      </c>
      <c r="H9541" t="s">
        <v>198</v>
      </c>
      <c r="I9541" t="s">
        <v>221</v>
      </c>
      <c r="J9541">
        <v>2000</v>
      </c>
      <c r="K9541">
        <v>2600</v>
      </c>
      <c r="L9541">
        <v>6</v>
      </c>
      <c r="M9541" t="s">
        <v>200</v>
      </c>
      <c r="N9541" t="s">
        <v>9922</v>
      </c>
      <c r="O9541" t="s">
        <v>9923</v>
      </c>
    </row>
    <row r="9542" spans="1:15" x14ac:dyDescent="0.25">
      <c r="A9542">
        <v>145738</v>
      </c>
      <c r="B9542" t="s">
        <v>41</v>
      </c>
      <c r="E9542" t="s">
        <v>9941</v>
      </c>
      <c r="G9542" t="s">
        <v>220</v>
      </c>
      <c r="H9542" t="s">
        <v>198</v>
      </c>
      <c r="I9542" t="s">
        <v>221</v>
      </c>
      <c r="J9542">
        <v>2001</v>
      </c>
      <c r="K9542">
        <v>2600</v>
      </c>
      <c r="L9542">
        <v>6</v>
      </c>
      <c r="M9542" t="s">
        <v>200</v>
      </c>
      <c r="N9542" t="s">
        <v>9922</v>
      </c>
      <c r="O9542" t="s">
        <v>9923</v>
      </c>
    </row>
    <row r="9543" spans="1:15" x14ac:dyDescent="0.25">
      <c r="A9543">
        <v>145739</v>
      </c>
      <c r="B9543" t="s">
        <v>40</v>
      </c>
      <c r="E9543" t="s">
        <v>9942</v>
      </c>
      <c r="G9543" t="s">
        <v>220</v>
      </c>
      <c r="H9543" t="s">
        <v>198</v>
      </c>
      <c r="I9543" t="s">
        <v>221</v>
      </c>
      <c r="J9543">
        <v>2000</v>
      </c>
      <c r="K9543">
        <v>3000</v>
      </c>
      <c r="L9543">
        <v>6</v>
      </c>
      <c r="M9543" t="s">
        <v>200</v>
      </c>
      <c r="N9543" t="s">
        <v>9922</v>
      </c>
      <c r="O9543" t="s">
        <v>9923</v>
      </c>
    </row>
    <row r="9544" spans="1:15" x14ac:dyDescent="0.25">
      <c r="A9544">
        <v>145741</v>
      </c>
      <c r="B9544" t="s">
        <v>40</v>
      </c>
      <c r="E9544" t="s">
        <v>9943</v>
      </c>
      <c r="G9544" t="s">
        <v>220</v>
      </c>
      <c r="H9544" t="s">
        <v>198</v>
      </c>
      <c r="I9544" t="s">
        <v>221</v>
      </c>
      <c r="J9544">
        <v>1999</v>
      </c>
      <c r="K9544">
        <v>3000</v>
      </c>
      <c r="L9544">
        <v>6</v>
      </c>
      <c r="M9544" t="s">
        <v>200</v>
      </c>
      <c r="N9544" t="s">
        <v>9922</v>
      </c>
      <c r="O9544" t="s">
        <v>9923</v>
      </c>
    </row>
    <row r="9545" spans="1:15" x14ac:dyDescent="0.25">
      <c r="A9545">
        <v>145839</v>
      </c>
      <c r="B9545" t="s">
        <v>40</v>
      </c>
      <c r="E9545" t="s">
        <v>9944</v>
      </c>
      <c r="G9545" t="s">
        <v>297</v>
      </c>
      <c r="H9545" t="s">
        <v>198</v>
      </c>
      <c r="I9545" t="s">
        <v>298</v>
      </c>
      <c r="J9545">
        <v>1996</v>
      </c>
      <c r="K9545">
        <v>1416</v>
      </c>
      <c r="L9545">
        <v>8</v>
      </c>
      <c r="M9545" t="s">
        <v>200</v>
      </c>
      <c r="N9545" t="s">
        <v>9922</v>
      </c>
      <c r="O9545" t="s">
        <v>9923</v>
      </c>
    </row>
    <row r="9546" spans="1:15" x14ac:dyDescent="0.25">
      <c r="A9546">
        <v>145868</v>
      </c>
      <c r="B9546" t="s">
        <v>41</v>
      </c>
      <c r="E9546" t="s">
        <v>9945</v>
      </c>
      <c r="G9546" t="s">
        <v>297</v>
      </c>
      <c r="H9546" t="s">
        <v>198</v>
      </c>
      <c r="I9546" t="s">
        <v>298</v>
      </c>
      <c r="J9546">
        <v>1999</v>
      </c>
      <c r="K9546">
        <v>2900</v>
      </c>
      <c r="L9546">
        <v>8</v>
      </c>
      <c r="M9546" t="s">
        <v>200</v>
      </c>
      <c r="N9546" t="s">
        <v>9922</v>
      </c>
      <c r="O9546" t="s">
        <v>9923</v>
      </c>
    </row>
    <row r="9547" spans="1:15" x14ac:dyDescent="0.25">
      <c r="A9547">
        <v>145869</v>
      </c>
      <c r="B9547" t="s">
        <v>41</v>
      </c>
      <c r="E9547" t="s">
        <v>9946</v>
      </c>
      <c r="G9547" t="s">
        <v>297</v>
      </c>
      <c r="H9547" t="s">
        <v>198</v>
      </c>
      <c r="I9547" t="s">
        <v>298</v>
      </c>
      <c r="J9547">
        <v>1999</v>
      </c>
      <c r="K9547">
        <v>2900</v>
      </c>
      <c r="L9547">
        <v>8</v>
      </c>
      <c r="M9547" t="s">
        <v>200</v>
      </c>
      <c r="N9547" t="s">
        <v>9922</v>
      </c>
      <c r="O9547" t="s">
        <v>9923</v>
      </c>
    </row>
    <row r="9548" spans="1:15" x14ac:dyDescent="0.25">
      <c r="A9548">
        <v>145875</v>
      </c>
      <c r="B9548" t="s">
        <v>40</v>
      </c>
      <c r="E9548" t="s">
        <v>9947</v>
      </c>
      <c r="G9548" t="s">
        <v>297</v>
      </c>
      <c r="H9548" t="s">
        <v>198</v>
      </c>
      <c r="I9548" t="s">
        <v>298</v>
      </c>
      <c r="J9548">
        <v>2002</v>
      </c>
      <c r="K9548">
        <v>2660</v>
      </c>
      <c r="L9548">
        <v>8</v>
      </c>
      <c r="M9548" t="s">
        <v>200</v>
      </c>
      <c r="N9548" t="s">
        <v>9922</v>
      </c>
      <c r="O9548" t="s">
        <v>9923</v>
      </c>
    </row>
    <row r="9549" spans="1:15" x14ac:dyDescent="0.25">
      <c r="A9549">
        <v>145876</v>
      </c>
      <c r="B9549" t="s">
        <v>40</v>
      </c>
      <c r="E9549" t="s">
        <v>9948</v>
      </c>
      <c r="G9549" t="s">
        <v>297</v>
      </c>
      <c r="H9549" t="s">
        <v>198</v>
      </c>
      <c r="I9549" t="s">
        <v>298</v>
      </c>
      <c r="J9549">
        <v>2002</v>
      </c>
      <c r="K9549">
        <v>2700</v>
      </c>
      <c r="L9549">
        <v>8</v>
      </c>
      <c r="M9549" t="s">
        <v>200</v>
      </c>
      <c r="N9549" t="s">
        <v>9922</v>
      </c>
      <c r="O9549" t="s">
        <v>9923</v>
      </c>
    </row>
    <row r="9550" spans="1:15" x14ac:dyDescent="0.25">
      <c r="A9550">
        <v>145880</v>
      </c>
      <c r="B9550" t="s">
        <v>67</v>
      </c>
      <c r="E9550" t="s">
        <v>9949</v>
      </c>
      <c r="G9550" t="s">
        <v>279</v>
      </c>
      <c r="H9550" t="s">
        <v>198</v>
      </c>
      <c r="I9550" t="s">
        <v>9950</v>
      </c>
      <c r="J9550">
        <v>1996</v>
      </c>
      <c r="K9550">
        <v>9956</v>
      </c>
      <c r="L9550">
        <v>13</v>
      </c>
      <c r="M9550" t="s">
        <v>200</v>
      </c>
      <c r="N9550" t="s">
        <v>9922</v>
      </c>
      <c r="O9550" t="s">
        <v>9923</v>
      </c>
    </row>
    <row r="9551" spans="1:15" x14ac:dyDescent="0.25">
      <c r="A9551">
        <v>145883</v>
      </c>
      <c r="B9551" t="s">
        <v>67</v>
      </c>
      <c r="E9551" t="s">
        <v>9951</v>
      </c>
      <c r="G9551" t="s">
        <v>279</v>
      </c>
      <c r="H9551" t="s">
        <v>198</v>
      </c>
      <c r="I9551" t="s">
        <v>9950</v>
      </c>
      <c r="J9551">
        <v>1999</v>
      </c>
      <c r="K9551">
        <v>9000</v>
      </c>
      <c r="L9551">
        <v>13</v>
      </c>
      <c r="M9551" t="s">
        <v>200</v>
      </c>
      <c r="N9551" t="s">
        <v>9922</v>
      </c>
      <c r="O9551" t="s">
        <v>9923</v>
      </c>
    </row>
    <row r="9552" spans="1:15" x14ac:dyDescent="0.25">
      <c r="A9552">
        <v>145929</v>
      </c>
      <c r="B9552" t="s">
        <v>67</v>
      </c>
      <c r="E9552" t="s">
        <v>9952</v>
      </c>
      <c r="G9552" t="s">
        <v>279</v>
      </c>
      <c r="H9552" t="s">
        <v>198</v>
      </c>
      <c r="I9552" t="s">
        <v>9950</v>
      </c>
      <c r="J9552">
        <v>1999</v>
      </c>
      <c r="K9552">
        <v>8000</v>
      </c>
      <c r="L9552">
        <v>13</v>
      </c>
      <c r="M9552" t="s">
        <v>200</v>
      </c>
      <c r="N9552" t="s">
        <v>9922</v>
      </c>
      <c r="O9552" t="s">
        <v>9923</v>
      </c>
    </row>
    <row r="9553" spans="1:15" x14ac:dyDescent="0.25">
      <c r="A9553">
        <v>145930</v>
      </c>
      <c r="B9553" t="s">
        <v>67</v>
      </c>
      <c r="E9553" t="s">
        <v>9953</v>
      </c>
      <c r="G9553" t="s">
        <v>279</v>
      </c>
      <c r="H9553" t="s">
        <v>198</v>
      </c>
      <c r="I9553" t="s">
        <v>9950</v>
      </c>
      <c r="J9553">
        <v>2000</v>
      </c>
      <c r="K9553">
        <v>8000</v>
      </c>
      <c r="L9553">
        <v>13</v>
      </c>
      <c r="M9553" t="s">
        <v>200</v>
      </c>
      <c r="N9553" t="s">
        <v>9922</v>
      </c>
      <c r="O9553" t="s">
        <v>9923</v>
      </c>
    </row>
    <row r="9554" spans="1:15" x14ac:dyDescent="0.25">
      <c r="A9554">
        <v>145941</v>
      </c>
      <c r="B9554" t="s">
        <v>67</v>
      </c>
      <c r="E9554" t="s">
        <v>9954</v>
      </c>
      <c r="G9554" t="s">
        <v>279</v>
      </c>
      <c r="H9554" t="s">
        <v>198</v>
      </c>
      <c r="I9554" t="s">
        <v>9950</v>
      </c>
      <c r="J9554">
        <v>2002</v>
      </c>
      <c r="K9554">
        <v>2700</v>
      </c>
      <c r="L9554">
        <v>13</v>
      </c>
      <c r="M9554" t="s">
        <v>200</v>
      </c>
      <c r="N9554" t="s">
        <v>9922</v>
      </c>
      <c r="O9554" t="s">
        <v>9923</v>
      </c>
    </row>
    <row r="9555" spans="1:15" x14ac:dyDescent="0.25">
      <c r="A9555">
        <v>145943</v>
      </c>
      <c r="B9555" t="s">
        <v>67</v>
      </c>
      <c r="E9555" t="s">
        <v>9955</v>
      </c>
      <c r="G9555" t="s">
        <v>279</v>
      </c>
      <c r="H9555" t="s">
        <v>198</v>
      </c>
      <c r="I9555" t="s">
        <v>9950</v>
      </c>
      <c r="J9555">
        <v>2002</v>
      </c>
      <c r="K9555">
        <v>2700</v>
      </c>
      <c r="L9555">
        <v>13</v>
      </c>
      <c r="M9555" t="s">
        <v>200</v>
      </c>
      <c r="N9555" t="s">
        <v>9922</v>
      </c>
      <c r="O9555" t="s">
        <v>9923</v>
      </c>
    </row>
    <row r="9556" spans="1:15" x14ac:dyDescent="0.25">
      <c r="A9556">
        <v>145988</v>
      </c>
      <c r="B9556" t="s">
        <v>67</v>
      </c>
      <c r="E9556" t="s">
        <v>9956</v>
      </c>
      <c r="G9556" t="s">
        <v>279</v>
      </c>
      <c r="H9556" t="s">
        <v>198</v>
      </c>
      <c r="I9556" t="s">
        <v>9950</v>
      </c>
      <c r="J9556">
        <v>2001</v>
      </c>
      <c r="K9556">
        <v>6000</v>
      </c>
      <c r="L9556">
        <v>13</v>
      </c>
      <c r="M9556" t="s">
        <v>200</v>
      </c>
      <c r="N9556" t="s">
        <v>9922</v>
      </c>
      <c r="O9556" t="s">
        <v>9923</v>
      </c>
    </row>
    <row r="9557" spans="1:15" x14ac:dyDescent="0.25">
      <c r="A9557">
        <v>146003</v>
      </c>
      <c r="B9557" t="s">
        <v>52</v>
      </c>
      <c r="E9557" t="s">
        <v>9957</v>
      </c>
      <c r="G9557" t="s">
        <v>326</v>
      </c>
      <c r="H9557" t="s">
        <v>198</v>
      </c>
      <c r="I9557" t="s">
        <v>9381</v>
      </c>
      <c r="J9557">
        <v>1994</v>
      </c>
      <c r="K9557">
        <v>5442</v>
      </c>
      <c r="L9557">
        <v>26</v>
      </c>
      <c r="M9557" t="s">
        <v>200</v>
      </c>
      <c r="N9557" t="s">
        <v>9922</v>
      </c>
      <c r="O9557" t="s">
        <v>9923</v>
      </c>
    </row>
    <row r="9558" spans="1:15" x14ac:dyDescent="0.25">
      <c r="A9558">
        <v>146007</v>
      </c>
      <c r="B9558" t="s">
        <v>40</v>
      </c>
      <c r="E9558" t="s">
        <v>9958</v>
      </c>
      <c r="G9558" t="s">
        <v>326</v>
      </c>
      <c r="H9558" t="s">
        <v>198</v>
      </c>
      <c r="I9558" t="s">
        <v>9381</v>
      </c>
      <c r="J9558">
        <v>2001</v>
      </c>
      <c r="K9558">
        <v>5066</v>
      </c>
      <c r="L9558">
        <v>26</v>
      </c>
      <c r="M9558" t="s">
        <v>200</v>
      </c>
      <c r="N9558" t="s">
        <v>9922</v>
      </c>
      <c r="O9558" t="s">
        <v>9923</v>
      </c>
    </row>
    <row r="9559" spans="1:15" x14ac:dyDescent="0.25">
      <c r="A9559">
        <v>146033</v>
      </c>
      <c r="B9559" t="s">
        <v>40</v>
      </c>
      <c r="E9559" t="s">
        <v>9959</v>
      </c>
      <c r="G9559" t="s">
        <v>220</v>
      </c>
      <c r="H9559" t="s">
        <v>198</v>
      </c>
      <c r="I9559" t="s">
        <v>221</v>
      </c>
      <c r="J9559">
        <v>1997</v>
      </c>
      <c r="K9559">
        <v>5316</v>
      </c>
      <c r="L9559">
        <v>6</v>
      </c>
      <c r="M9559" t="s">
        <v>200</v>
      </c>
      <c r="N9559" t="s">
        <v>9922</v>
      </c>
      <c r="O9559" t="s">
        <v>9923</v>
      </c>
    </row>
    <row r="9560" spans="1:15" x14ac:dyDescent="0.25">
      <c r="A9560">
        <v>146041</v>
      </c>
      <c r="B9560" t="s">
        <v>40</v>
      </c>
      <c r="E9560" t="s">
        <v>9960</v>
      </c>
      <c r="G9560" t="s">
        <v>326</v>
      </c>
      <c r="H9560" t="s">
        <v>198</v>
      </c>
      <c r="I9560" t="s">
        <v>9381</v>
      </c>
      <c r="J9560">
        <v>2000</v>
      </c>
      <c r="K9560">
        <v>4157</v>
      </c>
      <c r="L9560">
        <v>26</v>
      </c>
      <c r="M9560" t="s">
        <v>200</v>
      </c>
      <c r="N9560" t="s">
        <v>9922</v>
      </c>
      <c r="O9560" t="s">
        <v>9923</v>
      </c>
    </row>
    <row r="9561" spans="1:15" x14ac:dyDescent="0.25">
      <c r="A9561">
        <v>146045</v>
      </c>
      <c r="B9561" t="s">
        <v>42</v>
      </c>
      <c r="E9561" t="s">
        <v>9961</v>
      </c>
      <c r="G9561" t="s">
        <v>326</v>
      </c>
      <c r="H9561" t="s">
        <v>198</v>
      </c>
      <c r="I9561" t="s">
        <v>9381</v>
      </c>
      <c r="J9561">
        <v>1995</v>
      </c>
      <c r="K9561">
        <v>5861</v>
      </c>
      <c r="L9561">
        <v>26</v>
      </c>
      <c r="M9561" t="s">
        <v>200</v>
      </c>
      <c r="N9561" t="s">
        <v>9922</v>
      </c>
      <c r="O9561" t="s">
        <v>9923</v>
      </c>
    </row>
    <row r="9562" spans="1:15" x14ac:dyDescent="0.25">
      <c r="A9562">
        <v>146047</v>
      </c>
      <c r="B9562" t="s">
        <v>42</v>
      </c>
      <c r="E9562" t="s">
        <v>9962</v>
      </c>
      <c r="G9562" t="s">
        <v>326</v>
      </c>
      <c r="H9562" t="s">
        <v>198</v>
      </c>
      <c r="I9562" t="s">
        <v>9381</v>
      </c>
      <c r="J9562">
        <v>1995</v>
      </c>
      <c r="K9562">
        <v>5861</v>
      </c>
      <c r="L9562">
        <v>26</v>
      </c>
      <c r="M9562" t="s">
        <v>200</v>
      </c>
      <c r="N9562" t="s">
        <v>9922</v>
      </c>
      <c r="O9562" t="s">
        <v>9923</v>
      </c>
    </row>
    <row r="9563" spans="1:15" x14ac:dyDescent="0.25">
      <c r="A9563">
        <v>146049</v>
      </c>
      <c r="B9563" t="s">
        <v>41</v>
      </c>
      <c r="E9563" t="s">
        <v>9963</v>
      </c>
      <c r="G9563" t="s">
        <v>235</v>
      </c>
      <c r="H9563" t="s">
        <v>198</v>
      </c>
      <c r="I9563" t="s">
        <v>6370</v>
      </c>
      <c r="J9563">
        <v>1992</v>
      </c>
      <c r="K9563">
        <v>4981</v>
      </c>
      <c r="L9563">
        <v>10</v>
      </c>
      <c r="M9563" t="s">
        <v>200</v>
      </c>
      <c r="N9563" t="s">
        <v>9922</v>
      </c>
      <c r="O9563" t="s">
        <v>9923</v>
      </c>
    </row>
    <row r="9564" spans="1:15" x14ac:dyDescent="0.25">
      <c r="A9564">
        <v>146054</v>
      </c>
      <c r="B9564" t="s">
        <v>41</v>
      </c>
      <c r="E9564" t="s">
        <v>9964</v>
      </c>
      <c r="G9564" t="s">
        <v>326</v>
      </c>
      <c r="H9564" t="s">
        <v>198</v>
      </c>
      <c r="I9564" t="s">
        <v>9381</v>
      </c>
      <c r="J9564">
        <v>1994</v>
      </c>
      <c r="K9564">
        <v>4551</v>
      </c>
      <c r="L9564">
        <v>26</v>
      </c>
      <c r="M9564" t="s">
        <v>200</v>
      </c>
      <c r="N9564" t="s">
        <v>9922</v>
      </c>
      <c r="O9564" t="s">
        <v>9923</v>
      </c>
    </row>
    <row r="9565" spans="1:15" x14ac:dyDescent="0.25">
      <c r="A9565">
        <v>146066</v>
      </c>
      <c r="B9565" t="s">
        <v>41</v>
      </c>
      <c r="E9565" t="s">
        <v>9965</v>
      </c>
      <c r="G9565" t="s">
        <v>326</v>
      </c>
      <c r="H9565" t="s">
        <v>198</v>
      </c>
      <c r="I9565" t="s">
        <v>9381</v>
      </c>
      <c r="J9565">
        <v>1994</v>
      </c>
      <c r="K9565">
        <v>4437</v>
      </c>
      <c r="L9565">
        <v>26</v>
      </c>
      <c r="M9565" t="s">
        <v>200</v>
      </c>
      <c r="N9565" t="s">
        <v>9922</v>
      </c>
      <c r="O9565" t="s">
        <v>9923</v>
      </c>
    </row>
    <row r="9566" spans="1:15" x14ac:dyDescent="0.25">
      <c r="A9566">
        <v>146070</v>
      </c>
      <c r="B9566" t="s">
        <v>41</v>
      </c>
      <c r="E9566" t="s">
        <v>9966</v>
      </c>
      <c r="G9566" t="s">
        <v>326</v>
      </c>
      <c r="H9566" t="s">
        <v>198</v>
      </c>
      <c r="I9566" t="s">
        <v>9381</v>
      </c>
      <c r="J9566">
        <v>1994</v>
      </c>
      <c r="K9566">
        <v>4437</v>
      </c>
      <c r="L9566">
        <v>26</v>
      </c>
      <c r="M9566" t="s">
        <v>200</v>
      </c>
      <c r="N9566" t="s">
        <v>9922</v>
      </c>
      <c r="O9566" t="s">
        <v>9923</v>
      </c>
    </row>
    <row r="9567" spans="1:15" x14ac:dyDescent="0.25">
      <c r="A9567">
        <v>146072</v>
      </c>
      <c r="B9567" t="s">
        <v>41</v>
      </c>
      <c r="E9567" t="s">
        <v>9967</v>
      </c>
      <c r="G9567" t="s">
        <v>326</v>
      </c>
      <c r="H9567" t="s">
        <v>198</v>
      </c>
      <c r="I9567" t="s">
        <v>9381</v>
      </c>
      <c r="J9567">
        <v>1995</v>
      </c>
      <c r="K9567">
        <v>4142</v>
      </c>
      <c r="L9567">
        <v>26</v>
      </c>
      <c r="M9567" t="s">
        <v>200</v>
      </c>
      <c r="N9567" t="s">
        <v>9922</v>
      </c>
      <c r="O9567" t="s">
        <v>9923</v>
      </c>
    </row>
    <row r="9568" spans="1:15" x14ac:dyDescent="0.25">
      <c r="A9568">
        <v>146076</v>
      </c>
      <c r="B9568" t="s">
        <v>41</v>
      </c>
      <c r="E9568" t="s">
        <v>9968</v>
      </c>
      <c r="G9568" t="s">
        <v>326</v>
      </c>
      <c r="H9568" t="s">
        <v>198</v>
      </c>
      <c r="I9568" t="s">
        <v>9381</v>
      </c>
      <c r="J9568">
        <v>1997</v>
      </c>
      <c r="K9568">
        <v>4842</v>
      </c>
      <c r="L9568">
        <v>26</v>
      </c>
      <c r="M9568" t="s">
        <v>200</v>
      </c>
      <c r="N9568" t="s">
        <v>9922</v>
      </c>
      <c r="O9568" t="s">
        <v>9923</v>
      </c>
    </row>
    <row r="9569" spans="1:15" x14ac:dyDescent="0.25">
      <c r="A9569">
        <v>146083</v>
      </c>
      <c r="B9569" t="s">
        <v>43</v>
      </c>
      <c r="E9569" t="s">
        <v>9969</v>
      </c>
      <c r="G9569" t="s">
        <v>326</v>
      </c>
      <c r="H9569" t="s">
        <v>198</v>
      </c>
      <c r="I9569" t="s">
        <v>9381</v>
      </c>
      <c r="J9569">
        <v>1999</v>
      </c>
      <c r="K9569">
        <v>5497</v>
      </c>
      <c r="L9569">
        <v>26</v>
      </c>
      <c r="M9569" t="s">
        <v>200</v>
      </c>
      <c r="N9569" t="s">
        <v>9922</v>
      </c>
      <c r="O9569" t="s">
        <v>9923</v>
      </c>
    </row>
    <row r="9570" spans="1:15" x14ac:dyDescent="0.25">
      <c r="A9570">
        <v>146098</v>
      </c>
      <c r="B9570" t="s">
        <v>44</v>
      </c>
      <c r="E9570" t="s">
        <v>9970</v>
      </c>
      <c r="G9570" t="s">
        <v>245</v>
      </c>
      <c r="H9570" t="s">
        <v>198</v>
      </c>
      <c r="I9570" t="s">
        <v>246</v>
      </c>
      <c r="J9570">
        <v>2002</v>
      </c>
      <c r="K9570">
        <v>2700</v>
      </c>
      <c r="L9570">
        <v>35</v>
      </c>
      <c r="M9570" t="s">
        <v>200</v>
      </c>
      <c r="N9570" t="s">
        <v>9922</v>
      </c>
      <c r="O9570" t="s">
        <v>9923</v>
      </c>
    </row>
    <row r="9571" spans="1:15" x14ac:dyDescent="0.25">
      <c r="A9571">
        <v>146106</v>
      </c>
      <c r="B9571" t="s">
        <v>44</v>
      </c>
      <c r="E9571" t="s">
        <v>9971</v>
      </c>
      <c r="G9571" t="s">
        <v>245</v>
      </c>
      <c r="H9571" t="s">
        <v>198</v>
      </c>
      <c r="I9571" t="s">
        <v>246</v>
      </c>
      <c r="J9571">
        <v>2002</v>
      </c>
      <c r="K9571">
        <v>4000</v>
      </c>
      <c r="L9571">
        <v>35</v>
      </c>
      <c r="M9571" t="s">
        <v>200</v>
      </c>
      <c r="N9571" t="s">
        <v>9922</v>
      </c>
      <c r="O9571" t="s">
        <v>9923</v>
      </c>
    </row>
    <row r="9572" spans="1:15" x14ac:dyDescent="0.25">
      <c r="A9572">
        <v>146107</v>
      </c>
      <c r="B9572" t="s">
        <v>44</v>
      </c>
      <c r="E9572" t="s">
        <v>9972</v>
      </c>
      <c r="G9572" t="s">
        <v>245</v>
      </c>
      <c r="H9572" t="s">
        <v>198</v>
      </c>
      <c r="I9572" t="s">
        <v>246</v>
      </c>
      <c r="J9572">
        <v>2002</v>
      </c>
      <c r="K9572">
        <v>4000</v>
      </c>
      <c r="L9572">
        <v>35</v>
      </c>
      <c r="M9572" t="s">
        <v>200</v>
      </c>
      <c r="N9572" t="s">
        <v>9922</v>
      </c>
      <c r="O9572" t="s">
        <v>9923</v>
      </c>
    </row>
    <row r="9573" spans="1:15" x14ac:dyDescent="0.25">
      <c r="A9573">
        <v>146110</v>
      </c>
      <c r="B9573" t="s">
        <v>44</v>
      </c>
      <c r="E9573" t="s">
        <v>9973</v>
      </c>
      <c r="G9573" t="s">
        <v>245</v>
      </c>
      <c r="H9573" t="s">
        <v>198</v>
      </c>
      <c r="I9573" t="s">
        <v>246</v>
      </c>
      <c r="J9573">
        <v>2002</v>
      </c>
      <c r="K9573">
        <v>4000</v>
      </c>
      <c r="L9573">
        <v>35</v>
      </c>
      <c r="M9573" t="s">
        <v>200</v>
      </c>
      <c r="N9573" t="s">
        <v>9922</v>
      </c>
      <c r="O9573" t="s">
        <v>9923</v>
      </c>
    </row>
    <row r="9574" spans="1:15" x14ac:dyDescent="0.25">
      <c r="A9574">
        <v>146115</v>
      </c>
      <c r="B9574" t="s">
        <v>44</v>
      </c>
      <c r="E9574" t="s">
        <v>9974</v>
      </c>
      <c r="G9574" t="s">
        <v>245</v>
      </c>
      <c r="H9574" t="s">
        <v>198</v>
      </c>
      <c r="I9574" t="s">
        <v>246</v>
      </c>
      <c r="J9574">
        <v>2002</v>
      </c>
      <c r="K9574">
        <v>4000</v>
      </c>
      <c r="L9574">
        <v>35</v>
      </c>
      <c r="M9574" t="s">
        <v>200</v>
      </c>
      <c r="N9574" t="s">
        <v>9922</v>
      </c>
      <c r="O9574" t="s">
        <v>9923</v>
      </c>
    </row>
    <row r="9575" spans="1:15" x14ac:dyDescent="0.25">
      <c r="A9575">
        <v>146124</v>
      </c>
      <c r="B9575" t="s">
        <v>54</v>
      </c>
      <c r="E9575" t="s">
        <v>9975</v>
      </c>
      <c r="G9575" t="s">
        <v>245</v>
      </c>
      <c r="H9575" t="s">
        <v>198</v>
      </c>
      <c r="I9575" t="s">
        <v>246</v>
      </c>
      <c r="J9575">
        <v>2002</v>
      </c>
      <c r="K9575">
        <v>4000</v>
      </c>
      <c r="L9575">
        <v>35</v>
      </c>
      <c r="M9575" t="s">
        <v>200</v>
      </c>
      <c r="N9575" t="s">
        <v>9922</v>
      </c>
      <c r="O9575" t="s">
        <v>9923</v>
      </c>
    </row>
    <row r="9576" spans="1:15" x14ac:dyDescent="0.25">
      <c r="A9576">
        <v>146125</v>
      </c>
      <c r="B9576" t="s">
        <v>54</v>
      </c>
      <c r="E9576" t="s">
        <v>9976</v>
      </c>
      <c r="G9576" t="s">
        <v>245</v>
      </c>
      <c r="H9576" t="s">
        <v>198</v>
      </c>
      <c r="I9576" t="s">
        <v>246</v>
      </c>
      <c r="J9576">
        <v>2002</v>
      </c>
      <c r="K9576">
        <v>4000</v>
      </c>
      <c r="L9576">
        <v>35</v>
      </c>
      <c r="M9576" t="s">
        <v>200</v>
      </c>
      <c r="N9576" t="s">
        <v>9922</v>
      </c>
      <c r="O9576" t="s">
        <v>9923</v>
      </c>
    </row>
    <row r="9577" spans="1:15" x14ac:dyDescent="0.25">
      <c r="A9577">
        <v>146127</v>
      </c>
      <c r="B9577" t="s">
        <v>54</v>
      </c>
      <c r="E9577" t="s">
        <v>9977</v>
      </c>
      <c r="G9577" t="s">
        <v>245</v>
      </c>
      <c r="H9577" t="s">
        <v>198</v>
      </c>
      <c r="I9577" t="s">
        <v>246</v>
      </c>
      <c r="J9577">
        <v>2002</v>
      </c>
      <c r="K9577">
        <v>4000</v>
      </c>
      <c r="L9577">
        <v>35</v>
      </c>
      <c r="M9577" t="s">
        <v>200</v>
      </c>
      <c r="N9577" t="s">
        <v>9922</v>
      </c>
      <c r="O9577" t="s">
        <v>9923</v>
      </c>
    </row>
    <row r="9578" spans="1:15" x14ac:dyDescent="0.25">
      <c r="A9578">
        <v>146145</v>
      </c>
      <c r="B9578" t="s">
        <v>44</v>
      </c>
      <c r="E9578" t="s">
        <v>9978</v>
      </c>
      <c r="G9578" t="s">
        <v>245</v>
      </c>
      <c r="H9578" t="s">
        <v>198</v>
      </c>
      <c r="I9578" t="s">
        <v>246</v>
      </c>
      <c r="J9578">
        <v>2002</v>
      </c>
      <c r="K9578">
        <v>2000</v>
      </c>
      <c r="L9578">
        <v>35</v>
      </c>
      <c r="M9578" t="s">
        <v>200</v>
      </c>
      <c r="N9578" t="s">
        <v>9922</v>
      </c>
      <c r="O9578" t="s">
        <v>9923</v>
      </c>
    </row>
    <row r="9579" spans="1:15" x14ac:dyDescent="0.25">
      <c r="A9579">
        <v>146152</v>
      </c>
      <c r="B9579" t="s">
        <v>44</v>
      </c>
      <c r="E9579" t="s">
        <v>9979</v>
      </c>
      <c r="G9579" t="s">
        <v>245</v>
      </c>
      <c r="H9579" t="s">
        <v>198</v>
      </c>
      <c r="I9579" t="s">
        <v>246</v>
      </c>
      <c r="J9579">
        <v>2002</v>
      </c>
      <c r="K9579">
        <v>4000</v>
      </c>
      <c r="L9579">
        <v>35</v>
      </c>
      <c r="M9579" t="s">
        <v>200</v>
      </c>
      <c r="N9579" t="s">
        <v>9922</v>
      </c>
      <c r="O9579" t="s">
        <v>9923</v>
      </c>
    </row>
    <row r="9580" spans="1:15" x14ac:dyDescent="0.25">
      <c r="A9580">
        <v>146154</v>
      </c>
      <c r="B9580" t="s">
        <v>44</v>
      </c>
      <c r="E9580" t="s">
        <v>9980</v>
      </c>
      <c r="G9580" t="s">
        <v>245</v>
      </c>
      <c r="H9580" t="s">
        <v>198</v>
      </c>
      <c r="I9580" t="s">
        <v>246</v>
      </c>
      <c r="J9580">
        <v>2002</v>
      </c>
      <c r="K9580">
        <v>4000</v>
      </c>
      <c r="L9580">
        <v>35</v>
      </c>
      <c r="M9580" t="s">
        <v>200</v>
      </c>
      <c r="N9580" t="s">
        <v>9922</v>
      </c>
      <c r="O9580" t="s">
        <v>9923</v>
      </c>
    </row>
    <row r="9581" spans="1:15" x14ac:dyDescent="0.25">
      <c r="A9581">
        <v>146155</v>
      </c>
      <c r="B9581" t="s">
        <v>44</v>
      </c>
      <c r="E9581" t="s">
        <v>9981</v>
      </c>
      <c r="G9581" t="s">
        <v>245</v>
      </c>
      <c r="H9581" t="s">
        <v>198</v>
      </c>
      <c r="I9581" t="s">
        <v>246</v>
      </c>
      <c r="J9581">
        <v>2002</v>
      </c>
      <c r="K9581">
        <v>4000</v>
      </c>
      <c r="L9581">
        <v>35</v>
      </c>
      <c r="M9581" t="s">
        <v>200</v>
      </c>
      <c r="N9581" t="s">
        <v>9922</v>
      </c>
      <c r="O9581" t="s">
        <v>9923</v>
      </c>
    </row>
    <row r="9582" spans="1:15" x14ac:dyDescent="0.25">
      <c r="A9582">
        <v>146159</v>
      </c>
      <c r="B9582" t="s">
        <v>44</v>
      </c>
      <c r="E9582" t="s">
        <v>9982</v>
      </c>
      <c r="G9582" t="s">
        <v>245</v>
      </c>
      <c r="H9582" t="s">
        <v>198</v>
      </c>
      <c r="I9582" t="s">
        <v>246</v>
      </c>
      <c r="J9582">
        <v>2002</v>
      </c>
      <c r="K9582">
        <v>4000</v>
      </c>
      <c r="L9582">
        <v>35</v>
      </c>
      <c r="M9582" t="s">
        <v>200</v>
      </c>
      <c r="N9582" t="s">
        <v>9922</v>
      </c>
      <c r="O9582" t="s">
        <v>9923</v>
      </c>
    </row>
    <row r="9583" spans="1:15" x14ac:dyDescent="0.25">
      <c r="A9583">
        <v>146160</v>
      </c>
      <c r="B9583" t="s">
        <v>44</v>
      </c>
      <c r="E9583" t="s">
        <v>9983</v>
      </c>
      <c r="G9583" t="s">
        <v>245</v>
      </c>
      <c r="H9583" t="s">
        <v>198</v>
      </c>
      <c r="I9583" t="s">
        <v>246</v>
      </c>
      <c r="J9583">
        <v>2002</v>
      </c>
      <c r="K9583">
        <v>4000</v>
      </c>
      <c r="L9583">
        <v>35</v>
      </c>
      <c r="M9583" t="s">
        <v>200</v>
      </c>
      <c r="N9583" t="s">
        <v>9922</v>
      </c>
      <c r="O9583" t="s">
        <v>9923</v>
      </c>
    </row>
    <row r="9584" spans="1:15" x14ac:dyDescent="0.25">
      <c r="A9584">
        <v>146175</v>
      </c>
      <c r="B9584" t="s">
        <v>54</v>
      </c>
      <c r="E9584" t="s">
        <v>9984</v>
      </c>
      <c r="G9584" t="s">
        <v>245</v>
      </c>
      <c r="H9584" t="s">
        <v>198</v>
      </c>
      <c r="I9584" t="s">
        <v>246</v>
      </c>
      <c r="J9584">
        <v>2002</v>
      </c>
      <c r="K9584">
        <v>4000</v>
      </c>
      <c r="L9584">
        <v>35</v>
      </c>
      <c r="M9584" t="s">
        <v>200</v>
      </c>
      <c r="N9584" t="s">
        <v>9922</v>
      </c>
      <c r="O9584" t="s">
        <v>9923</v>
      </c>
    </row>
    <row r="9585" spans="1:15" x14ac:dyDescent="0.25">
      <c r="A9585">
        <v>146192</v>
      </c>
      <c r="B9585" t="s">
        <v>9985</v>
      </c>
      <c r="E9585" t="s">
        <v>9986</v>
      </c>
      <c r="G9585" t="s">
        <v>245</v>
      </c>
      <c r="H9585" t="s">
        <v>198</v>
      </c>
      <c r="I9585" t="s">
        <v>246</v>
      </c>
      <c r="J9585">
        <v>2002</v>
      </c>
      <c r="K9585">
        <v>3000</v>
      </c>
      <c r="L9585">
        <v>35</v>
      </c>
      <c r="M9585" t="s">
        <v>200</v>
      </c>
      <c r="N9585" t="s">
        <v>9922</v>
      </c>
      <c r="O9585" t="s">
        <v>9923</v>
      </c>
    </row>
    <row r="9586" spans="1:15" x14ac:dyDescent="0.25">
      <c r="A9586">
        <v>146195</v>
      </c>
      <c r="B9586" t="s">
        <v>53</v>
      </c>
      <c r="E9586" t="s">
        <v>9987</v>
      </c>
      <c r="G9586" t="s">
        <v>245</v>
      </c>
      <c r="H9586" t="s">
        <v>198</v>
      </c>
      <c r="I9586" t="s">
        <v>246</v>
      </c>
      <c r="J9586">
        <v>2002</v>
      </c>
      <c r="K9586">
        <v>4000</v>
      </c>
      <c r="L9586">
        <v>35</v>
      </c>
      <c r="M9586" t="s">
        <v>200</v>
      </c>
      <c r="N9586" t="s">
        <v>9922</v>
      </c>
      <c r="O9586" t="s">
        <v>9923</v>
      </c>
    </row>
    <row r="9587" spans="1:15" x14ac:dyDescent="0.25">
      <c r="A9587">
        <v>146201</v>
      </c>
      <c r="B9587" t="s">
        <v>54</v>
      </c>
      <c r="E9587" t="s">
        <v>9988</v>
      </c>
      <c r="G9587" t="s">
        <v>245</v>
      </c>
      <c r="H9587" t="s">
        <v>198</v>
      </c>
      <c r="I9587" t="s">
        <v>246</v>
      </c>
      <c r="J9587">
        <v>2002</v>
      </c>
      <c r="K9587">
        <v>475</v>
      </c>
      <c r="L9587">
        <v>35</v>
      </c>
      <c r="M9587" t="s">
        <v>200</v>
      </c>
      <c r="N9587" t="s">
        <v>9922</v>
      </c>
      <c r="O9587" t="s">
        <v>9923</v>
      </c>
    </row>
    <row r="9588" spans="1:15" x14ac:dyDescent="0.25">
      <c r="A9588">
        <v>146202</v>
      </c>
      <c r="B9588" t="s">
        <v>44</v>
      </c>
      <c r="E9588" t="s">
        <v>92</v>
      </c>
      <c r="G9588" t="s">
        <v>245</v>
      </c>
      <c r="H9588" t="s">
        <v>198</v>
      </c>
      <c r="I9588" t="s">
        <v>246</v>
      </c>
      <c r="J9588">
        <v>2002</v>
      </c>
      <c r="K9588">
        <v>2800</v>
      </c>
      <c r="L9588">
        <v>35</v>
      </c>
      <c r="M9588" t="s">
        <v>200</v>
      </c>
      <c r="N9588" t="s">
        <v>9922</v>
      </c>
      <c r="O9588" t="s">
        <v>9923</v>
      </c>
    </row>
    <row r="9589" spans="1:15" x14ac:dyDescent="0.25">
      <c r="A9589">
        <v>146203</v>
      </c>
      <c r="B9589" t="s">
        <v>44</v>
      </c>
      <c r="E9589" t="s">
        <v>9989</v>
      </c>
      <c r="G9589" t="s">
        <v>245</v>
      </c>
      <c r="H9589" t="s">
        <v>198</v>
      </c>
      <c r="I9589" t="s">
        <v>246</v>
      </c>
      <c r="J9589">
        <v>2002</v>
      </c>
      <c r="K9589">
        <v>2500</v>
      </c>
      <c r="L9589">
        <v>35</v>
      </c>
      <c r="M9589" t="s">
        <v>200</v>
      </c>
      <c r="N9589" t="s">
        <v>9922</v>
      </c>
      <c r="O9589" t="s">
        <v>9923</v>
      </c>
    </row>
    <row r="9590" spans="1:15" x14ac:dyDescent="0.25">
      <c r="A9590">
        <v>146204</v>
      </c>
      <c r="B9590" t="s">
        <v>44</v>
      </c>
      <c r="E9590" t="s">
        <v>9990</v>
      </c>
      <c r="G9590" t="s">
        <v>245</v>
      </c>
      <c r="H9590" t="s">
        <v>198</v>
      </c>
      <c r="I9590" t="s">
        <v>246</v>
      </c>
      <c r="J9590">
        <v>2002</v>
      </c>
      <c r="K9590">
        <v>2800</v>
      </c>
      <c r="L9590">
        <v>35</v>
      </c>
      <c r="M9590" t="s">
        <v>200</v>
      </c>
      <c r="N9590" t="s">
        <v>9922</v>
      </c>
      <c r="O9590" t="s">
        <v>9923</v>
      </c>
    </row>
    <row r="9591" spans="1:15" x14ac:dyDescent="0.25">
      <c r="A9591">
        <v>146205</v>
      </c>
      <c r="B9591" t="s">
        <v>42</v>
      </c>
      <c r="E9591" t="s">
        <v>9991</v>
      </c>
      <c r="G9591" t="s">
        <v>245</v>
      </c>
      <c r="H9591" t="s">
        <v>198</v>
      </c>
      <c r="I9591" t="s">
        <v>246</v>
      </c>
      <c r="J9591">
        <v>2002</v>
      </c>
      <c r="K9591">
        <v>2600</v>
      </c>
      <c r="L9591">
        <v>35</v>
      </c>
      <c r="M9591" t="s">
        <v>200</v>
      </c>
      <c r="N9591" t="s">
        <v>9922</v>
      </c>
      <c r="O9591" t="s">
        <v>9923</v>
      </c>
    </row>
    <row r="9592" spans="1:15" x14ac:dyDescent="0.25">
      <c r="A9592">
        <v>146206</v>
      </c>
      <c r="B9592" t="s">
        <v>42</v>
      </c>
      <c r="E9592" t="s">
        <v>9992</v>
      </c>
      <c r="G9592" t="s">
        <v>245</v>
      </c>
      <c r="H9592" t="s">
        <v>198</v>
      </c>
      <c r="I9592" t="s">
        <v>246</v>
      </c>
      <c r="J9592">
        <v>2002</v>
      </c>
      <c r="K9592">
        <v>2600</v>
      </c>
      <c r="L9592">
        <v>35</v>
      </c>
      <c r="M9592" t="s">
        <v>200</v>
      </c>
      <c r="N9592" t="s">
        <v>9922</v>
      </c>
      <c r="O9592" t="s">
        <v>9923</v>
      </c>
    </row>
    <row r="9593" spans="1:15" x14ac:dyDescent="0.25">
      <c r="A9593">
        <v>146207</v>
      </c>
      <c r="B9593" t="s">
        <v>42</v>
      </c>
      <c r="E9593" t="s">
        <v>9993</v>
      </c>
      <c r="G9593" t="s">
        <v>245</v>
      </c>
      <c r="H9593" t="s">
        <v>198</v>
      </c>
      <c r="I9593" t="s">
        <v>246</v>
      </c>
      <c r="J9593">
        <v>2002</v>
      </c>
      <c r="K9593">
        <v>2600</v>
      </c>
      <c r="L9593">
        <v>35</v>
      </c>
      <c r="M9593" t="s">
        <v>200</v>
      </c>
      <c r="N9593" t="s">
        <v>9922</v>
      </c>
      <c r="O9593" t="s">
        <v>9923</v>
      </c>
    </row>
    <row r="9594" spans="1:15" x14ac:dyDescent="0.25">
      <c r="A9594">
        <v>146211</v>
      </c>
      <c r="B9594" t="s">
        <v>44</v>
      </c>
      <c r="E9594" t="s">
        <v>9994</v>
      </c>
      <c r="G9594" t="s">
        <v>245</v>
      </c>
      <c r="H9594" t="s">
        <v>198</v>
      </c>
      <c r="I9594" t="s">
        <v>246</v>
      </c>
      <c r="J9594">
        <v>2002</v>
      </c>
      <c r="K9594">
        <v>2700</v>
      </c>
      <c r="L9594">
        <v>35</v>
      </c>
      <c r="M9594" t="s">
        <v>200</v>
      </c>
      <c r="N9594" t="s">
        <v>9922</v>
      </c>
      <c r="O9594" t="s">
        <v>9923</v>
      </c>
    </row>
    <row r="9595" spans="1:15" x14ac:dyDescent="0.25">
      <c r="A9595">
        <v>146214</v>
      </c>
      <c r="B9595" t="s">
        <v>44</v>
      </c>
      <c r="E9595" t="s">
        <v>9995</v>
      </c>
      <c r="G9595" t="s">
        <v>245</v>
      </c>
      <c r="H9595" t="s">
        <v>198</v>
      </c>
      <c r="I9595" t="s">
        <v>246</v>
      </c>
      <c r="J9595">
        <v>2002</v>
      </c>
      <c r="K9595">
        <v>3000</v>
      </c>
      <c r="L9595">
        <v>35</v>
      </c>
      <c r="M9595" t="s">
        <v>200</v>
      </c>
      <c r="N9595" t="s">
        <v>9922</v>
      </c>
      <c r="O9595" t="s">
        <v>9923</v>
      </c>
    </row>
    <row r="9596" spans="1:15" x14ac:dyDescent="0.25">
      <c r="A9596">
        <v>146215</v>
      </c>
      <c r="B9596" t="s">
        <v>44</v>
      </c>
      <c r="E9596" t="s">
        <v>9996</v>
      </c>
      <c r="G9596" t="s">
        <v>245</v>
      </c>
      <c r="H9596" t="s">
        <v>198</v>
      </c>
      <c r="I9596" t="s">
        <v>246</v>
      </c>
      <c r="J9596">
        <v>2002</v>
      </c>
      <c r="K9596">
        <v>3000</v>
      </c>
      <c r="L9596">
        <v>35</v>
      </c>
      <c r="M9596" t="s">
        <v>200</v>
      </c>
      <c r="N9596" t="s">
        <v>9922</v>
      </c>
      <c r="O9596" t="s">
        <v>9923</v>
      </c>
    </row>
    <row r="9597" spans="1:15" x14ac:dyDescent="0.25">
      <c r="A9597">
        <v>146222</v>
      </c>
      <c r="B9597" t="s">
        <v>54</v>
      </c>
      <c r="E9597" t="s">
        <v>9997</v>
      </c>
      <c r="G9597" t="s">
        <v>245</v>
      </c>
      <c r="H9597" t="s">
        <v>198</v>
      </c>
      <c r="I9597" t="s">
        <v>246</v>
      </c>
      <c r="J9597">
        <v>2002</v>
      </c>
      <c r="K9597">
        <v>2800</v>
      </c>
      <c r="L9597">
        <v>35</v>
      </c>
      <c r="M9597" t="s">
        <v>200</v>
      </c>
      <c r="N9597" t="s">
        <v>9922</v>
      </c>
      <c r="O9597" t="s">
        <v>9923</v>
      </c>
    </row>
    <row r="9598" spans="1:15" x14ac:dyDescent="0.25">
      <c r="A9598">
        <v>146227</v>
      </c>
      <c r="B9598" t="s">
        <v>43</v>
      </c>
      <c r="E9598" t="s">
        <v>9998</v>
      </c>
      <c r="G9598" t="s">
        <v>317</v>
      </c>
      <c r="H9598" t="s">
        <v>198</v>
      </c>
      <c r="I9598" t="s">
        <v>7350</v>
      </c>
      <c r="J9598">
        <v>2002</v>
      </c>
      <c r="K9598">
        <v>9369</v>
      </c>
      <c r="L9598">
        <v>28</v>
      </c>
      <c r="M9598" t="s">
        <v>200</v>
      </c>
      <c r="N9598" t="s">
        <v>9922</v>
      </c>
      <c r="O9598" t="s">
        <v>9923</v>
      </c>
    </row>
    <row r="9599" spans="1:15" x14ac:dyDescent="0.25">
      <c r="A9599">
        <v>146234</v>
      </c>
      <c r="B9599" t="s">
        <v>43</v>
      </c>
      <c r="E9599" t="s">
        <v>9999</v>
      </c>
      <c r="G9599" t="s">
        <v>317</v>
      </c>
      <c r="H9599" t="s">
        <v>198</v>
      </c>
      <c r="I9599" t="s">
        <v>7350</v>
      </c>
      <c r="J9599">
        <v>2002</v>
      </c>
      <c r="K9599">
        <v>8900</v>
      </c>
      <c r="L9599">
        <v>28</v>
      </c>
      <c r="M9599" t="s">
        <v>200</v>
      </c>
      <c r="N9599" t="s">
        <v>9922</v>
      </c>
      <c r="O9599" t="s">
        <v>9923</v>
      </c>
    </row>
    <row r="9600" spans="1:15" x14ac:dyDescent="0.25">
      <c r="A9600">
        <v>146237</v>
      </c>
      <c r="B9600" t="s">
        <v>43</v>
      </c>
      <c r="E9600" t="s">
        <v>10000</v>
      </c>
      <c r="G9600" t="s">
        <v>317</v>
      </c>
      <c r="H9600" t="s">
        <v>198</v>
      </c>
      <c r="I9600" t="s">
        <v>7350</v>
      </c>
      <c r="J9600">
        <v>2002</v>
      </c>
      <c r="K9600">
        <v>8786</v>
      </c>
      <c r="L9600">
        <v>28</v>
      </c>
      <c r="M9600" t="s">
        <v>200</v>
      </c>
      <c r="N9600" t="s">
        <v>9922</v>
      </c>
      <c r="O9600" t="s">
        <v>9923</v>
      </c>
    </row>
    <row r="9601" spans="1:15" x14ac:dyDescent="0.25">
      <c r="A9601">
        <v>146241</v>
      </c>
      <c r="B9601" t="s">
        <v>43</v>
      </c>
      <c r="E9601" t="s">
        <v>10001</v>
      </c>
      <c r="G9601" t="s">
        <v>317</v>
      </c>
      <c r="H9601" t="s">
        <v>198</v>
      </c>
      <c r="I9601" t="s">
        <v>7350</v>
      </c>
      <c r="J9601">
        <v>2002</v>
      </c>
      <c r="K9601">
        <v>4733</v>
      </c>
      <c r="L9601">
        <v>28</v>
      </c>
      <c r="M9601" t="s">
        <v>200</v>
      </c>
      <c r="N9601" t="s">
        <v>9922</v>
      </c>
      <c r="O9601" t="s">
        <v>9923</v>
      </c>
    </row>
    <row r="9602" spans="1:15" x14ac:dyDescent="0.25">
      <c r="A9602">
        <v>146246</v>
      </c>
      <c r="B9602" t="s">
        <v>43</v>
      </c>
      <c r="E9602" t="s">
        <v>10002</v>
      </c>
      <c r="G9602" t="s">
        <v>317</v>
      </c>
      <c r="H9602" t="s">
        <v>198</v>
      </c>
      <c r="I9602" t="s">
        <v>7350</v>
      </c>
      <c r="J9602">
        <v>2002</v>
      </c>
      <c r="K9602">
        <v>5767</v>
      </c>
      <c r="L9602">
        <v>28</v>
      </c>
      <c r="M9602" t="s">
        <v>200</v>
      </c>
      <c r="N9602" t="s">
        <v>9922</v>
      </c>
      <c r="O9602" t="s">
        <v>9923</v>
      </c>
    </row>
    <row r="9603" spans="1:15" x14ac:dyDescent="0.25">
      <c r="A9603">
        <v>146247</v>
      </c>
      <c r="B9603" t="s">
        <v>43</v>
      </c>
      <c r="E9603" t="s">
        <v>10003</v>
      </c>
      <c r="G9603" t="s">
        <v>317</v>
      </c>
      <c r="H9603" t="s">
        <v>198</v>
      </c>
      <c r="I9603" t="s">
        <v>7350</v>
      </c>
      <c r="J9603">
        <v>2002</v>
      </c>
      <c r="K9603">
        <v>5767</v>
      </c>
      <c r="L9603">
        <v>28</v>
      </c>
      <c r="M9603" t="s">
        <v>200</v>
      </c>
      <c r="N9603" t="s">
        <v>9922</v>
      </c>
      <c r="O9603" t="s">
        <v>9923</v>
      </c>
    </row>
    <row r="9604" spans="1:15" x14ac:dyDescent="0.25">
      <c r="A9604">
        <v>146248</v>
      </c>
      <c r="B9604" t="s">
        <v>43</v>
      </c>
      <c r="E9604" t="s">
        <v>10004</v>
      </c>
      <c r="G9604" t="s">
        <v>317</v>
      </c>
      <c r="H9604" t="s">
        <v>198</v>
      </c>
      <c r="I9604" t="s">
        <v>7350</v>
      </c>
      <c r="J9604">
        <v>2002</v>
      </c>
      <c r="K9604">
        <v>11831</v>
      </c>
      <c r="L9604">
        <v>28</v>
      </c>
      <c r="M9604" t="s">
        <v>200</v>
      </c>
      <c r="N9604" t="s">
        <v>9922</v>
      </c>
      <c r="O9604" t="s">
        <v>9923</v>
      </c>
    </row>
    <row r="9605" spans="1:15" x14ac:dyDescent="0.25">
      <c r="A9605">
        <v>146249</v>
      </c>
      <c r="B9605" t="s">
        <v>43</v>
      </c>
      <c r="E9605" t="s">
        <v>10005</v>
      </c>
      <c r="G9605" t="s">
        <v>317</v>
      </c>
      <c r="H9605" t="s">
        <v>198</v>
      </c>
      <c r="I9605" t="s">
        <v>7350</v>
      </c>
      <c r="J9605">
        <v>2002</v>
      </c>
      <c r="K9605">
        <v>11831</v>
      </c>
      <c r="L9605">
        <v>28</v>
      </c>
      <c r="M9605" t="s">
        <v>200</v>
      </c>
      <c r="N9605" t="s">
        <v>9922</v>
      </c>
      <c r="O9605" t="s">
        <v>9923</v>
      </c>
    </row>
    <row r="9606" spans="1:15" x14ac:dyDescent="0.25">
      <c r="A9606">
        <v>146250</v>
      </c>
      <c r="B9606" t="s">
        <v>43</v>
      </c>
      <c r="E9606" t="s">
        <v>10006</v>
      </c>
      <c r="G9606" t="s">
        <v>317</v>
      </c>
      <c r="H9606" t="s">
        <v>198</v>
      </c>
      <c r="I9606" t="s">
        <v>7350</v>
      </c>
      <c r="J9606">
        <v>2002</v>
      </c>
      <c r="K9606">
        <v>12449</v>
      </c>
      <c r="L9606">
        <v>28</v>
      </c>
      <c r="M9606" t="s">
        <v>200</v>
      </c>
      <c r="N9606" t="s">
        <v>9922</v>
      </c>
      <c r="O9606" t="s">
        <v>9923</v>
      </c>
    </row>
    <row r="9607" spans="1:15" x14ac:dyDescent="0.25">
      <c r="A9607">
        <v>146257</v>
      </c>
      <c r="B9607" t="s">
        <v>9985</v>
      </c>
      <c r="E9607" t="s">
        <v>10007</v>
      </c>
      <c r="G9607" t="s">
        <v>317</v>
      </c>
      <c r="H9607" t="s">
        <v>198</v>
      </c>
      <c r="I9607" t="s">
        <v>7350</v>
      </c>
      <c r="J9607">
        <v>2002</v>
      </c>
      <c r="K9607">
        <v>6625</v>
      </c>
      <c r="L9607">
        <v>28</v>
      </c>
      <c r="M9607" t="s">
        <v>200</v>
      </c>
      <c r="N9607" t="s">
        <v>9922</v>
      </c>
      <c r="O9607" t="s">
        <v>9923</v>
      </c>
    </row>
    <row r="9608" spans="1:15" x14ac:dyDescent="0.25">
      <c r="A9608">
        <v>146259</v>
      </c>
      <c r="B9608" t="s">
        <v>63</v>
      </c>
      <c r="E9608" t="s">
        <v>10008</v>
      </c>
      <c r="G9608" t="s">
        <v>317</v>
      </c>
      <c r="H9608" t="s">
        <v>198</v>
      </c>
      <c r="I9608" t="s">
        <v>7350</v>
      </c>
      <c r="J9608">
        <v>2002</v>
      </c>
      <c r="K9608">
        <v>10592</v>
      </c>
      <c r="L9608">
        <v>28</v>
      </c>
      <c r="M9608" t="s">
        <v>200</v>
      </c>
      <c r="N9608" t="s">
        <v>9922</v>
      </c>
      <c r="O9608" t="s">
        <v>9923</v>
      </c>
    </row>
    <row r="9609" spans="1:15" x14ac:dyDescent="0.25">
      <c r="A9609">
        <v>146261</v>
      </c>
      <c r="B9609" t="s">
        <v>44</v>
      </c>
      <c r="E9609" t="s">
        <v>10009</v>
      </c>
      <c r="G9609" t="s">
        <v>317</v>
      </c>
      <c r="H9609" t="s">
        <v>198</v>
      </c>
      <c r="I9609" t="s">
        <v>7350</v>
      </c>
      <c r="J9609">
        <v>2002</v>
      </c>
      <c r="K9609">
        <v>4732</v>
      </c>
      <c r="L9609">
        <v>28</v>
      </c>
      <c r="M9609" t="s">
        <v>200</v>
      </c>
      <c r="N9609" t="s">
        <v>9922</v>
      </c>
      <c r="O9609" t="s">
        <v>9923</v>
      </c>
    </row>
    <row r="9610" spans="1:15" x14ac:dyDescent="0.25">
      <c r="A9610">
        <v>146264</v>
      </c>
      <c r="B9610" t="s">
        <v>52</v>
      </c>
      <c r="E9610" t="s">
        <v>10010</v>
      </c>
      <c r="G9610" t="s">
        <v>317</v>
      </c>
      <c r="H9610" t="s">
        <v>198</v>
      </c>
      <c r="I9610" t="s">
        <v>7350</v>
      </c>
      <c r="J9610">
        <v>2002</v>
      </c>
      <c r="K9610">
        <v>7365</v>
      </c>
      <c r="L9610">
        <v>28</v>
      </c>
      <c r="M9610" t="s">
        <v>200</v>
      </c>
      <c r="N9610" t="s">
        <v>9922</v>
      </c>
      <c r="O9610" t="s">
        <v>9923</v>
      </c>
    </row>
    <row r="9611" spans="1:15" x14ac:dyDescent="0.25">
      <c r="A9611">
        <v>146265</v>
      </c>
      <c r="B9611" t="s">
        <v>52</v>
      </c>
      <c r="E9611" t="s">
        <v>10011</v>
      </c>
      <c r="G9611" t="s">
        <v>317</v>
      </c>
      <c r="H9611" t="s">
        <v>198</v>
      </c>
      <c r="I9611" t="s">
        <v>7350</v>
      </c>
      <c r="J9611">
        <v>2002</v>
      </c>
      <c r="K9611">
        <v>8838</v>
      </c>
      <c r="L9611">
        <v>28</v>
      </c>
      <c r="M9611" t="s">
        <v>200</v>
      </c>
      <c r="N9611" t="s">
        <v>9922</v>
      </c>
      <c r="O9611" t="s">
        <v>9923</v>
      </c>
    </row>
    <row r="9612" spans="1:15" x14ac:dyDescent="0.25">
      <c r="A9612">
        <v>146266</v>
      </c>
      <c r="B9612" t="s">
        <v>43</v>
      </c>
      <c r="E9612" t="s">
        <v>10012</v>
      </c>
      <c r="G9612" t="s">
        <v>317</v>
      </c>
      <c r="H9612" t="s">
        <v>198</v>
      </c>
      <c r="I9612" t="s">
        <v>7350</v>
      </c>
      <c r="J9612">
        <v>2002</v>
      </c>
      <c r="K9612">
        <v>12449</v>
      </c>
      <c r="L9612">
        <v>28</v>
      </c>
      <c r="M9612" t="s">
        <v>200</v>
      </c>
      <c r="N9612" t="s">
        <v>9922</v>
      </c>
      <c r="O9612" t="s">
        <v>9923</v>
      </c>
    </row>
    <row r="9613" spans="1:15" x14ac:dyDescent="0.25">
      <c r="A9613">
        <v>146268</v>
      </c>
      <c r="B9613" t="s">
        <v>41</v>
      </c>
      <c r="E9613" t="s">
        <v>10013</v>
      </c>
      <c r="G9613" t="s">
        <v>317</v>
      </c>
      <c r="H9613" t="s">
        <v>198</v>
      </c>
      <c r="I9613" t="s">
        <v>7350</v>
      </c>
      <c r="J9613">
        <v>2002</v>
      </c>
      <c r="K9613">
        <v>8439</v>
      </c>
      <c r="L9613">
        <v>28</v>
      </c>
      <c r="M9613" t="s">
        <v>200</v>
      </c>
      <c r="N9613" t="s">
        <v>9922</v>
      </c>
      <c r="O9613" t="s">
        <v>9923</v>
      </c>
    </row>
    <row r="9614" spans="1:15" x14ac:dyDescent="0.25">
      <c r="A9614">
        <v>146269</v>
      </c>
      <c r="B9614" t="s">
        <v>41</v>
      </c>
      <c r="E9614" t="s">
        <v>10014</v>
      </c>
      <c r="G9614" t="s">
        <v>317</v>
      </c>
      <c r="H9614" t="s">
        <v>198</v>
      </c>
      <c r="I9614" t="s">
        <v>7350</v>
      </c>
      <c r="J9614">
        <v>2002</v>
      </c>
      <c r="K9614">
        <v>8439</v>
      </c>
      <c r="L9614">
        <v>28</v>
      </c>
      <c r="M9614" t="s">
        <v>200</v>
      </c>
      <c r="N9614" t="s">
        <v>9922</v>
      </c>
      <c r="O9614" t="s">
        <v>9923</v>
      </c>
    </row>
    <row r="9615" spans="1:15" x14ac:dyDescent="0.25">
      <c r="A9615">
        <v>146271</v>
      </c>
      <c r="B9615" t="s">
        <v>41</v>
      </c>
      <c r="E9615" t="s">
        <v>10015</v>
      </c>
      <c r="G9615" t="s">
        <v>317</v>
      </c>
      <c r="H9615" t="s">
        <v>198</v>
      </c>
      <c r="I9615" t="s">
        <v>7350</v>
      </c>
      <c r="J9615">
        <v>2002</v>
      </c>
      <c r="K9615">
        <v>2983</v>
      </c>
      <c r="L9615">
        <v>28</v>
      </c>
      <c r="M9615" t="s">
        <v>200</v>
      </c>
      <c r="N9615" t="s">
        <v>9922</v>
      </c>
      <c r="O9615" t="s">
        <v>9923</v>
      </c>
    </row>
    <row r="9616" spans="1:15" x14ac:dyDescent="0.25">
      <c r="A9616">
        <v>146273</v>
      </c>
      <c r="B9616" t="s">
        <v>52</v>
      </c>
      <c r="E9616" t="s">
        <v>10016</v>
      </c>
      <c r="G9616" t="s">
        <v>317</v>
      </c>
      <c r="H9616" t="s">
        <v>198</v>
      </c>
      <c r="I9616" t="s">
        <v>7350</v>
      </c>
      <c r="J9616">
        <v>2002</v>
      </c>
      <c r="K9616">
        <v>12106</v>
      </c>
      <c r="L9616">
        <v>28</v>
      </c>
      <c r="M9616" t="s">
        <v>200</v>
      </c>
      <c r="N9616" t="s">
        <v>9922</v>
      </c>
      <c r="O9616" t="s">
        <v>9923</v>
      </c>
    </row>
    <row r="9617" spans="1:15" x14ac:dyDescent="0.25">
      <c r="A9617">
        <v>146280</v>
      </c>
      <c r="B9617" t="s">
        <v>52</v>
      </c>
      <c r="E9617" t="s">
        <v>10017</v>
      </c>
      <c r="G9617" t="s">
        <v>317</v>
      </c>
      <c r="H9617" t="s">
        <v>198</v>
      </c>
      <c r="I9617" t="s">
        <v>7350</v>
      </c>
      <c r="J9617">
        <v>2002</v>
      </c>
      <c r="K9617">
        <v>13452</v>
      </c>
      <c r="L9617">
        <v>28</v>
      </c>
      <c r="M9617" t="s">
        <v>200</v>
      </c>
      <c r="N9617" t="s">
        <v>9922</v>
      </c>
      <c r="O9617" t="s">
        <v>9923</v>
      </c>
    </row>
    <row r="9618" spans="1:15" x14ac:dyDescent="0.25">
      <c r="A9618">
        <v>146281</v>
      </c>
      <c r="B9618" t="s">
        <v>52</v>
      </c>
      <c r="E9618" t="s">
        <v>10018</v>
      </c>
      <c r="G9618" t="s">
        <v>317</v>
      </c>
      <c r="H9618" t="s">
        <v>198</v>
      </c>
      <c r="I9618" t="s">
        <v>7350</v>
      </c>
      <c r="J9618">
        <v>2002</v>
      </c>
      <c r="K9618">
        <v>13452</v>
      </c>
      <c r="L9618">
        <v>28</v>
      </c>
      <c r="M9618" t="s">
        <v>200</v>
      </c>
      <c r="N9618" t="s">
        <v>9922</v>
      </c>
      <c r="O9618" t="s">
        <v>9923</v>
      </c>
    </row>
    <row r="9619" spans="1:15" x14ac:dyDescent="0.25">
      <c r="A9619">
        <v>146286</v>
      </c>
      <c r="B9619" t="s">
        <v>52</v>
      </c>
      <c r="E9619" t="s">
        <v>10019</v>
      </c>
      <c r="G9619" t="s">
        <v>317</v>
      </c>
      <c r="H9619" t="s">
        <v>198</v>
      </c>
      <c r="I9619" t="s">
        <v>7350</v>
      </c>
      <c r="J9619">
        <v>2002</v>
      </c>
      <c r="K9619">
        <v>8439</v>
      </c>
      <c r="L9619">
        <v>28</v>
      </c>
      <c r="M9619" t="s">
        <v>200</v>
      </c>
      <c r="N9619" t="s">
        <v>9922</v>
      </c>
      <c r="O9619" t="s">
        <v>9923</v>
      </c>
    </row>
    <row r="9620" spans="1:15" x14ac:dyDescent="0.25">
      <c r="A9620">
        <v>146288</v>
      </c>
      <c r="B9620" t="s">
        <v>52</v>
      </c>
      <c r="E9620" t="s">
        <v>10020</v>
      </c>
      <c r="G9620" t="s">
        <v>317</v>
      </c>
      <c r="H9620" t="s">
        <v>198</v>
      </c>
      <c r="I9620" t="s">
        <v>7350</v>
      </c>
      <c r="J9620">
        <v>2002</v>
      </c>
      <c r="K9620">
        <v>5854</v>
      </c>
      <c r="L9620">
        <v>28</v>
      </c>
      <c r="M9620" t="s">
        <v>200</v>
      </c>
      <c r="N9620" t="s">
        <v>9922</v>
      </c>
      <c r="O9620" t="s">
        <v>9923</v>
      </c>
    </row>
    <row r="9621" spans="1:15" x14ac:dyDescent="0.25">
      <c r="A9621">
        <v>146299</v>
      </c>
      <c r="B9621" t="s">
        <v>41</v>
      </c>
      <c r="E9621" t="s">
        <v>10021</v>
      </c>
      <c r="G9621" t="s">
        <v>317</v>
      </c>
      <c r="H9621" t="s">
        <v>198</v>
      </c>
      <c r="I9621" t="s">
        <v>7350</v>
      </c>
      <c r="J9621">
        <v>2002</v>
      </c>
      <c r="K9621">
        <v>4957</v>
      </c>
      <c r="L9621">
        <v>28</v>
      </c>
      <c r="M9621" t="s">
        <v>200</v>
      </c>
      <c r="N9621" t="s">
        <v>9922</v>
      </c>
      <c r="O9621" t="s">
        <v>9923</v>
      </c>
    </row>
    <row r="9622" spans="1:15" x14ac:dyDescent="0.25">
      <c r="A9622">
        <v>146300</v>
      </c>
      <c r="B9622" t="s">
        <v>41</v>
      </c>
      <c r="E9622" t="s">
        <v>10022</v>
      </c>
      <c r="G9622" t="s">
        <v>317</v>
      </c>
      <c r="H9622" t="s">
        <v>198</v>
      </c>
      <c r="I9622" t="s">
        <v>7350</v>
      </c>
      <c r="J9622">
        <v>2002</v>
      </c>
      <c r="K9622">
        <v>9465</v>
      </c>
      <c r="L9622">
        <v>28</v>
      </c>
      <c r="M9622" t="s">
        <v>200</v>
      </c>
      <c r="N9622" t="s">
        <v>9922</v>
      </c>
      <c r="O9622" t="s">
        <v>9923</v>
      </c>
    </row>
    <row r="9623" spans="1:15" x14ac:dyDescent="0.25">
      <c r="A9623">
        <v>146307</v>
      </c>
      <c r="B9623" t="s">
        <v>41</v>
      </c>
      <c r="E9623" t="s">
        <v>10023</v>
      </c>
      <c r="G9623" t="s">
        <v>317</v>
      </c>
      <c r="H9623" t="s">
        <v>198</v>
      </c>
      <c r="I9623" t="s">
        <v>7350</v>
      </c>
      <c r="J9623">
        <v>2002</v>
      </c>
      <c r="K9623">
        <v>11240</v>
      </c>
      <c r="L9623">
        <v>28</v>
      </c>
      <c r="M9623" t="s">
        <v>200</v>
      </c>
      <c r="N9623" t="s">
        <v>9922</v>
      </c>
      <c r="O9623" t="s">
        <v>9923</v>
      </c>
    </row>
    <row r="9624" spans="1:15" x14ac:dyDescent="0.25">
      <c r="A9624">
        <v>146310</v>
      </c>
      <c r="B9624" t="s">
        <v>41</v>
      </c>
      <c r="E9624" t="s">
        <v>10024</v>
      </c>
      <c r="G9624" t="s">
        <v>317</v>
      </c>
      <c r="H9624" t="s">
        <v>198</v>
      </c>
      <c r="I9624" t="s">
        <v>7350</v>
      </c>
      <c r="J9624">
        <v>2002</v>
      </c>
      <c r="K9624">
        <v>11240</v>
      </c>
      <c r="L9624">
        <v>28</v>
      </c>
      <c r="M9624" t="s">
        <v>200</v>
      </c>
      <c r="N9624" t="s">
        <v>9922</v>
      </c>
      <c r="O9624" t="s">
        <v>9923</v>
      </c>
    </row>
    <row r="9625" spans="1:15" x14ac:dyDescent="0.25">
      <c r="A9625">
        <v>146324</v>
      </c>
      <c r="B9625" t="s">
        <v>41</v>
      </c>
      <c r="E9625" t="s">
        <v>10025</v>
      </c>
      <c r="G9625" t="s">
        <v>317</v>
      </c>
      <c r="H9625" t="s">
        <v>198</v>
      </c>
      <c r="I9625" t="s">
        <v>7350</v>
      </c>
      <c r="J9625">
        <v>2002</v>
      </c>
      <c r="K9625">
        <v>11091</v>
      </c>
      <c r="L9625">
        <v>28</v>
      </c>
      <c r="M9625" t="s">
        <v>200</v>
      </c>
      <c r="N9625" t="s">
        <v>9922</v>
      </c>
      <c r="O9625" t="s">
        <v>9923</v>
      </c>
    </row>
    <row r="9626" spans="1:15" x14ac:dyDescent="0.25">
      <c r="A9626">
        <v>146328</v>
      </c>
      <c r="B9626" t="s">
        <v>41</v>
      </c>
      <c r="E9626" t="s">
        <v>10026</v>
      </c>
      <c r="G9626" t="s">
        <v>317</v>
      </c>
      <c r="H9626" t="s">
        <v>198</v>
      </c>
      <c r="I9626" t="s">
        <v>7350</v>
      </c>
      <c r="J9626">
        <v>2002</v>
      </c>
      <c r="K9626">
        <v>9465</v>
      </c>
      <c r="L9626">
        <v>28</v>
      </c>
      <c r="M9626" t="s">
        <v>200</v>
      </c>
      <c r="N9626" t="s">
        <v>9922</v>
      </c>
      <c r="O9626" t="s">
        <v>9923</v>
      </c>
    </row>
    <row r="9627" spans="1:15" x14ac:dyDescent="0.25">
      <c r="A9627">
        <v>146331</v>
      </c>
      <c r="B9627" t="s">
        <v>41</v>
      </c>
      <c r="E9627" t="s">
        <v>10027</v>
      </c>
      <c r="G9627" t="s">
        <v>317</v>
      </c>
      <c r="H9627" t="s">
        <v>198</v>
      </c>
      <c r="I9627" t="s">
        <v>7350</v>
      </c>
      <c r="J9627">
        <v>2002</v>
      </c>
      <c r="K9627">
        <v>425</v>
      </c>
      <c r="L9627">
        <v>28</v>
      </c>
      <c r="M9627" t="s">
        <v>200</v>
      </c>
      <c r="N9627" t="s">
        <v>9922</v>
      </c>
      <c r="O9627" t="s">
        <v>9923</v>
      </c>
    </row>
    <row r="9628" spans="1:15" x14ac:dyDescent="0.25">
      <c r="A9628">
        <v>146332</v>
      </c>
      <c r="B9628" t="s">
        <v>52</v>
      </c>
      <c r="E9628" t="s">
        <v>10028</v>
      </c>
      <c r="G9628" t="s">
        <v>317</v>
      </c>
      <c r="H9628" t="s">
        <v>198</v>
      </c>
      <c r="I9628" t="s">
        <v>7350</v>
      </c>
      <c r="J9628">
        <v>2002</v>
      </c>
      <c r="K9628">
        <v>2350</v>
      </c>
      <c r="L9628">
        <v>28</v>
      </c>
      <c r="M9628" t="s">
        <v>200</v>
      </c>
      <c r="N9628" t="s">
        <v>9922</v>
      </c>
      <c r="O9628" t="s">
        <v>9923</v>
      </c>
    </row>
    <row r="9629" spans="1:15" x14ac:dyDescent="0.25">
      <c r="A9629">
        <v>146334</v>
      </c>
      <c r="B9629" t="s">
        <v>52</v>
      </c>
      <c r="E9629" t="s">
        <v>10029</v>
      </c>
      <c r="G9629" t="s">
        <v>317</v>
      </c>
      <c r="H9629" t="s">
        <v>198</v>
      </c>
      <c r="I9629" t="s">
        <v>7350</v>
      </c>
      <c r="J9629">
        <v>2002</v>
      </c>
      <c r="K9629">
        <v>850</v>
      </c>
      <c r="L9629">
        <v>28</v>
      </c>
      <c r="M9629" t="s">
        <v>200</v>
      </c>
      <c r="N9629" t="s">
        <v>9922</v>
      </c>
      <c r="O9629" t="s">
        <v>9923</v>
      </c>
    </row>
    <row r="9630" spans="1:15" x14ac:dyDescent="0.25">
      <c r="A9630">
        <v>146339</v>
      </c>
      <c r="B9630" t="s">
        <v>52</v>
      </c>
      <c r="E9630" t="s">
        <v>10030</v>
      </c>
      <c r="G9630" t="s">
        <v>317</v>
      </c>
      <c r="H9630" t="s">
        <v>198</v>
      </c>
      <c r="I9630" t="s">
        <v>7350</v>
      </c>
      <c r="J9630">
        <v>2002</v>
      </c>
      <c r="K9630">
        <v>2775</v>
      </c>
      <c r="L9630">
        <v>28</v>
      </c>
      <c r="M9630" t="s">
        <v>200</v>
      </c>
      <c r="N9630" t="s">
        <v>9922</v>
      </c>
      <c r="O9630" t="s">
        <v>9923</v>
      </c>
    </row>
    <row r="9631" spans="1:15" x14ac:dyDescent="0.25">
      <c r="A9631">
        <v>146340</v>
      </c>
      <c r="B9631" t="s">
        <v>52</v>
      </c>
      <c r="E9631" t="s">
        <v>10031</v>
      </c>
      <c r="G9631" t="s">
        <v>317</v>
      </c>
      <c r="H9631" t="s">
        <v>198</v>
      </c>
      <c r="I9631" t="s">
        <v>7350</v>
      </c>
      <c r="J9631">
        <v>2002</v>
      </c>
      <c r="K9631">
        <v>2633</v>
      </c>
      <c r="L9631">
        <v>28</v>
      </c>
      <c r="M9631" t="s">
        <v>200</v>
      </c>
      <c r="N9631" t="s">
        <v>9922</v>
      </c>
      <c r="O9631" t="s">
        <v>9923</v>
      </c>
    </row>
    <row r="9632" spans="1:15" x14ac:dyDescent="0.25">
      <c r="A9632">
        <v>146341</v>
      </c>
      <c r="B9632" t="s">
        <v>52</v>
      </c>
      <c r="E9632" t="s">
        <v>10032</v>
      </c>
      <c r="G9632" t="s">
        <v>317</v>
      </c>
      <c r="H9632" t="s">
        <v>198</v>
      </c>
      <c r="I9632" t="s">
        <v>7350</v>
      </c>
      <c r="J9632">
        <v>2002</v>
      </c>
      <c r="K9632">
        <v>2633</v>
      </c>
      <c r="L9632">
        <v>28</v>
      </c>
      <c r="M9632" t="s">
        <v>200</v>
      </c>
      <c r="N9632" t="s">
        <v>9922</v>
      </c>
      <c r="O9632" t="s">
        <v>9923</v>
      </c>
    </row>
    <row r="9633" spans="1:16" x14ac:dyDescent="0.25">
      <c r="A9633">
        <v>146348</v>
      </c>
      <c r="B9633" t="s">
        <v>43</v>
      </c>
      <c r="E9633" t="s">
        <v>10033</v>
      </c>
      <c r="G9633" t="s">
        <v>317</v>
      </c>
      <c r="H9633" t="s">
        <v>198</v>
      </c>
      <c r="I9633" t="s">
        <v>7350</v>
      </c>
      <c r="J9633">
        <v>2002</v>
      </c>
      <c r="K9633">
        <v>2925</v>
      </c>
      <c r="L9633">
        <v>28</v>
      </c>
      <c r="M9633" t="s">
        <v>200</v>
      </c>
      <c r="N9633" t="s">
        <v>9922</v>
      </c>
      <c r="O9633" t="s">
        <v>9923</v>
      </c>
    </row>
    <row r="9634" spans="1:16" x14ac:dyDescent="0.25">
      <c r="A9634">
        <v>146349</v>
      </c>
      <c r="B9634" t="s">
        <v>43</v>
      </c>
      <c r="E9634" t="s">
        <v>10034</v>
      </c>
      <c r="G9634" t="s">
        <v>317</v>
      </c>
      <c r="H9634" t="s">
        <v>198</v>
      </c>
      <c r="I9634" t="s">
        <v>7350</v>
      </c>
      <c r="J9634">
        <v>2002</v>
      </c>
      <c r="K9634">
        <v>3000</v>
      </c>
      <c r="L9634">
        <v>28</v>
      </c>
      <c r="M9634" t="s">
        <v>200</v>
      </c>
      <c r="N9634" t="s">
        <v>9922</v>
      </c>
      <c r="O9634" t="s">
        <v>9923</v>
      </c>
    </row>
    <row r="9635" spans="1:16" x14ac:dyDescent="0.25">
      <c r="A9635">
        <v>146369</v>
      </c>
      <c r="B9635" t="s">
        <v>53</v>
      </c>
      <c r="E9635" t="s">
        <v>10035</v>
      </c>
      <c r="G9635" t="s">
        <v>340</v>
      </c>
      <c r="H9635" t="s">
        <v>198</v>
      </c>
      <c r="I9635" t="s">
        <v>3746</v>
      </c>
      <c r="J9635">
        <v>1996</v>
      </c>
      <c r="K9635">
        <v>11122</v>
      </c>
      <c r="L9635">
        <v>17</v>
      </c>
      <c r="M9635" t="s">
        <v>200</v>
      </c>
      <c r="N9635" t="s">
        <v>9922</v>
      </c>
      <c r="O9635" t="s">
        <v>9923</v>
      </c>
    </row>
    <row r="9636" spans="1:16" x14ac:dyDescent="0.25">
      <c r="A9636">
        <v>146373</v>
      </c>
      <c r="B9636" t="s">
        <v>53</v>
      </c>
      <c r="E9636" t="s">
        <v>10036</v>
      </c>
      <c r="G9636" t="s">
        <v>340</v>
      </c>
      <c r="H9636" t="s">
        <v>198</v>
      </c>
      <c r="I9636" t="s">
        <v>3746</v>
      </c>
      <c r="J9636">
        <v>1998</v>
      </c>
      <c r="K9636">
        <v>7448</v>
      </c>
      <c r="L9636">
        <v>17</v>
      </c>
      <c r="M9636" t="s">
        <v>200</v>
      </c>
      <c r="N9636" t="s">
        <v>9922</v>
      </c>
      <c r="O9636" t="s">
        <v>9923</v>
      </c>
    </row>
    <row r="9637" spans="1:16" x14ac:dyDescent="0.25">
      <c r="A9637">
        <v>146382</v>
      </c>
      <c r="B9637" t="s">
        <v>53</v>
      </c>
      <c r="E9637" t="s">
        <v>10037</v>
      </c>
      <c r="G9637" t="s">
        <v>340</v>
      </c>
      <c r="H9637" t="s">
        <v>198</v>
      </c>
      <c r="I9637" t="s">
        <v>3746</v>
      </c>
      <c r="J9637">
        <v>2000</v>
      </c>
      <c r="K9637">
        <v>3736</v>
      </c>
      <c r="L9637">
        <v>17</v>
      </c>
      <c r="M9637" t="s">
        <v>200</v>
      </c>
      <c r="N9637" t="s">
        <v>9922</v>
      </c>
      <c r="O9637" t="s">
        <v>9923</v>
      </c>
    </row>
    <row r="9638" spans="1:16" x14ac:dyDescent="0.25">
      <c r="A9638">
        <v>146404</v>
      </c>
      <c r="B9638" t="s">
        <v>40</v>
      </c>
      <c r="E9638" t="s">
        <v>10038</v>
      </c>
      <c r="G9638" t="s">
        <v>340</v>
      </c>
      <c r="H9638" t="s">
        <v>198</v>
      </c>
      <c r="I9638" t="s">
        <v>3746</v>
      </c>
      <c r="J9638">
        <v>1999</v>
      </c>
      <c r="K9638">
        <v>6792</v>
      </c>
      <c r="L9638">
        <v>17</v>
      </c>
      <c r="M9638" t="s">
        <v>200</v>
      </c>
      <c r="N9638" t="s">
        <v>9922</v>
      </c>
      <c r="O9638" t="s">
        <v>9923</v>
      </c>
    </row>
    <row r="9639" spans="1:16" x14ac:dyDescent="0.25">
      <c r="A9639">
        <v>146408</v>
      </c>
      <c r="B9639" t="s">
        <v>40</v>
      </c>
      <c r="E9639" t="s">
        <v>10039</v>
      </c>
      <c r="G9639" t="s">
        <v>340</v>
      </c>
      <c r="H9639" t="s">
        <v>198</v>
      </c>
      <c r="I9639" t="s">
        <v>3746</v>
      </c>
      <c r="J9639">
        <v>1999</v>
      </c>
      <c r="K9639">
        <v>6641</v>
      </c>
      <c r="L9639">
        <v>17</v>
      </c>
      <c r="M9639" t="s">
        <v>200</v>
      </c>
      <c r="N9639" t="s">
        <v>9922</v>
      </c>
      <c r="O9639" t="s">
        <v>9923</v>
      </c>
    </row>
    <row r="9640" spans="1:16" x14ac:dyDescent="0.25">
      <c r="A9640">
        <v>146409</v>
      </c>
      <c r="B9640" t="s">
        <v>40</v>
      </c>
      <c r="E9640" t="s">
        <v>10040</v>
      </c>
      <c r="G9640" t="s">
        <v>340</v>
      </c>
      <c r="H9640" t="s">
        <v>198</v>
      </c>
      <c r="I9640" t="s">
        <v>3746</v>
      </c>
      <c r="J9640">
        <v>2000</v>
      </c>
      <c r="K9640">
        <v>4834</v>
      </c>
      <c r="L9640">
        <v>17</v>
      </c>
      <c r="M9640" t="s">
        <v>200</v>
      </c>
      <c r="N9640" t="s">
        <v>9922</v>
      </c>
      <c r="O9640" t="s">
        <v>9923</v>
      </c>
    </row>
    <row r="9641" spans="1:16" x14ac:dyDescent="0.25">
      <c r="A9641">
        <v>146411</v>
      </c>
      <c r="B9641" t="s">
        <v>40</v>
      </c>
      <c r="E9641" t="s">
        <v>10041</v>
      </c>
      <c r="G9641" t="s">
        <v>289</v>
      </c>
      <c r="H9641" t="s">
        <v>198</v>
      </c>
      <c r="I9641" t="s">
        <v>10042</v>
      </c>
      <c r="J9641">
        <v>1998</v>
      </c>
      <c r="K9641">
        <v>11402</v>
      </c>
      <c r="L9641">
        <v>9</v>
      </c>
      <c r="M9641" t="s">
        <v>200</v>
      </c>
      <c r="N9641" t="s">
        <v>10043</v>
      </c>
      <c r="O9641" t="s">
        <v>9923</v>
      </c>
      <c r="P9641" t="s">
        <v>10044</v>
      </c>
    </row>
    <row r="9642" spans="1:16" x14ac:dyDescent="0.25">
      <c r="A9642">
        <v>146412</v>
      </c>
      <c r="B9642" t="s">
        <v>40</v>
      </c>
      <c r="E9642" t="s">
        <v>10045</v>
      </c>
      <c r="G9642" t="s">
        <v>289</v>
      </c>
      <c r="H9642" t="s">
        <v>198</v>
      </c>
      <c r="I9642" t="s">
        <v>10042</v>
      </c>
      <c r="J9642">
        <v>1998</v>
      </c>
      <c r="K9642">
        <v>11402</v>
      </c>
      <c r="L9642">
        <v>9</v>
      </c>
      <c r="M9642" t="s">
        <v>200</v>
      </c>
      <c r="N9642" t="s">
        <v>10043</v>
      </c>
      <c r="O9642" t="s">
        <v>9923</v>
      </c>
      <c r="P9642" t="s">
        <v>10044</v>
      </c>
    </row>
    <row r="9643" spans="1:16" x14ac:dyDescent="0.25">
      <c r="A9643">
        <v>146428</v>
      </c>
      <c r="B9643" t="s">
        <v>53</v>
      </c>
      <c r="E9643" t="s">
        <v>10046</v>
      </c>
      <c r="G9643" t="s">
        <v>340</v>
      </c>
      <c r="H9643" t="s">
        <v>198</v>
      </c>
      <c r="I9643" t="s">
        <v>3746</v>
      </c>
      <c r="J9643">
        <v>2002</v>
      </c>
      <c r="K9643">
        <v>3000</v>
      </c>
      <c r="L9643">
        <v>17</v>
      </c>
      <c r="M9643" t="s">
        <v>200</v>
      </c>
      <c r="N9643" t="s">
        <v>9922</v>
      </c>
      <c r="O9643" t="s">
        <v>9923</v>
      </c>
    </row>
    <row r="9644" spans="1:16" x14ac:dyDescent="0.25">
      <c r="A9644">
        <v>146429</v>
      </c>
      <c r="B9644" t="s">
        <v>53</v>
      </c>
      <c r="E9644" t="s">
        <v>10047</v>
      </c>
      <c r="G9644" t="s">
        <v>340</v>
      </c>
      <c r="H9644" t="s">
        <v>198</v>
      </c>
      <c r="I9644" t="s">
        <v>3746</v>
      </c>
      <c r="J9644">
        <v>2002</v>
      </c>
      <c r="K9644">
        <v>3000</v>
      </c>
      <c r="L9644">
        <v>17</v>
      </c>
      <c r="M9644" t="s">
        <v>200</v>
      </c>
      <c r="N9644" t="s">
        <v>9922</v>
      </c>
      <c r="O9644" t="s">
        <v>9923</v>
      </c>
    </row>
    <row r="9645" spans="1:16" x14ac:dyDescent="0.25">
      <c r="A9645">
        <v>146431</v>
      </c>
      <c r="B9645" t="s">
        <v>53</v>
      </c>
      <c r="E9645" t="s">
        <v>10048</v>
      </c>
      <c r="G9645" t="s">
        <v>264</v>
      </c>
      <c r="H9645" t="s">
        <v>198</v>
      </c>
      <c r="I9645" t="s">
        <v>265</v>
      </c>
      <c r="J9645">
        <v>1995</v>
      </c>
      <c r="K9645">
        <v>438</v>
      </c>
      <c r="L9645">
        <v>33</v>
      </c>
      <c r="M9645" t="s">
        <v>200</v>
      </c>
      <c r="N9645" t="s">
        <v>9922</v>
      </c>
      <c r="O9645" t="s">
        <v>9923</v>
      </c>
    </row>
    <row r="9646" spans="1:16" x14ac:dyDescent="0.25">
      <c r="A9646">
        <v>146438</v>
      </c>
      <c r="B9646" t="s">
        <v>10049</v>
      </c>
      <c r="E9646" t="s">
        <v>10050</v>
      </c>
      <c r="G9646" t="s">
        <v>264</v>
      </c>
      <c r="H9646" t="s">
        <v>198</v>
      </c>
      <c r="I9646" t="s">
        <v>265</v>
      </c>
      <c r="J9646">
        <v>1994</v>
      </c>
      <c r="K9646">
        <v>175</v>
      </c>
      <c r="L9646">
        <v>33</v>
      </c>
      <c r="M9646" t="s">
        <v>200</v>
      </c>
      <c r="N9646" t="s">
        <v>9922</v>
      </c>
      <c r="O9646" t="s">
        <v>9923</v>
      </c>
    </row>
    <row r="9647" spans="1:16" x14ac:dyDescent="0.25">
      <c r="A9647">
        <v>146439</v>
      </c>
      <c r="B9647" t="s">
        <v>10049</v>
      </c>
      <c r="E9647" t="s">
        <v>10051</v>
      </c>
      <c r="G9647" t="s">
        <v>220</v>
      </c>
      <c r="H9647" t="s">
        <v>198</v>
      </c>
      <c r="I9647" t="s">
        <v>221</v>
      </c>
      <c r="J9647">
        <v>1995</v>
      </c>
      <c r="K9647">
        <v>438</v>
      </c>
      <c r="L9647">
        <v>6</v>
      </c>
      <c r="M9647" t="s">
        <v>200</v>
      </c>
      <c r="N9647" t="s">
        <v>9922</v>
      </c>
      <c r="O9647" t="s">
        <v>9923</v>
      </c>
    </row>
    <row r="9648" spans="1:16" x14ac:dyDescent="0.25">
      <c r="A9648">
        <v>146440</v>
      </c>
      <c r="B9648" t="s">
        <v>10049</v>
      </c>
      <c r="E9648" t="s">
        <v>10052</v>
      </c>
      <c r="G9648" t="s">
        <v>220</v>
      </c>
      <c r="H9648" t="s">
        <v>198</v>
      </c>
      <c r="I9648" t="s">
        <v>221</v>
      </c>
      <c r="J9648">
        <v>1994</v>
      </c>
      <c r="K9648">
        <v>438</v>
      </c>
      <c r="L9648">
        <v>6</v>
      </c>
      <c r="M9648" t="s">
        <v>200</v>
      </c>
      <c r="N9648" t="s">
        <v>9922</v>
      </c>
      <c r="O9648" t="s">
        <v>9923</v>
      </c>
    </row>
    <row r="9649" spans="1:15" x14ac:dyDescent="0.25">
      <c r="A9649">
        <v>146441</v>
      </c>
      <c r="B9649" t="s">
        <v>10049</v>
      </c>
      <c r="E9649" t="s">
        <v>10053</v>
      </c>
      <c r="G9649" t="s">
        <v>220</v>
      </c>
      <c r="H9649" t="s">
        <v>198</v>
      </c>
      <c r="I9649" t="s">
        <v>221</v>
      </c>
      <c r="J9649">
        <v>1995</v>
      </c>
      <c r="K9649">
        <v>438</v>
      </c>
      <c r="L9649">
        <v>6</v>
      </c>
      <c r="M9649" t="s">
        <v>200</v>
      </c>
      <c r="N9649" t="s">
        <v>9922</v>
      </c>
      <c r="O9649" t="s">
        <v>9923</v>
      </c>
    </row>
    <row r="9650" spans="1:15" x14ac:dyDescent="0.25">
      <c r="A9650">
        <v>146442</v>
      </c>
      <c r="B9650" t="s">
        <v>10049</v>
      </c>
      <c r="E9650" t="s">
        <v>10054</v>
      </c>
      <c r="G9650" t="s">
        <v>264</v>
      </c>
      <c r="H9650" t="s">
        <v>198</v>
      </c>
      <c r="I9650" t="s">
        <v>265</v>
      </c>
      <c r="J9650">
        <v>1995</v>
      </c>
      <c r="K9650">
        <v>438</v>
      </c>
      <c r="L9650">
        <v>33</v>
      </c>
      <c r="M9650" t="s">
        <v>200</v>
      </c>
      <c r="N9650" t="s">
        <v>9922</v>
      </c>
      <c r="O9650" t="s">
        <v>9923</v>
      </c>
    </row>
    <row r="9651" spans="1:15" x14ac:dyDescent="0.25">
      <c r="A9651">
        <v>146451</v>
      </c>
      <c r="B9651" t="s">
        <v>63</v>
      </c>
      <c r="E9651" t="s">
        <v>10055</v>
      </c>
      <c r="G9651" t="s">
        <v>220</v>
      </c>
      <c r="H9651" t="s">
        <v>198</v>
      </c>
      <c r="I9651" t="s">
        <v>221</v>
      </c>
      <c r="J9651">
        <v>1996</v>
      </c>
      <c r="K9651">
        <v>875</v>
      </c>
      <c r="L9651">
        <v>6</v>
      </c>
      <c r="M9651" t="s">
        <v>200</v>
      </c>
      <c r="N9651" t="s">
        <v>9922</v>
      </c>
      <c r="O9651" t="s">
        <v>9923</v>
      </c>
    </row>
    <row r="9652" spans="1:15" x14ac:dyDescent="0.25">
      <c r="A9652">
        <v>146454</v>
      </c>
      <c r="B9652" t="s">
        <v>63</v>
      </c>
      <c r="E9652" t="s">
        <v>10056</v>
      </c>
      <c r="G9652" t="s">
        <v>264</v>
      </c>
      <c r="H9652" t="s">
        <v>198</v>
      </c>
      <c r="I9652" t="s">
        <v>265</v>
      </c>
      <c r="J9652">
        <v>1998</v>
      </c>
      <c r="K9652">
        <v>2250</v>
      </c>
      <c r="L9652">
        <v>33</v>
      </c>
      <c r="M9652" t="s">
        <v>200</v>
      </c>
      <c r="N9652" t="s">
        <v>9922</v>
      </c>
      <c r="O9652" t="s">
        <v>9923</v>
      </c>
    </row>
    <row r="9653" spans="1:15" x14ac:dyDescent="0.25">
      <c r="A9653">
        <v>146455</v>
      </c>
      <c r="B9653" t="s">
        <v>63</v>
      </c>
      <c r="E9653" t="s">
        <v>10057</v>
      </c>
      <c r="G9653" t="s">
        <v>264</v>
      </c>
      <c r="H9653" t="s">
        <v>198</v>
      </c>
      <c r="I9653" t="s">
        <v>265</v>
      </c>
      <c r="J9653">
        <v>1997</v>
      </c>
      <c r="K9653">
        <v>2500</v>
      </c>
      <c r="L9653">
        <v>33</v>
      </c>
      <c r="M9653" t="s">
        <v>200</v>
      </c>
      <c r="N9653" t="s">
        <v>9922</v>
      </c>
      <c r="O9653" t="s">
        <v>9923</v>
      </c>
    </row>
    <row r="9654" spans="1:15" x14ac:dyDescent="0.25">
      <c r="A9654">
        <v>146457</v>
      </c>
      <c r="B9654" t="s">
        <v>63</v>
      </c>
      <c r="E9654" t="s">
        <v>10058</v>
      </c>
      <c r="G9654" t="s">
        <v>220</v>
      </c>
      <c r="H9654" t="s">
        <v>198</v>
      </c>
      <c r="I9654" t="s">
        <v>221</v>
      </c>
      <c r="J9654">
        <v>1997</v>
      </c>
      <c r="K9654">
        <v>2500</v>
      </c>
      <c r="L9654">
        <v>6</v>
      </c>
      <c r="M9654" t="s">
        <v>200</v>
      </c>
      <c r="N9654" t="s">
        <v>9922</v>
      </c>
      <c r="O9654" t="s">
        <v>9923</v>
      </c>
    </row>
    <row r="9655" spans="1:15" x14ac:dyDescent="0.25">
      <c r="A9655">
        <v>146463</v>
      </c>
      <c r="B9655" t="s">
        <v>63</v>
      </c>
      <c r="E9655" t="s">
        <v>10059</v>
      </c>
      <c r="G9655" t="s">
        <v>264</v>
      </c>
      <c r="H9655" t="s">
        <v>198</v>
      </c>
      <c r="I9655" t="s">
        <v>265</v>
      </c>
      <c r="J9655">
        <v>1999</v>
      </c>
      <c r="K9655">
        <v>2875</v>
      </c>
      <c r="L9655">
        <v>33</v>
      </c>
      <c r="M9655" t="s">
        <v>200</v>
      </c>
      <c r="N9655" t="s">
        <v>9922</v>
      </c>
      <c r="O9655" t="s">
        <v>9923</v>
      </c>
    </row>
    <row r="9656" spans="1:15" x14ac:dyDescent="0.25">
      <c r="A9656">
        <v>146464</v>
      </c>
      <c r="B9656" t="s">
        <v>63</v>
      </c>
      <c r="E9656" t="s">
        <v>10060</v>
      </c>
      <c r="G9656" t="s">
        <v>264</v>
      </c>
      <c r="H9656" t="s">
        <v>198</v>
      </c>
      <c r="I9656" t="s">
        <v>265</v>
      </c>
      <c r="J9656">
        <v>1999</v>
      </c>
      <c r="K9656">
        <v>2400</v>
      </c>
      <c r="L9656">
        <v>33</v>
      </c>
      <c r="M9656" t="s">
        <v>200</v>
      </c>
      <c r="N9656" t="s">
        <v>9922</v>
      </c>
      <c r="O9656" t="s">
        <v>9923</v>
      </c>
    </row>
    <row r="9657" spans="1:15" x14ac:dyDescent="0.25">
      <c r="A9657">
        <v>146466</v>
      </c>
      <c r="B9657" t="s">
        <v>63</v>
      </c>
      <c r="E9657" t="s">
        <v>10061</v>
      </c>
      <c r="G9657" t="s">
        <v>264</v>
      </c>
      <c r="H9657" t="s">
        <v>198</v>
      </c>
      <c r="I9657" t="s">
        <v>265</v>
      </c>
      <c r="J9657">
        <v>2000</v>
      </c>
      <c r="K9657">
        <v>2400</v>
      </c>
      <c r="L9657">
        <v>33</v>
      </c>
      <c r="M9657" t="s">
        <v>200</v>
      </c>
      <c r="N9657" t="s">
        <v>9922</v>
      </c>
      <c r="O9657" t="s">
        <v>9923</v>
      </c>
    </row>
    <row r="9658" spans="1:15" x14ac:dyDescent="0.25">
      <c r="A9658">
        <v>146469</v>
      </c>
      <c r="B9658" t="s">
        <v>10049</v>
      </c>
      <c r="E9658" t="s">
        <v>10062</v>
      </c>
      <c r="G9658" t="s">
        <v>264</v>
      </c>
      <c r="H9658" t="s">
        <v>198</v>
      </c>
      <c r="I9658" t="s">
        <v>265</v>
      </c>
      <c r="J9658">
        <v>1996</v>
      </c>
      <c r="K9658">
        <v>850</v>
      </c>
      <c r="L9658">
        <v>33</v>
      </c>
      <c r="M9658" t="s">
        <v>200</v>
      </c>
      <c r="N9658" t="s">
        <v>9922</v>
      </c>
      <c r="O9658" t="s">
        <v>9923</v>
      </c>
    </row>
    <row r="9659" spans="1:15" x14ac:dyDescent="0.25">
      <c r="A9659">
        <v>146472</v>
      </c>
      <c r="B9659" t="s">
        <v>10049</v>
      </c>
      <c r="E9659" t="s">
        <v>10063</v>
      </c>
      <c r="G9659" t="s">
        <v>264</v>
      </c>
      <c r="H9659" t="s">
        <v>198</v>
      </c>
      <c r="I9659" t="s">
        <v>265</v>
      </c>
      <c r="J9659">
        <v>1999</v>
      </c>
      <c r="K9659">
        <v>1300</v>
      </c>
      <c r="L9659">
        <v>33</v>
      </c>
      <c r="M9659" t="s">
        <v>200</v>
      </c>
      <c r="N9659" t="s">
        <v>9922</v>
      </c>
      <c r="O9659" t="s">
        <v>9923</v>
      </c>
    </row>
    <row r="9660" spans="1:15" x14ac:dyDescent="0.25">
      <c r="A9660">
        <v>146474</v>
      </c>
      <c r="B9660" t="s">
        <v>10049</v>
      </c>
      <c r="E9660" t="s">
        <v>10064</v>
      </c>
      <c r="G9660" t="s">
        <v>264</v>
      </c>
      <c r="H9660" t="s">
        <v>198</v>
      </c>
      <c r="I9660" t="s">
        <v>265</v>
      </c>
      <c r="J9660">
        <v>2002</v>
      </c>
      <c r="K9660">
        <v>2500</v>
      </c>
      <c r="L9660">
        <v>33</v>
      </c>
      <c r="M9660" t="s">
        <v>200</v>
      </c>
      <c r="N9660" t="s">
        <v>9922</v>
      </c>
      <c r="O9660" t="s">
        <v>9923</v>
      </c>
    </row>
    <row r="9661" spans="1:15" ht="30" x14ac:dyDescent="0.25">
      <c r="A9661">
        <v>146478</v>
      </c>
      <c r="B9661" t="s">
        <v>10049</v>
      </c>
      <c r="E9661" s="18" t="s">
        <v>10065</v>
      </c>
      <c r="G9661" t="s">
        <v>264</v>
      </c>
      <c r="H9661" t="s">
        <v>198</v>
      </c>
      <c r="I9661" t="s">
        <v>265</v>
      </c>
      <c r="J9661">
        <v>2002</v>
      </c>
      <c r="K9661">
        <v>2500</v>
      </c>
      <c r="L9661">
        <v>33</v>
      </c>
      <c r="M9661" t="s">
        <v>200</v>
      </c>
      <c r="N9661" t="s">
        <v>9922</v>
      </c>
      <c r="O9661" t="s">
        <v>9923</v>
      </c>
    </row>
    <row r="9662" spans="1:15" x14ac:dyDescent="0.25">
      <c r="A9662">
        <v>146479</v>
      </c>
      <c r="B9662" t="s">
        <v>63</v>
      </c>
      <c r="E9662" t="s">
        <v>10066</v>
      </c>
      <c r="G9662" t="s">
        <v>264</v>
      </c>
      <c r="H9662" t="s">
        <v>198</v>
      </c>
      <c r="I9662" t="s">
        <v>265</v>
      </c>
      <c r="J9662">
        <v>1997</v>
      </c>
      <c r="K9662">
        <v>2375</v>
      </c>
      <c r="L9662">
        <v>33</v>
      </c>
      <c r="M9662" t="s">
        <v>200</v>
      </c>
      <c r="N9662" t="s">
        <v>9922</v>
      </c>
      <c r="O9662" t="s">
        <v>9923</v>
      </c>
    </row>
    <row r="9663" spans="1:15" x14ac:dyDescent="0.25">
      <c r="A9663">
        <v>146483</v>
      </c>
      <c r="B9663" t="s">
        <v>63</v>
      </c>
      <c r="E9663" t="s">
        <v>10067</v>
      </c>
      <c r="G9663" t="s">
        <v>264</v>
      </c>
      <c r="H9663" t="s">
        <v>198</v>
      </c>
      <c r="I9663" t="s">
        <v>265</v>
      </c>
      <c r="J9663">
        <v>1997</v>
      </c>
      <c r="K9663">
        <v>2375</v>
      </c>
      <c r="L9663">
        <v>33</v>
      </c>
      <c r="M9663" t="s">
        <v>200</v>
      </c>
      <c r="N9663" t="s">
        <v>9922</v>
      </c>
      <c r="O9663" t="s">
        <v>9923</v>
      </c>
    </row>
    <row r="9664" spans="1:15" x14ac:dyDescent="0.25">
      <c r="A9664">
        <v>146485</v>
      </c>
      <c r="B9664" t="s">
        <v>63</v>
      </c>
      <c r="E9664" t="s">
        <v>10068</v>
      </c>
      <c r="G9664" t="s">
        <v>264</v>
      </c>
      <c r="H9664" t="s">
        <v>198</v>
      </c>
      <c r="I9664" t="s">
        <v>265</v>
      </c>
      <c r="J9664">
        <v>1998</v>
      </c>
      <c r="K9664">
        <v>2375</v>
      </c>
      <c r="L9664">
        <v>33</v>
      </c>
      <c r="M9664" t="s">
        <v>200</v>
      </c>
      <c r="N9664" t="s">
        <v>9922</v>
      </c>
      <c r="O9664" t="s">
        <v>9923</v>
      </c>
    </row>
    <row r="9665" spans="1:15" x14ac:dyDescent="0.25">
      <c r="A9665">
        <v>146489</v>
      </c>
      <c r="B9665" t="s">
        <v>63</v>
      </c>
      <c r="E9665" t="s">
        <v>10069</v>
      </c>
      <c r="G9665" t="s">
        <v>264</v>
      </c>
      <c r="H9665" t="s">
        <v>198</v>
      </c>
      <c r="I9665" t="s">
        <v>265</v>
      </c>
      <c r="J9665">
        <v>1997</v>
      </c>
      <c r="K9665">
        <v>2375</v>
      </c>
      <c r="L9665">
        <v>33</v>
      </c>
      <c r="M9665" t="s">
        <v>200</v>
      </c>
      <c r="N9665" t="s">
        <v>9922</v>
      </c>
      <c r="O9665" t="s">
        <v>9923</v>
      </c>
    </row>
    <row r="9666" spans="1:15" x14ac:dyDescent="0.25">
      <c r="A9666">
        <v>146494</v>
      </c>
      <c r="B9666" t="s">
        <v>63</v>
      </c>
      <c r="E9666" t="s">
        <v>10070</v>
      </c>
      <c r="G9666" t="s">
        <v>264</v>
      </c>
      <c r="H9666" t="s">
        <v>198</v>
      </c>
      <c r="I9666" t="s">
        <v>265</v>
      </c>
      <c r="J9666">
        <v>1998</v>
      </c>
      <c r="K9666">
        <v>2375</v>
      </c>
      <c r="L9666">
        <v>33</v>
      </c>
      <c r="M9666" t="s">
        <v>200</v>
      </c>
      <c r="N9666" t="s">
        <v>9922</v>
      </c>
      <c r="O9666" t="s">
        <v>9923</v>
      </c>
    </row>
    <row r="9667" spans="1:15" x14ac:dyDescent="0.25">
      <c r="A9667">
        <v>146495</v>
      </c>
      <c r="B9667" t="s">
        <v>63</v>
      </c>
      <c r="E9667" t="s">
        <v>10071</v>
      </c>
      <c r="G9667" t="s">
        <v>264</v>
      </c>
      <c r="H9667" t="s">
        <v>198</v>
      </c>
      <c r="I9667" t="s">
        <v>265</v>
      </c>
      <c r="J9667">
        <v>1999</v>
      </c>
      <c r="K9667">
        <v>2200</v>
      </c>
      <c r="L9667">
        <v>33</v>
      </c>
      <c r="M9667" t="s">
        <v>200</v>
      </c>
      <c r="N9667" t="s">
        <v>9922</v>
      </c>
      <c r="O9667" t="s">
        <v>9923</v>
      </c>
    </row>
    <row r="9668" spans="1:15" x14ac:dyDescent="0.25">
      <c r="A9668">
        <v>146499</v>
      </c>
      <c r="B9668" t="s">
        <v>63</v>
      </c>
      <c r="E9668" t="s">
        <v>10072</v>
      </c>
      <c r="G9668" t="s">
        <v>264</v>
      </c>
      <c r="H9668" t="s">
        <v>198</v>
      </c>
      <c r="I9668" t="s">
        <v>265</v>
      </c>
      <c r="J9668">
        <v>2001</v>
      </c>
      <c r="K9668">
        <v>2145</v>
      </c>
      <c r="L9668">
        <v>33</v>
      </c>
      <c r="M9668" t="s">
        <v>200</v>
      </c>
      <c r="N9668" t="s">
        <v>9922</v>
      </c>
      <c r="O9668" t="s">
        <v>9923</v>
      </c>
    </row>
    <row r="9669" spans="1:15" x14ac:dyDescent="0.25">
      <c r="A9669">
        <v>146500</v>
      </c>
      <c r="B9669" t="s">
        <v>63</v>
      </c>
      <c r="E9669" t="s">
        <v>10073</v>
      </c>
      <c r="G9669" t="s">
        <v>264</v>
      </c>
      <c r="H9669" t="s">
        <v>198</v>
      </c>
      <c r="I9669" t="s">
        <v>265</v>
      </c>
      <c r="J9669">
        <v>2001</v>
      </c>
      <c r="K9669">
        <v>2200</v>
      </c>
      <c r="L9669">
        <v>33</v>
      </c>
      <c r="M9669" t="s">
        <v>200</v>
      </c>
      <c r="N9669" t="s">
        <v>9922</v>
      </c>
      <c r="O9669" t="s">
        <v>9923</v>
      </c>
    </row>
    <row r="9670" spans="1:15" x14ac:dyDescent="0.25">
      <c r="A9670">
        <v>146502</v>
      </c>
      <c r="B9670" t="s">
        <v>63</v>
      </c>
      <c r="E9670" t="s">
        <v>10074</v>
      </c>
      <c r="G9670" t="s">
        <v>264</v>
      </c>
      <c r="H9670" t="s">
        <v>198</v>
      </c>
      <c r="I9670" t="s">
        <v>265</v>
      </c>
      <c r="J9670">
        <v>1989</v>
      </c>
      <c r="K9670">
        <v>394</v>
      </c>
      <c r="L9670">
        <v>33</v>
      </c>
      <c r="M9670" t="s">
        <v>200</v>
      </c>
      <c r="N9670" t="s">
        <v>9922</v>
      </c>
      <c r="O9670" t="s">
        <v>9923</v>
      </c>
    </row>
    <row r="9671" spans="1:15" x14ac:dyDescent="0.25">
      <c r="A9671">
        <v>146517</v>
      </c>
      <c r="B9671" t="s">
        <v>63</v>
      </c>
      <c r="E9671" t="s">
        <v>10075</v>
      </c>
      <c r="G9671" t="s">
        <v>264</v>
      </c>
      <c r="H9671" t="s">
        <v>198</v>
      </c>
      <c r="I9671" t="s">
        <v>265</v>
      </c>
      <c r="J9671">
        <v>1992</v>
      </c>
      <c r="K9671">
        <v>750</v>
      </c>
      <c r="L9671">
        <v>33</v>
      </c>
      <c r="M9671" t="s">
        <v>200</v>
      </c>
      <c r="N9671" t="s">
        <v>9922</v>
      </c>
      <c r="O9671" t="s">
        <v>9923</v>
      </c>
    </row>
    <row r="9672" spans="1:15" x14ac:dyDescent="0.25">
      <c r="A9672">
        <v>146541</v>
      </c>
      <c r="B9672" t="s">
        <v>63</v>
      </c>
      <c r="E9672" t="s">
        <v>10076</v>
      </c>
      <c r="G9672" t="s">
        <v>264</v>
      </c>
      <c r="H9672" t="s">
        <v>198</v>
      </c>
      <c r="I9672" t="s">
        <v>265</v>
      </c>
      <c r="J9672">
        <v>1990</v>
      </c>
      <c r="K9672">
        <v>124</v>
      </c>
      <c r="L9672">
        <v>33</v>
      </c>
      <c r="M9672" t="s">
        <v>200</v>
      </c>
      <c r="N9672" t="s">
        <v>9922</v>
      </c>
      <c r="O9672" t="s">
        <v>9923</v>
      </c>
    </row>
    <row r="9673" spans="1:15" x14ac:dyDescent="0.25">
      <c r="A9673">
        <v>146542</v>
      </c>
      <c r="B9673" t="s">
        <v>63</v>
      </c>
      <c r="E9673" t="s">
        <v>10077</v>
      </c>
      <c r="G9673" t="s">
        <v>264</v>
      </c>
      <c r="H9673" t="s">
        <v>198</v>
      </c>
      <c r="I9673" t="s">
        <v>265</v>
      </c>
      <c r="J9673">
        <v>1987</v>
      </c>
      <c r="K9673">
        <v>124</v>
      </c>
      <c r="L9673">
        <v>33</v>
      </c>
      <c r="M9673" t="s">
        <v>200</v>
      </c>
      <c r="N9673" t="s">
        <v>9922</v>
      </c>
      <c r="O9673" t="s">
        <v>9923</v>
      </c>
    </row>
    <row r="9674" spans="1:15" x14ac:dyDescent="0.25">
      <c r="A9674">
        <v>146543</v>
      </c>
      <c r="B9674" t="s">
        <v>63</v>
      </c>
      <c r="E9674" t="s">
        <v>10078</v>
      </c>
      <c r="G9674" t="s">
        <v>264</v>
      </c>
      <c r="H9674" t="s">
        <v>198</v>
      </c>
      <c r="I9674" t="s">
        <v>265</v>
      </c>
      <c r="J9674">
        <v>1993</v>
      </c>
      <c r="K9674">
        <v>175</v>
      </c>
      <c r="L9674">
        <v>33</v>
      </c>
      <c r="M9674" t="s">
        <v>200</v>
      </c>
      <c r="N9674" t="s">
        <v>9922</v>
      </c>
      <c r="O9674" t="s">
        <v>9923</v>
      </c>
    </row>
    <row r="9675" spans="1:15" x14ac:dyDescent="0.25">
      <c r="A9675">
        <v>146545</v>
      </c>
      <c r="B9675" t="s">
        <v>63</v>
      </c>
      <c r="E9675" t="s">
        <v>10079</v>
      </c>
      <c r="G9675" t="s">
        <v>264</v>
      </c>
      <c r="H9675" t="s">
        <v>198</v>
      </c>
      <c r="I9675" t="s">
        <v>265</v>
      </c>
      <c r="J9675">
        <v>1998</v>
      </c>
      <c r="K9675">
        <v>2500</v>
      </c>
      <c r="L9675">
        <v>33</v>
      </c>
      <c r="M9675" t="s">
        <v>200</v>
      </c>
      <c r="N9675" t="s">
        <v>9922</v>
      </c>
      <c r="O9675" t="s">
        <v>9923</v>
      </c>
    </row>
    <row r="9676" spans="1:15" x14ac:dyDescent="0.25">
      <c r="A9676">
        <v>146546</v>
      </c>
      <c r="B9676" t="s">
        <v>63</v>
      </c>
      <c r="E9676" t="s">
        <v>10080</v>
      </c>
      <c r="G9676" t="s">
        <v>264</v>
      </c>
      <c r="H9676" t="s">
        <v>198</v>
      </c>
      <c r="I9676" t="s">
        <v>265</v>
      </c>
      <c r="J9676">
        <v>1988</v>
      </c>
      <c r="K9676">
        <v>3000</v>
      </c>
      <c r="L9676">
        <v>33</v>
      </c>
      <c r="M9676" t="s">
        <v>200</v>
      </c>
      <c r="N9676" t="s">
        <v>9922</v>
      </c>
      <c r="O9676" t="s">
        <v>9923</v>
      </c>
    </row>
    <row r="9677" spans="1:15" x14ac:dyDescent="0.25">
      <c r="A9677">
        <v>146550</v>
      </c>
      <c r="B9677" t="s">
        <v>43</v>
      </c>
      <c r="E9677" t="s">
        <v>10081</v>
      </c>
      <c r="G9677" t="s">
        <v>264</v>
      </c>
      <c r="H9677" t="s">
        <v>198</v>
      </c>
      <c r="I9677" t="s">
        <v>265</v>
      </c>
      <c r="J9677">
        <v>1991</v>
      </c>
      <c r="K9677">
        <v>4000</v>
      </c>
      <c r="L9677">
        <v>33</v>
      </c>
      <c r="M9677" t="s">
        <v>200</v>
      </c>
      <c r="N9677" t="s">
        <v>9922</v>
      </c>
      <c r="O9677" t="s">
        <v>9923</v>
      </c>
    </row>
    <row r="9678" spans="1:15" x14ac:dyDescent="0.25">
      <c r="A9678">
        <v>146556</v>
      </c>
      <c r="B9678" t="s">
        <v>43</v>
      </c>
      <c r="E9678" t="s">
        <v>10082</v>
      </c>
      <c r="G9678" t="s">
        <v>264</v>
      </c>
      <c r="H9678" t="s">
        <v>198</v>
      </c>
      <c r="I9678" t="s">
        <v>265</v>
      </c>
      <c r="J9678">
        <v>1993</v>
      </c>
      <c r="K9678">
        <v>6000</v>
      </c>
      <c r="L9678">
        <v>33</v>
      </c>
      <c r="M9678" t="s">
        <v>200</v>
      </c>
      <c r="N9678" t="s">
        <v>9922</v>
      </c>
      <c r="O9678" t="s">
        <v>9923</v>
      </c>
    </row>
    <row r="9679" spans="1:15" x14ac:dyDescent="0.25">
      <c r="A9679">
        <v>146557</v>
      </c>
      <c r="B9679" t="s">
        <v>43</v>
      </c>
      <c r="E9679" t="s">
        <v>10083</v>
      </c>
      <c r="G9679" t="s">
        <v>264</v>
      </c>
      <c r="H9679" t="s">
        <v>198</v>
      </c>
      <c r="I9679" t="s">
        <v>265</v>
      </c>
      <c r="J9679">
        <v>1993</v>
      </c>
      <c r="K9679">
        <v>6000</v>
      </c>
      <c r="L9679">
        <v>33</v>
      </c>
      <c r="M9679" t="s">
        <v>200</v>
      </c>
      <c r="N9679" t="s">
        <v>9922</v>
      </c>
      <c r="O9679" t="s">
        <v>9923</v>
      </c>
    </row>
    <row r="9680" spans="1:15" x14ac:dyDescent="0.25">
      <c r="A9680">
        <v>146566</v>
      </c>
      <c r="B9680" t="s">
        <v>43</v>
      </c>
      <c r="E9680" t="s">
        <v>10084</v>
      </c>
      <c r="G9680" t="s">
        <v>264</v>
      </c>
      <c r="H9680" t="s">
        <v>198</v>
      </c>
      <c r="I9680" t="s">
        <v>265</v>
      </c>
      <c r="J9680">
        <v>1994</v>
      </c>
      <c r="K9680">
        <v>6040</v>
      </c>
      <c r="L9680">
        <v>33</v>
      </c>
      <c r="M9680" t="s">
        <v>200</v>
      </c>
      <c r="N9680" t="s">
        <v>9922</v>
      </c>
      <c r="O9680" t="s">
        <v>9923</v>
      </c>
    </row>
    <row r="9681" spans="1:16" x14ac:dyDescent="0.25">
      <c r="A9681">
        <v>146572</v>
      </c>
      <c r="B9681" t="s">
        <v>43</v>
      </c>
      <c r="E9681" t="s">
        <v>10085</v>
      </c>
      <c r="G9681" t="s">
        <v>264</v>
      </c>
      <c r="H9681" t="s">
        <v>198</v>
      </c>
      <c r="I9681" t="s">
        <v>265</v>
      </c>
      <c r="J9681">
        <v>1996</v>
      </c>
      <c r="K9681">
        <v>6641</v>
      </c>
      <c r="L9681">
        <v>33</v>
      </c>
      <c r="M9681" t="s">
        <v>200</v>
      </c>
      <c r="N9681" t="s">
        <v>9922</v>
      </c>
      <c r="O9681" t="s">
        <v>9923</v>
      </c>
    </row>
    <row r="9682" spans="1:16" x14ac:dyDescent="0.25">
      <c r="A9682">
        <v>146574</v>
      </c>
      <c r="B9682" t="s">
        <v>43</v>
      </c>
      <c r="E9682" t="s">
        <v>10086</v>
      </c>
      <c r="G9682" t="s">
        <v>264</v>
      </c>
      <c r="H9682" t="s">
        <v>198</v>
      </c>
      <c r="I9682" t="s">
        <v>265</v>
      </c>
      <c r="J9682">
        <v>1996</v>
      </c>
      <c r="K9682">
        <v>6406</v>
      </c>
      <c r="L9682">
        <v>33</v>
      </c>
      <c r="M9682" t="s">
        <v>200</v>
      </c>
      <c r="N9682" t="s">
        <v>9922</v>
      </c>
      <c r="O9682" t="s">
        <v>9923</v>
      </c>
    </row>
    <row r="9683" spans="1:16" x14ac:dyDescent="0.25">
      <c r="A9683">
        <v>146575</v>
      </c>
      <c r="B9683" t="s">
        <v>43</v>
      </c>
      <c r="E9683" t="s">
        <v>10087</v>
      </c>
      <c r="G9683" t="s">
        <v>264</v>
      </c>
      <c r="H9683" t="s">
        <v>198</v>
      </c>
      <c r="I9683" t="s">
        <v>265</v>
      </c>
      <c r="J9683">
        <v>1996</v>
      </c>
      <c r="K9683">
        <v>6406</v>
      </c>
      <c r="L9683">
        <v>33</v>
      </c>
      <c r="M9683" t="s">
        <v>200</v>
      </c>
      <c r="N9683" t="s">
        <v>9922</v>
      </c>
      <c r="O9683" t="s">
        <v>9923</v>
      </c>
    </row>
    <row r="9684" spans="1:16" x14ac:dyDescent="0.25">
      <c r="A9684">
        <v>146583</v>
      </c>
      <c r="B9684" t="s">
        <v>43</v>
      </c>
      <c r="E9684" t="s">
        <v>10088</v>
      </c>
      <c r="G9684" t="s">
        <v>264</v>
      </c>
      <c r="H9684" t="s">
        <v>198</v>
      </c>
      <c r="I9684" t="s">
        <v>265</v>
      </c>
      <c r="J9684">
        <v>1997</v>
      </c>
      <c r="K9684">
        <v>6961</v>
      </c>
      <c r="L9684">
        <v>33</v>
      </c>
      <c r="M9684" t="s">
        <v>200</v>
      </c>
      <c r="N9684" t="s">
        <v>9922</v>
      </c>
      <c r="O9684" t="s">
        <v>9923</v>
      </c>
    </row>
    <row r="9685" spans="1:16" x14ac:dyDescent="0.25">
      <c r="A9685">
        <v>146591</v>
      </c>
      <c r="B9685" t="s">
        <v>43</v>
      </c>
      <c r="E9685" t="s">
        <v>10089</v>
      </c>
      <c r="G9685" t="s">
        <v>264</v>
      </c>
      <c r="H9685" t="s">
        <v>198</v>
      </c>
      <c r="I9685" t="s">
        <v>265</v>
      </c>
      <c r="J9685">
        <v>2001</v>
      </c>
      <c r="K9685">
        <v>3175</v>
      </c>
      <c r="L9685">
        <v>33</v>
      </c>
      <c r="M9685" t="s">
        <v>200</v>
      </c>
      <c r="N9685" t="s">
        <v>9922</v>
      </c>
      <c r="O9685" t="s">
        <v>9923</v>
      </c>
    </row>
    <row r="9686" spans="1:16" x14ac:dyDescent="0.25">
      <c r="A9686">
        <v>146592</v>
      </c>
      <c r="B9686" t="s">
        <v>43</v>
      </c>
      <c r="E9686" t="s">
        <v>10090</v>
      </c>
      <c r="G9686" t="s">
        <v>264</v>
      </c>
      <c r="H9686" t="s">
        <v>198</v>
      </c>
      <c r="I9686" t="s">
        <v>265</v>
      </c>
      <c r="J9686">
        <v>1995</v>
      </c>
      <c r="K9686">
        <v>6044</v>
      </c>
      <c r="L9686">
        <v>33</v>
      </c>
      <c r="M9686" t="s">
        <v>200</v>
      </c>
      <c r="N9686" t="s">
        <v>9922</v>
      </c>
      <c r="O9686" t="s">
        <v>9923</v>
      </c>
    </row>
    <row r="9687" spans="1:16" x14ac:dyDescent="0.25">
      <c r="A9687">
        <v>146593</v>
      </c>
      <c r="B9687" t="s">
        <v>43</v>
      </c>
      <c r="E9687" t="s">
        <v>10091</v>
      </c>
      <c r="G9687" t="s">
        <v>264</v>
      </c>
      <c r="H9687" t="s">
        <v>198</v>
      </c>
      <c r="I9687" t="s">
        <v>265</v>
      </c>
      <c r="J9687">
        <v>1998</v>
      </c>
      <c r="K9687">
        <v>7427</v>
      </c>
      <c r="L9687">
        <v>33</v>
      </c>
      <c r="M9687" t="s">
        <v>200</v>
      </c>
      <c r="N9687" t="s">
        <v>9922</v>
      </c>
      <c r="O9687" t="s">
        <v>9923</v>
      </c>
    </row>
    <row r="9688" spans="1:16" x14ac:dyDescent="0.25">
      <c r="A9688">
        <v>146601</v>
      </c>
      <c r="B9688" t="s">
        <v>43</v>
      </c>
      <c r="E9688" t="s">
        <v>10092</v>
      </c>
      <c r="G9688" t="s">
        <v>264</v>
      </c>
      <c r="H9688" t="s">
        <v>198</v>
      </c>
      <c r="I9688" t="s">
        <v>265</v>
      </c>
      <c r="J9688">
        <v>2000</v>
      </c>
      <c r="K9688">
        <v>4619</v>
      </c>
      <c r="L9688">
        <v>33</v>
      </c>
      <c r="M9688" t="s">
        <v>200</v>
      </c>
      <c r="N9688" t="s">
        <v>9922</v>
      </c>
      <c r="O9688" t="s">
        <v>9923</v>
      </c>
    </row>
    <row r="9689" spans="1:16" x14ac:dyDescent="0.25">
      <c r="A9689">
        <v>146602</v>
      </c>
      <c r="B9689" t="s">
        <v>43</v>
      </c>
      <c r="E9689" t="s">
        <v>10093</v>
      </c>
      <c r="G9689" t="s">
        <v>264</v>
      </c>
      <c r="H9689" t="s">
        <v>198</v>
      </c>
      <c r="I9689" t="s">
        <v>265</v>
      </c>
      <c r="J9689">
        <v>1996</v>
      </c>
      <c r="K9689">
        <v>6959</v>
      </c>
      <c r="L9689">
        <v>33</v>
      </c>
      <c r="M9689" t="s">
        <v>200</v>
      </c>
      <c r="N9689" t="s">
        <v>9922</v>
      </c>
      <c r="O9689" t="s">
        <v>9923</v>
      </c>
    </row>
    <row r="9690" spans="1:16" x14ac:dyDescent="0.25">
      <c r="A9690">
        <v>146610</v>
      </c>
      <c r="B9690" t="s">
        <v>43</v>
      </c>
      <c r="E9690" t="s">
        <v>10094</v>
      </c>
      <c r="G9690" t="s">
        <v>264</v>
      </c>
      <c r="H9690" t="s">
        <v>198</v>
      </c>
      <c r="I9690" t="s">
        <v>265</v>
      </c>
      <c r="J9690">
        <v>1995</v>
      </c>
      <c r="K9690">
        <v>6049</v>
      </c>
      <c r="L9690">
        <v>33</v>
      </c>
      <c r="M9690" t="s">
        <v>200</v>
      </c>
      <c r="N9690" t="s">
        <v>9922</v>
      </c>
      <c r="O9690" t="s">
        <v>9923</v>
      </c>
    </row>
    <row r="9691" spans="1:16" x14ac:dyDescent="0.25">
      <c r="A9691">
        <v>146611</v>
      </c>
      <c r="B9691" t="s">
        <v>10049</v>
      </c>
      <c r="E9691" t="s">
        <v>10095</v>
      </c>
      <c r="G9691" t="s">
        <v>264</v>
      </c>
      <c r="H9691" t="s">
        <v>198</v>
      </c>
      <c r="I9691" t="s">
        <v>265</v>
      </c>
      <c r="J9691">
        <v>1997</v>
      </c>
      <c r="K9691">
        <v>6961</v>
      </c>
      <c r="L9691">
        <v>33</v>
      </c>
      <c r="M9691" t="s">
        <v>200</v>
      </c>
      <c r="N9691" t="s">
        <v>9922</v>
      </c>
      <c r="O9691" t="s">
        <v>9923</v>
      </c>
    </row>
    <row r="9692" spans="1:16" x14ac:dyDescent="0.25">
      <c r="A9692">
        <v>146614</v>
      </c>
      <c r="B9692" t="s">
        <v>41</v>
      </c>
      <c r="E9692" t="s">
        <v>10096</v>
      </c>
      <c r="G9692" t="s">
        <v>264</v>
      </c>
      <c r="H9692" t="s">
        <v>198</v>
      </c>
      <c r="I9692" t="s">
        <v>265</v>
      </c>
      <c r="J9692">
        <v>1999</v>
      </c>
      <c r="K9692">
        <v>5280</v>
      </c>
      <c r="L9692">
        <v>33</v>
      </c>
      <c r="M9692" t="s">
        <v>200</v>
      </c>
      <c r="N9692" t="s">
        <v>9922</v>
      </c>
      <c r="O9692" t="s">
        <v>9923</v>
      </c>
    </row>
    <row r="9693" spans="1:16" x14ac:dyDescent="0.25">
      <c r="A9693">
        <v>146628</v>
      </c>
      <c r="B9693" t="s">
        <v>54</v>
      </c>
      <c r="E9693" t="s">
        <v>10097</v>
      </c>
      <c r="G9693" t="s">
        <v>245</v>
      </c>
      <c r="H9693" t="s">
        <v>198</v>
      </c>
      <c r="I9693" t="s">
        <v>246</v>
      </c>
      <c r="J9693">
        <v>1999</v>
      </c>
      <c r="K9693">
        <v>5838</v>
      </c>
      <c r="L9693">
        <v>35</v>
      </c>
      <c r="M9693" t="s">
        <v>200</v>
      </c>
      <c r="N9693" t="s">
        <v>10098</v>
      </c>
      <c r="O9693" t="s">
        <v>9923</v>
      </c>
      <c r="P9693" t="s">
        <v>10099</v>
      </c>
    </row>
    <row r="9694" spans="1:16" x14ac:dyDescent="0.25">
      <c r="A9694">
        <v>146634</v>
      </c>
      <c r="B9694" t="s">
        <v>43</v>
      </c>
      <c r="E9694" t="s">
        <v>10100</v>
      </c>
      <c r="G9694" t="s">
        <v>264</v>
      </c>
      <c r="H9694" t="s">
        <v>198</v>
      </c>
      <c r="I9694" t="s">
        <v>265</v>
      </c>
      <c r="J9694">
        <v>2001</v>
      </c>
      <c r="K9694">
        <v>3402</v>
      </c>
      <c r="L9694">
        <v>33</v>
      </c>
      <c r="M9694" t="s">
        <v>200</v>
      </c>
      <c r="N9694" t="s">
        <v>9922</v>
      </c>
      <c r="O9694" t="s">
        <v>9923</v>
      </c>
    </row>
    <row r="9695" spans="1:16" x14ac:dyDescent="0.25">
      <c r="A9695">
        <v>146635</v>
      </c>
      <c r="B9695" t="s">
        <v>43</v>
      </c>
      <c r="E9695" t="s">
        <v>10101</v>
      </c>
      <c r="G9695" t="s">
        <v>264</v>
      </c>
      <c r="H9695" t="s">
        <v>198</v>
      </c>
      <c r="I9695" t="s">
        <v>265</v>
      </c>
      <c r="J9695">
        <v>2001</v>
      </c>
      <c r="K9695">
        <v>3402</v>
      </c>
      <c r="L9695">
        <v>33</v>
      </c>
      <c r="M9695" t="s">
        <v>200</v>
      </c>
      <c r="N9695" t="s">
        <v>9922</v>
      </c>
      <c r="O9695" t="s">
        <v>9923</v>
      </c>
    </row>
    <row r="9696" spans="1:16" ht="30" x14ac:dyDescent="0.25">
      <c r="A9696">
        <v>146636</v>
      </c>
      <c r="B9696" t="s">
        <v>43</v>
      </c>
      <c r="E9696" s="18" t="s">
        <v>10102</v>
      </c>
      <c r="G9696" t="s">
        <v>264</v>
      </c>
      <c r="H9696" t="s">
        <v>198</v>
      </c>
      <c r="I9696" t="s">
        <v>265</v>
      </c>
      <c r="J9696">
        <v>2001</v>
      </c>
      <c r="K9696">
        <v>3061</v>
      </c>
      <c r="L9696">
        <v>33</v>
      </c>
      <c r="M9696" t="s">
        <v>200</v>
      </c>
      <c r="N9696" t="s">
        <v>9922</v>
      </c>
      <c r="O9696" t="s">
        <v>9923</v>
      </c>
    </row>
    <row r="9697" spans="1:15" x14ac:dyDescent="0.25">
      <c r="A9697">
        <v>146641</v>
      </c>
      <c r="B9697" t="s">
        <v>43</v>
      </c>
      <c r="E9697" t="s">
        <v>10103</v>
      </c>
      <c r="G9697" t="s">
        <v>264</v>
      </c>
      <c r="H9697" t="s">
        <v>198</v>
      </c>
      <c r="I9697" t="s">
        <v>265</v>
      </c>
      <c r="J9697">
        <v>1998</v>
      </c>
      <c r="K9697">
        <v>6033</v>
      </c>
      <c r="L9697">
        <v>33</v>
      </c>
      <c r="M9697" t="s">
        <v>200</v>
      </c>
      <c r="N9697" t="s">
        <v>9922</v>
      </c>
      <c r="O9697" t="s">
        <v>9923</v>
      </c>
    </row>
    <row r="9698" spans="1:15" x14ac:dyDescent="0.25">
      <c r="A9698">
        <v>146645</v>
      </c>
      <c r="B9698" t="s">
        <v>43</v>
      </c>
      <c r="E9698" t="s">
        <v>10104</v>
      </c>
      <c r="G9698" t="s">
        <v>264</v>
      </c>
      <c r="H9698" t="s">
        <v>198</v>
      </c>
      <c r="I9698" t="s">
        <v>265</v>
      </c>
      <c r="J9698">
        <v>2001</v>
      </c>
      <c r="K9698">
        <v>3175</v>
      </c>
      <c r="L9698">
        <v>33</v>
      </c>
      <c r="M9698" t="s">
        <v>200</v>
      </c>
      <c r="N9698" t="s">
        <v>9922</v>
      </c>
      <c r="O9698" t="s">
        <v>9923</v>
      </c>
    </row>
    <row r="9699" spans="1:15" x14ac:dyDescent="0.25">
      <c r="A9699">
        <v>146647</v>
      </c>
      <c r="B9699" t="s">
        <v>43</v>
      </c>
      <c r="E9699" t="s">
        <v>10105</v>
      </c>
      <c r="G9699" t="s">
        <v>264</v>
      </c>
      <c r="H9699" t="s">
        <v>198</v>
      </c>
      <c r="I9699" t="s">
        <v>265</v>
      </c>
      <c r="J9699">
        <v>2000</v>
      </c>
      <c r="K9699">
        <v>4619</v>
      </c>
      <c r="L9699">
        <v>33</v>
      </c>
      <c r="M9699" t="s">
        <v>200</v>
      </c>
      <c r="N9699" t="s">
        <v>9922</v>
      </c>
      <c r="O9699" t="s">
        <v>9923</v>
      </c>
    </row>
    <row r="9700" spans="1:15" x14ac:dyDescent="0.25">
      <c r="A9700">
        <v>146651</v>
      </c>
      <c r="B9700" t="s">
        <v>43</v>
      </c>
      <c r="E9700" t="s">
        <v>10106</v>
      </c>
      <c r="G9700" t="s">
        <v>264</v>
      </c>
      <c r="H9700" t="s">
        <v>198</v>
      </c>
      <c r="I9700" t="s">
        <v>265</v>
      </c>
      <c r="J9700">
        <v>1992</v>
      </c>
      <c r="K9700">
        <v>6648</v>
      </c>
      <c r="L9700">
        <v>33</v>
      </c>
      <c r="M9700" t="s">
        <v>200</v>
      </c>
      <c r="N9700" t="s">
        <v>9922</v>
      </c>
      <c r="O9700" t="s">
        <v>9923</v>
      </c>
    </row>
    <row r="9701" spans="1:15" x14ac:dyDescent="0.25">
      <c r="A9701">
        <v>146652</v>
      </c>
      <c r="B9701" t="s">
        <v>43</v>
      </c>
      <c r="E9701" t="s">
        <v>10107</v>
      </c>
      <c r="G9701" t="s">
        <v>264</v>
      </c>
      <c r="H9701" t="s">
        <v>198</v>
      </c>
      <c r="I9701" t="s">
        <v>265</v>
      </c>
      <c r="J9701">
        <v>2000</v>
      </c>
      <c r="K9701">
        <v>3704</v>
      </c>
      <c r="L9701">
        <v>33</v>
      </c>
      <c r="M9701" t="s">
        <v>200</v>
      </c>
      <c r="N9701" t="s">
        <v>9922</v>
      </c>
      <c r="O9701" t="s">
        <v>9923</v>
      </c>
    </row>
    <row r="9702" spans="1:15" x14ac:dyDescent="0.25">
      <c r="A9702">
        <v>146656</v>
      </c>
      <c r="B9702" t="s">
        <v>43</v>
      </c>
      <c r="E9702" t="s">
        <v>10108</v>
      </c>
      <c r="G9702" t="s">
        <v>264</v>
      </c>
      <c r="H9702" t="s">
        <v>198</v>
      </c>
      <c r="I9702" t="s">
        <v>265</v>
      </c>
      <c r="J9702">
        <v>2001</v>
      </c>
      <c r="K9702">
        <v>3402</v>
      </c>
      <c r="L9702">
        <v>33</v>
      </c>
      <c r="M9702" t="s">
        <v>200</v>
      </c>
      <c r="N9702" t="s">
        <v>9922</v>
      </c>
      <c r="O9702" t="s">
        <v>9923</v>
      </c>
    </row>
    <row r="9703" spans="1:15" x14ac:dyDescent="0.25">
      <c r="A9703">
        <v>146658</v>
      </c>
      <c r="B9703" t="s">
        <v>43</v>
      </c>
      <c r="E9703" t="s">
        <v>10109</v>
      </c>
      <c r="G9703" t="s">
        <v>264</v>
      </c>
      <c r="H9703" t="s">
        <v>198</v>
      </c>
      <c r="I9703" t="s">
        <v>265</v>
      </c>
      <c r="J9703">
        <v>1994</v>
      </c>
      <c r="K9703">
        <v>7997</v>
      </c>
      <c r="L9703">
        <v>33</v>
      </c>
      <c r="M9703" t="s">
        <v>200</v>
      </c>
      <c r="N9703" t="s">
        <v>9922</v>
      </c>
      <c r="O9703" t="s">
        <v>9923</v>
      </c>
    </row>
    <row r="9704" spans="1:15" x14ac:dyDescent="0.25">
      <c r="A9704">
        <v>146659</v>
      </c>
      <c r="B9704" t="s">
        <v>43</v>
      </c>
      <c r="E9704" t="s">
        <v>10110</v>
      </c>
      <c r="G9704" t="s">
        <v>264</v>
      </c>
      <c r="H9704" t="s">
        <v>198</v>
      </c>
      <c r="I9704" t="s">
        <v>265</v>
      </c>
      <c r="J9704">
        <v>1998</v>
      </c>
      <c r="K9704">
        <v>7633</v>
      </c>
      <c r="L9704">
        <v>33</v>
      </c>
      <c r="M9704" t="s">
        <v>200</v>
      </c>
      <c r="N9704" t="s">
        <v>9922</v>
      </c>
      <c r="O9704" t="s">
        <v>9923</v>
      </c>
    </row>
    <row r="9705" spans="1:15" x14ac:dyDescent="0.25">
      <c r="A9705">
        <v>146663</v>
      </c>
      <c r="B9705" t="s">
        <v>53</v>
      </c>
      <c r="E9705" t="s">
        <v>10111</v>
      </c>
      <c r="G9705" t="s">
        <v>289</v>
      </c>
      <c r="H9705" t="s">
        <v>198</v>
      </c>
      <c r="I9705" t="s">
        <v>10042</v>
      </c>
      <c r="J9705">
        <v>2002</v>
      </c>
      <c r="K9705">
        <v>3092</v>
      </c>
      <c r="L9705">
        <v>9</v>
      </c>
      <c r="M9705" t="s">
        <v>200</v>
      </c>
      <c r="N9705" t="s">
        <v>9922</v>
      </c>
      <c r="O9705" t="s">
        <v>9923</v>
      </c>
    </row>
    <row r="9706" spans="1:15" x14ac:dyDescent="0.25">
      <c r="A9706">
        <v>146666</v>
      </c>
      <c r="B9706" t="s">
        <v>53</v>
      </c>
      <c r="E9706" t="s">
        <v>10112</v>
      </c>
      <c r="G9706" t="s">
        <v>289</v>
      </c>
      <c r="H9706" t="s">
        <v>198</v>
      </c>
      <c r="I9706" t="s">
        <v>10042</v>
      </c>
      <c r="J9706">
        <v>2002</v>
      </c>
      <c r="K9706">
        <v>3092</v>
      </c>
      <c r="L9706">
        <v>9</v>
      </c>
      <c r="M9706" t="s">
        <v>200</v>
      </c>
      <c r="N9706" t="s">
        <v>9922</v>
      </c>
      <c r="O9706" t="s">
        <v>9923</v>
      </c>
    </row>
    <row r="9707" spans="1:15" x14ac:dyDescent="0.25">
      <c r="A9707">
        <v>146667</v>
      </c>
      <c r="B9707" t="s">
        <v>9985</v>
      </c>
      <c r="E9707" t="s">
        <v>10113</v>
      </c>
      <c r="G9707" t="s">
        <v>289</v>
      </c>
      <c r="H9707" t="s">
        <v>198</v>
      </c>
      <c r="I9707" t="s">
        <v>10042</v>
      </c>
      <c r="J9707">
        <v>2002</v>
      </c>
      <c r="K9707">
        <v>2332</v>
      </c>
      <c r="L9707">
        <v>9</v>
      </c>
      <c r="M9707" t="s">
        <v>200</v>
      </c>
      <c r="N9707" t="s">
        <v>9922</v>
      </c>
      <c r="O9707" t="s">
        <v>9923</v>
      </c>
    </row>
    <row r="9708" spans="1:15" x14ac:dyDescent="0.25">
      <c r="A9708">
        <v>146697</v>
      </c>
      <c r="B9708" t="s">
        <v>63</v>
      </c>
      <c r="E9708" t="s">
        <v>10114</v>
      </c>
      <c r="G9708" t="s">
        <v>289</v>
      </c>
      <c r="H9708" t="s">
        <v>198</v>
      </c>
      <c r="I9708" t="s">
        <v>10042</v>
      </c>
      <c r="J9708">
        <v>2002</v>
      </c>
      <c r="K9708">
        <v>3598</v>
      </c>
      <c r="L9708">
        <v>9</v>
      </c>
      <c r="M9708" t="s">
        <v>200</v>
      </c>
      <c r="N9708" t="s">
        <v>9922</v>
      </c>
      <c r="O9708" t="s">
        <v>9923</v>
      </c>
    </row>
    <row r="9709" spans="1:15" x14ac:dyDescent="0.25">
      <c r="A9709">
        <v>146698</v>
      </c>
      <c r="B9709" t="s">
        <v>63</v>
      </c>
      <c r="E9709" t="s">
        <v>10115</v>
      </c>
      <c r="G9709" t="s">
        <v>289</v>
      </c>
      <c r="H9709" t="s">
        <v>198</v>
      </c>
      <c r="I9709" t="s">
        <v>10042</v>
      </c>
      <c r="J9709">
        <v>2002</v>
      </c>
      <c r="K9709">
        <v>3595</v>
      </c>
      <c r="L9709">
        <v>9</v>
      </c>
      <c r="M9709" t="s">
        <v>200</v>
      </c>
      <c r="N9709" t="s">
        <v>9922</v>
      </c>
      <c r="O9709" t="s">
        <v>9923</v>
      </c>
    </row>
    <row r="9710" spans="1:15" x14ac:dyDescent="0.25">
      <c r="A9710">
        <v>146700</v>
      </c>
      <c r="B9710" t="s">
        <v>63</v>
      </c>
      <c r="E9710" t="s">
        <v>10116</v>
      </c>
      <c r="G9710" t="s">
        <v>289</v>
      </c>
      <c r="H9710" t="s">
        <v>198</v>
      </c>
      <c r="I9710" t="s">
        <v>10042</v>
      </c>
      <c r="J9710">
        <v>2002</v>
      </c>
      <c r="K9710">
        <v>2734</v>
      </c>
      <c r="L9710">
        <v>9</v>
      </c>
      <c r="M9710" t="s">
        <v>200</v>
      </c>
      <c r="N9710" t="s">
        <v>9922</v>
      </c>
      <c r="O9710" t="s">
        <v>9923</v>
      </c>
    </row>
    <row r="9711" spans="1:15" x14ac:dyDescent="0.25">
      <c r="A9711">
        <v>146702</v>
      </c>
      <c r="B9711" t="s">
        <v>10049</v>
      </c>
      <c r="E9711" t="s">
        <v>10117</v>
      </c>
      <c r="G9711" t="s">
        <v>289</v>
      </c>
      <c r="H9711" t="s">
        <v>198</v>
      </c>
      <c r="I9711" t="s">
        <v>10042</v>
      </c>
      <c r="J9711">
        <v>2002</v>
      </c>
      <c r="K9711">
        <v>3255</v>
      </c>
      <c r="L9711">
        <v>9</v>
      </c>
      <c r="M9711" t="s">
        <v>200</v>
      </c>
      <c r="N9711" t="s">
        <v>9922</v>
      </c>
      <c r="O9711" t="s">
        <v>9923</v>
      </c>
    </row>
    <row r="9712" spans="1:15" x14ac:dyDescent="0.25">
      <c r="A9712">
        <v>146790</v>
      </c>
      <c r="B9712" t="s">
        <v>63</v>
      </c>
      <c r="E9712" t="s">
        <v>10118</v>
      </c>
      <c r="G9712" t="s">
        <v>289</v>
      </c>
      <c r="H9712" t="s">
        <v>198</v>
      </c>
      <c r="I9712" t="s">
        <v>10042</v>
      </c>
      <c r="J9712">
        <v>2002</v>
      </c>
      <c r="K9712">
        <v>475</v>
      </c>
      <c r="L9712">
        <v>9</v>
      </c>
      <c r="M9712" t="s">
        <v>200</v>
      </c>
      <c r="N9712" t="s">
        <v>9922</v>
      </c>
      <c r="O9712" t="s">
        <v>9923</v>
      </c>
    </row>
    <row r="9713" spans="1:16" x14ac:dyDescent="0.25">
      <c r="A9713">
        <v>146800</v>
      </c>
      <c r="B9713" t="s">
        <v>62</v>
      </c>
      <c r="E9713" t="s">
        <v>10119</v>
      </c>
      <c r="G9713" t="s">
        <v>289</v>
      </c>
      <c r="H9713" t="s">
        <v>198</v>
      </c>
      <c r="I9713" t="s">
        <v>10042</v>
      </c>
      <c r="J9713">
        <v>2002</v>
      </c>
      <c r="K9713">
        <v>500</v>
      </c>
      <c r="L9713">
        <v>9</v>
      </c>
      <c r="M9713" t="s">
        <v>200</v>
      </c>
      <c r="N9713" t="s">
        <v>9922</v>
      </c>
      <c r="O9713" t="s">
        <v>9923</v>
      </c>
    </row>
    <row r="9714" spans="1:16" x14ac:dyDescent="0.25">
      <c r="A9714">
        <v>146801</v>
      </c>
      <c r="B9714" t="s">
        <v>62</v>
      </c>
      <c r="E9714" t="s">
        <v>10120</v>
      </c>
      <c r="G9714" t="s">
        <v>289</v>
      </c>
      <c r="H9714" t="s">
        <v>198</v>
      </c>
      <c r="I9714" t="s">
        <v>10042</v>
      </c>
      <c r="J9714">
        <v>2002</v>
      </c>
      <c r="K9714">
        <v>450</v>
      </c>
      <c r="L9714">
        <v>9</v>
      </c>
      <c r="M9714" t="s">
        <v>200</v>
      </c>
      <c r="N9714" t="s">
        <v>9922</v>
      </c>
      <c r="O9714" t="s">
        <v>9923</v>
      </c>
    </row>
    <row r="9715" spans="1:16" x14ac:dyDescent="0.25">
      <c r="A9715">
        <v>146809</v>
      </c>
      <c r="B9715" t="s">
        <v>52</v>
      </c>
      <c r="E9715" t="s">
        <v>10121</v>
      </c>
      <c r="G9715" t="s">
        <v>10122</v>
      </c>
      <c r="H9715" t="s">
        <v>198</v>
      </c>
      <c r="I9715" t="s">
        <v>10123</v>
      </c>
      <c r="J9715">
        <v>2002</v>
      </c>
      <c r="K9715">
        <v>2500</v>
      </c>
      <c r="L9715">
        <v>51</v>
      </c>
      <c r="M9715" t="s">
        <v>200</v>
      </c>
      <c r="N9715" t="s">
        <v>9922</v>
      </c>
      <c r="O9715" t="s">
        <v>9923</v>
      </c>
    </row>
    <row r="9716" spans="1:16" x14ac:dyDescent="0.25">
      <c r="A9716">
        <v>146810</v>
      </c>
      <c r="B9716" t="s">
        <v>52</v>
      </c>
      <c r="E9716" t="s">
        <v>10124</v>
      </c>
      <c r="G9716" t="s">
        <v>10122</v>
      </c>
      <c r="H9716" t="s">
        <v>198</v>
      </c>
      <c r="I9716" t="s">
        <v>10123</v>
      </c>
      <c r="J9716">
        <v>2002</v>
      </c>
      <c r="K9716">
        <v>3000</v>
      </c>
      <c r="L9716">
        <v>51</v>
      </c>
      <c r="M9716" t="s">
        <v>200</v>
      </c>
      <c r="N9716" t="s">
        <v>9922</v>
      </c>
      <c r="O9716" t="s">
        <v>9923</v>
      </c>
    </row>
    <row r="9717" spans="1:16" x14ac:dyDescent="0.25">
      <c r="A9717">
        <v>146813</v>
      </c>
      <c r="B9717" t="s">
        <v>62</v>
      </c>
      <c r="E9717" t="s">
        <v>10125</v>
      </c>
      <c r="G9717" t="s">
        <v>235</v>
      </c>
      <c r="H9717" t="s">
        <v>198</v>
      </c>
      <c r="I9717" t="s">
        <v>6370</v>
      </c>
      <c r="J9717">
        <v>2002</v>
      </c>
      <c r="K9717">
        <v>2500</v>
      </c>
      <c r="L9717">
        <v>10</v>
      </c>
      <c r="M9717" t="s">
        <v>200</v>
      </c>
      <c r="N9717" t="s">
        <v>10043</v>
      </c>
      <c r="O9717" t="s">
        <v>9923</v>
      </c>
      <c r="P9717" t="s">
        <v>10044</v>
      </c>
    </row>
    <row r="9718" spans="1:16" x14ac:dyDescent="0.25">
      <c r="A9718">
        <v>146817</v>
      </c>
      <c r="B9718" t="s">
        <v>62</v>
      </c>
      <c r="E9718" t="s">
        <v>10126</v>
      </c>
      <c r="G9718" t="s">
        <v>8195</v>
      </c>
      <c r="H9718" t="s">
        <v>198</v>
      </c>
      <c r="I9718" t="s">
        <v>8210</v>
      </c>
      <c r="J9718">
        <v>2002</v>
      </c>
      <c r="K9718">
        <v>2500</v>
      </c>
      <c r="L9718">
        <v>21</v>
      </c>
      <c r="M9718" t="s">
        <v>200</v>
      </c>
      <c r="N9718" t="s">
        <v>9922</v>
      </c>
      <c r="O9718" t="s">
        <v>9923</v>
      </c>
    </row>
    <row r="9719" spans="1:16" x14ac:dyDescent="0.25">
      <c r="A9719">
        <v>146819</v>
      </c>
      <c r="B9719" t="s">
        <v>62</v>
      </c>
      <c r="E9719" t="s">
        <v>10127</v>
      </c>
      <c r="G9719" t="s">
        <v>8195</v>
      </c>
      <c r="H9719" t="s">
        <v>198</v>
      </c>
      <c r="I9719" t="s">
        <v>8210</v>
      </c>
      <c r="J9719">
        <v>2002</v>
      </c>
      <c r="K9719">
        <v>2902</v>
      </c>
      <c r="L9719">
        <v>21</v>
      </c>
      <c r="M9719" t="s">
        <v>200</v>
      </c>
      <c r="N9719" t="s">
        <v>9922</v>
      </c>
      <c r="O9719" t="s">
        <v>9923</v>
      </c>
    </row>
    <row r="9720" spans="1:16" x14ac:dyDescent="0.25">
      <c r="A9720">
        <v>146821</v>
      </c>
      <c r="B9720" t="s">
        <v>52</v>
      </c>
      <c r="E9720" t="s">
        <v>10128</v>
      </c>
      <c r="G9720" t="s">
        <v>8195</v>
      </c>
      <c r="H9720" t="s">
        <v>198</v>
      </c>
      <c r="I9720" t="s">
        <v>8210</v>
      </c>
      <c r="J9720">
        <v>2002</v>
      </c>
      <c r="K9720">
        <v>2000</v>
      </c>
      <c r="L9720">
        <v>21</v>
      </c>
      <c r="M9720" t="s">
        <v>200</v>
      </c>
      <c r="N9720" t="s">
        <v>9922</v>
      </c>
      <c r="O9720" t="s">
        <v>9923</v>
      </c>
    </row>
    <row r="9721" spans="1:16" x14ac:dyDescent="0.25">
      <c r="A9721">
        <v>146826</v>
      </c>
      <c r="B9721" t="s">
        <v>52</v>
      </c>
      <c r="E9721" t="s">
        <v>10129</v>
      </c>
      <c r="G9721" t="s">
        <v>8195</v>
      </c>
      <c r="H9721" t="s">
        <v>198</v>
      </c>
      <c r="I9721" t="s">
        <v>8210</v>
      </c>
      <c r="J9721">
        <v>2002</v>
      </c>
      <c r="K9721">
        <v>2500</v>
      </c>
      <c r="L9721">
        <v>21</v>
      </c>
      <c r="M9721" t="s">
        <v>200</v>
      </c>
      <c r="N9721" t="s">
        <v>9922</v>
      </c>
      <c r="O9721" t="s">
        <v>9923</v>
      </c>
    </row>
    <row r="9722" spans="1:16" x14ac:dyDescent="0.25">
      <c r="A9722">
        <v>146828</v>
      </c>
      <c r="B9722" t="s">
        <v>52</v>
      </c>
      <c r="E9722" t="s">
        <v>10130</v>
      </c>
      <c r="G9722" t="s">
        <v>8195</v>
      </c>
      <c r="H9722" t="s">
        <v>198</v>
      </c>
      <c r="I9722" t="s">
        <v>8210</v>
      </c>
      <c r="J9722">
        <v>2002</v>
      </c>
      <c r="K9722">
        <v>2500</v>
      </c>
      <c r="L9722">
        <v>21</v>
      </c>
      <c r="M9722" t="s">
        <v>200</v>
      </c>
      <c r="N9722" t="s">
        <v>9922</v>
      </c>
      <c r="O9722" t="s">
        <v>9923</v>
      </c>
    </row>
    <row r="9723" spans="1:16" x14ac:dyDescent="0.25">
      <c r="A9723">
        <v>146830</v>
      </c>
      <c r="B9723" t="s">
        <v>52</v>
      </c>
      <c r="E9723" t="s">
        <v>10131</v>
      </c>
      <c r="G9723" t="s">
        <v>8195</v>
      </c>
      <c r="H9723" t="s">
        <v>198</v>
      </c>
      <c r="I9723" t="s">
        <v>8210</v>
      </c>
      <c r="J9723">
        <v>2002</v>
      </c>
      <c r="K9723">
        <v>3000</v>
      </c>
      <c r="L9723">
        <v>21</v>
      </c>
      <c r="M9723" t="s">
        <v>200</v>
      </c>
      <c r="N9723" t="s">
        <v>9922</v>
      </c>
      <c r="O9723" t="s">
        <v>9923</v>
      </c>
    </row>
    <row r="9724" spans="1:16" x14ac:dyDescent="0.25">
      <c r="A9724">
        <v>146832</v>
      </c>
      <c r="B9724" t="s">
        <v>52</v>
      </c>
      <c r="E9724" t="s">
        <v>10132</v>
      </c>
      <c r="G9724" t="s">
        <v>10122</v>
      </c>
      <c r="H9724" t="s">
        <v>198</v>
      </c>
      <c r="I9724" t="s">
        <v>10123</v>
      </c>
      <c r="J9724">
        <v>2002</v>
      </c>
      <c r="K9724">
        <v>3500</v>
      </c>
      <c r="L9724">
        <v>51</v>
      </c>
      <c r="M9724" t="s">
        <v>200</v>
      </c>
      <c r="N9724" t="s">
        <v>9922</v>
      </c>
      <c r="O9724" t="s">
        <v>9923</v>
      </c>
    </row>
    <row r="9725" spans="1:16" x14ac:dyDescent="0.25">
      <c r="A9725">
        <v>146834</v>
      </c>
      <c r="B9725" t="s">
        <v>52</v>
      </c>
      <c r="E9725" t="s">
        <v>10133</v>
      </c>
      <c r="G9725" t="s">
        <v>10122</v>
      </c>
      <c r="H9725" t="s">
        <v>198</v>
      </c>
      <c r="I9725" t="s">
        <v>10123</v>
      </c>
      <c r="J9725">
        <v>2002</v>
      </c>
      <c r="K9725">
        <v>3500</v>
      </c>
      <c r="L9725">
        <v>51</v>
      </c>
      <c r="M9725" t="s">
        <v>200</v>
      </c>
      <c r="N9725" t="s">
        <v>9922</v>
      </c>
      <c r="O9725" t="s">
        <v>9923</v>
      </c>
    </row>
    <row r="9726" spans="1:16" x14ac:dyDescent="0.25">
      <c r="A9726">
        <v>146837</v>
      </c>
      <c r="B9726" t="s">
        <v>52</v>
      </c>
      <c r="E9726" t="s">
        <v>10134</v>
      </c>
      <c r="G9726" t="s">
        <v>8195</v>
      </c>
      <c r="H9726" t="s">
        <v>198</v>
      </c>
      <c r="I9726" t="s">
        <v>8210</v>
      </c>
      <c r="J9726">
        <v>2002</v>
      </c>
      <c r="K9726">
        <v>4000</v>
      </c>
      <c r="L9726">
        <v>21</v>
      </c>
      <c r="M9726" t="s">
        <v>200</v>
      </c>
      <c r="N9726" t="s">
        <v>9922</v>
      </c>
      <c r="O9726" t="s">
        <v>9923</v>
      </c>
    </row>
    <row r="9727" spans="1:16" x14ac:dyDescent="0.25">
      <c r="A9727">
        <v>146839</v>
      </c>
      <c r="B9727" t="s">
        <v>52</v>
      </c>
      <c r="E9727" t="s">
        <v>10135</v>
      </c>
      <c r="G9727" t="s">
        <v>8195</v>
      </c>
      <c r="H9727" t="s">
        <v>198</v>
      </c>
      <c r="I9727" t="s">
        <v>8210</v>
      </c>
      <c r="J9727">
        <v>2002</v>
      </c>
      <c r="K9727">
        <v>3500</v>
      </c>
      <c r="L9727">
        <v>21</v>
      </c>
      <c r="M9727" t="s">
        <v>200</v>
      </c>
      <c r="N9727" t="s">
        <v>9922</v>
      </c>
      <c r="O9727" t="s">
        <v>9923</v>
      </c>
    </row>
    <row r="9728" spans="1:16" x14ac:dyDescent="0.25">
      <c r="A9728">
        <v>146840</v>
      </c>
      <c r="B9728" t="s">
        <v>52</v>
      </c>
      <c r="E9728" t="s">
        <v>10136</v>
      </c>
      <c r="G9728" t="s">
        <v>8195</v>
      </c>
      <c r="H9728" t="s">
        <v>198</v>
      </c>
      <c r="I9728" t="s">
        <v>8210</v>
      </c>
      <c r="J9728">
        <v>2002</v>
      </c>
      <c r="K9728">
        <v>2000</v>
      </c>
      <c r="L9728">
        <v>21</v>
      </c>
      <c r="M9728" t="s">
        <v>200</v>
      </c>
      <c r="N9728" t="s">
        <v>9922</v>
      </c>
      <c r="O9728" t="s">
        <v>9923</v>
      </c>
    </row>
    <row r="9729" spans="1:15" x14ac:dyDescent="0.25">
      <c r="A9729">
        <v>146846</v>
      </c>
      <c r="B9729" t="s">
        <v>52</v>
      </c>
      <c r="E9729" t="s">
        <v>10137</v>
      </c>
      <c r="G9729" t="s">
        <v>10122</v>
      </c>
      <c r="H9729" t="s">
        <v>198</v>
      </c>
      <c r="I9729" t="s">
        <v>10123</v>
      </c>
      <c r="J9729">
        <v>2002</v>
      </c>
      <c r="K9729">
        <v>3000</v>
      </c>
      <c r="L9729">
        <v>51</v>
      </c>
      <c r="M9729" t="s">
        <v>200</v>
      </c>
      <c r="N9729" t="s">
        <v>9922</v>
      </c>
      <c r="O9729" t="s">
        <v>9923</v>
      </c>
    </row>
    <row r="9730" spans="1:15" x14ac:dyDescent="0.25">
      <c r="A9730">
        <v>146852</v>
      </c>
      <c r="B9730" t="s">
        <v>52</v>
      </c>
      <c r="E9730" t="s">
        <v>10138</v>
      </c>
      <c r="G9730" t="s">
        <v>10122</v>
      </c>
      <c r="H9730" t="s">
        <v>198</v>
      </c>
      <c r="I9730" t="s">
        <v>10123</v>
      </c>
      <c r="J9730">
        <v>2002</v>
      </c>
      <c r="K9730">
        <v>2616</v>
      </c>
      <c r="L9730">
        <v>51</v>
      </c>
      <c r="M9730" t="s">
        <v>200</v>
      </c>
      <c r="N9730" t="s">
        <v>9922</v>
      </c>
      <c r="O9730" t="s">
        <v>9923</v>
      </c>
    </row>
    <row r="9731" spans="1:15" x14ac:dyDescent="0.25">
      <c r="A9731">
        <v>146871</v>
      </c>
      <c r="B9731" t="s">
        <v>62</v>
      </c>
      <c r="E9731" t="s">
        <v>10139</v>
      </c>
      <c r="G9731" t="s">
        <v>8195</v>
      </c>
      <c r="H9731" t="s">
        <v>198</v>
      </c>
      <c r="I9731" t="s">
        <v>8210</v>
      </c>
      <c r="J9731">
        <v>2002</v>
      </c>
      <c r="K9731">
        <v>2500</v>
      </c>
      <c r="L9731">
        <v>21</v>
      </c>
      <c r="M9731" t="s">
        <v>200</v>
      </c>
      <c r="N9731" t="s">
        <v>9922</v>
      </c>
      <c r="O9731" t="s">
        <v>9923</v>
      </c>
    </row>
    <row r="9732" spans="1:15" x14ac:dyDescent="0.25">
      <c r="A9732">
        <v>146874</v>
      </c>
      <c r="B9732" t="s">
        <v>62</v>
      </c>
      <c r="E9732" t="s">
        <v>10140</v>
      </c>
      <c r="G9732" t="s">
        <v>8195</v>
      </c>
      <c r="H9732" t="s">
        <v>198</v>
      </c>
      <c r="I9732" t="s">
        <v>8210</v>
      </c>
      <c r="J9732">
        <v>2002</v>
      </c>
      <c r="K9732">
        <v>3000</v>
      </c>
      <c r="L9732">
        <v>21</v>
      </c>
      <c r="M9732" t="s">
        <v>200</v>
      </c>
      <c r="N9732" t="s">
        <v>9922</v>
      </c>
      <c r="O9732" t="s">
        <v>9923</v>
      </c>
    </row>
    <row r="9733" spans="1:15" x14ac:dyDescent="0.25">
      <c r="A9733">
        <v>146875</v>
      </c>
      <c r="B9733" t="s">
        <v>62</v>
      </c>
      <c r="E9733" t="s">
        <v>10141</v>
      </c>
      <c r="G9733" t="s">
        <v>8195</v>
      </c>
      <c r="H9733" t="s">
        <v>198</v>
      </c>
      <c r="I9733" t="s">
        <v>8210</v>
      </c>
      <c r="J9733">
        <v>2002</v>
      </c>
      <c r="K9733">
        <v>3000</v>
      </c>
      <c r="L9733">
        <v>21</v>
      </c>
      <c r="M9733" t="s">
        <v>200</v>
      </c>
      <c r="N9733" t="s">
        <v>9922</v>
      </c>
      <c r="O9733" t="s">
        <v>9923</v>
      </c>
    </row>
    <row r="9734" spans="1:15" x14ac:dyDescent="0.25">
      <c r="A9734">
        <v>146877</v>
      </c>
      <c r="B9734" t="s">
        <v>62</v>
      </c>
      <c r="E9734" t="s">
        <v>10142</v>
      </c>
      <c r="G9734" t="s">
        <v>8195</v>
      </c>
      <c r="H9734" t="s">
        <v>198</v>
      </c>
      <c r="I9734" t="s">
        <v>8210</v>
      </c>
      <c r="J9734">
        <v>2002</v>
      </c>
      <c r="K9734">
        <v>3000</v>
      </c>
      <c r="L9734">
        <v>21</v>
      </c>
      <c r="M9734" t="s">
        <v>200</v>
      </c>
      <c r="N9734" t="s">
        <v>9922</v>
      </c>
      <c r="O9734" t="s">
        <v>9923</v>
      </c>
    </row>
    <row r="9735" spans="1:15" x14ac:dyDescent="0.25">
      <c r="A9735">
        <v>146878</v>
      </c>
      <c r="B9735" t="s">
        <v>62</v>
      </c>
      <c r="E9735" t="s">
        <v>10143</v>
      </c>
      <c r="G9735" t="s">
        <v>8195</v>
      </c>
      <c r="H9735" t="s">
        <v>198</v>
      </c>
      <c r="I9735" t="s">
        <v>8210</v>
      </c>
      <c r="J9735">
        <v>2002</v>
      </c>
      <c r="K9735">
        <v>3000</v>
      </c>
      <c r="L9735">
        <v>21</v>
      </c>
      <c r="M9735" t="s">
        <v>200</v>
      </c>
      <c r="N9735" t="s">
        <v>9922</v>
      </c>
      <c r="O9735" t="s">
        <v>9923</v>
      </c>
    </row>
    <row r="9736" spans="1:15" x14ac:dyDescent="0.25">
      <c r="A9736">
        <v>146884</v>
      </c>
      <c r="B9736" t="s">
        <v>52</v>
      </c>
      <c r="E9736" t="s">
        <v>10144</v>
      </c>
      <c r="G9736" t="s">
        <v>8195</v>
      </c>
      <c r="H9736" t="s">
        <v>198</v>
      </c>
      <c r="I9736" t="s">
        <v>8210</v>
      </c>
      <c r="J9736">
        <v>2002</v>
      </c>
      <c r="K9736">
        <v>500</v>
      </c>
      <c r="L9736">
        <v>21</v>
      </c>
      <c r="M9736" t="s">
        <v>200</v>
      </c>
      <c r="N9736" t="s">
        <v>9922</v>
      </c>
      <c r="O9736" t="s">
        <v>9923</v>
      </c>
    </row>
    <row r="9737" spans="1:15" x14ac:dyDescent="0.25">
      <c r="A9737">
        <v>146887</v>
      </c>
      <c r="B9737" t="s">
        <v>52</v>
      </c>
      <c r="E9737" t="s">
        <v>10145</v>
      </c>
      <c r="G9737" t="s">
        <v>8195</v>
      </c>
      <c r="H9737" t="s">
        <v>198</v>
      </c>
      <c r="I9737" t="s">
        <v>8210</v>
      </c>
      <c r="J9737">
        <v>2002</v>
      </c>
      <c r="K9737">
        <v>500</v>
      </c>
      <c r="L9737">
        <v>21</v>
      </c>
      <c r="M9737" t="s">
        <v>200</v>
      </c>
      <c r="N9737" t="s">
        <v>9922</v>
      </c>
      <c r="O9737" t="s">
        <v>9923</v>
      </c>
    </row>
    <row r="9738" spans="1:15" x14ac:dyDescent="0.25">
      <c r="A9738">
        <v>146892</v>
      </c>
      <c r="B9738" t="s">
        <v>40</v>
      </c>
      <c r="E9738" t="s">
        <v>10146</v>
      </c>
      <c r="G9738" t="s">
        <v>10122</v>
      </c>
      <c r="H9738" t="s">
        <v>198</v>
      </c>
      <c r="I9738" t="s">
        <v>10123</v>
      </c>
      <c r="J9738">
        <v>2002</v>
      </c>
      <c r="K9738">
        <v>500</v>
      </c>
      <c r="L9738">
        <v>51</v>
      </c>
      <c r="M9738" t="s">
        <v>200</v>
      </c>
      <c r="N9738" t="s">
        <v>9922</v>
      </c>
      <c r="O9738" t="s">
        <v>9923</v>
      </c>
    </row>
    <row r="9739" spans="1:15" x14ac:dyDescent="0.25">
      <c r="A9739">
        <v>146894</v>
      </c>
      <c r="B9739" t="s">
        <v>41</v>
      </c>
      <c r="E9739" t="s">
        <v>10147</v>
      </c>
      <c r="G9739" t="s">
        <v>10122</v>
      </c>
      <c r="H9739" t="s">
        <v>198</v>
      </c>
      <c r="I9739" t="s">
        <v>10123</v>
      </c>
      <c r="J9739">
        <v>2002</v>
      </c>
      <c r="K9739">
        <v>2500</v>
      </c>
      <c r="L9739">
        <v>51</v>
      </c>
      <c r="M9739" t="s">
        <v>200</v>
      </c>
      <c r="N9739" t="s">
        <v>9922</v>
      </c>
      <c r="O9739" t="s">
        <v>9923</v>
      </c>
    </row>
    <row r="9740" spans="1:15" x14ac:dyDescent="0.25">
      <c r="A9740">
        <v>146906</v>
      </c>
      <c r="B9740" t="s">
        <v>52</v>
      </c>
      <c r="E9740" t="s">
        <v>10148</v>
      </c>
      <c r="G9740" t="s">
        <v>10122</v>
      </c>
      <c r="H9740" t="s">
        <v>198</v>
      </c>
      <c r="I9740" t="s">
        <v>10123</v>
      </c>
      <c r="J9740">
        <v>2002</v>
      </c>
      <c r="K9740">
        <v>475</v>
      </c>
      <c r="L9740">
        <v>51</v>
      </c>
      <c r="M9740" t="s">
        <v>200</v>
      </c>
      <c r="N9740" t="s">
        <v>9922</v>
      </c>
      <c r="O9740" t="s">
        <v>9923</v>
      </c>
    </row>
    <row r="9741" spans="1:15" x14ac:dyDescent="0.25">
      <c r="A9741">
        <v>146911</v>
      </c>
      <c r="B9741" t="s">
        <v>52</v>
      </c>
      <c r="E9741" t="s">
        <v>10149</v>
      </c>
      <c r="G9741" t="s">
        <v>10122</v>
      </c>
      <c r="H9741" t="s">
        <v>198</v>
      </c>
      <c r="I9741" t="s">
        <v>10123</v>
      </c>
      <c r="J9741">
        <v>2002</v>
      </c>
      <c r="K9741">
        <v>475</v>
      </c>
      <c r="L9741">
        <v>51</v>
      </c>
      <c r="M9741" t="s">
        <v>200</v>
      </c>
      <c r="N9741" t="s">
        <v>9922</v>
      </c>
      <c r="O9741" t="s">
        <v>9923</v>
      </c>
    </row>
    <row r="9742" spans="1:15" x14ac:dyDescent="0.25">
      <c r="A9742">
        <v>146914</v>
      </c>
      <c r="B9742" t="s">
        <v>52</v>
      </c>
      <c r="E9742" t="s">
        <v>10150</v>
      </c>
      <c r="G9742" t="s">
        <v>10122</v>
      </c>
      <c r="H9742" t="s">
        <v>198</v>
      </c>
      <c r="I9742" t="s">
        <v>10123</v>
      </c>
      <c r="J9742">
        <v>2002</v>
      </c>
      <c r="K9742">
        <v>475</v>
      </c>
      <c r="L9742">
        <v>51</v>
      </c>
      <c r="M9742" t="s">
        <v>200</v>
      </c>
      <c r="N9742" t="s">
        <v>9922</v>
      </c>
      <c r="O9742" t="s">
        <v>9923</v>
      </c>
    </row>
    <row r="9743" spans="1:15" x14ac:dyDescent="0.25">
      <c r="A9743">
        <v>146916</v>
      </c>
      <c r="B9743" t="s">
        <v>52</v>
      </c>
      <c r="E9743" t="s">
        <v>10151</v>
      </c>
      <c r="G9743" t="s">
        <v>10122</v>
      </c>
      <c r="H9743" t="s">
        <v>198</v>
      </c>
      <c r="I9743" t="s">
        <v>10123</v>
      </c>
      <c r="J9743">
        <v>2002</v>
      </c>
      <c r="K9743">
        <v>475</v>
      </c>
      <c r="L9743">
        <v>51</v>
      </c>
      <c r="M9743" t="s">
        <v>200</v>
      </c>
      <c r="N9743" t="s">
        <v>9922</v>
      </c>
      <c r="O9743" t="s">
        <v>9923</v>
      </c>
    </row>
    <row r="9744" spans="1:15" x14ac:dyDescent="0.25">
      <c r="A9744">
        <v>146919</v>
      </c>
      <c r="B9744" t="s">
        <v>52</v>
      </c>
      <c r="E9744" t="s">
        <v>10152</v>
      </c>
      <c r="G9744" t="s">
        <v>10122</v>
      </c>
      <c r="H9744" t="s">
        <v>198</v>
      </c>
      <c r="I9744" t="s">
        <v>10123</v>
      </c>
      <c r="J9744">
        <v>2002</v>
      </c>
      <c r="K9744">
        <v>2800</v>
      </c>
      <c r="L9744">
        <v>51</v>
      </c>
      <c r="M9744" t="s">
        <v>200</v>
      </c>
      <c r="N9744" t="s">
        <v>9922</v>
      </c>
      <c r="O9744" t="s">
        <v>9923</v>
      </c>
    </row>
    <row r="9745" spans="1:16" x14ac:dyDescent="0.25">
      <c r="A9745">
        <v>146928</v>
      </c>
      <c r="B9745" t="s">
        <v>62</v>
      </c>
      <c r="E9745" t="s">
        <v>10153</v>
      </c>
      <c r="G9745" t="s">
        <v>8195</v>
      </c>
      <c r="H9745" t="s">
        <v>198</v>
      </c>
      <c r="I9745" t="s">
        <v>8210</v>
      </c>
      <c r="J9745">
        <v>2002</v>
      </c>
      <c r="K9745">
        <v>332</v>
      </c>
      <c r="L9745">
        <v>21</v>
      </c>
      <c r="M9745" t="s">
        <v>200</v>
      </c>
      <c r="N9745" t="s">
        <v>9922</v>
      </c>
      <c r="O9745" t="s">
        <v>9923</v>
      </c>
    </row>
    <row r="9746" spans="1:16" x14ac:dyDescent="0.25">
      <c r="A9746">
        <v>146929</v>
      </c>
      <c r="B9746" t="s">
        <v>62</v>
      </c>
      <c r="E9746" t="s">
        <v>10154</v>
      </c>
      <c r="G9746" t="s">
        <v>8195</v>
      </c>
      <c r="H9746" t="s">
        <v>198</v>
      </c>
      <c r="I9746" t="s">
        <v>8210</v>
      </c>
      <c r="J9746">
        <v>2002</v>
      </c>
      <c r="K9746">
        <v>475</v>
      </c>
      <c r="L9746">
        <v>21</v>
      </c>
      <c r="M9746" t="s">
        <v>200</v>
      </c>
      <c r="N9746" t="s">
        <v>9922</v>
      </c>
      <c r="O9746" t="s">
        <v>9923</v>
      </c>
    </row>
    <row r="9747" spans="1:16" x14ac:dyDescent="0.25">
      <c r="A9747">
        <v>146932</v>
      </c>
      <c r="B9747" t="s">
        <v>62</v>
      </c>
      <c r="E9747" t="s">
        <v>10155</v>
      </c>
      <c r="G9747" t="s">
        <v>8195</v>
      </c>
      <c r="H9747" t="s">
        <v>198</v>
      </c>
      <c r="I9747" t="s">
        <v>8210</v>
      </c>
      <c r="J9747">
        <v>2002</v>
      </c>
      <c r="K9747">
        <v>475</v>
      </c>
      <c r="L9747">
        <v>21</v>
      </c>
      <c r="M9747" t="s">
        <v>200</v>
      </c>
      <c r="N9747" t="s">
        <v>9922</v>
      </c>
      <c r="O9747" t="s">
        <v>9923</v>
      </c>
    </row>
    <row r="9748" spans="1:16" x14ac:dyDescent="0.25">
      <c r="A9748">
        <v>146934</v>
      </c>
      <c r="B9748" t="s">
        <v>62</v>
      </c>
      <c r="E9748" t="s">
        <v>10156</v>
      </c>
      <c r="G9748" t="s">
        <v>8195</v>
      </c>
      <c r="H9748" t="s">
        <v>198</v>
      </c>
      <c r="I9748" t="s">
        <v>8210</v>
      </c>
      <c r="J9748">
        <v>2002</v>
      </c>
      <c r="K9748">
        <v>475</v>
      </c>
      <c r="L9748">
        <v>21</v>
      </c>
      <c r="M9748" t="s">
        <v>200</v>
      </c>
      <c r="N9748" t="s">
        <v>9922</v>
      </c>
      <c r="O9748" t="s">
        <v>9923</v>
      </c>
    </row>
    <row r="9749" spans="1:16" x14ac:dyDescent="0.25">
      <c r="A9749">
        <v>146936</v>
      </c>
      <c r="B9749" t="s">
        <v>62</v>
      </c>
      <c r="E9749" t="s">
        <v>10157</v>
      </c>
      <c r="G9749" t="s">
        <v>8195</v>
      </c>
      <c r="H9749" t="s">
        <v>198</v>
      </c>
      <c r="I9749" t="s">
        <v>8210</v>
      </c>
      <c r="J9749">
        <v>2002</v>
      </c>
      <c r="K9749">
        <v>475</v>
      </c>
      <c r="L9749">
        <v>21</v>
      </c>
      <c r="M9749" t="s">
        <v>200</v>
      </c>
      <c r="N9749" t="s">
        <v>9922</v>
      </c>
      <c r="O9749" t="s">
        <v>9923</v>
      </c>
    </row>
    <row r="9750" spans="1:16" x14ac:dyDescent="0.25">
      <c r="A9750">
        <v>146938</v>
      </c>
      <c r="B9750" t="s">
        <v>62</v>
      </c>
      <c r="E9750" t="s">
        <v>10158</v>
      </c>
      <c r="G9750" t="s">
        <v>8195</v>
      </c>
      <c r="H9750" t="s">
        <v>198</v>
      </c>
      <c r="I9750" t="s">
        <v>8210</v>
      </c>
      <c r="J9750">
        <v>2002</v>
      </c>
      <c r="K9750">
        <v>475</v>
      </c>
      <c r="L9750">
        <v>21</v>
      </c>
      <c r="M9750" t="s">
        <v>200</v>
      </c>
      <c r="N9750" t="s">
        <v>9922</v>
      </c>
      <c r="O9750" t="s">
        <v>9923</v>
      </c>
    </row>
    <row r="9751" spans="1:16" x14ac:dyDescent="0.25">
      <c r="A9751">
        <v>146940</v>
      </c>
      <c r="B9751" t="s">
        <v>62</v>
      </c>
      <c r="E9751" t="s">
        <v>10159</v>
      </c>
      <c r="G9751" t="s">
        <v>8195</v>
      </c>
      <c r="H9751" t="s">
        <v>198</v>
      </c>
      <c r="I9751" t="s">
        <v>8210</v>
      </c>
      <c r="J9751">
        <v>2002</v>
      </c>
      <c r="K9751">
        <v>475</v>
      </c>
      <c r="L9751">
        <v>21</v>
      </c>
      <c r="M9751" t="s">
        <v>200</v>
      </c>
      <c r="N9751" t="s">
        <v>9922</v>
      </c>
      <c r="O9751" t="s">
        <v>9923</v>
      </c>
    </row>
    <row r="9752" spans="1:16" x14ac:dyDescent="0.25">
      <c r="A9752">
        <v>146941</v>
      </c>
      <c r="B9752" t="s">
        <v>62</v>
      </c>
      <c r="E9752" t="s">
        <v>10160</v>
      </c>
      <c r="G9752" t="s">
        <v>8195</v>
      </c>
      <c r="H9752" t="s">
        <v>198</v>
      </c>
      <c r="I9752" t="s">
        <v>8210</v>
      </c>
      <c r="J9752">
        <v>2002</v>
      </c>
      <c r="K9752">
        <v>475</v>
      </c>
      <c r="L9752">
        <v>21</v>
      </c>
      <c r="M9752" t="s">
        <v>200</v>
      </c>
      <c r="N9752" t="s">
        <v>9922</v>
      </c>
      <c r="O9752" t="s">
        <v>9923</v>
      </c>
    </row>
    <row r="9753" spans="1:16" x14ac:dyDescent="0.25">
      <c r="A9753">
        <v>146943</v>
      </c>
      <c r="B9753" t="s">
        <v>62</v>
      </c>
      <c r="E9753" t="s">
        <v>10161</v>
      </c>
      <c r="G9753" t="s">
        <v>8195</v>
      </c>
      <c r="H9753" t="s">
        <v>198</v>
      </c>
      <c r="I9753" t="s">
        <v>8210</v>
      </c>
      <c r="J9753">
        <v>2002</v>
      </c>
      <c r="K9753">
        <v>2500</v>
      </c>
      <c r="L9753">
        <v>21</v>
      </c>
      <c r="M9753" t="s">
        <v>200</v>
      </c>
      <c r="N9753" t="s">
        <v>9922</v>
      </c>
      <c r="O9753" t="s">
        <v>9923</v>
      </c>
    </row>
    <row r="9754" spans="1:16" x14ac:dyDescent="0.25">
      <c r="A9754">
        <v>146944</v>
      </c>
      <c r="B9754" t="s">
        <v>62</v>
      </c>
      <c r="E9754" t="s">
        <v>10162</v>
      </c>
      <c r="G9754" t="s">
        <v>8195</v>
      </c>
      <c r="H9754" t="s">
        <v>198</v>
      </c>
      <c r="I9754" t="s">
        <v>8210</v>
      </c>
      <c r="J9754">
        <v>2002</v>
      </c>
      <c r="K9754">
        <v>2500</v>
      </c>
      <c r="L9754">
        <v>21</v>
      </c>
      <c r="M9754" t="s">
        <v>200</v>
      </c>
      <c r="N9754" t="s">
        <v>9922</v>
      </c>
      <c r="O9754" t="s">
        <v>9923</v>
      </c>
    </row>
    <row r="9755" spans="1:16" x14ac:dyDescent="0.25">
      <c r="A9755">
        <v>146945</v>
      </c>
      <c r="B9755" t="s">
        <v>62</v>
      </c>
      <c r="E9755" t="s">
        <v>10163</v>
      </c>
      <c r="G9755" t="s">
        <v>235</v>
      </c>
      <c r="H9755" t="s">
        <v>198</v>
      </c>
      <c r="I9755" t="s">
        <v>6370</v>
      </c>
      <c r="J9755">
        <v>2002</v>
      </c>
      <c r="K9755">
        <v>2500</v>
      </c>
      <c r="L9755">
        <v>10</v>
      </c>
      <c r="M9755" t="s">
        <v>200</v>
      </c>
      <c r="N9755" t="s">
        <v>10043</v>
      </c>
      <c r="O9755" t="s">
        <v>9923</v>
      </c>
      <c r="P9755" t="s">
        <v>10044</v>
      </c>
    </row>
    <row r="9756" spans="1:16" x14ac:dyDescent="0.25">
      <c r="A9756">
        <v>146947</v>
      </c>
      <c r="B9756" t="s">
        <v>62</v>
      </c>
      <c r="E9756" t="s">
        <v>10164</v>
      </c>
      <c r="G9756" t="s">
        <v>8195</v>
      </c>
      <c r="H9756" t="s">
        <v>198</v>
      </c>
      <c r="I9756" t="s">
        <v>8210</v>
      </c>
      <c r="J9756">
        <v>2002</v>
      </c>
      <c r="K9756">
        <v>2800</v>
      </c>
      <c r="L9756">
        <v>21</v>
      </c>
      <c r="M9756" t="s">
        <v>200</v>
      </c>
      <c r="N9756" t="s">
        <v>9922</v>
      </c>
      <c r="O9756" t="s">
        <v>9923</v>
      </c>
    </row>
    <row r="9757" spans="1:16" x14ac:dyDescent="0.25">
      <c r="A9757">
        <v>146956</v>
      </c>
      <c r="B9757" t="s">
        <v>9985</v>
      </c>
      <c r="E9757" t="s">
        <v>10165</v>
      </c>
      <c r="G9757" t="s">
        <v>10122</v>
      </c>
      <c r="H9757" t="s">
        <v>198</v>
      </c>
      <c r="I9757" t="s">
        <v>10123</v>
      </c>
      <c r="J9757">
        <v>2002</v>
      </c>
      <c r="K9757">
        <v>1200</v>
      </c>
      <c r="L9757">
        <v>51</v>
      </c>
      <c r="M9757" t="s">
        <v>200</v>
      </c>
      <c r="N9757" t="s">
        <v>9922</v>
      </c>
      <c r="O9757" t="s">
        <v>9923</v>
      </c>
    </row>
    <row r="9758" spans="1:16" x14ac:dyDescent="0.25">
      <c r="A9758">
        <v>146969</v>
      </c>
      <c r="B9758" t="s">
        <v>9985</v>
      </c>
      <c r="E9758" t="s">
        <v>10166</v>
      </c>
      <c r="G9758" t="s">
        <v>10122</v>
      </c>
      <c r="H9758" t="s">
        <v>198</v>
      </c>
      <c r="I9758" t="s">
        <v>10123</v>
      </c>
      <c r="J9758">
        <v>2002</v>
      </c>
      <c r="K9758">
        <v>2875</v>
      </c>
      <c r="L9758">
        <v>51</v>
      </c>
      <c r="M9758" t="s">
        <v>200</v>
      </c>
      <c r="N9758" t="s">
        <v>9922</v>
      </c>
      <c r="O9758" t="s">
        <v>9923</v>
      </c>
    </row>
    <row r="9759" spans="1:16" x14ac:dyDescent="0.25">
      <c r="A9759">
        <v>146975</v>
      </c>
      <c r="B9759" t="s">
        <v>9985</v>
      </c>
      <c r="E9759" t="s">
        <v>10167</v>
      </c>
      <c r="G9759" t="s">
        <v>10122</v>
      </c>
      <c r="H9759" t="s">
        <v>198</v>
      </c>
      <c r="I9759" t="s">
        <v>10123</v>
      </c>
      <c r="J9759">
        <v>2002</v>
      </c>
      <c r="K9759">
        <v>2800</v>
      </c>
      <c r="L9759">
        <v>51</v>
      </c>
      <c r="M9759" t="s">
        <v>200</v>
      </c>
      <c r="N9759" t="s">
        <v>9922</v>
      </c>
      <c r="O9759" t="s">
        <v>9923</v>
      </c>
    </row>
    <row r="9760" spans="1:16" x14ac:dyDescent="0.25">
      <c r="A9760">
        <v>146980</v>
      </c>
      <c r="B9760" t="s">
        <v>9985</v>
      </c>
      <c r="E9760" t="s">
        <v>10168</v>
      </c>
      <c r="G9760" t="s">
        <v>10122</v>
      </c>
      <c r="H9760" t="s">
        <v>198</v>
      </c>
      <c r="I9760" t="s">
        <v>10123</v>
      </c>
      <c r="J9760">
        <v>2002</v>
      </c>
      <c r="K9760">
        <v>2800</v>
      </c>
      <c r="L9760">
        <v>51</v>
      </c>
      <c r="M9760" t="s">
        <v>200</v>
      </c>
      <c r="N9760" t="s">
        <v>9922</v>
      </c>
      <c r="O9760" t="s">
        <v>9923</v>
      </c>
    </row>
    <row r="9761" spans="1:16" x14ac:dyDescent="0.25">
      <c r="A9761">
        <v>146983</v>
      </c>
      <c r="B9761" t="s">
        <v>10169</v>
      </c>
      <c r="E9761" t="s">
        <v>10170</v>
      </c>
      <c r="G9761" t="s">
        <v>10122</v>
      </c>
      <c r="H9761" t="s">
        <v>198</v>
      </c>
      <c r="I9761" t="s">
        <v>10123</v>
      </c>
      <c r="J9761">
        <v>2002</v>
      </c>
      <c r="K9761">
        <v>2800</v>
      </c>
      <c r="L9761">
        <v>51</v>
      </c>
      <c r="M9761" t="s">
        <v>200</v>
      </c>
      <c r="N9761" t="s">
        <v>9922</v>
      </c>
      <c r="O9761" t="s">
        <v>9923</v>
      </c>
    </row>
    <row r="9762" spans="1:16" x14ac:dyDescent="0.25">
      <c r="A9762">
        <v>146986</v>
      </c>
      <c r="B9762" t="s">
        <v>9985</v>
      </c>
      <c r="E9762" t="s">
        <v>10171</v>
      </c>
      <c r="G9762" t="s">
        <v>10122</v>
      </c>
      <c r="H9762" t="s">
        <v>198</v>
      </c>
      <c r="I9762" t="s">
        <v>10123</v>
      </c>
      <c r="J9762">
        <v>2002</v>
      </c>
      <c r="K9762">
        <v>2800</v>
      </c>
      <c r="L9762">
        <v>51</v>
      </c>
      <c r="M9762" t="s">
        <v>200</v>
      </c>
      <c r="N9762" t="s">
        <v>9922</v>
      </c>
      <c r="O9762" t="s">
        <v>9923</v>
      </c>
    </row>
    <row r="9763" spans="1:16" x14ac:dyDescent="0.25">
      <c r="A9763">
        <v>146993</v>
      </c>
      <c r="B9763" t="s">
        <v>9985</v>
      </c>
      <c r="E9763" t="s">
        <v>10172</v>
      </c>
      <c r="G9763" t="s">
        <v>10122</v>
      </c>
      <c r="H9763" t="s">
        <v>198</v>
      </c>
      <c r="I9763" t="s">
        <v>10123</v>
      </c>
      <c r="J9763">
        <v>2002</v>
      </c>
      <c r="K9763">
        <v>2800</v>
      </c>
      <c r="L9763">
        <v>51</v>
      </c>
      <c r="M9763" t="s">
        <v>200</v>
      </c>
      <c r="N9763" t="s">
        <v>9922</v>
      </c>
      <c r="O9763" t="s">
        <v>9923</v>
      </c>
    </row>
    <row r="9764" spans="1:16" x14ac:dyDescent="0.25">
      <c r="A9764">
        <v>147005</v>
      </c>
      <c r="B9764" t="s">
        <v>41</v>
      </c>
      <c r="E9764" t="s">
        <v>10173</v>
      </c>
      <c r="G9764" t="s">
        <v>10122</v>
      </c>
      <c r="H9764" t="s">
        <v>198</v>
      </c>
      <c r="I9764" t="s">
        <v>10123</v>
      </c>
      <c r="J9764">
        <v>2002</v>
      </c>
      <c r="K9764">
        <v>2695</v>
      </c>
      <c r="L9764">
        <v>51</v>
      </c>
      <c r="M9764" t="s">
        <v>200</v>
      </c>
      <c r="N9764" t="s">
        <v>9922</v>
      </c>
      <c r="O9764" t="s">
        <v>9923</v>
      </c>
    </row>
    <row r="9765" spans="1:16" x14ac:dyDescent="0.25">
      <c r="A9765">
        <v>147014</v>
      </c>
      <c r="B9765" t="s">
        <v>9985</v>
      </c>
      <c r="E9765" t="s">
        <v>10174</v>
      </c>
      <c r="G9765" t="s">
        <v>10122</v>
      </c>
      <c r="H9765" t="s">
        <v>198</v>
      </c>
      <c r="I9765" t="s">
        <v>10123</v>
      </c>
      <c r="J9765">
        <v>2002</v>
      </c>
      <c r="K9765">
        <v>2800</v>
      </c>
      <c r="L9765">
        <v>51</v>
      </c>
      <c r="M9765" t="s">
        <v>200</v>
      </c>
      <c r="N9765" t="s">
        <v>9922</v>
      </c>
      <c r="O9765" t="s">
        <v>9923</v>
      </c>
    </row>
    <row r="9766" spans="1:16" x14ac:dyDescent="0.25">
      <c r="A9766">
        <v>147017</v>
      </c>
      <c r="B9766" t="s">
        <v>9985</v>
      </c>
      <c r="E9766" t="s">
        <v>10175</v>
      </c>
      <c r="G9766" t="s">
        <v>235</v>
      </c>
      <c r="H9766" t="s">
        <v>198</v>
      </c>
      <c r="I9766" t="s">
        <v>6370</v>
      </c>
      <c r="J9766">
        <v>2002</v>
      </c>
      <c r="K9766">
        <v>2500</v>
      </c>
      <c r="L9766">
        <v>10</v>
      </c>
      <c r="M9766" t="s">
        <v>200</v>
      </c>
      <c r="N9766" t="s">
        <v>9922</v>
      </c>
      <c r="O9766" t="s">
        <v>9923</v>
      </c>
    </row>
    <row r="9767" spans="1:16" x14ac:dyDescent="0.25">
      <c r="A9767">
        <v>147018</v>
      </c>
      <c r="B9767" t="s">
        <v>9985</v>
      </c>
      <c r="E9767" t="s">
        <v>10176</v>
      </c>
      <c r="G9767" t="s">
        <v>235</v>
      </c>
      <c r="H9767" t="s">
        <v>198</v>
      </c>
      <c r="I9767" t="s">
        <v>6370</v>
      </c>
      <c r="J9767">
        <v>2002</v>
      </c>
      <c r="K9767">
        <v>2800</v>
      </c>
      <c r="L9767">
        <v>10</v>
      </c>
      <c r="M9767" t="s">
        <v>200</v>
      </c>
      <c r="N9767" t="s">
        <v>9922</v>
      </c>
      <c r="O9767" t="s">
        <v>9923</v>
      </c>
    </row>
    <row r="9768" spans="1:16" x14ac:dyDescent="0.25">
      <c r="A9768">
        <v>147020</v>
      </c>
      <c r="B9768" t="s">
        <v>9985</v>
      </c>
      <c r="E9768" t="s">
        <v>10177</v>
      </c>
      <c r="G9768" t="s">
        <v>10122</v>
      </c>
      <c r="H9768" t="s">
        <v>198</v>
      </c>
      <c r="I9768" t="s">
        <v>10123</v>
      </c>
      <c r="J9768">
        <v>2002</v>
      </c>
      <c r="K9768">
        <v>1200</v>
      </c>
      <c r="L9768">
        <v>51</v>
      </c>
      <c r="M9768" t="s">
        <v>200</v>
      </c>
      <c r="N9768" t="s">
        <v>9922</v>
      </c>
      <c r="O9768" t="s">
        <v>9923</v>
      </c>
    </row>
    <row r="9769" spans="1:16" x14ac:dyDescent="0.25">
      <c r="A9769">
        <v>147022</v>
      </c>
      <c r="B9769" t="s">
        <v>9985</v>
      </c>
      <c r="E9769" t="s">
        <v>10178</v>
      </c>
      <c r="G9769" t="s">
        <v>289</v>
      </c>
      <c r="H9769" t="s">
        <v>290</v>
      </c>
      <c r="I9769" t="s">
        <v>291</v>
      </c>
      <c r="J9769">
        <v>2002</v>
      </c>
      <c r="K9769">
        <v>3000</v>
      </c>
      <c r="L9769">
        <v>9</v>
      </c>
      <c r="M9769" t="s">
        <v>200</v>
      </c>
      <c r="N9769" t="s">
        <v>9922</v>
      </c>
      <c r="O9769" t="s">
        <v>9923</v>
      </c>
    </row>
    <row r="9770" spans="1:16" x14ac:dyDescent="0.25">
      <c r="A9770">
        <v>147024</v>
      </c>
      <c r="B9770" t="s">
        <v>9985</v>
      </c>
      <c r="E9770" t="s">
        <v>10179</v>
      </c>
      <c r="G9770" t="s">
        <v>289</v>
      </c>
      <c r="H9770" t="s">
        <v>290</v>
      </c>
      <c r="I9770" t="s">
        <v>291</v>
      </c>
      <c r="J9770">
        <v>2002</v>
      </c>
      <c r="K9770">
        <v>3000</v>
      </c>
      <c r="L9770">
        <v>9</v>
      </c>
      <c r="M9770" t="s">
        <v>200</v>
      </c>
      <c r="N9770" t="s">
        <v>9922</v>
      </c>
      <c r="O9770" t="s">
        <v>9923</v>
      </c>
    </row>
    <row r="9771" spans="1:16" x14ac:dyDescent="0.25">
      <c r="A9771">
        <v>147040</v>
      </c>
      <c r="B9771" t="s">
        <v>41</v>
      </c>
      <c r="E9771" t="s">
        <v>10180</v>
      </c>
      <c r="G9771" t="s">
        <v>10122</v>
      </c>
      <c r="H9771" t="s">
        <v>198</v>
      </c>
      <c r="I9771" t="s">
        <v>10123</v>
      </c>
      <c r="J9771">
        <v>2002</v>
      </c>
      <c r="K9771">
        <v>2800</v>
      </c>
      <c r="L9771">
        <v>51</v>
      </c>
      <c r="M9771" t="s">
        <v>200</v>
      </c>
      <c r="N9771" t="s">
        <v>9922</v>
      </c>
      <c r="O9771" t="s">
        <v>9923</v>
      </c>
    </row>
    <row r="9772" spans="1:16" x14ac:dyDescent="0.25">
      <c r="A9772">
        <v>147041</v>
      </c>
      <c r="B9772" t="s">
        <v>41</v>
      </c>
      <c r="E9772" t="s">
        <v>10181</v>
      </c>
      <c r="G9772" t="s">
        <v>10122</v>
      </c>
      <c r="H9772" t="s">
        <v>198</v>
      </c>
      <c r="I9772" t="s">
        <v>10123</v>
      </c>
      <c r="J9772">
        <v>2002</v>
      </c>
      <c r="K9772">
        <v>2800</v>
      </c>
      <c r="L9772">
        <v>51</v>
      </c>
      <c r="M9772" t="s">
        <v>200</v>
      </c>
      <c r="N9772" t="s">
        <v>9922</v>
      </c>
      <c r="O9772" t="s">
        <v>9923</v>
      </c>
    </row>
    <row r="9773" spans="1:16" x14ac:dyDescent="0.25">
      <c r="A9773">
        <v>147051</v>
      </c>
      <c r="B9773" t="s">
        <v>41</v>
      </c>
      <c r="E9773" t="s">
        <v>10182</v>
      </c>
      <c r="G9773" t="s">
        <v>8195</v>
      </c>
      <c r="H9773" t="s">
        <v>198</v>
      </c>
      <c r="I9773" t="s">
        <v>8210</v>
      </c>
      <c r="J9773">
        <v>2002</v>
      </c>
      <c r="K9773">
        <v>2800</v>
      </c>
      <c r="L9773">
        <v>21</v>
      </c>
      <c r="M9773" t="s">
        <v>200</v>
      </c>
      <c r="N9773" t="s">
        <v>9922</v>
      </c>
      <c r="O9773" t="s">
        <v>9923</v>
      </c>
    </row>
    <row r="9774" spans="1:16" x14ac:dyDescent="0.25">
      <c r="A9774">
        <v>147054</v>
      </c>
      <c r="B9774" t="s">
        <v>41</v>
      </c>
      <c r="E9774" t="s">
        <v>10183</v>
      </c>
      <c r="G9774" t="s">
        <v>8195</v>
      </c>
      <c r="H9774" t="s">
        <v>198</v>
      </c>
      <c r="I9774" t="s">
        <v>8210</v>
      </c>
      <c r="J9774">
        <v>2002</v>
      </c>
      <c r="K9774">
        <v>2800</v>
      </c>
      <c r="L9774">
        <v>21</v>
      </c>
      <c r="M9774" t="s">
        <v>200</v>
      </c>
      <c r="N9774" t="s">
        <v>9922</v>
      </c>
      <c r="O9774" t="s">
        <v>9923</v>
      </c>
    </row>
    <row r="9775" spans="1:16" x14ac:dyDescent="0.25">
      <c r="A9775">
        <v>147055</v>
      </c>
      <c r="B9775" t="s">
        <v>41</v>
      </c>
      <c r="E9775" t="s">
        <v>10184</v>
      </c>
      <c r="G9775" t="s">
        <v>8195</v>
      </c>
      <c r="H9775" t="s">
        <v>198</v>
      </c>
      <c r="I9775" t="s">
        <v>8210</v>
      </c>
      <c r="J9775">
        <v>2002</v>
      </c>
      <c r="K9775">
        <v>2800</v>
      </c>
      <c r="L9775">
        <v>21</v>
      </c>
      <c r="M9775" t="s">
        <v>200</v>
      </c>
      <c r="N9775" t="s">
        <v>9922</v>
      </c>
      <c r="O9775" t="s">
        <v>9923</v>
      </c>
    </row>
    <row r="9776" spans="1:16" x14ac:dyDescent="0.25">
      <c r="A9776">
        <v>147868</v>
      </c>
      <c r="B9776" t="s">
        <v>399</v>
      </c>
      <c r="E9776" t="s">
        <v>10185</v>
      </c>
      <c r="G9776" t="s">
        <v>2704</v>
      </c>
      <c r="H9776" t="s">
        <v>198</v>
      </c>
      <c r="I9776" t="s">
        <v>2705</v>
      </c>
      <c r="J9776">
        <v>2000</v>
      </c>
      <c r="K9776">
        <v>53584</v>
      </c>
      <c r="L9776">
        <v>20</v>
      </c>
      <c r="M9776" t="s">
        <v>200</v>
      </c>
      <c r="N9776" t="s">
        <v>10186</v>
      </c>
      <c r="O9776" t="s">
        <v>202</v>
      </c>
      <c r="P9776" t="s">
        <v>2477</v>
      </c>
    </row>
    <row r="9777" spans="1:16" x14ac:dyDescent="0.25">
      <c r="A9777">
        <v>147869</v>
      </c>
      <c r="B9777" t="s">
        <v>399</v>
      </c>
      <c r="E9777" t="s">
        <v>10187</v>
      </c>
      <c r="G9777" t="s">
        <v>2704</v>
      </c>
      <c r="H9777" t="s">
        <v>198</v>
      </c>
      <c r="I9777" t="s">
        <v>2705</v>
      </c>
      <c r="J9777">
        <v>2000</v>
      </c>
      <c r="K9777">
        <v>159230</v>
      </c>
      <c r="L9777">
        <v>20</v>
      </c>
      <c r="M9777" t="s">
        <v>200</v>
      </c>
      <c r="N9777" t="s">
        <v>1097</v>
      </c>
      <c r="O9777" t="s">
        <v>202</v>
      </c>
      <c r="P9777" t="s">
        <v>2489</v>
      </c>
    </row>
    <row r="9778" spans="1:16" x14ac:dyDescent="0.25">
      <c r="A9778">
        <v>147870</v>
      </c>
      <c r="B9778" t="s">
        <v>360</v>
      </c>
      <c r="E9778" t="s">
        <v>10188</v>
      </c>
      <c r="G9778" t="s">
        <v>2704</v>
      </c>
      <c r="H9778" t="s">
        <v>198</v>
      </c>
      <c r="I9778" t="s">
        <v>2705</v>
      </c>
      <c r="J9778">
        <v>2001</v>
      </c>
      <c r="K9778">
        <v>330065</v>
      </c>
      <c r="L9778">
        <v>20</v>
      </c>
      <c r="M9778" t="s">
        <v>200</v>
      </c>
      <c r="N9778" t="s">
        <v>467</v>
      </c>
      <c r="O9778" t="s">
        <v>202</v>
      </c>
      <c r="P9778" t="s">
        <v>365</v>
      </c>
    </row>
    <row r="9779" spans="1:16" x14ac:dyDescent="0.25">
      <c r="A9779">
        <v>147871</v>
      </c>
      <c r="B9779" t="s">
        <v>360</v>
      </c>
      <c r="E9779" t="s">
        <v>10189</v>
      </c>
      <c r="G9779" t="s">
        <v>2704</v>
      </c>
      <c r="H9779" t="s">
        <v>198</v>
      </c>
      <c r="I9779" t="s">
        <v>2705</v>
      </c>
      <c r="J9779">
        <v>2002</v>
      </c>
      <c r="K9779">
        <v>952041</v>
      </c>
      <c r="L9779">
        <v>20</v>
      </c>
      <c r="M9779" t="s">
        <v>200</v>
      </c>
      <c r="N9779" t="s">
        <v>467</v>
      </c>
      <c r="O9779" t="s">
        <v>202</v>
      </c>
      <c r="P9779" t="s">
        <v>365</v>
      </c>
    </row>
    <row r="9780" spans="1:16" x14ac:dyDescent="0.25">
      <c r="A9780">
        <v>147872</v>
      </c>
      <c r="B9780" t="s">
        <v>360</v>
      </c>
      <c r="E9780" t="s">
        <v>10190</v>
      </c>
      <c r="G9780" t="s">
        <v>220</v>
      </c>
      <c r="H9780" t="s">
        <v>198</v>
      </c>
      <c r="I9780" t="s">
        <v>221</v>
      </c>
      <c r="J9780">
        <v>2000</v>
      </c>
      <c r="K9780">
        <v>497878</v>
      </c>
      <c r="L9780">
        <v>6</v>
      </c>
      <c r="M9780" t="s">
        <v>200</v>
      </c>
      <c r="N9780" t="s">
        <v>467</v>
      </c>
      <c r="O9780" t="s">
        <v>202</v>
      </c>
      <c r="P9780" t="s">
        <v>365</v>
      </c>
    </row>
    <row r="9781" spans="1:16" x14ac:dyDescent="0.25">
      <c r="A9781">
        <v>147873</v>
      </c>
      <c r="B9781" t="s">
        <v>360</v>
      </c>
      <c r="E9781" t="s">
        <v>10191</v>
      </c>
      <c r="G9781" t="s">
        <v>220</v>
      </c>
      <c r="H9781" t="s">
        <v>198</v>
      </c>
      <c r="I9781" t="s">
        <v>221</v>
      </c>
      <c r="J9781">
        <v>2003</v>
      </c>
      <c r="K9781">
        <v>1889270</v>
      </c>
      <c r="L9781">
        <v>6</v>
      </c>
      <c r="M9781" t="s">
        <v>200</v>
      </c>
      <c r="N9781" t="s">
        <v>364</v>
      </c>
      <c r="O9781" t="s">
        <v>202</v>
      </c>
      <c r="P9781" t="s">
        <v>365</v>
      </c>
    </row>
    <row r="9782" spans="1:16" x14ac:dyDescent="0.25">
      <c r="A9782">
        <v>147874</v>
      </c>
      <c r="B9782" t="s">
        <v>399</v>
      </c>
      <c r="E9782" t="s">
        <v>10192</v>
      </c>
      <c r="G9782" t="s">
        <v>220</v>
      </c>
      <c r="H9782" t="s">
        <v>198</v>
      </c>
      <c r="I9782" t="s">
        <v>221</v>
      </c>
      <c r="J9782">
        <v>2003</v>
      </c>
      <c r="K9782">
        <v>1389961</v>
      </c>
      <c r="L9782">
        <v>6</v>
      </c>
      <c r="M9782" t="s">
        <v>200</v>
      </c>
      <c r="N9782" t="s">
        <v>1097</v>
      </c>
      <c r="O9782" t="s">
        <v>202</v>
      </c>
      <c r="P9782" t="s">
        <v>1506</v>
      </c>
    </row>
    <row r="9783" spans="1:16" x14ac:dyDescent="0.25">
      <c r="A9783">
        <v>147875</v>
      </c>
      <c r="B9783" t="s">
        <v>360</v>
      </c>
      <c r="E9783" t="s">
        <v>10193</v>
      </c>
      <c r="G9783" t="s">
        <v>220</v>
      </c>
      <c r="H9783" t="s">
        <v>198</v>
      </c>
      <c r="I9783" t="s">
        <v>221</v>
      </c>
      <c r="J9783">
        <v>2003</v>
      </c>
      <c r="K9783">
        <v>434897</v>
      </c>
      <c r="L9783">
        <v>6</v>
      </c>
      <c r="M9783" t="s">
        <v>200</v>
      </c>
      <c r="N9783" t="s">
        <v>467</v>
      </c>
      <c r="O9783" t="s">
        <v>202</v>
      </c>
      <c r="P9783" t="s">
        <v>365</v>
      </c>
    </row>
    <row r="9784" spans="1:16" x14ac:dyDescent="0.25">
      <c r="A9784">
        <v>147876</v>
      </c>
      <c r="B9784" t="s">
        <v>425</v>
      </c>
      <c r="E9784" t="s">
        <v>10194</v>
      </c>
      <c r="G9784" t="s">
        <v>220</v>
      </c>
      <c r="H9784" t="s">
        <v>198</v>
      </c>
      <c r="I9784" t="s">
        <v>221</v>
      </c>
      <c r="J9784">
        <v>1938</v>
      </c>
      <c r="K9784">
        <v>8160</v>
      </c>
      <c r="L9784">
        <v>6</v>
      </c>
      <c r="M9784" t="s">
        <v>200</v>
      </c>
      <c r="N9784" t="s">
        <v>467</v>
      </c>
      <c r="O9784" t="s">
        <v>202</v>
      </c>
      <c r="P9784" t="s">
        <v>468</v>
      </c>
    </row>
    <row r="9785" spans="1:16" x14ac:dyDescent="0.25">
      <c r="A9785">
        <v>147877</v>
      </c>
      <c r="B9785" t="s">
        <v>425</v>
      </c>
      <c r="E9785" t="s">
        <v>10195</v>
      </c>
      <c r="G9785" t="s">
        <v>220</v>
      </c>
      <c r="H9785" t="s">
        <v>198</v>
      </c>
      <c r="I9785" t="s">
        <v>221</v>
      </c>
      <c r="J9785">
        <v>1938</v>
      </c>
      <c r="K9785">
        <v>153272</v>
      </c>
      <c r="L9785">
        <v>6</v>
      </c>
      <c r="M9785" t="s">
        <v>200</v>
      </c>
      <c r="N9785" t="s">
        <v>467</v>
      </c>
      <c r="O9785" t="s">
        <v>202</v>
      </c>
      <c r="P9785" t="s">
        <v>468</v>
      </c>
    </row>
    <row r="9786" spans="1:16" x14ac:dyDescent="0.25">
      <c r="A9786">
        <v>147878</v>
      </c>
      <c r="B9786" t="s">
        <v>425</v>
      </c>
      <c r="E9786" t="s">
        <v>10196</v>
      </c>
      <c r="G9786" t="s">
        <v>220</v>
      </c>
      <c r="H9786" t="s">
        <v>198</v>
      </c>
      <c r="I9786" t="s">
        <v>221</v>
      </c>
      <c r="J9786">
        <v>1933</v>
      </c>
      <c r="K9786">
        <v>1255</v>
      </c>
      <c r="L9786">
        <v>6</v>
      </c>
      <c r="M9786" t="s">
        <v>200</v>
      </c>
      <c r="N9786" t="s">
        <v>467</v>
      </c>
      <c r="O9786" t="s">
        <v>202</v>
      </c>
      <c r="P9786" t="s">
        <v>468</v>
      </c>
    </row>
    <row r="9787" spans="1:16" x14ac:dyDescent="0.25">
      <c r="A9787">
        <v>147881</v>
      </c>
      <c r="B9787" t="s">
        <v>360</v>
      </c>
      <c r="E9787" t="s">
        <v>10197</v>
      </c>
      <c r="G9787" t="s">
        <v>220</v>
      </c>
      <c r="H9787" t="s">
        <v>198</v>
      </c>
      <c r="I9787" t="s">
        <v>221</v>
      </c>
      <c r="J9787">
        <v>1981</v>
      </c>
      <c r="K9787">
        <v>21193</v>
      </c>
      <c r="L9787">
        <v>6</v>
      </c>
      <c r="M9787" t="s">
        <v>200</v>
      </c>
      <c r="N9787" t="s">
        <v>467</v>
      </c>
      <c r="O9787" t="s">
        <v>202</v>
      </c>
      <c r="P9787" t="s">
        <v>365</v>
      </c>
    </row>
    <row r="9788" spans="1:16" x14ac:dyDescent="0.25">
      <c r="A9788">
        <v>147882</v>
      </c>
      <c r="B9788" t="s">
        <v>360</v>
      </c>
      <c r="E9788" t="s">
        <v>10198</v>
      </c>
      <c r="G9788" t="s">
        <v>220</v>
      </c>
      <c r="H9788" t="s">
        <v>198</v>
      </c>
      <c r="I9788" t="s">
        <v>221</v>
      </c>
      <c r="J9788">
        <v>1966</v>
      </c>
      <c r="K9788">
        <v>528151</v>
      </c>
      <c r="L9788">
        <v>6</v>
      </c>
      <c r="M9788" t="s">
        <v>200</v>
      </c>
      <c r="N9788" t="s">
        <v>467</v>
      </c>
      <c r="O9788" t="s">
        <v>202</v>
      </c>
      <c r="P9788" t="s">
        <v>365</v>
      </c>
    </row>
    <row r="9789" spans="1:16" x14ac:dyDescent="0.25">
      <c r="A9789">
        <v>147883</v>
      </c>
      <c r="B9789" t="s">
        <v>360</v>
      </c>
      <c r="E9789" t="s">
        <v>10199</v>
      </c>
      <c r="G9789" t="s">
        <v>220</v>
      </c>
      <c r="H9789" t="s">
        <v>198</v>
      </c>
      <c r="I9789" t="s">
        <v>221</v>
      </c>
      <c r="J9789">
        <v>1973</v>
      </c>
      <c r="K9789">
        <v>13463</v>
      </c>
      <c r="L9789">
        <v>6</v>
      </c>
      <c r="M9789" t="s">
        <v>200</v>
      </c>
      <c r="N9789" t="s">
        <v>467</v>
      </c>
      <c r="O9789" t="s">
        <v>202</v>
      </c>
      <c r="P9789" t="s">
        <v>365</v>
      </c>
    </row>
    <row r="9790" spans="1:16" x14ac:dyDescent="0.25">
      <c r="A9790">
        <v>147884</v>
      </c>
      <c r="B9790" t="s">
        <v>360</v>
      </c>
      <c r="E9790" t="s">
        <v>10200</v>
      </c>
      <c r="G9790" t="s">
        <v>220</v>
      </c>
      <c r="H9790" t="s">
        <v>198</v>
      </c>
      <c r="I9790" t="s">
        <v>221</v>
      </c>
      <c r="J9790">
        <v>1974</v>
      </c>
      <c r="K9790">
        <v>9676</v>
      </c>
      <c r="L9790">
        <v>6</v>
      </c>
      <c r="M9790" t="s">
        <v>200</v>
      </c>
      <c r="N9790" t="s">
        <v>467</v>
      </c>
      <c r="O9790" t="s">
        <v>202</v>
      </c>
      <c r="P9790" t="s">
        <v>365</v>
      </c>
    </row>
    <row r="9791" spans="1:16" x14ac:dyDescent="0.25">
      <c r="A9791">
        <v>147886</v>
      </c>
      <c r="B9791" t="s">
        <v>360</v>
      </c>
      <c r="E9791" t="s">
        <v>10201</v>
      </c>
      <c r="G9791" t="s">
        <v>220</v>
      </c>
      <c r="H9791" t="s">
        <v>198</v>
      </c>
      <c r="I9791" t="s">
        <v>221</v>
      </c>
      <c r="J9791">
        <v>1960</v>
      </c>
      <c r="K9791">
        <v>1072205</v>
      </c>
      <c r="L9791">
        <v>6</v>
      </c>
      <c r="M9791" t="s">
        <v>200</v>
      </c>
      <c r="N9791" t="s">
        <v>467</v>
      </c>
      <c r="O9791" t="s">
        <v>202</v>
      </c>
      <c r="P9791" t="s">
        <v>365</v>
      </c>
    </row>
    <row r="9792" spans="1:16" x14ac:dyDescent="0.25">
      <c r="A9792">
        <v>147889</v>
      </c>
      <c r="B9792" t="s">
        <v>360</v>
      </c>
      <c r="E9792" t="s">
        <v>10202</v>
      </c>
      <c r="G9792" t="s">
        <v>220</v>
      </c>
      <c r="H9792" t="s">
        <v>198</v>
      </c>
      <c r="I9792" t="s">
        <v>221</v>
      </c>
      <c r="J9792">
        <v>1983</v>
      </c>
      <c r="K9792">
        <v>2496599</v>
      </c>
      <c r="L9792">
        <v>6</v>
      </c>
      <c r="M9792" t="s">
        <v>200</v>
      </c>
      <c r="N9792" t="s">
        <v>467</v>
      </c>
      <c r="O9792" t="s">
        <v>202</v>
      </c>
      <c r="P9792" t="s">
        <v>365</v>
      </c>
    </row>
    <row r="9793" spans="1:16" x14ac:dyDescent="0.25">
      <c r="A9793">
        <v>147890</v>
      </c>
      <c r="B9793" t="s">
        <v>360</v>
      </c>
      <c r="E9793" t="s">
        <v>10203</v>
      </c>
      <c r="G9793" t="s">
        <v>220</v>
      </c>
      <c r="H9793" t="s">
        <v>198</v>
      </c>
      <c r="I9793" t="s">
        <v>221</v>
      </c>
      <c r="J9793">
        <v>2000</v>
      </c>
      <c r="K9793">
        <v>361988</v>
      </c>
      <c r="L9793">
        <v>6</v>
      </c>
      <c r="M9793" t="s">
        <v>200</v>
      </c>
      <c r="N9793" t="s">
        <v>467</v>
      </c>
      <c r="O9793" t="s">
        <v>202</v>
      </c>
      <c r="P9793" t="s">
        <v>365</v>
      </c>
    </row>
    <row r="9794" spans="1:16" x14ac:dyDescent="0.25">
      <c r="A9794">
        <v>147893</v>
      </c>
      <c r="B9794" t="s">
        <v>40</v>
      </c>
      <c r="E9794" t="s">
        <v>10204</v>
      </c>
      <c r="G9794" t="s">
        <v>220</v>
      </c>
      <c r="H9794" t="s">
        <v>198</v>
      </c>
      <c r="I9794" t="s">
        <v>221</v>
      </c>
      <c r="J9794">
        <v>1998</v>
      </c>
      <c r="K9794">
        <v>2875</v>
      </c>
      <c r="L9794">
        <v>6</v>
      </c>
      <c r="M9794" t="s">
        <v>200</v>
      </c>
      <c r="N9794" t="s">
        <v>9922</v>
      </c>
      <c r="O9794" t="s">
        <v>9923</v>
      </c>
      <c r="P9794" t="s">
        <v>10205</v>
      </c>
    </row>
    <row r="9795" spans="1:16" x14ac:dyDescent="0.25">
      <c r="A9795">
        <v>147896</v>
      </c>
      <c r="B9795" t="s">
        <v>41</v>
      </c>
      <c r="E9795" t="s">
        <v>10206</v>
      </c>
      <c r="G9795" t="s">
        <v>220</v>
      </c>
      <c r="H9795" t="s">
        <v>198</v>
      </c>
      <c r="I9795" t="s">
        <v>221</v>
      </c>
      <c r="J9795">
        <v>2002</v>
      </c>
      <c r="K9795">
        <v>2500</v>
      </c>
      <c r="L9795">
        <v>6</v>
      </c>
      <c r="M9795" t="s">
        <v>200</v>
      </c>
      <c r="N9795" t="s">
        <v>9922</v>
      </c>
      <c r="O9795" t="s">
        <v>9923</v>
      </c>
      <c r="P9795" t="s">
        <v>10205</v>
      </c>
    </row>
    <row r="9796" spans="1:16" x14ac:dyDescent="0.25">
      <c r="A9796">
        <v>147901</v>
      </c>
      <c r="B9796" t="s">
        <v>40</v>
      </c>
      <c r="E9796" t="s">
        <v>10207</v>
      </c>
      <c r="G9796" t="s">
        <v>220</v>
      </c>
      <c r="H9796" t="s">
        <v>198</v>
      </c>
      <c r="I9796" t="s">
        <v>221</v>
      </c>
      <c r="J9796">
        <v>2002</v>
      </c>
      <c r="K9796">
        <v>2633</v>
      </c>
      <c r="L9796">
        <v>6</v>
      </c>
      <c r="M9796" t="s">
        <v>200</v>
      </c>
      <c r="N9796" t="s">
        <v>9922</v>
      </c>
      <c r="O9796" t="s">
        <v>9923</v>
      </c>
      <c r="P9796" t="s">
        <v>10205</v>
      </c>
    </row>
    <row r="9797" spans="1:16" x14ac:dyDescent="0.25">
      <c r="A9797">
        <v>147903</v>
      </c>
      <c r="B9797" t="s">
        <v>40</v>
      </c>
      <c r="E9797" t="s">
        <v>10208</v>
      </c>
      <c r="G9797" t="s">
        <v>326</v>
      </c>
      <c r="H9797" t="s">
        <v>198</v>
      </c>
      <c r="I9797" t="s">
        <v>9381</v>
      </c>
      <c r="J9797">
        <v>2002</v>
      </c>
      <c r="K9797">
        <v>2633</v>
      </c>
      <c r="L9797">
        <v>26</v>
      </c>
      <c r="M9797" t="s">
        <v>200</v>
      </c>
      <c r="N9797" t="s">
        <v>9922</v>
      </c>
      <c r="O9797" t="s">
        <v>9923</v>
      </c>
      <c r="P9797" t="s">
        <v>10205</v>
      </c>
    </row>
    <row r="9798" spans="1:16" x14ac:dyDescent="0.25">
      <c r="A9798">
        <v>147905</v>
      </c>
      <c r="B9798" t="s">
        <v>41</v>
      </c>
      <c r="E9798" t="s">
        <v>10209</v>
      </c>
      <c r="G9798" t="s">
        <v>220</v>
      </c>
      <c r="H9798" t="s">
        <v>198</v>
      </c>
      <c r="I9798" t="s">
        <v>221</v>
      </c>
      <c r="J9798">
        <v>2002</v>
      </c>
      <c r="K9798">
        <v>2300</v>
      </c>
      <c r="L9798">
        <v>6</v>
      </c>
      <c r="M9798" t="s">
        <v>200</v>
      </c>
      <c r="N9798" t="s">
        <v>9922</v>
      </c>
      <c r="O9798" t="s">
        <v>9923</v>
      </c>
      <c r="P9798" t="s">
        <v>10205</v>
      </c>
    </row>
    <row r="9799" spans="1:16" ht="105" x14ac:dyDescent="0.25">
      <c r="A9799">
        <v>147906</v>
      </c>
      <c r="B9799" t="s">
        <v>41</v>
      </c>
      <c r="E9799" t="s">
        <v>10210</v>
      </c>
      <c r="G9799" t="s">
        <v>220</v>
      </c>
      <c r="H9799" t="s">
        <v>198</v>
      </c>
      <c r="I9799" t="s">
        <v>221</v>
      </c>
      <c r="J9799">
        <v>2002</v>
      </c>
      <c r="K9799">
        <v>2300</v>
      </c>
      <c r="L9799">
        <v>6</v>
      </c>
      <c r="M9799" t="s">
        <v>200</v>
      </c>
      <c r="N9799" s="18" t="s">
        <v>10211</v>
      </c>
      <c r="O9799" t="s">
        <v>9923</v>
      </c>
      <c r="P9799" t="s">
        <v>10205</v>
      </c>
    </row>
    <row r="9800" spans="1:16" x14ac:dyDescent="0.25">
      <c r="A9800">
        <v>147908</v>
      </c>
      <c r="B9800" t="s">
        <v>41</v>
      </c>
      <c r="E9800" t="s">
        <v>10212</v>
      </c>
      <c r="G9800" t="s">
        <v>220</v>
      </c>
      <c r="H9800" t="s">
        <v>198</v>
      </c>
      <c r="I9800" t="s">
        <v>221</v>
      </c>
      <c r="J9800">
        <v>2000</v>
      </c>
      <c r="K9800">
        <v>188</v>
      </c>
      <c r="L9800">
        <v>6</v>
      </c>
      <c r="M9800" t="s">
        <v>200</v>
      </c>
      <c r="N9800" t="s">
        <v>9922</v>
      </c>
      <c r="O9800" t="s">
        <v>9923</v>
      </c>
      <c r="P9800" t="s">
        <v>10205</v>
      </c>
    </row>
    <row r="9801" spans="1:16" x14ac:dyDescent="0.25">
      <c r="A9801">
        <v>147917</v>
      </c>
      <c r="B9801" t="s">
        <v>41</v>
      </c>
      <c r="E9801" t="s">
        <v>10213</v>
      </c>
      <c r="G9801" t="s">
        <v>220</v>
      </c>
      <c r="H9801" t="s">
        <v>198</v>
      </c>
      <c r="I9801" t="s">
        <v>221</v>
      </c>
      <c r="J9801">
        <v>1989</v>
      </c>
      <c r="K9801">
        <v>317</v>
      </c>
      <c r="L9801">
        <v>6</v>
      </c>
      <c r="M9801" t="s">
        <v>200</v>
      </c>
      <c r="N9801" t="s">
        <v>9922</v>
      </c>
      <c r="O9801" t="s">
        <v>9923</v>
      </c>
      <c r="P9801" t="s">
        <v>10205</v>
      </c>
    </row>
    <row r="9802" spans="1:16" x14ac:dyDescent="0.25">
      <c r="A9802">
        <v>147921</v>
      </c>
      <c r="B9802" t="s">
        <v>41</v>
      </c>
      <c r="E9802" t="s">
        <v>10214</v>
      </c>
      <c r="G9802" t="s">
        <v>220</v>
      </c>
      <c r="H9802" t="s">
        <v>198</v>
      </c>
      <c r="I9802" t="s">
        <v>221</v>
      </c>
      <c r="J9802">
        <v>1997</v>
      </c>
      <c r="K9802">
        <v>405</v>
      </c>
      <c r="L9802">
        <v>6</v>
      </c>
      <c r="M9802" t="s">
        <v>200</v>
      </c>
      <c r="N9802" t="s">
        <v>9922</v>
      </c>
      <c r="O9802" t="s">
        <v>9923</v>
      </c>
      <c r="P9802" t="s">
        <v>10205</v>
      </c>
    </row>
    <row r="9803" spans="1:16" x14ac:dyDescent="0.25">
      <c r="A9803">
        <v>147922</v>
      </c>
      <c r="B9803" t="s">
        <v>41</v>
      </c>
      <c r="E9803" t="s">
        <v>10215</v>
      </c>
      <c r="G9803" t="s">
        <v>220</v>
      </c>
      <c r="H9803" t="s">
        <v>198</v>
      </c>
      <c r="I9803" t="s">
        <v>221</v>
      </c>
      <c r="J9803">
        <v>1991</v>
      </c>
      <c r="K9803">
        <v>405</v>
      </c>
      <c r="L9803">
        <v>6</v>
      </c>
      <c r="M9803" t="s">
        <v>200</v>
      </c>
      <c r="N9803" t="s">
        <v>9922</v>
      </c>
      <c r="O9803" t="s">
        <v>9923</v>
      </c>
      <c r="P9803" t="s">
        <v>10205</v>
      </c>
    </row>
    <row r="9804" spans="1:16" x14ac:dyDescent="0.25">
      <c r="A9804">
        <v>147923</v>
      </c>
      <c r="B9804" t="s">
        <v>41</v>
      </c>
      <c r="E9804" t="s">
        <v>10216</v>
      </c>
      <c r="G9804" t="s">
        <v>220</v>
      </c>
      <c r="H9804" t="s">
        <v>198</v>
      </c>
      <c r="I9804" t="s">
        <v>221</v>
      </c>
      <c r="J9804">
        <v>1997</v>
      </c>
      <c r="K9804">
        <v>405</v>
      </c>
      <c r="L9804">
        <v>6</v>
      </c>
      <c r="M9804" t="s">
        <v>200</v>
      </c>
      <c r="N9804" t="s">
        <v>9922</v>
      </c>
      <c r="O9804" t="s">
        <v>9923</v>
      </c>
      <c r="P9804" t="s">
        <v>10205</v>
      </c>
    </row>
    <row r="9805" spans="1:16" x14ac:dyDescent="0.25">
      <c r="A9805">
        <v>147924</v>
      </c>
      <c r="B9805" t="s">
        <v>41</v>
      </c>
      <c r="E9805" t="s">
        <v>10217</v>
      </c>
      <c r="G9805" t="s">
        <v>220</v>
      </c>
      <c r="H9805" t="s">
        <v>198</v>
      </c>
      <c r="I9805" t="s">
        <v>221</v>
      </c>
      <c r="J9805">
        <v>1990</v>
      </c>
      <c r="K9805">
        <v>352</v>
      </c>
      <c r="L9805">
        <v>6</v>
      </c>
      <c r="M9805" t="s">
        <v>200</v>
      </c>
      <c r="N9805" t="s">
        <v>9922</v>
      </c>
      <c r="O9805" t="s">
        <v>9923</v>
      </c>
      <c r="P9805" t="s">
        <v>10205</v>
      </c>
    </row>
    <row r="9806" spans="1:16" x14ac:dyDescent="0.25">
      <c r="A9806">
        <v>147929</v>
      </c>
      <c r="B9806" t="s">
        <v>41</v>
      </c>
      <c r="E9806" t="s">
        <v>10218</v>
      </c>
      <c r="G9806" t="s">
        <v>220</v>
      </c>
      <c r="H9806" t="s">
        <v>198</v>
      </c>
      <c r="I9806" t="s">
        <v>221</v>
      </c>
      <c r="J9806">
        <v>1992</v>
      </c>
      <c r="K9806">
        <v>444</v>
      </c>
      <c r="L9806">
        <v>6</v>
      </c>
      <c r="M9806" t="s">
        <v>200</v>
      </c>
      <c r="N9806" t="s">
        <v>9922</v>
      </c>
      <c r="O9806" t="s">
        <v>9923</v>
      </c>
      <c r="P9806" t="s">
        <v>10205</v>
      </c>
    </row>
    <row r="9807" spans="1:16" x14ac:dyDescent="0.25">
      <c r="A9807">
        <v>147932</v>
      </c>
      <c r="B9807" t="s">
        <v>41</v>
      </c>
      <c r="E9807" t="s">
        <v>10219</v>
      </c>
      <c r="G9807" t="s">
        <v>220</v>
      </c>
      <c r="H9807" t="s">
        <v>198</v>
      </c>
      <c r="I9807" t="s">
        <v>221</v>
      </c>
      <c r="J9807">
        <v>1993</v>
      </c>
      <c r="K9807">
        <v>406</v>
      </c>
      <c r="L9807">
        <v>6</v>
      </c>
      <c r="M9807" t="s">
        <v>200</v>
      </c>
      <c r="N9807" t="s">
        <v>9922</v>
      </c>
      <c r="O9807" t="s">
        <v>9923</v>
      </c>
      <c r="P9807" t="s">
        <v>10205</v>
      </c>
    </row>
    <row r="9808" spans="1:16" ht="105" x14ac:dyDescent="0.25">
      <c r="A9808">
        <v>147936</v>
      </c>
      <c r="B9808" t="s">
        <v>41</v>
      </c>
      <c r="E9808" t="s">
        <v>10220</v>
      </c>
      <c r="G9808" t="s">
        <v>220</v>
      </c>
      <c r="H9808" t="s">
        <v>198</v>
      </c>
      <c r="I9808" t="s">
        <v>221</v>
      </c>
      <c r="J9808">
        <v>1993</v>
      </c>
      <c r="K9808">
        <v>406</v>
      </c>
      <c r="L9808">
        <v>6</v>
      </c>
      <c r="M9808" t="s">
        <v>200</v>
      </c>
      <c r="N9808" s="18" t="s">
        <v>10221</v>
      </c>
      <c r="O9808" t="s">
        <v>9923</v>
      </c>
      <c r="P9808" t="s">
        <v>10205</v>
      </c>
    </row>
    <row r="9809" spans="1:16" x14ac:dyDescent="0.25">
      <c r="A9809">
        <v>147948</v>
      </c>
      <c r="B9809" t="s">
        <v>41</v>
      </c>
      <c r="E9809" t="s">
        <v>10222</v>
      </c>
      <c r="G9809" t="s">
        <v>220</v>
      </c>
      <c r="H9809" t="s">
        <v>198</v>
      </c>
      <c r="I9809" t="s">
        <v>221</v>
      </c>
      <c r="J9809">
        <v>2000</v>
      </c>
      <c r="K9809">
        <v>7200</v>
      </c>
      <c r="L9809">
        <v>6</v>
      </c>
      <c r="M9809" t="s">
        <v>200</v>
      </c>
      <c r="N9809" t="s">
        <v>9922</v>
      </c>
      <c r="O9809" t="s">
        <v>9923</v>
      </c>
      <c r="P9809" t="s">
        <v>10205</v>
      </c>
    </row>
    <row r="9810" spans="1:16" x14ac:dyDescent="0.25">
      <c r="A9810">
        <v>147949</v>
      </c>
      <c r="B9810" t="s">
        <v>41</v>
      </c>
      <c r="E9810" t="s">
        <v>10223</v>
      </c>
      <c r="G9810" t="s">
        <v>220</v>
      </c>
      <c r="H9810" t="s">
        <v>198</v>
      </c>
      <c r="I9810" t="s">
        <v>221</v>
      </c>
      <c r="J9810">
        <v>2000</v>
      </c>
      <c r="K9810">
        <v>7200</v>
      </c>
      <c r="L9810">
        <v>6</v>
      </c>
      <c r="M9810" t="s">
        <v>200</v>
      </c>
      <c r="N9810" t="s">
        <v>9922</v>
      </c>
      <c r="O9810" t="s">
        <v>9923</v>
      </c>
      <c r="P9810" t="s">
        <v>10205</v>
      </c>
    </row>
    <row r="9811" spans="1:16" x14ac:dyDescent="0.25">
      <c r="A9811">
        <v>147950</v>
      </c>
      <c r="B9811" t="s">
        <v>41</v>
      </c>
      <c r="E9811" t="s">
        <v>10224</v>
      </c>
      <c r="G9811" t="s">
        <v>220</v>
      </c>
      <c r="H9811" t="s">
        <v>198</v>
      </c>
      <c r="I9811" t="s">
        <v>221</v>
      </c>
      <c r="J9811">
        <v>2000</v>
      </c>
      <c r="K9811">
        <v>7200</v>
      </c>
      <c r="L9811">
        <v>6</v>
      </c>
      <c r="M9811" t="s">
        <v>200</v>
      </c>
      <c r="N9811" t="s">
        <v>9922</v>
      </c>
      <c r="O9811" t="s">
        <v>9923</v>
      </c>
      <c r="P9811" t="s">
        <v>10205</v>
      </c>
    </row>
    <row r="9812" spans="1:16" x14ac:dyDescent="0.25">
      <c r="A9812">
        <v>147951</v>
      </c>
      <c r="B9812" t="s">
        <v>40</v>
      </c>
      <c r="E9812" t="s">
        <v>10225</v>
      </c>
      <c r="G9812" t="s">
        <v>220</v>
      </c>
      <c r="H9812" t="s">
        <v>198</v>
      </c>
      <c r="I9812" t="s">
        <v>221</v>
      </c>
      <c r="J9812">
        <v>2000</v>
      </c>
      <c r="K9812">
        <v>7600</v>
      </c>
      <c r="L9812">
        <v>6</v>
      </c>
      <c r="M9812" t="s">
        <v>200</v>
      </c>
      <c r="N9812" t="s">
        <v>9922</v>
      </c>
      <c r="O9812" t="s">
        <v>9923</v>
      </c>
      <c r="P9812" t="s">
        <v>10205</v>
      </c>
    </row>
    <row r="9813" spans="1:16" ht="30" x14ac:dyDescent="0.25">
      <c r="A9813">
        <v>147952</v>
      </c>
      <c r="B9813" t="s">
        <v>40</v>
      </c>
      <c r="E9813" s="18" t="s">
        <v>10226</v>
      </c>
      <c r="G9813" t="s">
        <v>220</v>
      </c>
      <c r="H9813" t="s">
        <v>198</v>
      </c>
      <c r="I9813" t="s">
        <v>221</v>
      </c>
      <c r="J9813">
        <v>2000</v>
      </c>
      <c r="K9813">
        <v>7215</v>
      </c>
      <c r="L9813">
        <v>6</v>
      </c>
      <c r="M9813" t="s">
        <v>200</v>
      </c>
      <c r="N9813" t="s">
        <v>9922</v>
      </c>
      <c r="O9813" t="s">
        <v>9923</v>
      </c>
      <c r="P9813" t="s">
        <v>10205</v>
      </c>
    </row>
    <row r="9814" spans="1:16" ht="30" x14ac:dyDescent="0.25">
      <c r="A9814">
        <v>147953</v>
      </c>
      <c r="B9814" t="s">
        <v>40</v>
      </c>
      <c r="E9814" s="18" t="s">
        <v>10227</v>
      </c>
      <c r="G9814" t="s">
        <v>326</v>
      </c>
      <c r="H9814" t="s">
        <v>198</v>
      </c>
      <c r="I9814" t="s">
        <v>9381</v>
      </c>
      <c r="J9814">
        <v>2000</v>
      </c>
      <c r="K9814">
        <v>7030</v>
      </c>
      <c r="L9814">
        <v>26</v>
      </c>
      <c r="M9814" t="s">
        <v>200</v>
      </c>
      <c r="N9814" t="s">
        <v>9922</v>
      </c>
      <c r="O9814" t="s">
        <v>9923</v>
      </c>
      <c r="P9814" t="s">
        <v>10205</v>
      </c>
    </row>
    <row r="9815" spans="1:16" ht="30" x14ac:dyDescent="0.25">
      <c r="A9815">
        <v>147955</v>
      </c>
      <c r="B9815" t="s">
        <v>40</v>
      </c>
      <c r="E9815" s="18" t="s">
        <v>10228</v>
      </c>
      <c r="G9815" t="s">
        <v>220</v>
      </c>
      <c r="H9815" t="s">
        <v>198</v>
      </c>
      <c r="I9815" t="s">
        <v>221</v>
      </c>
      <c r="J9815">
        <v>2000</v>
      </c>
      <c r="K9815">
        <v>7410</v>
      </c>
      <c r="L9815">
        <v>6</v>
      </c>
      <c r="M9815" t="s">
        <v>200</v>
      </c>
      <c r="N9815" t="s">
        <v>9922</v>
      </c>
      <c r="O9815" t="s">
        <v>9923</v>
      </c>
      <c r="P9815" t="s">
        <v>10205</v>
      </c>
    </row>
    <row r="9816" spans="1:16" x14ac:dyDescent="0.25">
      <c r="A9816">
        <v>147956</v>
      </c>
      <c r="B9816" t="s">
        <v>360</v>
      </c>
      <c r="E9816" t="s">
        <v>10229</v>
      </c>
      <c r="G9816" t="s">
        <v>4128</v>
      </c>
      <c r="H9816" t="s">
        <v>198</v>
      </c>
      <c r="I9816" t="s">
        <v>4129</v>
      </c>
      <c r="J9816">
        <v>2003</v>
      </c>
      <c r="K9816">
        <v>1480195</v>
      </c>
      <c r="L9816">
        <v>30</v>
      </c>
      <c r="M9816" t="s">
        <v>200</v>
      </c>
      <c r="N9816" t="s">
        <v>376</v>
      </c>
      <c r="O9816" t="s">
        <v>202</v>
      </c>
      <c r="P9816" t="s">
        <v>365</v>
      </c>
    </row>
    <row r="9817" spans="1:16" x14ac:dyDescent="0.25">
      <c r="A9817">
        <v>147957</v>
      </c>
      <c r="B9817" t="s">
        <v>360</v>
      </c>
      <c r="E9817" t="s">
        <v>10230</v>
      </c>
      <c r="G9817" t="s">
        <v>4128</v>
      </c>
      <c r="H9817" t="s">
        <v>198</v>
      </c>
      <c r="I9817" t="s">
        <v>4129</v>
      </c>
      <c r="J9817">
        <v>1995</v>
      </c>
      <c r="K9817">
        <v>12660</v>
      </c>
      <c r="L9817">
        <v>30</v>
      </c>
      <c r="M9817" t="s">
        <v>200</v>
      </c>
      <c r="N9817" t="s">
        <v>376</v>
      </c>
      <c r="O9817" t="s">
        <v>202</v>
      </c>
      <c r="P9817" t="s">
        <v>365</v>
      </c>
    </row>
    <row r="9818" spans="1:16" ht="30" x14ac:dyDescent="0.25">
      <c r="A9818">
        <v>147958</v>
      </c>
      <c r="B9818" t="s">
        <v>360</v>
      </c>
      <c r="E9818" s="18" t="s">
        <v>10231</v>
      </c>
      <c r="G9818" t="s">
        <v>4128</v>
      </c>
      <c r="H9818" t="s">
        <v>198</v>
      </c>
      <c r="I9818" t="s">
        <v>4129</v>
      </c>
      <c r="J9818">
        <v>1995</v>
      </c>
      <c r="K9818">
        <v>168795</v>
      </c>
      <c r="L9818">
        <v>30</v>
      </c>
      <c r="M9818" t="s">
        <v>200</v>
      </c>
      <c r="N9818" t="s">
        <v>376</v>
      </c>
      <c r="O9818" t="s">
        <v>202</v>
      </c>
      <c r="P9818" t="s">
        <v>365</v>
      </c>
    </row>
    <row r="9819" spans="1:16" x14ac:dyDescent="0.25">
      <c r="A9819">
        <v>147959</v>
      </c>
      <c r="B9819" t="s">
        <v>360</v>
      </c>
      <c r="E9819" t="s">
        <v>10232</v>
      </c>
      <c r="G9819" t="s">
        <v>4128</v>
      </c>
      <c r="H9819" t="s">
        <v>198</v>
      </c>
      <c r="I9819" t="s">
        <v>4129</v>
      </c>
      <c r="J9819">
        <v>1995</v>
      </c>
      <c r="K9819">
        <v>288303</v>
      </c>
      <c r="L9819">
        <v>30</v>
      </c>
      <c r="M9819" t="s">
        <v>200</v>
      </c>
      <c r="N9819" t="s">
        <v>376</v>
      </c>
      <c r="O9819" t="s">
        <v>202</v>
      </c>
      <c r="P9819" t="s">
        <v>365</v>
      </c>
    </row>
    <row r="9820" spans="1:16" x14ac:dyDescent="0.25">
      <c r="A9820">
        <v>147960</v>
      </c>
      <c r="B9820" t="s">
        <v>360</v>
      </c>
      <c r="E9820" t="s">
        <v>10233</v>
      </c>
      <c r="G9820" t="s">
        <v>4128</v>
      </c>
      <c r="H9820" t="s">
        <v>198</v>
      </c>
      <c r="I9820" t="s">
        <v>4129</v>
      </c>
      <c r="J9820">
        <v>1995</v>
      </c>
      <c r="K9820">
        <v>351398</v>
      </c>
      <c r="L9820">
        <v>30</v>
      </c>
      <c r="M9820" t="s">
        <v>200</v>
      </c>
      <c r="N9820" t="s">
        <v>376</v>
      </c>
      <c r="O9820" t="s">
        <v>202</v>
      </c>
      <c r="P9820" t="s">
        <v>365</v>
      </c>
    </row>
    <row r="9821" spans="1:16" x14ac:dyDescent="0.25">
      <c r="A9821">
        <v>147961</v>
      </c>
      <c r="B9821" t="s">
        <v>360</v>
      </c>
      <c r="E9821" t="s">
        <v>10234</v>
      </c>
      <c r="G9821" t="s">
        <v>4128</v>
      </c>
      <c r="H9821" t="s">
        <v>198</v>
      </c>
      <c r="I9821" t="s">
        <v>4129</v>
      </c>
      <c r="J9821">
        <v>1995</v>
      </c>
      <c r="K9821">
        <v>126597</v>
      </c>
      <c r="L9821">
        <v>30</v>
      </c>
      <c r="M9821" t="s">
        <v>200</v>
      </c>
      <c r="N9821" t="s">
        <v>376</v>
      </c>
      <c r="O9821" t="s">
        <v>202</v>
      </c>
      <c r="P9821" t="s">
        <v>365</v>
      </c>
    </row>
    <row r="9822" spans="1:16" x14ac:dyDescent="0.25">
      <c r="A9822">
        <v>147962</v>
      </c>
      <c r="B9822" t="s">
        <v>360</v>
      </c>
      <c r="E9822" t="s">
        <v>5566</v>
      </c>
      <c r="G9822" t="s">
        <v>4128</v>
      </c>
      <c r="H9822" t="s">
        <v>198</v>
      </c>
      <c r="I9822" t="s">
        <v>4129</v>
      </c>
      <c r="J9822">
        <v>1995</v>
      </c>
      <c r="K9822">
        <v>617437</v>
      </c>
      <c r="L9822">
        <v>30</v>
      </c>
      <c r="M9822" t="s">
        <v>200</v>
      </c>
      <c r="N9822" t="s">
        <v>376</v>
      </c>
      <c r="O9822" t="s">
        <v>202</v>
      </c>
      <c r="P9822" t="s">
        <v>365</v>
      </c>
    </row>
    <row r="9823" spans="1:16" x14ac:dyDescent="0.25">
      <c r="A9823">
        <v>147963</v>
      </c>
      <c r="B9823" t="s">
        <v>360</v>
      </c>
      <c r="E9823" t="s">
        <v>10235</v>
      </c>
      <c r="G9823" t="s">
        <v>4128</v>
      </c>
      <c r="H9823" t="s">
        <v>10236</v>
      </c>
      <c r="I9823" t="s">
        <v>10237</v>
      </c>
      <c r="J9823">
        <v>1995</v>
      </c>
      <c r="K9823">
        <v>246160</v>
      </c>
      <c r="L9823">
        <v>30</v>
      </c>
      <c r="M9823" t="s">
        <v>200</v>
      </c>
      <c r="N9823" t="s">
        <v>376</v>
      </c>
      <c r="O9823" t="s">
        <v>202</v>
      </c>
      <c r="P9823" t="s">
        <v>365</v>
      </c>
    </row>
    <row r="9824" spans="1:16" x14ac:dyDescent="0.25">
      <c r="A9824">
        <v>147964</v>
      </c>
      <c r="B9824" t="s">
        <v>360</v>
      </c>
      <c r="E9824" t="s">
        <v>10238</v>
      </c>
      <c r="G9824" t="s">
        <v>4128</v>
      </c>
      <c r="H9824" t="s">
        <v>10239</v>
      </c>
      <c r="I9824" t="s">
        <v>10240</v>
      </c>
      <c r="J9824">
        <v>1995</v>
      </c>
      <c r="K9824">
        <v>126597</v>
      </c>
      <c r="L9824">
        <v>30</v>
      </c>
      <c r="M9824" t="s">
        <v>200</v>
      </c>
      <c r="N9824" t="s">
        <v>376</v>
      </c>
      <c r="O9824" t="s">
        <v>202</v>
      </c>
      <c r="P9824" t="s">
        <v>365</v>
      </c>
    </row>
    <row r="9825" spans="1:16" x14ac:dyDescent="0.25">
      <c r="A9825">
        <v>147965</v>
      </c>
      <c r="B9825" t="s">
        <v>360</v>
      </c>
      <c r="E9825" t="s">
        <v>10241</v>
      </c>
      <c r="G9825" t="s">
        <v>4128</v>
      </c>
      <c r="H9825" t="s">
        <v>10239</v>
      </c>
      <c r="I9825" t="s">
        <v>10240</v>
      </c>
      <c r="J9825">
        <v>1995</v>
      </c>
      <c r="K9825">
        <v>168795</v>
      </c>
      <c r="L9825">
        <v>30</v>
      </c>
      <c r="M9825" t="s">
        <v>200</v>
      </c>
      <c r="N9825" t="s">
        <v>376</v>
      </c>
      <c r="O9825" t="s">
        <v>202</v>
      </c>
      <c r="P9825" t="s">
        <v>365</v>
      </c>
    </row>
    <row r="9826" spans="1:16" x14ac:dyDescent="0.25">
      <c r="A9826">
        <v>147966</v>
      </c>
      <c r="B9826" t="s">
        <v>360</v>
      </c>
      <c r="E9826" t="s">
        <v>10242</v>
      </c>
      <c r="G9826" t="s">
        <v>4128</v>
      </c>
      <c r="H9826" t="s">
        <v>10243</v>
      </c>
      <c r="I9826" t="s">
        <v>10244</v>
      </c>
      <c r="J9826">
        <v>1995</v>
      </c>
      <c r="K9826">
        <v>351657</v>
      </c>
      <c r="L9826">
        <v>30</v>
      </c>
      <c r="M9826" t="s">
        <v>200</v>
      </c>
      <c r="N9826" t="s">
        <v>376</v>
      </c>
      <c r="O9826" t="s">
        <v>202</v>
      </c>
      <c r="P9826" t="s">
        <v>365</v>
      </c>
    </row>
    <row r="9827" spans="1:16" x14ac:dyDescent="0.25">
      <c r="A9827">
        <v>147967</v>
      </c>
      <c r="B9827" t="s">
        <v>360</v>
      </c>
      <c r="E9827" t="s">
        <v>10245</v>
      </c>
      <c r="G9827" t="s">
        <v>4128</v>
      </c>
      <c r="H9827" t="s">
        <v>10243</v>
      </c>
      <c r="I9827" t="s">
        <v>10244</v>
      </c>
      <c r="J9827">
        <v>1995</v>
      </c>
      <c r="K9827">
        <v>239127</v>
      </c>
      <c r="L9827">
        <v>30</v>
      </c>
      <c r="M9827" t="s">
        <v>200</v>
      </c>
      <c r="N9827" t="s">
        <v>376</v>
      </c>
      <c r="O9827" t="s">
        <v>202</v>
      </c>
      <c r="P9827" t="s">
        <v>365</v>
      </c>
    </row>
    <row r="9828" spans="1:16" ht="165" x14ac:dyDescent="0.25">
      <c r="A9828">
        <v>147968</v>
      </c>
      <c r="B9828" t="s">
        <v>360</v>
      </c>
      <c r="E9828" t="s">
        <v>10246</v>
      </c>
      <c r="G9828" t="s">
        <v>4128</v>
      </c>
      <c r="H9828" t="s">
        <v>10243</v>
      </c>
      <c r="I9828" t="s">
        <v>10244</v>
      </c>
      <c r="J9828">
        <v>1995</v>
      </c>
      <c r="K9828">
        <v>70331</v>
      </c>
      <c r="L9828">
        <v>30</v>
      </c>
      <c r="M9828" t="s">
        <v>200</v>
      </c>
      <c r="N9828" s="18" t="s">
        <v>10247</v>
      </c>
      <c r="O9828" t="s">
        <v>202</v>
      </c>
      <c r="P9828" t="s">
        <v>365</v>
      </c>
    </row>
    <row r="9829" spans="1:16" x14ac:dyDescent="0.25">
      <c r="A9829">
        <v>147969</v>
      </c>
      <c r="B9829" t="s">
        <v>360</v>
      </c>
      <c r="E9829" t="s">
        <v>10248</v>
      </c>
      <c r="G9829" t="s">
        <v>4128</v>
      </c>
      <c r="H9829" t="s">
        <v>10243</v>
      </c>
      <c r="I9829" t="s">
        <v>10244</v>
      </c>
      <c r="J9829">
        <v>1995</v>
      </c>
      <c r="K9829">
        <v>112530</v>
      </c>
      <c r="L9829">
        <v>30</v>
      </c>
      <c r="M9829" t="s">
        <v>200</v>
      </c>
      <c r="N9829" t="s">
        <v>376</v>
      </c>
      <c r="O9829" t="s">
        <v>202</v>
      </c>
      <c r="P9829" t="s">
        <v>365</v>
      </c>
    </row>
    <row r="9830" spans="1:16" x14ac:dyDescent="0.25">
      <c r="A9830">
        <v>147970</v>
      </c>
      <c r="B9830" t="s">
        <v>360</v>
      </c>
      <c r="E9830" t="s">
        <v>10249</v>
      </c>
      <c r="G9830" t="s">
        <v>4128</v>
      </c>
      <c r="H9830" t="s">
        <v>198</v>
      </c>
      <c r="I9830" t="s">
        <v>4129</v>
      </c>
      <c r="J9830">
        <v>1991</v>
      </c>
      <c r="K9830">
        <v>737897</v>
      </c>
      <c r="L9830">
        <v>30</v>
      </c>
      <c r="M9830" t="s">
        <v>200</v>
      </c>
      <c r="N9830" t="s">
        <v>376</v>
      </c>
      <c r="O9830" t="s">
        <v>202</v>
      </c>
      <c r="P9830" t="s">
        <v>365</v>
      </c>
    </row>
    <row r="9831" spans="1:16" x14ac:dyDescent="0.25">
      <c r="A9831">
        <v>147971</v>
      </c>
      <c r="B9831" t="s">
        <v>360</v>
      </c>
      <c r="E9831" t="s">
        <v>10250</v>
      </c>
      <c r="G9831" t="s">
        <v>4128</v>
      </c>
      <c r="H9831" t="s">
        <v>198</v>
      </c>
      <c r="I9831" t="s">
        <v>4129</v>
      </c>
      <c r="J9831">
        <v>1964</v>
      </c>
      <c r="K9831">
        <v>300189</v>
      </c>
      <c r="L9831">
        <v>30</v>
      </c>
      <c r="M9831" t="s">
        <v>200</v>
      </c>
      <c r="N9831" t="s">
        <v>10251</v>
      </c>
      <c r="O9831" t="s">
        <v>202</v>
      </c>
      <c r="P9831" t="s">
        <v>365</v>
      </c>
    </row>
    <row r="9832" spans="1:16" x14ac:dyDescent="0.25">
      <c r="A9832">
        <v>147972</v>
      </c>
      <c r="B9832" t="s">
        <v>360</v>
      </c>
      <c r="E9832" t="s">
        <v>5433</v>
      </c>
      <c r="G9832" t="s">
        <v>4128</v>
      </c>
      <c r="H9832" t="s">
        <v>198</v>
      </c>
      <c r="I9832" t="s">
        <v>4129</v>
      </c>
      <c r="J9832">
        <v>1965</v>
      </c>
      <c r="K9832">
        <v>709376</v>
      </c>
      <c r="L9832">
        <v>30</v>
      </c>
      <c r="M9832" t="s">
        <v>200</v>
      </c>
      <c r="N9832" t="s">
        <v>376</v>
      </c>
      <c r="O9832" t="s">
        <v>202</v>
      </c>
      <c r="P9832" t="s">
        <v>365</v>
      </c>
    </row>
    <row r="9833" spans="1:16" x14ac:dyDescent="0.25">
      <c r="A9833">
        <v>147973</v>
      </c>
      <c r="B9833" t="s">
        <v>360</v>
      </c>
      <c r="E9833" t="s">
        <v>10252</v>
      </c>
      <c r="G9833" t="s">
        <v>4128</v>
      </c>
      <c r="H9833" t="s">
        <v>198</v>
      </c>
      <c r="I9833" t="s">
        <v>4129</v>
      </c>
      <c r="J9833">
        <v>1965</v>
      </c>
      <c r="K9833">
        <v>36282</v>
      </c>
      <c r="L9833">
        <v>30</v>
      </c>
      <c r="M9833" t="s">
        <v>200</v>
      </c>
      <c r="N9833" t="s">
        <v>376</v>
      </c>
      <c r="O9833" t="s">
        <v>202</v>
      </c>
      <c r="P9833" t="s">
        <v>365</v>
      </c>
    </row>
    <row r="9834" spans="1:16" x14ac:dyDescent="0.25">
      <c r="A9834">
        <v>147974</v>
      </c>
      <c r="B9834" t="s">
        <v>360</v>
      </c>
      <c r="E9834" t="s">
        <v>10253</v>
      </c>
      <c r="G9834" t="s">
        <v>4128</v>
      </c>
      <c r="H9834" t="s">
        <v>198</v>
      </c>
      <c r="I9834" t="s">
        <v>4129</v>
      </c>
      <c r="J9834">
        <v>1965</v>
      </c>
      <c r="K9834">
        <v>1416779</v>
      </c>
      <c r="L9834">
        <v>30</v>
      </c>
      <c r="M9834" t="s">
        <v>200</v>
      </c>
      <c r="N9834" t="s">
        <v>376</v>
      </c>
      <c r="O9834" t="s">
        <v>202</v>
      </c>
      <c r="P9834" t="s">
        <v>365</v>
      </c>
    </row>
    <row r="9835" spans="1:16" x14ac:dyDescent="0.25">
      <c r="A9835">
        <v>147975</v>
      </c>
      <c r="B9835" t="s">
        <v>360</v>
      </c>
      <c r="E9835" t="s">
        <v>10254</v>
      </c>
      <c r="G9835" t="s">
        <v>4128</v>
      </c>
      <c r="H9835" t="s">
        <v>198</v>
      </c>
      <c r="I9835" t="s">
        <v>4129</v>
      </c>
      <c r="J9835">
        <v>1966</v>
      </c>
      <c r="K9835">
        <v>288151</v>
      </c>
      <c r="L9835">
        <v>30</v>
      </c>
      <c r="M9835" t="s">
        <v>200</v>
      </c>
      <c r="N9835" t="s">
        <v>376</v>
      </c>
      <c r="O9835" t="s">
        <v>202</v>
      </c>
      <c r="P9835" t="s">
        <v>365</v>
      </c>
    </row>
    <row r="9836" spans="1:16" x14ac:dyDescent="0.25">
      <c r="A9836">
        <v>147976</v>
      </c>
      <c r="B9836" t="s">
        <v>360</v>
      </c>
      <c r="E9836" t="s">
        <v>10255</v>
      </c>
      <c r="G9836" t="s">
        <v>4128</v>
      </c>
      <c r="H9836" t="s">
        <v>198</v>
      </c>
      <c r="I9836" t="s">
        <v>4129</v>
      </c>
      <c r="J9836">
        <v>1972</v>
      </c>
      <c r="K9836">
        <v>1452823</v>
      </c>
      <c r="L9836">
        <v>30</v>
      </c>
      <c r="M9836" t="s">
        <v>200</v>
      </c>
      <c r="N9836" t="s">
        <v>376</v>
      </c>
      <c r="O9836" t="s">
        <v>202</v>
      </c>
      <c r="P9836" t="s">
        <v>365</v>
      </c>
    </row>
    <row r="9837" spans="1:16" x14ac:dyDescent="0.25">
      <c r="A9837">
        <v>147977</v>
      </c>
      <c r="B9837" t="s">
        <v>360</v>
      </c>
      <c r="E9837" t="s">
        <v>10256</v>
      </c>
      <c r="G9837" t="s">
        <v>4128</v>
      </c>
      <c r="H9837" t="s">
        <v>198</v>
      </c>
      <c r="I9837" t="s">
        <v>4129</v>
      </c>
      <c r="J9837">
        <v>1973</v>
      </c>
      <c r="K9837">
        <v>911499</v>
      </c>
      <c r="L9837">
        <v>30</v>
      </c>
      <c r="M9837" t="s">
        <v>200</v>
      </c>
      <c r="N9837" t="s">
        <v>376</v>
      </c>
      <c r="O9837" t="s">
        <v>202</v>
      </c>
      <c r="P9837" t="s">
        <v>365</v>
      </c>
    </row>
    <row r="9838" spans="1:16" x14ac:dyDescent="0.25">
      <c r="A9838">
        <v>147978</v>
      </c>
      <c r="B9838" t="s">
        <v>360</v>
      </c>
      <c r="E9838" t="s">
        <v>10257</v>
      </c>
      <c r="G9838" t="s">
        <v>4128</v>
      </c>
      <c r="H9838" t="s">
        <v>198</v>
      </c>
      <c r="I9838" t="s">
        <v>4129</v>
      </c>
      <c r="J9838">
        <v>1976</v>
      </c>
      <c r="K9838">
        <v>33270</v>
      </c>
      <c r="L9838">
        <v>30</v>
      </c>
      <c r="M9838" t="s">
        <v>200</v>
      </c>
      <c r="N9838" t="s">
        <v>376</v>
      </c>
      <c r="O9838" t="s">
        <v>202</v>
      </c>
      <c r="P9838" t="s">
        <v>365</v>
      </c>
    </row>
    <row r="9839" spans="1:16" x14ac:dyDescent="0.25">
      <c r="A9839">
        <v>147979</v>
      </c>
      <c r="B9839" t="s">
        <v>360</v>
      </c>
      <c r="E9839" t="s">
        <v>10258</v>
      </c>
      <c r="G9839" t="s">
        <v>4128</v>
      </c>
      <c r="H9839" t="s">
        <v>198</v>
      </c>
      <c r="I9839" t="s">
        <v>4129</v>
      </c>
      <c r="J9839">
        <v>1978</v>
      </c>
      <c r="K9839">
        <v>84399</v>
      </c>
      <c r="L9839">
        <v>30</v>
      </c>
      <c r="M9839" t="s">
        <v>200</v>
      </c>
      <c r="N9839" t="s">
        <v>376</v>
      </c>
      <c r="O9839" t="s">
        <v>202</v>
      </c>
      <c r="P9839" t="s">
        <v>365</v>
      </c>
    </row>
    <row r="9840" spans="1:16" x14ac:dyDescent="0.25">
      <c r="A9840">
        <v>147981</v>
      </c>
      <c r="B9840" t="s">
        <v>360</v>
      </c>
      <c r="E9840" t="s">
        <v>10259</v>
      </c>
      <c r="G9840" t="s">
        <v>4128</v>
      </c>
      <c r="H9840" t="s">
        <v>198</v>
      </c>
      <c r="I9840" t="s">
        <v>4129</v>
      </c>
      <c r="J9840">
        <v>1978</v>
      </c>
      <c r="K9840">
        <v>178309</v>
      </c>
      <c r="L9840">
        <v>30</v>
      </c>
      <c r="M9840" t="s">
        <v>200</v>
      </c>
      <c r="N9840" t="s">
        <v>376</v>
      </c>
      <c r="O9840" t="s">
        <v>202</v>
      </c>
      <c r="P9840" t="s">
        <v>365</v>
      </c>
    </row>
    <row r="9841" spans="1:16" x14ac:dyDescent="0.25">
      <c r="A9841">
        <v>147982</v>
      </c>
      <c r="B9841" t="s">
        <v>360</v>
      </c>
      <c r="E9841" t="s">
        <v>4781</v>
      </c>
      <c r="G9841" t="s">
        <v>4128</v>
      </c>
      <c r="H9841" t="s">
        <v>198</v>
      </c>
      <c r="I9841" t="s">
        <v>4129</v>
      </c>
      <c r="J9841">
        <v>1981</v>
      </c>
      <c r="K9841">
        <v>127216</v>
      </c>
      <c r="L9841">
        <v>30</v>
      </c>
      <c r="M9841" t="s">
        <v>200</v>
      </c>
      <c r="N9841" t="s">
        <v>376</v>
      </c>
      <c r="O9841" t="s">
        <v>202</v>
      </c>
      <c r="P9841" t="s">
        <v>365</v>
      </c>
    </row>
    <row r="9842" spans="1:16" x14ac:dyDescent="0.25">
      <c r="A9842">
        <v>147983</v>
      </c>
      <c r="B9842" t="s">
        <v>360</v>
      </c>
      <c r="E9842" t="s">
        <v>10260</v>
      </c>
      <c r="G9842" t="s">
        <v>4128</v>
      </c>
      <c r="H9842" t="s">
        <v>198</v>
      </c>
      <c r="I9842" t="s">
        <v>4129</v>
      </c>
      <c r="J9842">
        <v>1981</v>
      </c>
      <c r="K9842">
        <v>65213</v>
      </c>
      <c r="L9842">
        <v>30</v>
      </c>
      <c r="M9842" t="s">
        <v>200</v>
      </c>
      <c r="N9842" t="s">
        <v>376</v>
      </c>
      <c r="O9842" t="s">
        <v>202</v>
      </c>
      <c r="P9842" t="s">
        <v>365</v>
      </c>
    </row>
    <row r="9843" spans="1:16" x14ac:dyDescent="0.25">
      <c r="A9843">
        <v>147984</v>
      </c>
      <c r="B9843" t="s">
        <v>360</v>
      </c>
      <c r="E9843" t="s">
        <v>10261</v>
      </c>
      <c r="G9843" t="s">
        <v>4128</v>
      </c>
      <c r="H9843" t="s">
        <v>198</v>
      </c>
      <c r="I9843" t="s">
        <v>4129</v>
      </c>
      <c r="J9843">
        <v>1982</v>
      </c>
      <c r="K9843">
        <v>890412</v>
      </c>
      <c r="L9843">
        <v>30</v>
      </c>
      <c r="M9843" t="s">
        <v>200</v>
      </c>
      <c r="N9843" t="s">
        <v>376</v>
      </c>
      <c r="O9843" t="s">
        <v>202</v>
      </c>
      <c r="P9843" t="s">
        <v>365</v>
      </c>
    </row>
    <row r="9844" spans="1:16" x14ac:dyDescent="0.25">
      <c r="A9844">
        <v>147985</v>
      </c>
      <c r="B9844" t="s">
        <v>360</v>
      </c>
      <c r="E9844" t="s">
        <v>10262</v>
      </c>
      <c r="G9844" t="s">
        <v>4128</v>
      </c>
      <c r="H9844" t="s">
        <v>198</v>
      </c>
      <c r="I9844" t="s">
        <v>4129</v>
      </c>
      <c r="J9844">
        <v>1982</v>
      </c>
      <c r="K9844">
        <v>83735</v>
      </c>
      <c r="L9844">
        <v>30</v>
      </c>
      <c r="M9844" t="s">
        <v>200</v>
      </c>
      <c r="N9844" t="s">
        <v>376</v>
      </c>
      <c r="O9844" t="s">
        <v>202</v>
      </c>
      <c r="P9844" t="s">
        <v>365</v>
      </c>
    </row>
    <row r="9845" spans="1:16" x14ac:dyDescent="0.25">
      <c r="A9845">
        <v>147986</v>
      </c>
      <c r="B9845" t="s">
        <v>360</v>
      </c>
      <c r="E9845" t="s">
        <v>10263</v>
      </c>
      <c r="G9845" t="s">
        <v>4128</v>
      </c>
      <c r="H9845" t="s">
        <v>198</v>
      </c>
      <c r="I9845" t="s">
        <v>4129</v>
      </c>
      <c r="J9845">
        <v>1983</v>
      </c>
      <c r="K9845">
        <v>598670</v>
      </c>
      <c r="L9845">
        <v>30</v>
      </c>
      <c r="M9845" t="s">
        <v>200</v>
      </c>
      <c r="N9845" t="s">
        <v>376</v>
      </c>
      <c r="O9845" t="s">
        <v>202</v>
      </c>
      <c r="P9845" t="s">
        <v>365</v>
      </c>
    </row>
    <row r="9846" spans="1:16" x14ac:dyDescent="0.25">
      <c r="A9846">
        <v>147987</v>
      </c>
      <c r="B9846" t="s">
        <v>360</v>
      </c>
      <c r="E9846" t="s">
        <v>10264</v>
      </c>
      <c r="G9846" t="s">
        <v>4128</v>
      </c>
      <c r="H9846" t="s">
        <v>198</v>
      </c>
      <c r="I9846" t="s">
        <v>4129</v>
      </c>
      <c r="J9846">
        <v>1983</v>
      </c>
      <c r="K9846">
        <v>81553</v>
      </c>
      <c r="L9846">
        <v>30</v>
      </c>
      <c r="M9846" t="s">
        <v>200</v>
      </c>
      <c r="N9846" t="s">
        <v>376</v>
      </c>
      <c r="O9846" t="s">
        <v>202</v>
      </c>
      <c r="P9846" t="s">
        <v>365</v>
      </c>
    </row>
    <row r="9847" spans="1:16" ht="165" x14ac:dyDescent="0.25">
      <c r="A9847">
        <v>147988</v>
      </c>
      <c r="B9847" t="s">
        <v>360</v>
      </c>
      <c r="E9847" t="s">
        <v>10265</v>
      </c>
      <c r="G9847" t="s">
        <v>4128</v>
      </c>
      <c r="H9847" t="s">
        <v>198</v>
      </c>
      <c r="I9847" t="s">
        <v>4129</v>
      </c>
      <c r="J9847">
        <v>1983</v>
      </c>
      <c r="K9847">
        <v>691185</v>
      </c>
      <c r="L9847">
        <v>30</v>
      </c>
      <c r="M9847" t="s">
        <v>200</v>
      </c>
      <c r="N9847" s="18" t="s">
        <v>10247</v>
      </c>
      <c r="O9847" t="s">
        <v>202</v>
      </c>
      <c r="P9847" t="s">
        <v>365</v>
      </c>
    </row>
    <row r="9848" spans="1:16" x14ac:dyDescent="0.25">
      <c r="A9848">
        <v>147989</v>
      </c>
      <c r="B9848" t="s">
        <v>360</v>
      </c>
      <c r="E9848" t="s">
        <v>10266</v>
      </c>
      <c r="G9848" t="s">
        <v>4128</v>
      </c>
      <c r="H9848" t="s">
        <v>198</v>
      </c>
      <c r="I9848" t="s">
        <v>4129</v>
      </c>
      <c r="J9848">
        <v>1984</v>
      </c>
      <c r="K9848">
        <v>98080</v>
      </c>
      <c r="L9848">
        <v>30</v>
      </c>
      <c r="M9848" t="s">
        <v>200</v>
      </c>
      <c r="N9848" t="s">
        <v>376</v>
      </c>
      <c r="O9848" t="s">
        <v>202</v>
      </c>
      <c r="P9848" t="s">
        <v>365</v>
      </c>
    </row>
    <row r="9849" spans="1:16" x14ac:dyDescent="0.25">
      <c r="A9849">
        <v>147990</v>
      </c>
      <c r="B9849" t="s">
        <v>360</v>
      </c>
      <c r="E9849" t="s">
        <v>10267</v>
      </c>
      <c r="G9849" t="s">
        <v>4128</v>
      </c>
      <c r="H9849" t="s">
        <v>198</v>
      </c>
      <c r="I9849" t="s">
        <v>4129</v>
      </c>
      <c r="J9849">
        <v>1985</v>
      </c>
      <c r="K9849">
        <v>311839</v>
      </c>
      <c r="L9849">
        <v>30</v>
      </c>
      <c r="M9849" t="s">
        <v>200</v>
      </c>
      <c r="N9849" t="s">
        <v>376</v>
      </c>
      <c r="O9849" t="s">
        <v>202</v>
      </c>
      <c r="P9849" t="s">
        <v>365</v>
      </c>
    </row>
    <row r="9850" spans="1:16" x14ac:dyDescent="0.25">
      <c r="A9850">
        <v>147991</v>
      </c>
      <c r="B9850" t="s">
        <v>360</v>
      </c>
      <c r="E9850" t="s">
        <v>10268</v>
      </c>
      <c r="G9850" t="s">
        <v>4128</v>
      </c>
      <c r="H9850" t="s">
        <v>198</v>
      </c>
      <c r="I9850" t="s">
        <v>4129</v>
      </c>
      <c r="J9850">
        <v>1985</v>
      </c>
      <c r="K9850">
        <v>58210</v>
      </c>
      <c r="L9850">
        <v>30</v>
      </c>
      <c r="M9850" t="s">
        <v>200</v>
      </c>
      <c r="N9850" t="s">
        <v>376</v>
      </c>
      <c r="O9850" t="s">
        <v>202</v>
      </c>
      <c r="P9850" t="s">
        <v>365</v>
      </c>
    </row>
    <row r="9851" spans="1:16" x14ac:dyDescent="0.25">
      <c r="A9851">
        <v>147992</v>
      </c>
      <c r="B9851" t="s">
        <v>399</v>
      </c>
      <c r="E9851" t="s">
        <v>6314</v>
      </c>
      <c r="G9851" t="s">
        <v>6089</v>
      </c>
      <c r="H9851" t="s">
        <v>10269</v>
      </c>
      <c r="I9851" t="s">
        <v>10270</v>
      </c>
      <c r="J9851">
        <v>1989</v>
      </c>
      <c r="K9851">
        <v>144181</v>
      </c>
      <c r="L9851">
        <v>29</v>
      </c>
      <c r="M9851" t="s">
        <v>200</v>
      </c>
      <c r="N9851" t="s">
        <v>1203</v>
      </c>
      <c r="O9851" t="s">
        <v>202</v>
      </c>
      <c r="P9851" t="s">
        <v>1204</v>
      </c>
    </row>
    <row r="9852" spans="1:16" x14ac:dyDescent="0.25">
      <c r="A9852">
        <v>147993</v>
      </c>
      <c r="B9852" t="s">
        <v>360</v>
      </c>
      <c r="E9852" t="s">
        <v>10271</v>
      </c>
      <c r="G9852" t="s">
        <v>6089</v>
      </c>
      <c r="H9852" t="s">
        <v>10272</v>
      </c>
      <c r="I9852" t="s">
        <v>10273</v>
      </c>
      <c r="J9852">
        <v>2003</v>
      </c>
      <c r="K9852">
        <v>17595</v>
      </c>
      <c r="L9852">
        <v>29</v>
      </c>
      <c r="M9852" t="s">
        <v>200</v>
      </c>
      <c r="N9852" t="s">
        <v>10274</v>
      </c>
      <c r="O9852" t="s">
        <v>202</v>
      </c>
      <c r="P9852" t="s">
        <v>365</v>
      </c>
    </row>
    <row r="9853" spans="1:16" x14ac:dyDescent="0.25">
      <c r="A9853">
        <v>147994</v>
      </c>
      <c r="B9853" t="s">
        <v>360</v>
      </c>
      <c r="E9853" t="s">
        <v>2560</v>
      </c>
      <c r="G9853" t="s">
        <v>6089</v>
      </c>
      <c r="H9853" t="s">
        <v>10272</v>
      </c>
      <c r="I9853" t="s">
        <v>10273</v>
      </c>
      <c r="J9853">
        <v>2003</v>
      </c>
      <c r="K9853">
        <v>57729</v>
      </c>
      <c r="L9853">
        <v>29</v>
      </c>
      <c r="M9853" t="s">
        <v>200</v>
      </c>
      <c r="N9853" t="s">
        <v>10274</v>
      </c>
      <c r="O9853" t="s">
        <v>202</v>
      </c>
      <c r="P9853" t="s">
        <v>365</v>
      </c>
    </row>
    <row r="9854" spans="1:16" x14ac:dyDescent="0.25">
      <c r="A9854">
        <v>147995</v>
      </c>
      <c r="B9854" t="s">
        <v>360</v>
      </c>
      <c r="E9854" t="s">
        <v>10275</v>
      </c>
      <c r="G9854" t="s">
        <v>6089</v>
      </c>
      <c r="H9854" t="s">
        <v>10272</v>
      </c>
      <c r="I9854" t="s">
        <v>10273</v>
      </c>
      <c r="J9854">
        <v>2003</v>
      </c>
      <c r="K9854">
        <v>59641</v>
      </c>
      <c r="L9854">
        <v>29</v>
      </c>
      <c r="M9854" t="s">
        <v>200</v>
      </c>
      <c r="N9854" t="s">
        <v>10276</v>
      </c>
      <c r="O9854" t="s">
        <v>202</v>
      </c>
      <c r="P9854" t="s">
        <v>365</v>
      </c>
    </row>
    <row r="9855" spans="1:16" x14ac:dyDescent="0.25">
      <c r="A9855">
        <v>147996</v>
      </c>
      <c r="B9855" t="s">
        <v>360</v>
      </c>
      <c r="E9855" t="s">
        <v>10277</v>
      </c>
      <c r="G9855" t="s">
        <v>6089</v>
      </c>
      <c r="H9855" t="s">
        <v>10272</v>
      </c>
      <c r="I9855" t="s">
        <v>10273</v>
      </c>
      <c r="J9855">
        <v>2003</v>
      </c>
      <c r="K9855">
        <v>85655</v>
      </c>
      <c r="L9855">
        <v>29</v>
      </c>
      <c r="M9855" t="s">
        <v>200</v>
      </c>
      <c r="N9855" t="s">
        <v>10276</v>
      </c>
      <c r="O9855" t="s">
        <v>202</v>
      </c>
      <c r="P9855" t="s">
        <v>365</v>
      </c>
    </row>
    <row r="9856" spans="1:16" x14ac:dyDescent="0.25">
      <c r="A9856">
        <v>147997</v>
      </c>
      <c r="B9856" t="s">
        <v>360</v>
      </c>
      <c r="E9856" t="s">
        <v>10278</v>
      </c>
      <c r="G9856" t="s">
        <v>6089</v>
      </c>
      <c r="H9856" t="s">
        <v>6122</v>
      </c>
      <c r="I9856" t="s">
        <v>6123</v>
      </c>
      <c r="J9856">
        <v>1994</v>
      </c>
      <c r="K9856">
        <v>448153</v>
      </c>
      <c r="L9856">
        <v>29</v>
      </c>
      <c r="M9856" t="s">
        <v>200</v>
      </c>
      <c r="N9856" t="s">
        <v>376</v>
      </c>
      <c r="O9856" t="s">
        <v>202</v>
      </c>
      <c r="P9856" t="s">
        <v>365</v>
      </c>
    </row>
    <row r="9857" spans="1:16" x14ac:dyDescent="0.25">
      <c r="A9857">
        <v>147998</v>
      </c>
      <c r="B9857" t="s">
        <v>360</v>
      </c>
      <c r="E9857" t="s">
        <v>10279</v>
      </c>
      <c r="G9857" t="s">
        <v>6089</v>
      </c>
      <c r="H9857" t="s">
        <v>10280</v>
      </c>
      <c r="I9857" t="s">
        <v>10281</v>
      </c>
      <c r="J9857">
        <v>1982</v>
      </c>
      <c r="K9857">
        <v>177271</v>
      </c>
      <c r="L9857">
        <v>29</v>
      </c>
      <c r="M9857" t="s">
        <v>200</v>
      </c>
      <c r="N9857" t="s">
        <v>436</v>
      </c>
      <c r="O9857" t="s">
        <v>202</v>
      </c>
      <c r="P9857" t="s">
        <v>10282</v>
      </c>
    </row>
    <row r="9858" spans="1:16" x14ac:dyDescent="0.25">
      <c r="A9858">
        <v>147999</v>
      </c>
      <c r="B9858" t="s">
        <v>399</v>
      </c>
      <c r="E9858" t="s">
        <v>10283</v>
      </c>
      <c r="G9858" t="s">
        <v>6089</v>
      </c>
      <c r="H9858" t="s">
        <v>6182</v>
      </c>
      <c r="I9858" t="s">
        <v>6183</v>
      </c>
      <c r="J9858">
        <v>1994</v>
      </c>
      <c r="K9858">
        <v>6337</v>
      </c>
      <c r="L9858">
        <v>29</v>
      </c>
      <c r="M9858" t="s">
        <v>200</v>
      </c>
      <c r="N9858" t="s">
        <v>1203</v>
      </c>
      <c r="O9858" t="s">
        <v>202</v>
      </c>
      <c r="P9858" t="s">
        <v>1935</v>
      </c>
    </row>
    <row r="9859" spans="1:16" x14ac:dyDescent="0.25">
      <c r="A9859">
        <v>148000</v>
      </c>
      <c r="B9859" t="s">
        <v>399</v>
      </c>
      <c r="E9859" t="s">
        <v>10284</v>
      </c>
      <c r="G9859" t="s">
        <v>6089</v>
      </c>
      <c r="H9859" t="s">
        <v>6182</v>
      </c>
      <c r="I9859" t="s">
        <v>6183</v>
      </c>
      <c r="J9859">
        <v>2002</v>
      </c>
      <c r="K9859">
        <v>535486</v>
      </c>
      <c r="L9859">
        <v>29</v>
      </c>
      <c r="M9859" t="s">
        <v>200</v>
      </c>
      <c r="N9859" t="s">
        <v>10285</v>
      </c>
      <c r="O9859" t="s">
        <v>202</v>
      </c>
      <c r="P9859" t="s">
        <v>448</v>
      </c>
    </row>
    <row r="9860" spans="1:16" x14ac:dyDescent="0.25">
      <c r="A9860">
        <v>148001</v>
      </c>
      <c r="B9860" t="s">
        <v>360</v>
      </c>
      <c r="E9860" t="s">
        <v>6363</v>
      </c>
      <c r="G9860" t="s">
        <v>6089</v>
      </c>
      <c r="H9860" t="s">
        <v>6182</v>
      </c>
      <c r="I9860" t="s">
        <v>6183</v>
      </c>
      <c r="J9860">
        <v>2002</v>
      </c>
      <c r="K9860">
        <v>656147</v>
      </c>
      <c r="L9860">
        <v>29</v>
      </c>
      <c r="M9860" t="s">
        <v>200</v>
      </c>
      <c r="N9860" t="s">
        <v>10286</v>
      </c>
      <c r="O9860" t="s">
        <v>202</v>
      </c>
      <c r="P9860" t="s">
        <v>365</v>
      </c>
    </row>
    <row r="9861" spans="1:16" x14ac:dyDescent="0.25">
      <c r="A9861">
        <v>148002</v>
      </c>
      <c r="B9861" t="s">
        <v>360</v>
      </c>
      <c r="E9861" t="s">
        <v>10287</v>
      </c>
      <c r="G9861" t="s">
        <v>6089</v>
      </c>
      <c r="H9861" t="s">
        <v>10269</v>
      </c>
      <c r="I9861" t="s">
        <v>10270</v>
      </c>
      <c r="J9861">
        <v>1994</v>
      </c>
      <c r="K9861">
        <v>1200200</v>
      </c>
      <c r="L9861">
        <v>29</v>
      </c>
      <c r="M9861" t="s">
        <v>200</v>
      </c>
      <c r="N9861" t="s">
        <v>376</v>
      </c>
      <c r="O9861" t="s">
        <v>202</v>
      </c>
      <c r="P9861" t="s">
        <v>365</v>
      </c>
    </row>
    <row r="9862" spans="1:16" x14ac:dyDescent="0.25">
      <c r="A9862">
        <v>148003</v>
      </c>
      <c r="B9862" t="s">
        <v>360</v>
      </c>
      <c r="E9862" t="s">
        <v>6266</v>
      </c>
      <c r="G9862" t="s">
        <v>6089</v>
      </c>
      <c r="H9862" t="s">
        <v>10269</v>
      </c>
      <c r="I9862" t="s">
        <v>10270</v>
      </c>
      <c r="J9862">
        <v>2002</v>
      </c>
      <c r="K9862">
        <v>576686</v>
      </c>
      <c r="L9862">
        <v>29</v>
      </c>
      <c r="M9862" t="s">
        <v>200</v>
      </c>
      <c r="N9862" t="s">
        <v>10286</v>
      </c>
      <c r="O9862" t="s">
        <v>202</v>
      </c>
      <c r="P9862" t="s">
        <v>365</v>
      </c>
    </row>
    <row r="9863" spans="1:16" x14ac:dyDescent="0.25">
      <c r="A9863">
        <v>148004</v>
      </c>
      <c r="B9863" t="s">
        <v>360</v>
      </c>
      <c r="E9863" t="s">
        <v>10288</v>
      </c>
      <c r="G9863" t="s">
        <v>6089</v>
      </c>
      <c r="H9863" t="s">
        <v>10269</v>
      </c>
      <c r="I9863" t="s">
        <v>10270</v>
      </c>
      <c r="J9863">
        <v>1994</v>
      </c>
      <c r="K9863">
        <v>60997</v>
      </c>
      <c r="L9863">
        <v>29</v>
      </c>
      <c r="M9863" t="s">
        <v>200</v>
      </c>
      <c r="N9863" t="s">
        <v>376</v>
      </c>
      <c r="O9863" t="s">
        <v>202</v>
      </c>
      <c r="P9863" t="s">
        <v>365</v>
      </c>
    </row>
    <row r="9864" spans="1:16" x14ac:dyDescent="0.25">
      <c r="A9864">
        <v>148005</v>
      </c>
      <c r="B9864" t="s">
        <v>399</v>
      </c>
      <c r="E9864" t="s">
        <v>10289</v>
      </c>
      <c r="G9864" t="s">
        <v>6089</v>
      </c>
      <c r="H9864" t="s">
        <v>10269</v>
      </c>
      <c r="I9864" t="s">
        <v>10270</v>
      </c>
      <c r="J9864">
        <v>1994</v>
      </c>
      <c r="K9864">
        <v>23949</v>
      </c>
      <c r="L9864">
        <v>29</v>
      </c>
      <c r="M9864" t="s">
        <v>200</v>
      </c>
      <c r="N9864" t="s">
        <v>1203</v>
      </c>
      <c r="O9864" t="s">
        <v>202</v>
      </c>
      <c r="P9864" t="s">
        <v>4966</v>
      </c>
    </row>
    <row r="9865" spans="1:16" x14ac:dyDescent="0.25">
      <c r="A9865">
        <v>148006</v>
      </c>
      <c r="B9865" t="s">
        <v>399</v>
      </c>
      <c r="E9865" t="s">
        <v>10290</v>
      </c>
      <c r="G9865" t="s">
        <v>6089</v>
      </c>
      <c r="H9865" t="s">
        <v>10269</v>
      </c>
      <c r="I9865" t="s">
        <v>10270</v>
      </c>
      <c r="J9865">
        <v>2002</v>
      </c>
      <c r="K9865">
        <v>1325562</v>
      </c>
      <c r="L9865">
        <v>29</v>
      </c>
      <c r="M9865" t="s">
        <v>200</v>
      </c>
      <c r="N9865" t="s">
        <v>10285</v>
      </c>
      <c r="O9865" t="s">
        <v>202</v>
      </c>
      <c r="P9865" t="s">
        <v>413</v>
      </c>
    </row>
    <row r="9866" spans="1:16" x14ac:dyDescent="0.25">
      <c r="A9866">
        <v>148007</v>
      </c>
      <c r="B9866" t="s">
        <v>360</v>
      </c>
      <c r="E9866" t="s">
        <v>10291</v>
      </c>
      <c r="G9866" t="s">
        <v>6089</v>
      </c>
      <c r="H9866" t="s">
        <v>6358</v>
      </c>
      <c r="I9866" t="s">
        <v>6359</v>
      </c>
      <c r="J9866">
        <v>1983</v>
      </c>
      <c r="K9866">
        <v>8015</v>
      </c>
      <c r="L9866">
        <v>29</v>
      </c>
      <c r="M9866" t="s">
        <v>200</v>
      </c>
      <c r="N9866" t="s">
        <v>668</v>
      </c>
      <c r="O9866" t="s">
        <v>202</v>
      </c>
      <c r="P9866" t="s">
        <v>365</v>
      </c>
    </row>
    <row r="9867" spans="1:16" x14ac:dyDescent="0.25">
      <c r="A9867">
        <v>148008</v>
      </c>
      <c r="B9867" t="s">
        <v>399</v>
      </c>
      <c r="E9867" t="s">
        <v>10292</v>
      </c>
      <c r="G9867" t="s">
        <v>2501</v>
      </c>
      <c r="H9867" t="s">
        <v>198</v>
      </c>
      <c r="I9867" t="s">
        <v>2502</v>
      </c>
      <c r="J9867">
        <v>2001</v>
      </c>
      <c r="K9867">
        <v>190908</v>
      </c>
      <c r="L9867">
        <v>12</v>
      </c>
      <c r="M9867" t="s">
        <v>200</v>
      </c>
      <c r="N9867" t="s">
        <v>10293</v>
      </c>
      <c r="O9867" t="s">
        <v>202</v>
      </c>
      <c r="P9867" t="s">
        <v>2495</v>
      </c>
    </row>
    <row r="9868" spans="1:16" x14ac:dyDescent="0.25">
      <c r="A9868">
        <v>148009</v>
      </c>
      <c r="B9868" t="s">
        <v>399</v>
      </c>
      <c r="E9868" t="s">
        <v>10294</v>
      </c>
      <c r="G9868" t="s">
        <v>2501</v>
      </c>
      <c r="H9868" t="s">
        <v>198</v>
      </c>
      <c r="I9868" t="s">
        <v>2502</v>
      </c>
      <c r="J9868">
        <v>2001</v>
      </c>
      <c r="K9868">
        <v>382263</v>
      </c>
      <c r="L9868">
        <v>12</v>
      </c>
      <c r="M9868" t="s">
        <v>200</v>
      </c>
      <c r="N9868" t="s">
        <v>10295</v>
      </c>
      <c r="O9868" t="s">
        <v>202</v>
      </c>
      <c r="P9868" t="s">
        <v>1479</v>
      </c>
    </row>
    <row r="9869" spans="1:16" x14ac:dyDescent="0.25">
      <c r="A9869">
        <v>148010</v>
      </c>
      <c r="B9869" t="s">
        <v>399</v>
      </c>
      <c r="E9869" t="s">
        <v>10296</v>
      </c>
      <c r="G9869" t="s">
        <v>2501</v>
      </c>
      <c r="H9869" t="s">
        <v>198</v>
      </c>
      <c r="I9869" t="s">
        <v>2502</v>
      </c>
      <c r="J9869">
        <v>2003</v>
      </c>
      <c r="K9869">
        <v>981714</v>
      </c>
      <c r="L9869">
        <v>12</v>
      </c>
      <c r="M9869" t="s">
        <v>200</v>
      </c>
      <c r="N9869" t="s">
        <v>10295</v>
      </c>
      <c r="O9869" t="s">
        <v>202</v>
      </c>
      <c r="P9869" t="s">
        <v>413</v>
      </c>
    </row>
    <row r="9870" spans="1:16" x14ac:dyDescent="0.25">
      <c r="A9870">
        <v>148011</v>
      </c>
      <c r="B9870" t="s">
        <v>399</v>
      </c>
      <c r="E9870" t="s">
        <v>10297</v>
      </c>
      <c r="G9870" t="s">
        <v>2501</v>
      </c>
      <c r="H9870" t="s">
        <v>198</v>
      </c>
      <c r="I9870" t="s">
        <v>2502</v>
      </c>
      <c r="J9870">
        <v>2001</v>
      </c>
      <c r="K9870">
        <v>64462</v>
      </c>
      <c r="L9870">
        <v>12</v>
      </c>
      <c r="M9870" t="s">
        <v>200</v>
      </c>
      <c r="N9870" t="s">
        <v>10295</v>
      </c>
      <c r="O9870" t="s">
        <v>202</v>
      </c>
      <c r="P9870" t="s">
        <v>2495</v>
      </c>
    </row>
    <row r="9871" spans="1:16" ht="135" x14ac:dyDescent="0.25">
      <c r="A9871">
        <v>148012</v>
      </c>
      <c r="B9871" t="s">
        <v>399</v>
      </c>
      <c r="E9871" t="s">
        <v>10298</v>
      </c>
      <c r="G9871" t="s">
        <v>2501</v>
      </c>
      <c r="H9871" t="s">
        <v>198</v>
      </c>
      <c r="I9871" t="s">
        <v>2502</v>
      </c>
      <c r="J9871">
        <v>2001</v>
      </c>
      <c r="K9871">
        <v>218740</v>
      </c>
      <c r="L9871">
        <v>12</v>
      </c>
      <c r="M9871" t="s">
        <v>200</v>
      </c>
      <c r="N9871" s="18" t="s">
        <v>10299</v>
      </c>
      <c r="O9871" t="s">
        <v>202</v>
      </c>
      <c r="P9871" t="s">
        <v>3564</v>
      </c>
    </row>
    <row r="9872" spans="1:16" x14ac:dyDescent="0.25">
      <c r="A9872">
        <v>148013</v>
      </c>
      <c r="B9872" t="s">
        <v>399</v>
      </c>
      <c r="E9872" t="s">
        <v>10300</v>
      </c>
      <c r="G9872" t="s">
        <v>2501</v>
      </c>
      <c r="H9872" t="s">
        <v>198</v>
      </c>
      <c r="I9872" t="s">
        <v>2502</v>
      </c>
      <c r="J9872">
        <v>2001</v>
      </c>
      <c r="K9872">
        <v>116005</v>
      </c>
      <c r="L9872">
        <v>12</v>
      </c>
      <c r="M9872" t="s">
        <v>200</v>
      </c>
      <c r="N9872" t="s">
        <v>10295</v>
      </c>
      <c r="O9872" t="s">
        <v>202</v>
      </c>
      <c r="P9872" t="s">
        <v>7277</v>
      </c>
    </row>
    <row r="9873" spans="1:16" x14ac:dyDescent="0.25">
      <c r="A9873">
        <v>148014</v>
      </c>
      <c r="B9873" t="s">
        <v>399</v>
      </c>
      <c r="E9873" t="s">
        <v>10301</v>
      </c>
      <c r="G9873" t="s">
        <v>2501</v>
      </c>
      <c r="H9873" t="s">
        <v>198</v>
      </c>
      <c r="I9873" t="s">
        <v>2502</v>
      </c>
      <c r="J9873">
        <v>2003</v>
      </c>
      <c r="K9873">
        <v>1010453</v>
      </c>
      <c r="L9873">
        <v>12</v>
      </c>
      <c r="M9873" t="s">
        <v>200</v>
      </c>
      <c r="N9873" t="s">
        <v>10295</v>
      </c>
      <c r="O9873" t="s">
        <v>202</v>
      </c>
      <c r="P9873" t="s">
        <v>2606</v>
      </c>
    </row>
    <row r="9874" spans="1:16" x14ac:dyDescent="0.25">
      <c r="A9874">
        <v>148017</v>
      </c>
      <c r="B9874" t="s">
        <v>399</v>
      </c>
      <c r="E9874" t="s">
        <v>10302</v>
      </c>
      <c r="G9874" t="s">
        <v>2501</v>
      </c>
      <c r="H9874" t="s">
        <v>198</v>
      </c>
      <c r="I9874" t="s">
        <v>2502</v>
      </c>
      <c r="J9874">
        <v>1989</v>
      </c>
      <c r="K9874">
        <v>1890</v>
      </c>
      <c r="L9874">
        <v>12</v>
      </c>
      <c r="M9874" t="s">
        <v>200</v>
      </c>
      <c r="N9874" t="s">
        <v>10293</v>
      </c>
      <c r="O9874" t="s">
        <v>202</v>
      </c>
      <c r="P9874" t="s">
        <v>10303</v>
      </c>
    </row>
    <row r="9875" spans="1:16" x14ac:dyDescent="0.25">
      <c r="A9875">
        <v>148018</v>
      </c>
      <c r="B9875" t="s">
        <v>425</v>
      </c>
      <c r="E9875" t="s">
        <v>10304</v>
      </c>
      <c r="G9875" t="s">
        <v>2501</v>
      </c>
      <c r="H9875" t="s">
        <v>198</v>
      </c>
      <c r="I9875" t="s">
        <v>2502</v>
      </c>
      <c r="J9875">
        <v>1990</v>
      </c>
      <c r="K9875">
        <v>96</v>
      </c>
      <c r="L9875">
        <v>12</v>
      </c>
      <c r="M9875" t="s">
        <v>200</v>
      </c>
      <c r="N9875" t="s">
        <v>10305</v>
      </c>
      <c r="O9875" t="s">
        <v>202</v>
      </c>
      <c r="P9875" t="s">
        <v>494</v>
      </c>
    </row>
    <row r="9876" spans="1:16" x14ac:dyDescent="0.25">
      <c r="A9876">
        <v>148019</v>
      </c>
      <c r="B9876" t="s">
        <v>425</v>
      </c>
      <c r="E9876" t="s">
        <v>10306</v>
      </c>
      <c r="G9876" t="s">
        <v>2501</v>
      </c>
      <c r="H9876" t="s">
        <v>198</v>
      </c>
      <c r="I9876" t="s">
        <v>2502</v>
      </c>
      <c r="J9876">
        <v>1976</v>
      </c>
      <c r="K9876">
        <v>8</v>
      </c>
      <c r="L9876">
        <v>12</v>
      </c>
      <c r="M9876" t="s">
        <v>200</v>
      </c>
      <c r="N9876" t="s">
        <v>10305</v>
      </c>
      <c r="O9876" t="s">
        <v>202</v>
      </c>
      <c r="P9876" t="s">
        <v>494</v>
      </c>
    </row>
    <row r="9877" spans="1:16" x14ac:dyDescent="0.25">
      <c r="A9877">
        <v>148020</v>
      </c>
      <c r="B9877" t="s">
        <v>360</v>
      </c>
      <c r="E9877" t="s">
        <v>10307</v>
      </c>
      <c r="G9877" t="s">
        <v>2501</v>
      </c>
      <c r="H9877" t="s">
        <v>198</v>
      </c>
      <c r="I9877" t="s">
        <v>2502</v>
      </c>
      <c r="J9877">
        <v>1971</v>
      </c>
      <c r="K9877">
        <v>15255</v>
      </c>
      <c r="L9877">
        <v>12</v>
      </c>
      <c r="M9877" t="s">
        <v>200</v>
      </c>
      <c r="N9877" t="s">
        <v>10308</v>
      </c>
      <c r="O9877" t="s">
        <v>202</v>
      </c>
      <c r="P9877" t="s">
        <v>10282</v>
      </c>
    </row>
    <row r="9878" spans="1:16" ht="45" x14ac:dyDescent="0.25">
      <c r="A9878">
        <v>148021</v>
      </c>
      <c r="B9878" t="s">
        <v>425</v>
      </c>
      <c r="E9878" t="s">
        <v>10309</v>
      </c>
      <c r="G9878" t="s">
        <v>2501</v>
      </c>
      <c r="H9878" t="s">
        <v>198</v>
      </c>
      <c r="I9878" t="s">
        <v>2502</v>
      </c>
      <c r="J9878">
        <v>1961</v>
      </c>
      <c r="K9878">
        <v>60</v>
      </c>
      <c r="L9878">
        <v>12</v>
      </c>
      <c r="M9878" t="s">
        <v>200</v>
      </c>
      <c r="N9878" t="s">
        <v>10305</v>
      </c>
      <c r="O9878" t="s">
        <v>202</v>
      </c>
      <c r="P9878" s="18" t="s">
        <v>10310</v>
      </c>
    </row>
    <row r="9879" spans="1:16" x14ac:dyDescent="0.25">
      <c r="A9879">
        <v>148022</v>
      </c>
      <c r="B9879" t="s">
        <v>425</v>
      </c>
      <c r="E9879" t="s">
        <v>10311</v>
      </c>
      <c r="G9879" t="s">
        <v>2501</v>
      </c>
      <c r="H9879" t="s">
        <v>198</v>
      </c>
      <c r="I9879" t="s">
        <v>2502</v>
      </c>
      <c r="J9879">
        <v>1961</v>
      </c>
      <c r="K9879">
        <v>36</v>
      </c>
      <c r="L9879">
        <v>12</v>
      </c>
      <c r="M9879" t="s">
        <v>200</v>
      </c>
      <c r="N9879" t="s">
        <v>10305</v>
      </c>
      <c r="O9879" t="s">
        <v>202</v>
      </c>
      <c r="P9879" t="s">
        <v>494</v>
      </c>
    </row>
    <row r="9880" spans="1:16" x14ac:dyDescent="0.25">
      <c r="A9880">
        <v>148023</v>
      </c>
      <c r="B9880" t="s">
        <v>399</v>
      </c>
      <c r="E9880" t="s">
        <v>10312</v>
      </c>
      <c r="G9880" t="s">
        <v>2501</v>
      </c>
      <c r="H9880" t="s">
        <v>198</v>
      </c>
      <c r="I9880" t="s">
        <v>2502</v>
      </c>
      <c r="J9880">
        <v>1984</v>
      </c>
      <c r="K9880">
        <v>701</v>
      </c>
      <c r="L9880">
        <v>12</v>
      </c>
      <c r="M9880" t="s">
        <v>200</v>
      </c>
      <c r="N9880" t="s">
        <v>10313</v>
      </c>
      <c r="O9880" t="s">
        <v>202</v>
      </c>
      <c r="P9880" t="s">
        <v>10314</v>
      </c>
    </row>
    <row r="9881" spans="1:16" x14ac:dyDescent="0.25">
      <c r="A9881">
        <v>148025</v>
      </c>
      <c r="B9881" t="s">
        <v>399</v>
      </c>
      <c r="E9881" t="s">
        <v>10315</v>
      </c>
      <c r="G9881" t="s">
        <v>362</v>
      </c>
      <c r="H9881" t="s">
        <v>10316</v>
      </c>
      <c r="I9881" t="s">
        <v>10317</v>
      </c>
      <c r="J9881">
        <v>2000</v>
      </c>
      <c r="K9881">
        <v>153724</v>
      </c>
      <c r="L9881">
        <v>1</v>
      </c>
      <c r="M9881" t="s">
        <v>200</v>
      </c>
      <c r="N9881" t="s">
        <v>10295</v>
      </c>
      <c r="O9881" t="s">
        <v>202</v>
      </c>
      <c r="P9881" t="s">
        <v>450</v>
      </c>
    </row>
    <row r="9882" spans="1:16" x14ac:dyDescent="0.25">
      <c r="A9882">
        <v>148026</v>
      </c>
      <c r="B9882" t="s">
        <v>399</v>
      </c>
      <c r="E9882" t="s">
        <v>10318</v>
      </c>
      <c r="G9882" t="s">
        <v>362</v>
      </c>
      <c r="H9882" t="s">
        <v>10319</v>
      </c>
      <c r="I9882" t="s">
        <v>10320</v>
      </c>
      <c r="J9882">
        <v>2001</v>
      </c>
      <c r="K9882">
        <v>55160</v>
      </c>
      <c r="L9882">
        <v>1</v>
      </c>
      <c r="M9882" t="s">
        <v>200</v>
      </c>
      <c r="N9882" t="s">
        <v>10293</v>
      </c>
      <c r="O9882" t="s">
        <v>202</v>
      </c>
      <c r="P9882" t="s">
        <v>424</v>
      </c>
    </row>
    <row r="9883" spans="1:16" x14ac:dyDescent="0.25">
      <c r="A9883">
        <v>148027</v>
      </c>
      <c r="B9883" t="s">
        <v>399</v>
      </c>
      <c r="E9883" t="s">
        <v>10321</v>
      </c>
      <c r="G9883" t="s">
        <v>362</v>
      </c>
      <c r="H9883" t="s">
        <v>10319</v>
      </c>
      <c r="I9883" t="s">
        <v>10320</v>
      </c>
      <c r="J9883">
        <v>2001</v>
      </c>
      <c r="K9883">
        <v>527913</v>
      </c>
      <c r="L9883">
        <v>1</v>
      </c>
      <c r="M9883" t="s">
        <v>200</v>
      </c>
      <c r="N9883" t="s">
        <v>10293</v>
      </c>
      <c r="O9883" t="s">
        <v>202</v>
      </c>
      <c r="P9883" t="s">
        <v>10322</v>
      </c>
    </row>
    <row r="9884" spans="1:16" x14ac:dyDescent="0.25">
      <c r="A9884">
        <v>148028</v>
      </c>
      <c r="B9884" t="s">
        <v>360</v>
      </c>
      <c r="E9884" t="s">
        <v>10323</v>
      </c>
      <c r="G9884" t="s">
        <v>362</v>
      </c>
      <c r="H9884" t="s">
        <v>10324</v>
      </c>
      <c r="I9884" t="s">
        <v>10325</v>
      </c>
      <c r="J9884">
        <v>2002</v>
      </c>
      <c r="K9884">
        <v>954378</v>
      </c>
      <c r="L9884">
        <v>1</v>
      </c>
      <c r="M9884" t="s">
        <v>200</v>
      </c>
      <c r="N9884" t="s">
        <v>10326</v>
      </c>
      <c r="O9884" t="s">
        <v>202</v>
      </c>
      <c r="P9884" t="s">
        <v>365</v>
      </c>
    </row>
    <row r="9885" spans="1:16" x14ac:dyDescent="0.25">
      <c r="A9885">
        <v>148029</v>
      </c>
      <c r="B9885" t="s">
        <v>360</v>
      </c>
      <c r="E9885" t="s">
        <v>10327</v>
      </c>
      <c r="G9885" t="s">
        <v>362</v>
      </c>
      <c r="H9885" t="s">
        <v>198</v>
      </c>
      <c r="I9885" t="s">
        <v>363</v>
      </c>
      <c r="J9885">
        <v>2003</v>
      </c>
      <c r="K9885">
        <v>46813</v>
      </c>
      <c r="L9885">
        <v>1</v>
      </c>
      <c r="M9885" t="s">
        <v>200</v>
      </c>
      <c r="N9885" t="s">
        <v>10305</v>
      </c>
      <c r="O9885" t="s">
        <v>202</v>
      </c>
      <c r="P9885" t="s">
        <v>10282</v>
      </c>
    </row>
    <row r="9886" spans="1:16" x14ac:dyDescent="0.25">
      <c r="A9886">
        <v>148030</v>
      </c>
      <c r="B9886" t="s">
        <v>399</v>
      </c>
      <c r="E9886" t="s">
        <v>10328</v>
      </c>
      <c r="G9886" t="s">
        <v>362</v>
      </c>
      <c r="H9886" t="s">
        <v>10329</v>
      </c>
      <c r="I9886" t="s">
        <v>10330</v>
      </c>
      <c r="J9886">
        <v>2003</v>
      </c>
      <c r="K9886">
        <v>649027</v>
      </c>
      <c r="L9886">
        <v>1</v>
      </c>
      <c r="M9886" t="s">
        <v>200</v>
      </c>
      <c r="N9886" t="s">
        <v>10293</v>
      </c>
      <c r="O9886" t="s">
        <v>202</v>
      </c>
      <c r="P9886" t="s">
        <v>10331</v>
      </c>
    </row>
    <row r="9887" spans="1:16" x14ac:dyDescent="0.25">
      <c r="A9887">
        <v>148031</v>
      </c>
      <c r="B9887" t="s">
        <v>195</v>
      </c>
      <c r="E9887" t="s">
        <v>10332</v>
      </c>
      <c r="G9887" t="s">
        <v>279</v>
      </c>
      <c r="H9887" t="s">
        <v>198</v>
      </c>
      <c r="I9887" t="s">
        <v>9950</v>
      </c>
      <c r="J9887">
        <v>1939</v>
      </c>
      <c r="K9887">
        <v>5011</v>
      </c>
      <c r="L9887">
        <v>13</v>
      </c>
      <c r="M9887" t="s">
        <v>200</v>
      </c>
      <c r="N9887" t="s">
        <v>10305</v>
      </c>
      <c r="O9887" t="s">
        <v>202</v>
      </c>
      <c r="P9887" t="s">
        <v>10333</v>
      </c>
    </row>
    <row r="9888" spans="1:16" x14ac:dyDescent="0.25">
      <c r="A9888">
        <v>148032</v>
      </c>
      <c r="B9888" t="s">
        <v>195</v>
      </c>
      <c r="E9888" t="s">
        <v>10334</v>
      </c>
      <c r="G9888" t="s">
        <v>279</v>
      </c>
      <c r="H9888" t="s">
        <v>198</v>
      </c>
      <c r="I9888" t="s">
        <v>9950</v>
      </c>
      <c r="J9888">
        <v>1940</v>
      </c>
      <c r="K9888">
        <v>604</v>
      </c>
      <c r="L9888">
        <v>13</v>
      </c>
      <c r="M9888" t="s">
        <v>200</v>
      </c>
      <c r="N9888" t="s">
        <v>10335</v>
      </c>
      <c r="O9888" t="s">
        <v>202</v>
      </c>
      <c r="P9888" t="s">
        <v>9845</v>
      </c>
    </row>
    <row r="9889" spans="1:16" x14ac:dyDescent="0.25">
      <c r="A9889">
        <v>148033</v>
      </c>
      <c r="B9889" t="s">
        <v>195</v>
      </c>
      <c r="E9889" t="s">
        <v>10336</v>
      </c>
      <c r="G9889" t="s">
        <v>279</v>
      </c>
      <c r="H9889" t="s">
        <v>198</v>
      </c>
      <c r="I9889" t="s">
        <v>9950</v>
      </c>
      <c r="J9889">
        <v>1940</v>
      </c>
      <c r="K9889">
        <v>654</v>
      </c>
      <c r="L9889">
        <v>13</v>
      </c>
      <c r="M9889" t="s">
        <v>200</v>
      </c>
      <c r="N9889" t="s">
        <v>10335</v>
      </c>
      <c r="O9889" t="s">
        <v>202</v>
      </c>
      <c r="P9889" t="s">
        <v>9845</v>
      </c>
    </row>
    <row r="9890" spans="1:16" x14ac:dyDescent="0.25">
      <c r="A9890">
        <v>148034</v>
      </c>
      <c r="B9890" t="s">
        <v>195</v>
      </c>
      <c r="E9890" t="s">
        <v>10337</v>
      </c>
      <c r="G9890" t="s">
        <v>279</v>
      </c>
      <c r="H9890" t="s">
        <v>198</v>
      </c>
      <c r="I9890" t="s">
        <v>9950</v>
      </c>
      <c r="J9890">
        <v>1927</v>
      </c>
      <c r="K9890">
        <v>44</v>
      </c>
      <c r="L9890">
        <v>13</v>
      </c>
      <c r="M9890" t="s">
        <v>200</v>
      </c>
      <c r="N9890" t="s">
        <v>10305</v>
      </c>
      <c r="O9890" t="s">
        <v>202</v>
      </c>
      <c r="P9890" t="s">
        <v>10333</v>
      </c>
    </row>
    <row r="9891" spans="1:16" x14ac:dyDescent="0.25">
      <c r="A9891">
        <v>148035</v>
      </c>
      <c r="B9891" t="s">
        <v>195</v>
      </c>
      <c r="E9891" t="s">
        <v>10338</v>
      </c>
      <c r="G9891" t="s">
        <v>279</v>
      </c>
      <c r="H9891" t="s">
        <v>198</v>
      </c>
      <c r="I9891" t="s">
        <v>9950</v>
      </c>
      <c r="J9891">
        <v>1939</v>
      </c>
      <c r="K9891">
        <v>3992</v>
      </c>
      <c r="L9891">
        <v>13</v>
      </c>
      <c r="M9891" t="s">
        <v>200</v>
      </c>
      <c r="N9891" t="s">
        <v>10305</v>
      </c>
      <c r="O9891" t="s">
        <v>202</v>
      </c>
      <c r="P9891" t="s">
        <v>10333</v>
      </c>
    </row>
    <row r="9892" spans="1:16" ht="30" x14ac:dyDescent="0.25">
      <c r="A9892">
        <v>148036</v>
      </c>
      <c r="B9892" t="s">
        <v>425</v>
      </c>
      <c r="E9892" s="18" t="s">
        <v>10339</v>
      </c>
      <c r="G9892" t="s">
        <v>279</v>
      </c>
      <c r="H9892" t="s">
        <v>198</v>
      </c>
      <c r="I9892" t="s">
        <v>9950</v>
      </c>
      <c r="J9892">
        <v>1984</v>
      </c>
      <c r="K9892">
        <v>414379</v>
      </c>
      <c r="L9892">
        <v>13</v>
      </c>
      <c r="M9892" t="s">
        <v>200</v>
      </c>
      <c r="N9892" t="s">
        <v>10340</v>
      </c>
      <c r="O9892" t="s">
        <v>202</v>
      </c>
      <c r="P9892" t="s">
        <v>468</v>
      </c>
    </row>
    <row r="9893" spans="1:16" x14ac:dyDescent="0.25">
      <c r="A9893">
        <v>148048</v>
      </c>
      <c r="B9893" t="s">
        <v>67</v>
      </c>
      <c r="E9893" t="s">
        <v>10341</v>
      </c>
      <c r="G9893" t="s">
        <v>279</v>
      </c>
      <c r="H9893" t="s">
        <v>198</v>
      </c>
      <c r="I9893" t="s">
        <v>9950</v>
      </c>
      <c r="J9893">
        <v>2003</v>
      </c>
      <c r="K9893">
        <v>7600</v>
      </c>
      <c r="L9893">
        <v>13</v>
      </c>
      <c r="M9893" t="s">
        <v>200</v>
      </c>
      <c r="N9893" t="s">
        <v>9922</v>
      </c>
      <c r="O9893" t="s">
        <v>9923</v>
      </c>
      <c r="P9893" t="s">
        <v>10205</v>
      </c>
    </row>
    <row r="9894" spans="1:16" x14ac:dyDescent="0.25">
      <c r="A9894">
        <v>148051</v>
      </c>
      <c r="B9894" t="s">
        <v>67</v>
      </c>
      <c r="E9894" t="s">
        <v>10342</v>
      </c>
      <c r="G9894" t="s">
        <v>279</v>
      </c>
      <c r="H9894" t="s">
        <v>198</v>
      </c>
      <c r="I9894" t="s">
        <v>9950</v>
      </c>
      <c r="J9894">
        <v>2003</v>
      </c>
      <c r="K9894">
        <v>7215</v>
      </c>
      <c r="L9894">
        <v>13</v>
      </c>
      <c r="M9894" t="s">
        <v>200</v>
      </c>
      <c r="N9894" t="s">
        <v>10305</v>
      </c>
      <c r="O9894" t="s">
        <v>9923</v>
      </c>
      <c r="P9894" t="s">
        <v>10205</v>
      </c>
    </row>
    <row r="9895" spans="1:16" ht="150" x14ac:dyDescent="0.25">
      <c r="A9895">
        <v>148056</v>
      </c>
      <c r="B9895" t="s">
        <v>360</v>
      </c>
      <c r="E9895" t="s">
        <v>10343</v>
      </c>
      <c r="G9895" t="s">
        <v>9136</v>
      </c>
      <c r="H9895" t="s">
        <v>9664</v>
      </c>
      <c r="I9895" t="s">
        <v>10344</v>
      </c>
      <c r="J9895">
        <v>2001</v>
      </c>
      <c r="K9895">
        <v>240309</v>
      </c>
      <c r="L9895">
        <v>18</v>
      </c>
      <c r="M9895" t="s">
        <v>200</v>
      </c>
      <c r="N9895" s="18" t="s">
        <v>10345</v>
      </c>
      <c r="O9895" t="s">
        <v>202</v>
      </c>
      <c r="P9895" t="s">
        <v>365</v>
      </c>
    </row>
    <row r="9896" spans="1:16" x14ac:dyDescent="0.25">
      <c r="A9896">
        <v>148057</v>
      </c>
      <c r="B9896" t="s">
        <v>360</v>
      </c>
      <c r="E9896" t="s">
        <v>10346</v>
      </c>
      <c r="G9896" t="s">
        <v>9136</v>
      </c>
      <c r="H9896" t="s">
        <v>10347</v>
      </c>
      <c r="I9896" t="s">
        <v>10348</v>
      </c>
      <c r="J9896">
        <v>2001</v>
      </c>
      <c r="K9896">
        <v>173714</v>
      </c>
      <c r="L9896">
        <v>18</v>
      </c>
      <c r="M9896" t="s">
        <v>200</v>
      </c>
      <c r="N9896" t="s">
        <v>10340</v>
      </c>
      <c r="O9896" t="s">
        <v>202</v>
      </c>
      <c r="P9896" t="s">
        <v>365</v>
      </c>
    </row>
    <row r="9897" spans="1:16" ht="135" x14ac:dyDescent="0.25">
      <c r="A9897">
        <v>148058</v>
      </c>
      <c r="B9897" t="s">
        <v>360</v>
      </c>
      <c r="E9897" t="s">
        <v>10349</v>
      </c>
      <c r="G9897" t="s">
        <v>9136</v>
      </c>
      <c r="H9897" t="s">
        <v>10350</v>
      </c>
      <c r="I9897" t="s">
        <v>10351</v>
      </c>
      <c r="J9897">
        <v>2002</v>
      </c>
      <c r="K9897">
        <v>276382</v>
      </c>
      <c r="L9897">
        <v>18</v>
      </c>
      <c r="M9897" t="s">
        <v>200</v>
      </c>
      <c r="N9897" s="18" t="s">
        <v>10352</v>
      </c>
      <c r="O9897" t="s">
        <v>202</v>
      </c>
      <c r="P9897" t="s">
        <v>365</v>
      </c>
    </row>
    <row r="9898" spans="1:16" x14ac:dyDescent="0.25">
      <c r="A9898">
        <v>148059</v>
      </c>
      <c r="B9898" t="s">
        <v>360</v>
      </c>
      <c r="E9898" t="s">
        <v>10353</v>
      </c>
      <c r="G9898" t="s">
        <v>9136</v>
      </c>
      <c r="H9898" t="s">
        <v>9664</v>
      </c>
      <c r="I9898" t="s">
        <v>10344</v>
      </c>
      <c r="J9898">
        <v>2003</v>
      </c>
      <c r="K9898">
        <v>112144</v>
      </c>
      <c r="L9898">
        <v>18</v>
      </c>
      <c r="M9898" t="s">
        <v>200</v>
      </c>
      <c r="N9898" t="s">
        <v>10340</v>
      </c>
      <c r="O9898" t="s">
        <v>202</v>
      </c>
      <c r="P9898" t="s">
        <v>365</v>
      </c>
    </row>
    <row r="9899" spans="1:16" x14ac:dyDescent="0.25">
      <c r="A9899">
        <v>148060</v>
      </c>
      <c r="B9899" t="s">
        <v>399</v>
      </c>
      <c r="E9899" t="s">
        <v>10354</v>
      </c>
      <c r="G9899" t="s">
        <v>5500</v>
      </c>
      <c r="H9899" t="s">
        <v>10355</v>
      </c>
      <c r="I9899" t="s">
        <v>10356</v>
      </c>
      <c r="J9899">
        <v>2000</v>
      </c>
      <c r="K9899">
        <v>708791</v>
      </c>
      <c r="L9899">
        <v>3</v>
      </c>
      <c r="M9899" t="s">
        <v>200</v>
      </c>
      <c r="N9899" t="s">
        <v>10357</v>
      </c>
      <c r="O9899" t="s">
        <v>202</v>
      </c>
      <c r="P9899" t="s">
        <v>444</v>
      </c>
    </row>
    <row r="9900" spans="1:16" x14ac:dyDescent="0.25">
      <c r="A9900">
        <v>148061</v>
      </c>
      <c r="B9900" t="s">
        <v>399</v>
      </c>
      <c r="E9900" t="s">
        <v>10358</v>
      </c>
      <c r="G9900" t="s">
        <v>5500</v>
      </c>
      <c r="H9900" t="s">
        <v>10355</v>
      </c>
      <c r="I9900" t="s">
        <v>10356</v>
      </c>
      <c r="J9900">
        <v>2000</v>
      </c>
      <c r="K9900">
        <v>392679</v>
      </c>
      <c r="L9900">
        <v>3</v>
      </c>
      <c r="M9900" t="s">
        <v>200</v>
      </c>
      <c r="N9900" t="s">
        <v>10357</v>
      </c>
      <c r="O9900" t="s">
        <v>202</v>
      </c>
      <c r="P9900" t="s">
        <v>3293</v>
      </c>
    </row>
    <row r="9901" spans="1:16" x14ac:dyDescent="0.25">
      <c r="A9901">
        <v>148062</v>
      </c>
      <c r="B9901" t="s">
        <v>360</v>
      </c>
      <c r="E9901" t="s">
        <v>5822</v>
      </c>
      <c r="G9901" t="s">
        <v>5500</v>
      </c>
      <c r="H9901" t="s">
        <v>10355</v>
      </c>
      <c r="I9901" t="s">
        <v>10356</v>
      </c>
      <c r="J9901">
        <v>2000</v>
      </c>
      <c r="K9901">
        <v>394751</v>
      </c>
      <c r="L9901">
        <v>3</v>
      </c>
      <c r="M9901" t="s">
        <v>200</v>
      </c>
      <c r="N9901" t="s">
        <v>10340</v>
      </c>
      <c r="O9901" t="s">
        <v>202</v>
      </c>
      <c r="P9901" t="s">
        <v>365</v>
      </c>
    </row>
    <row r="9902" spans="1:16" x14ac:dyDescent="0.25">
      <c r="A9902">
        <v>148063</v>
      </c>
      <c r="B9902" t="s">
        <v>360</v>
      </c>
      <c r="E9902" t="s">
        <v>10359</v>
      </c>
      <c r="G9902" t="s">
        <v>5500</v>
      </c>
      <c r="H9902" t="s">
        <v>10355</v>
      </c>
      <c r="I9902" t="s">
        <v>10356</v>
      </c>
      <c r="J9902">
        <v>1979</v>
      </c>
      <c r="K9902">
        <v>12590</v>
      </c>
      <c r="L9902">
        <v>3</v>
      </c>
      <c r="M9902" t="s">
        <v>200</v>
      </c>
      <c r="N9902" t="s">
        <v>376</v>
      </c>
      <c r="O9902" t="s">
        <v>202</v>
      </c>
      <c r="P9902" t="s">
        <v>365</v>
      </c>
    </row>
    <row r="9903" spans="1:16" x14ac:dyDescent="0.25">
      <c r="A9903">
        <v>148064</v>
      </c>
      <c r="B9903" t="s">
        <v>399</v>
      </c>
      <c r="E9903" t="s">
        <v>10360</v>
      </c>
      <c r="G9903" t="s">
        <v>5500</v>
      </c>
      <c r="H9903" t="s">
        <v>10361</v>
      </c>
      <c r="I9903" t="s">
        <v>10362</v>
      </c>
      <c r="J9903">
        <v>1989</v>
      </c>
      <c r="K9903">
        <v>5469</v>
      </c>
      <c r="L9903">
        <v>3</v>
      </c>
      <c r="M9903" t="s">
        <v>200</v>
      </c>
      <c r="N9903" t="s">
        <v>401</v>
      </c>
      <c r="O9903" t="s">
        <v>202</v>
      </c>
      <c r="P9903" t="s">
        <v>10363</v>
      </c>
    </row>
    <row r="9904" spans="1:16" x14ac:dyDescent="0.25">
      <c r="A9904">
        <v>148065</v>
      </c>
      <c r="B9904" t="s">
        <v>360</v>
      </c>
      <c r="E9904" t="s">
        <v>10364</v>
      </c>
      <c r="G9904" t="s">
        <v>5500</v>
      </c>
      <c r="H9904" t="s">
        <v>10361</v>
      </c>
      <c r="I9904" t="s">
        <v>10362</v>
      </c>
      <c r="J9904">
        <v>1962</v>
      </c>
      <c r="K9904">
        <v>4</v>
      </c>
      <c r="L9904">
        <v>3</v>
      </c>
      <c r="M9904" t="s">
        <v>200</v>
      </c>
      <c r="N9904" t="s">
        <v>436</v>
      </c>
      <c r="O9904" t="s">
        <v>202</v>
      </c>
      <c r="P9904" t="s">
        <v>10282</v>
      </c>
    </row>
    <row r="9905" spans="1:16" ht="135" x14ac:dyDescent="0.25">
      <c r="A9905">
        <v>148066</v>
      </c>
      <c r="B9905" t="s">
        <v>360</v>
      </c>
      <c r="E9905" t="s">
        <v>10365</v>
      </c>
      <c r="G9905" t="s">
        <v>5500</v>
      </c>
      <c r="H9905" t="s">
        <v>10366</v>
      </c>
      <c r="I9905" t="s">
        <v>10367</v>
      </c>
      <c r="J9905">
        <v>1974</v>
      </c>
      <c r="K9905">
        <v>93337</v>
      </c>
      <c r="L9905">
        <v>3</v>
      </c>
      <c r="M9905" t="s">
        <v>200</v>
      </c>
      <c r="N9905" s="18" t="s">
        <v>10368</v>
      </c>
      <c r="O9905" t="s">
        <v>202</v>
      </c>
      <c r="P9905" t="s">
        <v>365</v>
      </c>
    </row>
    <row r="9906" spans="1:16" ht="120" x14ac:dyDescent="0.25">
      <c r="A9906">
        <v>148067</v>
      </c>
      <c r="B9906" t="s">
        <v>360</v>
      </c>
      <c r="E9906" t="s">
        <v>10369</v>
      </c>
      <c r="G9906" t="s">
        <v>5500</v>
      </c>
      <c r="H9906" t="s">
        <v>10370</v>
      </c>
      <c r="I9906" t="s">
        <v>10371</v>
      </c>
      <c r="J9906">
        <v>2000</v>
      </c>
      <c r="K9906">
        <v>203407</v>
      </c>
      <c r="L9906">
        <v>3</v>
      </c>
      <c r="M9906" t="s">
        <v>200</v>
      </c>
      <c r="N9906" s="18" t="s">
        <v>10372</v>
      </c>
      <c r="O9906" t="s">
        <v>202</v>
      </c>
      <c r="P9906" t="s">
        <v>365</v>
      </c>
    </row>
    <row r="9907" spans="1:16" x14ac:dyDescent="0.25">
      <c r="A9907">
        <v>148068</v>
      </c>
      <c r="B9907" t="s">
        <v>399</v>
      </c>
      <c r="E9907" t="s">
        <v>10373</v>
      </c>
      <c r="G9907" t="s">
        <v>5500</v>
      </c>
      <c r="H9907" t="s">
        <v>198</v>
      </c>
      <c r="I9907" t="s">
        <v>5501</v>
      </c>
      <c r="J9907">
        <v>2000</v>
      </c>
      <c r="K9907">
        <v>190911</v>
      </c>
      <c r="L9907">
        <v>3</v>
      </c>
      <c r="M9907" t="s">
        <v>200</v>
      </c>
      <c r="N9907" t="s">
        <v>10295</v>
      </c>
      <c r="O9907" t="s">
        <v>202</v>
      </c>
      <c r="P9907" t="s">
        <v>1178</v>
      </c>
    </row>
    <row r="9908" spans="1:16" x14ac:dyDescent="0.25">
      <c r="A9908">
        <v>148069</v>
      </c>
      <c r="B9908" t="s">
        <v>399</v>
      </c>
      <c r="E9908" t="s">
        <v>10374</v>
      </c>
      <c r="G9908" t="s">
        <v>5500</v>
      </c>
      <c r="H9908" t="s">
        <v>198</v>
      </c>
      <c r="I9908" t="s">
        <v>5501</v>
      </c>
      <c r="J9908">
        <v>2000</v>
      </c>
      <c r="K9908">
        <v>1110794</v>
      </c>
      <c r="L9908">
        <v>3</v>
      </c>
      <c r="M9908" t="s">
        <v>200</v>
      </c>
      <c r="N9908" t="s">
        <v>10357</v>
      </c>
      <c r="O9908" t="s">
        <v>202</v>
      </c>
      <c r="P9908" t="s">
        <v>1178</v>
      </c>
    </row>
    <row r="9909" spans="1:16" x14ac:dyDescent="0.25">
      <c r="A9909">
        <v>148070</v>
      </c>
      <c r="B9909" t="s">
        <v>360</v>
      </c>
      <c r="E9909" t="s">
        <v>10375</v>
      </c>
      <c r="G9909" t="s">
        <v>5500</v>
      </c>
      <c r="H9909" t="s">
        <v>10376</v>
      </c>
      <c r="I9909" t="s">
        <v>10377</v>
      </c>
      <c r="J9909">
        <v>1979</v>
      </c>
      <c r="K9909">
        <v>7197</v>
      </c>
      <c r="L9909">
        <v>3</v>
      </c>
      <c r="M9909" t="s">
        <v>200</v>
      </c>
      <c r="N9909" t="s">
        <v>436</v>
      </c>
      <c r="O9909" t="s">
        <v>202</v>
      </c>
      <c r="P9909" t="s">
        <v>10282</v>
      </c>
    </row>
    <row r="9910" spans="1:16" x14ac:dyDescent="0.25">
      <c r="A9910">
        <v>148071</v>
      </c>
      <c r="B9910" t="s">
        <v>360</v>
      </c>
      <c r="E9910" t="s">
        <v>10378</v>
      </c>
      <c r="G9910" t="s">
        <v>1038</v>
      </c>
      <c r="H9910" t="s">
        <v>198</v>
      </c>
      <c r="I9910" t="s">
        <v>1039</v>
      </c>
      <c r="J9910">
        <v>2003</v>
      </c>
      <c r="K9910">
        <v>1746668</v>
      </c>
      <c r="L9910">
        <v>4</v>
      </c>
      <c r="M9910" t="s">
        <v>200</v>
      </c>
      <c r="N9910" t="s">
        <v>10326</v>
      </c>
      <c r="O9910" t="s">
        <v>202</v>
      </c>
      <c r="P9910" t="s">
        <v>365</v>
      </c>
    </row>
    <row r="9911" spans="1:16" x14ac:dyDescent="0.25">
      <c r="A9911">
        <v>148072</v>
      </c>
      <c r="B9911" t="s">
        <v>360</v>
      </c>
      <c r="E9911" t="s">
        <v>10379</v>
      </c>
      <c r="G9911" t="s">
        <v>1038</v>
      </c>
      <c r="H9911" t="s">
        <v>198</v>
      </c>
      <c r="I9911" t="s">
        <v>1039</v>
      </c>
      <c r="J9911">
        <v>2002</v>
      </c>
      <c r="K9911">
        <v>1685705</v>
      </c>
      <c r="L9911">
        <v>4</v>
      </c>
      <c r="M9911" t="s">
        <v>200</v>
      </c>
      <c r="N9911" t="s">
        <v>10326</v>
      </c>
      <c r="O9911" t="s">
        <v>202</v>
      </c>
      <c r="P9911" t="s">
        <v>365</v>
      </c>
    </row>
    <row r="9912" spans="1:16" x14ac:dyDescent="0.25">
      <c r="A9912">
        <v>148074</v>
      </c>
      <c r="B9912" t="s">
        <v>360</v>
      </c>
      <c r="E9912" t="s">
        <v>10380</v>
      </c>
      <c r="G9912" t="s">
        <v>1038</v>
      </c>
      <c r="H9912" t="s">
        <v>198</v>
      </c>
      <c r="I9912" t="s">
        <v>1039</v>
      </c>
      <c r="J9912">
        <v>2003</v>
      </c>
      <c r="K9912">
        <v>607288</v>
      </c>
      <c r="L9912">
        <v>4</v>
      </c>
      <c r="M9912" t="s">
        <v>200</v>
      </c>
      <c r="N9912" t="s">
        <v>10286</v>
      </c>
      <c r="O9912" t="s">
        <v>202</v>
      </c>
      <c r="P9912" t="s">
        <v>365</v>
      </c>
    </row>
    <row r="9913" spans="1:16" x14ac:dyDescent="0.25">
      <c r="A9913">
        <v>148075</v>
      </c>
      <c r="B9913" t="s">
        <v>360</v>
      </c>
      <c r="E9913" t="s">
        <v>10381</v>
      </c>
      <c r="G9913" t="s">
        <v>1038</v>
      </c>
      <c r="H9913" t="s">
        <v>198</v>
      </c>
      <c r="I9913" t="s">
        <v>1039</v>
      </c>
      <c r="J9913">
        <v>2003</v>
      </c>
      <c r="K9913">
        <v>407280</v>
      </c>
      <c r="L9913">
        <v>4</v>
      </c>
      <c r="M9913" t="s">
        <v>200</v>
      </c>
      <c r="N9913" t="s">
        <v>10286</v>
      </c>
      <c r="O9913" t="s">
        <v>202</v>
      </c>
      <c r="P9913" t="s">
        <v>365</v>
      </c>
    </row>
    <row r="9914" spans="1:16" x14ac:dyDescent="0.25">
      <c r="A9914">
        <v>148076</v>
      </c>
      <c r="B9914" t="s">
        <v>360</v>
      </c>
      <c r="E9914" t="s">
        <v>5017</v>
      </c>
      <c r="G9914" t="s">
        <v>1038</v>
      </c>
      <c r="H9914" t="s">
        <v>198</v>
      </c>
      <c r="I9914" t="s">
        <v>1039</v>
      </c>
      <c r="J9914">
        <v>2003</v>
      </c>
      <c r="K9914">
        <v>916362</v>
      </c>
      <c r="L9914">
        <v>4</v>
      </c>
      <c r="M9914" t="s">
        <v>200</v>
      </c>
      <c r="N9914" t="s">
        <v>10286</v>
      </c>
      <c r="O9914" t="s">
        <v>202</v>
      </c>
      <c r="P9914" t="s">
        <v>365</v>
      </c>
    </row>
    <row r="9915" spans="1:16" x14ac:dyDescent="0.25">
      <c r="A9915">
        <v>148077</v>
      </c>
      <c r="B9915" t="s">
        <v>360</v>
      </c>
      <c r="E9915" t="s">
        <v>10382</v>
      </c>
      <c r="G9915" t="s">
        <v>1038</v>
      </c>
      <c r="H9915" t="s">
        <v>198</v>
      </c>
      <c r="I9915" t="s">
        <v>1039</v>
      </c>
      <c r="J9915">
        <v>2003</v>
      </c>
      <c r="K9915">
        <v>334344</v>
      </c>
      <c r="L9915">
        <v>4</v>
      </c>
      <c r="M9915" t="s">
        <v>200</v>
      </c>
      <c r="N9915" t="s">
        <v>10383</v>
      </c>
      <c r="O9915" t="s">
        <v>202</v>
      </c>
      <c r="P9915" t="s">
        <v>365</v>
      </c>
    </row>
    <row r="9916" spans="1:16" x14ac:dyDescent="0.25">
      <c r="A9916">
        <v>148078</v>
      </c>
      <c r="B9916" t="s">
        <v>360</v>
      </c>
      <c r="E9916" t="s">
        <v>10384</v>
      </c>
      <c r="G9916" t="s">
        <v>1038</v>
      </c>
      <c r="H9916" t="s">
        <v>198</v>
      </c>
      <c r="I9916" t="s">
        <v>1039</v>
      </c>
      <c r="J9916">
        <v>2003</v>
      </c>
      <c r="K9916">
        <v>272815</v>
      </c>
      <c r="L9916">
        <v>4</v>
      </c>
      <c r="M9916" t="s">
        <v>200</v>
      </c>
      <c r="N9916" t="s">
        <v>10383</v>
      </c>
      <c r="O9916" t="s">
        <v>202</v>
      </c>
      <c r="P9916" t="s">
        <v>365</v>
      </c>
    </row>
    <row r="9917" spans="1:16" x14ac:dyDescent="0.25">
      <c r="A9917">
        <v>148079</v>
      </c>
      <c r="B9917" t="s">
        <v>360</v>
      </c>
      <c r="E9917" t="s">
        <v>10385</v>
      </c>
      <c r="G9917" t="s">
        <v>1038</v>
      </c>
      <c r="H9917" t="s">
        <v>198</v>
      </c>
      <c r="I9917" t="s">
        <v>1039</v>
      </c>
      <c r="J9917">
        <v>2003</v>
      </c>
      <c r="K9917">
        <v>478198</v>
      </c>
      <c r="L9917">
        <v>4</v>
      </c>
      <c r="M9917" t="s">
        <v>200</v>
      </c>
      <c r="N9917" t="s">
        <v>10286</v>
      </c>
      <c r="O9917" t="s">
        <v>202</v>
      </c>
      <c r="P9917" t="s">
        <v>365</v>
      </c>
    </row>
    <row r="9918" spans="1:16" x14ac:dyDescent="0.25">
      <c r="A9918">
        <v>148080</v>
      </c>
      <c r="B9918" t="s">
        <v>360</v>
      </c>
      <c r="E9918" t="s">
        <v>10386</v>
      </c>
      <c r="G9918" t="s">
        <v>1038</v>
      </c>
      <c r="H9918" t="s">
        <v>198</v>
      </c>
      <c r="I9918" t="s">
        <v>1039</v>
      </c>
      <c r="J9918">
        <v>2004</v>
      </c>
      <c r="K9918">
        <v>1124010</v>
      </c>
      <c r="L9918">
        <v>4</v>
      </c>
      <c r="M9918" t="s">
        <v>200</v>
      </c>
      <c r="N9918" t="s">
        <v>10286</v>
      </c>
      <c r="O9918" t="s">
        <v>202</v>
      </c>
      <c r="P9918" t="s">
        <v>365</v>
      </c>
    </row>
    <row r="9919" spans="1:16" x14ac:dyDescent="0.25">
      <c r="A9919">
        <v>148081</v>
      </c>
      <c r="B9919" t="s">
        <v>360</v>
      </c>
      <c r="E9919" t="s">
        <v>10387</v>
      </c>
      <c r="G9919" t="s">
        <v>1038</v>
      </c>
      <c r="H9919" t="s">
        <v>198</v>
      </c>
      <c r="I9919" t="s">
        <v>1039</v>
      </c>
      <c r="J9919">
        <v>1966</v>
      </c>
      <c r="K9919">
        <v>255757</v>
      </c>
      <c r="L9919">
        <v>4</v>
      </c>
      <c r="M9919" t="s">
        <v>200</v>
      </c>
      <c r="N9919" t="s">
        <v>10326</v>
      </c>
      <c r="O9919" t="s">
        <v>202</v>
      </c>
      <c r="P9919" t="s">
        <v>365</v>
      </c>
    </row>
    <row r="9920" spans="1:16" ht="120" x14ac:dyDescent="0.25">
      <c r="A9920">
        <v>148082</v>
      </c>
      <c r="B9920" t="s">
        <v>360</v>
      </c>
      <c r="E9920" t="s">
        <v>10388</v>
      </c>
      <c r="G9920" t="s">
        <v>1038</v>
      </c>
      <c r="H9920" t="s">
        <v>198</v>
      </c>
      <c r="I9920" t="s">
        <v>1039</v>
      </c>
      <c r="J9920">
        <v>2003</v>
      </c>
      <c r="K9920">
        <v>501299</v>
      </c>
      <c r="L9920">
        <v>4</v>
      </c>
      <c r="M9920" t="s">
        <v>200</v>
      </c>
      <c r="N9920" s="18" t="s">
        <v>10389</v>
      </c>
      <c r="O9920" t="s">
        <v>202</v>
      </c>
      <c r="P9920" t="s">
        <v>365</v>
      </c>
    </row>
    <row r="9921" spans="1:16" x14ac:dyDescent="0.25">
      <c r="A9921">
        <v>148083</v>
      </c>
      <c r="B9921" t="s">
        <v>360</v>
      </c>
      <c r="E9921" t="s">
        <v>10390</v>
      </c>
      <c r="G9921" t="s">
        <v>1038</v>
      </c>
      <c r="H9921" t="s">
        <v>198</v>
      </c>
      <c r="I9921" t="s">
        <v>1039</v>
      </c>
      <c r="J9921">
        <v>1971</v>
      </c>
      <c r="K9921">
        <v>50417</v>
      </c>
      <c r="L9921">
        <v>4</v>
      </c>
      <c r="M9921" t="s">
        <v>200</v>
      </c>
      <c r="N9921" t="s">
        <v>10340</v>
      </c>
      <c r="O9921" t="s">
        <v>202</v>
      </c>
      <c r="P9921" t="s">
        <v>365</v>
      </c>
    </row>
    <row r="9922" spans="1:16" x14ac:dyDescent="0.25">
      <c r="A9922">
        <v>148084</v>
      </c>
      <c r="B9922" t="s">
        <v>360</v>
      </c>
      <c r="E9922" t="s">
        <v>10391</v>
      </c>
      <c r="G9922" t="s">
        <v>1038</v>
      </c>
      <c r="H9922" t="s">
        <v>198</v>
      </c>
      <c r="I9922" t="s">
        <v>1039</v>
      </c>
      <c r="J9922">
        <v>1986</v>
      </c>
      <c r="K9922">
        <v>107429</v>
      </c>
      <c r="L9922">
        <v>4</v>
      </c>
      <c r="M9922" t="s">
        <v>200</v>
      </c>
      <c r="N9922" t="s">
        <v>10326</v>
      </c>
      <c r="O9922" t="s">
        <v>202</v>
      </c>
      <c r="P9922" t="s">
        <v>365</v>
      </c>
    </row>
    <row r="9923" spans="1:16" x14ac:dyDescent="0.25">
      <c r="A9923">
        <v>148085</v>
      </c>
      <c r="B9923" t="s">
        <v>360</v>
      </c>
      <c r="E9923" t="s">
        <v>6657</v>
      </c>
      <c r="G9923" t="s">
        <v>1038</v>
      </c>
      <c r="H9923" t="s">
        <v>198</v>
      </c>
      <c r="I9923" t="s">
        <v>1039</v>
      </c>
      <c r="J9923">
        <v>1964</v>
      </c>
      <c r="K9923">
        <v>53491</v>
      </c>
      <c r="L9923">
        <v>4</v>
      </c>
      <c r="M9923" t="s">
        <v>200</v>
      </c>
      <c r="N9923" t="s">
        <v>10340</v>
      </c>
      <c r="O9923" t="s">
        <v>202</v>
      </c>
      <c r="P9923" t="s">
        <v>365</v>
      </c>
    </row>
    <row r="9924" spans="1:16" x14ac:dyDescent="0.25">
      <c r="A9924">
        <v>148086</v>
      </c>
      <c r="B9924" t="s">
        <v>360</v>
      </c>
      <c r="E9924" t="s">
        <v>10392</v>
      </c>
      <c r="G9924" t="s">
        <v>1038</v>
      </c>
      <c r="H9924" t="s">
        <v>198</v>
      </c>
      <c r="I9924" t="s">
        <v>1039</v>
      </c>
      <c r="J9924">
        <v>1968</v>
      </c>
      <c r="K9924">
        <v>32061</v>
      </c>
      <c r="L9924">
        <v>4</v>
      </c>
      <c r="M9924" t="s">
        <v>200</v>
      </c>
      <c r="N9924" t="s">
        <v>10340</v>
      </c>
      <c r="O9924" t="s">
        <v>202</v>
      </c>
      <c r="P9924" t="s">
        <v>365</v>
      </c>
    </row>
    <row r="9925" spans="1:16" x14ac:dyDescent="0.25">
      <c r="A9925">
        <v>148087</v>
      </c>
      <c r="B9925" t="s">
        <v>360</v>
      </c>
      <c r="E9925" t="s">
        <v>10393</v>
      </c>
      <c r="G9925" t="s">
        <v>1038</v>
      </c>
      <c r="H9925" t="s">
        <v>198</v>
      </c>
      <c r="I9925" t="s">
        <v>1039</v>
      </c>
      <c r="J9925">
        <v>2003</v>
      </c>
      <c r="K9925">
        <v>501952</v>
      </c>
      <c r="L9925">
        <v>4</v>
      </c>
      <c r="M9925" t="s">
        <v>200</v>
      </c>
      <c r="N9925" t="s">
        <v>10286</v>
      </c>
      <c r="O9925" t="s">
        <v>202</v>
      </c>
      <c r="P9925" t="s">
        <v>365</v>
      </c>
    </row>
    <row r="9926" spans="1:16" ht="105" x14ac:dyDescent="0.25">
      <c r="A9926">
        <v>148088</v>
      </c>
      <c r="B9926" t="s">
        <v>360</v>
      </c>
      <c r="E9926" t="s">
        <v>4394</v>
      </c>
      <c r="G9926" t="s">
        <v>3892</v>
      </c>
      <c r="H9926" t="s">
        <v>10394</v>
      </c>
      <c r="I9926" t="s">
        <v>10395</v>
      </c>
      <c r="J9926">
        <v>1960</v>
      </c>
      <c r="K9926">
        <v>982</v>
      </c>
      <c r="L9926">
        <v>40</v>
      </c>
      <c r="M9926" t="s">
        <v>200</v>
      </c>
      <c r="N9926" s="18" t="s">
        <v>10396</v>
      </c>
      <c r="O9926" t="s">
        <v>202</v>
      </c>
      <c r="P9926" t="s">
        <v>10282</v>
      </c>
    </row>
    <row r="9927" spans="1:16" x14ac:dyDescent="0.25">
      <c r="A9927">
        <v>148089</v>
      </c>
      <c r="B9927" t="s">
        <v>360</v>
      </c>
      <c r="E9927" t="s">
        <v>10397</v>
      </c>
      <c r="F9927" t="s">
        <v>10398</v>
      </c>
      <c r="G9927" t="s">
        <v>3892</v>
      </c>
      <c r="H9927" t="s">
        <v>198</v>
      </c>
      <c r="I9927" t="s">
        <v>3893</v>
      </c>
      <c r="J9927">
        <v>2003</v>
      </c>
      <c r="K9927">
        <v>153693</v>
      </c>
      <c r="L9927">
        <v>40</v>
      </c>
      <c r="M9927" t="s">
        <v>200</v>
      </c>
      <c r="N9927" t="s">
        <v>10326</v>
      </c>
      <c r="O9927" t="s">
        <v>202</v>
      </c>
      <c r="P9927" t="s">
        <v>365</v>
      </c>
    </row>
    <row r="9928" spans="1:16" x14ac:dyDescent="0.25">
      <c r="A9928">
        <v>148090</v>
      </c>
      <c r="B9928" t="s">
        <v>360</v>
      </c>
      <c r="E9928" t="s">
        <v>10399</v>
      </c>
      <c r="G9928" t="s">
        <v>8311</v>
      </c>
      <c r="H9928" t="s">
        <v>198</v>
      </c>
      <c r="I9928" t="s">
        <v>8312</v>
      </c>
      <c r="J9928">
        <v>2003</v>
      </c>
      <c r="K9928">
        <v>689792</v>
      </c>
      <c r="L9928">
        <v>7</v>
      </c>
      <c r="M9928" t="s">
        <v>200</v>
      </c>
      <c r="N9928" t="s">
        <v>10326</v>
      </c>
      <c r="O9928" t="s">
        <v>202</v>
      </c>
      <c r="P9928" t="s">
        <v>365</v>
      </c>
    </row>
    <row r="9929" spans="1:16" x14ac:dyDescent="0.25">
      <c r="A9929">
        <v>148091</v>
      </c>
      <c r="B9929" t="s">
        <v>43</v>
      </c>
      <c r="E9929" t="s">
        <v>10400</v>
      </c>
      <c r="G9929" t="s">
        <v>317</v>
      </c>
      <c r="H9929" t="s">
        <v>198</v>
      </c>
      <c r="I9929" t="s">
        <v>7350</v>
      </c>
      <c r="J9929">
        <v>2003</v>
      </c>
      <c r="K9929">
        <v>7800</v>
      </c>
      <c r="L9929">
        <v>28</v>
      </c>
      <c r="M9929" t="s">
        <v>200</v>
      </c>
      <c r="N9929" t="s">
        <v>10401</v>
      </c>
      <c r="O9929" t="s">
        <v>202</v>
      </c>
      <c r="P9929" t="s">
        <v>10205</v>
      </c>
    </row>
    <row r="9930" spans="1:16" x14ac:dyDescent="0.25">
      <c r="A9930">
        <v>148097</v>
      </c>
      <c r="B9930" t="s">
        <v>43</v>
      </c>
      <c r="E9930" t="s">
        <v>10402</v>
      </c>
      <c r="G9930" t="s">
        <v>317</v>
      </c>
      <c r="H9930" t="s">
        <v>198</v>
      </c>
      <c r="I9930" t="s">
        <v>7350</v>
      </c>
      <c r="J9930">
        <v>2003</v>
      </c>
      <c r="K9930">
        <v>7600</v>
      </c>
      <c r="L9930">
        <v>28</v>
      </c>
      <c r="M9930" t="s">
        <v>200</v>
      </c>
      <c r="N9930" t="s">
        <v>10401</v>
      </c>
      <c r="O9930" t="s">
        <v>9923</v>
      </c>
      <c r="P9930" t="s">
        <v>10205</v>
      </c>
    </row>
    <row r="9931" spans="1:16" x14ac:dyDescent="0.25">
      <c r="A9931">
        <v>148098</v>
      </c>
      <c r="B9931" t="s">
        <v>43</v>
      </c>
      <c r="E9931" t="s">
        <v>10403</v>
      </c>
      <c r="G9931" t="s">
        <v>317</v>
      </c>
      <c r="H9931" t="s">
        <v>198</v>
      </c>
      <c r="I9931" t="s">
        <v>7350</v>
      </c>
      <c r="J9931">
        <v>2003</v>
      </c>
      <c r="K9931">
        <v>6840</v>
      </c>
      <c r="L9931">
        <v>28</v>
      </c>
      <c r="M9931" t="s">
        <v>200</v>
      </c>
      <c r="N9931" t="s">
        <v>10401</v>
      </c>
      <c r="O9931" t="s">
        <v>9923</v>
      </c>
      <c r="P9931" t="s">
        <v>10205</v>
      </c>
    </row>
    <row r="9932" spans="1:16" x14ac:dyDescent="0.25">
      <c r="A9932">
        <v>148099</v>
      </c>
      <c r="B9932" t="s">
        <v>43</v>
      </c>
      <c r="E9932" t="s">
        <v>10404</v>
      </c>
      <c r="G9932" t="s">
        <v>317</v>
      </c>
      <c r="H9932" t="s">
        <v>198</v>
      </c>
      <c r="I9932" t="s">
        <v>7350</v>
      </c>
      <c r="J9932">
        <v>2003</v>
      </c>
      <c r="K9932">
        <v>7400</v>
      </c>
      <c r="L9932">
        <v>28</v>
      </c>
      <c r="M9932" t="s">
        <v>200</v>
      </c>
      <c r="N9932" t="s">
        <v>10401</v>
      </c>
      <c r="O9932" t="s">
        <v>9923</v>
      </c>
      <c r="P9932" t="s">
        <v>10205</v>
      </c>
    </row>
    <row r="9933" spans="1:16" x14ac:dyDescent="0.25">
      <c r="A9933">
        <v>148100</v>
      </c>
      <c r="B9933" t="s">
        <v>43</v>
      </c>
      <c r="E9933" t="s">
        <v>10405</v>
      </c>
      <c r="G9933" t="s">
        <v>317</v>
      </c>
      <c r="H9933" t="s">
        <v>198</v>
      </c>
      <c r="I9933" t="s">
        <v>7350</v>
      </c>
      <c r="J9933">
        <v>2003</v>
      </c>
      <c r="K9933">
        <v>7600</v>
      </c>
      <c r="L9933">
        <v>28</v>
      </c>
      <c r="M9933" t="s">
        <v>200</v>
      </c>
      <c r="N9933" t="s">
        <v>10401</v>
      </c>
      <c r="O9933" t="s">
        <v>9923</v>
      </c>
      <c r="P9933" t="s">
        <v>10205</v>
      </c>
    </row>
    <row r="9934" spans="1:16" x14ac:dyDescent="0.25">
      <c r="A9934">
        <v>148101</v>
      </c>
      <c r="B9934" t="s">
        <v>43</v>
      </c>
      <c r="E9934" t="s">
        <v>10406</v>
      </c>
      <c r="G9934" t="s">
        <v>317</v>
      </c>
      <c r="H9934" t="s">
        <v>198</v>
      </c>
      <c r="I9934" t="s">
        <v>7350</v>
      </c>
      <c r="J9934">
        <v>2003</v>
      </c>
      <c r="K9934">
        <v>7000</v>
      </c>
      <c r="L9934">
        <v>28</v>
      </c>
      <c r="M9934" t="s">
        <v>200</v>
      </c>
      <c r="N9934" t="s">
        <v>10401</v>
      </c>
      <c r="O9934" t="s">
        <v>9923</v>
      </c>
      <c r="P9934" t="s">
        <v>10205</v>
      </c>
    </row>
    <row r="9935" spans="1:16" x14ac:dyDescent="0.25">
      <c r="A9935">
        <v>148102</v>
      </c>
      <c r="B9935" t="s">
        <v>345</v>
      </c>
      <c r="E9935" t="s">
        <v>10407</v>
      </c>
      <c r="G9935" t="s">
        <v>317</v>
      </c>
      <c r="H9935" t="s">
        <v>198</v>
      </c>
      <c r="I9935" t="s">
        <v>7350</v>
      </c>
      <c r="J9935">
        <v>2003</v>
      </c>
      <c r="K9935">
        <v>142321</v>
      </c>
      <c r="L9935">
        <v>28</v>
      </c>
      <c r="M9935" t="s">
        <v>200</v>
      </c>
      <c r="N9935" t="s">
        <v>10408</v>
      </c>
      <c r="O9935" t="s">
        <v>202</v>
      </c>
      <c r="P9935" t="s">
        <v>10409</v>
      </c>
    </row>
    <row r="9936" spans="1:16" x14ac:dyDescent="0.25">
      <c r="A9936">
        <v>148103</v>
      </c>
      <c r="B9936" t="s">
        <v>360</v>
      </c>
      <c r="E9936" t="s">
        <v>10410</v>
      </c>
      <c r="G9936" t="s">
        <v>317</v>
      </c>
      <c r="H9936" t="s">
        <v>198</v>
      </c>
      <c r="I9936" t="s">
        <v>7350</v>
      </c>
      <c r="J9936">
        <v>2003</v>
      </c>
      <c r="K9936">
        <v>11776</v>
      </c>
      <c r="L9936">
        <v>28</v>
      </c>
      <c r="M9936" t="s">
        <v>200</v>
      </c>
      <c r="N9936" t="s">
        <v>383</v>
      </c>
      <c r="O9936" t="s">
        <v>202</v>
      </c>
      <c r="P9936" t="s">
        <v>10282</v>
      </c>
    </row>
    <row r="9937" spans="1:16" x14ac:dyDescent="0.25">
      <c r="A9937">
        <v>148104</v>
      </c>
      <c r="B9937" t="s">
        <v>360</v>
      </c>
      <c r="E9937" t="s">
        <v>10411</v>
      </c>
      <c r="G9937" t="s">
        <v>317</v>
      </c>
      <c r="H9937" t="s">
        <v>198</v>
      </c>
      <c r="I9937" t="s">
        <v>7350</v>
      </c>
      <c r="J9937">
        <v>2003</v>
      </c>
      <c r="K9937">
        <v>48675</v>
      </c>
      <c r="L9937">
        <v>28</v>
      </c>
      <c r="M9937" t="s">
        <v>200</v>
      </c>
      <c r="N9937" t="s">
        <v>383</v>
      </c>
      <c r="O9937" t="s">
        <v>202</v>
      </c>
      <c r="P9937" t="s">
        <v>10282</v>
      </c>
    </row>
    <row r="9938" spans="1:16" x14ac:dyDescent="0.25">
      <c r="A9938">
        <v>148105</v>
      </c>
      <c r="B9938" t="s">
        <v>360</v>
      </c>
      <c r="E9938" t="s">
        <v>10412</v>
      </c>
      <c r="G9938" t="s">
        <v>317</v>
      </c>
      <c r="H9938" t="s">
        <v>198</v>
      </c>
      <c r="I9938" t="s">
        <v>7350</v>
      </c>
      <c r="J9938">
        <v>2003</v>
      </c>
      <c r="K9938">
        <v>178474</v>
      </c>
      <c r="L9938">
        <v>28</v>
      </c>
      <c r="M9938" t="s">
        <v>200</v>
      </c>
      <c r="N9938" t="s">
        <v>383</v>
      </c>
      <c r="O9938" t="s">
        <v>202</v>
      </c>
      <c r="P9938" t="s">
        <v>10282</v>
      </c>
    </row>
    <row r="9939" spans="1:16" x14ac:dyDescent="0.25">
      <c r="A9939">
        <v>148106</v>
      </c>
      <c r="B9939" t="s">
        <v>360</v>
      </c>
      <c r="E9939" t="s">
        <v>10413</v>
      </c>
      <c r="G9939" t="s">
        <v>317</v>
      </c>
      <c r="H9939" t="s">
        <v>198</v>
      </c>
      <c r="I9939" t="s">
        <v>7350</v>
      </c>
      <c r="J9939">
        <v>2003</v>
      </c>
      <c r="K9939">
        <v>97350</v>
      </c>
      <c r="L9939">
        <v>28</v>
      </c>
      <c r="M9939" t="s">
        <v>200</v>
      </c>
      <c r="N9939" t="s">
        <v>383</v>
      </c>
      <c r="O9939" t="s">
        <v>202</v>
      </c>
      <c r="P9939" t="s">
        <v>10282</v>
      </c>
    </row>
    <row r="9940" spans="1:16" x14ac:dyDescent="0.25">
      <c r="A9940">
        <v>148110</v>
      </c>
      <c r="B9940" t="s">
        <v>360</v>
      </c>
      <c r="E9940" t="s">
        <v>10414</v>
      </c>
      <c r="G9940" t="s">
        <v>264</v>
      </c>
      <c r="H9940" t="s">
        <v>198</v>
      </c>
      <c r="I9940" t="s">
        <v>265</v>
      </c>
      <c r="J9940">
        <v>1971</v>
      </c>
      <c r="K9940">
        <v>347585</v>
      </c>
      <c r="L9940">
        <v>33</v>
      </c>
      <c r="M9940" t="s">
        <v>200</v>
      </c>
      <c r="N9940" t="s">
        <v>10305</v>
      </c>
      <c r="O9940" t="s">
        <v>202</v>
      </c>
      <c r="P9940" t="s">
        <v>10282</v>
      </c>
    </row>
    <row r="9941" spans="1:16" x14ac:dyDescent="0.25">
      <c r="A9941">
        <v>148122</v>
      </c>
      <c r="B9941" t="s">
        <v>360</v>
      </c>
      <c r="E9941" t="s">
        <v>10415</v>
      </c>
      <c r="G9941" t="s">
        <v>264</v>
      </c>
      <c r="H9941" t="s">
        <v>10416</v>
      </c>
      <c r="I9941" t="s">
        <v>10417</v>
      </c>
      <c r="J9941">
        <v>2003</v>
      </c>
      <c r="K9941">
        <v>863000</v>
      </c>
      <c r="L9941">
        <v>33</v>
      </c>
      <c r="M9941" t="s">
        <v>200</v>
      </c>
      <c r="N9941" t="s">
        <v>10418</v>
      </c>
      <c r="O9941" t="s">
        <v>202</v>
      </c>
      <c r="P9941" t="s">
        <v>365</v>
      </c>
    </row>
    <row r="9942" spans="1:16" x14ac:dyDescent="0.25">
      <c r="A9942">
        <v>148123</v>
      </c>
      <c r="B9942" t="s">
        <v>360</v>
      </c>
      <c r="E9942" t="s">
        <v>10419</v>
      </c>
      <c r="G9942" t="s">
        <v>264</v>
      </c>
      <c r="H9942" t="s">
        <v>10420</v>
      </c>
      <c r="I9942" t="s">
        <v>10421</v>
      </c>
      <c r="J9942">
        <v>1961</v>
      </c>
      <c r="K9942">
        <v>115000</v>
      </c>
      <c r="L9942">
        <v>33</v>
      </c>
      <c r="M9942" t="s">
        <v>200</v>
      </c>
      <c r="N9942" t="s">
        <v>10335</v>
      </c>
      <c r="O9942" t="s">
        <v>202</v>
      </c>
      <c r="P9942" t="s">
        <v>365</v>
      </c>
    </row>
    <row r="9943" spans="1:16" x14ac:dyDescent="0.25">
      <c r="A9943">
        <v>148124</v>
      </c>
      <c r="B9943" t="s">
        <v>360</v>
      </c>
      <c r="E9943" t="s">
        <v>10422</v>
      </c>
      <c r="G9943" t="s">
        <v>264</v>
      </c>
      <c r="H9943" t="s">
        <v>10423</v>
      </c>
      <c r="I9943" t="s">
        <v>10424</v>
      </c>
      <c r="J9943">
        <v>2003</v>
      </c>
      <c r="K9943">
        <v>1444000</v>
      </c>
      <c r="L9943">
        <v>33</v>
      </c>
      <c r="M9943" t="s">
        <v>200</v>
      </c>
      <c r="N9943" t="s">
        <v>10418</v>
      </c>
      <c r="O9943" t="s">
        <v>202</v>
      </c>
      <c r="P9943" t="s">
        <v>365</v>
      </c>
    </row>
    <row r="9944" spans="1:16" x14ac:dyDescent="0.25">
      <c r="A9944">
        <v>148125</v>
      </c>
      <c r="B9944" t="s">
        <v>360</v>
      </c>
      <c r="E9944" t="s">
        <v>10425</v>
      </c>
      <c r="G9944" t="s">
        <v>264</v>
      </c>
      <c r="H9944" t="s">
        <v>10426</v>
      </c>
      <c r="I9944" t="s">
        <v>10427</v>
      </c>
      <c r="J9944">
        <v>2003</v>
      </c>
      <c r="K9944">
        <v>720000</v>
      </c>
      <c r="L9944">
        <v>33</v>
      </c>
      <c r="M9944" t="s">
        <v>200</v>
      </c>
      <c r="N9944" t="s">
        <v>10428</v>
      </c>
      <c r="O9944" t="s">
        <v>202</v>
      </c>
      <c r="P9944" t="s">
        <v>365</v>
      </c>
    </row>
    <row r="9945" spans="1:16" ht="135" x14ac:dyDescent="0.25">
      <c r="A9945">
        <v>148126</v>
      </c>
      <c r="B9945" t="s">
        <v>360</v>
      </c>
      <c r="E9945" t="s">
        <v>10429</v>
      </c>
      <c r="G9945" t="s">
        <v>264</v>
      </c>
      <c r="H9945" t="s">
        <v>10430</v>
      </c>
      <c r="I9945" t="s">
        <v>10431</v>
      </c>
      <c r="J9945">
        <v>2003</v>
      </c>
      <c r="K9945">
        <v>1440000</v>
      </c>
      <c r="L9945">
        <v>33</v>
      </c>
      <c r="M9945" t="s">
        <v>200</v>
      </c>
      <c r="N9945" s="18" t="s">
        <v>10432</v>
      </c>
      <c r="O9945" t="s">
        <v>202</v>
      </c>
      <c r="P9945" t="s">
        <v>365</v>
      </c>
    </row>
    <row r="9946" spans="1:16" ht="75" x14ac:dyDescent="0.25">
      <c r="A9946">
        <v>148129</v>
      </c>
      <c r="B9946" t="s">
        <v>63</v>
      </c>
      <c r="E9946" t="s">
        <v>112</v>
      </c>
      <c r="G9946" t="s">
        <v>264</v>
      </c>
      <c r="H9946" t="s">
        <v>10433</v>
      </c>
      <c r="I9946" t="s">
        <v>10434</v>
      </c>
      <c r="J9946">
        <v>2003</v>
      </c>
      <c r="K9946">
        <v>6825</v>
      </c>
      <c r="L9946">
        <v>33</v>
      </c>
      <c r="M9946" t="s">
        <v>200</v>
      </c>
      <c r="N9946" s="18" t="s">
        <v>10435</v>
      </c>
      <c r="O9946" t="s">
        <v>9923</v>
      </c>
      <c r="P9946" t="s">
        <v>10205</v>
      </c>
    </row>
    <row r="9947" spans="1:16" x14ac:dyDescent="0.25">
      <c r="A9947">
        <v>148139</v>
      </c>
      <c r="B9947" t="s">
        <v>63</v>
      </c>
      <c r="E9947" t="s">
        <v>10436</v>
      </c>
      <c r="G9947" t="s">
        <v>264</v>
      </c>
      <c r="H9947" t="s">
        <v>10433</v>
      </c>
      <c r="I9947" t="s">
        <v>10434</v>
      </c>
      <c r="J9947">
        <v>2003</v>
      </c>
      <c r="K9947">
        <v>7000</v>
      </c>
      <c r="L9947">
        <v>33</v>
      </c>
      <c r="M9947" t="s">
        <v>200</v>
      </c>
      <c r="N9947" t="s">
        <v>10437</v>
      </c>
      <c r="O9947" t="s">
        <v>9923</v>
      </c>
      <c r="P9947" t="s">
        <v>10205</v>
      </c>
    </row>
    <row r="9948" spans="1:16" x14ac:dyDescent="0.25">
      <c r="A9948">
        <v>148140</v>
      </c>
      <c r="B9948" t="s">
        <v>63</v>
      </c>
      <c r="E9948" t="s">
        <v>10438</v>
      </c>
      <c r="G9948" t="s">
        <v>264</v>
      </c>
      <c r="H9948" t="s">
        <v>10433</v>
      </c>
      <c r="I9948" t="s">
        <v>10434</v>
      </c>
      <c r="J9948">
        <v>2003</v>
      </c>
      <c r="K9948">
        <v>7400</v>
      </c>
      <c r="L9948">
        <v>33</v>
      </c>
      <c r="M9948" t="s">
        <v>200</v>
      </c>
      <c r="N9948" t="s">
        <v>10439</v>
      </c>
      <c r="O9948" t="s">
        <v>9923</v>
      </c>
      <c r="P9948" t="s">
        <v>10205</v>
      </c>
    </row>
    <row r="9949" spans="1:16" x14ac:dyDescent="0.25">
      <c r="A9949">
        <v>148143</v>
      </c>
      <c r="B9949" t="s">
        <v>63</v>
      </c>
      <c r="E9949" t="s">
        <v>10440</v>
      </c>
      <c r="G9949" t="s">
        <v>264</v>
      </c>
      <c r="H9949" t="s">
        <v>10433</v>
      </c>
      <c r="I9949" t="s">
        <v>10434</v>
      </c>
      <c r="J9949">
        <v>2003</v>
      </c>
      <c r="K9949">
        <v>7215</v>
      </c>
      <c r="L9949">
        <v>33</v>
      </c>
      <c r="M9949" t="s">
        <v>200</v>
      </c>
      <c r="N9949" t="s">
        <v>10437</v>
      </c>
      <c r="O9949" t="s">
        <v>9923</v>
      </c>
      <c r="P9949" t="s">
        <v>10205</v>
      </c>
    </row>
    <row r="9950" spans="1:16" x14ac:dyDescent="0.25">
      <c r="A9950">
        <v>148145</v>
      </c>
      <c r="B9950" t="s">
        <v>63</v>
      </c>
      <c r="E9950" t="s">
        <v>10441</v>
      </c>
      <c r="G9950" t="s">
        <v>264</v>
      </c>
      <c r="H9950" t="s">
        <v>10433</v>
      </c>
      <c r="I9950" t="s">
        <v>10434</v>
      </c>
      <c r="J9950">
        <v>2003</v>
      </c>
      <c r="K9950">
        <v>7215</v>
      </c>
      <c r="L9950">
        <v>33</v>
      </c>
      <c r="M9950" t="s">
        <v>200</v>
      </c>
      <c r="N9950" t="s">
        <v>10437</v>
      </c>
      <c r="O9950" t="s">
        <v>9923</v>
      </c>
      <c r="P9950" t="s">
        <v>10205</v>
      </c>
    </row>
    <row r="9951" spans="1:16" ht="75" x14ac:dyDescent="0.25">
      <c r="A9951">
        <v>148146</v>
      </c>
      <c r="B9951" t="s">
        <v>63</v>
      </c>
      <c r="E9951" t="s">
        <v>10442</v>
      </c>
      <c r="G9951" t="s">
        <v>264</v>
      </c>
      <c r="H9951" t="s">
        <v>10433</v>
      </c>
      <c r="I9951" t="s">
        <v>10434</v>
      </c>
      <c r="J9951">
        <v>2003</v>
      </c>
      <c r="K9951">
        <v>6825</v>
      </c>
      <c r="L9951">
        <v>33</v>
      </c>
      <c r="M9951" t="s">
        <v>200</v>
      </c>
      <c r="N9951" s="18" t="s">
        <v>10435</v>
      </c>
      <c r="O9951" t="s">
        <v>9923</v>
      </c>
      <c r="P9951" t="s">
        <v>10205</v>
      </c>
    </row>
    <row r="9952" spans="1:16" x14ac:dyDescent="0.25">
      <c r="A9952">
        <v>148149</v>
      </c>
      <c r="B9952" t="s">
        <v>43</v>
      </c>
      <c r="E9952" t="s">
        <v>10443</v>
      </c>
      <c r="G9952" t="s">
        <v>264</v>
      </c>
      <c r="H9952" t="s">
        <v>10444</v>
      </c>
      <c r="I9952" t="s">
        <v>10445</v>
      </c>
      <c r="J9952">
        <v>2003</v>
      </c>
      <c r="K9952">
        <v>6840</v>
      </c>
      <c r="L9952">
        <v>33</v>
      </c>
      <c r="M9952" t="s">
        <v>200</v>
      </c>
      <c r="N9952" t="s">
        <v>10437</v>
      </c>
      <c r="O9952" t="s">
        <v>9923</v>
      </c>
      <c r="P9952" t="s">
        <v>10205</v>
      </c>
    </row>
    <row r="9953" spans="1:16" x14ac:dyDescent="0.25">
      <c r="A9953">
        <v>148151</v>
      </c>
      <c r="B9953" t="s">
        <v>43</v>
      </c>
      <c r="E9953" t="s">
        <v>10446</v>
      </c>
      <c r="G9953" t="s">
        <v>264</v>
      </c>
      <c r="H9953" t="s">
        <v>10444</v>
      </c>
      <c r="I9953" t="s">
        <v>10445</v>
      </c>
      <c r="J9953">
        <v>2003</v>
      </c>
      <c r="K9953">
        <v>7200</v>
      </c>
      <c r="L9953">
        <v>33</v>
      </c>
      <c r="M9953" t="s">
        <v>200</v>
      </c>
      <c r="N9953" t="s">
        <v>10437</v>
      </c>
      <c r="O9953" t="s">
        <v>9923</v>
      </c>
      <c r="P9953" t="s">
        <v>10205</v>
      </c>
    </row>
    <row r="9954" spans="1:16" x14ac:dyDescent="0.25">
      <c r="A9954">
        <v>148153</v>
      </c>
      <c r="B9954" t="s">
        <v>41</v>
      </c>
      <c r="E9954" t="s">
        <v>10447</v>
      </c>
      <c r="G9954" t="s">
        <v>264</v>
      </c>
      <c r="H9954" t="s">
        <v>10444</v>
      </c>
      <c r="I9954" t="s">
        <v>10445</v>
      </c>
      <c r="J9954">
        <v>2003</v>
      </c>
      <c r="K9954">
        <v>6600</v>
      </c>
      <c r="L9954">
        <v>33</v>
      </c>
      <c r="M9954" t="s">
        <v>200</v>
      </c>
      <c r="N9954" t="s">
        <v>10437</v>
      </c>
      <c r="O9954" t="s">
        <v>9923</v>
      </c>
      <c r="P9954" t="s">
        <v>10205</v>
      </c>
    </row>
    <row r="9955" spans="1:16" x14ac:dyDescent="0.25">
      <c r="A9955">
        <v>148154</v>
      </c>
      <c r="B9955" t="s">
        <v>41</v>
      </c>
      <c r="E9955" t="s">
        <v>10448</v>
      </c>
      <c r="G9955" t="s">
        <v>264</v>
      </c>
      <c r="H9955" t="s">
        <v>10444</v>
      </c>
      <c r="I9955" t="s">
        <v>10445</v>
      </c>
      <c r="J9955">
        <v>2003</v>
      </c>
      <c r="K9955">
        <v>6400</v>
      </c>
      <c r="L9955">
        <v>33</v>
      </c>
      <c r="M9955" t="s">
        <v>200</v>
      </c>
      <c r="N9955" t="s">
        <v>10437</v>
      </c>
      <c r="O9955" t="s">
        <v>9923</v>
      </c>
      <c r="P9955" t="s">
        <v>10205</v>
      </c>
    </row>
    <row r="9956" spans="1:16" x14ac:dyDescent="0.25">
      <c r="A9956">
        <v>148156</v>
      </c>
      <c r="B9956" t="s">
        <v>43</v>
      </c>
      <c r="E9956" t="s">
        <v>10449</v>
      </c>
      <c r="G9956" t="s">
        <v>264</v>
      </c>
      <c r="H9956" t="s">
        <v>10444</v>
      </c>
      <c r="I9956" t="s">
        <v>10445</v>
      </c>
      <c r="J9956">
        <v>2003</v>
      </c>
      <c r="K9956">
        <v>7400</v>
      </c>
      <c r="L9956">
        <v>33</v>
      </c>
      <c r="M9956" t="s">
        <v>200</v>
      </c>
      <c r="N9956" t="s">
        <v>10437</v>
      </c>
      <c r="O9956" t="s">
        <v>9923</v>
      </c>
      <c r="P9956" t="s">
        <v>10205</v>
      </c>
    </row>
    <row r="9957" spans="1:16" x14ac:dyDescent="0.25">
      <c r="A9957">
        <v>148157</v>
      </c>
      <c r="B9957" t="s">
        <v>43</v>
      </c>
      <c r="E9957" t="s">
        <v>10450</v>
      </c>
      <c r="G9957" t="s">
        <v>264</v>
      </c>
      <c r="H9957" t="s">
        <v>10444</v>
      </c>
      <c r="I9957" t="s">
        <v>10445</v>
      </c>
      <c r="J9957">
        <v>2003</v>
      </c>
      <c r="K9957">
        <v>6840</v>
      </c>
      <c r="L9957">
        <v>33</v>
      </c>
      <c r="M9957" t="s">
        <v>200</v>
      </c>
      <c r="N9957" t="s">
        <v>10437</v>
      </c>
      <c r="O9957" t="s">
        <v>9923</v>
      </c>
      <c r="P9957" t="s">
        <v>10205</v>
      </c>
    </row>
    <row r="9958" spans="1:16" x14ac:dyDescent="0.25">
      <c r="A9958">
        <v>148158</v>
      </c>
      <c r="B9958" t="s">
        <v>43</v>
      </c>
      <c r="E9958" t="s">
        <v>10451</v>
      </c>
      <c r="G9958" t="s">
        <v>264</v>
      </c>
      <c r="H9958" t="s">
        <v>10444</v>
      </c>
      <c r="I9958" t="s">
        <v>10445</v>
      </c>
      <c r="J9958">
        <v>2003</v>
      </c>
      <c r="K9958">
        <v>7200</v>
      </c>
      <c r="L9958">
        <v>33</v>
      </c>
      <c r="M9958" t="s">
        <v>200</v>
      </c>
      <c r="N9958" t="s">
        <v>10437</v>
      </c>
      <c r="O9958" t="s">
        <v>9923</v>
      </c>
      <c r="P9958" t="s">
        <v>10205</v>
      </c>
    </row>
    <row r="9959" spans="1:16" x14ac:dyDescent="0.25">
      <c r="A9959">
        <v>148159</v>
      </c>
      <c r="B9959" t="s">
        <v>43</v>
      </c>
      <c r="E9959" t="s">
        <v>10452</v>
      </c>
      <c r="G9959" t="s">
        <v>264</v>
      </c>
      <c r="H9959" t="s">
        <v>10444</v>
      </c>
      <c r="I9959" t="s">
        <v>10445</v>
      </c>
      <c r="J9959">
        <v>2003</v>
      </c>
      <c r="K9959">
        <v>6840</v>
      </c>
      <c r="L9959">
        <v>33</v>
      </c>
      <c r="M9959" t="s">
        <v>200</v>
      </c>
      <c r="N9959" t="s">
        <v>10437</v>
      </c>
      <c r="O9959" t="s">
        <v>9923</v>
      </c>
      <c r="P9959" t="s">
        <v>10205</v>
      </c>
    </row>
    <row r="9960" spans="1:16" ht="75" x14ac:dyDescent="0.25">
      <c r="A9960">
        <v>148160</v>
      </c>
      <c r="B9960" t="s">
        <v>43</v>
      </c>
      <c r="E9960" t="s">
        <v>101</v>
      </c>
      <c r="G9960" t="s">
        <v>264</v>
      </c>
      <c r="H9960" t="s">
        <v>10444</v>
      </c>
      <c r="I9960" t="s">
        <v>10445</v>
      </c>
      <c r="J9960">
        <v>2003</v>
      </c>
      <c r="K9960">
        <v>6840</v>
      </c>
      <c r="L9960">
        <v>33</v>
      </c>
      <c r="M9960" t="s">
        <v>200</v>
      </c>
      <c r="N9960" s="18" t="s">
        <v>10435</v>
      </c>
      <c r="O9960" t="s">
        <v>9923</v>
      </c>
      <c r="P9960" t="s">
        <v>10205</v>
      </c>
    </row>
    <row r="9961" spans="1:16" x14ac:dyDescent="0.25">
      <c r="A9961">
        <v>148163</v>
      </c>
      <c r="B9961" t="s">
        <v>63</v>
      </c>
      <c r="E9961" t="s">
        <v>10453</v>
      </c>
      <c r="G9961" t="s">
        <v>264</v>
      </c>
      <c r="H9961" t="s">
        <v>10433</v>
      </c>
      <c r="I9961" t="s">
        <v>10434</v>
      </c>
      <c r="J9961">
        <v>2002</v>
      </c>
      <c r="K9961">
        <v>1900</v>
      </c>
      <c r="L9961">
        <v>33</v>
      </c>
      <c r="M9961" t="s">
        <v>200</v>
      </c>
      <c r="N9961" t="s">
        <v>10437</v>
      </c>
      <c r="O9961" t="s">
        <v>9923</v>
      </c>
      <c r="P9961" t="s">
        <v>10205</v>
      </c>
    </row>
    <row r="9962" spans="1:16" x14ac:dyDescent="0.25">
      <c r="A9962">
        <v>148164</v>
      </c>
      <c r="B9962" t="s">
        <v>63</v>
      </c>
      <c r="E9962" t="s">
        <v>10454</v>
      </c>
      <c r="G9962" t="s">
        <v>264</v>
      </c>
      <c r="H9962" t="s">
        <v>10433</v>
      </c>
      <c r="I9962" t="s">
        <v>10434</v>
      </c>
      <c r="J9962">
        <v>2002</v>
      </c>
      <c r="K9962">
        <v>1900</v>
      </c>
      <c r="L9962">
        <v>33</v>
      </c>
      <c r="M9962" t="s">
        <v>200</v>
      </c>
      <c r="N9962" t="s">
        <v>10437</v>
      </c>
      <c r="O9962" t="s">
        <v>9923</v>
      </c>
      <c r="P9962" t="s">
        <v>10205</v>
      </c>
    </row>
    <row r="9963" spans="1:16" x14ac:dyDescent="0.25">
      <c r="A9963">
        <v>148165</v>
      </c>
      <c r="B9963" t="s">
        <v>63</v>
      </c>
      <c r="E9963" t="s">
        <v>10455</v>
      </c>
      <c r="G9963" t="s">
        <v>264</v>
      </c>
      <c r="H9963" t="s">
        <v>10433</v>
      </c>
      <c r="I9963" t="s">
        <v>10434</v>
      </c>
      <c r="J9963">
        <v>2002</v>
      </c>
      <c r="K9963">
        <v>1900</v>
      </c>
      <c r="L9963">
        <v>33</v>
      </c>
      <c r="M9963" t="s">
        <v>200</v>
      </c>
      <c r="N9963" t="s">
        <v>10437</v>
      </c>
      <c r="O9963" t="s">
        <v>9923</v>
      </c>
      <c r="P9963" t="s">
        <v>10205</v>
      </c>
    </row>
    <row r="9964" spans="1:16" x14ac:dyDescent="0.25">
      <c r="A9964">
        <v>148166</v>
      </c>
      <c r="B9964" t="s">
        <v>63</v>
      </c>
      <c r="E9964" t="s">
        <v>10456</v>
      </c>
      <c r="G9964" t="s">
        <v>264</v>
      </c>
      <c r="H9964" t="s">
        <v>10433</v>
      </c>
      <c r="I9964" t="s">
        <v>10434</v>
      </c>
      <c r="J9964">
        <v>2002</v>
      </c>
      <c r="K9964">
        <v>2100</v>
      </c>
      <c r="L9964">
        <v>33</v>
      </c>
      <c r="M9964" t="s">
        <v>200</v>
      </c>
      <c r="N9964" t="s">
        <v>10437</v>
      </c>
      <c r="O9964" t="s">
        <v>9923</v>
      </c>
      <c r="P9964" t="s">
        <v>10205</v>
      </c>
    </row>
    <row r="9965" spans="1:16" x14ac:dyDescent="0.25">
      <c r="A9965">
        <v>148167</v>
      </c>
      <c r="B9965" t="s">
        <v>63</v>
      </c>
      <c r="E9965" t="s">
        <v>10457</v>
      </c>
      <c r="G9965" t="s">
        <v>264</v>
      </c>
      <c r="H9965" t="s">
        <v>10433</v>
      </c>
      <c r="I9965" t="s">
        <v>10434</v>
      </c>
      <c r="J9965">
        <v>2002</v>
      </c>
      <c r="K9965">
        <v>2100</v>
      </c>
      <c r="L9965">
        <v>33</v>
      </c>
      <c r="M9965" t="s">
        <v>200</v>
      </c>
      <c r="N9965" t="s">
        <v>10437</v>
      </c>
      <c r="O9965" t="s">
        <v>9923</v>
      </c>
      <c r="P9965" t="s">
        <v>10205</v>
      </c>
    </row>
    <row r="9966" spans="1:16" x14ac:dyDescent="0.25">
      <c r="A9966">
        <v>148168</v>
      </c>
      <c r="B9966" t="s">
        <v>63</v>
      </c>
      <c r="E9966" t="s">
        <v>10458</v>
      </c>
      <c r="G9966" t="s">
        <v>264</v>
      </c>
      <c r="H9966" t="s">
        <v>10433</v>
      </c>
      <c r="I9966" t="s">
        <v>10434</v>
      </c>
      <c r="J9966">
        <v>2002</v>
      </c>
      <c r="K9966">
        <v>2100</v>
      </c>
      <c r="L9966">
        <v>33</v>
      </c>
      <c r="M9966" t="s">
        <v>200</v>
      </c>
      <c r="N9966" t="s">
        <v>10437</v>
      </c>
      <c r="O9966" t="s">
        <v>9923</v>
      </c>
      <c r="P9966" t="s">
        <v>10205</v>
      </c>
    </row>
    <row r="9967" spans="1:16" x14ac:dyDescent="0.25">
      <c r="A9967">
        <v>148170</v>
      </c>
      <c r="B9967" t="s">
        <v>63</v>
      </c>
      <c r="E9967" t="s">
        <v>10459</v>
      </c>
      <c r="G9967" t="s">
        <v>264</v>
      </c>
      <c r="H9967" t="s">
        <v>10433</v>
      </c>
      <c r="I9967" t="s">
        <v>10434</v>
      </c>
      <c r="J9967">
        <v>2002</v>
      </c>
      <c r="K9967">
        <v>2100</v>
      </c>
      <c r="L9967">
        <v>33</v>
      </c>
      <c r="M9967" t="s">
        <v>200</v>
      </c>
      <c r="N9967" t="s">
        <v>10437</v>
      </c>
      <c r="O9967" t="s">
        <v>9923</v>
      </c>
      <c r="P9967" t="s">
        <v>10205</v>
      </c>
    </row>
    <row r="9968" spans="1:16" x14ac:dyDescent="0.25">
      <c r="A9968">
        <v>148173</v>
      </c>
      <c r="B9968" t="s">
        <v>63</v>
      </c>
      <c r="E9968" t="s">
        <v>10460</v>
      </c>
      <c r="G9968" t="s">
        <v>264</v>
      </c>
      <c r="H9968" t="s">
        <v>10433</v>
      </c>
      <c r="I9968" t="s">
        <v>10434</v>
      </c>
      <c r="J9968">
        <v>2002</v>
      </c>
      <c r="K9968">
        <v>2100</v>
      </c>
      <c r="L9968">
        <v>33</v>
      </c>
      <c r="M9968" t="s">
        <v>200</v>
      </c>
      <c r="N9968" t="s">
        <v>10437</v>
      </c>
      <c r="O9968" t="s">
        <v>9923</v>
      </c>
      <c r="P9968" t="s">
        <v>10205</v>
      </c>
    </row>
    <row r="9969" spans="1:16" ht="120" x14ac:dyDescent="0.25">
      <c r="A9969">
        <v>148175</v>
      </c>
      <c r="B9969" t="s">
        <v>360</v>
      </c>
      <c r="E9969" t="s">
        <v>10461</v>
      </c>
      <c r="G9969" t="s">
        <v>410</v>
      </c>
      <c r="H9969" t="s">
        <v>10462</v>
      </c>
      <c r="I9969" t="s">
        <v>10463</v>
      </c>
      <c r="J9969">
        <v>2003</v>
      </c>
      <c r="K9969">
        <v>334135</v>
      </c>
      <c r="L9969">
        <v>32</v>
      </c>
      <c r="M9969" t="s">
        <v>200</v>
      </c>
      <c r="N9969" s="18" t="s">
        <v>10389</v>
      </c>
      <c r="O9969" t="s">
        <v>202</v>
      </c>
      <c r="P9969" t="s">
        <v>365</v>
      </c>
    </row>
    <row r="9970" spans="1:16" x14ac:dyDescent="0.25">
      <c r="A9970">
        <v>148176</v>
      </c>
      <c r="B9970" t="s">
        <v>360</v>
      </c>
      <c r="E9970" t="s">
        <v>10464</v>
      </c>
      <c r="G9970" t="s">
        <v>410</v>
      </c>
      <c r="H9970" t="s">
        <v>198</v>
      </c>
      <c r="I9970" t="s">
        <v>411</v>
      </c>
      <c r="J9970">
        <v>2003</v>
      </c>
      <c r="K9970">
        <v>253181</v>
      </c>
      <c r="L9970">
        <v>32</v>
      </c>
      <c r="M9970" t="s">
        <v>200</v>
      </c>
      <c r="N9970" t="s">
        <v>10383</v>
      </c>
      <c r="O9970" t="s">
        <v>202</v>
      </c>
      <c r="P9970" t="s">
        <v>365</v>
      </c>
    </row>
    <row r="9971" spans="1:16" ht="120" x14ac:dyDescent="0.25">
      <c r="A9971">
        <v>148177</v>
      </c>
      <c r="B9971" t="s">
        <v>360</v>
      </c>
      <c r="E9971" t="s">
        <v>10465</v>
      </c>
      <c r="G9971" t="s">
        <v>410</v>
      </c>
      <c r="H9971" t="s">
        <v>10466</v>
      </c>
      <c r="I9971" t="s">
        <v>10467</v>
      </c>
      <c r="J9971">
        <v>2002</v>
      </c>
      <c r="K9971">
        <v>816545</v>
      </c>
      <c r="L9971">
        <v>32</v>
      </c>
      <c r="M9971" t="s">
        <v>200</v>
      </c>
      <c r="N9971" s="18" t="s">
        <v>10389</v>
      </c>
      <c r="O9971" t="s">
        <v>202</v>
      </c>
      <c r="P9971" t="s">
        <v>365</v>
      </c>
    </row>
    <row r="9972" spans="1:16" x14ac:dyDescent="0.25">
      <c r="A9972">
        <v>148178</v>
      </c>
      <c r="B9972" t="s">
        <v>360</v>
      </c>
      <c r="E9972" t="s">
        <v>10468</v>
      </c>
      <c r="G9972" t="s">
        <v>410</v>
      </c>
      <c r="H9972" t="s">
        <v>198</v>
      </c>
      <c r="I9972" t="s">
        <v>411</v>
      </c>
      <c r="J9972">
        <v>2003</v>
      </c>
      <c r="K9972">
        <v>612916</v>
      </c>
      <c r="L9972">
        <v>32</v>
      </c>
      <c r="M9972" t="s">
        <v>200</v>
      </c>
      <c r="N9972" t="s">
        <v>10383</v>
      </c>
      <c r="O9972" t="s">
        <v>202</v>
      </c>
      <c r="P9972" t="s">
        <v>365</v>
      </c>
    </row>
    <row r="9973" spans="1:16" x14ac:dyDescent="0.25">
      <c r="A9973">
        <v>148179</v>
      </c>
      <c r="B9973" t="s">
        <v>10469</v>
      </c>
      <c r="E9973" t="s">
        <v>10470</v>
      </c>
      <c r="F9973" t="s">
        <v>10471</v>
      </c>
      <c r="G9973" t="s">
        <v>410</v>
      </c>
      <c r="H9973" t="s">
        <v>198</v>
      </c>
      <c r="I9973" t="s">
        <v>411</v>
      </c>
      <c r="J9973">
        <v>1986</v>
      </c>
      <c r="K9973">
        <v>831</v>
      </c>
      <c r="L9973">
        <v>32</v>
      </c>
      <c r="M9973" t="s">
        <v>200</v>
      </c>
      <c r="N9973" t="s">
        <v>10326</v>
      </c>
      <c r="O9973" t="s">
        <v>202</v>
      </c>
      <c r="P9973" t="s">
        <v>10472</v>
      </c>
    </row>
    <row r="9974" spans="1:16" x14ac:dyDescent="0.25">
      <c r="A9974">
        <v>148180</v>
      </c>
      <c r="B9974" t="s">
        <v>360</v>
      </c>
      <c r="E9974" t="s">
        <v>10473</v>
      </c>
      <c r="F9974" t="s">
        <v>10471</v>
      </c>
      <c r="G9974" t="s">
        <v>410</v>
      </c>
      <c r="H9974" t="s">
        <v>198</v>
      </c>
      <c r="I9974" t="s">
        <v>411</v>
      </c>
      <c r="J9974">
        <v>1994</v>
      </c>
      <c r="K9974">
        <v>2852</v>
      </c>
      <c r="L9974">
        <v>32</v>
      </c>
      <c r="M9974" t="s">
        <v>200</v>
      </c>
      <c r="N9974" t="s">
        <v>434</v>
      </c>
      <c r="O9974" t="s">
        <v>202</v>
      </c>
      <c r="P9974" t="s">
        <v>365</v>
      </c>
    </row>
    <row r="9975" spans="1:16" x14ac:dyDescent="0.25">
      <c r="A9975">
        <v>148181</v>
      </c>
      <c r="B9975" t="s">
        <v>360</v>
      </c>
      <c r="E9975" t="s">
        <v>10474</v>
      </c>
      <c r="G9975" t="s">
        <v>5231</v>
      </c>
      <c r="H9975" t="s">
        <v>10475</v>
      </c>
      <c r="I9975" t="s">
        <v>10476</v>
      </c>
      <c r="J9975">
        <v>2003</v>
      </c>
      <c r="K9975">
        <v>83045</v>
      </c>
      <c r="L9975">
        <v>22</v>
      </c>
      <c r="M9975" t="s">
        <v>200</v>
      </c>
      <c r="N9975" t="s">
        <v>10335</v>
      </c>
      <c r="O9975" t="s">
        <v>202</v>
      </c>
      <c r="P9975" t="s">
        <v>365</v>
      </c>
    </row>
    <row r="9976" spans="1:16" x14ac:dyDescent="0.25">
      <c r="A9976">
        <v>148182</v>
      </c>
      <c r="B9976" t="s">
        <v>360</v>
      </c>
      <c r="E9976" t="s">
        <v>10477</v>
      </c>
      <c r="G9976" t="s">
        <v>5231</v>
      </c>
      <c r="H9976" t="s">
        <v>10478</v>
      </c>
      <c r="I9976" t="s">
        <v>10479</v>
      </c>
      <c r="J9976">
        <v>1987</v>
      </c>
      <c r="K9976">
        <v>10717</v>
      </c>
      <c r="L9976">
        <v>22</v>
      </c>
      <c r="M9976" t="s">
        <v>200</v>
      </c>
      <c r="N9976" t="s">
        <v>467</v>
      </c>
      <c r="O9976" t="s">
        <v>202</v>
      </c>
      <c r="P9976" t="s">
        <v>365</v>
      </c>
    </row>
    <row r="9977" spans="1:16" x14ac:dyDescent="0.25">
      <c r="A9977">
        <v>148183</v>
      </c>
      <c r="B9977" t="s">
        <v>399</v>
      </c>
      <c r="E9977" t="s">
        <v>10480</v>
      </c>
      <c r="G9977" t="s">
        <v>5231</v>
      </c>
      <c r="H9977" t="s">
        <v>10481</v>
      </c>
      <c r="I9977" t="s">
        <v>10482</v>
      </c>
      <c r="J9977">
        <v>1981</v>
      </c>
      <c r="K9977">
        <v>5564</v>
      </c>
      <c r="L9977">
        <v>22</v>
      </c>
      <c r="M9977" t="s">
        <v>200</v>
      </c>
      <c r="N9977" t="s">
        <v>1097</v>
      </c>
      <c r="O9977" t="s">
        <v>202</v>
      </c>
      <c r="P9977" t="s">
        <v>10483</v>
      </c>
    </row>
    <row r="9978" spans="1:16" ht="105" x14ac:dyDescent="0.25">
      <c r="A9978">
        <v>148184</v>
      </c>
      <c r="B9978" t="s">
        <v>399</v>
      </c>
      <c r="E9978" t="s">
        <v>10480</v>
      </c>
      <c r="G9978" t="s">
        <v>5231</v>
      </c>
      <c r="H9978" t="s">
        <v>10481</v>
      </c>
      <c r="I9978" t="s">
        <v>10482</v>
      </c>
      <c r="J9978">
        <v>1981</v>
      </c>
      <c r="K9978">
        <v>7167</v>
      </c>
      <c r="L9978">
        <v>22</v>
      </c>
      <c r="M9978" t="s">
        <v>200</v>
      </c>
      <c r="N9978" s="18" t="s">
        <v>10484</v>
      </c>
      <c r="O9978" t="s">
        <v>202</v>
      </c>
      <c r="P9978" t="s">
        <v>10485</v>
      </c>
    </row>
    <row r="9979" spans="1:16" x14ac:dyDescent="0.25">
      <c r="A9979">
        <v>148185</v>
      </c>
      <c r="B9979" t="s">
        <v>399</v>
      </c>
      <c r="E9979" t="s">
        <v>10480</v>
      </c>
      <c r="G9979" t="s">
        <v>5231</v>
      </c>
      <c r="H9979" t="s">
        <v>10481</v>
      </c>
      <c r="I9979" t="s">
        <v>10482</v>
      </c>
      <c r="J9979">
        <v>1981</v>
      </c>
      <c r="K9979">
        <v>4192</v>
      </c>
      <c r="L9979">
        <v>22</v>
      </c>
      <c r="M9979" t="s">
        <v>200</v>
      </c>
      <c r="N9979" t="s">
        <v>1097</v>
      </c>
      <c r="O9979" t="s">
        <v>202</v>
      </c>
      <c r="P9979" t="s">
        <v>10486</v>
      </c>
    </row>
    <row r="9980" spans="1:16" x14ac:dyDescent="0.25">
      <c r="A9980">
        <v>148186</v>
      </c>
      <c r="B9980" t="s">
        <v>399</v>
      </c>
      <c r="E9980" t="s">
        <v>10480</v>
      </c>
      <c r="G9980" t="s">
        <v>5231</v>
      </c>
      <c r="H9980" t="s">
        <v>10481</v>
      </c>
      <c r="I9980" t="s">
        <v>10482</v>
      </c>
      <c r="J9980">
        <v>1981</v>
      </c>
      <c r="K9980">
        <v>6558</v>
      </c>
      <c r="L9980">
        <v>22</v>
      </c>
      <c r="M9980" t="s">
        <v>200</v>
      </c>
      <c r="N9980" t="s">
        <v>1097</v>
      </c>
      <c r="O9980" t="s">
        <v>202</v>
      </c>
      <c r="P9980" t="s">
        <v>3497</v>
      </c>
    </row>
    <row r="9981" spans="1:16" x14ac:dyDescent="0.25">
      <c r="A9981">
        <v>148187</v>
      </c>
      <c r="B9981" t="s">
        <v>399</v>
      </c>
      <c r="E9981" t="s">
        <v>10487</v>
      </c>
      <c r="G9981" t="s">
        <v>5231</v>
      </c>
      <c r="H9981" t="s">
        <v>10481</v>
      </c>
      <c r="I9981" t="s">
        <v>10482</v>
      </c>
      <c r="J9981">
        <v>1981</v>
      </c>
      <c r="K9981">
        <v>9148</v>
      </c>
      <c r="L9981">
        <v>22</v>
      </c>
      <c r="M9981" t="s">
        <v>200</v>
      </c>
      <c r="N9981" t="s">
        <v>1097</v>
      </c>
      <c r="O9981" t="s">
        <v>202</v>
      </c>
      <c r="P9981" t="s">
        <v>10488</v>
      </c>
    </row>
    <row r="9982" spans="1:16" ht="105" x14ac:dyDescent="0.25">
      <c r="A9982">
        <v>148188</v>
      </c>
      <c r="B9982" t="s">
        <v>399</v>
      </c>
      <c r="E9982" t="s">
        <v>10480</v>
      </c>
      <c r="G9982" t="s">
        <v>5231</v>
      </c>
      <c r="H9982" t="s">
        <v>10481</v>
      </c>
      <c r="I9982" t="s">
        <v>10482</v>
      </c>
      <c r="J9982">
        <v>1981</v>
      </c>
      <c r="K9982">
        <v>7167</v>
      </c>
      <c r="L9982">
        <v>22</v>
      </c>
      <c r="M9982" t="s">
        <v>200</v>
      </c>
      <c r="N9982" s="18" t="s">
        <v>10484</v>
      </c>
      <c r="O9982" t="s">
        <v>202</v>
      </c>
      <c r="P9982" t="s">
        <v>10489</v>
      </c>
    </row>
    <row r="9983" spans="1:16" x14ac:dyDescent="0.25">
      <c r="A9983">
        <v>148189</v>
      </c>
      <c r="B9983" t="s">
        <v>399</v>
      </c>
      <c r="E9983" t="s">
        <v>10480</v>
      </c>
      <c r="G9983" t="s">
        <v>5231</v>
      </c>
      <c r="H9983" t="s">
        <v>10481</v>
      </c>
      <c r="I9983" t="s">
        <v>10482</v>
      </c>
      <c r="J9983">
        <v>1981</v>
      </c>
      <c r="K9983">
        <v>7929</v>
      </c>
      <c r="L9983">
        <v>22</v>
      </c>
      <c r="M9983" t="s">
        <v>200</v>
      </c>
      <c r="N9983" t="s">
        <v>1097</v>
      </c>
      <c r="O9983" t="s">
        <v>202</v>
      </c>
      <c r="P9983" t="s">
        <v>2967</v>
      </c>
    </row>
    <row r="9984" spans="1:16" x14ac:dyDescent="0.25">
      <c r="A9984">
        <v>148190</v>
      </c>
      <c r="B9984" t="s">
        <v>399</v>
      </c>
      <c r="E9984" t="s">
        <v>10487</v>
      </c>
      <c r="G9984" t="s">
        <v>5231</v>
      </c>
      <c r="H9984" t="s">
        <v>10481</v>
      </c>
      <c r="I9984" t="s">
        <v>10482</v>
      </c>
      <c r="J9984">
        <v>1981</v>
      </c>
      <c r="K9984">
        <v>8593</v>
      </c>
      <c r="L9984">
        <v>22</v>
      </c>
      <c r="M9984" t="s">
        <v>200</v>
      </c>
      <c r="N9984" t="s">
        <v>1097</v>
      </c>
      <c r="O9984" t="s">
        <v>202</v>
      </c>
      <c r="P9984" t="s">
        <v>10490</v>
      </c>
    </row>
    <row r="9985" spans="1:16" x14ac:dyDescent="0.25">
      <c r="A9985">
        <v>148194</v>
      </c>
      <c r="B9985" t="s">
        <v>399</v>
      </c>
      <c r="E9985" t="s">
        <v>10491</v>
      </c>
      <c r="G9985" t="s">
        <v>5231</v>
      </c>
      <c r="H9985" t="s">
        <v>10481</v>
      </c>
      <c r="I9985" t="s">
        <v>10482</v>
      </c>
      <c r="J9985">
        <v>1981</v>
      </c>
      <c r="K9985">
        <v>1341</v>
      </c>
      <c r="L9985">
        <v>22</v>
      </c>
      <c r="M9985" t="s">
        <v>200</v>
      </c>
      <c r="N9985" t="s">
        <v>401</v>
      </c>
      <c r="O9985" t="s">
        <v>202</v>
      </c>
      <c r="P9985" t="s">
        <v>10492</v>
      </c>
    </row>
    <row r="9986" spans="1:16" x14ac:dyDescent="0.25">
      <c r="A9986">
        <v>148195</v>
      </c>
      <c r="B9986" t="s">
        <v>360</v>
      </c>
      <c r="E9986" t="s">
        <v>10493</v>
      </c>
      <c r="G9986" t="s">
        <v>5231</v>
      </c>
      <c r="H9986" t="s">
        <v>10494</v>
      </c>
      <c r="I9986" t="s">
        <v>10495</v>
      </c>
      <c r="J9986">
        <v>1970</v>
      </c>
      <c r="K9986">
        <v>191000</v>
      </c>
      <c r="L9986">
        <v>22</v>
      </c>
      <c r="M9986" t="s">
        <v>200</v>
      </c>
      <c r="N9986" t="s">
        <v>467</v>
      </c>
      <c r="O9986" t="s">
        <v>202</v>
      </c>
      <c r="P9986" t="s">
        <v>365</v>
      </c>
    </row>
    <row r="9987" spans="1:16" x14ac:dyDescent="0.25">
      <c r="A9987">
        <v>148196</v>
      </c>
      <c r="B9987" t="s">
        <v>360</v>
      </c>
      <c r="E9987" t="s">
        <v>10496</v>
      </c>
      <c r="G9987" t="s">
        <v>5231</v>
      </c>
      <c r="H9987" t="s">
        <v>10494</v>
      </c>
      <c r="I9987" t="s">
        <v>10495</v>
      </c>
      <c r="J9987">
        <v>1967</v>
      </c>
      <c r="K9987">
        <v>300000</v>
      </c>
      <c r="L9987">
        <v>22</v>
      </c>
      <c r="M9987" t="s">
        <v>200</v>
      </c>
      <c r="N9987" t="s">
        <v>467</v>
      </c>
      <c r="O9987" t="s">
        <v>202</v>
      </c>
      <c r="P9987" t="s">
        <v>365</v>
      </c>
    </row>
    <row r="9988" spans="1:16" x14ac:dyDescent="0.25">
      <c r="A9988">
        <v>148197</v>
      </c>
      <c r="B9988" t="s">
        <v>360</v>
      </c>
      <c r="E9988" t="s">
        <v>10497</v>
      </c>
      <c r="G9988" t="s">
        <v>5231</v>
      </c>
      <c r="H9988" t="s">
        <v>10498</v>
      </c>
      <c r="I9988" t="s">
        <v>10499</v>
      </c>
      <c r="J9988">
        <v>1964</v>
      </c>
      <c r="K9988">
        <v>89390</v>
      </c>
      <c r="L9988">
        <v>22</v>
      </c>
      <c r="M9988" t="s">
        <v>200</v>
      </c>
      <c r="N9988" t="s">
        <v>467</v>
      </c>
      <c r="O9988" t="s">
        <v>202</v>
      </c>
      <c r="P9988" t="s">
        <v>365</v>
      </c>
    </row>
    <row r="9989" spans="1:16" x14ac:dyDescent="0.25">
      <c r="A9989">
        <v>148198</v>
      </c>
      <c r="B9989" t="s">
        <v>360</v>
      </c>
      <c r="E9989" t="s">
        <v>10500</v>
      </c>
      <c r="G9989" t="s">
        <v>5231</v>
      </c>
      <c r="H9989" t="s">
        <v>10498</v>
      </c>
      <c r="I9989" t="s">
        <v>10499</v>
      </c>
      <c r="J9989">
        <v>1986</v>
      </c>
      <c r="K9989">
        <v>251986</v>
      </c>
      <c r="L9989">
        <v>22</v>
      </c>
      <c r="M9989" t="s">
        <v>200</v>
      </c>
      <c r="N9989" t="s">
        <v>467</v>
      </c>
      <c r="O9989" t="s">
        <v>202</v>
      </c>
      <c r="P9989" t="s">
        <v>365</v>
      </c>
    </row>
    <row r="9990" spans="1:16" x14ac:dyDescent="0.25">
      <c r="A9990">
        <v>148199</v>
      </c>
      <c r="B9990" t="s">
        <v>360</v>
      </c>
      <c r="E9990" t="s">
        <v>10501</v>
      </c>
      <c r="G9990" t="s">
        <v>5231</v>
      </c>
      <c r="H9990" t="s">
        <v>10502</v>
      </c>
      <c r="I9990" t="s">
        <v>10503</v>
      </c>
      <c r="J9990">
        <v>1967</v>
      </c>
      <c r="K9990">
        <v>64000</v>
      </c>
      <c r="L9990">
        <v>22</v>
      </c>
      <c r="M9990" t="s">
        <v>200</v>
      </c>
      <c r="N9990" t="s">
        <v>383</v>
      </c>
      <c r="O9990" t="s">
        <v>202</v>
      </c>
      <c r="P9990" t="s">
        <v>10282</v>
      </c>
    </row>
    <row r="9991" spans="1:16" x14ac:dyDescent="0.25">
      <c r="A9991">
        <v>148200</v>
      </c>
      <c r="B9991" t="s">
        <v>360</v>
      </c>
      <c r="E9991" t="s">
        <v>10504</v>
      </c>
      <c r="G9991" t="s">
        <v>5231</v>
      </c>
      <c r="H9991" t="s">
        <v>10502</v>
      </c>
      <c r="I9991" t="s">
        <v>10503</v>
      </c>
      <c r="J9991">
        <v>1967</v>
      </c>
      <c r="K9991">
        <v>578</v>
      </c>
      <c r="L9991">
        <v>22</v>
      </c>
      <c r="M9991" t="s">
        <v>200</v>
      </c>
      <c r="N9991" t="s">
        <v>467</v>
      </c>
      <c r="O9991" t="s">
        <v>202</v>
      </c>
      <c r="P9991" t="s">
        <v>365</v>
      </c>
    </row>
    <row r="9992" spans="1:16" ht="45" x14ac:dyDescent="0.25">
      <c r="A9992">
        <v>148201</v>
      </c>
      <c r="B9992" t="s">
        <v>360</v>
      </c>
      <c r="E9992" t="s">
        <v>10505</v>
      </c>
      <c r="G9992" t="s">
        <v>5231</v>
      </c>
      <c r="H9992" t="s">
        <v>198</v>
      </c>
      <c r="I9992" t="s">
        <v>5232</v>
      </c>
      <c r="J9992">
        <v>1965</v>
      </c>
      <c r="K9992">
        <v>7000</v>
      </c>
      <c r="L9992">
        <v>22</v>
      </c>
      <c r="M9992" t="s">
        <v>200</v>
      </c>
      <c r="N9992" t="s">
        <v>383</v>
      </c>
      <c r="O9992" t="s">
        <v>202</v>
      </c>
      <c r="P9992" s="18" t="s">
        <v>10506</v>
      </c>
    </row>
    <row r="9993" spans="1:16" ht="90" x14ac:dyDescent="0.25">
      <c r="A9993">
        <v>148202</v>
      </c>
      <c r="B9993" t="s">
        <v>360</v>
      </c>
      <c r="E9993" t="s">
        <v>10507</v>
      </c>
      <c r="G9993" t="s">
        <v>5231</v>
      </c>
      <c r="H9993" t="s">
        <v>10498</v>
      </c>
      <c r="I9993" t="s">
        <v>10499</v>
      </c>
      <c r="J9993">
        <v>1973</v>
      </c>
      <c r="K9993">
        <v>2901</v>
      </c>
      <c r="L9993">
        <v>22</v>
      </c>
      <c r="M9993" t="s">
        <v>200</v>
      </c>
      <c r="N9993" s="18" t="s">
        <v>10508</v>
      </c>
      <c r="O9993" t="s">
        <v>202</v>
      </c>
      <c r="P9993" t="s">
        <v>365</v>
      </c>
    </row>
    <row r="9994" spans="1:16" x14ac:dyDescent="0.25">
      <c r="A9994">
        <v>148203</v>
      </c>
      <c r="B9994" t="s">
        <v>360</v>
      </c>
      <c r="E9994" t="s">
        <v>10509</v>
      </c>
      <c r="G9994" t="s">
        <v>5231</v>
      </c>
      <c r="H9994" t="s">
        <v>10510</v>
      </c>
      <c r="I9994" t="s">
        <v>10511</v>
      </c>
      <c r="J9994">
        <v>1983</v>
      </c>
      <c r="K9994">
        <v>34414</v>
      </c>
      <c r="L9994">
        <v>22</v>
      </c>
      <c r="M9994" t="s">
        <v>200</v>
      </c>
      <c r="N9994" t="s">
        <v>467</v>
      </c>
      <c r="O9994" t="s">
        <v>202</v>
      </c>
      <c r="P9994" t="s">
        <v>365</v>
      </c>
    </row>
    <row r="9995" spans="1:16" x14ac:dyDescent="0.25">
      <c r="A9995">
        <v>148204</v>
      </c>
      <c r="B9995" t="s">
        <v>360</v>
      </c>
      <c r="E9995" t="s">
        <v>10512</v>
      </c>
      <c r="G9995" t="s">
        <v>5231</v>
      </c>
      <c r="H9995" t="s">
        <v>10502</v>
      </c>
      <c r="I9995" t="s">
        <v>10503</v>
      </c>
      <c r="J9995">
        <v>1994</v>
      </c>
      <c r="K9995">
        <v>21791</v>
      </c>
      <c r="L9995">
        <v>22</v>
      </c>
      <c r="M9995" t="s">
        <v>200</v>
      </c>
      <c r="N9995" t="s">
        <v>467</v>
      </c>
      <c r="O9995" t="s">
        <v>202</v>
      </c>
      <c r="P9995" t="s">
        <v>365</v>
      </c>
    </row>
    <row r="9996" spans="1:16" x14ac:dyDescent="0.25">
      <c r="A9996">
        <v>148205</v>
      </c>
      <c r="B9996" t="s">
        <v>360</v>
      </c>
      <c r="E9996" t="s">
        <v>10513</v>
      </c>
      <c r="G9996" t="s">
        <v>5231</v>
      </c>
      <c r="H9996" t="s">
        <v>10514</v>
      </c>
      <c r="I9996" t="s">
        <v>10515</v>
      </c>
      <c r="J9996">
        <v>1994</v>
      </c>
      <c r="K9996">
        <v>10000</v>
      </c>
      <c r="L9996">
        <v>22</v>
      </c>
      <c r="M9996" t="s">
        <v>200</v>
      </c>
      <c r="N9996" t="s">
        <v>383</v>
      </c>
      <c r="O9996" t="s">
        <v>202</v>
      </c>
      <c r="P9996" t="s">
        <v>10282</v>
      </c>
    </row>
    <row r="9997" spans="1:16" x14ac:dyDescent="0.25">
      <c r="A9997">
        <v>148206</v>
      </c>
      <c r="B9997" t="s">
        <v>360</v>
      </c>
      <c r="E9997" t="s">
        <v>10516</v>
      </c>
      <c r="G9997" t="s">
        <v>5231</v>
      </c>
      <c r="H9997" t="s">
        <v>10502</v>
      </c>
      <c r="I9997" t="s">
        <v>10503</v>
      </c>
      <c r="J9997">
        <v>1973</v>
      </c>
      <c r="K9997">
        <v>10000</v>
      </c>
      <c r="L9997">
        <v>22</v>
      </c>
      <c r="M9997" t="s">
        <v>200</v>
      </c>
      <c r="N9997" t="s">
        <v>383</v>
      </c>
      <c r="O9997" t="s">
        <v>202</v>
      </c>
      <c r="P9997" t="s">
        <v>10282</v>
      </c>
    </row>
    <row r="9998" spans="1:16" ht="90" x14ac:dyDescent="0.25">
      <c r="A9998">
        <v>148207</v>
      </c>
      <c r="B9998" t="s">
        <v>360</v>
      </c>
      <c r="E9998" t="s">
        <v>10517</v>
      </c>
      <c r="G9998" t="s">
        <v>5231</v>
      </c>
      <c r="H9998" t="s">
        <v>10518</v>
      </c>
      <c r="I9998" t="s">
        <v>10519</v>
      </c>
      <c r="J9998">
        <v>1968</v>
      </c>
      <c r="K9998">
        <v>1568874</v>
      </c>
      <c r="L9998">
        <v>22</v>
      </c>
      <c r="M9998" t="s">
        <v>200</v>
      </c>
      <c r="N9998" s="18" t="s">
        <v>10508</v>
      </c>
      <c r="O9998" t="s">
        <v>202</v>
      </c>
      <c r="P9998" t="s">
        <v>365</v>
      </c>
    </row>
    <row r="9999" spans="1:16" x14ac:dyDescent="0.25">
      <c r="A9999">
        <v>148208</v>
      </c>
      <c r="B9999" t="s">
        <v>360</v>
      </c>
      <c r="E9999" t="s">
        <v>10380</v>
      </c>
      <c r="G9999" t="s">
        <v>5231</v>
      </c>
      <c r="H9999" t="s">
        <v>198</v>
      </c>
      <c r="I9999" t="s">
        <v>5232</v>
      </c>
      <c r="J9999">
        <v>1968</v>
      </c>
      <c r="K9999">
        <v>15300</v>
      </c>
      <c r="L9999">
        <v>22</v>
      </c>
      <c r="M9999" t="s">
        <v>200</v>
      </c>
      <c r="N9999" t="s">
        <v>467</v>
      </c>
      <c r="O9999" t="s">
        <v>202</v>
      </c>
      <c r="P9999" t="s">
        <v>365</v>
      </c>
    </row>
    <row r="10000" spans="1:16" ht="90" x14ac:dyDescent="0.25">
      <c r="A10000">
        <v>148209</v>
      </c>
      <c r="B10000" t="s">
        <v>360</v>
      </c>
      <c r="E10000" t="s">
        <v>10520</v>
      </c>
      <c r="G10000" t="s">
        <v>5231</v>
      </c>
      <c r="H10000" t="s">
        <v>198</v>
      </c>
      <c r="I10000" t="s">
        <v>5232</v>
      </c>
      <c r="J10000">
        <v>1968</v>
      </c>
      <c r="K10000">
        <v>41438</v>
      </c>
      <c r="L10000">
        <v>22</v>
      </c>
      <c r="M10000" t="s">
        <v>200</v>
      </c>
      <c r="N10000" s="18" t="s">
        <v>10508</v>
      </c>
      <c r="O10000" t="s">
        <v>202</v>
      </c>
      <c r="P10000" t="s">
        <v>365</v>
      </c>
    </row>
    <row r="10001" spans="1:16" x14ac:dyDescent="0.25">
      <c r="A10001">
        <v>148210</v>
      </c>
      <c r="B10001" t="s">
        <v>360</v>
      </c>
      <c r="E10001" t="s">
        <v>10521</v>
      </c>
      <c r="G10001" t="s">
        <v>5231</v>
      </c>
      <c r="H10001" t="s">
        <v>10518</v>
      </c>
      <c r="I10001" t="s">
        <v>10519</v>
      </c>
      <c r="J10001">
        <v>1968</v>
      </c>
      <c r="K10001">
        <v>19774</v>
      </c>
      <c r="L10001">
        <v>22</v>
      </c>
      <c r="M10001" t="s">
        <v>200</v>
      </c>
      <c r="N10001" t="s">
        <v>467</v>
      </c>
      <c r="O10001" t="s">
        <v>202</v>
      </c>
      <c r="P10001" t="s">
        <v>365</v>
      </c>
    </row>
    <row r="10002" spans="1:16" x14ac:dyDescent="0.25">
      <c r="A10002">
        <v>148211</v>
      </c>
      <c r="B10002" t="s">
        <v>360</v>
      </c>
      <c r="E10002" t="s">
        <v>10522</v>
      </c>
      <c r="G10002" t="s">
        <v>5231</v>
      </c>
      <c r="H10002" t="s">
        <v>10523</v>
      </c>
      <c r="I10002" t="s">
        <v>10524</v>
      </c>
      <c r="J10002">
        <v>2003</v>
      </c>
      <c r="K10002">
        <v>1056087</v>
      </c>
      <c r="L10002">
        <v>22</v>
      </c>
      <c r="M10002" t="s">
        <v>200</v>
      </c>
      <c r="N10002" t="s">
        <v>10335</v>
      </c>
      <c r="O10002" t="s">
        <v>202</v>
      </c>
      <c r="P10002" t="s">
        <v>365</v>
      </c>
    </row>
    <row r="10003" spans="1:16" ht="150" x14ac:dyDescent="0.25">
      <c r="A10003">
        <v>148212</v>
      </c>
      <c r="B10003" t="s">
        <v>360</v>
      </c>
      <c r="E10003" t="s">
        <v>10525</v>
      </c>
      <c r="G10003" t="s">
        <v>241</v>
      </c>
      <c r="H10003" t="s">
        <v>198</v>
      </c>
      <c r="I10003" t="s">
        <v>4568</v>
      </c>
      <c r="J10003">
        <v>2002</v>
      </c>
      <c r="K10003">
        <v>966331</v>
      </c>
      <c r="L10003">
        <v>27</v>
      </c>
      <c r="M10003" t="s">
        <v>200</v>
      </c>
      <c r="N10003" s="18" t="s">
        <v>10526</v>
      </c>
      <c r="O10003" t="s">
        <v>202</v>
      </c>
      <c r="P10003" t="s">
        <v>365</v>
      </c>
    </row>
    <row r="10004" spans="1:16" x14ac:dyDescent="0.25">
      <c r="A10004">
        <v>148213</v>
      </c>
      <c r="B10004" t="s">
        <v>360</v>
      </c>
      <c r="E10004" t="s">
        <v>10527</v>
      </c>
      <c r="G10004" t="s">
        <v>241</v>
      </c>
      <c r="H10004" t="s">
        <v>10528</v>
      </c>
      <c r="I10004" t="s">
        <v>10529</v>
      </c>
      <c r="J10004">
        <v>2003</v>
      </c>
      <c r="K10004">
        <v>875255</v>
      </c>
      <c r="L10004">
        <v>27</v>
      </c>
      <c r="M10004" t="s">
        <v>200</v>
      </c>
      <c r="N10004" t="s">
        <v>376</v>
      </c>
      <c r="O10004" t="s">
        <v>202</v>
      </c>
      <c r="P10004" t="s">
        <v>365</v>
      </c>
    </row>
    <row r="10005" spans="1:16" x14ac:dyDescent="0.25">
      <c r="A10005">
        <v>148214</v>
      </c>
      <c r="B10005" t="s">
        <v>360</v>
      </c>
      <c r="E10005" t="s">
        <v>10530</v>
      </c>
      <c r="G10005" t="s">
        <v>241</v>
      </c>
      <c r="H10005" t="s">
        <v>10528</v>
      </c>
      <c r="I10005" t="s">
        <v>10529</v>
      </c>
      <c r="J10005">
        <v>2003</v>
      </c>
      <c r="K10005">
        <v>3274319</v>
      </c>
      <c r="L10005">
        <v>27</v>
      </c>
      <c r="M10005" t="s">
        <v>200</v>
      </c>
      <c r="N10005" t="s">
        <v>376</v>
      </c>
      <c r="O10005" t="s">
        <v>202</v>
      </c>
      <c r="P10005" t="s">
        <v>365</v>
      </c>
    </row>
    <row r="10006" spans="1:16" x14ac:dyDescent="0.25">
      <c r="A10006">
        <v>148215</v>
      </c>
      <c r="B10006" t="s">
        <v>10531</v>
      </c>
      <c r="E10006" t="s">
        <v>10532</v>
      </c>
      <c r="G10006" t="s">
        <v>241</v>
      </c>
      <c r="H10006" t="s">
        <v>10533</v>
      </c>
      <c r="I10006" t="s">
        <v>10534</v>
      </c>
      <c r="J10006">
        <v>2003</v>
      </c>
      <c r="K10006">
        <v>0</v>
      </c>
      <c r="L10006">
        <v>27</v>
      </c>
      <c r="M10006" t="s">
        <v>200</v>
      </c>
      <c r="N10006" t="s">
        <v>383</v>
      </c>
      <c r="O10006" t="s">
        <v>202</v>
      </c>
      <c r="P10006" t="s">
        <v>10535</v>
      </c>
    </row>
    <row r="10007" spans="1:16" x14ac:dyDescent="0.25">
      <c r="A10007">
        <v>148216</v>
      </c>
      <c r="B10007" t="s">
        <v>399</v>
      </c>
      <c r="E10007" t="s">
        <v>10536</v>
      </c>
      <c r="G10007" t="s">
        <v>241</v>
      </c>
      <c r="H10007" t="s">
        <v>10537</v>
      </c>
      <c r="I10007" t="s">
        <v>10538</v>
      </c>
      <c r="J10007">
        <v>2003</v>
      </c>
      <c r="K10007">
        <v>816893</v>
      </c>
      <c r="L10007">
        <v>27</v>
      </c>
      <c r="M10007" t="s">
        <v>200</v>
      </c>
      <c r="N10007" t="s">
        <v>1203</v>
      </c>
      <c r="O10007" t="s">
        <v>202</v>
      </c>
      <c r="P10007" t="s">
        <v>3605</v>
      </c>
    </row>
    <row r="10008" spans="1:16" x14ac:dyDescent="0.25">
      <c r="A10008">
        <v>148217</v>
      </c>
      <c r="B10008" t="s">
        <v>360</v>
      </c>
      <c r="E10008" t="s">
        <v>10539</v>
      </c>
      <c r="G10008" t="s">
        <v>241</v>
      </c>
      <c r="H10008" t="s">
        <v>10540</v>
      </c>
      <c r="I10008" t="s">
        <v>10541</v>
      </c>
      <c r="J10008">
        <v>2003</v>
      </c>
      <c r="K10008">
        <v>485579</v>
      </c>
      <c r="L10008">
        <v>27</v>
      </c>
      <c r="M10008" t="s">
        <v>200</v>
      </c>
      <c r="N10008" t="s">
        <v>376</v>
      </c>
      <c r="O10008" t="s">
        <v>202</v>
      </c>
      <c r="P10008" t="s">
        <v>365</v>
      </c>
    </row>
    <row r="10009" spans="1:16" x14ac:dyDescent="0.25">
      <c r="A10009">
        <v>148218</v>
      </c>
      <c r="B10009" t="s">
        <v>360</v>
      </c>
      <c r="E10009" t="s">
        <v>10542</v>
      </c>
      <c r="G10009" t="s">
        <v>241</v>
      </c>
      <c r="H10009" t="s">
        <v>10540</v>
      </c>
      <c r="I10009" t="s">
        <v>10541</v>
      </c>
      <c r="J10009">
        <v>2003</v>
      </c>
      <c r="K10009">
        <v>613682</v>
      </c>
      <c r="L10009">
        <v>27</v>
      </c>
      <c r="M10009" t="s">
        <v>200</v>
      </c>
      <c r="N10009" t="s">
        <v>376</v>
      </c>
      <c r="O10009" t="s">
        <v>202</v>
      </c>
      <c r="P10009" t="s">
        <v>365</v>
      </c>
    </row>
    <row r="10010" spans="1:16" x14ac:dyDescent="0.25">
      <c r="A10010">
        <v>148219</v>
      </c>
      <c r="B10010" t="s">
        <v>360</v>
      </c>
      <c r="E10010" t="s">
        <v>1396</v>
      </c>
      <c r="G10010" t="s">
        <v>241</v>
      </c>
      <c r="H10010" t="s">
        <v>10543</v>
      </c>
      <c r="I10010" t="s">
        <v>10544</v>
      </c>
      <c r="J10010">
        <v>2003</v>
      </c>
      <c r="K10010">
        <v>652132</v>
      </c>
      <c r="L10010">
        <v>27</v>
      </c>
      <c r="M10010" t="s">
        <v>200</v>
      </c>
      <c r="N10010" t="s">
        <v>383</v>
      </c>
      <c r="O10010" t="s">
        <v>202</v>
      </c>
      <c r="P10010" t="s">
        <v>10282</v>
      </c>
    </row>
    <row r="10011" spans="1:16" x14ac:dyDescent="0.25">
      <c r="A10011">
        <v>148220</v>
      </c>
      <c r="B10011" t="s">
        <v>360</v>
      </c>
      <c r="E10011" t="s">
        <v>4622</v>
      </c>
      <c r="G10011" t="s">
        <v>241</v>
      </c>
      <c r="H10011" t="s">
        <v>10543</v>
      </c>
      <c r="I10011" t="s">
        <v>10544</v>
      </c>
      <c r="J10011">
        <v>2003</v>
      </c>
      <c r="K10011">
        <v>615203</v>
      </c>
      <c r="L10011">
        <v>27</v>
      </c>
      <c r="M10011" t="s">
        <v>200</v>
      </c>
      <c r="N10011" t="s">
        <v>383</v>
      </c>
      <c r="O10011" t="s">
        <v>202</v>
      </c>
      <c r="P10011" t="s">
        <v>10282</v>
      </c>
    </row>
    <row r="10012" spans="1:16" x14ac:dyDescent="0.25">
      <c r="A10012">
        <v>148221</v>
      </c>
      <c r="B10012" t="s">
        <v>360</v>
      </c>
      <c r="E10012" t="s">
        <v>10545</v>
      </c>
      <c r="G10012" t="s">
        <v>241</v>
      </c>
      <c r="H10012" t="s">
        <v>10546</v>
      </c>
      <c r="I10012" t="s">
        <v>10547</v>
      </c>
      <c r="J10012">
        <v>2003</v>
      </c>
      <c r="K10012">
        <v>300</v>
      </c>
      <c r="L10012">
        <v>27</v>
      </c>
      <c r="M10012" t="s">
        <v>200</v>
      </c>
      <c r="N10012" t="s">
        <v>383</v>
      </c>
      <c r="O10012" t="s">
        <v>202</v>
      </c>
      <c r="P10012" t="s">
        <v>10282</v>
      </c>
    </row>
    <row r="10013" spans="1:16" x14ac:dyDescent="0.25">
      <c r="A10013">
        <v>148222</v>
      </c>
      <c r="B10013" t="s">
        <v>425</v>
      </c>
      <c r="E10013" t="s">
        <v>5033</v>
      </c>
      <c r="G10013" t="s">
        <v>241</v>
      </c>
      <c r="H10013" t="s">
        <v>10548</v>
      </c>
      <c r="I10013" t="s">
        <v>10549</v>
      </c>
      <c r="J10013">
        <v>2003</v>
      </c>
      <c r="K10013">
        <v>30</v>
      </c>
      <c r="L10013">
        <v>27</v>
      </c>
      <c r="M10013" t="s">
        <v>200</v>
      </c>
      <c r="N10013" t="s">
        <v>383</v>
      </c>
      <c r="O10013" t="s">
        <v>202</v>
      </c>
      <c r="P10013" t="s">
        <v>5551</v>
      </c>
    </row>
    <row r="10014" spans="1:16" x14ac:dyDescent="0.25">
      <c r="A10014">
        <v>148223</v>
      </c>
      <c r="B10014" t="s">
        <v>425</v>
      </c>
      <c r="E10014" t="s">
        <v>10550</v>
      </c>
      <c r="G10014" t="s">
        <v>241</v>
      </c>
      <c r="H10014" t="s">
        <v>10548</v>
      </c>
      <c r="I10014" t="s">
        <v>10549</v>
      </c>
      <c r="J10014">
        <v>2003</v>
      </c>
      <c r="K10014">
        <v>1032</v>
      </c>
      <c r="L10014">
        <v>27</v>
      </c>
      <c r="M10014" t="s">
        <v>200</v>
      </c>
      <c r="N10014" t="s">
        <v>383</v>
      </c>
      <c r="O10014" t="s">
        <v>202</v>
      </c>
      <c r="P10014" t="s">
        <v>5551</v>
      </c>
    </row>
    <row r="10015" spans="1:16" x14ac:dyDescent="0.25">
      <c r="A10015">
        <v>148224</v>
      </c>
      <c r="B10015" t="s">
        <v>425</v>
      </c>
      <c r="E10015" t="s">
        <v>10551</v>
      </c>
      <c r="G10015" t="s">
        <v>241</v>
      </c>
      <c r="H10015" t="s">
        <v>10548</v>
      </c>
      <c r="I10015" t="s">
        <v>10549</v>
      </c>
      <c r="J10015">
        <v>2003</v>
      </c>
      <c r="K10015">
        <v>111</v>
      </c>
      <c r="L10015">
        <v>27</v>
      </c>
      <c r="M10015" t="s">
        <v>200</v>
      </c>
      <c r="N10015" t="s">
        <v>383</v>
      </c>
      <c r="O10015" t="s">
        <v>202</v>
      </c>
      <c r="P10015" t="s">
        <v>5551</v>
      </c>
    </row>
    <row r="10016" spans="1:16" x14ac:dyDescent="0.25">
      <c r="A10016">
        <v>148225</v>
      </c>
      <c r="B10016" t="s">
        <v>399</v>
      </c>
      <c r="E10016" t="s">
        <v>10552</v>
      </c>
      <c r="G10016" t="s">
        <v>3297</v>
      </c>
      <c r="H10016" t="s">
        <v>198</v>
      </c>
      <c r="I10016" t="s">
        <v>3298</v>
      </c>
      <c r="J10016">
        <v>2003</v>
      </c>
      <c r="K10016">
        <v>2292987</v>
      </c>
      <c r="L10016">
        <v>39</v>
      </c>
      <c r="M10016" t="s">
        <v>200</v>
      </c>
      <c r="N10016" t="s">
        <v>1203</v>
      </c>
      <c r="O10016" t="s">
        <v>202</v>
      </c>
      <c r="P10016" t="s">
        <v>431</v>
      </c>
    </row>
    <row r="10017" spans="1:16" x14ac:dyDescent="0.25">
      <c r="A10017">
        <v>148226</v>
      </c>
      <c r="B10017" t="s">
        <v>360</v>
      </c>
      <c r="E10017" t="s">
        <v>10553</v>
      </c>
      <c r="G10017" t="s">
        <v>3297</v>
      </c>
      <c r="H10017" t="s">
        <v>198</v>
      </c>
      <c r="I10017" t="s">
        <v>3298</v>
      </c>
      <c r="J10017">
        <v>1969</v>
      </c>
      <c r="K10017">
        <v>95</v>
      </c>
      <c r="L10017">
        <v>39</v>
      </c>
      <c r="M10017" t="s">
        <v>200</v>
      </c>
      <c r="N10017" t="s">
        <v>376</v>
      </c>
      <c r="O10017" t="s">
        <v>202</v>
      </c>
      <c r="P10017" t="s">
        <v>365</v>
      </c>
    </row>
    <row r="10018" spans="1:16" x14ac:dyDescent="0.25">
      <c r="A10018">
        <v>148228</v>
      </c>
      <c r="B10018" t="s">
        <v>360</v>
      </c>
      <c r="E10018" t="s">
        <v>10554</v>
      </c>
      <c r="G10018" t="s">
        <v>3297</v>
      </c>
      <c r="H10018" t="s">
        <v>10555</v>
      </c>
      <c r="I10018" t="s">
        <v>10556</v>
      </c>
      <c r="J10018">
        <v>1987</v>
      </c>
      <c r="K10018">
        <v>1005</v>
      </c>
      <c r="L10018">
        <v>39</v>
      </c>
      <c r="M10018" t="s">
        <v>200</v>
      </c>
      <c r="N10018" t="s">
        <v>364</v>
      </c>
      <c r="O10018" t="s">
        <v>202</v>
      </c>
      <c r="P10018" t="s">
        <v>365</v>
      </c>
    </row>
    <row r="10019" spans="1:16" x14ac:dyDescent="0.25">
      <c r="A10019">
        <v>148229</v>
      </c>
      <c r="B10019" t="s">
        <v>425</v>
      </c>
      <c r="E10019" t="s">
        <v>10557</v>
      </c>
      <c r="G10019" t="s">
        <v>3297</v>
      </c>
      <c r="H10019" t="s">
        <v>10558</v>
      </c>
      <c r="I10019" t="s">
        <v>10559</v>
      </c>
      <c r="J10019">
        <v>1969</v>
      </c>
      <c r="K10019">
        <v>169</v>
      </c>
      <c r="L10019">
        <v>39</v>
      </c>
      <c r="M10019" t="s">
        <v>200</v>
      </c>
      <c r="N10019" t="s">
        <v>376</v>
      </c>
      <c r="O10019" t="s">
        <v>202</v>
      </c>
      <c r="P10019" t="s">
        <v>3808</v>
      </c>
    </row>
    <row r="10020" spans="1:16" ht="120" x14ac:dyDescent="0.25">
      <c r="A10020">
        <v>148236</v>
      </c>
      <c r="B10020" t="s">
        <v>360</v>
      </c>
      <c r="E10020" t="s">
        <v>2611</v>
      </c>
      <c r="G10020" t="s">
        <v>7760</v>
      </c>
      <c r="H10020" t="s">
        <v>10560</v>
      </c>
      <c r="I10020" t="s">
        <v>10561</v>
      </c>
      <c r="J10020">
        <v>1979</v>
      </c>
      <c r="K10020">
        <v>69156</v>
      </c>
      <c r="L10020">
        <v>14</v>
      </c>
      <c r="M10020" t="s">
        <v>200</v>
      </c>
      <c r="N10020" s="18" t="s">
        <v>10372</v>
      </c>
      <c r="O10020" t="s">
        <v>202</v>
      </c>
      <c r="P10020" t="s">
        <v>365</v>
      </c>
    </row>
    <row r="10021" spans="1:16" x14ac:dyDescent="0.25">
      <c r="A10021">
        <v>148238</v>
      </c>
      <c r="B10021" t="s">
        <v>360</v>
      </c>
      <c r="E10021" t="s">
        <v>10562</v>
      </c>
      <c r="G10021" t="s">
        <v>7760</v>
      </c>
      <c r="H10021" t="s">
        <v>198</v>
      </c>
      <c r="I10021" t="s">
        <v>7761</v>
      </c>
      <c r="J10021">
        <v>1994</v>
      </c>
      <c r="K10021">
        <v>114</v>
      </c>
      <c r="L10021">
        <v>14</v>
      </c>
      <c r="M10021" t="s">
        <v>200</v>
      </c>
      <c r="N10021" t="s">
        <v>10326</v>
      </c>
      <c r="O10021" t="s">
        <v>202</v>
      </c>
      <c r="P10021" t="s">
        <v>365</v>
      </c>
    </row>
    <row r="10022" spans="1:16" x14ac:dyDescent="0.25">
      <c r="A10022">
        <v>148239</v>
      </c>
      <c r="B10022" t="s">
        <v>360</v>
      </c>
      <c r="E10022" t="s">
        <v>10563</v>
      </c>
      <c r="G10022" t="s">
        <v>7760</v>
      </c>
      <c r="H10022" t="s">
        <v>198</v>
      </c>
      <c r="I10022" t="s">
        <v>7761</v>
      </c>
      <c r="J10022">
        <v>1994</v>
      </c>
      <c r="K10022">
        <v>680</v>
      </c>
      <c r="L10022">
        <v>14</v>
      </c>
      <c r="M10022" t="s">
        <v>200</v>
      </c>
      <c r="N10022" t="s">
        <v>10326</v>
      </c>
      <c r="O10022" t="s">
        <v>202</v>
      </c>
      <c r="P10022" t="s">
        <v>365</v>
      </c>
    </row>
    <row r="10023" spans="1:16" x14ac:dyDescent="0.25">
      <c r="A10023">
        <v>148240</v>
      </c>
      <c r="B10023" t="s">
        <v>360</v>
      </c>
      <c r="E10023" t="s">
        <v>10564</v>
      </c>
      <c r="G10023" t="s">
        <v>7760</v>
      </c>
      <c r="H10023" t="s">
        <v>198</v>
      </c>
      <c r="I10023" t="s">
        <v>7761</v>
      </c>
      <c r="J10023">
        <v>1994</v>
      </c>
      <c r="K10023">
        <v>1200</v>
      </c>
      <c r="L10023">
        <v>14</v>
      </c>
      <c r="M10023" t="s">
        <v>200</v>
      </c>
      <c r="N10023" t="s">
        <v>10326</v>
      </c>
      <c r="O10023" t="s">
        <v>202</v>
      </c>
      <c r="P10023" t="s">
        <v>365</v>
      </c>
    </row>
    <row r="10024" spans="1:16" x14ac:dyDescent="0.25">
      <c r="A10024">
        <v>148241</v>
      </c>
      <c r="B10024" t="s">
        <v>360</v>
      </c>
      <c r="E10024" t="s">
        <v>10565</v>
      </c>
      <c r="G10024" t="s">
        <v>7760</v>
      </c>
      <c r="H10024" t="s">
        <v>198</v>
      </c>
      <c r="I10024" t="s">
        <v>7761</v>
      </c>
      <c r="J10024">
        <v>1994</v>
      </c>
      <c r="K10024">
        <v>1338</v>
      </c>
      <c r="L10024">
        <v>14</v>
      </c>
      <c r="M10024" t="s">
        <v>200</v>
      </c>
      <c r="N10024" t="s">
        <v>10326</v>
      </c>
      <c r="O10024" t="s">
        <v>202</v>
      </c>
      <c r="P10024" t="s">
        <v>365</v>
      </c>
    </row>
    <row r="10025" spans="1:16" x14ac:dyDescent="0.25">
      <c r="A10025">
        <v>148242</v>
      </c>
      <c r="B10025" t="s">
        <v>360</v>
      </c>
      <c r="E10025" t="s">
        <v>10566</v>
      </c>
      <c r="G10025" t="s">
        <v>7760</v>
      </c>
      <c r="H10025" t="s">
        <v>198</v>
      </c>
      <c r="I10025" t="s">
        <v>7761</v>
      </c>
      <c r="J10025">
        <v>1994</v>
      </c>
      <c r="K10025">
        <v>981</v>
      </c>
      <c r="L10025">
        <v>14</v>
      </c>
      <c r="M10025" t="s">
        <v>200</v>
      </c>
      <c r="N10025" t="s">
        <v>10326</v>
      </c>
      <c r="O10025" t="s">
        <v>202</v>
      </c>
      <c r="P10025" t="s">
        <v>365</v>
      </c>
    </row>
    <row r="10026" spans="1:16" x14ac:dyDescent="0.25">
      <c r="A10026">
        <v>148243</v>
      </c>
      <c r="B10026" t="s">
        <v>360</v>
      </c>
      <c r="E10026" t="s">
        <v>10567</v>
      </c>
      <c r="G10026" t="s">
        <v>7760</v>
      </c>
      <c r="H10026" t="s">
        <v>198</v>
      </c>
      <c r="I10026" t="s">
        <v>7761</v>
      </c>
      <c r="J10026">
        <v>1994</v>
      </c>
      <c r="K10026">
        <v>615</v>
      </c>
      <c r="L10026">
        <v>14</v>
      </c>
      <c r="M10026" t="s">
        <v>200</v>
      </c>
      <c r="N10026" t="s">
        <v>10326</v>
      </c>
      <c r="O10026" t="s">
        <v>202</v>
      </c>
      <c r="P10026" t="s">
        <v>365</v>
      </c>
    </row>
    <row r="10027" spans="1:16" x14ac:dyDescent="0.25">
      <c r="A10027">
        <v>148244</v>
      </c>
      <c r="B10027" t="s">
        <v>360</v>
      </c>
      <c r="E10027" t="s">
        <v>10568</v>
      </c>
      <c r="G10027" t="s">
        <v>7760</v>
      </c>
      <c r="H10027" t="s">
        <v>198</v>
      </c>
      <c r="I10027" t="s">
        <v>7761</v>
      </c>
      <c r="J10027">
        <v>1994</v>
      </c>
      <c r="K10027">
        <v>908</v>
      </c>
      <c r="L10027">
        <v>14</v>
      </c>
      <c r="M10027" t="s">
        <v>200</v>
      </c>
      <c r="N10027" t="s">
        <v>10326</v>
      </c>
      <c r="O10027" t="s">
        <v>202</v>
      </c>
      <c r="P10027" t="s">
        <v>365</v>
      </c>
    </row>
    <row r="10028" spans="1:16" x14ac:dyDescent="0.25">
      <c r="A10028">
        <v>148245</v>
      </c>
      <c r="B10028" t="s">
        <v>360</v>
      </c>
      <c r="E10028" t="s">
        <v>10569</v>
      </c>
      <c r="G10028" t="s">
        <v>7760</v>
      </c>
      <c r="H10028" t="s">
        <v>198</v>
      </c>
      <c r="I10028" t="s">
        <v>7761</v>
      </c>
      <c r="J10028">
        <v>1994</v>
      </c>
      <c r="K10028">
        <v>6872</v>
      </c>
      <c r="L10028">
        <v>14</v>
      </c>
      <c r="M10028" t="s">
        <v>200</v>
      </c>
      <c r="N10028" t="s">
        <v>10326</v>
      </c>
      <c r="O10028" t="s">
        <v>202</v>
      </c>
      <c r="P10028" t="s">
        <v>365</v>
      </c>
    </row>
    <row r="10029" spans="1:16" x14ac:dyDescent="0.25">
      <c r="A10029">
        <v>148246</v>
      </c>
      <c r="B10029" t="s">
        <v>360</v>
      </c>
      <c r="E10029" t="s">
        <v>10570</v>
      </c>
      <c r="G10029" t="s">
        <v>7760</v>
      </c>
      <c r="H10029" t="s">
        <v>198</v>
      </c>
      <c r="I10029" t="s">
        <v>7761</v>
      </c>
      <c r="J10029">
        <v>1994</v>
      </c>
      <c r="K10029">
        <v>2268</v>
      </c>
      <c r="L10029">
        <v>14</v>
      </c>
      <c r="M10029" t="s">
        <v>200</v>
      </c>
      <c r="N10029" t="s">
        <v>10326</v>
      </c>
      <c r="O10029" t="s">
        <v>202</v>
      </c>
      <c r="P10029" t="s">
        <v>365</v>
      </c>
    </row>
    <row r="10030" spans="1:16" x14ac:dyDescent="0.25">
      <c r="A10030">
        <v>148249</v>
      </c>
      <c r="B10030" t="s">
        <v>360</v>
      </c>
      <c r="E10030" t="s">
        <v>10571</v>
      </c>
      <c r="G10030" t="s">
        <v>7760</v>
      </c>
      <c r="H10030" t="s">
        <v>198</v>
      </c>
      <c r="I10030" t="s">
        <v>7761</v>
      </c>
      <c r="J10030">
        <v>1962</v>
      </c>
      <c r="K10030">
        <v>2980</v>
      </c>
      <c r="L10030">
        <v>14</v>
      </c>
      <c r="M10030" t="s">
        <v>200</v>
      </c>
      <c r="N10030" t="s">
        <v>10326</v>
      </c>
      <c r="O10030" t="s">
        <v>202</v>
      </c>
      <c r="P10030" t="s">
        <v>365</v>
      </c>
    </row>
    <row r="10031" spans="1:16" x14ac:dyDescent="0.25">
      <c r="A10031">
        <v>148250</v>
      </c>
      <c r="B10031" t="s">
        <v>360</v>
      </c>
      <c r="E10031" t="s">
        <v>10572</v>
      </c>
      <c r="G10031" t="s">
        <v>7760</v>
      </c>
      <c r="H10031" t="s">
        <v>198</v>
      </c>
      <c r="I10031" t="s">
        <v>7761</v>
      </c>
      <c r="J10031">
        <v>1960</v>
      </c>
      <c r="K10031">
        <v>28592</v>
      </c>
      <c r="L10031">
        <v>14</v>
      </c>
      <c r="M10031" t="s">
        <v>200</v>
      </c>
      <c r="N10031" t="s">
        <v>10326</v>
      </c>
      <c r="O10031" t="s">
        <v>202</v>
      </c>
      <c r="P10031" t="s">
        <v>365</v>
      </c>
    </row>
    <row r="10032" spans="1:16" x14ac:dyDescent="0.25">
      <c r="A10032">
        <v>148251</v>
      </c>
      <c r="B10032" t="s">
        <v>360</v>
      </c>
      <c r="E10032" t="s">
        <v>10572</v>
      </c>
      <c r="G10032" t="s">
        <v>7760</v>
      </c>
      <c r="H10032" t="s">
        <v>198</v>
      </c>
      <c r="I10032" t="s">
        <v>7761</v>
      </c>
      <c r="J10032">
        <v>1957</v>
      </c>
      <c r="K10032">
        <v>2063</v>
      </c>
      <c r="L10032">
        <v>14</v>
      </c>
      <c r="M10032" t="s">
        <v>200</v>
      </c>
      <c r="N10032" t="s">
        <v>10326</v>
      </c>
      <c r="O10032" t="s">
        <v>202</v>
      </c>
      <c r="P10032" t="s">
        <v>365</v>
      </c>
    </row>
    <row r="10033" spans="1:16" x14ac:dyDescent="0.25">
      <c r="A10033">
        <v>148252</v>
      </c>
      <c r="B10033" t="s">
        <v>360</v>
      </c>
      <c r="E10033" t="s">
        <v>10573</v>
      </c>
      <c r="G10033" t="s">
        <v>7760</v>
      </c>
      <c r="H10033" t="s">
        <v>198</v>
      </c>
      <c r="I10033" t="s">
        <v>7761</v>
      </c>
      <c r="J10033">
        <v>1968</v>
      </c>
      <c r="K10033">
        <v>50844</v>
      </c>
      <c r="L10033">
        <v>14</v>
      </c>
      <c r="M10033" t="s">
        <v>200</v>
      </c>
      <c r="N10033" t="s">
        <v>10326</v>
      </c>
      <c r="O10033" t="s">
        <v>202</v>
      </c>
      <c r="P10033" t="s">
        <v>365</v>
      </c>
    </row>
    <row r="10034" spans="1:16" x14ac:dyDescent="0.25">
      <c r="A10034">
        <v>148253</v>
      </c>
      <c r="B10034" t="s">
        <v>360</v>
      </c>
      <c r="E10034" t="s">
        <v>10574</v>
      </c>
      <c r="G10034" t="s">
        <v>7760</v>
      </c>
      <c r="H10034" t="s">
        <v>198</v>
      </c>
      <c r="I10034" t="s">
        <v>7761</v>
      </c>
      <c r="J10034">
        <v>1966</v>
      </c>
      <c r="K10034">
        <v>6677</v>
      </c>
      <c r="L10034">
        <v>14</v>
      </c>
      <c r="M10034" t="s">
        <v>200</v>
      </c>
      <c r="N10034" t="s">
        <v>10326</v>
      </c>
      <c r="O10034" t="s">
        <v>202</v>
      </c>
      <c r="P10034" t="s">
        <v>365</v>
      </c>
    </row>
    <row r="10035" spans="1:16" x14ac:dyDescent="0.25">
      <c r="A10035">
        <v>148254</v>
      </c>
      <c r="B10035" t="s">
        <v>360</v>
      </c>
      <c r="E10035" t="s">
        <v>2696</v>
      </c>
      <c r="G10035" t="s">
        <v>7760</v>
      </c>
      <c r="H10035" t="s">
        <v>198</v>
      </c>
      <c r="I10035" t="s">
        <v>7761</v>
      </c>
      <c r="J10035">
        <v>1968</v>
      </c>
      <c r="K10035">
        <v>4968</v>
      </c>
      <c r="L10035">
        <v>14</v>
      </c>
      <c r="M10035" t="s">
        <v>200</v>
      </c>
      <c r="N10035" t="s">
        <v>10326</v>
      </c>
      <c r="O10035" t="s">
        <v>202</v>
      </c>
      <c r="P10035" t="s">
        <v>365</v>
      </c>
    </row>
    <row r="10036" spans="1:16" x14ac:dyDescent="0.25">
      <c r="A10036">
        <v>148255</v>
      </c>
      <c r="B10036" t="s">
        <v>360</v>
      </c>
      <c r="E10036" t="s">
        <v>10575</v>
      </c>
      <c r="G10036" t="s">
        <v>7760</v>
      </c>
      <c r="H10036" t="s">
        <v>198</v>
      </c>
      <c r="I10036" t="s">
        <v>7761</v>
      </c>
      <c r="J10036">
        <v>1981</v>
      </c>
      <c r="K10036">
        <v>58006</v>
      </c>
      <c r="L10036">
        <v>14</v>
      </c>
      <c r="M10036" t="s">
        <v>200</v>
      </c>
      <c r="N10036" t="s">
        <v>10326</v>
      </c>
      <c r="O10036" t="s">
        <v>202</v>
      </c>
      <c r="P10036" t="s">
        <v>365</v>
      </c>
    </row>
    <row r="10037" spans="1:16" x14ac:dyDescent="0.25">
      <c r="A10037">
        <v>148256</v>
      </c>
      <c r="B10037" t="s">
        <v>360</v>
      </c>
      <c r="E10037" t="s">
        <v>10576</v>
      </c>
      <c r="G10037" t="s">
        <v>7760</v>
      </c>
      <c r="H10037" t="s">
        <v>198</v>
      </c>
      <c r="I10037" t="s">
        <v>7761</v>
      </c>
      <c r="J10037">
        <v>1966</v>
      </c>
      <c r="K10037">
        <v>6428</v>
      </c>
      <c r="L10037">
        <v>14</v>
      </c>
      <c r="M10037" t="s">
        <v>200</v>
      </c>
      <c r="N10037" t="s">
        <v>10326</v>
      </c>
      <c r="O10037" t="s">
        <v>202</v>
      </c>
      <c r="P10037" t="s">
        <v>365</v>
      </c>
    </row>
    <row r="10038" spans="1:16" x14ac:dyDescent="0.25">
      <c r="A10038">
        <v>148257</v>
      </c>
      <c r="B10038" t="s">
        <v>360</v>
      </c>
      <c r="E10038" t="s">
        <v>10577</v>
      </c>
      <c r="G10038" t="s">
        <v>7760</v>
      </c>
      <c r="H10038" t="s">
        <v>198</v>
      </c>
      <c r="I10038" t="s">
        <v>7761</v>
      </c>
      <c r="J10038">
        <v>1987</v>
      </c>
      <c r="K10038">
        <v>146192</v>
      </c>
      <c r="L10038">
        <v>14</v>
      </c>
      <c r="M10038" t="s">
        <v>200</v>
      </c>
      <c r="N10038" t="s">
        <v>10326</v>
      </c>
      <c r="O10038" t="s">
        <v>202</v>
      </c>
      <c r="P10038" t="s">
        <v>365</v>
      </c>
    </row>
    <row r="10039" spans="1:16" x14ac:dyDescent="0.25">
      <c r="A10039">
        <v>148258</v>
      </c>
      <c r="B10039" t="s">
        <v>360</v>
      </c>
      <c r="E10039" t="s">
        <v>10578</v>
      </c>
      <c r="G10039" t="s">
        <v>7760</v>
      </c>
      <c r="H10039" t="s">
        <v>198</v>
      </c>
      <c r="I10039" t="s">
        <v>7761</v>
      </c>
      <c r="J10039">
        <v>1981</v>
      </c>
      <c r="K10039">
        <v>36051</v>
      </c>
      <c r="L10039">
        <v>14</v>
      </c>
      <c r="M10039" t="s">
        <v>200</v>
      </c>
      <c r="N10039" t="s">
        <v>10326</v>
      </c>
      <c r="O10039" t="s">
        <v>202</v>
      </c>
      <c r="P10039" t="s">
        <v>365</v>
      </c>
    </row>
    <row r="10040" spans="1:16" x14ac:dyDescent="0.25">
      <c r="A10040">
        <v>148259</v>
      </c>
      <c r="B10040" t="s">
        <v>360</v>
      </c>
      <c r="E10040" t="s">
        <v>6232</v>
      </c>
      <c r="G10040" t="s">
        <v>7760</v>
      </c>
      <c r="H10040" t="s">
        <v>198</v>
      </c>
      <c r="I10040" t="s">
        <v>7761</v>
      </c>
      <c r="J10040">
        <v>1987</v>
      </c>
      <c r="K10040">
        <v>172393</v>
      </c>
      <c r="L10040">
        <v>14</v>
      </c>
      <c r="M10040" t="s">
        <v>200</v>
      </c>
      <c r="N10040" t="s">
        <v>10326</v>
      </c>
      <c r="O10040" t="s">
        <v>202</v>
      </c>
      <c r="P10040" t="s">
        <v>365</v>
      </c>
    </row>
    <row r="10041" spans="1:16" x14ac:dyDescent="0.25">
      <c r="A10041">
        <v>148260</v>
      </c>
      <c r="B10041" t="s">
        <v>360</v>
      </c>
      <c r="E10041" t="s">
        <v>10579</v>
      </c>
      <c r="G10041" t="s">
        <v>7760</v>
      </c>
      <c r="H10041" t="s">
        <v>198</v>
      </c>
      <c r="I10041" t="s">
        <v>7761</v>
      </c>
      <c r="J10041">
        <v>1970</v>
      </c>
      <c r="K10041">
        <v>17023</v>
      </c>
      <c r="L10041">
        <v>14</v>
      </c>
      <c r="M10041" t="s">
        <v>200</v>
      </c>
      <c r="N10041" t="s">
        <v>10326</v>
      </c>
      <c r="O10041" t="s">
        <v>202</v>
      </c>
      <c r="P10041" t="s">
        <v>365</v>
      </c>
    </row>
    <row r="10042" spans="1:16" x14ac:dyDescent="0.25">
      <c r="A10042">
        <v>148261</v>
      </c>
      <c r="B10042" t="s">
        <v>360</v>
      </c>
      <c r="E10042" t="s">
        <v>10580</v>
      </c>
      <c r="G10042" t="s">
        <v>7760</v>
      </c>
      <c r="H10042" t="s">
        <v>198</v>
      </c>
      <c r="I10042" t="s">
        <v>7761</v>
      </c>
      <c r="J10042">
        <v>1972</v>
      </c>
      <c r="K10042">
        <v>23193</v>
      </c>
      <c r="L10042">
        <v>14</v>
      </c>
      <c r="M10042" t="s">
        <v>200</v>
      </c>
      <c r="N10042" t="s">
        <v>10326</v>
      </c>
      <c r="O10042" t="s">
        <v>202</v>
      </c>
      <c r="P10042" t="s">
        <v>365</v>
      </c>
    </row>
    <row r="10043" spans="1:16" x14ac:dyDescent="0.25">
      <c r="A10043">
        <v>148262</v>
      </c>
      <c r="B10043" t="s">
        <v>360</v>
      </c>
      <c r="E10043" t="s">
        <v>10581</v>
      </c>
      <c r="G10043" t="s">
        <v>7760</v>
      </c>
      <c r="H10043" t="s">
        <v>198</v>
      </c>
      <c r="I10043" t="s">
        <v>7761</v>
      </c>
      <c r="J10043">
        <v>1987</v>
      </c>
      <c r="K10043">
        <v>285952</v>
      </c>
      <c r="L10043">
        <v>14</v>
      </c>
      <c r="M10043" t="s">
        <v>200</v>
      </c>
      <c r="N10043" t="s">
        <v>10326</v>
      </c>
      <c r="O10043" t="s">
        <v>202</v>
      </c>
      <c r="P10043" t="s">
        <v>365</v>
      </c>
    </row>
    <row r="10044" spans="1:16" x14ac:dyDescent="0.25">
      <c r="A10044">
        <v>148263</v>
      </c>
      <c r="B10044" t="s">
        <v>360</v>
      </c>
      <c r="E10044" t="s">
        <v>10582</v>
      </c>
      <c r="G10044" t="s">
        <v>7760</v>
      </c>
      <c r="H10044" t="s">
        <v>198</v>
      </c>
      <c r="I10044" t="s">
        <v>7761</v>
      </c>
      <c r="J10044">
        <v>1964</v>
      </c>
      <c r="K10044">
        <v>7930</v>
      </c>
      <c r="L10044">
        <v>14</v>
      </c>
      <c r="M10044" t="s">
        <v>200</v>
      </c>
      <c r="N10044" t="s">
        <v>10326</v>
      </c>
      <c r="O10044" t="s">
        <v>202</v>
      </c>
      <c r="P10044" t="s">
        <v>365</v>
      </c>
    </row>
    <row r="10045" spans="1:16" x14ac:dyDescent="0.25">
      <c r="A10045">
        <v>148264</v>
      </c>
      <c r="B10045" t="s">
        <v>360</v>
      </c>
      <c r="E10045" t="s">
        <v>10573</v>
      </c>
      <c r="G10045" t="s">
        <v>7760</v>
      </c>
      <c r="H10045" t="s">
        <v>198</v>
      </c>
      <c r="I10045" t="s">
        <v>7761</v>
      </c>
      <c r="J10045">
        <v>1966</v>
      </c>
      <c r="K10045">
        <v>259617</v>
      </c>
      <c r="L10045">
        <v>14</v>
      </c>
      <c r="M10045" t="s">
        <v>200</v>
      </c>
      <c r="N10045" t="s">
        <v>10326</v>
      </c>
      <c r="O10045" t="s">
        <v>202</v>
      </c>
      <c r="P10045" t="s">
        <v>365</v>
      </c>
    </row>
    <row r="10046" spans="1:16" x14ac:dyDescent="0.25">
      <c r="A10046">
        <v>148265</v>
      </c>
      <c r="B10046" t="s">
        <v>360</v>
      </c>
      <c r="E10046" t="s">
        <v>10583</v>
      </c>
      <c r="G10046" t="s">
        <v>7760</v>
      </c>
      <c r="H10046" t="s">
        <v>198</v>
      </c>
      <c r="I10046" t="s">
        <v>7761</v>
      </c>
      <c r="J10046">
        <v>1962</v>
      </c>
      <c r="K10046">
        <v>16133</v>
      </c>
      <c r="L10046">
        <v>14</v>
      </c>
      <c r="M10046" t="s">
        <v>200</v>
      </c>
      <c r="N10046" t="s">
        <v>10326</v>
      </c>
      <c r="O10046" t="s">
        <v>202</v>
      </c>
      <c r="P10046" t="s">
        <v>365</v>
      </c>
    </row>
    <row r="10047" spans="1:16" x14ac:dyDescent="0.25">
      <c r="A10047">
        <v>148266</v>
      </c>
      <c r="B10047" t="s">
        <v>360</v>
      </c>
      <c r="E10047" t="s">
        <v>10583</v>
      </c>
      <c r="G10047" t="s">
        <v>7760</v>
      </c>
      <c r="H10047" t="s">
        <v>198</v>
      </c>
      <c r="I10047" t="s">
        <v>7761</v>
      </c>
      <c r="J10047">
        <v>1976</v>
      </c>
      <c r="K10047">
        <v>67403</v>
      </c>
      <c r="L10047">
        <v>14</v>
      </c>
      <c r="M10047" t="s">
        <v>200</v>
      </c>
      <c r="N10047" t="s">
        <v>10326</v>
      </c>
      <c r="O10047" t="s">
        <v>202</v>
      </c>
      <c r="P10047" t="s">
        <v>365</v>
      </c>
    </row>
    <row r="10048" spans="1:16" x14ac:dyDescent="0.25">
      <c r="A10048">
        <v>148267</v>
      </c>
      <c r="B10048" t="s">
        <v>360</v>
      </c>
      <c r="E10048" t="s">
        <v>10584</v>
      </c>
      <c r="G10048" t="s">
        <v>7760</v>
      </c>
      <c r="H10048" t="s">
        <v>198</v>
      </c>
      <c r="I10048" t="s">
        <v>7761</v>
      </c>
      <c r="J10048">
        <v>1993</v>
      </c>
      <c r="K10048">
        <v>413697</v>
      </c>
      <c r="L10048">
        <v>14</v>
      </c>
      <c r="M10048" t="s">
        <v>200</v>
      </c>
      <c r="N10048" t="s">
        <v>10326</v>
      </c>
      <c r="O10048" t="s">
        <v>202</v>
      </c>
      <c r="P10048" t="s">
        <v>365</v>
      </c>
    </row>
    <row r="10049" spans="1:16" x14ac:dyDescent="0.25">
      <c r="A10049">
        <v>148268</v>
      </c>
      <c r="B10049" t="s">
        <v>360</v>
      </c>
      <c r="E10049" t="s">
        <v>10585</v>
      </c>
      <c r="G10049" t="s">
        <v>7760</v>
      </c>
      <c r="H10049" t="s">
        <v>198</v>
      </c>
      <c r="I10049" t="s">
        <v>7761</v>
      </c>
      <c r="J10049">
        <v>1982</v>
      </c>
      <c r="K10049">
        <v>50452</v>
      </c>
      <c r="L10049">
        <v>14</v>
      </c>
      <c r="M10049" t="s">
        <v>200</v>
      </c>
      <c r="N10049" t="s">
        <v>10326</v>
      </c>
      <c r="O10049" t="s">
        <v>202</v>
      </c>
      <c r="P10049" t="s">
        <v>365</v>
      </c>
    </row>
    <row r="10050" spans="1:16" x14ac:dyDescent="0.25">
      <c r="A10050">
        <v>148269</v>
      </c>
      <c r="B10050" t="s">
        <v>360</v>
      </c>
      <c r="E10050" t="s">
        <v>4624</v>
      </c>
      <c r="G10050" t="s">
        <v>7760</v>
      </c>
      <c r="H10050" t="s">
        <v>198</v>
      </c>
      <c r="I10050" t="s">
        <v>7761</v>
      </c>
      <c r="J10050">
        <v>1980</v>
      </c>
      <c r="K10050">
        <v>38313</v>
      </c>
      <c r="L10050">
        <v>14</v>
      </c>
      <c r="M10050" t="s">
        <v>200</v>
      </c>
      <c r="N10050" t="s">
        <v>10326</v>
      </c>
      <c r="O10050" t="s">
        <v>202</v>
      </c>
      <c r="P10050" t="s">
        <v>365</v>
      </c>
    </row>
    <row r="10051" spans="1:16" x14ac:dyDescent="0.25">
      <c r="A10051">
        <v>148270</v>
      </c>
      <c r="B10051" t="s">
        <v>360</v>
      </c>
      <c r="E10051" t="s">
        <v>10586</v>
      </c>
      <c r="G10051" t="s">
        <v>7760</v>
      </c>
      <c r="H10051" t="s">
        <v>198</v>
      </c>
      <c r="I10051" t="s">
        <v>7761</v>
      </c>
      <c r="J10051">
        <v>1981</v>
      </c>
      <c r="K10051">
        <v>39806</v>
      </c>
      <c r="L10051">
        <v>14</v>
      </c>
      <c r="M10051" t="s">
        <v>200</v>
      </c>
      <c r="N10051" t="s">
        <v>10326</v>
      </c>
      <c r="O10051" t="s">
        <v>202</v>
      </c>
      <c r="P10051" t="s">
        <v>365</v>
      </c>
    </row>
    <row r="10052" spans="1:16" x14ac:dyDescent="0.25">
      <c r="A10052">
        <v>148271</v>
      </c>
      <c r="B10052" t="s">
        <v>360</v>
      </c>
      <c r="E10052" t="s">
        <v>10578</v>
      </c>
      <c r="G10052" t="s">
        <v>7760</v>
      </c>
      <c r="H10052" t="s">
        <v>198</v>
      </c>
      <c r="I10052" t="s">
        <v>7761</v>
      </c>
      <c r="J10052">
        <v>1985</v>
      </c>
      <c r="K10052">
        <v>72483</v>
      </c>
      <c r="L10052">
        <v>14</v>
      </c>
      <c r="M10052" t="s">
        <v>200</v>
      </c>
      <c r="N10052" t="s">
        <v>10326</v>
      </c>
      <c r="O10052" t="s">
        <v>202</v>
      </c>
      <c r="P10052" t="s">
        <v>365</v>
      </c>
    </row>
    <row r="10053" spans="1:16" x14ac:dyDescent="0.25">
      <c r="A10053">
        <v>148272</v>
      </c>
      <c r="B10053" t="s">
        <v>360</v>
      </c>
      <c r="E10053" t="s">
        <v>10587</v>
      </c>
      <c r="G10053" t="s">
        <v>7760</v>
      </c>
      <c r="H10053" t="s">
        <v>198</v>
      </c>
      <c r="I10053" t="s">
        <v>7761</v>
      </c>
      <c r="J10053">
        <v>1986</v>
      </c>
      <c r="K10053">
        <v>265252</v>
      </c>
      <c r="L10053">
        <v>14</v>
      </c>
      <c r="M10053" t="s">
        <v>200</v>
      </c>
      <c r="N10053" t="s">
        <v>10326</v>
      </c>
      <c r="O10053" t="s">
        <v>202</v>
      </c>
      <c r="P10053" t="s">
        <v>365</v>
      </c>
    </row>
    <row r="10054" spans="1:16" x14ac:dyDescent="0.25">
      <c r="A10054">
        <v>148273</v>
      </c>
      <c r="B10054" t="s">
        <v>360</v>
      </c>
      <c r="E10054" t="s">
        <v>10588</v>
      </c>
      <c r="G10054" t="s">
        <v>7760</v>
      </c>
      <c r="H10054" t="s">
        <v>198</v>
      </c>
      <c r="I10054" t="s">
        <v>7761</v>
      </c>
      <c r="J10054">
        <v>1981</v>
      </c>
      <c r="K10054">
        <v>59733</v>
      </c>
      <c r="L10054">
        <v>14</v>
      </c>
      <c r="M10054" t="s">
        <v>200</v>
      </c>
      <c r="N10054" t="s">
        <v>10326</v>
      </c>
      <c r="O10054" t="s">
        <v>202</v>
      </c>
      <c r="P10054" t="s">
        <v>365</v>
      </c>
    </row>
    <row r="10055" spans="1:16" x14ac:dyDescent="0.25">
      <c r="A10055">
        <v>148274</v>
      </c>
      <c r="B10055" t="s">
        <v>360</v>
      </c>
      <c r="E10055" t="s">
        <v>10589</v>
      </c>
      <c r="G10055" t="s">
        <v>7760</v>
      </c>
      <c r="H10055" t="s">
        <v>198</v>
      </c>
      <c r="I10055" t="s">
        <v>7761</v>
      </c>
      <c r="J10055">
        <v>1966</v>
      </c>
      <c r="K10055">
        <v>13474</v>
      </c>
      <c r="L10055">
        <v>14</v>
      </c>
      <c r="M10055" t="s">
        <v>200</v>
      </c>
      <c r="N10055" t="s">
        <v>10326</v>
      </c>
      <c r="O10055" t="s">
        <v>202</v>
      </c>
      <c r="P10055" t="s">
        <v>365</v>
      </c>
    </row>
    <row r="10056" spans="1:16" x14ac:dyDescent="0.25">
      <c r="A10056">
        <v>148275</v>
      </c>
      <c r="B10056" t="s">
        <v>399</v>
      </c>
      <c r="E10056" t="s">
        <v>10590</v>
      </c>
      <c r="G10056" t="s">
        <v>7760</v>
      </c>
      <c r="H10056" t="s">
        <v>198</v>
      </c>
      <c r="I10056" t="s">
        <v>7761</v>
      </c>
      <c r="J10056">
        <v>1993</v>
      </c>
      <c r="K10056">
        <v>41242</v>
      </c>
      <c r="L10056">
        <v>14</v>
      </c>
      <c r="M10056" t="s">
        <v>200</v>
      </c>
      <c r="N10056" t="s">
        <v>10295</v>
      </c>
      <c r="O10056" t="s">
        <v>202</v>
      </c>
      <c r="P10056" t="s">
        <v>2479</v>
      </c>
    </row>
    <row r="10057" spans="1:16" ht="135" x14ac:dyDescent="0.25">
      <c r="A10057">
        <v>148276</v>
      </c>
      <c r="B10057" t="s">
        <v>399</v>
      </c>
      <c r="E10057" t="s">
        <v>10591</v>
      </c>
      <c r="G10057" t="s">
        <v>7760</v>
      </c>
      <c r="H10057" t="s">
        <v>198</v>
      </c>
      <c r="I10057" t="s">
        <v>7761</v>
      </c>
      <c r="J10057">
        <v>1993</v>
      </c>
      <c r="K10057">
        <v>22593</v>
      </c>
      <c r="L10057">
        <v>14</v>
      </c>
      <c r="M10057" t="s">
        <v>200</v>
      </c>
      <c r="N10057" s="18" t="s">
        <v>10299</v>
      </c>
      <c r="O10057" t="s">
        <v>202</v>
      </c>
      <c r="P10057" t="s">
        <v>2480</v>
      </c>
    </row>
    <row r="10058" spans="1:16" x14ac:dyDescent="0.25">
      <c r="A10058">
        <v>148277</v>
      </c>
      <c r="B10058" t="s">
        <v>399</v>
      </c>
      <c r="E10058" t="s">
        <v>10592</v>
      </c>
      <c r="G10058" t="s">
        <v>7760</v>
      </c>
      <c r="H10058" t="s">
        <v>198</v>
      </c>
      <c r="I10058" t="s">
        <v>7761</v>
      </c>
      <c r="J10058">
        <v>1993</v>
      </c>
      <c r="K10058">
        <v>30050</v>
      </c>
      <c r="L10058">
        <v>14</v>
      </c>
      <c r="M10058" t="s">
        <v>200</v>
      </c>
      <c r="N10058" t="s">
        <v>10295</v>
      </c>
      <c r="O10058" t="s">
        <v>202</v>
      </c>
      <c r="P10058" t="s">
        <v>1176</v>
      </c>
    </row>
    <row r="10059" spans="1:16" x14ac:dyDescent="0.25">
      <c r="A10059">
        <v>148278</v>
      </c>
      <c r="B10059" t="s">
        <v>399</v>
      </c>
      <c r="E10059" t="s">
        <v>10592</v>
      </c>
      <c r="G10059" t="s">
        <v>7760</v>
      </c>
      <c r="H10059" t="s">
        <v>198</v>
      </c>
      <c r="I10059" t="s">
        <v>7761</v>
      </c>
      <c r="J10059">
        <v>1993</v>
      </c>
      <c r="K10059">
        <v>19747</v>
      </c>
      <c r="L10059">
        <v>14</v>
      </c>
      <c r="M10059" t="s">
        <v>200</v>
      </c>
      <c r="N10059" t="s">
        <v>10295</v>
      </c>
      <c r="O10059" t="s">
        <v>202</v>
      </c>
      <c r="P10059" t="s">
        <v>10593</v>
      </c>
    </row>
    <row r="10060" spans="1:16" x14ac:dyDescent="0.25">
      <c r="A10060">
        <v>148279</v>
      </c>
      <c r="B10060" t="s">
        <v>399</v>
      </c>
      <c r="E10060" t="s">
        <v>10594</v>
      </c>
      <c r="G10060" t="s">
        <v>7760</v>
      </c>
      <c r="H10060" t="s">
        <v>198</v>
      </c>
      <c r="I10060" t="s">
        <v>7761</v>
      </c>
      <c r="J10060">
        <v>1994</v>
      </c>
      <c r="K10060">
        <v>257985</v>
      </c>
      <c r="L10060">
        <v>14</v>
      </c>
      <c r="M10060" t="s">
        <v>200</v>
      </c>
      <c r="N10060" t="s">
        <v>10295</v>
      </c>
      <c r="O10060" t="s">
        <v>202</v>
      </c>
      <c r="P10060" t="s">
        <v>402</v>
      </c>
    </row>
    <row r="10061" spans="1:16" x14ac:dyDescent="0.25">
      <c r="A10061">
        <v>148280</v>
      </c>
      <c r="B10061" t="s">
        <v>399</v>
      </c>
      <c r="E10061" t="s">
        <v>10595</v>
      </c>
      <c r="G10061" t="s">
        <v>7760</v>
      </c>
      <c r="H10061" t="s">
        <v>198</v>
      </c>
      <c r="I10061" t="s">
        <v>7761</v>
      </c>
      <c r="J10061">
        <v>1994</v>
      </c>
      <c r="K10061">
        <v>72180</v>
      </c>
      <c r="L10061">
        <v>14</v>
      </c>
      <c r="M10061" t="s">
        <v>200</v>
      </c>
      <c r="N10061" t="s">
        <v>10295</v>
      </c>
      <c r="O10061" t="s">
        <v>202</v>
      </c>
      <c r="P10061" t="s">
        <v>10596</v>
      </c>
    </row>
    <row r="10062" spans="1:16" x14ac:dyDescent="0.25">
      <c r="A10062">
        <v>148281</v>
      </c>
      <c r="B10062" t="s">
        <v>399</v>
      </c>
      <c r="E10062" t="s">
        <v>10595</v>
      </c>
      <c r="G10062" t="s">
        <v>7760</v>
      </c>
      <c r="H10062" t="s">
        <v>198</v>
      </c>
      <c r="I10062" t="s">
        <v>7761</v>
      </c>
      <c r="J10062">
        <v>1994</v>
      </c>
      <c r="K10062">
        <v>57014</v>
      </c>
      <c r="L10062">
        <v>14</v>
      </c>
      <c r="M10062" t="s">
        <v>200</v>
      </c>
      <c r="N10062" t="s">
        <v>10295</v>
      </c>
      <c r="O10062" t="s">
        <v>202</v>
      </c>
      <c r="P10062" t="s">
        <v>2483</v>
      </c>
    </row>
    <row r="10063" spans="1:16" x14ac:dyDescent="0.25">
      <c r="A10063">
        <v>148282</v>
      </c>
      <c r="B10063" t="s">
        <v>360</v>
      </c>
      <c r="E10063" t="s">
        <v>10597</v>
      </c>
      <c r="G10063" t="s">
        <v>7760</v>
      </c>
      <c r="H10063" t="s">
        <v>198</v>
      </c>
      <c r="I10063" t="s">
        <v>7761</v>
      </c>
      <c r="J10063">
        <v>1994</v>
      </c>
      <c r="K10063">
        <v>27295</v>
      </c>
      <c r="L10063">
        <v>14</v>
      </c>
      <c r="M10063" t="s">
        <v>200</v>
      </c>
      <c r="N10063" t="s">
        <v>10326</v>
      </c>
      <c r="O10063" t="s">
        <v>202</v>
      </c>
      <c r="P10063" t="s">
        <v>365</v>
      </c>
    </row>
    <row r="10064" spans="1:16" ht="120" x14ac:dyDescent="0.25">
      <c r="A10064">
        <v>148283</v>
      </c>
      <c r="B10064" t="s">
        <v>360</v>
      </c>
      <c r="E10064" t="s">
        <v>10598</v>
      </c>
      <c r="G10064" t="s">
        <v>7760</v>
      </c>
      <c r="H10064" t="s">
        <v>198</v>
      </c>
      <c r="I10064" t="s">
        <v>7761</v>
      </c>
      <c r="J10064">
        <v>1994</v>
      </c>
      <c r="K10064">
        <v>521613</v>
      </c>
      <c r="L10064">
        <v>14</v>
      </c>
      <c r="M10064" t="s">
        <v>200</v>
      </c>
      <c r="N10064" s="18" t="s">
        <v>10372</v>
      </c>
      <c r="O10064" t="s">
        <v>202</v>
      </c>
      <c r="P10064" t="s">
        <v>365</v>
      </c>
    </row>
    <row r="10065" spans="1:16" x14ac:dyDescent="0.25">
      <c r="A10065">
        <v>148284</v>
      </c>
      <c r="B10065" t="s">
        <v>399</v>
      </c>
      <c r="E10065" t="s">
        <v>10599</v>
      </c>
      <c r="G10065" t="s">
        <v>7760</v>
      </c>
      <c r="H10065" t="s">
        <v>198</v>
      </c>
      <c r="I10065" t="s">
        <v>7761</v>
      </c>
      <c r="J10065">
        <v>1999</v>
      </c>
      <c r="K10065">
        <v>58015</v>
      </c>
      <c r="L10065">
        <v>14</v>
      </c>
      <c r="M10065" t="s">
        <v>200</v>
      </c>
      <c r="N10065" t="s">
        <v>10295</v>
      </c>
      <c r="O10065" t="s">
        <v>202</v>
      </c>
      <c r="P10065" t="s">
        <v>10600</v>
      </c>
    </row>
    <row r="10066" spans="1:16" ht="135" x14ac:dyDescent="0.25">
      <c r="A10066">
        <v>148285</v>
      </c>
      <c r="B10066" t="s">
        <v>399</v>
      </c>
      <c r="E10066" t="s">
        <v>10599</v>
      </c>
      <c r="G10066" t="s">
        <v>7760</v>
      </c>
      <c r="H10066" t="s">
        <v>198</v>
      </c>
      <c r="I10066" t="s">
        <v>7761</v>
      </c>
      <c r="J10066">
        <v>1999</v>
      </c>
      <c r="K10066">
        <v>68119</v>
      </c>
      <c r="L10066">
        <v>14</v>
      </c>
      <c r="M10066" t="s">
        <v>200</v>
      </c>
      <c r="N10066" s="18" t="s">
        <v>10299</v>
      </c>
      <c r="O10066" t="s">
        <v>202</v>
      </c>
      <c r="P10066" t="s">
        <v>2477</v>
      </c>
    </row>
    <row r="10067" spans="1:16" x14ac:dyDescent="0.25">
      <c r="A10067">
        <v>148286</v>
      </c>
      <c r="B10067" t="s">
        <v>399</v>
      </c>
      <c r="E10067" t="s">
        <v>10599</v>
      </c>
      <c r="G10067" t="s">
        <v>7760</v>
      </c>
      <c r="H10067" t="s">
        <v>198</v>
      </c>
      <c r="I10067" t="s">
        <v>7761</v>
      </c>
      <c r="J10067">
        <v>1999</v>
      </c>
      <c r="K10067">
        <v>90283</v>
      </c>
      <c r="L10067">
        <v>14</v>
      </c>
      <c r="M10067" t="s">
        <v>200</v>
      </c>
      <c r="N10067" t="s">
        <v>10295</v>
      </c>
      <c r="O10067" t="s">
        <v>202</v>
      </c>
      <c r="P10067" t="s">
        <v>2482</v>
      </c>
    </row>
    <row r="10068" spans="1:16" x14ac:dyDescent="0.25">
      <c r="A10068">
        <v>148287</v>
      </c>
      <c r="B10068" t="s">
        <v>399</v>
      </c>
      <c r="E10068" t="s">
        <v>10599</v>
      </c>
      <c r="G10068" t="s">
        <v>7760</v>
      </c>
      <c r="H10068" t="s">
        <v>198</v>
      </c>
      <c r="I10068" t="s">
        <v>7761</v>
      </c>
      <c r="J10068">
        <v>1999</v>
      </c>
      <c r="K10068">
        <v>71205</v>
      </c>
      <c r="L10068">
        <v>14</v>
      </c>
      <c r="M10068" t="s">
        <v>200</v>
      </c>
      <c r="N10068" t="s">
        <v>10295</v>
      </c>
      <c r="O10068" t="s">
        <v>202</v>
      </c>
      <c r="P10068" t="s">
        <v>2480</v>
      </c>
    </row>
    <row r="10069" spans="1:16" x14ac:dyDescent="0.25">
      <c r="A10069">
        <v>148288</v>
      </c>
      <c r="B10069" t="s">
        <v>399</v>
      </c>
      <c r="E10069" t="s">
        <v>10599</v>
      </c>
      <c r="G10069" t="s">
        <v>7760</v>
      </c>
      <c r="H10069" t="s">
        <v>198</v>
      </c>
      <c r="I10069" t="s">
        <v>7761</v>
      </c>
      <c r="J10069">
        <v>1999</v>
      </c>
      <c r="K10069">
        <v>94070</v>
      </c>
      <c r="L10069">
        <v>14</v>
      </c>
      <c r="M10069" t="s">
        <v>200</v>
      </c>
      <c r="N10069" t="s">
        <v>10295</v>
      </c>
      <c r="O10069" t="s">
        <v>202</v>
      </c>
      <c r="P10069" t="s">
        <v>2914</v>
      </c>
    </row>
    <row r="10070" spans="1:16" x14ac:dyDescent="0.25">
      <c r="A10070">
        <v>148290</v>
      </c>
      <c r="B10070" t="s">
        <v>360</v>
      </c>
      <c r="E10070" t="s">
        <v>10601</v>
      </c>
      <c r="G10070" t="s">
        <v>7760</v>
      </c>
      <c r="H10070" t="s">
        <v>10602</v>
      </c>
      <c r="I10070" t="s">
        <v>10603</v>
      </c>
      <c r="J10070">
        <v>2000</v>
      </c>
      <c r="K10070">
        <v>281719</v>
      </c>
      <c r="L10070">
        <v>14</v>
      </c>
      <c r="M10070" t="s">
        <v>200</v>
      </c>
      <c r="N10070" t="s">
        <v>10326</v>
      </c>
      <c r="O10070" t="s">
        <v>202</v>
      </c>
      <c r="P10070" t="s">
        <v>365</v>
      </c>
    </row>
    <row r="10071" spans="1:16" x14ac:dyDescent="0.25">
      <c r="A10071">
        <v>148291</v>
      </c>
      <c r="B10071" t="s">
        <v>360</v>
      </c>
      <c r="E10071" t="s">
        <v>10604</v>
      </c>
      <c r="G10071" t="s">
        <v>7760</v>
      </c>
      <c r="H10071" t="s">
        <v>10602</v>
      </c>
      <c r="I10071" t="s">
        <v>10603</v>
      </c>
      <c r="J10071">
        <v>2000</v>
      </c>
      <c r="K10071">
        <v>90726</v>
      </c>
      <c r="L10071">
        <v>14</v>
      </c>
      <c r="M10071" t="s">
        <v>200</v>
      </c>
      <c r="N10071" t="s">
        <v>10326</v>
      </c>
      <c r="O10071" t="s">
        <v>202</v>
      </c>
      <c r="P10071" t="s">
        <v>365</v>
      </c>
    </row>
    <row r="10072" spans="1:16" x14ac:dyDescent="0.25">
      <c r="A10072">
        <v>148293</v>
      </c>
      <c r="B10072" t="s">
        <v>360</v>
      </c>
      <c r="E10072" t="s">
        <v>10605</v>
      </c>
      <c r="G10072" t="s">
        <v>7760</v>
      </c>
      <c r="H10072" t="s">
        <v>10602</v>
      </c>
      <c r="I10072" t="s">
        <v>10603</v>
      </c>
      <c r="J10072">
        <v>2000</v>
      </c>
      <c r="K10072">
        <v>267846</v>
      </c>
      <c r="L10072">
        <v>14</v>
      </c>
      <c r="M10072" t="s">
        <v>200</v>
      </c>
      <c r="N10072" t="s">
        <v>10326</v>
      </c>
      <c r="O10072" t="s">
        <v>202</v>
      </c>
      <c r="P10072" t="s">
        <v>365</v>
      </c>
    </row>
    <row r="10073" spans="1:16" x14ac:dyDescent="0.25">
      <c r="A10073">
        <v>148294</v>
      </c>
      <c r="B10073" t="s">
        <v>360</v>
      </c>
      <c r="E10073" t="s">
        <v>4852</v>
      </c>
      <c r="G10073" t="s">
        <v>7760</v>
      </c>
      <c r="H10073" t="s">
        <v>10602</v>
      </c>
      <c r="I10073" t="s">
        <v>10603</v>
      </c>
      <c r="J10073">
        <v>2002</v>
      </c>
      <c r="K10073">
        <v>1607967</v>
      </c>
      <c r="L10073">
        <v>14</v>
      </c>
      <c r="M10073" t="s">
        <v>200</v>
      </c>
      <c r="N10073" t="s">
        <v>10326</v>
      </c>
      <c r="O10073" t="s">
        <v>202</v>
      </c>
      <c r="P10073" t="s">
        <v>365</v>
      </c>
    </row>
    <row r="10074" spans="1:16" x14ac:dyDescent="0.25">
      <c r="A10074">
        <v>148295</v>
      </c>
      <c r="B10074" t="s">
        <v>360</v>
      </c>
      <c r="E10074" t="s">
        <v>10606</v>
      </c>
      <c r="G10074" t="s">
        <v>7760</v>
      </c>
      <c r="H10074" t="s">
        <v>10602</v>
      </c>
      <c r="I10074" t="s">
        <v>10603</v>
      </c>
      <c r="J10074">
        <v>2002</v>
      </c>
      <c r="K10074">
        <v>425485</v>
      </c>
      <c r="L10074">
        <v>14</v>
      </c>
      <c r="M10074" t="s">
        <v>200</v>
      </c>
      <c r="N10074" t="s">
        <v>10326</v>
      </c>
      <c r="O10074" t="s">
        <v>202</v>
      </c>
      <c r="P10074" t="s">
        <v>365</v>
      </c>
    </row>
    <row r="10075" spans="1:16" x14ac:dyDescent="0.25">
      <c r="A10075">
        <v>148296</v>
      </c>
      <c r="B10075" t="s">
        <v>360</v>
      </c>
      <c r="E10075" t="s">
        <v>10607</v>
      </c>
      <c r="G10075" t="s">
        <v>7760</v>
      </c>
      <c r="H10075" t="s">
        <v>10608</v>
      </c>
      <c r="I10075" t="s">
        <v>10609</v>
      </c>
      <c r="J10075">
        <v>1977</v>
      </c>
      <c r="K10075">
        <v>5707</v>
      </c>
      <c r="L10075">
        <v>14</v>
      </c>
      <c r="M10075" t="s">
        <v>200</v>
      </c>
      <c r="N10075" t="s">
        <v>10326</v>
      </c>
      <c r="O10075" t="s">
        <v>202</v>
      </c>
      <c r="P10075" t="s">
        <v>365</v>
      </c>
    </row>
    <row r="10076" spans="1:16" x14ac:dyDescent="0.25">
      <c r="A10076">
        <v>148297</v>
      </c>
      <c r="B10076" t="s">
        <v>360</v>
      </c>
      <c r="E10076" t="s">
        <v>10610</v>
      </c>
      <c r="G10076" t="s">
        <v>7760</v>
      </c>
      <c r="H10076" t="s">
        <v>10608</v>
      </c>
      <c r="I10076" t="s">
        <v>10609</v>
      </c>
      <c r="J10076">
        <v>1975</v>
      </c>
      <c r="K10076">
        <v>22837</v>
      </c>
      <c r="L10076">
        <v>14</v>
      </c>
      <c r="M10076" t="s">
        <v>200</v>
      </c>
      <c r="N10076" t="s">
        <v>10326</v>
      </c>
      <c r="O10076" t="s">
        <v>202</v>
      </c>
      <c r="P10076" t="s">
        <v>365</v>
      </c>
    </row>
    <row r="10077" spans="1:16" x14ac:dyDescent="0.25">
      <c r="A10077">
        <v>148298</v>
      </c>
      <c r="B10077" t="s">
        <v>360</v>
      </c>
      <c r="E10077" t="s">
        <v>10611</v>
      </c>
      <c r="G10077" t="s">
        <v>7760</v>
      </c>
      <c r="H10077" t="s">
        <v>10608</v>
      </c>
      <c r="I10077" t="s">
        <v>10609</v>
      </c>
      <c r="J10077">
        <v>1975</v>
      </c>
      <c r="K10077">
        <v>5707</v>
      </c>
      <c r="L10077">
        <v>14</v>
      </c>
      <c r="M10077" t="s">
        <v>200</v>
      </c>
      <c r="N10077" t="s">
        <v>10326</v>
      </c>
      <c r="O10077" t="s">
        <v>202</v>
      </c>
      <c r="P10077" t="s">
        <v>365</v>
      </c>
    </row>
    <row r="10078" spans="1:16" ht="120" x14ac:dyDescent="0.25">
      <c r="A10078">
        <v>148301</v>
      </c>
      <c r="B10078" t="s">
        <v>360</v>
      </c>
      <c r="E10078" t="s">
        <v>10612</v>
      </c>
      <c r="G10078" t="s">
        <v>7760</v>
      </c>
      <c r="H10078" t="s">
        <v>10602</v>
      </c>
      <c r="I10078" t="s">
        <v>10603</v>
      </c>
      <c r="J10078">
        <v>2003</v>
      </c>
      <c r="K10078">
        <v>893907</v>
      </c>
      <c r="L10078">
        <v>14</v>
      </c>
      <c r="M10078" t="s">
        <v>200</v>
      </c>
      <c r="N10078" s="18" t="s">
        <v>10389</v>
      </c>
      <c r="O10078" t="s">
        <v>202</v>
      </c>
      <c r="P10078" t="s">
        <v>365</v>
      </c>
    </row>
    <row r="10079" spans="1:16" ht="135" x14ac:dyDescent="0.25">
      <c r="A10079">
        <v>148302</v>
      </c>
      <c r="B10079" t="s">
        <v>399</v>
      </c>
      <c r="E10079" t="s">
        <v>10613</v>
      </c>
      <c r="G10079" t="s">
        <v>7760</v>
      </c>
      <c r="H10079" t="s">
        <v>10602</v>
      </c>
      <c r="I10079" t="s">
        <v>10603</v>
      </c>
      <c r="J10079">
        <v>2003</v>
      </c>
      <c r="K10079">
        <v>3662</v>
      </c>
      <c r="L10079">
        <v>14</v>
      </c>
      <c r="M10079" t="s">
        <v>200</v>
      </c>
      <c r="N10079" s="18" t="s">
        <v>10614</v>
      </c>
      <c r="O10079" t="s">
        <v>202</v>
      </c>
      <c r="P10079" t="s">
        <v>2479</v>
      </c>
    </row>
    <row r="10080" spans="1:16" x14ac:dyDescent="0.25">
      <c r="A10080">
        <v>148303</v>
      </c>
      <c r="B10080" t="s">
        <v>399</v>
      </c>
      <c r="E10080" t="s">
        <v>10615</v>
      </c>
      <c r="G10080" t="s">
        <v>7760</v>
      </c>
      <c r="H10080" t="s">
        <v>10602</v>
      </c>
      <c r="I10080" t="s">
        <v>10603</v>
      </c>
      <c r="J10080">
        <v>2003</v>
      </c>
      <c r="K10080">
        <v>53895</v>
      </c>
      <c r="L10080">
        <v>14</v>
      </c>
      <c r="M10080" t="s">
        <v>200</v>
      </c>
      <c r="N10080" t="s">
        <v>10616</v>
      </c>
      <c r="O10080" t="s">
        <v>202</v>
      </c>
      <c r="P10080" t="s">
        <v>4924</v>
      </c>
    </row>
    <row r="10081" spans="1:16" ht="135" x14ac:dyDescent="0.25">
      <c r="A10081">
        <v>148304</v>
      </c>
      <c r="B10081" t="s">
        <v>399</v>
      </c>
      <c r="E10081" t="s">
        <v>10617</v>
      </c>
      <c r="G10081" t="s">
        <v>7760</v>
      </c>
      <c r="H10081" t="s">
        <v>10602</v>
      </c>
      <c r="I10081" t="s">
        <v>10603</v>
      </c>
      <c r="J10081">
        <v>2003</v>
      </c>
      <c r="K10081">
        <v>197414</v>
      </c>
      <c r="L10081">
        <v>14</v>
      </c>
      <c r="M10081" t="s">
        <v>200</v>
      </c>
      <c r="N10081" s="18" t="s">
        <v>10614</v>
      </c>
      <c r="O10081" t="s">
        <v>202</v>
      </c>
      <c r="P10081" t="s">
        <v>10618</v>
      </c>
    </row>
    <row r="10082" spans="1:16" x14ac:dyDescent="0.25">
      <c r="A10082">
        <v>148305</v>
      </c>
      <c r="B10082" t="s">
        <v>399</v>
      </c>
      <c r="E10082" t="s">
        <v>10619</v>
      </c>
      <c r="G10082" t="s">
        <v>7760</v>
      </c>
      <c r="H10082" t="s">
        <v>10602</v>
      </c>
      <c r="I10082" t="s">
        <v>10603</v>
      </c>
      <c r="J10082">
        <v>2003</v>
      </c>
      <c r="K10082">
        <v>145567</v>
      </c>
      <c r="L10082">
        <v>14</v>
      </c>
      <c r="M10082" t="s">
        <v>200</v>
      </c>
      <c r="N10082" t="s">
        <v>10616</v>
      </c>
      <c r="O10082" t="s">
        <v>202</v>
      </c>
      <c r="P10082" t="s">
        <v>10620</v>
      </c>
    </row>
    <row r="10083" spans="1:16" x14ac:dyDescent="0.25">
      <c r="A10083">
        <v>148306</v>
      </c>
      <c r="B10083" t="s">
        <v>399</v>
      </c>
      <c r="E10083" t="s">
        <v>10621</v>
      </c>
      <c r="G10083" t="s">
        <v>7760</v>
      </c>
      <c r="H10083" t="s">
        <v>10602</v>
      </c>
      <c r="I10083" t="s">
        <v>10603</v>
      </c>
      <c r="J10083">
        <v>2003</v>
      </c>
      <c r="K10083">
        <v>62878</v>
      </c>
      <c r="L10083">
        <v>14</v>
      </c>
      <c r="M10083" t="s">
        <v>200</v>
      </c>
      <c r="N10083" t="s">
        <v>10616</v>
      </c>
      <c r="O10083" t="s">
        <v>202</v>
      </c>
      <c r="P10083" t="s">
        <v>2482</v>
      </c>
    </row>
    <row r="10084" spans="1:16" x14ac:dyDescent="0.25">
      <c r="A10084">
        <v>148307</v>
      </c>
      <c r="B10084" t="s">
        <v>399</v>
      </c>
      <c r="E10084" t="s">
        <v>10621</v>
      </c>
      <c r="G10084" t="s">
        <v>7760</v>
      </c>
      <c r="H10084" t="s">
        <v>10602</v>
      </c>
      <c r="I10084" t="s">
        <v>10603</v>
      </c>
      <c r="J10084">
        <v>2003</v>
      </c>
      <c r="K10084">
        <v>55264</v>
      </c>
      <c r="L10084">
        <v>14</v>
      </c>
      <c r="M10084" t="s">
        <v>200</v>
      </c>
      <c r="N10084" t="s">
        <v>10616</v>
      </c>
      <c r="O10084" t="s">
        <v>202</v>
      </c>
      <c r="P10084" t="s">
        <v>3466</v>
      </c>
    </row>
    <row r="10085" spans="1:16" x14ac:dyDescent="0.25">
      <c r="A10085">
        <v>148308</v>
      </c>
      <c r="B10085" t="s">
        <v>399</v>
      </c>
      <c r="E10085" t="s">
        <v>10622</v>
      </c>
      <c r="G10085" t="s">
        <v>7760</v>
      </c>
      <c r="H10085" t="s">
        <v>10602</v>
      </c>
      <c r="I10085" t="s">
        <v>10603</v>
      </c>
      <c r="J10085">
        <v>2003</v>
      </c>
      <c r="K10085">
        <v>53287</v>
      </c>
      <c r="L10085">
        <v>14</v>
      </c>
      <c r="M10085" t="s">
        <v>200</v>
      </c>
      <c r="N10085" t="s">
        <v>10616</v>
      </c>
      <c r="O10085" t="s">
        <v>202</v>
      </c>
      <c r="P10085" t="s">
        <v>10620</v>
      </c>
    </row>
    <row r="10086" spans="1:16" x14ac:dyDescent="0.25">
      <c r="A10086">
        <v>148309</v>
      </c>
      <c r="B10086" t="s">
        <v>399</v>
      </c>
      <c r="E10086" t="s">
        <v>10623</v>
      </c>
      <c r="G10086" t="s">
        <v>7760</v>
      </c>
      <c r="H10086" t="s">
        <v>10602</v>
      </c>
      <c r="I10086" t="s">
        <v>10603</v>
      </c>
      <c r="J10086">
        <v>2003</v>
      </c>
      <c r="K10086">
        <v>30267</v>
      </c>
      <c r="L10086">
        <v>14</v>
      </c>
      <c r="M10086" t="s">
        <v>200</v>
      </c>
      <c r="N10086" t="s">
        <v>10624</v>
      </c>
      <c r="O10086" t="s">
        <v>202</v>
      </c>
      <c r="P10086" t="s">
        <v>3466</v>
      </c>
    </row>
    <row r="10087" spans="1:16" x14ac:dyDescent="0.25">
      <c r="A10087">
        <v>148310</v>
      </c>
      <c r="B10087" t="s">
        <v>399</v>
      </c>
      <c r="E10087" t="s">
        <v>10625</v>
      </c>
      <c r="G10087" t="s">
        <v>7760</v>
      </c>
      <c r="H10087" t="s">
        <v>10602</v>
      </c>
      <c r="I10087" t="s">
        <v>10603</v>
      </c>
      <c r="J10087">
        <v>2003</v>
      </c>
      <c r="K10087">
        <v>46854</v>
      </c>
      <c r="L10087">
        <v>14</v>
      </c>
      <c r="M10087" t="s">
        <v>200</v>
      </c>
      <c r="N10087" t="s">
        <v>10616</v>
      </c>
      <c r="O10087" t="s">
        <v>202</v>
      </c>
      <c r="P10087" t="s">
        <v>2480</v>
      </c>
    </row>
    <row r="10088" spans="1:16" x14ac:dyDescent="0.25">
      <c r="A10088">
        <v>148311</v>
      </c>
      <c r="B10088" t="s">
        <v>399</v>
      </c>
      <c r="E10088" t="s">
        <v>10626</v>
      </c>
      <c r="G10088" t="s">
        <v>7760</v>
      </c>
      <c r="H10088" t="s">
        <v>10602</v>
      </c>
      <c r="I10088" t="s">
        <v>10603</v>
      </c>
      <c r="J10088">
        <v>203</v>
      </c>
      <c r="K10088">
        <v>52264</v>
      </c>
      <c r="L10088">
        <v>14</v>
      </c>
      <c r="M10088" t="s">
        <v>200</v>
      </c>
      <c r="N10088" t="s">
        <v>10616</v>
      </c>
      <c r="O10088" t="s">
        <v>202</v>
      </c>
      <c r="P10088" t="s">
        <v>2914</v>
      </c>
    </row>
    <row r="10089" spans="1:16" ht="135" x14ac:dyDescent="0.25">
      <c r="A10089">
        <v>148312</v>
      </c>
      <c r="B10089" t="s">
        <v>399</v>
      </c>
      <c r="E10089" t="s">
        <v>10627</v>
      </c>
      <c r="G10089" t="s">
        <v>7760</v>
      </c>
      <c r="H10089" t="s">
        <v>10602</v>
      </c>
      <c r="I10089" t="s">
        <v>10603</v>
      </c>
      <c r="J10089">
        <v>2003</v>
      </c>
      <c r="K10089">
        <v>62419</v>
      </c>
      <c r="L10089">
        <v>14</v>
      </c>
      <c r="M10089" t="s">
        <v>200</v>
      </c>
      <c r="N10089" s="18" t="s">
        <v>10614</v>
      </c>
      <c r="O10089" t="s">
        <v>202</v>
      </c>
      <c r="P10089" t="s">
        <v>2914</v>
      </c>
    </row>
    <row r="10090" spans="1:16" ht="150" x14ac:dyDescent="0.25">
      <c r="A10090">
        <v>148313</v>
      </c>
      <c r="B10090" t="s">
        <v>399</v>
      </c>
      <c r="E10090" t="s">
        <v>10626</v>
      </c>
      <c r="G10090" t="s">
        <v>7760</v>
      </c>
      <c r="H10090" t="s">
        <v>10602</v>
      </c>
      <c r="I10090" t="s">
        <v>10603</v>
      </c>
      <c r="J10090">
        <v>2003</v>
      </c>
      <c r="K10090">
        <v>53330</v>
      </c>
      <c r="L10090">
        <v>14</v>
      </c>
      <c r="M10090" t="s">
        <v>200</v>
      </c>
      <c r="N10090" s="18" t="s">
        <v>10628</v>
      </c>
      <c r="O10090" t="s">
        <v>202</v>
      </c>
      <c r="P10090" t="s">
        <v>3470</v>
      </c>
    </row>
    <row r="10091" spans="1:16" x14ac:dyDescent="0.25">
      <c r="A10091">
        <v>148314</v>
      </c>
      <c r="B10091" t="s">
        <v>399</v>
      </c>
      <c r="E10091" t="s">
        <v>10625</v>
      </c>
      <c r="G10091" t="s">
        <v>7760</v>
      </c>
      <c r="H10091" t="s">
        <v>10602</v>
      </c>
      <c r="I10091" t="s">
        <v>10603</v>
      </c>
      <c r="J10091">
        <v>2003</v>
      </c>
      <c r="K10091">
        <v>67675</v>
      </c>
      <c r="L10091">
        <v>14</v>
      </c>
      <c r="M10091" t="s">
        <v>200</v>
      </c>
      <c r="N10091" t="s">
        <v>10616</v>
      </c>
      <c r="O10091" t="s">
        <v>202</v>
      </c>
      <c r="P10091" t="s">
        <v>2482</v>
      </c>
    </row>
    <row r="10092" spans="1:16" ht="135" x14ac:dyDescent="0.25">
      <c r="A10092">
        <v>148315</v>
      </c>
      <c r="B10092" t="s">
        <v>399</v>
      </c>
      <c r="E10092" t="s">
        <v>10625</v>
      </c>
      <c r="G10092" t="s">
        <v>7760</v>
      </c>
      <c r="H10092" t="s">
        <v>10602</v>
      </c>
      <c r="I10092" t="s">
        <v>10603</v>
      </c>
      <c r="J10092">
        <v>2003</v>
      </c>
      <c r="K10092">
        <v>90821</v>
      </c>
      <c r="L10092">
        <v>14</v>
      </c>
      <c r="M10092" t="s">
        <v>200</v>
      </c>
      <c r="N10092" s="18" t="s">
        <v>10614</v>
      </c>
      <c r="O10092" t="s">
        <v>202</v>
      </c>
      <c r="P10092" t="s">
        <v>2482</v>
      </c>
    </row>
    <row r="10093" spans="1:16" ht="135" x14ac:dyDescent="0.25">
      <c r="A10093">
        <v>148316</v>
      </c>
      <c r="B10093" t="s">
        <v>399</v>
      </c>
      <c r="E10093" t="s">
        <v>10629</v>
      </c>
      <c r="G10093" t="s">
        <v>7760</v>
      </c>
      <c r="H10093" t="s">
        <v>10602</v>
      </c>
      <c r="I10093" t="s">
        <v>10603</v>
      </c>
      <c r="J10093">
        <v>2003</v>
      </c>
      <c r="K10093">
        <v>14342</v>
      </c>
      <c r="L10093">
        <v>14</v>
      </c>
      <c r="M10093" t="s">
        <v>200</v>
      </c>
      <c r="N10093" s="18" t="s">
        <v>10614</v>
      </c>
      <c r="O10093" t="s">
        <v>202</v>
      </c>
      <c r="P10093" t="s">
        <v>10630</v>
      </c>
    </row>
    <row r="10094" spans="1:16" x14ac:dyDescent="0.25">
      <c r="A10094">
        <v>148317</v>
      </c>
      <c r="B10094" t="s">
        <v>399</v>
      </c>
      <c r="E10094" t="s">
        <v>10626</v>
      </c>
      <c r="G10094" t="s">
        <v>7760</v>
      </c>
      <c r="H10094" t="s">
        <v>10602</v>
      </c>
      <c r="I10094" t="s">
        <v>10603</v>
      </c>
      <c r="J10094">
        <v>2003</v>
      </c>
      <c r="K10094">
        <v>107422</v>
      </c>
      <c r="L10094">
        <v>14</v>
      </c>
      <c r="M10094" t="s">
        <v>200</v>
      </c>
      <c r="N10094" t="s">
        <v>10616</v>
      </c>
      <c r="O10094" t="s">
        <v>202</v>
      </c>
      <c r="P10094" t="s">
        <v>2487</v>
      </c>
    </row>
    <row r="10095" spans="1:16" x14ac:dyDescent="0.25">
      <c r="A10095">
        <v>148318</v>
      </c>
      <c r="B10095" t="s">
        <v>399</v>
      </c>
      <c r="E10095" t="s">
        <v>10631</v>
      </c>
      <c r="G10095" t="s">
        <v>7760</v>
      </c>
      <c r="H10095" t="s">
        <v>10602</v>
      </c>
      <c r="I10095" t="s">
        <v>10603</v>
      </c>
      <c r="J10095">
        <v>2003</v>
      </c>
      <c r="K10095">
        <v>94157</v>
      </c>
      <c r="L10095">
        <v>14</v>
      </c>
      <c r="M10095" t="s">
        <v>200</v>
      </c>
      <c r="N10095" t="s">
        <v>10616</v>
      </c>
      <c r="O10095" t="s">
        <v>202</v>
      </c>
      <c r="P10095" t="s">
        <v>2482</v>
      </c>
    </row>
    <row r="10096" spans="1:16" ht="135" x14ac:dyDescent="0.25">
      <c r="A10096">
        <v>148319</v>
      </c>
      <c r="B10096" t="s">
        <v>399</v>
      </c>
      <c r="E10096" t="s">
        <v>10631</v>
      </c>
      <c r="G10096" t="s">
        <v>7760</v>
      </c>
      <c r="H10096" t="s">
        <v>10602</v>
      </c>
      <c r="I10096" t="s">
        <v>10603</v>
      </c>
      <c r="J10096">
        <v>2003</v>
      </c>
      <c r="K10096">
        <v>349110</v>
      </c>
      <c r="L10096">
        <v>14</v>
      </c>
      <c r="M10096" t="s">
        <v>200</v>
      </c>
      <c r="N10096" s="18" t="s">
        <v>10614</v>
      </c>
      <c r="O10096" t="s">
        <v>202</v>
      </c>
      <c r="P10096" t="s">
        <v>2479</v>
      </c>
    </row>
    <row r="10097" spans="1:16" x14ac:dyDescent="0.25">
      <c r="A10097">
        <v>148320</v>
      </c>
      <c r="B10097" t="s">
        <v>399</v>
      </c>
      <c r="E10097" t="s">
        <v>10632</v>
      </c>
      <c r="G10097" t="s">
        <v>7760</v>
      </c>
      <c r="H10097" t="s">
        <v>10602</v>
      </c>
      <c r="I10097" t="s">
        <v>10603</v>
      </c>
      <c r="J10097">
        <v>2003</v>
      </c>
      <c r="K10097">
        <v>14207</v>
      </c>
      <c r="L10097">
        <v>14</v>
      </c>
      <c r="M10097" t="s">
        <v>200</v>
      </c>
      <c r="N10097" t="s">
        <v>10616</v>
      </c>
      <c r="O10097" t="s">
        <v>202</v>
      </c>
      <c r="P10097" t="s">
        <v>2479</v>
      </c>
    </row>
    <row r="10098" spans="1:16" x14ac:dyDescent="0.25">
      <c r="A10098">
        <v>148321</v>
      </c>
      <c r="B10098" t="s">
        <v>399</v>
      </c>
      <c r="E10098" t="s">
        <v>10633</v>
      </c>
      <c r="G10098" t="s">
        <v>7760</v>
      </c>
      <c r="H10098" t="s">
        <v>10602</v>
      </c>
      <c r="I10098" t="s">
        <v>10603</v>
      </c>
      <c r="J10098">
        <v>2003</v>
      </c>
      <c r="K10098">
        <v>123437</v>
      </c>
      <c r="L10098">
        <v>14</v>
      </c>
      <c r="M10098" t="s">
        <v>200</v>
      </c>
      <c r="N10098" t="s">
        <v>10616</v>
      </c>
      <c r="O10098" t="s">
        <v>202</v>
      </c>
      <c r="P10098" t="s">
        <v>3663</v>
      </c>
    </row>
    <row r="10099" spans="1:16" x14ac:dyDescent="0.25">
      <c r="A10099">
        <v>148322</v>
      </c>
      <c r="B10099" t="s">
        <v>399</v>
      </c>
      <c r="E10099" t="s">
        <v>10634</v>
      </c>
      <c r="G10099" t="s">
        <v>7760</v>
      </c>
      <c r="H10099" t="s">
        <v>10602</v>
      </c>
      <c r="I10099" t="s">
        <v>10603</v>
      </c>
      <c r="J10099">
        <v>2003</v>
      </c>
      <c r="K10099">
        <v>102719</v>
      </c>
      <c r="L10099">
        <v>14</v>
      </c>
      <c r="M10099" t="s">
        <v>200</v>
      </c>
      <c r="N10099" t="s">
        <v>10616</v>
      </c>
      <c r="O10099" t="s">
        <v>202</v>
      </c>
      <c r="P10099" t="s">
        <v>1178</v>
      </c>
    </row>
    <row r="10100" spans="1:16" x14ac:dyDescent="0.25">
      <c r="A10100">
        <v>148323</v>
      </c>
      <c r="B10100" t="s">
        <v>399</v>
      </c>
      <c r="E10100" t="s">
        <v>10635</v>
      </c>
      <c r="G10100" t="s">
        <v>7760</v>
      </c>
      <c r="H10100" t="s">
        <v>10602</v>
      </c>
      <c r="I10100" t="s">
        <v>10603</v>
      </c>
      <c r="J10100">
        <v>2003</v>
      </c>
      <c r="K10100">
        <v>47480</v>
      </c>
      <c r="L10100">
        <v>14</v>
      </c>
      <c r="M10100" t="s">
        <v>200</v>
      </c>
      <c r="N10100" t="s">
        <v>10616</v>
      </c>
      <c r="O10100" t="s">
        <v>202</v>
      </c>
      <c r="P10100" t="s">
        <v>1176</v>
      </c>
    </row>
    <row r="10101" spans="1:16" x14ac:dyDescent="0.25">
      <c r="A10101">
        <v>148324</v>
      </c>
      <c r="B10101" t="s">
        <v>399</v>
      </c>
      <c r="E10101" t="s">
        <v>10636</v>
      </c>
      <c r="G10101" t="s">
        <v>7760</v>
      </c>
      <c r="H10101" t="s">
        <v>10602</v>
      </c>
      <c r="I10101" t="s">
        <v>10603</v>
      </c>
      <c r="J10101">
        <v>2003</v>
      </c>
      <c r="K10101">
        <v>100767</v>
      </c>
      <c r="L10101">
        <v>14</v>
      </c>
      <c r="M10101" t="s">
        <v>200</v>
      </c>
      <c r="N10101" t="s">
        <v>10616</v>
      </c>
      <c r="O10101" t="s">
        <v>202</v>
      </c>
      <c r="P10101" t="s">
        <v>1176</v>
      </c>
    </row>
    <row r="10102" spans="1:16" x14ac:dyDescent="0.25">
      <c r="A10102">
        <v>148325</v>
      </c>
      <c r="B10102" t="s">
        <v>399</v>
      </c>
      <c r="E10102" t="s">
        <v>10637</v>
      </c>
      <c r="G10102" t="s">
        <v>7760</v>
      </c>
      <c r="H10102" t="s">
        <v>10602</v>
      </c>
      <c r="I10102" t="s">
        <v>10603</v>
      </c>
      <c r="J10102">
        <v>2003</v>
      </c>
      <c r="K10102">
        <v>29877</v>
      </c>
      <c r="L10102">
        <v>14</v>
      </c>
      <c r="M10102" t="s">
        <v>200</v>
      </c>
      <c r="N10102" t="s">
        <v>10616</v>
      </c>
      <c r="O10102" t="s">
        <v>202</v>
      </c>
      <c r="P10102" t="s">
        <v>2486</v>
      </c>
    </row>
    <row r="10103" spans="1:16" x14ac:dyDescent="0.25">
      <c r="A10103">
        <v>148326</v>
      </c>
      <c r="B10103" t="s">
        <v>399</v>
      </c>
      <c r="E10103" t="s">
        <v>10637</v>
      </c>
      <c r="G10103" t="s">
        <v>7760</v>
      </c>
      <c r="H10103" t="s">
        <v>10602</v>
      </c>
      <c r="I10103" t="s">
        <v>10603</v>
      </c>
      <c r="J10103">
        <v>2003</v>
      </c>
      <c r="K10103">
        <v>21661</v>
      </c>
      <c r="L10103">
        <v>14</v>
      </c>
      <c r="M10103" t="s">
        <v>200</v>
      </c>
      <c r="N10103" t="s">
        <v>10616</v>
      </c>
      <c r="O10103" t="s">
        <v>202</v>
      </c>
      <c r="P10103" t="s">
        <v>2486</v>
      </c>
    </row>
    <row r="10104" spans="1:16" x14ac:dyDescent="0.25">
      <c r="A10104">
        <v>148327</v>
      </c>
      <c r="B10104" t="s">
        <v>399</v>
      </c>
      <c r="E10104" t="s">
        <v>10637</v>
      </c>
      <c r="G10104" t="s">
        <v>7760</v>
      </c>
      <c r="H10104" t="s">
        <v>10602</v>
      </c>
      <c r="I10104" t="s">
        <v>10603</v>
      </c>
      <c r="J10104">
        <v>2003</v>
      </c>
      <c r="K10104">
        <v>17399</v>
      </c>
      <c r="L10104">
        <v>14</v>
      </c>
      <c r="M10104" t="s">
        <v>200</v>
      </c>
      <c r="N10104" t="s">
        <v>10616</v>
      </c>
      <c r="O10104" t="s">
        <v>202</v>
      </c>
      <c r="P10104" t="s">
        <v>2486</v>
      </c>
    </row>
    <row r="10105" spans="1:16" x14ac:dyDescent="0.25">
      <c r="A10105">
        <v>148328</v>
      </c>
      <c r="B10105" t="s">
        <v>399</v>
      </c>
      <c r="E10105" t="s">
        <v>10638</v>
      </c>
      <c r="G10105" t="s">
        <v>7760</v>
      </c>
      <c r="H10105" t="s">
        <v>10602</v>
      </c>
      <c r="I10105" t="s">
        <v>10603</v>
      </c>
      <c r="J10105">
        <v>2003</v>
      </c>
      <c r="K10105">
        <v>29877</v>
      </c>
      <c r="L10105">
        <v>14</v>
      </c>
      <c r="M10105" t="s">
        <v>200</v>
      </c>
      <c r="N10105" t="s">
        <v>10616</v>
      </c>
      <c r="O10105" t="s">
        <v>202</v>
      </c>
      <c r="P10105" t="s">
        <v>2486</v>
      </c>
    </row>
    <row r="10106" spans="1:16" x14ac:dyDescent="0.25">
      <c r="A10106">
        <v>148329</v>
      </c>
      <c r="B10106" t="s">
        <v>399</v>
      </c>
      <c r="E10106" t="s">
        <v>10638</v>
      </c>
      <c r="G10106" t="s">
        <v>7760</v>
      </c>
      <c r="H10106" t="s">
        <v>10602</v>
      </c>
      <c r="I10106" t="s">
        <v>10603</v>
      </c>
      <c r="J10106">
        <v>2003</v>
      </c>
      <c r="K10106">
        <v>28154</v>
      </c>
      <c r="L10106">
        <v>14</v>
      </c>
      <c r="M10106" t="s">
        <v>200</v>
      </c>
      <c r="N10106" t="s">
        <v>10616</v>
      </c>
      <c r="O10106" t="s">
        <v>202</v>
      </c>
      <c r="P10106" t="s">
        <v>2486</v>
      </c>
    </row>
    <row r="10107" spans="1:16" x14ac:dyDescent="0.25">
      <c r="A10107">
        <v>148330</v>
      </c>
      <c r="B10107" t="s">
        <v>399</v>
      </c>
      <c r="E10107" t="s">
        <v>10637</v>
      </c>
      <c r="G10107" t="s">
        <v>7760</v>
      </c>
      <c r="H10107" t="s">
        <v>10602</v>
      </c>
      <c r="I10107" t="s">
        <v>10603</v>
      </c>
      <c r="J10107">
        <v>2003</v>
      </c>
      <c r="K10107">
        <v>25160</v>
      </c>
      <c r="L10107">
        <v>14</v>
      </c>
      <c r="M10107" t="s">
        <v>200</v>
      </c>
      <c r="N10107" t="s">
        <v>10616</v>
      </c>
      <c r="O10107" t="s">
        <v>202</v>
      </c>
      <c r="P10107" t="s">
        <v>10639</v>
      </c>
    </row>
    <row r="10108" spans="1:16" x14ac:dyDescent="0.25">
      <c r="A10108">
        <v>148331</v>
      </c>
      <c r="B10108" t="s">
        <v>399</v>
      </c>
      <c r="E10108" t="s">
        <v>10638</v>
      </c>
      <c r="G10108" t="s">
        <v>7760</v>
      </c>
      <c r="H10108" t="s">
        <v>10602</v>
      </c>
      <c r="I10108" t="s">
        <v>10603</v>
      </c>
      <c r="J10108">
        <v>2003</v>
      </c>
      <c r="K10108">
        <v>30029</v>
      </c>
      <c r="L10108">
        <v>14</v>
      </c>
      <c r="M10108" t="s">
        <v>200</v>
      </c>
      <c r="N10108" t="s">
        <v>10616</v>
      </c>
      <c r="O10108" t="s">
        <v>202</v>
      </c>
      <c r="P10108" t="s">
        <v>1176</v>
      </c>
    </row>
    <row r="10109" spans="1:16" x14ac:dyDescent="0.25">
      <c r="A10109">
        <v>148332</v>
      </c>
      <c r="B10109" t="s">
        <v>399</v>
      </c>
      <c r="E10109" t="s">
        <v>10637</v>
      </c>
      <c r="G10109" t="s">
        <v>7760</v>
      </c>
      <c r="H10109" t="s">
        <v>10602</v>
      </c>
      <c r="I10109" t="s">
        <v>10603</v>
      </c>
      <c r="J10109">
        <v>2003</v>
      </c>
      <c r="K10109">
        <v>13291</v>
      </c>
      <c r="L10109">
        <v>14</v>
      </c>
      <c r="M10109" t="s">
        <v>200</v>
      </c>
      <c r="N10109" t="s">
        <v>10616</v>
      </c>
      <c r="O10109" t="s">
        <v>202</v>
      </c>
      <c r="P10109" t="s">
        <v>2486</v>
      </c>
    </row>
    <row r="10110" spans="1:16" ht="135" x14ac:dyDescent="0.25">
      <c r="A10110">
        <v>148333</v>
      </c>
      <c r="B10110" t="s">
        <v>399</v>
      </c>
      <c r="E10110" t="s">
        <v>10640</v>
      </c>
      <c r="G10110" t="s">
        <v>7760</v>
      </c>
      <c r="H10110" t="s">
        <v>10602</v>
      </c>
      <c r="I10110" t="s">
        <v>10603</v>
      </c>
      <c r="J10110">
        <v>2003</v>
      </c>
      <c r="K10110">
        <v>13161</v>
      </c>
      <c r="L10110">
        <v>14</v>
      </c>
      <c r="M10110" t="s">
        <v>200</v>
      </c>
      <c r="N10110" s="18" t="s">
        <v>10614</v>
      </c>
      <c r="O10110" t="s">
        <v>202</v>
      </c>
      <c r="P10110" t="s">
        <v>2473</v>
      </c>
    </row>
    <row r="10111" spans="1:16" x14ac:dyDescent="0.25">
      <c r="A10111">
        <v>148334</v>
      </c>
      <c r="B10111" t="s">
        <v>399</v>
      </c>
      <c r="E10111" t="s">
        <v>10641</v>
      </c>
      <c r="G10111" t="s">
        <v>7760</v>
      </c>
      <c r="H10111" t="s">
        <v>10602</v>
      </c>
      <c r="I10111" t="s">
        <v>10603</v>
      </c>
      <c r="J10111">
        <v>2003</v>
      </c>
      <c r="K10111">
        <v>23294</v>
      </c>
      <c r="L10111">
        <v>14</v>
      </c>
      <c r="M10111" t="s">
        <v>200</v>
      </c>
      <c r="N10111" t="s">
        <v>10616</v>
      </c>
      <c r="O10111" t="s">
        <v>202</v>
      </c>
      <c r="P10111" t="s">
        <v>4962</v>
      </c>
    </row>
    <row r="10112" spans="1:16" x14ac:dyDescent="0.25">
      <c r="A10112">
        <v>148335</v>
      </c>
      <c r="B10112" t="s">
        <v>399</v>
      </c>
      <c r="E10112" t="s">
        <v>10635</v>
      </c>
      <c r="G10112" t="s">
        <v>7760</v>
      </c>
      <c r="H10112" t="s">
        <v>10602</v>
      </c>
      <c r="I10112" t="s">
        <v>10603</v>
      </c>
      <c r="J10112">
        <v>2003</v>
      </c>
      <c r="K10112">
        <v>45246</v>
      </c>
      <c r="L10112">
        <v>14</v>
      </c>
      <c r="M10112" t="s">
        <v>200</v>
      </c>
      <c r="N10112" t="s">
        <v>10616</v>
      </c>
      <c r="O10112" t="s">
        <v>202</v>
      </c>
      <c r="P10112" t="s">
        <v>5100</v>
      </c>
    </row>
    <row r="10113" spans="1:16" x14ac:dyDescent="0.25">
      <c r="A10113">
        <v>148336</v>
      </c>
      <c r="B10113" t="s">
        <v>399</v>
      </c>
      <c r="E10113" t="s">
        <v>10635</v>
      </c>
      <c r="G10113" t="s">
        <v>7760</v>
      </c>
      <c r="H10113" t="s">
        <v>10602</v>
      </c>
      <c r="I10113" t="s">
        <v>10603</v>
      </c>
      <c r="J10113">
        <v>2003</v>
      </c>
      <c r="K10113">
        <v>21406</v>
      </c>
      <c r="L10113">
        <v>14</v>
      </c>
      <c r="M10113" t="s">
        <v>200</v>
      </c>
      <c r="N10113" t="s">
        <v>10616</v>
      </c>
      <c r="O10113" t="s">
        <v>202</v>
      </c>
      <c r="P10113" t="s">
        <v>10642</v>
      </c>
    </row>
    <row r="10114" spans="1:16" x14ac:dyDescent="0.25">
      <c r="A10114">
        <v>148337</v>
      </c>
      <c r="B10114" t="s">
        <v>399</v>
      </c>
      <c r="E10114" t="s">
        <v>10643</v>
      </c>
      <c r="G10114" t="s">
        <v>7760</v>
      </c>
      <c r="H10114" t="s">
        <v>10602</v>
      </c>
      <c r="I10114" t="s">
        <v>10603</v>
      </c>
      <c r="J10114">
        <v>2003</v>
      </c>
      <c r="K10114">
        <v>137010</v>
      </c>
      <c r="L10114">
        <v>14</v>
      </c>
      <c r="M10114" t="s">
        <v>200</v>
      </c>
      <c r="N10114" t="s">
        <v>10616</v>
      </c>
      <c r="O10114" t="s">
        <v>202</v>
      </c>
      <c r="P10114" t="s">
        <v>1176</v>
      </c>
    </row>
    <row r="10115" spans="1:16" x14ac:dyDescent="0.25">
      <c r="A10115">
        <v>148338</v>
      </c>
      <c r="B10115" t="s">
        <v>399</v>
      </c>
      <c r="E10115" t="s">
        <v>10644</v>
      </c>
      <c r="G10115" t="s">
        <v>7760</v>
      </c>
      <c r="H10115" t="s">
        <v>10602</v>
      </c>
      <c r="I10115" t="s">
        <v>10603</v>
      </c>
      <c r="J10115">
        <v>2003</v>
      </c>
      <c r="K10115">
        <v>113409</v>
      </c>
      <c r="L10115">
        <v>14</v>
      </c>
      <c r="M10115" t="s">
        <v>200</v>
      </c>
      <c r="N10115" t="s">
        <v>10616</v>
      </c>
      <c r="O10115" t="s">
        <v>202</v>
      </c>
      <c r="P10115" t="s">
        <v>3663</v>
      </c>
    </row>
    <row r="10116" spans="1:16" x14ac:dyDescent="0.25">
      <c r="A10116">
        <v>148339</v>
      </c>
      <c r="B10116" t="s">
        <v>399</v>
      </c>
      <c r="E10116" t="s">
        <v>10644</v>
      </c>
      <c r="G10116" t="s">
        <v>7760</v>
      </c>
      <c r="H10116" t="s">
        <v>10602</v>
      </c>
      <c r="I10116" t="s">
        <v>10603</v>
      </c>
      <c r="J10116">
        <v>2003</v>
      </c>
      <c r="K10116">
        <v>173152</v>
      </c>
      <c r="L10116">
        <v>14</v>
      </c>
      <c r="M10116" t="s">
        <v>200</v>
      </c>
      <c r="N10116" t="s">
        <v>10616</v>
      </c>
      <c r="O10116" t="s">
        <v>202</v>
      </c>
      <c r="P10116" t="s">
        <v>2914</v>
      </c>
    </row>
    <row r="10117" spans="1:16" x14ac:dyDescent="0.25">
      <c r="A10117">
        <v>148340</v>
      </c>
      <c r="B10117" t="s">
        <v>399</v>
      </c>
      <c r="E10117" t="s">
        <v>10645</v>
      </c>
      <c r="G10117" t="s">
        <v>7760</v>
      </c>
      <c r="H10117" t="s">
        <v>10602</v>
      </c>
      <c r="I10117" t="s">
        <v>10603</v>
      </c>
      <c r="J10117">
        <v>2003</v>
      </c>
      <c r="K10117">
        <v>278528</v>
      </c>
      <c r="L10117">
        <v>14</v>
      </c>
      <c r="M10117" t="s">
        <v>200</v>
      </c>
      <c r="N10117" t="s">
        <v>10616</v>
      </c>
      <c r="O10117" t="s">
        <v>202</v>
      </c>
      <c r="P10117" t="s">
        <v>3478</v>
      </c>
    </row>
    <row r="10118" spans="1:16" x14ac:dyDescent="0.25">
      <c r="A10118">
        <v>148341</v>
      </c>
      <c r="B10118" t="s">
        <v>399</v>
      </c>
      <c r="E10118" t="s">
        <v>10646</v>
      </c>
      <c r="G10118" t="s">
        <v>7760</v>
      </c>
      <c r="H10118" t="s">
        <v>10602</v>
      </c>
      <c r="I10118" t="s">
        <v>10603</v>
      </c>
      <c r="J10118">
        <v>2003</v>
      </c>
      <c r="K10118">
        <v>405506</v>
      </c>
      <c r="L10118">
        <v>14</v>
      </c>
      <c r="M10118" t="s">
        <v>200</v>
      </c>
      <c r="N10118" t="s">
        <v>10616</v>
      </c>
      <c r="O10118" t="s">
        <v>202</v>
      </c>
      <c r="P10118" t="s">
        <v>2482</v>
      </c>
    </row>
    <row r="10119" spans="1:16" x14ac:dyDescent="0.25">
      <c r="A10119">
        <v>148342</v>
      </c>
      <c r="B10119" t="s">
        <v>399</v>
      </c>
      <c r="E10119" t="s">
        <v>10647</v>
      </c>
      <c r="G10119" t="s">
        <v>7760</v>
      </c>
      <c r="H10119" t="s">
        <v>10602</v>
      </c>
      <c r="I10119" t="s">
        <v>10603</v>
      </c>
      <c r="J10119">
        <v>2003</v>
      </c>
      <c r="K10119">
        <v>21635</v>
      </c>
      <c r="L10119">
        <v>14</v>
      </c>
      <c r="M10119" t="s">
        <v>200</v>
      </c>
      <c r="N10119" t="s">
        <v>10616</v>
      </c>
      <c r="O10119" t="s">
        <v>202</v>
      </c>
      <c r="P10119" t="s">
        <v>3511</v>
      </c>
    </row>
    <row r="10120" spans="1:16" x14ac:dyDescent="0.25">
      <c r="A10120">
        <v>148343</v>
      </c>
      <c r="B10120" t="s">
        <v>360</v>
      </c>
      <c r="E10120" t="s">
        <v>10648</v>
      </c>
      <c r="G10120" t="s">
        <v>245</v>
      </c>
      <c r="H10120" t="s">
        <v>198</v>
      </c>
      <c r="I10120" t="s">
        <v>246</v>
      </c>
      <c r="J10120">
        <v>2003</v>
      </c>
      <c r="K10120">
        <v>704859</v>
      </c>
      <c r="L10120">
        <v>35</v>
      </c>
      <c r="M10120" t="s">
        <v>200</v>
      </c>
      <c r="N10120" t="s">
        <v>10383</v>
      </c>
      <c r="O10120" t="s">
        <v>202</v>
      </c>
      <c r="P10120" t="s">
        <v>365</v>
      </c>
    </row>
    <row r="10121" spans="1:16" x14ac:dyDescent="0.25">
      <c r="A10121">
        <v>148344</v>
      </c>
      <c r="B10121" t="s">
        <v>360</v>
      </c>
      <c r="E10121" t="s">
        <v>10649</v>
      </c>
      <c r="G10121" t="s">
        <v>245</v>
      </c>
      <c r="H10121" t="s">
        <v>198</v>
      </c>
      <c r="I10121" t="s">
        <v>246</v>
      </c>
      <c r="J10121">
        <v>2003</v>
      </c>
      <c r="K10121">
        <v>241739</v>
      </c>
      <c r="L10121">
        <v>35</v>
      </c>
      <c r="M10121" t="s">
        <v>200</v>
      </c>
      <c r="N10121" t="s">
        <v>10383</v>
      </c>
      <c r="O10121" t="s">
        <v>202</v>
      </c>
      <c r="P10121" t="s">
        <v>365</v>
      </c>
    </row>
    <row r="10122" spans="1:16" x14ac:dyDescent="0.25">
      <c r="A10122">
        <v>148345</v>
      </c>
      <c r="B10122" t="s">
        <v>360</v>
      </c>
      <c r="E10122" t="s">
        <v>10650</v>
      </c>
      <c r="G10122" t="s">
        <v>245</v>
      </c>
      <c r="H10122" t="s">
        <v>198</v>
      </c>
      <c r="I10122" t="s">
        <v>246</v>
      </c>
      <c r="J10122">
        <v>2003</v>
      </c>
      <c r="K10122">
        <v>1093848</v>
      </c>
      <c r="L10122">
        <v>35</v>
      </c>
      <c r="M10122" t="s">
        <v>200</v>
      </c>
      <c r="N10122" t="s">
        <v>10383</v>
      </c>
      <c r="O10122" t="s">
        <v>202</v>
      </c>
      <c r="P10122" t="s">
        <v>365</v>
      </c>
    </row>
    <row r="10123" spans="1:16" x14ac:dyDescent="0.25">
      <c r="A10123">
        <v>148346</v>
      </c>
      <c r="B10123" t="s">
        <v>360</v>
      </c>
      <c r="E10123" t="s">
        <v>10651</v>
      </c>
      <c r="G10123" t="s">
        <v>245</v>
      </c>
      <c r="H10123" t="s">
        <v>198</v>
      </c>
      <c r="I10123" t="s">
        <v>246</v>
      </c>
      <c r="J10123">
        <v>2002</v>
      </c>
      <c r="K10123">
        <v>429623</v>
      </c>
      <c r="L10123">
        <v>35</v>
      </c>
      <c r="M10123" t="s">
        <v>200</v>
      </c>
      <c r="N10123" t="s">
        <v>10383</v>
      </c>
      <c r="O10123" t="s">
        <v>202</v>
      </c>
      <c r="P10123" t="s">
        <v>365</v>
      </c>
    </row>
    <row r="10124" spans="1:16" x14ac:dyDescent="0.25">
      <c r="A10124">
        <v>148347</v>
      </c>
      <c r="B10124" t="s">
        <v>360</v>
      </c>
      <c r="E10124" t="s">
        <v>10652</v>
      </c>
      <c r="G10124" t="s">
        <v>245</v>
      </c>
      <c r="H10124" t="s">
        <v>198</v>
      </c>
      <c r="I10124" t="s">
        <v>246</v>
      </c>
      <c r="J10124">
        <v>2003</v>
      </c>
      <c r="K10124">
        <v>620750</v>
      </c>
      <c r="L10124">
        <v>35</v>
      </c>
      <c r="M10124" t="s">
        <v>200</v>
      </c>
      <c r="N10124" t="s">
        <v>10383</v>
      </c>
      <c r="O10124" t="s">
        <v>202</v>
      </c>
      <c r="P10124" t="s">
        <v>365</v>
      </c>
    </row>
    <row r="10125" spans="1:16" x14ac:dyDescent="0.25">
      <c r="A10125">
        <v>148348</v>
      </c>
      <c r="B10125" t="s">
        <v>360</v>
      </c>
      <c r="E10125" t="s">
        <v>10653</v>
      </c>
      <c r="G10125" t="s">
        <v>245</v>
      </c>
      <c r="H10125" t="s">
        <v>198</v>
      </c>
      <c r="I10125" t="s">
        <v>246</v>
      </c>
      <c r="J10125">
        <v>2003</v>
      </c>
      <c r="K10125">
        <v>403553</v>
      </c>
      <c r="L10125">
        <v>35</v>
      </c>
      <c r="M10125" t="s">
        <v>200</v>
      </c>
      <c r="N10125" t="s">
        <v>10383</v>
      </c>
      <c r="O10125" t="s">
        <v>202</v>
      </c>
      <c r="P10125" t="s">
        <v>365</v>
      </c>
    </row>
    <row r="10126" spans="1:16" x14ac:dyDescent="0.25">
      <c r="A10126">
        <v>148349</v>
      </c>
      <c r="B10126" t="s">
        <v>360</v>
      </c>
      <c r="E10126" t="s">
        <v>5110</v>
      </c>
      <c r="G10126" t="s">
        <v>245</v>
      </c>
      <c r="H10126" t="s">
        <v>198</v>
      </c>
      <c r="I10126" t="s">
        <v>246</v>
      </c>
      <c r="J10126">
        <v>2001</v>
      </c>
      <c r="K10126">
        <v>257927</v>
      </c>
      <c r="L10126">
        <v>35</v>
      </c>
      <c r="M10126" t="s">
        <v>200</v>
      </c>
      <c r="N10126" t="s">
        <v>10383</v>
      </c>
      <c r="O10126" t="s">
        <v>202</v>
      </c>
      <c r="P10126" t="s">
        <v>365</v>
      </c>
    </row>
    <row r="10127" spans="1:16" x14ac:dyDescent="0.25">
      <c r="A10127">
        <v>148350</v>
      </c>
      <c r="B10127" t="s">
        <v>360</v>
      </c>
      <c r="E10127" t="s">
        <v>10654</v>
      </c>
      <c r="G10127" t="s">
        <v>245</v>
      </c>
      <c r="H10127" t="s">
        <v>198</v>
      </c>
      <c r="I10127" t="s">
        <v>246</v>
      </c>
      <c r="J10127">
        <v>2003</v>
      </c>
      <c r="K10127">
        <v>295992</v>
      </c>
      <c r="L10127">
        <v>35</v>
      </c>
      <c r="M10127" t="s">
        <v>200</v>
      </c>
      <c r="N10127" t="s">
        <v>10383</v>
      </c>
      <c r="O10127" t="s">
        <v>202</v>
      </c>
      <c r="P10127" t="s">
        <v>365</v>
      </c>
    </row>
    <row r="10128" spans="1:16" x14ac:dyDescent="0.25">
      <c r="A10128">
        <v>148351</v>
      </c>
      <c r="B10128" t="s">
        <v>360</v>
      </c>
      <c r="E10128" t="s">
        <v>10655</v>
      </c>
      <c r="G10128" t="s">
        <v>245</v>
      </c>
      <c r="H10128" t="s">
        <v>198</v>
      </c>
      <c r="I10128" t="s">
        <v>246</v>
      </c>
      <c r="J10128">
        <v>2003</v>
      </c>
      <c r="K10128">
        <v>325293</v>
      </c>
      <c r="L10128">
        <v>35</v>
      </c>
      <c r="M10128" t="s">
        <v>200</v>
      </c>
      <c r="N10128" t="s">
        <v>10383</v>
      </c>
      <c r="O10128" t="s">
        <v>202</v>
      </c>
      <c r="P10128" t="s">
        <v>365</v>
      </c>
    </row>
    <row r="10129" spans="1:16" x14ac:dyDescent="0.25">
      <c r="A10129">
        <v>148352</v>
      </c>
      <c r="B10129" t="s">
        <v>360</v>
      </c>
      <c r="E10129" t="s">
        <v>10656</v>
      </c>
      <c r="G10129" t="s">
        <v>245</v>
      </c>
      <c r="H10129" t="s">
        <v>198</v>
      </c>
      <c r="I10129" t="s">
        <v>246</v>
      </c>
      <c r="J10129">
        <v>2002</v>
      </c>
      <c r="K10129">
        <v>673141</v>
      </c>
      <c r="L10129">
        <v>35</v>
      </c>
      <c r="M10129" t="s">
        <v>200</v>
      </c>
      <c r="N10129" t="s">
        <v>10383</v>
      </c>
      <c r="O10129" t="s">
        <v>202</v>
      </c>
      <c r="P10129" t="s">
        <v>365</v>
      </c>
    </row>
    <row r="10130" spans="1:16" x14ac:dyDescent="0.25">
      <c r="A10130">
        <v>148353</v>
      </c>
      <c r="B10130" t="s">
        <v>360</v>
      </c>
      <c r="E10130" t="s">
        <v>6644</v>
      </c>
      <c r="G10130" t="s">
        <v>245</v>
      </c>
      <c r="H10130" t="s">
        <v>198</v>
      </c>
      <c r="I10130" t="s">
        <v>246</v>
      </c>
      <c r="J10130">
        <v>2002</v>
      </c>
      <c r="K10130">
        <v>558248</v>
      </c>
      <c r="L10130">
        <v>35</v>
      </c>
      <c r="M10130" t="s">
        <v>200</v>
      </c>
      <c r="N10130" t="s">
        <v>10383</v>
      </c>
      <c r="O10130" t="s">
        <v>202</v>
      </c>
      <c r="P10130" t="s">
        <v>365</v>
      </c>
    </row>
    <row r="10131" spans="1:16" x14ac:dyDescent="0.25">
      <c r="A10131">
        <v>148354</v>
      </c>
      <c r="B10131" t="s">
        <v>44</v>
      </c>
      <c r="E10131" t="s">
        <v>10657</v>
      </c>
      <c r="G10131" t="s">
        <v>245</v>
      </c>
      <c r="H10131" t="s">
        <v>198</v>
      </c>
      <c r="I10131" t="s">
        <v>246</v>
      </c>
      <c r="J10131">
        <v>2003</v>
      </c>
      <c r="K10131">
        <v>7600</v>
      </c>
      <c r="L10131">
        <v>35</v>
      </c>
      <c r="M10131" t="s">
        <v>200</v>
      </c>
      <c r="N10131" t="s">
        <v>9922</v>
      </c>
      <c r="O10131" t="s">
        <v>9923</v>
      </c>
      <c r="P10131" t="s">
        <v>10205</v>
      </c>
    </row>
    <row r="10132" spans="1:16" x14ac:dyDescent="0.25">
      <c r="A10132">
        <v>148357</v>
      </c>
      <c r="B10132" t="s">
        <v>54</v>
      </c>
      <c r="E10132" t="s">
        <v>10658</v>
      </c>
      <c r="G10132" t="s">
        <v>245</v>
      </c>
      <c r="H10132" t="s">
        <v>198</v>
      </c>
      <c r="I10132" t="s">
        <v>246</v>
      </c>
      <c r="J10132">
        <v>2003</v>
      </c>
      <c r="K10132">
        <v>7200</v>
      </c>
      <c r="L10132">
        <v>35</v>
      </c>
      <c r="M10132" t="s">
        <v>200</v>
      </c>
      <c r="N10132" t="s">
        <v>9922</v>
      </c>
      <c r="O10132" t="s">
        <v>9923</v>
      </c>
      <c r="P10132" t="s">
        <v>10205</v>
      </c>
    </row>
    <row r="10133" spans="1:16" x14ac:dyDescent="0.25">
      <c r="A10133">
        <v>148361</v>
      </c>
      <c r="B10133" t="s">
        <v>44</v>
      </c>
      <c r="E10133" t="s">
        <v>10659</v>
      </c>
      <c r="G10133" t="s">
        <v>245</v>
      </c>
      <c r="H10133" t="s">
        <v>198</v>
      </c>
      <c r="I10133" t="s">
        <v>246</v>
      </c>
      <c r="J10133">
        <v>2003</v>
      </c>
      <c r="K10133">
        <v>7600</v>
      </c>
      <c r="L10133">
        <v>35</v>
      </c>
      <c r="M10133" t="s">
        <v>200</v>
      </c>
      <c r="N10133" t="s">
        <v>9922</v>
      </c>
      <c r="O10133" t="s">
        <v>9923</v>
      </c>
      <c r="P10133" t="s">
        <v>10205</v>
      </c>
    </row>
    <row r="10134" spans="1:16" x14ac:dyDescent="0.25">
      <c r="A10134">
        <v>148362</v>
      </c>
      <c r="B10134" t="s">
        <v>44</v>
      </c>
      <c r="E10134" t="s">
        <v>10660</v>
      </c>
      <c r="G10134" t="s">
        <v>245</v>
      </c>
      <c r="H10134" t="s">
        <v>198</v>
      </c>
      <c r="I10134" t="s">
        <v>246</v>
      </c>
      <c r="J10134">
        <v>2003</v>
      </c>
      <c r="K10134">
        <v>7600</v>
      </c>
      <c r="L10134">
        <v>35</v>
      </c>
      <c r="M10134" t="s">
        <v>200</v>
      </c>
      <c r="N10134" t="s">
        <v>9922</v>
      </c>
      <c r="O10134" t="s">
        <v>9923</v>
      </c>
      <c r="P10134" t="s">
        <v>10205</v>
      </c>
    </row>
    <row r="10135" spans="1:16" x14ac:dyDescent="0.25">
      <c r="A10135">
        <v>148364</v>
      </c>
      <c r="B10135" t="s">
        <v>44</v>
      </c>
      <c r="E10135" t="s">
        <v>10661</v>
      </c>
      <c r="G10135" t="s">
        <v>245</v>
      </c>
      <c r="H10135" t="s">
        <v>198</v>
      </c>
      <c r="I10135" t="s">
        <v>246</v>
      </c>
      <c r="J10135">
        <v>2003</v>
      </c>
      <c r="K10135">
        <v>7410</v>
      </c>
      <c r="L10135">
        <v>35</v>
      </c>
      <c r="M10135" t="s">
        <v>200</v>
      </c>
      <c r="N10135" t="s">
        <v>9922</v>
      </c>
      <c r="O10135" t="s">
        <v>9923</v>
      </c>
      <c r="P10135" t="s">
        <v>10205</v>
      </c>
    </row>
    <row r="10136" spans="1:16" x14ac:dyDescent="0.25">
      <c r="A10136">
        <v>148366</v>
      </c>
      <c r="B10136" t="s">
        <v>44</v>
      </c>
      <c r="E10136" t="s">
        <v>10662</v>
      </c>
      <c r="G10136" t="s">
        <v>245</v>
      </c>
      <c r="H10136" t="s">
        <v>198</v>
      </c>
      <c r="I10136" t="s">
        <v>246</v>
      </c>
      <c r="J10136">
        <v>2003</v>
      </c>
      <c r="K10136">
        <v>8000</v>
      </c>
      <c r="L10136">
        <v>35</v>
      </c>
      <c r="M10136" t="s">
        <v>200</v>
      </c>
      <c r="N10136" t="s">
        <v>9922</v>
      </c>
      <c r="O10136" t="s">
        <v>9923</v>
      </c>
      <c r="P10136" t="s">
        <v>10205</v>
      </c>
    </row>
    <row r="10137" spans="1:16" x14ac:dyDescent="0.25">
      <c r="A10137">
        <v>148367</v>
      </c>
      <c r="B10137" t="s">
        <v>44</v>
      </c>
      <c r="E10137" t="s">
        <v>10663</v>
      </c>
      <c r="G10137" t="s">
        <v>197</v>
      </c>
      <c r="H10137" t="s">
        <v>198</v>
      </c>
      <c r="I10137" t="s">
        <v>199</v>
      </c>
      <c r="J10137">
        <v>2003</v>
      </c>
      <c r="K10137">
        <v>7800</v>
      </c>
      <c r="L10137">
        <v>2</v>
      </c>
      <c r="M10137" t="s">
        <v>200</v>
      </c>
      <c r="N10137" t="s">
        <v>9922</v>
      </c>
      <c r="O10137" t="s">
        <v>9923</v>
      </c>
      <c r="P10137" t="s">
        <v>10205</v>
      </c>
    </row>
    <row r="10138" spans="1:16" x14ac:dyDescent="0.25">
      <c r="A10138">
        <v>148370</v>
      </c>
      <c r="B10138" t="s">
        <v>44</v>
      </c>
      <c r="E10138" t="s">
        <v>10664</v>
      </c>
      <c r="G10138" t="s">
        <v>245</v>
      </c>
      <c r="H10138" t="s">
        <v>198</v>
      </c>
      <c r="I10138" t="s">
        <v>246</v>
      </c>
      <c r="J10138">
        <v>2003</v>
      </c>
      <c r="K10138">
        <v>7400</v>
      </c>
      <c r="L10138">
        <v>35</v>
      </c>
      <c r="M10138" t="s">
        <v>200</v>
      </c>
      <c r="N10138" t="s">
        <v>9922</v>
      </c>
      <c r="O10138" t="s">
        <v>9923</v>
      </c>
      <c r="P10138" t="s">
        <v>10205</v>
      </c>
    </row>
    <row r="10139" spans="1:16" x14ac:dyDescent="0.25">
      <c r="A10139">
        <v>148371</v>
      </c>
      <c r="B10139" t="s">
        <v>44</v>
      </c>
      <c r="E10139" t="s">
        <v>10665</v>
      </c>
      <c r="G10139" t="s">
        <v>245</v>
      </c>
      <c r="H10139" t="s">
        <v>198</v>
      </c>
      <c r="I10139" t="s">
        <v>246</v>
      </c>
      <c r="J10139">
        <v>2003</v>
      </c>
      <c r="K10139">
        <v>7800</v>
      </c>
      <c r="L10139">
        <v>35</v>
      </c>
      <c r="M10139" t="s">
        <v>200</v>
      </c>
      <c r="N10139" t="s">
        <v>9922</v>
      </c>
      <c r="O10139" t="s">
        <v>9923</v>
      </c>
      <c r="P10139" t="s">
        <v>10205</v>
      </c>
    </row>
    <row r="10140" spans="1:16" x14ac:dyDescent="0.25">
      <c r="A10140">
        <v>148373</v>
      </c>
      <c r="B10140" t="s">
        <v>44</v>
      </c>
      <c r="E10140" t="s">
        <v>10666</v>
      </c>
      <c r="G10140" t="s">
        <v>245</v>
      </c>
      <c r="H10140" t="s">
        <v>198</v>
      </c>
      <c r="I10140" t="s">
        <v>246</v>
      </c>
      <c r="J10140">
        <v>2003</v>
      </c>
      <c r="K10140">
        <v>7800</v>
      </c>
      <c r="L10140">
        <v>35</v>
      </c>
      <c r="M10140" t="s">
        <v>200</v>
      </c>
      <c r="N10140" t="s">
        <v>9922</v>
      </c>
      <c r="O10140" t="s">
        <v>9923</v>
      </c>
      <c r="P10140" t="s">
        <v>10205</v>
      </c>
    </row>
    <row r="10141" spans="1:16" x14ac:dyDescent="0.25">
      <c r="A10141">
        <v>148376</v>
      </c>
      <c r="B10141" t="s">
        <v>360</v>
      </c>
      <c r="E10141" t="s">
        <v>10667</v>
      </c>
      <c r="G10141" t="s">
        <v>1549</v>
      </c>
      <c r="H10141" t="s">
        <v>198</v>
      </c>
      <c r="I10141" t="s">
        <v>1550</v>
      </c>
      <c r="J10141">
        <v>1993</v>
      </c>
      <c r="K10141">
        <v>143</v>
      </c>
      <c r="L10141">
        <v>24</v>
      </c>
      <c r="M10141" t="s">
        <v>200</v>
      </c>
      <c r="N10141" t="s">
        <v>10305</v>
      </c>
      <c r="O10141" t="s">
        <v>202</v>
      </c>
      <c r="P10141" t="s">
        <v>10282</v>
      </c>
    </row>
    <row r="10142" spans="1:16" x14ac:dyDescent="0.25">
      <c r="A10142">
        <v>148377</v>
      </c>
      <c r="B10142" t="s">
        <v>399</v>
      </c>
      <c r="E10142" t="s">
        <v>10668</v>
      </c>
      <c r="G10142" t="s">
        <v>1549</v>
      </c>
      <c r="H10142" t="s">
        <v>198</v>
      </c>
      <c r="I10142" t="s">
        <v>1550</v>
      </c>
      <c r="J10142">
        <v>2000</v>
      </c>
      <c r="K10142">
        <v>1704065</v>
      </c>
      <c r="L10142">
        <v>24</v>
      </c>
      <c r="M10142" t="s">
        <v>200</v>
      </c>
      <c r="N10142" t="s">
        <v>10293</v>
      </c>
      <c r="O10142" t="s">
        <v>202</v>
      </c>
      <c r="P10142" t="s">
        <v>442</v>
      </c>
    </row>
    <row r="10143" spans="1:16" x14ac:dyDescent="0.25">
      <c r="A10143">
        <v>148378</v>
      </c>
      <c r="B10143" t="s">
        <v>360</v>
      </c>
      <c r="E10143" t="s">
        <v>10669</v>
      </c>
      <c r="G10143" t="s">
        <v>1549</v>
      </c>
      <c r="H10143" t="s">
        <v>198</v>
      </c>
      <c r="I10143" t="s">
        <v>1550</v>
      </c>
      <c r="J10143">
        <v>2000</v>
      </c>
      <c r="K10143">
        <v>990329</v>
      </c>
      <c r="L10143">
        <v>24</v>
      </c>
      <c r="M10143" t="s">
        <v>200</v>
      </c>
      <c r="N10143" t="s">
        <v>10335</v>
      </c>
      <c r="O10143" t="s">
        <v>202</v>
      </c>
      <c r="P10143" t="s">
        <v>365</v>
      </c>
    </row>
    <row r="10144" spans="1:16" x14ac:dyDescent="0.25">
      <c r="A10144">
        <v>148380</v>
      </c>
      <c r="B10144" t="s">
        <v>360</v>
      </c>
      <c r="E10144" t="s">
        <v>10670</v>
      </c>
      <c r="G10144" t="s">
        <v>1549</v>
      </c>
      <c r="H10144" t="s">
        <v>198</v>
      </c>
      <c r="I10144" t="s">
        <v>1550</v>
      </c>
      <c r="J10144">
        <v>2002</v>
      </c>
      <c r="K10144">
        <v>843589</v>
      </c>
      <c r="L10144">
        <v>24</v>
      </c>
      <c r="M10144" t="s">
        <v>200</v>
      </c>
      <c r="N10144" t="s">
        <v>10335</v>
      </c>
      <c r="O10144" t="s">
        <v>202</v>
      </c>
      <c r="P10144" t="s">
        <v>365</v>
      </c>
    </row>
    <row r="10145" spans="1:16" x14ac:dyDescent="0.25">
      <c r="A10145">
        <v>148381</v>
      </c>
      <c r="B10145" t="s">
        <v>399</v>
      </c>
      <c r="E10145" t="s">
        <v>1587</v>
      </c>
      <c r="G10145" t="s">
        <v>1549</v>
      </c>
      <c r="H10145" t="s">
        <v>198</v>
      </c>
      <c r="I10145" t="s">
        <v>1550</v>
      </c>
      <c r="J10145">
        <v>1996</v>
      </c>
      <c r="K10145">
        <v>127486</v>
      </c>
      <c r="L10145">
        <v>24</v>
      </c>
      <c r="M10145" t="s">
        <v>200</v>
      </c>
      <c r="N10145" t="s">
        <v>10293</v>
      </c>
      <c r="O10145" t="s">
        <v>202</v>
      </c>
      <c r="P10145" t="s">
        <v>1178</v>
      </c>
    </row>
    <row r="10146" spans="1:16" x14ac:dyDescent="0.25">
      <c r="A10146">
        <v>148382</v>
      </c>
      <c r="B10146" t="s">
        <v>360</v>
      </c>
      <c r="E10146" t="s">
        <v>10671</v>
      </c>
      <c r="G10146" t="s">
        <v>1549</v>
      </c>
      <c r="H10146" t="s">
        <v>198</v>
      </c>
      <c r="I10146" t="s">
        <v>1550</v>
      </c>
      <c r="J10146">
        <v>1981</v>
      </c>
      <c r="K10146">
        <v>83922</v>
      </c>
      <c r="L10146">
        <v>24</v>
      </c>
      <c r="M10146" t="s">
        <v>200</v>
      </c>
      <c r="N10146" t="s">
        <v>10305</v>
      </c>
      <c r="O10146" t="s">
        <v>202</v>
      </c>
      <c r="P10146" t="s">
        <v>10282</v>
      </c>
    </row>
    <row r="10147" spans="1:16" x14ac:dyDescent="0.25">
      <c r="A10147">
        <v>148383</v>
      </c>
      <c r="B10147" t="s">
        <v>360</v>
      </c>
      <c r="E10147" t="s">
        <v>10672</v>
      </c>
      <c r="G10147" t="s">
        <v>1549</v>
      </c>
      <c r="H10147" t="s">
        <v>198</v>
      </c>
      <c r="I10147" t="s">
        <v>1550</v>
      </c>
      <c r="J10147">
        <v>1987</v>
      </c>
      <c r="K10147">
        <v>20133</v>
      </c>
      <c r="L10147">
        <v>24</v>
      </c>
      <c r="M10147" t="s">
        <v>200</v>
      </c>
      <c r="N10147" t="s">
        <v>10335</v>
      </c>
      <c r="O10147" t="s">
        <v>202</v>
      </c>
      <c r="P10147" t="s">
        <v>365</v>
      </c>
    </row>
    <row r="10148" spans="1:16" x14ac:dyDescent="0.25">
      <c r="A10148">
        <v>148384</v>
      </c>
      <c r="B10148" t="s">
        <v>360</v>
      </c>
      <c r="E10148" t="s">
        <v>10673</v>
      </c>
      <c r="G10148" t="s">
        <v>1549</v>
      </c>
      <c r="H10148" t="s">
        <v>198</v>
      </c>
      <c r="I10148" t="s">
        <v>1550</v>
      </c>
      <c r="J10148">
        <v>1976</v>
      </c>
      <c r="K10148">
        <v>115413</v>
      </c>
      <c r="L10148">
        <v>24</v>
      </c>
      <c r="M10148" t="s">
        <v>200</v>
      </c>
      <c r="N10148" t="s">
        <v>10305</v>
      </c>
      <c r="O10148" t="s">
        <v>202</v>
      </c>
      <c r="P10148" t="s">
        <v>10282</v>
      </c>
    </row>
    <row r="10149" spans="1:16" ht="75" x14ac:dyDescent="0.25">
      <c r="A10149">
        <v>148385</v>
      </c>
      <c r="B10149" t="s">
        <v>425</v>
      </c>
      <c r="E10149" t="s">
        <v>10674</v>
      </c>
      <c r="G10149" t="s">
        <v>1549</v>
      </c>
      <c r="H10149" t="s">
        <v>198</v>
      </c>
      <c r="I10149" t="s">
        <v>1550</v>
      </c>
      <c r="J10149">
        <v>1991</v>
      </c>
      <c r="K10149">
        <v>45</v>
      </c>
      <c r="L10149">
        <v>24</v>
      </c>
      <c r="M10149" t="s">
        <v>200</v>
      </c>
      <c r="N10149" s="18" t="s">
        <v>10675</v>
      </c>
      <c r="O10149" t="s">
        <v>202</v>
      </c>
      <c r="P10149" t="s">
        <v>5551</v>
      </c>
    </row>
    <row r="10150" spans="1:16" x14ac:dyDescent="0.25">
      <c r="A10150">
        <v>148386</v>
      </c>
      <c r="B10150" t="s">
        <v>425</v>
      </c>
      <c r="E10150" t="s">
        <v>10676</v>
      </c>
      <c r="G10150" t="s">
        <v>1549</v>
      </c>
      <c r="H10150" t="s">
        <v>198</v>
      </c>
      <c r="I10150" t="s">
        <v>1550</v>
      </c>
      <c r="J10150">
        <v>1991</v>
      </c>
      <c r="K10150">
        <v>26</v>
      </c>
      <c r="L10150">
        <v>24</v>
      </c>
      <c r="M10150" t="s">
        <v>200</v>
      </c>
      <c r="N10150" t="s">
        <v>10305</v>
      </c>
      <c r="O10150" t="s">
        <v>202</v>
      </c>
      <c r="P10150" t="s">
        <v>10677</v>
      </c>
    </row>
    <row r="10151" spans="1:16" x14ac:dyDescent="0.25">
      <c r="A10151">
        <v>148387</v>
      </c>
      <c r="B10151" t="s">
        <v>360</v>
      </c>
      <c r="E10151" t="s">
        <v>10678</v>
      </c>
      <c r="G10151" t="s">
        <v>1549</v>
      </c>
      <c r="H10151" t="s">
        <v>198</v>
      </c>
      <c r="I10151" t="s">
        <v>1550</v>
      </c>
      <c r="J10151">
        <v>1981</v>
      </c>
      <c r="K10151">
        <v>170000</v>
      </c>
      <c r="L10151">
        <v>24</v>
      </c>
      <c r="M10151" t="s">
        <v>200</v>
      </c>
      <c r="N10151" t="s">
        <v>10305</v>
      </c>
      <c r="O10151" t="s">
        <v>202</v>
      </c>
      <c r="P10151" t="s">
        <v>10282</v>
      </c>
    </row>
    <row r="10152" spans="1:16" ht="75" x14ac:dyDescent="0.25">
      <c r="A10152">
        <v>148388</v>
      </c>
      <c r="B10152" t="s">
        <v>360</v>
      </c>
      <c r="E10152" t="s">
        <v>10679</v>
      </c>
      <c r="G10152" t="s">
        <v>1549</v>
      </c>
      <c r="H10152" t="s">
        <v>198</v>
      </c>
      <c r="I10152" t="s">
        <v>1550</v>
      </c>
      <c r="J10152">
        <v>1982</v>
      </c>
      <c r="K10152">
        <v>109000</v>
      </c>
      <c r="L10152">
        <v>24</v>
      </c>
      <c r="M10152" t="s">
        <v>200</v>
      </c>
      <c r="N10152" s="18" t="s">
        <v>10675</v>
      </c>
      <c r="O10152" t="s">
        <v>202</v>
      </c>
      <c r="P10152" t="s">
        <v>10282</v>
      </c>
    </row>
    <row r="10153" spans="1:16" ht="75" x14ac:dyDescent="0.25">
      <c r="A10153">
        <v>148389</v>
      </c>
      <c r="B10153" t="s">
        <v>360</v>
      </c>
      <c r="E10153" t="s">
        <v>10680</v>
      </c>
      <c r="G10153" t="s">
        <v>1549</v>
      </c>
      <c r="H10153" t="s">
        <v>198</v>
      </c>
      <c r="I10153" t="s">
        <v>1550</v>
      </c>
      <c r="J10153">
        <v>1969</v>
      </c>
      <c r="K10153">
        <v>150000</v>
      </c>
      <c r="L10153">
        <v>24</v>
      </c>
      <c r="M10153" t="s">
        <v>200</v>
      </c>
      <c r="N10153" s="18" t="s">
        <v>10675</v>
      </c>
      <c r="O10153" t="s">
        <v>202</v>
      </c>
      <c r="P10153" t="s">
        <v>10282</v>
      </c>
    </row>
    <row r="10154" spans="1:16" x14ac:dyDescent="0.25">
      <c r="A10154">
        <v>148390</v>
      </c>
      <c r="B10154" t="s">
        <v>360</v>
      </c>
      <c r="E10154" t="s">
        <v>10681</v>
      </c>
      <c r="G10154" t="s">
        <v>1549</v>
      </c>
      <c r="H10154" t="s">
        <v>198</v>
      </c>
      <c r="I10154" t="s">
        <v>1550</v>
      </c>
      <c r="J10154">
        <v>1967</v>
      </c>
      <c r="K10154">
        <v>55000</v>
      </c>
      <c r="L10154">
        <v>24</v>
      </c>
      <c r="M10154" t="s">
        <v>200</v>
      </c>
      <c r="N10154" t="s">
        <v>10305</v>
      </c>
      <c r="O10154" t="s">
        <v>202</v>
      </c>
      <c r="P10154" t="s">
        <v>10282</v>
      </c>
    </row>
    <row r="10155" spans="1:16" x14ac:dyDescent="0.25">
      <c r="A10155">
        <v>148391</v>
      </c>
      <c r="B10155" t="s">
        <v>360</v>
      </c>
      <c r="E10155" t="s">
        <v>10682</v>
      </c>
      <c r="G10155" t="s">
        <v>1549</v>
      </c>
      <c r="H10155" t="s">
        <v>198</v>
      </c>
      <c r="I10155" t="s">
        <v>1550</v>
      </c>
      <c r="J10155">
        <v>1977</v>
      </c>
      <c r="K10155">
        <v>229500</v>
      </c>
      <c r="L10155">
        <v>24</v>
      </c>
      <c r="M10155" t="s">
        <v>200</v>
      </c>
      <c r="N10155" t="s">
        <v>10305</v>
      </c>
      <c r="O10155" t="s">
        <v>202</v>
      </c>
      <c r="P10155" t="s">
        <v>10282</v>
      </c>
    </row>
    <row r="10156" spans="1:16" x14ac:dyDescent="0.25">
      <c r="A10156">
        <v>148392</v>
      </c>
      <c r="B10156" t="s">
        <v>360</v>
      </c>
      <c r="E10156" t="s">
        <v>10683</v>
      </c>
      <c r="G10156" t="s">
        <v>1549</v>
      </c>
      <c r="H10156" t="s">
        <v>198</v>
      </c>
      <c r="I10156" t="s">
        <v>1550</v>
      </c>
      <c r="J10156">
        <v>1983</v>
      </c>
      <c r="K10156">
        <v>54000</v>
      </c>
      <c r="L10156">
        <v>24</v>
      </c>
      <c r="M10156" t="s">
        <v>200</v>
      </c>
      <c r="N10156" t="s">
        <v>10305</v>
      </c>
      <c r="O10156" t="s">
        <v>202</v>
      </c>
      <c r="P10156" t="s">
        <v>10282</v>
      </c>
    </row>
    <row r="10157" spans="1:16" x14ac:dyDescent="0.25">
      <c r="A10157">
        <v>148393</v>
      </c>
      <c r="B10157" t="s">
        <v>360</v>
      </c>
      <c r="E10157" t="s">
        <v>10684</v>
      </c>
      <c r="G10157" t="s">
        <v>1549</v>
      </c>
      <c r="H10157" t="s">
        <v>198</v>
      </c>
      <c r="I10157" t="s">
        <v>1550</v>
      </c>
      <c r="J10157">
        <v>1965</v>
      </c>
      <c r="K10157">
        <v>220000</v>
      </c>
      <c r="L10157">
        <v>24</v>
      </c>
      <c r="M10157" t="s">
        <v>200</v>
      </c>
      <c r="N10157" t="s">
        <v>10305</v>
      </c>
      <c r="O10157" t="s">
        <v>202</v>
      </c>
      <c r="P10157" t="s">
        <v>10282</v>
      </c>
    </row>
    <row r="10158" spans="1:16" x14ac:dyDescent="0.25">
      <c r="A10158">
        <v>148394</v>
      </c>
      <c r="B10158" t="s">
        <v>360</v>
      </c>
      <c r="E10158" t="s">
        <v>6216</v>
      </c>
      <c r="G10158" t="s">
        <v>1549</v>
      </c>
      <c r="H10158" t="s">
        <v>198</v>
      </c>
      <c r="I10158" t="s">
        <v>1550</v>
      </c>
      <c r="J10158">
        <v>1984</v>
      </c>
      <c r="K10158">
        <v>1937907</v>
      </c>
      <c r="L10158">
        <v>24</v>
      </c>
      <c r="M10158" t="s">
        <v>200</v>
      </c>
      <c r="N10158" t="s">
        <v>10685</v>
      </c>
      <c r="O10158" t="s">
        <v>202</v>
      </c>
      <c r="P10158" t="s">
        <v>10282</v>
      </c>
    </row>
    <row r="10159" spans="1:16" x14ac:dyDescent="0.25">
      <c r="A10159">
        <v>148398</v>
      </c>
      <c r="B10159" t="s">
        <v>360</v>
      </c>
      <c r="E10159" t="s">
        <v>10686</v>
      </c>
      <c r="G10159" t="s">
        <v>1549</v>
      </c>
      <c r="H10159" t="s">
        <v>198</v>
      </c>
      <c r="I10159" t="s">
        <v>1550</v>
      </c>
      <c r="J10159">
        <v>1965</v>
      </c>
      <c r="K10159">
        <v>25000</v>
      </c>
      <c r="L10159">
        <v>24</v>
      </c>
      <c r="M10159" t="s">
        <v>200</v>
      </c>
      <c r="N10159" t="s">
        <v>10305</v>
      </c>
      <c r="O10159" t="s">
        <v>202</v>
      </c>
      <c r="P10159" t="s">
        <v>10282</v>
      </c>
    </row>
    <row r="10160" spans="1:16" x14ac:dyDescent="0.25">
      <c r="A10160">
        <v>148399</v>
      </c>
      <c r="B10160" t="s">
        <v>360</v>
      </c>
      <c r="E10160" t="s">
        <v>10687</v>
      </c>
      <c r="G10160" t="s">
        <v>1549</v>
      </c>
      <c r="H10160" t="s">
        <v>198</v>
      </c>
      <c r="I10160" t="s">
        <v>1550</v>
      </c>
      <c r="J10160">
        <v>1965</v>
      </c>
      <c r="K10160">
        <v>270000</v>
      </c>
      <c r="L10160">
        <v>24</v>
      </c>
      <c r="M10160" t="s">
        <v>200</v>
      </c>
      <c r="N10160" t="s">
        <v>10305</v>
      </c>
      <c r="O10160" t="s">
        <v>202</v>
      </c>
      <c r="P10160" t="s">
        <v>10282</v>
      </c>
    </row>
    <row r="10161" spans="1:16" x14ac:dyDescent="0.25">
      <c r="A10161">
        <v>148400</v>
      </c>
      <c r="B10161" t="s">
        <v>360</v>
      </c>
      <c r="E10161" t="s">
        <v>10688</v>
      </c>
      <c r="G10161" t="s">
        <v>1549</v>
      </c>
      <c r="H10161" t="s">
        <v>198</v>
      </c>
      <c r="I10161" t="s">
        <v>1550</v>
      </c>
      <c r="J10161">
        <v>1985</v>
      </c>
      <c r="K10161">
        <v>189344</v>
      </c>
      <c r="L10161">
        <v>24</v>
      </c>
      <c r="M10161" t="s">
        <v>200</v>
      </c>
      <c r="N10161" t="s">
        <v>10335</v>
      </c>
      <c r="O10161" t="s">
        <v>202</v>
      </c>
      <c r="P10161" t="s">
        <v>365</v>
      </c>
    </row>
    <row r="10162" spans="1:16" x14ac:dyDescent="0.25">
      <c r="A10162">
        <v>148401</v>
      </c>
      <c r="B10162" t="s">
        <v>360</v>
      </c>
      <c r="E10162" t="s">
        <v>10689</v>
      </c>
      <c r="G10162" t="s">
        <v>1549</v>
      </c>
      <c r="H10162" t="s">
        <v>198</v>
      </c>
      <c r="I10162" t="s">
        <v>1550</v>
      </c>
      <c r="J10162">
        <v>1968</v>
      </c>
      <c r="K10162">
        <v>40000</v>
      </c>
      <c r="L10162">
        <v>24</v>
      </c>
      <c r="M10162" t="s">
        <v>200</v>
      </c>
      <c r="N10162" t="s">
        <v>10305</v>
      </c>
      <c r="O10162" t="s">
        <v>202</v>
      </c>
      <c r="P10162" t="s">
        <v>10282</v>
      </c>
    </row>
    <row r="10163" spans="1:16" x14ac:dyDescent="0.25">
      <c r="A10163">
        <v>148402</v>
      </c>
      <c r="B10163" t="s">
        <v>360</v>
      </c>
      <c r="E10163" t="s">
        <v>10690</v>
      </c>
      <c r="G10163" t="s">
        <v>1549</v>
      </c>
      <c r="H10163" t="s">
        <v>198</v>
      </c>
      <c r="I10163" t="s">
        <v>1550</v>
      </c>
      <c r="J10163">
        <v>1990</v>
      </c>
      <c r="K10163">
        <v>1908</v>
      </c>
      <c r="L10163">
        <v>24</v>
      </c>
      <c r="M10163" t="s">
        <v>200</v>
      </c>
      <c r="N10163" t="s">
        <v>10305</v>
      </c>
      <c r="O10163" t="s">
        <v>202</v>
      </c>
      <c r="P10163" t="s">
        <v>10282</v>
      </c>
    </row>
    <row r="10164" spans="1:16" x14ac:dyDescent="0.25">
      <c r="A10164">
        <v>148404</v>
      </c>
      <c r="B10164" t="s">
        <v>360</v>
      </c>
      <c r="E10164" t="s">
        <v>10691</v>
      </c>
      <c r="G10164" t="s">
        <v>1549</v>
      </c>
      <c r="H10164" t="s">
        <v>198</v>
      </c>
      <c r="I10164" t="s">
        <v>1550</v>
      </c>
      <c r="J10164">
        <v>1973</v>
      </c>
      <c r="K10164">
        <v>250000</v>
      </c>
      <c r="L10164">
        <v>24</v>
      </c>
      <c r="M10164" t="s">
        <v>200</v>
      </c>
      <c r="N10164" t="s">
        <v>10305</v>
      </c>
      <c r="O10164" t="s">
        <v>202</v>
      </c>
      <c r="P10164" t="s">
        <v>10282</v>
      </c>
    </row>
    <row r="10165" spans="1:16" x14ac:dyDescent="0.25">
      <c r="A10165">
        <v>148405</v>
      </c>
      <c r="B10165" t="s">
        <v>360</v>
      </c>
      <c r="E10165" t="s">
        <v>10692</v>
      </c>
      <c r="G10165" t="s">
        <v>1549</v>
      </c>
      <c r="H10165" t="s">
        <v>198</v>
      </c>
      <c r="I10165" t="s">
        <v>1550</v>
      </c>
      <c r="J10165">
        <v>1966</v>
      </c>
      <c r="K10165">
        <v>265000</v>
      </c>
      <c r="L10165">
        <v>24</v>
      </c>
      <c r="M10165" t="s">
        <v>200</v>
      </c>
      <c r="N10165" t="s">
        <v>10305</v>
      </c>
      <c r="O10165" t="s">
        <v>202</v>
      </c>
      <c r="P10165" t="s">
        <v>10282</v>
      </c>
    </row>
    <row r="10166" spans="1:16" x14ac:dyDescent="0.25">
      <c r="A10166">
        <v>148412</v>
      </c>
      <c r="B10166" t="s">
        <v>360</v>
      </c>
      <c r="E10166" t="s">
        <v>10693</v>
      </c>
      <c r="G10166" t="s">
        <v>1549</v>
      </c>
      <c r="H10166" t="s">
        <v>198</v>
      </c>
      <c r="I10166" t="s">
        <v>1550</v>
      </c>
      <c r="J10166">
        <v>1969</v>
      </c>
      <c r="K10166">
        <v>65000</v>
      </c>
      <c r="L10166">
        <v>24</v>
      </c>
      <c r="M10166" t="s">
        <v>200</v>
      </c>
      <c r="N10166" t="s">
        <v>10305</v>
      </c>
      <c r="O10166" t="s">
        <v>202</v>
      </c>
      <c r="P10166" t="s">
        <v>10282</v>
      </c>
    </row>
    <row r="10167" spans="1:16" x14ac:dyDescent="0.25">
      <c r="A10167">
        <v>148414</v>
      </c>
      <c r="B10167" t="s">
        <v>360</v>
      </c>
      <c r="E10167" t="s">
        <v>10694</v>
      </c>
      <c r="G10167" t="s">
        <v>1549</v>
      </c>
      <c r="H10167" t="s">
        <v>198</v>
      </c>
      <c r="I10167" t="s">
        <v>1550</v>
      </c>
      <c r="J10167">
        <v>1984</v>
      </c>
      <c r="K10167">
        <v>75000</v>
      </c>
      <c r="L10167">
        <v>24</v>
      </c>
      <c r="M10167" t="s">
        <v>200</v>
      </c>
      <c r="N10167" t="s">
        <v>10305</v>
      </c>
      <c r="O10167" t="s">
        <v>202</v>
      </c>
      <c r="P10167" t="s">
        <v>10282</v>
      </c>
    </row>
    <row r="10168" spans="1:16" x14ac:dyDescent="0.25">
      <c r="A10168">
        <v>148415</v>
      </c>
      <c r="B10168" t="s">
        <v>360</v>
      </c>
      <c r="E10168" t="s">
        <v>10695</v>
      </c>
      <c r="G10168" t="s">
        <v>1549</v>
      </c>
      <c r="H10168" t="s">
        <v>198</v>
      </c>
      <c r="I10168" t="s">
        <v>1550</v>
      </c>
      <c r="J10168">
        <v>1974</v>
      </c>
      <c r="K10168">
        <v>41000</v>
      </c>
      <c r="L10168">
        <v>24</v>
      </c>
      <c r="M10168" t="s">
        <v>200</v>
      </c>
      <c r="N10168" t="s">
        <v>10305</v>
      </c>
      <c r="O10168" t="s">
        <v>202</v>
      </c>
      <c r="P10168" t="s">
        <v>10282</v>
      </c>
    </row>
    <row r="10169" spans="1:16" x14ac:dyDescent="0.25">
      <c r="A10169">
        <v>148416</v>
      </c>
      <c r="B10169" t="s">
        <v>360</v>
      </c>
      <c r="E10169" t="s">
        <v>10696</v>
      </c>
      <c r="G10169" t="s">
        <v>1549</v>
      </c>
      <c r="H10169" t="s">
        <v>198</v>
      </c>
      <c r="I10169" t="s">
        <v>1550</v>
      </c>
      <c r="J10169">
        <v>1972</v>
      </c>
      <c r="K10169">
        <v>110000</v>
      </c>
      <c r="L10169">
        <v>24</v>
      </c>
      <c r="M10169" t="s">
        <v>200</v>
      </c>
      <c r="N10169" t="s">
        <v>10305</v>
      </c>
      <c r="O10169" t="s">
        <v>202</v>
      </c>
      <c r="P10169" t="s">
        <v>10282</v>
      </c>
    </row>
    <row r="10170" spans="1:16" x14ac:dyDescent="0.25">
      <c r="A10170">
        <v>148417</v>
      </c>
      <c r="B10170" t="s">
        <v>360</v>
      </c>
      <c r="E10170" t="s">
        <v>10697</v>
      </c>
      <c r="G10170" t="s">
        <v>1549</v>
      </c>
      <c r="H10170" t="s">
        <v>198</v>
      </c>
      <c r="I10170" t="s">
        <v>1550</v>
      </c>
      <c r="J10170">
        <v>1973</v>
      </c>
      <c r="K10170">
        <v>75000</v>
      </c>
      <c r="L10170">
        <v>24</v>
      </c>
      <c r="M10170" t="s">
        <v>200</v>
      </c>
      <c r="N10170" t="s">
        <v>10305</v>
      </c>
      <c r="O10170" t="s">
        <v>202</v>
      </c>
      <c r="P10170" t="s">
        <v>10282</v>
      </c>
    </row>
    <row r="10171" spans="1:16" x14ac:dyDescent="0.25">
      <c r="A10171">
        <v>148418</v>
      </c>
      <c r="B10171" t="s">
        <v>360</v>
      </c>
      <c r="E10171" t="s">
        <v>10698</v>
      </c>
      <c r="G10171" t="s">
        <v>1549</v>
      </c>
      <c r="H10171" t="s">
        <v>198</v>
      </c>
      <c r="I10171" t="s">
        <v>1550</v>
      </c>
      <c r="J10171">
        <v>1966</v>
      </c>
      <c r="K10171">
        <v>45000</v>
      </c>
      <c r="L10171">
        <v>24</v>
      </c>
      <c r="M10171" t="s">
        <v>200</v>
      </c>
      <c r="N10171" t="s">
        <v>10305</v>
      </c>
      <c r="O10171" t="s">
        <v>202</v>
      </c>
      <c r="P10171" t="s">
        <v>10282</v>
      </c>
    </row>
    <row r="10172" spans="1:16" ht="75" x14ac:dyDescent="0.25">
      <c r="A10172">
        <v>148419</v>
      </c>
      <c r="B10172" t="s">
        <v>360</v>
      </c>
      <c r="E10172" t="s">
        <v>10699</v>
      </c>
      <c r="G10172" t="s">
        <v>1549</v>
      </c>
      <c r="H10172" t="s">
        <v>198</v>
      </c>
      <c r="I10172" t="s">
        <v>1550</v>
      </c>
      <c r="J10172">
        <v>1965</v>
      </c>
      <c r="K10172">
        <v>25000</v>
      </c>
      <c r="L10172">
        <v>24</v>
      </c>
      <c r="M10172" t="s">
        <v>200</v>
      </c>
      <c r="N10172" s="18" t="s">
        <v>10675</v>
      </c>
      <c r="O10172" t="s">
        <v>202</v>
      </c>
      <c r="P10172" t="s">
        <v>10282</v>
      </c>
    </row>
    <row r="10173" spans="1:16" x14ac:dyDescent="0.25">
      <c r="A10173">
        <v>148420</v>
      </c>
      <c r="B10173" t="s">
        <v>360</v>
      </c>
      <c r="E10173" t="s">
        <v>10700</v>
      </c>
      <c r="G10173" t="s">
        <v>1549</v>
      </c>
      <c r="H10173" t="s">
        <v>198</v>
      </c>
      <c r="I10173" t="s">
        <v>1550</v>
      </c>
      <c r="J10173">
        <v>1972</v>
      </c>
      <c r="K10173">
        <v>167500</v>
      </c>
      <c r="L10173">
        <v>24</v>
      </c>
      <c r="M10173" t="s">
        <v>200</v>
      </c>
      <c r="N10173" t="s">
        <v>10305</v>
      </c>
      <c r="O10173" t="s">
        <v>202</v>
      </c>
      <c r="P10173" t="s">
        <v>10282</v>
      </c>
    </row>
    <row r="10174" spans="1:16" x14ac:dyDescent="0.25">
      <c r="A10174">
        <v>148422</v>
      </c>
      <c r="B10174" t="s">
        <v>360</v>
      </c>
      <c r="E10174" t="s">
        <v>5348</v>
      </c>
      <c r="G10174" t="s">
        <v>1549</v>
      </c>
      <c r="H10174" t="s">
        <v>198</v>
      </c>
      <c r="I10174" t="s">
        <v>1550</v>
      </c>
      <c r="J10174">
        <v>1959</v>
      </c>
      <c r="K10174">
        <v>205000</v>
      </c>
      <c r="L10174">
        <v>24</v>
      </c>
      <c r="M10174" t="s">
        <v>200</v>
      </c>
      <c r="N10174" t="s">
        <v>10305</v>
      </c>
      <c r="O10174" t="s">
        <v>202</v>
      </c>
      <c r="P10174" t="s">
        <v>10282</v>
      </c>
    </row>
    <row r="10175" spans="1:16" ht="75" x14ac:dyDescent="0.25">
      <c r="A10175">
        <v>148423</v>
      </c>
      <c r="B10175" t="s">
        <v>360</v>
      </c>
      <c r="E10175" t="s">
        <v>5348</v>
      </c>
      <c r="G10175" t="s">
        <v>1549</v>
      </c>
      <c r="H10175" t="s">
        <v>198</v>
      </c>
      <c r="I10175" t="s">
        <v>1550</v>
      </c>
      <c r="J10175">
        <v>1959</v>
      </c>
      <c r="K10175">
        <v>47500</v>
      </c>
      <c r="L10175">
        <v>24</v>
      </c>
      <c r="M10175" t="s">
        <v>200</v>
      </c>
      <c r="N10175" s="18" t="s">
        <v>10675</v>
      </c>
      <c r="O10175" t="s">
        <v>202</v>
      </c>
      <c r="P10175" t="s">
        <v>10282</v>
      </c>
    </row>
    <row r="10176" spans="1:16" x14ac:dyDescent="0.25">
      <c r="A10176">
        <v>148424</v>
      </c>
      <c r="B10176" t="s">
        <v>360</v>
      </c>
      <c r="E10176" t="s">
        <v>10701</v>
      </c>
      <c r="G10176" t="s">
        <v>1549</v>
      </c>
      <c r="H10176" t="s">
        <v>198</v>
      </c>
      <c r="I10176" t="s">
        <v>1550</v>
      </c>
      <c r="J10176">
        <v>1966</v>
      </c>
      <c r="K10176">
        <v>70000</v>
      </c>
      <c r="L10176">
        <v>24</v>
      </c>
      <c r="M10176" t="s">
        <v>200</v>
      </c>
      <c r="N10176" t="s">
        <v>10305</v>
      </c>
      <c r="O10176" t="s">
        <v>202</v>
      </c>
      <c r="P10176" t="s">
        <v>10282</v>
      </c>
    </row>
    <row r="10177" spans="1:16" ht="75" x14ac:dyDescent="0.25">
      <c r="A10177">
        <v>148425</v>
      </c>
      <c r="B10177" t="s">
        <v>360</v>
      </c>
      <c r="E10177" t="s">
        <v>4838</v>
      </c>
      <c r="G10177" t="s">
        <v>1549</v>
      </c>
      <c r="H10177" t="s">
        <v>198</v>
      </c>
      <c r="I10177" t="s">
        <v>1550</v>
      </c>
      <c r="J10177">
        <v>1963</v>
      </c>
      <c r="K10177">
        <v>115000</v>
      </c>
      <c r="L10177">
        <v>24</v>
      </c>
      <c r="M10177" t="s">
        <v>200</v>
      </c>
      <c r="N10177" s="18" t="s">
        <v>10675</v>
      </c>
      <c r="O10177" t="s">
        <v>202</v>
      </c>
      <c r="P10177" t="s">
        <v>10282</v>
      </c>
    </row>
    <row r="10178" spans="1:16" x14ac:dyDescent="0.25">
      <c r="A10178">
        <v>148426</v>
      </c>
      <c r="B10178" t="s">
        <v>360</v>
      </c>
      <c r="E10178" t="s">
        <v>10702</v>
      </c>
      <c r="G10178" t="s">
        <v>1549</v>
      </c>
      <c r="H10178" t="s">
        <v>198</v>
      </c>
      <c r="I10178" t="s">
        <v>1550</v>
      </c>
      <c r="J10178">
        <v>1980</v>
      </c>
      <c r="K10178">
        <v>97500</v>
      </c>
      <c r="L10178">
        <v>24</v>
      </c>
      <c r="M10178" t="s">
        <v>200</v>
      </c>
      <c r="N10178" t="s">
        <v>10305</v>
      </c>
      <c r="O10178" t="s">
        <v>202</v>
      </c>
      <c r="P10178" t="s">
        <v>10282</v>
      </c>
    </row>
    <row r="10179" spans="1:16" x14ac:dyDescent="0.25">
      <c r="A10179">
        <v>148427</v>
      </c>
      <c r="B10179" t="s">
        <v>360</v>
      </c>
      <c r="E10179" t="s">
        <v>10703</v>
      </c>
      <c r="G10179" t="s">
        <v>1549</v>
      </c>
      <c r="H10179" t="s">
        <v>198</v>
      </c>
      <c r="I10179" t="s">
        <v>1550</v>
      </c>
      <c r="J10179">
        <v>1984</v>
      </c>
      <c r="K10179">
        <v>160000</v>
      </c>
      <c r="L10179">
        <v>24</v>
      </c>
      <c r="M10179" t="s">
        <v>200</v>
      </c>
      <c r="N10179" t="s">
        <v>10305</v>
      </c>
      <c r="O10179" t="s">
        <v>202</v>
      </c>
      <c r="P10179" t="s">
        <v>10282</v>
      </c>
    </row>
    <row r="10180" spans="1:16" x14ac:dyDescent="0.25">
      <c r="A10180">
        <v>148428</v>
      </c>
      <c r="B10180" t="s">
        <v>360</v>
      </c>
      <c r="E10180" t="s">
        <v>10704</v>
      </c>
      <c r="G10180" t="s">
        <v>1549</v>
      </c>
      <c r="H10180" t="s">
        <v>198</v>
      </c>
      <c r="I10180" t="s">
        <v>1550</v>
      </c>
      <c r="J10180">
        <v>1984</v>
      </c>
      <c r="K10180">
        <v>96000</v>
      </c>
      <c r="L10180">
        <v>24</v>
      </c>
      <c r="M10180" t="s">
        <v>200</v>
      </c>
      <c r="N10180" t="s">
        <v>10305</v>
      </c>
      <c r="O10180" t="s">
        <v>202</v>
      </c>
      <c r="P10180" t="s">
        <v>10282</v>
      </c>
    </row>
    <row r="10181" spans="1:16" x14ac:dyDescent="0.25">
      <c r="A10181">
        <v>148429</v>
      </c>
      <c r="B10181" t="s">
        <v>360</v>
      </c>
      <c r="E10181" t="s">
        <v>10705</v>
      </c>
      <c r="G10181" t="s">
        <v>1549</v>
      </c>
      <c r="H10181" t="s">
        <v>198</v>
      </c>
      <c r="I10181" t="s">
        <v>1550</v>
      </c>
      <c r="J10181">
        <v>1985</v>
      </c>
      <c r="K10181">
        <v>47500</v>
      </c>
      <c r="L10181">
        <v>24</v>
      </c>
      <c r="M10181" t="s">
        <v>200</v>
      </c>
      <c r="N10181" t="s">
        <v>10305</v>
      </c>
      <c r="O10181" t="s">
        <v>202</v>
      </c>
      <c r="P10181" t="s">
        <v>10282</v>
      </c>
    </row>
    <row r="10182" spans="1:16" x14ac:dyDescent="0.25">
      <c r="A10182">
        <v>148430</v>
      </c>
      <c r="B10182" t="s">
        <v>360</v>
      </c>
      <c r="E10182" t="s">
        <v>10706</v>
      </c>
      <c r="G10182" t="s">
        <v>1549</v>
      </c>
      <c r="H10182" t="s">
        <v>198</v>
      </c>
      <c r="I10182" t="s">
        <v>1550</v>
      </c>
      <c r="J10182">
        <v>1965</v>
      </c>
      <c r="K10182">
        <v>220000</v>
      </c>
      <c r="L10182">
        <v>24</v>
      </c>
      <c r="M10182" t="s">
        <v>200</v>
      </c>
      <c r="N10182" t="s">
        <v>10305</v>
      </c>
      <c r="O10182" t="s">
        <v>202</v>
      </c>
      <c r="P10182" t="s">
        <v>10282</v>
      </c>
    </row>
    <row r="10183" spans="1:16" x14ac:dyDescent="0.25">
      <c r="A10183">
        <v>148431</v>
      </c>
      <c r="B10183" t="s">
        <v>360</v>
      </c>
      <c r="E10183" t="s">
        <v>10707</v>
      </c>
      <c r="G10183" t="s">
        <v>1549</v>
      </c>
      <c r="H10183" t="s">
        <v>198</v>
      </c>
      <c r="I10183" t="s">
        <v>1550</v>
      </c>
      <c r="J10183">
        <v>1971</v>
      </c>
      <c r="K10183">
        <v>170000</v>
      </c>
      <c r="L10183">
        <v>24</v>
      </c>
      <c r="M10183" t="s">
        <v>200</v>
      </c>
      <c r="N10183" t="s">
        <v>10305</v>
      </c>
      <c r="O10183" t="s">
        <v>202</v>
      </c>
      <c r="P10183" t="s">
        <v>10282</v>
      </c>
    </row>
    <row r="10184" spans="1:16" x14ac:dyDescent="0.25">
      <c r="A10184">
        <v>148432</v>
      </c>
      <c r="B10184" t="s">
        <v>360</v>
      </c>
      <c r="E10184" t="s">
        <v>10707</v>
      </c>
      <c r="G10184" t="s">
        <v>1549</v>
      </c>
      <c r="H10184" t="s">
        <v>198</v>
      </c>
      <c r="I10184" t="s">
        <v>1550</v>
      </c>
      <c r="J10184">
        <v>1966</v>
      </c>
      <c r="K10184">
        <v>85000</v>
      </c>
      <c r="L10184">
        <v>24</v>
      </c>
      <c r="M10184" t="s">
        <v>200</v>
      </c>
      <c r="N10184" t="s">
        <v>10305</v>
      </c>
      <c r="O10184" t="s">
        <v>202</v>
      </c>
      <c r="P10184" t="s">
        <v>10282</v>
      </c>
    </row>
    <row r="10185" spans="1:16" x14ac:dyDescent="0.25">
      <c r="A10185">
        <v>148433</v>
      </c>
      <c r="B10185" t="s">
        <v>360</v>
      </c>
      <c r="E10185" t="s">
        <v>10707</v>
      </c>
      <c r="G10185" t="s">
        <v>1549</v>
      </c>
      <c r="H10185" t="s">
        <v>198</v>
      </c>
      <c r="I10185" t="s">
        <v>1550</v>
      </c>
      <c r="J10185">
        <v>1966</v>
      </c>
      <c r="K10185">
        <v>280000</v>
      </c>
      <c r="L10185">
        <v>24</v>
      </c>
      <c r="M10185" t="s">
        <v>200</v>
      </c>
      <c r="N10185" t="s">
        <v>10305</v>
      </c>
      <c r="O10185" t="s">
        <v>202</v>
      </c>
      <c r="P10185" t="s">
        <v>10282</v>
      </c>
    </row>
    <row r="10186" spans="1:16" x14ac:dyDescent="0.25">
      <c r="A10186">
        <v>148434</v>
      </c>
      <c r="B10186" t="s">
        <v>360</v>
      </c>
      <c r="E10186" t="s">
        <v>10708</v>
      </c>
      <c r="G10186" t="s">
        <v>1549</v>
      </c>
      <c r="H10186" t="s">
        <v>198</v>
      </c>
      <c r="I10186" t="s">
        <v>1550</v>
      </c>
      <c r="J10186">
        <v>1974</v>
      </c>
      <c r="K10186">
        <v>145000</v>
      </c>
      <c r="L10186">
        <v>24</v>
      </c>
      <c r="M10186" t="s">
        <v>200</v>
      </c>
      <c r="N10186" t="s">
        <v>10305</v>
      </c>
      <c r="O10186" t="s">
        <v>202</v>
      </c>
      <c r="P10186" t="s">
        <v>10282</v>
      </c>
    </row>
    <row r="10187" spans="1:16" x14ac:dyDescent="0.25">
      <c r="A10187">
        <v>148435</v>
      </c>
      <c r="B10187" t="s">
        <v>360</v>
      </c>
      <c r="E10187" t="s">
        <v>10708</v>
      </c>
      <c r="G10187" t="s">
        <v>1549</v>
      </c>
      <c r="H10187" t="s">
        <v>198</v>
      </c>
      <c r="I10187" t="s">
        <v>1550</v>
      </c>
      <c r="J10187">
        <v>1974</v>
      </c>
      <c r="K10187">
        <v>72500</v>
      </c>
      <c r="L10187">
        <v>24</v>
      </c>
      <c r="M10187" t="s">
        <v>200</v>
      </c>
      <c r="N10187" t="s">
        <v>10305</v>
      </c>
      <c r="O10187" t="s">
        <v>202</v>
      </c>
      <c r="P10187" t="s">
        <v>10282</v>
      </c>
    </row>
    <row r="10188" spans="1:16" x14ac:dyDescent="0.25">
      <c r="A10188">
        <v>148436</v>
      </c>
      <c r="B10188" t="s">
        <v>360</v>
      </c>
      <c r="E10188" t="s">
        <v>10709</v>
      </c>
      <c r="G10188" t="s">
        <v>1549</v>
      </c>
      <c r="H10188" t="s">
        <v>198</v>
      </c>
      <c r="I10188" t="s">
        <v>1550</v>
      </c>
      <c r="J10188">
        <v>1984</v>
      </c>
      <c r="K10188">
        <v>102500</v>
      </c>
      <c r="L10188">
        <v>24</v>
      </c>
      <c r="M10188" t="s">
        <v>200</v>
      </c>
      <c r="N10188" t="s">
        <v>10305</v>
      </c>
      <c r="O10188" t="s">
        <v>202</v>
      </c>
      <c r="P10188" t="s">
        <v>10282</v>
      </c>
    </row>
    <row r="10189" spans="1:16" x14ac:dyDescent="0.25">
      <c r="A10189">
        <v>148437</v>
      </c>
      <c r="B10189" t="s">
        <v>360</v>
      </c>
      <c r="E10189" t="s">
        <v>10710</v>
      </c>
      <c r="G10189" t="s">
        <v>1549</v>
      </c>
      <c r="H10189" t="s">
        <v>198</v>
      </c>
      <c r="I10189" t="s">
        <v>1550</v>
      </c>
      <c r="J10189">
        <v>1970</v>
      </c>
      <c r="K10189">
        <v>78897</v>
      </c>
      <c r="L10189">
        <v>24</v>
      </c>
      <c r="M10189" t="s">
        <v>200</v>
      </c>
      <c r="N10189" t="s">
        <v>10305</v>
      </c>
      <c r="O10189" t="s">
        <v>202</v>
      </c>
      <c r="P10189" t="s">
        <v>10282</v>
      </c>
    </row>
    <row r="10190" spans="1:16" x14ac:dyDescent="0.25">
      <c r="A10190">
        <v>148438</v>
      </c>
      <c r="B10190" t="s">
        <v>360</v>
      </c>
      <c r="E10190" t="s">
        <v>10711</v>
      </c>
      <c r="G10190" t="s">
        <v>1549</v>
      </c>
      <c r="H10190" t="s">
        <v>198</v>
      </c>
      <c r="I10190" t="s">
        <v>1550</v>
      </c>
      <c r="J10190">
        <v>1968</v>
      </c>
      <c r="K10190">
        <v>619302</v>
      </c>
      <c r="L10190">
        <v>24</v>
      </c>
      <c r="M10190" t="s">
        <v>200</v>
      </c>
      <c r="N10190" t="s">
        <v>10305</v>
      </c>
      <c r="O10190" t="s">
        <v>202</v>
      </c>
      <c r="P10190" t="s">
        <v>10282</v>
      </c>
    </row>
    <row r="10191" spans="1:16" ht="75" x14ac:dyDescent="0.25">
      <c r="A10191">
        <v>148439</v>
      </c>
      <c r="B10191" t="s">
        <v>360</v>
      </c>
      <c r="E10191" t="s">
        <v>10712</v>
      </c>
      <c r="G10191" t="s">
        <v>1549</v>
      </c>
      <c r="H10191" t="s">
        <v>198</v>
      </c>
      <c r="I10191" t="s">
        <v>1550</v>
      </c>
      <c r="J10191">
        <v>1978</v>
      </c>
      <c r="K10191">
        <v>92367</v>
      </c>
      <c r="L10191">
        <v>24</v>
      </c>
      <c r="M10191" t="s">
        <v>200</v>
      </c>
      <c r="N10191" s="18" t="s">
        <v>10675</v>
      </c>
      <c r="O10191" t="s">
        <v>202</v>
      </c>
      <c r="P10191" t="s">
        <v>10282</v>
      </c>
    </row>
    <row r="10192" spans="1:16" x14ac:dyDescent="0.25">
      <c r="A10192">
        <v>148440</v>
      </c>
      <c r="B10192" t="s">
        <v>360</v>
      </c>
      <c r="E10192" t="s">
        <v>10713</v>
      </c>
      <c r="G10192" t="s">
        <v>1549</v>
      </c>
      <c r="H10192" t="s">
        <v>198</v>
      </c>
      <c r="I10192" t="s">
        <v>1550</v>
      </c>
      <c r="J10192">
        <v>1965</v>
      </c>
      <c r="K10192">
        <v>341123</v>
      </c>
      <c r="L10192">
        <v>24</v>
      </c>
      <c r="M10192" t="s">
        <v>200</v>
      </c>
      <c r="N10192" t="s">
        <v>10305</v>
      </c>
      <c r="O10192" t="s">
        <v>202</v>
      </c>
      <c r="P10192" t="s">
        <v>10282</v>
      </c>
    </row>
    <row r="10193" spans="1:16" x14ac:dyDescent="0.25">
      <c r="A10193">
        <v>148441</v>
      </c>
      <c r="B10193" t="s">
        <v>360</v>
      </c>
      <c r="E10193" t="s">
        <v>10714</v>
      </c>
      <c r="G10193" t="s">
        <v>1549</v>
      </c>
      <c r="H10193" t="s">
        <v>198</v>
      </c>
      <c r="I10193" t="s">
        <v>1550</v>
      </c>
      <c r="J10193">
        <v>1967</v>
      </c>
      <c r="K10193">
        <v>299434</v>
      </c>
      <c r="L10193">
        <v>24</v>
      </c>
      <c r="M10193" t="s">
        <v>200</v>
      </c>
      <c r="N10193" t="s">
        <v>10305</v>
      </c>
      <c r="O10193" t="s">
        <v>202</v>
      </c>
      <c r="P10193" t="s">
        <v>10282</v>
      </c>
    </row>
    <row r="10194" spans="1:16" x14ac:dyDescent="0.25">
      <c r="A10194">
        <v>148442</v>
      </c>
      <c r="B10194" t="s">
        <v>360</v>
      </c>
      <c r="E10194" t="s">
        <v>1415</v>
      </c>
      <c r="G10194" t="s">
        <v>1549</v>
      </c>
      <c r="H10194" t="s">
        <v>198</v>
      </c>
      <c r="I10194" t="s">
        <v>1550</v>
      </c>
      <c r="J10194">
        <v>1971</v>
      </c>
      <c r="K10194">
        <v>94932</v>
      </c>
      <c r="L10194">
        <v>24</v>
      </c>
      <c r="M10194" t="s">
        <v>200</v>
      </c>
      <c r="N10194" t="s">
        <v>10305</v>
      </c>
      <c r="O10194" t="s">
        <v>202</v>
      </c>
      <c r="P10194" t="s">
        <v>10282</v>
      </c>
    </row>
    <row r="10195" spans="1:16" x14ac:dyDescent="0.25">
      <c r="A10195">
        <v>148443</v>
      </c>
      <c r="B10195" t="s">
        <v>360</v>
      </c>
      <c r="E10195" t="s">
        <v>10715</v>
      </c>
      <c r="G10195" t="s">
        <v>1549</v>
      </c>
      <c r="H10195" t="s">
        <v>198</v>
      </c>
      <c r="I10195" t="s">
        <v>1550</v>
      </c>
      <c r="J10195">
        <v>1980</v>
      </c>
      <c r="K10195">
        <v>101032</v>
      </c>
      <c r="L10195">
        <v>24</v>
      </c>
      <c r="M10195" t="s">
        <v>200</v>
      </c>
      <c r="N10195" t="s">
        <v>10305</v>
      </c>
      <c r="O10195" t="s">
        <v>202</v>
      </c>
      <c r="P10195" t="s">
        <v>10282</v>
      </c>
    </row>
    <row r="10196" spans="1:16" x14ac:dyDescent="0.25">
      <c r="A10196">
        <v>148444</v>
      </c>
      <c r="B10196" t="s">
        <v>360</v>
      </c>
      <c r="E10196" t="s">
        <v>10716</v>
      </c>
      <c r="G10196" t="s">
        <v>1549</v>
      </c>
      <c r="H10196" t="s">
        <v>198</v>
      </c>
      <c r="I10196" t="s">
        <v>1550</v>
      </c>
      <c r="J10196">
        <v>1982</v>
      </c>
      <c r="K10196">
        <v>82626</v>
      </c>
      <c r="L10196">
        <v>24</v>
      </c>
      <c r="M10196" t="s">
        <v>200</v>
      </c>
      <c r="N10196" t="s">
        <v>10305</v>
      </c>
      <c r="O10196" t="s">
        <v>202</v>
      </c>
      <c r="P10196" t="s">
        <v>10282</v>
      </c>
    </row>
    <row r="10197" spans="1:16" x14ac:dyDescent="0.25">
      <c r="A10197">
        <v>148445</v>
      </c>
      <c r="B10197" t="s">
        <v>360</v>
      </c>
      <c r="E10197" t="s">
        <v>10717</v>
      </c>
      <c r="G10197" t="s">
        <v>1549</v>
      </c>
      <c r="H10197" t="s">
        <v>198</v>
      </c>
      <c r="I10197" t="s">
        <v>1550</v>
      </c>
      <c r="J10197">
        <v>1965</v>
      </c>
      <c r="K10197">
        <v>122324</v>
      </c>
      <c r="L10197">
        <v>24</v>
      </c>
      <c r="M10197" t="s">
        <v>200</v>
      </c>
      <c r="N10197" t="s">
        <v>10305</v>
      </c>
      <c r="O10197" t="s">
        <v>202</v>
      </c>
      <c r="P10197" t="s">
        <v>10282</v>
      </c>
    </row>
    <row r="10198" spans="1:16" x14ac:dyDescent="0.25">
      <c r="A10198">
        <v>148446</v>
      </c>
      <c r="B10198" t="s">
        <v>360</v>
      </c>
      <c r="E10198" t="s">
        <v>10718</v>
      </c>
      <c r="G10198" t="s">
        <v>1549</v>
      </c>
      <c r="H10198" t="s">
        <v>198</v>
      </c>
      <c r="I10198" t="s">
        <v>1550</v>
      </c>
      <c r="J10198">
        <v>1982</v>
      </c>
      <c r="K10198">
        <v>125831</v>
      </c>
      <c r="L10198">
        <v>24</v>
      </c>
      <c r="M10198" t="s">
        <v>200</v>
      </c>
      <c r="N10198" t="s">
        <v>10305</v>
      </c>
      <c r="O10198" t="s">
        <v>202</v>
      </c>
      <c r="P10198" t="s">
        <v>10282</v>
      </c>
    </row>
    <row r="10199" spans="1:16" x14ac:dyDescent="0.25">
      <c r="A10199">
        <v>148447</v>
      </c>
      <c r="B10199" t="s">
        <v>360</v>
      </c>
      <c r="E10199" t="s">
        <v>10719</v>
      </c>
      <c r="G10199" t="s">
        <v>1549</v>
      </c>
      <c r="H10199" t="s">
        <v>198</v>
      </c>
      <c r="I10199" t="s">
        <v>1550</v>
      </c>
      <c r="J10199">
        <v>1984</v>
      </c>
      <c r="K10199">
        <v>186766</v>
      </c>
      <c r="L10199">
        <v>24</v>
      </c>
      <c r="M10199" t="s">
        <v>200</v>
      </c>
      <c r="N10199" t="s">
        <v>10305</v>
      </c>
      <c r="O10199" t="s">
        <v>202</v>
      </c>
      <c r="P10199" t="s">
        <v>10282</v>
      </c>
    </row>
    <row r="10200" spans="1:16" x14ac:dyDescent="0.25">
      <c r="A10200">
        <v>148448</v>
      </c>
      <c r="B10200" t="s">
        <v>360</v>
      </c>
      <c r="E10200" t="s">
        <v>10720</v>
      </c>
      <c r="G10200" t="s">
        <v>1549</v>
      </c>
      <c r="H10200" t="s">
        <v>198</v>
      </c>
      <c r="I10200" t="s">
        <v>1550</v>
      </c>
      <c r="J10200">
        <v>1985</v>
      </c>
      <c r="K10200">
        <v>139538</v>
      </c>
      <c r="L10200">
        <v>24</v>
      </c>
      <c r="M10200" t="s">
        <v>200</v>
      </c>
      <c r="N10200" t="s">
        <v>10305</v>
      </c>
      <c r="O10200" t="s">
        <v>202</v>
      </c>
      <c r="P10200" t="s">
        <v>10282</v>
      </c>
    </row>
    <row r="10201" spans="1:16" x14ac:dyDescent="0.25">
      <c r="A10201">
        <v>148449</v>
      </c>
      <c r="B10201" t="s">
        <v>360</v>
      </c>
      <c r="E10201" t="s">
        <v>10721</v>
      </c>
      <c r="G10201" t="s">
        <v>1549</v>
      </c>
      <c r="H10201" t="s">
        <v>198</v>
      </c>
      <c r="I10201" t="s">
        <v>1550</v>
      </c>
      <c r="J10201">
        <v>1964</v>
      </c>
      <c r="K10201">
        <v>145197</v>
      </c>
      <c r="L10201">
        <v>24</v>
      </c>
      <c r="M10201" t="s">
        <v>200</v>
      </c>
      <c r="N10201" t="s">
        <v>10305</v>
      </c>
      <c r="O10201" t="s">
        <v>202</v>
      </c>
      <c r="P10201" t="s">
        <v>10282</v>
      </c>
    </row>
    <row r="10202" spans="1:16" x14ac:dyDescent="0.25">
      <c r="A10202">
        <v>148450</v>
      </c>
      <c r="B10202" t="s">
        <v>360</v>
      </c>
      <c r="E10202" t="s">
        <v>10722</v>
      </c>
      <c r="G10202" t="s">
        <v>1549</v>
      </c>
      <c r="H10202" t="s">
        <v>198</v>
      </c>
      <c r="I10202" t="s">
        <v>1550</v>
      </c>
      <c r="J10202">
        <v>1972</v>
      </c>
      <c r="K10202">
        <v>101089</v>
      </c>
      <c r="L10202">
        <v>24</v>
      </c>
      <c r="M10202" t="s">
        <v>200</v>
      </c>
      <c r="N10202" t="s">
        <v>10305</v>
      </c>
      <c r="O10202" t="s">
        <v>202</v>
      </c>
      <c r="P10202" t="s">
        <v>10282</v>
      </c>
    </row>
    <row r="10203" spans="1:16" x14ac:dyDescent="0.25">
      <c r="A10203">
        <v>148451</v>
      </c>
      <c r="B10203" t="s">
        <v>360</v>
      </c>
      <c r="E10203" t="s">
        <v>10723</v>
      </c>
      <c r="G10203" t="s">
        <v>1549</v>
      </c>
      <c r="H10203" t="s">
        <v>198</v>
      </c>
      <c r="I10203" t="s">
        <v>1550</v>
      </c>
      <c r="J10203">
        <v>1968</v>
      </c>
      <c r="K10203">
        <v>214632</v>
      </c>
      <c r="L10203">
        <v>24</v>
      </c>
      <c r="M10203" t="s">
        <v>200</v>
      </c>
      <c r="N10203" t="s">
        <v>10305</v>
      </c>
      <c r="O10203" t="s">
        <v>202</v>
      </c>
      <c r="P10203" t="s">
        <v>10282</v>
      </c>
    </row>
    <row r="10204" spans="1:16" x14ac:dyDescent="0.25">
      <c r="A10204">
        <v>148452</v>
      </c>
      <c r="B10204" t="s">
        <v>360</v>
      </c>
      <c r="E10204" t="s">
        <v>10724</v>
      </c>
      <c r="G10204" t="s">
        <v>1549</v>
      </c>
      <c r="H10204" t="s">
        <v>198</v>
      </c>
      <c r="I10204" t="s">
        <v>1550</v>
      </c>
      <c r="J10204">
        <v>1983</v>
      </c>
      <c r="K10204">
        <v>122251</v>
      </c>
      <c r="L10204">
        <v>24</v>
      </c>
      <c r="M10204" t="s">
        <v>200</v>
      </c>
      <c r="N10204" t="s">
        <v>10305</v>
      </c>
      <c r="O10204" t="s">
        <v>202</v>
      </c>
      <c r="P10204" t="s">
        <v>10282</v>
      </c>
    </row>
    <row r="10205" spans="1:16" x14ac:dyDescent="0.25">
      <c r="A10205">
        <v>148453</v>
      </c>
      <c r="B10205" t="s">
        <v>360</v>
      </c>
      <c r="E10205" t="s">
        <v>10725</v>
      </c>
      <c r="G10205" t="s">
        <v>1549</v>
      </c>
      <c r="H10205" t="s">
        <v>198</v>
      </c>
      <c r="I10205" t="s">
        <v>1550</v>
      </c>
      <c r="J10205">
        <v>1972</v>
      </c>
      <c r="K10205">
        <v>135759</v>
      </c>
      <c r="L10205">
        <v>24</v>
      </c>
      <c r="M10205" t="s">
        <v>200</v>
      </c>
      <c r="N10205" t="s">
        <v>10305</v>
      </c>
      <c r="O10205" t="s">
        <v>202</v>
      </c>
      <c r="P10205" t="s">
        <v>10282</v>
      </c>
    </row>
    <row r="10206" spans="1:16" x14ac:dyDescent="0.25">
      <c r="A10206">
        <v>148454</v>
      </c>
      <c r="B10206" t="s">
        <v>360</v>
      </c>
      <c r="E10206" t="s">
        <v>10726</v>
      </c>
      <c r="G10206" t="s">
        <v>1549</v>
      </c>
      <c r="H10206" t="s">
        <v>198</v>
      </c>
      <c r="I10206" t="s">
        <v>1550</v>
      </c>
      <c r="J10206">
        <v>1969</v>
      </c>
      <c r="K10206">
        <v>61655</v>
      </c>
      <c r="L10206">
        <v>24</v>
      </c>
      <c r="M10206" t="s">
        <v>200</v>
      </c>
      <c r="N10206" t="s">
        <v>10305</v>
      </c>
      <c r="O10206" t="s">
        <v>202</v>
      </c>
      <c r="P10206" t="s">
        <v>10282</v>
      </c>
    </row>
    <row r="10207" spans="1:16" x14ac:dyDescent="0.25">
      <c r="A10207">
        <v>148455</v>
      </c>
      <c r="B10207" t="s">
        <v>360</v>
      </c>
      <c r="E10207" t="s">
        <v>10727</v>
      </c>
      <c r="G10207" t="s">
        <v>1549</v>
      </c>
      <c r="H10207" t="s">
        <v>198</v>
      </c>
      <c r="I10207" t="s">
        <v>1550</v>
      </c>
      <c r="J10207">
        <v>1982</v>
      </c>
      <c r="K10207">
        <v>126704</v>
      </c>
      <c r="L10207">
        <v>24</v>
      </c>
      <c r="M10207" t="s">
        <v>200</v>
      </c>
      <c r="N10207" t="s">
        <v>10305</v>
      </c>
      <c r="O10207" t="s">
        <v>202</v>
      </c>
      <c r="P10207" t="s">
        <v>10282</v>
      </c>
    </row>
    <row r="10208" spans="1:16" x14ac:dyDescent="0.25">
      <c r="A10208">
        <v>148456</v>
      </c>
      <c r="B10208" t="s">
        <v>360</v>
      </c>
      <c r="E10208" t="s">
        <v>10728</v>
      </c>
      <c r="G10208" t="s">
        <v>1549</v>
      </c>
      <c r="H10208" t="s">
        <v>198</v>
      </c>
      <c r="I10208" t="s">
        <v>1550</v>
      </c>
      <c r="J10208">
        <v>1982</v>
      </c>
      <c r="K10208">
        <v>125511</v>
      </c>
      <c r="L10208">
        <v>24</v>
      </c>
      <c r="M10208" t="s">
        <v>200</v>
      </c>
      <c r="N10208" t="s">
        <v>10305</v>
      </c>
      <c r="O10208" t="s">
        <v>202</v>
      </c>
      <c r="P10208" t="s">
        <v>10282</v>
      </c>
    </row>
    <row r="10209" spans="1:16" x14ac:dyDescent="0.25">
      <c r="A10209">
        <v>148457</v>
      </c>
      <c r="B10209" t="s">
        <v>360</v>
      </c>
      <c r="E10209" t="s">
        <v>10729</v>
      </c>
      <c r="G10209" t="s">
        <v>1549</v>
      </c>
      <c r="H10209" t="s">
        <v>198</v>
      </c>
      <c r="I10209" t="s">
        <v>1550</v>
      </c>
      <c r="J10209">
        <v>1975</v>
      </c>
      <c r="K10209">
        <v>130168</v>
      </c>
      <c r="L10209">
        <v>24</v>
      </c>
      <c r="M10209" t="s">
        <v>200</v>
      </c>
      <c r="N10209" t="s">
        <v>10305</v>
      </c>
      <c r="O10209" t="s">
        <v>202</v>
      </c>
      <c r="P10209" t="s">
        <v>10282</v>
      </c>
    </row>
    <row r="10210" spans="1:16" x14ac:dyDescent="0.25">
      <c r="A10210">
        <v>148458</v>
      </c>
      <c r="B10210" t="s">
        <v>360</v>
      </c>
      <c r="E10210" t="s">
        <v>10730</v>
      </c>
      <c r="G10210" t="s">
        <v>1549</v>
      </c>
      <c r="H10210" t="s">
        <v>198</v>
      </c>
      <c r="I10210" t="s">
        <v>1550</v>
      </c>
      <c r="J10210">
        <v>1985</v>
      </c>
      <c r="K10210">
        <v>88209</v>
      </c>
      <c r="L10210">
        <v>24</v>
      </c>
      <c r="M10210" t="s">
        <v>200</v>
      </c>
      <c r="N10210" t="s">
        <v>10305</v>
      </c>
      <c r="O10210" t="s">
        <v>202</v>
      </c>
      <c r="P10210" t="s">
        <v>10282</v>
      </c>
    </row>
    <row r="10211" spans="1:16" x14ac:dyDescent="0.25">
      <c r="A10211">
        <v>148459</v>
      </c>
      <c r="B10211" t="s">
        <v>360</v>
      </c>
      <c r="E10211" t="s">
        <v>488</v>
      </c>
      <c r="G10211" t="s">
        <v>1549</v>
      </c>
      <c r="H10211" t="s">
        <v>198</v>
      </c>
      <c r="I10211" t="s">
        <v>1550</v>
      </c>
      <c r="J10211">
        <v>1970</v>
      </c>
      <c r="K10211">
        <v>86902</v>
      </c>
      <c r="L10211">
        <v>24</v>
      </c>
      <c r="M10211" t="s">
        <v>200</v>
      </c>
      <c r="N10211" t="s">
        <v>10305</v>
      </c>
      <c r="O10211" t="s">
        <v>202</v>
      </c>
      <c r="P10211" t="s">
        <v>10282</v>
      </c>
    </row>
    <row r="10212" spans="1:16" x14ac:dyDescent="0.25">
      <c r="A10212">
        <v>148460</v>
      </c>
      <c r="B10212" t="s">
        <v>360</v>
      </c>
      <c r="E10212" t="s">
        <v>10731</v>
      </c>
      <c r="G10212" t="s">
        <v>1549</v>
      </c>
      <c r="H10212" t="s">
        <v>198</v>
      </c>
      <c r="I10212" t="s">
        <v>1550</v>
      </c>
      <c r="J10212">
        <v>1970</v>
      </c>
      <c r="K10212">
        <v>84668</v>
      </c>
      <c r="L10212">
        <v>24</v>
      </c>
      <c r="M10212" t="s">
        <v>200</v>
      </c>
      <c r="N10212" t="s">
        <v>10305</v>
      </c>
      <c r="O10212" t="s">
        <v>202</v>
      </c>
      <c r="P10212" t="s">
        <v>10282</v>
      </c>
    </row>
    <row r="10213" spans="1:16" x14ac:dyDescent="0.25">
      <c r="A10213">
        <v>148461</v>
      </c>
      <c r="B10213" t="s">
        <v>360</v>
      </c>
      <c r="E10213" t="s">
        <v>6663</v>
      </c>
      <c r="G10213" t="s">
        <v>1549</v>
      </c>
      <c r="H10213" t="s">
        <v>198</v>
      </c>
      <c r="I10213" t="s">
        <v>1550</v>
      </c>
      <c r="J10213">
        <v>1965</v>
      </c>
      <c r="K10213">
        <v>33809</v>
      </c>
      <c r="L10213">
        <v>24</v>
      </c>
      <c r="M10213" t="s">
        <v>200</v>
      </c>
      <c r="N10213" t="s">
        <v>10305</v>
      </c>
      <c r="O10213" t="s">
        <v>202</v>
      </c>
      <c r="P10213" t="s">
        <v>10282</v>
      </c>
    </row>
    <row r="10214" spans="1:16" x14ac:dyDescent="0.25">
      <c r="A10214">
        <v>148462</v>
      </c>
      <c r="B10214" t="s">
        <v>360</v>
      </c>
      <c r="E10214" t="s">
        <v>10732</v>
      </c>
      <c r="G10214" t="s">
        <v>1549</v>
      </c>
      <c r="H10214" t="s">
        <v>198</v>
      </c>
      <c r="I10214" t="s">
        <v>1550</v>
      </c>
      <c r="J10214">
        <v>1985</v>
      </c>
      <c r="K10214">
        <v>84825</v>
      </c>
      <c r="L10214">
        <v>24</v>
      </c>
      <c r="M10214" t="s">
        <v>200</v>
      </c>
      <c r="N10214" t="s">
        <v>10305</v>
      </c>
      <c r="O10214" t="s">
        <v>202</v>
      </c>
      <c r="P10214" t="s">
        <v>10282</v>
      </c>
    </row>
    <row r="10215" spans="1:16" x14ac:dyDescent="0.25">
      <c r="A10215">
        <v>148463</v>
      </c>
      <c r="B10215" t="s">
        <v>360</v>
      </c>
      <c r="E10215" t="s">
        <v>10733</v>
      </c>
      <c r="G10215" t="s">
        <v>1549</v>
      </c>
      <c r="H10215" t="s">
        <v>198</v>
      </c>
      <c r="I10215" t="s">
        <v>1550</v>
      </c>
      <c r="J10215">
        <v>1959</v>
      </c>
      <c r="K10215">
        <v>144748</v>
      </c>
      <c r="L10215">
        <v>24</v>
      </c>
      <c r="M10215" t="s">
        <v>200</v>
      </c>
      <c r="N10215" t="s">
        <v>10305</v>
      </c>
      <c r="O10215" t="s">
        <v>202</v>
      </c>
      <c r="P10215" t="s">
        <v>10282</v>
      </c>
    </row>
    <row r="10216" spans="1:16" x14ac:dyDescent="0.25">
      <c r="A10216">
        <v>148464</v>
      </c>
      <c r="B10216" t="s">
        <v>360</v>
      </c>
      <c r="E10216" t="s">
        <v>10734</v>
      </c>
      <c r="G10216" t="s">
        <v>1549</v>
      </c>
      <c r="H10216" t="s">
        <v>198</v>
      </c>
      <c r="I10216" t="s">
        <v>1550</v>
      </c>
      <c r="J10216">
        <v>1971</v>
      </c>
      <c r="K10216">
        <v>36295</v>
      </c>
      <c r="L10216">
        <v>24</v>
      </c>
      <c r="M10216" t="s">
        <v>200</v>
      </c>
      <c r="N10216" t="s">
        <v>10305</v>
      </c>
      <c r="O10216" t="s">
        <v>202</v>
      </c>
      <c r="P10216" t="s">
        <v>10282</v>
      </c>
    </row>
    <row r="10217" spans="1:16" x14ac:dyDescent="0.25">
      <c r="A10217">
        <v>148465</v>
      </c>
      <c r="B10217" t="s">
        <v>360</v>
      </c>
      <c r="E10217" t="s">
        <v>10735</v>
      </c>
      <c r="G10217" t="s">
        <v>1549</v>
      </c>
      <c r="H10217" t="s">
        <v>198</v>
      </c>
      <c r="I10217" t="s">
        <v>1550</v>
      </c>
      <c r="J10217">
        <v>1960</v>
      </c>
      <c r="K10217">
        <v>20518</v>
      </c>
      <c r="L10217">
        <v>24</v>
      </c>
      <c r="M10217" t="s">
        <v>200</v>
      </c>
      <c r="N10217" t="s">
        <v>10305</v>
      </c>
      <c r="O10217" t="s">
        <v>202</v>
      </c>
      <c r="P10217" t="s">
        <v>10282</v>
      </c>
    </row>
    <row r="10218" spans="1:16" x14ac:dyDescent="0.25">
      <c r="A10218">
        <v>148466</v>
      </c>
      <c r="B10218" t="s">
        <v>360</v>
      </c>
      <c r="E10218" t="s">
        <v>10736</v>
      </c>
      <c r="G10218" t="s">
        <v>1549</v>
      </c>
      <c r="H10218" t="s">
        <v>198</v>
      </c>
      <c r="I10218" t="s">
        <v>1550</v>
      </c>
      <c r="J10218">
        <v>1959</v>
      </c>
      <c r="K10218">
        <v>234796</v>
      </c>
      <c r="L10218">
        <v>24</v>
      </c>
      <c r="M10218" t="s">
        <v>200</v>
      </c>
      <c r="N10218" t="s">
        <v>10305</v>
      </c>
      <c r="O10218" t="s">
        <v>202</v>
      </c>
      <c r="P10218" t="s">
        <v>10282</v>
      </c>
    </row>
    <row r="10219" spans="1:16" x14ac:dyDescent="0.25">
      <c r="A10219">
        <v>148467</v>
      </c>
      <c r="B10219" t="s">
        <v>360</v>
      </c>
      <c r="E10219" t="s">
        <v>10736</v>
      </c>
      <c r="G10219" t="s">
        <v>1549</v>
      </c>
      <c r="H10219" t="s">
        <v>198</v>
      </c>
      <c r="I10219" t="s">
        <v>1550</v>
      </c>
      <c r="J10219">
        <v>1959</v>
      </c>
      <c r="K10219">
        <v>89303</v>
      </c>
      <c r="L10219">
        <v>24</v>
      </c>
      <c r="M10219" t="s">
        <v>200</v>
      </c>
      <c r="N10219" t="s">
        <v>10305</v>
      </c>
      <c r="O10219" t="s">
        <v>202</v>
      </c>
      <c r="P10219" t="s">
        <v>10282</v>
      </c>
    </row>
    <row r="10220" spans="1:16" x14ac:dyDescent="0.25">
      <c r="A10220">
        <v>148468</v>
      </c>
      <c r="B10220" t="s">
        <v>360</v>
      </c>
      <c r="E10220" t="s">
        <v>10737</v>
      </c>
      <c r="G10220" t="s">
        <v>1549</v>
      </c>
      <c r="H10220" t="s">
        <v>198</v>
      </c>
      <c r="I10220" t="s">
        <v>1550</v>
      </c>
      <c r="J10220">
        <v>1972</v>
      </c>
      <c r="K10220">
        <v>150558</v>
      </c>
      <c r="L10220">
        <v>24</v>
      </c>
      <c r="M10220" t="s">
        <v>200</v>
      </c>
      <c r="N10220" t="s">
        <v>10305</v>
      </c>
      <c r="O10220" t="s">
        <v>202</v>
      </c>
      <c r="P10220" t="s">
        <v>10282</v>
      </c>
    </row>
    <row r="10221" spans="1:16" x14ac:dyDescent="0.25">
      <c r="A10221">
        <v>148469</v>
      </c>
      <c r="B10221" t="s">
        <v>360</v>
      </c>
      <c r="E10221" t="s">
        <v>10738</v>
      </c>
      <c r="G10221" t="s">
        <v>1549</v>
      </c>
      <c r="H10221" t="s">
        <v>198</v>
      </c>
      <c r="I10221" t="s">
        <v>1550</v>
      </c>
      <c r="J10221">
        <v>1963</v>
      </c>
      <c r="K10221">
        <v>280792</v>
      </c>
      <c r="L10221">
        <v>24</v>
      </c>
      <c r="M10221" t="s">
        <v>200</v>
      </c>
      <c r="N10221" t="s">
        <v>10305</v>
      </c>
      <c r="O10221" t="s">
        <v>202</v>
      </c>
      <c r="P10221" t="s">
        <v>10282</v>
      </c>
    </row>
    <row r="10222" spans="1:16" x14ac:dyDescent="0.25">
      <c r="A10222">
        <v>148470</v>
      </c>
      <c r="B10222" t="s">
        <v>360</v>
      </c>
      <c r="E10222" t="s">
        <v>10739</v>
      </c>
      <c r="G10222" t="s">
        <v>1549</v>
      </c>
      <c r="H10222" t="s">
        <v>198</v>
      </c>
      <c r="I10222" t="s">
        <v>1550</v>
      </c>
      <c r="J10222">
        <v>1960</v>
      </c>
      <c r="K10222">
        <v>154023</v>
      </c>
      <c r="L10222">
        <v>24</v>
      </c>
      <c r="M10222" t="s">
        <v>200</v>
      </c>
      <c r="N10222" t="s">
        <v>10305</v>
      </c>
      <c r="O10222" t="s">
        <v>202</v>
      </c>
      <c r="P10222" t="s">
        <v>10282</v>
      </c>
    </row>
    <row r="10223" spans="1:16" ht="75" x14ac:dyDescent="0.25">
      <c r="A10223">
        <v>148471</v>
      </c>
      <c r="B10223" t="s">
        <v>360</v>
      </c>
      <c r="E10223" t="s">
        <v>10740</v>
      </c>
      <c r="G10223" t="s">
        <v>1549</v>
      </c>
      <c r="H10223" t="s">
        <v>198</v>
      </c>
      <c r="I10223" t="s">
        <v>1550</v>
      </c>
      <c r="J10223">
        <v>1966</v>
      </c>
      <c r="K10223">
        <v>57997</v>
      </c>
      <c r="L10223">
        <v>24</v>
      </c>
      <c r="M10223" t="s">
        <v>200</v>
      </c>
      <c r="N10223" s="18" t="s">
        <v>10675</v>
      </c>
      <c r="O10223" t="s">
        <v>202</v>
      </c>
      <c r="P10223" t="s">
        <v>10282</v>
      </c>
    </row>
    <row r="10224" spans="1:16" x14ac:dyDescent="0.25">
      <c r="A10224">
        <v>148472</v>
      </c>
      <c r="B10224" t="s">
        <v>360</v>
      </c>
      <c r="E10224" t="s">
        <v>10741</v>
      </c>
      <c r="G10224" t="s">
        <v>1549</v>
      </c>
      <c r="H10224" t="s">
        <v>198</v>
      </c>
      <c r="I10224" t="s">
        <v>1550</v>
      </c>
      <c r="J10224">
        <v>1977</v>
      </c>
      <c r="K10224">
        <v>52367</v>
      </c>
      <c r="L10224">
        <v>24</v>
      </c>
      <c r="M10224" t="s">
        <v>200</v>
      </c>
      <c r="N10224" t="s">
        <v>10305</v>
      </c>
      <c r="O10224" t="s">
        <v>202</v>
      </c>
      <c r="P10224" t="s">
        <v>10282</v>
      </c>
    </row>
    <row r="10225" spans="1:16" x14ac:dyDescent="0.25">
      <c r="A10225">
        <v>148473</v>
      </c>
      <c r="B10225" t="s">
        <v>360</v>
      </c>
      <c r="E10225" t="s">
        <v>10742</v>
      </c>
      <c r="G10225" t="s">
        <v>1549</v>
      </c>
      <c r="H10225" t="s">
        <v>198</v>
      </c>
      <c r="I10225" t="s">
        <v>1550</v>
      </c>
      <c r="J10225">
        <v>1964</v>
      </c>
      <c r="K10225">
        <v>154362</v>
      </c>
      <c r="L10225">
        <v>24</v>
      </c>
      <c r="M10225" t="s">
        <v>200</v>
      </c>
      <c r="N10225" t="s">
        <v>10305</v>
      </c>
      <c r="O10225" t="s">
        <v>202</v>
      </c>
      <c r="P10225" t="s">
        <v>10282</v>
      </c>
    </row>
    <row r="10226" spans="1:16" x14ac:dyDescent="0.25">
      <c r="A10226">
        <v>148475</v>
      </c>
      <c r="B10226" t="s">
        <v>360</v>
      </c>
      <c r="E10226" t="s">
        <v>10743</v>
      </c>
      <c r="G10226" t="s">
        <v>1549</v>
      </c>
      <c r="H10226" t="s">
        <v>198</v>
      </c>
      <c r="I10226" t="s">
        <v>1550</v>
      </c>
      <c r="J10226">
        <v>1979</v>
      </c>
      <c r="K10226">
        <v>139778</v>
      </c>
      <c r="L10226">
        <v>24</v>
      </c>
      <c r="M10226" t="s">
        <v>200</v>
      </c>
      <c r="N10226" t="s">
        <v>10305</v>
      </c>
      <c r="O10226" t="s">
        <v>202</v>
      </c>
      <c r="P10226" t="s">
        <v>10282</v>
      </c>
    </row>
    <row r="10227" spans="1:16" x14ac:dyDescent="0.25">
      <c r="A10227">
        <v>148476</v>
      </c>
      <c r="B10227" t="s">
        <v>360</v>
      </c>
      <c r="E10227" t="s">
        <v>10744</v>
      </c>
      <c r="G10227" t="s">
        <v>1549</v>
      </c>
      <c r="H10227" t="s">
        <v>198</v>
      </c>
      <c r="I10227" t="s">
        <v>1550</v>
      </c>
      <c r="J10227">
        <v>1969</v>
      </c>
      <c r="K10227">
        <v>137828</v>
      </c>
      <c r="L10227">
        <v>24</v>
      </c>
      <c r="M10227" t="s">
        <v>200</v>
      </c>
      <c r="N10227" t="s">
        <v>10305</v>
      </c>
      <c r="O10227" t="s">
        <v>202</v>
      </c>
      <c r="P10227" t="s">
        <v>10282</v>
      </c>
    </row>
    <row r="10228" spans="1:16" x14ac:dyDescent="0.25">
      <c r="A10228">
        <v>148477</v>
      </c>
      <c r="B10228" t="s">
        <v>360</v>
      </c>
      <c r="E10228" t="s">
        <v>10745</v>
      </c>
      <c r="G10228" t="s">
        <v>1549</v>
      </c>
      <c r="H10228" t="s">
        <v>198</v>
      </c>
      <c r="I10228" t="s">
        <v>1550</v>
      </c>
      <c r="J10228">
        <v>1999</v>
      </c>
      <c r="K10228">
        <v>576491</v>
      </c>
      <c r="L10228">
        <v>24</v>
      </c>
      <c r="M10228" t="s">
        <v>200</v>
      </c>
      <c r="N10228" t="s">
        <v>10305</v>
      </c>
      <c r="O10228" t="s">
        <v>202</v>
      </c>
      <c r="P10228" t="s">
        <v>10282</v>
      </c>
    </row>
    <row r="10229" spans="1:16" x14ac:dyDescent="0.25">
      <c r="A10229">
        <v>148478</v>
      </c>
      <c r="B10229" t="s">
        <v>360</v>
      </c>
      <c r="E10229" t="s">
        <v>10746</v>
      </c>
      <c r="G10229" t="s">
        <v>1549</v>
      </c>
      <c r="H10229" t="s">
        <v>198</v>
      </c>
      <c r="I10229" t="s">
        <v>1550</v>
      </c>
      <c r="J10229">
        <v>1978</v>
      </c>
      <c r="K10229">
        <v>561</v>
      </c>
      <c r="L10229">
        <v>24</v>
      </c>
      <c r="M10229" t="s">
        <v>200</v>
      </c>
      <c r="N10229" t="s">
        <v>10335</v>
      </c>
      <c r="O10229" t="s">
        <v>202</v>
      </c>
      <c r="P10229" t="s">
        <v>365</v>
      </c>
    </row>
    <row r="10230" spans="1:16" ht="90" x14ac:dyDescent="0.25">
      <c r="A10230">
        <v>148481</v>
      </c>
      <c r="B10230" t="s">
        <v>360</v>
      </c>
      <c r="E10230" t="s">
        <v>10747</v>
      </c>
      <c r="G10230" t="s">
        <v>1549</v>
      </c>
      <c r="H10230" t="s">
        <v>198</v>
      </c>
      <c r="I10230" t="s">
        <v>1550</v>
      </c>
      <c r="J10230">
        <v>1979</v>
      </c>
      <c r="K10230">
        <v>71778</v>
      </c>
      <c r="L10230">
        <v>24</v>
      </c>
      <c r="M10230" t="s">
        <v>200</v>
      </c>
      <c r="N10230" s="18" t="s">
        <v>10748</v>
      </c>
      <c r="O10230" t="s">
        <v>202</v>
      </c>
      <c r="P10230" t="s">
        <v>365</v>
      </c>
    </row>
    <row r="10231" spans="1:16" x14ac:dyDescent="0.25">
      <c r="A10231">
        <v>148483</v>
      </c>
      <c r="B10231" t="s">
        <v>360</v>
      </c>
      <c r="E10231" t="s">
        <v>10749</v>
      </c>
      <c r="G10231" t="s">
        <v>1549</v>
      </c>
      <c r="H10231" t="s">
        <v>198</v>
      </c>
      <c r="I10231" t="s">
        <v>1550</v>
      </c>
      <c r="J10231">
        <v>1987</v>
      </c>
      <c r="K10231">
        <v>12366</v>
      </c>
      <c r="L10231">
        <v>24</v>
      </c>
      <c r="M10231" t="s">
        <v>200</v>
      </c>
      <c r="N10231" t="s">
        <v>10335</v>
      </c>
      <c r="O10231" t="s">
        <v>202</v>
      </c>
      <c r="P10231" t="s">
        <v>365</v>
      </c>
    </row>
    <row r="10232" spans="1:16" x14ac:dyDescent="0.25">
      <c r="A10232">
        <v>148484</v>
      </c>
      <c r="B10232" t="s">
        <v>360</v>
      </c>
      <c r="E10232" t="s">
        <v>10750</v>
      </c>
      <c r="G10232" t="s">
        <v>1549</v>
      </c>
      <c r="H10232" t="s">
        <v>198</v>
      </c>
      <c r="I10232" t="s">
        <v>1550</v>
      </c>
      <c r="J10232">
        <v>1967</v>
      </c>
      <c r="K10232">
        <v>5194</v>
      </c>
      <c r="L10232">
        <v>24</v>
      </c>
      <c r="M10232" t="s">
        <v>200</v>
      </c>
      <c r="N10232" t="s">
        <v>10305</v>
      </c>
      <c r="O10232" t="s">
        <v>202</v>
      </c>
      <c r="P10232" t="s">
        <v>10282</v>
      </c>
    </row>
    <row r="10233" spans="1:16" x14ac:dyDescent="0.25">
      <c r="A10233">
        <v>148485</v>
      </c>
      <c r="B10233" t="s">
        <v>360</v>
      </c>
      <c r="E10233" t="s">
        <v>10751</v>
      </c>
      <c r="G10233" t="s">
        <v>1549</v>
      </c>
      <c r="H10233" t="s">
        <v>198</v>
      </c>
      <c r="I10233" t="s">
        <v>1550</v>
      </c>
      <c r="J10233">
        <v>1967</v>
      </c>
      <c r="K10233">
        <v>10453</v>
      </c>
      <c r="L10233">
        <v>24</v>
      </c>
      <c r="M10233" t="s">
        <v>200</v>
      </c>
      <c r="N10233" t="s">
        <v>10305</v>
      </c>
      <c r="O10233" t="s">
        <v>202</v>
      </c>
      <c r="P10233" t="s">
        <v>10282</v>
      </c>
    </row>
    <row r="10234" spans="1:16" x14ac:dyDescent="0.25">
      <c r="A10234">
        <v>148488</v>
      </c>
      <c r="B10234" t="s">
        <v>360</v>
      </c>
      <c r="E10234" t="s">
        <v>10752</v>
      </c>
      <c r="G10234" t="s">
        <v>1549</v>
      </c>
      <c r="H10234" t="s">
        <v>198</v>
      </c>
      <c r="I10234" t="s">
        <v>1550</v>
      </c>
      <c r="J10234">
        <v>1985</v>
      </c>
      <c r="K10234">
        <v>102690</v>
      </c>
      <c r="L10234">
        <v>24</v>
      </c>
      <c r="M10234" t="s">
        <v>200</v>
      </c>
      <c r="N10234" t="s">
        <v>10335</v>
      </c>
      <c r="O10234" t="s">
        <v>202</v>
      </c>
      <c r="P10234" t="s">
        <v>365</v>
      </c>
    </row>
    <row r="10235" spans="1:16" x14ac:dyDescent="0.25">
      <c r="A10235">
        <v>148489</v>
      </c>
      <c r="B10235" t="s">
        <v>360</v>
      </c>
      <c r="E10235" t="s">
        <v>10753</v>
      </c>
      <c r="G10235" t="s">
        <v>1549</v>
      </c>
      <c r="H10235" t="s">
        <v>198</v>
      </c>
      <c r="I10235" t="s">
        <v>1550</v>
      </c>
      <c r="J10235">
        <v>1977</v>
      </c>
      <c r="K10235">
        <v>84320</v>
      </c>
      <c r="L10235">
        <v>24</v>
      </c>
      <c r="M10235" t="s">
        <v>200</v>
      </c>
      <c r="N10235" t="s">
        <v>10335</v>
      </c>
      <c r="O10235" t="s">
        <v>202</v>
      </c>
      <c r="P10235" t="s">
        <v>365</v>
      </c>
    </row>
    <row r="10236" spans="1:16" x14ac:dyDescent="0.25">
      <c r="A10236">
        <v>148490</v>
      </c>
      <c r="B10236" t="s">
        <v>360</v>
      </c>
      <c r="E10236" t="s">
        <v>10754</v>
      </c>
      <c r="G10236" t="s">
        <v>1549</v>
      </c>
      <c r="H10236" t="s">
        <v>198</v>
      </c>
      <c r="I10236" t="s">
        <v>1550</v>
      </c>
      <c r="J10236">
        <v>1978</v>
      </c>
      <c r="K10236">
        <v>89103</v>
      </c>
      <c r="L10236">
        <v>24</v>
      </c>
      <c r="M10236" t="s">
        <v>200</v>
      </c>
      <c r="N10236" t="s">
        <v>10335</v>
      </c>
      <c r="O10236" t="s">
        <v>202</v>
      </c>
      <c r="P10236" t="s">
        <v>365</v>
      </c>
    </row>
    <row r="10237" spans="1:16" x14ac:dyDescent="0.25">
      <c r="A10237">
        <v>148492</v>
      </c>
      <c r="B10237" t="s">
        <v>360</v>
      </c>
      <c r="E10237" t="s">
        <v>10755</v>
      </c>
      <c r="G10237" t="s">
        <v>1549</v>
      </c>
      <c r="H10237" t="s">
        <v>198</v>
      </c>
      <c r="I10237" t="s">
        <v>1550</v>
      </c>
      <c r="J10237">
        <v>1985</v>
      </c>
      <c r="K10237">
        <v>91474</v>
      </c>
      <c r="L10237">
        <v>24</v>
      </c>
      <c r="M10237" t="s">
        <v>200</v>
      </c>
      <c r="N10237" t="s">
        <v>10335</v>
      </c>
      <c r="O10237" t="s">
        <v>202</v>
      </c>
      <c r="P10237" t="s">
        <v>365</v>
      </c>
    </row>
    <row r="10238" spans="1:16" x14ac:dyDescent="0.25">
      <c r="A10238">
        <v>148493</v>
      </c>
      <c r="B10238" t="s">
        <v>360</v>
      </c>
      <c r="E10238" t="s">
        <v>10756</v>
      </c>
      <c r="G10238" t="s">
        <v>1549</v>
      </c>
      <c r="H10238" t="s">
        <v>198</v>
      </c>
      <c r="I10238" t="s">
        <v>1550</v>
      </c>
      <c r="J10238">
        <v>1959</v>
      </c>
      <c r="K10238">
        <v>226612</v>
      </c>
      <c r="L10238">
        <v>24</v>
      </c>
      <c r="M10238" t="s">
        <v>200</v>
      </c>
      <c r="N10238" t="s">
        <v>10335</v>
      </c>
      <c r="O10238" t="s">
        <v>202</v>
      </c>
      <c r="P10238" t="s">
        <v>365</v>
      </c>
    </row>
    <row r="10239" spans="1:16" x14ac:dyDescent="0.25">
      <c r="A10239">
        <v>148494</v>
      </c>
      <c r="B10239" t="s">
        <v>360</v>
      </c>
      <c r="E10239" t="s">
        <v>10757</v>
      </c>
      <c r="G10239" t="s">
        <v>1549</v>
      </c>
      <c r="H10239" t="s">
        <v>198</v>
      </c>
      <c r="I10239" t="s">
        <v>1550</v>
      </c>
      <c r="J10239">
        <v>1977</v>
      </c>
      <c r="K10239">
        <v>243063</v>
      </c>
      <c r="L10239">
        <v>24</v>
      </c>
      <c r="M10239" t="s">
        <v>200</v>
      </c>
      <c r="N10239" t="s">
        <v>10335</v>
      </c>
      <c r="O10239" t="s">
        <v>202</v>
      </c>
      <c r="P10239" t="s">
        <v>365</v>
      </c>
    </row>
    <row r="10240" spans="1:16" x14ac:dyDescent="0.25">
      <c r="A10240">
        <v>148495</v>
      </c>
      <c r="B10240" t="s">
        <v>360</v>
      </c>
      <c r="E10240" t="s">
        <v>10758</v>
      </c>
      <c r="G10240" t="s">
        <v>1549</v>
      </c>
      <c r="H10240" t="s">
        <v>198</v>
      </c>
      <c r="I10240" t="s">
        <v>1550</v>
      </c>
      <c r="J10240">
        <v>1985</v>
      </c>
      <c r="K10240">
        <v>171980</v>
      </c>
      <c r="L10240">
        <v>24</v>
      </c>
      <c r="M10240" t="s">
        <v>200</v>
      </c>
      <c r="N10240" t="s">
        <v>10335</v>
      </c>
      <c r="O10240" t="s">
        <v>202</v>
      </c>
      <c r="P10240" t="s">
        <v>365</v>
      </c>
    </row>
    <row r="10241" spans="1:16" x14ac:dyDescent="0.25">
      <c r="A10241">
        <v>148496</v>
      </c>
      <c r="B10241" t="s">
        <v>360</v>
      </c>
      <c r="E10241" t="s">
        <v>10759</v>
      </c>
      <c r="G10241" t="s">
        <v>1549</v>
      </c>
      <c r="H10241" t="s">
        <v>198</v>
      </c>
      <c r="I10241" t="s">
        <v>1550</v>
      </c>
      <c r="J10241">
        <v>1986</v>
      </c>
      <c r="K10241">
        <v>197875</v>
      </c>
      <c r="L10241">
        <v>24</v>
      </c>
      <c r="M10241" t="s">
        <v>200</v>
      </c>
      <c r="N10241" t="s">
        <v>10335</v>
      </c>
      <c r="O10241" t="s">
        <v>202</v>
      </c>
      <c r="P10241" t="s">
        <v>365</v>
      </c>
    </row>
    <row r="10242" spans="1:16" x14ac:dyDescent="0.25">
      <c r="A10242">
        <v>148497</v>
      </c>
      <c r="B10242" t="s">
        <v>360</v>
      </c>
      <c r="E10242" t="s">
        <v>10760</v>
      </c>
      <c r="G10242" t="s">
        <v>1549</v>
      </c>
      <c r="H10242" t="s">
        <v>198</v>
      </c>
      <c r="I10242" t="s">
        <v>1550</v>
      </c>
      <c r="J10242">
        <v>1986</v>
      </c>
      <c r="K10242">
        <v>6713</v>
      </c>
      <c r="L10242">
        <v>24</v>
      </c>
      <c r="M10242" t="s">
        <v>200</v>
      </c>
      <c r="N10242" t="s">
        <v>10335</v>
      </c>
      <c r="O10242" t="s">
        <v>202</v>
      </c>
      <c r="P10242" t="s">
        <v>365</v>
      </c>
    </row>
    <row r="10243" spans="1:16" x14ac:dyDescent="0.25">
      <c r="A10243">
        <v>148498</v>
      </c>
      <c r="B10243" t="s">
        <v>360</v>
      </c>
      <c r="E10243" t="s">
        <v>10761</v>
      </c>
      <c r="G10243" t="s">
        <v>1549</v>
      </c>
      <c r="H10243" t="s">
        <v>198</v>
      </c>
      <c r="I10243" t="s">
        <v>1550</v>
      </c>
      <c r="J10243">
        <v>1979</v>
      </c>
      <c r="K10243">
        <v>41314</v>
      </c>
      <c r="L10243">
        <v>24</v>
      </c>
      <c r="M10243" t="s">
        <v>200</v>
      </c>
      <c r="N10243" t="s">
        <v>10335</v>
      </c>
      <c r="O10243" t="s">
        <v>202</v>
      </c>
      <c r="P10243" t="s">
        <v>365</v>
      </c>
    </row>
    <row r="10244" spans="1:16" x14ac:dyDescent="0.25">
      <c r="A10244">
        <v>148499</v>
      </c>
      <c r="B10244" t="s">
        <v>360</v>
      </c>
      <c r="E10244" t="s">
        <v>10762</v>
      </c>
      <c r="G10244" t="s">
        <v>1549</v>
      </c>
      <c r="H10244" t="s">
        <v>198</v>
      </c>
      <c r="I10244" t="s">
        <v>1550</v>
      </c>
      <c r="J10244">
        <v>1986</v>
      </c>
      <c r="K10244">
        <v>67761</v>
      </c>
      <c r="L10244">
        <v>24</v>
      </c>
      <c r="M10244" t="s">
        <v>200</v>
      </c>
      <c r="N10244" t="s">
        <v>10335</v>
      </c>
      <c r="O10244" t="s">
        <v>202</v>
      </c>
      <c r="P10244" t="s">
        <v>365</v>
      </c>
    </row>
    <row r="10245" spans="1:16" x14ac:dyDescent="0.25">
      <c r="A10245">
        <v>148500</v>
      </c>
      <c r="B10245" t="s">
        <v>360</v>
      </c>
      <c r="E10245" t="s">
        <v>10763</v>
      </c>
      <c r="G10245" t="s">
        <v>1549</v>
      </c>
      <c r="H10245" t="s">
        <v>198</v>
      </c>
      <c r="I10245" t="s">
        <v>1550</v>
      </c>
      <c r="J10245">
        <v>1971</v>
      </c>
      <c r="K10245">
        <v>136456</v>
      </c>
      <c r="L10245">
        <v>24</v>
      </c>
      <c r="M10245" t="s">
        <v>200</v>
      </c>
      <c r="N10245" t="s">
        <v>10764</v>
      </c>
      <c r="O10245" t="s">
        <v>202</v>
      </c>
      <c r="P10245" t="s">
        <v>10282</v>
      </c>
    </row>
    <row r="10246" spans="1:16" x14ac:dyDescent="0.25">
      <c r="A10246">
        <v>148503</v>
      </c>
      <c r="B10246" t="s">
        <v>360</v>
      </c>
      <c r="E10246" t="s">
        <v>10765</v>
      </c>
      <c r="G10246" t="s">
        <v>1549</v>
      </c>
      <c r="H10246" t="s">
        <v>198</v>
      </c>
      <c r="I10246" t="s">
        <v>1550</v>
      </c>
      <c r="J10246">
        <v>1963</v>
      </c>
      <c r="K10246">
        <v>1988</v>
      </c>
      <c r="L10246">
        <v>24</v>
      </c>
      <c r="M10246" t="s">
        <v>200</v>
      </c>
      <c r="N10246" t="s">
        <v>10335</v>
      </c>
      <c r="O10246" t="s">
        <v>202</v>
      </c>
      <c r="P10246" t="s">
        <v>365</v>
      </c>
    </row>
    <row r="10247" spans="1:16" x14ac:dyDescent="0.25">
      <c r="A10247">
        <v>148504</v>
      </c>
      <c r="B10247" t="s">
        <v>360</v>
      </c>
      <c r="E10247" t="s">
        <v>10766</v>
      </c>
      <c r="G10247" t="s">
        <v>1549</v>
      </c>
      <c r="H10247" t="s">
        <v>198</v>
      </c>
      <c r="I10247" t="s">
        <v>1550</v>
      </c>
      <c r="J10247">
        <v>1996</v>
      </c>
      <c r="K10247">
        <v>333360</v>
      </c>
      <c r="L10247">
        <v>24</v>
      </c>
      <c r="M10247" t="s">
        <v>200</v>
      </c>
      <c r="N10247" t="s">
        <v>10335</v>
      </c>
      <c r="O10247" t="s">
        <v>202</v>
      </c>
      <c r="P10247" t="s">
        <v>365</v>
      </c>
    </row>
    <row r="10248" spans="1:16" ht="90" x14ac:dyDescent="0.25">
      <c r="A10248">
        <v>148505</v>
      </c>
      <c r="B10248" t="s">
        <v>360</v>
      </c>
      <c r="E10248" t="s">
        <v>10767</v>
      </c>
      <c r="G10248" t="s">
        <v>1549</v>
      </c>
      <c r="H10248" t="s">
        <v>198</v>
      </c>
      <c r="I10248" t="s">
        <v>1550</v>
      </c>
      <c r="J10248">
        <v>1963</v>
      </c>
      <c r="K10248">
        <v>123217</v>
      </c>
      <c r="L10248">
        <v>24</v>
      </c>
      <c r="M10248" t="s">
        <v>200</v>
      </c>
      <c r="N10248" s="18" t="s">
        <v>10748</v>
      </c>
      <c r="O10248" t="s">
        <v>202</v>
      </c>
      <c r="P10248" t="s">
        <v>365</v>
      </c>
    </row>
    <row r="10249" spans="1:16" ht="90" x14ac:dyDescent="0.25">
      <c r="A10249">
        <v>148506</v>
      </c>
      <c r="B10249" t="s">
        <v>360</v>
      </c>
      <c r="E10249" t="s">
        <v>10768</v>
      </c>
      <c r="G10249" t="s">
        <v>1549</v>
      </c>
      <c r="H10249" t="s">
        <v>198</v>
      </c>
      <c r="I10249" t="s">
        <v>1550</v>
      </c>
      <c r="J10249">
        <v>1974</v>
      </c>
      <c r="K10249">
        <v>117499</v>
      </c>
      <c r="L10249">
        <v>24</v>
      </c>
      <c r="M10249" t="s">
        <v>200</v>
      </c>
      <c r="N10249" s="18" t="s">
        <v>10748</v>
      </c>
      <c r="O10249" t="s">
        <v>202</v>
      </c>
      <c r="P10249" t="s">
        <v>365</v>
      </c>
    </row>
    <row r="10250" spans="1:16" x14ac:dyDescent="0.25">
      <c r="A10250">
        <v>148507</v>
      </c>
      <c r="B10250" t="s">
        <v>360</v>
      </c>
      <c r="E10250" t="s">
        <v>10769</v>
      </c>
      <c r="G10250" t="s">
        <v>1549</v>
      </c>
      <c r="H10250" t="s">
        <v>198</v>
      </c>
      <c r="I10250" t="s">
        <v>1550</v>
      </c>
      <c r="J10250">
        <v>1976</v>
      </c>
      <c r="K10250">
        <v>34017</v>
      </c>
      <c r="L10250">
        <v>24</v>
      </c>
      <c r="M10250" t="s">
        <v>200</v>
      </c>
      <c r="N10250" t="s">
        <v>10335</v>
      </c>
      <c r="O10250" t="s">
        <v>202</v>
      </c>
      <c r="P10250" t="s">
        <v>365</v>
      </c>
    </row>
    <row r="10251" spans="1:16" x14ac:dyDescent="0.25">
      <c r="A10251">
        <v>148508</v>
      </c>
      <c r="B10251" t="s">
        <v>360</v>
      </c>
      <c r="E10251" t="s">
        <v>10767</v>
      </c>
      <c r="G10251" t="s">
        <v>1549</v>
      </c>
      <c r="H10251" t="s">
        <v>198</v>
      </c>
      <c r="I10251" t="s">
        <v>1550</v>
      </c>
      <c r="J10251">
        <v>1986</v>
      </c>
      <c r="K10251">
        <v>11576</v>
      </c>
      <c r="L10251">
        <v>24</v>
      </c>
      <c r="M10251" t="s">
        <v>200</v>
      </c>
      <c r="N10251" t="s">
        <v>10335</v>
      </c>
      <c r="O10251" t="s">
        <v>202</v>
      </c>
      <c r="P10251" t="s">
        <v>365</v>
      </c>
    </row>
    <row r="10252" spans="1:16" x14ac:dyDescent="0.25">
      <c r="A10252">
        <v>148509</v>
      </c>
      <c r="B10252" t="s">
        <v>360</v>
      </c>
      <c r="E10252" t="s">
        <v>10770</v>
      </c>
      <c r="G10252" t="s">
        <v>1549</v>
      </c>
      <c r="H10252" t="s">
        <v>198</v>
      </c>
      <c r="I10252" t="s">
        <v>1550</v>
      </c>
      <c r="J10252">
        <v>1966</v>
      </c>
      <c r="K10252">
        <v>33528</v>
      </c>
      <c r="L10252">
        <v>24</v>
      </c>
      <c r="M10252" t="s">
        <v>200</v>
      </c>
      <c r="N10252" t="s">
        <v>10335</v>
      </c>
      <c r="O10252" t="s">
        <v>202</v>
      </c>
      <c r="P10252" t="s">
        <v>365</v>
      </c>
    </row>
    <row r="10253" spans="1:16" ht="90" x14ac:dyDescent="0.25">
      <c r="A10253">
        <v>148510</v>
      </c>
      <c r="B10253" t="s">
        <v>360</v>
      </c>
      <c r="E10253" t="s">
        <v>10771</v>
      </c>
      <c r="G10253" t="s">
        <v>1549</v>
      </c>
      <c r="H10253" t="s">
        <v>198</v>
      </c>
      <c r="I10253" t="s">
        <v>1550</v>
      </c>
      <c r="J10253">
        <v>1977</v>
      </c>
      <c r="K10253">
        <v>64682</v>
      </c>
      <c r="L10253">
        <v>24</v>
      </c>
      <c r="M10253" t="s">
        <v>200</v>
      </c>
      <c r="N10253" s="18" t="s">
        <v>10748</v>
      </c>
      <c r="O10253" t="s">
        <v>202</v>
      </c>
      <c r="P10253" t="s">
        <v>365</v>
      </c>
    </row>
    <row r="10254" spans="1:16" x14ac:dyDescent="0.25">
      <c r="A10254">
        <v>148513</v>
      </c>
      <c r="B10254" t="s">
        <v>360</v>
      </c>
      <c r="E10254" t="s">
        <v>10772</v>
      </c>
      <c r="G10254" t="s">
        <v>1549</v>
      </c>
      <c r="H10254" t="s">
        <v>198</v>
      </c>
      <c r="I10254" t="s">
        <v>1550</v>
      </c>
      <c r="J10254">
        <v>1968</v>
      </c>
      <c r="K10254">
        <v>37149</v>
      </c>
      <c r="L10254">
        <v>24</v>
      </c>
      <c r="M10254" t="s">
        <v>200</v>
      </c>
      <c r="N10254" t="s">
        <v>10305</v>
      </c>
      <c r="O10254" t="s">
        <v>202</v>
      </c>
      <c r="P10254" t="s">
        <v>10282</v>
      </c>
    </row>
    <row r="10255" spans="1:16" x14ac:dyDescent="0.25">
      <c r="A10255">
        <v>148514</v>
      </c>
      <c r="B10255" t="s">
        <v>425</v>
      </c>
      <c r="E10255" t="s">
        <v>10773</v>
      </c>
      <c r="G10255" t="s">
        <v>1549</v>
      </c>
      <c r="H10255" t="s">
        <v>198</v>
      </c>
      <c r="I10255" t="s">
        <v>1550</v>
      </c>
      <c r="J10255">
        <v>1976</v>
      </c>
      <c r="K10255">
        <v>2798</v>
      </c>
      <c r="L10255">
        <v>24</v>
      </c>
      <c r="M10255" t="s">
        <v>200</v>
      </c>
      <c r="N10255" t="s">
        <v>10305</v>
      </c>
      <c r="O10255" t="s">
        <v>202</v>
      </c>
      <c r="P10255" t="s">
        <v>494</v>
      </c>
    </row>
    <row r="10256" spans="1:16" x14ac:dyDescent="0.25">
      <c r="A10256">
        <v>148517</v>
      </c>
      <c r="B10256" t="s">
        <v>360</v>
      </c>
      <c r="E10256" t="s">
        <v>10774</v>
      </c>
      <c r="G10256" t="s">
        <v>1549</v>
      </c>
      <c r="H10256" t="s">
        <v>198</v>
      </c>
      <c r="I10256" t="s">
        <v>1550</v>
      </c>
      <c r="J10256">
        <v>1964</v>
      </c>
      <c r="K10256">
        <v>115160</v>
      </c>
      <c r="L10256">
        <v>24</v>
      </c>
      <c r="M10256" t="s">
        <v>200</v>
      </c>
      <c r="N10256" t="s">
        <v>10305</v>
      </c>
      <c r="O10256" t="s">
        <v>202</v>
      </c>
      <c r="P10256" t="s">
        <v>10282</v>
      </c>
    </row>
    <row r="10257" spans="1:16" x14ac:dyDescent="0.25">
      <c r="A10257">
        <v>148518</v>
      </c>
      <c r="B10257" t="s">
        <v>360</v>
      </c>
      <c r="E10257" t="s">
        <v>10775</v>
      </c>
      <c r="G10257" t="s">
        <v>1549</v>
      </c>
      <c r="H10257" t="s">
        <v>198</v>
      </c>
      <c r="I10257" t="s">
        <v>1550</v>
      </c>
      <c r="J10257">
        <v>1987</v>
      </c>
      <c r="K10257">
        <v>63400</v>
      </c>
      <c r="L10257">
        <v>24</v>
      </c>
      <c r="M10257" t="s">
        <v>200</v>
      </c>
      <c r="N10257" t="s">
        <v>10335</v>
      </c>
      <c r="O10257" t="s">
        <v>202</v>
      </c>
      <c r="P10257" t="s">
        <v>365</v>
      </c>
    </row>
    <row r="10258" spans="1:16" x14ac:dyDescent="0.25">
      <c r="A10258">
        <v>148519</v>
      </c>
      <c r="B10258" t="s">
        <v>360</v>
      </c>
      <c r="E10258" t="s">
        <v>10776</v>
      </c>
      <c r="G10258" t="s">
        <v>1549</v>
      </c>
      <c r="H10258" t="s">
        <v>198</v>
      </c>
      <c r="I10258" t="s">
        <v>1550</v>
      </c>
      <c r="J10258">
        <v>1970</v>
      </c>
      <c r="K10258">
        <v>93902</v>
      </c>
      <c r="L10258">
        <v>24</v>
      </c>
      <c r="M10258" t="s">
        <v>200</v>
      </c>
      <c r="N10258" t="s">
        <v>10305</v>
      </c>
      <c r="O10258" t="s">
        <v>202</v>
      </c>
      <c r="P10258" t="s">
        <v>10282</v>
      </c>
    </row>
    <row r="10259" spans="1:16" x14ac:dyDescent="0.25">
      <c r="A10259">
        <v>148520</v>
      </c>
      <c r="B10259" t="s">
        <v>360</v>
      </c>
      <c r="E10259" t="s">
        <v>10777</v>
      </c>
      <c r="G10259" t="s">
        <v>1549</v>
      </c>
      <c r="H10259" t="s">
        <v>198</v>
      </c>
      <c r="I10259" t="s">
        <v>1550</v>
      </c>
      <c r="J10259">
        <v>1982</v>
      </c>
      <c r="K10259">
        <v>160882</v>
      </c>
      <c r="L10259">
        <v>24</v>
      </c>
      <c r="M10259" t="s">
        <v>200</v>
      </c>
      <c r="N10259" t="s">
        <v>10305</v>
      </c>
      <c r="O10259" t="s">
        <v>202</v>
      </c>
      <c r="P10259" t="s">
        <v>10282</v>
      </c>
    </row>
    <row r="10260" spans="1:16" ht="75" x14ac:dyDescent="0.25">
      <c r="A10260">
        <v>148521</v>
      </c>
      <c r="B10260" t="s">
        <v>360</v>
      </c>
      <c r="E10260" t="s">
        <v>10778</v>
      </c>
      <c r="G10260" t="s">
        <v>1549</v>
      </c>
      <c r="H10260" t="s">
        <v>198</v>
      </c>
      <c r="I10260" t="s">
        <v>1550</v>
      </c>
      <c r="J10260">
        <v>1958</v>
      </c>
      <c r="K10260">
        <v>212066</v>
      </c>
      <c r="L10260">
        <v>24</v>
      </c>
      <c r="M10260" t="s">
        <v>200</v>
      </c>
      <c r="N10260" s="18" t="s">
        <v>10675</v>
      </c>
      <c r="O10260" t="s">
        <v>202</v>
      </c>
      <c r="P10260" t="s">
        <v>10282</v>
      </c>
    </row>
    <row r="10261" spans="1:16" x14ac:dyDescent="0.25">
      <c r="A10261">
        <v>148522</v>
      </c>
      <c r="B10261" t="s">
        <v>360</v>
      </c>
      <c r="E10261" t="s">
        <v>10779</v>
      </c>
      <c r="G10261" t="s">
        <v>1549</v>
      </c>
      <c r="H10261" t="s">
        <v>198</v>
      </c>
      <c r="I10261" t="s">
        <v>1550</v>
      </c>
      <c r="J10261">
        <v>1978</v>
      </c>
      <c r="K10261">
        <v>12411</v>
      </c>
      <c r="L10261">
        <v>24</v>
      </c>
      <c r="M10261" t="s">
        <v>200</v>
      </c>
      <c r="N10261" t="s">
        <v>10305</v>
      </c>
      <c r="O10261" t="s">
        <v>202</v>
      </c>
      <c r="P10261" t="s">
        <v>10282</v>
      </c>
    </row>
    <row r="10262" spans="1:16" x14ac:dyDescent="0.25">
      <c r="A10262">
        <v>148523</v>
      </c>
      <c r="B10262" t="s">
        <v>360</v>
      </c>
      <c r="E10262" t="s">
        <v>10780</v>
      </c>
      <c r="G10262" t="s">
        <v>1549</v>
      </c>
      <c r="H10262" t="s">
        <v>198</v>
      </c>
      <c r="I10262" t="s">
        <v>1550</v>
      </c>
      <c r="J10262">
        <v>1980</v>
      </c>
      <c r="K10262">
        <v>97941</v>
      </c>
      <c r="L10262">
        <v>24</v>
      </c>
      <c r="M10262" t="s">
        <v>200</v>
      </c>
      <c r="N10262" t="s">
        <v>10305</v>
      </c>
      <c r="O10262" t="s">
        <v>202</v>
      </c>
      <c r="P10262" t="s">
        <v>10282</v>
      </c>
    </row>
    <row r="10263" spans="1:16" ht="90" x14ac:dyDescent="0.25">
      <c r="A10263">
        <v>148524</v>
      </c>
      <c r="B10263" t="s">
        <v>360</v>
      </c>
      <c r="E10263" t="s">
        <v>10781</v>
      </c>
      <c r="G10263" t="s">
        <v>1549</v>
      </c>
      <c r="H10263" t="s">
        <v>198</v>
      </c>
      <c r="I10263" t="s">
        <v>1550</v>
      </c>
      <c r="J10263">
        <v>1985</v>
      </c>
      <c r="K10263">
        <v>108946</v>
      </c>
      <c r="L10263">
        <v>24</v>
      </c>
      <c r="M10263" t="s">
        <v>200</v>
      </c>
      <c r="N10263" s="18" t="s">
        <v>10748</v>
      </c>
      <c r="O10263" t="s">
        <v>202</v>
      </c>
      <c r="P10263" t="s">
        <v>365</v>
      </c>
    </row>
    <row r="10264" spans="1:16" x14ac:dyDescent="0.25">
      <c r="A10264">
        <v>148525</v>
      </c>
      <c r="B10264" t="s">
        <v>360</v>
      </c>
      <c r="E10264" t="s">
        <v>10782</v>
      </c>
      <c r="G10264" t="s">
        <v>1549</v>
      </c>
      <c r="H10264" t="s">
        <v>198</v>
      </c>
      <c r="I10264" t="s">
        <v>1550</v>
      </c>
      <c r="J10264">
        <v>1977</v>
      </c>
      <c r="K10264">
        <v>5000</v>
      </c>
      <c r="L10264">
        <v>24</v>
      </c>
      <c r="M10264" t="s">
        <v>200</v>
      </c>
      <c r="N10264" t="s">
        <v>10305</v>
      </c>
      <c r="O10264" t="s">
        <v>202</v>
      </c>
      <c r="P10264" t="s">
        <v>10282</v>
      </c>
    </row>
    <row r="10265" spans="1:16" x14ac:dyDescent="0.25">
      <c r="A10265">
        <v>148528</v>
      </c>
      <c r="B10265" t="s">
        <v>360</v>
      </c>
      <c r="E10265" t="s">
        <v>10783</v>
      </c>
      <c r="G10265" t="s">
        <v>1549</v>
      </c>
      <c r="H10265" t="s">
        <v>198</v>
      </c>
      <c r="I10265" t="s">
        <v>1550</v>
      </c>
      <c r="J10265">
        <v>1999</v>
      </c>
      <c r="K10265">
        <v>3025</v>
      </c>
      <c r="L10265">
        <v>24</v>
      </c>
      <c r="M10265" t="s">
        <v>200</v>
      </c>
      <c r="N10265" t="s">
        <v>10305</v>
      </c>
      <c r="O10265" t="s">
        <v>202</v>
      </c>
      <c r="P10265" t="s">
        <v>10282</v>
      </c>
    </row>
    <row r="10266" spans="1:16" x14ac:dyDescent="0.25">
      <c r="A10266">
        <v>148529</v>
      </c>
      <c r="B10266" t="s">
        <v>360</v>
      </c>
      <c r="E10266" t="s">
        <v>10784</v>
      </c>
      <c r="G10266" t="s">
        <v>1549</v>
      </c>
      <c r="H10266" t="s">
        <v>198</v>
      </c>
      <c r="I10266" t="s">
        <v>1550</v>
      </c>
      <c r="J10266">
        <v>1992</v>
      </c>
      <c r="K10266">
        <v>59997</v>
      </c>
      <c r="L10266">
        <v>24</v>
      </c>
      <c r="M10266" t="s">
        <v>200</v>
      </c>
      <c r="N10266" t="s">
        <v>10335</v>
      </c>
      <c r="O10266" t="s">
        <v>202</v>
      </c>
      <c r="P10266" t="s">
        <v>365</v>
      </c>
    </row>
    <row r="10267" spans="1:16" x14ac:dyDescent="0.25">
      <c r="A10267">
        <v>148530</v>
      </c>
      <c r="B10267" t="s">
        <v>360</v>
      </c>
      <c r="E10267" t="s">
        <v>10785</v>
      </c>
      <c r="G10267" t="s">
        <v>1549</v>
      </c>
      <c r="H10267" t="s">
        <v>198</v>
      </c>
      <c r="I10267" t="s">
        <v>1550</v>
      </c>
      <c r="J10267">
        <v>1978</v>
      </c>
      <c r="K10267">
        <v>10000</v>
      </c>
      <c r="L10267">
        <v>24</v>
      </c>
      <c r="M10267" t="s">
        <v>200</v>
      </c>
      <c r="N10267" t="s">
        <v>10305</v>
      </c>
      <c r="O10267" t="s">
        <v>202</v>
      </c>
      <c r="P10267" t="s">
        <v>10282</v>
      </c>
    </row>
    <row r="10268" spans="1:16" x14ac:dyDescent="0.25">
      <c r="A10268">
        <v>148531</v>
      </c>
      <c r="B10268" t="s">
        <v>360</v>
      </c>
      <c r="E10268" t="s">
        <v>10786</v>
      </c>
      <c r="G10268" t="s">
        <v>1549</v>
      </c>
      <c r="H10268" t="s">
        <v>198</v>
      </c>
      <c r="I10268" t="s">
        <v>1550</v>
      </c>
      <c r="J10268">
        <v>1971</v>
      </c>
      <c r="K10268">
        <v>10000</v>
      </c>
      <c r="L10268">
        <v>24</v>
      </c>
      <c r="M10268" t="s">
        <v>200</v>
      </c>
      <c r="N10268" t="s">
        <v>10305</v>
      </c>
      <c r="O10268" t="s">
        <v>202</v>
      </c>
      <c r="P10268" t="s">
        <v>10282</v>
      </c>
    </row>
    <row r="10269" spans="1:16" x14ac:dyDescent="0.25">
      <c r="A10269">
        <v>148532</v>
      </c>
      <c r="B10269" t="s">
        <v>399</v>
      </c>
      <c r="E10269" t="s">
        <v>10787</v>
      </c>
      <c r="G10269" t="s">
        <v>1549</v>
      </c>
      <c r="H10269" t="s">
        <v>198</v>
      </c>
      <c r="I10269" t="s">
        <v>1550</v>
      </c>
      <c r="J10269">
        <v>1967</v>
      </c>
      <c r="K10269">
        <v>167</v>
      </c>
      <c r="L10269">
        <v>24</v>
      </c>
      <c r="M10269" t="s">
        <v>200</v>
      </c>
      <c r="N10269" t="s">
        <v>10788</v>
      </c>
      <c r="O10269" t="s">
        <v>202</v>
      </c>
      <c r="P10269" t="s">
        <v>2912</v>
      </c>
    </row>
    <row r="10270" spans="1:16" x14ac:dyDescent="0.25">
      <c r="A10270">
        <v>148533</v>
      </c>
      <c r="B10270" t="s">
        <v>360</v>
      </c>
      <c r="E10270" t="s">
        <v>10789</v>
      </c>
      <c r="G10270" t="s">
        <v>1549</v>
      </c>
      <c r="H10270" t="s">
        <v>198</v>
      </c>
      <c r="I10270" t="s">
        <v>1550</v>
      </c>
      <c r="J10270">
        <v>1969</v>
      </c>
      <c r="K10270">
        <v>2119</v>
      </c>
      <c r="L10270">
        <v>24</v>
      </c>
      <c r="M10270" t="s">
        <v>200</v>
      </c>
      <c r="N10270" t="s">
        <v>10305</v>
      </c>
      <c r="O10270" t="s">
        <v>202</v>
      </c>
      <c r="P10270" t="s">
        <v>10282</v>
      </c>
    </row>
    <row r="10271" spans="1:16" x14ac:dyDescent="0.25">
      <c r="A10271">
        <v>148534</v>
      </c>
      <c r="B10271" t="s">
        <v>360</v>
      </c>
      <c r="E10271" t="s">
        <v>10790</v>
      </c>
      <c r="G10271" t="s">
        <v>1549</v>
      </c>
      <c r="H10271" t="s">
        <v>198</v>
      </c>
      <c r="I10271" t="s">
        <v>1550</v>
      </c>
      <c r="J10271">
        <v>1971</v>
      </c>
      <c r="K10271">
        <v>2064</v>
      </c>
      <c r="L10271">
        <v>24</v>
      </c>
      <c r="M10271" t="s">
        <v>200</v>
      </c>
      <c r="N10271" t="s">
        <v>10305</v>
      </c>
      <c r="O10271" t="s">
        <v>202</v>
      </c>
      <c r="P10271" t="s">
        <v>10282</v>
      </c>
    </row>
    <row r="10272" spans="1:16" ht="90" x14ac:dyDescent="0.25">
      <c r="A10272">
        <v>148535</v>
      </c>
      <c r="B10272" t="s">
        <v>399</v>
      </c>
      <c r="E10272" t="s">
        <v>10791</v>
      </c>
      <c r="G10272" t="s">
        <v>1549</v>
      </c>
      <c r="H10272" t="s">
        <v>198</v>
      </c>
      <c r="I10272" t="s">
        <v>1550</v>
      </c>
      <c r="J10272">
        <v>1975</v>
      </c>
      <c r="K10272">
        <v>1009</v>
      </c>
      <c r="L10272">
        <v>24</v>
      </c>
      <c r="M10272" t="s">
        <v>200</v>
      </c>
      <c r="N10272" s="18" t="s">
        <v>10792</v>
      </c>
      <c r="O10272" t="s">
        <v>202</v>
      </c>
      <c r="P10272" t="s">
        <v>2490</v>
      </c>
    </row>
    <row r="10273" spans="1:16" x14ac:dyDescent="0.25">
      <c r="A10273">
        <v>148536</v>
      </c>
      <c r="B10273" t="s">
        <v>399</v>
      </c>
      <c r="E10273" t="s">
        <v>10793</v>
      </c>
      <c r="G10273" t="s">
        <v>1549</v>
      </c>
      <c r="H10273" t="s">
        <v>198</v>
      </c>
      <c r="I10273" t="s">
        <v>1550</v>
      </c>
      <c r="J10273">
        <v>1975</v>
      </c>
      <c r="K10273">
        <v>854</v>
      </c>
      <c r="L10273">
        <v>24</v>
      </c>
      <c r="M10273" t="s">
        <v>200</v>
      </c>
      <c r="N10273" t="s">
        <v>10788</v>
      </c>
      <c r="O10273" t="s">
        <v>202</v>
      </c>
      <c r="P10273" t="s">
        <v>2912</v>
      </c>
    </row>
    <row r="10274" spans="1:16" x14ac:dyDescent="0.25">
      <c r="A10274">
        <v>148537</v>
      </c>
      <c r="B10274" t="s">
        <v>399</v>
      </c>
      <c r="E10274" t="s">
        <v>10794</v>
      </c>
      <c r="G10274" t="s">
        <v>1549</v>
      </c>
      <c r="H10274" t="s">
        <v>198</v>
      </c>
      <c r="I10274" t="s">
        <v>1550</v>
      </c>
      <c r="J10274">
        <v>1975</v>
      </c>
      <c r="K10274">
        <v>660</v>
      </c>
      <c r="L10274">
        <v>24</v>
      </c>
      <c r="M10274" t="s">
        <v>200</v>
      </c>
      <c r="N10274" t="s">
        <v>10788</v>
      </c>
      <c r="O10274" t="s">
        <v>202</v>
      </c>
      <c r="P10274" t="s">
        <v>10795</v>
      </c>
    </row>
    <row r="10275" spans="1:16" x14ac:dyDescent="0.25">
      <c r="A10275">
        <v>148538</v>
      </c>
      <c r="B10275" t="s">
        <v>399</v>
      </c>
      <c r="E10275" t="s">
        <v>10796</v>
      </c>
      <c r="G10275" t="s">
        <v>1549</v>
      </c>
      <c r="H10275" t="s">
        <v>198</v>
      </c>
      <c r="I10275" t="s">
        <v>1550</v>
      </c>
      <c r="J10275">
        <v>1983</v>
      </c>
      <c r="K10275">
        <v>5156</v>
      </c>
      <c r="L10275">
        <v>24</v>
      </c>
      <c r="M10275" t="s">
        <v>200</v>
      </c>
      <c r="N10275" t="s">
        <v>10788</v>
      </c>
      <c r="O10275" t="s">
        <v>202</v>
      </c>
      <c r="P10275" t="s">
        <v>2931</v>
      </c>
    </row>
    <row r="10276" spans="1:16" ht="90" x14ac:dyDescent="0.25">
      <c r="A10276">
        <v>148539</v>
      </c>
      <c r="B10276" t="s">
        <v>399</v>
      </c>
      <c r="E10276" t="s">
        <v>10797</v>
      </c>
      <c r="G10276" t="s">
        <v>1549</v>
      </c>
      <c r="H10276" t="s">
        <v>198</v>
      </c>
      <c r="I10276" t="s">
        <v>1550</v>
      </c>
      <c r="J10276">
        <v>1982</v>
      </c>
      <c r="K10276">
        <v>2911</v>
      </c>
      <c r="L10276">
        <v>24</v>
      </c>
      <c r="M10276" t="s">
        <v>200</v>
      </c>
      <c r="N10276" s="18" t="s">
        <v>10792</v>
      </c>
      <c r="O10276" t="s">
        <v>202</v>
      </c>
      <c r="P10276" t="s">
        <v>4924</v>
      </c>
    </row>
    <row r="10277" spans="1:16" x14ac:dyDescent="0.25">
      <c r="A10277">
        <v>148540</v>
      </c>
      <c r="B10277" t="s">
        <v>360</v>
      </c>
      <c r="E10277" t="s">
        <v>10798</v>
      </c>
      <c r="G10277" t="s">
        <v>1549</v>
      </c>
      <c r="H10277" t="s">
        <v>198</v>
      </c>
      <c r="I10277" t="s">
        <v>1550</v>
      </c>
      <c r="J10277">
        <v>2002</v>
      </c>
      <c r="K10277">
        <v>616461</v>
      </c>
      <c r="L10277">
        <v>24</v>
      </c>
      <c r="M10277" t="s">
        <v>200</v>
      </c>
      <c r="N10277" t="s">
        <v>10305</v>
      </c>
      <c r="O10277" t="s">
        <v>202</v>
      </c>
      <c r="P10277" t="s">
        <v>10282</v>
      </c>
    </row>
    <row r="10278" spans="1:16" x14ac:dyDescent="0.25">
      <c r="A10278">
        <v>148541</v>
      </c>
      <c r="B10278" t="s">
        <v>360</v>
      </c>
      <c r="E10278" t="s">
        <v>10799</v>
      </c>
      <c r="G10278" t="s">
        <v>1549</v>
      </c>
      <c r="H10278" t="s">
        <v>198</v>
      </c>
      <c r="I10278" t="s">
        <v>1550</v>
      </c>
      <c r="J10278">
        <v>2003</v>
      </c>
      <c r="K10278">
        <v>503633</v>
      </c>
      <c r="L10278">
        <v>24</v>
      </c>
      <c r="M10278" t="s">
        <v>200</v>
      </c>
      <c r="N10278" t="s">
        <v>10335</v>
      </c>
      <c r="O10278" t="s">
        <v>202</v>
      </c>
      <c r="P10278" t="s">
        <v>365</v>
      </c>
    </row>
    <row r="10279" spans="1:16" x14ac:dyDescent="0.25">
      <c r="A10279">
        <v>148542</v>
      </c>
      <c r="B10279" t="s">
        <v>360</v>
      </c>
      <c r="E10279" t="s">
        <v>10800</v>
      </c>
      <c r="G10279" t="s">
        <v>1549</v>
      </c>
      <c r="H10279" t="s">
        <v>198</v>
      </c>
      <c r="I10279" t="s">
        <v>1550</v>
      </c>
      <c r="J10279">
        <v>2003</v>
      </c>
      <c r="K10279">
        <v>890736</v>
      </c>
      <c r="L10279">
        <v>24</v>
      </c>
      <c r="M10279" t="s">
        <v>200</v>
      </c>
      <c r="N10279" t="s">
        <v>10335</v>
      </c>
      <c r="O10279" t="s">
        <v>202</v>
      </c>
      <c r="P10279" t="s">
        <v>365</v>
      </c>
    </row>
    <row r="10280" spans="1:16" ht="90" x14ac:dyDescent="0.25">
      <c r="A10280">
        <v>148543</v>
      </c>
      <c r="B10280" t="s">
        <v>360</v>
      </c>
      <c r="E10280" t="s">
        <v>10801</v>
      </c>
      <c r="G10280" t="s">
        <v>1549</v>
      </c>
      <c r="H10280" t="s">
        <v>198</v>
      </c>
      <c r="I10280" t="s">
        <v>1550</v>
      </c>
      <c r="J10280">
        <v>2003</v>
      </c>
      <c r="K10280">
        <v>838273</v>
      </c>
      <c r="L10280">
        <v>24</v>
      </c>
      <c r="M10280" t="s">
        <v>200</v>
      </c>
      <c r="N10280" s="18" t="s">
        <v>10748</v>
      </c>
      <c r="O10280" t="s">
        <v>202</v>
      </c>
      <c r="P10280" t="s">
        <v>365</v>
      </c>
    </row>
    <row r="10281" spans="1:16" ht="75" x14ac:dyDescent="0.25">
      <c r="A10281">
        <v>148544</v>
      </c>
      <c r="B10281" t="s">
        <v>360</v>
      </c>
      <c r="E10281" t="s">
        <v>10802</v>
      </c>
      <c r="G10281" t="s">
        <v>1549</v>
      </c>
      <c r="H10281" t="s">
        <v>198</v>
      </c>
      <c r="I10281" t="s">
        <v>1550</v>
      </c>
      <c r="J10281">
        <v>2003</v>
      </c>
      <c r="K10281">
        <v>2470043</v>
      </c>
      <c r="L10281">
        <v>24</v>
      </c>
      <c r="M10281" t="s">
        <v>200</v>
      </c>
      <c r="N10281" s="18" t="s">
        <v>10675</v>
      </c>
      <c r="O10281" t="s">
        <v>202</v>
      </c>
      <c r="P10281" t="s">
        <v>10282</v>
      </c>
    </row>
    <row r="10282" spans="1:16" x14ac:dyDescent="0.25">
      <c r="A10282">
        <v>148545</v>
      </c>
      <c r="B10282" t="s">
        <v>360</v>
      </c>
      <c r="E10282" t="s">
        <v>10803</v>
      </c>
      <c r="G10282" t="s">
        <v>1549</v>
      </c>
      <c r="H10282" t="s">
        <v>198</v>
      </c>
      <c r="I10282" t="s">
        <v>1550</v>
      </c>
      <c r="J10282">
        <v>2003</v>
      </c>
      <c r="K10282">
        <v>1701133</v>
      </c>
      <c r="L10282">
        <v>24</v>
      </c>
      <c r="M10282" t="s">
        <v>200</v>
      </c>
      <c r="N10282" t="s">
        <v>10305</v>
      </c>
      <c r="O10282" t="s">
        <v>202</v>
      </c>
      <c r="P10282" t="s">
        <v>10282</v>
      </c>
    </row>
    <row r="10283" spans="1:16" x14ac:dyDescent="0.25">
      <c r="A10283">
        <v>148547</v>
      </c>
      <c r="B10283" t="s">
        <v>399</v>
      </c>
      <c r="E10283" t="s">
        <v>10804</v>
      </c>
      <c r="G10283" t="s">
        <v>1549</v>
      </c>
      <c r="H10283" t="s">
        <v>198</v>
      </c>
      <c r="I10283" t="s">
        <v>1550</v>
      </c>
      <c r="J10283">
        <v>2003</v>
      </c>
      <c r="K10283">
        <v>768321</v>
      </c>
      <c r="L10283">
        <v>24</v>
      </c>
      <c r="M10283" t="s">
        <v>200</v>
      </c>
      <c r="N10283" t="s">
        <v>10293</v>
      </c>
      <c r="O10283" t="s">
        <v>202</v>
      </c>
      <c r="P10283" t="s">
        <v>3466</v>
      </c>
    </row>
    <row r="10284" spans="1:16" x14ac:dyDescent="0.25">
      <c r="A10284">
        <v>148548</v>
      </c>
      <c r="B10284" t="s">
        <v>399</v>
      </c>
      <c r="E10284" t="s">
        <v>433</v>
      </c>
      <c r="G10284" t="s">
        <v>1549</v>
      </c>
      <c r="H10284" t="s">
        <v>198</v>
      </c>
      <c r="I10284" t="s">
        <v>1550</v>
      </c>
      <c r="J10284">
        <v>2003</v>
      </c>
      <c r="K10284">
        <v>73967</v>
      </c>
      <c r="L10284">
        <v>24</v>
      </c>
      <c r="M10284" t="s">
        <v>200</v>
      </c>
      <c r="N10284" t="s">
        <v>10293</v>
      </c>
      <c r="O10284" t="s">
        <v>202</v>
      </c>
      <c r="P10284" t="s">
        <v>5910</v>
      </c>
    </row>
    <row r="10285" spans="1:16" ht="105" x14ac:dyDescent="0.25">
      <c r="A10285">
        <v>148549</v>
      </c>
      <c r="B10285" t="s">
        <v>399</v>
      </c>
      <c r="E10285" t="s">
        <v>543</v>
      </c>
      <c r="G10285" t="s">
        <v>1549</v>
      </c>
      <c r="H10285" t="s">
        <v>198</v>
      </c>
      <c r="I10285" t="s">
        <v>1550</v>
      </c>
      <c r="J10285">
        <v>2003</v>
      </c>
      <c r="K10285">
        <v>23269</v>
      </c>
      <c r="L10285">
        <v>24</v>
      </c>
      <c r="M10285" t="s">
        <v>200</v>
      </c>
      <c r="N10285" s="18" t="s">
        <v>10805</v>
      </c>
      <c r="O10285" t="s">
        <v>202</v>
      </c>
      <c r="P10285" t="s">
        <v>2914</v>
      </c>
    </row>
    <row r="10286" spans="1:16" ht="105" x14ac:dyDescent="0.25">
      <c r="A10286">
        <v>148550</v>
      </c>
      <c r="B10286" t="s">
        <v>399</v>
      </c>
      <c r="E10286" t="s">
        <v>10806</v>
      </c>
      <c r="G10286" t="s">
        <v>1549</v>
      </c>
      <c r="H10286" t="s">
        <v>198</v>
      </c>
      <c r="I10286" t="s">
        <v>1550</v>
      </c>
      <c r="J10286">
        <v>2003</v>
      </c>
      <c r="K10286">
        <v>24059</v>
      </c>
      <c r="L10286">
        <v>24</v>
      </c>
      <c r="M10286" t="s">
        <v>200</v>
      </c>
      <c r="N10286" s="18" t="s">
        <v>10805</v>
      </c>
      <c r="O10286" t="s">
        <v>202</v>
      </c>
      <c r="P10286" t="s">
        <v>1582</v>
      </c>
    </row>
    <row r="10287" spans="1:16" x14ac:dyDescent="0.25">
      <c r="A10287">
        <v>148551</v>
      </c>
      <c r="B10287" t="s">
        <v>399</v>
      </c>
      <c r="E10287" t="s">
        <v>10807</v>
      </c>
      <c r="G10287" t="s">
        <v>3127</v>
      </c>
      <c r="H10287" t="s">
        <v>198</v>
      </c>
      <c r="I10287" t="s">
        <v>3128</v>
      </c>
      <c r="J10287">
        <v>2002</v>
      </c>
      <c r="K10287">
        <v>1612322</v>
      </c>
      <c r="L10287">
        <v>25</v>
      </c>
      <c r="M10287" t="s">
        <v>200</v>
      </c>
      <c r="N10287" t="s">
        <v>1097</v>
      </c>
      <c r="O10287" t="s">
        <v>202</v>
      </c>
      <c r="P10287" t="s">
        <v>5553</v>
      </c>
    </row>
    <row r="10288" spans="1:16" x14ac:dyDescent="0.25">
      <c r="A10288">
        <v>148552</v>
      </c>
      <c r="B10288" t="s">
        <v>360</v>
      </c>
      <c r="E10288" t="s">
        <v>10808</v>
      </c>
      <c r="G10288" t="s">
        <v>3127</v>
      </c>
      <c r="H10288" t="s">
        <v>198</v>
      </c>
      <c r="I10288" t="s">
        <v>3128</v>
      </c>
      <c r="J10288">
        <v>2003</v>
      </c>
      <c r="K10288">
        <v>434447</v>
      </c>
      <c r="L10288">
        <v>25</v>
      </c>
      <c r="M10288" t="s">
        <v>200</v>
      </c>
      <c r="N10288" t="s">
        <v>364</v>
      </c>
      <c r="O10288" t="s">
        <v>202</v>
      </c>
      <c r="P10288" t="s">
        <v>365</v>
      </c>
    </row>
    <row r="10289" spans="1:16" x14ac:dyDescent="0.25">
      <c r="A10289">
        <v>148553</v>
      </c>
      <c r="B10289" t="s">
        <v>360</v>
      </c>
      <c r="E10289" t="s">
        <v>9423</v>
      </c>
      <c r="G10289" t="s">
        <v>326</v>
      </c>
      <c r="H10289" t="s">
        <v>198</v>
      </c>
      <c r="I10289" t="s">
        <v>9381</v>
      </c>
      <c r="J10289">
        <v>2002</v>
      </c>
      <c r="K10289">
        <v>313270</v>
      </c>
      <c r="L10289">
        <v>26</v>
      </c>
      <c r="M10289" t="s">
        <v>200</v>
      </c>
      <c r="N10289" t="s">
        <v>10809</v>
      </c>
      <c r="O10289" t="s">
        <v>202</v>
      </c>
      <c r="P10289" t="s">
        <v>365</v>
      </c>
    </row>
    <row r="10290" spans="1:16" x14ac:dyDescent="0.25">
      <c r="A10290">
        <v>148554</v>
      </c>
      <c r="B10290" t="s">
        <v>360</v>
      </c>
      <c r="E10290" t="s">
        <v>10810</v>
      </c>
      <c r="G10290" t="s">
        <v>326</v>
      </c>
      <c r="H10290" t="s">
        <v>198</v>
      </c>
      <c r="I10290" t="s">
        <v>9381</v>
      </c>
      <c r="J10290">
        <v>2002</v>
      </c>
      <c r="K10290">
        <v>825245</v>
      </c>
      <c r="L10290">
        <v>26</v>
      </c>
      <c r="M10290" t="s">
        <v>200</v>
      </c>
      <c r="N10290" t="s">
        <v>10811</v>
      </c>
      <c r="O10290" t="s">
        <v>202</v>
      </c>
      <c r="P10290" t="s">
        <v>365</v>
      </c>
    </row>
    <row r="10291" spans="1:16" x14ac:dyDescent="0.25">
      <c r="A10291">
        <v>148555</v>
      </c>
      <c r="B10291" t="s">
        <v>360</v>
      </c>
      <c r="E10291" t="s">
        <v>10812</v>
      </c>
      <c r="G10291" t="s">
        <v>326</v>
      </c>
      <c r="H10291" t="s">
        <v>198</v>
      </c>
      <c r="I10291" t="s">
        <v>9381</v>
      </c>
      <c r="J10291">
        <v>2002</v>
      </c>
      <c r="K10291">
        <v>169833</v>
      </c>
      <c r="L10291">
        <v>26</v>
      </c>
      <c r="M10291" t="s">
        <v>200</v>
      </c>
      <c r="N10291" t="s">
        <v>10811</v>
      </c>
      <c r="O10291" t="s">
        <v>202</v>
      </c>
      <c r="P10291" t="s">
        <v>365</v>
      </c>
    </row>
    <row r="10292" spans="1:16" x14ac:dyDescent="0.25">
      <c r="A10292">
        <v>148556</v>
      </c>
      <c r="B10292" t="s">
        <v>360</v>
      </c>
      <c r="E10292" t="s">
        <v>10813</v>
      </c>
      <c r="G10292" t="s">
        <v>326</v>
      </c>
      <c r="H10292" t="s">
        <v>198</v>
      </c>
      <c r="I10292" t="s">
        <v>9381</v>
      </c>
      <c r="J10292">
        <v>2002</v>
      </c>
      <c r="K10292">
        <v>696627</v>
      </c>
      <c r="L10292">
        <v>26</v>
      </c>
      <c r="M10292" t="s">
        <v>200</v>
      </c>
      <c r="N10292" t="s">
        <v>10811</v>
      </c>
      <c r="O10292" t="s">
        <v>202</v>
      </c>
      <c r="P10292" t="s">
        <v>365</v>
      </c>
    </row>
    <row r="10293" spans="1:16" ht="120" x14ac:dyDescent="0.25">
      <c r="A10293">
        <v>148557</v>
      </c>
      <c r="B10293" t="s">
        <v>360</v>
      </c>
      <c r="E10293" t="s">
        <v>10814</v>
      </c>
      <c r="G10293" t="s">
        <v>326</v>
      </c>
      <c r="H10293" t="s">
        <v>198</v>
      </c>
      <c r="I10293" t="s">
        <v>9381</v>
      </c>
      <c r="J10293">
        <v>2003</v>
      </c>
      <c r="K10293">
        <v>687586</v>
      </c>
      <c r="L10293">
        <v>26</v>
      </c>
      <c r="M10293" t="s">
        <v>200</v>
      </c>
      <c r="N10293" s="18" t="s">
        <v>10815</v>
      </c>
      <c r="O10293" t="s">
        <v>202</v>
      </c>
      <c r="P10293" t="s">
        <v>365</v>
      </c>
    </row>
    <row r="10294" spans="1:16" x14ac:dyDescent="0.25">
      <c r="A10294">
        <v>148558</v>
      </c>
      <c r="B10294" t="s">
        <v>360</v>
      </c>
      <c r="E10294" t="s">
        <v>10816</v>
      </c>
      <c r="G10294" t="s">
        <v>326</v>
      </c>
      <c r="H10294" t="s">
        <v>198</v>
      </c>
      <c r="I10294" t="s">
        <v>9381</v>
      </c>
      <c r="J10294">
        <v>2003</v>
      </c>
      <c r="K10294">
        <v>461592</v>
      </c>
      <c r="L10294">
        <v>26</v>
      </c>
      <c r="M10294" t="s">
        <v>200</v>
      </c>
      <c r="N10294" t="s">
        <v>10811</v>
      </c>
      <c r="O10294" t="s">
        <v>202</v>
      </c>
      <c r="P10294" t="s">
        <v>365</v>
      </c>
    </row>
    <row r="10295" spans="1:16" x14ac:dyDescent="0.25">
      <c r="A10295">
        <v>148559</v>
      </c>
      <c r="B10295" t="s">
        <v>360</v>
      </c>
      <c r="E10295" t="s">
        <v>10817</v>
      </c>
      <c r="G10295" t="s">
        <v>326</v>
      </c>
      <c r="H10295" t="s">
        <v>198</v>
      </c>
      <c r="I10295" t="s">
        <v>9381</v>
      </c>
      <c r="J10295">
        <v>2003</v>
      </c>
      <c r="K10295">
        <v>703310</v>
      </c>
      <c r="L10295">
        <v>26</v>
      </c>
      <c r="M10295" t="s">
        <v>200</v>
      </c>
      <c r="N10295" t="s">
        <v>10811</v>
      </c>
      <c r="O10295" t="s">
        <v>202</v>
      </c>
      <c r="P10295" t="s">
        <v>365</v>
      </c>
    </row>
    <row r="10296" spans="1:16" x14ac:dyDescent="0.25">
      <c r="A10296">
        <v>148560</v>
      </c>
      <c r="B10296" t="s">
        <v>360</v>
      </c>
      <c r="E10296" t="s">
        <v>10818</v>
      </c>
      <c r="G10296" t="s">
        <v>326</v>
      </c>
      <c r="H10296" t="s">
        <v>198</v>
      </c>
      <c r="I10296" t="s">
        <v>9381</v>
      </c>
      <c r="J10296">
        <v>2003</v>
      </c>
      <c r="K10296">
        <v>1575366</v>
      </c>
      <c r="L10296">
        <v>26</v>
      </c>
      <c r="M10296" t="s">
        <v>200</v>
      </c>
      <c r="N10296" t="s">
        <v>10811</v>
      </c>
      <c r="O10296" t="s">
        <v>202</v>
      </c>
      <c r="P10296" t="s">
        <v>365</v>
      </c>
    </row>
    <row r="10297" spans="1:16" x14ac:dyDescent="0.25">
      <c r="A10297">
        <v>148561</v>
      </c>
      <c r="B10297" t="s">
        <v>360</v>
      </c>
      <c r="E10297" t="s">
        <v>10819</v>
      </c>
      <c r="G10297" t="s">
        <v>326</v>
      </c>
      <c r="H10297" t="s">
        <v>198</v>
      </c>
      <c r="I10297" t="s">
        <v>9381</v>
      </c>
      <c r="J10297">
        <v>2003</v>
      </c>
      <c r="K10297">
        <v>605123</v>
      </c>
      <c r="L10297">
        <v>26</v>
      </c>
      <c r="M10297" t="s">
        <v>200</v>
      </c>
      <c r="N10297" t="s">
        <v>10811</v>
      </c>
      <c r="O10297" t="s">
        <v>202</v>
      </c>
      <c r="P10297" t="s">
        <v>365</v>
      </c>
    </row>
    <row r="10298" spans="1:16" x14ac:dyDescent="0.25">
      <c r="A10298">
        <v>148562</v>
      </c>
      <c r="B10298" t="s">
        <v>360</v>
      </c>
      <c r="E10298" t="s">
        <v>10820</v>
      </c>
      <c r="G10298" t="s">
        <v>326</v>
      </c>
      <c r="H10298" t="s">
        <v>198</v>
      </c>
      <c r="I10298" t="s">
        <v>9381</v>
      </c>
      <c r="J10298">
        <v>2003</v>
      </c>
      <c r="K10298">
        <v>844507</v>
      </c>
      <c r="L10298">
        <v>26</v>
      </c>
      <c r="M10298" t="s">
        <v>200</v>
      </c>
      <c r="N10298" t="s">
        <v>10811</v>
      </c>
      <c r="O10298" t="s">
        <v>202</v>
      </c>
      <c r="P10298" t="s">
        <v>365</v>
      </c>
    </row>
    <row r="10299" spans="1:16" x14ac:dyDescent="0.25">
      <c r="A10299">
        <v>148563</v>
      </c>
      <c r="B10299" t="s">
        <v>52</v>
      </c>
      <c r="E10299" t="s">
        <v>10821</v>
      </c>
      <c r="G10299" t="s">
        <v>326</v>
      </c>
      <c r="H10299" t="s">
        <v>198</v>
      </c>
      <c r="I10299" t="s">
        <v>9381</v>
      </c>
      <c r="J10299">
        <v>2003</v>
      </c>
      <c r="K10299">
        <v>2700</v>
      </c>
      <c r="L10299">
        <v>26</v>
      </c>
      <c r="M10299" t="s">
        <v>200</v>
      </c>
      <c r="N10299" t="s">
        <v>9922</v>
      </c>
      <c r="O10299" t="s">
        <v>9923</v>
      </c>
      <c r="P10299" t="s">
        <v>10205</v>
      </c>
    </row>
    <row r="10300" spans="1:16" x14ac:dyDescent="0.25">
      <c r="A10300">
        <v>148564</v>
      </c>
      <c r="B10300" t="s">
        <v>52</v>
      </c>
      <c r="E10300" t="s">
        <v>10822</v>
      </c>
      <c r="G10300" t="s">
        <v>326</v>
      </c>
      <c r="H10300" t="s">
        <v>198</v>
      </c>
      <c r="I10300" t="s">
        <v>9381</v>
      </c>
      <c r="J10300">
        <v>2003</v>
      </c>
      <c r="K10300">
        <v>2700</v>
      </c>
      <c r="L10300">
        <v>26</v>
      </c>
      <c r="M10300" t="s">
        <v>200</v>
      </c>
      <c r="N10300" t="s">
        <v>9922</v>
      </c>
      <c r="O10300" t="s">
        <v>9923</v>
      </c>
      <c r="P10300" t="s">
        <v>10205</v>
      </c>
    </row>
    <row r="10301" spans="1:16" x14ac:dyDescent="0.25">
      <c r="A10301">
        <v>148566</v>
      </c>
      <c r="B10301" t="s">
        <v>62</v>
      </c>
      <c r="E10301" t="s">
        <v>10823</v>
      </c>
      <c r="G10301" t="s">
        <v>326</v>
      </c>
      <c r="H10301" t="s">
        <v>198</v>
      </c>
      <c r="I10301" t="s">
        <v>9381</v>
      </c>
      <c r="J10301">
        <v>2003</v>
      </c>
      <c r="K10301">
        <v>2633</v>
      </c>
      <c r="L10301">
        <v>26</v>
      </c>
      <c r="M10301" t="s">
        <v>200</v>
      </c>
      <c r="N10301" t="s">
        <v>9922</v>
      </c>
      <c r="O10301" t="s">
        <v>9923</v>
      </c>
      <c r="P10301" t="s">
        <v>10205</v>
      </c>
    </row>
    <row r="10302" spans="1:16" x14ac:dyDescent="0.25">
      <c r="A10302">
        <v>148567</v>
      </c>
      <c r="B10302" t="s">
        <v>62</v>
      </c>
      <c r="E10302" t="s">
        <v>10824</v>
      </c>
      <c r="G10302" t="s">
        <v>235</v>
      </c>
      <c r="H10302" t="s">
        <v>198</v>
      </c>
      <c r="I10302" t="s">
        <v>6370</v>
      </c>
      <c r="J10302">
        <v>2003</v>
      </c>
      <c r="K10302">
        <v>2700</v>
      </c>
      <c r="L10302">
        <v>10</v>
      </c>
      <c r="M10302" t="s">
        <v>200</v>
      </c>
      <c r="N10302" t="s">
        <v>10043</v>
      </c>
      <c r="O10302" t="s">
        <v>9923</v>
      </c>
      <c r="P10302" t="s">
        <v>10044</v>
      </c>
    </row>
    <row r="10303" spans="1:16" x14ac:dyDescent="0.25">
      <c r="A10303">
        <v>148568</v>
      </c>
      <c r="B10303" t="s">
        <v>62</v>
      </c>
      <c r="E10303" t="s">
        <v>10825</v>
      </c>
      <c r="G10303" t="s">
        <v>326</v>
      </c>
      <c r="H10303" t="s">
        <v>198</v>
      </c>
      <c r="I10303" t="s">
        <v>9381</v>
      </c>
      <c r="J10303">
        <v>2003</v>
      </c>
      <c r="K10303">
        <v>2633</v>
      </c>
      <c r="L10303">
        <v>26</v>
      </c>
      <c r="M10303" t="s">
        <v>200</v>
      </c>
      <c r="N10303" t="s">
        <v>9922</v>
      </c>
      <c r="O10303" t="s">
        <v>9923</v>
      </c>
      <c r="P10303" t="s">
        <v>10205</v>
      </c>
    </row>
    <row r="10304" spans="1:16" x14ac:dyDescent="0.25">
      <c r="A10304">
        <v>148570</v>
      </c>
      <c r="B10304" t="s">
        <v>360</v>
      </c>
      <c r="E10304" t="s">
        <v>10826</v>
      </c>
      <c r="G10304" t="s">
        <v>235</v>
      </c>
      <c r="H10304" t="s">
        <v>198</v>
      </c>
      <c r="I10304" t="s">
        <v>6370</v>
      </c>
      <c r="J10304">
        <v>1962</v>
      </c>
      <c r="K10304">
        <v>97670</v>
      </c>
      <c r="L10304">
        <v>10</v>
      </c>
      <c r="M10304" t="s">
        <v>200</v>
      </c>
      <c r="N10304" t="s">
        <v>10827</v>
      </c>
      <c r="O10304" t="s">
        <v>202</v>
      </c>
      <c r="P10304" t="s">
        <v>365</v>
      </c>
    </row>
    <row r="10305" spans="1:16" x14ac:dyDescent="0.25">
      <c r="A10305">
        <v>148571</v>
      </c>
      <c r="B10305" t="s">
        <v>195</v>
      </c>
      <c r="E10305" t="s">
        <v>10828</v>
      </c>
      <c r="G10305" t="s">
        <v>235</v>
      </c>
      <c r="H10305" t="s">
        <v>198</v>
      </c>
      <c r="I10305" t="s">
        <v>6370</v>
      </c>
      <c r="J10305">
        <v>1962</v>
      </c>
      <c r="K10305">
        <v>13605</v>
      </c>
      <c r="L10305">
        <v>10</v>
      </c>
      <c r="M10305" t="s">
        <v>200</v>
      </c>
      <c r="N10305" t="s">
        <v>10829</v>
      </c>
      <c r="O10305" t="s">
        <v>202</v>
      </c>
      <c r="P10305" t="s">
        <v>10830</v>
      </c>
    </row>
    <row r="10306" spans="1:16" ht="75" x14ac:dyDescent="0.25">
      <c r="A10306">
        <v>148572</v>
      </c>
      <c r="B10306" t="s">
        <v>195</v>
      </c>
      <c r="E10306" t="s">
        <v>10831</v>
      </c>
      <c r="G10306" t="s">
        <v>235</v>
      </c>
      <c r="H10306" t="s">
        <v>198</v>
      </c>
      <c r="I10306" t="s">
        <v>6370</v>
      </c>
      <c r="J10306">
        <v>1940</v>
      </c>
      <c r="K10306">
        <v>11974</v>
      </c>
      <c r="L10306">
        <v>10</v>
      </c>
      <c r="M10306" t="s">
        <v>200</v>
      </c>
      <c r="N10306" s="18" t="s">
        <v>10832</v>
      </c>
      <c r="O10306" t="s">
        <v>202</v>
      </c>
      <c r="P10306" t="s">
        <v>10830</v>
      </c>
    </row>
    <row r="10307" spans="1:16" x14ac:dyDescent="0.25">
      <c r="A10307">
        <v>148573</v>
      </c>
      <c r="B10307" t="s">
        <v>195</v>
      </c>
      <c r="E10307" t="s">
        <v>10833</v>
      </c>
      <c r="G10307" t="s">
        <v>235</v>
      </c>
      <c r="H10307" t="s">
        <v>198</v>
      </c>
      <c r="I10307" t="s">
        <v>6370</v>
      </c>
      <c r="J10307">
        <v>1974</v>
      </c>
      <c r="K10307">
        <v>25325</v>
      </c>
      <c r="L10307">
        <v>10</v>
      </c>
      <c r="M10307" t="s">
        <v>200</v>
      </c>
      <c r="N10307" t="s">
        <v>9922</v>
      </c>
      <c r="O10307" t="s">
        <v>202</v>
      </c>
      <c r="P10307" t="s">
        <v>10830</v>
      </c>
    </row>
    <row r="10308" spans="1:16" x14ac:dyDescent="0.25">
      <c r="A10308">
        <v>148574</v>
      </c>
      <c r="B10308" t="s">
        <v>195</v>
      </c>
      <c r="E10308" t="s">
        <v>10834</v>
      </c>
      <c r="G10308" t="s">
        <v>235</v>
      </c>
      <c r="H10308" t="s">
        <v>198</v>
      </c>
      <c r="I10308" t="s">
        <v>6370</v>
      </c>
      <c r="J10308">
        <v>1974</v>
      </c>
      <c r="K10308">
        <v>25370</v>
      </c>
      <c r="L10308">
        <v>10</v>
      </c>
      <c r="M10308" t="s">
        <v>200</v>
      </c>
      <c r="N10308" t="s">
        <v>9922</v>
      </c>
      <c r="O10308" t="s">
        <v>202</v>
      </c>
      <c r="P10308" t="s">
        <v>10830</v>
      </c>
    </row>
    <row r="10309" spans="1:16" x14ac:dyDescent="0.25">
      <c r="A10309">
        <v>148575</v>
      </c>
      <c r="B10309" t="s">
        <v>195</v>
      </c>
      <c r="E10309" t="s">
        <v>10835</v>
      </c>
      <c r="G10309" t="s">
        <v>235</v>
      </c>
      <c r="H10309" t="s">
        <v>198</v>
      </c>
      <c r="I10309" t="s">
        <v>6370</v>
      </c>
      <c r="J10309">
        <v>1960</v>
      </c>
      <c r="K10309">
        <v>10920</v>
      </c>
      <c r="L10309">
        <v>10</v>
      </c>
      <c r="M10309" t="s">
        <v>200</v>
      </c>
      <c r="N10309" t="s">
        <v>9922</v>
      </c>
      <c r="O10309" t="s">
        <v>202</v>
      </c>
      <c r="P10309" t="s">
        <v>10830</v>
      </c>
    </row>
    <row r="10310" spans="1:16" x14ac:dyDescent="0.25">
      <c r="A10310">
        <v>148576</v>
      </c>
      <c r="B10310" t="s">
        <v>195</v>
      </c>
      <c r="E10310" t="s">
        <v>10836</v>
      </c>
      <c r="G10310" t="s">
        <v>235</v>
      </c>
      <c r="H10310" t="s">
        <v>198</v>
      </c>
      <c r="I10310" t="s">
        <v>6370</v>
      </c>
      <c r="J10310">
        <v>1904</v>
      </c>
      <c r="K10310">
        <v>1042</v>
      </c>
      <c r="L10310">
        <v>10</v>
      </c>
      <c r="M10310" t="s">
        <v>200</v>
      </c>
      <c r="N10310" t="s">
        <v>10837</v>
      </c>
      <c r="O10310" t="s">
        <v>202</v>
      </c>
      <c r="P10310" t="s">
        <v>10830</v>
      </c>
    </row>
    <row r="10311" spans="1:16" x14ac:dyDescent="0.25">
      <c r="A10311">
        <v>148577</v>
      </c>
      <c r="B10311" t="s">
        <v>195</v>
      </c>
      <c r="E10311" t="s">
        <v>10838</v>
      </c>
      <c r="G10311" t="s">
        <v>235</v>
      </c>
      <c r="H10311" t="s">
        <v>198</v>
      </c>
      <c r="I10311" t="s">
        <v>6370</v>
      </c>
      <c r="J10311">
        <v>1904</v>
      </c>
      <c r="K10311">
        <v>5049</v>
      </c>
      <c r="L10311">
        <v>10</v>
      </c>
      <c r="M10311" t="s">
        <v>200</v>
      </c>
      <c r="N10311" t="s">
        <v>10837</v>
      </c>
      <c r="O10311" t="s">
        <v>202</v>
      </c>
      <c r="P10311" t="s">
        <v>10830</v>
      </c>
    </row>
    <row r="10312" spans="1:16" x14ac:dyDescent="0.25">
      <c r="A10312">
        <v>148578</v>
      </c>
      <c r="B10312" t="s">
        <v>195</v>
      </c>
      <c r="E10312" t="s">
        <v>10839</v>
      </c>
      <c r="G10312" t="s">
        <v>235</v>
      </c>
      <c r="H10312" t="s">
        <v>198</v>
      </c>
      <c r="I10312" t="s">
        <v>6370</v>
      </c>
      <c r="J10312">
        <v>1904</v>
      </c>
      <c r="K10312">
        <v>5082</v>
      </c>
      <c r="L10312">
        <v>10</v>
      </c>
      <c r="M10312" t="s">
        <v>200</v>
      </c>
      <c r="N10312" t="s">
        <v>10837</v>
      </c>
      <c r="O10312" t="s">
        <v>202</v>
      </c>
      <c r="P10312" t="s">
        <v>10830</v>
      </c>
    </row>
    <row r="10313" spans="1:16" x14ac:dyDescent="0.25">
      <c r="A10313">
        <v>148579</v>
      </c>
      <c r="B10313" t="s">
        <v>195</v>
      </c>
      <c r="E10313" t="s">
        <v>10840</v>
      </c>
      <c r="G10313" t="s">
        <v>235</v>
      </c>
      <c r="H10313" t="s">
        <v>198</v>
      </c>
      <c r="I10313" t="s">
        <v>6370</v>
      </c>
      <c r="J10313">
        <v>1904</v>
      </c>
      <c r="K10313">
        <v>1078</v>
      </c>
      <c r="L10313">
        <v>10</v>
      </c>
      <c r="M10313" t="s">
        <v>200</v>
      </c>
      <c r="N10313" t="s">
        <v>10837</v>
      </c>
      <c r="O10313" t="s">
        <v>202</v>
      </c>
      <c r="P10313" t="s">
        <v>10830</v>
      </c>
    </row>
    <row r="10314" spans="1:16" x14ac:dyDescent="0.25">
      <c r="A10314">
        <v>148580</v>
      </c>
      <c r="B10314" t="s">
        <v>195</v>
      </c>
      <c r="E10314" t="s">
        <v>10841</v>
      </c>
      <c r="G10314" t="s">
        <v>235</v>
      </c>
      <c r="H10314" t="s">
        <v>198</v>
      </c>
      <c r="I10314" t="s">
        <v>6370</v>
      </c>
      <c r="J10314">
        <v>1904</v>
      </c>
      <c r="K10314">
        <v>1057</v>
      </c>
      <c r="L10314">
        <v>10</v>
      </c>
      <c r="M10314" t="s">
        <v>200</v>
      </c>
      <c r="N10314" t="s">
        <v>10837</v>
      </c>
      <c r="O10314" t="s">
        <v>202</v>
      </c>
      <c r="P10314" t="s">
        <v>10830</v>
      </c>
    </row>
    <row r="10315" spans="1:16" x14ac:dyDescent="0.25">
      <c r="A10315">
        <v>148581</v>
      </c>
      <c r="B10315" t="s">
        <v>195</v>
      </c>
      <c r="E10315" t="s">
        <v>10839</v>
      </c>
      <c r="G10315" t="s">
        <v>235</v>
      </c>
      <c r="H10315" t="s">
        <v>198</v>
      </c>
      <c r="I10315" t="s">
        <v>6370</v>
      </c>
      <c r="J10315">
        <v>1904</v>
      </c>
      <c r="K10315">
        <v>5070</v>
      </c>
      <c r="L10315">
        <v>10</v>
      </c>
      <c r="M10315" t="s">
        <v>200</v>
      </c>
      <c r="N10315" t="s">
        <v>10837</v>
      </c>
      <c r="O10315" t="s">
        <v>202</v>
      </c>
      <c r="P10315" t="s">
        <v>10830</v>
      </c>
    </row>
    <row r="10316" spans="1:16" x14ac:dyDescent="0.25">
      <c r="A10316">
        <v>148582</v>
      </c>
      <c r="B10316" t="s">
        <v>255</v>
      </c>
      <c r="E10316" t="s">
        <v>10842</v>
      </c>
      <c r="G10316" t="s">
        <v>235</v>
      </c>
      <c r="H10316" t="s">
        <v>198</v>
      </c>
      <c r="I10316" t="s">
        <v>6370</v>
      </c>
      <c r="J10316">
        <v>1928</v>
      </c>
      <c r="K10316">
        <v>1090</v>
      </c>
      <c r="L10316">
        <v>10</v>
      </c>
      <c r="M10316" t="s">
        <v>200</v>
      </c>
      <c r="N10316" t="s">
        <v>10837</v>
      </c>
      <c r="O10316" t="s">
        <v>202</v>
      </c>
      <c r="P10316" t="s">
        <v>10830</v>
      </c>
    </row>
    <row r="10317" spans="1:16" x14ac:dyDescent="0.25">
      <c r="A10317">
        <v>148583</v>
      </c>
      <c r="B10317" t="s">
        <v>9985</v>
      </c>
      <c r="E10317" t="s">
        <v>10843</v>
      </c>
      <c r="G10317" t="s">
        <v>235</v>
      </c>
      <c r="H10317" t="s">
        <v>198</v>
      </c>
      <c r="I10317" t="s">
        <v>6370</v>
      </c>
      <c r="J10317">
        <v>1995</v>
      </c>
      <c r="K10317">
        <v>2782</v>
      </c>
      <c r="L10317">
        <v>10</v>
      </c>
      <c r="M10317" t="s">
        <v>200</v>
      </c>
      <c r="N10317" t="s">
        <v>9922</v>
      </c>
      <c r="O10317" t="s">
        <v>9923</v>
      </c>
      <c r="P10317" t="s">
        <v>10205</v>
      </c>
    </row>
    <row r="10318" spans="1:16" x14ac:dyDescent="0.25">
      <c r="A10318">
        <v>148585</v>
      </c>
      <c r="B10318" t="s">
        <v>9985</v>
      </c>
      <c r="E10318" t="s">
        <v>10844</v>
      </c>
      <c r="G10318" t="s">
        <v>235</v>
      </c>
      <c r="H10318" t="s">
        <v>198</v>
      </c>
      <c r="I10318" t="s">
        <v>6370</v>
      </c>
      <c r="J10318">
        <v>1994</v>
      </c>
      <c r="K10318">
        <v>1662</v>
      </c>
      <c r="L10318">
        <v>10</v>
      </c>
      <c r="M10318" t="s">
        <v>200</v>
      </c>
      <c r="N10318" t="s">
        <v>9922</v>
      </c>
      <c r="O10318" t="s">
        <v>9923</v>
      </c>
      <c r="P10318" t="s">
        <v>10205</v>
      </c>
    </row>
    <row r="10319" spans="1:16" x14ac:dyDescent="0.25">
      <c r="A10319">
        <v>148589</v>
      </c>
      <c r="B10319" t="s">
        <v>9985</v>
      </c>
      <c r="E10319" t="s">
        <v>10845</v>
      </c>
      <c r="G10319" t="s">
        <v>235</v>
      </c>
      <c r="H10319" t="s">
        <v>198</v>
      </c>
      <c r="I10319" t="s">
        <v>6370</v>
      </c>
      <c r="J10319">
        <v>1994</v>
      </c>
      <c r="K10319">
        <v>1748</v>
      </c>
      <c r="L10319">
        <v>10</v>
      </c>
      <c r="M10319" t="s">
        <v>200</v>
      </c>
      <c r="N10319" t="s">
        <v>9922</v>
      </c>
      <c r="O10319" t="s">
        <v>9923</v>
      </c>
      <c r="P10319" t="s">
        <v>10205</v>
      </c>
    </row>
    <row r="10320" spans="1:16" x14ac:dyDescent="0.25">
      <c r="A10320">
        <v>148590</v>
      </c>
      <c r="B10320" t="s">
        <v>9985</v>
      </c>
      <c r="E10320" t="s">
        <v>10846</v>
      </c>
      <c r="G10320" t="s">
        <v>235</v>
      </c>
      <c r="H10320" t="s">
        <v>198</v>
      </c>
      <c r="I10320" t="s">
        <v>6370</v>
      </c>
      <c r="J10320">
        <v>1996</v>
      </c>
      <c r="K10320">
        <v>1512</v>
      </c>
      <c r="L10320">
        <v>10</v>
      </c>
      <c r="M10320" t="s">
        <v>200</v>
      </c>
      <c r="N10320" t="s">
        <v>9922</v>
      </c>
      <c r="O10320" t="s">
        <v>9923</v>
      </c>
      <c r="P10320" t="s">
        <v>10205</v>
      </c>
    </row>
    <row r="10321" spans="1:16" x14ac:dyDescent="0.25">
      <c r="A10321">
        <v>148592</v>
      </c>
      <c r="B10321" t="s">
        <v>9985</v>
      </c>
      <c r="E10321" t="s">
        <v>10847</v>
      </c>
      <c r="G10321" t="s">
        <v>235</v>
      </c>
      <c r="H10321" t="s">
        <v>198</v>
      </c>
      <c r="I10321" t="s">
        <v>6370</v>
      </c>
      <c r="J10321">
        <v>1997</v>
      </c>
      <c r="K10321">
        <v>2877</v>
      </c>
      <c r="L10321">
        <v>10</v>
      </c>
      <c r="M10321" t="s">
        <v>200</v>
      </c>
      <c r="N10321" t="s">
        <v>9922</v>
      </c>
      <c r="O10321" t="s">
        <v>9923</v>
      </c>
      <c r="P10321" t="s">
        <v>10205</v>
      </c>
    </row>
    <row r="10322" spans="1:16" x14ac:dyDescent="0.25">
      <c r="A10322">
        <v>148593</v>
      </c>
      <c r="B10322" t="s">
        <v>9985</v>
      </c>
      <c r="E10322" t="s">
        <v>10848</v>
      </c>
      <c r="G10322" t="s">
        <v>235</v>
      </c>
      <c r="H10322" t="s">
        <v>198</v>
      </c>
      <c r="I10322" t="s">
        <v>6370</v>
      </c>
      <c r="J10322">
        <v>1997</v>
      </c>
      <c r="K10322">
        <v>2877</v>
      </c>
      <c r="L10322">
        <v>10</v>
      </c>
      <c r="M10322" t="s">
        <v>200</v>
      </c>
      <c r="N10322" t="s">
        <v>9922</v>
      </c>
      <c r="O10322" t="s">
        <v>9923</v>
      </c>
      <c r="P10322" t="s">
        <v>10205</v>
      </c>
    </row>
    <row r="10323" spans="1:16" x14ac:dyDescent="0.25">
      <c r="A10323">
        <v>148599</v>
      </c>
      <c r="B10323" t="s">
        <v>41</v>
      </c>
      <c r="E10323" t="s">
        <v>10849</v>
      </c>
      <c r="G10323" t="s">
        <v>235</v>
      </c>
      <c r="H10323" t="s">
        <v>198</v>
      </c>
      <c r="I10323" t="s">
        <v>6370</v>
      </c>
      <c r="J10323">
        <v>1994</v>
      </c>
      <c r="K10323">
        <v>1648</v>
      </c>
      <c r="L10323">
        <v>10</v>
      </c>
      <c r="M10323" t="s">
        <v>200</v>
      </c>
      <c r="N10323" t="s">
        <v>9922</v>
      </c>
      <c r="O10323" t="s">
        <v>9923</v>
      </c>
      <c r="P10323" t="s">
        <v>10205</v>
      </c>
    </row>
    <row r="10324" spans="1:16" x14ac:dyDescent="0.25">
      <c r="A10324">
        <v>148602</v>
      </c>
      <c r="B10324" t="s">
        <v>41</v>
      </c>
      <c r="E10324" t="s">
        <v>10850</v>
      </c>
      <c r="G10324" t="s">
        <v>235</v>
      </c>
      <c r="H10324" t="s">
        <v>198</v>
      </c>
      <c r="I10324" t="s">
        <v>6370</v>
      </c>
      <c r="J10324">
        <v>1995</v>
      </c>
      <c r="K10324">
        <v>1324</v>
      </c>
      <c r="L10324">
        <v>10</v>
      </c>
      <c r="M10324" t="s">
        <v>200</v>
      </c>
      <c r="N10324" t="s">
        <v>9922</v>
      </c>
      <c r="O10324" t="s">
        <v>9923</v>
      </c>
      <c r="P10324" t="s">
        <v>10205</v>
      </c>
    </row>
    <row r="10325" spans="1:16" x14ac:dyDescent="0.25">
      <c r="A10325">
        <v>148603</v>
      </c>
      <c r="B10325" t="s">
        <v>41</v>
      </c>
      <c r="E10325" t="s">
        <v>10851</v>
      </c>
      <c r="G10325" t="s">
        <v>235</v>
      </c>
      <c r="H10325" t="s">
        <v>198</v>
      </c>
      <c r="I10325" t="s">
        <v>6370</v>
      </c>
      <c r="J10325">
        <v>1994</v>
      </c>
      <c r="K10325">
        <v>2098</v>
      </c>
      <c r="L10325">
        <v>10</v>
      </c>
      <c r="M10325" t="s">
        <v>200</v>
      </c>
      <c r="N10325" t="s">
        <v>9922</v>
      </c>
      <c r="O10325" t="s">
        <v>9923</v>
      </c>
      <c r="P10325" t="s">
        <v>10205</v>
      </c>
    </row>
    <row r="10326" spans="1:16" x14ac:dyDescent="0.25">
      <c r="A10326">
        <v>148606</v>
      </c>
      <c r="B10326" t="s">
        <v>41</v>
      </c>
      <c r="E10326" t="s">
        <v>10852</v>
      </c>
      <c r="G10326" t="s">
        <v>235</v>
      </c>
      <c r="H10326" t="s">
        <v>198</v>
      </c>
      <c r="I10326" t="s">
        <v>6370</v>
      </c>
      <c r="J10326">
        <v>1996</v>
      </c>
      <c r="K10326">
        <v>1449</v>
      </c>
      <c r="L10326">
        <v>10</v>
      </c>
      <c r="M10326" t="s">
        <v>200</v>
      </c>
      <c r="N10326" t="s">
        <v>9922</v>
      </c>
      <c r="O10326" t="s">
        <v>9923</v>
      </c>
      <c r="P10326" t="s">
        <v>10205</v>
      </c>
    </row>
    <row r="10327" spans="1:16" x14ac:dyDescent="0.25">
      <c r="A10327">
        <v>148607</v>
      </c>
      <c r="B10327" t="s">
        <v>41</v>
      </c>
      <c r="E10327" t="s">
        <v>10853</v>
      </c>
      <c r="G10327" t="s">
        <v>235</v>
      </c>
      <c r="H10327" t="s">
        <v>198</v>
      </c>
      <c r="I10327" t="s">
        <v>6370</v>
      </c>
      <c r="J10327">
        <v>1994</v>
      </c>
      <c r="K10327">
        <v>1726</v>
      </c>
      <c r="L10327">
        <v>10</v>
      </c>
      <c r="M10327" t="s">
        <v>200</v>
      </c>
      <c r="N10327" t="s">
        <v>9922</v>
      </c>
      <c r="O10327" t="s">
        <v>9923</v>
      </c>
      <c r="P10327" t="s">
        <v>10205</v>
      </c>
    </row>
    <row r="10328" spans="1:16" x14ac:dyDescent="0.25">
      <c r="A10328">
        <v>148611</v>
      </c>
      <c r="B10328" t="s">
        <v>41</v>
      </c>
      <c r="E10328" t="s">
        <v>10854</v>
      </c>
      <c r="G10328" t="s">
        <v>235</v>
      </c>
      <c r="H10328" t="s">
        <v>198</v>
      </c>
      <c r="I10328" t="s">
        <v>6370</v>
      </c>
      <c r="J10328">
        <v>1997</v>
      </c>
      <c r="K10328">
        <v>1484</v>
      </c>
      <c r="L10328">
        <v>10</v>
      </c>
      <c r="M10328" t="s">
        <v>200</v>
      </c>
      <c r="N10328" t="s">
        <v>9922</v>
      </c>
      <c r="O10328" t="s">
        <v>9923</v>
      </c>
      <c r="P10328" t="s">
        <v>10205</v>
      </c>
    </row>
    <row r="10329" spans="1:16" x14ac:dyDescent="0.25">
      <c r="A10329">
        <v>148613</v>
      </c>
      <c r="B10329" t="s">
        <v>41</v>
      </c>
      <c r="E10329" t="s">
        <v>10855</v>
      </c>
      <c r="G10329" t="s">
        <v>235</v>
      </c>
      <c r="H10329" t="s">
        <v>198</v>
      </c>
      <c r="I10329" t="s">
        <v>6370</v>
      </c>
      <c r="J10329">
        <v>1998</v>
      </c>
      <c r="K10329">
        <v>2528</v>
      </c>
      <c r="L10329">
        <v>10</v>
      </c>
      <c r="M10329" t="s">
        <v>200</v>
      </c>
      <c r="N10329" t="s">
        <v>9922</v>
      </c>
      <c r="O10329" t="s">
        <v>9923</v>
      </c>
      <c r="P10329" t="s">
        <v>10205</v>
      </c>
    </row>
    <row r="10330" spans="1:16" ht="75" x14ac:dyDescent="0.25">
      <c r="A10330">
        <v>148617</v>
      </c>
      <c r="B10330" t="s">
        <v>9985</v>
      </c>
      <c r="E10330" t="s">
        <v>10856</v>
      </c>
      <c r="G10330" t="s">
        <v>235</v>
      </c>
      <c r="H10330" t="s">
        <v>198</v>
      </c>
      <c r="I10330" t="s">
        <v>6370</v>
      </c>
      <c r="J10330">
        <v>1994</v>
      </c>
      <c r="K10330">
        <v>1748</v>
      </c>
      <c r="L10330">
        <v>10</v>
      </c>
      <c r="M10330" t="s">
        <v>200</v>
      </c>
      <c r="N10330" s="18" t="s">
        <v>10832</v>
      </c>
      <c r="O10330" t="s">
        <v>9923</v>
      </c>
      <c r="P10330" t="s">
        <v>10205</v>
      </c>
    </row>
    <row r="10331" spans="1:16" x14ac:dyDescent="0.25">
      <c r="A10331">
        <v>148620</v>
      </c>
      <c r="B10331" t="s">
        <v>9985</v>
      </c>
      <c r="E10331" t="s">
        <v>10857</v>
      </c>
      <c r="G10331" t="s">
        <v>235</v>
      </c>
      <c r="H10331" t="s">
        <v>198</v>
      </c>
      <c r="I10331" t="s">
        <v>6370</v>
      </c>
      <c r="J10331">
        <v>1998</v>
      </c>
      <c r="K10331">
        <v>1512</v>
      </c>
      <c r="L10331">
        <v>10</v>
      </c>
      <c r="M10331" t="s">
        <v>200</v>
      </c>
      <c r="N10331" t="s">
        <v>9922</v>
      </c>
      <c r="O10331" t="s">
        <v>9923</v>
      </c>
      <c r="P10331" t="s">
        <v>10205</v>
      </c>
    </row>
    <row r="10332" spans="1:16" x14ac:dyDescent="0.25">
      <c r="A10332">
        <v>148622</v>
      </c>
      <c r="B10332" t="s">
        <v>41</v>
      </c>
      <c r="E10332" t="s">
        <v>10858</v>
      </c>
      <c r="G10332" t="s">
        <v>235</v>
      </c>
      <c r="H10332" t="s">
        <v>198</v>
      </c>
      <c r="I10332" t="s">
        <v>6370</v>
      </c>
      <c r="J10332">
        <v>1998</v>
      </c>
      <c r="K10332">
        <v>773</v>
      </c>
      <c r="L10332">
        <v>10</v>
      </c>
      <c r="M10332" t="s">
        <v>200</v>
      </c>
      <c r="N10332" t="s">
        <v>9922</v>
      </c>
      <c r="O10332" t="s">
        <v>9923</v>
      </c>
      <c r="P10332" t="s">
        <v>10205</v>
      </c>
    </row>
    <row r="10333" spans="1:16" ht="75" x14ac:dyDescent="0.25">
      <c r="A10333">
        <v>148623</v>
      </c>
      <c r="B10333" t="s">
        <v>41</v>
      </c>
      <c r="E10333" t="s">
        <v>10859</v>
      </c>
      <c r="G10333" t="s">
        <v>235</v>
      </c>
      <c r="H10333" t="s">
        <v>198</v>
      </c>
      <c r="I10333" t="s">
        <v>6370</v>
      </c>
      <c r="J10333">
        <v>1998</v>
      </c>
      <c r="K10333">
        <v>1547</v>
      </c>
      <c r="L10333">
        <v>10</v>
      </c>
      <c r="M10333" t="s">
        <v>200</v>
      </c>
      <c r="N10333" s="18" t="s">
        <v>10832</v>
      </c>
      <c r="O10333" t="s">
        <v>9923</v>
      </c>
      <c r="P10333" t="s">
        <v>10205</v>
      </c>
    </row>
    <row r="10334" spans="1:16" x14ac:dyDescent="0.25">
      <c r="A10334">
        <v>148627</v>
      </c>
      <c r="B10334" t="s">
        <v>41</v>
      </c>
      <c r="E10334" t="s">
        <v>10860</v>
      </c>
      <c r="G10334" t="s">
        <v>235</v>
      </c>
      <c r="H10334" t="s">
        <v>198</v>
      </c>
      <c r="I10334" t="s">
        <v>6370</v>
      </c>
      <c r="J10334">
        <v>1998</v>
      </c>
      <c r="K10334">
        <v>2629</v>
      </c>
      <c r="L10334">
        <v>10</v>
      </c>
      <c r="M10334" t="s">
        <v>200</v>
      </c>
      <c r="N10334" t="s">
        <v>9922</v>
      </c>
      <c r="O10334" t="s">
        <v>9923</v>
      </c>
      <c r="P10334" t="s">
        <v>10205</v>
      </c>
    </row>
    <row r="10335" spans="1:16" x14ac:dyDescent="0.25">
      <c r="A10335">
        <v>148629</v>
      </c>
      <c r="B10335" t="s">
        <v>43</v>
      </c>
      <c r="E10335" t="s">
        <v>10861</v>
      </c>
      <c r="G10335" t="s">
        <v>235</v>
      </c>
      <c r="H10335" t="s">
        <v>198</v>
      </c>
      <c r="I10335" t="s">
        <v>6370</v>
      </c>
      <c r="J10335">
        <v>2001</v>
      </c>
      <c r="K10335">
        <v>500</v>
      </c>
      <c r="L10335">
        <v>10</v>
      </c>
      <c r="M10335" t="s">
        <v>200</v>
      </c>
      <c r="N10335" t="s">
        <v>9922</v>
      </c>
      <c r="O10335" t="s">
        <v>9923</v>
      </c>
      <c r="P10335" t="s">
        <v>10205</v>
      </c>
    </row>
    <row r="10336" spans="1:16" x14ac:dyDescent="0.25">
      <c r="A10336">
        <v>148630</v>
      </c>
      <c r="B10336" t="s">
        <v>43</v>
      </c>
      <c r="E10336" t="s">
        <v>10862</v>
      </c>
      <c r="G10336" t="s">
        <v>235</v>
      </c>
      <c r="H10336" t="s">
        <v>198</v>
      </c>
      <c r="I10336" t="s">
        <v>6370</v>
      </c>
      <c r="J10336">
        <v>1998</v>
      </c>
      <c r="K10336">
        <v>2754</v>
      </c>
      <c r="L10336">
        <v>10</v>
      </c>
      <c r="M10336" t="s">
        <v>200</v>
      </c>
      <c r="N10336" t="s">
        <v>9922</v>
      </c>
      <c r="O10336" t="s">
        <v>9923</v>
      </c>
      <c r="P10336" t="s">
        <v>10205</v>
      </c>
    </row>
    <row r="10337" spans="1:16" x14ac:dyDescent="0.25">
      <c r="A10337">
        <v>148631</v>
      </c>
      <c r="B10337" t="s">
        <v>67</v>
      </c>
      <c r="E10337" t="s">
        <v>10863</v>
      </c>
      <c r="G10337" t="s">
        <v>235</v>
      </c>
      <c r="H10337" t="s">
        <v>198</v>
      </c>
      <c r="I10337" t="s">
        <v>6370</v>
      </c>
      <c r="J10337">
        <v>1998</v>
      </c>
      <c r="K10337">
        <v>2754</v>
      </c>
      <c r="L10337">
        <v>10</v>
      </c>
      <c r="M10337" t="s">
        <v>200</v>
      </c>
      <c r="N10337" t="s">
        <v>9922</v>
      </c>
      <c r="O10337" t="s">
        <v>9923</v>
      </c>
      <c r="P10337" t="s">
        <v>10205</v>
      </c>
    </row>
    <row r="10338" spans="1:16" x14ac:dyDescent="0.25">
      <c r="A10338">
        <v>148632</v>
      </c>
      <c r="B10338" t="s">
        <v>41</v>
      </c>
      <c r="E10338" t="s">
        <v>10864</v>
      </c>
      <c r="G10338" t="s">
        <v>235</v>
      </c>
      <c r="H10338" t="s">
        <v>198</v>
      </c>
      <c r="I10338" t="s">
        <v>6370</v>
      </c>
      <c r="J10338">
        <v>1994</v>
      </c>
      <c r="K10338">
        <v>1524</v>
      </c>
      <c r="L10338">
        <v>10</v>
      </c>
      <c r="M10338" t="s">
        <v>200</v>
      </c>
      <c r="N10338" t="s">
        <v>9922</v>
      </c>
      <c r="O10338" t="s">
        <v>9923</v>
      </c>
      <c r="P10338" t="s">
        <v>10205</v>
      </c>
    </row>
    <row r="10339" spans="1:16" x14ac:dyDescent="0.25">
      <c r="A10339">
        <v>148633</v>
      </c>
      <c r="B10339" t="s">
        <v>41</v>
      </c>
      <c r="E10339" t="s">
        <v>10865</v>
      </c>
      <c r="G10339" t="s">
        <v>235</v>
      </c>
      <c r="H10339" t="s">
        <v>198</v>
      </c>
      <c r="I10339" t="s">
        <v>6370</v>
      </c>
      <c r="J10339">
        <v>1994</v>
      </c>
      <c r="K10339">
        <v>1449</v>
      </c>
      <c r="L10339">
        <v>10</v>
      </c>
      <c r="M10339" t="s">
        <v>200</v>
      </c>
      <c r="N10339" t="s">
        <v>9922</v>
      </c>
      <c r="O10339" t="s">
        <v>9923</v>
      </c>
      <c r="P10339" t="s">
        <v>10205</v>
      </c>
    </row>
    <row r="10340" spans="1:16" x14ac:dyDescent="0.25">
      <c r="A10340">
        <v>148636</v>
      </c>
      <c r="B10340" t="s">
        <v>41</v>
      </c>
      <c r="E10340" t="s">
        <v>10866</v>
      </c>
      <c r="G10340" t="s">
        <v>235</v>
      </c>
      <c r="H10340" t="s">
        <v>198</v>
      </c>
      <c r="I10340" t="s">
        <v>6370</v>
      </c>
      <c r="J10340">
        <v>1998</v>
      </c>
      <c r="K10340">
        <v>2647</v>
      </c>
      <c r="L10340">
        <v>10</v>
      </c>
      <c r="M10340" t="s">
        <v>200</v>
      </c>
      <c r="N10340" t="s">
        <v>9922</v>
      </c>
      <c r="O10340" t="s">
        <v>9923</v>
      </c>
      <c r="P10340" t="s">
        <v>10205</v>
      </c>
    </row>
    <row r="10341" spans="1:16" x14ac:dyDescent="0.25">
      <c r="A10341">
        <v>148637</v>
      </c>
      <c r="B10341" t="s">
        <v>41</v>
      </c>
      <c r="E10341" t="s">
        <v>10867</v>
      </c>
      <c r="G10341" t="s">
        <v>235</v>
      </c>
      <c r="H10341" t="s">
        <v>198</v>
      </c>
      <c r="I10341" t="s">
        <v>6370</v>
      </c>
      <c r="J10341">
        <v>1998</v>
      </c>
      <c r="K10341">
        <v>2663</v>
      </c>
      <c r="L10341">
        <v>10</v>
      </c>
      <c r="M10341" t="s">
        <v>200</v>
      </c>
      <c r="N10341" t="s">
        <v>9922</v>
      </c>
      <c r="O10341" t="s">
        <v>9923</v>
      </c>
      <c r="P10341" t="s">
        <v>10205</v>
      </c>
    </row>
    <row r="10342" spans="1:16" x14ac:dyDescent="0.25">
      <c r="A10342">
        <v>148642</v>
      </c>
      <c r="B10342" t="s">
        <v>41</v>
      </c>
      <c r="E10342" t="s">
        <v>10868</v>
      </c>
      <c r="G10342" t="s">
        <v>235</v>
      </c>
      <c r="H10342" t="s">
        <v>198</v>
      </c>
      <c r="I10342" t="s">
        <v>6370</v>
      </c>
      <c r="J10342">
        <v>1999</v>
      </c>
      <c r="K10342">
        <v>2621</v>
      </c>
      <c r="L10342">
        <v>10</v>
      </c>
      <c r="M10342" t="s">
        <v>200</v>
      </c>
      <c r="N10342" t="s">
        <v>9922</v>
      </c>
      <c r="O10342" t="s">
        <v>9923</v>
      </c>
      <c r="P10342" t="s">
        <v>10205</v>
      </c>
    </row>
    <row r="10343" spans="1:16" x14ac:dyDescent="0.25">
      <c r="A10343">
        <v>148650</v>
      </c>
      <c r="B10343" t="s">
        <v>41</v>
      </c>
      <c r="E10343" t="s">
        <v>10869</v>
      </c>
      <c r="G10343" t="s">
        <v>235</v>
      </c>
      <c r="H10343" t="s">
        <v>198</v>
      </c>
      <c r="I10343" t="s">
        <v>6370</v>
      </c>
      <c r="J10343">
        <v>1999</v>
      </c>
      <c r="K10343">
        <v>2387</v>
      </c>
      <c r="L10343">
        <v>10</v>
      </c>
      <c r="M10343" t="s">
        <v>200</v>
      </c>
      <c r="N10343" t="s">
        <v>9922</v>
      </c>
      <c r="O10343" t="s">
        <v>9923</v>
      </c>
      <c r="P10343" t="s">
        <v>10205</v>
      </c>
    </row>
    <row r="10344" spans="1:16" x14ac:dyDescent="0.25">
      <c r="A10344">
        <v>148652</v>
      </c>
      <c r="B10344" t="s">
        <v>41</v>
      </c>
      <c r="E10344" t="s">
        <v>10870</v>
      </c>
      <c r="G10344" t="s">
        <v>235</v>
      </c>
      <c r="H10344" t="s">
        <v>198</v>
      </c>
      <c r="I10344" t="s">
        <v>6370</v>
      </c>
      <c r="J10344">
        <v>2000</v>
      </c>
      <c r="K10344">
        <v>2811</v>
      </c>
      <c r="L10344">
        <v>10</v>
      </c>
      <c r="M10344" t="s">
        <v>200</v>
      </c>
      <c r="N10344" t="s">
        <v>9922</v>
      </c>
      <c r="O10344" t="s">
        <v>9923</v>
      </c>
      <c r="P10344" t="s">
        <v>10205</v>
      </c>
    </row>
    <row r="10345" spans="1:16" x14ac:dyDescent="0.25">
      <c r="A10345">
        <v>148656</v>
      </c>
      <c r="B10345" t="s">
        <v>9985</v>
      </c>
      <c r="E10345" t="s">
        <v>10871</v>
      </c>
      <c r="G10345" t="s">
        <v>10122</v>
      </c>
      <c r="H10345" t="s">
        <v>198</v>
      </c>
      <c r="I10345" t="s">
        <v>10123</v>
      </c>
      <c r="J10345">
        <v>1999</v>
      </c>
      <c r="K10345">
        <v>2248</v>
      </c>
      <c r="L10345">
        <v>51</v>
      </c>
      <c r="M10345" t="s">
        <v>200</v>
      </c>
      <c r="N10345" t="s">
        <v>10043</v>
      </c>
      <c r="O10345" t="s">
        <v>9923</v>
      </c>
      <c r="P10345" t="s">
        <v>10044</v>
      </c>
    </row>
    <row r="10346" spans="1:16" x14ac:dyDescent="0.25">
      <c r="A10346">
        <v>148658</v>
      </c>
      <c r="B10346" t="s">
        <v>9985</v>
      </c>
      <c r="E10346" t="s">
        <v>10872</v>
      </c>
      <c r="G10346" t="s">
        <v>235</v>
      </c>
      <c r="H10346" t="s">
        <v>198</v>
      </c>
      <c r="I10346" t="s">
        <v>6370</v>
      </c>
      <c r="J10346">
        <v>1999</v>
      </c>
      <c r="K10346">
        <v>2248</v>
      </c>
      <c r="L10346">
        <v>10</v>
      </c>
      <c r="M10346" t="s">
        <v>200</v>
      </c>
      <c r="N10346" t="s">
        <v>9922</v>
      </c>
      <c r="O10346" t="s">
        <v>9923</v>
      </c>
      <c r="P10346" t="s">
        <v>10205</v>
      </c>
    </row>
    <row r="10347" spans="1:16" x14ac:dyDescent="0.25">
      <c r="A10347">
        <v>148659</v>
      </c>
      <c r="B10347" t="s">
        <v>41</v>
      </c>
      <c r="E10347" t="s">
        <v>10873</v>
      </c>
      <c r="G10347" t="s">
        <v>235</v>
      </c>
      <c r="H10347" t="s">
        <v>198</v>
      </c>
      <c r="I10347" t="s">
        <v>6370</v>
      </c>
      <c r="J10347">
        <v>1998</v>
      </c>
      <c r="K10347">
        <v>2776</v>
      </c>
      <c r="L10347">
        <v>10</v>
      </c>
      <c r="M10347" t="s">
        <v>200</v>
      </c>
      <c r="N10347" t="s">
        <v>9922</v>
      </c>
      <c r="O10347" t="s">
        <v>9923</v>
      </c>
      <c r="P10347" t="s">
        <v>10205</v>
      </c>
    </row>
    <row r="10348" spans="1:16" x14ac:dyDescent="0.25">
      <c r="A10348">
        <v>148662</v>
      </c>
      <c r="B10348" t="s">
        <v>41</v>
      </c>
      <c r="E10348" t="s">
        <v>10874</v>
      </c>
      <c r="G10348" t="s">
        <v>235</v>
      </c>
      <c r="H10348" t="s">
        <v>198</v>
      </c>
      <c r="I10348" t="s">
        <v>6370</v>
      </c>
      <c r="J10348">
        <v>2001</v>
      </c>
      <c r="K10348">
        <v>2875</v>
      </c>
      <c r="L10348">
        <v>10</v>
      </c>
      <c r="M10348" t="s">
        <v>200</v>
      </c>
      <c r="N10348" t="s">
        <v>9922</v>
      </c>
      <c r="O10348" t="s">
        <v>9923</v>
      </c>
      <c r="P10348" t="s">
        <v>10205</v>
      </c>
    </row>
    <row r="10349" spans="1:16" x14ac:dyDescent="0.25">
      <c r="A10349">
        <v>148667</v>
      </c>
      <c r="B10349" t="s">
        <v>41</v>
      </c>
      <c r="E10349" t="s">
        <v>10875</v>
      </c>
      <c r="G10349" t="s">
        <v>235</v>
      </c>
      <c r="H10349" t="s">
        <v>198</v>
      </c>
      <c r="I10349" t="s">
        <v>6370</v>
      </c>
      <c r="J10349">
        <v>2001</v>
      </c>
      <c r="K10349">
        <v>2649</v>
      </c>
      <c r="L10349">
        <v>10</v>
      </c>
      <c r="M10349" t="s">
        <v>200</v>
      </c>
      <c r="N10349" t="s">
        <v>9922</v>
      </c>
      <c r="O10349" t="s">
        <v>9923</v>
      </c>
      <c r="P10349" t="s">
        <v>10205</v>
      </c>
    </row>
    <row r="10350" spans="1:16" x14ac:dyDescent="0.25">
      <c r="A10350">
        <v>148676</v>
      </c>
      <c r="B10350" t="s">
        <v>41</v>
      </c>
      <c r="E10350" t="s">
        <v>10876</v>
      </c>
      <c r="G10350" t="s">
        <v>235</v>
      </c>
      <c r="H10350" t="s">
        <v>198</v>
      </c>
      <c r="I10350" t="s">
        <v>6370</v>
      </c>
      <c r="J10350">
        <v>2002</v>
      </c>
      <c r="K10350">
        <v>2800</v>
      </c>
      <c r="L10350">
        <v>10</v>
      </c>
      <c r="M10350" t="s">
        <v>200</v>
      </c>
      <c r="N10350" t="s">
        <v>9922</v>
      </c>
      <c r="O10350" t="s">
        <v>9923</v>
      </c>
      <c r="P10350" t="s">
        <v>10205</v>
      </c>
    </row>
    <row r="10351" spans="1:16" x14ac:dyDescent="0.25">
      <c r="A10351">
        <v>148677</v>
      </c>
      <c r="B10351" t="s">
        <v>41</v>
      </c>
      <c r="E10351" t="s">
        <v>10877</v>
      </c>
      <c r="G10351" t="s">
        <v>235</v>
      </c>
      <c r="H10351" t="s">
        <v>198</v>
      </c>
      <c r="I10351" t="s">
        <v>6370</v>
      </c>
      <c r="J10351">
        <v>2002</v>
      </c>
      <c r="K10351">
        <v>2800</v>
      </c>
      <c r="L10351">
        <v>10</v>
      </c>
      <c r="M10351" t="s">
        <v>200</v>
      </c>
      <c r="N10351" t="s">
        <v>9922</v>
      </c>
      <c r="O10351" t="s">
        <v>9923</v>
      </c>
      <c r="P10351" t="s">
        <v>10205</v>
      </c>
    </row>
    <row r="10352" spans="1:16" ht="75" x14ac:dyDescent="0.25">
      <c r="A10352">
        <v>148678</v>
      </c>
      <c r="B10352" t="s">
        <v>41</v>
      </c>
      <c r="E10352" t="s">
        <v>10878</v>
      </c>
      <c r="G10352" t="s">
        <v>235</v>
      </c>
      <c r="H10352" t="s">
        <v>198</v>
      </c>
      <c r="I10352" t="s">
        <v>6370</v>
      </c>
      <c r="J10352">
        <v>2002</v>
      </c>
      <c r="K10352">
        <v>2500</v>
      </c>
      <c r="L10352">
        <v>10</v>
      </c>
      <c r="M10352" t="s">
        <v>200</v>
      </c>
      <c r="N10352" s="18" t="s">
        <v>10832</v>
      </c>
      <c r="O10352" t="s">
        <v>9923</v>
      </c>
      <c r="P10352" t="s">
        <v>10205</v>
      </c>
    </row>
    <row r="10353" spans="1:16" x14ac:dyDescent="0.25">
      <c r="A10353">
        <v>148681</v>
      </c>
      <c r="B10353" t="s">
        <v>41</v>
      </c>
      <c r="E10353" t="s">
        <v>10879</v>
      </c>
      <c r="G10353" t="s">
        <v>235</v>
      </c>
      <c r="H10353" t="s">
        <v>198</v>
      </c>
      <c r="I10353" t="s">
        <v>6370</v>
      </c>
      <c r="J10353">
        <v>2002</v>
      </c>
      <c r="K10353">
        <v>2045</v>
      </c>
      <c r="L10353">
        <v>10</v>
      </c>
      <c r="M10353" t="s">
        <v>200</v>
      </c>
      <c r="N10353" t="s">
        <v>9922</v>
      </c>
      <c r="O10353" t="s">
        <v>9923</v>
      </c>
      <c r="P10353" t="s">
        <v>10205</v>
      </c>
    </row>
    <row r="10354" spans="1:16" x14ac:dyDescent="0.25">
      <c r="A10354">
        <v>148682</v>
      </c>
      <c r="B10354" t="s">
        <v>41</v>
      </c>
      <c r="E10354" t="s">
        <v>10880</v>
      </c>
      <c r="G10354" t="s">
        <v>235</v>
      </c>
      <c r="H10354" t="s">
        <v>198</v>
      </c>
      <c r="I10354" t="s">
        <v>6370</v>
      </c>
      <c r="J10354">
        <v>2002</v>
      </c>
      <c r="K10354">
        <v>2045</v>
      </c>
      <c r="L10354">
        <v>10</v>
      </c>
      <c r="M10354" t="s">
        <v>200</v>
      </c>
      <c r="N10354" t="s">
        <v>9922</v>
      </c>
      <c r="O10354" t="s">
        <v>9923</v>
      </c>
      <c r="P10354" t="s">
        <v>10205</v>
      </c>
    </row>
    <row r="10355" spans="1:16" x14ac:dyDescent="0.25">
      <c r="A10355">
        <v>148683</v>
      </c>
      <c r="B10355" t="s">
        <v>41</v>
      </c>
      <c r="E10355" t="s">
        <v>10881</v>
      </c>
      <c r="G10355" t="s">
        <v>235</v>
      </c>
      <c r="H10355" t="s">
        <v>198</v>
      </c>
      <c r="I10355" t="s">
        <v>6370</v>
      </c>
      <c r="J10355">
        <v>2002</v>
      </c>
      <c r="K10355">
        <v>2045</v>
      </c>
      <c r="L10355">
        <v>10</v>
      </c>
      <c r="M10355" t="s">
        <v>200</v>
      </c>
      <c r="N10355" t="s">
        <v>9922</v>
      </c>
      <c r="O10355" t="s">
        <v>9923</v>
      </c>
      <c r="P10355" t="s">
        <v>10205</v>
      </c>
    </row>
    <row r="10356" spans="1:16" x14ac:dyDescent="0.25">
      <c r="A10356">
        <v>148685</v>
      </c>
      <c r="B10356" t="s">
        <v>9985</v>
      </c>
      <c r="E10356" t="s">
        <v>10882</v>
      </c>
      <c r="G10356" t="s">
        <v>235</v>
      </c>
      <c r="H10356" t="s">
        <v>198</v>
      </c>
      <c r="I10356" t="s">
        <v>6370</v>
      </c>
      <c r="J10356">
        <v>2002</v>
      </c>
      <c r="K10356">
        <v>2500</v>
      </c>
      <c r="L10356">
        <v>10</v>
      </c>
      <c r="M10356" t="s">
        <v>200</v>
      </c>
      <c r="N10356" t="s">
        <v>9922</v>
      </c>
      <c r="O10356" t="s">
        <v>9923</v>
      </c>
      <c r="P10356" t="s">
        <v>10205</v>
      </c>
    </row>
    <row r="10357" spans="1:16" x14ac:dyDescent="0.25">
      <c r="A10357">
        <v>148686</v>
      </c>
      <c r="B10357" t="s">
        <v>9985</v>
      </c>
      <c r="E10357" t="s">
        <v>10883</v>
      </c>
      <c r="G10357" t="s">
        <v>235</v>
      </c>
      <c r="H10357" t="s">
        <v>198</v>
      </c>
      <c r="I10357" t="s">
        <v>6370</v>
      </c>
      <c r="J10357">
        <v>2002</v>
      </c>
      <c r="K10357">
        <v>2800</v>
      </c>
      <c r="L10357">
        <v>10</v>
      </c>
      <c r="M10357" t="s">
        <v>200</v>
      </c>
      <c r="N10357" t="s">
        <v>9922</v>
      </c>
      <c r="O10357" t="s">
        <v>9923</v>
      </c>
      <c r="P10357" t="s">
        <v>10205</v>
      </c>
    </row>
    <row r="10358" spans="1:16" x14ac:dyDescent="0.25">
      <c r="A10358">
        <v>148691</v>
      </c>
      <c r="B10358" t="s">
        <v>41</v>
      </c>
      <c r="E10358" t="s">
        <v>10884</v>
      </c>
      <c r="G10358" t="s">
        <v>235</v>
      </c>
      <c r="H10358" t="s">
        <v>198</v>
      </c>
      <c r="I10358" t="s">
        <v>6370</v>
      </c>
      <c r="J10358">
        <v>2003</v>
      </c>
      <c r="K10358">
        <v>7000</v>
      </c>
      <c r="L10358">
        <v>10</v>
      </c>
      <c r="M10358" t="s">
        <v>200</v>
      </c>
      <c r="N10358" t="s">
        <v>9922</v>
      </c>
      <c r="O10358" t="s">
        <v>9923</v>
      </c>
      <c r="P10358" t="s">
        <v>10205</v>
      </c>
    </row>
    <row r="10359" spans="1:16" x14ac:dyDescent="0.25">
      <c r="A10359">
        <v>148698</v>
      </c>
      <c r="B10359" t="s">
        <v>41</v>
      </c>
      <c r="E10359" t="s">
        <v>10885</v>
      </c>
      <c r="G10359" t="s">
        <v>235</v>
      </c>
      <c r="H10359" t="s">
        <v>198</v>
      </c>
      <c r="I10359" t="s">
        <v>6370</v>
      </c>
      <c r="J10359">
        <v>2003</v>
      </c>
      <c r="K10359">
        <v>5800</v>
      </c>
      <c r="L10359">
        <v>10</v>
      </c>
      <c r="M10359" t="s">
        <v>200</v>
      </c>
      <c r="N10359" t="s">
        <v>9922</v>
      </c>
      <c r="O10359" t="s">
        <v>9923</v>
      </c>
      <c r="P10359" t="s">
        <v>10205</v>
      </c>
    </row>
    <row r="10360" spans="1:16" x14ac:dyDescent="0.25">
      <c r="A10360">
        <v>148699</v>
      </c>
      <c r="B10360" t="s">
        <v>41</v>
      </c>
      <c r="E10360" t="s">
        <v>10886</v>
      </c>
      <c r="G10360" t="s">
        <v>235</v>
      </c>
      <c r="H10360" t="s">
        <v>198</v>
      </c>
      <c r="I10360" t="s">
        <v>6370</v>
      </c>
      <c r="J10360">
        <v>2003</v>
      </c>
      <c r="K10360">
        <v>7020</v>
      </c>
      <c r="L10360">
        <v>10</v>
      </c>
      <c r="M10360" t="s">
        <v>200</v>
      </c>
      <c r="N10360" t="s">
        <v>9922</v>
      </c>
      <c r="O10360" t="s">
        <v>9923</v>
      </c>
      <c r="P10360" t="s">
        <v>10205</v>
      </c>
    </row>
    <row r="10361" spans="1:16" x14ac:dyDescent="0.25">
      <c r="A10361">
        <v>148700</v>
      </c>
      <c r="B10361" t="s">
        <v>41</v>
      </c>
      <c r="E10361" t="s">
        <v>10887</v>
      </c>
      <c r="G10361" t="s">
        <v>235</v>
      </c>
      <c r="H10361" t="s">
        <v>198</v>
      </c>
      <c r="I10361" t="s">
        <v>6370</v>
      </c>
      <c r="J10361">
        <v>2003</v>
      </c>
      <c r="K10361">
        <v>7000</v>
      </c>
      <c r="L10361">
        <v>10</v>
      </c>
      <c r="M10361" t="s">
        <v>200</v>
      </c>
      <c r="N10361" t="s">
        <v>9922</v>
      </c>
      <c r="O10361" t="s">
        <v>9923</v>
      </c>
      <c r="P10361" t="s">
        <v>10205</v>
      </c>
    </row>
    <row r="10362" spans="1:16" x14ac:dyDescent="0.25">
      <c r="A10362">
        <v>148701</v>
      </c>
      <c r="B10362" t="s">
        <v>41</v>
      </c>
      <c r="E10362" t="s">
        <v>10888</v>
      </c>
      <c r="G10362" t="s">
        <v>326</v>
      </c>
      <c r="H10362" t="s">
        <v>198</v>
      </c>
      <c r="I10362" t="s">
        <v>9381</v>
      </c>
      <c r="J10362">
        <v>2003</v>
      </c>
      <c r="K10362">
        <v>7600</v>
      </c>
      <c r="L10362">
        <v>26</v>
      </c>
      <c r="M10362" t="s">
        <v>200</v>
      </c>
      <c r="N10362" t="s">
        <v>9922</v>
      </c>
      <c r="O10362" t="s">
        <v>9923</v>
      </c>
      <c r="P10362" t="s">
        <v>10205</v>
      </c>
    </row>
    <row r="10363" spans="1:16" x14ac:dyDescent="0.25">
      <c r="A10363">
        <v>148703</v>
      </c>
      <c r="B10363" t="s">
        <v>41</v>
      </c>
      <c r="E10363" t="s">
        <v>10889</v>
      </c>
      <c r="G10363" t="s">
        <v>235</v>
      </c>
      <c r="H10363" t="s">
        <v>198</v>
      </c>
      <c r="I10363" t="s">
        <v>6370</v>
      </c>
      <c r="J10363">
        <v>2003</v>
      </c>
      <c r="K10363">
        <v>863</v>
      </c>
      <c r="L10363">
        <v>10</v>
      </c>
      <c r="M10363" t="s">
        <v>200</v>
      </c>
      <c r="N10363" t="s">
        <v>9922</v>
      </c>
      <c r="O10363" t="s">
        <v>9923</v>
      </c>
      <c r="P10363" t="s">
        <v>10205</v>
      </c>
    </row>
    <row r="10364" spans="1:16" x14ac:dyDescent="0.25">
      <c r="A10364">
        <v>148704</v>
      </c>
      <c r="B10364" t="s">
        <v>41</v>
      </c>
      <c r="E10364" t="s">
        <v>151</v>
      </c>
      <c r="G10364" t="s">
        <v>235</v>
      </c>
      <c r="H10364" t="s">
        <v>198</v>
      </c>
      <c r="I10364" t="s">
        <v>6370</v>
      </c>
      <c r="J10364">
        <v>2003</v>
      </c>
      <c r="K10364">
        <v>7600</v>
      </c>
      <c r="L10364">
        <v>10</v>
      </c>
      <c r="M10364" t="s">
        <v>200</v>
      </c>
      <c r="N10364" t="s">
        <v>9922</v>
      </c>
      <c r="O10364" t="s">
        <v>9923</v>
      </c>
      <c r="P10364" t="s">
        <v>10205</v>
      </c>
    </row>
    <row r="10365" spans="1:16" ht="75" x14ac:dyDescent="0.25">
      <c r="A10365">
        <v>148706</v>
      </c>
      <c r="B10365" t="s">
        <v>41</v>
      </c>
      <c r="E10365" t="s">
        <v>10890</v>
      </c>
      <c r="G10365" t="s">
        <v>235</v>
      </c>
      <c r="H10365" t="s">
        <v>198</v>
      </c>
      <c r="I10365" t="s">
        <v>6370</v>
      </c>
      <c r="J10365">
        <v>2003</v>
      </c>
      <c r="K10365">
        <v>7000</v>
      </c>
      <c r="L10365">
        <v>10</v>
      </c>
      <c r="M10365" t="s">
        <v>200</v>
      </c>
      <c r="N10365" s="18" t="s">
        <v>10832</v>
      </c>
      <c r="O10365" t="s">
        <v>9923</v>
      </c>
      <c r="P10365" t="s">
        <v>10205</v>
      </c>
    </row>
    <row r="10366" spans="1:16" x14ac:dyDescent="0.25">
      <c r="A10366">
        <v>148710</v>
      </c>
      <c r="B10366" t="s">
        <v>42</v>
      </c>
      <c r="E10366" t="s">
        <v>106</v>
      </c>
      <c r="G10366" t="s">
        <v>235</v>
      </c>
      <c r="H10366" t="s">
        <v>198</v>
      </c>
      <c r="I10366" t="s">
        <v>6370</v>
      </c>
      <c r="J10366">
        <v>2002</v>
      </c>
      <c r="K10366">
        <v>2775</v>
      </c>
      <c r="L10366">
        <v>10</v>
      </c>
      <c r="M10366" t="s">
        <v>200</v>
      </c>
      <c r="N10366" t="s">
        <v>9922</v>
      </c>
      <c r="O10366" t="s">
        <v>9923</v>
      </c>
      <c r="P10366" t="s">
        <v>10205</v>
      </c>
    </row>
    <row r="10367" spans="1:16" x14ac:dyDescent="0.25">
      <c r="A10367">
        <v>148720</v>
      </c>
      <c r="B10367" t="s">
        <v>42</v>
      </c>
      <c r="E10367" t="s">
        <v>10891</v>
      </c>
      <c r="G10367" t="s">
        <v>235</v>
      </c>
      <c r="H10367" t="s">
        <v>198</v>
      </c>
      <c r="I10367" t="s">
        <v>6370</v>
      </c>
      <c r="J10367">
        <v>1996</v>
      </c>
      <c r="K10367">
        <v>2341</v>
      </c>
      <c r="L10367">
        <v>10</v>
      </c>
      <c r="M10367" t="s">
        <v>200</v>
      </c>
      <c r="N10367" t="s">
        <v>9922</v>
      </c>
      <c r="O10367" t="s">
        <v>9923</v>
      </c>
      <c r="P10367" t="s">
        <v>10205</v>
      </c>
    </row>
    <row r="10368" spans="1:16" x14ac:dyDescent="0.25">
      <c r="A10368">
        <v>148724</v>
      </c>
      <c r="B10368" t="s">
        <v>42</v>
      </c>
      <c r="E10368" t="s">
        <v>10892</v>
      </c>
      <c r="G10368" t="s">
        <v>235</v>
      </c>
      <c r="H10368" t="s">
        <v>198</v>
      </c>
      <c r="I10368" t="s">
        <v>6370</v>
      </c>
      <c r="J10368">
        <v>2003</v>
      </c>
      <c r="K10368">
        <v>6840</v>
      </c>
      <c r="L10368">
        <v>10</v>
      </c>
      <c r="M10368" t="s">
        <v>200</v>
      </c>
      <c r="N10368" t="s">
        <v>9922</v>
      </c>
      <c r="O10368" t="s">
        <v>9923</v>
      </c>
      <c r="P10368" t="s">
        <v>10205</v>
      </c>
    </row>
    <row r="10369" spans="1:16" x14ac:dyDescent="0.25">
      <c r="A10369">
        <v>148730</v>
      </c>
      <c r="B10369" t="s">
        <v>42</v>
      </c>
      <c r="E10369" t="s">
        <v>10893</v>
      </c>
      <c r="G10369" t="s">
        <v>235</v>
      </c>
      <c r="H10369" t="s">
        <v>198</v>
      </c>
      <c r="I10369" t="s">
        <v>6370</v>
      </c>
      <c r="J10369">
        <v>2002</v>
      </c>
      <c r="K10369">
        <v>2590</v>
      </c>
      <c r="L10369">
        <v>10</v>
      </c>
      <c r="M10369" t="s">
        <v>200</v>
      </c>
      <c r="N10369" t="s">
        <v>9922</v>
      </c>
      <c r="O10369" t="s">
        <v>9923</v>
      </c>
      <c r="P10369" t="s">
        <v>10205</v>
      </c>
    </row>
    <row r="10370" spans="1:16" x14ac:dyDescent="0.25">
      <c r="A10370">
        <v>148740</v>
      </c>
      <c r="B10370" t="s">
        <v>42</v>
      </c>
      <c r="E10370" t="s">
        <v>10894</v>
      </c>
      <c r="G10370" t="s">
        <v>235</v>
      </c>
      <c r="H10370" t="s">
        <v>198</v>
      </c>
      <c r="I10370" t="s">
        <v>6370</v>
      </c>
      <c r="J10370">
        <v>1997</v>
      </c>
      <c r="K10370">
        <v>2235</v>
      </c>
      <c r="L10370">
        <v>10</v>
      </c>
      <c r="M10370" t="s">
        <v>200</v>
      </c>
      <c r="N10370" t="s">
        <v>9922</v>
      </c>
      <c r="O10370" t="s">
        <v>9923</v>
      </c>
      <c r="P10370" t="s">
        <v>10205</v>
      </c>
    </row>
    <row r="10371" spans="1:16" x14ac:dyDescent="0.25">
      <c r="A10371">
        <v>148742</v>
      </c>
      <c r="B10371" t="s">
        <v>42</v>
      </c>
      <c r="E10371" t="s">
        <v>10895</v>
      </c>
      <c r="G10371" t="s">
        <v>235</v>
      </c>
      <c r="H10371" t="s">
        <v>198</v>
      </c>
      <c r="I10371" t="s">
        <v>6370</v>
      </c>
      <c r="J10371">
        <v>1997</v>
      </c>
      <c r="K10371">
        <v>2341</v>
      </c>
      <c r="L10371">
        <v>10</v>
      </c>
      <c r="M10371" t="s">
        <v>200</v>
      </c>
      <c r="N10371" t="s">
        <v>9922</v>
      </c>
      <c r="O10371" t="s">
        <v>9923</v>
      </c>
      <c r="P10371" t="s">
        <v>10205</v>
      </c>
    </row>
    <row r="10372" spans="1:16" x14ac:dyDescent="0.25">
      <c r="A10372">
        <v>148755</v>
      </c>
      <c r="B10372" t="s">
        <v>63</v>
      </c>
      <c r="E10372" t="s">
        <v>10896</v>
      </c>
      <c r="G10372" t="s">
        <v>235</v>
      </c>
      <c r="H10372" t="s">
        <v>198</v>
      </c>
      <c r="I10372" t="s">
        <v>6370</v>
      </c>
      <c r="J10372">
        <v>1994</v>
      </c>
      <c r="K10372">
        <v>1740</v>
      </c>
      <c r="L10372">
        <v>10</v>
      </c>
      <c r="M10372" t="s">
        <v>200</v>
      </c>
      <c r="N10372" t="s">
        <v>9922</v>
      </c>
      <c r="O10372" t="s">
        <v>9923</v>
      </c>
      <c r="P10372" t="s">
        <v>10205</v>
      </c>
    </row>
    <row r="10373" spans="1:16" x14ac:dyDescent="0.25">
      <c r="A10373">
        <v>148762</v>
      </c>
      <c r="B10373" t="s">
        <v>63</v>
      </c>
      <c r="E10373" t="s">
        <v>10897</v>
      </c>
      <c r="G10373" t="s">
        <v>235</v>
      </c>
      <c r="H10373" t="s">
        <v>198</v>
      </c>
      <c r="I10373" t="s">
        <v>6370</v>
      </c>
      <c r="J10373">
        <v>1994</v>
      </c>
      <c r="K10373">
        <v>1578</v>
      </c>
      <c r="L10373">
        <v>10</v>
      </c>
      <c r="M10373" t="s">
        <v>200</v>
      </c>
      <c r="N10373" t="s">
        <v>9922</v>
      </c>
      <c r="O10373" t="s">
        <v>9923</v>
      </c>
      <c r="P10373" t="s">
        <v>10205</v>
      </c>
    </row>
    <row r="10374" spans="1:16" x14ac:dyDescent="0.25">
      <c r="A10374">
        <v>148777</v>
      </c>
      <c r="B10374" t="s">
        <v>42</v>
      </c>
      <c r="E10374" t="s">
        <v>10898</v>
      </c>
      <c r="G10374" t="s">
        <v>235</v>
      </c>
      <c r="H10374" t="s">
        <v>198</v>
      </c>
      <c r="I10374" t="s">
        <v>6370</v>
      </c>
      <c r="J10374">
        <v>1997</v>
      </c>
      <c r="K10374">
        <v>2182</v>
      </c>
      <c r="L10374">
        <v>10</v>
      </c>
      <c r="M10374" t="s">
        <v>200</v>
      </c>
      <c r="N10374" t="s">
        <v>9922</v>
      </c>
      <c r="O10374" t="s">
        <v>9923</v>
      </c>
      <c r="P10374" t="s">
        <v>10205</v>
      </c>
    </row>
    <row r="10375" spans="1:16" x14ac:dyDescent="0.25">
      <c r="A10375">
        <v>148793</v>
      </c>
      <c r="B10375" t="s">
        <v>42</v>
      </c>
      <c r="E10375" t="s">
        <v>10899</v>
      </c>
      <c r="G10375" t="s">
        <v>235</v>
      </c>
      <c r="H10375" t="s">
        <v>198</v>
      </c>
      <c r="I10375" t="s">
        <v>6370</v>
      </c>
      <c r="J10375">
        <v>2000</v>
      </c>
      <c r="K10375">
        <v>2800</v>
      </c>
      <c r="L10375">
        <v>10</v>
      </c>
      <c r="M10375" t="s">
        <v>200</v>
      </c>
      <c r="N10375" t="s">
        <v>9922</v>
      </c>
      <c r="O10375" t="s">
        <v>9923</v>
      </c>
      <c r="P10375" t="s">
        <v>10205</v>
      </c>
    </row>
    <row r="10376" spans="1:16" x14ac:dyDescent="0.25">
      <c r="A10376">
        <v>148796</v>
      </c>
      <c r="B10376" t="s">
        <v>41</v>
      </c>
      <c r="E10376" t="s">
        <v>10900</v>
      </c>
      <c r="G10376" t="s">
        <v>235</v>
      </c>
      <c r="H10376" t="s">
        <v>198</v>
      </c>
      <c r="I10376" t="s">
        <v>6370</v>
      </c>
      <c r="J10376">
        <v>1994</v>
      </c>
      <c r="K10376">
        <v>1561</v>
      </c>
      <c r="L10376">
        <v>10</v>
      </c>
      <c r="M10376" t="s">
        <v>200</v>
      </c>
      <c r="N10376" t="s">
        <v>9922</v>
      </c>
      <c r="O10376" t="s">
        <v>9923</v>
      </c>
      <c r="P10376" t="s">
        <v>10205</v>
      </c>
    </row>
    <row r="10377" spans="1:16" x14ac:dyDescent="0.25">
      <c r="A10377">
        <v>148797</v>
      </c>
      <c r="B10377" t="s">
        <v>41</v>
      </c>
      <c r="E10377" t="s">
        <v>10901</v>
      </c>
      <c r="G10377" t="s">
        <v>235</v>
      </c>
      <c r="H10377" t="s">
        <v>198</v>
      </c>
      <c r="I10377" t="s">
        <v>6370</v>
      </c>
      <c r="J10377">
        <v>2000</v>
      </c>
      <c r="K10377">
        <v>2800</v>
      </c>
      <c r="L10377">
        <v>10</v>
      </c>
      <c r="M10377" t="s">
        <v>200</v>
      </c>
      <c r="N10377" t="s">
        <v>9922</v>
      </c>
      <c r="O10377" t="s">
        <v>9923</v>
      </c>
      <c r="P10377" t="s">
        <v>10205</v>
      </c>
    </row>
    <row r="10378" spans="1:16" x14ac:dyDescent="0.25">
      <c r="A10378">
        <v>148808</v>
      </c>
      <c r="B10378" t="s">
        <v>9985</v>
      </c>
      <c r="E10378" t="s">
        <v>10902</v>
      </c>
      <c r="G10378" t="s">
        <v>235</v>
      </c>
      <c r="H10378" t="s">
        <v>198</v>
      </c>
      <c r="I10378" t="s">
        <v>6370</v>
      </c>
      <c r="J10378">
        <v>1999</v>
      </c>
      <c r="K10378">
        <v>3000</v>
      </c>
      <c r="L10378">
        <v>10</v>
      </c>
      <c r="M10378" t="s">
        <v>200</v>
      </c>
      <c r="N10378" t="s">
        <v>9922</v>
      </c>
      <c r="O10378" t="s">
        <v>9923</v>
      </c>
      <c r="P10378" t="s">
        <v>10205</v>
      </c>
    </row>
    <row r="10379" spans="1:16" x14ac:dyDescent="0.25">
      <c r="A10379">
        <v>148811</v>
      </c>
      <c r="B10379" t="s">
        <v>9985</v>
      </c>
      <c r="E10379" t="s">
        <v>10903</v>
      </c>
      <c r="G10379" t="s">
        <v>235</v>
      </c>
      <c r="H10379" t="s">
        <v>198</v>
      </c>
      <c r="I10379" t="s">
        <v>6370</v>
      </c>
      <c r="J10379">
        <v>1994</v>
      </c>
      <c r="K10379">
        <v>1431</v>
      </c>
      <c r="L10379">
        <v>10</v>
      </c>
      <c r="M10379" t="s">
        <v>200</v>
      </c>
      <c r="N10379" t="s">
        <v>9922</v>
      </c>
      <c r="O10379" t="s">
        <v>9923</v>
      </c>
      <c r="P10379" t="s">
        <v>10205</v>
      </c>
    </row>
    <row r="10380" spans="1:16" x14ac:dyDescent="0.25">
      <c r="A10380">
        <v>148816</v>
      </c>
      <c r="B10380" t="s">
        <v>9985</v>
      </c>
      <c r="E10380" t="s">
        <v>10904</v>
      </c>
      <c r="G10380" t="s">
        <v>235</v>
      </c>
      <c r="H10380" t="s">
        <v>198</v>
      </c>
      <c r="I10380" t="s">
        <v>6370</v>
      </c>
      <c r="J10380">
        <v>1994</v>
      </c>
      <c r="K10380">
        <v>1272</v>
      </c>
      <c r="L10380">
        <v>10</v>
      </c>
      <c r="M10380" t="s">
        <v>200</v>
      </c>
      <c r="N10380" t="s">
        <v>9922</v>
      </c>
      <c r="O10380" t="s">
        <v>9923</v>
      </c>
      <c r="P10380" t="s">
        <v>10205</v>
      </c>
    </row>
    <row r="10381" spans="1:16" x14ac:dyDescent="0.25">
      <c r="A10381">
        <v>148817</v>
      </c>
      <c r="B10381" t="s">
        <v>9985</v>
      </c>
      <c r="E10381" t="s">
        <v>10905</v>
      </c>
      <c r="G10381" t="s">
        <v>235</v>
      </c>
      <c r="H10381" t="s">
        <v>198</v>
      </c>
      <c r="I10381" t="s">
        <v>6370</v>
      </c>
      <c r="J10381">
        <v>2001</v>
      </c>
      <c r="K10381">
        <v>2400</v>
      </c>
      <c r="L10381">
        <v>10</v>
      </c>
      <c r="M10381" t="s">
        <v>200</v>
      </c>
      <c r="N10381" t="s">
        <v>9922</v>
      </c>
      <c r="O10381" t="s">
        <v>9923</v>
      </c>
      <c r="P10381" t="s">
        <v>10205</v>
      </c>
    </row>
    <row r="10382" spans="1:16" x14ac:dyDescent="0.25">
      <c r="A10382">
        <v>148820</v>
      </c>
      <c r="B10382" t="s">
        <v>360</v>
      </c>
      <c r="E10382" t="s">
        <v>4389</v>
      </c>
      <c r="G10382" t="s">
        <v>212</v>
      </c>
      <c r="H10382" t="s">
        <v>198</v>
      </c>
      <c r="I10382" t="s">
        <v>213</v>
      </c>
      <c r="J10382">
        <v>2003</v>
      </c>
      <c r="K10382">
        <v>819065</v>
      </c>
      <c r="L10382">
        <v>5</v>
      </c>
      <c r="M10382" t="s">
        <v>200</v>
      </c>
      <c r="N10382" t="s">
        <v>10906</v>
      </c>
      <c r="O10382" t="s">
        <v>202</v>
      </c>
      <c r="P10382" t="s">
        <v>365</v>
      </c>
    </row>
    <row r="10383" spans="1:16" x14ac:dyDescent="0.25">
      <c r="A10383">
        <v>148821</v>
      </c>
      <c r="B10383" t="s">
        <v>399</v>
      </c>
      <c r="E10383" t="s">
        <v>10907</v>
      </c>
      <c r="G10383" t="s">
        <v>212</v>
      </c>
      <c r="H10383" t="s">
        <v>198</v>
      </c>
      <c r="I10383" t="s">
        <v>213</v>
      </c>
      <c r="J10383">
        <v>2002</v>
      </c>
      <c r="K10383">
        <v>819125</v>
      </c>
      <c r="L10383">
        <v>5</v>
      </c>
      <c r="M10383" t="s">
        <v>200</v>
      </c>
      <c r="N10383" t="s">
        <v>10908</v>
      </c>
      <c r="O10383" t="s">
        <v>202</v>
      </c>
      <c r="P10383" t="s">
        <v>1178</v>
      </c>
    </row>
    <row r="10384" spans="1:16" x14ac:dyDescent="0.25">
      <c r="A10384">
        <v>148822</v>
      </c>
      <c r="B10384" t="s">
        <v>195</v>
      </c>
      <c r="E10384" t="s">
        <v>10909</v>
      </c>
      <c r="G10384" t="s">
        <v>197</v>
      </c>
      <c r="H10384" t="s">
        <v>198</v>
      </c>
      <c r="I10384" t="s">
        <v>199</v>
      </c>
      <c r="J10384">
        <v>1982</v>
      </c>
      <c r="K10384">
        <v>317316</v>
      </c>
      <c r="L10384">
        <v>2</v>
      </c>
      <c r="M10384" t="s">
        <v>200</v>
      </c>
      <c r="N10384" t="s">
        <v>9922</v>
      </c>
      <c r="O10384" t="s">
        <v>202</v>
      </c>
      <c r="P10384" t="s">
        <v>10830</v>
      </c>
    </row>
    <row r="10385" spans="1:16" x14ac:dyDescent="0.25">
      <c r="A10385">
        <v>148823</v>
      </c>
      <c r="B10385" t="s">
        <v>195</v>
      </c>
      <c r="E10385" t="s">
        <v>10909</v>
      </c>
      <c r="G10385" t="s">
        <v>197</v>
      </c>
      <c r="H10385" t="s">
        <v>198</v>
      </c>
      <c r="I10385" t="s">
        <v>199</v>
      </c>
      <c r="J10385">
        <v>1982</v>
      </c>
      <c r="K10385">
        <v>286510</v>
      </c>
      <c r="L10385">
        <v>2</v>
      </c>
      <c r="M10385" t="s">
        <v>200</v>
      </c>
      <c r="N10385" t="s">
        <v>9922</v>
      </c>
      <c r="O10385" t="s">
        <v>202</v>
      </c>
      <c r="P10385" t="s">
        <v>10830</v>
      </c>
    </row>
    <row r="10386" spans="1:16" x14ac:dyDescent="0.25">
      <c r="A10386">
        <v>148824</v>
      </c>
      <c r="B10386" t="s">
        <v>63</v>
      </c>
      <c r="E10386" t="s">
        <v>10910</v>
      </c>
      <c r="G10386" t="s">
        <v>197</v>
      </c>
      <c r="H10386" t="s">
        <v>198</v>
      </c>
      <c r="I10386" t="s">
        <v>199</v>
      </c>
      <c r="J10386">
        <v>1998</v>
      </c>
      <c r="K10386">
        <v>2500</v>
      </c>
      <c r="L10386">
        <v>2</v>
      </c>
      <c r="M10386" t="s">
        <v>200</v>
      </c>
      <c r="N10386" t="s">
        <v>9922</v>
      </c>
      <c r="O10386" t="s">
        <v>9923</v>
      </c>
      <c r="P10386" t="s">
        <v>10205</v>
      </c>
    </row>
    <row r="10387" spans="1:16" x14ac:dyDescent="0.25">
      <c r="A10387">
        <v>148825</v>
      </c>
      <c r="B10387" t="s">
        <v>40</v>
      </c>
      <c r="E10387" t="s">
        <v>10911</v>
      </c>
      <c r="G10387" t="s">
        <v>197</v>
      </c>
      <c r="H10387" t="s">
        <v>198</v>
      </c>
      <c r="I10387" t="s">
        <v>199</v>
      </c>
      <c r="J10387">
        <v>1995</v>
      </c>
      <c r="K10387">
        <v>3000</v>
      </c>
      <c r="L10387">
        <v>2</v>
      </c>
      <c r="M10387" t="s">
        <v>200</v>
      </c>
      <c r="N10387" t="s">
        <v>9922</v>
      </c>
      <c r="O10387" t="s">
        <v>9923</v>
      </c>
      <c r="P10387" t="s">
        <v>10205</v>
      </c>
    </row>
    <row r="10388" spans="1:16" x14ac:dyDescent="0.25">
      <c r="A10388">
        <v>148826</v>
      </c>
      <c r="B10388" t="s">
        <v>360</v>
      </c>
      <c r="E10388" t="s">
        <v>10912</v>
      </c>
      <c r="G10388" t="s">
        <v>197</v>
      </c>
      <c r="H10388" t="s">
        <v>198</v>
      </c>
      <c r="I10388" t="s">
        <v>199</v>
      </c>
      <c r="J10388">
        <v>2003</v>
      </c>
      <c r="K10388">
        <v>335641</v>
      </c>
      <c r="L10388">
        <v>2</v>
      </c>
      <c r="M10388" t="s">
        <v>200</v>
      </c>
      <c r="N10388" t="s">
        <v>10913</v>
      </c>
      <c r="O10388" t="s">
        <v>202</v>
      </c>
      <c r="P10388" t="s">
        <v>365</v>
      </c>
    </row>
    <row r="10389" spans="1:16" x14ac:dyDescent="0.25">
      <c r="A10389">
        <v>148827</v>
      </c>
      <c r="B10389" t="s">
        <v>360</v>
      </c>
      <c r="E10389" t="s">
        <v>10914</v>
      </c>
      <c r="G10389" t="s">
        <v>197</v>
      </c>
      <c r="H10389" t="s">
        <v>198</v>
      </c>
      <c r="I10389" t="s">
        <v>199</v>
      </c>
      <c r="J10389">
        <v>2003</v>
      </c>
      <c r="K10389">
        <v>371831</v>
      </c>
      <c r="L10389">
        <v>2</v>
      </c>
      <c r="M10389" t="s">
        <v>200</v>
      </c>
      <c r="N10389" t="s">
        <v>10913</v>
      </c>
      <c r="O10389" t="s">
        <v>202</v>
      </c>
      <c r="P10389" t="s">
        <v>365</v>
      </c>
    </row>
    <row r="10390" spans="1:16" x14ac:dyDescent="0.25">
      <c r="A10390">
        <v>148828</v>
      </c>
      <c r="B10390" t="s">
        <v>360</v>
      </c>
      <c r="E10390" t="s">
        <v>10915</v>
      </c>
      <c r="G10390" t="s">
        <v>197</v>
      </c>
      <c r="H10390" t="s">
        <v>198</v>
      </c>
      <c r="I10390" t="s">
        <v>199</v>
      </c>
      <c r="J10390">
        <v>2003</v>
      </c>
      <c r="K10390">
        <v>533574</v>
      </c>
      <c r="L10390">
        <v>2</v>
      </c>
      <c r="M10390" t="s">
        <v>200</v>
      </c>
      <c r="N10390" t="s">
        <v>10913</v>
      </c>
      <c r="O10390" t="s">
        <v>202</v>
      </c>
      <c r="P10390" t="s">
        <v>365</v>
      </c>
    </row>
    <row r="10391" spans="1:16" x14ac:dyDescent="0.25">
      <c r="A10391">
        <v>148829</v>
      </c>
      <c r="B10391" t="s">
        <v>360</v>
      </c>
      <c r="E10391" t="s">
        <v>10916</v>
      </c>
      <c r="G10391" t="s">
        <v>197</v>
      </c>
      <c r="H10391" t="s">
        <v>198</v>
      </c>
      <c r="I10391" t="s">
        <v>199</v>
      </c>
      <c r="J10391">
        <v>2003</v>
      </c>
      <c r="K10391">
        <v>781014</v>
      </c>
      <c r="L10391">
        <v>2</v>
      </c>
      <c r="M10391" t="s">
        <v>200</v>
      </c>
      <c r="N10391" t="s">
        <v>10913</v>
      </c>
      <c r="O10391" t="s">
        <v>202</v>
      </c>
      <c r="P10391" t="s">
        <v>365</v>
      </c>
    </row>
    <row r="10392" spans="1:16" x14ac:dyDescent="0.25">
      <c r="A10392">
        <v>148830</v>
      </c>
      <c r="B10392" t="s">
        <v>360</v>
      </c>
      <c r="E10392" t="s">
        <v>10917</v>
      </c>
      <c r="G10392" t="s">
        <v>197</v>
      </c>
      <c r="H10392" t="s">
        <v>198</v>
      </c>
      <c r="I10392" t="s">
        <v>199</v>
      </c>
      <c r="J10392">
        <v>2002</v>
      </c>
      <c r="K10392">
        <v>241455</v>
      </c>
      <c r="L10392">
        <v>2</v>
      </c>
      <c r="M10392" t="s">
        <v>200</v>
      </c>
      <c r="N10392" t="s">
        <v>10913</v>
      </c>
      <c r="O10392" t="s">
        <v>202</v>
      </c>
      <c r="P10392" t="s">
        <v>365</v>
      </c>
    </row>
    <row r="10393" spans="1:16" x14ac:dyDescent="0.25">
      <c r="A10393">
        <v>148831</v>
      </c>
      <c r="B10393" t="s">
        <v>360</v>
      </c>
      <c r="E10393" t="s">
        <v>10918</v>
      </c>
      <c r="G10393" t="s">
        <v>197</v>
      </c>
      <c r="H10393" t="s">
        <v>198</v>
      </c>
      <c r="I10393" t="s">
        <v>199</v>
      </c>
      <c r="J10393">
        <v>2002</v>
      </c>
      <c r="K10393">
        <v>431691</v>
      </c>
      <c r="L10393">
        <v>2</v>
      </c>
      <c r="M10393" t="s">
        <v>200</v>
      </c>
      <c r="N10393" t="s">
        <v>10913</v>
      </c>
      <c r="O10393" t="s">
        <v>202</v>
      </c>
      <c r="P10393" t="s">
        <v>365</v>
      </c>
    </row>
    <row r="10394" spans="1:16" x14ac:dyDescent="0.25">
      <c r="A10394">
        <v>148832</v>
      </c>
      <c r="B10394" t="s">
        <v>360</v>
      </c>
      <c r="E10394" t="s">
        <v>10919</v>
      </c>
      <c r="G10394" t="s">
        <v>197</v>
      </c>
      <c r="H10394" t="s">
        <v>198</v>
      </c>
      <c r="I10394" t="s">
        <v>199</v>
      </c>
      <c r="J10394">
        <v>2002</v>
      </c>
      <c r="K10394">
        <v>181875</v>
      </c>
      <c r="L10394">
        <v>2</v>
      </c>
      <c r="M10394" t="s">
        <v>200</v>
      </c>
      <c r="N10394" t="s">
        <v>10913</v>
      </c>
      <c r="O10394" t="s">
        <v>202</v>
      </c>
      <c r="P10394" t="s">
        <v>365</v>
      </c>
    </row>
    <row r="10395" spans="1:16" x14ac:dyDescent="0.25">
      <c r="A10395">
        <v>148833</v>
      </c>
      <c r="B10395" t="s">
        <v>360</v>
      </c>
      <c r="E10395" t="s">
        <v>10920</v>
      </c>
      <c r="G10395" t="s">
        <v>197</v>
      </c>
      <c r="H10395" t="s">
        <v>198</v>
      </c>
      <c r="I10395" t="s">
        <v>199</v>
      </c>
      <c r="J10395">
        <v>2002</v>
      </c>
      <c r="K10395">
        <v>705969</v>
      </c>
      <c r="L10395">
        <v>2</v>
      </c>
      <c r="M10395" t="s">
        <v>200</v>
      </c>
      <c r="N10395" t="s">
        <v>10913</v>
      </c>
      <c r="O10395" t="s">
        <v>202</v>
      </c>
      <c r="P10395" t="s">
        <v>365</v>
      </c>
    </row>
    <row r="10396" spans="1:16" x14ac:dyDescent="0.25">
      <c r="A10396">
        <v>148834</v>
      </c>
      <c r="B10396" t="s">
        <v>360</v>
      </c>
      <c r="E10396" t="s">
        <v>10921</v>
      </c>
      <c r="G10396" t="s">
        <v>197</v>
      </c>
      <c r="H10396" t="s">
        <v>198</v>
      </c>
      <c r="I10396" t="s">
        <v>199</v>
      </c>
      <c r="J10396">
        <v>1974</v>
      </c>
      <c r="K10396">
        <v>15139</v>
      </c>
      <c r="L10396">
        <v>2</v>
      </c>
      <c r="M10396" t="s">
        <v>200</v>
      </c>
      <c r="N10396" t="s">
        <v>787</v>
      </c>
      <c r="O10396" t="s">
        <v>202</v>
      </c>
      <c r="P10396" t="s">
        <v>365</v>
      </c>
    </row>
    <row r="10397" spans="1:16" x14ac:dyDescent="0.25">
      <c r="A10397">
        <v>148835</v>
      </c>
      <c r="B10397" t="s">
        <v>360</v>
      </c>
      <c r="E10397" t="s">
        <v>10922</v>
      </c>
      <c r="G10397" t="s">
        <v>197</v>
      </c>
      <c r="H10397" t="s">
        <v>198</v>
      </c>
      <c r="I10397" t="s">
        <v>199</v>
      </c>
      <c r="J10397">
        <v>1986</v>
      </c>
      <c r="K10397">
        <v>32847</v>
      </c>
      <c r="L10397">
        <v>2</v>
      </c>
      <c r="M10397" t="s">
        <v>200</v>
      </c>
      <c r="N10397" t="s">
        <v>383</v>
      </c>
      <c r="O10397" t="s">
        <v>202</v>
      </c>
      <c r="P10397" t="s">
        <v>10923</v>
      </c>
    </row>
    <row r="10398" spans="1:16" x14ac:dyDescent="0.25">
      <c r="A10398">
        <v>148836</v>
      </c>
      <c r="B10398" t="s">
        <v>360</v>
      </c>
      <c r="E10398" t="s">
        <v>10924</v>
      </c>
      <c r="G10398" t="s">
        <v>197</v>
      </c>
      <c r="H10398" t="s">
        <v>198</v>
      </c>
      <c r="I10398" t="s">
        <v>199</v>
      </c>
      <c r="J10398">
        <v>2003</v>
      </c>
      <c r="K10398">
        <v>172448</v>
      </c>
      <c r="L10398">
        <v>2</v>
      </c>
      <c r="M10398" t="s">
        <v>200</v>
      </c>
      <c r="N10398" t="s">
        <v>10913</v>
      </c>
      <c r="O10398" t="s">
        <v>202</v>
      </c>
      <c r="P10398" t="s">
        <v>365</v>
      </c>
    </row>
    <row r="10399" spans="1:16" x14ac:dyDescent="0.25">
      <c r="A10399">
        <v>148837</v>
      </c>
      <c r="B10399" t="s">
        <v>360</v>
      </c>
      <c r="E10399" t="s">
        <v>10925</v>
      </c>
      <c r="G10399" t="s">
        <v>197</v>
      </c>
      <c r="H10399" t="s">
        <v>198</v>
      </c>
      <c r="I10399" t="s">
        <v>199</v>
      </c>
      <c r="J10399">
        <v>2003</v>
      </c>
      <c r="K10399">
        <v>314464</v>
      </c>
      <c r="L10399">
        <v>2</v>
      </c>
      <c r="M10399" t="s">
        <v>200</v>
      </c>
      <c r="N10399" t="s">
        <v>10913</v>
      </c>
      <c r="O10399" t="s">
        <v>202</v>
      </c>
      <c r="P10399" t="s">
        <v>365</v>
      </c>
    </row>
    <row r="10400" spans="1:16" x14ac:dyDescent="0.25">
      <c r="A10400">
        <v>148838</v>
      </c>
      <c r="B10400" t="s">
        <v>360</v>
      </c>
      <c r="E10400" t="s">
        <v>10926</v>
      </c>
      <c r="G10400" t="s">
        <v>7259</v>
      </c>
      <c r="H10400" t="s">
        <v>198</v>
      </c>
      <c r="I10400" t="s">
        <v>7260</v>
      </c>
      <c r="J10400">
        <v>2003</v>
      </c>
      <c r="K10400">
        <v>270847</v>
      </c>
      <c r="L10400">
        <v>38</v>
      </c>
      <c r="M10400" t="s">
        <v>200</v>
      </c>
      <c r="N10400" t="s">
        <v>10326</v>
      </c>
      <c r="O10400" t="s">
        <v>202</v>
      </c>
      <c r="P10400" t="s">
        <v>365</v>
      </c>
    </row>
    <row r="10401" spans="1:16" x14ac:dyDescent="0.25">
      <c r="A10401">
        <v>148839</v>
      </c>
      <c r="B10401" t="s">
        <v>360</v>
      </c>
      <c r="E10401" t="s">
        <v>10927</v>
      </c>
      <c r="G10401" t="s">
        <v>7259</v>
      </c>
      <c r="H10401" t="s">
        <v>198</v>
      </c>
      <c r="I10401" t="s">
        <v>7260</v>
      </c>
      <c r="J10401">
        <v>2003</v>
      </c>
      <c r="K10401">
        <v>309975</v>
      </c>
      <c r="L10401">
        <v>38</v>
      </c>
      <c r="M10401" t="s">
        <v>200</v>
      </c>
      <c r="N10401" t="s">
        <v>10928</v>
      </c>
      <c r="O10401" t="s">
        <v>202</v>
      </c>
      <c r="P10401" t="s">
        <v>365</v>
      </c>
    </row>
    <row r="10402" spans="1:16" x14ac:dyDescent="0.25">
      <c r="A10402">
        <v>148840</v>
      </c>
      <c r="B10402" t="s">
        <v>360</v>
      </c>
      <c r="E10402" t="s">
        <v>10929</v>
      </c>
      <c r="G10402" t="s">
        <v>7259</v>
      </c>
      <c r="H10402" t="s">
        <v>198</v>
      </c>
      <c r="I10402" t="s">
        <v>7260</v>
      </c>
      <c r="J10402">
        <v>2004</v>
      </c>
      <c r="K10402">
        <v>890594</v>
      </c>
      <c r="L10402">
        <v>38</v>
      </c>
      <c r="M10402" t="s">
        <v>200</v>
      </c>
      <c r="N10402" t="s">
        <v>10326</v>
      </c>
      <c r="O10402" t="s">
        <v>202</v>
      </c>
      <c r="P10402" t="s">
        <v>365</v>
      </c>
    </row>
    <row r="10403" spans="1:16" x14ac:dyDescent="0.25">
      <c r="A10403">
        <v>148841</v>
      </c>
      <c r="B10403" t="s">
        <v>360</v>
      </c>
      <c r="E10403" t="s">
        <v>5773</v>
      </c>
      <c r="G10403" t="s">
        <v>7259</v>
      </c>
      <c r="H10403" t="s">
        <v>198</v>
      </c>
      <c r="I10403" t="s">
        <v>7260</v>
      </c>
      <c r="J10403">
        <v>2003</v>
      </c>
      <c r="K10403">
        <v>1180096</v>
      </c>
      <c r="L10403">
        <v>38</v>
      </c>
      <c r="M10403" t="s">
        <v>200</v>
      </c>
      <c r="N10403" t="s">
        <v>10340</v>
      </c>
      <c r="O10403" t="s">
        <v>202</v>
      </c>
      <c r="P10403" t="s">
        <v>5950</v>
      </c>
    </row>
    <row r="10404" spans="1:16" x14ac:dyDescent="0.25">
      <c r="A10404">
        <v>148842</v>
      </c>
      <c r="B10404" t="s">
        <v>360</v>
      </c>
      <c r="E10404" t="s">
        <v>10930</v>
      </c>
      <c r="G10404" t="s">
        <v>7259</v>
      </c>
      <c r="H10404" t="s">
        <v>198</v>
      </c>
      <c r="I10404" t="s">
        <v>7260</v>
      </c>
      <c r="J10404">
        <v>2003</v>
      </c>
      <c r="K10404">
        <v>1222053</v>
      </c>
      <c r="L10404">
        <v>38</v>
      </c>
      <c r="M10404" t="s">
        <v>200</v>
      </c>
      <c r="N10404" t="s">
        <v>10340</v>
      </c>
      <c r="O10404" t="s">
        <v>202</v>
      </c>
      <c r="P10404" t="s">
        <v>5960</v>
      </c>
    </row>
    <row r="10405" spans="1:16" x14ac:dyDescent="0.25">
      <c r="A10405">
        <v>148843</v>
      </c>
      <c r="B10405" t="s">
        <v>360</v>
      </c>
      <c r="E10405" t="s">
        <v>10931</v>
      </c>
      <c r="G10405" t="s">
        <v>7259</v>
      </c>
      <c r="H10405" t="s">
        <v>198</v>
      </c>
      <c r="I10405" t="s">
        <v>7260</v>
      </c>
      <c r="J10405">
        <v>2003</v>
      </c>
      <c r="K10405">
        <v>472816</v>
      </c>
      <c r="L10405">
        <v>38</v>
      </c>
      <c r="M10405" t="s">
        <v>200</v>
      </c>
      <c r="N10405" t="s">
        <v>10340</v>
      </c>
      <c r="O10405" t="s">
        <v>202</v>
      </c>
      <c r="P10405" t="s">
        <v>365</v>
      </c>
    </row>
    <row r="10406" spans="1:16" x14ac:dyDescent="0.25">
      <c r="A10406">
        <v>148844</v>
      </c>
      <c r="B10406" t="s">
        <v>399</v>
      </c>
      <c r="E10406" t="s">
        <v>10932</v>
      </c>
      <c r="G10406" t="s">
        <v>7259</v>
      </c>
      <c r="H10406" t="s">
        <v>198</v>
      </c>
      <c r="I10406" t="s">
        <v>7260</v>
      </c>
      <c r="J10406">
        <v>2003</v>
      </c>
      <c r="K10406">
        <v>1067131</v>
      </c>
      <c r="L10406">
        <v>38</v>
      </c>
      <c r="M10406" t="s">
        <v>200</v>
      </c>
      <c r="N10406" t="s">
        <v>10357</v>
      </c>
      <c r="O10406" t="s">
        <v>202</v>
      </c>
      <c r="P10406" t="s">
        <v>6513</v>
      </c>
    </row>
    <row r="10407" spans="1:16" x14ac:dyDescent="0.25">
      <c r="A10407">
        <v>148845</v>
      </c>
      <c r="B10407" t="s">
        <v>399</v>
      </c>
      <c r="E10407" t="s">
        <v>7410</v>
      </c>
      <c r="G10407" t="s">
        <v>7259</v>
      </c>
      <c r="H10407" t="s">
        <v>198</v>
      </c>
      <c r="I10407" t="s">
        <v>7260</v>
      </c>
      <c r="J10407">
        <v>2003</v>
      </c>
      <c r="K10407">
        <v>1562965</v>
      </c>
      <c r="L10407">
        <v>38</v>
      </c>
      <c r="M10407" t="s">
        <v>200</v>
      </c>
      <c r="N10407" t="s">
        <v>10295</v>
      </c>
      <c r="O10407" t="s">
        <v>202</v>
      </c>
      <c r="P10407" t="s">
        <v>413</v>
      </c>
    </row>
    <row r="10408" spans="1:16" x14ac:dyDescent="0.25">
      <c r="A10408">
        <v>148846</v>
      </c>
      <c r="B10408" t="s">
        <v>345</v>
      </c>
      <c r="E10408" t="s">
        <v>10933</v>
      </c>
      <c r="G10408" t="s">
        <v>7259</v>
      </c>
      <c r="H10408" t="s">
        <v>10934</v>
      </c>
      <c r="I10408" t="s">
        <v>10935</v>
      </c>
      <c r="J10408">
        <v>2003</v>
      </c>
      <c r="K10408">
        <v>77727</v>
      </c>
      <c r="L10408">
        <v>38</v>
      </c>
      <c r="M10408" t="s">
        <v>200</v>
      </c>
      <c r="N10408" t="s">
        <v>10936</v>
      </c>
      <c r="O10408" t="s">
        <v>202</v>
      </c>
      <c r="P10408" t="s">
        <v>10937</v>
      </c>
    </row>
    <row r="10409" spans="1:16" x14ac:dyDescent="0.25">
      <c r="A10409">
        <v>148847</v>
      </c>
      <c r="B10409" t="s">
        <v>345</v>
      </c>
      <c r="E10409" t="s">
        <v>10933</v>
      </c>
      <c r="G10409" t="s">
        <v>7259</v>
      </c>
      <c r="H10409" t="s">
        <v>10938</v>
      </c>
      <c r="I10409" t="s">
        <v>10939</v>
      </c>
      <c r="J10409">
        <v>2003</v>
      </c>
      <c r="K10409">
        <v>39257</v>
      </c>
      <c r="L10409">
        <v>38</v>
      </c>
      <c r="M10409" t="s">
        <v>200</v>
      </c>
      <c r="N10409" t="s">
        <v>10936</v>
      </c>
      <c r="O10409" t="s">
        <v>202</v>
      </c>
      <c r="P10409" t="s">
        <v>10940</v>
      </c>
    </row>
    <row r="10410" spans="1:16" x14ac:dyDescent="0.25">
      <c r="A10410">
        <v>148848</v>
      </c>
      <c r="B10410" t="s">
        <v>345</v>
      </c>
      <c r="E10410" t="s">
        <v>10933</v>
      </c>
      <c r="G10410" t="s">
        <v>7259</v>
      </c>
      <c r="H10410" t="s">
        <v>10941</v>
      </c>
      <c r="I10410" t="s">
        <v>10942</v>
      </c>
      <c r="J10410">
        <v>2003</v>
      </c>
      <c r="K10410">
        <v>11136</v>
      </c>
      <c r="L10410">
        <v>38</v>
      </c>
      <c r="M10410" t="s">
        <v>200</v>
      </c>
      <c r="N10410" t="s">
        <v>10936</v>
      </c>
      <c r="O10410" t="s">
        <v>202</v>
      </c>
      <c r="P10410" t="s">
        <v>10943</v>
      </c>
    </row>
    <row r="10411" spans="1:16" x14ac:dyDescent="0.25">
      <c r="A10411">
        <v>148850</v>
      </c>
      <c r="B10411" t="s">
        <v>360</v>
      </c>
      <c r="E10411" t="s">
        <v>10944</v>
      </c>
      <c r="G10411" t="s">
        <v>1517</v>
      </c>
      <c r="H10411" t="s">
        <v>198</v>
      </c>
      <c r="I10411" t="s">
        <v>1518</v>
      </c>
      <c r="J10411">
        <v>1968</v>
      </c>
      <c r="K10411">
        <v>11246</v>
      </c>
      <c r="L10411">
        <v>37</v>
      </c>
      <c r="M10411" t="s">
        <v>200</v>
      </c>
      <c r="N10411" t="s">
        <v>10326</v>
      </c>
      <c r="O10411" t="s">
        <v>202</v>
      </c>
      <c r="P10411" t="s">
        <v>365</v>
      </c>
    </row>
    <row r="10412" spans="1:16" x14ac:dyDescent="0.25">
      <c r="A10412">
        <v>148851</v>
      </c>
      <c r="B10412" t="s">
        <v>360</v>
      </c>
      <c r="E10412" t="s">
        <v>10945</v>
      </c>
      <c r="G10412" t="s">
        <v>1517</v>
      </c>
      <c r="H10412" t="s">
        <v>198</v>
      </c>
      <c r="I10412" t="s">
        <v>1518</v>
      </c>
      <c r="J10412">
        <v>1972</v>
      </c>
      <c r="K10412">
        <v>11100</v>
      </c>
      <c r="L10412">
        <v>37</v>
      </c>
      <c r="M10412" t="s">
        <v>200</v>
      </c>
      <c r="N10412" t="s">
        <v>10326</v>
      </c>
      <c r="O10412" t="s">
        <v>202</v>
      </c>
      <c r="P10412" t="s">
        <v>365</v>
      </c>
    </row>
    <row r="10413" spans="1:16" x14ac:dyDescent="0.25">
      <c r="A10413">
        <v>148925</v>
      </c>
      <c r="B10413" t="s">
        <v>40</v>
      </c>
      <c r="E10413" t="s">
        <v>10946</v>
      </c>
      <c r="G10413" t="s">
        <v>297</v>
      </c>
      <c r="H10413" t="s">
        <v>198</v>
      </c>
      <c r="I10413" t="s">
        <v>298</v>
      </c>
      <c r="J10413">
        <v>1995</v>
      </c>
      <c r="K10413">
        <v>1548</v>
      </c>
      <c r="L10413">
        <v>8</v>
      </c>
      <c r="M10413" t="s">
        <v>200</v>
      </c>
      <c r="N10413" t="s">
        <v>383</v>
      </c>
      <c r="O10413" t="s">
        <v>9923</v>
      </c>
      <c r="P10413" t="s">
        <v>10205</v>
      </c>
    </row>
    <row r="10414" spans="1:16" x14ac:dyDescent="0.25">
      <c r="A10414">
        <v>148926</v>
      </c>
      <c r="B10414" t="s">
        <v>40</v>
      </c>
      <c r="E10414" t="s">
        <v>10947</v>
      </c>
      <c r="G10414" t="s">
        <v>297</v>
      </c>
      <c r="H10414" t="s">
        <v>198</v>
      </c>
      <c r="I10414" t="s">
        <v>298</v>
      </c>
      <c r="J10414">
        <v>1992</v>
      </c>
      <c r="K10414">
        <v>1994</v>
      </c>
      <c r="L10414">
        <v>8</v>
      </c>
      <c r="M10414" t="s">
        <v>200</v>
      </c>
      <c r="N10414" t="s">
        <v>383</v>
      </c>
      <c r="O10414" t="s">
        <v>9923</v>
      </c>
      <c r="P10414" t="s">
        <v>10205</v>
      </c>
    </row>
    <row r="10415" spans="1:16" x14ac:dyDescent="0.25">
      <c r="A10415">
        <v>148929</v>
      </c>
      <c r="B10415" t="s">
        <v>40</v>
      </c>
      <c r="E10415" t="s">
        <v>10948</v>
      </c>
      <c r="G10415" t="s">
        <v>297</v>
      </c>
      <c r="H10415" t="s">
        <v>198</v>
      </c>
      <c r="I10415" t="s">
        <v>298</v>
      </c>
      <c r="J10415">
        <v>2003</v>
      </c>
      <c r="K10415">
        <v>7600</v>
      </c>
      <c r="L10415">
        <v>8</v>
      </c>
      <c r="M10415" t="s">
        <v>200</v>
      </c>
      <c r="N10415" t="s">
        <v>383</v>
      </c>
      <c r="O10415" t="s">
        <v>9923</v>
      </c>
      <c r="P10415" t="s">
        <v>10205</v>
      </c>
    </row>
    <row r="10416" spans="1:16" x14ac:dyDescent="0.25">
      <c r="A10416">
        <v>148932</v>
      </c>
      <c r="B10416" t="s">
        <v>40</v>
      </c>
      <c r="E10416" t="s">
        <v>10949</v>
      </c>
      <c r="G10416" t="s">
        <v>297</v>
      </c>
      <c r="H10416" t="s">
        <v>198</v>
      </c>
      <c r="I10416" t="s">
        <v>298</v>
      </c>
      <c r="J10416">
        <v>2003</v>
      </c>
      <c r="K10416">
        <v>8000</v>
      </c>
      <c r="L10416">
        <v>8</v>
      </c>
      <c r="M10416" t="s">
        <v>200</v>
      </c>
      <c r="N10416" t="s">
        <v>383</v>
      </c>
      <c r="O10416" t="s">
        <v>9923</v>
      </c>
      <c r="P10416" t="s">
        <v>10205</v>
      </c>
    </row>
    <row r="10417" spans="1:16" x14ac:dyDescent="0.25">
      <c r="A10417">
        <v>148954</v>
      </c>
      <c r="B10417" t="s">
        <v>62</v>
      </c>
      <c r="E10417" t="s">
        <v>10950</v>
      </c>
      <c r="G10417" t="s">
        <v>8195</v>
      </c>
      <c r="H10417" t="s">
        <v>198</v>
      </c>
      <c r="I10417" t="s">
        <v>8210</v>
      </c>
      <c r="J10417">
        <v>2003</v>
      </c>
      <c r="K10417">
        <v>7400</v>
      </c>
      <c r="L10417">
        <v>21</v>
      </c>
      <c r="M10417" t="s">
        <v>200</v>
      </c>
      <c r="N10417" t="s">
        <v>9922</v>
      </c>
      <c r="O10417" t="s">
        <v>9923</v>
      </c>
      <c r="P10417" t="s">
        <v>10205</v>
      </c>
    </row>
    <row r="10418" spans="1:16" x14ac:dyDescent="0.25">
      <c r="A10418">
        <v>148956</v>
      </c>
      <c r="B10418" t="s">
        <v>62</v>
      </c>
      <c r="E10418" t="s">
        <v>10951</v>
      </c>
      <c r="G10418" t="s">
        <v>8195</v>
      </c>
      <c r="H10418" t="s">
        <v>198</v>
      </c>
      <c r="I10418" t="s">
        <v>8210</v>
      </c>
      <c r="J10418">
        <v>2003</v>
      </c>
      <c r="K10418">
        <v>7400</v>
      </c>
      <c r="L10418">
        <v>21</v>
      </c>
      <c r="M10418" t="s">
        <v>200</v>
      </c>
      <c r="N10418" t="s">
        <v>9922</v>
      </c>
      <c r="O10418" t="s">
        <v>9923</v>
      </c>
      <c r="P10418" t="s">
        <v>10205</v>
      </c>
    </row>
    <row r="10419" spans="1:16" x14ac:dyDescent="0.25">
      <c r="A10419">
        <v>148957</v>
      </c>
      <c r="B10419" t="s">
        <v>62</v>
      </c>
      <c r="E10419" t="s">
        <v>10952</v>
      </c>
      <c r="G10419" t="s">
        <v>8195</v>
      </c>
      <c r="H10419" t="s">
        <v>198</v>
      </c>
      <c r="I10419" t="s">
        <v>8210</v>
      </c>
      <c r="J10419">
        <v>2003</v>
      </c>
      <c r="K10419">
        <v>7215</v>
      </c>
      <c r="L10419">
        <v>21</v>
      </c>
      <c r="M10419" t="s">
        <v>200</v>
      </c>
      <c r="N10419" t="s">
        <v>9922</v>
      </c>
      <c r="O10419" t="s">
        <v>9923</v>
      </c>
      <c r="P10419" t="s">
        <v>10205</v>
      </c>
    </row>
    <row r="10420" spans="1:16" x14ac:dyDescent="0.25">
      <c r="A10420">
        <v>148958</v>
      </c>
      <c r="B10420" t="s">
        <v>62</v>
      </c>
      <c r="E10420" t="s">
        <v>10953</v>
      </c>
      <c r="G10420" t="s">
        <v>8195</v>
      </c>
      <c r="H10420" t="s">
        <v>198</v>
      </c>
      <c r="I10420" t="s">
        <v>8210</v>
      </c>
      <c r="J10420">
        <v>2003</v>
      </c>
      <c r="K10420">
        <v>7215</v>
      </c>
      <c r="L10420">
        <v>21</v>
      </c>
      <c r="M10420" t="s">
        <v>200</v>
      </c>
      <c r="N10420" t="s">
        <v>9922</v>
      </c>
      <c r="O10420" t="s">
        <v>9923</v>
      </c>
      <c r="P10420" t="s">
        <v>10205</v>
      </c>
    </row>
    <row r="10421" spans="1:16" x14ac:dyDescent="0.25">
      <c r="A10421">
        <v>148959</v>
      </c>
      <c r="B10421" t="s">
        <v>9985</v>
      </c>
      <c r="E10421" t="s">
        <v>10954</v>
      </c>
      <c r="G10421" t="s">
        <v>8195</v>
      </c>
      <c r="H10421" t="s">
        <v>198</v>
      </c>
      <c r="I10421" t="s">
        <v>8210</v>
      </c>
      <c r="J10421">
        <v>2003</v>
      </c>
      <c r="K10421">
        <v>2850</v>
      </c>
      <c r="L10421">
        <v>21</v>
      </c>
      <c r="M10421" t="s">
        <v>200</v>
      </c>
      <c r="N10421" t="s">
        <v>9922</v>
      </c>
      <c r="O10421" t="s">
        <v>9923</v>
      </c>
      <c r="P10421" t="s">
        <v>10205</v>
      </c>
    </row>
    <row r="10422" spans="1:16" x14ac:dyDescent="0.25">
      <c r="A10422">
        <v>148960</v>
      </c>
      <c r="B10422" t="s">
        <v>9985</v>
      </c>
      <c r="E10422" t="s">
        <v>10955</v>
      </c>
      <c r="G10422" t="s">
        <v>8195</v>
      </c>
      <c r="H10422" t="s">
        <v>198</v>
      </c>
      <c r="I10422" t="s">
        <v>8210</v>
      </c>
      <c r="J10422">
        <v>2003</v>
      </c>
      <c r="K10422">
        <v>2750</v>
      </c>
      <c r="L10422">
        <v>21</v>
      </c>
      <c r="M10422" t="s">
        <v>200</v>
      </c>
      <c r="N10422" t="s">
        <v>9922</v>
      </c>
      <c r="O10422" t="s">
        <v>9923</v>
      </c>
      <c r="P10422" t="s">
        <v>10205</v>
      </c>
    </row>
    <row r="10423" spans="1:16" x14ac:dyDescent="0.25">
      <c r="A10423">
        <v>148963</v>
      </c>
      <c r="B10423" t="s">
        <v>9985</v>
      </c>
      <c r="E10423" t="s">
        <v>10956</v>
      </c>
      <c r="G10423" t="s">
        <v>10122</v>
      </c>
      <c r="H10423" t="s">
        <v>198</v>
      </c>
      <c r="I10423" t="s">
        <v>10123</v>
      </c>
      <c r="J10423">
        <v>2003</v>
      </c>
      <c r="K10423">
        <v>3000</v>
      </c>
      <c r="L10423">
        <v>51</v>
      </c>
      <c r="M10423" t="s">
        <v>200</v>
      </c>
      <c r="N10423" t="s">
        <v>9922</v>
      </c>
      <c r="O10423" t="s">
        <v>9923</v>
      </c>
      <c r="P10423" t="s">
        <v>10205</v>
      </c>
    </row>
    <row r="10424" spans="1:16" x14ac:dyDescent="0.25">
      <c r="A10424">
        <v>148966</v>
      </c>
      <c r="B10424" t="s">
        <v>41</v>
      </c>
      <c r="E10424" t="s">
        <v>10957</v>
      </c>
      <c r="G10424" t="s">
        <v>10122</v>
      </c>
      <c r="H10424" t="s">
        <v>198</v>
      </c>
      <c r="I10424" t="s">
        <v>10123</v>
      </c>
      <c r="J10424">
        <v>2003</v>
      </c>
      <c r="K10424">
        <v>7200</v>
      </c>
      <c r="L10424">
        <v>51</v>
      </c>
      <c r="M10424" t="s">
        <v>200</v>
      </c>
      <c r="N10424" t="s">
        <v>9922</v>
      </c>
      <c r="O10424" t="s">
        <v>9923</v>
      </c>
      <c r="P10424" t="s">
        <v>10205</v>
      </c>
    </row>
    <row r="10425" spans="1:16" x14ac:dyDescent="0.25">
      <c r="A10425">
        <v>148968</v>
      </c>
      <c r="B10425" t="s">
        <v>41</v>
      </c>
      <c r="E10425" t="s">
        <v>10958</v>
      </c>
      <c r="G10425" t="s">
        <v>10122</v>
      </c>
      <c r="H10425" t="s">
        <v>198</v>
      </c>
      <c r="I10425" t="s">
        <v>10123</v>
      </c>
      <c r="J10425">
        <v>2003</v>
      </c>
      <c r="K10425">
        <v>7600</v>
      </c>
      <c r="L10425">
        <v>51</v>
      </c>
      <c r="M10425" t="s">
        <v>200</v>
      </c>
      <c r="N10425" t="s">
        <v>9922</v>
      </c>
      <c r="O10425" t="s">
        <v>9923</v>
      </c>
      <c r="P10425" t="s">
        <v>10205</v>
      </c>
    </row>
    <row r="10426" spans="1:16" x14ac:dyDescent="0.25">
      <c r="A10426">
        <v>148970</v>
      </c>
      <c r="B10426" t="s">
        <v>41</v>
      </c>
      <c r="E10426" t="s">
        <v>10959</v>
      </c>
      <c r="G10426" t="s">
        <v>289</v>
      </c>
      <c r="H10426" t="s">
        <v>198</v>
      </c>
      <c r="I10426" t="s">
        <v>10042</v>
      </c>
      <c r="J10426">
        <v>2003</v>
      </c>
      <c r="K10426">
        <v>7600</v>
      </c>
      <c r="L10426">
        <v>9</v>
      </c>
      <c r="M10426" t="s">
        <v>200</v>
      </c>
      <c r="N10426" t="s">
        <v>9922</v>
      </c>
      <c r="O10426" t="s">
        <v>9923</v>
      </c>
      <c r="P10426" t="s">
        <v>10205</v>
      </c>
    </row>
    <row r="10427" spans="1:16" x14ac:dyDescent="0.25">
      <c r="A10427">
        <v>149239</v>
      </c>
      <c r="B10427" t="s">
        <v>52</v>
      </c>
      <c r="E10427" t="s">
        <v>10960</v>
      </c>
      <c r="G10427" t="s">
        <v>326</v>
      </c>
      <c r="H10427" t="s">
        <v>198</v>
      </c>
      <c r="I10427" t="s">
        <v>9381</v>
      </c>
      <c r="J10427">
        <v>2002</v>
      </c>
      <c r="K10427">
        <v>4725</v>
      </c>
      <c r="L10427">
        <v>26</v>
      </c>
      <c r="M10427" t="s">
        <v>200</v>
      </c>
      <c r="N10427" t="s">
        <v>9922</v>
      </c>
      <c r="O10427" t="s">
        <v>9923</v>
      </c>
      <c r="P10427" t="s">
        <v>10205</v>
      </c>
    </row>
    <row r="10428" spans="1:16" x14ac:dyDescent="0.25">
      <c r="A10428">
        <v>149240</v>
      </c>
      <c r="B10428" t="s">
        <v>360</v>
      </c>
      <c r="E10428" t="s">
        <v>10961</v>
      </c>
      <c r="G10428" t="s">
        <v>7259</v>
      </c>
      <c r="H10428" t="s">
        <v>198</v>
      </c>
      <c r="I10428" t="s">
        <v>7260</v>
      </c>
      <c r="J10428">
        <v>2002</v>
      </c>
      <c r="K10428">
        <v>211582</v>
      </c>
      <c r="L10428">
        <v>38</v>
      </c>
      <c r="M10428" t="s">
        <v>200</v>
      </c>
      <c r="N10428" t="s">
        <v>364</v>
      </c>
      <c r="O10428" t="s">
        <v>202</v>
      </c>
      <c r="P10428" t="s">
        <v>365</v>
      </c>
    </row>
    <row r="10429" spans="1:16" x14ac:dyDescent="0.25">
      <c r="A10429">
        <v>149242</v>
      </c>
      <c r="B10429" t="s">
        <v>425</v>
      </c>
      <c r="E10429" t="s">
        <v>10962</v>
      </c>
      <c r="G10429" t="s">
        <v>241</v>
      </c>
      <c r="H10429" t="s">
        <v>198</v>
      </c>
      <c r="I10429" t="s">
        <v>4568</v>
      </c>
      <c r="J10429">
        <v>1960</v>
      </c>
      <c r="K10429">
        <v>669823</v>
      </c>
      <c r="L10429">
        <v>27</v>
      </c>
      <c r="M10429" t="s">
        <v>200</v>
      </c>
      <c r="N10429" t="s">
        <v>467</v>
      </c>
      <c r="O10429" t="s">
        <v>202</v>
      </c>
      <c r="P10429" t="s">
        <v>468</v>
      </c>
    </row>
    <row r="10430" spans="1:16" x14ac:dyDescent="0.25">
      <c r="A10430">
        <v>149243</v>
      </c>
      <c r="B10430" t="s">
        <v>425</v>
      </c>
      <c r="E10430" t="s">
        <v>10963</v>
      </c>
      <c r="G10430" t="s">
        <v>241</v>
      </c>
      <c r="H10430" t="s">
        <v>198</v>
      </c>
      <c r="I10430" t="s">
        <v>4568</v>
      </c>
      <c r="J10430">
        <v>1960</v>
      </c>
      <c r="K10430">
        <v>40</v>
      </c>
      <c r="L10430">
        <v>27</v>
      </c>
      <c r="M10430" t="s">
        <v>200</v>
      </c>
      <c r="N10430" t="s">
        <v>383</v>
      </c>
      <c r="O10430" t="s">
        <v>202</v>
      </c>
      <c r="P10430" t="s">
        <v>494</v>
      </c>
    </row>
    <row r="10431" spans="1:16" x14ac:dyDescent="0.25">
      <c r="A10431">
        <v>149244</v>
      </c>
      <c r="B10431" t="s">
        <v>399</v>
      </c>
      <c r="E10431" t="s">
        <v>4744</v>
      </c>
      <c r="G10431" t="s">
        <v>241</v>
      </c>
      <c r="H10431" t="s">
        <v>198</v>
      </c>
      <c r="I10431" t="s">
        <v>4568</v>
      </c>
      <c r="J10431">
        <v>1993</v>
      </c>
      <c r="K10431">
        <v>358151</v>
      </c>
      <c r="L10431">
        <v>27</v>
      </c>
      <c r="M10431" t="s">
        <v>200</v>
      </c>
      <c r="N10431" t="s">
        <v>1203</v>
      </c>
      <c r="O10431" t="s">
        <v>202</v>
      </c>
      <c r="P10431" t="s">
        <v>1482</v>
      </c>
    </row>
    <row r="10432" spans="1:16" x14ac:dyDescent="0.25">
      <c r="A10432">
        <v>149245</v>
      </c>
      <c r="B10432" t="s">
        <v>399</v>
      </c>
      <c r="E10432" t="s">
        <v>10964</v>
      </c>
      <c r="G10432" t="s">
        <v>241</v>
      </c>
      <c r="H10432" t="s">
        <v>198</v>
      </c>
      <c r="I10432" t="s">
        <v>4568</v>
      </c>
      <c r="J10432">
        <v>2002</v>
      </c>
      <c r="K10432">
        <v>5880141</v>
      </c>
      <c r="L10432">
        <v>27</v>
      </c>
      <c r="M10432" t="s">
        <v>200</v>
      </c>
      <c r="N10432" t="s">
        <v>6108</v>
      </c>
      <c r="O10432" t="s">
        <v>202</v>
      </c>
      <c r="P10432" t="s">
        <v>1242</v>
      </c>
    </row>
    <row r="10433" spans="1:16" x14ac:dyDescent="0.25">
      <c r="A10433">
        <v>149246</v>
      </c>
      <c r="B10433" t="s">
        <v>360</v>
      </c>
      <c r="E10433" t="s">
        <v>10965</v>
      </c>
      <c r="G10433" t="s">
        <v>241</v>
      </c>
      <c r="H10433" t="s">
        <v>198</v>
      </c>
      <c r="I10433" t="s">
        <v>4568</v>
      </c>
      <c r="J10433">
        <v>1978</v>
      </c>
      <c r="K10433">
        <v>6</v>
      </c>
      <c r="L10433">
        <v>27</v>
      </c>
      <c r="M10433" t="s">
        <v>200</v>
      </c>
      <c r="N10433" t="s">
        <v>787</v>
      </c>
      <c r="O10433" t="s">
        <v>202</v>
      </c>
      <c r="P10433" t="s">
        <v>10966</v>
      </c>
    </row>
    <row r="10434" spans="1:16" x14ac:dyDescent="0.25">
      <c r="A10434">
        <v>149247</v>
      </c>
      <c r="B10434" t="s">
        <v>360</v>
      </c>
      <c r="E10434" t="s">
        <v>10967</v>
      </c>
      <c r="G10434" t="s">
        <v>241</v>
      </c>
      <c r="H10434" t="s">
        <v>198</v>
      </c>
      <c r="I10434" t="s">
        <v>4568</v>
      </c>
      <c r="J10434">
        <v>1978</v>
      </c>
      <c r="K10434">
        <v>3</v>
      </c>
      <c r="L10434">
        <v>27</v>
      </c>
      <c r="M10434" t="s">
        <v>200</v>
      </c>
      <c r="N10434" t="s">
        <v>383</v>
      </c>
      <c r="O10434" t="s">
        <v>202</v>
      </c>
      <c r="P10434" t="s">
        <v>494</v>
      </c>
    </row>
    <row r="10435" spans="1:16" x14ac:dyDescent="0.25">
      <c r="A10435">
        <v>149248</v>
      </c>
      <c r="B10435" t="s">
        <v>360</v>
      </c>
      <c r="E10435" t="s">
        <v>10968</v>
      </c>
      <c r="G10435" t="s">
        <v>241</v>
      </c>
      <c r="H10435" t="s">
        <v>198</v>
      </c>
      <c r="I10435" t="s">
        <v>4568</v>
      </c>
      <c r="J10435">
        <v>1962</v>
      </c>
      <c r="K10435">
        <v>17297</v>
      </c>
      <c r="L10435">
        <v>27</v>
      </c>
      <c r="M10435" t="s">
        <v>200</v>
      </c>
      <c r="N10435" t="s">
        <v>10969</v>
      </c>
      <c r="O10435" t="s">
        <v>202</v>
      </c>
      <c r="P10435" t="s">
        <v>10282</v>
      </c>
    </row>
    <row r="10436" spans="1:16" x14ac:dyDescent="0.25">
      <c r="A10436">
        <v>149249</v>
      </c>
      <c r="B10436" t="s">
        <v>360</v>
      </c>
      <c r="E10436" t="s">
        <v>5454</v>
      </c>
      <c r="G10436" t="s">
        <v>241</v>
      </c>
      <c r="H10436" t="s">
        <v>198</v>
      </c>
      <c r="I10436" t="s">
        <v>4568</v>
      </c>
      <c r="J10436">
        <v>1988</v>
      </c>
      <c r="K10436">
        <v>18759</v>
      </c>
      <c r="L10436">
        <v>27</v>
      </c>
      <c r="M10436" t="s">
        <v>200</v>
      </c>
      <c r="N10436" t="s">
        <v>383</v>
      </c>
      <c r="O10436" t="s">
        <v>202</v>
      </c>
      <c r="P10436" t="s">
        <v>10282</v>
      </c>
    </row>
    <row r="10437" spans="1:16" x14ac:dyDescent="0.25">
      <c r="A10437">
        <v>149250</v>
      </c>
      <c r="B10437" t="s">
        <v>360</v>
      </c>
      <c r="E10437" t="s">
        <v>10965</v>
      </c>
      <c r="G10437" t="s">
        <v>241</v>
      </c>
      <c r="H10437" t="s">
        <v>198</v>
      </c>
      <c r="I10437" t="s">
        <v>4568</v>
      </c>
      <c r="J10437">
        <v>1978</v>
      </c>
      <c r="K10437">
        <v>0</v>
      </c>
      <c r="L10437">
        <v>27</v>
      </c>
      <c r="M10437" t="s">
        <v>200</v>
      </c>
      <c r="N10437" t="s">
        <v>383</v>
      </c>
      <c r="O10437" t="s">
        <v>202</v>
      </c>
      <c r="P10437" t="s">
        <v>494</v>
      </c>
    </row>
    <row r="10438" spans="1:16" x14ac:dyDescent="0.25">
      <c r="A10438">
        <v>149251</v>
      </c>
      <c r="B10438" t="s">
        <v>360</v>
      </c>
      <c r="E10438" t="s">
        <v>10967</v>
      </c>
      <c r="G10438" t="s">
        <v>241</v>
      </c>
      <c r="H10438" t="s">
        <v>198</v>
      </c>
      <c r="I10438" t="s">
        <v>4568</v>
      </c>
      <c r="J10438">
        <v>1978</v>
      </c>
      <c r="K10438">
        <v>0</v>
      </c>
      <c r="L10438">
        <v>27</v>
      </c>
      <c r="M10438" t="s">
        <v>200</v>
      </c>
      <c r="N10438" t="s">
        <v>383</v>
      </c>
      <c r="O10438" t="s">
        <v>202</v>
      </c>
      <c r="P10438" t="s">
        <v>494</v>
      </c>
    </row>
    <row r="10439" spans="1:16" x14ac:dyDescent="0.25">
      <c r="A10439">
        <v>149252</v>
      </c>
      <c r="B10439" t="s">
        <v>360</v>
      </c>
      <c r="E10439" t="s">
        <v>5084</v>
      </c>
      <c r="G10439" t="s">
        <v>241</v>
      </c>
      <c r="H10439" t="s">
        <v>10970</v>
      </c>
      <c r="I10439" t="s">
        <v>10971</v>
      </c>
      <c r="J10439">
        <v>2001</v>
      </c>
      <c r="K10439">
        <v>444657</v>
      </c>
      <c r="L10439">
        <v>27</v>
      </c>
      <c r="M10439" t="s">
        <v>200</v>
      </c>
      <c r="N10439" t="s">
        <v>376</v>
      </c>
      <c r="O10439" t="s">
        <v>202</v>
      </c>
      <c r="P10439" t="s">
        <v>365</v>
      </c>
    </row>
    <row r="10440" spans="1:16" x14ac:dyDescent="0.25">
      <c r="A10440">
        <v>149253</v>
      </c>
      <c r="B10440" t="s">
        <v>425</v>
      </c>
      <c r="E10440" t="s">
        <v>10972</v>
      </c>
      <c r="G10440" t="s">
        <v>241</v>
      </c>
      <c r="H10440" t="s">
        <v>10970</v>
      </c>
      <c r="I10440" t="s">
        <v>10971</v>
      </c>
      <c r="J10440">
        <v>1988</v>
      </c>
      <c r="K10440">
        <v>0</v>
      </c>
      <c r="L10440">
        <v>27</v>
      </c>
      <c r="M10440" t="s">
        <v>200</v>
      </c>
      <c r="N10440" t="s">
        <v>383</v>
      </c>
      <c r="O10440" t="s">
        <v>202</v>
      </c>
      <c r="P10440" t="s">
        <v>4611</v>
      </c>
    </row>
    <row r="10441" spans="1:16" x14ac:dyDescent="0.25">
      <c r="A10441">
        <v>149254</v>
      </c>
      <c r="B10441" t="s">
        <v>360</v>
      </c>
      <c r="E10441" t="s">
        <v>10973</v>
      </c>
      <c r="G10441" t="s">
        <v>241</v>
      </c>
      <c r="H10441" t="s">
        <v>10546</v>
      </c>
      <c r="I10441" t="s">
        <v>10547</v>
      </c>
      <c r="J10441">
        <v>2002</v>
      </c>
      <c r="K10441">
        <v>837253</v>
      </c>
      <c r="L10441">
        <v>27</v>
      </c>
      <c r="M10441" t="s">
        <v>200</v>
      </c>
      <c r="N10441" t="s">
        <v>364</v>
      </c>
      <c r="O10441" t="s">
        <v>202</v>
      </c>
      <c r="P10441" t="s">
        <v>365</v>
      </c>
    </row>
    <row r="10442" spans="1:16" x14ac:dyDescent="0.25">
      <c r="A10442">
        <v>149255</v>
      </c>
      <c r="B10442" t="s">
        <v>360</v>
      </c>
      <c r="E10442" t="s">
        <v>10974</v>
      </c>
      <c r="G10442" t="s">
        <v>241</v>
      </c>
      <c r="H10442" t="s">
        <v>10975</v>
      </c>
      <c r="I10442" t="s">
        <v>10976</v>
      </c>
      <c r="J10442">
        <v>2002</v>
      </c>
      <c r="K10442">
        <v>90548</v>
      </c>
      <c r="L10442">
        <v>27</v>
      </c>
      <c r="M10442" t="s">
        <v>200</v>
      </c>
      <c r="N10442" t="s">
        <v>383</v>
      </c>
      <c r="O10442" t="s">
        <v>202</v>
      </c>
      <c r="P10442" t="s">
        <v>10282</v>
      </c>
    </row>
    <row r="10443" spans="1:16" x14ac:dyDescent="0.25">
      <c r="A10443">
        <v>149256</v>
      </c>
      <c r="B10443" t="s">
        <v>360</v>
      </c>
      <c r="E10443" t="s">
        <v>10977</v>
      </c>
      <c r="G10443" t="s">
        <v>241</v>
      </c>
      <c r="H10443" t="s">
        <v>10975</v>
      </c>
      <c r="I10443" t="s">
        <v>10976</v>
      </c>
      <c r="J10443">
        <v>1980</v>
      </c>
      <c r="K10443">
        <v>177351</v>
      </c>
      <c r="L10443">
        <v>27</v>
      </c>
      <c r="M10443" t="s">
        <v>200</v>
      </c>
      <c r="N10443" t="s">
        <v>383</v>
      </c>
      <c r="O10443" t="s">
        <v>202</v>
      </c>
      <c r="P10443" t="s">
        <v>10282</v>
      </c>
    </row>
    <row r="10444" spans="1:16" x14ac:dyDescent="0.25">
      <c r="A10444">
        <v>149257</v>
      </c>
      <c r="B10444" t="s">
        <v>360</v>
      </c>
      <c r="E10444" t="s">
        <v>10978</v>
      </c>
      <c r="G10444" t="s">
        <v>241</v>
      </c>
      <c r="H10444" t="s">
        <v>10975</v>
      </c>
      <c r="I10444" t="s">
        <v>10976</v>
      </c>
      <c r="J10444">
        <v>1999</v>
      </c>
      <c r="K10444">
        <v>282353</v>
      </c>
      <c r="L10444">
        <v>27</v>
      </c>
      <c r="M10444" t="s">
        <v>200</v>
      </c>
      <c r="N10444" t="s">
        <v>376</v>
      </c>
      <c r="O10444" t="s">
        <v>202</v>
      </c>
      <c r="P10444" t="s">
        <v>365</v>
      </c>
    </row>
    <row r="10445" spans="1:16" x14ac:dyDescent="0.25">
      <c r="A10445">
        <v>149258</v>
      </c>
      <c r="B10445" t="s">
        <v>360</v>
      </c>
      <c r="E10445" t="s">
        <v>10979</v>
      </c>
      <c r="G10445" t="s">
        <v>241</v>
      </c>
      <c r="H10445" t="s">
        <v>10980</v>
      </c>
      <c r="I10445" t="s">
        <v>10981</v>
      </c>
      <c r="J10445">
        <v>1972</v>
      </c>
      <c r="K10445">
        <v>0</v>
      </c>
      <c r="L10445">
        <v>27</v>
      </c>
      <c r="M10445" t="s">
        <v>200</v>
      </c>
      <c r="N10445" t="s">
        <v>383</v>
      </c>
      <c r="O10445" t="s">
        <v>202</v>
      </c>
      <c r="P10445" t="s">
        <v>10282</v>
      </c>
    </row>
    <row r="10446" spans="1:16" x14ac:dyDescent="0.25">
      <c r="A10446">
        <v>149259</v>
      </c>
      <c r="B10446" t="s">
        <v>360</v>
      </c>
      <c r="E10446" t="s">
        <v>10982</v>
      </c>
      <c r="G10446" t="s">
        <v>241</v>
      </c>
      <c r="H10446" t="s">
        <v>10528</v>
      </c>
      <c r="I10446" t="s">
        <v>10529</v>
      </c>
      <c r="J10446">
        <v>2002</v>
      </c>
      <c r="K10446">
        <v>678054</v>
      </c>
      <c r="L10446">
        <v>27</v>
      </c>
      <c r="M10446" t="s">
        <v>200</v>
      </c>
      <c r="N10446" t="s">
        <v>376</v>
      </c>
      <c r="O10446" t="s">
        <v>202</v>
      </c>
      <c r="P10446" t="s">
        <v>365</v>
      </c>
    </row>
    <row r="10447" spans="1:16" x14ac:dyDescent="0.25">
      <c r="A10447">
        <v>149260</v>
      </c>
      <c r="B10447" t="s">
        <v>360</v>
      </c>
      <c r="E10447" t="s">
        <v>796</v>
      </c>
      <c r="G10447" t="s">
        <v>241</v>
      </c>
      <c r="H10447" t="s">
        <v>10540</v>
      </c>
      <c r="I10447" t="s">
        <v>10541</v>
      </c>
      <c r="J10447">
        <v>2002</v>
      </c>
      <c r="K10447">
        <v>362221</v>
      </c>
      <c r="L10447">
        <v>27</v>
      </c>
      <c r="M10447" t="s">
        <v>200</v>
      </c>
      <c r="N10447" t="s">
        <v>376</v>
      </c>
      <c r="O10447" t="s">
        <v>202</v>
      </c>
      <c r="P10447" t="s">
        <v>10983</v>
      </c>
    </row>
    <row r="10448" spans="1:16" x14ac:dyDescent="0.25">
      <c r="A10448">
        <v>149261</v>
      </c>
      <c r="B10448" t="s">
        <v>360</v>
      </c>
      <c r="E10448" t="s">
        <v>10984</v>
      </c>
      <c r="G10448" t="s">
        <v>241</v>
      </c>
      <c r="H10448" t="s">
        <v>10540</v>
      </c>
      <c r="I10448" t="s">
        <v>10541</v>
      </c>
      <c r="J10448">
        <v>2002</v>
      </c>
      <c r="K10448">
        <v>293742</v>
      </c>
      <c r="L10448">
        <v>27</v>
      </c>
      <c r="M10448" t="s">
        <v>200</v>
      </c>
      <c r="N10448" t="s">
        <v>376</v>
      </c>
      <c r="O10448" t="s">
        <v>202</v>
      </c>
      <c r="P10448" t="s">
        <v>10985</v>
      </c>
    </row>
    <row r="10449" spans="1:16" x14ac:dyDescent="0.25">
      <c r="A10449">
        <v>149262</v>
      </c>
      <c r="B10449" t="s">
        <v>399</v>
      </c>
      <c r="E10449" t="s">
        <v>10986</v>
      </c>
      <c r="G10449" t="s">
        <v>241</v>
      </c>
      <c r="H10449" t="s">
        <v>10540</v>
      </c>
      <c r="I10449" t="s">
        <v>10541</v>
      </c>
      <c r="J10449">
        <v>1973</v>
      </c>
      <c r="K10449">
        <v>1090</v>
      </c>
      <c r="L10449">
        <v>27</v>
      </c>
      <c r="M10449" t="s">
        <v>200</v>
      </c>
      <c r="N10449" t="s">
        <v>1203</v>
      </c>
      <c r="O10449" t="s">
        <v>202</v>
      </c>
      <c r="P10449" t="s">
        <v>5101</v>
      </c>
    </row>
    <row r="10450" spans="1:16" x14ac:dyDescent="0.25">
      <c r="A10450">
        <v>149263</v>
      </c>
      <c r="B10450" t="s">
        <v>399</v>
      </c>
      <c r="E10450" t="s">
        <v>440</v>
      </c>
      <c r="G10450" t="s">
        <v>241</v>
      </c>
      <c r="H10450" t="s">
        <v>10540</v>
      </c>
      <c r="I10450" t="s">
        <v>10541</v>
      </c>
      <c r="J10450">
        <v>1980</v>
      </c>
      <c r="K10450">
        <v>4396</v>
      </c>
      <c r="L10450">
        <v>27</v>
      </c>
      <c r="M10450" t="s">
        <v>200</v>
      </c>
      <c r="N10450" t="s">
        <v>1203</v>
      </c>
      <c r="O10450" t="s">
        <v>202</v>
      </c>
      <c r="P10450" t="s">
        <v>3478</v>
      </c>
    </row>
    <row r="10451" spans="1:16" x14ac:dyDescent="0.25">
      <c r="A10451">
        <v>149264</v>
      </c>
      <c r="B10451" t="s">
        <v>255</v>
      </c>
      <c r="E10451" t="s">
        <v>10987</v>
      </c>
      <c r="G10451" t="s">
        <v>241</v>
      </c>
      <c r="H10451" t="s">
        <v>198</v>
      </c>
      <c r="I10451" t="s">
        <v>4568</v>
      </c>
      <c r="J10451">
        <v>1961</v>
      </c>
      <c r="K10451">
        <v>330</v>
      </c>
      <c r="L10451">
        <v>27</v>
      </c>
      <c r="M10451" t="s">
        <v>200</v>
      </c>
      <c r="N10451" t="s">
        <v>383</v>
      </c>
      <c r="O10451" t="s">
        <v>202</v>
      </c>
      <c r="P10451" t="s">
        <v>494</v>
      </c>
    </row>
    <row r="10452" spans="1:16" x14ac:dyDescent="0.25">
      <c r="A10452">
        <v>149265</v>
      </c>
      <c r="B10452" t="s">
        <v>360</v>
      </c>
      <c r="E10452" t="s">
        <v>10988</v>
      </c>
      <c r="G10452" t="s">
        <v>241</v>
      </c>
      <c r="H10452" t="s">
        <v>10989</v>
      </c>
      <c r="I10452" t="s">
        <v>10990</v>
      </c>
      <c r="J10452">
        <v>2002</v>
      </c>
      <c r="K10452">
        <v>599465</v>
      </c>
      <c r="L10452">
        <v>27</v>
      </c>
      <c r="M10452" t="s">
        <v>200</v>
      </c>
      <c r="N10452" t="s">
        <v>376</v>
      </c>
      <c r="O10452" t="s">
        <v>202</v>
      </c>
      <c r="P10452" t="s">
        <v>365</v>
      </c>
    </row>
    <row r="10453" spans="1:16" x14ac:dyDescent="0.25">
      <c r="A10453">
        <v>149266</v>
      </c>
      <c r="B10453" t="s">
        <v>399</v>
      </c>
      <c r="E10453" t="s">
        <v>10991</v>
      </c>
      <c r="G10453" t="s">
        <v>241</v>
      </c>
      <c r="H10453" t="s">
        <v>10989</v>
      </c>
      <c r="I10453" t="s">
        <v>10990</v>
      </c>
      <c r="J10453">
        <v>1963</v>
      </c>
      <c r="K10453">
        <v>334</v>
      </c>
      <c r="L10453">
        <v>27</v>
      </c>
      <c r="M10453" t="s">
        <v>200</v>
      </c>
      <c r="N10453" t="s">
        <v>1203</v>
      </c>
      <c r="O10453" t="s">
        <v>202</v>
      </c>
      <c r="P10453" t="s">
        <v>1482</v>
      </c>
    </row>
    <row r="10454" spans="1:16" x14ac:dyDescent="0.25">
      <c r="A10454">
        <v>149267</v>
      </c>
      <c r="B10454" t="s">
        <v>399</v>
      </c>
      <c r="E10454" t="s">
        <v>10992</v>
      </c>
      <c r="G10454" t="s">
        <v>241</v>
      </c>
      <c r="H10454" t="s">
        <v>10989</v>
      </c>
      <c r="I10454" t="s">
        <v>10990</v>
      </c>
      <c r="J10454">
        <v>1962</v>
      </c>
      <c r="K10454">
        <v>1158</v>
      </c>
      <c r="L10454">
        <v>27</v>
      </c>
      <c r="M10454" t="s">
        <v>200</v>
      </c>
      <c r="N10454" t="s">
        <v>1203</v>
      </c>
      <c r="O10454" t="s">
        <v>202</v>
      </c>
      <c r="P10454" t="s">
        <v>1176</v>
      </c>
    </row>
    <row r="10455" spans="1:16" x14ac:dyDescent="0.25">
      <c r="A10455">
        <v>149268</v>
      </c>
      <c r="B10455" t="s">
        <v>399</v>
      </c>
      <c r="E10455" t="s">
        <v>10993</v>
      </c>
      <c r="G10455" t="s">
        <v>241</v>
      </c>
      <c r="H10455" t="s">
        <v>10989</v>
      </c>
      <c r="I10455" t="s">
        <v>10990</v>
      </c>
      <c r="J10455">
        <v>1963</v>
      </c>
      <c r="K10455">
        <v>568</v>
      </c>
      <c r="L10455">
        <v>27</v>
      </c>
      <c r="M10455" t="s">
        <v>200</v>
      </c>
      <c r="N10455" t="s">
        <v>1203</v>
      </c>
      <c r="O10455" t="s">
        <v>202</v>
      </c>
      <c r="P10455" t="s">
        <v>3672</v>
      </c>
    </row>
    <row r="10456" spans="1:16" ht="165" x14ac:dyDescent="0.25">
      <c r="A10456">
        <v>149269</v>
      </c>
      <c r="B10456" t="s">
        <v>399</v>
      </c>
      <c r="E10456" t="s">
        <v>10994</v>
      </c>
      <c r="G10456" t="s">
        <v>241</v>
      </c>
      <c r="H10456" t="s">
        <v>10989</v>
      </c>
      <c r="I10456" t="s">
        <v>10990</v>
      </c>
      <c r="J10456">
        <v>1970</v>
      </c>
      <c r="K10456">
        <v>333</v>
      </c>
      <c r="L10456">
        <v>27</v>
      </c>
      <c r="M10456" t="s">
        <v>200</v>
      </c>
      <c r="N10456" s="18" t="s">
        <v>10995</v>
      </c>
      <c r="O10456" t="s">
        <v>202</v>
      </c>
      <c r="P10456" t="s">
        <v>1176</v>
      </c>
    </row>
    <row r="10457" spans="1:16" x14ac:dyDescent="0.25">
      <c r="A10457">
        <v>149270</v>
      </c>
      <c r="B10457" t="s">
        <v>399</v>
      </c>
      <c r="E10457" t="s">
        <v>10996</v>
      </c>
      <c r="G10457" t="s">
        <v>241</v>
      </c>
      <c r="H10457" t="s">
        <v>10989</v>
      </c>
      <c r="I10457" t="s">
        <v>10990</v>
      </c>
      <c r="J10457">
        <v>1974</v>
      </c>
      <c r="K10457">
        <v>952</v>
      </c>
      <c r="L10457">
        <v>27</v>
      </c>
      <c r="M10457" t="s">
        <v>200</v>
      </c>
      <c r="N10457" t="s">
        <v>1203</v>
      </c>
      <c r="O10457" t="s">
        <v>202</v>
      </c>
      <c r="P10457" t="s">
        <v>2490</v>
      </c>
    </row>
    <row r="10458" spans="1:16" x14ac:dyDescent="0.25">
      <c r="A10458">
        <v>149271</v>
      </c>
      <c r="B10458" t="s">
        <v>399</v>
      </c>
      <c r="E10458" t="s">
        <v>10997</v>
      </c>
      <c r="G10458" t="s">
        <v>241</v>
      </c>
      <c r="H10458" t="s">
        <v>10989</v>
      </c>
      <c r="I10458" t="s">
        <v>10990</v>
      </c>
      <c r="J10458">
        <v>1974</v>
      </c>
      <c r="K10458">
        <v>603</v>
      </c>
      <c r="L10458">
        <v>27</v>
      </c>
      <c r="M10458" t="s">
        <v>200</v>
      </c>
      <c r="N10458" t="s">
        <v>1203</v>
      </c>
      <c r="O10458" t="s">
        <v>202</v>
      </c>
      <c r="P10458" t="s">
        <v>2487</v>
      </c>
    </row>
    <row r="10459" spans="1:16" ht="165" x14ac:dyDescent="0.25">
      <c r="A10459">
        <v>149272</v>
      </c>
      <c r="B10459" t="s">
        <v>399</v>
      </c>
      <c r="E10459" t="s">
        <v>10998</v>
      </c>
      <c r="G10459" t="s">
        <v>241</v>
      </c>
      <c r="H10459" t="s">
        <v>10989</v>
      </c>
      <c r="I10459" t="s">
        <v>10990</v>
      </c>
      <c r="J10459">
        <v>1970</v>
      </c>
      <c r="K10459">
        <v>294</v>
      </c>
      <c r="L10459">
        <v>27</v>
      </c>
      <c r="M10459" t="s">
        <v>200</v>
      </c>
      <c r="N10459" s="18" t="s">
        <v>10995</v>
      </c>
      <c r="O10459" t="s">
        <v>202</v>
      </c>
      <c r="P10459" t="s">
        <v>3672</v>
      </c>
    </row>
    <row r="10460" spans="1:16" x14ac:dyDescent="0.25">
      <c r="A10460">
        <v>149273</v>
      </c>
      <c r="B10460" t="s">
        <v>399</v>
      </c>
      <c r="E10460" t="s">
        <v>10999</v>
      </c>
      <c r="G10460" t="s">
        <v>241</v>
      </c>
      <c r="H10460" t="s">
        <v>10989</v>
      </c>
      <c r="I10460" t="s">
        <v>10990</v>
      </c>
      <c r="J10460">
        <v>1974</v>
      </c>
      <c r="K10460">
        <v>412</v>
      </c>
      <c r="L10460">
        <v>27</v>
      </c>
      <c r="M10460" t="s">
        <v>200</v>
      </c>
      <c r="N10460" t="s">
        <v>1203</v>
      </c>
      <c r="O10460" t="s">
        <v>202</v>
      </c>
      <c r="P10460" t="s">
        <v>1178</v>
      </c>
    </row>
    <row r="10461" spans="1:16" ht="165" x14ac:dyDescent="0.25">
      <c r="A10461">
        <v>149274</v>
      </c>
      <c r="B10461" t="s">
        <v>399</v>
      </c>
      <c r="E10461" t="s">
        <v>11000</v>
      </c>
      <c r="G10461" t="s">
        <v>241</v>
      </c>
      <c r="H10461" t="s">
        <v>10989</v>
      </c>
      <c r="I10461" t="s">
        <v>10990</v>
      </c>
      <c r="J10461">
        <v>1974</v>
      </c>
      <c r="K10461">
        <v>456</v>
      </c>
      <c r="L10461">
        <v>27</v>
      </c>
      <c r="M10461" t="s">
        <v>200</v>
      </c>
      <c r="N10461" s="18" t="s">
        <v>10995</v>
      </c>
      <c r="O10461" t="s">
        <v>202</v>
      </c>
      <c r="P10461" t="s">
        <v>3672</v>
      </c>
    </row>
    <row r="10462" spans="1:16" x14ac:dyDescent="0.25">
      <c r="A10462">
        <v>149275</v>
      </c>
      <c r="B10462" t="s">
        <v>399</v>
      </c>
      <c r="E10462" t="s">
        <v>11001</v>
      </c>
      <c r="G10462" t="s">
        <v>241</v>
      </c>
      <c r="H10462" t="s">
        <v>10989</v>
      </c>
      <c r="I10462" t="s">
        <v>10990</v>
      </c>
      <c r="J10462">
        <v>1963</v>
      </c>
      <c r="K10462">
        <v>308</v>
      </c>
      <c r="L10462">
        <v>27</v>
      </c>
      <c r="M10462" t="s">
        <v>200</v>
      </c>
      <c r="N10462" t="s">
        <v>1203</v>
      </c>
      <c r="O10462" t="s">
        <v>202</v>
      </c>
      <c r="P10462" t="s">
        <v>3672</v>
      </c>
    </row>
    <row r="10463" spans="1:16" x14ac:dyDescent="0.25">
      <c r="A10463">
        <v>149276</v>
      </c>
      <c r="B10463" t="s">
        <v>399</v>
      </c>
      <c r="E10463" t="s">
        <v>11002</v>
      </c>
      <c r="G10463" t="s">
        <v>241</v>
      </c>
      <c r="H10463" t="s">
        <v>10989</v>
      </c>
      <c r="I10463" t="s">
        <v>10990</v>
      </c>
      <c r="J10463">
        <v>1976</v>
      </c>
      <c r="K10463">
        <v>732</v>
      </c>
      <c r="L10463">
        <v>27</v>
      </c>
      <c r="M10463" t="s">
        <v>200</v>
      </c>
      <c r="N10463" t="s">
        <v>1203</v>
      </c>
      <c r="O10463" t="s">
        <v>202</v>
      </c>
      <c r="P10463" t="s">
        <v>1178</v>
      </c>
    </row>
    <row r="10464" spans="1:16" x14ac:dyDescent="0.25">
      <c r="A10464">
        <v>149277</v>
      </c>
      <c r="B10464" t="s">
        <v>399</v>
      </c>
      <c r="E10464" t="s">
        <v>11003</v>
      </c>
      <c r="G10464" t="s">
        <v>241</v>
      </c>
      <c r="H10464" t="s">
        <v>10989</v>
      </c>
      <c r="I10464" t="s">
        <v>10990</v>
      </c>
      <c r="J10464">
        <v>1976</v>
      </c>
      <c r="K10464">
        <v>415</v>
      </c>
      <c r="L10464">
        <v>27</v>
      </c>
      <c r="M10464" t="s">
        <v>200</v>
      </c>
      <c r="N10464" t="s">
        <v>1203</v>
      </c>
      <c r="O10464" t="s">
        <v>202</v>
      </c>
      <c r="P10464" t="s">
        <v>2967</v>
      </c>
    </row>
    <row r="10465" spans="1:16" ht="165" x14ac:dyDescent="0.25">
      <c r="A10465">
        <v>149278</v>
      </c>
      <c r="B10465" t="s">
        <v>399</v>
      </c>
      <c r="E10465" t="s">
        <v>11004</v>
      </c>
      <c r="G10465" t="s">
        <v>241</v>
      </c>
      <c r="H10465" t="s">
        <v>10989</v>
      </c>
      <c r="I10465" t="s">
        <v>10990</v>
      </c>
      <c r="J10465">
        <v>1976</v>
      </c>
      <c r="K10465">
        <v>1094</v>
      </c>
      <c r="L10465">
        <v>27</v>
      </c>
      <c r="M10465" t="s">
        <v>200</v>
      </c>
      <c r="N10465" s="18" t="s">
        <v>10995</v>
      </c>
      <c r="O10465" t="s">
        <v>202</v>
      </c>
      <c r="P10465" t="s">
        <v>2912</v>
      </c>
    </row>
    <row r="10466" spans="1:16" x14ac:dyDescent="0.25">
      <c r="A10466">
        <v>149279</v>
      </c>
      <c r="B10466" t="s">
        <v>399</v>
      </c>
      <c r="E10466" t="s">
        <v>11005</v>
      </c>
      <c r="G10466" t="s">
        <v>241</v>
      </c>
      <c r="H10466" t="s">
        <v>10989</v>
      </c>
      <c r="I10466" t="s">
        <v>10990</v>
      </c>
      <c r="J10466">
        <v>1976</v>
      </c>
      <c r="K10466">
        <v>526</v>
      </c>
      <c r="L10466">
        <v>27</v>
      </c>
      <c r="M10466" t="s">
        <v>200</v>
      </c>
      <c r="N10466" t="s">
        <v>1203</v>
      </c>
      <c r="O10466" t="s">
        <v>202</v>
      </c>
      <c r="P10466" t="s">
        <v>2967</v>
      </c>
    </row>
    <row r="10467" spans="1:16" x14ac:dyDescent="0.25">
      <c r="A10467">
        <v>149280</v>
      </c>
      <c r="B10467" t="s">
        <v>399</v>
      </c>
      <c r="E10467" t="s">
        <v>11006</v>
      </c>
      <c r="G10467" t="s">
        <v>241</v>
      </c>
      <c r="H10467" t="s">
        <v>10989</v>
      </c>
      <c r="I10467" t="s">
        <v>10990</v>
      </c>
      <c r="J10467">
        <v>1976</v>
      </c>
      <c r="K10467">
        <v>432</v>
      </c>
      <c r="L10467">
        <v>27</v>
      </c>
      <c r="M10467" t="s">
        <v>200</v>
      </c>
      <c r="N10467" t="s">
        <v>1203</v>
      </c>
      <c r="O10467" t="s">
        <v>202</v>
      </c>
      <c r="P10467" t="s">
        <v>2479</v>
      </c>
    </row>
    <row r="10468" spans="1:16" x14ac:dyDescent="0.25">
      <c r="A10468">
        <v>149281</v>
      </c>
      <c r="B10468" t="s">
        <v>399</v>
      </c>
      <c r="E10468" t="s">
        <v>11007</v>
      </c>
      <c r="G10468" t="s">
        <v>241</v>
      </c>
      <c r="H10468" t="s">
        <v>10989</v>
      </c>
      <c r="I10468" t="s">
        <v>10990</v>
      </c>
      <c r="J10468">
        <v>1976</v>
      </c>
      <c r="K10468">
        <v>1198</v>
      </c>
      <c r="L10468">
        <v>27</v>
      </c>
      <c r="M10468" t="s">
        <v>200</v>
      </c>
      <c r="N10468" t="s">
        <v>1203</v>
      </c>
      <c r="O10468" t="s">
        <v>202</v>
      </c>
      <c r="P10468" t="s">
        <v>3821</v>
      </c>
    </row>
    <row r="10469" spans="1:16" x14ac:dyDescent="0.25">
      <c r="A10469">
        <v>149282</v>
      </c>
      <c r="B10469" t="s">
        <v>399</v>
      </c>
      <c r="E10469" t="s">
        <v>11008</v>
      </c>
      <c r="G10469" t="s">
        <v>241</v>
      </c>
      <c r="H10469" t="s">
        <v>10989</v>
      </c>
      <c r="I10469" t="s">
        <v>10990</v>
      </c>
      <c r="J10469">
        <v>1976</v>
      </c>
      <c r="K10469">
        <v>439</v>
      </c>
      <c r="L10469">
        <v>27</v>
      </c>
      <c r="M10469" t="s">
        <v>200</v>
      </c>
      <c r="N10469" t="s">
        <v>1203</v>
      </c>
      <c r="O10469" t="s">
        <v>202</v>
      </c>
      <c r="P10469" t="s">
        <v>1482</v>
      </c>
    </row>
    <row r="10470" spans="1:16" x14ac:dyDescent="0.25">
      <c r="A10470">
        <v>149283</v>
      </c>
      <c r="B10470" t="s">
        <v>399</v>
      </c>
      <c r="E10470" t="s">
        <v>11009</v>
      </c>
      <c r="G10470" t="s">
        <v>241</v>
      </c>
      <c r="H10470" t="s">
        <v>10989</v>
      </c>
      <c r="I10470" t="s">
        <v>10990</v>
      </c>
      <c r="J10470">
        <v>1976</v>
      </c>
      <c r="K10470">
        <v>402</v>
      </c>
      <c r="L10470">
        <v>27</v>
      </c>
      <c r="M10470" t="s">
        <v>200</v>
      </c>
      <c r="N10470" t="s">
        <v>1203</v>
      </c>
      <c r="O10470" t="s">
        <v>202</v>
      </c>
      <c r="P10470" t="s">
        <v>3663</v>
      </c>
    </row>
    <row r="10471" spans="1:16" x14ac:dyDescent="0.25">
      <c r="A10471">
        <v>149284</v>
      </c>
      <c r="B10471" t="s">
        <v>399</v>
      </c>
      <c r="E10471" t="s">
        <v>11010</v>
      </c>
      <c r="G10471" t="s">
        <v>241</v>
      </c>
      <c r="H10471" t="s">
        <v>10989</v>
      </c>
      <c r="I10471" t="s">
        <v>10990</v>
      </c>
      <c r="J10471">
        <v>1976</v>
      </c>
      <c r="K10471">
        <v>466</v>
      </c>
      <c r="L10471">
        <v>27</v>
      </c>
      <c r="M10471" t="s">
        <v>200</v>
      </c>
      <c r="N10471" t="s">
        <v>1203</v>
      </c>
      <c r="O10471" t="s">
        <v>202</v>
      </c>
      <c r="P10471" t="s">
        <v>1176</v>
      </c>
    </row>
    <row r="10472" spans="1:16" x14ac:dyDescent="0.25">
      <c r="A10472">
        <v>149285</v>
      </c>
      <c r="B10472" t="s">
        <v>399</v>
      </c>
      <c r="E10472" t="s">
        <v>11011</v>
      </c>
      <c r="G10472" t="s">
        <v>241</v>
      </c>
      <c r="H10472" t="s">
        <v>10989</v>
      </c>
      <c r="I10472" t="s">
        <v>10990</v>
      </c>
      <c r="J10472">
        <v>1980</v>
      </c>
      <c r="K10472">
        <v>496</v>
      </c>
      <c r="L10472">
        <v>27</v>
      </c>
      <c r="M10472" t="s">
        <v>200</v>
      </c>
      <c r="N10472" t="s">
        <v>1203</v>
      </c>
      <c r="O10472" t="s">
        <v>202</v>
      </c>
      <c r="P10472" t="s">
        <v>2479</v>
      </c>
    </row>
    <row r="10473" spans="1:16" x14ac:dyDescent="0.25">
      <c r="A10473">
        <v>149286</v>
      </c>
      <c r="B10473" t="s">
        <v>399</v>
      </c>
      <c r="E10473" t="s">
        <v>11012</v>
      </c>
      <c r="G10473" t="s">
        <v>241</v>
      </c>
      <c r="H10473" t="s">
        <v>10989</v>
      </c>
      <c r="I10473" t="s">
        <v>10990</v>
      </c>
      <c r="J10473">
        <v>1977</v>
      </c>
      <c r="K10473">
        <v>853</v>
      </c>
      <c r="L10473">
        <v>27</v>
      </c>
      <c r="M10473" t="s">
        <v>200</v>
      </c>
      <c r="N10473" t="s">
        <v>1203</v>
      </c>
      <c r="O10473" t="s">
        <v>202</v>
      </c>
      <c r="P10473" t="s">
        <v>2490</v>
      </c>
    </row>
    <row r="10474" spans="1:16" x14ac:dyDescent="0.25">
      <c r="A10474">
        <v>149287</v>
      </c>
      <c r="B10474" t="s">
        <v>399</v>
      </c>
      <c r="E10474" t="s">
        <v>11013</v>
      </c>
      <c r="G10474" t="s">
        <v>241</v>
      </c>
      <c r="H10474" t="s">
        <v>10989</v>
      </c>
      <c r="I10474" t="s">
        <v>10990</v>
      </c>
      <c r="J10474">
        <v>1977</v>
      </c>
      <c r="K10474">
        <v>583</v>
      </c>
      <c r="L10474">
        <v>27</v>
      </c>
      <c r="M10474" t="s">
        <v>200</v>
      </c>
      <c r="N10474" t="s">
        <v>1203</v>
      </c>
      <c r="O10474" t="s">
        <v>202</v>
      </c>
      <c r="P10474" t="s">
        <v>1176</v>
      </c>
    </row>
    <row r="10475" spans="1:16" x14ac:dyDescent="0.25">
      <c r="A10475">
        <v>149288</v>
      </c>
      <c r="B10475" t="s">
        <v>425</v>
      </c>
      <c r="E10475" t="s">
        <v>11014</v>
      </c>
      <c r="G10475" t="s">
        <v>241</v>
      </c>
      <c r="H10475" t="s">
        <v>10989</v>
      </c>
      <c r="I10475" t="s">
        <v>10990</v>
      </c>
      <c r="J10475">
        <v>1977</v>
      </c>
      <c r="K10475">
        <v>74180</v>
      </c>
      <c r="L10475">
        <v>27</v>
      </c>
      <c r="M10475" t="s">
        <v>200</v>
      </c>
      <c r="N10475" t="s">
        <v>436</v>
      </c>
      <c r="O10475" t="s">
        <v>202</v>
      </c>
      <c r="P10475" t="s">
        <v>494</v>
      </c>
    </row>
    <row r="10476" spans="1:16" x14ac:dyDescent="0.25">
      <c r="A10476">
        <v>149289</v>
      </c>
      <c r="B10476" t="s">
        <v>399</v>
      </c>
      <c r="E10476" t="s">
        <v>11015</v>
      </c>
      <c r="G10476" t="s">
        <v>241</v>
      </c>
      <c r="H10476" t="s">
        <v>10989</v>
      </c>
      <c r="I10476" t="s">
        <v>10990</v>
      </c>
      <c r="J10476">
        <v>1978</v>
      </c>
      <c r="K10476">
        <v>741</v>
      </c>
      <c r="L10476">
        <v>27</v>
      </c>
      <c r="M10476" t="s">
        <v>200</v>
      </c>
      <c r="N10476" t="s">
        <v>11016</v>
      </c>
      <c r="O10476" t="s">
        <v>202</v>
      </c>
      <c r="P10476" t="s">
        <v>3672</v>
      </c>
    </row>
    <row r="10477" spans="1:16" ht="30" x14ac:dyDescent="0.25">
      <c r="A10477">
        <v>149290</v>
      </c>
      <c r="B10477" t="s">
        <v>399</v>
      </c>
      <c r="E10477" s="18" t="s">
        <v>11017</v>
      </c>
      <c r="G10477" t="s">
        <v>241</v>
      </c>
      <c r="H10477" t="s">
        <v>10989</v>
      </c>
      <c r="I10477" t="s">
        <v>10990</v>
      </c>
      <c r="J10477">
        <v>1978</v>
      </c>
      <c r="K10477">
        <v>441</v>
      </c>
      <c r="L10477">
        <v>27</v>
      </c>
      <c r="M10477" t="s">
        <v>200</v>
      </c>
      <c r="N10477" t="s">
        <v>7749</v>
      </c>
      <c r="O10477" t="s">
        <v>202</v>
      </c>
      <c r="P10477" t="s">
        <v>3821</v>
      </c>
    </row>
    <row r="10478" spans="1:16" x14ac:dyDescent="0.25">
      <c r="A10478">
        <v>149291</v>
      </c>
      <c r="B10478" t="s">
        <v>399</v>
      </c>
      <c r="E10478" t="s">
        <v>11018</v>
      </c>
      <c r="G10478" t="s">
        <v>241</v>
      </c>
      <c r="H10478" t="s">
        <v>10989</v>
      </c>
      <c r="I10478" t="s">
        <v>10990</v>
      </c>
      <c r="J10478">
        <v>1979</v>
      </c>
      <c r="K10478">
        <v>627</v>
      </c>
      <c r="L10478">
        <v>27</v>
      </c>
      <c r="M10478" t="s">
        <v>200</v>
      </c>
      <c r="N10478" t="s">
        <v>539</v>
      </c>
      <c r="O10478" t="s">
        <v>202</v>
      </c>
      <c r="P10478" t="s">
        <v>3821</v>
      </c>
    </row>
    <row r="10479" spans="1:16" x14ac:dyDescent="0.25">
      <c r="A10479">
        <v>149292</v>
      </c>
      <c r="B10479" t="s">
        <v>399</v>
      </c>
      <c r="E10479" t="s">
        <v>11019</v>
      </c>
      <c r="G10479" t="s">
        <v>241</v>
      </c>
      <c r="H10479" t="s">
        <v>10989</v>
      </c>
      <c r="I10479" t="s">
        <v>10990</v>
      </c>
      <c r="J10479">
        <v>1979</v>
      </c>
      <c r="K10479">
        <v>671</v>
      </c>
      <c r="L10479">
        <v>27</v>
      </c>
      <c r="M10479" t="s">
        <v>200</v>
      </c>
      <c r="N10479" t="s">
        <v>1203</v>
      </c>
      <c r="O10479" t="s">
        <v>202</v>
      </c>
      <c r="P10479" t="s">
        <v>3821</v>
      </c>
    </row>
    <row r="10480" spans="1:16" ht="165" x14ac:dyDescent="0.25">
      <c r="A10480">
        <v>149293</v>
      </c>
      <c r="B10480" t="s">
        <v>399</v>
      </c>
      <c r="E10480" t="s">
        <v>11020</v>
      </c>
      <c r="G10480" t="s">
        <v>241</v>
      </c>
      <c r="H10480" t="s">
        <v>10989</v>
      </c>
      <c r="I10480" t="s">
        <v>10990</v>
      </c>
      <c r="J10480">
        <v>1979</v>
      </c>
      <c r="K10480">
        <v>1291</v>
      </c>
      <c r="L10480">
        <v>27</v>
      </c>
      <c r="M10480" t="s">
        <v>200</v>
      </c>
      <c r="N10480" s="18" t="s">
        <v>10995</v>
      </c>
      <c r="O10480" t="s">
        <v>202</v>
      </c>
      <c r="P10480" t="s">
        <v>1178</v>
      </c>
    </row>
    <row r="10481" spans="1:16" x14ac:dyDescent="0.25">
      <c r="A10481">
        <v>149294</v>
      </c>
      <c r="B10481" t="s">
        <v>399</v>
      </c>
      <c r="E10481" t="s">
        <v>11021</v>
      </c>
      <c r="G10481" t="s">
        <v>241</v>
      </c>
      <c r="H10481" t="s">
        <v>10989</v>
      </c>
      <c r="I10481" t="s">
        <v>10990</v>
      </c>
      <c r="J10481">
        <v>1979</v>
      </c>
      <c r="K10481">
        <v>741</v>
      </c>
      <c r="L10481">
        <v>27</v>
      </c>
      <c r="M10481" t="s">
        <v>200</v>
      </c>
      <c r="N10481" t="s">
        <v>1203</v>
      </c>
      <c r="O10481" t="s">
        <v>202</v>
      </c>
      <c r="P10481" t="s">
        <v>1178</v>
      </c>
    </row>
    <row r="10482" spans="1:16" x14ac:dyDescent="0.25">
      <c r="A10482">
        <v>149295</v>
      </c>
      <c r="B10482" t="s">
        <v>399</v>
      </c>
      <c r="E10482" t="s">
        <v>11022</v>
      </c>
      <c r="G10482" t="s">
        <v>241</v>
      </c>
      <c r="H10482" t="s">
        <v>10989</v>
      </c>
      <c r="I10482" t="s">
        <v>10990</v>
      </c>
      <c r="J10482">
        <v>1962</v>
      </c>
      <c r="K10482">
        <v>276</v>
      </c>
      <c r="L10482">
        <v>27</v>
      </c>
      <c r="M10482" t="s">
        <v>200</v>
      </c>
      <c r="N10482" t="s">
        <v>1203</v>
      </c>
      <c r="O10482" t="s">
        <v>202</v>
      </c>
      <c r="P10482" t="s">
        <v>1178</v>
      </c>
    </row>
    <row r="10483" spans="1:16" x14ac:dyDescent="0.25">
      <c r="A10483">
        <v>149296</v>
      </c>
      <c r="B10483" t="s">
        <v>399</v>
      </c>
      <c r="E10483" t="s">
        <v>11023</v>
      </c>
      <c r="G10483" t="s">
        <v>241</v>
      </c>
      <c r="H10483" t="s">
        <v>10989</v>
      </c>
      <c r="I10483" t="s">
        <v>10990</v>
      </c>
      <c r="J10483">
        <v>1962</v>
      </c>
      <c r="K10483">
        <v>271</v>
      </c>
      <c r="L10483">
        <v>27</v>
      </c>
      <c r="M10483" t="s">
        <v>200</v>
      </c>
      <c r="N10483" t="s">
        <v>1203</v>
      </c>
      <c r="O10483" t="s">
        <v>202</v>
      </c>
      <c r="P10483" t="s">
        <v>1178</v>
      </c>
    </row>
    <row r="10484" spans="1:16" x14ac:dyDescent="0.25">
      <c r="A10484">
        <v>149297</v>
      </c>
      <c r="B10484" t="s">
        <v>399</v>
      </c>
      <c r="E10484" t="s">
        <v>11024</v>
      </c>
      <c r="G10484" t="s">
        <v>241</v>
      </c>
      <c r="H10484" t="s">
        <v>10989</v>
      </c>
      <c r="I10484" t="s">
        <v>10990</v>
      </c>
      <c r="J10484">
        <v>1980</v>
      </c>
      <c r="K10484">
        <v>1921</v>
      </c>
      <c r="L10484">
        <v>27</v>
      </c>
      <c r="M10484" t="s">
        <v>200</v>
      </c>
      <c r="N10484" t="s">
        <v>1203</v>
      </c>
      <c r="O10484" t="s">
        <v>202</v>
      </c>
      <c r="P10484" t="s">
        <v>442</v>
      </c>
    </row>
    <row r="10485" spans="1:16" x14ac:dyDescent="0.25">
      <c r="A10485">
        <v>149298</v>
      </c>
      <c r="B10485" t="s">
        <v>399</v>
      </c>
      <c r="E10485" t="s">
        <v>11025</v>
      </c>
      <c r="G10485" t="s">
        <v>241</v>
      </c>
      <c r="H10485" t="s">
        <v>10989</v>
      </c>
      <c r="I10485" t="s">
        <v>10990</v>
      </c>
      <c r="J10485">
        <v>1980</v>
      </c>
      <c r="K10485">
        <v>785</v>
      </c>
      <c r="L10485">
        <v>27</v>
      </c>
      <c r="M10485" t="s">
        <v>200</v>
      </c>
      <c r="N10485" t="s">
        <v>1203</v>
      </c>
      <c r="O10485" t="s">
        <v>202</v>
      </c>
      <c r="P10485" t="s">
        <v>442</v>
      </c>
    </row>
    <row r="10486" spans="1:16" x14ac:dyDescent="0.25">
      <c r="A10486">
        <v>149299</v>
      </c>
      <c r="B10486" t="s">
        <v>399</v>
      </c>
      <c r="E10486" t="s">
        <v>11026</v>
      </c>
      <c r="G10486" t="s">
        <v>241</v>
      </c>
      <c r="H10486" t="s">
        <v>10989</v>
      </c>
      <c r="I10486" t="s">
        <v>10990</v>
      </c>
      <c r="J10486">
        <v>1980</v>
      </c>
      <c r="K10486">
        <v>1030</v>
      </c>
      <c r="L10486">
        <v>27</v>
      </c>
      <c r="M10486" t="s">
        <v>200</v>
      </c>
      <c r="N10486" t="s">
        <v>1203</v>
      </c>
      <c r="O10486" t="s">
        <v>202</v>
      </c>
      <c r="P10486" t="s">
        <v>442</v>
      </c>
    </row>
    <row r="10487" spans="1:16" ht="105" x14ac:dyDescent="0.25">
      <c r="A10487">
        <v>149300</v>
      </c>
      <c r="B10487" t="s">
        <v>425</v>
      </c>
      <c r="E10487" t="s">
        <v>11027</v>
      </c>
      <c r="G10487" t="s">
        <v>241</v>
      </c>
      <c r="H10487" t="s">
        <v>10989</v>
      </c>
      <c r="I10487" t="s">
        <v>10990</v>
      </c>
      <c r="J10487">
        <v>1980</v>
      </c>
      <c r="K10487">
        <v>307</v>
      </c>
      <c r="L10487">
        <v>27</v>
      </c>
      <c r="M10487" t="s">
        <v>200</v>
      </c>
      <c r="N10487" s="18" t="s">
        <v>11028</v>
      </c>
      <c r="O10487" t="s">
        <v>202</v>
      </c>
      <c r="P10487" t="s">
        <v>494</v>
      </c>
    </row>
    <row r="10488" spans="1:16" x14ac:dyDescent="0.25">
      <c r="A10488">
        <v>149301</v>
      </c>
      <c r="B10488" t="s">
        <v>425</v>
      </c>
      <c r="E10488" t="s">
        <v>11029</v>
      </c>
      <c r="G10488" t="s">
        <v>241</v>
      </c>
      <c r="H10488" t="s">
        <v>10989</v>
      </c>
      <c r="I10488" t="s">
        <v>10990</v>
      </c>
      <c r="J10488">
        <v>1980</v>
      </c>
      <c r="K10488">
        <v>307</v>
      </c>
      <c r="L10488">
        <v>27</v>
      </c>
      <c r="M10488" t="s">
        <v>200</v>
      </c>
      <c r="N10488" t="s">
        <v>436</v>
      </c>
      <c r="O10488" t="s">
        <v>202</v>
      </c>
      <c r="P10488" t="s">
        <v>494</v>
      </c>
    </row>
    <row r="10489" spans="1:16" x14ac:dyDescent="0.25">
      <c r="A10489">
        <v>149302</v>
      </c>
      <c r="B10489" t="s">
        <v>399</v>
      </c>
      <c r="E10489" t="s">
        <v>11030</v>
      </c>
      <c r="G10489" t="s">
        <v>241</v>
      </c>
      <c r="H10489" t="s">
        <v>10989</v>
      </c>
      <c r="I10489" t="s">
        <v>10990</v>
      </c>
      <c r="J10489">
        <v>1980</v>
      </c>
      <c r="K10489">
        <v>718</v>
      </c>
      <c r="L10489">
        <v>27</v>
      </c>
      <c r="M10489" t="s">
        <v>200</v>
      </c>
      <c r="N10489" t="s">
        <v>1203</v>
      </c>
      <c r="O10489" t="s">
        <v>202</v>
      </c>
      <c r="P10489" t="s">
        <v>1482</v>
      </c>
    </row>
    <row r="10490" spans="1:16" x14ac:dyDescent="0.25">
      <c r="A10490">
        <v>149303</v>
      </c>
      <c r="B10490" t="s">
        <v>399</v>
      </c>
      <c r="E10490" t="s">
        <v>11031</v>
      </c>
      <c r="G10490" t="s">
        <v>241</v>
      </c>
      <c r="H10490" t="s">
        <v>10989</v>
      </c>
      <c r="I10490" t="s">
        <v>10990</v>
      </c>
      <c r="J10490">
        <v>1980</v>
      </c>
      <c r="K10490">
        <v>1427</v>
      </c>
      <c r="L10490">
        <v>27</v>
      </c>
      <c r="M10490" t="s">
        <v>200</v>
      </c>
      <c r="N10490" t="s">
        <v>1203</v>
      </c>
      <c r="O10490" t="s">
        <v>202</v>
      </c>
      <c r="P10490" t="s">
        <v>3821</v>
      </c>
    </row>
    <row r="10491" spans="1:16" x14ac:dyDescent="0.25">
      <c r="A10491">
        <v>149304</v>
      </c>
      <c r="B10491" t="s">
        <v>399</v>
      </c>
      <c r="E10491" t="s">
        <v>11032</v>
      </c>
      <c r="G10491" t="s">
        <v>241</v>
      </c>
      <c r="H10491" t="s">
        <v>10989</v>
      </c>
      <c r="I10491" t="s">
        <v>10990</v>
      </c>
      <c r="J10491">
        <v>1981</v>
      </c>
      <c r="K10491">
        <v>1117</v>
      </c>
      <c r="L10491">
        <v>27</v>
      </c>
      <c r="M10491" t="s">
        <v>200</v>
      </c>
      <c r="N10491" t="s">
        <v>1203</v>
      </c>
      <c r="O10491" t="s">
        <v>202</v>
      </c>
      <c r="P10491" t="s">
        <v>3821</v>
      </c>
    </row>
    <row r="10492" spans="1:16" x14ac:dyDescent="0.25">
      <c r="A10492">
        <v>149305</v>
      </c>
      <c r="B10492" t="s">
        <v>399</v>
      </c>
      <c r="E10492" t="s">
        <v>11033</v>
      </c>
      <c r="G10492" t="s">
        <v>241</v>
      </c>
      <c r="H10492" t="s">
        <v>10989</v>
      </c>
      <c r="I10492" t="s">
        <v>10990</v>
      </c>
      <c r="J10492">
        <v>1981</v>
      </c>
      <c r="K10492">
        <v>966</v>
      </c>
      <c r="L10492">
        <v>27</v>
      </c>
      <c r="M10492" t="s">
        <v>200</v>
      </c>
      <c r="N10492" t="s">
        <v>1203</v>
      </c>
      <c r="O10492" t="s">
        <v>202</v>
      </c>
      <c r="P10492" t="s">
        <v>1482</v>
      </c>
    </row>
    <row r="10493" spans="1:16" ht="165" x14ac:dyDescent="0.25">
      <c r="A10493">
        <v>149306</v>
      </c>
      <c r="B10493" t="s">
        <v>399</v>
      </c>
      <c r="E10493" t="s">
        <v>11034</v>
      </c>
      <c r="G10493" t="s">
        <v>241</v>
      </c>
      <c r="H10493" t="s">
        <v>10989</v>
      </c>
      <c r="I10493" t="s">
        <v>10990</v>
      </c>
      <c r="J10493">
        <v>1981</v>
      </c>
      <c r="K10493">
        <v>679</v>
      </c>
      <c r="L10493">
        <v>27</v>
      </c>
      <c r="M10493" t="s">
        <v>200</v>
      </c>
      <c r="N10493" s="18" t="s">
        <v>11035</v>
      </c>
      <c r="O10493" t="s">
        <v>202</v>
      </c>
      <c r="P10493" t="s">
        <v>1178</v>
      </c>
    </row>
    <row r="10494" spans="1:16" x14ac:dyDescent="0.25">
      <c r="A10494">
        <v>149307</v>
      </c>
      <c r="B10494" t="s">
        <v>399</v>
      </c>
      <c r="E10494" t="s">
        <v>11036</v>
      </c>
      <c r="G10494" t="s">
        <v>241</v>
      </c>
      <c r="H10494" t="s">
        <v>10989</v>
      </c>
      <c r="I10494" t="s">
        <v>10990</v>
      </c>
      <c r="J10494">
        <v>1981</v>
      </c>
      <c r="K10494">
        <v>1821</v>
      </c>
      <c r="L10494">
        <v>27</v>
      </c>
      <c r="M10494" t="s">
        <v>200</v>
      </c>
      <c r="N10494" t="s">
        <v>1203</v>
      </c>
      <c r="O10494" t="s">
        <v>202</v>
      </c>
      <c r="P10494" t="s">
        <v>1482</v>
      </c>
    </row>
    <row r="10495" spans="1:16" x14ac:dyDescent="0.25">
      <c r="A10495">
        <v>149308</v>
      </c>
      <c r="B10495" t="s">
        <v>399</v>
      </c>
      <c r="E10495" t="s">
        <v>11037</v>
      </c>
      <c r="G10495" t="s">
        <v>241</v>
      </c>
      <c r="H10495" t="s">
        <v>10989</v>
      </c>
      <c r="I10495" t="s">
        <v>10990</v>
      </c>
      <c r="J10495">
        <v>1981</v>
      </c>
      <c r="K10495">
        <v>990</v>
      </c>
      <c r="L10495">
        <v>27</v>
      </c>
      <c r="M10495" t="s">
        <v>200</v>
      </c>
      <c r="N10495" t="s">
        <v>1203</v>
      </c>
      <c r="O10495" t="s">
        <v>202</v>
      </c>
      <c r="P10495" t="s">
        <v>2490</v>
      </c>
    </row>
    <row r="10496" spans="1:16" x14ac:dyDescent="0.25">
      <c r="A10496">
        <v>149309</v>
      </c>
      <c r="B10496" t="s">
        <v>399</v>
      </c>
      <c r="E10496" t="s">
        <v>11038</v>
      </c>
      <c r="G10496" t="s">
        <v>241</v>
      </c>
      <c r="H10496" t="s">
        <v>10989</v>
      </c>
      <c r="I10496" t="s">
        <v>10990</v>
      </c>
      <c r="J10496">
        <v>1981</v>
      </c>
      <c r="K10496">
        <v>787</v>
      </c>
      <c r="L10496">
        <v>27</v>
      </c>
      <c r="M10496" t="s">
        <v>200</v>
      </c>
      <c r="N10496" t="s">
        <v>1203</v>
      </c>
      <c r="O10496" t="s">
        <v>202</v>
      </c>
      <c r="P10496" t="s">
        <v>1482</v>
      </c>
    </row>
    <row r="10497" spans="1:16" ht="165" x14ac:dyDescent="0.25">
      <c r="A10497">
        <v>149310</v>
      </c>
      <c r="B10497" t="s">
        <v>399</v>
      </c>
      <c r="E10497" s="18" t="s">
        <v>11039</v>
      </c>
      <c r="G10497" t="s">
        <v>241</v>
      </c>
      <c r="H10497" t="s">
        <v>10989</v>
      </c>
      <c r="I10497" t="s">
        <v>10990</v>
      </c>
      <c r="J10497">
        <v>1981</v>
      </c>
      <c r="K10497">
        <v>700</v>
      </c>
      <c r="L10497">
        <v>27</v>
      </c>
      <c r="M10497" t="s">
        <v>200</v>
      </c>
      <c r="N10497" s="18" t="s">
        <v>10995</v>
      </c>
      <c r="O10497" t="s">
        <v>202</v>
      </c>
      <c r="P10497" t="s">
        <v>1176</v>
      </c>
    </row>
    <row r="10498" spans="1:16" x14ac:dyDescent="0.25">
      <c r="A10498">
        <v>149311</v>
      </c>
      <c r="B10498" t="s">
        <v>399</v>
      </c>
      <c r="E10498" t="s">
        <v>11040</v>
      </c>
      <c r="G10498" t="s">
        <v>241</v>
      </c>
      <c r="H10498" t="s">
        <v>10989</v>
      </c>
      <c r="I10498" t="s">
        <v>10990</v>
      </c>
      <c r="J10498">
        <v>1981</v>
      </c>
      <c r="K10498">
        <v>656</v>
      </c>
      <c r="L10498">
        <v>27</v>
      </c>
      <c r="M10498" t="s">
        <v>200</v>
      </c>
      <c r="N10498" t="s">
        <v>1203</v>
      </c>
      <c r="O10498" t="s">
        <v>202</v>
      </c>
      <c r="P10498" t="s">
        <v>1178</v>
      </c>
    </row>
    <row r="10499" spans="1:16" x14ac:dyDescent="0.25">
      <c r="A10499">
        <v>149312</v>
      </c>
      <c r="B10499" t="s">
        <v>399</v>
      </c>
      <c r="E10499" t="s">
        <v>11041</v>
      </c>
      <c r="G10499" t="s">
        <v>241</v>
      </c>
      <c r="H10499" t="s">
        <v>10989</v>
      </c>
      <c r="I10499" t="s">
        <v>10990</v>
      </c>
      <c r="J10499">
        <v>1981</v>
      </c>
      <c r="K10499">
        <v>713</v>
      </c>
      <c r="L10499">
        <v>27</v>
      </c>
      <c r="M10499" t="s">
        <v>200</v>
      </c>
      <c r="N10499" t="s">
        <v>1203</v>
      </c>
      <c r="O10499" t="s">
        <v>202</v>
      </c>
      <c r="P10499" t="s">
        <v>7831</v>
      </c>
    </row>
    <row r="10500" spans="1:16" x14ac:dyDescent="0.25">
      <c r="A10500">
        <v>149313</v>
      </c>
      <c r="B10500" t="s">
        <v>399</v>
      </c>
      <c r="E10500" t="s">
        <v>11042</v>
      </c>
      <c r="G10500" t="s">
        <v>241</v>
      </c>
      <c r="H10500" t="s">
        <v>10989</v>
      </c>
      <c r="I10500" t="s">
        <v>10990</v>
      </c>
      <c r="J10500">
        <v>1981</v>
      </c>
      <c r="K10500">
        <v>1743</v>
      </c>
      <c r="L10500">
        <v>27</v>
      </c>
      <c r="M10500" t="s">
        <v>200</v>
      </c>
      <c r="N10500" t="s">
        <v>1203</v>
      </c>
      <c r="O10500" t="s">
        <v>202</v>
      </c>
      <c r="P10500" t="s">
        <v>3663</v>
      </c>
    </row>
    <row r="10501" spans="1:16" x14ac:dyDescent="0.25">
      <c r="A10501">
        <v>149314</v>
      </c>
      <c r="B10501" t="s">
        <v>425</v>
      </c>
      <c r="E10501" t="s">
        <v>11043</v>
      </c>
      <c r="G10501" t="s">
        <v>241</v>
      </c>
      <c r="H10501" t="s">
        <v>10989</v>
      </c>
      <c r="I10501" t="s">
        <v>10990</v>
      </c>
      <c r="J10501">
        <v>1981</v>
      </c>
      <c r="K10501">
        <v>332</v>
      </c>
      <c r="L10501">
        <v>27</v>
      </c>
      <c r="M10501" t="s">
        <v>200</v>
      </c>
      <c r="N10501" t="s">
        <v>436</v>
      </c>
      <c r="O10501" t="s">
        <v>202</v>
      </c>
      <c r="P10501" t="s">
        <v>494</v>
      </c>
    </row>
    <row r="10502" spans="1:16" x14ac:dyDescent="0.25">
      <c r="A10502">
        <v>149315</v>
      </c>
      <c r="B10502" t="s">
        <v>425</v>
      </c>
      <c r="E10502" t="s">
        <v>11044</v>
      </c>
      <c r="G10502" t="s">
        <v>241</v>
      </c>
      <c r="H10502" t="s">
        <v>10989</v>
      </c>
      <c r="I10502" t="s">
        <v>10990</v>
      </c>
      <c r="J10502">
        <v>1981</v>
      </c>
      <c r="K10502">
        <v>288</v>
      </c>
      <c r="L10502">
        <v>27</v>
      </c>
      <c r="M10502" t="s">
        <v>200</v>
      </c>
      <c r="N10502" t="s">
        <v>436</v>
      </c>
      <c r="O10502" t="s">
        <v>202</v>
      </c>
      <c r="P10502" t="s">
        <v>494</v>
      </c>
    </row>
    <row r="10503" spans="1:16" x14ac:dyDescent="0.25">
      <c r="A10503">
        <v>149316</v>
      </c>
      <c r="B10503" t="s">
        <v>425</v>
      </c>
      <c r="E10503" t="s">
        <v>11045</v>
      </c>
      <c r="G10503" t="s">
        <v>241</v>
      </c>
      <c r="H10503" t="s">
        <v>10989</v>
      </c>
      <c r="I10503" t="s">
        <v>10990</v>
      </c>
      <c r="J10503">
        <v>1981</v>
      </c>
      <c r="K10503">
        <v>288</v>
      </c>
      <c r="L10503">
        <v>27</v>
      </c>
      <c r="M10503" t="s">
        <v>200</v>
      </c>
      <c r="N10503" t="s">
        <v>436</v>
      </c>
      <c r="O10503" t="s">
        <v>202</v>
      </c>
      <c r="P10503" t="s">
        <v>494</v>
      </c>
    </row>
    <row r="10504" spans="1:16" x14ac:dyDescent="0.25">
      <c r="A10504">
        <v>149317</v>
      </c>
      <c r="B10504" t="s">
        <v>425</v>
      </c>
      <c r="E10504" t="s">
        <v>11046</v>
      </c>
      <c r="G10504" t="s">
        <v>241</v>
      </c>
      <c r="H10504" t="s">
        <v>10989</v>
      </c>
      <c r="I10504" t="s">
        <v>10990</v>
      </c>
      <c r="J10504">
        <v>1981</v>
      </c>
      <c r="K10504">
        <v>291</v>
      </c>
      <c r="L10504">
        <v>27</v>
      </c>
      <c r="M10504" t="s">
        <v>200</v>
      </c>
      <c r="N10504" t="s">
        <v>436</v>
      </c>
      <c r="O10504" t="s">
        <v>202</v>
      </c>
      <c r="P10504" t="s">
        <v>494</v>
      </c>
    </row>
    <row r="10505" spans="1:16" x14ac:dyDescent="0.25">
      <c r="A10505">
        <v>149318</v>
      </c>
      <c r="B10505" t="s">
        <v>425</v>
      </c>
      <c r="E10505" t="s">
        <v>11047</v>
      </c>
      <c r="G10505" t="s">
        <v>241</v>
      </c>
      <c r="H10505" t="s">
        <v>10989</v>
      </c>
      <c r="I10505" t="s">
        <v>10990</v>
      </c>
      <c r="J10505">
        <v>1981</v>
      </c>
      <c r="K10505">
        <v>288</v>
      </c>
      <c r="L10505">
        <v>27</v>
      </c>
      <c r="M10505" t="s">
        <v>200</v>
      </c>
      <c r="N10505" t="s">
        <v>436</v>
      </c>
      <c r="O10505" t="s">
        <v>202</v>
      </c>
      <c r="P10505" t="s">
        <v>494</v>
      </c>
    </row>
    <row r="10506" spans="1:16" x14ac:dyDescent="0.25">
      <c r="A10506">
        <v>149319</v>
      </c>
      <c r="B10506" t="s">
        <v>399</v>
      </c>
      <c r="E10506" t="s">
        <v>11048</v>
      </c>
      <c r="G10506" t="s">
        <v>241</v>
      </c>
      <c r="H10506" t="s">
        <v>10989</v>
      </c>
      <c r="I10506" t="s">
        <v>10990</v>
      </c>
      <c r="J10506">
        <v>1981</v>
      </c>
      <c r="K10506">
        <v>1000</v>
      </c>
      <c r="L10506">
        <v>27</v>
      </c>
      <c r="M10506" t="s">
        <v>200</v>
      </c>
      <c r="N10506" t="s">
        <v>1203</v>
      </c>
      <c r="O10506" t="s">
        <v>202</v>
      </c>
      <c r="P10506" t="s">
        <v>2489</v>
      </c>
    </row>
    <row r="10507" spans="1:16" x14ac:dyDescent="0.25">
      <c r="A10507">
        <v>149320</v>
      </c>
      <c r="B10507" t="s">
        <v>399</v>
      </c>
      <c r="E10507" t="s">
        <v>11049</v>
      </c>
      <c r="G10507" t="s">
        <v>241</v>
      </c>
      <c r="H10507" t="s">
        <v>10989</v>
      </c>
      <c r="I10507" t="s">
        <v>10990</v>
      </c>
      <c r="J10507">
        <v>1981</v>
      </c>
      <c r="K10507">
        <v>655</v>
      </c>
      <c r="L10507">
        <v>27</v>
      </c>
      <c r="M10507" t="s">
        <v>200</v>
      </c>
      <c r="N10507" t="s">
        <v>1203</v>
      </c>
      <c r="O10507" t="s">
        <v>202</v>
      </c>
      <c r="P10507" t="s">
        <v>10620</v>
      </c>
    </row>
    <row r="10508" spans="1:16" x14ac:dyDescent="0.25">
      <c r="A10508">
        <v>149321</v>
      </c>
      <c r="B10508" t="s">
        <v>399</v>
      </c>
      <c r="E10508" t="s">
        <v>11050</v>
      </c>
      <c r="G10508" t="s">
        <v>241</v>
      </c>
      <c r="H10508" t="s">
        <v>10989</v>
      </c>
      <c r="I10508" t="s">
        <v>10990</v>
      </c>
      <c r="J10508">
        <v>1981</v>
      </c>
      <c r="K10508">
        <v>551</v>
      </c>
      <c r="L10508">
        <v>27</v>
      </c>
      <c r="M10508" t="s">
        <v>200</v>
      </c>
      <c r="N10508" t="s">
        <v>1203</v>
      </c>
      <c r="O10508" t="s">
        <v>202</v>
      </c>
      <c r="P10508" t="s">
        <v>1178</v>
      </c>
    </row>
    <row r="10509" spans="1:16" x14ac:dyDescent="0.25">
      <c r="A10509">
        <v>149322</v>
      </c>
      <c r="B10509" t="s">
        <v>425</v>
      </c>
      <c r="E10509" t="s">
        <v>11051</v>
      </c>
      <c r="G10509" t="s">
        <v>241</v>
      </c>
      <c r="H10509" t="s">
        <v>10989</v>
      </c>
      <c r="I10509" t="s">
        <v>10990</v>
      </c>
      <c r="J10509">
        <v>1982</v>
      </c>
      <c r="K10509">
        <v>920</v>
      </c>
      <c r="L10509">
        <v>27</v>
      </c>
      <c r="M10509" t="s">
        <v>200</v>
      </c>
      <c r="N10509" t="s">
        <v>436</v>
      </c>
      <c r="O10509" t="s">
        <v>202</v>
      </c>
      <c r="P10509" t="s">
        <v>494</v>
      </c>
    </row>
    <row r="10510" spans="1:16" x14ac:dyDescent="0.25">
      <c r="A10510">
        <v>149323</v>
      </c>
      <c r="B10510" t="s">
        <v>399</v>
      </c>
      <c r="E10510" t="s">
        <v>11052</v>
      </c>
      <c r="G10510" t="s">
        <v>241</v>
      </c>
      <c r="H10510" t="s">
        <v>10989</v>
      </c>
      <c r="I10510" t="s">
        <v>10990</v>
      </c>
      <c r="J10510">
        <v>1982</v>
      </c>
      <c r="K10510">
        <v>1185</v>
      </c>
      <c r="L10510">
        <v>27</v>
      </c>
      <c r="M10510" t="s">
        <v>200</v>
      </c>
      <c r="N10510" t="s">
        <v>1203</v>
      </c>
      <c r="O10510" t="s">
        <v>202</v>
      </c>
      <c r="P10510" t="s">
        <v>7831</v>
      </c>
    </row>
    <row r="10511" spans="1:16" x14ac:dyDescent="0.25">
      <c r="A10511">
        <v>149324</v>
      </c>
      <c r="B10511" t="s">
        <v>399</v>
      </c>
      <c r="E10511" t="s">
        <v>11053</v>
      </c>
      <c r="G10511" t="s">
        <v>241</v>
      </c>
      <c r="H10511" t="s">
        <v>10989</v>
      </c>
      <c r="I10511" t="s">
        <v>10990</v>
      </c>
      <c r="J10511">
        <v>1982</v>
      </c>
      <c r="K10511">
        <v>1148</v>
      </c>
      <c r="L10511">
        <v>27</v>
      </c>
      <c r="M10511" t="s">
        <v>200</v>
      </c>
      <c r="N10511" t="s">
        <v>1203</v>
      </c>
      <c r="O10511" t="s">
        <v>202</v>
      </c>
      <c r="P10511" t="s">
        <v>2967</v>
      </c>
    </row>
    <row r="10512" spans="1:16" x14ac:dyDescent="0.25">
      <c r="A10512">
        <v>149325</v>
      </c>
      <c r="B10512" t="s">
        <v>399</v>
      </c>
      <c r="E10512" t="s">
        <v>11054</v>
      </c>
      <c r="G10512" t="s">
        <v>241</v>
      </c>
      <c r="H10512" t="s">
        <v>10989</v>
      </c>
      <c r="I10512" t="s">
        <v>10990</v>
      </c>
      <c r="J10512">
        <v>1982</v>
      </c>
      <c r="K10512">
        <v>1404</v>
      </c>
      <c r="L10512">
        <v>27</v>
      </c>
      <c r="M10512" t="s">
        <v>200</v>
      </c>
      <c r="N10512" t="s">
        <v>1203</v>
      </c>
      <c r="O10512" t="s">
        <v>202</v>
      </c>
      <c r="P10512" t="s">
        <v>2967</v>
      </c>
    </row>
    <row r="10513" spans="1:16" x14ac:dyDescent="0.25">
      <c r="A10513">
        <v>149326</v>
      </c>
      <c r="B10513" t="s">
        <v>399</v>
      </c>
      <c r="E10513" t="s">
        <v>11055</v>
      </c>
      <c r="G10513" t="s">
        <v>241</v>
      </c>
      <c r="H10513" t="s">
        <v>10989</v>
      </c>
      <c r="I10513" t="s">
        <v>10990</v>
      </c>
      <c r="J10513">
        <v>1986</v>
      </c>
      <c r="K10513">
        <v>740</v>
      </c>
      <c r="L10513">
        <v>27</v>
      </c>
      <c r="M10513" t="s">
        <v>200</v>
      </c>
      <c r="N10513" t="s">
        <v>11056</v>
      </c>
      <c r="O10513" t="s">
        <v>202</v>
      </c>
      <c r="P10513" t="s">
        <v>2490</v>
      </c>
    </row>
    <row r="10514" spans="1:16" x14ac:dyDescent="0.25">
      <c r="A10514">
        <v>149327</v>
      </c>
      <c r="B10514" t="s">
        <v>399</v>
      </c>
      <c r="E10514" t="s">
        <v>11057</v>
      </c>
      <c r="G10514" t="s">
        <v>241</v>
      </c>
      <c r="H10514" t="s">
        <v>10989</v>
      </c>
      <c r="I10514" t="s">
        <v>10990</v>
      </c>
      <c r="J10514">
        <v>1986</v>
      </c>
      <c r="K10514">
        <v>991</v>
      </c>
      <c r="L10514">
        <v>27</v>
      </c>
      <c r="M10514" t="s">
        <v>200</v>
      </c>
      <c r="N10514" t="s">
        <v>1203</v>
      </c>
      <c r="O10514" t="s">
        <v>202</v>
      </c>
      <c r="P10514" t="s">
        <v>3663</v>
      </c>
    </row>
    <row r="10515" spans="1:16" x14ac:dyDescent="0.25">
      <c r="A10515">
        <v>149328</v>
      </c>
      <c r="B10515" t="s">
        <v>399</v>
      </c>
      <c r="E10515" t="s">
        <v>11058</v>
      </c>
      <c r="G10515" t="s">
        <v>241</v>
      </c>
      <c r="H10515" t="s">
        <v>10989</v>
      </c>
      <c r="I10515" t="s">
        <v>10990</v>
      </c>
      <c r="J10515">
        <v>1986</v>
      </c>
      <c r="K10515">
        <v>1478</v>
      </c>
      <c r="L10515">
        <v>27</v>
      </c>
      <c r="M10515" t="s">
        <v>200</v>
      </c>
      <c r="N10515" t="s">
        <v>1203</v>
      </c>
      <c r="O10515" t="s">
        <v>202</v>
      </c>
      <c r="P10515" t="s">
        <v>3821</v>
      </c>
    </row>
    <row r="10516" spans="1:16" x14ac:dyDescent="0.25">
      <c r="A10516">
        <v>149329</v>
      </c>
      <c r="B10516" t="s">
        <v>399</v>
      </c>
      <c r="E10516" t="s">
        <v>11059</v>
      </c>
      <c r="G10516" t="s">
        <v>241</v>
      </c>
      <c r="H10516" t="s">
        <v>10989</v>
      </c>
      <c r="I10516" t="s">
        <v>10990</v>
      </c>
      <c r="J10516">
        <v>1986</v>
      </c>
      <c r="K10516">
        <v>1241</v>
      </c>
      <c r="L10516">
        <v>27</v>
      </c>
      <c r="M10516" t="s">
        <v>200</v>
      </c>
      <c r="N10516" t="s">
        <v>1203</v>
      </c>
      <c r="O10516" t="s">
        <v>202</v>
      </c>
      <c r="P10516" t="s">
        <v>2967</v>
      </c>
    </row>
    <row r="10517" spans="1:16" x14ac:dyDescent="0.25">
      <c r="A10517">
        <v>149330</v>
      </c>
      <c r="B10517" t="s">
        <v>399</v>
      </c>
      <c r="E10517" t="s">
        <v>11060</v>
      </c>
      <c r="G10517" t="s">
        <v>241</v>
      </c>
      <c r="H10517" t="s">
        <v>10989</v>
      </c>
      <c r="I10517" t="s">
        <v>10990</v>
      </c>
      <c r="J10517">
        <v>1986</v>
      </c>
      <c r="K10517">
        <v>1827</v>
      </c>
      <c r="L10517">
        <v>27</v>
      </c>
      <c r="M10517" t="s">
        <v>200</v>
      </c>
      <c r="N10517" t="s">
        <v>1203</v>
      </c>
      <c r="O10517" t="s">
        <v>202</v>
      </c>
      <c r="P10517" t="s">
        <v>1482</v>
      </c>
    </row>
    <row r="10518" spans="1:16" x14ac:dyDescent="0.25">
      <c r="A10518">
        <v>149331</v>
      </c>
      <c r="B10518" t="s">
        <v>399</v>
      </c>
      <c r="E10518" t="s">
        <v>11061</v>
      </c>
      <c r="G10518" t="s">
        <v>241</v>
      </c>
      <c r="H10518" t="s">
        <v>10989</v>
      </c>
      <c r="I10518" t="s">
        <v>10990</v>
      </c>
      <c r="J10518">
        <v>1986</v>
      </c>
      <c r="K10518">
        <v>876</v>
      </c>
      <c r="L10518">
        <v>27</v>
      </c>
      <c r="M10518" t="s">
        <v>200</v>
      </c>
      <c r="N10518" t="s">
        <v>1203</v>
      </c>
      <c r="O10518" t="s">
        <v>202</v>
      </c>
      <c r="P10518" t="s">
        <v>1482</v>
      </c>
    </row>
    <row r="10519" spans="1:16" x14ac:dyDescent="0.25">
      <c r="A10519">
        <v>149332</v>
      </c>
      <c r="B10519" t="s">
        <v>399</v>
      </c>
      <c r="E10519" t="s">
        <v>11062</v>
      </c>
      <c r="G10519" t="s">
        <v>241</v>
      </c>
      <c r="H10519" t="s">
        <v>10989</v>
      </c>
      <c r="I10519" t="s">
        <v>10990</v>
      </c>
      <c r="J10519">
        <v>1986</v>
      </c>
      <c r="K10519">
        <v>966</v>
      </c>
      <c r="L10519">
        <v>27</v>
      </c>
      <c r="M10519" t="s">
        <v>200</v>
      </c>
      <c r="N10519" t="s">
        <v>1203</v>
      </c>
      <c r="O10519" t="s">
        <v>202</v>
      </c>
      <c r="P10519" t="s">
        <v>2967</v>
      </c>
    </row>
    <row r="10520" spans="1:16" x14ac:dyDescent="0.25">
      <c r="A10520">
        <v>149333</v>
      </c>
      <c r="B10520" t="s">
        <v>399</v>
      </c>
      <c r="E10520" t="s">
        <v>11063</v>
      </c>
      <c r="G10520" t="s">
        <v>241</v>
      </c>
      <c r="H10520" t="s">
        <v>10989</v>
      </c>
      <c r="I10520" t="s">
        <v>10990</v>
      </c>
      <c r="J10520">
        <v>1986</v>
      </c>
      <c r="K10520">
        <v>735</v>
      </c>
      <c r="L10520">
        <v>27</v>
      </c>
      <c r="M10520" t="s">
        <v>200</v>
      </c>
      <c r="N10520" t="s">
        <v>1203</v>
      </c>
      <c r="O10520" t="s">
        <v>202</v>
      </c>
      <c r="P10520" t="s">
        <v>7831</v>
      </c>
    </row>
    <row r="10521" spans="1:16" x14ac:dyDescent="0.25">
      <c r="A10521">
        <v>149334</v>
      </c>
      <c r="B10521" t="s">
        <v>399</v>
      </c>
      <c r="E10521" t="s">
        <v>11064</v>
      </c>
      <c r="G10521" t="s">
        <v>241</v>
      </c>
      <c r="H10521" t="s">
        <v>10989</v>
      </c>
      <c r="I10521" t="s">
        <v>10990</v>
      </c>
      <c r="J10521">
        <v>1986</v>
      </c>
      <c r="K10521">
        <v>619</v>
      </c>
      <c r="L10521">
        <v>27</v>
      </c>
      <c r="M10521" t="s">
        <v>200</v>
      </c>
      <c r="N10521" t="s">
        <v>1203</v>
      </c>
      <c r="O10521" t="s">
        <v>202</v>
      </c>
      <c r="P10521" t="s">
        <v>2479</v>
      </c>
    </row>
    <row r="10522" spans="1:16" x14ac:dyDescent="0.25">
      <c r="A10522">
        <v>149335</v>
      </c>
      <c r="B10522" t="s">
        <v>399</v>
      </c>
      <c r="E10522" t="s">
        <v>11065</v>
      </c>
      <c r="G10522" t="s">
        <v>241</v>
      </c>
      <c r="H10522" t="s">
        <v>10989</v>
      </c>
      <c r="I10522" t="s">
        <v>10990</v>
      </c>
      <c r="J10522">
        <v>1987</v>
      </c>
      <c r="K10522">
        <v>1749</v>
      </c>
      <c r="L10522">
        <v>27</v>
      </c>
      <c r="M10522" t="s">
        <v>200</v>
      </c>
      <c r="N10522" t="s">
        <v>1203</v>
      </c>
      <c r="O10522" t="s">
        <v>202</v>
      </c>
      <c r="P10522" t="s">
        <v>1176</v>
      </c>
    </row>
    <row r="10523" spans="1:16" x14ac:dyDescent="0.25">
      <c r="A10523">
        <v>149336</v>
      </c>
      <c r="B10523" t="s">
        <v>425</v>
      </c>
      <c r="E10523" t="s">
        <v>11066</v>
      </c>
      <c r="G10523" t="s">
        <v>241</v>
      </c>
      <c r="H10523" t="s">
        <v>10989</v>
      </c>
      <c r="I10523" t="s">
        <v>10990</v>
      </c>
      <c r="J10523">
        <v>1987</v>
      </c>
      <c r="K10523">
        <v>2578</v>
      </c>
      <c r="L10523">
        <v>27</v>
      </c>
      <c r="M10523" t="s">
        <v>200</v>
      </c>
      <c r="N10523" t="s">
        <v>436</v>
      </c>
      <c r="O10523" t="s">
        <v>202</v>
      </c>
      <c r="P10523" t="s">
        <v>494</v>
      </c>
    </row>
    <row r="10524" spans="1:16" x14ac:dyDescent="0.25">
      <c r="A10524">
        <v>149337</v>
      </c>
      <c r="B10524" t="s">
        <v>425</v>
      </c>
      <c r="E10524" t="s">
        <v>11067</v>
      </c>
      <c r="G10524" t="s">
        <v>241</v>
      </c>
      <c r="H10524" t="s">
        <v>10989</v>
      </c>
      <c r="I10524" t="s">
        <v>10990</v>
      </c>
      <c r="J10524">
        <v>1987</v>
      </c>
      <c r="K10524">
        <v>221</v>
      </c>
      <c r="L10524">
        <v>27</v>
      </c>
      <c r="M10524" t="s">
        <v>200</v>
      </c>
      <c r="N10524" t="s">
        <v>436</v>
      </c>
      <c r="O10524" t="s">
        <v>202</v>
      </c>
      <c r="P10524" t="s">
        <v>494</v>
      </c>
    </row>
    <row r="10525" spans="1:16" x14ac:dyDescent="0.25">
      <c r="A10525">
        <v>149338</v>
      </c>
      <c r="B10525" t="s">
        <v>425</v>
      </c>
      <c r="E10525" t="s">
        <v>11068</v>
      </c>
      <c r="G10525" t="s">
        <v>241</v>
      </c>
      <c r="H10525" t="s">
        <v>10989</v>
      </c>
      <c r="I10525" t="s">
        <v>10990</v>
      </c>
      <c r="J10525">
        <v>1987</v>
      </c>
      <c r="K10525">
        <v>324</v>
      </c>
      <c r="L10525">
        <v>27</v>
      </c>
      <c r="M10525" t="s">
        <v>200</v>
      </c>
      <c r="N10525" t="s">
        <v>436</v>
      </c>
      <c r="O10525" t="s">
        <v>202</v>
      </c>
      <c r="P10525" t="s">
        <v>494</v>
      </c>
    </row>
    <row r="10526" spans="1:16" ht="105" x14ac:dyDescent="0.25">
      <c r="A10526">
        <v>149339</v>
      </c>
      <c r="B10526" t="s">
        <v>425</v>
      </c>
      <c r="E10526" t="s">
        <v>11069</v>
      </c>
      <c r="G10526" t="s">
        <v>241</v>
      </c>
      <c r="H10526" t="s">
        <v>10989</v>
      </c>
      <c r="I10526" t="s">
        <v>10990</v>
      </c>
      <c r="J10526">
        <v>1987</v>
      </c>
      <c r="K10526">
        <v>691</v>
      </c>
      <c r="L10526">
        <v>27</v>
      </c>
      <c r="M10526" t="s">
        <v>200</v>
      </c>
      <c r="N10526" s="18" t="s">
        <v>11028</v>
      </c>
      <c r="O10526" t="s">
        <v>202</v>
      </c>
      <c r="P10526" t="s">
        <v>494</v>
      </c>
    </row>
    <row r="10527" spans="1:16" x14ac:dyDescent="0.25">
      <c r="A10527">
        <v>149340</v>
      </c>
      <c r="B10527" t="s">
        <v>399</v>
      </c>
      <c r="E10527" t="s">
        <v>11070</v>
      </c>
      <c r="G10527" t="s">
        <v>241</v>
      </c>
      <c r="H10527" t="s">
        <v>10989</v>
      </c>
      <c r="I10527" t="s">
        <v>10990</v>
      </c>
      <c r="J10527">
        <v>1987</v>
      </c>
      <c r="K10527">
        <v>565</v>
      </c>
      <c r="L10527">
        <v>27</v>
      </c>
      <c r="M10527" t="s">
        <v>200</v>
      </c>
      <c r="N10527" t="s">
        <v>1203</v>
      </c>
      <c r="O10527" t="s">
        <v>202</v>
      </c>
      <c r="P10527" t="s">
        <v>2490</v>
      </c>
    </row>
    <row r="10528" spans="1:16" x14ac:dyDescent="0.25">
      <c r="A10528">
        <v>149341</v>
      </c>
      <c r="B10528" t="s">
        <v>399</v>
      </c>
      <c r="E10528" t="s">
        <v>11071</v>
      </c>
      <c r="G10528" t="s">
        <v>241</v>
      </c>
      <c r="H10528" t="s">
        <v>10989</v>
      </c>
      <c r="I10528" t="s">
        <v>10990</v>
      </c>
      <c r="J10528">
        <v>1987</v>
      </c>
      <c r="K10528">
        <v>767</v>
      </c>
      <c r="L10528">
        <v>27</v>
      </c>
      <c r="M10528" t="s">
        <v>200</v>
      </c>
      <c r="N10528" t="s">
        <v>1203</v>
      </c>
      <c r="O10528" t="s">
        <v>202</v>
      </c>
      <c r="P10528" t="s">
        <v>2912</v>
      </c>
    </row>
    <row r="10529" spans="1:16" x14ac:dyDescent="0.25">
      <c r="A10529">
        <v>149342</v>
      </c>
      <c r="B10529" t="s">
        <v>399</v>
      </c>
      <c r="E10529" t="s">
        <v>11072</v>
      </c>
      <c r="G10529" t="s">
        <v>241</v>
      </c>
      <c r="H10529" t="s">
        <v>10989</v>
      </c>
      <c r="I10529" t="s">
        <v>10990</v>
      </c>
      <c r="J10529">
        <v>1987</v>
      </c>
      <c r="K10529">
        <v>920</v>
      </c>
      <c r="L10529">
        <v>27</v>
      </c>
      <c r="M10529" t="s">
        <v>200</v>
      </c>
      <c r="N10529" t="s">
        <v>1203</v>
      </c>
      <c r="O10529" t="s">
        <v>202</v>
      </c>
      <c r="P10529" t="s">
        <v>1176</v>
      </c>
    </row>
    <row r="10530" spans="1:16" x14ac:dyDescent="0.25">
      <c r="A10530">
        <v>149343</v>
      </c>
      <c r="B10530" t="s">
        <v>399</v>
      </c>
      <c r="E10530" t="s">
        <v>11073</v>
      </c>
      <c r="G10530" t="s">
        <v>241</v>
      </c>
      <c r="H10530" t="s">
        <v>10989</v>
      </c>
      <c r="I10530" t="s">
        <v>10990</v>
      </c>
      <c r="J10530">
        <v>1987</v>
      </c>
      <c r="K10530">
        <v>916</v>
      </c>
      <c r="L10530">
        <v>27</v>
      </c>
      <c r="M10530" t="s">
        <v>200</v>
      </c>
      <c r="N10530" t="s">
        <v>1203</v>
      </c>
      <c r="O10530" t="s">
        <v>202</v>
      </c>
      <c r="P10530" t="s">
        <v>1176</v>
      </c>
    </row>
    <row r="10531" spans="1:16" x14ac:dyDescent="0.25">
      <c r="A10531">
        <v>149344</v>
      </c>
      <c r="B10531" t="s">
        <v>399</v>
      </c>
      <c r="E10531" t="s">
        <v>11074</v>
      </c>
      <c r="G10531" t="s">
        <v>241</v>
      </c>
      <c r="H10531" t="s">
        <v>10989</v>
      </c>
      <c r="I10531" t="s">
        <v>10990</v>
      </c>
      <c r="J10531">
        <v>1987</v>
      </c>
      <c r="K10531">
        <v>589</v>
      </c>
      <c r="L10531">
        <v>27</v>
      </c>
      <c r="M10531" t="s">
        <v>200</v>
      </c>
      <c r="N10531" t="s">
        <v>1203</v>
      </c>
      <c r="O10531" t="s">
        <v>202</v>
      </c>
      <c r="P10531" t="s">
        <v>1176</v>
      </c>
    </row>
    <row r="10532" spans="1:16" x14ac:dyDescent="0.25">
      <c r="A10532">
        <v>149345</v>
      </c>
      <c r="B10532" t="s">
        <v>399</v>
      </c>
      <c r="E10532" t="s">
        <v>11075</v>
      </c>
      <c r="G10532" t="s">
        <v>241</v>
      </c>
      <c r="H10532" t="s">
        <v>10989</v>
      </c>
      <c r="I10532" t="s">
        <v>10990</v>
      </c>
      <c r="J10532">
        <v>1987</v>
      </c>
      <c r="K10532">
        <v>584</v>
      </c>
      <c r="L10532">
        <v>27</v>
      </c>
      <c r="M10532" t="s">
        <v>200</v>
      </c>
      <c r="N10532" t="s">
        <v>1203</v>
      </c>
      <c r="O10532" t="s">
        <v>202</v>
      </c>
      <c r="P10532" t="s">
        <v>2490</v>
      </c>
    </row>
    <row r="10533" spans="1:16" x14ac:dyDescent="0.25">
      <c r="A10533">
        <v>149346</v>
      </c>
      <c r="B10533" t="s">
        <v>399</v>
      </c>
      <c r="E10533" t="s">
        <v>11076</v>
      </c>
      <c r="G10533" t="s">
        <v>241</v>
      </c>
      <c r="H10533" t="s">
        <v>10989</v>
      </c>
      <c r="I10533" t="s">
        <v>10990</v>
      </c>
      <c r="J10533">
        <v>1988</v>
      </c>
      <c r="K10533">
        <v>4540</v>
      </c>
      <c r="L10533">
        <v>27</v>
      </c>
      <c r="M10533" t="s">
        <v>200</v>
      </c>
      <c r="N10533" t="s">
        <v>1203</v>
      </c>
      <c r="O10533" t="s">
        <v>202</v>
      </c>
      <c r="P10533" t="s">
        <v>7831</v>
      </c>
    </row>
    <row r="10534" spans="1:16" x14ac:dyDescent="0.25">
      <c r="A10534">
        <v>149347</v>
      </c>
      <c r="B10534" t="s">
        <v>399</v>
      </c>
      <c r="E10534" t="s">
        <v>11077</v>
      </c>
      <c r="G10534" t="s">
        <v>241</v>
      </c>
      <c r="H10534" t="s">
        <v>10989</v>
      </c>
      <c r="I10534" t="s">
        <v>10990</v>
      </c>
      <c r="J10534">
        <v>1981</v>
      </c>
      <c r="K10534">
        <v>704</v>
      </c>
      <c r="L10534">
        <v>27</v>
      </c>
      <c r="M10534" t="s">
        <v>200</v>
      </c>
      <c r="N10534" t="s">
        <v>1203</v>
      </c>
      <c r="O10534" t="s">
        <v>202</v>
      </c>
      <c r="P10534" t="s">
        <v>2967</v>
      </c>
    </row>
    <row r="10535" spans="1:16" x14ac:dyDescent="0.25">
      <c r="A10535">
        <v>149348</v>
      </c>
      <c r="B10535" t="s">
        <v>399</v>
      </c>
      <c r="E10535" t="s">
        <v>11078</v>
      </c>
      <c r="G10535" t="s">
        <v>241</v>
      </c>
      <c r="H10535" t="s">
        <v>10989</v>
      </c>
      <c r="I10535" t="s">
        <v>10990</v>
      </c>
      <c r="J10535">
        <v>1988</v>
      </c>
      <c r="K10535">
        <v>819</v>
      </c>
      <c r="L10535">
        <v>27</v>
      </c>
      <c r="M10535" t="s">
        <v>200</v>
      </c>
      <c r="N10535" t="s">
        <v>1203</v>
      </c>
      <c r="O10535" t="s">
        <v>202</v>
      </c>
      <c r="P10535" t="s">
        <v>3672</v>
      </c>
    </row>
    <row r="10536" spans="1:16" x14ac:dyDescent="0.25">
      <c r="A10536">
        <v>149349</v>
      </c>
      <c r="B10536" t="s">
        <v>399</v>
      </c>
      <c r="E10536" t="s">
        <v>11079</v>
      </c>
      <c r="G10536" t="s">
        <v>241</v>
      </c>
      <c r="H10536" t="s">
        <v>10989</v>
      </c>
      <c r="I10536" t="s">
        <v>10990</v>
      </c>
      <c r="J10536">
        <v>1988</v>
      </c>
      <c r="K10536">
        <v>724</v>
      </c>
      <c r="L10536">
        <v>27</v>
      </c>
      <c r="M10536" t="s">
        <v>200</v>
      </c>
      <c r="N10536" t="s">
        <v>1203</v>
      </c>
      <c r="O10536" t="s">
        <v>202</v>
      </c>
      <c r="P10536" t="s">
        <v>2967</v>
      </c>
    </row>
    <row r="10537" spans="1:16" x14ac:dyDescent="0.25">
      <c r="A10537">
        <v>149350</v>
      </c>
      <c r="B10537" t="s">
        <v>399</v>
      </c>
      <c r="E10537" t="s">
        <v>11080</v>
      </c>
      <c r="G10537" t="s">
        <v>241</v>
      </c>
      <c r="H10537" t="s">
        <v>10989</v>
      </c>
      <c r="I10537" t="s">
        <v>10990</v>
      </c>
      <c r="J10537">
        <v>1989</v>
      </c>
      <c r="K10537">
        <v>855</v>
      </c>
      <c r="L10537">
        <v>27</v>
      </c>
      <c r="M10537" t="s">
        <v>200</v>
      </c>
      <c r="N10537" t="s">
        <v>1203</v>
      </c>
      <c r="O10537" t="s">
        <v>202</v>
      </c>
      <c r="P10537" t="s">
        <v>1178</v>
      </c>
    </row>
    <row r="10538" spans="1:16" x14ac:dyDescent="0.25">
      <c r="A10538">
        <v>149351</v>
      </c>
      <c r="B10538" t="s">
        <v>399</v>
      </c>
      <c r="E10538" t="s">
        <v>11081</v>
      </c>
      <c r="G10538" t="s">
        <v>241</v>
      </c>
      <c r="H10538" t="s">
        <v>10989</v>
      </c>
      <c r="I10538" t="s">
        <v>10990</v>
      </c>
      <c r="J10538">
        <v>1989</v>
      </c>
      <c r="K10538">
        <v>1287</v>
      </c>
      <c r="L10538">
        <v>27</v>
      </c>
      <c r="M10538" t="s">
        <v>200</v>
      </c>
      <c r="N10538" t="s">
        <v>1203</v>
      </c>
      <c r="O10538" t="s">
        <v>202</v>
      </c>
      <c r="P10538" t="s">
        <v>3672</v>
      </c>
    </row>
    <row r="10539" spans="1:16" x14ac:dyDescent="0.25">
      <c r="A10539">
        <v>149352</v>
      </c>
      <c r="B10539" t="s">
        <v>399</v>
      </c>
      <c r="E10539" t="s">
        <v>11082</v>
      </c>
      <c r="G10539" t="s">
        <v>241</v>
      </c>
      <c r="H10539" t="s">
        <v>10989</v>
      </c>
      <c r="I10539" t="s">
        <v>10990</v>
      </c>
      <c r="J10539">
        <v>1989</v>
      </c>
      <c r="K10539">
        <v>647</v>
      </c>
      <c r="L10539">
        <v>27</v>
      </c>
      <c r="M10539" t="s">
        <v>200</v>
      </c>
      <c r="N10539" t="s">
        <v>1203</v>
      </c>
      <c r="O10539" t="s">
        <v>202</v>
      </c>
      <c r="P10539" t="s">
        <v>3672</v>
      </c>
    </row>
    <row r="10540" spans="1:16" x14ac:dyDescent="0.25">
      <c r="A10540">
        <v>149353</v>
      </c>
      <c r="B10540" t="s">
        <v>399</v>
      </c>
      <c r="E10540" t="s">
        <v>11083</v>
      </c>
      <c r="G10540" t="s">
        <v>241</v>
      </c>
      <c r="H10540" t="s">
        <v>10989</v>
      </c>
      <c r="I10540" t="s">
        <v>10990</v>
      </c>
      <c r="J10540">
        <v>1989</v>
      </c>
      <c r="K10540">
        <v>491</v>
      </c>
      <c r="L10540">
        <v>27</v>
      </c>
      <c r="M10540" t="s">
        <v>200</v>
      </c>
      <c r="N10540" t="s">
        <v>1203</v>
      </c>
      <c r="O10540" t="s">
        <v>202</v>
      </c>
      <c r="P10540" t="s">
        <v>3672</v>
      </c>
    </row>
    <row r="10541" spans="1:16" x14ac:dyDescent="0.25">
      <c r="A10541">
        <v>149354</v>
      </c>
      <c r="B10541" t="s">
        <v>425</v>
      </c>
      <c r="E10541" t="s">
        <v>11084</v>
      </c>
      <c r="G10541" t="s">
        <v>241</v>
      </c>
      <c r="H10541" t="s">
        <v>10989</v>
      </c>
      <c r="I10541" t="s">
        <v>10990</v>
      </c>
      <c r="J10541">
        <v>1989</v>
      </c>
      <c r="K10541">
        <v>555</v>
      </c>
      <c r="L10541">
        <v>27</v>
      </c>
      <c r="M10541" t="s">
        <v>200</v>
      </c>
      <c r="N10541" t="s">
        <v>436</v>
      </c>
      <c r="O10541" t="s">
        <v>202</v>
      </c>
      <c r="P10541" t="s">
        <v>494</v>
      </c>
    </row>
    <row r="10542" spans="1:16" x14ac:dyDescent="0.25">
      <c r="A10542">
        <v>149355</v>
      </c>
      <c r="B10542" t="s">
        <v>425</v>
      </c>
      <c r="E10542" t="s">
        <v>11085</v>
      </c>
      <c r="G10542" t="s">
        <v>241</v>
      </c>
      <c r="H10542" t="s">
        <v>10989</v>
      </c>
      <c r="I10542" t="s">
        <v>10990</v>
      </c>
      <c r="J10542">
        <v>1989</v>
      </c>
      <c r="K10542">
        <v>432</v>
      </c>
      <c r="L10542">
        <v>27</v>
      </c>
      <c r="M10542" t="s">
        <v>200</v>
      </c>
      <c r="N10542" t="s">
        <v>436</v>
      </c>
      <c r="O10542" t="s">
        <v>202</v>
      </c>
      <c r="P10542" t="s">
        <v>494</v>
      </c>
    </row>
    <row r="10543" spans="1:16" x14ac:dyDescent="0.25">
      <c r="A10543">
        <v>149356</v>
      </c>
      <c r="B10543" t="s">
        <v>425</v>
      </c>
      <c r="E10543" t="s">
        <v>11086</v>
      </c>
      <c r="G10543" t="s">
        <v>241</v>
      </c>
      <c r="H10543" t="s">
        <v>10989</v>
      </c>
      <c r="I10543" t="s">
        <v>10990</v>
      </c>
      <c r="J10543">
        <v>1989</v>
      </c>
      <c r="K10543">
        <v>431</v>
      </c>
      <c r="L10543">
        <v>27</v>
      </c>
      <c r="M10543" t="s">
        <v>200</v>
      </c>
      <c r="N10543" t="s">
        <v>436</v>
      </c>
      <c r="O10543" t="s">
        <v>202</v>
      </c>
      <c r="P10543" t="s">
        <v>494</v>
      </c>
    </row>
    <row r="10544" spans="1:16" x14ac:dyDescent="0.25">
      <c r="A10544">
        <v>149357</v>
      </c>
      <c r="B10544" t="s">
        <v>425</v>
      </c>
      <c r="E10544" t="s">
        <v>11087</v>
      </c>
      <c r="G10544" t="s">
        <v>241</v>
      </c>
      <c r="H10544" t="s">
        <v>10989</v>
      </c>
      <c r="I10544" t="s">
        <v>10990</v>
      </c>
      <c r="J10544">
        <v>1989</v>
      </c>
      <c r="K10544">
        <v>411</v>
      </c>
      <c r="L10544">
        <v>27</v>
      </c>
      <c r="M10544" t="s">
        <v>200</v>
      </c>
      <c r="N10544" t="s">
        <v>436</v>
      </c>
      <c r="O10544" t="s">
        <v>202</v>
      </c>
      <c r="P10544" t="s">
        <v>494</v>
      </c>
    </row>
    <row r="10545" spans="1:16" x14ac:dyDescent="0.25">
      <c r="A10545">
        <v>149358</v>
      </c>
      <c r="B10545" t="s">
        <v>425</v>
      </c>
      <c r="E10545" t="s">
        <v>11088</v>
      </c>
      <c r="G10545" t="s">
        <v>241</v>
      </c>
      <c r="H10545" t="s">
        <v>10989</v>
      </c>
      <c r="I10545" t="s">
        <v>10990</v>
      </c>
      <c r="J10545">
        <v>1989</v>
      </c>
      <c r="K10545">
        <v>355</v>
      </c>
      <c r="L10545">
        <v>27</v>
      </c>
      <c r="M10545" t="s">
        <v>200</v>
      </c>
      <c r="N10545" t="s">
        <v>436</v>
      </c>
      <c r="O10545" t="s">
        <v>202</v>
      </c>
      <c r="P10545" t="s">
        <v>494</v>
      </c>
    </row>
    <row r="10546" spans="1:16" x14ac:dyDescent="0.25">
      <c r="A10546">
        <v>149359</v>
      </c>
      <c r="B10546" t="s">
        <v>425</v>
      </c>
      <c r="E10546" t="s">
        <v>11089</v>
      </c>
      <c r="G10546" t="s">
        <v>241</v>
      </c>
      <c r="H10546" t="s">
        <v>10989</v>
      </c>
      <c r="I10546" t="s">
        <v>10990</v>
      </c>
      <c r="J10546">
        <v>1989</v>
      </c>
      <c r="K10546">
        <v>408</v>
      </c>
      <c r="L10546">
        <v>27</v>
      </c>
      <c r="M10546" t="s">
        <v>200</v>
      </c>
      <c r="N10546" t="s">
        <v>436</v>
      </c>
      <c r="O10546" t="s">
        <v>202</v>
      </c>
      <c r="P10546" t="s">
        <v>494</v>
      </c>
    </row>
    <row r="10547" spans="1:16" x14ac:dyDescent="0.25">
      <c r="A10547">
        <v>149360</v>
      </c>
      <c r="B10547" t="s">
        <v>425</v>
      </c>
      <c r="E10547" t="s">
        <v>11090</v>
      </c>
      <c r="G10547" t="s">
        <v>241</v>
      </c>
      <c r="H10547" t="s">
        <v>10989</v>
      </c>
      <c r="I10547" t="s">
        <v>10990</v>
      </c>
      <c r="J10547">
        <v>1989</v>
      </c>
      <c r="K10547">
        <v>407</v>
      </c>
      <c r="L10547">
        <v>27</v>
      </c>
      <c r="M10547" t="s">
        <v>200</v>
      </c>
      <c r="N10547" t="s">
        <v>436</v>
      </c>
      <c r="O10547" t="s">
        <v>202</v>
      </c>
      <c r="P10547" t="s">
        <v>494</v>
      </c>
    </row>
    <row r="10548" spans="1:16" x14ac:dyDescent="0.25">
      <c r="A10548">
        <v>149361</v>
      </c>
      <c r="B10548" t="s">
        <v>425</v>
      </c>
      <c r="E10548" t="s">
        <v>11091</v>
      </c>
      <c r="G10548" t="s">
        <v>241</v>
      </c>
      <c r="H10548" t="s">
        <v>10989</v>
      </c>
      <c r="I10548" t="s">
        <v>10990</v>
      </c>
      <c r="J10548">
        <v>1989</v>
      </c>
      <c r="K10548">
        <v>428</v>
      </c>
      <c r="L10548">
        <v>27</v>
      </c>
      <c r="M10548" t="s">
        <v>200</v>
      </c>
      <c r="N10548" t="s">
        <v>436</v>
      </c>
      <c r="O10548" t="s">
        <v>202</v>
      </c>
      <c r="P10548" t="s">
        <v>494</v>
      </c>
    </row>
    <row r="10549" spans="1:16" x14ac:dyDescent="0.25">
      <c r="A10549">
        <v>149362</v>
      </c>
      <c r="B10549" t="s">
        <v>425</v>
      </c>
      <c r="E10549" t="s">
        <v>11091</v>
      </c>
      <c r="G10549" t="s">
        <v>241</v>
      </c>
      <c r="H10549" t="s">
        <v>10989</v>
      </c>
      <c r="I10549" t="s">
        <v>10990</v>
      </c>
      <c r="J10549">
        <v>1989</v>
      </c>
      <c r="K10549">
        <v>616</v>
      </c>
      <c r="L10549">
        <v>27</v>
      </c>
      <c r="M10549" t="s">
        <v>200</v>
      </c>
      <c r="N10549" t="s">
        <v>436</v>
      </c>
      <c r="O10549" t="s">
        <v>202</v>
      </c>
      <c r="P10549" t="s">
        <v>494</v>
      </c>
    </row>
    <row r="10550" spans="1:16" x14ac:dyDescent="0.25">
      <c r="A10550">
        <v>149363</v>
      </c>
      <c r="B10550" t="s">
        <v>425</v>
      </c>
      <c r="E10550" t="s">
        <v>11092</v>
      </c>
      <c r="G10550" t="s">
        <v>241</v>
      </c>
      <c r="H10550" t="s">
        <v>10989</v>
      </c>
      <c r="I10550" t="s">
        <v>10990</v>
      </c>
      <c r="J10550">
        <v>1989</v>
      </c>
      <c r="K10550">
        <v>432</v>
      </c>
      <c r="L10550">
        <v>27</v>
      </c>
      <c r="M10550" t="s">
        <v>200</v>
      </c>
      <c r="N10550" t="s">
        <v>436</v>
      </c>
      <c r="O10550" t="s">
        <v>202</v>
      </c>
      <c r="P10550" t="s">
        <v>494</v>
      </c>
    </row>
    <row r="10551" spans="1:16" x14ac:dyDescent="0.25">
      <c r="A10551">
        <v>149364</v>
      </c>
      <c r="B10551" t="s">
        <v>425</v>
      </c>
      <c r="E10551" t="s">
        <v>11093</v>
      </c>
      <c r="G10551" t="s">
        <v>241</v>
      </c>
      <c r="H10551" t="s">
        <v>10989</v>
      </c>
      <c r="I10551" t="s">
        <v>10990</v>
      </c>
      <c r="J10551">
        <v>1989</v>
      </c>
      <c r="K10551">
        <v>1209</v>
      </c>
      <c r="L10551">
        <v>27</v>
      </c>
      <c r="M10551" t="s">
        <v>200</v>
      </c>
      <c r="N10551" t="s">
        <v>436</v>
      </c>
      <c r="O10551" t="s">
        <v>202</v>
      </c>
      <c r="P10551" t="s">
        <v>494</v>
      </c>
    </row>
    <row r="10552" spans="1:16" x14ac:dyDescent="0.25">
      <c r="A10552">
        <v>149365</v>
      </c>
      <c r="B10552" t="s">
        <v>425</v>
      </c>
      <c r="E10552" t="s">
        <v>11094</v>
      </c>
      <c r="G10552" t="s">
        <v>241</v>
      </c>
      <c r="H10552" t="s">
        <v>10989</v>
      </c>
      <c r="I10552" t="s">
        <v>10990</v>
      </c>
      <c r="J10552">
        <v>1989</v>
      </c>
      <c r="K10552">
        <v>631</v>
      </c>
      <c r="L10552">
        <v>27</v>
      </c>
      <c r="M10552" t="s">
        <v>200</v>
      </c>
      <c r="N10552" t="s">
        <v>436</v>
      </c>
      <c r="O10552" t="s">
        <v>202</v>
      </c>
      <c r="P10552" t="s">
        <v>494</v>
      </c>
    </row>
    <row r="10553" spans="1:16" x14ac:dyDescent="0.25">
      <c r="A10553">
        <v>149366</v>
      </c>
      <c r="B10553" t="s">
        <v>425</v>
      </c>
      <c r="E10553" t="s">
        <v>11095</v>
      </c>
      <c r="G10553" t="s">
        <v>241</v>
      </c>
      <c r="H10553" t="s">
        <v>10989</v>
      </c>
      <c r="I10553" t="s">
        <v>10990</v>
      </c>
      <c r="J10553">
        <v>1989</v>
      </c>
      <c r="K10553">
        <v>1525</v>
      </c>
      <c r="L10553">
        <v>27</v>
      </c>
      <c r="M10553" t="s">
        <v>200</v>
      </c>
      <c r="N10553" t="s">
        <v>436</v>
      </c>
      <c r="O10553" t="s">
        <v>202</v>
      </c>
      <c r="P10553" t="s">
        <v>494</v>
      </c>
    </row>
    <row r="10554" spans="1:16" ht="105" x14ac:dyDescent="0.25">
      <c r="A10554">
        <v>149367</v>
      </c>
      <c r="B10554" t="s">
        <v>425</v>
      </c>
      <c r="E10554" t="s">
        <v>11096</v>
      </c>
      <c r="G10554" t="s">
        <v>241</v>
      </c>
      <c r="H10554" t="s">
        <v>10989</v>
      </c>
      <c r="I10554" t="s">
        <v>10990</v>
      </c>
      <c r="J10554">
        <v>1989</v>
      </c>
      <c r="K10554">
        <v>820</v>
      </c>
      <c r="L10554">
        <v>27</v>
      </c>
      <c r="M10554" t="s">
        <v>200</v>
      </c>
      <c r="N10554" s="18" t="s">
        <v>11028</v>
      </c>
      <c r="O10554" t="s">
        <v>202</v>
      </c>
      <c r="P10554" t="s">
        <v>494</v>
      </c>
    </row>
    <row r="10555" spans="1:16" x14ac:dyDescent="0.25">
      <c r="A10555">
        <v>149368</v>
      </c>
      <c r="B10555" t="s">
        <v>425</v>
      </c>
      <c r="E10555" t="s">
        <v>11097</v>
      </c>
      <c r="G10555" t="s">
        <v>241</v>
      </c>
      <c r="H10555" t="s">
        <v>10989</v>
      </c>
      <c r="I10555" t="s">
        <v>10990</v>
      </c>
      <c r="J10555">
        <v>1989</v>
      </c>
      <c r="K10555">
        <v>215</v>
      </c>
      <c r="L10555">
        <v>27</v>
      </c>
      <c r="M10555" t="s">
        <v>200</v>
      </c>
      <c r="N10555" t="s">
        <v>436</v>
      </c>
      <c r="O10555" t="s">
        <v>202</v>
      </c>
      <c r="P10555" t="s">
        <v>494</v>
      </c>
    </row>
    <row r="10556" spans="1:16" x14ac:dyDescent="0.25">
      <c r="A10556">
        <v>149369</v>
      </c>
      <c r="B10556" t="s">
        <v>399</v>
      </c>
      <c r="E10556" t="s">
        <v>11098</v>
      </c>
      <c r="G10556" t="s">
        <v>241</v>
      </c>
      <c r="H10556" t="s">
        <v>10989</v>
      </c>
      <c r="I10556" t="s">
        <v>10990</v>
      </c>
      <c r="J10556">
        <v>1989</v>
      </c>
      <c r="K10556">
        <v>675</v>
      </c>
      <c r="L10556">
        <v>27</v>
      </c>
      <c r="M10556" t="s">
        <v>200</v>
      </c>
      <c r="N10556" t="s">
        <v>1203</v>
      </c>
      <c r="O10556" t="s">
        <v>202</v>
      </c>
      <c r="P10556" t="s">
        <v>3821</v>
      </c>
    </row>
    <row r="10557" spans="1:16" x14ac:dyDescent="0.25">
      <c r="A10557">
        <v>149370</v>
      </c>
      <c r="B10557" t="s">
        <v>399</v>
      </c>
      <c r="E10557" t="s">
        <v>11099</v>
      </c>
      <c r="G10557" t="s">
        <v>241</v>
      </c>
      <c r="H10557" t="s">
        <v>10989</v>
      </c>
      <c r="I10557" t="s">
        <v>10990</v>
      </c>
      <c r="J10557">
        <v>1989</v>
      </c>
      <c r="K10557">
        <v>1105</v>
      </c>
      <c r="L10557">
        <v>27</v>
      </c>
      <c r="M10557" t="s">
        <v>200</v>
      </c>
      <c r="N10557" t="s">
        <v>1203</v>
      </c>
      <c r="O10557" t="s">
        <v>202</v>
      </c>
      <c r="P10557" t="s">
        <v>2490</v>
      </c>
    </row>
    <row r="10558" spans="1:16" x14ac:dyDescent="0.25">
      <c r="A10558">
        <v>149371</v>
      </c>
      <c r="B10558" t="s">
        <v>399</v>
      </c>
      <c r="E10558" t="s">
        <v>11100</v>
      </c>
      <c r="G10558" t="s">
        <v>241</v>
      </c>
      <c r="H10558" t="s">
        <v>10989</v>
      </c>
      <c r="I10558" t="s">
        <v>10990</v>
      </c>
      <c r="J10558">
        <v>1989</v>
      </c>
      <c r="K10558">
        <v>696</v>
      </c>
      <c r="L10558">
        <v>27</v>
      </c>
      <c r="M10558" t="s">
        <v>200</v>
      </c>
      <c r="N10558" t="s">
        <v>1203</v>
      </c>
      <c r="O10558" t="s">
        <v>202</v>
      </c>
      <c r="P10558" t="s">
        <v>2967</v>
      </c>
    </row>
    <row r="10559" spans="1:16" x14ac:dyDescent="0.25">
      <c r="A10559">
        <v>149372</v>
      </c>
      <c r="B10559" t="s">
        <v>399</v>
      </c>
      <c r="E10559" t="s">
        <v>11101</v>
      </c>
      <c r="G10559" t="s">
        <v>241</v>
      </c>
      <c r="H10559" t="s">
        <v>10989</v>
      </c>
      <c r="I10559" t="s">
        <v>10990</v>
      </c>
      <c r="J10559">
        <v>1989</v>
      </c>
      <c r="K10559">
        <v>899</v>
      </c>
      <c r="L10559">
        <v>27</v>
      </c>
      <c r="M10559" t="s">
        <v>200</v>
      </c>
      <c r="N10559" t="s">
        <v>1203</v>
      </c>
      <c r="O10559" t="s">
        <v>202</v>
      </c>
      <c r="P10559" t="s">
        <v>2967</v>
      </c>
    </row>
    <row r="10560" spans="1:16" x14ac:dyDescent="0.25">
      <c r="A10560">
        <v>149373</v>
      </c>
      <c r="B10560" t="s">
        <v>399</v>
      </c>
      <c r="E10560" t="s">
        <v>11102</v>
      </c>
      <c r="G10560" t="s">
        <v>241</v>
      </c>
      <c r="H10560" t="s">
        <v>10989</v>
      </c>
      <c r="I10560" t="s">
        <v>10990</v>
      </c>
      <c r="J10560">
        <v>1995</v>
      </c>
      <c r="K10560">
        <v>9799</v>
      </c>
      <c r="L10560">
        <v>27</v>
      </c>
      <c r="M10560" t="s">
        <v>200</v>
      </c>
      <c r="N10560" t="s">
        <v>1203</v>
      </c>
      <c r="O10560" t="s">
        <v>202</v>
      </c>
      <c r="P10560" t="s">
        <v>442</v>
      </c>
    </row>
    <row r="10561" spans="1:16" x14ac:dyDescent="0.25">
      <c r="A10561">
        <v>149374</v>
      </c>
      <c r="B10561" t="s">
        <v>399</v>
      </c>
      <c r="E10561" t="s">
        <v>11103</v>
      </c>
      <c r="G10561" t="s">
        <v>241</v>
      </c>
      <c r="H10561" t="s">
        <v>10989</v>
      </c>
      <c r="I10561" t="s">
        <v>10990</v>
      </c>
      <c r="J10561">
        <v>1995</v>
      </c>
      <c r="K10561">
        <v>4115</v>
      </c>
      <c r="L10561">
        <v>27</v>
      </c>
      <c r="M10561" t="s">
        <v>200</v>
      </c>
      <c r="N10561" t="s">
        <v>1203</v>
      </c>
      <c r="O10561" t="s">
        <v>202</v>
      </c>
      <c r="P10561" t="s">
        <v>442</v>
      </c>
    </row>
    <row r="10562" spans="1:16" x14ac:dyDescent="0.25">
      <c r="A10562">
        <v>149375</v>
      </c>
      <c r="B10562" t="s">
        <v>399</v>
      </c>
      <c r="E10562" t="s">
        <v>11104</v>
      </c>
      <c r="G10562" t="s">
        <v>241</v>
      </c>
      <c r="H10562" t="s">
        <v>10989</v>
      </c>
      <c r="I10562" t="s">
        <v>10990</v>
      </c>
      <c r="J10562">
        <v>1995</v>
      </c>
      <c r="K10562">
        <v>13260</v>
      </c>
      <c r="L10562">
        <v>27</v>
      </c>
      <c r="M10562" t="s">
        <v>200</v>
      </c>
      <c r="N10562" t="s">
        <v>1203</v>
      </c>
      <c r="O10562" t="s">
        <v>202</v>
      </c>
      <c r="P10562" t="s">
        <v>2482</v>
      </c>
    </row>
    <row r="10563" spans="1:16" x14ac:dyDescent="0.25">
      <c r="A10563">
        <v>149376</v>
      </c>
      <c r="B10563" t="s">
        <v>399</v>
      </c>
      <c r="E10563" t="s">
        <v>11105</v>
      </c>
      <c r="G10563" t="s">
        <v>241</v>
      </c>
      <c r="H10563" t="s">
        <v>10989</v>
      </c>
      <c r="I10563" t="s">
        <v>10990</v>
      </c>
      <c r="J10563">
        <v>1995</v>
      </c>
      <c r="K10563">
        <v>12002</v>
      </c>
      <c r="L10563">
        <v>27</v>
      </c>
      <c r="M10563" t="s">
        <v>200</v>
      </c>
      <c r="N10563" t="s">
        <v>1203</v>
      </c>
      <c r="O10563" t="s">
        <v>202</v>
      </c>
      <c r="P10563" t="s">
        <v>2482</v>
      </c>
    </row>
    <row r="10564" spans="1:16" x14ac:dyDescent="0.25">
      <c r="A10564">
        <v>149377</v>
      </c>
      <c r="B10564" t="s">
        <v>399</v>
      </c>
      <c r="E10564" t="s">
        <v>11106</v>
      </c>
      <c r="G10564" t="s">
        <v>241</v>
      </c>
      <c r="H10564" t="s">
        <v>10989</v>
      </c>
      <c r="I10564" t="s">
        <v>10990</v>
      </c>
      <c r="J10564">
        <v>1995</v>
      </c>
      <c r="K10564">
        <v>20012</v>
      </c>
      <c r="L10564">
        <v>27</v>
      </c>
      <c r="M10564" t="s">
        <v>200</v>
      </c>
      <c r="N10564" t="s">
        <v>1203</v>
      </c>
      <c r="O10564" t="s">
        <v>202</v>
      </c>
      <c r="P10564" t="s">
        <v>2482</v>
      </c>
    </row>
    <row r="10565" spans="1:16" x14ac:dyDescent="0.25">
      <c r="A10565">
        <v>149378</v>
      </c>
      <c r="B10565" t="s">
        <v>399</v>
      </c>
      <c r="E10565" t="s">
        <v>11107</v>
      </c>
      <c r="G10565" t="s">
        <v>241</v>
      </c>
      <c r="H10565" t="s">
        <v>10989</v>
      </c>
      <c r="I10565" t="s">
        <v>10990</v>
      </c>
      <c r="J10565">
        <v>1995</v>
      </c>
      <c r="K10565">
        <v>70773</v>
      </c>
      <c r="L10565">
        <v>27</v>
      </c>
      <c r="M10565" t="s">
        <v>200</v>
      </c>
      <c r="N10565" t="s">
        <v>1203</v>
      </c>
      <c r="O10565" t="s">
        <v>202</v>
      </c>
      <c r="P10565" t="s">
        <v>2479</v>
      </c>
    </row>
    <row r="10566" spans="1:16" x14ac:dyDescent="0.25">
      <c r="A10566">
        <v>149379</v>
      </c>
      <c r="B10566" t="s">
        <v>399</v>
      </c>
      <c r="E10566" t="s">
        <v>11108</v>
      </c>
      <c r="G10566" t="s">
        <v>241</v>
      </c>
      <c r="H10566" t="s">
        <v>10989</v>
      </c>
      <c r="I10566" t="s">
        <v>10990</v>
      </c>
      <c r="J10566">
        <v>1995</v>
      </c>
      <c r="K10566">
        <v>10071</v>
      </c>
      <c r="L10566">
        <v>27</v>
      </c>
      <c r="M10566" t="s">
        <v>200</v>
      </c>
      <c r="N10566" t="s">
        <v>1203</v>
      </c>
      <c r="O10566" t="s">
        <v>202</v>
      </c>
      <c r="P10566" t="s">
        <v>2482</v>
      </c>
    </row>
    <row r="10567" spans="1:16" x14ac:dyDescent="0.25">
      <c r="A10567">
        <v>149380</v>
      </c>
      <c r="B10567" t="s">
        <v>399</v>
      </c>
      <c r="E10567" t="s">
        <v>11109</v>
      </c>
      <c r="G10567" t="s">
        <v>241</v>
      </c>
      <c r="H10567" t="s">
        <v>10989</v>
      </c>
      <c r="I10567" t="s">
        <v>10990</v>
      </c>
      <c r="J10567">
        <v>1995</v>
      </c>
      <c r="K10567">
        <v>16366</v>
      </c>
      <c r="L10567">
        <v>27</v>
      </c>
      <c r="M10567" t="s">
        <v>200</v>
      </c>
      <c r="N10567" t="s">
        <v>1203</v>
      </c>
      <c r="O10567" t="s">
        <v>202</v>
      </c>
      <c r="P10567" t="s">
        <v>2479</v>
      </c>
    </row>
    <row r="10568" spans="1:16" x14ac:dyDescent="0.25">
      <c r="A10568">
        <v>149381</v>
      </c>
      <c r="B10568" t="s">
        <v>399</v>
      </c>
      <c r="E10568" t="s">
        <v>11110</v>
      </c>
      <c r="G10568" t="s">
        <v>241</v>
      </c>
      <c r="H10568" t="s">
        <v>10989</v>
      </c>
      <c r="I10568" t="s">
        <v>10990</v>
      </c>
      <c r="J10568">
        <v>1995</v>
      </c>
      <c r="K10568">
        <v>12094</v>
      </c>
      <c r="L10568">
        <v>27</v>
      </c>
      <c r="M10568" t="s">
        <v>200</v>
      </c>
      <c r="N10568" t="s">
        <v>1203</v>
      </c>
      <c r="O10568" t="s">
        <v>202</v>
      </c>
      <c r="P10568" t="s">
        <v>2482</v>
      </c>
    </row>
    <row r="10569" spans="1:16" x14ac:dyDescent="0.25">
      <c r="A10569">
        <v>149382</v>
      </c>
      <c r="B10569" t="s">
        <v>399</v>
      </c>
      <c r="E10569" t="s">
        <v>11111</v>
      </c>
      <c r="G10569" t="s">
        <v>241</v>
      </c>
      <c r="H10569" t="s">
        <v>10989</v>
      </c>
      <c r="I10569" t="s">
        <v>10990</v>
      </c>
      <c r="J10569">
        <v>1995</v>
      </c>
      <c r="K10569">
        <v>1829</v>
      </c>
      <c r="L10569">
        <v>27</v>
      </c>
      <c r="M10569" t="s">
        <v>200</v>
      </c>
      <c r="N10569" t="s">
        <v>1203</v>
      </c>
      <c r="O10569" t="s">
        <v>202</v>
      </c>
      <c r="P10569" t="s">
        <v>2482</v>
      </c>
    </row>
    <row r="10570" spans="1:16" x14ac:dyDescent="0.25">
      <c r="A10570">
        <v>149383</v>
      </c>
      <c r="B10570" t="s">
        <v>399</v>
      </c>
      <c r="E10570" t="s">
        <v>11112</v>
      </c>
      <c r="G10570" t="s">
        <v>241</v>
      </c>
      <c r="H10570" t="s">
        <v>10989</v>
      </c>
      <c r="I10570" t="s">
        <v>10990</v>
      </c>
      <c r="J10570">
        <v>1995</v>
      </c>
      <c r="K10570">
        <v>5485</v>
      </c>
      <c r="L10570">
        <v>27</v>
      </c>
      <c r="M10570" t="s">
        <v>200</v>
      </c>
      <c r="N10570" t="s">
        <v>1203</v>
      </c>
      <c r="O10570" t="s">
        <v>202</v>
      </c>
      <c r="P10570" t="s">
        <v>2482</v>
      </c>
    </row>
    <row r="10571" spans="1:16" x14ac:dyDescent="0.25">
      <c r="A10571">
        <v>149384</v>
      </c>
      <c r="B10571" t="s">
        <v>399</v>
      </c>
      <c r="E10571" t="s">
        <v>11113</v>
      </c>
      <c r="G10571" t="s">
        <v>241</v>
      </c>
      <c r="H10571" t="s">
        <v>10989</v>
      </c>
      <c r="I10571" t="s">
        <v>10990</v>
      </c>
      <c r="J10571">
        <v>1995</v>
      </c>
      <c r="K10571">
        <v>23240</v>
      </c>
      <c r="L10571">
        <v>27</v>
      </c>
      <c r="M10571" t="s">
        <v>200</v>
      </c>
      <c r="N10571" t="s">
        <v>1203</v>
      </c>
      <c r="O10571" t="s">
        <v>202</v>
      </c>
      <c r="P10571" t="s">
        <v>2914</v>
      </c>
    </row>
    <row r="10572" spans="1:16" x14ac:dyDescent="0.25">
      <c r="A10572">
        <v>149385</v>
      </c>
      <c r="B10572" t="s">
        <v>425</v>
      </c>
      <c r="E10572" t="s">
        <v>11114</v>
      </c>
      <c r="G10572" t="s">
        <v>241</v>
      </c>
      <c r="H10572" t="s">
        <v>10989</v>
      </c>
      <c r="I10572" t="s">
        <v>10990</v>
      </c>
      <c r="J10572">
        <v>1995</v>
      </c>
      <c r="K10572">
        <v>4758</v>
      </c>
      <c r="L10572">
        <v>27</v>
      </c>
      <c r="M10572" t="s">
        <v>200</v>
      </c>
      <c r="N10572" t="s">
        <v>436</v>
      </c>
      <c r="O10572" t="s">
        <v>202</v>
      </c>
      <c r="P10572" t="s">
        <v>494</v>
      </c>
    </row>
    <row r="10573" spans="1:16" x14ac:dyDescent="0.25">
      <c r="A10573">
        <v>149386</v>
      </c>
      <c r="B10573" t="s">
        <v>425</v>
      </c>
      <c r="E10573" t="s">
        <v>11115</v>
      </c>
      <c r="G10573" t="s">
        <v>241</v>
      </c>
      <c r="H10573" t="s">
        <v>10989</v>
      </c>
      <c r="I10573" t="s">
        <v>10990</v>
      </c>
      <c r="J10573">
        <v>1995</v>
      </c>
      <c r="K10573">
        <v>1365</v>
      </c>
      <c r="L10573">
        <v>27</v>
      </c>
      <c r="M10573" t="s">
        <v>200</v>
      </c>
      <c r="N10573" t="s">
        <v>436</v>
      </c>
      <c r="O10573" t="s">
        <v>202</v>
      </c>
      <c r="P10573" t="s">
        <v>494</v>
      </c>
    </row>
    <row r="10574" spans="1:16" x14ac:dyDescent="0.25">
      <c r="A10574">
        <v>149387</v>
      </c>
      <c r="B10574" t="s">
        <v>399</v>
      </c>
      <c r="E10574" t="s">
        <v>11116</v>
      </c>
      <c r="G10574" t="s">
        <v>241</v>
      </c>
      <c r="H10574" t="s">
        <v>10989</v>
      </c>
      <c r="I10574" t="s">
        <v>10990</v>
      </c>
      <c r="J10574">
        <v>1993</v>
      </c>
      <c r="K10574">
        <v>251222</v>
      </c>
      <c r="L10574">
        <v>27</v>
      </c>
      <c r="M10574" t="s">
        <v>200</v>
      </c>
      <c r="N10574" t="s">
        <v>1203</v>
      </c>
      <c r="O10574" t="s">
        <v>202</v>
      </c>
      <c r="P10574" t="s">
        <v>5897</v>
      </c>
    </row>
    <row r="10575" spans="1:16" x14ac:dyDescent="0.25">
      <c r="A10575">
        <v>149388</v>
      </c>
      <c r="B10575" t="s">
        <v>399</v>
      </c>
      <c r="E10575" t="s">
        <v>11117</v>
      </c>
      <c r="G10575" t="s">
        <v>241</v>
      </c>
      <c r="H10575" t="s">
        <v>10989</v>
      </c>
      <c r="I10575" t="s">
        <v>10990</v>
      </c>
      <c r="J10575">
        <v>1995</v>
      </c>
      <c r="K10575">
        <v>872338</v>
      </c>
      <c r="L10575">
        <v>27</v>
      </c>
      <c r="M10575" t="s">
        <v>200</v>
      </c>
      <c r="N10575" t="s">
        <v>1203</v>
      </c>
      <c r="O10575" t="s">
        <v>202</v>
      </c>
      <c r="P10575" t="s">
        <v>7267</v>
      </c>
    </row>
    <row r="10576" spans="1:16" x14ac:dyDescent="0.25">
      <c r="A10576">
        <v>149389</v>
      </c>
      <c r="B10576" t="s">
        <v>425</v>
      </c>
      <c r="E10576" t="s">
        <v>440</v>
      </c>
      <c r="G10576" t="s">
        <v>241</v>
      </c>
      <c r="H10576" t="s">
        <v>10989</v>
      </c>
      <c r="I10576" t="s">
        <v>10990</v>
      </c>
      <c r="J10576">
        <v>1990</v>
      </c>
      <c r="K10576">
        <v>0</v>
      </c>
      <c r="L10576">
        <v>27</v>
      </c>
      <c r="M10576" t="s">
        <v>200</v>
      </c>
      <c r="N10576" t="s">
        <v>383</v>
      </c>
      <c r="O10576" t="s">
        <v>202</v>
      </c>
      <c r="P10576" t="s">
        <v>494</v>
      </c>
    </row>
    <row r="10577" spans="1:16" x14ac:dyDescent="0.25">
      <c r="A10577">
        <v>149390</v>
      </c>
      <c r="B10577" t="s">
        <v>399</v>
      </c>
      <c r="E10577" t="s">
        <v>11118</v>
      </c>
      <c r="G10577" t="s">
        <v>241</v>
      </c>
      <c r="H10577" t="s">
        <v>10989</v>
      </c>
      <c r="I10577" t="s">
        <v>10990</v>
      </c>
      <c r="J10577">
        <v>1999</v>
      </c>
      <c r="K10577">
        <v>33274</v>
      </c>
      <c r="L10577">
        <v>27</v>
      </c>
      <c r="M10577" t="s">
        <v>200</v>
      </c>
      <c r="N10577" t="s">
        <v>1203</v>
      </c>
      <c r="O10577" t="s">
        <v>202</v>
      </c>
      <c r="P10577" t="s">
        <v>2490</v>
      </c>
    </row>
    <row r="10578" spans="1:16" ht="165" x14ac:dyDescent="0.25">
      <c r="A10578">
        <v>149391</v>
      </c>
      <c r="B10578" t="s">
        <v>399</v>
      </c>
      <c r="E10578" t="s">
        <v>11117</v>
      </c>
      <c r="G10578" t="s">
        <v>241</v>
      </c>
      <c r="H10578" t="s">
        <v>10989</v>
      </c>
      <c r="I10578" t="s">
        <v>10990</v>
      </c>
      <c r="J10578">
        <v>2002</v>
      </c>
      <c r="K10578">
        <v>1053367</v>
      </c>
      <c r="L10578">
        <v>27</v>
      </c>
      <c r="M10578" t="s">
        <v>200</v>
      </c>
      <c r="N10578" s="18" t="s">
        <v>10995</v>
      </c>
      <c r="O10578" t="s">
        <v>202</v>
      </c>
      <c r="P10578" t="s">
        <v>3293</v>
      </c>
    </row>
    <row r="10579" spans="1:16" x14ac:dyDescent="0.25">
      <c r="A10579">
        <v>149392</v>
      </c>
      <c r="B10579" t="s">
        <v>399</v>
      </c>
      <c r="E10579" t="s">
        <v>11119</v>
      </c>
      <c r="G10579" t="s">
        <v>241</v>
      </c>
      <c r="H10579" t="s">
        <v>10989</v>
      </c>
      <c r="I10579" t="s">
        <v>10990</v>
      </c>
      <c r="J10579">
        <v>1981</v>
      </c>
      <c r="K10579">
        <v>3506</v>
      </c>
      <c r="L10579">
        <v>27</v>
      </c>
      <c r="M10579" t="s">
        <v>200</v>
      </c>
      <c r="N10579" t="s">
        <v>11120</v>
      </c>
      <c r="O10579" t="s">
        <v>202</v>
      </c>
      <c r="P10579" t="s">
        <v>2495</v>
      </c>
    </row>
    <row r="10580" spans="1:16" x14ac:dyDescent="0.25">
      <c r="A10580">
        <v>149393</v>
      </c>
      <c r="B10580" t="s">
        <v>425</v>
      </c>
      <c r="E10580" t="s">
        <v>11121</v>
      </c>
      <c r="G10580" t="s">
        <v>241</v>
      </c>
      <c r="H10580" t="s">
        <v>10989</v>
      </c>
      <c r="I10580" t="s">
        <v>10990</v>
      </c>
      <c r="J10580">
        <v>1962</v>
      </c>
      <c r="K10580">
        <v>447</v>
      </c>
      <c r="L10580">
        <v>27</v>
      </c>
      <c r="M10580" t="s">
        <v>200</v>
      </c>
      <c r="N10580" t="s">
        <v>436</v>
      </c>
      <c r="O10580" t="s">
        <v>202</v>
      </c>
      <c r="P10580" t="s">
        <v>494</v>
      </c>
    </row>
    <row r="10581" spans="1:16" x14ac:dyDescent="0.25">
      <c r="A10581">
        <v>149394</v>
      </c>
      <c r="B10581" t="s">
        <v>425</v>
      </c>
      <c r="E10581" t="s">
        <v>11122</v>
      </c>
      <c r="G10581" t="s">
        <v>241</v>
      </c>
      <c r="H10581" t="s">
        <v>10989</v>
      </c>
      <c r="I10581" t="s">
        <v>10990</v>
      </c>
      <c r="J10581">
        <v>1962</v>
      </c>
      <c r="K10581">
        <v>377</v>
      </c>
      <c r="L10581">
        <v>27</v>
      </c>
      <c r="M10581" t="s">
        <v>200</v>
      </c>
      <c r="N10581" t="s">
        <v>436</v>
      </c>
      <c r="O10581" t="s">
        <v>202</v>
      </c>
      <c r="P10581" t="s">
        <v>494</v>
      </c>
    </row>
    <row r="10582" spans="1:16" x14ac:dyDescent="0.25">
      <c r="A10582">
        <v>149395</v>
      </c>
      <c r="B10582" t="s">
        <v>425</v>
      </c>
      <c r="E10582" t="s">
        <v>11123</v>
      </c>
      <c r="G10582" t="s">
        <v>241</v>
      </c>
      <c r="H10582" t="s">
        <v>10989</v>
      </c>
      <c r="I10582" t="s">
        <v>10990</v>
      </c>
      <c r="J10582">
        <v>1962</v>
      </c>
      <c r="K10582">
        <v>428</v>
      </c>
      <c r="L10582">
        <v>27</v>
      </c>
      <c r="M10582" t="s">
        <v>200</v>
      </c>
      <c r="N10582" t="s">
        <v>436</v>
      </c>
      <c r="O10582" t="s">
        <v>202</v>
      </c>
      <c r="P10582" t="s">
        <v>494</v>
      </c>
    </row>
    <row r="10583" spans="1:16" x14ac:dyDescent="0.25">
      <c r="A10583">
        <v>149396</v>
      </c>
      <c r="B10583" t="s">
        <v>399</v>
      </c>
      <c r="E10583" t="s">
        <v>11124</v>
      </c>
      <c r="G10583" t="s">
        <v>241</v>
      </c>
      <c r="H10583" t="s">
        <v>10989</v>
      </c>
      <c r="I10583" t="s">
        <v>10990</v>
      </c>
      <c r="J10583">
        <v>1963</v>
      </c>
      <c r="K10583">
        <v>2</v>
      </c>
      <c r="L10583">
        <v>27</v>
      </c>
      <c r="M10583" t="s">
        <v>200</v>
      </c>
      <c r="N10583" t="s">
        <v>3816</v>
      </c>
      <c r="O10583" t="s">
        <v>202</v>
      </c>
      <c r="P10583" t="s">
        <v>7555</v>
      </c>
    </row>
    <row r="10584" spans="1:16" x14ac:dyDescent="0.25">
      <c r="A10584">
        <v>149397</v>
      </c>
      <c r="B10584" t="s">
        <v>425</v>
      </c>
      <c r="E10584" t="s">
        <v>11125</v>
      </c>
      <c r="G10584" t="s">
        <v>241</v>
      </c>
      <c r="H10584" t="s">
        <v>10989</v>
      </c>
      <c r="I10584" t="s">
        <v>10990</v>
      </c>
      <c r="J10584">
        <v>1963</v>
      </c>
      <c r="K10584">
        <v>10822</v>
      </c>
      <c r="L10584">
        <v>27</v>
      </c>
      <c r="M10584" t="s">
        <v>200</v>
      </c>
      <c r="N10584" t="s">
        <v>436</v>
      </c>
      <c r="O10584" t="s">
        <v>202</v>
      </c>
      <c r="P10584" t="s">
        <v>494</v>
      </c>
    </row>
    <row r="10585" spans="1:16" x14ac:dyDescent="0.25">
      <c r="A10585">
        <v>149398</v>
      </c>
      <c r="B10585" t="s">
        <v>425</v>
      </c>
      <c r="E10585" t="s">
        <v>11126</v>
      </c>
      <c r="G10585" t="s">
        <v>241</v>
      </c>
      <c r="H10585" t="s">
        <v>10989</v>
      </c>
      <c r="I10585" t="s">
        <v>10990</v>
      </c>
      <c r="J10585">
        <v>1972</v>
      </c>
      <c r="K10585">
        <v>492</v>
      </c>
      <c r="L10585">
        <v>27</v>
      </c>
      <c r="M10585" t="s">
        <v>200</v>
      </c>
      <c r="N10585" t="s">
        <v>436</v>
      </c>
      <c r="O10585" t="s">
        <v>202</v>
      </c>
      <c r="P10585" t="s">
        <v>494</v>
      </c>
    </row>
    <row r="10586" spans="1:16" ht="105" x14ac:dyDescent="0.25">
      <c r="A10586">
        <v>149399</v>
      </c>
      <c r="B10586" t="s">
        <v>425</v>
      </c>
      <c r="E10586" t="s">
        <v>11127</v>
      </c>
      <c r="G10586" t="s">
        <v>241</v>
      </c>
      <c r="H10586" t="s">
        <v>10989</v>
      </c>
      <c r="I10586" t="s">
        <v>10990</v>
      </c>
      <c r="J10586">
        <v>1972</v>
      </c>
      <c r="K10586">
        <v>440</v>
      </c>
      <c r="L10586">
        <v>27</v>
      </c>
      <c r="M10586" t="s">
        <v>200</v>
      </c>
      <c r="N10586" s="18" t="s">
        <v>11028</v>
      </c>
      <c r="O10586" t="s">
        <v>202</v>
      </c>
      <c r="P10586" t="s">
        <v>494</v>
      </c>
    </row>
    <row r="10587" spans="1:16" x14ac:dyDescent="0.25">
      <c r="A10587">
        <v>149400</v>
      </c>
      <c r="B10587" t="s">
        <v>425</v>
      </c>
      <c r="E10587" t="s">
        <v>11128</v>
      </c>
      <c r="G10587" t="s">
        <v>241</v>
      </c>
      <c r="H10587" t="s">
        <v>10989</v>
      </c>
      <c r="I10587" t="s">
        <v>10990</v>
      </c>
      <c r="J10587">
        <v>1972</v>
      </c>
      <c r="K10587">
        <v>529</v>
      </c>
      <c r="L10587">
        <v>27</v>
      </c>
      <c r="M10587" t="s">
        <v>200</v>
      </c>
      <c r="N10587" t="s">
        <v>436</v>
      </c>
      <c r="O10587" t="s">
        <v>202</v>
      </c>
      <c r="P10587" t="s">
        <v>494</v>
      </c>
    </row>
    <row r="10588" spans="1:16" x14ac:dyDescent="0.25">
      <c r="A10588">
        <v>149401</v>
      </c>
      <c r="B10588" t="s">
        <v>425</v>
      </c>
      <c r="E10588" t="s">
        <v>11129</v>
      </c>
      <c r="G10588" t="s">
        <v>241</v>
      </c>
      <c r="H10588" t="s">
        <v>10989</v>
      </c>
      <c r="I10588" t="s">
        <v>10990</v>
      </c>
      <c r="J10588">
        <v>1972</v>
      </c>
      <c r="K10588">
        <v>471</v>
      </c>
      <c r="L10588">
        <v>27</v>
      </c>
      <c r="M10588" t="s">
        <v>200</v>
      </c>
      <c r="N10588" t="s">
        <v>436</v>
      </c>
      <c r="O10588" t="s">
        <v>202</v>
      </c>
      <c r="P10588" t="s">
        <v>494</v>
      </c>
    </row>
    <row r="10589" spans="1:16" x14ac:dyDescent="0.25">
      <c r="A10589">
        <v>149402</v>
      </c>
      <c r="B10589" t="s">
        <v>399</v>
      </c>
      <c r="E10589" t="s">
        <v>11130</v>
      </c>
      <c r="G10589" t="s">
        <v>241</v>
      </c>
      <c r="H10589" t="s">
        <v>10989</v>
      </c>
      <c r="I10589" t="s">
        <v>10990</v>
      </c>
      <c r="J10589">
        <v>1973</v>
      </c>
      <c r="K10589">
        <v>3996</v>
      </c>
      <c r="L10589">
        <v>27</v>
      </c>
      <c r="M10589" t="s">
        <v>200</v>
      </c>
      <c r="N10589" t="s">
        <v>1203</v>
      </c>
      <c r="O10589" t="s">
        <v>202</v>
      </c>
      <c r="P10589" t="s">
        <v>5100</v>
      </c>
    </row>
    <row r="10590" spans="1:16" x14ac:dyDescent="0.25">
      <c r="A10590">
        <v>149403</v>
      </c>
      <c r="B10590" t="s">
        <v>399</v>
      </c>
      <c r="E10590" t="s">
        <v>11131</v>
      </c>
      <c r="G10590" t="s">
        <v>241</v>
      </c>
      <c r="H10590" t="s">
        <v>10989</v>
      </c>
      <c r="I10590" t="s">
        <v>10990</v>
      </c>
      <c r="J10590">
        <v>1974</v>
      </c>
      <c r="K10590">
        <v>315</v>
      </c>
      <c r="L10590">
        <v>27</v>
      </c>
      <c r="M10590" t="s">
        <v>200</v>
      </c>
      <c r="N10590" t="s">
        <v>1203</v>
      </c>
      <c r="O10590" t="s">
        <v>202</v>
      </c>
      <c r="P10590" t="s">
        <v>1242</v>
      </c>
    </row>
    <row r="10591" spans="1:16" x14ac:dyDescent="0.25">
      <c r="A10591">
        <v>149404</v>
      </c>
      <c r="B10591" t="s">
        <v>399</v>
      </c>
      <c r="E10591" t="s">
        <v>11132</v>
      </c>
      <c r="G10591" t="s">
        <v>241</v>
      </c>
      <c r="H10591" t="s">
        <v>10989</v>
      </c>
      <c r="I10591" t="s">
        <v>10990</v>
      </c>
      <c r="J10591">
        <v>1977</v>
      </c>
      <c r="K10591">
        <v>311</v>
      </c>
      <c r="L10591">
        <v>27</v>
      </c>
      <c r="M10591" t="s">
        <v>200</v>
      </c>
      <c r="N10591" t="s">
        <v>1203</v>
      </c>
      <c r="O10591" t="s">
        <v>202</v>
      </c>
      <c r="P10591" t="s">
        <v>1242</v>
      </c>
    </row>
    <row r="10592" spans="1:16" x14ac:dyDescent="0.25">
      <c r="A10592">
        <v>149405</v>
      </c>
      <c r="B10592" t="s">
        <v>399</v>
      </c>
      <c r="E10592" t="s">
        <v>11133</v>
      </c>
      <c r="G10592" t="s">
        <v>241</v>
      </c>
      <c r="H10592" t="s">
        <v>10989</v>
      </c>
      <c r="I10592" t="s">
        <v>10990</v>
      </c>
      <c r="J10592">
        <v>1977</v>
      </c>
      <c r="K10592">
        <v>680</v>
      </c>
      <c r="L10592">
        <v>27</v>
      </c>
      <c r="M10592" t="s">
        <v>200</v>
      </c>
      <c r="N10592" t="s">
        <v>1203</v>
      </c>
      <c r="O10592" t="s">
        <v>202</v>
      </c>
      <c r="P10592" t="s">
        <v>11134</v>
      </c>
    </row>
    <row r="10593" spans="1:16" x14ac:dyDescent="0.25">
      <c r="A10593">
        <v>149406</v>
      </c>
      <c r="B10593" t="s">
        <v>399</v>
      </c>
      <c r="E10593" t="s">
        <v>11135</v>
      </c>
      <c r="G10593" t="s">
        <v>241</v>
      </c>
      <c r="H10593" t="s">
        <v>10989</v>
      </c>
      <c r="I10593" t="s">
        <v>10990</v>
      </c>
      <c r="J10593">
        <v>1979</v>
      </c>
      <c r="K10593">
        <v>626</v>
      </c>
      <c r="L10593">
        <v>27</v>
      </c>
      <c r="M10593" t="s">
        <v>200</v>
      </c>
      <c r="N10593" t="s">
        <v>1203</v>
      </c>
      <c r="O10593" t="s">
        <v>202</v>
      </c>
      <c r="P10593" t="s">
        <v>11136</v>
      </c>
    </row>
    <row r="10594" spans="1:16" x14ac:dyDescent="0.25">
      <c r="A10594">
        <v>149407</v>
      </c>
      <c r="B10594" t="s">
        <v>399</v>
      </c>
      <c r="E10594" t="s">
        <v>11137</v>
      </c>
      <c r="G10594" t="s">
        <v>241</v>
      </c>
      <c r="H10594" t="s">
        <v>10989</v>
      </c>
      <c r="I10594" t="s">
        <v>10990</v>
      </c>
      <c r="J10594">
        <v>1979</v>
      </c>
      <c r="K10594">
        <v>319</v>
      </c>
      <c r="L10594">
        <v>27</v>
      </c>
      <c r="M10594" t="s">
        <v>200</v>
      </c>
      <c r="N10594" t="s">
        <v>1203</v>
      </c>
      <c r="O10594" t="s">
        <v>202</v>
      </c>
      <c r="P10594" t="s">
        <v>10642</v>
      </c>
    </row>
    <row r="10595" spans="1:16" x14ac:dyDescent="0.25">
      <c r="A10595">
        <v>149408</v>
      </c>
      <c r="B10595" t="s">
        <v>425</v>
      </c>
      <c r="E10595" t="s">
        <v>11138</v>
      </c>
      <c r="G10595" t="s">
        <v>241</v>
      </c>
      <c r="H10595" t="s">
        <v>10989</v>
      </c>
      <c r="I10595" t="s">
        <v>10990</v>
      </c>
      <c r="J10595">
        <v>1962</v>
      </c>
      <c r="K10595">
        <v>185</v>
      </c>
      <c r="L10595">
        <v>27</v>
      </c>
      <c r="M10595" t="s">
        <v>200</v>
      </c>
      <c r="N10595" t="s">
        <v>436</v>
      </c>
      <c r="O10595" t="s">
        <v>202</v>
      </c>
      <c r="P10595" t="s">
        <v>494</v>
      </c>
    </row>
    <row r="10596" spans="1:16" x14ac:dyDescent="0.25">
      <c r="A10596">
        <v>149409</v>
      </c>
      <c r="B10596" t="s">
        <v>425</v>
      </c>
      <c r="E10596" t="s">
        <v>11138</v>
      </c>
      <c r="G10596" t="s">
        <v>241</v>
      </c>
      <c r="H10596" t="s">
        <v>10989</v>
      </c>
      <c r="I10596" t="s">
        <v>10990</v>
      </c>
      <c r="J10596">
        <v>1962</v>
      </c>
      <c r="K10596">
        <v>243</v>
      </c>
      <c r="L10596">
        <v>27</v>
      </c>
      <c r="M10596" t="s">
        <v>200</v>
      </c>
      <c r="N10596" t="s">
        <v>436</v>
      </c>
      <c r="O10596" t="s">
        <v>202</v>
      </c>
      <c r="P10596" t="s">
        <v>494</v>
      </c>
    </row>
    <row r="10597" spans="1:16" x14ac:dyDescent="0.25">
      <c r="A10597">
        <v>149410</v>
      </c>
      <c r="B10597" t="s">
        <v>399</v>
      </c>
      <c r="E10597" t="s">
        <v>11139</v>
      </c>
      <c r="G10597" t="s">
        <v>241</v>
      </c>
      <c r="H10597" t="s">
        <v>10989</v>
      </c>
      <c r="I10597" t="s">
        <v>10990</v>
      </c>
      <c r="J10597">
        <v>1980</v>
      </c>
      <c r="K10597">
        <v>457</v>
      </c>
      <c r="L10597">
        <v>27</v>
      </c>
      <c r="M10597" t="s">
        <v>200</v>
      </c>
      <c r="N10597" t="s">
        <v>1203</v>
      </c>
      <c r="O10597" t="s">
        <v>202</v>
      </c>
      <c r="P10597" t="s">
        <v>11140</v>
      </c>
    </row>
    <row r="10598" spans="1:16" x14ac:dyDescent="0.25">
      <c r="A10598">
        <v>149411</v>
      </c>
      <c r="B10598" t="s">
        <v>399</v>
      </c>
      <c r="E10598" t="s">
        <v>11141</v>
      </c>
      <c r="G10598" t="s">
        <v>241</v>
      </c>
      <c r="H10598" t="s">
        <v>10989</v>
      </c>
      <c r="I10598" t="s">
        <v>10990</v>
      </c>
      <c r="J10598">
        <v>1970</v>
      </c>
      <c r="K10598">
        <v>146</v>
      </c>
      <c r="L10598">
        <v>27</v>
      </c>
      <c r="M10598" t="s">
        <v>200</v>
      </c>
      <c r="N10598" t="s">
        <v>1203</v>
      </c>
      <c r="O10598" t="s">
        <v>202</v>
      </c>
      <c r="P10598" t="s">
        <v>11142</v>
      </c>
    </row>
    <row r="10599" spans="1:16" x14ac:dyDescent="0.25">
      <c r="A10599">
        <v>149412</v>
      </c>
      <c r="B10599" t="s">
        <v>399</v>
      </c>
      <c r="E10599" t="s">
        <v>11143</v>
      </c>
      <c r="G10599" t="s">
        <v>241</v>
      </c>
      <c r="H10599" t="s">
        <v>10989</v>
      </c>
      <c r="I10599" t="s">
        <v>10990</v>
      </c>
      <c r="J10599">
        <v>1981</v>
      </c>
      <c r="K10599">
        <v>474</v>
      </c>
      <c r="L10599">
        <v>27</v>
      </c>
      <c r="M10599" t="s">
        <v>200</v>
      </c>
      <c r="N10599" t="s">
        <v>1203</v>
      </c>
      <c r="O10599" t="s">
        <v>202</v>
      </c>
      <c r="P10599" t="s">
        <v>1242</v>
      </c>
    </row>
    <row r="10600" spans="1:16" x14ac:dyDescent="0.25">
      <c r="A10600">
        <v>149413</v>
      </c>
      <c r="B10600" t="s">
        <v>399</v>
      </c>
      <c r="E10600" t="s">
        <v>11144</v>
      </c>
      <c r="G10600" t="s">
        <v>241</v>
      </c>
      <c r="H10600" t="s">
        <v>10989</v>
      </c>
      <c r="I10600" t="s">
        <v>10990</v>
      </c>
      <c r="J10600">
        <v>1981</v>
      </c>
      <c r="K10600">
        <v>1883</v>
      </c>
      <c r="L10600">
        <v>27</v>
      </c>
      <c r="M10600" t="s">
        <v>200</v>
      </c>
      <c r="N10600" t="s">
        <v>1203</v>
      </c>
      <c r="O10600" t="s">
        <v>202</v>
      </c>
      <c r="P10600" t="s">
        <v>11140</v>
      </c>
    </row>
    <row r="10601" spans="1:16" x14ac:dyDescent="0.25">
      <c r="A10601">
        <v>149414</v>
      </c>
      <c r="B10601" t="s">
        <v>399</v>
      </c>
      <c r="E10601" t="s">
        <v>11145</v>
      </c>
      <c r="G10601" t="s">
        <v>241</v>
      </c>
      <c r="H10601" t="s">
        <v>10989</v>
      </c>
      <c r="I10601" t="s">
        <v>10990</v>
      </c>
      <c r="J10601">
        <v>1981</v>
      </c>
      <c r="K10601">
        <v>322</v>
      </c>
      <c r="L10601">
        <v>27</v>
      </c>
      <c r="M10601" t="s">
        <v>200</v>
      </c>
      <c r="N10601" t="s">
        <v>1203</v>
      </c>
      <c r="O10601" t="s">
        <v>202</v>
      </c>
      <c r="P10601" t="s">
        <v>2914</v>
      </c>
    </row>
    <row r="10602" spans="1:16" x14ac:dyDescent="0.25">
      <c r="A10602">
        <v>149415</v>
      </c>
      <c r="B10602" t="s">
        <v>399</v>
      </c>
      <c r="E10602" t="s">
        <v>11146</v>
      </c>
      <c r="G10602" t="s">
        <v>241</v>
      </c>
      <c r="H10602" t="s">
        <v>10989</v>
      </c>
      <c r="I10602" t="s">
        <v>10990</v>
      </c>
      <c r="J10602">
        <v>1981</v>
      </c>
      <c r="K10602">
        <v>569</v>
      </c>
      <c r="L10602">
        <v>27</v>
      </c>
      <c r="M10602" t="s">
        <v>200</v>
      </c>
      <c r="N10602" t="s">
        <v>1203</v>
      </c>
      <c r="O10602" t="s">
        <v>202</v>
      </c>
      <c r="P10602" t="s">
        <v>442</v>
      </c>
    </row>
    <row r="10603" spans="1:16" x14ac:dyDescent="0.25">
      <c r="A10603">
        <v>149416</v>
      </c>
      <c r="B10603" t="s">
        <v>399</v>
      </c>
      <c r="E10603" t="s">
        <v>11147</v>
      </c>
      <c r="G10603" t="s">
        <v>241</v>
      </c>
      <c r="H10603" t="s">
        <v>10989</v>
      </c>
      <c r="I10603" t="s">
        <v>10990</v>
      </c>
      <c r="J10603">
        <v>1982</v>
      </c>
      <c r="K10603">
        <v>708</v>
      </c>
      <c r="L10603">
        <v>27</v>
      </c>
      <c r="M10603" t="s">
        <v>200</v>
      </c>
      <c r="N10603" t="s">
        <v>1203</v>
      </c>
      <c r="O10603" t="s">
        <v>202</v>
      </c>
      <c r="P10603" t="s">
        <v>11148</v>
      </c>
    </row>
    <row r="10604" spans="1:16" x14ac:dyDescent="0.25">
      <c r="A10604">
        <v>149417</v>
      </c>
      <c r="B10604" t="s">
        <v>399</v>
      </c>
      <c r="E10604" t="s">
        <v>11149</v>
      </c>
      <c r="G10604" t="s">
        <v>241</v>
      </c>
      <c r="H10604" t="s">
        <v>10989</v>
      </c>
      <c r="I10604" t="s">
        <v>10990</v>
      </c>
      <c r="J10604">
        <v>1986</v>
      </c>
      <c r="K10604">
        <v>747</v>
      </c>
      <c r="L10604">
        <v>27</v>
      </c>
      <c r="M10604" t="s">
        <v>200</v>
      </c>
      <c r="N10604" t="s">
        <v>1203</v>
      </c>
      <c r="O10604" t="s">
        <v>202</v>
      </c>
      <c r="P10604" t="s">
        <v>3432</v>
      </c>
    </row>
    <row r="10605" spans="1:16" x14ac:dyDescent="0.25">
      <c r="A10605">
        <v>149418</v>
      </c>
      <c r="B10605" t="s">
        <v>399</v>
      </c>
      <c r="E10605" t="s">
        <v>11150</v>
      </c>
      <c r="G10605" t="s">
        <v>241</v>
      </c>
      <c r="H10605" t="s">
        <v>10989</v>
      </c>
      <c r="I10605" t="s">
        <v>10990</v>
      </c>
      <c r="J10605">
        <v>1986</v>
      </c>
      <c r="K10605">
        <v>637</v>
      </c>
      <c r="L10605">
        <v>27</v>
      </c>
      <c r="M10605" t="s">
        <v>200</v>
      </c>
      <c r="N10605" t="s">
        <v>1203</v>
      </c>
      <c r="O10605" t="s">
        <v>202</v>
      </c>
      <c r="P10605" t="s">
        <v>3451</v>
      </c>
    </row>
    <row r="10606" spans="1:16" ht="165" x14ac:dyDescent="0.25">
      <c r="A10606">
        <v>149419</v>
      </c>
      <c r="B10606" t="s">
        <v>399</v>
      </c>
      <c r="E10606" t="s">
        <v>11151</v>
      </c>
      <c r="G10606" t="s">
        <v>241</v>
      </c>
      <c r="H10606" t="s">
        <v>10989</v>
      </c>
      <c r="I10606" t="s">
        <v>10990</v>
      </c>
      <c r="J10606">
        <v>1982</v>
      </c>
      <c r="K10606">
        <v>24206</v>
      </c>
      <c r="L10606">
        <v>27</v>
      </c>
      <c r="M10606" t="s">
        <v>200</v>
      </c>
      <c r="N10606" s="18" t="s">
        <v>10995</v>
      </c>
      <c r="O10606" t="s">
        <v>202</v>
      </c>
      <c r="P10606" t="s">
        <v>11152</v>
      </c>
    </row>
    <row r="10607" spans="1:16" x14ac:dyDescent="0.25">
      <c r="A10607">
        <v>149420</v>
      </c>
      <c r="B10607" t="s">
        <v>399</v>
      </c>
      <c r="E10607" t="s">
        <v>11153</v>
      </c>
      <c r="G10607" t="s">
        <v>241</v>
      </c>
      <c r="H10607" t="s">
        <v>10989</v>
      </c>
      <c r="I10607" t="s">
        <v>10990</v>
      </c>
      <c r="J10607">
        <v>1986</v>
      </c>
      <c r="K10607">
        <v>1282</v>
      </c>
      <c r="L10607">
        <v>27</v>
      </c>
      <c r="M10607" t="s">
        <v>200</v>
      </c>
      <c r="N10607" t="s">
        <v>1203</v>
      </c>
      <c r="O10607" t="s">
        <v>202</v>
      </c>
      <c r="P10607" t="s">
        <v>11154</v>
      </c>
    </row>
    <row r="10608" spans="1:16" ht="165" x14ac:dyDescent="0.25">
      <c r="A10608">
        <v>149421</v>
      </c>
      <c r="B10608" t="s">
        <v>399</v>
      </c>
      <c r="E10608" t="s">
        <v>11155</v>
      </c>
      <c r="G10608" t="s">
        <v>241</v>
      </c>
      <c r="H10608" t="s">
        <v>10989</v>
      </c>
      <c r="I10608" t="s">
        <v>10990</v>
      </c>
      <c r="J10608">
        <v>1988</v>
      </c>
      <c r="K10608">
        <v>2096</v>
      </c>
      <c r="L10608">
        <v>27</v>
      </c>
      <c r="M10608" t="s">
        <v>200</v>
      </c>
      <c r="N10608" s="18" t="s">
        <v>10995</v>
      </c>
      <c r="O10608" t="s">
        <v>202</v>
      </c>
      <c r="P10608" t="s">
        <v>421</v>
      </c>
    </row>
    <row r="10609" spans="1:16" x14ac:dyDescent="0.25">
      <c r="A10609">
        <v>149422</v>
      </c>
      <c r="B10609" t="s">
        <v>399</v>
      </c>
      <c r="E10609" t="s">
        <v>11156</v>
      </c>
      <c r="G10609" t="s">
        <v>241</v>
      </c>
      <c r="H10609" t="s">
        <v>10989</v>
      </c>
      <c r="I10609" t="s">
        <v>10990</v>
      </c>
      <c r="J10609">
        <v>1988</v>
      </c>
      <c r="K10609">
        <v>7284</v>
      </c>
      <c r="L10609">
        <v>27</v>
      </c>
      <c r="M10609" t="s">
        <v>200</v>
      </c>
      <c r="N10609" t="s">
        <v>1203</v>
      </c>
      <c r="O10609" t="s">
        <v>202</v>
      </c>
      <c r="P10609" t="s">
        <v>11157</v>
      </c>
    </row>
    <row r="10610" spans="1:16" x14ac:dyDescent="0.25">
      <c r="A10610">
        <v>149423</v>
      </c>
      <c r="B10610" t="s">
        <v>399</v>
      </c>
      <c r="E10610" t="s">
        <v>11158</v>
      </c>
      <c r="G10610" t="s">
        <v>241</v>
      </c>
      <c r="H10610" t="s">
        <v>10989</v>
      </c>
      <c r="I10610" t="s">
        <v>10990</v>
      </c>
      <c r="J10610">
        <v>1989</v>
      </c>
      <c r="K10610">
        <v>1212</v>
      </c>
      <c r="L10610">
        <v>27</v>
      </c>
      <c r="M10610" t="s">
        <v>200</v>
      </c>
      <c r="N10610" t="s">
        <v>1203</v>
      </c>
      <c r="O10610" t="s">
        <v>202</v>
      </c>
      <c r="P10610" t="s">
        <v>11159</v>
      </c>
    </row>
    <row r="10611" spans="1:16" x14ac:dyDescent="0.25">
      <c r="A10611">
        <v>149424</v>
      </c>
      <c r="B10611" t="s">
        <v>399</v>
      </c>
      <c r="E10611" t="s">
        <v>11160</v>
      </c>
      <c r="G10611" t="s">
        <v>241</v>
      </c>
      <c r="H10611" t="s">
        <v>10989</v>
      </c>
      <c r="I10611" t="s">
        <v>10990</v>
      </c>
      <c r="J10611">
        <v>1989</v>
      </c>
      <c r="K10611">
        <v>1008</v>
      </c>
      <c r="L10611">
        <v>27</v>
      </c>
      <c r="M10611" t="s">
        <v>200</v>
      </c>
      <c r="N10611" t="s">
        <v>1203</v>
      </c>
      <c r="O10611" t="s">
        <v>202</v>
      </c>
      <c r="P10611" t="s">
        <v>2931</v>
      </c>
    </row>
    <row r="10612" spans="1:16" ht="165" x14ac:dyDescent="0.25">
      <c r="A10612">
        <v>149425</v>
      </c>
      <c r="B10612" t="s">
        <v>399</v>
      </c>
      <c r="E10612" t="s">
        <v>11161</v>
      </c>
      <c r="G10612" t="s">
        <v>241</v>
      </c>
      <c r="H10612" t="s">
        <v>10989</v>
      </c>
      <c r="I10612" t="s">
        <v>10990</v>
      </c>
      <c r="J10612">
        <v>1989</v>
      </c>
      <c r="K10612">
        <v>729</v>
      </c>
      <c r="L10612">
        <v>27</v>
      </c>
      <c r="M10612" t="s">
        <v>200</v>
      </c>
      <c r="N10612" s="18" t="s">
        <v>10995</v>
      </c>
      <c r="O10612" t="s">
        <v>202</v>
      </c>
      <c r="P10612" t="s">
        <v>11162</v>
      </c>
    </row>
    <row r="10613" spans="1:16" x14ac:dyDescent="0.25">
      <c r="A10613">
        <v>149426</v>
      </c>
      <c r="B10613" t="s">
        <v>425</v>
      </c>
      <c r="E10613" t="s">
        <v>11163</v>
      </c>
      <c r="G10613" t="s">
        <v>241</v>
      </c>
      <c r="H10613" t="s">
        <v>10989</v>
      </c>
      <c r="I10613" t="s">
        <v>10990</v>
      </c>
      <c r="J10613">
        <v>1989</v>
      </c>
      <c r="K10613">
        <v>1005</v>
      </c>
      <c r="L10613">
        <v>27</v>
      </c>
      <c r="M10613" t="s">
        <v>200</v>
      </c>
      <c r="N10613" t="s">
        <v>436</v>
      </c>
      <c r="O10613" t="s">
        <v>202</v>
      </c>
      <c r="P10613" t="s">
        <v>494</v>
      </c>
    </row>
    <row r="10614" spans="1:16" ht="165" x14ac:dyDescent="0.25">
      <c r="A10614">
        <v>149427</v>
      </c>
      <c r="B10614" t="s">
        <v>399</v>
      </c>
      <c r="E10614" t="s">
        <v>11164</v>
      </c>
      <c r="G10614" t="s">
        <v>241</v>
      </c>
      <c r="H10614" t="s">
        <v>10989</v>
      </c>
      <c r="I10614" t="s">
        <v>10990</v>
      </c>
      <c r="J10614">
        <v>1989</v>
      </c>
      <c r="K10614">
        <v>527</v>
      </c>
      <c r="L10614">
        <v>27</v>
      </c>
      <c r="M10614" t="s">
        <v>200</v>
      </c>
      <c r="N10614" s="18" t="s">
        <v>10995</v>
      </c>
      <c r="O10614" t="s">
        <v>202</v>
      </c>
      <c r="P10614" t="s">
        <v>3484</v>
      </c>
    </row>
    <row r="10615" spans="1:16" x14ac:dyDescent="0.25">
      <c r="A10615">
        <v>149428</v>
      </c>
      <c r="B10615" t="s">
        <v>425</v>
      </c>
      <c r="E10615" t="s">
        <v>11165</v>
      </c>
      <c r="G10615" t="s">
        <v>241</v>
      </c>
      <c r="H10615" t="s">
        <v>10989</v>
      </c>
      <c r="I10615" t="s">
        <v>10990</v>
      </c>
      <c r="J10615">
        <v>1971</v>
      </c>
      <c r="K10615">
        <v>431</v>
      </c>
      <c r="L10615">
        <v>27</v>
      </c>
      <c r="M10615" t="s">
        <v>200</v>
      </c>
      <c r="N10615" t="s">
        <v>436</v>
      </c>
      <c r="O10615" t="s">
        <v>202</v>
      </c>
      <c r="P10615" t="s">
        <v>494</v>
      </c>
    </row>
    <row r="10616" spans="1:16" x14ac:dyDescent="0.25">
      <c r="A10616">
        <v>149429</v>
      </c>
      <c r="B10616" t="s">
        <v>425</v>
      </c>
      <c r="E10616" t="s">
        <v>11166</v>
      </c>
      <c r="G10616" t="s">
        <v>241</v>
      </c>
      <c r="H10616" t="s">
        <v>10543</v>
      </c>
      <c r="I10616" t="s">
        <v>10544</v>
      </c>
      <c r="J10616">
        <v>2000</v>
      </c>
      <c r="K10616">
        <v>564134</v>
      </c>
      <c r="L10616">
        <v>27</v>
      </c>
      <c r="M10616" t="s">
        <v>200</v>
      </c>
      <c r="N10616" t="s">
        <v>383</v>
      </c>
      <c r="O10616" t="s">
        <v>202</v>
      </c>
      <c r="P10616" t="s">
        <v>494</v>
      </c>
    </row>
    <row r="10617" spans="1:16" x14ac:dyDescent="0.25">
      <c r="A10617">
        <v>149433</v>
      </c>
      <c r="B10617" t="s">
        <v>360</v>
      </c>
      <c r="E10617" t="s">
        <v>11167</v>
      </c>
      <c r="G10617" t="s">
        <v>297</v>
      </c>
      <c r="H10617" t="s">
        <v>198</v>
      </c>
      <c r="I10617" t="s">
        <v>298</v>
      </c>
      <c r="J10617">
        <v>1986</v>
      </c>
      <c r="K10617">
        <v>21548</v>
      </c>
      <c r="L10617">
        <v>8</v>
      </c>
      <c r="M10617" t="s">
        <v>200</v>
      </c>
      <c r="N10617" t="s">
        <v>383</v>
      </c>
      <c r="O10617" t="s">
        <v>202</v>
      </c>
      <c r="P10617" t="s">
        <v>10282</v>
      </c>
    </row>
    <row r="10618" spans="1:16" x14ac:dyDescent="0.25">
      <c r="A10618">
        <v>149434</v>
      </c>
      <c r="B10618" t="s">
        <v>360</v>
      </c>
      <c r="E10618" t="s">
        <v>11168</v>
      </c>
      <c r="G10618" t="s">
        <v>297</v>
      </c>
      <c r="H10618" t="s">
        <v>198</v>
      </c>
      <c r="I10618" t="s">
        <v>298</v>
      </c>
      <c r="J10618">
        <v>1985</v>
      </c>
      <c r="K10618">
        <v>28917</v>
      </c>
      <c r="L10618">
        <v>8</v>
      </c>
      <c r="M10618" t="s">
        <v>200</v>
      </c>
      <c r="N10618" t="s">
        <v>467</v>
      </c>
      <c r="O10618" t="s">
        <v>202</v>
      </c>
      <c r="P10618" t="s">
        <v>365</v>
      </c>
    </row>
    <row r="10619" spans="1:16" x14ac:dyDescent="0.25">
      <c r="A10619">
        <v>149435</v>
      </c>
      <c r="B10619" t="s">
        <v>41</v>
      </c>
      <c r="E10619" t="s">
        <v>11169</v>
      </c>
      <c r="G10619" t="s">
        <v>220</v>
      </c>
      <c r="H10619" t="s">
        <v>198</v>
      </c>
      <c r="I10619" t="s">
        <v>221</v>
      </c>
      <c r="J10619">
        <v>2000</v>
      </c>
      <c r="K10619">
        <v>2800</v>
      </c>
      <c r="L10619">
        <v>6</v>
      </c>
      <c r="M10619" t="s">
        <v>200</v>
      </c>
      <c r="N10619" t="s">
        <v>9922</v>
      </c>
      <c r="O10619" t="s">
        <v>9923</v>
      </c>
      <c r="P10619" t="s">
        <v>10205</v>
      </c>
    </row>
    <row r="10620" spans="1:16" x14ac:dyDescent="0.25">
      <c r="A10620">
        <v>149438</v>
      </c>
      <c r="B10620" t="s">
        <v>41</v>
      </c>
      <c r="E10620" t="s">
        <v>11170</v>
      </c>
      <c r="G10620" t="s">
        <v>220</v>
      </c>
      <c r="H10620" t="s">
        <v>198</v>
      </c>
      <c r="I10620" t="s">
        <v>221</v>
      </c>
      <c r="J10620">
        <v>1993</v>
      </c>
      <c r="K10620">
        <v>406</v>
      </c>
      <c r="L10620">
        <v>6</v>
      </c>
      <c r="M10620" t="s">
        <v>200</v>
      </c>
      <c r="N10620" t="s">
        <v>9922</v>
      </c>
      <c r="O10620" t="s">
        <v>9923</v>
      </c>
      <c r="P10620" t="s">
        <v>10205</v>
      </c>
    </row>
    <row r="10621" spans="1:16" x14ac:dyDescent="0.25">
      <c r="A10621">
        <v>149443</v>
      </c>
      <c r="B10621" t="s">
        <v>41</v>
      </c>
      <c r="E10621" t="s">
        <v>11171</v>
      </c>
      <c r="G10621" t="s">
        <v>220</v>
      </c>
      <c r="H10621" t="s">
        <v>198</v>
      </c>
      <c r="I10621" t="s">
        <v>221</v>
      </c>
      <c r="J10621">
        <v>1994</v>
      </c>
      <c r="K10621">
        <v>475</v>
      </c>
      <c r="L10621">
        <v>6</v>
      </c>
      <c r="M10621" t="s">
        <v>200</v>
      </c>
      <c r="N10621" t="s">
        <v>9922</v>
      </c>
      <c r="O10621" t="s">
        <v>9923</v>
      </c>
      <c r="P10621" t="s">
        <v>10205</v>
      </c>
    </row>
    <row r="10622" spans="1:16" x14ac:dyDescent="0.25">
      <c r="A10622">
        <v>149446</v>
      </c>
      <c r="B10622" t="s">
        <v>41</v>
      </c>
      <c r="E10622" t="s">
        <v>11172</v>
      </c>
      <c r="G10622" t="s">
        <v>220</v>
      </c>
      <c r="H10622" t="s">
        <v>198</v>
      </c>
      <c r="I10622" t="s">
        <v>221</v>
      </c>
      <c r="J10622">
        <v>1995</v>
      </c>
      <c r="K10622">
        <v>475</v>
      </c>
      <c r="L10622">
        <v>6</v>
      </c>
      <c r="M10622" t="s">
        <v>200</v>
      </c>
      <c r="N10622" t="s">
        <v>9922</v>
      </c>
      <c r="O10622" t="s">
        <v>9923</v>
      </c>
      <c r="P10622" t="s">
        <v>10205</v>
      </c>
    </row>
    <row r="10623" spans="1:16" x14ac:dyDescent="0.25">
      <c r="A10623">
        <v>149460</v>
      </c>
      <c r="B10623" t="s">
        <v>40</v>
      </c>
      <c r="E10623" t="s">
        <v>11173</v>
      </c>
      <c r="G10623" t="s">
        <v>220</v>
      </c>
      <c r="H10623" t="s">
        <v>198</v>
      </c>
      <c r="I10623" t="s">
        <v>221</v>
      </c>
      <c r="J10623">
        <v>2000</v>
      </c>
      <c r="K10623">
        <v>160</v>
      </c>
      <c r="L10623">
        <v>6</v>
      </c>
      <c r="M10623" t="s">
        <v>200</v>
      </c>
      <c r="N10623" t="s">
        <v>9922</v>
      </c>
      <c r="O10623" t="s">
        <v>9923</v>
      </c>
      <c r="P10623" t="s">
        <v>10205</v>
      </c>
    </row>
    <row r="10624" spans="1:16" x14ac:dyDescent="0.25">
      <c r="A10624">
        <v>149466</v>
      </c>
      <c r="B10624" t="s">
        <v>40</v>
      </c>
      <c r="E10624" t="s">
        <v>11174</v>
      </c>
      <c r="G10624" t="s">
        <v>220</v>
      </c>
      <c r="H10624" t="s">
        <v>198</v>
      </c>
      <c r="I10624" t="s">
        <v>221</v>
      </c>
      <c r="J10624">
        <v>1995</v>
      </c>
      <c r="K10624">
        <v>475</v>
      </c>
      <c r="L10624">
        <v>6</v>
      </c>
      <c r="M10624" t="s">
        <v>200</v>
      </c>
      <c r="N10624" t="s">
        <v>9922</v>
      </c>
      <c r="O10624" t="s">
        <v>9923</v>
      </c>
      <c r="P10624" t="s">
        <v>10205</v>
      </c>
    </row>
    <row r="10625" spans="1:16" x14ac:dyDescent="0.25">
      <c r="A10625">
        <v>149472</v>
      </c>
      <c r="B10625" t="s">
        <v>41</v>
      </c>
      <c r="E10625" t="s">
        <v>11175</v>
      </c>
      <c r="G10625" t="s">
        <v>220</v>
      </c>
      <c r="H10625" t="s">
        <v>198</v>
      </c>
      <c r="I10625" t="s">
        <v>221</v>
      </c>
      <c r="J10625">
        <v>1990</v>
      </c>
      <c r="K10625">
        <v>283</v>
      </c>
      <c r="L10625">
        <v>6</v>
      </c>
      <c r="M10625" t="s">
        <v>200</v>
      </c>
      <c r="N10625" t="s">
        <v>9922</v>
      </c>
      <c r="O10625" t="s">
        <v>9923</v>
      </c>
      <c r="P10625" t="s">
        <v>10205</v>
      </c>
    </row>
    <row r="10626" spans="1:16" x14ac:dyDescent="0.25">
      <c r="A10626">
        <v>149479</v>
      </c>
      <c r="B10626" t="s">
        <v>345</v>
      </c>
      <c r="E10626" t="s">
        <v>11176</v>
      </c>
      <c r="G10626" t="s">
        <v>410</v>
      </c>
      <c r="H10626" t="s">
        <v>198</v>
      </c>
      <c r="I10626" t="s">
        <v>411</v>
      </c>
      <c r="J10626">
        <v>1964</v>
      </c>
      <c r="K10626">
        <v>744</v>
      </c>
      <c r="L10626">
        <v>32</v>
      </c>
      <c r="M10626" t="s">
        <v>200</v>
      </c>
      <c r="N10626" t="s">
        <v>364</v>
      </c>
      <c r="O10626" t="s">
        <v>202</v>
      </c>
      <c r="P10626" t="s">
        <v>10409</v>
      </c>
    </row>
    <row r="10627" spans="1:16" x14ac:dyDescent="0.25">
      <c r="A10627">
        <v>149480</v>
      </c>
      <c r="B10627" t="s">
        <v>345</v>
      </c>
      <c r="E10627" t="s">
        <v>11177</v>
      </c>
      <c r="G10627" t="s">
        <v>410</v>
      </c>
      <c r="H10627" t="s">
        <v>198</v>
      </c>
      <c r="I10627" t="s">
        <v>411</v>
      </c>
      <c r="J10627">
        <v>1972</v>
      </c>
      <c r="K10627">
        <v>254</v>
      </c>
      <c r="L10627">
        <v>32</v>
      </c>
      <c r="M10627" t="s">
        <v>200</v>
      </c>
      <c r="N10627" t="s">
        <v>364</v>
      </c>
      <c r="O10627" t="s">
        <v>202</v>
      </c>
      <c r="P10627" t="s">
        <v>10409</v>
      </c>
    </row>
    <row r="10628" spans="1:16" x14ac:dyDescent="0.25">
      <c r="A10628">
        <v>149481</v>
      </c>
      <c r="B10628" t="s">
        <v>345</v>
      </c>
      <c r="E10628" t="s">
        <v>11178</v>
      </c>
      <c r="G10628" t="s">
        <v>410</v>
      </c>
      <c r="H10628" t="s">
        <v>198</v>
      </c>
      <c r="I10628" t="s">
        <v>411</v>
      </c>
      <c r="J10628">
        <v>1966</v>
      </c>
      <c r="K10628">
        <v>962</v>
      </c>
      <c r="L10628">
        <v>32</v>
      </c>
      <c r="M10628" t="s">
        <v>200</v>
      </c>
      <c r="N10628" t="s">
        <v>364</v>
      </c>
      <c r="O10628" t="s">
        <v>202</v>
      </c>
      <c r="P10628" t="s">
        <v>10409</v>
      </c>
    </row>
    <row r="10629" spans="1:16" x14ac:dyDescent="0.25">
      <c r="A10629">
        <v>149482</v>
      </c>
      <c r="B10629" t="s">
        <v>345</v>
      </c>
      <c r="E10629" t="s">
        <v>11179</v>
      </c>
      <c r="G10629" t="s">
        <v>410</v>
      </c>
      <c r="H10629" t="s">
        <v>198</v>
      </c>
      <c r="I10629" t="s">
        <v>411</v>
      </c>
      <c r="J10629">
        <v>1993</v>
      </c>
      <c r="K10629">
        <v>1243</v>
      </c>
      <c r="L10629">
        <v>32</v>
      </c>
      <c r="M10629" t="s">
        <v>200</v>
      </c>
      <c r="N10629" t="s">
        <v>364</v>
      </c>
      <c r="O10629" t="s">
        <v>202</v>
      </c>
      <c r="P10629" t="s">
        <v>10409</v>
      </c>
    </row>
    <row r="10630" spans="1:16" x14ac:dyDescent="0.25">
      <c r="A10630">
        <v>149483</v>
      </c>
      <c r="B10630" t="s">
        <v>345</v>
      </c>
      <c r="E10630" t="s">
        <v>11180</v>
      </c>
      <c r="G10630" t="s">
        <v>410</v>
      </c>
      <c r="H10630" t="s">
        <v>198</v>
      </c>
      <c r="I10630" t="s">
        <v>411</v>
      </c>
      <c r="J10630">
        <v>1983</v>
      </c>
      <c r="K10630">
        <v>48</v>
      </c>
      <c r="L10630">
        <v>32</v>
      </c>
      <c r="M10630" t="s">
        <v>200</v>
      </c>
      <c r="N10630" t="s">
        <v>364</v>
      </c>
      <c r="O10630" t="s">
        <v>202</v>
      </c>
      <c r="P10630" t="s">
        <v>10409</v>
      </c>
    </row>
    <row r="10631" spans="1:16" x14ac:dyDescent="0.25">
      <c r="A10631">
        <v>149484</v>
      </c>
      <c r="B10631" t="s">
        <v>345</v>
      </c>
      <c r="E10631" t="s">
        <v>11181</v>
      </c>
      <c r="G10631" t="s">
        <v>410</v>
      </c>
      <c r="H10631" t="s">
        <v>198</v>
      </c>
      <c r="I10631" t="s">
        <v>411</v>
      </c>
      <c r="J10631">
        <v>1971</v>
      </c>
      <c r="K10631">
        <v>376</v>
      </c>
      <c r="L10631">
        <v>32</v>
      </c>
      <c r="M10631" t="s">
        <v>200</v>
      </c>
      <c r="N10631" t="s">
        <v>364</v>
      </c>
      <c r="O10631" t="s">
        <v>202</v>
      </c>
      <c r="P10631" t="s">
        <v>10409</v>
      </c>
    </row>
    <row r="10632" spans="1:16" x14ac:dyDescent="0.25">
      <c r="A10632">
        <v>149485</v>
      </c>
      <c r="B10632" t="s">
        <v>345</v>
      </c>
      <c r="E10632" t="s">
        <v>11182</v>
      </c>
      <c r="G10632" t="s">
        <v>410</v>
      </c>
      <c r="H10632" t="s">
        <v>198</v>
      </c>
      <c r="I10632" t="s">
        <v>411</v>
      </c>
      <c r="J10632">
        <v>1966</v>
      </c>
      <c r="K10632">
        <v>310</v>
      </c>
      <c r="L10632">
        <v>32</v>
      </c>
      <c r="M10632" t="s">
        <v>200</v>
      </c>
      <c r="N10632" t="s">
        <v>364</v>
      </c>
      <c r="O10632" t="s">
        <v>202</v>
      </c>
      <c r="P10632" t="s">
        <v>10409</v>
      </c>
    </row>
    <row r="10633" spans="1:16" x14ac:dyDescent="0.25">
      <c r="A10633">
        <v>149486</v>
      </c>
      <c r="B10633" t="s">
        <v>345</v>
      </c>
      <c r="E10633" t="s">
        <v>11183</v>
      </c>
      <c r="G10633" t="s">
        <v>410</v>
      </c>
      <c r="H10633" t="s">
        <v>198</v>
      </c>
      <c r="I10633" t="s">
        <v>411</v>
      </c>
      <c r="J10633">
        <v>1966</v>
      </c>
      <c r="K10633">
        <v>150</v>
      </c>
      <c r="L10633">
        <v>32</v>
      </c>
      <c r="M10633" t="s">
        <v>200</v>
      </c>
      <c r="N10633" t="s">
        <v>364</v>
      </c>
      <c r="O10633" t="s">
        <v>202</v>
      </c>
      <c r="P10633" t="s">
        <v>10409</v>
      </c>
    </row>
    <row r="10634" spans="1:16" x14ac:dyDescent="0.25">
      <c r="A10634">
        <v>149487</v>
      </c>
      <c r="B10634" t="s">
        <v>345</v>
      </c>
      <c r="E10634" t="s">
        <v>11184</v>
      </c>
      <c r="G10634" t="s">
        <v>410</v>
      </c>
      <c r="H10634" t="s">
        <v>198</v>
      </c>
      <c r="I10634" t="s">
        <v>411</v>
      </c>
      <c r="J10634">
        <v>1969</v>
      </c>
      <c r="K10634">
        <v>83</v>
      </c>
      <c r="L10634">
        <v>32</v>
      </c>
      <c r="M10634" t="s">
        <v>200</v>
      </c>
      <c r="N10634" t="s">
        <v>364</v>
      </c>
      <c r="O10634" t="s">
        <v>202</v>
      </c>
      <c r="P10634" t="s">
        <v>10409</v>
      </c>
    </row>
    <row r="10635" spans="1:16" ht="120" x14ac:dyDescent="0.25">
      <c r="A10635">
        <v>149488</v>
      </c>
      <c r="B10635" t="s">
        <v>345</v>
      </c>
      <c r="E10635" t="s">
        <v>11185</v>
      </c>
      <c r="G10635" t="s">
        <v>410</v>
      </c>
      <c r="H10635" t="s">
        <v>198</v>
      </c>
      <c r="I10635" t="s">
        <v>411</v>
      </c>
      <c r="J10635">
        <v>1976</v>
      </c>
      <c r="K10635">
        <v>121</v>
      </c>
      <c r="L10635">
        <v>32</v>
      </c>
      <c r="M10635" t="s">
        <v>200</v>
      </c>
      <c r="N10635" s="18" t="s">
        <v>11186</v>
      </c>
      <c r="O10635" t="s">
        <v>202</v>
      </c>
      <c r="P10635" t="s">
        <v>10409</v>
      </c>
    </row>
    <row r="10636" spans="1:16" x14ac:dyDescent="0.25">
      <c r="A10636">
        <v>149489</v>
      </c>
      <c r="B10636" t="s">
        <v>345</v>
      </c>
      <c r="E10636" t="s">
        <v>11187</v>
      </c>
      <c r="G10636" t="s">
        <v>410</v>
      </c>
      <c r="H10636" t="s">
        <v>198</v>
      </c>
      <c r="I10636" t="s">
        <v>411</v>
      </c>
      <c r="J10636">
        <v>1976</v>
      </c>
      <c r="K10636">
        <v>631</v>
      </c>
      <c r="L10636">
        <v>32</v>
      </c>
      <c r="M10636" t="s">
        <v>200</v>
      </c>
      <c r="N10636" t="s">
        <v>364</v>
      </c>
      <c r="O10636" t="s">
        <v>202</v>
      </c>
      <c r="P10636" t="s">
        <v>10409</v>
      </c>
    </row>
    <row r="10637" spans="1:16" x14ac:dyDescent="0.25">
      <c r="A10637">
        <v>149490</v>
      </c>
      <c r="B10637" t="s">
        <v>345</v>
      </c>
      <c r="E10637" t="s">
        <v>11188</v>
      </c>
      <c r="G10637" t="s">
        <v>410</v>
      </c>
      <c r="H10637" t="s">
        <v>198</v>
      </c>
      <c r="I10637" t="s">
        <v>411</v>
      </c>
      <c r="J10637">
        <v>1976</v>
      </c>
      <c r="K10637">
        <v>75</v>
      </c>
      <c r="L10637">
        <v>32</v>
      </c>
      <c r="M10637" t="s">
        <v>200</v>
      </c>
      <c r="N10637" t="s">
        <v>364</v>
      </c>
      <c r="O10637" t="s">
        <v>202</v>
      </c>
      <c r="P10637" t="s">
        <v>10409</v>
      </c>
    </row>
    <row r="10638" spans="1:16" x14ac:dyDescent="0.25">
      <c r="A10638">
        <v>149491</v>
      </c>
      <c r="B10638" t="s">
        <v>345</v>
      </c>
      <c r="E10638" t="s">
        <v>11189</v>
      </c>
      <c r="G10638" t="s">
        <v>410</v>
      </c>
      <c r="H10638" t="s">
        <v>198</v>
      </c>
      <c r="I10638" t="s">
        <v>411</v>
      </c>
      <c r="J10638">
        <v>1966</v>
      </c>
      <c r="K10638">
        <v>801</v>
      </c>
      <c r="L10638">
        <v>32</v>
      </c>
      <c r="M10638" t="s">
        <v>200</v>
      </c>
      <c r="N10638" t="s">
        <v>364</v>
      </c>
      <c r="O10638" t="s">
        <v>202</v>
      </c>
      <c r="P10638" t="s">
        <v>10409</v>
      </c>
    </row>
    <row r="10639" spans="1:16" ht="120" x14ac:dyDescent="0.25">
      <c r="A10639">
        <v>149492</v>
      </c>
      <c r="B10639" t="s">
        <v>345</v>
      </c>
      <c r="E10639" t="s">
        <v>11190</v>
      </c>
      <c r="G10639" t="s">
        <v>410</v>
      </c>
      <c r="H10639" t="s">
        <v>198</v>
      </c>
      <c r="I10639" t="s">
        <v>411</v>
      </c>
      <c r="J10639">
        <v>1966</v>
      </c>
      <c r="K10639">
        <v>423</v>
      </c>
      <c r="L10639">
        <v>32</v>
      </c>
      <c r="M10639" t="s">
        <v>200</v>
      </c>
      <c r="N10639" s="18" t="s">
        <v>11186</v>
      </c>
      <c r="O10639" t="s">
        <v>202</v>
      </c>
      <c r="P10639" t="s">
        <v>10409</v>
      </c>
    </row>
    <row r="10640" spans="1:16" x14ac:dyDescent="0.25">
      <c r="A10640">
        <v>149493</v>
      </c>
      <c r="B10640" t="s">
        <v>345</v>
      </c>
      <c r="E10640" t="s">
        <v>11191</v>
      </c>
      <c r="G10640" t="s">
        <v>410</v>
      </c>
      <c r="H10640" t="s">
        <v>198</v>
      </c>
      <c r="I10640" t="s">
        <v>411</v>
      </c>
      <c r="J10640">
        <v>1967</v>
      </c>
      <c r="K10640">
        <v>102</v>
      </c>
      <c r="L10640">
        <v>32</v>
      </c>
      <c r="M10640" t="s">
        <v>200</v>
      </c>
      <c r="N10640" t="s">
        <v>364</v>
      </c>
      <c r="O10640" t="s">
        <v>202</v>
      </c>
      <c r="P10640" t="s">
        <v>10409</v>
      </c>
    </row>
    <row r="10641" spans="1:16" x14ac:dyDescent="0.25">
      <c r="A10641">
        <v>149494</v>
      </c>
      <c r="B10641" t="s">
        <v>345</v>
      </c>
      <c r="E10641" t="s">
        <v>11189</v>
      </c>
      <c r="G10641" t="s">
        <v>410</v>
      </c>
      <c r="H10641" t="s">
        <v>198</v>
      </c>
      <c r="I10641" t="s">
        <v>411</v>
      </c>
      <c r="J10641">
        <v>1966</v>
      </c>
      <c r="K10641">
        <v>77</v>
      </c>
      <c r="L10641">
        <v>32</v>
      </c>
      <c r="M10641" t="s">
        <v>200</v>
      </c>
      <c r="N10641" t="s">
        <v>364</v>
      </c>
      <c r="O10641" t="s">
        <v>202</v>
      </c>
      <c r="P10641" t="s">
        <v>10409</v>
      </c>
    </row>
    <row r="10642" spans="1:16" x14ac:dyDescent="0.25">
      <c r="A10642">
        <v>149495</v>
      </c>
      <c r="B10642" t="s">
        <v>345</v>
      </c>
      <c r="E10642" t="s">
        <v>11189</v>
      </c>
      <c r="G10642" t="s">
        <v>410</v>
      </c>
      <c r="H10642" t="s">
        <v>198</v>
      </c>
      <c r="I10642" t="s">
        <v>411</v>
      </c>
      <c r="J10642">
        <v>1966</v>
      </c>
      <c r="K10642">
        <v>617</v>
      </c>
      <c r="L10642">
        <v>32</v>
      </c>
      <c r="M10642" t="s">
        <v>200</v>
      </c>
      <c r="N10642" t="s">
        <v>364</v>
      </c>
      <c r="O10642" t="s">
        <v>202</v>
      </c>
      <c r="P10642" t="s">
        <v>10409</v>
      </c>
    </row>
    <row r="10643" spans="1:16" x14ac:dyDescent="0.25">
      <c r="A10643">
        <v>149496</v>
      </c>
      <c r="B10643" t="s">
        <v>345</v>
      </c>
      <c r="E10643" t="s">
        <v>11192</v>
      </c>
      <c r="G10643" t="s">
        <v>410</v>
      </c>
      <c r="H10643" t="s">
        <v>198</v>
      </c>
      <c r="I10643" t="s">
        <v>411</v>
      </c>
      <c r="J10643">
        <v>1976</v>
      </c>
      <c r="K10643">
        <v>254</v>
      </c>
      <c r="L10643">
        <v>32</v>
      </c>
      <c r="M10643" t="s">
        <v>200</v>
      </c>
      <c r="N10643" t="s">
        <v>364</v>
      </c>
      <c r="O10643" t="s">
        <v>202</v>
      </c>
      <c r="P10643" t="s">
        <v>10409</v>
      </c>
    </row>
    <row r="10644" spans="1:16" x14ac:dyDescent="0.25">
      <c r="A10644">
        <v>149497</v>
      </c>
      <c r="B10644" t="s">
        <v>345</v>
      </c>
      <c r="E10644" t="s">
        <v>11193</v>
      </c>
      <c r="G10644" t="s">
        <v>410</v>
      </c>
      <c r="H10644" t="s">
        <v>198</v>
      </c>
      <c r="I10644" t="s">
        <v>411</v>
      </c>
      <c r="J10644">
        <v>1980</v>
      </c>
      <c r="K10644">
        <v>844</v>
      </c>
      <c r="L10644">
        <v>32</v>
      </c>
      <c r="M10644" t="s">
        <v>200</v>
      </c>
      <c r="N10644" t="s">
        <v>436</v>
      </c>
      <c r="O10644" t="s">
        <v>202</v>
      </c>
      <c r="P10644" t="s">
        <v>10471</v>
      </c>
    </row>
    <row r="10645" spans="1:16" x14ac:dyDescent="0.25">
      <c r="A10645">
        <v>149498</v>
      </c>
      <c r="B10645" t="s">
        <v>345</v>
      </c>
      <c r="E10645" t="s">
        <v>11194</v>
      </c>
      <c r="G10645" t="s">
        <v>410</v>
      </c>
      <c r="H10645" t="s">
        <v>198</v>
      </c>
      <c r="I10645" t="s">
        <v>411</v>
      </c>
      <c r="J10645">
        <v>1966</v>
      </c>
      <c r="K10645">
        <v>897</v>
      </c>
      <c r="L10645">
        <v>32</v>
      </c>
      <c r="M10645" t="s">
        <v>200</v>
      </c>
      <c r="N10645" t="s">
        <v>364</v>
      </c>
      <c r="O10645" t="s">
        <v>202</v>
      </c>
      <c r="P10645" t="s">
        <v>10409</v>
      </c>
    </row>
    <row r="10646" spans="1:16" x14ac:dyDescent="0.25">
      <c r="A10646">
        <v>149499</v>
      </c>
      <c r="B10646" t="s">
        <v>345</v>
      </c>
      <c r="E10646" t="s">
        <v>11195</v>
      </c>
      <c r="G10646" t="s">
        <v>410</v>
      </c>
      <c r="H10646" t="s">
        <v>198</v>
      </c>
      <c r="I10646" t="s">
        <v>411</v>
      </c>
      <c r="J10646">
        <v>1970</v>
      </c>
      <c r="K10646">
        <v>208</v>
      </c>
      <c r="L10646">
        <v>32</v>
      </c>
      <c r="M10646" t="s">
        <v>200</v>
      </c>
      <c r="N10646" t="s">
        <v>364</v>
      </c>
      <c r="O10646" t="s">
        <v>202</v>
      </c>
      <c r="P10646" t="s">
        <v>10409</v>
      </c>
    </row>
    <row r="10647" spans="1:16" x14ac:dyDescent="0.25">
      <c r="A10647">
        <v>149500</v>
      </c>
      <c r="B10647" t="s">
        <v>345</v>
      </c>
      <c r="E10647" t="s">
        <v>11196</v>
      </c>
      <c r="G10647" t="s">
        <v>410</v>
      </c>
      <c r="H10647" t="s">
        <v>198</v>
      </c>
      <c r="I10647" t="s">
        <v>411</v>
      </c>
      <c r="J10647">
        <v>1976</v>
      </c>
      <c r="K10647">
        <v>218</v>
      </c>
      <c r="L10647">
        <v>32</v>
      </c>
      <c r="M10647" t="s">
        <v>200</v>
      </c>
      <c r="N10647" t="s">
        <v>364</v>
      </c>
      <c r="O10647" t="s">
        <v>202</v>
      </c>
      <c r="P10647" t="s">
        <v>10409</v>
      </c>
    </row>
    <row r="10648" spans="1:16" x14ac:dyDescent="0.25">
      <c r="A10648">
        <v>149501</v>
      </c>
      <c r="B10648" t="s">
        <v>345</v>
      </c>
      <c r="E10648" t="s">
        <v>11197</v>
      </c>
      <c r="G10648" t="s">
        <v>410</v>
      </c>
      <c r="H10648" t="s">
        <v>198</v>
      </c>
      <c r="I10648" t="s">
        <v>411</v>
      </c>
      <c r="J10648">
        <v>1983</v>
      </c>
      <c r="K10648">
        <v>292</v>
      </c>
      <c r="L10648">
        <v>32</v>
      </c>
      <c r="M10648" t="s">
        <v>200</v>
      </c>
      <c r="N10648" t="s">
        <v>364</v>
      </c>
      <c r="O10648" t="s">
        <v>202</v>
      </c>
      <c r="P10648" t="s">
        <v>10409</v>
      </c>
    </row>
    <row r="10649" spans="1:16" x14ac:dyDescent="0.25">
      <c r="A10649">
        <v>149502</v>
      </c>
      <c r="B10649" t="s">
        <v>345</v>
      </c>
      <c r="E10649" t="s">
        <v>11198</v>
      </c>
      <c r="G10649" t="s">
        <v>410</v>
      </c>
      <c r="H10649" t="s">
        <v>198</v>
      </c>
      <c r="I10649" t="s">
        <v>411</v>
      </c>
      <c r="J10649">
        <v>1967</v>
      </c>
      <c r="K10649">
        <v>273</v>
      </c>
      <c r="L10649">
        <v>32</v>
      </c>
      <c r="M10649" t="s">
        <v>200</v>
      </c>
      <c r="N10649" t="s">
        <v>364</v>
      </c>
      <c r="O10649" t="s">
        <v>202</v>
      </c>
      <c r="P10649" t="s">
        <v>10409</v>
      </c>
    </row>
    <row r="10650" spans="1:16" x14ac:dyDescent="0.25">
      <c r="A10650">
        <v>149503</v>
      </c>
      <c r="B10650" t="s">
        <v>345</v>
      </c>
      <c r="E10650" t="s">
        <v>11199</v>
      </c>
      <c r="G10650" t="s">
        <v>410</v>
      </c>
      <c r="H10650" t="s">
        <v>198</v>
      </c>
      <c r="I10650" t="s">
        <v>411</v>
      </c>
      <c r="J10650">
        <v>1983</v>
      </c>
      <c r="K10650">
        <v>179</v>
      </c>
      <c r="L10650">
        <v>32</v>
      </c>
      <c r="M10650" t="s">
        <v>200</v>
      </c>
      <c r="N10650" t="s">
        <v>364</v>
      </c>
      <c r="O10650" t="s">
        <v>202</v>
      </c>
      <c r="P10650" t="s">
        <v>10409</v>
      </c>
    </row>
    <row r="10651" spans="1:16" x14ac:dyDescent="0.25">
      <c r="A10651">
        <v>149504</v>
      </c>
      <c r="B10651" t="s">
        <v>345</v>
      </c>
      <c r="E10651" t="s">
        <v>11200</v>
      </c>
      <c r="G10651" t="s">
        <v>410</v>
      </c>
      <c r="H10651" t="s">
        <v>198</v>
      </c>
      <c r="I10651" t="s">
        <v>411</v>
      </c>
      <c r="J10651">
        <v>1989</v>
      </c>
      <c r="K10651">
        <v>310</v>
      </c>
      <c r="L10651">
        <v>32</v>
      </c>
      <c r="M10651" t="s">
        <v>200</v>
      </c>
      <c r="N10651" t="s">
        <v>364</v>
      </c>
      <c r="O10651" t="s">
        <v>202</v>
      </c>
      <c r="P10651" t="s">
        <v>10409</v>
      </c>
    </row>
    <row r="10652" spans="1:16" x14ac:dyDescent="0.25">
      <c r="A10652">
        <v>149505</v>
      </c>
      <c r="B10652" t="s">
        <v>345</v>
      </c>
      <c r="E10652" t="s">
        <v>11201</v>
      </c>
      <c r="G10652" t="s">
        <v>410</v>
      </c>
      <c r="H10652" t="s">
        <v>198</v>
      </c>
      <c r="I10652" t="s">
        <v>411</v>
      </c>
      <c r="J10652">
        <v>1980</v>
      </c>
      <c r="K10652">
        <v>39</v>
      </c>
      <c r="L10652">
        <v>32</v>
      </c>
      <c r="M10652" t="s">
        <v>200</v>
      </c>
      <c r="N10652" t="s">
        <v>364</v>
      </c>
      <c r="O10652" t="s">
        <v>202</v>
      </c>
      <c r="P10652" t="s">
        <v>10409</v>
      </c>
    </row>
    <row r="10653" spans="1:16" x14ac:dyDescent="0.25">
      <c r="A10653">
        <v>149506</v>
      </c>
      <c r="B10653" t="s">
        <v>345</v>
      </c>
      <c r="E10653" t="s">
        <v>11202</v>
      </c>
      <c r="G10653" t="s">
        <v>410</v>
      </c>
      <c r="H10653" t="s">
        <v>198</v>
      </c>
      <c r="I10653" t="s">
        <v>411</v>
      </c>
      <c r="J10653">
        <v>1980</v>
      </c>
      <c r="K10653">
        <v>504</v>
      </c>
      <c r="L10653">
        <v>32</v>
      </c>
      <c r="M10653" t="s">
        <v>200</v>
      </c>
      <c r="N10653" t="s">
        <v>364</v>
      </c>
      <c r="O10653" t="s">
        <v>202</v>
      </c>
      <c r="P10653" t="s">
        <v>10409</v>
      </c>
    </row>
    <row r="10654" spans="1:16" x14ac:dyDescent="0.25">
      <c r="A10654">
        <v>149507</v>
      </c>
      <c r="B10654" t="s">
        <v>345</v>
      </c>
      <c r="E10654" t="s">
        <v>11203</v>
      </c>
      <c r="G10654" t="s">
        <v>410</v>
      </c>
      <c r="H10654" t="s">
        <v>198</v>
      </c>
      <c r="I10654" t="s">
        <v>411</v>
      </c>
      <c r="J10654">
        <v>1994</v>
      </c>
      <c r="K10654">
        <v>126</v>
      </c>
      <c r="L10654">
        <v>32</v>
      </c>
      <c r="M10654" t="s">
        <v>200</v>
      </c>
      <c r="N10654" t="s">
        <v>467</v>
      </c>
      <c r="O10654" t="s">
        <v>202</v>
      </c>
      <c r="P10654" t="s">
        <v>10409</v>
      </c>
    </row>
    <row r="10655" spans="1:16" x14ac:dyDescent="0.25">
      <c r="A10655">
        <v>149509</v>
      </c>
      <c r="B10655" t="s">
        <v>425</v>
      </c>
      <c r="E10655" t="s">
        <v>11204</v>
      </c>
      <c r="G10655" t="s">
        <v>264</v>
      </c>
      <c r="H10655" t="s">
        <v>10444</v>
      </c>
      <c r="I10655" t="s">
        <v>10445</v>
      </c>
      <c r="J10655">
        <v>1981</v>
      </c>
      <c r="K10655">
        <v>3062</v>
      </c>
      <c r="L10655">
        <v>33</v>
      </c>
      <c r="M10655" t="s">
        <v>200</v>
      </c>
      <c r="N10655" t="s">
        <v>11205</v>
      </c>
      <c r="O10655" t="s">
        <v>202</v>
      </c>
      <c r="P10655" t="s">
        <v>468</v>
      </c>
    </row>
    <row r="10656" spans="1:16" x14ac:dyDescent="0.25">
      <c r="A10656">
        <v>149510</v>
      </c>
      <c r="B10656" t="s">
        <v>425</v>
      </c>
      <c r="E10656" t="s">
        <v>11206</v>
      </c>
      <c r="G10656" t="s">
        <v>264</v>
      </c>
      <c r="H10656" t="s">
        <v>10444</v>
      </c>
      <c r="I10656" t="s">
        <v>10445</v>
      </c>
      <c r="J10656">
        <v>1981</v>
      </c>
      <c r="K10656">
        <v>4546</v>
      </c>
      <c r="L10656">
        <v>33</v>
      </c>
      <c r="M10656" t="s">
        <v>200</v>
      </c>
      <c r="N10656" t="s">
        <v>11205</v>
      </c>
      <c r="O10656" t="s">
        <v>202</v>
      </c>
      <c r="P10656" t="s">
        <v>468</v>
      </c>
    </row>
    <row r="10657" spans="1:16" x14ac:dyDescent="0.25">
      <c r="A10657">
        <v>149511</v>
      </c>
      <c r="B10657" t="s">
        <v>10469</v>
      </c>
      <c r="E10657" t="s">
        <v>11207</v>
      </c>
      <c r="G10657" t="s">
        <v>264</v>
      </c>
      <c r="H10657" t="s">
        <v>10444</v>
      </c>
      <c r="I10657" t="s">
        <v>10445</v>
      </c>
      <c r="J10657">
        <v>1981</v>
      </c>
      <c r="K10657">
        <v>7596</v>
      </c>
      <c r="L10657">
        <v>33</v>
      </c>
      <c r="M10657" t="s">
        <v>200</v>
      </c>
      <c r="N10657" t="s">
        <v>11205</v>
      </c>
      <c r="O10657" t="s">
        <v>202</v>
      </c>
      <c r="P10657" t="s">
        <v>10472</v>
      </c>
    </row>
    <row r="10658" spans="1:16" x14ac:dyDescent="0.25">
      <c r="A10658">
        <v>149512</v>
      </c>
      <c r="B10658" t="s">
        <v>425</v>
      </c>
      <c r="E10658" t="s">
        <v>11208</v>
      </c>
      <c r="G10658" t="s">
        <v>264</v>
      </c>
      <c r="H10658" t="s">
        <v>10444</v>
      </c>
      <c r="I10658" t="s">
        <v>10445</v>
      </c>
      <c r="J10658">
        <v>1981</v>
      </c>
      <c r="K10658">
        <v>12120</v>
      </c>
      <c r="L10658">
        <v>33</v>
      </c>
      <c r="M10658" t="s">
        <v>200</v>
      </c>
      <c r="N10658" t="s">
        <v>11205</v>
      </c>
      <c r="O10658" t="s">
        <v>202</v>
      </c>
      <c r="P10658" t="s">
        <v>468</v>
      </c>
    </row>
    <row r="10659" spans="1:16" x14ac:dyDescent="0.25">
      <c r="A10659">
        <v>149513</v>
      </c>
      <c r="B10659" t="s">
        <v>425</v>
      </c>
      <c r="E10659" t="s">
        <v>11209</v>
      </c>
      <c r="G10659" t="s">
        <v>264</v>
      </c>
      <c r="H10659" t="s">
        <v>10444</v>
      </c>
      <c r="I10659" t="s">
        <v>10445</v>
      </c>
      <c r="J10659">
        <v>1981</v>
      </c>
      <c r="K10659">
        <v>53000</v>
      </c>
      <c r="L10659">
        <v>33</v>
      </c>
      <c r="M10659" t="s">
        <v>200</v>
      </c>
      <c r="N10659" t="s">
        <v>11205</v>
      </c>
      <c r="O10659" t="s">
        <v>202</v>
      </c>
      <c r="P10659" t="s">
        <v>468</v>
      </c>
    </row>
    <row r="10660" spans="1:16" x14ac:dyDescent="0.25">
      <c r="A10660">
        <v>149514</v>
      </c>
      <c r="B10660" t="s">
        <v>425</v>
      </c>
      <c r="E10660" t="s">
        <v>11210</v>
      </c>
      <c r="G10660" t="s">
        <v>264</v>
      </c>
      <c r="H10660" t="s">
        <v>10444</v>
      </c>
      <c r="I10660" t="s">
        <v>10445</v>
      </c>
      <c r="J10660">
        <v>1981</v>
      </c>
      <c r="K10660">
        <v>24184</v>
      </c>
      <c r="L10660">
        <v>33</v>
      </c>
      <c r="M10660" t="s">
        <v>200</v>
      </c>
      <c r="N10660" t="s">
        <v>11205</v>
      </c>
      <c r="O10660" t="s">
        <v>202</v>
      </c>
      <c r="P10660" t="s">
        <v>468</v>
      </c>
    </row>
    <row r="10661" spans="1:16" x14ac:dyDescent="0.25">
      <c r="A10661">
        <v>149515</v>
      </c>
      <c r="B10661" t="s">
        <v>195</v>
      </c>
      <c r="E10661" t="s">
        <v>10830</v>
      </c>
      <c r="G10661" t="s">
        <v>264</v>
      </c>
      <c r="H10661" t="s">
        <v>10444</v>
      </c>
      <c r="I10661" t="s">
        <v>10445</v>
      </c>
      <c r="J10661">
        <v>1935</v>
      </c>
      <c r="K10661">
        <v>78155</v>
      </c>
      <c r="L10661">
        <v>33</v>
      </c>
      <c r="M10661" t="s">
        <v>200</v>
      </c>
      <c r="N10661" t="s">
        <v>11205</v>
      </c>
      <c r="O10661" t="s">
        <v>202</v>
      </c>
      <c r="P10661" t="s">
        <v>9845</v>
      </c>
    </row>
    <row r="10662" spans="1:16" x14ac:dyDescent="0.25">
      <c r="A10662">
        <v>149516</v>
      </c>
      <c r="B10662" t="s">
        <v>195</v>
      </c>
      <c r="E10662" t="s">
        <v>11211</v>
      </c>
      <c r="G10662" t="s">
        <v>264</v>
      </c>
      <c r="H10662" t="s">
        <v>10444</v>
      </c>
      <c r="I10662" t="s">
        <v>10445</v>
      </c>
      <c r="J10662">
        <v>1976</v>
      </c>
      <c r="K10662">
        <v>63138</v>
      </c>
      <c r="L10662">
        <v>33</v>
      </c>
      <c r="M10662" t="s">
        <v>200</v>
      </c>
      <c r="N10662" t="s">
        <v>11212</v>
      </c>
      <c r="O10662" t="s">
        <v>202</v>
      </c>
      <c r="P10662" t="s">
        <v>9845</v>
      </c>
    </row>
    <row r="10663" spans="1:16" x14ac:dyDescent="0.25">
      <c r="A10663">
        <v>149517</v>
      </c>
      <c r="B10663" t="s">
        <v>425</v>
      </c>
      <c r="E10663" t="s">
        <v>11213</v>
      </c>
      <c r="G10663" t="s">
        <v>264</v>
      </c>
      <c r="H10663" t="s">
        <v>10444</v>
      </c>
      <c r="I10663" t="s">
        <v>10445</v>
      </c>
      <c r="J10663">
        <v>1981</v>
      </c>
      <c r="K10663">
        <v>75262</v>
      </c>
      <c r="L10663">
        <v>33</v>
      </c>
      <c r="M10663" t="s">
        <v>200</v>
      </c>
      <c r="N10663" t="s">
        <v>11212</v>
      </c>
      <c r="O10663" t="s">
        <v>202</v>
      </c>
      <c r="P10663" t="s">
        <v>468</v>
      </c>
    </row>
    <row r="10664" spans="1:16" x14ac:dyDescent="0.25">
      <c r="A10664">
        <v>149518</v>
      </c>
      <c r="B10664" t="s">
        <v>360</v>
      </c>
      <c r="E10664" t="s">
        <v>11214</v>
      </c>
      <c r="G10664" t="s">
        <v>264</v>
      </c>
      <c r="H10664" t="s">
        <v>10444</v>
      </c>
      <c r="I10664" t="s">
        <v>10445</v>
      </c>
      <c r="J10664">
        <v>2001</v>
      </c>
      <c r="K10664">
        <v>571000</v>
      </c>
      <c r="L10664">
        <v>33</v>
      </c>
      <c r="M10664" t="s">
        <v>200</v>
      </c>
      <c r="N10664" t="s">
        <v>10383</v>
      </c>
      <c r="O10664" t="s">
        <v>202</v>
      </c>
      <c r="P10664" t="s">
        <v>365</v>
      </c>
    </row>
    <row r="10665" spans="1:16" x14ac:dyDescent="0.25">
      <c r="A10665">
        <v>149519</v>
      </c>
      <c r="B10665" t="s">
        <v>195</v>
      </c>
      <c r="E10665" t="s">
        <v>10333</v>
      </c>
      <c r="G10665" t="s">
        <v>264</v>
      </c>
      <c r="H10665" t="s">
        <v>10444</v>
      </c>
      <c r="I10665" t="s">
        <v>10445</v>
      </c>
      <c r="J10665">
        <v>1933</v>
      </c>
      <c r="K10665">
        <v>134259</v>
      </c>
      <c r="L10665">
        <v>33</v>
      </c>
      <c r="M10665" t="s">
        <v>200</v>
      </c>
      <c r="N10665" t="s">
        <v>11205</v>
      </c>
      <c r="O10665" t="s">
        <v>202</v>
      </c>
      <c r="P10665" t="s">
        <v>9845</v>
      </c>
    </row>
    <row r="10666" spans="1:16" x14ac:dyDescent="0.25">
      <c r="A10666">
        <v>149520</v>
      </c>
      <c r="B10666" t="s">
        <v>195</v>
      </c>
      <c r="E10666" t="s">
        <v>11215</v>
      </c>
      <c r="G10666" t="s">
        <v>264</v>
      </c>
      <c r="H10666" t="s">
        <v>10444</v>
      </c>
      <c r="I10666" t="s">
        <v>10445</v>
      </c>
      <c r="J10666">
        <v>1976</v>
      </c>
      <c r="K10666">
        <v>330700</v>
      </c>
      <c r="L10666">
        <v>33</v>
      </c>
      <c r="M10666" t="s">
        <v>200</v>
      </c>
      <c r="N10666" t="s">
        <v>11212</v>
      </c>
      <c r="O10666" t="s">
        <v>202</v>
      </c>
      <c r="P10666" t="s">
        <v>9845</v>
      </c>
    </row>
    <row r="10667" spans="1:16" x14ac:dyDescent="0.25">
      <c r="A10667">
        <v>149521</v>
      </c>
      <c r="B10667" t="s">
        <v>360</v>
      </c>
      <c r="E10667" t="s">
        <v>11216</v>
      </c>
      <c r="G10667" t="s">
        <v>264</v>
      </c>
      <c r="H10667" t="s">
        <v>10416</v>
      </c>
      <c r="I10667" t="s">
        <v>10417</v>
      </c>
      <c r="J10667">
        <v>2001</v>
      </c>
      <c r="K10667">
        <v>233000</v>
      </c>
      <c r="L10667">
        <v>33</v>
      </c>
      <c r="M10667" t="s">
        <v>200</v>
      </c>
      <c r="N10667" t="s">
        <v>10383</v>
      </c>
      <c r="O10667" t="s">
        <v>202</v>
      </c>
      <c r="P10667" t="s">
        <v>365</v>
      </c>
    </row>
    <row r="10668" spans="1:16" x14ac:dyDescent="0.25">
      <c r="A10668">
        <v>149522</v>
      </c>
      <c r="B10668" t="s">
        <v>360</v>
      </c>
      <c r="E10668" t="s">
        <v>11217</v>
      </c>
      <c r="G10668" t="s">
        <v>264</v>
      </c>
      <c r="H10668" t="s">
        <v>10444</v>
      </c>
      <c r="I10668" t="s">
        <v>10445</v>
      </c>
      <c r="J10668">
        <v>2002</v>
      </c>
      <c r="K10668">
        <v>303000</v>
      </c>
      <c r="L10668">
        <v>33</v>
      </c>
      <c r="M10668" t="s">
        <v>200</v>
      </c>
      <c r="N10668" t="s">
        <v>10383</v>
      </c>
      <c r="O10668" t="s">
        <v>202</v>
      </c>
      <c r="P10668" t="s">
        <v>365</v>
      </c>
    </row>
    <row r="10669" spans="1:16" x14ac:dyDescent="0.25">
      <c r="A10669">
        <v>149523</v>
      </c>
      <c r="B10669" t="s">
        <v>360</v>
      </c>
      <c r="E10669" t="s">
        <v>11218</v>
      </c>
      <c r="G10669" t="s">
        <v>264</v>
      </c>
      <c r="H10669" t="s">
        <v>10416</v>
      </c>
      <c r="I10669" t="s">
        <v>10417</v>
      </c>
      <c r="J10669">
        <v>2002</v>
      </c>
      <c r="K10669">
        <v>350000</v>
      </c>
      <c r="L10669">
        <v>33</v>
      </c>
      <c r="M10669" t="s">
        <v>200</v>
      </c>
      <c r="N10669" t="s">
        <v>10383</v>
      </c>
      <c r="O10669" t="s">
        <v>202</v>
      </c>
      <c r="P10669" t="s">
        <v>365</v>
      </c>
    </row>
    <row r="10670" spans="1:16" x14ac:dyDescent="0.25">
      <c r="A10670">
        <v>149524</v>
      </c>
      <c r="B10670" t="s">
        <v>255</v>
      </c>
      <c r="E10670" t="s">
        <v>11219</v>
      </c>
      <c r="G10670" t="s">
        <v>264</v>
      </c>
      <c r="H10670" t="s">
        <v>10444</v>
      </c>
      <c r="I10670" t="s">
        <v>10445</v>
      </c>
      <c r="J10670">
        <v>1976</v>
      </c>
      <c r="K10670">
        <v>524219</v>
      </c>
      <c r="L10670">
        <v>33</v>
      </c>
      <c r="M10670" t="s">
        <v>200</v>
      </c>
      <c r="N10670" t="s">
        <v>11212</v>
      </c>
      <c r="O10670" t="s">
        <v>202</v>
      </c>
      <c r="P10670" t="s">
        <v>9845</v>
      </c>
    </row>
    <row r="10671" spans="1:16" x14ac:dyDescent="0.25">
      <c r="A10671">
        <v>149525</v>
      </c>
      <c r="B10671" t="s">
        <v>360</v>
      </c>
      <c r="E10671" t="s">
        <v>11220</v>
      </c>
      <c r="G10671" t="s">
        <v>264</v>
      </c>
      <c r="H10671" t="s">
        <v>10423</v>
      </c>
      <c r="I10671" t="s">
        <v>10424</v>
      </c>
      <c r="J10671">
        <v>1996</v>
      </c>
      <c r="K10671">
        <v>1362000</v>
      </c>
      <c r="L10671">
        <v>33</v>
      </c>
      <c r="M10671" t="s">
        <v>200</v>
      </c>
      <c r="N10671" t="s">
        <v>10383</v>
      </c>
      <c r="O10671" t="s">
        <v>202</v>
      </c>
      <c r="P10671" t="s">
        <v>365</v>
      </c>
    </row>
    <row r="10672" spans="1:16" x14ac:dyDescent="0.25">
      <c r="A10672">
        <v>149526</v>
      </c>
      <c r="B10672" t="s">
        <v>360</v>
      </c>
      <c r="E10672" t="s">
        <v>11221</v>
      </c>
      <c r="G10672" t="s">
        <v>264</v>
      </c>
      <c r="H10672" t="s">
        <v>3332</v>
      </c>
      <c r="I10672" t="s">
        <v>11222</v>
      </c>
      <c r="J10672">
        <v>2002</v>
      </c>
      <c r="K10672">
        <v>796000</v>
      </c>
      <c r="L10672">
        <v>33</v>
      </c>
      <c r="M10672" t="s">
        <v>200</v>
      </c>
      <c r="N10672" t="s">
        <v>10383</v>
      </c>
      <c r="O10672" t="s">
        <v>202</v>
      </c>
      <c r="P10672" t="s">
        <v>365</v>
      </c>
    </row>
    <row r="10673" spans="1:16" ht="45" x14ac:dyDescent="0.25">
      <c r="A10673">
        <v>149527</v>
      </c>
      <c r="B10673" t="s">
        <v>360</v>
      </c>
      <c r="E10673" s="18" t="s">
        <v>11223</v>
      </c>
      <c r="G10673" t="s">
        <v>264</v>
      </c>
      <c r="H10673" t="s">
        <v>10416</v>
      </c>
      <c r="I10673" t="s">
        <v>10417</v>
      </c>
      <c r="J10673">
        <v>2002</v>
      </c>
      <c r="K10673">
        <v>1463000</v>
      </c>
      <c r="L10673">
        <v>33</v>
      </c>
      <c r="M10673" t="s">
        <v>200</v>
      </c>
      <c r="N10673" t="s">
        <v>10383</v>
      </c>
      <c r="O10673" t="s">
        <v>202</v>
      </c>
      <c r="P10673" t="s">
        <v>365</v>
      </c>
    </row>
    <row r="10674" spans="1:16" x14ac:dyDescent="0.25">
      <c r="A10674">
        <v>149528</v>
      </c>
      <c r="B10674" t="s">
        <v>360</v>
      </c>
      <c r="E10674" t="s">
        <v>11224</v>
      </c>
      <c r="G10674" t="s">
        <v>264</v>
      </c>
      <c r="H10674" t="s">
        <v>10423</v>
      </c>
      <c r="I10674" t="s">
        <v>10424</v>
      </c>
      <c r="J10674">
        <v>2002</v>
      </c>
      <c r="K10674">
        <v>2948000</v>
      </c>
      <c r="L10674">
        <v>33</v>
      </c>
      <c r="M10674" t="s">
        <v>200</v>
      </c>
      <c r="N10674" t="s">
        <v>10383</v>
      </c>
      <c r="O10674" t="s">
        <v>202</v>
      </c>
      <c r="P10674" t="s">
        <v>365</v>
      </c>
    </row>
    <row r="10675" spans="1:16" x14ac:dyDescent="0.25">
      <c r="A10675">
        <v>149529</v>
      </c>
      <c r="B10675" t="s">
        <v>360</v>
      </c>
      <c r="E10675" t="s">
        <v>11225</v>
      </c>
      <c r="G10675" t="s">
        <v>264</v>
      </c>
      <c r="H10675" t="s">
        <v>10416</v>
      </c>
      <c r="I10675" t="s">
        <v>10417</v>
      </c>
      <c r="J10675">
        <v>2001</v>
      </c>
      <c r="K10675">
        <v>2445000</v>
      </c>
      <c r="L10675">
        <v>33</v>
      </c>
      <c r="M10675" t="s">
        <v>200</v>
      </c>
      <c r="N10675" t="s">
        <v>10383</v>
      </c>
      <c r="O10675" t="s">
        <v>202</v>
      </c>
      <c r="P10675" t="s">
        <v>365</v>
      </c>
    </row>
    <row r="10676" spans="1:16" x14ac:dyDescent="0.25">
      <c r="A10676">
        <v>149530</v>
      </c>
      <c r="B10676" t="s">
        <v>360</v>
      </c>
      <c r="E10676" t="s">
        <v>11226</v>
      </c>
      <c r="G10676" t="s">
        <v>264</v>
      </c>
      <c r="H10676" t="s">
        <v>10423</v>
      </c>
      <c r="I10676" t="s">
        <v>10424</v>
      </c>
      <c r="J10676">
        <v>2002</v>
      </c>
      <c r="K10676">
        <v>3494000</v>
      </c>
      <c r="L10676">
        <v>33</v>
      </c>
      <c r="M10676" t="s">
        <v>200</v>
      </c>
      <c r="N10676" t="s">
        <v>10383</v>
      </c>
      <c r="O10676" t="s">
        <v>202</v>
      </c>
      <c r="P10676" t="s">
        <v>365</v>
      </c>
    </row>
    <row r="10677" spans="1:16" x14ac:dyDescent="0.25">
      <c r="A10677">
        <v>149531</v>
      </c>
      <c r="B10677" t="s">
        <v>345</v>
      </c>
      <c r="E10677" t="s">
        <v>11227</v>
      </c>
      <c r="G10677" t="s">
        <v>264</v>
      </c>
      <c r="H10677" t="s">
        <v>11228</v>
      </c>
      <c r="I10677" t="s">
        <v>11229</v>
      </c>
      <c r="J10677">
        <v>2003</v>
      </c>
      <c r="K10677">
        <v>822955</v>
      </c>
      <c r="L10677">
        <v>33</v>
      </c>
      <c r="M10677" t="s">
        <v>200</v>
      </c>
      <c r="N10677" t="s">
        <v>11230</v>
      </c>
      <c r="O10677" t="s">
        <v>202</v>
      </c>
      <c r="P10677" t="s">
        <v>11231</v>
      </c>
    </row>
    <row r="10678" spans="1:16" x14ac:dyDescent="0.25">
      <c r="A10678">
        <v>149532</v>
      </c>
      <c r="B10678" t="s">
        <v>345</v>
      </c>
      <c r="E10678" t="s">
        <v>11227</v>
      </c>
      <c r="G10678" t="s">
        <v>264</v>
      </c>
      <c r="H10678" t="s">
        <v>11232</v>
      </c>
      <c r="I10678" t="s">
        <v>11233</v>
      </c>
      <c r="J10678">
        <v>2003</v>
      </c>
      <c r="K10678">
        <v>147414</v>
      </c>
      <c r="L10678">
        <v>33</v>
      </c>
      <c r="M10678" t="s">
        <v>200</v>
      </c>
      <c r="N10678" t="s">
        <v>11230</v>
      </c>
      <c r="O10678" t="s">
        <v>202</v>
      </c>
      <c r="P10678" t="s">
        <v>11234</v>
      </c>
    </row>
    <row r="10679" spans="1:16" x14ac:dyDescent="0.25">
      <c r="A10679">
        <v>149533</v>
      </c>
      <c r="B10679" t="s">
        <v>195</v>
      </c>
      <c r="E10679" t="s">
        <v>11235</v>
      </c>
      <c r="G10679" t="s">
        <v>8195</v>
      </c>
      <c r="H10679" t="s">
        <v>198</v>
      </c>
      <c r="I10679" t="s">
        <v>8210</v>
      </c>
      <c r="J10679">
        <v>2002</v>
      </c>
      <c r="K10679">
        <v>3201</v>
      </c>
      <c r="L10679">
        <v>21</v>
      </c>
      <c r="M10679" t="s">
        <v>200</v>
      </c>
      <c r="N10679" t="s">
        <v>376</v>
      </c>
      <c r="O10679" t="s">
        <v>202</v>
      </c>
      <c r="P10679" t="s">
        <v>9845</v>
      </c>
    </row>
    <row r="10680" spans="1:16" x14ac:dyDescent="0.25">
      <c r="A10680">
        <v>149534</v>
      </c>
      <c r="B10680" t="s">
        <v>195</v>
      </c>
      <c r="E10680" t="s">
        <v>11236</v>
      </c>
      <c r="G10680" t="s">
        <v>8195</v>
      </c>
      <c r="H10680" t="s">
        <v>198</v>
      </c>
      <c r="I10680" t="s">
        <v>8210</v>
      </c>
      <c r="J10680">
        <v>2002</v>
      </c>
      <c r="K10680">
        <v>65030</v>
      </c>
      <c r="L10680">
        <v>21</v>
      </c>
      <c r="M10680" t="s">
        <v>200</v>
      </c>
      <c r="N10680" t="s">
        <v>376</v>
      </c>
      <c r="O10680" t="s">
        <v>202</v>
      </c>
      <c r="P10680" t="s">
        <v>9845</v>
      </c>
    </row>
    <row r="10681" spans="1:16" x14ac:dyDescent="0.25">
      <c r="A10681">
        <v>149535</v>
      </c>
      <c r="B10681" t="s">
        <v>195</v>
      </c>
      <c r="E10681" t="s">
        <v>11236</v>
      </c>
      <c r="G10681" t="s">
        <v>8195</v>
      </c>
      <c r="H10681" t="s">
        <v>198</v>
      </c>
      <c r="I10681" t="s">
        <v>8210</v>
      </c>
      <c r="J10681">
        <v>2002</v>
      </c>
      <c r="K10681">
        <v>37160</v>
      </c>
      <c r="L10681">
        <v>21</v>
      </c>
      <c r="M10681" t="s">
        <v>200</v>
      </c>
      <c r="N10681" t="s">
        <v>376</v>
      </c>
      <c r="O10681" t="s">
        <v>202</v>
      </c>
      <c r="P10681" t="s">
        <v>9845</v>
      </c>
    </row>
    <row r="10682" spans="1:16" x14ac:dyDescent="0.25">
      <c r="A10682">
        <v>149536</v>
      </c>
      <c r="B10682" t="s">
        <v>195</v>
      </c>
      <c r="E10682" t="s">
        <v>11237</v>
      </c>
      <c r="G10682" t="s">
        <v>8195</v>
      </c>
      <c r="H10682" t="s">
        <v>198</v>
      </c>
      <c r="I10682" t="s">
        <v>8210</v>
      </c>
      <c r="J10682">
        <v>2002</v>
      </c>
      <c r="K10682">
        <v>138957</v>
      </c>
      <c r="L10682">
        <v>21</v>
      </c>
      <c r="M10682" t="s">
        <v>200</v>
      </c>
      <c r="N10682" t="s">
        <v>376</v>
      </c>
      <c r="O10682" t="s">
        <v>202</v>
      </c>
      <c r="P10682" t="s">
        <v>9845</v>
      </c>
    </row>
    <row r="10683" spans="1:16" x14ac:dyDescent="0.25">
      <c r="A10683">
        <v>149537</v>
      </c>
      <c r="B10683" t="s">
        <v>195</v>
      </c>
      <c r="E10683" t="s">
        <v>11238</v>
      </c>
      <c r="G10683" t="s">
        <v>8195</v>
      </c>
      <c r="H10683" t="s">
        <v>198</v>
      </c>
      <c r="I10683" t="s">
        <v>8210</v>
      </c>
      <c r="J10683">
        <v>2002</v>
      </c>
      <c r="K10683">
        <v>220332</v>
      </c>
      <c r="L10683">
        <v>21</v>
      </c>
      <c r="M10683" t="s">
        <v>200</v>
      </c>
      <c r="N10683" t="s">
        <v>668</v>
      </c>
      <c r="O10683" t="s">
        <v>202</v>
      </c>
      <c r="P10683" t="s">
        <v>9845</v>
      </c>
    </row>
    <row r="10684" spans="1:16" x14ac:dyDescent="0.25">
      <c r="A10684">
        <v>149538</v>
      </c>
      <c r="B10684" t="s">
        <v>195</v>
      </c>
      <c r="E10684" t="s">
        <v>11239</v>
      </c>
      <c r="G10684" t="s">
        <v>8195</v>
      </c>
      <c r="H10684" t="s">
        <v>198</v>
      </c>
      <c r="I10684" t="s">
        <v>8210</v>
      </c>
      <c r="J10684">
        <v>2002</v>
      </c>
      <c r="K10684">
        <v>26</v>
      </c>
      <c r="L10684">
        <v>21</v>
      </c>
      <c r="M10684" t="s">
        <v>200</v>
      </c>
      <c r="N10684" t="s">
        <v>383</v>
      </c>
      <c r="O10684" t="s">
        <v>202</v>
      </c>
      <c r="P10684" t="s">
        <v>10830</v>
      </c>
    </row>
    <row r="10685" spans="1:16" x14ac:dyDescent="0.25">
      <c r="A10685">
        <v>149539</v>
      </c>
      <c r="B10685" t="s">
        <v>195</v>
      </c>
      <c r="E10685" t="s">
        <v>11240</v>
      </c>
      <c r="G10685" t="s">
        <v>8195</v>
      </c>
      <c r="H10685" t="s">
        <v>198</v>
      </c>
      <c r="I10685" t="s">
        <v>8210</v>
      </c>
      <c r="J10685">
        <v>2002</v>
      </c>
      <c r="K10685">
        <v>28627</v>
      </c>
      <c r="L10685">
        <v>21</v>
      </c>
      <c r="M10685" t="s">
        <v>200</v>
      </c>
      <c r="N10685" t="s">
        <v>668</v>
      </c>
      <c r="O10685" t="s">
        <v>202</v>
      </c>
      <c r="P10685" t="s">
        <v>9845</v>
      </c>
    </row>
    <row r="10686" spans="1:16" x14ac:dyDescent="0.25">
      <c r="A10686">
        <v>149540</v>
      </c>
      <c r="B10686" t="s">
        <v>195</v>
      </c>
      <c r="E10686" t="s">
        <v>11241</v>
      </c>
      <c r="G10686" t="s">
        <v>8195</v>
      </c>
      <c r="H10686" t="s">
        <v>198</v>
      </c>
      <c r="I10686" t="s">
        <v>8210</v>
      </c>
      <c r="J10686">
        <v>2002</v>
      </c>
      <c r="K10686">
        <v>60844</v>
      </c>
      <c r="L10686">
        <v>21</v>
      </c>
      <c r="M10686" t="s">
        <v>200</v>
      </c>
      <c r="N10686" t="s">
        <v>436</v>
      </c>
      <c r="O10686" t="s">
        <v>202</v>
      </c>
      <c r="P10686" t="s">
        <v>10830</v>
      </c>
    </row>
    <row r="10687" spans="1:16" x14ac:dyDescent="0.25">
      <c r="A10687">
        <v>149541</v>
      </c>
      <c r="B10687" t="s">
        <v>195</v>
      </c>
      <c r="E10687" t="s">
        <v>11242</v>
      </c>
      <c r="G10687" t="s">
        <v>8195</v>
      </c>
      <c r="H10687" t="s">
        <v>198</v>
      </c>
      <c r="I10687" t="s">
        <v>8210</v>
      </c>
      <c r="J10687">
        <v>2002</v>
      </c>
      <c r="K10687">
        <v>32573</v>
      </c>
      <c r="L10687">
        <v>21</v>
      </c>
      <c r="M10687" t="s">
        <v>200</v>
      </c>
      <c r="N10687" t="s">
        <v>668</v>
      </c>
      <c r="O10687" t="s">
        <v>202</v>
      </c>
      <c r="P10687" t="s">
        <v>9845</v>
      </c>
    </row>
    <row r="10688" spans="1:16" x14ac:dyDescent="0.25">
      <c r="A10688">
        <v>149542</v>
      </c>
      <c r="B10688" t="s">
        <v>255</v>
      </c>
      <c r="E10688" t="s">
        <v>11219</v>
      </c>
      <c r="G10688" t="s">
        <v>8195</v>
      </c>
      <c r="H10688" t="s">
        <v>198</v>
      </c>
      <c r="I10688" t="s">
        <v>8210</v>
      </c>
      <c r="J10688">
        <v>2002</v>
      </c>
      <c r="K10688">
        <v>811389</v>
      </c>
      <c r="L10688">
        <v>21</v>
      </c>
      <c r="M10688" t="s">
        <v>200</v>
      </c>
      <c r="N10688" t="s">
        <v>668</v>
      </c>
      <c r="O10688" t="s">
        <v>202</v>
      </c>
      <c r="P10688" t="s">
        <v>9845</v>
      </c>
    </row>
    <row r="10689" spans="1:16" x14ac:dyDescent="0.25">
      <c r="A10689">
        <v>149543</v>
      </c>
      <c r="B10689" t="s">
        <v>195</v>
      </c>
      <c r="E10689" t="s">
        <v>11243</v>
      </c>
      <c r="G10689" t="s">
        <v>8195</v>
      </c>
      <c r="H10689" t="s">
        <v>198</v>
      </c>
      <c r="I10689" t="s">
        <v>8210</v>
      </c>
      <c r="J10689">
        <v>2002</v>
      </c>
      <c r="K10689">
        <v>234555</v>
      </c>
      <c r="L10689">
        <v>21</v>
      </c>
      <c r="M10689" t="s">
        <v>200</v>
      </c>
      <c r="N10689" t="s">
        <v>467</v>
      </c>
      <c r="O10689" t="s">
        <v>202</v>
      </c>
      <c r="P10689" t="s">
        <v>9845</v>
      </c>
    </row>
    <row r="10690" spans="1:16" x14ac:dyDescent="0.25">
      <c r="A10690">
        <v>149544</v>
      </c>
      <c r="B10690" t="s">
        <v>195</v>
      </c>
      <c r="E10690" t="s">
        <v>11243</v>
      </c>
      <c r="G10690" t="s">
        <v>8195</v>
      </c>
      <c r="H10690" t="s">
        <v>198</v>
      </c>
      <c r="I10690" t="s">
        <v>8210</v>
      </c>
      <c r="J10690">
        <v>2002</v>
      </c>
      <c r="K10690">
        <v>77</v>
      </c>
      <c r="L10690">
        <v>21</v>
      </c>
      <c r="M10690" t="s">
        <v>200</v>
      </c>
      <c r="N10690" t="s">
        <v>383</v>
      </c>
      <c r="O10690" t="s">
        <v>202</v>
      </c>
      <c r="P10690" t="s">
        <v>10830</v>
      </c>
    </row>
    <row r="10691" spans="1:16" x14ac:dyDescent="0.25">
      <c r="A10691">
        <v>149545</v>
      </c>
      <c r="B10691" t="s">
        <v>195</v>
      </c>
      <c r="E10691" t="s">
        <v>11243</v>
      </c>
      <c r="G10691" t="s">
        <v>8195</v>
      </c>
      <c r="H10691" t="s">
        <v>198</v>
      </c>
      <c r="I10691" t="s">
        <v>8210</v>
      </c>
      <c r="J10691">
        <v>2002</v>
      </c>
      <c r="K10691">
        <v>71</v>
      </c>
      <c r="L10691">
        <v>21</v>
      </c>
      <c r="M10691" t="s">
        <v>200</v>
      </c>
      <c r="N10691" t="s">
        <v>383</v>
      </c>
      <c r="O10691" t="s">
        <v>202</v>
      </c>
      <c r="P10691" t="s">
        <v>10830</v>
      </c>
    </row>
    <row r="10692" spans="1:16" x14ac:dyDescent="0.25">
      <c r="A10692">
        <v>149730</v>
      </c>
      <c r="B10692" t="s">
        <v>399</v>
      </c>
      <c r="E10692" t="s">
        <v>11244</v>
      </c>
      <c r="F10692" t="s">
        <v>11245</v>
      </c>
      <c r="G10692" t="s">
        <v>241</v>
      </c>
      <c r="H10692" t="s">
        <v>10970</v>
      </c>
      <c r="I10692" t="s">
        <v>10971</v>
      </c>
      <c r="J10692">
        <v>1988</v>
      </c>
      <c r="K10692">
        <v>482908</v>
      </c>
      <c r="L10692">
        <v>27</v>
      </c>
      <c r="M10692" t="s">
        <v>200</v>
      </c>
      <c r="N10692" t="s">
        <v>1203</v>
      </c>
      <c r="O10692" t="s">
        <v>202</v>
      </c>
      <c r="P10692" t="s">
        <v>2483</v>
      </c>
    </row>
    <row r="10693" spans="1:16" x14ac:dyDescent="0.25">
      <c r="A10693">
        <v>149731</v>
      </c>
      <c r="B10693" t="s">
        <v>425</v>
      </c>
      <c r="E10693" t="s">
        <v>11246</v>
      </c>
      <c r="F10693" t="s">
        <v>11247</v>
      </c>
      <c r="G10693" t="s">
        <v>241</v>
      </c>
      <c r="H10693" t="s">
        <v>10989</v>
      </c>
      <c r="I10693" t="s">
        <v>10990</v>
      </c>
      <c r="J10693">
        <v>1989</v>
      </c>
      <c r="K10693">
        <v>407</v>
      </c>
      <c r="L10693">
        <v>27</v>
      </c>
      <c r="M10693" t="s">
        <v>200</v>
      </c>
      <c r="N10693" t="s">
        <v>436</v>
      </c>
      <c r="O10693" t="s">
        <v>202</v>
      </c>
      <c r="P10693" t="s">
        <v>494</v>
      </c>
    </row>
    <row r="10694" spans="1:16" x14ac:dyDescent="0.25">
      <c r="A10694">
        <v>149733</v>
      </c>
      <c r="B10694" t="s">
        <v>425</v>
      </c>
      <c r="E10694" t="s">
        <v>10972</v>
      </c>
      <c r="F10694" t="s">
        <v>11245</v>
      </c>
      <c r="G10694" t="s">
        <v>241</v>
      </c>
      <c r="H10694" t="s">
        <v>10970</v>
      </c>
      <c r="I10694" t="s">
        <v>10971</v>
      </c>
      <c r="J10694">
        <v>1988</v>
      </c>
      <c r="K10694">
        <v>764</v>
      </c>
      <c r="L10694">
        <v>27</v>
      </c>
      <c r="M10694" t="s">
        <v>200</v>
      </c>
      <c r="N10694" t="s">
        <v>376</v>
      </c>
      <c r="O10694" t="s">
        <v>202</v>
      </c>
      <c r="P10694" t="s">
        <v>468</v>
      </c>
    </row>
    <row r="10695" spans="1:16" x14ac:dyDescent="0.25">
      <c r="A10695">
        <v>149734</v>
      </c>
      <c r="B10695" t="s">
        <v>399</v>
      </c>
      <c r="E10695" t="s">
        <v>11248</v>
      </c>
      <c r="F10695" t="s">
        <v>11249</v>
      </c>
      <c r="G10695" t="s">
        <v>241</v>
      </c>
      <c r="H10695" t="s">
        <v>10533</v>
      </c>
      <c r="I10695" t="s">
        <v>10534</v>
      </c>
      <c r="J10695">
        <v>2003</v>
      </c>
      <c r="K10695">
        <v>5517</v>
      </c>
      <c r="L10695">
        <v>27</v>
      </c>
      <c r="M10695" t="s">
        <v>200</v>
      </c>
      <c r="N10695" t="s">
        <v>1203</v>
      </c>
      <c r="O10695" t="s">
        <v>202</v>
      </c>
      <c r="P10695" t="s">
        <v>1242</v>
      </c>
    </row>
    <row r="10696" spans="1:16" x14ac:dyDescent="0.25">
      <c r="A10696">
        <v>149735</v>
      </c>
      <c r="B10696" t="s">
        <v>360</v>
      </c>
      <c r="E10696" t="s">
        <v>11250</v>
      </c>
      <c r="G10696" t="s">
        <v>9745</v>
      </c>
      <c r="H10696" t="s">
        <v>198</v>
      </c>
      <c r="I10696" t="s">
        <v>9746</v>
      </c>
      <c r="J10696">
        <v>1994</v>
      </c>
      <c r="K10696">
        <v>123281</v>
      </c>
      <c r="L10696">
        <v>36</v>
      </c>
      <c r="M10696" t="s">
        <v>200</v>
      </c>
      <c r="N10696" t="s">
        <v>383</v>
      </c>
      <c r="O10696" t="s">
        <v>202</v>
      </c>
      <c r="P10696" t="s">
        <v>11251</v>
      </c>
    </row>
    <row r="10697" spans="1:16" x14ac:dyDescent="0.25">
      <c r="A10697">
        <v>149737</v>
      </c>
      <c r="B10697" t="s">
        <v>360</v>
      </c>
      <c r="E10697" t="s">
        <v>11252</v>
      </c>
      <c r="G10697" t="s">
        <v>9745</v>
      </c>
      <c r="H10697" t="s">
        <v>198</v>
      </c>
      <c r="I10697" t="s">
        <v>9746</v>
      </c>
      <c r="J10697">
        <v>1994</v>
      </c>
      <c r="K10697">
        <v>67469</v>
      </c>
      <c r="L10697">
        <v>36</v>
      </c>
      <c r="M10697" t="s">
        <v>200</v>
      </c>
      <c r="N10697" t="s">
        <v>383</v>
      </c>
      <c r="O10697" t="s">
        <v>202</v>
      </c>
      <c r="P10697" t="s">
        <v>11251</v>
      </c>
    </row>
    <row r="10698" spans="1:16" x14ac:dyDescent="0.25">
      <c r="A10698">
        <v>149738</v>
      </c>
      <c r="B10698" t="s">
        <v>360</v>
      </c>
      <c r="E10698" t="s">
        <v>11253</v>
      </c>
      <c r="G10698" t="s">
        <v>9745</v>
      </c>
      <c r="H10698" t="s">
        <v>198</v>
      </c>
      <c r="I10698" t="s">
        <v>9746</v>
      </c>
      <c r="J10698">
        <v>1994</v>
      </c>
      <c r="K10698">
        <v>50331</v>
      </c>
      <c r="L10698">
        <v>36</v>
      </c>
      <c r="M10698" t="s">
        <v>200</v>
      </c>
      <c r="N10698" t="s">
        <v>383</v>
      </c>
      <c r="O10698" t="s">
        <v>202</v>
      </c>
      <c r="P10698" t="s">
        <v>11251</v>
      </c>
    </row>
    <row r="10699" spans="1:16" x14ac:dyDescent="0.25">
      <c r="A10699">
        <v>149739</v>
      </c>
      <c r="B10699" t="s">
        <v>360</v>
      </c>
      <c r="E10699" t="s">
        <v>11254</v>
      </c>
      <c r="G10699" t="s">
        <v>9745</v>
      </c>
      <c r="H10699" t="s">
        <v>198</v>
      </c>
      <c r="I10699" t="s">
        <v>9746</v>
      </c>
      <c r="J10699">
        <v>1994</v>
      </c>
      <c r="K10699">
        <v>175056</v>
      </c>
      <c r="L10699">
        <v>36</v>
      </c>
      <c r="M10699" t="s">
        <v>200</v>
      </c>
      <c r="N10699" t="s">
        <v>383</v>
      </c>
      <c r="O10699" t="s">
        <v>202</v>
      </c>
      <c r="P10699" t="s">
        <v>11251</v>
      </c>
    </row>
    <row r="10700" spans="1:16" x14ac:dyDescent="0.25">
      <c r="A10700">
        <v>149740</v>
      </c>
      <c r="B10700" t="s">
        <v>360</v>
      </c>
      <c r="E10700" t="s">
        <v>11255</v>
      </c>
      <c r="G10700" t="s">
        <v>9745</v>
      </c>
      <c r="H10700" t="s">
        <v>198</v>
      </c>
      <c r="I10700" t="s">
        <v>9746</v>
      </c>
      <c r="J10700">
        <v>1994</v>
      </c>
      <c r="K10700">
        <v>52201</v>
      </c>
      <c r="L10700">
        <v>36</v>
      </c>
      <c r="M10700" t="s">
        <v>200</v>
      </c>
      <c r="N10700" t="s">
        <v>383</v>
      </c>
      <c r="O10700" t="s">
        <v>202</v>
      </c>
      <c r="P10700" t="s">
        <v>11251</v>
      </c>
    </row>
    <row r="10701" spans="1:16" x14ac:dyDescent="0.25">
      <c r="A10701">
        <v>149741</v>
      </c>
      <c r="B10701" t="s">
        <v>360</v>
      </c>
      <c r="E10701" t="s">
        <v>11256</v>
      </c>
      <c r="G10701" t="s">
        <v>9745</v>
      </c>
      <c r="H10701" t="s">
        <v>198</v>
      </c>
      <c r="I10701" t="s">
        <v>9746</v>
      </c>
      <c r="J10701">
        <v>1994</v>
      </c>
      <c r="K10701">
        <v>154901</v>
      </c>
      <c r="L10701">
        <v>36</v>
      </c>
      <c r="M10701" t="s">
        <v>200</v>
      </c>
      <c r="N10701" t="s">
        <v>383</v>
      </c>
      <c r="O10701" t="s">
        <v>202</v>
      </c>
      <c r="P10701" t="s">
        <v>11251</v>
      </c>
    </row>
    <row r="10702" spans="1:16" x14ac:dyDescent="0.25">
      <c r="A10702">
        <v>149742</v>
      </c>
      <c r="B10702" t="s">
        <v>360</v>
      </c>
      <c r="E10702" t="s">
        <v>11257</v>
      </c>
      <c r="G10702" t="s">
        <v>9745</v>
      </c>
      <c r="H10702" t="s">
        <v>198</v>
      </c>
      <c r="I10702" t="s">
        <v>9746</v>
      </c>
      <c r="J10702">
        <v>1994</v>
      </c>
      <c r="K10702">
        <v>36089</v>
      </c>
      <c r="L10702">
        <v>36</v>
      </c>
      <c r="M10702" t="s">
        <v>200</v>
      </c>
      <c r="N10702" t="s">
        <v>383</v>
      </c>
      <c r="O10702" t="s">
        <v>202</v>
      </c>
      <c r="P10702" t="s">
        <v>11251</v>
      </c>
    </row>
    <row r="10703" spans="1:16" x14ac:dyDescent="0.25">
      <c r="A10703">
        <v>149743</v>
      </c>
      <c r="B10703" t="s">
        <v>360</v>
      </c>
      <c r="E10703" t="s">
        <v>11258</v>
      </c>
      <c r="G10703" t="s">
        <v>9745</v>
      </c>
      <c r="H10703" t="s">
        <v>198</v>
      </c>
      <c r="I10703" t="s">
        <v>9746</v>
      </c>
      <c r="J10703">
        <v>1994</v>
      </c>
      <c r="K10703">
        <v>166007</v>
      </c>
      <c r="L10703">
        <v>36</v>
      </c>
      <c r="M10703" t="s">
        <v>200</v>
      </c>
      <c r="N10703" t="s">
        <v>383</v>
      </c>
      <c r="O10703" t="s">
        <v>202</v>
      </c>
      <c r="P10703" t="s">
        <v>11251</v>
      </c>
    </row>
    <row r="10704" spans="1:16" x14ac:dyDescent="0.25">
      <c r="A10704">
        <v>149744</v>
      </c>
      <c r="B10704" t="s">
        <v>360</v>
      </c>
      <c r="E10704" t="s">
        <v>11259</v>
      </c>
      <c r="G10704" t="s">
        <v>9745</v>
      </c>
      <c r="H10704" t="s">
        <v>198</v>
      </c>
      <c r="I10704" t="s">
        <v>9746</v>
      </c>
      <c r="J10704">
        <v>1994</v>
      </c>
      <c r="K10704">
        <v>144656</v>
      </c>
      <c r="L10704">
        <v>36</v>
      </c>
      <c r="M10704" t="s">
        <v>200</v>
      </c>
      <c r="N10704" t="s">
        <v>383</v>
      </c>
      <c r="O10704" t="s">
        <v>202</v>
      </c>
      <c r="P10704" t="s">
        <v>11251</v>
      </c>
    </row>
    <row r="10705" spans="1:16" x14ac:dyDescent="0.25">
      <c r="A10705">
        <v>149745</v>
      </c>
      <c r="B10705" t="s">
        <v>360</v>
      </c>
      <c r="E10705" t="s">
        <v>11260</v>
      </c>
      <c r="G10705" t="s">
        <v>9745</v>
      </c>
      <c r="H10705" t="s">
        <v>198</v>
      </c>
      <c r="I10705" t="s">
        <v>9746</v>
      </c>
      <c r="J10705">
        <v>1994</v>
      </c>
      <c r="K10705">
        <v>218639</v>
      </c>
      <c r="L10705">
        <v>36</v>
      </c>
      <c r="M10705" t="s">
        <v>200</v>
      </c>
      <c r="N10705" t="s">
        <v>383</v>
      </c>
      <c r="O10705" t="s">
        <v>202</v>
      </c>
      <c r="P10705" t="s">
        <v>11251</v>
      </c>
    </row>
    <row r="10706" spans="1:16" x14ac:dyDescent="0.25">
      <c r="A10706">
        <v>149746</v>
      </c>
      <c r="B10706" t="s">
        <v>360</v>
      </c>
      <c r="E10706" t="s">
        <v>11261</v>
      </c>
      <c r="G10706" t="s">
        <v>9745</v>
      </c>
      <c r="H10706" t="s">
        <v>198</v>
      </c>
      <c r="I10706" t="s">
        <v>9746</v>
      </c>
      <c r="J10706">
        <v>1994</v>
      </c>
      <c r="K10706">
        <v>145032</v>
      </c>
      <c r="L10706">
        <v>36</v>
      </c>
      <c r="M10706" t="s">
        <v>200</v>
      </c>
      <c r="N10706" t="s">
        <v>383</v>
      </c>
      <c r="O10706" t="s">
        <v>202</v>
      </c>
      <c r="P10706" t="s">
        <v>11251</v>
      </c>
    </row>
    <row r="10707" spans="1:16" x14ac:dyDescent="0.25">
      <c r="A10707">
        <v>149747</v>
      </c>
      <c r="B10707" t="s">
        <v>360</v>
      </c>
      <c r="E10707" t="s">
        <v>11262</v>
      </c>
      <c r="G10707" t="s">
        <v>9745</v>
      </c>
      <c r="H10707" t="s">
        <v>198</v>
      </c>
      <c r="I10707" t="s">
        <v>9746</v>
      </c>
      <c r="J10707">
        <v>1994</v>
      </c>
      <c r="K10707">
        <v>77589</v>
      </c>
      <c r="L10707">
        <v>36</v>
      </c>
      <c r="M10707" t="s">
        <v>200</v>
      </c>
      <c r="N10707" t="s">
        <v>383</v>
      </c>
      <c r="O10707" t="s">
        <v>202</v>
      </c>
      <c r="P10707" t="s">
        <v>11251</v>
      </c>
    </row>
    <row r="10708" spans="1:16" x14ac:dyDescent="0.25">
      <c r="A10708">
        <v>149748</v>
      </c>
      <c r="B10708" t="s">
        <v>360</v>
      </c>
      <c r="E10708" t="s">
        <v>11263</v>
      </c>
      <c r="G10708" t="s">
        <v>9745</v>
      </c>
      <c r="H10708" t="s">
        <v>198</v>
      </c>
      <c r="I10708" t="s">
        <v>9746</v>
      </c>
      <c r="J10708">
        <v>1994</v>
      </c>
      <c r="K10708">
        <v>77570</v>
      </c>
      <c r="L10708">
        <v>36</v>
      </c>
      <c r="M10708" t="s">
        <v>200</v>
      </c>
      <c r="N10708" t="s">
        <v>383</v>
      </c>
      <c r="O10708" t="s">
        <v>202</v>
      </c>
      <c r="P10708" t="s">
        <v>11251</v>
      </c>
    </row>
    <row r="10709" spans="1:16" x14ac:dyDescent="0.25">
      <c r="A10709">
        <v>149776</v>
      </c>
      <c r="B10709" t="s">
        <v>360</v>
      </c>
      <c r="E10709" t="s">
        <v>11264</v>
      </c>
      <c r="G10709" t="s">
        <v>9745</v>
      </c>
      <c r="H10709" t="s">
        <v>198</v>
      </c>
      <c r="I10709" t="s">
        <v>9746</v>
      </c>
      <c r="J10709">
        <v>1994</v>
      </c>
      <c r="K10709">
        <v>17301</v>
      </c>
      <c r="L10709">
        <v>36</v>
      </c>
      <c r="M10709" t="s">
        <v>200</v>
      </c>
      <c r="N10709" t="s">
        <v>383</v>
      </c>
      <c r="O10709" t="s">
        <v>202</v>
      </c>
      <c r="P10709" t="s">
        <v>11251</v>
      </c>
    </row>
    <row r="10710" spans="1:16" ht="75" x14ac:dyDescent="0.25">
      <c r="A10710">
        <v>149787</v>
      </c>
      <c r="B10710" t="s">
        <v>360</v>
      </c>
      <c r="E10710" t="s">
        <v>11265</v>
      </c>
      <c r="G10710" t="s">
        <v>9745</v>
      </c>
      <c r="H10710" t="s">
        <v>198</v>
      </c>
      <c r="I10710" t="s">
        <v>9746</v>
      </c>
      <c r="J10710">
        <v>1994</v>
      </c>
      <c r="K10710">
        <v>195606</v>
      </c>
      <c r="L10710">
        <v>36</v>
      </c>
      <c r="M10710" t="s">
        <v>200</v>
      </c>
      <c r="N10710" s="18" t="s">
        <v>11266</v>
      </c>
      <c r="O10710" t="s">
        <v>202</v>
      </c>
      <c r="P10710" t="s">
        <v>11251</v>
      </c>
    </row>
    <row r="10711" spans="1:16" x14ac:dyDescent="0.25">
      <c r="A10711">
        <v>149788</v>
      </c>
      <c r="B10711" t="s">
        <v>360</v>
      </c>
      <c r="E10711" t="s">
        <v>11267</v>
      </c>
      <c r="G10711" t="s">
        <v>9745</v>
      </c>
      <c r="H10711" t="s">
        <v>198</v>
      </c>
      <c r="I10711" t="s">
        <v>9746</v>
      </c>
      <c r="J10711">
        <v>1994</v>
      </c>
      <c r="K10711">
        <v>139413</v>
      </c>
      <c r="L10711">
        <v>36</v>
      </c>
      <c r="M10711" t="s">
        <v>200</v>
      </c>
      <c r="N10711" t="s">
        <v>383</v>
      </c>
      <c r="O10711" t="s">
        <v>202</v>
      </c>
      <c r="P10711" t="s">
        <v>11251</v>
      </c>
    </row>
    <row r="10712" spans="1:16" x14ac:dyDescent="0.25">
      <c r="A10712">
        <v>149789</v>
      </c>
      <c r="B10712" t="s">
        <v>360</v>
      </c>
      <c r="E10712" t="s">
        <v>11268</v>
      </c>
      <c r="G10712" t="s">
        <v>9745</v>
      </c>
      <c r="H10712" t="s">
        <v>198</v>
      </c>
      <c r="I10712" t="s">
        <v>9746</v>
      </c>
      <c r="J10712">
        <v>1994</v>
      </c>
      <c r="K10712">
        <v>85342</v>
      </c>
      <c r="L10712">
        <v>36</v>
      </c>
      <c r="M10712" t="s">
        <v>200</v>
      </c>
      <c r="N10712" t="s">
        <v>383</v>
      </c>
      <c r="O10712" t="s">
        <v>202</v>
      </c>
      <c r="P10712" t="s">
        <v>11251</v>
      </c>
    </row>
    <row r="10713" spans="1:16" x14ac:dyDescent="0.25">
      <c r="A10713">
        <v>149790</v>
      </c>
      <c r="B10713" t="s">
        <v>360</v>
      </c>
      <c r="E10713" t="s">
        <v>11269</v>
      </c>
      <c r="G10713" t="s">
        <v>9745</v>
      </c>
      <c r="H10713" t="s">
        <v>198</v>
      </c>
      <c r="I10713" t="s">
        <v>9746</v>
      </c>
      <c r="J10713">
        <v>1994</v>
      </c>
      <c r="K10713">
        <v>73884</v>
      </c>
      <c r="L10713">
        <v>36</v>
      </c>
      <c r="M10713" t="s">
        <v>200</v>
      </c>
      <c r="N10713" t="s">
        <v>383</v>
      </c>
      <c r="O10713" t="s">
        <v>202</v>
      </c>
      <c r="P10713" t="s">
        <v>11251</v>
      </c>
    </row>
    <row r="10714" spans="1:16" x14ac:dyDescent="0.25">
      <c r="A10714">
        <v>149792</v>
      </c>
      <c r="B10714" t="s">
        <v>360</v>
      </c>
      <c r="E10714" t="s">
        <v>11270</v>
      </c>
      <c r="G10714" t="s">
        <v>9745</v>
      </c>
      <c r="H10714" t="s">
        <v>198</v>
      </c>
      <c r="I10714" t="s">
        <v>9746</v>
      </c>
      <c r="J10714">
        <v>1994</v>
      </c>
      <c r="K10714">
        <v>96457</v>
      </c>
      <c r="L10714">
        <v>36</v>
      </c>
      <c r="M10714" t="s">
        <v>200</v>
      </c>
      <c r="N10714" t="s">
        <v>383</v>
      </c>
      <c r="O10714" t="s">
        <v>202</v>
      </c>
      <c r="P10714" t="s">
        <v>11251</v>
      </c>
    </row>
    <row r="10715" spans="1:16" x14ac:dyDescent="0.25">
      <c r="A10715">
        <v>149794</v>
      </c>
      <c r="B10715" t="s">
        <v>360</v>
      </c>
      <c r="E10715" t="s">
        <v>11271</v>
      </c>
      <c r="G10715" t="s">
        <v>9745</v>
      </c>
      <c r="H10715" t="s">
        <v>198</v>
      </c>
      <c r="I10715" t="s">
        <v>9746</v>
      </c>
      <c r="J10715">
        <v>1994</v>
      </c>
      <c r="K10715">
        <v>129936</v>
      </c>
      <c r="L10715">
        <v>36</v>
      </c>
      <c r="M10715" t="s">
        <v>200</v>
      </c>
      <c r="N10715" t="s">
        <v>383</v>
      </c>
      <c r="O10715" t="s">
        <v>202</v>
      </c>
      <c r="P10715" t="s">
        <v>11251</v>
      </c>
    </row>
    <row r="10716" spans="1:16" x14ac:dyDescent="0.25">
      <c r="A10716">
        <v>149795</v>
      </c>
      <c r="B10716" t="s">
        <v>360</v>
      </c>
      <c r="E10716" t="s">
        <v>11272</v>
      </c>
      <c r="G10716" t="s">
        <v>9745</v>
      </c>
      <c r="H10716" t="s">
        <v>198</v>
      </c>
      <c r="I10716" t="s">
        <v>9746</v>
      </c>
      <c r="J10716">
        <v>1994</v>
      </c>
      <c r="K10716">
        <v>82610</v>
      </c>
      <c r="L10716">
        <v>36</v>
      </c>
      <c r="M10716" t="s">
        <v>200</v>
      </c>
      <c r="N10716" t="s">
        <v>383</v>
      </c>
      <c r="O10716" t="s">
        <v>202</v>
      </c>
      <c r="P10716" t="s">
        <v>11251</v>
      </c>
    </row>
    <row r="10717" spans="1:16" x14ac:dyDescent="0.25">
      <c r="A10717">
        <v>149796</v>
      </c>
      <c r="B10717" t="s">
        <v>360</v>
      </c>
      <c r="E10717" t="s">
        <v>11273</v>
      </c>
      <c r="G10717" t="s">
        <v>9745</v>
      </c>
      <c r="H10717" t="s">
        <v>198</v>
      </c>
      <c r="I10717" t="s">
        <v>9746</v>
      </c>
      <c r="J10717">
        <v>1994</v>
      </c>
      <c r="K10717">
        <v>82397</v>
      </c>
      <c r="L10717">
        <v>36</v>
      </c>
      <c r="M10717" t="s">
        <v>200</v>
      </c>
      <c r="N10717" t="s">
        <v>383</v>
      </c>
      <c r="O10717" t="s">
        <v>202</v>
      </c>
      <c r="P10717" t="s">
        <v>11251</v>
      </c>
    </row>
    <row r="10718" spans="1:16" x14ac:dyDescent="0.25">
      <c r="A10718">
        <v>149797</v>
      </c>
      <c r="B10718" t="s">
        <v>360</v>
      </c>
      <c r="E10718" t="s">
        <v>11274</v>
      </c>
      <c r="G10718" t="s">
        <v>9745</v>
      </c>
      <c r="H10718" t="s">
        <v>198</v>
      </c>
      <c r="I10718" t="s">
        <v>9746</v>
      </c>
      <c r="J10718">
        <v>1994</v>
      </c>
      <c r="K10718">
        <v>112844</v>
      </c>
      <c r="L10718">
        <v>36</v>
      </c>
      <c r="M10718" t="s">
        <v>200</v>
      </c>
      <c r="N10718" t="s">
        <v>383</v>
      </c>
      <c r="O10718" t="s">
        <v>202</v>
      </c>
      <c r="P10718" t="s">
        <v>11251</v>
      </c>
    </row>
    <row r="10719" spans="1:16" x14ac:dyDescent="0.25">
      <c r="A10719">
        <v>149798</v>
      </c>
      <c r="B10719" t="s">
        <v>360</v>
      </c>
      <c r="E10719" t="s">
        <v>11275</v>
      </c>
      <c r="G10719" t="s">
        <v>9745</v>
      </c>
      <c r="H10719" t="s">
        <v>198</v>
      </c>
      <c r="I10719" t="s">
        <v>9746</v>
      </c>
      <c r="J10719">
        <v>1994</v>
      </c>
      <c r="K10719">
        <v>111736</v>
      </c>
      <c r="L10719">
        <v>36</v>
      </c>
      <c r="M10719" t="s">
        <v>200</v>
      </c>
      <c r="N10719" t="s">
        <v>383</v>
      </c>
      <c r="O10719" t="s">
        <v>202</v>
      </c>
      <c r="P10719" t="s">
        <v>11251</v>
      </c>
    </row>
    <row r="10720" spans="1:16" x14ac:dyDescent="0.25">
      <c r="A10720">
        <v>149799</v>
      </c>
      <c r="B10720" t="s">
        <v>360</v>
      </c>
      <c r="E10720" t="s">
        <v>11276</v>
      </c>
      <c r="G10720" t="s">
        <v>9745</v>
      </c>
      <c r="H10720" t="s">
        <v>198</v>
      </c>
      <c r="I10720" t="s">
        <v>9746</v>
      </c>
      <c r="J10720">
        <v>1994</v>
      </c>
      <c r="K10720">
        <v>93147</v>
      </c>
      <c r="L10720">
        <v>36</v>
      </c>
      <c r="M10720" t="s">
        <v>200</v>
      </c>
      <c r="N10720" t="s">
        <v>383</v>
      </c>
      <c r="O10720" t="s">
        <v>202</v>
      </c>
      <c r="P10720" t="s">
        <v>11251</v>
      </c>
    </row>
    <row r="10721" spans="1:16" x14ac:dyDescent="0.25">
      <c r="A10721">
        <v>149800</v>
      </c>
      <c r="B10721" t="s">
        <v>360</v>
      </c>
      <c r="E10721" t="s">
        <v>11277</v>
      </c>
      <c r="G10721" t="s">
        <v>9745</v>
      </c>
      <c r="H10721" t="s">
        <v>198</v>
      </c>
      <c r="I10721" t="s">
        <v>9746</v>
      </c>
      <c r="J10721">
        <v>1994</v>
      </c>
      <c r="K10721">
        <v>91186</v>
      </c>
      <c r="L10721">
        <v>36</v>
      </c>
      <c r="M10721" t="s">
        <v>200</v>
      </c>
      <c r="N10721" t="s">
        <v>383</v>
      </c>
      <c r="O10721" t="s">
        <v>202</v>
      </c>
      <c r="P10721" t="s">
        <v>11251</v>
      </c>
    </row>
    <row r="10722" spans="1:16" x14ac:dyDescent="0.25">
      <c r="A10722">
        <v>149801</v>
      </c>
      <c r="B10722" t="s">
        <v>360</v>
      </c>
      <c r="E10722" t="s">
        <v>11278</v>
      </c>
      <c r="G10722" t="s">
        <v>9745</v>
      </c>
      <c r="H10722" t="s">
        <v>198</v>
      </c>
      <c r="I10722" t="s">
        <v>9746</v>
      </c>
      <c r="J10722">
        <v>1994</v>
      </c>
      <c r="K10722">
        <v>151987</v>
      </c>
      <c r="L10722">
        <v>36</v>
      </c>
      <c r="M10722" t="s">
        <v>200</v>
      </c>
      <c r="N10722" t="s">
        <v>383</v>
      </c>
      <c r="O10722" t="s">
        <v>202</v>
      </c>
      <c r="P10722" t="s">
        <v>11251</v>
      </c>
    </row>
    <row r="10723" spans="1:16" x14ac:dyDescent="0.25">
      <c r="A10723">
        <v>149802</v>
      </c>
      <c r="B10723" t="s">
        <v>360</v>
      </c>
      <c r="E10723" t="s">
        <v>11279</v>
      </c>
      <c r="G10723" t="s">
        <v>9745</v>
      </c>
      <c r="H10723" t="s">
        <v>198</v>
      </c>
      <c r="I10723" t="s">
        <v>9746</v>
      </c>
      <c r="J10723">
        <v>1994</v>
      </c>
      <c r="K10723">
        <v>55219</v>
      </c>
      <c r="L10723">
        <v>36</v>
      </c>
      <c r="M10723" t="s">
        <v>200</v>
      </c>
      <c r="N10723" t="s">
        <v>383</v>
      </c>
      <c r="O10723" t="s">
        <v>202</v>
      </c>
      <c r="P10723" t="s">
        <v>11251</v>
      </c>
    </row>
    <row r="10724" spans="1:16" x14ac:dyDescent="0.25">
      <c r="A10724">
        <v>149803</v>
      </c>
      <c r="B10724" t="s">
        <v>360</v>
      </c>
      <c r="E10724" t="s">
        <v>11280</v>
      </c>
      <c r="G10724" t="s">
        <v>9745</v>
      </c>
      <c r="H10724" t="s">
        <v>198</v>
      </c>
      <c r="I10724" t="s">
        <v>9746</v>
      </c>
      <c r="J10724">
        <v>1994</v>
      </c>
      <c r="K10724">
        <v>72163</v>
      </c>
      <c r="L10724">
        <v>36</v>
      </c>
      <c r="M10724" t="s">
        <v>200</v>
      </c>
      <c r="N10724" t="s">
        <v>383</v>
      </c>
      <c r="O10724" t="s">
        <v>202</v>
      </c>
      <c r="P10724" t="s">
        <v>11251</v>
      </c>
    </row>
    <row r="10725" spans="1:16" x14ac:dyDescent="0.25">
      <c r="A10725">
        <v>149804</v>
      </c>
      <c r="B10725" t="s">
        <v>360</v>
      </c>
      <c r="E10725" t="s">
        <v>11281</v>
      </c>
      <c r="G10725" t="s">
        <v>9745</v>
      </c>
      <c r="H10725" t="s">
        <v>198</v>
      </c>
      <c r="I10725" t="s">
        <v>9746</v>
      </c>
      <c r="J10725">
        <v>1994</v>
      </c>
      <c r="K10725">
        <v>89153</v>
      </c>
      <c r="L10725">
        <v>36</v>
      </c>
      <c r="M10725" t="s">
        <v>200</v>
      </c>
      <c r="N10725" t="s">
        <v>383</v>
      </c>
      <c r="O10725" t="s">
        <v>202</v>
      </c>
      <c r="P10725" t="s">
        <v>11251</v>
      </c>
    </row>
    <row r="10726" spans="1:16" x14ac:dyDescent="0.25">
      <c r="A10726">
        <v>149805</v>
      </c>
      <c r="B10726" t="s">
        <v>360</v>
      </c>
      <c r="E10726" t="s">
        <v>11282</v>
      </c>
      <c r="G10726" t="s">
        <v>9745</v>
      </c>
      <c r="H10726" t="s">
        <v>198</v>
      </c>
      <c r="I10726" t="s">
        <v>9746</v>
      </c>
      <c r="J10726">
        <v>1994</v>
      </c>
      <c r="K10726">
        <v>61672</v>
      </c>
      <c r="L10726">
        <v>36</v>
      </c>
      <c r="M10726" t="s">
        <v>200</v>
      </c>
      <c r="N10726" t="s">
        <v>383</v>
      </c>
      <c r="O10726" t="s">
        <v>202</v>
      </c>
      <c r="P10726" t="s">
        <v>11251</v>
      </c>
    </row>
    <row r="10727" spans="1:16" x14ac:dyDescent="0.25">
      <c r="A10727">
        <v>149806</v>
      </c>
      <c r="B10727" t="s">
        <v>360</v>
      </c>
      <c r="E10727" t="s">
        <v>11283</v>
      </c>
      <c r="G10727" t="s">
        <v>9745</v>
      </c>
      <c r="H10727" t="s">
        <v>198</v>
      </c>
      <c r="I10727" t="s">
        <v>9746</v>
      </c>
      <c r="J10727">
        <v>1994</v>
      </c>
      <c r="K10727">
        <v>119327</v>
      </c>
      <c r="L10727">
        <v>36</v>
      </c>
      <c r="M10727" t="s">
        <v>200</v>
      </c>
      <c r="N10727" t="s">
        <v>383</v>
      </c>
      <c r="O10727" t="s">
        <v>202</v>
      </c>
      <c r="P10727" t="s">
        <v>11251</v>
      </c>
    </row>
    <row r="10728" spans="1:16" x14ac:dyDescent="0.25">
      <c r="A10728">
        <v>149807</v>
      </c>
      <c r="B10728" t="s">
        <v>360</v>
      </c>
      <c r="E10728" t="s">
        <v>11284</v>
      </c>
      <c r="G10728" t="s">
        <v>9745</v>
      </c>
      <c r="H10728" t="s">
        <v>198</v>
      </c>
      <c r="I10728" t="s">
        <v>9746</v>
      </c>
      <c r="J10728">
        <v>1994</v>
      </c>
      <c r="K10728">
        <v>109674</v>
      </c>
      <c r="L10728">
        <v>36</v>
      </c>
      <c r="M10728" t="s">
        <v>200</v>
      </c>
      <c r="N10728" t="s">
        <v>383</v>
      </c>
      <c r="O10728" t="s">
        <v>202</v>
      </c>
      <c r="P10728" t="s">
        <v>11251</v>
      </c>
    </row>
    <row r="10729" spans="1:16" x14ac:dyDescent="0.25">
      <c r="A10729">
        <v>149808</v>
      </c>
      <c r="B10729" t="s">
        <v>360</v>
      </c>
      <c r="E10729" t="s">
        <v>11285</v>
      </c>
      <c r="G10729" t="s">
        <v>9745</v>
      </c>
      <c r="H10729" t="s">
        <v>198</v>
      </c>
      <c r="I10729" t="s">
        <v>9746</v>
      </c>
      <c r="J10729">
        <v>1994</v>
      </c>
      <c r="K10729">
        <v>29934</v>
      </c>
      <c r="L10729">
        <v>36</v>
      </c>
      <c r="M10729" t="s">
        <v>200</v>
      </c>
      <c r="N10729" t="s">
        <v>383</v>
      </c>
      <c r="O10729" t="s">
        <v>202</v>
      </c>
      <c r="P10729" t="s">
        <v>11251</v>
      </c>
    </row>
    <row r="10730" spans="1:16" x14ac:dyDescent="0.25">
      <c r="A10730">
        <v>149809</v>
      </c>
      <c r="B10730" t="s">
        <v>360</v>
      </c>
      <c r="E10730" t="s">
        <v>11286</v>
      </c>
      <c r="G10730" t="s">
        <v>9745</v>
      </c>
      <c r="H10730" t="s">
        <v>198</v>
      </c>
      <c r="I10730" t="s">
        <v>9746</v>
      </c>
      <c r="J10730">
        <v>1994</v>
      </c>
      <c r="K10730">
        <v>93147</v>
      </c>
      <c r="L10730">
        <v>36</v>
      </c>
      <c r="M10730" t="s">
        <v>200</v>
      </c>
      <c r="N10730" t="s">
        <v>383</v>
      </c>
      <c r="O10730" t="s">
        <v>202</v>
      </c>
      <c r="P10730" t="s">
        <v>11251</v>
      </c>
    </row>
    <row r="10731" spans="1:16" x14ac:dyDescent="0.25">
      <c r="A10731">
        <v>149810</v>
      </c>
      <c r="B10731" t="s">
        <v>360</v>
      </c>
      <c r="E10731" t="s">
        <v>11287</v>
      </c>
      <c r="G10731" t="s">
        <v>9745</v>
      </c>
      <c r="H10731" t="s">
        <v>198</v>
      </c>
      <c r="I10731" t="s">
        <v>9746</v>
      </c>
      <c r="J10731">
        <v>1994</v>
      </c>
      <c r="K10731">
        <v>59672</v>
      </c>
      <c r="L10731">
        <v>36</v>
      </c>
      <c r="M10731" t="s">
        <v>200</v>
      </c>
      <c r="N10731" t="s">
        <v>383</v>
      </c>
      <c r="O10731" t="s">
        <v>202</v>
      </c>
      <c r="P10731" t="s">
        <v>11251</v>
      </c>
    </row>
    <row r="10732" spans="1:16" ht="45" x14ac:dyDescent="0.25">
      <c r="A10732">
        <v>149812</v>
      </c>
      <c r="B10732" t="s">
        <v>425</v>
      </c>
      <c r="E10732" t="s">
        <v>11288</v>
      </c>
      <c r="F10732" t="s">
        <v>11245</v>
      </c>
      <c r="G10732" t="s">
        <v>3297</v>
      </c>
      <c r="H10732" t="s">
        <v>3325</v>
      </c>
      <c r="I10732" t="s">
        <v>3715</v>
      </c>
      <c r="J10732">
        <v>1988</v>
      </c>
      <c r="K10732">
        <v>220</v>
      </c>
      <c r="L10732">
        <v>39</v>
      </c>
      <c r="M10732" t="s">
        <v>200</v>
      </c>
      <c r="N10732" t="s">
        <v>383</v>
      </c>
      <c r="O10732" t="s">
        <v>202</v>
      </c>
      <c r="P10732" s="18" t="s">
        <v>11289</v>
      </c>
    </row>
    <row r="10733" spans="1:16" x14ac:dyDescent="0.25">
      <c r="A10733">
        <v>149813</v>
      </c>
      <c r="B10733" t="s">
        <v>425</v>
      </c>
      <c r="E10733" t="s">
        <v>11290</v>
      </c>
      <c r="F10733" t="s">
        <v>11245</v>
      </c>
      <c r="G10733" t="s">
        <v>3297</v>
      </c>
      <c r="H10733" t="s">
        <v>3332</v>
      </c>
      <c r="I10733" t="s">
        <v>3708</v>
      </c>
      <c r="J10733">
        <v>1988</v>
      </c>
      <c r="K10733">
        <v>578</v>
      </c>
      <c r="L10733">
        <v>39</v>
      </c>
      <c r="M10733" t="s">
        <v>200</v>
      </c>
      <c r="N10733" t="s">
        <v>383</v>
      </c>
      <c r="O10733" t="s">
        <v>202</v>
      </c>
      <c r="P10733" t="s">
        <v>11291</v>
      </c>
    </row>
    <row r="10734" spans="1:16" x14ac:dyDescent="0.25">
      <c r="A10734">
        <v>149814</v>
      </c>
      <c r="B10734" t="s">
        <v>425</v>
      </c>
      <c r="E10734" t="s">
        <v>11292</v>
      </c>
      <c r="F10734" t="s">
        <v>11247</v>
      </c>
      <c r="G10734" t="s">
        <v>3297</v>
      </c>
      <c r="H10734" t="s">
        <v>3325</v>
      </c>
      <c r="I10734" t="s">
        <v>3715</v>
      </c>
      <c r="J10734">
        <v>1988</v>
      </c>
      <c r="K10734">
        <v>574</v>
      </c>
      <c r="L10734">
        <v>39</v>
      </c>
      <c r="M10734" t="s">
        <v>200</v>
      </c>
      <c r="N10734" t="s">
        <v>383</v>
      </c>
      <c r="O10734" t="s">
        <v>202</v>
      </c>
      <c r="P10734" t="s">
        <v>11291</v>
      </c>
    </row>
    <row r="10735" spans="1:16" x14ac:dyDescent="0.25">
      <c r="A10735">
        <v>149815</v>
      </c>
      <c r="B10735" t="s">
        <v>425</v>
      </c>
      <c r="E10735" t="s">
        <v>11290</v>
      </c>
      <c r="F10735" t="s">
        <v>11245</v>
      </c>
      <c r="G10735" t="s">
        <v>3297</v>
      </c>
      <c r="H10735" t="s">
        <v>3332</v>
      </c>
      <c r="I10735" t="s">
        <v>3708</v>
      </c>
      <c r="J10735">
        <v>1989</v>
      </c>
      <c r="K10735">
        <v>318</v>
      </c>
      <c r="L10735">
        <v>39</v>
      </c>
      <c r="M10735" t="s">
        <v>200</v>
      </c>
      <c r="N10735" t="s">
        <v>383</v>
      </c>
      <c r="O10735" t="s">
        <v>202</v>
      </c>
      <c r="P10735" t="s">
        <v>11291</v>
      </c>
    </row>
    <row r="10736" spans="1:16" x14ac:dyDescent="0.25">
      <c r="A10736">
        <v>149816</v>
      </c>
      <c r="B10736" t="s">
        <v>425</v>
      </c>
      <c r="E10736" t="s">
        <v>11292</v>
      </c>
      <c r="F10736" t="s">
        <v>11245</v>
      </c>
      <c r="G10736" t="s">
        <v>3297</v>
      </c>
      <c r="H10736" t="s">
        <v>3325</v>
      </c>
      <c r="I10736" t="s">
        <v>3715</v>
      </c>
      <c r="J10736">
        <v>1989</v>
      </c>
      <c r="K10736">
        <v>490</v>
      </c>
      <c r="L10736">
        <v>39</v>
      </c>
      <c r="M10736" t="s">
        <v>200</v>
      </c>
      <c r="N10736" t="s">
        <v>383</v>
      </c>
      <c r="O10736" t="s">
        <v>202</v>
      </c>
      <c r="P10736" t="s">
        <v>11291</v>
      </c>
    </row>
    <row r="10737" spans="1:16" x14ac:dyDescent="0.25">
      <c r="A10737">
        <v>149817</v>
      </c>
      <c r="B10737" t="s">
        <v>425</v>
      </c>
      <c r="E10737" t="s">
        <v>11293</v>
      </c>
      <c r="F10737" t="s">
        <v>11245</v>
      </c>
      <c r="G10737" t="s">
        <v>3297</v>
      </c>
      <c r="H10737" t="s">
        <v>3332</v>
      </c>
      <c r="I10737" t="s">
        <v>3708</v>
      </c>
      <c r="J10737">
        <v>1960</v>
      </c>
      <c r="K10737">
        <v>2966</v>
      </c>
      <c r="L10737">
        <v>39</v>
      </c>
      <c r="M10737" t="s">
        <v>200</v>
      </c>
      <c r="N10737" t="s">
        <v>383</v>
      </c>
      <c r="O10737" t="s">
        <v>202</v>
      </c>
      <c r="P10737" t="s">
        <v>11294</v>
      </c>
    </row>
    <row r="10738" spans="1:16" x14ac:dyDescent="0.25">
      <c r="A10738">
        <v>149819</v>
      </c>
      <c r="B10738" t="s">
        <v>360</v>
      </c>
      <c r="E10738" t="s">
        <v>11295</v>
      </c>
      <c r="F10738" t="s">
        <v>346</v>
      </c>
      <c r="G10738" t="s">
        <v>3297</v>
      </c>
      <c r="H10738" t="s">
        <v>198</v>
      </c>
      <c r="I10738" t="s">
        <v>3298</v>
      </c>
      <c r="J10738">
        <v>1973</v>
      </c>
      <c r="K10738">
        <v>2203</v>
      </c>
      <c r="L10738">
        <v>39</v>
      </c>
      <c r="M10738" t="s">
        <v>200</v>
      </c>
      <c r="N10738" t="s">
        <v>376</v>
      </c>
      <c r="O10738" t="s">
        <v>202</v>
      </c>
      <c r="P10738" t="s">
        <v>365</v>
      </c>
    </row>
    <row r="10739" spans="1:16" x14ac:dyDescent="0.25">
      <c r="A10739">
        <v>149821</v>
      </c>
      <c r="B10739" t="s">
        <v>360</v>
      </c>
      <c r="E10739" t="s">
        <v>11296</v>
      </c>
      <c r="F10739" t="s">
        <v>346</v>
      </c>
      <c r="G10739" t="s">
        <v>3297</v>
      </c>
      <c r="H10739" t="s">
        <v>198</v>
      </c>
      <c r="I10739" t="s">
        <v>3298</v>
      </c>
      <c r="J10739">
        <v>1973</v>
      </c>
      <c r="K10739">
        <v>2376</v>
      </c>
      <c r="L10739">
        <v>39</v>
      </c>
      <c r="M10739" t="s">
        <v>200</v>
      </c>
      <c r="N10739" t="s">
        <v>376</v>
      </c>
      <c r="O10739" t="s">
        <v>202</v>
      </c>
      <c r="P10739" t="s">
        <v>365</v>
      </c>
    </row>
    <row r="10740" spans="1:16" x14ac:dyDescent="0.25">
      <c r="A10740">
        <v>149837</v>
      </c>
      <c r="B10740" t="s">
        <v>399</v>
      </c>
      <c r="E10740" t="s">
        <v>11297</v>
      </c>
      <c r="F10740" t="s">
        <v>346</v>
      </c>
      <c r="G10740" t="s">
        <v>3297</v>
      </c>
      <c r="H10740" t="s">
        <v>198</v>
      </c>
      <c r="I10740" t="s">
        <v>3298</v>
      </c>
      <c r="J10740">
        <v>1973</v>
      </c>
      <c r="K10740">
        <v>126778</v>
      </c>
      <c r="L10740">
        <v>39</v>
      </c>
      <c r="M10740" t="s">
        <v>200</v>
      </c>
      <c r="N10740" t="s">
        <v>1203</v>
      </c>
      <c r="O10740" t="s">
        <v>202</v>
      </c>
      <c r="P10740" t="s">
        <v>1506</v>
      </c>
    </row>
    <row r="10741" spans="1:16" x14ac:dyDescent="0.25">
      <c r="A10741">
        <v>149838</v>
      </c>
      <c r="B10741" t="s">
        <v>399</v>
      </c>
      <c r="E10741" t="s">
        <v>11298</v>
      </c>
      <c r="F10741" t="s">
        <v>346</v>
      </c>
      <c r="G10741" t="s">
        <v>3297</v>
      </c>
      <c r="H10741" t="s">
        <v>198</v>
      </c>
      <c r="I10741" t="s">
        <v>3298</v>
      </c>
      <c r="J10741">
        <v>1973</v>
      </c>
      <c r="K10741">
        <v>941919</v>
      </c>
      <c r="L10741">
        <v>39</v>
      </c>
      <c r="M10741" t="s">
        <v>200</v>
      </c>
      <c r="N10741" t="s">
        <v>1203</v>
      </c>
      <c r="O10741" t="s">
        <v>202</v>
      </c>
      <c r="P10741" t="s">
        <v>1242</v>
      </c>
    </row>
    <row r="10742" spans="1:16" x14ac:dyDescent="0.25">
      <c r="A10742">
        <v>149839</v>
      </c>
      <c r="B10742" t="s">
        <v>399</v>
      </c>
      <c r="E10742" t="s">
        <v>11299</v>
      </c>
      <c r="F10742" t="s">
        <v>9847</v>
      </c>
      <c r="G10742" t="s">
        <v>3297</v>
      </c>
      <c r="H10742" t="s">
        <v>198</v>
      </c>
      <c r="I10742" t="s">
        <v>3298</v>
      </c>
      <c r="J10742">
        <v>1973</v>
      </c>
      <c r="K10742">
        <v>228641</v>
      </c>
      <c r="L10742">
        <v>39</v>
      </c>
      <c r="M10742" t="s">
        <v>200</v>
      </c>
      <c r="N10742" t="s">
        <v>1203</v>
      </c>
      <c r="O10742" t="s">
        <v>202</v>
      </c>
      <c r="P10742" t="s">
        <v>450</v>
      </c>
    </row>
    <row r="10743" spans="1:16" x14ac:dyDescent="0.25">
      <c r="A10743">
        <v>149840</v>
      </c>
      <c r="B10743" t="s">
        <v>399</v>
      </c>
      <c r="E10743" t="s">
        <v>11300</v>
      </c>
      <c r="F10743" t="s">
        <v>9847</v>
      </c>
      <c r="G10743" t="s">
        <v>3297</v>
      </c>
      <c r="H10743" t="s">
        <v>198</v>
      </c>
      <c r="I10743" t="s">
        <v>3298</v>
      </c>
      <c r="J10743">
        <v>1973</v>
      </c>
      <c r="K10743">
        <v>66698</v>
      </c>
      <c r="L10743">
        <v>39</v>
      </c>
      <c r="M10743" t="s">
        <v>200</v>
      </c>
      <c r="N10743" t="s">
        <v>1203</v>
      </c>
      <c r="O10743" t="s">
        <v>202</v>
      </c>
      <c r="P10743" t="s">
        <v>7831</v>
      </c>
    </row>
    <row r="10744" spans="1:16" x14ac:dyDescent="0.25">
      <c r="A10744">
        <v>149841</v>
      </c>
      <c r="B10744" t="s">
        <v>399</v>
      </c>
      <c r="E10744" t="s">
        <v>11301</v>
      </c>
      <c r="F10744" t="s">
        <v>9847</v>
      </c>
      <c r="G10744" t="s">
        <v>3297</v>
      </c>
      <c r="H10744" t="s">
        <v>198</v>
      </c>
      <c r="I10744" t="s">
        <v>3298</v>
      </c>
      <c r="J10744">
        <v>1973</v>
      </c>
      <c r="K10744">
        <v>143349</v>
      </c>
      <c r="L10744">
        <v>39</v>
      </c>
      <c r="M10744" t="s">
        <v>200</v>
      </c>
      <c r="N10744" t="s">
        <v>1203</v>
      </c>
      <c r="O10744" t="s">
        <v>202</v>
      </c>
      <c r="P10744" t="s">
        <v>3616</v>
      </c>
    </row>
    <row r="10745" spans="1:16" x14ac:dyDescent="0.25">
      <c r="A10745">
        <v>149842</v>
      </c>
      <c r="B10745" t="s">
        <v>399</v>
      </c>
      <c r="E10745" t="s">
        <v>11302</v>
      </c>
      <c r="F10745" t="s">
        <v>9847</v>
      </c>
      <c r="G10745" t="s">
        <v>3297</v>
      </c>
      <c r="H10745" t="s">
        <v>198</v>
      </c>
      <c r="I10745" t="s">
        <v>3298</v>
      </c>
      <c r="J10745">
        <v>1973</v>
      </c>
      <c r="K10745">
        <v>132731</v>
      </c>
      <c r="L10745">
        <v>39</v>
      </c>
      <c r="M10745" t="s">
        <v>200</v>
      </c>
      <c r="N10745" t="s">
        <v>1203</v>
      </c>
      <c r="O10745" t="s">
        <v>202</v>
      </c>
      <c r="P10745" t="s">
        <v>1178</v>
      </c>
    </row>
    <row r="10746" spans="1:16" x14ac:dyDescent="0.25">
      <c r="A10746">
        <v>149843</v>
      </c>
      <c r="B10746" t="s">
        <v>399</v>
      </c>
      <c r="E10746" t="s">
        <v>11302</v>
      </c>
      <c r="F10746" t="s">
        <v>346</v>
      </c>
      <c r="G10746" t="s">
        <v>3297</v>
      </c>
      <c r="H10746" t="s">
        <v>198</v>
      </c>
      <c r="I10746" t="s">
        <v>3298</v>
      </c>
      <c r="J10746">
        <v>1973</v>
      </c>
      <c r="K10746">
        <v>181001</v>
      </c>
      <c r="L10746">
        <v>39</v>
      </c>
      <c r="M10746" t="s">
        <v>200</v>
      </c>
      <c r="N10746" t="s">
        <v>1203</v>
      </c>
      <c r="O10746" t="s">
        <v>202</v>
      </c>
      <c r="P10746" t="s">
        <v>1178</v>
      </c>
    </row>
    <row r="10747" spans="1:16" x14ac:dyDescent="0.25">
      <c r="A10747">
        <v>149844</v>
      </c>
      <c r="B10747" t="s">
        <v>399</v>
      </c>
      <c r="E10747" t="s">
        <v>11303</v>
      </c>
      <c r="F10747" t="s">
        <v>9847</v>
      </c>
      <c r="G10747" t="s">
        <v>3297</v>
      </c>
      <c r="H10747" t="s">
        <v>198</v>
      </c>
      <c r="I10747" t="s">
        <v>3298</v>
      </c>
      <c r="J10747">
        <v>1973</v>
      </c>
      <c r="K10747">
        <v>40955</v>
      </c>
      <c r="L10747">
        <v>39</v>
      </c>
      <c r="M10747" t="s">
        <v>200</v>
      </c>
      <c r="N10747" t="s">
        <v>1203</v>
      </c>
      <c r="O10747" t="s">
        <v>202</v>
      </c>
      <c r="P10747" t="s">
        <v>2479</v>
      </c>
    </row>
    <row r="10748" spans="1:16" x14ac:dyDescent="0.25">
      <c r="A10748">
        <v>149845</v>
      </c>
      <c r="B10748" t="s">
        <v>399</v>
      </c>
      <c r="E10748" t="s">
        <v>11303</v>
      </c>
      <c r="F10748" t="s">
        <v>346</v>
      </c>
      <c r="G10748" t="s">
        <v>3297</v>
      </c>
      <c r="H10748" t="s">
        <v>198</v>
      </c>
      <c r="I10748" t="s">
        <v>3298</v>
      </c>
      <c r="J10748">
        <v>1973</v>
      </c>
      <c r="K10748">
        <v>78169</v>
      </c>
      <c r="L10748">
        <v>39</v>
      </c>
      <c r="M10748" t="s">
        <v>200</v>
      </c>
      <c r="N10748" t="s">
        <v>1203</v>
      </c>
      <c r="O10748" t="s">
        <v>202</v>
      </c>
      <c r="P10748" t="s">
        <v>2477</v>
      </c>
    </row>
    <row r="10749" spans="1:16" x14ac:dyDescent="0.25">
      <c r="A10749">
        <v>149846</v>
      </c>
      <c r="B10749" t="s">
        <v>399</v>
      </c>
      <c r="E10749" t="s">
        <v>11303</v>
      </c>
      <c r="F10749" t="s">
        <v>346</v>
      </c>
      <c r="G10749" t="s">
        <v>3297</v>
      </c>
      <c r="H10749" t="s">
        <v>198</v>
      </c>
      <c r="I10749" t="s">
        <v>3298</v>
      </c>
      <c r="J10749">
        <v>1973</v>
      </c>
      <c r="K10749">
        <v>33795</v>
      </c>
      <c r="L10749">
        <v>39</v>
      </c>
      <c r="M10749" t="s">
        <v>200</v>
      </c>
      <c r="N10749" t="s">
        <v>1203</v>
      </c>
      <c r="O10749" t="s">
        <v>202</v>
      </c>
      <c r="P10749" t="s">
        <v>2482</v>
      </c>
    </row>
    <row r="10750" spans="1:16" x14ac:dyDescent="0.25">
      <c r="A10750">
        <v>149847</v>
      </c>
      <c r="B10750" t="s">
        <v>399</v>
      </c>
      <c r="E10750" t="s">
        <v>11304</v>
      </c>
      <c r="F10750" t="s">
        <v>346</v>
      </c>
      <c r="G10750" t="s">
        <v>3297</v>
      </c>
      <c r="H10750" t="s">
        <v>198</v>
      </c>
      <c r="I10750" t="s">
        <v>3298</v>
      </c>
      <c r="J10750">
        <v>1973</v>
      </c>
      <c r="K10750">
        <v>31123</v>
      </c>
      <c r="L10750">
        <v>39</v>
      </c>
      <c r="M10750" t="s">
        <v>200</v>
      </c>
      <c r="N10750" t="s">
        <v>1203</v>
      </c>
      <c r="O10750" t="s">
        <v>202</v>
      </c>
      <c r="P10750" t="s">
        <v>2479</v>
      </c>
    </row>
    <row r="10751" spans="1:16" x14ac:dyDescent="0.25">
      <c r="A10751">
        <v>149848</v>
      </c>
      <c r="B10751" t="s">
        <v>399</v>
      </c>
      <c r="E10751" t="s">
        <v>11305</v>
      </c>
      <c r="F10751" t="s">
        <v>346</v>
      </c>
      <c r="G10751" t="s">
        <v>3297</v>
      </c>
      <c r="H10751" t="s">
        <v>198</v>
      </c>
      <c r="I10751" t="s">
        <v>3298</v>
      </c>
      <c r="J10751">
        <v>1973</v>
      </c>
      <c r="K10751">
        <v>49798</v>
      </c>
      <c r="L10751">
        <v>39</v>
      </c>
      <c r="M10751" t="s">
        <v>200</v>
      </c>
      <c r="N10751" t="s">
        <v>1203</v>
      </c>
      <c r="O10751" t="s">
        <v>202</v>
      </c>
      <c r="P10751" t="s">
        <v>2482</v>
      </c>
    </row>
    <row r="10752" spans="1:16" ht="30" x14ac:dyDescent="0.25">
      <c r="A10752">
        <v>149849</v>
      </c>
      <c r="B10752" t="s">
        <v>425</v>
      </c>
      <c r="E10752" s="18" t="s">
        <v>11306</v>
      </c>
      <c r="F10752" t="s">
        <v>346</v>
      </c>
      <c r="G10752" t="s">
        <v>3297</v>
      </c>
      <c r="H10752" t="s">
        <v>198</v>
      </c>
      <c r="I10752" t="s">
        <v>3298</v>
      </c>
      <c r="J10752">
        <v>1973</v>
      </c>
      <c r="K10752">
        <v>6425</v>
      </c>
      <c r="L10752">
        <v>39</v>
      </c>
      <c r="M10752" t="s">
        <v>200</v>
      </c>
      <c r="N10752" t="s">
        <v>668</v>
      </c>
      <c r="O10752" t="s">
        <v>202</v>
      </c>
      <c r="P10752" t="s">
        <v>3808</v>
      </c>
    </row>
    <row r="10753" spans="1:16" x14ac:dyDescent="0.25">
      <c r="A10753">
        <v>149850</v>
      </c>
      <c r="B10753" t="s">
        <v>399</v>
      </c>
      <c r="E10753" t="s">
        <v>11307</v>
      </c>
      <c r="F10753" t="s">
        <v>346</v>
      </c>
      <c r="G10753" t="s">
        <v>3297</v>
      </c>
      <c r="H10753" t="s">
        <v>198</v>
      </c>
      <c r="I10753" t="s">
        <v>3298</v>
      </c>
      <c r="J10753">
        <v>1973</v>
      </c>
      <c r="K10753">
        <v>31721</v>
      </c>
      <c r="L10753">
        <v>39</v>
      </c>
      <c r="M10753" t="s">
        <v>200</v>
      </c>
      <c r="N10753" t="s">
        <v>1203</v>
      </c>
      <c r="O10753" t="s">
        <v>202</v>
      </c>
      <c r="P10753" t="s">
        <v>2477</v>
      </c>
    </row>
    <row r="10754" spans="1:16" x14ac:dyDescent="0.25">
      <c r="A10754">
        <v>149851</v>
      </c>
      <c r="B10754" t="s">
        <v>399</v>
      </c>
      <c r="E10754" t="s">
        <v>11308</v>
      </c>
      <c r="F10754" t="s">
        <v>346</v>
      </c>
      <c r="G10754" t="s">
        <v>3297</v>
      </c>
      <c r="H10754" t="s">
        <v>198</v>
      </c>
      <c r="I10754" t="s">
        <v>3298</v>
      </c>
      <c r="J10754">
        <v>1973</v>
      </c>
      <c r="K10754">
        <v>30324</v>
      </c>
      <c r="L10754">
        <v>39</v>
      </c>
      <c r="M10754" t="s">
        <v>200</v>
      </c>
      <c r="N10754" t="s">
        <v>1203</v>
      </c>
      <c r="O10754" t="s">
        <v>202</v>
      </c>
      <c r="P10754" t="s">
        <v>2479</v>
      </c>
    </row>
    <row r="10755" spans="1:16" x14ac:dyDescent="0.25">
      <c r="A10755">
        <v>149852</v>
      </c>
      <c r="B10755" t="s">
        <v>399</v>
      </c>
      <c r="E10755" t="s">
        <v>11309</v>
      </c>
      <c r="F10755" t="s">
        <v>346</v>
      </c>
      <c r="G10755" t="s">
        <v>3297</v>
      </c>
      <c r="H10755" t="s">
        <v>198</v>
      </c>
      <c r="I10755" t="s">
        <v>3298</v>
      </c>
      <c r="J10755">
        <v>1973</v>
      </c>
      <c r="K10755">
        <v>36616</v>
      </c>
      <c r="L10755">
        <v>39</v>
      </c>
      <c r="M10755" t="s">
        <v>200</v>
      </c>
      <c r="N10755" t="s">
        <v>1203</v>
      </c>
      <c r="O10755" t="s">
        <v>202</v>
      </c>
      <c r="P10755" t="s">
        <v>3549</v>
      </c>
    </row>
    <row r="10756" spans="1:16" x14ac:dyDescent="0.25">
      <c r="A10756">
        <v>149853</v>
      </c>
      <c r="B10756" t="s">
        <v>399</v>
      </c>
      <c r="E10756" t="s">
        <v>11023</v>
      </c>
      <c r="F10756" t="s">
        <v>346</v>
      </c>
      <c r="G10756" t="s">
        <v>3297</v>
      </c>
      <c r="H10756" t="s">
        <v>198</v>
      </c>
      <c r="I10756" t="s">
        <v>3298</v>
      </c>
      <c r="J10756">
        <v>1973</v>
      </c>
      <c r="K10756">
        <v>44816</v>
      </c>
      <c r="L10756">
        <v>39</v>
      </c>
      <c r="M10756" t="s">
        <v>200</v>
      </c>
      <c r="N10756" t="s">
        <v>1203</v>
      </c>
      <c r="O10756" t="s">
        <v>202</v>
      </c>
      <c r="P10756" t="s">
        <v>2489</v>
      </c>
    </row>
    <row r="10757" spans="1:16" x14ac:dyDescent="0.25">
      <c r="A10757">
        <v>149854</v>
      </c>
      <c r="B10757" t="s">
        <v>399</v>
      </c>
      <c r="E10757" t="s">
        <v>11310</v>
      </c>
      <c r="F10757" t="s">
        <v>9847</v>
      </c>
      <c r="G10757" t="s">
        <v>3297</v>
      </c>
      <c r="H10757" t="s">
        <v>198</v>
      </c>
      <c r="I10757" t="s">
        <v>3298</v>
      </c>
      <c r="J10757">
        <v>1973</v>
      </c>
      <c r="K10757">
        <v>3039</v>
      </c>
      <c r="L10757">
        <v>39</v>
      </c>
      <c r="M10757" t="s">
        <v>200</v>
      </c>
      <c r="N10757" t="s">
        <v>1203</v>
      </c>
      <c r="O10757" t="s">
        <v>202</v>
      </c>
      <c r="P10757" t="s">
        <v>1178</v>
      </c>
    </row>
    <row r="10758" spans="1:16" x14ac:dyDescent="0.25">
      <c r="A10758">
        <v>149855</v>
      </c>
      <c r="B10758" t="s">
        <v>399</v>
      </c>
      <c r="E10758" t="s">
        <v>11311</v>
      </c>
      <c r="F10758" t="s">
        <v>346</v>
      </c>
      <c r="G10758" t="s">
        <v>3297</v>
      </c>
      <c r="H10758" t="s">
        <v>198</v>
      </c>
      <c r="I10758" t="s">
        <v>3298</v>
      </c>
      <c r="J10758">
        <v>1973</v>
      </c>
      <c r="K10758">
        <v>3498</v>
      </c>
      <c r="L10758">
        <v>39</v>
      </c>
      <c r="M10758" t="s">
        <v>200</v>
      </c>
      <c r="N10758" t="s">
        <v>1203</v>
      </c>
      <c r="O10758" t="s">
        <v>202</v>
      </c>
      <c r="P10758" t="s">
        <v>2931</v>
      </c>
    </row>
    <row r="10759" spans="1:16" x14ac:dyDescent="0.25">
      <c r="A10759">
        <v>149856</v>
      </c>
      <c r="B10759" t="s">
        <v>399</v>
      </c>
      <c r="E10759" t="s">
        <v>11312</v>
      </c>
      <c r="F10759" t="s">
        <v>9847</v>
      </c>
      <c r="G10759" t="s">
        <v>3297</v>
      </c>
      <c r="H10759" t="s">
        <v>198</v>
      </c>
      <c r="I10759" t="s">
        <v>3298</v>
      </c>
      <c r="J10759">
        <v>1973</v>
      </c>
      <c r="K10759">
        <v>3498</v>
      </c>
      <c r="L10759">
        <v>39</v>
      </c>
      <c r="M10759" t="s">
        <v>200</v>
      </c>
      <c r="N10759" t="s">
        <v>1203</v>
      </c>
      <c r="O10759" t="s">
        <v>202</v>
      </c>
      <c r="P10759" t="s">
        <v>11313</v>
      </c>
    </row>
    <row r="10760" spans="1:16" x14ac:dyDescent="0.25">
      <c r="A10760">
        <v>149857</v>
      </c>
      <c r="B10760" t="s">
        <v>425</v>
      </c>
      <c r="E10760" t="s">
        <v>11314</v>
      </c>
      <c r="F10760" t="s">
        <v>346</v>
      </c>
      <c r="G10760" t="s">
        <v>3297</v>
      </c>
      <c r="H10760" t="s">
        <v>198</v>
      </c>
      <c r="I10760" t="s">
        <v>3298</v>
      </c>
      <c r="J10760">
        <v>1974</v>
      </c>
      <c r="K10760">
        <v>3299</v>
      </c>
      <c r="L10760">
        <v>39</v>
      </c>
      <c r="M10760" t="s">
        <v>200</v>
      </c>
      <c r="N10760" t="s">
        <v>376</v>
      </c>
      <c r="O10760" t="s">
        <v>202</v>
      </c>
      <c r="P10760" t="s">
        <v>3808</v>
      </c>
    </row>
    <row r="10761" spans="1:16" x14ac:dyDescent="0.25">
      <c r="A10761">
        <v>149858</v>
      </c>
      <c r="B10761" t="s">
        <v>425</v>
      </c>
      <c r="E10761" t="s">
        <v>11315</v>
      </c>
      <c r="F10761" t="s">
        <v>346</v>
      </c>
      <c r="G10761" t="s">
        <v>3297</v>
      </c>
      <c r="H10761" t="s">
        <v>198</v>
      </c>
      <c r="I10761" t="s">
        <v>3298</v>
      </c>
      <c r="J10761">
        <v>1972</v>
      </c>
      <c r="K10761">
        <v>4396</v>
      </c>
      <c r="L10761">
        <v>39</v>
      </c>
      <c r="M10761" t="s">
        <v>200</v>
      </c>
      <c r="N10761" t="s">
        <v>376</v>
      </c>
      <c r="O10761" t="s">
        <v>202</v>
      </c>
      <c r="P10761" t="s">
        <v>3808</v>
      </c>
    </row>
    <row r="10762" spans="1:16" x14ac:dyDescent="0.25">
      <c r="A10762">
        <v>149859</v>
      </c>
      <c r="B10762" t="s">
        <v>425</v>
      </c>
      <c r="E10762" t="s">
        <v>11316</v>
      </c>
      <c r="F10762" t="s">
        <v>346</v>
      </c>
      <c r="G10762" t="s">
        <v>3297</v>
      </c>
      <c r="H10762" t="s">
        <v>198</v>
      </c>
      <c r="I10762" t="s">
        <v>3298</v>
      </c>
      <c r="J10762">
        <v>1971</v>
      </c>
      <c r="K10762">
        <v>7693</v>
      </c>
      <c r="L10762">
        <v>39</v>
      </c>
      <c r="M10762" t="s">
        <v>200</v>
      </c>
      <c r="N10762" t="s">
        <v>376</v>
      </c>
      <c r="O10762" t="s">
        <v>202</v>
      </c>
      <c r="P10762" t="s">
        <v>3808</v>
      </c>
    </row>
    <row r="10763" spans="1:16" x14ac:dyDescent="0.25">
      <c r="A10763">
        <v>149860</v>
      </c>
      <c r="B10763" t="s">
        <v>425</v>
      </c>
      <c r="E10763" t="s">
        <v>11317</v>
      </c>
      <c r="F10763" t="s">
        <v>346</v>
      </c>
      <c r="G10763" t="s">
        <v>3297</v>
      </c>
      <c r="H10763" t="s">
        <v>198</v>
      </c>
      <c r="I10763" t="s">
        <v>3298</v>
      </c>
      <c r="J10763">
        <v>1971</v>
      </c>
      <c r="K10763">
        <v>25498</v>
      </c>
      <c r="L10763">
        <v>39</v>
      </c>
      <c r="M10763" t="s">
        <v>200</v>
      </c>
      <c r="N10763" t="s">
        <v>376</v>
      </c>
      <c r="O10763" t="s">
        <v>202</v>
      </c>
      <c r="P10763" t="s">
        <v>3808</v>
      </c>
    </row>
    <row r="10764" spans="1:16" x14ac:dyDescent="0.25">
      <c r="A10764">
        <v>149861</v>
      </c>
      <c r="B10764" t="s">
        <v>425</v>
      </c>
      <c r="E10764" t="s">
        <v>11318</v>
      </c>
      <c r="F10764" t="s">
        <v>346</v>
      </c>
      <c r="G10764" t="s">
        <v>3297</v>
      </c>
      <c r="H10764" t="s">
        <v>198</v>
      </c>
      <c r="I10764" t="s">
        <v>3298</v>
      </c>
      <c r="J10764">
        <v>1971</v>
      </c>
      <c r="K10764">
        <v>41985</v>
      </c>
      <c r="L10764">
        <v>39</v>
      </c>
      <c r="M10764" t="s">
        <v>200</v>
      </c>
      <c r="N10764" t="s">
        <v>376</v>
      </c>
      <c r="O10764" t="s">
        <v>202</v>
      </c>
      <c r="P10764" t="s">
        <v>3808</v>
      </c>
    </row>
    <row r="10765" spans="1:16" x14ac:dyDescent="0.25">
      <c r="A10765">
        <v>149862</v>
      </c>
      <c r="B10765" t="s">
        <v>425</v>
      </c>
      <c r="E10765" t="s">
        <v>11319</v>
      </c>
      <c r="G10765" t="s">
        <v>3297</v>
      </c>
      <c r="H10765" t="s">
        <v>198</v>
      </c>
      <c r="I10765" t="s">
        <v>3298</v>
      </c>
      <c r="J10765">
        <v>1971</v>
      </c>
      <c r="K10765">
        <v>106016</v>
      </c>
      <c r="L10765">
        <v>39</v>
      </c>
      <c r="M10765" t="s">
        <v>200</v>
      </c>
      <c r="N10765" t="s">
        <v>376</v>
      </c>
      <c r="O10765" t="s">
        <v>202</v>
      </c>
      <c r="P10765" t="s">
        <v>3808</v>
      </c>
    </row>
    <row r="10766" spans="1:16" x14ac:dyDescent="0.25">
      <c r="A10766">
        <v>149863</v>
      </c>
      <c r="B10766" t="s">
        <v>425</v>
      </c>
      <c r="E10766" t="s">
        <v>11320</v>
      </c>
      <c r="F10766" t="s">
        <v>346</v>
      </c>
      <c r="G10766" t="s">
        <v>3297</v>
      </c>
      <c r="H10766" t="s">
        <v>198</v>
      </c>
      <c r="I10766" t="s">
        <v>3298</v>
      </c>
      <c r="J10766">
        <v>1970</v>
      </c>
      <c r="K10766">
        <v>4638</v>
      </c>
      <c r="L10766">
        <v>39</v>
      </c>
      <c r="M10766" t="s">
        <v>200</v>
      </c>
      <c r="N10766" t="s">
        <v>376</v>
      </c>
      <c r="O10766" t="s">
        <v>202</v>
      </c>
      <c r="P10766" t="s">
        <v>3808</v>
      </c>
    </row>
    <row r="10767" spans="1:16" x14ac:dyDescent="0.25">
      <c r="A10767">
        <v>149864</v>
      </c>
      <c r="B10767" t="s">
        <v>425</v>
      </c>
      <c r="E10767" t="s">
        <v>11321</v>
      </c>
      <c r="F10767" t="s">
        <v>346</v>
      </c>
      <c r="G10767" t="s">
        <v>3297</v>
      </c>
      <c r="H10767" t="s">
        <v>198</v>
      </c>
      <c r="I10767" t="s">
        <v>3298</v>
      </c>
      <c r="J10767">
        <v>1970</v>
      </c>
      <c r="K10767">
        <v>14964</v>
      </c>
      <c r="L10767">
        <v>39</v>
      </c>
      <c r="M10767" t="s">
        <v>200</v>
      </c>
      <c r="N10767" t="s">
        <v>376</v>
      </c>
      <c r="O10767" t="s">
        <v>202</v>
      </c>
      <c r="P10767" t="s">
        <v>3808</v>
      </c>
    </row>
    <row r="10768" spans="1:16" x14ac:dyDescent="0.25">
      <c r="A10768">
        <v>149865</v>
      </c>
      <c r="B10768" t="s">
        <v>425</v>
      </c>
      <c r="E10768" t="s">
        <v>11322</v>
      </c>
      <c r="F10768" t="s">
        <v>346</v>
      </c>
      <c r="G10768" t="s">
        <v>3297</v>
      </c>
      <c r="H10768" t="s">
        <v>198</v>
      </c>
      <c r="I10768" t="s">
        <v>3298</v>
      </c>
      <c r="J10768">
        <v>1975</v>
      </c>
      <c r="K10768">
        <v>22541</v>
      </c>
      <c r="L10768">
        <v>39</v>
      </c>
      <c r="M10768" t="s">
        <v>200</v>
      </c>
      <c r="N10768" t="s">
        <v>376</v>
      </c>
      <c r="O10768" t="s">
        <v>202</v>
      </c>
      <c r="P10768" t="s">
        <v>3808</v>
      </c>
    </row>
    <row r="10769" spans="1:16" x14ac:dyDescent="0.25">
      <c r="A10769">
        <v>149866</v>
      </c>
      <c r="B10769" t="s">
        <v>425</v>
      </c>
      <c r="E10769" t="s">
        <v>11323</v>
      </c>
      <c r="F10769" t="s">
        <v>346</v>
      </c>
      <c r="G10769" t="s">
        <v>3297</v>
      </c>
      <c r="H10769" t="s">
        <v>198</v>
      </c>
      <c r="I10769" t="s">
        <v>3298</v>
      </c>
      <c r="J10769">
        <v>1975</v>
      </c>
      <c r="K10769">
        <v>37591</v>
      </c>
      <c r="L10769">
        <v>39</v>
      </c>
      <c r="M10769" t="s">
        <v>200</v>
      </c>
      <c r="N10769" t="s">
        <v>376</v>
      </c>
      <c r="O10769" t="s">
        <v>202</v>
      </c>
      <c r="P10769" t="s">
        <v>3808</v>
      </c>
    </row>
    <row r="10770" spans="1:16" ht="30" x14ac:dyDescent="0.25">
      <c r="A10770">
        <v>149867</v>
      </c>
      <c r="B10770" t="s">
        <v>425</v>
      </c>
      <c r="E10770" t="s">
        <v>11324</v>
      </c>
      <c r="F10770" s="18" t="s">
        <v>11325</v>
      </c>
      <c r="G10770" t="s">
        <v>3297</v>
      </c>
      <c r="H10770" t="s">
        <v>198</v>
      </c>
      <c r="I10770" t="s">
        <v>3298</v>
      </c>
      <c r="J10770">
        <v>1970</v>
      </c>
      <c r="K10770">
        <v>14842</v>
      </c>
      <c r="L10770">
        <v>39</v>
      </c>
      <c r="M10770" t="s">
        <v>200</v>
      </c>
      <c r="N10770" t="s">
        <v>376</v>
      </c>
      <c r="O10770" t="s">
        <v>202</v>
      </c>
      <c r="P10770" t="s">
        <v>3808</v>
      </c>
    </row>
    <row r="10771" spans="1:16" x14ac:dyDescent="0.25">
      <c r="A10771">
        <v>149868</v>
      </c>
      <c r="B10771" t="s">
        <v>399</v>
      </c>
      <c r="E10771" t="s">
        <v>11326</v>
      </c>
      <c r="F10771" t="s">
        <v>346</v>
      </c>
      <c r="G10771" t="s">
        <v>3297</v>
      </c>
      <c r="H10771" t="s">
        <v>198</v>
      </c>
      <c r="I10771" t="s">
        <v>3298</v>
      </c>
      <c r="J10771">
        <v>1968</v>
      </c>
      <c r="K10771">
        <v>12006</v>
      </c>
      <c r="L10771">
        <v>39</v>
      </c>
      <c r="M10771" t="s">
        <v>200</v>
      </c>
      <c r="N10771" t="s">
        <v>1203</v>
      </c>
      <c r="O10771" t="s">
        <v>202</v>
      </c>
      <c r="P10771" t="s">
        <v>1176</v>
      </c>
    </row>
    <row r="10772" spans="1:16" x14ac:dyDescent="0.25">
      <c r="A10772">
        <v>149869</v>
      </c>
      <c r="B10772" t="s">
        <v>399</v>
      </c>
      <c r="E10772" t="s">
        <v>11309</v>
      </c>
      <c r="F10772" t="s">
        <v>346</v>
      </c>
      <c r="G10772" t="s">
        <v>3297</v>
      </c>
      <c r="H10772" t="s">
        <v>198</v>
      </c>
      <c r="I10772" t="s">
        <v>3298</v>
      </c>
      <c r="J10772">
        <v>1968</v>
      </c>
      <c r="K10772">
        <v>15502</v>
      </c>
      <c r="L10772">
        <v>39</v>
      </c>
      <c r="M10772" t="s">
        <v>200</v>
      </c>
      <c r="N10772" t="s">
        <v>1203</v>
      </c>
      <c r="O10772" t="s">
        <v>202</v>
      </c>
      <c r="P10772" t="s">
        <v>2477</v>
      </c>
    </row>
    <row r="10773" spans="1:16" x14ac:dyDescent="0.25">
      <c r="A10773">
        <v>149870</v>
      </c>
      <c r="B10773" t="s">
        <v>425</v>
      </c>
      <c r="E10773" t="s">
        <v>11327</v>
      </c>
      <c r="F10773" t="s">
        <v>346</v>
      </c>
      <c r="G10773" t="s">
        <v>3297</v>
      </c>
      <c r="H10773" t="s">
        <v>198</v>
      </c>
      <c r="I10773" t="s">
        <v>3298</v>
      </c>
      <c r="J10773">
        <v>1970</v>
      </c>
      <c r="K10773">
        <v>34704</v>
      </c>
      <c r="L10773">
        <v>39</v>
      </c>
      <c r="M10773" t="s">
        <v>200</v>
      </c>
      <c r="N10773" t="s">
        <v>376</v>
      </c>
      <c r="O10773" t="s">
        <v>202</v>
      </c>
      <c r="P10773" t="s">
        <v>3808</v>
      </c>
    </row>
    <row r="10774" spans="1:16" x14ac:dyDescent="0.25">
      <c r="A10774">
        <v>149871</v>
      </c>
      <c r="B10774" t="s">
        <v>425</v>
      </c>
      <c r="E10774" t="s">
        <v>11328</v>
      </c>
      <c r="F10774" t="s">
        <v>346</v>
      </c>
      <c r="G10774" t="s">
        <v>3297</v>
      </c>
      <c r="H10774" t="s">
        <v>198</v>
      </c>
      <c r="I10774" t="s">
        <v>3298</v>
      </c>
      <c r="J10774">
        <v>1970</v>
      </c>
      <c r="K10774">
        <v>20850</v>
      </c>
      <c r="L10774">
        <v>39</v>
      </c>
      <c r="M10774" t="s">
        <v>200</v>
      </c>
      <c r="N10774" t="s">
        <v>376</v>
      </c>
      <c r="O10774" t="s">
        <v>202</v>
      </c>
      <c r="P10774" t="s">
        <v>3808</v>
      </c>
    </row>
    <row r="10775" spans="1:16" x14ac:dyDescent="0.25">
      <c r="A10775">
        <v>149872</v>
      </c>
      <c r="B10775" t="s">
        <v>425</v>
      </c>
      <c r="E10775" t="s">
        <v>11329</v>
      </c>
      <c r="F10775" t="s">
        <v>346</v>
      </c>
      <c r="G10775" t="s">
        <v>3297</v>
      </c>
      <c r="H10775" t="s">
        <v>198</v>
      </c>
      <c r="I10775" t="s">
        <v>3298</v>
      </c>
      <c r="J10775">
        <v>1970</v>
      </c>
      <c r="K10775">
        <v>28328</v>
      </c>
      <c r="L10775">
        <v>39</v>
      </c>
      <c r="M10775" t="s">
        <v>200</v>
      </c>
      <c r="N10775" t="s">
        <v>376</v>
      </c>
      <c r="O10775" t="s">
        <v>202</v>
      </c>
      <c r="P10775" t="s">
        <v>3808</v>
      </c>
    </row>
    <row r="10776" spans="1:16" x14ac:dyDescent="0.25">
      <c r="A10776">
        <v>149873</v>
      </c>
      <c r="B10776" t="s">
        <v>425</v>
      </c>
      <c r="E10776" t="s">
        <v>11330</v>
      </c>
      <c r="F10776" t="s">
        <v>346</v>
      </c>
      <c r="G10776" t="s">
        <v>3297</v>
      </c>
      <c r="H10776" t="s">
        <v>198</v>
      </c>
      <c r="I10776" t="s">
        <v>3298</v>
      </c>
      <c r="J10776">
        <v>1970</v>
      </c>
      <c r="K10776">
        <v>15180</v>
      </c>
      <c r="L10776">
        <v>39</v>
      </c>
      <c r="M10776" t="s">
        <v>200</v>
      </c>
      <c r="N10776" t="s">
        <v>376</v>
      </c>
      <c r="O10776" t="s">
        <v>202</v>
      </c>
      <c r="P10776" t="s">
        <v>3808</v>
      </c>
    </row>
    <row r="10777" spans="1:16" x14ac:dyDescent="0.25">
      <c r="A10777">
        <v>149874</v>
      </c>
      <c r="B10777" t="s">
        <v>425</v>
      </c>
      <c r="E10777" t="s">
        <v>3822</v>
      </c>
      <c r="F10777" t="s">
        <v>346</v>
      </c>
      <c r="G10777" t="s">
        <v>3297</v>
      </c>
      <c r="H10777" t="s">
        <v>198</v>
      </c>
      <c r="I10777" t="s">
        <v>3298</v>
      </c>
      <c r="J10777">
        <v>1970</v>
      </c>
      <c r="K10777">
        <v>13599</v>
      </c>
      <c r="L10777">
        <v>39</v>
      </c>
      <c r="M10777" t="s">
        <v>200</v>
      </c>
      <c r="N10777" t="s">
        <v>376</v>
      </c>
      <c r="O10777" t="s">
        <v>202</v>
      </c>
      <c r="P10777" t="s">
        <v>3808</v>
      </c>
    </row>
    <row r="10778" spans="1:16" x14ac:dyDescent="0.25">
      <c r="A10778">
        <v>149875</v>
      </c>
      <c r="B10778" t="s">
        <v>425</v>
      </c>
      <c r="E10778" t="s">
        <v>11331</v>
      </c>
      <c r="F10778" t="s">
        <v>346</v>
      </c>
      <c r="G10778" t="s">
        <v>3297</v>
      </c>
      <c r="H10778" t="s">
        <v>198</v>
      </c>
      <c r="I10778" t="s">
        <v>3298</v>
      </c>
      <c r="J10778">
        <v>1971</v>
      </c>
      <c r="K10778">
        <v>50775</v>
      </c>
      <c r="L10778">
        <v>39</v>
      </c>
      <c r="M10778" t="s">
        <v>200</v>
      </c>
      <c r="N10778" t="s">
        <v>376</v>
      </c>
      <c r="O10778" t="s">
        <v>202</v>
      </c>
      <c r="P10778" t="s">
        <v>3808</v>
      </c>
    </row>
    <row r="10779" spans="1:16" x14ac:dyDescent="0.25">
      <c r="A10779">
        <v>149876</v>
      </c>
      <c r="B10779" t="s">
        <v>425</v>
      </c>
      <c r="E10779" t="s">
        <v>11332</v>
      </c>
      <c r="F10779" t="s">
        <v>346</v>
      </c>
      <c r="G10779" t="s">
        <v>3297</v>
      </c>
      <c r="H10779" t="s">
        <v>198</v>
      </c>
      <c r="I10779" t="s">
        <v>3298</v>
      </c>
      <c r="J10779">
        <v>1971</v>
      </c>
      <c r="K10779">
        <v>14050</v>
      </c>
      <c r="L10779">
        <v>39</v>
      </c>
      <c r="M10779" t="s">
        <v>200</v>
      </c>
      <c r="N10779" t="s">
        <v>1255</v>
      </c>
      <c r="O10779" t="s">
        <v>202</v>
      </c>
      <c r="P10779" t="s">
        <v>3808</v>
      </c>
    </row>
    <row r="10780" spans="1:16" x14ac:dyDescent="0.25">
      <c r="A10780">
        <v>149877</v>
      </c>
      <c r="B10780" t="s">
        <v>425</v>
      </c>
      <c r="E10780" t="s">
        <v>11333</v>
      </c>
      <c r="F10780" t="s">
        <v>346</v>
      </c>
      <c r="G10780" t="s">
        <v>3297</v>
      </c>
      <c r="H10780" t="s">
        <v>198</v>
      </c>
      <c r="I10780" t="s">
        <v>3298</v>
      </c>
      <c r="J10780">
        <v>1971</v>
      </c>
      <c r="K10780">
        <v>26288</v>
      </c>
      <c r="L10780">
        <v>39</v>
      </c>
      <c r="M10780" t="s">
        <v>200</v>
      </c>
      <c r="N10780" t="s">
        <v>376</v>
      </c>
      <c r="O10780" t="s">
        <v>202</v>
      </c>
      <c r="P10780" t="s">
        <v>3808</v>
      </c>
    </row>
    <row r="10781" spans="1:16" x14ac:dyDescent="0.25">
      <c r="A10781">
        <v>149878</v>
      </c>
      <c r="B10781" t="s">
        <v>399</v>
      </c>
      <c r="E10781" t="s">
        <v>11334</v>
      </c>
      <c r="F10781" t="s">
        <v>346</v>
      </c>
      <c r="G10781" t="s">
        <v>3297</v>
      </c>
      <c r="H10781" t="s">
        <v>198</v>
      </c>
      <c r="I10781" t="s">
        <v>3298</v>
      </c>
      <c r="J10781">
        <v>1971</v>
      </c>
      <c r="K10781">
        <v>168175</v>
      </c>
      <c r="L10781">
        <v>39</v>
      </c>
      <c r="M10781" t="s">
        <v>200</v>
      </c>
      <c r="N10781" t="s">
        <v>1203</v>
      </c>
      <c r="O10781" t="s">
        <v>202</v>
      </c>
      <c r="P10781" t="s">
        <v>2482</v>
      </c>
    </row>
    <row r="10782" spans="1:16" x14ac:dyDescent="0.25">
      <c r="A10782">
        <v>149879</v>
      </c>
      <c r="B10782" t="s">
        <v>399</v>
      </c>
      <c r="E10782" t="s">
        <v>11335</v>
      </c>
      <c r="F10782" t="s">
        <v>9847</v>
      </c>
      <c r="G10782" t="s">
        <v>3297</v>
      </c>
      <c r="H10782" t="s">
        <v>198</v>
      </c>
      <c r="I10782" t="s">
        <v>3298</v>
      </c>
      <c r="J10782">
        <v>1972</v>
      </c>
      <c r="K10782">
        <v>207347</v>
      </c>
      <c r="L10782">
        <v>39</v>
      </c>
      <c r="M10782" t="s">
        <v>200</v>
      </c>
      <c r="N10782" t="s">
        <v>1203</v>
      </c>
      <c r="O10782" t="s">
        <v>202</v>
      </c>
      <c r="P10782" t="s">
        <v>2479</v>
      </c>
    </row>
    <row r="10783" spans="1:16" x14ac:dyDescent="0.25">
      <c r="A10783">
        <v>149880</v>
      </c>
      <c r="B10783" t="s">
        <v>425</v>
      </c>
      <c r="E10783" t="s">
        <v>3812</v>
      </c>
      <c r="F10783" t="s">
        <v>346</v>
      </c>
      <c r="G10783" t="s">
        <v>3297</v>
      </c>
      <c r="H10783" t="s">
        <v>198</v>
      </c>
      <c r="I10783" t="s">
        <v>3298</v>
      </c>
      <c r="J10783">
        <v>1972</v>
      </c>
      <c r="K10783">
        <v>24933</v>
      </c>
      <c r="L10783">
        <v>39</v>
      </c>
      <c r="M10783" t="s">
        <v>200</v>
      </c>
      <c r="N10783" t="s">
        <v>376</v>
      </c>
      <c r="O10783" t="s">
        <v>202</v>
      </c>
      <c r="P10783" t="s">
        <v>3808</v>
      </c>
    </row>
    <row r="10784" spans="1:16" x14ac:dyDescent="0.25">
      <c r="A10784">
        <v>149881</v>
      </c>
      <c r="B10784" t="s">
        <v>399</v>
      </c>
      <c r="E10784" t="s">
        <v>11336</v>
      </c>
      <c r="F10784" t="s">
        <v>9847</v>
      </c>
      <c r="G10784" t="s">
        <v>3297</v>
      </c>
      <c r="H10784" t="s">
        <v>198</v>
      </c>
      <c r="I10784" t="s">
        <v>3298</v>
      </c>
      <c r="J10784">
        <v>1972</v>
      </c>
      <c r="K10784">
        <v>61820</v>
      </c>
      <c r="L10784">
        <v>39</v>
      </c>
      <c r="M10784" t="s">
        <v>200</v>
      </c>
      <c r="N10784" t="s">
        <v>1203</v>
      </c>
      <c r="O10784" t="s">
        <v>202</v>
      </c>
      <c r="P10784" t="s">
        <v>2486</v>
      </c>
    </row>
    <row r="10785" spans="1:16" x14ac:dyDescent="0.25">
      <c r="A10785">
        <v>149882</v>
      </c>
      <c r="B10785" t="s">
        <v>425</v>
      </c>
      <c r="E10785" t="s">
        <v>11337</v>
      </c>
      <c r="F10785" t="s">
        <v>346</v>
      </c>
      <c r="G10785" t="s">
        <v>3297</v>
      </c>
      <c r="H10785" t="s">
        <v>198</v>
      </c>
      <c r="I10785" t="s">
        <v>3298</v>
      </c>
      <c r="J10785">
        <v>1972</v>
      </c>
      <c r="K10785">
        <v>27071</v>
      </c>
      <c r="L10785">
        <v>39</v>
      </c>
      <c r="M10785" t="s">
        <v>200</v>
      </c>
      <c r="N10785" t="s">
        <v>376</v>
      </c>
      <c r="O10785" t="s">
        <v>202</v>
      </c>
      <c r="P10785" t="s">
        <v>3808</v>
      </c>
    </row>
    <row r="10786" spans="1:16" x14ac:dyDescent="0.25">
      <c r="A10786">
        <v>149883</v>
      </c>
      <c r="B10786" t="s">
        <v>425</v>
      </c>
      <c r="E10786" t="s">
        <v>11327</v>
      </c>
      <c r="F10786" t="s">
        <v>346</v>
      </c>
      <c r="G10786" t="s">
        <v>3297</v>
      </c>
      <c r="H10786" t="s">
        <v>198</v>
      </c>
      <c r="I10786" t="s">
        <v>3298</v>
      </c>
      <c r="J10786">
        <v>1972</v>
      </c>
      <c r="K10786">
        <v>23267</v>
      </c>
      <c r="L10786">
        <v>39</v>
      </c>
      <c r="M10786" t="s">
        <v>200</v>
      </c>
      <c r="N10786" t="s">
        <v>376</v>
      </c>
      <c r="O10786" t="s">
        <v>202</v>
      </c>
      <c r="P10786" t="s">
        <v>3808</v>
      </c>
    </row>
    <row r="10787" spans="1:16" ht="165" x14ac:dyDescent="0.25">
      <c r="A10787">
        <v>149884</v>
      </c>
      <c r="B10787" t="s">
        <v>399</v>
      </c>
      <c r="E10787" t="s">
        <v>11338</v>
      </c>
      <c r="F10787" t="s">
        <v>346</v>
      </c>
      <c r="G10787" t="s">
        <v>3297</v>
      </c>
      <c r="H10787" t="s">
        <v>198</v>
      </c>
      <c r="I10787" t="s">
        <v>3298</v>
      </c>
      <c r="J10787">
        <v>1972</v>
      </c>
      <c r="K10787">
        <v>15705</v>
      </c>
      <c r="L10787">
        <v>39</v>
      </c>
      <c r="M10787" t="s">
        <v>200</v>
      </c>
      <c r="N10787" s="18" t="s">
        <v>10995</v>
      </c>
      <c r="O10787" t="s">
        <v>202</v>
      </c>
      <c r="P10787" t="s">
        <v>2914</v>
      </c>
    </row>
    <row r="10788" spans="1:16" x14ac:dyDescent="0.25">
      <c r="A10788">
        <v>149885</v>
      </c>
      <c r="B10788" t="s">
        <v>399</v>
      </c>
      <c r="E10788" t="s">
        <v>11339</v>
      </c>
      <c r="F10788" t="s">
        <v>346</v>
      </c>
      <c r="G10788" t="s">
        <v>3297</v>
      </c>
      <c r="H10788" t="s">
        <v>198</v>
      </c>
      <c r="I10788" t="s">
        <v>3298</v>
      </c>
      <c r="J10788">
        <v>1972</v>
      </c>
      <c r="K10788">
        <v>16945</v>
      </c>
      <c r="L10788">
        <v>39</v>
      </c>
      <c r="M10788" t="s">
        <v>200</v>
      </c>
      <c r="N10788" t="s">
        <v>1203</v>
      </c>
      <c r="O10788" t="s">
        <v>202</v>
      </c>
      <c r="P10788" t="s">
        <v>2482</v>
      </c>
    </row>
    <row r="10789" spans="1:16" x14ac:dyDescent="0.25">
      <c r="A10789">
        <v>149886</v>
      </c>
      <c r="B10789" t="s">
        <v>425</v>
      </c>
      <c r="E10789" t="s">
        <v>11340</v>
      </c>
      <c r="F10789" t="s">
        <v>9847</v>
      </c>
      <c r="G10789" t="s">
        <v>3297</v>
      </c>
      <c r="H10789" t="s">
        <v>198</v>
      </c>
      <c r="I10789" t="s">
        <v>3298</v>
      </c>
      <c r="J10789">
        <v>1967</v>
      </c>
      <c r="K10789">
        <v>89106</v>
      </c>
      <c r="L10789">
        <v>39</v>
      </c>
      <c r="M10789" t="s">
        <v>200</v>
      </c>
      <c r="N10789" t="s">
        <v>376</v>
      </c>
      <c r="O10789" t="s">
        <v>202</v>
      </c>
      <c r="P10789" t="s">
        <v>3808</v>
      </c>
    </row>
    <row r="10790" spans="1:16" x14ac:dyDescent="0.25">
      <c r="A10790">
        <v>149887</v>
      </c>
      <c r="B10790" t="s">
        <v>425</v>
      </c>
      <c r="E10790" t="s">
        <v>11341</v>
      </c>
      <c r="F10790" t="s">
        <v>346</v>
      </c>
      <c r="G10790" t="s">
        <v>3297</v>
      </c>
      <c r="H10790" t="s">
        <v>198</v>
      </c>
      <c r="I10790" t="s">
        <v>3298</v>
      </c>
      <c r="J10790">
        <v>1969</v>
      </c>
      <c r="K10790">
        <v>14165</v>
      </c>
      <c r="L10790">
        <v>39</v>
      </c>
      <c r="M10790" t="s">
        <v>200</v>
      </c>
      <c r="N10790" t="s">
        <v>376</v>
      </c>
      <c r="O10790" t="s">
        <v>202</v>
      </c>
      <c r="P10790" t="s">
        <v>3808</v>
      </c>
    </row>
    <row r="10791" spans="1:16" x14ac:dyDescent="0.25">
      <c r="A10791">
        <v>149888</v>
      </c>
      <c r="B10791" t="s">
        <v>425</v>
      </c>
      <c r="E10791" t="s">
        <v>11342</v>
      </c>
      <c r="F10791" t="s">
        <v>346</v>
      </c>
      <c r="G10791" t="s">
        <v>3297</v>
      </c>
      <c r="H10791" t="s">
        <v>198</v>
      </c>
      <c r="I10791" t="s">
        <v>3298</v>
      </c>
      <c r="J10791">
        <v>1979</v>
      </c>
      <c r="K10791">
        <v>4955</v>
      </c>
      <c r="L10791">
        <v>39</v>
      </c>
      <c r="M10791" t="s">
        <v>200</v>
      </c>
      <c r="N10791" t="s">
        <v>383</v>
      </c>
      <c r="O10791" t="s">
        <v>202</v>
      </c>
      <c r="P10791" t="s">
        <v>11343</v>
      </c>
    </row>
    <row r="10792" spans="1:16" x14ac:dyDescent="0.25">
      <c r="A10792">
        <v>149889</v>
      </c>
      <c r="B10792" t="s">
        <v>425</v>
      </c>
      <c r="E10792" t="s">
        <v>11344</v>
      </c>
      <c r="F10792" t="s">
        <v>9847</v>
      </c>
      <c r="G10792" t="s">
        <v>3297</v>
      </c>
      <c r="H10792" t="s">
        <v>198</v>
      </c>
      <c r="I10792" t="s">
        <v>3298</v>
      </c>
      <c r="J10792">
        <v>1979</v>
      </c>
      <c r="K10792">
        <v>3950</v>
      </c>
      <c r="L10792">
        <v>39</v>
      </c>
      <c r="M10792" t="s">
        <v>200</v>
      </c>
      <c r="N10792" t="s">
        <v>383</v>
      </c>
      <c r="O10792" t="s">
        <v>202</v>
      </c>
      <c r="P10792" t="s">
        <v>11343</v>
      </c>
    </row>
    <row r="10793" spans="1:16" x14ac:dyDescent="0.25">
      <c r="A10793">
        <v>149890</v>
      </c>
      <c r="B10793" t="s">
        <v>425</v>
      </c>
      <c r="E10793" t="s">
        <v>11345</v>
      </c>
      <c r="F10793" t="s">
        <v>9847</v>
      </c>
      <c r="G10793" t="s">
        <v>3297</v>
      </c>
      <c r="H10793" t="s">
        <v>198</v>
      </c>
      <c r="I10793" t="s">
        <v>3298</v>
      </c>
      <c r="J10793">
        <v>1979</v>
      </c>
      <c r="K10793">
        <v>380</v>
      </c>
      <c r="L10793">
        <v>39</v>
      </c>
      <c r="M10793" t="s">
        <v>200</v>
      </c>
      <c r="N10793" t="s">
        <v>383</v>
      </c>
      <c r="O10793" t="s">
        <v>202</v>
      </c>
      <c r="P10793" t="s">
        <v>11343</v>
      </c>
    </row>
    <row r="10794" spans="1:16" x14ac:dyDescent="0.25">
      <c r="A10794">
        <v>149891</v>
      </c>
      <c r="B10794" t="s">
        <v>425</v>
      </c>
      <c r="E10794" t="s">
        <v>11346</v>
      </c>
      <c r="F10794" t="s">
        <v>9847</v>
      </c>
      <c r="G10794" t="s">
        <v>3297</v>
      </c>
      <c r="H10794" t="s">
        <v>198</v>
      </c>
      <c r="I10794" t="s">
        <v>3298</v>
      </c>
      <c r="J10794">
        <v>1979</v>
      </c>
      <c r="K10794">
        <v>427</v>
      </c>
      <c r="L10794">
        <v>39</v>
      </c>
      <c r="M10794" t="s">
        <v>200</v>
      </c>
      <c r="N10794" t="s">
        <v>383</v>
      </c>
      <c r="O10794" t="s">
        <v>202</v>
      </c>
      <c r="P10794" t="s">
        <v>11343</v>
      </c>
    </row>
    <row r="10795" spans="1:16" x14ac:dyDescent="0.25">
      <c r="A10795">
        <v>149892</v>
      </c>
      <c r="B10795" t="s">
        <v>425</v>
      </c>
      <c r="E10795" t="s">
        <v>11347</v>
      </c>
      <c r="F10795" t="s">
        <v>346</v>
      </c>
      <c r="G10795" t="s">
        <v>3297</v>
      </c>
      <c r="H10795" t="s">
        <v>198</v>
      </c>
      <c r="I10795" t="s">
        <v>3298</v>
      </c>
      <c r="J10795">
        <v>1992</v>
      </c>
      <c r="K10795">
        <v>1822</v>
      </c>
      <c r="L10795">
        <v>39</v>
      </c>
      <c r="M10795" t="s">
        <v>200</v>
      </c>
      <c r="N10795" t="s">
        <v>383</v>
      </c>
      <c r="O10795" t="s">
        <v>202</v>
      </c>
      <c r="P10795" t="s">
        <v>11343</v>
      </c>
    </row>
    <row r="10796" spans="1:16" x14ac:dyDescent="0.25">
      <c r="A10796">
        <v>149893</v>
      </c>
      <c r="B10796" t="s">
        <v>425</v>
      </c>
      <c r="E10796" t="s">
        <v>11348</v>
      </c>
      <c r="F10796" t="s">
        <v>346</v>
      </c>
      <c r="G10796" t="s">
        <v>3297</v>
      </c>
      <c r="H10796" t="s">
        <v>198</v>
      </c>
      <c r="I10796" t="s">
        <v>3298</v>
      </c>
      <c r="J10796">
        <v>1992</v>
      </c>
      <c r="K10796">
        <v>576</v>
      </c>
      <c r="L10796">
        <v>39</v>
      </c>
      <c r="M10796" t="s">
        <v>200</v>
      </c>
      <c r="N10796" t="s">
        <v>383</v>
      </c>
      <c r="O10796" t="s">
        <v>202</v>
      </c>
      <c r="P10796" t="s">
        <v>11343</v>
      </c>
    </row>
    <row r="10797" spans="1:16" x14ac:dyDescent="0.25">
      <c r="A10797">
        <v>149894</v>
      </c>
      <c r="B10797" t="s">
        <v>425</v>
      </c>
      <c r="E10797" t="s">
        <v>11342</v>
      </c>
      <c r="F10797" t="s">
        <v>346</v>
      </c>
      <c r="G10797" t="s">
        <v>3297</v>
      </c>
      <c r="H10797" t="s">
        <v>198</v>
      </c>
      <c r="I10797" t="s">
        <v>3298</v>
      </c>
      <c r="J10797">
        <v>1992</v>
      </c>
      <c r="K10797">
        <v>1675</v>
      </c>
      <c r="L10797">
        <v>39</v>
      </c>
      <c r="M10797" t="s">
        <v>200</v>
      </c>
      <c r="N10797" t="s">
        <v>383</v>
      </c>
      <c r="O10797" t="s">
        <v>202</v>
      </c>
      <c r="P10797" t="s">
        <v>11343</v>
      </c>
    </row>
    <row r="10798" spans="1:16" ht="150" x14ac:dyDescent="0.25">
      <c r="A10798">
        <v>149896</v>
      </c>
      <c r="B10798" t="s">
        <v>195</v>
      </c>
      <c r="E10798" t="s">
        <v>11349</v>
      </c>
      <c r="G10798" t="s">
        <v>340</v>
      </c>
      <c r="H10798" t="s">
        <v>198</v>
      </c>
      <c r="I10798" t="s">
        <v>3746</v>
      </c>
      <c r="J10798">
        <v>1998</v>
      </c>
      <c r="K10798">
        <v>27295</v>
      </c>
      <c r="L10798">
        <v>17</v>
      </c>
      <c r="M10798" t="s">
        <v>200</v>
      </c>
      <c r="N10798" s="18" t="s">
        <v>11350</v>
      </c>
      <c r="O10798" t="s">
        <v>202</v>
      </c>
      <c r="P10798" t="s">
        <v>9845</v>
      </c>
    </row>
    <row r="10799" spans="1:16" x14ac:dyDescent="0.25">
      <c r="A10799">
        <v>149897</v>
      </c>
      <c r="B10799" t="s">
        <v>360</v>
      </c>
      <c r="E10799" t="s">
        <v>8315</v>
      </c>
      <c r="F10799" t="s">
        <v>11351</v>
      </c>
      <c r="G10799" t="s">
        <v>3297</v>
      </c>
      <c r="H10799" t="s">
        <v>198</v>
      </c>
      <c r="I10799" t="s">
        <v>3298</v>
      </c>
      <c r="J10799">
        <v>1986</v>
      </c>
      <c r="K10799">
        <v>11346</v>
      </c>
      <c r="L10799">
        <v>39</v>
      </c>
      <c r="M10799" t="s">
        <v>200</v>
      </c>
      <c r="N10799" t="s">
        <v>383</v>
      </c>
      <c r="O10799" t="s">
        <v>202</v>
      </c>
      <c r="P10799" t="s">
        <v>10282</v>
      </c>
    </row>
    <row r="10800" spans="1:16" x14ac:dyDescent="0.25">
      <c r="A10800">
        <v>149898</v>
      </c>
      <c r="B10800" t="s">
        <v>360</v>
      </c>
      <c r="E10800" t="s">
        <v>11352</v>
      </c>
      <c r="F10800" t="s">
        <v>11353</v>
      </c>
      <c r="G10800" t="s">
        <v>3297</v>
      </c>
      <c r="H10800" t="s">
        <v>198</v>
      </c>
      <c r="I10800" t="s">
        <v>3298</v>
      </c>
      <c r="J10800">
        <v>1998</v>
      </c>
      <c r="K10800">
        <v>2964</v>
      </c>
      <c r="L10800">
        <v>39</v>
      </c>
      <c r="M10800" t="s">
        <v>200</v>
      </c>
      <c r="N10800" t="s">
        <v>383</v>
      </c>
      <c r="O10800" t="s">
        <v>202</v>
      </c>
      <c r="P10800" t="s">
        <v>10282</v>
      </c>
    </row>
    <row r="10801" spans="1:16" x14ac:dyDescent="0.25">
      <c r="A10801">
        <v>149899</v>
      </c>
      <c r="B10801" t="s">
        <v>360</v>
      </c>
      <c r="E10801" t="s">
        <v>11354</v>
      </c>
      <c r="F10801" t="s">
        <v>11355</v>
      </c>
      <c r="G10801" t="s">
        <v>3297</v>
      </c>
      <c r="H10801" t="s">
        <v>198</v>
      </c>
      <c r="I10801" t="s">
        <v>3298</v>
      </c>
      <c r="J10801">
        <v>1998</v>
      </c>
      <c r="K10801">
        <v>4742</v>
      </c>
      <c r="L10801">
        <v>39</v>
      </c>
      <c r="M10801" t="s">
        <v>200</v>
      </c>
      <c r="N10801" t="s">
        <v>383</v>
      </c>
      <c r="O10801" t="s">
        <v>202</v>
      </c>
      <c r="P10801" t="s">
        <v>10282</v>
      </c>
    </row>
    <row r="10802" spans="1:16" x14ac:dyDescent="0.25">
      <c r="A10802">
        <v>149900</v>
      </c>
      <c r="B10802" t="s">
        <v>360</v>
      </c>
      <c r="E10802" t="s">
        <v>11356</v>
      </c>
      <c r="F10802" t="s">
        <v>11357</v>
      </c>
      <c r="G10802" t="s">
        <v>3297</v>
      </c>
      <c r="H10802" t="s">
        <v>198</v>
      </c>
      <c r="I10802" t="s">
        <v>3298</v>
      </c>
      <c r="J10802">
        <v>1998</v>
      </c>
      <c r="K10802">
        <v>4149</v>
      </c>
      <c r="L10802">
        <v>39</v>
      </c>
      <c r="M10802" t="s">
        <v>200</v>
      </c>
      <c r="N10802" t="s">
        <v>383</v>
      </c>
      <c r="O10802" t="s">
        <v>202</v>
      </c>
      <c r="P10802" t="s">
        <v>10282</v>
      </c>
    </row>
    <row r="10803" spans="1:16" x14ac:dyDescent="0.25">
      <c r="A10803">
        <v>149901</v>
      </c>
      <c r="B10803" t="s">
        <v>360</v>
      </c>
      <c r="E10803" t="s">
        <v>11358</v>
      </c>
      <c r="F10803" t="s">
        <v>11359</v>
      </c>
      <c r="G10803" t="s">
        <v>3297</v>
      </c>
      <c r="H10803" t="s">
        <v>198</v>
      </c>
      <c r="I10803" t="s">
        <v>3298</v>
      </c>
      <c r="J10803">
        <v>1998</v>
      </c>
      <c r="K10803">
        <v>8654</v>
      </c>
      <c r="L10803">
        <v>39</v>
      </c>
      <c r="M10803" t="s">
        <v>200</v>
      </c>
      <c r="N10803" t="s">
        <v>383</v>
      </c>
      <c r="O10803" t="s">
        <v>202</v>
      </c>
      <c r="P10803" t="s">
        <v>10282</v>
      </c>
    </row>
    <row r="10804" spans="1:16" ht="75" x14ac:dyDescent="0.25">
      <c r="A10804">
        <v>149902</v>
      </c>
      <c r="B10804" t="s">
        <v>360</v>
      </c>
      <c r="E10804" t="s">
        <v>11360</v>
      </c>
      <c r="F10804" t="s">
        <v>11357</v>
      </c>
      <c r="G10804" t="s">
        <v>3297</v>
      </c>
      <c r="H10804" t="s">
        <v>198</v>
      </c>
      <c r="I10804" t="s">
        <v>3298</v>
      </c>
      <c r="J10804">
        <v>1998</v>
      </c>
      <c r="K10804">
        <v>2378</v>
      </c>
      <c r="L10804">
        <v>39</v>
      </c>
      <c r="M10804" t="s">
        <v>200</v>
      </c>
      <c r="N10804" s="18" t="s">
        <v>11266</v>
      </c>
      <c r="O10804" t="s">
        <v>202</v>
      </c>
      <c r="P10804" t="s">
        <v>10282</v>
      </c>
    </row>
    <row r="10805" spans="1:16" x14ac:dyDescent="0.25">
      <c r="A10805">
        <v>149903</v>
      </c>
      <c r="B10805" t="s">
        <v>425</v>
      </c>
      <c r="E10805" t="s">
        <v>3745</v>
      </c>
      <c r="F10805" t="s">
        <v>11361</v>
      </c>
      <c r="G10805" t="s">
        <v>3297</v>
      </c>
      <c r="H10805" t="s">
        <v>198</v>
      </c>
      <c r="I10805" t="s">
        <v>3298</v>
      </c>
      <c r="J10805">
        <v>1975</v>
      </c>
      <c r="K10805">
        <v>11587</v>
      </c>
      <c r="L10805">
        <v>39</v>
      </c>
      <c r="M10805" t="s">
        <v>200</v>
      </c>
      <c r="N10805" t="s">
        <v>383</v>
      </c>
      <c r="O10805" t="s">
        <v>202</v>
      </c>
      <c r="P10805" t="s">
        <v>11362</v>
      </c>
    </row>
    <row r="10806" spans="1:16" x14ac:dyDescent="0.25">
      <c r="A10806">
        <v>151635</v>
      </c>
      <c r="B10806" t="s">
        <v>360</v>
      </c>
      <c r="E10806" t="s">
        <v>11363</v>
      </c>
      <c r="F10806" t="s">
        <v>11364</v>
      </c>
      <c r="G10806" t="s">
        <v>326</v>
      </c>
      <c r="H10806" t="s">
        <v>198</v>
      </c>
      <c r="I10806" t="s">
        <v>9381</v>
      </c>
      <c r="J10806">
        <v>2004</v>
      </c>
      <c r="K10806">
        <v>457294</v>
      </c>
      <c r="L10806">
        <v>26</v>
      </c>
      <c r="M10806" t="s">
        <v>200</v>
      </c>
      <c r="N10806" t="s">
        <v>11365</v>
      </c>
      <c r="O10806" t="s">
        <v>202</v>
      </c>
      <c r="P10806" t="s">
        <v>365</v>
      </c>
    </row>
    <row r="10807" spans="1:16" x14ac:dyDescent="0.25">
      <c r="A10807">
        <v>151676</v>
      </c>
      <c r="B10807" t="s">
        <v>360</v>
      </c>
      <c r="E10807" t="s">
        <v>11366</v>
      </c>
      <c r="F10807" t="s">
        <v>11367</v>
      </c>
      <c r="G10807" t="s">
        <v>326</v>
      </c>
      <c r="H10807" t="s">
        <v>198</v>
      </c>
      <c r="I10807" t="s">
        <v>9381</v>
      </c>
      <c r="J10807">
        <v>2004</v>
      </c>
      <c r="K10807">
        <v>653625</v>
      </c>
      <c r="L10807">
        <v>26</v>
      </c>
      <c r="M10807" t="s">
        <v>200</v>
      </c>
      <c r="N10807" t="s">
        <v>11368</v>
      </c>
      <c r="O10807" t="s">
        <v>202</v>
      </c>
      <c r="P10807" t="s">
        <v>365</v>
      </c>
    </row>
    <row r="10808" spans="1:16" x14ac:dyDescent="0.25">
      <c r="A10808">
        <v>151677</v>
      </c>
      <c r="B10808" t="s">
        <v>360</v>
      </c>
      <c r="E10808" t="s">
        <v>11369</v>
      </c>
      <c r="F10808" t="s">
        <v>11367</v>
      </c>
      <c r="G10808" t="s">
        <v>326</v>
      </c>
      <c r="H10808" t="s">
        <v>198</v>
      </c>
      <c r="I10808" t="s">
        <v>9381</v>
      </c>
      <c r="J10808">
        <v>2004</v>
      </c>
      <c r="K10808">
        <v>653996</v>
      </c>
      <c r="L10808">
        <v>26</v>
      </c>
      <c r="M10808" t="s">
        <v>200</v>
      </c>
      <c r="N10808" t="s">
        <v>11370</v>
      </c>
      <c r="O10808" t="s">
        <v>202</v>
      </c>
      <c r="P10808" t="s">
        <v>365</v>
      </c>
    </row>
    <row r="10809" spans="1:16" x14ac:dyDescent="0.25">
      <c r="A10809">
        <v>151678</v>
      </c>
      <c r="B10809" t="s">
        <v>360</v>
      </c>
      <c r="E10809" t="s">
        <v>11371</v>
      </c>
      <c r="F10809" t="s">
        <v>11367</v>
      </c>
      <c r="G10809" t="s">
        <v>326</v>
      </c>
      <c r="H10809" t="s">
        <v>198</v>
      </c>
      <c r="I10809" t="s">
        <v>9381</v>
      </c>
      <c r="J10809">
        <v>2004</v>
      </c>
      <c r="K10809">
        <v>575286</v>
      </c>
      <c r="L10809">
        <v>26</v>
      </c>
      <c r="M10809" t="s">
        <v>200</v>
      </c>
      <c r="N10809" t="s">
        <v>11370</v>
      </c>
      <c r="O10809" t="s">
        <v>202</v>
      </c>
      <c r="P10809" t="s">
        <v>365</v>
      </c>
    </row>
    <row r="10810" spans="1:16" x14ac:dyDescent="0.25">
      <c r="A10810">
        <v>151679</v>
      </c>
      <c r="B10810" t="s">
        <v>360</v>
      </c>
      <c r="E10810" t="s">
        <v>11372</v>
      </c>
      <c r="F10810" t="s">
        <v>11367</v>
      </c>
      <c r="G10810" t="s">
        <v>326</v>
      </c>
      <c r="H10810" t="s">
        <v>198</v>
      </c>
      <c r="I10810" t="s">
        <v>9381</v>
      </c>
      <c r="J10810">
        <v>2004</v>
      </c>
      <c r="K10810">
        <v>882146</v>
      </c>
      <c r="L10810">
        <v>26</v>
      </c>
      <c r="M10810" t="s">
        <v>200</v>
      </c>
      <c r="N10810" t="s">
        <v>11373</v>
      </c>
      <c r="O10810" t="s">
        <v>202</v>
      </c>
      <c r="P10810" t="s">
        <v>365</v>
      </c>
    </row>
    <row r="10811" spans="1:16" x14ac:dyDescent="0.25">
      <c r="A10811">
        <v>151680</v>
      </c>
      <c r="B10811" t="s">
        <v>41</v>
      </c>
      <c r="E10811" t="s">
        <v>11374</v>
      </c>
      <c r="G10811" t="s">
        <v>326</v>
      </c>
      <c r="H10811" t="s">
        <v>198</v>
      </c>
      <c r="I10811" t="s">
        <v>9381</v>
      </c>
      <c r="J10811">
        <v>2004</v>
      </c>
      <c r="K10811">
        <v>6400</v>
      </c>
      <c r="L10811">
        <v>26</v>
      </c>
      <c r="M10811" t="s">
        <v>200</v>
      </c>
      <c r="N10811" t="s">
        <v>11375</v>
      </c>
      <c r="O10811" t="s">
        <v>202</v>
      </c>
    </row>
    <row r="10812" spans="1:16" x14ac:dyDescent="0.25">
      <c r="A10812">
        <v>151681</v>
      </c>
      <c r="B10812" t="s">
        <v>41</v>
      </c>
      <c r="E10812" t="s">
        <v>29</v>
      </c>
      <c r="G10812" t="s">
        <v>326</v>
      </c>
      <c r="H10812" t="s">
        <v>198</v>
      </c>
      <c r="I10812" t="s">
        <v>9381</v>
      </c>
      <c r="J10812">
        <v>2004</v>
      </c>
      <c r="K10812">
        <v>7600</v>
      </c>
      <c r="L10812">
        <v>26</v>
      </c>
      <c r="M10812" t="s">
        <v>200</v>
      </c>
      <c r="N10812" t="s">
        <v>9922</v>
      </c>
      <c r="O10812" t="s">
        <v>202</v>
      </c>
    </row>
    <row r="10813" spans="1:16" x14ac:dyDescent="0.25">
      <c r="A10813">
        <v>151683</v>
      </c>
      <c r="B10813" t="s">
        <v>41</v>
      </c>
      <c r="E10813" t="s">
        <v>11376</v>
      </c>
      <c r="G10813" t="s">
        <v>326</v>
      </c>
      <c r="H10813" t="s">
        <v>198</v>
      </c>
      <c r="I10813" t="s">
        <v>9381</v>
      </c>
      <c r="J10813">
        <v>2004</v>
      </c>
      <c r="K10813">
        <v>6240</v>
      </c>
      <c r="L10813">
        <v>26</v>
      </c>
      <c r="M10813" t="s">
        <v>200</v>
      </c>
      <c r="N10813" t="s">
        <v>9922</v>
      </c>
      <c r="O10813" t="s">
        <v>202</v>
      </c>
    </row>
    <row r="10814" spans="1:16" x14ac:dyDescent="0.25">
      <c r="A10814">
        <v>151684</v>
      </c>
      <c r="B10814" t="s">
        <v>40</v>
      </c>
      <c r="E10814" t="s">
        <v>11377</v>
      </c>
      <c r="G10814" t="s">
        <v>326</v>
      </c>
      <c r="H10814" t="s">
        <v>198</v>
      </c>
      <c r="I10814" t="s">
        <v>9381</v>
      </c>
      <c r="J10814">
        <v>2004</v>
      </c>
      <c r="K10814">
        <v>3119</v>
      </c>
      <c r="L10814">
        <v>26</v>
      </c>
      <c r="M10814" t="s">
        <v>200</v>
      </c>
      <c r="N10814" t="s">
        <v>9922</v>
      </c>
      <c r="O10814" t="s">
        <v>202</v>
      </c>
    </row>
    <row r="10815" spans="1:16" x14ac:dyDescent="0.25">
      <c r="A10815">
        <v>151686</v>
      </c>
      <c r="B10815" t="s">
        <v>360</v>
      </c>
      <c r="E10815" t="s">
        <v>11378</v>
      </c>
      <c r="G10815" t="s">
        <v>410</v>
      </c>
      <c r="H10815" t="s">
        <v>198</v>
      </c>
      <c r="I10815" t="s">
        <v>411</v>
      </c>
      <c r="J10815">
        <v>2004</v>
      </c>
      <c r="K10815">
        <v>788940</v>
      </c>
      <c r="L10815">
        <v>32</v>
      </c>
      <c r="M10815" t="s">
        <v>200</v>
      </c>
      <c r="N10815" t="s">
        <v>11379</v>
      </c>
      <c r="O10815" t="s">
        <v>202</v>
      </c>
      <c r="P10815" t="s">
        <v>365</v>
      </c>
    </row>
    <row r="10816" spans="1:16" x14ac:dyDescent="0.25">
      <c r="A10816">
        <v>151688</v>
      </c>
      <c r="B10816" t="s">
        <v>360</v>
      </c>
      <c r="E10816" t="s">
        <v>11380</v>
      </c>
      <c r="G10816" t="s">
        <v>1517</v>
      </c>
      <c r="H10816" t="s">
        <v>198</v>
      </c>
      <c r="I10816" t="s">
        <v>1518</v>
      </c>
      <c r="J10816">
        <v>2004</v>
      </c>
      <c r="K10816">
        <v>374715</v>
      </c>
      <c r="L10816">
        <v>37</v>
      </c>
      <c r="M10816" t="s">
        <v>200</v>
      </c>
      <c r="N10816" t="s">
        <v>11379</v>
      </c>
      <c r="O10816" t="s">
        <v>202</v>
      </c>
      <c r="P10816" t="s">
        <v>365</v>
      </c>
    </row>
    <row r="10817" spans="1:16" x14ac:dyDescent="0.25">
      <c r="A10817">
        <v>151689</v>
      </c>
      <c r="B10817" t="s">
        <v>360</v>
      </c>
      <c r="E10817" t="s">
        <v>11381</v>
      </c>
      <c r="G10817" t="s">
        <v>1517</v>
      </c>
      <c r="H10817" t="s">
        <v>198</v>
      </c>
      <c r="I10817" t="s">
        <v>1518</v>
      </c>
      <c r="J10817">
        <v>2004</v>
      </c>
      <c r="K10817">
        <v>933541</v>
      </c>
      <c r="L10817">
        <v>37</v>
      </c>
      <c r="M10817" t="s">
        <v>200</v>
      </c>
      <c r="N10817" t="s">
        <v>11379</v>
      </c>
      <c r="O10817" t="s">
        <v>202</v>
      </c>
      <c r="P10817" t="s">
        <v>365</v>
      </c>
    </row>
    <row r="10818" spans="1:16" x14ac:dyDescent="0.25">
      <c r="A10818">
        <v>151690</v>
      </c>
      <c r="B10818" t="s">
        <v>360</v>
      </c>
      <c r="E10818" t="s">
        <v>11382</v>
      </c>
      <c r="G10818" t="s">
        <v>1517</v>
      </c>
      <c r="H10818" t="s">
        <v>198</v>
      </c>
      <c r="I10818" t="s">
        <v>1518</v>
      </c>
      <c r="J10818">
        <v>2004</v>
      </c>
      <c r="K10818">
        <v>328047</v>
      </c>
      <c r="L10818">
        <v>37</v>
      </c>
      <c r="M10818" t="s">
        <v>200</v>
      </c>
      <c r="N10818" t="s">
        <v>11379</v>
      </c>
      <c r="O10818" t="s">
        <v>202</v>
      </c>
      <c r="P10818" t="s">
        <v>365</v>
      </c>
    </row>
    <row r="10819" spans="1:16" x14ac:dyDescent="0.25">
      <c r="A10819">
        <v>151691</v>
      </c>
      <c r="B10819" t="s">
        <v>360</v>
      </c>
      <c r="E10819" t="s">
        <v>11383</v>
      </c>
      <c r="G10819" t="s">
        <v>1517</v>
      </c>
      <c r="H10819" t="s">
        <v>198</v>
      </c>
      <c r="I10819" t="s">
        <v>1518</v>
      </c>
      <c r="J10819">
        <v>2004</v>
      </c>
      <c r="K10819">
        <v>538394</v>
      </c>
      <c r="L10819">
        <v>37</v>
      </c>
      <c r="M10819" t="s">
        <v>200</v>
      </c>
      <c r="N10819" t="s">
        <v>11379</v>
      </c>
      <c r="O10819" t="s">
        <v>202</v>
      </c>
      <c r="P10819" t="s">
        <v>365</v>
      </c>
    </row>
    <row r="10820" spans="1:16" x14ac:dyDescent="0.25">
      <c r="A10820">
        <v>151692</v>
      </c>
      <c r="B10820" t="s">
        <v>345</v>
      </c>
      <c r="E10820" t="s">
        <v>11384</v>
      </c>
      <c r="G10820" t="s">
        <v>317</v>
      </c>
      <c r="H10820" t="s">
        <v>198</v>
      </c>
      <c r="I10820" t="s">
        <v>11385</v>
      </c>
      <c r="J10820">
        <v>2004</v>
      </c>
      <c r="K10820">
        <v>215352</v>
      </c>
      <c r="L10820">
        <v>28</v>
      </c>
      <c r="M10820" t="s">
        <v>200</v>
      </c>
      <c r="N10820" t="s">
        <v>11386</v>
      </c>
      <c r="O10820" t="s">
        <v>202</v>
      </c>
      <c r="P10820" t="s">
        <v>11387</v>
      </c>
    </row>
    <row r="10821" spans="1:16" x14ac:dyDescent="0.25">
      <c r="A10821">
        <v>151697</v>
      </c>
      <c r="B10821" t="s">
        <v>43</v>
      </c>
      <c r="D10821" t="s">
        <v>11388</v>
      </c>
      <c r="E10821" t="s">
        <v>147</v>
      </c>
      <c r="G10821" t="s">
        <v>317</v>
      </c>
      <c r="H10821" t="s">
        <v>198</v>
      </c>
      <c r="I10821" t="s">
        <v>11385</v>
      </c>
      <c r="J10821">
        <v>2004</v>
      </c>
      <c r="K10821">
        <v>8000</v>
      </c>
      <c r="L10821">
        <v>28</v>
      </c>
      <c r="M10821" t="s">
        <v>200</v>
      </c>
      <c r="N10821" t="s">
        <v>11389</v>
      </c>
      <c r="O10821" t="s">
        <v>202</v>
      </c>
    </row>
    <row r="10822" spans="1:16" x14ac:dyDescent="0.25">
      <c r="A10822">
        <v>151698</v>
      </c>
      <c r="B10822" t="s">
        <v>41</v>
      </c>
      <c r="D10822" t="s">
        <v>11388</v>
      </c>
      <c r="E10822" t="s">
        <v>11390</v>
      </c>
      <c r="G10822" t="s">
        <v>317</v>
      </c>
      <c r="H10822" t="s">
        <v>198</v>
      </c>
      <c r="I10822" t="s">
        <v>11385</v>
      </c>
      <c r="J10822">
        <v>2004</v>
      </c>
      <c r="K10822">
        <v>7600</v>
      </c>
      <c r="L10822">
        <v>28</v>
      </c>
      <c r="M10822" t="s">
        <v>200</v>
      </c>
      <c r="N10822" t="s">
        <v>11389</v>
      </c>
      <c r="O10822" t="s">
        <v>202</v>
      </c>
    </row>
    <row r="10823" spans="1:16" x14ac:dyDescent="0.25">
      <c r="A10823">
        <v>151700</v>
      </c>
      <c r="B10823" t="s">
        <v>360</v>
      </c>
      <c r="E10823" t="s">
        <v>11391</v>
      </c>
      <c r="F10823" t="s">
        <v>11392</v>
      </c>
      <c r="G10823" t="s">
        <v>7259</v>
      </c>
      <c r="H10823" t="s">
        <v>198</v>
      </c>
      <c r="I10823" t="s">
        <v>11393</v>
      </c>
      <c r="J10823">
        <v>2004</v>
      </c>
      <c r="K10823">
        <v>698570</v>
      </c>
      <c r="L10823">
        <v>38</v>
      </c>
      <c r="M10823" t="s">
        <v>200</v>
      </c>
      <c r="N10823" t="s">
        <v>11394</v>
      </c>
      <c r="O10823" t="s">
        <v>202</v>
      </c>
      <c r="P10823" t="s">
        <v>365</v>
      </c>
    </row>
    <row r="10824" spans="1:16" x14ac:dyDescent="0.25">
      <c r="A10824">
        <v>151701</v>
      </c>
      <c r="B10824" t="s">
        <v>360</v>
      </c>
      <c r="E10824" t="s">
        <v>11395</v>
      </c>
      <c r="F10824" t="s">
        <v>11392</v>
      </c>
      <c r="G10824" t="s">
        <v>7259</v>
      </c>
      <c r="H10824" t="s">
        <v>198</v>
      </c>
      <c r="I10824" t="s">
        <v>11393</v>
      </c>
      <c r="J10824">
        <v>2004</v>
      </c>
      <c r="K10824">
        <v>651618</v>
      </c>
      <c r="L10824">
        <v>38</v>
      </c>
      <c r="M10824" t="s">
        <v>200</v>
      </c>
      <c r="N10824" t="s">
        <v>11396</v>
      </c>
      <c r="O10824" t="s">
        <v>202</v>
      </c>
      <c r="P10824" t="s">
        <v>365</v>
      </c>
    </row>
    <row r="10825" spans="1:16" x14ac:dyDescent="0.25">
      <c r="A10825">
        <v>151702</v>
      </c>
      <c r="B10825" t="s">
        <v>360</v>
      </c>
      <c r="E10825" t="s">
        <v>11397</v>
      </c>
      <c r="F10825" t="s">
        <v>11392</v>
      </c>
      <c r="G10825" t="s">
        <v>7259</v>
      </c>
      <c r="H10825" t="s">
        <v>198</v>
      </c>
      <c r="I10825" t="s">
        <v>11393</v>
      </c>
      <c r="J10825">
        <v>2004</v>
      </c>
      <c r="K10825">
        <v>919324</v>
      </c>
      <c r="L10825">
        <v>38</v>
      </c>
      <c r="M10825" t="s">
        <v>200</v>
      </c>
      <c r="N10825" t="s">
        <v>11398</v>
      </c>
      <c r="O10825" t="s">
        <v>202</v>
      </c>
      <c r="P10825" t="s">
        <v>365</v>
      </c>
    </row>
    <row r="10826" spans="1:16" x14ac:dyDescent="0.25">
      <c r="A10826">
        <v>151703</v>
      </c>
      <c r="B10826" t="s">
        <v>360</v>
      </c>
      <c r="E10826" t="s">
        <v>11399</v>
      </c>
      <c r="F10826" t="s">
        <v>11400</v>
      </c>
      <c r="G10826" t="s">
        <v>3903</v>
      </c>
      <c r="H10826" t="s">
        <v>198</v>
      </c>
      <c r="I10826" t="s">
        <v>11401</v>
      </c>
      <c r="J10826">
        <v>2004</v>
      </c>
      <c r="K10826">
        <v>937062</v>
      </c>
      <c r="L10826">
        <v>19</v>
      </c>
      <c r="M10826" t="s">
        <v>200</v>
      </c>
      <c r="N10826" t="s">
        <v>11402</v>
      </c>
      <c r="O10826" t="s">
        <v>202</v>
      </c>
      <c r="P10826" t="s">
        <v>3319</v>
      </c>
    </row>
    <row r="10827" spans="1:16" x14ac:dyDescent="0.25">
      <c r="A10827">
        <v>151704</v>
      </c>
      <c r="B10827" t="s">
        <v>360</v>
      </c>
      <c r="E10827" t="s">
        <v>11403</v>
      </c>
      <c r="F10827" t="s">
        <v>11400</v>
      </c>
      <c r="G10827" t="s">
        <v>3903</v>
      </c>
      <c r="H10827" t="s">
        <v>198</v>
      </c>
      <c r="I10827" t="s">
        <v>11401</v>
      </c>
      <c r="J10827">
        <v>2004</v>
      </c>
      <c r="K10827">
        <v>594511</v>
      </c>
      <c r="L10827">
        <v>19</v>
      </c>
      <c r="M10827" t="s">
        <v>200</v>
      </c>
      <c r="N10827" t="s">
        <v>11404</v>
      </c>
      <c r="O10827" t="s">
        <v>202</v>
      </c>
      <c r="P10827" t="s">
        <v>365</v>
      </c>
    </row>
    <row r="10828" spans="1:16" x14ac:dyDescent="0.25">
      <c r="A10828">
        <v>151705</v>
      </c>
      <c r="B10828" t="s">
        <v>399</v>
      </c>
      <c r="E10828" t="s">
        <v>11405</v>
      </c>
      <c r="F10828" t="s">
        <v>11406</v>
      </c>
      <c r="G10828" t="s">
        <v>235</v>
      </c>
      <c r="H10828" t="s">
        <v>198</v>
      </c>
      <c r="I10828" t="s">
        <v>11407</v>
      </c>
      <c r="J10828">
        <v>2004</v>
      </c>
      <c r="K10828">
        <v>1337026</v>
      </c>
      <c r="L10828">
        <v>10</v>
      </c>
      <c r="M10828" t="s">
        <v>200</v>
      </c>
      <c r="N10828" t="s">
        <v>11408</v>
      </c>
      <c r="O10828" t="s">
        <v>202</v>
      </c>
      <c r="P10828" t="s">
        <v>444</v>
      </c>
    </row>
    <row r="10829" spans="1:16" x14ac:dyDescent="0.25">
      <c r="A10829">
        <v>151707</v>
      </c>
      <c r="B10829" t="s">
        <v>41</v>
      </c>
      <c r="D10829" t="s">
        <v>11388</v>
      </c>
      <c r="E10829" t="s">
        <v>11409</v>
      </c>
      <c r="G10829" t="s">
        <v>235</v>
      </c>
      <c r="H10829" t="s">
        <v>198</v>
      </c>
      <c r="I10829" t="s">
        <v>11407</v>
      </c>
      <c r="J10829">
        <v>2004</v>
      </c>
      <c r="K10829">
        <v>7200</v>
      </c>
      <c r="L10829">
        <v>10</v>
      </c>
      <c r="M10829" t="s">
        <v>200</v>
      </c>
      <c r="N10829" t="s">
        <v>11410</v>
      </c>
      <c r="O10829" t="s">
        <v>202</v>
      </c>
    </row>
    <row r="10830" spans="1:16" x14ac:dyDescent="0.25">
      <c r="A10830">
        <v>151709</v>
      </c>
      <c r="B10830" t="s">
        <v>41</v>
      </c>
      <c r="D10830" t="s">
        <v>11388</v>
      </c>
      <c r="E10830" t="s">
        <v>11411</v>
      </c>
      <c r="G10830" t="s">
        <v>235</v>
      </c>
      <c r="H10830" t="s">
        <v>198</v>
      </c>
      <c r="I10830" t="s">
        <v>11407</v>
      </c>
      <c r="J10830">
        <v>2004</v>
      </c>
      <c r="K10830">
        <v>7200</v>
      </c>
      <c r="L10830">
        <v>10</v>
      </c>
      <c r="M10830" t="s">
        <v>200</v>
      </c>
      <c r="N10830" t="s">
        <v>11412</v>
      </c>
      <c r="O10830" t="s">
        <v>202</v>
      </c>
    </row>
    <row r="10831" spans="1:16" x14ac:dyDescent="0.25">
      <c r="A10831">
        <v>151711</v>
      </c>
      <c r="B10831" t="s">
        <v>41</v>
      </c>
      <c r="D10831" t="s">
        <v>11388</v>
      </c>
      <c r="E10831" t="s">
        <v>11413</v>
      </c>
      <c r="G10831" t="s">
        <v>235</v>
      </c>
      <c r="H10831" t="s">
        <v>198</v>
      </c>
      <c r="I10831" t="s">
        <v>11407</v>
      </c>
      <c r="J10831">
        <v>2004</v>
      </c>
      <c r="K10831">
        <v>7450</v>
      </c>
      <c r="L10831">
        <v>10</v>
      </c>
      <c r="M10831" t="s">
        <v>200</v>
      </c>
      <c r="N10831" t="s">
        <v>11414</v>
      </c>
      <c r="O10831" t="s">
        <v>202</v>
      </c>
    </row>
    <row r="10832" spans="1:16" x14ac:dyDescent="0.25">
      <c r="A10832">
        <v>151712</v>
      </c>
      <c r="B10832" t="s">
        <v>41</v>
      </c>
      <c r="D10832" t="s">
        <v>11388</v>
      </c>
      <c r="E10832" t="s">
        <v>11415</v>
      </c>
      <c r="G10832" t="s">
        <v>235</v>
      </c>
      <c r="H10832" t="s">
        <v>198</v>
      </c>
      <c r="I10832" t="s">
        <v>11407</v>
      </c>
      <c r="J10832">
        <v>2004</v>
      </c>
      <c r="K10832">
        <v>7600</v>
      </c>
      <c r="L10832">
        <v>10</v>
      </c>
      <c r="M10832" t="s">
        <v>200</v>
      </c>
      <c r="N10832" t="s">
        <v>11416</v>
      </c>
      <c r="O10832" t="s">
        <v>202</v>
      </c>
    </row>
    <row r="10833" spans="1:16" x14ac:dyDescent="0.25">
      <c r="A10833">
        <v>151716</v>
      </c>
      <c r="B10833" t="s">
        <v>41</v>
      </c>
      <c r="D10833" t="s">
        <v>11388</v>
      </c>
      <c r="E10833" t="s">
        <v>11417</v>
      </c>
      <c r="G10833" t="s">
        <v>235</v>
      </c>
      <c r="H10833" t="s">
        <v>198</v>
      </c>
      <c r="I10833" t="s">
        <v>11407</v>
      </c>
      <c r="J10833">
        <v>2004</v>
      </c>
      <c r="K10833">
        <v>6800</v>
      </c>
      <c r="L10833">
        <v>10</v>
      </c>
      <c r="M10833" t="s">
        <v>200</v>
      </c>
      <c r="N10833" t="s">
        <v>11418</v>
      </c>
      <c r="O10833" t="s">
        <v>202</v>
      </c>
    </row>
    <row r="10834" spans="1:16" x14ac:dyDescent="0.25">
      <c r="A10834">
        <v>151718</v>
      </c>
      <c r="B10834" t="s">
        <v>41</v>
      </c>
      <c r="D10834" t="s">
        <v>11388</v>
      </c>
      <c r="E10834" t="s">
        <v>11419</v>
      </c>
      <c r="G10834" t="s">
        <v>235</v>
      </c>
      <c r="H10834" t="s">
        <v>198</v>
      </c>
      <c r="I10834" t="s">
        <v>11407</v>
      </c>
      <c r="J10834">
        <v>2004</v>
      </c>
      <c r="K10834">
        <v>7600</v>
      </c>
      <c r="L10834">
        <v>10</v>
      </c>
      <c r="M10834" t="s">
        <v>200</v>
      </c>
      <c r="N10834" t="s">
        <v>11420</v>
      </c>
      <c r="O10834" t="s">
        <v>202</v>
      </c>
    </row>
    <row r="10835" spans="1:16" x14ac:dyDescent="0.25">
      <c r="A10835">
        <v>151719</v>
      </c>
      <c r="B10835" t="s">
        <v>41</v>
      </c>
      <c r="D10835" t="s">
        <v>11388</v>
      </c>
      <c r="E10835" t="s">
        <v>11421</v>
      </c>
      <c r="G10835" t="s">
        <v>235</v>
      </c>
      <c r="H10835" t="s">
        <v>198</v>
      </c>
      <c r="I10835" t="s">
        <v>11407</v>
      </c>
      <c r="J10835">
        <v>2004</v>
      </c>
      <c r="K10835">
        <v>6240</v>
      </c>
      <c r="L10835">
        <v>10</v>
      </c>
      <c r="M10835" t="s">
        <v>200</v>
      </c>
      <c r="N10835" t="s">
        <v>11422</v>
      </c>
      <c r="O10835" t="s">
        <v>202</v>
      </c>
    </row>
    <row r="10836" spans="1:16" x14ac:dyDescent="0.25">
      <c r="A10836">
        <v>151720</v>
      </c>
      <c r="B10836" t="s">
        <v>41</v>
      </c>
      <c r="D10836" t="s">
        <v>11388</v>
      </c>
      <c r="E10836" t="s">
        <v>11423</v>
      </c>
      <c r="G10836" t="s">
        <v>235</v>
      </c>
      <c r="H10836" t="s">
        <v>198</v>
      </c>
      <c r="I10836" t="s">
        <v>11407</v>
      </c>
      <c r="J10836">
        <v>2004</v>
      </c>
      <c r="K10836">
        <v>6240</v>
      </c>
      <c r="L10836">
        <v>10</v>
      </c>
      <c r="M10836" t="s">
        <v>200</v>
      </c>
      <c r="N10836" t="s">
        <v>11424</v>
      </c>
      <c r="O10836" t="s">
        <v>202</v>
      </c>
    </row>
    <row r="10837" spans="1:16" x14ac:dyDescent="0.25">
      <c r="A10837">
        <v>151721</v>
      </c>
      <c r="B10837" t="s">
        <v>9985</v>
      </c>
      <c r="D10837" t="s">
        <v>11388</v>
      </c>
      <c r="E10837" t="s">
        <v>11425</v>
      </c>
      <c r="G10837" t="s">
        <v>235</v>
      </c>
      <c r="H10837" t="s">
        <v>198</v>
      </c>
      <c r="I10837" t="s">
        <v>11407</v>
      </c>
      <c r="J10837">
        <v>2004</v>
      </c>
      <c r="K10837">
        <v>7220</v>
      </c>
      <c r="L10837">
        <v>10</v>
      </c>
      <c r="M10837" t="s">
        <v>200</v>
      </c>
      <c r="N10837" t="s">
        <v>11426</v>
      </c>
      <c r="O10837" t="s">
        <v>202</v>
      </c>
    </row>
    <row r="10838" spans="1:16" x14ac:dyDescent="0.25">
      <c r="A10838">
        <v>151722</v>
      </c>
      <c r="B10838" t="s">
        <v>9985</v>
      </c>
      <c r="D10838" t="s">
        <v>11388</v>
      </c>
      <c r="E10838" t="s">
        <v>11427</v>
      </c>
      <c r="G10838" t="s">
        <v>235</v>
      </c>
      <c r="H10838" t="s">
        <v>198</v>
      </c>
      <c r="I10838" t="s">
        <v>11407</v>
      </c>
      <c r="J10838">
        <v>2004</v>
      </c>
      <c r="K10838">
        <v>6800</v>
      </c>
      <c r="L10838">
        <v>10</v>
      </c>
      <c r="M10838" t="s">
        <v>200</v>
      </c>
      <c r="N10838" t="s">
        <v>11428</v>
      </c>
      <c r="O10838" t="s">
        <v>202</v>
      </c>
    </row>
    <row r="10839" spans="1:16" x14ac:dyDescent="0.25">
      <c r="A10839">
        <v>151723</v>
      </c>
      <c r="B10839" t="s">
        <v>9985</v>
      </c>
      <c r="D10839" t="s">
        <v>11388</v>
      </c>
      <c r="E10839" t="s">
        <v>11429</v>
      </c>
      <c r="G10839" t="s">
        <v>235</v>
      </c>
      <c r="H10839" t="s">
        <v>198</v>
      </c>
      <c r="I10839" t="s">
        <v>11407</v>
      </c>
      <c r="J10839">
        <v>2004</v>
      </c>
      <c r="K10839">
        <v>7400</v>
      </c>
      <c r="L10839">
        <v>10</v>
      </c>
      <c r="M10839" t="s">
        <v>200</v>
      </c>
      <c r="N10839" t="s">
        <v>11430</v>
      </c>
      <c r="O10839" t="s">
        <v>202</v>
      </c>
    </row>
    <row r="10840" spans="1:16" x14ac:dyDescent="0.25">
      <c r="A10840">
        <v>151725</v>
      </c>
      <c r="B10840" t="s">
        <v>42</v>
      </c>
      <c r="D10840" t="s">
        <v>11388</v>
      </c>
      <c r="E10840" t="s">
        <v>11431</v>
      </c>
      <c r="G10840" t="s">
        <v>235</v>
      </c>
      <c r="H10840" t="s">
        <v>198</v>
      </c>
      <c r="I10840" t="s">
        <v>11407</v>
      </c>
      <c r="J10840">
        <v>2004</v>
      </c>
      <c r="K10840">
        <v>8000</v>
      </c>
      <c r="L10840">
        <v>10</v>
      </c>
      <c r="M10840" t="s">
        <v>200</v>
      </c>
      <c r="N10840" t="s">
        <v>11432</v>
      </c>
      <c r="O10840" t="s">
        <v>202</v>
      </c>
    </row>
    <row r="10841" spans="1:16" x14ac:dyDescent="0.25">
      <c r="A10841">
        <v>151730</v>
      </c>
      <c r="B10841" t="s">
        <v>399</v>
      </c>
      <c r="E10841" t="s">
        <v>11433</v>
      </c>
      <c r="F10841" t="s">
        <v>11434</v>
      </c>
      <c r="G10841" t="s">
        <v>5500</v>
      </c>
      <c r="H10841" t="s">
        <v>198</v>
      </c>
      <c r="I10841" t="s">
        <v>11435</v>
      </c>
      <c r="J10841">
        <v>2004</v>
      </c>
      <c r="K10841">
        <v>1154497</v>
      </c>
      <c r="L10841">
        <v>3</v>
      </c>
      <c r="M10841" t="s">
        <v>200</v>
      </c>
      <c r="N10841" t="s">
        <v>11436</v>
      </c>
      <c r="O10841" t="s">
        <v>202</v>
      </c>
      <c r="P10841" t="s">
        <v>2931</v>
      </c>
    </row>
    <row r="10842" spans="1:16" x14ac:dyDescent="0.25">
      <c r="A10842">
        <v>151734</v>
      </c>
      <c r="B10842" t="s">
        <v>360</v>
      </c>
      <c r="E10842" t="s">
        <v>11437</v>
      </c>
      <c r="F10842" t="s">
        <v>11438</v>
      </c>
      <c r="G10842" t="s">
        <v>2519</v>
      </c>
      <c r="H10842" t="s">
        <v>198</v>
      </c>
      <c r="I10842" t="s">
        <v>11439</v>
      </c>
      <c r="J10842">
        <v>2004</v>
      </c>
      <c r="K10842">
        <v>219455</v>
      </c>
      <c r="L10842">
        <v>31</v>
      </c>
      <c r="M10842" t="s">
        <v>200</v>
      </c>
      <c r="N10842" t="s">
        <v>11396</v>
      </c>
      <c r="O10842" t="s">
        <v>202</v>
      </c>
      <c r="P10842" t="s">
        <v>365</v>
      </c>
    </row>
    <row r="10843" spans="1:16" x14ac:dyDescent="0.25">
      <c r="A10843">
        <v>151735</v>
      </c>
      <c r="B10843" t="s">
        <v>360</v>
      </c>
      <c r="E10843" t="s">
        <v>11440</v>
      </c>
      <c r="F10843" t="s">
        <v>11438</v>
      </c>
      <c r="G10843" t="s">
        <v>2519</v>
      </c>
      <c r="H10843" t="s">
        <v>198</v>
      </c>
      <c r="I10843" t="s">
        <v>11439</v>
      </c>
      <c r="J10843">
        <v>2004</v>
      </c>
      <c r="K10843">
        <v>156699</v>
      </c>
      <c r="L10843">
        <v>31</v>
      </c>
      <c r="M10843" t="s">
        <v>200</v>
      </c>
      <c r="N10843" t="s">
        <v>11396</v>
      </c>
      <c r="O10843" t="s">
        <v>202</v>
      </c>
      <c r="P10843" t="s">
        <v>365</v>
      </c>
    </row>
    <row r="10844" spans="1:16" x14ac:dyDescent="0.25">
      <c r="A10844">
        <v>151736</v>
      </c>
      <c r="B10844" t="s">
        <v>360</v>
      </c>
      <c r="E10844" t="s">
        <v>11441</v>
      </c>
      <c r="F10844" t="s">
        <v>11438</v>
      </c>
      <c r="G10844" t="s">
        <v>2519</v>
      </c>
      <c r="H10844" t="s">
        <v>198</v>
      </c>
      <c r="I10844" t="s">
        <v>11439</v>
      </c>
      <c r="J10844">
        <v>2004</v>
      </c>
      <c r="K10844">
        <v>740296</v>
      </c>
      <c r="L10844">
        <v>31</v>
      </c>
      <c r="M10844" t="s">
        <v>200</v>
      </c>
      <c r="N10844" t="s">
        <v>11396</v>
      </c>
      <c r="O10844" t="s">
        <v>202</v>
      </c>
      <c r="P10844" t="s">
        <v>365</v>
      </c>
    </row>
    <row r="10845" spans="1:16" x14ac:dyDescent="0.25">
      <c r="A10845">
        <v>151737</v>
      </c>
      <c r="B10845" t="s">
        <v>360</v>
      </c>
      <c r="E10845" t="s">
        <v>11442</v>
      </c>
      <c r="F10845" t="s">
        <v>11438</v>
      </c>
      <c r="G10845" t="s">
        <v>2519</v>
      </c>
      <c r="H10845" t="s">
        <v>198</v>
      </c>
      <c r="I10845" t="s">
        <v>11439</v>
      </c>
      <c r="J10845">
        <v>2004</v>
      </c>
      <c r="K10845">
        <v>376112</v>
      </c>
      <c r="L10845">
        <v>31</v>
      </c>
      <c r="M10845" t="s">
        <v>200</v>
      </c>
      <c r="N10845" t="s">
        <v>5530</v>
      </c>
      <c r="O10845" t="s">
        <v>202</v>
      </c>
      <c r="P10845" t="s">
        <v>365</v>
      </c>
    </row>
    <row r="10846" spans="1:16" x14ac:dyDescent="0.25">
      <c r="A10846">
        <v>151738</v>
      </c>
      <c r="B10846" t="s">
        <v>360</v>
      </c>
      <c r="E10846" t="s">
        <v>11443</v>
      </c>
      <c r="F10846" t="s">
        <v>11438</v>
      </c>
      <c r="G10846" t="s">
        <v>2519</v>
      </c>
      <c r="H10846" t="s">
        <v>198</v>
      </c>
      <c r="I10846" t="s">
        <v>11439</v>
      </c>
      <c r="J10846">
        <v>2004</v>
      </c>
      <c r="K10846">
        <v>706684</v>
      </c>
      <c r="L10846">
        <v>31</v>
      </c>
      <c r="M10846" t="s">
        <v>200</v>
      </c>
      <c r="N10846" t="s">
        <v>11396</v>
      </c>
      <c r="O10846" t="s">
        <v>202</v>
      </c>
      <c r="P10846" t="s">
        <v>365</v>
      </c>
    </row>
    <row r="10847" spans="1:16" x14ac:dyDescent="0.25">
      <c r="A10847">
        <v>151739</v>
      </c>
      <c r="B10847" t="s">
        <v>360</v>
      </c>
      <c r="E10847" t="s">
        <v>11444</v>
      </c>
      <c r="G10847" t="s">
        <v>197</v>
      </c>
      <c r="H10847" t="s">
        <v>198</v>
      </c>
      <c r="I10847" t="s">
        <v>11445</v>
      </c>
      <c r="J10847">
        <v>2004</v>
      </c>
      <c r="K10847">
        <v>1202897</v>
      </c>
      <c r="L10847">
        <v>2</v>
      </c>
      <c r="M10847" t="s">
        <v>200</v>
      </c>
      <c r="N10847" t="s">
        <v>11446</v>
      </c>
      <c r="O10847" t="s">
        <v>202</v>
      </c>
      <c r="P10847" t="s">
        <v>7708</v>
      </c>
    </row>
    <row r="10848" spans="1:16" x14ac:dyDescent="0.25">
      <c r="A10848">
        <v>151740</v>
      </c>
      <c r="B10848" t="s">
        <v>360</v>
      </c>
      <c r="E10848" t="s">
        <v>11447</v>
      </c>
      <c r="G10848" t="s">
        <v>197</v>
      </c>
      <c r="H10848" t="s">
        <v>198</v>
      </c>
      <c r="I10848" t="s">
        <v>11445</v>
      </c>
      <c r="J10848">
        <v>2004</v>
      </c>
      <c r="K10848">
        <v>223189</v>
      </c>
      <c r="L10848">
        <v>2</v>
      </c>
      <c r="M10848" t="s">
        <v>200</v>
      </c>
      <c r="N10848" t="s">
        <v>11448</v>
      </c>
      <c r="O10848" t="s">
        <v>202</v>
      </c>
      <c r="P10848" t="s">
        <v>365</v>
      </c>
    </row>
    <row r="10849" spans="1:16" x14ac:dyDescent="0.25">
      <c r="A10849">
        <v>151745</v>
      </c>
      <c r="B10849" t="s">
        <v>52</v>
      </c>
      <c r="D10849" t="s">
        <v>11388</v>
      </c>
      <c r="E10849" t="s">
        <v>11449</v>
      </c>
      <c r="G10849" t="s">
        <v>197</v>
      </c>
      <c r="H10849" t="s">
        <v>198</v>
      </c>
      <c r="I10849" t="s">
        <v>11445</v>
      </c>
      <c r="J10849">
        <v>2004</v>
      </c>
      <c r="K10849">
        <v>4000</v>
      </c>
      <c r="L10849">
        <v>2</v>
      </c>
      <c r="M10849" t="s">
        <v>200</v>
      </c>
      <c r="N10849" t="s">
        <v>11450</v>
      </c>
      <c r="O10849" t="s">
        <v>202</v>
      </c>
    </row>
    <row r="10850" spans="1:16" x14ac:dyDescent="0.25">
      <c r="A10850">
        <v>151746</v>
      </c>
      <c r="B10850" t="s">
        <v>52</v>
      </c>
      <c r="D10850" t="s">
        <v>11388</v>
      </c>
      <c r="E10850" t="s">
        <v>11451</v>
      </c>
      <c r="G10850" t="s">
        <v>197</v>
      </c>
      <c r="H10850" t="s">
        <v>198</v>
      </c>
      <c r="I10850" t="s">
        <v>11445</v>
      </c>
      <c r="J10850">
        <v>2004</v>
      </c>
      <c r="K10850">
        <v>7215</v>
      </c>
      <c r="L10850">
        <v>2</v>
      </c>
      <c r="M10850" t="s">
        <v>200</v>
      </c>
      <c r="N10850" t="s">
        <v>11450</v>
      </c>
      <c r="O10850" t="s">
        <v>202</v>
      </c>
    </row>
    <row r="10851" spans="1:16" x14ac:dyDescent="0.25">
      <c r="A10851">
        <v>151748</v>
      </c>
      <c r="B10851" t="s">
        <v>62</v>
      </c>
      <c r="D10851" t="s">
        <v>11388</v>
      </c>
      <c r="E10851" t="s">
        <v>169</v>
      </c>
      <c r="G10851" t="s">
        <v>197</v>
      </c>
      <c r="H10851" t="s">
        <v>198</v>
      </c>
      <c r="I10851" t="s">
        <v>11445</v>
      </c>
      <c r="J10851">
        <v>2004</v>
      </c>
      <c r="K10851">
        <v>2500</v>
      </c>
      <c r="L10851">
        <v>2</v>
      </c>
      <c r="M10851" t="s">
        <v>200</v>
      </c>
      <c r="N10851" t="s">
        <v>11450</v>
      </c>
      <c r="O10851" t="s">
        <v>202</v>
      </c>
    </row>
    <row r="10852" spans="1:16" x14ac:dyDescent="0.25">
      <c r="A10852">
        <v>151749</v>
      </c>
      <c r="B10852" t="s">
        <v>62</v>
      </c>
      <c r="D10852" t="s">
        <v>11388</v>
      </c>
      <c r="E10852" t="s">
        <v>11452</v>
      </c>
      <c r="G10852" t="s">
        <v>197</v>
      </c>
      <c r="H10852" t="s">
        <v>198</v>
      </c>
      <c r="I10852" t="s">
        <v>11445</v>
      </c>
      <c r="J10852">
        <v>2004</v>
      </c>
      <c r="K10852">
        <v>2500</v>
      </c>
      <c r="L10852">
        <v>2</v>
      </c>
      <c r="M10852" t="s">
        <v>200</v>
      </c>
      <c r="N10852" t="s">
        <v>11450</v>
      </c>
      <c r="O10852" t="s">
        <v>202</v>
      </c>
    </row>
    <row r="10853" spans="1:16" x14ac:dyDescent="0.25">
      <c r="A10853">
        <v>151750</v>
      </c>
      <c r="B10853" t="s">
        <v>62</v>
      </c>
      <c r="D10853" t="s">
        <v>11388</v>
      </c>
      <c r="E10853" t="s">
        <v>11453</v>
      </c>
      <c r="G10853" t="s">
        <v>197</v>
      </c>
      <c r="H10853" t="s">
        <v>198</v>
      </c>
      <c r="I10853" t="s">
        <v>11445</v>
      </c>
      <c r="J10853">
        <v>2004</v>
      </c>
      <c r="K10853">
        <v>7400</v>
      </c>
      <c r="L10853">
        <v>2</v>
      </c>
      <c r="M10853" t="s">
        <v>200</v>
      </c>
      <c r="N10853" t="s">
        <v>11450</v>
      </c>
      <c r="O10853" t="s">
        <v>202</v>
      </c>
    </row>
    <row r="10854" spans="1:16" x14ac:dyDescent="0.25">
      <c r="A10854">
        <v>151751</v>
      </c>
      <c r="B10854" t="s">
        <v>62</v>
      </c>
      <c r="D10854" t="s">
        <v>11388</v>
      </c>
      <c r="E10854" t="s">
        <v>11454</v>
      </c>
      <c r="G10854" t="s">
        <v>197</v>
      </c>
      <c r="H10854" t="s">
        <v>198</v>
      </c>
      <c r="I10854" t="s">
        <v>11445</v>
      </c>
      <c r="J10854">
        <v>2004</v>
      </c>
      <c r="K10854">
        <v>7400</v>
      </c>
      <c r="L10854">
        <v>2</v>
      </c>
      <c r="M10854" t="s">
        <v>200</v>
      </c>
      <c r="N10854" t="s">
        <v>11450</v>
      </c>
      <c r="O10854" t="s">
        <v>202</v>
      </c>
    </row>
    <row r="10855" spans="1:16" x14ac:dyDescent="0.25">
      <c r="A10855">
        <v>151752</v>
      </c>
      <c r="B10855" t="s">
        <v>62</v>
      </c>
      <c r="D10855" t="s">
        <v>11388</v>
      </c>
      <c r="E10855" t="s">
        <v>11455</v>
      </c>
      <c r="G10855" t="s">
        <v>197</v>
      </c>
      <c r="H10855" t="s">
        <v>198</v>
      </c>
      <c r="I10855" t="s">
        <v>11445</v>
      </c>
      <c r="J10855">
        <v>2004</v>
      </c>
      <c r="K10855">
        <v>7400</v>
      </c>
      <c r="L10855">
        <v>2</v>
      </c>
      <c r="M10855" t="s">
        <v>200</v>
      </c>
      <c r="N10855" t="s">
        <v>11450</v>
      </c>
      <c r="O10855" t="s">
        <v>202</v>
      </c>
    </row>
    <row r="10856" spans="1:16" x14ac:dyDescent="0.25">
      <c r="A10856">
        <v>151755</v>
      </c>
      <c r="B10856" t="s">
        <v>44</v>
      </c>
      <c r="E10856" t="s">
        <v>91</v>
      </c>
      <c r="G10856" t="s">
        <v>197</v>
      </c>
      <c r="H10856" t="s">
        <v>198</v>
      </c>
      <c r="I10856" t="s">
        <v>11445</v>
      </c>
      <c r="J10856">
        <v>2004</v>
      </c>
      <c r="K10856">
        <v>7215</v>
      </c>
      <c r="L10856">
        <v>2</v>
      </c>
      <c r="M10856" t="s">
        <v>200</v>
      </c>
      <c r="N10856" t="s">
        <v>11456</v>
      </c>
      <c r="O10856" t="s">
        <v>9923</v>
      </c>
    </row>
    <row r="10857" spans="1:16" x14ac:dyDescent="0.25">
      <c r="A10857">
        <v>151757</v>
      </c>
      <c r="B10857" t="s">
        <v>360</v>
      </c>
      <c r="E10857" t="s">
        <v>11457</v>
      </c>
      <c r="G10857" t="s">
        <v>362</v>
      </c>
      <c r="H10857" t="s">
        <v>198</v>
      </c>
      <c r="I10857" t="s">
        <v>11458</v>
      </c>
      <c r="J10857">
        <v>2004</v>
      </c>
      <c r="K10857">
        <v>1301634</v>
      </c>
      <c r="L10857">
        <v>1</v>
      </c>
      <c r="M10857" t="s">
        <v>200</v>
      </c>
      <c r="N10857" t="s">
        <v>11459</v>
      </c>
      <c r="O10857" t="s">
        <v>202</v>
      </c>
      <c r="P10857" t="s">
        <v>365</v>
      </c>
    </row>
    <row r="10858" spans="1:16" x14ac:dyDescent="0.25">
      <c r="A10858">
        <v>151758</v>
      </c>
      <c r="B10858" t="s">
        <v>360</v>
      </c>
      <c r="E10858" t="s">
        <v>11460</v>
      </c>
      <c r="G10858" t="s">
        <v>362</v>
      </c>
      <c r="H10858" t="s">
        <v>198</v>
      </c>
      <c r="I10858" t="s">
        <v>11458</v>
      </c>
      <c r="J10858">
        <v>2004</v>
      </c>
      <c r="K10858">
        <v>897208</v>
      </c>
      <c r="L10858">
        <v>1</v>
      </c>
      <c r="M10858" t="s">
        <v>200</v>
      </c>
      <c r="N10858" t="s">
        <v>11459</v>
      </c>
      <c r="O10858" t="s">
        <v>202</v>
      </c>
      <c r="P10858" t="s">
        <v>365</v>
      </c>
    </row>
    <row r="10859" spans="1:16" x14ac:dyDescent="0.25">
      <c r="A10859">
        <v>151759</v>
      </c>
      <c r="B10859" t="s">
        <v>360</v>
      </c>
      <c r="E10859" t="s">
        <v>11461</v>
      </c>
      <c r="G10859" t="s">
        <v>362</v>
      </c>
      <c r="H10859" t="s">
        <v>198</v>
      </c>
      <c r="I10859" t="s">
        <v>11458</v>
      </c>
      <c r="J10859">
        <v>2004</v>
      </c>
      <c r="K10859">
        <v>722022</v>
      </c>
      <c r="L10859">
        <v>1</v>
      </c>
      <c r="M10859" t="s">
        <v>200</v>
      </c>
      <c r="N10859" t="s">
        <v>11459</v>
      </c>
      <c r="O10859" t="s">
        <v>202</v>
      </c>
      <c r="P10859" t="s">
        <v>365</v>
      </c>
    </row>
    <row r="10860" spans="1:16" x14ac:dyDescent="0.25">
      <c r="A10860">
        <v>151760</v>
      </c>
      <c r="B10860" t="s">
        <v>399</v>
      </c>
      <c r="E10860" t="s">
        <v>11462</v>
      </c>
      <c r="G10860" t="s">
        <v>362</v>
      </c>
      <c r="H10860" t="s">
        <v>198</v>
      </c>
      <c r="I10860" t="s">
        <v>11458</v>
      </c>
      <c r="J10860">
        <v>2004</v>
      </c>
      <c r="K10860">
        <v>1878137</v>
      </c>
      <c r="L10860">
        <v>1</v>
      </c>
      <c r="M10860" t="s">
        <v>200</v>
      </c>
      <c r="N10860" t="s">
        <v>11463</v>
      </c>
      <c r="O10860" t="s">
        <v>202</v>
      </c>
      <c r="P10860" t="s">
        <v>448</v>
      </c>
    </row>
    <row r="10861" spans="1:16" x14ac:dyDescent="0.25">
      <c r="A10861">
        <v>151761</v>
      </c>
      <c r="B10861" t="s">
        <v>399</v>
      </c>
      <c r="E10861" t="s">
        <v>11464</v>
      </c>
      <c r="G10861" t="s">
        <v>362</v>
      </c>
      <c r="H10861" t="s">
        <v>198</v>
      </c>
      <c r="I10861" t="s">
        <v>11458</v>
      </c>
      <c r="J10861">
        <v>2004</v>
      </c>
      <c r="K10861">
        <v>2494596</v>
      </c>
      <c r="L10861">
        <v>1</v>
      </c>
      <c r="M10861" t="s">
        <v>200</v>
      </c>
      <c r="N10861" t="s">
        <v>11463</v>
      </c>
      <c r="O10861" t="s">
        <v>202</v>
      </c>
      <c r="P10861" t="s">
        <v>7286</v>
      </c>
    </row>
    <row r="10862" spans="1:16" x14ac:dyDescent="0.25">
      <c r="A10862">
        <v>151762</v>
      </c>
      <c r="B10862" t="s">
        <v>399</v>
      </c>
      <c r="E10862" t="s">
        <v>11465</v>
      </c>
      <c r="G10862" t="s">
        <v>362</v>
      </c>
      <c r="H10862" t="s">
        <v>198</v>
      </c>
      <c r="I10862" t="s">
        <v>11458</v>
      </c>
      <c r="J10862">
        <v>2004</v>
      </c>
      <c r="K10862">
        <v>876829</v>
      </c>
      <c r="L10862">
        <v>1</v>
      </c>
      <c r="M10862" t="s">
        <v>200</v>
      </c>
      <c r="N10862" t="s">
        <v>11463</v>
      </c>
      <c r="O10862" t="s">
        <v>202</v>
      </c>
      <c r="P10862" t="s">
        <v>6317</v>
      </c>
    </row>
    <row r="10863" spans="1:16" x14ac:dyDescent="0.25">
      <c r="A10863">
        <v>151763</v>
      </c>
      <c r="B10863" t="s">
        <v>399</v>
      </c>
      <c r="E10863" t="s">
        <v>10318</v>
      </c>
      <c r="G10863" t="s">
        <v>362</v>
      </c>
      <c r="H10863" t="s">
        <v>198</v>
      </c>
      <c r="I10863" t="s">
        <v>11458</v>
      </c>
      <c r="J10863">
        <v>2004</v>
      </c>
      <c r="K10863">
        <v>855010</v>
      </c>
      <c r="L10863">
        <v>1</v>
      </c>
      <c r="M10863" t="s">
        <v>200</v>
      </c>
      <c r="N10863" t="s">
        <v>11463</v>
      </c>
      <c r="O10863" t="s">
        <v>202</v>
      </c>
      <c r="P10863" t="s">
        <v>448</v>
      </c>
    </row>
    <row r="10864" spans="1:16" x14ac:dyDescent="0.25">
      <c r="A10864">
        <v>151765</v>
      </c>
      <c r="B10864" t="s">
        <v>44</v>
      </c>
      <c r="D10864" t="s">
        <v>11388</v>
      </c>
      <c r="E10864" t="s">
        <v>11466</v>
      </c>
      <c r="G10864" t="s">
        <v>245</v>
      </c>
      <c r="H10864" t="s">
        <v>198</v>
      </c>
      <c r="I10864" t="s">
        <v>11467</v>
      </c>
      <c r="J10864">
        <v>2004</v>
      </c>
      <c r="K10864">
        <v>7410</v>
      </c>
      <c r="L10864">
        <v>35</v>
      </c>
      <c r="M10864" t="s">
        <v>200</v>
      </c>
      <c r="N10864" t="s">
        <v>11468</v>
      </c>
      <c r="O10864" t="s">
        <v>202</v>
      </c>
    </row>
    <row r="10865" spans="1:16" x14ac:dyDescent="0.25">
      <c r="A10865">
        <v>151766</v>
      </c>
      <c r="B10865" t="s">
        <v>44</v>
      </c>
      <c r="D10865" t="s">
        <v>11388</v>
      </c>
      <c r="E10865" t="s">
        <v>11469</v>
      </c>
      <c r="G10865" t="s">
        <v>245</v>
      </c>
      <c r="H10865" t="s">
        <v>198</v>
      </c>
      <c r="I10865" t="s">
        <v>11467</v>
      </c>
      <c r="J10865">
        <v>2004</v>
      </c>
      <c r="K10865">
        <v>7030</v>
      </c>
      <c r="L10865">
        <v>35</v>
      </c>
      <c r="M10865" t="s">
        <v>200</v>
      </c>
      <c r="N10865" t="s">
        <v>11470</v>
      </c>
      <c r="O10865" t="s">
        <v>202</v>
      </c>
    </row>
    <row r="10866" spans="1:16" x14ac:dyDescent="0.25">
      <c r="A10866">
        <v>151767</v>
      </c>
      <c r="B10866" t="s">
        <v>44</v>
      </c>
      <c r="D10866" t="s">
        <v>11388</v>
      </c>
      <c r="E10866" t="s">
        <v>96</v>
      </c>
      <c r="G10866" t="s">
        <v>10122</v>
      </c>
      <c r="H10866" t="s">
        <v>198</v>
      </c>
      <c r="I10866" t="s">
        <v>11471</v>
      </c>
      <c r="J10866">
        <v>2004</v>
      </c>
      <c r="K10866">
        <v>8000</v>
      </c>
      <c r="L10866">
        <v>51</v>
      </c>
      <c r="M10866" t="s">
        <v>200</v>
      </c>
      <c r="N10866" t="s">
        <v>11472</v>
      </c>
      <c r="O10866" t="s">
        <v>202</v>
      </c>
      <c r="P10866" t="s">
        <v>10044</v>
      </c>
    </row>
    <row r="10867" spans="1:16" x14ac:dyDescent="0.25">
      <c r="A10867">
        <v>151768</v>
      </c>
      <c r="B10867" t="s">
        <v>54</v>
      </c>
      <c r="D10867" t="s">
        <v>11388</v>
      </c>
      <c r="E10867" t="s">
        <v>11473</v>
      </c>
      <c r="G10867" t="s">
        <v>245</v>
      </c>
      <c r="H10867" t="s">
        <v>198</v>
      </c>
      <c r="I10867" t="s">
        <v>11467</v>
      </c>
      <c r="J10867">
        <v>2004</v>
      </c>
      <c r="K10867">
        <v>7200</v>
      </c>
      <c r="L10867">
        <v>35</v>
      </c>
      <c r="M10867" t="s">
        <v>200</v>
      </c>
      <c r="N10867" t="s">
        <v>11474</v>
      </c>
      <c r="O10867" t="s">
        <v>202</v>
      </c>
    </row>
    <row r="10868" spans="1:16" x14ac:dyDescent="0.25">
      <c r="A10868">
        <v>151769</v>
      </c>
      <c r="B10868" t="s">
        <v>54</v>
      </c>
      <c r="D10868" t="s">
        <v>11388</v>
      </c>
      <c r="E10868" t="s">
        <v>11475</v>
      </c>
      <c r="G10868" t="s">
        <v>245</v>
      </c>
      <c r="H10868" t="s">
        <v>198</v>
      </c>
      <c r="I10868" t="s">
        <v>11467</v>
      </c>
      <c r="J10868">
        <v>2004</v>
      </c>
      <c r="K10868">
        <v>7200</v>
      </c>
      <c r="L10868">
        <v>35</v>
      </c>
      <c r="M10868" t="s">
        <v>200</v>
      </c>
      <c r="N10868" t="s">
        <v>11476</v>
      </c>
      <c r="O10868" t="s">
        <v>202</v>
      </c>
    </row>
    <row r="10869" spans="1:16" x14ac:dyDescent="0.25">
      <c r="A10869">
        <v>151779</v>
      </c>
      <c r="B10869" t="s">
        <v>360</v>
      </c>
      <c r="E10869" t="s">
        <v>11477</v>
      </c>
      <c r="F10869" t="s">
        <v>11478</v>
      </c>
      <c r="G10869" t="s">
        <v>245</v>
      </c>
      <c r="H10869" t="s">
        <v>198</v>
      </c>
      <c r="I10869" t="s">
        <v>11467</v>
      </c>
      <c r="J10869">
        <v>2004</v>
      </c>
      <c r="K10869">
        <v>386740</v>
      </c>
      <c r="L10869">
        <v>35</v>
      </c>
      <c r="M10869" t="s">
        <v>200</v>
      </c>
      <c r="N10869" t="s">
        <v>11479</v>
      </c>
      <c r="O10869" t="s">
        <v>202</v>
      </c>
      <c r="P10869" t="s">
        <v>365</v>
      </c>
    </row>
    <row r="10870" spans="1:16" x14ac:dyDescent="0.25">
      <c r="A10870">
        <v>151780</v>
      </c>
      <c r="B10870" t="s">
        <v>360</v>
      </c>
      <c r="E10870" t="s">
        <v>11480</v>
      </c>
      <c r="F10870" t="s">
        <v>11478</v>
      </c>
      <c r="G10870" t="s">
        <v>245</v>
      </c>
      <c r="H10870" t="s">
        <v>198</v>
      </c>
      <c r="I10870" t="s">
        <v>11467</v>
      </c>
      <c r="J10870">
        <v>2004</v>
      </c>
      <c r="K10870">
        <v>1794089</v>
      </c>
      <c r="L10870">
        <v>35</v>
      </c>
      <c r="M10870" t="s">
        <v>200</v>
      </c>
      <c r="N10870" t="s">
        <v>11479</v>
      </c>
      <c r="O10870" t="s">
        <v>202</v>
      </c>
      <c r="P10870" t="s">
        <v>365</v>
      </c>
    </row>
    <row r="10871" spans="1:16" x14ac:dyDescent="0.25">
      <c r="A10871">
        <v>151781</v>
      </c>
      <c r="B10871" t="s">
        <v>360</v>
      </c>
      <c r="E10871" t="s">
        <v>11481</v>
      </c>
      <c r="F10871" t="s">
        <v>11478</v>
      </c>
      <c r="G10871" t="s">
        <v>245</v>
      </c>
      <c r="H10871" t="s">
        <v>198</v>
      </c>
      <c r="I10871" t="s">
        <v>11467</v>
      </c>
      <c r="J10871">
        <v>2004</v>
      </c>
      <c r="K10871">
        <v>345291</v>
      </c>
      <c r="L10871">
        <v>35</v>
      </c>
      <c r="M10871" t="s">
        <v>200</v>
      </c>
      <c r="N10871" t="s">
        <v>11479</v>
      </c>
      <c r="O10871" t="s">
        <v>202</v>
      </c>
      <c r="P10871" t="s">
        <v>365</v>
      </c>
    </row>
    <row r="10872" spans="1:16" x14ac:dyDescent="0.25">
      <c r="A10872">
        <v>151782</v>
      </c>
      <c r="B10872" t="s">
        <v>360</v>
      </c>
      <c r="E10872" t="s">
        <v>11482</v>
      </c>
      <c r="F10872" t="s">
        <v>11478</v>
      </c>
      <c r="G10872" t="s">
        <v>245</v>
      </c>
      <c r="H10872" t="s">
        <v>198</v>
      </c>
      <c r="I10872" t="s">
        <v>11467</v>
      </c>
      <c r="J10872">
        <v>2004</v>
      </c>
      <c r="K10872">
        <v>1162859</v>
      </c>
      <c r="L10872">
        <v>35</v>
      </c>
      <c r="M10872" t="s">
        <v>200</v>
      </c>
      <c r="N10872" t="s">
        <v>11479</v>
      </c>
      <c r="O10872" t="s">
        <v>202</v>
      </c>
      <c r="P10872" t="s">
        <v>365</v>
      </c>
    </row>
    <row r="10873" spans="1:16" x14ac:dyDescent="0.25">
      <c r="A10873">
        <v>151784</v>
      </c>
      <c r="B10873" t="s">
        <v>360</v>
      </c>
      <c r="E10873" t="s">
        <v>11483</v>
      </c>
      <c r="F10873" t="s">
        <v>11484</v>
      </c>
      <c r="G10873" t="s">
        <v>241</v>
      </c>
      <c r="H10873" t="s">
        <v>198</v>
      </c>
      <c r="I10873" t="s">
        <v>11485</v>
      </c>
      <c r="J10873">
        <v>2004</v>
      </c>
      <c r="K10873">
        <v>1364412</v>
      </c>
      <c r="L10873">
        <v>27</v>
      </c>
      <c r="M10873" t="s">
        <v>200</v>
      </c>
      <c r="N10873" t="s">
        <v>11486</v>
      </c>
      <c r="O10873" t="s">
        <v>202</v>
      </c>
      <c r="P10873" t="s">
        <v>365</v>
      </c>
    </row>
    <row r="10874" spans="1:16" x14ac:dyDescent="0.25">
      <c r="A10874">
        <v>151785</v>
      </c>
      <c r="B10874" t="s">
        <v>360</v>
      </c>
      <c r="E10874" t="s">
        <v>11487</v>
      </c>
      <c r="F10874" t="s">
        <v>11484</v>
      </c>
      <c r="G10874" t="s">
        <v>241</v>
      </c>
      <c r="H10874" t="s">
        <v>198</v>
      </c>
      <c r="I10874" t="s">
        <v>11485</v>
      </c>
      <c r="J10874">
        <v>2004</v>
      </c>
      <c r="K10874">
        <v>683474</v>
      </c>
      <c r="L10874">
        <v>27</v>
      </c>
      <c r="M10874" t="s">
        <v>200</v>
      </c>
      <c r="N10874" t="s">
        <v>11486</v>
      </c>
      <c r="O10874" t="s">
        <v>202</v>
      </c>
      <c r="P10874" t="s">
        <v>365</v>
      </c>
    </row>
    <row r="10875" spans="1:16" x14ac:dyDescent="0.25">
      <c r="A10875">
        <v>151786</v>
      </c>
      <c r="B10875" t="s">
        <v>360</v>
      </c>
      <c r="E10875" t="s">
        <v>11488</v>
      </c>
      <c r="F10875" t="s">
        <v>11489</v>
      </c>
      <c r="G10875" t="s">
        <v>241</v>
      </c>
      <c r="H10875" t="s">
        <v>198</v>
      </c>
      <c r="I10875" t="s">
        <v>11485</v>
      </c>
      <c r="J10875">
        <v>2004</v>
      </c>
      <c r="K10875">
        <v>1629728</v>
      </c>
      <c r="L10875">
        <v>27</v>
      </c>
      <c r="M10875" t="s">
        <v>200</v>
      </c>
      <c r="N10875" t="s">
        <v>11486</v>
      </c>
      <c r="O10875" t="s">
        <v>202</v>
      </c>
      <c r="P10875" t="s">
        <v>4724</v>
      </c>
    </row>
    <row r="10876" spans="1:16" x14ac:dyDescent="0.25">
      <c r="A10876">
        <v>151787</v>
      </c>
      <c r="B10876" t="s">
        <v>360</v>
      </c>
      <c r="E10876" t="s">
        <v>11490</v>
      </c>
      <c r="F10876" t="s">
        <v>11489</v>
      </c>
      <c r="G10876" t="s">
        <v>241</v>
      </c>
      <c r="H10876" t="s">
        <v>198</v>
      </c>
      <c r="I10876" t="s">
        <v>11485</v>
      </c>
      <c r="J10876">
        <v>2004</v>
      </c>
      <c r="K10876">
        <v>1444885</v>
      </c>
      <c r="L10876">
        <v>27</v>
      </c>
      <c r="M10876" t="s">
        <v>200</v>
      </c>
      <c r="N10876" t="s">
        <v>11486</v>
      </c>
      <c r="O10876" t="s">
        <v>202</v>
      </c>
      <c r="P10876" t="s">
        <v>365</v>
      </c>
    </row>
    <row r="10877" spans="1:16" x14ac:dyDescent="0.25">
      <c r="A10877">
        <v>151788</v>
      </c>
      <c r="B10877" t="s">
        <v>360</v>
      </c>
      <c r="E10877" t="s">
        <v>4794</v>
      </c>
      <c r="F10877" t="s">
        <v>11484</v>
      </c>
      <c r="G10877" t="s">
        <v>241</v>
      </c>
      <c r="H10877" t="s">
        <v>198</v>
      </c>
      <c r="I10877" t="s">
        <v>11485</v>
      </c>
      <c r="J10877">
        <v>2004</v>
      </c>
      <c r="K10877">
        <v>1005320</v>
      </c>
      <c r="L10877">
        <v>27</v>
      </c>
      <c r="M10877" t="s">
        <v>200</v>
      </c>
      <c r="N10877" t="s">
        <v>11491</v>
      </c>
      <c r="O10877" t="s">
        <v>202</v>
      </c>
      <c r="P10877" t="s">
        <v>365</v>
      </c>
    </row>
    <row r="10878" spans="1:16" x14ac:dyDescent="0.25">
      <c r="A10878">
        <v>151789</v>
      </c>
      <c r="B10878" t="s">
        <v>360</v>
      </c>
      <c r="E10878" t="s">
        <v>11492</v>
      </c>
      <c r="F10878" t="s">
        <v>11493</v>
      </c>
      <c r="G10878" t="s">
        <v>241</v>
      </c>
      <c r="H10878" t="s">
        <v>198</v>
      </c>
      <c r="I10878" t="s">
        <v>11485</v>
      </c>
      <c r="J10878">
        <v>2004</v>
      </c>
      <c r="K10878">
        <v>899884</v>
      </c>
      <c r="L10878">
        <v>27</v>
      </c>
      <c r="M10878" t="s">
        <v>200</v>
      </c>
      <c r="N10878" t="s">
        <v>11486</v>
      </c>
      <c r="O10878" t="s">
        <v>202</v>
      </c>
      <c r="P10878" t="s">
        <v>365</v>
      </c>
    </row>
    <row r="10879" spans="1:16" x14ac:dyDescent="0.25">
      <c r="A10879">
        <v>151790</v>
      </c>
      <c r="B10879" t="s">
        <v>360</v>
      </c>
      <c r="E10879" t="s">
        <v>11494</v>
      </c>
      <c r="F10879" t="s">
        <v>11493</v>
      </c>
      <c r="G10879" t="s">
        <v>241</v>
      </c>
      <c r="H10879" t="s">
        <v>198</v>
      </c>
      <c r="I10879" t="s">
        <v>11485</v>
      </c>
      <c r="J10879">
        <v>2004</v>
      </c>
      <c r="K10879">
        <v>2034286</v>
      </c>
      <c r="L10879">
        <v>27</v>
      </c>
      <c r="M10879" t="s">
        <v>200</v>
      </c>
      <c r="N10879" t="s">
        <v>11486</v>
      </c>
      <c r="O10879" t="s">
        <v>202</v>
      </c>
      <c r="P10879" t="s">
        <v>365</v>
      </c>
    </row>
    <row r="10880" spans="1:16" x14ac:dyDescent="0.25">
      <c r="A10880">
        <v>151791</v>
      </c>
      <c r="B10880" t="s">
        <v>399</v>
      </c>
      <c r="E10880" t="s">
        <v>11495</v>
      </c>
      <c r="F10880" t="s">
        <v>11484</v>
      </c>
      <c r="G10880" t="s">
        <v>241</v>
      </c>
      <c r="H10880" t="s">
        <v>198</v>
      </c>
      <c r="I10880" t="s">
        <v>11485</v>
      </c>
      <c r="J10880">
        <v>2004</v>
      </c>
      <c r="K10880">
        <v>38596</v>
      </c>
      <c r="L10880">
        <v>27</v>
      </c>
      <c r="M10880" t="s">
        <v>200</v>
      </c>
      <c r="N10880" t="s">
        <v>11496</v>
      </c>
      <c r="O10880" t="s">
        <v>202</v>
      </c>
      <c r="P10880" t="s">
        <v>534</v>
      </c>
    </row>
    <row r="10881" spans="1:16" x14ac:dyDescent="0.25">
      <c r="A10881">
        <v>151792</v>
      </c>
      <c r="B10881" t="s">
        <v>399</v>
      </c>
      <c r="E10881" t="s">
        <v>11497</v>
      </c>
      <c r="F10881" t="s">
        <v>11484</v>
      </c>
      <c r="G10881" t="s">
        <v>241</v>
      </c>
      <c r="H10881" t="s">
        <v>198</v>
      </c>
      <c r="I10881" t="s">
        <v>11485</v>
      </c>
      <c r="J10881">
        <v>2004</v>
      </c>
      <c r="K10881">
        <v>38030</v>
      </c>
      <c r="L10881">
        <v>27</v>
      </c>
      <c r="M10881" t="s">
        <v>200</v>
      </c>
      <c r="N10881" t="s">
        <v>11496</v>
      </c>
      <c r="O10881" t="s">
        <v>202</v>
      </c>
      <c r="P10881" t="s">
        <v>534</v>
      </c>
    </row>
    <row r="10882" spans="1:16" x14ac:dyDescent="0.25">
      <c r="A10882">
        <v>151793</v>
      </c>
      <c r="B10882" t="s">
        <v>399</v>
      </c>
      <c r="E10882" t="s">
        <v>11498</v>
      </c>
      <c r="F10882" t="s">
        <v>11484</v>
      </c>
      <c r="G10882" t="s">
        <v>241</v>
      </c>
      <c r="H10882" t="s">
        <v>198</v>
      </c>
      <c r="I10882" t="s">
        <v>11485</v>
      </c>
      <c r="J10882">
        <v>2004</v>
      </c>
      <c r="K10882">
        <v>30893</v>
      </c>
      <c r="L10882">
        <v>27</v>
      </c>
      <c r="M10882" t="s">
        <v>200</v>
      </c>
      <c r="N10882" t="s">
        <v>11496</v>
      </c>
      <c r="O10882" t="s">
        <v>202</v>
      </c>
      <c r="P10882" t="s">
        <v>534</v>
      </c>
    </row>
    <row r="10883" spans="1:16" x14ac:dyDescent="0.25">
      <c r="A10883">
        <v>151794</v>
      </c>
      <c r="B10883" t="s">
        <v>399</v>
      </c>
      <c r="E10883" t="s">
        <v>11499</v>
      </c>
      <c r="F10883" t="s">
        <v>11484</v>
      </c>
      <c r="G10883" t="s">
        <v>241</v>
      </c>
      <c r="H10883" t="s">
        <v>198</v>
      </c>
      <c r="I10883" t="s">
        <v>11485</v>
      </c>
      <c r="J10883">
        <v>2004</v>
      </c>
      <c r="K10883">
        <v>375030</v>
      </c>
      <c r="L10883">
        <v>27</v>
      </c>
      <c r="M10883" t="s">
        <v>200</v>
      </c>
      <c r="N10883" t="s">
        <v>11496</v>
      </c>
      <c r="O10883" t="s">
        <v>202</v>
      </c>
      <c r="P10883" t="s">
        <v>5333</v>
      </c>
    </row>
    <row r="10884" spans="1:16" x14ac:dyDescent="0.25">
      <c r="A10884">
        <v>151795</v>
      </c>
      <c r="B10884" t="s">
        <v>399</v>
      </c>
      <c r="E10884" t="s">
        <v>11500</v>
      </c>
      <c r="F10884" t="s">
        <v>11484</v>
      </c>
      <c r="G10884" t="s">
        <v>241</v>
      </c>
      <c r="H10884" t="s">
        <v>198</v>
      </c>
      <c r="I10884" t="s">
        <v>11485</v>
      </c>
      <c r="J10884">
        <v>2004</v>
      </c>
      <c r="K10884">
        <v>180578</v>
      </c>
      <c r="L10884">
        <v>27</v>
      </c>
      <c r="M10884" t="s">
        <v>200</v>
      </c>
      <c r="N10884" t="s">
        <v>11496</v>
      </c>
      <c r="O10884" t="s">
        <v>202</v>
      </c>
      <c r="P10884" t="s">
        <v>4962</v>
      </c>
    </row>
    <row r="10885" spans="1:16" x14ac:dyDescent="0.25">
      <c r="A10885">
        <v>151796</v>
      </c>
      <c r="B10885" t="s">
        <v>399</v>
      </c>
      <c r="E10885" t="s">
        <v>11501</v>
      </c>
      <c r="F10885" t="s">
        <v>11484</v>
      </c>
      <c r="G10885" t="s">
        <v>241</v>
      </c>
      <c r="H10885" t="s">
        <v>198</v>
      </c>
      <c r="I10885" t="s">
        <v>11485</v>
      </c>
      <c r="J10885">
        <v>2004</v>
      </c>
      <c r="K10885">
        <v>86436</v>
      </c>
      <c r="L10885">
        <v>27</v>
      </c>
      <c r="M10885" t="s">
        <v>200</v>
      </c>
      <c r="N10885" t="s">
        <v>11496</v>
      </c>
      <c r="O10885" t="s">
        <v>202</v>
      </c>
      <c r="P10885" t="s">
        <v>11502</v>
      </c>
    </row>
    <row r="10886" spans="1:16" x14ac:dyDescent="0.25">
      <c r="A10886">
        <v>151797</v>
      </c>
      <c r="B10886" t="s">
        <v>399</v>
      </c>
      <c r="E10886" t="s">
        <v>11503</v>
      </c>
      <c r="F10886" t="s">
        <v>11484</v>
      </c>
      <c r="G10886" t="s">
        <v>241</v>
      </c>
      <c r="H10886" t="s">
        <v>198</v>
      </c>
      <c r="I10886" t="s">
        <v>11485</v>
      </c>
      <c r="J10886">
        <v>2004</v>
      </c>
      <c r="K10886">
        <v>21252</v>
      </c>
      <c r="L10886">
        <v>27</v>
      </c>
      <c r="M10886" t="s">
        <v>200</v>
      </c>
      <c r="N10886" t="s">
        <v>11496</v>
      </c>
      <c r="O10886" t="s">
        <v>202</v>
      </c>
      <c r="P10886" t="s">
        <v>4962</v>
      </c>
    </row>
    <row r="10887" spans="1:16" x14ac:dyDescent="0.25">
      <c r="A10887">
        <v>151798</v>
      </c>
      <c r="B10887" t="s">
        <v>399</v>
      </c>
      <c r="E10887" t="s">
        <v>11504</v>
      </c>
      <c r="F10887" t="s">
        <v>11484</v>
      </c>
      <c r="G10887" t="s">
        <v>241</v>
      </c>
      <c r="H10887" t="s">
        <v>198</v>
      </c>
      <c r="I10887" t="s">
        <v>11485</v>
      </c>
      <c r="J10887">
        <v>2004</v>
      </c>
      <c r="K10887">
        <v>6812</v>
      </c>
      <c r="L10887">
        <v>27</v>
      </c>
      <c r="M10887" t="s">
        <v>200</v>
      </c>
      <c r="N10887" t="s">
        <v>11496</v>
      </c>
      <c r="O10887" t="s">
        <v>202</v>
      </c>
      <c r="P10887" t="s">
        <v>4962</v>
      </c>
    </row>
    <row r="10888" spans="1:16" x14ac:dyDescent="0.25">
      <c r="A10888">
        <v>151799</v>
      </c>
      <c r="B10888" t="s">
        <v>399</v>
      </c>
      <c r="E10888" t="s">
        <v>11505</v>
      </c>
      <c r="F10888" t="s">
        <v>11484</v>
      </c>
      <c r="G10888" t="s">
        <v>241</v>
      </c>
      <c r="H10888" t="s">
        <v>198</v>
      </c>
      <c r="I10888" t="s">
        <v>11485</v>
      </c>
      <c r="J10888">
        <v>2004</v>
      </c>
      <c r="K10888">
        <v>29760</v>
      </c>
      <c r="L10888">
        <v>27</v>
      </c>
      <c r="M10888" t="s">
        <v>200</v>
      </c>
      <c r="N10888" t="s">
        <v>11496</v>
      </c>
      <c r="O10888" t="s">
        <v>202</v>
      </c>
      <c r="P10888" t="s">
        <v>4962</v>
      </c>
    </row>
    <row r="10889" spans="1:16" x14ac:dyDescent="0.25">
      <c r="A10889">
        <v>151800</v>
      </c>
      <c r="B10889" t="s">
        <v>399</v>
      </c>
      <c r="E10889" t="s">
        <v>11506</v>
      </c>
      <c r="F10889" t="s">
        <v>11484</v>
      </c>
      <c r="G10889" t="s">
        <v>241</v>
      </c>
      <c r="H10889" t="s">
        <v>198</v>
      </c>
      <c r="I10889" t="s">
        <v>11485</v>
      </c>
      <c r="J10889">
        <v>2004</v>
      </c>
      <c r="K10889">
        <v>5188</v>
      </c>
      <c r="L10889">
        <v>27</v>
      </c>
      <c r="M10889" t="s">
        <v>200</v>
      </c>
      <c r="N10889" t="s">
        <v>11496</v>
      </c>
      <c r="O10889" t="s">
        <v>202</v>
      </c>
      <c r="P10889" t="s">
        <v>5333</v>
      </c>
    </row>
    <row r="10890" spans="1:16" x14ac:dyDescent="0.25">
      <c r="A10890">
        <v>151801</v>
      </c>
      <c r="B10890" t="s">
        <v>399</v>
      </c>
      <c r="E10890" t="s">
        <v>11507</v>
      </c>
      <c r="F10890" t="s">
        <v>11484</v>
      </c>
      <c r="G10890" t="s">
        <v>241</v>
      </c>
      <c r="H10890" t="s">
        <v>198</v>
      </c>
      <c r="I10890" t="s">
        <v>11485</v>
      </c>
      <c r="J10890">
        <v>2004</v>
      </c>
      <c r="K10890">
        <v>15972</v>
      </c>
      <c r="L10890">
        <v>27</v>
      </c>
      <c r="M10890" t="s">
        <v>200</v>
      </c>
      <c r="N10890" t="s">
        <v>11496</v>
      </c>
      <c r="O10890" t="s">
        <v>202</v>
      </c>
      <c r="P10890" t="s">
        <v>5333</v>
      </c>
    </row>
    <row r="10891" spans="1:16" x14ac:dyDescent="0.25">
      <c r="A10891">
        <v>151802</v>
      </c>
      <c r="B10891" t="s">
        <v>399</v>
      </c>
      <c r="E10891" t="s">
        <v>11507</v>
      </c>
      <c r="F10891" t="s">
        <v>11484</v>
      </c>
      <c r="G10891" t="s">
        <v>241</v>
      </c>
      <c r="H10891" t="s">
        <v>198</v>
      </c>
      <c r="I10891" t="s">
        <v>11485</v>
      </c>
      <c r="J10891">
        <v>2004</v>
      </c>
      <c r="K10891">
        <v>9650</v>
      </c>
      <c r="L10891">
        <v>27</v>
      </c>
      <c r="M10891" t="s">
        <v>200</v>
      </c>
      <c r="N10891" t="s">
        <v>11496</v>
      </c>
      <c r="O10891" t="s">
        <v>202</v>
      </c>
      <c r="P10891" t="s">
        <v>5333</v>
      </c>
    </row>
    <row r="10892" spans="1:16" x14ac:dyDescent="0.25">
      <c r="A10892">
        <v>151803</v>
      </c>
      <c r="B10892" t="s">
        <v>399</v>
      </c>
      <c r="E10892" t="s">
        <v>11508</v>
      </c>
      <c r="F10892" t="s">
        <v>11484</v>
      </c>
      <c r="G10892" t="s">
        <v>241</v>
      </c>
      <c r="H10892" t="s">
        <v>198</v>
      </c>
      <c r="I10892" t="s">
        <v>11485</v>
      </c>
      <c r="J10892">
        <v>2004</v>
      </c>
      <c r="K10892">
        <v>19217</v>
      </c>
      <c r="L10892">
        <v>27</v>
      </c>
      <c r="M10892" t="s">
        <v>200</v>
      </c>
      <c r="N10892" t="s">
        <v>11496</v>
      </c>
      <c r="O10892" t="s">
        <v>202</v>
      </c>
      <c r="P10892" t="s">
        <v>3511</v>
      </c>
    </row>
    <row r="10893" spans="1:16" x14ac:dyDescent="0.25">
      <c r="A10893">
        <v>151804</v>
      </c>
      <c r="B10893" t="s">
        <v>399</v>
      </c>
      <c r="E10893" t="s">
        <v>11509</v>
      </c>
      <c r="F10893" t="s">
        <v>11484</v>
      </c>
      <c r="G10893" t="s">
        <v>241</v>
      </c>
      <c r="H10893" t="s">
        <v>198</v>
      </c>
      <c r="I10893" t="s">
        <v>11485</v>
      </c>
      <c r="J10893">
        <v>2004</v>
      </c>
      <c r="K10893">
        <v>7947</v>
      </c>
      <c r="L10893">
        <v>27</v>
      </c>
      <c r="M10893" t="s">
        <v>200</v>
      </c>
      <c r="N10893" t="s">
        <v>11496</v>
      </c>
      <c r="O10893" t="s">
        <v>202</v>
      </c>
      <c r="P10893" t="s">
        <v>4962</v>
      </c>
    </row>
    <row r="10894" spans="1:16" x14ac:dyDescent="0.25">
      <c r="A10894">
        <v>151805</v>
      </c>
      <c r="B10894" t="s">
        <v>399</v>
      </c>
      <c r="E10894" t="s">
        <v>11510</v>
      </c>
      <c r="F10894" t="s">
        <v>11484</v>
      </c>
      <c r="G10894" t="s">
        <v>241</v>
      </c>
      <c r="H10894" t="s">
        <v>198</v>
      </c>
      <c r="I10894" t="s">
        <v>11485</v>
      </c>
      <c r="J10894">
        <v>2004</v>
      </c>
      <c r="K10894">
        <v>8757</v>
      </c>
      <c r="L10894">
        <v>27</v>
      </c>
      <c r="M10894" t="s">
        <v>200</v>
      </c>
      <c r="N10894" t="s">
        <v>11496</v>
      </c>
      <c r="O10894" t="s">
        <v>202</v>
      </c>
      <c r="P10894" t="s">
        <v>5333</v>
      </c>
    </row>
    <row r="10895" spans="1:16" x14ac:dyDescent="0.25">
      <c r="A10895">
        <v>151806</v>
      </c>
      <c r="B10895" t="s">
        <v>399</v>
      </c>
      <c r="E10895" t="s">
        <v>11511</v>
      </c>
      <c r="F10895" t="s">
        <v>11484</v>
      </c>
      <c r="G10895" t="s">
        <v>241</v>
      </c>
      <c r="H10895" t="s">
        <v>198</v>
      </c>
      <c r="I10895" t="s">
        <v>11485</v>
      </c>
      <c r="J10895">
        <v>2004</v>
      </c>
      <c r="K10895">
        <v>35433</v>
      </c>
      <c r="L10895">
        <v>27</v>
      </c>
      <c r="M10895" t="s">
        <v>200</v>
      </c>
      <c r="N10895" t="s">
        <v>11496</v>
      </c>
      <c r="O10895" t="s">
        <v>202</v>
      </c>
      <c r="P10895" t="s">
        <v>534</v>
      </c>
    </row>
    <row r="10896" spans="1:16" x14ac:dyDescent="0.25">
      <c r="A10896">
        <v>151807</v>
      </c>
      <c r="B10896" t="s">
        <v>399</v>
      </c>
      <c r="E10896" t="s">
        <v>11512</v>
      </c>
      <c r="F10896" t="s">
        <v>11484</v>
      </c>
      <c r="G10896" t="s">
        <v>241</v>
      </c>
      <c r="H10896" t="s">
        <v>198</v>
      </c>
      <c r="I10896" t="s">
        <v>11485</v>
      </c>
      <c r="J10896">
        <v>2004</v>
      </c>
      <c r="K10896">
        <v>7703</v>
      </c>
      <c r="L10896">
        <v>27</v>
      </c>
      <c r="M10896" t="s">
        <v>200</v>
      </c>
      <c r="N10896" t="s">
        <v>11496</v>
      </c>
      <c r="O10896" t="s">
        <v>202</v>
      </c>
      <c r="P10896" t="s">
        <v>4962</v>
      </c>
    </row>
    <row r="10897" spans="1:16" x14ac:dyDescent="0.25">
      <c r="A10897">
        <v>151808</v>
      </c>
      <c r="B10897" t="s">
        <v>399</v>
      </c>
      <c r="E10897" t="s">
        <v>11513</v>
      </c>
      <c r="F10897" t="s">
        <v>11484</v>
      </c>
      <c r="G10897" t="s">
        <v>241</v>
      </c>
      <c r="H10897" t="s">
        <v>198</v>
      </c>
      <c r="I10897" t="s">
        <v>11485</v>
      </c>
      <c r="J10897">
        <v>2004</v>
      </c>
      <c r="K10897">
        <v>3243</v>
      </c>
      <c r="L10897">
        <v>27</v>
      </c>
      <c r="M10897" t="s">
        <v>200</v>
      </c>
      <c r="N10897" t="s">
        <v>11496</v>
      </c>
      <c r="O10897" t="s">
        <v>202</v>
      </c>
      <c r="P10897" t="s">
        <v>534</v>
      </c>
    </row>
    <row r="10898" spans="1:16" x14ac:dyDescent="0.25">
      <c r="A10898">
        <v>151809</v>
      </c>
      <c r="B10898" t="s">
        <v>399</v>
      </c>
      <c r="E10898" t="s">
        <v>11514</v>
      </c>
      <c r="F10898" t="s">
        <v>11484</v>
      </c>
      <c r="G10898" t="s">
        <v>241</v>
      </c>
      <c r="H10898" t="s">
        <v>198</v>
      </c>
      <c r="I10898" t="s">
        <v>11485</v>
      </c>
      <c r="J10898">
        <v>2004</v>
      </c>
      <c r="K10898">
        <v>26839</v>
      </c>
      <c r="L10898">
        <v>27</v>
      </c>
      <c r="M10898" t="s">
        <v>200</v>
      </c>
      <c r="N10898" t="s">
        <v>11496</v>
      </c>
      <c r="O10898" t="s">
        <v>202</v>
      </c>
      <c r="P10898" t="s">
        <v>534</v>
      </c>
    </row>
    <row r="10899" spans="1:16" x14ac:dyDescent="0.25">
      <c r="A10899">
        <v>151810</v>
      </c>
      <c r="B10899" t="s">
        <v>399</v>
      </c>
      <c r="E10899" t="s">
        <v>11515</v>
      </c>
      <c r="F10899" t="s">
        <v>11484</v>
      </c>
      <c r="G10899" t="s">
        <v>241</v>
      </c>
      <c r="H10899" t="s">
        <v>198</v>
      </c>
      <c r="I10899" t="s">
        <v>11485</v>
      </c>
      <c r="J10899">
        <v>2004</v>
      </c>
      <c r="K10899">
        <v>7136</v>
      </c>
      <c r="L10899">
        <v>27</v>
      </c>
      <c r="M10899" t="s">
        <v>200</v>
      </c>
      <c r="N10899" t="s">
        <v>11496</v>
      </c>
      <c r="O10899" t="s">
        <v>202</v>
      </c>
      <c r="P10899" t="s">
        <v>4962</v>
      </c>
    </row>
    <row r="10900" spans="1:16" x14ac:dyDescent="0.25">
      <c r="A10900">
        <v>151811</v>
      </c>
      <c r="B10900" t="s">
        <v>399</v>
      </c>
      <c r="E10900" t="s">
        <v>3815</v>
      </c>
      <c r="F10900" t="s">
        <v>11484</v>
      </c>
      <c r="G10900" t="s">
        <v>241</v>
      </c>
      <c r="H10900" t="s">
        <v>198</v>
      </c>
      <c r="I10900" t="s">
        <v>11485</v>
      </c>
      <c r="J10900">
        <v>2004</v>
      </c>
      <c r="K10900">
        <v>18164</v>
      </c>
      <c r="L10900">
        <v>27</v>
      </c>
      <c r="M10900" t="s">
        <v>200</v>
      </c>
      <c r="N10900" t="s">
        <v>11496</v>
      </c>
      <c r="O10900" t="s">
        <v>202</v>
      </c>
      <c r="P10900" t="s">
        <v>1585</v>
      </c>
    </row>
    <row r="10901" spans="1:16" x14ac:dyDescent="0.25">
      <c r="A10901">
        <v>151812</v>
      </c>
      <c r="B10901" t="s">
        <v>399</v>
      </c>
      <c r="E10901" t="s">
        <v>3815</v>
      </c>
      <c r="F10901" t="s">
        <v>11484</v>
      </c>
      <c r="G10901" t="s">
        <v>241</v>
      </c>
      <c r="H10901" t="s">
        <v>198</v>
      </c>
      <c r="I10901" t="s">
        <v>11485</v>
      </c>
      <c r="J10901">
        <v>2004</v>
      </c>
      <c r="K10901">
        <v>16379</v>
      </c>
      <c r="L10901">
        <v>27</v>
      </c>
      <c r="M10901" t="s">
        <v>200</v>
      </c>
      <c r="N10901" t="s">
        <v>11496</v>
      </c>
      <c r="O10901" t="s">
        <v>202</v>
      </c>
      <c r="P10901" t="s">
        <v>5333</v>
      </c>
    </row>
    <row r="10902" spans="1:16" x14ac:dyDescent="0.25">
      <c r="A10902">
        <v>151813</v>
      </c>
      <c r="B10902" t="s">
        <v>399</v>
      </c>
      <c r="E10902" t="s">
        <v>11516</v>
      </c>
      <c r="F10902" t="s">
        <v>11484</v>
      </c>
      <c r="G10902" t="s">
        <v>241</v>
      </c>
      <c r="H10902" t="s">
        <v>198</v>
      </c>
      <c r="I10902" t="s">
        <v>11485</v>
      </c>
      <c r="J10902">
        <v>2004</v>
      </c>
      <c r="K10902">
        <v>1621</v>
      </c>
      <c r="L10902">
        <v>27</v>
      </c>
      <c r="M10902" t="s">
        <v>200</v>
      </c>
      <c r="N10902" t="s">
        <v>11496</v>
      </c>
      <c r="O10902" t="s">
        <v>202</v>
      </c>
      <c r="P10902" t="s">
        <v>5333</v>
      </c>
    </row>
    <row r="10903" spans="1:16" x14ac:dyDescent="0.25">
      <c r="A10903">
        <v>151814</v>
      </c>
      <c r="B10903" t="s">
        <v>399</v>
      </c>
      <c r="E10903" t="s">
        <v>11517</v>
      </c>
      <c r="F10903" t="s">
        <v>11484</v>
      </c>
      <c r="G10903" t="s">
        <v>241</v>
      </c>
      <c r="H10903" t="s">
        <v>198</v>
      </c>
      <c r="I10903" t="s">
        <v>11485</v>
      </c>
      <c r="J10903">
        <v>2004</v>
      </c>
      <c r="K10903">
        <v>7379</v>
      </c>
      <c r="L10903">
        <v>27</v>
      </c>
      <c r="M10903" t="s">
        <v>200</v>
      </c>
      <c r="N10903" t="s">
        <v>11496</v>
      </c>
      <c r="O10903" t="s">
        <v>202</v>
      </c>
      <c r="P10903" t="s">
        <v>4962</v>
      </c>
    </row>
    <row r="10904" spans="1:16" x14ac:dyDescent="0.25">
      <c r="A10904">
        <v>151815</v>
      </c>
      <c r="B10904" t="s">
        <v>399</v>
      </c>
      <c r="E10904" t="s">
        <v>11518</v>
      </c>
      <c r="F10904" t="s">
        <v>11484</v>
      </c>
      <c r="G10904" t="s">
        <v>241</v>
      </c>
      <c r="H10904" t="s">
        <v>198</v>
      </c>
      <c r="I10904" t="s">
        <v>11485</v>
      </c>
      <c r="J10904">
        <v>2004</v>
      </c>
      <c r="K10904">
        <v>8757</v>
      </c>
      <c r="L10904">
        <v>27</v>
      </c>
      <c r="M10904" t="s">
        <v>200</v>
      </c>
      <c r="N10904" t="s">
        <v>11496</v>
      </c>
      <c r="O10904" t="s">
        <v>202</v>
      </c>
      <c r="P10904" t="s">
        <v>4962</v>
      </c>
    </row>
    <row r="10905" spans="1:16" x14ac:dyDescent="0.25">
      <c r="A10905">
        <v>151816</v>
      </c>
      <c r="B10905" t="s">
        <v>399</v>
      </c>
      <c r="E10905" t="s">
        <v>11519</v>
      </c>
      <c r="F10905" t="s">
        <v>11484</v>
      </c>
      <c r="G10905" t="s">
        <v>241</v>
      </c>
      <c r="H10905" t="s">
        <v>198</v>
      </c>
      <c r="I10905" t="s">
        <v>11485</v>
      </c>
      <c r="J10905">
        <v>2004</v>
      </c>
      <c r="K10905">
        <v>31298</v>
      </c>
      <c r="L10905">
        <v>27</v>
      </c>
      <c r="M10905" t="s">
        <v>200</v>
      </c>
      <c r="N10905" t="s">
        <v>11496</v>
      </c>
      <c r="O10905" t="s">
        <v>202</v>
      </c>
      <c r="P10905" t="s">
        <v>5333</v>
      </c>
    </row>
    <row r="10906" spans="1:16" x14ac:dyDescent="0.25">
      <c r="A10906">
        <v>151817</v>
      </c>
      <c r="B10906" t="s">
        <v>399</v>
      </c>
      <c r="E10906" t="s">
        <v>11520</v>
      </c>
      <c r="F10906" t="s">
        <v>11484</v>
      </c>
      <c r="G10906" t="s">
        <v>241</v>
      </c>
      <c r="H10906" t="s">
        <v>198</v>
      </c>
      <c r="I10906" t="s">
        <v>11485</v>
      </c>
      <c r="J10906">
        <v>2004</v>
      </c>
      <c r="K10906">
        <v>12730</v>
      </c>
      <c r="L10906">
        <v>27</v>
      </c>
      <c r="M10906" t="s">
        <v>200</v>
      </c>
      <c r="N10906" t="s">
        <v>11496</v>
      </c>
      <c r="O10906" t="s">
        <v>202</v>
      </c>
      <c r="P10906" t="s">
        <v>4962</v>
      </c>
    </row>
    <row r="10907" spans="1:16" x14ac:dyDescent="0.25">
      <c r="A10907">
        <v>151818</v>
      </c>
      <c r="B10907" t="s">
        <v>399</v>
      </c>
      <c r="E10907" t="s">
        <v>11521</v>
      </c>
      <c r="F10907" t="s">
        <v>11484</v>
      </c>
      <c r="G10907" t="s">
        <v>241</v>
      </c>
      <c r="H10907" t="s">
        <v>198</v>
      </c>
      <c r="I10907" t="s">
        <v>11485</v>
      </c>
      <c r="J10907">
        <v>2004</v>
      </c>
      <c r="K10907">
        <v>22137</v>
      </c>
      <c r="L10907">
        <v>27</v>
      </c>
      <c r="M10907" t="s">
        <v>200</v>
      </c>
      <c r="N10907" t="s">
        <v>11496</v>
      </c>
      <c r="O10907" t="s">
        <v>202</v>
      </c>
      <c r="P10907" t="s">
        <v>534</v>
      </c>
    </row>
    <row r="10908" spans="1:16" x14ac:dyDescent="0.25">
      <c r="A10908">
        <v>151819</v>
      </c>
      <c r="B10908" t="s">
        <v>399</v>
      </c>
      <c r="E10908" t="s">
        <v>11522</v>
      </c>
      <c r="F10908" t="s">
        <v>11484</v>
      </c>
      <c r="G10908" t="s">
        <v>241</v>
      </c>
      <c r="H10908" t="s">
        <v>198</v>
      </c>
      <c r="I10908" t="s">
        <v>11485</v>
      </c>
      <c r="J10908">
        <v>2004</v>
      </c>
      <c r="K10908">
        <v>69572</v>
      </c>
      <c r="L10908">
        <v>27</v>
      </c>
      <c r="M10908" t="s">
        <v>200</v>
      </c>
      <c r="N10908" t="s">
        <v>11496</v>
      </c>
      <c r="O10908" t="s">
        <v>202</v>
      </c>
      <c r="P10908" t="s">
        <v>534</v>
      </c>
    </row>
    <row r="10909" spans="1:16" x14ac:dyDescent="0.25">
      <c r="A10909">
        <v>151820</v>
      </c>
      <c r="B10909" t="s">
        <v>399</v>
      </c>
      <c r="E10909" t="s">
        <v>11523</v>
      </c>
      <c r="F10909" t="s">
        <v>11484</v>
      </c>
      <c r="G10909" t="s">
        <v>241</v>
      </c>
      <c r="H10909" t="s">
        <v>198</v>
      </c>
      <c r="I10909" t="s">
        <v>11485</v>
      </c>
      <c r="J10909">
        <v>2004</v>
      </c>
      <c r="K10909">
        <v>67140</v>
      </c>
      <c r="L10909">
        <v>27</v>
      </c>
      <c r="M10909" t="s">
        <v>200</v>
      </c>
      <c r="N10909" t="s">
        <v>11496</v>
      </c>
      <c r="O10909" t="s">
        <v>202</v>
      </c>
      <c r="P10909" t="s">
        <v>3478</v>
      </c>
    </row>
    <row r="10910" spans="1:16" x14ac:dyDescent="0.25">
      <c r="A10910">
        <v>151821</v>
      </c>
      <c r="B10910" t="s">
        <v>399</v>
      </c>
      <c r="E10910" t="s">
        <v>11524</v>
      </c>
      <c r="F10910" t="s">
        <v>11484</v>
      </c>
      <c r="G10910" t="s">
        <v>241</v>
      </c>
      <c r="H10910" t="s">
        <v>198</v>
      </c>
      <c r="I10910" t="s">
        <v>11485</v>
      </c>
      <c r="J10910">
        <v>2004</v>
      </c>
      <c r="K10910">
        <v>28300</v>
      </c>
      <c r="L10910">
        <v>27</v>
      </c>
      <c r="M10910" t="s">
        <v>200</v>
      </c>
      <c r="N10910" t="s">
        <v>11496</v>
      </c>
      <c r="O10910" t="s">
        <v>202</v>
      </c>
      <c r="P10910" t="s">
        <v>5176</v>
      </c>
    </row>
    <row r="10911" spans="1:16" x14ac:dyDescent="0.25">
      <c r="A10911">
        <v>151822</v>
      </c>
      <c r="B10911" t="s">
        <v>399</v>
      </c>
      <c r="E10911" t="s">
        <v>11525</v>
      </c>
      <c r="F10911" t="s">
        <v>11484</v>
      </c>
      <c r="G10911" t="s">
        <v>241</v>
      </c>
      <c r="H10911" t="s">
        <v>198</v>
      </c>
      <c r="I10911" t="s">
        <v>11485</v>
      </c>
      <c r="J10911">
        <v>2004</v>
      </c>
      <c r="K10911">
        <v>112709</v>
      </c>
      <c r="L10911">
        <v>27</v>
      </c>
      <c r="M10911" t="s">
        <v>200</v>
      </c>
      <c r="N10911" t="s">
        <v>11496</v>
      </c>
      <c r="O10911" t="s">
        <v>202</v>
      </c>
      <c r="P10911" t="s">
        <v>5333</v>
      </c>
    </row>
    <row r="10912" spans="1:16" x14ac:dyDescent="0.25">
      <c r="A10912">
        <v>151823</v>
      </c>
      <c r="B10912" t="s">
        <v>399</v>
      </c>
      <c r="E10912" t="s">
        <v>11508</v>
      </c>
      <c r="F10912" t="s">
        <v>11484</v>
      </c>
      <c r="G10912" t="s">
        <v>241</v>
      </c>
      <c r="H10912" t="s">
        <v>198</v>
      </c>
      <c r="I10912" t="s">
        <v>11485</v>
      </c>
      <c r="J10912">
        <v>2004</v>
      </c>
      <c r="K10912">
        <v>154711</v>
      </c>
      <c r="L10912">
        <v>27</v>
      </c>
      <c r="M10912" t="s">
        <v>200</v>
      </c>
      <c r="N10912" t="s">
        <v>11496</v>
      </c>
      <c r="O10912" t="s">
        <v>202</v>
      </c>
      <c r="P10912" t="s">
        <v>5333</v>
      </c>
    </row>
    <row r="10913" spans="1:16" x14ac:dyDescent="0.25">
      <c r="A10913">
        <v>151824</v>
      </c>
      <c r="B10913" t="s">
        <v>399</v>
      </c>
      <c r="E10913" t="s">
        <v>11526</v>
      </c>
      <c r="F10913" t="s">
        <v>11484</v>
      </c>
      <c r="G10913" t="s">
        <v>241</v>
      </c>
      <c r="H10913" t="s">
        <v>198</v>
      </c>
      <c r="I10913" t="s">
        <v>11485</v>
      </c>
      <c r="J10913">
        <v>2004</v>
      </c>
      <c r="K10913">
        <v>73788</v>
      </c>
      <c r="L10913">
        <v>27</v>
      </c>
      <c r="M10913" t="s">
        <v>200</v>
      </c>
      <c r="N10913" t="s">
        <v>11496</v>
      </c>
      <c r="O10913" t="s">
        <v>202</v>
      </c>
      <c r="P10913" t="s">
        <v>5181</v>
      </c>
    </row>
    <row r="10914" spans="1:16" x14ac:dyDescent="0.25">
      <c r="A10914">
        <v>151825</v>
      </c>
      <c r="B10914" t="s">
        <v>399</v>
      </c>
      <c r="E10914" t="s">
        <v>11527</v>
      </c>
      <c r="F10914" t="s">
        <v>11484</v>
      </c>
      <c r="G10914" t="s">
        <v>241</v>
      </c>
      <c r="H10914" t="s">
        <v>198</v>
      </c>
      <c r="I10914" t="s">
        <v>11485</v>
      </c>
      <c r="J10914">
        <v>2004</v>
      </c>
      <c r="K10914">
        <v>101845</v>
      </c>
      <c r="L10914">
        <v>27</v>
      </c>
      <c r="M10914" t="s">
        <v>200</v>
      </c>
      <c r="N10914" t="s">
        <v>11496</v>
      </c>
      <c r="O10914" t="s">
        <v>202</v>
      </c>
      <c r="P10914" t="s">
        <v>2933</v>
      </c>
    </row>
    <row r="10915" spans="1:16" x14ac:dyDescent="0.25">
      <c r="A10915">
        <v>151826</v>
      </c>
      <c r="B10915" t="s">
        <v>399</v>
      </c>
      <c r="E10915" t="s">
        <v>3815</v>
      </c>
      <c r="F10915" t="s">
        <v>11484</v>
      </c>
      <c r="G10915" t="s">
        <v>241</v>
      </c>
      <c r="H10915" t="s">
        <v>198</v>
      </c>
      <c r="I10915" t="s">
        <v>11485</v>
      </c>
      <c r="J10915">
        <v>2004</v>
      </c>
      <c r="K10915">
        <v>119521</v>
      </c>
      <c r="L10915">
        <v>27</v>
      </c>
      <c r="M10915" t="s">
        <v>200</v>
      </c>
      <c r="N10915" t="s">
        <v>11496</v>
      </c>
      <c r="O10915" t="s">
        <v>202</v>
      </c>
      <c r="P10915" t="s">
        <v>5333</v>
      </c>
    </row>
    <row r="10916" spans="1:16" x14ac:dyDescent="0.25">
      <c r="A10916">
        <v>151827</v>
      </c>
      <c r="B10916" t="s">
        <v>399</v>
      </c>
      <c r="E10916" t="s">
        <v>3815</v>
      </c>
      <c r="F10916" t="s">
        <v>11484</v>
      </c>
      <c r="G10916" t="s">
        <v>241</v>
      </c>
      <c r="H10916" t="s">
        <v>198</v>
      </c>
      <c r="I10916" t="s">
        <v>11485</v>
      </c>
      <c r="J10916">
        <v>2004</v>
      </c>
      <c r="K10916">
        <v>124710</v>
      </c>
      <c r="L10916">
        <v>27</v>
      </c>
      <c r="M10916" t="s">
        <v>200</v>
      </c>
      <c r="N10916" t="s">
        <v>11496</v>
      </c>
      <c r="O10916" t="s">
        <v>202</v>
      </c>
      <c r="P10916" t="s">
        <v>534</v>
      </c>
    </row>
    <row r="10917" spans="1:16" x14ac:dyDescent="0.25">
      <c r="A10917">
        <v>151828</v>
      </c>
      <c r="B10917" t="s">
        <v>399</v>
      </c>
      <c r="E10917" t="s">
        <v>11508</v>
      </c>
      <c r="F10917" t="s">
        <v>11484</v>
      </c>
      <c r="G10917" t="s">
        <v>241</v>
      </c>
      <c r="H10917" t="s">
        <v>198</v>
      </c>
      <c r="I10917" t="s">
        <v>11485</v>
      </c>
      <c r="J10917">
        <v>2004</v>
      </c>
      <c r="K10917">
        <v>77192</v>
      </c>
      <c r="L10917">
        <v>27</v>
      </c>
      <c r="M10917" t="s">
        <v>200</v>
      </c>
      <c r="N10917" t="s">
        <v>11496</v>
      </c>
      <c r="O10917" t="s">
        <v>202</v>
      </c>
      <c r="P10917" t="s">
        <v>5333</v>
      </c>
    </row>
    <row r="10918" spans="1:16" x14ac:dyDescent="0.25">
      <c r="A10918">
        <v>151829</v>
      </c>
      <c r="B10918" t="s">
        <v>399</v>
      </c>
      <c r="E10918" t="s">
        <v>3815</v>
      </c>
      <c r="F10918" t="s">
        <v>11484</v>
      </c>
      <c r="G10918" t="s">
        <v>241</v>
      </c>
      <c r="H10918" t="s">
        <v>198</v>
      </c>
      <c r="I10918" t="s">
        <v>11485</v>
      </c>
      <c r="J10918">
        <v>2004</v>
      </c>
      <c r="K10918">
        <v>150251</v>
      </c>
      <c r="L10918">
        <v>27</v>
      </c>
      <c r="M10918" t="s">
        <v>200</v>
      </c>
      <c r="N10918" t="s">
        <v>11496</v>
      </c>
      <c r="O10918" t="s">
        <v>202</v>
      </c>
      <c r="P10918" t="s">
        <v>5181</v>
      </c>
    </row>
    <row r="10919" spans="1:16" x14ac:dyDescent="0.25">
      <c r="A10919">
        <v>151830</v>
      </c>
      <c r="B10919" t="s">
        <v>399</v>
      </c>
      <c r="E10919" t="s">
        <v>5034</v>
      </c>
      <c r="F10919" t="s">
        <v>11484</v>
      </c>
      <c r="G10919" t="s">
        <v>241</v>
      </c>
      <c r="H10919" t="s">
        <v>198</v>
      </c>
      <c r="I10919" t="s">
        <v>11485</v>
      </c>
      <c r="J10919">
        <v>2004</v>
      </c>
      <c r="K10919">
        <v>85223</v>
      </c>
      <c r="L10919">
        <v>27</v>
      </c>
      <c r="M10919" t="s">
        <v>200</v>
      </c>
      <c r="N10919" t="s">
        <v>11496</v>
      </c>
      <c r="O10919" t="s">
        <v>202</v>
      </c>
      <c r="P10919" t="s">
        <v>2477</v>
      </c>
    </row>
    <row r="10920" spans="1:16" x14ac:dyDescent="0.25">
      <c r="A10920">
        <v>151831</v>
      </c>
      <c r="B10920" t="s">
        <v>399</v>
      </c>
      <c r="E10920" t="s">
        <v>3827</v>
      </c>
      <c r="F10920" t="s">
        <v>11484</v>
      </c>
      <c r="G10920" t="s">
        <v>241</v>
      </c>
      <c r="H10920" t="s">
        <v>198</v>
      </c>
      <c r="I10920" t="s">
        <v>11485</v>
      </c>
      <c r="J10920">
        <v>2004</v>
      </c>
      <c r="K10920">
        <v>29353</v>
      </c>
      <c r="L10920">
        <v>27</v>
      </c>
      <c r="M10920" t="s">
        <v>200</v>
      </c>
      <c r="N10920" t="s">
        <v>11496</v>
      </c>
      <c r="O10920" t="s">
        <v>202</v>
      </c>
      <c r="P10920" t="s">
        <v>5333</v>
      </c>
    </row>
    <row r="10921" spans="1:16" x14ac:dyDescent="0.25">
      <c r="A10921">
        <v>151832</v>
      </c>
      <c r="B10921" t="s">
        <v>399</v>
      </c>
      <c r="E10921" t="s">
        <v>3822</v>
      </c>
      <c r="F10921" t="s">
        <v>11484</v>
      </c>
      <c r="G10921" t="s">
        <v>241</v>
      </c>
      <c r="H10921" t="s">
        <v>198</v>
      </c>
      <c r="I10921" t="s">
        <v>11485</v>
      </c>
      <c r="J10921">
        <v>2004</v>
      </c>
      <c r="K10921">
        <v>19541</v>
      </c>
      <c r="L10921">
        <v>27</v>
      </c>
      <c r="M10921" t="s">
        <v>200</v>
      </c>
      <c r="N10921" t="s">
        <v>11496</v>
      </c>
      <c r="O10921" t="s">
        <v>202</v>
      </c>
      <c r="P10921" t="s">
        <v>4962</v>
      </c>
    </row>
    <row r="10922" spans="1:16" x14ac:dyDescent="0.25">
      <c r="A10922">
        <v>151833</v>
      </c>
      <c r="B10922" t="s">
        <v>399</v>
      </c>
      <c r="E10922" t="s">
        <v>3815</v>
      </c>
      <c r="F10922" t="s">
        <v>11484</v>
      </c>
      <c r="G10922" t="s">
        <v>241</v>
      </c>
      <c r="H10922" t="s">
        <v>198</v>
      </c>
      <c r="I10922" t="s">
        <v>11485</v>
      </c>
      <c r="J10922">
        <v>2004</v>
      </c>
      <c r="K10922">
        <v>99088</v>
      </c>
      <c r="L10922">
        <v>27</v>
      </c>
      <c r="M10922" t="s">
        <v>200</v>
      </c>
      <c r="N10922" t="s">
        <v>11496</v>
      </c>
      <c r="O10922" t="s">
        <v>202</v>
      </c>
      <c r="P10922" t="s">
        <v>534</v>
      </c>
    </row>
    <row r="10923" spans="1:16" x14ac:dyDescent="0.25">
      <c r="A10923">
        <v>151834</v>
      </c>
      <c r="B10923" t="s">
        <v>399</v>
      </c>
      <c r="E10923" t="s">
        <v>1713</v>
      </c>
      <c r="F10923" t="s">
        <v>11484</v>
      </c>
      <c r="G10923" t="s">
        <v>241</v>
      </c>
      <c r="H10923" t="s">
        <v>198</v>
      </c>
      <c r="I10923" t="s">
        <v>11485</v>
      </c>
      <c r="J10923">
        <v>2004</v>
      </c>
      <c r="K10923">
        <v>77192</v>
      </c>
      <c r="L10923">
        <v>27</v>
      </c>
      <c r="M10923" t="s">
        <v>200</v>
      </c>
      <c r="N10923" t="s">
        <v>11496</v>
      </c>
      <c r="O10923" t="s">
        <v>202</v>
      </c>
      <c r="P10923" t="s">
        <v>2933</v>
      </c>
    </row>
    <row r="10924" spans="1:16" x14ac:dyDescent="0.25">
      <c r="A10924">
        <v>151835</v>
      </c>
      <c r="B10924" t="s">
        <v>399</v>
      </c>
      <c r="E10924" t="s">
        <v>5034</v>
      </c>
      <c r="F10924" t="s">
        <v>11484</v>
      </c>
      <c r="G10924" t="s">
        <v>241</v>
      </c>
      <c r="H10924" t="s">
        <v>198</v>
      </c>
      <c r="I10924" t="s">
        <v>11485</v>
      </c>
      <c r="J10924">
        <v>2004</v>
      </c>
      <c r="K10924">
        <v>150251</v>
      </c>
      <c r="L10924">
        <v>27</v>
      </c>
      <c r="M10924" t="s">
        <v>200</v>
      </c>
      <c r="N10924" t="s">
        <v>11496</v>
      </c>
      <c r="O10924" t="s">
        <v>202</v>
      </c>
      <c r="P10924" t="s">
        <v>3520</v>
      </c>
    </row>
    <row r="10925" spans="1:16" x14ac:dyDescent="0.25">
      <c r="A10925">
        <v>151836</v>
      </c>
      <c r="B10925" t="s">
        <v>399</v>
      </c>
      <c r="E10925" t="s">
        <v>3825</v>
      </c>
      <c r="F10925" t="s">
        <v>11484</v>
      </c>
      <c r="G10925" t="s">
        <v>241</v>
      </c>
      <c r="H10925" t="s">
        <v>198</v>
      </c>
      <c r="I10925" t="s">
        <v>11485</v>
      </c>
      <c r="J10925">
        <v>2004</v>
      </c>
      <c r="K10925">
        <v>77841</v>
      </c>
      <c r="L10925">
        <v>27</v>
      </c>
      <c r="M10925" t="s">
        <v>200</v>
      </c>
      <c r="N10925" t="s">
        <v>11496</v>
      </c>
      <c r="O10925" t="s">
        <v>202</v>
      </c>
      <c r="P10925" t="s">
        <v>5333</v>
      </c>
    </row>
    <row r="10926" spans="1:16" x14ac:dyDescent="0.25">
      <c r="A10926">
        <v>151837</v>
      </c>
      <c r="B10926" t="s">
        <v>399</v>
      </c>
      <c r="E10926" t="s">
        <v>5034</v>
      </c>
      <c r="F10926" t="s">
        <v>11484</v>
      </c>
      <c r="G10926" t="s">
        <v>241</v>
      </c>
      <c r="H10926" t="s">
        <v>198</v>
      </c>
      <c r="I10926" t="s">
        <v>11485</v>
      </c>
      <c r="J10926">
        <v>2004</v>
      </c>
      <c r="K10926">
        <v>15487</v>
      </c>
      <c r="L10926">
        <v>27</v>
      </c>
      <c r="M10926" t="s">
        <v>200</v>
      </c>
      <c r="N10926" t="s">
        <v>11496</v>
      </c>
      <c r="O10926" t="s">
        <v>202</v>
      </c>
      <c r="P10926" t="s">
        <v>5149</v>
      </c>
    </row>
    <row r="10927" spans="1:16" x14ac:dyDescent="0.25">
      <c r="A10927">
        <v>151838</v>
      </c>
      <c r="B10927" t="s">
        <v>399</v>
      </c>
      <c r="E10927" t="s">
        <v>5034</v>
      </c>
      <c r="F10927" t="s">
        <v>11484</v>
      </c>
      <c r="G10927" t="s">
        <v>241</v>
      </c>
      <c r="H10927" t="s">
        <v>198</v>
      </c>
      <c r="I10927" t="s">
        <v>11485</v>
      </c>
      <c r="J10927">
        <v>2004</v>
      </c>
      <c r="K10927">
        <v>16459</v>
      </c>
      <c r="L10927">
        <v>27</v>
      </c>
      <c r="M10927" t="s">
        <v>200</v>
      </c>
      <c r="N10927" t="s">
        <v>11496</v>
      </c>
      <c r="O10927" t="s">
        <v>202</v>
      </c>
      <c r="P10927" t="s">
        <v>11528</v>
      </c>
    </row>
    <row r="10928" spans="1:16" x14ac:dyDescent="0.25">
      <c r="A10928">
        <v>151839</v>
      </c>
      <c r="B10928" t="s">
        <v>399</v>
      </c>
      <c r="E10928" t="s">
        <v>3827</v>
      </c>
      <c r="F10928" t="s">
        <v>11484</v>
      </c>
      <c r="G10928" t="s">
        <v>241</v>
      </c>
      <c r="H10928" t="s">
        <v>198</v>
      </c>
      <c r="I10928" t="s">
        <v>11485</v>
      </c>
      <c r="J10928">
        <v>2004</v>
      </c>
      <c r="K10928">
        <v>4945</v>
      </c>
      <c r="L10928">
        <v>27</v>
      </c>
      <c r="M10928" t="s">
        <v>200</v>
      </c>
      <c r="N10928" t="s">
        <v>11496</v>
      </c>
      <c r="O10928" t="s">
        <v>202</v>
      </c>
      <c r="P10928" t="s">
        <v>11529</v>
      </c>
    </row>
    <row r="10929" spans="1:16" x14ac:dyDescent="0.25">
      <c r="A10929">
        <v>151840</v>
      </c>
      <c r="B10929" t="s">
        <v>399</v>
      </c>
      <c r="E10929" t="s">
        <v>3827</v>
      </c>
      <c r="F10929" t="s">
        <v>11484</v>
      </c>
      <c r="G10929" t="s">
        <v>241</v>
      </c>
      <c r="H10929" t="s">
        <v>198</v>
      </c>
      <c r="I10929" t="s">
        <v>11485</v>
      </c>
      <c r="J10929">
        <v>2004</v>
      </c>
      <c r="K10929">
        <v>7703</v>
      </c>
      <c r="L10929">
        <v>27</v>
      </c>
      <c r="M10929" t="s">
        <v>200</v>
      </c>
      <c r="N10929" t="s">
        <v>11496</v>
      </c>
      <c r="O10929" t="s">
        <v>202</v>
      </c>
      <c r="P10929" t="s">
        <v>4962</v>
      </c>
    </row>
    <row r="10930" spans="1:16" x14ac:dyDescent="0.25">
      <c r="A10930">
        <v>151841</v>
      </c>
      <c r="B10930" t="s">
        <v>399</v>
      </c>
      <c r="E10930" t="s">
        <v>5034</v>
      </c>
      <c r="F10930" t="s">
        <v>11484</v>
      </c>
      <c r="G10930" t="s">
        <v>241</v>
      </c>
      <c r="H10930" t="s">
        <v>198</v>
      </c>
      <c r="I10930" t="s">
        <v>11485</v>
      </c>
      <c r="J10930">
        <v>2004</v>
      </c>
      <c r="K10930">
        <v>19379</v>
      </c>
      <c r="L10930">
        <v>27</v>
      </c>
      <c r="M10930" t="s">
        <v>200</v>
      </c>
      <c r="N10930" t="s">
        <v>11496</v>
      </c>
      <c r="O10930" t="s">
        <v>202</v>
      </c>
      <c r="P10930" t="s">
        <v>3470</v>
      </c>
    </row>
    <row r="10931" spans="1:16" x14ac:dyDescent="0.25">
      <c r="A10931">
        <v>151842</v>
      </c>
      <c r="B10931" t="s">
        <v>399</v>
      </c>
      <c r="E10931" t="s">
        <v>5034</v>
      </c>
      <c r="F10931" t="s">
        <v>11484</v>
      </c>
      <c r="G10931" t="s">
        <v>241</v>
      </c>
      <c r="H10931" t="s">
        <v>198</v>
      </c>
      <c r="I10931" t="s">
        <v>11485</v>
      </c>
      <c r="J10931">
        <v>2004</v>
      </c>
      <c r="K10931">
        <v>58719</v>
      </c>
      <c r="L10931">
        <v>27</v>
      </c>
      <c r="M10931" t="s">
        <v>200</v>
      </c>
      <c r="N10931" t="s">
        <v>11496</v>
      </c>
      <c r="O10931" t="s">
        <v>202</v>
      </c>
      <c r="P10931" t="s">
        <v>2482</v>
      </c>
    </row>
    <row r="10932" spans="1:16" x14ac:dyDescent="0.25">
      <c r="A10932">
        <v>151843</v>
      </c>
      <c r="B10932" t="s">
        <v>399</v>
      </c>
      <c r="E10932" t="s">
        <v>3827</v>
      </c>
      <c r="F10932" t="s">
        <v>11484</v>
      </c>
      <c r="G10932" t="s">
        <v>241</v>
      </c>
      <c r="H10932" t="s">
        <v>198</v>
      </c>
      <c r="I10932" t="s">
        <v>11485</v>
      </c>
      <c r="J10932">
        <v>2004</v>
      </c>
      <c r="K10932">
        <v>13460</v>
      </c>
      <c r="L10932">
        <v>27</v>
      </c>
      <c r="M10932" t="s">
        <v>200</v>
      </c>
      <c r="N10932" t="s">
        <v>11496</v>
      </c>
      <c r="O10932" t="s">
        <v>202</v>
      </c>
      <c r="P10932" t="s">
        <v>535</v>
      </c>
    </row>
    <row r="10933" spans="1:16" x14ac:dyDescent="0.25">
      <c r="A10933">
        <v>151844</v>
      </c>
      <c r="B10933" t="s">
        <v>399</v>
      </c>
      <c r="E10933" t="s">
        <v>3827</v>
      </c>
      <c r="F10933" t="s">
        <v>11484</v>
      </c>
      <c r="G10933" t="s">
        <v>241</v>
      </c>
      <c r="H10933" t="s">
        <v>198</v>
      </c>
      <c r="I10933" t="s">
        <v>11485</v>
      </c>
      <c r="J10933">
        <v>2004</v>
      </c>
      <c r="K10933">
        <v>18893</v>
      </c>
      <c r="L10933">
        <v>27</v>
      </c>
      <c r="M10933" t="s">
        <v>200</v>
      </c>
      <c r="N10933" t="s">
        <v>11496</v>
      </c>
      <c r="O10933" t="s">
        <v>202</v>
      </c>
      <c r="P10933" t="s">
        <v>5204</v>
      </c>
    </row>
    <row r="10934" spans="1:16" x14ac:dyDescent="0.25">
      <c r="A10934">
        <v>151845</v>
      </c>
      <c r="B10934" t="s">
        <v>399</v>
      </c>
      <c r="E10934" t="s">
        <v>3827</v>
      </c>
      <c r="F10934" t="s">
        <v>11484</v>
      </c>
      <c r="G10934" t="s">
        <v>241</v>
      </c>
      <c r="H10934" t="s">
        <v>198</v>
      </c>
      <c r="I10934" t="s">
        <v>11485</v>
      </c>
      <c r="J10934">
        <v>2004</v>
      </c>
      <c r="K10934">
        <v>39965</v>
      </c>
      <c r="L10934">
        <v>27</v>
      </c>
      <c r="M10934" t="s">
        <v>200</v>
      </c>
      <c r="N10934" t="s">
        <v>11496</v>
      </c>
      <c r="O10934" t="s">
        <v>202</v>
      </c>
      <c r="P10934" t="s">
        <v>5204</v>
      </c>
    </row>
    <row r="10935" spans="1:16" x14ac:dyDescent="0.25">
      <c r="A10935">
        <v>151846</v>
      </c>
      <c r="B10935" t="s">
        <v>399</v>
      </c>
      <c r="E10935" t="s">
        <v>3827</v>
      </c>
      <c r="F10935" t="s">
        <v>11484</v>
      </c>
      <c r="G10935" t="s">
        <v>241</v>
      </c>
      <c r="H10935" t="s">
        <v>198</v>
      </c>
      <c r="I10935" t="s">
        <v>11485</v>
      </c>
      <c r="J10935">
        <v>2004</v>
      </c>
      <c r="K10935">
        <v>8595</v>
      </c>
      <c r="L10935">
        <v>27</v>
      </c>
      <c r="M10935" t="s">
        <v>200</v>
      </c>
      <c r="N10935" t="s">
        <v>11530</v>
      </c>
      <c r="O10935" t="s">
        <v>202</v>
      </c>
      <c r="P10935" t="s">
        <v>11531</v>
      </c>
    </row>
    <row r="10936" spans="1:16" x14ac:dyDescent="0.25">
      <c r="A10936">
        <v>151847</v>
      </c>
      <c r="B10936" t="s">
        <v>399</v>
      </c>
      <c r="E10936" t="s">
        <v>3815</v>
      </c>
      <c r="F10936" t="s">
        <v>11484</v>
      </c>
      <c r="G10936" t="s">
        <v>241</v>
      </c>
      <c r="H10936" t="s">
        <v>198</v>
      </c>
      <c r="I10936" t="s">
        <v>11485</v>
      </c>
      <c r="J10936">
        <v>2004</v>
      </c>
      <c r="K10936">
        <v>12325</v>
      </c>
      <c r="L10936">
        <v>27</v>
      </c>
      <c r="M10936" t="s">
        <v>200</v>
      </c>
      <c r="N10936" t="s">
        <v>11496</v>
      </c>
      <c r="O10936" t="s">
        <v>202</v>
      </c>
      <c r="P10936" t="s">
        <v>5333</v>
      </c>
    </row>
    <row r="10937" spans="1:16" x14ac:dyDescent="0.25">
      <c r="A10937">
        <v>151848</v>
      </c>
      <c r="B10937" t="s">
        <v>399</v>
      </c>
      <c r="E10937" t="s">
        <v>3815</v>
      </c>
      <c r="F10937" t="s">
        <v>11484</v>
      </c>
      <c r="G10937" t="s">
        <v>241</v>
      </c>
      <c r="H10937" t="s">
        <v>198</v>
      </c>
      <c r="I10937" t="s">
        <v>11485</v>
      </c>
      <c r="J10937">
        <v>2004</v>
      </c>
      <c r="K10937">
        <v>57815</v>
      </c>
      <c r="L10937">
        <v>27</v>
      </c>
      <c r="M10937" t="s">
        <v>200</v>
      </c>
      <c r="N10937" t="s">
        <v>11496</v>
      </c>
      <c r="O10937" t="s">
        <v>202</v>
      </c>
      <c r="P10937" t="s">
        <v>5333</v>
      </c>
    </row>
    <row r="10938" spans="1:16" x14ac:dyDescent="0.25">
      <c r="A10938">
        <v>151849</v>
      </c>
      <c r="B10938" t="s">
        <v>360</v>
      </c>
      <c r="E10938" t="s">
        <v>11532</v>
      </c>
      <c r="G10938" t="s">
        <v>8311</v>
      </c>
      <c r="H10938" t="s">
        <v>198</v>
      </c>
      <c r="I10938" t="s">
        <v>11533</v>
      </c>
      <c r="J10938">
        <v>2004</v>
      </c>
      <c r="K10938">
        <v>472457</v>
      </c>
      <c r="L10938">
        <v>7</v>
      </c>
      <c r="M10938" t="s">
        <v>200</v>
      </c>
      <c r="N10938" t="s">
        <v>11404</v>
      </c>
      <c r="O10938" t="s">
        <v>202</v>
      </c>
      <c r="P10938" t="s">
        <v>365</v>
      </c>
    </row>
    <row r="10939" spans="1:16" x14ac:dyDescent="0.25">
      <c r="A10939">
        <v>151867</v>
      </c>
      <c r="B10939" t="s">
        <v>53</v>
      </c>
      <c r="D10939" t="s">
        <v>11388</v>
      </c>
      <c r="E10939" t="s">
        <v>11534</v>
      </c>
      <c r="G10939" t="s">
        <v>340</v>
      </c>
      <c r="H10939" t="s">
        <v>198</v>
      </c>
      <c r="I10939" t="s">
        <v>11535</v>
      </c>
      <c r="J10939">
        <v>2004</v>
      </c>
      <c r="K10939">
        <v>7400</v>
      </c>
      <c r="L10939">
        <v>17</v>
      </c>
      <c r="M10939" t="s">
        <v>200</v>
      </c>
      <c r="N10939" t="s">
        <v>9922</v>
      </c>
      <c r="O10939" t="s">
        <v>202</v>
      </c>
    </row>
    <row r="10940" spans="1:16" x14ac:dyDescent="0.25">
      <c r="A10940">
        <v>151869</v>
      </c>
      <c r="B10940" t="s">
        <v>360</v>
      </c>
      <c r="E10940" t="s">
        <v>11536</v>
      </c>
      <c r="F10940" t="s">
        <v>11537</v>
      </c>
      <c r="G10940" t="s">
        <v>1038</v>
      </c>
      <c r="H10940" t="s">
        <v>198</v>
      </c>
      <c r="I10940" t="s">
        <v>11538</v>
      </c>
      <c r="J10940">
        <v>2004</v>
      </c>
      <c r="K10940">
        <v>1741147</v>
      </c>
      <c r="L10940">
        <v>4</v>
      </c>
      <c r="M10940" t="s">
        <v>200</v>
      </c>
      <c r="N10940" t="s">
        <v>11539</v>
      </c>
      <c r="O10940" t="s">
        <v>202</v>
      </c>
      <c r="P10940" t="s">
        <v>365</v>
      </c>
    </row>
    <row r="10941" spans="1:16" x14ac:dyDescent="0.25">
      <c r="A10941">
        <v>151870</v>
      </c>
      <c r="B10941" t="s">
        <v>360</v>
      </c>
      <c r="E10941" t="s">
        <v>11540</v>
      </c>
      <c r="F10941" t="s">
        <v>11537</v>
      </c>
      <c r="G10941" t="s">
        <v>1038</v>
      </c>
      <c r="H10941" t="s">
        <v>198</v>
      </c>
      <c r="I10941" t="s">
        <v>11538</v>
      </c>
      <c r="J10941">
        <v>2004</v>
      </c>
      <c r="K10941">
        <v>313495</v>
      </c>
      <c r="L10941">
        <v>4</v>
      </c>
      <c r="M10941" t="s">
        <v>200</v>
      </c>
      <c r="N10941" t="s">
        <v>11479</v>
      </c>
      <c r="O10941" t="s">
        <v>202</v>
      </c>
      <c r="P10941" t="s">
        <v>365</v>
      </c>
    </row>
    <row r="10942" spans="1:16" x14ac:dyDescent="0.25">
      <c r="A10942">
        <v>151871</v>
      </c>
      <c r="B10942" t="s">
        <v>360</v>
      </c>
      <c r="E10942" t="s">
        <v>11541</v>
      </c>
      <c r="F10942" t="s">
        <v>11537</v>
      </c>
      <c r="G10942" t="s">
        <v>1038</v>
      </c>
      <c r="H10942" t="s">
        <v>198</v>
      </c>
      <c r="I10942" t="s">
        <v>11538</v>
      </c>
      <c r="J10942">
        <v>2004</v>
      </c>
      <c r="K10942">
        <v>1083707</v>
      </c>
      <c r="L10942">
        <v>4</v>
      </c>
      <c r="M10942" t="s">
        <v>200</v>
      </c>
      <c r="N10942" t="s">
        <v>11479</v>
      </c>
      <c r="O10942" t="s">
        <v>202</v>
      </c>
      <c r="P10942" t="s">
        <v>365</v>
      </c>
    </row>
    <row r="10943" spans="1:16" x14ac:dyDescent="0.25">
      <c r="A10943">
        <v>151872</v>
      </c>
      <c r="B10943" t="s">
        <v>360</v>
      </c>
      <c r="E10943" t="s">
        <v>11542</v>
      </c>
      <c r="F10943" t="s">
        <v>11537</v>
      </c>
      <c r="G10943" t="s">
        <v>1038</v>
      </c>
      <c r="H10943" t="s">
        <v>198</v>
      </c>
      <c r="I10943" t="s">
        <v>11538</v>
      </c>
      <c r="J10943">
        <v>2004</v>
      </c>
      <c r="K10943">
        <v>3277698</v>
      </c>
      <c r="L10943">
        <v>4</v>
      </c>
      <c r="M10943" t="s">
        <v>200</v>
      </c>
      <c r="N10943" t="s">
        <v>11543</v>
      </c>
      <c r="O10943" t="s">
        <v>202</v>
      </c>
      <c r="P10943" t="s">
        <v>365</v>
      </c>
    </row>
    <row r="10944" spans="1:16" x14ac:dyDescent="0.25">
      <c r="A10944">
        <v>151873</v>
      </c>
      <c r="B10944" t="s">
        <v>360</v>
      </c>
      <c r="E10944" t="s">
        <v>11544</v>
      </c>
      <c r="F10944" t="s">
        <v>11537</v>
      </c>
      <c r="G10944" t="s">
        <v>1038</v>
      </c>
      <c r="H10944" t="s">
        <v>198</v>
      </c>
      <c r="I10944" t="s">
        <v>11538</v>
      </c>
      <c r="J10944">
        <v>2004</v>
      </c>
      <c r="K10944">
        <v>1392258</v>
      </c>
      <c r="L10944">
        <v>4</v>
      </c>
      <c r="M10944" t="s">
        <v>200</v>
      </c>
      <c r="N10944" t="s">
        <v>11539</v>
      </c>
      <c r="O10944" t="s">
        <v>202</v>
      </c>
      <c r="P10944" t="s">
        <v>365</v>
      </c>
    </row>
    <row r="10945" spans="1:16" x14ac:dyDescent="0.25">
      <c r="A10945">
        <v>151874</v>
      </c>
      <c r="B10945" t="s">
        <v>399</v>
      </c>
      <c r="E10945" t="s">
        <v>11545</v>
      </c>
      <c r="F10945" t="s">
        <v>11537</v>
      </c>
      <c r="G10945" t="s">
        <v>1038</v>
      </c>
      <c r="H10945" t="s">
        <v>198</v>
      </c>
      <c r="I10945" t="s">
        <v>11538</v>
      </c>
      <c r="J10945">
        <v>2004</v>
      </c>
      <c r="K10945">
        <v>4427076</v>
      </c>
      <c r="L10945">
        <v>4</v>
      </c>
      <c r="M10945" t="s">
        <v>200</v>
      </c>
      <c r="N10945" t="s">
        <v>11546</v>
      </c>
      <c r="O10945" t="s">
        <v>202</v>
      </c>
      <c r="P10945" t="s">
        <v>5897</v>
      </c>
    </row>
    <row r="10946" spans="1:16" x14ac:dyDescent="0.25">
      <c r="A10946">
        <v>151875</v>
      </c>
      <c r="B10946" t="s">
        <v>399</v>
      </c>
      <c r="E10946" t="s">
        <v>11547</v>
      </c>
      <c r="F10946" t="s">
        <v>11537</v>
      </c>
      <c r="G10946" t="s">
        <v>1038</v>
      </c>
      <c r="H10946" t="s">
        <v>198</v>
      </c>
      <c r="I10946" t="s">
        <v>11538</v>
      </c>
      <c r="J10946">
        <v>2004</v>
      </c>
      <c r="K10946">
        <v>2786535</v>
      </c>
      <c r="L10946">
        <v>4</v>
      </c>
      <c r="M10946" t="s">
        <v>200</v>
      </c>
      <c r="N10946" t="s">
        <v>11548</v>
      </c>
      <c r="O10946" t="s">
        <v>202</v>
      </c>
      <c r="P10946" t="s">
        <v>413</v>
      </c>
    </row>
    <row r="10947" spans="1:16" x14ac:dyDescent="0.25">
      <c r="A10947">
        <v>151876</v>
      </c>
      <c r="B10947" t="s">
        <v>399</v>
      </c>
      <c r="E10947" t="s">
        <v>11549</v>
      </c>
      <c r="F10947" t="s">
        <v>11537</v>
      </c>
      <c r="G10947" t="s">
        <v>1038</v>
      </c>
      <c r="H10947" t="s">
        <v>198</v>
      </c>
      <c r="I10947" t="s">
        <v>11538</v>
      </c>
      <c r="J10947">
        <v>2004</v>
      </c>
      <c r="K10947">
        <v>1592473</v>
      </c>
      <c r="L10947">
        <v>4</v>
      </c>
      <c r="M10947" t="s">
        <v>200</v>
      </c>
      <c r="N10947" t="s">
        <v>11548</v>
      </c>
      <c r="O10947" t="s">
        <v>202</v>
      </c>
      <c r="P10947" t="s">
        <v>2496</v>
      </c>
    </row>
    <row r="10948" spans="1:16" x14ac:dyDescent="0.25">
      <c r="A10948">
        <v>152144</v>
      </c>
      <c r="B10948" t="s">
        <v>360</v>
      </c>
      <c r="E10948" t="s">
        <v>11550</v>
      </c>
      <c r="G10948" t="s">
        <v>4128</v>
      </c>
      <c r="H10948" t="s">
        <v>11551</v>
      </c>
      <c r="I10948" t="s">
        <v>11552</v>
      </c>
      <c r="J10948">
        <v>2004</v>
      </c>
      <c r="K10948">
        <v>500107</v>
      </c>
      <c r="L10948">
        <v>30</v>
      </c>
      <c r="M10948" t="s">
        <v>200</v>
      </c>
      <c r="N10948" t="s">
        <v>11553</v>
      </c>
      <c r="O10948" t="s">
        <v>202</v>
      </c>
      <c r="P10948" t="s">
        <v>4115</v>
      </c>
    </row>
    <row r="10949" spans="1:16" x14ac:dyDescent="0.25">
      <c r="A10949">
        <v>152356</v>
      </c>
      <c r="B10949" t="s">
        <v>360</v>
      </c>
      <c r="E10949" t="s">
        <v>11554</v>
      </c>
      <c r="F10949" t="s">
        <v>11555</v>
      </c>
      <c r="G10949" t="s">
        <v>362</v>
      </c>
      <c r="H10949" t="s">
        <v>198</v>
      </c>
      <c r="I10949" t="s">
        <v>363</v>
      </c>
      <c r="J10949">
        <v>2005</v>
      </c>
      <c r="K10949">
        <v>339629</v>
      </c>
      <c r="L10949">
        <v>1</v>
      </c>
      <c r="M10949" t="s">
        <v>200</v>
      </c>
      <c r="N10949" t="s">
        <v>11556</v>
      </c>
      <c r="O10949" t="s">
        <v>202</v>
      </c>
      <c r="P10949" t="s">
        <v>365</v>
      </c>
    </row>
    <row r="10950" spans="1:16" x14ac:dyDescent="0.25">
      <c r="A10950">
        <v>152357</v>
      </c>
      <c r="B10950" t="s">
        <v>360</v>
      </c>
      <c r="E10950" t="s">
        <v>11557</v>
      </c>
      <c r="F10950" t="s">
        <v>11558</v>
      </c>
      <c r="G10950" t="s">
        <v>197</v>
      </c>
      <c r="H10950" t="s">
        <v>198</v>
      </c>
      <c r="I10950" t="s">
        <v>199</v>
      </c>
      <c r="J10950">
        <v>2004</v>
      </c>
      <c r="K10950">
        <v>392407</v>
      </c>
      <c r="L10950">
        <v>2</v>
      </c>
      <c r="M10950" t="s">
        <v>200</v>
      </c>
      <c r="N10950" t="s">
        <v>11559</v>
      </c>
      <c r="O10950" t="s">
        <v>202</v>
      </c>
      <c r="P10950" t="s">
        <v>365</v>
      </c>
    </row>
    <row r="10951" spans="1:16" x14ac:dyDescent="0.25">
      <c r="A10951">
        <v>152358</v>
      </c>
      <c r="B10951" t="s">
        <v>360</v>
      </c>
      <c r="E10951" t="s">
        <v>11560</v>
      </c>
      <c r="F10951" t="s">
        <v>11561</v>
      </c>
      <c r="G10951" t="s">
        <v>197</v>
      </c>
      <c r="H10951" t="s">
        <v>198</v>
      </c>
      <c r="I10951" t="s">
        <v>199</v>
      </c>
      <c r="J10951">
        <v>2004</v>
      </c>
      <c r="K10951">
        <v>222404</v>
      </c>
      <c r="L10951">
        <v>2</v>
      </c>
      <c r="M10951" t="s">
        <v>200</v>
      </c>
      <c r="N10951" t="s">
        <v>11559</v>
      </c>
      <c r="O10951" t="s">
        <v>202</v>
      </c>
      <c r="P10951" t="s">
        <v>365</v>
      </c>
    </row>
    <row r="10952" spans="1:16" x14ac:dyDescent="0.25">
      <c r="A10952">
        <v>152359</v>
      </c>
      <c r="B10952" t="s">
        <v>360</v>
      </c>
      <c r="E10952" t="s">
        <v>11562</v>
      </c>
      <c r="F10952" t="s">
        <v>11563</v>
      </c>
      <c r="G10952" t="s">
        <v>197</v>
      </c>
      <c r="H10952" t="s">
        <v>198</v>
      </c>
      <c r="I10952" t="s">
        <v>199</v>
      </c>
      <c r="J10952">
        <v>2005</v>
      </c>
      <c r="K10952">
        <v>484090</v>
      </c>
      <c r="L10952">
        <v>2</v>
      </c>
      <c r="M10952" t="s">
        <v>200</v>
      </c>
      <c r="N10952" t="s">
        <v>11556</v>
      </c>
      <c r="O10952" t="s">
        <v>202</v>
      </c>
      <c r="P10952" t="s">
        <v>365</v>
      </c>
    </row>
    <row r="10953" spans="1:16" x14ac:dyDescent="0.25">
      <c r="A10953">
        <v>152360</v>
      </c>
      <c r="B10953" t="s">
        <v>360</v>
      </c>
      <c r="E10953" t="s">
        <v>11564</v>
      </c>
      <c r="F10953" t="s">
        <v>11565</v>
      </c>
      <c r="G10953" t="s">
        <v>5500</v>
      </c>
      <c r="H10953" t="s">
        <v>198</v>
      </c>
      <c r="I10953" t="s">
        <v>5501</v>
      </c>
      <c r="J10953">
        <v>2005</v>
      </c>
      <c r="K10953">
        <v>633663</v>
      </c>
      <c r="L10953">
        <v>3</v>
      </c>
      <c r="M10953" t="s">
        <v>200</v>
      </c>
      <c r="N10953" t="s">
        <v>11556</v>
      </c>
      <c r="O10953" t="s">
        <v>202</v>
      </c>
      <c r="P10953" t="s">
        <v>365</v>
      </c>
    </row>
    <row r="10954" spans="1:16" x14ac:dyDescent="0.25">
      <c r="A10954">
        <v>152361</v>
      </c>
      <c r="B10954" t="s">
        <v>360</v>
      </c>
      <c r="E10954" t="s">
        <v>11566</v>
      </c>
      <c r="F10954" t="s">
        <v>11565</v>
      </c>
      <c r="G10954" t="s">
        <v>5500</v>
      </c>
      <c r="H10954" t="s">
        <v>198</v>
      </c>
      <c r="I10954" t="s">
        <v>5501</v>
      </c>
      <c r="J10954">
        <v>2005</v>
      </c>
      <c r="K10954">
        <v>389539</v>
      </c>
      <c r="L10954">
        <v>3</v>
      </c>
      <c r="M10954" t="s">
        <v>200</v>
      </c>
      <c r="N10954" t="s">
        <v>11556</v>
      </c>
      <c r="O10954" t="s">
        <v>202</v>
      </c>
      <c r="P10954" t="s">
        <v>365</v>
      </c>
    </row>
    <row r="10955" spans="1:16" x14ac:dyDescent="0.25">
      <c r="A10955">
        <v>152362</v>
      </c>
      <c r="B10955" t="s">
        <v>360</v>
      </c>
      <c r="E10955" t="s">
        <v>11567</v>
      </c>
      <c r="F10955" t="s">
        <v>11565</v>
      </c>
      <c r="G10955" t="s">
        <v>5500</v>
      </c>
      <c r="H10955" t="s">
        <v>198</v>
      </c>
      <c r="I10955" t="s">
        <v>5501</v>
      </c>
      <c r="J10955">
        <v>2005</v>
      </c>
      <c r="K10955">
        <v>399464</v>
      </c>
      <c r="L10955">
        <v>3</v>
      </c>
      <c r="M10955" t="s">
        <v>200</v>
      </c>
      <c r="N10955" t="s">
        <v>11556</v>
      </c>
      <c r="O10955" t="s">
        <v>202</v>
      </c>
      <c r="P10955" t="s">
        <v>365</v>
      </c>
    </row>
    <row r="10956" spans="1:16" x14ac:dyDescent="0.25">
      <c r="A10956">
        <v>152363</v>
      </c>
      <c r="B10956" t="s">
        <v>360</v>
      </c>
      <c r="E10956" t="s">
        <v>11568</v>
      </c>
      <c r="F10956" t="s">
        <v>11565</v>
      </c>
      <c r="G10956" t="s">
        <v>5500</v>
      </c>
      <c r="H10956" t="s">
        <v>198</v>
      </c>
      <c r="I10956" t="s">
        <v>5501</v>
      </c>
      <c r="J10956">
        <v>2005</v>
      </c>
      <c r="K10956">
        <v>625731</v>
      </c>
      <c r="L10956">
        <v>3</v>
      </c>
      <c r="M10956" t="s">
        <v>200</v>
      </c>
      <c r="N10956" t="s">
        <v>11556</v>
      </c>
      <c r="O10956" t="s">
        <v>202</v>
      </c>
      <c r="P10956" t="s">
        <v>365</v>
      </c>
    </row>
    <row r="10957" spans="1:16" x14ac:dyDescent="0.25">
      <c r="A10957">
        <v>152364</v>
      </c>
      <c r="B10957" t="s">
        <v>360</v>
      </c>
      <c r="E10957" t="s">
        <v>11569</v>
      </c>
      <c r="F10957" t="s">
        <v>11565</v>
      </c>
      <c r="G10957" t="s">
        <v>5500</v>
      </c>
      <c r="H10957" t="s">
        <v>198</v>
      </c>
      <c r="I10957" t="s">
        <v>5501</v>
      </c>
      <c r="J10957">
        <v>2005</v>
      </c>
      <c r="K10957">
        <v>401817</v>
      </c>
      <c r="L10957">
        <v>3</v>
      </c>
      <c r="M10957" t="s">
        <v>200</v>
      </c>
      <c r="N10957" t="s">
        <v>11556</v>
      </c>
      <c r="O10957" t="s">
        <v>202</v>
      </c>
      <c r="P10957" t="s">
        <v>365</v>
      </c>
    </row>
    <row r="10958" spans="1:16" x14ac:dyDescent="0.25">
      <c r="A10958">
        <v>152365</v>
      </c>
      <c r="B10958" t="s">
        <v>360</v>
      </c>
      <c r="E10958" t="s">
        <v>11570</v>
      </c>
      <c r="F10958" t="s">
        <v>11555</v>
      </c>
      <c r="G10958" t="s">
        <v>212</v>
      </c>
      <c r="H10958" t="s">
        <v>198</v>
      </c>
      <c r="I10958" t="s">
        <v>213</v>
      </c>
      <c r="J10958">
        <v>2004</v>
      </c>
      <c r="K10958">
        <v>762296</v>
      </c>
      <c r="L10958">
        <v>5</v>
      </c>
      <c r="M10958" t="s">
        <v>200</v>
      </c>
      <c r="N10958" t="s">
        <v>11556</v>
      </c>
      <c r="O10958" t="s">
        <v>202</v>
      </c>
      <c r="P10958" t="s">
        <v>365</v>
      </c>
    </row>
    <row r="10959" spans="1:16" x14ac:dyDescent="0.25">
      <c r="A10959">
        <v>152367</v>
      </c>
      <c r="B10959" t="s">
        <v>360</v>
      </c>
      <c r="E10959" t="s">
        <v>11571</v>
      </c>
      <c r="F10959" t="s">
        <v>11572</v>
      </c>
      <c r="G10959" t="s">
        <v>297</v>
      </c>
      <c r="H10959" t="s">
        <v>198</v>
      </c>
      <c r="I10959" t="s">
        <v>298</v>
      </c>
      <c r="J10959">
        <v>2005</v>
      </c>
      <c r="K10959">
        <v>563502</v>
      </c>
      <c r="L10959">
        <v>8</v>
      </c>
      <c r="M10959" t="s">
        <v>200</v>
      </c>
      <c r="N10959" t="s">
        <v>11573</v>
      </c>
      <c r="O10959" t="s">
        <v>202</v>
      </c>
      <c r="P10959" t="s">
        <v>365</v>
      </c>
    </row>
    <row r="10960" spans="1:16" x14ac:dyDescent="0.25">
      <c r="A10960">
        <v>152368</v>
      </c>
      <c r="B10960" t="s">
        <v>360</v>
      </c>
      <c r="E10960" t="s">
        <v>11574</v>
      </c>
      <c r="F10960" t="s">
        <v>11575</v>
      </c>
      <c r="G10960" t="s">
        <v>297</v>
      </c>
      <c r="H10960" t="s">
        <v>198</v>
      </c>
      <c r="I10960" t="s">
        <v>298</v>
      </c>
      <c r="J10960">
        <v>2005</v>
      </c>
      <c r="K10960">
        <v>361150</v>
      </c>
      <c r="L10960">
        <v>8</v>
      </c>
      <c r="M10960" t="s">
        <v>200</v>
      </c>
      <c r="N10960" t="s">
        <v>11576</v>
      </c>
      <c r="O10960" t="s">
        <v>202</v>
      </c>
      <c r="P10960" t="s">
        <v>11577</v>
      </c>
    </row>
    <row r="10961" spans="1:16" x14ac:dyDescent="0.25">
      <c r="A10961">
        <v>152369</v>
      </c>
      <c r="B10961" t="s">
        <v>360</v>
      </c>
      <c r="E10961" t="s">
        <v>11578</v>
      </c>
      <c r="F10961" t="s">
        <v>11579</v>
      </c>
      <c r="G10961" t="s">
        <v>297</v>
      </c>
      <c r="H10961" t="s">
        <v>198</v>
      </c>
      <c r="I10961" t="s">
        <v>298</v>
      </c>
      <c r="J10961">
        <v>2004</v>
      </c>
      <c r="K10961">
        <v>1017710</v>
      </c>
      <c r="L10961">
        <v>8</v>
      </c>
      <c r="M10961" t="s">
        <v>200</v>
      </c>
      <c r="N10961" t="s">
        <v>11576</v>
      </c>
      <c r="O10961" t="s">
        <v>202</v>
      </c>
      <c r="P10961" t="s">
        <v>11577</v>
      </c>
    </row>
    <row r="10962" spans="1:16" x14ac:dyDescent="0.25">
      <c r="A10962">
        <v>152370</v>
      </c>
      <c r="B10962" t="s">
        <v>360</v>
      </c>
      <c r="E10962" t="s">
        <v>11580</v>
      </c>
      <c r="F10962" t="s">
        <v>11581</v>
      </c>
      <c r="G10962" t="s">
        <v>235</v>
      </c>
      <c r="H10962" t="s">
        <v>198</v>
      </c>
      <c r="I10962" t="s">
        <v>6370</v>
      </c>
      <c r="J10962">
        <v>2004</v>
      </c>
      <c r="K10962">
        <v>405030</v>
      </c>
      <c r="L10962">
        <v>10</v>
      </c>
      <c r="M10962" t="s">
        <v>200</v>
      </c>
      <c r="N10962" t="s">
        <v>11576</v>
      </c>
      <c r="O10962" t="s">
        <v>202</v>
      </c>
      <c r="P10962" t="s">
        <v>11582</v>
      </c>
    </row>
    <row r="10963" spans="1:16" x14ac:dyDescent="0.25">
      <c r="A10963">
        <v>152371</v>
      </c>
      <c r="B10963" t="s">
        <v>360</v>
      </c>
      <c r="E10963" t="s">
        <v>11583</v>
      </c>
      <c r="F10963" t="s">
        <v>11584</v>
      </c>
      <c r="G10963" t="s">
        <v>6708</v>
      </c>
      <c r="H10963" t="s">
        <v>198</v>
      </c>
      <c r="I10963" t="s">
        <v>6709</v>
      </c>
      <c r="J10963">
        <v>2005</v>
      </c>
      <c r="K10963">
        <v>198201</v>
      </c>
      <c r="L10963">
        <v>11</v>
      </c>
      <c r="M10963" t="s">
        <v>200</v>
      </c>
      <c r="N10963" t="s">
        <v>11556</v>
      </c>
      <c r="O10963" t="s">
        <v>202</v>
      </c>
      <c r="P10963" t="s">
        <v>365</v>
      </c>
    </row>
    <row r="10964" spans="1:16" x14ac:dyDescent="0.25">
      <c r="A10964">
        <v>152372</v>
      </c>
      <c r="B10964" t="s">
        <v>360</v>
      </c>
      <c r="E10964" t="s">
        <v>11585</v>
      </c>
      <c r="F10964" t="s">
        <v>11584</v>
      </c>
      <c r="G10964" t="s">
        <v>6708</v>
      </c>
      <c r="H10964" t="s">
        <v>198</v>
      </c>
      <c r="I10964" t="s">
        <v>6709</v>
      </c>
      <c r="J10964">
        <v>2005</v>
      </c>
      <c r="K10964">
        <v>590834</v>
      </c>
      <c r="L10964">
        <v>11</v>
      </c>
      <c r="M10964" t="s">
        <v>200</v>
      </c>
      <c r="N10964" t="s">
        <v>11556</v>
      </c>
      <c r="O10964" t="s">
        <v>202</v>
      </c>
      <c r="P10964" t="s">
        <v>365</v>
      </c>
    </row>
    <row r="10965" spans="1:16" x14ac:dyDescent="0.25">
      <c r="A10965">
        <v>152373</v>
      </c>
      <c r="B10965" t="s">
        <v>360</v>
      </c>
      <c r="E10965" t="s">
        <v>11586</v>
      </c>
      <c r="F10965" t="s">
        <v>11584</v>
      </c>
      <c r="G10965" t="s">
        <v>6708</v>
      </c>
      <c r="H10965" t="s">
        <v>198</v>
      </c>
      <c r="I10965" t="s">
        <v>6709</v>
      </c>
      <c r="J10965">
        <v>2005</v>
      </c>
      <c r="K10965">
        <v>322908</v>
      </c>
      <c r="L10965">
        <v>11</v>
      </c>
      <c r="M10965" t="s">
        <v>200</v>
      </c>
      <c r="N10965" t="s">
        <v>11556</v>
      </c>
      <c r="O10965" t="s">
        <v>202</v>
      </c>
      <c r="P10965" t="s">
        <v>365</v>
      </c>
    </row>
    <row r="10966" spans="1:16" x14ac:dyDescent="0.25">
      <c r="A10966">
        <v>152374</v>
      </c>
      <c r="B10966" t="s">
        <v>360</v>
      </c>
      <c r="E10966" t="s">
        <v>11587</v>
      </c>
      <c r="F10966" t="s">
        <v>11555</v>
      </c>
      <c r="G10966" t="s">
        <v>2501</v>
      </c>
      <c r="H10966" t="s">
        <v>198</v>
      </c>
      <c r="I10966" t="s">
        <v>2502</v>
      </c>
      <c r="J10966">
        <v>2005</v>
      </c>
      <c r="K10966">
        <v>824380</v>
      </c>
      <c r="L10966">
        <v>12</v>
      </c>
      <c r="M10966" t="s">
        <v>200</v>
      </c>
      <c r="N10966" t="s">
        <v>11588</v>
      </c>
      <c r="O10966" t="s">
        <v>202</v>
      </c>
      <c r="P10966" t="s">
        <v>365</v>
      </c>
    </row>
    <row r="10967" spans="1:16" x14ac:dyDescent="0.25">
      <c r="A10967">
        <v>152375</v>
      </c>
      <c r="B10967" t="s">
        <v>360</v>
      </c>
      <c r="E10967" t="s">
        <v>11589</v>
      </c>
      <c r="F10967" t="s">
        <v>11555</v>
      </c>
      <c r="G10967" t="s">
        <v>2501</v>
      </c>
      <c r="H10967" t="s">
        <v>198</v>
      </c>
      <c r="I10967" t="s">
        <v>2502</v>
      </c>
      <c r="J10967">
        <v>2005</v>
      </c>
      <c r="K10967">
        <v>325977</v>
      </c>
      <c r="L10967">
        <v>12</v>
      </c>
      <c r="M10967" t="s">
        <v>200</v>
      </c>
      <c r="N10967" t="s">
        <v>11556</v>
      </c>
      <c r="O10967" t="s">
        <v>202</v>
      </c>
      <c r="P10967" t="s">
        <v>365</v>
      </c>
    </row>
    <row r="10968" spans="1:16" x14ac:dyDescent="0.25">
      <c r="A10968">
        <v>152376</v>
      </c>
      <c r="B10968" t="s">
        <v>360</v>
      </c>
      <c r="E10968" t="s">
        <v>11590</v>
      </c>
      <c r="F10968" t="s">
        <v>11555</v>
      </c>
      <c r="G10968" t="s">
        <v>7760</v>
      </c>
      <c r="H10968" t="s">
        <v>198</v>
      </c>
      <c r="I10968" t="s">
        <v>7761</v>
      </c>
      <c r="J10968">
        <v>2004</v>
      </c>
      <c r="K10968">
        <v>706563</v>
      </c>
      <c r="L10968">
        <v>14</v>
      </c>
      <c r="M10968" t="s">
        <v>200</v>
      </c>
      <c r="N10968" t="s">
        <v>11556</v>
      </c>
      <c r="O10968" t="s">
        <v>202</v>
      </c>
      <c r="P10968" t="s">
        <v>365</v>
      </c>
    </row>
    <row r="10969" spans="1:16" x14ac:dyDescent="0.25">
      <c r="A10969">
        <v>152377</v>
      </c>
      <c r="B10969" t="s">
        <v>360</v>
      </c>
      <c r="E10969" t="s">
        <v>11591</v>
      </c>
      <c r="F10969" t="s">
        <v>11555</v>
      </c>
      <c r="G10969" t="s">
        <v>7760</v>
      </c>
      <c r="H10969" t="s">
        <v>198</v>
      </c>
      <c r="I10969" t="s">
        <v>7761</v>
      </c>
      <c r="J10969">
        <v>2004</v>
      </c>
      <c r="K10969">
        <v>677959</v>
      </c>
      <c r="L10969">
        <v>14</v>
      </c>
      <c r="M10969" t="s">
        <v>200</v>
      </c>
      <c r="N10969" t="s">
        <v>11556</v>
      </c>
      <c r="O10969" t="s">
        <v>202</v>
      </c>
      <c r="P10969" t="s">
        <v>365</v>
      </c>
    </row>
    <row r="10970" spans="1:16" x14ac:dyDescent="0.25">
      <c r="A10970">
        <v>152378</v>
      </c>
      <c r="B10970" t="s">
        <v>360</v>
      </c>
      <c r="E10970" t="s">
        <v>11592</v>
      </c>
      <c r="F10970" t="s">
        <v>11555</v>
      </c>
      <c r="G10970" t="s">
        <v>7760</v>
      </c>
      <c r="H10970" t="s">
        <v>198</v>
      </c>
      <c r="I10970" t="s">
        <v>7761</v>
      </c>
      <c r="J10970">
        <v>2004</v>
      </c>
      <c r="K10970">
        <v>648121</v>
      </c>
      <c r="L10970">
        <v>14</v>
      </c>
      <c r="M10970" t="s">
        <v>200</v>
      </c>
      <c r="N10970" t="s">
        <v>11556</v>
      </c>
      <c r="O10970" t="s">
        <v>202</v>
      </c>
      <c r="P10970" t="s">
        <v>365</v>
      </c>
    </row>
    <row r="10971" spans="1:16" x14ac:dyDescent="0.25">
      <c r="A10971">
        <v>152379</v>
      </c>
      <c r="B10971" t="s">
        <v>360</v>
      </c>
      <c r="E10971" t="s">
        <v>11593</v>
      </c>
      <c r="F10971" t="s">
        <v>11555</v>
      </c>
      <c r="G10971" t="s">
        <v>7760</v>
      </c>
      <c r="H10971" t="s">
        <v>198</v>
      </c>
      <c r="I10971" t="s">
        <v>7761</v>
      </c>
      <c r="J10971">
        <v>2005</v>
      </c>
      <c r="K10971">
        <v>925141</v>
      </c>
      <c r="L10971">
        <v>14</v>
      </c>
      <c r="M10971" t="s">
        <v>200</v>
      </c>
      <c r="N10971" t="s">
        <v>11556</v>
      </c>
      <c r="O10971" t="s">
        <v>202</v>
      </c>
      <c r="P10971" t="s">
        <v>365</v>
      </c>
    </row>
    <row r="10972" spans="1:16" x14ac:dyDescent="0.25">
      <c r="A10972">
        <v>152380</v>
      </c>
      <c r="B10972" t="s">
        <v>360</v>
      </c>
      <c r="E10972" t="s">
        <v>11594</v>
      </c>
      <c r="F10972" t="s">
        <v>11555</v>
      </c>
      <c r="G10972" t="s">
        <v>7760</v>
      </c>
      <c r="H10972" t="s">
        <v>198</v>
      </c>
      <c r="I10972" t="s">
        <v>7761</v>
      </c>
      <c r="J10972">
        <v>2005</v>
      </c>
      <c r="K10972">
        <v>48486</v>
      </c>
      <c r="L10972">
        <v>14</v>
      </c>
      <c r="M10972" t="s">
        <v>200</v>
      </c>
      <c r="N10972" t="s">
        <v>11556</v>
      </c>
      <c r="O10972" t="s">
        <v>202</v>
      </c>
      <c r="P10972" t="s">
        <v>365</v>
      </c>
    </row>
    <row r="10973" spans="1:16" x14ac:dyDescent="0.25">
      <c r="A10973">
        <v>152381</v>
      </c>
      <c r="B10973" t="s">
        <v>360</v>
      </c>
      <c r="E10973" t="s">
        <v>11595</v>
      </c>
      <c r="F10973" t="s">
        <v>11555</v>
      </c>
      <c r="G10973" t="s">
        <v>7760</v>
      </c>
      <c r="H10973" t="s">
        <v>198</v>
      </c>
      <c r="I10973" t="s">
        <v>7761</v>
      </c>
      <c r="J10973">
        <v>2005</v>
      </c>
      <c r="K10973">
        <v>1890</v>
      </c>
      <c r="L10973">
        <v>14</v>
      </c>
      <c r="M10973" t="s">
        <v>200</v>
      </c>
      <c r="N10973" t="s">
        <v>11556</v>
      </c>
      <c r="O10973" t="s">
        <v>202</v>
      </c>
      <c r="P10973" t="s">
        <v>365</v>
      </c>
    </row>
    <row r="10974" spans="1:16" x14ac:dyDescent="0.25">
      <c r="A10974">
        <v>152382</v>
      </c>
      <c r="B10974" t="s">
        <v>360</v>
      </c>
      <c r="E10974" t="s">
        <v>11596</v>
      </c>
      <c r="F10974" t="s">
        <v>11555</v>
      </c>
      <c r="G10974" t="s">
        <v>7760</v>
      </c>
      <c r="H10974" t="s">
        <v>198</v>
      </c>
      <c r="I10974" t="s">
        <v>7761</v>
      </c>
      <c r="J10974">
        <v>2005</v>
      </c>
      <c r="K10974">
        <v>6073</v>
      </c>
      <c r="L10974">
        <v>14</v>
      </c>
      <c r="M10974" t="s">
        <v>200</v>
      </c>
      <c r="N10974" t="s">
        <v>11556</v>
      </c>
      <c r="O10974" t="s">
        <v>202</v>
      </c>
      <c r="P10974" t="s">
        <v>365</v>
      </c>
    </row>
    <row r="10975" spans="1:16" x14ac:dyDescent="0.25">
      <c r="A10975">
        <v>152383</v>
      </c>
      <c r="B10975" t="s">
        <v>360</v>
      </c>
      <c r="E10975" t="s">
        <v>11597</v>
      </c>
      <c r="F10975" t="s">
        <v>11555</v>
      </c>
      <c r="G10975" t="s">
        <v>7760</v>
      </c>
      <c r="H10975" t="s">
        <v>198</v>
      </c>
      <c r="I10975" t="s">
        <v>7761</v>
      </c>
      <c r="J10975">
        <v>2005</v>
      </c>
      <c r="K10975">
        <v>14117</v>
      </c>
      <c r="L10975">
        <v>14</v>
      </c>
      <c r="M10975" t="s">
        <v>200</v>
      </c>
      <c r="N10975" t="s">
        <v>11556</v>
      </c>
      <c r="O10975" t="s">
        <v>202</v>
      </c>
      <c r="P10975" t="s">
        <v>365</v>
      </c>
    </row>
    <row r="10976" spans="1:16" x14ac:dyDescent="0.25">
      <c r="A10976">
        <v>152384</v>
      </c>
      <c r="B10976" t="s">
        <v>360</v>
      </c>
      <c r="E10976" t="s">
        <v>11598</v>
      </c>
      <c r="F10976" t="s">
        <v>11555</v>
      </c>
      <c r="G10976" t="s">
        <v>9531</v>
      </c>
      <c r="H10976" t="s">
        <v>198</v>
      </c>
      <c r="I10976" t="s">
        <v>9532</v>
      </c>
      <c r="J10976">
        <v>2003</v>
      </c>
      <c r="K10976">
        <v>876691</v>
      </c>
      <c r="L10976">
        <v>15</v>
      </c>
      <c r="M10976" t="s">
        <v>200</v>
      </c>
      <c r="N10976" t="s">
        <v>11559</v>
      </c>
      <c r="O10976" t="s">
        <v>202</v>
      </c>
      <c r="P10976" t="s">
        <v>365</v>
      </c>
    </row>
    <row r="10977" spans="1:16" x14ac:dyDescent="0.25">
      <c r="A10977">
        <v>152386</v>
      </c>
      <c r="B10977" t="s">
        <v>360</v>
      </c>
      <c r="E10977" t="s">
        <v>11599</v>
      </c>
      <c r="F10977" t="s">
        <v>11555</v>
      </c>
      <c r="G10977" t="s">
        <v>9531</v>
      </c>
      <c r="H10977" t="s">
        <v>198</v>
      </c>
      <c r="I10977" t="s">
        <v>9532</v>
      </c>
      <c r="J10977">
        <v>2005</v>
      </c>
      <c r="K10977">
        <v>1241322</v>
      </c>
      <c r="L10977">
        <v>15</v>
      </c>
      <c r="M10977" t="s">
        <v>200</v>
      </c>
      <c r="N10977" t="s">
        <v>11559</v>
      </c>
      <c r="O10977" t="s">
        <v>202</v>
      </c>
      <c r="P10977" t="s">
        <v>365</v>
      </c>
    </row>
    <row r="10978" spans="1:16" x14ac:dyDescent="0.25">
      <c r="A10978">
        <v>152387</v>
      </c>
      <c r="B10978" t="s">
        <v>360</v>
      </c>
      <c r="E10978" t="s">
        <v>11600</v>
      </c>
      <c r="F10978" t="s">
        <v>11555</v>
      </c>
      <c r="G10978" t="s">
        <v>340</v>
      </c>
      <c r="H10978" t="s">
        <v>198</v>
      </c>
      <c r="I10978" t="s">
        <v>3746</v>
      </c>
      <c r="J10978">
        <v>1986</v>
      </c>
      <c r="K10978">
        <v>218687</v>
      </c>
      <c r="L10978">
        <v>17</v>
      </c>
      <c r="M10978" t="s">
        <v>200</v>
      </c>
      <c r="N10978" t="s">
        <v>11573</v>
      </c>
      <c r="O10978" t="s">
        <v>202</v>
      </c>
      <c r="P10978" t="s">
        <v>365</v>
      </c>
    </row>
    <row r="10979" spans="1:16" x14ac:dyDescent="0.25">
      <c r="A10979">
        <v>152388</v>
      </c>
      <c r="B10979" t="s">
        <v>360</v>
      </c>
      <c r="E10979" t="s">
        <v>11601</v>
      </c>
      <c r="F10979" t="s">
        <v>11555</v>
      </c>
      <c r="G10979" t="s">
        <v>340</v>
      </c>
      <c r="H10979" t="s">
        <v>198</v>
      </c>
      <c r="I10979" t="s">
        <v>3746</v>
      </c>
      <c r="J10979">
        <v>1998</v>
      </c>
      <c r="K10979">
        <v>5075</v>
      </c>
      <c r="L10979">
        <v>17</v>
      </c>
      <c r="M10979" t="s">
        <v>200</v>
      </c>
      <c r="N10979" t="s">
        <v>11576</v>
      </c>
      <c r="O10979" t="s">
        <v>202</v>
      </c>
      <c r="P10979" t="s">
        <v>11602</v>
      </c>
    </row>
    <row r="10980" spans="1:16" x14ac:dyDescent="0.25">
      <c r="A10980">
        <v>152389</v>
      </c>
      <c r="B10980" t="s">
        <v>360</v>
      </c>
      <c r="E10980" t="s">
        <v>11603</v>
      </c>
      <c r="F10980" t="s">
        <v>11555</v>
      </c>
      <c r="G10980" t="s">
        <v>340</v>
      </c>
      <c r="H10980" t="s">
        <v>198</v>
      </c>
      <c r="I10980" t="s">
        <v>3746</v>
      </c>
      <c r="J10980">
        <v>1998</v>
      </c>
      <c r="K10980">
        <v>4742</v>
      </c>
      <c r="L10980">
        <v>17</v>
      </c>
      <c r="M10980" t="s">
        <v>200</v>
      </c>
      <c r="N10980" t="s">
        <v>11576</v>
      </c>
      <c r="O10980" t="s">
        <v>202</v>
      </c>
      <c r="P10980" t="s">
        <v>11602</v>
      </c>
    </row>
    <row r="10981" spans="1:16" x14ac:dyDescent="0.25">
      <c r="A10981">
        <v>152390</v>
      </c>
      <c r="B10981" t="s">
        <v>360</v>
      </c>
      <c r="E10981" t="s">
        <v>11604</v>
      </c>
      <c r="F10981" t="s">
        <v>11555</v>
      </c>
      <c r="G10981" t="s">
        <v>340</v>
      </c>
      <c r="H10981" t="s">
        <v>198</v>
      </c>
      <c r="I10981" t="s">
        <v>3746</v>
      </c>
      <c r="J10981">
        <v>1998</v>
      </c>
      <c r="K10981">
        <v>4149</v>
      </c>
      <c r="L10981">
        <v>17</v>
      </c>
      <c r="M10981" t="s">
        <v>200</v>
      </c>
      <c r="N10981" t="s">
        <v>11576</v>
      </c>
      <c r="O10981" t="s">
        <v>202</v>
      </c>
      <c r="P10981" t="s">
        <v>11602</v>
      </c>
    </row>
    <row r="10982" spans="1:16" x14ac:dyDescent="0.25">
      <c r="A10982">
        <v>152391</v>
      </c>
      <c r="B10982" t="s">
        <v>360</v>
      </c>
      <c r="E10982" t="s">
        <v>11605</v>
      </c>
      <c r="F10982" t="s">
        <v>11555</v>
      </c>
      <c r="G10982" t="s">
        <v>340</v>
      </c>
      <c r="H10982" t="s">
        <v>198</v>
      </c>
      <c r="I10982" t="s">
        <v>3746</v>
      </c>
      <c r="J10982">
        <v>1998</v>
      </c>
      <c r="K10982">
        <v>8654</v>
      </c>
      <c r="L10982">
        <v>17</v>
      </c>
      <c r="M10982" t="s">
        <v>200</v>
      </c>
      <c r="N10982" t="s">
        <v>11576</v>
      </c>
      <c r="O10982" t="s">
        <v>202</v>
      </c>
      <c r="P10982" t="s">
        <v>11602</v>
      </c>
    </row>
    <row r="10983" spans="1:16" x14ac:dyDescent="0.25">
      <c r="A10983">
        <v>152392</v>
      </c>
      <c r="B10983" t="s">
        <v>360</v>
      </c>
      <c r="E10983" t="s">
        <v>11606</v>
      </c>
      <c r="F10983" t="s">
        <v>11555</v>
      </c>
      <c r="G10983" t="s">
        <v>340</v>
      </c>
      <c r="H10983" t="s">
        <v>198</v>
      </c>
      <c r="I10983" t="s">
        <v>3746</v>
      </c>
      <c r="J10983">
        <v>1998</v>
      </c>
      <c r="K10983">
        <v>2378</v>
      </c>
      <c r="L10983">
        <v>17</v>
      </c>
      <c r="M10983" t="s">
        <v>200</v>
      </c>
      <c r="N10983" t="s">
        <v>11576</v>
      </c>
      <c r="O10983" t="s">
        <v>202</v>
      </c>
      <c r="P10983" t="s">
        <v>11602</v>
      </c>
    </row>
    <row r="10984" spans="1:16" x14ac:dyDescent="0.25">
      <c r="A10984">
        <v>152393</v>
      </c>
      <c r="B10984" t="s">
        <v>360</v>
      </c>
      <c r="E10984" t="s">
        <v>11607</v>
      </c>
      <c r="F10984" t="s">
        <v>11555</v>
      </c>
      <c r="G10984" t="s">
        <v>3903</v>
      </c>
      <c r="H10984" t="s">
        <v>198</v>
      </c>
      <c r="I10984" t="s">
        <v>3904</v>
      </c>
      <c r="J10984">
        <v>2005</v>
      </c>
      <c r="K10984">
        <v>766314</v>
      </c>
      <c r="L10984">
        <v>19</v>
      </c>
      <c r="M10984" t="s">
        <v>200</v>
      </c>
      <c r="N10984" t="s">
        <v>11559</v>
      </c>
      <c r="O10984" t="s">
        <v>202</v>
      </c>
      <c r="P10984" t="s">
        <v>365</v>
      </c>
    </row>
    <row r="10985" spans="1:16" x14ac:dyDescent="0.25">
      <c r="A10985">
        <v>152394</v>
      </c>
      <c r="B10985" t="s">
        <v>360</v>
      </c>
      <c r="E10985" t="s">
        <v>11608</v>
      </c>
      <c r="F10985" t="s">
        <v>11609</v>
      </c>
      <c r="G10985" t="s">
        <v>2704</v>
      </c>
      <c r="H10985" t="s">
        <v>198</v>
      </c>
      <c r="I10985" t="s">
        <v>2705</v>
      </c>
      <c r="J10985">
        <v>2004</v>
      </c>
      <c r="K10985">
        <v>582884</v>
      </c>
      <c r="L10985">
        <v>20</v>
      </c>
      <c r="M10985" t="s">
        <v>200</v>
      </c>
      <c r="N10985" t="s">
        <v>11573</v>
      </c>
      <c r="O10985" t="s">
        <v>202</v>
      </c>
      <c r="P10985" t="s">
        <v>365</v>
      </c>
    </row>
    <row r="10986" spans="1:16" x14ac:dyDescent="0.25">
      <c r="A10986">
        <v>152395</v>
      </c>
      <c r="B10986" t="s">
        <v>360</v>
      </c>
      <c r="E10986" t="s">
        <v>11610</v>
      </c>
      <c r="F10986" t="s">
        <v>11609</v>
      </c>
      <c r="G10986" t="s">
        <v>2704</v>
      </c>
      <c r="H10986" t="s">
        <v>198</v>
      </c>
      <c r="I10986" t="s">
        <v>2705</v>
      </c>
      <c r="J10986">
        <v>2004</v>
      </c>
      <c r="K10986">
        <v>1586318</v>
      </c>
      <c r="L10986">
        <v>20</v>
      </c>
      <c r="M10986" t="s">
        <v>200</v>
      </c>
      <c r="N10986" t="s">
        <v>11573</v>
      </c>
      <c r="O10986" t="s">
        <v>202</v>
      </c>
      <c r="P10986" t="s">
        <v>365</v>
      </c>
    </row>
    <row r="10987" spans="1:16" x14ac:dyDescent="0.25">
      <c r="A10987">
        <v>152396</v>
      </c>
      <c r="B10987" t="s">
        <v>360</v>
      </c>
      <c r="E10987" t="s">
        <v>11611</v>
      </c>
      <c r="F10987" t="s">
        <v>11609</v>
      </c>
      <c r="G10987" t="s">
        <v>2704</v>
      </c>
      <c r="H10987" t="s">
        <v>198</v>
      </c>
      <c r="I10987" t="s">
        <v>2705</v>
      </c>
      <c r="J10987">
        <v>2005</v>
      </c>
      <c r="K10987">
        <v>477707</v>
      </c>
      <c r="L10987">
        <v>20</v>
      </c>
      <c r="M10987" t="s">
        <v>200</v>
      </c>
      <c r="N10987" t="s">
        <v>11588</v>
      </c>
      <c r="O10987" t="s">
        <v>202</v>
      </c>
      <c r="P10987" t="s">
        <v>11612</v>
      </c>
    </row>
    <row r="10988" spans="1:16" x14ac:dyDescent="0.25">
      <c r="A10988">
        <v>152397</v>
      </c>
      <c r="B10988" t="s">
        <v>360</v>
      </c>
      <c r="E10988" t="s">
        <v>11613</v>
      </c>
      <c r="F10988" t="s">
        <v>11609</v>
      </c>
      <c r="G10988" t="s">
        <v>2704</v>
      </c>
      <c r="H10988" t="s">
        <v>198</v>
      </c>
      <c r="I10988" t="s">
        <v>2705</v>
      </c>
      <c r="J10988">
        <v>2005</v>
      </c>
      <c r="K10988">
        <v>1077163</v>
      </c>
      <c r="L10988">
        <v>20</v>
      </c>
      <c r="M10988" t="s">
        <v>200</v>
      </c>
      <c r="N10988" t="s">
        <v>11573</v>
      </c>
      <c r="O10988" t="s">
        <v>202</v>
      </c>
      <c r="P10988" t="s">
        <v>365</v>
      </c>
    </row>
    <row r="10989" spans="1:16" x14ac:dyDescent="0.25">
      <c r="A10989">
        <v>152398</v>
      </c>
      <c r="B10989" t="s">
        <v>360</v>
      </c>
      <c r="E10989" t="s">
        <v>11614</v>
      </c>
      <c r="F10989" t="s">
        <v>11555</v>
      </c>
      <c r="G10989" t="s">
        <v>5231</v>
      </c>
      <c r="H10989" t="s">
        <v>198</v>
      </c>
      <c r="I10989" t="s">
        <v>5232</v>
      </c>
      <c r="J10989">
        <v>2005</v>
      </c>
      <c r="K10989">
        <v>961446</v>
      </c>
      <c r="L10989">
        <v>22</v>
      </c>
      <c r="M10989" t="s">
        <v>200</v>
      </c>
      <c r="N10989" t="s">
        <v>11573</v>
      </c>
      <c r="O10989" t="s">
        <v>202</v>
      </c>
      <c r="P10989" t="s">
        <v>365</v>
      </c>
    </row>
    <row r="10990" spans="1:16" x14ac:dyDescent="0.25">
      <c r="A10990">
        <v>152399</v>
      </c>
      <c r="B10990" t="s">
        <v>360</v>
      </c>
      <c r="E10990" t="s">
        <v>11615</v>
      </c>
      <c r="F10990" t="s">
        <v>11406</v>
      </c>
      <c r="G10990" t="s">
        <v>1549</v>
      </c>
      <c r="H10990" t="s">
        <v>198</v>
      </c>
      <c r="I10990" t="s">
        <v>1550</v>
      </c>
      <c r="J10990">
        <v>2004</v>
      </c>
      <c r="K10990">
        <v>445514</v>
      </c>
      <c r="L10990">
        <v>24</v>
      </c>
      <c r="M10990" t="s">
        <v>200</v>
      </c>
      <c r="N10990" t="s">
        <v>11576</v>
      </c>
      <c r="O10990" t="s">
        <v>202</v>
      </c>
      <c r="P10990" t="s">
        <v>11616</v>
      </c>
    </row>
    <row r="10991" spans="1:16" x14ac:dyDescent="0.25">
      <c r="A10991">
        <v>152400</v>
      </c>
      <c r="B10991" t="s">
        <v>360</v>
      </c>
      <c r="E10991" t="s">
        <v>11617</v>
      </c>
      <c r="F10991" t="s">
        <v>11406</v>
      </c>
      <c r="G10991" t="s">
        <v>1549</v>
      </c>
      <c r="H10991" t="s">
        <v>198</v>
      </c>
      <c r="I10991" t="s">
        <v>1550</v>
      </c>
      <c r="J10991">
        <v>2003</v>
      </c>
      <c r="K10991">
        <v>1586047</v>
      </c>
      <c r="L10991">
        <v>24</v>
      </c>
      <c r="M10991" t="s">
        <v>200</v>
      </c>
      <c r="N10991" t="s">
        <v>11573</v>
      </c>
      <c r="O10991" t="s">
        <v>202</v>
      </c>
      <c r="P10991" t="s">
        <v>365</v>
      </c>
    </row>
    <row r="10992" spans="1:16" x14ac:dyDescent="0.25">
      <c r="A10992">
        <v>152401</v>
      </c>
      <c r="B10992" t="s">
        <v>360</v>
      </c>
      <c r="E10992" t="s">
        <v>11618</v>
      </c>
      <c r="F10992" t="s">
        <v>11406</v>
      </c>
      <c r="G10992" t="s">
        <v>1549</v>
      </c>
      <c r="H10992" t="s">
        <v>198</v>
      </c>
      <c r="I10992" t="s">
        <v>1550</v>
      </c>
      <c r="J10992">
        <v>2005</v>
      </c>
      <c r="K10992">
        <v>2510337</v>
      </c>
      <c r="L10992">
        <v>24</v>
      </c>
      <c r="M10992" t="s">
        <v>200</v>
      </c>
      <c r="N10992" t="s">
        <v>11573</v>
      </c>
      <c r="O10992" t="s">
        <v>202</v>
      </c>
      <c r="P10992" t="s">
        <v>11619</v>
      </c>
    </row>
    <row r="10993" spans="1:16" x14ac:dyDescent="0.25">
      <c r="A10993">
        <v>152402</v>
      </c>
      <c r="B10993" t="s">
        <v>360</v>
      </c>
      <c r="E10993" t="s">
        <v>11620</v>
      </c>
      <c r="F10993" t="s">
        <v>11555</v>
      </c>
      <c r="G10993" t="s">
        <v>3127</v>
      </c>
      <c r="H10993" t="s">
        <v>198</v>
      </c>
      <c r="I10993" t="s">
        <v>3128</v>
      </c>
      <c r="J10993">
        <v>1966</v>
      </c>
      <c r="K10993">
        <v>2363695</v>
      </c>
      <c r="L10993">
        <v>25</v>
      </c>
      <c r="M10993" t="s">
        <v>200</v>
      </c>
      <c r="N10993" t="s">
        <v>11573</v>
      </c>
      <c r="O10993" t="s">
        <v>202</v>
      </c>
      <c r="P10993" t="s">
        <v>365</v>
      </c>
    </row>
    <row r="10994" spans="1:16" x14ac:dyDescent="0.25">
      <c r="A10994">
        <v>152403</v>
      </c>
      <c r="B10994" t="s">
        <v>360</v>
      </c>
      <c r="E10994" t="s">
        <v>11621</v>
      </c>
      <c r="F10994" t="s">
        <v>11555</v>
      </c>
      <c r="G10994" t="s">
        <v>3127</v>
      </c>
      <c r="H10994" t="s">
        <v>198</v>
      </c>
      <c r="I10994" t="s">
        <v>3128</v>
      </c>
      <c r="J10994">
        <v>1972</v>
      </c>
      <c r="K10994">
        <v>1520263</v>
      </c>
      <c r="L10994">
        <v>25</v>
      </c>
      <c r="M10994" t="s">
        <v>200</v>
      </c>
      <c r="N10994" t="s">
        <v>11573</v>
      </c>
      <c r="O10994" t="s">
        <v>202</v>
      </c>
      <c r="P10994" t="s">
        <v>365</v>
      </c>
    </row>
    <row r="10995" spans="1:16" x14ac:dyDescent="0.25">
      <c r="A10995">
        <v>152404</v>
      </c>
      <c r="B10995" t="s">
        <v>360</v>
      </c>
      <c r="E10995" t="s">
        <v>11622</v>
      </c>
      <c r="F10995" t="s">
        <v>11555</v>
      </c>
      <c r="G10995" t="s">
        <v>3127</v>
      </c>
      <c r="H10995" t="s">
        <v>198</v>
      </c>
      <c r="I10995" t="s">
        <v>3128</v>
      </c>
      <c r="J10995">
        <v>1974</v>
      </c>
      <c r="K10995">
        <v>1135556</v>
      </c>
      <c r="L10995">
        <v>25</v>
      </c>
      <c r="M10995" t="s">
        <v>200</v>
      </c>
      <c r="N10995" t="s">
        <v>11573</v>
      </c>
      <c r="O10995" t="s">
        <v>202</v>
      </c>
      <c r="P10995" t="s">
        <v>365</v>
      </c>
    </row>
    <row r="10996" spans="1:16" x14ac:dyDescent="0.25">
      <c r="A10996">
        <v>152405</v>
      </c>
      <c r="B10996" t="s">
        <v>360</v>
      </c>
      <c r="E10996" t="s">
        <v>11623</v>
      </c>
      <c r="F10996" t="s">
        <v>11555</v>
      </c>
      <c r="G10996" t="s">
        <v>3127</v>
      </c>
      <c r="H10996" t="s">
        <v>198</v>
      </c>
      <c r="I10996" t="s">
        <v>3128</v>
      </c>
      <c r="J10996">
        <v>1972</v>
      </c>
      <c r="K10996">
        <v>3336248</v>
      </c>
      <c r="L10996">
        <v>25</v>
      </c>
      <c r="M10996" t="s">
        <v>200</v>
      </c>
      <c r="N10996" t="s">
        <v>11573</v>
      </c>
      <c r="O10996" t="s">
        <v>202</v>
      </c>
      <c r="P10996" t="s">
        <v>365</v>
      </c>
    </row>
    <row r="10997" spans="1:16" x14ac:dyDescent="0.25">
      <c r="A10997">
        <v>152406</v>
      </c>
      <c r="B10997" t="s">
        <v>360</v>
      </c>
      <c r="E10997" t="s">
        <v>11624</v>
      </c>
      <c r="F10997" t="s">
        <v>11555</v>
      </c>
      <c r="G10997" t="s">
        <v>3127</v>
      </c>
      <c r="H10997" t="s">
        <v>198</v>
      </c>
      <c r="I10997" t="s">
        <v>3128</v>
      </c>
      <c r="J10997">
        <v>1973</v>
      </c>
      <c r="K10997">
        <v>611559</v>
      </c>
      <c r="L10997">
        <v>25</v>
      </c>
      <c r="M10997" t="s">
        <v>200</v>
      </c>
      <c r="N10997" t="s">
        <v>11573</v>
      </c>
      <c r="O10997" t="s">
        <v>202</v>
      </c>
      <c r="P10997" t="s">
        <v>365</v>
      </c>
    </row>
    <row r="10998" spans="1:16" x14ac:dyDescent="0.25">
      <c r="A10998">
        <v>152407</v>
      </c>
      <c r="B10998" t="s">
        <v>360</v>
      </c>
      <c r="E10998" t="s">
        <v>11625</v>
      </c>
      <c r="F10998" t="s">
        <v>11555</v>
      </c>
      <c r="G10998" t="s">
        <v>3127</v>
      </c>
      <c r="H10998" t="s">
        <v>198</v>
      </c>
      <c r="I10998" t="s">
        <v>3128</v>
      </c>
      <c r="J10998">
        <v>1975</v>
      </c>
      <c r="K10998">
        <v>3299428</v>
      </c>
      <c r="L10998">
        <v>25</v>
      </c>
      <c r="M10998" t="s">
        <v>200</v>
      </c>
      <c r="N10998" t="s">
        <v>11573</v>
      </c>
      <c r="O10998" t="s">
        <v>202</v>
      </c>
      <c r="P10998" t="s">
        <v>365</v>
      </c>
    </row>
    <row r="10999" spans="1:16" x14ac:dyDescent="0.25">
      <c r="A10999">
        <v>152408</v>
      </c>
      <c r="B10999" t="s">
        <v>360</v>
      </c>
      <c r="E10999" t="s">
        <v>11626</v>
      </c>
      <c r="F10999" t="s">
        <v>11555</v>
      </c>
      <c r="G10999" t="s">
        <v>3127</v>
      </c>
      <c r="H10999" t="s">
        <v>198</v>
      </c>
      <c r="I10999" t="s">
        <v>3128</v>
      </c>
      <c r="J10999">
        <v>1978</v>
      </c>
      <c r="K10999">
        <v>18364</v>
      </c>
      <c r="L10999">
        <v>25</v>
      </c>
      <c r="M10999" t="s">
        <v>200</v>
      </c>
      <c r="N10999" t="s">
        <v>11573</v>
      </c>
      <c r="O10999" t="s">
        <v>202</v>
      </c>
      <c r="P10999" t="s">
        <v>365</v>
      </c>
    </row>
    <row r="11000" spans="1:16" x14ac:dyDescent="0.25">
      <c r="A11000">
        <v>152409</v>
      </c>
      <c r="B11000" t="s">
        <v>360</v>
      </c>
      <c r="E11000" t="s">
        <v>11627</v>
      </c>
      <c r="F11000" t="s">
        <v>11555</v>
      </c>
      <c r="G11000" t="s">
        <v>3127</v>
      </c>
      <c r="H11000" t="s">
        <v>198</v>
      </c>
      <c r="I11000" t="s">
        <v>3128</v>
      </c>
      <c r="J11000">
        <v>1978</v>
      </c>
      <c r="K11000">
        <v>9921</v>
      </c>
      <c r="L11000">
        <v>25</v>
      </c>
      <c r="M11000" t="s">
        <v>200</v>
      </c>
      <c r="N11000" t="s">
        <v>11573</v>
      </c>
      <c r="O11000" t="s">
        <v>202</v>
      </c>
      <c r="P11000" t="s">
        <v>365</v>
      </c>
    </row>
    <row r="11001" spans="1:16" x14ac:dyDescent="0.25">
      <c r="A11001">
        <v>152410</v>
      </c>
      <c r="B11001" t="s">
        <v>360</v>
      </c>
      <c r="E11001" t="s">
        <v>11628</v>
      </c>
      <c r="F11001" t="s">
        <v>11555</v>
      </c>
      <c r="G11001" t="s">
        <v>3127</v>
      </c>
      <c r="H11001" t="s">
        <v>198</v>
      </c>
      <c r="I11001" t="s">
        <v>3128</v>
      </c>
      <c r="J11001">
        <v>1981</v>
      </c>
      <c r="K11001">
        <v>9273</v>
      </c>
      <c r="L11001">
        <v>25</v>
      </c>
      <c r="M11001" t="s">
        <v>200</v>
      </c>
      <c r="N11001" t="s">
        <v>11573</v>
      </c>
      <c r="O11001" t="s">
        <v>202</v>
      </c>
      <c r="P11001" t="s">
        <v>365</v>
      </c>
    </row>
    <row r="11002" spans="1:16" x14ac:dyDescent="0.25">
      <c r="A11002">
        <v>152411</v>
      </c>
      <c r="B11002" t="s">
        <v>360</v>
      </c>
      <c r="E11002" t="s">
        <v>11629</v>
      </c>
      <c r="F11002" t="s">
        <v>11555</v>
      </c>
      <c r="G11002" t="s">
        <v>3127</v>
      </c>
      <c r="H11002" t="s">
        <v>198</v>
      </c>
      <c r="I11002" t="s">
        <v>3128</v>
      </c>
      <c r="J11002">
        <v>1981</v>
      </c>
      <c r="K11002">
        <v>4167</v>
      </c>
      <c r="L11002">
        <v>25</v>
      </c>
      <c r="M11002" t="s">
        <v>200</v>
      </c>
      <c r="N11002" t="s">
        <v>11573</v>
      </c>
      <c r="O11002" t="s">
        <v>202</v>
      </c>
      <c r="P11002" t="s">
        <v>365</v>
      </c>
    </row>
    <row r="11003" spans="1:16" x14ac:dyDescent="0.25">
      <c r="A11003">
        <v>152412</v>
      </c>
      <c r="B11003" t="s">
        <v>360</v>
      </c>
      <c r="E11003" t="s">
        <v>11630</v>
      </c>
      <c r="F11003" t="s">
        <v>11555</v>
      </c>
      <c r="G11003" t="s">
        <v>3127</v>
      </c>
      <c r="H11003" t="s">
        <v>198</v>
      </c>
      <c r="I11003" t="s">
        <v>3128</v>
      </c>
      <c r="J11003">
        <v>1981</v>
      </c>
      <c r="K11003">
        <v>1408395</v>
      </c>
      <c r="L11003">
        <v>25</v>
      </c>
      <c r="M11003" t="s">
        <v>200</v>
      </c>
      <c r="N11003" t="s">
        <v>11588</v>
      </c>
      <c r="O11003" t="s">
        <v>202</v>
      </c>
      <c r="P11003" t="s">
        <v>365</v>
      </c>
    </row>
    <row r="11004" spans="1:16" x14ac:dyDescent="0.25">
      <c r="A11004">
        <v>152413</v>
      </c>
      <c r="B11004" t="s">
        <v>360</v>
      </c>
      <c r="E11004" t="s">
        <v>11631</v>
      </c>
      <c r="F11004" t="s">
        <v>11555</v>
      </c>
      <c r="G11004" t="s">
        <v>3127</v>
      </c>
      <c r="H11004" t="s">
        <v>198</v>
      </c>
      <c r="I11004" t="s">
        <v>3128</v>
      </c>
      <c r="J11004">
        <v>2005</v>
      </c>
      <c r="K11004">
        <v>837348</v>
      </c>
      <c r="L11004">
        <v>25</v>
      </c>
      <c r="M11004" t="s">
        <v>200</v>
      </c>
      <c r="N11004" t="s">
        <v>11573</v>
      </c>
      <c r="O11004" t="s">
        <v>202</v>
      </c>
      <c r="P11004" t="s">
        <v>365</v>
      </c>
    </row>
    <row r="11005" spans="1:16" x14ac:dyDescent="0.25">
      <c r="A11005">
        <v>152414</v>
      </c>
      <c r="B11005" t="s">
        <v>360</v>
      </c>
      <c r="E11005" t="s">
        <v>11631</v>
      </c>
      <c r="F11005" t="s">
        <v>11555</v>
      </c>
      <c r="G11005" t="s">
        <v>3127</v>
      </c>
      <c r="H11005" t="s">
        <v>198</v>
      </c>
      <c r="I11005" t="s">
        <v>3128</v>
      </c>
      <c r="J11005">
        <v>2005</v>
      </c>
      <c r="K11005">
        <v>239337</v>
      </c>
      <c r="L11005">
        <v>25</v>
      </c>
      <c r="M11005" t="s">
        <v>200</v>
      </c>
      <c r="N11005" t="s">
        <v>11573</v>
      </c>
      <c r="O11005" t="s">
        <v>202</v>
      </c>
      <c r="P11005" t="s">
        <v>365</v>
      </c>
    </row>
    <row r="11006" spans="1:16" x14ac:dyDescent="0.25">
      <c r="A11006">
        <v>152415</v>
      </c>
      <c r="B11006" t="s">
        <v>360</v>
      </c>
      <c r="E11006" t="s">
        <v>11632</v>
      </c>
      <c r="F11006" t="s">
        <v>11555</v>
      </c>
      <c r="G11006" t="s">
        <v>3127</v>
      </c>
      <c r="H11006" t="s">
        <v>198</v>
      </c>
      <c r="I11006" t="s">
        <v>3128</v>
      </c>
      <c r="J11006">
        <v>2005</v>
      </c>
      <c r="K11006">
        <v>514992</v>
      </c>
      <c r="L11006">
        <v>25</v>
      </c>
      <c r="M11006" t="s">
        <v>200</v>
      </c>
      <c r="N11006" t="s">
        <v>11556</v>
      </c>
      <c r="O11006" t="s">
        <v>202</v>
      </c>
      <c r="P11006" t="s">
        <v>365</v>
      </c>
    </row>
    <row r="11007" spans="1:16" x14ac:dyDescent="0.25">
      <c r="A11007">
        <v>152416</v>
      </c>
      <c r="B11007" t="s">
        <v>360</v>
      </c>
      <c r="E11007" t="s">
        <v>3287</v>
      </c>
      <c r="F11007" t="s">
        <v>11555</v>
      </c>
      <c r="G11007" t="s">
        <v>3127</v>
      </c>
      <c r="H11007" t="s">
        <v>198</v>
      </c>
      <c r="I11007" t="s">
        <v>3128</v>
      </c>
      <c r="J11007">
        <v>2005</v>
      </c>
      <c r="K11007">
        <v>197732</v>
      </c>
      <c r="L11007">
        <v>25</v>
      </c>
      <c r="M11007" t="s">
        <v>200</v>
      </c>
      <c r="N11007" t="s">
        <v>11573</v>
      </c>
      <c r="O11007" t="s">
        <v>202</v>
      </c>
      <c r="P11007" t="s">
        <v>365</v>
      </c>
    </row>
    <row r="11008" spans="1:16" x14ac:dyDescent="0.25">
      <c r="A11008">
        <v>152417</v>
      </c>
      <c r="B11008" t="s">
        <v>360</v>
      </c>
      <c r="E11008" t="s">
        <v>11633</v>
      </c>
      <c r="F11008" t="s">
        <v>11555</v>
      </c>
      <c r="G11008" t="s">
        <v>326</v>
      </c>
      <c r="H11008" t="s">
        <v>198</v>
      </c>
      <c r="I11008" t="s">
        <v>9381</v>
      </c>
      <c r="J11008">
        <v>2005</v>
      </c>
      <c r="K11008">
        <v>472747</v>
      </c>
      <c r="L11008">
        <v>26</v>
      </c>
      <c r="M11008" t="s">
        <v>200</v>
      </c>
      <c r="N11008" t="s">
        <v>11556</v>
      </c>
      <c r="O11008" t="s">
        <v>202</v>
      </c>
      <c r="P11008" t="s">
        <v>365</v>
      </c>
    </row>
    <row r="11009" spans="1:16" x14ac:dyDescent="0.25">
      <c r="A11009">
        <v>152421</v>
      </c>
      <c r="B11009" t="s">
        <v>360</v>
      </c>
      <c r="E11009" t="s">
        <v>11634</v>
      </c>
      <c r="F11009" t="s">
        <v>11555</v>
      </c>
      <c r="G11009" t="s">
        <v>326</v>
      </c>
      <c r="H11009" t="s">
        <v>198</v>
      </c>
      <c r="I11009" t="s">
        <v>9381</v>
      </c>
      <c r="J11009">
        <v>2005</v>
      </c>
      <c r="K11009">
        <v>40157</v>
      </c>
      <c r="L11009">
        <v>26</v>
      </c>
      <c r="M11009" t="s">
        <v>200</v>
      </c>
      <c r="N11009" t="s">
        <v>11559</v>
      </c>
      <c r="O11009" t="s">
        <v>202</v>
      </c>
      <c r="P11009" t="s">
        <v>365</v>
      </c>
    </row>
    <row r="11010" spans="1:16" x14ac:dyDescent="0.25">
      <c r="A11010">
        <v>152422</v>
      </c>
      <c r="B11010" t="s">
        <v>360</v>
      </c>
      <c r="E11010" t="s">
        <v>11635</v>
      </c>
      <c r="F11010" t="s">
        <v>11555</v>
      </c>
      <c r="G11010" t="s">
        <v>326</v>
      </c>
      <c r="H11010" t="s">
        <v>198</v>
      </c>
      <c r="I11010" t="s">
        <v>9381</v>
      </c>
      <c r="J11010">
        <v>2005</v>
      </c>
      <c r="K11010">
        <v>110387</v>
      </c>
      <c r="L11010">
        <v>26</v>
      </c>
      <c r="M11010" t="s">
        <v>200</v>
      </c>
      <c r="N11010" t="s">
        <v>11636</v>
      </c>
      <c r="O11010" t="s">
        <v>202</v>
      </c>
      <c r="P11010" t="s">
        <v>365</v>
      </c>
    </row>
    <row r="11011" spans="1:16" x14ac:dyDescent="0.25">
      <c r="A11011">
        <v>152424</v>
      </c>
      <c r="B11011" t="s">
        <v>360</v>
      </c>
      <c r="E11011" t="s">
        <v>11637</v>
      </c>
      <c r="F11011" t="s">
        <v>11555</v>
      </c>
      <c r="G11011" t="s">
        <v>326</v>
      </c>
      <c r="H11011" t="s">
        <v>198</v>
      </c>
      <c r="I11011" t="s">
        <v>9381</v>
      </c>
      <c r="J11011">
        <v>2005</v>
      </c>
      <c r="K11011">
        <v>27101</v>
      </c>
      <c r="L11011">
        <v>26</v>
      </c>
      <c r="M11011" t="s">
        <v>200</v>
      </c>
      <c r="N11011" t="s">
        <v>11559</v>
      </c>
      <c r="O11011" t="s">
        <v>202</v>
      </c>
      <c r="P11011" t="s">
        <v>365</v>
      </c>
    </row>
    <row r="11012" spans="1:16" x14ac:dyDescent="0.25">
      <c r="A11012">
        <v>152425</v>
      </c>
      <c r="B11012" t="s">
        <v>360</v>
      </c>
      <c r="E11012" t="s">
        <v>11638</v>
      </c>
      <c r="F11012" t="s">
        <v>11555</v>
      </c>
      <c r="G11012" t="s">
        <v>326</v>
      </c>
      <c r="H11012" t="s">
        <v>198</v>
      </c>
      <c r="I11012" t="s">
        <v>9381</v>
      </c>
      <c r="J11012">
        <v>2005</v>
      </c>
      <c r="K11012">
        <v>44999</v>
      </c>
      <c r="L11012">
        <v>26</v>
      </c>
      <c r="M11012" t="s">
        <v>200</v>
      </c>
      <c r="N11012" t="s">
        <v>11559</v>
      </c>
      <c r="O11012" t="s">
        <v>202</v>
      </c>
      <c r="P11012" t="s">
        <v>365</v>
      </c>
    </row>
    <row r="11013" spans="1:16" x14ac:dyDescent="0.25">
      <c r="A11013">
        <v>152428</v>
      </c>
      <c r="B11013" t="s">
        <v>360</v>
      </c>
      <c r="E11013" t="s">
        <v>11639</v>
      </c>
      <c r="F11013" t="s">
        <v>11555</v>
      </c>
      <c r="G11013" t="s">
        <v>326</v>
      </c>
      <c r="H11013" t="s">
        <v>198</v>
      </c>
      <c r="I11013" t="s">
        <v>9381</v>
      </c>
      <c r="J11013">
        <v>2005</v>
      </c>
      <c r="K11013">
        <v>360000</v>
      </c>
      <c r="L11013">
        <v>26</v>
      </c>
      <c r="M11013" t="s">
        <v>200</v>
      </c>
      <c r="N11013" t="s">
        <v>11640</v>
      </c>
      <c r="O11013" t="s">
        <v>202</v>
      </c>
      <c r="P11013" t="s">
        <v>6145</v>
      </c>
    </row>
    <row r="11014" spans="1:16" x14ac:dyDescent="0.25">
      <c r="A11014">
        <v>152429</v>
      </c>
      <c r="B11014" t="s">
        <v>360</v>
      </c>
      <c r="E11014" t="s">
        <v>11641</v>
      </c>
      <c r="F11014" t="s">
        <v>11555</v>
      </c>
      <c r="G11014" t="s">
        <v>326</v>
      </c>
      <c r="H11014" t="s">
        <v>198</v>
      </c>
      <c r="I11014" t="s">
        <v>9381</v>
      </c>
      <c r="J11014">
        <v>2005</v>
      </c>
      <c r="K11014">
        <v>304320</v>
      </c>
      <c r="L11014">
        <v>26</v>
      </c>
      <c r="M11014" t="s">
        <v>200</v>
      </c>
      <c r="N11014" t="s">
        <v>11556</v>
      </c>
      <c r="O11014" t="s">
        <v>202</v>
      </c>
      <c r="P11014" t="s">
        <v>365</v>
      </c>
    </row>
    <row r="11015" spans="1:16" x14ac:dyDescent="0.25">
      <c r="A11015">
        <v>152430</v>
      </c>
      <c r="B11015" t="s">
        <v>360</v>
      </c>
      <c r="E11015" t="s">
        <v>11642</v>
      </c>
      <c r="F11015" t="s">
        <v>11555</v>
      </c>
      <c r="G11015" t="s">
        <v>326</v>
      </c>
      <c r="H11015" t="s">
        <v>198</v>
      </c>
      <c r="I11015" t="s">
        <v>9381</v>
      </c>
      <c r="J11015">
        <v>2005</v>
      </c>
      <c r="K11015">
        <v>120000</v>
      </c>
      <c r="L11015">
        <v>26</v>
      </c>
      <c r="M11015" t="s">
        <v>200</v>
      </c>
      <c r="N11015" t="s">
        <v>11640</v>
      </c>
      <c r="O11015" t="s">
        <v>202</v>
      </c>
      <c r="P11015" t="s">
        <v>6145</v>
      </c>
    </row>
    <row r="11016" spans="1:16" x14ac:dyDescent="0.25">
      <c r="A11016">
        <v>152431</v>
      </c>
      <c r="B11016" t="s">
        <v>360</v>
      </c>
      <c r="E11016" t="s">
        <v>11643</v>
      </c>
      <c r="F11016" t="s">
        <v>11555</v>
      </c>
      <c r="G11016" t="s">
        <v>326</v>
      </c>
      <c r="H11016" t="s">
        <v>198</v>
      </c>
      <c r="I11016" t="s">
        <v>9381</v>
      </c>
      <c r="J11016">
        <v>2005</v>
      </c>
      <c r="K11016">
        <v>160000</v>
      </c>
      <c r="L11016">
        <v>26</v>
      </c>
      <c r="M11016" t="s">
        <v>200</v>
      </c>
      <c r="N11016" t="s">
        <v>11640</v>
      </c>
      <c r="O11016" t="s">
        <v>202</v>
      </c>
      <c r="P11016" t="s">
        <v>6145</v>
      </c>
    </row>
    <row r="11017" spans="1:16" x14ac:dyDescent="0.25">
      <c r="A11017">
        <v>152432</v>
      </c>
      <c r="B11017" t="s">
        <v>360</v>
      </c>
      <c r="E11017" t="s">
        <v>11644</v>
      </c>
      <c r="F11017" t="s">
        <v>11555</v>
      </c>
      <c r="G11017" t="s">
        <v>326</v>
      </c>
      <c r="H11017" t="s">
        <v>198</v>
      </c>
      <c r="I11017" t="s">
        <v>9381</v>
      </c>
      <c r="J11017">
        <v>2005</v>
      </c>
      <c r="K11017">
        <v>380000</v>
      </c>
      <c r="L11017">
        <v>26</v>
      </c>
      <c r="M11017" t="s">
        <v>200</v>
      </c>
      <c r="N11017" t="s">
        <v>11640</v>
      </c>
      <c r="O11017" t="s">
        <v>202</v>
      </c>
      <c r="P11017" t="s">
        <v>6145</v>
      </c>
    </row>
    <row r="11018" spans="1:16" x14ac:dyDescent="0.25">
      <c r="A11018">
        <v>152433</v>
      </c>
      <c r="B11018" t="s">
        <v>360</v>
      </c>
      <c r="E11018" t="s">
        <v>11645</v>
      </c>
      <c r="F11018" t="s">
        <v>11555</v>
      </c>
      <c r="G11018" t="s">
        <v>326</v>
      </c>
      <c r="H11018" t="s">
        <v>198</v>
      </c>
      <c r="I11018" t="s">
        <v>9381</v>
      </c>
      <c r="J11018">
        <v>2005</v>
      </c>
      <c r="K11018">
        <v>34601</v>
      </c>
      <c r="L11018">
        <v>26</v>
      </c>
      <c r="M11018" t="s">
        <v>200</v>
      </c>
      <c r="N11018" t="s">
        <v>11640</v>
      </c>
      <c r="O11018" t="s">
        <v>202</v>
      </c>
      <c r="P11018" t="s">
        <v>6145</v>
      </c>
    </row>
    <row r="11019" spans="1:16" x14ac:dyDescent="0.25">
      <c r="A11019">
        <v>152434</v>
      </c>
      <c r="B11019" t="s">
        <v>360</v>
      </c>
      <c r="E11019" t="s">
        <v>11646</v>
      </c>
      <c r="F11019" t="s">
        <v>11555</v>
      </c>
      <c r="G11019" t="s">
        <v>326</v>
      </c>
      <c r="H11019" t="s">
        <v>198</v>
      </c>
      <c r="I11019" t="s">
        <v>9381</v>
      </c>
      <c r="J11019">
        <v>2005</v>
      </c>
      <c r="K11019">
        <v>18452</v>
      </c>
      <c r="L11019">
        <v>26</v>
      </c>
      <c r="M11019" t="s">
        <v>200</v>
      </c>
      <c r="N11019" t="s">
        <v>11640</v>
      </c>
      <c r="O11019" t="s">
        <v>202</v>
      </c>
      <c r="P11019" t="s">
        <v>6145</v>
      </c>
    </row>
    <row r="11020" spans="1:16" x14ac:dyDescent="0.25">
      <c r="A11020">
        <v>152435</v>
      </c>
      <c r="B11020" t="s">
        <v>360</v>
      </c>
      <c r="E11020" t="s">
        <v>11647</v>
      </c>
      <c r="F11020" t="s">
        <v>11555</v>
      </c>
      <c r="G11020" t="s">
        <v>326</v>
      </c>
      <c r="H11020" t="s">
        <v>198</v>
      </c>
      <c r="I11020" t="s">
        <v>9381</v>
      </c>
      <c r="J11020">
        <v>2005</v>
      </c>
      <c r="K11020">
        <v>50000</v>
      </c>
      <c r="L11020">
        <v>26</v>
      </c>
      <c r="M11020" t="s">
        <v>200</v>
      </c>
      <c r="N11020" t="s">
        <v>11640</v>
      </c>
      <c r="O11020" t="s">
        <v>202</v>
      </c>
      <c r="P11020" t="s">
        <v>6145</v>
      </c>
    </row>
    <row r="11021" spans="1:16" x14ac:dyDescent="0.25">
      <c r="A11021">
        <v>152436</v>
      </c>
      <c r="B11021" t="s">
        <v>360</v>
      </c>
      <c r="E11021" t="s">
        <v>11648</v>
      </c>
      <c r="F11021" t="s">
        <v>11555</v>
      </c>
      <c r="G11021" t="s">
        <v>326</v>
      </c>
      <c r="H11021" t="s">
        <v>198</v>
      </c>
      <c r="I11021" t="s">
        <v>9381</v>
      </c>
      <c r="J11021">
        <v>2005</v>
      </c>
      <c r="K11021">
        <v>80000</v>
      </c>
      <c r="L11021">
        <v>26</v>
      </c>
      <c r="M11021" t="s">
        <v>200</v>
      </c>
      <c r="N11021" t="s">
        <v>11640</v>
      </c>
      <c r="O11021" t="s">
        <v>202</v>
      </c>
      <c r="P11021" t="s">
        <v>6145</v>
      </c>
    </row>
    <row r="11022" spans="1:16" x14ac:dyDescent="0.25">
      <c r="A11022">
        <v>152437</v>
      </c>
      <c r="B11022" t="s">
        <v>360</v>
      </c>
      <c r="E11022" t="s">
        <v>11649</v>
      </c>
      <c r="F11022" t="s">
        <v>11555</v>
      </c>
      <c r="G11022" t="s">
        <v>326</v>
      </c>
      <c r="H11022" t="s">
        <v>198</v>
      </c>
      <c r="I11022" t="s">
        <v>9381</v>
      </c>
      <c r="J11022">
        <v>2005</v>
      </c>
      <c r="K11022">
        <v>25000</v>
      </c>
      <c r="L11022">
        <v>26</v>
      </c>
      <c r="M11022" t="s">
        <v>200</v>
      </c>
      <c r="N11022" t="s">
        <v>11640</v>
      </c>
      <c r="O11022" t="s">
        <v>202</v>
      </c>
      <c r="P11022" t="s">
        <v>6145</v>
      </c>
    </row>
    <row r="11023" spans="1:16" x14ac:dyDescent="0.25">
      <c r="A11023">
        <v>152438</v>
      </c>
      <c r="B11023" t="s">
        <v>360</v>
      </c>
      <c r="E11023" t="s">
        <v>11650</v>
      </c>
      <c r="F11023" t="s">
        <v>11555</v>
      </c>
      <c r="G11023" t="s">
        <v>326</v>
      </c>
      <c r="H11023" t="s">
        <v>198</v>
      </c>
      <c r="I11023" t="s">
        <v>9381</v>
      </c>
      <c r="J11023">
        <v>2005</v>
      </c>
      <c r="K11023">
        <v>150000</v>
      </c>
      <c r="L11023">
        <v>26</v>
      </c>
      <c r="M11023" t="s">
        <v>200</v>
      </c>
      <c r="N11023" t="s">
        <v>11640</v>
      </c>
      <c r="O11023" t="s">
        <v>202</v>
      </c>
      <c r="P11023" t="s">
        <v>6145</v>
      </c>
    </row>
    <row r="11024" spans="1:16" x14ac:dyDescent="0.25">
      <c r="A11024">
        <v>152439</v>
      </c>
      <c r="B11024" t="s">
        <v>360</v>
      </c>
      <c r="E11024" t="s">
        <v>11651</v>
      </c>
      <c r="F11024" t="s">
        <v>11555</v>
      </c>
      <c r="G11024" t="s">
        <v>326</v>
      </c>
      <c r="H11024" t="s">
        <v>198</v>
      </c>
      <c r="I11024" t="s">
        <v>9381</v>
      </c>
      <c r="J11024">
        <v>2005</v>
      </c>
      <c r="K11024">
        <v>60864</v>
      </c>
      <c r="L11024">
        <v>26</v>
      </c>
      <c r="M11024" t="s">
        <v>200</v>
      </c>
      <c r="N11024" t="s">
        <v>11556</v>
      </c>
      <c r="O11024" t="s">
        <v>202</v>
      </c>
      <c r="P11024" t="s">
        <v>365</v>
      </c>
    </row>
    <row r="11025" spans="1:16" x14ac:dyDescent="0.25">
      <c r="A11025">
        <v>152440</v>
      </c>
      <c r="B11025" t="s">
        <v>360</v>
      </c>
      <c r="E11025" t="s">
        <v>11652</v>
      </c>
      <c r="F11025" t="s">
        <v>11555</v>
      </c>
      <c r="G11025" t="s">
        <v>326</v>
      </c>
      <c r="H11025" t="s">
        <v>198</v>
      </c>
      <c r="I11025" t="s">
        <v>9381</v>
      </c>
      <c r="J11025">
        <v>2005</v>
      </c>
      <c r="K11025">
        <v>675000</v>
      </c>
      <c r="L11025">
        <v>26</v>
      </c>
      <c r="M11025" t="s">
        <v>200</v>
      </c>
      <c r="N11025" t="s">
        <v>11640</v>
      </c>
      <c r="O11025" t="s">
        <v>202</v>
      </c>
      <c r="P11025" t="s">
        <v>6145</v>
      </c>
    </row>
    <row r="11026" spans="1:16" x14ac:dyDescent="0.25">
      <c r="A11026">
        <v>152441</v>
      </c>
      <c r="B11026" t="s">
        <v>360</v>
      </c>
      <c r="E11026" t="s">
        <v>11653</v>
      </c>
      <c r="F11026" t="s">
        <v>11555</v>
      </c>
      <c r="G11026" t="s">
        <v>326</v>
      </c>
      <c r="H11026" t="s">
        <v>198</v>
      </c>
      <c r="I11026" t="s">
        <v>9381</v>
      </c>
      <c r="J11026">
        <v>2005</v>
      </c>
      <c r="K11026">
        <v>486912</v>
      </c>
      <c r="L11026">
        <v>26</v>
      </c>
      <c r="M11026" t="s">
        <v>200</v>
      </c>
      <c r="N11026" t="s">
        <v>11556</v>
      </c>
      <c r="O11026" t="s">
        <v>202</v>
      </c>
      <c r="P11026" t="s">
        <v>365</v>
      </c>
    </row>
    <row r="11027" spans="1:16" x14ac:dyDescent="0.25">
      <c r="A11027">
        <v>152442</v>
      </c>
      <c r="B11027" t="s">
        <v>360</v>
      </c>
      <c r="E11027" t="s">
        <v>11654</v>
      </c>
      <c r="F11027" t="s">
        <v>11555</v>
      </c>
      <c r="G11027" t="s">
        <v>326</v>
      </c>
      <c r="H11027" t="s">
        <v>198</v>
      </c>
      <c r="I11027" t="s">
        <v>9381</v>
      </c>
      <c r="J11027">
        <v>2005</v>
      </c>
      <c r="K11027">
        <v>170000</v>
      </c>
      <c r="L11027">
        <v>26</v>
      </c>
      <c r="M11027" t="s">
        <v>200</v>
      </c>
      <c r="N11027" t="s">
        <v>11640</v>
      </c>
      <c r="O11027" t="s">
        <v>202</v>
      </c>
      <c r="P11027" t="s">
        <v>6145</v>
      </c>
    </row>
    <row r="11028" spans="1:16" x14ac:dyDescent="0.25">
      <c r="A11028">
        <v>152443</v>
      </c>
      <c r="B11028" t="s">
        <v>360</v>
      </c>
      <c r="E11028" t="s">
        <v>11655</v>
      </c>
      <c r="F11028" t="s">
        <v>11555</v>
      </c>
      <c r="G11028" t="s">
        <v>326</v>
      </c>
      <c r="H11028" t="s">
        <v>198</v>
      </c>
      <c r="I11028" t="s">
        <v>9381</v>
      </c>
      <c r="J11028">
        <v>2005</v>
      </c>
      <c r="K11028">
        <v>81152</v>
      </c>
      <c r="L11028">
        <v>26</v>
      </c>
      <c r="M11028" t="s">
        <v>200</v>
      </c>
      <c r="N11028" t="s">
        <v>11556</v>
      </c>
      <c r="O11028" t="s">
        <v>202</v>
      </c>
      <c r="P11028" t="s">
        <v>365</v>
      </c>
    </row>
    <row r="11029" spans="1:16" x14ac:dyDescent="0.25">
      <c r="A11029">
        <v>152444</v>
      </c>
      <c r="B11029" t="s">
        <v>360</v>
      </c>
      <c r="E11029" t="s">
        <v>11656</v>
      </c>
      <c r="F11029" t="s">
        <v>11555</v>
      </c>
      <c r="G11029" t="s">
        <v>326</v>
      </c>
      <c r="H11029" t="s">
        <v>198</v>
      </c>
      <c r="I11029" t="s">
        <v>9381</v>
      </c>
      <c r="J11029">
        <v>2005</v>
      </c>
      <c r="K11029">
        <v>380400</v>
      </c>
      <c r="L11029">
        <v>26</v>
      </c>
      <c r="M11029" t="s">
        <v>200</v>
      </c>
      <c r="N11029" t="s">
        <v>11556</v>
      </c>
      <c r="O11029" t="s">
        <v>202</v>
      </c>
      <c r="P11029" t="s">
        <v>365</v>
      </c>
    </row>
    <row r="11030" spans="1:16" x14ac:dyDescent="0.25">
      <c r="A11030">
        <v>152445</v>
      </c>
      <c r="B11030" t="s">
        <v>360</v>
      </c>
      <c r="E11030" t="s">
        <v>11657</v>
      </c>
      <c r="F11030" t="s">
        <v>11555</v>
      </c>
      <c r="G11030" t="s">
        <v>326</v>
      </c>
      <c r="H11030" t="s">
        <v>198</v>
      </c>
      <c r="I11030" t="s">
        <v>9381</v>
      </c>
      <c r="J11030">
        <v>2005</v>
      </c>
      <c r="K11030">
        <v>130000</v>
      </c>
      <c r="L11030">
        <v>26</v>
      </c>
      <c r="M11030" t="s">
        <v>200</v>
      </c>
      <c r="N11030" t="s">
        <v>11640</v>
      </c>
      <c r="O11030" t="s">
        <v>202</v>
      </c>
      <c r="P11030" t="s">
        <v>6145</v>
      </c>
    </row>
    <row r="11031" spans="1:16" x14ac:dyDescent="0.25">
      <c r="A11031">
        <v>152446</v>
      </c>
      <c r="B11031" t="s">
        <v>360</v>
      </c>
      <c r="E11031" t="s">
        <v>11658</v>
      </c>
      <c r="F11031" t="s">
        <v>11555</v>
      </c>
      <c r="G11031" t="s">
        <v>326</v>
      </c>
      <c r="H11031" t="s">
        <v>198</v>
      </c>
      <c r="I11031" t="s">
        <v>9381</v>
      </c>
      <c r="J11031">
        <v>2005</v>
      </c>
      <c r="K11031">
        <v>210000</v>
      </c>
      <c r="L11031">
        <v>26</v>
      </c>
      <c r="M11031" t="s">
        <v>200</v>
      </c>
      <c r="N11031" t="s">
        <v>11640</v>
      </c>
      <c r="O11031" t="s">
        <v>202</v>
      </c>
      <c r="P11031" t="s">
        <v>6145</v>
      </c>
    </row>
    <row r="11032" spans="1:16" x14ac:dyDescent="0.25">
      <c r="A11032">
        <v>152447</v>
      </c>
      <c r="B11032" t="s">
        <v>360</v>
      </c>
      <c r="E11032" t="s">
        <v>11659</v>
      </c>
      <c r="F11032" t="s">
        <v>11555</v>
      </c>
      <c r="G11032" t="s">
        <v>326</v>
      </c>
      <c r="H11032" t="s">
        <v>198</v>
      </c>
      <c r="I11032" t="s">
        <v>9381</v>
      </c>
      <c r="J11032">
        <v>2005</v>
      </c>
      <c r="K11032">
        <v>10000</v>
      </c>
      <c r="L11032">
        <v>26</v>
      </c>
      <c r="M11032" t="s">
        <v>200</v>
      </c>
      <c r="N11032" t="s">
        <v>11640</v>
      </c>
      <c r="O11032" t="s">
        <v>202</v>
      </c>
      <c r="P11032" t="s">
        <v>6145</v>
      </c>
    </row>
    <row r="11033" spans="1:16" x14ac:dyDescent="0.25">
      <c r="A11033">
        <v>152448</v>
      </c>
      <c r="B11033" t="s">
        <v>360</v>
      </c>
      <c r="E11033" t="s">
        <v>11660</v>
      </c>
      <c r="F11033" t="s">
        <v>11555</v>
      </c>
      <c r="G11033" t="s">
        <v>326</v>
      </c>
      <c r="H11033" t="s">
        <v>198</v>
      </c>
      <c r="I11033" t="s">
        <v>9381</v>
      </c>
      <c r="J11033">
        <v>2005</v>
      </c>
      <c r="K11033">
        <v>10000</v>
      </c>
      <c r="L11033">
        <v>26</v>
      </c>
      <c r="M11033" t="s">
        <v>200</v>
      </c>
      <c r="N11033" t="s">
        <v>11640</v>
      </c>
      <c r="O11033" t="s">
        <v>202</v>
      </c>
      <c r="P11033" t="s">
        <v>6145</v>
      </c>
    </row>
    <row r="11034" spans="1:16" x14ac:dyDescent="0.25">
      <c r="A11034">
        <v>152450</v>
      </c>
      <c r="B11034" t="s">
        <v>360</v>
      </c>
      <c r="E11034" t="s">
        <v>11661</v>
      </c>
      <c r="F11034" t="s">
        <v>11555</v>
      </c>
      <c r="G11034" t="s">
        <v>326</v>
      </c>
      <c r="H11034" t="s">
        <v>198</v>
      </c>
      <c r="I11034" t="s">
        <v>9381</v>
      </c>
      <c r="J11034">
        <v>2005</v>
      </c>
      <c r="K11034">
        <v>130000</v>
      </c>
      <c r="L11034">
        <v>26</v>
      </c>
      <c r="M11034" t="s">
        <v>200</v>
      </c>
      <c r="N11034" t="s">
        <v>11640</v>
      </c>
      <c r="O11034" t="s">
        <v>202</v>
      </c>
      <c r="P11034" t="s">
        <v>6145</v>
      </c>
    </row>
    <row r="11035" spans="1:16" x14ac:dyDescent="0.25">
      <c r="A11035">
        <v>152451</v>
      </c>
      <c r="B11035" t="s">
        <v>360</v>
      </c>
      <c r="E11035" t="s">
        <v>11662</v>
      </c>
      <c r="F11035" t="s">
        <v>11555</v>
      </c>
      <c r="G11035" t="s">
        <v>326</v>
      </c>
      <c r="H11035" t="s">
        <v>198</v>
      </c>
      <c r="I11035" t="s">
        <v>9381</v>
      </c>
      <c r="J11035">
        <v>2005</v>
      </c>
      <c r="K11035">
        <v>90000</v>
      </c>
      <c r="L11035">
        <v>26</v>
      </c>
      <c r="M11035" t="s">
        <v>200</v>
      </c>
      <c r="N11035" t="s">
        <v>11640</v>
      </c>
      <c r="O11035" t="s">
        <v>202</v>
      </c>
      <c r="P11035" t="s">
        <v>6145</v>
      </c>
    </row>
    <row r="11036" spans="1:16" x14ac:dyDescent="0.25">
      <c r="A11036">
        <v>152452</v>
      </c>
      <c r="B11036" t="s">
        <v>360</v>
      </c>
      <c r="E11036" t="s">
        <v>11663</v>
      </c>
      <c r="F11036" t="s">
        <v>11555</v>
      </c>
      <c r="G11036" t="s">
        <v>326</v>
      </c>
      <c r="H11036" t="s">
        <v>198</v>
      </c>
      <c r="I11036" t="s">
        <v>9381</v>
      </c>
      <c r="J11036">
        <v>2005</v>
      </c>
      <c r="K11036">
        <v>150000</v>
      </c>
      <c r="L11036">
        <v>26</v>
      </c>
      <c r="M11036" t="s">
        <v>200</v>
      </c>
      <c r="N11036" t="s">
        <v>11640</v>
      </c>
      <c r="O11036" t="s">
        <v>202</v>
      </c>
      <c r="P11036" t="s">
        <v>6145</v>
      </c>
    </row>
    <row r="11037" spans="1:16" x14ac:dyDescent="0.25">
      <c r="A11037">
        <v>152453</v>
      </c>
      <c r="B11037" t="s">
        <v>360</v>
      </c>
      <c r="E11037" t="s">
        <v>11664</v>
      </c>
      <c r="F11037" t="s">
        <v>11555</v>
      </c>
      <c r="G11037" t="s">
        <v>326</v>
      </c>
      <c r="H11037" t="s">
        <v>198</v>
      </c>
      <c r="I11037" t="s">
        <v>9381</v>
      </c>
      <c r="J11037">
        <v>2005</v>
      </c>
      <c r="K11037">
        <v>225000</v>
      </c>
      <c r="L11037">
        <v>26</v>
      </c>
      <c r="M11037" t="s">
        <v>200</v>
      </c>
      <c r="N11037" t="s">
        <v>11640</v>
      </c>
      <c r="O11037" t="s">
        <v>202</v>
      </c>
      <c r="P11037" t="s">
        <v>6145</v>
      </c>
    </row>
    <row r="11038" spans="1:16" x14ac:dyDescent="0.25">
      <c r="A11038">
        <v>152454</v>
      </c>
      <c r="B11038" t="s">
        <v>360</v>
      </c>
      <c r="E11038" t="s">
        <v>11665</v>
      </c>
      <c r="F11038" t="s">
        <v>11555</v>
      </c>
      <c r="G11038" t="s">
        <v>326</v>
      </c>
      <c r="H11038" t="s">
        <v>198</v>
      </c>
      <c r="I11038" t="s">
        <v>9381</v>
      </c>
      <c r="J11038">
        <v>2005</v>
      </c>
      <c r="K11038">
        <v>7015513</v>
      </c>
      <c r="L11038">
        <v>26</v>
      </c>
      <c r="M11038" t="s">
        <v>200</v>
      </c>
      <c r="N11038" t="s">
        <v>11556</v>
      </c>
      <c r="O11038" t="s">
        <v>202</v>
      </c>
      <c r="P11038" t="s">
        <v>365</v>
      </c>
    </row>
    <row r="11039" spans="1:16" x14ac:dyDescent="0.25">
      <c r="A11039">
        <v>152456</v>
      </c>
      <c r="B11039" t="s">
        <v>360</v>
      </c>
      <c r="E11039" t="s">
        <v>11666</v>
      </c>
      <c r="F11039" t="s">
        <v>11555</v>
      </c>
      <c r="G11039" t="s">
        <v>326</v>
      </c>
      <c r="H11039" t="s">
        <v>198</v>
      </c>
      <c r="I11039" t="s">
        <v>9381</v>
      </c>
      <c r="J11039">
        <v>2005</v>
      </c>
      <c r="K11039">
        <v>162304</v>
      </c>
      <c r="L11039">
        <v>26</v>
      </c>
      <c r="M11039" t="s">
        <v>200</v>
      </c>
      <c r="N11039" t="s">
        <v>11556</v>
      </c>
      <c r="O11039" t="s">
        <v>202</v>
      </c>
      <c r="P11039" t="s">
        <v>365</v>
      </c>
    </row>
    <row r="11040" spans="1:16" x14ac:dyDescent="0.25">
      <c r="A11040">
        <v>152459</v>
      </c>
      <c r="B11040" t="s">
        <v>360</v>
      </c>
      <c r="E11040" t="s">
        <v>11667</v>
      </c>
      <c r="F11040" t="s">
        <v>11555</v>
      </c>
      <c r="G11040" t="s">
        <v>326</v>
      </c>
      <c r="H11040" t="s">
        <v>198</v>
      </c>
      <c r="I11040" t="s">
        <v>9381</v>
      </c>
      <c r="J11040">
        <v>2005</v>
      </c>
      <c r="K11040">
        <v>20000</v>
      </c>
      <c r="L11040">
        <v>26</v>
      </c>
      <c r="M11040" t="s">
        <v>200</v>
      </c>
      <c r="N11040" t="s">
        <v>11640</v>
      </c>
      <c r="O11040" t="s">
        <v>202</v>
      </c>
      <c r="P11040" t="s">
        <v>6145</v>
      </c>
    </row>
    <row r="11041" spans="1:16" x14ac:dyDescent="0.25">
      <c r="A11041">
        <v>152460</v>
      </c>
      <c r="B11041" t="s">
        <v>360</v>
      </c>
      <c r="E11041" t="s">
        <v>11668</v>
      </c>
      <c r="F11041" t="s">
        <v>11555</v>
      </c>
      <c r="G11041" t="s">
        <v>326</v>
      </c>
      <c r="H11041" t="s">
        <v>198</v>
      </c>
      <c r="I11041" t="s">
        <v>9381</v>
      </c>
      <c r="J11041">
        <v>2005</v>
      </c>
      <c r="K11041">
        <v>260000</v>
      </c>
      <c r="L11041">
        <v>26</v>
      </c>
      <c r="M11041" t="s">
        <v>200</v>
      </c>
      <c r="N11041" t="s">
        <v>11640</v>
      </c>
      <c r="O11041" t="s">
        <v>202</v>
      </c>
      <c r="P11041" t="s">
        <v>6145</v>
      </c>
    </row>
    <row r="11042" spans="1:16" x14ac:dyDescent="0.25">
      <c r="A11042">
        <v>152461</v>
      </c>
      <c r="B11042" t="s">
        <v>360</v>
      </c>
      <c r="E11042" t="s">
        <v>11669</v>
      </c>
      <c r="F11042" t="s">
        <v>11555</v>
      </c>
      <c r="G11042" t="s">
        <v>326</v>
      </c>
      <c r="H11042" t="s">
        <v>198</v>
      </c>
      <c r="I11042" t="s">
        <v>9381</v>
      </c>
      <c r="J11042">
        <v>2005</v>
      </c>
      <c r="K11042">
        <v>100000</v>
      </c>
      <c r="L11042">
        <v>26</v>
      </c>
      <c r="M11042" t="s">
        <v>200</v>
      </c>
      <c r="N11042" t="s">
        <v>11640</v>
      </c>
      <c r="O11042" t="s">
        <v>202</v>
      </c>
      <c r="P11042" t="s">
        <v>6145</v>
      </c>
    </row>
    <row r="11043" spans="1:16" x14ac:dyDescent="0.25">
      <c r="A11043">
        <v>152462</v>
      </c>
      <c r="B11043" t="s">
        <v>360</v>
      </c>
      <c r="E11043" t="s">
        <v>11670</v>
      </c>
      <c r="F11043" t="s">
        <v>11555</v>
      </c>
      <c r="G11043" t="s">
        <v>326</v>
      </c>
      <c r="H11043" t="s">
        <v>198</v>
      </c>
      <c r="I11043" t="s">
        <v>9381</v>
      </c>
      <c r="J11043">
        <v>2005</v>
      </c>
      <c r="K11043">
        <v>285000</v>
      </c>
      <c r="L11043">
        <v>26</v>
      </c>
      <c r="M11043" t="s">
        <v>200</v>
      </c>
      <c r="N11043" t="s">
        <v>11640</v>
      </c>
      <c r="O11043" t="s">
        <v>202</v>
      </c>
      <c r="P11043" t="s">
        <v>6145</v>
      </c>
    </row>
    <row r="11044" spans="1:16" x14ac:dyDescent="0.25">
      <c r="A11044">
        <v>152463</v>
      </c>
      <c r="B11044" t="s">
        <v>360</v>
      </c>
      <c r="E11044" t="s">
        <v>11671</v>
      </c>
      <c r="F11044" t="s">
        <v>11555</v>
      </c>
      <c r="G11044" t="s">
        <v>326</v>
      </c>
      <c r="H11044" t="s">
        <v>198</v>
      </c>
      <c r="I11044" t="s">
        <v>9381</v>
      </c>
      <c r="J11044">
        <v>2005</v>
      </c>
      <c r="K11044">
        <v>261000</v>
      </c>
      <c r="L11044">
        <v>26</v>
      </c>
      <c r="M11044" t="s">
        <v>200</v>
      </c>
      <c r="N11044" t="s">
        <v>11640</v>
      </c>
      <c r="O11044" t="s">
        <v>202</v>
      </c>
      <c r="P11044" t="s">
        <v>6145</v>
      </c>
    </row>
    <row r="11045" spans="1:16" x14ac:dyDescent="0.25">
      <c r="A11045">
        <v>152465</v>
      </c>
      <c r="B11045" t="s">
        <v>360</v>
      </c>
      <c r="E11045" t="s">
        <v>11672</v>
      </c>
      <c r="F11045" t="s">
        <v>11555</v>
      </c>
      <c r="G11045" t="s">
        <v>326</v>
      </c>
      <c r="H11045" t="s">
        <v>198</v>
      </c>
      <c r="I11045" t="s">
        <v>9381</v>
      </c>
      <c r="J11045">
        <v>2005</v>
      </c>
      <c r="K11045">
        <v>162000</v>
      </c>
      <c r="L11045">
        <v>26</v>
      </c>
      <c r="M11045" t="s">
        <v>200</v>
      </c>
      <c r="N11045" t="s">
        <v>11640</v>
      </c>
      <c r="O11045" t="s">
        <v>202</v>
      </c>
      <c r="P11045" t="s">
        <v>6145</v>
      </c>
    </row>
    <row r="11046" spans="1:16" x14ac:dyDescent="0.25">
      <c r="A11046">
        <v>152467</v>
      </c>
      <c r="B11046" t="s">
        <v>360</v>
      </c>
      <c r="E11046" t="s">
        <v>11673</v>
      </c>
      <c r="F11046" t="s">
        <v>11555</v>
      </c>
      <c r="G11046" t="s">
        <v>326</v>
      </c>
      <c r="H11046" t="s">
        <v>198</v>
      </c>
      <c r="I11046" t="s">
        <v>9381</v>
      </c>
      <c r="J11046">
        <v>2005</v>
      </c>
      <c r="K11046">
        <v>77000</v>
      </c>
      <c r="L11046">
        <v>26</v>
      </c>
      <c r="M11046" t="s">
        <v>200</v>
      </c>
      <c r="N11046" t="s">
        <v>11674</v>
      </c>
      <c r="O11046" t="s">
        <v>202</v>
      </c>
      <c r="P11046" t="s">
        <v>11675</v>
      </c>
    </row>
    <row r="11047" spans="1:16" x14ac:dyDescent="0.25">
      <c r="A11047">
        <v>152469</v>
      </c>
      <c r="B11047" t="s">
        <v>360</v>
      </c>
      <c r="E11047" t="s">
        <v>11676</v>
      </c>
      <c r="F11047" t="s">
        <v>11555</v>
      </c>
      <c r="G11047" t="s">
        <v>326</v>
      </c>
      <c r="H11047" t="s">
        <v>198</v>
      </c>
      <c r="I11047" t="s">
        <v>9381</v>
      </c>
      <c r="J11047">
        <v>2005</v>
      </c>
      <c r="K11047">
        <v>210000</v>
      </c>
      <c r="L11047">
        <v>26</v>
      </c>
      <c r="M11047" t="s">
        <v>200</v>
      </c>
      <c r="N11047" t="s">
        <v>11640</v>
      </c>
      <c r="O11047" t="s">
        <v>202</v>
      </c>
      <c r="P11047" t="s">
        <v>6145</v>
      </c>
    </row>
    <row r="11048" spans="1:16" x14ac:dyDescent="0.25">
      <c r="A11048">
        <v>152470</v>
      </c>
      <c r="B11048" t="s">
        <v>360</v>
      </c>
      <c r="E11048" t="s">
        <v>11677</v>
      </c>
      <c r="F11048" t="s">
        <v>11555</v>
      </c>
      <c r="G11048" t="s">
        <v>241</v>
      </c>
      <c r="H11048" t="s">
        <v>198</v>
      </c>
      <c r="I11048" t="s">
        <v>4568</v>
      </c>
      <c r="J11048">
        <v>1999</v>
      </c>
      <c r="K11048">
        <v>237080</v>
      </c>
      <c r="L11048">
        <v>27</v>
      </c>
      <c r="M11048" t="s">
        <v>200</v>
      </c>
      <c r="N11048" t="s">
        <v>11559</v>
      </c>
      <c r="O11048" t="s">
        <v>202</v>
      </c>
      <c r="P11048" t="s">
        <v>365</v>
      </c>
    </row>
    <row r="11049" spans="1:16" x14ac:dyDescent="0.25">
      <c r="A11049">
        <v>152471</v>
      </c>
      <c r="B11049" t="s">
        <v>360</v>
      </c>
      <c r="E11049" t="s">
        <v>11678</v>
      </c>
      <c r="F11049" t="s">
        <v>11555</v>
      </c>
      <c r="G11049" t="s">
        <v>241</v>
      </c>
      <c r="H11049" t="s">
        <v>198</v>
      </c>
      <c r="I11049" t="s">
        <v>4568</v>
      </c>
      <c r="J11049">
        <v>2005</v>
      </c>
      <c r="K11049">
        <v>395781</v>
      </c>
      <c r="L11049">
        <v>27</v>
      </c>
      <c r="M11049" t="s">
        <v>200</v>
      </c>
      <c r="N11049" t="s">
        <v>11559</v>
      </c>
      <c r="O11049" t="s">
        <v>202</v>
      </c>
      <c r="P11049" t="s">
        <v>365</v>
      </c>
    </row>
    <row r="11050" spans="1:16" x14ac:dyDescent="0.25">
      <c r="A11050">
        <v>152472</v>
      </c>
      <c r="B11050" t="s">
        <v>360</v>
      </c>
      <c r="E11050" t="s">
        <v>11679</v>
      </c>
      <c r="F11050" t="s">
        <v>11555</v>
      </c>
      <c r="G11050" t="s">
        <v>241</v>
      </c>
      <c r="H11050" t="s">
        <v>198</v>
      </c>
      <c r="I11050" t="s">
        <v>4568</v>
      </c>
      <c r="J11050">
        <v>2005</v>
      </c>
      <c r="K11050">
        <v>771777</v>
      </c>
      <c r="L11050">
        <v>27</v>
      </c>
      <c r="M11050" t="s">
        <v>200</v>
      </c>
      <c r="N11050" t="s">
        <v>11559</v>
      </c>
      <c r="O11050" t="s">
        <v>202</v>
      </c>
      <c r="P11050" t="s">
        <v>365</v>
      </c>
    </row>
    <row r="11051" spans="1:16" x14ac:dyDescent="0.25">
      <c r="A11051">
        <v>152473</v>
      </c>
      <c r="B11051" t="s">
        <v>360</v>
      </c>
      <c r="E11051" t="s">
        <v>4611</v>
      </c>
      <c r="F11051" t="s">
        <v>11555</v>
      </c>
      <c r="G11051" t="s">
        <v>241</v>
      </c>
      <c r="H11051" t="s">
        <v>198</v>
      </c>
      <c r="I11051" t="s">
        <v>4568</v>
      </c>
      <c r="J11051">
        <v>1998</v>
      </c>
      <c r="K11051">
        <v>2911</v>
      </c>
      <c r="L11051">
        <v>27</v>
      </c>
      <c r="M11051" t="s">
        <v>200</v>
      </c>
      <c r="N11051" t="s">
        <v>11559</v>
      </c>
      <c r="O11051" t="s">
        <v>202</v>
      </c>
      <c r="P11051" t="s">
        <v>2737</v>
      </c>
    </row>
    <row r="11052" spans="1:16" x14ac:dyDescent="0.25">
      <c r="A11052">
        <v>152474</v>
      </c>
      <c r="B11052" t="s">
        <v>360</v>
      </c>
      <c r="E11052" t="s">
        <v>11680</v>
      </c>
      <c r="F11052" t="s">
        <v>11555</v>
      </c>
      <c r="G11052" t="s">
        <v>241</v>
      </c>
      <c r="H11052" t="s">
        <v>198</v>
      </c>
      <c r="I11052" t="s">
        <v>4568</v>
      </c>
      <c r="J11052">
        <v>2001</v>
      </c>
      <c r="K11052">
        <v>1789</v>
      </c>
      <c r="L11052">
        <v>27</v>
      </c>
      <c r="M11052" t="s">
        <v>200</v>
      </c>
      <c r="N11052" t="s">
        <v>11576</v>
      </c>
      <c r="O11052" t="s">
        <v>202</v>
      </c>
      <c r="P11052" t="s">
        <v>11681</v>
      </c>
    </row>
    <row r="11053" spans="1:16" x14ac:dyDescent="0.25">
      <c r="A11053">
        <v>152475</v>
      </c>
      <c r="B11053" t="s">
        <v>360</v>
      </c>
      <c r="E11053" t="s">
        <v>11682</v>
      </c>
      <c r="F11053" t="s">
        <v>11555</v>
      </c>
      <c r="G11053" t="s">
        <v>241</v>
      </c>
      <c r="H11053" t="s">
        <v>198</v>
      </c>
      <c r="I11053" t="s">
        <v>4568</v>
      </c>
      <c r="J11053">
        <v>2005</v>
      </c>
      <c r="K11053">
        <v>108039</v>
      </c>
      <c r="L11053">
        <v>27</v>
      </c>
      <c r="M11053" t="s">
        <v>200</v>
      </c>
      <c r="N11053" t="s">
        <v>11559</v>
      </c>
      <c r="O11053" t="s">
        <v>202</v>
      </c>
      <c r="P11053" t="s">
        <v>365</v>
      </c>
    </row>
    <row r="11054" spans="1:16" x14ac:dyDescent="0.25">
      <c r="A11054">
        <v>152476</v>
      </c>
      <c r="B11054" t="s">
        <v>360</v>
      </c>
      <c r="E11054" t="s">
        <v>11683</v>
      </c>
      <c r="F11054" t="s">
        <v>11555</v>
      </c>
      <c r="G11054" t="s">
        <v>2519</v>
      </c>
      <c r="H11054" t="s">
        <v>198</v>
      </c>
      <c r="I11054" t="s">
        <v>2520</v>
      </c>
      <c r="J11054">
        <v>2005</v>
      </c>
      <c r="K11054">
        <v>491734</v>
      </c>
      <c r="L11054">
        <v>31</v>
      </c>
      <c r="M11054" t="s">
        <v>200</v>
      </c>
      <c r="N11054" t="s">
        <v>11556</v>
      </c>
      <c r="O11054" t="s">
        <v>202</v>
      </c>
      <c r="P11054" t="s">
        <v>365</v>
      </c>
    </row>
    <row r="11055" spans="1:16" x14ac:dyDescent="0.25">
      <c r="A11055">
        <v>152477</v>
      </c>
      <c r="B11055" t="s">
        <v>360</v>
      </c>
      <c r="E11055" t="s">
        <v>11684</v>
      </c>
      <c r="F11055" t="s">
        <v>11555</v>
      </c>
      <c r="G11055" t="s">
        <v>2519</v>
      </c>
      <c r="H11055" t="s">
        <v>198</v>
      </c>
      <c r="I11055" t="s">
        <v>2520</v>
      </c>
      <c r="J11055">
        <v>2005</v>
      </c>
      <c r="K11055">
        <v>453842</v>
      </c>
      <c r="L11055">
        <v>31</v>
      </c>
      <c r="M11055" t="s">
        <v>200</v>
      </c>
      <c r="N11055" t="s">
        <v>11556</v>
      </c>
      <c r="O11055" t="s">
        <v>202</v>
      </c>
      <c r="P11055" t="s">
        <v>365</v>
      </c>
    </row>
    <row r="11056" spans="1:16" x14ac:dyDescent="0.25">
      <c r="A11056">
        <v>152478</v>
      </c>
      <c r="B11056" t="s">
        <v>360</v>
      </c>
      <c r="E11056" t="s">
        <v>2568</v>
      </c>
      <c r="F11056" t="s">
        <v>11555</v>
      </c>
      <c r="G11056" t="s">
        <v>2519</v>
      </c>
      <c r="H11056" t="s">
        <v>198</v>
      </c>
      <c r="I11056" t="s">
        <v>2520</v>
      </c>
      <c r="J11056">
        <v>2005</v>
      </c>
      <c r="K11056">
        <v>344933</v>
      </c>
      <c r="L11056">
        <v>31</v>
      </c>
      <c r="M11056" t="s">
        <v>200</v>
      </c>
      <c r="N11056" t="s">
        <v>11556</v>
      </c>
      <c r="O11056" t="s">
        <v>202</v>
      </c>
      <c r="P11056" t="s">
        <v>365</v>
      </c>
    </row>
    <row r="11057" spans="1:16" x14ac:dyDescent="0.25">
      <c r="A11057">
        <v>152479</v>
      </c>
      <c r="B11057" t="s">
        <v>360</v>
      </c>
      <c r="E11057" t="s">
        <v>11685</v>
      </c>
      <c r="F11057" t="s">
        <v>11555</v>
      </c>
      <c r="G11057" t="s">
        <v>4128</v>
      </c>
      <c r="H11057" t="s">
        <v>198</v>
      </c>
      <c r="I11057" t="s">
        <v>4129</v>
      </c>
      <c r="J11057">
        <v>2005</v>
      </c>
      <c r="K11057">
        <v>1176976</v>
      </c>
      <c r="L11057">
        <v>30</v>
      </c>
      <c r="M11057" t="s">
        <v>200</v>
      </c>
      <c r="N11057" t="s">
        <v>11559</v>
      </c>
      <c r="O11057" t="s">
        <v>202</v>
      </c>
      <c r="P11057" t="s">
        <v>365</v>
      </c>
    </row>
    <row r="11058" spans="1:16" x14ac:dyDescent="0.25">
      <c r="A11058">
        <v>152480</v>
      </c>
      <c r="B11058" t="s">
        <v>360</v>
      </c>
      <c r="E11058" t="s">
        <v>11686</v>
      </c>
      <c r="F11058" t="s">
        <v>11555</v>
      </c>
      <c r="G11058" t="s">
        <v>410</v>
      </c>
      <c r="H11058" t="s">
        <v>198</v>
      </c>
      <c r="I11058" t="s">
        <v>411</v>
      </c>
      <c r="J11058">
        <v>2005</v>
      </c>
      <c r="K11058">
        <v>2460</v>
      </c>
      <c r="L11058">
        <v>32</v>
      </c>
      <c r="M11058" t="s">
        <v>200</v>
      </c>
      <c r="N11058" t="s">
        <v>11556</v>
      </c>
      <c r="O11058" t="s">
        <v>202</v>
      </c>
      <c r="P11058" t="s">
        <v>365</v>
      </c>
    </row>
    <row r="11059" spans="1:16" x14ac:dyDescent="0.25">
      <c r="A11059">
        <v>152481</v>
      </c>
      <c r="B11059" t="s">
        <v>360</v>
      </c>
      <c r="E11059" t="s">
        <v>11687</v>
      </c>
      <c r="F11059" t="s">
        <v>11555</v>
      </c>
      <c r="G11059" t="s">
        <v>410</v>
      </c>
      <c r="H11059" t="s">
        <v>198</v>
      </c>
      <c r="I11059" t="s">
        <v>411</v>
      </c>
      <c r="J11059">
        <v>2005</v>
      </c>
      <c r="K11059">
        <v>654932</v>
      </c>
      <c r="L11059">
        <v>32</v>
      </c>
      <c r="M11059" t="s">
        <v>200</v>
      </c>
      <c r="N11059" t="s">
        <v>11556</v>
      </c>
      <c r="O11059" t="s">
        <v>202</v>
      </c>
      <c r="P11059" t="s">
        <v>365</v>
      </c>
    </row>
    <row r="11060" spans="1:16" x14ac:dyDescent="0.25">
      <c r="A11060">
        <v>152482</v>
      </c>
      <c r="B11060" t="s">
        <v>360</v>
      </c>
      <c r="E11060" t="s">
        <v>11688</v>
      </c>
      <c r="F11060" t="s">
        <v>11555</v>
      </c>
      <c r="G11060" t="s">
        <v>410</v>
      </c>
      <c r="H11060" t="s">
        <v>198</v>
      </c>
      <c r="I11060" t="s">
        <v>411</v>
      </c>
      <c r="J11060">
        <v>2005</v>
      </c>
      <c r="K11060">
        <v>588340</v>
      </c>
      <c r="L11060">
        <v>32</v>
      </c>
      <c r="M11060" t="s">
        <v>200</v>
      </c>
      <c r="N11060" t="s">
        <v>11556</v>
      </c>
      <c r="O11060" t="s">
        <v>202</v>
      </c>
      <c r="P11060" t="s">
        <v>365</v>
      </c>
    </row>
    <row r="11061" spans="1:16" x14ac:dyDescent="0.25">
      <c r="A11061">
        <v>152483</v>
      </c>
      <c r="B11061" t="s">
        <v>360</v>
      </c>
      <c r="E11061" t="s">
        <v>11689</v>
      </c>
      <c r="F11061" t="s">
        <v>11555</v>
      </c>
      <c r="G11061" t="s">
        <v>410</v>
      </c>
      <c r="H11061" t="s">
        <v>198</v>
      </c>
      <c r="I11061" t="s">
        <v>411</v>
      </c>
      <c r="J11061">
        <v>2005</v>
      </c>
      <c r="K11061">
        <v>350366</v>
      </c>
      <c r="L11061">
        <v>32</v>
      </c>
      <c r="M11061" t="s">
        <v>200</v>
      </c>
      <c r="N11061" t="s">
        <v>11556</v>
      </c>
      <c r="O11061" t="s">
        <v>202</v>
      </c>
      <c r="P11061" t="s">
        <v>365</v>
      </c>
    </row>
    <row r="11062" spans="1:16" x14ac:dyDescent="0.25">
      <c r="A11062">
        <v>152484</v>
      </c>
      <c r="B11062" t="s">
        <v>360</v>
      </c>
      <c r="E11062" t="s">
        <v>11690</v>
      </c>
      <c r="F11062" t="s">
        <v>11555</v>
      </c>
      <c r="G11062" t="s">
        <v>264</v>
      </c>
      <c r="H11062" t="s">
        <v>198</v>
      </c>
      <c r="I11062" t="s">
        <v>265</v>
      </c>
      <c r="J11062">
        <v>2005</v>
      </c>
      <c r="K11062">
        <v>590000</v>
      </c>
      <c r="L11062">
        <v>33</v>
      </c>
      <c r="M11062" t="s">
        <v>200</v>
      </c>
      <c r="N11062" t="s">
        <v>11556</v>
      </c>
      <c r="O11062" t="s">
        <v>202</v>
      </c>
      <c r="P11062" t="s">
        <v>365</v>
      </c>
    </row>
    <row r="11063" spans="1:16" x14ac:dyDescent="0.25">
      <c r="A11063">
        <v>152485</v>
      </c>
      <c r="B11063" t="s">
        <v>360</v>
      </c>
      <c r="E11063" t="s">
        <v>11691</v>
      </c>
      <c r="F11063" t="s">
        <v>11555</v>
      </c>
      <c r="G11063" t="s">
        <v>264</v>
      </c>
      <c r="H11063" t="s">
        <v>198</v>
      </c>
      <c r="I11063" t="s">
        <v>265</v>
      </c>
      <c r="J11063">
        <v>2005</v>
      </c>
      <c r="K11063">
        <v>206000</v>
      </c>
      <c r="L11063">
        <v>33</v>
      </c>
      <c r="M11063" t="s">
        <v>200</v>
      </c>
      <c r="N11063" t="s">
        <v>11556</v>
      </c>
      <c r="O11063" t="s">
        <v>202</v>
      </c>
      <c r="P11063" t="s">
        <v>365</v>
      </c>
    </row>
    <row r="11064" spans="1:16" x14ac:dyDescent="0.25">
      <c r="A11064">
        <v>152486</v>
      </c>
      <c r="B11064" t="s">
        <v>360</v>
      </c>
      <c r="E11064" t="s">
        <v>11692</v>
      </c>
      <c r="F11064" t="s">
        <v>11555</v>
      </c>
      <c r="G11064" t="s">
        <v>264</v>
      </c>
      <c r="H11064" t="s">
        <v>198</v>
      </c>
      <c r="I11064" t="s">
        <v>265</v>
      </c>
      <c r="J11064">
        <v>2005</v>
      </c>
      <c r="K11064">
        <v>278000</v>
      </c>
      <c r="L11064">
        <v>33</v>
      </c>
      <c r="M11064" t="s">
        <v>200</v>
      </c>
      <c r="N11064" t="s">
        <v>11556</v>
      </c>
      <c r="O11064" t="s">
        <v>202</v>
      </c>
      <c r="P11064" t="s">
        <v>365</v>
      </c>
    </row>
    <row r="11065" spans="1:16" x14ac:dyDescent="0.25">
      <c r="A11065">
        <v>152487</v>
      </c>
      <c r="B11065" t="s">
        <v>360</v>
      </c>
      <c r="E11065" t="s">
        <v>11693</v>
      </c>
      <c r="F11065" t="s">
        <v>11555</v>
      </c>
      <c r="G11065" t="s">
        <v>264</v>
      </c>
      <c r="H11065" t="s">
        <v>198</v>
      </c>
      <c r="I11065" t="s">
        <v>265</v>
      </c>
      <c r="J11065">
        <v>2005</v>
      </c>
      <c r="K11065">
        <v>349000</v>
      </c>
      <c r="L11065">
        <v>33</v>
      </c>
      <c r="M11065" t="s">
        <v>200</v>
      </c>
      <c r="N11065" t="s">
        <v>11556</v>
      </c>
      <c r="O11065" t="s">
        <v>202</v>
      </c>
      <c r="P11065" t="s">
        <v>365</v>
      </c>
    </row>
    <row r="11066" spans="1:16" x14ac:dyDescent="0.25">
      <c r="A11066">
        <v>152488</v>
      </c>
      <c r="B11066" t="s">
        <v>360</v>
      </c>
      <c r="E11066" t="s">
        <v>11694</v>
      </c>
      <c r="F11066" t="s">
        <v>11555</v>
      </c>
      <c r="G11066" t="s">
        <v>264</v>
      </c>
      <c r="H11066" t="s">
        <v>198</v>
      </c>
      <c r="I11066" t="s">
        <v>265</v>
      </c>
      <c r="J11066">
        <v>2005</v>
      </c>
      <c r="K11066">
        <v>263000</v>
      </c>
      <c r="L11066">
        <v>33</v>
      </c>
      <c r="M11066" t="s">
        <v>200</v>
      </c>
      <c r="N11066" t="s">
        <v>11556</v>
      </c>
      <c r="O11066" t="s">
        <v>202</v>
      </c>
      <c r="P11066" t="s">
        <v>365</v>
      </c>
    </row>
    <row r="11067" spans="1:16" x14ac:dyDescent="0.25">
      <c r="A11067">
        <v>152489</v>
      </c>
      <c r="B11067" t="s">
        <v>360</v>
      </c>
      <c r="E11067" t="s">
        <v>11695</v>
      </c>
      <c r="F11067" t="s">
        <v>11555</v>
      </c>
      <c r="G11067" t="s">
        <v>264</v>
      </c>
      <c r="H11067" t="s">
        <v>198</v>
      </c>
      <c r="I11067" t="s">
        <v>265</v>
      </c>
      <c r="J11067">
        <v>2005</v>
      </c>
      <c r="K11067">
        <v>691000</v>
      </c>
      <c r="L11067">
        <v>33</v>
      </c>
      <c r="M11067" t="s">
        <v>200</v>
      </c>
      <c r="N11067" t="s">
        <v>11556</v>
      </c>
      <c r="O11067" t="s">
        <v>202</v>
      </c>
      <c r="P11067" t="s">
        <v>365</v>
      </c>
    </row>
    <row r="11068" spans="1:16" x14ac:dyDescent="0.25">
      <c r="A11068">
        <v>152490</v>
      </c>
      <c r="B11068" t="s">
        <v>360</v>
      </c>
      <c r="E11068" t="s">
        <v>11696</v>
      </c>
      <c r="F11068" t="s">
        <v>11555</v>
      </c>
      <c r="G11068" t="s">
        <v>264</v>
      </c>
      <c r="H11068" t="s">
        <v>198</v>
      </c>
      <c r="I11068" t="s">
        <v>265</v>
      </c>
      <c r="J11068">
        <v>2005</v>
      </c>
      <c r="K11068">
        <v>187000</v>
      </c>
      <c r="L11068">
        <v>33</v>
      </c>
      <c r="M11068" t="s">
        <v>200</v>
      </c>
      <c r="N11068" t="s">
        <v>11556</v>
      </c>
      <c r="O11068" t="s">
        <v>202</v>
      </c>
      <c r="P11068" t="s">
        <v>365</v>
      </c>
    </row>
    <row r="11069" spans="1:16" x14ac:dyDescent="0.25">
      <c r="A11069">
        <v>152491</v>
      </c>
      <c r="B11069" t="s">
        <v>360</v>
      </c>
      <c r="E11069" t="s">
        <v>11697</v>
      </c>
      <c r="F11069" t="s">
        <v>11555</v>
      </c>
      <c r="G11069" t="s">
        <v>264</v>
      </c>
      <c r="H11069" t="s">
        <v>198</v>
      </c>
      <c r="I11069" t="s">
        <v>265</v>
      </c>
      <c r="J11069">
        <v>2005</v>
      </c>
      <c r="K11069">
        <v>1053000</v>
      </c>
      <c r="L11069">
        <v>33</v>
      </c>
      <c r="M11069" t="s">
        <v>200</v>
      </c>
      <c r="N11069" t="s">
        <v>11556</v>
      </c>
      <c r="O11069" t="s">
        <v>202</v>
      </c>
      <c r="P11069" t="s">
        <v>365</v>
      </c>
    </row>
    <row r="11070" spans="1:16" x14ac:dyDescent="0.25">
      <c r="A11070">
        <v>152492</v>
      </c>
      <c r="B11070" t="s">
        <v>360</v>
      </c>
      <c r="E11070" t="s">
        <v>11698</v>
      </c>
      <c r="F11070" t="s">
        <v>11555</v>
      </c>
      <c r="G11070" t="s">
        <v>264</v>
      </c>
      <c r="H11070" t="s">
        <v>198</v>
      </c>
      <c r="I11070" t="s">
        <v>265</v>
      </c>
      <c r="J11070">
        <v>2005</v>
      </c>
      <c r="K11070">
        <v>447000</v>
      </c>
      <c r="L11070">
        <v>33</v>
      </c>
      <c r="M11070" t="s">
        <v>200</v>
      </c>
      <c r="N11070" t="s">
        <v>11556</v>
      </c>
      <c r="O11070" t="s">
        <v>202</v>
      </c>
      <c r="P11070" t="s">
        <v>365</v>
      </c>
    </row>
    <row r="11071" spans="1:16" x14ac:dyDescent="0.25">
      <c r="A11071">
        <v>152493</v>
      </c>
      <c r="B11071" t="s">
        <v>360</v>
      </c>
      <c r="E11071" t="s">
        <v>11699</v>
      </c>
      <c r="F11071" t="s">
        <v>11555</v>
      </c>
      <c r="G11071" t="s">
        <v>264</v>
      </c>
      <c r="H11071" t="s">
        <v>198</v>
      </c>
      <c r="I11071" t="s">
        <v>265</v>
      </c>
      <c r="J11071">
        <v>2005</v>
      </c>
      <c r="K11071">
        <v>403000</v>
      </c>
      <c r="L11071">
        <v>33</v>
      </c>
      <c r="M11071" t="s">
        <v>200</v>
      </c>
      <c r="N11071" t="s">
        <v>11556</v>
      </c>
      <c r="O11071" t="s">
        <v>202</v>
      </c>
      <c r="P11071" t="s">
        <v>3102</v>
      </c>
    </row>
    <row r="11072" spans="1:16" x14ac:dyDescent="0.25">
      <c r="A11072">
        <v>152494</v>
      </c>
      <c r="B11072" t="s">
        <v>360</v>
      </c>
      <c r="E11072" t="s">
        <v>11700</v>
      </c>
      <c r="F11072" t="s">
        <v>11555</v>
      </c>
      <c r="G11072" t="s">
        <v>264</v>
      </c>
      <c r="H11072" t="s">
        <v>198</v>
      </c>
      <c r="I11072" t="s">
        <v>265</v>
      </c>
      <c r="J11072">
        <v>2005</v>
      </c>
      <c r="K11072">
        <v>171000</v>
      </c>
      <c r="L11072">
        <v>33</v>
      </c>
      <c r="M11072" t="s">
        <v>200</v>
      </c>
      <c r="N11072" t="s">
        <v>11556</v>
      </c>
      <c r="O11072" t="s">
        <v>202</v>
      </c>
      <c r="P11072" t="s">
        <v>365</v>
      </c>
    </row>
    <row r="11073" spans="1:16" x14ac:dyDescent="0.25">
      <c r="A11073">
        <v>152495</v>
      </c>
      <c r="B11073" t="s">
        <v>360</v>
      </c>
      <c r="E11073" t="s">
        <v>11701</v>
      </c>
      <c r="F11073" t="s">
        <v>11555</v>
      </c>
      <c r="G11073" t="s">
        <v>264</v>
      </c>
      <c r="H11073" t="s">
        <v>198</v>
      </c>
      <c r="I11073" t="s">
        <v>265</v>
      </c>
      <c r="J11073">
        <v>2005</v>
      </c>
      <c r="K11073">
        <v>211000</v>
      </c>
      <c r="L11073">
        <v>33</v>
      </c>
      <c r="M11073" t="s">
        <v>200</v>
      </c>
      <c r="N11073" t="s">
        <v>11556</v>
      </c>
      <c r="O11073" t="s">
        <v>202</v>
      </c>
      <c r="P11073" t="s">
        <v>365</v>
      </c>
    </row>
    <row r="11074" spans="1:16" x14ac:dyDescent="0.25">
      <c r="A11074">
        <v>152496</v>
      </c>
      <c r="B11074" t="s">
        <v>360</v>
      </c>
      <c r="E11074" t="s">
        <v>11702</v>
      </c>
      <c r="F11074" t="s">
        <v>11555</v>
      </c>
      <c r="G11074" t="s">
        <v>264</v>
      </c>
      <c r="H11074" t="s">
        <v>198</v>
      </c>
      <c r="I11074" t="s">
        <v>265</v>
      </c>
      <c r="J11074">
        <v>2005</v>
      </c>
      <c r="K11074">
        <v>217000</v>
      </c>
      <c r="L11074">
        <v>33</v>
      </c>
      <c r="M11074" t="s">
        <v>200</v>
      </c>
      <c r="N11074" t="s">
        <v>11556</v>
      </c>
      <c r="O11074" t="s">
        <v>202</v>
      </c>
      <c r="P11074" t="s">
        <v>365</v>
      </c>
    </row>
    <row r="11075" spans="1:16" x14ac:dyDescent="0.25">
      <c r="A11075">
        <v>152497</v>
      </c>
      <c r="B11075" t="s">
        <v>360</v>
      </c>
      <c r="E11075" t="s">
        <v>11703</v>
      </c>
      <c r="F11075" t="s">
        <v>11555</v>
      </c>
      <c r="G11075" t="s">
        <v>264</v>
      </c>
      <c r="H11075" t="s">
        <v>198</v>
      </c>
      <c r="I11075" t="s">
        <v>265</v>
      </c>
      <c r="J11075">
        <v>2005</v>
      </c>
      <c r="K11075">
        <v>268000</v>
      </c>
      <c r="L11075">
        <v>33</v>
      </c>
      <c r="M11075" t="s">
        <v>200</v>
      </c>
      <c r="N11075" t="s">
        <v>11556</v>
      </c>
      <c r="O11075" t="s">
        <v>202</v>
      </c>
      <c r="P11075" t="s">
        <v>365</v>
      </c>
    </row>
    <row r="11076" spans="1:16" x14ac:dyDescent="0.25">
      <c r="A11076">
        <v>152498</v>
      </c>
      <c r="B11076" t="s">
        <v>360</v>
      </c>
      <c r="E11076" t="s">
        <v>11704</v>
      </c>
      <c r="F11076" t="s">
        <v>11555</v>
      </c>
      <c r="G11076" t="s">
        <v>264</v>
      </c>
      <c r="H11076" t="s">
        <v>198</v>
      </c>
      <c r="I11076" t="s">
        <v>265</v>
      </c>
      <c r="J11076">
        <v>2005</v>
      </c>
      <c r="K11076">
        <v>414000</v>
      </c>
      <c r="L11076">
        <v>33</v>
      </c>
      <c r="M11076" t="s">
        <v>200</v>
      </c>
      <c r="N11076" t="s">
        <v>11556</v>
      </c>
      <c r="O11076" t="s">
        <v>202</v>
      </c>
      <c r="P11076" t="s">
        <v>365</v>
      </c>
    </row>
    <row r="11077" spans="1:16" x14ac:dyDescent="0.25">
      <c r="A11077">
        <v>152499</v>
      </c>
      <c r="B11077" t="s">
        <v>360</v>
      </c>
      <c r="E11077" t="s">
        <v>11705</v>
      </c>
      <c r="F11077" t="s">
        <v>11555</v>
      </c>
      <c r="G11077" t="s">
        <v>264</v>
      </c>
      <c r="H11077" t="s">
        <v>198</v>
      </c>
      <c r="I11077" t="s">
        <v>265</v>
      </c>
      <c r="J11077">
        <v>2005</v>
      </c>
      <c r="K11077">
        <v>474000</v>
      </c>
      <c r="L11077">
        <v>33</v>
      </c>
      <c r="M11077" t="s">
        <v>200</v>
      </c>
      <c r="N11077" t="s">
        <v>11556</v>
      </c>
      <c r="O11077" t="s">
        <v>202</v>
      </c>
      <c r="P11077" t="s">
        <v>365</v>
      </c>
    </row>
    <row r="11078" spans="1:16" x14ac:dyDescent="0.25">
      <c r="A11078">
        <v>152500</v>
      </c>
      <c r="B11078" t="s">
        <v>360</v>
      </c>
      <c r="E11078" t="s">
        <v>11706</v>
      </c>
      <c r="F11078" t="s">
        <v>11555</v>
      </c>
      <c r="G11078" t="s">
        <v>264</v>
      </c>
      <c r="H11078" t="s">
        <v>198</v>
      </c>
      <c r="I11078" t="s">
        <v>265</v>
      </c>
      <c r="J11078">
        <v>2005</v>
      </c>
      <c r="K11078">
        <v>652000</v>
      </c>
      <c r="L11078">
        <v>33</v>
      </c>
      <c r="M11078" t="s">
        <v>200</v>
      </c>
      <c r="N11078" t="s">
        <v>11556</v>
      </c>
      <c r="O11078" t="s">
        <v>202</v>
      </c>
      <c r="P11078" t="s">
        <v>365</v>
      </c>
    </row>
    <row r="11079" spans="1:16" x14ac:dyDescent="0.25">
      <c r="A11079">
        <v>152501</v>
      </c>
      <c r="B11079" t="s">
        <v>360</v>
      </c>
      <c r="E11079" t="s">
        <v>11707</v>
      </c>
      <c r="F11079" t="s">
        <v>11555</v>
      </c>
      <c r="G11079" t="s">
        <v>264</v>
      </c>
      <c r="H11079" t="s">
        <v>198</v>
      </c>
      <c r="I11079" t="s">
        <v>265</v>
      </c>
      <c r="J11079">
        <v>2005</v>
      </c>
      <c r="K11079">
        <v>235000</v>
      </c>
      <c r="L11079">
        <v>33</v>
      </c>
      <c r="M11079" t="s">
        <v>200</v>
      </c>
      <c r="N11079" t="s">
        <v>11556</v>
      </c>
      <c r="O11079" t="s">
        <v>202</v>
      </c>
      <c r="P11079" t="s">
        <v>365</v>
      </c>
    </row>
    <row r="11080" spans="1:16" x14ac:dyDescent="0.25">
      <c r="A11080">
        <v>152502</v>
      </c>
      <c r="B11080" t="s">
        <v>360</v>
      </c>
      <c r="E11080" t="s">
        <v>11708</v>
      </c>
      <c r="F11080" t="s">
        <v>11555</v>
      </c>
      <c r="G11080" t="s">
        <v>264</v>
      </c>
      <c r="H11080" t="s">
        <v>198</v>
      </c>
      <c r="I11080" t="s">
        <v>265</v>
      </c>
      <c r="J11080">
        <v>2005</v>
      </c>
      <c r="K11080">
        <v>377000</v>
      </c>
      <c r="L11080">
        <v>33</v>
      </c>
      <c r="M11080" t="s">
        <v>200</v>
      </c>
      <c r="N11080" t="s">
        <v>11556</v>
      </c>
      <c r="O11080" t="s">
        <v>202</v>
      </c>
      <c r="P11080" t="s">
        <v>365</v>
      </c>
    </row>
    <row r="11081" spans="1:16" x14ac:dyDescent="0.25">
      <c r="A11081">
        <v>152503</v>
      </c>
      <c r="B11081" t="s">
        <v>360</v>
      </c>
      <c r="E11081" t="s">
        <v>11709</v>
      </c>
      <c r="F11081" t="s">
        <v>11555</v>
      </c>
      <c r="G11081" t="s">
        <v>264</v>
      </c>
      <c r="H11081" t="s">
        <v>198</v>
      </c>
      <c r="I11081" t="s">
        <v>265</v>
      </c>
      <c r="J11081">
        <v>2005</v>
      </c>
      <c r="K11081">
        <v>377000</v>
      </c>
      <c r="L11081">
        <v>33</v>
      </c>
      <c r="M11081" t="s">
        <v>200</v>
      </c>
      <c r="N11081" t="s">
        <v>11556</v>
      </c>
      <c r="O11081" t="s">
        <v>202</v>
      </c>
      <c r="P11081" t="s">
        <v>365</v>
      </c>
    </row>
    <row r="11082" spans="1:16" x14ac:dyDescent="0.25">
      <c r="A11082">
        <v>152504</v>
      </c>
      <c r="B11082" t="s">
        <v>360</v>
      </c>
      <c r="E11082" t="s">
        <v>11710</v>
      </c>
      <c r="F11082" t="s">
        <v>11555</v>
      </c>
      <c r="G11082" t="s">
        <v>264</v>
      </c>
      <c r="H11082" t="s">
        <v>198</v>
      </c>
      <c r="I11082" t="s">
        <v>265</v>
      </c>
      <c r="J11082">
        <v>2005</v>
      </c>
      <c r="K11082">
        <v>977000</v>
      </c>
      <c r="L11082">
        <v>33</v>
      </c>
      <c r="M11082" t="s">
        <v>200</v>
      </c>
      <c r="N11082" t="s">
        <v>11556</v>
      </c>
      <c r="O11082" t="s">
        <v>202</v>
      </c>
      <c r="P11082" t="s">
        <v>365</v>
      </c>
    </row>
    <row r="11083" spans="1:16" x14ac:dyDescent="0.25">
      <c r="A11083">
        <v>152505</v>
      </c>
      <c r="B11083" t="s">
        <v>360</v>
      </c>
      <c r="E11083" t="s">
        <v>11711</v>
      </c>
      <c r="F11083" t="s">
        <v>11555</v>
      </c>
      <c r="G11083" t="s">
        <v>245</v>
      </c>
      <c r="H11083" t="s">
        <v>198</v>
      </c>
      <c r="I11083" t="s">
        <v>246</v>
      </c>
      <c r="J11083">
        <v>2005</v>
      </c>
      <c r="K11083">
        <v>1500297</v>
      </c>
      <c r="L11083">
        <v>35</v>
      </c>
      <c r="M11083" t="s">
        <v>200</v>
      </c>
      <c r="N11083" t="s">
        <v>11556</v>
      </c>
      <c r="O11083" t="s">
        <v>202</v>
      </c>
      <c r="P11083" t="s">
        <v>365</v>
      </c>
    </row>
    <row r="11084" spans="1:16" x14ac:dyDescent="0.25">
      <c r="A11084">
        <v>152506</v>
      </c>
      <c r="B11084" t="s">
        <v>360</v>
      </c>
      <c r="E11084" t="s">
        <v>11712</v>
      </c>
      <c r="F11084" t="s">
        <v>11555</v>
      </c>
      <c r="G11084" t="s">
        <v>245</v>
      </c>
      <c r="H11084" t="s">
        <v>198</v>
      </c>
      <c r="I11084" t="s">
        <v>246</v>
      </c>
      <c r="J11084">
        <v>2005</v>
      </c>
      <c r="K11084">
        <v>1195739</v>
      </c>
      <c r="L11084">
        <v>35</v>
      </c>
      <c r="M11084" t="s">
        <v>200</v>
      </c>
      <c r="N11084" t="s">
        <v>11640</v>
      </c>
      <c r="O11084" t="s">
        <v>202</v>
      </c>
      <c r="P11084" t="s">
        <v>560</v>
      </c>
    </row>
    <row r="11085" spans="1:16" x14ac:dyDescent="0.25">
      <c r="A11085">
        <v>152507</v>
      </c>
      <c r="B11085" t="s">
        <v>360</v>
      </c>
      <c r="E11085" t="s">
        <v>11713</v>
      </c>
      <c r="F11085" t="s">
        <v>11555</v>
      </c>
      <c r="G11085" t="s">
        <v>245</v>
      </c>
      <c r="H11085" t="s">
        <v>198</v>
      </c>
      <c r="I11085" t="s">
        <v>246</v>
      </c>
      <c r="J11085">
        <v>2005</v>
      </c>
      <c r="K11085">
        <v>456032</v>
      </c>
      <c r="L11085">
        <v>35</v>
      </c>
      <c r="M11085" t="s">
        <v>200</v>
      </c>
      <c r="N11085" t="s">
        <v>11640</v>
      </c>
      <c r="O11085" t="s">
        <v>202</v>
      </c>
      <c r="P11085" t="s">
        <v>560</v>
      </c>
    </row>
    <row r="11086" spans="1:16" x14ac:dyDescent="0.25">
      <c r="A11086">
        <v>152508</v>
      </c>
      <c r="B11086" t="s">
        <v>360</v>
      </c>
      <c r="E11086" t="s">
        <v>11714</v>
      </c>
      <c r="F11086" t="s">
        <v>11555</v>
      </c>
      <c r="G11086" t="s">
        <v>7259</v>
      </c>
      <c r="H11086" t="s">
        <v>198</v>
      </c>
      <c r="I11086" t="s">
        <v>7260</v>
      </c>
      <c r="J11086">
        <v>2005</v>
      </c>
      <c r="K11086">
        <v>514291</v>
      </c>
      <c r="L11086">
        <v>38</v>
      </c>
      <c r="M11086" t="s">
        <v>200</v>
      </c>
      <c r="N11086" t="s">
        <v>11559</v>
      </c>
      <c r="O11086" t="s">
        <v>202</v>
      </c>
      <c r="P11086" t="s">
        <v>365</v>
      </c>
    </row>
    <row r="11087" spans="1:16" x14ac:dyDescent="0.25">
      <c r="A11087">
        <v>152509</v>
      </c>
      <c r="B11087" t="s">
        <v>360</v>
      </c>
      <c r="E11087" t="s">
        <v>7683</v>
      </c>
      <c r="F11087" t="s">
        <v>11555</v>
      </c>
      <c r="G11087" t="s">
        <v>7259</v>
      </c>
      <c r="H11087" t="s">
        <v>198</v>
      </c>
      <c r="I11087" t="s">
        <v>7260</v>
      </c>
      <c r="J11087">
        <v>2005</v>
      </c>
      <c r="K11087">
        <v>2456489</v>
      </c>
      <c r="L11087">
        <v>38</v>
      </c>
      <c r="M11087" t="s">
        <v>200</v>
      </c>
      <c r="N11087" t="s">
        <v>11559</v>
      </c>
      <c r="O11087" t="s">
        <v>202</v>
      </c>
      <c r="P11087" t="s">
        <v>365</v>
      </c>
    </row>
    <row r="11088" spans="1:16" x14ac:dyDescent="0.25">
      <c r="A11088">
        <v>152510</v>
      </c>
      <c r="B11088" t="s">
        <v>360</v>
      </c>
      <c r="E11088" t="s">
        <v>11715</v>
      </c>
      <c r="F11088" t="s">
        <v>11555</v>
      </c>
      <c r="G11088" t="s">
        <v>7259</v>
      </c>
      <c r="H11088" t="s">
        <v>198</v>
      </c>
      <c r="I11088" t="s">
        <v>7260</v>
      </c>
      <c r="J11088">
        <v>2005</v>
      </c>
      <c r="K11088">
        <v>420351</v>
      </c>
      <c r="L11088">
        <v>38</v>
      </c>
      <c r="M11088" t="s">
        <v>200</v>
      </c>
      <c r="N11088" t="s">
        <v>11556</v>
      </c>
      <c r="O11088" t="s">
        <v>202</v>
      </c>
      <c r="P11088" t="s">
        <v>365</v>
      </c>
    </row>
    <row r="11089" spans="1:16" x14ac:dyDescent="0.25">
      <c r="A11089">
        <v>152511</v>
      </c>
      <c r="B11089" t="s">
        <v>360</v>
      </c>
      <c r="E11089" t="s">
        <v>11716</v>
      </c>
      <c r="F11089" t="s">
        <v>11555</v>
      </c>
      <c r="G11089" t="s">
        <v>7259</v>
      </c>
      <c r="H11089" t="s">
        <v>198</v>
      </c>
      <c r="I11089" t="s">
        <v>7260</v>
      </c>
      <c r="J11089">
        <v>2004</v>
      </c>
      <c r="K11089">
        <v>891621</v>
      </c>
      <c r="L11089">
        <v>38</v>
      </c>
      <c r="M11089" t="s">
        <v>200</v>
      </c>
      <c r="N11089" t="s">
        <v>11559</v>
      </c>
      <c r="O11089" t="s">
        <v>202</v>
      </c>
      <c r="P11089" t="s">
        <v>365</v>
      </c>
    </row>
    <row r="11090" spans="1:16" x14ac:dyDescent="0.25">
      <c r="A11090">
        <v>152512</v>
      </c>
      <c r="B11090" t="s">
        <v>360</v>
      </c>
      <c r="E11090" t="s">
        <v>11717</v>
      </c>
      <c r="F11090" t="s">
        <v>11555</v>
      </c>
      <c r="G11090" t="s">
        <v>7259</v>
      </c>
      <c r="H11090" t="s">
        <v>198</v>
      </c>
      <c r="I11090" t="s">
        <v>7260</v>
      </c>
      <c r="J11090">
        <v>2004</v>
      </c>
      <c r="K11090">
        <v>921678</v>
      </c>
      <c r="L11090">
        <v>38</v>
      </c>
      <c r="M11090" t="s">
        <v>200</v>
      </c>
      <c r="N11090" t="s">
        <v>11559</v>
      </c>
      <c r="O11090" t="s">
        <v>202</v>
      </c>
      <c r="P11090" t="s">
        <v>365</v>
      </c>
    </row>
    <row r="11091" spans="1:16" x14ac:dyDescent="0.25">
      <c r="A11091">
        <v>152513</v>
      </c>
      <c r="B11091" t="s">
        <v>360</v>
      </c>
      <c r="E11091" t="s">
        <v>11718</v>
      </c>
      <c r="F11091" t="s">
        <v>11555</v>
      </c>
      <c r="G11091" t="s">
        <v>7259</v>
      </c>
      <c r="H11091" t="s">
        <v>198</v>
      </c>
      <c r="I11091" t="s">
        <v>7260</v>
      </c>
      <c r="J11091">
        <v>2004</v>
      </c>
      <c r="K11091">
        <v>189485</v>
      </c>
      <c r="L11091">
        <v>38</v>
      </c>
      <c r="M11091" t="s">
        <v>200</v>
      </c>
      <c r="N11091" t="s">
        <v>11556</v>
      </c>
      <c r="O11091" t="s">
        <v>202</v>
      </c>
      <c r="P11091" t="s">
        <v>365</v>
      </c>
    </row>
    <row r="11092" spans="1:16" x14ac:dyDescent="0.25">
      <c r="A11092">
        <v>152514</v>
      </c>
      <c r="B11092" t="s">
        <v>360</v>
      </c>
      <c r="E11092" t="s">
        <v>11719</v>
      </c>
      <c r="F11092" t="s">
        <v>11555</v>
      </c>
      <c r="G11092" t="s">
        <v>7259</v>
      </c>
      <c r="H11092" t="s">
        <v>198</v>
      </c>
      <c r="I11092" t="s">
        <v>7260</v>
      </c>
      <c r="J11092">
        <v>2004</v>
      </c>
      <c r="K11092">
        <v>785733</v>
      </c>
      <c r="L11092">
        <v>38</v>
      </c>
      <c r="M11092" t="s">
        <v>200</v>
      </c>
      <c r="N11092" t="s">
        <v>11588</v>
      </c>
      <c r="O11092" t="s">
        <v>202</v>
      </c>
      <c r="P11092" t="s">
        <v>365</v>
      </c>
    </row>
    <row r="11093" spans="1:16" x14ac:dyDescent="0.25">
      <c r="A11093">
        <v>152515</v>
      </c>
      <c r="B11093" t="s">
        <v>360</v>
      </c>
      <c r="E11093" t="s">
        <v>11720</v>
      </c>
      <c r="F11093" t="s">
        <v>11555</v>
      </c>
      <c r="G11093" t="s">
        <v>7259</v>
      </c>
      <c r="H11093" t="s">
        <v>198</v>
      </c>
      <c r="I11093" t="s">
        <v>7260</v>
      </c>
      <c r="J11093">
        <v>2004</v>
      </c>
      <c r="K11093">
        <v>605925</v>
      </c>
      <c r="L11093">
        <v>38</v>
      </c>
      <c r="M11093" t="s">
        <v>200</v>
      </c>
      <c r="N11093" t="s">
        <v>11588</v>
      </c>
      <c r="O11093" t="s">
        <v>202</v>
      </c>
      <c r="P11093" t="s">
        <v>365</v>
      </c>
    </row>
    <row r="11094" spans="1:16" x14ac:dyDescent="0.25">
      <c r="A11094">
        <v>152516</v>
      </c>
      <c r="B11094" t="s">
        <v>360</v>
      </c>
      <c r="E11094" t="s">
        <v>11721</v>
      </c>
      <c r="F11094" t="s">
        <v>11555</v>
      </c>
      <c r="G11094" t="s">
        <v>7259</v>
      </c>
      <c r="H11094" t="s">
        <v>198</v>
      </c>
      <c r="I11094" t="s">
        <v>7260</v>
      </c>
      <c r="J11094">
        <v>2004</v>
      </c>
      <c r="K11094">
        <v>572108</v>
      </c>
      <c r="L11094">
        <v>38</v>
      </c>
      <c r="M11094" t="s">
        <v>200</v>
      </c>
      <c r="N11094" t="s">
        <v>11559</v>
      </c>
      <c r="O11094" t="s">
        <v>202</v>
      </c>
      <c r="P11094" t="s">
        <v>365</v>
      </c>
    </row>
    <row r="11095" spans="1:16" x14ac:dyDescent="0.25">
      <c r="A11095">
        <v>152518</v>
      </c>
      <c r="B11095" t="s">
        <v>345</v>
      </c>
      <c r="E11095" t="s">
        <v>11722</v>
      </c>
      <c r="F11095" t="s">
        <v>11723</v>
      </c>
      <c r="G11095" t="s">
        <v>2501</v>
      </c>
      <c r="H11095" t="s">
        <v>198</v>
      </c>
      <c r="I11095" t="s">
        <v>2502</v>
      </c>
      <c r="J11095">
        <v>2005</v>
      </c>
      <c r="K11095">
        <v>139394</v>
      </c>
      <c r="L11095">
        <v>12</v>
      </c>
      <c r="M11095" t="s">
        <v>200</v>
      </c>
      <c r="N11095" t="s">
        <v>11724</v>
      </c>
      <c r="O11095" t="s">
        <v>202</v>
      </c>
      <c r="P11095" t="s">
        <v>10409</v>
      </c>
    </row>
    <row r="11096" spans="1:16" x14ac:dyDescent="0.25">
      <c r="A11096">
        <v>152519</v>
      </c>
      <c r="B11096" t="s">
        <v>345</v>
      </c>
      <c r="E11096" t="s">
        <v>11725</v>
      </c>
      <c r="F11096" t="s">
        <v>11723</v>
      </c>
      <c r="G11096" t="s">
        <v>2501</v>
      </c>
      <c r="H11096" t="s">
        <v>198</v>
      </c>
      <c r="I11096" t="s">
        <v>2502</v>
      </c>
      <c r="J11096">
        <v>2005</v>
      </c>
      <c r="K11096">
        <v>93394</v>
      </c>
      <c r="L11096">
        <v>12</v>
      </c>
      <c r="M11096" t="s">
        <v>200</v>
      </c>
      <c r="N11096" t="s">
        <v>11724</v>
      </c>
      <c r="O11096" t="s">
        <v>202</v>
      </c>
      <c r="P11096" t="s">
        <v>10409</v>
      </c>
    </row>
    <row r="11097" spans="1:16" x14ac:dyDescent="0.25">
      <c r="A11097">
        <v>152520</v>
      </c>
      <c r="B11097" t="s">
        <v>345</v>
      </c>
      <c r="E11097" t="s">
        <v>11726</v>
      </c>
      <c r="F11097" t="s">
        <v>11723</v>
      </c>
      <c r="G11097" t="s">
        <v>2501</v>
      </c>
      <c r="H11097" t="s">
        <v>198</v>
      </c>
      <c r="I11097" t="s">
        <v>2502</v>
      </c>
      <c r="J11097">
        <v>2003</v>
      </c>
      <c r="K11097">
        <v>60864</v>
      </c>
      <c r="L11097">
        <v>12</v>
      </c>
      <c r="M11097" t="s">
        <v>200</v>
      </c>
      <c r="N11097" t="s">
        <v>11724</v>
      </c>
      <c r="O11097" t="s">
        <v>202</v>
      </c>
      <c r="P11097" t="s">
        <v>10409</v>
      </c>
    </row>
    <row r="11098" spans="1:16" x14ac:dyDescent="0.25">
      <c r="A11098">
        <v>152521</v>
      </c>
      <c r="B11098" t="s">
        <v>345</v>
      </c>
      <c r="E11098" t="s">
        <v>11727</v>
      </c>
      <c r="F11098" t="s">
        <v>11723</v>
      </c>
      <c r="G11098" t="s">
        <v>317</v>
      </c>
      <c r="H11098" t="s">
        <v>198</v>
      </c>
      <c r="I11098" t="s">
        <v>7350</v>
      </c>
      <c r="J11098">
        <v>2005</v>
      </c>
      <c r="K11098">
        <v>9335</v>
      </c>
      <c r="L11098">
        <v>28</v>
      </c>
      <c r="M11098" t="s">
        <v>200</v>
      </c>
      <c r="N11098" t="s">
        <v>10408</v>
      </c>
      <c r="O11098" t="s">
        <v>202</v>
      </c>
      <c r="P11098" t="s">
        <v>11728</v>
      </c>
    </row>
    <row r="11099" spans="1:16" x14ac:dyDescent="0.25">
      <c r="A11099">
        <v>152522</v>
      </c>
      <c r="B11099" t="s">
        <v>345</v>
      </c>
      <c r="E11099" t="s">
        <v>11729</v>
      </c>
      <c r="F11099" t="s">
        <v>11723</v>
      </c>
      <c r="G11099" t="s">
        <v>6089</v>
      </c>
      <c r="H11099" t="s">
        <v>198</v>
      </c>
      <c r="I11099" t="s">
        <v>6117</v>
      </c>
      <c r="J11099">
        <v>2004</v>
      </c>
      <c r="K11099">
        <v>402382</v>
      </c>
      <c r="L11099">
        <v>29</v>
      </c>
      <c r="M11099" t="s">
        <v>200</v>
      </c>
      <c r="N11099" t="s">
        <v>10408</v>
      </c>
      <c r="O11099" t="s">
        <v>202</v>
      </c>
      <c r="P11099" t="s">
        <v>10409</v>
      </c>
    </row>
    <row r="11100" spans="1:16" x14ac:dyDescent="0.25">
      <c r="A11100">
        <v>152523</v>
      </c>
      <c r="B11100" t="s">
        <v>345</v>
      </c>
      <c r="E11100" t="s">
        <v>11730</v>
      </c>
      <c r="F11100" t="s">
        <v>11723</v>
      </c>
      <c r="G11100" t="s">
        <v>410</v>
      </c>
      <c r="H11100" t="s">
        <v>198</v>
      </c>
      <c r="I11100" t="s">
        <v>411</v>
      </c>
      <c r="J11100">
        <v>2005</v>
      </c>
      <c r="K11100">
        <v>147339</v>
      </c>
      <c r="L11100">
        <v>32</v>
      </c>
      <c r="M11100" t="s">
        <v>200</v>
      </c>
      <c r="N11100" t="s">
        <v>10408</v>
      </c>
      <c r="O11100" t="s">
        <v>202</v>
      </c>
      <c r="P11100" t="s">
        <v>10409</v>
      </c>
    </row>
    <row r="11101" spans="1:16" x14ac:dyDescent="0.25">
      <c r="A11101">
        <v>152524</v>
      </c>
      <c r="B11101" t="s">
        <v>345</v>
      </c>
      <c r="E11101" t="s">
        <v>11384</v>
      </c>
      <c r="F11101" t="s">
        <v>11723</v>
      </c>
      <c r="G11101" t="s">
        <v>9299</v>
      </c>
      <c r="H11101" t="s">
        <v>198</v>
      </c>
      <c r="I11101" t="s">
        <v>9300</v>
      </c>
      <c r="J11101">
        <v>2003</v>
      </c>
      <c r="K11101">
        <v>5037</v>
      </c>
      <c r="L11101">
        <v>16</v>
      </c>
      <c r="M11101" t="s">
        <v>200</v>
      </c>
      <c r="N11101" t="s">
        <v>11731</v>
      </c>
      <c r="O11101" t="s">
        <v>202</v>
      </c>
      <c r="P11101" t="s">
        <v>10409</v>
      </c>
    </row>
    <row r="11102" spans="1:16" x14ac:dyDescent="0.25">
      <c r="A11102">
        <v>152525</v>
      </c>
      <c r="B11102" t="s">
        <v>345</v>
      </c>
      <c r="E11102" t="s">
        <v>11384</v>
      </c>
      <c r="F11102" t="s">
        <v>11723</v>
      </c>
      <c r="G11102" t="s">
        <v>9299</v>
      </c>
      <c r="H11102" t="s">
        <v>198</v>
      </c>
      <c r="I11102" t="s">
        <v>9300</v>
      </c>
      <c r="J11102">
        <v>2003</v>
      </c>
      <c r="K11102">
        <v>25937</v>
      </c>
      <c r="L11102">
        <v>16</v>
      </c>
      <c r="M11102" t="s">
        <v>200</v>
      </c>
      <c r="N11102" t="s">
        <v>11732</v>
      </c>
      <c r="O11102" t="s">
        <v>202</v>
      </c>
      <c r="P11102" t="s">
        <v>10409</v>
      </c>
    </row>
    <row r="11103" spans="1:16" x14ac:dyDescent="0.25">
      <c r="A11103">
        <v>152526</v>
      </c>
      <c r="B11103" t="s">
        <v>345</v>
      </c>
      <c r="E11103" t="s">
        <v>11384</v>
      </c>
      <c r="F11103" t="s">
        <v>11723</v>
      </c>
      <c r="G11103" t="s">
        <v>9299</v>
      </c>
      <c r="H11103" t="s">
        <v>198</v>
      </c>
      <c r="I11103" t="s">
        <v>9300</v>
      </c>
      <c r="J11103">
        <v>2003</v>
      </c>
      <c r="K11103">
        <v>43914</v>
      </c>
      <c r="L11103">
        <v>16</v>
      </c>
      <c r="M11103" t="s">
        <v>200</v>
      </c>
      <c r="N11103" t="s">
        <v>11732</v>
      </c>
      <c r="O11103" t="s">
        <v>202</v>
      </c>
      <c r="P11103" t="s">
        <v>10409</v>
      </c>
    </row>
    <row r="11104" spans="1:16" x14ac:dyDescent="0.25">
      <c r="A11104">
        <v>152527</v>
      </c>
      <c r="B11104" t="s">
        <v>345</v>
      </c>
      <c r="E11104" t="s">
        <v>11384</v>
      </c>
      <c r="F11104" t="s">
        <v>11723</v>
      </c>
      <c r="G11104" t="s">
        <v>9299</v>
      </c>
      <c r="H11104" t="s">
        <v>198</v>
      </c>
      <c r="I11104" t="s">
        <v>9300</v>
      </c>
      <c r="J11104">
        <v>2003</v>
      </c>
      <c r="K11104">
        <v>8027</v>
      </c>
      <c r="L11104">
        <v>16</v>
      </c>
      <c r="M11104" t="s">
        <v>200</v>
      </c>
      <c r="N11104" t="s">
        <v>11731</v>
      </c>
      <c r="O11104" t="s">
        <v>202</v>
      </c>
      <c r="P11104" t="s">
        <v>10409</v>
      </c>
    </row>
    <row r="11105" spans="1:16" x14ac:dyDescent="0.25">
      <c r="A11105">
        <v>152528</v>
      </c>
      <c r="B11105" t="s">
        <v>345</v>
      </c>
      <c r="E11105" t="s">
        <v>11384</v>
      </c>
      <c r="F11105" t="s">
        <v>11723</v>
      </c>
      <c r="G11105" t="s">
        <v>9299</v>
      </c>
      <c r="H11105" t="s">
        <v>198</v>
      </c>
      <c r="I11105" t="s">
        <v>9300</v>
      </c>
      <c r="J11105">
        <v>2003</v>
      </c>
      <c r="K11105">
        <v>130420</v>
      </c>
      <c r="L11105">
        <v>16</v>
      </c>
      <c r="M11105" t="s">
        <v>200</v>
      </c>
      <c r="N11105" t="s">
        <v>11732</v>
      </c>
      <c r="O11105" t="s">
        <v>202</v>
      </c>
      <c r="P11105" t="s">
        <v>10409</v>
      </c>
    </row>
    <row r="11106" spans="1:16" x14ac:dyDescent="0.25">
      <c r="A11106">
        <v>152529</v>
      </c>
      <c r="B11106" t="s">
        <v>345</v>
      </c>
      <c r="E11106" t="s">
        <v>11384</v>
      </c>
      <c r="F11106" t="s">
        <v>11723</v>
      </c>
      <c r="G11106" t="s">
        <v>9299</v>
      </c>
      <c r="H11106" t="s">
        <v>198</v>
      </c>
      <c r="I11106" t="s">
        <v>9300</v>
      </c>
      <c r="J11106">
        <v>2003</v>
      </c>
      <c r="K11106">
        <v>57922</v>
      </c>
      <c r="L11106">
        <v>16</v>
      </c>
      <c r="M11106" t="s">
        <v>200</v>
      </c>
      <c r="N11106" t="s">
        <v>11732</v>
      </c>
      <c r="O11106" t="s">
        <v>202</v>
      </c>
      <c r="P11106" t="s">
        <v>10409</v>
      </c>
    </row>
    <row r="11107" spans="1:16" x14ac:dyDescent="0.25">
      <c r="A11107">
        <v>152530</v>
      </c>
      <c r="B11107" t="s">
        <v>345</v>
      </c>
      <c r="E11107" t="s">
        <v>11384</v>
      </c>
      <c r="F11107" t="s">
        <v>11723</v>
      </c>
      <c r="G11107" t="s">
        <v>9299</v>
      </c>
      <c r="H11107" t="s">
        <v>198</v>
      </c>
      <c r="I11107" t="s">
        <v>9300</v>
      </c>
      <c r="J11107">
        <v>2003</v>
      </c>
      <c r="K11107">
        <v>21832</v>
      </c>
      <c r="L11107">
        <v>16</v>
      </c>
      <c r="M11107" t="s">
        <v>200</v>
      </c>
      <c r="N11107" t="s">
        <v>11733</v>
      </c>
      <c r="O11107" t="s">
        <v>202</v>
      </c>
      <c r="P11107" t="s">
        <v>11384</v>
      </c>
    </row>
    <row r="11108" spans="1:16" x14ac:dyDescent="0.25">
      <c r="A11108">
        <v>152531</v>
      </c>
      <c r="B11108" t="s">
        <v>345</v>
      </c>
      <c r="E11108" t="s">
        <v>11384</v>
      </c>
      <c r="F11108" t="s">
        <v>11723</v>
      </c>
      <c r="G11108" t="s">
        <v>9299</v>
      </c>
      <c r="H11108" t="s">
        <v>198</v>
      </c>
      <c r="I11108" t="s">
        <v>9300</v>
      </c>
      <c r="J11108">
        <v>2003</v>
      </c>
      <c r="K11108">
        <v>18513</v>
      </c>
      <c r="L11108">
        <v>16</v>
      </c>
      <c r="M11108" t="s">
        <v>200</v>
      </c>
      <c r="N11108" t="s">
        <v>11733</v>
      </c>
      <c r="O11108" t="s">
        <v>202</v>
      </c>
      <c r="P11108" t="s">
        <v>11384</v>
      </c>
    </row>
    <row r="11109" spans="1:16" x14ac:dyDescent="0.25">
      <c r="A11109">
        <v>152532</v>
      </c>
      <c r="B11109" t="s">
        <v>345</v>
      </c>
      <c r="E11109" t="s">
        <v>11384</v>
      </c>
      <c r="F11109" t="s">
        <v>11723</v>
      </c>
      <c r="G11109" t="s">
        <v>9299</v>
      </c>
      <c r="H11109" t="s">
        <v>198</v>
      </c>
      <c r="I11109" t="s">
        <v>9300</v>
      </c>
      <c r="J11109">
        <v>2003</v>
      </c>
      <c r="K11109">
        <v>77044</v>
      </c>
      <c r="L11109">
        <v>16</v>
      </c>
      <c r="M11109" t="s">
        <v>200</v>
      </c>
      <c r="N11109" t="s">
        <v>11732</v>
      </c>
      <c r="O11109" t="s">
        <v>202</v>
      </c>
      <c r="P11109" t="s">
        <v>10409</v>
      </c>
    </row>
    <row r="11110" spans="1:16" x14ac:dyDescent="0.25">
      <c r="A11110">
        <v>152533</v>
      </c>
      <c r="B11110" t="s">
        <v>345</v>
      </c>
      <c r="E11110" t="s">
        <v>11384</v>
      </c>
      <c r="F11110" t="s">
        <v>11723</v>
      </c>
      <c r="G11110" t="s">
        <v>9299</v>
      </c>
      <c r="H11110" t="s">
        <v>198</v>
      </c>
      <c r="I11110" t="s">
        <v>9300</v>
      </c>
      <c r="J11110">
        <v>2003</v>
      </c>
      <c r="K11110">
        <v>52769</v>
      </c>
      <c r="L11110">
        <v>16</v>
      </c>
      <c r="M11110" t="s">
        <v>200</v>
      </c>
      <c r="N11110" t="s">
        <v>11732</v>
      </c>
      <c r="O11110" t="s">
        <v>202</v>
      </c>
      <c r="P11110" t="s">
        <v>10409</v>
      </c>
    </row>
    <row r="11111" spans="1:16" x14ac:dyDescent="0.25">
      <c r="A11111">
        <v>152534</v>
      </c>
      <c r="B11111" t="s">
        <v>345</v>
      </c>
      <c r="E11111" t="s">
        <v>11384</v>
      </c>
      <c r="F11111" t="s">
        <v>11723</v>
      </c>
      <c r="G11111" t="s">
        <v>9299</v>
      </c>
      <c r="H11111" t="s">
        <v>198</v>
      </c>
      <c r="I11111" t="s">
        <v>9300</v>
      </c>
      <c r="J11111">
        <v>2004</v>
      </c>
      <c r="K11111">
        <v>11427</v>
      </c>
      <c r="L11111">
        <v>16</v>
      </c>
      <c r="M11111" t="s">
        <v>200</v>
      </c>
      <c r="N11111" t="s">
        <v>11733</v>
      </c>
      <c r="O11111" t="s">
        <v>202</v>
      </c>
      <c r="P11111" t="s">
        <v>11384</v>
      </c>
    </row>
    <row r="11112" spans="1:16" x14ac:dyDescent="0.25">
      <c r="A11112">
        <v>152535</v>
      </c>
      <c r="B11112" t="s">
        <v>345</v>
      </c>
      <c r="E11112" t="s">
        <v>11384</v>
      </c>
      <c r="F11112" t="s">
        <v>11723</v>
      </c>
      <c r="G11112" t="s">
        <v>9299</v>
      </c>
      <c r="H11112" t="s">
        <v>198</v>
      </c>
      <c r="I11112" t="s">
        <v>9300</v>
      </c>
      <c r="J11112">
        <v>2004</v>
      </c>
      <c r="K11112">
        <v>95521</v>
      </c>
      <c r="L11112">
        <v>16</v>
      </c>
      <c r="M11112" t="s">
        <v>200</v>
      </c>
      <c r="N11112" t="s">
        <v>11731</v>
      </c>
      <c r="O11112" t="s">
        <v>202</v>
      </c>
      <c r="P11112" t="s">
        <v>10409</v>
      </c>
    </row>
    <row r="11113" spans="1:16" x14ac:dyDescent="0.25">
      <c r="A11113">
        <v>152536</v>
      </c>
      <c r="B11113" t="s">
        <v>345</v>
      </c>
      <c r="E11113" t="s">
        <v>11384</v>
      </c>
      <c r="F11113" t="s">
        <v>11723</v>
      </c>
      <c r="G11113" t="s">
        <v>9299</v>
      </c>
      <c r="H11113" t="s">
        <v>198</v>
      </c>
      <c r="I11113" t="s">
        <v>9300</v>
      </c>
      <c r="J11113">
        <v>2004</v>
      </c>
      <c r="K11113">
        <v>39186</v>
      </c>
      <c r="L11113">
        <v>16</v>
      </c>
      <c r="M11113" t="s">
        <v>200</v>
      </c>
      <c r="N11113" t="s">
        <v>11732</v>
      </c>
      <c r="O11113" t="s">
        <v>202</v>
      </c>
      <c r="P11113" t="s">
        <v>10409</v>
      </c>
    </row>
    <row r="11114" spans="1:16" x14ac:dyDescent="0.25">
      <c r="A11114">
        <v>152537</v>
      </c>
      <c r="B11114" t="s">
        <v>345</v>
      </c>
      <c r="E11114" t="s">
        <v>11384</v>
      </c>
      <c r="F11114" t="s">
        <v>11723</v>
      </c>
      <c r="G11114" t="s">
        <v>9299</v>
      </c>
      <c r="H11114" t="s">
        <v>198</v>
      </c>
      <c r="I11114" t="s">
        <v>9300</v>
      </c>
      <c r="J11114">
        <v>2004</v>
      </c>
      <c r="K11114">
        <v>7226</v>
      </c>
      <c r="L11114">
        <v>16</v>
      </c>
      <c r="M11114" t="s">
        <v>200</v>
      </c>
      <c r="N11114" t="s">
        <v>11733</v>
      </c>
      <c r="O11114" t="s">
        <v>202</v>
      </c>
      <c r="P11114" t="s">
        <v>11384</v>
      </c>
    </row>
    <row r="11115" spans="1:16" x14ac:dyDescent="0.25">
      <c r="A11115">
        <v>152538</v>
      </c>
      <c r="B11115" t="s">
        <v>345</v>
      </c>
      <c r="E11115" t="s">
        <v>11384</v>
      </c>
      <c r="F11115" t="s">
        <v>11723</v>
      </c>
      <c r="G11115" t="s">
        <v>9299</v>
      </c>
      <c r="H11115" t="s">
        <v>198</v>
      </c>
      <c r="I11115" t="s">
        <v>9300</v>
      </c>
      <c r="J11115">
        <v>2004</v>
      </c>
      <c r="K11115">
        <v>47162</v>
      </c>
      <c r="L11115">
        <v>16</v>
      </c>
      <c r="M11115" t="s">
        <v>200</v>
      </c>
      <c r="N11115" t="s">
        <v>11732</v>
      </c>
      <c r="O11115" t="s">
        <v>202</v>
      </c>
      <c r="P11115" t="s">
        <v>10409</v>
      </c>
    </row>
    <row r="11116" spans="1:16" x14ac:dyDescent="0.25">
      <c r="A11116">
        <v>152539</v>
      </c>
      <c r="B11116" t="s">
        <v>345</v>
      </c>
      <c r="E11116" t="s">
        <v>11384</v>
      </c>
      <c r="F11116" t="s">
        <v>11723</v>
      </c>
      <c r="G11116" t="s">
        <v>9299</v>
      </c>
      <c r="H11116" t="s">
        <v>198</v>
      </c>
      <c r="I11116" t="s">
        <v>9300</v>
      </c>
      <c r="J11116">
        <v>2004</v>
      </c>
      <c r="K11116">
        <v>49972</v>
      </c>
      <c r="L11116">
        <v>16</v>
      </c>
      <c r="M11116" t="s">
        <v>200</v>
      </c>
      <c r="N11116" t="s">
        <v>11732</v>
      </c>
      <c r="O11116" t="s">
        <v>202</v>
      </c>
      <c r="P11116" t="s">
        <v>10409</v>
      </c>
    </row>
    <row r="11117" spans="1:16" x14ac:dyDescent="0.25">
      <c r="A11117">
        <v>152540</v>
      </c>
      <c r="B11117" t="s">
        <v>345</v>
      </c>
      <c r="E11117" t="s">
        <v>11384</v>
      </c>
      <c r="F11117" t="s">
        <v>11723</v>
      </c>
      <c r="G11117" t="s">
        <v>9299</v>
      </c>
      <c r="H11117" t="s">
        <v>198</v>
      </c>
      <c r="I11117" t="s">
        <v>9300</v>
      </c>
      <c r="J11117">
        <v>2004</v>
      </c>
      <c r="K11117">
        <v>46288</v>
      </c>
      <c r="L11117">
        <v>16</v>
      </c>
      <c r="M11117" t="s">
        <v>200</v>
      </c>
      <c r="N11117" t="s">
        <v>11731</v>
      </c>
      <c r="O11117" t="s">
        <v>202</v>
      </c>
      <c r="P11117" t="s">
        <v>10409</v>
      </c>
    </row>
    <row r="11118" spans="1:16" x14ac:dyDescent="0.25">
      <c r="A11118">
        <v>152541</v>
      </c>
      <c r="B11118" t="s">
        <v>345</v>
      </c>
      <c r="E11118" t="s">
        <v>11384</v>
      </c>
      <c r="F11118" t="s">
        <v>11723</v>
      </c>
      <c r="G11118" t="s">
        <v>9299</v>
      </c>
      <c r="H11118" t="s">
        <v>198</v>
      </c>
      <c r="I11118" t="s">
        <v>9300</v>
      </c>
      <c r="J11118">
        <v>2004</v>
      </c>
      <c r="K11118">
        <v>9747</v>
      </c>
      <c r="L11118">
        <v>16</v>
      </c>
      <c r="M11118" t="s">
        <v>200</v>
      </c>
      <c r="N11118" t="s">
        <v>11733</v>
      </c>
      <c r="O11118" t="s">
        <v>202</v>
      </c>
      <c r="P11118" t="s">
        <v>11384</v>
      </c>
    </row>
    <row r="11119" spans="1:16" x14ac:dyDescent="0.25">
      <c r="A11119">
        <v>152542</v>
      </c>
      <c r="B11119" t="s">
        <v>345</v>
      </c>
      <c r="E11119" t="s">
        <v>11384</v>
      </c>
      <c r="F11119" t="s">
        <v>11723</v>
      </c>
      <c r="G11119" t="s">
        <v>9299</v>
      </c>
      <c r="H11119" t="s">
        <v>198</v>
      </c>
      <c r="I11119" t="s">
        <v>9300</v>
      </c>
      <c r="J11119">
        <v>2004</v>
      </c>
      <c r="K11119">
        <v>41102</v>
      </c>
      <c r="L11119">
        <v>16</v>
      </c>
      <c r="M11119" t="s">
        <v>200</v>
      </c>
      <c r="N11119" t="s">
        <v>11731</v>
      </c>
      <c r="O11119" t="s">
        <v>202</v>
      </c>
      <c r="P11119" t="s">
        <v>10409</v>
      </c>
    </row>
    <row r="11120" spans="1:16" x14ac:dyDescent="0.25">
      <c r="A11120">
        <v>152543</v>
      </c>
      <c r="B11120" t="s">
        <v>345</v>
      </c>
      <c r="E11120" t="s">
        <v>11384</v>
      </c>
      <c r="F11120" t="s">
        <v>11723</v>
      </c>
      <c r="G11120" t="s">
        <v>9299</v>
      </c>
      <c r="H11120" t="s">
        <v>198</v>
      </c>
      <c r="I11120" t="s">
        <v>9300</v>
      </c>
      <c r="J11120">
        <v>2004</v>
      </c>
      <c r="K11120">
        <v>20001</v>
      </c>
      <c r="L11120">
        <v>16</v>
      </c>
      <c r="M11120" t="s">
        <v>200</v>
      </c>
      <c r="N11120" t="s">
        <v>11731</v>
      </c>
      <c r="O11120" t="s">
        <v>202</v>
      </c>
      <c r="P11120" t="s">
        <v>10409</v>
      </c>
    </row>
    <row r="11121" spans="1:16" x14ac:dyDescent="0.25">
      <c r="A11121">
        <v>152544</v>
      </c>
      <c r="B11121" t="s">
        <v>345</v>
      </c>
      <c r="E11121" t="s">
        <v>11384</v>
      </c>
      <c r="F11121" t="s">
        <v>11723</v>
      </c>
      <c r="G11121" t="s">
        <v>9299</v>
      </c>
      <c r="H11121" t="s">
        <v>198</v>
      </c>
      <c r="I11121" t="s">
        <v>9300</v>
      </c>
      <c r="J11121">
        <v>2004</v>
      </c>
      <c r="K11121">
        <v>31528</v>
      </c>
      <c r="L11121">
        <v>16</v>
      </c>
      <c r="M11121" t="s">
        <v>200</v>
      </c>
      <c r="N11121" t="s">
        <v>11732</v>
      </c>
      <c r="O11121" t="s">
        <v>202</v>
      </c>
      <c r="P11121" t="s">
        <v>10409</v>
      </c>
    </row>
    <row r="11122" spans="1:16" x14ac:dyDescent="0.25">
      <c r="A11122">
        <v>152545</v>
      </c>
      <c r="B11122" t="s">
        <v>345</v>
      </c>
      <c r="E11122" t="s">
        <v>11384</v>
      </c>
      <c r="F11122" t="s">
        <v>11723</v>
      </c>
      <c r="G11122" t="s">
        <v>9299</v>
      </c>
      <c r="H11122" t="s">
        <v>198</v>
      </c>
      <c r="I11122" t="s">
        <v>9300</v>
      </c>
      <c r="J11122">
        <v>2005</v>
      </c>
      <c r="K11122">
        <v>35677</v>
      </c>
      <c r="L11122">
        <v>16</v>
      </c>
      <c r="M11122" t="s">
        <v>200</v>
      </c>
      <c r="N11122" t="s">
        <v>11732</v>
      </c>
      <c r="O11122" t="s">
        <v>202</v>
      </c>
      <c r="P11122" t="s">
        <v>10409</v>
      </c>
    </row>
    <row r="11123" spans="1:16" x14ac:dyDescent="0.25">
      <c r="A11123">
        <v>152546</v>
      </c>
      <c r="B11123" t="s">
        <v>345</v>
      </c>
      <c r="E11123" t="s">
        <v>11384</v>
      </c>
      <c r="F11123" t="s">
        <v>11723</v>
      </c>
      <c r="G11123" t="s">
        <v>9299</v>
      </c>
      <c r="H11123" t="s">
        <v>198</v>
      </c>
      <c r="I11123" t="s">
        <v>9300</v>
      </c>
      <c r="J11123">
        <v>2005</v>
      </c>
      <c r="K11123">
        <v>45675</v>
      </c>
      <c r="L11123">
        <v>16</v>
      </c>
      <c r="M11123" t="s">
        <v>200</v>
      </c>
      <c r="N11123" t="s">
        <v>11732</v>
      </c>
      <c r="O11123" t="s">
        <v>202</v>
      </c>
      <c r="P11123" t="s">
        <v>10409</v>
      </c>
    </row>
    <row r="11124" spans="1:16" x14ac:dyDescent="0.25">
      <c r="A11124">
        <v>152547</v>
      </c>
      <c r="B11124" t="s">
        <v>345</v>
      </c>
      <c r="E11124" t="s">
        <v>11734</v>
      </c>
      <c r="F11124" t="s">
        <v>11723</v>
      </c>
      <c r="G11124" t="s">
        <v>4128</v>
      </c>
      <c r="H11124" t="s">
        <v>198</v>
      </c>
      <c r="I11124" t="s">
        <v>4129</v>
      </c>
      <c r="J11124">
        <v>2003</v>
      </c>
      <c r="K11124">
        <v>50928</v>
      </c>
      <c r="L11124">
        <v>30</v>
      </c>
      <c r="M11124" t="s">
        <v>200</v>
      </c>
      <c r="N11124" t="s">
        <v>11735</v>
      </c>
      <c r="O11124" t="s">
        <v>202</v>
      </c>
      <c r="P11124" t="s">
        <v>10409</v>
      </c>
    </row>
    <row r="11125" spans="1:16" x14ac:dyDescent="0.25">
      <c r="A11125">
        <v>152548</v>
      </c>
      <c r="B11125" t="s">
        <v>345</v>
      </c>
      <c r="E11125" t="s">
        <v>11736</v>
      </c>
      <c r="F11125" t="s">
        <v>11723</v>
      </c>
      <c r="G11125" t="s">
        <v>4128</v>
      </c>
      <c r="H11125" t="s">
        <v>198</v>
      </c>
      <c r="I11125" t="s">
        <v>4129</v>
      </c>
      <c r="J11125">
        <v>2003</v>
      </c>
      <c r="K11125">
        <v>56562</v>
      </c>
      <c r="L11125">
        <v>30</v>
      </c>
      <c r="M11125" t="s">
        <v>200</v>
      </c>
      <c r="N11125" t="s">
        <v>10408</v>
      </c>
      <c r="O11125" t="s">
        <v>202</v>
      </c>
      <c r="P11125" t="s">
        <v>10409</v>
      </c>
    </row>
    <row r="11126" spans="1:16" x14ac:dyDescent="0.25">
      <c r="A11126">
        <v>152549</v>
      </c>
      <c r="B11126" t="s">
        <v>345</v>
      </c>
      <c r="E11126" t="s">
        <v>11737</v>
      </c>
      <c r="F11126" t="s">
        <v>11723</v>
      </c>
      <c r="G11126" t="s">
        <v>4128</v>
      </c>
      <c r="H11126" t="s">
        <v>198</v>
      </c>
      <c r="I11126" t="s">
        <v>4129</v>
      </c>
      <c r="J11126">
        <v>2003</v>
      </c>
      <c r="K11126">
        <v>22727</v>
      </c>
      <c r="L11126">
        <v>30</v>
      </c>
      <c r="M11126" t="s">
        <v>200</v>
      </c>
      <c r="N11126" t="s">
        <v>10408</v>
      </c>
      <c r="O11126" t="s">
        <v>202</v>
      </c>
      <c r="P11126" t="s">
        <v>10409</v>
      </c>
    </row>
    <row r="11127" spans="1:16" x14ac:dyDescent="0.25">
      <c r="A11127">
        <v>152550</v>
      </c>
      <c r="B11127" t="s">
        <v>345</v>
      </c>
      <c r="E11127" t="s">
        <v>11738</v>
      </c>
      <c r="F11127" t="s">
        <v>11723</v>
      </c>
      <c r="G11127" t="s">
        <v>4128</v>
      </c>
      <c r="H11127" t="s">
        <v>198</v>
      </c>
      <c r="I11127" t="s">
        <v>4129</v>
      </c>
      <c r="J11127">
        <v>2003</v>
      </c>
      <c r="K11127">
        <v>20216</v>
      </c>
      <c r="L11127">
        <v>30</v>
      </c>
      <c r="M11127" t="s">
        <v>200</v>
      </c>
      <c r="N11127" t="s">
        <v>10408</v>
      </c>
      <c r="O11127" t="s">
        <v>202</v>
      </c>
      <c r="P11127" t="s">
        <v>10409</v>
      </c>
    </row>
    <row r="11128" spans="1:16" x14ac:dyDescent="0.25">
      <c r="A11128">
        <v>152551</v>
      </c>
      <c r="B11128" t="s">
        <v>345</v>
      </c>
      <c r="E11128" t="s">
        <v>11739</v>
      </c>
      <c r="F11128" t="s">
        <v>11723</v>
      </c>
      <c r="G11128" t="s">
        <v>4128</v>
      </c>
      <c r="H11128" t="s">
        <v>198</v>
      </c>
      <c r="I11128" t="s">
        <v>4129</v>
      </c>
      <c r="J11128">
        <v>2003</v>
      </c>
      <c r="K11128">
        <v>23420</v>
      </c>
      <c r="L11128">
        <v>30</v>
      </c>
      <c r="M11128" t="s">
        <v>200</v>
      </c>
      <c r="N11128" t="s">
        <v>10408</v>
      </c>
      <c r="O11128" t="s">
        <v>202</v>
      </c>
      <c r="P11128" t="s">
        <v>10409</v>
      </c>
    </row>
    <row r="11129" spans="1:16" x14ac:dyDescent="0.25">
      <c r="A11129">
        <v>152552</v>
      </c>
      <c r="B11129" t="s">
        <v>345</v>
      </c>
      <c r="E11129" t="s">
        <v>11740</v>
      </c>
      <c r="F11129" t="s">
        <v>11723</v>
      </c>
      <c r="G11129" t="s">
        <v>4128</v>
      </c>
      <c r="H11129" t="s">
        <v>198</v>
      </c>
      <c r="I11129" t="s">
        <v>4129</v>
      </c>
      <c r="J11129">
        <v>2003</v>
      </c>
      <c r="K11129">
        <v>9135</v>
      </c>
      <c r="L11129">
        <v>30</v>
      </c>
      <c r="M11129" t="s">
        <v>200</v>
      </c>
      <c r="N11129" t="s">
        <v>10408</v>
      </c>
      <c r="O11129" t="s">
        <v>202</v>
      </c>
      <c r="P11129" t="s">
        <v>10409</v>
      </c>
    </row>
    <row r="11130" spans="1:16" x14ac:dyDescent="0.25">
      <c r="A11130">
        <v>152553</v>
      </c>
      <c r="B11130" t="s">
        <v>345</v>
      </c>
      <c r="E11130" t="s">
        <v>11741</v>
      </c>
      <c r="F11130" t="s">
        <v>11723</v>
      </c>
      <c r="G11130" t="s">
        <v>4128</v>
      </c>
      <c r="H11130" t="s">
        <v>198</v>
      </c>
      <c r="I11130" t="s">
        <v>4129</v>
      </c>
      <c r="J11130">
        <v>2003</v>
      </c>
      <c r="K11130">
        <v>102664</v>
      </c>
      <c r="L11130">
        <v>30</v>
      </c>
      <c r="M11130" t="s">
        <v>200</v>
      </c>
      <c r="N11130" t="s">
        <v>10408</v>
      </c>
      <c r="O11130" t="s">
        <v>202</v>
      </c>
      <c r="P11130" t="s">
        <v>10409</v>
      </c>
    </row>
    <row r="11131" spans="1:16" x14ac:dyDescent="0.25">
      <c r="A11131">
        <v>152554</v>
      </c>
      <c r="B11131" t="s">
        <v>345</v>
      </c>
      <c r="E11131" t="s">
        <v>11742</v>
      </c>
      <c r="F11131" t="s">
        <v>11723</v>
      </c>
      <c r="G11131" t="s">
        <v>4128</v>
      </c>
      <c r="H11131" t="s">
        <v>198</v>
      </c>
      <c r="I11131" t="s">
        <v>4129</v>
      </c>
      <c r="J11131">
        <v>2004</v>
      </c>
      <c r="K11131">
        <v>8723</v>
      </c>
      <c r="L11131">
        <v>30</v>
      </c>
      <c r="M11131" t="s">
        <v>200</v>
      </c>
      <c r="N11131" t="s">
        <v>10408</v>
      </c>
      <c r="O11131" t="s">
        <v>202</v>
      </c>
      <c r="P11131" t="s">
        <v>10409</v>
      </c>
    </row>
    <row r="11132" spans="1:16" x14ac:dyDescent="0.25">
      <c r="A11132">
        <v>152555</v>
      </c>
      <c r="B11132" t="s">
        <v>345</v>
      </c>
      <c r="E11132" t="s">
        <v>11743</v>
      </c>
      <c r="F11132" t="s">
        <v>11723</v>
      </c>
      <c r="G11132" t="s">
        <v>4128</v>
      </c>
      <c r="H11132" t="s">
        <v>198</v>
      </c>
      <c r="I11132" t="s">
        <v>4129</v>
      </c>
      <c r="J11132">
        <v>2004</v>
      </c>
      <c r="K11132">
        <v>12939</v>
      </c>
      <c r="L11132">
        <v>30</v>
      </c>
      <c r="M11132" t="s">
        <v>200</v>
      </c>
      <c r="N11132" t="s">
        <v>10408</v>
      </c>
      <c r="O11132" t="s">
        <v>202</v>
      </c>
      <c r="P11132" t="s">
        <v>10409</v>
      </c>
    </row>
    <row r="11133" spans="1:16" x14ac:dyDescent="0.25">
      <c r="A11133">
        <v>152556</v>
      </c>
      <c r="B11133" t="s">
        <v>345</v>
      </c>
      <c r="E11133" t="s">
        <v>11743</v>
      </c>
      <c r="F11133" t="s">
        <v>11723</v>
      </c>
      <c r="G11133" t="s">
        <v>4128</v>
      </c>
      <c r="H11133" t="s">
        <v>198</v>
      </c>
      <c r="I11133" t="s">
        <v>4129</v>
      </c>
      <c r="J11133">
        <v>2004</v>
      </c>
      <c r="K11133">
        <v>12916</v>
      </c>
      <c r="L11133">
        <v>30</v>
      </c>
      <c r="M11133" t="s">
        <v>200</v>
      </c>
      <c r="N11133" t="s">
        <v>10408</v>
      </c>
      <c r="O11133" t="s">
        <v>202</v>
      </c>
      <c r="P11133" t="s">
        <v>10409</v>
      </c>
    </row>
    <row r="11134" spans="1:16" x14ac:dyDescent="0.25">
      <c r="A11134">
        <v>152557</v>
      </c>
      <c r="B11134" t="s">
        <v>345</v>
      </c>
      <c r="E11134" t="s">
        <v>11744</v>
      </c>
      <c r="F11134" t="s">
        <v>11723</v>
      </c>
      <c r="G11134" t="s">
        <v>4128</v>
      </c>
      <c r="H11134" t="s">
        <v>198</v>
      </c>
      <c r="I11134" t="s">
        <v>4129</v>
      </c>
      <c r="J11134">
        <v>2004</v>
      </c>
      <c r="K11134">
        <v>45482</v>
      </c>
      <c r="L11134">
        <v>30</v>
      </c>
      <c r="M11134" t="s">
        <v>200</v>
      </c>
      <c r="N11134" t="s">
        <v>10408</v>
      </c>
      <c r="O11134" t="s">
        <v>202</v>
      </c>
      <c r="P11134" t="s">
        <v>10409</v>
      </c>
    </row>
    <row r="11135" spans="1:16" x14ac:dyDescent="0.25">
      <c r="A11135">
        <v>152558</v>
      </c>
      <c r="B11135" t="s">
        <v>345</v>
      </c>
      <c r="E11135" t="s">
        <v>11745</v>
      </c>
      <c r="F11135" t="s">
        <v>11723</v>
      </c>
      <c r="G11135" t="s">
        <v>4128</v>
      </c>
      <c r="H11135" t="s">
        <v>198</v>
      </c>
      <c r="I11135" t="s">
        <v>4129</v>
      </c>
      <c r="J11135">
        <v>2004</v>
      </c>
      <c r="K11135">
        <v>7201</v>
      </c>
      <c r="L11135">
        <v>30</v>
      </c>
      <c r="M11135" t="s">
        <v>200</v>
      </c>
      <c r="N11135" t="s">
        <v>10408</v>
      </c>
      <c r="O11135" t="s">
        <v>202</v>
      </c>
      <c r="P11135" t="s">
        <v>10409</v>
      </c>
    </row>
    <row r="11136" spans="1:16" x14ac:dyDescent="0.25">
      <c r="A11136">
        <v>152559</v>
      </c>
      <c r="B11136" t="s">
        <v>345</v>
      </c>
      <c r="E11136" t="s">
        <v>11746</v>
      </c>
      <c r="F11136" t="s">
        <v>11723</v>
      </c>
      <c r="G11136" t="s">
        <v>4128</v>
      </c>
      <c r="H11136" t="s">
        <v>198</v>
      </c>
      <c r="I11136" t="s">
        <v>4129</v>
      </c>
      <c r="J11136">
        <v>2004</v>
      </c>
      <c r="K11136">
        <v>62162</v>
      </c>
      <c r="L11136">
        <v>30</v>
      </c>
      <c r="M11136" t="s">
        <v>200</v>
      </c>
      <c r="N11136" t="s">
        <v>10408</v>
      </c>
      <c r="O11136" t="s">
        <v>202</v>
      </c>
      <c r="P11136" t="s">
        <v>10409</v>
      </c>
    </row>
    <row r="11137" spans="1:16" x14ac:dyDescent="0.25">
      <c r="A11137">
        <v>152560</v>
      </c>
      <c r="B11137" t="s">
        <v>345</v>
      </c>
      <c r="E11137" t="s">
        <v>11740</v>
      </c>
      <c r="F11137" t="s">
        <v>11723</v>
      </c>
      <c r="G11137" t="s">
        <v>4128</v>
      </c>
      <c r="H11137" t="s">
        <v>198</v>
      </c>
      <c r="I11137" t="s">
        <v>4129</v>
      </c>
      <c r="J11137">
        <v>2004</v>
      </c>
      <c r="K11137">
        <v>22450</v>
      </c>
      <c r="L11137">
        <v>30</v>
      </c>
      <c r="M11137" t="s">
        <v>200</v>
      </c>
      <c r="N11137" t="s">
        <v>10408</v>
      </c>
      <c r="O11137" t="s">
        <v>202</v>
      </c>
      <c r="P11137" t="s">
        <v>10409</v>
      </c>
    </row>
    <row r="11138" spans="1:16" x14ac:dyDescent="0.25">
      <c r="A11138">
        <v>152561</v>
      </c>
      <c r="B11138" t="s">
        <v>345</v>
      </c>
      <c r="E11138" t="s">
        <v>11747</v>
      </c>
      <c r="F11138" t="s">
        <v>11723</v>
      </c>
      <c r="G11138" t="s">
        <v>4128</v>
      </c>
      <c r="H11138" t="s">
        <v>198</v>
      </c>
      <c r="I11138" t="s">
        <v>4129</v>
      </c>
      <c r="J11138">
        <v>2004</v>
      </c>
      <c r="K11138">
        <v>26372</v>
      </c>
      <c r="L11138">
        <v>30</v>
      </c>
      <c r="M11138" t="s">
        <v>200</v>
      </c>
      <c r="N11138" t="s">
        <v>10408</v>
      </c>
      <c r="O11138" t="s">
        <v>202</v>
      </c>
      <c r="P11138" t="s">
        <v>10409</v>
      </c>
    </row>
    <row r="11139" spans="1:16" x14ac:dyDescent="0.25">
      <c r="A11139">
        <v>152562</v>
      </c>
      <c r="B11139" t="s">
        <v>345</v>
      </c>
      <c r="E11139" t="s">
        <v>11748</v>
      </c>
      <c r="F11139" t="s">
        <v>11723</v>
      </c>
      <c r="G11139" t="s">
        <v>4128</v>
      </c>
      <c r="H11139" t="s">
        <v>198</v>
      </c>
      <c r="I11139" t="s">
        <v>4129</v>
      </c>
      <c r="J11139">
        <v>2004</v>
      </c>
      <c r="K11139">
        <v>17066</v>
      </c>
      <c r="L11139">
        <v>30</v>
      </c>
      <c r="M11139" t="s">
        <v>200</v>
      </c>
      <c r="N11139" t="s">
        <v>10408</v>
      </c>
      <c r="O11139" t="s">
        <v>202</v>
      </c>
      <c r="P11139" t="s">
        <v>10409</v>
      </c>
    </row>
    <row r="11140" spans="1:16" x14ac:dyDescent="0.25">
      <c r="A11140">
        <v>152563</v>
      </c>
      <c r="B11140" t="s">
        <v>345</v>
      </c>
      <c r="E11140" t="s">
        <v>11749</v>
      </c>
      <c r="F11140" t="s">
        <v>11723</v>
      </c>
      <c r="G11140" t="s">
        <v>4128</v>
      </c>
      <c r="H11140" t="s">
        <v>198</v>
      </c>
      <c r="I11140" t="s">
        <v>4129</v>
      </c>
      <c r="J11140">
        <v>2004</v>
      </c>
      <c r="K11140">
        <v>16280</v>
      </c>
      <c r="L11140">
        <v>30</v>
      </c>
      <c r="M11140" t="s">
        <v>200</v>
      </c>
      <c r="N11140" t="s">
        <v>10408</v>
      </c>
      <c r="O11140" t="s">
        <v>202</v>
      </c>
      <c r="P11140" t="s">
        <v>10409</v>
      </c>
    </row>
    <row r="11141" spans="1:16" x14ac:dyDescent="0.25">
      <c r="A11141">
        <v>152564</v>
      </c>
      <c r="B11141" t="s">
        <v>345</v>
      </c>
      <c r="E11141" t="s">
        <v>11727</v>
      </c>
      <c r="F11141" t="s">
        <v>11750</v>
      </c>
      <c r="G11141" t="s">
        <v>235</v>
      </c>
      <c r="H11141" t="s">
        <v>198</v>
      </c>
      <c r="I11141" t="s">
        <v>6370</v>
      </c>
      <c r="J11141">
        <v>2004</v>
      </c>
      <c r="K11141">
        <v>10690</v>
      </c>
      <c r="L11141">
        <v>10</v>
      </c>
      <c r="M11141" t="s">
        <v>200</v>
      </c>
      <c r="N11141" t="s">
        <v>11751</v>
      </c>
      <c r="O11141" t="s">
        <v>202</v>
      </c>
      <c r="P11141" t="s">
        <v>11752</v>
      </c>
    </row>
    <row r="11142" spans="1:16" x14ac:dyDescent="0.25">
      <c r="A11142">
        <v>152565</v>
      </c>
      <c r="B11142" t="s">
        <v>345</v>
      </c>
      <c r="E11142" t="s">
        <v>11727</v>
      </c>
      <c r="F11142" t="s">
        <v>11750</v>
      </c>
      <c r="G11142" t="s">
        <v>235</v>
      </c>
      <c r="H11142" t="s">
        <v>198</v>
      </c>
      <c r="I11142" t="s">
        <v>6370</v>
      </c>
      <c r="J11142">
        <v>2004</v>
      </c>
      <c r="K11142">
        <v>18700</v>
      </c>
      <c r="L11142">
        <v>10</v>
      </c>
      <c r="M11142" t="s">
        <v>200</v>
      </c>
      <c r="N11142" t="s">
        <v>11751</v>
      </c>
      <c r="O11142" t="s">
        <v>202</v>
      </c>
      <c r="P11142" t="s">
        <v>11753</v>
      </c>
    </row>
    <row r="11143" spans="1:16" x14ac:dyDescent="0.25">
      <c r="A11143">
        <v>152566</v>
      </c>
      <c r="B11143" t="s">
        <v>345</v>
      </c>
      <c r="E11143" t="s">
        <v>11727</v>
      </c>
      <c r="F11143" t="s">
        <v>11750</v>
      </c>
      <c r="G11143" t="s">
        <v>235</v>
      </c>
      <c r="H11143" t="s">
        <v>198</v>
      </c>
      <c r="I11143" t="s">
        <v>6370</v>
      </c>
      <c r="J11143">
        <v>2004</v>
      </c>
      <c r="K11143">
        <v>13064</v>
      </c>
      <c r="L11143">
        <v>10</v>
      </c>
      <c r="M11143" t="s">
        <v>200</v>
      </c>
      <c r="N11143" t="s">
        <v>10408</v>
      </c>
      <c r="O11143" t="s">
        <v>202</v>
      </c>
      <c r="P11143" t="s">
        <v>11754</v>
      </c>
    </row>
    <row r="11144" spans="1:16" x14ac:dyDescent="0.25">
      <c r="A11144">
        <v>152567</v>
      </c>
      <c r="B11144" t="s">
        <v>345</v>
      </c>
      <c r="E11144" t="s">
        <v>11727</v>
      </c>
      <c r="F11144" t="s">
        <v>11750</v>
      </c>
      <c r="G11144" t="s">
        <v>235</v>
      </c>
      <c r="H11144" t="s">
        <v>198</v>
      </c>
      <c r="I11144" t="s">
        <v>6370</v>
      </c>
      <c r="J11144">
        <v>2004</v>
      </c>
      <c r="K11144">
        <v>61927</v>
      </c>
      <c r="L11144">
        <v>10</v>
      </c>
      <c r="M11144" t="s">
        <v>200</v>
      </c>
      <c r="N11144" t="s">
        <v>10408</v>
      </c>
      <c r="O11144" t="s">
        <v>202</v>
      </c>
      <c r="P11144" t="s">
        <v>11755</v>
      </c>
    </row>
    <row r="11145" spans="1:16" x14ac:dyDescent="0.25">
      <c r="A11145">
        <v>152568</v>
      </c>
      <c r="B11145" t="s">
        <v>345</v>
      </c>
      <c r="E11145" t="s">
        <v>11727</v>
      </c>
      <c r="F11145" t="s">
        <v>11750</v>
      </c>
      <c r="G11145" t="s">
        <v>235</v>
      </c>
      <c r="H11145" t="s">
        <v>198</v>
      </c>
      <c r="I11145" t="s">
        <v>6370</v>
      </c>
      <c r="J11145">
        <v>2004</v>
      </c>
      <c r="K11145">
        <v>39676</v>
      </c>
      <c r="L11145">
        <v>10</v>
      </c>
      <c r="M11145" t="s">
        <v>200</v>
      </c>
      <c r="N11145" t="s">
        <v>10408</v>
      </c>
      <c r="O11145" t="s">
        <v>202</v>
      </c>
      <c r="P11145" t="s">
        <v>11756</v>
      </c>
    </row>
    <row r="11146" spans="1:16" x14ac:dyDescent="0.25">
      <c r="A11146">
        <v>152569</v>
      </c>
      <c r="B11146" t="s">
        <v>345</v>
      </c>
      <c r="E11146" t="s">
        <v>11727</v>
      </c>
      <c r="F11146" t="s">
        <v>11750</v>
      </c>
      <c r="G11146" t="s">
        <v>235</v>
      </c>
      <c r="H11146" t="s">
        <v>198</v>
      </c>
      <c r="I11146" t="s">
        <v>6370</v>
      </c>
      <c r="J11146">
        <v>2004</v>
      </c>
      <c r="K11146">
        <v>63907</v>
      </c>
      <c r="L11146">
        <v>10</v>
      </c>
      <c r="M11146" t="s">
        <v>200</v>
      </c>
      <c r="N11146" t="s">
        <v>10408</v>
      </c>
      <c r="O11146" t="s">
        <v>202</v>
      </c>
      <c r="P11146" t="s">
        <v>11757</v>
      </c>
    </row>
    <row r="11147" spans="1:16" x14ac:dyDescent="0.25">
      <c r="A11147">
        <v>152570</v>
      </c>
      <c r="B11147" t="s">
        <v>345</v>
      </c>
      <c r="E11147" t="s">
        <v>11727</v>
      </c>
      <c r="F11147" t="s">
        <v>11750</v>
      </c>
      <c r="G11147" t="s">
        <v>235</v>
      </c>
      <c r="H11147" t="s">
        <v>198</v>
      </c>
      <c r="I11147" t="s">
        <v>6370</v>
      </c>
      <c r="J11147">
        <v>2004</v>
      </c>
      <c r="K11147">
        <v>27122</v>
      </c>
      <c r="L11147">
        <v>10</v>
      </c>
      <c r="M11147" t="s">
        <v>200</v>
      </c>
      <c r="N11147" t="s">
        <v>10408</v>
      </c>
      <c r="O11147" t="s">
        <v>202</v>
      </c>
      <c r="P11147" t="s">
        <v>11758</v>
      </c>
    </row>
    <row r="11148" spans="1:16" x14ac:dyDescent="0.25">
      <c r="A11148">
        <v>152571</v>
      </c>
      <c r="B11148" t="s">
        <v>345</v>
      </c>
      <c r="E11148" t="s">
        <v>11727</v>
      </c>
      <c r="F11148" t="s">
        <v>9847</v>
      </c>
      <c r="G11148" t="s">
        <v>235</v>
      </c>
      <c r="H11148" t="s">
        <v>198</v>
      </c>
      <c r="I11148" t="s">
        <v>6370</v>
      </c>
      <c r="J11148">
        <v>2004</v>
      </c>
      <c r="K11148">
        <v>40278</v>
      </c>
      <c r="L11148">
        <v>10</v>
      </c>
      <c r="M11148" t="s">
        <v>200</v>
      </c>
      <c r="N11148" t="s">
        <v>10408</v>
      </c>
      <c r="O11148" t="s">
        <v>202</v>
      </c>
      <c r="P11148" t="s">
        <v>11759</v>
      </c>
    </row>
    <row r="11149" spans="1:16" x14ac:dyDescent="0.25">
      <c r="A11149">
        <v>152572</v>
      </c>
      <c r="B11149" t="s">
        <v>345</v>
      </c>
      <c r="E11149" t="s">
        <v>11727</v>
      </c>
      <c r="F11149" t="s">
        <v>11750</v>
      </c>
      <c r="G11149" t="s">
        <v>235</v>
      </c>
      <c r="H11149" t="s">
        <v>198</v>
      </c>
      <c r="I11149" t="s">
        <v>6370</v>
      </c>
      <c r="J11149">
        <v>2004</v>
      </c>
      <c r="K11149">
        <v>65198</v>
      </c>
      <c r="L11149">
        <v>10</v>
      </c>
      <c r="M11149" t="s">
        <v>200</v>
      </c>
      <c r="N11149" t="s">
        <v>10408</v>
      </c>
      <c r="O11149" t="s">
        <v>202</v>
      </c>
      <c r="P11149" t="s">
        <v>11760</v>
      </c>
    </row>
    <row r="11150" spans="1:16" x14ac:dyDescent="0.25">
      <c r="A11150">
        <v>152573</v>
      </c>
      <c r="B11150" t="s">
        <v>345</v>
      </c>
      <c r="E11150" t="s">
        <v>11727</v>
      </c>
      <c r="F11150" t="s">
        <v>11750</v>
      </c>
      <c r="G11150" t="s">
        <v>235</v>
      </c>
      <c r="H11150" t="s">
        <v>198</v>
      </c>
      <c r="I11150" t="s">
        <v>6370</v>
      </c>
      <c r="J11150">
        <v>2004</v>
      </c>
      <c r="K11150">
        <v>52335</v>
      </c>
      <c r="L11150">
        <v>10</v>
      </c>
      <c r="M11150" t="s">
        <v>200</v>
      </c>
      <c r="N11150" t="s">
        <v>10408</v>
      </c>
      <c r="O11150" t="s">
        <v>202</v>
      </c>
      <c r="P11150" t="s">
        <v>11757</v>
      </c>
    </row>
    <row r="11151" spans="1:16" x14ac:dyDescent="0.25">
      <c r="A11151">
        <v>152574</v>
      </c>
      <c r="B11151" t="s">
        <v>345</v>
      </c>
      <c r="E11151" t="s">
        <v>11727</v>
      </c>
      <c r="F11151" t="s">
        <v>11750</v>
      </c>
      <c r="G11151" t="s">
        <v>235</v>
      </c>
      <c r="H11151" t="s">
        <v>198</v>
      </c>
      <c r="I11151" t="s">
        <v>6370</v>
      </c>
      <c r="J11151">
        <v>2004</v>
      </c>
      <c r="K11151">
        <v>39374</v>
      </c>
      <c r="L11151">
        <v>10</v>
      </c>
      <c r="M11151" t="s">
        <v>200</v>
      </c>
      <c r="N11151" t="s">
        <v>10408</v>
      </c>
      <c r="O11151" t="s">
        <v>202</v>
      </c>
      <c r="P11151" t="s">
        <v>11761</v>
      </c>
    </row>
    <row r="11152" spans="1:16" x14ac:dyDescent="0.25">
      <c r="A11152">
        <v>152575</v>
      </c>
      <c r="B11152" t="s">
        <v>345</v>
      </c>
      <c r="E11152" t="s">
        <v>11727</v>
      </c>
      <c r="F11152" t="s">
        <v>11750</v>
      </c>
      <c r="G11152" t="s">
        <v>235</v>
      </c>
      <c r="H11152" t="s">
        <v>198</v>
      </c>
      <c r="I11152" t="s">
        <v>6370</v>
      </c>
      <c r="J11152">
        <v>2004</v>
      </c>
      <c r="K11152">
        <v>34175</v>
      </c>
      <c r="L11152">
        <v>10</v>
      </c>
      <c r="M11152" t="s">
        <v>200</v>
      </c>
      <c r="N11152" t="s">
        <v>10408</v>
      </c>
      <c r="O11152" t="s">
        <v>202</v>
      </c>
      <c r="P11152" t="s">
        <v>11762</v>
      </c>
    </row>
    <row r="11153" spans="1:16" x14ac:dyDescent="0.25">
      <c r="A11153">
        <v>152576</v>
      </c>
      <c r="B11153" t="s">
        <v>345</v>
      </c>
      <c r="E11153" t="s">
        <v>11727</v>
      </c>
      <c r="F11153" t="s">
        <v>11750</v>
      </c>
      <c r="G11153" t="s">
        <v>235</v>
      </c>
      <c r="H11153" t="s">
        <v>198</v>
      </c>
      <c r="I11153" t="s">
        <v>6370</v>
      </c>
      <c r="J11153">
        <v>2004</v>
      </c>
      <c r="K11153">
        <v>31563</v>
      </c>
      <c r="L11153">
        <v>10</v>
      </c>
      <c r="M11153" t="s">
        <v>200</v>
      </c>
      <c r="N11153" t="s">
        <v>10408</v>
      </c>
      <c r="O11153" t="s">
        <v>202</v>
      </c>
      <c r="P11153" t="s">
        <v>11763</v>
      </c>
    </row>
    <row r="11154" spans="1:16" x14ac:dyDescent="0.25">
      <c r="A11154">
        <v>152577</v>
      </c>
      <c r="B11154" t="s">
        <v>345</v>
      </c>
      <c r="E11154" t="s">
        <v>11727</v>
      </c>
      <c r="F11154" t="s">
        <v>11750</v>
      </c>
      <c r="G11154" t="s">
        <v>235</v>
      </c>
      <c r="H11154" t="s">
        <v>198</v>
      </c>
      <c r="I11154" t="s">
        <v>6370</v>
      </c>
      <c r="J11154">
        <v>2004</v>
      </c>
      <c r="K11154">
        <v>216113</v>
      </c>
      <c r="L11154">
        <v>10</v>
      </c>
      <c r="M11154" t="s">
        <v>200</v>
      </c>
      <c r="N11154" t="s">
        <v>10408</v>
      </c>
      <c r="O11154" t="s">
        <v>202</v>
      </c>
      <c r="P11154" t="s">
        <v>11764</v>
      </c>
    </row>
    <row r="11155" spans="1:16" x14ac:dyDescent="0.25">
      <c r="A11155">
        <v>152578</v>
      </c>
      <c r="B11155" t="s">
        <v>345</v>
      </c>
      <c r="E11155" t="s">
        <v>11727</v>
      </c>
      <c r="F11155" t="s">
        <v>11581</v>
      </c>
      <c r="G11155" t="s">
        <v>235</v>
      </c>
      <c r="H11155" t="s">
        <v>198</v>
      </c>
      <c r="I11155" t="s">
        <v>6370</v>
      </c>
      <c r="J11155">
        <v>2004</v>
      </c>
      <c r="K11155">
        <v>20672</v>
      </c>
      <c r="L11155">
        <v>10</v>
      </c>
      <c r="M11155" t="s">
        <v>200</v>
      </c>
      <c r="N11155" t="s">
        <v>11724</v>
      </c>
      <c r="O11155" t="s">
        <v>202</v>
      </c>
      <c r="P11155" t="s">
        <v>11765</v>
      </c>
    </row>
    <row r="11156" spans="1:16" x14ac:dyDescent="0.25">
      <c r="A11156">
        <v>152579</v>
      </c>
      <c r="B11156" t="s">
        <v>345</v>
      </c>
      <c r="E11156" t="s">
        <v>11727</v>
      </c>
      <c r="F11156" t="s">
        <v>11750</v>
      </c>
      <c r="G11156" t="s">
        <v>235</v>
      </c>
      <c r="H11156" t="s">
        <v>198</v>
      </c>
      <c r="I11156" t="s">
        <v>6370</v>
      </c>
      <c r="J11156">
        <v>2003</v>
      </c>
      <c r="K11156">
        <v>15480</v>
      </c>
      <c r="L11156">
        <v>10</v>
      </c>
      <c r="M11156" t="s">
        <v>200</v>
      </c>
      <c r="N11156" t="s">
        <v>10408</v>
      </c>
      <c r="O11156" t="s">
        <v>202</v>
      </c>
      <c r="P11156" t="s">
        <v>11766</v>
      </c>
    </row>
    <row r="11157" spans="1:16" x14ac:dyDescent="0.25">
      <c r="A11157">
        <v>152580</v>
      </c>
      <c r="B11157" t="s">
        <v>345</v>
      </c>
      <c r="E11157" t="s">
        <v>11727</v>
      </c>
      <c r="F11157" t="s">
        <v>11750</v>
      </c>
      <c r="G11157" t="s">
        <v>235</v>
      </c>
      <c r="H11157" t="s">
        <v>198</v>
      </c>
      <c r="I11157" t="s">
        <v>6370</v>
      </c>
      <c r="J11157">
        <v>2003</v>
      </c>
      <c r="K11157">
        <v>11512</v>
      </c>
      <c r="L11157">
        <v>10</v>
      </c>
      <c r="M11157" t="s">
        <v>200</v>
      </c>
      <c r="N11157" t="s">
        <v>10408</v>
      </c>
      <c r="O11157" t="s">
        <v>202</v>
      </c>
      <c r="P11157" t="s">
        <v>11767</v>
      </c>
    </row>
    <row r="11158" spans="1:16" x14ac:dyDescent="0.25">
      <c r="A11158">
        <v>152581</v>
      </c>
      <c r="B11158" t="s">
        <v>345</v>
      </c>
      <c r="E11158" t="s">
        <v>11727</v>
      </c>
      <c r="F11158" t="s">
        <v>11750</v>
      </c>
      <c r="G11158" t="s">
        <v>235</v>
      </c>
      <c r="H11158" t="s">
        <v>198</v>
      </c>
      <c r="I11158" t="s">
        <v>6370</v>
      </c>
      <c r="J11158">
        <v>2004</v>
      </c>
      <c r="K11158">
        <v>15102</v>
      </c>
      <c r="L11158">
        <v>10</v>
      </c>
      <c r="M11158" t="s">
        <v>200</v>
      </c>
      <c r="N11158" t="s">
        <v>10408</v>
      </c>
      <c r="O11158" t="s">
        <v>202</v>
      </c>
      <c r="P11158" t="s">
        <v>11768</v>
      </c>
    </row>
    <row r="11159" spans="1:16" x14ac:dyDescent="0.25">
      <c r="A11159">
        <v>152582</v>
      </c>
      <c r="B11159" t="s">
        <v>345</v>
      </c>
      <c r="E11159" t="s">
        <v>11727</v>
      </c>
      <c r="F11159" t="s">
        <v>11750</v>
      </c>
      <c r="G11159" t="s">
        <v>235</v>
      </c>
      <c r="H11159" t="s">
        <v>198</v>
      </c>
      <c r="I11159" t="s">
        <v>6370</v>
      </c>
      <c r="J11159">
        <v>2004</v>
      </c>
      <c r="K11159">
        <v>34640</v>
      </c>
      <c r="L11159">
        <v>10</v>
      </c>
      <c r="M11159" t="s">
        <v>200</v>
      </c>
      <c r="N11159" t="s">
        <v>10408</v>
      </c>
      <c r="O11159" t="s">
        <v>202</v>
      </c>
      <c r="P11159" t="s">
        <v>11769</v>
      </c>
    </row>
    <row r="11160" spans="1:16" x14ac:dyDescent="0.25">
      <c r="A11160">
        <v>152583</v>
      </c>
      <c r="B11160" t="s">
        <v>345</v>
      </c>
      <c r="E11160" t="s">
        <v>11727</v>
      </c>
      <c r="F11160" t="s">
        <v>11750</v>
      </c>
      <c r="G11160" t="s">
        <v>235</v>
      </c>
      <c r="H11160" t="s">
        <v>198</v>
      </c>
      <c r="I11160" t="s">
        <v>6370</v>
      </c>
      <c r="J11160">
        <v>2004</v>
      </c>
      <c r="K11160">
        <v>2025</v>
      </c>
      <c r="L11160">
        <v>10</v>
      </c>
      <c r="M11160" t="s">
        <v>200</v>
      </c>
      <c r="N11160" t="s">
        <v>10408</v>
      </c>
      <c r="O11160" t="s">
        <v>202</v>
      </c>
      <c r="P11160" t="s">
        <v>11770</v>
      </c>
    </row>
    <row r="11161" spans="1:16" x14ac:dyDescent="0.25">
      <c r="A11161">
        <v>152584</v>
      </c>
      <c r="B11161" t="s">
        <v>345</v>
      </c>
      <c r="E11161" t="s">
        <v>11727</v>
      </c>
      <c r="F11161" t="s">
        <v>11581</v>
      </c>
      <c r="G11161" t="s">
        <v>235</v>
      </c>
      <c r="H11161" t="s">
        <v>198</v>
      </c>
      <c r="I11161" t="s">
        <v>6370</v>
      </c>
      <c r="J11161">
        <v>2004</v>
      </c>
      <c r="K11161">
        <v>31243</v>
      </c>
      <c r="L11161">
        <v>10</v>
      </c>
      <c r="M11161" t="s">
        <v>200</v>
      </c>
      <c r="N11161" t="s">
        <v>11724</v>
      </c>
      <c r="O11161" t="s">
        <v>202</v>
      </c>
      <c r="P11161" t="s">
        <v>11771</v>
      </c>
    </row>
    <row r="11162" spans="1:16" x14ac:dyDescent="0.25">
      <c r="A11162">
        <v>152585</v>
      </c>
      <c r="B11162" t="s">
        <v>345</v>
      </c>
      <c r="E11162" t="s">
        <v>11727</v>
      </c>
      <c r="F11162" t="s">
        <v>11750</v>
      </c>
      <c r="G11162" t="s">
        <v>235</v>
      </c>
      <c r="H11162" t="s">
        <v>198</v>
      </c>
      <c r="I11162" t="s">
        <v>6370</v>
      </c>
      <c r="J11162">
        <v>2004</v>
      </c>
      <c r="K11162">
        <v>16039</v>
      </c>
      <c r="L11162">
        <v>10</v>
      </c>
      <c r="M11162" t="s">
        <v>200</v>
      </c>
      <c r="N11162" t="s">
        <v>10408</v>
      </c>
      <c r="O11162" t="s">
        <v>202</v>
      </c>
      <c r="P11162" t="s">
        <v>11767</v>
      </c>
    </row>
    <row r="11163" spans="1:16" x14ac:dyDescent="0.25">
      <c r="A11163">
        <v>152586</v>
      </c>
      <c r="B11163" t="s">
        <v>345</v>
      </c>
      <c r="E11163" t="s">
        <v>11727</v>
      </c>
      <c r="F11163" t="s">
        <v>11750</v>
      </c>
      <c r="G11163" t="s">
        <v>235</v>
      </c>
      <c r="H11163" t="s">
        <v>198</v>
      </c>
      <c r="I11163" t="s">
        <v>6370</v>
      </c>
      <c r="J11163">
        <v>2003</v>
      </c>
      <c r="K11163">
        <v>7102</v>
      </c>
      <c r="L11163">
        <v>10</v>
      </c>
      <c r="M11163" t="s">
        <v>200</v>
      </c>
      <c r="N11163" t="s">
        <v>10408</v>
      </c>
      <c r="O11163" t="s">
        <v>202</v>
      </c>
      <c r="P11163" t="s">
        <v>11772</v>
      </c>
    </row>
    <row r="11164" spans="1:16" x14ac:dyDescent="0.25">
      <c r="A11164">
        <v>152587</v>
      </c>
      <c r="B11164" t="s">
        <v>345</v>
      </c>
      <c r="E11164" t="s">
        <v>11727</v>
      </c>
      <c r="F11164" t="s">
        <v>11750</v>
      </c>
      <c r="G11164" t="s">
        <v>235</v>
      </c>
      <c r="H11164" t="s">
        <v>198</v>
      </c>
      <c r="I11164" t="s">
        <v>6370</v>
      </c>
      <c r="J11164">
        <v>2003</v>
      </c>
      <c r="K11164">
        <v>35667</v>
      </c>
      <c r="L11164">
        <v>10</v>
      </c>
      <c r="M11164" t="s">
        <v>200</v>
      </c>
      <c r="N11164" t="s">
        <v>10408</v>
      </c>
      <c r="O11164" t="s">
        <v>202</v>
      </c>
      <c r="P11164" t="s">
        <v>11769</v>
      </c>
    </row>
    <row r="11165" spans="1:16" x14ac:dyDescent="0.25">
      <c r="A11165">
        <v>152588</v>
      </c>
      <c r="B11165" t="s">
        <v>345</v>
      </c>
      <c r="E11165" t="s">
        <v>11727</v>
      </c>
      <c r="F11165" t="s">
        <v>11750</v>
      </c>
      <c r="G11165" t="s">
        <v>235</v>
      </c>
      <c r="H11165" t="s">
        <v>198</v>
      </c>
      <c r="I11165" t="s">
        <v>6370</v>
      </c>
      <c r="J11165">
        <v>2003</v>
      </c>
      <c r="K11165">
        <v>17845</v>
      </c>
      <c r="L11165">
        <v>10</v>
      </c>
      <c r="M11165" t="s">
        <v>200</v>
      </c>
      <c r="N11165" t="s">
        <v>10408</v>
      </c>
      <c r="O11165" t="s">
        <v>202</v>
      </c>
      <c r="P11165" t="s">
        <v>11769</v>
      </c>
    </row>
    <row r="11166" spans="1:16" x14ac:dyDescent="0.25">
      <c r="A11166">
        <v>152589</v>
      </c>
      <c r="B11166" t="s">
        <v>345</v>
      </c>
      <c r="E11166" t="s">
        <v>11727</v>
      </c>
      <c r="F11166" t="s">
        <v>11750</v>
      </c>
      <c r="G11166" t="s">
        <v>235</v>
      </c>
      <c r="H11166" t="s">
        <v>198</v>
      </c>
      <c r="I11166" t="s">
        <v>6370</v>
      </c>
      <c r="J11166">
        <v>2003</v>
      </c>
      <c r="K11166">
        <v>15861</v>
      </c>
      <c r="L11166">
        <v>10</v>
      </c>
      <c r="M11166" t="s">
        <v>200</v>
      </c>
      <c r="N11166" t="s">
        <v>10408</v>
      </c>
      <c r="O11166" t="s">
        <v>202</v>
      </c>
      <c r="P11166" t="s">
        <v>11773</v>
      </c>
    </row>
    <row r="11167" spans="1:16" x14ac:dyDescent="0.25">
      <c r="A11167">
        <v>152590</v>
      </c>
      <c r="B11167" t="s">
        <v>345</v>
      </c>
      <c r="E11167" t="s">
        <v>11727</v>
      </c>
      <c r="F11167" t="s">
        <v>11750</v>
      </c>
      <c r="G11167" t="s">
        <v>235</v>
      </c>
      <c r="H11167" t="s">
        <v>198</v>
      </c>
      <c r="I11167" t="s">
        <v>6370</v>
      </c>
      <c r="J11167">
        <v>2003</v>
      </c>
      <c r="K11167">
        <v>17826</v>
      </c>
      <c r="L11167">
        <v>10</v>
      </c>
      <c r="M11167" t="s">
        <v>200</v>
      </c>
      <c r="N11167" t="s">
        <v>10408</v>
      </c>
      <c r="O11167" t="s">
        <v>202</v>
      </c>
      <c r="P11167" t="s">
        <v>11769</v>
      </c>
    </row>
    <row r="11168" spans="1:16" x14ac:dyDescent="0.25">
      <c r="A11168">
        <v>152591</v>
      </c>
      <c r="B11168" t="s">
        <v>345</v>
      </c>
      <c r="E11168" t="s">
        <v>11727</v>
      </c>
      <c r="F11168" t="s">
        <v>11750</v>
      </c>
      <c r="G11168" t="s">
        <v>235</v>
      </c>
      <c r="H11168" t="s">
        <v>198</v>
      </c>
      <c r="I11168" t="s">
        <v>6370</v>
      </c>
      <c r="J11168">
        <v>2003</v>
      </c>
      <c r="K11168">
        <v>17850</v>
      </c>
      <c r="L11168">
        <v>10</v>
      </c>
      <c r="M11168" t="s">
        <v>200</v>
      </c>
      <c r="N11168" t="s">
        <v>10408</v>
      </c>
      <c r="O11168" t="s">
        <v>202</v>
      </c>
      <c r="P11168" t="s">
        <v>11769</v>
      </c>
    </row>
    <row r="11169" spans="1:16" x14ac:dyDescent="0.25">
      <c r="A11169">
        <v>152592</v>
      </c>
      <c r="B11169" t="s">
        <v>345</v>
      </c>
      <c r="E11169" t="s">
        <v>11727</v>
      </c>
      <c r="F11169" t="s">
        <v>11750</v>
      </c>
      <c r="G11169" t="s">
        <v>235</v>
      </c>
      <c r="H11169" t="s">
        <v>198</v>
      </c>
      <c r="I11169" t="s">
        <v>6370</v>
      </c>
      <c r="J11169">
        <v>2003</v>
      </c>
      <c r="K11169">
        <v>17814</v>
      </c>
      <c r="L11169">
        <v>10</v>
      </c>
      <c r="M11169" t="s">
        <v>200</v>
      </c>
      <c r="N11169" t="s">
        <v>10408</v>
      </c>
      <c r="O11169" t="s">
        <v>202</v>
      </c>
      <c r="P11169" t="s">
        <v>11769</v>
      </c>
    </row>
    <row r="11170" spans="1:16" x14ac:dyDescent="0.25">
      <c r="A11170">
        <v>152593</v>
      </c>
      <c r="B11170" t="s">
        <v>345</v>
      </c>
      <c r="E11170" t="s">
        <v>11727</v>
      </c>
      <c r="F11170" t="s">
        <v>11750</v>
      </c>
      <c r="G11170" t="s">
        <v>235</v>
      </c>
      <c r="H11170" t="s">
        <v>198</v>
      </c>
      <c r="I11170" t="s">
        <v>6370</v>
      </c>
      <c r="J11170">
        <v>2003</v>
      </c>
      <c r="K11170">
        <v>5023</v>
      </c>
      <c r="L11170">
        <v>10</v>
      </c>
      <c r="M11170" t="s">
        <v>200</v>
      </c>
      <c r="N11170" t="s">
        <v>10408</v>
      </c>
      <c r="O11170" t="s">
        <v>202</v>
      </c>
      <c r="P11170" t="s">
        <v>11774</v>
      </c>
    </row>
    <row r="11171" spans="1:16" x14ac:dyDescent="0.25">
      <c r="A11171">
        <v>152594</v>
      </c>
      <c r="B11171" t="s">
        <v>345</v>
      </c>
      <c r="E11171" t="s">
        <v>11727</v>
      </c>
      <c r="F11171" t="s">
        <v>11750</v>
      </c>
      <c r="G11171" t="s">
        <v>235</v>
      </c>
      <c r="H11171" t="s">
        <v>198</v>
      </c>
      <c r="I11171" t="s">
        <v>6370</v>
      </c>
      <c r="J11171">
        <v>2003</v>
      </c>
      <c r="K11171">
        <v>2733</v>
      </c>
      <c r="L11171">
        <v>10</v>
      </c>
      <c r="M11171" t="s">
        <v>200</v>
      </c>
      <c r="N11171" t="s">
        <v>10408</v>
      </c>
      <c r="O11171" t="s">
        <v>202</v>
      </c>
      <c r="P11171" t="s">
        <v>11775</v>
      </c>
    </row>
    <row r="11172" spans="1:16" x14ac:dyDescent="0.25">
      <c r="A11172">
        <v>152595</v>
      </c>
      <c r="B11172" t="s">
        <v>345</v>
      </c>
      <c r="E11172" t="s">
        <v>11727</v>
      </c>
      <c r="F11172" t="s">
        <v>11750</v>
      </c>
      <c r="G11172" t="s">
        <v>235</v>
      </c>
      <c r="H11172" t="s">
        <v>198</v>
      </c>
      <c r="I11172" t="s">
        <v>6370</v>
      </c>
      <c r="J11172">
        <v>2003</v>
      </c>
      <c r="K11172">
        <v>11585</v>
      </c>
      <c r="L11172">
        <v>10</v>
      </c>
      <c r="M11172" t="s">
        <v>200</v>
      </c>
      <c r="N11172" t="s">
        <v>10408</v>
      </c>
      <c r="O11172" t="s">
        <v>202</v>
      </c>
      <c r="P11172" t="s">
        <v>11776</v>
      </c>
    </row>
    <row r="11173" spans="1:16" x14ac:dyDescent="0.25">
      <c r="A11173">
        <v>152596</v>
      </c>
      <c r="B11173" t="s">
        <v>345</v>
      </c>
      <c r="E11173" t="s">
        <v>11777</v>
      </c>
      <c r="F11173" t="s">
        <v>11723</v>
      </c>
      <c r="G11173" t="s">
        <v>7259</v>
      </c>
      <c r="H11173" t="s">
        <v>198</v>
      </c>
      <c r="I11173" t="s">
        <v>7260</v>
      </c>
      <c r="J11173">
        <v>2004</v>
      </c>
      <c r="K11173">
        <v>626281</v>
      </c>
      <c r="L11173">
        <v>38</v>
      </c>
      <c r="M11173" t="s">
        <v>200</v>
      </c>
      <c r="N11173" t="s">
        <v>10408</v>
      </c>
      <c r="O11173" t="s">
        <v>202</v>
      </c>
      <c r="P11173" t="s">
        <v>10409</v>
      </c>
    </row>
    <row r="11174" spans="1:16" x14ac:dyDescent="0.25">
      <c r="A11174">
        <v>152597</v>
      </c>
      <c r="B11174" t="s">
        <v>345</v>
      </c>
      <c r="E11174" t="s">
        <v>11777</v>
      </c>
      <c r="F11174" t="s">
        <v>11723</v>
      </c>
      <c r="G11174" t="s">
        <v>7259</v>
      </c>
      <c r="H11174" t="s">
        <v>198</v>
      </c>
      <c r="I11174" t="s">
        <v>7260</v>
      </c>
      <c r="J11174">
        <v>2005</v>
      </c>
      <c r="K11174">
        <v>135172</v>
      </c>
      <c r="L11174">
        <v>38</v>
      </c>
      <c r="M11174" t="s">
        <v>200</v>
      </c>
      <c r="N11174" t="s">
        <v>10408</v>
      </c>
      <c r="O11174" t="s">
        <v>202</v>
      </c>
      <c r="P11174" t="s">
        <v>10409</v>
      </c>
    </row>
    <row r="11175" spans="1:16" x14ac:dyDescent="0.25">
      <c r="A11175">
        <v>152598</v>
      </c>
      <c r="B11175" t="s">
        <v>345</v>
      </c>
      <c r="E11175" t="s">
        <v>11778</v>
      </c>
      <c r="F11175" t="s">
        <v>9847</v>
      </c>
      <c r="G11175" t="s">
        <v>1549</v>
      </c>
      <c r="H11175" t="s">
        <v>198</v>
      </c>
      <c r="I11175" t="s">
        <v>1550</v>
      </c>
      <c r="J11175">
        <v>2003</v>
      </c>
      <c r="K11175">
        <v>70000</v>
      </c>
      <c r="L11175">
        <v>24</v>
      </c>
      <c r="M11175" t="s">
        <v>200</v>
      </c>
      <c r="N11175" t="s">
        <v>11779</v>
      </c>
      <c r="O11175" t="s">
        <v>202</v>
      </c>
      <c r="P11175" t="s">
        <v>11780</v>
      </c>
    </row>
    <row r="11176" spans="1:16" x14ac:dyDescent="0.25">
      <c r="A11176">
        <v>152599</v>
      </c>
      <c r="B11176" t="s">
        <v>345</v>
      </c>
      <c r="E11176" t="s">
        <v>11781</v>
      </c>
      <c r="F11176" t="s">
        <v>11406</v>
      </c>
      <c r="G11176" t="s">
        <v>1549</v>
      </c>
      <c r="H11176" t="s">
        <v>198</v>
      </c>
      <c r="I11176" t="s">
        <v>1550</v>
      </c>
      <c r="J11176">
        <v>2003</v>
      </c>
      <c r="K11176">
        <v>24000</v>
      </c>
      <c r="L11176">
        <v>24</v>
      </c>
      <c r="M11176" t="s">
        <v>200</v>
      </c>
      <c r="N11176" t="s">
        <v>11779</v>
      </c>
      <c r="O11176" t="s">
        <v>202</v>
      </c>
      <c r="P11176" t="s">
        <v>11782</v>
      </c>
    </row>
    <row r="11177" spans="1:16" x14ac:dyDescent="0.25">
      <c r="A11177">
        <v>152600</v>
      </c>
      <c r="B11177" t="s">
        <v>345</v>
      </c>
      <c r="E11177" t="s">
        <v>11783</v>
      </c>
      <c r="F11177" t="s">
        <v>9847</v>
      </c>
      <c r="G11177" t="s">
        <v>1549</v>
      </c>
      <c r="H11177" t="s">
        <v>198</v>
      </c>
      <c r="I11177" t="s">
        <v>1550</v>
      </c>
      <c r="J11177">
        <v>2004</v>
      </c>
      <c r="K11177">
        <v>43000</v>
      </c>
      <c r="L11177">
        <v>24</v>
      </c>
      <c r="M11177" t="s">
        <v>200</v>
      </c>
      <c r="N11177" t="s">
        <v>11779</v>
      </c>
      <c r="O11177" t="s">
        <v>202</v>
      </c>
      <c r="P11177" t="s">
        <v>11784</v>
      </c>
    </row>
    <row r="11178" spans="1:16" x14ac:dyDescent="0.25">
      <c r="A11178">
        <v>152601</v>
      </c>
      <c r="B11178" t="s">
        <v>345</v>
      </c>
      <c r="E11178" t="s">
        <v>11785</v>
      </c>
      <c r="F11178" t="s">
        <v>11406</v>
      </c>
      <c r="G11178" t="s">
        <v>1549</v>
      </c>
      <c r="H11178" t="s">
        <v>198</v>
      </c>
      <c r="I11178" t="s">
        <v>1550</v>
      </c>
      <c r="J11178">
        <v>2004</v>
      </c>
      <c r="K11178">
        <v>20000</v>
      </c>
      <c r="L11178">
        <v>24</v>
      </c>
      <c r="M11178" t="s">
        <v>200</v>
      </c>
      <c r="N11178" t="s">
        <v>11779</v>
      </c>
      <c r="O11178" t="s">
        <v>202</v>
      </c>
      <c r="P11178" t="s">
        <v>11786</v>
      </c>
    </row>
    <row r="11179" spans="1:16" x14ac:dyDescent="0.25">
      <c r="A11179">
        <v>152602</v>
      </c>
      <c r="B11179" t="s">
        <v>345</v>
      </c>
      <c r="E11179" t="s">
        <v>11787</v>
      </c>
      <c r="F11179" t="s">
        <v>9847</v>
      </c>
      <c r="G11179" t="s">
        <v>1549</v>
      </c>
      <c r="H11179" t="s">
        <v>198</v>
      </c>
      <c r="I11179" t="s">
        <v>1550</v>
      </c>
      <c r="J11179">
        <v>2004</v>
      </c>
      <c r="K11179">
        <v>23000</v>
      </c>
      <c r="L11179">
        <v>24</v>
      </c>
      <c r="M11179" t="s">
        <v>200</v>
      </c>
      <c r="N11179" t="s">
        <v>11779</v>
      </c>
      <c r="O11179" t="s">
        <v>202</v>
      </c>
      <c r="P11179" t="s">
        <v>11788</v>
      </c>
    </row>
    <row r="11180" spans="1:16" x14ac:dyDescent="0.25">
      <c r="A11180">
        <v>152603</v>
      </c>
      <c r="B11180" t="s">
        <v>345</v>
      </c>
      <c r="E11180" t="s">
        <v>11785</v>
      </c>
      <c r="F11180" t="s">
        <v>11406</v>
      </c>
      <c r="G11180" t="s">
        <v>1549</v>
      </c>
      <c r="H11180" t="s">
        <v>198</v>
      </c>
      <c r="I11180" t="s">
        <v>1550</v>
      </c>
      <c r="J11180">
        <v>2004</v>
      </c>
      <c r="K11180">
        <v>36000</v>
      </c>
      <c r="L11180">
        <v>24</v>
      </c>
      <c r="M11180" t="s">
        <v>200</v>
      </c>
      <c r="N11180" t="s">
        <v>11779</v>
      </c>
      <c r="O11180" t="s">
        <v>202</v>
      </c>
      <c r="P11180" t="s">
        <v>11780</v>
      </c>
    </row>
    <row r="11181" spans="1:16" x14ac:dyDescent="0.25">
      <c r="A11181">
        <v>152604</v>
      </c>
      <c r="B11181" t="s">
        <v>345</v>
      </c>
      <c r="E11181" t="s">
        <v>11789</v>
      </c>
      <c r="F11181" t="s">
        <v>11406</v>
      </c>
      <c r="G11181" t="s">
        <v>1549</v>
      </c>
      <c r="H11181" t="s">
        <v>198</v>
      </c>
      <c r="I11181" t="s">
        <v>1550</v>
      </c>
      <c r="J11181">
        <v>2004</v>
      </c>
      <c r="K11181">
        <v>7800</v>
      </c>
      <c r="L11181">
        <v>24</v>
      </c>
      <c r="M11181" t="s">
        <v>200</v>
      </c>
      <c r="N11181" t="s">
        <v>11779</v>
      </c>
      <c r="O11181" t="s">
        <v>202</v>
      </c>
      <c r="P11181" t="s">
        <v>11790</v>
      </c>
    </row>
    <row r="11182" spans="1:16" x14ac:dyDescent="0.25">
      <c r="A11182">
        <v>152605</v>
      </c>
      <c r="B11182" t="s">
        <v>345</v>
      </c>
      <c r="E11182" t="s">
        <v>11791</v>
      </c>
      <c r="F11182" t="s">
        <v>11406</v>
      </c>
      <c r="G11182" t="s">
        <v>1549</v>
      </c>
      <c r="H11182" t="s">
        <v>198</v>
      </c>
      <c r="I11182" t="s">
        <v>1550</v>
      </c>
      <c r="J11182">
        <v>2004</v>
      </c>
      <c r="K11182">
        <v>36000</v>
      </c>
      <c r="L11182">
        <v>24</v>
      </c>
      <c r="M11182" t="s">
        <v>200</v>
      </c>
      <c r="N11182" t="s">
        <v>11779</v>
      </c>
      <c r="O11182" t="s">
        <v>202</v>
      </c>
      <c r="P11182" t="s">
        <v>11792</v>
      </c>
    </row>
    <row r="11183" spans="1:16" x14ac:dyDescent="0.25">
      <c r="A11183">
        <v>152606</v>
      </c>
      <c r="B11183" t="s">
        <v>345</v>
      </c>
      <c r="E11183" t="s">
        <v>11793</v>
      </c>
      <c r="F11183" t="s">
        <v>11406</v>
      </c>
      <c r="G11183" t="s">
        <v>1549</v>
      </c>
      <c r="H11183" t="s">
        <v>198</v>
      </c>
      <c r="I11183" t="s">
        <v>1550</v>
      </c>
      <c r="J11183">
        <v>2004</v>
      </c>
      <c r="K11183">
        <v>168000</v>
      </c>
      <c r="L11183">
        <v>24</v>
      </c>
      <c r="M11183" t="s">
        <v>200</v>
      </c>
      <c r="N11183" t="s">
        <v>11779</v>
      </c>
      <c r="O11183" t="s">
        <v>202</v>
      </c>
      <c r="P11183" t="s">
        <v>11794</v>
      </c>
    </row>
    <row r="11184" spans="1:16" x14ac:dyDescent="0.25">
      <c r="A11184">
        <v>152607</v>
      </c>
      <c r="B11184" t="s">
        <v>345</v>
      </c>
      <c r="E11184" t="s">
        <v>11795</v>
      </c>
      <c r="F11184" t="s">
        <v>11406</v>
      </c>
      <c r="G11184" t="s">
        <v>1549</v>
      </c>
      <c r="H11184" t="s">
        <v>198</v>
      </c>
      <c r="I11184" t="s">
        <v>1550</v>
      </c>
      <c r="J11184">
        <v>2004</v>
      </c>
      <c r="K11184">
        <v>15000</v>
      </c>
      <c r="L11184">
        <v>24</v>
      </c>
      <c r="M11184" t="s">
        <v>200</v>
      </c>
      <c r="N11184" t="s">
        <v>11779</v>
      </c>
      <c r="O11184" t="s">
        <v>202</v>
      </c>
      <c r="P11184" t="s">
        <v>11796</v>
      </c>
    </row>
    <row r="11185" spans="1:16" x14ac:dyDescent="0.25">
      <c r="A11185">
        <v>152608</v>
      </c>
      <c r="B11185" t="s">
        <v>345</v>
      </c>
      <c r="E11185" t="s">
        <v>11797</v>
      </c>
      <c r="F11185" t="s">
        <v>11406</v>
      </c>
      <c r="G11185" t="s">
        <v>1549</v>
      </c>
      <c r="H11185" t="s">
        <v>198</v>
      </c>
      <c r="I11185" t="s">
        <v>1550</v>
      </c>
      <c r="J11185">
        <v>2004</v>
      </c>
      <c r="K11185">
        <v>37035</v>
      </c>
      <c r="L11185">
        <v>24</v>
      </c>
      <c r="M11185" t="s">
        <v>200</v>
      </c>
      <c r="N11185" t="s">
        <v>11779</v>
      </c>
      <c r="O11185" t="s">
        <v>202</v>
      </c>
      <c r="P11185" t="s">
        <v>11798</v>
      </c>
    </row>
    <row r="11186" spans="1:16" x14ac:dyDescent="0.25">
      <c r="A11186">
        <v>152609</v>
      </c>
      <c r="B11186" t="s">
        <v>345</v>
      </c>
      <c r="E11186" t="s">
        <v>11799</v>
      </c>
      <c r="F11186" t="s">
        <v>9847</v>
      </c>
      <c r="G11186" t="s">
        <v>1549</v>
      </c>
      <c r="H11186" t="s">
        <v>198</v>
      </c>
      <c r="I11186" t="s">
        <v>1550</v>
      </c>
      <c r="J11186">
        <v>2004</v>
      </c>
      <c r="K11186">
        <v>11280</v>
      </c>
      <c r="L11186">
        <v>24</v>
      </c>
      <c r="M11186" t="s">
        <v>200</v>
      </c>
      <c r="N11186" t="s">
        <v>11779</v>
      </c>
      <c r="O11186" t="s">
        <v>202</v>
      </c>
      <c r="P11186" t="s">
        <v>11800</v>
      </c>
    </row>
    <row r="11187" spans="1:16" x14ac:dyDescent="0.25">
      <c r="A11187">
        <v>152610</v>
      </c>
      <c r="B11187" t="s">
        <v>345</v>
      </c>
      <c r="E11187" t="s">
        <v>11801</v>
      </c>
      <c r="F11187" t="s">
        <v>11406</v>
      </c>
      <c r="G11187" t="s">
        <v>1549</v>
      </c>
      <c r="H11187" t="s">
        <v>198</v>
      </c>
      <c r="I11187" t="s">
        <v>1550</v>
      </c>
      <c r="J11187">
        <v>2004</v>
      </c>
      <c r="K11187">
        <v>90000</v>
      </c>
      <c r="L11187">
        <v>24</v>
      </c>
      <c r="M11187" t="s">
        <v>200</v>
      </c>
      <c r="N11187" t="s">
        <v>11779</v>
      </c>
      <c r="O11187" t="s">
        <v>202</v>
      </c>
      <c r="P11187" t="s">
        <v>11780</v>
      </c>
    </row>
    <row r="11188" spans="1:16" x14ac:dyDescent="0.25">
      <c r="A11188">
        <v>152611</v>
      </c>
      <c r="B11188" t="s">
        <v>345</v>
      </c>
      <c r="E11188" t="s">
        <v>11802</v>
      </c>
      <c r="F11188" t="s">
        <v>11406</v>
      </c>
      <c r="G11188" t="s">
        <v>1549</v>
      </c>
      <c r="H11188" t="s">
        <v>198</v>
      </c>
      <c r="I11188" t="s">
        <v>1550</v>
      </c>
      <c r="J11188">
        <v>2004</v>
      </c>
      <c r="K11188">
        <v>25084</v>
      </c>
      <c r="L11188">
        <v>24</v>
      </c>
      <c r="M11188" t="s">
        <v>200</v>
      </c>
      <c r="N11188" t="s">
        <v>11779</v>
      </c>
      <c r="O11188" t="s">
        <v>202</v>
      </c>
      <c r="P11188" t="s">
        <v>11803</v>
      </c>
    </row>
    <row r="11189" spans="1:16" x14ac:dyDescent="0.25">
      <c r="A11189">
        <v>152612</v>
      </c>
      <c r="B11189" t="s">
        <v>345</v>
      </c>
      <c r="E11189" t="s">
        <v>11804</v>
      </c>
      <c r="F11189" t="s">
        <v>11406</v>
      </c>
      <c r="G11189" t="s">
        <v>1549</v>
      </c>
      <c r="H11189" t="s">
        <v>198</v>
      </c>
      <c r="I11189" t="s">
        <v>1550</v>
      </c>
      <c r="J11189">
        <v>2004</v>
      </c>
      <c r="K11189">
        <v>95000</v>
      </c>
      <c r="L11189">
        <v>24</v>
      </c>
      <c r="M11189" t="s">
        <v>200</v>
      </c>
      <c r="N11189" t="s">
        <v>11779</v>
      </c>
      <c r="O11189" t="s">
        <v>202</v>
      </c>
      <c r="P11189" t="s">
        <v>11780</v>
      </c>
    </row>
    <row r="11190" spans="1:16" x14ac:dyDescent="0.25">
      <c r="A11190">
        <v>152613</v>
      </c>
      <c r="B11190" t="s">
        <v>345</v>
      </c>
      <c r="E11190" t="s">
        <v>11805</v>
      </c>
      <c r="F11190" t="s">
        <v>11555</v>
      </c>
      <c r="G11190" t="s">
        <v>326</v>
      </c>
      <c r="H11190" t="s">
        <v>198</v>
      </c>
      <c r="I11190" t="s">
        <v>9381</v>
      </c>
      <c r="J11190">
        <v>2003</v>
      </c>
      <c r="K11190">
        <v>15704</v>
      </c>
      <c r="L11190">
        <v>26</v>
      </c>
      <c r="M11190" t="s">
        <v>200</v>
      </c>
      <c r="N11190" t="s">
        <v>10408</v>
      </c>
      <c r="O11190" t="s">
        <v>202</v>
      </c>
      <c r="P11190" t="s">
        <v>10409</v>
      </c>
    </row>
    <row r="11191" spans="1:16" x14ac:dyDescent="0.25">
      <c r="A11191">
        <v>152614</v>
      </c>
      <c r="B11191" t="s">
        <v>345</v>
      </c>
      <c r="E11191" t="s">
        <v>11806</v>
      </c>
      <c r="F11191" t="s">
        <v>11555</v>
      </c>
      <c r="G11191" t="s">
        <v>326</v>
      </c>
      <c r="H11191" t="s">
        <v>198</v>
      </c>
      <c r="I11191" t="s">
        <v>9381</v>
      </c>
      <c r="J11191">
        <v>2003</v>
      </c>
      <c r="K11191">
        <v>7121</v>
      </c>
      <c r="L11191">
        <v>26</v>
      </c>
      <c r="M11191" t="s">
        <v>200</v>
      </c>
      <c r="N11191" t="s">
        <v>11724</v>
      </c>
      <c r="O11191" t="s">
        <v>202</v>
      </c>
      <c r="P11191" t="s">
        <v>10409</v>
      </c>
    </row>
    <row r="11192" spans="1:16" x14ac:dyDescent="0.25">
      <c r="A11192">
        <v>152615</v>
      </c>
      <c r="B11192" t="s">
        <v>345</v>
      </c>
      <c r="E11192" t="s">
        <v>11807</v>
      </c>
      <c r="F11192" t="s">
        <v>11555</v>
      </c>
      <c r="G11192" t="s">
        <v>326</v>
      </c>
      <c r="H11192" t="s">
        <v>198</v>
      </c>
      <c r="I11192" t="s">
        <v>9381</v>
      </c>
      <c r="J11192">
        <v>2003</v>
      </c>
      <c r="K11192">
        <v>21657</v>
      </c>
      <c r="L11192">
        <v>26</v>
      </c>
      <c r="M11192" t="s">
        <v>200</v>
      </c>
      <c r="N11192" t="s">
        <v>11724</v>
      </c>
      <c r="O11192" t="s">
        <v>202</v>
      </c>
      <c r="P11192" t="s">
        <v>10409</v>
      </c>
    </row>
    <row r="11193" spans="1:16" x14ac:dyDescent="0.25">
      <c r="A11193">
        <v>152616</v>
      </c>
      <c r="B11193" t="s">
        <v>345</v>
      </c>
      <c r="E11193" t="s">
        <v>11808</v>
      </c>
      <c r="F11193" t="s">
        <v>11555</v>
      </c>
      <c r="G11193" t="s">
        <v>326</v>
      </c>
      <c r="H11193" t="s">
        <v>198</v>
      </c>
      <c r="I11193" t="s">
        <v>9381</v>
      </c>
      <c r="J11193">
        <v>2003</v>
      </c>
      <c r="K11193">
        <v>381535</v>
      </c>
      <c r="L11193">
        <v>26</v>
      </c>
      <c r="M11193" t="s">
        <v>200</v>
      </c>
      <c r="N11193" t="s">
        <v>10408</v>
      </c>
      <c r="O11193" t="s">
        <v>202</v>
      </c>
      <c r="P11193" t="s">
        <v>10409</v>
      </c>
    </row>
    <row r="11194" spans="1:16" x14ac:dyDescent="0.25">
      <c r="A11194">
        <v>152617</v>
      </c>
      <c r="B11194" t="s">
        <v>345</v>
      </c>
      <c r="E11194" t="s">
        <v>11809</v>
      </c>
      <c r="F11194" t="s">
        <v>11555</v>
      </c>
      <c r="G11194" t="s">
        <v>326</v>
      </c>
      <c r="H11194" t="s">
        <v>198</v>
      </c>
      <c r="I11194" t="s">
        <v>9381</v>
      </c>
      <c r="J11194">
        <v>2004</v>
      </c>
      <c r="K11194">
        <v>26700</v>
      </c>
      <c r="L11194">
        <v>26</v>
      </c>
      <c r="M11194" t="s">
        <v>200</v>
      </c>
      <c r="N11194" t="s">
        <v>11779</v>
      </c>
      <c r="O11194" t="s">
        <v>202</v>
      </c>
      <c r="P11194" t="s">
        <v>11810</v>
      </c>
    </row>
    <row r="11195" spans="1:16" x14ac:dyDescent="0.25">
      <c r="A11195">
        <v>152618</v>
      </c>
      <c r="B11195" t="s">
        <v>345</v>
      </c>
      <c r="E11195" t="s">
        <v>11384</v>
      </c>
      <c r="F11195" t="s">
        <v>11555</v>
      </c>
      <c r="G11195" t="s">
        <v>326</v>
      </c>
      <c r="H11195" t="s">
        <v>11811</v>
      </c>
      <c r="I11195" t="s">
        <v>11812</v>
      </c>
      <c r="J11195">
        <v>2004</v>
      </c>
      <c r="K11195">
        <v>1578</v>
      </c>
      <c r="L11195">
        <v>26</v>
      </c>
      <c r="M11195" t="s">
        <v>200</v>
      </c>
      <c r="N11195" t="s">
        <v>11724</v>
      </c>
      <c r="O11195" t="s">
        <v>202</v>
      </c>
      <c r="P11195" t="s">
        <v>11813</v>
      </c>
    </row>
    <row r="11196" spans="1:16" x14ac:dyDescent="0.25">
      <c r="A11196">
        <v>152619</v>
      </c>
      <c r="B11196" t="s">
        <v>345</v>
      </c>
      <c r="E11196" t="s">
        <v>11814</v>
      </c>
      <c r="F11196" t="s">
        <v>11555</v>
      </c>
      <c r="G11196" t="s">
        <v>326</v>
      </c>
      <c r="H11196" t="s">
        <v>198</v>
      </c>
      <c r="I11196" t="s">
        <v>9381</v>
      </c>
      <c r="J11196">
        <v>2004</v>
      </c>
      <c r="K11196">
        <v>26700</v>
      </c>
      <c r="L11196">
        <v>26</v>
      </c>
      <c r="M11196" t="s">
        <v>200</v>
      </c>
      <c r="N11196" t="s">
        <v>11779</v>
      </c>
      <c r="O11196" t="s">
        <v>202</v>
      </c>
      <c r="P11196" t="s">
        <v>11810</v>
      </c>
    </row>
    <row r="11197" spans="1:16" x14ac:dyDescent="0.25">
      <c r="A11197">
        <v>152620</v>
      </c>
      <c r="B11197" t="s">
        <v>345</v>
      </c>
      <c r="E11197" t="s">
        <v>11384</v>
      </c>
      <c r="F11197" t="s">
        <v>11555</v>
      </c>
      <c r="G11197" t="s">
        <v>326</v>
      </c>
      <c r="H11197" t="s">
        <v>11811</v>
      </c>
      <c r="I11197" t="s">
        <v>11812</v>
      </c>
      <c r="J11197">
        <v>2004</v>
      </c>
      <c r="K11197">
        <v>8530</v>
      </c>
      <c r="L11197">
        <v>26</v>
      </c>
      <c r="M11197" t="s">
        <v>200</v>
      </c>
      <c r="N11197" t="s">
        <v>11724</v>
      </c>
      <c r="O11197" t="s">
        <v>202</v>
      </c>
      <c r="P11197" t="s">
        <v>11815</v>
      </c>
    </row>
    <row r="11198" spans="1:16" x14ac:dyDescent="0.25">
      <c r="A11198">
        <v>152621</v>
      </c>
      <c r="B11198" t="s">
        <v>345</v>
      </c>
      <c r="E11198" t="s">
        <v>11816</v>
      </c>
      <c r="F11198" t="s">
        <v>9847</v>
      </c>
      <c r="G11198" t="s">
        <v>2704</v>
      </c>
      <c r="H11198" t="s">
        <v>198</v>
      </c>
      <c r="I11198" t="s">
        <v>2705</v>
      </c>
      <c r="J11198">
        <v>2004</v>
      </c>
      <c r="K11198">
        <v>131462</v>
      </c>
      <c r="L11198">
        <v>20</v>
      </c>
      <c r="M11198" t="s">
        <v>200</v>
      </c>
      <c r="N11198" t="s">
        <v>10408</v>
      </c>
      <c r="O11198" t="s">
        <v>202</v>
      </c>
      <c r="P11198" t="s">
        <v>11817</v>
      </c>
    </row>
    <row r="11199" spans="1:16" x14ac:dyDescent="0.25">
      <c r="A11199">
        <v>152622</v>
      </c>
      <c r="B11199" t="s">
        <v>345</v>
      </c>
      <c r="E11199" t="s">
        <v>11818</v>
      </c>
      <c r="F11199" t="s">
        <v>11609</v>
      </c>
      <c r="G11199" t="s">
        <v>2704</v>
      </c>
      <c r="H11199" t="s">
        <v>198</v>
      </c>
      <c r="I11199" t="s">
        <v>2705</v>
      </c>
      <c r="J11199">
        <v>2004</v>
      </c>
      <c r="K11199">
        <v>56194</v>
      </c>
      <c r="L11199">
        <v>20</v>
      </c>
      <c r="M11199" t="s">
        <v>200</v>
      </c>
      <c r="N11199" t="s">
        <v>11779</v>
      </c>
      <c r="O11199" t="s">
        <v>202</v>
      </c>
      <c r="P11199" t="s">
        <v>11819</v>
      </c>
    </row>
    <row r="11200" spans="1:16" x14ac:dyDescent="0.25">
      <c r="A11200">
        <v>152623</v>
      </c>
      <c r="B11200" t="s">
        <v>345</v>
      </c>
      <c r="E11200" t="s">
        <v>11816</v>
      </c>
      <c r="F11200" t="s">
        <v>9847</v>
      </c>
      <c r="G11200" t="s">
        <v>2704</v>
      </c>
      <c r="H11200" t="s">
        <v>198</v>
      </c>
      <c r="I11200" t="s">
        <v>2705</v>
      </c>
      <c r="J11200">
        <v>2004</v>
      </c>
      <c r="K11200">
        <v>38547</v>
      </c>
      <c r="L11200">
        <v>20</v>
      </c>
      <c r="M11200" t="s">
        <v>200</v>
      </c>
      <c r="N11200" t="s">
        <v>10408</v>
      </c>
      <c r="O11200" t="s">
        <v>202</v>
      </c>
      <c r="P11200" t="s">
        <v>11820</v>
      </c>
    </row>
    <row r="11201" spans="1:16" x14ac:dyDescent="0.25">
      <c r="A11201">
        <v>152624</v>
      </c>
      <c r="B11201" t="s">
        <v>345</v>
      </c>
      <c r="E11201" t="s">
        <v>11816</v>
      </c>
      <c r="F11201" t="s">
        <v>11609</v>
      </c>
      <c r="G11201" t="s">
        <v>2704</v>
      </c>
      <c r="H11201" t="s">
        <v>198</v>
      </c>
      <c r="I11201" t="s">
        <v>2705</v>
      </c>
      <c r="J11201">
        <v>2005</v>
      </c>
      <c r="K11201">
        <v>54057</v>
      </c>
      <c r="L11201">
        <v>20</v>
      </c>
      <c r="M11201" t="s">
        <v>200</v>
      </c>
      <c r="N11201" t="s">
        <v>11724</v>
      </c>
      <c r="O11201" t="s">
        <v>202</v>
      </c>
      <c r="P11201" t="s">
        <v>11821</v>
      </c>
    </row>
    <row r="11202" spans="1:16" x14ac:dyDescent="0.25">
      <c r="A11202">
        <v>152625</v>
      </c>
      <c r="B11202" t="s">
        <v>345</v>
      </c>
      <c r="E11202" t="s">
        <v>11822</v>
      </c>
      <c r="F11202" t="s">
        <v>11823</v>
      </c>
      <c r="G11202" t="s">
        <v>212</v>
      </c>
      <c r="H11202" t="s">
        <v>198</v>
      </c>
      <c r="I11202" t="s">
        <v>213</v>
      </c>
      <c r="J11202">
        <v>2003</v>
      </c>
      <c r="K11202">
        <v>40576</v>
      </c>
      <c r="L11202">
        <v>5</v>
      </c>
      <c r="M11202" t="s">
        <v>200</v>
      </c>
      <c r="N11202" t="s">
        <v>11724</v>
      </c>
      <c r="O11202" t="s">
        <v>202</v>
      </c>
      <c r="P11202" t="s">
        <v>10409</v>
      </c>
    </row>
    <row r="11203" spans="1:16" x14ac:dyDescent="0.25">
      <c r="A11203">
        <v>152626</v>
      </c>
      <c r="B11203" t="s">
        <v>345</v>
      </c>
      <c r="E11203" t="s">
        <v>11824</v>
      </c>
      <c r="F11203" t="s">
        <v>11825</v>
      </c>
      <c r="G11203" t="s">
        <v>212</v>
      </c>
      <c r="H11203" t="s">
        <v>198</v>
      </c>
      <c r="I11203" t="s">
        <v>213</v>
      </c>
      <c r="J11203">
        <v>2004</v>
      </c>
      <c r="K11203">
        <v>96294</v>
      </c>
      <c r="L11203">
        <v>5</v>
      </c>
      <c r="M11203" t="s">
        <v>200</v>
      </c>
      <c r="N11203" t="s">
        <v>10408</v>
      </c>
      <c r="O11203" t="s">
        <v>202</v>
      </c>
      <c r="P11203" t="s">
        <v>10409</v>
      </c>
    </row>
    <row r="11204" spans="1:16" x14ac:dyDescent="0.25">
      <c r="A11204">
        <v>152627</v>
      </c>
      <c r="B11204" t="s">
        <v>345</v>
      </c>
      <c r="E11204" t="s">
        <v>11826</v>
      </c>
      <c r="F11204" t="s">
        <v>11827</v>
      </c>
      <c r="G11204" t="s">
        <v>212</v>
      </c>
      <c r="H11204" t="s">
        <v>198</v>
      </c>
      <c r="I11204" t="s">
        <v>213</v>
      </c>
      <c r="J11204">
        <v>2005</v>
      </c>
      <c r="K11204">
        <v>601844</v>
      </c>
      <c r="L11204">
        <v>5</v>
      </c>
      <c r="M11204" t="s">
        <v>200</v>
      </c>
      <c r="N11204" t="s">
        <v>10408</v>
      </c>
      <c r="O11204" t="s">
        <v>202</v>
      </c>
      <c r="P11204" t="s">
        <v>10409</v>
      </c>
    </row>
    <row r="11205" spans="1:16" x14ac:dyDescent="0.25">
      <c r="A11205">
        <v>152628</v>
      </c>
      <c r="B11205" t="s">
        <v>345</v>
      </c>
      <c r="E11205" t="s">
        <v>11828</v>
      </c>
      <c r="F11205" t="s">
        <v>11829</v>
      </c>
      <c r="G11205" t="s">
        <v>212</v>
      </c>
      <c r="H11205" t="s">
        <v>198</v>
      </c>
      <c r="I11205" t="s">
        <v>213</v>
      </c>
      <c r="J11205">
        <v>2005</v>
      </c>
      <c r="K11205">
        <v>72221</v>
      </c>
      <c r="L11205">
        <v>5</v>
      </c>
      <c r="M11205" t="s">
        <v>200</v>
      </c>
      <c r="N11205" t="s">
        <v>10408</v>
      </c>
      <c r="O11205" t="s">
        <v>202</v>
      </c>
      <c r="P11205" t="s">
        <v>10409</v>
      </c>
    </row>
    <row r="11206" spans="1:16" x14ac:dyDescent="0.25">
      <c r="A11206">
        <v>152629</v>
      </c>
      <c r="B11206" t="s">
        <v>345</v>
      </c>
      <c r="E11206" t="s">
        <v>11830</v>
      </c>
      <c r="F11206" t="s">
        <v>11831</v>
      </c>
      <c r="G11206" t="s">
        <v>212</v>
      </c>
      <c r="H11206" t="s">
        <v>198</v>
      </c>
      <c r="I11206" t="s">
        <v>213</v>
      </c>
      <c r="J11206">
        <v>2003</v>
      </c>
      <c r="K11206">
        <v>13694</v>
      </c>
      <c r="L11206">
        <v>5</v>
      </c>
      <c r="M11206" t="s">
        <v>200</v>
      </c>
      <c r="N11206" t="s">
        <v>10408</v>
      </c>
      <c r="O11206" t="s">
        <v>202</v>
      </c>
      <c r="P11206" t="s">
        <v>10409</v>
      </c>
    </row>
    <row r="11207" spans="1:16" x14ac:dyDescent="0.25">
      <c r="A11207">
        <v>152630</v>
      </c>
      <c r="B11207" t="s">
        <v>345</v>
      </c>
      <c r="E11207" t="s">
        <v>11832</v>
      </c>
      <c r="F11207" t="s">
        <v>11833</v>
      </c>
      <c r="G11207" t="s">
        <v>212</v>
      </c>
      <c r="H11207" t="s">
        <v>198</v>
      </c>
      <c r="I11207" t="s">
        <v>213</v>
      </c>
      <c r="J11207">
        <v>2004</v>
      </c>
      <c r="K11207">
        <v>59330</v>
      </c>
      <c r="L11207">
        <v>5</v>
      </c>
      <c r="M11207" t="s">
        <v>200</v>
      </c>
      <c r="N11207" t="s">
        <v>10408</v>
      </c>
      <c r="O11207" t="s">
        <v>202</v>
      </c>
      <c r="P11207" t="s">
        <v>10409</v>
      </c>
    </row>
    <row r="11208" spans="1:16" x14ac:dyDescent="0.25">
      <c r="A11208">
        <v>152631</v>
      </c>
      <c r="B11208" t="s">
        <v>345</v>
      </c>
      <c r="E11208" t="s">
        <v>11834</v>
      </c>
      <c r="F11208" t="s">
        <v>11835</v>
      </c>
      <c r="G11208" t="s">
        <v>212</v>
      </c>
      <c r="H11208" t="s">
        <v>198</v>
      </c>
      <c r="I11208" t="s">
        <v>213</v>
      </c>
      <c r="J11208">
        <v>2003</v>
      </c>
      <c r="K11208">
        <v>11158</v>
      </c>
      <c r="L11208">
        <v>5</v>
      </c>
      <c r="M11208" t="s">
        <v>200</v>
      </c>
      <c r="N11208" t="s">
        <v>10408</v>
      </c>
      <c r="O11208" t="s">
        <v>202</v>
      </c>
      <c r="P11208" t="s">
        <v>10409</v>
      </c>
    </row>
    <row r="11209" spans="1:16" x14ac:dyDescent="0.25">
      <c r="A11209">
        <v>152632</v>
      </c>
      <c r="B11209" t="s">
        <v>345</v>
      </c>
      <c r="E11209" t="s">
        <v>11727</v>
      </c>
      <c r="F11209" t="s">
        <v>11836</v>
      </c>
      <c r="G11209" t="s">
        <v>297</v>
      </c>
      <c r="H11209" t="s">
        <v>198</v>
      </c>
      <c r="I11209" t="s">
        <v>298</v>
      </c>
      <c r="J11209">
        <v>2003</v>
      </c>
      <c r="K11209">
        <v>437321</v>
      </c>
      <c r="L11209">
        <v>8</v>
      </c>
      <c r="M11209" t="s">
        <v>200</v>
      </c>
      <c r="N11209" t="s">
        <v>10408</v>
      </c>
      <c r="O11209" t="s">
        <v>202</v>
      </c>
      <c r="P11209" t="s">
        <v>10409</v>
      </c>
    </row>
    <row r="11210" spans="1:16" x14ac:dyDescent="0.25">
      <c r="A11210">
        <v>152633</v>
      </c>
      <c r="B11210" t="s">
        <v>345</v>
      </c>
      <c r="E11210" t="s">
        <v>11837</v>
      </c>
      <c r="F11210" t="s">
        <v>11838</v>
      </c>
      <c r="G11210" t="s">
        <v>3127</v>
      </c>
      <c r="H11210" t="s">
        <v>198</v>
      </c>
      <c r="I11210" t="s">
        <v>3128</v>
      </c>
      <c r="J11210">
        <v>2003</v>
      </c>
      <c r="K11210">
        <v>10815</v>
      </c>
      <c r="L11210">
        <v>25</v>
      </c>
      <c r="M11210" t="s">
        <v>200</v>
      </c>
      <c r="N11210" t="s">
        <v>10408</v>
      </c>
      <c r="O11210" t="s">
        <v>202</v>
      </c>
      <c r="P11210" t="s">
        <v>11839</v>
      </c>
    </row>
    <row r="11211" spans="1:16" x14ac:dyDescent="0.25">
      <c r="A11211">
        <v>152634</v>
      </c>
      <c r="B11211" t="s">
        <v>345</v>
      </c>
      <c r="E11211" t="s">
        <v>11840</v>
      </c>
      <c r="F11211" t="s">
        <v>11841</v>
      </c>
      <c r="G11211" t="s">
        <v>3127</v>
      </c>
      <c r="H11211" t="s">
        <v>198</v>
      </c>
      <c r="I11211" t="s">
        <v>3128</v>
      </c>
      <c r="J11211">
        <v>2003</v>
      </c>
      <c r="K11211">
        <v>71792</v>
      </c>
      <c r="L11211">
        <v>25</v>
      </c>
      <c r="M11211" t="s">
        <v>200</v>
      </c>
      <c r="N11211" t="s">
        <v>10408</v>
      </c>
      <c r="O11211" t="s">
        <v>202</v>
      </c>
      <c r="P11211" t="s">
        <v>11842</v>
      </c>
    </row>
    <row r="11212" spans="1:16" x14ac:dyDescent="0.25">
      <c r="A11212">
        <v>152635</v>
      </c>
      <c r="B11212" t="s">
        <v>345</v>
      </c>
      <c r="E11212" t="s">
        <v>11840</v>
      </c>
      <c r="F11212" t="s">
        <v>11843</v>
      </c>
      <c r="G11212" t="s">
        <v>3127</v>
      </c>
      <c r="H11212" t="s">
        <v>198</v>
      </c>
      <c r="I11212" t="s">
        <v>3128</v>
      </c>
      <c r="J11212">
        <v>2003</v>
      </c>
      <c r="K11212">
        <v>10478</v>
      </c>
      <c r="L11212">
        <v>25</v>
      </c>
      <c r="M11212" t="s">
        <v>200</v>
      </c>
      <c r="N11212" t="s">
        <v>10408</v>
      </c>
      <c r="O11212" t="s">
        <v>202</v>
      </c>
      <c r="P11212" t="s">
        <v>11844</v>
      </c>
    </row>
    <row r="11213" spans="1:16" x14ac:dyDescent="0.25">
      <c r="A11213">
        <v>152636</v>
      </c>
      <c r="B11213" t="s">
        <v>345</v>
      </c>
      <c r="E11213" t="s">
        <v>11840</v>
      </c>
      <c r="F11213" t="s">
        <v>11845</v>
      </c>
      <c r="G11213" t="s">
        <v>3127</v>
      </c>
      <c r="H11213" t="s">
        <v>198</v>
      </c>
      <c r="I11213" t="s">
        <v>3128</v>
      </c>
      <c r="J11213">
        <v>2003</v>
      </c>
      <c r="K11213">
        <v>12944</v>
      </c>
      <c r="L11213">
        <v>25</v>
      </c>
      <c r="M11213" t="s">
        <v>200</v>
      </c>
      <c r="N11213" t="s">
        <v>10408</v>
      </c>
      <c r="O11213" t="s">
        <v>202</v>
      </c>
      <c r="P11213" t="s">
        <v>11846</v>
      </c>
    </row>
    <row r="11214" spans="1:16" x14ac:dyDescent="0.25">
      <c r="A11214">
        <v>152637</v>
      </c>
      <c r="B11214" t="s">
        <v>345</v>
      </c>
      <c r="E11214" t="s">
        <v>11840</v>
      </c>
      <c r="F11214" t="s">
        <v>11847</v>
      </c>
      <c r="G11214" t="s">
        <v>3127</v>
      </c>
      <c r="H11214" t="s">
        <v>198</v>
      </c>
      <c r="I11214" t="s">
        <v>3128</v>
      </c>
      <c r="J11214">
        <v>2004</v>
      </c>
      <c r="K11214">
        <v>22838</v>
      </c>
      <c r="L11214">
        <v>25</v>
      </c>
      <c r="M11214" t="s">
        <v>200</v>
      </c>
      <c r="N11214" t="s">
        <v>10408</v>
      </c>
      <c r="O11214" t="s">
        <v>202</v>
      </c>
      <c r="P11214" t="s">
        <v>11848</v>
      </c>
    </row>
    <row r="11215" spans="1:16" x14ac:dyDescent="0.25">
      <c r="A11215">
        <v>152638</v>
      </c>
      <c r="B11215" t="s">
        <v>345</v>
      </c>
      <c r="E11215" t="s">
        <v>11840</v>
      </c>
      <c r="F11215" t="s">
        <v>11849</v>
      </c>
      <c r="G11215" t="s">
        <v>3127</v>
      </c>
      <c r="H11215" t="s">
        <v>198</v>
      </c>
      <c r="I11215" t="s">
        <v>3128</v>
      </c>
      <c r="J11215">
        <v>2005</v>
      </c>
      <c r="K11215">
        <v>13704</v>
      </c>
      <c r="L11215">
        <v>25</v>
      </c>
      <c r="M11215" t="s">
        <v>200</v>
      </c>
      <c r="N11215" t="s">
        <v>10408</v>
      </c>
      <c r="O11215" t="s">
        <v>202</v>
      </c>
      <c r="P11215" t="s">
        <v>11850</v>
      </c>
    </row>
    <row r="11216" spans="1:16" x14ac:dyDescent="0.25">
      <c r="A11216">
        <v>152639</v>
      </c>
      <c r="B11216" t="s">
        <v>345</v>
      </c>
      <c r="E11216" t="s">
        <v>11840</v>
      </c>
      <c r="F11216" t="s">
        <v>11851</v>
      </c>
      <c r="G11216" t="s">
        <v>3127</v>
      </c>
      <c r="H11216" t="s">
        <v>198</v>
      </c>
      <c r="I11216" t="s">
        <v>3128</v>
      </c>
      <c r="J11216">
        <v>2005</v>
      </c>
      <c r="K11216">
        <v>20114</v>
      </c>
      <c r="L11216">
        <v>25</v>
      </c>
      <c r="M11216" t="s">
        <v>200</v>
      </c>
      <c r="N11216" t="s">
        <v>10408</v>
      </c>
      <c r="O11216" t="s">
        <v>202</v>
      </c>
      <c r="P11216" t="s">
        <v>11852</v>
      </c>
    </row>
    <row r="11217" spans="1:16" x14ac:dyDescent="0.25">
      <c r="A11217">
        <v>152640</v>
      </c>
      <c r="B11217" t="s">
        <v>345</v>
      </c>
      <c r="E11217" t="s">
        <v>11840</v>
      </c>
      <c r="F11217" t="s">
        <v>11853</v>
      </c>
      <c r="G11217" t="s">
        <v>3127</v>
      </c>
      <c r="H11217" t="s">
        <v>198</v>
      </c>
      <c r="I11217" t="s">
        <v>3128</v>
      </c>
      <c r="J11217">
        <v>2004</v>
      </c>
      <c r="K11217">
        <v>40079</v>
      </c>
      <c r="L11217">
        <v>25</v>
      </c>
      <c r="M11217" t="s">
        <v>200</v>
      </c>
      <c r="N11217" t="s">
        <v>10408</v>
      </c>
      <c r="O11217" t="s">
        <v>202</v>
      </c>
      <c r="P11217" t="s">
        <v>11854</v>
      </c>
    </row>
    <row r="11218" spans="1:16" x14ac:dyDescent="0.25">
      <c r="A11218">
        <v>152641</v>
      </c>
      <c r="B11218" t="s">
        <v>345</v>
      </c>
      <c r="E11218" t="s">
        <v>11855</v>
      </c>
      <c r="F11218" t="s">
        <v>11856</v>
      </c>
      <c r="G11218" t="s">
        <v>3127</v>
      </c>
      <c r="H11218" t="s">
        <v>198</v>
      </c>
      <c r="I11218" t="s">
        <v>3128</v>
      </c>
      <c r="J11218">
        <v>2003</v>
      </c>
      <c r="K11218">
        <v>8035</v>
      </c>
      <c r="L11218">
        <v>25</v>
      </c>
      <c r="M11218" t="s">
        <v>200</v>
      </c>
      <c r="N11218" t="s">
        <v>11779</v>
      </c>
      <c r="O11218" t="s">
        <v>202</v>
      </c>
      <c r="P11218" t="s">
        <v>11857</v>
      </c>
    </row>
    <row r="11219" spans="1:16" x14ac:dyDescent="0.25">
      <c r="A11219">
        <v>152642</v>
      </c>
      <c r="B11219" t="s">
        <v>345</v>
      </c>
      <c r="E11219" t="s">
        <v>11840</v>
      </c>
      <c r="F11219" t="s">
        <v>11858</v>
      </c>
      <c r="G11219" t="s">
        <v>3127</v>
      </c>
      <c r="H11219" t="s">
        <v>198</v>
      </c>
      <c r="I11219" t="s">
        <v>3128</v>
      </c>
      <c r="J11219">
        <v>2003</v>
      </c>
      <c r="K11219">
        <v>17986</v>
      </c>
      <c r="L11219">
        <v>25</v>
      </c>
      <c r="M11219" t="s">
        <v>200</v>
      </c>
      <c r="N11219" t="s">
        <v>10408</v>
      </c>
      <c r="O11219" t="s">
        <v>202</v>
      </c>
      <c r="P11219" t="s">
        <v>11859</v>
      </c>
    </row>
    <row r="11220" spans="1:16" x14ac:dyDescent="0.25">
      <c r="A11220">
        <v>152643</v>
      </c>
      <c r="B11220" t="s">
        <v>345</v>
      </c>
      <c r="E11220" t="s">
        <v>11860</v>
      </c>
      <c r="F11220" t="s">
        <v>11861</v>
      </c>
      <c r="G11220" t="s">
        <v>3127</v>
      </c>
      <c r="H11220" t="s">
        <v>198</v>
      </c>
      <c r="I11220" t="s">
        <v>3128</v>
      </c>
      <c r="J11220">
        <v>2003</v>
      </c>
      <c r="K11220">
        <v>19666</v>
      </c>
      <c r="L11220">
        <v>25</v>
      </c>
      <c r="M11220" t="s">
        <v>200</v>
      </c>
      <c r="N11220" t="s">
        <v>11724</v>
      </c>
      <c r="O11220" t="s">
        <v>202</v>
      </c>
      <c r="P11220" t="s">
        <v>10409</v>
      </c>
    </row>
    <row r="11221" spans="1:16" x14ac:dyDescent="0.25">
      <c r="A11221">
        <v>152644</v>
      </c>
      <c r="B11221" t="s">
        <v>345</v>
      </c>
      <c r="E11221" t="s">
        <v>11862</v>
      </c>
      <c r="F11221" t="s">
        <v>11863</v>
      </c>
      <c r="G11221" t="s">
        <v>3127</v>
      </c>
      <c r="H11221" t="s">
        <v>198</v>
      </c>
      <c r="I11221" t="s">
        <v>3128</v>
      </c>
      <c r="J11221">
        <v>2004</v>
      </c>
      <c r="K11221">
        <v>16500</v>
      </c>
      <c r="L11221">
        <v>25</v>
      </c>
      <c r="M11221" t="s">
        <v>200</v>
      </c>
      <c r="N11221" t="s">
        <v>11779</v>
      </c>
      <c r="O11221" t="s">
        <v>202</v>
      </c>
      <c r="P11221" t="s">
        <v>11857</v>
      </c>
    </row>
    <row r="11222" spans="1:16" x14ac:dyDescent="0.25">
      <c r="A11222">
        <v>152645</v>
      </c>
      <c r="B11222" t="s">
        <v>345</v>
      </c>
      <c r="E11222" t="s">
        <v>11864</v>
      </c>
      <c r="F11222" t="s">
        <v>11865</v>
      </c>
      <c r="G11222" t="s">
        <v>3127</v>
      </c>
      <c r="H11222" t="s">
        <v>198</v>
      </c>
      <c r="I11222" t="s">
        <v>3128</v>
      </c>
      <c r="J11222">
        <v>2004</v>
      </c>
      <c r="K11222">
        <v>19415</v>
      </c>
      <c r="L11222">
        <v>25</v>
      </c>
      <c r="M11222" t="s">
        <v>200</v>
      </c>
      <c r="N11222" t="s">
        <v>11724</v>
      </c>
      <c r="O11222" t="s">
        <v>202</v>
      </c>
      <c r="P11222" t="s">
        <v>10409</v>
      </c>
    </row>
    <row r="11223" spans="1:16" x14ac:dyDescent="0.25">
      <c r="A11223">
        <v>152646</v>
      </c>
      <c r="B11223" t="s">
        <v>345</v>
      </c>
      <c r="E11223" t="s">
        <v>11866</v>
      </c>
      <c r="F11223" t="s">
        <v>11867</v>
      </c>
      <c r="G11223" t="s">
        <v>3127</v>
      </c>
      <c r="H11223" t="s">
        <v>198</v>
      </c>
      <c r="I11223" t="s">
        <v>3128</v>
      </c>
      <c r="J11223">
        <v>2003</v>
      </c>
      <c r="K11223">
        <v>22824</v>
      </c>
      <c r="L11223">
        <v>25</v>
      </c>
      <c r="M11223" t="s">
        <v>200</v>
      </c>
      <c r="N11223" t="s">
        <v>11724</v>
      </c>
      <c r="O11223" t="s">
        <v>202</v>
      </c>
      <c r="P11223" t="s">
        <v>10409</v>
      </c>
    </row>
    <row r="11224" spans="1:16" x14ac:dyDescent="0.25">
      <c r="A11224">
        <v>152647</v>
      </c>
      <c r="B11224" t="s">
        <v>345</v>
      </c>
      <c r="E11224" t="s">
        <v>11868</v>
      </c>
      <c r="F11224" t="s">
        <v>11869</v>
      </c>
      <c r="G11224" t="s">
        <v>3127</v>
      </c>
      <c r="H11224" t="s">
        <v>198</v>
      </c>
      <c r="I11224" t="s">
        <v>3128</v>
      </c>
      <c r="J11224">
        <v>2003</v>
      </c>
      <c r="K11224">
        <v>57119</v>
      </c>
      <c r="L11224">
        <v>25</v>
      </c>
      <c r="M11224" t="s">
        <v>200</v>
      </c>
      <c r="N11224" t="s">
        <v>11724</v>
      </c>
      <c r="O11224" t="s">
        <v>202</v>
      </c>
      <c r="P11224" t="s">
        <v>10409</v>
      </c>
    </row>
    <row r="11225" spans="1:16" x14ac:dyDescent="0.25">
      <c r="A11225">
        <v>152648</v>
      </c>
      <c r="B11225" t="s">
        <v>345</v>
      </c>
      <c r="E11225" t="s">
        <v>11870</v>
      </c>
      <c r="F11225" t="s">
        <v>11871</v>
      </c>
      <c r="G11225" t="s">
        <v>3127</v>
      </c>
      <c r="H11225" t="s">
        <v>198</v>
      </c>
      <c r="I11225" t="s">
        <v>3128</v>
      </c>
      <c r="J11225">
        <v>2003</v>
      </c>
      <c r="K11225">
        <v>32197</v>
      </c>
      <c r="L11225">
        <v>25</v>
      </c>
      <c r="M11225" t="s">
        <v>200</v>
      </c>
      <c r="N11225" t="s">
        <v>11724</v>
      </c>
      <c r="O11225" t="s">
        <v>202</v>
      </c>
      <c r="P11225" t="s">
        <v>10409</v>
      </c>
    </row>
    <row r="11226" spans="1:16" x14ac:dyDescent="0.25">
      <c r="A11226">
        <v>152649</v>
      </c>
      <c r="B11226" t="s">
        <v>345</v>
      </c>
      <c r="E11226" t="s">
        <v>11872</v>
      </c>
      <c r="F11226" t="s">
        <v>11873</v>
      </c>
      <c r="G11226" t="s">
        <v>3127</v>
      </c>
      <c r="H11226" t="s">
        <v>198</v>
      </c>
      <c r="I11226" t="s">
        <v>3128</v>
      </c>
      <c r="J11226">
        <v>2004</v>
      </c>
      <c r="K11226">
        <v>11199</v>
      </c>
      <c r="L11226">
        <v>25</v>
      </c>
      <c r="M11226" t="s">
        <v>200</v>
      </c>
      <c r="N11226" t="s">
        <v>11724</v>
      </c>
      <c r="O11226" t="s">
        <v>202</v>
      </c>
      <c r="P11226" t="s">
        <v>10409</v>
      </c>
    </row>
    <row r="11227" spans="1:16" x14ac:dyDescent="0.25">
      <c r="A11227">
        <v>152650</v>
      </c>
      <c r="B11227" t="s">
        <v>345</v>
      </c>
      <c r="E11227" t="s">
        <v>11874</v>
      </c>
      <c r="F11227" t="s">
        <v>11875</v>
      </c>
      <c r="G11227" t="s">
        <v>3127</v>
      </c>
      <c r="H11227" t="s">
        <v>198</v>
      </c>
      <c r="I11227" t="s">
        <v>3128</v>
      </c>
      <c r="J11227">
        <v>2003</v>
      </c>
      <c r="K11227">
        <v>22412</v>
      </c>
      <c r="L11227">
        <v>25</v>
      </c>
      <c r="M11227" t="s">
        <v>200</v>
      </c>
      <c r="N11227" t="s">
        <v>11724</v>
      </c>
      <c r="O11227" t="s">
        <v>202</v>
      </c>
      <c r="P11227" t="s">
        <v>10409</v>
      </c>
    </row>
    <row r="11228" spans="1:16" x14ac:dyDescent="0.25">
      <c r="A11228">
        <v>152651</v>
      </c>
      <c r="B11228" t="s">
        <v>345</v>
      </c>
      <c r="E11228" t="s">
        <v>11876</v>
      </c>
      <c r="F11228" t="s">
        <v>11877</v>
      </c>
      <c r="G11228" t="s">
        <v>3127</v>
      </c>
      <c r="H11228" t="s">
        <v>198</v>
      </c>
      <c r="I11228" t="s">
        <v>3128</v>
      </c>
      <c r="J11228">
        <v>2004</v>
      </c>
      <c r="K11228">
        <v>13820</v>
      </c>
      <c r="L11228">
        <v>25</v>
      </c>
      <c r="M11228" t="s">
        <v>200</v>
      </c>
      <c r="N11228" t="s">
        <v>11779</v>
      </c>
      <c r="O11228" t="s">
        <v>202</v>
      </c>
      <c r="P11228" t="s">
        <v>11857</v>
      </c>
    </row>
    <row r="11229" spans="1:16" x14ac:dyDescent="0.25">
      <c r="A11229">
        <v>152652</v>
      </c>
      <c r="B11229" t="s">
        <v>345</v>
      </c>
      <c r="E11229" t="s">
        <v>11878</v>
      </c>
      <c r="F11229" t="s">
        <v>11877</v>
      </c>
      <c r="G11229" t="s">
        <v>3127</v>
      </c>
      <c r="H11229" t="s">
        <v>198</v>
      </c>
      <c r="I11229" t="s">
        <v>3128</v>
      </c>
      <c r="J11229">
        <v>2004</v>
      </c>
      <c r="K11229">
        <v>52720</v>
      </c>
      <c r="L11229">
        <v>25</v>
      </c>
      <c r="M11229" t="s">
        <v>200</v>
      </c>
      <c r="N11229" t="s">
        <v>11724</v>
      </c>
      <c r="O11229" t="s">
        <v>202</v>
      </c>
      <c r="P11229" t="s">
        <v>10409</v>
      </c>
    </row>
    <row r="11230" spans="1:16" x14ac:dyDescent="0.25">
      <c r="A11230">
        <v>152653</v>
      </c>
      <c r="B11230" t="s">
        <v>345</v>
      </c>
      <c r="E11230" t="s">
        <v>11879</v>
      </c>
      <c r="F11230" t="s">
        <v>11880</v>
      </c>
      <c r="G11230" t="s">
        <v>3127</v>
      </c>
      <c r="H11230" t="s">
        <v>198</v>
      </c>
      <c r="I11230" t="s">
        <v>3128</v>
      </c>
      <c r="J11230">
        <v>2003</v>
      </c>
      <c r="K11230">
        <v>3650</v>
      </c>
      <c r="L11230">
        <v>25</v>
      </c>
      <c r="M11230" t="s">
        <v>200</v>
      </c>
      <c r="N11230" t="s">
        <v>11779</v>
      </c>
      <c r="O11230" t="s">
        <v>202</v>
      </c>
      <c r="P11230" t="s">
        <v>11857</v>
      </c>
    </row>
    <row r="11231" spans="1:16" x14ac:dyDescent="0.25">
      <c r="A11231">
        <v>152654</v>
      </c>
      <c r="B11231" t="s">
        <v>345</v>
      </c>
      <c r="E11231" t="s">
        <v>11879</v>
      </c>
      <c r="F11231" t="s">
        <v>11881</v>
      </c>
      <c r="G11231" t="s">
        <v>3127</v>
      </c>
      <c r="H11231" t="s">
        <v>198</v>
      </c>
      <c r="I11231" t="s">
        <v>3128</v>
      </c>
      <c r="J11231">
        <v>2003</v>
      </c>
      <c r="K11231">
        <v>8124</v>
      </c>
      <c r="L11231">
        <v>25</v>
      </c>
      <c r="M11231" t="s">
        <v>200</v>
      </c>
      <c r="N11231" t="s">
        <v>11724</v>
      </c>
      <c r="O11231" t="s">
        <v>202</v>
      </c>
      <c r="P11231" t="s">
        <v>10409</v>
      </c>
    </row>
    <row r="11232" spans="1:16" x14ac:dyDescent="0.25">
      <c r="A11232">
        <v>152655</v>
      </c>
      <c r="B11232" t="s">
        <v>345</v>
      </c>
      <c r="E11232" t="s">
        <v>11882</v>
      </c>
      <c r="F11232" t="s">
        <v>11883</v>
      </c>
      <c r="G11232" t="s">
        <v>197</v>
      </c>
      <c r="H11232" t="s">
        <v>198</v>
      </c>
      <c r="I11232" t="s">
        <v>199</v>
      </c>
      <c r="J11232">
        <v>2005</v>
      </c>
      <c r="K11232">
        <v>134765</v>
      </c>
      <c r="L11232">
        <v>2</v>
      </c>
      <c r="M11232" t="s">
        <v>200</v>
      </c>
      <c r="N11232" t="s">
        <v>11884</v>
      </c>
      <c r="O11232" t="s">
        <v>202</v>
      </c>
      <c r="P11232" t="s">
        <v>11885</v>
      </c>
    </row>
    <row r="11233" spans="1:16" x14ac:dyDescent="0.25">
      <c r="A11233">
        <v>152656</v>
      </c>
      <c r="B11233" t="s">
        <v>345</v>
      </c>
      <c r="E11233" t="s">
        <v>11886</v>
      </c>
      <c r="F11233" t="s">
        <v>11887</v>
      </c>
      <c r="G11233" t="s">
        <v>197</v>
      </c>
      <c r="H11233" t="s">
        <v>198</v>
      </c>
      <c r="I11233" t="s">
        <v>199</v>
      </c>
      <c r="J11233">
        <v>2003</v>
      </c>
      <c r="K11233">
        <v>96368</v>
      </c>
      <c r="L11233">
        <v>2</v>
      </c>
      <c r="M11233" t="s">
        <v>200</v>
      </c>
      <c r="N11233" t="s">
        <v>10408</v>
      </c>
      <c r="O11233" t="s">
        <v>202</v>
      </c>
      <c r="P11233" t="s">
        <v>11888</v>
      </c>
    </row>
    <row r="11234" spans="1:16" x14ac:dyDescent="0.25">
      <c r="A11234">
        <v>152657</v>
      </c>
      <c r="B11234" t="s">
        <v>345</v>
      </c>
      <c r="E11234" t="s">
        <v>11886</v>
      </c>
      <c r="F11234" t="s">
        <v>11889</v>
      </c>
      <c r="G11234" t="s">
        <v>197</v>
      </c>
      <c r="H11234" t="s">
        <v>198</v>
      </c>
      <c r="I11234" t="s">
        <v>199</v>
      </c>
      <c r="J11234">
        <v>2004</v>
      </c>
      <c r="K11234">
        <v>94425</v>
      </c>
      <c r="L11234">
        <v>2</v>
      </c>
      <c r="M11234" t="s">
        <v>200</v>
      </c>
      <c r="N11234" t="s">
        <v>11724</v>
      </c>
      <c r="O11234" t="s">
        <v>202</v>
      </c>
      <c r="P11234" t="s">
        <v>11890</v>
      </c>
    </row>
    <row r="11235" spans="1:16" x14ac:dyDescent="0.25">
      <c r="A11235">
        <v>152658</v>
      </c>
      <c r="B11235" t="s">
        <v>345</v>
      </c>
      <c r="E11235" t="s">
        <v>11886</v>
      </c>
      <c r="F11235" t="s">
        <v>11889</v>
      </c>
      <c r="G11235" t="s">
        <v>197</v>
      </c>
      <c r="H11235" t="s">
        <v>198</v>
      </c>
      <c r="I11235" t="s">
        <v>199</v>
      </c>
      <c r="J11235">
        <v>2004</v>
      </c>
      <c r="K11235">
        <v>69886</v>
      </c>
      <c r="L11235">
        <v>2</v>
      </c>
      <c r="M11235" t="s">
        <v>200</v>
      </c>
      <c r="N11235" t="s">
        <v>11724</v>
      </c>
      <c r="O11235" t="s">
        <v>202</v>
      </c>
      <c r="P11235" t="s">
        <v>11890</v>
      </c>
    </row>
    <row r="11236" spans="1:16" x14ac:dyDescent="0.25">
      <c r="A11236">
        <v>152659</v>
      </c>
      <c r="B11236" t="s">
        <v>345</v>
      </c>
      <c r="E11236" t="s">
        <v>11886</v>
      </c>
      <c r="F11236" t="s">
        <v>11891</v>
      </c>
      <c r="G11236" t="s">
        <v>197</v>
      </c>
      <c r="H11236" t="s">
        <v>198</v>
      </c>
      <c r="I11236" t="s">
        <v>199</v>
      </c>
      <c r="J11236">
        <v>2004</v>
      </c>
      <c r="K11236">
        <v>63313</v>
      </c>
      <c r="L11236">
        <v>2</v>
      </c>
      <c r="M11236" t="s">
        <v>200</v>
      </c>
      <c r="N11236" t="s">
        <v>10408</v>
      </c>
      <c r="O11236" t="s">
        <v>202</v>
      </c>
      <c r="P11236" t="s">
        <v>11892</v>
      </c>
    </row>
    <row r="11237" spans="1:16" x14ac:dyDescent="0.25">
      <c r="A11237">
        <v>152660</v>
      </c>
      <c r="B11237" t="s">
        <v>345</v>
      </c>
      <c r="E11237" t="s">
        <v>11886</v>
      </c>
      <c r="F11237" t="s">
        <v>11891</v>
      </c>
      <c r="G11237" t="s">
        <v>197</v>
      </c>
      <c r="H11237" t="s">
        <v>198</v>
      </c>
      <c r="I11237" t="s">
        <v>199</v>
      </c>
      <c r="J11237">
        <v>2004</v>
      </c>
      <c r="K11237">
        <v>71268</v>
      </c>
      <c r="L11237">
        <v>2</v>
      </c>
      <c r="M11237" t="s">
        <v>200</v>
      </c>
      <c r="N11237" t="s">
        <v>10408</v>
      </c>
      <c r="O11237" t="s">
        <v>202</v>
      </c>
      <c r="P11237" t="s">
        <v>11893</v>
      </c>
    </row>
    <row r="11238" spans="1:16" x14ac:dyDescent="0.25">
      <c r="A11238">
        <v>152661</v>
      </c>
      <c r="B11238" t="s">
        <v>345</v>
      </c>
      <c r="E11238" t="s">
        <v>11886</v>
      </c>
      <c r="F11238" t="s">
        <v>11891</v>
      </c>
      <c r="G11238" t="s">
        <v>197</v>
      </c>
      <c r="H11238" t="s">
        <v>198</v>
      </c>
      <c r="I11238" t="s">
        <v>199</v>
      </c>
      <c r="J11238">
        <v>2004</v>
      </c>
      <c r="K11238">
        <v>34264</v>
      </c>
      <c r="L11238">
        <v>2</v>
      </c>
      <c r="M11238" t="s">
        <v>200</v>
      </c>
      <c r="N11238" t="s">
        <v>10408</v>
      </c>
      <c r="O11238" t="s">
        <v>202</v>
      </c>
      <c r="P11238" t="s">
        <v>11894</v>
      </c>
    </row>
    <row r="11239" spans="1:16" x14ac:dyDescent="0.25">
      <c r="A11239">
        <v>152662</v>
      </c>
      <c r="B11239" t="s">
        <v>345</v>
      </c>
      <c r="E11239" t="s">
        <v>11886</v>
      </c>
      <c r="F11239" t="s">
        <v>11891</v>
      </c>
      <c r="G11239" t="s">
        <v>197</v>
      </c>
      <c r="H11239" t="s">
        <v>198</v>
      </c>
      <c r="I11239" t="s">
        <v>199</v>
      </c>
      <c r="J11239">
        <v>2004</v>
      </c>
      <c r="K11239">
        <v>9235</v>
      </c>
      <c r="L11239">
        <v>2</v>
      </c>
      <c r="M11239" t="s">
        <v>200</v>
      </c>
      <c r="N11239" t="s">
        <v>10408</v>
      </c>
      <c r="O11239" t="s">
        <v>202</v>
      </c>
      <c r="P11239" t="s">
        <v>11895</v>
      </c>
    </row>
    <row r="11240" spans="1:16" x14ac:dyDescent="0.25">
      <c r="A11240">
        <v>152663</v>
      </c>
      <c r="B11240" t="s">
        <v>345</v>
      </c>
      <c r="E11240" t="s">
        <v>11886</v>
      </c>
      <c r="F11240" t="s">
        <v>11891</v>
      </c>
      <c r="G11240" t="s">
        <v>197</v>
      </c>
      <c r="H11240" t="s">
        <v>198</v>
      </c>
      <c r="I11240" t="s">
        <v>199</v>
      </c>
      <c r="J11240">
        <v>2004</v>
      </c>
      <c r="K11240">
        <v>15112</v>
      </c>
      <c r="L11240">
        <v>2</v>
      </c>
      <c r="M11240" t="s">
        <v>200</v>
      </c>
      <c r="N11240" t="s">
        <v>10408</v>
      </c>
      <c r="O11240" t="s">
        <v>202</v>
      </c>
      <c r="P11240" t="s">
        <v>11896</v>
      </c>
    </row>
    <row r="11241" spans="1:16" x14ac:dyDescent="0.25">
      <c r="A11241">
        <v>152664</v>
      </c>
      <c r="B11241" t="s">
        <v>345</v>
      </c>
      <c r="E11241" t="s">
        <v>11886</v>
      </c>
      <c r="G11241" t="s">
        <v>197</v>
      </c>
      <c r="H11241" t="s">
        <v>198</v>
      </c>
      <c r="I11241" t="s">
        <v>199</v>
      </c>
      <c r="J11241">
        <v>2004</v>
      </c>
      <c r="K11241">
        <v>23802</v>
      </c>
      <c r="L11241">
        <v>2</v>
      </c>
      <c r="M11241" t="s">
        <v>200</v>
      </c>
      <c r="N11241" t="s">
        <v>10408</v>
      </c>
      <c r="O11241" t="s">
        <v>202</v>
      </c>
      <c r="P11241" t="s">
        <v>11897</v>
      </c>
    </row>
    <row r="11242" spans="1:16" x14ac:dyDescent="0.25">
      <c r="A11242">
        <v>152665</v>
      </c>
      <c r="B11242" t="s">
        <v>345</v>
      </c>
      <c r="E11242" t="s">
        <v>11886</v>
      </c>
      <c r="G11242" t="s">
        <v>197</v>
      </c>
      <c r="H11242" t="s">
        <v>198</v>
      </c>
      <c r="I11242" t="s">
        <v>199</v>
      </c>
      <c r="J11242">
        <v>2004</v>
      </c>
      <c r="K11242">
        <v>33582</v>
      </c>
      <c r="L11242">
        <v>2</v>
      </c>
      <c r="M11242" t="s">
        <v>200</v>
      </c>
      <c r="N11242" t="s">
        <v>10408</v>
      </c>
      <c r="O11242" t="s">
        <v>202</v>
      </c>
      <c r="P11242" t="s">
        <v>11898</v>
      </c>
    </row>
    <row r="11243" spans="1:16" x14ac:dyDescent="0.25">
      <c r="A11243">
        <v>152666</v>
      </c>
      <c r="B11243" t="s">
        <v>345</v>
      </c>
      <c r="E11243" t="s">
        <v>11886</v>
      </c>
      <c r="G11243" t="s">
        <v>197</v>
      </c>
      <c r="H11243" t="s">
        <v>198</v>
      </c>
      <c r="I11243" t="s">
        <v>199</v>
      </c>
      <c r="J11243">
        <v>2004</v>
      </c>
      <c r="K11243">
        <v>16624</v>
      </c>
      <c r="L11243">
        <v>2</v>
      </c>
      <c r="M11243" t="s">
        <v>200</v>
      </c>
      <c r="N11243" t="s">
        <v>10408</v>
      </c>
      <c r="O11243" t="s">
        <v>202</v>
      </c>
      <c r="P11243" t="s">
        <v>11899</v>
      </c>
    </row>
    <row r="11244" spans="1:16" x14ac:dyDescent="0.25">
      <c r="A11244">
        <v>152667</v>
      </c>
      <c r="B11244" t="s">
        <v>345</v>
      </c>
      <c r="E11244" t="s">
        <v>11886</v>
      </c>
      <c r="G11244" t="s">
        <v>197</v>
      </c>
      <c r="H11244" t="s">
        <v>198</v>
      </c>
      <c r="I11244" t="s">
        <v>199</v>
      </c>
      <c r="J11244">
        <v>2004</v>
      </c>
      <c r="K11244">
        <v>83956</v>
      </c>
      <c r="L11244">
        <v>2</v>
      </c>
      <c r="M11244" t="s">
        <v>200</v>
      </c>
      <c r="N11244" t="s">
        <v>10408</v>
      </c>
      <c r="O11244" t="s">
        <v>202</v>
      </c>
      <c r="P11244" t="s">
        <v>11900</v>
      </c>
    </row>
    <row r="11245" spans="1:16" x14ac:dyDescent="0.25">
      <c r="A11245">
        <v>152668</v>
      </c>
      <c r="B11245" t="s">
        <v>345</v>
      </c>
      <c r="E11245" t="s">
        <v>11886</v>
      </c>
      <c r="G11245" t="s">
        <v>197</v>
      </c>
      <c r="H11245" t="s">
        <v>198</v>
      </c>
      <c r="I11245" t="s">
        <v>199</v>
      </c>
      <c r="J11245">
        <v>2004</v>
      </c>
      <c r="K11245">
        <v>12593</v>
      </c>
      <c r="L11245">
        <v>2</v>
      </c>
      <c r="M11245" t="s">
        <v>200</v>
      </c>
      <c r="N11245" t="s">
        <v>10408</v>
      </c>
      <c r="O11245" t="s">
        <v>202</v>
      </c>
      <c r="P11245" t="s">
        <v>11901</v>
      </c>
    </row>
    <row r="11246" spans="1:16" x14ac:dyDescent="0.25">
      <c r="A11246">
        <v>152669</v>
      </c>
      <c r="B11246" t="s">
        <v>345</v>
      </c>
      <c r="E11246" t="s">
        <v>11886</v>
      </c>
      <c r="G11246" t="s">
        <v>197</v>
      </c>
      <c r="H11246" t="s">
        <v>198</v>
      </c>
      <c r="I11246" t="s">
        <v>199</v>
      </c>
      <c r="J11246">
        <v>2004</v>
      </c>
      <c r="K11246">
        <v>9974</v>
      </c>
      <c r="L11246">
        <v>2</v>
      </c>
      <c r="M11246" t="s">
        <v>200</v>
      </c>
      <c r="N11246" t="s">
        <v>10408</v>
      </c>
      <c r="O11246" t="s">
        <v>202</v>
      </c>
      <c r="P11246" t="s">
        <v>11902</v>
      </c>
    </row>
    <row r="11247" spans="1:16" x14ac:dyDescent="0.25">
      <c r="A11247">
        <v>152670</v>
      </c>
      <c r="B11247" t="s">
        <v>345</v>
      </c>
      <c r="E11247" t="s">
        <v>11886</v>
      </c>
      <c r="G11247" t="s">
        <v>197</v>
      </c>
      <c r="H11247" t="s">
        <v>198</v>
      </c>
      <c r="I11247" t="s">
        <v>199</v>
      </c>
      <c r="J11247">
        <v>2004</v>
      </c>
      <c r="K11247">
        <v>16624</v>
      </c>
      <c r="L11247">
        <v>2</v>
      </c>
      <c r="M11247" t="s">
        <v>200</v>
      </c>
      <c r="N11247" t="s">
        <v>10408</v>
      </c>
      <c r="O11247" t="s">
        <v>202</v>
      </c>
      <c r="P11247" t="s">
        <v>11903</v>
      </c>
    </row>
    <row r="11248" spans="1:16" x14ac:dyDescent="0.25">
      <c r="A11248">
        <v>152671</v>
      </c>
      <c r="B11248" t="s">
        <v>345</v>
      </c>
      <c r="E11248" t="s">
        <v>11886</v>
      </c>
      <c r="F11248" t="s">
        <v>11904</v>
      </c>
      <c r="G11248" t="s">
        <v>197</v>
      </c>
      <c r="H11248" t="s">
        <v>198</v>
      </c>
      <c r="I11248" t="s">
        <v>199</v>
      </c>
      <c r="J11248">
        <v>2003</v>
      </c>
      <c r="K11248">
        <v>81572</v>
      </c>
      <c r="L11248">
        <v>2</v>
      </c>
      <c r="M11248" t="s">
        <v>200</v>
      </c>
      <c r="N11248" t="s">
        <v>11724</v>
      </c>
      <c r="O11248" t="s">
        <v>202</v>
      </c>
      <c r="P11248" t="s">
        <v>11890</v>
      </c>
    </row>
    <row r="11249" spans="1:16" x14ac:dyDescent="0.25">
      <c r="A11249">
        <v>152672</v>
      </c>
      <c r="B11249" t="s">
        <v>345</v>
      </c>
      <c r="E11249" t="s">
        <v>11886</v>
      </c>
      <c r="F11249" t="s">
        <v>11904</v>
      </c>
      <c r="G11249" t="s">
        <v>197</v>
      </c>
      <c r="H11249" t="s">
        <v>198</v>
      </c>
      <c r="I11249" t="s">
        <v>199</v>
      </c>
      <c r="J11249">
        <v>2003</v>
      </c>
      <c r="K11249">
        <v>9157</v>
      </c>
      <c r="L11249">
        <v>2</v>
      </c>
      <c r="M11249" t="s">
        <v>200</v>
      </c>
      <c r="N11249" t="s">
        <v>11724</v>
      </c>
      <c r="O11249" t="s">
        <v>202</v>
      </c>
      <c r="P11249" t="s">
        <v>11905</v>
      </c>
    </row>
    <row r="11250" spans="1:16" x14ac:dyDescent="0.25">
      <c r="A11250">
        <v>152673</v>
      </c>
      <c r="B11250" t="s">
        <v>345</v>
      </c>
      <c r="E11250" t="s">
        <v>11886</v>
      </c>
      <c r="F11250" t="s">
        <v>11906</v>
      </c>
      <c r="G11250" t="s">
        <v>197</v>
      </c>
      <c r="H11250" t="s">
        <v>198</v>
      </c>
      <c r="I11250" t="s">
        <v>199</v>
      </c>
      <c r="J11250">
        <v>2003</v>
      </c>
      <c r="K11250">
        <v>4579</v>
      </c>
      <c r="L11250">
        <v>2</v>
      </c>
      <c r="M11250" t="s">
        <v>200</v>
      </c>
      <c r="N11250" t="s">
        <v>11724</v>
      </c>
      <c r="O11250" t="s">
        <v>202</v>
      </c>
      <c r="P11250" t="s">
        <v>11907</v>
      </c>
    </row>
    <row r="11251" spans="1:16" x14ac:dyDescent="0.25">
      <c r="A11251">
        <v>152674</v>
      </c>
      <c r="B11251" t="s">
        <v>345</v>
      </c>
      <c r="E11251" t="s">
        <v>11886</v>
      </c>
      <c r="F11251" t="s">
        <v>11906</v>
      </c>
      <c r="G11251" t="s">
        <v>197</v>
      </c>
      <c r="H11251" t="s">
        <v>198</v>
      </c>
      <c r="I11251" t="s">
        <v>199</v>
      </c>
      <c r="J11251">
        <v>2003</v>
      </c>
      <c r="K11251">
        <v>3945</v>
      </c>
      <c r="L11251">
        <v>2</v>
      </c>
      <c r="M11251" t="s">
        <v>200</v>
      </c>
      <c r="N11251" t="s">
        <v>11724</v>
      </c>
      <c r="O11251" t="s">
        <v>202</v>
      </c>
      <c r="P11251" t="s">
        <v>11908</v>
      </c>
    </row>
    <row r="11252" spans="1:16" x14ac:dyDescent="0.25">
      <c r="A11252">
        <v>152675</v>
      </c>
      <c r="B11252" t="s">
        <v>345</v>
      </c>
      <c r="E11252" t="s">
        <v>11886</v>
      </c>
      <c r="F11252" t="s">
        <v>11906</v>
      </c>
      <c r="G11252" t="s">
        <v>197</v>
      </c>
      <c r="H11252" t="s">
        <v>198</v>
      </c>
      <c r="I11252" t="s">
        <v>199</v>
      </c>
      <c r="J11252">
        <v>2003</v>
      </c>
      <c r="K11252">
        <v>21145</v>
      </c>
      <c r="L11252">
        <v>2</v>
      </c>
      <c r="M11252" t="s">
        <v>200</v>
      </c>
      <c r="N11252" t="s">
        <v>11724</v>
      </c>
      <c r="O11252" t="s">
        <v>202</v>
      </c>
      <c r="P11252" t="s">
        <v>11909</v>
      </c>
    </row>
    <row r="11253" spans="1:16" x14ac:dyDescent="0.25">
      <c r="A11253">
        <v>152676</v>
      </c>
      <c r="B11253" t="s">
        <v>345</v>
      </c>
      <c r="E11253" t="s">
        <v>11886</v>
      </c>
      <c r="F11253" t="s">
        <v>11906</v>
      </c>
      <c r="G11253" t="s">
        <v>197</v>
      </c>
      <c r="H11253" t="s">
        <v>198</v>
      </c>
      <c r="I11253" t="s">
        <v>199</v>
      </c>
      <c r="J11253">
        <v>2003</v>
      </c>
      <c r="K11253">
        <v>3289</v>
      </c>
      <c r="L11253">
        <v>2</v>
      </c>
      <c r="M11253" t="s">
        <v>200</v>
      </c>
      <c r="N11253" t="s">
        <v>11724</v>
      </c>
      <c r="O11253" t="s">
        <v>202</v>
      </c>
      <c r="P11253" t="s">
        <v>11908</v>
      </c>
    </row>
    <row r="11254" spans="1:16" x14ac:dyDescent="0.25">
      <c r="A11254">
        <v>152677</v>
      </c>
      <c r="B11254" t="s">
        <v>345</v>
      </c>
      <c r="E11254" t="s">
        <v>11886</v>
      </c>
      <c r="F11254" t="s">
        <v>11906</v>
      </c>
      <c r="G11254" t="s">
        <v>197</v>
      </c>
      <c r="H11254" t="s">
        <v>198</v>
      </c>
      <c r="I11254" t="s">
        <v>199</v>
      </c>
      <c r="J11254">
        <v>2003</v>
      </c>
      <c r="K11254">
        <v>3968</v>
      </c>
      <c r="L11254">
        <v>2</v>
      </c>
      <c r="M11254" t="s">
        <v>200</v>
      </c>
      <c r="N11254" t="s">
        <v>11724</v>
      </c>
      <c r="O11254" t="s">
        <v>202</v>
      </c>
      <c r="P11254" t="s">
        <v>11908</v>
      </c>
    </row>
    <row r="11255" spans="1:16" x14ac:dyDescent="0.25">
      <c r="A11255">
        <v>152678</v>
      </c>
      <c r="B11255" t="s">
        <v>345</v>
      </c>
      <c r="E11255" t="s">
        <v>11886</v>
      </c>
      <c r="F11255" t="s">
        <v>11906</v>
      </c>
      <c r="G11255" t="s">
        <v>197</v>
      </c>
      <c r="H11255" t="s">
        <v>198</v>
      </c>
      <c r="I11255" t="s">
        <v>199</v>
      </c>
      <c r="J11255">
        <v>2003</v>
      </c>
      <c r="K11255">
        <v>1984</v>
      </c>
      <c r="L11255">
        <v>2</v>
      </c>
      <c r="M11255" t="s">
        <v>200</v>
      </c>
      <c r="N11255" t="s">
        <v>11724</v>
      </c>
      <c r="O11255" t="s">
        <v>202</v>
      </c>
      <c r="P11255" t="s">
        <v>11910</v>
      </c>
    </row>
    <row r="11256" spans="1:16" x14ac:dyDescent="0.25">
      <c r="A11256">
        <v>152679</v>
      </c>
      <c r="B11256" t="s">
        <v>345</v>
      </c>
      <c r="E11256" t="s">
        <v>11886</v>
      </c>
      <c r="F11256" t="s">
        <v>11906</v>
      </c>
      <c r="G11256" t="s">
        <v>197</v>
      </c>
      <c r="H11256" t="s">
        <v>198</v>
      </c>
      <c r="I11256" t="s">
        <v>199</v>
      </c>
      <c r="J11256">
        <v>2003</v>
      </c>
      <c r="K11256">
        <v>19840</v>
      </c>
      <c r="L11256">
        <v>2</v>
      </c>
      <c r="M11256" t="s">
        <v>200</v>
      </c>
      <c r="N11256" t="s">
        <v>11724</v>
      </c>
      <c r="O11256" t="s">
        <v>202</v>
      </c>
      <c r="P11256" t="s">
        <v>11911</v>
      </c>
    </row>
    <row r="11257" spans="1:16" x14ac:dyDescent="0.25">
      <c r="A11257">
        <v>152680</v>
      </c>
      <c r="B11257" t="s">
        <v>345</v>
      </c>
      <c r="E11257" t="s">
        <v>11886</v>
      </c>
      <c r="F11257" t="s">
        <v>11906</v>
      </c>
      <c r="G11257" t="s">
        <v>197</v>
      </c>
      <c r="H11257" t="s">
        <v>198</v>
      </c>
      <c r="I11257" t="s">
        <v>199</v>
      </c>
      <c r="J11257">
        <v>2003</v>
      </c>
      <c r="K11257">
        <v>3968</v>
      </c>
      <c r="L11257">
        <v>2</v>
      </c>
      <c r="M11257" t="s">
        <v>200</v>
      </c>
      <c r="N11257" t="s">
        <v>11724</v>
      </c>
      <c r="O11257" t="s">
        <v>202</v>
      </c>
      <c r="P11257" t="s">
        <v>11908</v>
      </c>
    </row>
    <row r="11258" spans="1:16" x14ac:dyDescent="0.25">
      <c r="A11258">
        <v>152681</v>
      </c>
      <c r="B11258" t="s">
        <v>345</v>
      </c>
      <c r="E11258" t="s">
        <v>11886</v>
      </c>
      <c r="F11258" t="s">
        <v>11906</v>
      </c>
      <c r="G11258" t="s">
        <v>197</v>
      </c>
      <c r="H11258" t="s">
        <v>198</v>
      </c>
      <c r="I11258" t="s">
        <v>199</v>
      </c>
      <c r="J11258">
        <v>2003</v>
      </c>
      <c r="K11258">
        <v>7936</v>
      </c>
      <c r="L11258">
        <v>2</v>
      </c>
      <c r="M11258" t="s">
        <v>200</v>
      </c>
      <c r="N11258" t="s">
        <v>11724</v>
      </c>
      <c r="O11258" t="s">
        <v>202</v>
      </c>
      <c r="P11258" t="s">
        <v>11905</v>
      </c>
    </row>
    <row r="11259" spans="1:16" x14ac:dyDescent="0.25">
      <c r="A11259">
        <v>152682</v>
      </c>
      <c r="B11259" t="s">
        <v>345</v>
      </c>
      <c r="E11259" t="s">
        <v>11886</v>
      </c>
      <c r="F11259" t="s">
        <v>11906</v>
      </c>
      <c r="G11259" t="s">
        <v>197</v>
      </c>
      <c r="H11259" t="s">
        <v>198</v>
      </c>
      <c r="I11259" t="s">
        <v>199</v>
      </c>
      <c r="J11259">
        <v>2003</v>
      </c>
      <c r="K11259">
        <v>3968</v>
      </c>
      <c r="L11259">
        <v>2</v>
      </c>
      <c r="M11259" t="s">
        <v>200</v>
      </c>
      <c r="N11259" t="s">
        <v>11724</v>
      </c>
      <c r="O11259" t="s">
        <v>202</v>
      </c>
      <c r="P11259" t="s">
        <v>11908</v>
      </c>
    </row>
    <row r="11260" spans="1:16" x14ac:dyDescent="0.25">
      <c r="A11260">
        <v>152683</v>
      </c>
      <c r="B11260" t="s">
        <v>345</v>
      </c>
      <c r="E11260" t="s">
        <v>11886</v>
      </c>
      <c r="F11260" t="s">
        <v>11906</v>
      </c>
      <c r="G11260" t="s">
        <v>197</v>
      </c>
      <c r="H11260" t="s">
        <v>198</v>
      </c>
      <c r="I11260" t="s">
        <v>199</v>
      </c>
      <c r="J11260">
        <v>2004</v>
      </c>
      <c r="K11260">
        <v>1447</v>
      </c>
      <c r="L11260">
        <v>2</v>
      </c>
      <c r="M11260" t="s">
        <v>200</v>
      </c>
      <c r="N11260" t="s">
        <v>11724</v>
      </c>
      <c r="O11260" t="s">
        <v>202</v>
      </c>
      <c r="P11260" t="s">
        <v>11910</v>
      </c>
    </row>
    <row r="11261" spans="1:16" x14ac:dyDescent="0.25">
      <c r="A11261">
        <v>152684</v>
      </c>
      <c r="B11261" t="s">
        <v>345</v>
      </c>
      <c r="E11261" t="s">
        <v>11886</v>
      </c>
      <c r="F11261" t="s">
        <v>11904</v>
      </c>
      <c r="G11261" t="s">
        <v>197</v>
      </c>
      <c r="H11261" t="s">
        <v>198</v>
      </c>
      <c r="I11261" t="s">
        <v>199</v>
      </c>
      <c r="J11261">
        <v>2004</v>
      </c>
      <c r="K11261">
        <v>11841</v>
      </c>
      <c r="L11261">
        <v>2</v>
      </c>
      <c r="M11261" t="s">
        <v>200</v>
      </c>
      <c r="N11261" t="s">
        <v>11724</v>
      </c>
      <c r="O11261" t="s">
        <v>202</v>
      </c>
      <c r="P11261" t="s">
        <v>11912</v>
      </c>
    </row>
    <row r="11262" spans="1:16" x14ac:dyDescent="0.25">
      <c r="A11262">
        <v>152685</v>
      </c>
      <c r="B11262" t="s">
        <v>345</v>
      </c>
      <c r="E11262" t="s">
        <v>11886</v>
      </c>
      <c r="F11262" t="s">
        <v>11906</v>
      </c>
      <c r="G11262" t="s">
        <v>197</v>
      </c>
      <c r="H11262" t="s">
        <v>198</v>
      </c>
      <c r="I11262" t="s">
        <v>199</v>
      </c>
      <c r="J11262">
        <v>2004</v>
      </c>
      <c r="K11262">
        <v>3684</v>
      </c>
      <c r="L11262">
        <v>2</v>
      </c>
      <c r="M11262" t="s">
        <v>200</v>
      </c>
      <c r="N11262" t="s">
        <v>11724</v>
      </c>
      <c r="O11262" t="s">
        <v>202</v>
      </c>
      <c r="P11262" t="s">
        <v>11910</v>
      </c>
    </row>
    <row r="11263" spans="1:16" x14ac:dyDescent="0.25">
      <c r="A11263">
        <v>152686</v>
      </c>
      <c r="B11263" t="s">
        <v>345</v>
      </c>
      <c r="E11263" t="s">
        <v>11886</v>
      </c>
      <c r="F11263" t="s">
        <v>11906</v>
      </c>
      <c r="G11263" t="s">
        <v>197</v>
      </c>
      <c r="H11263" t="s">
        <v>198</v>
      </c>
      <c r="I11263" t="s">
        <v>199</v>
      </c>
      <c r="J11263">
        <v>2004</v>
      </c>
      <c r="K11263">
        <v>11052</v>
      </c>
      <c r="L11263">
        <v>2</v>
      </c>
      <c r="M11263" t="s">
        <v>200</v>
      </c>
      <c r="N11263" t="s">
        <v>11724</v>
      </c>
      <c r="O11263" t="s">
        <v>202</v>
      </c>
      <c r="P11263" t="s">
        <v>11913</v>
      </c>
    </row>
    <row r="11264" spans="1:16" x14ac:dyDescent="0.25">
      <c r="A11264">
        <v>152687</v>
      </c>
      <c r="B11264" t="s">
        <v>345</v>
      </c>
      <c r="E11264" t="s">
        <v>11886</v>
      </c>
      <c r="F11264" t="s">
        <v>11906</v>
      </c>
      <c r="G11264" t="s">
        <v>197</v>
      </c>
      <c r="H11264" t="s">
        <v>198</v>
      </c>
      <c r="I11264" t="s">
        <v>199</v>
      </c>
      <c r="J11264">
        <v>2004</v>
      </c>
      <c r="K11264">
        <v>1447</v>
      </c>
      <c r="L11264">
        <v>2</v>
      </c>
      <c r="M11264" t="s">
        <v>200</v>
      </c>
      <c r="N11264" t="s">
        <v>11724</v>
      </c>
      <c r="O11264" t="s">
        <v>202</v>
      </c>
      <c r="P11264" t="s">
        <v>11910</v>
      </c>
    </row>
    <row r="11265" spans="1:16" x14ac:dyDescent="0.25">
      <c r="A11265">
        <v>152688</v>
      </c>
      <c r="B11265" t="s">
        <v>345</v>
      </c>
      <c r="E11265" t="s">
        <v>11886</v>
      </c>
      <c r="F11265" t="s">
        <v>11906</v>
      </c>
      <c r="G11265" t="s">
        <v>197</v>
      </c>
      <c r="H11265" t="s">
        <v>198</v>
      </c>
      <c r="I11265" t="s">
        <v>199</v>
      </c>
      <c r="J11265">
        <v>2004</v>
      </c>
      <c r="K11265">
        <v>7434</v>
      </c>
      <c r="L11265">
        <v>2</v>
      </c>
      <c r="M11265" t="s">
        <v>200</v>
      </c>
      <c r="N11265" t="s">
        <v>11724</v>
      </c>
      <c r="O11265" t="s">
        <v>202</v>
      </c>
      <c r="P11265" t="s">
        <v>11907</v>
      </c>
    </row>
    <row r="11266" spans="1:16" x14ac:dyDescent="0.25">
      <c r="A11266">
        <v>152689</v>
      </c>
      <c r="B11266" t="s">
        <v>345</v>
      </c>
      <c r="E11266" t="s">
        <v>11886</v>
      </c>
      <c r="F11266" t="s">
        <v>11906</v>
      </c>
      <c r="G11266" t="s">
        <v>197</v>
      </c>
      <c r="H11266" t="s">
        <v>198</v>
      </c>
      <c r="I11266" t="s">
        <v>199</v>
      </c>
      <c r="J11266">
        <v>2004</v>
      </c>
      <c r="K11266">
        <v>6315</v>
      </c>
      <c r="L11266">
        <v>2</v>
      </c>
      <c r="M11266" t="s">
        <v>200</v>
      </c>
      <c r="N11266" t="s">
        <v>11724</v>
      </c>
      <c r="O11266" t="s">
        <v>202</v>
      </c>
      <c r="P11266" t="s">
        <v>11908</v>
      </c>
    </row>
    <row r="11267" spans="1:16" x14ac:dyDescent="0.25">
      <c r="A11267">
        <v>152690</v>
      </c>
      <c r="B11267" t="s">
        <v>345</v>
      </c>
      <c r="E11267" t="s">
        <v>11886</v>
      </c>
      <c r="F11267" t="s">
        <v>11904</v>
      </c>
      <c r="G11267" t="s">
        <v>197</v>
      </c>
      <c r="H11267" t="s">
        <v>198</v>
      </c>
      <c r="I11267" t="s">
        <v>199</v>
      </c>
      <c r="J11267">
        <v>2004</v>
      </c>
      <c r="K11267">
        <v>11841</v>
      </c>
      <c r="L11267">
        <v>2</v>
      </c>
      <c r="M11267" t="s">
        <v>200</v>
      </c>
      <c r="N11267" t="s">
        <v>11724</v>
      </c>
      <c r="O11267" t="s">
        <v>202</v>
      </c>
      <c r="P11267" t="s">
        <v>11912</v>
      </c>
    </row>
    <row r="11268" spans="1:16" x14ac:dyDescent="0.25">
      <c r="A11268">
        <v>152691</v>
      </c>
      <c r="B11268" t="s">
        <v>345</v>
      </c>
      <c r="E11268" t="s">
        <v>11886</v>
      </c>
      <c r="F11268" t="s">
        <v>11906</v>
      </c>
      <c r="G11268" t="s">
        <v>197</v>
      </c>
      <c r="H11268" t="s">
        <v>198</v>
      </c>
      <c r="I11268" t="s">
        <v>199</v>
      </c>
      <c r="J11268">
        <v>2004</v>
      </c>
      <c r="K11268">
        <v>17101</v>
      </c>
      <c r="L11268">
        <v>2</v>
      </c>
      <c r="M11268" t="s">
        <v>200</v>
      </c>
      <c r="N11268" t="s">
        <v>11724</v>
      </c>
      <c r="O11268" t="s">
        <v>202</v>
      </c>
      <c r="P11268" t="s">
        <v>11914</v>
      </c>
    </row>
    <row r="11269" spans="1:16" x14ac:dyDescent="0.25">
      <c r="A11269">
        <v>152692</v>
      </c>
      <c r="B11269" t="s">
        <v>345</v>
      </c>
      <c r="E11269" t="s">
        <v>11886</v>
      </c>
      <c r="F11269" t="s">
        <v>11906</v>
      </c>
      <c r="G11269" t="s">
        <v>197</v>
      </c>
      <c r="H11269" t="s">
        <v>198</v>
      </c>
      <c r="I11269" t="s">
        <v>199</v>
      </c>
      <c r="J11269">
        <v>2004</v>
      </c>
      <c r="K11269">
        <v>7894</v>
      </c>
      <c r="L11269">
        <v>2</v>
      </c>
      <c r="M11269" t="s">
        <v>200</v>
      </c>
      <c r="N11269" t="s">
        <v>11724</v>
      </c>
      <c r="O11269" t="s">
        <v>202</v>
      </c>
      <c r="P11269" t="s">
        <v>11908</v>
      </c>
    </row>
    <row r="11270" spans="1:16" x14ac:dyDescent="0.25">
      <c r="A11270">
        <v>152693</v>
      </c>
      <c r="B11270" t="s">
        <v>345</v>
      </c>
      <c r="E11270" t="s">
        <v>11886</v>
      </c>
      <c r="F11270" t="s">
        <v>11906</v>
      </c>
      <c r="G11270" t="s">
        <v>197</v>
      </c>
      <c r="H11270" t="s">
        <v>198</v>
      </c>
      <c r="I11270" t="s">
        <v>199</v>
      </c>
      <c r="J11270">
        <v>2004</v>
      </c>
      <c r="K11270">
        <v>2369</v>
      </c>
      <c r="L11270">
        <v>2</v>
      </c>
      <c r="M11270" t="s">
        <v>200</v>
      </c>
      <c r="N11270" t="s">
        <v>11724</v>
      </c>
      <c r="O11270" t="s">
        <v>202</v>
      </c>
      <c r="P11270" t="s">
        <v>11910</v>
      </c>
    </row>
    <row r="11271" spans="1:16" x14ac:dyDescent="0.25">
      <c r="A11271">
        <v>152694</v>
      </c>
      <c r="B11271" t="s">
        <v>345</v>
      </c>
      <c r="E11271" t="s">
        <v>11886</v>
      </c>
      <c r="F11271" t="s">
        <v>11906</v>
      </c>
      <c r="G11271" t="s">
        <v>197</v>
      </c>
      <c r="H11271" t="s">
        <v>198</v>
      </c>
      <c r="I11271" t="s">
        <v>199</v>
      </c>
      <c r="J11271">
        <v>2004</v>
      </c>
      <c r="K11271">
        <v>4353</v>
      </c>
      <c r="L11271">
        <v>2</v>
      </c>
      <c r="M11271" t="s">
        <v>200</v>
      </c>
      <c r="N11271" t="s">
        <v>11724</v>
      </c>
      <c r="O11271" t="s">
        <v>202</v>
      </c>
      <c r="P11271" t="s">
        <v>11910</v>
      </c>
    </row>
    <row r="11272" spans="1:16" x14ac:dyDescent="0.25">
      <c r="A11272">
        <v>152695</v>
      </c>
      <c r="B11272" t="s">
        <v>345</v>
      </c>
      <c r="E11272" t="s">
        <v>11886</v>
      </c>
      <c r="F11272" t="s">
        <v>11906</v>
      </c>
      <c r="G11272" t="s">
        <v>197</v>
      </c>
      <c r="H11272" t="s">
        <v>198</v>
      </c>
      <c r="I11272" t="s">
        <v>199</v>
      </c>
      <c r="J11272">
        <v>2004</v>
      </c>
      <c r="K11272">
        <v>1973</v>
      </c>
      <c r="L11272">
        <v>2</v>
      </c>
      <c r="M11272" t="s">
        <v>200</v>
      </c>
      <c r="N11272" t="s">
        <v>11724</v>
      </c>
      <c r="O11272" t="s">
        <v>202</v>
      </c>
      <c r="P11272" t="s">
        <v>11908</v>
      </c>
    </row>
    <row r="11273" spans="1:16" x14ac:dyDescent="0.25">
      <c r="A11273">
        <v>152696</v>
      </c>
      <c r="B11273" t="s">
        <v>345</v>
      </c>
      <c r="E11273" t="s">
        <v>11886</v>
      </c>
      <c r="F11273" t="s">
        <v>11906</v>
      </c>
      <c r="G11273" t="s">
        <v>197</v>
      </c>
      <c r="H11273" t="s">
        <v>198</v>
      </c>
      <c r="I11273" t="s">
        <v>199</v>
      </c>
      <c r="J11273">
        <v>2004</v>
      </c>
      <c r="K11273">
        <v>8552</v>
      </c>
      <c r="L11273">
        <v>2</v>
      </c>
      <c r="M11273" t="s">
        <v>200</v>
      </c>
      <c r="N11273" t="s">
        <v>11724</v>
      </c>
      <c r="O11273" t="s">
        <v>202</v>
      </c>
      <c r="P11273" t="s">
        <v>11905</v>
      </c>
    </row>
    <row r="11274" spans="1:16" x14ac:dyDescent="0.25">
      <c r="A11274">
        <v>152697</v>
      </c>
      <c r="B11274" t="s">
        <v>345</v>
      </c>
      <c r="E11274" t="s">
        <v>11227</v>
      </c>
      <c r="G11274" t="s">
        <v>264</v>
      </c>
      <c r="H11274" t="s">
        <v>11915</v>
      </c>
      <c r="I11274" t="s">
        <v>11916</v>
      </c>
      <c r="J11274">
        <v>2004</v>
      </c>
      <c r="K11274">
        <v>230017</v>
      </c>
      <c r="L11274">
        <v>33</v>
      </c>
      <c r="M11274" t="s">
        <v>200</v>
      </c>
      <c r="N11274" t="s">
        <v>11751</v>
      </c>
      <c r="O11274" t="s">
        <v>202</v>
      </c>
      <c r="P11274" t="s">
        <v>11900</v>
      </c>
    </row>
    <row r="11275" spans="1:16" x14ac:dyDescent="0.25">
      <c r="A11275">
        <v>152698</v>
      </c>
      <c r="B11275" t="s">
        <v>345</v>
      </c>
      <c r="E11275" t="s">
        <v>11227</v>
      </c>
      <c r="G11275" t="s">
        <v>264</v>
      </c>
      <c r="H11275" t="s">
        <v>3332</v>
      </c>
      <c r="I11275" t="s">
        <v>11222</v>
      </c>
      <c r="J11275">
        <v>2004</v>
      </c>
      <c r="K11275">
        <v>80354</v>
      </c>
      <c r="L11275">
        <v>33</v>
      </c>
      <c r="M11275" t="s">
        <v>200</v>
      </c>
      <c r="N11275" t="s">
        <v>11751</v>
      </c>
      <c r="O11275" t="s">
        <v>202</v>
      </c>
      <c r="P11275" t="s">
        <v>11917</v>
      </c>
    </row>
    <row r="11276" spans="1:16" x14ac:dyDescent="0.25">
      <c r="A11276">
        <v>152699</v>
      </c>
      <c r="B11276" t="s">
        <v>345</v>
      </c>
      <c r="E11276" t="s">
        <v>11227</v>
      </c>
      <c r="G11276" t="s">
        <v>264</v>
      </c>
      <c r="H11276" t="s">
        <v>11918</v>
      </c>
      <c r="I11276" t="s">
        <v>11919</v>
      </c>
      <c r="J11276">
        <v>2004</v>
      </c>
      <c r="K11276">
        <v>11529</v>
      </c>
      <c r="L11276">
        <v>33</v>
      </c>
      <c r="M11276" t="s">
        <v>200</v>
      </c>
      <c r="N11276" t="s">
        <v>11751</v>
      </c>
      <c r="O11276" t="s">
        <v>202</v>
      </c>
      <c r="P11276" t="s">
        <v>11920</v>
      </c>
    </row>
    <row r="11277" spans="1:16" x14ac:dyDescent="0.25">
      <c r="A11277">
        <v>152700</v>
      </c>
      <c r="B11277" t="s">
        <v>345</v>
      </c>
      <c r="E11277" t="s">
        <v>11227</v>
      </c>
      <c r="G11277" t="s">
        <v>264</v>
      </c>
      <c r="H11277" t="s">
        <v>11921</v>
      </c>
      <c r="I11277" t="s">
        <v>11922</v>
      </c>
      <c r="J11277">
        <v>2004</v>
      </c>
      <c r="K11277">
        <v>245830</v>
      </c>
      <c r="L11277">
        <v>33</v>
      </c>
      <c r="M11277" t="s">
        <v>200</v>
      </c>
      <c r="N11277" t="s">
        <v>11751</v>
      </c>
      <c r="O11277" t="s">
        <v>202</v>
      </c>
      <c r="P11277" t="s">
        <v>11923</v>
      </c>
    </row>
    <row r="11278" spans="1:16" x14ac:dyDescent="0.25">
      <c r="A11278">
        <v>152701</v>
      </c>
      <c r="B11278" t="s">
        <v>345</v>
      </c>
      <c r="E11278" t="s">
        <v>11924</v>
      </c>
      <c r="F11278" t="s">
        <v>11925</v>
      </c>
      <c r="G11278" t="s">
        <v>245</v>
      </c>
      <c r="H11278" t="s">
        <v>198</v>
      </c>
      <c r="I11278" t="s">
        <v>246</v>
      </c>
      <c r="J11278">
        <v>2003</v>
      </c>
      <c r="K11278">
        <v>334046</v>
      </c>
      <c r="L11278">
        <v>35</v>
      </c>
      <c r="M11278" t="s">
        <v>200</v>
      </c>
      <c r="N11278" t="s">
        <v>11724</v>
      </c>
      <c r="O11278" t="s">
        <v>202</v>
      </c>
      <c r="P11278" t="s">
        <v>11926</v>
      </c>
    </row>
    <row r="11279" spans="1:16" x14ac:dyDescent="0.25">
      <c r="A11279">
        <v>152702</v>
      </c>
      <c r="B11279" t="s">
        <v>345</v>
      </c>
      <c r="E11279" t="s">
        <v>11924</v>
      </c>
      <c r="F11279" t="s">
        <v>11927</v>
      </c>
      <c r="G11279" t="s">
        <v>245</v>
      </c>
      <c r="H11279" t="s">
        <v>198</v>
      </c>
      <c r="I11279" t="s">
        <v>246</v>
      </c>
      <c r="J11279">
        <v>2004</v>
      </c>
      <c r="K11279">
        <v>30061</v>
      </c>
      <c r="L11279">
        <v>35</v>
      </c>
      <c r="M11279" t="s">
        <v>200</v>
      </c>
      <c r="N11279" t="s">
        <v>11724</v>
      </c>
      <c r="O11279" t="s">
        <v>202</v>
      </c>
      <c r="P11279" t="s">
        <v>11928</v>
      </c>
    </row>
    <row r="11280" spans="1:16" x14ac:dyDescent="0.25">
      <c r="A11280">
        <v>152703</v>
      </c>
      <c r="B11280" t="s">
        <v>345</v>
      </c>
      <c r="E11280" t="s">
        <v>11924</v>
      </c>
      <c r="F11280" t="s">
        <v>11925</v>
      </c>
      <c r="G11280" t="s">
        <v>245</v>
      </c>
      <c r="H11280" t="s">
        <v>198</v>
      </c>
      <c r="I11280" t="s">
        <v>246</v>
      </c>
      <c r="J11280">
        <v>2004</v>
      </c>
      <c r="K11280">
        <v>191856</v>
      </c>
      <c r="L11280">
        <v>35</v>
      </c>
      <c r="M11280" t="s">
        <v>200</v>
      </c>
      <c r="N11280" t="s">
        <v>11724</v>
      </c>
      <c r="O11280" t="s">
        <v>202</v>
      </c>
      <c r="P11280" t="s">
        <v>11929</v>
      </c>
    </row>
    <row r="11281" spans="1:16" x14ac:dyDescent="0.25">
      <c r="A11281">
        <v>152704</v>
      </c>
      <c r="B11281" t="s">
        <v>345</v>
      </c>
      <c r="E11281" t="s">
        <v>11930</v>
      </c>
      <c r="F11281" t="s">
        <v>11931</v>
      </c>
      <c r="G11281" t="s">
        <v>245</v>
      </c>
      <c r="H11281" t="s">
        <v>198</v>
      </c>
      <c r="I11281" t="s">
        <v>246</v>
      </c>
      <c r="J11281">
        <v>2004</v>
      </c>
      <c r="K11281">
        <v>54250</v>
      </c>
      <c r="L11281">
        <v>35</v>
      </c>
      <c r="M11281" t="s">
        <v>200</v>
      </c>
      <c r="N11281" t="s">
        <v>10408</v>
      </c>
      <c r="O11281" t="s">
        <v>202</v>
      </c>
      <c r="P11281" t="s">
        <v>11932</v>
      </c>
    </row>
    <row r="11282" spans="1:16" x14ac:dyDescent="0.25">
      <c r="A11282">
        <v>152705</v>
      </c>
      <c r="B11282" t="s">
        <v>345</v>
      </c>
      <c r="E11282" t="s">
        <v>11777</v>
      </c>
      <c r="F11282" t="s">
        <v>11933</v>
      </c>
      <c r="G11282" t="s">
        <v>9745</v>
      </c>
      <c r="H11282" t="s">
        <v>198</v>
      </c>
      <c r="I11282" t="s">
        <v>9746</v>
      </c>
      <c r="J11282">
        <v>2003</v>
      </c>
      <c r="K11282">
        <v>6119</v>
      </c>
      <c r="L11282">
        <v>36</v>
      </c>
      <c r="M11282" t="s">
        <v>200</v>
      </c>
      <c r="N11282" t="s">
        <v>11934</v>
      </c>
      <c r="O11282" t="s">
        <v>202</v>
      </c>
      <c r="P11282" t="s">
        <v>11935</v>
      </c>
    </row>
    <row r="11283" spans="1:16" x14ac:dyDescent="0.25">
      <c r="A11283">
        <v>152706</v>
      </c>
      <c r="B11283" t="s">
        <v>345</v>
      </c>
      <c r="E11283" t="s">
        <v>11936</v>
      </c>
      <c r="F11283" t="s">
        <v>11933</v>
      </c>
      <c r="G11283" t="s">
        <v>9745</v>
      </c>
      <c r="H11283" t="s">
        <v>198</v>
      </c>
      <c r="I11283" t="s">
        <v>9746</v>
      </c>
      <c r="J11283">
        <v>2003</v>
      </c>
      <c r="K11283">
        <v>4079</v>
      </c>
      <c r="L11283">
        <v>36</v>
      </c>
      <c r="M11283" t="s">
        <v>200</v>
      </c>
      <c r="N11283" t="s">
        <v>10408</v>
      </c>
      <c r="O11283" t="s">
        <v>202</v>
      </c>
      <c r="P11283" t="s">
        <v>10409</v>
      </c>
    </row>
    <row r="11284" spans="1:16" x14ac:dyDescent="0.25">
      <c r="A11284">
        <v>152707</v>
      </c>
      <c r="B11284" t="s">
        <v>345</v>
      </c>
      <c r="E11284" t="s">
        <v>11937</v>
      </c>
      <c r="F11284" t="s">
        <v>11938</v>
      </c>
      <c r="G11284" t="s">
        <v>9745</v>
      </c>
      <c r="H11284" t="s">
        <v>198</v>
      </c>
      <c r="I11284" t="s">
        <v>9746</v>
      </c>
      <c r="J11284">
        <v>2003</v>
      </c>
      <c r="K11284">
        <v>5711</v>
      </c>
      <c r="L11284">
        <v>36</v>
      </c>
      <c r="M11284" t="s">
        <v>200</v>
      </c>
      <c r="N11284" t="s">
        <v>10408</v>
      </c>
      <c r="O11284" t="s">
        <v>202</v>
      </c>
      <c r="P11284" t="s">
        <v>10409</v>
      </c>
    </row>
    <row r="11285" spans="1:16" x14ac:dyDescent="0.25">
      <c r="A11285">
        <v>152708</v>
      </c>
      <c r="B11285" t="s">
        <v>345</v>
      </c>
      <c r="E11285" t="s">
        <v>11939</v>
      </c>
      <c r="F11285" t="s">
        <v>11933</v>
      </c>
      <c r="G11285" t="s">
        <v>9745</v>
      </c>
      <c r="H11285" t="s">
        <v>198</v>
      </c>
      <c r="I11285" t="s">
        <v>9746</v>
      </c>
      <c r="J11285">
        <v>2003</v>
      </c>
      <c r="K11285">
        <v>7343</v>
      </c>
      <c r="L11285">
        <v>36</v>
      </c>
      <c r="M11285" t="s">
        <v>200</v>
      </c>
      <c r="N11285" t="s">
        <v>10408</v>
      </c>
      <c r="O11285" t="s">
        <v>202</v>
      </c>
      <c r="P11285" t="s">
        <v>10409</v>
      </c>
    </row>
    <row r="11286" spans="1:16" x14ac:dyDescent="0.25">
      <c r="A11286">
        <v>152709</v>
      </c>
      <c r="B11286" t="s">
        <v>345</v>
      </c>
      <c r="E11286" t="s">
        <v>11939</v>
      </c>
      <c r="F11286" t="s">
        <v>11933</v>
      </c>
      <c r="G11286" t="s">
        <v>9745</v>
      </c>
      <c r="H11286" t="s">
        <v>198</v>
      </c>
      <c r="I11286" t="s">
        <v>9746</v>
      </c>
      <c r="J11286">
        <v>2003</v>
      </c>
      <c r="K11286">
        <v>7343</v>
      </c>
      <c r="L11286">
        <v>36</v>
      </c>
      <c r="M11286" t="s">
        <v>200</v>
      </c>
      <c r="N11286" t="s">
        <v>10408</v>
      </c>
      <c r="O11286" t="s">
        <v>202</v>
      </c>
      <c r="P11286" t="s">
        <v>10409</v>
      </c>
    </row>
    <row r="11287" spans="1:16" x14ac:dyDescent="0.25">
      <c r="A11287">
        <v>152710</v>
      </c>
      <c r="B11287" t="s">
        <v>345</v>
      </c>
      <c r="E11287" t="s">
        <v>11940</v>
      </c>
      <c r="F11287" t="s">
        <v>11941</v>
      </c>
      <c r="G11287" t="s">
        <v>9745</v>
      </c>
      <c r="H11287" t="s">
        <v>198</v>
      </c>
      <c r="I11287" t="s">
        <v>9746</v>
      </c>
      <c r="J11287">
        <v>2004</v>
      </c>
      <c r="K11287">
        <v>4079</v>
      </c>
      <c r="L11287">
        <v>36</v>
      </c>
      <c r="M11287" t="s">
        <v>200</v>
      </c>
      <c r="N11287" t="s">
        <v>10408</v>
      </c>
      <c r="O11287" t="s">
        <v>202</v>
      </c>
      <c r="P11287" t="s">
        <v>10409</v>
      </c>
    </row>
    <row r="11288" spans="1:16" x14ac:dyDescent="0.25">
      <c r="A11288">
        <v>152746</v>
      </c>
      <c r="B11288" t="s">
        <v>11942</v>
      </c>
      <c r="E11288" t="s">
        <v>11943</v>
      </c>
      <c r="G11288" t="s">
        <v>6089</v>
      </c>
      <c r="H11288" t="s">
        <v>198</v>
      </c>
      <c r="I11288" t="s">
        <v>6117</v>
      </c>
      <c r="J11288">
        <v>2005</v>
      </c>
      <c r="K11288">
        <v>1414872</v>
      </c>
      <c r="L11288">
        <v>29</v>
      </c>
      <c r="M11288" t="s">
        <v>200</v>
      </c>
      <c r="N11288" t="s">
        <v>11944</v>
      </c>
      <c r="O11288" t="s">
        <v>202</v>
      </c>
    </row>
    <row r="11289" spans="1:16" x14ac:dyDescent="0.25">
      <c r="A11289">
        <v>152747</v>
      </c>
      <c r="B11289" t="s">
        <v>195</v>
      </c>
      <c r="E11289" t="s">
        <v>11945</v>
      </c>
      <c r="G11289" t="s">
        <v>289</v>
      </c>
      <c r="H11289" t="s">
        <v>198</v>
      </c>
      <c r="I11289" t="s">
        <v>10042</v>
      </c>
      <c r="J11289">
        <v>2002</v>
      </c>
      <c r="K11289">
        <v>78</v>
      </c>
      <c r="L11289">
        <v>9</v>
      </c>
      <c r="M11289" t="s">
        <v>200</v>
      </c>
      <c r="N11289" t="s">
        <v>9922</v>
      </c>
      <c r="O11289" t="s">
        <v>202</v>
      </c>
      <c r="P11289" t="s">
        <v>11946</v>
      </c>
    </row>
    <row r="11290" spans="1:16" x14ac:dyDescent="0.25">
      <c r="A11290">
        <v>152748</v>
      </c>
      <c r="B11290" t="s">
        <v>195</v>
      </c>
      <c r="E11290" t="s">
        <v>11945</v>
      </c>
      <c r="G11290" t="s">
        <v>289</v>
      </c>
      <c r="H11290" t="s">
        <v>198</v>
      </c>
      <c r="I11290" t="s">
        <v>10042</v>
      </c>
      <c r="J11290">
        <v>2002</v>
      </c>
      <c r="K11290">
        <v>77</v>
      </c>
      <c r="L11290">
        <v>9</v>
      </c>
      <c r="M11290" t="s">
        <v>200</v>
      </c>
      <c r="N11290" t="s">
        <v>9922</v>
      </c>
      <c r="O11290" t="s">
        <v>202</v>
      </c>
      <c r="P11290" t="s">
        <v>11947</v>
      </c>
    </row>
    <row r="11291" spans="1:16" x14ac:dyDescent="0.25">
      <c r="A11291">
        <v>152749</v>
      </c>
      <c r="B11291" t="s">
        <v>195</v>
      </c>
      <c r="E11291" t="s">
        <v>11945</v>
      </c>
      <c r="G11291" t="s">
        <v>289</v>
      </c>
      <c r="H11291" t="s">
        <v>198</v>
      </c>
      <c r="I11291" t="s">
        <v>10042</v>
      </c>
      <c r="J11291">
        <v>2002</v>
      </c>
      <c r="K11291">
        <v>71</v>
      </c>
      <c r="L11291">
        <v>9</v>
      </c>
      <c r="M11291" t="s">
        <v>200</v>
      </c>
      <c r="N11291" t="s">
        <v>9922</v>
      </c>
      <c r="O11291" t="s">
        <v>202</v>
      </c>
      <c r="P11291" t="s">
        <v>11948</v>
      </c>
    </row>
    <row r="11292" spans="1:16" x14ac:dyDescent="0.25">
      <c r="A11292">
        <v>152750</v>
      </c>
      <c r="B11292" t="s">
        <v>195</v>
      </c>
      <c r="E11292" t="s">
        <v>11949</v>
      </c>
      <c r="G11292" t="s">
        <v>235</v>
      </c>
      <c r="H11292" t="s">
        <v>198</v>
      </c>
      <c r="I11292" t="s">
        <v>6370</v>
      </c>
      <c r="J11292">
        <v>2002</v>
      </c>
      <c r="K11292">
        <v>13702</v>
      </c>
      <c r="L11292">
        <v>10</v>
      </c>
      <c r="M11292" t="s">
        <v>200</v>
      </c>
      <c r="N11292" t="s">
        <v>10837</v>
      </c>
      <c r="O11292" t="s">
        <v>202</v>
      </c>
      <c r="P11292" t="s">
        <v>11950</v>
      </c>
    </row>
    <row r="11293" spans="1:16" x14ac:dyDescent="0.25">
      <c r="A11293">
        <v>152751</v>
      </c>
      <c r="B11293" t="s">
        <v>360</v>
      </c>
      <c r="E11293" t="s">
        <v>11951</v>
      </c>
      <c r="G11293" t="s">
        <v>9531</v>
      </c>
      <c r="H11293" t="s">
        <v>198</v>
      </c>
      <c r="I11293" t="s">
        <v>9532</v>
      </c>
      <c r="J11293">
        <v>1993</v>
      </c>
      <c r="K11293">
        <v>129588</v>
      </c>
      <c r="L11293">
        <v>15</v>
      </c>
      <c r="M11293" t="s">
        <v>200</v>
      </c>
      <c r="N11293" t="s">
        <v>11952</v>
      </c>
      <c r="O11293" t="s">
        <v>202</v>
      </c>
      <c r="P11293" t="s">
        <v>365</v>
      </c>
    </row>
    <row r="11294" spans="1:16" x14ac:dyDescent="0.25">
      <c r="A11294">
        <v>152752</v>
      </c>
      <c r="B11294" t="s">
        <v>360</v>
      </c>
      <c r="E11294" t="s">
        <v>11953</v>
      </c>
      <c r="G11294" t="s">
        <v>9531</v>
      </c>
      <c r="H11294" t="s">
        <v>198</v>
      </c>
      <c r="I11294" t="s">
        <v>9532</v>
      </c>
      <c r="J11294">
        <v>1993</v>
      </c>
      <c r="K11294">
        <v>41468</v>
      </c>
      <c r="L11294">
        <v>15</v>
      </c>
      <c r="M11294" t="s">
        <v>200</v>
      </c>
      <c r="N11294" t="s">
        <v>11952</v>
      </c>
      <c r="O11294" t="s">
        <v>202</v>
      </c>
      <c r="P11294" t="s">
        <v>365</v>
      </c>
    </row>
    <row r="11295" spans="1:16" x14ac:dyDescent="0.25">
      <c r="A11295">
        <v>152753</v>
      </c>
      <c r="B11295" t="s">
        <v>360</v>
      </c>
      <c r="E11295" t="s">
        <v>11954</v>
      </c>
      <c r="G11295" t="s">
        <v>9531</v>
      </c>
      <c r="H11295" t="s">
        <v>198</v>
      </c>
      <c r="I11295" t="s">
        <v>9532</v>
      </c>
      <c r="J11295">
        <v>1993</v>
      </c>
      <c r="K11295">
        <v>111446</v>
      </c>
      <c r="L11295">
        <v>15</v>
      </c>
      <c r="M11295" t="s">
        <v>200</v>
      </c>
      <c r="N11295" t="s">
        <v>11952</v>
      </c>
      <c r="O11295" t="s">
        <v>202</v>
      </c>
      <c r="P11295" t="s">
        <v>365</v>
      </c>
    </row>
    <row r="11296" spans="1:16" x14ac:dyDescent="0.25">
      <c r="A11296">
        <v>152754</v>
      </c>
      <c r="B11296" t="s">
        <v>360</v>
      </c>
      <c r="E11296" t="s">
        <v>11955</v>
      </c>
      <c r="G11296" t="s">
        <v>9531</v>
      </c>
      <c r="H11296" t="s">
        <v>198</v>
      </c>
      <c r="I11296" t="s">
        <v>9532</v>
      </c>
      <c r="J11296">
        <v>1993</v>
      </c>
      <c r="K11296">
        <v>36286</v>
      </c>
      <c r="L11296">
        <v>15</v>
      </c>
      <c r="M11296" t="s">
        <v>200</v>
      </c>
      <c r="N11296" t="s">
        <v>11952</v>
      </c>
      <c r="O11296" t="s">
        <v>202</v>
      </c>
      <c r="P11296" t="s">
        <v>365</v>
      </c>
    </row>
    <row r="11297" spans="1:16" x14ac:dyDescent="0.25">
      <c r="A11297">
        <v>153180</v>
      </c>
      <c r="B11297" t="s">
        <v>360</v>
      </c>
      <c r="E11297" t="s">
        <v>11956</v>
      </c>
      <c r="G11297" t="s">
        <v>5500</v>
      </c>
      <c r="H11297" t="s">
        <v>198</v>
      </c>
      <c r="I11297" t="s">
        <v>5501</v>
      </c>
      <c r="J11297">
        <v>2006</v>
      </c>
      <c r="K11297">
        <v>235511</v>
      </c>
      <c r="L11297">
        <v>3</v>
      </c>
      <c r="M11297" t="s">
        <v>200</v>
      </c>
      <c r="N11297" t="s">
        <v>10335</v>
      </c>
      <c r="O11297" t="s">
        <v>202</v>
      </c>
      <c r="P11297" t="s">
        <v>11957</v>
      </c>
    </row>
    <row r="11298" spans="1:16" x14ac:dyDescent="0.25">
      <c r="A11298">
        <v>153189</v>
      </c>
      <c r="B11298" t="s">
        <v>195</v>
      </c>
      <c r="E11298" t="s">
        <v>11236</v>
      </c>
      <c r="G11298" t="s">
        <v>340</v>
      </c>
      <c r="H11298" t="s">
        <v>198</v>
      </c>
      <c r="I11298" t="s">
        <v>3746</v>
      </c>
      <c r="J11298">
        <v>1998</v>
      </c>
      <c r="K11298">
        <v>30675</v>
      </c>
      <c r="L11298">
        <v>17</v>
      </c>
      <c r="M11298" t="s">
        <v>200</v>
      </c>
      <c r="N11298" t="s">
        <v>11958</v>
      </c>
      <c r="O11298" t="s">
        <v>202</v>
      </c>
      <c r="P11298" t="s">
        <v>9845</v>
      </c>
    </row>
    <row r="11299" spans="1:16" x14ac:dyDescent="0.25">
      <c r="A11299">
        <v>153321</v>
      </c>
      <c r="B11299" t="s">
        <v>11959</v>
      </c>
      <c r="E11299" t="s">
        <v>11960</v>
      </c>
      <c r="G11299" t="s">
        <v>10122</v>
      </c>
      <c r="H11299" t="s">
        <v>11961</v>
      </c>
      <c r="I11299" t="s">
        <v>11962</v>
      </c>
      <c r="J11299">
        <v>1896</v>
      </c>
      <c r="K11299">
        <v>1</v>
      </c>
      <c r="L11299">
        <v>51</v>
      </c>
      <c r="M11299" t="s">
        <v>200</v>
      </c>
      <c r="N11299" t="s">
        <v>11963</v>
      </c>
      <c r="O11299" t="s">
        <v>202</v>
      </c>
      <c r="P11299" t="s">
        <v>11964</v>
      </c>
    </row>
    <row r="11300" spans="1:16" x14ac:dyDescent="0.25">
      <c r="A11300">
        <v>153322</v>
      </c>
      <c r="B11300" t="s">
        <v>11959</v>
      </c>
      <c r="E11300" t="s">
        <v>11965</v>
      </c>
      <c r="G11300" t="s">
        <v>10122</v>
      </c>
      <c r="H11300" t="s">
        <v>11966</v>
      </c>
      <c r="I11300" t="s">
        <v>11967</v>
      </c>
      <c r="J11300">
        <v>1953</v>
      </c>
      <c r="K11300">
        <v>1</v>
      </c>
      <c r="L11300">
        <v>51</v>
      </c>
      <c r="M11300" t="s">
        <v>200</v>
      </c>
      <c r="N11300" t="s">
        <v>9922</v>
      </c>
      <c r="O11300" t="s">
        <v>202</v>
      </c>
      <c r="P11300" t="s">
        <v>11968</v>
      </c>
    </row>
    <row r="11301" spans="1:16" x14ac:dyDescent="0.25">
      <c r="A11301">
        <v>153330</v>
      </c>
      <c r="B11301" t="s">
        <v>360</v>
      </c>
      <c r="E11301" t="s">
        <v>11969</v>
      </c>
      <c r="G11301" t="s">
        <v>9531</v>
      </c>
      <c r="H11301" t="s">
        <v>198</v>
      </c>
      <c r="I11301" t="s">
        <v>9532</v>
      </c>
      <c r="J11301">
        <v>2007</v>
      </c>
      <c r="K11301">
        <v>764589</v>
      </c>
      <c r="L11301">
        <v>15</v>
      </c>
      <c r="M11301" t="s">
        <v>200</v>
      </c>
      <c r="N11301" t="s">
        <v>11970</v>
      </c>
      <c r="O11301" t="s">
        <v>202</v>
      </c>
      <c r="P11301" t="s">
        <v>3967</v>
      </c>
    </row>
    <row r="11302" spans="1:16" x14ac:dyDescent="0.25">
      <c r="A11302">
        <v>153331</v>
      </c>
      <c r="B11302" t="s">
        <v>360</v>
      </c>
      <c r="E11302" t="s">
        <v>11971</v>
      </c>
      <c r="G11302" t="s">
        <v>9531</v>
      </c>
      <c r="H11302" t="s">
        <v>198</v>
      </c>
      <c r="I11302" t="s">
        <v>9532</v>
      </c>
      <c r="J11302">
        <v>2007</v>
      </c>
      <c r="K11302">
        <v>1847371</v>
      </c>
      <c r="L11302">
        <v>15</v>
      </c>
      <c r="M11302" t="s">
        <v>200</v>
      </c>
      <c r="N11302" t="s">
        <v>11972</v>
      </c>
      <c r="O11302" t="s">
        <v>202</v>
      </c>
      <c r="P11302" t="s">
        <v>3930</v>
      </c>
    </row>
    <row r="11303" spans="1:16" x14ac:dyDescent="0.25">
      <c r="A11303">
        <v>153333</v>
      </c>
      <c r="B11303" t="s">
        <v>360</v>
      </c>
      <c r="E11303" t="s">
        <v>11973</v>
      </c>
      <c r="G11303" t="s">
        <v>9531</v>
      </c>
      <c r="H11303" t="s">
        <v>198</v>
      </c>
      <c r="I11303" t="s">
        <v>9532</v>
      </c>
      <c r="J11303">
        <v>2007</v>
      </c>
      <c r="K11303">
        <v>90073</v>
      </c>
      <c r="L11303">
        <v>15</v>
      </c>
      <c r="M11303" t="s">
        <v>200</v>
      </c>
      <c r="N11303" t="s">
        <v>11972</v>
      </c>
      <c r="O11303" t="s">
        <v>202</v>
      </c>
      <c r="P11303" t="s">
        <v>11974</v>
      </c>
    </row>
    <row r="11304" spans="1:16" x14ac:dyDescent="0.25">
      <c r="A11304">
        <v>153334</v>
      </c>
      <c r="B11304" t="s">
        <v>360</v>
      </c>
      <c r="E11304" t="s">
        <v>11975</v>
      </c>
      <c r="G11304" t="s">
        <v>9531</v>
      </c>
      <c r="H11304" t="s">
        <v>198</v>
      </c>
      <c r="I11304" t="s">
        <v>9532</v>
      </c>
      <c r="J11304">
        <v>2007</v>
      </c>
      <c r="K11304">
        <v>1600070</v>
      </c>
      <c r="L11304">
        <v>15</v>
      </c>
      <c r="M11304" t="s">
        <v>200</v>
      </c>
      <c r="N11304" t="s">
        <v>11972</v>
      </c>
      <c r="O11304" t="s">
        <v>202</v>
      </c>
      <c r="P11304" t="s">
        <v>11976</v>
      </c>
    </row>
    <row r="11305" spans="1:16" x14ac:dyDescent="0.25">
      <c r="A11305">
        <v>153335</v>
      </c>
      <c r="B11305" t="s">
        <v>360</v>
      </c>
      <c r="E11305" t="s">
        <v>11977</v>
      </c>
      <c r="G11305" t="s">
        <v>9531</v>
      </c>
      <c r="H11305" t="s">
        <v>198</v>
      </c>
      <c r="I11305" t="s">
        <v>9532</v>
      </c>
      <c r="J11305">
        <v>2007</v>
      </c>
      <c r="K11305">
        <v>73466</v>
      </c>
      <c r="L11305">
        <v>15</v>
      </c>
      <c r="M11305" t="s">
        <v>200</v>
      </c>
      <c r="N11305" t="s">
        <v>11972</v>
      </c>
      <c r="O11305" t="s">
        <v>202</v>
      </c>
      <c r="P11305" t="s">
        <v>11978</v>
      </c>
    </row>
    <row r="11306" spans="1:16" x14ac:dyDescent="0.25">
      <c r="A11306">
        <v>153336</v>
      </c>
      <c r="B11306" t="s">
        <v>360</v>
      </c>
      <c r="E11306" t="s">
        <v>11979</v>
      </c>
      <c r="G11306" t="s">
        <v>9531</v>
      </c>
      <c r="H11306" t="s">
        <v>198</v>
      </c>
      <c r="I11306" t="s">
        <v>9532</v>
      </c>
      <c r="J11306">
        <v>2007</v>
      </c>
      <c r="K11306">
        <v>897691</v>
      </c>
      <c r="L11306">
        <v>15</v>
      </c>
      <c r="M11306" t="s">
        <v>200</v>
      </c>
      <c r="N11306" t="s">
        <v>11972</v>
      </c>
      <c r="O11306" t="s">
        <v>202</v>
      </c>
      <c r="P11306" t="s">
        <v>3993</v>
      </c>
    </row>
    <row r="11307" spans="1:16" x14ac:dyDescent="0.25">
      <c r="A11307">
        <v>153337</v>
      </c>
      <c r="B11307" t="s">
        <v>360</v>
      </c>
      <c r="E11307" t="s">
        <v>11980</v>
      </c>
      <c r="G11307" t="s">
        <v>9531</v>
      </c>
      <c r="H11307" t="s">
        <v>198</v>
      </c>
      <c r="I11307" t="s">
        <v>9532</v>
      </c>
      <c r="J11307">
        <v>2007</v>
      </c>
      <c r="K11307">
        <v>1181140</v>
      </c>
      <c r="L11307">
        <v>15</v>
      </c>
      <c r="M11307" t="s">
        <v>200</v>
      </c>
      <c r="N11307" t="s">
        <v>11972</v>
      </c>
      <c r="O11307" t="s">
        <v>202</v>
      </c>
      <c r="P11307" t="s">
        <v>11981</v>
      </c>
    </row>
    <row r="11308" spans="1:16" x14ac:dyDescent="0.25">
      <c r="A11308">
        <v>153338</v>
      </c>
      <c r="B11308" t="s">
        <v>360</v>
      </c>
      <c r="E11308" t="s">
        <v>11982</v>
      </c>
      <c r="F11308" t="s">
        <v>11983</v>
      </c>
      <c r="G11308" t="s">
        <v>9531</v>
      </c>
      <c r="H11308" t="s">
        <v>198</v>
      </c>
      <c r="I11308" t="s">
        <v>9532</v>
      </c>
      <c r="J11308">
        <v>2006</v>
      </c>
      <c r="K11308">
        <v>148166</v>
      </c>
      <c r="L11308">
        <v>15</v>
      </c>
      <c r="M11308" t="s">
        <v>200</v>
      </c>
      <c r="N11308" t="s">
        <v>11972</v>
      </c>
      <c r="O11308" t="s">
        <v>202</v>
      </c>
      <c r="P11308" t="s">
        <v>11984</v>
      </c>
    </row>
    <row r="11309" spans="1:16" x14ac:dyDescent="0.25">
      <c r="A11309">
        <v>153340</v>
      </c>
      <c r="B11309" t="s">
        <v>360</v>
      </c>
      <c r="E11309" t="s">
        <v>11985</v>
      </c>
      <c r="F11309" t="s">
        <v>11986</v>
      </c>
      <c r="G11309" t="s">
        <v>9531</v>
      </c>
      <c r="H11309" t="s">
        <v>198</v>
      </c>
      <c r="I11309" t="s">
        <v>9532</v>
      </c>
      <c r="J11309">
        <v>2006</v>
      </c>
      <c r="K11309">
        <v>1082650</v>
      </c>
      <c r="L11309">
        <v>15</v>
      </c>
      <c r="M11309" t="s">
        <v>200</v>
      </c>
      <c r="N11309" t="s">
        <v>11972</v>
      </c>
      <c r="O11309" t="s">
        <v>202</v>
      </c>
      <c r="P11309" t="s">
        <v>11987</v>
      </c>
    </row>
    <row r="11310" spans="1:16" x14ac:dyDescent="0.25">
      <c r="A11310">
        <v>153342</v>
      </c>
      <c r="B11310" t="s">
        <v>360</v>
      </c>
      <c r="E11310" t="s">
        <v>11988</v>
      </c>
      <c r="G11310" t="s">
        <v>9531</v>
      </c>
      <c r="H11310" t="s">
        <v>198</v>
      </c>
      <c r="I11310" t="s">
        <v>9532</v>
      </c>
      <c r="J11310">
        <v>2006</v>
      </c>
      <c r="K11310">
        <v>340890</v>
      </c>
      <c r="L11310">
        <v>15</v>
      </c>
      <c r="M11310" t="s">
        <v>200</v>
      </c>
      <c r="N11310" t="s">
        <v>11989</v>
      </c>
      <c r="O11310" t="s">
        <v>202</v>
      </c>
      <c r="P11310" t="s">
        <v>11990</v>
      </c>
    </row>
    <row r="11311" spans="1:16" x14ac:dyDescent="0.25">
      <c r="A11311">
        <v>153343</v>
      </c>
      <c r="B11311" t="s">
        <v>399</v>
      </c>
      <c r="E11311" t="s">
        <v>11991</v>
      </c>
      <c r="F11311" t="s">
        <v>11992</v>
      </c>
      <c r="G11311" t="s">
        <v>9531</v>
      </c>
      <c r="H11311" t="s">
        <v>198</v>
      </c>
      <c r="I11311" t="s">
        <v>9532</v>
      </c>
      <c r="J11311">
        <v>2006</v>
      </c>
      <c r="K11311">
        <v>942698</v>
      </c>
      <c r="L11311">
        <v>15</v>
      </c>
      <c r="M11311" t="s">
        <v>200</v>
      </c>
      <c r="N11311" t="s">
        <v>11993</v>
      </c>
      <c r="O11311" t="s">
        <v>202</v>
      </c>
      <c r="P11311" t="s">
        <v>5897</v>
      </c>
    </row>
    <row r="11312" spans="1:16" x14ac:dyDescent="0.25">
      <c r="A11312">
        <v>153344</v>
      </c>
      <c r="B11312" t="s">
        <v>360</v>
      </c>
      <c r="E11312" t="s">
        <v>11994</v>
      </c>
      <c r="F11312" t="s">
        <v>11995</v>
      </c>
      <c r="G11312" t="s">
        <v>9531</v>
      </c>
      <c r="H11312" t="s">
        <v>198</v>
      </c>
      <c r="I11312" t="s">
        <v>9532</v>
      </c>
      <c r="J11312">
        <v>2006</v>
      </c>
      <c r="K11312">
        <v>826334</v>
      </c>
      <c r="L11312">
        <v>15</v>
      </c>
      <c r="M11312" t="s">
        <v>200</v>
      </c>
      <c r="N11312" t="s">
        <v>11996</v>
      </c>
      <c r="O11312" t="s">
        <v>202</v>
      </c>
      <c r="P11312" t="s">
        <v>11997</v>
      </c>
    </row>
    <row r="11313" spans="1:16" x14ac:dyDescent="0.25">
      <c r="A11313">
        <v>153658</v>
      </c>
      <c r="B11313" t="s">
        <v>11959</v>
      </c>
      <c r="E11313" t="s">
        <v>11998</v>
      </c>
      <c r="G11313" t="s">
        <v>212</v>
      </c>
      <c r="H11313" t="s">
        <v>11999</v>
      </c>
      <c r="I11313" t="s">
        <v>12000</v>
      </c>
      <c r="J11313">
        <v>2002</v>
      </c>
      <c r="L11313">
        <v>5</v>
      </c>
      <c r="M11313" t="s">
        <v>200</v>
      </c>
      <c r="N11313" t="s">
        <v>12001</v>
      </c>
      <c r="O11313" t="s">
        <v>202</v>
      </c>
      <c r="P11313" t="s">
        <v>12002</v>
      </c>
    </row>
    <row r="11314" spans="1:16" x14ac:dyDescent="0.25">
      <c r="A11314">
        <v>154579</v>
      </c>
      <c r="B11314" t="s">
        <v>345</v>
      </c>
      <c r="E11314" t="s">
        <v>11406</v>
      </c>
      <c r="F11314" t="s">
        <v>6204</v>
      </c>
      <c r="G11314" t="s">
        <v>9299</v>
      </c>
      <c r="H11314" t="s">
        <v>198</v>
      </c>
      <c r="I11314" t="s">
        <v>9300</v>
      </c>
      <c r="J11314">
        <v>2006</v>
      </c>
      <c r="K11314">
        <v>2235124</v>
      </c>
      <c r="L11314">
        <v>16</v>
      </c>
      <c r="M11314" t="s">
        <v>200</v>
      </c>
      <c r="N11314" t="s">
        <v>12003</v>
      </c>
      <c r="O11314" t="s">
        <v>202</v>
      </c>
      <c r="P11314" t="s">
        <v>12004</v>
      </c>
    </row>
    <row r="11315" spans="1:16" x14ac:dyDescent="0.25">
      <c r="A11315">
        <v>156615</v>
      </c>
      <c r="B11315" t="s">
        <v>40</v>
      </c>
      <c r="E11315" t="s">
        <v>12005</v>
      </c>
      <c r="G11315" t="s">
        <v>197</v>
      </c>
      <c r="H11315" t="s">
        <v>198</v>
      </c>
      <c r="I11315" t="s">
        <v>199</v>
      </c>
      <c r="J11315">
        <v>2004</v>
      </c>
      <c r="K11315">
        <v>7400</v>
      </c>
      <c r="L11315">
        <v>2</v>
      </c>
      <c r="M11315" t="s">
        <v>200</v>
      </c>
      <c r="N11315" t="s">
        <v>12006</v>
      </c>
      <c r="O11315" t="s">
        <v>9923</v>
      </c>
      <c r="P11315" t="s">
        <v>12007</v>
      </c>
    </row>
    <row r="11316" spans="1:16" x14ac:dyDescent="0.25">
      <c r="A11316">
        <v>156633</v>
      </c>
      <c r="B11316" t="s">
        <v>40</v>
      </c>
      <c r="E11316" t="s">
        <v>12008</v>
      </c>
      <c r="G11316" t="s">
        <v>197</v>
      </c>
      <c r="H11316" t="s">
        <v>198</v>
      </c>
      <c r="I11316" t="s">
        <v>199</v>
      </c>
      <c r="J11316">
        <v>2004</v>
      </c>
      <c r="K11316">
        <v>7600</v>
      </c>
      <c r="L11316">
        <v>2</v>
      </c>
      <c r="M11316" t="s">
        <v>200</v>
      </c>
      <c r="N11316" t="s">
        <v>12006</v>
      </c>
      <c r="O11316" t="s">
        <v>9923</v>
      </c>
      <c r="P11316" t="s">
        <v>12009</v>
      </c>
    </row>
    <row r="11317" spans="1:16" x14ac:dyDescent="0.25">
      <c r="A11317">
        <v>156634</v>
      </c>
      <c r="B11317" t="s">
        <v>62</v>
      </c>
      <c r="E11317" t="s">
        <v>12010</v>
      </c>
      <c r="G11317" t="s">
        <v>197</v>
      </c>
      <c r="H11317" t="s">
        <v>198</v>
      </c>
      <c r="I11317" t="s">
        <v>199</v>
      </c>
      <c r="J11317">
        <v>2005</v>
      </c>
      <c r="K11317">
        <v>7400</v>
      </c>
      <c r="L11317">
        <v>2</v>
      </c>
      <c r="M11317" t="s">
        <v>200</v>
      </c>
      <c r="N11317" t="s">
        <v>12006</v>
      </c>
      <c r="O11317" t="s">
        <v>9923</v>
      </c>
      <c r="P11317" t="s">
        <v>12009</v>
      </c>
    </row>
    <row r="11318" spans="1:16" x14ac:dyDescent="0.25">
      <c r="A11318">
        <v>156636</v>
      </c>
      <c r="B11318" t="s">
        <v>44</v>
      </c>
      <c r="E11318" t="s">
        <v>12011</v>
      </c>
      <c r="G11318" t="s">
        <v>197</v>
      </c>
      <c r="H11318" t="s">
        <v>198</v>
      </c>
      <c r="I11318" t="s">
        <v>199</v>
      </c>
      <c r="J11318">
        <v>2005</v>
      </c>
      <c r="K11318">
        <v>7400</v>
      </c>
      <c r="L11318">
        <v>2</v>
      </c>
      <c r="M11318" t="s">
        <v>200</v>
      </c>
      <c r="N11318" t="s">
        <v>12006</v>
      </c>
      <c r="O11318" t="s">
        <v>9923</v>
      </c>
      <c r="P11318" t="s">
        <v>12012</v>
      </c>
    </row>
    <row r="11319" spans="1:16" x14ac:dyDescent="0.25">
      <c r="A11319">
        <v>156637</v>
      </c>
      <c r="B11319" t="s">
        <v>44</v>
      </c>
      <c r="E11319" t="s">
        <v>12013</v>
      </c>
      <c r="G11319" t="s">
        <v>326</v>
      </c>
      <c r="H11319" t="s">
        <v>198</v>
      </c>
      <c r="I11319" t="s">
        <v>9381</v>
      </c>
      <c r="J11319">
        <v>2005</v>
      </c>
      <c r="K11319">
        <v>8000</v>
      </c>
      <c r="L11319">
        <v>26</v>
      </c>
      <c r="M11319" t="s">
        <v>200</v>
      </c>
      <c r="N11319" t="s">
        <v>12014</v>
      </c>
      <c r="O11319" t="s">
        <v>9923</v>
      </c>
      <c r="P11319" t="s">
        <v>10044</v>
      </c>
    </row>
    <row r="11320" spans="1:16" x14ac:dyDescent="0.25">
      <c r="A11320">
        <v>156639</v>
      </c>
      <c r="B11320" t="s">
        <v>52</v>
      </c>
      <c r="E11320" t="s">
        <v>12015</v>
      </c>
      <c r="G11320" t="s">
        <v>197</v>
      </c>
      <c r="H11320" t="s">
        <v>198</v>
      </c>
      <c r="I11320" t="s">
        <v>199</v>
      </c>
      <c r="J11320">
        <v>2005</v>
      </c>
      <c r="K11320">
        <v>7800</v>
      </c>
      <c r="L11320">
        <v>2</v>
      </c>
      <c r="M11320" t="s">
        <v>200</v>
      </c>
      <c r="N11320" t="s">
        <v>12006</v>
      </c>
      <c r="O11320" t="s">
        <v>9923</v>
      </c>
      <c r="P11320" t="s">
        <v>12012</v>
      </c>
    </row>
    <row r="11321" spans="1:16" x14ac:dyDescent="0.25">
      <c r="A11321">
        <v>156662</v>
      </c>
      <c r="B11321" t="s">
        <v>44</v>
      </c>
      <c r="E11321" t="s">
        <v>12016</v>
      </c>
      <c r="G11321" t="s">
        <v>197</v>
      </c>
      <c r="H11321" t="s">
        <v>198</v>
      </c>
      <c r="I11321" t="s">
        <v>199</v>
      </c>
      <c r="J11321">
        <v>2007</v>
      </c>
      <c r="K11321">
        <v>7800</v>
      </c>
      <c r="L11321">
        <v>2</v>
      </c>
      <c r="M11321" t="s">
        <v>200</v>
      </c>
      <c r="N11321" t="s">
        <v>12006</v>
      </c>
      <c r="O11321" t="s">
        <v>9923</v>
      </c>
      <c r="P11321" t="s">
        <v>12012</v>
      </c>
    </row>
    <row r="11322" spans="1:16" x14ac:dyDescent="0.25">
      <c r="A11322">
        <v>156664</v>
      </c>
      <c r="B11322" t="s">
        <v>52</v>
      </c>
      <c r="E11322" t="s">
        <v>12017</v>
      </c>
      <c r="G11322" t="s">
        <v>197</v>
      </c>
      <c r="H11322" t="s">
        <v>198</v>
      </c>
      <c r="I11322" t="s">
        <v>199</v>
      </c>
      <c r="J11322">
        <v>2007</v>
      </c>
      <c r="K11322">
        <v>7215</v>
      </c>
      <c r="L11322">
        <v>2</v>
      </c>
      <c r="M11322" t="s">
        <v>200</v>
      </c>
      <c r="N11322" t="s">
        <v>12006</v>
      </c>
      <c r="O11322" t="s">
        <v>9923</v>
      </c>
      <c r="P11322" t="s">
        <v>12018</v>
      </c>
    </row>
    <row r="11323" spans="1:16" x14ac:dyDescent="0.25">
      <c r="A11323">
        <v>156666</v>
      </c>
      <c r="B11323" t="s">
        <v>40</v>
      </c>
      <c r="E11323" t="s">
        <v>12019</v>
      </c>
      <c r="G11323" t="s">
        <v>317</v>
      </c>
      <c r="H11323" t="s">
        <v>198</v>
      </c>
      <c r="I11323" t="s">
        <v>7350</v>
      </c>
      <c r="J11323">
        <v>2008</v>
      </c>
      <c r="K11323">
        <v>10000</v>
      </c>
      <c r="L11323">
        <v>28</v>
      </c>
      <c r="M11323" t="s">
        <v>200</v>
      </c>
      <c r="N11323" t="s">
        <v>12014</v>
      </c>
      <c r="O11323" t="s">
        <v>9923</v>
      </c>
      <c r="P11323" t="s">
        <v>10044</v>
      </c>
    </row>
    <row r="11324" spans="1:16" x14ac:dyDescent="0.25">
      <c r="A11324">
        <v>156667</v>
      </c>
      <c r="B11324" t="s">
        <v>41</v>
      </c>
      <c r="E11324" t="s">
        <v>12020</v>
      </c>
      <c r="G11324" t="s">
        <v>197</v>
      </c>
      <c r="H11324" t="s">
        <v>198</v>
      </c>
      <c r="I11324" t="s">
        <v>199</v>
      </c>
      <c r="J11324">
        <v>2008</v>
      </c>
      <c r="K11324">
        <v>9400</v>
      </c>
      <c r="L11324">
        <v>2</v>
      </c>
      <c r="M11324" t="s">
        <v>200</v>
      </c>
      <c r="N11324" t="s">
        <v>12006</v>
      </c>
      <c r="O11324" t="s">
        <v>9923</v>
      </c>
      <c r="P11324" t="s">
        <v>12021</v>
      </c>
    </row>
    <row r="11325" spans="1:16" x14ac:dyDescent="0.25">
      <c r="A11325">
        <v>156668</v>
      </c>
      <c r="B11325" t="s">
        <v>41</v>
      </c>
      <c r="E11325" t="s">
        <v>12022</v>
      </c>
      <c r="G11325" t="s">
        <v>197</v>
      </c>
      <c r="H11325" t="s">
        <v>198</v>
      </c>
      <c r="I11325" t="s">
        <v>199</v>
      </c>
      <c r="J11325">
        <v>2008</v>
      </c>
      <c r="K11325">
        <v>9400</v>
      </c>
      <c r="L11325">
        <v>2</v>
      </c>
      <c r="M11325" t="s">
        <v>200</v>
      </c>
      <c r="N11325" t="s">
        <v>12006</v>
      </c>
      <c r="O11325" t="s">
        <v>9923</v>
      </c>
      <c r="P11325" t="s">
        <v>12021</v>
      </c>
    </row>
    <row r="11326" spans="1:16" x14ac:dyDescent="0.25">
      <c r="A11326">
        <v>156669</v>
      </c>
      <c r="B11326" t="s">
        <v>41</v>
      </c>
      <c r="E11326" t="s">
        <v>12023</v>
      </c>
      <c r="G11326" t="s">
        <v>197</v>
      </c>
      <c r="H11326" t="s">
        <v>198</v>
      </c>
      <c r="I11326" t="s">
        <v>199</v>
      </c>
      <c r="J11326">
        <v>2008</v>
      </c>
      <c r="K11326">
        <v>9400</v>
      </c>
      <c r="L11326">
        <v>2</v>
      </c>
      <c r="M11326" t="s">
        <v>200</v>
      </c>
      <c r="N11326" t="s">
        <v>12006</v>
      </c>
      <c r="O11326" t="s">
        <v>9923</v>
      </c>
      <c r="P11326" t="s">
        <v>12021</v>
      </c>
    </row>
    <row r="11327" spans="1:16" x14ac:dyDescent="0.25">
      <c r="A11327">
        <v>156671</v>
      </c>
      <c r="B11327" t="s">
        <v>41</v>
      </c>
      <c r="E11327" t="s">
        <v>12024</v>
      </c>
      <c r="G11327" t="s">
        <v>197</v>
      </c>
      <c r="H11327" t="s">
        <v>198</v>
      </c>
      <c r="I11327" t="s">
        <v>199</v>
      </c>
      <c r="J11327">
        <v>2008</v>
      </c>
      <c r="K11327">
        <v>9400</v>
      </c>
      <c r="L11327">
        <v>2</v>
      </c>
      <c r="M11327" t="s">
        <v>200</v>
      </c>
      <c r="N11327" t="s">
        <v>12006</v>
      </c>
      <c r="O11327" t="s">
        <v>9923</v>
      </c>
      <c r="P11327" t="s">
        <v>12021</v>
      </c>
    </row>
    <row r="11328" spans="1:16" x14ac:dyDescent="0.25">
      <c r="A11328">
        <v>156673</v>
      </c>
      <c r="B11328" t="s">
        <v>40</v>
      </c>
      <c r="E11328" t="s">
        <v>12025</v>
      </c>
      <c r="G11328" t="s">
        <v>197</v>
      </c>
      <c r="H11328" t="s">
        <v>198</v>
      </c>
      <c r="I11328" t="s">
        <v>199</v>
      </c>
      <c r="J11328">
        <v>2008</v>
      </c>
      <c r="K11328">
        <v>10000</v>
      </c>
      <c r="L11328">
        <v>2</v>
      </c>
      <c r="M11328" t="s">
        <v>200</v>
      </c>
      <c r="N11328" t="s">
        <v>12006</v>
      </c>
      <c r="O11328" t="s">
        <v>9923</v>
      </c>
      <c r="P11328" t="s">
        <v>12026</v>
      </c>
    </row>
    <row r="11329" spans="1:16" x14ac:dyDescent="0.25">
      <c r="A11329">
        <v>156674</v>
      </c>
      <c r="B11329" t="s">
        <v>40</v>
      </c>
      <c r="E11329" t="s">
        <v>12027</v>
      </c>
      <c r="G11329" t="s">
        <v>197</v>
      </c>
      <c r="H11329" t="s">
        <v>198</v>
      </c>
      <c r="I11329" t="s">
        <v>199</v>
      </c>
      <c r="J11329">
        <v>2008</v>
      </c>
      <c r="K11329">
        <v>10000</v>
      </c>
      <c r="L11329">
        <v>2</v>
      </c>
      <c r="M11329" t="s">
        <v>200</v>
      </c>
      <c r="N11329" t="s">
        <v>12006</v>
      </c>
      <c r="O11329" t="s">
        <v>9923</v>
      </c>
      <c r="P11329" t="s">
        <v>12021</v>
      </c>
    </row>
    <row r="11330" spans="1:16" x14ac:dyDescent="0.25">
      <c r="A11330">
        <v>156675</v>
      </c>
      <c r="B11330" t="s">
        <v>40</v>
      </c>
      <c r="E11330" t="s">
        <v>12028</v>
      </c>
      <c r="G11330" t="s">
        <v>197</v>
      </c>
      <c r="H11330" t="s">
        <v>198</v>
      </c>
      <c r="I11330" t="s">
        <v>199</v>
      </c>
      <c r="J11330">
        <v>2009</v>
      </c>
      <c r="K11330">
        <v>10000</v>
      </c>
      <c r="L11330">
        <v>2</v>
      </c>
      <c r="M11330" t="s">
        <v>200</v>
      </c>
      <c r="N11330" t="s">
        <v>12006</v>
      </c>
      <c r="O11330" t="s">
        <v>9923</v>
      </c>
      <c r="P11330" t="s">
        <v>12029</v>
      </c>
    </row>
    <row r="11331" spans="1:16" ht="270" x14ac:dyDescent="0.25">
      <c r="A11331">
        <v>156676</v>
      </c>
      <c r="B11331" t="s">
        <v>40</v>
      </c>
      <c r="E11331" t="s">
        <v>12030</v>
      </c>
      <c r="G11331" t="s">
        <v>197</v>
      </c>
      <c r="H11331" t="s">
        <v>198</v>
      </c>
      <c r="I11331" t="s">
        <v>199</v>
      </c>
      <c r="J11331">
        <v>2009</v>
      </c>
      <c r="K11331">
        <v>10000</v>
      </c>
      <c r="L11331">
        <v>2</v>
      </c>
      <c r="M11331" t="s">
        <v>200</v>
      </c>
      <c r="N11331" t="s">
        <v>12031</v>
      </c>
      <c r="O11331" t="s">
        <v>9923</v>
      </c>
      <c r="P11331" s="18" t="s">
        <v>12032</v>
      </c>
    </row>
    <row r="11332" spans="1:16" x14ac:dyDescent="0.25">
      <c r="A11332">
        <v>156677</v>
      </c>
      <c r="B11332" t="s">
        <v>40</v>
      </c>
      <c r="E11332" t="s">
        <v>12033</v>
      </c>
      <c r="G11332" t="s">
        <v>197</v>
      </c>
      <c r="H11332" t="s">
        <v>198</v>
      </c>
      <c r="I11332" t="s">
        <v>199</v>
      </c>
      <c r="J11332">
        <v>2010</v>
      </c>
      <c r="K11332">
        <v>10000</v>
      </c>
      <c r="L11332">
        <v>2</v>
      </c>
      <c r="M11332" t="s">
        <v>200</v>
      </c>
      <c r="N11332" t="s">
        <v>12006</v>
      </c>
      <c r="O11332" t="s">
        <v>9923</v>
      </c>
      <c r="P11332" t="s">
        <v>12029</v>
      </c>
    </row>
    <row r="11333" spans="1:16" x14ac:dyDescent="0.25">
      <c r="A11333">
        <v>156679</v>
      </c>
      <c r="B11333" t="s">
        <v>40</v>
      </c>
      <c r="E11333" t="s">
        <v>12034</v>
      </c>
      <c r="G11333" t="s">
        <v>297</v>
      </c>
      <c r="H11333" t="s">
        <v>313</v>
      </c>
      <c r="I11333" t="s">
        <v>12035</v>
      </c>
      <c r="J11333">
        <v>2010</v>
      </c>
      <c r="K11333">
        <v>10000</v>
      </c>
      <c r="L11333">
        <v>8</v>
      </c>
      <c r="M11333" t="s">
        <v>200</v>
      </c>
      <c r="N11333" t="s">
        <v>12036</v>
      </c>
      <c r="O11333" t="s">
        <v>9923</v>
      </c>
      <c r="P11333" t="s">
        <v>12037</v>
      </c>
    </row>
    <row r="11334" spans="1:16" x14ac:dyDescent="0.25">
      <c r="A11334">
        <v>156680</v>
      </c>
      <c r="B11334" t="s">
        <v>40</v>
      </c>
      <c r="E11334" t="s">
        <v>12038</v>
      </c>
      <c r="G11334" t="s">
        <v>197</v>
      </c>
      <c r="H11334" t="s">
        <v>198</v>
      </c>
      <c r="I11334" t="s">
        <v>199</v>
      </c>
      <c r="J11334">
        <v>2010</v>
      </c>
      <c r="K11334">
        <v>10000</v>
      </c>
      <c r="L11334">
        <v>2</v>
      </c>
      <c r="M11334" t="s">
        <v>200</v>
      </c>
      <c r="N11334" t="s">
        <v>12006</v>
      </c>
      <c r="O11334" t="s">
        <v>9923</v>
      </c>
      <c r="P11334" t="s">
        <v>12039</v>
      </c>
    </row>
    <row r="11335" spans="1:16" x14ac:dyDescent="0.25">
      <c r="A11335">
        <v>156682</v>
      </c>
      <c r="B11335" t="s">
        <v>41</v>
      </c>
      <c r="E11335" t="s">
        <v>12040</v>
      </c>
      <c r="G11335" t="s">
        <v>220</v>
      </c>
      <c r="H11335" t="s">
        <v>198</v>
      </c>
      <c r="I11335" t="s">
        <v>221</v>
      </c>
      <c r="J11335">
        <v>2004</v>
      </c>
      <c r="K11335">
        <v>7600</v>
      </c>
      <c r="L11335">
        <v>6</v>
      </c>
      <c r="M11335" t="s">
        <v>200</v>
      </c>
      <c r="N11335" t="s">
        <v>12006</v>
      </c>
      <c r="O11335" t="s">
        <v>9923</v>
      </c>
      <c r="P11335" t="s">
        <v>12041</v>
      </c>
    </row>
    <row r="11336" spans="1:16" x14ac:dyDescent="0.25">
      <c r="A11336">
        <v>156686</v>
      </c>
      <c r="B11336" t="s">
        <v>41</v>
      </c>
      <c r="E11336" t="s">
        <v>12042</v>
      </c>
      <c r="G11336" t="s">
        <v>220</v>
      </c>
      <c r="H11336" t="s">
        <v>198</v>
      </c>
      <c r="I11336" t="s">
        <v>221</v>
      </c>
      <c r="J11336">
        <v>2004</v>
      </c>
      <c r="K11336">
        <v>7200</v>
      </c>
      <c r="L11336">
        <v>6</v>
      </c>
      <c r="M11336" t="s">
        <v>200</v>
      </c>
      <c r="N11336" t="s">
        <v>12006</v>
      </c>
      <c r="O11336" t="s">
        <v>9923</v>
      </c>
      <c r="P11336" t="s">
        <v>12043</v>
      </c>
    </row>
    <row r="11337" spans="1:16" x14ac:dyDescent="0.25">
      <c r="A11337">
        <v>156687</v>
      </c>
      <c r="B11337" t="s">
        <v>41</v>
      </c>
      <c r="E11337" t="s">
        <v>12044</v>
      </c>
      <c r="G11337" t="s">
        <v>220</v>
      </c>
      <c r="H11337" t="s">
        <v>198</v>
      </c>
      <c r="I11337" t="s">
        <v>221</v>
      </c>
      <c r="J11337">
        <v>2004</v>
      </c>
      <c r="K11337">
        <v>7200</v>
      </c>
      <c r="L11337">
        <v>6</v>
      </c>
      <c r="M11337" t="s">
        <v>200</v>
      </c>
      <c r="N11337" t="s">
        <v>12006</v>
      </c>
      <c r="O11337" t="s">
        <v>9923</v>
      </c>
      <c r="P11337" t="s">
        <v>12043</v>
      </c>
    </row>
    <row r="11338" spans="1:16" x14ac:dyDescent="0.25">
      <c r="A11338">
        <v>156689</v>
      </c>
      <c r="B11338" t="s">
        <v>41</v>
      </c>
      <c r="E11338" t="s">
        <v>12045</v>
      </c>
      <c r="G11338" t="s">
        <v>220</v>
      </c>
      <c r="H11338" t="s">
        <v>198</v>
      </c>
      <c r="I11338" t="s">
        <v>221</v>
      </c>
      <c r="J11338">
        <v>2005</v>
      </c>
      <c r="K11338">
        <v>7600</v>
      </c>
      <c r="L11338">
        <v>6</v>
      </c>
      <c r="M11338" t="s">
        <v>200</v>
      </c>
      <c r="N11338" t="s">
        <v>12006</v>
      </c>
      <c r="O11338" t="s">
        <v>9923</v>
      </c>
      <c r="P11338" t="s">
        <v>12041</v>
      </c>
    </row>
    <row r="11339" spans="1:16" x14ac:dyDescent="0.25">
      <c r="A11339">
        <v>156692</v>
      </c>
      <c r="B11339" t="s">
        <v>41</v>
      </c>
      <c r="E11339" t="s">
        <v>12046</v>
      </c>
      <c r="G11339" t="s">
        <v>220</v>
      </c>
      <c r="H11339" t="s">
        <v>198</v>
      </c>
      <c r="I11339" t="s">
        <v>221</v>
      </c>
      <c r="J11339">
        <v>2005</v>
      </c>
      <c r="K11339">
        <v>7200</v>
      </c>
      <c r="L11339">
        <v>6</v>
      </c>
      <c r="M11339" t="s">
        <v>200</v>
      </c>
      <c r="N11339" t="s">
        <v>12006</v>
      </c>
      <c r="O11339" t="s">
        <v>9923</v>
      </c>
      <c r="P11339" t="s">
        <v>12047</v>
      </c>
    </row>
    <row r="11340" spans="1:16" x14ac:dyDescent="0.25">
      <c r="A11340">
        <v>156693</v>
      </c>
      <c r="B11340" t="s">
        <v>41</v>
      </c>
      <c r="E11340" t="s">
        <v>12048</v>
      </c>
      <c r="G11340" t="s">
        <v>220</v>
      </c>
      <c r="H11340" t="s">
        <v>198</v>
      </c>
      <c r="I11340" t="s">
        <v>221</v>
      </c>
      <c r="J11340">
        <v>2005</v>
      </c>
      <c r="K11340">
        <v>7200</v>
      </c>
      <c r="L11340">
        <v>6</v>
      </c>
      <c r="M11340" t="s">
        <v>200</v>
      </c>
      <c r="N11340" t="s">
        <v>12006</v>
      </c>
      <c r="O11340" t="s">
        <v>9923</v>
      </c>
      <c r="P11340" t="s">
        <v>12047</v>
      </c>
    </row>
    <row r="11341" spans="1:16" x14ac:dyDescent="0.25">
      <c r="A11341">
        <v>156694</v>
      </c>
      <c r="B11341" t="s">
        <v>41</v>
      </c>
      <c r="E11341" t="s">
        <v>12049</v>
      </c>
      <c r="G11341" t="s">
        <v>220</v>
      </c>
      <c r="H11341" t="s">
        <v>198</v>
      </c>
      <c r="I11341" t="s">
        <v>221</v>
      </c>
      <c r="J11341">
        <v>2005</v>
      </c>
      <c r="K11341">
        <v>7200</v>
      </c>
      <c r="L11341">
        <v>6</v>
      </c>
      <c r="M11341" t="s">
        <v>200</v>
      </c>
      <c r="N11341" t="s">
        <v>12006</v>
      </c>
      <c r="O11341" t="s">
        <v>9923</v>
      </c>
      <c r="P11341" t="s">
        <v>12047</v>
      </c>
    </row>
    <row r="11342" spans="1:16" x14ac:dyDescent="0.25">
      <c r="A11342">
        <v>156696</v>
      </c>
      <c r="B11342" t="s">
        <v>41</v>
      </c>
      <c r="E11342" t="s">
        <v>12050</v>
      </c>
      <c r="G11342" t="s">
        <v>220</v>
      </c>
      <c r="H11342" t="s">
        <v>198</v>
      </c>
      <c r="I11342" t="s">
        <v>221</v>
      </c>
      <c r="J11342">
        <v>2005</v>
      </c>
      <c r="K11342">
        <v>7200</v>
      </c>
      <c r="L11342">
        <v>6</v>
      </c>
      <c r="M11342" t="s">
        <v>200</v>
      </c>
      <c r="N11342" t="s">
        <v>12006</v>
      </c>
      <c r="O11342" t="s">
        <v>9923</v>
      </c>
      <c r="P11342" t="s">
        <v>12043</v>
      </c>
    </row>
    <row r="11343" spans="1:16" x14ac:dyDescent="0.25">
      <c r="A11343">
        <v>156697</v>
      </c>
      <c r="B11343" t="s">
        <v>41</v>
      </c>
      <c r="E11343" t="s">
        <v>12051</v>
      </c>
      <c r="G11343" t="s">
        <v>220</v>
      </c>
      <c r="H11343" t="s">
        <v>198</v>
      </c>
      <c r="I11343" t="s">
        <v>221</v>
      </c>
      <c r="J11343">
        <v>2005</v>
      </c>
      <c r="K11343">
        <v>7200</v>
      </c>
      <c r="L11343">
        <v>6</v>
      </c>
      <c r="M11343" t="s">
        <v>200</v>
      </c>
      <c r="N11343" t="s">
        <v>12006</v>
      </c>
      <c r="O11343" t="s">
        <v>9923</v>
      </c>
      <c r="P11343" t="s">
        <v>12043</v>
      </c>
    </row>
    <row r="11344" spans="1:16" x14ac:dyDescent="0.25">
      <c r="A11344">
        <v>156699</v>
      </c>
      <c r="B11344" t="s">
        <v>40</v>
      </c>
      <c r="E11344" t="s">
        <v>12052</v>
      </c>
      <c r="G11344" t="s">
        <v>220</v>
      </c>
      <c r="H11344" t="s">
        <v>198</v>
      </c>
      <c r="I11344" t="s">
        <v>221</v>
      </c>
      <c r="J11344">
        <v>2005</v>
      </c>
      <c r="K11344">
        <v>7400</v>
      </c>
      <c r="L11344">
        <v>6</v>
      </c>
      <c r="M11344" t="s">
        <v>200</v>
      </c>
      <c r="N11344" t="s">
        <v>12006</v>
      </c>
      <c r="O11344" t="s">
        <v>9923</v>
      </c>
      <c r="P11344" t="s">
        <v>12053</v>
      </c>
    </row>
    <row r="11345" spans="1:16" x14ac:dyDescent="0.25">
      <c r="A11345">
        <v>156700</v>
      </c>
      <c r="B11345" t="s">
        <v>40</v>
      </c>
      <c r="E11345" t="s">
        <v>12054</v>
      </c>
      <c r="G11345" t="s">
        <v>220</v>
      </c>
      <c r="H11345" t="s">
        <v>198</v>
      </c>
      <c r="I11345" t="s">
        <v>221</v>
      </c>
      <c r="J11345">
        <v>2005</v>
      </c>
      <c r="K11345">
        <v>7200</v>
      </c>
      <c r="L11345">
        <v>6</v>
      </c>
      <c r="M11345" t="s">
        <v>200</v>
      </c>
      <c r="N11345" t="s">
        <v>12006</v>
      </c>
      <c r="O11345" t="s">
        <v>9923</v>
      </c>
      <c r="P11345" t="s">
        <v>12053</v>
      </c>
    </row>
    <row r="11346" spans="1:16" x14ac:dyDescent="0.25">
      <c r="A11346">
        <v>156701</v>
      </c>
      <c r="B11346" t="s">
        <v>40</v>
      </c>
      <c r="E11346" t="s">
        <v>12055</v>
      </c>
      <c r="G11346" t="s">
        <v>220</v>
      </c>
      <c r="H11346" t="s">
        <v>198</v>
      </c>
      <c r="I11346" t="s">
        <v>221</v>
      </c>
      <c r="J11346">
        <v>2005</v>
      </c>
      <c r="K11346">
        <v>7200</v>
      </c>
      <c r="L11346">
        <v>6</v>
      </c>
      <c r="M11346" t="s">
        <v>200</v>
      </c>
      <c r="N11346" t="s">
        <v>12006</v>
      </c>
      <c r="O11346" t="s">
        <v>9923</v>
      </c>
      <c r="P11346" t="s">
        <v>12053</v>
      </c>
    </row>
    <row r="11347" spans="1:16" x14ac:dyDescent="0.25">
      <c r="A11347">
        <v>156703</v>
      </c>
      <c r="B11347" t="s">
        <v>40</v>
      </c>
      <c r="E11347" t="s">
        <v>12056</v>
      </c>
      <c r="G11347" t="s">
        <v>220</v>
      </c>
      <c r="H11347" t="s">
        <v>198</v>
      </c>
      <c r="I11347" t="s">
        <v>221</v>
      </c>
      <c r="J11347">
        <v>2005</v>
      </c>
      <c r="K11347">
        <v>7220</v>
      </c>
      <c r="L11347">
        <v>6</v>
      </c>
      <c r="M11347" t="s">
        <v>200</v>
      </c>
      <c r="N11347" t="s">
        <v>12006</v>
      </c>
      <c r="O11347" t="s">
        <v>9923</v>
      </c>
      <c r="P11347" t="s">
        <v>12047</v>
      </c>
    </row>
    <row r="11348" spans="1:16" x14ac:dyDescent="0.25">
      <c r="A11348">
        <v>156704</v>
      </c>
      <c r="B11348" t="s">
        <v>40</v>
      </c>
      <c r="E11348" t="s">
        <v>12057</v>
      </c>
      <c r="G11348" t="s">
        <v>220</v>
      </c>
      <c r="H11348" t="s">
        <v>198</v>
      </c>
      <c r="I11348" t="s">
        <v>221</v>
      </c>
      <c r="J11348">
        <v>2005</v>
      </c>
      <c r="K11348">
        <v>6840</v>
      </c>
      <c r="L11348">
        <v>6</v>
      </c>
      <c r="M11348" t="s">
        <v>200</v>
      </c>
      <c r="N11348" t="s">
        <v>12006</v>
      </c>
      <c r="O11348" t="s">
        <v>9923</v>
      </c>
      <c r="P11348" t="s">
        <v>12047</v>
      </c>
    </row>
    <row r="11349" spans="1:16" x14ac:dyDescent="0.25">
      <c r="A11349">
        <v>156706</v>
      </c>
      <c r="B11349" t="s">
        <v>40</v>
      </c>
      <c r="E11349" t="s">
        <v>12058</v>
      </c>
      <c r="G11349" t="s">
        <v>220</v>
      </c>
      <c r="H11349" t="s">
        <v>198</v>
      </c>
      <c r="I11349" t="s">
        <v>221</v>
      </c>
      <c r="J11349">
        <v>2005</v>
      </c>
      <c r="K11349">
        <v>7400</v>
      </c>
      <c r="L11349">
        <v>6</v>
      </c>
      <c r="M11349" t="s">
        <v>200</v>
      </c>
      <c r="N11349" t="s">
        <v>12006</v>
      </c>
      <c r="O11349" t="s">
        <v>9923</v>
      </c>
      <c r="P11349" t="s">
        <v>12041</v>
      </c>
    </row>
    <row r="11350" spans="1:16" x14ac:dyDescent="0.25">
      <c r="A11350">
        <v>156707</v>
      </c>
      <c r="B11350" t="s">
        <v>40</v>
      </c>
      <c r="E11350" t="s">
        <v>12059</v>
      </c>
      <c r="G11350" t="s">
        <v>220</v>
      </c>
      <c r="H11350" t="s">
        <v>198</v>
      </c>
      <c r="I11350" t="s">
        <v>221</v>
      </c>
      <c r="J11350">
        <v>2006</v>
      </c>
      <c r="K11350">
        <v>7215</v>
      </c>
      <c r="L11350">
        <v>6</v>
      </c>
      <c r="M11350" t="s">
        <v>200</v>
      </c>
      <c r="N11350" t="s">
        <v>12006</v>
      </c>
      <c r="O11350" t="s">
        <v>9923</v>
      </c>
      <c r="P11350" t="s">
        <v>12060</v>
      </c>
    </row>
    <row r="11351" spans="1:16" x14ac:dyDescent="0.25">
      <c r="A11351">
        <v>156708</v>
      </c>
      <c r="B11351" t="s">
        <v>40</v>
      </c>
      <c r="E11351" t="s">
        <v>12061</v>
      </c>
      <c r="G11351" t="s">
        <v>220</v>
      </c>
      <c r="H11351" t="s">
        <v>198</v>
      </c>
      <c r="I11351" t="s">
        <v>221</v>
      </c>
      <c r="J11351">
        <v>2006</v>
      </c>
      <c r="K11351">
        <v>7600</v>
      </c>
      <c r="L11351">
        <v>6</v>
      </c>
      <c r="M11351" t="s">
        <v>200</v>
      </c>
      <c r="N11351" t="s">
        <v>12006</v>
      </c>
      <c r="O11351" t="s">
        <v>9923</v>
      </c>
      <c r="P11351" t="s">
        <v>12060</v>
      </c>
    </row>
    <row r="11352" spans="1:16" x14ac:dyDescent="0.25">
      <c r="A11352">
        <v>156710</v>
      </c>
      <c r="B11352" t="s">
        <v>40</v>
      </c>
      <c r="E11352" t="s">
        <v>12062</v>
      </c>
      <c r="G11352" t="s">
        <v>220</v>
      </c>
      <c r="H11352" t="s">
        <v>198</v>
      </c>
      <c r="I11352" t="s">
        <v>221</v>
      </c>
      <c r="J11352">
        <v>2006</v>
      </c>
      <c r="K11352">
        <v>7400</v>
      </c>
      <c r="L11352">
        <v>6</v>
      </c>
      <c r="M11352" t="s">
        <v>200</v>
      </c>
      <c r="N11352" t="s">
        <v>12006</v>
      </c>
      <c r="O11352" t="s">
        <v>9923</v>
      </c>
      <c r="P11352" t="s">
        <v>12060</v>
      </c>
    </row>
    <row r="11353" spans="1:16" x14ac:dyDescent="0.25">
      <c r="A11353">
        <v>156711</v>
      </c>
      <c r="B11353" t="s">
        <v>40</v>
      </c>
      <c r="E11353" t="s">
        <v>12063</v>
      </c>
      <c r="G11353" t="s">
        <v>220</v>
      </c>
      <c r="H11353" t="s">
        <v>198</v>
      </c>
      <c r="I11353" t="s">
        <v>221</v>
      </c>
      <c r="J11353">
        <v>2006</v>
      </c>
      <c r="K11353">
        <v>7600</v>
      </c>
      <c r="L11353">
        <v>6</v>
      </c>
      <c r="M11353" t="s">
        <v>200</v>
      </c>
      <c r="N11353" t="s">
        <v>12006</v>
      </c>
      <c r="O11353" t="s">
        <v>9923</v>
      </c>
      <c r="P11353" t="s">
        <v>12060</v>
      </c>
    </row>
    <row r="11354" spans="1:16" x14ac:dyDescent="0.25">
      <c r="A11354">
        <v>156727</v>
      </c>
      <c r="B11354" t="s">
        <v>41</v>
      </c>
      <c r="E11354" t="s">
        <v>12064</v>
      </c>
      <c r="G11354" t="s">
        <v>220</v>
      </c>
      <c r="H11354" t="s">
        <v>198</v>
      </c>
      <c r="I11354" t="s">
        <v>221</v>
      </c>
      <c r="J11354">
        <v>2007</v>
      </c>
      <c r="K11354">
        <v>9400</v>
      </c>
      <c r="L11354">
        <v>6</v>
      </c>
      <c r="M11354" t="s">
        <v>200</v>
      </c>
      <c r="N11354" t="s">
        <v>12006</v>
      </c>
      <c r="O11354" t="s">
        <v>9923</v>
      </c>
      <c r="P11354" t="s">
        <v>12065</v>
      </c>
    </row>
    <row r="11355" spans="1:16" x14ac:dyDescent="0.25">
      <c r="A11355">
        <v>156728</v>
      </c>
      <c r="B11355" t="s">
        <v>41</v>
      </c>
      <c r="E11355" t="s">
        <v>12066</v>
      </c>
      <c r="G11355" t="s">
        <v>220</v>
      </c>
      <c r="H11355" t="s">
        <v>198</v>
      </c>
      <c r="I11355" t="s">
        <v>221</v>
      </c>
      <c r="J11355">
        <v>2007</v>
      </c>
      <c r="K11355">
        <v>8900</v>
      </c>
      <c r="L11355">
        <v>6</v>
      </c>
      <c r="M11355" t="s">
        <v>200</v>
      </c>
      <c r="N11355" t="s">
        <v>12006</v>
      </c>
      <c r="O11355" t="s">
        <v>9923</v>
      </c>
      <c r="P11355" t="s">
        <v>12067</v>
      </c>
    </row>
    <row r="11356" spans="1:16" x14ac:dyDescent="0.25">
      <c r="A11356">
        <v>156730</v>
      </c>
      <c r="B11356" t="s">
        <v>40</v>
      </c>
      <c r="E11356" t="s">
        <v>12068</v>
      </c>
      <c r="G11356" t="s">
        <v>220</v>
      </c>
      <c r="H11356" t="s">
        <v>198</v>
      </c>
      <c r="I11356" t="s">
        <v>221</v>
      </c>
      <c r="J11356">
        <v>2007</v>
      </c>
      <c r="K11356">
        <v>10000</v>
      </c>
      <c r="L11356">
        <v>6</v>
      </c>
      <c r="M11356" t="s">
        <v>200</v>
      </c>
      <c r="N11356" t="s">
        <v>12006</v>
      </c>
      <c r="O11356" t="s">
        <v>9923</v>
      </c>
      <c r="P11356" t="s">
        <v>12065</v>
      </c>
    </row>
    <row r="11357" spans="1:16" x14ac:dyDescent="0.25">
      <c r="A11357">
        <v>156731</v>
      </c>
      <c r="B11357" t="s">
        <v>40</v>
      </c>
      <c r="E11357" t="s">
        <v>12069</v>
      </c>
      <c r="G11357" t="s">
        <v>220</v>
      </c>
      <c r="H11357" t="s">
        <v>198</v>
      </c>
      <c r="I11357" t="s">
        <v>221</v>
      </c>
      <c r="J11357">
        <v>2007</v>
      </c>
      <c r="K11357">
        <v>10800</v>
      </c>
      <c r="L11357">
        <v>6</v>
      </c>
      <c r="M11357" t="s">
        <v>200</v>
      </c>
      <c r="N11357" t="s">
        <v>12006</v>
      </c>
      <c r="O11357" t="s">
        <v>9923</v>
      </c>
      <c r="P11357" t="s">
        <v>12065</v>
      </c>
    </row>
    <row r="11358" spans="1:16" x14ac:dyDescent="0.25">
      <c r="A11358">
        <v>156732</v>
      </c>
      <c r="B11358" t="s">
        <v>40</v>
      </c>
      <c r="E11358" t="s">
        <v>12070</v>
      </c>
      <c r="G11358" t="s">
        <v>220</v>
      </c>
      <c r="H11358" t="s">
        <v>198</v>
      </c>
      <c r="I11358" t="s">
        <v>221</v>
      </c>
      <c r="J11358">
        <v>2007</v>
      </c>
      <c r="K11358">
        <v>10000</v>
      </c>
      <c r="L11358">
        <v>6</v>
      </c>
      <c r="M11358" t="s">
        <v>200</v>
      </c>
      <c r="N11358" t="s">
        <v>12006</v>
      </c>
      <c r="O11358" t="s">
        <v>9923</v>
      </c>
      <c r="P11358" t="s">
        <v>12065</v>
      </c>
    </row>
    <row r="11359" spans="1:16" x14ac:dyDescent="0.25">
      <c r="A11359">
        <v>156733</v>
      </c>
      <c r="B11359" t="s">
        <v>40</v>
      </c>
      <c r="E11359" t="s">
        <v>12071</v>
      </c>
      <c r="G11359" t="s">
        <v>220</v>
      </c>
      <c r="H11359" t="s">
        <v>198</v>
      </c>
      <c r="I11359" t="s">
        <v>221</v>
      </c>
      <c r="J11359">
        <v>2007</v>
      </c>
      <c r="K11359">
        <v>10800</v>
      </c>
      <c r="L11359">
        <v>6</v>
      </c>
      <c r="M11359" t="s">
        <v>200</v>
      </c>
      <c r="N11359" t="s">
        <v>12006</v>
      </c>
      <c r="O11359" t="s">
        <v>9923</v>
      </c>
      <c r="P11359" t="s">
        <v>12065</v>
      </c>
    </row>
    <row r="11360" spans="1:16" x14ac:dyDescent="0.25">
      <c r="A11360">
        <v>156735</v>
      </c>
      <c r="B11360" t="s">
        <v>40</v>
      </c>
      <c r="E11360" t="s">
        <v>12072</v>
      </c>
      <c r="G11360" t="s">
        <v>220</v>
      </c>
      <c r="H11360" t="s">
        <v>198</v>
      </c>
      <c r="I11360" t="s">
        <v>221</v>
      </c>
      <c r="J11360">
        <v>2008</v>
      </c>
      <c r="K11360">
        <v>10000</v>
      </c>
      <c r="L11360">
        <v>6</v>
      </c>
      <c r="M11360" t="s">
        <v>200</v>
      </c>
      <c r="N11360" t="s">
        <v>12006</v>
      </c>
      <c r="O11360" t="s">
        <v>9923</v>
      </c>
      <c r="P11360" t="s">
        <v>12065</v>
      </c>
    </row>
    <row r="11361" spans="1:16" x14ac:dyDescent="0.25">
      <c r="A11361">
        <v>156737</v>
      </c>
      <c r="B11361" t="s">
        <v>41</v>
      </c>
      <c r="E11361" t="s">
        <v>12073</v>
      </c>
      <c r="G11361" t="s">
        <v>220</v>
      </c>
      <c r="H11361" t="s">
        <v>198</v>
      </c>
      <c r="I11361" t="s">
        <v>221</v>
      </c>
      <c r="J11361">
        <v>2008</v>
      </c>
      <c r="K11361">
        <v>7899</v>
      </c>
      <c r="L11361">
        <v>6</v>
      </c>
      <c r="M11361" t="s">
        <v>200</v>
      </c>
      <c r="N11361" t="s">
        <v>12006</v>
      </c>
      <c r="O11361" t="s">
        <v>9923</v>
      </c>
      <c r="P11361" t="s">
        <v>12074</v>
      </c>
    </row>
    <row r="11362" spans="1:16" x14ac:dyDescent="0.25">
      <c r="A11362">
        <v>156739</v>
      </c>
      <c r="B11362" t="s">
        <v>41</v>
      </c>
      <c r="E11362" t="s">
        <v>12075</v>
      </c>
      <c r="G11362" t="s">
        <v>220</v>
      </c>
      <c r="H11362" t="s">
        <v>198</v>
      </c>
      <c r="I11362" t="s">
        <v>221</v>
      </c>
      <c r="J11362">
        <v>2008</v>
      </c>
      <c r="K11362">
        <v>7899</v>
      </c>
      <c r="L11362">
        <v>6</v>
      </c>
      <c r="M11362" t="s">
        <v>200</v>
      </c>
      <c r="N11362" t="s">
        <v>12006</v>
      </c>
      <c r="O11362" t="s">
        <v>9923</v>
      </c>
      <c r="P11362" t="s">
        <v>12074</v>
      </c>
    </row>
    <row r="11363" spans="1:16" x14ac:dyDescent="0.25">
      <c r="A11363">
        <v>156740</v>
      </c>
      <c r="B11363" t="s">
        <v>41</v>
      </c>
      <c r="E11363" t="s">
        <v>12076</v>
      </c>
      <c r="G11363" t="s">
        <v>241</v>
      </c>
      <c r="H11363" t="s">
        <v>198</v>
      </c>
      <c r="I11363" t="s">
        <v>4568</v>
      </c>
      <c r="J11363">
        <v>2008</v>
      </c>
      <c r="K11363">
        <v>7899</v>
      </c>
      <c r="L11363">
        <v>27</v>
      </c>
      <c r="M11363" t="s">
        <v>200</v>
      </c>
      <c r="N11363" t="s">
        <v>12036</v>
      </c>
      <c r="O11363" t="s">
        <v>9923</v>
      </c>
      <c r="P11363" t="s">
        <v>12077</v>
      </c>
    </row>
    <row r="11364" spans="1:16" x14ac:dyDescent="0.25">
      <c r="A11364">
        <v>156742</v>
      </c>
      <c r="B11364" t="s">
        <v>41</v>
      </c>
      <c r="E11364" t="s">
        <v>12078</v>
      </c>
      <c r="G11364" t="s">
        <v>220</v>
      </c>
      <c r="H11364" t="s">
        <v>198</v>
      </c>
      <c r="I11364" t="s">
        <v>221</v>
      </c>
      <c r="J11364">
        <v>2008</v>
      </c>
      <c r="K11364">
        <v>7899</v>
      </c>
      <c r="L11364">
        <v>6</v>
      </c>
      <c r="M11364" t="s">
        <v>200</v>
      </c>
      <c r="N11364" t="s">
        <v>12006</v>
      </c>
      <c r="O11364" t="s">
        <v>9923</v>
      </c>
      <c r="P11364" t="s">
        <v>12074</v>
      </c>
    </row>
    <row r="11365" spans="1:16" x14ac:dyDescent="0.25">
      <c r="A11365">
        <v>156743</v>
      </c>
      <c r="B11365" t="s">
        <v>40</v>
      </c>
      <c r="E11365" t="s">
        <v>12079</v>
      </c>
      <c r="G11365" t="s">
        <v>220</v>
      </c>
      <c r="H11365" t="s">
        <v>198</v>
      </c>
      <c r="I11365" t="s">
        <v>221</v>
      </c>
      <c r="J11365">
        <v>2008</v>
      </c>
      <c r="K11365">
        <v>10000</v>
      </c>
      <c r="L11365">
        <v>6</v>
      </c>
      <c r="M11365" t="s">
        <v>200</v>
      </c>
      <c r="N11365" t="s">
        <v>12006</v>
      </c>
      <c r="O11365" t="s">
        <v>9923</v>
      </c>
      <c r="P11365" t="s">
        <v>12074</v>
      </c>
    </row>
    <row r="11366" spans="1:16" x14ac:dyDescent="0.25">
      <c r="A11366">
        <v>156745</v>
      </c>
      <c r="B11366" t="s">
        <v>40</v>
      </c>
      <c r="E11366" t="s">
        <v>12080</v>
      </c>
      <c r="G11366" t="s">
        <v>220</v>
      </c>
      <c r="H11366" t="s">
        <v>198</v>
      </c>
      <c r="I11366" t="s">
        <v>221</v>
      </c>
      <c r="J11366">
        <v>2008</v>
      </c>
      <c r="K11366">
        <v>10000</v>
      </c>
      <c r="L11366">
        <v>6</v>
      </c>
      <c r="M11366" t="s">
        <v>200</v>
      </c>
      <c r="N11366" t="s">
        <v>12006</v>
      </c>
      <c r="O11366" t="s">
        <v>9923</v>
      </c>
      <c r="P11366" t="s">
        <v>12074</v>
      </c>
    </row>
    <row r="11367" spans="1:16" x14ac:dyDescent="0.25">
      <c r="A11367">
        <v>156746</v>
      </c>
      <c r="B11367" t="s">
        <v>40</v>
      </c>
      <c r="E11367" t="s">
        <v>12081</v>
      </c>
      <c r="G11367" t="s">
        <v>220</v>
      </c>
      <c r="H11367" t="s">
        <v>198</v>
      </c>
      <c r="I11367" t="s">
        <v>221</v>
      </c>
      <c r="J11367">
        <v>2008</v>
      </c>
      <c r="K11367">
        <v>9400</v>
      </c>
      <c r="L11367">
        <v>6</v>
      </c>
      <c r="M11367" t="s">
        <v>200</v>
      </c>
      <c r="N11367" t="s">
        <v>12006</v>
      </c>
      <c r="O11367" t="s">
        <v>9923</v>
      </c>
      <c r="P11367" t="s">
        <v>12082</v>
      </c>
    </row>
    <row r="11368" spans="1:16" x14ac:dyDescent="0.25">
      <c r="A11368">
        <v>156752</v>
      </c>
      <c r="B11368" t="s">
        <v>40</v>
      </c>
      <c r="E11368" t="s">
        <v>12083</v>
      </c>
      <c r="G11368" t="s">
        <v>220</v>
      </c>
      <c r="H11368" t="s">
        <v>198</v>
      </c>
      <c r="I11368" t="s">
        <v>221</v>
      </c>
      <c r="J11368">
        <v>2008</v>
      </c>
      <c r="K11368">
        <v>9400</v>
      </c>
      <c r="L11368">
        <v>6</v>
      </c>
      <c r="M11368" t="s">
        <v>200</v>
      </c>
      <c r="N11368" t="s">
        <v>12006</v>
      </c>
      <c r="O11368" t="s">
        <v>9923</v>
      </c>
      <c r="P11368" t="s">
        <v>12082</v>
      </c>
    </row>
    <row r="11369" spans="1:16" x14ac:dyDescent="0.25">
      <c r="A11369">
        <v>156756</v>
      </c>
      <c r="B11369" t="s">
        <v>40</v>
      </c>
      <c r="E11369" t="s">
        <v>12084</v>
      </c>
      <c r="G11369" t="s">
        <v>220</v>
      </c>
      <c r="H11369" t="s">
        <v>198</v>
      </c>
      <c r="I11369" t="s">
        <v>221</v>
      </c>
      <c r="J11369">
        <v>2009</v>
      </c>
      <c r="K11369">
        <v>10000</v>
      </c>
      <c r="L11369">
        <v>6</v>
      </c>
      <c r="M11369" t="s">
        <v>200</v>
      </c>
      <c r="N11369" t="s">
        <v>12006</v>
      </c>
      <c r="O11369" t="s">
        <v>9923</v>
      </c>
      <c r="P11369" t="s">
        <v>12074</v>
      </c>
    </row>
    <row r="11370" spans="1:16" x14ac:dyDescent="0.25">
      <c r="A11370">
        <v>156757</v>
      </c>
      <c r="B11370" t="s">
        <v>41</v>
      </c>
      <c r="E11370" t="s">
        <v>12085</v>
      </c>
      <c r="G11370" t="s">
        <v>241</v>
      </c>
      <c r="H11370" t="s">
        <v>198</v>
      </c>
      <c r="I11370" t="s">
        <v>4568</v>
      </c>
      <c r="J11370">
        <v>2009</v>
      </c>
      <c r="K11370">
        <v>9400</v>
      </c>
      <c r="L11370">
        <v>27</v>
      </c>
      <c r="M11370" t="s">
        <v>200</v>
      </c>
      <c r="N11370" t="s">
        <v>12036</v>
      </c>
      <c r="O11370" t="s">
        <v>9923</v>
      </c>
      <c r="P11370" t="s">
        <v>12086</v>
      </c>
    </row>
    <row r="11371" spans="1:16" x14ac:dyDescent="0.25">
      <c r="A11371">
        <v>156760</v>
      </c>
      <c r="B11371" t="s">
        <v>41</v>
      </c>
      <c r="E11371" t="s">
        <v>12087</v>
      </c>
      <c r="G11371" t="s">
        <v>220</v>
      </c>
      <c r="H11371" t="s">
        <v>198</v>
      </c>
      <c r="I11371" t="s">
        <v>221</v>
      </c>
      <c r="J11371">
        <v>2009</v>
      </c>
      <c r="K11371">
        <v>9400</v>
      </c>
      <c r="L11371">
        <v>6</v>
      </c>
      <c r="M11371" t="s">
        <v>200</v>
      </c>
      <c r="N11371" t="s">
        <v>12006</v>
      </c>
      <c r="O11371" t="s">
        <v>9923</v>
      </c>
      <c r="P11371" t="s">
        <v>12088</v>
      </c>
    </row>
    <row r="11372" spans="1:16" x14ac:dyDescent="0.25">
      <c r="A11372">
        <v>156762</v>
      </c>
      <c r="B11372" t="s">
        <v>40</v>
      </c>
      <c r="E11372" t="s">
        <v>12089</v>
      </c>
      <c r="G11372" t="s">
        <v>220</v>
      </c>
      <c r="H11372" t="s">
        <v>198</v>
      </c>
      <c r="I11372" t="s">
        <v>221</v>
      </c>
      <c r="J11372">
        <v>2009</v>
      </c>
      <c r="K11372">
        <v>10000</v>
      </c>
      <c r="L11372">
        <v>6</v>
      </c>
      <c r="M11372" t="s">
        <v>200</v>
      </c>
      <c r="N11372" t="s">
        <v>12006</v>
      </c>
      <c r="O11372" t="s">
        <v>9923</v>
      </c>
      <c r="P11372" t="s">
        <v>12088</v>
      </c>
    </row>
    <row r="11373" spans="1:16" x14ac:dyDescent="0.25">
      <c r="A11373">
        <v>156767</v>
      </c>
      <c r="B11373" t="s">
        <v>41</v>
      </c>
      <c r="E11373" t="s">
        <v>12090</v>
      </c>
      <c r="G11373" t="s">
        <v>220</v>
      </c>
      <c r="H11373" t="s">
        <v>198</v>
      </c>
      <c r="I11373" t="s">
        <v>221</v>
      </c>
      <c r="J11373">
        <v>2010</v>
      </c>
      <c r="K11373">
        <v>9400</v>
      </c>
      <c r="L11373">
        <v>6</v>
      </c>
      <c r="M11373" t="s">
        <v>200</v>
      </c>
      <c r="N11373" t="s">
        <v>12006</v>
      </c>
      <c r="O11373" t="s">
        <v>9923</v>
      </c>
      <c r="P11373" t="s">
        <v>12091</v>
      </c>
    </row>
    <row r="11374" spans="1:16" x14ac:dyDescent="0.25">
      <c r="A11374">
        <v>156768</v>
      </c>
      <c r="B11374" t="s">
        <v>41</v>
      </c>
      <c r="E11374" t="s">
        <v>12092</v>
      </c>
      <c r="G11374" t="s">
        <v>220</v>
      </c>
      <c r="H11374" t="s">
        <v>198</v>
      </c>
      <c r="I11374" t="s">
        <v>221</v>
      </c>
      <c r="J11374">
        <v>2010</v>
      </c>
      <c r="K11374">
        <v>9400</v>
      </c>
      <c r="L11374">
        <v>6</v>
      </c>
      <c r="M11374" t="s">
        <v>200</v>
      </c>
      <c r="N11374" t="s">
        <v>12006</v>
      </c>
      <c r="O11374" t="s">
        <v>9923</v>
      </c>
      <c r="P11374" t="s">
        <v>12091</v>
      </c>
    </row>
    <row r="11375" spans="1:16" x14ac:dyDescent="0.25">
      <c r="A11375">
        <v>156770</v>
      </c>
      <c r="B11375" t="s">
        <v>40</v>
      </c>
      <c r="E11375" t="s">
        <v>12093</v>
      </c>
      <c r="G11375" t="s">
        <v>220</v>
      </c>
      <c r="H11375" t="s">
        <v>198</v>
      </c>
      <c r="I11375" t="s">
        <v>221</v>
      </c>
      <c r="J11375">
        <v>2010</v>
      </c>
      <c r="K11375">
        <v>9400</v>
      </c>
      <c r="L11375">
        <v>6</v>
      </c>
      <c r="M11375" t="s">
        <v>200</v>
      </c>
      <c r="N11375" t="s">
        <v>12006</v>
      </c>
      <c r="O11375" t="s">
        <v>9923</v>
      </c>
      <c r="P11375" t="s">
        <v>12094</v>
      </c>
    </row>
    <row r="11376" spans="1:16" x14ac:dyDescent="0.25">
      <c r="A11376">
        <v>156771</v>
      </c>
      <c r="B11376" t="s">
        <v>40</v>
      </c>
      <c r="E11376" t="s">
        <v>12095</v>
      </c>
      <c r="G11376" t="s">
        <v>220</v>
      </c>
      <c r="H11376" t="s">
        <v>198</v>
      </c>
      <c r="I11376" t="s">
        <v>221</v>
      </c>
      <c r="J11376">
        <v>2010</v>
      </c>
      <c r="K11376">
        <v>10000</v>
      </c>
      <c r="L11376">
        <v>6</v>
      </c>
      <c r="M11376" t="s">
        <v>200</v>
      </c>
      <c r="N11376" t="s">
        <v>12006</v>
      </c>
      <c r="O11376" t="s">
        <v>9923</v>
      </c>
      <c r="P11376" t="s">
        <v>12091</v>
      </c>
    </row>
    <row r="11377" spans="1:16" x14ac:dyDescent="0.25">
      <c r="A11377">
        <v>156772</v>
      </c>
      <c r="B11377" t="s">
        <v>40</v>
      </c>
      <c r="E11377" t="s">
        <v>12096</v>
      </c>
      <c r="G11377" t="s">
        <v>220</v>
      </c>
      <c r="H11377" t="s">
        <v>198</v>
      </c>
      <c r="I11377" t="s">
        <v>221</v>
      </c>
      <c r="J11377">
        <v>2010</v>
      </c>
      <c r="K11377">
        <v>10000</v>
      </c>
      <c r="L11377">
        <v>6</v>
      </c>
      <c r="M11377" t="s">
        <v>200</v>
      </c>
      <c r="N11377" t="s">
        <v>12006</v>
      </c>
      <c r="O11377" t="s">
        <v>9923</v>
      </c>
      <c r="P11377" t="s">
        <v>12091</v>
      </c>
    </row>
    <row r="11378" spans="1:16" x14ac:dyDescent="0.25">
      <c r="A11378">
        <v>156775</v>
      </c>
      <c r="B11378" t="s">
        <v>41</v>
      </c>
      <c r="E11378" t="s">
        <v>12097</v>
      </c>
      <c r="G11378" t="s">
        <v>220</v>
      </c>
      <c r="H11378" t="s">
        <v>198</v>
      </c>
      <c r="I11378" t="s">
        <v>221</v>
      </c>
      <c r="J11378">
        <v>2010</v>
      </c>
      <c r="K11378">
        <v>8900</v>
      </c>
      <c r="L11378">
        <v>6</v>
      </c>
      <c r="M11378" t="s">
        <v>200</v>
      </c>
      <c r="N11378" t="s">
        <v>12006</v>
      </c>
      <c r="O11378" t="s">
        <v>9923</v>
      </c>
      <c r="P11378" t="s">
        <v>12098</v>
      </c>
    </row>
    <row r="11379" spans="1:16" x14ac:dyDescent="0.25">
      <c r="A11379">
        <v>156776</v>
      </c>
      <c r="B11379" t="s">
        <v>40</v>
      </c>
      <c r="E11379" t="s">
        <v>12099</v>
      </c>
      <c r="G11379" t="s">
        <v>220</v>
      </c>
      <c r="H11379" t="s">
        <v>198</v>
      </c>
      <c r="I11379" t="s">
        <v>221</v>
      </c>
      <c r="J11379">
        <v>2010</v>
      </c>
      <c r="K11379">
        <v>9400</v>
      </c>
      <c r="L11379">
        <v>6</v>
      </c>
      <c r="M11379" t="s">
        <v>200</v>
      </c>
      <c r="N11379" t="s">
        <v>12006</v>
      </c>
      <c r="O11379" t="s">
        <v>9923</v>
      </c>
      <c r="P11379" t="s">
        <v>12098</v>
      </c>
    </row>
    <row r="11380" spans="1:16" x14ac:dyDescent="0.25">
      <c r="A11380">
        <v>156777</v>
      </c>
      <c r="B11380" t="s">
        <v>40</v>
      </c>
      <c r="E11380" t="s">
        <v>12100</v>
      </c>
      <c r="G11380" t="s">
        <v>220</v>
      </c>
      <c r="H11380" t="s">
        <v>198</v>
      </c>
      <c r="I11380" t="s">
        <v>221</v>
      </c>
      <c r="J11380">
        <v>2010</v>
      </c>
      <c r="K11380">
        <v>9400</v>
      </c>
      <c r="L11380">
        <v>6</v>
      </c>
      <c r="M11380" t="s">
        <v>200</v>
      </c>
      <c r="N11380" t="s">
        <v>12006</v>
      </c>
      <c r="O11380" t="s">
        <v>9923</v>
      </c>
      <c r="P11380" t="s">
        <v>12098</v>
      </c>
    </row>
    <row r="11381" spans="1:16" x14ac:dyDescent="0.25">
      <c r="A11381">
        <v>156778</v>
      </c>
      <c r="B11381" t="s">
        <v>41</v>
      </c>
      <c r="E11381" t="s">
        <v>12101</v>
      </c>
      <c r="G11381" t="s">
        <v>289</v>
      </c>
      <c r="H11381" t="s">
        <v>198</v>
      </c>
      <c r="I11381" t="s">
        <v>10042</v>
      </c>
      <c r="J11381">
        <v>2005</v>
      </c>
      <c r="K11381">
        <v>7000</v>
      </c>
      <c r="L11381">
        <v>9</v>
      </c>
      <c r="M11381" t="s">
        <v>200</v>
      </c>
      <c r="N11381" t="s">
        <v>12006</v>
      </c>
      <c r="O11381" t="s">
        <v>9923</v>
      </c>
      <c r="P11381" t="s">
        <v>12102</v>
      </c>
    </row>
    <row r="11382" spans="1:16" x14ac:dyDescent="0.25">
      <c r="A11382">
        <v>156782</v>
      </c>
      <c r="B11382" t="s">
        <v>41</v>
      </c>
      <c r="E11382" t="s">
        <v>12103</v>
      </c>
      <c r="G11382" t="s">
        <v>289</v>
      </c>
      <c r="H11382" t="s">
        <v>198</v>
      </c>
      <c r="I11382" t="s">
        <v>10042</v>
      </c>
      <c r="J11382">
        <v>2005</v>
      </c>
      <c r="K11382">
        <v>7000</v>
      </c>
      <c r="L11382">
        <v>9</v>
      </c>
      <c r="M11382" t="s">
        <v>200</v>
      </c>
      <c r="N11382" t="s">
        <v>12006</v>
      </c>
      <c r="O11382" t="s">
        <v>9923</v>
      </c>
      <c r="P11382" t="s">
        <v>12102</v>
      </c>
    </row>
    <row r="11383" spans="1:16" x14ac:dyDescent="0.25">
      <c r="A11383">
        <v>156783</v>
      </c>
      <c r="B11383" t="s">
        <v>41</v>
      </c>
      <c r="E11383" t="s">
        <v>12104</v>
      </c>
      <c r="G11383" t="s">
        <v>289</v>
      </c>
      <c r="H11383" t="s">
        <v>198</v>
      </c>
      <c r="I11383" t="s">
        <v>10042</v>
      </c>
      <c r="J11383">
        <v>2005</v>
      </c>
      <c r="K11383">
        <v>7000</v>
      </c>
      <c r="L11383">
        <v>9</v>
      </c>
      <c r="M11383" t="s">
        <v>200</v>
      </c>
      <c r="N11383" t="s">
        <v>12006</v>
      </c>
      <c r="O11383" t="s">
        <v>9923</v>
      </c>
      <c r="P11383" t="s">
        <v>12102</v>
      </c>
    </row>
    <row r="11384" spans="1:16" x14ac:dyDescent="0.25">
      <c r="A11384">
        <v>156787</v>
      </c>
      <c r="B11384" t="s">
        <v>62</v>
      </c>
      <c r="E11384" t="s">
        <v>12105</v>
      </c>
      <c r="G11384" t="s">
        <v>289</v>
      </c>
      <c r="H11384" t="s">
        <v>198</v>
      </c>
      <c r="I11384" t="s">
        <v>10042</v>
      </c>
      <c r="J11384">
        <v>2005</v>
      </c>
      <c r="K11384">
        <v>7200</v>
      </c>
      <c r="L11384">
        <v>9</v>
      </c>
      <c r="M11384" t="s">
        <v>200</v>
      </c>
      <c r="N11384" t="s">
        <v>12006</v>
      </c>
      <c r="O11384" t="s">
        <v>9923</v>
      </c>
      <c r="P11384" t="s">
        <v>12106</v>
      </c>
    </row>
    <row r="11385" spans="1:16" x14ac:dyDescent="0.25">
      <c r="A11385">
        <v>156788</v>
      </c>
      <c r="B11385" t="s">
        <v>62</v>
      </c>
      <c r="E11385" t="s">
        <v>12107</v>
      </c>
      <c r="G11385" t="s">
        <v>235</v>
      </c>
      <c r="H11385" t="s">
        <v>198</v>
      </c>
      <c r="I11385" t="s">
        <v>6370</v>
      </c>
      <c r="J11385">
        <v>2005</v>
      </c>
      <c r="K11385">
        <v>7400</v>
      </c>
      <c r="L11385">
        <v>10</v>
      </c>
      <c r="M11385" t="s">
        <v>200</v>
      </c>
      <c r="N11385" t="s">
        <v>12014</v>
      </c>
      <c r="O11385" t="s">
        <v>9923</v>
      </c>
      <c r="P11385" t="s">
        <v>10044</v>
      </c>
    </row>
    <row r="11386" spans="1:16" x14ac:dyDescent="0.25">
      <c r="A11386">
        <v>156790</v>
      </c>
      <c r="B11386" t="s">
        <v>40</v>
      </c>
      <c r="E11386" t="s">
        <v>12108</v>
      </c>
      <c r="G11386" t="s">
        <v>289</v>
      </c>
      <c r="H11386" t="s">
        <v>198</v>
      </c>
      <c r="I11386" t="s">
        <v>10042</v>
      </c>
      <c r="J11386">
        <v>2005</v>
      </c>
      <c r="K11386">
        <v>11402</v>
      </c>
      <c r="L11386">
        <v>9</v>
      </c>
      <c r="M11386" t="s">
        <v>200</v>
      </c>
      <c r="N11386" t="s">
        <v>12006</v>
      </c>
      <c r="O11386" t="s">
        <v>9923</v>
      </c>
      <c r="P11386" t="s">
        <v>12109</v>
      </c>
    </row>
    <row r="11387" spans="1:16" x14ac:dyDescent="0.25">
      <c r="A11387">
        <v>156791</v>
      </c>
      <c r="B11387" t="s">
        <v>40</v>
      </c>
      <c r="E11387" t="s">
        <v>12110</v>
      </c>
      <c r="G11387" t="s">
        <v>289</v>
      </c>
      <c r="H11387" t="s">
        <v>198</v>
      </c>
      <c r="I11387" t="s">
        <v>10042</v>
      </c>
      <c r="J11387">
        <v>2005</v>
      </c>
      <c r="K11387">
        <v>11402</v>
      </c>
      <c r="L11387">
        <v>9</v>
      </c>
      <c r="M11387" t="s">
        <v>200</v>
      </c>
      <c r="N11387" t="s">
        <v>12006</v>
      </c>
      <c r="O11387" t="s">
        <v>9923</v>
      </c>
      <c r="P11387" t="s">
        <v>12111</v>
      </c>
    </row>
    <row r="11388" spans="1:16" x14ac:dyDescent="0.25">
      <c r="A11388">
        <v>156798</v>
      </c>
      <c r="B11388" t="s">
        <v>40</v>
      </c>
      <c r="E11388" t="s">
        <v>12112</v>
      </c>
      <c r="G11388" t="s">
        <v>297</v>
      </c>
      <c r="H11388" t="s">
        <v>198</v>
      </c>
      <c r="I11388" t="s">
        <v>298</v>
      </c>
      <c r="J11388">
        <v>2004</v>
      </c>
      <c r="K11388">
        <v>7400</v>
      </c>
      <c r="L11388">
        <v>8</v>
      </c>
      <c r="M11388" t="s">
        <v>200</v>
      </c>
      <c r="N11388" t="s">
        <v>12006</v>
      </c>
      <c r="O11388" t="s">
        <v>9923</v>
      </c>
      <c r="P11388" t="s">
        <v>12113</v>
      </c>
    </row>
    <row r="11389" spans="1:16" x14ac:dyDescent="0.25">
      <c r="A11389">
        <v>156799</v>
      </c>
      <c r="B11389" t="s">
        <v>40</v>
      </c>
      <c r="E11389" t="s">
        <v>12114</v>
      </c>
      <c r="G11389" t="s">
        <v>297</v>
      </c>
      <c r="H11389" t="s">
        <v>198</v>
      </c>
      <c r="I11389" t="s">
        <v>298</v>
      </c>
      <c r="J11389">
        <v>2004</v>
      </c>
      <c r="K11389">
        <v>7030</v>
      </c>
      <c r="L11389">
        <v>8</v>
      </c>
      <c r="M11389" t="s">
        <v>200</v>
      </c>
      <c r="N11389" t="s">
        <v>12006</v>
      </c>
      <c r="O11389" t="s">
        <v>9923</v>
      </c>
      <c r="P11389" t="s">
        <v>12115</v>
      </c>
    </row>
    <row r="11390" spans="1:16" x14ac:dyDescent="0.25">
      <c r="A11390">
        <v>156800</v>
      </c>
      <c r="B11390" t="s">
        <v>40</v>
      </c>
      <c r="E11390" t="s">
        <v>12116</v>
      </c>
      <c r="G11390" t="s">
        <v>297</v>
      </c>
      <c r="H11390" t="s">
        <v>198</v>
      </c>
      <c r="I11390" t="s">
        <v>298</v>
      </c>
      <c r="J11390">
        <v>2004</v>
      </c>
      <c r="K11390">
        <v>7410</v>
      </c>
      <c r="L11390">
        <v>8</v>
      </c>
      <c r="M11390" t="s">
        <v>200</v>
      </c>
      <c r="N11390" t="s">
        <v>12006</v>
      </c>
      <c r="O11390" t="s">
        <v>9923</v>
      </c>
      <c r="P11390" t="s">
        <v>12115</v>
      </c>
    </row>
    <row r="11391" spans="1:16" x14ac:dyDescent="0.25">
      <c r="A11391">
        <v>156802</v>
      </c>
      <c r="B11391" t="s">
        <v>40</v>
      </c>
      <c r="E11391" t="s">
        <v>12117</v>
      </c>
      <c r="G11391" t="s">
        <v>297</v>
      </c>
      <c r="H11391" t="s">
        <v>198</v>
      </c>
      <c r="I11391" t="s">
        <v>298</v>
      </c>
      <c r="J11391">
        <v>2004</v>
      </c>
      <c r="K11391">
        <v>7600</v>
      </c>
      <c r="L11391">
        <v>8</v>
      </c>
      <c r="M11391" t="s">
        <v>200</v>
      </c>
      <c r="N11391" t="s">
        <v>12006</v>
      </c>
      <c r="O11391" t="s">
        <v>9923</v>
      </c>
      <c r="P11391" t="s">
        <v>12118</v>
      </c>
    </row>
    <row r="11392" spans="1:16" x14ac:dyDescent="0.25">
      <c r="A11392">
        <v>156803</v>
      </c>
      <c r="B11392" t="s">
        <v>40</v>
      </c>
      <c r="E11392" t="s">
        <v>12119</v>
      </c>
      <c r="G11392" t="s">
        <v>297</v>
      </c>
      <c r="H11392" t="s">
        <v>198</v>
      </c>
      <c r="I11392" t="s">
        <v>298</v>
      </c>
      <c r="J11392">
        <v>2004</v>
      </c>
      <c r="K11392">
        <v>6840</v>
      </c>
      <c r="L11392">
        <v>8</v>
      </c>
      <c r="M11392" t="s">
        <v>200</v>
      </c>
      <c r="N11392" t="s">
        <v>12006</v>
      </c>
      <c r="O11392" t="s">
        <v>9923</v>
      </c>
      <c r="P11392" t="s">
        <v>12115</v>
      </c>
    </row>
    <row r="11393" spans="1:16" x14ac:dyDescent="0.25">
      <c r="A11393">
        <v>156804</v>
      </c>
      <c r="B11393" t="s">
        <v>40</v>
      </c>
      <c r="E11393" t="s">
        <v>12120</v>
      </c>
      <c r="G11393" t="s">
        <v>297</v>
      </c>
      <c r="H11393" t="s">
        <v>198</v>
      </c>
      <c r="I11393" t="s">
        <v>298</v>
      </c>
      <c r="J11393">
        <v>2004</v>
      </c>
      <c r="K11393">
        <v>7600</v>
      </c>
      <c r="L11393">
        <v>8</v>
      </c>
      <c r="M11393" t="s">
        <v>200</v>
      </c>
      <c r="N11393" t="s">
        <v>12006</v>
      </c>
      <c r="O11393" t="s">
        <v>9923</v>
      </c>
      <c r="P11393" t="s">
        <v>12118</v>
      </c>
    </row>
    <row r="11394" spans="1:16" x14ac:dyDescent="0.25">
      <c r="A11394">
        <v>156805</v>
      </c>
      <c r="B11394" t="s">
        <v>40</v>
      </c>
      <c r="E11394" t="s">
        <v>12121</v>
      </c>
      <c r="G11394" t="s">
        <v>297</v>
      </c>
      <c r="H11394" t="s">
        <v>198</v>
      </c>
      <c r="I11394" t="s">
        <v>298</v>
      </c>
      <c r="J11394">
        <v>2005</v>
      </c>
      <c r="K11394">
        <v>7400</v>
      </c>
      <c r="L11394">
        <v>8</v>
      </c>
      <c r="M11394" t="s">
        <v>200</v>
      </c>
      <c r="N11394" t="s">
        <v>12006</v>
      </c>
      <c r="O11394" t="s">
        <v>9923</v>
      </c>
      <c r="P11394" t="s">
        <v>12122</v>
      </c>
    </row>
    <row r="11395" spans="1:16" x14ac:dyDescent="0.25">
      <c r="A11395">
        <v>156806</v>
      </c>
      <c r="B11395" t="s">
        <v>40</v>
      </c>
      <c r="E11395" t="s">
        <v>12123</v>
      </c>
      <c r="G11395" t="s">
        <v>297</v>
      </c>
      <c r="H11395" t="s">
        <v>198</v>
      </c>
      <c r="I11395" t="s">
        <v>298</v>
      </c>
      <c r="J11395">
        <v>2005</v>
      </c>
      <c r="K11395">
        <v>7800</v>
      </c>
      <c r="L11395">
        <v>8</v>
      </c>
      <c r="M11395" t="s">
        <v>200</v>
      </c>
      <c r="N11395" t="s">
        <v>12006</v>
      </c>
      <c r="O11395" t="s">
        <v>9923</v>
      </c>
      <c r="P11395" t="s">
        <v>12122</v>
      </c>
    </row>
    <row r="11396" spans="1:16" x14ac:dyDescent="0.25">
      <c r="A11396">
        <v>156810</v>
      </c>
      <c r="B11396" t="s">
        <v>40</v>
      </c>
      <c r="E11396" t="s">
        <v>12124</v>
      </c>
      <c r="G11396" t="s">
        <v>297</v>
      </c>
      <c r="H11396" t="s">
        <v>198</v>
      </c>
      <c r="I11396" t="s">
        <v>298</v>
      </c>
      <c r="J11396">
        <v>2005</v>
      </c>
      <c r="K11396">
        <v>8000</v>
      </c>
      <c r="L11396">
        <v>8</v>
      </c>
      <c r="M11396" t="s">
        <v>200</v>
      </c>
      <c r="N11396" t="s">
        <v>12006</v>
      </c>
      <c r="O11396" t="s">
        <v>9923</v>
      </c>
      <c r="P11396" t="s">
        <v>12125</v>
      </c>
    </row>
    <row r="11397" spans="1:16" x14ac:dyDescent="0.25">
      <c r="A11397">
        <v>156811</v>
      </c>
      <c r="B11397" t="s">
        <v>40</v>
      </c>
      <c r="E11397" t="s">
        <v>12126</v>
      </c>
      <c r="G11397" t="s">
        <v>289</v>
      </c>
      <c r="H11397" t="s">
        <v>198</v>
      </c>
      <c r="I11397" t="s">
        <v>10042</v>
      </c>
      <c r="J11397">
        <v>2005</v>
      </c>
      <c r="K11397">
        <v>7400</v>
      </c>
      <c r="L11397">
        <v>9</v>
      </c>
      <c r="M11397" t="s">
        <v>200</v>
      </c>
      <c r="N11397" t="s">
        <v>12014</v>
      </c>
      <c r="O11397" t="s">
        <v>9923</v>
      </c>
      <c r="P11397" t="s">
        <v>10044</v>
      </c>
    </row>
    <row r="11398" spans="1:16" x14ac:dyDescent="0.25">
      <c r="A11398">
        <v>156812</v>
      </c>
      <c r="B11398" t="s">
        <v>40</v>
      </c>
      <c r="E11398" t="s">
        <v>12127</v>
      </c>
      <c r="G11398" t="s">
        <v>297</v>
      </c>
      <c r="H11398" t="s">
        <v>198</v>
      </c>
      <c r="I11398" t="s">
        <v>298</v>
      </c>
      <c r="J11398">
        <v>2005</v>
      </c>
      <c r="K11398">
        <v>8000</v>
      </c>
      <c r="L11398">
        <v>8</v>
      </c>
      <c r="M11398" t="s">
        <v>200</v>
      </c>
      <c r="N11398" t="s">
        <v>12006</v>
      </c>
      <c r="O11398" t="s">
        <v>9923</v>
      </c>
      <c r="P11398" t="s">
        <v>12125</v>
      </c>
    </row>
    <row r="11399" spans="1:16" x14ac:dyDescent="0.25">
      <c r="A11399">
        <v>156815</v>
      </c>
      <c r="B11399" t="s">
        <v>40</v>
      </c>
      <c r="E11399" t="s">
        <v>12128</v>
      </c>
      <c r="G11399" t="s">
        <v>297</v>
      </c>
      <c r="H11399" t="s">
        <v>198</v>
      </c>
      <c r="I11399" t="s">
        <v>298</v>
      </c>
      <c r="J11399">
        <v>2005</v>
      </c>
      <c r="K11399">
        <v>7600</v>
      </c>
      <c r="L11399">
        <v>8</v>
      </c>
      <c r="M11399" t="s">
        <v>200</v>
      </c>
      <c r="N11399" t="s">
        <v>12006</v>
      </c>
      <c r="O11399" t="s">
        <v>9923</v>
      </c>
      <c r="P11399" t="s">
        <v>12129</v>
      </c>
    </row>
    <row r="11400" spans="1:16" x14ac:dyDescent="0.25">
      <c r="A11400">
        <v>156816</v>
      </c>
      <c r="B11400" t="s">
        <v>40</v>
      </c>
      <c r="E11400" t="s">
        <v>12130</v>
      </c>
      <c r="G11400" t="s">
        <v>297</v>
      </c>
      <c r="H11400" t="s">
        <v>198</v>
      </c>
      <c r="I11400" t="s">
        <v>298</v>
      </c>
      <c r="J11400">
        <v>2005</v>
      </c>
      <c r="K11400">
        <v>7600</v>
      </c>
      <c r="L11400">
        <v>8</v>
      </c>
      <c r="M11400" t="s">
        <v>200</v>
      </c>
      <c r="N11400" t="s">
        <v>12006</v>
      </c>
      <c r="O11400" t="s">
        <v>9923</v>
      </c>
      <c r="P11400" t="s">
        <v>12129</v>
      </c>
    </row>
    <row r="11401" spans="1:16" x14ac:dyDescent="0.25">
      <c r="A11401">
        <v>156817</v>
      </c>
      <c r="B11401" t="s">
        <v>40</v>
      </c>
      <c r="E11401" t="s">
        <v>12131</v>
      </c>
      <c r="G11401" t="s">
        <v>297</v>
      </c>
      <c r="H11401" t="s">
        <v>198</v>
      </c>
      <c r="I11401" t="s">
        <v>298</v>
      </c>
      <c r="J11401">
        <v>2005</v>
      </c>
      <c r="K11401">
        <v>7220</v>
      </c>
      <c r="L11401">
        <v>8</v>
      </c>
      <c r="M11401" t="s">
        <v>200</v>
      </c>
      <c r="N11401" t="s">
        <v>12006</v>
      </c>
      <c r="O11401" t="s">
        <v>9923</v>
      </c>
      <c r="P11401" t="s">
        <v>12129</v>
      </c>
    </row>
    <row r="11402" spans="1:16" x14ac:dyDescent="0.25">
      <c r="A11402">
        <v>156818</v>
      </c>
      <c r="B11402" t="s">
        <v>40</v>
      </c>
      <c r="E11402" t="s">
        <v>12132</v>
      </c>
      <c r="G11402" t="s">
        <v>297</v>
      </c>
      <c r="H11402" t="s">
        <v>198</v>
      </c>
      <c r="I11402" t="s">
        <v>298</v>
      </c>
      <c r="J11402">
        <v>2006</v>
      </c>
      <c r="K11402">
        <v>7220</v>
      </c>
      <c r="L11402">
        <v>8</v>
      </c>
      <c r="M11402" t="s">
        <v>200</v>
      </c>
      <c r="N11402" t="s">
        <v>12006</v>
      </c>
      <c r="O11402" t="s">
        <v>9923</v>
      </c>
      <c r="P11402" t="s">
        <v>12133</v>
      </c>
    </row>
    <row r="11403" spans="1:16" x14ac:dyDescent="0.25">
      <c r="A11403">
        <v>156821</v>
      </c>
      <c r="B11403" t="s">
        <v>40</v>
      </c>
      <c r="E11403" t="s">
        <v>12134</v>
      </c>
      <c r="G11403" t="s">
        <v>297</v>
      </c>
      <c r="H11403" t="s">
        <v>198</v>
      </c>
      <c r="I11403" t="s">
        <v>298</v>
      </c>
      <c r="J11403">
        <v>2006</v>
      </c>
      <c r="K11403">
        <v>7600</v>
      </c>
      <c r="L11403">
        <v>8</v>
      </c>
      <c r="M11403" t="s">
        <v>200</v>
      </c>
      <c r="N11403" t="s">
        <v>12006</v>
      </c>
      <c r="O11403" t="s">
        <v>9923</v>
      </c>
      <c r="P11403" t="s">
        <v>12129</v>
      </c>
    </row>
    <row r="11404" spans="1:16" x14ac:dyDescent="0.25">
      <c r="A11404">
        <v>156822</v>
      </c>
      <c r="B11404" t="s">
        <v>40</v>
      </c>
      <c r="E11404" t="s">
        <v>12135</v>
      </c>
      <c r="G11404" t="s">
        <v>297</v>
      </c>
      <c r="H11404" t="s">
        <v>198</v>
      </c>
      <c r="I11404" t="s">
        <v>298</v>
      </c>
      <c r="J11404">
        <v>2006</v>
      </c>
      <c r="K11404">
        <v>7600</v>
      </c>
      <c r="L11404">
        <v>8</v>
      </c>
      <c r="M11404" t="s">
        <v>200</v>
      </c>
      <c r="N11404" t="s">
        <v>12006</v>
      </c>
      <c r="O11404" t="s">
        <v>9923</v>
      </c>
      <c r="P11404" t="s">
        <v>12129</v>
      </c>
    </row>
    <row r="11405" spans="1:16" x14ac:dyDescent="0.25">
      <c r="A11405">
        <v>156823</v>
      </c>
      <c r="B11405" t="s">
        <v>40</v>
      </c>
      <c r="E11405" t="s">
        <v>12136</v>
      </c>
      <c r="G11405" t="s">
        <v>297</v>
      </c>
      <c r="H11405" t="s">
        <v>198</v>
      </c>
      <c r="I11405" t="s">
        <v>298</v>
      </c>
      <c r="J11405">
        <v>2006</v>
      </c>
      <c r="K11405">
        <v>7030</v>
      </c>
      <c r="L11405">
        <v>8</v>
      </c>
      <c r="M11405" t="s">
        <v>200</v>
      </c>
      <c r="N11405" t="s">
        <v>12006</v>
      </c>
      <c r="O11405" t="s">
        <v>9923</v>
      </c>
      <c r="P11405" t="s">
        <v>12137</v>
      </c>
    </row>
    <row r="11406" spans="1:16" x14ac:dyDescent="0.25">
      <c r="A11406">
        <v>156824</v>
      </c>
      <c r="B11406" t="s">
        <v>40</v>
      </c>
      <c r="E11406" t="s">
        <v>12138</v>
      </c>
      <c r="G11406" t="s">
        <v>297</v>
      </c>
      <c r="H11406" t="s">
        <v>198</v>
      </c>
      <c r="I11406" t="s">
        <v>298</v>
      </c>
      <c r="J11406">
        <v>2006</v>
      </c>
      <c r="K11406">
        <v>7600</v>
      </c>
      <c r="L11406">
        <v>8</v>
      </c>
      <c r="M11406" t="s">
        <v>200</v>
      </c>
      <c r="N11406" t="s">
        <v>12006</v>
      </c>
      <c r="O11406" t="s">
        <v>9923</v>
      </c>
      <c r="P11406" t="s">
        <v>12137</v>
      </c>
    </row>
    <row r="11407" spans="1:16" x14ac:dyDescent="0.25">
      <c r="A11407">
        <v>156825</v>
      </c>
      <c r="B11407" t="s">
        <v>40</v>
      </c>
      <c r="E11407" t="s">
        <v>12139</v>
      </c>
      <c r="G11407" t="s">
        <v>297</v>
      </c>
      <c r="H11407" t="s">
        <v>198</v>
      </c>
      <c r="I11407" t="s">
        <v>298</v>
      </c>
      <c r="J11407">
        <v>2006</v>
      </c>
      <c r="K11407">
        <v>7400</v>
      </c>
      <c r="L11407">
        <v>8</v>
      </c>
      <c r="M11407" t="s">
        <v>200</v>
      </c>
      <c r="N11407" t="s">
        <v>12006</v>
      </c>
      <c r="O11407" t="s">
        <v>9923</v>
      </c>
      <c r="P11407" t="s">
        <v>12137</v>
      </c>
    </row>
    <row r="11408" spans="1:16" x14ac:dyDescent="0.25">
      <c r="A11408">
        <v>156826</v>
      </c>
      <c r="B11408" t="s">
        <v>40</v>
      </c>
      <c r="E11408" t="s">
        <v>12140</v>
      </c>
      <c r="G11408" t="s">
        <v>297</v>
      </c>
      <c r="H11408" t="s">
        <v>198</v>
      </c>
      <c r="I11408" t="s">
        <v>298</v>
      </c>
      <c r="J11408">
        <v>2006</v>
      </c>
      <c r="K11408">
        <v>9400</v>
      </c>
      <c r="L11408">
        <v>8</v>
      </c>
      <c r="M11408" t="s">
        <v>200</v>
      </c>
      <c r="N11408" t="s">
        <v>12006</v>
      </c>
      <c r="O11408" t="s">
        <v>9923</v>
      </c>
      <c r="P11408" t="s">
        <v>12133</v>
      </c>
    </row>
    <row r="11409" spans="1:16" x14ac:dyDescent="0.25">
      <c r="A11409">
        <v>156827</v>
      </c>
      <c r="B11409" t="s">
        <v>40</v>
      </c>
      <c r="E11409" t="s">
        <v>12141</v>
      </c>
      <c r="G11409" t="s">
        <v>297</v>
      </c>
      <c r="H11409" t="s">
        <v>198</v>
      </c>
      <c r="I11409" t="s">
        <v>298</v>
      </c>
      <c r="J11409">
        <v>2006</v>
      </c>
      <c r="K11409">
        <v>10300</v>
      </c>
      <c r="L11409">
        <v>8</v>
      </c>
      <c r="M11409" t="s">
        <v>200</v>
      </c>
      <c r="N11409" t="s">
        <v>12006</v>
      </c>
      <c r="O11409" t="s">
        <v>9923</v>
      </c>
      <c r="P11409" t="s">
        <v>12133</v>
      </c>
    </row>
    <row r="11410" spans="1:16" x14ac:dyDescent="0.25">
      <c r="A11410">
        <v>156828</v>
      </c>
      <c r="B11410" t="s">
        <v>40</v>
      </c>
      <c r="E11410" t="s">
        <v>12142</v>
      </c>
      <c r="G11410" t="s">
        <v>297</v>
      </c>
      <c r="H11410" t="s">
        <v>198</v>
      </c>
      <c r="I11410" t="s">
        <v>298</v>
      </c>
      <c r="J11410">
        <v>2006</v>
      </c>
      <c r="K11410">
        <v>10000</v>
      </c>
      <c r="L11410">
        <v>8</v>
      </c>
      <c r="M11410" t="s">
        <v>200</v>
      </c>
      <c r="N11410" t="s">
        <v>12006</v>
      </c>
      <c r="O11410" t="s">
        <v>9923</v>
      </c>
      <c r="P11410" t="s">
        <v>12137</v>
      </c>
    </row>
    <row r="11411" spans="1:16" x14ac:dyDescent="0.25">
      <c r="A11411">
        <v>156829</v>
      </c>
      <c r="B11411" t="s">
        <v>40</v>
      </c>
      <c r="E11411" t="s">
        <v>12143</v>
      </c>
      <c r="G11411" t="s">
        <v>297</v>
      </c>
      <c r="H11411" t="s">
        <v>198</v>
      </c>
      <c r="I11411" t="s">
        <v>298</v>
      </c>
      <c r="J11411">
        <v>2007</v>
      </c>
      <c r="K11411">
        <v>10000</v>
      </c>
      <c r="L11411">
        <v>8</v>
      </c>
      <c r="M11411" t="s">
        <v>200</v>
      </c>
      <c r="N11411" t="s">
        <v>12006</v>
      </c>
      <c r="O11411" t="s">
        <v>9923</v>
      </c>
      <c r="P11411" t="s">
        <v>12144</v>
      </c>
    </row>
    <row r="11412" spans="1:16" x14ac:dyDescent="0.25">
      <c r="A11412">
        <v>156832</v>
      </c>
      <c r="B11412" t="s">
        <v>40</v>
      </c>
      <c r="E11412" t="s">
        <v>144</v>
      </c>
      <c r="G11412" t="s">
        <v>297</v>
      </c>
      <c r="H11412" t="s">
        <v>198</v>
      </c>
      <c r="I11412" t="s">
        <v>298</v>
      </c>
      <c r="J11412">
        <v>2007</v>
      </c>
      <c r="K11412">
        <v>10000</v>
      </c>
      <c r="L11412">
        <v>8</v>
      </c>
      <c r="M11412" t="s">
        <v>200</v>
      </c>
      <c r="N11412" t="s">
        <v>12006</v>
      </c>
      <c r="O11412" t="s">
        <v>9923</v>
      </c>
      <c r="P11412" t="s">
        <v>12137</v>
      </c>
    </row>
    <row r="11413" spans="1:16" x14ac:dyDescent="0.25">
      <c r="A11413">
        <v>156853</v>
      </c>
      <c r="B11413" t="s">
        <v>40</v>
      </c>
      <c r="E11413" t="s">
        <v>12145</v>
      </c>
      <c r="G11413" t="s">
        <v>297</v>
      </c>
      <c r="H11413" t="s">
        <v>198</v>
      </c>
      <c r="I11413" t="s">
        <v>298</v>
      </c>
      <c r="J11413">
        <v>2009</v>
      </c>
      <c r="K11413">
        <v>9400</v>
      </c>
      <c r="L11413">
        <v>8</v>
      </c>
      <c r="M11413" t="s">
        <v>200</v>
      </c>
      <c r="N11413" t="s">
        <v>12006</v>
      </c>
      <c r="O11413" t="s">
        <v>9923</v>
      </c>
      <c r="P11413" t="s">
        <v>12146</v>
      </c>
    </row>
    <row r="11414" spans="1:16" x14ac:dyDescent="0.25">
      <c r="A11414">
        <v>156855</v>
      </c>
      <c r="B11414" t="s">
        <v>40</v>
      </c>
      <c r="E11414" t="s">
        <v>12147</v>
      </c>
      <c r="G11414" t="s">
        <v>297</v>
      </c>
      <c r="H11414" t="s">
        <v>198</v>
      </c>
      <c r="I11414" t="s">
        <v>298</v>
      </c>
      <c r="J11414">
        <v>2009</v>
      </c>
      <c r="K11414">
        <v>10300</v>
      </c>
      <c r="L11414">
        <v>8</v>
      </c>
      <c r="M11414" t="s">
        <v>200</v>
      </c>
      <c r="N11414" t="s">
        <v>12006</v>
      </c>
      <c r="O11414" t="s">
        <v>9923</v>
      </c>
      <c r="P11414" t="s">
        <v>12146</v>
      </c>
    </row>
    <row r="11415" spans="1:16" x14ac:dyDescent="0.25">
      <c r="A11415">
        <v>156856</v>
      </c>
      <c r="B11415" t="s">
        <v>40</v>
      </c>
      <c r="E11415" t="s">
        <v>12148</v>
      </c>
      <c r="G11415" t="s">
        <v>297</v>
      </c>
      <c r="H11415" t="s">
        <v>198</v>
      </c>
      <c r="I11415" t="s">
        <v>298</v>
      </c>
      <c r="J11415">
        <v>2009</v>
      </c>
      <c r="K11415">
        <v>10300</v>
      </c>
      <c r="L11415">
        <v>8</v>
      </c>
      <c r="M11415" t="s">
        <v>200</v>
      </c>
      <c r="N11415" t="s">
        <v>12006</v>
      </c>
      <c r="O11415" t="s">
        <v>9923</v>
      </c>
      <c r="P11415" t="s">
        <v>12146</v>
      </c>
    </row>
    <row r="11416" spans="1:16" x14ac:dyDescent="0.25">
      <c r="A11416">
        <v>156857</v>
      </c>
      <c r="B11416" t="s">
        <v>40</v>
      </c>
      <c r="E11416" t="s">
        <v>12149</v>
      </c>
      <c r="G11416" t="s">
        <v>297</v>
      </c>
      <c r="H11416" t="s">
        <v>198</v>
      </c>
      <c r="I11416" t="s">
        <v>298</v>
      </c>
      <c r="J11416">
        <v>2009</v>
      </c>
      <c r="K11416">
        <v>10300</v>
      </c>
      <c r="L11416">
        <v>8</v>
      </c>
      <c r="M11416" t="s">
        <v>200</v>
      </c>
      <c r="N11416" t="s">
        <v>12006</v>
      </c>
      <c r="O11416" t="s">
        <v>9923</v>
      </c>
      <c r="P11416" t="s">
        <v>12146</v>
      </c>
    </row>
    <row r="11417" spans="1:16" x14ac:dyDescent="0.25">
      <c r="A11417">
        <v>156858</v>
      </c>
      <c r="B11417" t="s">
        <v>40</v>
      </c>
      <c r="E11417" t="s">
        <v>12150</v>
      </c>
      <c r="G11417" t="s">
        <v>297</v>
      </c>
      <c r="H11417" t="s">
        <v>198</v>
      </c>
      <c r="I11417" t="s">
        <v>298</v>
      </c>
      <c r="J11417">
        <v>2009</v>
      </c>
      <c r="K11417">
        <v>9400</v>
      </c>
      <c r="L11417">
        <v>8</v>
      </c>
      <c r="M11417" t="s">
        <v>200</v>
      </c>
      <c r="N11417" t="s">
        <v>12006</v>
      </c>
      <c r="O11417" t="s">
        <v>9923</v>
      </c>
      <c r="P11417" t="s">
        <v>12146</v>
      </c>
    </row>
    <row r="11418" spans="1:16" x14ac:dyDescent="0.25">
      <c r="A11418">
        <v>156859</v>
      </c>
      <c r="B11418" t="s">
        <v>40</v>
      </c>
      <c r="E11418" t="s">
        <v>12151</v>
      </c>
      <c r="G11418" t="s">
        <v>297</v>
      </c>
      <c r="H11418" t="s">
        <v>198</v>
      </c>
      <c r="I11418" t="s">
        <v>298</v>
      </c>
      <c r="J11418">
        <v>2009</v>
      </c>
      <c r="K11418">
        <v>10000</v>
      </c>
      <c r="L11418">
        <v>8</v>
      </c>
      <c r="M11418" t="s">
        <v>200</v>
      </c>
      <c r="N11418" t="s">
        <v>12006</v>
      </c>
      <c r="O11418" t="s">
        <v>9923</v>
      </c>
      <c r="P11418" t="s">
        <v>12152</v>
      </c>
    </row>
    <row r="11419" spans="1:16" x14ac:dyDescent="0.25">
      <c r="A11419">
        <v>156862</v>
      </c>
      <c r="B11419" t="s">
        <v>40</v>
      </c>
      <c r="E11419" t="s">
        <v>12153</v>
      </c>
      <c r="G11419" t="s">
        <v>220</v>
      </c>
      <c r="H11419" t="s">
        <v>198</v>
      </c>
      <c r="I11419" t="s">
        <v>221</v>
      </c>
      <c r="J11419">
        <v>2009</v>
      </c>
      <c r="K11419">
        <v>10000</v>
      </c>
      <c r="L11419">
        <v>6</v>
      </c>
      <c r="M11419" t="s">
        <v>200</v>
      </c>
      <c r="N11419" t="s">
        <v>12014</v>
      </c>
      <c r="O11419" t="s">
        <v>9923</v>
      </c>
      <c r="P11419" t="s">
        <v>10044</v>
      </c>
    </row>
    <row r="11420" spans="1:16" x14ac:dyDescent="0.25">
      <c r="A11420">
        <v>156864</v>
      </c>
      <c r="B11420" t="s">
        <v>40</v>
      </c>
      <c r="E11420" t="s">
        <v>12154</v>
      </c>
      <c r="G11420" t="s">
        <v>297</v>
      </c>
      <c r="H11420" t="s">
        <v>198</v>
      </c>
      <c r="I11420" t="s">
        <v>298</v>
      </c>
      <c r="J11420">
        <v>2010</v>
      </c>
      <c r="K11420">
        <v>10800</v>
      </c>
      <c r="L11420">
        <v>8</v>
      </c>
      <c r="M11420" t="s">
        <v>200</v>
      </c>
      <c r="N11420" t="s">
        <v>12006</v>
      </c>
      <c r="O11420" t="s">
        <v>9923</v>
      </c>
      <c r="P11420" t="s">
        <v>12155</v>
      </c>
    </row>
    <row r="11421" spans="1:16" x14ac:dyDescent="0.25">
      <c r="A11421">
        <v>156865</v>
      </c>
      <c r="B11421" t="s">
        <v>40</v>
      </c>
      <c r="E11421" t="s">
        <v>12156</v>
      </c>
      <c r="G11421" t="s">
        <v>297</v>
      </c>
      <c r="H11421" t="s">
        <v>198</v>
      </c>
      <c r="I11421" t="s">
        <v>298</v>
      </c>
      <c r="J11421">
        <v>2010</v>
      </c>
      <c r="K11421">
        <v>10000</v>
      </c>
      <c r="L11421">
        <v>8</v>
      </c>
      <c r="M11421" t="s">
        <v>200</v>
      </c>
      <c r="N11421" t="s">
        <v>12006</v>
      </c>
      <c r="O11421" t="s">
        <v>9923</v>
      </c>
      <c r="P11421" t="s">
        <v>12155</v>
      </c>
    </row>
    <row r="11422" spans="1:16" x14ac:dyDescent="0.25">
      <c r="A11422">
        <v>156866</v>
      </c>
      <c r="B11422" t="s">
        <v>40</v>
      </c>
      <c r="E11422" t="s">
        <v>12157</v>
      </c>
      <c r="G11422" t="s">
        <v>297</v>
      </c>
      <c r="H11422" t="s">
        <v>198</v>
      </c>
      <c r="I11422" t="s">
        <v>298</v>
      </c>
      <c r="J11422">
        <v>2010</v>
      </c>
      <c r="K11422">
        <v>10000</v>
      </c>
      <c r="L11422">
        <v>8</v>
      </c>
      <c r="M11422" t="s">
        <v>200</v>
      </c>
      <c r="N11422" t="s">
        <v>12006</v>
      </c>
      <c r="O11422" t="s">
        <v>9923</v>
      </c>
      <c r="P11422" t="s">
        <v>12155</v>
      </c>
    </row>
    <row r="11423" spans="1:16" x14ac:dyDescent="0.25">
      <c r="A11423">
        <v>156867</v>
      </c>
      <c r="B11423" t="s">
        <v>40</v>
      </c>
      <c r="E11423" t="s">
        <v>12158</v>
      </c>
      <c r="G11423" t="s">
        <v>297</v>
      </c>
      <c r="H11423" t="s">
        <v>198</v>
      </c>
      <c r="I11423" t="s">
        <v>298</v>
      </c>
      <c r="J11423">
        <v>2010</v>
      </c>
      <c r="K11423">
        <v>10300</v>
      </c>
      <c r="L11423">
        <v>8</v>
      </c>
      <c r="M11423" t="s">
        <v>200</v>
      </c>
      <c r="N11423" t="s">
        <v>12006</v>
      </c>
      <c r="O11423" t="s">
        <v>9923</v>
      </c>
      <c r="P11423" t="s">
        <v>12159</v>
      </c>
    </row>
    <row r="11424" spans="1:16" x14ac:dyDescent="0.25">
      <c r="A11424">
        <v>156869</v>
      </c>
      <c r="B11424" t="s">
        <v>40</v>
      </c>
      <c r="E11424" t="s">
        <v>12160</v>
      </c>
      <c r="G11424" t="s">
        <v>297</v>
      </c>
      <c r="H11424" t="s">
        <v>198</v>
      </c>
      <c r="I11424" t="s">
        <v>298</v>
      </c>
      <c r="J11424">
        <v>2010</v>
      </c>
      <c r="K11424">
        <v>10300</v>
      </c>
      <c r="L11424">
        <v>8</v>
      </c>
      <c r="M11424" t="s">
        <v>200</v>
      </c>
      <c r="N11424" t="s">
        <v>12006</v>
      </c>
      <c r="O11424" t="s">
        <v>9923</v>
      </c>
      <c r="P11424" t="s">
        <v>12161</v>
      </c>
    </row>
    <row r="11425" spans="1:16" x14ac:dyDescent="0.25">
      <c r="A11425">
        <v>156870</v>
      </c>
      <c r="B11425" t="s">
        <v>40</v>
      </c>
      <c r="E11425" t="s">
        <v>12162</v>
      </c>
      <c r="G11425" t="s">
        <v>297</v>
      </c>
      <c r="H11425" t="s">
        <v>198</v>
      </c>
      <c r="I11425" t="s">
        <v>298</v>
      </c>
      <c r="J11425">
        <v>2010</v>
      </c>
      <c r="K11425">
        <v>10300</v>
      </c>
      <c r="L11425">
        <v>8</v>
      </c>
      <c r="M11425" t="s">
        <v>200</v>
      </c>
      <c r="N11425" t="s">
        <v>12006</v>
      </c>
      <c r="O11425" t="s">
        <v>9923</v>
      </c>
      <c r="P11425" t="s">
        <v>12161</v>
      </c>
    </row>
    <row r="11426" spans="1:16" x14ac:dyDescent="0.25">
      <c r="A11426">
        <v>156871</v>
      </c>
      <c r="B11426" t="s">
        <v>40</v>
      </c>
      <c r="E11426" t="s">
        <v>12163</v>
      </c>
      <c r="G11426" t="s">
        <v>297</v>
      </c>
      <c r="H11426" t="s">
        <v>198</v>
      </c>
      <c r="I11426" t="s">
        <v>298</v>
      </c>
      <c r="J11426">
        <v>2010</v>
      </c>
      <c r="K11426">
        <v>10300</v>
      </c>
      <c r="L11426">
        <v>8</v>
      </c>
      <c r="M11426" t="s">
        <v>200</v>
      </c>
      <c r="N11426" t="s">
        <v>12006</v>
      </c>
      <c r="O11426" t="s">
        <v>9923</v>
      </c>
      <c r="P11426" t="s">
        <v>12161</v>
      </c>
    </row>
    <row r="11427" spans="1:16" x14ac:dyDescent="0.25">
      <c r="A11427">
        <v>156872</v>
      </c>
      <c r="B11427" t="s">
        <v>40</v>
      </c>
      <c r="E11427" t="s">
        <v>12164</v>
      </c>
      <c r="G11427" t="s">
        <v>297</v>
      </c>
      <c r="H11427" t="s">
        <v>198</v>
      </c>
      <c r="I11427" t="s">
        <v>298</v>
      </c>
      <c r="J11427">
        <v>2010</v>
      </c>
      <c r="K11427">
        <v>10000</v>
      </c>
      <c r="L11427">
        <v>8</v>
      </c>
      <c r="M11427" t="s">
        <v>200</v>
      </c>
      <c r="N11427" t="s">
        <v>12006</v>
      </c>
      <c r="O11427" t="s">
        <v>9923</v>
      </c>
      <c r="P11427" t="s">
        <v>12165</v>
      </c>
    </row>
    <row r="11428" spans="1:16" x14ac:dyDescent="0.25">
      <c r="A11428">
        <v>156873</v>
      </c>
      <c r="B11428" t="s">
        <v>40</v>
      </c>
      <c r="E11428" t="s">
        <v>12166</v>
      </c>
      <c r="G11428" t="s">
        <v>297</v>
      </c>
      <c r="H11428" t="s">
        <v>198</v>
      </c>
      <c r="I11428" t="s">
        <v>298</v>
      </c>
      <c r="J11428">
        <v>2010</v>
      </c>
      <c r="K11428">
        <v>10000</v>
      </c>
      <c r="L11428">
        <v>8</v>
      </c>
      <c r="M11428" t="s">
        <v>200</v>
      </c>
      <c r="N11428" t="s">
        <v>12006</v>
      </c>
      <c r="O11428" t="s">
        <v>9923</v>
      </c>
      <c r="P11428" t="s">
        <v>12165</v>
      </c>
    </row>
    <row r="11429" spans="1:16" x14ac:dyDescent="0.25">
      <c r="A11429">
        <v>156874</v>
      </c>
      <c r="B11429" t="s">
        <v>40</v>
      </c>
      <c r="E11429" t="s">
        <v>12167</v>
      </c>
      <c r="G11429" t="s">
        <v>297</v>
      </c>
      <c r="H11429" t="s">
        <v>198</v>
      </c>
      <c r="I11429" t="s">
        <v>298</v>
      </c>
      <c r="J11429">
        <v>2010</v>
      </c>
      <c r="K11429">
        <v>10000</v>
      </c>
      <c r="L11429">
        <v>8</v>
      </c>
      <c r="M11429" t="s">
        <v>200</v>
      </c>
      <c r="N11429" t="s">
        <v>12006</v>
      </c>
      <c r="O11429" t="s">
        <v>9923</v>
      </c>
      <c r="P11429" t="s">
        <v>12165</v>
      </c>
    </row>
    <row r="11430" spans="1:16" x14ac:dyDescent="0.25">
      <c r="A11430">
        <v>156875</v>
      </c>
      <c r="B11430" t="s">
        <v>40</v>
      </c>
      <c r="E11430" t="s">
        <v>12168</v>
      </c>
      <c r="G11430" t="s">
        <v>297</v>
      </c>
      <c r="H11430" t="s">
        <v>198</v>
      </c>
      <c r="I11430" t="s">
        <v>298</v>
      </c>
      <c r="J11430">
        <v>2010</v>
      </c>
      <c r="K11430">
        <v>9400</v>
      </c>
      <c r="L11430">
        <v>8</v>
      </c>
      <c r="M11430" t="s">
        <v>200</v>
      </c>
      <c r="N11430" t="s">
        <v>12006</v>
      </c>
      <c r="O11430" t="s">
        <v>9923</v>
      </c>
      <c r="P11430" t="s">
        <v>12169</v>
      </c>
    </row>
    <row r="11431" spans="1:16" x14ac:dyDescent="0.25">
      <c r="A11431">
        <v>156876</v>
      </c>
      <c r="B11431" t="s">
        <v>40</v>
      </c>
      <c r="E11431" t="s">
        <v>12170</v>
      </c>
      <c r="G11431" t="s">
        <v>297</v>
      </c>
      <c r="H11431" t="s">
        <v>198</v>
      </c>
      <c r="I11431" t="s">
        <v>298</v>
      </c>
      <c r="J11431">
        <v>2010</v>
      </c>
      <c r="K11431">
        <v>10000</v>
      </c>
      <c r="L11431">
        <v>8</v>
      </c>
      <c r="M11431" t="s">
        <v>200</v>
      </c>
      <c r="N11431" t="s">
        <v>12006</v>
      </c>
      <c r="O11431" t="s">
        <v>9923</v>
      </c>
      <c r="P11431" t="s">
        <v>12165</v>
      </c>
    </row>
    <row r="11432" spans="1:16" x14ac:dyDescent="0.25">
      <c r="A11432">
        <v>156877</v>
      </c>
      <c r="B11432" t="s">
        <v>40</v>
      </c>
      <c r="E11432" t="s">
        <v>12171</v>
      </c>
      <c r="G11432" t="s">
        <v>197</v>
      </c>
      <c r="H11432" t="s">
        <v>198</v>
      </c>
      <c r="I11432" t="s">
        <v>199</v>
      </c>
      <c r="J11432">
        <v>2010</v>
      </c>
      <c r="K11432">
        <v>10000</v>
      </c>
      <c r="L11432">
        <v>2</v>
      </c>
      <c r="M11432" t="s">
        <v>200</v>
      </c>
      <c r="N11432" t="s">
        <v>12036</v>
      </c>
      <c r="O11432" t="s">
        <v>9923</v>
      </c>
      <c r="P11432" t="s">
        <v>12172</v>
      </c>
    </row>
    <row r="11433" spans="1:16" x14ac:dyDescent="0.25">
      <c r="A11433">
        <v>156878</v>
      </c>
      <c r="B11433" t="s">
        <v>40</v>
      </c>
      <c r="E11433" t="s">
        <v>12173</v>
      </c>
      <c r="G11433" t="s">
        <v>297</v>
      </c>
      <c r="H11433" t="s">
        <v>198</v>
      </c>
      <c r="I11433" t="s">
        <v>298</v>
      </c>
      <c r="J11433">
        <v>2010</v>
      </c>
      <c r="K11433">
        <v>10000</v>
      </c>
      <c r="L11433">
        <v>8</v>
      </c>
      <c r="M11433" t="s">
        <v>200</v>
      </c>
      <c r="N11433" t="s">
        <v>12006</v>
      </c>
      <c r="O11433" t="s">
        <v>9923</v>
      </c>
      <c r="P11433" t="s">
        <v>12165</v>
      </c>
    </row>
    <row r="11434" spans="1:16" x14ac:dyDescent="0.25">
      <c r="A11434">
        <v>156879</v>
      </c>
      <c r="B11434" t="s">
        <v>40</v>
      </c>
      <c r="E11434" t="s">
        <v>12174</v>
      </c>
      <c r="G11434" t="s">
        <v>297</v>
      </c>
      <c r="H11434" t="s">
        <v>198</v>
      </c>
      <c r="I11434" t="s">
        <v>298</v>
      </c>
      <c r="J11434">
        <v>2010</v>
      </c>
      <c r="K11434">
        <v>9400</v>
      </c>
      <c r="L11434">
        <v>8</v>
      </c>
      <c r="M11434" t="s">
        <v>200</v>
      </c>
      <c r="N11434" t="s">
        <v>12006</v>
      </c>
      <c r="O11434" t="s">
        <v>9923</v>
      </c>
      <c r="P11434" t="s">
        <v>12169</v>
      </c>
    </row>
    <row r="11435" spans="1:16" x14ac:dyDescent="0.25">
      <c r="A11435">
        <v>156880</v>
      </c>
      <c r="B11435" t="s">
        <v>40</v>
      </c>
      <c r="E11435" t="s">
        <v>12175</v>
      </c>
      <c r="G11435" t="s">
        <v>297</v>
      </c>
      <c r="H11435" t="s">
        <v>198</v>
      </c>
      <c r="I11435" t="s">
        <v>298</v>
      </c>
      <c r="J11435">
        <v>2010</v>
      </c>
      <c r="K11435">
        <v>10300</v>
      </c>
      <c r="L11435">
        <v>8</v>
      </c>
      <c r="M11435" t="s">
        <v>200</v>
      </c>
      <c r="N11435" t="s">
        <v>12006</v>
      </c>
      <c r="O11435" t="s">
        <v>9923</v>
      </c>
      <c r="P11435" t="s">
        <v>12169</v>
      </c>
    </row>
    <row r="11436" spans="1:16" x14ac:dyDescent="0.25">
      <c r="A11436">
        <v>156881</v>
      </c>
      <c r="B11436" t="s">
        <v>40</v>
      </c>
      <c r="E11436" t="s">
        <v>12176</v>
      </c>
      <c r="G11436" t="s">
        <v>297</v>
      </c>
      <c r="H11436" t="s">
        <v>198</v>
      </c>
      <c r="I11436" t="s">
        <v>298</v>
      </c>
      <c r="J11436">
        <v>2010</v>
      </c>
      <c r="K11436">
        <v>10300</v>
      </c>
      <c r="L11436">
        <v>8</v>
      </c>
      <c r="M11436" t="s">
        <v>200</v>
      </c>
      <c r="N11436" t="s">
        <v>12006</v>
      </c>
      <c r="O11436" t="s">
        <v>9923</v>
      </c>
      <c r="P11436" t="s">
        <v>12169</v>
      </c>
    </row>
    <row r="11437" spans="1:16" x14ac:dyDescent="0.25">
      <c r="A11437">
        <v>156882</v>
      </c>
      <c r="B11437" t="s">
        <v>40</v>
      </c>
      <c r="E11437" t="s">
        <v>12177</v>
      </c>
      <c r="G11437" t="s">
        <v>297</v>
      </c>
      <c r="H11437" t="s">
        <v>198</v>
      </c>
      <c r="I11437" t="s">
        <v>298</v>
      </c>
      <c r="J11437">
        <v>2010</v>
      </c>
      <c r="K11437">
        <v>10000</v>
      </c>
      <c r="L11437">
        <v>8</v>
      </c>
      <c r="M11437" t="s">
        <v>200</v>
      </c>
      <c r="N11437" t="s">
        <v>12006</v>
      </c>
      <c r="O11437" t="s">
        <v>9923</v>
      </c>
      <c r="P11437" t="s">
        <v>12178</v>
      </c>
    </row>
    <row r="11438" spans="1:16" x14ac:dyDescent="0.25">
      <c r="A11438">
        <v>156883</v>
      </c>
      <c r="B11438" t="s">
        <v>40</v>
      </c>
      <c r="E11438" t="s">
        <v>12179</v>
      </c>
      <c r="G11438" t="s">
        <v>297</v>
      </c>
      <c r="H11438" t="s">
        <v>198</v>
      </c>
      <c r="I11438" t="s">
        <v>298</v>
      </c>
      <c r="J11438">
        <v>2010</v>
      </c>
      <c r="K11438">
        <v>10000</v>
      </c>
      <c r="L11438">
        <v>8</v>
      </c>
      <c r="M11438" t="s">
        <v>200</v>
      </c>
      <c r="N11438" t="s">
        <v>12006</v>
      </c>
      <c r="O11438" t="s">
        <v>9923</v>
      </c>
      <c r="P11438" t="s">
        <v>12178</v>
      </c>
    </row>
    <row r="11439" spans="1:16" x14ac:dyDescent="0.25">
      <c r="A11439">
        <v>156884</v>
      </c>
      <c r="B11439" t="s">
        <v>40</v>
      </c>
      <c r="E11439" t="s">
        <v>12180</v>
      </c>
      <c r="G11439" t="s">
        <v>297</v>
      </c>
      <c r="H11439" t="s">
        <v>198</v>
      </c>
      <c r="I11439" t="s">
        <v>298</v>
      </c>
      <c r="J11439">
        <v>2010</v>
      </c>
      <c r="K11439">
        <v>10000</v>
      </c>
      <c r="L11439">
        <v>8</v>
      </c>
      <c r="M11439" t="s">
        <v>200</v>
      </c>
      <c r="N11439" t="s">
        <v>12006</v>
      </c>
      <c r="O11439" t="s">
        <v>9923</v>
      </c>
      <c r="P11439" t="s">
        <v>12178</v>
      </c>
    </row>
    <row r="11440" spans="1:16" x14ac:dyDescent="0.25">
      <c r="A11440">
        <v>156885</v>
      </c>
      <c r="B11440" t="s">
        <v>40</v>
      </c>
      <c r="E11440" t="s">
        <v>12181</v>
      </c>
      <c r="G11440" t="s">
        <v>297</v>
      </c>
      <c r="H11440" t="s">
        <v>198</v>
      </c>
      <c r="I11440" t="s">
        <v>298</v>
      </c>
      <c r="J11440">
        <v>2010</v>
      </c>
      <c r="K11440">
        <v>10300</v>
      </c>
      <c r="L11440">
        <v>8</v>
      </c>
      <c r="M11440" t="s">
        <v>200</v>
      </c>
      <c r="N11440" t="s">
        <v>12006</v>
      </c>
      <c r="O11440" t="s">
        <v>9923</v>
      </c>
      <c r="P11440" t="s">
        <v>12169</v>
      </c>
    </row>
    <row r="11441" spans="1:16" x14ac:dyDescent="0.25">
      <c r="A11441">
        <v>156886</v>
      </c>
      <c r="B11441" t="s">
        <v>40</v>
      </c>
      <c r="E11441" t="s">
        <v>12182</v>
      </c>
      <c r="G11441" t="s">
        <v>297</v>
      </c>
      <c r="H11441" t="s">
        <v>198</v>
      </c>
      <c r="I11441" t="s">
        <v>298</v>
      </c>
      <c r="J11441">
        <v>2010</v>
      </c>
      <c r="K11441">
        <v>9400</v>
      </c>
      <c r="L11441">
        <v>8</v>
      </c>
      <c r="M11441" t="s">
        <v>200</v>
      </c>
      <c r="N11441" t="s">
        <v>12006</v>
      </c>
      <c r="O11441" t="s">
        <v>9923</v>
      </c>
      <c r="P11441" t="s">
        <v>12169</v>
      </c>
    </row>
    <row r="11442" spans="1:16" x14ac:dyDescent="0.25">
      <c r="A11442">
        <v>156887</v>
      </c>
      <c r="B11442" t="s">
        <v>40</v>
      </c>
      <c r="E11442" t="s">
        <v>12183</v>
      </c>
      <c r="G11442" t="s">
        <v>297</v>
      </c>
      <c r="H11442" t="s">
        <v>198</v>
      </c>
      <c r="I11442" t="s">
        <v>298</v>
      </c>
      <c r="J11442">
        <v>2011</v>
      </c>
      <c r="K11442">
        <v>10000</v>
      </c>
      <c r="L11442">
        <v>8</v>
      </c>
      <c r="M11442" t="s">
        <v>200</v>
      </c>
      <c r="N11442" t="s">
        <v>12006</v>
      </c>
      <c r="O11442" t="s">
        <v>9923</v>
      </c>
      <c r="P11442" t="s">
        <v>12178</v>
      </c>
    </row>
    <row r="11443" spans="1:16" x14ac:dyDescent="0.25">
      <c r="A11443">
        <v>156888</v>
      </c>
      <c r="B11443" t="s">
        <v>41</v>
      </c>
      <c r="E11443" t="s">
        <v>12184</v>
      </c>
      <c r="G11443" t="s">
        <v>235</v>
      </c>
      <c r="H11443" t="s">
        <v>198</v>
      </c>
      <c r="I11443" t="s">
        <v>6370</v>
      </c>
      <c r="J11443">
        <v>2004</v>
      </c>
      <c r="K11443">
        <v>7020</v>
      </c>
      <c r="L11443">
        <v>10</v>
      </c>
      <c r="M11443" t="s">
        <v>200</v>
      </c>
      <c r="N11443" t="s">
        <v>12006</v>
      </c>
      <c r="O11443" t="s">
        <v>9923</v>
      </c>
      <c r="P11443" t="s">
        <v>12185</v>
      </c>
    </row>
    <row r="11444" spans="1:16" x14ac:dyDescent="0.25">
      <c r="A11444">
        <v>156891</v>
      </c>
      <c r="B11444" t="s">
        <v>42</v>
      </c>
      <c r="E11444" t="s">
        <v>12186</v>
      </c>
      <c r="G11444" t="s">
        <v>235</v>
      </c>
      <c r="H11444" t="s">
        <v>198</v>
      </c>
      <c r="I11444" t="s">
        <v>6370</v>
      </c>
      <c r="J11444">
        <v>2004</v>
      </c>
      <c r="K11444">
        <v>7600</v>
      </c>
      <c r="L11444">
        <v>10</v>
      </c>
      <c r="M11444" t="s">
        <v>200</v>
      </c>
      <c r="N11444" t="s">
        <v>12006</v>
      </c>
      <c r="O11444" t="s">
        <v>9923</v>
      </c>
      <c r="P11444" t="s">
        <v>12187</v>
      </c>
    </row>
    <row r="11445" spans="1:16" x14ac:dyDescent="0.25">
      <c r="A11445">
        <v>156893</v>
      </c>
      <c r="B11445" t="s">
        <v>42</v>
      </c>
      <c r="E11445" t="s">
        <v>12188</v>
      </c>
      <c r="G11445" t="s">
        <v>235</v>
      </c>
      <c r="H11445" t="s">
        <v>198</v>
      </c>
      <c r="I11445" t="s">
        <v>6370</v>
      </c>
      <c r="J11445">
        <v>2006</v>
      </c>
      <c r="K11445">
        <v>6650</v>
      </c>
      <c r="L11445">
        <v>10</v>
      </c>
      <c r="M11445" t="s">
        <v>200</v>
      </c>
      <c r="N11445" t="s">
        <v>12006</v>
      </c>
      <c r="O11445" t="s">
        <v>9923</v>
      </c>
      <c r="P11445" t="s">
        <v>12189</v>
      </c>
    </row>
    <row r="11446" spans="1:16" x14ac:dyDescent="0.25">
      <c r="A11446">
        <v>156894</v>
      </c>
      <c r="B11446" t="s">
        <v>42</v>
      </c>
      <c r="E11446" t="s">
        <v>12190</v>
      </c>
      <c r="G11446" t="s">
        <v>235</v>
      </c>
      <c r="H11446" t="s">
        <v>198</v>
      </c>
      <c r="I11446" t="s">
        <v>6370</v>
      </c>
      <c r="J11446">
        <v>2006</v>
      </c>
      <c r="K11446">
        <v>7000</v>
      </c>
      <c r="L11446">
        <v>10</v>
      </c>
      <c r="M11446" t="s">
        <v>200</v>
      </c>
      <c r="N11446" t="s">
        <v>12006</v>
      </c>
      <c r="O11446" t="s">
        <v>9923</v>
      </c>
      <c r="P11446" t="s">
        <v>12189</v>
      </c>
    </row>
    <row r="11447" spans="1:16" x14ac:dyDescent="0.25">
      <c r="A11447">
        <v>156897</v>
      </c>
      <c r="B11447" t="s">
        <v>42</v>
      </c>
      <c r="E11447" t="s">
        <v>12191</v>
      </c>
      <c r="G11447" t="s">
        <v>235</v>
      </c>
      <c r="H11447" t="s">
        <v>198</v>
      </c>
      <c r="I11447" t="s">
        <v>6370</v>
      </c>
      <c r="J11447">
        <v>2006</v>
      </c>
      <c r="K11447">
        <v>6800</v>
      </c>
      <c r="L11447">
        <v>10</v>
      </c>
      <c r="M11447" t="s">
        <v>200</v>
      </c>
      <c r="N11447" t="s">
        <v>12006</v>
      </c>
      <c r="O11447" t="s">
        <v>9923</v>
      </c>
      <c r="P11447" t="s">
        <v>12192</v>
      </c>
    </row>
    <row r="11448" spans="1:16" x14ac:dyDescent="0.25">
      <c r="A11448">
        <v>156900</v>
      </c>
      <c r="B11448" t="s">
        <v>41</v>
      </c>
      <c r="E11448" t="s">
        <v>12193</v>
      </c>
      <c r="G11448" t="s">
        <v>317</v>
      </c>
      <c r="H11448" t="s">
        <v>198</v>
      </c>
      <c r="I11448" t="s">
        <v>7350</v>
      </c>
      <c r="J11448">
        <v>2006</v>
      </c>
      <c r="K11448">
        <v>7600</v>
      </c>
      <c r="L11448">
        <v>28</v>
      </c>
      <c r="M11448" t="s">
        <v>200</v>
      </c>
      <c r="N11448" t="s">
        <v>12014</v>
      </c>
      <c r="O11448" t="s">
        <v>9923</v>
      </c>
      <c r="P11448" t="s">
        <v>10044</v>
      </c>
    </row>
    <row r="11449" spans="1:16" x14ac:dyDescent="0.25">
      <c r="A11449">
        <v>156901</v>
      </c>
      <c r="B11449" t="s">
        <v>41</v>
      </c>
      <c r="E11449" t="s">
        <v>12194</v>
      </c>
      <c r="G11449" t="s">
        <v>235</v>
      </c>
      <c r="H11449" t="s">
        <v>198</v>
      </c>
      <c r="I11449" t="s">
        <v>6370</v>
      </c>
      <c r="J11449">
        <v>2006</v>
      </c>
      <c r="K11449">
        <v>7410</v>
      </c>
      <c r="L11449">
        <v>10</v>
      </c>
      <c r="M11449" t="s">
        <v>200</v>
      </c>
      <c r="N11449" t="s">
        <v>12006</v>
      </c>
      <c r="O11449" t="s">
        <v>9923</v>
      </c>
      <c r="P11449" t="s">
        <v>12195</v>
      </c>
    </row>
    <row r="11450" spans="1:16" x14ac:dyDescent="0.25">
      <c r="A11450">
        <v>156903</v>
      </c>
      <c r="B11450" t="s">
        <v>41</v>
      </c>
      <c r="E11450" t="s">
        <v>12196</v>
      </c>
      <c r="G11450" t="s">
        <v>235</v>
      </c>
      <c r="H11450" t="s">
        <v>198</v>
      </c>
      <c r="I11450" t="s">
        <v>6370</v>
      </c>
      <c r="J11450">
        <v>2006</v>
      </c>
      <c r="K11450">
        <v>7200</v>
      </c>
      <c r="L11450">
        <v>10</v>
      </c>
      <c r="M11450" t="s">
        <v>200</v>
      </c>
      <c r="N11450" t="s">
        <v>12006</v>
      </c>
      <c r="O11450" t="s">
        <v>9923</v>
      </c>
      <c r="P11450" t="s">
        <v>12197</v>
      </c>
    </row>
    <row r="11451" spans="1:16" x14ac:dyDescent="0.25">
      <c r="A11451">
        <v>156904</v>
      </c>
      <c r="B11451" t="s">
        <v>41</v>
      </c>
      <c r="E11451" t="s">
        <v>12198</v>
      </c>
      <c r="G11451" t="s">
        <v>235</v>
      </c>
      <c r="H11451" t="s">
        <v>198</v>
      </c>
      <c r="I11451" t="s">
        <v>6370</v>
      </c>
      <c r="J11451">
        <v>2006</v>
      </c>
      <c r="K11451">
        <v>7200</v>
      </c>
      <c r="L11451">
        <v>10</v>
      </c>
      <c r="M11451" t="s">
        <v>200</v>
      </c>
      <c r="N11451" t="s">
        <v>12006</v>
      </c>
      <c r="O11451" t="s">
        <v>9923</v>
      </c>
      <c r="P11451" t="s">
        <v>12197</v>
      </c>
    </row>
    <row r="11452" spans="1:16" x14ac:dyDescent="0.25">
      <c r="A11452">
        <v>156905</v>
      </c>
      <c r="B11452" t="s">
        <v>41</v>
      </c>
      <c r="E11452" t="s">
        <v>12199</v>
      </c>
      <c r="G11452" t="s">
        <v>235</v>
      </c>
      <c r="H11452" t="s">
        <v>198</v>
      </c>
      <c r="I11452" t="s">
        <v>6370</v>
      </c>
      <c r="J11452">
        <v>2006</v>
      </c>
      <c r="K11452">
        <v>7200</v>
      </c>
      <c r="L11452">
        <v>10</v>
      </c>
      <c r="M11452" t="s">
        <v>200</v>
      </c>
      <c r="N11452" t="s">
        <v>12006</v>
      </c>
      <c r="O11452" t="s">
        <v>9923</v>
      </c>
      <c r="P11452" t="s">
        <v>12197</v>
      </c>
    </row>
    <row r="11453" spans="1:16" x14ac:dyDescent="0.25">
      <c r="A11453">
        <v>156906</v>
      </c>
      <c r="B11453" t="s">
        <v>41</v>
      </c>
      <c r="E11453" t="s">
        <v>12200</v>
      </c>
      <c r="G11453" t="s">
        <v>235</v>
      </c>
      <c r="H11453" t="s">
        <v>198</v>
      </c>
      <c r="I11453" t="s">
        <v>6370</v>
      </c>
      <c r="J11453">
        <v>2007</v>
      </c>
      <c r="K11453">
        <v>8900</v>
      </c>
      <c r="L11453">
        <v>10</v>
      </c>
      <c r="M11453" t="s">
        <v>200</v>
      </c>
      <c r="N11453" t="s">
        <v>12006</v>
      </c>
      <c r="O11453" t="s">
        <v>9923</v>
      </c>
      <c r="P11453" t="s">
        <v>12201</v>
      </c>
    </row>
    <row r="11454" spans="1:16" x14ac:dyDescent="0.25">
      <c r="A11454">
        <v>156908</v>
      </c>
      <c r="B11454" t="s">
        <v>41</v>
      </c>
      <c r="E11454" t="s">
        <v>12202</v>
      </c>
      <c r="G11454" t="s">
        <v>235</v>
      </c>
      <c r="H11454" t="s">
        <v>198</v>
      </c>
      <c r="I11454" t="s">
        <v>6370</v>
      </c>
      <c r="J11454">
        <v>2007</v>
      </c>
      <c r="K11454">
        <v>8900</v>
      </c>
      <c r="L11454">
        <v>10</v>
      </c>
      <c r="M11454" t="s">
        <v>200</v>
      </c>
      <c r="N11454" t="s">
        <v>12006</v>
      </c>
      <c r="O11454" t="s">
        <v>9923</v>
      </c>
      <c r="P11454" t="s">
        <v>12197</v>
      </c>
    </row>
    <row r="11455" spans="1:16" x14ac:dyDescent="0.25">
      <c r="A11455">
        <v>156909</v>
      </c>
      <c r="B11455" t="s">
        <v>41</v>
      </c>
      <c r="E11455" t="s">
        <v>12203</v>
      </c>
      <c r="G11455" t="s">
        <v>235</v>
      </c>
      <c r="H11455" t="s">
        <v>198</v>
      </c>
      <c r="I11455" t="s">
        <v>6370</v>
      </c>
      <c r="J11455">
        <v>2007</v>
      </c>
      <c r="K11455">
        <v>8900</v>
      </c>
      <c r="L11455">
        <v>10</v>
      </c>
      <c r="M11455" t="s">
        <v>200</v>
      </c>
      <c r="N11455" t="s">
        <v>12006</v>
      </c>
      <c r="O11455" t="s">
        <v>9923</v>
      </c>
      <c r="P11455" t="s">
        <v>12201</v>
      </c>
    </row>
    <row r="11456" spans="1:16" x14ac:dyDescent="0.25">
      <c r="A11456">
        <v>156912</v>
      </c>
      <c r="B11456" t="s">
        <v>41</v>
      </c>
      <c r="E11456" t="s">
        <v>12204</v>
      </c>
      <c r="G11456" t="s">
        <v>235</v>
      </c>
      <c r="H11456" t="s">
        <v>198</v>
      </c>
      <c r="I11456" t="s">
        <v>6370</v>
      </c>
      <c r="J11456">
        <v>2007</v>
      </c>
      <c r="K11456">
        <v>8900</v>
      </c>
      <c r="L11456">
        <v>10</v>
      </c>
      <c r="M11456" t="s">
        <v>200</v>
      </c>
      <c r="N11456" t="s">
        <v>12006</v>
      </c>
      <c r="O11456" t="s">
        <v>9923</v>
      </c>
      <c r="P11456" t="s">
        <v>12201</v>
      </c>
    </row>
    <row r="11457" spans="1:16" x14ac:dyDescent="0.25">
      <c r="A11457">
        <v>156913</v>
      </c>
      <c r="B11457" t="s">
        <v>41</v>
      </c>
      <c r="E11457" t="s">
        <v>12205</v>
      </c>
      <c r="G11457" t="s">
        <v>235</v>
      </c>
      <c r="H11457" t="s">
        <v>198</v>
      </c>
      <c r="I11457" t="s">
        <v>6370</v>
      </c>
      <c r="J11457">
        <v>2007</v>
      </c>
      <c r="K11457">
        <v>8900</v>
      </c>
      <c r="L11457">
        <v>10</v>
      </c>
      <c r="M11457" t="s">
        <v>200</v>
      </c>
      <c r="N11457" t="s">
        <v>12006</v>
      </c>
      <c r="O11457" t="s">
        <v>9923</v>
      </c>
      <c r="P11457" t="s">
        <v>12201</v>
      </c>
    </row>
    <row r="11458" spans="1:16" x14ac:dyDescent="0.25">
      <c r="A11458">
        <v>156915</v>
      </c>
      <c r="B11458" t="s">
        <v>41</v>
      </c>
      <c r="E11458" t="s">
        <v>12206</v>
      </c>
      <c r="G11458" t="s">
        <v>279</v>
      </c>
      <c r="H11458" t="s">
        <v>198</v>
      </c>
      <c r="I11458" t="s">
        <v>9950</v>
      </c>
      <c r="J11458">
        <v>2008</v>
      </c>
      <c r="K11458">
        <v>9400</v>
      </c>
      <c r="L11458">
        <v>13</v>
      </c>
      <c r="M11458" t="s">
        <v>200</v>
      </c>
      <c r="N11458" t="s">
        <v>12014</v>
      </c>
      <c r="O11458" t="s">
        <v>9923</v>
      </c>
      <c r="P11458" t="s">
        <v>10044</v>
      </c>
    </row>
    <row r="11459" spans="1:16" x14ac:dyDescent="0.25">
      <c r="A11459">
        <v>156919</v>
      </c>
      <c r="B11459" t="s">
        <v>41</v>
      </c>
      <c r="E11459" t="s">
        <v>12207</v>
      </c>
      <c r="G11459" t="s">
        <v>235</v>
      </c>
      <c r="H11459" t="s">
        <v>198</v>
      </c>
      <c r="I11459" t="s">
        <v>6370</v>
      </c>
      <c r="J11459">
        <v>2008</v>
      </c>
      <c r="K11459">
        <v>8900</v>
      </c>
      <c r="L11459">
        <v>10</v>
      </c>
      <c r="M11459" t="s">
        <v>200</v>
      </c>
      <c r="N11459" t="s">
        <v>12006</v>
      </c>
      <c r="O11459" t="s">
        <v>9923</v>
      </c>
      <c r="P11459" t="s">
        <v>12208</v>
      </c>
    </row>
    <row r="11460" spans="1:16" x14ac:dyDescent="0.25">
      <c r="A11460">
        <v>156923</v>
      </c>
      <c r="B11460" t="s">
        <v>41</v>
      </c>
      <c r="E11460" t="s">
        <v>12209</v>
      </c>
      <c r="G11460" t="s">
        <v>235</v>
      </c>
      <c r="H11460" t="s">
        <v>198</v>
      </c>
      <c r="I11460" t="s">
        <v>6370</v>
      </c>
      <c r="J11460">
        <v>2008</v>
      </c>
      <c r="K11460">
        <v>8900</v>
      </c>
      <c r="L11460">
        <v>10</v>
      </c>
      <c r="M11460" t="s">
        <v>200</v>
      </c>
      <c r="N11460" t="s">
        <v>12006</v>
      </c>
      <c r="O11460" t="s">
        <v>9923</v>
      </c>
      <c r="P11460" t="s">
        <v>12208</v>
      </c>
    </row>
    <row r="11461" spans="1:16" x14ac:dyDescent="0.25">
      <c r="A11461">
        <v>156924</v>
      </c>
      <c r="B11461" t="s">
        <v>9985</v>
      </c>
      <c r="E11461" t="s">
        <v>12210</v>
      </c>
      <c r="G11461" t="s">
        <v>235</v>
      </c>
      <c r="H11461" t="s">
        <v>198</v>
      </c>
      <c r="I11461" t="s">
        <v>6370</v>
      </c>
      <c r="J11461">
        <v>2008</v>
      </c>
      <c r="K11461">
        <v>9400</v>
      </c>
      <c r="L11461">
        <v>10</v>
      </c>
      <c r="M11461" t="s">
        <v>200</v>
      </c>
      <c r="N11461" t="s">
        <v>12006</v>
      </c>
      <c r="O11461" t="s">
        <v>9923</v>
      </c>
      <c r="P11461" t="s">
        <v>12197</v>
      </c>
    </row>
    <row r="11462" spans="1:16" x14ac:dyDescent="0.25">
      <c r="A11462">
        <v>156925</v>
      </c>
      <c r="B11462" t="s">
        <v>9985</v>
      </c>
      <c r="E11462" t="s">
        <v>12211</v>
      </c>
      <c r="G11462" t="s">
        <v>235</v>
      </c>
      <c r="H11462" t="s">
        <v>198</v>
      </c>
      <c r="I11462" t="s">
        <v>6370</v>
      </c>
      <c r="J11462">
        <v>2008</v>
      </c>
      <c r="K11462">
        <v>10000</v>
      </c>
      <c r="L11462">
        <v>10</v>
      </c>
      <c r="M11462" t="s">
        <v>200</v>
      </c>
      <c r="N11462" t="s">
        <v>12006</v>
      </c>
      <c r="O11462" t="s">
        <v>9923</v>
      </c>
      <c r="P11462" t="s">
        <v>12212</v>
      </c>
    </row>
    <row r="11463" spans="1:16" x14ac:dyDescent="0.25">
      <c r="A11463">
        <v>156926</v>
      </c>
      <c r="B11463" t="s">
        <v>41</v>
      </c>
      <c r="E11463" t="s">
        <v>12213</v>
      </c>
      <c r="G11463" t="s">
        <v>235</v>
      </c>
      <c r="H11463" t="s">
        <v>198</v>
      </c>
      <c r="I11463" t="s">
        <v>6370</v>
      </c>
      <c r="J11463">
        <v>2008</v>
      </c>
      <c r="K11463">
        <v>9400</v>
      </c>
      <c r="L11463">
        <v>10</v>
      </c>
      <c r="M11463" t="s">
        <v>200</v>
      </c>
      <c r="N11463" t="s">
        <v>12006</v>
      </c>
      <c r="O11463" t="s">
        <v>9923</v>
      </c>
      <c r="P11463" t="s">
        <v>12214</v>
      </c>
    </row>
    <row r="11464" spans="1:16" x14ac:dyDescent="0.25">
      <c r="A11464">
        <v>156927</v>
      </c>
      <c r="B11464" t="s">
        <v>41</v>
      </c>
      <c r="E11464" t="s">
        <v>12215</v>
      </c>
      <c r="G11464" t="s">
        <v>235</v>
      </c>
      <c r="H11464" t="s">
        <v>198</v>
      </c>
      <c r="I11464" t="s">
        <v>6370</v>
      </c>
      <c r="J11464">
        <v>2008</v>
      </c>
      <c r="K11464">
        <v>9400</v>
      </c>
      <c r="L11464">
        <v>10</v>
      </c>
      <c r="M11464" t="s">
        <v>200</v>
      </c>
      <c r="N11464" t="s">
        <v>12006</v>
      </c>
      <c r="O11464" t="s">
        <v>9923</v>
      </c>
      <c r="P11464" t="s">
        <v>12216</v>
      </c>
    </row>
    <row r="11465" spans="1:16" x14ac:dyDescent="0.25">
      <c r="A11465">
        <v>156928</v>
      </c>
      <c r="B11465" t="s">
        <v>41</v>
      </c>
      <c r="E11465" t="s">
        <v>12217</v>
      </c>
      <c r="G11465" t="s">
        <v>235</v>
      </c>
      <c r="H11465" t="s">
        <v>198</v>
      </c>
      <c r="I11465" t="s">
        <v>6370</v>
      </c>
      <c r="J11465">
        <v>2008</v>
      </c>
      <c r="K11465">
        <v>9400</v>
      </c>
      <c r="L11465">
        <v>10</v>
      </c>
      <c r="M11465" t="s">
        <v>200</v>
      </c>
      <c r="N11465" t="s">
        <v>12006</v>
      </c>
      <c r="O11465" t="s">
        <v>9923</v>
      </c>
      <c r="P11465" t="s">
        <v>12216</v>
      </c>
    </row>
    <row r="11466" spans="1:16" x14ac:dyDescent="0.25">
      <c r="A11466">
        <v>156929</v>
      </c>
      <c r="B11466" t="s">
        <v>41</v>
      </c>
      <c r="E11466" t="s">
        <v>12218</v>
      </c>
      <c r="G11466" t="s">
        <v>235</v>
      </c>
      <c r="H11466" t="s">
        <v>198</v>
      </c>
      <c r="I11466" t="s">
        <v>6370</v>
      </c>
      <c r="J11466">
        <v>2008</v>
      </c>
      <c r="K11466">
        <v>9400</v>
      </c>
      <c r="L11466">
        <v>10</v>
      </c>
      <c r="M11466" t="s">
        <v>200</v>
      </c>
      <c r="N11466" t="s">
        <v>12006</v>
      </c>
      <c r="O11466" t="s">
        <v>9923</v>
      </c>
      <c r="P11466" t="s">
        <v>12216</v>
      </c>
    </row>
    <row r="11467" spans="1:16" x14ac:dyDescent="0.25">
      <c r="A11467">
        <v>156930</v>
      </c>
      <c r="B11467" t="s">
        <v>41</v>
      </c>
      <c r="E11467" t="s">
        <v>12219</v>
      </c>
      <c r="G11467" t="s">
        <v>235</v>
      </c>
      <c r="H11467" t="s">
        <v>198</v>
      </c>
      <c r="I11467" t="s">
        <v>6370</v>
      </c>
      <c r="J11467">
        <v>2008</v>
      </c>
      <c r="K11467">
        <v>9400</v>
      </c>
      <c r="L11467">
        <v>10</v>
      </c>
      <c r="M11467" t="s">
        <v>200</v>
      </c>
      <c r="N11467" t="s">
        <v>12006</v>
      </c>
      <c r="O11467" t="s">
        <v>9923</v>
      </c>
      <c r="P11467" t="s">
        <v>12216</v>
      </c>
    </row>
    <row r="11468" spans="1:16" x14ac:dyDescent="0.25">
      <c r="A11468">
        <v>156931</v>
      </c>
      <c r="B11468" t="s">
        <v>41</v>
      </c>
      <c r="E11468" t="s">
        <v>12220</v>
      </c>
      <c r="G11468" t="s">
        <v>235</v>
      </c>
      <c r="H11468" t="s">
        <v>198</v>
      </c>
      <c r="I11468" t="s">
        <v>6370</v>
      </c>
      <c r="J11468">
        <v>2008</v>
      </c>
      <c r="K11468">
        <v>8900</v>
      </c>
      <c r="L11468">
        <v>10</v>
      </c>
      <c r="M11468" t="s">
        <v>200</v>
      </c>
      <c r="N11468" t="s">
        <v>12006</v>
      </c>
      <c r="O11468" t="s">
        <v>9923</v>
      </c>
      <c r="P11468" t="s">
        <v>12201</v>
      </c>
    </row>
    <row r="11469" spans="1:16" x14ac:dyDescent="0.25">
      <c r="A11469">
        <v>156933</v>
      </c>
      <c r="B11469" t="s">
        <v>41</v>
      </c>
      <c r="E11469" t="s">
        <v>12221</v>
      </c>
      <c r="G11469" t="s">
        <v>235</v>
      </c>
      <c r="H11469" t="s">
        <v>198</v>
      </c>
      <c r="I11469" t="s">
        <v>6370</v>
      </c>
      <c r="J11469">
        <v>2009</v>
      </c>
      <c r="K11469">
        <v>8900</v>
      </c>
      <c r="L11469">
        <v>10</v>
      </c>
      <c r="M11469" t="s">
        <v>200</v>
      </c>
      <c r="N11469" t="s">
        <v>12006</v>
      </c>
      <c r="O11469" t="s">
        <v>9923</v>
      </c>
      <c r="P11469" t="s">
        <v>12222</v>
      </c>
    </row>
    <row r="11470" spans="1:16" x14ac:dyDescent="0.25">
      <c r="A11470">
        <v>156935</v>
      </c>
      <c r="B11470" t="s">
        <v>41</v>
      </c>
      <c r="E11470" t="s">
        <v>12223</v>
      </c>
      <c r="G11470" t="s">
        <v>235</v>
      </c>
      <c r="H11470" t="s">
        <v>198</v>
      </c>
      <c r="I11470" t="s">
        <v>6370</v>
      </c>
      <c r="J11470">
        <v>2009</v>
      </c>
      <c r="K11470">
        <v>8900</v>
      </c>
      <c r="L11470">
        <v>10</v>
      </c>
      <c r="M11470" t="s">
        <v>200</v>
      </c>
      <c r="N11470" t="s">
        <v>12006</v>
      </c>
      <c r="O11470" t="s">
        <v>9923</v>
      </c>
      <c r="P11470" t="s">
        <v>12222</v>
      </c>
    </row>
    <row r="11471" spans="1:16" x14ac:dyDescent="0.25">
      <c r="A11471">
        <v>156936</v>
      </c>
      <c r="B11471" t="s">
        <v>41</v>
      </c>
      <c r="E11471" t="s">
        <v>12224</v>
      </c>
      <c r="G11471" t="s">
        <v>235</v>
      </c>
      <c r="H11471" t="s">
        <v>198</v>
      </c>
      <c r="I11471" t="s">
        <v>6370</v>
      </c>
      <c r="J11471">
        <v>2009</v>
      </c>
      <c r="K11471">
        <v>8900</v>
      </c>
      <c r="L11471">
        <v>10</v>
      </c>
      <c r="M11471" t="s">
        <v>200</v>
      </c>
      <c r="N11471" t="s">
        <v>12006</v>
      </c>
      <c r="O11471" t="s">
        <v>9923</v>
      </c>
      <c r="P11471" t="s">
        <v>12222</v>
      </c>
    </row>
    <row r="11472" spans="1:16" x14ac:dyDescent="0.25">
      <c r="A11472">
        <v>156939</v>
      </c>
      <c r="B11472" t="s">
        <v>41</v>
      </c>
      <c r="E11472" t="s">
        <v>12225</v>
      </c>
      <c r="G11472" t="s">
        <v>235</v>
      </c>
      <c r="H11472" t="s">
        <v>198</v>
      </c>
      <c r="I11472" t="s">
        <v>6370</v>
      </c>
      <c r="J11472">
        <v>2009</v>
      </c>
      <c r="K11472">
        <v>9400</v>
      </c>
      <c r="L11472">
        <v>10</v>
      </c>
      <c r="M11472" t="s">
        <v>200</v>
      </c>
      <c r="N11472" t="s">
        <v>12006</v>
      </c>
      <c r="O11472" t="s">
        <v>9923</v>
      </c>
      <c r="P11472" t="s">
        <v>12226</v>
      </c>
    </row>
    <row r="11473" spans="1:16" x14ac:dyDescent="0.25">
      <c r="A11473">
        <v>156946</v>
      </c>
      <c r="B11473" t="s">
        <v>42</v>
      </c>
      <c r="E11473" t="s">
        <v>12227</v>
      </c>
      <c r="G11473" t="s">
        <v>235</v>
      </c>
      <c r="H11473" t="s">
        <v>198</v>
      </c>
      <c r="I11473" t="s">
        <v>6370</v>
      </c>
      <c r="J11473">
        <v>2009</v>
      </c>
      <c r="K11473">
        <v>10300</v>
      </c>
      <c r="L11473">
        <v>10</v>
      </c>
      <c r="M11473" t="s">
        <v>200</v>
      </c>
      <c r="N11473" t="s">
        <v>12006</v>
      </c>
      <c r="O11473" t="s">
        <v>9923</v>
      </c>
      <c r="P11473" t="s">
        <v>12228</v>
      </c>
    </row>
    <row r="11474" spans="1:16" x14ac:dyDescent="0.25">
      <c r="A11474">
        <v>156947</v>
      </c>
      <c r="B11474" t="s">
        <v>42</v>
      </c>
      <c r="E11474" t="s">
        <v>12229</v>
      </c>
      <c r="G11474" t="s">
        <v>235</v>
      </c>
      <c r="H11474" t="s">
        <v>198</v>
      </c>
      <c r="I11474" t="s">
        <v>6370</v>
      </c>
      <c r="J11474">
        <v>2009</v>
      </c>
      <c r="K11474">
        <v>10000</v>
      </c>
      <c r="L11474">
        <v>10</v>
      </c>
      <c r="M11474" t="s">
        <v>200</v>
      </c>
      <c r="N11474" t="s">
        <v>12006</v>
      </c>
      <c r="O11474" t="s">
        <v>9923</v>
      </c>
      <c r="P11474" t="s">
        <v>12230</v>
      </c>
    </row>
    <row r="11475" spans="1:16" x14ac:dyDescent="0.25">
      <c r="A11475">
        <v>156949</v>
      </c>
      <c r="B11475" t="s">
        <v>42</v>
      </c>
      <c r="E11475" t="s">
        <v>12231</v>
      </c>
      <c r="G11475" t="s">
        <v>235</v>
      </c>
      <c r="H11475" t="s">
        <v>198</v>
      </c>
      <c r="I11475" t="s">
        <v>6370</v>
      </c>
      <c r="J11475">
        <v>2010</v>
      </c>
      <c r="K11475">
        <v>9400</v>
      </c>
      <c r="L11475">
        <v>10</v>
      </c>
      <c r="M11475" t="s">
        <v>200</v>
      </c>
      <c r="N11475" t="s">
        <v>12006</v>
      </c>
      <c r="O11475" t="s">
        <v>9923</v>
      </c>
      <c r="P11475" t="s">
        <v>12232</v>
      </c>
    </row>
    <row r="11476" spans="1:16" x14ac:dyDescent="0.25">
      <c r="A11476">
        <v>156950</v>
      </c>
      <c r="B11476" t="s">
        <v>42</v>
      </c>
      <c r="E11476" t="s">
        <v>12233</v>
      </c>
      <c r="G11476" t="s">
        <v>235</v>
      </c>
      <c r="H11476" t="s">
        <v>198</v>
      </c>
      <c r="I11476" t="s">
        <v>6370</v>
      </c>
      <c r="J11476">
        <v>2010</v>
      </c>
      <c r="K11476">
        <v>9400</v>
      </c>
      <c r="L11476">
        <v>10</v>
      </c>
      <c r="M11476" t="s">
        <v>200</v>
      </c>
      <c r="N11476" t="s">
        <v>12006</v>
      </c>
      <c r="O11476" t="s">
        <v>9923</v>
      </c>
      <c r="P11476" t="s">
        <v>12232</v>
      </c>
    </row>
    <row r="11477" spans="1:16" x14ac:dyDescent="0.25">
      <c r="A11477">
        <v>156951</v>
      </c>
      <c r="B11477" t="s">
        <v>42</v>
      </c>
      <c r="E11477" t="s">
        <v>12234</v>
      </c>
      <c r="G11477" t="s">
        <v>235</v>
      </c>
      <c r="H11477" t="s">
        <v>198</v>
      </c>
      <c r="I11477" t="s">
        <v>6370</v>
      </c>
      <c r="J11477">
        <v>2010</v>
      </c>
      <c r="K11477">
        <v>10300</v>
      </c>
      <c r="L11477">
        <v>10</v>
      </c>
      <c r="M11477" t="s">
        <v>200</v>
      </c>
      <c r="N11477" t="s">
        <v>12006</v>
      </c>
      <c r="O11477" t="s">
        <v>9923</v>
      </c>
      <c r="P11477" t="s">
        <v>12235</v>
      </c>
    </row>
    <row r="11478" spans="1:16" x14ac:dyDescent="0.25">
      <c r="A11478">
        <v>156952</v>
      </c>
      <c r="B11478" t="s">
        <v>42</v>
      </c>
      <c r="E11478" t="s">
        <v>12236</v>
      </c>
      <c r="G11478" t="s">
        <v>235</v>
      </c>
      <c r="H11478" t="s">
        <v>198</v>
      </c>
      <c r="I11478" t="s">
        <v>6370</v>
      </c>
      <c r="J11478">
        <v>2010</v>
      </c>
      <c r="K11478">
        <v>9400</v>
      </c>
      <c r="L11478">
        <v>10</v>
      </c>
      <c r="M11478" t="s">
        <v>200</v>
      </c>
      <c r="N11478" t="s">
        <v>12006</v>
      </c>
      <c r="O11478" t="s">
        <v>9923</v>
      </c>
      <c r="P11478" t="s">
        <v>12232</v>
      </c>
    </row>
    <row r="11479" spans="1:16" x14ac:dyDescent="0.25">
      <c r="A11479">
        <v>156953</v>
      </c>
      <c r="B11479" t="s">
        <v>42</v>
      </c>
      <c r="E11479" t="s">
        <v>12237</v>
      </c>
      <c r="G11479" t="s">
        <v>235</v>
      </c>
      <c r="H11479" t="s">
        <v>198</v>
      </c>
      <c r="I11479" t="s">
        <v>6370</v>
      </c>
      <c r="J11479">
        <v>2010</v>
      </c>
      <c r="K11479">
        <v>10300</v>
      </c>
      <c r="L11479">
        <v>10</v>
      </c>
      <c r="M11479" t="s">
        <v>200</v>
      </c>
      <c r="N11479" t="s">
        <v>12006</v>
      </c>
      <c r="O11479" t="s">
        <v>9923</v>
      </c>
      <c r="P11479" t="s">
        <v>12228</v>
      </c>
    </row>
    <row r="11480" spans="1:16" x14ac:dyDescent="0.25">
      <c r="A11480">
        <v>156954</v>
      </c>
      <c r="B11480" t="s">
        <v>42</v>
      </c>
      <c r="E11480" t="s">
        <v>12238</v>
      </c>
      <c r="G11480" t="s">
        <v>235</v>
      </c>
      <c r="H11480" t="s">
        <v>198</v>
      </c>
      <c r="I11480" t="s">
        <v>6370</v>
      </c>
      <c r="J11480">
        <v>2010</v>
      </c>
      <c r="K11480">
        <v>9400</v>
      </c>
      <c r="L11480">
        <v>10</v>
      </c>
      <c r="M11480" t="s">
        <v>200</v>
      </c>
      <c r="N11480" t="s">
        <v>12006</v>
      </c>
      <c r="O11480" t="s">
        <v>9923</v>
      </c>
      <c r="P11480" t="s">
        <v>12239</v>
      </c>
    </row>
    <row r="11481" spans="1:16" x14ac:dyDescent="0.25">
      <c r="A11481">
        <v>156955</v>
      </c>
      <c r="B11481" t="s">
        <v>42</v>
      </c>
      <c r="E11481" t="s">
        <v>12240</v>
      </c>
      <c r="G11481" t="s">
        <v>235</v>
      </c>
      <c r="H11481" t="s">
        <v>198</v>
      </c>
      <c r="I11481" t="s">
        <v>6370</v>
      </c>
      <c r="J11481">
        <v>2010</v>
      </c>
      <c r="K11481">
        <v>9400</v>
      </c>
      <c r="L11481">
        <v>10</v>
      </c>
      <c r="M11481" t="s">
        <v>200</v>
      </c>
      <c r="N11481" t="s">
        <v>12006</v>
      </c>
      <c r="O11481" t="s">
        <v>9923</v>
      </c>
      <c r="P11481" t="s">
        <v>12232</v>
      </c>
    </row>
    <row r="11482" spans="1:16" x14ac:dyDescent="0.25">
      <c r="A11482">
        <v>156956</v>
      </c>
      <c r="B11482" t="s">
        <v>41</v>
      </c>
      <c r="E11482" t="s">
        <v>12241</v>
      </c>
      <c r="G11482" t="s">
        <v>235</v>
      </c>
      <c r="H11482" t="s">
        <v>198</v>
      </c>
      <c r="I11482" t="s">
        <v>6370</v>
      </c>
      <c r="J11482">
        <v>2010</v>
      </c>
      <c r="K11482">
        <v>9400</v>
      </c>
      <c r="L11482">
        <v>10</v>
      </c>
      <c r="M11482" t="s">
        <v>200</v>
      </c>
      <c r="N11482" t="s">
        <v>12006</v>
      </c>
      <c r="O11482" t="s">
        <v>9923</v>
      </c>
      <c r="P11482" t="s">
        <v>12242</v>
      </c>
    </row>
    <row r="11483" spans="1:16" x14ac:dyDescent="0.25">
      <c r="A11483">
        <v>156957</v>
      </c>
      <c r="B11483" t="s">
        <v>41</v>
      </c>
      <c r="E11483" t="s">
        <v>12243</v>
      </c>
      <c r="G11483" t="s">
        <v>235</v>
      </c>
      <c r="H11483" t="s">
        <v>198</v>
      </c>
      <c r="I11483" t="s">
        <v>6370</v>
      </c>
      <c r="J11483">
        <v>2010</v>
      </c>
      <c r="K11483">
        <v>9400</v>
      </c>
      <c r="L11483">
        <v>10</v>
      </c>
      <c r="M11483" t="s">
        <v>200</v>
      </c>
      <c r="N11483" t="s">
        <v>12006</v>
      </c>
      <c r="O11483" t="s">
        <v>9923</v>
      </c>
      <c r="P11483" t="s">
        <v>12242</v>
      </c>
    </row>
    <row r="11484" spans="1:16" x14ac:dyDescent="0.25">
      <c r="A11484">
        <v>156961</v>
      </c>
      <c r="B11484" t="s">
        <v>41</v>
      </c>
      <c r="E11484" t="s">
        <v>12244</v>
      </c>
      <c r="G11484" t="s">
        <v>235</v>
      </c>
      <c r="H11484" t="s">
        <v>198</v>
      </c>
      <c r="I11484" t="s">
        <v>6370</v>
      </c>
      <c r="J11484">
        <v>2010</v>
      </c>
      <c r="K11484">
        <v>9400</v>
      </c>
      <c r="L11484">
        <v>10</v>
      </c>
      <c r="M11484" t="s">
        <v>200</v>
      </c>
      <c r="N11484" t="s">
        <v>12006</v>
      </c>
      <c r="O11484" t="s">
        <v>9923</v>
      </c>
      <c r="P11484" t="s">
        <v>12242</v>
      </c>
    </row>
    <row r="11485" spans="1:16" x14ac:dyDescent="0.25">
      <c r="A11485">
        <v>156962</v>
      </c>
      <c r="B11485" t="s">
        <v>41</v>
      </c>
      <c r="E11485" t="s">
        <v>12245</v>
      </c>
      <c r="G11485" t="s">
        <v>235</v>
      </c>
      <c r="H11485" t="s">
        <v>198</v>
      </c>
      <c r="I11485" t="s">
        <v>6370</v>
      </c>
      <c r="J11485">
        <v>2010</v>
      </c>
      <c r="K11485">
        <v>9400</v>
      </c>
      <c r="L11485">
        <v>10</v>
      </c>
      <c r="M11485" t="s">
        <v>200</v>
      </c>
      <c r="N11485" t="s">
        <v>12006</v>
      </c>
      <c r="O11485" t="s">
        <v>9923</v>
      </c>
      <c r="P11485" t="s">
        <v>12242</v>
      </c>
    </row>
    <row r="11486" spans="1:16" x14ac:dyDescent="0.25">
      <c r="A11486">
        <v>156965</v>
      </c>
      <c r="B11486" t="s">
        <v>41</v>
      </c>
      <c r="E11486" t="s">
        <v>12246</v>
      </c>
      <c r="G11486" t="s">
        <v>235</v>
      </c>
      <c r="H11486" t="s">
        <v>198</v>
      </c>
      <c r="I11486" t="s">
        <v>6370</v>
      </c>
      <c r="J11486">
        <v>2010</v>
      </c>
      <c r="K11486">
        <v>8900</v>
      </c>
      <c r="L11486">
        <v>10</v>
      </c>
      <c r="M11486" t="s">
        <v>200</v>
      </c>
      <c r="N11486" t="s">
        <v>12006</v>
      </c>
      <c r="O11486" t="s">
        <v>9923</v>
      </c>
      <c r="P11486" t="s">
        <v>12247</v>
      </c>
    </row>
    <row r="11487" spans="1:16" x14ac:dyDescent="0.25">
      <c r="A11487">
        <v>156966</v>
      </c>
      <c r="B11487" t="s">
        <v>41</v>
      </c>
      <c r="E11487" t="s">
        <v>12248</v>
      </c>
      <c r="G11487" t="s">
        <v>235</v>
      </c>
      <c r="H11487" t="s">
        <v>198</v>
      </c>
      <c r="I11487" t="s">
        <v>6370</v>
      </c>
      <c r="J11487">
        <v>2010</v>
      </c>
      <c r="K11487">
        <v>8900</v>
      </c>
      <c r="L11487">
        <v>10</v>
      </c>
      <c r="M11487" t="s">
        <v>200</v>
      </c>
      <c r="N11487" t="s">
        <v>12006</v>
      </c>
      <c r="O11487" t="s">
        <v>9923</v>
      </c>
      <c r="P11487" t="s">
        <v>12247</v>
      </c>
    </row>
    <row r="11488" spans="1:16" x14ac:dyDescent="0.25">
      <c r="A11488">
        <v>156969</v>
      </c>
      <c r="B11488" t="s">
        <v>41</v>
      </c>
      <c r="E11488" t="s">
        <v>12249</v>
      </c>
      <c r="G11488" t="s">
        <v>235</v>
      </c>
      <c r="H11488" t="s">
        <v>198</v>
      </c>
      <c r="I11488" t="s">
        <v>6370</v>
      </c>
      <c r="J11488">
        <v>2010</v>
      </c>
      <c r="K11488">
        <v>8900</v>
      </c>
      <c r="L11488">
        <v>10</v>
      </c>
      <c r="M11488" t="s">
        <v>200</v>
      </c>
      <c r="N11488" t="s">
        <v>12006</v>
      </c>
      <c r="O11488" t="s">
        <v>9923</v>
      </c>
      <c r="P11488" t="s">
        <v>12201</v>
      </c>
    </row>
    <row r="11489" spans="1:16" x14ac:dyDescent="0.25">
      <c r="A11489">
        <v>156970</v>
      </c>
      <c r="B11489" t="s">
        <v>9985</v>
      </c>
      <c r="E11489" t="s">
        <v>12250</v>
      </c>
      <c r="G11489" t="s">
        <v>235</v>
      </c>
      <c r="H11489" t="s">
        <v>198</v>
      </c>
      <c r="I11489" t="s">
        <v>6370</v>
      </c>
      <c r="J11489">
        <v>2010</v>
      </c>
      <c r="K11489">
        <v>9400</v>
      </c>
      <c r="L11489">
        <v>10</v>
      </c>
      <c r="M11489" t="s">
        <v>200</v>
      </c>
      <c r="N11489" t="s">
        <v>12006</v>
      </c>
      <c r="O11489" t="s">
        <v>9923</v>
      </c>
      <c r="P11489" t="s">
        <v>12208</v>
      </c>
    </row>
    <row r="11490" spans="1:16" x14ac:dyDescent="0.25">
      <c r="A11490">
        <v>156972</v>
      </c>
      <c r="B11490" t="s">
        <v>42</v>
      </c>
      <c r="E11490" t="s">
        <v>12251</v>
      </c>
      <c r="G11490" t="s">
        <v>235</v>
      </c>
      <c r="H11490" t="s">
        <v>198</v>
      </c>
      <c r="I11490" t="s">
        <v>6370</v>
      </c>
      <c r="J11490">
        <v>2010</v>
      </c>
      <c r="K11490">
        <v>10300</v>
      </c>
      <c r="L11490">
        <v>10</v>
      </c>
      <c r="M11490" t="s">
        <v>200</v>
      </c>
      <c r="N11490" t="s">
        <v>12006</v>
      </c>
      <c r="O11490" t="s">
        <v>9923</v>
      </c>
      <c r="P11490" t="s">
        <v>12252</v>
      </c>
    </row>
    <row r="11491" spans="1:16" x14ac:dyDescent="0.25">
      <c r="A11491">
        <v>156974</v>
      </c>
      <c r="B11491" t="s">
        <v>42</v>
      </c>
      <c r="E11491" t="s">
        <v>12253</v>
      </c>
      <c r="G11491" t="s">
        <v>235</v>
      </c>
      <c r="H11491" t="s">
        <v>198</v>
      </c>
      <c r="I11491" t="s">
        <v>6370</v>
      </c>
      <c r="J11491">
        <v>2010</v>
      </c>
      <c r="K11491">
        <v>9400</v>
      </c>
      <c r="L11491">
        <v>10</v>
      </c>
      <c r="M11491" t="s">
        <v>200</v>
      </c>
      <c r="N11491" t="s">
        <v>12006</v>
      </c>
      <c r="O11491" t="s">
        <v>9923</v>
      </c>
      <c r="P11491" t="s">
        <v>12252</v>
      </c>
    </row>
    <row r="11492" spans="1:16" x14ac:dyDescent="0.25">
      <c r="A11492">
        <v>156975</v>
      </c>
      <c r="B11492" t="s">
        <v>42</v>
      </c>
      <c r="E11492" t="s">
        <v>12254</v>
      </c>
      <c r="G11492" t="s">
        <v>235</v>
      </c>
      <c r="H11492" t="s">
        <v>198</v>
      </c>
      <c r="I11492" t="s">
        <v>6370</v>
      </c>
      <c r="J11492">
        <v>2010</v>
      </c>
      <c r="K11492">
        <v>10300</v>
      </c>
      <c r="L11492">
        <v>10</v>
      </c>
      <c r="M11492" t="s">
        <v>200</v>
      </c>
      <c r="N11492" t="s">
        <v>12006</v>
      </c>
      <c r="O11492" t="s">
        <v>9923</v>
      </c>
      <c r="P11492" t="s">
        <v>12252</v>
      </c>
    </row>
    <row r="11493" spans="1:16" x14ac:dyDescent="0.25">
      <c r="A11493">
        <v>156977</v>
      </c>
      <c r="B11493" t="s">
        <v>42</v>
      </c>
      <c r="E11493" t="s">
        <v>12255</v>
      </c>
      <c r="G11493" t="s">
        <v>235</v>
      </c>
      <c r="H11493" t="s">
        <v>198</v>
      </c>
      <c r="I11493" t="s">
        <v>6370</v>
      </c>
      <c r="J11493">
        <v>2010</v>
      </c>
      <c r="K11493">
        <v>9400</v>
      </c>
      <c r="L11493">
        <v>10</v>
      </c>
      <c r="M11493" t="s">
        <v>200</v>
      </c>
      <c r="N11493" t="s">
        <v>12006</v>
      </c>
      <c r="O11493" t="s">
        <v>9923</v>
      </c>
      <c r="P11493" t="s">
        <v>12252</v>
      </c>
    </row>
    <row r="11494" spans="1:16" x14ac:dyDescent="0.25">
      <c r="A11494">
        <v>156979</v>
      </c>
      <c r="B11494" t="s">
        <v>42</v>
      </c>
      <c r="E11494" t="s">
        <v>12256</v>
      </c>
      <c r="G11494" t="s">
        <v>235</v>
      </c>
      <c r="H11494" t="s">
        <v>198</v>
      </c>
      <c r="I11494" t="s">
        <v>6370</v>
      </c>
      <c r="J11494">
        <v>2010</v>
      </c>
      <c r="K11494">
        <v>9400</v>
      </c>
      <c r="L11494">
        <v>10</v>
      </c>
      <c r="M11494" t="s">
        <v>200</v>
      </c>
      <c r="N11494" t="s">
        <v>12006</v>
      </c>
      <c r="O11494" t="s">
        <v>9923</v>
      </c>
      <c r="P11494" t="s">
        <v>12252</v>
      </c>
    </row>
    <row r="11495" spans="1:16" x14ac:dyDescent="0.25">
      <c r="A11495">
        <v>156980</v>
      </c>
      <c r="B11495" t="s">
        <v>41</v>
      </c>
      <c r="E11495" t="s">
        <v>12257</v>
      </c>
      <c r="G11495" t="s">
        <v>235</v>
      </c>
      <c r="H11495" t="s">
        <v>198</v>
      </c>
      <c r="I11495" t="s">
        <v>6370</v>
      </c>
      <c r="J11495">
        <v>2010</v>
      </c>
      <c r="K11495">
        <v>8900</v>
      </c>
      <c r="L11495">
        <v>10</v>
      </c>
      <c r="M11495" t="s">
        <v>200</v>
      </c>
      <c r="N11495" t="s">
        <v>12006</v>
      </c>
      <c r="O11495" t="s">
        <v>9923</v>
      </c>
      <c r="P11495" t="s">
        <v>12247</v>
      </c>
    </row>
    <row r="11496" spans="1:16" x14ac:dyDescent="0.25">
      <c r="A11496">
        <v>156982</v>
      </c>
      <c r="B11496" t="s">
        <v>9985</v>
      </c>
      <c r="E11496" t="s">
        <v>12258</v>
      </c>
      <c r="G11496" t="s">
        <v>10122</v>
      </c>
      <c r="H11496" t="s">
        <v>198</v>
      </c>
      <c r="I11496" t="s">
        <v>10123</v>
      </c>
      <c r="J11496">
        <v>2004</v>
      </c>
      <c r="K11496">
        <v>7600</v>
      </c>
      <c r="L11496">
        <v>51</v>
      </c>
      <c r="M11496" t="s">
        <v>200</v>
      </c>
      <c r="N11496" t="s">
        <v>12006</v>
      </c>
      <c r="O11496" t="s">
        <v>9923</v>
      </c>
      <c r="P11496" t="s">
        <v>12259</v>
      </c>
    </row>
    <row r="11497" spans="1:16" x14ac:dyDescent="0.25">
      <c r="A11497">
        <v>156984</v>
      </c>
      <c r="B11497" t="s">
        <v>52</v>
      </c>
      <c r="E11497" t="s">
        <v>12260</v>
      </c>
      <c r="G11497" t="s">
        <v>10122</v>
      </c>
      <c r="H11497" t="s">
        <v>198</v>
      </c>
      <c r="I11497" t="s">
        <v>10123</v>
      </c>
      <c r="J11497">
        <v>2003</v>
      </c>
      <c r="K11497">
        <v>7400</v>
      </c>
      <c r="L11497">
        <v>51</v>
      </c>
      <c r="M11497" t="s">
        <v>200</v>
      </c>
      <c r="N11497" t="s">
        <v>12006</v>
      </c>
      <c r="O11497" t="s">
        <v>9923</v>
      </c>
      <c r="P11497" t="s">
        <v>12261</v>
      </c>
    </row>
    <row r="11498" spans="1:16" x14ac:dyDescent="0.25">
      <c r="A11498">
        <v>156985</v>
      </c>
      <c r="B11498" t="s">
        <v>62</v>
      </c>
      <c r="E11498" t="s">
        <v>12262</v>
      </c>
      <c r="G11498" t="s">
        <v>10122</v>
      </c>
      <c r="H11498" t="s">
        <v>198</v>
      </c>
      <c r="I11498" t="s">
        <v>10123</v>
      </c>
      <c r="J11498">
        <v>2003</v>
      </c>
      <c r="K11498">
        <v>7400</v>
      </c>
      <c r="L11498">
        <v>51</v>
      </c>
      <c r="M11498" t="s">
        <v>200</v>
      </c>
      <c r="N11498" t="s">
        <v>12006</v>
      </c>
      <c r="O11498" t="s">
        <v>9923</v>
      </c>
      <c r="P11498" t="s">
        <v>12261</v>
      </c>
    </row>
    <row r="11499" spans="1:16" x14ac:dyDescent="0.25">
      <c r="A11499">
        <v>156987</v>
      </c>
      <c r="B11499" t="s">
        <v>52</v>
      </c>
      <c r="E11499" t="s">
        <v>12263</v>
      </c>
      <c r="G11499" t="s">
        <v>10122</v>
      </c>
      <c r="H11499" t="s">
        <v>198</v>
      </c>
      <c r="I11499" t="s">
        <v>10123</v>
      </c>
      <c r="J11499">
        <v>2004</v>
      </c>
      <c r="K11499">
        <v>7410</v>
      </c>
      <c r="L11499">
        <v>51</v>
      </c>
      <c r="M11499" t="s">
        <v>200</v>
      </c>
      <c r="N11499" t="s">
        <v>12006</v>
      </c>
      <c r="O11499" t="s">
        <v>9923</v>
      </c>
      <c r="P11499" t="s">
        <v>12264</v>
      </c>
    </row>
    <row r="11500" spans="1:16" x14ac:dyDescent="0.25">
      <c r="A11500">
        <v>156990</v>
      </c>
      <c r="B11500" t="s">
        <v>41</v>
      </c>
      <c r="E11500" t="s">
        <v>12265</v>
      </c>
      <c r="G11500" t="s">
        <v>10122</v>
      </c>
      <c r="H11500" t="s">
        <v>198</v>
      </c>
      <c r="I11500" t="s">
        <v>10123</v>
      </c>
      <c r="J11500">
        <v>2004</v>
      </c>
      <c r="K11500">
        <v>7600</v>
      </c>
      <c r="L11500">
        <v>51</v>
      </c>
      <c r="M11500" t="s">
        <v>200</v>
      </c>
      <c r="N11500" t="s">
        <v>12006</v>
      </c>
      <c r="O11500" t="s">
        <v>9923</v>
      </c>
      <c r="P11500" t="s">
        <v>12266</v>
      </c>
    </row>
    <row r="11501" spans="1:16" x14ac:dyDescent="0.25">
      <c r="A11501">
        <v>156991</v>
      </c>
      <c r="B11501" t="s">
        <v>41</v>
      </c>
      <c r="E11501" t="s">
        <v>12267</v>
      </c>
      <c r="G11501" t="s">
        <v>10122</v>
      </c>
      <c r="H11501" t="s">
        <v>198</v>
      </c>
      <c r="I11501" t="s">
        <v>10123</v>
      </c>
      <c r="J11501">
        <v>2004</v>
      </c>
      <c r="K11501">
        <v>7200</v>
      </c>
      <c r="L11501">
        <v>51</v>
      </c>
      <c r="M11501" t="s">
        <v>200</v>
      </c>
      <c r="N11501" t="s">
        <v>12006</v>
      </c>
      <c r="O11501" t="s">
        <v>9923</v>
      </c>
      <c r="P11501" t="s">
        <v>12268</v>
      </c>
    </row>
    <row r="11502" spans="1:16" x14ac:dyDescent="0.25">
      <c r="A11502">
        <v>156992</v>
      </c>
      <c r="B11502" t="s">
        <v>41</v>
      </c>
      <c r="E11502" t="s">
        <v>12269</v>
      </c>
      <c r="G11502" t="s">
        <v>10122</v>
      </c>
      <c r="H11502" t="s">
        <v>198</v>
      </c>
      <c r="I11502" t="s">
        <v>10123</v>
      </c>
      <c r="J11502">
        <v>2004</v>
      </c>
      <c r="K11502">
        <v>7600</v>
      </c>
      <c r="L11502">
        <v>51</v>
      </c>
      <c r="M11502" t="s">
        <v>200</v>
      </c>
      <c r="N11502" t="s">
        <v>12006</v>
      </c>
      <c r="O11502" t="s">
        <v>9923</v>
      </c>
      <c r="P11502" t="s">
        <v>12259</v>
      </c>
    </row>
    <row r="11503" spans="1:16" x14ac:dyDescent="0.25">
      <c r="A11503">
        <v>156995</v>
      </c>
      <c r="B11503" t="s">
        <v>40</v>
      </c>
      <c r="E11503" t="s">
        <v>12270</v>
      </c>
      <c r="G11503" t="s">
        <v>10122</v>
      </c>
      <c r="H11503" t="s">
        <v>198</v>
      </c>
      <c r="I11503" t="s">
        <v>10123</v>
      </c>
      <c r="J11503">
        <v>2005</v>
      </c>
      <c r="K11503">
        <v>7546</v>
      </c>
      <c r="L11503">
        <v>51</v>
      </c>
      <c r="M11503" t="s">
        <v>200</v>
      </c>
      <c r="N11503" t="s">
        <v>12006</v>
      </c>
      <c r="O11503" t="s">
        <v>9923</v>
      </c>
      <c r="P11503" t="s">
        <v>12271</v>
      </c>
    </row>
    <row r="11504" spans="1:16" x14ac:dyDescent="0.25">
      <c r="A11504">
        <v>156996</v>
      </c>
      <c r="B11504" t="s">
        <v>40</v>
      </c>
      <c r="E11504" t="s">
        <v>12272</v>
      </c>
      <c r="G11504" t="s">
        <v>10122</v>
      </c>
      <c r="H11504" t="s">
        <v>198</v>
      </c>
      <c r="I11504" t="s">
        <v>10123</v>
      </c>
      <c r="J11504">
        <v>2005</v>
      </c>
      <c r="K11504">
        <v>6641</v>
      </c>
      <c r="L11504">
        <v>51</v>
      </c>
      <c r="M11504" t="s">
        <v>200</v>
      </c>
      <c r="N11504" t="s">
        <v>12006</v>
      </c>
      <c r="O11504" t="s">
        <v>9923</v>
      </c>
      <c r="P11504" t="s">
        <v>12271</v>
      </c>
    </row>
    <row r="11505" spans="1:16" x14ac:dyDescent="0.25">
      <c r="A11505">
        <v>156998</v>
      </c>
      <c r="B11505" t="s">
        <v>9985</v>
      </c>
      <c r="E11505" t="s">
        <v>12273</v>
      </c>
      <c r="G11505" t="s">
        <v>10122</v>
      </c>
      <c r="H11505" t="s">
        <v>198</v>
      </c>
      <c r="I11505" t="s">
        <v>10123</v>
      </c>
      <c r="J11505">
        <v>2005</v>
      </c>
      <c r="K11505">
        <v>8000</v>
      </c>
      <c r="L11505">
        <v>51</v>
      </c>
      <c r="M11505" t="s">
        <v>200</v>
      </c>
      <c r="N11505" t="s">
        <v>12006</v>
      </c>
      <c r="O11505" t="s">
        <v>9923</v>
      </c>
      <c r="P11505" t="s">
        <v>12274</v>
      </c>
    </row>
    <row r="11506" spans="1:16" x14ac:dyDescent="0.25">
      <c r="A11506">
        <v>157000</v>
      </c>
      <c r="B11506" t="s">
        <v>52</v>
      </c>
      <c r="E11506" t="s">
        <v>12275</v>
      </c>
      <c r="G11506" t="s">
        <v>10122</v>
      </c>
      <c r="H11506" t="s">
        <v>198</v>
      </c>
      <c r="I11506" t="s">
        <v>10123</v>
      </c>
      <c r="J11506">
        <v>2005</v>
      </c>
      <c r="K11506">
        <v>7600</v>
      </c>
      <c r="L11506">
        <v>51</v>
      </c>
      <c r="M11506" t="s">
        <v>200</v>
      </c>
      <c r="N11506" t="s">
        <v>12006</v>
      </c>
      <c r="O11506" t="s">
        <v>9923</v>
      </c>
      <c r="P11506" t="s">
        <v>12276</v>
      </c>
    </row>
    <row r="11507" spans="1:16" x14ac:dyDescent="0.25">
      <c r="A11507">
        <v>157001</v>
      </c>
      <c r="B11507" t="s">
        <v>52</v>
      </c>
      <c r="E11507" t="s">
        <v>12277</v>
      </c>
      <c r="G11507" t="s">
        <v>10122</v>
      </c>
      <c r="H11507" t="s">
        <v>198</v>
      </c>
      <c r="I11507" t="s">
        <v>10123</v>
      </c>
      <c r="J11507">
        <v>2005</v>
      </c>
      <c r="K11507">
        <v>8000</v>
      </c>
      <c r="L11507">
        <v>51</v>
      </c>
      <c r="M11507" t="s">
        <v>200</v>
      </c>
      <c r="N11507" t="s">
        <v>12006</v>
      </c>
      <c r="O11507" t="s">
        <v>9923</v>
      </c>
      <c r="P11507" t="s">
        <v>12259</v>
      </c>
    </row>
    <row r="11508" spans="1:16" x14ac:dyDescent="0.25">
      <c r="A11508">
        <v>157002</v>
      </c>
      <c r="B11508" t="s">
        <v>52</v>
      </c>
      <c r="E11508" t="s">
        <v>12278</v>
      </c>
      <c r="G11508" t="s">
        <v>10122</v>
      </c>
      <c r="H11508" t="s">
        <v>198</v>
      </c>
      <c r="I11508" t="s">
        <v>10123</v>
      </c>
      <c r="J11508">
        <v>2005</v>
      </c>
      <c r="K11508">
        <v>7400</v>
      </c>
      <c r="L11508">
        <v>51</v>
      </c>
      <c r="M11508" t="s">
        <v>200</v>
      </c>
      <c r="N11508" t="s">
        <v>12006</v>
      </c>
      <c r="O11508" t="s">
        <v>9923</v>
      </c>
      <c r="P11508" t="s">
        <v>12259</v>
      </c>
    </row>
    <row r="11509" spans="1:16" x14ac:dyDescent="0.25">
      <c r="A11509">
        <v>157003</v>
      </c>
      <c r="B11509" t="s">
        <v>52</v>
      </c>
      <c r="E11509" t="s">
        <v>12279</v>
      </c>
      <c r="G11509" t="s">
        <v>10122</v>
      </c>
      <c r="H11509" t="s">
        <v>198</v>
      </c>
      <c r="I11509" t="s">
        <v>10123</v>
      </c>
      <c r="J11509">
        <v>2005</v>
      </c>
      <c r="K11509">
        <v>7400</v>
      </c>
      <c r="L11509">
        <v>51</v>
      </c>
      <c r="M11509" t="s">
        <v>200</v>
      </c>
      <c r="N11509" t="s">
        <v>12006</v>
      </c>
      <c r="O11509" t="s">
        <v>9923</v>
      </c>
      <c r="P11509" t="s">
        <v>12259</v>
      </c>
    </row>
    <row r="11510" spans="1:16" x14ac:dyDescent="0.25">
      <c r="A11510">
        <v>157006</v>
      </c>
      <c r="B11510" t="s">
        <v>52</v>
      </c>
      <c r="E11510" t="s">
        <v>12280</v>
      </c>
      <c r="G11510" t="s">
        <v>10122</v>
      </c>
      <c r="H11510" t="s">
        <v>198</v>
      </c>
      <c r="I11510" t="s">
        <v>10123</v>
      </c>
      <c r="J11510">
        <v>2005</v>
      </c>
      <c r="K11510">
        <v>7600</v>
      </c>
      <c r="L11510">
        <v>51</v>
      </c>
      <c r="M11510" t="s">
        <v>200</v>
      </c>
      <c r="N11510" t="s">
        <v>12006</v>
      </c>
      <c r="O11510" t="s">
        <v>9923</v>
      </c>
      <c r="P11510" t="s">
        <v>12264</v>
      </c>
    </row>
    <row r="11511" spans="1:16" x14ac:dyDescent="0.25">
      <c r="A11511">
        <v>157010</v>
      </c>
      <c r="B11511" t="s">
        <v>52</v>
      </c>
      <c r="E11511" t="s">
        <v>12281</v>
      </c>
      <c r="G11511" t="s">
        <v>10122</v>
      </c>
      <c r="H11511" t="s">
        <v>198</v>
      </c>
      <c r="I11511" t="s">
        <v>10123</v>
      </c>
      <c r="J11511">
        <v>2005</v>
      </c>
      <c r="K11511">
        <v>8000</v>
      </c>
      <c r="L11511">
        <v>51</v>
      </c>
      <c r="M11511" t="s">
        <v>200</v>
      </c>
      <c r="N11511" t="s">
        <v>12006</v>
      </c>
      <c r="O11511" t="s">
        <v>9923</v>
      </c>
      <c r="P11511" t="s">
        <v>12259</v>
      </c>
    </row>
    <row r="11512" spans="1:16" x14ac:dyDescent="0.25">
      <c r="A11512">
        <v>157011</v>
      </c>
      <c r="B11512" t="s">
        <v>40</v>
      </c>
      <c r="E11512" t="s">
        <v>12282</v>
      </c>
      <c r="G11512" t="s">
        <v>10122</v>
      </c>
      <c r="H11512" t="s">
        <v>198</v>
      </c>
      <c r="I11512" t="s">
        <v>10123</v>
      </c>
      <c r="J11512">
        <v>2005</v>
      </c>
      <c r="K11512">
        <v>8000</v>
      </c>
      <c r="L11512">
        <v>51</v>
      </c>
      <c r="M11512" t="s">
        <v>200</v>
      </c>
      <c r="N11512" t="s">
        <v>12006</v>
      </c>
      <c r="O11512" t="s">
        <v>9923</v>
      </c>
      <c r="P11512" t="s">
        <v>12276</v>
      </c>
    </row>
    <row r="11513" spans="1:16" x14ac:dyDescent="0.25">
      <c r="A11513">
        <v>157013</v>
      </c>
      <c r="B11513" t="s">
        <v>41</v>
      </c>
      <c r="E11513" t="s">
        <v>12283</v>
      </c>
      <c r="G11513" t="s">
        <v>10122</v>
      </c>
      <c r="H11513" t="s">
        <v>198</v>
      </c>
      <c r="I11513" t="s">
        <v>10123</v>
      </c>
      <c r="J11513">
        <v>2006</v>
      </c>
      <c r="K11513">
        <v>7600</v>
      </c>
      <c r="L11513">
        <v>51</v>
      </c>
      <c r="M11513" t="s">
        <v>200</v>
      </c>
      <c r="N11513" t="s">
        <v>12006</v>
      </c>
      <c r="O11513" t="s">
        <v>9923</v>
      </c>
      <c r="P11513" t="s">
        <v>12284</v>
      </c>
    </row>
    <row r="11514" spans="1:16" x14ac:dyDescent="0.25">
      <c r="A11514">
        <v>157015</v>
      </c>
      <c r="B11514" t="s">
        <v>52</v>
      </c>
      <c r="E11514" t="s">
        <v>12285</v>
      </c>
      <c r="G11514" t="s">
        <v>10122</v>
      </c>
      <c r="H11514" t="s">
        <v>198</v>
      </c>
      <c r="I11514" t="s">
        <v>10123</v>
      </c>
      <c r="J11514">
        <v>2006</v>
      </c>
      <c r="K11514">
        <v>7410</v>
      </c>
      <c r="L11514">
        <v>51</v>
      </c>
      <c r="M11514" t="s">
        <v>200</v>
      </c>
      <c r="N11514" t="s">
        <v>12006</v>
      </c>
      <c r="O11514" t="s">
        <v>9923</v>
      </c>
      <c r="P11514" t="s">
        <v>12286</v>
      </c>
    </row>
    <row r="11515" spans="1:16" x14ac:dyDescent="0.25">
      <c r="A11515">
        <v>157017</v>
      </c>
      <c r="B11515" t="s">
        <v>52</v>
      </c>
      <c r="E11515" t="s">
        <v>12287</v>
      </c>
      <c r="G11515" t="s">
        <v>10122</v>
      </c>
      <c r="H11515" t="s">
        <v>198</v>
      </c>
      <c r="I11515" t="s">
        <v>10123</v>
      </c>
      <c r="J11515">
        <v>2006</v>
      </c>
      <c r="K11515">
        <v>10300</v>
      </c>
      <c r="L11515">
        <v>51</v>
      </c>
      <c r="M11515" t="s">
        <v>200</v>
      </c>
      <c r="N11515" t="s">
        <v>12006</v>
      </c>
      <c r="O11515" t="s">
        <v>9923</v>
      </c>
      <c r="P11515" t="s">
        <v>12286</v>
      </c>
    </row>
    <row r="11516" spans="1:16" x14ac:dyDescent="0.25">
      <c r="A11516">
        <v>157019</v>
      </c>
      <c r="B11516" t="s">
        <v>41</v>
      </c>
      <c r="E11516" t="s">
        <v>12288</v>
      </c>
      <c r="G11516" t="s">
        <v>10122</v>
      </c>
      <c r="H11516" t="s">
        <v>198</v>
      </c>
      <c r="I11516" t="s">
        <v>10123</v>
      </c>
      <c r="J11516">
        <v>2006</v>
      </c>
      <c r="K11516">
        <v>8900</v>
      </c>
      <c r="L11516">
        <v>51</v>
      </c>
      <c r="M11516" t="s">
        <v>200</v>
      </c>
      <c r="N11516" t="s">
        <v>12006</v>
      </c>
      <c r="O11516" t="s">
        <v>9923</v>
      </c>
      <c r="P11516" t="s">
        <v>12289</v>
      </c>
    </row>
    <row r="11517" spans="1:16" x14ac:dyDescent="0.25">
      <c r="A11517">
        <v>157020</v>
      </c>
      <c r="B11517" t="s">
        <v>41</v>
      </c>
      <c r="E11517" t="s">
        <v>12290</v>
      </c>
      <c r="G11517" t="s">
        <v>10122</v>
      </c>
      <c r="H11517" t="s">
        <v>198</v>
      </c>
      <c r="I11517" t="s">
        <v>10123</v>
      </c>
      <c r="J11517">
        <v>2006</v>
      </c>
      <c r="K11517">
        <v>8900</v>
      </c>
      <c r="L11517">
        <v>51</v>
      </c>
      <c r="M11517" t="s">
        <v>200</v>
      </c>
      <c r="N11517" t="s">
        <v>12006</v>
      </c>
      <c r="O11517" t="s">
        <v>9923</v>
      </c>
      <c r="P11517" t="s">
        <v>12291</v>
      </c>
    </row>
    <row r="11518" spans="1:16" x14ac:dyDescent="0.25">
      <c r="A11518">
        <v>157022</v>
      </c>
      <c r="B11518" t="s">
        <v>9985</v>
      </c>
      <c r="E11518" t="s">
        <v>12292</v>
      </c>
      <c r="G11518" t="s">
        <v>10122</v>
      </c>
      <c r="H11518" t="s">
        <v>198</v>
      </c>
      <c r="I11518" t="s">
        <v>10123</v>
      </c>
      <c r="J11518">
        <v>2006</v>
      </c>
      <c r="K11518">
        <v>7600</v>
      </c>
      <c r="L11518">
        <v>51</v>
      </c>
      <c r="M11518" t="s">
        <v>200</v>
      </c>
      <c r="N11518" t="s">
        <v>12006</v>
      </c>
      <c r="O11518" t="s">
        <v>9923</v>
      </c>
      <c r="P11518" t="s">
        <v>12284</v>
      </c>
    </row>
    <row r="11519" spans="1:16" x14ac:dyDescent="0.25">
      <c r="A11519">
        <v>157023</v>
      </c>
      <c r="B11519" t="s">
        <v>9985</v>
      </c>
      <c r="E11519" t="s">
        <v>12293</v>
      </c>
      <c r="G11519" t="s">
        <v>10122</v>
      </c>
      <c r="H11519" t="s">
        <v>198</v>
      </c>
      <c r="I11519" t="s">
        <v>10123</v>
      </c>
      <c r="J11519">
        <v>2006</v>
      </c>
      <c r="K11519">
        <v>7000</v>
      </c>
      <c r="L11519">
        <v>51</v>
      </c>
      <c r="M11519" t="s">
        <v>200</v>
      </c>
      <c r="N11519" t="s">
        <v>12006</v>
      </c>
      <c r="O11519" t="s">
        <v>9923</v>
      </c>
      <c r="P11519" t="s">
        <v>12294</v>
      </c>
    </row>
    <row r="11520" spans="1:16" x14ac:dyDescent="0.25">
      <c r="A11520">
        <v>157024</v>
      </c>
      <c r="B11520" t="s">
        <v>9985</v>
      </c>
      <c r="E11520" t="s">
        <v>12295</v>
      </c>
      <c r="G11520" t="s">
        <v>10122</v>
      </c>
      <c r="H11520" t="s">
        <v>198</v>
      </c>
      <c r="I11520" t="s">
        <v>10123</v>
      </c>
      <c r="J11520">
        <v>2006</v>
      </c>
      <c r="K11520">
        <v>10000</v>
      </c>
      <c r="L11520">
        <v>51</v>
      </c>
      <c r="M11520" t="s">
        <v>200</v>
      </c>
      <c r="N11520" t="s">
        <v>12006</v>
      </c>
      <c r="O11520" t="s">
        <v>9923</v>
      </c>
      <c r="P11520" t="s">
        <v>12276</v>
      </c>
    </row>
    <row r="11521" spans="1:16" x14ac:dyDescent="0.25">
      <c r="A11521">
        <v>157025</v>
      </c>
      <c r="B11521" t="s">
        <v>41</v>
      </c>
      <c r="E11521" t="s">
        <v>12296</v>
      </c>
      <c r="G11521" t="s">
        <v>10122</v>
      </c>
      <c r="H11521" t="s">
        <v>198</v>
      </c>
      <c r="I11521" t="s">
        <v>10123</v>
      </c>
      <c r="J11521">
        <v>2007</v>
      </c>
      <c r="K11521">
        <v>8900</v>
      </c>
      <c r="L11521">
        <v>51</v>
      </c>
      <c r="M11521" t="s">
        <v>200</v>
      </c>
      <c r="N11521" t="s">
        <v>12006</v>
      </c>
      <c r="O11521" t="s">
        <v>9923</v>
      </c>
      <c r="P11521" t="s">
        <v>12297</v>
      </c>
    </row>
    <row r="11522" spans="1:16" x14ac:dyDescent="0.25">
      <c r="A11522">
        <v>157026</v>
      </c>
      <c r="B11522" t="s">
        <v>41</v>
      </c>
      <c r="E11522" t="s">
        <v>12298</v>
      </c>
      <c r="G11522" t="s">
        <v>10122</v>
      </c>
      <c r="H11522" t="s">
        <v>198</v>
      </c>
      <c r="I11522" t="s">
        <v>10123</v>
      </c>
      <c r="J11522">
        <v>2007</v>
      </c>
      <c r="K11522">
        <v>9400</v>
      </c>
      <c r="L11522">
        <v>51</v>
      </c>
      <c r="M11522" t="s">
        <v>200</v>
      </c>
      <c r="N11522" t="s">
        <v>12006</v>
      </c>
      <c r="O11522" t="s">
        <v>9923</v>
      </c>
      <c r="P11522" t="s">
        <v>12299</v>
      </c>
    </row>
    <row r="11523" spans="1:16" x14ac:dyDescent="0.25">
      <c r="A11523">
        <v>157027</v>
      </c>
      <c r="B11523" t="s">
        <v>40</v>
      </c>
      <c r="E11523" t="s">
        <v>12300</v>
      </c>
      <c r="G11523" t="s">
        <v>10122</v>
      </c>
      <c r="H11523" t="s">
        <v>198</v>
      </c>
      <c r="I11523" t="s">
        <v>10123</v>
      </c>
      <c r="J11523">
        <v>2007</v>
      </c>
      <c r="K11523">
        <v>8000</v>
      </c>
      <c r="L11523">
        <v>51</v>
      </c>
      <c r="M11523" t="s">
        <v>200</v>
      </c>
      <c r="N11523" t="s">
        <v>12006</v>
      </c>
      <c r="O11523" t="s">
        <v>9923</v>
      </c>
      <c r="P11523" t="s">
        <v>12276</v>
      </c>
    </row>
    <row r="11524" spans="1:16" x14ac:dyDescent="0.25">
      <c r="A11524">
        <v>157028</v>
      </c>
      <c r="B11524" t="s">
        <v>40</v>
      </c>
      <c r="E11524" t="s">
        <v>12301</v>
      </c>
      <c r="G11524" t="s">
        <v>10122</v>
      </c>
      <c r="H11524" t="s">
        <v>198</v>
      </c>
      <c r="I11524" t="s">
        <v>10123</v>
      </c>
      <c r="J11524">
        <v>2007</v>
      </c>
      <c r="K11524">
        <v>8000</v>
      </c>
      <c r="L11524">
        <v>51</v>
      </c>
      <c r="M11524" t="s">
        <v>200</v>
      </c>
      <c r="N11524" t="s">
        <v>12006</v>
      </c>
      <c r="O11524" t="s">
        <v>9923</v>
      </c>
      <c r="P11524" t="s">
        <v>12284</v>
      </c>
    </row>
    <row r="11525" spans="1:16" x14ac:dyDescent="0.25">
      <c r="A11525">
        <v>157029</v>
      </c>
      <c r="B11525" t="s">
        <v>9985</v>
      </c>
      <c r="E11525" t="s">
        <v>12302</v>
      </c>
      <c r="G11525" t="s">
        <v>10122</v>
      </c>
      <c r="H11525" t="s">
        <v>198</v>
      </c>
      <c r="I11525" t="s">
        <v>10123</v>
      </c>
      <c r="J11525">
        <v>2007</v>
      </c>
      <c r="K11525">
        <v>7600</v>
      </c>
      <c r="L11525">
        <v>51</v>
      </c>
      <c r="M11525" t="s">
        <v>200</v>
      </c>
      <c r="N11525" t="s">
        <v>12006</v>
      </c>
      <c r="O11525" t="s">
        <v>9923</v>
      </c>
      <c r="P11525" t="s">
        <v>12259</v>
      </c>
    </row>
    <row r="11526" spans="1:16" x14ac:dyDescent="0.25">
      <c r="A11526">
        <v>157031</v>
      </c>
      <c r="B11526" t="s">
        <v>40</v>
      </c>
      <c r="E11526" t="s">
        <v>12303</v>
      </c>
      <c r="G11526" t="s">
        <v>10122</v>
      </c>
      <c r="H11526" t="s">
        <v>198</v>
      </c>
      <c r="I11526" t="s">
        <v>10123</v>
      </c>
      <c r="J11526">
        <v>2007</v>
      </c>
      <c r="K11526">
        <v>7200</v>
      </c>
      <c r="L11526">
        <v>51</v>
      </c>
      <c r="M11526" t="s">
        <v>200</v>
      </c>
      <c r="N11526" t="s">
        <v>12006</v>
      </c>
      <c r="O11526" t="s">
        <v>9923</v>
      </c>
      <c r="P11526" t="s">
        <v>12276</v>
      </c>
    </row>
    <row r="11527" spans="1:16" x14ac:dyDescent="0.25">
      <c r="A11527">
        <v>157032</v>
      </c>
      <c r="B11527" t="s">
        <v>41</v>
      </c>
      <c r="E11527" t="s">
        <v>12304</v>
      </c>
      <c r="G11527" t="s">
        <v>10122</v>
      </c>
      <c r="H11527" t="s">
        <v>198</v>
      </c>
      <c r="I11527" t="s">
        <v>10123</v>
      </c>
      <c r="J11527">
        <v>2008</v>
      </c>
      <c r="K11527">
        <v>8900</v>
      </c>
      <c r="L11527">
        <v>51</v>
      </c>
      <c r="M11527" t="s">
        <v>200</v>
      </c>
      <c r="N11527" t="s">
        <v>12006</v>
      </c>
      <c r="O11527" t="s">
        <v>9923</v>
      </c>
      <c r="P11527" t="s">
        <v>12305</v>
      </c>
    </row>
    <row r="11528" spans="1:16" x14ac:dyDescent="0.25">
      <c r="A11528">
        <v>157033</v>
      </c>
      <c r="B11528" t="s">
        <v>41</v>
      </c>
      <c r="E11528" t="s">
        <v>12306</v>
      </c>
      <c r="G11528" t="s">
        <v>10122</v>
      </c>
      <c r="H11528" t="s">
        <v>198</v>
      </c>
      <c r="I11528" t="s">
        <v>10123</v>
      </c>
      <c r="J11528">
        <v>2008</v>
      </c>
      <c r="K11528">
        <v>9400</v>
      </c>
      <c r="L11528">
        <v>51</v>
      </c>
      <c r="M11528" t="s">
        <v>200</v>
      </c>
      <c r="N11528" t="s">
        <v>12006</v>
      </c>
      <c r="O11528" t="s">
        <v>9923</v>
      </c>
      <c r="P11528" t="s">
        <v>12307</v>
      </c>
    </row>
    <row r="11529" spans="1:16" x14ac:dyDescent="0.25">
      <c r="A11529">
        <v>157034</v>
      </c>
      <c r="B11529" t="s">
        <v>41</v>
      </c>
      <c r="E11529" t="s">
        <v>12308</v>
      </c>
      <c r="G11529" t="s">
        <v>10122</v>
      </c>
      <c r="H11529" t="s">
        <v>198</v>
      </c>
      <c r="I11529" t="s">
        <v>10123</v>
      </c>
      <c r="J11529">
        <v>2008</v>
      </c>
      <c r="K11529">
        <v>9400</v>
      </c>
      <c r="L11529">
        <v>51</v>
      </c>
      <c r="M11529" t="s">
        <v>200</v>
      </c>
      <c r="N11529" t="s">
        <v>12006</v>
      </c>
      <c r="O11529" t="s">
        <v>9923</v>
      </c>
      <c r="P11529" t="s">
        <v>12307</v>
      </c>
    </row>
    <row r="11530" spans="1:16" x14ac:dyDescent="0.25">
      <c r="A11530">
        <v>157035</v>
      </c>
      <c r="B11530" t="s">
        <v>52</v>
      </c>
      <c r="E11530" t="s">
        <v>12309</v>
      </c>
      <c r="G11530" t="s">
        <v>10122</v>
      </c>
      <c r="H11530" t="s">
        <v>198</v>
      </c>
      <c r="I11530" t="s">
        <v>10123</v>
      </c>
      <c r="J11530">
        <v>2008</v>
      </c>
      <c r="K11530">
        <v>9400</v>
      </c>
      <c r="L11530">
        <v>51</v>
      </c>
      <c r="M11530" t="s">
        <v>200</v>
      </c>
      <c r="N11530" t="s">
        <v>12006</v>
      </c>
      <c r="O11530" t="s">
        <v>9923</v>
      </c>
      <c r="P11530" t="s">
        <v>12305</v>
      </c>
    </row>
    <row r="11531" spans="1:16" x14ac:dyDescent="0.25">
      <c r="A11531">
        <v>157036</v>
      </c>
      <c r="B11531" t="s">
        <v>52</v>
      </c>
      <c r="E11531" t="s">
        <v>12310</v>
      </c>
      <c r="G11531" t="s">
        <v>10122</v>
      </c>
      <c r="H11531" t="s">
        <v>198</v>
      </c>
      <c r="I11531" t="s">
        <v>10123</v>
      </c>
      <c r="J11531">
        <v>2008</v>
      </c>
      <c r="K11531">
        <v>9400</v>
      </c>
      <c r="L11531">
        <v>51</v>
      </c>
      <c r="M11531" t="s">
        <v>200</v>
      </c>
      <c r="N11531" t="s">
        <v>12006</v>
      </c>
      <c r="O11531" t="s">
        <v>9923</v>
      </c>
      <c r="P11531" t="s">
        <v>12305</v>
      </c>
    </row>
    <row r="11532" spans="1:16" x14ac:dyDescent="0.25">
      <c r="A11532">
        <v>157037</v>
      </c>
      <c r="B11532" t="s">
        <v>52</v>
      </c>
      <c r="E11532" t="s">
        <v>12311</v>
      </c>
      <c r="G11532" t="s">
        <v>10122</v>
      </c>
      <c r="H11532" t="s">
        <v>198</v>
      </c>
      <c r="I11532" t="s">
        <v>10123</v>
      </c>
      <c r="J11532">
        <v>2008</v>
      </c>
      <c r="K11532">
        <v>9400</v>
      </c>
      <c r="L11532">
        <v>51</v>
      </c>
      <c r="M11532" t="s">
        <v>200</v>
      </c>
      <c r="N11532" t="s">
        <v>12006</v>
      </c>
      <c r="O11532" t="s">
        <v>9923</v>
      </c>
      <c r="P11532" t="s">
        <v>12305</v>
      </c>
    </row>
    <row r="11533" spans="1:16" x14ac:dyDescent="0.25">
      <c r="A11533">
        <v>157040</v>
      </c>
      <c r="B11533" t="s">
        <v>52</v>
      </c>
      <c r="E11533" t="s">
        <v>12312</v>
      </c>
      <c r="G11533" t="s">
        <v>10122</v>
      </c>
      <c r="H11533" t="s">
        <v>198</v>
      </c>
      <c r="I11533" t="s">
        <v>10123</v>
      </c>
      <c r="J11533">
        <v>2008</v>
      </c>
      <c r="K11533">
        <v>9400</v>
      </c>
      <c r="L11533">
        <v>51</v>
      </c>
      <c r="M11533" t="s">
        <v>200</v>
      </c>
      <c r="N11533" t="s">
        <v>12006</v>
      </c>
      <c r="O11533" t="s">
        <v>9923</v>
      </c>
      <c r="P11533" t="s">
        <v>12305</v>
      </c>
    </row>
    <row r="11534" spans="1:16" x14ac:dyDescent="0.25">
      <c r="A11534">
        <v>157041</v>
      </c>
      <c r="B11534" t="s">
        <v>52</v>
      </c>
      <c r="E11534" t="s">
        <v>12313</v>
      </c>
      <c r="G11534" t="s">
        <v>10122</v>
      </c>
      <c r="H11534" t="s">
        <v>198</v>
      </c>
      <c r="I11534" t="s">
        <v>10123</v>
      </c>
      <c r="J11534">
        <v>2008</v>
      </c>
      <c r="K11534">
        <v>10000</v>
      </c>
      <c r="L11534">
        <v>51</v>
      </c>
      <c r="M11534" t="s">
        <v>200</v>
      </c>
      <c r="N11534" t="s">
        <v>12006</v>
      </c>
      <c r="O11534" t="s">
        <v>9923</v>
      </c>
      <c r="P11534" t="s">
        <v>12314</v>
      </c>
    </row>
    <row r="11535" spans="1:16" x14ac:dyDescent="0.25">
      <c r="A11535">
        <v>157042</v>
      </c>
      <c r="B11535" t="s">
        <v>41</v>
      </c>
      <c r="E11535" t="s">
        <v>12315</v>
      </c>
      <c r="G11535" t="s">
        <v>10122</v>
      </c>
      <c r="H11535" t="s">
        <v>198</v>
      </c>
      <c r="I11535" t="s">
        <v>10123</v>
      </c>
      <c r="J11535">
        <v>2008</v>
      </c>
      <c r="K11535">
        <v>9400</v>
      </c>
      <c r="L11535">
        <v>51</v>
      </c>
      <c r="M11535" t="s">
        <v>200</v>
      </c>
      <c r="N11535" t="s">
        <v>12006</v>
      </c>
      <c r="O11535" t="s">
        <v>9923</v>
      </c>
      <c r="P11535" t="s">
        <v>12316</v>
      </c>
    </row>
    <row r="11536" spans="1:16" x14ac:dyDescent="0.25">
      <c r="A11536">
        <v>157043</v>
      </c>
      <c r="B11536" t="s">
        <v>9985</v>
      </c>
      <c r="E11536" t="s">
        <v>12317</v>
      </c>
      <c r="G11536" t="s">
        <v>10122</v>
      </c>
      <c r="H11536" t="s">
        <v>198</v>
      </c>
      <c r="I11536" t="s">
        <v>10123</v>
      </c>
      <c r="J11536">
        <v>2008</v>
      </c>
      <c r="K11536">
        <v>9400</v>
      </c>
      <c r="L11536">
        <v>51</v>
      </c>
      <c r="M11536" t="s">
        <v>200</v>
      </c>
      <c r="N11536" t="s">
        <v>12006</v>
      </c>
      <c r="O11536" t="s">
        <v>9923</v>
      </c>
      <c r="P11536" t="s">
        <v>12318</v>
      </c>
    </row>
    <row r="11537" spans="1:16" x14ac:dyDescent="0.25">
      <c r="A11537">
        <v>157044</v>
      </c>
      <c r="B11537" t="s">
        <v>9985</v>
      </c>
      <c r="E11537" t="s">
        <v>12319</v>
      </c>
      <c r="G11537" t="s">
        <v>10122</v>
      </c>
      <c r="H11537" t="s">
        <v>198</v>
      </c>
      <c r="I11537" t="s">
        <v>10123</v>
      </c>
      <c r="J11537">
        <v>2008</v>
      </c>
      <c r="K11537">
        <v>9400</v>
      </c>
      <c r="L11537">
        <v>51</v>
      </c>
      <c r="M11537" t="s">
        <v>200</v>
      </c>
      <c r="N11537" t="s">
        <v>12006</v>
      </c>
      <c r="O11537" t="s">
        <v>9923</v>
      </c>
      <c r="P11537" t="s">
        <v>12318</v>
      </c>
    </row>
    <row r="11538" spans="1:16" x14ac:dyDescent="0.25">
      <c r="A11538">
        <v>157047</v>
      </c>
      <c r="B11538" t="s">
        <v>52</v>
      </c>
      <c r="E11538" t="s">
        <v>12320</v>
      </c>
      <c r="G11538" t="s">
        <v>10122</v>
      </c>
      <c r="H11538" t="s">
        <v>198</v>
      </c>
      <c r="I11538" t="s">
        <v>10123</v>
      </c>
      <c r="J11538">
        <v>2008</v>
      </c>
      <c r="K11538">
        <v>10800</v>
      </c>
      <c r="L11538">
        <v>51</v>
      </c>
      <c r="M11538" t="s">
        <v>200</v>
      </c>
      <c r="N11538" t="s">
        <v>12006</v>
      </c>
      <c r="O11538" t="s">
        <v>9923</v>
      </c>
      <c r="P11538" t="s">
        <v>12321</v>
      </c>
    </row>
    <row r="11539" spans="1:16" x14ac:dyDescent="0.25">
      <c r="A11539">
        <v>157048</v>
      </c>
      <c r="B11539" t="s">
        <v>52</v>
      </c>
      <c r="E11539" t="s">
        <v>12322</v>
      </c>
      <c r="G11539" t="s">
        <v>10122</v>
      </c>
      <c r="H11539" t="s">
        <v>198</v>
      </c>
      <c r="I11539" t="s">
        <v>10123</v>
      </c>
      <c r="J11539">
        <v>2008</v>
      </c>
      <c r="K11539">
        <v>10300</v>
      </c>
      <c r="L11539">
        <v>51</v>
      </c>
      <c r="M11539" t="s">
        <v>200</v>
      </c>
      <c r="N11539" t="s">
        <v>12006</v>
      </c>
      <c r="O11539" t="s">
        <v>9923</v>
      </c>
      <c r="P11539" t="s">
        <v>12297</v>
      </c>
    </row>
    <row r="11540" spans="1:16" x14ac:dyDescent="0.25">
      <c r="A11540">
        <v>157050</v>
      </c>
      <c r="B11540" t="s">
        <v>52</v>
      </c>
      <c r="E11540" t="s">
        <v>12323</v>
      </c>
      <c r="G11540" t="s">
        <v>10122</v>
      </c>
      <c r="H11540" t="s">
        <v>198</v>
      </c>
      <c r="I11540" t="s">
        <v>10123</v>
      </c>
      <c r="J11540">
        <v>2008</v>
      </c>
      <c r="K11540">
        <v>9400</v>
      </c>
      <c r="L11540">
        <v>51</v>
      </c>
      <c r="M11540" t="s">
        <v>200</v>
      </c>
      <c r="N11540" t="s">
        <v>12006</v>
      </c>
      <c r="O11540" t="s">
        <v>9923</v>
      </c>
      <c r="P11540" t="s">
        <v>12297</v>
      </c>
    </row>
    <row r="11541" spans="1:16" x14ac:dyDescent="0.25">
      <c r="A11541">
        <v>157051</v>
      </c>
      <c r="B11541" t="s">
        <v>52</v>
      </c>
      <c r="E11541" t="s">
        <v>12324</v>
      </c>
      <c r="G11541" t="s">
        <v>10122</v>
      </c>
      <c r="H11541" t="s">
        <v>198</v>
      </c>
      <c r="I11541" t="s">
        <v>10123</v>
      </c>
      <c r="J11541">
        <v>2008</v>
      </c>
      <c r="K11541">
        <v>9400</v>
      </c>
      <c r="L11541">
        <v>51</v>
      </c>
      <c r="M11541" t="s">
        <v>200</v>
      </c>
      <c r="N11541" t="s">
        <v>12006</v>
      </c>
      <c r="O11541" t="s">
        <v>9923</v>
      </c>
      <c r="P11541" t="s">
        <v>12297</v>
      </c>
    </row>
    <row r="11542" spans="1:16" x14ac:dyDescent="0.25">
      <c r="A11542">
        <v>157053</v>
      </c>
      <c r="B11542" t="s">
        <v>41</v>
      </c>
      <c r="E11542" t="s">
        <v>12325</v>
      </c>
      <c r="G11542" t="s">
        <v>10122</v>
      </c>
      <c r="H11542" t="s">
        <v>198</v>
      </c>
      <c r="I11542" t="s">
        <v>10123</v>
      </c>
      <c r="J11542">
        <v>2008</v>
      </c>
      <c r="K11542">
        <v>9700</v>
      </c>
      <c r="L11542">
        <v>51</v>
      </c>
      <c r="M11542" t="s">
        <v>200</v>
      </c>
      <c r="N11542" t="s">
        <v>12006</v>
      </c>
      <c r="O11542" t="s">
        <v>9923</v>
      </c>
      <c r="P11542" t="s">
        <v>12297</v>
      </c>
    </row>
    <row r="11543" spans="1:16" x14ac:dyDescent="0.25">
      <c r="A11543">
        <v>157054</v>
      </c>
      <c r="B11543" t="s">
        <v>41</v>
      </c>
      <c r="E11543" t="s">
        <v>12326</v>
      </c>
      <c r="G11543" t="s">
        <v>10122</v>
      </c>
      <c r="H11543" t="s">
        <v>198</v>
      </c>
      <c r="I11543" t="s">
        <v>10123</v>
      </c>
      <c r="J11543">
        <v>2008</v>
      </c>
      <c r="K11543">
        <v>8900</v>
      </c>
      <c r="L11543">
        <v>51</v>
      </c>
      <c r="M11543" t="s">
        <v>200</v>
      </c>
      <c r="N11543" t="s">
        <v>12006</v>
      </c>
      <c r="O11543" t="s">
        <v>9923</v>
      </c>
      <c r="P11543" t="s">
        <v>12327</v>
      </c>
    </row>
    <row r="11544" spans="1:16" x14ac:dyDescent="0.25">
      <c r="A11544">
        <v>157055</v>
      </c>
      <c r="B11544" t="s">
        <v>41</v>
      </c>
      <c r="E11544" t="s">
        <v>12328</v>
      </c>
      <c r="G11544" t="s">
        <v>10122</v>
      </c>
      <c r="H11544" t="s">
        <v>198</v>
      </c>
      <c r="I11544" t="s">
        <v>10123</v>
      </c>
      <c r="J11544">
        <v>2008</v>
      </c>
      <c r="K11544">
        <v>9700</v>
      </c>
      <c r="L11544">
        <v>51</v>
      </c>
      <c r="M11544" t="s">
        <v>200</v>
      </c>
      <c r="N11544" t="s">
        <v>12006</v>
      </c>
      <c r="O11544" t="s">
        <v>9923</v>
      </c>
      <c r="P11544" t="s">
        <v>12297</v>
      </c>
    </row>
    <row r="11545" spans="1:16" x14ac:dyDescent="0.25">
      <c r="A11545">
        <v>157056</v>
      </c>
      <c r="B11545" t="s">
        <v>9985</v>
      </c>
      <c r="E11545" t="s">
        <v>12329</v>
      </c>
      <c r="G11545" t="s">
        <v>10122</v>
      </c>
      <c r="H11545" t="s">
        <v>198</v>
      </c>
      <c r="I11545" t="s">
        <v>10123</v>
      </c>
      <c r="J11545">
        <v>2008</v>
      </c>
      <c r="K11545">
        <v>9400</v>
      </c>
      <c r="L11545">
        <v>51</v>
      </c>
      <c r="M11545" t="s">
        <v>200</v>
      </c>
      <c r="N11545" t="s">
        <v>12006</v>
      </c>
      <c r="O11545" t="s">
        <v>9923</v>
      </c>
      <c r="P11545" t="s">
        <v>12330</v>
      </c>
    </row>
    <row r="11546" spans="1:16" x14ac:dyDescent="0.25">
      <c r="A11546">
        <v>157057</v>
      </c>
      <c r="B11546" t="s">
        <v>9985</v>
      </c>
      <c r="E11546" t="s">
        <v>12331</v>
      </c>
      <c r="G11546" t="s">
        <v>10122</v>
      </c>
      <c r="H11546" t="s">
        <v>198</v>
      </c>
      <c r="I11546" t="s">
        <v>10123</v>
      </c>
      <c r="J11546">
        <v>2008</v>
      </c>
      <c r="K11546">
        <v>9400</v>
      </c>
      <c r="L11546">
        <v>51</v>
      </c>
      <c r="M11546" t="s">
        <v>200</v>
      </c>
      <c r="N11546" t="s">
        <v>12006</v>
      </c>
      <c r="O11546" t="s">
        <v>9923</v>
      </c>
      <c r="P11546" t="s">
        <v>12330</v>
      </c>
    </row>
    <row r="11547" spans="1:16" x14ac:dyDescent="0.25">
      <c r="A11547">
        <v>157058</v>
      </c>
      <c r="B11547" t="s">
        <v>41</v>
      </c>
      <c r="E11547" t="s">
        <v>12332</v>
      </c>
      <c r="G11547" t="s">
        <v>10122</v>
      </c>
      <c r="H11547" t="s">
        <v>198</v>
      </c>
      <c r="I11547" t="s">
        <v>10123</v>
      </c>
      <c r="J11547">
        <v>2009</v>
      </c>
      <c r="K11547">
        <v>9400</v>
      </c>
      <c r="L11547">
        <v>51</v>
      </c>
      <c r="M11547" t="s">
        <v>200</v>
      </c>
      <c r="N11547" t="s">
        <v>12006</v>
      </c>
      <c r="O11547" t="s">
        <v>9923</v>
      </c>
      <c r="P11547" t="s">
        <v>12314</v>
      </c>
    </row>
    <row r="11548" spans="1:16" x14ac:dyDescent="0.25">
      <c r="A11548">
        <v>157059</v>
      </c>
      <c r="B11548" t="s">
        <v>41</v>
      </c>
      <c r="E11548" t="s">
        <v>12333</v>
      </c>
      <c r="G11548" t="s">
        <v>10122</v>
      </c>
      <c r="H11548" t="s">
        <v>198</v>
      </c>
      <c r="I11548" t="s">
        <v>10123</v>
      </c>
      <c r="J11548">
        <v>2009</v>
      </c>
      <c r="K11548">
        <v>9400</v>
      </c>
      <c r="L11548">
        <v>51</v>
      </c>
      <c r="M11548" t="s">
        <v>200</v>
      </c>
      <c r="N11548" t="s">
        <v>12006</v>
      </c>
      <c r="O11548" t="s">
        <v>9923</v>
      </c>
      <c r="P11548" t="s">
        <v>12334</v>
      </c>
    </row>
    <row r="11549" spans="1:16" x14ac:dyDescent="0.25">
      <c r="A11549">
        <v>157060</v>
      </c>
      <c r="B11549" t="s">
        <v>41</v>
      </c>
      <c r="E11549" t="s">
        <v>12335</v>
      </c>
      <c r="G11549" t="s">
        <v>10122</v>
      </c>
      <c r="H11549" t="s">
        <v>198</v>
      </c>
      <c r="I11549" t="s">
        <v>10123</v>
      </c>
      <c r="J11549">
        <v>2009</v>
      </c>
      <c r="K11549">
        <v>9400</v>
      </c>
      <c r="L11549">
        <v>51</v>
      </c>
      <c r="M11549" t="s">
        <v>200</v>
      </c>
      <c r="N11549" t="s">
        <v>12006</v>
      </c>
      <c r="O11549" t="s">
        <v>9923</v>
      </c>
      <c r="P11549" t="s">
        <v>12334</v>
      </c>
    </row>
    <row r="11550" spans="1:16" x14ac:dyDescent="0.25">
      <c r="A11550">
        <v>157061</v>
      </c>
      <c r="B11550" t="s">
        <v>41</v>
      </c>
      <c r="E11550" t="s">
        <v>12336</v>
      </c>
      <c r="G11550" t="s">
        <v>10122</v>
      </c>
      <c r="H11550" t="s">
        <v>198</v>
      </c>
      <c r="I11550" t="s">
        <v>10123</v>
      </c>
      <c r="J11550">
        <v>2009</v>
      </c>
      <c r="K11550">
        <v>8900</v>
      </c>
      <c r="L11550">
        <v>51</v>
      </c>
      <c r="M11550" t="s">
        <v>200</v>
      </c>
      <c r="N11550" t="s">
        <v>12006</v>
      </c>
      <c r="O11550" t="s">
        <v>9923</v>
      </c>
      <c r="P11550" t="s">
        <v>12337</v>
      </c>
    </row>
    <row r="11551" spans="1:16" x14ac:dyDescent="0.25">
      <c r="A11551">
        <v>157063</v>
      </c>
      <c r="B11551" t="s">
        <v>41</v>
      </c>
      <c r="E11551" t="s">
        <v>12338</v>
      </c>
      <c r="G11551" t="s">
        <v>10122</v>
      </c>
      <c r="H11551" t="s">
        <v>198</v>
      </c>
      <c r="I11551" t="s">
        <v>10123</v>
      </c>
      <c r="J11551">
        <v>2010</v>
      </c>
      <c r="K11551">
        <v>10300</v>
      </c>
      <c r="L11551">
        <v>51</v>
      </c>
      <c r="M11551" t="s">
        <v>200</v>
      </c>
      <c r="N11551" t="s">
        <v>12006</v>
      </c>
      <c r="O11551" t="s">
        <v>9923</v>
      </c>
      <c r="P11551" t="s">
        <v>12339</v>
      </c>
    </row>
    <row r="11552" spans="1:16" x14ac:dyDescent="0.25">
      <c r="A11552">
        <v>157064</v>
      </c>
      <c r="B11552" t="s">
        <v>41</v>
      </c>
      <c r="E11552" t="s">
        <v>12340</v>
      </c>
      <c r="G11552" t="s">
        <v>10122</v>
      </c>
      <c r="H11552" t="s">
        <v>198</v>
      </c>
      <c r="I11552" t="s">
        <v>10123</v>
      </c>
      <c r="J11552">
        <v>2010</v>
      </c>
      <c r="K11552">
        <v>10300</v>
      </c>
      <c r="L11552">
        <v>51</v>
      </c>
      <c r="M11552" t="s">
        <v>200</v>
      </c>
      <c r="N11552" t="s">
        <v>12006</v>
      </c>
      <c r="O11552" t="s">
        <v>9923</v>
      </c>
      <c r="P11552" t="s">
        <v>12339</v>
      </c>
    </row>
    <row r="11553" spans="1:16" x14ac:dyDescent="0.25">
      <c r="A11553">
        <v>157066</v>
      </c>
      <c r="B11553" t="s">
        <v>52</v>
      </c>
      <c r="E11553" t="s">
        <v>12341</v>
      </c>
      <c r="G11553" t="s">
        <v>197</v>
      </c>
      <c r="H11553" t="s">
        <v>198</v>
      </c>
      <c r="I11553" t="s">
        <v>199</v>
      </c>
      <c r="J11553">
        <v>2010</v>
      </c>
      <c r="K11553">
        <v>10800</v>
      </c>
      <c r="L11553">
        <v>2</v>
      </c>
      <c r="M11553" t="s">
        <v>200</v>
      </c>
      <c r="N11553" t="s">
        <v>12014</v>
      </c>
      <c r="O11553" t="s">
        <v>9923</v>
      </c>
      <c r="P11553" t="s">
        <v>10044</v>
      </c>
    </row>
    <row r="11554" spans="1:16" x14ac:dyDescent="0.25">
      <c r="A11554">
        <v>157067</v>
      </c>
      <c r="B11554" t="s">
        <v>52</v>
      </c>
      <c r="E11554" t="s">
        <v>12342</v>
      </c>
      <c r="G11554" t="s">
        <v>10122</v>
      </c>
      <c r="H11554" t="s">
        <v>198</v>
      </c>
      <c r="I11554" t="s">
        <v>10123</v>
      </c>
      <c r="J11554">
        <v>2010</v>
      </c>
      <c r="K11554">
        <v>9400</v>
      </c>
      <c r="L11554">
        <v>51</v>
      </c>
      <c r="M11554" t="s">
        <v>200</v>
      </c>
      <c r="N11554" t="s">
        <v>12006</v>
      </c>
      <c r="O11554" t="s">
        <v>9923</v>
      </c>
      <c r="P11554" t="s">
        <v>12343</v>
      </c>
    </row>
    <row r="11555" spans="1:16" x14ac:dyDescent="0.25">
      <c r="A11555">
        <v>157068</v>
      </c>
      <c r="B11555" t="s">
        <v>52</v>
      </c>
      <c r="E11555" t="s">
        <v>12344</v>
      </c>
      <c r="G11555" t="s">
        <v>10122</v>
      </c>
      <c r="H11555" t="s">
        <v>198</v>
      </c>
      <c r="I11555" t="s">
        <v>10123</v>
      </c>
      <c r="J11555">
        <v>2010</v>
      </c>
      <c r="K11555">
        <v>9400</v>
      </c>
      <c r="L11555">
        <v>51</v>
      </c>
      <c r="M11555" t="s">
        <v>200</v>
      </c>
      <c r="N11555" t="s">
        <v>12006</v>
      </c>
      <c r="O11555" t="s">
        <v>9923</v>
      </c>
      <c r="P11555" t="s">
        <v>12343</v>
      </c>
    </row>
    <row r="11556" spans="1:16" x14ac:dyDescent="0.25">
      <c r="A11556">
        <v>157069</v>
      </c>
      <c r="B11556" t="s">
        <v>52</v>
      </c>
      <c r="E11556" t="s">
        <v>12345</v>
      </c>
      <c r="G11556" t="s">
        <v>10122</v>
      </c>
      <c r="H11556" t="s">
        <v>198</v>
      </c>
      <c r="I11556" t="s">
        <v>10123</v>
      </c>
      <c r="J11556">
        <v>2010</v>
      </c>
      <c r="K11556">
        <v>10300</v>
      </c>
      <c r="L11556">
        <v>51</v>
      </c>
      <c r="M11556" t="s">
        <v>200</v>
      </c>
      <c r="N11556" t="s">
        <v>12006</v>
      </c>
      <c r="O11556" t="s">
        <v>9923</v>
      </c>
      <c r="P11556" t="s">
        <v>12343</v>
      </c>
    </row>
    <row r="11557" spans="1:16" x14ac:dyDescent="0.25">
      <c r="A11557">
        <v>157071</v>
      </c>
      <c r="B11557" t="s">
        <v>41</v>
      </c>
      <c r="E11557" t="s">
        <v>12346</v>
      </c>
      <c r="G11557" t="s">
        <v>10122</v>
      </c>
      <c r="H11557" t="s">
        <v>198</v>
      </c>
      <c r="I11557" t="s">
        <v>10123</v>
      </c>
      <c r="J11557">
        <v>2010</v>
      </c>
      <c r="K11557">
        <v>8900</v>
      </c>
      <c r="L11557">
        <v>51</v>
      </c>
      <c r="M11557" t="s">
        <v>200</v>
      </c>
      <c r="N11557" t="s">
        <v>12006</v>
      </c>
      <c r="O11557" t="s">
        <v>9923</v>
      </c>
      <c r="P11557" t="s">
        <v>12337</v>
      </c>
    </row>
    <row r="11558" spans="1:16" x14ac:dyDescent="0.25">
      <c r="A11558">
        <v>157072</v>
      </c>
      <c r="B11558" t="s">
        <v>41</v>
      </c>
      <c r="E11558" t="s">
        <v>12347</v>
      </c>
      <c r="G11558" t="s">
        <v>10122</v>
      </c>
      <c r="H11558" t="s">
        <v>198</v>
      </c>
      <c r="I11558" t="s">
        <v>10123</v>
      </c>
      <c r="J11558">
        <v>2010</v>
      </c>
      <c r="K11558">
        <v>9400</v>
      </c>
      <c r="L11558">
        <v>51</v>
      </c>
      <c r="M11558" t="s">
        <v>200</v>
      </c>
      <c r="N11558" t="s">
        <v>12006</v>
      </c>
      <c r="O11558" t="s">
        <v>9923</v>
      </c>
      <c r="P11558" t="s">
        <v>12334</v>
      </c>
    </row>
    <row r="11559" spans="1:16" x14ac:dyDescent="0.25">
      <c r="A11559">
        <v>157073</v>
      </c>
      <c r="B11559" t="s">
        <v>41</v>
      </c>
      <c r="E11559" t="s">
        <v>12348</v>
      </c>
      <c r="G11559" t="s">
        <v>10122</v>
      </c>
      <c r="H11559" t="s">
        <v>198</v>
      </c>
      <c r="I11559" t="s">
        <v>10123</v>
      </c>
      <c r="J11559">
        <v>2010</v>
      </c>
      <c r="K11559">
        <v>8900</v>
      </c>
      <c r="L11559">
        <v>51</v>
      </c>
      <c r="M11559" t="s">
        <v>200</v>
      </c>
      <c r="N11559" t="s">
        <v>12006</v>
      </c>
      <c r="O11559" t="s">
        <v>9923</v>
      </c>
      <c r="P11559" t="s">
        <v>12349</v>
      </c>
    </row>
    <row r="11560" spans="1:16" x14ac:dyDescent="0.25">
      <c r="A11560">
        <v>157074</v>
      </c>
      <c r="B11560" t="s">
        <v>41</v>
      </c>
      <c r="E11560" t="s">
        <v>12350</v>
      </c>
      <c r="G11560" t="s">
        <v>10122</v>
      </c>
      <c r="H11560" t="s">
        <v>198</v>
      </c>
      <c r="I11560" t="s">
        <v>10123</v>
      </c>
      <c r="J11560">
        <v>2010</v>
      </c>
      <c r="K11560">
        <v>8900</v>
      </c>
      <c r="L11560">
        <v>51</v>
      </c>
      <c r="M11560" t="s">
        <v>200</v>
      </c>
      <c r="N11560" t="s">
        <v>12006</v>
      </c>
      <c r="O11560" t="s">
        <v>9923</v>
      </c>
      <c r="P11560" t="s">
        <v>12349</v>
      </c>
    </row>
    <row r="11561" spans="1:16" x14ac:dyDescent="0.25">
      <c r="A11561">
        <v>157075</v>
      </c>
      <c r="B11561" t="s">
        <v>41</v>
      </c>
      <c r="E11561" t="s">
        <v>12351</v>
      </c>
      <c r="G11561" t="s">
        <v>10122</v>
      </c>
      <c r="H11561" t="s">
        <v>198</v>
      </c>
      <c r="I11561" t="s">
        <v>10123</v>
      </c>
      <c r="J11561">
        <v>2010</v>
      </c>
      <c r="K11561">
        <v>10300</v>
      </c>
      <c r="L11561">
        <v>51</v>
      </c>
      <c r="M11561" t="s">
        <v>200</v>
      </c>
      <c r="N11561" t="s">
        <v>12006</v>
      </c>
      <c r="O11561" t="s">
        <v>9923</v>
      </c>
      <c r="P11561" t="s">
        <v>12334</v>
      </c>
    </row>
    <row r="11562" spans="1:16" x14ac:dyDescent="0.25">
      <c r="A11562">
        <v>157076</v>
      </c>
      <c r="B11562" t="s">
        <v>41</v>
      </c>
      <c r="E11562" t="s">
        <v>12352</v>
      </c>
      <c r="G11562" t="s">
        <v>10122</v>
      </c>
      <c r="H11562" t="s">
        <v>198</v>
      </c>
      <c r="I11562" t="s">
        <v>10123</v>
      </c>
      <c r="J11562">
        <v>2010</v>
      </c>
      <c r="K11562">
        <v>9400</v>
      </c>
      <c r="L11562">
        <v>51</v>
      </c>
      <c r="M11562" t="s">
        <v>200</v>
      </c>
      <c r="N11562" t="s">
        <v>12006</v>
      </c>
      <c r="O11562" t="s">
        <v>9923</v>
      </c>
      <c r="P11562" t="s">
        <v>12353</v>
      </c>
    </row>
    <row r="11563" spans="1:16" x14ac:dyDescent="0.25">
      <c r="A11563">
        <v>157078</v>
      </c>
      <c r="B11563" t="s">
        <v>41</v>
      </c>
      <c r="E11563" t="s">
        <v>12354</v>
      </c>
      <c r="G11563" t="s">
        <v>10122</v>
      </c>
      <c r="H11563" t="s">
        <v>198</v>
      </c>
      <c r="I11563" t="s">
        <v>10123</v>
      </c>
      <c r="J11563">
        <v>2010</v>
      </c>
      <c r="K11563">
        <v>10300</v>
      </c>
      <c r="L11563">
        <v>51</v>
      </c>
      <c r="M11563" t="s">
        <v>200</v>
      </c>
      <c r="N11563" t="s">
        <v>12006</v>
      </c>
      <c r="O11563" t="s">
        <v>9923</v>
      </c>
      <c r="P11563" t="s">
        <v>12353</v>
      </c>
    </row>
    <row r="11564" spans="1:16" x14ac:dyDescent="0.25">
      <c r="A11564">
        <v>157079</v>
      </c>
      <c r="B11564" t="s">
        <v>9985</v>
      </c>
      <c r="E11564" t="s">
        <v>12355</v>
      </c>
      <c r="G11564" t="s">
        <v>10122</v>
      </c>
      <c r="H11564" t="s">
        <v>198</v>
      </c>
      <c r="I11564" t="s">
        <v>10123</v>
      </c>
      <c r="J11564">
        <v>2010</v>
      </c>
      <c r="K11564">
        <v>9400</v>
      </c>
      <c r="L11564">
        <v>51</v>
      </c>
      <c r="M11564" t="s">
        <v>200</v>
      </c>
      <c r="N11564" t="s">
        <v>12006</v>
      </c>
      <c r="O11564" t="s">
        <v>9923</v>
      </c>
      <c r="P11564" t="s">
        <v>12356</v>
      </c>
    </row>
    <row r="11565" spans="1:16" x14ac:dyDescent="0.25">
      <c r="A11565">
        <v>157080</v>
      </c>
      <c r="B11565" t="s">
        <v>52</v>
      </c>
      <c r="E11565" t="s">
        <v>12357</v>
      </c>
      <c r="G11565" t="s">
        <v>289</v>
      </c>
      <c r="H11565" t="s">
        <v>198</v>
      </c>
      <c r="I11565" t="s">
        <v>10042</v>
      </c>
      <c r="J11565">
        <v>2010</v>
      </c>
      <c r="K11565">
        <v>10000</v>
      </c>
      <c r="L11565">
        <v>9</v>
      </c>
      <c r="M11565" t="s">
        <v>200</v>
      </c>
      <c r="N11565" t="s">
        <v>12358</v>
      </c>
      <c r="O11565" t="s">
        <v>9923</v>
      </c>
      <c r="P11565" t="s">
        <v>12359</v>
      </c>
    </row>
    <row r="11566" spans="1:16" x14ac:dyDescent="0.25">
      <c r="A11566">
        <v>157081</v>
      </c>
      <c r="B11566" t="s">
        <v>52</v>
      </c>
      <c r="E11566" t="s">
        <v>12360</v>
      </c>
      <c r="G11566" t="s">
        <v>326</v>
      </c>
      <c r="H11566" t="s">
        <v>198</v>
      </c>
      <c r="I11566" t="s">
        <v>9381</v>
      </c>
      <c r="J11566">
        <v>2010</v>
      </c>
      <c r="K11566">
        <v>10000</v>
      </c>
      <c r="L11566">
        <v>26</v>
      </c>
      <c r="M11566" t="s">
        <v>200</v>
      </c>
      <c r="N11566" t="s">
        <v>12358</v>
      </c>
      <c r="O11566" t="s">
        <v>9923</v>
      </c>
      <c r="P11566" t="s">
        <v>12361</v>
      </c>
    </row>
    <row r="11567" spans="1:16" x14ac:dyDescent="0.25">
      <c r="A11567">
        <v>157085</v>
      </c>
      <c r="B11567" t="s">
        <v>52</v>
      </c>
      <c r="E11567" t="s">
        <v>12362</v>
      </c>
      <c r="G11567" t="s">
        <v>10122</v>
      </c>
      <c r="H11567" t="s">
        <v>198</v>
      </c>
      <c r="I11567" t="s">
        <v>10123</v>
      </c>
      <c r="J11567">
        <v>2010</v>
      </c>
      <c r="K11567">
        <v>9400</v>
      </c>
      <c r="L11567">
        <v>51</v>
      </c>
      <c r="M11567" t="s">
        <v>200</v>
      </c>
      <c r="N11567" t="s">
        <v>12006</v>
      </c>
      <c r="O11567" t="s">
        <v>9923</v>
      </c>
      <c r="P11567" t="s">
        <v>12363</v>
      </c>
    </row>
    <row r="11568" spans="1:16" x14ac:dyDescent="0.25">
      <c r="A11568">
        <v>157087</v>
      </c>
      <c r="B11568" t="s">
        <v>52</v>
      </c>
      <c r="E11568" t="s">
        <v>12364</v>
      </c>
      <c r="G11568" t="s">
        <v>10122</v>
      </c>
      <c r="H11568" t="s">
        <v>198</v>
      </c>
      <c r="I11568" t="s">
        <v>10123</v>
      </c>
      <c r="J11568">
        <v>2010</v>
      </c>
      <c r="K11568">
        <v>9400</v>
      </c>
      <c r="L11568">
        <v>51</v>
      </c>
      <c r="M11568" t="s">
        <v>200</v>
      </c>
      <c r="N11568" t="s">
        <v>12006</v>
      </c>
      <c r="O11568" t="s">
        <v>9923</v>
      </c>
      <c r="P11568" t="s">
        <v>12343</v>
      </c>
    </row>
    <row r="11569" spans="1:16" x14ac:dyDescent="0.25">
      <c r="A11569">
        <v>157106</v>
      </c>
      <c r="B11569" t="s">
        <v>40</v>
      </c>
      <c r="E11569" t="s">
        <v>12365</v>
      </c>
      <c r="G11569" t="s">
        <v>297</v>
      </c>
      <c r="H11569" t="s">
        <v>198</v>
      </c>
      <c r="I11569" t="s">
        <v>298</v>
      </c>
      <c r="J11569">
        <v>2007</v>
      </c>
      <c r="K11569">
        <v>10300</v>
      </c>
      <c r="L11569">
        <v>8</v>
      </c>
      <c r="M11569" t="s">
        <v>200</v>
      </c>
      <c r="N11569" t="s">
        <v>12006</v>
      </c>
      <c r="O11569" t="s">
        <v>9923</v>
      </c>
      <c r="P11569" t="s">
        <v>12366</v>
      </c>
    </row>
    <row r="11570" spans="1:16" x14ac:dyDescent="0.25">
      <c r="A11570">
        <v>157107</v>
      </c>
      <c r="B11570" t="s">
        <v>40</v>
      </c>
      <c r="E11570" t="s">
        <v>12367</v>
      </c>
      <c r="G11570" t="s">
        <v>297</v>
      </c>
      <c r="H11570" t="s">
        <v>198</v>
      </c>
      <c r="I11570" t="s">
        <v>298</v>
      </c>
      <c r="J11570">
        <v>2007</v>
      </c>
      <c r="K11570">
        <v>9400</v>
      </c>
      <c r="L11570">
        <v>8</v>
      </c>
      <c r="M11570" t="s">
        <v>200</v>
      </c>
      <c r="N11570" t="s">
        <v>12006</v>
      </c>
      <c r="O11570" t="s">
        <v>9923</v>
      </c>
      <c r="P11570" t="s">
        <v>12366</v>
      </c>
    </row>
    <row r="11571" spans="1:16" x14ac:dyDescent="0.25">
      <c r="A11571">
        <v>157109</v>
      </c>
      <c r="B11571" t="s">
        <v>40</v>
      </c>
      <c r="E11571" t="s">
        <v>12368</v>
      </c>
      <c r="G11571" t="s">
        <v>297</v>
      </c>
      <c r="H11571" t="s">
        <v>198</v>
      </c>
      <c r="I11571" t="s">
        <v>298</v>
      </c>
      <c r="J11571">
        <v>2008</v>
      </c>
      <c r="K11571">
        <v>10000</v>
      </c>
      <c r="L11571">
        <v>8</v>
      </c>
      <c r="M11571" t="s">
        <v>200</v>
      </c>
      <c r="N11571" t="s">
        <v>12006</v>
      </c>
      <c r="O11571" t="s">
        <v>9923</v>
      </c>
      <c r="P11571" t="s">
        <v>12369</v>
      </c>
    </row>
    <row r="11572" spans="1:16" x14ac:dyDescent="0.25">
      <c r="A11572">
        <v>157110</v>
      </c>
      <c r="B11572" t="s">
        <v>40</v>
      </c>
      <c r="E11572" t="s">
        <v>12370</v>
      </c>
      <c r="G11572" t="s">
        <v>297</v>
      </c>
      <c r="H11572" t="s">
        <v>198</v>
      </c>
      <c r="I11572" t="s">
        <v>298</v>
      </c>
      <c r="J11572">
        <v>2008</v>
      </c>
      <c r="K11572">
        <v>10800</v>
      </c>
      <c r="L11572">
        <v>8</v>
      </c>
      <c r="M11572" t="s">
        <v>200</v>
      </c>
      <c r="N11572" t="s">
        <v>12006</v>
      </c>
      <c r="O11572" t="s">
        <v>9923</v>
      </c>
      <c r="P11572" t="s">
        <v>12369</v>
      </c>
    </row>
    <row r="11573" spans="1:16" x14ac:dyDescent="0.25">
      <c r="A11573">
        <v>157120</v>
      </c>
      <c r="B11573" t="s">
        <v>40</v>
      </c>
      <c r="E11573" t="s">
        <v>12371</v>
      </c>
      <c r="G11573" t="s">
        <v>297</v>
      </c>
      <c r="H11573" t="s">
        <v>198</v>
      </c>
      <c r="I11573" t="s">
        <v>298</v>
      </c>
      <c r="J11573">
        <v>2008</v>
      </c>
      <c r="K11573">
        <v>10000</v>
      </c>
      <c r="L11573">
        <v>8</v>
      </c>
      <c r="M11573" t="s">
        <v>200</v>
      </c>
      <c r="N11573" t="s">
        <v>12006</v>
      </c>
      <c r="O11573" t="s">
        <v>9923</v>
      </c>
      <c r="P11573" t="s">
        <v>12369</v>
      </c>
    </row>
    <row r="11574" spans="1:16" x14ac:dyDescent="0.25">
      <c r="A11574">
        <v>157121</v>
      </c>
      <c r="B11574" t="s">
        <v>40</v>
      </c>
      <c r="E11574" t="s">
        <v>12372</v>
      </c>
      <c r="G11574" t="s">
        <v>297</v>
      </c>
      <c r="H11574" t="s">
        <v>198</v>
      </c>
      <c r="I11574" t="s">
        <v>298</v>
      </c>
      <c r="J11574">
        <v>2008</v>
      </c>
      <c r="K11574">
        <v>10000</v>
      </c>
      <c r="L11574">
        <v>8</v>
      </c>
      <c r="M11574" t="s">
        <v>200</v>
      </c>
      <c r="N11574" t="s">
        <v>12006</v>
      </c>
      <c r="O11574" t="s">
        <v>9923</v>
      </c>
      <c r="P11574" t="s">
        <v>12369</v>
      </c>
    </row>
    <row r="11575" spans="1:16" x14ac:dyDescent="0.25">
      <c r="A11575">
        <v>157122</v>
      </c>
      <c r="B11575" t="s">
        <v>40</v>
      </c>
      <c r="E11575" t="s">
        <v>12373</v>
      </c>
      <c r="G11575" t="s">
        <v>297</v>
      </c>
      <c r="H11575" t="s">
        <v>198</v>
      </c>
      <c r="I11575" t="s">
        <v>298</v>
      </c>
      <c r="J11575">
        <v>2008</v>
      </c>
      <c r="K11575">
        <v>10000</v>
      </c>
      <c r="L11575">
        <v>8</v>
      </c>
      <c r="M11575" t="s">
        <v>200</v>
      </c>
      <c r="N11575" t="s">
        <v>12006</v>
      </c>
      <c r="O11575" t="s">
        <v>9923</v>
      </c>
      <c r="P11575" t="s">
        <v>12369</v>
      </c>
    </row>
    <row r="11576" spans="1:16" x14ac:dyDescent="0.25">
      <c r="A11576">
        <v>157123</v>
      </c>
      <c r="B11576" t="s">
        <v>40</v>
      </c>
      <c r="E11576" t="s">
        <v>12374</v>
      </c>
      <c r="G11576" t="s">
        <v>297</v>
      </c>
      <c r="H11576" t="s">
        <v>198</v>
      </c>
      <c r="I11576" t="s">
        <v>298</v>
      </c>
      <c r="J11576">
        <v>2008</v>
      </c>
      <c r="K11576">
        <v>9400</v>
      </c>
      <c r="L11576">
        <v>8</v>
      </c>
      <c r="M11576" t="s">
        <v>200</v>
      </c>
      <c r="N11576" t="s">
        <v>12006</v>
      </c>
      <c r="O11576" t="s">
        <v>9923</v>
      </c>
      <c r="P11576" t="s">
        <v>12366</v>
      </c>
    </row>
    <row r="11577" spans="1:16" x14ac:dyDescent="0.25">
      <c r="A11577">
        <v>157124</v>
      </c>
      <c r="B11577" t="s">
        <v>40</v>
      </c>
      <c r="E11577" t="s">
        <v>12375</v>
      </c>
      <c r="G11577" t="s">
        <v>297</v>
      </c>
      <c r="H11577" t="s">
        <v>198</v>
      </c>
      <c r="I11577" t="s">
        <v>298</v>
      </c>
      <c r="J11577">
        <v>2008</v>
      </c>
      <c r="K11577">
        <v>9400</v>
      </c>
      <c r="L11577">
        <v>8</v>
      </c>
      <c r="M11577" t="s">
        <v>200</v>
      </c>
      <c r="N11577" t="s">
        <v>12006</v>
      </c>
      <c r="O11577" t="s">
        <v>9923</v>
      </c>
      <c r="P11577" t="s">
        <v>12366</v>
      </c>
    </row>
    <row r="11578" spans="1:16" x14ac:dyDescent="0.25">
      <c r="A11578">
        <v>157125</v>
      </c>
      <c r="B11578" t="s">
        <v>40</v>
      </c>
      <c r="E11578" t="s">
        <v>12376</v>
      </c>
      <c r="G11578" t="s">
        <v>297</v>
      </c>
      <c r="H11578" t="s">
        <v>198</v>
      </c>
      <c r="I11578" t="s">
        <v>298</v>
      </c>
      <c r="J11578">
        <v>2008</v>
      </c>
      <c r="K11578">
        <v>10000</v>
      </c>
      <c r="L11578">
        <v>8</v>
      </c>
      <c r="M11578" t="s">
        <v>200</v>
      </c>
      <c r="N11578" t="s">
        <v>12006</v>
      </c>
      <c r="O11578" t="s">
        <v>9923</v>
      </c>
      <c r="P11578" t="s">
        <v>12377</v>
      </c>
    </row>
    <row r="11579" spans="1:16" x14ac:dyDescent="0.25">
      <c r="A11579">
        <v>157126</v>
      </c>
      <c r="B11579" t="s">
        <v>40</v>
      </c>
      <c r="E11579" t="s">
        <v>12378</v>
      </c>
      <c r="G11579" t="s">
        <v>297</v>
      </c>
      <c r="H11579" t="s">
        <v>198</v>
      </c>
      <c r="I11579" t="s">
        <v>298</v>
      </c>
      <c r="J11579">
        <v>2008</v>
      </c>
      <c r="K11579">
        <v>10000</v>
      </c>
      <c r="L11579">
        <v>8</v>
      </c>
      <c r="M11579" t="s">
        <v>200</v>
      </c>
      <c r="N11579" t="s">
        <v>12006</v>
      </c>
      <c r="O11579" t="s">
        <v>9923</v>
      </c>
      <c r="P11579" t="s">
        <v>12377</v>
      </c>
    </row>
    <row r="11580" spans="1:16" x14ac:dyDescent="0.25">
      <c r="A11580">
        <v>157128</v>
      </c>
      <c r="B11580" t="s">
        <v>40</v>
      </c>
      <c r="E11580" t="s">
        <v>12379</v>
      </c>
      <c r="G11580" t="s">
        <v>297</v>
      </c>
      <c r="H11580" t="s">
        <v>198</v>
      </c>
      <c r="I11580" t="s">
        <v>298</v>
      </c>
      <c r="J11580">
        <v>2008</v>
      </c>
      <c r="K11580">
        <v>10000</v>
      </c>
      <c r="L11580">
        <v>8</v>
      </c>
      <c r="M11580" t="s">
        <v>200</v>
      </c>
      <c r="N11580" t="s">
        <v>12006</v>
      </c>
      <c r="O11580" t="s">
        <v>9923</v>
      </c>
      <c r="P11580" t="s">
        <v>12377</v>
      </c>
    </row>
    <row r="11581" spans="1:16" x14ac:dyDescent="0.25">
      <c r="A11581">
        <v>157129</v>
      </c>
      <c r="B11581" t="s">
        <v>40</v>
      </c>
      <c r="E11581" t="s">
        <v>12380</v>
      </c>
      <c r="G11581" t="s">
        <v>297</v>
      </c>
      <c r="H11581" t="s">
        <v>198</v>
      </c>
      <c r="I11581" t="s">
        <v>298</v>
      </c>
      <c r="J11581">
        <v>2008</v>
      </c>
      <c r="K11581">
        <v>10300</v>
      </c>
      <c r="L11581">
        <v>8</v>
      </c>
      <c r="M11581" t="s">
        <v>200</v>
      </c>
      <c r="N11581" t="s">
        <v>12006</v>
      </c>
      <c r="O11581" t="s">
        <v>9923</v>
      </c>
      <c r="P11581" t="s">
        <v>12381</v>
      </c>
    </row>
    <row r="11582" spans="1:16" x14ac:dyDescent="0.25">
      <c r="A11582">
        <v>157130</v>
      </c>
      <c r="B11582" t="s">
        <v>40</v>
      </c>
      <c r="E11582" t="s">
        <v>12382</v>
      </c>
      <c r="G11582" t="s">
        <v>297</v>
      </c>
      <c r="H11582" t="s">
        <v>198</v>
      </c>
      <c r="I11582" t="s">
        <v>298</v>
      </c>
      <c r="J11582">
        <v>2008</v>
      </c>
      <c r="K11582">
        <v>9400</v>
      </c>
      <c r="L11582">
        <v>8</v>
      </c>
      <c r="M11582" t="s">
        <v>200</v>
      </c>
      <c r="N11582" t="s">
        <v>12006</v>
      </c>
      <c r="O11582" t="s">
        <v>9923</v>
      </c>
      <c r="P11582" t="s">
        <v>12381</v>
      </c>
    </row>
    <row r="11583" spans="1:16" x14ac:dyDescent="0.25">
      <c r="A11583">
        <v>157131</v>
      </c>
      <c r="B11583" t="s">
        <v>40</v>
      </c>
      <c r="E11583" t="s">
        <v>12383</v>
      </c>
      <c r="G11583" t="s">
        <v>297</v>
      </c>
      <c r="H11583" t="s">
        <v>198</v>
      </c>
      <c r="I11583" t="s">
        <v>298</v>
      </c>
      <c r="J11583">
        <v>2008</v>
      </c>
      <c r="K11583">
        <v>10300</v>
      </c>
      <c r="L11583">
        <v>8</v>
      </c>
      <c r="M11583" t="s">
        <v>200</v>
      </c>
      <c r="N11583" t="s">
        <v>12006</v>
      </c>
      <c r="O11583" t="s">
        <v>9923</v>
      </c>
      <c r="P11583" t="s">
        <v>12381</v>
      </c>
    </row>
    <row r="11584" spans="1:16" x14ac:dyDescent="0.25">
      <c r="A11584">
        <v>157133</v>
      </c>
      <c r="B11584" t="s">
        <v>41</v>
      </c>
      <c r="E11584" t="s">
        <v>12384</v>
      </c>
      <c r="G11584" t="s">
        <v>297</v>
      </c>
      <c r="H11584" t="s">
        <v>198</v>
      </c>
      <c r="I11584" t="s">
        <v>298</v>
      </c>
      <c r="J11584">
        <v>2008</v>
      </c>
      <c r="K11584">
        <v>9400</v>
      </c>
      <c r="L11584">
        <v>8</v>
      </c>
      <c r="M11584" t="s">
        <v>200</v>
      </c>
      <c r="N11584" t="s">
        <v>12006</v>
      </c>
      <c r="O11584" t="s">
        <v>9923</v>
      </c>
      <c r="P11584" t="s">
        <v>12377</v>
      </c>
    </row>
    <row r="11585" spans="1:16" x14ac:dyDescent="0.25">
      <c r="A11585">
        <v>157134</v>
      </c>
      <c r="B11585" t="s">
        <v>40</v>
      </c>
      <c r="E11585" t="s">
        <v>12385</v>
      </c>
      <c r="G11585" t="s">
        <v>197</v>
      </c>
      <c r="H11585" t="s">
        <v>198</v>
      </c>
      <c r="I11585" t="s">
        <v>199</v>
      </c>
      <c r="J11585">
        <v>2008</v>
      </c>
      <c r="K11585">
        <v>10000</v>
      </c>
      <c r="L11585">
        <v>2</v>
      </c>
      <c r="M11585" t="s">
        <v>200</v>
      </c>
      <c r="N11585" t="s">
        <v>12014</v>
      </c>
      <c r="O11585" t="s">
        <v>9923</v>
      </c>
      <c r="P11585" t="s">
        <v>10044</v>
      </c>
    </row>
    <row r="11586" spans="1:16" x14ac:dyDescent="0.25">
      <c r="A11586">
        <v>157135</v>
      </c>
      <c r="B11586" t="s">
        <v>40</v>
      </c>
      <c r="E11586" t="s">
        <v>12386</v>
      </c>
      <c r="G11586" t="s">
        <v>297</v>
      </c>
      <c r="H11586" t="s">
        <v>198</v>
      </c>
      <c r="I11586" t="s">
        <v>298</v>
      </c>
      <c r="J11586">
        <v>2008</v>
      </c>
      <c r="K11586">
        <v>9400</v>
      </c>
      <c r="L11586">
        <v>8</v>
      </c>
      <c r="M11586" t="s">
        <v>200</v>
      </c>
      <c r="N11586" t="s">
        <v>12006</v>
      </c>
      <c r="O11586" t="s">
        <v>9923</v>
      </c>
      <c r="P11586" t="s">
        <v>12381</v>
      </c>
    </row>
    <row r="11587" spans="1:16" x14ac:dyDescent="0.25">
      <c r="A11587">
        <v>157136</v>
      </c>
      <c r="B11587" t="s">
        <v>40</v>
      </c>
      <c r="E11587" t="s">
        <v>12387</v>
      </c>
      <c r="G11587" t="s">
        <v>297</v>
      </c>
      <c r="H11587" t="s">
        <v>198</v>
      </c>
      <c r="I11587" t="s">
        <v>298</v>
      </c>
      <c r="J11587">
        <v>2008</v>
      </c>
      <c r="K11587">
        <v>9400</v>
      </c>
      <c r="L11587">
        <v>8</v>
      </c>
      <c r="M11587" t="s">
        <v>200</v>
      </c>
      <c r="N11587" t="s">
        <v>12006</v>
      </c>
      <c r="O11587" t="s">
        <v>9923</v>
      </c>
      <c r="P11587" t="s">
        <v>12366</v>
      </c>
    </row>
    <row r="11588" spans="1:16" x14ac:dyDescent="0.25">
      <c r="A11588">
        <v>157137</v>
      </c>
      <c r="B11588" t="s">
        <v>40</v>
      </c>
      <c r="E11588" t="s">
        <v>12388</v>
      </c>
      <c r="G11588" t="s">
        <v>297</v>
      </c>
      <c r="H11588" t="s">
        <v>198</v>
      </c>
      <c r="I11588" t="s">
        <v>298</v>
      </c>
      <c r="J11588">
        <v>2008</v>
      </c>
      <c r="K11588">
        <v>10000</v>
      </c>
      <c r="L11588">
        <v>8</v>
      </c>
      <c r="M11588" t="s">
        <v>200</v>
      </c>
      <c r="N11588" t="s">
        <v>12006</v>
      </c>
      <c r="O11588" t="s">
        <v>9923</v>
      </c>
      <c r="P11588" t="s">
        <v>12369</v>
      </c>
    </row>
    <row r="11589" spans="1:16" x14ac:dyDescent="0.25">
      <c r="A11589">
        <v>157138</v>
      </c>
      <c r="B11589" t="s">
        <v>40</v>
      </c>
      <c r="E11589" t="s">
        <v>12389</v>
      </c>
      <c r="G11589" t="s">
        <v>297</v>
      </c>
      <c r="H11589" t="s">
        <v>198</v>
      </c>
      <c r="I11589" t="s">
        <v>298</v>
      </c>
      <c r="J11589">
        <v>2008</v>
      </c>
      <c r="K11589">
        <v>10000</v>
      </c>
      <c r="L11589">
        <v>8</v>
      </c>
      <c r="M11589" t="s">
        <v>200</v>
      </c>
      <c r="N11589" t="s">
        <v>12006</v>
      </c>
      <c r="O11589" t="s">
        <v>9923</v>
      </c>
      <c r="P11589" t="s">
        <v>12369</v>
      </c>
    </row>
    <row r="11590" spans="1:16" x14ac:dyDescent="0.25">
      <c r="A11590">
        <v>157140</v>
      </c>
      <c r="B11590" t="s">
        <v>40</v>
      </c>
      <c r="E11590" t="s">
        <v>12390</v>
      </c>
      <c r="G11590" t="s">
        <v>297</v>
      </c>
      <c r="H11590" t="s">
        <v>198</v>
      </c>
      <c r="I11590" t="s">
        <v>298</v>
      </c>
      <c r="J11590">
        <v>2008</v>
      </c>
      <c r="K11590">
        <v>10300</v>
      </c>
      <c r="L11590">
        <v>8</v>
      </c>
      <c r="M11590" t="s">
        <v>200</v>
      </c>
      <c r="N11590" t="s">
        <v>12006</v>
      </c>
      <c r="O11590" t="s">
        <v>9923</v>
      </c>
      <c r="P11590" t="s">
        <v>12366</v>
      </c>
    </row>
    <row r="11591" spans="1:16" x14ac:dyDescent="0.25">
      <c r="A11591">
        <v>157143</v>
      </c>
      <c r="B11591" t="s">
        <v>40</v>
      </c>
      <c r="E11591" t="s">
        <v>12391</v>
      </c>
      <c r="G11591" t="s">
        <v>297</v>
      </c>
      <c r="H11591" t="s">
        <v>198</v>
      </c>
      <c r="I11591" t="s">
        <v>298</v>
      </c>
      <c r="J11591">
        <v>2008</v>
      </c>
      <c r="K11591">
        <v>10000</v>
      </c>
      <c r="L11591">
        <v>8</v>
      </c>
      <c r="M11591" t="s">
        <v>200</v>
      </c>
      <c r="N11591" t="s">
        <v>12006</v>
      </c>
      <c r="O11591" t="s">
        <v>9923</v>
      </c>
      <c r="P11591" t="s">
        <v>12392</v>
      </c>
    </row>
    <row r="11592" spans="1:16" x14ac:dyDescent="0.25">
      <c r="A11592">
        <v>157144</v>
      </c>
      <c r="B11592" t="s">
        <v>40</v>
      </c>
      <c r="E11592" t="s">
        <v>12393</v>
      </c>
      <c r="G11592" t="s">
        <v>297</v>
      </c>
      <c r="H11592" t="s">
        <v>198</v>
      </c>
      <c r="I11592" t="s">
        <v>298</v>
      </c>
      <c r="J11592">
        <v>2009</v>
      </c>
      <c r="K11592">
        <v>10000</v>
      </c>
      <c r="L11592">
        <v>8</v>
      </c>
      <c r="M11592" t="s">
        <v>200</v>
      </c>
      <c r="N11592" t="s">
        <v>12006</v>
      </c>
      <c r="O11592" t="s">
        <v>9923</v>
      </c>
      <c r="P11592" t="s">
        <v>12392</v>
      </c>
    </row>
    <row r="11593" spans="1:16" x14ac:dyDescent="0.25">
      <c r="A11593">
        <v>157145</v>
      </c>
      <c r="B11593" t="s">
        <v>40</v>
      </c>
      <c r="E11593" t="s">
        <v>12394</v>
      </c>
      <c r="G11593" t="s">
        <v>297</v>
      </c>
      <c r="H11593" t="s">
        <v>198</v>
      </c>
      <c r="I11593" t="s">
        <v>298</v>
      </c>
      <c r="J11593">
        <v>2009</v>
      </c>
      <c r="K11593">
        <v>10000</v>
      </c>
      <c r="L11593">
        <v>8</v>
      </c>
      <c r="M11593" t="s">
        <v>200</v>
      </c>
      <c r="N11593" t="s">
        <v>12006</v>
      </c>
      <c r="O11593" t="s">
        <v>9923</v>
      </c>
      <c r="P11593" t="s">
        <v>12395</v>
      </c>
    </row>
    <row r="11594" spans="1:16" x14ac:dyDescent="0.25">
      <c r="A11594">
        <v>157148</v>
      </c>
      <c r="B11594" t="s">
        <v>52</v>
      </c>
      <c r="E11594" t="s">
        <v>12396</v>
      </c>
      <c r="G11594" t="s">
        <v>10122</v>
      </c>
      <c r="H11594" t="s">
        <v>198</v>
      </c>
      <c r="I11594" t="s">
        <v>10123</v>
      </c>
      <c r="J11594">
        <v>2010</v>
      </c>
      <c r="K11594">
        <v>10300</v>
      </c>
      <c r="L11594">
        <v>51</v>
      </c>
      <c r="M11594" t="s">
        <v>200</v>
      </c>
      <c r="N11594" t="s">
        <v>12006</v>
      </c>
      <c r="O11594" t="s">
        <v>9923</v>
      </c>
      <c r="P11594" t="s">
        <v>12363</v>
      </c>
    </row>
    <row r="11595" spans="1:16" x14ac:dyDescent="0.25">
      <c r="A11595">
        <v>157149</v>
      </c>
      <c r="B11595" t="s">
        <v>52</v>
      </c>
      <c r="E11595" t="s">
        <v>12397</v>
      </c>
      <c r="G11595" t="s">
        <v>10122</v>
      </c>
      <c r="H11595" t="s">
        <v>198</v>
      </c>
      <c r="I11595" t="s">
        <v>10123</v>
      </c>
      <c r="J11595">
        <v>2010</v>
      </c>
      <c r="K11595">
        <v>9400</v>
      </c>
      <c r="L11595">
        <v>51</v>
      </c>
      <c r="M11595" t="s">
        <v>200</v>
      </c>
      <c r="N11595" t="s">
        <v>12006</v>
      </c>
      <c r="O11595" t="s">
        <v>9923</v>
      </c>
      <c r="P11595" t="s">
        <v>12363</v>
      </c>
    </row>
    <row r="11596" spans="1:16" x14ac:dyDescent="0.25">
      <c r="A11596">
        <v>157150</v>
      </c>
      <c r="B11596" t="s">
        <v>41</v>
      </c>
      <c r="E11596" t="s">
        <v>12398</v>
      </c>
      <c r="G11596" t="s">
        <v>10122</v>
      </c>
      <c r="H11596" t="s">
        <v>198</v>
      </c>
      <c r="I11596" t="s">
        <v>10123</v>
      </c>
      <c r="J11596">
        <v>2010</v>
      </c>
      <c r="K11596">
        <v>9400</v>
      </c>
      <c r="L11596">
        <v>51</v>
      </c>
      <c r="M11596" t="s">
        <v>200</v>
      </c>
      <c r="N11596" t="s">
        <v>12006</v>
      </c>
      <c r="O11596" t="s">
        <v>9923</v>
      </c>
      <c r="P11596" t="s">
        <v>12399</v>
      </c>
    </row>
    <row r="11597" spans="1:16" x14ac:dyDescent="0.25">
      <c r="A11597">
        <v>157151</v>
      </c>
      <c r="B11597" t="s">
        <v>41</v>
      </c>
      <c r="E11597" t="s">
        <v>12400</v>
      </c>
      <c r="G11597" t="s">
        <v>10122</v>
      </c>
      <c r="H11597" t="s">
        <v>198</v>
      </c>
      <c r="I11597" t="s">
        <v>10123</v>
      </c>
      <c r="J11597">
        <v>2010</v>
      </c>
      <c r="K11597">
        <v>10300</v>
      </c>
      <c r="L11597">
        <v>51</v>
      </c>
      <c r="M11597" t="s">
        <v>200</v>
      </c>
      <c r="N11597" t="s">
        <v>12006</v>
      </c>
      <c r="O11597" t="s">
        <v>9923</v>
      </c>
      <c r="P11597" t="s">
        <v>12399</v>
      </c>
    </row>
    <row r="11598" spans="1:16" x14ac:dyDescent="0.25">
      <c r="A11598">
        <v>157152</v>
      </c>
      <c r="B11598" t="s">
        <v>41</v>
      </c>
      <c r="E11598" t="s">
        <v>12401</v>
      </c>
      <c r="G11598" t="s">
        <v>10122</v>
      </c>
      <c r="H11598" t="s">
        <v>198</v>
      </c>
      <c r="I11598" t="s">
        <v>10123</v>
      </c>
      <c r="J11598">
        <v>2010</v>
      </c>
      <c r="K11598">
        <v>8900</v>
      </c>
      <c r="L11598">
        <v>51</v>
      </c>
      <c r="M11598" t="s">
        <v>200</v>
      </c>
      <c r="N11598" t="s">
        <v>12006</v>
      </c>
      <c r="O11598" t="s">
        <v>9923</v>
      </c>
      <c r="P11598" t="s">
        <v>12363</v>
      </c>
    </row>
    <row r="11599" spans="1:16" x14ac:dyDescent="0.25">
      <c r="A11599">
        <v>157153</v>
      </c>
      <c r="B11599" t="s">
        <v>67</v>
      </c>
      <c r="E11599" t="s">
        <v>12402</v>
      </c>
      <c r="G11599" t="s">
        <v>279</v>
      </c>
      <c r="H11599" t="s">
        <v>198</v>
      </c>
      <c r="I11599" t="s">
        <v>9950</v>
      </c>
      <c r="J11599">
        <v>2004</v>
      </c>
      <c r="K11599">
        <v>7400</v>
      </c>
      <c r="L11599">
        <v>13</v>
      </c>
      <c r="M11599" t="s">
        <v>200</v>
      </c>
      <c r="N11599" t="s">
        <v>12006</v>
      </c>
      <c r="O11599" t="s">
        <v>9923</v>
      </c>
      <c r="P11599" t="s">
        <v>12403</v>
      </c>
    </row>
    <row r="11600" spans="1:16" x14ac:dyDescent="0.25">
      <c r="A11600">
        <v>157155</v>
      </c>
      <c r="B11600" t="s">
        <v>67</v>
      </c>
      <c r="E11600" t="s">
        <v>12404</v>
      </c>
      <c r="G11600" t="s">
        <v>279</v>
      </c>
      <c r="H11600" t="s">
        <v>198</v>
      </c>
      <c r="I11600" t="s">
        <v>9950</v>
      </c>
      <c r="J11600">
        <v>2004</v>
      </c>
      <c r="K11600">
        <v>7600</v>
      </c>
      <c r="L11600">
        <v>13</v>
      </c>
      <c r="M11600" t="s">
        <v>200</v>
      </c>
      <c r="N11600" t="s">
        <v>12006</v>
      </c>
      <c r="O11600" t="s">
        <v>9923</v>
      </c>
      <c r="P11600" t="s">
        <v>12405</v>
      </c>
    </row>
    <row r="11601" spans="1:16" x14ac:dyDescent="0.25">
      <c r="A11601">
        <v>157156</v>
      </c>
      <c r="B11601" t="s">
        <v>67</v>
      </c>
      <c r="E11601" t="s">
        <v>12406</v>
      </c>
      <c r="G11601" t="s">
        <v>279</v>
      </c>
      <c r="H11601" t="s">
        <v>198</v>
      </c>
      <c r="I11601" t="s">
        <v>9950</v>
      </c>
      <c r="J11601">
        <v>2004</v>
      </c>
      <c r="K11601">
        <v>7220</v>
      </c>
      <c r="L11601">
        <v>13</v>
      </c>
      <c r="M11601" t="s">
        <v>200</v>
      </c>
      <c r="N11601" t="s">
        <v>12006</v>
      </c>
      <c r="O11601" t="s">
        <v>9923</v>
      </c>
      <c r="P11601" t="s">
        <v>12407</v>
      </c>
    </row>
    <row r="11602" spans="1:16" x14ac:dyDescent="0.25">
      <c r="A11602">
        <v>157157</v>
      </c>
      <c r="B11602" t="s">
        <v>67</v>
      </c>
      <c r="E11602" t="s">
        <v>12408</v>
      </c>
      <c r="G11602" t="s">
        <v>279</v>
      </c>
      <c r="H11602" t="s">
        <v>198</v>
      </c>
      <c r="I11602" t="s">
        <v>9950</v>
      </c>
      <c r="J11602">
        <v>2004</v>
      </c>
      <c r="K11602">
        <v>7600</v>
      </c>
      <c r="L11602">
        <v>13</v>
      </c>
      <c r="M11602" t="s">
        <v>200</v>
      </c>
      <c r="N11602" t="s">
        <v>12006</v>
      </c>
      <c r="O11602" t="s">
        <v>9923</v>
      </c>
      <c r="P11602" t="s">
        <v>12409</v>
      </c>
    </row>
    <row r="11603" spans="1:16" x14ac:dyDescent="0.25">
      <c r="A11603">
        <v>157160</v>
      </c>
      <c r="B11603" t="s">
        <v>67</v>
      </c>
      <c r="E11603" t="s">
        <v>12410</v>
      </c>
      <c r="G11603" t="s">
        <v>279</v>
      </c>
      <c r="H11603" t="s">
        <v>198</v>
      </c>
      <c r="I11603" t="s">
        <v>9950</v>
      </c>
      <c r="J11603">
        <v>2005</v>
      </c>
      <c r="K11603">
        <v>7600</v>
      </c>
      <c r="L11603">
        <v>13</v>
      </c>
      <c r="M11603" t="s">
        <v>200</v>
      </c>
      <c r="N11603" t="s">
        <v>12006</v>
      </c>
      <c r="O11603" t="s">
        <v>9923</v>
      </c>
      <c r="P11603" t="s">
        <v>12411</v>
      </c>
    </row>
    <row r="11604" spans="1:16" x14ac:dyDescent="0.25">
      <c r="A11604">
        <v>157163</v>
      </c>
      <c r="B11604" t="s">
        <v>67</v>
      </c>
      <c r="E11604" t="s">
        <v>12412</v>
      </c>
      <c r="G11604" t="s">
        <v>279</v>
      </c>
      <c r="H11604" t="s">
        <v>198</v>
      </c>
      <c r="I11604" t="s">
        <v>9950</v>
      </c>
      <c r="J11604">
        <v>2005</v>
      </c>
      <c r="K11604">
        <v>7600</v>
      </c>
      <c r="L11604">
        <v>13</v>
      </c>
      <c r="M11604" t="s">
        <v>200</v>
      </c>
      <c r="N11604" t="s">
        <v>12006</v>
      </c>
      <c r="O11604" t="s">
        <v>9923</v>
      </c>
      <c r="P11604" t="s">
        <v>12413</v>
      </c>
    </row>
    <row r="11605" spans="1:16" x14ac:dyDescent="0.25">
      <c r="A11605">
        <v>157164</v>
      </c>
      <c r="B11605" t="s">
        <v>67</v>
      </c>
      <c r="E11605" t="s">
        <v>12414</v>
      </c>
      <c r="G11605" t="s">
        <v>279</v>
      </c>
      <c r="H11605" t="s">
        <v>198</v>
      </c>
      <c r="I11605" t="s">
        <v>9950</v>
      </c>
      <c r="J11605">
        <v>2005</v>
      </c>
      <c r="K11605">
        <v>7600</v>
      </c>
      <c r="L11605">
        <v>13</v>
      </c>
      <c r="M11605" t="s">
        <v>200</v>
      </c>
      <c r="N11605" t="s">
        <v>12006</v>
      </c>
      <c r="O11605" t="s">
        <v>9923</v>
      </c>
      <c r="P11605" t="s">
        <v>12407</v>
      </c>
    </row>
    <row r="11606" spans="1:16" x14ac:dyDescent="0.25">
      <c r="A11606">
        <v>157165</v>
      </c>
      <c r="B11606" t="s">
        <v>67</v>
      </c>
      <c r="E11606" t="s">
        <v>12415</v>
      </c>
      <c r="G11606" t="s">
        <v>279</v>
      </c>
      <c r="H11606" t="s">
        <v>198</v>
      </c>
      <c r="I11606" t="s">
        <v>9950</v>
      </c>
      <c r="J11606">
        <v>2005</v>
      </c>
      <c r="K11606">
        <v>7030</v>
      </c>
      <c r="L11606">
        <v>13</v>
      </c>
      <c r="M11606" t="s">
        <v>200</v>
      </c>
      <c r="N11606" t="s">
        <v>12006</v>
      </c>
      <c r="O11606" t="s">
        <v>9923</v>
      </c>
      <c r="P11606" t="s">
        <v>12416</v>
      </c>
    </row>
    <row r="11607" spans="1:16" x14ac:dyDescent="0.25">
      <c r="A11607">
        <v>157166</v>
      </c>
      <c r="B11607" t="s">
        <v>67</v>
      </c>
      <c r="E11607" t="s">
        <v>12417</v>
      </c>
      <c r="G11607" t="s">
        <v>279</v>
      </c>
      <c r="H11607" t="s">
        <v>198</v>
      </c>
      <c r="I11607" t="s">
        <v>9950</v>
      </c>
      <c r="J11607">
        <v>2005</v>
      </c>
      <c r="K11607">
        <v>7400</v>
      </c>
      <c r="L11607">
        <v>13</v>
      </c>
      <c r="M11607" t="s">
        <v>200</v>
      </c>
      <c r="N11607" t="s">
        <v>12006</v>
      </c>
      <c r="O11607" t="s">
        <v>9923</v>
      </c>
      <c r="P11607" t="s">
        <v>12413</v>
      </c>
    </row>
    <row r="11608" spans="1:16" x14ac:dyDescent="0.25">
      <c r="A11608">
        <v>157169</v>
      </c>
      <c r="B11608" t="s">
        <v>67</v>
      </c>
      <c r="E11608" t="s">
        <v>12418</v>
      </c>
      <c r="G11608" t="s">
        <v>279</v>
      </c>
      <c r="H11608" t="s">
        <v>198</v>
      </c>
      <c r="I11608" t="s">
        <v>9950</v>
      </c>
      <c r="J11608">
        <v>2005</v>
      </c>
      <c r="K11608">
        <v>8000</v>
      </c>
      <c r="L11608">
        <v>13</v>
      </c>
      <c r="M11608" t="s">
        <v>200</v>
      </c>
      <c r="N11608" t="s">
        <v>12006</v>
      </c>
      <c r="O11608" t="s">
        <v>9923</v>
      </c>
      <c r="P11608" t="s">
        <v>12413</v>
      </c>
    </row>
    <row r="11609" spans="1:16" x14ac:dyDescent="0.25">
      <c r="A11609">
        <v>157171</v>
      </c>
      <c r="B11609" t="s">
        <v>67</v>
      </c>
      <c r="E11609" t="s">
        <v>12419</v>
      </c>
      <c r="G11609" t="s">
        <v>279</v>
      </c>
      <c r="H11609" t="s">
        <v>198</v>
      </c>
      <c r="I11609" t="s">
        <v>9950</v>
      </c>
      <c r="J11609">
        <v>2005</v>
      </c>
      <c r="K11609">
        <v>7400</v>
      </c>
      <c r="L11609">
        <v>13</v>
      </c>
      <c r="M11609" t="s">
        <v>200</v>
      </c>
      <c r="N11609" t="s">
        <v>12006</v>
      </c>
      <c r="O11609" t="s">
        <v>9923</v>
      </c>
      <c r="P11609" t="s">
        <v>12420</v>
      </c>
    </row>
    <row r="11610" spans="1:16" x14ac:dyDescent="0.25">
      <c r="A11610">
        <v>157173</v>
      </c>
      <c r="B11610" t="s">
        <v>67</v>
      </c>
      <c r="E11610" t="s">
        <v>12421</v>
      </c>
      <c r="G11610" t="s">
        <v>279</v>
      </c>
      <c r="H11610" t="s">
        <v>198</v>
      </c>
      <c r="I11610" t="s">
        <v>9950</v>
      </c>
      <c r="J11610">
        <v>2005</v>
      </c>
      <c r="K11610">
        <v>7400</v>
      </c>
      <c r="L11610">
        <v>13</v>
      </c>
      <c r="M11610" t="s">
        <v>200</v>
      </c>
      <c r="N11610" t="s">
        <v>12006</v>
      </c>
      <c r="O11610" t="s">
        <v>9923</v>
      </c>
      <c r="P11610" t="s">
        <v>12413</v>
      </c>
    </row>
    <row r="11611" spans="1:16" x14ac:dyDescent="0.25">
      <c r="A11611">
        <v>157174</v>
      </c>
      <c r="B11611" t="s">
        <v>67</v>
      </c>
      <c r="E11611" t="s">
        <v>12422</v>
      </c>
      <c r="G11611" t="s">
        <v>279</v>
      </c>
      <c r="H11611" t="s">
        <v>198</v>
      </c>
      <c r="I11611" t="s">
        <v>9950</v>
      </c>
      <c r="J11611">
        <v>2005</v>
      </c>
      <c r="K11611">
        <v>7400</v>
      </c>
      <c r="L11611">
        <v>13</v>
      </c>
      <c r="M11611" t="s">
        <v>200</v>
      </c>
      <c r="N11611" t="s">
        <v>12006</v>
      </c>
      <c r="O11611" t="s">
        <v>9923</v>
      </c>
      <c r="P11611" t="s">
        <v>12403</v>
      </c>
    </row>
    <row r="11612" spans="1:16" x14ac:dyDescent="0.25">
      <c r="A11612">
        <v>157176</v>
      </c>
      <c r="B11612" t="s">
        <v>67</v>
      </c>
      <c r="E11612" t="s">
        <v>12423</v>
      </c>
      <c r="G11612" t="s">
        <v>279</v>
      </c>
      <c r="H11612" t="s">
        <v>198</v>
      </c>
      <c r="I11612" t="s">
        <v>9950</v>
      </c>
      <c r="J11612">
        <v>2005</v>
      </c>
      <c r="K11612">
        <v>7400</v>
      </c>
      <c r="L11612">
        <v>13</v>
      </c>
      <c r="M11612" t="s">
        <v>200</v>
      </c>
      <c r="N11612" t="s">
        <v>12006</v>
      </c>
      <c r="O11612" t="s">
        <v>9923</v>
      </c>
      <c r="P11612" t="s">
        <v>12403</v>
      </c>
    </row>
    <row r="11613" spans="1:16" x14ac:dyDescent="0.25">
      <c r="A11613">
        <v>157178</v>
      </c>
      <c r="B11613" t="s">
        <v>67</v>
      </c>
      <c r="E11613" t="s">
        <v>12424</v>
      </c>
      <c r="G11613" t="s">
        <v>279</v>
      </c>
      <c r="H11613" t="s">
        <v>198</v>
      </c>
      <c r="I11613" t="s">
        <v>9950</v>
      </c>
      <c r="J11613">
        <v>2005</v>
      </c>
      <c r="K11613">
        <v>7400</v>
      </c>
      <c r="L11613">
        <v>13</v>
      </c>
      <c r="M11613" t="s">
        <v>200</v>
      </c>
      <c r="N11613" t="s">
        <v>12006</v>
      </c>
      <c r="O11613" t="s">
        <v>9923</v>
      </c>
      <c r="P11613" t="s">
        <v>12403</v>
      </c>
    </row>
    <row r="11614" spans="1:16" x14ac:dyDescent="0.25">
      <c r="A11614">
        <v>157179</v>
      </c>
      <c r="B11614" t="s">
        <v>67</v>
      </c>
      <c r="E11614" t="s">
        <v>12425</v>
      </c>
      <c r="G11614" t="s">
        <v>279</v>
      </c>
      <c r="H11614" t="s">
        <v>198</v>
      </c>
      <c r="I11614" t="s">
        <v>9950</v>
      </c>
      <c r="J11614">
        <v>2006</v>
      </c>
      <c r="K11614">
        <v>7600</v>
      </c>
      <c r="L11614">
        <v>13</v>
      </c>
      <c r="M11614" t="s">
        <v>200</v>
      </c>
      <c r="N11614" t="s">
        <v>12006</v>
      </c>
      <c r="O11614" t="s">
        <v>9923</v>
      </c>
      <c r="P11614" t="s">
        <v>12416</v>
      </c>
    </row>
    <row r="11615" spans="1:16" x14ac:dyDescent="0.25">
      <c r="A11615">
        <v>157183</v>
      </c>
      <c r="B11615" t="s">
        <v>67</v>
      </c>
      <c r="E11615" t="s">
        <v>12426</v>
      </c>
      <c r="G11615" t="s">
        <v>317</v>
      </c>
      <c r="H11615" t="s">
        <v>198</v>
      </c>
      <c r="I11615" t="s">
        <v>7350</v>
      </c>
      <c r="J11615">
        <v>2007</v>
      </c>
      <c r="K11615">
        <v>10000</v>
      </c>
      <c r="L11615">
        <v>28</v>
      </c>
      <c r="M11615" t="s">
        <v>200</v>
      </c>
      <c r="N11615" t="s">
        <v>12014</v>
      </c>
      <c r="O11615" t="s">
        <v>9923</v>
      </c>
      <c r="P11615" t="s">
        <v>10044</v>
      </c>
    </row>
    <row r="11616" spans="1:16" x14ac:dyDescent="0.25">
      <c r="A11616">
        <v>157184</v>
      </c>
      <c r="B11616" t="s">
        <v>41</v>
      </c>
      <c r="E11616" t="s">
        <v>12427</v>
      </c>
      <c r="G11616" t="s">
        <v>279</v>
      </c>
      <c r="H11616" t="s">
        <v>198</v>
      </c>
      <c r="I11616" t="s">
        <v>9950</v>
      </c>
      <c r="J11616">
        <v>2008</v>
      </c>
      <c r="K11616">
        <v>9400</v>
      </c>
      <c r="L11616">
        <v>13</v>
      </c>
      <c r="M11616" t="s">
        <v>200</v>
      </c>
      <c r="N11616" t="s">
        <v>12006</v>
      </c>
      <c r="O11616" t="s">
        <v>9923</v>
      </c>
      <c r="P11616" t="s">
        <v>12428</v>
      </c>
    </row>
    <row r="11617" spans="1:16" x14ac:dyDescent="0.25">
      <c r="A11617">
        <v>157186</v>
      </c>
      <c r="B11617" t="s">
        <v>67</v>
      </c>
      <c r="E11617" t="s">
        <v>12429</v>
      </c>
      <c r="G11617" t="s">
        <v>279</v>
      </c>
      <c r="H11617" t="s">
        <v>198</v>
      </c>
      <c r="I11617" t="s">
        <v>9950</v>
      </c>
      <c r="J11617">
        <v>2008</v>
      </c>
      <c r="K11617">
        <v>10000</v>
      </c>
      <c r="L11617">
        <v>13</v>
      </c>
      <c r="M11617" t="s">
        <v>200</v>
      </c>
      <c r="N11617" t="s">
        <v>12006</v>
      </c>
      <c r="O11617" t="s">
        <v>9923</v>
      </c>
      <c r="P11617" t="s">
        <v>12430</v>
      </c>
    </row>
    <row r="11618" spans="1:16" x14ac:dyDescent="0.25">
      <c r="A11618">
        <v>157187</v>
      </c>
      <c r="B11618" t="s">
        <v>67</v>
      </c>
      <c r="E11618" t="s">
        <v>12431</v>
      </c>
      <c r="G11618" t="s">
        <v>279</v>
      </c>
      <c r="H11618" t="s">
        <v>198</v>
      </c>
      <c r="I11618" t="s">
        <v>9950</v>
      </c>
      <c r="J11618">
        <v>2008</v>
      </c>
      <c r="K11618">
        <v>10000</v>
      </c>
      <c r="L11618">
        <v>13</v>
      </c>
      <c r="M11618" t="s">
        <v>200</v>
      </c>
      <c r="N11618" t="s">
        <v>12006</v>
      </c>
      <c r="O11618" t="s">
        <v>9923</v>
      </c>
      <c r="P11618" t="s">
        <v>12430</v>
      </c>
    </row>
    <row r="11619" spans="1:16" x14ac:dyDescent="0.25">
      <c r="A11619">
        <v>157192</v>
      </c>
      <c r="B11619" t="s">
        <v>67</v>
      </c>
      <c r="E11619" t="s">
        <v>12432</v>
      </c>
      <c r="G11619" t="s">
        <v>279</v>
      </c>
      <c r="H11619" t="s">
        <v>198</v>
      </c>
      <c r="I11619" t="s">
        <v>9950</v>
      </c>
      <c r="J11619">
        <v>2008</v>
      </c>
      <c r="K11619">
        <v>9400</v>
      </c>
      <c r="L11619">
        <v>13</v>
      </c>
      <c r="M11619" t="s">
        <v>200</v>
      </c>
      <c r="N11619" t="s">
        <v>12006</v>
      </c>
      <c r="O11619" t="s">
        <v>9923</v>
      </c>
      <c r="P11619" t="s">
        <v>12433</v>
      </c>
    </row>
    <row r="11620" spans="1:16" x14ac:dyDescent="0.25">
      <c r="A11620">
        <v>157193</v>
      </c>
      <c r="B11620" t="s">
        <v>67</v>
      </c>
      <c r="E11620" t="s">
        <v>12434</v>
      </c>
      <c r="G11620" t="s">
        <v>279</v>
      </c>
      <c r="H11620" t="s">
        <v>198</v>
      </c>
      <c r="I11620" t="s">
        <v>9950</v>
      </c>
      <c r="J11620">
        <v>2008</v>
      </c>
      <c r="K11620">
        <v>9400</v>
      </c>
      <c r="L11620">
        <v>13</v>
      </c>
      <c r="M11620" t="s">
        <v>200</v>
      </c>
      <c r="N11620" t="s">
        <v>12006</v>
      </c>
      <c r="O11620" t="s">
        <v>9923</v>
      </c>
      <c r="P11620" t="s">
        <v>12433</v>
      </c>
    </row>
    <row r="11621" spans="1:16" x14ac:dyDescent="0.25">
      <c r="A11621">
        <v>157194</v>
      </c>
      <c r="B11621" t="s">
        <v>67</v>
      </c>
      <c r="E11621" t="s">
        <v>12435</v>
      </c>
      <c r="G11621" t="s">
        <v>279</v>
      </c>
      <c r="H11621" t="s">
        <v>198</v>
      </c>
      <c r="I11621" t="s">
        <v>9950</v>
      </c>
      <c r="J11621">
        <v>2008</v>
      </c>
      <c r="K11621">
        <v>9400</v>
      </c>
      <c r="L11621">
        <v>13</v>
      </c>
      <c r="M11621" t="s">
        <v>200</v>
      </c>
      <c r="N11621" t="s">
        <v>12006</v>
      </c>
      <c r="O11621" t="s">
        <v>9923</v>
      </c>
      <c r="P11621" t="s">
        <v>12436</v>
      </c>
    </row>
    <row r="11622" spans="1:16" x14ac:dyDescent="0.25">
      <c r="A11622">
        <v>157195</v>
      </c>
      <c r="B11622" t="s">
        <v>67</v>
      </c>
      <c r="E11622" t="s">
        <v>12437</v>
      </c>
      <c r="G11622" t="s">
        <v>279</v>
      </c>
      <c r="H11622" t="s">
        <v>198</v>
      </c>
      <c r="I11622" t="s">
        <v>9950</v>
      </c>
      <c r="J11622">
        <v>2008</v>
      </c>
      <c r="K11622">
        <v>10000</v>
      </c>
      <c r="L11622">
        <v>13</v>
      </c>
      <c r="M11622" t="s">
        <v>200</v>
      </c>
      <c r="N11622" t="s">
        <v>12006</v>
      </c>
      <c r="O11622" t="s">
        <v>9923</v>
      </c>
      <c r="P11622" t="s">
        <v>12430</v>
      </c>
    </row>
    <row r="11623" spans="1:16" x14ac:dyDescent="0.25">
      <c r="A11623">
        <v>157197</v>
      </c>
      <c r="B11623" t="s">
        <v>67</v>
      </c>
      <c r="E11623" t="s">
        <v>145</v>
      </c>
      <c r="G11623" t="s">
        <v>279</v>
      </c>
      <c r="H11623" t="s">
        <v>198</v>
      </c>
      <c r="I11623" t="s">
        <v>9950</v>
      </c>
      <c r="J11623">
        <v>2008</v>
      </c>
      <c r="K11623">
        <v>10000</v>
      </c>
      <c r="L11623">
        <v>13</v>
      </c>
      <c r="M11623" t="s">
        <v>200</v>
      </c>
      <c r="N11623" t="s">
        <v>12006</v>
      </c>
      <c r="O11623" t="s">
        <v>9923</v>
      </c>
      <c r="P11623" t="s">
        <v>12430</v>
      </c>
    </row>
    <row r="11624" spans="1:16" x14ac:dyDescent="0.25">
      <c r="A11624">
        <v>157198</v>
      </c>
      <c r="B11624" t="s">
        <v>67</v>
      </c>
      <c r="E11624" t="s">
        <v>12438</v>
      </c>
      <c r="G11624" t="s">
        <v>279</v>
      </c>
      <c r="H11624" t="s">
        <v>198</v>
      </c>
      <c r="I11624" t="s">
        <v>9950</v>
      </c>
      <c r="J11624">
        <v>2008</v>
      </c>
      <c r="K11624">
        <v>9400</v>
      </c>
      <c r="L11624">
        <v>13</v>
      </c>
      <c r="M11624" t="s">
        <v>200</v>
      </c>
      <c r="N11624" t="s">
        <v>12006</v>
      </c>
      <c r="O11624" t="s">
        <v>9923</v>
      </c>
      <c r="P11624" t="s">
        <v>12433</v>
      </c>
    </row>
    <row r="11625" spans="1:16" x14ac:dyDescent="0.25">
      <c r="A11625">
        <v>157199</v>
      </c>
      <c r="B11625" t="s">
        <v>67</v>
      </c>
      <c r="E11625" t="s">
        <v>12439</v>
      </c>
      <c r="G11625" t="s">
        <v>279</v>
      </c>
      <c r="H11625" t="s">
        <v>198</v>
      </c>
      <c r="I11625" t="s">
        <v>9950</v>
      </c>
      <c r="J11625">
        <v>2009</v>
      </c>
      <c r="K11625">
        <v>10000</v>
      </c>
      <c r="L11625">
        <v>13</v>
      </c>
      <c r="M11625" t="s">
        <v>200</v>
      </c>
      <c r="N11625" t="s">
        <v>12006</v>
      </c>
      <c r="O11625" t="s">
        <v>9923</v>
      </c>
      <c r="P11625" t="s">
        <v>12440</v>
      </c>
    </row>
    <row r="11626" spans="1:16" x14ac:dyDescent="0.25">
      <c r="A11626">
        <v>157201</v>
      </c>
      <c r="B11626" t="s">
        <v>67</v>
      </c>
      <c r="E11626" t="s">
        <v>12441</v>
      </c>
      <c r="G11626" t="s">
        <v>279</v>
      </c>
      <c r="H11626" t="s">
        <v>198</v>
      </c>
      <c r="I11626" t="s">
        <v>9950</v>
      </c>
      <c r="J11626">
        <v>2009</v>
      </c>
      <c r="K11626">
        <v>9400</v>
      </c>
      <c r="L11626">
        <v>13</v>
      </c>
      <c r="M11626" t="s">
        <v>200</v>
      </c>
      <c r="N11626" t="s">
        <v>12006</v>
      </c>
      <c r="O11626" t="s">
        <v>9923</v>
      </c>
      <c r="P11626" t="s">
        <v>12433</v>
      </c>
    </row>
    <row r="11627" spans="1:16" x14ac:dyDescent="0.25">
      <c r="A11627">
        <v>157203</v>
      </c>
      <c r="B11627" t="s">
        <v>67</v>
      </c>
      <c r="E11627" t="s">
        <v>12442</v>
      </c>
      <c r="G11627" t="s">
        <v>279</v>
      </c>
      <c r="H11627" t="s">
        <v>198</v>
      </c>
      <c r="I11627" t="s">
        <v>9950</v>
      </c>
      <c r="J11627">
        <v>2009</v>
      </c>
      <c r="K11627">
        <v>9400</v>
      </c>
      <c r="L11627">
        <v>13</v>
      </c>
      <c r="M11627" t="s">
        <v>200</v>
      </c>
      <c r="N11627" t="s">
        <v>12006</v>
      </c>
      <c r="O11627" t="s">
        <v>9923</v>
      </c>
      <c r="P11627" t="s">
        <v>12433</v>
      </c>
    </row>
    <row r="11628" spans="1:16" x14ac:dyDescent="0.25">
      <c r="A11628">
        <v>157204</v>
      </c>
      <c r="B11628" t="s">
        <v>67</v>
      </c>
      <c r="E11628" t="s">
        <v>12443</v>
      </c>
      <c r="G11628" t="s">
        <v>279</v>
      </c>
      <c r="H11628" t="s">
        <v>198</v>
      </c>
      <c r="I11628" t="s">
        <v>9950</v>
      </c>
      <c r="J11628">
        <v>2010</v>
      </c>
      <c r="K11628">
        <v>9400</v>
      </c>
      <c r="L11628">
        <v>13</v>
      </c>
      <c r="M11628" t="s">
        <v>200</v>
      </c>
      <c r="N11628" t="s">
        <v>12006</v>
      </c>
      <c r="O11628" t="s">
        <v>9923</v>
      </c>
      <c r="P11628" t="s">
        <v>12444</v>
      </c>
    </row>
    <row r="11629" spans="1:16" x14ac:dyDescent="0.25">
      <c r="A11629">
        <v>157206</v>
      </c>
      <c r="B11629" t="s">
        <v>67</v>
      </c>
      <c r="E11629" t="s">
        <v>12445</v>
      </c>
      <c r="G11629" t="s">
        <v>279</v>
      </c>
      <c r="H11629" t="s">
        <v>198</v>
      </c>
      <c r="I11629" t="s">
        <v>9950</v>
      </c>
      <c r="J11629">
        <v>2010</v>
      </c>
      <c r="K11629">
        <v>9400</v>
      </c>
      <c r="L11629">
        <v>13</v>
      </c>
      <c r="M11629" t="s">
        <v>200</v>
      </c>
      <c r="N11629" t="s">
        <v>12006</v>
      </c>
      <c r="O11629" t="s">
        <v>9923</v>
      </c>
      <c r="P11629" t="s">
        <v>12446</v>
      </c>
    </row>
    <row r="11630" spans="1:16" x14ac:dyDescent="0.25">
      <c r="A11630">
        <v>157208</v>
      </c>
      <c r="B11630" t="s">
        <v>67</v>
      </c>
      <c r="E11630" t="s">
        <v>12447</v>
      </c>
      <c r="G11630" t="s">
        <v>279</v>
      </c>
      <c r="H11630" t="s">
        <v>198</v>
      </c>
      <c r="I11630" t="s">
        <v>9950</v>
      </c>
      <c r="J11630">
        <v>2010</v>
      </c>
      <c r="K11630">
        <v>10000</v>
      </c>
      <c r="L11630">
        <v>13</v>
      </c>
      <c r="M11630" t="s">
        <v>200</v>
      </c>
      <c r="N11630" t="s">
        <v>12006</v>
      </c>
      <c r="O11630" t="s">
        <v>9923</v>
      </c>
      <c r="P11630" t="s">
        <v>12428</v>
      </c>
    </row>
    <row r="11631" spans="1:16" x14ac:dyDescent="0.25">
      <c r="A11631">
        <v>157209</v>
      </c>
      <c r="B11631" t="s">
        <v>67</v>
      </c>
      <c r="E11631" t="s">
        <v>12448</v>
      </c>
      <c r="G11631" t="s">
        <v>279</v>
      </c>
      <c r="H11631" t="s">
        <v>198</v>
      </c>
      <c r="I11631" t="s">
        <v>9950</v>
      </c>
      <c r="J11631">
        <v>2010</v>
      </c>
      <c r="K11631">
        <v>10000</v>
      </c>
      <c r="L11631">
        <v>13</v>
      </c>
      <c r="M11631" t="s">
        <v>200</v>
      </c>
      <c r="N11631" t="s">
        <v>12006</v>
      </c>
      <c r="O11631" t="s">
        <v>9923</v>
      </c>
      <c r="P11631" t="s">
        <v>12428</v>
      </c>
    </row>
    <row r="11632" spans="1:16" x14ac:dyDescent="0.25">
      <c r="A11632">
        <v>157210</v>
      </c>
      <c r="B11632" t="s">
        <v>67</v>
      </c>
      <c r="E11632" t="s">
        <v>12449</v>
      </c>
      <c r="G11632" t="s">
        <v>241</v>
      </c>
      <c r="H11632" t="s">
        <v>198</v>
      </c>
      <c r="I11632" t="s">
        <v>4568</v>
      </c>
      <c r="J11632">
        <v>2010</v>
      </c>
      <c r="K11632">
        <v>10000</v>
      </c>
      <c r="L11632">
        <v>27</v>
      </c>
      <c r="M11632" t="s">
        <v>200</v>
      </c>
      <c r="N11632" t="s">
        <v>12036</v>
      </c>
      <c r="O11632" t="s">
        <v>9923</v>
      </c>
      <c r="P11632" t="s">
        <v>12450</v>
      </c>
    </row>
    <row r="11633" spans="1:16" x14ac:dyDescent="0.25">
      <c r="A11633">
        <v>157211</v>
      </c>
      <c r="B11633" t="s">
        <v>67</v>
      </c>
      <c r="E11633" t="s">
        <v>12451</v>
      </c>
      <c r="G11633" t="s">
        <v>279</v>
      </c>
      <c r="H11633" t="s">
        <v>198</v>
      </c>
      <c r="I11633" t="s">
        <v>9950</v>
      </c>
      <c r="J11633">
        <v>2010</v>
      </c>
      <c r="K11633">
        <v>10000</v>
      </c>
      <c r="L11633">
        <v>13</v>
      </c>
      <c r="M11633" t="s">
        <v>200</v>
      </c>
      <c r="N11633" t="s">
        <v>12006</v>
      </c>
      <c r="O11633" t="s">
        <v>9923</v>
      </c>
      <c r="P11633" t="s">
        <v>12452</v>
      </c>
    </row>
    <row r="11634" spans="1:16" x14ac:dyDescent="0.25">
      <c r="A11634">
        <v>157212</v>
      </c>
      <c r="B11634" t="s">
        <v>67</v>
      </c>
      <c r="E11634" t="s">
        <v>12453</v>
      </c>
      <c r="G11634" t="s">
        <v>279</v>
      </c>
      <c r="H11634" t="s">
        <v>198</v>
      </c>
      <c r="I11634" t="s">
        <v>9950</v>
      </c>
      <c r="J11634">
        <v>2010</v>
      </c>
      <c r="K11634">
        <v>10000</v>
      </c>
      <c r="L11634">
        <v>13</v>
      </c>
      <c r="M11634" t="s">
        <v>200</v>
      </c>
      <c r="N11634" t="s">
        <v>12006</v>
      </c>
      <c r="O11634" t="s">
        <v>9923</v>
      </c>
      <c r="P11634" t="s">
        <v>12452</v>
      </c>
    </row>
    <row r="11635" spans="1:16" x14ac:dyDescent="0.25">
      <c r="A11635">
        <v>157213</v>
      </c>
      <c r="B11635" t="s">
        <v>67</v>
      </c>
      <c r="E11635" t="s">
        <v>12454</v>
      </c>
      <c r="G11635" t="s">
        <v>279</v>
      </c>
      <c r="H11635" t="s">
        <v>198</v>
      </c>
      <c r="I11635" t="s">
        <v>9950</v>
      </c>
      <c r="J11635">
        <v>2010</v>
      </c>
      <c r="K11635">
        <v>10000</v>
      </c>
      <c r="L11635">
        <v>13</v>
      </c>
      <c r="M11635" t="s">
        <v>200</v>
      </c>
      <c r="N11635" t="s">
        <v>12006</v>
      </c>
      <c r="O11635" t="s">
        <v>9923</v>
      </c>
      <c r="P11635" t="s">
        <v>12452</v>
      </c>
    </row>
    <row r="11636" spans="1:16" x14ac:dyDescent="0.25">
      <c r="A11636">
        <v>157216</v>
      </c>
      <c r="B11636" t="s">
        <v>53</v>
      </c>
      <c r="E11636" t="s">
        <v>12455</v>
      </c>
      <c r="G11636" t="s">
        <v>289</v>
      </c>
      <c r="H11636" t="s">
        <v>198</v>
      </c>
      <c r="I11636" t="s">
        <v>10042</v>
      </c>
      <c r="J11636">
        <v>2003</v>
      </c>
      <c r="K11636">
        <v>8000</v>
      </c>
      <c r="L11636">
        <v>9</v>
      </c>
      <c r="M11636" t="s">
        <v>200</v>
      </c>
      <c r="N11636" t="s">
        <v>12014</v>
      </c>
      <c r="O11636" t="s">
        <v>9923</v>
      </c>
      <c r="P11636" t="s">
        <v>10044</v>
      </c>
    </row>
    <row r="11637" spans="1:16" x14ac:dyDescent="0.25">
      <c r="A11637">
        <v>157219</v>
      </c>
      <c r="B11637" t="s">
        <v>53</v>
      </c>
      <c r="E11637" t="s">
        <v>12456</v>
      </c>
      <c r="G11637" t="s">
        <v>235</v>
      </c>
      <c r="H11637" t="s">
        <v>198</v>
      </c>
      <c r="I11637" t="s">
        <v>6370</v>
      </c>
      <c r="J11637">
        <v>2003</v>
      </c>
      <c r="K11637">
        <v>7600</v>
      </c>
      <c r="L11637">
        <v>10</v>
      </c>
      <c r="M11637" t="s">
        <v>200</v>
      </c>
      <c r="N11637" t="s">
        <v>12014</v>
      </c>
      <c r="O11637" t="s">
        <v>9923</v>
      </c>
      <c r="P11637" t="s">
        <v>10044</v>
      </c>
    </row>
    <row r="11638" spans="1:16" x14ac:dyDescent="0.25">
      <c r="A11638">
        <v>157223</v>
      </c>
      <c r="B11638" t="s">
        <v>53</v>
      </c>
      <c r="E11638" t="s">
        <v>12457</v>
      </c>
      <c r="G11638" t="s">
        <v>235</v>
      </c>
      <c r="H11638" t="s">
        <v>198</v>
      </c>
      <c r="I11638" t="s">
        <v>6370</v>
      </c>
      <c r="J11638">
        <v>2005</v>
      </c>
      <c r="K11638">
        <v>7600</v>
      </c>
      <c r="L11638">
        <v>10</v>
      </c>
      <c r="M11638" t="s">
        <v>200</v>
      </c>
      <c r="N11638" t="s">
        <v>12458</v>
      </c>
      <c r="O11638" t="s">
        <v>9923</v>
      </c>
      <c r="P11638" t="s">
        <v>10044</v>
      </c>
    </row>
    <row r="11639" spans="1:16" x14ac:dyDescent="0.25">
      <c r="A11639">
        <v>157224</v>
      </c>
      <c r="B11639" t="s">
        <v>53</v>
      </c>
      <c r="E11639" t="s">
        <v>12459</v>
      </c>
      <c r="G11639" t="s">
        <v>235</v>
      </c>
      <c r="H11639" t="s">
        <v>198</v>
      </c>
      <c r="I11639" t="s">
        <v>6370</v>
      </c>
      <c r="J11639">
        <v>2005</v>
      </c>
      <c r="K11639">
        <v>7220</v>
      </c>
      <c r="L11639">
        <v>10</v>
      </c>
      <c r="M11639" t="s">
        <v>200</v>
      </c>
      <c r="N11639" t="s">
        <v>12458</v>
      </c>
      <c r="O11639" t="s">
        <v>9923</v>
      </c>
      <c r="P11639" t="s">
        <v>10044</v>
      </c>
    </row>
    <row r="11640" spans="1:16" x14ac:dyDescent="0.25">
      <c r="A11640">
        <v>157225</v>
      </c>
      <c r="B11640" t="s">
        <v>53</v>
      </c>
      <c r="E11640" t="s">
        <v>12460</v>
      </c>
      <c r="G11640" t="s">
        <v>235</v>
      </c>
      <c r="H11640" t="s">
        <v>198</v>
      </c>
      <c r="I11640" t="s">
        <v>6370</v>
      </c>
      <c r="J11640">
        <v>2005</v>
      </c>
      <c r="K11640">
        <v>7600</v>
      </c>
      <c r="L11640">
        <v>10</v>
      </c>
      <c r="M11640" t="s">
        <v>200</v>
      </c>
      <c r="N11640" t="s">
        <v>12458</v>
      </c>
      <c r="O11640" t="s">
        <v>9923</v>
      </c>
      <c r="P11640" t="s">
        <v>10044</v>
      </c>
    </row>
    <row r="11641" spans="1:16" x14ac:dyDescent="0.25">
      <c r="A11641">
        <v>157228</v>
      </c>
      <c r="B11641" t="s">
        <v>53</v>
      </c>
      <c r="E11641" t="s">
        <v>12461</v>
      </c>
      <c r="G11641" t="s">
        <v>235</v>
      </c>
      <c r="H11641" t="s">
        <v>198</v>
      </c>
      <c r="I11641" t="s">
        <v>6370</v>
      </c>
      <c r="J11641">
        <v>2007</v>
      </c>
      <c r="K11641">
        <v>9400</v>
      </c>
      <c r="L11641">
        <v>10</v>
      </c>
      <c r="M11641" t="s">
        <v>200</v>
      </c>
      <c r="N11641" t="s">
        <v>12458</v>
      </c>
      <c r="O11641" t="s">
        <v>9923</v>
      </c>
      <c r="P11641" t="s">
        <v>10044</v>
      </c>
    </row>
    <row r="11642" spans="1:16" x14ac:dyDescent="0.25">
      <c r="A11642">
        <v>157229</v>
      </c>
      <c r="B11642" t="s">
        <v>53</v>
      </c>
      <c r="E11642" t="s">
        <v>12462</v>
      </c>
      <c r="G11642" t="s">
        <v>340</v>
      </c>
      <c r="H11642" t="s">
        <v>198</v>
      </c>
      <c r="I11642" t="s">
        <v>3746</v>
      </c>
      <c r="J11642">
        <v>2007</v>
      </c>
      <c r="K11642">
        <v>9400</v>
      </c>
      <c r="L11642">
        <v>17</v>
      </c>
      <c r="M11642" t="s">
        <v>200</v>
      </c>
      <c r="N11642" t="s">
        <v>12463</v>
      </c>
      <c r="O11642" t="s">
        <v>9923</v>
      </c>
      <c r="P11642" t="s">
        <v>12464</v>
      </c>
    </row>
    <row r="11643" spans="1:16" x14ac:dyDescent="0.25">
      <c r="A11643">
        <v>157231</v>
      </c>
      <c r="B11643" t="s">
        <v>53</v>
      </c>
      <c r="E11643" t="s">
        <v>12465</v>
      </c>
      <c r="G11643" t="s">
        <v>235</v>
      </c>
      <c r="H11643" t="s">
        <v>198</v>
      </c>
      <c r="I11643" t="s">
        <v>6370</v>
      </c>
      <c r="J11643">
        <v>2008</v>
      </c>
      <c r="K11643">
        <v>9400</v>
      </c>
      <c r="L11643">
        <v>10</v>
      </c>
      <c r="M11643" t="s">
        <v>200</v>
      </c>
      <c r="N11643" t="s">
        <v>12458</v>
      </c>
      <c r="O11643" t="s">
        <v>9923</v>
      </c>
      <c r="P11643" t="s">
        <v>10044</v>
      </c>
    </row>
    <row r="11644" spans="1:16" x14ac:dyDescent="0.25">
      <c r="A11644">
        <v>157232</v>
      </c>
      <c r="B11644" t="s">
        <v>53</v>
      </c>
      <c r="E11644" t="s">
        <v>12466</v>
      </c>
      <c r="G11644" t="s">
        <v>235</v>
      </c>
      <c r="H11644" t="s">
        <v>198</v>
      </c>
      <c r="I11644" t="s">
        <v>6370</v>
      </c>
      <c r="J11644">
        <v>2008</v>
      </c>
      <c r="K11644">
        <v>9400</v>
      </c>
      <c r="L11644">
        <v>10</v>
      </c>
      <c r="M11644" t="s">
        <v>200</v>
      </c>
      <c r="N11644" t="s">
        <v>12458</v>
      </c>
      <c r="O11644" t="s">
        <v>9923</v>
      </c>
      <c r="P11644" t="s">
        <v>10044</v>
      </c>
    </row>
    <row r="11645" spans="1:16" x14ac:dyDescent="0.25">
      <c r="A11645">
        <v>157233</v>
      </c>
      <c r="B11645" t="s">
        <v>53</v>
      </c>
      <c r="E11645" t="s">
        <v>12467</v>
      </c>
      <c r="G11645" t="s">
        <v>235</v>
      </c>
      <c r="H11645" t="s">
        <v>198</v>
      </c>
      <c r="I11645" t="s">
        <v>6370</v>
      </c>
      <c r="J11645">
        <v>2008</v>
      </c>
      <c r="K11645">
        <v>9400</v>
      </c>
      <c r="L11645">
        <v>10</v>
      </c>
      <c r="M11645" t="s">
        <v>200</v>
      </c>
      <c r="N11645" t="s">
        <v>12458</v>
      </c>
      <c r="O11645" t="s">
        <v>9923</v>
      </c>
      <c r="P11645" t="s">
        <v>10044</v>
      </c>
    </row>
    <row r="11646" spans="1:16" x14ac:dyDescent="0.25">
      <c r="A11646">
        <v>157234</v>
      </c>
      <c r="B11646" t="s">
        <v>53</v>
      </c>
      <c r="E11646" t="s">
        <v>12468</v>
      </c>
      <c r="G11646" t="s">
        <v>235</v>
      </c>
      <c r="H11646" t="s">
        <v>198</v>
      </c>
      <c r="I11646" t="s">
        <v>6370</v>
      </c>
      <c r="J11646">
        <v>2008</v>
      </c>
      <c r="K11646">
        <v>9400</v>
      </c>
      <c r="L11646">
        <v>10</v>
      </c>
      <c r="M11646" t="s">
        <v>200</v>
      </c>
      <c r="N11646" t="s">
        <v>12458</v>
      </c>
      <c r="O11646" t="s">
        <v>9923</v>
      </c>
      <c r="P11646" t="s">
        <v>10044</v>
      </c>
    </row>
    <row r="11647" spans="1:16" x14ac:dyDescent="0.25">
      <c r="A11647">
        <v>157235</v>
      </c>
      <c r="B11647" t="s">
        <v>53</v>
      </c>
      <c r="E11647" t="s">
        <v>12469</v>
      </c>
      <c r="G11647" t="s">
        <v>235</v>
      </c>
      <c r="H11647" t="s">
        <v>198</v>
      </c>
      <c r="I11647" t="s">
        <v>6370</v>
      </c>
      <c r="J11647">
        <v>2008</v>
      </c>
      <c r="K11647">
        <v>10000</v>
      </c>
      <c r="L11647">
        <v>10</v>
      </c>
      <c r="M11647" t="s">
        <v>200</v>
      </c>
      <c r="N11647" t="s">
        <v>12458</v>
      </c>
      <c r="O11647" t="s">
        <v>9923</v>
      </c>
      <c r="P11647" t="s">
        <v>10044</v>
      </c>
    </row>
    <row r="11648" spans="1:16" x14ac:dyDescent="0.25">
      <c r="A11648">
        <v>157236</v>
      </c>
      <c r="B11648" t="s">
        <v>53</v>
      </c>
      <c r="E11648" t="s">
        <v>12470</v>
      </c>
      <c r="G11648" t="s">
        <v>235</v>
      </c>
      <c r="H11648" t="s">
        <v>198</v>
      </c>
      <c r="I11648" t="s">
        <v>6370</v>
      </c>
      <c r="J11648">
        <v>2010</v>
      </c>
      <c r="K11648">
        <v>9400</v>
      </c>
      <c r="L11648">
        <v>10</v>
      </c>
      <c r="M11648" t="s">
        <v>200</v>
      </c>
      <c r="N11648" t="s">
        <v>12458</v>
      </c>
      <c r="O11648" t="s">
        <v>9923</v>
      </c>
      <c r="P11648" t="s">
        <v>10044</v>
      </c>
    </row>
    <row r="11649" spans="1:16" x14ac:dyDescent="0.25">
      <c r="A11649">
        <v>157238</v>
      </c>
      <c r="B11649" t="s">
        <v>53</v>
      </c>
      <c r="E11649" t="s">
        <v>12471</v>
      </c>
      <c r="G11649" t="s">
        <v>235</v>
      </c>
      <c r="H11649" t="s">
        <v>198</v>
      </c>
      <c r="I11649" t="s">
        <v>6370</v>
      </c>
      <c r="J11649">
        <v>2010</v>
      </c>
      <c r="K11649">
        <v>10000</v>
      </c>
      <c r="L11649">
        <v>10</v>
      </c>
      <c r="M11649" t="s">
        <v>200</v>
      </c>
      <c r="N11649" t="s">
        <v>12458</v>
      </c>
      <c r="O11649" t="s">
        <v>9923</v>
      </c>
      <c r="P11649" t="s">
        <v>10044</v>
      </c>
    </row>
    <row r="11650" spans="1:16" x14ac:dyDescent="0.25">
      <c r="A11650">
        <v>157239</v>
      </c>
      <c r="B11650" t="s">
        <v>53</v>
      </c>
      <c r="E11650" t="s">
        <v>12472</v>
      </c>
      <c r="G11650" t="s">
        <v>235</v>
      </c>
      <c r="H11650" t="s">
        <v>198</v>
      </c>
      <c r="I11650" t="s">
        <v>6370</v>
      </c>
      <c r="J11650">
        <v>2010</v>
      </c>
      <c r="K11650">
        <v>10000</v>
      </c>
      <c r="L11650">
        <v>10</v>
      </c>
      <c r="M11650" t="s">
        <v>200</v>
      </c>
      <c r="N11650" t="s">
        <v>12458</v>
      </c>
      <c r="O11650" t="s">
        <v>9923</v>
      </c>
      <c r="P11650" t="s">
        <v>10044</v>
      </c>
    </row>
    <row r="11651" spans="1:16" x14ac:dyDescent="0.25">
      <c r="A11651">
        <v>157240</v>
      </c>
      <c r="B11651" t="s">
        <v>53</v>
      </c>
      <c r="E11651" t="s">
        <v>12473</v>
      </c>
      <c r="G11651" t="s">
        <v>326</v>
      </c>
      <c r="H11651" t="s">
        <v>198</v>
      </c>
      <c r="I11651" t="s">
        <v>9381</v>
      </c>
      <c r="J11651">
        <v>2010</v>
      </c>
      <c r="K11651">
        <v>10000</v>
      </c>
      <c r="L11651">
        <v>26</v>
      </c>
      <c r="M11651" t="s">
        <v>200</v>
      </c>
      <c r="N11651" t="s">
        <v>12458</v>
      </c>
      <c r="O11651" t="s">
        <v>9923</v>
      </c>
      <c r="P11651" t="s">
        <v>10044</v>
      </c>
    </row>
    <row r="11652" spans="1:16" x14ac:dyDescent="0.25">
      <c r="A11652">
        <v>157242</v>
      </c>
      <c r="B11652" t="s">
        <v>53</v>
      </c>
      <c r="E11652" t="s">
        <v>12474</v>
      </c>
      <c r="G11652" t="s">
        <v>235</v>
      </c>
      <c r="H11652" t="s">
        <v>198</v>
      </c>
      <c r="I11652" t="s">
        <v>6370</v>
      </c>
      <c r="J11652">
        <v>2010</v>
      </c>
      <c r="K11652">
        <v>9400</v>
      </c>
      <c r="L11652">
        <v>10</v>
      </c>
      <c r="M11652" t="s">
        <v>200</v>
      </c>
      <c r="N11652" t="s">
        <v>12458</v>
      </c>
      <c r="O11652" t="s">
        <v>9923</v>
      </c>
      <c r="P11652" t="s">
        <v>10044</v>
      </c>
    </row>
    <row r="11653" spans="1:16" x14ac:dyDescent="0.25">
      <c r="A11653">
        <v>157244</v>
      </c>
      <c r="B11653" t="s">
        <v>53</v>
      </c>
      <c r="E11653" t="s">
        <v>12475</v>
      </c>
      <c r="G11653" t="s">
        <v>235</v>
      </c>
      <c r="H11653" t="s">
        <v>198</v>
      </c>
      <c r="I11653" t="s">
        <v>6370</v>
      </c>
      <c r="J11653">
        <v>2010</v>
      </c>
      <c r="K11653">
        <v>9400</v>
      </c>
      <c r="L11653">
        <v>10</v>
      </c>
      <c r="M11653" t="s">
        <v>200</v>
      </c>
      <c r="N11653" t="s">
        <v>12458</v>
      </c>
      <c r="O11653" t="s">
        <v>9923</v>
      </c>
      <c r="P11653" t="s">
        <v>10044</v>
      </c>
    </row>
    <row r="11654" spans="1:16" x14ac:dyDescent="0.25">
      <c r="A11654">
        <v>157245</v>
      </c>
      <c r="B11654" t="s">
        <v>53</v>
      </c>
      <c r="E11654" t="s">
        <v>12476</v>
      </c>
      <c r="G11654" t="s">
        <v>235</v>
      </c>
      <c r="H11654" t="s">
        <v>198</v>
      </c>
      <c r="I11654" t="s">
        <v>6370</v>
      </c>
      <c r="J11654">
        <v>2010</v>
      </c>
      <c r="K11654">
        <v>9400</v>
      </c>
      <c r="L11654">
        <v>10</v>
      </c>
      <c r="M11654" t="s">
        <v>200</v>
      </c>
      <c r="N11654" t="s">
        <v>12458</v>
      </c>
      <c r="O11654" t="s">
        <v>9923</v>
      </c>
      <c r="P11654" t="s">
        <v>10044</v>
      </c>
    </row>
    <row r="11655" spans="1:16" x14ac:dyDescent="0.25">
      <c r="A11655">
        <v>157246</v>
      </c>
      <c r="B11655" t="s">
        <v>53</v>
      </c>
      <c r="E11655" t="s">
        <v>12477</v>
      </c>
      <c r="G11655" t="s">
        <v>235</v>
      </c>
      <c r="H11655" t="s">
        <v>198</v>
      </c>
      <c r="I11655" t="s">
        <v>6370</v>
      </c>
      <c r="J11655">
        <v>2010</v>
      </c>
      <c r="K11655">
        <v>9400</v>
      </c>
      <c r="L11655">
        <v>10</v>
      </c>
      <c r="M11655" t="s">
        <v>200</v>
      </c>
      <c r="N11655" t="s">
        <v>12458</v>
      </c>
      <c r="O11655" t="s">
        <v>9923</v>
      </c>
      <c r="P11655" t="s">
        <v>10044</v>
      </c>
    </row>
    <row r="11656" spans="1:16" x14ac:dyDescent="0.25">
      <c r="A11656">
        <v>157247</v>
      </c>
      <c r="B11656" t="s">
        <v>53</v>
      </c>
      <c r="E11656" t="s">
        <v>12478</v>
      </c>
      <c r="G11656" t="s">
        <v>235</v>
      </c>
      <c r="H11656" t="s">
        <v>198</v>
      </c>
      <c r="I11656" t="s">
        <v>6370</v>
      </c>
      <c r="J11656">
        <v>2010</v>
      </c>
      <c r="K11656">
        <v>9400</v>
      </c>
      <c r="L11656">
        <v>10</v>
      </c>
      <c r="M11656" t="s">
        <v>200</v>
      </c>
      <c r="N11656" t="s">
        <v>12458</v>
      </c>
      <c r="O11656" t="s">
        <v>9923</v>
      </c>
      <c r="P11656" t="s">
        <v>10044</v>
      </c>
    </row>
    <row r="11657" spans="1:16" x14ac:dyDescent="0.25">
      <c r="A11657">
        <v>157248</v>
      </c>
      <c r="B11657" t="s">
        <v>62</v>
      </c>
      <c r="E11657" t="s">
        <v>12479</v>
      </c>
      <c r="G11657" t="s">
        <v>235</v>
      </c>
      <c r="H11657" t="s">
        <v>198</v>
      </c>
      <c r="I11657" t="s">
        <v>6370</v>
      </c>
      <c r="J11657">
        <v>2004</v>
      </c>
      <c r="K11657">
        <v>7600</v>
      </c>
      <c r="L11657">
        <v>10</v>
      </c>
      <c r="M11657" t="s">
        <v>200</v>
      </c>
      <c r="N11657" t="s">
        <v>12458</v>
      </c>
      <c r="O11657" t="s">
        <v>9923</v>
      </c>
      <c r="P11657" t="s">
        <v>10044</v>
      </c>
    </row>
    <row r="11658" spans="1:16" x14ac:dyDescent="0.25">
      <c r="A11658">
        <v>157249</v>
      </c>
      <c r="B11658" t="s">
        <v>43</v>
      </c>
      <c r="E11658" t="s">
        <v>12480</v>
      </c>
      <c r="G11658" t="s">
        <v>317</v>
      </c>
      <c r="H11658" t="s">
        <v>198</v>
      </c>
      <c r="I11658" t="s">
        <v>7350</v>
      </c>
      <c r="J11658">
        <v>2004</v>
      </c>
      <c r="K11658">
        <v>7400</v>
      </c>
      <c r="L11658">
        <v>28</v>
      </c>
      <c r="M11658" t="s">
        <v>200</v>
      </c>
      <c r="N11658" t="s">
        <v>12463</v>
      </c>
      <c r="O11658" t="s">
        <v>9923</v>
      </c>
      <c r="P11658" t="s">
        <v>12481</v>
      </c>
    </row>
    <row r="11659" spans="1:16" x14ac:dyDescent="0.25">
      <c r="A11659">
        <v>157251</v>
      </c>
      <c r="B11659" t="s">
        <v>62</v>
      </c>
      <c r="E11659" t="s">
        <v>12482</v>
      </c>
      <c r="G11659" t="s">
        <v>317</v>
      </c>
      <c r="H11659" t="s">
        <v>198</v>
      </c>
      <c r="I11659" t="s">
        <v>7350</v>
      </c>
      <c r="J11659">
        <v>2005</v>
      </c>
      <c r="K11659">
        <v>7600</v>
      </c>
      <c r="L11659">
        <v>28</v>
      </c>
      <c r="M11659" t="s">
        <v>200</v>
      </c>
      <c r="N11659" t="s">
        <v>12463</v>
      </c>
      <c r="O11659" t="s">
        <v>9923</v>
      </c>
      <c r="P11659" t="s">
        <v>12483</v>
      </c>
    </row>
    <row r="11660" spans="1:16" x14ac:dyDescent="0.25">
      <c r="A11660">
        <v>157252</v>
      </c>
      <c r="B11660" t="s">
        <v>62</v>
      </c>
      <c r="E11660" t="s">
        <v>12484</v>
      </c>
      <c r="G11660" t="s">
        <v>235</v>
      </c>
      <c r="H11660" t="s">
        <v>198</v>
      </c>
      <c r="I11660" t="s">
        <v>6370</v>
      </c>
      <c r="J11660">
        <v>2005</v>
      </c>
      <c r="K11660">
        <v>7600</v>
      </c>
      <c r="L11660">
        <v>10</v>
      </c>
      <c r="M11660" t="s">
        <v>200</v>
      </c>
      <c r="N11660" t="s">
        <v>12458</v>
      </c>
      <c r="O11660" t="s">
        <v>9923</v>
      </c>
      <c r="P11660" t="s">
        <v>10044</v>
      </c>
    </row>
    <row r="11661" spans="1:16" x14ac:dyDescent="0.25">
      <c r="A11661">
        <v>157254</v>
      </c>
      <c r="B11661" t="s">
        <v>62</v>
      </c>
      <c r="E11661" t="s">
        <v>12485</v>
      </c>
      <c r="G11661" t="s">
        <v>235</v>
      </c>
      <c r="H11661" t="s">
        <v>198</v>
      </c>
      <c r="I11661" t="s">
        <v>6370</v>
      </c>
      <c r="J11661">
        <v>2005</v>
      </c>
      <c r="K11661">
        <v>7600</v>
      </c>
      <c r="L11661">
        <v>10</v>
      </c>
      <c r="M11661" t="s">
        <v>200</v>
      </c>
      <c r="N11661" t="s">
        <v>12458</v>
      </c>
      <c r="O11661" t="s">
        <v>9923</v>
      </c>
      <c r="P11661" t="s">
        <v>10044</v>
      </c>
    </row>
    <row r="11662" spans="1:16" x14ac:dyDescent="0.25">
      <c r="A11662">
        <v>157257</v>
      </c>
      <c r="B11662" t="s">
        <v>62</v>
      </c>
      <c r="E11662" t="s">
        <v>12486</v>
      </c>
      <c r="G11662" t="s">
        <v>317</v>
      </c>
      <c r="H11662" t="s">
        <v>198</v>
      </c>
      <c r="I11662" t="s">
        <v>7350</v>
      </c>
      <c r="J11662">
        <v>2005</v>
      </c>
      <c r="K11662">
        <v>7400</v>
      </c>
      <c r="L11662">
        <v>28</v>
      </c>
      <c r="M11662" t="s">
        <v>200</v>
      </c>
      <c r="N11662" t="s">
        <v>12463</v>
      </c>
      <c r="O11662" t="s">
        <v>9923</v>
      </c>
      <c r="P11662" t="s">
        <v>12487</v>
      </c>
    </row>
    <row r="11663" spans="1:16" x14ac:dyDescent="0.25">
      <c r="A11663">
        <v>157259</v>
      </c>
      <c r="B11663" t="s">
        <v>62</v>
      </c>
      <c r="E11663" t="s">
        <v>12488</v>
      </c>
      <c r="G11663" t="s">
        <v>317</v>
      </c>
      <c r="H11663" t="s">
        <v>198</v>
      </c>
      <c r="I11663" t="s">
        <v>7350</v>
      </c>
      <c r="J11663">
        <v>2005</v>
      </c>
      <c r="K11663">
        <v>8000</v>
      </c>
      <c r="L11663">
        <v>28</v>
      </c>
      <c r="M11663" t="s">
        <v>200</v>
      </c>
      <c r="N11663" t="s">
        <v>12463</v>
      </c>
      <c r="O11663" t="s">
        <v>9923</v>
      </c>
      <c r="P11663" t="s">
        <v>12487</v>
      </c>
    </row>
    <row r="11664" spans="1:16" x14ac:dyDescent="0.25">
      <c r="A11664">
        <v>157260</v>
      </c>
      <c r="B11664" t="s">
        <v>62</v>
      </c>
      <c r="E11664" t="s">
        <v>12489</v>
      </c>
      <c r="G11664" t="s">
        <v>317</v>
      </c>
      <c r="H11664" t="s">
        <v>198</v>
      </c>
      <c r="I11664" t="s">
        <v>7350</v>
      </c>
      <c r="J11664">
        <v>2005</v>
      </c>
      <c r="K11664">
        <v>7800</v>
      </c>
      <c r="L11664">
        <v>28</v>
      </c>
      <c r="M11664" t="s">
        <v>200</v>
      </c>
      <c r="N11664" t="s">
        <v>12463</v>
      </c>
      <c r="O11664" t="s">
        <v>9923</v>
      </c>
      <c r="P11664" t="s">
        <v>12487</v>
      </c>
    </row>
    <row r="11665" spans="1:16" x14ac:dyDescent="0.25">
      <c r="A11665">
        <v>157262</v>
      </c>
      <c r="B11665" t="s">
        <v>62</v>
      </c>
      <c r="E11665" t="s">
        <v>12490</v>
      </c>
      <c r="G11665" t="s">
        <v>235</v>
      </c>
      <c r="H11665" t="s">
        <v>198</v>
      </c>
      <c r="I11665" t="s">
        <v>6370</v>
      </c>
      <c r="J11665">
        <v>2005</v>
      </c>
      <c r="K11665">
        <v>7600</v>
      </c>
      <c r="L11665">
        <v>10</v>
      </c>
      <c r="M11665" t="s">
        <v>200</v>
      </c>
      <c r="N11665" t="s">
        <v>12458</v>
      </c>
      <c r="O11665" t="s">
        <v>9923</v>
      </c>
      <c r="P11665" t="s">
        <v>10044</v>
      </c>
    </row>
    <row r="11666" spans="1:16" x14ac:dyDescent="0.25">
      <c r="A11666">
        <v>157263</v>
      </c>
      <c r="B11666" t="s">
        <v>62</v>
      </c>
      <c r="E11666" t="s">
        <v>12491</v>
      </c>
      <c r="G11666" t="s">
        <v>317</v>
      </c>
      <c r="H11666" t="s">
        <v>198</v>
      </c>
      <c r="I11666" t="s">
        <v>7350</v>
      </c>
      <c r="J11666">
        <v>2005</v>
      </c>
      <c r="K11666">
        <v>7600</v>
      </c>
      <c r="L11666">
        <v>28</v>
      </c>
      <c r="M11666" t="s">
        <v>200</v>
      </c>
      <c r="N11666" t="s">
        <v>12463</v>
      </c>
      <c r="O11666" t="s">
        <v>9923</v>
      </c>
      <c r="P11666" t="s">
        <v>12487</v>
      </c>
    </row>
    <row r="11667" spans="1:16" x14ac:dyDescent="0.25">
      <c r="A11667">
        <v>157264</v>
      </c>
      <c r="B11667" t="s">
        <v>62</v>
      </c>
      <c r="E11667" t="s">
        <v>12492</v>
      </c>
      <c r="G11667" t="s">
        <v>317</v>
      </c>
      <c r="H11667" t="s">
        <v>198</v>
      </c>
      <c r="I11667" t="s">
        <v>7350</v>
      </c>
      <c r="J11667">
        <v>2005</v>
      </c>
      <c r="K11667">
        <v>7600</v>
      </c>
      <c r="L11667">
        <v>28</v>
      </c>
      <c r="M11667" t="s">
        <v>200</v>
      </c>
      <c r="N11667" t="s">
        <v>12463</v>
      </c>
      <c r="O11667" t="s">
        <v>9923</v>
      </c>
      <c r="P11667" t="s">
        <v>12487</v>
      </c>
    </row>
    <row r="11668" spans="1:16" x14ac:dyDescent="0.25">
      <c r="A11668">
        <v>157265</v>
      </c>
      <c r="B11668" t="s">
        <v>62</v>
      </c>
      <c r="E11668" t="s">
        <v>12493</v>
      </c>
      <c r="G11668" t="s">
        <v>317</v>
      </c>
      <c r="H11668" t="s">
        <v>198</v>
      </c>
      <c r="I11668" t="s">
        <v>7350</v>
      </c>
      <c r="J11668">
        <v>2005</v>
      </c>
      <c r="K11668">
        <v>7600</v>
      </c>
      <c r="L11668">
        <v>28</v>
      </c>
      <c r="M11668" t="s">
        <v>200</v>
      </c>
      <c r="N11668" t="s">
        <v>12463</v>
      </c>
      <c r="O11668" t="s">
        <v>9923</v>
      </c>
      <c r="P11668" t="s">
        <v>12494</v>
      </c>
    </row>
    <row r="11669" spans="1:16" x14ac:dyDescent="0.25">
      <c r="A11669">
        <v>157266</v>
      </c>
      <c r="B11669" t="s">
        <v>62</v>
      </c>
      <c r="E11669" t="s">
        <v>12495</v>
      </c>
      <c r="G11669" t="s">
        <v>317</v>
      </c>
      <c r="H11669" t="s">
        <v>198</v>
      </c>
      <c r="I11669" t="s">
        <v>7350</v>
      </c>
      <c r="J11669">
        <v>2005</v>
      </c>
      <c r="K11669">
        <v>7800</v>
      </c>
      <c r="L11669">
        <v>28</v>
      </c>
      <c r="M11669" t="s">
        <v>200</v>
      </c>
      <c r="N11669" t="s">
        <v>12463</v>
      </c>
      <c r="O11669" t="s">
        <v>9923</v>
      </c>
      <c r="P11669" t="s">
        <v>12487</v>
      </c>
    </row>
    <row r="11670" spans="1:16" x14ac:dyDescent="0.25">
      <c r="A11670">
        <v>157269</v>
      </c>
      <c r="B11670" t="s">
        <v>43</v>
      </c>
      <c r="E11670" t="s">
        <v>12496</v>
      </c>
      <c r="G11670" t="s">
        <v>317</v>
      </c>
      <c r="H11670" t="s">
        <v>198</v>
      </c>
      <c r="I11670" t="s">
        <v>7350</v>
      </c>
      <c r="J11670">
        <v>2005</v>
      </c>
      <c r="K11670">
        <v>8000</v>
      </c>
      <c r="L11670">
        <v>28</v>
      </c>
      <c r="M11670" t="s">
        <v>200</v>
      </c>
      <c r="N11670" t="s">
        <v>12463</v>
      </c>
      <c r="O11670" t="s">
        <v>9923</v>
      </c>
      <c r="P11670" t="s">
        <v>12487</v>
      </c>
    </row>
    <row r="11671" spans="1:16" x14ac:dyDescent="0.25">
      <c r="A11671">
        <v>157270</v>
      </c>
      <c r="B11671" t="s">
        <v>43</v>
      </c>
      <c r="E11671" t="s">
        <v>12497</v>
      </c>
      <c r="G11671" t="s">
        <v>317</v>
      </c>
      <c r="H11671" t="s">
        <v>198</v>
      </c>
      <c r="I11671" t="s">
        <v>7350</v>
      </c>
      <c r="J11671">
        <v>2005</v>
      </c>
      <c r="K11671">
        <v>8000</v>
      </c>
      <c r="L11671">
        <v>28</v>
      </c>
      <c r="M11671" t="s">
        <v>200</v>
      </c>
      <c r="N11671" t="s">
        <v>12463</v>
      </c>
      <c r="O11671" t="s">
        <v>9923</v>
      </c>
      <c r="P11671" t="s">
        <v>12487</v>
      </c>
    </row>
    <row r="11672" spans="1:16" x14ac:dyDescent="0.25">
      <c r="A11672">
        <v>157271</v>
      </c>
      <c r="B11672" t="s">
        <v>43</v>
      </c>
      <c r="E11672" t="s">
        <v>12498</v>
      </c>
      <c r="G11672" t="s">
        <v>317</v>
      </c>
      <c r="H11672" t="s">
        <v>198</v>
      </c>
      <c r="I11672" t="s">
        <v>7350</v>
      </c>
      <c r="J11672">
        <v>2005</v>
      </c>
      <c r="K11672">
        <v>7400</v>
      </c>
      <c r="L11672">
        <v>28</v>
      </c>
      <c r="M11672" t="s">
        <v>200</v>
      </c>
      <c r="N11672" t="s">
        <v>12463</v>
      </c>
      <c r="O11672" t="s">
        <v>9923</v>
      </c>
      <c r="P11672" t="s">
        <v>12487</v>
      </c>
    </row>
    <row r="11673" spans="1:16" x14ac:dyDescent="0.25">
      <c r="A11673">
        <v>157272</v>
      </c>
      <c r="B11673" t="s">
        <v>43</v>
      </c>
      <c r="E11673" t="s">
        <v>12499</v>
      </c>
      <c r="G11673" t="s">
        <v>317</v>
      </c>
      <c r="H11673" t="s">
        <v>198</v>
      </c>
      <c r="I11673" t="s">
        <v>7350</v>
      </c>
      <c r="J11673">
        <v>2005</v>
      </c>
      <c r="K11673">
        <v>8000</v>
      </c>
      <c r="L11673">
        <v>28</v>
      </c>
      <c r="M11673" t="s">
        <v>200</v>
      </c>
      <c r="N11673" t="s">
        <v>12463</v>
      </c>
      <c r="O11673" t="s">
        <v>9923</v>
      </c>
      <c r="P11673" t="s">
        <v>12487</v>
      </c>
    </row>
    <row r="11674" spans="1:16" x14ac:dyDescent="0.25">
      <c r="A11674">
        <v>157273</v>
      </c>
      <c r="B11674" t="s">
        <v>62</v>
      </c>
      <c r="E11674" t="s">
        <v>12500</v>
      </c>
      <c r="G11674" t="s">
        <v>235</v>
      </c>
      <c r="H11674" t="s">
        <v>198</v>
      </c>
      <c r="I11674" t="s">
        <v>6370</v>
      </c>
      <c r="J11674">
        <v>2006</v>
      </c>
      <c r="K11674">
        <v>6845</v>
      </c>
      <c r="L11674">
        <v>10</v>
      </c>
      <c r="M11674" t="s">
        <v>200</v>
      </c>
      <c r="N11674" t="s">
        <v>12458</v>
      </c>
      <c r="O11674" t="s">
        <v>9923</v>
      </c>
      <c r="P11674" t="s">
        <v>10044</v>
      </c>
    </row>
    <row r="11675" spans="1:16" x14ac:dyDescent="0.25">
      <c r="A11675">
        <v>157277</v>
      </c>
      <c r="B11675" t="s">
        <v>62</v>
      </c>
      <c r="E11675" t="s">
        <v>12501</v>
      </c>
      <c r="G11675" t="s">
        <v>317</v>
      </c>
      <c r="H11675" t="s">
        <v>198</v>
      </c>
      <c r="I11675" t="s">
        <v>7350</v>
      </c>
      <c r="J11675">
        <v>2007</v>
      </c>
      <c r="K11675">
        <v>10000</v>
      </c>
      <c r="L11675">
        <v>28</v>
      </c>
      <c r="M11675" t="s">
        <v>200</v>
      </c>
      <c r="N11675" t="s">
        <v>12463</v>
      </c>
      <c r="O11675" t="s">
        <v>9923</v>
      </c>
      <c r="P11675" t="s">
        <v>12502</v>
      </c>
    </row>
    <row r="11676" spans="1:16" x14ac:dyDescent="0.25">
      <c r="A11676">
        <v>157279</v>
      </c>
      <c r="B11676" t="s">
        <v>62</v>
      </c>
      <c r="E11676" t="s">
        <v>12503</v>
      </c>
      <c r="G11676" t="s">
        <v>317</v>
      </c>
      <c r="H11676" t="s">
        <v>198</v>
      </c>
      <c r="I11676" t="s">
        <v>7350</v>
      </c>
      <c r="J11676">
        <v>2007</v>
      </c>
      <c r="K11676">
        <v>10000</v>
      </c>
      <c r="L11676">
        <v>28</v>
      </c>
      <c r="M11676" t="s">
        <v>200</v>
      </c>
      <c r="N11676" t="s">
        <v>12463</v>
      </c>
      <c r="O11676" t="s">
        <v>9923</v>
      </c>
      <c r="P11676" t="s">
        <v>12502</v>
      </c>
    </row>
    <row r="11677" spans="1:16" x14ac:dyDescent="0.25">
      <c r="A11677">
        <v>157281</v>
      </c>
      <c r="B11677" t="s">
        <v>62</v>
      </c>
      <c r="E11677" t="s">
        <v>12504</v>
      </c>
      <c r="G11677" t="s">
        <v>317</v>
      </c>
      <c r="H11677" t="s">
        <v>198</v>
      </c>
      <c r="I11677" t="s">
        <v>7350</v>
      </c>
      <c r="J11677">
        <v>2007</v>
      </c>
      <c r="K11677">
        <v>9400</v>
      </c>
      <c r="L11677">
        <v>28</v>
      </c>
      <c r="M11677" t="s">
        <v>200</v>
      </c>
      <c r="N11677" t="s">
        <v>12463</v>
      </c>
      <c r="O11677" t="s">
        <v>9923</v>
      </c>
      <c r="P11677" t="s">
        <v>12505</v>
      </c>
    </row>
    <row r="11678" spans="1:16" x14ac:dyDescent="0.25">
      <c r="A11678">
        <v>157284</v>
      </c>
      <c r="B11678" t="s">
        <v>62</v>
      </c>
      <c r="E11678" t="s">
        <v>12506</v>
      </c>
      <c r="G11678" t="s">
        <v>317</v>
      </c>
      <c r="H11678" t="s">
        <v>198</v>
      </c>
      <c r="I11678" t="s">
        <v>7350</v>
      </c>
      <c r="J11678">
        <v>2008</v>
      </c>
      <c r="K11678">
        <v>10000</v>
      </c>
      <c r="L11678">
        <v>28</v>
      </c>
      <c r="M11678" t="s">
        <v>200</v>
      </c>
      <c r="N11678" t="s">
        <v>12463</v>
      </c>
      <c r="O11678" t="s">
        <v>9923</v>
      </c>
      <c r="P11678" t="s">
        <v>12507</v>
      </c>
    </row>
    <row r="11679" spans="1:16" x14ac:dyDescent="0.25">
      <c r="A11679">
        <v>157285</v>
      </c>
      <c r="B11679" t="s">
        <v>62</v>
      </c>
      <c r="E11679" t="s">
        <v>12508</v>
      </c>
      <c r="G11679" t="s">
        <v>317</v>
      </c>
      <c r="H11679" t="s">
        <v>198</v>
      </c>
      <c r="I11679" t="s">
        <v>7350</v>
      </c>
      <c r="J11679">
        <v>2008</v>
      </c>
      <c r="K11679">
        <v>10000</v>
      </c>
      <c r="L11679">
        <v>28</v>
      </c>
      <c r="M11679" t="s">
        <v>200</v>
      </c>
      <c r="N11679" t="s">
        <v>12463</v>
      </c>
      <c r="O11679" t="s">
        <v>9923</v>
      </c>
      <c r="P11679" t="s">
        <v>12507</v>
      </c>
    </row>
    <row r="11680" spans="1:16" x14ac:dyDescent="0.25">
      <c r="A11680">
        <v>157286</v>
      </c>
      <c r="B11680" t="s">
        <v>62</v>
      </c>
      <c r="E11680" t="s">
        <v>12509</v>
      </c>
      <c r="G11680" t="s">
        <v>317</v>
      </c>
      <c r="H11680" t="s">
        <v>198</v>
      </c>
      <c r="I11680" t="s">
        <v>7350</v>
      </c>
      <c r="J11680">
        <v>2008</v>
      </c>
      <c r="K11680">
        <v>10000</v>
      </c>
      <c r="L11680">
        <v>28</v>
      </c>
      <c r="M11680" t="s">
        <v>200</v>
      </c>
      <c r="N11680" t="s">
        <v>12463</v>
      </c>
      <c r="O11680" t="s">
        <v>9923</v>
      </c>
      <c r="P11680" t="s">
        <v>12507</v>
      </c>
    </row>
    <row r="11681" spans="1:16" x14ac:dyDescent="0.25">
      <c r="A11681">
        <v>157287</v>
      </c>
      <c r="B11681" t="s">
        <v>62</v>
      </c>
      <c r="E11681" t="s">
        <v>12510</v>
      </c>
      <c r="G11681" t="s">
        <v>235</v>
      </c>
      <c r="H11681" t="s">
        <v>198</v>
      </c>
      <c r="I11681" t="s">
        <v>6370</v>
      </c>
      <c r="J11681">
        <v>2008</v>
      </c>
      <c r="K11681">
        <v>9400</v>
      </c>
      <c r="L11681">
        <v>10</v>
      </c>
      <c r="M11681" t="s">
        <v>200</v>
      </c>
      <c r="N11681" t="s">
        <v>12458</v>
      </c>
      <c r="O11681" t="s">
        <v>9923</v>
      </c>
      <c r="P11681" t="s">
        <v>10044</v>
      </c>
    </row>
    <row r="11682" spans="1:16" x14ac:dyDescent="0.25">
      <c r="A11682">
        <v>157289</v>
      </c>
      <c r="B11682" t="s">
        <v>43</v>
      </c>
      <c r="E11682" t="s">
        <v>12511</v>
      </c>
      <c r="G11682" t="s">
        <v>317</v>
      </c>
      <c r="H11682" t="s">
        <v>198</v>
      </c>
      <c r="I11682" t="s">
        <v>7350</v>
      </c>
      <c r="J11682">
        <v>2008</v>
      </c>
      <c r="K11682">
        <v>10000</v>
      </c>
      <c r="L11682">
        <v>28</v>
      </c>
      <c r="M11682" t="s">
        <v>200</v>
      </c>
      <c r="N11682" t="s">
        <v>12463</v>
      </c>
      <c r="O11682" t="s">
        <v>9923</v>
      </c>
      <c r="P11682" t="s">
        <v>12512</v>
      </c>
    </row>
    <row r="11683" spans="1:16" x14ac:dyDescent="0.25">
      <c r="A11683">
        <v>157290</v>
      </c>
      <c r="B11683" t="s">
        <v>43</v>
      </c>
      <c r="E11683" t="s">
        <v>12513</v>
      </c>
      <c r="G11683" t="s">
        <v>317</v>
      </c>
      <c r="H11683" t="s">
        <v>198</v>
      </c>
      <c r="I11683" t="s">
        <v>7350</v>
      </c>
      <c r="J11683">
        <v>2008</v>
      </c>
      <c r="K11683">
        <v>10000</v>
      </c>
      <c r="L11683">
        <v>28</v>
      </c>
      <c r="M11683" t="s">
        <v>200</v>
      </c>
      <c r="N11683" t="s">
        <v>12463</v>
      </c>
      <c r="O11683" t="s">
        <v>9923</v>
      </c>
      <c r="P11683" t="s">
        <v>12512</v>
      </c>
    </row>
    <row r="11684" spans="1:16" x14ac:dyDescent="0.25">
      <c r="A11684">
        <v>157291</v>
      </c>
      <c r="B11684" t="s">
        <v>62</v>
      </c>
      <c r="E11684" t="s">
        <v>12514</v>
      </c>
      <c r="G11684" t="s">
        <v>235</v>
      </c>
      <c r="H11684" t="s">
        <v>198</v>
      </c>
      <c r="I11684" t="s">
        <v>6370</v>
      </c>
      <c r="J11684">
        <v>2008</v>
      </c>
      <c r="K11684">
        <v>9400</v>
      </c>
      <c r="L11684">
        <v>10</v>
      </c>
      <c r="M11684" t="s">
        <v>200</v>
      </c>
      <c r="N11684" t="s">
        <v>12458</v>
      </c>
      <c r="O11684" t="s">
        <v>9923</v>
      </c>
      <c r="P11684" t="s">
        <v>10044</v>
      </c>
    </row>
    <row r="11685" spans="1:16" x14ac:dyDescent="0.25">
      <c r="A11685">
        <v>157292</v>
      </c>
      <c r="B11685" t="s">
        <v>62</v>
      </c>
      <c r="E11685" t="s">
        <v>12515</v>
      </c>
      <c r="G11685" t="s">
        <v>317</v>
      </c>
      <c r="H11685" t="s">
        <v>198</v>
      </c>
      <c r="I11685" t="s">
        <v>7350</v>
      </c>
      <c r="J11685">
        <v>2007</v>
      </c>
      <c r="K11685">
        <v>10800</v>
      </c>
      <c r="L11685">
        <v>28</v>
      </c>
      <c r="M11685" t="s">
        <v>200</v>
      </c>
      <c r="N11685" t="s">
        <v>12463</v>
      </c>
      <c r="O11685" t="s">
        <v>9923</v>
      </c>
      <c r="P11685" t="s">
        <v>12512</v>
      </c>
    </row>
    <row r="11686" spans="1:16" x14ac:dyDescent="0.25">
      <c r="A11686">
        <v>157294</v>
      </c>
      <c r="B11686" t="s">
        <v>62</v>
      </c>
      <c r="E11686" t="s">
        <v>12516</v>
      </c>
      <c r="G11686" t="s">
        <v>317</v>
      </c>
      <c r="H11686" t="s">
        <v>198</v>
      </c>
      <c r="I11686" t="s">
        <v>7350</v>
      </c>
      <c r="J11686">
        <v>2007</v>
      </c>
      <c r="K11686">
        <v>10000</v>
      </c>
      <c r="L11686">
        <v>28</v>
      </c>
      <c r="M11686" t="s">
        <v>200</v>
      </c>
      <c r="N11686" t="s">
        <v>12463</v>
      </c>
      <c r="O11686" t="s">
        <v>9923</v>
      </c>
      <c r="P11686" t="s">
        <v>12512</v>
      </c>
    </row>
    <row r="11687" spans="1:16" x14ac:dyDescent="0.25">
      <c r="A11687">
        <v>157295</v>
      </c>
      <c r="B11687" t="s">
        <v>62</v>
      </c>
      <c r="E11687" t="s">
        <v>12517</v>
      </c>
      <c r="G11687" t="s">
        <v>235</v>
      </c>
      <c r="H11687" t="s">
        <v>198</v>
      </c>
      <c r="I11687" t="s">
        <v>6370</v>
      </c>
      <c r="J11687">
        <v>2007</v>
      </c>
      <c r="K11687">
        <v>9400</v>
      </c>
      <c r="L11687">
        <v>10</v>
      </c>
      <c r="M11687" t="s">
        <v>200</v>
      </c>
      <c r="N11687" t="s">
        <v>12458</v>
      </c>
      <c r="O11687" t="s">
        <v>9923</v>
      </c>
      <c r="P11687" t="s">
        <v>10044</v>
      </c>
    </row>
    <row r="11688" spans="1:16" x14ac:dyDescent="0.25">
      <c r="A11688">
        <v>157297</v>
      </c>
      <c r="B11688" t="s">
        <v>62</v>
      </c>
      <c r="E11688" t="s">
        <v>12518</v>
      </c>
      <c r="G11688" t="s">
        <v>317</v>
      </c>
      <c r="H11688" t="s">
        <v>198</v>
      </c>
      <c r="I11688" t="s">
        <v>7350</v>
      </c>
      <c r="J11688">
        <v>2009</v>
      </c>
      <c r="K11688">
        <v>10000</v>
      </c>
      <c r="L11688">
        <v>28</v>
      </c>
      <c r="M11688" t="s">
        <v>200</v>
      </c>
      <c r="N11688" t="s">
        <v>12463</v>
      </c>
      <c r="O11688" t="s">
        <v>9923</v>
      </c>
      <c r="P11688" t="s">
        <v>12507</v>
      </c>
    </row>
    <row r="11689" spans="1:16" x14ac:dyDescent="0.25">
      <c r="A11689">
        <v>157298</v>
      </c>
      <c r="B11689" t="s">
        <v>62</v>
      </c>
      <c r="E11689" t="s">
        <v>12519</v>
      </c>
      <c r="G11689" t="s">
        <v>235</v>
      </c>
      <c r="H11689" t="s">
        <v>198</v>
      </c>
      <c r="I11689" t="s">
        <v>6370</v>
      </c>
      <c r="J11689">
        <v>2009</v>
      </c>
      <c r="K11689">
        <v>9400</v>
      </c>
      <c r="L11689">
        <v>10</v>
      </c>
      <c r="M11689" t="s">
        <v>200</v>
      </c>
      <c r="N11689" t="s">
        <v>12458</v>
      </c>
      <c r="O11689" t="s">
        <v>9923</v>
      </c>
      <c r="P11689" t="s">
        <v>10044</v>
      </c>
    </row>
    <row r="11690" spans="1:16" x14ac:dyDescent="0.25">
      <c r="A11690">
        <v>157299</v>
      </c>
      <c r="B11690" t="s">
        <v>62</v>
      </c>
      <c r="E11690" t="s">
        <v>12520</v>
      </c>
      <c r="G11690" t="s">
        <v>235</v>
      </c>
      <c r="H11690" t="s">
        <v>198</v>
      </c>
      <c r="I11690" t="s">
        <v>6370</v>
      </c>
      <c r="J11690">
        <v>2009</v>
      </c>
      <c r="K11690">
        <v>9400</v>
      </c>
      <c r="L11690">
        <v>10</v>
      </c>
      <c r="M11690" t="s">
        <v>200</v>
      </c>
      <c r="N11690" t="s">
        <v>12458</v>
      </c>
      <c r="O11690" t="s">
        <v>9923</v>
      </c>
      <c r="P11690" t="s">
        <v>10044</v>
      </c>
    </row>
    <row r="11691" spans="1:16" x14ac:dyDescent="0.25">
      <c r="A11691">
        <v>157300</v>
      </c>
      <c r="B11691" t="s">
        <v>62</v>
      </c>
      <c r="E11691" t="s">
        <v>12521</v>
      </c>
      <c r="G11691" t="s">
        <v>235</v>
      </c>
      <c r="H11691" t="s">
        <v>198</v>
      </c>
      <c r="I11691" t="s">
        <v>6370</v>
      </c>
      <c r="J11691">
        <v>2009</v>
      </c>
      <c r="K11691">
        <v>9400</v>
      </c>
      <c r="L11691">
        <v>10</v>
      </c>
      <c r="M11691" t="s">
        <v>200</v>
      </c>
      <c r="N11691" t="s">
        <v>12458</v>
      </c>
      <c r="O11691" t="s">
        <v>9923</v>
      </c>
      <c r="P11691" t="s">
        <v>10044</v>
      </c>
    </row>
    <row r="11692" spans="1:16" x14ac:dyDescent="0.25">
      <c r="A11692">
        <v>157301</v>
      </c>
      <c r="B11692" t="s">
        <v>62</v>
      </c>
      <c r="E11692" t="s">
        <v>12522</v>
      </c>
      <c r="G11692" t="s">
        <v>235</v>
      </c>
      <c r="H11692" t="s">
        <v>198</v>
      </c>
      <c r="I11692" t="s">
        <v>6370</v>
      </c>
      <c r="J11692">
        <v>2010</v>
      </c>
      <c r="K11692">
        <v>9400</v>
      </c>
      <c r="L11692">
        <v>10</v>
      </c>
      <c r="M11692" t="s">
        <v>200</v>
      </c>
      <c r="N11692" t="s">
        <v>12458</v>
      </c>
      <c r="O11692" t="s">
        <v>9923</v>
      </c>
      <c r="P11692" t="s">
        <v>10044</v>
      </c>
    </row>
    <row r="11693" spans="1:16" x14ac:dyDescent="0.25">
      <c r="A11693">
        <v>157307</v>
      </c>
      <c r="B11693" t="s">
        <v>62</v>
      </c>
      <c r="E11693" t="s">
        <v>12523</v>
      </c>
      <c r="G11693" t="s">
        <v>235</v>
      </c>
      <c r="H11693" t="s">
        <v>198</v>
      </c>
      <c r="I11693" t="s">
        <v>6370</v>
      </c>
      <c r="J11693">
        <v>2010</v>
      </c>
      <c r="K11693">
        <v>9400</v>
      </c>
      <c r="L11693">
        <v>10</v>
      </c>
      <c r="M11693" t="s">
        <v>200</v>
      </c>
      <c r="N11693" t="s">
        <v>12458</v>
      </c>
      <c r="O11693" t="s">
        <v>9923</v>
      </c>
      <c r="P11693" t="s">
        <v>10044</v>
      </c>
    </row>
    <row r="11694" spans="1:16" x14ac:dyDescent="0.25">
      <c r="A11694">
        <v>157308</v>
      </c>
      <c r="B11694" t="s">
        <v>62</v>
      </c>
      <c r="E11694" t="s">
        <v>12524</v>
      </c>
      <c r="G11694" t="s">
        <v>235</v>
      </c>
      <c r="H11694" t="s">
        <v>198</v>
      </c>
      <c r="I11694" t="s">
        <v>6370</v>
      </c>
      <c r="J11694">
        <v>2010</v>
      </c>
      <c r="K11694">
        <v>9400</v>
      </c>
      <c r="L11694">
        <v>10</v>
      </c>
      <c r="M11694" t="s">
        <v>200</v>
      </c>
      <c r="N11694" t="s">
        <v>12458</v>
      </c>
      <c r="O11694" t="s">
        <v>9923</v>
      </c>
      <c r="P11694" t="s">
        <v>10044</v>
      </c>
    </row>
    <row r="11695" spans="1:16" x14ac:dyDescent="0.25">
      <c r="A11695">
        <v>157309</v>
      </c>
      <c r="B11695" t="s">
        <v>62</v>
      </c>
      <c r="E11695" t="s">
        <v>12525</v>
      </c>
      <c r="G11695" t="s">
        <v>235</v>
      </c>
      <c r="H11695" t="s">
        <v>198</v>
      </c>
      <c r="I11695" t="s">
        <v>6370</v>
      </c>
      <c r="J11695">
        <v>2010</v>
      </c>
      <c r="K11695">
        <v>9400</v>
      </c>
      <c r="L11695">
        <v>10</v>
      </c>
      <c r="M11695" t="s">
        <v>200</v>
      </c>
      <c r="N11695" t="s">
        <v>12458</v>
      </c>
      <c r="O11695" t="s">
        <v>9923</v>
      </c>
      <c r="P11695" t="s">
        <v>10044</v>
      </c>
    </row>
    <row r="11696" spans="1:16" x14ac:dyDescent="0.25">
      <c r="A11696">
        <v>157310</v>
      </c>
      <c r="B11696" t="s">
        <v>62</v>
      </c>
      <c r="E11696" t="s">
        <v>12526</v>
      </c>
      <c r="G11696" t="s">
        <v>317</v>
      </c>
      <c r="H11696" t="s">
        <v>198</v>
      </c>
      <c r="I11696" t="s">
        <v>7350</v>
      </c>
      <c r="J11696">
        <v>2010</v>
      </c>
      <c r="K11696">
        <v>10000</v>
      </c>
      <c r="L11696">
        <v>28</v>
      </c>
      <c r="M11696" t="s">
        <v>200</v>
      </c>
      <c r="N11696" t="s">
        <v>12463</v>
      </c>
      <c r="O11696" t="s">
        <v>9923</v>
      </c>
      <c r="P11696" t="s">
        <v>12527</v>
      </c>
    </row>
    <row r="11697" spans="1:16" x14ac:dyDescent="0.25">
      <c r="A11697">
        <v>157311</v>
      </c>
      <c r="B11697" t="s">
        <v>62</v>
      </c>
      <c r="E11697" t="s">
        <v>12528</v>
      </c>
      <c r="G11697" t="s">
        <v>317</v>
      </c>
      <c r="H11697" t="s">
        <v>198</v>
      </c>
      <c r="I11697" t="s">
        <v>7350</v>
      </c>
      <c r="J11697">
        <v>2010</v>
      </c>
      <c r="K11697">
        <v>10000</v>
      </c>
      <c r="L11697">
        <v>28</v>
      </c>
      <c r="M11697" t="s">
        <v>200</v>
      </c>
      <c r="N11697" t="s">
        <v>12463</v>
      </c>
      <c r="O11697" t="s">
        <v>9923</v>
      </c>
      <c r="P11697" t="s">
        <v>12527</v>
      </c>
    </row>
    <row r="11698" spans="1:16" x14ac:dyDescent="0.25">
      <c r="A11698">
        <v>157312</v>
      </c>
      <c r="B11698" t="s">
        <v>62</v>
      </c>
      <c r="E11698" t="s">
        <v>12529</v>
      </c>
      <c r="G11698" t="s">
        <v>317</v>
      </c>
      <c r="H11698" t="s">
        <v>198</v>
      </c>
      <c r="I11698" t="s">
        <v>7350</v>
      </c>
      <c r="J11698">
        <v>2010</v>
      </c>
      <c r="K11698">
        <v>10000</v>
      </c>
      <c r="L11698">
        <v>28</v>
      </c>
      <c r="M11698" t="s">
        <v>200</v>
      </c>
      <c r="N11698" t="s">
        <v>12463</v>
      </c>
      <c r="O11698" t="s">
        <v>9923</v>
      </c>
      <c r="P11698" t="s">
        <v>12527</v>
      </c>
    </row>
    <row r="11699" spans="1:16" x14ac:dyDescent="0.25">
      <c r="A11699">
        <v>157313</v>
      </c>
      <c r="B11699" t="s">
        <v>43</v>
      </c>
      <c r="E11699" t="s">
        <v>12530</v>
      </c>
      <c r="G11699" t="s">
        <v>317</v>
      </c>
      <c r="H11699" t="s">
        <v>198</v>
      </c>
      <c r="I11699" t="s">
        <v>7350</v>
      </c>
      <c r="J11699">
        <v>2010</v>
      </c>
      <c r="K11699">
        <v>10000</v>
      </c>
      <c r="L11699">
        <v>28</v>
      </c>
      <c r="M11699" t="s">
        <v>200</v>
      </c>
      <c r="N11699" t="s">
        <v>12463</v>
      </c>
      <c r="O11699" t="s">
        <v>9923</v>
      </c>
      <c r="P11699" t="s">
        <v>12527</v>
      </c>
    </row>
    <row r="11700" spans="1:16" x14ac:dyDescent="0.25">
      <c r="A11700">
        <v>157317</v>
      </c>
      <c r="B11700" t="s">
        <v>52</v>
      </c>
      <c r="E11700" t="s">
        <v>12531</v>
      </c>
      <c r="G11700" t="s">
        <v>326</v>
      </c>
      <c r="H11700" t="s">
        <v>198</v>
      </c>
      <c r="I11700" t="s">
        <v>9381</v>
      </c>
      <c r="J11700">
        <v>2004</v>
      </c>
      <c r="K11700">
        <v>7600</v>
      </c>
      <c r="L11700">
        <v>26</v>
      </c>
      <c r="M11700" t="s">
        <v>200</v>
      </c>
      <c r="N11700" t="s">
        <v>12463</v>
      </c>
      <c r="O11700" t="s">
        <v>9923</v>
      </c>
      <c r="P11700" t="s">
        <v>12532</v>
      </c>
    </row>
    <row r="11701" spans="1:16" x14ac:dyDescent="0.25">
      <c r="A11701">
        <v>157320</v>
      </c>
      <c r="B11701" t="s">
        <v>40</v>
      </c>
      <c r="E11701" t="s">
        <v>12533</v>
      </c>
      <c r="G11701" t="s">
        <v>326</v>
      </c>
      <c r="H11701" t="s">
        <v>198</v>
      </c>
      <c r="I11701" t="s">
        <v>9381</v>
      </c>
      <c r="J11701">
        <v>2005</v>
      </c>
      <c r="K11701">
        <v>7400</v>
      </c>
      <c r="L11701">
        <v>26</v>
      </c>
      <c r="M11701" t="s">
        <v>200</v>
      </c>
      <c r="N11701" t="s">
        <v>12463</v>
      </c>
      <c r="O11701" t="s">
        <v>9923</v>
      </c>
      <c r="P11701" t="s">
        <v>12534</v>
      </c>
    </row>
    <row r="11702" spans="1:16" x14ac:dyDescent="0.25">
      <c r="A11702">
        <v>157321</v>
      </c>
      <c r="B11702" t="s">
        <v>40</v>
      </c>
      <c r="E11702" t="s">
        <v>12535</v>
      </c>
      <c r="G11702" t="s">
        <v>326</v>
      </c>
      <c r="H11702" t="s">
        <v>198</v>
      </c>
      <c r="I11702" t="s">
        <v>9381</v>
      </c>
      <c r="J11702">
        <v>2005</v>
      </c>
      <c r="K11702">
        <v>7200</v>
      </c>
      <c r="L11702">
        <v>26</v>
      </c>
      <c r="M11702" t="s">
        <v>200</v>
      </c>
      <c r="N11702" t="s">
        <v>12463</v>
      </c>
      <c r="O11702" t="s">
        <v>9923</v>
      </c>
      <c r="P11702" t="s">
        <v>12534</v>
      </c>
    </row>
    <row r="11703" spans="1:16" x14ac:dyDescent="0.25">
      <c r="A11703">
        <v>157323</v>
      </c>
      <c r="B11703" t="s">
        <v>40</v>
      </c>
      <c r="E11703" t="s">
        <v>12536</v>
      </c>
      <c r="G11703" t="s">
        <v>326</v>
      </c>
      <c r="H11703" t="s">
        <v>198</v>
      </c>
      <c r="I11703" t="s">
        <v>9381</v>
      </c>
      <c r="J11703">
        <v>2005</v>
      </c>
      <c r="K11703">
        <v>6800</v>
      </c>
      <c r="L11703">
        <v>26</v>
      </c>
      <c r="M11703" t="s">
        <v>200</v>
      </c>
      <c r="N11703" t="s">
        <v>12463</v>
      </c>
      <c r="O11703" t="s">
        <v>9923</v>
      </c>
      <c r="P11703" t="s">
        <v>12534</v>
      </c>
    </row>
    <row r="11704" spans="1:16" x14ac:dyDescent="0.25">
      <c r="A11704">
        <v>157324</v>
      </c>
      <c r="B11704" t="s">
        <v>41</v>
      </c>
      <c r="E11704" t="s">
        <v>12537</v>
      </c>
      <c r="G11704" t="s">
        <v>326</v>
      </c>
      <c r="H11704" t="s">
        <v>198</v>
      </c>
      <c r="I11704" t="s">
        <v>9381</v>
      </c>
      <c r="J11704">
        <v>2005</v>
      </c>
      <c r="K11704">
        <v>7600</v>
      </c>
      <c r="L11704">
        <v>26</v>
      </c>
      <c r="M11704" t="s">
        <v>200</v>
      </c>
      <c r="N11704" t="s">
        <v>12463</v>
      </c>
      <c r="O11704" t="s">
        <v>9923</v>
      </c>
      <c r="P11704" t="s">
        <v>12534</v>
      </c>
    </row>
    <row r="11705" spans="1:16" x14ac:dyDescent="0.25">
      <c r="A11705">
        <v>157325</v>
      </c>
      <c r="B11705" t="s">
        <v>41</v>
      </c>
      <c r="E11705" t="s">
        <v>12538</v>
      </c>
      <c r="G11705" t="s">
        <v>326</v>
      </c>
      <c r="H11705" t="s">
        <v>198</v>
      </c>
      <c r="I11705" t="s">
        <v>9381</v>
      </c>
      <c r="J11705">
        <v>2005</v>
      </c>
      <c r="K11705">
        <v>7600</v>
      </c>
      <c r="L11705">
        <v>26</v>
      </c>
      <c r="M11705" t="s">
        <v>200</v>
      </c>
      <c r="N11705" t="s">
        <v>12463</v>
      </c>
      <c r="O11705" t="s">
        <v>9923</v>
      </c>
      <c r="P11705" t="s">
        <v>12534</v>
      </c>
    </row>
    <row r="11706" spans="1:16" x14ac:dyDescent="0.25">
      <c r="A11706">
        <v>157326</v>
      </c>
      <c r="B11706" t="s">
        <v>41</v>
      </c>
      <c r="E11706" t="s">
        <v>12539</v>
      </c>
      <c r="G11706" t="s">
        <v>326</v>
      </c>
      <c r="H11706" t="s">
        <v>198</v>
      </c>
      <c r="I11706" t="s">
        <v>9381</v>
      </c>
      <c r="J11706">
        <v>2005</v>
      </c>
      <c r="K11706">
        <v>7600</v>
      </c>
      <c r="L11706">
        <v>26</v>
      </c>
      <c r="M11706" t="s">
        <v>200</v>
      </c>
      <c r="N11706" t="s">
        <v>12463</v>
      </c>
      <c r="O11706" t="s">
        <v>9923</v>
      </c>
      <c r="P11706" t="s">
        <v>12534</v>
      </c>
    </row>
    <row r="11707" spans="1:16" x14ac:dyDescent="0.25">
      <c r="A11707">
        <v>157327</v>
      </c>
      <c r="B11707" t="s">
        <v>40</v>
      </c>
      <c r="E11707" t="s">
        <v>12540</v>
      </c>
      <c r="G11707" t="s">
        <v>326</v>
      </c>
      <c r="H11707" t="s">
        <v>198</v>
      </c>
      <c r="I11707" t="s">
        <v>9381</v>
      </c>
      <c r="J11707">
        <v>2005</v>
      </c>
      <c r="K11707">
        <v>8000</v>
      </c>
      <c r="L11707">
        <v>26</v>
      </c>
      <c r="M11707" t="s">
        <v>200</v>
      </c>
      <c r="N11707" t="s">
        <v>12463</v>
      </c>
      <c r="O11707" t="s">
        <v>9923</v>
      </c>
      <c r="P11707" t="s">
        <v>12532</v>
      </c>
    </row>
    <row r="11708" spans="1:16" x14ac:dyDescent="0.25">
      <c r="A11708">
        <v>157328</v>
      </c>
      <c r="B11708" t="s">
        <v>40</v>
      </c>
      <c r="E11708" t="s">
        <v>12541</v>
      </c>
      <c r="G11708" t="s">
        <v>326</v>
      </c>
      <c r="H11708" t="s">
        <v>198</v>
      </c>
      <c r="I11708" t="s">
        <v>9381</v>
      </c>
      <c r="J11708">
        <v>2005</v>
      </c>
      <c r="K11708">
        <v>7600</v>
      </c>
      <c r="L11708">
        <v>26</v>
      </c>
      <c r="M11708" t="s">
        <v>200</v>
      </c>
      <c r="N11708" t="s">
        <v>12463</v>
      </c>
      <c r="O11708" t="s">
        <v>9923</v>
      </c>
      <c r="P11708" t="s">
        <v>12534</v>
      </c>
    </row>
    <row r="11709" spans="1:16" x14ac:dyDescent="0.25">
      <c r="A11709">
        <v>157330</v>
      </c>
      <c r="B11709" t="s">
        <v>40</v>
      </c>
      <c r="E11709" t="s">
        <v>12542</v>
      </c>
      <c r="G11709" t="s">
        <v>326</v>
      </c>
      <c r="H11709" t="s">
        <v>198</v>
      </c>
      <c r="I11709" t="s">
        <v>9381</v>
      </c>
      <c r="J11709">
        <v>2005</v>
      </c>
      <c r="K11709">
        <v>7600</v>
      </c>
      <c r="L11709">
        <v>26</v>
      </c>
      <c r="M11709" t="s">
        <v>200</v>
      </c>
      <c r="N11709" t="s">
        <v>12463</v>
      </c>
      <c r="O11709" t="s">
        <v>9923</v>
      </c>
      <c r="P11709" t="s">
        <v>12532</v>
      </c>
    </row>
    <row r="11710" spans="1:16" x14ac:dyDescent="0.25">
      <c r="A11710">
        <v>157332</v>
      </c>
      <c r="B11710" t="s">
        <v>41</v>
      </c>
      <c r="E11710" t="s">
        <v>12543</v>
      </c>
      <c r="G11710" t="s">
        <v>326</v>
      </c>
      <c r="H11710" t="s">
        <v>198</v>
      </c>
      <c r="I11710" t="s">
        <v>9381</v>
      </c>
      <c r="J11710">
        <v>2005</v>
      </c>
      <c r="K11710">
        <v>7000</v>
      </c>
      <c r="L11710">
        <v>26</v>
      </c>
      <c r="M11710" t="s">
        <v>200</v>
      </c>
      <c r="N11710" t="s">
        <v>12463</v>
      </c>
      <c r="O11710" t="s">
        <v>9923</v>
      </c>
      <c r="P11710" t="s">
        <v>12534</v>
      </c>
    </row>
    <row r="11711" spans="1:16" x14ac:dyDescent="0.25">
      <c r="A11711">
        <v>157333</v>
      </c>
      <c r="B11711" t="s">
        <v>53</v>
      </c>
      <c r="E11711" t="s">
        <v>12544</v>
      </c>
      <c r="G11711" t="s">
        <v>235</v>
      </c>
      <c r="H11711" t="s">
        <v>198</v>
      </c>
      <c r="I11711" t="s">
        <v>6370</v>
      </c>
      <c r="J11711">
        <v>2006</v>
      </c>
      <c r="K11711">
        <v>8000</v>
      </c>
      <c r="L11711">
        <v>10</v>
      </c>
      <c r="M11711" t="s">
        <v>200</v>
      </c>
      <c r="N11711" t="s">
        <v>12458</v>
      </c>
      <c r="O11711" t="s">
        <v>9923</v>
      </c>
      <c r="P11711" t="s">
        <v>10044</v>
      </c>
    </row>
    <row r="11712" spans="1:16" x14ac:dyDescent="0.25">
      <c r="A11712">
        <v>157334</v>
      </c>
      <c r="B11712" t="s">
        <v>53</v>
      </c>
      <c r="E11712" t="s">
        <v>12545</v>
      </c>
      <c r="G11712" t="s">
        <v>326</v>
      </c>
      <c r="H11712" t="s">
        <v>198</v>
      </c>
      <c r="I11712" t="s">
        <v>9381</v>
      </c>
      <c r="J11712">
        <v>2006</v>
      </c>
      <c r="K11712">
        <v>8000</v>
      </c>
      <c r="L11712">
        <v>26</v>
      </c>
      <c r="M11712" t="s">
        <v>200</v>
      </c>
      <c r="N11712" t="s">
        <v>12463</v>
      </c>
      <c r="O11712" t="s">
        <v>9923</v>
      </c>
      <c r="P11712" t="s">
        <v>12546</v>
      </c>
    </row>
    <row r="11713" spans="1:16" x14ac:dyDescent="0.25">
      <c r="A11713">
        <v>157337</v>
      </c>
      <c r="B11713" t="s">
        <v>44</v>
      </c>
      <c r="E11713" t="s">
        <v>12547</v>
      </c>
      <c r="G11713" t="s">
        <v>245</v>
      </c>
      <c r="H11713" t="s">
        <v>198</v>
      </c>
      <c r="I11713" t="s">
        <v>246</v>
      </c>
      <c r="J11713">
        <v>2006</v>
      </c>
      <c r="K11713">
        <v>10000</v>
      </c>
      <c r="L11713">
        <v>35</v>
      </c>
      <c r="M11713" t="s">
        <v>200</v>
      </c>
      <c r="N11713" t="s">
        <v>12548</v>
      </c>
      <c r="O11713" t="s">
        <v>9923</v>
      </c>
      <c r="P11713" t="s">
        <v>12549</v>
      </c>
    </row>
    <row r="11714" spans="1:16" x14ac:dyDescent="0.25">
      <c r="A11714">
        <v>157338</v>
      </c>
      <c r="B11714" t="s">
        <v>41</v>
      </c>
      <c r="E11714" t="s">
        <v>12550</v>
      </c>
      <c r="G11714" t="s">
        <v>326</v>
      </c>
      <c r="H11714" t="s">
        <v>198</v>
      </c>
      <c r="I11714" t="s">
        <v>9381</v>
      </c>
      <c r="J11714">
        <v>2008</v>
      </c>
      <c r="K11714">
        <v>9400</v>
      </c>
      <c r="L11714">
        <v>26</v>
      </c>
      <c r="M11714" t="s">
        <v>200</v>
      </c>
      <c r="N11714" t="s">
        <v>12463</v>
      </c>
      <c r="O11714" t="s">
        <v>9923</v>
      </c>
      <c r="P11714" t="s">
        <v>12551</v>
      </c>
    </row>
    <row r="11715" spans="1:16" x14ac:dyDescent="0.25">
      <c r="A11715">
        <v>157339</v>
      </c>
      <c r="B11715" t="s">
        <v>41</v>
      </c>
      <c r="E11715" t="s">
        <v>12552</v>
      </c>
      <c r="G11715" t="s">
        <v>326</v>
      </c>
      <c r="H11715" t="s">
        <v>198</v>
      </c>
      <c r="I11715" t="s">
        <v>9381</v>
      </c>
      <c r="J11715">
        <v>2008</v>
      </c>
      <c r="K11715">
        <v>9400</v>
      </c>
      <c r="L11715">
        <v>26</v>
      </c>
      <c r="M11715" t="s">
        <v>200</v>
      </c>
      <c r="N11715" t="s">
        <v>12463</v>
      </c>
      <c r="O11715" t="s">
        <v>9923</v>
      </c>
      <c r="P11715" t="s">
        <v>12551</v>
      </c>
    </row>
    <row r="11716" spans="1:16" x14ac:dyDescent="0.25">
      <c r="A11716">
        <v>157340</v>
      </c>
      <c r="B11716" t="s">
        <v>41</v>
      </c>
      <c r="E11716" t="s">
        <v>12553</v>
      </c>
      <c r="G11716" t="s">
        <v>326</v>
      </c>
      <c r="H11716" t="s">
        <v>198</v>
      </c>
      <c r="I11716" t="s">
        <v>9381</v>
      </c>
      <c r="J11716">
        <v>2008</v>
      </c>
      <c r="K11716">
        <v>9400</v>
      </c>
      <c r="L11716">
        <v>26</v>
      </c>
      <c r="M11716" t="s">
        <v>200</v>
      </c>
      <c r="N11716" t="s">
        <v>12463</v>
      </c>
      <c r="O11716" t="s">
        <v>9923</v>
      </c>
      <c r="P11716" t="s">
        <v>12551</v>
      </c>
    </row>
    <row r="11717" spans="1:16" x14ac:dyDescent="0.25">
      <c r="A11717">
        <v>157341</v>
      </c>
      <c r="B11717" t="s">
        <v>41</v>
      </c>
      <c r="E11717" t="s">
        <v>12554</v>
      </c>
      <c r="G11717" t="s">
        <v>326</v>
      </c>
      <c r="H11717" t="s">
        <v>198</v>
      </c>
      <c r="I11717" t="s">
        <v>9381</v>
      </c>
      <c r="J11717">
        <v>2008</v>
      </c>
      <c r="K11717">
        <v>9400</v>
      </c>
      <c r="L11717">
        <v>26</v>
      </c>
      <c r="M11717" t="s">
        <v>200</v>
      </c>
      <c r="N11717" t="s">
        <v>12463</v>
      </c>
      <c r="O11717" t="s">
        <v>9923</v>
      </c>
      <c r="P11717" t="s">
        <v>12551</v>
      </c>
    </row>
    <row r="11718" spans="1:16" x14ac:dyDescent="0.25">
      <c r="A11718">
        <v>157342</v>
      </c>
      <c r="B11718" t="s">
        <v>40</v>
      </c>
      <c r="E11718" t="s">
        <v>12555</v>
      </c>
      <c r="G11718" t="s">
        <v>326</v>
      </c>
      <c r="H11718" t="s">
        <v>198</v>
      </c>
      <c r="I11718" t="s">
        <v>9381</v>
      </c>
      <c r="J11718">
        <v>2008</v>
      </c>
      <c r="K11718">
        <v>8403</v>
      </c>
      <c r="L11718">
        <v>26</v>
      </c>
      <c r="M11718" t="s">
        <v>200</v>
      </c>
      <c r="N11718" t="s">
        <v>12463</v>
      </c>
      <c r="O11718" t="s">
        <v>9923</v>
      </c>
      <c r="P11718" t="s">
        <v>12551</v>
      </c>
    </row>
    <row r="11719" spans="1:16" x14ac:dyDescent="0.25">
      <c r="A11719">
        <v>157343</v>
      </c>
      <c r="B11719" t="s">
        <v>40</v>
      </c>
      <c r="E11719" t="s">
        <v>12556</v>
      </c>
      <c r="G11719" t="s">
        <v>326</v>
      </c>
      <c r="H11719" t="s">
        <v>198</v>
      </c>
      <c r="I11719" t="s">
        <v>9381</v>
      </c>
      <c r="J11719">
        <v>2008</v>
      </c>
      <c r="K11719">
        <v>10000</v>
      </c>
      <c r="L11719">
        <v>26</v>
      </c>
      <c r="M11719" t="s">
        <v>200</v>
      </c>
      <c r="N11719" t="s">
        <v>12463</v>
      </c>
      <c r="O11719" t="s">
        <v>9923</v>
      </c>
      <c r="P11719" t="s">
        <v>12551</v>
      </c>
    </row>
    <row r="11720" spans="1:16" x14ac:dyDescent="0.25">
      <c r="A11720">
        <v>157344</v>
      </c>
      <c r="B11720" t="s">
        <v>62</v>
      </c>
      <c r="E11720" t="s">
        <v>12557</v>
      </c>
      <c r="G11720" t="s">
        <v>326</v>
      </c>
      <c r="H11720" t="s">
        <v>198</v>
      </c>
      <c r="I11720" t="s">
        <v>9381</v>
      </c>
      <c r="J11720">
        <v>2008</v>
      </c>
      <c r="K11720">
        <v>7215</v>
      </c>
      <c r="L11720">
        <v>26</v>
      </c>
      <c r="M11720" t="s">
        <v>200</v>
      </c>
      <c r="N11720" t="s">
        <v>12463</v>
      </c>
      <c r="O11720" t="s">
        <v>9923</v>
      </c>
      <c r="P11720" t="s">
        <v>12558</v>
      </c>
    </row>
    <row r="11721" spans="1:16" x14ac:dyDescent="0.25">
      <c r="A11721">
        <v>157346</v>
      </c>
      <c r="B11721" t="s">
        <v>53</v>
      </c>
      <c r="E11721" t="s">
        <v>12559</v>
      </c>
      <c r="G11721" t="s">
        <v>326</v>
      </c>
      <c r="H11721" t="s">
        <v>198</v>
      </c>
      <c r="I11721" t="s">
        <v>9381</v>
      </c>
      <c r="J11721">
        <v>2008</v>
      </c>
      <c r="K11721">
        <v>10000</v>
      </c>
      <c r="L11721">
        <v>26</v>
      </c>
      <c r="M11721" t="s">
        <v>200</v>
      </c>
      <c r="N11721" t="s">
        <v>12463</v>
      </c>
      <c r="O11721" t="s">
        <v>9923</v>
      </c>
      <c r="P11721" t="s">
        <v>12551</v>
      </c>
    </row>
    <row r="11722" spans="1:16" x14ac:dyDescent="0.25">
      <c r="A11722">
        <v>157347</v>
      </c>
      <c r="B11722" t="s">
        <v>53</v>
      </c>
      <c r="E11722" t="s">
        <v>12560</v>
      </c>
      <c r="G11722" t="s">
        <v>326</v>
      </c>
      <c r="H11722" t="s">
        <v>198</v>
      </c>
      <c r="I11722" t="s">
        <v>9381</v>
      </c>
      <c r="J11722">
        <v>2008</v>
      </c>
      <c r="K11722">
        <v>10000</v>
      </c>
      <c r="L11722">
        <v>26</v>
      </c>
      <c r="M11722" t="s">
        <v>200</v>
      </c>
      <c r="N11722" t="s">
        <v>12463</v>
      </c>
      <c r="O11722" t="s">
        <v>9923</v>
      </c>
      <c r="P11722" t="s">
        <v>12551</v>
      </c>
    </row>
    <row r="11723" spans="1:16" x14ac:dyDescent="0.25">
      <c r="A11723">
        <v>157348</v>
      </c>
      <c r="B11723" t="s">
        <v>53</v>
      </c>
      <c r="E11723" t="s">
        <v>12561</v>
      </c>
      <c r="G11723" t="s">
        <v>326</v>
      </c>
      <c r="H11723" t="s">
        <v>198</v>
      </c>
      <c r="I11723" t="s">
        <v>9381</v>
      </c>
      <c r="J11723">
        <v>2008</v>
      </c>
      <c r="K11723">
        <v>10000</v>
      </c>
      <c r="L11723">
        <v>26</v>
      </c>
      <c r="M11723" t="s">
        <v>200</v>
      </c>
      <c r="N11723" t="s">
        <v>12463</v>
      </c>
      <c r="O11723" t="s">
        <v>9923</v>
      </c>
      <c r="P11723" t="s">
        <v>12551</v>
      </c>
    </row>
    <row r="11724" spans="1:16" x14ac:dyDescent="0.25">
      <c r="A11724">
        <v>157349</v>
      </c>
      <c r="B11724" t="s">
        <v>53</v>
      </c>
      <c r="E11724" t="s">
        <v>12562</v>
      </c>
      <c r="G11724" t="s">
        <v>326</v>
      </c>
      <c r="H11724" t="s">
        <v>198</v>
      </c>
      <c r="I11724" t="s">
        <v>9381</v>
      </c>
      <c r="J11724">
        <v>2008</v>
      </c>
      <c r="K11724">
        <v>10000</v>
      </c>
      <c r="L11724">
        <v>26</v>
      </c>
      <c r="M11724" t="s">
        <v>200</v>
      </c>
      <c r="N11724" t="s">
        <v>12463</v>
      </c>
      <c r="O11724" t="s">
        <v>9923</v>
      </c>
      <c r="P11724" t="s">
        <v>12563</v>
      </c>
    </row>
    <row r="11725" spans="1:16" x14ac:dyDescent="0.25">
      <c r="A11725">
        <v>157350</v>
      </c>
      <c r="B11725" t="s">
        <v>52</v>
      </c>
      <c r="E11725" t="s">
        <v>12564</v>
      </c>
      <c r="G11725" t="s">
        <v>326</v>
      </c>
      <c r="H11725" t="s">
        <v>198</v>
      </c>
      <c r="I11725" t="s">
        <v>9381</v>
      </c>
      <c r="J11725">
        <v>2008</v>
      </c>
      <c r="K11725">
        <v>10000</v>
      </c>
      <c r="L11725">
        <v>26</v>
      </c>
      <c r="M11725" t="s">
        <v>200</v>
      </c>
      <c r="N11725" t="s">
        <v>12463</v>
      </c>
      <c r="O11725" t="s">
        <v>9923</v>
      </c>
      <c r="P11725" t="s">
        <v>12551</v>
      </c>
    </row>
    <row r="11726" spans="1:16" x14ac:dyDescent="0.25">
      <c r="A11726">
        <v>157351</v>
      </c>
      <c r="B11726" t="s">
        <v>41</v>
      </c>
      <c r="E11726" t="s">
        <v>12565</v>
      </c>
      <c r="G11726" t="s">
        <v>326</v>
      </c>
      <c r="H11726" t="s">
        <v>198</v>
      </c>
      <c r="I11726" t="s">
        <v>9381</v>
      </c>
      <c r="J11726">
        <v>2008</v>
      </c>
      <c r="K11726">
        <v>7000</v>
      </c>
      <c r="L11726">
        <v>26</v>
      </c>
      <c r="M11726" t="s">
        <v>200</v>
      </c>
      <c r="N11726" t="s">
        <v>12463</v>
      </c>
      <c r="O11726" t="s">
        <v>9923</v>
      </c>
      <c r="P11726" t="s">
        <v>12558</v>
      </c>
    </row>
    <row r="11727" spans="1:16" x14ac:dyDescent="0.25">
      <c r="A11727">
        <v>157353</v>
      </c>
      <c r="B11727" t="s">
        <v>52</v>
      </c>
      <c r="E11727" t="s">
        <v>12566</v>
      </c>
      <c r="G11727" t="s">
        <v>326</v>
      </c>
      <c r="H11727" t="s">
        <v>198</v>
      </c>
      <c r="I11727" t="s">
        <v>9381</v>
      </c>
      <c r="J11727">
        <v>2010</v>
      </c>
      <c r="K11727">
        <v>10000</v>
      </c>
      <c r="L11727">
        <v>26</v>
      </c>
      <c r="M11727" t="s">
        <v>200</v>
      </c>
      <c r="N11727" t="s">
        <v>12463</v>
      </c>
      <c r="O11727" t="s">
        <v>9923</v>
      </c>
      <c r="P11727" t="s">
        <v>12567</v>
      </c>
    </row>
    <row r="11728" spans="1:16" x14ac:dyDescent="0.25">
      <c r="A11728">
        <v>157354</v>
      </c>
      <c r="B11728" t="s">
        <v>42</v>
      </c>
      <c r="E11728" t="s">
        <v>12568</v>
      </c>
      <c r="G11728" t="s">
        <v>241</v>
      </c>
      <c r="H11728" t="s">
        <v>198</v>
      </c>
      <c r="I11728" t="s">
        <v>4568</v>
      </c>
      <c r="J11728">
        <v>1997</v>
      </c>
      <c r="K11728">
        <v>1500</v>
      </c>
      <c r="L11728">
        <v>27</v>
      </c>
      <c r="M11728" t="s">
        <v>200</v>
      </c>
      <c r="N11728" t="s">
        <v>12463</v>
      </c>
      <c r="O11728" t="s">
        <v>9923</v>
      </c>
      <c r="P11728" t="s">
        <v>12569</v>
      </c>
    </row>
    <row r="11729" spans="1:16" x14ac:dyDescent="0.25">
      <c r="A11729">
        <v>157355</v>
      </c>
      <c r="B11729" t="s">
        <v>40</v>
      </c>
      <c r="E11729" t="s">
        <v>12570</v>
      </c>
      <c r="G11729" t="s">
        <v>241</v>
      </c>
      <c r="H11729" t="s">
        <v>198</v>
      </c>
      <c r="I11729" t="s">
        <v>4568</v>
      </c>
      <c r="J11729">
        <v>2005</v>
      </c>
      <c r="K11729">
        <v>8000</v>
      </c>
      <c r="L11729">
        <v>27</v>
      </c>
      <c r="M11729" t="s">
        <v>200</v>
      </c>
      <c r="N11729" t="s">
        <v>12463</v>
      </c>
      <c r="O11729" t="s">
        <v>9923</v>
      </c>
      <c r="P11729" t="s">
        <v>12571</v>
      </c>
    </row>
    <row r="11730" spans="1:16" x14ac:dyDescent="0.25">
      <c r="A11730">
        <v>157356</v>
      </c>
      <c r="B11730" t="s">
        <v>43</v>
      </c>
      <c r="E11730" t="s">
        <v>12572</v>
      </c>
      <c r="G11730" t="s">
        <v>241</v>
      </c>
      <c r="H11730" t="s">
        <v>198</v>
      </c>
      <c r="I11730" t="s">
        <v>4568</v>
      </c>
      <c r="J11730">
        <v>1999</v>
      </c>
      <c r="K11730">
        <v>1000</v>
      </c>
      <c r="L11730">
        <v>27</v>
      </c>
      <c r="M11730" t="s">
        <v>200</v>
      </c>
      <c r="N11730" t="s">
        <v>12463</v>
      </c>
      <c r="O11730" t="s">
        <v>9923</v>
      </c>
      <c r="P11730" t="s">
        <v>12573</v>
      </c>
    </row>
    <row r="11731" spans="1:16" x14ac:dyDescent="0.25">
      <c r="A11731">
        <v>157357</v>
      </c>
      <c r="B11731" t="s">
        <v>52</v>
      </c>
      <c r="E11731" t="s">
        <v>12574</v>
      </c>
      <c r="G11731" t="s">
        <v>241</v>
      </c>
      <c r="H11731" t="s">
        <v>198</v>
      </c>
      <c r="I11731" t="s">
        <v>4568</v>
      </c>
      <c r="J11731">
        <v>1998</v>
      </c>
      <c r="K11731">
        <v>1000</v>
      </c>
      <c r="L11731">
        <v>27</v>
      </c>
      <c r="M11731" t="s">
        <v>200</v>
      </c>
      <c r="N11731" t="s">
        <v>12463</v>
      </c>
      <c r="O11731" t="s">
        <v>9923</v>
      </c>
      <c r="P11731" t="s">
        <v>12575</v>
      </c>
    </row>
    <row r="11732" spans="1:16" x14ac:dyDescent="0.25">
      <c r="A11732">
        <v>157358</v>
      </c>
      <c r="B11732" t="s">
        <v>41</v>
      </c>
      <c r="E11732" t="s">
        <v>12576</v>
      </c>
      <c r="G11732" t="s">
        <v>241</v>
      </c>
      <c r="H11732" t="s">
        <v>198</v>
      </c>
      <c r="I11732" t="s">
        <v>4568</v>
      </c>
      <c r="J11732">
        <v>2005</v>
      </c>
      <c r="K11732">
        <v>2270</v>
      </c>
      <c r="L11732">
        <v>27</v>
      </c>
      <c r="M11732" t="s">
        <v>200</v>
      </c>
      <c r="N11732" t="s">
        <v>12463</v>
      </c>
      <c r="O11732" t="s">
        <v>9923</v>
      </c>
      <c r="P11732" t="s">
        <v>12577</v>
      </c>
    </row>
    <row r="11733" spans="1:16" x14ac:dyDescent="0.25">
      <c r="A11733">
        <v>157359</v>
      </c>
      <c r="B11733" t="s">
        <v>43</v>
      </c>
      <c r="E11733" t="s">
        <v>12578</v>
      </c>
      <c r="G11733" t="s">
        <v>241</v>
      </c>
      <c r="H11733" t="s">
        <v>198</v>
      </c>
      <c r="I11733" t="s">
        <v>4568</v>
      </c>
      <c r="J11733">
        <v>1999</v>
      </c>
      <c r="K11733">
        <v>1000</v>
      </c>
      <c r="L11733">
        <v>27</v>
      </c>
      <c r="M11733" t="s">
        <v>200</v>
      </c>
      <c r="N11733" t="s">
        <v>12463</v>
      </c>
      <c r="O11733" t="s">
        <v>9923</v>
      </c>
      <c r="P11733" t="s">
        <v>12573</v>
      </c>
    </row>
    <row r="11734" spans="1:16" x14ac:dyDescent="0.25">
      <c r="A11734">
        <v>157360</v>
      </c>
      <c r="B11734" t="s">
        <v>43</v>
      </c>
      <c r="E11734" t="s">
        <v>12579</v>
      </c>
      <c r="G11734" t="s">
        <v>241</v>
      </c>
      <c r="H11734" t="s">
        <v>198</v>
      </c>
      <c r="I11734" t="s">
        <v>4568</v>
      </c>
      <c r="J11734">
        <v>2000</v>
      </c>
      <c r="K11734">
        <v>1000</v>
      </c>
      <c r="L11734">
        <v>27</v>
      </c>
      <c r="M11734" t="s">
        <v>200</v>
      </c>
      <c r="N11734" t="s">
        <v>12463</v>
      </c>
      <c r="O11734" t="s">
        <v>9923</v>
      </c>
      <c r="P11734" t="s">
        <v>12580</v>
      </c>
    </row>
    <row r="11735" spans="1:16" x14ac:dyDescent="0.25">
      <c r="A11735">
        <v>157361</v>
      </c>
      <c r="B11735" t="s">
        <v>43</v>
      </c>
      <c r="E11735" t="s">
        <v>12581</v>
      </c>
      <c r="G11735" t="s">
        <v>241</v>
      </c>
      <c r="H11735" t="s">
        <v>198</v>
      </c>
      <c r="I11735" t="s">
        <v>4568</v>
      </c>
      <c r="J11735">
        <v>1998</v>
      </c>
      <c r="K11735">
        <v>450</v>
      </c>
      <c r="L11735">
        <v>27</v>
      </c>
      <c r="M11735" t="s">
        <v>200</v>
      </c>
      <c r="N11735" t="s">
        <v>12463</v>
      </c>
      <c r="O11735" t="s">
        <v>9923</v>
      </c>
      <c r="P11735" t="s">
        <v>12575</v>
      </c>
    </row>
    <row r="11736" spans="1:16" x14ac:dyDescent="0.25">
      <c r="A11736">
        <v>157362</v>
      </c>
      <c r="B11736" t="s">
        <v>43</v>
      </c>
      <c r="E11736" t="s">
        <v>12582</v>
      </c>
      <c r="G11736" t="s">
        <v>241</v>
      </c>
      <c r="H11736" t="s">
        <v>198</v>
      </c>
      <c r="I11736" t="s">
        <v>4568</v>
      </c>
      <c r="J11736">
        <v>2003</v>
      </c>
      <c r="K11736">
        <v>5005</v>
      </c>
      <c r="L11736">
        <v>27</v>
      </c>
      <c r="M11736" t="s">
        <v>200</v>
      </c>
      <c r="N11736" t="s">
        <v>12463</v>
      </c>
      <c r="O11736" t="s">
        <v>9923</v>
      </c>
      <c r="P11736" t="s">
        <v>12583</v>
      </c>
    </row>
    <row r="11737" spans="1:16" x14ac:dyDescent="0.25">
      <c r="A11737">
        <v>157363</v>
      </c>
      <c r="B11737" t="s">
        <v>43</v>
      </c>
      <c r="E11737" t="s">
        <v>12584</v>
      </c>
      <c r="G11737" t="s">
        <v>241</v>
      </c>
      <c r="H11737" t="s">
        <v>198</v>
      </c>
      <c r="I11737" t="s">
        <v>4568</v>
      </c>
      <c r="J11737">
        <v>2003</v>
      </c>
      <c r="K11737">
        <v>3000</v>
      </c>
      <c r="L11737">
        <v>27</v>
      </c>
      <c r="M11737" t="s">
        <v>200</v>
      </c>
      <c r="N11737" t="s">
        <v>12463</v>
      </c>
      <c r="O11737" t="s">
        <v>9923</v>
      </c>
      <c r="P11737" t="s">
        <v>12577</v>
      </c>
    </row>
    <row r="11738" spans="1:16" x14ac:dyDescent="0.25">
      <c r="A11738">
        <v>157364</v>
      </c>
      <c r="B11738" t="s">
        <v>40</v>
      </c>
      <c r="E11738" t="s">
        <v>12585</v>
      </c>
      <c r="G11738" t="s">
        <v>241</v>
      </c>
      <c r="H11738" t="s">
        <v>198</v>
      </c>
      <c r="I11738" t="s">
        <v>4568</v>
      </c>
      <c r="J11738">
        <v>1999</v>
      </c>
      <c r="K11738">
        <v>3000</v>
      </c>
      <c r="L11738">
        <v>27</v>
      </c>
      <c r="M11738" t="s">
        <v>200</v>
      </c>
      <c r="N11738" t="s">
        <v>12463</v>
      </c>
      <c r="O11738" t="s">
        <v>9923</v>
      </c>
      <c r="P11738" t="s">
        <v>12573</v>
      </c>
    </row>
    <row r="11739" spans="1:16" x14ac:dyDescent="0.25">
      <c r="A11739">
        <v>157366</v>
      </c>
      <c r="B11739" t="s">
        <v>53</v>
      </c>
      <c r="E11739" t="s">
        <v>12586</v>
      </c>
      <c r="G11739" t="s">
        <v>241</v>
      </c>
      <c r="H11739" t="s">
        <v>198</v>
      </c>
      <c r="I11739" t="s">
        <v>4568</v>
      </c>
      <c r="J11739">
        <v>1998</v>
      </c>
      <c r="K11739">
        <v>1000</v>
      </c>
      <c r="L11739">
        <v>27</v>
      </c>
      <c r="M11739" t="s">
        <v>200</v>
      </c>
      <c r="N11739" t="s">
        <v>12463</v>
      </c>
      <c r="O11739" t="s">
        <v>9923</v>
      </c>
      <c r="P11739" t="s">
        <v>12575</v>
      </c>
    </row>
    <row r="11740" spans="1:16" x14ac:dyDescent="0.25">
      <c r="A11740">
        <v>157367</v>
      </c>
      <c r="B11740" t="s">
        <v>41</v>
      </c>
      <c r="E11740" t="s">
        <v>12587</v>
      </c>
      <c r="G11740" t="s">
        <v>241</v>
      </c>
      <c r="H11740" t="s">
        <v>198</v>
      </c>
      <c r="I11740" t="s">
        <v>4568</v>
      </c>
      <c r="J11740">
        <v>1994</v>
      </c>
      <c r="K11740">
        <v>290</v>
      </c>
      <c r="L11740">
        <v>27</v>
      </c>
      <c r="M11740" t="s">
        <v>200</v>
      </c>
      <c r="N11740" t="s">
        <v>12463</v>
      </c>
      <c r="O11740" t="s">
        <v>9923</v>
      </c>
      <c r="P11740" t="s">
        <v>12588</v>
      </c>
    </row>
    <row r="11741" spans="1:16" x14ac:dyDescent="0.25">
      <c r="A11741">
        <v>157368</v>
      </c>
      <c r="B11741" t="s">
        <v>43</v>
      </c>
      <c r="E11741" t="s">
        <v>12589</v>
      </c>
      <c r="G11741" t="s">
        <v>241</v>
      </c>
      <c r="H11741" t="s">
        <v>198</v>
      </c>
      <c r="I11741" t="s">
        <v>4568</v>
      </c>
      <c r="J11741">
        <v>1998</v>
      </c>
      <c r="K11741">
        <v>1000</v>
      </c>
      <c r="L11741">
        <v>27</v>
      </c>
      <c r="M11741" t="s">
        <v>200</v>
      </c>
      <c r="N11741" t="s">
        <v>12463</v>
      </c>
      <c r="O11741" t="s">
        <v>9923</v>
      </c>
      <c r="P11741" t="s">
        <v>12575</v>
      </c>
    </row>
    <row r="11742" spans="1:16" x14ac:dyDescent="0.25">
      <c r="A11742">
        <v>157369</v>
      </c>
      <c r="B11742" t="s">
        <v>43</v>
      </c>
      <c r="E11742" t="s">
        <v>12590</v>
      </c>
      <c r="G11742" t="s">
        <v>241</v>
      </c>
      <c r="H11742" t="s">
        <v>198</v>
      </c>
      <c r="I11742" t="s">
        <v>4568</v>
      </c>
      <c r="J11742">
        <v>1998</v>
      </c>
      <c r="K11742">
        <v>1000</v>
      </c>
      <c r="L11742">
        <v>27</v>
      </c>
      <c r="M11742" t="s">
        <v>200</v>
      </c>
      <c r="N11742" t="s">
        <v>12463</v>
      </c>
      <c r="O11742" t="s">
        <v>9923</v>
      </c>
      <c r="P11742" t="s">
        <v>12575</v>
      </c>
    </row>
    <row r="11743" spans="1:16" x14ac:dyDescent="0.25">
      <c r="A11743">
        <v>157370</v>
      </c>
      <c r="B11743" t="s">
        <v>43</v>
      </c>
      <c r="E11743" t="s">
        <v>12591</v>
      </c>
      <c r="G11743" t="s">
        <v>241</v>
      </c>
      <c r="H11743" t="s">
        <v>198</v>
      </c>
      <c r="I11743" t="s">
        <v>4568</v>
      </c>
      <c r="J11743">
        <v>2003</v>
      </c>
      <c r="K11743">
        <v>2700</v>
      </c>
      <c r="L11743">
        <v>27</v>
      </c>
      <c r="M11743" t="s">
        <v>200</v>
      </c>
      <c r="N11743" t="s">
        <v>12463</v>
      </c>
      <c r="O11743" t="s">
        <v>9923</v>
      </c>
      <c r="P11743" t="s">
        <v>12580</v>
      </c>
    </row>
    <row r="11744" spans="1:16" x14ac:dyDescent="0.25">
      <c r="A11744">
        <v>157371</v>
      </c>
      <c r="B11744" t="s">
        <v>43</v>
      </c>
      <c r="E11744" t="s">
        <v>12592</v>
      </c>
      <c r="G11744" t="s">
        <v>241</v>
      </c>
      <c r="H11744" t="s">
        <v>198</v>
      </c>
      <c r="I11744" t="s">
        <v>4568</v>
      </c>
      <c r="J11744">
        <v>2000</v>
      </c>
      <c r="K11744">
        <v>1000</v>
      </c>
      <c r="L11744">
        <v>27</v>
      </c>
      <c r="M11744" t="s">
        <v>200</v>
      </c>
      <c r="N11744" t="s">
        <v>12463</v>
      </c>
      <c r="O11744" t="s">
        <v>9923</v>
      </c>
      <c r="P11744" t="s">
        <v>12580</v>
      </c>
    </row>
    <row r="11745" spans="1:16" x14ac:dyDescent="0.25">
      <c r="A11745">
        <v>157372</v>
      </c>
      <c r="B11745" t="s">
        <v>41</v>
      </c>
      <c r="E11745" t="s">
        <v>12593</v>
      </c>
      <c r="G11745" t="s">
        <v>241</v>
      </c>
      <c r="H11745" t="s">
        <v>198</v>
      </c>
      <c r="I11745" t="s">
        <v>4568</v>
      </c>
      <c r="J11745">
        <v>1994</v>
      </c>
      <c r="K11745">
        <v>290</v>
      </c>
      <c r="L11745">
        <v>27</v>
      </c>
      <c r="M11745" t="s">
        <v>200</v>
      </c>
      <c r="N11745" t="s">
        <v>12463</v>
      </c>
      <c r="O11745" t="s">
        <v>9923</v>
      </c>
      <c r="P11745" t="s">
        <v>12588</v>
      </c>
    </row>
    <row r="11746" spans="1:16" x14ac:dyDescent="0.25">
      <c r="A11746">
        <v>157373</v>
      </c>
      <c r="B11746" t="s">
        <v>63</v>
      </c>
      <c r="E11746" t="s">
        <v>12594</v>
      </c>
      <c r="G11746" t="s">
        <v>241</v>
      </c>
      <c r="H11746" t="s">
        <v>198</v>
      </c>
      <c r="I11746" t="s">
        <v>4568</v>
      </c>
      <c r="J11746">
        <v>2001</v>
      </c>
      <c r="K11746">
        <v>2300</v>
      </c>
      <c r="L11746">
        <v>27</v>
      </c>
      <c r="M11746" t="s">
        <v>200</v>
      </c>
      <c r="N11746" t="s">
        <v>12463</v>
      </c>
      <c r="O11746" t="s">
        <v>9923</v>
      </c>
      <c r="P11746" t="s">
        <v>12583</v>
      </c>
    </row>
    <row r="11747" spans="1:16" x14ac:dyDescent="0.25">
      <c r="A11747">
        <v>157374</v>
      </c>
      <c r="B11747" t="s">
        <v>63</v>
      </c>
      <c r="E11747" t="s">
        <v>12595</v>
      </c>
      <c r="G11747" t="s">
        <v>241</v>
      </c>
      <c r="H11747" t="s">
        <v>198</v>
      </c>
      <c r="I11747" t="s">
        <v>4568</v>
      </c>
      <c r="J11747">
        <v>2004</v>
      </c>
      <c r="K11747">
        <v>2400</v>
      </c>
      <c r="L11747">
        <v>27</v>
      </c>
      <c r="M11747" t="s">
        <v>200</v>
      </c>
      <c r="N11747" t="s">
        <v>12463</v>
      </c>
      <c r="O11747" t="s">
        <v>9923</v>
      </c>
      <c r="P11747" t="s">
        <v>12596</v>
      </c>
    </row>
    <row r="11748" spans="1:16" x14ac:dyDescent="0.25">
      <c r="A11748">
        <v>157375</v>
      </c>
      <c r="B11748" t="s">
        <v>63</v>
      </c>
      <c r="E11748" t="s">
        <v>12597</v>
      </c>
      <c r="G11748" t="s">
        <v>241</v>
      </c>
      <c r="H11748" t="s">
        <v>198</v>
      </c>
      <c r="I11748" t="s">
        <v>4568</v>
      </c>
      <c r="J11748">
        <v>2004</v>
      </c>
      <c r="K11748">
        <v>2350</v>
      </c>
      <c r="L11748">
        <v>27</v>
      </c>
      <c r="M11748" t="s">
        <v>200</v>
      </c>
      <c r="N11748" t="s">
        <v>12463</v>
      </c>
      <c r="O11748" t="s">
        <v>9923</v>
      </c>
      <c r="P11748" t="s">
        <v>12598</v>
      </c>
    </row>
    <row r="11749" spans="1:16" x14ac:dyDescent="0.25">
      <c r="A11749">
        <v>157377</v>
      </c>
      <c r="B11749" t="s">
        <v>41</v>
      </c>
      <c r="E11749" t="s">
        <v>12599</v>
      </c>
      <c r="G11749" t="s">
        <v>241</v>
      </c>
      <c r="H11749" t="s">
        <v>198</v>
      </c>
      <c r="I11749" t="s">
        <v>4568</v>
      </c>
      <c r="J11749">
        <v>2005</v>
      </c>
      <c r="K11749">
        <v>2811</v>
      </c>
      <c r="L11749">
        <v>27</v>
      </c>
      <c r="M11749" t="s">
        <v>200</v>
      </c>
      <c r="N11749" t="s">
        <v>12463</v>
      </c>
      <c r="O11749" t="s">
        <v>9923</v>
      </c>
      <c r="P11749" t="s">
        <v>12596</v>
      </c>
    </row>
    <row r="11750" spans="1:16" x14ac:dyDescent="0.25">
      <c r="A11750">
        <v>157378</v>
      </c>
      <c r="B11750" t="s">
        <v>52</v>
      </c>
      <c r="E11750" t="s">
        <v>12600</v>
      </c>
      <c r="G11750" t="s">
        <v>241</v>
      </c>
      <c r="H11750" t="s">
        <v>198</v>
      </c>
      <c r="I11750" t="s">
        <v>4568</v>
      </c>
      <c r="J11750">
        <v>2004</v>
      </c>
      <c r="K11750">
        <v>2700</v>
      </c>
      <c r="L11750">
        <v>27</v>
      </c>
      <c r="M11750" t="s">
        <v>200</v>
      </c>
      <c r="N11750" t="s">
        <v>12463</v>
      </c>
      <c r="O11750" t="s">
        <v>9923</v>
      </c>
      <c r="P11750" t="s">
        <v>12596</v>
      </c>
    </row>
    <row r="11751" spans="1:16" x14ac:dyDescent="0.25">
      <c r="A11751">
        <v>157379</v>
      </c>
      <c r="B11751" t="s">
        <v>52</v>
      </c>
      <c r="E11751" t="s">
        <v>12601</v>
      </c>
      <c r="G11751" t="s">
        <v>241</v>
      </c>
      <c r="H11751" t="s">
        <v>198</v>
      </c>
      <c r="I11751" t="s">
        <v>4568</v>
      </c>
      <c r="J11751">
        <v>2004</v>
      </c>
      <c r="K11751">
        <v>2700</v>
      </c>
      <c r="L11751">
        <v>27</v>
      </c>
      <c r="M11751" t="s">
        <v>200</v>
      </c>
      <c r="N11751" t="s">
        <v>12463</v>
      </c>
      <c r="O11751" t="s">
        <v>9923</v>
      </c>
      <c r="P11751" t="s">
        <v>12596</v>
      </c>
    </row>
    <row r="11752" spans="1:16" x14ac:dyDescent="0.25">
      <c r="A11752">
        <v>157380</v>
      </c>
      <c r="B11752" t="s">
        <v>52</v>
      </c>
      <c r="E11752" t="s">
        <v>12602</v>
      </c>
      <c r="G11752" t="s">
        <v>241</v>
      </c>
      <c r="H11752" t="s">
        <v>198</v>
      </c>
      <c r="I11752" t="s">
        <v>4568</v>
      </c>
      <c r="J11752">
        <v>2005</v>
      </c>
      <c r="K11752">
        <v>2700</v>
      </c>
      <c r="L11752">
        <v>27</v>
      </c>
      <c r="M11752" t="s">
        <v>200</v>
      </c>
      <c r="N11752" t="s">
        <v>12463</v>
      </c>
      <c r="O11752" t="s">
        <v>9923</v>
      </c>
      <c r="P11752" t="s">
        <v>12598</v>
      </c>
    </row>
    <row r="11753" spans="1:16" x14ac:dyDescent="0.25">
      <c r="A11753">
        <v>157385</v>
      </c>
      <c r="B11753" t="s">
        <v>53</v>
      </c>
      <c r="E11753" t="s">
        <v>12603</v>
      </c>
      <c r="G11753" t="s">
        <v>241</v>
      </c>
      <c r="H11753" t="s">
        <v>198</v>
      </c>
      <c r="I11753" t="s">
        <v>4568</v>
      </c>
      <c r="J11753">
        <v>2002</v>
      </c>
      <c r="K11753">
        <v>2700</v>
      </c>
      <c r="L11753">
        <v>27</v>
      </c>
      <c r="M11753" t="s">
        <v>200</v>
      </c>
      <c r="N11753" t="s">
        <v>12463</v>
      </c>
      <c r="O11753" t="s">
        <v>9923</v>
      </c>
      <c r="P11753" t="s">
        <v>12577</v>
      </c>
    </row>
    <row r="11754" spans="1:16" x14ac:dyDescent="0.25">
      <c r="A11754">
        <v>157386</v>
      </c>
      <c r="B11754" t="s">
        <v>53</v>
      </c>
      <c r="E11754" t="s">
        <v>12604</v>
      </c>
      <c r="G11754" t="s">
        <v>241</v>
      </c>
      <c r="H11754" t="s">
        <v>198</v>
      </c>
      <c r="I11754" t="s">
        <v>4568</v>
      </c>
      <c r="J11754">
        <v>2002</v>
      </c>
      <c r="K11754">
        <v>2700</v>
      </c>
      <c r="L11754">
        <v>27</v>
      </c>
      <c r="M11754" t="s">
        <v>200</v>
      </c>
      <c r="N11754" t="s">
        <v>12463</v>
      </c>
      <c r="O11754" t="s">
        <v>9923</v>
      </c>
      <c r="P11754" t="s">
        <v>12577</v>
      </c>
    </row>
    <row r="11755" spans="1:16" x14ac:dyDescent="0.25">
      <c r="A11755">
        <v>157387</v>
      </c>
      <c r="B11755" t="s">
        <v>43</v>
      </c>
      <c r="E11755" t="s">
        <v>12605</v>
      </c>
      <c r="G11755" t="s">
        <v>241</v>
      </c>
      <c r="H11755" t="s">
        <v>198</v>
      </c>
      <c r="I11755" t="s">
        <v>4568</v>
      </c>
      <c r="J11755">
        <v>1997</v>
      </c>
      <c r="K11755">
        <v>1000</v>
      </c>
      <c r="L11755">
        <v>27</v>
      </c>
      <c r="M11755" t="s">
        <v>200</v>
      </c>
      <c r="N11755" t="s">
        <v>12463</v>
      </c>
      <c r="O11755" t="s">
        <v>9923</v>
      </c>
      <c r="P11755" t="s">
        <v>12569</v>
      </c>
    </row>
    <row r="11756" spans="1:16" x14ac:dyDescent="0.25">
      <c r="A11756">
        <v>157388</v>
      </c>
      <c r="B11756" t="s">
        <v>43</v>
      </c>
      <c r="E11756" t="s">
        <v>12606</v>
      </c>
      <c r="G11756" t="s">
        <v>241</v>
      </c>
      <c r="H11756" t="s">
        <v>198</v>
      </c>
      <c r="I11756" t="s">
        <v>4568</v>
      </c>
      <c r="J11756">
        <v>1996</v>
      </c>
      <c r="K11756">
        <v>1000</v>
      </c>
      <c r="L11756">
        <v>27</v>
      </c>
      <c r="M11756" t="s">
        <v>200</v>
      </c>
      <c r="N11756" t="s">
        <v>12463</v>
      </c>
      <c r="O11756" t="s">
        <v>9923</v>
      </c>
      <c r="P11756" t="s">
        <v>12575</v>
      </c>
    </row>
    <row r="11757" spans="1:16" x14ac:dyDescent="0.25">
      <c r="A11757">
        <v>157389</v>
      </c>
      <c r="B11757" t="s">
        <v>43</v>
      </c>
      <c r="E11757" t="s">
        <v>12607</v>
      </c>
      <c r="G11757" t="s">
        <v>241</v>
      </c>
      <c r="H11757" t="s">
        <v>198</v>
      </c>
      <c r="I11757" t="s">
        <v>4568</v>
      </c>
      <c r="J11757">
        <v>1996</v>
      </c>
      <c r="K11757">
        <v>1000</v>
      </c>
      <c r="L11757">
        <v>27</v>
      </c>
      <c r="M11757" t="s">
        <v>200</v>
      </c>
      <c r="N11757" t="s">
        <v>12463</v>
      </c>
      <c r="O11757" t="s">
        <v>9923</v>
      </c>
      <c r="P11757" t="s">
        <v>12608</v>
      </c>
    </row>
    <row r="11758" spans="1:16" x14ac:dyDescent="0.25">
      <c r="A11758">
        <v>157390</v>
      </c>
      <c r="B11758" t="s">
        <v>41</v>
      </c>
      <c r="E11758" t="s">
        <v>12609</v>
      </c>
      <c r="G11758" t="s">
        <v>241</v>
      </c>
      <c r="H11758" t="s">
        <v>198</v>
      </c>
      <c r="I11758" t="s">
        <v>4568</v>
      </c>
      <c r="J11758">
        <v>1998</v>
      </c>
      <c r="K11758">
        <v>188</v>
      </c>
      <c r="L11758">
        <v>27</v>
      </c>
      <c r="M11758" t="s">
        <v>200</v>
      </c>
      <c r="N11758" t="s">
        <v>12463</v>
      </c>
      <c r="O11758" t="s">
        <v>9923</v>
      </c>
      <c r="P11758" t="s">
        <v>12575</v>
      </c>
    </row>
    <row r="11759" spans="1:16" x14ac:dyDescent="0.25">
      <c r="A11759">
        <v>157391</v>
      </c>
      <c r="B11759" t="s">
        <v>10049</v>
      </c>
      <c r="E11759" t="s">
        <v>12610</v>
      </c>
      <c r="G11759" t="s">
        <v>241</v>
      </c>
      <c r="H11759" t="s">
        <v>198</v>
      </c>
      <c r="I11759" t="s">
        <v>4568</v>
      </c>
      <c r="J11759">
        <v>2004</v>
      </c>
      <c r="K11759">
        <v>2279</v>
      </c>
      <c r="L11759">
        <v>27</v>
      </c>
      <c r="M11759" t="s">
        <v>200</v>
      </c>
      <c r="N11759" t="s">
        <v>12463</v>
      </c>
      <c r="O11759" t="s">
        <v>9923</v>
      </c>
      <c r="P11759" t="s">
        <v>12598</v>
      </c>
    </row>
    <row r="11760" spans="1:16" x14ac:dyDescent="0.25">
      <c r="A11760">
        <v>157392</v>
      </c>
      <c r="B11760" t="s">
        <v>40</v>
      </c>
      <c r="E11760" t="s">
        <v>12611</v>
      </c>
      <c r="G11760" t="s">
        <v>241</v>
      </c>
      <c r="H11760" t="s">
        <v>198</v>
      </c>
      <c r="I11760" t="s">
        <v>4568</v>
      </c>
      <c r="J11760">
        <v>2006</v>
      </c>
      <c r="K11760">
        <v>8000</v>
      </c>
      <c r="L11760">
        <v>27</v>
      </c>
      <c r="M11760" t="s">
        <v>200</v>
      </c>
      <c r="N11760" t="s">
        <v>12463</v>
      </c>
      <c r="O11760" t="s">
        <v>9923</v>
      </c>
      <c r="P11760" t="s">
        <v>12612</v>
      </c>
    </row>
    <row r="11761" spans="1:16" x14ac:dyDescent="0.25">
      <c r="A11761">
        <v>157393</v>
      </c>
      <c r="B11761" t="s">
        <v>40</v>
      </c>
      <c r="E11761" t="s">
        <v>12613</v>
      </c>
      <c r="G11761" t="s">
        <v>241</v>
      </c>
      <c r="H11761" t="s">
        <v>198</v>
      </c>
      <c r="I11761" t="s">
        <v>4568</v>
      </c>
      <c r="J11761">
        <v>2005</v>
      </c>
      <c r="K11761">
        <v>7600</v>
      </c>
      <c r="L11761">
        <v>27</v>
      </c>
      <c r="M11761" t="s">
        <v>200</v>
      </c>
      <c r="N11761" t="s">
        <v>12463</v>
      </c>
      <c r="O11761" t="s">
        <v>9923</v>
      </c>
      <c r="P11761" t="s">
        <v>12614</v>
      </c>
    </row>
    <row r="11762" spans="1:16" x14ac:dyDescent="0.25">
      <c r="A11762">
        <v>157394</v>
      </c>
      <c r="B11762" t="s">
        <v>40</v>
      </c>
      <c r="E11762" t="s">
        <v>12615</v>
      </c>
      <c r="G11762" t="s">
        <v>241</v>
      </c>
      <c r="H11762" t="s">
        <v>198</v>
      </c>
      <c r="I11762" t="s">
        <v>4568</v>
      </c>
      <c r="J11762">
        <v>2005</v>
      </c>
      <c r="K11762">
        <v>7600</v>
      </c>
      <c r="L11762">
        <v>27</v>
      </c>
      <c r="M11762" t="s">
        <v>200</v>
      </c>
      <c r="N11762" t="s">
        <v>12463</v>
      </c>
      <c r="O11762" t="s">
        <v>9923</v>
      </c>
      <c r="P11762" t="s">
        <v>12571</v>
      </c>
    </row>
    <row r="11763" spans="1:16" x14ac:dyDescent="0.25">
      <c r="A11763">
        <v>157395</v>
      </c>
      <c r="B11763" t="s">
        <v>40</v>
      </c>
      <c r="E11763" t="s">
        <v>12616</v>
      </c>
      <c r="G11763" t="s">
        <v>241</v>
      </c>
      <c r="H11763" t="s">
        <v>198</v>
      </c>
      <c r="I11763" t="s">
        <v>4568</v>
      </c>
      <c r="J11763">
        <v>2005</v>
      </c>
      <c r="K11763">
        <v>3270</v>
      </c>
      <c r="L11763">
        <v>27</v>
      </c>
      <c r="M11763" t="s">
        <v>200</v>
      </c>
      <c r="N11763" t="s">
        <v>12463</v>
      </c>
      <c r="O11763" t="s">
        <v>9923</v>
      </c>
      <c r="P11763" t="s">
        <v>12617</v>
      </c>
    </row>
    <row r="11764" spans="1:16" x14ac:dyDescent="0.25">
      <c r="A11764">
        <v>157396</v>
      </c>
      <c r="B11764" t="s">
        <v>40</v>
      </c>
      <c r="E11764" t="s">
        <v>12618</v>
      </c>
      <c r="G11764" t="s">
        <v>241</v>
      </c>
      <c r="H11764" t="s">
        <v>198</v>
      </c>
      <c r="I11764" t="s">
        <v>4568</v>
      </c>
      <c r="J11764">
        <v>2005</v>
      </c>
      <c r="K11764">
        <v>3399</v>
      </c>
      <c r="L11764">
        <v>27</v>
      </c>
      <c r="M11764" t="s">
        <v>200</v>
      </c>
      <c r="N11764" t="s">
        <v>12463</v>
      </c>
      <c r="O11764" t="s">
        <v>9923</v>
      </c>
      <c r="P11764" t="s">
        <v>12583</v>
      </c>
    </row>
    <row r="11765" spans="1:16" x14ac:dyDescent="0.25">
      <c r="A11765">
        <v>157397</v>
      </c>
      <c r="B11765" t="s">
        <v>40</v>
      </c>
      <c r="E11765" t="s">
        <v>12619</v>
      </c>
      <c r="G11765" t="s">
        <v>241</v>
      </c>
      <c r="H11765" t="s">
        <v>198</v>
      </c>
      <c r="I11765" t="s">
        <v>4568</v>
      </c>
      <c r="J11765">
        <v>2005</v>
      </c>
      <c r="K11765">
        <v>7600</v>
      </c>
      <c r="L11765">
        <v>27</v>
      </c>
      <c r="M11765" t="s">
        <v>200</v>
      </c>
      <c r="N11765" t="s">
        <v>12463</v>
      </c>
      <c r="O11765" t="s">
        <v>9923</v>
      </c>
      <c r="P11765" t="s">
        <v>12614</v>
      </c>
    </row>
    <row r="11766" spans="1:16" x14ac:dyDescent="0.25">
      <c r="A11766">
        <v>157398</v>
      </c>
      <c r="B11766" t="s">
        <v>40</v>
      </c>
      <c r="E11766" t="s">
        <v>12620</v>
      </c>
      <c r="G11766" t="s">
        <v>241</v>
      </c>
      <c r="H11766" t="s">
        <v>198</v>
      </c>
      <c r="I11766" t="s">
        <v>4568</v>
      </c>
      <c r="J11766">
        <v>2005</v>
      </c>
      <c r="K11766">
        <v>7215</v>
      </c>
      <c r="L11766">
        <v>27</v>
      </c>
      <c r="M11766" t="s">
        <v>200</v>
      </c>
      <c r="N11766" t="s">
        <v>12463</v>
      </c>
      <c r="O11766" t="s">
        <v>9923</v>
      </c>
      <c r="P11766" t="s">
        <v>12612</v>
      </c>
    </row>
    <row r="11767" spans="1:16" x14ac:dyDescent="0.25">
      <c r="A11767">
        <v>157400</v>
      </c>
      <c r="B11767" t="s">
        <v>40</v>
      </c>
      <c r="E11767" t="s">
        <v>12621</v>
      </c>
      <c r="G11767" t="s">
        <v>241</v>
      </c>
      <c r="H11767" t="s">
        <v>198</v>
      </c>
      <c r="I11767" t="s">
        <v>4568</v>
      </c>
      <c r="J11767">
        <v>2005</v>
      </c>
      <c r="K11767">
        <v>8000</v>
      </c>
      <c r="L11767">
        <v>27</v>
      </c>
      <c r="M11767" t="s">
        <v>200</v>
      </c>
      <c r="N11767" t="s">
        <v>12463</v>
      </c>
      <c r="O11767" t="s">
        <v>9923</v>
      </c>
      <c r="P11767" t="s">
        <v>12614</v>
      </c>
    </row>
    <row r="11768" spans="1:16" x14ac:dyDescent="0.25">
      <c r="A11768">
        <v>157401</v>
      </c>
      <c r="B11768" t="s">
        <v>40</v>
      </c>
      <c r="E11768" t="s">
        <v>12622</v>
      </c>
      <c r="G11768" t="s">
        <v>241</v>
      </c>
      <c r="H11768" t="s">
        <v>198</v>
      </c>
      <c r="I11768" t="s">
        <v>4568</v>
      </c>
      <c r="J11768">
        <v>2005</v>
      </c>
      <c r="K11768">
        <v>7400</v>
      </c>
      <c r="L11768">
        <v>27</v>
      </c>
      <c r="M11768" t="s">
        <v>200</v>
      </c>
      <c r="N11768" t="s">
        <v>12463</v>
      </c>
      <c r="O11768" t="s">
        <v>9923</v>
      </c>
      <c r="P11768" t="s">
        <v>12614</v>
      </c>
    </row>
    <row r="11769" spans="1:16" x14ac:dyDescent="0.25">
      <c r="A11769">
        <v>157402</v>
      </c>
      <c r="B11769" t="s">
        <v>63</v>
      </c>
      <c r="E11769" t="s">
        <v>12623</v>
      </c>
      <c r="G11769" t="s">
        <v>241</v>
      </c>
      <c r="H11769" t="s">
        <v>198</v>
      </c>
      <c r="I11769" t="s">
        <v>4568</v>
      </c>
      <c r="J11769">
        <v>2002</v>
      </c>
      <c r="K11769">
        <v>3000</v>
      </c>
      <c r="L11769">
        <v>27</v>
      </c>
      <c r="M11769" t="s">
        <v>200</v>
      </c>
      <c r="N11769" t="s">
        <v>12463</v>
      </c>
      <c r="O11769" t="s">
        <v>9923</v>
      </c>
      <c r="P11769" t="s">
        <v>12583</v>
      </c>
    </row>
    <row r="11770" spans="1:16" x14ac:dyDescent="0.25">
      <c r="A11770">
        <v>157404</v>
      </c>
      <c r="B11770" t="s">
        <v>63</v>
      </c>
      <c r="E11770" t="s">
        <v>12624</v>
      </c>
      <c r="G11770" t="s">
        <v>241</v>
      </c>
      <c r="H11770" t="s">
        <v>198</v>
      </c>
      <c r="I11770" t="s">
        <v>4568</v>
      </c>
      <c r="J11770">
        <v>2004</v>
      </c>
      <c r="K11770">
        <v>2279</v>
      </c>
      <c r="L11770">
        <v>27</v>
      </c>
      <c r="M11770" t="s">
        <v>200</v>
      </c>
      <c r="N11770" t="s">
        <v>12463</v>
      </c>
      <c r="O11770" t="s">
        <v>9923</v>
      </c>
      <c r="P11770" t="s">
        <v>12598</v>
      </c>
    </row>
    <row r="11771" spans="1:16" x14ac:dyDescent="0.25">
      <c r="A11771">
        <v>157405</v>
      </c>
      <c r="B11771" t="s">
        <v>63</v>
      </c>
      <c r="E11771" t="s">
        <v>12625</v>
      </c>
      <c r="G11771" t="s">
        <v>241</v>
      </c>
      <c r="H11771" t="s">
        <v>198</v>
      </c>
      <c r="I11771" t="s">
        <v>4568</v>
      </c>
      <c r="J11771">
        <v>2005</v>
      </c>
      <c r="K11771">
        <v>7245</v>
      </c>
      <c r="L11771">
        <v>27</v>
      </c>
      <c r="M11771" t="s">
        <v>200</v>
      </c>
      <c r="N11771" t="s">
        <v>12463</v>
      </c>
      <c r="O11771" t="s">
        <v>9923</v>
      </c>
      <c r="P11771" t="s">
        <v>12612</v>
      </c>
    </row>
    <row r="11772" spans="1:16" x14ac:dyDescent="0.25">
      <c r="A11772">
        <v>157406</v>
      </c>
      <c r="B11772" t="s">
        <v>63</v>
      </c>
      <c r="E11772" t="s">
        <v>12626</v>
      </c>
      <c r="G11772" t="s">
        <v>241</v>
      </c>
      <c r="H11772" t="s">
        <v>198</v>
      </c>
      <c r="I11772" t="s">
        <v>4568</v>
      </c>
      <c r="J11772">
        <v>2005</v>
      </c>
      <c r="K11772">
        <v>6845</v>
      </c>
      <c r="L11772">
        <v>27</v>
      </c>
      <c r="M11772" t="s">
        <v>200</v>
      </c>
      <c r="N11772" t="s">
        <v>12463</v>
      </c>
      <c r="O11772" t="s">
        <v>9923</v>
      </c>
      <c r="P11772" t="s">
        <v>12612</v>
      </c>
    </row>
    <row r="11773" spans="1:16" x14ac:dyDescent="0.25">
      <c r="A11773">
        <v>157407</v>
      </c>
      <c r="B11773" t="s">
        <v>52</v>
      </c>
      <c r="E11773" t="s">
        <v>12627</v>
      </c>
      <c r="G11773" t="s">
        <v>241</v>
      </c>
      <c r="H11773" t="s">
        <v>198</v>
      </c>
      <c r="I11773" t="s">
        <v>4568</v>
      </c>
      <c r="J11773">
        <v>2005</v>
      </c>
      <c r="K11773">
        <v>7600</v>
      </c>
      <c r="L11773">
        <v>27</v>
      </c>
      <c r="M11773" t="s">
        <v>200</v>
      </c>
      <c r="N11773" t="s">
        <v>12463</v>
      </c>
      <c r="O11773" t="s">
        <v>9923</v>
      </c>
      <c r="P11773" t="s">
        <v>12614</v>
      </c>
    </row>
    <row r="11774" spans="1:16" x14ac:dyDescent="0.25">
      <c r="A11774">
        <v>157408</v>
      </c>
      <c r="B11774" t="s">
        <v>41</v>
      </c>
      <c r="E11774" t="s">
        <v>12628</v>
      </c>
      <c r="G11774" t="s">
        <v>241</v>
      </c>
      <c r="H11774" t="s">
        <v>198</v>
      </c>
      <c r="I11774" t="s">
        <v>4568</v>
      </c>
      <c r="J11774">
        <v>2007</v>
      </c>
      <c r="K11774">
        <v>7600</v>
      </c>
      <c r="L11774">
        <v>27</v>
      </c>
      <c r="M11774" t="s">
        <v>200</v>
      </c>
      <c r="N11774" t="s">
        <v>12463</v>
      </c>
      <c r="O11774" t="s">
        <v>9923</v>
      </c>
      <c r="P11774" t="s">
        <v>12571</v>
      </c>
    </row>
    <row r="11775" spans="1:16" x14ac:dyDescent="0.25">
      <c r="A11775">
        <v>157409</v>
      </c>
      <c r="B11775" t="s">
        <v>41</v>
      </c>
      <c r="E11775" t="s">
        <v>12629</v>
      </c>
      <c r="G11775" t="s">
        <v>241</v>
      </c>
      <c r="H11775" t="s">
        <v>198</v>
      </c>
      <c r="I11775" t="s">
        <v>4568</v>
      </c>
      <c r="J11775">
        <v>2007</v>
      </c>
      <c r="K11775">
        <v>9400</v>
      </c>
      <c r="L11775">
        <v>27</v>
      </c>
      <c r="M11775" t="s">
        <v>200</v>
      </c>
      <c r="N11775" t="s">
        <v>12463</v>
      </c>
      <c r="O11775" t="s">
        <v>9923</v>
      </c>
      <c r="P11775" t="s">
        <v>12630</v>
      </c>
    </row>
    <row r="11776" spans="1:16" x14ac:dyDescent="0.25">
      <c r="A11776">
        <v>157411</v>
      </c>
      <c r="B11776" t="s">
        <v>43</v>
      </c>
      <c r="E11776" t="s">
        <v>12631</v>
      </c>
      <c r="G11776" t="s">
        <v>241</v>
      </c>
      <c r="H11776" t="s">
        <v>198</v>
      </c>
      <c r="I11776" t="s">
        <v>4568</v>
      </c>
      <c r="J11776">
        <v>2007</v>
      </c>
      <c r="K11776">
        <v>6959</v>
      </c>
      <c r="L11776">
        <v>27</v>
      </c>
      <c r="M11776" t="s">
        <v>200</v>
      </c>
      <c r="N11776" t="s">
        <v>12463</v>
      </c>
      <c r="O11776" t="s">
        <v>9923</v>
      </c>
      <c r="P11776" t="s">
        <v>12580</v>
      </c>
    </row>
    <row r="11777" spans="1:16" x14ac:dyDescent="0.25">
      <c r="A11777">
        <v>157412</v>
      </c>
      <c r="B11777" t="s">
        <v>40</v>
      </c>
      <c r="E11777" t="s">
        <v>12632</v>
      </c>
      <c r="G11777" t="s">
        <v>241</v>
      </c>
      <c r="H11777" t="s">
        <v>198</v>
      </c>
      <c r="I11777" t="s">
        <v>4568</v>
      </c>
      <c r="J11777">
        <v>2000</v>
      </c>
      <c r="K11777">
        <v>3000</v>
      </c>
      <c r="L11777">
        <v>27</v>
      </c>
      <c r="M11777" t="s">
        <v>200</v>
      </c>
      <c r="N11777" t="s">
        <v>12463</v>
      </c>
      <c r="O11777" t="s">
        <v>9923</v>
      </c>
      <c r="P11777" t="s">
        <v>12580</v>
      </c>
    </row>
    <row r="11778" spans="1:16" x14ac:dyDescent="0.25">
      <c r="A11778">
        <v>157413</v>
      </c>
      <c r="B11778" t="s">
        <v>43</v>
      </c>
      <c r="E11778" t="s">
        <v>12633</v>
      </c>
      <c r="G11778" t="s">
        <v>241</v>
      </c>
      <c r="H11778" t="s">
        <v>198</v>
      </c>
      <c r="I11778" t="s">
        <v>4568</v>
      </c>
      <c r="J11778">
        <v>2001</v>
      </c>
      <c r="K11778">
        <v>8949</v>
      </c>
      <c r="L11778">
        <v>27</v>
      </c>
      <c r="M11778" t="s">
        <v>200</v>
      </c>
      <c r="N11778" t="s">
        <v>12463</v>
      </c>
      <c r="O11778" t="s">
        <v>9923</v>
      </c>
      <c r="P11778" t="s">
        <v>12617</v>
      </c>
    </row>
    <row r="11779" spans="1:16" x14ac:dyDescent="0.25">
      <c r="A11779">
        <v>157414</v>
      </c>
      <c r="B11779" t="s">
        <v>43</v>
      </c>
      <c r="E11779" t="s">
        <v>12634</v>
      </c>
      <c r="G11779" t="s">
        <v>241</v>
      </c>
      <c r="H11779" t="s">
        <v>198</v>
      </c>
      <c r="I11779" t="s">
        <v>4568</v>
      </c>
      <c r="J11779">
        <v>2006</v>
      </c>
      <c r="K11779">
        <v>7800</v>
      </c>
      <c r="L11779">
        <v>27</v>
      </c>
      <c r="M11779" t="s">
        <v>200</v>
      </c>
      <c r="N11779" t="s">
        <v>12463</v>
      </c>
      <c r="O11779" t="s">
        <v>9923</v>
      </c>
      <c r="P11779" t="s">
        <v>12635</v>
      </c>
    </row>
    <row r="11780" spans="1:16" x14ac:dyDescent="0.25">
      <c r="A11780">
        <v>157415</v>
      </c>
      <c r="B11780" t="s">
        <v>40</v>
      </c>
      <c r="E11780" t="s">
        <v>12636</v>
      </c>
      <c r="G11780" t="s">
        <v>241</v>
      </c>
      <c r="H11780" t="s">
        <v>198</v>
      </c>
      <c r="I11780" t="s">
        <v>4568</v>
      </c>
      <c r="J11780">
        <v>2000</v>
      </c>
      <c r="K11780">
        <v>3000</v>
      </c>
      <c r="L11780">
        <v>27</v>
      </c>
      <c r="M11780" t="s">
        <v>200</v>
      </c>
      <c r="N11780" t="s">
        <v>12463</v>
      </c>
      <c r="O11780" t="s">
        <v>9923</v>
      </c>
      <c r="P11780" t="s">
        <v>12580</v>
      </c>
    </row>
    <row r="11781" spans="1:16" x14ac:dyDescent="0.25">
      <c r="A11781">
        <v>157416</v>
      </c>
      <c r="B11781" t="s">
        <v>40</v>
      </c>
      <c r="E11781" t="s">
        <v>12637</v>
      </c>
      <c r="G11781" t="s">
        <v>241</v>
      </c>
      <c r="H11781" t="s">
        <v>198</v>
      </c>
      <c r="I11781" t="s">
        <v>4568</v>
      </c>
      <c r="J11781">
        <v>1998</v>
      </c>
      <c r="K11781">
        <v>410</v>
      </c>
      <c r="L11781">
        <v>27</v>
      </c>
      <c r="M11781" t="s">
        <v>200</v>
      </c>
      <c r="N11781" t="s">
        <v>12463</v>
      </c>
      <c r="O11781" t="s">
        <v>9923</v>
      </c>
      <c r="P11781" t="s">
        <v>12569</v>
      </c>
    </row>
    <row r="11782" spans="1:16" x14ac:dyDescent="0.25">
      <c r="A11782">
        <v>157417</v>
      </c>
      <c r="B11782" t="s">
        <v>40</v>
      </c>
      <c r="E11782" t="s">
        <v>12638</v>
      </c>
      <c r="G11782" t="s">
        <v>241</v>
      </c>
      <c r="H11782" t="s">
        <v>198</v>
      </c>
      <c r="I11782" t="s">
        <v>4568</v>
      </c>
      <c r="J11782">
        <v>2006</v>
      </c>
      <c r="K11782">
        <v>10000</v>
      </c>
      <c r="L11782">
        <v>27</v>
      </c>
      <c r="M11782" t="s">
        <v>200</v>
      </c>
      <c r="N11782" t="s">
        <v>12463</v>
      </c>
      <c r="O11782" t="s">
        <v>9923</v>
      </c>
      <c r="P11782" t="s">
        <v>12635</v>
      </c>
    </row>
    <row r="11783" spans="1:16" x14ac:dyDescent="0.25">
      <c r="A11783">
        <v>157418</v>
      </c>
      <c r="B11783" t="s">
        <v>41</v>
      </c>
      <c r="E11783" t="s">
        <v>12639</v>
      </c>
      <c r="G11783" t="s">
        <v>241</v>
      </c>
      <c r="H11783" t="s">
        <v>198</v>
      </c>
      <c r="I11783" t="s">
        <v>4568</v>
      </c>
      <c r="J11783">
        <v>2005</v>
      </c>
      <c r="K11783">
        <v>7600</v>
      </c>
      <c r="L11783">
        <v>27</v>
      </c>
      <c r="M11783" t="s">
        <v>200</v>
      </c>
      <c r="N11783" t="s">
        <v>12463</v>
      </c>
      <c r="O11783" t="s">
        <v>9923</v>
      </c>
      <c r="P11783" t="s">
        <v>12614</v>
      </c>
    </row>
    <row r="11784" spans="1:16" x14ac:dyDescent="0.25">
      <c r="A11784">
        <v>157419</v>
      </c>
      <c r="B11784" t="s">
        <v>41</v>
      </c>
      <c r="E11784" t="s">
        <v>12640</v>
      </c>
      <c r="G11784" t="s">
        <v>241</v>
      </c>
      <c r="H11784" t="s">
        <v>198</v>
      </c>
      <c r="I11784" t="s">
        <v>4568</v>
      </c>
      <c r="J11784">
        <v>2005</v>
      </c>
      <c r="K11784">
        <v>7600</v>
      </c>
      <c r="L11784">
        <v>27</v>
      </c>
      <c r="M11784" t="s">
        <v>200</v>
      </c>
      <c r="N11784" t="s">
        <v>12463</v>
      </c>
      <c r="O11784" t="s">
        <v>9923</v>
      </c>
      <c r="P11784" t="s">
        <v>12614</v>
      </c>
    </row>
    <row r="11785" spans="1:16" x14ac:dyDescent="0.25">
      <c r="A11785">
        <v>157421</v>
      </c>
      <c r="B11785" t="s">
        <v>41</v>
      </c>
      <c r="E11785" t="s">
        <v>12641</v>
      </c>
      <c r="G11785" t="s">
        <v>241</v>
      </c>
      <c r="H11785" t="s">
        <v>198</v>
      </c>
      <c r="I11785" t="s">
        <v>4568</v>
      </c>
      <c r="J11785">
        <v>2005</v>
      </c>
      <c r="K11785">
        <v>7600</v>
      </c>
      <c r="L11785">
        <v>27</v>
      </c>
      <c r="M11785" t="s">
        <v>200</v>
      </c>
      <c r="N11785" t="s">
        <v>12463</v>
      </c>
      <c r="O11785" t="s">
        <v>9923</v>
      </c>
      <c r="P11785" t="s">
        <v>12614</v>
      </c>
    </row>
    <row r="11786" spans="1:16" x14ac:dyDescent="0.25">
      <c r="A11786">
        <v>157422</v>
      </c>
      <c r="B11786" t="s">
        <v>52</v>
      </c>
      <c r="E11786" t="s">
        <v>12642</v>
      </c>
      <c r="G11786" t="s">
        <v>241</v>
      </c>
      <c r="H11786" t="s">
        <v>198</v>
      </c>
      <c r="I11786" t="s">
        <v>4568</v>
      </c>
      <c r="J11786">
        <v>2005</v>
      </c>
      <c r="K11786">
        <v>7474</v>
      </c>
      <c r="L11786">
        <v>27</v>
      </c>
      <c r="M11786" t="s">
        <v>200</v>
      </c>
      <c r="N11786" t="s">
        <v>12463</v>
      </c>
      <c r="O11786" t="s">
        <v>9923</v>
      </c>
      <c r="P11786" t="s">
        <v>12614</v>
      </c>
    </row>
    <row r="11787" spans="1:16" x14ac:dyDescent="0.25">
      <c r="A11787">
        <v>157423</v>
      </c>
      <c r="B11787" t="s">
        <v>41</v>
      </c>
      <c r="E11787" t="s">
        <v>12643</v>
      </c>
      <c r="G11787" t="s">
        <v>241</v>
      </c>
      <c r="H11787" t="s">
        <v>198</v>
      </c>
      <c r="I11787" t="s">
        <v>4568</v>
      </c>
      <c r="J11787">
        <v>1998</v>
      </c>
      <c r="K11787">
        <v>188</v>
      </c>
      <c r="L11787">
        <v>27</v>
      </c>
      <c r="M11787" t="s">
        <v>200</v>
      </c>
      <c r="N11787" t="s">
        <v>12463</v>
      </c>
      <c r="O11787" t="s">
        <v>9923</v>
      </c>
      <c r="P11787" t="s">
        <v>12575</v>
      </c>
    </row>
    <row r="11788" spans="1:16" x14ac:dyDescent="0.25">
      <c r="A11788">
        <v>157424</v>
      </c>
      <c r="B11788" t="s">
        <v>41</v>
      </c>
      <c r="E11788" t="s">
        <v>12644</v>
      </c>
      <c r="G11788" t="s">
        <v>241</v>
      </c>
      <c r="H11788" t="s">
        <v>198</v>
      </c>
      <c r="I11788" t="s">
        <v>4568</v>
      </c>
      <c r="J11788">
        <v>2005</v>
      </c>
      <c r="K11788">
        <v>7600</v>
      </c>
      <c r="L11788">
        <v>27</v>
      </c>
      <c r="M11788" t="s">
        <v>200</v>
      </c>
      <c r="N11788" t="s">
        <v>12463</v>
      </c>
      <c r="O11788" t="s">
        <v>9923</v>
      </c>
      <c r="P11788" t="s">
        <v>12614</v>
      </c>
    </row>
    <row r="11789" spans="1:16" x14ac:dyDescent="0.25">
      <c r="A11789">
        <v>157426</v>
      </c>
      <c r="B11789" t="s">
        <v>40</v>
      </c>
      <c r="E11789" t="s">
        <v>12645</v>
      </c>
      <c r="G11789" t="s">
        <v>241</v>
      </c>
      <c r="H11789" t="s">
        <v>198</v>
      </c>
      <c r="I11789" t="s">
        <v>4568</v>
      </c>
      <c r="J11789">
        <v>2006</v>
      </c>
      <c r="K11789">
        <v>2565</v>
      </c>
      <c r="L11789">
        <v>27</v>
      </c>
      <c r="M11789" t="s">
        <v>200</v>
      </c>
      <c r="N11789" t="s">
        <v>12463</v>
      </c>
      <c r="O11789" t="s">
        <v>9923</v>
      </c>
      <c r="P11789" t="s">
        <v>12646</v>
      </c>
    </row>
    <row r="11790" spans="1:16" x14ac:dyDescent="0.25">
      <c r="A11790">
        <v>157427</v>
      </c>
      <c r="B11790" t="s">
        <v>40</v>
      </c>
      <c r="E11790" t="s">
        <v>12647</v>
      </c>
      <c r="G11790" t="s">
        <v>241</v>
      </c>
      <c r="H11790" t="s">
        <v>198</v>
      </c>
      <c r="I11790" t="s">
        <v>4568</v>
      </c>
      <c r="J11790">
        <v>2006</v>
      </c>
      <c r="K11790">
        <v>8000</v>
      </c>
      <c r="L11790">
        <v>27</v>
      </c>
      <c r="M11790" t="s">
        <v>200</v>
      </c>
      <c r="N11790" t="s">
        <v>12463</v>
      </c>
      <c r="O11790" t="s">
        <v>9923</v>
      </c>
      <c r="P11790" t="s">
        <v>12635</v>
      </c>
    </row>
    <row r="11791" spans="1:16" x14ac:dyDescent="0.25">
      <c r="A11791">
        <v>157430</v>
      </c>
      <c r="B11791" t="s">
        <v>53</v>
      </c>
      <c r="E11791" t="s">
        <v>12648</v>
      </c>
      <c r="G11791" t="s">
        <v>241</v>
      </c>
      <c r="H11791" t="s">
        <v>198</v>
      </c>
      <c r="I11791" t="s">
        <v>4568</v>
      </c>
      <c r="J11791">
        <v>2008</v>
      </c>
      <c r="K11791">
        <v>7400</v>
      </c>
      <c r="L11791">
        <v>27</v>
      </c>
      <c r="M11791" t="s">
        <v>200</v>
      </c>
      <c r="N11791" t="s">
        <v>12463</v>
      </c>
      <c r="O11791" t="s">
        <v>9923</v>
      </c>
      <c r="P11791" t="s">
        <v>12614</v>
      </c>
    </row>
    <row r="11792" spans="1:16" x14ac:dyDescent="0.25">
      <c r="A11792">
        <v>157431</v>
      </c>
      <c r="B11792" t="s">
        <v>53</v>
      </c>
      <c r="E11792" t="s">
        <v>12649</v>
      </c>
      <c r="G11792" t="s">
        <v>241</v>
      </c>
      <c r="H11792" t="s">
        <v>198</v>
      </c>
      <c r="I11792" t="s">
        <v>4568</v>
      </c>
      <c r="J11792">
        <v>2008</v>
      </c>
      <c r="K11792">
        <v>7400</v>
      </c>
      <c r="L11792">
        <v>27</v>
      </c>
      <c r="M11792" t="s">
        <v>200</v>
      </c>
      <c r="N11792" t="s">
        <v>12463</v>
      </c>
      <c r="O11792" t="s">
        <v>9923</v>
      </c>
      <c r="P11792" t="s">
        <v>12635</v>
      </c>
    </row>
    <row r="11793" spans="1:16" x14ac:dyDescent="0.25">
      <c r="A11793">
        <v>157432</v>
      </c>
      <c r="B11793" t="s">
        <v>53</v>
      </c>
      <c r="E11793" t="s">
        <v>12650</v>
      </c>
      <c r="G11793" t="s">
        <v>241</v>
      </c>
      <c r="H11793" t="s">
        <v>198</v>
      </c>
      <c r="I11793" t="s">
        <v>4568</v>
      </c>
      <c r="J11793">
        <v>2008</v>
      </c>
      <c r="K11793">
        <v>7400</v>
      </c>
      <c r="L11793">
        <v>27</v>
      </c>
      <c r="M11793" t="s">
        <v>200</v>
      </c>
      <c r="N11793" t="s">
        <v>12463</v>
      </c>
      <c r="O11793" t="s">
        <v>9923</v>
      </c>
      <c r="P11793" t="s">
        <v>12612</v>
      </c>
    </row>
    <row r="11794" spans="1:16" x14ac:dyDescent="0.25">
      <c r="A11794">
        <v>157433</v>
      </c>
      <c r="B11794" t="s">
        <v>53</v>
      </c>
      <c r="E11794" t="s">
        <v>12651</v>
      </c>
      <c r="G11794" t="s">
        <v>241</v>
      </c>
      <c r="H11794" t="s">
        <v>198</v>
      </c>
      <c r="I11794" t="s">
        <v>4568</v>
      </c>
      <c r="J11794">
        <v>2008</v>
      </c>
      <c r="K11794">
        <v>7000</v>
      </c>
      <c r="L11794">
        <v>27</v>
      </c>
      <c r="M11794" t="s">
        <v>200</v>
      </c>
      <c r="N11794" t="s">
        <v>12463</v>
      </c>
      <c r="O11794" t="s">
        <v>9923</v>
      </c>
      <c r="P11794" t="s">
        <v>12571</v>
      </c>
    </row>
    <row r="11795" spans="1:16" x14ac:dyDescent="0.25">
      <c r="A11795">
        <v>157435</v>
      </c>
      <c r="B11795" t="s">
        <v>52</v>
      </c>
      <c r="E11795" t="s">
        <v>12652</v>
      </c>
      <c r="G11795" t="s">
        <v>241</v>
      </c>
      <c r="H11795" t="s">
        <v>198</v>
      </c>
      <c r="I11795" t="s">
        <v>4568</v>
      </c>
      <c r="J11795">
        <v>2010</v>
      </c>
      <c r="K11795">
        <v>10000</v>
      </c>
      <c r="L11795">
        <v>27</v>
      </c>
      <c r="M11795" t="s">
        <v>200</v>
      </c>
      <c r="N11795" t="s">
        <v>12463</v>
      </c>
      <c r="O11795" t="s">
        <v>9923</v>
      </c>
      <c r="P11795" t="s">
        <v>12653</v>
      </c>
    </row>
    <row r="11796" spans="1:16" x14ac:dyDescent="0.25">
      <c r="A11796">
        <v>157436</v>
      </c>
      <c r="B11796" t="s">
        <v>52</v>
      </c>
      <c r="E11796" t="s">
        <v>12654</v>
      </c>
      <c r="G11796" t="s">
        <v>241</v>
      </c>
      <c r="H11796" t="s">
        <v>198</v>
      </c>
      <c r="I11796" t="s">
        <v>4568</v>
      </c>
      <c r="J11796">
        <v>2010</v>
      </c>
      <c r="K11796">
        <v>10000</v>
      </c>
      <c r="L11796">
        <v>27</v>
      </c>
      <c r="M11796" t="s">
        <v>200</v>
      </c>
      <c r="N11796" t="s">
        <v>12463</v>
      </c>
      <c r="O11796" t="s">
        <v>9923</v>
      </c>
      <c r="P11796" t="s">
        <v>12653</v>
      </c>
    </row>
    <row r="11797" spans="1:16" x14ac:dyDescent="0.25">
      <c r="A11797">
        <v>157437</v>
      </c>
      <c r="B11797" t="s">
        <v>52</v>
      </c>
      <c r="E11797" t="s">
        <v>12655</v>
      </c>
      <c r="G11797" t="s">
        <v>241</v>
      </c>
      <c r="H11797" t="s">
        <v>198</v>
      </c>
      <c r="I11797" t="s">
        <v>4568</v>
      </c>
      <c r="J11797">
        <v>2010</v>
      </c>
      <c r="K11797">
        <v>10000</v>
      </c>
      <c r="L11797">
        <v>27</v>
      </c>
      <c r="M11797" t="s">
        <v>200</v>
      </c>
      <c r="N11797" t="s">
        <v>12463</v>
      </c>
      <c r="O11797" t="s">
        <v>9923</v>
      </c>
      <c r="P11797" t="s">
        <v>12656</v>
      </c>
    </row>
    <row r="11798" spans="1:16" x14ac:dyDescent="0.25">
      <c r="A11798">
        <v>157438</v>
      </c>
      <c r="B11798" t="s">
        <v>63</v>
      </c>
      <c r="E11798" t="s">
        <v>12657</v>
      </c>
      <c r="G11798" t="s">
        <v>289</v>
      </c>
      <c r="H11798" t="s">
        <v>198</v>
      </c>
      <c r="I11798" t="s">
        <v>10042</v>
      </c>
      <c r="J11798">
        <v>2004</v>
      </c>
      <c r="K11798">
        <v>7400</v>
      </c>
      <c r="L11798">
        <v>9</v>
      </c>
      <c r="M11798" t="s">
        <v>200</v>
      </c>
      <c r="N11798" t="s">
        <v>12458</v>
      </c>
      <c r="O11798" t="s">
        <v>9923</v>
      </c>
      <c r="P11798" t="s">
        <v>10044</v>
      </c>
    </row>
    <row r="11799" spans="1:16" x14ac:dyDescent="0.25">
      <c r="A11799">
        <v>157439</v>
      </c>
      <c r="B11799" t="s">
        <v>63</v>
      </c>
      <c r="E11799" t="s">
        <v>12658</v>
      </c>
      <c r="G11799" t="s">
        <v>264</v>
      </c>
      <c r="H11799" t="s">
        <v>198</v>
      </c>
      <c r="I11799" t="s">
        <v>265</v>
      </c>
      <c r="J11799">
        <v>2004</v>
      </c>
      <c r="K11799">
        <v>7400</v>
      </c>
      <c r="L11799">
        <v>33</v>
      </c>
      <c r="M11799" t="s">
        <v>200</v>
      </c>
      <c r="N11799" t="s">
        <v>12463</v>
      </c>
      <c r="O11799" t="s">
        <v>9923</v>
      </c>
      <c r="P11799" t="s">
        <v>12659</v>
      </c>
    </row>
    <row r="11800" spans="1:16" x14ac:dyDescent="0.25">
      <c r="A11800">
        <v>157441</v>
      </c>
      <c r="B11800" t="s">
        <v>63</v>
      </c>
      <c r="E11800" t="s">
        <v>12660</v>
      </c>
      <c r="G11800" t="s">
        <v>264</v>
      </c>
      <c r="H11800" t="s">
        <v>198</v>
      </c>
      <c r="I11800" t="s">
        <v>265</v>
      </c>
      <c r="J11800">
        <v>2004</v>
      </c>
      <c r="K11800">
        <v>7215</v>
      </c>
      <c r="L11800">
        <v>33</v>
      </c>
      <c r="M11800" t="s">
        <v>200</v>
      </c>
      <c r="N11800" t="s">
        <v>12463</v>
      </c>
      <c r="O11800" t="s">
        <v>9923</v>
      </c>
      <c r="P11800" t="s">
        <v>12659</v>
      </c>
    </row>
    <row r="11801" spans="1:16" x14ac:dyDescent="0.25">
      <c r="A11801">
        <v>157442</v>
      </c>
      <c r="B11801" t="s">
        <v>63</v>
      </c>
      <c r="E11801" t="s">
        <v>12661</v>
      </c>
      <c r="G11801" t="s">
        <v>264</v>
      </c>
      <c r="H11801" t="s">
        <v>198</v>
      </c>
      <c r="I11801" t="s">
        <v>265</v>
      </c>
      <c r="J11801">
        <v>2004</v>
      </c>
      <c r="K11801">
        <v>7000</v>
      </c>
      <c r="L11801">
        <v>33</v>
      </c>
      <c r="M11801" t="s">
        <v>200</v>
      </c>
      <c r="N11801" t="s">
        <v>12463</v>
      </c>
      <c r="O11801" t="s">
        <v>9923</v>
      </c>
      <c r="P11801" t="s">
        <v>12659</v>
      </c>
    </row>
    <row r="11802" spans="1:16" x14ac:dyDescent="0.25">
      <c r="A11802">
        <v>157447</v>
      </c>
      <c r="B11802" t="s">
        <v>43</v>
      </c>
      <c r="E11802" t="s">
        <v>12662</v>
      </c>
      <c r="G11802" t="s">
        <v>264</v>
      </c>
      <c r="H11802" t="s">
        <v>198</v>
      </c>
      <c r="I11802" t="s">
        <v>265</v>
      </c>
      <c r="J11802">
        <v>2004</v>
      </c>
      <c r="K11802">
        <v>7600</v>
      </c>
      <c r="L11802">
        <v>33</v>
      </c>
      <c r="M11802" t="s">
        <v>200</v>
      </c>
      <c r="N11802" t="s">
        <v>12463</v>
      </c>
      <c r="O11802" t="s">
        <v>9923</v>
      </c>
      <c r="P11802" t="s">
        <v>12663</v>
      </c>
    </row>
    <row r="11803" spans="1:16" x14ac:dyDescent="0.25">
      <c r="A11803">
        <v>157449</v>
      </c>
      <c r="B11803" t="s">
        <v>43</v>
      </c>
      <c r="E11803" t="s">
        <v>12664</v>
      </c>
      <c r="G11803" t="s">
        <v>264</v>
      </c>
      <c r="H11803" t="s">
        <v>198</v>
      </c>
      <c r="I11803" t="s">
        <v>265</v>
      </c>
      <c r="J11803">
        <v>2004</v>
      </c>
      <c r="K11803">
        <v>7600</v>
      </c>
      <c r="L11803">
        <v>33</v>
      </c>
      <c r="M11803" t="s">
        <v>200</v>
      </c>
      <c r="N11803" t="s">
        <v>12463</v>
      </c>
      <c r="O11803" t="s">
        <v>9923</v>
      </c>
      <c r="P11803" t="s">
        <v>12663</v>
      </c>
    </row>
    <row r="11804" spans="1:16" x14ac:dyDescent="0.25">
      <c r="A11804">
        <v>157450</v>
      </c>
      <c r="B11804" t="s">
        <v>43</v>
      </c>
      <c r="E11804" t="s">
        <v>12665</v>
      </c>
      <c r="G11804" t="s">
        <v>264</v>
      </c>
      <c r="H11804" t="s">
        <v>198</v>
      </c>
      <c r="I11804" t="s">
        <v>265</v>
      </c>
      <c r="J11804">
        <v>2004</v>
      </c>
      <c r="K11804">
        <v>7600</v>
      </c>
      <c r="L11804">
        <v>33</v>
      </c>
      <c r="M11804" t="s">
        <v>200</v>
      </c>
      <c r="N11804" t="s">
        <v>12463</v>
      </c>
      <c r="O11804" t="s">
        <v>9923</v>
      </c>
      <c r="P11804" t="s">
        <v>12663</v>
      </c>
    </row>
    <row r="11805" spans="1:16" x14ac:dyDescent="0.25">
      <c r="A11805">
        <v>157451</v>
      </c>
      <c r="B11805" t="s">
        <v>41</v>
      </c>
      <c r="E11805" t="s">
        <v>12666</v>
      </c>
      <c r="G11805" t="s">
        <v>264</v>
      </c>
      <c r="H11805" t="s">
        <v>198</v>
      </c>
      <c r="I11805" t="s">
        <v>265</v>
      </c>
      <c r="J11805">
        <v>2004</v>
      </c>
      <c r="K11805">
        <v>7600</v>
      </c>
      <c r="L11805">
        <v>33</v>
      </c>
      <c r="M11805" t="s">
        <v>200</v>
      </c>
      <c r="N11805" t="s">
        <v>12463</v>
      </c>
      <c r="O11805" t="s">
        <v>9923</v>
      </c>
      <c r="P11805" t="s">
        <v>12667</v>
      </c>
    </row>
    <row r="11806" spans="1:16" x14ac:dyDescent="0.25">
      <c r="A11806">
        <v>157452</v>
      </c>
      <c r="B11806" t="s">
        <v>43</v>
      </c>
      <c r="E11806" t="s">
        <v>12668</v>
      </c>
      <c r="G11806" t="s">
        <v>264</v>
      </c>
      <c r="H11806" t="s">
        <v>198</v>
      </c>
      <c r="I11806" t="s">
        <v>265</v>
      </c>
      <c r="J11806">
        <v>2004</v>
      </c>
      <c r="K11806">
        <v>7600</v>
      </c>
      <c r="L11806">
        <v>33</v>
      </c>
      <c r="M11806" t="s">
        <v>200</v>
      </c>
      <c r="N11806" t="s">
        <v>12463</v>
      </c>
      <c r="O11806" t="s">
        <v>9923</v>
      </c>
      <c r="P11806" t="s">
        <v>12663</v>
      </c>
    </row>
    <row r="11807" spans="1:16" x14ac:dyDescent="0.25">
      <c r="A11807">
        <v>157453</v>
      </c>
      <c r="B11807" t="s">
        <v>43</v>
      </c>
      <c r="E11807" t="s">
        <v>12669</v>
      </c>
      <c r="G11807" t="s">
        <v>264</v>
      </c>
      <c r="H11807" t="s">
        <v>198</v>
      </c>
      <c r="I11807" t="s">
        <v>265</v>
      </c>
      <c r="J11807">
        <v>2004</v>
      </c>
      <c r="K11807">
        <v>7600</v>
      </c>
      <c r="L11807">
        <v>33</v>
      </c>
      <c r="M11807" t="s">
        <v>200</v>
      </c>
      <c r="N11807" t="s">
        <v>12463</v>
      </c>
      <c r="O11807" t="s">
        <v>9923</v>
      </c>
      <c r="P11807" t="s">
        <v>12663</v>
      </c>
    </row>
    <row r="11808" spans="1:16" x14ac:dyDescent="0.25">
      <c r="A11808">
        <v>157454</v>
      </c>
      <c r="B11808" t="s">
        <v>43</v>
      </c>
      <c r="E11808" t="s">
        <v>12670</v>
      </c>
      <c r="G11808" t="s">
        <v>264</v>
      </c>
      <c r="H11808" t="s">
        <v>198</v>
      </c>
      <c r="I11808" t="s">
        <v>265</v>
      </c>
      <c r="J11808">
        <v>2004</v>
      </c>
      <c r="K11808">
        <v>7410</v>
      </c>
      <c r="L11808">
        <v>33</v>
      </c>
      <c r="M11808" t="s">
        <v>200</v>
      </c>
      <c r="N11808" t="s">
        <v>12463</v>
      </c>
      <c r="O11808" t="s">
        <v>9923</v>
      </c>
      <c r="P11808" t="s">
        <v>12671</v>
      </c>
    </row>
    <row r="11809" spans="1:16" x14ac:dyDescent="0.25">
      <c r="A11809">
        <v>157455</v>
      </c>
      <c r="B11809" t="s">
        <v>43</v>
      </c>
      <c r="E11809" t="s">
        <v>12672</v>
      </c>
      <c r="G11809" t="s">
        <v>264</v>
      </c>
      <c r="H11809" t="s">
        <v>198</v>
      </c>
      <c r="I11809" t="s">
        <v>265</v>
      </c>
      <c r="J11809">
        <v>2004</v>
      </c>
      <c r="K11809">
        <v>7800</v>
      </c>
      <c r="L11809">
        <v>33</v>
      </c>
      <c r="M11809" t="s">
        <v>200</v>
      </c>
      <c r="N11809" t="s">
        <v>12463</v>
      </c>
      <c r="O11809" t="s">
        <v>9923</v>
      </c>
      <c r="P11809" t="s">
        <v>12667</v>
      </c>
    </row>
    <row r="11810" spans="1:16" x14ac:dyDescent="0.25">
      <c r="A11810">
        <v>157457</v>
      </c>
      <c r="B11810" t="s">
        <v>43</v>
      </c>
      <c r="E11810" t="s">
        <v>12673</v>
      </c>
      <c r="G11810" t="s">
        <v>264</v>
      </c>
      <c r="H11810" t="s">
        <v>198</v>
      </c>
      <c r="I11810" t="s">
        <v>265</v>
      </c>
      <c r="J11810">
        <v>2004</v>
      </c>
      <c r="K11810">
        <v>8000</v>
      </c>
      <c r="L11810">
        <v>33</v>
      </c>
      <c r="M11810" t="s">
        <v>200</v>
      </c>
      <c r="N11810" t="s">
        <v>12463</v>
      </c>
      <c r="O11810" t="s">
        <v>9923</v>
      </c>
      <c r="P11810" t="s">
        <v>12667</v>
      </c>
    </row>
    <row r="11811" spans="1:16" x14ac:dyDescent="0.25">
      <c r="A11811">
        <v>157458</v>
      </c>
      <c r="B11811" t="s">
        <v>43</v>
      </c>
      <c r="E11811" t="s">
        <v>12674</v>
      </c>
      <c r="G11811" t="s">
        <v>264</v>
      </c>
      <c r="H11811" t="s">
        <v>198</v>
      </c>
      <c r="I11811" t="s">
        <v>265</v>
      </c>
      <c r="J11811">
        <v>2004</v>
      </c>
      <c r="K11811">
        <v>8000</v>
      </c>
      <c r="L11811">
        <v>33</v>
      </c>
      <c r="M11811" t="s">
        <v>200</v>
      </c>
      <c r="N11811" t="s">
        <v>12463</v>
      </c>
      <c r="O11811" t="s">
        <v>9923</v>
      </c>
      <c r="P11811" t="s">
        <v>12675</v>
      </c>
    </row>
    <row r="11812" spans="1:16" x14ac:dyDescent="0.25">
      <c r="A11812">
        <v>157459</v>
      </c>
      <c r="B11812" t="s">
        <v>63</v>
      </c>
      <c r="E11812" t="s">
        <v>12676</v>
      </c>
      <c r="G11812" t="s">
        <v>264</v>
      </c>
      <c r="H11812" t="s">
        <v>198</v>
      </c>
      <c r="I11812" t="s">
        <v>265</v>
      </c>
      <c r="J11812">
        <v>2005</v>
      </c>
      <c r="K11812">
        <v>7000</v>
      </c>
      <c r="L11812">
        <v>33</v>
      </c>
      <c r="M11812" t="s">
        <v>200</v>
      </c>
      <c r="N11812" t="s">
        <v>12463</v>
      </c>
      <c r="O11812" t="s">
        <v>9923</v>
      </c>
      <c r="P11812" t="s">
        <v>12677</v>
      </c>
    </row>
    <row r="11813" spans="1:16" x14ac:dyDescent="0.25">
      <c r="A11813">
        <v>157460</v>
      </c>
      <c r="B11813" t="s">
        <v>63</v>
      </c>
      <c r="E11813" t="s">
        <v>12678</v>
      </c>
      <c r="G11813" t="s">
        <v>264</v>
      </c>
      <c r="H11813" t="s">
        <v>198</v>
      </c>
      <c r="I11813" t="s">
        <v>265</v>
      </c>
      <c r="J11813">
        <v>2005</v>
      </c>
      <c r="K11813">
        <v>6950</v>
      </c>
      <c r="L11813">
        <v>33</v>
      </c>
      <c r="M11813" t="s">
        <v>200</v>
      </c>
      <c r="N11813" t="s">
        <v>12463</v>
      </c>
      <c r="O11813" t="s">
        <v>9923</v>
      </c>
      <c r="P11813" t="s">
        <v>12679</v>
      </c>
    </row>
    <row r="11814" spans="1:16" x14ac:dyDescent="0.25">
      <c r="A11814">
        <v>157461</v>
      </c>
      <c r="B11814" t="s">
        <v>63</v>
      </c>
      <c r="E11814" t="s">
        <v>12680</v>
      </c>
      <c r="G11814" t="s">
        <v>264</v>
      </c>
      <c r="H11814" t="s">
        <v>198</v>
      </c>
      <c r="I11814" t="s">
        <v>265</v>
      </c>
      <c r="J11814">
        <v>2005</v>
      </c>
      <c r="K11814">
        <v>6825</v>
      </c>
      <c r="L11814">
        <v>33</v>
      </c>
      <c r="M11814" t="s">
        <v>200</v>
      </c>
      <c r="N11814" t="s">
        <v>12463</v>
      </c>
      <c r="O11814" t="s">
        <v>9923</v>
      </c>
      <c r="P11814" t="s">
        <v>12679</v>
      </c>
    </row>
    <row r="11815" spans="1:16" x14ac:dyDescent="0.25">
      <c r="A11815">
        <v>157462</v>
      </c>
      <c r="B11815" t="s">
        <v>63</v>
      </c>
      <c r="E11815" t="s">
        <v>12681</v>
      </c>
      <c r="G11815" t="s">
        <v>264</v>
      </c>
      <c r="H11815" t="s">
        <v>198</v>
      </c>
      <c r="I11815" t="s">
        <v>265</v>
      </c>
      <c r="J11815">
        <v>2005</v>
      </c>
      <c r="K11815">
        <v>6825</v>
      </c>
      <c r="L11815">
        <v>33</v>
      </c>
      <c r="M11815" t="s">
        <v>200</v>
      </c>
      <c r="N11815" t="s">
        <v>12463</v>
      </c>
      <c r="O11815" t="s">
        <v>9923</v>
      </c>
      <c r="P11815" t="s">
        <v>12679</v>
      </c>
    </row>
    <row r="11816" spans="1:16" x14ac:dyDescent="0.25">
      <c r="A11816">
        <v>157463</v>
      </c>
      <c r="B11816" t="s">
        <v>63</v>
      </c>
      <c r="E11816" t="s">
        <v>12682</v>
      </c>
      <c r="G11816" t="s">
        <v>289</v>
      </c>
      <c r="H11816" t="s">
        <v>198</v>
      </c>
      <c r="I11816" t="s">
        <v>10042</v>
      </c>
      <c r="J11816">
        <v>2005</v>
      </c>
      <c r="K11816">
        <v>6800</v>
      </c>
      <c r="L11816">
        <v>9</v>
      </c>
      <c r="M11816" t="s">
        <v>200</v>
      </c>
      <c r="N11816" t="s">
        <v>12458</v>
      </c>
      <c r="O11816" t="s">
        <v>9923</v>
      </c>
      <c r="P11816" t="s">
        <v>10044</v>
      </c>
    </row>
    <row r="11817" spans="1:16" x14ac:dyDescent="0.25">
      <c r="A11817">
        <v>157464</v>
      </c>
      <c r="B11817" t="s">
        <v>40</v>
      </c>
      <c r="E11817" t="s">
        <v>12683</v>
      </c>
      <c r="G11817" t="s">
        <v>197</v>
      </c>
      <c r="H11817" t="s">
        <v>198</v>
      </c>
      <c r="I11817" t="s">
        <v>199</v>
      </c>
      <c r="J11817">
        <v>2009</v>
      </c>
      <c r="K11817">
        <v>10000</v>
      </c>
      <c r="L11817">
        <v>2</v>
      </c>
      <c r="M11817" t="s">
        <v>200</v>
      </c>
      <c r="N11817" t="s">
        <v>12458</v>
      </c>
      <c r="O11817" t="s">
        <v>9923</v>
      </c>
      <c r="P11817" t="s">
        <v>10044</v>
      </c>
    </row>
    <row r="11818" spans="1:16" x14ac:dyDescent="0.25">
      <c r="A11818">
        <v>157465</v>
      </c>
      <c r="B11818" t="s">
        <v>67</v>
      </c>
      <c r="E11818" t="s">
        <v>12684</v>
      </c>
      <c r="G11818" t="s">
        <v>279</v>
      </c>
      <c r="H11818" t="s">
        <v>198</v>
      </c>
      <c r="I11818" t="s">
        <v>9950</v>
      </c>
      <c r="J11818">
        <v>2005</v>
      </c>
      <c r="K11818">
        <v>7600</v>
      </c>
      <c r="L11818">
        <v>13</v>
      </c>
      <c r="M11818" t="s">
        <v>200</v>
      </c>
      <c r="N11818" t="s">
        <v>12463</v>
      </c>
      <c r="O11818" t="s">
        <v>9923</v>
      </c>
      <c r="P11818" t="s">
        <v>12409</v>
      </c>
    </row>
    <row r="11819" spans="1:16" x14ac:dyDescent="0.25">
      <c r="A11819">
        <v>157466</v>
      </c>
      <c r="B11819" t="s">
        <v>63</v>
      </c>
      <c r="E11819" t="s">
        <v>12685</v>
      </c>
      <c r="G11819" t="s">
        <v>264</v>
      </c>
      <c r="H11819" t="s">
        <v>198</v>
      </c>
      <c r="I11819" t="s">
        <v>265</v>
      </c>
      <c r="J11819">
        <v>2005</v>
      </c>
      <c r="K11819">
        <v>6800</v>
      </c>
      <c r="L11819">
        <v>33</v>
      </c>
      <c r="M11819" t="s">
        <v>200</v>
      </c>
      <c r="N11819" t="s">
        <v>12463</v>
      </c>
      <c r="O11819" t="s">
        <v>9923</v>
      </c>
      <c r="P11819" t="s">
        <v>12686</v>
      </c>
    </row>
    <row r="11820" spans="1:16" x14ac:dyDescent="0.25">
      <c r="A11820">
        <v>157469</v>
      </c>
      <c r="B11820" t="s">
        <v>53</v>
      </c>
      <c r="E11820" t="s">
        <v>12687</v>
      </c>
      <c r="G11820" t="s">
        <v>264</v>
      </c>
      <c r="H11820" t="s">
        <v>198</v>
      </c>
      <c r="I11820" t="s">
        <v>265</v>
      </c>
      <c r="J11820">
        <v>2005</v>
      </c>
      <c r="K11820">
        <v>6483</v>
      </c>
      <c r="L11820">
        <v>33</v>
      </c>
      <c r="M11820" t="s">
        <v>200</v>
      </c>
      <c r="N11820" t="s">
        <v>12463</v>
      </c>
      <c r="O11820" t="s">
        <v>9923</v>
      </c>
      <c r="P11820" t="s">
        <v>12688</v>
      </c>
    </row>
    <row r="11821" spans="1:16" x14ac:dyDescent="0.25">
      <c r="A11821">
        <v>157470</v>
      </c>
      <c r="B11821" t="s">
        <v>43</v>
      </c>
      <c r="E11821" t="s">
        <v>12689</v>
      </c>
      <c r="G11821" t="s">
        <v>264</v>
      </c>
      <c r="H11821" t="s">
        <v>198</v>
      </c>
      <c r="I11821" t="s">
        <v>265</v>
      </c>
      <c r="J11821">
        <v>2005</v>
      </c>
      <c r="K11821">
        <v>7600</v>
      </c>
      <c r="L11821">
        <v>33</v>
      </c>
      <c r="M11821" t="s">
        <v>200</v>
      </c>
      <c r="N11821" t="s">
        <v>12463</v>
      </c>
      <c r="O11821" t="s">
        <v>9923</v>
      </c>
      <c r="P11821" t="s">
        <v>12671</v>
      </c>
    </row>
    <row r="11822" spans="1:16" x14ac:dyDescent="0.25">
      <c r="A11822">
        <v>157471</v>
      </c>
      <c r="B11822" t="s">
        <v>43</v>
      </c>
      <c r="E11822" t="s">
        <v>12690</v>
      </c>
      <c r="G11822" t="s">
        <v>264</v>
      </c>
      <c r="H11822" t="s">
        <v>198</v>
      </c>
      <c r="I11822" t="s">
        <v>265</v>
      </c>
      <c r="J11822">
        <v>2005</v>
      </c>
      <c r="K11822">
        <v>8000</v>
      </c>
      <c r="L11822">
        <v>33</v>
      </c>
      <c r="M11822" t="s">
        <v>200</v>
      </c>
      <c r="N11822" t="s">
        <v>12463</v>
      </c>
      <c r="O11822" t="s">
        <v>9923</v>
      </c>
      <c r="P11822" t="s">
        <v>12667</v>
      </c>
    </row>
    <row r="11823" spans="1:16" x14ac:dyDescent="0.25">
      <c r="A11823">
        <v>157472</v>
      </c>
      <c r="B11823" t="s">
        <v>41</v>
      </c>
      <c r="E11823" t="s">
        <v>12691</v>
      </c>
      <c r="G11823" t="s">
        <v>264</v>
      </c>
      <c r="H11823" t="s">
        <v>198</v>
      </c>
      <c r="I11823" t="s">
        <v>265</v>
      </c>
      <c r="J11823">
        <v>2005</v>
      </c>
      <c r="K11823">
        <v>7000</v>
      </c>
      <c r="L11823">
        <v>33</v>
      </c>
      <c r="M11823" t="s">
        <v>200</v>
      </c>
      <c r="N11823" t="s">
        <v>12463</v>
      </c>
      <c r="O11823" t="s">
        <v>9923</v>
      </c>
      <c r="P11823" t="s">
        <v>12692</v>
      </c>
    </row>
    <row r="11824" spans="1:16" x14ac:dyDescent="0.25">
      <c r="A11824">
        <v>157473</v>
      </c>
      <c r="B11824" t="s">
        <v>43</v>
      </c>
      <c r="E11824" t="s">
        <v>12693</v>
      </c>
      <c r="G11824" t="s">
        <v>264</v>
      </c>
      <c r="H11824" t="s">
        <v>198</v>
      </c>
      <c r="I11824" t="s">
        <v>265</v>
      </c>
      <c r="J11824">
        <v>2005</v>
      </c>
      <c r="K11824">
        <v>7600</v>
      </c>
      <c r="L11824">
        <v>33</v>
      </c>
      <c r="M11824" t="s">
        <v>200</v>
      </c>
      <c r="N11824" t="s">
        <v>12463</v>
      </c>
      <c r="O11824" t="s">
        <v>9923</v>
      </c>
      <c r="P11824" t="s">
        <v>12694</v>
      </c>
    </row>
    <row r="11825" spans="1:16" x14ac:dyDescent="0.25">
      <c r="A11825">
        <v>157474</v>
      </c>
      <c r="B11825" t="s">
        <v>43</v>
      </c>
      <c r="E11825" t="s">
        <v>12695</v>
      </c>
      <c r="G11825" t="s">
        <v>264</v>
      </c>
      <c r="H11825" t="s">
        <v>198</v>
      </c>
      <c r="I11825" t="s">
        <v>265</v>
      </c>
      <c r="J11825">
        <v>2005</v>
      </c>
      <c r="K11825">
        <v>7600</v>
      </c>
      <c r="L11825">
        <v>33</v>
      </c>
      <c r="M11825" t="s">
        <v>200</v>
      </c>
      <c r="N11825" t="s">
        <v>12463</v>
      </c>
      <c r="O11825" t="s">
        <v>9923</v>
      </c>
      <c r="P11825" t="s">
        <v>12694</v>
      </c>
    </row>
    <row r="11826" spans="1:16" x14ac:dyDescent="0.25">
      <c r="A11826">
        <v>157475</v>
      </c>
      <c r="B11826" t="s">
        <v>43</v>
      </c>
      <c r="E11826" t="s">
        <v>12696</v>
      </c>
      <c r="G11826" t="s">
        <v>264</v>
      </c>
      <c r="H11826" t="s">
        <v>198</v>
      </c>
      <c r="I11826" t="s">
        <v>265</v>
      </c>
      <c r="J11826">
        <v>2005</v>
      </c>
      <c r="K11826">
        <v>7600</v>
      </c>
      <c r="L11826">
        <v>33</v>
      </c>
      <c r="M11826" t="s">
        <v>200</v>
      </c>
      <c r="N11826" t="s">
        <v>12463</v>
      </c>
      <c r="O11826" t="s">
        <v>9923</v>
      </c>
      <c r="P11826" t="s">
        <v>12694</v>
      </c>
    </row>
    <row r="11827" spans="1:16" x14ac:dyDescent="0.25">
      <c r="A11827">
        <v>157477</v>
      </c>
      <c r="B11827" t="s">
        <v>43</v>
      </c>
      <c r="E11827" t="s">
        <v>12697</v>
      </c>
      <c r="G11827" t="s">
        <v>264</v>
      </c>
      <c r="H11827" t="s">
        <v>198</v>
      </c>
      <c r="I11827" t="s">
        <v>265</v>
      </c>
      <c r="J11827">
        <v>2005</v>
      </c>
      <c r="K11827">
        <v>8000</v>
      </c>
      <c r="L11827">
        <v>33</v>
      </c>
      <c r="M11827" t="s">
        <v>200</v>
      </c>
      <c r="N11827" t="s">
        <v>12463</v>
      </c>
      <c r="O11827" t="s">
        <v>9923</v>
      </c>
      <c r="P11827" t="s">
        <v>12692</v>
      </c>
    </row>
    <row r="11828" spans="1:16" x14ac:dyDescent="0.25">
      <c r="A11828">
        <v>157479</v>
      </c>
      <c r="B11828" t="s">
        <v>43</v>
      </c>
      <c r="E11828" t="s">
        <v>12698</v>
      </c>
      <c r="G11828" t="s">
        <v>264</v>
      </c>
      <c r="H11828" t="s">
        <v>198</v>
      </c>
      <c r="I11828" t="s">
        <v>265</v>
      </c>
      <c r="J11828">
        <v>2005</v>
      </c>
      <c r="K11828">
        <v>8000</v>
      </c>
      <c r="L11828">
        <v>33</v>
      </c>
      <c r="M11828" t="s">
        <v>200</v>
      </c>
      <c r="N11828" t="s">
        <v>12463</v>
      </c>
      <c r="O11828" t="s">
        <v>9923</v>
      </c>
      <c r="P11828" t="s">
        <v>12667</v>
      </c>
    </row>
    <row r="11829" spans="1:16" x14ac:dyDescent="0.25">
      <c r="A11829">
        <v>157480</v>
      </c>
      <c r="B11829" t="s">
        <v>43</v>
      </c>
      <c r="E11829" t="s">
        <v>12699</v>
      </c>
      <c r="G11829" t="s">
        <v>264</v>
      </c>
      <c r="H11829" t="s">
        <v>198</v>
      </c>
      <c r="I11829" t="s">
        <v>265</v>
      </c>
      <c r="J11829">
        <v>2006</v>
      </c>
      <c r="K11829">
        <v>7410</v>
      </c>
      <c r="L11829">
        <v>33</v>
      </c>
      <c r="M11829" t="s">
        <v>200</v>
      </c>
      <c r="N11829" t="s">
        <v>12463</v>
      </c>
      <c r="O11829" t="s">
        <v>9923</v>
      </c>
      <c r="P11829" t="s">
        <v>12700</v>
      </c>
    </row>
    <row r="11830" spans="1:16" x14ac:dyDescent="0.25">
      <c r="A11830">
        <v>157481</v>
      </c>
      <c r="B11830" t="s">
        <v>43</v>
      </c>
      <c r="E11830" t="s">
        <v>12701</v>
      </c>
      <c r="G11830" t="s">
        <v>264</v>
      </c>
      <c r="H11830" t="s">
        <v>198</v>
      </c>
      <c r="I11830" t="s">
        <v>265</v>
      </c>
      <c r="J11830">
        <v>2006</v>
      </c>
      <c r="K11830">
        <v>7800</v>
      </c>
      <c r="L11830">
        <v>33</v>
      </c>
      <c r="M11830" t="s">
        <v>200</v>
      </c>
      <c r="N11830" t="s">
        <v>12463</v>
      </c>
      <c r="O11830" t="s">
        <v>9923</v>
      </c>
      <c r="P11830" t="s">
        <v>12702</v>
      </c>
    </row>
    <row r="11831" spans="1:16" x14ac:dyDescent="0.25">
      <c r="A11831">
        <v>157483</v>
      </c>
      <c r="B11831" t="s">
        <v>63</v>
      </c>
      <c r="E11831" t="s">
        <v>12703</v>
      </c>
      <c r="G11831" t="s">
        <v>264</v>
      </c>
      <c r="H11831" t="s">
        <v>198</v>
      </c>
      <c r="I11831" t="s">
        <v>265</v>
      </c>
      <c r="J11831">
        <v>2006</v>
      </c>
      <c r="K11831">
        <v>8600</v>
      </c>
      <c r="L11831">
        <v>33</v>
      </c>
      <c r="M11831" t="s">
        <v>200</v>
      </c>
      <c r="N11831" t="s">
        <v>12463</v>
      </c>
      <c r="O11831" t="s">
        <v>9923</v>
      </c>
      <c r="P11831" t="s">
        <v>12704</v>
      </c>
    </row>
    <row r="11832" spans="1:16" x14ac:dyDescent="0.25">
      <c r="A11832">
        <v>157486</v>
      </c>
      <c r="B11832" t="s">
        <v>63</v>
      </c>
      <c r="E11832" t="s">
        <v>12705</v>
      </c>
      <c r="G11832" t="s">
        <v>264</v>
      </c>
      <c r="H11832" t="s">
        <v>198</v>
      </c>
      <c r="I11832" t="s">
        <v>265</v>
      </c>
      <c r="J11832">
        <v>2007</v>
      </c>
      <c r="K11832">
        <v>8000</v>
      </c>
      <c r="L11832">
        <v>33</v>
      </c>
      <c r="M11832" t="s">
        <v>200</v>
      </c>
      <c r="N11832" t="s">
        <v>12463</v>
      </c>
      <c r="O11832" t="s">
        <v>9923</v>
      </c>
      <c r="P11832" t="s">
        <v>12706</v>
      </c>
    </row>
    <row r="11833" spans="1:16" x14ac:dyDescent="0.25">
      <c r="A11833">
        <v>157487</v>
      </c>
      <c r="B11833" t="s">
        <v>63</v>
      </c>
      <c r="E11833" t="s">
        <v>12707</v>
      </c>
      <c r="G11833" t="s">
        <v>264</v>
      </c>
      <c r="H11833" t="s">
        <v>198</v>
      </c>
      <c r="I11833" t="s">
        <v>265</v>
      </c>
      <c r="J11833">
        <v>2007</v>
      </c>
      <c r="K11833">
        <v>8000</v>
      </c>
      <c r="L11833">
        <v>33</v>
      </c>
      <c r="M11833" t="s">
        <v>200</v>
      </c>
      <c r="N11833" t="s">
        <v>12463</v>
      </c>
      <c r="O11833" t="s">
        <v>9923</v>
      </c>
      <c r="P11833" t="s">
        <v>12706</v>
      </c>
    </row>
    <row r="11834" spans="1:16" x14ac:dyDescent="0.25">
      <c r="A11834">
        <v>157488</v>
      </c>
      <c r="B11834" t="s">
        <v>63</v>
      </c>
      <c r="E11834" t="s">
        <v>12708</v>
      </c>
      <c r="G11834" t="s">
        <v>264</v>
      </c>
      <c r="H11834" t="s">
        <v>198</v>
      </c>
      <c r="I11834" t="s">
        <v>265</v>
      </c>
      <c r="J11834">
        <v>2007</v>
      </c>
      <c r="K11834">
        <v>8000</v>
      </c>
      <c r="L11834">
        <v>33</v>
      </c>
      <c r="M11834" t="s">
        <v>200</v>
      </c>
      <c r="N11834" t="s">
        <v>12463</v>
      </c>
      <c r="O11834" t="s">
        <v>9923</v>
      </c>
      <c r="P11834" t="s">
        <v>12706</v>
      </c>
    </row>
    <row r="11835" spans="1:16" x14ac:dyDescent="0.25">
      <c r="A11835">
        <v>157489</v>
      </c>
      <c r="B11835" t="s">
        <v>63</v>
      </c>
      <c r="E11835" t="s">
        <v>12709</v>
      </c>
      <c r="G11835" t="s">
        <v>264</v>
      </c>
      <c r="H11835" t="s">
        <v>198</v>
      </c>
      <c r="I11835" t="s">
        <v>265</v>
      </c>
      <c r="J11835">
        <v>2007</v>
      </c>
      <c r="K11835">
        <v>8000</v>
      </c>
      <c r="L11835">
        <v>33</v>
      </c>
      <c r="M11835" t="s">
        <v>200</v>
      </c>
      <c r="N11835" t="s">
        <v>12463</v>
      </c>
      <c r="O11835" t="s">
        <v>9923</v>
      </c>
      <c r="P11835" t="s">
        <v>12706</v>
      </c>
    </row>
    <row r="11836" spans="1:16" x14ac:dyDescent="0.25">
      <c r="A11836">
        <v>157490</v>
      </c>
      <c r="B11836" t="s">
        <v>43</v>
      </c>
      <c r="E11836" t="s">
        <v>12710</v>
      </c>
      <c r="G11836" t="s">
        <v>264</v>
      </c>
      <c r="H11836" t="s">
        <v>198</v>
      </c>
      <c r="I11836" t="s">
        <v>265</v>
      </c>
      <c r="J11836">
        <v>2007</v>
      </c>
      <c r="K11836">
        <v>10300</v>
      </c>
      <c r="L11836">
        <v>33</v>
      </c>
      <c r="M11836" t="s">
        <v>200</v>
      </c>
      <c r="N11836" t="s">
        <v>12463</v>
      </c>
      <c r="O11836" t="s">
        <v>9923</v>
      </c>
      <c r="P11836" t="s">
        <v>12700</v>
      </c>
    </row>
    <row r="11837" spans="1:16" x14ac:dyDescent="0.25">
      <c r="A11837">
        <v>157493</v>
      </c>
      <c r="B11837" t="s">
        <v>43</v>
      </c>
      <c r="E11837" t="s">
        <v>12711</v>
      </c>
      <c r="G11837" t="s">
        <v>264</v>
      </c>
      <c r="H11837" t="s">
        <v>198</v>
      </c>
      <c r="I11837" t="s">
        <v>265</v>
      </c>
      <c r="J11837">
        <v>2007</v>
      </c>
      <c r="K11837">
        <v>10300</v>
      </c>
      <c r="L11837">
        <v>33</v>
      </c>
      <c r="M11837" t="s">
        <v>200</v>
      </c>
      <c r="N11837" t="s">
        <v>12463</v>
      </c>
      <c r="O11837" t="s">
        <v>9923</v>
      </c>
      <c r="P11837" t="s">
        <v>12700</v>
      </c>
    </row>
    <row r="11838" spans="1:16" x14ac:dyDescent="0.25">
      <c r="A11838">
        <v>157494</v>
      </c>
      <c r="B11838" t="s">
        <v>43</v>
      </c>
      <c r="E11838" t="s">
        <v>12712</v>
      </c>
      <c r="G11838" t="s">
        <v>264</v>
      </c>
      <c r="H11838" t="s">
        <v>198</v>
      </c>
      <c r="I11838" t="s">
        <v>265</v>
      </c>
      <c r="J11838">
        <v>2007</v>
      </c>
      <c r="K11838">
        <v>10300</v>
      </c>
      <c r="L11838">
        <v>33</v>
      </c>
      <c r="M11838" t="s">
        <v>200</v>
      </c>
      <c r="N11838" t="s">
        <v>12463</v>
      </c>
      <c r="O11838" t="s">
        <v>9923</v>
      </c>
      <c r="P11838" t="s">
        <v>12700</v>
      </c>
    </row>
    <row r="11839" spans="1:16" x14ac:dyDescent="0.25">
      <c r="A11839">
        <v>157495</v>
      </c>
      <c r="B11839" t="s">
        <v>43</v>
      </c>
      <c r="E11839" t="s">
        <v>12713</v>
      </c>
      <c r="G11839" t="s">
        <v>264</v>
      </c>
      <c r="H11839" t="s">
        <v>198</v>
      </c>
      <c r="I11839" t="s">
        <v>265</v>
      </c>
      <c r="J11839">
        <v>2007</v>
      </c>
      <c r="K11839">
        <v>10000</v>
      </c>
      <c r="L11839">
        <v>33</v>
      </c>
      <c r="M11839" t="s">
        <v>200</v>
      </c>
      <c r="N11839" t="s">
        <v>12463</v>
      </c>
      <c r="O11839" t="s">
        <v>9923</v>
      </c>
      <c r="P11839" t="s">
        <v>12702</v>
      </c>
    </row>
    <row r="11840" spans="1:16" x14ac:dyDescent="0.25">
      <c r="A11840">
        <v>157497</v>
      </c>
      <c r="B11840" t="s">
        <v>43</v>
      </c>
      <c r="E11840" t="s">
        <v>12714</v>
      </c>
      <c r="G11840" t="s">
        <v>264</v>
      </c>
      <c r="H11840" t="s">
        <v>198</v>
      </c>
      <c r="I11840" t="s">
        <v>265</v>
      </c>
      <c r="J11840">
        <v>2007</v>
      </c>
      <c r="K11840">
        <v>10000</v>
      </c>
      <c r="L11840">
        <v>33</v>
      </c>
      <c r="M11840" t="s">
        <v>200</v>
      </c>
      <c r="N11840" t="s">
        <v>12463</v>
      </c>
      <c r="O11840" t="s">
        <v>9923</v>
      </c>
      <c r="P11840" t="s">
        <v>12702</v>
      </c>
    </row>
    <row r="11841" spans="1:16" x14ac:dyDescent="0.25">
      <c r="A11841">
        <v>157498</v>
      </c>
      <c r="B11841" t="s">
        <v>43</v>
      </c>
      <c r="E11841" t="s">
        <v>12715</v>
      </c>
      <c r="G11841" t="s">
        <v>264</v>
      </c>
      <c r="H11841" t="s">
        <v>198</v>
      </c>
      <c r="I11841" t="s">
        <v>265</v>
      </c>
      <c r="J11841">
        <v>2007</v>
      </c>
      <c r="K11841">
        <v>10000</v>
      </c>
      <c r="L11841">
        <v>33</v>
      </c>
      <c r="M11841" t="s">
        <v>200</v>
      </c>
      <c r="N11841" t="s">
        <v>12463</v>
      </c>
      <c r="O11841" t="s">
        <v>9923</v>
      </c>
      <c r="P11841" t="s">
        <v>12702</v>
      </c>
    </row>
    <row r="11842" spans="1:16" x14ac:dyDescent="0.25">
      <c r="A11842">
        <v>157500</v>
      </c>
      <c r="B11842" t="s">
        <v>43</v>
      </c>
      <c r="E11842" t="s">
        <v>12716</v>
      </c>
      <c r="G11842" t="s">
        <v>264</v>
      </c>
      <c r="H11842" t="s">
        <v>198</v>
      </c>
      <c r="I11842" t="s">
        <v>265</v>
      </c>
      <c r="J11842">
        <v>2008</v>
      </c>
      <c r="K11842">
        <v>9400</v>
      </c>
      <c r="L11842">
        <v>33</v>
      </c>
      <c r="M11842" t="s">
        <v>200</v>
      </c>
      <c r="N11842" t="s">
        <v>12463</v>
      </c>
      <c r="O11842" t="s">
        <v>9923</v>
      </c>
      <c r="P11842" t="s">
        <v>12717</v>
      </c>
    </row>
    <row r="11843" spans="1:16" x14ac:dyDescent="0.25">
      <c r="A11843">
        <v>157501</v>
      </c>
      <c r="B11843" t="s">
        <v>43</v>
      </c>
      <c r="E11843" t="s">
        <v>12718</v>
      </c>
      <c r="G11843" t="s">
        <v>264</v>
      </c>
      <c r="H11843" t="s">
        <v>198</v>
      </c>
      <c r="I11843" t="s">
        <v>265</v>
      </c>
      <c r="J11843">
        <v>2008</v>
      </c>
      <c r="K11843">
        <v>10300</v>
      </c>
      <c r="L11843">
        <v>33</v>
      </c>
      <c r="M11843" t="s">
        <v>200</v>
      </c>
      <c r="N11843" t="s">
        <v>12463</v>
      </c>
      <c r="O11843" t="s">
        <v>9923</v>
      </c>
      <c r="P11843" t="s">
        <v>12719</v>
      </c>
    </row>
    <row r="11844" spans="1:16" x14ac:dyDescent="0.25">
      <c r="A11844">
        <v>157502</v>
      </c>
      <c r="B11844" t="s">
        <v>43</v>
      </c>
      <c r="E11844" t="s">
        <v>12720</v>
      </c>
      <c r="G11844" t="s">
        <v>264</v>
      </c>
      <c r="H11844" t="s">
        <v>198</v>
      </c>
      <c r="I11844" t="s">
        <v>265</v>
      </c>
      <c r="J11844">
        <v>2008</v>
      </c>
      <c r="K11844">
        <v>10300</v>
      </c>
      <c r="L11844">
        <v>33</v>
      </c>
      <c r="M11844" t="s">
        <v>200</v>
      </c>
      <c r="N11844" t="s">
        <v>12463</v>
      </c>
      <c r="O11844" t="s">
        <v>9923</v>
      </c>
      <c r="P11844" t="s">
        <v>12719</v>
      </c>
    </row>
    <row r="11845" spans="1:16" x14ac:dyDescent="0.25">
      <c r="A11845">
        <v>157503</v>
      </c>
      <c r="B11845" t="s">
        <v>43</v>
      </c>
      <c r="E11845" t="s">
        <v>12721</v>
      </c>
      <c r="G11845" t="s">
        <v>264</v>
      </c>
      <c r="H11845" t="s">
        <v>198</v>
      </c>
      <c r="I11845" t="s">
        <v>265</v>
      </c>
      <c r="J11845">
        <v>2008</v>
      </c>
      <c r="K11845">
        <v>10300</v>
      </c>
      <c r="L11845">
        <v>33</v>
      </c>
      <c r="M11845" t="s">
        <v>200</v>
      </c>
      <c r="N11845" t="s">
        <v>12463</v>
      </c>
      <c r="O11845" t="s">
        <v>9923</v>
      </c>
      <c r="P11845" t="s">
        <v>12717</v>
      </c>
    </row>
    <row r="11846" spans="1:16" x14ac:dyDescent="0.25">
      <c r="A11846">
        <v>157504</v>
      </c>
      <c r="B11846" t="s">
        <v>43</v>
      </c>
      <c r="E11846" t="s">
        <v>12722</v>
      </c>
      <c r="G11846" t="s">
        <v>264</v>
      </c>
      <c r="H11846" t="s">
        <v>198</v>
      </c>
      <c r="I11846" t="s">
        <v>265</v>
      </c>
      <c r="J11846">
        <v>2008</v>
      </c>
      <c r="K11846">
        <v>10000</v>
      </c>
      <c r="L11846">
        <v>33</v>
      </c>
      <c r="M11846" t="s">
        <v>200</v>
      </c>
      <c r="N11846" t="s">
        <v>12463</v>
      </c>
      <c r="O11846" t="s">
        <v>9923</v>
      </c>
      <c r="P11846" t="s">
        <v>12723</v>
      </c>
    </row>
    <row r="11847" spans="1:16" x14ac:dyDescent="0.25">
      <c r="A11847">
        <v>157506</v>
      </c>
      <c r="B11847" t="s">
        <v>43</v>
      </c>
      <c r="E11847" t="s">
        <v>12724</v>
      </c>
      <c r="G11847" t="s">
        <v>264</v>
      </c>
      <c r="H11847" t="s">
        <v>198</v>
      </c>
      <c r="I11847" t="s">
        <v>265</v>
      </c>
      <c r="J11847">
        <v>2008</v>
      </c>
      <c r="K11847">
        <v>10000</v>
      </c>
      <c r="L11847">
        <v>33</v>
      </c>
      <c r="M11847" t="s">
        <v>200</v>
      </c>
      <c r="N11847" t="s">
        <v>12463</v>
      </c>
      <c r="O11847" t="s">
        <v>9923</v>
      </c>
      <c r="P11847" t="s">
        <v>12725</v>
      </c>
    </row>
    <row r="11848" spans="1:16" x14ac:dyDescent="0.25">
      <c r="A11848">
        <v>157507</v>
      </c>
      <c r="B11848" t="s">
        <v>43</v>
      </c>
      <c r="E11848" t="s">
        <v>12726</v>
      </c>
      <c r="G11848" t="s">
        <v>264</v>
      </c>
      <c r="H11848" t="s">
        <v>198</v>
      </c>
      <c r="I11848" t="s">
        <v>265</v>
      </c>
      <c r="J11848">
        <v>2008</v>
      </c>
      <c r="K11848">
        <v>10300</v>
      </c>
      <c r="L11848">
        <v>33</v>
      </c>
      <c r="M11848" t="s">
        <v>200</v>
      </c>
      <c r="N11848" t="s">
        <v>12463</v>
      </c>
      <c r="O11848" t="s">
        <v>9923</v>
      </c>
      <c r="P11848" t="s">
        <v>12700</v>
      </c>
    </row>
    <row r="11849" spans="1:16" x14ac:dyDescent="0.25">
      <c r="A11849">
        <v>157509</v>
      </c>
      <c r="B11849" t="s">
        <v>43</v>
      </c>
      <c r="E11849" t="s">
        <v>12727</v>
      </c>
      <c r="G11849" t="s">
        <v>264</v>
      </c>
      <c r="H11849" t="s">
        <v>198</v>
      </c>
      <c r="I11849" t="s">
        <v>265</v>
      </c>
      <c r="J11849">
        <v>2008</v>
      </c>
      <c r="K11849">
        <v>10800</v>
      </c>
      <c r="L11849">
        <v>33</v>
      </c>
      <c r="M11849" t="s">
        <v>200</v>
      </c>
      <c r="N11849" t="s">
        <v>12463</v>
      </c>
      <c r="O11849" t="s">
        <v>9923</v>
      </c>
      <c r="P11849" t="s">
        <v>12702</v>
      </c>
    </row>
    <row r="11850" spans="1:16" x14ac:dyDescent="0.25">
      <c r="A11850">
        <v>157510</v>
      </c>
      <c r="B11850" t="s">
        <v>43</v>
      </c>
      <c r="E11850" t="s">
        <v>12728</v>
      </c>
      <c r="G11850" t="s">
        <v>264</v>
      </c>
      <c r="H11850" t="s">
        <v>198</v>
      </c>
      <c r="I11850" t="s">
        <v>265</v>
      </c>
      <c r="J11850">
        <v>2008</v>
      </c>
      <c r="K11850">
        <v>10800</v>
      </c>
      <c r="L11850">
        <v>33</v>
      </c>
      <c r="M11850" t="s">
        <v>200</v>
      </c>
      <c r="N11850" t="s">
        <v>12463</v>
      </c>
      <c r="O11850" t="s">
        <v>9923</v>
      </c>
      <c r="P11850" t="s">
        <v>12723</v>
      </c>
    </row>
    <row r="11851" spans="1:16" x14ac:dyDescent="0.25">
      <c r="A11851">
        <v>157512</v>
      </c>
      <c r="B11851" t="s">
        <v>63</v>
      </c>
      <c r="E11851" t="s">
        <v>12729</v>
      </c>
      <c r="G11851" t="s">
        <v>264</v>
      </c>
      <c r="H11851" t="s">
        <v>198</v>
      </c>
      <c r="I11851" t="s">
        <v>265</v>
      </c>
      <c r="J11851">
        <v>2008</v>
      </c>
      <c r="K11851">
        <v>8000</v>
      </c>
      <c r="L11851">
        <v>33</v>
      </c>
      <c r="M11851" t="s">
        <v>200</v>
      </c>
      <c r="N11851" t="s">
        <v>12463</v>
      </c>
      <c r="O11851" t="s">
        <v>9923</v>
      </c>
      <c r="P11851" t="s">
        <v>12730</v>
      </c>
    </row>
    <row r="11852" spans="1:16" x14ac:dyDescent="0.25">
      <c r="A11852">
        <v>157516</v>
      </c>
      <c r="B11852" t="s">
        <v>52</v>
      </c>
      <c r="E11852" t="s">
        <v>12731</v>
      </c>
      <c r="G11852" t="s">
        <v>264</v>
      </c>
      <c r="H11852" t="s">
        <v>198</v>
      </c>
      <c r="I11852" t="s">
        <v>265</v>
      </c>
      <c r="J11852">
        <v>2010</v>
      </c>
      <c r="K11852">
        <v>8600</v>
      </c>
      <c r="L11852">
        <v>33</v>
      </c>
      <c r="M11852" t="s">
        <v>200</v>
      </c>
      <c r="N11852" t="s">
        <v>12463</v>
      </c>
      <c r="O11852" t="s">
        <v>9923</v>
      </c>
      <c r="P11852" t="s">
        <v>12732</v>
      </c>
    </row>
    <row r="11853" spans="1:16" x14ac:dyDescent="0.25">
      <c r="A11853">
        <v>157517</v>
      </c>
      <c r="B11853" t="s">
        <v>63</v>
      </c>
      <c r="E11853" t="s">
        <v>12733</v>
      </c>
      <c r="G11853" t="s">
        <v>264</v>
      </c>
      <c r="H11853" t="s">
        <v>198</v>
      </c>
      <c r="I11853" t="s">
        <v>265</v>
      </c>
      <c r="J11853">
        <v>2010</v>
      </c>
      <c r="K11853">
        <v>8600</v>
      </c>
      <c r="L11853">
        <v>33</v>
      </c>
      <c r="M11853" t="s">
        <v>200</v>
      </c>
      <c r="N11853" t="s">
        <v>12463</v>
      </c>
      <c r="O11853" t="s">
        <v>9923</v>
      </c>
      <c r="P11853" t="s">
        <v>12732</v>
      </c>
    </row>
    <row r="11854" spans="1:16" x14ac:dyDescent="0.25">
      <c r="A11854">
        <v>157520</v>
      </c>
      <c r="B11854" t="s">
        <v>63</v>
      </c>
      <c r="E11854" t="s">
        <v>12734</v>
      </c>
      <c r="G11854" t="s">
        <v>264</v>
      </c>
      <c r="H11854" t="s">
        <v>198</v>
      </c>
      <c r="I11854" t="s">
        <v>265</v>
      </c>
      <c r="J11854">
        <v>2010</v>
      </c>
      <c r="K11854">
        <v>8600</v>
      </c>
      <c r="L11854">
        <v>33</v>
      </c>
      <c r="M11854" t="s">
        <v>200</v>
      </c>
      <c r="N11854" t="s">
        <v>12463</v>
      </c>
      <c r="O11854" t="s">
        <v>9923</v>
      </c>
      <c r="P11854" t="s">
        <v>12732</v>
      </c>
    </row>
    <row r="11855" spans="1:16" x14ac:dyDescent="0.25">
      <c r="A11855">
        <v>157521</v>
      </c>
      <c r="B11855" t="s">
        <v>63</v>
      </c>
      <c r="E11855" t="s">
        <v>12735</v>
      </c>
      <c r="G11855" t="s">
        <v>264</v>
      </c>
      <c r="H11855" t="s">
        <v>198</v>
      </c>
      <c r="I11855" t="s">
        <v>265</v>
      </c>
      <c r="J11855">
        <v>2010</v>
      </c>
      <c r="K11855">
        <v>8600</v>
      </c>
      <c r="L11855">
        <v>33</v>
      </c>
      <c r="M11855" t="s">
        <v>200</v>
      </c>
      <c r="N11855" t="s">
        <v>12463</v>
      </c>
      <c r="O11855" t="s">
        <v>9923</v>
      </c>
      <c r="P11855" t="s">
        <v>12732</v>
      </c>
    </row>
    <row r="11856" spans="1:16" x14ac:dyDescent="0.25">
      <c r="A11856">
        <v>157522</v>
      </c>
      <c r="B11856" t="s">
        <v>63</v>
      </c>
      <c r="E11856" t="s">
        <v>12736</v>
      </c>
      <c r="G11856" t="s">
        <v>264</v>
      </c>
      <c r="H11856" t="s">
        <v>198</v>
      </c>
      <c r="I11856" t="s">
        <v>265</v>
      </c>
      <c r="J11856">
        <v>2010</v>
      </c>
      <c r="K11856">
        <v>8600</v>
      </c>
      <c r="L11856">
        <v>33</v>
      </c>
      <c r="M11856" t="s">
        <v>200</v>
      </c>
      <c r="N11856" t="s">
        <v>12463</v>
      </c>
      <c r="O11856" t="s">
        <v>9923</v>
      </c>
      <c r="P11856" t="s">
        <v>12732</v>
      </c>
    </row>
    <row r="11857" spans="1:16" x14ac:dyDescent="0.25">
      <c r="A11857">
        <v>157523</v>
      </c>
      <c r="B11857" t="s">
        <v>63</v>
      </c>
      <c r="E11857" t="s">
        <v>12737</v>
      </c>
      <c r="G11857" t="s">
        <v>264</v>
      </c>
      <c r="H11857" t="s">
        <v>198</v>
      </c>
      <c r="I11857" t="s">
        <v>265</v>
      </c>
      <c r="J11857">
        <v>2010</v>
      </c>
      <c r="K11857">
        <v>8600</v>
      </c>
      <c r="L11857">
        <v>33</v>
      </c>
      <c r="M11857" t="s">
        <v>200</v>
      </c>
      <c r="N11857" t="s">
        <v>12463</v>
      </c>
      <c r="O11857" t="s">
        <v>9923</v>
      </c>
      <c r="P11857" t="s">
        <v>12732</v>
      </c>
    </row>
    <row r="11858" spans="1:16" x14ac:dyDescent="0.25">
      <c r="A11858">
        <v>157524</v>
      </c>
      <c r="B11858" t="s">
        <v>63</v>
      </c>
      <c r="E11858" t="s">
        <v>12738</v>
      </c>
      <c r="G11858" t="s">
        <v>264</v>
      </c>
      <c r="H11858" t="s">
        <v>198</v>
      </c>
      <c r="I11858" t="s">
        <v>265</v>
      </c>
      <c r="J11858">
        <v>2010</v>
      </c>
      <c r="K11858">
        <v>8600</v>
      </c>
      <c r="L11858">
        <v>33</v>
      </c>
      <c r="M11858" t="s">
        <v>200</v>
      </c>
      <c r="N11858" t="s">
        <v>12463</v>
      </c>
      <c r="O11858" t="s">
        <v>9923</v>
      </c>
      <c r="P11858" t="s">
        <v>12732</v>
      </c>
    </row>
    <row r="11859" spans="1:16" x14ac:dyDescent="0.25">
      <c r="A11859">
        <v>157525</v>
      </c>
      <c r="B11859" t="s">
        <v>63</v>
      </c>
      <c r="E11859" t="s">
        <v>12739</v>
      </c>
      <c r="G11859" t="s">
        <v>264</v>
      </c>
      <c r="H11859" t="s">
        <v>198</v>
      </c>
      <c r="I11859" t="s">
        <v>265</v>
      </c>
      <c r="J11859">
        <v>2010</v>
      </c>
      <c r="K11859">
        <v>8600</v>
      </c>
      <c r="L11859">
        <v>33</v>
      </c>
      <c r="M11859" t="s">
        <v>200</v>
      </c>
      <c r="N11859" t="s">
        <v>12463</v>
      </c>
      <c r="O11859" t="s">
        <v>9923</v>
      </c>
      <c r="P11859" t="s">
        <v>12732</v>
      </c>
    </row>
    <row r="11860" spans="1:16" x14ac:dyDescent="0.25">
      <c r="A11860">
        <v>157527</v>
      </c>
      <c r="B11860" t="s">
        <v>63</v>
      </c>
      <c r="E11860" t="s">
        <v>12740</v>
      </c>
      <c r="G11860" t="s">
        <v>264</v>
      </c>
      <c r="H11860" t="s">
        <v>198</v>
      </c>
      <c r="I11860" t="s">
        <v>265</v>
      </c>
      <c r="J11860">
        <v>2010</v>
      </c>
      <c r="K11860">
        <v>8600</v>
      </c>
      <c r="L11860">
        <v>33</v>
      </c>
      <c r="M11860" t="s">
        <v>200</v>
      </c>
      <c r="N11860" t="s">
        <v>12463</v>
      </c>
      <c r="O11860" t="s">
        <v>9923</v>
      </c>
      <c r="P11860" t="s">
        <v>12732</v>
      </c>
    </row>
    <row r="11861" spans="1:16" x14ac:dyDescent="0.25">
      <c r="A11861">
        <v>157528</v>
      </c>
      <c r="B11861" t="s">
        <v>63</v>
      </c>
      <c r="E11861" t="s">
        <v>12741</v>
      </c>
      <c r="G11861" t="s">
        <v>264</v>
      </c>
      <c r="H11861" t="s">
        <v>198</v>
      </c>
      <c r="I11861" t="s">
        <v>265</v>
      </c>
      <c r="J11861">
        <v>2010</v>
      </c>
      <c r="K11861">
        <v>8000</v>
      </c>
      <c r="L11861">
        <v>33</v>
      </c>
      <c r="M11861" t="s">
        <v>200</v>
      </c>
      <c r="N11861" t="s">
        <v>12463</v>
      </c>
      <c r="O11861" t="s">
        <v>9923</v>
      </c>
      <c r="P11861" t="s">
        <v>12742</v>
      </c>
    </row>
    <row r="11862" spans="1:16" x14ac:dyDescent="0.25">
      <c r="A11862">
        <v>157529</v>
      </c>
      <c r="B11862" t="s">
        <v>63</v>
      </c>
      <c r="E11862" t="s">
        <v>12743</v>
      </c>
      <c r="G11862" t="s">
        <v>264</v>
      </c>
      <c r="H11862" t="s">
        <v>198</v>
      </c>
      <c r="I11862" t="s">
        <v>265</v>
      </c>
      <c r="J11862">
        <v>2010</v>
      </c>
      <c r="K11862">
        <v>9400</v>
      </c>
      <c r="L11862">
        <v>33</v>
      </c>
      <c r="M11862" t="s">
        <v>200</v>
      </c>
      <c r="N11862" t="s">
        <v>12463</v>
      </c>
      <c r="O11862" t="s">
        <v>9923</v>
      </c>
      <c r="P11862" t="s">
        <v>12742</v>
      </c>
    </row>
    <row r="11863" spans="1:16" x14ac:dyDescent="0.25">
      <c r="A11863">
        <v>157530</v>
      </c>
      <c r="B11863" t="s">
        <v>63</v>
      </c>
      <c r="E11863" t="s">
        <v>12744</v>
      </c>
      <c r="G11863" t="s">
        <v>264</v>
      </c>
      <c r="H11863" t="s">
        <v>198</v>
      </c>
      <c r="I11863" t="s">
        <v>265</v>
      </c>
      <c r="J11863">
        <v>2010</v>
      </c>
      <c r="K11863">
        <v>9400</v>
      </c>
      <c r="L11863">
        <v>33</v>
      </c>
      <c r="M11863" t="s">
        <v>200</v>
      </c>
      <c r="N11863" t="s">
        <v>12463</v>
      </c>
      <c r="O11863" t="s">
        <v>9923</v>
      </c>
      <c r="P11863" t="s">
        <v>12742</v>
      </c>
    </row>
    <row r="11864" spans="1:16" x14ac:dyDescent="0.25">
      <c r="A11864">
        <v>157531</v>
      </c>
      <c r="B11864" t="s">
        <v>63</v>
      </c>
      <c r="E11864" t="s">
        <v>12745</v>
      </c>
      <c r="G11864" t="s">
        <v>264</v>
      </c>
      <c r="H11864" t="s">
        <v>198</v>
      </c>
      <c r="I11864" t="s">
        <v>265</v>
      </c>
      <c r="J11864">
        <v>2010</v>
      </c>
      <c r="K11864">
        <v>8000</v>
      </c>
      <c r="L11864">
        <v>33</v>
      </c>
      <c r="M11864" t="s">
        <v>200</v>
      </c>
      <c r="N11864" t="s">
        <v>12463</v>
      </c>
      <c r="O11864" t="s">
        <v>9923</v>
      </c>
      <c r="P11864" t="s">
        <v>12742</v>
      </c>
    </row>
    <row r="11865" spans="1:16" x14ac:dyDescent="0.25">
      <c r="A11865">
        <v>157532</v>
      </c>
      <c r="B11865" t="s">
        <v>63</v>
      </c>
      <c r="E11865" t="s">
        <v>12746</v>
      </c>
      <c r="G11865" t="s">
        <v>264</v>
      </c>
      <c r="H11865" t="s">
        <v>198</v>
      </c>
      <c r="I11865" t="s">
        <v>265</v>
      </c>
      <c r="J11865">
        <v>2010</v>
      </c>
      <c r="K11865">
        <v>9400</v>
      </c>
      <c r="L11865">
        <v>33</v>
      </c>
      <c r="M11865" t="s">
        <v>200</v>
      </c>
      <c r="N11865" t="s">
        <v>12463</v>
      </c>
      <c r="O11865" t="s">
        <v>9923</v>
      </c>
      <c r="P11865" t="s">
        <v>12742</v>
      </c>
    </row>
    <row r="11866" spans="1:16" x14ac:dyDescent="0.25">
      <c r="A11866">
        <v>157533</v>
      </c>
      <c r="B11866" t="s">
        <v>63</v>
      </c>
      <c r="E11866" t="s">
        <v>12747</v>
      </c>
      <c r="G11866" t="s">
        <v>264</v>
      </c>
      <c r="H11866" t="s">
        <v>198</v>
      </c>
      <c r="I11866" t="s">
        <v>265</v>
      </c>
      <c r="J11866">
        <v>2010</v>
      </c>
      <c r="K11866">
        <v>9400</v>
      </c>
      <c r="L11866">
        <v>33</v>
      </c>
      <c r="M11866" t="s">
        <v>200</v>
      </c>
      <c r="N11866" t="s">
        <v>12463</v>
      </c>
      <c r="O11866" t="s">
        <v>9923</v>
      </c>
      <c r="P11866" t="s">
        <v>12742</v>
      </c>
    </row>
    <row r="11867" spans="1:16" x14ac:dyDescent="0.25">
      <c r="A11867">
        <v>157534</v>
      </c>
      <c r="B11867" t="s">
        <v>63</v>
      </c>
      <c r="E11867" t="s">
        <v>12748</v>
      </c>
      <c r="G11867" t="s">
        <v>264</v>
      </c>
      <c r="H11867" t="s">
        <v>198</v>
      </c>
      <c r="I11867" t="s">
        <v>265</v>
      </c>
      <c r="J11867">
        <v>2010</v>
      </c>
      <c r="K11867">
        <v>8000</v>
      </c>
      <c r="L11867">
        <v>33</v>
      </c>
      <c r="M11867" t="s">
        <v>200</v>
      </c>
      <c r="N11867" t="s">
        <v>12463</v>
      </c>
      <c r="O11867" t="s">
        <v>9923</v>
      </c>
      <c r="P11867" t="s">
        <v>12742</v>
      </c>
    </row>
    <row r="11868" spans="1:16" x14ac:dyDescent="0.25">
      <c r="A11868">
        <v>157536</v>
      </c>
      <c r="B11868" t="s">
        <v>63</v>
      </c>
      <c r="E11868" t="s">
        <v>12749</v>
      </c>
      <c r="G11868" t="s">
        <v>264</v>
      </c>
      <c r="H11868" t="s">
        <v>198</v>
      </c>
      <c r="I11868" t="s">
        <v>265</v>
      </c>
      <c r="J11868">
        <v>2010</v>
      </c>
      <c r="K11868">
        <v>9400</v>
      </c>
      <c r="L11868">
        <v>33</v>
      </c>
      <c r="M11868" t="s">
        <v>200</v>
      </c>
      <c r="N11868" t="s">
        <v>12463</v>
      </c>
      <c r="O11868" t="s">
        <v>9923</v>
      </c>
      <c r="P11868" t="s">
        <v>12742</v>
      </c>
    </row>
    <row r="11869" spans="1:16" x14ac:dyDescent="0.25">
      <c r="A11869">
        <v>157537</v>
      </c>
      <c r="B11869" t="s">
        <v>63</v>
      </c>
      <c r="E11869" t="s">
        <v>12750</v>
      </c>
      <c r="G11869" t="s">
        <v>264</v>
      </c>
      <c r="H11869" t="s">
        <v>198</v>
      </c>
      <c r="I11869" t="s">
        <v>265</v>
      </c>
      <c r="J11869">
        <v>2010</v>
      </c>
      <c r="K11869">
        <v>9400</v>
      </c>
      <c r="L11869">
        <v>33</v>
      </c>
      <c r="M11869" t="s">
        <v>200</v>
      </c>
      <c r="N11869" t="s">
        <v>12463</v>
      </c>
      <c r="O11869" t="s">
        <v>9923</v>
      </c>
      <c r="P11869" t="s">
        <v>12742</v>
      </c>
    </row>
    <row r="11870" spans="1:16" x14ac:dyDescent="0.25">
      <c r="A11870">
        <v>157539</v>
      </c>
      <c r="B11870" t="s">
        <v>63</v>
      </c>
      <c r="E11870" t="s">
        <v>12751</v>
      </c>
      <c r="G11870" t="s">
        <v>264</v>
      </c>
      <c r="H11870" t="s">
        <v>198</v>
      </c>
      <c r="I11870" t="s">
        <v>265</v>
      </c>
      <c r="J11870">
        <v>2010</v>
      </c>
      <c r="K11870">
        <v>8000</v>
      </c>
      <c r="L11870">
        <v>33</v>
      </c>
      <c r="M11870" t="s">
        <v>200</v>
      </c>
      <c r="N11870" t="s">
        <v>12463</v>
      </c>
      <c r="O11870" t="s">
        <v>9923</v>
      </c>
      <c r="P11870" t="s">
        <v>12742</v>
      </c>
    </row>
    <row r="11871" spans="1:16" x14ac:dyDescent="0.25">
      <c r="A11871">
        <v>157540</v>
      </c>
      <c r="B11871" t="s">
        <v>63</v>
      </c>
      <c r="E11871" t="s">
        <v>12752</v>
      </c>
      <c r="G11871" t="s">
        <v>264</v>
      </c>
      <c r="H11871" t="s">
        <v>198</v>
      </c>
      <c r="I11871" t="s">
        <v>265</v>
      </c>
      <c r="J11871">
        <v>2010</v>
      </c>
      <c r="K11871">
        <v>8000</v>
      </c>
      <c r="L11871">
        <v>33</v>
      </c>
      <c r="M11871" t="s">
        <v>200</v>
      </c>
      <c r="N11871" t="s">
        <v>12463</v>
      </c>
      <c r="O11871" t="s">
        <v>9923</v>
      </c>
      <c r="P11871" t="s">
        <v>12742</v>
      </c>
    </row>
    <row r="11872" spans="1:16" x14ac:dyDescent="0.25">
      <c r="A11872">
        <v>157541</v>
      </c>
      <c r="B11872" t="s">
        <v>63</v>
      </c>
      <c r="E11872" t="s">
        <v>12753</v>
      </c>
      <c r="G11872" t="s">
        <v>264</v>
      </c>
      <c r="H11872" t="s">
        <v>198</v>
      </c>
      <c r="I11872" t="s">
        <v>265</v>
      </c>
      <c r="J11872">
        <v>2010</v>
      </c>
      <c r="K11872">
        <v>8000</v>
      </c>
      <c r="L11872">
        <v>33</v>
      </c>
      <c r="M11872" t="s">
        <v>200</v>
      </c>
      <c r="N11872" t="s">
        <v>12463</v>
      </c>
      <c r="O11872" t="s">
        <v>9923</v>
      </c>
      <c r="P11872" t="s">
        <v>12742</v>
      </c>
    </row>
    <row r="11873" spans="1:16" x14ac:dyDescent="0.25">
      <c r="A11873">
        <v>157542</v>
      </c>
      <c r="B11873" t="s">
        <v>63</v>
      </c>
      <c r="E11873" t="s">
        <v>12754</v>
      </c>
      <c r="G11873" t="s">
        <v>264</v>
      </c>
      <c r="H11873" t="s">
        <v>198</v>
      </c>
      <c r="I11873" t="s">
        <v>265</v>
      </c>
      <c r="J11873">
        <v>2010</v>
      </c>
      <c r="K11873">
        <v>9400</v>
      </c>
      <c r="L11873">
        <v>33</v>
      </c>
      <c r="M11873" t="s">
        <v>200</v>
      </c>
      <c r="N11873" t="s">
        <v>12463</v>
      </c>
      <c r="O11873" t="s">
        <v>9923</v>
      </c>
      <c r="P11873" t="s">
        <v>12732</v>
      </c>
    </row>
    <row r="11874" spans="1:16" x14ac:dyDescent="0.25">
      <c r="A11874">
        <v>157543</v>
      </c>
      <c r="B11874" t="s">
        <v>10049</v>
      </c>
      <c r="E11874" t="s">
        <v>12755</v>
      </c>
      <c r="G11874" t="s">
        <v>264</v>
      </c>
      <c r="H11874" t="s">
        <v>198</v>
      </c>
      <c r="I11874" t="s">
        <v>265</v>
      </c>
      <c r="J11874">
        <v>2010</v>
      </c>
      <c r="K11874">
        <v>9400</v>
      </c>
      <c r="L11874">
        <v>33</v>
      </c>
      <c r="M11874" t="s">
        <v>200</v>
      </c>
      <c r="N11874" t="s">
        <v>12463</v>
      </c>
      <c r="O11874" t="s">
        <v>9923</v>
      </c>
      <c r="P11874" t="s">
        <v>12732</v>
      </c>
    </row>
    <row r="11875" spans="1:16" x14ac:dyDescent="0.25">
      <c r="A11875">
        <v>157544</v>
      </c>
      <c r="B11875" t="s">
        <v>10049</v>
      </c>
      <c r="E11875" t="s">
        <v>12756</v>
      </c>
      <c r="G11875" t="s">
        <v>264</v>
      </c>
      <c r="H11875" t="s">
        <v>198</v>
      </c>
      <c r="I11875" t="s">
        <v>265</v>
      </c>
      <c r="J11875">
        <v>2010</v>
      </c>
      <c r="K11875">
        <v>9400</v>
      </c>
      <c r="L11875">
        <v>33</v>
      </c>
      <c r="M11875" t="s">
        <v>200</v>
      </c>
      <c r="N11875" t="s">
        <v>12463</v>
      </c>
      <c r="O11875" t="s">
        <v>9923</v>
      </c>
      <c r="P11875" t="s">
        <v>12719</v>
      </c>
    </row>
    <row r="11876" spans="1:16" x14ac:dyDescent="0.25">
      <c r="A11876">
        <v>157545</v>
      </c>
      <c r="B11876" t="s">
        <v>43</v>
      </c>
      <c r="E11876" t="s">
        <v>12757</v>
      </c>
      <c r="G11876" t="s">
        <v>264</v>
      </c>
      <c r="H11876" t="s">
        <v>198</v>
      </c>
      <c r="I11876" t="s">
        <v>265</v>
      </c>
      <c r="J11876">
        <v>2010</v>
      </c>
      <c r="K11876">
        <v>10300</v>
      </c>
      <c r="L11876">
        <v>33</v>
      </c>
      <c r="M11876" t="s">
        <v>200</v>
      </c>
      <c r="N11876" t="s">
        <v>12463</v>
      </c>
      <c r="O11876" t="s">
        <v>9923</v>
      </c>
      <c r="P11876" t="s">
        <v>12719</v>
      </c>
    </row>
    <row r="11877" spans="1:16" x14ac:dyDescent="0.25">
      <c r="A11877">
        <v>157547</v>
      </c>
      <c r="B11877" t="s">
        <v>43</v>
      </c>
      <c r="E11877" t="s">
        <v>12758</v>
      </c>
      <c r="G11877" t="s">
        <v>264</v>
      </c>
      <c r="H11877" t="s">
        <v>198</v>
      </c>
      <c r="I11877" t="s">
        <v>265</v>
      </c>
      <c r="J11877">
        <v>2010</v>
      </c>
      <c r="K11877">
        <v>9400</v>
      </c>
      <c r="L11877">
        <v>33</v>
      </c>
      <c r="M11877" t="s">
        <v>200</v>
      </c>
      <c r="N11877" t="s">
        <v>12463</v>
      </c>
      <c r="O11877" t="s">
        <v>9923</v>
      </c>
      <c r="P11877" t="s">
        <v>12717</v>
      </c>
    </row>
    <row r="11878" spans="1:16" x14ac:dyDescent="0.25">
      <c r="A11878">
        <v>157549</v>
      </c>
      <c r="B11878" t="s">
        <v>43</v>
      </c>
      <c r="E11878" t="s">
        <v>12759</v>
      </c>
      <c r="G11878" t="s">
        <v>264</v>
      </c>
      <c r="H11878" t="s">
        <v>198</v>
      </c>
      <c r="I11878" t="s">
        <v>265</v>
      </c>
      <c r="J11878">
        <v>2010</v>
      </c>
      <c r="K11878">
        <v>9400</v>
      </c>
      <c r="L11878">
        <v>33</v>
      </c>
      <c r="M11878" t="s">
        <v>200</v>
      </c>
      <c r="N11878" t="s">
        <v>12463</v>
      </c>
      <c r="O11878" t="s">
        <v>9923</v>
      </c>
      <c r="P11878" t="s">
        <v>12760</v>
      </c>
    </row>
    <row r="11879" spans="1:16" x14ac:dyDescent="0.25">
      <c r="A11879">
        <v>157551</v>
      </c>
      <c r="B11879" t="s">
        <v>43</v>
      </c>
      <c r="E11879" t="s">
        <v>12761</v>
      </c>
      <c r="G11879" t="s">
        <v>264</v>
      </c>
      <c r="H11879" t="s">
        <v>198</v>
      </c>
      <c r="I11879" t="s">
        <v>265</v>
      </c>
      <c r="J11879">
        <v>2010</v>
      </c>
      <c r="K11879">
        <v>9400</v>
      </c>
      <c r="L11879">
        <v>33</v>
      </c>
      <c r="M11879" t="s">
        <v>200</v>
      </c>
      <c r="N11879" t="s">
        <v>12463</v>
      </c>
      <c r="O11879" t="s">
        <v>9923</v>
      </c>
      <c r="P11879" t="s">
        <v>12762</v>
      </c>
    </row>
    <row r="11880" spans="1:16" x14ac:dyDescent="0.25">
      <c r="A11880">
        <v>157552</v>
      </c>
      <c r="B11880" t="s">
        <v>10049</v>
      </c>
      <c r="E11880" t="s">
        <v>12763</v>
      </c>
      <c r="G11880" t="s">
        <v>264</v>
      </c>
      <c r="H11880" t="s">
        <v>198</v>
      </c>
      <c r="I11880" t="s">
        <v>265</v>
      </c>
      <c r="J11880">
        <v>2010</v>
      </c>
      <c r="K11880">
        <v>9400</v>
      </c>
      <c r="L11880">
        <v>33</v>
      </c>
      <c r="M11880" t="s">
        <v>200</v>
      </c>
      <c r="N11880" t="s">
        <v>12463</v>
      </c>
      <c r="O11880" t="s">
        <v>9923</v>
      </c>
      <c r="P11880" t="s">
        <v>12762</v>
      </c>
    </row>
    <row r="11881" spans="1:16" x14ac:dyDescent="0.25">
      <c r="A11881">
        <v>157553</v>
      </c>
      <c r="B11881" t="s">
        <v>10049</v>
      </c>
      <c r="E11881" t="s">
        <v>12764</v>
      </c>
      <c r="G11881" t="s">
        <v>264</v>
      </c>
      <c r="H11881" t="s">
        <v>198</v>
      </c>
      <c r="I11881" t="s">
        <v>265</v>
      </c>
      <c r="J11881">
        <v>2010</v>
      </c>
      <c r="K11881">
        <v>9700</v>
      </c>
      <c r="L11881">
        <v>33</v>
      </c>
      <c r="M11881" t="s">
        <v>200</v>
      </c>
      <c r="N11881" t="s">
        <v>12463</v>
      </c>
      <c r="O11881" t="s">
        <v>9923</v>
      </c>
      <c r="P11881" t="s">
        <v>12765</v>
      </c>
    </row>
    <row r="11882" spans="1:16" x14ac:dyDescent="0.25">
      <c r="A11882">
        <v>157554</v>
      </c>
      <c r="B11882" t="s">
        <v>10049</v>
      </c>
      <c r="E11882" t="s">
        <v>12766</v>
      </c>
      <c r="G11882" t="s">
        <v>264</v>
      </c>
      <c r="H11882" t="s">
        <v>198</v>
      </c>
      <c r="I11882" t="s">
        <v>265</v>
      </c>
      <c r="J11882">
        <v>2010</v>
      </c>
      <c r="K11882">
        <v>8600</v>
      </c>
      <c r="L11882">
        <v>33</v>
      </c>
      <c r="M11882" t="s">
        <v>200</v>
      </c>
      <c r="N11882" t="s">
        <v>12463</v>
      </c>
      <c r="O11882" t="s">
        <v>9923</v>
      </c>
      <c r="P11882" t="s">
        <v>12762</v>
      </c>
    </row>
    <row r="11883" spans="1:16" x14ac:dyDescent="0.25">
      <c r="A11883">
        <v>157555</v>
      </c>
      <c r="B11883" t="s">
        <v>63</v>
      </c>
      <c r="E11883" t="s">
        <v>12767</v>
      </c>
      <c r="G11883" t="s">
        <v>264</v>
      </c>
      <c r="H11883" t="s">
        <v>198</v>
      </c>
      <c r="I11883" t="s">
        <v>265</v>
      </c>
      <c r="J11883">
        <v>2010</v>
      </c>
      <c r="K11883">
        <v>8600</v>
      </c>
      <c r="L11883">
        <v>33</v>
      </c>
      <c r="M11883" t="s">
        <v>200</v>
      </c>
      <c r="N11883" t="s">
        <v>12463</v>
      </c>
      <c r="O11883" t="s">
        <v>9923</v>
      </c>
      <c r="P11883" t="s">
        <v>12762</v>
      </c>
    </row>
    <row r="11884" spans="1:16" x14ac:dyDescent="0.25">
      <c r="A11884">
        <v>157558</v>
      </c>
      <c r="B11884" t="s">
        <v>63</v>
      </c>
      <c r="E11884" t="s">
        <v>12768</v>
      </c>
      <c r="G11884" t="s">
        <v>264</v>
      </c>
      <c r="H11884" t="s">
        <v>198</v>
      </c>
      <c r="I11884" t="s">
        <v>265</v>
      </c>
      <c r="J11884">
        <v>2010</v>
      </c>
      <c r="K11884">
        <v>9400</v>
      </c>
      <c r="L11884">
        <v>33</v>
      </c>
      <c r="M11884" t="s">
        <v>200</v>
      </c>
      <c r="N11884" t="s">
        <v>12463</v>
      </c>
      <c r="O11884" t="s">
        <v>9923</v>
      </c>
      <c r="P11884" t="s">
        <v>12765</v>
      </c>
    </row>
    <row r="11885" spans="1:16" x14ac:dyDescent="0.25">
      <c r="A11885">
        <v>157559</v>
      </c>
      <c r="B11885" t="s">
        <v>63</v>
      </c>
      <c r="E11885" t="s">
        <v>12769</v>
      </c>
      <c r="G11885" t="s">
        <v>264</v>
      </c>
      <c r="H11885" t="s">
        <v>198</v>
      </c>
      <c r="I11885" t="s">
        <v>265</v>
      </c>
      <c r="J11885">
        <v>2010</v>
      </c>
      <c r="K11885">
        <v>9400</v>
      </c>
      <c r="L11885">
        <v>33</v>
      </c>
      <c r="M11885" t="s">
        <v>200</v>
      </c>
      <c r="N11885" t="s">
        <v>12463</v>
      </c>
      <c r="O11885" t="s">
        <v>9923</v>
      </c>
      <c r="P11885" t="s">
        <v>12765</v>
      </c>
    </row>
    <row r="11886" spans="1:16" x14ac:dyDescent="0.25">
      <c r="A11886">
        <v>157560</v>
      </c>
      <c r="B11886" t="s">
        <v>63</v>
      </c>
      <c r="E11886" t="s">
        <v>12770</v>
      </c>
      <c r="G11886" t="s">
        <v>264</v>
      </c>
      <c r="H11886" t="s">
        <v>198</v>
      </c>
      <c r="I11886" t="s">
        <v>265</v>
      </c>
      <c r="J11886">
        <v>2010</v>
      </c>
      <c r="K11886">
        <v>9400</v>
      </c>
      <c r="L11886">
        <v>33</v>
      </c>
      <c r="M11886" t="s">
        <v>200</v>
      </c>
      <c r="N11886" t="s">
        <v>12463</v>
      </c>
      <c r="O11886" t="s">
        <v>9923</v>
      </c>
      <c r="P11886" t="s">
        <v>12765</v>
      </c>
    </row>
    <row r="11887" spans="1:16" x14ac:dyDescent="0.25">
      <c r="A11887">
        <v>157561</v>
      </c>
      <c r="B11887" t="s">
        <v>63</v>
      </c>
      <c r="E11887" t="s">
        <v>12771</v>
      </c>
      <c r="G11887" t="s">
        <v>264</v>
      </c>
      <c r="H11887" t="s">
        <v>198</v>
      </c>
      <c r="I11887" t="s">
        <v>265</v>
      </c>
      <c r="J11887">
        <v>2010</v>
      </c>
      <c r="K11887">
        <v>9400</v>
      </c>
      <c r="L11887">
        <v>33</v>
      </c>
      <c r="M11887" t="s">
        <v>200</v>
      </c>
      <c r="N11887" t="s">
        <v>12463</v>
      </c>
      <c r="O11887" t="s">
        <v>9923</v>
      </c>
      <c r="P11887" t="s">
        <v>12765</v>
      </c>
    </row>
    <row r="11888" spans="1:16" x14ac:dyDescent="0.25">
      <c r="A11888">
        <v>157562</v>
      </c>
      <c r="B11888" t="s">
        <v>63</v>
      </c>
      <c r="E11888" t="s">
        <v>12772</v>
      </c>
      <c r="G11888" t="s">
        <v>264</v>
      </c>
      <c r="H11888" t="s">
        <v>198</v>
      </c>
      <c r="I11888" t="s">
        <v>265</v>
      </c>
      <c r="J11888">
        <v>2010</v>
      </c>
      <c r="K11888">
        <v>9400</v>
      </c>
      <c r="L11888">
        <v>33</v>
      </c>
      <c r="M11888" t="s">
        <v>200</v>
      </c>
      <c r="N11888" t="s">
        <v>12463</v>
      </c>
      <c r="O11888" t="s">
        <v>9923</v>
      </c>
      <c r="P11888" t="s">
        <v>12765</v>
      </c>
    </row>
    <row r="11889" spans="1:16" x14ac:dyDescent="0.25">
      <c r="A11889">
        <v>157563</v>
      </c>
      <c r="B11889" t="s">
        <v>63</v>
      </c>
      <c r="E11889" t="s">
        <v>12773</v>
      </c>
      <c r="G11889" t="s">
        <v>264</v>
      </c>
      <c r="H11889" t="s">
        <v>198</v>
      </c>
      <c r="I11889" t="s">
        <v>265</v>
      </c>
      <c r="J11889">
        <v>2010</v>
      </c>
      <c r="K11889">
        <v>9400</v>
      </c>
      <c r="L11889">
        <v>33</v>
      </c>
      <c r="M11889" t="s">
        <v>200</v>
      </c>
      <c r="N11889" t="s">
        <v>12463</v>
      </c>
      <c r="O11889" t="s">
        <v>9923</v>
      </c>
      <c r="P11889" t="s">
        <v>12765</v>
      </c>
    </row>
    <row r="11890" spans="1:16" x14ac:dyDescent="0.25">
      <c r="A11890">
        <v>157564</v>
      </c>
      <c r="B11890" t="s">
        <v>63</v>
      </c>
      <c r="E11890" t="s">
        <v>12774</v>
      </c>
      <c r="G11890" t="s">
        <v>264</v>
      </c>
      <c r="H11890" t="s">
        <v>198</v>
      </c>
      <c r="I11890" t="s">
        <v>265</v>
      </c>
      <c r="J11890">
        <v>2010</v>
      </c>
      <c r="K11890">
        <v>9400</v>
      </c>
      <c r="L11890">
        <v>33</v>
      </c>
      <c r="M11890" t="s">
        <v>200</v>
      </c>
      <c r="N11890" t="s">
        <v>12463</v>
      </c>
      <c r="O11890" t="s">
        <v>9923</v>
      </c>
      <c r="P11890" t="s">
        <v>12765</v>
      </c>
    </row>
    <row r="11891" spans="1:16" x14ac:dyDescent="0.25">
      <c r="A11891">
        <v>157565</v>
      </c>
      <c r="B11891" t="s">
        <v>63</v>
      </c>
      <c r="E11891" t="s">
        <v>12775</v>
      </c>
      <c r="G11891" t="s">
        <v>264</v>
      </c>
      <c r="H11891" t="s">
        <v>198</v>
      </c>
      <c r="I11891" t="s">
        <v>265</v>
      </c>
      <c r="J11891">
        <v>2010</v>
      </c>
      <c r="K11891">
        <v>9400</v>
      </c>
      <c r="L11891">
        <v>33</v>
      </c>
      <c r="M11891" t="s">
        <v>200</v>
      </c>
      <c r="N11891" t="s">
        <v>12463</v>
      </c>
      <c r="O11891" t="s">
        <v>9923</v>
      </c>
      <c r="P11891" t="s">
        <v>12765</v>
      </c>
    </row>
    <row r="11892" spans="1:16" x14ac:dyDescent="0.25">
      <c r="A11892">
        <v>157566</v>
      </c>
      <c r="B11892" t="s">
        <v>63</v>
      </c>
      <c r="E11892" t="s">
        <v>12776</v>
      </c>
      <c r="G11892" t="s">
        <v>264</v>
      </c>
      <c r="H11892" t="s">
        <v>198</v>
      </c>
      <c r="I11892" t="s">
        <v>265</v>
      </c>
      <c r="J11892">
        <v>2010</v>
      </c>
      <c r="K11892">
        <v>9400</v>
      </c>
      <c r="L11892">
        <v>33</v>
      </c>
      <c r="M11892" t="s">
        <v>200</v>
      </c>
      <c r="N11892" t="s">
        <v>12463</v>
      </c>
      <c r="O11892" t="s">
        <v>9923</v>
      </c>
      <c r="P11892" t="s">
        <v>12765</v>
      </c>
    </row>
    <row r="11893" spans="1:16" x14ac:dyDescent="0.25">
      <c r="A11893">
        <v>157567</v>
      </c>
      <c r="B11893" t="s">
        <v>63</v>
      </c>
      <c r="E11893" t="s">
        <v>12777</v>
      </c>
      <c r="G11893" t="s">
        <v>264</v>
      </c>
      <c r="H11893" t="s">
        <v>198</v>
      </c>
      <c r="I11893" t="s">
        <v>265</v>
      </c>
      <c r="J11893">
        <v>2010</v>
      </c>
      <c r="K11893">
        <v>9400</v>
      </c>
      <c r="L11893">
        <v>33</v>
      </c>
      <c r="M11893" t="s">
        <v>200</v>
      </c>
      <c r="N11893" t="s">
        <v>12463</v>
      </c>
      <c r="O11893" t="s">
        <v>9923</v>
      </c>
      <c r="P11893" t="s">
        <v>12765</v>
      </c>
    </row>
    <row r="11894" spans="1:16" x14ac:dyDescent="0.25">
      <c r="A11894">
        <v>157570</v>
      </c>
      <c r="B11894" t="s">
        <v>63</v>
      </c>
      <c r="E11894" t="s">
        <v>12778</v>
      </c>
      <c r="G11894" t="s">
        <v>264</v>
      </c>
      <c r="H11894" t="s">
        <v>198</v>
      </c>
      <c r="I11894" t="s">
        <v>265</v>
      </c>
      <c r="J11894">
        <v>2010</v>
      </c>
      <c r="K11894">
        <v>8600</v>
      </c>
      <c r="L11894">
        <v>33</v>
      </c>
      <c r="M11894" t="s">
        <v>200</v>
      </c>
      <c r="N11894" t="s">
        <v>12463</v>
      </c>
      <c r="O11894" t="s">
        <v>9923</v>
      </c>
      <c r="P11894" t="s">
        <v>12762</v>
      </c>
    </row>
    <row r="11895" spans="1:16" x14ac:dyDescent="0.25">
      <c r="A11895">
        <v>157571</v>
      </c>
      <c r="B11895" t="s">
        <v>63</v>
      </c>
      <c r="E11895" t="s">
        <v>12779</v>
      </c>
      <c r="G11895" t="s">
        <v>264</v>
      </c>
      <c r="H11895" t="s">
        <v>198</v>
      </c>
      <c r="I11895" t="s">
        <v>265</v>
      </c>
      <c r="J11895">
        <v>2010</v>
      </c>
      <c r="K11895">
        <v>8000</v>
      </c>
      <c r="L11895">
        <v>33</v>
      </c>
      <c r="M11895" t="s">
        <v>200</v>
      </c>
      <c r="N11895" t="s">
        <v>12463</v>
      </c>
      <c r="O11895" t="s">
        <v>9923</v>
      </c>
      <c r="P11895" t="s">
        <v>12765</v>
      </c>
    </row>
    <row r="11896" spans="1:16" x14ac:dyDescent="0.25">
      <c r="A11896">
        <v>157572</v>
      </c>
      <c r="B11896" t="s">
        <v>63</v>
      </c>
      <c r="E11896" t="s">
        <v>12780</v>
      </c>
      <c r="G11896" t="s">
        <v>264</v>
      </c>
      <c r="H11896" t="s">
        <v>198</v>
      </c>
      <c r="I11896" t="s">
        <v>265</v>
      </c>
      <c r="J11896">
        <v>2010</v>
      </c>
      <c r="K11896">
        <v>8900</v>
      </c>
      <c r="L11896">
        <v>33</v>
      </c>
      <c r="M11896" t="s">
        <v>200</v>
      </c>
      <c r="N11896" t="s">
        <v>12463</v>
      </c>
      <c r="O11896" t="s">
        <v>9923</v>
      </c>
      <c r="P11896" t="s">
        <v>12765</v>
      </c>
    </row>
    <row r="11897" spans="1:16" x14ac:dyDescent="0.25">
      <c r="A11897">
        <v>157573</v>
      </c>
      <c r="B11897" t="s">
        <v>63</v>
      </c>
      <c r="E11897" t="s">
        <v>12781</v>
      </c>
      <c r="G11897" t="s">
        <v>264</v>
      </c>
      <c r="H11897" t="s">
        <v>198</v>
      </c>
      <c r="I11897" t="s">
        <v>265</v>
      </c>
      <c r="J11897">
        <v>2010</v>
      </c>
      <c r="K11897">
        <v>9400</v>
      </c>
      <c r="L11897">
        <v>33</v>
      </c>
      <c r="M11897" t="s">
        <v>200</v>
      </c>
      <c r="N11897" t="s">
        <v>12463</v>
      </c>
      <c r="O11897" t="s">
        <v>9923</v>
      </c>
      <c r="P11897" t="s">
        <v>12760</v>
      </c>
    </row>
    <row r="11898" spans="1:16" x14ac:dyDescent="0.25">
      <c r="A11898">
        <v>157574</v>
      </c>
      <c r="B11898" t="s">
        <v>43</v>
      </c>
      <c r="E11898" t="s">
        <v>12782</v>
      </c>
      <c r="G11898" t="s">
        <v>264</v>
      </c>
      <c r="H11898" t="s">
        <v>198</v>
      </c>
      <c r="I11898" t="s">
        <v>265</v>
      </c>
      <c r="J11898">
        <v>2010</v>
      </c>
      <c r="K11898">
        <v>10300</v>
      </c>
      <c r="L11898">
        <v>33</v>
      </c>
      <c r="M11898" t="s">
        <v>200</v>
      </c>
      <c r="N11898" t="s">
        <v>12463</v>
      </c>
      <c r="O11898" t="s">
        <v>9923</v>
      </c>
      <c r="P11898" t="s">
        <v>12760</v>
      </c>
    </row>
    <row r="11899" spans="1:16" x14ac:dyDescent="0.25">
      <c r="A11899">
        <v>157576</v>
      </c>
      <c r="B11899" t="s">
        <v>43</v>
      </c>
      <c r="E11899" t="s">
        <v>12783</v>
      </c>
      <c r="G11899" t="s">
        <v>264</v>
      </c>
      <c r="H11899" t="s">
        <v>198</v>
      </c>
      <c r="I11899" t="s">
        <v>265</v>
      </c>
      <c r="J11899">
        <v>2010</v>
      </c>
      <c r="K11899">
        <v>10300</v>
      </c>
      <c r="L11899">
        <v>33</v>
      </c>
      <c r="M11899" t="s">
        <v>200</v>
      </c>
      <c r="N11899" t="s">
        <v>12463</v>
      </c>
      <c r="O11899" t="s">
        <v>9923</v>
      </c>
      <c r="P11899" t="s">
        <v>12784</v>
      </c>
    </row>
    <row r="11900" spans="1:16" x14ac:dyDescent="0.25">
      <c r="A11900">
        <v>157578</v>
      </c>
      <c r="B11900" t="s">
        <v>43</v>
      </c>
      <c r="E11900" t="s">
        <v>12785</v>
      </c>
      <c r="G11900" t="s">
        <v>264</v>
      </c>
      <c r="H11900" t="s">
        <v>198</v>
      </c>
      <c r="I11900" t="s">
        <v>265</v>
      </c>
      <c r="J11900">
        <v>2010</v>
      </c>
      <c r="K11900">
        <v>10000</v>
      </c>
      <c r="L11900">
        <v>33</v>
      </c>
      <c r="M11900" t="s">
        <v>200</v>
      </c>
      <c r="N11900" t="s">
        <v>12463</v>
      </c>
      <c r="O11900" t="s">
        <v>9923</v>
      </c>
      <c r="P11900" t="s">
        <v>12786</v>
      </c>
    </row>
    <row r="11901" spans="1:16" x14ac:dyDescent="0.25">
      <c r="A11901">
        <v>157579</v>
      </c>
      <c r="B11901" t="s">
        <v>43</v>
      </c>
      <c r="E11901" t="s">
        <v>12787</v>
      </c>
      <c r="G11901" t="s">
        <v>264</v>
      </c>
      <c r="H11901" t="s">
        <v>198</v>
      </c>
      <c r="I11901" t="s">
        <v>265</v>
      </c>
      <c r="J11901">
        <v>2010</v>
      </c>
      <c r="K11901">
        <v>10000</v>
      </c>
      <c r="L11901">
        <v>33</v>
      </c>
      <c r="M11901" t="s">
        <v>200</v>
      </c>
      <c r="N11901" t="s">
        <v>12463</v>
      </c>
      <c r="O11901" t="s">
        <v>9923</v>
      </c>
      <c r="P11901" t="s">
        <v>12786</v>
      </c>
    </row>
    <row r="11902" spans="1:16" x14ac:dyDescent="0.25">
      <c r="A11902">
        <v>157580</v>
      </c>
      <c r="B11902" t="s">
        <v>43</v>
      </c>
      <c r="E11902" t="s">
        <v>12788</v>
      </c>
      <c r="G11902" t="s">
        <v>264</v>
      </c>
      <c r="H11902" t="s">
        <v>198</v>
      </c>
      <c r="I11902" t="s">
        <v>265</v>
      </c>
      <c r="J11902">
        <v>2010</v>
      </c>
      <c r="K11902">
        <v>10000</v>
      </c>
      <c r="L11902">
        <v>33</v>
      </c>
      <c r="M11902" t="s">
        <v>200</v>
      </c>
      <c r="N11902" t="s">
        <v>12463</v>
      </c>
      <c r="O11902" t="s">
        <v>9923</v>
      </c>
      <c r="P11902" t="s">
        <v>12786</v>
      </c>
    </row>
    <row r="11903" spans="1:16" x14ac:dyDescent="0.25">
      <c r="A11903">
        <v>157582</v>
      </c>
      <c r="B11903" t="s">
        <v>43</v>
      </c>
      <c r="E11903" t="s">
        <v>12789</v>
      </c>
      <c r="G11903" t="s">
        <v>245</v>
      </c>
      <c r="H11903" t="s">
        <v>198</v>
      </c>
      <c r="I11903" t="s">
        <v>246</v>
      </c>
      <c r="J11903">
        <v>2004</v>
      </c>
      <c r="K11903">
        <v>7030</v>
      </c>
      <c r="L11903">
        <v>35</v>
      </c>
      <c r="M11903" t="s">
        <v>200</v>
      </c>
      <c r="N11903" t="s">
        <v>12463</v>
      </c>
      <c r="O11903" t="s">
        <v>9923</v>
      </c>
      <c r="P11903" t="s">
        <v>12790</v>
      </c>
    </row>
    <row r="11904" spans="1:16" x14ac:dyDescent="0.25">
      <c r="A11904">
        <v>157584</v>
      </c>
      <c r="B11904" t="s">
        <v>44</v>
      </c>
      <c r="E11904" t="s">
        <v>32</v>
      </c>
      <c r="G11904" t="s">
        <v>245</v>
      </c>
      <c r="H11904" t="s">
        <v>198</v>
      </c>
      <c r="I11904" t="s">
        <v>246</v>
      </c>
      <c r="J11904">
        <v>2005</v>
      </c>
      <c r="K11904">
        <v>7600</v>
      </c>
      <c r="L11904">
        <v>35</v>
      </c>
      <c r="M11904" t="s">
        <v>200</v>
      </c>
      <c r="N11904" t="s">
        <v>12463</v>
      </c>
      <c r="O11904" t="s">
        <v>9923</v>
      </c>
      <c r="P11904" t="s">
        <v>12791</v>
      </c>
    </row>
    <row r="11905" spans="1:16" x14ac:dyDescent="0.25">
      <c r="A11905">
        <v>157586</v>
      </c>
      <c r="B11905" t="s">
        <v>54</v>
      </c>
      <c r="E11905" t="s">
        <v>12792</v>
      </c>
      <c r="G11905" t="s">
        <v>245</v>
      </c>
      <c r="H11905" t="s">
        <v>198</v>
      </c>
      <c r="I11905" t="s">
        <v>246</v>
      </c>
      <c r="J11905">
        <v>2005</v>
      </c>
      <c r="K11905">
        <v>7600</v>
      </c>
      <c r="L11905">
        <v>35</v>
      </c>
      <c r="M11905" t="s">
        <v>200</v>
      </c>
      <c r="N11905" t="s">
        <v>12463</v>
      </c>
      <c r="O11905" t="s">
        <v>9923</v>
      </c>
      <c r="P11905" t="s">
        <v>12791</v>
      </c>
    </row>
    <row r="11906" spans="1:16" x14ac:dyDescent="0.25">
      <c r="A11906">
        <v>157588</v>
      </c>
      <c r="B11906" t="s">
        <v>54</v>
      </c>
      <c r="E11906" t="s">
        <v>12793</v>
      </c>
      <c r="G11906" t="s">
        <v>245</v>
      </c>
      <c r="H11906" t="s">
        <v>198</v>
      </c>
      <c r="I11906" t="s">
        <v>246</v>
      </c>
      <c r="J11906">
        <v>2005</v>
      </c>
      <c r="K11906">
        <v>7200</v>
      </c>
      <c r="L11906">
        <v>35</v>
      </c>
      <c r="M11906" t="s">
        <v>200</v>
      </c>
      <c r="N11906" t="s">
        <v>12463</v>
      </c>
      <c r="O11906" t="s">
        <v>9923</v>
      </c>
      <c r="P11906" t="s">
        <v>12794</v>
      </c>
    </row>
    <row r="11907" spans="1:16" x14ac:dyDescent="0.25">
      <c r="A11907">
        <v>157592</v>
      </c>
      <c r="B11907" t="s">
        <v>44</v>
      </c>
      <c r="E11907" t="s">
        <v>12795</v>
      </c>
      <c r="G11907" t="s">
        <v>245</v>
      </c>
      <c r="H11907" t="s">
        <v>198</v>
      </c>
      <c r="I11907" t="s">
        <v>246</v>
      </c>
      <c r="J11907">
        <v>2005</v>
      </c>
      <c r="K11907">
        <v>7600</v>
      </c>
      <c r="L11907">
        <v>35</v>
      </c>
      <c r="M11907" t="s">
        <v>200</v>
      </c>
      <c r="N11907" t="s">
        <v>12463</v>
      </c>
      <c r="O11907" t="s">
        <v>9923</v>
      </c>
      <c r="P11907" t="s">
        <v>12790</v>
      </c>
    </row>
    <row r="11908" spans="1:16" x14ac:dyDescent="0.25">
      <c r="A11908">
        <v>157594</v>
      </c>
      <c r="B11908" t="s">
        <v>44</v>
      </c>
      <c r="E11908" t="s">
        <v>12796</v>
      </c>
      <c r="G11908" t="s">
        <v>235</v>
      </c>
      <c r="H11908" t="s">
        <v>198</v>
      </c>
      <c r="I11908" t="s">
        <v>6370</v>
      </c>
      <c r="J11908">
        <v>2005</v>
      </c>
      <c r="K11908">
        <v>7600</v>
      </c>
      <c r="L11908">
        <v>10</v>
      </c>
      <c r="M11908" t="s">
        <v>200</v>
      </c>
      <c r="N11908" t="s">
        <v>12458</v>
      </c>
      <c r="O11908" t="s">
        <v>9923</v>
      </c>
      <c r="P11908" t="s">
        <v>10044</v>
      </c>
    </row>
    <row r="11909" spans="1:16" x14ac:dyDescent="0.25">
      <c r="A11909">
        <v>157595</v>
      </c>
      <c r="B11909" t="s">
        <v>42</v>
      </c>
      <c r="E11909" t="s">
        <v>12797</v>
      </c>
      <c r="G11909" t="s">
        <v>235</v>
      </c>
      <c r="H11909" t="s">
        <v>198</v>
      </c>
      <c r="I11909" t="s">
        <v>6370</v>
      </c>
      <c r="J11909">
        <v>2005</v>
      </c>
      <c r="K11909">
        <v>7600</v>
      </c>
      <c r="L11909">
        <v>10</v>
      </c>
      <c r="M11909" t="s">
        <v>200</v>
      </c>
      <c r="N11909" t="s">
        <v>12458</v>
      </c>
      <c r="O11909" t="s">
        <v>9923</v>
      </c>
      <c r="P11909" t="s">
        <v>10044</v>
      </c>
    </row>
    <row r="11910" spans="1:16" x14ac:dyDescent="0.25">
      <c r="A11910">
        <v>157596</v>
      </c>
      <c r="B11910" t="s">
        <v>42</v>
      </c>
      <c r="E11910" t="s">
        <v>12798</v>
      </c>
      <c r="G11910" t="s">
        <v>245</v>
      </c>
      <c r="H11910" t="s">
        <v>198</v>
      </c>
      <c r="I11910" t="s">
        <v>246</v>
      </c>
      <c r="J11910">
        <v>2005</v>
      </c>
      <c r="K11910">
        <v>7400</v>
      </c>
      <c r="L11910">
        <v>35</v>
      </c>
      <c r="M11910" t="s">
        <v>200</v>
      </c>
      <c r="N11910" t="s">
        <v>12463</v>
      </c>
      <c r="O11910" t="s">
        <v>9923</v>
      </c>
      <c r="P11910" t="s">
        <v>12799</v>
      </c>
    </row>
    <row r="11911" spans="1:16" x14ac:dyDescent="0.25">
      <c r="A11911">
        <v>157597</v>
      </c>
      <c r="B11911" t="s">
        <v>44</v>
      </c>
      <c r="E11911" t="s">
        <v>12800</v>
      </c>
      <c r="G11911" t="s">
        <v>245</v>
      </c>
      <c r="H11911" t="s">
        <v>198</v>
      </c>
      <c r="I11911" t="s">
        <v>246</v>
      </c>
      <c r="J11911">
        <v>2005</v>
      </c>
      <c r="K11911">
        <v>7400</v>
      </c>
      <c r="L11911">
        <v>35</v>
      </c>
      <c r="M11911" t="s">
        <v>200</v>
      </c>
      <c r="N11911" t="s">
        <v>12463</v>
      </c>
      <c r="O11911" t="s">
        <v>9923</v>
      </c>
      <c r="P11911" t="s">
        <v>12799</v>
      </c>
    </row>
    <row r="11912" spans="1:16" x14ac:dyDescent="0.25">
      <c r="A11912">
        <v>157598</v>
      </c>
      <c r="B11912" t="s">
        <v>44</v>
      </c>
      <c r="E11912" t="s">
        <v>12801</v>
      </c>
      <c r="G11912" t="s">
        <v>245</v>
      </c>
      <c r="H11912" t="s">
        <v>198</v>
      </c>
      <c r="I11912" t="s">
        <v>246</v>
      </c>
      <c r="J11912">
        <v>2005</v>
      </c>
      <c r="K11912">
        <v>7400</v>
      </c>
      <c r="L11912">
        <v>35</v>
      </c>
      <c r="M11912" t="s">
        <v>200</v>
      </c>
      <c r="N11912" t="s">
        <v>12463</v>
      </c>
      <c r="O11912" t="s">
        <v>9923</v>
      </c>
      <c r="P11912" t="s">
        <v>12799</v>
      </c>
    </row>
    <row r="11913" spans="1:16" x14ac:dyDescent="0.25">
      <c r="A11913">
        <v>157601</v>
      </c>
      <c r="B11913" t="s">
        <v>52</v>
      </c>
      <c r="E11913" t="s">
        <v>12802</v>
      </c>
      <c r="G11913" t="s">
        <v>245</v>
      </c>
      <c r="H11913" t="s">
        <v>198</v>
      </c>
      <c r="I11913" t="s">
        <v>246</v>
      </c>
      <c r="J11913">
        <v>2005</v>
      </c>
      <c r="K11913">
        <v>5388</v>
      </c>
      <c r="L11913">
        <v>35</v>
      </c>
      <c r="M11913" t="s">
        <v>200</v>
      </c>
      <c r="N11913" t="s">
        <v>12463</v>
      </c>
      <c r="O11913" t="s">
        <v>9923</v>
      </c>
      <c r="P11913" t="s">
        <v>12803</v>
      </c>
    </row>
    <row r="11914" spans="1:16" x14ac:dyDescent="0.25">
      <c r="A11914">
        <v>157606</v>
      </c>
      <c r="B11914" t="s">
        <v>54</v>
      </c>
      <c r="E11914" t="s">
        <v>12804</v>
      </c>
      <c r="G11914" t="s">
        <v>245</v>
      </c>
      <c r="H11914" t="s">
        <v>198</v>
      </c>
      <c r="I11914" t="s">
        <v>246</v>
      </c>
      <c r="J11914">
        <v>2006</v>
      </c>
      <c r="K11914">
        <v>7200</v>
      </c>
      <c r="L11914">
        <v>35</v>
      </c>
      <c r="M11914" t="s">
        <v>200</v>
      </c>
      <c r="N11914" t="s">
        <v>12463</v>
      </c>
      <c r="O11914" t="s">
        <v>9923</v>
      </c>
      <c r="P11914" t="s">
        <v>12805</v>
      </c>
    </row>
    <row r="11915" spans="1:16" x14ac:dyDescent="0.25">
      <c r="A11915">
        <v>157607</v>
      </c>
      <c r="B11915" t="s">
        <v>54</v>
      </c>
      <c r="E11915" t="s">
        <v>12806</v>
      </c>
      <c r="G11915" t="s">
        <v>245</v>
      </c>
      <c r="H11915" t="s">
        <v>198</v>
      </c>
      <c r="I11915" t="s">
        <v>246</v>
      </c>
      <c r="J11915">
        <v>2006</v>
      </c>
      <c r="K11915">
        <v>7000</v>
      </c>
      <c r="L11915">
        <v>35</v>
      </c>
      <c r="M11915" t="s">
        <v>200</v>
      </c>
      <c r="N11915" t="s">
        <v>12463</v>
      </c>
      <c r="O11915" t="s">
        <v>9923</v>
      </c>
      <c r="P11915" t="s">
        <v>12807</v>
      </c>
    </row>
    <row r="11916" spans="1:16" x14ac:dyDescent="0.25">
      <c r="A11916">
        <v>157610</v>
      </c>
      <c r="B11916" t="s">
        <v>54</v>
      </c>
      <c r="E11916" t="s">
        <v>12808</v>
      </c>
      <c r="G11916" t="s">
        <v>245</v>
      </c>
      <c r="H11916" t="s">
        <v>198</v>
      </c>
      <c r="I11916" t="s">
        <v>246</v>
      </c>
      <c r="J11916">
        <v>2006</v>
      </c>
      <c r="K11916">
        <v>8000</v>
      </c>
      <c r="L11916">
        <v>35</v>
      </c>
      <c r="M11916" t="s">
        <v>200</v>
      </c>
      <c r="N11916" t="s">
        <v>12463</v>
      </c>
      <c r="O11916" t="s">
        <v>9923</v>
      </c>
      <c r="P11916" t="s">
        <v>12791</v>
      </c>
    </row>
    <row r="11917" spans="1:16" x14ac:dyDescent="0.25">
      <c r="A11917">
        <v>157613</v>
      </c>
      <c r="B11917" t="s">
        <v>44</v>
      </c>
      <c r="E11917" t="s">
        <v>12809</v>
      </c>
      <c r="G11917" t="s">
        <v>245</v>
      </c>
      <c r="H11917" t="s">
        <v>198</v>
      </c>
      <c r="I11917" t="s">
        <v>246</v>
      </c>
      <c r="J11917">
        <v>2006</v>
      </c>
      <c r="K11917">
        <v>9400</v>
      </c>
      <c r="L11917">
        <v>35</v>
      </c>
      <c r="M11917" t="s">
        <v>200</v>
      </c>
      <c r="N11917" t="s">
        <v>12463</v>
      </c>
      <c r="O11917" t="s">
        <v>9923</v>
      </c>
      <c r="P11917" t="s">
        <v>12805</v>
      </c>
    </row>
    <row r="11918" spans="1:16" x14ac:dyDescent="0.25">
      <c r="A11918">
        <v>157614</v>
      </c>
      <c r="B11918" t="s">
        <v>44</v>
      </c>
      <c r="E11918" t="s">
        <v>12810</v>
      </c>
      <c r="G11918" t="s">
        <v>326</v>
      </c>
      <c r="H11918" t="s">
        <v>198</v>
      </c>
      <c r="I11918" t="s">
        <v>9381</v>
      </c>
      <c r="J11918">
        <v>2006</v>
      </c>
      <c r="K11918">
        <v>10000</v>
      </c>
      <c r="L11918">
        <v>26</v>
      </c>
      <c r="M11918" t="s">
        <v>200</v>
      </c>
      <c r="N11918" t="s">
        <v>12548</v>
      </c>
      <c r="O11918" t="s">
        <v>9923</v>
      </c>
      <c r="P11918" t="s">
        <v>12811</v>
      </c>
    </row>
    <row r="11919" spans="1:16" x14ac:dyDescent="0.25">
      <c r="A11919">
        <v>157617</v>
      </c>
      <c r="B11919" t="s">
        <v>44</v>
      </c>
      <c r="E11919" t="s">
        <v>12812</v>
      </c>
      <c r="G11919" t="s">
        <v>245</v>
      </c>
      <c r="H11919" t="s">
        <v>198</v>
      </c>
      <c r="I11919" t="s">
        <v>246</v>
      </c>
      <c r="J11919">
        <v>2007</v>
      </c>
      <c r="K11919">
        <v>9400</v>
      </c>
      <c r="L11919">
        <v>35</v>
      </c>
      <c r="M11919" t="s">
        <v>200</v>
      </c>
      <c r="N11919" t="s">
        <v>12463</v>
      </c>
      <c r="O11919" t="s">
        <v>9923</v>
      </c>
      <c r="P11919" t="s">
        <v>12813</v>
      </c>
    </row>
    <row r="11920" spans="1:16" x14ac:dyDescent="0.25">
      <c r="A11920">
        <v>157618</v>
      </c>
      <c r="B11920" t="s">
        <v>54</v>
      </c>
      <c r="E11920" t="s">
        <v>12814</v>
      </c>
      <c r="G11920" t="s">
        <v>245</v>
      </c>
      <c r="H11920" t="s">
        <v>198</v>
      </c>
      <c r="I11920" t="s">
        <v>246</v>
      </c>
      <c r="J11920">
        <v>2005</v>
      </c>
      <c r="K11920">
        <v>7600</v>
      </c>
      <c r="L11920">
        <v>35</v>
      </c>
      <c r="M11920" t="s">
        <v>200</v>
      </c>
      <c r="N11920" t="s">
        <v>12463</v>
      </c>
      <c r="O11920" t="s">
        <v>9923</v>
      </c>
      <c r="P11920" t="s">
        <v>12791</v>
      </c>
    </row>
    <row r="11921" spans="1:16" x14ac:dyDescent="0.25">
      <c r="A11921">
        <v>157619</v>
      </c>
      <c r="B11921" t="s">
        <v>44</v>
      </c>
      <c r="E11921" t="s">
        <v>12815</v>
      </c>
      <c r="G11921" t="s">
        <v>245</v>
      </c>
      <c r="H11921" t="s">
        <v>198</v>
      </c>
      <c r="I11921" t="s">
        <v>246</v>
      </c>
      <c r="J11921">
        <v>2007</v>
      </c>
      <c r="K11921">
        <v>10000</v>
      </c>
      <c r="L11921">
        <v>35</v>
      </c>
      <c r="M11921" t="s">
        <v>200</v>
      </c>
      <c r="N11921" t="s">
        <v>12463</v>
      </c>
      <c r="O11921" t="s">
        <v>9923</v>
      </c>
      <c r="P11921" t="s">
        <v>12816</v>
      </c>
    </row>
    <row r="11922" spans="1:16" x14ac:dyDescent="0.25">
      <c r="A11922">
        <v>157620</v>
      </c>
      <c r="B11922" t="s">
        <v>44</v>
      </c>
      <c r="E11922" t="s">
        <v>12817</v>
      </c>
      <c r="G11922" t="s">
        <v>245</v>
      </c>
      <c r="H11922" t="s">
        <v>198</v>
      </c>
      <c r="I11922" t="s">
        <v>246</v>
      </c>
      <c r="J11922">
        <v>2007</v>
      </c>
      <c r="K11922">
        <v>10000</v>
      </c>
      <c r="L11922">
        <v>35</v>
      </c>
      <c r="M11922" t="s">
        <v>200</v>
      </c>
      <c r="N11922" t="s">
        <v>12463</v>
      </c>
      <c r="O11922" t="s">
        <v>9923</v>
      </c>
      <c r="P11922" t="s">
        <v>12816</v>
      </c>
    </row>
    <row r="11923" spans="1:16" x14ac:dyDescent="0.25">
      <c r="A11923">
        <v>157621</v>
      </c>
      <c r="B11923" t="s">
        <v>44</v>
      </c>
      <c r="E11923" t="s">
        <v>12818</v>
      </c>
      <c r="G11923" t="s">
        <v>245</v>
      </c>
      <c r="H11923" t="s">
        <v>198</v>
      </c>
      <c r="I11923" t="s">
        <v>246</v>
      </c>
      <c r="J11923">
        <v>2007</v>
      </c>
      <c r="K11923">
        <v>10000</v>
      </c>
      <c r="L11923">
        <v>35</v>
      </c>
      <c r="M11923" t="s">
        <v>200</v>
      </c>
      <c r="N11923" t="s">
        <v>12463</v>
      </c>
      <c r="O11923" t="s">
        <v>9923</v>
      </c>
      <c r="P11923" t="s">
        <v>12816</v>
      </c>
    </row>
    <row r="11924" spans="1:16" x14ac:dyDescent="0.25">
      <c r="A11924">
        <v>157622</v>
      </c>
      <c r="B11924" t="s">
        <v>44</v>
      </c>
      <c r="E11924" t="s">
        <v>12819</v>
      </c>
      <c r="G11924" t="s">
        <v>245</v>
      </c>
      <c r="H11924" t="s">
        <v>198</v>
      </c>
      <c r="I11924" t="s">
        <v>246</v>
      </c>
      <c r="J11924">
        <v>2007</v>
      </c>
      <c r="K11924">
        <v>7479</v>
      </c>
      <c r="L11924">
        <v>35</v>
      </c>
      <c r="M11924" t="s">
        <v>200</v>
      </c>
      <c r="N11924" t="s">
        <v>12463</v>
      </c>
      <c r="O11924" t="s">
        <v>9923</v>
      </c>
      <c r="P11924" t="s">
        <v>12813</v>
      </c>
    </row>
    <row r="11925" spans="1:16" x14ac:dyDescent="0.25">
      <c r="A11925">
        <v>157624</v>
      </c>
      <c r="B11925" t="s">
        <v>54</v>
      </c>
      <c r="E11925" t="s">
        <v>12820</v>
      </c>
      <c r="G11925" t="s">
        <v>245</v>
      </c>
      <c r="H11925" t="s">
        <v>198</v>
      </c>
      <c r="I11925" t="s">
        <v>246</v>
      </c>
      <c r="J11925">
        <v>2007</v>
      </c>
      <c r="K11925">
        <v>9400</v>
      </c>
      <c r="L11925">
        <v>35</v>
      </c>
      <c r="M11925" t="s">
        <v>200</v>
      </c>
      <c r="N11925" t="s">
        <v>12463</v>
      </c>
      <c r="O11925" t="s">
        <v>9923</v>
      </c>
      <c r="P11925" t="s">
        <v>12816</v>
      </c>
    </row>
    <row r="11926" spans="1:16" x14ac:dyDescent="0.25">
      <c r="A11926">
        <v>157625</v>
      </c>
      <c r="B11926" t="s">
        <v>54</v>
      </c>
      <c r="E11926" t="s">
        <v>12821</v>
      </c>
      <c r="G11926" t="s">
        <v>245</v>
      </c>
      <c r="H11926" t="s">
        <v>198</v>
      </c>
      <c r="I11926" t="s">
        <v>246</v>
      </c>
      <c r="J11926">
        <v>2008</v>
      </c>
      <c r="K11926">
        <v>9400</v>
      </c>
      <c r="L11926">
        <v>35</v>
      </c>
      <c r="M11926" t="s">
        <v>200</v>
      </c>
      <c r="N11926" t="s">
        <v>12463</v>
      </c>
      <c r="O11926" t="s">
        <v>9923</v>
      </c>
      <c r="P11926" t="s">
        <v>12813</v>
      </c>
    </row>
    <row r="11927" spans="1:16" x14ac:dyDescent="0.25">
      <c r="A11927">
        <v>157626</v>
      </c>
      <c r="B11927" t="s">
        <v>44</v>
      </c>
      <c r="E11927" t="s">
        <v>12822</v>
      </c>
      <c r="G11927" t="s">
        <v>245</v>
      </c>
      <c r="H11927" t="s">
        <v>198</v>
      </c>
      <c r="I11927" t="s">
        <v>246</v>
      </c>
      <c r="J11927">
        <v>2008</v>
      </c>
      <c r="K11927">
        <v>8900</v>
      </c>
      <c r="L11927">
        <v>35</v>
      </c>
      <c r="M11927" t="s">
        <v>200</v>
      </c>
      <c r="N11927" t="s">
        <v>12463</v>
      </c>
      <c r="O11927" t="s">
        <v>9923</v>
      </c>
      <c r="P11927" t="s">
        <v>12813</v>
      </c>
    </row>
    <row r="11928" spans="1:16" x14ac:dyDescent="0.25">
      <c r="A11928">
        <v>157627</v>
      </c>
      <c r="B11928" t="s">
        <v>54</v>
      </c>
      <c r="E11928" t="s">
        <v>12823</v>
      </c>
      <c r="G11928" t="s">
        <v>245</v>
      </c>
      <c r="H11928" t="s">
        <v>198</v>
      </c>
      <c r="I11928" t="s">
        <v>246</v>
      </c>
      <c r="J11928">
        <v>2008</v>
      </c>
      <c r="K11928">
        <v>8900</v>
      </c>
      <c r="L11928">
        <v>35</v>
      </c>
      <c r="M11928" t="s">
        <v>200</v>
      </c>
      <c r="N11928" t="s">
        <v>12463</v>
      </c>
      <c r="O11928" t="s">
        <v>9923</v>
      </c>
      <c r="P11928" t="s">
        <v>12824</v>
      </c>
    </row>
    <row r="11929" spans="1:16" x14ac:dyDescent="0.25">
      <c r="A11929">
        <v>157629</v>
      </c>
      <c r="B11929" t="s">
        <v>54</v>
      </c>
      <c r="E11929" t="s">
        <v>12825</v>
      </c>
      <c r="G11929" t="s">
        <v>317</v>
      </c>
      <c r="H11929" t="s">
        <v>198</v>
      </c>
      <c r="I11929" t="s">
        <v>7350</v>
      </c>
      <c r="J11929">
        <v>2008</v>
      </c>
      <c r="K11929">
        <v>9400</v>
      </c>
      <c r="L11929">
        <v>28</v>
      </c>
      <c r="M11929" t="s">
        <v>200</v>
      </c>
      <c r="N11929" t="s">
        <v>12548</v>
      </c>
      <c r="O11929" t="s">
        <v>9923</v>
      </c>
      <c r="P11929" t="s">
        <v>12826</v>
      </c>
    </row>
    <row r="11930" spans="1:16" x14ac:dyDescent="0.25">
      <c r="A11930">
        <v>157631</v>
      </c>
      <c r="B11930" t="s">
        <v>54</v>
      </c>
      <c r="E11930" t="s">
        <v>12827</v>
      </c>
      <c r="G11930" t="s">
        <v>245</v>
      </c>
      <c r="H11930" t="s">
        <v>198</v>
      </c>
      <c r="I11930" t="s">
        <v>246</v>
      </c>
      <c r="J11930">
        <v>2008</v>
      </c>
      <c r="K11930">
        <v>10000</v>
      </c>
      <c r="L11930">
        <v>35</v>
      </c>
      <c r="M11930" t="s">
        <v>200</v>
      </c>
      <c r="N11930" t="s">
        <v>12463</v>
      </c>
      <c r="O11930" t="s">
        <v>9923</v>
      </c>
      <c r="P11930" t="s">
        <v>12828</v>
      </c>
    </row>
    <row r="11931" spans="1:16" x14ac:dyDescent="0.25">
      <c r="A11931">
        <v>157632</v>
      </c>
      <c r="B11931" t="s">
        <v>52</v>
      </c>
      <c r="E11931" t="s">
        <v>12829</v>
      </c>
      <c r="G11931" t="s">
        <v>245</v>
      </c>
      <c r="H11931" t="s">
        <v>198</v>
      </c>
      <c r="I11931" t="s">
        <v>246</v>
      </c>
      <c r="J11931">
        <v>2008</v>
      </c>
      <c r="K11931">
        <v>10000</v>
      </c>
      <c r="L11931">
        <v>35</v>
      </c>
      <c r="M11931" t="s">
        <v>200</v>
      </c>
      <c r="N11931" t="s">
        <v>12463</v>
      </c>
      <c r="O11931" t="s">
        <v>9923</v>
      </c>
      <c r="P11931" t="s">
        <v>12828</v>
      </c>
    </row>
    <row r="11932" spans="1:16" x14ac:dyDescent="0.25">
      <c r="A11932">
        <v>157633</v>
      </c>
      <c r="B11932" t="s">
        <v>52</v>
      </c>
      <c r="E11932" t="s">
        <v>12830</v>
      </c>
      <c r="G11932" t="s">
        <v>245</v>
      </c>
      <c r="H11932" t="s">
        <v>198</v>
      </c>
      <c r="I11932" t="s">
        <v>246</v>
      </c>
      <c r="J11932">
        <v>2009</v>
      </c>
      <c r="K11932">
        <v>10300</v>
      </c>
      <c r="L11932">
        <v>35</v>
      </c>
      <c r="M11932" t="s">
        <v>200</v>
      </c>
      <c r="N11932" t="s">
        <v>12463</v>
      </c>
      <c r="O11932" t="s">
        <v>9923</v>
      </c>
      <c r="P11932" t="s">
        <v>12824</v>
      </c>
    </row>
    <row r="11933" spans="1:16" x14ac:dyDescent="0.25">
      <c r="A11933">
        <v>157634</v>
      </c>
      <c r="B11933" t="s">
        <v>44</v>
      </c>
      <c r="E11933" t="s">
        <v>12831</v>
      </c>
      <c r="G11933" t="s">
        <v>245</v>
      </c>
      <c r="H11933" t="s">
        <v>198</v>
      </c>
      <c r="I11933" t="s">
        <v>246</v>
      </c>
      <c r="J11933">
        <v>2009</v>
      </c>
      <c r="K11933">
        <v>10000</v>
      </c>
      <c r="L11933">
        <v>35</v>
      </c>
      <c r="M11933" t="s">
        <v>200</v>
      </c>
      <c r="N11933" t="s">
        <v>12463</v>
      </c>
      <c r="O11933" t="s">
        <v>9923</v>
      </c>
      <c r="P11933" t="s">
        <v>12828</v>
      </c>
    </row>
    <row r="11934" spans="1:16" x14ac:dyDescent="0.25">
      <c r="A11934">
        <v>157637</v>
      </c>
      <c r="B11934" t="s">
        <v>42</v>
      </c>
      <c r="E11934" t="s">
        <v>12832</v>
      </c>
      <c r="G11934" t="s">
        <v>245</v>
      </c>
      <c r="H11934" t="s">
        <v>198</v>
      </c>
      <c r="I11934" t="s">
        <v>246</v>
      </c>
      <c r="J11934">
        <v>2009</v>
      </c>
      <c r="K11934">
        <v>9700</v>
      </c>
      <c r="L11934">
        <v>35</v>
      </c>
      <c r="M11934" t="s">
        <v>200</v>
      </c>
      <c r="N11934" t="s">
        <v>12463</v>
      </c>
      <c r="O11934" t="s">
        <v>9923</v>
      </c>
      <c r="P11934" t="s">
        <v>12833</v>
      </c>
    </row>
    <row r="11935" spans="1:16" x14ac:dyDescent="0.25">
      <c r="A11935">
        <v>157639</v>
      </c>
      <c r="B11935" t="s">
        <v>44</v>
      </c>
      <c r="E11935" t="s">
        <v>12834</v>
      </c>
      <c r="G11935" t="s">
        <v>245</v>
      </c>
      <c r="H11935" t="s">
        <v>198</v>
      </c>
      <c r="I11935" t="s">
        <v>246</v>
      </c>
      <c r="J11935">
        <v>2010</v>
      </c>
      <c r="K11935">
        <v>10300</v>
      </c>
      <c r="L11935">
        <v>35</v>
      </c>
      <c r="M11935" t="s">
        <v>200</v>
      </c>
      <c r="N11935" t="s">
        <v>12463</v>
      </c>
      <c r="O11935" t="s">
        <v>9923</v>
      </c>
      <c r="P11935" t="s">
        <v>12833</v>
      </c>
    </row>
    <row r="11936" spans="1:16" x14ac:dyDescent="0.25">
      <c r="A11936">
        <v>157640</v>
      </c>
      <c r="B11936" t="s">
        <v>44</v>
      </c>
      <c r="E11936" t="s">
        <v>12835</v>
      </c>
      <c r="G11936" t="s">
        <v>245</v>
      </c>
      <c r="H11936" t="s">
        <v>198</v>
      </c>
      <c r="I11936" t="s">
        <v>246</v>
      </c>
      <c r="J11936">
        <v>2010</v>
      </c>
      <c r="K11936">
        <v>10300</v>
      </c>
      <c r="L11936">
        <v>35</v>
      </c>
      <c r="M11936" t="s">
        <v>200</v>
      </c>
      <c r="N11936" t="s">
        <v>12463</v>
      </c>
      <c r="O11936" t="s">
        <v>9923</v>
      </c>
      <c r="P11936" t="s">
        <v>12833</v>
      </c>
    </row>
    <row r="11937" spans="1:16" x14ac:dyDescent="0.25">
      <c r="A11937">
        <v>157641</v>
      </c>
      <c r="B11937" t="s">
        <v>44</v>
      </c>
      <c r="E11937" t="s">
        <v>12836</v>
      </c>
      <c r="G11937" t="s">
        <v>245</v>
      </c>
      <c r="H11937" t="s">
        <v>198</v>
      </c>
      <c r="I11937" t="s">
        <v>246</v>
      </c>
      <c r="J11937">
        <v>2010</v>
      </c>
      <c r="K11937">
        <v>9400</v>
      </c>
      <c r="L11937">
        <v>35</v>
      </c>
      <c r="M11937" t="s">
        <v>200</v>
      </c>
      <c r="N11937" t="s">
        <v>12463</v>
      </c>
      <c r="O11937" t="s">
        <v>9923</v>
      </c>
      <c r="P11937" t="s">
        <v>12837</v>
      </c>
    </row>
    <row r="11938" spans="1:16" x14ac:dyDescent="0.25">
      <c r="A11938">
        <v>157642</v>
      </c>
      <c r="B11938" t="s">
        <v>44</v>
      </c>
      <c r="E11938" t="s">
        <v>12838</v>
      </c>
      <c r="G11938" t="s">
        <v>245</v>
      </c>
      <c r="H11938" t="s">
        <v>198</v>
      </c>
      <c r="I11938" t="s">
        <v>246</v>
      </c>
      <c r="J11938">
        <v>2010</v>
      </c>
      <c r="K11938">
        <v>9400</v>
      </c>
      <c r="L11938">
        <v>35</v>
      </c>
      <c r="M11938" t="s">
        <v>200</v>
      </c>
      <c r="N11938" t="s">
        <v>12463</v>
      </c>
      <c r="O11938" t="s">
        <v>9923</v>
      </c>
      <c r="P11938" t="s">
        <v>12833</v>
      </c>
    </row>
    <row r="11939" spans="1:16" x14ac:dyDescent="0.25">
      <c r="A11939">
        <v>157643</v>
      </c>
      <c r="B11939" t="s">
        <v>44</v>
      </c>
      <c r="E11939" t="s">
        <v>12839</v>
      </c>
      <c r="G11939" t="s">
        <v>245</v>
      </c>
      <c r="H11939" t="s">
        <v>198</v>
      </c>
      <c r="I11939" t="s">
        <v>246</v>
      </c>
      <c r="J11939">
        <v>2010</v>
      </c>
      <c r="K11939">
        <v>10000</v>
      </c>
      <c r="L11939">
        <v>35</v>
      </c>
      <c r="M11939" t="s">
        <v>200</v>
      </c>
      <c r="N11939" t="s">
        <v>12463</v>
      </c>
      <c r="O11939" t="s">
        <v>9923</v>
      </c>
      <c r="P11939" t="s">
        <v>12840</v>
      </c>
    </row>
    <row r="11940" spans="1:16" x14ac:dyDescent="0.25">
      <c r="A11940">
        <v>157644</v>
      </c>
      <c r="B11940" t="s">
        <v>44</v>
      </c>
      <c r="E11940" t="s">
        <v>12841</v>
      </c>
      <c r="G11940" t="s">
        <v>197</v>
      </c>
      <c r="H11940" t="s">
        <v>198</v>
      </c>
      <c r="I11940" t="s">
        <v>199</v>
      </c>
      <c r="J11940">
        <v>2010</v>
      </c>
      <c r="K11940">
        <v>10000</v>
      </c>
      <c r="L11940">
        <v>2</v>
      </c>
      <c r="M11940" t="s">
        <v>200</v>
      </c>
      <c r="N11940" t="s">
        <v>12458</v>
      </c>
      <c r="O11940" t="s">
        <v>9923</v>
      </c>
      <c r="P11940" t="s">
        <v>10044</v>
      </c>
    </row>
    <row r="11941" spans="1:16" x14ac:dyDescent="0.25">
      <c r="A11941">
        <v>157645</v>
      </c>
      <c r="B11941" t="s">
        <v>44</v>
      </c>
      <c r="E11941" t="s">
        <v>12842</v>
      </c>
      <c r="G11941" t="s">
        <v>197</v>
      </c>
      <c r="H11941" t="s">
        <v>198</v>
      </c>
      <c r="I11941" t="s">
        <v>199</v>
      </c>
      <c r="J11941">
        <v>2010</v>
      </c>
      <c r="K11941">
        <v>10000</v>
      </c>
      <c r="L11941">
        <v>2</v>
      </c>
      <c r="M11941" t="s">
        <v>200</v>
      </c>
      <c r="N11941" t="s">
        <v>12458</v>
      </c>
      <c r="O11941" t="s">
        <v>9923</v>
      </c>
      <c r="P11941" t="s">
        <v>10044</v>
      </c>
    </row>
    <row r="11942" spans="1:16" x14ac:dyDescent="0.25">
      <c r="A11942">
        <v>157646</v>
      </c>
      <c r="B11942" t="s">
        <v>44</v>
      </c>
      <c r="E11942" t="s">
        <v>12843</v>
      </c>
      <c r="G11942" t="s">
        <v>245</v>
      </c>
      <c r="H11942" t="s">
        <v>198</v>
      </c>
      <c r="I11942" t="s">
        <v>246</v>
      </c>
      <c r="J11942">
        <v>2010</v>
      </c>
      <c r="K11942">
        <v>10000</v>
      </c>
      <c r="L11942">
        <v>35</v>
      </c>
      <c r="M11942" t="s">
        <v>200</v>
      </c>
      <c r="N11942" t="s">
        <v>12463</v>
      </c>
      <c r="O11942" t="s">
        <v>9923</v>
      </c>
      <c r="P11942" t="s">
        <v>12844</v>
      </c>
    </row>
    <row r="11943" spans="1:16" x14ac:dyDescent="0.25">
      <c r="A11943">
        <v>157649</v>
      </c>
      <c r="B11943" t="s">
        <v>54</v>
      </c>
      <c r="E11943" t="s">
        <v>12845</v>
      </c>
      <c r="G11943" t="s">
        <v>245</v>
      </c>
      <c r="H11943" t="s">
        <v>198</v>
      </c>
      <c r="I11943" t="s">
        <v>246</v>
      </c>
      <c r="J11943">
        <v>2010</v>
      </c>
      <c r="K11943">
        <v>9400</v>
      </c>
      <c r="L11943">
        <v>35</v>
      </c>
      <c r="M11943" t="s">
        <v>200</v>
      </c>
      <c r="N11943" t="s">
        <v>12463</v>
      </c>
      <c r="O11943" t="s">
        <v>9923</v>
      </c>
      <c r="P11943" t="s">
        <v>12840</v>
      </c>
    </row>
    <row r="11944" spans="1:16" x14ac:dyDescent="0.25">
      <c r="A11944">
        <v>157687</v>
      </c>
      <c r="B11944" t="s">
        <v>41</v>
      </c>
      <c r="E11944" t="s">
        <v>12846</v>
      </c>
      <c r="G11944" t="s">
        <v>220</v>
      </c>
      <c r="H11944" t="s">
        <v>198</v>
      </c>
      <c r="I11944" t="s">
        <v>221</v>
      </c>
      <c r="J11944">
        <v>2011</v>
      </c>
      <c r="K11944">
        <v>8900</v>
      </c>
      <c r="L11944">
        <v>6</v>
      </c>
      <c r="M11944" t="s">
        <v>200</v>
      </c>
      <c r="N11944" t="s">
        <v>12847</v>
      </c>
      <c r="O11944" t="s">
        <v>9923</v>
      </c>
      <c r="P11944" t="s">
        <v>12848</v>
      </c>
    </row>
    <row r="11945" spans="1:16" x14ac:dyDescent="0.25">
      <c r="A11945">
        <v>157688</v>
      </c>
      <c r="B11945" t="s">
        <v>40</v>
      </c>
      <c r="E11945" t="s">
        <v>12849</v>
      </c>
      <c r="G11945" t="s">
        <v>220</v>
      </c>
      <c r="H11945" t="s">
        <v>198</v>
      </c>
      <c r="I11945" t="s">
        <v>221</v>
      </c>
      <c r="J11945">
        <v>2011</v>
      </c>
      <c r="K11945">
        <v>10000</v>
      </c>
      <c r="L11945">
        <v>6</v>
      </c>
      <c r="M11945" t="s">
        <v>200</v>
      </c>
      <c r="N11945" t="s">
        <v>12847</v>
      </c>
      <c r="O11945" t="s">
        <v>9923</v>
      </c>
      <c r="P11945" t="s">
        <v>12850</v>
      </c>
    </row>
    <row r="11946" spans="1:16" x14ac:dyDescent="0.25">
      <c r="A11946">
        <v>157689</v>
      </c>
      <c r="B11946" t="s">
        <v>40</v>
      </c>
      <c r="E11946" t="s">
        <v>12851</v>
      </c>
      <c r="G11946" t="s">
        <v>220</v>
      </c>
      <c r="H11946" t="s">
        <v>198</v>
      </c>
      <c r="I11946" t="s">
        <v>221</v>
      </c>
      <c r="J11946">
        <v>2011</v>
      </c>
      <c r="K11946">
        <v>10000</v>
      </c>
      <c r="L11946">
        <v>6</v>
      </c>
      <c r="M11946" t="s">
        <v>200</v>
      </c>
      <c r="N11946" t="s">
        <v>12847</v>
      </c>
      <c r="O11946" t="s">
        <v>9923</v>
      </c>
      <c r="P11946" t="s">
        <v>12850</v>
      </c>
    </row>
    <row r="11947" spans="1:16" x14ac:dyDescent="0.25">
      <c r="A11947">
        <v>157690</v>
      </c>
      <c r="B11947" t="s">
        <v>40</v>
      </c>
      <c r="E11947" t="s">
        <v>12852</v>
      </c>
      <c r="G11947" t="s">
        <v>220</v>
      </c>
      <c r="H11947" t="s">
        <v>198</v>
      </c>
      <c r="I11947" t="s">
        <v>221</v>
      </c>
      <c r="J11947">
        <v>2011</v>
      </c>
      <c r="K11947">
        <v>10300</v>
      </c>
      <c r="L11947">
        <v>6</v>
      </c>
      <c r="M11947" t="s">
        <v>200</v>
      </c>
      <c r="N11947" t="s">
        <v>12847</v>
      </c>
      <c r="O11947" t="s">
        <v>9923</v>
      </c>
      <c r="P11947" t="s">
        <v>12853</v>
      </c>
    </row>
    <row r="11948" spans="1:16" x14ac:dyDescent="0.25">
      <c r="A11948">
        <v>157691</v>
      </c>
      <c r="B11948" t="s">
        <v>40</v>
      </c>
      <c r="E11948" t="s">
        <v>12854</v>
      </c>
      <c r="G11948" t="s">
        <v>220</v>
      </c>
      <c r="H11948" t="s">
        <v>198</v>
      </c>
      <c r="I11948" t="s">
        <v>221</v>
      </c>
      <c r="J11948">
        <v>2011</v>
      </c>
      <c r="K11948">
        <v>10000</v>
      </c>
      <c r="L11948">
        <v>6</v>
      </c>
      <c r="M11948" t="s">
        <v>200</v>
      </c>
      <c r="N11948" t="s">
        <v>12847</v>
      </c>
      <c r="O11948" t="s">
        <v>9923</v>
      </c>
      <c r="P11948" t="s">
        <v>12855</v>
      </c>
    </row>
    <row r="11949" spans="1:16" x14ac:dyDescent="0.25">
      <c r="A11949">
        <v>157693</v>
      </c>
      <c r="B11949" t="s">
        <v>41</v>
      </c>
      <c r="E11949" t="s">
        <v>12856</v>
      </c>
      <c r="G11949" t="s">
        <v>220</v>
      </c>
      <c r="H11949" t="s">
        <v>198</v>
      </c>
      <c r="I11949" t="s">
        <v>221</v>
      </c>
      <c r="J11949">
        <v>2011</v>
      </c>
      <c r="K11949">
        <v>9400</v>
      </c>
      <c r="L11949">
        <v>6</v>
      </c>
      <c r="M11949" t="s">
        <v>200</v>
      </c>
      <c r="N11949" t="s">
        <v>12847</v>
      </c>
      <c r="O11949" t="s">
        <v>9923</v>
      </c>
      <c r="P11949" t="s">
        <v>12855</v>
      </c>
    </row>
    <row r="11950" spans="1:16" x14ac:dyDescent="0.25">
      <c r="A11950">
        <v>157695</v>
      </c>
      <c r="B11950" t="s">
        <v>41</v>
      </c>
      <c r="E11950" t="s">
        <v>12857</v>
      </c>
      <c r="G11950" t="s">
        <v>220</v>
      </c>
      <c r="H11950" t="s">
        <v>198</v>
      </c>
      <c r="I11950" t="s">
        <v>221</v>
      </c>
      <c r="J11950">
        <v>2011</v>
      </c>
      <c r="K11950">
        <v>9400</v>
      </c>
      <c r="L11950">
        <v>6</v>
      </c>
      <c r="M11950" t="s">
        <v>200</v>
      </c>
      <c r="N11950" t="s">
        <v>12847</v>
      </c>
      <c r="O11950" t="s">
        <v>9923</v>
      </c>
      <c r="P11950" t="s">
        <v>12855</v>
      </c>
    </row>
    <row r="11951" spans="1:16" x14ac:dyDescent="0.25">
      <c r="A11951">
        <v>157696</v>
      </c>
      <c r="B11951" t="s">
        <v>41</v>
      </c>
      <c r="E11951" t="s">
        <v>12858</v>
      </c>
      <c r="G11951" t="s">
        <v>220</v>
      </c>
      <c r="H11951" t="s">
        <v>198</v>
      </c>
      <c r="I11951" t="s">
        <v>221</v>
      </c>
      <c r="J11951">
        <v>2011</v>
      </c>
      <c r="K11951">
        <v>9400</v>
      </c>
      <c r="L11951">
        <v>6</v>
      </c>
      <c r="M11951" t="s">
        <v>200</v>
      </c>
      <c r="N11951" t="s">
        <v>12847</v>
      </c>
      <c r="O11951" t="s">
        <v>9923</v>
      </c>
      <c r="P11951" t="s">
        <v>12855</v>
      </c>
    </row>
    <row r="11952" spans="1:16" x14ac:dyDescent="0.25">
      <c r="A11952">
        <v>157698</v>
      </c>
      <c r="B11952" t="s">
        <v>41</v>
      </c>
      <c r="E11952" t="s">
        <v>12859</v>
      </c>
      <c r="G11952" t="s">
        <v>220</v>
      </c>
      <c r="H11952" t="s">
        <v>198</v>
      </c>
      <c r="I11952" t="s">
        <v>221</v>
      </c>
      <c r="J11952">
        <v>2011</v>
      </c>
      <c r="K11952">
        <v>9400</v>
      </c>
      <c r="L11952">
        <v>6</v>
      </c>
      <c r="M11952" t="s">
        <v>200</v>
      </c>
      <c r="N11952" t="s">
        <v>12847</v>
      </c>
      <c r="O11952" t="s">
        <v>9923</v>
      </c>
      <c r="P11952" t="s">
        <v>12855</v>
      </c>
    </row>
    <row r="11953" spans="1:16" x14ac:dyDescent="0.25">
      <c r="A11953">
        <v>157699</v>
      </c>
      <c r="B11953" t="s">
        <v>41</v>
      </c>
      <c r="E11953" t="s">
        <v>12860</v>
      </c>
      <c r="G11953" t="s">
        <v>220</v>
      </c>
      <c r="H11953" t="s">
        <v>198</v>
      </c>
      <c r="I11953" t="s">
        <v>221</v>
      </c>
      <c r="J11953">
        <v>2011</v>
      </c>
      <c r="K11953">
        <v>9700</v>
      </c>
      <c r="L11953">
        <v>6</v>
      </c>
      <c r="M11953" t="s">
        <v>200</v>
      </c>
      <c r="N11953" t="s">
        <v>12847</v>
      </c>
      <c r="O11953" t="s">
        <v>9923</v>
      </c>
      <c r="P11953" t="s">
        <v>12853</v>
      </c>
    </row>
    <row r="11954" spans="1:16" x14ac:dyDescent="0.25">
      <c r="A11954">
        <v>157700</v>
      </c>
      <c r="B11954" t="s">
        <v>41</v>
      </c>
      <c r="E11954" t="s">
        <v>12861</v>
      </c>
      <c r="G11954" t="s">
        <v>220</v>
      </c>
      <c r="H11954" t="s">
        <v>198</v>
      </c>
      <c r="I11954" t="s">
        <v>221</v>
      </c>
      <c r="J11954">
        <v>2011</v>
      </c>
      <c r="K11954">
        <v>9700</v>
      </c>
      <c r="L11954">
        <v>6</v>
      </c>
      <c r="M11954" t="s">
        <v>200</v>
      </c>
      <c r="N11954" t="s">
        <v>12847</v>
      </c>
      <c r="O11954" t="s">
        <v>9923</v>
      </c>
      <c r="P11954" t="s">
        <v>12853</v>
      </c>
    </row>
    <row r="11955" spans="1:16" x14ac:dyDescent="0.25">
      <c r="A11955">
        <v>157701</v>
      </c>
      <c r="B11955" t="s">
        <v>42</v>
      </c>
      <c r="E11955" t="s">
        <v>12862</v>
      </c>
      <c r="G11955" t="s">
        <v>241</v>
      </c>
      <c r="H11955" t="s">
        <v>198</v>
      </c>
      <c r="I11955" t="s">
        <v>4568</v>
      </c>
      <c r="J11955">
        <v>2011</v>
      </c>
      <c r="K11955">
        <v>10000</v>
      </c>
      <c r="L11955">
        <v>27</v>
      </c>
      <c r="M11955" t="s">
        <v>200</v>
      </c>
      <c r="N11955" t="s">
        <v>12863</v>
      </c>
      <c r="O11955" t="s">
        <v>9923</v>
      </c>
      <c r="P11955" t="s">
        <v>10044</v>
      </c>
    </row>
    <row r="11956" spans="1:16" x14ac:dyDescent="0.25">
      <c r="A11956">
        <v>157702</v>
      </c>
      <c r="B11956" t="s">
        <v>42</v>
      </c>
      <c r="E11956" t="s">
        <v>12864</v>
      </c>
      <c r="G11956" t="s">
        <v>235</v>
      </c>
      <c r="H11956" t="s">
        <v>198</v>
      </c>
      <c r="I11956" t="s">
        <v>6370</v>
      </c>
      <c r="J11956">
        <v>2011</v>
      </c>
      <c r="K11956">
        <v>9400</v>
      </c>
      <c r="L11956">
        <v>10</v>
      </c>
      <c r="M11956" t="s">
        <v>200</v>
      </c>
      <c r="N11956" t="s">
        <v>12847</v>
      </c>
      <c r="O11956" t="s">
        <v>9923</v>
      </c>
      <c r="P11956" t="s">
        <v>12865</v>
      </c>
    </row>
    <row r="11957" spans="1:16" x14ac:dyDescent="0.25">
      <c r="A11957">
        <v>157703</v>
      </c>
      <c r="B11957" t="s">
        <v>42</v>
      </c>
      <c r="E11957" t="s">
        <v>12866</v>
      </c>
      <c r="G11957" t="s">
        <v>241</v>
      </c>
      <c r="H11957" t="s">
        <v>198</v>
      </c>
      <c r="I11957" t="s">
        <v>4568</v>
      </c>
      <c r="J11957">
        <v>2011</v>
      </c>
      <c r="K11957">
        <v>10000</v>
      </c>
      <c r="L11957">
        <v>27</v>
      </c>
      <c r="M11957" t="s">
        <v>200</v>
      </c>
      <c r="N11957" t="s">
        <v>12863</v>
      </c>
      <c r="O11957" t="s">
        <v>9923</v>
      </c>
      <c r="P11957" t="s">
        <v>10044</v>
      </c>
    </row>
    <row r="11958" spans="1:16" x14ac:dyDescent="0.25">
      <c r="A11958">
        <v>157704</v>
      </c>
      <c r="B11958" t="s">
        <v>42</v>
      </c>
      <c r="E11958" t="s">
        <v>12867</v>
      </c>
      <c r="G11958" t="s">
        <v>235</v>
      </c>
      <c r="H11958" t="s">
        <v>198</v>
      </c>
      <c r="I11958" t="s">
        <v>6370</v>
      </c>
      <c r="J11958">
        <v>2011</v>
      </c>
      <c r="K11958">
        <v>9400</v>
      </c>
      <c r="L11958">
        <v>10</v>
      </c>
      <c r="M11958" t="s">
        <v>200</v>
      </c>
      <c r="N11958" t="s">
        <v>12847</v>
      </c>
      <c r="O11958" t="s">
        <v>9923</v>
      </c>
      <c r="P11958" t="s">
        <v>12865</v>
      </c>
    </row>
    <row r="11959" spans="1:16" x14ac:dyDescent="0.25">
      <c r="A11959">
        <v>157705</v>
      </c>
      <c r="B11959" t="s">
        <v>42</v>
      </c>
      <c r="E11959" t="s">
        <v>12868</v>
      </c>
      <c r="G11959" t="s">
        <v>241</v>
      </c>
      <c r="H11959" t="s">
        <v>198</v>
      </c>
      <c r="I11959" t="s">
        <v>4568</v>
      </c>
      <c r="J11959">
        <v>2011</v>
      </c>
      <c r="K11959">
        <v>10000</v>
      </c>
      <c r="L11959">
        <v>27</v>
      </c>
      <c r="M11959" t="s">
        <v>200</v>
      </c>
      <c r="N11959" t="s">
        <v>12863</v>
      </c>
      <c r="O11959" t="s">
        <v>9923</v>
      </c>
      <c r="P11959" t="s">
        <v>10044</v>
      </c>
    </row>
    <row r="11960" spans="1:16" x14ac:dyDescent="0.25">
      <c r="A11960">
        <v>157708</v>
      </c>
      <c r="B11960" t="s">
        <v>42</v>
      </c>
      <c r="E11960" t="s">
        <v>12869</v>
      </c>
      <c r="G11960" t="s">
        <v>235</v>
      </c>
      <c r="H11960" t="s">
        <v>198</v>
      </c>
      <c r="I11960" t="s">
        <v>6370</v>
      </c>
      <c r="J11960">
        <v>2011</v>
      </c>
      <c r="K11960">
        <v>9400</v>
      </c>
      <c r="L11960">
        <v>10</v>
      </c>
      <c r="M11960" t="s">
        <v>200</v>
      </c>
      <c r="N11960" t="s">
        <v>12847</v>
      </c>
      <c r="O11960" t="s">
        <v>9923</v>
      </c>
      <c r="P11960" t="s">
        <v>12865</v>
      </c>
    </row>
    <row r="11961" spans="1:16" x14ac:dyDescent="0.25">
      <c r="A11961">
        <v>157709</v>
      </c>
      <c r="B11961" t="s">
        <v>9985</v>
      </c>
      <c r="E11961" t="s">
        <v>12870</v>
      </c>
      <c r="G11961" t="s">
        <v>10122</v>
      </c>
      <c r="H11961" t="s">
        <v>198</v>
      </c>
      <c r="I11961" t="s">
        <v>10123</v>
      </c>
      <c r="J11961">
        <v>2011</v>
      </c>
      <c r="K11961">
        <v>10000</v>
      </c>
      <c r="L11961">
        <v>51</v>
      </c>
      <c r="M11961" t="s">
        <v>200</v>
      </c>
      <c r="N11961" t="s">
        <v>12847</v>
      </c>
      <c r="O11961" t="s">
        <v>9923</v>
      </c>
      <c r="P11961" t="s">
        <v>12871</v>
      </c>
    </row>
    <row r="11962" spans="1:16" x14ac:dyDescent="0.25">
      <c r="A11962">
        <v>157710</v>
      </c>
      <c r="B11962" t="s">
        <v>9985</v>
      </c>
      <c r="E11962" t="s">
        <v>12872</v>
      </c>
      <c r="G11962" t="s">
        <v>10122</v>
      </c>
      <c r="H11962" t="s">
        <v>198</v>
      </c>
      <c r="I11962" t="s">
        <v>10123</v>
      </c>
      <c r="J11962">
        <v>2011</v>
      </c>
      <c r="K11962">
        <v>10000</v>
      </c>
      <c r="L11962">
        <v>51</v>
      </c>
      <c r="M11962" t="s">
        <v>200</v>
      </c>
      <c r="N11962" t="s">
        <v>12847</v>
      </c>
      <c r="O11962" t="s">
        <v>9923</v>
      </c>
      <c r="P11962" t="s">
        <v>12873</v>
      </c>
    </row>
    <row r="11963" spans="1:16" x14ac:dyDescent="0.25">
      <c r="A11963">
        <v>157711</v>
      </c>
      <c r="B11963" t="s">
        <v>9985</v>
      </c>
      <c r="E11963" t="s">
        <v>12874</v>
      </c>
      <c r="G11963" t="s">
        <v>10122</v>
      </c>
      <c r="H11963" t="s">
        <v>198</v>
      </c>
      <c r="I11963" t="s">
        <v>10123</v>
      </c>
      <c r="J11963">
        <v>2011</v>
      </c>
      <c r="K11963">
        <v>9400</v>
      </c>
      <c r="L11963">
        <v>51</v>
      </c>
      <c r="M11963" t="s">
        <v>200</v>
      </c>
      <c r="N11963" t="s">
        <v>12847</v>
      </c>
      <c r="O11963" t="s">
        <v>9923</v>
      </c>
      <c r="P11963" t="s">
        <v>12875</v>
      </c>
    </row>
    <row r="11964" spans="1:16" x14ac:dyDescent="0.25">
      <c r="A11964">
        <v>157712</v>
      </c>
      <c r="B11964" t="s">
        <v>9985</v>
      </c>
      <c r="E11964" t="s">
        <v>12876</v>
      </c>
      <c r="G11964" t="s">
        <v>10122</v>
      </c>
      <c r="H11964" t="s">
        <v>198</v>
      </c>
      <c r="I11964" t="s">
        <v>10123</v>
      </c>
      <c r="J11964">
        <v>2011</v>
      </c>
      <c r="K11964">
        <v>9400</v>
      </c>
      <c r="L11964">
        <v>51</v>
      </c>
      <c r="M11964" t="s">
        <v>200</v>
      </c>
      <c r="N11964" t="s">
        <v>12847</v>
      </c>
      <c r="O11964" t="s">
        <v>9923</v>
      </c>
      <c r="P11964" t="s">
        <v>12875</v>
      </c>
    </row>
    <row r="11965" spans="1:16" x14ac:dyDescent="0.25">
      <c r="A11965">
        <v>157713</v>
      </c>
      <c r="B11965" t="s">
        <v>9985</v>
      </c>
      <c r="E11965" t="s">
        <v>12877</v>
      </c>
      <c r="G11965" t="s">
        <v>10122</v>
      </c>
      <c r="H11965" t="s">
        <v>198</v>
      </c>
      <c r="I11965" t="s">
        <v>10123</v>
      </c>
      <c r="J11965">
        <v>2011</v>
      </c>
      <c r="K11965">
        <v>9400</v>
      </c>
      <c r="L11965">
        <v>51</v>
      </c>
      <c r="M11965" t="s">
        <v>200</v>
      </c>
      <c r="N11965" t="s">
        <v>12847</v>
      </c>
      <c r="O11965" t="s">
        <v>9923</v>
      </c>
      <c r="P11965" t="s">
        <v>12875</v>
      </c>
    </row>
    <row r="11966" spans="1:16" x14ac:dyDescent="0.25">
      <c r="A11966">
        <v>157714</v>
      </c>
      <c r="B11966" t="s">
        <v>9985</v>
      </c>
      <c r="E11966" t="s">
        <v>12878</v>
      </c>
      <c r="G11966" t="s">
        <v>10122</v>
      </c>
      <c r="H11966" t="s">
        <v>198</v>
      </c>
      <c r="I11966" t="s">
        <v>10123</v>
      </c>
      <c r="J11966">
        <v>2011</v>
      </c>
      <c r="K11966">
        <v>9400</v>
      </c>
      <c r="L11966">
        <v>51</v>
      </c>
      <c r="M11966" t="s">
        <v>200</v>
      </c>
      <c r="N11966" t="s">
        <v>12847</v>
      </c>
      <c r="O11966" t="s">
        <v>9923</v>
      </c>
      <c r="P11966" t="s">
        <v>12875</v>
      </c>
    </row>
    <row r="11967" spans="1:16" x14ac:dyDescent="0.25">
      <c r="A11967">
        <v>157715</v>
      </c>
      <c r="B11967" t="s">
        <v>9985</v>
      </c>
      <c r="E11967" t="s">
        <v>12879</v>
      </c>
      <c r="G11967" t="s">
        <v>10122</v>
      </c>
      <c r="H11967" t="s">
        <v>198</v>
      </c>
      <c r="I11967" t="s">
        <v>10123</v>
      </c>
      <c r="J11967">
        <v>2011</v>
      </c>
      <c r="K11967">
        <v>9400</v>
      </c>
      <c r="L11967">
        <v>51</v>
      </c>
      <c r="M11967" t="s">
        <v>200</v>
      </c>
      <c r="N11967" t="s">
        <v>12847</v>
      </c>
      <c r="O11967" t="s">
        <v>9923</v>
      </c>
      <c r="P11967" t="s">
        <v>12875</v>
      </c>
    </row>
    <row r="11968" spans="1:16" x14ac:dyDescent="0.25">
      <c r="A11968">
        <v>157716</v>
      </c>
      <c r="B11968" t="s">
        <v>9985</v>
      </c>
      <c r="E11968" t="s">
        <v>12880</v>
      </c>
      <c r="G11968" t="s">
        <v>10122</v>
      </c>
      <c r="H11968" t="s">
        <v>198</v>
      </c>
      <c r="I11968" t="s">
        <v>10123</v>
      </c>
      <c r="J11968">
        <v>2011</v>
      </c>
      <c r="K11968">
        <v>9400</v>
      </c>
      <c r="L11968">
        <v>51</v>
      </c>
      <c r="M11968" t="s">
        <v>200</v>
      </c>
      <c r="N11968" t="s">
        <v>12847</v>
      </c>
      <c r="O11968" t="s">
        <v>9923</v>
      </c>
      <c r="P11968" t="s">
        <v>12881</v>
      </c>
    </row>
    <row r="11969" spans="1:16" x14ac:dyDescent="0.25">
      <c r="A11969">
        <v>157717</v>
      </c>
      <c r="B11969" t="s">
        <v>9985</v>
      </c>
      <c r="E11969" t="s">
        <v>12882</v>
      </c>
      <c r="G11969" t="s">
        <v>10122</v>
      </c>
      <c r="H11969" t="s">
        <v>198</v>
      </c>
      <c r="I11969" t="s">
        <v>10123</v>
      </c>
      <c r="J11969">
        <v>2011</v>
      </c>
      <c r="K11969">
        <v>9400</v>
      </c>
      <c r="L11969">
        <v>51</v>
      </c>
      <c r="M11969" t="s">
        <v>200</v>
      </c>
      <c r="N11969" t="s">
        <v>12847</v>
      </c>
      <c r="O11969" t="s">
        <v>9923</v>
      </c>
      <c r="P11969" t="s">
        <v>12881</v>
      </c>
    </row>
    <row r="11970" spans="1:16" x14ac:dyDescent="0.25">
      <c r="A11970">
        <v>157718</v>
      </c>
      <c r="B11970" t="s">
        <v>44</v>
      </c>
      <c r="E11970" t="s">
        <v>12883</v>
      </c>
      <c r="G11970" t="s">
        <v>245</v>
      </c>
      <c r="H11970" t="s">
        <v>198</v>
      </c>
      <c r="I11970" t="s">
        <v>246</v>
      </c>
      <c r="J11970">
        <v>2011</v>
      </c>
      <c r="K11970">
        <v>10300</v>
      </c>
      <c r="L11970">
        <v>35</v>
      </c>
      <c r="M11970" t="s">
        <v>200</v>
      </c>
      <c r="N11970" t="s">
        <v>12847</v>
      </c>
      <c r="O11970" t="s">
        <v>9923</v>
      </c>
      <c r="P11970" t="s">
        <v>12884</v>
      </c>
    </row>
    <row r="11971" spans="1:16" x14ac:dyDescent="0.25">
      <c r="A11971">
        <v>157719</v>
      </c>
      <c r="B11971" t="s">
        <v>44</v>
      </c>
      <c r="E11971" t="s">
        <v>12885</v>
      </c>
      <c r="G11971" t="s">
        <v>245</v>
      </c>
      <c r="H11971" t="s">
        <v>198</v>
      </c>
      <c r="I11971" t="s">
        <v>246</v>
      </c>
      <c r="J11971">
        <v>2011</v>
      </c>
      <c r="K11971">
        <v>10300</v>
      </c>
      <c r="L11971">
        <v>35</v>
      </c>
      <c r="M11971" t="s">
        <v>200</v>
      </c>
      <c r="N11971" t="s">
        <v>12847</v>
      </c>
      <c r="O11971" t="s">
        <v>9923</v>
      </c>
      <c r="P11971" t="s">
        <v>12884</v>
      </c>
    </row>
    <row r="11972" spans="1:16" x14ac:dyDescent="0.25">
      <c r="A11972">
        <v>157720</v>
      </c>
      <c r="B11972" t="s">
        <v>44</v>
      </c>
      <c r="E11972" t="s">
        <v>12886</v>
      </c>
      <c r="G11972" t="s">
        <v>245</v>
      </c>
      <c r="H11972" t="s">
        <v>198</v>
      </c>
      <c r="I11972" t="s">
        <v>246</v>
      </c>
      <c r="J11972">
        <v>2011</v>
      </c>
      <c r="K11972">
        <v>10300</v>
      </c>
      <c r="L11972">
        <v>35</v>
      </c>
      <c r="M11972" t="s">
        <v>200</v>
      </c>
      <c r="N11972" t="s">
        <v>12847</v>
      </c>
      <c r="O11972" t="s">
        <v>9923</v>
      </c>
      <c r="P11972" t="s">
        <v>12884</v>
      </c>
    </row>
    <row r="11973" spans="1:16" x14ac:dyDescent="0.25">
      <c r="A11973">
        <v>157721</v>
      </c>
      <c r="B11973" t="s">
        <v>44</v>
      </c>
      <c r="E11973" t="s">
        <v>12887</v>
      </c>
      <c r="G11973" t="s">
        <v>197</v>
      </c>
      <c r="H11973" t="s">
        <v>198</v>
      </c>
      <c r="I11973" t="s">
        <v>199</v>
      </c>
      <c r="J11973">
        <v>2011</v>
      </c>
      <c r="K11973">
        <v>10300</v>
      </c>
      <c r="L11973">
        <v>2</v>
      </c>
      <c r="M11973" t="s">
        <v>200</v>
      </c>
      <c r="N11973" t="s">
        <v>12888</v>
      </c>
      <c r="O11973" t="s">
        <v>9923</v>
      </c>
      <c r="P11973" t="s">
        <v>12889</v>
      </c>
    </row>
    <row r="11974" spans="1:16" x14ac:dyDescent="0.25">
      <c r="A11974">
        <v>157725</v>
      </c>
      <c r="B11974" t="s">
        <v>54</v>
      </c>
      <c r="E11974" t="s">
        <v>12890</v>
      </c>
      <c r="G11974" t="s">
        <v>245</v>
      </c>
      <c r="H11974" t="s">
        <v>198</v>
      </c>
      <c r="I11974" t="s">
        <v>246</v>
      </c>
      <c r="J11974">
        <v>2011</v>
      </c>
      <c r="K11974">
        <v>8900</v>
      </c>
      <c r="L11974">
        <v>35</v>
      </c>
      <c r="M11974" t="s">
        <v>200</v>
      </c>
      <c r="N11974" t="s">
        <v>12847</v>
      </c>
      <c r="O11974" t="s">
        <v>9923</v>
      </c>
      <c r="P11974" t="s">
        <v>12884</v>
      </c>
    </row>
    <row r="11975" spans="1:16" x14ac:dyDescent="0.25">
      <c r="A11975">
        <v>157726</v>
      </c>
      <c r="B11975" t="s">
        <v>54</v>
      </c>
      <c r="E11975" t="s">
        <v>12891</v>
      </c>
      <c r="G11975" t="s">
        <v>245</v>
      </c>
      <c r="H11975" t="s">
        <v>198</v>
      </c>
      <c r="I11975" t="s">
        <v>246</v>
      </c>
      <c r="J11975">
        <v>2011</v>
      </c>
      <c r="K11975">
        <v>8900</v>
      </c>
      <c r="L11975">
        <v>35</v>
      </c>
      <c r="M11975" t="s">
        <v>200</v>
      </c>
      <c r="N11975" t="s">
        <v>12847</v>
      </c>
      <c r="O11975" t="s">
        <v>9923</v>
      </c>
      <c r="P11975" t="s">
        <v>12884</v>
      </c>
    </row>
    <row r="11976" spans="1:16" x14ac:dyDescent="0.25">
      <c r="A11976">
        <v>157727</v>
      </c>
      <c r="B11976" t="s">
        <v>54</v>
      </c>
      <c r="E11976" t="s">
        <v>12892</v>
      </c>
      <c r="G11976" t="s">
        <v>245</v>
      </c>
      <c r="H11976" t="s">
        <v>198</v>
      </c>
      <c r="I11976" t="s">
        <v>246</v>
      </c>
      <c r="J11976">
        <v>2011</v>
      </c>
      <c r="K11976">
        <v>8900</v>
      </c>
      <c r="L11976">
        <v>35</v>
      </c>
      <c r="M11976" t="s">
        <v>200</v>
      </c>
      <c r="N11976" t="s">
        <v>12847</v>
      </c>
      <c r="O11976" t="s">
        <v>9923</v>
      </c>
      <c r="P11976" t="s">
        <v>12884</v>
      </c>
    </row>
    <row r="11977" spans="1:16" x14ac:dyDescent="0.25">
      <c r="A11977">
        <v>157728</v>
      </c>
      <c r="B11977" t="s">
        <v>54</v>
      </c>
      <c r="E11977" t="s">
        <v>12893</v>
      </c>
      <c r="G11977" t="s">
        <v>245</v>
      </c>
      <c r="H11977" t="s">
        <v>198</v>
      </c>
      <c r="I11977" t="s">
        <v>246</v>
      </c>
      <c r="J11977">
        <v>2011</v>
      </c>
      <c r="K11977">
        <v>9400</v>
      </c>
      <c r="L11977">
        <v>35</v>
      </c>
      <c r="M11977" t="s">
        <v>200</v>
      </c>
      <c r="N11977" t="s">
        <v>12847</v>
      </c>
      <c r="O11977" t="s">
        <v>9923</v>
      </c>
      <c r="P11977" t="s">
        <v>12894</v>
      </c>
    </row>
    <row r="11978" spans="1:16" x14ac:dyDescent="0.25">
      <c r="A11978">
        <v>157729</v>
      </c>
      <c r="B11978" t="s">
        <v>54</v>
      </c>
      <c r="E11978" t="s">
        <v>12895</v>
      </c>
      <c r="G11978" t="s">
        <v>245</v>
      </c>
      <c r="H11978" t="s">
        <v>198</v>
      </c>
      <c r="I11978" t="s">
        <v>246</v>
      </c>
      <c r="J11978">
        <v>2011</v>
      </c>
      <c r="K11978">
        <v>9400</v>
      </c>
      <c r="L11978">
        <v>35</v>
      </c>
      <c r="M11978" t="s">
        <v>200</v>
      </c>
      <c r="N11978" t="s">
        <v>12847</v>
      </c>
      <c r="O11978" t="s">
        <v>9923</v>
      </c>
      <c r="P11978" t="s">
        <v>12894</v>
      </c>
    </row>
    <row r="11979" spans="1:16" x14ac:dyDescent="0.25">
      <c r="A11979">
        <v>157730</v>
      </c>
      <c r="B11979" t="s">
        <v>52</v>
      </c>
      <c r="E11979" t="s">
        <v>12896</v>
      </c>
      <c r="G11979" t="s">
        <v>10122</v>
      </c>
      <c r="H11979" t="s">
        <v>198</v>
      </c>
      <c r="I11979" t="s">
        <v>10123</v>
      </c>
      <c r="J11979">
        <v>2011</v>
      </c>
      <c r="K11979">
        <v>9400</v>
      </c>
      <c r="L11979">
        <v>51</v>
      </c>
      <c r="M11979" t="s">
        <v>200</v>
      </c>
      <c r="N11979" t="s">
        <v>12847</v>
      </c>
      <c r="O11979" t="s">
        <v>9923</v>
      </c>
      <c r="P11979" t="s">
        <v>12897</v>
      </c>
    </row>
    <row r="11980" spans="1:16" x14ac:dyDescent="0.25">
      <c r="A11980">
        <v>157731</v>
      </c>
      <c r="B11980" t="s">
        <v>52</v>
      </c>
      <c r="E11980" t="s">
        <v>12898</v>
      </c>
      <c r="G11980" t="s">
        <v>10122</v>
      </c>
      <c r="H11980" t="s">
        <v>198</v>
      </c>
      <c r="I11980" t="s">
        <v>10123</v>
      </c>
      <c r="J11980">
        <v>2011</v>
      </c>
      <c r="K11980">
        <v>10300</v>
      </c>
      <c r="L11980">
        <v>51</v>
      </c>
      <c r="M11980" t="s">
        <v>200</v>
      </c>
      <c r="N11980" t="s">
        <v>12847</v>
      </c>
      <c r="O11980" t="s">
        <v>9923</v>
      </c>
      <c r="P11980" t="s">
        <v>12899</v>
      </c>
    </row>
    <row r="11981" spans="1:16" x14ac:dyDescent="0.25">
      <c r="A11981">
        <v>157733</v>
      </c>
      <c r="B11981" t="s">
        <v>52</v>
      </c>
      <c r="E11981" t="s">
        <v>12900</v>
      </c>
      <c r="G11981" t="s">
        <v>10122</v>
      </c>
      <c r="H11981" t="s">
        <v>198</v>
      </c>
      <c r="I11981" t="s">
        <v>10123</v>
      </c>
      <c r="J11981">
        <v>2011</v>
      </c>
      <c r="K11981">
        <v>10300</v>
      </c>
      <c r="L11981">
        <v>51</v>
      </c>
      <c r="M11981" t="s">
        <v>200</v>
      </c>
      <c r="N11981" t="s">
        <v>12847</v>
      </c>
      <c r="O11981" t="s">
        <v>9923</v>
      </c>
      <c r="P11981" t="s">
        <v>12899</v>
      </c>
    </row>
    <row r="11982" spans="1:16" x14ac:dyDescent="0.25">
      <c r="A11982">
        <v>157734</v>
      </c>
      <c r="B11982" t="s">
        <v>52</v>
      </c>
      <c r="E11982" t="s">
        <v>12901</v>
      </c>
      <c r="G11982" t="s">
        <v>10122</v>
      </c>
      <c r="H11982" t="s">
        <v>198</v>
      </c>
      <c r="I11982" t="s">
        <v>10123</v>
      </c>
      <c r="J11982">
        <v>2011</v>
      </c>
      <c r="K11982">
        <v>9400</v>
      </c>
      <c r="L11982">
        <v>51</v>
      </c>
      <c r="M11982" t="s">
        <v>200</v>
      </c>
      <c r="N11982" t="s">
        <v>12847</v>
      </c>
      <c r="O11982" t="s">
        <v>9923</v>
      </c>
      <c r="P11982" t="s">
        <v>12899</v>
      </c>
    </row>
    <row r="11983" spans="1:16" x14ac:dyDescent="0.25">
      <c r="A11983">
        <v>157735</v>
      </c>
      <c r="B11983" t="s">
        <v>52</v>
      </c>
      <c r="E11983" t="s">
        <v>12902</v>
      </c>
      <c r="G11983" t="s">
        <v>10122</v>
      </c>
      <c r="H11983" t="s">
        <v>198</v>
      </c>
      <c r="I11983" t="s">
        <v>10123</v>
      </c>
      <c r="J11983">
        <v>2011</v>
      </c>
      <c r="K11983">
        <v>10300</v>
      </c>
      <c r="L11983">
        <v>51</v>
      </c>
      <c r="M11983" t="s">
        <v>200</v>
      </c>
      <c r="N11983" t="s">
        <v>12847</v>
      </c>
      <c r="O11983" t="s">
        <v>9923</v>
      </c>
      <c r="P11983" t="s">
        <v>12899</v>
      </c>
    </row>
    <row r="11984" spans="1:16" x14ac:dyDescent="0.25">
      <c r="A11984">
        <v>157737</v>
      </c>
      <c r="B11984" t="s">
        <v>52</v>
      </c>
      <c r="E11984" t="s">
        <v>12903</v>
      </c>
      <c r="G11984" t="s">
        <v>10122</v>
      </c>
      <c r="H11984" t="s">
        <v>198</v>
      </c>
      <c r="I11984" t="s">
        <v>10123</v>
      </c>
      <c r="J11984">
        <v>2011</v>
      </c>
      <c r="K11984">
        <v>10000</v>
      </c>
      <c r="L11984">
        <v>51</v>
      </c>
      <c r="M11984" t="s">
        <v>200</v>
      </c>
      <c r="N11984" t="s">
        <v>12847</v>
      </c>
      <c r="O11984" t="s">
        <v>9923</v>
      </c>
      <c r="P11984" t="s">
        <v>12904</v>
      </c>
    </row>
    <row r="11985" spans="1:16" x14ac:dyDescent="0.25">
      <c r="A11985">
        <v>157738</v>
      </c>
      <c r="B11985" t="s">
        <v>52</v>
      </c>
      <c r="E11985" t="s">
        <v>12905</v>
      </c>
      <c r="G11985" t="s">
        <v>241</v>
      </c>
      <c r="H11985" t="s">
        <v>198</v>
      </c>
      <c r="I11985" t="s">
        <v>4568</v>
      </c>
      <c r="J11985">
        <v>2011</v>
      </c>
      <c r="K11985">
        <v>10000</v>
      </c>
      <c r="L11985">
        <v>27</v>
      </c>
      <c r="M11985" t="s">
        <v>200</v>
      </c>
      <c r="N11985" t="s">
        <v>12863</v>
      </c>
      <c r="O11985" t="s">
        <v>9923</v>
      </c>
      <c r="P11985" t="s">
        <v>10044</v>
      </c>
    </row>
    <row r="11986" spans="1:16" x14ac:dyDescent="0.25">
      <c r="A11986">
        <v>157739</v>
      </c>
      <c r="B11986" t="s">
        <v>41</v>
      </c>
      <c r="E11986" t="s">
        <v>12906</v>
      </c>
      <c r="G11986" t="s">
        <v>10122</v>
      </c>
      <c r="H11986" t="s">
        <v>198</v>
      </c>
      <c r="I11986" t="s">
        <v>10123</v>
      </c>
      <c r="J11986">
        <v>2011</v>
      </c>
      <c r="K11986">
        <v>8900</v>
      </c>
      <c r="L11986">
        <v>51</v>
      </c>
      <c r="M11986" t="s">
        <v>200</v>
      </c>
      <c r="N11986" t="s">
        <v>12847</v>
      </c>
      <c r="O11986" t="s">
        <v>9923</v>
      </c>
      <c r="P11986" t="s">
        <v>12899</v>
      </c>
    </row>
    <row r="11987" spans="1:16" x14ac:dyDescent="0.25">
      <c r="A11987">
        <v>157741</v>
      </c>
      <c r="B11987" t="s">
        <v>41</v>
      </c>
      <c r="E11987" t="s">
        <v>12907</v>
      </c>
      <c r="G11987" t="s">
        <v>10122</v>
      </c>
      <c r="H11987" t="s">
        <v>198</v>
      </c>
      <c r="I11987" t="s">
        <v>10123</v>
      </c>
      <c r="J11987">
        <v>2011</v>
      </c>
      <c r="K11987">
        <v>9400</v>
      </c>
      <c r="L11987">
        <v>51</v>
      </c>
      <c r="M11987" t="s">
        <v>200</v>
      </c>
      <c r="N11987" t="s">
        <v>12847</v>
      </c>
      <c r="O11987" t="s">
        <v>9923</v>
      </c>
      <c r="P11987" t="s">
        <v>12904</v>
      </c>
    </row>
    <row r="11988" spans="1:16" x14ac:dyDescent="0.25">
      <c r="A11988">
        <v>157744</v>
      </c>
      <c r="B11988" t="s">
        <v>63</v>
      </c>
      <c r="E11988" t="s">
        <v>12908</v>
      </c>
      <c r="G11988" t="s">
        <v>289</v>
      </c>
      <c r="H11988" t="s">
        <v>198</v>
      </c>
      <c r="I11988" t="s">
        <v>10042</v>
      </c>
      <c r="J11988">
        <v>2011</v>
      </c>
      <c r="K11988">
        <v>8600</v>
      </c>
      <c r="L11988">
        <v>9</v>
      </c>
      <c r="M11988" t="s">
        <v>200</v>
      </c>
      <c r="N11988" t="s">
        <v>12863</v>
      </c>
      <c r="O11988" t="s">
        <v>9923</v>
      </c>
      <c r="P11988" t="s">
        <v>10044</v>
      </c>
    </row>
    <row r="11989" spans="1:16" x14ac:dyDescent="0.25">
      <c r="A11989">
        <v>157745</v>
      </c>
      <c r="B11989" t="s">
        <v>63</v>
      </c>
      <c r="E11989" t="s">
        <v>12909</v>
      </c>
      <c r="G11989" t="s">
        <v>264</v>
      </c>
      <c r="H11989" t="s">
        <v>198</v>
      </c>
      <c r="I11989" t="s">
        <v>265</v>
      </c>
      <c r="J11989">
        <v>2011</v>
      </c>
      <c r="K11989">
        <v>9400</v>
      </c>
      <c r="L11989">
        <v>33</v>
      </c>
      <c r="M11989" t="s">
        <v>200</v>
      </c>
      <c r="N11989" t="s">
        <v>12847</v>
      </c>
      <c r="O11989" t="s">
        <v>9923</v>
      </c>
      <c r="P11989" t="s">
        <v>12910</v>
      </c>
    </row>
    <row r="11990" spans="1:16" x14ac:dyDescent="0.25">
      <c r="A11990">
        <v>157746</v>
      </c>
      <c r="B11990" t="s">
        <v>63</v>
      </c>
      <c r="E11990" t="s">
        <v>12911</v>
      </c>
      <c r="G11990" t="s">
        <v>264</v>
      </c>
      <c r="H11990" t="s">
        <v>198</v>
      </c>
      <c r="I11990" t="s">
        <v>265</v>
      </c>
      <c r="J11990">
        <v>2011</v>
      </c>
      <c r="K11990">
        <v>8600</v>
      </c>
      <c r="L11990">
        <v>33</v>
      </c>
      <c r="M11990" t="s">
        <v>200</v>
      </c>
      <c r="N11990" t="s">
        <v>12847</v>
      </c>
      <c r="O11990" t="s">
        <v>9923</v>
      </c>
      <c r="P11990" t="s">
        <v>12912</v>
      </c>
    </row>
    <row r="11991" spans="1:16" x14ac:dyDescent="0.25">
      <c r="A11991">
        <v>157747</v>
      </c>
      <c r="B11991" t="s">
        <v>63</v>
      </c>
      <c r="E11991" t="s">
        <v>12913</v>
      </c>
      <c r="G11991" t="s">
        <v>264</v>
      </c>
      <c r="H11991" t="s">
        <v>198</v>
      </c>
      <c r="I11991" t="s">
        <v>265</v>
      </c>
      <c r="J11991">
        <v>2011</v>
      </c>
      <c r="K11991">
        <v>8600</v>
      </c>
      <c r="L11991">
        <v>33</v>
      </c>
      <c r="M11991" t="s">
        <v>200</v>
      </c>
      <c r="N11991" t="s">
        <v>12847</v>
      </c>
      <c r="O11991" t="s">
        <v>9923</v>
      </c>
      <c r="P11991" t="s">
        <v>12912</v>
      </c>
    </row>
    <row r="11992" spans="1:16" x14ac:dyDescent="0.25">
      <c r="A11992">
        <v>157748</v>
      </c>
      <c r="B11992" t="s">
        <v>63</v>
      </c>
      <c r="E11992" t="s">
        <v>12914</v>
      </c>
      <c r="G11992" t="s">
        <v>289</v>
      </c>
      <c r="H11992" t="s">
        <v>198</v>
      </c>
      <c r="I11992" t="s">
        <v>10042</v>
      </c>
      <c r="J11992">
        <v>2011</v>
      </c>
      <c r="K11992">
        <v>8600</v>
      </c>
      <c r="L11992">
        <v>9</v>
      </c>
      <c r="M11992" t="s">
        <v>200</v>
      </c>
      <c r="N11992" t="s">
        <v>12863</v>
      </c>
      <c r="O11992" t="s">
        <v>9923</v>
      </c>
      <c r="P11992" t="s">
        <v>10044</v>
      </c>
    </row>
    <row r="11993" spans="1:16" x14ac:dyDescent="0.25">
      <c r="A11993">
        <v>157749</v>
      </c>
      <c r="B11993" t="s">
        <v>63</v>
      </c>
      <c r="E11993" t="s">
        <v>12915</v>
      </c>
      <c r="G11993" t="s">
        <v>264</v>
      </c>
      <c r="H11993" t="s">
        <v>198</v>
      </c>
      <c r="I11993" t="s">
        <v>265</v>
      </c>
      <c r="J11993">
        <v>2011</v>
      </c>
      <c r="K11993">
        <v>9400</v>
      </c>
      <c r="L11993">
        <v>33</v>
      </c>
      <c r="M11993" t="s">
        <v>200</v>
      </c>
      <c r="N11993" t="s">
        <v>12847</v>
      </c>
      <c r="O11993" t="s">
        <v>9923</v>
      </c>
      <c r="P11993" t="s">
        <v>12910</v>
      </c>
    </row>
    <row r="11994" spans="1:16" x14ac:dyDescent="0.25">
      <c r="A11994">
        <v>157750</v>
      </c>
      <c r="B11994" t="s">
        <v>63</v>
      </c>
      <c r="E11994" t="s">
        <v>12916</v>
      </c>
      <c r="G11994" t="s">
        <v>264</v>
      </c>
      <c r="H11994" t="s">
        <v>198</v>
      </c>
      <c r="I11994" t="s">
        <v>265</v>
      </c>
      <c r="J11994">
        <v>2011</v>
      </c>
      <c r="K11994">
        <v>9400</v>
      </c>
      <c r="L11994">
        <v>33</v>
      </c>
      <c r="M11994" t="s">
        <v>200</v>
      </c>
      <c r="N11994" t="s">
        <v>12847</v>
      </c>
      <c r="O11994" t="s">
        <v>9923</v>
      </c>
      <c r="P11994" t="s">
        <v>12910</v>
      </c>
    </row>
    <row r="11995" spans="1:16" x14ac:dyDescent="0.25">
      <c r="A11995">
        <v>157751</v>
      </c>
      <c r="B11995" t="s">
        <v>63</v>
      </c>
      <c r="E11995" t="s">
        <v>12917</v>
      </c>
      <c r="G11995" t="s">
        <v>264</v>
      </c>
      <c r="H11995" t="s">
        <v>198</v>
      </c>
      <c r="I11995" t="s">
        <v>265</v>
      </c>
      <c r="J11995">
        <v>2011</v>
      </c>
      <c r="K11995">
        <v>9400</v>
      </c>
      <c r="L11995">
        <v>33</v>
      </c>
      <c r="M11995" t="s">
        <v>200</v>
      </c>
      <c r="N11995" t="s">
        <v>12847</v>
      </c>
      <c r="O11995" t="s">
        <v>9923</v>
      </c>
      <c r="P11995" t="s">
        <v>12910</v>
      </c>
    </row>
    <row r="11996" spans="1:16" x14ac:dyDescent="0.25">
      <c r="A11996">
        <v>157752</v>
      </c>
      <c r="B11996" t="s">
        <v>63</v>
      </c>
      <c r="E11996" t="s">
        <v>12918</v>
      </c>
      <c r="G11996" t="s">
        <v>264</v>
      </c>
      <c r="H11996" t="s">
        <v>198</v>
      </c>
      <c r="I11996" t="s">
        <v>265</v>
      </c>
      <c r="J11996">
        <v>2011</v>
      </c>
      <c r="K11996">
        <v>9400</v>
      </c>
      <c r="L11996">
        <v>33</v>
      </c>
      <c r="M11996" t="s">
        <v>200</v>
      </c>
      <c r="N11996" t="s">
        <v>12847</v>
      </c>
      <c r="O11996" t="s">
        <v>9923</v>
      </c>
      <c r="P11996" t="s">
        <v>12910</v>
      </c>
    </row>
    <row r="11997" spans="1:16" x14ac:dyDescent="0.25">
      <c r="A11997">
        <v>157753</v>
      </c>
      <c r="B11997" t="s">
        <v>63</v>
      </c>
      <c r="E11997" t="s">
        <v>12919</v>
      </c>
      <c r="G11997" t="s">
        <v>264</v>
      </c>
      <c r="H11997" t="s">
        <v>198</v>
      </c>
      <c r="I11997" t="s">
        <v>265</v>
      </c>
      <c r="J11997">
        <v>2011</v>
      </c>
      <c r="K11997">
        <v>8000</v>
      </c>
      <c r="L11997">
        <v>33</v>
      </c>
      <c r="M11997" t="s">
        <v>200</v>
      </c>
      <c r="N11997" t="s">
        <v>12847</v>
      </c>
      <c r="O11997" t="s">
        <v>9923</v>
      </c>
      <c r="P11997" t="s">
        <v>12910</v>
      </c>
    </row>
    <row r="11998" spans="1:16" x14ac:dyDescent="0.25">
      <c r="A11998">
        <v>157754</v>
      </c>
      <c r="B11998" t="s">
        <v>63</v>
      </c>
      <c r="E11998" t="s">
        <v>12920</v>
      </c>
      <c r="G11998" t="s">
        <v>264</v>
      </c>
      <c r="H11998" t="s">
        <v>198</v>
      </c>
      <c r="I11998" t="s">
        <v>265</v>
      </c>
      <c r="J11998">
        <v>2011</v>
      </c>
      <c r="K11998">
        <v>8000</v>
      </c>
      <c r="L11998">
        <v>33</v>
      </c>
      <c r="M11998" t="s">
        <v>200</v>
      </c>
      <c r="N11998" t="s">
        <v>12847</v>
      </c>
      <c r="O11998" t="s">
        <v>9923</v>
      </c>
      <c r="P11998" t="s">
        <v>12910</v>
      </c>
    </row>
    <row r="11999" spans="1:16" x14ac:dyDescent="0.25">
      <c r="A11999">
        <v>157755</v>
      </c>
      <c r="B11999" t="s">
        <v>63</v>
      </c>
      <c r="E11999" t="s">
        <v>12921</v>
      </c>
      <c r="G11999" t="s">
        <v>264</v>
      </c>
      <c r="H11999" t="s">
        <v>198</v>
      </c>
      <c r="I11999" t="s">
        <v>265</v>
      </c>
      <c r="J11999">
        <v>2011</v>
      </c>
      <c r="K11999">
        <v>8600</v>
      </c>
      <c r="L11999">
        <v>33</v>
      </c>
      <c r="M11999" t="s">
        <v>200</v>
      </c>
      <c r="N11999" t="s">
        <v>12847</v>
      </c>
      <c r="O11999" t="s">
        <v>9923</v>
      </c>
      <c r="P11999" t="s">
        <v>12912</v>
      </c>
    </row>
    <row r="12000" spans="1:16" x14ac:dyDescent="0.25">
      <c r="A12000">
        <v>157756</v>
      </c>
      <c r="B12000" t="s">
        <v>63</v>
      </c>
      <c r="E12000" t="s">
        <v>12922</v>
      </c>
      <c r="G12000" t="s">
        <v>264</v>
      </c>
      <c r="H12000" t="s">
        <v>198</v>
      </c>
      <c r="I12000" t="s">
        <v>265</v>
      </c>
      <c r="J12000">
        <v>2011</v>
      </c>
      <c r="K12000">
        <v>8000</v>
      </c>
      <c r="L12000">
        <v>33</v>
      </c>
      <c r="M12000" t="s">
        <v>200</v>
      </c>
      <c r="N12000" t="s">
        <v>12847</v>
      </c>
      <c r="O12000" t="s">
        <v>9923</v>
      </c>
      <c r="P12000" t="s">
        <v>12910</v>
      </c>
    </row>
    <row r="12001" spans="1:16" x14ac:dyDescent="0.25">
      <c r="A12001">
        <v>157757</v>
      </c>
      <c r="B12001" t="s">
        <v>63</v>
      </c>
      <c r="E12001" t="s">
        <v>12923</v>
      </c>
      <c r="G12001" t="s">
        <v>264</v>
      </c>
      <c r="H12001" t="s">
        <v>198</v>
      </c>
      <c r="I12001" t="s">
        <v>265</v>
      </c>
      <c r="J12001">
        <v>2011</v>
      </c>
      <c r="K12001">
        <v>8600</v>
      </c>
      <c r="L12001">
        <v>33</v>
      </c>
      <c r="M12001" t="s">
        <v>200</v>
      </c>
      <c r="N12001" t="s">
        <v>12847</v>
      </c>
      <c r="O12001" t="s">
        <v>9923</v>
      </c>
      <c r="P12001" t="s">
        <v>12912</v>
      </c>
    </row>
    <row r="12002" spans="1:16" x14ac:dyDescent="0.25">
      <c r="A12002">
        <v>157759</v>
      </c>
      <c r="B12002" t="s">
        <v>63</v>
      </c>
      <c r="E12002" t="s">
        <v>12924</v>
      </c>
      <c r="G12002" t="s">
        <v>264</v>
      </c>
      <c r="H12002" t="s">
        <v>198</v>
      </c>
      <c r="I12002" t="s">
        <v>265</v>
      </c>
      <c r="J12002">
        <v>2011</v>
      </c>
      <c r="K12002">
        <v>8600</v>
      </c>
      <c r="L12002">
        <v>33</v>
      </c>
      <c r="M12002" t="s">
        <v>200</v>
      </c>
      <c r="N12002" t="s">
        <v>12847</v>
      </c>
      <c r="O12002" t="s">
        <v>9923</v>
      </c>
      <c r="P12002" t="s">
        <v>12912</v>
      </c>
    </row>
    <row r="12003" spans="1:16" x14ac:dyDescent="0.25">
      <c r="A12003">
        <v>157760</v>
      </c>
      <c r="B12003" t="s">
        <v>63</v>
      </c>
      <c r="E12003" t="s">
        <v>12925</v>
      </c>
      <c r="G12003" t="s">
        <v>264</v>
      </c>
      <c r="H12003" t="s">
        <v>198</v>
      </c>
      <c r="I12003" t="s">
        <v>265</v>
      </c>
      <c r="J12003">
        <v>2011</v>
      </c>
      <c r="K12003">
        <v>8600</v>
      </c>
      <c r="L12003">
        <v>33</v>
      </c>
      <c r="M12003" t="s">
        <v>200</v>
      </c>
      <c r="N12003" t="s">
        <v>12847</v>
      </c>
      <c r="O12003" t="s">
        <v>9923</v>
      </c>
      <c r="P12003" t="s">
        <v>12912</v>
      </c>
    </row>
    <row r="12004" spans="1:16" x14ac:dyDescent="0.25">
      <c r="A12004">
        <v>157761</v>
      </c>
      <c r="B12004" t="s">
        <v>63</v>
      </c>
      <c r="E12004" t="s">
        <v>12926</v>
      </c>
      <c r="G12004" t="s">
        <v>264</v>
      </c>
      <c r="H12004" t="s">
        <v>198</v>
      </c>
      <c r="I12004" t="s">
        <v>265</v>
      </c>
      <c r="J12004">
        <v>2011</v>
      </c>
      <c r="K12004">
        <v>9400</v>
      </c>
      <c r="L12004">
        <v>33</v>
      </c>
      <c r="M12004" t="s">
        <v>200</v>
      </c>
      <c r="N12004" t="s">
        <v>12847</v>
      </c>
      <c r="O12004" t="s">
        <v>9923</v>
      </c>
      <c r="P12004" t="s">
        <v>12910</v>
      </c>
    </row>
    <row r="12005" spans="1:16" x14ac:dyDescent="0.25">
      <c r="A12005">
        <v>157762</v>
      </c>
      <c r="B12005" t="s">
        <v>67</v>
      </c>
      <c r="E12005" t="s">
        <v>12927</v>
      </c>
      <c r="G12005" t="s">
        <v>279</v>
      </c>
      <c r="H12005" t="s">
        <v>198</v>
      </c>
      <c r="I12005" t="s">
        <v>9950</v>
      </c>
      <c r="J12005">
        <v>2011</v>
      </c>
      <c r="K12005">
        <v>10000</v>
      </c>
      <c r="L12005">
        <v>13</v>
      </c>
      <c r="M12005" t="s">
        <v>200</v>
      </c>
      <c r="N12005" t="s">
        <v>12847</v>
      </c>
      <c r="O12005" t="s">
        <v>9923</v>
      </c>
      <c r="P12005" t="s">
        <v>12928</v>
      </c>
    </row>
    <row r="12006" spans="1:16" x14ac:dyDescent="0.25">
      <c r="A12006">
        <v>157763</v>
      </c>
      <c r="B12006" t="s">
        <v>345</v>
      </c>
      <c r="E12006" t="s">
        <v>12929</v>
      </c>
      <c r="F12006" t="s">
        <v>347</v>
      </c>
      <c r="G12006" t="s">
        <v>1038</v>
      </c>
      <c r="H12006" t="s">
        <v>12930</v>
      </c>
      <c r="I12006" t="s">
        <v>12931</v>
      </c>
      <c r="J12006">
        <v>2004</v>
      </c>
      <c r="K12006">
        <v>6496</v>
      </c>
      <c r="L12006">
        <v>4</v>
      </c>
      <c r="M12006" t="s">
        <v>200</v>
      </c>
      <c r="N12006" t="s">
        <v>12932</v>
      </c>
      <c r="O12006" t="s">
        <v>202</v>
      </c>
      <c r="P12006" t="s">
        <v>12933</v>
      </c>
    </row>
    <row r="12007" spans="1:16" x14ac:dyDescent="0.25">
      <c r="A12007">
        <v>157768</v>
      </c>
      <c r="B12007" t="s">
        <v>67</v>
      </c>
      <c r="E12007" t="s">
        <v>12934</v>
      </c>
      <c r="G12007" t="s">
        <v>279</v>
      </c>
      <c r="H12007" t="s">
        <v>198</v>
      </c>
      <c r="I12007" t="s">
        <v>9950</v>
      </c>
      <c r="J12007">
        <v>2011</v>
      </c>
      <c r="K12007">
        <v>10000</v>
      </c>
      <c r="L12007">
        <v>13</v>
      </c>
      <c r="M12007" t="s">
        <v>200</v>
      </c>
      <c r="N12007" t="s">
        <v>12847</v>
      </c>
      <c r="O12007" t="s">
        <v>9923</v>
      </c>
      <c r="P12007" t="s">
        <v>12935</v>
      </c>
    </row>
    <row r="12008" spans="1:16" x14ac:dyDescent="0.25">
      <c r="A12008">
        <v>157769</v>
      </c>
      <c r="B12008" t="s">
        <v>67</v>
      </c>
      <c r="E12008" t="s">
        <v>12936</v>
      </c>
      <c r="G12008" t="s">
        <v>279</v>
      </c>
      <c r="H12008" t="s">
        <v>198</v>
      </c>
      <c r="I12008" t="s">
        <v>9950</v>
      </c>
      <c r="J12008">
        <v>2011</v>
      </c>
      <c r="K12008">
        <v>10000</v>
      </c>
      <c r="L12008">
        <v>13</v>
      </c>
      <c r="M12008" t="s">
        <v>200</v>
      </c>
      <c r="N12008" t="s">
        <v>12847</v>
      </c>
      <c r="O12008" t="s">
        <v>9923</v>
      </c>
      <c r="P12008" t="s">
        <v>12928</v>
      </c>
    </row>
    <row r="12009" spans="1:16" x14ac:dyDescent="0.25">
      <c r="A12009">
        <v>157770</v>
      </c>
      <c r="B12009" t="s">
        <v>67</v>
      </c>
      <c r="E12009" t="s">
        <v>12937</v>
      </c>
      <c r="G12009" t="s">
        <v>279</v>
      </c>
      <c r="H12009" t="s">
        <v>198</v>
      </c>
      <c r="I12009" t="s">
        <v>9950</v>
      </c>
      <c r="J12009">
        <v>2011</v>
      </c>
      <c r="K12009">
        <v>10000</v>
      </c>
      <c r="L12009">
        <v>13</v>
      </c>
      <c r="M12009" t="s">
        <v>200</v>
      </c>
      <c r="N12009" t="s">
        <v>12847</v>
      </c>
      <c r="O12009" t="s">
        <v>9923</v>
      </c>
      <c r="P12009" t="s">
        <v>12928</v>
      </c>
    </row>
    <row r="12010" spans="1:16" x14ac:dyDescent="0.25">
      <c r="A12010">
        <v>157771</v>
      </c>
      <c r="B12010" t="s">
        <v>67</v>
      </c>
      <c r="E12010" t="s">
        <v>12938</v>
      </c>
      <c r="G12010" t="s">
        <v>289</v>
      </c>
      <c r="H12010" t="s">
        <v>198</v>
      </c>
      <c r="I12010" t="s">
        <v>10042</v>
      </c>
      <c r="J12010">
        <v>2011</v>
      </c>
      <c r="K12010">
        <v>10000</v>
      </c>
      <c r="L12010">
        <v>9</v>
      </c>
      <c r="M12010" t="s">
        <v>200</v>
      </c>
      <c r="N12010" t="s">
        <v>12863</v>
      </c>
      <c r="O12010" t="s">
        <v>9923</v>
      </c>
      <c r="P12010" t="s">
        <v>10044</v>
      </c>
    </row>
    <row r="12011" spans="1:16" x14ac:dyDescent="0.25">
      <c r="A12011">
        <v>157772</v>
      </c>
      <c r="B12011" t="s">
        <v>67</v>
      </c>
      <c r="E12011" t="s">
        <v>12939</v>
      </c>
      <c r="G12011" t="s">
        <v>279</v>
      </c>
      <c r="H12011" t="s">
        <v>198</v>
      </c>
      <c r="I12011" t="s">
        <v>9950</v>
      </c>
      <c r="J12011">
        <v>2011</v>
      </c>
      <c r="K12011">
        <v>10000</v>
      </c>
      <c r="L12011">
        <v>13</v>
      </c>
      <c r="M12011" t="s">
        <v>200</v>
      </c>
      <c r="N12011" t="s">
        <v>12847</v>
      </c>
      <c r="O12011" t="s">
        <v>9923</v>
      </c>
      <c r="P12011" t="s">
        <v>12928</v>
      </c>
    </row>
    <row r="12012" spans="1:16" x14ac:dyDescent="0.25">
      <c r="A12012">
        <v>157773</v>
      </c>
      <c r="B12012" t="s">
        <v>67</v>
      </c>
      <c r="E12012" t="s">
        <v>12940</v>
      </c>
      <c r="G12012" t="s">
        <v>289</v>
      </c>
      <c r="H12012" t="s">
        <v>198</v>
      </c>
      <c r="I12012" t="s">
        <v>10042</v>
      </c>
      <c r="J12012">
        <v>2011</v>
      </c>
      <c r="K12012">
        <v>10000</v>
      </c>
      <c r="L12012">
        <v>9</v>
      </c>
      <c r="M12012" t="s">
        <v>200</v>
      </c>
      <c r="N12012" t="s">
        <v>12863</v>
      </c>
      <c r="O12012" t="s">
        <v>9923</v>
      </c>
      <c r="P12012" t="s">
        <v>10044</v>
      </c>
    </row>
    <row r="12013" spans="1:16" x14ac:dyDescent="0.25">
      <c r="A12013">
        <v>157774</v>
      </c>
      <c r="B12013" t="s">
        <v>67</v>
      </c>
      <c r="E12013" t="s">
        <v>12941</v>
      </c>
      <c r="G12013" t="s">
        <v>279</v>
      </c>
      <c r="H12013" t="s">
        <v>198</v>
      </c>
      <c r="I12013" t="s">
        <v>9950</v>
      </c>
      <c r="J12013">
        <v>2011</v>
      </c>
      <c r="K12013">
        <v>9400</v>
      </c>
      <c r="L12013">
        <v>13</v>
      </c>
      <c r="M12013" t="s">
        <v>200</v>
      </c>
      <c r="N12013" t="s">
        <v>12847</v>
      </c>
      <c r="O12013" t="s">
        <v>9923</v>
      </c>
      <c r="P12013" t="s">
        <v>12942</v>
      </c>
    </row>
    <row r="12014" spans="1:16" x14ac:dyDescent="0.25">
      <c r="A12014">
        <v>157776</v>
      </c>
      <c r="B12014" t="s">
        <v>67</v>
      </c>
      <c r="E12014" t="s">
        <v>12943</v>
      </c>
      <c r="G12014" t="s">
        <v>279</v>
      </c>
      <c r="H12014" t="s">
        <v>198</v>
      </c>
      <c r="I12014" t="s">
        <v>9950</v>
      </c>
      <c r="J12014">
        <v>2011</v>
      </c>
      <c r="K12014">
        <v>9400</v>
      </c>
      <c r="L12014">
        <v>13</v>
      </c>
      <c r="M12014" t="s">
        <v>200</v>
      </c>
      <c r="N12014" t="s">
        <v>12847</v>
      </c>
      <c r="O12014" t="s">
        <v>9923</v>
      </c>
      <c r="P12014" t="s">
        <v>12944</v>
      </c>
    </row>
    <row r="12015" spans="1:16" x14ac:dyDescent="0.25">
      <c r="A12015">
        <v>157777</v>
      </c>
      <c r="B12015" t="s">
        <v>67</v>
      </c>
      <c r="E12015" t="s">
        <v>12945</v>
      </c>
      <c r="G12015" t="s">
        <v>279</v>
      </c>
      <c r="H12015" t="s">
        <v>198</v>
      </c>
      <c r="I12015" t="s">
        <v>9950</v>
      </c>
      <c r="J12015">
        <v>2011</v>
      </c>
      <c r="K12015">
        <v>9400</v>
      </c>
      <c r="L12015">
        <v>13</v>
      </c>
      <c r="M12015" t="s">
        <v>200</v>
      </c>
      <c r="N12015" t="s">
        <v>12847</v>
      </c>
      <c r="O12015" t="s">
        <v>9923</v>
      </c>
      <c r="P12015" t="s">
        <v>12944</v>
      </c>
    </row>
    <row r="12016" spans="1:16" x14ac:dyDescent="0.25">
      <c r="A12016">
        <v>157778</v>
      </c>
      <c r="B12016" t="s">
        <v>67</v>
      </c>
      <c r="E12016" t="s">
        <v>12946</v>
      </c>
      <c r="G12016" t="s">
        <v>279</v>
      </c>
      <c r="H12016" t="s">
        <v>198</v>
      </c>
      <c r="I12016" t="s">
        <v>9950</v>
      </c>
      <c r="J12016">
        <v>2011</v>
      </c>
      <c r="K12016">
        <v>9400</v>
      </c>
      <c r="L12016">
        <v>13</v>
      </c>
      <c r="M12016" t="s">
        <v>200</v>
      </c>
      <c r="N12016" t="s">
        <v>12847</v>
      </c>
      <c r="O12016" t="s">
        <v>9923</v>
      </c>
      <c r="P12016" t="s">
        <v>12942</v>
      </c>
    </row>
    <row r="12017" spans="1:16" x14ac:dyDescent="0.25">
      <c r="A12017">
        <v>157779</v>
      </c>
      <c r="B12017" t="s">
        <v>67</v>
      </c>
      <c r="E12017" t="s">
        <v>12947</v>
      </c>
      <c r="G12017" t="s">
        <v>279</v>
      </c>
      <c r="H12017" t="s">
        <v>198</v>
      </c>
      <c r="I12017" t="s">
        <v>9950</v>
      </c>
      <c r="J12017">
        <v>2011</v>
      </c>
      <c r="K12017">
        <v>9400</v>
      </c>
      <c r="L12017">
        <v>13</v>
      </c>
      <c r="M12017" t="s">
        <v>200</v>
      </c>
      <c r="N12017" t="s">
        <v>12847</v>
      </c>
      <c r="O12017" t="s">
        <v>9923</v>
      </c>
      <c r="P12017" t="s">
        <v>12942</v>
      </c>
    </row>
    <row r="12018" spans="1:16" x14ac:dyDescent="0.25">
      <c r="A12018">
        <v>157780</v>
      </c>
      <c r="B12018" t="s">
        <v>67</v>
      </c>
      <c r="E12018" t="s">
        <v>12948</v>
      </c>
      <c r="G12018" t="s">
        <v>279</v>
      </c>
      <c r="H12018" t="s">
        <v>198</v>
      </c>
      <c r="I12018" t="s">
        <v>9950</v>
      </c>
      <c r="J12018">
        <v>2011</v>
      </c>
      <c r="K12018">
        <v>9400</v>
      </c>
      <c r="L12018">
        <v>13</v>
      </c>
      <c r="M12018" t="s">
        <v>200</v>
      </c>
      <c r="N12018" t="s">
        <v>12847</v>
      </c>
      <c r="O12018" t="s">
        <v>9923</v>
      </c>
      <c r="P12018" t="s">
        <v>12944</v>
      </c>
    </row>
    <row r="12019" spans="1:16" x14ac:dyDescent="0.25">
      <c r="A12019">
        <v>157783</v>
      </c>
      <c r="B12019" t="s">
        <v>67</v>
      </c>
      <c r="E12019" t="s">
        <v>12949</v>
      </c>
      <c r="G12019" t="s">
        <v>279</v>
      </c>
      <c r="H12019" t="s">
        <v>198</v>
      </c>
      <c r="I12019" t="s">
        <v>9950</v>
      </c>
      <c r="J12019">
        <v>2011</v>
      </c>
      <c r="K12019">
        <v>9400</v>
      </c>
      <c r="L12019">
        <v>13</v>
      </c>
      <c r="M12019" t="s">
        <v>200</v>
      </c>
      <c r="N12019" t="s">
        <v>12847</v>
      </c>
      <c r="O12019" t="s">
        <v>9923</v>
      </c>
      <c r="P12019" t="s">
        <v>12944</v>
      </c>
    </row>
    <row r="12020" spans="1:16" x14ac:dyDescent="0.25">
      <c r="A12020">
        <v>157784</v>
      </c>
      <c r="B12020" t="s">
        <v>67</v>
      </c>
      <c r="E12020" t="s">
        <v>12950</v>
      </c>
      <c r="G12020" t="s">
        <v>279</v>
      </c>
      <c r="H12020" t="s">
        <v>198</v>
      </c>
      <c r="I12020" t="s">
        <v>9950</v>
      </c>
      <c r="J12020">
        <v>2011</v>
      </c>
      <c r="K12020">
        <v>9400</v>
      </c>
      <c r="L12020">
        <v>13</v>
      </c>
      <c r="M12020" t="s">
        <v>200</v>
      </c>
      <c r="N12020" t="s">
        <v>12847</v>
      </c>
      <c r="O12020" t="s">
        <v>9923</v>
      </c>
      <c r="P12020" t="s">
        <v>12944</v>
      </c>
    </row>
    <row r="12021" spans="1:16" x14ac:dyDescent="0.25">
      <c r="A12021">
        <v>157785</v>
      </c>
      <c r="B12021" t="s">
        <v>67</v>
      </c>
      <c r="E12021" t="s">
        <v>12951</v>
      </c>
      <c r="G12021" t="s">
        <v>279</v>
      </c>
      <c r="H12021" t="s">
        <v>198</v>
      </c>
      <c r="I12021" t="s">
        <v>9950</v>
      </c>
      <c r="J12021">
        <v>2011</v>
      </c>
      <c r="K12021">
        <v>9400</v>
      </c>
      <c r="L12021">
        <v>13</v>
      </c>
      <c r="M12021" t="s">
        <v>200</v>
      </c>
      <c r="N12021" t="s">
        <v>12847</v>
      </c>
      <c r="O12021" t="s">
        <v>9923</v>
      </c>
      <c r="P12021" t="s">
        <v>12944</v>
      </c>
    </row>
    <row r="12022" spans="1:16" x14ac:dyDescent="0.25">
      <c r="A12022">
        <v>157789</v>
      </c>
      <c r="B12022" t="s">
        <v>67</v>
      </c>
      <c r="E12022" t="s">
        <v>12952</v>
      </c>
      <c r="G12022" t="s">
        <v>279</v>
      </c>
      <c r="H12022" t="s">
        <v>198</v>
      </c>
      <c r="I12022" t="s">
        <v>9950</v>
      </c>
      <c r="J12022">
        <v>2011</v>
      </c>
      <c r="K12022">
        <v>10000</v>
      </c>
      <c r="L12022">
        <v>13</v>
      </c>
      <c r="M12022" t="s">
        <v>200</v>
      </c>
      <c r="N12022" t="s">
        <v>12847</v>
      </c>
      <c r="O12022" t="s">
        <v>9923</v>
      </c>
      <c r="P12022" t="s">
        <v>12935</v>
      </c>
    </row>
    <row r="12023" spans="1:16" x14ac:dyDescent="0.25">
      <c r="A12023">
        <v>157790</v>
      </c>
      <c r="B12023" t="s">
        <v>67</v>
      </c>
      <c r="E12023" t="s">
        <v>12953</v>
      </c>
      <c r="G12023" t="s">
        <v>279</v>
      </c>
      <c r="H12023" t="s">
        <v>198</v>
      </c>
      <c r="I12023" t="s">
        <v>9950</v>
      </c>
      <c r="J12023">
        <v>2011</v>
      </c>
      <c r="K12023">
        <v>10000</v>
      </c>
      <c r="L12023">
        <v>13</v>
      </c>
      <c r="M12023" t="s">
        <v>200</v>
      </c>
      <c r="N12023" t="s">
        <v>12847</v>
      </c>
      <c r="O12023" t="s">
        <v>9923</v>
      </c>
      <c r="P12023" t="s">
        <v>12928</v>
      </c>
    </row>
    <row r="12024" spans="1:16" x14ac:dyDescent="0.25">
      <c r="A12024">
        <v>157791</v>
      </c>
      <c r="B12024" t="s">
        <v>67</v>
      </c>
      <c r="E12024" t="s">
        <v>12954</v>
      </c>
      <c r="G12024" t="s">
        <v>279</v>
      </c>
      <c r="H12024" t="s">
        <v>198</v>
      </c>
      <c r="I12024" t="s">
        <v>9950</v>
      </c>
      <c r="J12024">
        <v>2011</v>
      </c>
      <c r="K12024">
        <v>10000</v>
      </c>
      <c r="L12024">
        <v>13</v>
      </c>
      <c r="M12024" t="s">
        <v>200</v>
      </c>
      <c r="N12024" t="s">
        <v>12847</v>
      </c>
      <c r="O12024" t="s">
        <v>9923</v>
      </c>
      <c r="P12024" t="s">
        <v>12955</v>
      </c>
    </row>
    <row r="12025" spans="1:16" x14ac:dyDescent="0.25">
      <c r="A12025">
        <v>157792</v>
      </c>
      <c r="B12025" t="s">
        <v>40</v>
      </c>
      <c r="E12025" t="s">
        <v>12956</v>
      </c>
      <c r="G12025" t="s">
        <v>317</v>
      </c>
      <c r="H12025" t="s">
        <v>198</v>
      </c>
      <c r="I12025" t="s">
        <v>7350</v>
      </c>
      <c r="J12025">
        <v>2011</v>
      </c>
      <c r="K12025">
        <v>10000</v>
      </c>
      <c r="L12025">
        <v>28</v>
      </c>
      <c r="M12025" t="s">
        <v>200</v>
      </c>
      <c r="N12025" t="s">
        <v>12863</v>
      </c>
      <c r="O12025" t="s">
        <v>9923</v>
      </c>
      <c r="P12025" t="s">
        <v>10044</v>
      </c>
    </row>
    <row r="12026" spans="1:16" x14ac:dyDescent="0.25">
      <c r="A12026">
        <v>157793</v>
      </c>
      <c r="B12026" t="s">
        <v>40</v>
      </c>
      <c r="E12026" t="s">
        <v>12957</v>
      </c>
      <c r="G12026" t="s">
        <v>289</v>
      </c>
      <c r="H12026" t="s">
        <v>198</v>
      </c>
      <c r="I12026" t="s">
        <v>10042</v>
      </c>
      <c r="J12026">
        <v>2011</v>
      </c>
      <c r="K12026">
        <v>10000</v>
      </c>
      <c r="L12026">
        <v>9</v>
      </c>
      <c r="M12026" t="s">
        <v>200</v>
      </c>
      <c r="N12026" t="s">
        <v>12888</v>
      </c>
      <c r="O12026" t="s">
        <v>9923</v>
      </c>
      <c r="P12026" t="s">
        <v>12958</v>
      </c>
    </row>
    <row r="12027" spans="1:16" x14ac:dyDescent="0.25">
      <c r="A12027">
        <v>157794</v>
      </c>
      <c r="B12027" t="s">
        <v>40</v>
      </c>
      <c r="E12027" t="s">
        <v>12959</v>
      </c>
      <c r="G12027" t="s">
        <v>197</v>
      </c>
      <c r="H12027" t="s">
        <v>198</v>
      </c>
      <c r="I12027" t="s">
        <v>199</v>
      </c>
      <c r="J12027">
        <v>2011</v>
      </c>
      <c r="K12027">
        <v>10000</v>
      </c>
      <c r="L12027">
        <v>2</v>
      </c>
      <c r="M12027" t="s">
        <v>200</v>
      </c>
      <c r="N12027" t="s">
        <v>12863</v>
      </c>
      <c r="O12027" t="s">
        <v>9923</v>
      </c>
      <c r="P12027" t="s">
        <v>10044</v>
      </c>
    </row>
    <row r="12028" spans="1:16" x14ac:dyDescent="0.25">
      <c r="A12028">
        <v>157795</v>
      </c>
      <c r="B12028" t="s">
        <v>40</v>
      </c>
      <c r="E12028" t="s">
        <v>12960</v>
      </c>
      <c r="G12028" t="s">
        <v>297</v>
      </c>
      <c r="H12028" t="s">
        <v>198</v>
      </c>
      <c r="I12028" t="s">
        <v>298</v>
      </c>
      <c r="J12028">
        <v>2011</v>
      </c>
      <c r="K12028">
        <v>9400</v>
      </c>
      <c r="L12028">
        <v>8</v>
      </c>
      <c r="M12028" t="s">
        <v>200</v>
      </c>
      <c r="N12028" t="s">
        <v>12847</v>
      </c>
      <c r="O12028" t="s">
        <v>9923</v>
      </c>
      <c r="P12028" t="s">
        <v>12961</v>
      </c>
    </row>
    <row r="12029" spans="1:16" x14ac:dyDescent="0.25">
      <c r="A12029">
        <v>157796</v>
      </c>
      <c r="B12029" t="s">
        <v>40</v>
      </c>
      <c r="E12029" t="s">
        <v>12962</v>
      </c>
      <c r="G12029" t="s">
        <v>297</v>
      </c>
      <c r="H12029" t="s">
        <v>198</v>
      </c>
      <c r="I12029" t="s">
        <v>298</v>
      </c>
      <c r="J12029">
        <v>2011</v>
      </c>
      <c r="K12029">
        <v>9400</v>
      </c>
      <c r="L12029">
        <v>8</v>
      </c>
      <c r="M12029" t="s">
        <v>200</v>
      </c>
      <c r="N12029" t="s">
        <v>12847</v>
      </c>
      <c r="O12029" t="s">
        <v>9923</v>
      </c>
      <c r="P12029" t="s">
        <v>12961</v>
      </c>
    </row>
    <row r="12030" spans="1:16" x14ac:dyDescent="0.25">
      <c r="A12030">
        <v>157797</v>
      </c>
      <c r="B12030" t="s">
        <v>40</v>
      </c>
      <c r="E12030" t="s">
        <v>12963</v>
      </c>
      <c r="G12030" t="s">
        <v>297</v>
      </c>
      <c r="H12030" t="s">
        <v>198</v>
      </c>
      <c r="I12030" t="s">
        <v>298</v>
      </c>
      <c r="J12030">
        <v>2011</v>
      </c>
      <c r="K12030">
        <v>9400</v>
      </c>
      <c r="L12030">
        <v>8</v>
      </c>
      <c r="M12030" t="s">
        <v>200</v>
      </c>
      <c r="N12030" t="s">
        <v>12847</v>
      </c>
      <c r="O12030" t="s">
        <v>9923</v>
      </c>
      <c r="P12030" t="s">
        <v>12961</v>
      </c>
    </row>
    <row r="12031" spans="1:16" x14ac:dyDescent="0.25">
      <c r="A12031">
        <v>157798</v>
      </c>
      <c r="B12031" t="s">
        <v>40</v>
      </c>
      <c r="E12031" t="s">
        <v>12964</v>
      </c>
      <c r="G12031" t="s">
        <v>297</v>
      </c>
      <c r="H12031" t="s">
        <v>198</v>
      </c>
      <c r="I12031" t="s">
        <v>298</v>
      </c>
      <c r="J12031">
        <v>2011</v>
      </c>
      <c r="K12031">
        <v>9400</v>
      </c>
      <c r="L12031">
        <v>8</v>
      </c>
      <c r="M12031" t="s">
        <v>200</v>
      </c>
      <c r="N12031" t="s">
        <v>12847</v>
      </c>
      <c r="O12031" t="s">
        <v>9923</v>
      </c>
      <c r="P12031" t="s">
        <v>12965</v>
      </c>
    </row>
    <row r="12032" spans="1:16" x14ac:dyDescent="0.25">
      <c r="A12032">
        <v>157799</v>
      </c>
      <c r="B12032" t="s">
        <v>40</v>
      </c>
      <c r="E12032" t="s">
        <v>12966</v>
      </c>
      <c r="G12032" t="s">
        <v>297</v>
      </c>
      <c r="H12032" t="s">
        <v>198</v>
      </c>
      <c r="I12032" t="s">
        <v>298</v>
      </c>
      <c r="J12032">
        <v>2011</v>
      </c>
      <c r="K12032">
        <v>10000</v>
      </c>
      <c r="L12032">
        <v>8</v>
      </c>
      <c r="M12032" t="s">
        <v>200</v>
      </c>
      <c r="N12032" t="s">
        <v>12847</v>
      </c>
      <c r="O12032" t="s">
        <v>9923</v>
      </c>
      <c r="P12032" t="s">
        <v>12967</v>
      </c>
    </row>
    <row r="12033" spans="1:16" x14ac:dyDescent="0.25">
      <c r="A12033">
        <v>157801</v>
      </c>
      <c r="B12033" t="s">
        <v>40</v>
      </c>
      <c r="E12033" t="s">
        <v>12968</v>
      </c>
      <c r="G12033" t="s">
        <v>297</v>
      </c>
      <c r="H12033" t="s">
        <v>198</v>
      </c>
      <c r="I12033" t="s">
        <v>298</v>
      </c>
      <c r="J12033">
        <v>2011</v>
      </c>
      <c r="K12033">
        <v>10000</v>
      </c>
      <c r="L12033">
        <v>8</v>
      </c>
      <c r="M12033" t="s">
        <v>200</v>
      </c>
      <c r="N12033" t="s">
        <v>12847</v>
      </c>
      <c r="O12033" t="s">
        <v>9923</v>
      </c>
      <c r="P12033" t="s">
        <v>12967</v>
      </c>
    </row>
    <row r="12034" spans="1:16" x14ac:dyDescent="0.25">
      <c r="A12034">
        <v>157803</v>
      </c>
      <c r="B12034" t="s">
        <v>40</v>
      </c>
      <c r="E12034" t="s">
        <v>12969</v>
      </c>
      <c r="G12034" t="s">
        <v>297</v>
      </c>
      <c r="H12034" t="s">
        <v>198</v>
      </c>
      <c r="I12034" t="s">
        <v>298</v>
      </c>
      <c r="J12034">
        <v>2011</v>
      </c>
      <c r="K12034">
        <v>10000</v>
      </c>
      <c r="L12034">
        <v>8</v>
      </c>
      <c r="M12034" t="s">
        <v>200</v>
      </c>
      <c r="N12034" t="s">
        <v>12847</v>
      </c>
      <c r="O12034" t="s">
        <v>9923</v>
      </c>
      <c r="P12034" t="s">
        <v>12967</v>
      </c>
    </row>
    <row r="12035" spans="1:16" x14ac:dyDescent="0.25">
      <c r="A12035">
        <v>157804</v>
      </c>
      <c r="B12035" t="s">
        <v>40</v>
      </c>
      <c r="E12035" t="s">
        <v>12970</v>
      </c>
      <c r="G12035" t="s">
        <v>297</v>
      </c>
      <c r="H12035" t="s">
        <v>198</v>
      </c>
      <c r="I12035" t="s">
        <v>298</v>
      </c>
      <c r="J12035">
        <v>2011</v>
      </c>
      <c r="K12035">
        <v>10000</v>
      </c>
      <c r="L12035">
        <v>8</v>
      </c>
      <c r="M12035" t="s">
        <v>200</v>
      </c>
      <c r="N12035" t="s">
        <v>12847</v>
      </c>
      <c r="O12035" t="s">
        <v>9923</v>
      </c>
      <c r="P12035" t="s">
        <v>12967</v>
      </c>
    </row>
    <row r="12036" spans="1:16" x14ac:dyDescent="0.25">
      <c r="A12036">
        <v>157805</v>
      </c>
      <c r="B12036" t="s">
        <v>40</v>
      </c>
      <c r="E12036" t="s">
        <v>12971</v>
      </c>
      <c r="G12036" t="s">
        <v>297</v>
      </c>
      <c r="H12036" t="s">
        <v>198</v>
      </c>
      <c r="I12036" t="s">
        <v>298</v>
      </c>
      <c r="J12036">
        <v>2011</v>
      </c>
      <c r="K12036">
        <v>10000</v>
      </c>
      <c r="L12036">
        <v>8</v>
      </c>
      <c r="M12036" t="s">
        <v>200</v>
      </c>
      <c r="N12036" t="s">
        <v>12847</v>
      </c>
      <c r="O12036" t="s">
        <v>9923</v>
      </c>
      <c r="P12036" t="s">
        <v>12972</v>
      </c>
    </row>
    <row r="12037" spans="1:16" x14ac:dyDescent="0.25">
      <c r="A12037">
        <v>157807</v>
      </c>
      <c r="B12037" t="s">
        <v>40</v>
      </c>
      <c r="E12037" t="s">
        <v>12973</v>
      </c>
      <c r="G12037" t="s">
        <v>197</v>
      </c>
      <c r="H12037" t="s">
        <v>198</v>
      </c>
      <c r="I12037" t="s">
        <v>199</v>
      </c>
      <c r="J12037">
        <v>2011</v>
      </c>
      <c r="K12037">
        <v>10000</v>
      </c>
      <c r="L12037">
        <v>2</v>
      </c>
      <c r="M12037" t="s">
        <v>200</v>
      </c>
      <c r="N12037" t="s">
        <v>12863</v>
      </c>
      <c r="O12037" t="s">
        <v>9923</v>
      </c>
      <c r="P12037" t="s">
        <v>10044</v>
      </c>
    </row>
    <row r="12038" spans="1:16" x14ac:dyDescent="0.25">
      <c r="A12038">
        <v>157808</v>
      </c>
      <c r="B12038" t="s">
        <v>40</v>
      </c>
      <c r="E12038" t="s">
        <v>12974</v>
      </c>
      <c r="G12038" t="s">
        <v>297</v>
      </c>
      <c r="H12038" t="s">
        <v>198</v>
      </c>
      <c r="I12038" t="s">
        <v>298</v>
      </c>
      <c r="J12038">
        <v>2011</v>
      </c>
      <c r="K12038">
        <v>10000</v>
      </c>
      <c r="L12038">
        <v>8</v>
      </c>
      <c r="M12038" t="s">
        <v>200</v>
      </c>
      <c r="N12038" t="s">
        <v>12847</v>
      </c>
      <c r="O12038" t="s">
        <v>9923</v>
      </c>
      <c r="P12038" t="s">
        <v>12975</v>
      </c>
    </row>
    <row r="12039" spans="1:16" x14ac:dyDescent="0.25">
      <c r="A12039">
        <v>157809</v>
      </c>
      <c r="B12039" t="s">
        <v>40</v>
      </c>
      <c r="E12039" t="s">
        <v>12976</v>
      </c>
      <c r="G12039" t="s">
        <v>297</v>
      </c>
      <c r="H12039" t="s">
        <v>198</v>
      </c>
      <c r="I12039" t="s">
        <v>298</v>
      </c>
      <c r="J12039">
        <v>2011</v>
      </c>
      <c r="K12039">
        <v>10000</v>
      </c>
      <c r="L12039">
        <v>8</v>
      </c>
      <c r="M12039" t="s">
        <v>200</v>
      </c>
      <c r="N12039" t="s">
        <v>12847</v>
      </c>
      <c r="O12039" t="s">
        <v>9923</v>
      </c>
      <c r="P12039" t="s">
        <v>12975</v>
      </c>
    </row>
    <row r="12040" spans="1:16" x14ac:dyDescent="0.25">
      <c r="A12040">
        <v>157810</v>
      </c>
      <c r="B12040" t="s">
        <v>40</v>
      </c>
      <c r="E12040" t="s">
        <v>12977</v>
      </c>
      <c r="G12040" t="s">
        <v>297</v>
      </c>
      <c r="H12040" t="s">
        <v>198</v>
      </c>
      <c r="I12040" t="s">
        <v>298</v>
      </c>
      <c r="J12040">
        <v>2011</v>
      </c>
      <c r="K12040">
        <v>10000</v>
      </c>
      <c r="L12040">
        <v>8</v>
      </c>
      <c r="M12040" t="s">
        <v>200</v>
      </c>
      <c r="N12040" t="s">
        <v>12847</v>
      </c>
      <c r="O12040" t="s">
        <v>9923</v>
      </c>
      <c r="P12040" t="s">
        <v>12978</v>
      </c>
    </row>
    <row r="12041" spans="1:16" x14ac:dyDescent="0.25">
      <c r="A12041">
        <v>157811</v>
      </c>
      <c r="B12041" t="s">
        <v>40</v>
      </c>
      <c r="E12041" t="s">
        <v>12979</v>
      </c>
      <c r="G12041" t="s">
        <v>297</v>
      </c>
      <c r="H12041" t="s">
        <v>198</v>
      </c>
      <c r="I12041" t="s">
        <v>298</v>
      </c>
      <c r="J12041">
        <v>2011</v>
      </c>
      <c r="K12041">
        <v>9400</v>
      </c>
      <c r="L12041">
        <v>8</v>
      </c>
      <c r="M12041" t="s">
        <v>200</v>
      </c>
      <c r="N12041" t="s">
        <v>12847</v>
      </c>
      <c r="O12041" t="s">
        <v>9923</v>
      </c>
      <c r="P12041" t="s">
        <v>12980</v>
      </c>
    </row>
    <row r="12042" spans="1:16" x14ac:dyDescent="0.25">
      <c r="A12042">
        <v>157812</v>
      </c>
      <c r="B12042" t="s">
        <v>40</v>
      </c>
      <c r="E12042" t="s">
        <v>12981</v>
      </c>
      <c r="G12042" t="s">
        <v>297</v>
      </c>
      <c r="H12042" t="s">
        <v>198</v>
      </c>
      <c r="I12042" t="s">
        <v>298</v>
      </c>
      <c r="J12042">
        <v>2011</v>
      </c>
      <c r="K12042">
        <v>9400</v>
      </c>
      <c r="L12042">
        <v>8</v>
      </c>
      <c r="M12042" t="s">
        <v>200</v>
      </c>
      <c r="N12042" t="s">
        <v>12847</v>
      </c>
      <c r="O12042" t="s">
        <v>9923</v>
      </c>
      <c r="P12042" t="s">
        <v>12980</v>
      </c>
    </row>
    <row r="12043" spans="1:16" x14ac:dyDescent="0.25">
      <c r="A12043">
        <v>157813</v>
      </c>
      <c r="B12043" t="s">
        <v>40</v>
      </c>
      <c r="E12043" t="s">
        <v>12982</v>
      </c>
      <c r="G12043" t="s">
        <v>297</v>
      </c>
      <c r="H12043" t="s">
        <v>198</v>
      </c>
      <c r="I12043" t="s">
        <v>298</v>
      </c>
      <c r="J12043">
        <v>2011</v>
      </c>
      <c r="K12043">
        <v>9400</v>
      </c>
      <c r="L12043">
        <v>8</v>
      </c>
      <c r="M12043" t="s">
        <v>200</v>
      </c>
      <c r="N12043" t="s">
        <v>12847</v>
      </c>
      <c r="O12043" t="s">
        <v>9923</v>
      </c>
      <c r="P12043" t="s">
        <v>12980</v>
      </c>
    </row>
    <row r="12044" spans="1:16" x14ac:dyDescent="0.25">
      <c r="A12044">
        <v>157814</v>
      </c>
      <c r="B12044" t="s">
        <v>40</v>
      </c>
      <c r="E12044" t="s">
        <v>12983</v>
      </c>
      <c r="G12044" t="s">
        <v>297</v>
      </c>
      <c r="H12044" t="s">
        <v>198</v>
      </c>
      <c r="I12044" t="s">
        <v>298</v>
      </c>
      <c r="J12044">
        <v>2011</v>
      </c>
      <c r="K12044">
        <v>9400</v>
      </c>
      <c r="L12044">
        <v>8</v>
      </c>
      <c r="M12044" t="s">
        <v>200</v>
      </c>
      <c r="N12044" t="s">
        <v>12847</v>
      </c>
      <c r="O12044" t="s">
        <v>9923</v>
      </c>
      <c r="P12044" t="s">
        <v>12980</v>
      </c>
    </row>
    <row r="12045" spans="1:16" x14ac:dyDescent="0.25">
      <c r="A12045">
        <v>157816</v>
      </c>
      <c r="B12045" t="s">
        <v>40</v>
      </c>
      <c r="E12045" t="s">
        <v>12984</v>
      </c>
      <c r="G12045" t="s">
        <v>297</v>
      </c>
      <c r="H12045" t="s">
        <v>198</v>
      </c>
      <c r="I12045" t="s">
        <v>298</v>
      </c>
      <c r="J12045">
        <v>2011</v>
      </c>
      <c r="K12045">
        <v>10000</v>
      </c>
      <c r="L12045">
        <v>8</v>
      </c>
      <c r="M12045" t="s">
        <v>200</v>
      </c>
      <c r="N12045" t="s">
        <v>12847</v>
      </c>
      <c r="O12045" t="s">
        <v>9923</v>
      </c>
      <c r="P12045" t="s">
        <v>12967</v>
      </c>
    </row>
    <row r="12046" spans="1:16" x14ac:dyDescent="0.25">
      <c r="A12046">
        <v>157817</v>
      </c>
      <c r="B12046" t="s">
        <v>62</v>
      </c>
      <c r="E12046" t="s">
        <v>12985</v>
      </c>
      <c r="G12046" t="s">
        <v>317</v>
      </c>
      <c r="H12046" t="s">
        <v>198</v>
      </c>
      <c r="I12046" t="s">
        <v>7350</v>
      </c>
      <c r="J12046">
        <v>2011</v>
      </c>
      <c r="K12046">
        <v>10000</v>
      </c>
      <c r="L12046">
        <v>28</v>
      </c>
      <c r="M12046" t="s">
        <v>200</v>
      </c>
      <c r="N12046" t="s">
        <v>12847</v>
      </c>
      <c r="O12046" t="s">
        <v>9923</v>
      </c>
      <c r="P12046" t="s">
        <v>12986</v>
      </c>
    </row>
    <row r="12047" spans="1:16" x14ac:dyDescent="0.25">
      <c r="A12047">
        <v>157818</v>
      </c>
      <c r="B12047" t="s">
        <v>62</v>
      </c>
      <c r="E12047" t="s">
        <v>12987</v>
      </c>
      <c r="G12047" t="s">
        <v>317</v>
      </c>
      <c r="H12047" t="s">
        <v>198</v>
      </c>
      <c r="I12047" t="s">
        <v>7350</v>
      </c>
      <c r="J12047">
        <v>2011</v>
      </c>
      <c r="K12047">
        <v>10000</v>
      </c>
      <c r="L12047">
        <v>28</v>
      </c>
      <c r="M12047" t="s">
        <v>200</v>
      </c>
      <c r="N12047" t="s">
        <v>12847</v>
      </c>
      <c r="O12047" t="s">
        <v>9923</v>
      </c>
      <c r="P12047" t="s">
        <v>12986</v>
      </c>
    </row>
    <row r="12048" spans="1:16" x14ac:dyDescent="0.25">
      <c r="A12048">
        <v>157819</v>
      </c>
      <c r="B12048" t="s">
        <v>62</v>
      </c>
      <c r="E12048" t="s">
        <v>12988</v>
      </c>
      <c r="G12048" t="s">
        <v>317</v>
      </c>
      <c r="H12048" t="s">
        <v>198</v>
      </c>
      <c r="I12048" t="s">
        <v>7350</v>
      </c>
      <c r="J12048">
        <v>2011</v>
      </c>
      <c r="K12048">
        <v>10000</v>
      </c>
      <c r="L12048">
        <v>28</v>
      </c>
      <c r="M12048" t="s">
        <v>200</v>
      </c>
      <c r="N12048" t="s">
        <v>12847</v>
      </c>
      <c r="O12048" t="s">
        <v>9923</v>
      </c>
      <c r="P12048" t="s">
        <v>12986</v>
      </c>
    </row>
    <row r="12049" spans="1:16" x14ac:dyDescent="0.25">
      <c r="A12049">
        <v>157820</v>
      </c>
      <c r="B12049" t="s">
        <v>62</v>
      </c>
      <c r="E12049" t="s">
        <v>12989</v>
      </c>
      <c r="G12049" t="s">
        <v>235</v>
      </c>
      <c r="H12049" t="s">
        <v>198</v>
      </c>
      <c r="I12049" t="s">
        <v>6370</v>
      </c>
      <c r="J12049">
        <v>2011</v>
      </c>
      <c r="K12049">
        <v>10000</v>
      </c>
      <c r="L12049">
        <v>10</v>
      </c>
      <c r="M12049" t="s">
        <v>200</v>
      </c>
      <c r="N12049" t="s">
        <v>12863</v>
      </c>
      <c r="O12049" t="s">
        <v>9923</v>
      </c>
      <c r="P12049" t="s">
        <v>10044</v>
      </c>
    </row>
    <row r="12050" spans="1:16" x14ac:dyDescent="0.25">
      <c r="A12050">
        <v>157843</v>
      </c>
      <c r="B12050" t="s">
        <v>345</v>
      </c>
      <c r="E12050" t="s">
        <v>12990</v>
      </c>
      <c r="F12050" t="s">
        <v>347</v>
      </c>
      <c r="G12050" t="s">
        <v>1038</v>
      </c>
      <c r="H12050" t="s">
        <v>198</v>
      </c>
      <c r="I12050" t="s">
        <v>1039</v>
      </c>
      <c r="J12050">
        <v>2004</v>
      </c>
      <c r="K12050">
        <v>18059</v>
      </c>
      <c r="L12050">
        <v>4</v>
      </c>
      <c r="M12050" t="s">
        <v>200</v>
      </c>
      <c r="N12050" t="s">
        <v>12932</v>
      </c>
      <c r="O12050" t="s">
        <v>202</v>
      </c>
      <c r="P12050" t="s">
        <v>12991</v>
      </c>
    </row>
    <row r="12051" spans="1:16" x14ac:dyDescent="0.25">
      <c r="A12051">
        <v>157844</v>
      </c>
      <c r="B12051" t="s">
        <v>345</v>
      </c>
      <c r="E12051" t="s">
        <v>12929</v>
      </c>
      <c r="F12051" t="s">
        <v>347</v>
      </c>
      <c r="G12051" t="s">
        <v>1038</v>
      </c>
      <c r="H12051" t="s">
        <v>198</v>
      </c>
      <c r="I12051" t="s">
        <v>1039</v>
      </c>
      <c r="J12051">
        <v>2004</v>
      </c>
      <c r="K12051">
        <v>32177</v>
      </c>
      <c r="L12051">
        <v>4</v>
      </c>
      <c r="M12051" t="s">
        <v>200</v>
      </c>
      <c r="N12051" t="s">
        <v>12992</v>
      </c>
      <c r="O12051" t="s">
        <v>202</v>
      </c>
      <c r="P12051" t="s">
        <v>12993</v>
      </c>
    </row>
    <row r="12052" spans="1:16" x14ac:dyDescent="0.25">
      <c r="A12052">
        <v>157845</v>
      </c>
      <c r="B12052" t="s">
        <v>345</v>
      </c>
      <c r="E12052" t="s">
        <v>12929</v>
      </c>
      <c r="F12052" t="s">
        <v>347</v>
      </c>
      <c r="G12052" t="s">
        <v>1038</v>
      </c>
      <c r="H12052" t="s">
        <v>198</v>
      </c>
      <c r="I12052" t="s">
        <v>1039</v>
      </c>
      <c r="J12052">
        <v>2004</v>
      </c>
      <c r="K12052">
        <v>56873</v>
      </c>
      <c r="L12052">
        <v>4</v>
      </c>
      <c r="M12052" t="s">
        <v>200</v>
      </c>
      <c r="N12052" t="s">
        <v>12992</v>
      </c>
      <c r="O12052" t="s">
        <v>202</v>
      </c>
      <c r="P12052" t="s">
        <v>12994</v>
      </c>
    </row>
    <row r="12053" spans="1:16" x14ac:dyDescent="0.25">
      <c r="A12053">
        <v>157846</v>
      </c>
      <c r="B12053" t="s">
        <v>345</v>
      </c>
      <c r="E12053" t="s">
        <v>12929</v>
      </c>
      <c r="F12053" t="s">
        <v>347</v>
      </c>
      <c r="G12053" t="s">
        <v>1038</v>
      </c>
      <c r="H12053" t="s">
        <v>198</v>
      </c>
      <c r="I12053" t="s">
        <v>1039</v>
      </c>
      <c r="J12053">
        <v>2004</v>
      </c>
      <c r="K12053">
        <v>42008</v>
      </c>
      <c r="L12053">
        <v>4</v>
      </c>
      <c r="M12053" t="s">
        <v>200</v>
      </c>
      <c r="N12053" t="s">
        <v>12932</v>
      </c>
      <c r="O12053" t="s">
        <v>202</v>
      </c>
      <c r="P12053" t="s">
        <v>12995</v>
      </c>
    </row>
    <row r="12054" spans="1:16" x14ac:dyDescent="0.25">
      <c r="A12054">
        <v>157847</v>
      </c>
      <c r="B12054" t="s">
        <v>345</v>
      </c>
      <c r="E12054" t="s">
        <v>12929</v>
      </c>
      <c r="F12054" t="s">
        <v>347</v>
      </c>
      <c r="G12054" t="s">
        <v>1038</v>
      </c>
      <c r="H12054" t="s">
        <v>198</v>
      </c>
      <c r="I12054" t="s">
        <v>1039</v>
      </c>
      <c r="J12054">
        <v>2004</v>
      </c>
      <c r="K12054">
        <v>14359</v>
      </c>
      <c r="L12054">
        <v>4</v>
      </c>
      <c r="M12054" t="s">
        <v>200</v>
      </c>
      <c r="N12054" t="s">
        <v>12932</v>
      </c>
      <c r="O12054" t="s">
        <v>202</v>
      </c>
      <c r="P12054" t="s">
        <v>12996</v>
      </c>
    </row>
    <row r="12055" spans="1:16" x14ac:dyDescent="0.25">
      <c r="A12055">
        <v>157848</v>
      </c>
      <c r="B12055" t="s">
        <v>345</v>
      </c>
      <c r="E12055" t="s">
        <v>12929</v>
      </c>
      <c r="F12055" t="s">
        <v>347</v>
      </c>
      <c r="G12055" t="s">
        <v>1038</v>
      </c>
      <c r="H12055" t="s">
        <v>198</v>
      </c>
      <c r="I12055" t="s">
        <v>1039</v>
      </c>
      <c r="J12055">
        <v>2004</v>
      </c>
      <c r="K12055">
        <v>14359</v>
      </c>
      <c r="L12055">
        <v>4</v>
      </c>
      <c r="M12055" t="s">
        <v>200</v>
      </c>
      <c r="N12055" t="s">
        <v>12932</v>
      </c>
      <c r="O12055" t="s">
        <v>202</v>
      </c>
      <c r="P12055" t="s">
        <v>12997</v>
      </c>
    </row>
    <row r="12056" spans="1:16" x14ac:dyDescent="0.25">
      <c r="A12056">
        <v>157849</v>
      </c>
      <c r="B12056" t="s">
        <v>345</v>
      </c>
      <c r="E12056" t="s">
        <v>12929</v>
      </c>
      <c r="F12056" t="s">
        <v>347</v>
      </c>
      <c r="G12056" t="s">
        <v>1038</v>
      </c>
      <c r="H12056" t="s">
        <v>198</v>
      </c>
      <c r="I12056" t="s">
        <v>1039</v>
      </c>
      <c r="J12056">
        <v>2004</v>
      </c>
      <c r="K12056">
        <v>14359</v>
      </c>
      <c r="L12056">
        <v>4</v>
      </c>
      <c r="M12056" t="s">
        <v>200</v>
      </c>
      <c r="N12056" t="s">
        <v>12932</v>
      </c>
      <c r="O12056" t="s">
        <v>202</v>
      </c>
      <c r="P12056" t="s">
        <v>12998</v>
      </c>
    </row>
    <row r="12057" spans="1:16" x14ac:dyDescent="0.25">
      <c r="A12057">
        <v>157850</v>
      </c>
      <c r="B12057" t="s">
        <v>345</v>
      </c>
      <c r="E12057" t="s">
        <v>12929</v>
      </c>
      <c r="F12057" t="s">
        <v>347</v>
      </c>
      <c r="G12057" t="s">
        <v>1038</v>
      </c>
      <c r="H12057" t="s">
        <v>198</v>
      </c>
      <c r="I12057" t="s">
        <v>1039</v>
      </c>
      <c r="J12057">
        <v>2004</v>
      </c>
      <c r="K12057">
        <v>14357</v>
      </c>
      <c r="L12057">
        <v>4</v>
      </c>
      <c r="M12057" t="s">
        <v>200</v>
      </c>
      <c r="N12057" t="s">
        <v>12932</v>
      </c>
      <c r="O12057" t="s">
        <v>202</v>
      </c>
      <c r="P12057" t="s">
        <v>12999</v>
      </c>
    </row>
    <row r="12058" spans="1:16" x14ac:dyDescent="0.25">
      <c r="A12058">
        <v>157851</v>
      </c>
      <c r="B12058" t="s">
        <v>345</v>
      </c>
      <c r="E12058" t="s">
        <v>12929</v>
      </c>
      <c r="F12058" t="s">
        <v>347</v>
      </c>
      <c r="G12058" t="s">
        <v>1038</v>
      </c>
      <c r="H12058" t="s">
        <v>198</v>
      </c>
      <c r="I12058" t="s">
        <v>1039</v>
      </c>
      <c r="J12058">
        <v>2005</v>
      </c>
      <c r="K12058">
        <v>4125</v>
      </c>
      <c r="L12058">
        <v>4</v>
      </c>
      <c r="M12058" t="s">
        <v>200</v>
      </c>
      <c r="N12058" t="s">
        <v>12932</v>
      </c>
      <c r="O12058" t="s">
        <v>202</v>
      </c>
      <c r="P12058" t="s">
        <v>13000</v>
      </c>
    </row>
    <row r="12059" spans="1:16" x14ac:dyDescent="0.25">
      <c r="A12059">
        <v>157852</v>
      </c>
      <c r="B12059" t="s">
        <v>345</v>
      </c>
      <c r="E12059" t="s">
        <v>12929</v>
      </c>
      <c r="F12059" t="s">
        <v>347</v>
      </c>
      <c r="G12059" t="s">
        <v>1038</v>
      </c>
      <c r="H12059" t="s">
        <v>198</v>
      </c>
      <c r="I12059" t="s">
        <v>1039</v>
      </c>
      <c r="J12059">
        <v>2004</v>
      </c>
      <c r="K12059">
        <v>8093</v>
      </c>
      <c r="L12059">
        <v>4</v>
      </c>
      <c r="M12059" t="s">
        <v>200</v>
      </c>
      <c r="N12059" t="s">
        <v>12932</v>
      </c>
      <c r="O12059" t="s">
        <v>202</v>
      </c>
      <c r="P12059" t="s">
        <v>13001</v>
      </c>
    </row>
    <row r="12060" spans="1:16" x14ac:dyDescent="0.25">
      <c r="A12060">
        <v>157853</v>
      </c>
      <c r="B12060" t="s">
        <v>345</v>
      </c>
      <c r="E12060" t="s">
        <v>12929</v>
      </c>
      <c r="F12060" t="s">
        <v>347</v>
      </c>
      <c r="G12060" t="s">
        <v>1038</v>
      </c>
      <c r="H12060" t="s">
        <v>198</v>
      </c>
      <c r="I12060" t="s">
        <v>1039</v>
      </c>
      <c r="J12060">
        <v>2004</v>
      </c>
      <c r="K12060">
        <v>4951</v>
      </c>
      <c r="L12060">
        <v>4</v>
      </c>
      <c r="M12060" t="s">
        <v>200</v>
      </c>
      <c r="N12060" t="s">
        <v>12932</v>
      </c>
      <c r="O12060" t="s">
        <v>202</v>
      </c>
      <c r="P12060" t="s">
        <v>13002</v>
      </c>
    </row>
    <row r="12061" spans="1:16" x14ac:dyDescent="0.25">
      <c r="A12061">
        <v>157854</v>
      </c>
      <c r="B12061" t="s">
        <v>345</v>
      </c>
      <c r="E12061" t="s">
        <v>12929</v>
      </c>
      <c r="F12061" t="s">
        <v>347</v>
      </c>
      <c r="G12061" t="s">
        <v>1038</v>
      </c>
      <c r="H12061" t="s">
        <v>198</v>
      </c>
      <c r="I12061" t="s">
        <v>1039</v>
      </c>
      <c r="J12061">
        <v>2005</v>
      </c>
      <c r="K12061">
        <v>8073</v>
      </c>
      <c r="L12061">
        <v>4</v>
      </c>
      <c r="M12061" t="s">
        <v>200</v>
      </c>
      <c r="N12061" t="s">
        <v>12932</v>
      </c>
      <c r="O12061" t="s">
        <v>202</v>
      </c>
      <c r="P12061" t="s">
        <v>13003</v>
      </c>
    </row>
    <row r="12062" spans="1:16" x14ac:dyDescent="0.25">
      <c r="A12062">
        <v>157855</v>
      </c>
      <c r="B12062" t="s">
        <v>345</v>
      </c>
      <c r="E12062" t="s">
        <v>12929</v>
      </c>
      <c r="F12062" t="s">
        <v>347</v>
      </c>
      <c r="G12062" t="s">
        <v>1038</v>
      </c>
      <c r="H12062" t="s">
        <v>198</v>
      </c>
      <c r="I12062" t="s">
        <v>1039</v>
      </c>
      <c r="J12062">
        <v>2004</v>
      </c>
      <c r="K12062">
        <v>4066</v>
      </c>
      <c r="L12062">
        <v>4</v>
      </c>
      <c r="M12062" t="s">
        <v>200</v>
      </c>
      <c r="N12062" t="s">
        <v>12932</v>
      </c>
      <c r="O12062" t="s">
        <v>202</v>
      </c>
      <c r="P12062" t="s">
        <v>13004</v>
      </c>
    </row>
    <row r="12063" spans="1:16" x14ac:dyDescent="0.25">
      <c r="A12063">
        <v>157856</v>
      </c>
      <c r="B12063" t="s">
        <v>345</v>
      </c>
      <c r="E12063" t="s">
        <v>12929</v>
      </c>
      <c r="F12063" t="s">
        <v>347</v>
      </c>
      <c r="G12063" t="s">
        <v>1038</v>
      </c>
      <c r="H12063" t="s">
        <v>198</v>
      </c>
      <c r="I12063" t="s">
        <v>1039</v>
      </c>
      <c r="J12063">
        <v>2004</v>
      </c>
      <c r="K12063">
        <v>8095</v>
      </c>
      <c r="L12063">
        <v>4</v>
      </c>
      <c r="M12063" t="s">
        <v>200</v>
      </c>
      <c r="N12063" t="s">
        <v>12932</v>
      </c>
      <c r="O12063" t="s">
        <v>202</v>
      </c>
      <c r="P12063" t="s">
        <v>13005</v>
      </c>
    </row>
    <row r="12064" spans="1:16" x14ac:dyDescent="0.25">
      <c r="A12064">
        <v>157857</v>
      </c>
      <c r="B12064" t="s">
        <v>345</v>
      </c>
      <c r="E12064" t="s">
        <v>12929</v>
      </c>
      <c r="F12064" t="s">
        <v>347</v>
      </c>
      <c r="G12064" t="s">
        <v>1038</v>
      </c>
      <c r="H12064" t="s">
        <v>198</v>
      </c>
      <c r="I12064" t="s">
        <v>1039</v>
      </c>
      <c r="J12064">
        <v>2004</v>
      </c>
      <c r="K12064">
        <v>4074</v>
      </c>
      <c r="L12064">
        <v>4</v>
      </c>
      <c r="M12064" t="s">
        <v>200</v>
      </c>
      <c r="N12064" t="s">
        <v>12932</v>
      </c>
      <c r="O12064" t="s">
        <v>202</v>
      </c>
      <c r="P12064" t="s">
        <v>13006</v>
      </c>
    </row>
    <row r="12065" spans="1:16" x14ac:dyDescent="0.25">
      <c r="A12065">
        <v>157858</v>
      </c>
      <c r="B12065" t="s">
        <v>345</v>
      </c>
      <c r="E12065" t="s">
        <v>12929</v>
      </c>
      <c r="F12065" t="s">
        <v>347</v>
      </c>
      <c r="G12065" t="s">
        <v>1038</v>
      </c>
      <c r="H12065" t="s">
        <v>198</v>
      </c>
      <c r="I12065" t="s">
        <v>1039</v>
      </c>
      <c r="J12065">
        <v>2004</v>
      </c>
      <c r="K12065">
        <v>4073</v>
      </c>
      <c r="L12065">
        <v>4</v>
      </c>
      <c r="M12065" t="s">
        <v>200</v>
      </c>
      <c r="N12065" t="s">
        <v>12932</v>
      </c>
      <c r="O12065" t="s">
        <v>202</v>
      </c>
      <c r="P12065" t="s">
        <v>13007</v>
      </c>
    </row>
    <row r="12066" spans="1:16" x14ac:dyDescent="0.25">
      <c r="A12066">
        <v>157859</v>
      </c>
      <c r="B12066" t="s">
        <v>345</v>
      </c>
      <c r="E12066" t="s">
        <v>12929</v>
      </c>
      <c r="F12066" t="s">
        <v>347</v>
      </c>
      <c r="G12066" t="s">
        <v>1038</v>
      </c>
      <c r="H12066" t="s">
        <v>198</v>
      </c>
      <c r="I12066" t="s">
        <v>1039</v>
      </c>
      <c r="J12066">
        <v>2004</v>
      </c>
      <c r="K12066">
        <v>8093</v>
      </c>
      <c r="L12066">
        <v>4</v>
      </c>
      <c r="M12066" t="s">
        <v>200</v>
      </c>
      <c r="N12066" t="s">
        <v>12932</v>
      </c>
      <c r="O12066" t="s">
        <v>202</v>
      </c>
      <c r="P12066" t="s">
        <v>13008</v>
      </c>
    </row>
    <row r="12067" spans="1:16" x14ac:dyDescent="0.25">
      <c r="A12067">
        <v>157860</v>
      </c>
      <c r="B12067" t="s">
        <v>345</v>
      </c>
      <c r="E12067" t="s">
        <v>12929</v>
      </c>
      <c r="F12067" t="s">
        <v>347</v>
      </c>
      <c r="G12067" t="s">
        <v>1038</v>
      </c>
      <c r="H12067" t="s">
        <v>198</v>
      </c>
      <c r="I12067" t="s">
        <v>1039</v>
      </c>
      <c r="J12067">
        <v>2004</v>
      </c>
      <c r="K12067">
        <v>4951</v>
      </c>
      <c r="L12067">
        <v>4</v>
      </c>
      <c r="M12067" t="s">
        <v>200</v>
      </c>
      <c r="N12067" t="s">
        <v>12932</v>
      </c>
      <c r="O12067" t="s">
        <v>202</v>
      </c>
      <c r="P12067" t="s">
        <v>13009</v>
      </c>
    </row>
    <row r="12068" spans="1:16" x14ac:dyDescent="0.25">
      <c r="A12068">
        <v>157861</v>
      </c>
      <c r="B12068" t="s">
        <v>345</v>
      </c>
      <c r="E12068" t="s">
        <v>12929</v>
      </c>
      <c r="F12068" t="s">
        <v>347</v>
      </c>
      <c r="G12068" t="s">
        <v>1038</v>
      </c>
      <c r="H12068" t="s">
        <v>198</v>
      </c>
      <c r="I12068" t="s">
        <v>1039</v>
      </c>
      <c r="J12068">
        <v>2004</v>
      </c>
      <c r="K12068">
        <v>4951</v>
      </c>
      <c r="L12068">
        <v>4</v>
      </c>
      <c r="M12068" t="s">
        <v>200</v>
      </c>
      <c r="N12068" t="s">
        <v>12932</v>
      </c>
      <c r="O12068" t="s">
        <v>202</v>
      </c>
      <c r="P12068" t="s">
        <v>13010</v>
      </c>
    </row>
    <row r="12069" spans="1:16" x14ac:dyDescent="0.25">
      <c r="A12069">
        <v>157862</v>
      </c>
      <c r="B12069" t="s">
        <v>345</v>
      </c>
      <c r="E12069" t="s">
        <v>12929</v>
      </c>
      <c r="F12069" t="s">
        <v>347</v>
      </c>
      <c r="G12069" t="s">
        <v>1038</v>
      </c>
      <c r="H12069" t="s">
        <v>198</v>
      </c>
      <c r="I12069" t="s">
        <v>1039</v>
      </c>
      <c r="J12069">
        <v>2004</v>
      </c>
      <c r="K12069">
        <v>4074</v>
      </c>
      <c r="L12069">
        <v>4</v>
      </c>
      <c r="M12069" t="s">
        <v>200</v>
      </c>
      <c r="N12069" t="s">
        <v>12932</v>
      </c>
      <c r="O12069" t="s">
        <v>202</v>
      </c>
      <c r="P12069" t="s">
        <v>13011</v>
      </c>
    </row>
    <row r="12070" spans="1:16" x14ac:dyDescent="0.25">
      <c r="A12070">
        <v>157863</v>
      </c>
      <c r="B12070" t="s">
        <v>345</v>
      </c>
      <c r="E12070" t="s">
        <v>12929</v>
      </c>
      <c r="F12070" t="s">
        <v>347</v>
      </c>
      <c r="G12070" t="s">
        <v>1038</v>
      </c>
      <c r="H12070" t="s">
        <v>198</v>
      </c>
      <c r="I12070" t="s">
        <v>1039</v>
      </c>
      <c r="J12070">
        <v>2004</v>
      </c>
      <c r="K12070">
        <v>12736</v>
      </c>
      <c r="L12070">
        <v>4</v>
      </c>
      <c r="M12070" t="s">
        <v>200</v>
      </c>
      <c r="N12070" t="s">
        <v>12932</v>
      </c>
      <c r="O12070" t="s">
        <v>202</v>
      </c>
      <c r="P12070" t="s">
        <v>13012</v>
      </c>
    </row>
    <row r="12071" spans="1:16" x14ac:dyDescent="0.25">
      <c r="A12071">
        <v>157864</v>
      </c>
      <c r="B12071" t="s">
        <v>345</v>
      </c>
      <c r="E12071" t="s">
        <v>12929</v>
      </c>
      <c r="F12071" t="s">
        <v>347</v>
      </c>
      <c r="G12071" t="s">
        <v>1038</v>
      </c>
      <c r="H12071" t="s">
        <v>198</v>
      </c>
      <c r="I12071" t="s">
        <v>1039</v>
      </c>
      <c r="J12071">
        <v>2004</v>
      </c>
      <c r="K12071">
        <v>17015</v>
      </c>
      <c r="L12071">
        <v>4</v>
      </c>
      <c r="M12071" t="s">
        <v>200</v>
      </c>
      <c r="N12071" t="s">
        <v>12932</v>
      </c>
      <c r="O12071" t="s">
        <v>202</v>
      </c>
      <c r="P12071" t="s">
        <v>13013</v>
      </c>
    </row>
    <row r="12072" spans="1:16" x14ac:dyDescent="0.25">
      <c r="A12072">
        <v>157865</v>
      </c>
      <c r="B12072" t="s">
        <v>345</v>
      </c>
      <c r="E12072" t="s">
        <v>12929</v>
      </c>
      <c r="F12072" t="s">
        <v>347</v>
      </c>
      <c r="G12072" t="s">
        <v>1038</v>
      </c>
      <c r="H12072" t="s">
        <v>198</v>
      </c>
      <c r="I12072" t="s">
        <v>1039</v>
      </c>
      <c r="J12072">
        <v>2004</v>
      </c>
      <c r="K12072">
        <v>4074</v>
      </c>
      <c r="L12072">
        <v>4</v>
      </c>
      <c r="M12072" t="s">
        <v>200</v>
      </c>
      <c r="N12072" t="s">
        <v>12932</v>
      </c>
      <c r="O12072" t="s">
        <v>202</v>
      </c>
      <c r="P12072" t="s">
        <v>13014</v>
      </c>
    </row>
    <row r="12073" spans="1:16" x14ac:dyDescent="0.25">
      <c r="A12073">
        <v>157866</v>
      </c>
      <c r="B12073" t="s">
        <v>345</v>
      </c>
      <c r="E12073" t="s">
        <v>12929</v>
      </c>
      <c r="F12073" t="s">
        <v>347</v>
      </c>
      <c r="G12073" t="s">
        <v>1038</v>
      </c>
      <c r="H12073" t="s">
        <v>198</v>
      </c>
      <c r="I12073" t="s">
        <v>1039</v>
      </c>
      <c r="J12073">
        <v>2004</v>
      </c>
      <c r="K12073">
        <v>15980</v>
      </c>
      <c r="L12073">
        <v>4</v>
      </c>
      <c r="M12073" t="s">
        <v>200</v>
      </c>
      <c r="N12073" t="s">
        <v>12932</v>
      </c>
      <c r="O12073" t="s">
        <v>202</v>
      </c>
      <c r="P12073" t="s">
        <v>13015</v>
      </c>
    </row>
    <row r="12074" spans="1:16" x14ac:dyDescent="0.25">
      <c r="A12074">
        <v>157867</v>
      </c>
      <c r="B12074" t="s">
        <v>345</v>
      </c>
      <c r="E12074" t="s">
        <v>12929</v>
      </c>
      <c r="F12074" t="s">
        <v>347</v>
      </c>
      <c r="G12074" t="s">
        <v>1038</v>
      </c>
      <c r="H12074" t="s">
        <v>198</v>
      </c>
      <c r="I12074" t="s">
        <v>1039</v>
      </c>
      <c r="J12074">
        <v>2004</v>
      </c>
      <c r="K12074">
        <v>8042</v>
      </c>
      <c r="L12074">
        <v>4</v>
      </c>
      <c r="M12074" t="s">
        <v>200</v>
      </c>
      <c r="N12074" t="s">
        <v>12932</v>
      </c>
      <c r="O12074" t="s">
        <v>202</v>
      </c>
      <c r="P12074" t="s">
        <v>13016</v>
      </c>
    </row>
    <row r="12075" spans="1:16" x14ac:dyDescent="0.25">
      <c r="A12075">
        <v>157868</v>
      </c>
      <c r="B12075" t="s">
        <v>345</v>
      </c>
      <c r="E12075" t="s">
        <v>12929</v>
      </c>
      <c r="F12075" t="s">
        <v>347</v>
      </c>
      <c r="G12075" t="s">
        <v>1038</v>
      </c>
      <c r="H12075" t="s">
        <v>198</v>
      </c>
      <c r="I12075" t="s">
        <v>1039</v>
      </c>
      <c r="J12075">
        <v>2004</v>
      </c>
      <c r="K12075">
        <v>16469</v>
      </c>
      <c r="L12075">
        <v>4</v>
      </c>
      <c r="M12075" t="s">
        <v>200</v>
      </c>
      <c r="N12075" t="s">
        <v>12932</v>
      </c>
      <c r="O12075" t="s">
        <v>202</v>
      </c>
      <c r="P12075" t="s">
        <v>13017</v>
      </c>
    </row>
    <row r="12076" spans="1:16" x14ac:dyDescent="0.25">
      <c r="A12076">
        <v>157869</v>
      </c>
      <c r="B12076" t="s">
        <v>345</v>
      </c>
      <c r="E12076" t="s">
        <v>12929</v>
      </c>
      <c r="F12076" t="s">
        <v>347</v>
      </c>
      <c r="G12076" t="s">
        <v>1038</v>
      </c>
      <c r="H12076" t="s">
        <v>198</v>
      </c>
      <c r="I12076" t="s">
        <v>1039</v>
      </c>
      <c r="J12076">
        <v>2004</v>
      </c>
      <c r="K12076">
        <v>40927</v>
      </c>
      <c r="L12076">
        <v>4</v>
      </c>
      <c r="M12076" t="s">
        <v>200</v>
      </c>
      <c r="N12076" t="s">
        <v>12932</v>
      </c>
      <c r="O12076" t="s">
        <v>202</v>
      </c>
      <c r="P12076" t="s">
        <v>13018</v>
      </c>
    </row>
    <row r="12077" spans="1:16" x14ac:dyDescent="0.25">
      <c r="A12077">
        <v>157870</v>
      </c>
      <c r="B12077" t="s">
        <v>345</v>
      </c>
      <c r="E12077" t="s">
        <v>12929</v>
      </c>
      <c r="F12077" t="s">
        <v>347</v>
      </c>
      <c r="G12077" t="s">
        <v>1038</v>
      </c>
      <c r="H12077" t="s">
        <v>198</v>
      </c>
      <c r="I12077" t="s">
        <v>1039</v>
      </c>
      <c r="J12077">
        <v>2003</v>
      </c>
      <c r="K12077">
        <v>17651</v>
      </c>
      <c r="L12077">
        <v>4</v>
      </c>
      <c r="M12077" t="s">
        <v>200</v>
      </c>
      <c r="N12077" t="s">
        <v>12932</v>
      </c>
      <c r="O12077" t="s">
        <v>202</v>
      </c>
      <c r="P12077" t="s">
        <v>13019</v>
      </c>
    </row>
    <row r="12078" spans="1:16" x14ac:dyDescent="0.25">
      <c r="A12078">
        <v>157871</v>
      </c>
      <c r="B12078" t="s">
        <v>345</v>
      </c>
      <c r="E12078" t="s">
        <v>12929</v>
      </c>
      <c r="F12078" t="s">
        <v>347</v>
      </c>
      <c r="G12078" t="s">
        <v>1038</v>
      </c>
      <c r="H12078" t="s">
        <v>198</v>
      </c>
      <c r="I12078" t="s">
        <v>1039</v>
      </c>
      <c r="J12078">
        <v>2004</v>
      </c>
      <c r="K12078">
        <v>72218</v>
      </c>
      <c r="L12078">
        <v>4</v>
      </c>
      <c r="M12078" t="s">
        <v>200</v>
      </c>
      <c r="N12078" t="s">
        <v>12932</v>
      </c>
      <c r="O12078" t="s">
        <v>202</v>
      </c>
      <c r="P12078" t="s">
        <v>13020</v>
      </c>
    </row>
    <row r="12079" spans="1:16" x14ac:dyDescent="0.25">
      <c r="A12079">
        <v>157872</v>
      </c>
      <c r="B12079" t="s">
        <v>345</v>
      </c>
      <c r="E12079" t="s">
        <v>12929</v>
      </c>
      <c r="F12079" t="s">
        <v>347</v>
      </c>
      <c r="G12079" t="s">
        <v>1038</v>
      </c>
      <c r="H12079" t="s">
        <v>198</v>
      </c>
      <c r="I12079" t="s">
        <v>1039</v>
      </c>
      <c r="J12079">
        <v>2007</v>
      </c>
      <c r="K12079">
        <v>1440985</v>
      </c>
      <c r="L12079">
        <v>4</v>
      </c>
      <c r="M12079" t="s">
        <v>200</v>
      </c>
      <c r="N12079" t="s">
        <v>12932</v>
      </c>
      <c r="O12079" t="s">
        <v>202</v>
      </c>
      <c r="P12079" t="s">
        <v>13021</v>
      </c>
    </row>
    <row r="12080" spans="1:16" x14ac:dyDescent="0.25">
      <c r="A12080">
        <v>157873</v>
      </c>
      <c r="B12080" t="s">
        <v>345</v>
      </c>
      <c r="E12080" t="s">
        <v>12990</v>
      </c>
      <c r="F12080" t="s">
        <v>347</v>
      </c>
      <c r="G12080" t="s">
        <v>1038</v>
      </c>
      <c r="H12080" t="s">
        <v>198</v>
      </c>
      <c r="I12080" t="s">
        <v>1039</v>
      </c>
      <c r="J12080">
        <v>2007</v>
      </c>
      <c r="K12080">
        <v>55121</v>
      </c>
      <c r="L12080">
        <v>4</v>
      </c>
      <c r="M12080" t="s">
        <v>200</v>
      </c>
      <c r="N12080" t="s">
        <v>12932</v>
      </c>
      <c r="O12080" t="s">
        <v>202</v>
      </c>
      <c r="P12080" t="s">
        <v>13022</v>
      </c>
    </row>
    <row r="12081" spans="1:16" x14ac:dyDescent="0.25">
      <c r="A12081">
        <v>157874</v>
      </c>
      <c r="B12081" t="s">
        <v>345</v>
      </c>
      <c r="E12081" t="s">
        <v>12929</v>
      </c>
      <c r="F12081" t="s">
        <v>347</v>
      </c>
      <c r="G12081" t="s">
        <v>1038</v>
      </c>
      <c r="H12081" t="s">
        <v>13023</v>
      </c>
      <c r="I12081" t="s">
        <v>13024</v>
      </c>
      <c r="J12081">
        <v>2004</v>
      </c>
      <c r="K12081">
        <v>2110</v>
      </c>
      <c r="L12081">
        <v>4</v>
      </c>
      <c r="M12081" t="s">
        <v>200</v>
      </c>
      <c r="N12081" t="s">
        <v>12932</v>
      </c>
      <c r="O12081" t="s">
        <v>202</v>
      </c>
      <c r="P12081" t="s">
        <v>13025</v>
      </c>
    </row>
    <row r="12082" spans="1:16" x14ac:dyDescent="0.25">
      <c r="A12082">
        <v>157875</v>
      </c>
      <c r="B12082" t="s">
        <v>345</v>
      </c>
      <c r="E12082" t="s">
        <v>12929</v>
      </c>
      <c r="F12082" t="s">
        <v>347</v>
      </c>
      <c r="G12082" t="s">
        <v>1038</v>
      </c>
      <c r="H12082" t="s">
        <v>198</v>
      </c>
      <c r="I12082" t="s">
        <v>1039</v>
      </c>
      <c r="J12082">
        <v>2004</v>
      </c>
      <c r="K12082">
        <v>27886</v>
      </c>
      <c r="L12082">
        <v>4</v>
      </c>
      <c r="M12082" t="s">
        <v>200</v>
      </c>
      <c r="N12082" t="s">
        <v>12932</v>
      </c>
      <c r="O12082" t="s">
        <v>202</v>
      </c>
      <c r="P12082" t="s">
        <v>13026</v>
      </c>
    </row>
    <row r="12083" spans="1:16" x14ac:dyDescent="0.25">
      <c r="A12083">
        <v>157876</v>
      </c>
      <c r="B12083" t="s">
        <v>345</v>
      </c>
      <c r="E12083" t="s">
        <v>12929</v>
      </c>
      <c r="F12083" t="s">
        <v>347</v>
      </c>
      <c r="G12083" t="s">
        <v>1038</v>
      </c>
      <c r="H12083" t="s">
        <v>198</v>
      </c>
      <c r="I12083" t="s">
        <v>1039</v>
      </c>
      <c r="J12083">
        <v>2007</v>
      </c>
      <c r="K12083">
        <v>243945</v>
      </c>
      <c r="L12083">
        <v>4</v>
      </c>
      <c r="M12083" t="s">
        <v>200</v>
      </c>
      <c r="N12083" t="s">
        <v>12932</v>
      </c>
      <c r="O12083" t="s">
        <v>202</v>
      </c>
      <c r="P12083" t="s">
        <v>13027</v>
      </c>
    </row>
    <row r="12084" spans="1:16" x14ac:dyDescent="0.25">
      <c r="A12084">
        <v>157877</v>
      </c>
      <c r="B12084" t="s">
        <v>345</v>
      </c>
      <c r="E12084" t="s">
        <v>12929</v>
      </c>
      <c r="F12084" t="s">
        <v>347</v>
      </c>
      <c r="G12084" t="s">
        <v>1038</v>
      </c>
      <c r="H12084" t="s">
        <v>198</v>
      </c>
      <c r="I12084" t="s">
        <v>1039</v>
      </c>
      <c r="J12084">
        <v>2007</v>
      </c>
      <c r="K12084">
        <v>20436</v>
      </c>
      <c r="L12084">
        <v>4</v>
      </c>
      <c r="M12084" t="s">
        <v>200</v>
      </c>
      <c r="N12084" t="s">
        <v>12932</v>
      </c>
      <c r="O12084" t="s">
        <v>202</v>
      </c>
      <c r="P12084" t="s">
        <v>13028</v>
      </c>
    </row>
    <row r="12085" spans="1:16" x14ac:dyDescent="0.25">
      <c r="A12085">
        <v>157878</v>
      </c>
      <c r="B12085" t="s">
        <v>345</v>
      </c>
      <c r="E12085" t="s">
        <v>12929</v>
      </c>
      <c r="F12085" t="s">
        <v>347</v>
      </c>
      <c r="G12085" t="s">
        <v>1038</v>
      </c>
      <c r="H12085" t="s">
        <v>198</v>
      </c>
      <c r="I12085" t="s">
        <v>1039</v>
      </c>
      <c r="J12085">
        <v>2003</v>
      </c>
      <c r="K12085">
        <v>9336</v>
      </c>
      <c r="L12085">
        <v>4</v>
      </c>
      <c r="M12085" t="s">
        <v>200</v>
      </c>
      <c r="N12085" t="s">
        <v>12932</v>
      </c>
      <c r="O12085" t="s">
        <v>202</v>
      </c>
      <c r="P12085" t="s">
        <v>13029</v>
      </c>
    </row>
    <row r="12086" spans="1:16" x14ac:dyDescent="0.25">
      <c r="A12086">
        <v>157879</v>
      </c>
      <c r="B12086" t="s">
        <v>345</v>
      </c>
      <c r="E12086" t="s">
        <v>12929</v>
      </c>
      <c r="F12086" t="s">
        <v>347</v>
      </c>
      <c r="G12086" t="s">
        <v>1038</v>
      </c>
      <c r="H12086" t="s">
        <v>198</v>
      </c>
      <c r="I12086" t="s">
        <v>1039</v>
      </c>
      <c r="J12086">
        <v>2004</v>
      </c>
      <c r="K12086">
        <v>4126</v>
      </c>
      <c r="L12086">
        <v>4</v>
      </c>
      <c r="M12086" t="s">
        <v>200</v>
      </c>
      <c r="N12086" t="s">
        <v>12932</v>
      </c>
      <c r="O12086" t="s">
        <v>202</v>
      </c>
      <c r="P12086" t="s">
        <v>13030</v>
      </c>
    </row>
    <row r="12087" spans="1:16" x14ac:dyDescent="0.25">
      <c r="A12087">
        <v>157880</v>
      </c>
      <c r="B12087" t="s">
        <v>345</v>
      </c>
      <c r="E12087" t="s">
        <v>12929</v>
      </c>
      <c r="F12087" t="s">
        <v>347</v>
      </c>
      <c r="G12087" t="s">
        <v>1038</v>
      </c>
      <c r="H12087" t="s">
        <v>198</v>
      </c>
      <c r="I12087" t="s">
        <v>1039</v>
      </c>
      <c r="J12087">
        <v>2004</v>
      </c>
      <c r="K12087">
        <v>35405</v>
      </c>
      <c r="L12087">
        <v>4</v>
      </c>
      <c r="M12087" t="s">
        <v>200</v>
      </c>
      <c r="N12087" t="s">
        <v>12932</v>
      </c>
      <c r="O12087" t="s">
        <v>202</v>
      </c>
      <c r="P12087" t="s">
        <v>13031</v>
      </c>
    </row>
    <row r="12088" spans="1:16" x14ac:dyDescent="0.25">
      <c r="A12088">
        <v>157881</v>
      </c>
      <c r="B12088" t="s">
        <v>345</v>
      </c>
      <c r="E12088" t="s">
        <v>12929</v>
      </c>
      <c r="F12088" t="s">
        <v>347</v>
      </c>
      <c r="G12088" t="s">
        <v>1038</v>
      </c>
      <c r="H12088" t="s">
        <v>198</v>
      </c>
      <c r="I12088" t="s">
        <v>1039</v>
      </c>
      <c r="J12088">
        <v>2003</v>
      </c>
      <c r="K12088">
        <v>8534</v>
      </c>
      <c r="L12088">
        <v>4</v>
      </c>
      <c r="M12088" t="s">
        <v>200</v>
      </c>
      <c r="N12088" t="s">
        <v>12932</v>
      </c>
      <c r="O12088" t="s">
        <v>202</v>
      </c>
      <c r="P12088" t="s">
        <v>13032</v>
      </c>
    </row>
    <row r="12089" spans="1:16" x14ac:dyDescent="0.25">
      <c r="A12089">
        <v>157882</v>
      </c>
      <c r="B12089" t="s">
        <v>345</v>
      </c>
      <c r="E12089" t="s">
        <v>12929</v>
      </c>
      <c r="F12089" t="s">
        <v>347</v>
      </c>
      <c r="G12089" t="s">
        <v>1038</v>
      </c>
      <c r="H12089" t="s">
        <v>198</v>
      </c>
      <c r="I12089" t="s">
        <v>1039</v>
      </c>
      <c r="J12089">
        <v>2003</v>
      </c>
      <c r="K12089">
        <v>31283</v>
      </c>
      <c r="L12089">
        <v>4</v>
      </c>
      <c r="M12089" t="s">
        <v>200</v>
      </c>
      <c r="N12089" t="s">
        <v>12932</v>
      </c>
      <c r="O12089" t="s">
        <v>202</v>
      </c>
      <c r="P12089" t="s">
        <v>13033</v>
      </c>
    </row>
    <row r="12090" spans="1:16" x14ac:dyDescent="0.25">
      <c r="A12090">
        <v>157883</v>
      </c>
      <c r="B12090" t="s">
        <v>345</v>
      </c>
      <c r="E12090" t="s">
        <v>12929</v>
      </c>
      <c r="F12090" t="s">
        <v>347</v>
      </c>
      <c r="G12090" t="s">
        <v>1038</v>
      </c>
      <c r="H12090" t="s">
        <v>198</v>
      </c>
      <c r="I12090" t="s">
        <v>1039</v>
      </c>
      <c r="J12090">
        <v>2003</v>
      </c>
      <c r="K12090">
        <v>14316</v>
      </c>
      <c r="L12090">
        <v>4</v>
      </c>
      <c r="M12090" t="s">
        <v>200</v>
      </c>
      <c r="N12090" t="s">
        <v>12932</v>
      </c>
      <c r="O12090" t="s">
        <v>202</v>
      </c>
      <c r="P12090" t="s">
        <v>13034</v>
      </c>
    </row>
    <row r="12091" spans="1:16" x14ac:dyDescent="0.25">
      <c r="A12091">
        <v>157884</v>
      </c>
      <c r="B12091" t="s">
        <v>345</v>
      </c>
      <c r="E12091" t="s">
        <v>12929</v>
      </c>
      <c r="F12091" t="s">
        <v>347</v>
      </c>
      <c r="G12091" t="s">
        <v>1038</v>
      </c>
      <c r="H12091" t="s">
        <v>198</v>
      </c>
      <c r="I12091" t="s">
        <v>1039</v>
      </c>
      <c r="J12091">
        <v>2004</v>
      </c>
      <c r="K12091">
        <v>8023</v>
      </c>
      <c r="L12091">
        <v>4</v>
      </c>
      <c r="M12091" t="s">
        <v>200</v>
      </c>
      <c r="N12091" t="s">
        <v>12932</v>
      </c>
      <c r="O12091" t="s">
        <v>202</v>
      </c>
      <c r="P12091" t="s">
        <v>13035</v>
      </c>
    </row>
    <row r="12092" spans="1:16" x14ac:dyDescent="0.25">
      <c r="A12092">
        <v>157885</v>
      </c>
      <c r="B12092" t="s">
        <v>345</v>
      </c>
      <c r="E12092" t="s">
        <v>12929</v>
      </c>
      <c r="F12092" t="s">
        <v>347</v>
      </c>
      <c r="G12092" t="s">
        <v>1038</v>
      </c>
      <c r="H12092" t="s">
        <v>198</v>
      </c>
      <c r="I12092" t="s">
        <v>1039</v>
      </c>
      <c r="J12092">
        <v>2003</v>
      </c>
      <c r="K12092">
        <v>6099</v>
      </c>
      <c r="L12092">
        <v>4</v>
      </c>
      <c r="M12092" t="s">
        <v>200</v>
      </c>
      <c r="N12092" t="s">
        <v>12932</v>
      </c>
      <c r="O12092" t="s">
        <v>202</v>
      </c>
      <c r="P12092" t="s">
        <v>13036</v>
      </c>
    </row>
    <row r="12093" spans="1:16" x14ac:dyDescent="0.25">
      <c r="A12093">
        <v>157886</v>
      </c>
      <c r="B12093" t="s">
        <v>345</v>
      </c>
      <c r="E12093" t="s">
        <v>12929</v>
      </c>
      <c r="F12093" t="s">
        <v>347</v>
      </c>
      <c r="G12093" t="s">
        <v>1038</v>
      </c>
      <c r="H12093" t="s">
        <v>198</v>
      </c>
      <c r="I12093" t="s">
        <v>1039</v>
      </c>
      <c r="J12093">
        <v>2003</v>
      </c>
      <c r="K12093">
        <v>2853</v>
      </c>
      <c r="L12093">
        <v>4</v>
      </c>
      <c r="M12093" t="s">
        <v>200</v>
      </c>
      <c r="N12093" t="s">
        <v>12932</v>
      </c>
      <c r="O12093" t="s">
        <v>202</v>
      </c>
      <c r="P12093" t="s">
        <v>13037</v>
      </c>
    </row>
    <row r="12094" spans="1:16" x14ac:dyDescent="0.25">
      <c r="A12094">
        <v>157887</v>
      </c>
      <c r="B12094" t="s">
        <v>345</v>
      </c>
      <c r="E12094" t="s">
        <v>12929</v>
      </c>
      <c r="F12094" t="s">
        <v>347</v>
      </c>
      <c r="G12094" t="s">
        <v>1038</v>
      </c>
      <c r="H12094" t="s">
        <v>198</v>
      </c>
      <c r="I12094" t="s">
        <v>1039</v>
      </c>
      <c r="J12094">
        <v>2003</v>
      </c>
      <c r="K12094">
        <v>2320</v>
      </c>
      <c r="L12094">
        <v>4</v>
      </c>
      <c r="M12094" t="s">
        <v>200</v>
      </c>
      <c r="N12094" t="s">
        <v>12932</v>
      </c>
      <c r="O12094" t="s">
        <v>202</v>
      </c>
      <c r="P12094" t="s">
        <v>13038</v>
      </c>
    </row>
    <row r="12095" spans="1:16" x14ac:dyDescent="0.25">
      <c r="A12095">
        <v>157888</v>
      </c>
      <c r="B12095" t="s">
        <v>345</v>
      </c>
      <c r="E12095" t="s">
        <v>12929</v>
      </c>
      <c r="F12095" t="s">
        <v>347</v>
      </c>
      <c r="G12095" t="s">
        <v>1038</v>
      </c>
      <c r="H12095" t="s">
        <v>198</v>
      </c>
      <c r="I12095" t="s">
        <v>1039</v>
      </c>
      <c r="J12095">
        <v>2003</v>
      </c>
      <c r="K12095">
        <v>5389</v>
      </c>
      <c r="L12095">
        <v>4</v>
      </c>
      <c r="M12095" t="s">
        <v>200</v>
      </c>
      <c r="N12095" t="s">
        <v>12932</v>
      </c>
      <c r="O12095" t="s">
        <v>202</v>
      </c>
      <c r="P12095" t="s">
        <v>13039</v>
      </c>
    </row>
    <row r="12096" spans="1:16" x14ac:dyDescent="0.25">
      <c r="A12096">
        <v>157889</v>
      </c>
      <c r="B12096" t="s">
        <v>345</v>
      </c>
      <c r="E12096" t="s">
        <v>12929</v>
      </c>
      <c r="F12096" t="s">
        <v>347</v>
      </c>
      <c r="G12096" t="s">
        <v>1038</v>
      </c>
      <c r="H12096" t="s">
        <v>198</v>
      </c>
      <c r="I12096" t="s">
        <v>1039</v>
      </c>
      <c r="J12096">
        <v>2003</v>
      </c>
      <c r="K12096">
        <v>11120</v>
      </c>
      <c r="L12096">
        <v>4</v>
      </c>
      <c r="M12096" t="s">
        <v>200</v>
      </c>
      <c r="N12096" t="s">
        <v>12932</v>
      </c>
      <c r="O12096" t="s">
        <v>202</v>
      </c>
      <c r="P12096" t="s">
        <v>13040</v>
      </c>
    </row>
    <row r="12097" spans="1:16" x14ac:dyDescent="0.25">
      <c r="A12097">
        <v>157890</v>
      </c>
      <c r="B12097" t="s">
        <v>345</v>
      </c>
      <c r="E12097" t="s">
        <v>12929</v>
      </c>
      <c r="F12097" t="s">
        <v>347</v>
      </c>
      <c r="G12097" t="s">
        <v>1038</v>
      </c>
      <c r="H12097" t="s">
        <v>198</v>
      </c>
      <c r="I12097" t="s">
        <v>1039</v>
      </c>
      <c r="J12097">
        <v>2003</v>
      </c>
      <c r="K12097">
        <v>1534</v>
      </c>
      <c r="L12097">
        <v>4</v>
      </c>
      <c r="M12097" t="s">
        <v>200</v>
      </c>
      <c r="N12097" t="s">
        <v>12932</v>
      </c>
      <c r="O12097" t="s">
        <v>202</v>
      </c>
      <c r="P12097" t="s">
        <v>13041</v>
      </c>
    </row>
    <row r="12098" spans="1:16" x14ac:dyDescent="0.25">
      <c r="A12098">
        <v>157891</v>
      </c>
      <c r="B12098" t="s">
        <v>345</v>
      </c>
      <c r="E12098" t="s">
        <v>12929</v>
      </c>
      <c r="F12098" t="s">
        <v>347</v>
      </c>
      <c r="G12098" t="s">
        <v>1038</v>
      </c>
      <c r="H12098" t="s">
        <v>198</v>
      </c>
      <c r="I12098" t="s">
        <v>1039</v>
      </c>
      <c r="J12098">
        <v>2004</v>
      </c>
      <c r="K12098">
        <v>6048</v>
      </c>
      <c r="L12098">
        <v>4</v>
      </c>
      <c r="M12098" t="s">
        <v>200</v>
      </c>
      <c r="N12098" t="s">
        <v>12932</v>
      </c>
      <c r="O12098" t="s">
        <v>202</v>
      </c>
      <c r="P12098" t="s">
        <v>13042</v>
      </c>
    </row>
    <row r="12099" spans="1:16" x14ac:dyDescent="0.25">
      <c r="A12099">
        <v>157892</v>
      </c>
      <c r="B12099" t="s">
        <v>345</v>
      </c>
      <c r="E12099" t="s">
        <v>12929</v>
      </c>
      <c r="F12099" t="s">
        <v>347</v>
      </c>
      <c r="G12099" t="s">
        <v>1038</v>
      </c>
      <c r="H12099" t="s">
        <v>198</v>
      </c>
      <c r="I12099" t="s">
        <v>1039</v>
      </c>
      <c r="J12099">
        <v>2004</v>
      </c>
      <c r="K12099">
        <v>5440</v>
      </c>
      <c r="L12099">
        <v>4</v>
      </c>
      <c r="M12099" t="s">
        <v>200</v>
      </c>
      <c r="N12099" t="s">
        <v>12932</v>
      </c>
      <c r="O12099" t="s">
        <v>202</v>
      </c>
      <c r="P12099" t="s">
        <v>13043</v>
      </c>
    </row>
    <row r="12100" spans="1:16" x14ac:dyDescent="0.25">
      <c r="A12100">
        <v>157893</v>
      </c>
      <c r="B12100" t="s">
        <v>345</v>
      </c>
      <c r="E12100" t="s">
        <v>12929</v>
      </c>
      <c r="F12100" t="s">
        <v>347</v>
      </c>
      <c r="G12100" t="s">
        <v>1038</v>
      </c>
      <c r="H12100" t="s">
        <v>198</v>
      </c>
      <c r="I12100" t="s">
        <v>1039</v>
      </c>
      <c r="J12100">
        <v>2004</v>
      </c>
      <c r="K12100">
        <v>1605</v>
      </c>
      <c r="L12100">
        <v>4</v>
      </c>
      <c r="M12100" t="s">
        <v>200</v>
      </c>
      <c r="N12100" t="s">
        <v>12932</v>
      </c>
      <c r="O12100" t="s">
        <v>202</v>
      </c>
      <c r="P12100" t="s">
        <v>13044</v>
      </c>
    </row>
    <row r="12101" spans="1:16" x14ac:dyDescent="0.25">
      <c r="A12101">
        <v>157894</v>
      </c>
      <c r="B12101" t="s">
        <v>345</v>
      </c>
      <c r="E12101" t="s">
        <v>12929</v>
      </c>
      <c r="F12101" t="s">
        <v>347</v>
      </c>
      <c r="G12101" t="s">
        <v>1038</v>
      </c>
      <c r="H12101" t="s">
        <v>198</v>
      </c>
      <c r="I12101" t="s">
        <v>1039</v>
      </c>
      <c r="J12101">
        <v>2003</v>
      </c>
      <c r="K12101">
        <v>4042</v>
      </c>
      <c r="L12101">
        <v>4</v>
      </c>
      <c r="M12101" t="s">
        <v>200</v>
      </c>
      <c r="N12101" t="s">
        <v>12932</v>
      </c>
      <c r="O12101" t="s">
        <v>202</v>
      </c>
      <c r="P12101" t="s">
        <v>13045</v>
      </c>
    </row>
    <row r="12102" spans="1:16" x14ac:dyDescent="0.25">
      <c r="A12102">
        <v>157895</v>
      </c>
      <c r="B12102" t="s">
        <v>345</v>
      </c>
      <c r="E12102" t="s">
        <v>12929</v>
      </c>
      <c r="F12102" t="s">
        <v>347</v>
      </c>
      <c r="G12102" t="s">
        <v>1038</v>
      </c>
      <c r="H12102" t="s">
        <v>198</v>
      </c>
      <c r="I12102" t="s">
        <v>1039</v>
      </c>
      <c r="J12102">
        <v>2003</v>
      </c>
      <c r="K12102">
        <v>38256</v>
      </c>
      <c r="L12102">
        <v>4</v>
      </c>
      <c r="M12102" t="s">
        <v>200</v>
      </c>
      <c r="N12102" t="s">
        <v>12932</v>
      </c>
      <c r="O12102" t="s">
        <v>202</v>
      </c>
      <c r="P12102" t="s">
        <v>13046</v>
      </c>
    </row>
    <row r="12103" spans="1:16" x14ac:dyDescent="0.25">
      <c r="A12103">
        <v>157896</v>
      </c>
      <c r="B12103" t="s">
        <v>345</v>
      </c>
      <c r="E12103" t="s">
        <v>12929</v>
      </c>
      <c r="F12103" t="s">
        <v>347</v>
      </c>
      <c r="G12103" t="s">
        <v>1038</v>
      </c>
      <c r="H12103" t="s">
        <v>198</v>
      </c>
      <c r="I12103" t="s">
        <v>1039</v>
      </c>
      <c r="J12103">
        <v>2004</v>
      </c>
      <c r="K12103">
        <v>10601</v>
      </c>
      <c r="L12103">
        <v>4</v>
      </c>
      <c r="M12103" t="s">
        <v>200</v>
      </c>
      <c r="N12103" t="s">
        <v>12932</v>
      </c>
      <c r="O12103" t="s">
        <v>202</v>
      </c>
      <c r="P12103" t="s">
        <v>13047</v>
      </c>
    </row>
    <row r="12104" spans="1:16" x14ac:dyDescent="0.25">
      <c r="A12104">
        <v>157897</v>
      </c>
      <c r="B12104" t="s">
        <v>345</v>
      </c>
      <c r="E12104" t="s">
        <v>12929</v>
      </c>
      <c r="F12104" t="s">
        <v>347</v>
      </c>
      <c r="G12104" t="s">
        <v>1038</v>
      </c>
      <c r="H12104" t="s">
        <v>198</v>
      </c>
      <c r="I12104" t="s">
        <v>1039</v>
      </c>
      <c r="J12104">
        <v>2004</v>
      </c>
      <c r="K12104">
        <v>1723</v>
      </c>
      <c r="L12104">
        <v>4</v>
      </c>
      <c r="M12104" t="s">
        <v>200</v>
      </c>
      <c r="N12104" t="s">
        <v>12932</v>
      </c>
      <c r="O12104" t="s">
        <v>202</v>
      </c>
      <c r="P12104" t="s">
        <v>13048</v>
      </c>
    </row>
    <row r="12105" spans="1:16" x14ac:dyDescent="0.25">
      <c r="A12105">
        <v>157898</v>
      </c>
      <c r="B12105" t="s">
        <v>345</v>
      </c>
      <c r="E12105" t="s">
        <v>12929</v>
      </c>
      <c r="F12105" t="s">
        <v>347</v>
      </c>
      <c r="G12105" t="s">
        <v>1038</v>
      </c>
      <c r="H12105" t="s">
        <v>198</v>
      </c>
      <c r="I12105" t="s">
        <v>1039</v>
      </c>
      <c r="J12105">
        <v>2004</v>
      </c>
      <c r="K12105">
        <v>10809</v>
      </c>
      <c r="L12105">
        <v>4</v>
      </c>
      <c r="M12105" t="s">
        <v>200</v>
      </c>
      <c r="N12105" t="s">
        <v>12932</v>
      </c>
      <c r="O12105" t="s">
        <v>202</v>
      </c>
      <c r="P12105" t="s">
        <v>13049</v>
      </c>
    </row>
    <row r="12106" spans="1:16" x14ac:dyDescent="0.25">
      <c r="A12106">
        <v>157899</v>
      </c>
      <c r="B12106" t="s">
        <v>345</v>
      </c>
      <c r="E12106" t="s">
        <v>12929</v>
      </c>
      <c r="F12106" t="s">
        <v>347</v>
      </c>
      <c r="G12106" t="s">
        <v>1038</v>
      </c>
      <c r="H12106" t="s">
        <v>198</v>
      </c>
      <c r="I12106" t="s">
        <v>1039</v>
      </c>
      <c r="J12106">
        <v>2003</v>
      </c>
      <c r="K12106">
        <v>18165</v>
      </c>
      <c r="L12106">
        <v>4</v>
      </c>
      <c r="M12106" t="s">
        <v>200</v>
      </c>
      <c r="N12106" t="s">
        <v>12932</v>
      </c>
      <c r="O12106" t="s">
        <v>202</v>
      </c>
      <c r="P12106" t="s">
        <v>13050</v>
      </c>
    </row>
    <row r="12107" spans="1:16" x14ac:dyDescent="0.25">
      <c r="A12107">
        <v>157900</v>
      </c>
      <c r="B12107" t="s">
        <v>345</v>
      </c>
      <c r="E12107" t="s">
        <v>12929</v>
      </c>
      <c r="F12107" t="s">
        <v>347</v>
      </c>
      <c r="G12107" t="s">
        <v>1038</v>
      </c>
      <c r="H12107" t="s">
        <v>198</v>
      </c>
      <c r="I12107" t="s">
        <v>1039</v>
      </c>
      <c r="J12107">
        <v>2003</v>
      </c>
      <c r="K12107">
        <v>43378</v>
      </c>
      <c r="L12107">
        <v>4</v>
      </c>
      <c r="M12107" t="s">
        <v>200</v>
      </c>
      <c r="N12107" t="s">
        <v>12932</v>
      </c>
      <c r="O12107" t="s">
        <v>202</v>
      </c>
      <c r="P12107" t="s">
        <v>13051</v>
      </c>
    </row>
    <row r="12108" spans="1:16" x14ac:dyDescent="0.25">
      <c r="A12108">
        <v>157901</v>
      </c>
      <c r="B12108" t="s">
        <v>345</v>
      </c>
      <c r="E12108" t="s">
        <v>12929</v>
      </c>
      <c r="F12108" t="s">
        <v>347</v>
      </c>
      <c r="G12108" t="s">
        <v>1038</v>
      </c>
      <c r="H12108" t="s">
        <v>198</v>
      </c>
      <c r="I12108" t="s">
        <v>1039</v>
      </c>
      <c r="J12108">
        <v>2003</v>
      </c>
      <c r="K12108">
        <v>4222</v>
      </c>
      <c r="L12108">
        <v>4</v>
      </c>
      <c r="M12108" t="s">
        <v>200</v>
      </c>
      <c r="N12108" t="s">
        <v>12932</v>
      </c>
      <c r="O12108" t="s">
        <v>202</v>
      </c>
      <c r="P12108" t="s">
        <v>13052</v>
      </c>
    </row>
    <row r="12109" spans="1:16" x14ac:dyDescent="0.25">
      <c r="A12109">
        <v>157902</v>
      </c>
      <c r="B12109" t="s">
        <v>345</v>
      </c>
      <c r="E12109" t="s">
        <v>12929</v>
      </c>
      <c r="F12109" t="s">
        <v>347</v>
      </c>
      <c r="G12109" t="s">
        <v>1038</v>
      </c>
      <c r="H12109" t="s">
        <v>198</v>
      </c>
      <c r="I12109" t="s">
        <v>1039</v>
      </c>
      <c r="J12109">
        <v>2007</v>
      </c>
      <c r="K12109">
        <v>528569</v>
      </c>
      <c r="L12109">
        <v>4</v>
      </c>
      <c r="M12109" t="s">
        <v>200</v>
      </c>
      <c r="N12109" t="s">
        <v>12932</v>
      </c>
      <c r="O12109" t="s">
        <v>202</v>
      </c>
      <c r="P12109" t="s">
        <v>13053</v>
      </c>
    </row>
    <row r="12110" spans="1:16" x14ac:dyDescent="0.25">
      <c r="A12110">
        <v>157903</v>
      </c>
      <c r="B12110" t="s">
        <v>345</v>
      </c>
      <c r="E12110" t="s">
        <v>12929</v>
      </c>
      <c r="F12110" t="s">
        <v>347</v>
      </c>
      <c r="G12110" t="s">
        <v>1038</v>
      </c>
      <c r="H12110" t="s">
        <v>198</v>
      </c>
      <c r="I12110" t="s">
        <v>1039</v>
      </c>
      <c r="J12110">
        <v>2004</v>
      </c>
      <c r="K12110">
        <v>83509</v>
      </c>
      <c r="L12110">
        <v>4</v>
      </c>
      <c r="M12110" t="s">
        <v>200</v>
      </c>
      <c r="N12110" t="s">
        <v>12932</v>
      </c>
      <c r="O12110" t="s">
        <v>202</v>
      </c>
      <c r="P12110" t="s">
        <v>13054</v>
      </c>
    </row>
    <row r="12111" spans="1:16" x14ac:dyDescent="0.25">
      <c r="A12111">
        <v>157904</v>
      </c>
      <c r="B12111" t="s">
        <v>345</v>
      </c>
      <c r="E12111" t="s">
        <v>12929</v>
      </c>
      <c r="F12111" t="s">
        <v>347</v>
      </c>
      <c r="G12111" t="s">
        <v>1038</v>
      </c>
      <c r="H12111" t="s">
        <v>198</v>
      </c>
      <c r="I12111" t="s">
        <v>1039</v>
      </c>
      <c r="J12111">
        <v>2004</v>
      </c>
      <c r="K12111">
        <v>75211</v>
      </c>
      <c r="L12111">
        <v>4</v>
      </c>
      <c r="M12111" t="s">
        <v>200</v>
      </c>
      <c r="N12111" t="s">
        <v>12932</v>
      </c>
      <c r="O12111" t="s">
        <v>202</v>
      </c>
      <c r="P12111" t="s">
        <v>13055</v>
      </c>
    </row>
    <row r="12112" spans="1:16" x14ac:dyDescent="0.25">
      <c r="A12112">
        <v>157905</v>
      </c>
      <c r="B12112" t="s">
        <v>345</v>
      </c>
      <c r="E12112" t="s">
        <v>12929</v>
      </c>
      <c r="F12112" t="s">
        <v>347</v>
      </c>
      <c r="G12112" t="s">
        <v>1038</v>
      </c>
      <c r="H12112" t="s">
        <v>198</v>
      </c>
      <c r="I12112" t="s">
        <v>1039</v>
      </c>
      <c r="J12112">
        <v>2004</v>
      </c>
      <c r="K12112">
        <v>19064</v>
      </c>
      <c r="L12112">
        <v>4</v>
      </c>
      <c r="M12112" t="s">
        <v>200</v>
      </c>
      <c r="N12112" t="s">
        <v>12932</v>
      </c>
      <c r="O12112" t="s">
        <v>202</v>
      </c>
      <c r="P12112" t="s">
        <v>13056</v>
      </c>
    </row>
    <row r="12113" spans="1:16" x14ac:dyDescent="0.25">
      <c r="A12113">
        <v>157906</v>
      </c>
      <c r="B12113" t="s">
        <v>345</v>
      </c>
      <c r="E12113" t="s">
        <v>12929</v>
      </c>
      <c r="F12113" t="s">
        <v>347</v>
      </c>
      <c r="G12113" t="s">
        <v>1038</v>
      </c>
      <c r="H12113" t="s">
        <v>198</v>
      </c>
      <c r="I12113" t="s">
        <v>1039</v>
      </c>
      <c r="J12113">
        <v>2004</v>
      </c>
      <c r="K12113">
        <v>50295</v>
      </c>
      <c r="L12113">
        <v>4</v>
      </c>
      <c r="M12113" t="s">
        <v>200</v>
      </c>
      <c r="N12113" t="s">
        <v>12932</v>
      </c>
      <c r="O12113" t="s">
        <v>202</v>
      </c>
      <c r="P12113" t="s">
        <v>13057</v>
      </c>
    </row>
    <row r="12114" spans="1:16" x14ac:dyDescent="0.25">
      <c r="A12114">
        <v>157907</v>
      </c>
      <c r="B12114" t="s">
        <v>345</v>
      </c>
      <c r="E12114" t="s">
        <v>12929</v>
      </c>
      <c r="F12114" t="s">
        <v>347</v>
      </c>
      <c r="G12114" t="s">
        <v>1038</v>
      </c>
      <c r="H12114" t="s">
        <v>198</v>
      </c>
      <c r="I12114" t="s">
        <v>1039</v>
      </c>
      <c r="J12114">
        <v>2004</v>
      </c>
      <c r="K12114">
        <v>22804</v>
      </c>
      <c r="L12114">
        <v>4</v>
      </c>
      <c r="M12114" t="s">
        <v>200</v>
      </c>
      <c r="N12114" t="s">
        <v>12932</v>
      </c>
      <c r="O12114" t="s">
        <v>202</v>
      </c>
      <c r="P12114" t="s">
        <v>13058</v>
      </c>
    </row>
    <row r="12115" spans="1:16" x14ac:dyDescent="0.25">
      <c r="A12115">
        <v>157908</v>
      </c>
      <c r="B12115" t="s">
        <v>345</v>
      </c>
      <c r="E12115" t="s">
        <v>12929</v>
      </c>
      <c r="F12115" t="s">
        <v>347</v>
      </c>
      <c r="G12115" t="s">
        <v>1038</v>
      </c>
      <c r="H12115" t="s">
        <v>198</v>
      </c>
      <c r="I12115" t="s">
        <v>1039</v>
      </c>
      <c r="J12115">
        <v>2003</v>
      </c>
      <c r="K12115">
        <v>3855</v>
      </c>
      <c r="L12115">
        <v>4</v>
      </c>
      <c r="M12115" t="s">
        <v>200</v>
      </c>
      <c r="N12115" t="s">
        <v>12932</v>
      </c>
      <c r="O12115" t="s">
        <v>202</v>
      </c>
      <c r="P12115" t="s">
        <v>13059</v>
      </c>
    </row>
    <row r="12116" spans="1:16" x14ac:dyDescent="0.25">
      <c r="A12116">
        <v>157909</v>
      </c>
      <c r="B12116" t="s">
        <v>345</v>
      </c>
      <c r="E12116" t="s">
        <v>12929</v>
      </c>
      <c r="F12116" t="s">
        <v>347</v>
      </c>
      <c r="G12116" t="s">
        <v>1038</v>
      </c>
      <c r="H12116" t="s">
        <v>198</v>
      </c>
      <c r="I12116" t="s">
        <v>1039</v>
      </c>
      <c r="J12116">
        <v>2003</v>
      </c>
      <c r="K12116">
        <v>14034</v>
      </c>
      <c r="L12116">
        <v>4</v>
      </c>
      <c r="M12116" t="s">
        <v>200</v>
      </c>
      <c r="N12116" t="s">
        <v>12932</v>
      </c>
      <c r="O12116" t="s">
        <v>202</v>
      </c>
      <c r="P12116" t="s">
        <v>13060</v>
      </c>
    </row>
    <row r="12117" spans="1:16" x14ac:dyDescent="0.25">
      <c r="A12117">
        <v>157910</v>
      </c>
      <c r="B12117" t="s">
        <v>345</v>
      </c>
      <c r="E12117" t="s">
        <v>12929</v>
      </c>
      <c r="F12117" t="s">
        <v>347</v>
      </c>
      <c r="G12117" t="s">
        <v>1038</v>
      </c>
      <c r="H12117" t="s">
        <v>198</v>
      </c>
      <c r="I12117" t="s">
        <v>1039</v>
      </c>
      <c r="J12117">
        <v>2003</v>
      </c>
      <c r="K12117">
        <v>23534</v>
      </c>
      <c r="L12117">
        <v>4</v>
      </c>
      <c r="M12117" t="s">
        <v>200</v>
      </c>
      <c r="N12117" t="s">
        <v>12932</v>
      </c>
      <c r="O12117" t="s">
        <v>202</v>
      </c>
      <c r="P12117" t="s">
        <v>13061</v>
      </c>
    </row>
    <row r="12118" spans="1:16" x14ac:dyDescent="0.25">
      <c r="A12118">
        <v>157911</v>
      </c>
      <c r="B12118" t="s">
        <v>345</v>
      </c>
      <c r="E12118" t="s">
        <v>12929</v>
      </c>
      <c r="F12118" t="s">
        <v>347</v>
      </c>
      <c r="G12118" t="s">
        <v>1038</v>
      </c>
      <c r="H12118" t="s">
        <v>198</v>
      </c>
      <c r="I12118" t="s">
        <v>1039</v>
      </c>
      <c r="J12118">
        <v>2003</v>
      </c>
      <c r="K12118">
        <v>23280</v>
      </c>
      <c r="L12118">
        <v>4</v>
      </c>
      <c r="M12118" t="s">
        <v>200</v>
      </c>
      <c r="N12118" t="s">
        <v>12932</v>
      </c>
      <c r="O12118" t="s">
        <v>202</v>
      </c>
      <c r="P12118" t="s">
        <v>13062</v>
      </c>
    </row>
    <row r="12119" spans="1:16" x14ac:dyDescent="0.25">
      <c r="A12119">
        <v>157912</v>
      </c>
      <c r="B12119" t="s">
        <v>345</v>
      </c>
      <c r="E12119" t="s">
        <v>12929</v>
      </c>
      <c r="F12119" t="s">
        <v>347</v>
      </c>
      <c r="G12119" t="s">
        <v>1038</v>
      </c>
      <c r="H12119" t="s">
        <v>198</v>
      </c>
      <c r="I12119" t="s">
        <v>1039</v>
      </c>
      <c r="J12119">
        <v>2003</v>
      </c>
      <c r="K12119">
        <v>3703</v>
      </c>
      <c r="L12119">
        <v>4</v>
      </c>
      <c r="M12119" t="s">
        <v>200</v>
      </c>
      <c r="N12119" t="s">
        <v>12932</v>
      </c>
      <c r="O12119" t="s">
        <v>202</v>
      </c>
      <c r="P12119" t="s">
        <v>13063</v>
      </c>
    </row>
    <row r="12120" spans="1:16" x14ac:dyDescent="0.25">
      <c r="A12120">
        <v>157913</v>
      </c>
      <c r="B12120" t="s">
        <v>345</v>
      </c>
      <c r="E12120" t="s">
        <v>12929</v>
      </c>
      <c r="F12120" t="s">
        <v>347</v>
      </c>
      <c r="G12120" t="s">
        <v>1038</v>
      </c>
      <c r="H12120" t="s">
        <v>198</v>
      </c>
      <c r="I12120" t="s">
        <v>1039</v>
      </c>
      <c r="J12120">
        <v>2003</v>
      </c>
      <c r="K12120">
        <v>27186</v>
      </c>
      <c r="L12120">
        <v>4</v>
      </c>
      <c r="M12120" t="s">
        <v>200</v>
      </c>
      <c r="N12120" t="s">
        <v>12932</v>
      </c>
      <c r="O12120" t="s">
        <v>202</v>
      </c>
      <c r="P12120" t="s">
        <v>13064</v>
      </c>
    </row>
    <row r="12121" spans="1:16" x14ac:dyDescent="0.25">
      <c r="A12121">
        <v>157914</v>
      </c>
      <c r="B12121" t="s">
        <v>345</v>
      </c>
      <c r="E12121" t="s">
        <v>12929</v>
      </c>
      <c r="F12121" t="s">
        <v>347</v>
      </c>
      <c r="G12121" t="s">
        <v>1038</v>
      </c>
      <c r="H12121" t="s">
        <v>198</v>
      </c>
      <c r="I12121" t="s">
        <v>1039</v>
      </c>
      <c r="J12121">
        <v>2004</v>
      </c>
      <c r="K12121">
        <v>19632</v>
      </c>
      <c r="L12121">
        <v>4</v>
      </c>
      <c r="M12121" t="s">
        <v>200</v>
      </c>
      <c r="N12121" t="s">
        <v>12932</v>
      </c>
      <c r="O12121" t="s">
        <v>202</v>
      </c>
      <c r="P12121" t="s">
        <v>13065</v>
      </c>
    </row>
    <row r="12122" spans="1:16" x14ac:dyDescent="0.25">
      <c r="A12122">
        <v>157915</v>
      </c>
      <c r="B12122" t="s">
        <v>345</v>
      </c>
      <c r="E12122" t="s">
        <v>12929</v>
      </c>
      <c r="F12122" t="s">
        <v>347</v>
      </c>
      <c r="G12122" t="s">
        <v>1038</v>
      </c>
      <c r="H12122" t="s">
        <v>198</v>
      </c>
      <c r="I12122" t="s">
        <v>1039</v>
      </c>
      <c r="J12122">
        <v>2004</v>
      </c>
      <c r="K12122">
        <v>12173</v>
      </c>
      <c r="L12122">
        <v>4</v>
      </c>
      <c r="M12122" t="s">
        <v>200</v>
      </c>
      <c r="N12122" t="s">
        <v>12932</v>
      </c>
      <c r="O12122" t="s">
        <v>202</v>
      </c>
      <c r="P12122" t="s">
        <v>13066</v>
      </c>
    </row>
    <row r="12123" spans="1:16" x14ac:dyDescent="0.25">
      <c r="A12123">
        <v>157916</v>
      </c>
      <c r="B12123" t="s">
        <v>345</v>
      </c>
      <c r="E12123" t="s">
        <v>12929</v>
      </c>
      <c r="F12123" t="s">
        <v>347</v>
      </c>
      <c r="G12123" t="s">
        <v>1038</v>
      </c>
      <c r="H12123" t="s">
        <v>198</v>
      </c>
      <c r="I12123" t="s">
        <v>1039</v>
      </c>
      <c r="J12123">
        <v>2004</v>
      </c>
      <c r="K12123">
        <v>17139</v>
      </c>
      <c r="L12123">
        <v>4</v>
      </c>
      <c r="M12123" t="s">
        <v>200</v>
      </c>
      <c r="N12123" t="s">
        <v>12932</v>
      </c>
      <c r="O12123" t="s">
        <v>202</v>
      </c>
      <c r="P12123" t="s">
        <v>13067</v>
      </c>
    </row>
    <row r="12124" spans="1:16" x14ac:dyDescent="0.25">
      <c r="A12124">
        <v>157917</v>
      </c>
      <c r="B12124" t="s">
        <v>345</v>
      </c>
      <c r="E12124" t="s">
        <v>12990</v>
      </c>
      <c r="F12124" t="s">
        <v>347</v>
      </c>
      <c r="G12124" t="s">
        <v>1038</v>
      </c>
      <c r="H12124" t="s">
        <v>198</v>
      </c>
      <c r="I12124" t="s">
        <v>1039</v>
      </c>
      <c r="J12124">
        <v>2004</v>
      </c>
      <c r="K12124">
        <v>17031</v>
      </c>
      <c r="L12124">
        <v>4</v>
      </c>
      <c r="M12124" t="s">
        <v>200</v>
      </c>
      <c r="N12124" t="s">
        <v>12932</v>
      </c>
      <c r="O12124" t="s">
        <v>202</v>
      </c>
      <c r="P12124" t="s">
        <v>13068</v>
      </c>
    </row>
    <row r="12125" spans="1:16" x14ac:dyDescent="0.25">
      <c r="A12125">
        <v>157918</v>
      </c>
      <c r="B12125" t="s">
        <v>345</v>
      </c>
      <c r="E12125" t="s">
        <v>12929</v>
      </c>
      <c r="F12125" t="s">
        <v>347</v>
      </c>
      <c r="G12125" t="s">
        <v>1038</v>
      </c>
      <c r="H12125" t="s">
        <v>198</v>
      </c>
      <c r="I12125" t="s">
        <v>1039</v>
      </c>
      <c r="J12125">
        <v>2004</v>
      </c>
      <c r="K12125">
        <v>30253</v>
      </c>
      <c r="L12125">
        <v>4</v>
      </c>
      <c r="M12125" t="s">
        <v>200</v>
      </c>
      <c r="N12125" t="s">
        <v>12932</v>
      </c>
      <c r="O12125" t="s">
        <v>202</v>
      </c>
      <c r="P12125" t="s">
        <v>13069</v>
      </c>
    </row>
    <row r="12126" spans="1:16" x14ac:dyDescent="0.25">
      <c r="A12126">
        <v>157919</v>
      </c>
      <c r="B12126" t="s">
        <v>345</v>
      </c>
      <c r="E12126" t="s">
        <v>12990</v>
      </c>
      <c r="F12126" t="s">
        <v>347</v>
      </c>
      <c r="G12126" t="s">
        <v>1038</v>
      </c>
      <c r="H12126" t="s">
        <v>198</v>
      </c>
      <c r="I12126" t="s">
        <v>1039</v>
      </c>
      <c r="J12126">
        <v>2005</v>
      </c>
      <c r="K12126">
        <v>621</v>
      </c>
      <c r="L12126">
        <v>4</v>
      </c>
      <c r="M12126" t="s">
        <v>200</v>
      </c>
      <c r="N12126" t="s">
        <v>12932</v>
      </c>
      <c r="O12126" t="s">
        <v>202</v>
      </c>
      <c r="P12126" t="s">
        <v>13070</v>
      </c>
    </row>
    <row r="12127" spans="1:16" x14ac:dyDescent="0.25">
      <c r="A12127">
        <v>157920</v>
      </c>
      <c r="B12127" t="s">
        <v>345</v>
      </c>
      <c r="E12127" t="s">
        <v>12990</v>
      </c>
      <c r="F12127" t="s">
        <v>347</v>
      </c>
      <c r="G12127" t="s">
        <v>1038</v>
      </c>
      <c r="H12127" t="s">
        <v>198</v>
      </c>
      <c r="I12127" t="s">
        <v>1039</v>
      </c>
      <c r="J12127">
        <v>2004</v>
      </c>
      <c r="K12127">
        <v>352</v>
      </c>
      <c r="L12127">
        <v>4</v>
      </c>
      <c r="M12127" t="s">
        <v>200</v>
      </c>
      <c r="N12127" t="s">
        <v>12932</v>
      </c>
      <c r="O12127" t="s">
        <v>202</v>
      </c>
      <c r="P12127" t="s">
        <v>13071</v>
      </c>
    </row>
    <row r="12128" spans="1:16" x14ac:dyDescent="0.25">
      <c r="A12128">
        <v>157921</v>
      </c>
      <c r="B12128" t="s">
        <v>345</v>
      </c>
      <c r="E12128" t="s">
        <v>12990</v>
      </c>
      <c r="F12128" t="s">
        <v>347</v>
      </c>
      <c r="G12128" t="s">
        <v>1038</v>
      </c>
      <c r="H12128" t="s">
        <v>198</v>
      </c>
      <c r="I12128" t="s">
        <v>1039</v>
      </c>
      <c r="J12128">
        <v>2004</v>
      </c>
      <c r="K12128">
        <v>459</v>
      </c>
      <c r="L12128">
        <v>4</v>
      </c>
      <c r="M12128" t="s">
        <v>200</v>
      </c>
      <c r="N12128" t="s">
        <v>12932</v>
      </c>
      <c r="O12128" t="s">
        <v>202</v>
      </c>
      <c r="P12128" t="s">
        <v>13072</v>
      </c>
    </row>
    <row r="12129" spans="1:16" x14ac:dyDescent="0.25">
      <c r="A12129">
        <v>157922</v>
      </c>
      <c r="B12129" t="s">
        <v>345</v>
      </c>
      <c r="E12129" t="s">
        <v>12990</v>
      </c>
      <c r="F12129" t="s">
        <v>347</v>
      </c>
      <c r="G12129" t="s">
        <v>1038</v>
      </c>
      <c r="H12129" t="s">
        <v>198</v>
      </c>
      <c r="I12129" t="s">
        <v>1039</v>
      </c>
      <c r="J12129">
        <v>2004</v>
      </c>
      <c r="K12129">
        <v>4163</v>
      </c>
      <c r="L12129">
        <v>4</v>
      </c>
      <c r="M12129" t="s">
        <v>200</v>
      </c>
      <c r="N12129" t="s">
        <v>12932</v>
      </c>
      <c r="O12129" t="s">
        <v>202</v>
      </c>
      <c r="P12129" t="s">
        <v>13073</v>
      </c>
    </row>
    <row r="12130" spans="1:16" x14ac:dyDescent="0.25">
      <c r="A12130">
        <v>157923</v>
      </c>
      <c r="B12130" t="s">
        <v>345</v>
      </c>
      <c r="E12130" t="s">
        <v>12929</v>
      </c>
      <c r="F12130" t="s">
        <v>347</v>
      </c>
      <c r="G12130" t="s">
        <v>1038</v>
      </c>
      <c r="H12130" t="s">
        <v>198</v>
      </c>
      <c r="I12130" t="s">
        <v>1039</v>
      </c>
      <c r="J12130">
        <v>2004</v>
      </c>
      <c r="K12130">
        <v>33932</v>
      </c>
      <c r="L12130">
        <v>4</v>
      </c>
      <c r="M12130" t="s">
        <v>200</v>
      </c>
      <c r="N12130" t="s">
        <v>12932</v>
      </c>
      <c r="O12130" t="s">
        <v>202</v>
      </c>
      <c r="P12130" t="s">
        <v>13074</v>
      </c>
    </row>
    <row r="12131" spans="1:16" x14ac:dyDescent="0.25">
      <c r="A12131">
        <v>157924</v>
      </c>
      <c r="B12131" t="s">
        <v>345</v>
      </c>
      <c r="E12131" t="s">
        <v>12929</v>
      </c>
      <c r="F12131" t="s">
        <v>347</v>
      </c>
      <c r="G12131" t="s">
        <v>1038</v>
      </c>
      <c r="H12131" t="s">
        <v>198</v>
      </c>
      <c r="I12131" t="s">
        <v>1039</v>
      </c>
      <c r="J12131">
        <v>2004</v>
      </c>
      <c r="K12131">
        <v>42059</v>
      </c>
      <c r="L12131">
        <v>4</v>
      </c>
      <c r="M12131" t="s">
        <v>200</v>
      </c>
      <c r="N12131" t="s">
        <v>12932</v>
      </c>
      <c r="O12131" t="s">
        <v>202</v>
      </c>
      <c r="P12131" t="s">
        <v>13075</v>
      </c>
    </row>
    <row r="12132" spans="1:16" x14ac:dyDescent="0.25">
      <c r="A12132">
        <v>157925</v>
      </c>
      <c r="B12132" t="s">
        <v>345</v>
      </c>
      <c r="E12132" t="s">
        <v>12990</v>
      </c>
      <c r="F12132" t="s">
        <v>347</v>
      </c>
      <c r="G12132" t="s">
        <v>1038</v>
      </c>
      <c r="H12132" t="s">
        <v>198</v>
      </c>
      <c r="I12132" t="s">
        <v>1039</v>
      </c>
      <c r="J12132">
        <v>2004</v>
      </c>
      <c r="K12132">
        <v>34750</v>
      </c>
      <c r="L12132">
        <v>4</v>
      </c>
      <c r="M12132" t="s">
        <v>200</v>
      </c>
      <c r="N12132" t="s">
        <v>12932</v>
      </c>
      <c r="O12132" t="s">
        <v>202</v>
      </c>
      <c r="P12132" t="s">
        <v>13076</v>
      </c>
    </row>
    <row r="12133" spans="1:16" x14ac:dyDescent="0.25">
      <c r="A12133">
        <v>157926</v>
      </c>
      <c r="B12133" t="s">
        <v>345</v>
      </c>
      <c r="E12133" t="s">
        <v>12929</v>
      </c>
      <c r="F12133" t="s">
        <v>347</v>
      </c>
      <c r="G12133" t="s">
        <v>1038</v>
      </c>
      <c r="H12133" t="s">
        <v>198</v>
      </c>
      <c r="I12133" t="s">
        <v>1039</v>
      </c>
      <c r="J12133">
        <v>2004</v>
      </c>
      <c r="K12133">
        <v>18133</v>
      </c>
      <c r="L12133">
        <v>4</v>
      </c>
      <c r="M12133" t="s">
        <v>200</v>
      </c>
      <c r="N12133" t="s">
        <v>12932</v>
      </c>
      <c r="O12133" t="s">
        <v>202</v>
      </c>
      <c r="P12133" t="s">
        <v>13077</v>
      </c>
    </row>
    <row r="12134" spans="1:16" x14ac:dyDescent="0.25">
      <c r="A12134">
        <v>157927</v>
      </c>
      <c r="B12134" t="s">
        <v>345</v>
      </c>
      <c r="E12134" t="s">
        <v>12929</v>
      </c>
      <c r="F12134" t="s">
        <v>347</v>
      </c>
      <c r="G12134" t="s">
        <v>1038</v>
      </c>
      <c r="H12134" t="s">
        <v>198</v>
      </c>
      <c r="I12134" t="s">
        <v>1039</v>
      </c>
      <c r="J12134">
        <v>2004</v>
      </c>
      <c r="K12134">
        <v>12429</v>
      </c>
      <c r="L12134">
        <v>4</v>
      </c>
      <c r="M12134" t="s">
        <v>200</v>
      </c>
      <c r="N12134" t="s">
        <v>12932</v>
      </c>
      <c r="O12134" t="s">
        <v>202</v>
      </c>
      <c r="P12134" t="s">
        <v>13078</v>
      </c>
    </row>
    <row r="12135" spans="1:16" x14ac:dyDescent="0.25">
      <c r="A12135">
        <v>157928</v>
      </c>
      <c r="B12135" t="s">
        <v>345</v>
      </c>
      <c r="E12135" t="s">
        <v>12929</v>
      </c>
      <c r="F12135" t="s">
        <v>347</v>
      </c>
      <c r="G12135" t="s">
        <v>1038</v>
      </c>
      <c r="H12135" t="s">
        <v>198</v>
      </c>
      <c r="I12135" t="s">
        <v>1039</v>
      </c>
      <c r="J12135">
        <v>2003</v>
      </c>
      <c r="K12135">
        <v>12630</v>
      </c>
      <c r="L12135">
        <v>4</v>
      </c>
      <c r="M12135" t="s">
        <v>200</v>
      </c>
      <c r="N12135" t="s">
        <v>12932</v>
      </c>
      <c r="O12135" t="s">
        <v>202</v>
      </c>
      <c r="P12135" t="s">
        <v>13079</v>
      </c>
    </row>
    <row r="12136" spans="1:16" x14ac:dyDescent="0.25">
      <c r="A12136">
        <v>157929</v>
      </c>
      <c r="B12136" t="s">
        <v>345</v>
      </c>
      <c r="E12136" t="s">
        <v>12929</v>
      </c>
      <c r="F12136" t="s">
        <v>347</v>
      </c>
      <c r="G12136" t="s">
        <v>1038</v>
      </c>
      <c r="H12136" t="s">
        <v>198</v>
      </c>
      <c r="I12136" t="s">
        <v>1039</v>
      </c>
      <c r="J12136">
        <v>2003</v>
      </c>
      <c r="K12136">
        <v>24833</v>
      </c>
      <c r="L12136">
        <v>4</v>
      </c>
      <c r="M12136" t="s">
        <v>200</v>
      </c>
      <c r="N12136" t="s">
        <v>12932</v>
      </c>
      <c r="O12136" t="s">
        <v>202</v>
      </c>
      <c r="P12136" t="s">
        <v>13080</v>
      </c>
    </row>
    <row r="12137" spans="1:16" x14ac:dyDescent="0.25">
      <c r="A12137">
        <v>157930</v>
      </c>
      <c r="B12137" t="s">
        <v>345</v>
      </c>
      <c r="E12137" t="s">
        <v>12929</v>
      </c>
      <c r="F12137" t="s">
        <v>347</v>
      </c>
      <c r="G12137" t="s">
        <v>1038</v>
      </c>
      <c r="H12137" t="s">
        <v>198</v>
      </c>
      <c r="I12137" t="s">
        <v>1039</v>
      </c>
      <c r="J12137">
        <v>2004</v>
      </c>
      <c r="K12137">
        <v>12797</v>
      </c>
      <c r="L12137">
        <v>4</v>
      </c>
      <c r="M12137" t="s">
        <v>200</v>
      </c>
      <c r="N12137" t="s">
        <v>12932</v>
      </c>
      <c r="O12137" t="s">
        <v>202</v>
      </c>
      <c r="P12137" t="s">
        <v>13081</v>
      </c>
    </row>
    <row r="12138" spans="1:16" x14ac:dyDescent="0.25">
      <c r="A12138">
        <v>157931</v>
      </c>
      <c r="B12138" t="s">
        <v>345</v>
      </c>
      <c r="E12138" t="s">
        <v>12929</v>
      </c>
      <c r="F12138" t="s">
        <v>347</v>
      </c>
      <c r="G12138" t="s">
        <v>1038</v>
      </c>
      <c r="H12138" t="s">
        <v>198</v>
      </c>
      <c r="I12138" t="s">
        <v>1039</v>
      </c>
      <c r="J12138">
        <v>2004</v>
      </c>
      <c r="K12138">
        <v>2737</v>
      </c>
      <c r="L12138">
        <v>4</v>
      </c>
      <c r="M12138" t="s">
        <v>200</v>
      </c>
      <c r="N12138" t="s">
        <v>12932</v>
      </c>
      <c r="O12138" t="s">
        <v>202</v>
      </c>
      <c r="P12138" t="s">
        <v>13082</v>
      </c>
    </row>
    <row r="12139" spans="1:16" x14ac:dyDescent="0.25">
      <c r="A12139">
        <v>157932</v>
      </c>
      <c r="B12139" t="s">
        <v>345</v>
      </c>
      <c r="E12139" t="s">
        <v>12990</v>
      </c>
      <c r="F12139" t="s">
        <v>347</v>
      </c>
      <c r="G12139" t="s">
        <v>1038</v>
      </c>
      <c r="H12139" t="s">
        <v>198</v>
      </c>
      <c r="I12139" t="s">
        <v>1039</v>
      </c>
      <c r="J12139">
        <v>2004</v>
      </c>
      <c r="K12139">
        <v>13017</v>
      </c>
      <c r="L12139">
        <v>4</v>
      </c>
      <c r="M12139" t="s">
        <v>200</v>
      </c>
      <c r="N12139" t="s">
        <v>12932</v>
      </c>
      <c r="O12139" t="s">
        <v>202</v>
      </c>
      <c r="P12139" t="s">
        <v>13083</v>
      </c>
    </row>
    <row r="12140" spans="1:16" x14ac:dyDescent="0.25">
      <c r="A12140">
        <v>157933</v>
      </c>
      <c r="B12140" t="s">
        <v>345</v>
      </c>
      <c r="E12140" t="s">
        <v>12929</v>
      </c>
      <c r="F12140" t="s">
        <v>347</v>
      </c>
      <c r="G12140" t="s">
        <v>1038</v>
      </c>
      <c r="H12140" t="s">
        <v>198</v>
      </c>
      <c r="I12140" t="s">
        <v>1039</v>
      </c>
      <c r="J12140">
        <v>2003</v>
      </c>
      <c r="K12140">
        <v>4798</v>
      </c>
      <c r="L12140">
        <v>4</v>
      </c>
      <c r="M12140" t="s">
        <v>200</v>
      </c>
      <c r="N12140" t="s">
        <v>12932</v>
      </c>
      <c r="O12140" t="s">
        <v>202</v>
      </c>
      <c r="P12140" t="s">
        <v>13084</v>
      </c>
    </row>
    <row r="12141" spans="1:16" x14ac:dyDescent="0.25">
      <c r="A12141">
        <v>157934</v>
      </c>
      <c r="B12141" t="s">
        <v>345</v>
      </c>
      <c r="E12141" t="s">
        <v>12990</v>
      </c>
      <c r="F12141" t="s">
        <v>347</v>
      </c>
      <c r="G12141" t="s">
        <v>1038</v>
      </c>
      <c r="H12141" t="s">
        <v>198</v>
      </c>
      <c r="I12141" t="s">
        <v>1039</v>
      </c>
      <c r="J12141">
        <v>2004</v>
      </c>
      <c r="K12141">
        <v>5432</v>
      </c>
      <c r="L12141">
        <v>4</v>
      </c>
      <c r="M12141" t="s">
        <v>200</v>
      </c>
      <c r="N12141" t="s">
        <v>12932</v>
      </c>
      <c r="O12141" t="s">
        <v>202</v>
      </c>
      <c r="P12141" t="s">
        <v>13085</v>
      </c>
    </row>
    <row r="12142" spans="1:16" x14ac:dyDescent="0.25">
      <c r="A12142">
        <v>157935</v>
      </c>
      <c r="B12142" t="s">
        <v>345</v>
      </c>
      <c r="E12142" t="s">
        <v>12929</v>
      </c>
      <c r="F12142" t="s">
        <v>347</v>
      </c>
      <c r="G12142" t="s">
        <v>1038</v>
      </c>
      <c r="H12142" t="s">
        <v>198</v>
      </c>
      <c r="I12142" t="s">
        <v>1039</v>
      </c>
      <c r="J12142">
        <v>2004</v>
      </c>
      <c r="K12142">
        <v>23480</v>
      </c>
      <c r="L12142">
        <v>4</v>
      </c>
      <c r="M12142" t="s">
        <v>200</v>
      </c>
      <c r="N12142" t="s">
        <v>12932</v>
      </c>
      <c r="O12142" t="s">
        <v>202</v>
      </c>
      <c r="P12142" t="s">
        <v>13086</v>
      </c>
    </row>
    <row r="12143" spans="1:16" x14ac:dyDescent="0.25">
      <c r="A12143">
        <v>157936</v>
      </c>
      <c r="B12143" t="s">
        <v>345</v>
      </c>
      <c r="E12143" t="s">
        <v>12929</v>
      </c>
      <c r="F12143" t="s">
        <v>347</v>
      </c>
      <c r="G12143" t="s">
        <v>1038</v>
      </c>
      <c r="H12143" t="s">
        <v>198</v>
      </c>
      <c r="I12143" t="s">
        <v>1039</v>
      </c>
      <c r="J12143">
        <v>2003</v>
      </c>
      <c r="K12143">
        <v>28809</v>
      </c>
      <c r="L12143">
        <v>4</v>
      </c>
      <c r="M12143" t="s">
        <v>200</v>
      </c>
      <c r="N12143" t="s">
        <v>12932</v>
      </c>
      <c r="O12143" t="s">
        <v>202</v>
      </c>
      <c r="P12143" t="s">
        <v>13087</v>
      </c>
    </row>
    <row r="12144" spans="1:16" x14ac:dyDescent="0.25">
      <c r="A12144">
        <v>157937</v>
      </c>
      <c r="B12144" t="s">
        <v>345</v>
      </c>
      <c r="E12144" t="s">
        <v>12929</v>
      </c>
      <c r="F12144" t="s">
        <v>347</v>
      </c>
      <c r="G12144" t="s">
        <v>1038</v>
      </c>
      <c r="H12144" t="s">
        <v>198</v>
      </c>
      <c r="I12144" t="s">
        <v>1039</v>
      </c>
      <c r="J12144">
        <v>2004</v>
      </c>
      <c r="K12144">
        <v>10052</v>
      </c>
      <c r="L12144">
        <v>4</v>
      </c>
      <c r="M12144" t="s">
        <v>200</v>
      </c>
      <c r="N12144" t="s">
        <v>12932</v>
      </c>
      <c r="O12144" t="s">
        <v>202</v>
      </c>
      <c r="P12144" t="s">
        <v>13088</v>
      </c>
    </row>
    <row r="12145" spans="1:16" x14ac:dyDescent="0.25">
      <c r="A12145">
        <v>157938</v>
      </c>
      <c r="B12145" t="s">
        <v>345</v>
      </c>
      <c r="E12145" t="s">
        <v>12929</v>
      </c>
      <c r="F12145" t="s">
        <v>347</v>
      </c>
      <c r="G12145" t="s">
        <v>1038</v>
      </c>
      <c r="H12145" t="s">
        <v>198</v>
      </c>
      <c r="I12145" t="s">
        <v>1039</v>
      </c>
      <c r="J12145">
        <v>2004</v>
      </c>
      <c r="K12145">
        <v>2976</v>
      </c>
      <c r="L12145">
        <v>4</v>
      </c>
      <c r="M12145" t="s">
        <v>200</v>
      </c>
      <c r="N12145" t="s">
        <v>12932</v>
      </c>
      <c r="O12145" t="s">
        <v>202</v>
      </c>
      <c r="P12145" t="s">
        <v>13089</v>
      </c>
    </row>
    <row r="12146" spans="1:16" x14ac:dyDescent="0.25">
      <c r="A12146">
        <v>157939</v>
      </c>
      <c r="B12146" t="s">
        <v>345</v>
      </c>
      <c r="E12146" t="s">
        <v>12929</v>
      </c>
      <c r="F12146" t="s">
        <v>347</v>
      </c>
      <c r="G12146" t="s">
        <v>1038</v>
      </c>
      <c r="H12146" t="s">
        <v>198</v>
      </c>
      <c r="I12146" t="s">
        <v>1039</v>
      </c>
      <c r="J12146">
        <v>2003</v>
      </c>
      <c r="K12146">
        <v>31299</v>
      </c>
      <c r="L12146">
        <v>4</v>
      </c>
      <c r="M12146" t="s">
        <v>200</v>
      </c>
      <c r="N12146" t="s">
        <v>12932</v>
      </c>
      <c r="O12146" t="s">
        <v>202</v>
      </c>
      <c r="P12146" t="s">
        <v>13090</v>
      </c>
    </row>
    <row r="12147" spans="1:16" x14ac:dyDescent="0.25">
      <c r="A12147">
        <v>157940</v>
      </c>
      <c r="B12147" t="s">
        <v>345</v>
      </c>
      <c r="E12147" t="s">
        <v>12929</v>
      </c>
      <c r="F12147" t="s">
        <v>347</v>
      </c>
      <c r="G12147" t="s">
        <v>1038</v>
      </c>
      <c r="H12147" t="s">
        <v>198</v>
      </c>
      <c r="I12147" t="s">
        <v>1039</v>
      </c>
      <c r="J12147">
        <v>2003</v>
      </c>
      <c r="K12147">
        <v>6644</v>
      </c>
      <c r="L12147">
        <v>4</v>
      </c>
      <c r="M12147" t="s">
        <v>200</v>
      </c>
      <c r="N12147" t="s">
        <v>12932</v>
      </c>
      <c r="O12147" t="s">
        <v>202</v>
      </c>
      <c r="P12147" t="s">
        <v>13091</v>
      </c>
    </row>
    <row r="12148" spans="1:16" x14ac:dyDescent="0.25">
      <c r="A12148">
        <v>157941</v>
      </c>
      <c r="B12148" t="s">
        <v>345</v>
      </c>
      <c r="E12148" t="s">
        <v>12929</v>
      </c>
      <c r="F12148" t="s">
        <v>347</v>
      </c>
      <c r="G12148" t="s">
        <v>1038</v>
      </c>
      <c r="H12148" t="s">
        <v>198</v>
      </c>
      <c r="I12148" t="s">
        <v>1039</v>
      </c>
      <c r="J12148">
        <v>2004</v>
      </c>
      <c r="K12148">
        <v>7051</v>
      </c>
      <c r="L12148">
        <v>4</v>
      </c>
      <c r="M12148" t="s">
        <v>200</v>
      </c>
      <c r="N12148" t="s">
        <v>12932</v>
      </c>
      <c r="O12148" t="s">
        <v>202</v>
      </c>
      <c r="P12148" t="s">
        <v>13092</v>
      </c>
    </row>
    <row r="12149" spans="1:16" x14ac:dyDescent="0.25">
      <c r="A12149">
        <v>157942</v>
      </c>
      <c r="B12149" t="s">
        <v>345</v>
      </c>
      <c r="E12149" t="s">
        <v>12990</v>
      </c>
      <c r="F12149" t="s">
        <v>347</v>
      </c>
      <c r="G12149" t="s">
        <v>220</v>
      </c>
      <c r="H12149" t="s">
        <v>198</v>
      </c>
      <c r="I12149" t="s">
        <v>221</v>
      </c>
      <c r="J12149">
        <v>2006</v>
      </c>
      <c r="K12149">
        <v>10225</v>
      </c>
      <c r="L12149">
        <v>6</v>
      </c>
      <c r="M12149" t="s">
        <v>200</v>
      </c>
      <c r="N12149" t="s">
        <v>12932</v>
      </c>
      <c r="O12149" t="s">
        <v>202</v>
      </c>
      <c r="P12149" t="s">
        <v>13093</v>
      </c>
    </row>
    <row r="12150" spans="1:16" x14ac:dyDescent="0.25">
      <c r="A12150">
        <v>157943</v>
      </c>
      <c r="B12150" t="s">
        <v>345</v>
      </c>
      <c r="E12150" t="s">
        <v>12929</v>
      </c>
      <c r="F12150" t="s">
        <v>347</v>
      </c>
      <c r="G12150" t="s">
        <v>8311</v>
      </c>
      <c r="H12150" t="s">
        <v>198</v>
      </c>
      <c r="I12150" t="s">
        <v>8312</v>
      </c>
      <c r="J12150">
        <v>2004</v>
      </c>
      <c r="K12150">
        <v>54217</v>
      </c>
      <c r="L12150">
        <v>7</v>
      </c>
      <c r="M12150" t="s">
        <v>200</v>
      </c>
      <c r="N12150" t="s">
        <v>12932</v>
      </c>
      <c r="O12150" t="s">
        <v>202</v>
      </c>
      <c r="P12150" t="s">
        <v>13094</v>
      </c>
    </row>
    <row r="12151" spans="1:16" x14ac:dyDescent="0.25">
      <c r="A12151">
        <v>157944</v>
      </c>
      <c r="B12151" t="s">
        <v>345</v>
      </c>
      <c r="E12151" t="s">
        <v>12990</v>
      </c>
      <c r="F12151" t="s">
        <v>347</v>
      </c>
      <c r="G12151" t="s">
        <v>8311</v>
      </c>
      <c r="H12151" t="s">
        <v>198</v>
      </c>
      <c r="I12151" t="s">
        <v>8312</v>
      </c>
      <c r="J12151">
        <v>2005</v>
      </c>
      <c r="K12151">
        <v>84387</v>
      </c>
      <c r="L12151">
        <v>7</v>
      </c>
      <c r="M12151" t="s">
        <v>200</v>
      </c>
      <c r="N12151" t="s">
        <v>13095</v>
      </c>
      <c r="O12151" t="s">
        <v>202</v>
      </c>
      <c r="P12151" t="s">
        <v>13096</v>
      </c>
    </row>
    <row r="12152" spans="1:16" x14ac:dyDescent="0.25">
      <c r="A12152">
        <v>157945</v>
      </c>
      <c r="B12152" t="s">
        <v>345</v>
      </c>
      <c r="E12152" t="s">
        <v>12990</v>
      </c>
      <c r="F12152" t="s">
        <v>347</v>
      </c>
      <c r="G12152" t="s">
        <v>8311</v>
      </c>
      <c r="H12152" t="s">
        <v>198</v>
      </c>
      <c r="I12152" t="s">
        <v>8312</v>
      </c>
      <c r="J12152">
        <v>2007</v>
      </c>
      <c r="K12152">
        <v>2692</v>
      </c>
      <c r="L12152">
        <v>7</v>
      </c>
      <c r="M12152" t="s">
        <v>200</v>
      </c>
      <c r="N12152" t="s">
        <v>13095</v>
      </c>
      <c r="O12152" t="s">
        <v>202</v>
      </c>
      <c r="P12152" t="s">
        <v>13097</v>
      </c>
    </row>
    <row r="12153" spans="1:16" x14ac:dyDescent="0.25">
      <c r="A12153">
        <v>157946</v>
      </c>
      <c r="B12153" t="s">
        <v>345</v>
      </c>
      <c r="E12153" t="s">
        <v>12990</v>
      </c>
      <c r="F12153" t="s">
        <v>347</v>
      </c>
      <c r="G12153" t="s">
        <v>8311</v>
      </c>
      <c r="H12153" t="s">
        <v>198</v>
      </c>
      <c r="I12153" t="s">
        <v>8312</v>
      </c>
      <c r="J12153">
        <v>2007</v>
      </c>
      <c r="K12153">
        <v>74004</v>
      </c>
      <c r="L12153">
        <v>7</v>
      </c>
      <c r="M12153" t="s">
        <v>200</v>
      </c>
      <c r="N12153" t="s">
        <v>13095</v>
      </c>
      <c r="O12153" t="s">
        <v>202</v>
      </c>
      <c r="P12153" t="s">
        <v>13098</v>
      </c>
    </row>
    <row r="12154" spans="1:16" x14ac:dyDescent="0.25">
      <c r="A12154">
        <v>157947</v>
      </c>
      <c r="B12154" t="s">
        <v>345</v>
      </c>
      <c r="E12154" t="s">
        <v>12929</v>
      </c>
      <c r="F12154" t="s">
        <v>347</v>
      </c>
      <c r="G12154" t="s">
        <v>8311</v>
      </c>
      <c r="H12154" t="s">
        <v>198</v>
      </c>
      <c r="I12154" t="s">
        <v>8312</v>
      </c>
      <c r="J12154">
        <v>2004</v>
      </c>
      <c r="K12154">
        <v>41399</v>
      </c>
      <c r="L12154">
        <v>7</v>
      </c>
      <c r="M12154" t="s">
        <v>200</v>
      </c>
      <c r="N12154" t="s">
        <v>12932</v>
      </c>
      <c r="O12154" t="s">
        <v>202</v>
      </c>
      <c r="P12154" t="s">
        <v>13099</v>
      </c>
    </row>
    <row r="12155" spans="1:16" x14ac:dyDescent="0.25">
      <c r="A12155">
        <v>157948</v>
      </c>
      <c r="B12155" t="s">
        <v>345</v>
      </c>
      <c r="E12155" t="s">
        <v>12929</v>
      </c>
      <c r="F12155" t="s">
        <v>347</v>
      </c>
      <c r="G12155" t="s">
        <v>8311</v>
      </c>
      <c r="H12155" t="s">
        <v>198</v>
      </c>
      <c r="I12155" t="s">
        <v>8312</v>
      </c>
      <c r="J12155">
        <v>2004</v>
      </c>
      <c r="K12155">
        <v>22723</v>
      </c>
      <c r="L12155">
        <v>7</v>
      </c>
      <c r="M12155" t="s">
        <v>200</v>
      </c>
      <c r="N12155" t="s">
        <v>12932</v>
      </c>
      <c r="O12155" t="s">
        <v>202</v>
      </c>
      <c r="P12155" t="s">
        <v>13100</v>
      </c>
    </row>
    <row r="12156" spans="1:16" x14ac:dyDescent="0.25">
      <c r="A12156">
        <v>157949</v>
      </c>
      <c r="B12156" t="s">
        <v>345</v>
      </c>
      <c r="E12156" t="s">
        <v>12929</v>
      </c>
      <c r="F12156" t="s">
        <v>347</v>
      </c>
      <c r="G12156" t="s">
        <v>8311</v>
      </c>
      <c r="H12156" t="s">
        <v>198</v>
      </c>
      <c r="I12156" t="s">
        <v>8312</v>
      </c>
      <c r="J12156">
        <v>2004</v>
      </c>
      <c r="K12156">
        <v>6400</v>
      </c>
      <c r="L12156">
        <v>7</v>
      </c>
      <c r="M12156" t="s">
        <v>200</v>
      </c>
      <c r="N12156" t="s">
        <v>12992</v>
      </c>
      <c r="O12156" t="s">
        <v>202</v>
      </c>
      <c r="P12156" t="s">
        <v>13101</v>
      </c>
    </row>
    <row r="12157" spans="1:16" x14ac:dyDescent="0.25">
      <c r="A12157">
        <v>157950</v>
      </c>
      <c r="B12157" t="s">
        <v>345</v>
      </c>
      <c r="E12157" t="s">
        <v>12929</v>
      </c>
      <c r="F12157" t="s">
        <v>347</v>
      </c>
      <c r="G12157" t="s">
        <v>8311</v>
      </c>
      <c r="H12157" t="s">
        <v>198</v>
      </c>
      <c r="I12157" t="s">
        <v>8312</v>
      </c>
      <c r="J12157">
        <v>2004</v>
      </c>
      <c r="K12157">
        <v>6157</v>
      </c>
      <c r="L12157">
        <v>7</v>
      </c>
      <c r="M12157" t="s">
        <v>200</v>
      </c>
      <c r="N12157" t="s">
        <v>13095</v>
      </c>
      <c r="O12157" t="s">
        <v>202</v>
      </c>
      <c r="P12157" t="s">
        <v>13102</v>
      </c>
    </row>
    <row r="12158" spans="1:16" x14ac:dyDescent="0.25">
      <c r="A12158">
        <v>157951</v>
      </c>
      <c r="B12158" t="s">
        <v>345</v>
      </c>
      <c r="E12158" t="s">
        <v>12929</v>
      </c>
      <c r="F12158" t="s">
        <v>347</v>
      </c>
      <c r="G12158" t="s">
        <v>8311</v>
      </c>
      <c r="H12158" t="s">
        <v>198</v>
      </c>
      <c r="I12158" t="s">
        <v>8312</v>
      </c>
      <c r="J12158">
        <v>2004</v>
      </c>
      <c r="K12158">
        <v>15216</v>
      </c>
      <c r="L12158">
        <v>7</v>
      </c>
      <c r="M12158" t="s">
        <v>200</v>
      </c>
      <c r="N12158" t="s">
        <v>12932</v>
      </c>
      <c r="O12158" t="s">
        <v>202</v>
      </c>
      <c r="P12158" t="s">
        <v>13103</v>
      </c>
    </row>
    <row r="12159" spans="1:16" x14ac:dyDescent="0.25">
      <c r="A12159">
        <v>157952</v>
      </c>
      <c r="B12159" t="s">
        <v>345</v>
      </c>
      <c r="E12159" t="s">
        <v>12929</v>
      </c>
      <c r="F12159" t="s">
        <v>347</v>
      </c>
      <c r="G12159" t="s">
        <v>8311</v>
      </c>
      <c r="H12159" t="s">
        <v>198</v>
      </c>
      <c r="I12159" t="s">
        <v>8312</v>
      </c>
      <c r="J12159">
        <v>2003</v>
      </c>
      <c r="K12159">
        <v>48534</v>
      </c>
      <c r="L12159">
        <v>7</v>
      </c>
      <c r="M12159" t="s">
        <v>200</v>
      </c>
      <c r="N12159" t="s">
        <v>13095</v>
      </c>
      <c r="O12159" t="s">
        <v>202</v>
      </c>
      <c r="P12159" t="s">
        <v>13104</v>
      </c>
    </row>
    <row r="12160" spans="1:16" x14ac:dyDescent="0.25">
      <c r="A12160">
        <v>157953</v>
      </c>
      <c r="B12160" t="s">
        <v>345</v>
      </c>
      <c r="E12160" t="s">
        <v>12990</v>
      </c>
      <c r="F12160" t="s">
        <v>347</v>
      </c>
      <c r="G12160" t="s">
        <v>8311</v>
      </c>
      <c r="H12160" t="s">
        <v>198</v>
      </c>
      <c r="I12160" t="s">
        <v>8312</v>
      </c>
      <c r="J12160">
        <v>2005</v>
      </c>
      <c r="K12160">
        <v>82805</v>
      </c>
      <c r="L12160">
        <v>7</v>
      </c>
      <c r="M12160" t="s">
        <v>200</v>
      </c>
      <c r="N12160" t="s">
        <v>13095</v>
      </c>
      <c r="O12160" t="s">
        <v>202</v>
      </c>
      <c r="P12160" t="s">
        <v>13105</v>
      </c>
    </row>
    <row r="12161" spans="1:16" x14ac:dyDescent="0.25">
      <c r="A12161">
        <v>157954</v>
      </c>
      <c r="B12161" t="s">
        <v>345</v>
      </c>
      <c r="E12161" t="s">
        <v>12990</v>
      </c>
      <c r="F12161" t="s">
        <v>347</v>
      </c>
      <c r="G12161" t="s">
        <v>8311</v>
      </c>
      <c r="H12161" t="s">
        <v>198</v>
      </c>
      <c r="I12161" t="s">
        <v>8312</v>
      </c>
      <c r="J12161">
        <v>2006</v>
      </c>
      <c r="K12161">
        <v>14035</v>
      </c>
      <c r="L12161">
        <v>7</v>
      </c>
      <c r="M12161" t="s">
        <v>200</v>
      </c>
      <c r="N12161" t="s">
        <v>13095</v>
      </c>
      <c r="O12161" t="s">
        <v>202</v>
      </c>
      <c r="P12161" t="s">
        <v>13106</v>
      </c>
    </row>
    <row r="12162" spans="1:16" x14ac:dyDescent="0.25">
      <c r="A12162">
        <v>157955</v>
      </c>
      <c r="B12162" t="s">
        <v>345</v>
      </c>
      <c r="E12162" t="s">
        <v>12990</v>
      </c>
      <c r="F12162" t="s">
        <v>347</v>
      </c>
      <c r="G12162" t="s">
        <v>8311</v>
      </c>
      <c r="H12162" t="s">
        <v>198</v>
      </c>
      <c r="I12162" t="s">
        <v>8312</v>
      </c>
      <c r="J12162">
        <v>2006</v>
      </c>
      <c r="K12162">
        <v>265251</v>
      </c>
      <c r="L12162">
        <v>7</v>
      </c>
      <c r="M12162" t="s">
        <v>200</v>
      </c>
      <c r="N12162" t="s">
        <v>12932</v>
      </c>
      <c r="O12162" t="s">
        <v>202</v>
      </c>
      <c r="P12162" t="s">
        <v>13107</v>
      </c>
    </row>
    <row r="12163" spans="1:16" x14ac:dyDescent="0.25">
      <c r="A12163">
        <v>157956</v>
      </c>
      <c r="B12163" t="s">
        <v>345</v>
      </c>
      <c r="E12163" t="s">
        <v>12990</v>
      </c>
      <c r="F12163" t="s">
        <v>347</v>
      </c>
      <c r="G12163" t="s">
        <v>8311</v>
      </c>
      <c r="H12163" t="s">
        <v>198</v>
      </c>
      <c r="I12163" t="s">
        <v>8312</v>
      </c>
      <c r="J12163">
        <v>2006</v>
      </c>
      <c r="K12163">
        <v>7608</v>
      </c>
      <c r="L12163">
        <v>7</v>
      </c>
      <c r="M12163" t="s">
        <v>200</v>
      </c>
      <c r="N12163" t="s">
        <v>13095</v>
      </c>
      <c r="O12163" t="s">
        <v>202</v>
      </c>
      <c r="P12163" t="s">
        <v>13108</v>
      </c>
    </row>
    <row r="12164" spans="1:16" x14ac:dyDescent="0.25">
      <c r="A12164">
        <v>157957</v>
      </c>
      <c r="B12164" t="s">
        <v>345</v>
      </c>
      <c r="E12164" t="s">
        <v>12990</v>
      </c>
      <c r="F12164" t="s">
        <v>347</v>
      </c>
      <c r="G12164" t="s">
        <v>8311</v>
      </c>
      <c r="H12164" t="s">
        <v>198</v>
      </c>
      <c r="I12164" t="s">
        <v>8312</v>
      </c>
      <c r="J12164">
        <v>2007</v>
      </c>
      <c r="K12164">
        <v>77819</v>
      </c>
      <c r="L12164">
        <v>7</v>
      </c>
      <c r="M12164" t="s">
        <v>200</v>
      </c>
      <c r="N12164" t="s">
        <v>12932</v>
      </c>
      <c r="O12164" t="s">
        <v>202</v>
      </c>
      <c r="P12164" t="s">
        <v>13109</v>
      </c>
    </row>
    <row r="12165" spans="1:16" x14ac:dyDescent="0.25">
      <c r="A12165">
        <v>157958</v>
      </c>
      <c r="B12165" t="s">
        <v>345</v>
      </c>
      <c r="E12165" t="s">
        <v>12990</v>
      </c>
      <c r="F12165" t="s">
        <v>347</v>
      </c>
      <c r="G12165" t="s">
        <v>8311</v>
      </c>
      <c r="H12165" t="s">
        <v>198</v>
      </c>
      <c r="I12165" t="s">
        <v>8312</v>
      </c>
      <c r="J12165">
        <v>2007</v>
      </c>
      <c r="K12165">
        <v>36576</v>
      </c>
      <c r="L12165">
        <v>7</v>
      </c>
      <c r="M12165" t="s">
        <v>200</v>
      </c>
      <c r="N12165" t="s">
        <v>12932</v>
      </c>
      <c r="O12165" t="s">
        <v>202</v>
      </c>
      <c r="P12165" t="s">
        <v>13110</v>
      </c>
    </row>
    <row r="12166" spans="1:16" x14ac:dyDescent="0.25">
      <c r="A12166">
        <v>157959</v>
      </c>
      <c r="B12166" t="s">
        <v>345</v>
      </c>
      <c r="E12166" t="s">
        <v>12990</v>
      </c>
      <c r="F12166" t="s">
        <v>347</v>
      </c>
      <c r="G12166" t="s">
        <v>8311</v>
      </c>
      <c r="H12166" t="s">
        <v>198</v>
      </c>
      <c r="I12166" t="s">
        <v>8312</v>
      </c>
      <c r="J12166">
        <v>2006</v>
      </c>
      <c r="K12166">
        <v>19071</v>
      </c>
      <c r="L12166">
        <v>7</v>
      </c>
      <c r="M12166" t="s">
        <v>200</v>
      </c>
      <c r="N12166" t="s">
        <v>13095</v>
      </c>
      <c r="O12166" t="s">
        <v>202</v>
      </c>
      <c r="P12166" t="s">
        <v>13111</v>
      </c>
    </row>
    <row r="12167" spans="1:16" x14ac:dyDescent="0.25">
      <c r="A12167">
        <v>157960</v>
      </c>
      <c r="B12167" t="s">
        <v>345</v>
      </c>
      <c r="E12167" t="s">
        <v>12990</v>
      </c>
      <c r="F12167" t="s">
        <v>347</v>
      </c>
      <c r="G12167" t="s">
        <v>13112</v>
      </c>
      <c r="H12167" t="s">
        <v>198</v>
      </c>
      <c r="I12167" t="s">
        <v>13113</v>
      </c>
      <c r="J12167">
        <v>2006</v>
      </c>
      <c r="K12167">
        <v>882528</v>
      </c>
      <c r="L12167">
        <v>52</v>
      </c>
      <c r="M12167" t="s">
        <v>200</v>
      </c>
      <c r="N12167" t="s">
        <v>12932</v>
      </c>
      <c r="O12167" t="s">
        <v>202</v>
      </c>
      <c r="P12167" t="s">
        <v>13114</v>
      </c>
    </row>
    <row r="12168" spans="1:16" x14ac:dyDescent="0.25">
      <c r="A12168">
        <v>157961</v>
      </c>
      <c r="B12168" t="s">
        <v>345</v>
      </c>
      <c r="E12168" t="s">
        <v>12990</v>
      </c>
      <c r="F12168" t="s">
        <v>347</v>
      </c>
      <c r="G12168" t="s">
        <v>13112</v>
      </c>
      <c r="H12168" t="s">
        <v>198</v>
      </c>
      <c r="I12168" t="s">
        <v>13113</v>
      </c>
      <c r="J12168">
        <v>2007</v>
      </c>
      <c r="K12168">
        <v>18564</v>
      </c>
      <c r="L12168">
        <v>52</v>
      </c>
      <c r="M12168" t="s">
        <v>200</v>
      </c>
      <c r="N12168" t="s">
        <v>12932</v>
      </c>
      <c r="O12168" t="s">
        <v>202</v>
      </c>
      <c r="P12168" t="s">
        <v>13115</v>
      </c>
    </row>
    <row r="12169" spans="1:16" x14ac:dyDescent="0.25">
      <c r="A12169">
        <v>157962</v>
      </c>
      <c r="B12169" t="s">
        <v>345</v>
      </c>
      <c r="E12169" t="s">
        <v>12990</v>
      </c>
      <c r="F12169" t="s">
        <v>347</v>
      </c>
      <c r="G12169" t="s">
        <v>13112</v>
      </c>
      <c r="H12169" t="s">
        <v>198</v>
      </c>
      <c r="I12169" t="s">
        <v>13113</v>
      </c>
      <c r="J12169">
        <v>2007</v>
      </c>
      <c r="K12169">
        <v>43315</v>
      </c>
      <c r="L12169">
        <v>52</v>
      </c>
      <c r="M12169" t="s">
        <v>200</v>
      </c>
      <c r="N12169" t="s">
        <v>12932</v>
      </c>
      <c r="O12169" t="s">
        <v>202</v>
      </c>
      <c r="P12169" t="s">
        <v>13116</v>
      </c>
    </row>
    <row r="12170" spans="1:16" x14ac:dyDescent="0.25">
      <c r="A12170">
        <v>157963</v>
      </c>
      <c r="B12170" t="s">
        <v>345</v>
      </c>
      <c r="E12170" t="s">
        <v>12990</v>
      </c>
      <c r="F12170" t="s">
        <v>347</v>
      </c>
      <c r="G12170" t="s">
        <v>13112</v>
      </c>
      <c r="H12170" t="s">
        <v>198</v>
      </c>
      <c r="I12170" t="s">
        <v>13113</v>
      </c>
      <c r="J12170">
        <v>2007</v>
      </c>
      <c r="K12170">
        <v>43315</v>
      </c>
      <c r="L12170">
        <v>52</v>
      </c>
      <c r="M12170" t="s">
        <v>200</v>
      </c>
      <c r="N12170" t="s">
        <v>12932</v>
      </c>
      <c r="O12170" t="s">
        <v>202</v>
      </c>
      <c r="P12170" t="s">
        <v>13117</v>
      </c>
    </row>
    <row r="12171" spans="1:16" x14ac:dyDescent="0.25">
      <c r="A12171">
        <v>157964</v>
      </c>
      <c r="B12171" t="s">
        <v>345</v>
      </c>
      <c r="E12171" t="s">
        <v>12990</v>
      </c>
      <c r="F12171" t="s">
        <v>347</v>
      </c>
      <c r="G12171" t="s">
        <v>13112</v>
      </c>
      <c r="H12171" t="s">
        <v>198</v>
      </c>
      <c r="I12171" t="s">
        <v>13113</v>
      </c>
      <c r="J12171">
        <v>2007</v>
      </c>
      <c r="K12171">
        <v>31649</v>
      </c>
      <c r="L12171">
        <v>52</v>
      </c>
      <c r="M12171" t="s">
        <v>200</v>
      </c>
      <c r="N12171" t="s">
        <v>12932</v>
      </c>
      <c r="O12171" t="s">
        <v>202</v>
      </c>
      <c r="P12171" t="s">
        <v>13118</v>
      </c>
    </row>
    <row r="12172" spans="1:16" x14ac:dyDescent="0.25">
      <c r="A12172">
        <v>157965</v>
      </c>
      <c r="B12172" t="s">
        <v>345</v>
      </c>
      <c r="E12172" t="s">
        <v>12990</v>
      </c>
      <c r="F12172" t="s">
        <v>347</v>
      </c>
      <c r="G12172" t="s">
        <v>13112</v>
      </c>
      <c r="H12172" t="s">
        <v>198</v>
      </c>
      <c r="I12172" t="s">
        <v>13113</v>
      </c>
      <c r="J12172">
        <v>2007</v>
      </c>
      <c r="K12172">
        <v>31649</v>
      </c>
      <c r="L12172">
        <v>52</v>
      </c>
      <c r="M12172" t="s">
        <v>200</v>
      </c>
      <c r="N12172" t="s">
        <v>12932</v>
      </c>
      <c r="O12172" t="s">
        <v>202</v>
      </c>
      <c r="P12172" t="s">
        <v>13119</v>
      </c>
    </row>
    <row r="12173" spans="1:16" x14ac:dyDescent="0.25">
      <c r="A12173">
        <v>157966</v>
      </c>
      <c r="B12173" t="s">
        <v>345</v>
      </c>
      <c r="E12173" t="s">
        <v>12990</v>
      </c>
      <c r="F12173" t="s">
        <v>347</v>
      </c>
      <c r="G12173" t="s">
        <v>13112</v>
      </c>
      <c r="H12173" t="s">
        <v>198</v>
      </c>
      <c r="I12173" t="s">
        <v>13113</v>
      </c>
      <c r="J12173">
        <v>2007</v>
      </c>
      <c r="K12173">
        <v>12376</v>
      </c>
      <c r="L12173">
        <v>52</v>
      </c>
      <c r="M12173" t="s">
        <v>200</v>
      </c>
      <c r="N12173" t="s">
        <v>12932</v>
      </c>
      <c r="O12173" t="s">
        <v>202</v>
      </c>
      <c r="P12173" t="s">
        <v>13120</v>
      </c>
    </row>
    <row r="12174" spans="1:16" x14ac:dyDescent="0.25">
      <c r="A12174">
        <v>157967</v>
      </c>
      <c r="B12174" t="s">
        <v>345</v>
      </c>
      <c r="E12174" t="s">
        <v>12990</v>
      </c>
      <c r="F12174" t="s">
        <v>347</v>
      </c>
      <c r="G12174" t="s">
        <v>13112</v>
      </c>
      <c r="H12174" t="s">
        <v>198</v>
      </c>
      <c r="I12174" t="s">
        <v>13113</v>
      </c>
      <c r="J12174">
        <v>2007</v>
      </c>
      <c r="K12174">
        <v>24751</v>
      </c>
      <c r="L12174">
        <v>52</v>
      </c>
      <c r="M12174" t="s">
        <v>200</v>
      </c>
      <c r="N12174" t="s">
        <v>12932</v>
      </c>
      <c r="O12174" t="s">
        <v>202</v>
      </c>
      <c r="P12174" t="s">
        <v>13121</v>
      </c>
    </row>
    <row r="12175" spans="1:16" x14ac:dyDescent="0.25">
      <c r="A12175">
        <v>157968</v>
      </c>
      <c r="B12175" t="s">
        <v>345</v>
      </c>
      <c r="E12175" t="s">
        <v>12990</v>
      </c>
      <c r="F12175" t="s">
        <v>347</v>
      </c>
      <c r="G12175" t="s">
        <v>13112</v>
      </c>
      <c r="H12175" t="s">
        <v>198</v>
      </c>
      <c r="I12175" t="s">
        <v>13113</v>
      </c>
      <c r="J12175">
        <v>2007</v>
      </c>
      <c r="K12175">
        <v>12376</v>
      </c>
      <c r="L12175">
        <v>52</v>
      </c>
      <c r="M12175" t="s">
        <v>200</v>
      </c>
      <c r="N12175" t="s">
        <v>12932</v>
      </c>
      <c r="O12175" t="s">
        <v>202</v>
      </c>
      <c r="P12175" t="s">
        <v>13122</v>
      </c>
    </row>
    <row r="12176" spans="1:16" x14ac:dyDescent="0.25">
      <c r="A12176">
        <v>157969</v>
      </c>
      <c r="B12176" t="s">
        <v>345</v>
      </c>
      <c r="E12176" t="s">
        <v>12990</v>
      </c>
      <c r="F12176" t="s">
        <v>347</v>
      </c>
      <c r="G12176" t="s">
        <v>13112</v>
      </c>
      <c r="H12176" t="s">
        <v>198</v>
      </c>
      <c r="I12176" t="s">
        <v>13113</v>
      </c>
      <c r="J12176">
        <v>2007</v>
      </c>
      <c r="K12176">
        <v>12376</v>
      </c>
      <c r="L12176">
        <v>52</v>
      </c>
      <c r="M12176" t="s">
        <v>200</v>
      </c>
      <c r="N12176" t="s">
        <v>12932</v>
      </c>
      <c r="O12176" t="s">
        <v>202</v>
      </c>
      <c r="P12176" t="s">
        <v>13123</v>
      </c>
    </row>
    <row r="12177" spans="1:16" x14ac:dyDescent="0.25">
      <c r="A12177">
        <v>157970</v>
      </c>
      <c r="B12177" t="s">
        <v>345</v>
      </c>
      <c r="E12177" t="s">
        <v>12990</v>
      </c>
      <c r="F12177" t="s">
        <v>347</v>
      </c>
      <c r="G12177" t="s">
        <v>13112</v>
      </c>
      <c r="H12177" t="s">
        <v>198</v>
      </c>
      <c r="I12177" t="s">
        <v>13113</v>
      </c>
      <c r="J12177">
        <v>2007</v>
      </c>
      <c r="K12177">
        <v>18564</v>
      </c>
      <c r="L12177">
        <v>52</v>
      </c>
      <c r="M12177" t="s">
        <v>200</v>
      </c>
      <c r="N12177" t="s">
        <v>12932</v>
      </c>
      <c r="O12177" t="s">
        <v>202</v>
      </c>
      <c r="P12177" t="s">
        <v>13124</v>
      </c>
    </row>
    <row r="12178" spans="1:16" x14ac:dyDescent="0.25">
      <c r="A12178">
        <v>157971</v>
      </c>
      <c r="B12178" t="s">
        <v>345</v>
      </c>
      <c r="E12178" t="s">
        <v>12929</v>
      </c>
      <c r="F12178" t="s">
        <v>347</v>
      </c>
      <c r="G12178" t="s">
        <v>3903</v>
      </c>
      <c r="H12178" t="s">
        <v>198</v>
      </c>
      <c r="I12178" t="s">
        <v>3904</v>
      </c>
      <c r="J12178">
        <v>2003</v>
      </c>
      <c r="K12178">
        <v>129998</v>
      </c>
      <c r="L12178">
        <v>19</v>
      </c>
      <c r="M12178" t="s">
        <v>200</v>
      </c>
      <c r="N12178" t="s">
        <v>13095</v>
      </c>
      <c r="O12178" t="s">
        <v>202</v>
      </c>
      <c r="P12178" t="s">
        <v>13125</v>
      </c>
    </row>
    <row r="12179" spans="1:16" x14ac:dyDescent="0.25">
      <c r="A12179">
        <v>157972</v>
      </c>
      <c r="B12179" t="s">
        <v>345</v>
      </c>
      <c r="E12179" t="s">
        <v>12929</v>
      </c>
      <c r="F12179" t="s">
        <v>347</v>
      </c>
      <c r="G12179" t="s">
        <v>3903</v>
      </c>
      <c r="H12179" t="s">
        <v>198</v>
      </c>
      <c r="I12179" t="s">
        <v>3904</v>
      </c>
      <c r="J12179">
        <v>2003</v>
      </c>
      <c r="K12179">
        <v>129998</v>
      </c>
      <c r="L12179">
        <v>19</v>
      </c>
      <c r="M12179" t="s">
        <v>200</v>
      </c>
      <c r="N12179" t="s">
        <v>13095</v>
      </c>
      <c r="O12179" t="s">
        <v>202</v>
      </c>
      <c r="P12179" t="s">
        <v>13126</v>
      </c>
    </row>
    <row r="12180" spans="1:16" x14ac:dyDescent="0.25">
      <c r="A12180">
        <v>157973</v>
      </c>
      <c r="B12180" t="s">
        <v>345</v>
      </c>
      <c r="E12180" t="s">
        <v>12929</v>
      </c>
      <c r="F12180" t="s">
        <v>347</v>
      </c>
      <c r="G12180" t="s">
        <v>3903</v>
      </c>
      <c r="H12180" t="s">
        <v>198</v>
      </c>
      <c r="I12180" t="s">
        <v>3904</v>
      </c>
      <c r="J12180">
        <v>2004</v>
      </c>
      <c r="K12180">
        <v>156378</v>
      </c>
      <c r="L12180">
        <v>19</v>
      </c>
      <c r="M12180" t="s">
        <v>200</v>
      </c>
      <c r="N12180" t="s">
        <v>13095</v>
      </c>
      <c r="O12180" t="s">
        <v>202</v>
      </c>
      <c r="P12180" t="s">
        <v>13127</v>
      </c>
    </row>
    <row r="12181" spans="1:16" x14ac:dyDescent="0.25">
      <c r="A12181">
        <v>157974</v>
      </c>
      <c r="B12181" t="s">
        <v>345</v>
      </c>
      <c r="E12181" t="s">
        <v>12990</v>
      </c>
      <c r="F12181" t="s">
        <v>347</v>
      </c>
      <c r="G12181" t="s">
        <v>5231</v>
      </c>
      <c r="H12181" t="s">
        <v>198</v>
      </c>
      <c r="I12181" t="s">
        <v>5232</v>
      </c>
      <c r="J12181">
        <v>2004</v>
      </c>
      <c r="K12181">
        <v>5750</v>
      </c>
      <c r="L12181">
        <v>22</v>
      </c>
      <c r="M12181" t="s">
        <v>200</v>
      </c>
      <c r="N12181" t="s">
        <v>12932</v>
      </c>
      <c r="O12181" t="s">
        <v>202</v>
      </c>
      <c r="P12181" t="s">
        <v>13128</v>
      </c>
    </row>
    <row r="12182" spans="1:16" x14ac:dyDescent="0.25">
      <c r="A12182">
        <v>157975</v>
      </c>
      <c r="B12182" t="s">
        <v>345</v>
      </c>
      <c r="E12182" t="s">
        <v>12929</v>
      </c>
      <c r="F12182" t="s">
        <v>347</v>
      </c>
      <c r="G12182" t="s">
        <v>5231</v>
      </c>
      <c r="H12182" t="s">
        <v>198</v>
      </c>
      <c r="I12182" t="s">
        <v>5232</v>
      </c>
      <c r="J12182">
        <v>2004</v>
      </c>
      <c r="K12182">
        <v>2133</v>
      </c>
      <c r="L12182">
        <v>22</v>
      </c>
      <c r="M12182" t="s">
        <v>200</v>
      </c>
      <c r="N12182" t="s">
        <v>12932</v>
      </c>
      <c r="O12182" t="s">
        <v>202</v>
      </c>
      <c r="P12182" t="s">
        <v>13129</v>
      </c>
    </row>
    <row r="12183" spans="1:16" x14ac:dyDescent="0.25">
      <c r="A12183">
        <v>157976</v>
      </c>
      <c r="B12183" t="s">
        <v>345</v>
      </c>
      <c r="E12183" t="s">
        <v>12990</v>
      </c>
      <c r="F12183" t="s">
        <v>347</v>
      </c>
      <c r="G12183" t="s">
        <v>5231</v>
      </c>
      <c r="H12183" t="s">
        <v>198</v>
      </c>
      <c r="I12183" t="s">
        <v>5232</v>
      </c>
      <c r="J12183">
        <v>2004</v>
      </c>
      <c r="K12183">
        <v>2499</v>
      </c>
      <c r="L12183">
        <v>22</v>
      </c>
      <c r="M12183" t="s">
        <v>200</v>
      </c>
      <c r="N12183" t="s">
        <v>12932</v>
      </c>
      <c r="O12183" t="s">
        <v>202</v>
      </c>
      <c r="P12183" t="s">
        <v>13130</v>
      </c>
    </row>
    <row r="12184" spans="1:16" x14ac:dyDescent="0.25">
      <c r="A12184">
        <v>157977</v>
      </c>
      <c r="B12184" t="s">
        <v>345</v>
      </c>
      <c r="E12184" t="s">
        <v>12990</v>
      </c>
      <c r="F12184" t="s">
        <v>347</v>
      </c>
      <c r="G12184" t="s">
        <v>5231</v>
      </c>
      <c r="H12184" t="s">
        <v>198</v>
      </c>
      <c r="I12184" t="s">
        <v>5232</v>
      </c>
      <c r="J12184">
        <v>2004</v>
      </c>
      <c r="K12184">
        <v>6449</v>
      </c>
      <c r="L12184">
        <v>22</v>
      </c>
      <c r="M12184" t="s">
        <v>200</v>
      </c>
      <c r="N12184" t="s">
        <v>12932</v>
      </c>
      <c r="O12184" t="s">
        <v>202</v>
      </c>
      <c r="P12184" t="s">
        <v>13131</v>
      </c>
    </row>
    <row r="12185" spans="1:16" x14ac:dyDescent="0.25">
      <c r="A12185">
        <v>157978</v>
      </c>
      <c r="B12185" t="s">
        <v>345</v>
      </c>
      <c r="E12185" t="s">
        <v>12929</v>
      </c>
      <c r="F12185" t="s">
        <v>347</v>
      </c>
      <c r="G12185" t="s">
        <v>5231</v>
      </c>
      <c r="H12185" t="s">
        <v>198</v>
      </c>
      <c r="I12185" t="s">
        <v>5232</v>
      </c>
      <c r="J12185">
        <v>2004</v>
      </c>
      <c r="K12185">
        <v>15998</v>
      </c>
      <c r="L12185">
        <v>22</v>
      </c>
      <c r="M12185" t="s">
        <v>200</v>
      </c>
      <c r="N12185" t="s">
        <v>12932</v>
      </c>
      <c r="O12185" t="s">
        <v>202</v>
      </c>
      <c r="P12185" t="s">
        <v>13132</v>
      </c>
    </row>
    <row r="12186" spans="1:16" x14ac:dyDescent="0.25">
      <c r="A12186">
        <v>157979</v>
      </c>
      <c r="B12186" t="s">
        <v>345</v>
      </c>
      <c r="E12186" t="s">
        <v>12929</v>
      </c>
      <c r="F12186" t="s">
        <v>347</v>
      </c>
      <c r="G12186" t="s">
        <v>5231</v>
      </c>
      <c r="H12186" t="s">
        <v>198</v>
      </c>
      <c r="I12186" t="s">
        <v>5232</v>
      </c>
      <c r="J12186">
        <v>2004</v>
      </c>
      <c r="K12186">
        <v>13784</v>
      </c>
      <c r="L12186">
        <v>22</v>
      </c>
      <c r="M12186" t="s">
        <v>200</v>
      </c>
      <c r="N12186" t="s">
        <v>12932</v>
      </c>
      <c r="O12186" t="s">
        <v>202</v>
      </c>
      <c r="P12186" t="s">
        <v>13133</v>
      </c>
    </row>
    <row r="12187" spans="1:16" x14ac:dyDescent="0.25">
      <c r="A12187">
        <v>157980</v>
      </c>
      <c r="B12187" t="s">
        <v>345</v>
      </c>
      <c r="E12187" t="s">
        <v>12929</v>
      </c>
      <c r="F12187" t="s">
        <v>347</v>
      </c>
      <c r="G12187" t="s">
        <v>5231</v>
      </c>
      <c r="H12187" t="s">
        <v>198</v>
      </c>
      <c r="I12187" t="s">
        <v>5232</v>
      </c>
      <c r="J12187">
        <v>2004</v>
      </c>
      <c r="K12187">
        <v>70499</v>
      </c>
      <c r="L12187">
        <v>22</v>
      </c>
      <c r="M12187" t="s">
        <v>200</v>
      </c>
      <c r="N12187" t="s">
        <v>12932</v>
      </c>
      <c r="O12187" t="s">
        <v>202</v>
      </c>
      <c r="P12187" t="s">
        <v>13134</v>
      </c>
    </row>
    <row r="12188" spans="1:16" x14ac:dyDescent="0.25">
      <c r="A12188">
        <v>157981</v>
      </c>
      <c r="B12188" t="s">
        <v>345</v>
      </c>
      <c r="E12188" t="s">
        <v>12929</v>
      </c>
      <c r="F12188" t="s">
        <v>347</v>
      </c>
      <c r="G12188" t="s">
        <v>5231</v>
      </c>
      <c r="H12188" t="s">
        <v>198</v>
      </c>
      <c r="I12188" t="s">
        <v>5232</v>
      </c>
      <c r="J12188">
        <v>2004</v>
      </c>
      <c r="K12188">
        <v>39852</v>
      </c>
      <c r="L12188">
        <v>22</v>
      </c>
      <c r="M12188" t="s">
        <v>200</v>
      </c>
      <c r="N12188" t="s">
        <v>12932</v>
      </c>
      <c r="O12188" t="s">
        <v>202</v>
      </c>
      <c r="P12188" t="s">
        <v>13135</v>
      </c>
    </row>
    <row r="12189" spans="1:16" x14ac:dyDescent="0.25">
      <c r="A12189">
        <v>157982</v>
      </c>
      <c r="B12189" t="s">
        <v>345</v>
      </c>
      <c r="E12189" t="s">
        <v>12929</v>
      </c>
      <c r="F12189" t="s">
        <v>347</v>
      </c>
      <c r="G12189" t="s">
        <v>5231</v>
      </c>
      <c r="H12189" t="s">
        <v>198</v>
      </c>
      <c r="I12189" t="s">
        <v>5232</v>
      </c>
      <c r="J12189">
        <v>2004</v>
      </c>
      <c r="K12189">
        <v>33932</v>
      </c>
      <c r="L12189">
        <v>22</v>
      </c>
      <c r="M12189" t="s">
        <v>200</v>
      </c>
      <c r="N12189" t="s">
        <v>12932</v>
      </c>
      <c r="O12189" t="s">
        <v>202</v>
      </c>
      <c r="P12189" t="s">
        <v>13136</v>
      </c>
    </row>
    <row r="12190" spans="1:16" x14ac:dyDescent="0.25">
      <c r="A12190">
        <v>157983</v>
      </c>
      <c r="B12190" t="s">
        <v>345</v>
      </c>
      <c r="E12190" t="s">
        <v>12929</v>
      </c>
      <c r="F12190" t="s">
        <v>347</v>
      </c>
      <c r="G12190" t="s">
        <v>5231</v>
      </c>
      <c r="H12190" t="s">
        <v>198</v>
      </c>
      <c r="I12190" t="s">
        <v>5232</v>
      </c>
      <c r="J12190">
        <v>2004</v>
      </c>
      <c r="K12190">
        <v>28455</v>
      </c>
      <c r="L12190">
        <v>22</v>
      </c>
      <c r="M12190" t="s">
        <v>200</v>
      </c>
      <c r="N12190" t="s">
        <v>12932</v>
      </c>
      <c r="O12190" t="s">
        <v>202</v>
      </c>
      <c r="P12190" t="s">
        <v>13137</v>
      </c>
    </row>
    <row r="12191" spans="1:16" x14ac:dyDescent="0.25">
      <c r="A12191">
        <v>157984</v>
      </c>
      <c r="B12191" t="s">
        <v>345</v>
      </c>
      <c r="E12191" t="s">
        <v>12929</v>
      </c>
      <c r="F12191" t="s">
        <v>347</v>
      </c>
      <c r="G12191" t="s">
        <v>5231</v>
      </c>
      <c r="H12191" t="s">
        <v>198</v>
      </c>
      <c r="I12191" t="s">
        <v>5232</v>
      </c>
      <c r="J12191">
        <v>2004</v>
      </c>
      <c r="K12191">
        <v>47211</v>
      </c>
      <c r="L12191">
        <v>22</v>
      </c>
      <c r="M12191" t="s">
        <v>200</v>
      </c>
      <c r="N12191" t="s">
        <v>12932</v>
      </c>
      <c r="O12191" t="s">
        <v>202</v>
      </c>
      <c r="P12191" t="s">
        <v>13138</v>
      </c>
    </row>
    <row r="12192" spans="1:16" x14ac:dyDescent="0.25">
      <c r="A12192">
        <v>157985</v>
      </c>
      <c r="B12192" t="s">
        <v>345</v>
      </c>
      <c r="E12192" t="s">
        <v>12929</v>
      </c>
      <c r="F12192" t="s">
        <v>347</v>
      </c>
      <c r="G12192" t="s">
        <v>5231</v>
      </c>
      <c r="H12192" t="s">
        <v>198</v>
      </c>
      <c r="I12192" t="s">
        <v>5232</v>
      </c>
      <c r="J12192">
        <v>2003</v>
      </c>
      <c r="K12192">
        <v>11199</v>
      </c>
      <c r="L12192">
        <v>22</v>
      </c>
      <c r="M12192" t="s">
        <v>200</v>
      </c>
      <c r="N12192" t="s">
        <v>12932</v>
      </c>
      <c r="O12192" t="s">
        <v>202</v>
      </c>
      <c r="P12192" t="s">
        <v>13139</v>
      </c>
    </row>
    <row r="12193" spans="1:16" x14ac:dyDescent="0.25">
      <c r="A12193">
        <v>157986</v>
      </c>
      <c r="B12193" t="s">
        <v>345</v>
      </c>
      <c r="E12193" t="s">
        <v>12929</v>
      </c>
      <c r="F12193" t="s">
        <v>347</v>
      </c>
      <c r="G12193" t="s">
        <v>5231</v>
      </c>
      <c r="H12193" t="s">
        <v>198</v>
      </c>
      <c r="I12193" t="s">
        <v>5232</v>
      </c>
      <c r="J12193">
        <v>2003</v>
      </c>
      <c r="K12193">
        <v>49743</v>
      </c>
      <c r="L12193">
        <v>22</v>
      </c>
      <c r="M12193" t="s">
        <v>200</v>
      </c>
      <c r="N12193" t="s">
        <v>12932</v>
      </c>
      <c r="O12193" t="s">
        <v>202</v>
      </c>
      <c r="P12193" t="s">
        <v>13140</v>
      </c>
    </row>
    <row r="12194" spans="1:16" x14ac:dyDescent="0.25">
      <c r="A12194">
        <v>157987</v>
      </c>
      <c r="B12194" t="s">
        <v>345</v>
      </c>
      <c r="E12194" t="s">
        <v>12929</v>
      </c>
      <c r="F12194" t="s">
        <v>347</v>
      </c>
      <c r="G12194" t="s">
        <v>5231</v>
      </c>
      <c r="H12194" t="s">
        <v>198</v>
      </c>
      <c r="I12194" t="s">
        <v>5232</v>
      </c>
      <c r="J12194">
        <v>2004</v>
      </c>
      <c r="K12194">
        <v>38558</v>
      </c>
      <c r="L12194">
        <v>22</v>
      </c>
      <c r="M12194" t="s">
        <v>200</v>
      </c>
      <c r="N12194" t="s">
        <v>12932</v>
      </c>
      <c r="O12194" t="s">
        <v>202</v>
      </c>
      <c r="P12194" t="s">
        <v>13141</v>
      </c>
    </row>
    <row r="12195" spans="1:16" x14ac:dyDescent="0.25">
      <c r="A12195">
        <v>157988</v>
      </c>
      <c r="B12195" t="s">
        <v>345</v>
      </c>
      <c r="E12195" t="s">
        <v>12929</v>
      </c>
      <c r="F12195" t="s">
        <v>347</v>
      </c>
      <c r="G12195" t="s">
        <v>5231</v>
      </c>
      <c r="H12195" t="s">
        <v>198</v>
      </c>
      <c r="I12195" t="s">
        <v>5232</v>
      </c>
      <c r="J12195">
        <v>2007</v>
      </c>
      <c r="K12195">
        <v>50070</v>
      </c>
      <c r="L12195">
        <v>22</v>
      </c>
      <c r="M12195" t="s">
        <v>200</v>
      </c>
      <c r="N12195" t="s">
        <v>12932</v>
      </c>
      <c r="O12195" t="s">
        <v>202</v>
      </c>
      <c r="P12195" t="s">
        <v>13142</v>
      </c>
    </row>
    <row r="12196" spans="1:16" x14ac:dyDescent="0.25">
      <c r="A12196">
        <v>157989</v>
      </c>
      <c r="B12196" t="s">
        <v>345</v>
      </c>
      <c r="E12196" t="s">
        <v>12929</v>
      </c>
      <c r="F12196" t="s">
        <v>347</v>
      </c>
      <c r="G12196" t="s">
        <v>5231</v>
      </c>
      <c r="H12196" t="s">
        <v>198</v>
      </c>
      <c r="I12196" t="s">
        <v>5232</v>
      </c>
      <c r="J12196">
        <v>2007</v>
      </c>
      <c r="K12196">
        <v>561723</v>
      </c>
      <c r="L12196">
        <v>22</v>
      </c>
      <c r="M12196" t="s">
        <v>200</v>
      </c>
      <c r="N12196" t="s">
        <v>12932</v>
      </c>
      <c r="O12196" t="s">
        <v>202</v>
      </c>
      <c r="P12196" t="s">
        <v>13143</v>
      </c>
    </row>
    <row r="12197" spans="1:16" x14ac:dyDescent="0.25">
      <c r="A12197">
        <v>157990</v>
      </c>
      <c r="B12197" t="s">
        <v>345</v>
      </c>
      <c r="E12197" t="s">
        <v>12929</v>
      </c>
      <c r="F12197" t="s">
        <v>347</v>
      </c>
      <c r="G12197" t="s">
        <v>5231</v>
      </c>
      <c r="H12197" t="s">
        <v>198</v>
      </c>
      <c r="I12197" t="s">
        <v>5232</v>
      </c>
      <c r="J12197">
        <v>2003</v>
      </c>
      <c r="K12197">
        <v>29502</v>
      </c>
      <c r="L12197">
        <v>22</v>
      </c>
      <c r="M12197" t="s">
        <v>200</v>
      </c>
      <c r="N12197" t="s">
        <v>12932</v>
      </c>
      <c r="O12197" t="s">
        <v>202</v>
      </c>
      <c r="P12197" t="s">
        <v>13144</v>
      </c>
    </row>
    <row r="12198" spans="1:16" x14ac:dyDescent="0.25">
      <c r="A12198">
        <v>157991</v>
      </c>
      <c r="B12198" t="s">
        <v>345</v>
      </c>
      <c r="E12198" t="s">
        <v>12929</v>
      </c>
      <c r="F12198" t="s">
        <v>347</v>
      </c>
      <c r="G12198" t="s">
        <v>1038</v>
      </c>
      <c r="H12198" t="s">
        <v>198</v>
      </c>
      <c r="I12198" t="s">
        <v>1039</v>
      </c>
      <c r="J12198">
        <v>2004</v>
      </c>
      <c r="K12198">
        <v>14357</v>
      </c>
      <c r="L12198">
        <v>4</v>
      </c>
      <c r="M12198" t="s">
        <v>200</v>
      </c>
      <c r="N12198" t="s">
        <v>12932</v>
      </c>
      <c r="O12198" t="s">
        <v>202</v>
      </c>
      <c r="P12198" t="s">
        <v>13145</v>
      </c>
    </row>
    <row r="12199" spans="1:16" x14ac:dyDescent="0.25">
      <c r="A12199">
        <v>158011</v>
      </c>
      <c r="B12199" t="s">
        <v>62</v>
      </c>
      <c r="E12199" t="s">
        <v>13146</v>
      </c>
      <c r="G12199" t="s">
        <v>317</v>
      </c>
      <c r="H12199" t="s">
        <v>198</v>
      </c>
      <c r="I12199" t="s">
        <v>7350</v>
      </c>
      <c r="J12199">
        <v>2011</v>
      </c>
      <c r="K12199">
        <v>10000</v>
      </c>
      <c r="L12199">
        <v>28</v>
      </c>
      <c r="M12199" t="s">
        <v>200</v>
      </c>
      <c r="N12199" t="s">
        <v>12847</v>
      </c>
      <c r="O12199" t="s">
        <v>9923</v>
      </c>
      <c r="P12199" t="s">
        <v>12986</v>
      </c>
    </row>
    <row r="12200" spans="1:16" x14ac:dyDescent="0.25">
      <c r="A12200">
        <v>158012</v>
      </c>
      <c r="B12200" t="s">
        <v>62</v>
      </c>
      <c r="E12200" t="s">
        <v>13147</v>
      </c>
      <c r="G12200" t="s">
        <v>317</v>
      </c>
      <c r="H12200" t="s">
        <v>198</v>
      </c>
      <c r="I12200" t="s">
        <v>7350</v>
      </c>
      <c r="J12200">
        <v>2011</v>
      </c>
      <c r="K12200">
        <v>10000</v>
      </c>
      <c r="L12200">
        <v>28</v>
      </c>
      <c r="M12200" t="s">
        <v>200</v>
      </c>
      <c r="N12200" t="s">
        <v>12847</v>
      </c>
      <c r="O12200" t="s">
        <v>9923</v>
      </c>
      <c r="P12200" t="s">
        <v>12986</v>
      </c>
    </row>
    <row r="12201" spans="1:16" x14ac:dyDescent="0.25">
      <c r="A12201">
        <v>158013</v>
      </c>
      <c r="B12201" t="s">
        <v>62</v>
      </c>
      <c r="E12201" t="s">
        <v>13148</v>
      </c>
      <c r="G12201" t="s">
        <v>235</v>
      </c>
      <c r="H12201" t="s">
        <v>198</v>
      </c>
      <c r="I12201" t="s">
        <v>6370</v>
      </c>
      <c r="J12201">
        <v>2011</v>
      </c>
      <c r="K12201">
        <v>9400</v>
      </c>
      <c r="L12201">
        <v>10</v>
      </c>
      <c r="M12201" t="s">
        <v>200</v>
      </c>
      <c r="N12201" t="s">
        <v>12863</v>
      </c>
      <c r="O12201" t="s">
        <v>9923</v>
      </c>
      <c r="P12201" t="s">
        <v>10044</v>
      </c>
    </row>
    <row r="12202" spans="1:16" x14ac:dyDescent="0.25">
      <c r="A12202">
        <v>158014</v>
      </c>
      <c r="B12202" t="s">
        <v>62</v>
      </c>
      <c r="E12202" t="s">
        <v>13149</v>
      </c>
      <c r="G12202" t="s">
        <v>317</v>
      </c>
      <c r="H12202" t="s">
        <v>198</v>
      </c>
      <c r="I12202" t="s">
        <v>7350</v>
      </c>
      <c r="J12202">
        <v>2011</v>
      </c>
      <c r="K12202">
        <v>10000</v>
      </c>
      <c r="L12202">
        <v>28</v>
      </c>
      <c r="M12202" t="s">
        <v>200</v>
      </c>
      <c r="N12202" t="s">
        <v>12847</v>
      </c>
      <c r="O12202" t="s">
        <v>9923</v>
      </c>
      <c r="P12202" t="s">
        <v>13150</v>
      </c>
    </row>
    <row r="12203" spans="1:16" x14ac:dyDescent="0.25">
      <c r="A12203">
        <v>158015</v>
      </c>
      <c r="B12203" t="s">
        <v>62</v>
      </c>
      <c r="E12203" t="s">
        <v>13151</v>
      </c>
      <c r="G12203" t="s">
        <v>317</v>
      </c>
      <c r="H12203" t="s">
        <v>198</v>
      </c>
      <c r="I12203" t="s">
        <v>7350</v>
      </c>
      <c r="J12203">
        <v>2011</v>
      </c>
      <c r="K12203">
        <v>10000</v>
      </c>
      <c r="L12203">
        <v>28</v>
      </c>
      <c r="M12203" t="s">
        <v>200</v>
      </c>
      <c r="N12203" t="s">
        <v>12847</v>
      </c>
      <c r="O12203" t="s">
        <v>9923</v>
      </c>
      <c r="P12203" t="s">
        <v>13150</v>
      </c>
    </row>
    <row r="12204" spans="1:16" x14ac:dyDescent="0.25">
      <c r="A12204">
        <v>158016</v>
      </c>
      <c r="B12204" t="s">
        <v>62</v>
      </c>
      <c r="E12204" t="s">
        <v>13152</v>
      </c>
      <c r="G12204" t="s">
        <v>235</v>
      </c>
      <c r="H12204" t="s">
        <v>198</v>
      </c>
      <c r="I12204" t="s">
        <v>6370</v>
      </c>
      <c r="J12204">
        <v>2011</v>
      </c>
      <c r="K12204">
        <v>9400</v>
      </c>
      <c r="L12204">
        <v>10</v>
      </c>
      <c r="M12204" t="s">
        <v>200</v>
      </c>
      <c r="N12204" t="s">
        <v>12863</v>
      </c>
      <c r="O12204" t="s">
        <v>9923</v>
      </c>
      <c r="P12204" t="s">
        <v>10044</v>
      </c>
    </row>
    <row r="12205" spans="1:16" x14ac:dyDescent="0.25">
      <c r="A12205">
        <v>158018</v>
      </c>
      <c r="B12205" t="s">
        <v>62</v>
      </c>
      <c r="E12205" t="s">
        <v>13153</v>
      </c>
      <c r="G12205" t="s">
        <v>235</v>
      </c>
      <c r="H12205" t="s">
        <v>198</v>
      </c>
      <c r="I12205" t="s">
        <v>6370</v>
      </c>
      <c r="J12205">
        <v>2011</v>
      </c>
      <c r="K12205">
        <v>9400</v>
      </c>
      <c r="L12205">
        <v>10</v>
      </c>
      <c r="M12205" t="s">
        <v>200</v>
      </c>
      <c r="N12205" t="s">
        <v>12863</v>
      </c>
      <c r="O12205" t="s">
        <v>9923</v>
      </c>
      <c r="P12205" t="s">
        <v>10044</v>
      </c>
    </row>
    <row r="12206" spans="1:16" x14ac:dyDescent="0.25">
      <c r="A12206">
        <v>158019</v>
      </c>
      <c r="B12206" t="s">
        <v>62</v>
      </c>
      <c r="E12206" t="s">
        <v>13154</v>
      </c>
      <c r="G12206" t="s">
        <v>235</v>
      </c>
      <c r="H12206" t="s">
        <v>198</v>
      </c>
      <c r="I12206" t="s">
        <v>6370</v>
      </c>
      <c r="J12206">
        <v>2011</v>
      </c>
      <c r="K12206">
        <v>9400</v>
      </c>
      <c r="L12206">
        <v>10</v>
      </c>
      <c r="M12206" t="s">
        <v>200</v>
      </c>
      <c r="N12206" t="s">
        <v>12863</v>
      </c>
      <c r="O12206" t="s">
        <v>9923</v>
      </c>
      <c r="P12206" t="s">
        <v>10044</v>
      </c>
    </row>
    <row r="12207" spans="1:16" x14ac:dyDescent="0.25">
      <c r="A12207">
        <v>158020</v>
      </c>
      <c r="B12207" t="s">
        <v>41</v>
      </c>
      <c r="E12207" t="s">
        <v>13155</v>
      </c>
      <c r="G12207" t="s">
        <v>235</v>
      </c>
      <c r="H12207" t="s">
        <v>198</v>
      </c>
      <c r="I12207" t="s">
        <v>6370</v>
      </c>
      <c r="J12207">
        <v>2011</v>
      </c>
      <c r="K12207">
        <v>9400</v>
      </c>
      <c r="L12207">
        <v>10</v>
      </c>
      <c r="M12207" t="s">
        <v>200</v>
      </c>
      <c r="N12207" t="s">
        <v>12847</v>
      </c>
      <c r="O12207" t="s">
        <v>9923</v>
      </c>
      <c r="P12207" t="s">
        <v>13156</v>
      </c>
    </row>
    <row r="12208" spans="1:16" x14ac:dyDescent="0.25">
      <c r="A12208">
        <v>158021</v>
      </c>
      <c r="B12208" t="s">
        <v>41</v>
      </c>
      <c r="E12208" t="s">
        <v>13157</v>
      </c>
      <c r="G12208" t="s">
        <v>289</v>
      </c>
      <c r="H12208" t="s">
        <v>198</v>
      </c>
      <c r="I12208" t="s">
        <v>10042</v>
      </c>
      <c r="J12208">
        <v>2011</v>
      </c>
      <c r="K12208">
        <v>9400</v>
      </c>
      <c r="L12208">
        <v>9</v>
      </c>
      <c r="M12208" t="s">
        <v>200</v>
      </c>
      <c r="N12208" t="s">
        <v>12863</v>
      </c>
      <c r="O12208" t="s">
        <v>9923</v>
      </c>
      <c r="P12208" t="s">
        <v>10044</v>
      </c>
    </row>
    <row r="12209" spans="1:16" x14ac:dyDescent="0.25">
      <c r="A12209">
        <v>158022</v>
      </c>
      <c r="B12209" t="s">
        <v>41</v>
      </c>
      <c r="E12209" t="s">
        <v>13158</v>
      </c>
      <c r="G12209" t="s">
        <v>235</v>
      </c>
      <c r="H12209" t="s">
        <v>198</v>
      </c>
      <c r="I12209" t="s">
        <v>6370</v>
      </c>
      <c r="J12209">
        <v>2011</v>
      </c>
      <c r="K12209">
        <v>9400</v>
      </c>
      <c r="L12209">
        <v>10</v>
      </c>
      <c r="M12209" t="s">
        <v>200</v>
      </c>
      <c r="N12209" t="s">
        <v>12847</v>
      </c>
      <c r="O12209" t="s">
        <v>9923</v>
      </c>
      <c r="P12209" t="s">
        <v>13156</v>
      </c>
    </row>
    <row r="12210" spans="1:16" x14ac:dyDescent="0.25">
      <c r="A12210">
        <v>158023</v>
      </c>
      <c r="B12210" t="s">
        <v>41</v>
      </c>
      <c r="E12210" t="s">
        <v>13159</v>
      </c>
      <c r="G12210" t="s">
        <v>235</v>
      </c>
      <c r="H12210" t="s">
        <v>198</v>
      </c>
      <c r="I12210" t="s">
        <v>6370</v>
      </c>
      <c r="J12210">
        <v>2011</v>
      </c>
      <c r="K12210">
        <v>9400</v>
      </c>
      <c r="L12210">
        <v>10</v>
      </c>
      <c r="M12210" t="s">
        <v>200</v>
      </c>
      <c r="N12210" t="s">
        <v>12847</v>
      </c>
      <c r="O12210" t="s">
        <v>9923</v>
      </c>
      <c r="P12210" t="s">
        <v>13156</v>
      </c>
    </row>
    <row r="12211" spans="1:16" x14ac:dyDescent="0.25">
      <c r="A12211">
        <v>158024</v>
      </c>
      <c r="B12211" t="s">
        <v>41</v>
      </c>
      <c r="E12211" t="s">
        <v>13160</v>
      </c>
      <c r="G12211" t="s">
        <v>235</v>
      </c>
      <c r="H12211" t="s">
        <v>198</v>
      </c>
      <c r="I12211" t="s">
        <v>6370</v>
      </c>
      <c r="J12211">
        <v>2011</v>
      </c>
      <c r="K12211">
        <v>9400</v>
      </c>
      <c r="L12211">
        <v>10</v>
      </c>
      <c r="M12211" t="s">
        <v>200</v>
      </c>
      <c r="N12211" t="s">
        <v>12847</v>
      </c>
      <c r="O12211" t="s">
        <v>9923</v>
      </c>
      <c r="P12211" t="s">
        <v>13156</v>
      </c>
    </row>
    <row r="12212" spans="1:16" x14ac:dyDescent="0.25">
      <c r="A12212">
        <v>158026</v>
      </c>
      <c r="B12212" t="s">
        <v>41</v>
      </c>
      <c r="E12212" t="s">
        <v>13161</v>
      </c>
      <c r="G12212" t="s">
        <v>326</v>
      </c>
      <c r="H12212" t="s">
        <v>198</v>
      </c>
      <c r="I12212" t="s">
        <v>9381</v>
      </c>
      <c r="J12212">
        <v>2011</v>
      </c>
      <c r="K12212">
        <v>9400</v>
      </c>
      <c r="L12212">
        <v>26</v>
      </c>
      <c r="M12212" t="s">
        <v>200</v>
      </c>
      <c r="N12212" t="s">
        <v>12863</v>
      </c>
      <c r="O12212" t="s">
        <v>9923</v>
      </c>
      <c r="P12212" t="s">
        <v>10044</v>
      </c>
    </row>
    <row r="12213" spans="1:16" x14ac:dyDescent="0.25">
      <c r="A12213">
        <v>158027</v>
      </c>
      <c r="B12213" t="s">
        <v>41</v>
      </c>
      <c r="E12213" t="s">
        <v>13162</v>
      </c>
      <c r="G12213" t="s">
        <v>235</v>
      </c>
      <c r="H12213" t="s">
        <v>198</v>
      </c>
      <c r="I12213" t="s">
        <v>6370</v>
      </c>
      <c r="J12213">
        <v>2011</v>
      </c>
      <c r="K12213">
        <v>9400</v>
      </c>
      <c r="L12213">
        <v>10</v>
      </c>
      <c r="M12213" t="s">
        <v>200</v>
      </c>
      <c r="N12213" t="s">
        <v>12847</v>
      </c>
      <c r="O12213" t="s">
        <v>9923</v>
      </c>
      <c r="P12213" t="s">
        <v>13156</v>
      </c>
    </row>
    <row r="12214" spans="1:16" x14ac:dyDescent="0.25">
      <c r="A12214">
        <v>158028</v>
      </c>
      <c r="B12214" t="s">
        <v>41</v>
      </c>
      <c r="E12214" t="s">
        <v>13163</v>
      </c>
      <c r="G12214" t="s">
        <v>317</v>
      </c>
      <c r="H12214" t="s">
        <v>198</v>
      </c>
      <c r="I12214" t="s">
        <v>7350</v>
      </c>
      <c r="J12214">
        <v>2011</v>
      </c>
      <c r="K12214">
        <v>9400</v>
      </c>
      <c r="L12214">
        <v>28</v>
      </c>
      <c r="M12214" t="s">
        <v>200</v>
      </c>
      <c r="N12214" t="s">
        <v>12863</v>
      </c>
      <c r="O12214" t="s">
        <v>9923</v>
      </c>
      <c r="P12214" t="s">
        <v>10044</v>
      </c>
    </row>
    <row r="12215" spans="1:16" x14ac:dyDescent="0.25">
      <c r="A12215">
        <v>158029</v>
      </c>
      <c r="B12215" t="s">
        <v>41</v>
      </c>
      <c r="E12215" t="s">
        <v>13164</v>
      </c>
      <c r="G12215" t="s">
        <v>235</v>
      </c>
      <c r="H12215" t="s">
        <v>198</v>
      </c>
      <c r="I12215" t="s">
        <v>6370</v>
      </c>
      <c r="J12215">
        <v>2011</v>
      </c>
      <c r="K12215">
        <v>8900</v>
      </c>
      <c r="L12215">
        <v>10</v>
      </c>
      <c r="M12215" t="s">
        <v>200</v>
      </c>
      <c r="N12215" t="s">
        <v>12847</v>
      </c>
      <c r="O12215" t="s">
        <v>9923</v>
      </c>
      <c r="P12215" t="s">
        <v>13165</v>
      </c>
    </row>
    <row r="12216" spans="1:16" x14ac:dyDescent="0.25">
      <c r="A12216">
        <v>158030</v>
      </c>
      <c r="B12216" t="s">
        <v>41</v>
      </c>
      <c r="E12216" t="s">
        <v>13166</v>
      </c>
      <c r="G12216" t="s">
        <v>235</v>
      </c>
      <c r="H12216" t="s">
        <v>198</v>
      </c>
      <c r="I12216" t="s">
        <v>6370</v>
      </c>
      <c r="J12216">
        <v>2011</v>
      </c>
      <c r="K12216">
        <v>8900</v>
      </c>
      <c r="L12216">
        <v>10</v>
      </c>
      <c r="M12216" t="s">
        <v>200</v>
      </c>
      <c r="N12216" t="s">
        <v>12847</v>
      </c>
      <c r="O12216" t="s">
        <v>9923</v>
      </c>
      <c r="P12216" t="s">
        <v>13165</v>
      </c>
    </row>
    <row r="12217" spans="1:16" x14ac:dyDescent="0.25">
      <c r="A12217">
        <v>158031</v>
      </c>
      <c r="B12217" t="s">
        <v>41</v>
      </c>
      <c r="E12217" t="s">
        <v>13167</v>
      </c>
      <c r="G12217" t="s">
        <v>235</v>
      </c>
      <c r="H12217" t="s">
        <v>198</v>
      </c>
      <c r="I12217" t="s">
        <v>6370</v>
      </c>
      <c r="J12217">
        <v>2011</v>
      </c>
      <c r="K12217">
        <v>8900</v>
      </c>
      <c r="L12217">
        <v>10</v>
      </c>
      <c r="M12217" t="s">
        <v>200</v>
      </c>
      <c r="N12217" t="s">
        <v>12847</v>
      </c>
      <c r="O12217" t="s">
        <v>9923</v>
      </c>
      <c r="P12217" t="s">
        <v>13165</v>
      </c>
    </row>
    <row r="12218" spans="1:16" x14ac:dyDescent="0.25">
      <c r="A12218">
        <v>158032</v>
      </c>
      <c r="B12218" t="s">
        <v>41</v>
      </c>
      <c r="E12218" t="s">
        <v>13168</v>
      </c>
      <c r="G12218" t="s">
        <v>235</v>
      </c>
      <c r="H12218" t="s">
        <v>198</v>
      </c>
      <c r="I12218" t="s">
        <v>6370</v>
      </c>
      <c r="J12218">
        <v>2011</v>
      </c>
      <c r="K12218">
        <v>8900</v>
      </c>
      <c r="L12218">
        <v>10</v>
      </c>
      <c r="M12218" t="s">
        <v>200</v>
      </c>
      <c r="N12218" t="s">
        <v>12847</v>
      </c>
      <c r="O12218" t="s">
        <v>9923</v>
      </c>
      <c r="P12218" t="s">
        <v>13165</v>
      </c>
    </row>
    <row r="12219" spans="1:16" x14ac:dyDescent="0.25">
      <c r="A12219">
        <v>158033</v>
      </c>
      <c r="B12219" t="s">
        <v>41</v>
      </c>
      <c r="E12219" t="s">
        <v>13169</v>
      </c>
      <c r="G12219" t="s">
        <v>235</v>
      </c>
      <c r="H12219" t="s">
        <v>198</v>
      </c>
      <c r="I12219" t="s">
        <v>6370</v>
      </c>
      <c r="J12219">
        <v>2011</v>
      </c>
      <c r="K12219">
        <v>8900</v>
      </c>
      <c r="L12219">
        <v>10</v>
      </c>
      <c r="M12219" t="s">
        <v>200</v>
      </c>
      <c r="N12219" t="s">
        <v>12847</v>
      </c>
      <c r="O12219" t="s">
        <v>9923</v>
      </c>
      <c r="P12219" t="s">
        <v>13165</v>
      </c>
    </row>
    <row r="12220" spans="1:16" x14ac:dyDescent="0.25">
      <c r="A12220">
        <v>158034</v>
      </c>
      <c r="B12220" t="s">
        <v>41</v>
      </c>
      <c r="E12220" t="s">
        <v>13170</v>
      </c>
      <c r="G12220" t="s">
        <v>235</v>
      </c>
      <c r="H12220" t="s">
        <v>198</v>
      </c>
      <c r="I12220" t="s">
        <v>6370</v>
      </c>
      <c r="J12220">
        <v>2011</v>
      </c>
      <c r="K12220">
        <v>8900</v>
      </c>
      <c r="L12220">
        <v>10</v>
      </c>
      <c r="M12220" t="s">
        <v>200</v>
      </c>
      <c r="N12220" t="s">
        <v>12847</v>
      </c>
      <c r="O12220" t="s">
        <v>9923</v>
      </c>
      <c r="P12220" t="s">
        <v>13165</v>
      </c>
    </row>
    <row r="12221" spans="1:16" x14ac:dyDescent="0.25">
      <c r="A12221">
        <v>158035</v>
      </c>
      <c r="B12221" t="s">
        <v>41</v>
      </c>
      <c r="E12221" t="s">
        <v>13171</v>
      </c>
      <c r="G12221" t="s">
        <v>235</v>
      </c>
      <c r="H12221" t="s">
        <v>198</v>
      </c>
      <c r="I12221" t="s">
        <v>6370</v>
      </c>
      <c r="J12221">
        <v>2011</v>
      </c>
      <c r="K12221">
        <v>8900</v>
      </c>
      <c r="L12221">
        <v>10</v>
      </c>
      <c r="M12221" t="s">
        <v>200</v>
      </c>
      <c r="N12221" t="s">
        <v>12847</v>
      </c>
      <c r="O12221" t="s">
        <v>9923</v>
      </c>
      <c r="P12221" t="s">
        <v>13165</v>
      </c>
    </row>
    <row r="12222" spans="1:16" x14ac:dyDescent="0.25">
      <c r="A12222">
        <v>158037</v>
      </c>
      <c r="B12222" t="s">
        <v>43</v>
      </c>
      <c r="E12222" t="s">
        <v>13172</v>
      </c>
      <c r="G12222" t="s">
        <v>264</v>
      </c>
      <c r="H12222" t="s">
        <v>198</v>
      </c>
      <c r="I12222" t="s">
        <v>265</v>
      </c>
      <c r="J12222">
        <v>2011</v>
      </c>
      <c r="K12222">
        <v>9400</v>
      </c>
      <c r="L12222">
        <v>33</v>
      </c>
      <c r="M12222" t="s">
        <v>200</v>
      </c>
      <c r="N12222" t="s">
        <v>12847</v>
      </c>
      <c r="O12222" t="s">
        <v>9923</v>
      </c>
      <c r="P12222" t="s">
        <v>13173</v>
      </c>
    </row>
    <row r="12223" spans="1:16" x14ac:dyDescent="0.25">
      <c r="A12223">
        <v>158038</v>
      </c>
      <c r="B12223" t="s">
        <v>43</v>
      </c>
      <c r="E12223" t="s">
        <v>13174</v>
      </c>
      <c r="G12223" t="s">
        <v>264</v>
      </c>
      <c r="H12223" t="s">
        <v>198</v>
      </c>
      <c r="I12223" t="s">
        <v>265</v>
      </c>
      <c r="J12223">
        <v>2011</v>
      </c>
      <c r="K12223">
        <v>9400</v>
      </c>
      <c r="L12223">
        <v>33</v>
      </c>
      <c r="M12223" t="s">
        <v>200</v>
      </c>
      <c r="N12223" t="s">
        <v>12847</v>
      </c>
      <c r="O12223" t="s">
        <v>9923</v>
      </c>
      <c r="P12223" t="s">
        <v>13173</v>
      </c>
    </row>
    <row r="12224" spans="1:16" x14ac:dyDescent="0.25">
      <c r="A12224">
        <v>158039</v>
      </c>
      <c r="B12224" t="s">
        <v>43</v>
      </c>
      <c r="E12224" t="s">
        <v>13175</v>
      </c>
      <c r="G12224" t="s">
        <v>264</v>
      </c>
      <c r="H12224" t="s">
        <v>198</v>
      </c>
      <c r="I12224" t="s">
        <v>265</v>
      </c>
      <c r="J12224">
        <v>2011</v>
      </c>
      <c r="K12224">
        <v>9400</v>
      </c>
      <c r="L12224">
        <v>33</v>
      </c>
      <c r="M12224" t="s">
        <v>200</v>
      </c>
      <c r="N12224" t="s">
        <v>12847</v>
      </c>
      <c r="O12224" t="s">
        <v>9923</v>
      </c>
      <c r="P12224" t="s">
        <v>13173</v>
      </c>
    </row>
    <row r="12225" spans="1:16" x14ac:dyDescent="0.25">
      <c r="A12225">
        <v>158040</v>
      </c>
      <c r="B12225" t="s">
        <v>43</v>
      </c>
      <c r="E12225" t="s">
        <v>13176</v>
      </c>
      <c r="G12225" t="s">
        <v>264</v>
      </c>
      <c r="H12225" t="s">
        <v>198</v>
      </c>
      <c r="I12225" t="s">
        <v>265</v>
      </c>
      <c r="J12225">
        <v>2011</v>
      </c>
      <c r="K12225">
        <v>9400</v>
      </c>
      <c r="L12225">
        <v>33</v>
      </c>
      <c r="M12225" t="s">
        <v>200</v>
      </c>
      <c r="N12225" t="s">
        <v>12847</v>
      </c>
      <c r="O12225" t="s">
        <v>9923</v>
      </c>
      <c r="P12225" t="s">
        <v>13177</v>
      </c>
    </row>
    <row r="12226" spans="1:16" x14ac:dyDescent="0.25">
      <c r="A12226">
        <v>158042</v>
      </c>
      <c r="B12226" t="s">
        <v>43</v>
      </c>
      <c r="E12226" t="s">
        <v>13178</v>
      </c>
      <c r="G12226" t="s">
        <v>264</v>
      </c>
      <c r="H12226" t="s">
        <v>198</v>
      </c>
      <c r="I12226" t="s">
        <v>265</v>
      </c>
      <c r="J12226">
        <v>2011</v>
      </c>
      <c r="K12226">
        <v>10000</v>
      </c>
      <c r="L12226">
        <v>33</v>
      </c>
      <c r="M12226" t="s">
        <v>200</v>
      </c>
      <c r="N12226" t="s">
        <v>12847</v>
      </c>
      <c r="O12226" t="s">
        <v>9923</v>
      </c>
      <c r="P12226" t="s">
        <v>13179</v>
      </c>
    </row>
    <row r="12227" spans="1:16" x14ac:dyDescent="0.25">
      <c r="A12227">
        <v>158043</v>
      </c>
      <c r="B12227" t="s">
        <v>43</v>
      </c>
      <c r="E12227" t="s">
        <v>13180</v>
      </c>
      <c r="G12227" t="s">
        <v>264</v>
      </c>
      <c r="H12227" t="s">
        <v>198</v>
      </c>
      <c r="I12227" t="s">
        <v>265</v>
      </c>
      <c r="J12227">
        <v>2011</v>
      </c>
      <c r="K12227">
        <v>9400</v>
      </c>
      <c r="L12227">
        <v>33</v>
      </c>
      <c r="M12227" t="s">
        <v>200</v>
      </c>
      <c r="N12227" t="s">
        <v>12847</v>
      </c>
      <c r="O12227" t="s">
        <v>9923</v>
      </c>
      <c r="P12227" t="s">
        <v>13181</v>
      </c>
    </row>
    <row r="12228" spans="1:16" x14ac:dyDescent="0.25">
      <c r="A12228">
        <v>158044</v>
      </c>
      <c r="B12228" t="s">
        <v>43</v>
      </c>
      <c r="E12228" t="s">
        <v>13182</v>
      </c>
      <c r="G12228" t="s">
        <v>264</v>
      </c>
      <c r="H12228" t="s">
        <v>198</v>
      </c>
      <c r="I12228" t="s">
        <v>265</v>
      </c>
      <c r="J12228">
        <v>2011</v>
      </c>
      <c r="K12228">
        <v>9400</v>
      </c>
      <c r="L12228">
        <v>33</v>
      </c>
      <c r="M12228" t="s">
        <v>200</v>
      </c>
      <c r="N12228" t="s">
        <v>12847</v>
      </c>
      <c r="O12228" t="s">
        <v>9923</v>
      </c>
      <c r="P12228" t="s">
        <v>13181</v>
      </c>
    </row>
    <row r="12229" spans="1:16" x14ac:dyDescent="0.25">
      <c r="A12229">
        <v>158045</v>
      </c>
      <c r="B12229" t="s">
        <v>43</v>
      </c>
      <c r="E12229" t="s">
        <v>13183</v>
      </c>
      <c r="G12229" t="s">
        <v>264</v>
      </c>
      <c r="H12229" t="s">
        <v>198</v>
      </c>
      <c r="I12229" t="s">
        <v>265</v>
      </c>
      <c r="J12229">
        <v>2011</v>
      </c>
      <c r="K12229">
        <v>9400</v>
      </c>
      <c r="L12229">
        <v>33</v>
      </c>
      <c r="M12229" t="s">
        <v>200</v>
      </c>
      <c r="N12229" t="s">
        <v>12847</v>
      </c>
      <c r="O12229" t="s">
        <v>9923</v>
      </c>
      <c r="P12229" t="s">
        <v>13181</v>
      </c>
    </row>
    <row r="12230" spans="1:16" x14ac:dyDescent="0.25">
      <c r="A12230">
        <v>158046</v>
      </c>
      <c r="B12230" t="s">
        <v>43</v>
      </c>
      <c r="E12230" t="s">
        <v>13184</v>
      </c>
      <c r="G12230" t="s">
        <v>264</v>
      </c>
      <c r="H12230" t="s">
        <v>198</v>
      </c>
      <c r="I12230" t="s">
        <v>265</v>
      </c>
      <c r="J12230">
        <v>2011</v>
      </c>
      <c r="K12230">
        <v>9400</v>
      </c>
      <c r="L12230">
        <v>33</v>
      </c>
      <c r="M12230" t="s">
        <v>200</v>
      </c>
      <c r="N12230" t="s">
        <v>12847</v>
      </c>
      <c r="O12230" t="s">
        <v>9923</v>
      </c>
      <c r="P12230" t="s">
        <v>13181</v>
      </c>
    </row>
    <row r="12231" spans="1:16" x14ac:dyDescent="0.25">
      <c r="A12231">
        <v>158047</v>
      </c>
      <c r="B12231" t="s">
        <v>43</v>
      </c>
      <c r="E12231" t="s">
        <v>13185</v>
      </c>
      <c r="G12231" t="s">
        <v>264</v>
      </c>
      <c r="H12231" t="s">
        <v>198</v>
      </c>
      <c r="I12231" t="s">
        <v>265</v>
      </c>
      <c r="J12231">
        <v>2011</v>
      </c>
      <c r="K12231">
        <v>10000</v>
      </c>
      <c r="L12231">
        <v>33</v>
      </c>
      <c r="M12231" t="s">
        <v>200</v>
      </c>
      <c r="N12231" t="s">
        <v>12847</v>
      </c>
      <c r="O12231" t="s">
        <v>9923</v>
      </c>
      <c r="P12231" t="s">
        <v>13186</v>
      </c>
    </row>
    <row r="12232" spans="1:16" x14ac:dyDescent="0.25">
      <c r="A12232">
        <v>158049</v>
      </c>
      <c r="B12232" t="s">
        <v>52</v>
      </c>
      <c r="E12232" t="s">
        <v>13187</v>
      </c>
      <c r="G12232" t="s">
        <v>326</v>
      </c>
      <c r="H12232" t="s">
        <v>198</v>
      </c>
      <c r="I12232" t="s">
        <v>9381</v>
      </c>
      <c r="J12232">
        <v>2011</v>
      </c>
      <c r="K12232">
        <v>10800</v>
      </c>
      <c r="L12232">
        <v>26</v>
      </c>
      <c r="M12232" t="s">
        <v>200</v>
      </c>
      <c r="N12232" t="s">
        <v>12847</v>
      </c>
      <c r="O12232" t="s">
        <v>9923</v>
      </c>
      <c r="P12232" t="s">
        <v>13188</v>
      </c>
    </row>
    <row r="12233" spans="1:16" x14ac:dyDescent="0.25">
      <c r="A12233">
        <v>158050</v>
      </c>
      <c r="B12233" t="s">
        <v>53</v>
      </c>
      <c r="E12233" t="s">
        <v>13189</v>
      </c>
      <c r="G12233" t="s">
        <v>340</v>
      </c>
      <c r="H12233" t="s">
        <v>198</v>
      </c>
      <c r="I12233" t="s">
        <v>3746</v>
      </c>
      <c r="J12233">
        <v>2011</v>
      </c>
      <c r="K12233">
        <v>9400</v>
      </c>
      <c r="L12233">
        <v>17</v>
      </c>
      <c r="M12233" t="s">
        <v>200</v>
      </c>
      <c r="N12233" t="s">
        <v>12847</v>
      </c>
      <c r="O12233" t="s">
        <v>9923</v>
      </c>
      <c r="P12233" t="s">
        <v>13190</v>
      </c>
    </row>
    <row r="12234" spans="1:16" x14ac:dyDescent="0.25">
      <c r="A12234">
        <v>158051</v>
      </c>
      <c r="B12234" t="s">
        <v>53</v>
      </c>
      <c r="E12234" t="s">
        <v>13191</v>
      </c>
      <c r="G12234" t="s">
        <v>235</v>
      </c>
      <c r="H12234" t="s">
        <v>198</v>
      </c>
      <c r="I12234" t="s">
        <v>6370</v>
      </c>
      <c r="J12234">
        <v>2011</v>
      </c>
      <c r="K12234">
        <v>10000</v>
      </c>
      <c r="L12234">
        <v>10</v>
      </c>
      <c r="M12234" t="s">
        <v>200</v>
      </c>
      <c r="N12234" t="s">
        <v>12863</v>
      </c>
      <c r="O12234" t="s">
        <v>9923</v>
      </c>
      <c r="P12234" t="s">
        <v>10044</v>
      </c>
    </row>
    <row r="12235" spans="1:16" x14ac:dyDescent="0.25">
      <c r="A12235">
        <v>158052</v>
      </c>
      <c r="B12235" t="s">
        <v>53</v>
      </c>
      <c r="E12235" t="s">
        <v>13192</v>
      </c>
      <c r="G12235" t="s">
        <v>326</v>
      </c>
      <c r="H12235" t="s">
        <v>198</v>
      </c>
      <c r="I12235" t="s">
        <v>9381</v>
      </c>
      <c r="J12235">
        <v>2011</v>
      </c>
      <c r="K12235">
        <v>10000</v>
      </c>
      <c r="L12235">
        <v>26</v>
      </c>
      <c r="M12235" t="s">
        <v>200</v>
      </c>
      <c r="N12235" t="s">
        <v>12863</v>
      </c>
      <c r="O12235" t="s">
        <v>9923</v>
      </c>
      <c r="P12235" t="s">
        <v>10044</v>
      </c>
    </row>
    <row r="12236" spans="1:16" x14ac:dyDescent="0.25">
      <c r="A12236">
        <v>158054</v>
      </c>
      <c r="B12236" t="s">
        <v>53</v>
      </c>
      <c r="E12236" t="s">
        <v>13193</v>
      </c>
      <c r="G12236" t="s">
        <v>289</v>
      </c>
      <c r="H12236" t="s">
        <v>198</v>
      </c>
      <c r="I12236" t="s">
        <v>10042</v>
      </c>
      <c r="J12236">
        <v>2011</v>
      </c>
      <c r="K12236">
        <v>10000</v>
      </c>
      <c r="L12236">
        <v>9</v>
      </c>
      <c r="M12236" t="s">
        <v>200</v>
      </c>
      <c r="N12236" t="s">
        <v>12863</v>
      </c>
      <c r="O12236" t="s">
        <v>9923</v>
      </c>
      <c r="P12236" t="s">
        <v>10044</v>
      </c>
    </row>
    <row r="12237" spans="1:16" x14ac:dyDescent="0.25">
      <c r="A12237">
        <v>158056</v>
      </c>
      <c r="B12237" t="s">
        <v>53</v>
      </c>
      <c r="E12237" t="s">
        <v>13194</v>
      </c>
      <c r="G12237" t="s">
        <v>235</v>
      </c>
      <c r="H12237" t="s">
        <v>198</v>
      </c>
      <c r="I12237" t="s">
        <v>6370</v>
      </c>
      <c r="J12237">
        <v>2011</v>
      </c>
      <c r="K12237">
        <v>10000</v>
      </c>
      <c r="L12237">
        <v>10</v>
      </c>
      <c r="M12237" t="s">
        <v>200</v>
      </c>
      <c r="N12237" t="s">
        <v>12863</v>
      </c>
      <c r="O12237" t="s">
        <v>9923</v>
      </c>
      <c r="P12237" t="s">
        <v>10044</v>
      </c>
    </row>
    <row r="12238" spans="1:16" x14ac:dyDescent="0.25">
      <c r="A12238">
        <v>158057</v>
      </c>
      <c r="B12238" t="s">
        <v>53</v>
      </c>
      <c r="E12238" t="s">
        <v>13195</v>
      </c>
      <c r="G12238" t="s">
        <v>235</v>
      </c>
      <c r="H12238" t="s">
        <v>198</v>
      </c>
      <c r="I12238" t="s">
        <v>6370</v>
      </c>
      <c r="J12238">
        <v>2011</v>
      </c>
      <c r="K12238">
        <v>10300</v>
      </c>
      <c r="L12238">
        <v>10</v>
      </c>
      <c r="M12238" t="s">
        <v>200</v>
      </c>
      <c r="N12238" t="s">
        <v>12863</v>
      </c>
      <c r="O12238" t="s">
        <v>9923</v>
      </c>
      <c r="P12238" t="s">
        <v>10044</v>
      </c>
    </row>
    <row r="12239" spans="1:16" x14ac:dyDescent="0.25">
      <c r="A12239">
        <v>158058</v>
      </c>
      <c r="B12239" t="s">
        <v>53</v>
      </c>
      <c r="E12239" t="s">
        <v>13196</v>
      </c>
      <c r="G12239" t="s">
        <v>235</v>
      </c>
      <c r="H12239" t="s">
        <v>198</v>
      </c>
      <c r="I12239" t="s">
        <v>6370</v>
      </c>
      <c r="J12239">
        <v>2011</v>
      </c>
      <c r="K12239">
        <v>9400</v>
      </c>
      <c r="L12239">
        <v>10</v>
      </c>
      <c r="M12239" t="s">
        <v>200</v>
      </c>
      <c r="N12239" t="s">
        <v>12863</v>
      </c>
      <c r="O12239" t="s">
        <v>9923</v>
      </c>
      <c r="P12239" t="s">
        <v>10044</v>
      </c>
    </row>
    <row r="12240" spans="1:16" x14ac:dyDescent="0.25">
      <c r="A12240">
        <v>158059</v>
      </c>
      <c r="B12240" t="s">
        <v>53</v>
      </c>
      <c r="E12240" t="s">
        <v>13197</v>
      </c>
      <c r="G12240" t="s">
        <v>235</v>
      </c>
      <c r="H12240" t="s">
        <v>198</v>
      </c>
      <c r="I12240" t="s">
        <v>6370</v>
      </c>
      <c r="J12240">
        <v>2011</v>
      </c>
      <c r="K12240">
        <v>10300</v>
      </c>
      <c r="L12240">
        <v>10</v>
      </c>
      <c r="M12240" t="s">
        <v>200</v>
      </c>
      <c r="N12240" t="s">
        <v>12863</v>
      </c>
      <c r="O12240" t="s">
        <v>9923</v>
      </c>
      <c r="P12240" t="s">
        <v>10044</v>
      </c>
    </row>
    <row r="12241" spans="1:16" x14ac:dyDescent="0.25">
      <c r="A12241">
        <v>158060</v>
      </c>
      <c r="B12241" t="s">
        <v>53</v>
      </c>
      <c r="E12241" t="s">
        <v>13198</v>
      </c>
      <c r="G12241" t="s">
        <v>235</v>
      </c>
      <c r="H12241" t="s">
        <v>198</v>
      </c>
      <c r="I12241" t="s">
        <v>6370</v>
      </c>
      <c r="J12241">
        <v>2011</v>
      </c>
      <c r="K12241">
        <v>9400</v>
      </c>
      <c r="L12241">
        <v>10</v>
      </c>
      <c r="M12241" t="s">
        <v>200</v>
      </c>
      <c r="N12241" t="s">
        <v>12863</v>
      </c>
      <c r="O12241" t="s">
        <v>9923</v>
      </c>
      <c r="P12241" t="s">
        <v>10044</v>
      </c>
    </row>
    <row r="12242" spans="1:16" x14ac:dyDescent="0.25">
      <c r="A12242">
        <v>158061</v>
      </c>
      <c r="B12242" t="s">
        <v>53</v>
      </c>
      <c r="E12242" t="s">
        <v>13199</v>
      </c>
      <c r="G12242" t="s">
        <v>235</v>
      </c>
      <c r="H12242" t="s">
        <v>198</v>
      </c>
      <c r="I12242" t="s">
        <v>6370</v>
      </c>
      <c r="J12242">
        <v>2011</v>
      </c>
      <c r="K12242">
        <v>9400</v>
      </c>
      <c r="L12242">
        <v>10</v>
      </c>
      <c r="M12242" t="s">
        <v>200</v>
      </c>
      <c r="N12242" t="s">
        <v>12863</v>
      </c>
      <c r="O12242" t="s">
        <v>9923</v>
      </c>
      <c r="P12242" t="s">
        <v>10044</v>
      </c>
    </row>
    <row r="12243" spans="1:16" x14ac:dyDescent="0.25">
      <c r="A12243">
        <v>158062</v>
      </c>
      <c r="B12243" t="s">
        <v>53</v>
      </c>
      <c r="E12243" t="s">
        <v>13200</v>
      </c>
      <c r="G12243" t="s">
        <v>235</v>
      </c>
      <c r="H12243" t="s">
        <v>198</v>
      </c>
      <c r="I12243" t="s">
        <v>6370</v>
      </c>
      <c r="J12243">
        <v>2011</v>
      </c>
      <c r="K12243">
        <v>10000</v>
      </c>
      <c r="L12243">
        <v>10</v>
      </c>
      <c r="M12243" t="s">
        <v>200</v>
      </c>
      <c r="N12243" t="s">
        <v>12863</v>
      </c>
      <c r="O12243" t="s">
        <v>9923</v>
      </c>
      <c r="P12243" t="s">
        <v>10044</v>
      </c>
    </row>
    <row r="12244" spans="1:16" x14ac:dyDescent="0.25">
      <c r="A12244">
        <v>158063</v>
      </c>
      <c r="B12244" t="s">
        <v>345</v>
      </c>
      <c r="E12244" t="s">
        <v>12929</v>
      </c>
      <c r="F12244" t="s">
        <v>347</v>
      </c>
      <c r="G12244" t="s">
        <v>5231</v>
      </c>
      <c r="H12244" t="s">
        <v>198</v>
      </c>
      <c r="I12244" t="s">
        <v>5232</v>
      </c>
      <c r="J12244">
        <v>2004</v>
      </c>
      <c r="K12244">
        <v>50323</v>
      </c>
      <c r="L12244">
        <v>22</v>
      </c>
      <c r="M12244" t="s">
        <v>200</v>
      </c>
      <c r="N12244" t="s">
        <v>12932</v>
      </c>
      <c r="O12244" t="s">
        <v>202</v>
      </c>
      <c r="P12244" t="s">
        <v>13201</v>
      </c>
    </row>
    <row r="12245" spans="1:16" x14ac:dyDescent="0.25">
      <c r="A12245">
        <v>158064</v>
      </c>
      <c r="B12245" t="s">
        <v>345</v>
      </c>
      <c r="E12245" t="s">
        <v>12929</v>
      </c>
      <c r="F12245" t="s">
        <v>347</v>
      </c>
      <c r="G12245" t="s">
        <v>5231</v>
      </c>
      <c r="H12245" t="s">
        <v>198</v>
      </c>
      <c r="I12245" t="s">
        <v>5232</v>
      </c>
      <c r="J12245">
        <v>2004</v>
      </c>
      <c r="K12245">
        <v>50323</v>
      </c>
      <c r="L12245">
        <v>22</v>
      </c>
      <c r="M12245" t="s">
        <v>200</v>
      </c>
      <c r="N12245" t="s">
        <v>12932</v>
      </c>
      <c r="O12245" t="s">
        <v>202</v>
      </c>
      <c r="P12245" t="s">
        <v>13202</v>
      </c>
    </row>
    <row r="12246" spans="1:16" x14ac:dyDescent="0.25">
      <c r="A12246">
        <v>158065</v>
      </c>
      <c r="B12246" t="s">
        <v>345</v>
      </c>
      <c r="E12246" t="s">
        <v>12929</v>
      </c>
      <c r="F12246" t="s">
        <v>347</v>
      </c>
      <c r="G12246" t="s">
        <v>5231</v>
      </c>
      <c r="H12246" t="s">
        <v>198</v>
      </c>
      <c r="I12246" t="s">
        <v>5232</v>
      </c>
      <c r="J12246">
        <v>2003</v>
      </c>
      <c r="K12246">
        <v>24668</v>
      </c>
      <c r="L12246">
        <v>22</v>
      </c>
      <c r="M12246" t="s">
        <v>200</v>
      </c>
      <c r="N12246" t="s">
        <v>12932</v>
      </c>
      <c r="O12246" t="s">
        <v>202</v>
      </c>
      <c r="P12246" t="s">
        <v>13203</v>
      </c>
    </row>
    <row r="12247" spans="1:16" x14ac:dyDescent="0.25">
      <c r="A12247">
        <v>158066</v>
      </c>
      <c r="B12247" t="s">
        <v>345</v>
      </c>
      <c r="E12247" t="s">
        <v>12929</v>
      </c>
      <c r="F12247" t="s">
        <v>347</v>
      </c>
      <c r="G12247" t="s">
        <v>241</v>
      </c>
      <c r="H12247" t="s">
        <v>198</v>
      </c>
      <c r="I12247" t="s">
        <v>4568</v>
      </c>
      <c r="J12247">
        <v>2004</v>
      </c>
      <c r="K12247">
        <v>10081</v>
      </c>
      <c r="L12247">
        <v>27</v>
      </c>
      <c r="M12247" t="s">
        <v>200</v>
      </c>
      <c r="N12247" t="s">
        <v>13095</v>
      </c>
      <c r="O12247" t="s">
        <v>202</v>
      </c>
      <c r="P12247" t="s">
        <v>13204</v>
      </c>
    </row>
    <row r="12248" spans="1:16" x14ac:dyDescent="0.25">
      <c r="A12248">
        <v>158067</v>
      </c>
      <c r="B12248" t="s">
        <v>345</v>
      </c>
      <c r="E12248" t="s">
        <v>12929</v>
      </c>
      <c r="F12248" t="s">
        <v>347</v>
      </c>
      <c r="G12248" t="s">
        <v>241</v>
      </c>
      <c r="H12248" t="s">
        <v>198</v>
      </c>
      <c r="I12248" t="s">
        <v>4568</v>
      </c>
      <c r="J12248">
        <v>2004</v>
      </c>
      <c r="K12248">
        <v>24173</v>
      </c>
      <c r="L12248">
        <v>27</v>
      </c>
      <c r="M12248" t="s">
        <v>200</v>
      </c>
      <c r="N12248" t="s">
        <v>13095</v>
      </c>
      <c r="O12248" t="s">
        <v>202</v>
      </c>
      <c r="P12248" t="s">
        <v>13205</v>
      </c>
    </row>
    <row r="12249" spans="1:16" x14ac:dyDescent="0.25">
      <c r="A12249">
        <v>158068</v>
      </c>
      <c r="B12249" t="s">
        <v>345</v>
      </c>
      <c r="E12249" t="s">
        <v>12990</v>
      </c>
      <c r="F12249" t="s">
        <v>347</v>
      </c>
      <c r="G12249" t="s">
        <v>410</v>
      </c>
      <c r="H12249" t="s">
        <v>198</v>
      </c>
      <c r="I12249" t="s">
        <v>411</v>
      </c>
      <c r="J12249">
        <v>2006</v>
      </c>
      <c r="K12249">
        <v>24379</v>
      </c>
      <c r="L12249">
        <v>32</v>
      </c>
      <c r="M12249" t="s">
        <v>200</v>
      </c>
      <c r="N12249" t="s">
        <v>13095</v>
      </c>
      <c r="O12249" t="s">
        <v>202</v>
      </c>
      <c r="P12249" t="s">
        <v>13206</v>
      </c>
    </row>
    <row r="12250" spans="1:16" x14ac:dyDescent="0.25">
      <c r="A12250">
        <v>158069</v>
      </c>
      <c r="B12250" t="s">
        <v>345</v>
      </c>
      <c r="E12250" t="s">
        <v>12990</v>
      </c>
      <c r="F12250" t="s">
        <v>347</v>
      </c>
      <c r="G12250" t="s">
        <v>410</v>
      </c>
      <c r="H12250" t="s">
        <v>198</v>
      </c>
      <c r="I12250" t="s">
        <v>411</v>
      </c>
      <c r="J12250">
        <v>2006</v>
      </c>
      <c r="K12250">
        <v>101440</v>
      </c>
      <c r="L12250">
        <v>32</v>
      </c>
      <c r="M12250" t="s">
        <v>200</v>
      </c>
      <c r="N12250" t="s">
        <v>12932</v>
      </c>
      <c r="O12250" t="s">
        <v>202</v>
      </c>
      <c r="P12250" t="s">
        <v>13207</v>
      </c>
    </row>
    <row r="12251" spans="1:16" x14ac:dyDescent="0.25">
      <c r="A12251">
        <v>158070</v>
      </c>
      <c r="B12251" t="s">
        <v>345</v>
      </c>
      <c r="E12251" t="s">
        <v>12990</v>
      </c>
      <c r="F12251" t="s">
        <v>347</v>
      </c>
      <c r="G12251" t="s">
        <v>410</v>
      </c>
      <c r="H12251" t="s">
        <v>198</v>
      </c>
      <c r="I12251" t="s">
        <v>411</v>
      </c>
      <c r="J12251">
        <v>2007</v>
      </c>
      <c r="K12251">
        <v>269348</v>
      </c>
      <c r="L12251">
        <v>32</v>
      </c>
      <c r="M12251" t="s">
        <v>200</v>
      </c>
      <c r="N12251" t="s">
        <v>13095</v>
      </c>
      <c r="O12251" t="s">
        <v>202</v>
      </c>
      <c r="P12251" t="s">
        <v>13208</v>
      </c>
    </row>
    <row r="12252" spans="1:16" x14ac:dyDescent="0.25">
      <c r="A12252">
        <v>158071</v>
      </c>
      <c r="B12252" t="s">
        <v>345</v>
      </c>
      <c r="E12252" t="s">
        <v>12990</v>
      </c>
      <c r="F12252" t="s">
        <v>347</v>
      </c>
      <c r="G12252" t="s">
        <v>6066</v>
      </c>
      <c r="H12252" t="s">
        <v>198</v>
      </c>
      <c r="I12252" t="s">
        <v>6067</v>
      </c>
      <c r="J12252">
        <v>2006</v>
      </c>
      <c r="K12252">
        <v>399895</v>
      </c>
      <c r="L12252">
        <v>34</v>
      </c>
      <c r="M12252" t="s">
        <v>200</v>
      </c>
      <c r="N12252" t="s">
        <v>13095</v>
      </c>
      <c r="O12252" t="s">
        <v>202</v>
      </c>
      <c r="P12252" t="s">
        <v>13209</v>
      </c>
    </row>
    <row r="12253" spans="1:16" x14ac:dyDescent="0.25">
      <c r="A12253">
        <v>158072</v>
      </c>
      <c r="B12253" t="s">
        <v>345</v>
      </c>
      <c r="E12253" t="s">
        <v>12990</v>
      </c>
      <c r="F12253" t="s">
        <v>347</v>
      </c>
      <c r="G12253" t="s">
        <v>6066</v>
      </c>
      <c r="H12253" t="s">
        <v>198</v>
      </c>
      <c r="I12253" t="s">
        <v>6067</v>
      </c>
      <c r="J12253">
        <v>2006</v>
      </c>
      <c r="K12253">
        <v>24859</v>
      </c>
      <c r="L12253">
        <v>34</v>
      </c>
      <c r="M12253" t="s">
        <v>200</v>
      </c>
      <c r="N12253" t="s">
        <v>13095</v>
      </c>
      <c r="O12253" t="s">
        <v>202</v>
      </c>
      <c r="P12253" t="s">
        <v>13210</v>
      </c>
    </row>
    <row r="12254" spans="1:16" x14ac:dyDescent="0.25">
      <c r="A12254">
        <v>158073</v>
      </c>
      <c r="B12254" t="s">
        <v>345</v>
      </c>
      <c r="E12254" t="s">
        <v>12990</v>
      </c>
      <c r="F12254" t="s">
        <v>347</v>
      </c>
      <c r="G12254" t="s">
        <v>6066</v>
      </c>
      <c r="H12254" t="s">
        <v>198</v>
      </c>
      <c r="I12254" t="s">
        <v>6067</v>
      </c>
      <c r="J12254">
        <v>2006</v>
      </c>
      <c r="K12254">
        <v>635902</v>
      </c>
      <c r="L12254">
        <v>34</v>
      </c>
      <c r="M12254" t="s">
        <v>200</v>
      </c>
      <c r="N12254" t="s">
        <v>13095</v>
      </c>
      <c r="O12254" t="s">
        <v>202</v>
      </c>
      <c r="P12254" t="s">
        <v>13211</v>
      </c>
    </row>
    <row r="12255" spans="1:16" x14ac:dyDescent="0.25">
      <c r="A12255">
        <v>158074</v>
      </c>
      <c r="B12255" t="s">
        <v>345</v>
      </c>
      <c r="E12255" t="s">
        <v>12990</v>
      </c>
      <c r="F12255" t="s">
        <v>347</v>
      </c>
      <c r="G12255" t="s">
        <v>6066</v>
      </c>
      <c r="H12255" t="s">
        <v>198</v>
      </c>
      <c r="I12255" t="s">
        <v>6067</v>
      </c>
      <c r="J12255">
        <v>2006</v>
      </c>
      <c r="K12255">
        <v>1416945</v>
      </c>
      <c r="L12255">
        <v>34</v>
      </c>
      <c r="M12255" t="s">
        <v>200</v>
      </c>
      <c r="N12255" t="s">
        <v>13095</v>
      </c>
      <c r="O12255" t="s">
        <v>202</v>
      </c>
      <c r="P12255" t="s">
        <v>13212</v>
      </c>
    </row>
    <row r="12256" spans="1:16" x14ac:dyDescent="0.25">
      <c r="A12256">
        <v>158075</v>
      </c>
      <c r="B12256" t="s">
        <v>345</v>
      </c>
      <c r="E12256" t="s">
        <v>12990</v>
      </c>
      <c r="F12256" t="s">
        <v>347</v>
      </c>
      <c r="G12256" t="s">
        <v>6066</v>
      </c>
      <c r="H12256" t="s">
        <v>198</v>
      </c>
      <c r="I12256" t="s">
        <v>6067</v>
      </c>
      <c r="J12256">
        <v>2006</v>
      </c>
      <c r="K12256">
        <v>1425448</v>
      </c>
      <c r="L12256">
        <v>34</v>
      </c>
      <c r="M12256" t="s">
        <v>200</v>
      </c>
      <c r="N12256" t="s">
        <v>13095</v>
      </c>
      <c r="O12256" t="s">
        <v>202</v>
      </c>
      <c r="P12256" t="s">
        <v>13213</v>
      </c>
    </row>
    <row r="12257" spans="1:16" x14ac:dyDescent="0.25">
      <c r="A12257">
        <v>158076</v>
      </c>
      <c r="B12257" t="s">
        <v>345</v>
      </c>
      <c r="E12257" t="s">
        <v>12990</v>
      </c>
      <c r="F12257" t="s">
        <v>347</v>
      </c>
      <c r="G12257" t="s">
        <v>6066</v>
      </c>
      <c r="H12257" t="s">
        <v>198</v>
      </c>
      <c r="I12257" t="s">
        <v>6067</v>
      </c>
      <c r="J12257">
        <v>2006</v>
      </c>
      <c r="K12257">
        <v>525740</v>
      </c>
      <c r="L12257">
        <v>34</v>
      </c>
      <c r="M12257" t="s">
        <v>200</v>
      </c>
      <c r="N12257" t="s">
        <v>13095</v>
      </c>
      <c r="O12257" t="s">
        <v>202</v>
      </c>
      <c r="P12257" t="s">
        <v>13214</v>
      </c>
    </row>
    <row r="12258" spans="1:16" x14ac:dyDescent="0.25">
      <c r="A12258">
        <v>158077</v>
      </c>
      <c r="B12258" t="s">
        <v>345</v>
      </c>
      <c r="E12258" t="s">
        <v>12990</v>
      </c>
      <c r="F12258" t="s">
        <v>347</v>
      </c>
      <c r="G12258" t="s">
        <v>6066</v>
      </c>
      <c r="H12258" t="s">
        <v>198</v>
      </c>
      <c r="I12258" t="s">
        <v>6067</v>
      </c>
      <c r="J12258">
        <v>2007</v>
      </c>
      <c r="K12258">
        <v>3236</v>
      </c>
      <c r="L12258">
        <v>34</v>
      </c>
      <c r="M12258" t="s">
        <v>200</v>
      </c>
      <c r="N12258" t="s">
        <v>13215</v>
      </c>
      <c r="O12258" t="s">
        <v>202</v>
      </c>
      <c r="P12258" t="s">
        <v>13216</v>
      </c>
    </row>
    <row r="12259" spans="1:16" x14ac:dyDescent="0.25">
      <c r="A12259">
        <v>158078</v>
      </c>
      <c r="B12259" t="s">
        <v>345</v>
      </c>
      <c r="E12259" t="s">
        <v>12929</v>
      </c>
      <c r="F12259" t="s">
        <v>347</v>
      </c>
      <c r="G12259" t="s">
        <v>1517</v>
      </c>
      <c r="H12259" t="s">
        <v>198</v>
      </c>
      <c r="I12259" t="s">
        <v>1518</v>
      </c>
      <c r="J12259">
        <v>2003</v>
      </c>
      <c r="K12259">
        <v>12849</v>
      </c>
      <c r="L12259">
        <v>37</v>
      </c>
      <c r="M12259" t="s">
        <v>200</v>
      </c>
      <c r="N12259" t="s">
        <v>12932</v>
      </c>
      <c r="O12259" t="s">
        <v>202</v>
      </c>
      <c r="P12259" t="s">
        <v>13217</v>
      </c>
    </row>
    <row r="12260" spans="1:16" x14ac:dyDescent="0.25">
      <c r="A12260">
        <v>158079</v>
      </c>
      <c r="B12260" t="s">
        <v>345</v>
      </c>
      <c r="E12260" t="s">
        <v>12929</v>
      </c>
      <c r="F12260" t="s">
        <v>347</v>
      </c>
      <c r="G12260" t="s">
        <v>1517</v>
      </c>
      <c r="H12260" t="s">
        <v>198</v>
      </c>
      <c r="I12260" t="s">
        <v>1518</v>
      </c>
      <c r="J12260">
        <v>2003</v>
      </c>
      <c r="K12260">
        <v>4283</v>
      </c>
      <c r="L12260">
        <v>37</v>
      </c>
      <c r="M12260" t="s">
        <v>200</v>
      </c>
      <c r="N12260" t="s">
        <v>12932</v>
      </c>
      <c r="O12260" t="s">
        <v>202</v>
      </c>
      <c r="P12260" t="s">
        <v>13218</v>
      </c>
    </row>
    <row r="12261" spans="1:16" x14ac:dyDescent="0.25">
      <c r="A12261">
        <v>158080</v>
      </c>
      <c r="B12261" t="s">
        <v>345</v>
      </c>
      <c r="E12261" t="s">
        <v>12929</v>
      </c>
      <c r="F12261" t="s">
        <v>347</v>
      </c>
      <c r="G12261" t="s">
        <v>1517</v>
      </c>
      <c r="H12261" t="s">
        <v>198</v>
      </c>
      <c r="I12261" t="s">
        <v>1518</v>
      </c>
      <c r="J12261">
        <v>2003</v>
      </c>
      <c r="K12261">
        <v>42830</v>
      </c>
      <c r="L12261">
        <v>37</v>
      </c>
      <c r="M12261" t="s">
        <v>200</v>
      </c>
      <c r="N12261" t="s">
        <v>12932</v>
      </c>
      <c r="O12261" t="s">
        <v>202</v>
      </c>
      <c r="P12261" t="s">
        <v>13219</v>
      </c>
    </row>
    <row r="12262" spans="1:16" x14ac:dyDescent="0.25">
      <c r="A12262">
        <v>158081</v>
      </c>
      <c r="B12262" t="s">
        <v>345</v>
      </c>
      <c r="E12262" t="s">
        <v>12929</v>
      </c>
      <c r="F12262" t="s">
        <v>347</v>
      </c>
      <c r="G12262" t="s">
        <v>1517</v>
      </c>
      <c r="H12262" t="s">
        <v>198</v>
      </c>
      <c r="I12262" t="s">
        <v>1518</v>
      </c>
      <c r="J12262">
        <v>2003</v>
      </c>
      <c r="K12262">
        <v>40689</v>
      </c>
      <c r="L12262">
        <v>37</v>
      </c>
      <c r="M12262" t="s">
        <v>200</v>
      </c>
      <c r="N12262" t="s">
        <v>12932</v>
      </c>
      <c r="O12262" t="s">
        <v>202</v>
      </c>
      <c r="P12262" t="s">
        <v>13220</v>
      </c>
    </row>
    <row r="12263" spans="1:16" x14ac:dyDescent="0.25">
      <c r="A12263">
        <v>158082</v>
      </c>
      <c r="B12263" t="s">
        <v>345</v>
      </c>
      <c r="E12263" t="s">
        <v>12929</v>
      </c>
      <c r="F12263" t="s">
        <v>347</v>
      </c>
      <c r="G12263" t="s">
        <v>1517</v>
      </c>
      <c r="H12263" t="s">
        <v>198</v>
      </c>
      <c r="I12263" t="s">
        <v>1518</v>
      </c>
      <c r="J12263">
        <v>2003</v>
      </c>
      <c r="K12263">
        <v>47091</v>
      </c>
      <c r="L12263">
        <v>37</v>
      </c>
      <c r="M12263" t="s">
        <v>200</v>
      </c>
      <c r="N12263" t="s">
        <v>12932</v>
      </c>
      <c r="O12263" t="s">
        <v>202</v>
      </c>
      <c r="P12263" t="s">
        <v>13221</v>
      </c>
    </row>
    <row r="12264" spans="1:16" x14ac:dyDescent="0.25">
      <c r="A12264">
        <v>158083</v>
      </c>
      <c r="B12264" t="s">
        <v>345</v>
      </c>
      <c r="E12264" t="s">
        <v>12929</v>
      </c>
      <c r="F12264" t="s">
        <v>347</v>
      </c>
      <c r="G12264" t="s">
        <v>1517</v>
      </c>
      <c r="H12264" t="s">
        <v>198</v>
      </c>
      <c r="I12264" t="s">
        <v>1518</v>
      </c>
      <c r="J12264">
        <v>2003</v>
      </c>
      <c r="K12264">
        <v>44321</v>
      </c>
      <c r="L12264">
        <v>37</v>
      </c>
      <c r="M12264" t="s">
        <v>200</v>
      </c>
      <c r="N12264" t="s">
        <v>12932</v>
      </c>
      <c r="O12264" t="s">
        <v>202</v>
      </c>
      <c r="P12264" t="s">
        <v>13222</v>
      </c>
    </row>
    <row r="12265" spans="1:16" x14ac:dyDescent="0.25">
      <c r="A12265">
        <v>158084</v>
      </c>
      <c r="B12265" t="s">
        <v>345</v>
      </c>
      <c r="E12265" t="s">
        <v>12929</v>
      </c>
      <c r="F12265" t="s">
        <v>347</v>
      </c>
      <c r="G12265" t="s">
        <v>1517</v>
      </c>
      <c r="H12265" t="s">
        <v>198</v>
      </c>
      <c r="I12265" t="s">
        <v>1518</v>
      </c>
      <c r="J12265">
        <v>2003</v>
      </c>
      <c r="K12265">
        <v>54478</v>
      </c>
      <c r="L12265">
        <v>37</v>
      </c>
      <c r="M12265" t="s">
        <v>200</v>
      </c>
      <c r="N12265" t="s">
        <v>12932</v>
      </c>
      <c r="O12265" t="s">
        <v>202</v>
      </c>
      <c r="P12265" t="s">
        <v>13223</v>
      </c>
    </row>
    <row r="12266" spans="1:16" x14ac:dyDescent="0.25">
      <c r="A12266">
        <v>158085</v>
      </c>
      <c r="B12266" t="s">
        <v>345</v>
      </c>
      <c r="E12266" t="s">
        <v>12929</v>
      </c>
      <c r="F12266" t="s">
        <v>347</v>
      </c>
      <c r="G12266" t="s">
        <v>1517</v>
      </c>
      <c r="H12266" t="s">
        <v>198</v>
      </c>
      <c r="I12266" t="s">
        <v>1518</v>
      </c>
      <c r="J12266">
        <v>2003</v>
      </c>
      <c r="K12266">
        <v>28363</v>
      </c>
      <c r="L12266">
        <v>37</v>
      </c>
      <c r="M12266" t="s">
        <v>200</v>
      </c>
      <c r="N12266" t="s">
        <v>12932</v>
      </c>
      <c r="O12266" t="s">
        <v>202</v>
      </c>
      <c r="P12266" t="s">
        <v>13224</v>
      </c>
    </row>
    <row r="12267" spans="1:16" x14ac:dyDescent="0.25">
      <c r="A12267">
        <v>158086</v>
      </c>
      <c r="B12267" t="s">
        <v>345</v>
      </c>
      <c r="E12267" t="s">
        <v>12929</v>
      </c>
      <c r="F12267" t="s">
        <v>347</v>
      </c>
      <c r="G12267" t="s">
        <v>1517</v>
      </c>
      <c r="H12267" t="s">
        <v>198</v>
      </c>
      <c r="I12267" t="s">
        <v>1518</v>
      </c>
      <c r="J12267">
        <v>2003</v>
      </c>
      <c r="K12267">
        <v>53826</v>
      </c>
      <c r="L12267">
        <v>37</v>
      </c>
      <c r="M12267" t="s">
        <v>200</v>
      </c>
      <c r="N12267" t="s">
        <v>12932</v>
      </c>
      <c r="O12267" t="s">
        <v>202</v>
      </c>
      <c r="P12267" t="s">
        <v>13225</v>
      </c>
    </row>
    <row r="12268" spans="1:16" x14ac:dyDescent="0.25">
      <c r="A12268">
        <v>158087</v>
      </c>
      <c r="B12268" t="s">
        <v>345</v>
      </c>
      <c r="E12268" t="s">
        <v>12929</v>
      </c>
      <c r="F12268" t="s">
        <v>347</v>
      </c>
      <c r="G12268" t="s">
        <v>1517</v>
      </c>
      <c r="H12268" t="s">
        <v>198</v>
      </c>
      <c r="I12268" t="s">
        <v>1518</v>
      </c>
      <c r="J12268">
        <v>2004</v>
      </c>
      <c r="K12268">
        <v>34206</v>
      </c>
      <c r="L12268">
        <v>37</v>
      </c>
      <c r="M12268" t="s">
        <v>200</v>
      </c>
      <c r="N12268" t="s">
        <v>12932</v>
      </c>
      <c r="O12268" t="s">
        <v>202</v>
      </c>
      <c r="P12268" t="s">
        <v>13226</v>
      </c>
    </row>
    <row r="12269" spans="1:16" x14ac:dyDescent="0.25">
      <c r="A12269">
        <v>158088</v>
      </c>
      <c r="B12269" t="s">
        <v>345</v>
      </c>
      <c r="E12269" t="s">
        <v>12929</v>
      </c>
      <c r="F12269" t="s">
        <v>347</v>
      </c>
      <c r="G12269" t="s">
        <v>1517</v>
      </c>
      <c r="H12269" t="s">
        <v>198</v>
      </c>
      <c r="I12269" t="s">
        <v>1518</v>
      </c>
      <c r="J12269">
        <v>2004</v>
      </c>
      <c r="K12269">
        <v>4173</v>
      </c>
      <c r="L12269">
        <v>37</v>
      </c>
      <c r="M12269" t="s">
        <v>200</v>
      </c>
      <c r="N12269" t="s">
        <v>12932</v>
      </c>
      <c r="O12269" t="s">
        <v>202</v>
      </c>
      <c r="P12269" t="s">
        <v>13227</v>
      </c>
    </row>
    <row r="12270" spans="1:16" x14ac:dyDescent="0.25">
      <c r="A12270">
        <v>158089</v>
      </c>
      <c r="B12270" t="s">
        <v>345</v>
      </c>
      <c r="E12270" t="s">
        <v>12929</v>
      </c>
      <c r="F12270" t="s">
        <v>347</v>
      </c>
      <c r="G12270" t="s">
        <v>1517</v>
      </c>
      <c r="H12270" t="s">
        <v>198</v>
      </c>
      <c r="I12270" t="s">
        <v>1518</v>
      </c>
      <c r="J12270">
        <v>2004</v>
      </c>
      <c r="K12270">
        <v>34656</v>
      </c>
      <c r="L12270">
        <v>37</v>
      </c>
      <c r="M12270" t="s">
        <v>200</v>
      </c>
      <c r="N12270" t="s">
        <v>12932</v>
      </c>
      <c r="O12270" t="s">
        <v>202</v>
      </c>
      <c r="P12270" t="s">
        <v>13228</v>
      </c>
    </row>
    <row r="12271" spans="1:16" x14ac:dyDescent="0.25">
      <c r="A12271">
        <v>158090</v>
      </c>
      <c r="B12271" t="s">
        <v>345</v>
      </c>
      <c r="E12271" t="s">
        <v>12929</v>
      </c>
      <c r="F12271" t="s">
        <v>347</v>
      </c>
      <c r="G12271" t="s">
        <v>1517</v>
      </c>
      <c r="H12271" t="s">
        <v>198</v>
      </c>
      <c r="I12271" t="s">
        <v>1518</v>
      </c>
      <c r="J12271">
        <v>2004</v>
      </c>
      <c r="K12271">
        <v>67727</v>
      </c>
      <c r="L12271">
        <v>37</v>
      </c>
      <c r="M12271" t="s">
        <v>200</v>
      </c>
      <c r="N12271" t="s">
        <v>12932</v>
      </c>
      <c r="O12271" t="s">
        <v>202</v>
      </c>
      <c r="P12271" t="s">
        <v>13229</v>
      </c>
    </row>
    <row r="12272" spans="1:16" x14ac:dyDescent="0.25">
      <c r="A12272">
        <v>158091</v>
      </c>
      <c r="B12272" t="s">
        <v>345</v>
      </c>
      <c r="E12272" t="s">
        <v>12990</v>
      </c>
      <c r="F12272" t="s">
        <v>347</v>
      </c>
      <c r="G12272" t="s">
        <v>1517</v>
      </c>
      <c r="H12272" t="s">
        <v>198</v>
      </c>
      <c r="I12272" t="s">
        <v>1518</v>
      </c>
      <c r="J12272">
        <v>2004</v>
      </c>
      <c r="K12272">
        <v>13641</v>
      </c>
      <c r="L12272">
        <v>37</v>
      </c>
      <c r="M12272" t="s">
        <v>200</v>
      </c>
      <c r="N12272" t="s">
        <v>12932</v>
      </c>
      <c r="O12272" t="s">
        <v>202</v>
      </c>
      <c r="P12272" t="s">
        <v>13230</v>
      </c>
    </row>
    <row r="12273" spans="1:16" x14ac:dyDescent="0.25">
      <c r="A12273">
        <v>158092</v>
      </c>
      <c r="B12273" t="s">
        <v>345</v>
      </c>
      <c r="E12273" t="s">
        <v>12929</v>
      </c>
      <c r="F12273" t="s">
        <v>347</v>
      </c>
      <c r="G12273" t="s">
        <v>1517</v>
      </c>
      <c r="H12273" t="s">
        <v>198</v>
      </c>
      <c r="I12273" t="s">
        <v>1518</v>
      </c>
      <c r="J12273">
        <v>2004</v>
      </c>
      <c r="K12273">
        <v>38399</v>
      </c>
      <c r="L12273">
        <v>37</v>
      </c>
      <c r="M12273" t="s">
        <v>200</v>
      </c>
      <c r="N12273" t="s">
        <v>12932</v>
      </c>
      <c r="O12273" t="s">
        <v>202</v>
      </c>
      <c r="P12273" t="s">
        <v>13231</v>
      </c>
    </row>
    <row r="12274" spans="1:16" x14ac:dyDescent="0.25">
      <c r="A12274">
        <v>158093</v>
      </c>
      <c r="B12274" t="s">
        <v>345</v>
      </c>
      <c r="E12274" t="s">
        <v>12990</v>
      </c>
      <c r="F12274" t="s">
        <v>347</v>
      </c>
      <c r="G12274" t="s">
        <v>1517</v>
      </c>
      <c r="H12274" t="s">
        <v>198</v>
      </c>
      <c r="I12274" t="s">
        <v>1518</v>
      </c>
      <c r="J12274">
        <v>2004</v>
      </c>
      <c r="K12274">
        <v>25973</v>
      </c>
      <c r="L12274">
        <v>37</v>
      </c>
      <c r="M12274" t="s">
        <v>200</v>
      </c>
      <c r="N12274" t="s">
        <v>12932</v>
      </c>
      <c r="O12274" t="s">
        <v>202</v>
      </c>
      <c r="P12274" t="s">
        <v>13232</v>
      </c>
    </row>
    <row r="12275" spans="1:16" x14ac:dyDescent="0.25">
      <c r="A12275">
        <v>158094</v>
      </c>
      <c r="B12275" t="s">
        <v>345</v>
      </c>
      <c r="E12275" t="s">
        <v>12990</v>
      </c>
      <c r="F12275" t="s">
        <v>347</v>
      </c>
      <c r="G12275" t="s">
        <v>1517</v>
      </c>
      <c r="H12275" t="s">
        <v>198</v>
      </c>
      <c r="I12275" t="s">
        <v>1518</v>
      </c>
      <c r="J12275">
        <v>2004</v>
      </c>
      <c r="K12275">
        <v>23142</v>
      </c>
      <c r="L12275">
        <v>37</v>
      </c>
      <c r="M12275" t="s">
        <v>200</v>
      </c>
      <c r="N12275" t="s">
        <v>12932</v>
      </c>
      <c r="O12275" t="s">
        <v>202</v>
      </c>
      <c r="P12275" t="s">
        <v>13233</v>
      </c>
    </row>
    <row r="12276" spans="1:16" x14ac:dyDescent="0.25">
      <c r="A12276">
        <v>158095</v>
      </c>
      <c r="B12276" t="s">
        <v>345</v>
      </c>
      <c r="E12276" t="s">
        <v>12929</v>
      </c>
      <c r="F12276" t="s">
        <v>347</v>
      </c>
      <c r="G12276" t="s">
        <v>1517</v>
      </c>
      <c r="H12276" t="s">
        <v>198</v>
      </c>
      <c r="I12276" t="s">
        <v>1518</v>
      </c>
      <c r="J12276">
        <v>2004</v>
      </c>
      <c r="K12276">
        <v>3326</v>
      </c>
      <c r="L12276">
        <v>37</v>
      </c>
      <c r="M12276" t="s">
        <v>200</v>
      </c>
      <c r="N12276" t="s">
        <v>12932</v>
      </c>
      <c r="O12276" t="s">
        <v>202</v>
      </c>
      <c r="P12276" t="s">
        <v>13234</v>
      </c>
    </row>
    <row r="12277" spans="1:16" x14ac:dyDescent="0.25">
      <c r="A12277">
        <v>158096</v>
      </c>
      <c r="B12277" t="s">
        <v>345</v>
      </c>
      <c r="E12277" t="s">
        <v>12990</v>
      </c>
      <c r="F12277" t="s">
        <v>347</v>
      </c>
      <c r="G12277" t="s">
        <v>1517</v>
      </c>
      <c r="H12277" t="s">
        <v>198</v>
      </c>
      <c r="I12277" t="s">
        <v>1518</v>
      </c>
      <c r="J12277">
        <v>2006</v>
      </c>
      <c r="K12277">
        <v>13454</v>
      </c>
      <c r="L12277">
        <v>37</v>
      </c>
      <c r="M12277" t="s">
        <v>200</v>
      </c>
      <c r="N12277" t="s">
        <v>12932</v>
      </c>
      <c r="O12277" t="s">
        <v>202</v>
      </c>
      <c r="P12277" t="s">
        <v>13235</v>
      </c>
    </row>
    <row r="12278" spans="1:16" x14ac:dyDescent="0.25">
      <c r="A12278">
        <v>158097</v>
      </c>
      <c r="B12278" t="s">
        <v>345</v>
      </c>
      <c r="E12278" t="s">
        <v>12990</v>
      </c>
      <c r="F12278" t="s">
        <v>347</v>
      </c>
      <c r="G12278" t="s">
        <v>1517</v>
      </c>
      <c r="H12278" t="s">
        <v>198</v>
      </c>
      <c r="I12278" t="s">
        <v>1518</v>
      </c>
      <c r="J12278">
        <v>2007</v>
      </c>
      <c r="K12278">
        <v>7740</v>
      </c>
      <c r="L12278">
        <v>37</v>
      </c>
      <c r="M12278" t="s">
        <v>200</v>
      </c>
      <c r="N12278" t="s">
        <v>12932</v>
      </c>
      <c r="O12278" t="s">
        <v>202</v>
      </c>
      <c r="P12278" t="s">
        <v>13236</v>
      </c>
    </row>
    <row r="12279" spans="1:16" x14ac:dyDescent="0.25">
      <c r="A12279">
        <v>158098</v>
      </c>
      <c r="B12279" t="s">
        <v>345</v>
      </c>
      <c r="E12279" t="s">
        <v>12990</v>
      </c>
      <c r="F12279" t="s">
        <v>347</v>
      </c>
      <c r="G12279" t="s">
        <v>1517</v>
      </c>
      <c r="H12279" t="s">
        <v>198</v>
      </c>
      <c r="I12279" t="s">
        <v>1518</v>
      </c>
      <c r="J12279">
        <v>2007</v>
      </c>
      <c r="K12279">
        <v>1319</v>
      </c>
      <c r="L12279">
        <v>37</v>
      </c>
      <c r="M12279" t="s">
        <v>200</v>
      </c>
      <c r="N12279" t="s">
        <v>12932</v>
      </c>
      <c r="O12279" t="s">
        <v>202</v>
      </c>
      <c r="P12279" t="s">
        <v>13237</v>
      </c>
    </row>
    <row r="12280" spans="1:16" x14ac:dyDescent="0.25">
      <c r="A12280">
        <v>158099</v>
      </c>
      <c r="B12280" t="s">
        <v>345</v>
      </c>
      <c r="E12280" t="s">
        <v>12990</v>
      </c>
      <c r="F12280" t="s">
        <v>347</v>
      </c>
      <c r="G12280" t="s">
        <v>1517</v>
      </c>
      <c r="H12280" t="s">
        <v>198</v>
      </c>
      <c r="I12280" t="s">
        <v>1518</v>
      </c>
      <c r="J12280">
        <v>2007</v>
      </c>
      <c r="K12280">
        <v>1236</v>
      </c>
      <c r="L12280">
        <v>37</v>
      </c>
      <c r="M12280" t="s">
        <v>200</v>
      </c>
      <c r="N12280" t="s">
        <v>12932</v>
      </c>
      <c r="O12280" t="s">
        <v>202</v>
      </c>
      <c r="P12280" t="s">
        <v>13238</v>
      </c>
    </row>
    <row r="12281" spans="1:16" x14ac:dyDescent="0.25">
      <c r="A12281">
        <v>158100</v>
      </c>
      <c r="B12281" t="s">
        <v>345</v>
      </c>
      <c r="E12281" t="s">
        <v>12990</v>
      </c>
      <c r="F12281" t="s">
        <v>347</v>
      </c>
      <c r="G12281" t="s">
        <v>1517</v>
      </c>
      <c r="H12281" t="s">
        <v>198</v>
      </c>
      <c r="I12281" t="s">
        <v>1518</v>
      </c>
      <c r="J12281">
        <v>2007</v>
      </c>
      <c r="K12281">
        <v>18474</v>
      </c>
      <c r="L12281">
        <v>37</v>
      </c>
      <c r="M12281" t="s">
        <v>200</v>
      </c>
      <c r="N12281" t="s">
        <v>12932</v>
      </c>
      <c r="O12281" t="s">
        <v>202</v>
      </c>
      <c r="P12281" t="s">
        <v>13239</v>
      </c>
    </row>
    <row r="12282" spans="1:16" x14ac:dyDescent="0.25">
      <c r="A12282">
        <v>158101</v>
      </c>
      <c r="B12282" t="s">
        <v>345</v>
      </c>
      <c r="E12282" t="s">
        <v>12990</v>
      </c>
      <c r="F12282" t="s">
        <v>347</v>
      </c>
      <c r="G12282" t="s">
        <v>1517</v>
      </c>
      <c r="H12282" t="s">
        <v>198</v>
      </c>
      <c r="I12282" t="s">
        <v>1518</v>
      </c>
      <c r="J12282">
        <v>2007</v>
      </c>
      <c r="K12282">
        <v>3459</v>
      </c>
      <c r="L12282">
        <v>37</v>
      </c>
      <c r="M12282" t="s">
        <v>200</v>
      </c>
      <c r="N12282" t="s">
        <v>12932</v>
      </c>
      <c r="O12282" t="s">
        <v>202</v>
      </c>
      <c r="P12282" t="s">
        <v>13240</v>
      </c>
    </row>
    <row r="12283" spans="1:16" x14ac:dyDescent="0.25">
      <c r="A12283">
        <v>158102</v>
      </c>
      <c r="B12283" t="s">
        <v>345</v>
      </c>
      <c r="E12283" t="s">
        <v>12929</v>
      </c>
      <c r="F12283" t="s">
        <v>347</v>
      </c>
      <c r="G12283" t="s">
        <v>1517</v>
      </c>
      <c r="H12283" t="s">
        <v>198</v>
      </c>
      <c r="I12283" t="s">
        <v>1518</v>
      </c>
      <c r="J12283">
        <v>2003</v>
      </c>
      <c r="K12283">
        <v>10850</v>
      </c>
      <c r="L12283">
        <v>37</v>
      </c>
      <c r="M12283" t="s">
        <v>200</v>
      </c>
      <c r="N12283" t="s">
        <v>12932</v>
      </c>
      <c r="O12283" t="s">
        <v>202</v>
      </c>
      <c r="P12283" t="s">
        <v>13241</v>
      </c>
    </row>
    <row r="12284" spans="1:16" x14ac:dyDescent="0.25">
      <c r="A12284">
        <v>158103</v>
      </c>
      <c r="B12284" t="s">
        <v>345</v>
      </c>
      <c r="E12284" t="s">
        <v>12990</v>
      </c>
      <c r="F12284" t="s">
        <v>347</v>
      </c>
      <c r="G12284" t="s">
        <v>1517</v>
      </c>
      <c r="H12284" t="s">
        <v>198</v>
      </c>
      <c r="I12284" t="s">
        <v>1518</v>
      </c>
      <c r="J12284">
        <v>2004</v>
      </c>
      <c r="K12284">
        <v>33703</v>
      </c>
      <c r="L12284">
        <v>37</v>
      </c>
      <c r="M12284" t="s">
        <v>200</v>
      </c>
      <c r="N12284" t="s">
        <v>12932</v>
      </c>
      <c r="O12284" t="s">
        <v>202</v>
      </c>
      <c r="P12284" t="s">
        <v>13242</v>
      </c>
    </row>
    <row r="12285" spans="1:16" x14ac:dyDescent="0.25">
      <c r="A12285">
        <v>158104</v>
      </c>
      <c r="B12285" t="s">
        <v>345</v>
      </c>
      <c r="E12285" t="s">
        <v>12990</v>
      </c>
      <c r="F12285" t="s">
        <v>347</v>
      </c>
      <c r="G12285" t="s">
        <v>1517</v>
      </c>
      <c r="H12285" t="s">
        <v>198</v>
      </c>
      <c r="I12285" t="s">
        <v>1518</v>
      </c>
      <c r="J12285">
        <v>2006</v>
      </c>
      <c r="K12285">
        <v>8649</v>
      </c>
      <c r="L12285">
        <v>37</v>
      </c>
      <c r="M12285" t="s">
        <v>200</v>
      </c>
      <c r="N12285" t="s">
        <v>12932</v>
      </c>
      <c r="O12285" t="s">
        <v>202</v>
      </c>
      <c r="P12285" t="s">
        <v>13243</v>
      </c>
    </row>
    <row r="12286" spans="1:16" x14ac:dyDescent="0.25">
      <c r="A12286">
        <v>158105</v>
      </c>
      <c r="B12286" t="s">
        <v>345</v>
      </c>
      <c r="E12286" t="s">
        <v>12990</v>
      </c>
      <c r="F12286" t="s">
        <v>347</v>
      </c>
      <c r="G12286" t="s">
        <v>1517</v>
      </c>
      <c r="H12286" t="s">
        <v>198</v>
      </c>
      <c r="I12286" t="s">
        <v>1518</v>
      </c>
      <c r="J12286">
        <v>2006</v>
      </c>
      <c r="K12286">
        <v>16333</v>
      </c>
      <c r="L12286">
        <v>37</v>
      </c>
      <c r="M12286" t="s">
        <v>200</v>
      </c>
      <c r="N12286" t="s">
        <v>12932</v>
      </c>
      <c r="O12286" t="s">
        <v>202</v>
      </c>
      <c r="P12286" t="s">
        <v>13244</v>
      </c>
    </row>
    <row r="12287" spans="1:16" x14ac:dyDescent="0.25">
      <c r="A12287">
        <v>158106</v>
      </c>
      <c r="B12287" t="s">
        <v>345</v>
      </c>
      <c r="E12287" t="s">
        <v>12990</v>
      </c>
      <c r="F12287" t="s">
        <v>347</v>
      </c>
      <c r="G12287" t="s">
        <v>1517</v>
      </c>
      <c r="H12287" t="s">
        <v>198</v>
      </c>
      <c r="I12287" t="s">
        <v>1518</v>
      </c>
      <c r="J12287">
        <v>2006</v>
      </c>
      <c r="K12287">
        <v>39354</v>
      </c>
      <c r="L12287">
        <v>37</v>
      </c>
      <c r="M12287" t="s">
        <v>200</v>
      </c>
      <c r="N12287" t="s">
        <v>12932</v>
      </c>
      <c r="O12287" t="s">
        <v>202</v>
      </c>
      <c r="P12287" t="s">
        <v>13245</v>
      </c>
    </row>
    <row r="12288" spans="1:16" x14ac:dyDescent="0.25">
      <c r="A12288">
        <v>158107</v>
      </c>
      <c r="B12288" t="s">
        <v>345</v>
      </c>
      <c r="E12288" t="s">
        <v>12990</v>
      </c>
      <c r="F12288" t="s">
        <v>347</v>
      </c>
      <c r="G12288" t="s">
        <v>1517</v>
      </c>
      <c r="H12288" t="s">
        <v>198</v>
      </c>
      <c r="I12288" t="s">
        <v>1518</v>
      </c>
      <c r="J12288">
        <v>2006</v>
      </c>
      <c r="K12288">
        <v>39137</v>
      </c>
      <c r="L12288">
        <v>37</v>
      </c>
      <c r="M12288" t="s">
        <v>200</v>
      </c>
      <c r="N12288" t="s">
        <v>12932</v>
      </c>
      <c r="O12288" t="s">
        <v>202</v>
      </c>
      <c r="P12288" t="s">
        <v>13246</v>
      </c>
    </row>
    <row r="12289" spans="1:16" x14ac:dyDescent="0.25">
      <c r="A12289">
        <v>158108</v>
      </c>
      <c r="B12289" t="s">
        <v>345</v>
      </c>
      <c r="E12289" t="s">
        <v>12990</v>
      </c>
      <c r="F12289" t="s">
        <v>347</v>
      </c>
      <c r="G12289" t="s">
        <v>1517</v>
      </c>
      <c r="H12289" t="s">
        <v>198</v>
      </c>
      <c r="I12289" t="s">
        <v>1518</v>
      </c>
      <c r="J12289">
        <v>2007</v>
      </c>
      <c r="K12289">
        <v>3652</v>
      </c>
      <c r="L12289">
        <v>37</v>
      </c>
      <c r="M12289" t="s">
        <v>200</v>
      </c>
      <c r="N12289" t="s">
        <v>12932</v>
      </c>
      <c r="O12289" t="s">
        <v>202</v>
      </c>
      <c r="P12289" t="s">
        <v>13247</v>
      </c>
    </row>
    <row r="12290" spans="1:16" x14ac:dyDescent="0.25">
      <c r="A12290">
        <v>158109</v>
      </c>
      <c r="B12290" t="s">
        <v>345</v>
      </c>
      <c r="E12290" t="s">
        <v>12990</v>
      </c>
      <c r="F12290" t="s">
        <v>347</v>
      </c>
      <c r="G12290" t="s">
        <v>1517</v>
      </c>
      <c r="H12290" t="s">
        <v>198</v>
      </c>
      <c r="I12290" t="s">
        <v>1518</v>
      </c>
      <c r="J12290">
        <v>2007</v>
      </c>
      <c r="K12290">
        <v>6220</v>
      </c>
      <c r="L12290">
        <v>37</v>
      </c>
      <c r="M12290" t="s">
        <v>200</v>
      </c>
      <c r="N12290" t="s">
        <v>12932</v>
      </c>
      <c r="O12290" t="s">
        <v>202</v>
      </c>
      <c r="P12290" t="s">
        <v>13248</v>
      </c>
    </row>
    <row r="12291" spans="1:16" x14ac:dyDescent="0.25">
      <c r="A12291">
        <v>158110</v>
      </c>
      <c r="B12291" t="s">
        <v>345</v>
      </c>
      <c r="E12291" t="s">
        <v>12990</v>
      </c>
      <c r="F12291" t="s">
        <v>347</v>
      </c>
      <c r="G12291" t="s">
        <v>1517</v>
      </c>
      <c r="H12291" t="s">
        <v>198</v>
      </c>
      <c r="I12291" t="s">
        <v>1518</v>
      </c>
      <c r="J12291">
        <v>2007</v>
      </c>
      <c r="K12291">
        <v>12297</v>
      </c>
      <c r="L12291">
        <v>37</v>
      </c>
      <c r="M12291" t="s">
        <v>200</v>
      </c>
      <c r="N12291" t="s">
        <v>12932</v>
      </c>
      <c r="O12291" t="s">
        <v>202</v>
      </c>
      <c r="P12291" t="s">
        <v>13249</v>
      </c>
    </row>
    <row r="12292" spans="1:16" x14ac:dyDescent="0.25">
      <c r="A12292">
        <v>158111</v>
      </c>
      <c r="B12292" t="s">
        <v>345</v>
      </c>
      <c r="E12292" t="s">
        <v>12990</v>
      </c>
      <c r="F12292" t="s">
        <v>347</v>
      </c>
      <c r="G12292" t="s">
        <v>1517</v>
      </c>
      <c r="H12292" t="s">
        <v>198</v>
      </c>
      <c r="I12292" t="s">
        <v>1518</v>
      </c>
      <c r="J12292">
        <v>2007</v>
      </c>
      <c r="K12292">
        <v>13973</v>
      </c>
      <c r="L12292">
        <v>37</v>
      </c>
      <c r="M12292" t="s">
        <v>200</v>
      </c>
      <c r="N12292" t="s">
        <v>12932</v>
      </c>
      <c r="O12292" t="s">
        <v>202</v>
      </c>
      <c r="P12292" t="s">
        <v>13250</v>
      </c>
    </row>
    <row r="12293" spans="1:16" x14ac:dyDescent="0.25">
      <c r="A12293">
        <v>158112</v>
      </c>
      <c r="B12293" t="s">
        <v>345</v>
      </c>
      <c r="E12293" t="s">
        <v>12990</v>
      </c>
      <c r="F12293" t="s">
        <v>347</v>
      </c>
      <c r="G12293" t="s">
        <v>1517</v>
      </c>
      <c r="H12293" t="s">
        <v>198</v>
      </c>
      <c r="I12293" t="s">
        <v>1518</v>
      </c>
      <c r="J12293">
        <v>2007</v>
      </c>
      <c r="K12293">
        <v>42115</v>
      </c>
      <c r="L12293">
        <v>37</v>
      </c>
      <c r="M12293" t="s">
        <v>200</v>
      </c>
      <c r="N12293" t="s">
        <v>12932</v>
      </c>
      <c r="O12293" t="s">
        <v>202</v>
      </c>
      <c r="P12293" t="s">
        <v>13251</v>
      </c>
    </row>
    <row r="12294" spans="1:16" x14ac:dyDescent="0.25">
      <c r="A12294">
        <v>158113</v>
      </c>
      <c r="B12294" t="s">
        <v>345</v>
      </c>
      <c r="E12294" t="s">
        <v>12929</v>
      </c>
      <c r="F12294" t="s">
        <v>347</v>
      </c>
      <c r="G12294" t="s">
        <v>1517</v>
      </c>
      <c r="H12294" t="s">
        <v>198</v>
      </c>
      <c r="I12294" t="s">
        <v>1518</v>
      </c>
      <c r="J12294">
        <v>2007</v>
      </c>
      <c r="K12294">
        <v>15125</v>
      </c>
      <c r="L12294">
        <v>37</v>
      </c>
      <c r="M12294" t="s">
        <v>200</v>
      </c>
      <c r="N12294" t="s">
        <v>12932</v>
      </c>
      <c r="O12294" t="s">
        <v>202</v>
      </c>
      <c r="P12294" t="s">
        <v>13252</v>
      </c>
    </row>
    <row r="12295" spans="1:16" x14ac:dyDescent="0.25">
      <c r="A12295">
        <v>158114</v>
      </c>
      <c r="B12295" t="s">
        <v>345</v>
      </c>
      <c r="E12295" t="s">
        <v>12929</v>
      </c>
      <c r="F12295" t="s">
        <v>347</v>
      </c>
      <c r="G12295" t="s">
        <v>1517</v>
      </c>
      <c r="H12295" t="s">
        <v>198</v>
      </c>
      <c r="I12295" t="s">
        <v>1518</v>
      </c>
      <c r="J12295">
        <v>2007</v>
      </c>
      <c r="K12295">
        <v>108034</v>
      </c>
      <c r="L12295">
        <v>37</v>
      </c>
      <c r="M12295" t="s">
        <v>200</v>
      </c>
      <c r="N12295" t="s">
        <v>12932</v>
      </c>
      <c r="O12295" t="s">
        <v>202</v>
      </c>
      <c r="P12295" t="s">
        <v>13253</v>
      </c>
    </row>
    <row r="12296" spans="1:16" x14ac:dyDescent="0.25">
      <c r="A12296">
        <v>158115</v>
      </c>
      <c r="B12296" t="s">
        <v>345</v>
      </c>
      <c r="E12296" t="s">
        <v>12929</v>
      </c>
      <c r="F12296" t="s">
        <v>347</v>
      </c>
      <c r="G12296" t="s">
        <v>1517</v>
      </c>
      <c r="H12296" t="s">
        <v>198</v>
      </c>
      <c r="I12296" t="s">
        <v>1518</v>
      </c>
      <c r="J12296">
        <v>2007</v>
      </c>
      <c r="K12296">
        <v>216067</v>
      </c>
      <c r="L12296">
        <v>37</v>
      </c>
      <c r="M12296" t="s">
        <v>200</v>
      </c>
      <c r="N12296" t="s">
        <v>12932</v>
      </c>
      <c r="O12296" t="s">
        <v>202</v>
      </c>
      <c r="P12296" t="s">
        <v>13254</v>
      </c>
    </row>
    <row r="12297" spans="1:16" x14ac:dyDescent="0.25">
      <c r="A12297">
        <v>158116</v>
      </c>
      <c r="B12297" t="s">
        <v>345</v>
      </c>
      <c r="E12297" t="s">
        <v>12990</v>
      </c>
      <c r="F12297" t="s">
        <v>347</v>
      </c>
      <c r="G12297" t="s">
        <v>1517</v>
      </c>
      <c r="H12297" t="s">
        <v>198</v>
      </c>
      <c r="I12297" t="s">
        <v>1518</v>
      </c>
      <c r="J12297">
        <v>2008</v>
      </c>
      <c r="K12297">
        <v>3748</v>
      </c>
      <c r="L12297">
        <v>37</v>
      </c>
      <c r="M12297" t="s">
        <v>200</v>
      </c>
      <c r="N12297" t="s">
        <v>12932</v>
      </c>
      <c r="O12297" t="s">
        <v>202</v>
      </c>
      <c r="P12297" t="s">
        <v>13255</v>
      </c>
    </row>
    <row r="12298" spans="1:16" x14ac:dyDescent="0.25">
      <c r="A12298">
        <v>158117</v>
      </c>
      <c r="B12298" t="s">
        <v>345</v>
      </c>
      <c r="E12298" t="s">
        <v>12990</v>
      </c>
      <c r="F12298" t="s">
        <v>347</v>
      </c>
      <c r="G12298" t="s">
        <v>1517</v>
      </c>
      <c r="H12298" t="s">
        <v>198</v>
      </c>
      <c r="I12298" t="s">
        <v>1518</v>
      </c>
      <c r="J12298">
        <v>2007</v>
      </c>
      <c r="K12298">
        <v>13365</v>
      </c>
      <c r="L12298">
        <v>37</v>
      </c>
      <c r="M12298" t="s">
        <v>200</v>
      </c>
      <c r="N12298" t="s">
        <v>12932</v>
      </c>
      <c r="O12298" t="s">
        <v>202</v>
      </c>
      <c r="P12298" t="s">
        <v>13256</v>
      </c>
    </row>
    <row r="12299" spans="1:16" x14ac:dyDescent="0.25">
      <c r="A12299">
        <v>158118</v>
      </c>
      <c r="B12299" t="s">
        <v>345</v>
      </c>
      <c r="E12299" t="s">
        <v>12990</v>
      </c>
      <c r="F12299" t="s">
        <v>347</v>
      </c>
      <c r="G12299" t="s">
        <v>1517</v>
      </c>
      <c r="H12299" t="s">
        <v>198</v>
      </c>
      <c r="I12299" t="s">
        <v>1518</v>
      </c>
      <c r="J12299">
        <v>2007</v>
      </c>
      <c r="K12299">
        <v>14623</v>
      </c>
      <c r="L12299">
        <v>37</v>
      </c>
      <c r="M12299" t="s">
        <v>200</v>
      </c>
      <c r="N12299" t="s">
        <v>12932</v>
      </c>
      <c r="O12299" t="s">
        <v>202</v>
      </c>
      <c r="P12299" t="s">
        <v>13257</v>
      </c>
    </row>
    <row r="12300" spans="1:16" x14ac:dyDescent="0.25">
      <c r="A12300">
        <v>158119</v>
      </c>
      <c r="B12300" t="s">
        <v>345</v>
      </c>
      <c r="E12300" t="s">
        <v>12929</v>
      </c>
      <c r="F12300" t="s">
        <v>347</v>
      </c>
      <c r="G12300" t="s">
        <v>1038</v>
      </c>
      <c r="H12300" t="s">
        <v>198</v>
      </c>
      <c r="I12300" t="s">
        <v>1039</v>
      </c>
      <c r="J12300">
        <v>2004</v>
      </c>
      <c r="K12300">
        <v>75231</v>
      </c>
      <c r="L12300">
        <v>4</v>
      </c>
      <c r="M12300" t="s">
        <v>200</v>
      </c>
      <c r="N12300" t="s">
        <v>12932</v>
      </c>
      <c r="O12300" t="s">
        <v>202</v>
      </c>
      <c r="P12300" t="s">
        <v>13258</v>
      </c>
    </row>
    <row r="12301" spans="1:16" x14ac:dyDescent="0.25">
      <c r="A12301">
        <v>158129</v>
      </c>
      <c r="B12301" t="s">
        <v>399</v>
      </c>
      <c r="E12301" t="s">
        <v>13259</v>
      </c>
      <c r="G12301" t="s">
        <v>362</v>
      </c>
      <c r="H12301" t="s">
        <v>198</v>
      </c>
      <c r="I12301" t="s">
        <v>363</v>
      </c>
      <c r="J12301">
        <v>2007</v>
      </c>
      <c r="K12301">
        <v>2162143</v>
      </c>
      <c r="L12301">
        <v>1</v>
      </c>
      <c r="M12301" t="s">
        <v>200</v>
      </c>
      <c r="N12301" t="s">
        <v>13260</v>
      </c>
      <c r="O12301" t="s">
        <v>202</v>
      </c>
      <c r="P12301" t="s">
        <v>1506</v>
      </c>
    </row>
    <row r="12302" spans="1:16" x14ac:dyDescent="0.25">
      <c r="A12302">
        <v>158130</v>
      </c>
      <c r="B12302" t="s">
        <v>399</v>
      </c>
      <c r="E12302" t="s">
        <v>13261</v>
      </c>
      <c r="G12302" t="s">
        <v>362</v>
      </c>
      <c r="H12302" t="s">
        <v>198</v>
      </c>
      <c r="I12302" t="s">
        <v>363</v>
      </c>
      <c r="J12302">
        <v>2010</v>
      </c>
      <c r="K12302">
        <v>1593339</v>
      </c>
      <c r="L12302">
        <v>1</v>
      </c>
      <c r="M12302" t="s">
        <v>200</v>
      </c>
      <c r="N12302" t="s">
        <v>13260</v>
      </c>
      <c r="O12302" t="s">
        <v>202</v>
      </c>
      <c r="P12302" t="s">
        <v>7277</v>
      </c>
    </row>
    <row r="12303" spans="1:16" x14ac:dyDescent="0.25">
      <c r="A12303">
        <v>158131</v>
      </c>
      <c r="B12303" t="s">
        <v>399</v>
      </c>
      <c r="E12303" t="s">
        <v>13262</v>
      </c>
      <c r="G12303" t="s">
        <v>362</v>
      </c>
      <c r="H12303" t="s">
        <v>198</v>
      </c>
      <c r="I12303" t="s">
        <v>363</v>
      </c>
      <c r="J12303">
        <v>2010</v>
      </c>
      <c r="K12303">
        <v>2777624</v>
      </c>
      <c r="L12303">
        <v>1</v>
      </c>
      <c r="M12303" t="s">
        <v>200</v>
      </c>
      <c r="N12303" t="s">
        <v>13263</v>
      </c>
      <c r="O12303" t="s">
        <v>202</v>
      </c>
      <c r="P12303" t="s">
        <v>3293</v>
      </c>
    </row>
    <row r="12304" spans="1:16" x14ac:dyDescent="0.25">
      <c r="A12304">
        <v>158132</v>
      </c>
      <c r="B12304" t="s">
        <v>399</v>
      </c>
      <c r="E12304" t="s">
        <v>13264</v>
      </c>
      <c r="G12304" t="s">
        <v>197</v>
      </c>
      <c r="H12304" t="s">
        <v>198</v>
      </c>
      <c r="I12304" t="s">
        <v>199</v>
      </c>
      <c r="J12304">
        <v>2007</v>
      </c>
      <c r="K12304">
        <v>1270316</v>
      </c>
      <c r="L12304">
        <v>2</v>
      </c>
      <c r="M12304" t="s">
        <v>200</v>
      </c>
      <c r="N12304" t="s">
        <v>13263</v>
      </c>
      <c r="O12304" t="s">
        <v>202</v>
      </c>
      <c r="P12304" t="s">
        <v>5553</v>
      </c>
    </row>
    <row r="12305" spans="1:16" x14ac:dyDescent="0.25">
      <c r="A12305">
        <v>158133</v>
      </c>
      <c r="B12305" t="s">
        <v>399</v>
      </c>
      <c r="E12305" t="s">
        <v>13265</v>
      </c>
      <c r="G12305" t="s">
        <v>5500</v>
      </c>
      <c r="H12305" t="s">
        <v>198</v>
      </c>
      <c r="I12305" t="s">
        <v>5501</v>
      </c>
      <c r="J12305">
        <v>2006</v>
      </c>
      <c r="K12305">
        <v>219577</v>
      </c>
      <c r="L12305">
        <v>3</v>
      </c>
      <c r="M12305" t="s">
        <v>200</v>
      </c>
      <c r="N12305" t="s">
        <v>13266</v>
      </c>
      <c r="O12305" t="s">
        <v>202</v>
      </c>
      <c r="P12305" t="s">
        <v>13267</v>
      </c>
    </row>
    <row r="12306" spans="1:16" x14ac:dyDescent="0.25">
      <c r="A12306">
        <v>158134</v>
      </c>
      <c r="B12306" t="s">
        <v>399</v>
      </c>
      <c r="E12306" t="s">
        <v>13268</v>
      </c>
      <c r="G12306" t="s">
        <v>5500</v>
      </c>
      <c r="H12306" t="s">
        <v>198</v>
      </c>
      <c r="I12306" t="s">
        <v>5501</v>
      </c>
      <c r="J12306">
        <v>2006</v>
      </c>
      <c r="K12306">
        <v>1286204</v>
      </c>
      <c r="L12306">
        <v>3</v>
      </c>
      <c r="M12306" t="s">
        <v>200</v>
      </c>
      <c r="N12306" t="s">
        <v>13266</v>
      </c>
      <c r="O12306" t="s">
        <v>202</v>
      </c>
      <c r="P12306" t="s">
        <v>448</v>
      </c>
    </row>
    <row r="12307" spans="1:16" x14ac:dyDescent="0.25">
      <c r="A12307">
        <v>158135</v>
      </c>
      <c r="B12307" t="s">
        <v>399</v>
      </c>
      <c r="E12307" t="s">
        <v>13269</v>
      </c>
      <c r="G12307" t="s">
        <v>5500</v>
      </c>
      <c r="H12307" t="s">
        <v>198</v>
      </c>
      <c r="I12307" t="s">
        <v>5501</v>
      </c>
      <c r="J12307">
        <v>2004</v>
      </c>
      <c r="K12307">
        <v>3025221</v>
      </c>
      <c r="L12307">
        <v>3</v>
      </c>
      <c r="M12307" t="s">
        <v>200</v>
      </c>
      <c r="N12307" t="s">
        <v>13266</v>
      </c>
      <c r="O12307" t="s">
        <v>202</v>
      </c>
      <c r="P12307" t="s">
        <v>4209</v>
      </c>
    </row>
    <row r="12308" spans="1:16" x14ac:dyDescent="0.25">
      <c r="A12308">
        <v>158136</v>
      </c>
      <c r="B12308" t="s">
        <v>399</v>
      </c>
      <c r="E12308" t="s">
        <v>13270</v>
      </c>
      <c r="G12308" t="s">
        <v>5500</v>
      </c>
      <c r="H12308" t="s">
        <v>198</v>
      </c>
      <c r="I12308" t="s">
        <v>5501</v>
      </c>
      <c r="J12308">
        <v>2003</v>
      </c>
      <c r="K12308">
        <v>1542937</v>
      </c>
      <c r="L12308">
        <v>3</v>
      </c>
      <c r="M12308" t="s">
        <v>200</v>
      </c>
      <c r="N12308" t="s">
        <v>13266</v>
      </c>
      <c r="O12308" t="s">
        <v>202</v>
      </c>
      <c r="P12308" t="s">
        <v>4249</v>
      </c>
    </row>
    <row r="12309" spans="1:16" x14ac:dyDescent="0.25">
      <c r="A12309">
        <v>158137</v>
      </c>
      <c r="B12309" t="s">
        <v>399</v>
      </c>
      <c r="E12309" t="s">
        <v>13271</v>
      </c>
      <c r="G12309" t="s">
        <v>5500</v>
      </c>
      <c r="H12309" t="s">
        <v>198</v>
      </c>
      <c r="I12309" t="s">
        <v>5501</v>
      </c>
      <c r="J12309">
        <v>2006</v>
      </c>
      <c r="K12309">
        <v>1496078</v>
      </c>
      <c r="L12309">
        <v>3</v>
      </c>
      <c r="M12309" t="s">
        <v>200</v>
      </c>
      <c r="N12309" t="s">
        <v>13266</v>
      </c>
      <c r="O12309" t="s">
        <v>202</v>
      </c>
      <c r="P12309" t="s">
        <v>13272</v>
      </c>
    </row>
    <row r="12310" spans="1:16" x14ac:dyDescent="0.25">
      <c r="A12310">
        <v>158138</v>
      </c>
      <c r="B12310" t="s">
        <v>399</v>
      </c>
      <c r="E12310" t="s">
        <v>13273</v>
      </c>
      <c r="G12310" t="s">
        <v>5500</v>
      </c>
      <c r="H12310" t="s">
        <v>198</v>
      </c>
      <c r="I12310" t="s">
        <v>5501</v>
      </c>
      <c r="J12310">
        <v>2007</v>
      </c>
      <c r="K12310">
        <v>1415204</v>
      </c>
      <c r="L12310">
        <v>3</v>
      </c>
      <c r="M12310" t="s">
        <v>200</v>
      </c>
      <c r="N12310" t="s">
        <v>13263</v>
      </c>
      <c r="O12310" t="s">
        <v>202</v>
      </c>
      <c r="P12310" t="s">
        <v>424</v>
      </c>
    </row>
    <row r="12311" spans="1:16" x14ac:dyDescent="0.25">
      <c r="A12311">
        <v>158139</v>
      </c>
      <c r="B12311" t="s">
        <v>399</v>
      </c>
      <c r="E12311" t="s">
        <v>13274</v>
      </c>
      <c r="G12311" t="s">
        <v>5500</v>
      </c>
      <c r="H12311" t="s">
        <v>198</v>
      </c>
      <c r="I12311" t="s">
        <v>5501</v>
      </c>
      <c r="J12311">
        <v>2003</v>
      </c>
      <c r="K12311">
        <v>1391793</v>
      </c>
      <c r="L12311">
        <v>3</v>
      </c>
      <c r="M12311" t="s">
        <v>200</v>
      </c>
      <c r="N12311" t="s">
        <v>13266</v>
      </c>
      <c r="O12311" t="s">
        <v>202</v>
      </c>
      <c r="P12311" t="s">
        <v>3564</v>
      </c>
    </row>
    <row r="12312" spans="1:16" x14ac:dyDescent="0.25">
      <c r="A12312">
        <v>158140</v>
      </c>
      <c r="B12312" t="s">
        <v>399</v>
      </c>
      <c r="E12312" t="s">
        <v>13275</v>
      </c>
      <c r="G12312" t="s">
        <v>5500</v>
      </c>
      <c r="H12312" t="s">
        <v>198</v>
      </c>
      <c r="I12312" t="s">
        <v>5501</v>
      </c>
      <c r="J12312">
        <v>2003</v>
      </c>
      <c r="K12312">
        <v>3262046</v>
      </c>
      <c r="L12312">
        <v>3</v>
      </c>
      <c r="M12312" t="s">
        <v>200</v>
      </c>
      <c r="N12312" t="s">
        <v>13266</v>
      </c>
      <c r="O12312" t="s">
        <v>202</v>
      </c>
      <c r="P12312" t="s">
        <v>5623</v>
      </c>
    </row>
    <row r="12313" spans="1:16" x14ac:dyDescent="0.25">
      <c r="A12313">
        <v>158141</v>
      </c>
      <c r="B12313" t="s">
        <v>399</v>
      </c>
      <c r="E12313" t="s">
        <v>13276</v>
      </c>
      <c r="G12313" t="s">
        <v>5500</v>
      </c>
      <c r="H12313" t="s">
        <v>198</v>
      </c>
      <c r="I12313" t="s">
        <v>5501</v>
      </c>
      <c r="J12313">
        <v>2003</v>
      </c>
      <c r="K12313">
        <v>2265132</v>
      </c>
      <c r="L12313">
        <v>3</v>
      </c>
      <c r="M12313" t="s">
        <v>200</v>
      </c>
      <c r="N12313" t="s">
        <v>13266</v>
      </c>
      <c r="O12313" t="s">
        <v>202</v>
      </c>
      <c r="P12313" t="s">
        <v>3293</v>
      </c>
    </row>
    <row r="12314" spans="1:16" x14ac:dyDescent="0.25">
      <c r="A12314">
        <v>158142</v>
      </c>
      <c r="B12314" t="s">
        <v>399</v>
      </c>
      <c r="E12314" t="s">
        <v>13277</v>
      </c>
      <c r="G12314" t="s">
        <v>5500</v>
      </c>
      <c r="H12314" t="s">
        <v>198</v>
      </c>
      <c r="I12314" t="s">
        <v>5501</v>
      </c>
      <c r="J12314">
        <v>2006</v>
      </c>
      <c r="K12314">
        <v>2162243</v>
      </c>
      <c r="L12314">
        <v>3</v>
      </c>
      <c r="M12314" t="s">
        <v>200</v>
      </c>
      <c r="N12314" t="s">
        <v>13266</v>
      </c>
      <c r="O12314" t="s">
        <v>202</v>
      </c>
      <c r="P12314" t="s">
        <v>5553</v>
      </c>
    </row>
    <row r="12315" spans="1:16" x14ac:dyDescent="0.25">
      <c r="A12315">
        <v>158143</v>
      </c>
      <c r="B12315" t="s">
        <v>399</v>
      </c>
      <c r="E12315" t="s">
        <v>13278</v>
      </c>
      <c r="G12315" t="s">
        <v>5500</v>
      </c>
      <c r="H12315" t="s">
        <v>198</v>
      </c>
      <c r="I12315" t="s">
        <v>5501</v>
      </c>
      <c r="J12315">
        <v>2006</v>
      </c>
      <c r="K12315">
        <v>4508023</v>
      </c>
      <c r="L12315">
        <v>3</v>
      </c>
      <c r="M12315" t="s">
        <v>200</v>
      </c>
      <c r="N12315" t="s">
        <v>13266</v>
      </c>
      <c r="O12315" t="s">
        <v>202</v>
      </c>
      <c r="P12315" t="s">
        <v>5623</v>
      </c>
    </row>
    <row r="12316" spans="1:16" x14ac:dyDescent="0.25">
      <c r="A12316">
        <v>158144</v>
      </c>
      <c r="B12316" t="s">
        <v>399</v>
      </c>
      <c r="E12316" t="s">
        <v>13279</v>
      </c>
      <c r="G12316" t="s">
        <v>5500</v>
      </c>
      <c r="H12316" t="s">
        <v>198</v>
      </c>
      <c r="I12316" t="s">
        <v>5501</v>
      </c>
      <c r="J12316">
        <v>2003</v>
      </c>
      <c r="K12316">
        <v>1663448</v>
      </c>
      <c r="L12316">
        <v>3</v>
      </c>
      <c r="M12316" t="s">
        <v>200</v>
      </c>
      <c r="N12316" t="s">
        <v>13266</v>
      </c>
      <c r="O12316" t="s">
        <v>202</v>
      </c>
      <c r="P12316" t="s">
        <v>413</v>
      </c>
    </row>
    <row r="12317" spans="1:16" x14ac:dyDescent="0.25">
      <c r="A12317">
        <v>158145</v>
      </c>
      <c r="B12317" t="s">
        <v>399</v>
      </c>
      <c r="E12317" t="s">
        <v>13280</v>
      </c>
      <c r="G12317" t="s">
        <v>5500</v>
      </c>
      <c r="H12317" t="s">
        <v>198</v>
      </c>
      <c r="I12317" t="s">
        <v>5501</v>
      </c>
      <c r="J12317">
        <v>2009</v>
      </c>
      <c r="K12317">
        <v>1663632</v>
      </c>
      <c r="L12317">
        <v>3</v>
      </c>
      <c r="M12317" t="s">
        <v>200</v>
      </c>
      <c r="N12317" t="s">
        <v>13266</v>
      </c>
      <c r="O12317" t="s">
        <v>202</v>
      </c>
      <c r="P12317" t="s">
        <v>3564</v>
      </c>
    </row>
    <row r="12318" spans="1:16" x14ac:dyDescent="0.25">
      <c r="A12318">
        <v>158146</v>
      </c>
      <c r="B12318" t="s">
        <v>399</v>
      </c>
      <c r="E12318" t="s">
        <v>13281</v>
      </c>
      <c r="G12318" t="s">
        <v>5500</v>
      </c>
      <c r="H12318" t="s">
        <v>198</v>
      </c>
      <c r="I12318" t="s">
        <v>5501</v>
      </c>
      <c r="J12318">
        <v>2009</v>
      </c>
      <c r="K12318">
        <v>2773084</v>
      </c>
      <c r="L12318">
        <v>3</v>
      </c>
      <c r="M12318" t="s">
        <v>200</v>
      </c>
      <c r="N12318" t="s">
        <v>13266</v>
      </c>
      <c r="O12318" t="s">
        <v>202</v>
      </c>
      <c r="P12318" t="s">
        <v>13282</v>
      </c>
    </row>
    <row r="12319" spans="1:16" x14ac:dyDescent="0.25">
      <c r="A12319">
        <v>158147</v>
      </c>
      <c r="B12319" t="s">
        <v>399</v>
      </c>
      <c r="E12319" t="s">
        <v>13283</v>
      </c>
      <c r="G12319" t="s">
        <v>1038</v>
      </c>
      <c r="H12319" t="s">
        <v>198</v>
      </c>
      <c r="I12319" t="s">
        <v>1039</v>
      </c>
      <c r="J12319">
        <v>2006</v>
      </c>
      <c r="K12319">
        <v>1107312</v>
      </c>
      <c r="L12319">
        <v>4</v>
      </c>
      <c r="M12319" t="s">
        <v>200</v>
      </c>
      <c r="N12319" t="s">
        <v>13263</v>
      </c>
      <c r="O12319" t="s">
        <v>202</v>
      </c>
      <c r="P12319" t="s">
        <v>1506</v>
      </c>
    </row>
    <row r="12320" spans="1:16" x14ac:dyDescent="0.25">
      <c r="A12320">
        <v>158148</v>
      </c>
      <c r="B12320" t="s">
        <v>399</v>
      </c>
      <c r="E12320" t="s">
        <v>13284</v>
      </c>
      <c r="G12320" t="s">
        <v>1038</v>
      </c>
      <c r="H12320" t="s">
        <v>198</v>
      </c>
      <c r="I12320" t="s">
        <v>1039</v>
      </c>
      <c r="J12320">
        <v>2007</v>
      </c>
      <c r="K12320">
        <v>690646</v>
      </c>
      <c r="L12320">
        <v>4</v>
      </c>
      <c r="M12320" t="s">
        <v>200</v>
      </c>
      <c r="N12320" t="s">
        <v>13266</v>
      </c>
      <c r="O12320" t="s">
        <v>202</v>
      </c>
      <c r="P12320" t="s">
        <v>5793</v>
      </c>
    </row>
    <row r="12321" spans="1:16" x14ac:dyDescent="0.25">
      <c r="A12321">
        <v>158149</v>
      </c>
      <c r="B12321" t="s">
        <v>399</v>
      </c>
      <c r="E12321" t="s">
        <v>13285</v>
      </c>
      <c r="G12321" t="s">
        <v>1038</v>
      </c>
      <c r="H12321" t="s">
        <v>198</v>
      </c>
      <c r="I12321" t="s">
        <v>1039</v>
      </c>
      <c r="J12321">
        <v>2006</v>
      </c>
      <c r="K12321">
        <v>1782175</v>
      </c>
      <c r="L12321">
        <v>4</v>
      </c>
      <c r="M12321" t="s">
        <v>200</v>
      </c>
      <c r="N12321" t="s">
        <v>13263</v>
      </c>
      <c r="O12321" t="s">
        <v>202</v>
      </c>
      <c r="P12321" t="s">
        <v>13286</v>
      </c>
    </row>
    <row r="12322" spans="1:16" x14ac:dyDescent="0.25">
      <c r="A12322">
        <v>158150</v>
      </c>
      <c r="B12322" t="s">
        <v>399</v>
      </c>
      <c r="E12322" t="s">
        <v>13287</v>
      </c>
      <c r="G12322" t="s">
        <v>1038</v>
      </c>
      <c r="H12322" t="s">
        <v>198</v>
      </c>
      <c r="I12322" t="s">
        <v>1039</v>
      </c>
      <c r="J12322">
        <v>2007</v>
      </c>
      <c r="K12322">
        <v>1250659</v>
      </c>
      <c r="L12322">
        <v>4</v>
      </c>
      <c r="M12322" t="s">
        <v>200</v>
      </c>
      <c r="N12322" t="s">
        <v>13266</v>
      </c>
      <c r="O12322" t="s">
        <v>202</v>
      </c>
      <c r="P12322" t="s">
        <v>13272</v>
      </c>
    </row>
    <row r="12323" spans="1:16" x14ac:dyDescent="0.25">
      <c r="A12323">
        <v>158151</v>
      </c>
      <c r="B12323" t="s">
        <v>399</v>
      </c>
      <c r="E12323" t="s">
        <v>13288</v>
      </c>
      <c r="G12323" t="s">
        <v>1038</v>
      </c>
      <c r="H12323" t="s">
        <v>198</v>
      </c>
      <c r="I12323" t="s">
        <v>1039</v>
      </c>
      <c r="J12323">
        <v>2008</v>
      </c>
      <c r="K12323">
        <v>935651</v>
      </c>
      <c r="L12323">
        <v>4</v>
      </c>
      <c r="M12323" t="s">
        <v>200</v>
      </c>
      <c r="N12323" t="s">
        <v>13263</v>
      </c>
      <c r="O12323" t="s">
        <v>202</v>
      </c>
      <c r="P12323" t="s">
        <v>7277</v>
      </c>
    </row>
    <row r="12324" spans="1:16" x14ac:dyDescent="0.25">
      <c r="A12324">
        <v>158152</v>
      </c>
      <c r="B12324" t="s">
        <v>399</v>
      </c>
      <c r="E12324" t="s">
        <v>13289</v>
      </c>
      <c r="G12324" t="s">
        <v>1038</v>
      </c>
      <c r="H12324" t="s">
        <v>198</v>
      </c>
      <c r="I12324" t="s">
        <v>1039</v>
      </c>
      <c r="J12324">
        <v>2008</v>
      </c>
      <c r="K12324">
        <v>4154113</v>
      </c>
      <c r="L12324">
        <v>4</v>
      </c>
      <c r="M12324" t="s">
        <v>200</v>
      </c>
      <c r="N12324" t="s">
        <v>13266</v>
      </c>
      <c r="O12324" t="s">
        <v>202</v>
      </c>
      <c r="P12324" t="s">
        <v>4209</v>
      </c>
    </row>
    <row r="12325" spans="1:16" x14ac:dyDescent="0.25">
      <c r="A12325">
        <v>158153</v>
      </c>
      <c r="B12325" t="s">
        <v>399</v>
      </c>
      <c r="E12325" t="s">
        <v>13290</v>
      </c>
      <c r="G12325" t="s">
        <v>1038</v>
      </c>
      <c r="H12325" t="s">
        <v>198</v>
      </c>
      <c r="I12325" t="s">
        <v>1039</v>
      </c>
      <c r="J12325">
        <v>2010</v>
      </c>
      <c r="K12325">
        <v>917669</v>
      </c>
      <c r="L12325">
        <v>4</v>
      </c>
      <c r="M12325" t="s">
        <v>200</v>
      </c>
      <c r="N12325" t="s">
        <v>13266</v>
      </c>
      <c r="O12325" t="s">
        <v>202</v>
      </c>
      <c r="P12325" t="s">
        <v>5674</v>
      </c>
    </row>
    <row r="12326" spans="1:16" x14ac:dyDescent="0.25">
      <c r="A12326">
        <v>158154</v>
      </c>
      <c r="B12326" t="s">
        <v>399</v>
      </c>
      <c r="E12326" t="s">
        <v>13291</v>
      </c>
      <c r="G12326" t="s">
        <v>1038</v>
      </c>
      <c r="H12326" t="s">
        <v>198</v>
      </c>
      <c r="I12326" t="s">
        <v>1039</v>
      </c>
      <c r="J12326">
        <v>2010</v>
      </c>
      <c r="K12326">
        <v>1140767</v>
      </c>
      <c r="L12326">
        <v>4</v>
      </c>
      <c r="M12326" t="s">
        <v>200</v>
      </c>
      <c r="N12326" t="s">
        <v>13266</v>
      </c>
      <c r="O12326" t="s">
        <v>202</v>
      </c>
      <c r="P12326" t="s">
        <v>13292</v>
      </c>
    </row>
    <row r="12327" spans="1:16" x14ac:dyDescent="0.25">
      <c r="A12327">
        <v>158155</v>
      </c>
      <c r="B12327" t="s">
        <v>399</v>
      </c>
      <c r="E12327" t="s">
        <v>13293</v>
      </c>
      <c r="G12327" t="s">
        <v>1038</v>
      </c>
      <c r="H12327" t="s">
        <v>198</v>
      </c>
      <c r="I12327" t="s">
        <v>1039</v>
      </c>
      <c r="J12327">
        <v>2010</v>
      </c>
      <c r="K12327">
        <v>1055672</v>
      </c>
      <c r="L12327">
        <v>4</v>
      </c>
      <c r="M12327" t="s">
        <v>200</v>
      </c>
      <c r="N12327" t="s">
        <v>13263</v>
      </c>
      <c r="O12327" t="s">
        <v>202</v>
      </c>
      <c r="P12327" t="s">
        <v>537</v>
      </c>
    </row>
    <row r="12328" spans="1:16" x14ac:dyDescent="0.25">
      <c r="A12328">
        <v>158156</v>
      </c>
      <c r="B12328" t="s">
        <v>399</v>
      </c>
      <c r="E12328" t="s">
        <v>13294</v>
      </c>
      <c r="G12328" t="s">
        <v>1038</v>
      </c>
      <c r="H12328" t="s">
        <v>198</v>
      </c>
      <c r="I12328" t="s">
        <v>1039</v>
      </c>
      <c r="J12328">
        <v>2010</v>
      </c>
      <c r="K12328">
        <v>3092678</v>
      </c>
      <c r="L12328">
        <v>4</v>
      </c>
      <c r="M12328" t="s">
        <v>200</v>
      </c>
      <c r="N12328" t="s">
        <v>13263</v>
      </c>
      <c r="O12328" t="s">
        <v>202</v>
      </c>
      <c r="P12328" t="s">
        <v>5170</v>
      </c>
    </row>
    <row r="12329" spans="1:16" x14ac:dyDescent="0.25">
      <c r="A12329">
        <v>158157</v>
      </c>
      <c r="B12329" t="s">
        <v>399</v>
      </c>
      <c r="E12329" t="s">
        <v>13295</v>
      </c>
      <c r="G12329" t="s">
        <v>1038</v>
      </c>
      <c r="H12329" t="s">
        <v>198</v>
      </c>
      <c r="I12329" t="s">
        <v>1039</v>
      </c>
      <c r="J12329">
        <v>2011</v>
      </c>
      <c r="K12329">
        <v>742903</v>
      </c>
      <c r="L12329">
        <v>4</v>
      </c>
      <c r="M12329" t="s">
        <v>200</v>
      </c>
      <c r="N12329" t="s">
        <v>13266</v>
      </c>
      <c r="O12329" t="s">
        <v>202</v>
      </c>
      <c r="P12329" t="s">
        <v>13296</v>
      </c>
    </row>
    <row r="12330" spans="1:16" x14ac:dyDescent="0.25">
      <c r="A12330">
        <v>158158</v>
      </c>
      <c r="B12330" t="s">
        <v>399</v>
      </c>
      <c r="E12330" t="s">
        <v>13297</v>
      </c>
      <c r="G12330" t="s">
        <v>1038</v>
      </c>
      <c r="H12330" t="s">
        <v>198</v>
      </c>
      <c r="I12330" t="s">
        <v>1039</v>
      </c>
      <c r="J12330">
        <v>2011</v>
      </c>
      <c r="K12330">
        <v>2017721</v>
      </c>
      <c r="L12330">
        <v>4</v>
      </c>
      <c r="M12330" t="s">
        <v>200</v>
      </c>
      <c r="N12330" t="s">
        <v>13263</v>
      </c>
      <c r="O12330" t="s">
        <v>202</v>
      </c>
      <c r="P12330" t="s">
        <v>7277</v>
      </c>
    </row>
    <row r="12331" spans="1:16" x14ac:dyDescent="0.25">
      <c r="A12331">
        <v>158159</v>
      </c>
      <c r="B12331" t="s">
        <v>399</v>
      </c>
      <c r="E12331" t="s">
        <v>13298</v>
      </c>
      <c r="G12331" t="s">
        <v>1038</v>
      </c>
      <c r="H12331" t="s">
        <v>198</v>
      </c>
      <c r="I12331" t="s">
        <v>1039</v>
      </c>
      <c r="J12331">
        <v>2011</v>
      </c>
      <c r="K12331">
        <v>1886792</v>
      </c>
      <c r="L12331">
        <v>4</v>
      </c>
      <c r="M12331" t="s">
        <v>200</v>
      </c>
      <c r="N12331" t="s">
        <v>13266</v>
      </c>
      <c r="O12331" t="s">
        <v>202</v>
      </c>
      <c r="P12331" t="s">
        <v>13299</v>
      </c>
    </row>
    <row r="12332" spans="1:16" x14ac:dyDescent="0.25">
      <c r="A12332">
        <v>158160</v>
      </c>
      <c r="B12332" t="s">
        <v>399</v>
      </c>
      <c r="E12332" t="s">
        <v>13300</v>
      </c>
      <c r="G12332" t="s">
        <v>1038</v>
      </c>
      <c r="H12332" t="s">
        <v>198</v>
      </c>
      <c r="I12332" t="s">
        <v>1039</v>
      </c>
      <c r="J12332">
        <v>2011</v>
      </c>
      <c r="K12332">
        <v>3594644</v>
      </c>
      <c r="L12332">
        <v>4</v>
      </c>
      <c r="M12332" t="s">
        <v>200</v>
      </c>
      <c r="N12332" t="s">
        <v>13266</v>
      </c>
      <c r="O12332" t="s">
        <v>202</v>
      </c>
      <c r="P12332" t="s">
        <v>413</v>
      </c>
    </row>
    <row r="12333" spans="1:16" x14ac:dyDescent="0.25">
      <c r="A12333">
        <v>158161</v>
      </c>
      <c r="B12333" t="s">
        <v>399</v>
      </c>
      <c r="E12333" t="s">
        <v>13301</v>
      </c>
      <c r="G12333" t="s">
        <v>1038</v>
      </c>
      <c r="H12333" t="s">
        <v>198</v>
      </c>
      <c r="I12333" t="s">
        <v>1039</v>
      </c>
      <c r="J12333">
        <v>2011</v>
      </c>
      <c r="K12333">
        <v>1420750</v>
      </c>
      <c r="L12333">
        <v>4</v>
      </c>
      <c r="M12333" t="s">
        <v>200</v>
      </c>
      <c r="N12333" t="s">
        <v>13266</v>
      </c>
      <c r="O12333" t="s">
        <v>202</v>
      </c>
      <c r="P12333" t="s">
        <v>1479</v>
      </c>
    </row>
    <row r="12334" spans="1:16" x14ac:dyDescent="0.25">
      <c r="A12334">
        <v>158162</v>
      </c>
      <c r="B12334" t="s">
        <v>399</v>
      </c>
      <c r="E12334" t="s">
        <v>13302</v>
      </c>
      <c r="G12334" t="s">
        <v>1038</v>
      </c>
      <c r="H12334" t="s">
        <v>198</v>
      </c>
      <c r="I12334" t="s">
        <v>1039</v>
      </c>
      <c r="J12334">
        <v>2011</v>
      </c>
      <c r="K12334">
        <v>1263271</v>
      </c>
      <c r="L12334">
        <v>4</v>
      </c>
      <c r="M12334" t="s">
        <v>200</v>
      </c>
      <c r="N12334" t="s">
        <v>13263</v>
      </c>
      <c r="O12334" t="s">
        <v>202</v>
      </c>
      <c r="P12334" t="s">
        <v>3564</v>
      </c>
    </row>
    <row r="12335" spans="1:16" x14ac:dyDescent="0.25">
      <c r="A12335">
        <v>158163</v>
      </c>
      <c r="B12335" t="s">
        <v>399</v>
      </c>
      <c r="E12335" t="s">
        <v>13303</v>
      </c>
      <c r="G12335" t="s">
        <v>1038</v>
      </c>
      <c r="H12335" t="s">
        <v>198</v>
      </c>
      <c r="I12335" t="s">
        <v>1039</v>
      </c>
      <c r="J12335">
        <v>2011</v>
      </c>
      <c r="K12335">
        <v>566634</v>
      </c>
      <c r="L12335">
        <v>4</v>
      </c>
      <c r="M12335" t="s">
        <v>200</v>
      </c>
      <c r="N12335" t="s">
        <v>13266</v>
      </c>
      <c r="O12335" t="s">
        <v>202</v>
      </c>
      <c r="P12335" t="s">
        <v>444</v>
      </c>
    </row>
    <row r="12336" spans="1:16" x14ac:dyDescent="0.25">
      <c r="A12336">
        <v>158164</v>
      </c>
      <c r="B12336" t="s">
        <v>399</v>
      </c>
      <c r="E12336" t="s">
        <v>13304</v>
      </c>
      <c r="G12336" t="s">
        <v>212</v>
      </c>
      <c r="H12336" t="s">
        <v>198</v>
      </c>
      <c r="I12336" t="s">
        <v>213</v>
      </c>
      <c r="J12336">
        <v>2007</v>
      </c>
      <c r="K12336">
        <v>1624102</v>
      </c>
      <c r="L12336">
        <v>5</v>
      </c>
      <c r="M12336" t="s">
        <v>200</v>
      </c>
      <c r="N12336" t="s">
        <v>13263</v>
      </c>
      <c r="O12336" t="s">
        <v>202</v>
      </c>
      <c r="P12336" t="s">
        <v>448</v>
      </c>
    </row>
    <row r="12337" spans="1:16" x14ac:dyDescent="0.25">
      <c r="A12337">
        <v>158165</v>
      </c>
      <c r="B12337" t="s">
        <v>399</v>
      </c>
      <c r="E12337" t="s">
        <v>13305</v>
      </c>
      <c r="G12337" t="s">
        <v>212</v>
      </c>
      <c r="H12337" t="s">
        <v>198</v>
      </c>
      <c r="I12337" t="s">
        <v>213</v>
      </c>
      <c r="J12337">
        <v>2008</v>
      </c>
      <c r="K12337">
        <v>2188954</v>
      </c>
      <c r="L12337">
        <v>5</v>
      </c>
      <c r="M12337" t="s">
        <v>200</v>
      </c>
      <c r="N12337" t="s">
        <v>13263</v>
      </c>
      <c r="O12337" t="s">
        <v>202</v>
      </c>
      <c r="P12337" t="s">
        <v>6315</v>
      </c>
    </row>
    <row r="12338" spans="1:16" x14ac:dyDescent="0.25">
      <c r="A12338">
        <v>158166</v>
      </c>
      <c r="B12338" t="s">
        <v>399</v>
      </c>
      <c r="E12338" t="s">
        <v>13306</v>
      </c>
      <c r="G12338" t="s">
        <v>212</v>
      </c>
      <c r="H12338" t="s">
        <v>198</v>
      </c>
      <c r="I12338" t="s">
        <v>213</v>
      </c>
      <c r="J12338">
        <v>2008</v>
      </c>
      <c r="K12338">
        <v>1270663</v>
      </c>
      <c r="L12338">
        <v>5</v>
      </c>
      <c r="M12338" t="s">
        <v>200</v>
      </c>
      <c r="N12338" t="s">
        <v>13263</v>
      </c>
      <c r="O12338" t="s">
        <v>202</v>
      </c>
      <c r="P12338" t="s">
        <v>13307</v>
      </c>
    </row>
    <row r="12339" spans="1:16" x14ac:dyDescent="0.25">
      <c r="A12339">
        <v>158167</v>
      </c>
      <c r="B12339" t="s">
        <v>399</v>
      </c>
      <c r="E12339" t="s">
        <v>13308</v>
      </c>
      <c r="G12339" t="s">
        <v>212</v>
      </c>
      <c r="H12339" t="s">
        <v>198</v>
      </c>
      <c r="I12339" t="s">
        <v>213</v>
      </c>
      <c r="J12339">
        <v>2006</v>
      </c>
      <c r="K12339">
        <v>1322269</v>
      </c>
      <c r="L12339">
        <v>5</v>
      </c>
      <c r="M12339" t="s">
        <v>200</v>
      </c>
      <c r="N12339" t="s">
        <v>13263</v>
      </c>
      <c r="O12339" t="s">
        <v>202</v>
      </c>
      <c r="P12339" t="s">
        <v>1479</v>
      </c>
    </row>
    <row r="12340" spans="1:16" x14ac:dyDescent="0.25">
      <c r="A12340">
        <v>158168</v>
      </c>
      <c r="B12340" t="s">
        <v>399</v>
      </c>
      <c r="E12340" t="s">
        <v>13309</v>
      </c>
      <c r="G12340" t="s">
        <v>212</v>
      </c>
      <c r="H12340" t="s">
        <v>198</v>
      </c>
      <c r="I12340" t="s">
        <v>213</v>
      </c>
      <c r="J12340">
        <v>2006</v>
      </c>
      <c r="K12340">
        <v>2156346</v>
      </c>
      <c r="L12340">
        <v>5</v>
      </c>
      <c r="M12340" t="s">
        <v>200</v>
      </c>
      <c r="N12340" t="s">
        <v>13263</v>
      </c>
      <c r="O12340" t="s">
        <v>202</v>
      </c>
      <c r="P12340" t="s">
        <v>3293</v>
      </c>
    </row>
    <row r="12341" spans="1:16" x14ac:dyDescent="0.25">
      <c r="A12341">
        <v>158169</v>
      </c>
      <c r="B12341" t="s">
        <v>399</v>
      </c>
      <c r="E12341" t="s">
        <v>13310</v>
      </c>
      <c r="G12341" t="s">
        <v>212</v>
      </c>
      <c r="H12341" t="s">
        <v>198</v>
      </c>
      <c r="I12341" t="s">
        <v>213</v>
      </c>
      <c r="J12341">
        <v>2004</v>
      </c>
      <c r="K12341">
        <v>650300</v>
      </c>
      <c r="L12341">
        <v>5</v>
      </c>
      <c r="M12341" t="s">
        <v>200</v>
      </c>
      <c r="N12341" t="s">
        <v>13263</v>
      </c>
      <c r="O12341" t="s">
        <v>202</v>
      </c>
      <c r="P12341" t="s">
        <v>1242</v>
      </c>
    </row>
    <row r="12342" spans="1:16" x14ac:dyDescent="0.25">
      <c r="A12342">
        <v>158170</v>
      </c>
      <c r="B12342" t="s">
        <v>399</v>
      </c>
      <c r="E12342" t="s">
        <v>13311</v>
      </c>
      <c r="G12342" t="s">
        <v>220</v>
      </c>
      <c r="H12342" t="s">
        <v>198</v>
      </c>
      <c r="I12342" t="s">
        <v>221</v>
      </c>
      <c r="J12342">
        <v>2009</v>
      </c>
      <c r="K12342">
        <v>1442015</v>
      </c>
      <c r="L12342">
        <v>6</v>
      </c>
      <c r="M12342" t="s">
        <v>200</v>
      </c>
      <c r="N12342" t="s">
        <v>13263</v>
      </c>
      <c r="O12342" t="s">
        <v>202</v>
      </c>
      <c r="P12342" t="s">
        <v>1476</v>
      </c>
    </row>
    <row r="12343" spans="1:16" ht="75" x14ac:dyDescent="0.25">
      <c r="A12343">
        <v>158171</v>
      </c>
      <c r="B12343" t="s">
        <v>425</v>
      </c>
      <c r="E12343" t="s">
        <v>13312</v>
      </c>
      <c r="G12343" t="s">
        <v>297</v>
      </c>
      <c r="H12343" t="s">
        <v>198</v>
      </c>
      <c r="I12343" t="s">
        <v>298</v>
      </c>
      <c r="J12343">
        <v>2004</v>
      </c>
      <c r="K12343">
        <v>1584340</v>
      </c>
      <c r="L12343">
        <v>8</v>
      </c>
      <c r="M12343" t="s">
        <v>200</v>
      </c>
      <c r="N12343" t="s">
        <v>13313</v>
      </c>
      <c r="O12343" t="s">
        <v>202</v>
      </c>
      <c r="P12343" s="18" t="s">
        <v>13314</v>
      </c>
    </row>
    <row r="12344" spans="1:16" x14ac:dyDescent="0.25">
      <c r="A12344">
        <v>158172</v>
      </c>
      <c r="B12344" t="s">
        <v>399</v>
      </c>
      <c r="E12344" t="s">
        <v>13315</v>
      </c>
      <c r="G12344" t="s">
        <v>297</v>
      </c>
      <c r="H12344" t="s">
        <v>198</v>
      </c>
      <c r="I12344" t="s">
        <v>298</v>
      </c>
      <c r="J12344">
        <v>2006</v>
      </c>
      <c r="K12344">
        <v>372509</v>
      </c>
      <c r="L12344">
        <v>8</v>
      </c>
      <c r="M12344" t="s">
        <v>200</v>
      </c>
      <c r="N12344" t="s">
        <v>13263</v>
      </c>
      <c r="O12344" t="s">
        <v>202</v>
      </c>
      <c r="P12344" t="s">
        <v>450</v>
      </c>
    </row>
    <row r="12345" spans="1:16" x14ac:dyDescent="0.25">
      <c r="A12345">
        <v>158173</v>
      </c>
      <c r="B12345" t="s">
        <v>399</v>
      </c>
      <c r="E12345" t="s">
        <v>13316</v>
      </c>
      <c r="G12345" t="s">
        <v>297</v>
      </c>
      <c r="H12345" t="s">
        <v>198</v>
      </c>
      <c r="I12345" t="s">
        <v>298</v>
      </c>
      <c r="J12345">
        <v>2006</v>
      </c>
      <c r="K12345">
        <v>99323</v>
      </c>
      <c r="L12345">
        <v>8</v>
      </c>
      <c r="M12345" t="s">
        <v>200</v>
      </c>
      <c r="N12345" t="s">
        <v>13263</v>
      </c>
      <c r="O12345" t="s">
        <v>202</v>
      </c>
      <c r="P12345" t="s">
        <v>1176</v>
      </c>
    </row>
    <row r="12346" spans="1:16" x14ac:dyDescent="0.25">
      <c r="A12346">
        <v>158174</v>
      </c>
      <c r="B12346" t="s">
        <v>399</v>
      </c>
      <c r="E12346" t="s">
        <v>13317</v>
      </c>
      <c r="G12346" t="s">
        <v>297</v>
      </c>
      <c r="H12346" t="s">
        <v>198</v>
      </c>
      <c r="I12346" t="s">
        <v>298</v>
      </c>
      <c r="J12346">
        <v>2008</v>
      </c>
      <c r="K12346">
        <v>1391916</v>
      </c>
      <c r="L12346">
        <v>8</v>
      </c>
      <c r="M12346" t="s">
        <v>200</v>
      </c>
      <c r="N12346" t="s">
        <v>13263</v>
      </c>
      <c r="O12346" t="s">
        <v>202</v>
      </c>
      <c r="P12346" t="s">
        <v>6317</v>
      </c>
    </row>
    <row r="12347" spans="1:16" x14ac:dyDescent="0.25">
      <c r="A12347">
        <v>158175</v>
      </c>
      <c r="B12347" t="s">
        <v>399</v>
      </c>
      <c r="E12347" t="s">
        <v>13318</v>
      </c>
      <c r="G12347" t="s">
        <v>235</v>
      </c>
      <c r="H12347" t="s">
        <v>198</v>
      </c>
      <c r="I12347" t="s">
        <v>6370</v>
      </c>
      <c r="J12347">
        <v>2009</v>
      </c>
      <c r="K12347">
        <v>1048452</v>
      </c>
      <c r="L12347">
        <v>10</v>
      </c>
      <c r="M12347" t="s">
        <v>200</v>
      </c>
      <c r="N12347" t="s">
        <v>13319</v>
      </c>
      <c r="O12347" t="s">
        <v>202</v>
      </c>
      <c r="P12347" t="s">
        <v>5502</v>
      </c>
    </row>
    <row r="12348" spans="1:16" ht="120" x14ac:dyDescent="0.25">
      <c r="A12348">
        <v>158176</v>
      </c>
      <c r="B12348" t="s">
        <v>399</v>
      </c>
      <c r="E12348" t="s">
        <v>13320</v>
      </c>
      <c r="G12348" t="s">
        <v>235</v>
      </c>
      <c r="H12348" t="s">
        <v>198</v>
      </c>
      <c r="I12348" t="s">
        <v>6370</v>
      </c>
      <c r="J12348">
        <v>2009</v>
      </c>
      <c r="K12348">
        <v>831893</v>
      </c>
      <c r="L12348">
        <v>10</v>
      </c>
      <c r="M12348" t="s">
        <v>200</v>
      </c>
      <c r="N12348" s="18" t="s">
        <v>13321</v>
      </c>
      <c r="O12348" t="s">
        <v>202</v>
      </c>
      <c r="P12348" t="s">
        <v>7516</v>
      </c>
    </row>
    <row r="12349" spans="1:16" x14ac:dyDescent="0.25">
      <c r="A12349">
        <v>158177</v>
      </c>
      <c r="B12349" t="s">
        <v>399</v>
      </c>
      <c r="E12349" t="s">
        <v>13322</v>
      </c>
      <c r="G12349" t="s">
        <v>235</v>
      </c>
      <c r="H12349" t="s">
        <v>198</v>
      </c>
      <c r="I12349" t="s">
        <v>6370</v>
      </c>
      <c r="J12349">
        <v>2008</v>
      </c>
      <c r="K12349">
        <v>295996</v>
      </c>
      <c r="L12349">
        <v>10</v>
      </c>
      <c r="M12349" t="s">
        <v>200</v>
      </c>
      <c r="N12349" t="s">
        <v>13263</v>
      </c>
      <c r="O12349" t="s">
        <v>202</v>
      </c>
      <c r="P12349" t="s">
        <v>2496</v>
      </c>
    </row>
    <row r="12350" spans="1:16" x14ac:dyDescent="0.25">
      <c r="A12350">
        <v>158178</v>
      </c>
      <c r="B12350" t="s">
        <v>399</v>
      </c>
      <c r="E12350" t="s">
        <v>13323</v>
      </c>
      <c r="G12350" t="s">
        <v>235</v>
      </c>
      <c r="H12350" t="s">
        <v>198</v>
      </c>
      <c r="I12350" t="s">
        <v>6370</v>
      </c>
      <c r="J12350">
        <v>2008</v>
      </c>
      <c r="K12350">
        <v>228950</v>
      </c>
      <c r="L12350">
        <v>10</v>
      </c>
      <c r="M12350" t="s">
        <v>200</v>
      </c>
      <c r="N12350" t="s">
        <v>13263</v>
      </c>
      <c r="O12350" t="s">
        <v>202</v>
      </c>
      <c r="P12350" t="s">
        <v>1204</v>
      </c>
    </row>
    <row r="12351" spans="1:16" x14ac:dyDescent="0.25">
      <c r="A12351">
        <v>158179</v>
      </c>
      <c r="B12351" t="s">
        <v>399</v>
      </c>
      <c r="E12351" t="s">
        <v>13324</v>
      </c>
      <c r="G12351" t="s">
        <v>235</v>
      </c>
      <c r="H12351" t="s">
        <v>198</v>
      </c>
      <c r="I12351" t="s">
        <v>6370</v>
      </c>
      <c r="J12351">
        <v>2004</v>
      </c>
      <c r="K12351">
        <v>215061</v>
      </c>
      <c r="L12351">
        <v>10</v>
      </c>
      <c r="M12351" t="s">
        <v>200</v>
      </c>
      <c r="N12351" t="s">
        <v>13263</v>
      </c>
      <c r="O12351" t="s">
        <v>202</v>
      </c>
      <c r="P12351" t="s">
        <v>7286</v>
      </c>
    </row>
    <row r="12352" spans="1:16" x14ac:dyDescent="0.25">
      <c r="A12352">
        <v>158180</v>
      </c>
      <c r="B12352" t="s">
        <v>399</v>
      </c>
      <c r="E12352" t="s">
        <v>13325</v>
      </c>
      <c r="G12352" t="s">
        <v>6708</v>
      </c>
      <c r="H12352" t="s">
        <v>198</v>
      </c>
      <c r="I12352" t="s">
        <v>6709</v>
      </c>
      <c r="J12352">
        <v>2005</v>
      </c>
      <c r="K12352">
        <v>1268247</v>
      </c>
      <c r="L12352">
        <v>11</v>
      </c>
      <c r="M12352" t="s">
        <v>200</v>
      </c>
      <c r="N12352" t="s">
        <v>13263</v>
      </c>
      <c r="O12352" t="s">
        <v>202</v>
      </c>
      <c r="P12352" t="s">
        <v>444</v>
      </c>
    </row>
    <row r="12353" spans="1:16" x14ac:dyDescent="0.25">
      <c r="A12353">
        <v>158181</v>
      </c>
      <c r="B12353" t="s">
        <v>399</v>
      </c>
      <c r="E12353" t="s">
        <v>13326</v>
      </c>
      <c r="G12353" t="s">
        <v>6708</v>
      </c>
      <c r="H12353" t="s">
        <v>198</v>
      </c>
      <c r="I12353" t="s">
        <v>6709</v>
      </c>
      <c r="J12353">
        <v>2006</v>
      </c>
      <c r="K12353">
        <v>3094703</v>
      </c>
      <c r="L12353">
        <v>11</v>
      </c>
      <c r="M12353" t="s">
        <v>200</v>
      </c>
      <c r="N12353" t="s">
        <v>13263</v>
      </c>
      <c r="O12353" t="s">
        <v>202</v>
      </c>
      <c r="P12353" t="s">
        <v>3564</v>
      </c>
    </row>
    <row r="12354" spans="1:16" x14ac:dyDescent="0.25">
      <c r="A12354">
        <v>158182</v>
      </c>
      <c r="B12354" t="s">
        <v>399</v>
      </c>
      <c r="E12354" t="s">
        <v>13327</v>
      </c>
      <c r="G12354" t="s">
        <v>6708</v>
      </c>
      <c r="H12354" t="s">
        <v>198</v>
      </c>
      <c r="I12354" t="s">
        <v>6709</v>
      </c>
      <c r="J12354">
        <v>2009</v>
      </c>
      <c r="K12354">
        <v>968306</v>
      </c>
      <c r="L12354">
        <v>11</v>
      </c>
      <c r="M12354" t="s">
        <v>200</v>
      </c>
      <c r="N12354" t="s">
        <v>13263</v>
      </c>
      <c r="O12354" t="s">
        <v>202</v>
      </c>
      <c r="P12354" t="s">
        <v>2931</v>
      </c>
    </row>
    <row r="12355" spans="1:16" x14ac:dyDescent="0.25">
      <c r="A12355">
        <v>158183</v>
      </c>
      <c r="B12355" t="s">
        <v>399</v>
      </c>
      <c r="E12355" t="s">
        <v>13328</v>
      </c>
      <c r="G12355" t="s">
        <v>2501</v>
      </c>
      <c r="H12355" t="s">
        <v>198</v>
      </c>
      <c r="I12355" t="s">
        <v>2502</v>
      </c>
      <c r="J12355">
        <v>2007</v>
      </c>
      <c r="K12355">
        <v>2077655</v>
      </c>
      <c r="L12355">
        <v>12</v>
      </c>
      <c r="M12355" t="s">
        <v>200</v>
      </c>
      <c r="N12355" t="s">
        <v>13263</v>
      </c>
      <c r="O12355" t="s">
        <v>202</v>
      </c>
      <c r="P12355" t="s">
        <v>1476</v>
      </c>
    </row>
    <row r="12356" spans="1:16" x14ac:dyDescent="0.25">
      <c r="A12356">
        <v>158184</v>
      </c>
      <c r="B12356" t="s">
        <v>399</v>
      </c>
      <c r="E12356" t="s">
        <v>13329</v>
      </c>
      <c r="G12356" t="s">
        <v>2501</v>
      </c>
      <c r="H12356" t="s">
        <v>198</v>
      </c>
      <c r="I12356" t="s">
        <v>2502</v>
      </c>
      <c r="J12356">
        <v>2009</v>
      </c>
      <c r="K12356">
        <v>887082</v>
      </c>
      <c r="L12356">
        <v>12</v>
      </c>
      <c r="M12356" t="s">
        <v>200</v>
      </c>
      <c r="N12356" t="s">
        <v>13263</v>
      </c>
      <c r="O12356" t="s">
        <v>202</v>
      </c>
      <c r="P12356" t="s">
        <v>13330</v>
      </c>
    </row>
    <row r="12357" spans="1:16" x14ac:dyDescent="0.25">
      <c r="A12357">
        <v>158185</v>
      </c>
      <c r="B12357" t="s">
        <v>399</v>
      </c>
      <c r="E12357" t="s">
        <v>13331</v>
      </c>
      <c r="G12357" t="s">
        <v>2501</v>
      </c>
      <c r="H12357" t="s">
        <v>198</v>
      </c>
      <c r="I12357" t="s">
        <v>2502</v>
      </c>
      <c r="J12357">
        <v>2007</v>
      </c>
      <c r="K12357">
        <v>2437025</v>
      </c>
      <c r="L12357">
        <v>12</v>
      </c>
      <c r="M12357" t="s">
        <v>200</v>
      </c>
      <c r="N12357" t="s">
        <v>13263</v>
      </c>
      <c r="O12357" t="s">
        <v>202</v>
      </c>
      <c r="P12357" t="s">
        <v>448</v>
      </c>
    </row>
    <row r="12358" spans="1:16" x14ac:dyDescent="0.25">
      <c r="A12358">
        <v>158186</v>
      </c>
      <c r="B12358" t="s">
        <v>399</v>
      </c>
      <c r="E12358" t="s">
        <v>13332</v>
      </c>
      <c r="G12358" t="s">
        <v>2501</v>
      </c>
      <c r="H12358" t="s">
        <v>198</v>
      </c>
      <c r="I12358" t="s">
        <v>2502</v>
      </c>
      <c r="J12358">
        <v>2010</v>
      </c>
      <c r="K12358">
        <v>2410700</v>
      </c>
      <c r="L12358">
        <v>12</v>
      </c>
      <c r="M12358" t="s">
        <v>200</v>
      </c>
      <c r="N12358" t="s">
        <v>13263</v>
      </c>
      <c r="O12358" t="s">
        <v>202</v>
      </c>
      <c r="P12358" t="s">
        <v>1935</v>
      </c>
    </row>
    <row r="12359" spans="1:16" x14ac:dyDescent="0.25">
      <c r="A12359">
        <v>158187</v>
      </c>
      <c r="B12359" t="s">
        <v>399</v>
      </c>
      <c r="E12359" t="s">
        <v>13333</v>
      </c>
      <c r="G12359" t="s">
        <v>2501</v>
      </c>
      <c r="H12359" t="s">
        <v>198</v>
      </c>
      <c r="I12359" t="s">
        <v>2502</v>
      </c>
      <c r="J12359">
        <v>2010</v>
      </c>
      <c r="K12359">
        <v>1290618</v>
      </c>
      <c r="L12359">
        <v>12</v>
      </c>
      <c r="M12359" t="s">
        <v>200</v>
      </c>
      <c r="N12359" t="s">
        <v>13263</v>
      </c>
      <c r="O12359" t="s">
        <v>202</v>
      </c>
      <c r="P12359" t="s">
        <v>1479</v>
      </c>
    </row>
    <row r="12360" spans="1:16" x14ac:dyDescent="0.25">
      <c r="A12360">
        <v>158188</v>
      </c>
      <c r="B12360" t="s">
        <v>399</v>
      </c>
      <c r="E12360" t="s">
        <v>13334</v>
      </c>
      <c r="G12360" t="s">
        <v>2501</v>
      </c>
      <c r="H12360" t="s">
        <v>198</v>
      </c>
      <c r="I12360" t="s">
        <v>2502</v>
      </c>
      <c r="J12360">
        <v>2011</v>
      </c>
      <c r="K12360">
        <v>1622862</v>
      </c>
      <c r="L12360">
        <v>12</v>
      </c>
      <c r="M12360" t="s">
        <v>200</v>
      </c>
      <c r="N12360" t="s">
        <v>13263</v>
      </c>
      <c r="O12360" t="s">
        <v>202</v>
      </c>
      <c r="P12360" t="s">
        <v>7277</v>
      </c>
    </row>
    <row r="12361" spans="1:16" x14ac:dyDescent="0.25">
      <c r="A12361">
        <v>158189</v>
      </c>
      <c r="B12361" t="s">
        <v>399</v>
      </c>
      <c r="E12361" t="s">
        <v>13335</v>
      </c>
      <c r="G12361" t="s">
        <v>2501</v>
      </c>
      <c r="H12361" t="s">
        <v>198</v>
      </c>
      <c r="I12361" t="s">
        <v>2502</v>
      </c>
      <c r="J12361">
        <v>2011</v>
      </c>
      <c r="K12361">
        <v>2196363</v>
      </c>
      <c r="L12361">
        <v>12</v>
      </c>
      <c r="M12361" t="s">
        <v>200</v>
      </c>
      <c r="N12361" t="s">
        <v>13263</v>
      </c>
      <c r="O12361" t="s">
        <v>202</v>
      </c>
      <c r="P12361" t="s">
        <v>3564</v>
      </c>
    </row>
    <row r="12362" spans="1:16" x14ac:dyDescent="0.25">
      <c r="A12362">
        <v>158190</v>
      </c>
      <c r="B12362" t="s">
        <v>399</v>
      </c>
      <c r="E12362" t="s">
        <v>13336</v>
      </c>
      <c r="G12362" t="s">
        <v>9531</v>
      </c>
      <c r="H12362" t="s">
        <v>198</v>
      </c>
      <c r="I12362" t="s">
        <v>9532</v>
      </c>
      <c r="J12362">
        <v>2005</v>
      </c>
      <c r="K12362">
        <v>866215</v>
      </c>
      <c r="L12362">
        <v>15</v>
      </c>
      <c r="M12362" t="s">
        <v>200</v>
      </c>
      <c r="N12362" t="s">
        <v>13266</v>
      </c>
      <c r="O12362" t="s">
        <v>202</v>
      </c>
      <c r="P12362" t="s">
        <v>6317</v>
      </c>
    </row>
    <row r="12363" spans="1:16" x14ac:dyDescent="0.25">
      <c r="A12363">
        <v>158191</v>
      </c>
      <c r="B12363" t="s">
        <v>399</v>
      </c>
      <c r="E12363" t="s">
        <v>13337</v>
      </c>
      <c r="G12363" t="s">
        <v>9531</v>
      </c>
      <c r="H12363" t="s">
        <v>198</v>
      </c>
      <c r="I12363" t="s">
        <v>9532</v>
      </c>
      <c r="J12363">
        <v>2007</v>
      </c>
      <c r="K12363">
        <v>4772853</v>
      </c>
      <c r="L12363">
        <v>15</v>
      </c>
      <c r="M12363" t="s">
        <v>200</v>
      </c>
      <c r="N12363" t="s">
        <v>13266</v>
      </c>
      <c r="O12363" t="s">
        <v>202</v>
      </c>
      <c r="P12363" t="s">
        <v>537</v>
      </c>
    </row>
    <row r="12364" spans="1:16" x14ac:dyDescent="0.25">
      <c r="A12364">
        <v>158192</v>
      </c>
      <c r="B12364" t="s">
        <v>399</v>
      </c>
      <c r="E12364" t="s">
        <v>13338</v>
      </c>
      <c r="G12364" t="s">
        <v>9531</v>
      </c>
      <c r="H12364" t="s">
        <v>198</v>
      </c>
      <c r="I12364" t="s">
        <v>9532</v>
      </c>
      <c r="J12364">
        <v>2009</v>
      </c>
      <c r="K12364">
        <v>1219273</v>
      </c>
      <c r="L12364">
        <v>15</v>
      </c>
      <c r="M12364" t="s">
        <v>200</v>
      </c>
      <c r="N12364" t="s">
        <v>13266</v>
      </c>
      <c r="O12364" t="s">
        <v>202</v>
      </c>
      <c r="P12364" t="s">
        <v>13339</v>
      </c>
    </row>
    <row r="12365" spans="1:16" x14ac:dyDescent="0.25">
      <c r="A12365">
        <v>158193</v>
      </c>
      <c r="B12365" t="s">
        <v>399</v>
      </c>
      <c r="E12365" t="s">
        <v>13340</v>
      </c>
      <c r="G12365" t="s">
        <v>9531</v>
      </c>
      <c r="H12365" t="s">
        <v>198</v>
      </c>
      <c r="I12365" t="s">
        <v>9532</v>
      </c>
      <c r="J12365">
        <v>2007</v>
      </c>
      <c r="K12365">
        <v>4196559</v>
      </c>
      <c r="L12365">
        <v>15</v>
      </c>
      <c r="M12365" t="s">
        <v>200</v>
      </c>
      <c r="N12365" t="s">
        <v>13266</v>
      </c>
      <c r="O12365" t="s">
        <v>202</v>
      </c>
      <c r="P12365" t="s">
        <v>5623</v>
      </c>
    </row>
    <row r="12366" spans="1:16" x14ac:dyDescent="0.25">
      <c r="A12366">
        <v>158194</v>
      </c>
      <c r="B12366" t="s">
        <v>399</v>
      </c>
      <c r="E12366" t="s">
        <v>13341</v>
      </c>
      <c r="G12366" t="s">
        <v>3903</v>
      </c>
      <c r="H12366" t="s">
        <v>198</v>
      </c>
      <c r="I12366" t="s">
        <v>3904</v>
      </c>
      <c r="J12366">
        <v>2005</v>
      </c>
      <c r="K12366">
        <v>2245013</v>
      </c>
      <c r="L12366">
        <v>19</v>
      </c>
      <c r="M12366" t="s">
        <v>200</v>
      </c>
      <c r="N12366" t="s">
        <v>13266</v>
      </c>
      <c r="O12366" t="s">
        <v>202</v>
      </c>
      <c r="P12366" t="s">
        <v>13342</v>
      </c>
    </row>
    <row r="12367" spans="1:16" x14ac:dyDescent="0.25">
      <c r="A12367">
        <v>158195</v>
      </c>
      <c r="B12367" t="s">
        <v>399</v>
      </c>
      <c r="E12367" t="s">
        <v>13343</v>
      </c>
      <c r="G12367" t="s">
        <v>3903</v>
      </c>
      <c r="H12367" t="s">
        <v>198</v>
      </c>
      <c r="I12367" t="s">
        <v>3904</v>
      </c>
      <c r="J12367">
        <v>2010</v>
      </c>
      <c r="K12367">
        <v>1720239</v>
      </c>
      <c r="L12367">
        <v>19</v>
      </c>
      <c r="M12367" t="s">
        <v>200</v>
      </c>
      <c r="N12367" t="s">
        <v>13266</v>
      </c>
      <c r="O12367" t="s">
        <v>202</v>
      </c>
      <c r="P12367" t="s">
        <v>13344</v>
      </c>
    </row>
    <row r="12368" spans="1:16" x14ac:dyDescent="0.25">
      <c r="A12368">
        <v>158196</v>
      </c>
      <c r="B12368" t="s">
        <v>399</v>
      </c>
      <c r="E12368" t="s">
        <v>13345</v>
      </c>
      <c r="G12368" t="s">
        <v>2704</v>
      </c>
      <c r="H12368" t="s">
        <v>198</v>
      </c>
      <c r="I12368" t="s">
        <v>2705</v>
      </c>
      <c r="J12368">
        <v>2004</v>
      </c>
      <c r="K12368">
        <v>2527878</v>
      </c>
      <c r="L12368">
        <v>20</v>
      </c>
      <c r="M12368" t="s">
        <v>200</v>
      </c>
      <c r="N12368" t="s">
        <v>13263</v>
      </c>
      <c r="O12368" t="s">
        <v>202</v>
      </c>
      <c r="P12368" t="s">
        <v>1935</v>
      </c>
    </row>
    <row r="12369" spans="1:16" x14ac:dyDescent="0.25">
      <c r="A12369">
        <v>158197</v>
      </c>
      <c r="B12369" t="s">
        <v>399</v>
      </c>
      <c r="E12369" t="s">
        <v>13346</v>
      </c>
      <c r="G12369" t="s">
        <v>2704</v>
      </c>
      <c r="H12369" t="s">
        <v>198</v>
      </c>
      <c r="I12369" t="s">
        <v>2705</v>
      </c>
      <c r="J12369">
        <v>2004</v>
      </c>
      <c r="K12369">
        <v>2149100</v>
      </c>
      <c r="L12369">
        <v>20</v>
      </c>
      <c r="M12369" t="s">
        <v>200</v>
      </c>
      <c r="N12369" t="s">
        <v>13263</v>
      </c>
      <c r="O12369" t="s">
        <v>202</v>
      </c>
      <c r="P12369" t="s">
        <v>6317</v>
      </c>
    </row>
    <row r="12370" spans="1:16" x14ac:dyDescent="0.25">
      <c r="A12370">
        <v>158198</v>
      </c>
      <c r="B12370" t="s">
        <v>399</v>
      </c>
      <c r="E12370" t="s">
        <v>13347</v>
      </c>
      <c r="G12370" t="s">
        <v>2704</v>
      </c>
      <c r="H12370" t="s">
        <v>198</v>
      </c>
      <c r="I12370" t="s">
        <v>2705</v>
      </c>
      <c r="J12370">
        <v>2004</v>
      </c>
      <c r="K12370">
        <v>786150</v>
      </c>
      <c r="L12370">
        <v>20</v>
      </c>
      <c r="M12370" t="s">
        <v>200</v>
      </c>
      <c r="N12370" t="s">
        <v>13263</v>
      </c>
      <c r="O12370" t="s">
        <v>202</v>
      </c>
      <c r="P12370" t="s">
        <v>446</v>
      </c>
    </row>
    <row r="12371" spans="1:16" x14ac:dyDescent="0.25">
      <c r="A12371">
        <v>158199</v>
      </c>
      <c r="B12371" t="s">
        <v>399</v>
      </c>
      <c r="E12371" t="s">
        <v>13348</v>
      </c>
      <c r="G12371" t="s">
        <v>2704</v>
      </c>
      <c r="H12371" t="s">
        <v>198</v>
      </c>
      <c r="I12371" t="s">
        <v>2705</v>
      </c>
      <c r="J12371">
        <v>2008</v>
      </c>
      <c r="K12371">
        <v>2111857</v>
      </c>
      <c r="L12371">
        <v>20</v>
      </c>
      <c r="M12371" t="s">
        <v>200</v>
      </c>
      <c r="N12371" t="s">
        <v>13266</v>
      </c>
      <c r="O12371" t="s">
        <v>202</v>
      </c>
      <c r="P12371" t="s">
        <v>448</v>
      </c>
    </row>
    <row r="12372" spans="1:16" x14ac:dyDescent="0.25">
      <c r="A12372">
        <v>158200</v>
      </c>
      <c r="B12372" t="s">
        <v>399</v>
      </c>
      <c r="E12372" t="s">
        <v>13349</v>
      </c>
      <c r="G12372" t="s">
        <v>2704</v>
      </c>
      <c r="H12372" t="s">
        <v>198</v>
      </c>
      <c r="I12372" t="s">
        <v>2705</v>
      </c>
      <c r="J12372">
        <v>2008</v>
      </c>
      <c r="K12372">
        <v>1805089</v>
      </c>
      <c r="L12372">
        <v>20</v>
      </c>
      <c r="M12372" t="s">
        <v>200</v>
      </c>
      <c r="N12372" t="s">
        <v>13266</v>
      </c>
      <c r="O12372" t="s">
        <v>202</v>
      </c>
      <c r="P12372" t="s">
        <v>1476</v>
      </c>
    </row>
    <row r="12373" spans="1:16" x14ac:dyDescent="0.25">
      <c r="A12373">
        <v>158201</v>
      </c>
      <c r="B12373" t="s">
        <v>399</v>
      </c>
      <c r="E12373" t="s">
        <v>13350</v>
      </c>
      <c r="G12373" t="s">
        <v>2704</v>
      </c>
      <c r="H12373" t="s">
        <v>198</v>
      </c>
      <c r="I12373" t="s">
        <v>2705</v>
      </c>
      <c r="J12373">
        <v>2008</v>
      </c>
      <c r="K12373">
        <v>1492682</v>
      </c>
      <c r="L12373">
        <v>20</v>
      </c>
      <c r="M12373" t="s">
        <v>200</v>
      </c>
      <c r="N12373" t="s">
        <v>13266</v>
      </c>
      <c r="O12373" t="s">
        <v>202</v>
      </c>
      <c r="P12373" t="s">
        <v>13351</v>
      </c>
    </row>
    <row r="12374" spans="1:16" x14ac:dyDescent="0.25">
      <c r="A12374">
        <v>158202</v>
      </c>
      <c r="B12374" t="s">
        <v>399</v>
      </c>
      <c r="E12374" t="s">
        <v>13352</v>
      </c>
      <c r="G12374" t="s">
        <v>2704</v>
      </c>
      <c r="H12374" t="s">
        <v>198</v>
      </c>
      <c r="I12374" t="s">
        <v>2705</v>
      </c>
      <c r="J12374">
        <v>2008</v>
      </c>
      <c r="K12374">
        <v>2149000</v>
      </c>
      <c r="L12374">
        <v>20</v>
      </c>
      <c r="M12374" t="s">
        <v>200</v>
      </c>
      <c r="N12374" t="s">
        <v>13263</v>
      </c>
      <c r="O12374" t="s">
        <v>202</v>
      </c>
      <c r="P12374" t="s">
        <v>3293</v>
      </c>
    </row>
    <row r="12375" spans="1:16" x14ac:dyDescent="0.25">
      <c r="A12375">
        <v>158203</v>
      </c>
      <c r="B12375" t="s">
        <v>399</v>
      </c>
      <c r="E12375" t="s">
        <v>13353</v>
      </c>
      <c r="G12375" t="s">
        <v>1549</v>
      </c>
      <c r="H12375" t="s">
        <v>198</v>
      </c>
      <c r="I12375" t="s">
        <v>1550</v>
      </c>
      <c r="J12375">
        <v>2009</v>
      </c>
      <c r="K12375">
        <v>947947</v>
      </c>
      <c r="L12375">
        <v>24</v>
      </c>
      <c r="M12375" t="s">
        <v>200</v>
      </c>
      <c r="N12375" t="s">
        <v>13319</v>
      </c>
      <c r="O12375" t="s">
        <v>202</v>
      </c>
      <c r="P12375" t="s">
        <v>2495</v>
      </c>
    </row>
    <row r="12376" spans="1:16" x14ac:dyDescent="0.25">
      <c r="A12376">
        <v>158204</v>
      </c>
      <c r="B12376" t="s">
        <v>399</v>
      </c>
      <c r="E12376" t="s">
        <v>13354</v>
      </c>
      <c r="G12376" t="s">
        <v>3127</v>
      </c>
      <c r="H12376" t="s">
        <v>198</v>
      </c>
      <c r="I12376" t="s">
        <v>3128</v>
      </c>
      <c r="J12376">
        <v>2007</v>
      </c>
      <c r="K12376">
        <v>1030134</v>
      </c>
      <c r="L12376">
        <v>25</v>
      </c>
      <c r="M12376" t="s">
        <v>200</v>
      </c>
      <c r="N12376" t="s">
        <v>13263</v>
      </c>
      <c r="O12376" t="s">
        <v>202</v>
      </c>
      <c r="P12376" t="s">
        <v>6315</v>
      </c>
    </row>
    <row r="12377" spans="1:16" x14ac:dyDescent="0.25">
      <c r="A12377">
        <v>158205</v>
      </c>
      <c r="B12377" t="s">
        <v>399</v>
      </c>
      <c r="E12377" t="s">
        <v>13355</v>
      </c>
      <c r="G12377" t="s">
        <v>3127</v>
      </c>
      <c r="H12377" t="s">
        <v>198</v>
      </c>
      <c r="I12377" t="s">
        <v>3128</v>
      </c>
      <c r="J12377">
        <v>2008</v>
      </c>
      <c r="K12377">
        <v>1893105</v>
      </c>
      <c r="L12377">
        <v>25</v>
      </c>
      <c r="M12377" t="s">
        <v>200</v>
      </c>
      <c r="N12377" t="s">
        <v>13263</v>
      </c>
      <c r="O12377" t="s">
        <v>202</v>
      </c>
      <c r="P12377" t="s">
        <v>5793</v>
      </c>
    </row>
    <row r="12378" spans="1:16" x14ac:dyDescent="0.25">
      <c r="A12378">
        <v>158206</v>
      </c>
      <c r="B12378" t="s">
        <v>399</v>
      </c>
      <c r="E12378" t="s">
        <v>13356</v>
      </c>
      <c r="G12378" t="s">
        <v>3127</v>
      </c>
      <c r="H12378" t="s">
        <v>198</v>
      </c>
      <c r="I12378" t="s">
        <v>3128</v>
      </c>
      <c r="J12378">
        <v>2008</v>
      </c>
      <c r="K12378">
        <v>1214117</v>
      </c>
      <c r="L12378">
        <v>25</v>
      </c>
      <c r="M12378" t="s">
        <v>200</v>
      </c>
      <c r="N12378" t="s">
        <v>13263</v>
      </c>
      <c r="O12378" t="s">
        <v>202</v>
      </c>
      <c r="P12378" t="s">
        <v>13357</v>
      </c>
    </row>
    <row r="12379" spans="1:16" x14ac:dyDescent="0.25">
      <c r="A12379">
        <v>158207</v>
      </c>
      <c r="B12379" t="s">
        <v>399</v>
      </c>
      <c r="E12379" t="s">
        <v>13358</v>
      </c>
      <c r="G12379" t="s">
        <v>3127</v>
      </c>
      <c r="H12379" t="s">
        <v>198</v>
      </c>
      <c r="I12379" t="s">
        <v>3128</v>
      </c>
      <c r="J12379">
        <v>2008</v>
      </c>
      <c r="K12379">
        <v>2998978</v>
      </c>
      <c r="L12379">
        <v>25</v>
      </c>
      <c r="M12379" t="s">
        <v>200</v>
      </c>
      <c r="N12379" t="s">
        <v>13263</v>
      </c>
      <c r="O12379" t="s">
        <v>202</v>
      </c>
      <c r="P12379" t="s">
        <v>5793</v>
      </c>
    </row>
    <row r="12380" spans="1:16" x14ac:dyDescent="0.25">
      <c r="A12380">
        <v>158208</v>
      </c>
      <c r="B12380" t="s">
        <v>399</v>
      </c>
      <c r="E12380" t="s">
        <v>13359</v>
      </c>
      <c r="G12380" t="s">
        <v>3127</v>
      </c>
      <c r="H12380" t="s">
        <v>198</v>
      </c>
      <c r="I12380" t="s">
        <v>3128</v>
      </c>
      <c r="J12380">
        <v>2009</v>
      </c>
      <c r="K12380">
        <v>1896799</v>
      </c>
      <c r="L12380">
        <v>25</v>
      </c>
      <c r="M12380" t="s">
        <v>200</v>
      </c>
      <c r="N12380" t="s">
        <v>13263</v>
      </c>
      <c r="O12380" t="s">
        <v>202</v>
      </c>
      <c r="P12380" t="s">
        <v>3293</v>
      </c>
    </row>
    <row r="12381" spans="1:16" x14ac:dyDescent="0.25">
      <c r="A12381">
        <v>158209</v>
      </c>
      <c r="B12381" t="s">
        <v>399</v>
      </c>
      <c r="E12381" t="s">
        <v>13360</v>
      </c>
      <c r="G12381" t="s">
        <v>3127</v>
      </c>
      <c r="H12381" t="s">
        <v>198</v>
      </c>
      <c r="I12381" t="s">
        <v>3128</v>
      </c>
      <c r="J12381">
        <v>2009</v>
      </c>
      <c r="K12381">
        <v>828542</v>
      </c>
      <c r="L12381">
        <v>25</v>
      </c>
      <c r="M12381" t="s">
        <v>200</v>
      </c>
      <c r="N12381" t="s">
        <v>13263</v>
      </c>
      <c r="O12381" t="s">
        <v>202</v>
      </c>
      <c r="P12381" t="s">
        <v>448</v>
      </c>
    </row>
    <row r="12382" spans="1:16" x14ac:dyDescent="0.25">
      <c r="A12382">
        <v>158210</v>
      </c>
      <c r="B12382" t="s">
        <v>399</v>
      </c>
      <c r="E12382" t="s">
        <v>13361</v>
      </c>
      <c r="G12382" t="s">
        <v>326</v>
      </c>
      <c r="H12382" t="s">
        <v>198</v>
      </c>
      <c r="I12382" t="s">
        <v>9381</v>
      </c>
      <c r="J12382">
        <v>2006</v>
      </c>
      <c r="K12382">
        <v>3157982</v>
      </c>
      <c r="L12382">
        <v>26</v>
      </c>
      <c r="M12382" t="s">
        <v>200</v>
      </c>
      <c r="N12382" t="s">
        <v>13263</v>
      </c>
      <c r="O12382" t="s">
        <v>202</v>
      </c>
      <c r="P12382" t="s">
        <v>13362</v>
      </c>
    </row>
    <row r="12383" spans="1:16" x14ac:dyDescent="0.25">
      <c r="A12383">
        <v>158211</v>
      </c>
      <c r="B12383" t="s">
        <v>399</v>
      </c>
      <c r="E12383" t="s">
        <v>13363</v>
      </c>
      <c r="G12383" t="s">
        <v>326</v>
      </c>
      <c r="H12383" t="s">
        <v>198</v>
      </c>
      <c r="I12383" t="s">
        <v>9381</v>
      </c>
      <c r="J12383">
        <v>2006</v>
      </c>
      <c r="K12383">
        <v>3375611</v>
      </c>
      <c r="L12383">
        <v>26</v>
      </c>
      <c r="M12383" t="s">
        <v>200</v>
      </c>
      <c r="N12383" t="s">
        <v>13263</v>
      </c>
      <c r="O12383" t="s">
        <v>202</v>
      </c>
      <c r="P12383" t="s">
        <v>13364</v>
      </c>
    </row>
    <row r="12384" spans="1:16" x14ac:dyDescent="0.25">
      <c r="A12384">
        <v>158212</v>
      </c>
      <c r="B12384" t="s">
        <v>399</v>
      </c>
      <c r="E12384" t="s">
        <v>13365</v>
      </c>
      <c r="G12384" t="s">
        <v>326</v>
      </c>
      <c r="H12384" t="s">
        <v>198</v>
      </c>
      <c r="I12384" t="s">
        <v>9381</v>
      </c>
      <c r="J12384">
        <v>2007</v>
      </c>
      <c r="K12384">
        <v>1629018</v>
      </c>
      <c r="L12384">
        <v>26</v>
      </c>
      <c r="M12384" t="s">
        <v>200</v>
      </c>
      <c r="N12384" t="s">
        <v>13263</v>
      </c>
      <c r="O12384" t="s">
        <v>202</v>
      </c>
      <c r="P12384" t="s">
        <v>13366</v>
      </c>
    </row>
    <row r="12385" spans="1:16" x14ac:dyDescent="0.25">
      <c r="A12385">
        <v>158213</v>
      </c>
      <c r="B12385" t="s">
        <v>399</v>
      </c>
      <c r="E12385" t="s">
        <v>13367</v>
      </c>
      <c r="G12385" t="s">
        <v>326</v>
      </c>
      <c r="H12385" t="s">
        <v>198</v>
      </c>
      <c r="I12385" t="s">
        <v>9381</v>
      </c>
      <c r="J12385">
        <v>2008</v>
      </c>
      <c r="K12385">
        <v>2560282</v>
      </c>
      <c r="L12385">
        <v>26</v>
      </c>
      <c r="M12385" t="s">
        <v>200</v>
      </c>
      <c r="N12385" t="s">
        <v>13263</v>
      </c>
      <c r="O12385" t="s">
        <v>202</v>
      </c>
      <c r="P12385" t="s">
        <v>5908</v>
      </c>
    </row>
    <row r="12386" spans="1:16" x14ac:dyDescent="0.25">
      <c r="A12386">
        <v>158214</v>
      </c>
      <c r="B12386" t="s">
        <v>399</v>
      </c>
      <c r="E12386" t="s">
        <v>13368</v>
      </c>
      <c r="G12386" t="s">
        <v>326</v>
      </c>
      <c r="H12386" t="s">
        <v>198</v>
      </c>
      <c r="I12386" t="s">
        <v>9381</v>
      </c>
      <c r="J12386">
        <v>2009</v>
      </c>
      <c r="K12386">
        <v>2937875</v>
      </c>
      <c r="L12386">
        <v>26</v>
      </c>
      <c r="M12386" t="s">
        <v>200</v>
      </c>
      <c r="N12386" t="s">
        <v>13263</v>
      </c>
      <c r="O12386" t="s">
        <v>202</v>
      </c>
      <c r="P12386" t="s">
        <v>5920</v>
      </c>
    </row>
    <row r="12387" spans="1:16" x14ac:dyDescent="0.25">
      <c r="A12387">
        <v>158215</v>
      </c>
      <c r="B12387" t="s">
        <v>399</v>
      </c>
      <c r="E12387" t="s">
        <v>13369</v>
      </c>
      <c r="G12387" t="s">
        <v>326</v>
      </c>
      <c r="H12387" t="s">
        <v>198</v>
      </c>
      <c r="I12387" t="s">
        <v>9381</v>
      </c>
      <c r="J12387">
        <v>2010</v>
      </c>
      <c r="K12387">
        <v>1624462</v>
      </c>
      <c r="L12387">
        <v>26</v>
      </c>
      <c r="M12387" t="s">
        <v>200</v>
      </c>
      <c r="N12387" t="s">
        <v>13263</v>
      </c>
      <c r="O12387" t="s">
        <v>202</v>
      </c>
      <c r="P12387" t="s">
        <v>1204</v>
      </c>
    </row>
    <row r="12388" spans="1:16" x14ac:dyDescent="0.25">
      <c r="A12388">
        <v>158216</v>
      </c>
      <c r="B12388" t="s">
        <v>399</v>
      </c>
      <c r="E12388" t="s">
        <v>13370</v>
      </c>
      <c r="G12388" t="s">
        <v>6089</v>
      </c>
      <c r="H12388" t="s">
        <v>198</v>
      </c>
      <c r="I12388" t="s">
        <v>6117</v>
      </c>
      <c r="J12388">
        <v>2007</v>
      </c>
      <c r="K12388">
        <v>1356239</v>
      </c>
      <c r="L12388">
        <v>29</v>
      </c>
      <c r="M12388" t="s">
        <v>200</v>
      </c>
      <c r="N12388" t="s">
        <v>13266</v>
      </c>
      <c r="O12388" t="s">
        <v>202</v>
      </c>
      <c r="P12388" t="s">
        <v>5672</v>
      </c>
    </row>
    <row r="12389" spans="1:16" x14ac:dyDescent="0.25">
      <c r="A12389">
        <v>158217</v>
      </c>
      <c r="B12389" t="s">
        <v>399</v>
      </c>
      <c r="E12389" t="s">
        <v>13371</v>
      </c>
      <c r="G12389" t="s">
        <v>6089</v>
      </c>
      <c r="H12389" t="s">
        <v>198</v>
      </c>
      <c r="I12389" t="s">
        <v>6117</v>
      </c>
      <c r="J12389">
        <v>2007</v>
      </c>
      <c r="K12389">
        <v>2164708</v>
      </c>
      <c r="L12389">
        <v>29</v>
      </c>
      <c r="M12389" t="s">
        <v>200</v>
      </c>
      <c r="N12389" t="s">
        <v>13266</v>
      </c>
      <c r="O12389" t="s">
        <v>202</v>
      </c>
      <c r="P12389" t="s">
        <v>13372</v>
      </c>
    </row>
    <row r="12390" spans="1:16" x14ac:dyDescent="0.25">
      <c r="A12390">
        <v>158218</v>
      </c>
      <c r="B12390" t="s">
        <v>399</v>
      </c>
      <c r="E12390" t="s">
        <v>13373</v>
      </c>
      <c r="G12390" t="s">
        <v>6089</v>
      </c>
      <c r="H12390" t="s">
        <v>198</v>
      </c>
      <c r="I12390" t="s">
        <v>6117</v>
      </c>
      <c r="J12390">
        <v>2008</v>
      </c>
      <c r="K12390">
        <v>3115258</v>
      </c>
      <c r="L12390">
        <v>29</v>
      </c>
      <c r="M12390" t="s">
        <v>200</v>
      </c>
      <c r="N12390" t="s">
        <v>13266</v>
      </c>
      <c r="O12390" t="s">
        <v>202</v>
      </c>
      <c r="P12390" t="s">
        <v>1506</v>
      </c>
    </row>
    <row r="12391" spans="1:16" x14ac:dyDescent="0.25">
      <c r="A12391">
        <v>158219</v>
      </c>
      <c r="B12391" t="s">
        <v>399</v>
      </c>
      <c r="E12391" t="s">
        <v>13374</v>
      </c>
      <c r="G12391" t="s">
        <v>6089</v>
      </c>
      <c r="H12391" t="s">
        <v>198</v>
      </c>
      <c r="I12391" t="s">
        <v>6117</v>
      </c>
      <c r="J12391">
        <v>2007</v>
      </c>
      <c r="K12391">
        <v>408486</v>
      </c>
      <c r="L12391">
        <v>29</v>
      </c>
      <c r="M12391" t="s">
        <v>200</v>
      </c>
      <c r="N12391" t="s">
        <v>13266</v>
      </c>
      <c r="O12391" t="s">
        <v>202</v>
      </c>
      <c r="P12391" t="s">
        <v>1479</v>
      </c>
    </row>
    <row r="12392" spans="1:16" x14ac:dyDescent="0.25">
      <c r="A12392">
        <v>158220</v>
      </c>
      <c r="B12392" t="s">
        <v>399</v>
      </c>
      <c r="E12392" t="s">
        <v>13375</v>
      </c>
      <c r="G12392" t="s">
        <v>6089</v>
      </c>
      <c r="H12392" t="s">
        <v>198</v>
      </c>
      <c r="I12392" t="s">
        <v>6117</v>
      </c>
      <c r="J12392">
        <v>2006</v>
      </c>
      <c r="K12392">
        <v>2690950</v>
      </c>
      <c r="L12392">
        <v>29</v>
      </c>
      <c r="M12392" t="s">
        <v>200</v>
      </c>
      <c r="N12392" t="s">
        <v>13266</v>
      </c>
      <c r="O12392" t="s">
        <v>202</v>
      </c>
      <c r="P12392" t="s">
        <v>5170</v>
      </c>
    </row>
    <row r="12393" spans="1:16" ht="30" x14ac:dyDescent="0.25">
      <c r="A12393">
        <v>158221</v>
      </c>
      <c r="B12393" t="s">
        <v>399</v>
      </c>
      <c r="E12393" s="18" t="s">
        <v>13376</v>
      </c>
      <c r="G12393" t="s">
        <v>6089</v>
      </c>
      <c r="H12393" t="s">
        <v>198</v>
      </c>
      <c r="I12393" t="s">
        <v>6117</v>
      </c>
      <c r="J12393">
        <v>2007</v>
      </c>
      <c r="K12393">
        <v>2098941</v>
      </c>
      <c r="L12393">
        <v>29</v>
      </c>
      <c r="M12393" t="s">
        <v>200</v>
      </c>
      <c r="N12393" t="s">
        <v>13263</v>
      </c>
      <c r="O12393" t="s">
        <v>202</v>
      </c>
      <c r="P12393" t="s">
        <v>1506</v>
      </c>
    </row>
    <row r="12394" spans="1:16" x14ac:dyDescent="0.25">
      <c r="A12394">
        <v>158222</v>
      </c>
      <c r="B12394" t="s">
        <v>399</v>
      </c>
      <c r="E12394" t="s">
        <v>13377</v>
      </c>
      <c r="G12394" t="s">
        <v>6089</v>
      </c>
      <c r="H12394" t="s">
        <v>198</v>
      </c>
      <c r="I12394" t="s">
        <v>6117</v>
      </c>
      <c r="J12394">
        <v>2007</v>
      </c>
      <c r="K12394">
        <v>622901</v>
      </c>
      <c r="L12394">
        <v>29</v>
      </c>
      <c r="M12394" t="s">
        <v>200</v>
      </c>
      <c r="N12394" t="s">
        <v>13266</v>
      </c>
      <c r="O12394" t="s">
        <v>202</v>
      </c>
      <c r="P12394" t="s">
        <v>1242</v>
      </c>
    </row>
    <row r="12395" spans="1:16" x14ac:dyDescent="0.25">
      <c r="A12395">
        <v>158223</v>
      </c>
      <c r="B12395" t="s">
        <v>399</v>
      </c>
      <c r="E12395" t="s">
        <v>13378</v>
      </c>
      <c r="G12395" t="s">
        <v>6089</v>
      </c>
      <c r="H12395" t="s">
        <v>198</v>
      </c>
      <c r="I12395" t="s">
        <v>6117</v>
      </c>
      <c r="J12395">
        <v>2007</v>
      </c>
      <c r="K12395">
        <v>562086</v>
      </c>
      <c r="L12395">
        <v>29</v>
      </c>
      <c r="M12395" t="s">
        <v>200</v>
      </c>
      <c r="N12395" t="s">
        <v>13266</v>
      </c>
      <c r="O12395" t="s">
        <v>202</v>
      </c>
      <c r="P12395" t="s">
        <v>450</v>
      </c>
    </row>
    <row r="12396" spans="1:16" x14ac:dyDescent="0.25">
      <c r="A12396">
        <v>158224</v>
      </c>
      <c r="B12396" t="s">
        <v>399</v>
      </c>
      <c r="E12396" t="s">
        <v>13379</v>
      </c>
      <c r="G12396" t="s">
        <v>6089</v>
      </c>
      <c r="H12396" t="s">
        <v>198</v>
      </c>
      <c r="I12396" t="s">
        <v>6117</v>
      </c>
      <c r="J12396">
        <v>2003</v>
      </c>
      <c r="K12396">
        <v>606863</v>
      </c>
      <c r="L12396">
        <v>29</v>
      </c>
      <c r="M12396" t="s">
        <v>200</v>
      </c>
      <c r="N12396" t="s">
        <v>13266</v>
      </c>
      <c r="O12396" t="s">
        <v>202</v>
      </c>
      <c r="P12396" t="s">
        <v>2931</v>
      </c>
    </row>
    <row r="12397" spans="1:16" x14ac:dyDescent="0.25">
      <c r="A12397">
        <v>158225</v>
      </c>
      <c r="B12397" t="s">
        <v>399</v>
      </c>
      <c r="E12397" t="s">
        <v>13380</v>
      </c>
      <c r="G12397" t="s">
        <v>6089</v>
      </c>
      <c r="H12397" t="s">
        <v>198</v>
      </c>
      <c r="I12397" t="s">
        <v>6117</v>
      </c>
      <c r="J12397">
        <v>2007</v>
      </c>
      <c r="K12397">
        <v>1207698</v>
      </c>
      <c r="L12397">
        <v>29</v>
      </c>
      <c r="M12397" t="s">
        <v>200</v>
      </c>
      <c r="N12397" t="s">
        <v>13266</v>
      </c>
      <c r="O12397" t="s">
        <v>202</v>
      </c>
      <c r="P12397" t="s">
        <v>2931</v>
      </c>
    </row>
    <row r="12398" spans="1:16" x14ac:dyDescent="0.25">
      <c r="A12398">
        <v>158226</v>
      </c>
      <c r="B12398" t="s">
        <v>399</v>
      </c>
      <c r="E12398" t="s">
        <v>13381</v>
      </c>
      <c r="G12398" t="s">
        <v>6089</v>
      </c>
      <c r="H12398" t="s">
        <v>198</v>
      </c>
      <c r="I12398" t="s">
        <v>6117</v>
      </c>
      <c r="J12398">
        <v>2006</v>
      </c>
      <c r="K12398">
        <v>2648756</v>
      </c>
      <c r="L12398">
        <v>29</v>
      </c>
      <c r="M12398" t="s">
        <v>200</v>
      </c>
      <c r="N12398" t="s">
        <v>13266</v>
      </c>
      <c r="O12398" t="s">
        <v>202</v>
      </c>
      <c r="P12398" t="s">
        <v>6315</v>
      </c>
    </row>
    <row r="12399" spans="1:16" x14ac:dyDescent="0.25">
      <c r="A12399">
        <v>158227</v>
      </c>
      <c r="B12399" t="s">
        <v>399</v>
      </c>
      <c r="E12399" t="s">
        <v>13382</v>
      </c>
      <c r="G12399" t="s">
        <v>6089</v>
      </c>
      <c r="H12399" t="s">
        <v>198</v>
      </c>
      <c r="I12399" t="s">
        <v>6117</v>
      </c>
      <c r="J12399">
        <v>2006</v>
      </c>
      <c r="K12399">
        <v>1215018</v>
      </c>
      <c r="L12399">
        <v>29</v>
      </c>
      <c r="M12399" t="s">
        <v>200</v>
      </c>
      <c r="N12399" t="s">
        <v>13266</v>
      </c>
      <c r="O12399" t="s">
        <v>202</v>
      </c>
      <c r="P12399" t="s">
        <v>442</v>
      </c>
    </row>
    <row r="12400" spans="1:16" x14ac:dyDescent="0.25">
      <c r="A12400">
        <v>158228</v>
      </c>
      <c r="B12400" t="s">
        <v>399</v>
      </c>
      <c r="E12400" t="s">
        <v>13383</v>
      </c>
      <c r="G12400" t="s">
        <v>6089</v>
      </c>
      <c r="H12400" t="s">
        <v>198</v>
      </c>
      <c r="I12400" t="s">
        <v>6117</v>
      </c>
      <c r="J12400">
        <v>2006</v>
      </c>
      <c r="K12400">
        <v>2218957</v>
      </c>
      <c r="L12400">
        <v>29</v>
      </c>
      <c r="M12400" t="s">
        <v>200</v>
      </c>
      <c r="N12400" t="s">
        <v>13266</v>
      </c>
      <c r="O12400" t="s">
        <v>202</v>
      </c>
      <c r="P12400" t="s">
        <v>5793</v>
      </c>
    </row>
    <row r="12401" spans="1:16" x14ac:dyDescent="0.25">
      <c r="A12401">
        <v>158229</v>
      </c>
      <c r="B12401" t="s">
        <v>399</v>
      </c>
      <c r="E12401" t="s">
        <v>13384</v>
      </c>
      <c r="G12401" t="s">
        <v>410</v>
      </c>
      <c r="H12401" t="s">
        <v>198</v>
      </c>
      <c r="I12401" t="s">
        <v>411</v>
      </c>
      <c r="J12401">
        <v>2004</v>
      </c>
      <c r="K12401">
        <v>3230384</v>
      </c>
      <c r="L12401">
        <v>32</v>
      </c>
      <c r="M12401" t="s">
        <v>200</v>
      </c>
      <c r="N12401" t="s">
        <v>13263</v>
      </c>
      <c r="O12401" t="s">
        <v>202</v>
      </c>
      <c r="P12401" t="s">
        <v>526</v>
      </c>
    </row>
    <row r="12402" spans="1:16" x14ac:dyDescent="0.25">
      <c r="A12402">
        <v>158230</v>
      </c>
      <c r="B12402" t="s">
        <v>399</v>
      </c>
      <c r="E12402" t="s">
        <v>13385</v>
      </c>
      <c r="G12402" t="s">
        <v>264</v>
      </c>
      <c r="H12402" t="s">
        <v>198</v>
      </c>
      <c r="I12402" t="s">
        <v>265</v>
      </c>
      <c r="J12402">
        <v>2006</v>
      </c>
      <c r="K12402">
        <v>985762</v>
      </c>
      <c r="L12402">
        <v>33</v>
      </c>
      <c r="M12402" t="s">
        <v>200</v>
      </c>
      <c r="N12402" t="s">
        <v>13263</v>
      </c>
      <c r="O12402" t="s">
        <v>202</v>
      </c>
      <c r="P12402" t="s">
        <v>1479</v>
      </c>
    </row>
    <row r="12403" spans="1:16" x14ac:dyDescent="0.25">
      <c r="A12403">
        <v>158231</v>
      </c>
      <c r="B12403" t="s">
        <v>399</v>
      </c>
      <c r="E12403" t="s">
        <v>13386</v>
      </c>
      <c r="G12403" t="s">
        <v>264</v>
      </c>
      <c r="H12403" t="s">
        <v>198</v>
      </c>
      <c r="I12403" t="s">
        <v>265</v>
      </c>
      <c r="J12403">
        <v>2006</v>
      </c>
      <c r="K12403">
        <v>1612872</v>
      </c>
      <c r="L12403">
        <v>33</v>
      </c>
      <c r="M12403" t="s">
        <v>200</v>
      </c>
      <c r="N12403" t="s">
        <v>13263</v>
      </c>
      <c r="O12403" t="s">
        <v>202</v>
      </c>
      <c r="P12403" t="s">
        <v>2939</v>
      </c>
    </row>
    <row r="12404" spans="1:16" x14ac:dyDescent="0.25">
      <c r="A12404">
        <v>158232</v>
      </c>
      <c r="B12404" t="s">
        <v>399</v>
      </c>
      <c r="E12404" t="s">
        <v>13387</v>
      </c>
      <c r="G12404" t="s">
        <v>264</v>
      </c>
      <c r="H12404" t="s">
        <v>198</v>
      </c>
      <c r="I12404" t="s">
        <v>265</v>
      </c>
      <c r="J12404">
        <v>2009</v>
      </c>
      <c r="K12404">
        <v>843575</v>
      </c>
      <c r="L12404">
        <v>33</v>
      </c>
      <c r="M12404" t="s">
        <v>200</v>
      </c>
      <c r="N12404" t="s">
        <v>13263</v>
      </c>
      <c r="O12404" t="s">
        <v>202</v>
      </c>
      <c r="P12404" t="s">
        <v>2931</v>
      </c>
    </row>
    <row r="12405" spans="1:16" ht="120" x14ac:dyDescent="0.25">
      <c r="A12405">
        <v>158233</v>
      </c>
      <c r="B12405" t="s">
        <v>399</v>
      </c>
      <c r="E12405" t="s">
        <v>13388</v>
      </c>
      <c r="G12405" t="s">
        <v>245</v>
      </c>
      <c r="H12405" t="s">
        <v>198</v>
      </c>
      <c r="I12405" t="s">
        <v>246</v>
      </c>
      <c r="J12405">
        <v>2006</v>
      </c>
      <c r="K12405">
        <v>3159332</v>
      </c>
      <c r="L12405">
        <v>35</v>
      </c>
      <c r="M12405" t="s">
        <v>200</v>
      </c>
      <c r="N12405" s="18" t="s">
        <v>13389</v>
      </c>
      <c r="O12405" t="s">
        <v>202</v>
      </c>
      <c r="P12405" t="s">
        <v>7286</v>
      </c>
    </row>
    <row r="12406" spans="1:16" x14ac:dyDescent="0.25">
      <c r="A12406">
        <v>158234</v>
      </c>
      <c r="B12406" t="s">
        <v>399</v>
      </c>
      <c r="E12406" t="s">
        <v>13390</v>
      </c>
      <c r="G12406" t="s">
        <v>7259</v>
      </c>
      <c r="H12406" t="s">
        <v>198</v>
      </c>
      <c r="I12406" t="s">
        <v>7260</v>
      </c>
      <c r="J12406">
        <v>2007</v>
      </c>
      <c r="K12406">
        <v>1052822</v>
      </c>
      <c r="L12406">
        <v>38</v>
      </c>
      <c r="M12406" t="s">
        <v>200</v>
      </c>
      <c r="N12406" t="s">
        <v>13263</v>
      </c>
      <c r="O12406" t="s">
        <v>202</v>
      </c>
      <c r="P12406" t="s">
        <v>6539</v>
      </c>
    </row>
    <row r="12407" spans="1:16" x14ac:dyDescent="0.25">
      <c r="A12407">
        <v>158235</v>
      </c>
      <c r="B12407" t="s">
        <v>399</v>
      </c>
      <c r="E12407" t="s">
        <v>13391</v>
      </c>
      <c r="G12407" t="s">
        <v>7259</v>
      </c>
      <c r="H12407" t="s">
        <v>198</v>
      </c>
      <c r="I12407" t="s">
        <v>7260</v>
      </c>
      <c r="J12407">
        <v>2009</v>
      </c>
      <c r="K12407">
        <v>904610</v>
      </c>
      <c r="L12407">
        <v>38</v>
      </c>
      <c r="M12407" t="s">
        <v>200</v>
      </c>
      <c r="N12407" t="s">
        <v>13263</v>
      </c>
      <c r="O12407" t="s">
        <v>202</v>
      </c>
      <c r="P12407" t="s">
        <v>1476</v>
      </c>
    </row>
    <row r="12408" spans="1:16" ht="30" x14ac:dyDescent="0.25">
      <c r="A12408">
        <v>158236</v>
      </c>
      <c r="B12408" t="s">
        <v>399</v>
      </c>
      <c r="E12408" s="18" t="s">
        <v>13392</v>
      </c>
      <c r="G12408" t="s">
        <v>7259</v>
      </c>
      <c r="H12408" t="s">
        <v>198</v>
      </c>
      <c r="I12408" t="s">
        <v>7260</v>
      </c>
      <c r="J12408">
        <v>2006</v>
      </c>
      <c r="K12408">
        <v>1713089</v>
      </c>
      <c r="L12408">
        <v>38</v>
      </c>
      <c r="M12408" t="s">
        <v>200</v>
      </c>
      <c r="N12408" t="s">
        <v>13266</v>
      </c>
      <c r="O12408" t="s">
        <v>202</v>
      </c>
      <c r="P12408" t="s">
        <v>13393</v>
      </c>
    </row>
    <row r="12409" spans="1:16" x14ac:dyDescent="0.25">
      <c r="A12409">
        <v>158237</v>
      </c>
      <c r="B12409" t="s">
        <v>399</v>
      </c>
      <c r="E12409" t="s">
        <v>13394</v>
      </c>
      <c r="G12409" t="s">
        <v>7259</v>
      </c>
      <c r="H12409" t="s">
        <v>198</v>
      </c>
      <c r="I12409" t="s">
        <v>7260</v>
      </c>
      <c r="J12409">
        <v>2009</v>
      </c>
      <c r="K12409">
        <v>1339221</v>
      </c>
      <c r="L12409">
        <v>38</v>
      </c>
      <c r="M12409" t="s">
        <v>200</v>
      </c>
      <c r="N12409" t="s">
        <v>13266</v>
      </c>
      <c r="O12409" t="s">
        <v>202</v>
      </c>
      <c r="P12409" t="s">
        <v>6315</v>
      </c>
    </row>
    <row r="12410" spans="1:16" x14ac:dyDescent="0.25">
      <c r="A12410">
        <v>158238</v>
      </c>
      <c r="B12410" t="s">
        <v>399</v>
      </c>
      <c r="E12410" t="s">
        <v>13395</v>
      </c>
      <c r="G12410" t="s">
        <v>7259</v>
      </c>
      <c r="H12410" t="s">
        <v>198</v>
      </c>
      <c r="I12410" t="s">
        <v>7260</v>
      </c>
      <c r="J12410">
        <v>2008</v>
      </c>
      <c r="K12410">
        <v>875538</v>
      </c>
      <c r="L12410">
        <v>38</v>
      </c>
      <c r="M12410" t="s">
        <v>200</v>
      </c>
      <c r="N12410" t="s">
        <v>13266</v>
      </c>
      <c r="O12410" t="s">
        <v>202</v>
      </c>
      <c r="P12410" t="s">
        <v>1479</v>
      </c>
    </row>
    <row r="12411" spans="1:16" x14ac:dyDescent="0.25">
      <c r="A12411">
        <v>158239</v>
      </c>
      <c r="B12411" t="s">
        <v>399</v>
      </c>
      <c r="E12411" t="s">
        <v>13396</v>
      </c>
      <c r="G12411" t="s">
        <v>7259</v>
      </c>
      <c r="H12411" t="s">
        <v>198</v>
      </c>
      <c r="I12411" t="s">
        <v>7260</v>
      </c>
      <c r="J12411">
        <v>2008</v>
      </c>
      <c r="K12411">
        <v>423329</v>
      </c>
      <c r="L12411">
        <v>38</v>
      </c>
      <c r="M12411" t="s">
        <v>200</v>
      </c>
      <c r="N12411" t="s">
        <v>13266</v>
      </c>
      <c r="O12411" t="s">
        <v>202</v>
      </c>
      <c r="P12411" t="s">
        <v>2496</v>
      </c>
    </row>
    <row r="12412" spans="1:16" x14ac:dyDescent="0.25">
      <c r="A12412">
        <v>158240</v>
      </c>
      <c r="B12412" t="s">
        <v>399</v>
      </c>
      <c r="E12412" t="s">
        <v>13397</v>
      </c>
      <c r="G12412" t="s">
        <v>3297</v>
      </c>
      <c r="H12412" t="s">
        <v>198</v>
      </c>
      <c r="I12412" t="s">
        <v>3298</v>
      </c>
      <c r="J12412">
        <v>2006</v>
      </c>
      <c r="K12412">
        <v>2443602</v>
      </c>
      <c r="L12412">
        <v>39</v>
      </c>
      <c r="M12412" t="s">
        <v>200</v>
      </c>
      <c r="N12412" t="s">
        <v>13266</v>
      </c>
      <c r="O12412" t="s">
        <v>202</v>
      </c>
      <c r="P12412" t="s">
        <v>7277</v>
      </c>
    </row>
    <row r="12413" spans="1:16" x14ac:dyDescent="0.25">
      <c r="A12413">
        <v>158241</v>
      </c>
      <c r="B12413" t="s">
        <v>399</v>
      </c>
      <c r="E12413" t="s">
        <v>13398</v>
      </c>
      <c r="G12413" t="s">
        <v>3297</v>
      </c>
      <c r="H12413" t="s">
        <v>198</v>
      </c>
      <c r="I12413" t="s">
        <v>3298</v>
      </c>
      <c r="J12413">
        <v>2009</v>
      </c>
      <c r="K12413">
        <v>2114297</v>
      </c>
      <c r="L12413">
        <v>39</v>
      </c>
      <c r="M12413" t="s">
        <v>200</v>
      </c>
      <c r="N12413" t="s">
        <v>13266</v>
      </c>
      <c r="O12413" t="s">
        <v>202</v>
      </c>
      <c r="P12413" t="s">
        <v>1506</v>
      </c>
    </row>
    <row r="12414" spans="1:16" x14ac:dyDescent="0.25">
      <c r="A12414">
        <v>158242</v>
      </c>
      <c r="B12414" t="s">
        <v>399</v>
      </c>
      <c r="E12414" t="s">
        <v>13399</v>
      </c>
      <c r="G12414" t="s">
        <v>3297</v>
      </c>
      <c r="H12414" t="s">
        <v>198</v>
      </c>
      <c r="I12414" t="s">
        <v>3298</v>
      </c>
      <c r="J12414">
        <v>2006</v>
      </c>
      <c r="K12414">
        <v>3870757</v>
      </c>
      <c r="L12414">
        <v>39</v>
      </c>
      <c r="M12414" t="s">
        <v>200</v>
      </c>
      <c r="N12414" t="s">
        <v>13266</v>
      </c>
      <c r="O12414" t="s">
        <v>202</v>
      </c>
      <c r="P12414" t="s">
        <v>7421</v>
      </c>
    </row>
    <row r="12415" spans="1:16" x14ac:dyDescent="0.25">
      <c r="A12415">
        <v>158243</v>
      </c>
      <c r="B12415" t="s">
        <v>399</v>
      </c>
      <c r="E12415" t="s">
        <v>13400</v>
      </c>
      <c r="G12415" t="s">
        <v>3297</v>
      </c>
      <c r="H12415" t="s">
        <v>198</v>
      </c>
      <c r="I12415" t="s">
        <v>3298</v>
      </c>
      <c r="J12415">
        <v>2006</v>
      </c>
      <c r="K12415">
        <v>2655846</v>
      </c>
      <c r="L12415">
        <v>39</v>
      </c>
      <c r="M12415" t="s">
        <v>200</v>
      </c>
      <c r="N12415" t="s">
        <v>13266</v>
      </c>
      <c r="O12415" t="s">
        <v>202</v>
      </c>
      <c r="P12415" t="s">
        <v>7277</v>
      </c>
    </row>
    <row r="12416" spans="1:16" x14ac:dyDescent="0.25">
      <c r="A12416">
        <v>158244</v>
      </c>
      <c r="B12416" t="s">
        <v>399</v>
      </c>
      <c r="E12416" t="s">
        <v>13401</v>
      </c>
      <c r="G12416" t="s">
        <v>3297</v>
      </c>
      <c r="H12416" t="s">
        <v>198</v>
      </c>
      <c r="I12416" t="s">
        <v>3298</v>
      </c>
      <c r="J12416">
        <v>2009</v>
      </c>
      <c r="K12416">
        <v>1403149</v>
      </c>
      <c r="L12416">
        <v>39</v>
      </c>
      <c r="M12416" t="s">
        <v>200</v>
      </c>
      <c r="N12416" t="s">
        <v>13266</v>
      </c>
      <c r="O12416" t="s">
        <v>202</v>
      </c>
      <c r="P12416" t="s">
        <v>2606</v>
      </c>
    </row>
    <row r="12417" spans="1:16" x14ac:dyDescent="0.25">
      <c r="A12417">
        <v>158245</v>
      </c>
      <c r="B12417" t="s">
        <v>399</v>
      </c>
      <c r="E12417" t="s">
        <v>13402</v>
      </c>
      <c r="G12417" t="s">
        <v>3297</v>
      </c>
      <c r="H12417" t="s">
        <v>198</v>
      </c>
      <c r="I12417" t="s">
        <v>3298</v>
      </c>
      <c r="J12417">
        <v>2006</v>
      </c>
      <c r="K12417">
        <v>2971430</v>
      </c>
      <c r="L12417">
        <v>39</v>
      </c>
      <c r="M12417" t="s">
        <v>200</v>
      </c>
      <c r="N12417" t="s">
        <v>13266</v>
      </c>
      <c r="O12417" t="s">
        <v>202</v>
      </c>
      <c r="P12417" t="s">
        <v>7277</v>
      </c>
    </row>
    <row r="12418" spans="1:16" x14ac:dyDescent="0.25">
      <c r="A12418">
        <v>158246</v>
      </c>
      <c r="B12418" t="s">
        <v>399</v>
      </c>
      <c r="E12418" t="s">
        <v>13403</v>
      </c>
      <c r="G12418" t="s">
        <v>3297</v>
      </c>
      <c r="H12418" t="s">
        <v>198</v>
      </c>
      <c r="I12418" t="s">
        <v>3298</v>
      </c>
      <c r="J12418">
        <v>2004</v>
      </c>
      <c r="K12418">
        <v>1307722</v>
      </c>
      <c r="L12418">
        <v>39</v>
      </c>
      <c r="M12418" t="s">
        <v>200</v>
      </c>
      <c r="N12418" t="s">
        <v>13266</v>
      </c>
      <c r="O12418" t="s">
        <v>202</v>
      </c>
      <c r="P12418" t="s">
        <v>1479</v>
      </c>
    </row>
    <row r="12419" spans="1:16" x14ac:dyDescent="0.25">
      <c r="A12419">
        <v>158247</v>
      </c>
      <c r="B12419" t="s">
        <v>399</v>
      </c>
      <c r="E12419" t="s">
        <v>13404</v>
      </c>
      <c r="G12419" t="s">
        <v>3297</v>
      </c>
      <c r="H12419" t="s">
        <v>198</v>
      </c>
      <c r="I12419" t="s">
        <v>3298</v>
      </c>
      <c r="J12419">
        <v>2007</v>
      </c>
      <c r="K12419">
        <v>891801</v>
      </c>
      <c r="L12419">
        <v>39</v>
      </c>
      <c r="M12419" t="s">
        <v>200</v>
      </c>
      <c r="N12419" t="s">
        <v>13266</v>
      </c>
      <c r="O12419" t="s">
        <v>202</v>
      </c>
      <c r="P12419" t="s">
        <v>424</v>
      </c>
    </row>
    <row r="12420" spans="1:16" x14ac:dyDescent="0.25">
      <c r="A12420">
        <v>158933</v>
      </c>
      <c r="B12420" t="s">
        <v>399</v>
      </c>
      <c r="E12420" t="s">
        <v>13405</v>
      </c>
      <c r="G12420" t="s">
        <v>362</v>
      </c>
      <c r="H12420" t="s">
        <v>198</v>
      </c>
      <c r="I12420" t="s">
        <v>363</v>
      </c>
      <c r="J12420">
        <v>2011</v>
      </c>
      <c r="K12420">
        <v>1701082</v>
      </c>
      <c r="L12420">
        <v>1</v>
      </c>
      <c r="M12420" t="s">
        <v>200</v>
      </c>
      <c r="N12420" t="s">
        <v>13406</v>
      </c>
      <c r="O12420" t="s">
        <v>202</v>
      </c>
      <c r="P12420" t="s">
        <v>7277</v>
      </c>
    </row>
    <row r="12421" spans="1:16" x14ac:dyDescent="0.25">
      <c r="A12421">
        <v>158934</v>
      </c>
      <c r="B12421" t="s">
        <v>345</v>
      </c>
      <c r="E12421" t="s">
        <v>13407</v>
      </c>
      <c r="F12421" t="s">
        <v>13408</v>
      </c>
      <c r="G12421" t="s">
        <v>197</v>
      </c>
      <c r="H12421" t="s">
        <v>198</v>
      </c>
      <c r="I12421" t="s">
        <v>199</v>
      </c>
      <c r="J12421">
        <v>2006</v>
      </c>
      <c r="K12421">
        <v>34979</v>
      </c>
      <c r="L12421">
        <v>2</v>
      </c>
      <c r="M12421" t="s">
        <v>200</v>
      </c>
      <c r="N12421" t="s">
        <v>13409</v>
      </c>
      <c r="O12421" t="s">
        <v>202</v>
      </c>
      <c r="P12421" t="s">
        <v>13410</v>
      </c>
    </row>
    <row r="12422" spans="1:16" x14ac:dyDescent="0.25">
      <c r="A12422">
        <v>158935</v>
      </c>
      <c r="B12422" t="s">
        <v>345</v>
      </c>
      <c r="E12422" t="s">
        <v>13411</v>
      </c>
      <c r="F12422" t="s">
        <v>13408</v>
      </c>
      <c r="G12422" t="s">
        <v>5500</v>
      </c>
      <c r="H12422" t="s">
        <v>13412</v>
      </c>
      <c r="I12422" t="s">
        <v>13413</v>
      </c>
      <c r="J12422">
        <v>2004</v>
      </c>
      <c r="K12422">
        <v>50988</v>
      </c>
      <c r="L12422">
        <v>3</v>
      </c>
      <c r="M12422" t="s">
        <v>200</v>
      </c>
      <c r="N12422" t="s">
        <v>13414</v>
      </c>
      <c r="O12422" t="s">
        <v>202</v>
      </c>
      <c r="P12422" t="s">
        <v>13415</v>
      </c>
    </row>
    <row r="12423" spans="1:16" x14ac:dyDescent="0.25">
      <c r="A12423">
        <v>158936</v>
      </c>
      <c r="B12423" t="s">
        <v>345</v>
      </c>
      <c r="E12423" t="s">
        <v>13411</v>
      </c>
      <c r="F12423" t="s">
        <v>13408</v>
      </c>
      <c r="G12423" t="s">
        <v>5500</v>
      </c>
      <c r="H12423" t="s">
        <v>13412</v>
      </c>
      <c r="I12423" t="s">
        <v>13413</v>
      </c>
      <c r="J12423">
        <v>2004</v>
      </c>
      <c r="K12423">
        <v>66220</v>
      </c>
      <c r="L12423">
        <v>3</v>
      </c>
      <c r="M12423" t="s">
        <v>200</v>
      </c>
      <c r="N12423" t="s">
        <v>13414</v>
      </c>
      <c r="O12423" t="s">
        <v>202</v>
      </c>
      <c r="P12423" t="s">
        <v>13416</v>
      </c>
    </row>
    <row r="12424" spans="1:16" x14ac:dyDescent="0.25">
      <c r="A12424">
        <v>158937</v>
      </c>
      <c r="B12424" t="s">
        <v>345</v>
      </c>
      <c r="E12424" t="s">
        <v>13411</v>
      </c>
      <c r="F12424" t="s">
        <v>13417</v>
      </c>
      <c r="G12424" t="s">
        <v>5500</v>
      </c>
      <c r="H12424" t="s">
        <v>13412</v>
      </c>
      <c r="I12424" t="s">
        <v>13413</v>
      </c>
      <c r="J12424">
        <v>2004</v>
      </c>
      <c r="K12424">
        <v>4019</v>
      </c>
      <c r="L12424">
        <v>3</v>
      </c>
      <c r="M12424" t="s">
        <v>200</v>
      </c>
      <c r="N12424" t="s">
        <v>13409</v>
      </c>
      <c r="O12424" t="s">
        <v>202</v>
      </c>
      <c r="P12424" t="s">
        <v>13418</v>
      </c>
    </row>
    <row r="12425" spans="1:16" x14ac:dyDescent="0.25">
      <c r="A12425">
        <v>158938</v>
      </c>
      <c r="B12425" t="s">
        <v>345</v>
      </c>
      <c r="E12425" t="s">
        <v>13407</v>
      </c>
      <c r="G12425" t="s">
        <v>5500</v>
      </c>
      <c r="H12425" t="s">
        <v>13419</v>
      </c>
      <c r="I12425" t="s">
        <v>13420</v>
      </c>
      <c r="J12425">
        <v>2004</v>
      </c>
      <c r="K12425">
        <v>63476</v>
      </c>
      <c r="L12425">
        <v>3</v>
      </c>
      <c r="M12425" t="s">
        <v>200</v>
      </c>
      <c r="N12425" t="s">
        <v>13409</v>
      </c>
      <c r="O12425" t="s">
        <v>202</v>
      </c>
      <c r="P12425" t="s">
        <v>13421</v>
      </c>
    </row>
    <row r="12426" spans="1:16" x14ac:dyDescent="0.25">
      <c r="A12426">
        <v>158939</v>
      </c>
      <c r="B12426" t="s">
        <v>345</v>
      </c>
      <c r="E12426" t="s">
        <v>13411</v>
      </c>
      <c r="F12426" t="s">
        <v>13408</v>
      </c>
      <c r="G12426" t="s">
        <v>5500</v>
      </c>
      <c r="H12426" t="s">
        <v>13419</v>
      </c>
      <c r="I12426" t="s">
        <v>13420</v>
      </c>
      <c r="J12426">
        <v>2004</v>
      </c>
      <c r="K12426">
        <v>65629</v>
      </c>
      <c r="L12426">
        <v>3</v>
      </c>
      <c r="M12426" t="s">
        <v>200</v>
      </c>
      <c r="N12426" t="s">
        <v>13422</v>
      </c>
      <c r="O12426" t="s">
        <v>202</v>
      </c>
      <c r="P12426" t="s">
        <v>13423</v>
      </c>
    </row>
    <row r="12427" spans="1:16" x14ac:dyDescent="0.25">
      <c r="A12427">
        <v>158940</v>
      </c>
      <c r="B12427" t="s">
        <v>345</v>
      </c>
      <c r="E12427" t="s">
        <v>13411</v>
      </c>
      <c r="F12427" t="s">
        <v>13408</v>
      </c>
      <c r="G12427" t="s">
        <v>5500</v>
      </c>
      <c r="H12427" t="s">
        <v>13424</v>
      </c>
      <c r="I12427" t="s">
        <v>13425</v>
      </c>
      <c r="J12427">
        <v>2003</v>
      </c>
      <c r="K12427">
        <v>10694</v>
      </c>
      <c r="L12427">
        <v>3</v>
      </c>
      <c r="M12427" t="s">
        <v>200</v>
      </c>
      <c r="N12427" t="s">
        <v>13409</v>
      </c>
      <c r="O12427" t="s">
        <v>202</v>
      </c>
      <c r="P12427" t="s">
        <v>13426</v>
      </c>
    </row>
    <row r="12428" spans="1:16" x14ac:dyDescent="0.25">
      <c r="A12428">
        <v>158941</v>
      </c>
      <c r="B12428" t="s">
        <v>345</v>
      </c>
      <c r="E12428" t="s">
        <v>13427</v>
      </c>
      <c r="F12428" t="s">
        <v>13428</v>
      </c>
      <c r="G12428" t="s">
        <v>5500</v>
      </c>
      <c r="H12428" t="s">
        <v>198</v>
      </c>
      <c r="I12428" t="s">
        <v>5501</v>
      </c>
      <c r="J12428">
        <v>2003</v>
      </c>
      <c r="K12428">
        <v>8029</v>
      </c>
      <c r="L12428">
        <v>3</v>
      </c>
      <c r="M12428" t="s">
        <v>200</v>
      </c>
      <c r="N12428" t="s">
        <v>13429</v>
      </c>
      <c r="O12428" t="s">
        <v>202</v>
      </c>
      <c r="P12428" t="s">
        <v>13430</v>
      </c>
    </row>
    <row r="12429" spans="1:16" x14ac:dyDescent="0.25">
      <c r="A12429">
        <v>158942</v>
      </c>
      <c r="B12429" t="s">
        <v>345</v>
      </c>
      <c r="E12429" t="s">
        <v>13407</v>
      </c>
      <c r="F12429" t="s">
        <v>13408</v>
      </c>
      <c r="G12429" t="s">
        <v>5500</v>
      </c>
      <c r="H12429" t="s">
        <v>198</v>
      </c>
      <c r="I12429" t="s">
        <v>5501</v>
      </c>
      <c r="J12429">
        <v>2003</v>
      </c>
      <c r="K12429">
        <v>12966</v>
      </c>
      <c r="L12429">
        <v>3</v>
      </c>
      <c r="M12429" t="s">
        <v>200</v>
      </c>
      <c r="N12429" t="s">
        <v>13431</v>
      </c>
      <c r="O12429" t="s">
        <v>202</v>
      </c>
      <c r="P12429" t="s">
        <v>13432</v>
      </c>
    </row>
    <row r="12430" spans="1:16" x14ac:dyDescent="0.25">
      <c r="A12430">
        <v>158943</v>
      </c>
      <c r="B12430" t="s">
        <v>345</v>
      </c>
      <c r="E12430" t="s">
        <v>13407</v>
      </c>
      <c r="G12430" t="s">
        <v>5500</v>
      </c>
      <c r="H12430" t="s">
        <v>13433</v>
      </c>
      <c r="I12430" t="s">
        <v>13434</v>
      </c>
      <c r="J12430">
        <v>2004</v>
      </c>
      <c r="K12430">
        <v>2897</v>
      </c>
      <c r="L12430">
        <v>3</v>
      </c>
      <c r="M12430" t="s">
        <v>200</v>
      </c>
      <c r="N12430" t="s">
        <v>13409</v>
      </c>
      <c r="O12430" t="s">
        <v>202</v>
      </c>
      <c r="P12430" t="s">
        <v>13435</v>
      </c>
    </row>
    <row r="12431" spans="1:16" x14ac:dyDescent="0.25">
      <c r="A12431">
        <v>158944</v>
      </c>
      <c r="B12431" t="s">
        <v>345</v>
      </c>
      <c r="E12431" t="s">
        <v>13407</v>
      </c>
      <c r="G12431" t="s">
        <v>5500</v>
      </c>
      <c r="H12431" t="s">
        <v>13433</v>
      </c>
      <c r="I12431" t="s">
        <v>13434</v>
      </c>
      <c r="J12431">
        <v>2004</v>
      </c>
      <c r="K12431">
        <v>5185</v>
      </c>
      <c r="L12431">
        <v>3</v>
      </c>
      <c r="M12431" t="s">
        <v>200</v>
      </c>
      <c r="N12431" t="s">
        <v>13409</v>
      </c>
      <c r="O12431" t="s">
        <v>202</v>
      </c>
      <c r="P12431" t="s">
        <v>13436</v>
      </c>
    </row>
    <row r="12432" spans="1:16" x14ac:dyDescent="0.25">
      <c r="A12432">
        <v>158945</v>
      </c>
      <c r="B12432" t="s">
        <v>345</v>
      </c>
      <c r="E12432" t="s">
        <v>13407</v>
      </c>
      <c r="G12432" t="s">
        <v>5500</v>
      </c>
      <c r="H12432" t="s">
        <v>13433</v>
      </c>
      <c r="I12432" t="s">
        <v>13434</v>
      </c>
      <c r="J12432">
        <v>2004</v>
      </c>
      <c r="K12432">
        <v>1335</v>
      </c>
      <c r="L12432">
        <v>3</v>
      </c>
      <c r="M12432" t="s">
        <v>200</v>
      </c>
      <c r="N12432" t="s">
        <v>13409</v>
      </c>
      <c r="O12432" t="s">
        <v>202</v>
      </c>
      <c r="P12432" t="s">
        <v>13437</v>
      </c>
    </row>
    <row r="12433" spans="1:16" x14ac:dyDescent="0.25">
      <c r="A12433">
        <v>158946</v>
      </c>
      <c r="B12433" t="s">
        <v>399</v>
      </c>
      <c r="E12433" t="s">
        <v>13438</v>
      </c>
      <c r="F12433" t="s">
        <v>13408</v>
      </c>
      <c r="G12433" t="s">
        <v>1038</v>
      </c>
      <c r="H12433" t="s">
        <v>198</v>
      </c>
      <c r="I12433" t="s">
        <v>1039</v>
      </c>
      <c r="J12433">
        <v>2012</v>
      </c>
      <c r="K12433">
        <v>2618322</v>
      </c>
      <c r="L12433">
        <v>4</v>
      </c>
      <c r="M12433" t="s">
        <v>200</v>
      </c>
      <c r="N12433" t="s">
        <v>13406</v>
      </c>
      <c r="O12433" t="s">
        <v>202</v>
      </c>
      <c r="P12433" t="s">
        <v>13439</v>
      </c>
    </row>
    <row r="12434" spans="1:16" x14ac:dyDescent="0.25">
      <c r="A12434">
        <v>158947</v>
      </c>
      <c r="B12434" t="s">
        <v>399</v>
      </c>
      <c r="E12434" t="s">
        <v>13440</v>
      </c>
      <c r="F12434" t="s">
        <v>13408</v>
      </c>
      <c r="G12434" t="s">
        <v>3297</v>
      </c>
      <c r="H12434" t="s">
        <v>198</v>
      </c>
      <c r="I12434" t="s">
        <v>3298</v>
      </c>
      <c r="J12434">
        <v>2012</v>
      </c>
      <c r="K12434">
        <v>2655852</v>
      </c>
      <c r="L12434">
        <v>39</v>
      </c>
      <c r="M12434" t="s">
        <v>200</v>
      </c>
      <c r="N12434" t="s">
        <v>13406</v>
      </c>
      <c r="O12434" t="s">
        <v>202</v>
      </c>
      <c r="P12434" t="s">
        <v>13441</v>
      </c>
    </row>
    <row r="12435" spans="1:16" x14ac:dyDescent="0.25">
      <c r="A12435">
        <v>158948</v>
      </c>
      <c r="B12435" t="s">
        <v>399</v>
      </c>
      <c r="E12435" t="s">
        <v>13442</v>
      </c>
      <c r="F12435" t="s">
        <v>13408</v>
      </c>
      <c r="G12435" t="s">
        <v>3297</v>
      </c>
      <c r="H12435" t="s">
        <v>198</v>
      </c>
      <c r="I12435" t="s">
        <v>3298</v>
      </c>
      <c r="J12435">
        <v>2011</v>
      </c>
      <c r="K12435">
        <v>3227649</v>
      </c>
      <c r="L12435">
        <v>39</v>
      </c>
      <c r="M12435" t="s">
        <v>200</v>
      </c>
      <c r="N12435" t="s">
        <v>13406</v>
      </c>
      <c r="O12435" t="s">
        <v>202</v>
      </c>
      <c r="P12435" t="s">
        <v>1506</v>
      </c>
    </row>
    <row r="12436" spans="1:16" x14ac:dyDescent="0.25">
      <c r="A12436">
        <v>158949</v>
      </c>
      <c r="B12436" t="s">
        <v>399</v>
      </c>
      <c r="E12436" t="s">
        <v>13443</v>
      </c>
      <c r="F12436" t="s">
        <v>13408</v>
      </c>
      <c r="G12436" t="s">
        <v>3297</v>
      </c>
      <c r="H12436" t="s">
        <v>198</v>
      </c>
      <c r="I12436" t="s">
        <v>3298</v>
      </c>
      <c r="J12436">
        <v>2011</v>
      </c>
      <c r="K12436">
        <v>1977855</v>
      </c>
      <c r="L12436">
        <v>39</v>
      </c>
      <c r="M12436" t="s">
        <v>200</v>
      </c>
      <c r="N12436" t="s">
        <v>13406</v>
      </c>
      <c r="O12436" t="s">
        <v>202</v>
      </c>
      <c r="P12436" t="s">
        <v>5170</v>
      </c>
    </row>
    <row r="12437" spans="1:16" x14ac:dyDescent="0.25">
      <c r="A12437">
        <v>158950</v>
      </c>
      <c r="B12437" t="s">
        <v>399</v>
      </c>
      <c r="E12437" t="s">
        <v>13444</v>
      </c>
      <c r="F12437" t="s">
        <v>13408</v>
      </c>
      <c r="G12437" t="s">
        <v>3297</v>
      </c>
      <c r="H12437" t="s">
        <v>198</v>
      </c>
      <c r="I12437" t="s">
        <v>3298</v>
      </c>
      <c r="J12437">
        <v>2011</v>
      </c>
      <c r="K12437">
        <v>5224729</v>
      </c>
      <c r="L12437">
        <v>39</v>
      </c>
      <c r="M12437" t="s">
        <v>200</v>
      </c>
      <c r="N12437" t="s">
        <v>13406</v>
      </c>
      <c r="O12437" t="s">
        <v>202</v>
      </c>
      <c r="P12437" t="s">
        <v>5508</v>
      </c>
    </row>
    <row r="12438" spans="1:16" x14ac:dyDescent="0.25">
      <c r="A12438">
        <v>158951</v>
      </c>
      <c r="B12438" t="s">
        <v>345</v>
      </c>
      <c r="E12438" t="s">
        <v>13407</v>
      </c>
      <c r="G12438" t="s">
        <v>5500</v>
      </c>
      <c r="H12438" t="s">
        <v>13433</v>
      </c>
      <c r="I12438" t="s">
        <v>13434</v>
      </c>
      <c r="J12438">
        <v>2004</v>
      </c>
      <c r="K12438">
        <v>2592</v>
      </c>
      <c r="L12438">
        <v>3</v>
      </c>
      <c r="M12438" t="s">
        <v>200</v>
      </c>
      <c r="N12438" t="s">
        <v>13409</v>
      </c>
      <c r="O12438" t="s">
        <v>202</v>
      </c>
      <c r="P12438" t="s">
        <v>13445</v>
      </c>
    </row>
    <row r="12439" spans="1:16" x14ac:dyDescent="0.25">
      <c r="A12439">
        <v>158952</v>
      </c>
      <c r="B12439" t="s">
        <v>345</v>
      </c>
      <c r="E12439" t="s">
        <v>13407</v>
      </c>
      <c r="F12439" t="s">
        <v>347</v>
      </c>
      <c r="G12439" t="s">
        <v>5500</v>
      </c>
      <c r="H12439" t="s">
        <v>13433</v>
      </c>
      <c r="I12439" t="s">
        <v>13434</v>
      </c>
      <c r="J12439">
        <v>2004</v>
      </c>
      <c r="K12439">
        <v>2719</v>
      </c>
      <c r="L12439">
        <v>3</v>
      </c>
      <c r="M12439" t="s">
        <v>200</v>
      </c>
      <c r="N12439" t="s">
        <v>13409</v>
      </c>
      <c r="O12439" t="s">
        <v>202</v>
      </c>
      <c r="P12439" t="s">
        <v>13446</v>
      </c>
    </row>
    <row r="12440" spans="1:16" x14ac:dyDescent="0.25">
      <c r="A12440">
        <v>158953</v>
      </c>
      <c r="B12440" t="s">
        <v>345</v>
      </c>
      <c r="E12440" t="s">
        <v>13407</v>
      </c>
      <c r="F12440" t="s">
        <v>13408</v>
      </c>
      <c r="G12440" t="s">
        <v>5500</v>
      </c>
      <c r="H12440" t="s">
        <v>13433</v>
      </c>
      <c r="I12440" t="s">
        <v>13434</v>
      </c>
      <c r="J12440">
        <v>2004</v>
      </c>
      <c r="K12440">
        <v>2722</v>
      </c>
      <c r="L12440">
        <v>3</v>
      </c>
      <c r="M12440" t="s">
        <v>200</v>
      </c>
      <c r="N12440" t="s">
        <v>13409</v>
      </c>
      <c r="O12440" t="s">
        <v>202</v>
      </c>
      <c r="P12440" t="s">
        <v>13447</v>
      </c>
    </row>
    <row r="12441" spans="1:16" x14ac:dyDescent="0.25">
      <c r="A12441">
        <v>158954</v>
      </c>
      <c r="B12441" t="s">
        <v>345</v>
      </c>
      <c r="E12441" t="s">
        <v>13407</v>
      </c>
      <c r="F12441" t="s">
        <v>13408</v>
      </c>
      <c r="G12441" t="s">
        <v>5500</v>
      </c>
      <c r="H12441" t="s">
        <v>13433</v>
      </c>
      <c r="I12441" t="s">
        <v>13434</v>
      </c>
      <c r="J12441">
        <v>2004</v>
      </c>
      <c r="K12441">
        <v>4694</v>
      </c>
      <c r="L12441">
        <v>3</v>
      </c>
      <c r="M12441" t="s">
        <v>200</v>
      </c>
      <c r="N12441" t="s">
        <v>13409</v>
      </c>
      <c r="O12441" t="s">
        <v>202</v>
      </c>
      <c r="P12441" t="s">
        <v>13448</v>
      </c>
    </row>
    <row r="12442" spans="1:16" x14ac:dyDescent="0.25">
      <c r="A12442">
        <v>158955</v>
      </c>
      <c r="B12442" t="s">
        <v>345</v>
      </c>
      <c r="E12442" t="s">
        <v>13407</v>
      </c>
      <c r="F12442" t="s">
        <v>13408</v>
      </c>
      <c r="G12442" t="s">
        <v>5500</v>
      </c>
      <c r="H12442" t="s">
        <v>13433</v>
      </c>
      <c r="I12442" t="s">
        <v>13434</v>
      </c>
      <c r="J12442">
        <v>2004</v>
      </c>
      <c r="K12442">
        <v>648</v>
      </c>
      <c r="L12442">
        <v>3</v>
      </c>
      <c r="M12442" t="s">
        <v>200</v>
      </c>
      <c r="N12442" t="s">
        <v>13409</v>
      </c>
      <c r="O12442" t="s">
        <v>202</v>
      </c>
      <c r="P12442" t="s">
        <v>13449</v>
      </c>
    </row>
    <row r="12443" spans="1:16" x14ac:dyDescent="0.25">
      <c r="A12443">
        <v>158956</v>
      </c>
      <c r="B12443" t="s">
        <v>345</v>
      </c>
      <c r="E12443" t="s">
        <v>13407</v>
      </c>
      <c r="F12443" t="s">
        <v>13408</v>
      </c>
      <c r="G12443" t="s">
        <v>5500</v>
      </c>
      <c r="H12443" t="s">
        <v>13433</v>
      </c>
      <c r="I12443" t="s">
        <v>13434</v>
      </c>
      <c r="J12443">
        <v>2004</v>
      </c>
      <c r="K12443">
        <v>5185</v>
      </c>
      <c r="L12443">
        <v>3</v>
      </c>
      <c r="M12443" t="s">
        <v>200</v>
      </c>
      <c r="N12443" t="s">
        <v>13409</v>
      </c>
      <c r="O12443" t="s">
        <v>202</v>
      </c>
      <c r="P12443" t="s">
        <v>13436</v>
      </c>
    </row>
    <row r="12444" spans="1:16" x14ac:dyDescent="0.25">
      <c r="A12444">
        <v>158957</v>
      </c>
      <c r="B12444" t="s">
        <v>345</v>
      </c>
      <c r="E12444" t="s">
        <v>13407</v>
      </c>
      <c r="F12444" t="s">
        <v>13408</v>
      </c>
      <c r="G12444" t="s">
        <v>5500</v>
      </c>
      <c r="H12444" t="s">
        <v>13433</v>
      </c>
      <c r="I12444" t="s">
        <v>13434</v>
      </c>
      <c r="J12444">
        <v>2004</v>
      </c>
      <c r="K12444">
        <v>3887</v>
      </c>
      <c r="L12444">
        <v>3</v>
      </c>
      <c r="M12444" t="s">
        <v>200</v>
      </c>
      <c r="N12444" t="s">
        <v>13409</v>
      </c>
      <c r="O12444" t="s">
        <v>202</v>
      </c>
      <c r="P12444" t="s">
        <v>13450</v>
      </c>
    </row>
    <row r="12445" spans="1:16" x14ac:dyDescent="0.25">
      <c r="A12445">
        <v>158958</v>
      </c>
      <c r="B12445" t="s">
        <v>345</v>
      </c>
      <c r="E12445" t="s">
        <v>13411</v>
      </c>
      <c r="F12445" t="s">
        <v>13408</v>
      </c>
      <c r="G12445" t="s">
        <v>5500</v>
      </c>
      <c r="H12445" t="s">
        <v>13451</v>
      </c>
      <c r="I12445" t="s">
        <v>13452</v>
      </c>
      <c r="J12445">
        <v>2003</v>
      </c>
      <c r="K12445">
        <v>79081</v>
      </c>
      <c r="L12445">
        <v>3</v>
      </c>
      <c r="M12445" t="s">
        <v>200</v>
      </c>
      <c r="N12445" t="s">
        <v>13409</v>
      </c>
      <c r="O12445" t="s">
        <v>202</v>
      </c>
      <c r="P12445" t="s">
        <v>13453</v>
      </c>
    </row>
    <row r="12446" spans="1:16" x14ac:dyDescent="0.25">
      <c r="A12446">
        <v>158959</v>
      </c>
      <c r="B12446" t="s">
        <v>345</v>
      </c>
      <c r="E12446" t="s">
        <v>13411</v>
      </c>
      <c r="F12446" t="s">
        <v>13408</v>
      </c>
      <c r="G12446" t="s">
        <v>5500</v>
      </c>
      <c r="H12446" t="s">
        <v>13451</v>
      </c>
      <c r="I12446" t="s">
        <v>13452</v>
      </c>
      <c r="J12446">
        <v>2004</v>
      </c>
      <c r="K12446">
        <v>95397</v>
      </c>
      <c r="L12446">
        <v>3</v>
      </c>
      <c r="M12446" t="s">
        <v>200</v>
      </c>
      <c r="N12446" t="s">
        <v>13409</v>
      </c>
      <c r="O12446" t="s">
        <v>202</v>
      </c>
      <c r="P12446" t="s">
        <v>13454</v>
      </c>
    </row>
    <row r="12447" spans="1:16" x14ac:dyDescent="0.25">
      <c r="A12447">
        <v>158960</v>
      </c>
      <c r="B12447" t="s">
        <v>345</v>
      </c>
      <c r="E12447" t="s">
        <v>13411</v>
      </c>
      <c r="F12447" t="s">
        <v>13408</v>
      </c>
      <c r="G12447" t="s">
        <v>5500</v>
      </c>
      <c r="H12447" t="s">
        <v>13451</v>
      </c>
      <c r="I12447" t="s">
        <v>13452</v>
      </c>
      <c r="J12447">
        <v>2004</v>
      </c>
      <c r="K12447">
        <v>89672</v>
      </c>
      <c r="L12447">
        <v>3</v>
      </c>
      <c r="M12447" t="s">
        <v>200</v>
      </c>
      <c r="N12447" t="s">
        <v>13409</v>
      </c>
      <c r="O12447" t="s">
        <v>202</v>
      </c>
      <c r="P12447" t="s">
        <v>13455</v>
      </c>
    </row>
    <row r="12448" spans="1:16" x14ac:dyDescent="0.25">
      <c r="A12448">
        <v>158961</v>
      </c>
      <c r="B12448" t="s">
        <v>345</v>
      </c>
      <c r="E12448" t="s">
        <v>13411</v>
      </c>
      <c r="F12448" t="s">
        <v>13408</v>
      </c>
      <c r="G12448" t="s">
        <v>5500</v>
      </c>
      <c r="H12448" t="s">
        <v>13451</v>
      </c>
      <c r="I12448" t="s">
        <v>13452</v>
      </c>
      <c r="J12448">
        <v>2003</v>
      </c>
      <c r="K12448">
        <v>21220</v>
      </c>
      <c r="L12448">
        <v>3</v>
      </c>
      <c r="M12448" t="s">
        <v>200</v>
      </c>
      <c r="N12448" t="s">
        <v>13409</v>
      </c>
      <c r="O12448" t="s">
        <v>202</v>
      </c>
      <c r="P12448" t="s">
        <v>13456</v>
      </c>
    </row>
    <row r="12449" spans="1:16" x14ac:dyDescent="0.25">
      <c r="A12449">
        <v>158979</v>
      </c>
      <c r="B12449" t="s">
        <v>345</v>
      </c>
      <c r="E12449" t="s">
        <v>13411</v>
      </c>
      <c r="F12449" t="s">
        <v>13408</v>
      </c>
      <c r="G12449" t="s">
        <v>5500</v>
      </c>
      <c r="H12449" t="s">
        <v>13457</v>
      </c>
      <c r="I12449" t="s">
        <v>13458</v>
      </c>
      <c r="J12449">
        <v>2003</v>
      </c>
      <c r="K12449">
        <v>96165</v>
      </c>
      <c r="L12449">
        <v>3</v>
      </c>
      <c r="M12449" t="s">
        <v>200</v>
      </c>
      <c r="N12449" t="s">
        <v>13409</v>
      </c>
      <c r="O12449" t="s">
        <v>202</v>
      </c>
      <c r="P12449" t="s">
        <v>13459</v>
      </c>
    </row>
    <row r="12450" spans="1:16" x14ac:dyDescent="0.25">
      <c r="A12450">
        <v>158980</v>
      </c>
      <c r="B12450" t="s">
        <v>345</v>
      </c>
      <c r="E12450" t="s">
        <v>13411</v>
      </c>
      <c r="F12450" t="s">
        <v>13408</v>
      </c>
      <c r="G12450" t="s">
        <v>5500</v>
      </c>
      <c r="H12450" t="s">
        <v>13460</v>
      </c>
      <c r="I12450" t="s">
        <v>13461</v>
      </c>
      <c r="J12450">
        <v>2004</v>
      </c>
      <c r="K12450">
        <v>7479</v>
      </c>
      <c r="L12450">
        <v>3</v>
      </c>
      <c r="M12450" t="s">
        <v>200</v>
      </c>
      <c r="N12450" t="s">
        <v>13409</v>
      </c>
      <c r="O12450" t="s">
        <v>202</v>
      </c>
      <c r="P12450" t="s">
        <v>13462</v>
      </c>
    </row>
    <row r="12451" spans="1:16" x14ac:dyDescent="0.25">
      <c r="A12451">
        <v>158981</v>
      </c>
      <c r="B12451" t="s">
        <v>345</v>
      </c>
      <c r="E12451" t="s">
        <v>13411</v>
      </c>
      <c r="F12451" t="s">
        <v>13408</v>
      </c>
      <c r="G12451" t="s">
        <v>5500</v>
      </c>
      <c r="H12451" t="s">
        <v>13463</v>
      </c>
      <c r="I12451" t="s">
        <v>13464</v>
      </c>
      <c r="J12451">
        <v>2003</v>
      </c>
      <c r="K12451">
        <v>66171</v>
      </c>
      <c r="L12451">
        <v>3</v>
      </c>
      <c r="M12451" t="s">
        <v>200</v>
      </c>
      <c r="N12451" t="s">
        <v>13409</v>
      </c>
      <c r="O12451" t="s">
        <v>202</v>
      </c>
      <c r="P12451" t="s">
        <v>13465</v>
      </c>
    </row>
    <row r="12452" spans="1:16" x14ac:dyDescent="0.25">
      <c r="A12452">
        <v>158982</v>
      </c>
      <c r="B12452" t="s">
        <v>345</v>
      </c>
      <c r="E12452" t="s">
        <v>13411</v>
      </c>
      <c r="F12452" t="s">
        <v>13408</v>
      </c>
      <c r="G12452" t="s">
        <v>5500</v>
      </c>
      <c r="H12452" t="s">
        <v>13466</v>
      </c>
      <c r="I12452" t="s">
        <v>13467</v>
      </c>
      <c r="J12452">
        <v>2004</v>
      </c>
      <c r="K12452">
        <v>17466</v>
      </c>
      <c r="L12452">
        <v>3</v>
      </c>
      <c r="M12452" t="s">
        <v>200</v>
      </c>
      <c r="N12452" t="s">
        <v>13409</v>
      </c>
      <c r="O12452" t="s">
        <v>202</v>
      </c>
      <c r="P12452" t="s">
        <v>13468</v>
      </c>
    </row>
    <row r="12453" spans="1:16" x14ac:dyDescent="0.25">
      <c r="A12453">
        <v>158983</v>
      </c>
      <c r="B12453" t="s">
        <v>345</v>
      </c>
      <c r="E12453" t="s">
        <v>13411</v>
      </c>
      <c r="F12453" t="s">
        <v>13408</v>
      </c>
      <c r="G12453" t="s">
        <v>5500</v>
      </c>
      <c r="H12453" t="s">
        <v>9836</v>
      </c>
      <c r="I12453" t="s">
        <v>9837</v>
      </c>
      <c r="J12453">
        <v>2004</v>
      </c>
      <c r="K12453">
        <v>11130</v>
      </c>
      <c r="L12453">
        <v>3</v>
      </c>
      <c r="M12453" t="s">
        <v>200</v>
      </c>
      <c r="N12453" t="s">
        <v>13409</v>
      </c>
      <c r="O12453" t="s">
        <v>202</v>
      </c>
      <c r="P12453" t="s">
        <v>13469</v>
      </c>
    </row>
    <row r="12454" spans="1:16" x14ac:dyDescent="0.25">
      <c r="A12454">
        <v>158984</v>
      </c>
      <c r="B12454" t="s">
        <v>345</v>
      </c>
      <c r="E12454" t="s">
        <v>13411</v>
      </c>
      <c r="F12454" t="s">
        <v>13408</v>
      </c>
      <c r="G12454" t="s">
        <v>5500</v>
      </c>
      <c r="H12454" t="s">
        <v>9836</v>
      </c>
      <c r="I12454" t="s">
        <v>9837</v>
      </c>
      <c r="J12454">
        <v>2004</v>
      </c>
      <c r="K12454">
        <v>7452</v>
      </c>
      <c r="L12454">
        <v>3</v>
      </c>
      <c r="M12454" t="s">
        <v>200</v>
      </c>
      <c r="N12454" t="s">
        <v>13409</v>
      </c>
      <c r="O12454" t="s">
        <v>202</v>
      </c>
      <c r="P12454" t="s">
        <v>13470</v>
      </c>
    </row>
    <row r="12455" spans="1:16" x14ac:dyDescent="0.25">
      <c r="A12455">
        <v>158985</v>
      </c>
      <c r="B12455" t="s">
        <v>345</v>
      </c>
      <c r="E12455" t="s">
        <v>13411</v>
      </c>
      <c r="F12455" t="s">
        <v>13408</v>
      </c>
      <c r="G12455" t="s">
        <v>5500</v>
      </c>
      <c r="H12455" t="s">
        <v>13471</v>
      </c>
      <c r="I12455" t="s">
        <v>13472</v>
      </c>
      <c r="J12455">
        <v>2003</v>
      </c>
      <c r="K12455">
        <v>107189</v>
      </c>
      <c r="L12455">
        <v>3</v>
      </c>
      <c r="M12455" t="s">
        <v>200</v>
      </c>
      <c r="N12455" t="s">
        <v>13409</v>
      </c>
      <c r="O12455" t="s">
        <v>202</v>
      </c>
      <c r="P12455" t="s">
        <v>13473</v>
      </c>
    </row>
    <row r="12456" spans="1:16" x14ac:dyDescent="0.25">
      <c r="A12456">
        <v>158986</v>
      </c>
      <c r="B12456" t="s">
        <v>345</v>
      </c>
      <c r="E12456" t="s">
        <v>13411</v>
      </c>
      <c r="F12456" t="s">
        <v>13408</v>
      </c>
      <c r="G12456" t="s">
        <v>5500</v>
      </c>
      <c r="H12456" t="s">
        <v>13474</v>
      </c>
      <c r="I12456" t="s">
        <v>13475</v>
      </c>
      <c r="J12456">
        <v>2003</v>
      </c>
      <c r="K12456">
        <v>110276</v>
      </c>
      <c r="L12456">
        <v>3</v>
      </c>
      <c r="M12456" t="s">
        <v>200</v>
      </c>
      <c r="N12456" t="s">
        <v>13409</v>
      </c>
      <c r="O12456" t="s">
        <v>202</v>
      </c>
      <c r="P12456" t="s">
        <v>13476</v>
      </c>
    </row>
    <row r="12457" spans="1:16" x14ac:dyDescent="0.25">
      <c r="A12457">
        <v>158987</v>
      </c>
      <c r="B12457" t="s">
        <v>345</v>
      </c>
      <c r="E12457" t="s">
        <v>13411</v>
      </c>
      <c r="F12457" t="s">
        <v>13408</v>
      </c>
      <c r="G12457" t="s">
        <v>5500</v>
      </c>
      <c r="H12457" t="s">
        <v>13474</v>
      </c>
      <c r="I12457" t="s">
        <v>13475</v>
      </c>
      <c r="J12457">
        <v>2003</v>
      </c>
      <c r="K12457">
        <v>27062</v>
      </c>
      <c r="L12457">
        <v>3</v>
      </c>
      <c r="M12457" t="s">
        <v>200</v>
      </c>
      <c r="N12457" t="s">
        <v>13409</v>
      </c>
      <c r="O12457" t="s">
        <v>202</v>
      </c>
      <c r="P12457" t="s">
        <v>13477</v>
      </c>
    </row>
    <row r="12458" spans="1:16" x14ac:dyDescent="0.25">
      <c r="A12458">
        <v>158988</v>
      </c>
      <c r="B12458" t="s">
        <v>345</v>
      </c>
      <c r="E12458" t="s">
        <v>13411</v>
      </c>
      <c r="F12458" t="s">
        <v>13408</v>
      </c>
      <c r="G12458" t="s">
        <v>5500</v>
      </c>
      <c r="H12458" t="s">
        <v>13474</v>
      </c>
      <c r="I12458" t="s">
        <v>13475</v>
      </c>
      <c r="J12458">
        <v>2003</v>
      </c>
      <c r="K12458">
        <v>27062</v>
      </c>
      <c r="L12458">
        <v>3</v>
      </c>
      <c r="M12458" t="s">
        <v>200</v>
      </c>
      <c r="N12458" t="s">
        <v>13409</v>
      </c>
      <c r="O12458" t="s">
        <v>202</v>
      </c>
      <c r="P12458" t="s">
        <v>13478</v>
      </c>
    </row>
    <row r="12459" spans="1:16" x14ac:dyDescent="0.25">
      <c r="A12459">
        <v>158989</v>
      </c>
      <c r="B12459" t="s">
        <v>345</v>
      </c>
      <c r="E12459" t="s">
        <v>13411</v>
      </c>
      <c r="F12459" t="s">
        <v>13408</v>
      </c>
      <c r="G12459" t="s">
        <v>5500</v>
      </c>
      <c r="H12459" t="s">
        <v>13474</v>
      </c>
      <c r="I12459" t="s">
        <v>13475</v>
      </c>
      <c r="J12459">
        <v>2004</v>
      </c>
      <c r="K12459">
        <v>30565</v>
      </c>
      <c r="L12459">
        <v>3</v>
      </c>
      <c r="M12459" t="s">
        <v>200</v>
      </c>
      <c r="N12459" t="s">
        <v>13409</v>
      </c>
      <c r="O12459" t="s">
        <v>202</v>
      </c>
      <c r="P12459" t="s">
        <v>13479</v>
      </c>
    </row>
    <row r="12460" spans="1:16" x14ac:dyDescent="0.25">
      <c r="A12460">
        <v>158990</v>
      </c>
      <c r="B12460" t="s">
        <v>345</v>
      </c>
      <c r="E12460" t="s">
        <v>13411</v>
      </c>
      <c r="F12460" t="s">
        <v>13408</v>
      </c>
      <c r="G12460" t="s">
        <v>5500</v>
      </c>
      <c r="H12460" t="s">
        <v>13474</v>
      </c>
      <c r="I12460" t="s">
        <v>13475</v>
      </c>
      <c r="J12460">
        <v>2004</v>
      </c>
      <c r="K12460">
        <v>20556</v>
      </c>
      <c r="L12460">
        <v>3</v>
      </c>
      <c r="M12460" t="s">
        <v>200</v>
      </c>
      <c r="N12460" t="s">
        <v>13409</v>
      </c>
      <c r="O12460" t="s">
        <v>202</v>
      </c>
      <c r="P12460" t="s">
        <v>13480</v>
      </c>
    </row>
    <row r="12461" spans="1:16" x14ac:dyDescent="0.25">
      <c r="A12461">
        <v>158991</v>
      </c>
      <c r="B12461" t="s">
        <v>345</v>
      </c>
      <c r="E12461" t="s">
        <v>13411</v>
      </c>
      <c r="F12461" t="s">
        <v>13408</v>
      </c>
      <c r="G12461" t="s">
        <v>5500</v>
      </c>
      <c r="H12461" t="s">
        <v>13474</v>
      </c>
      <c r="I12461" t="s">
        <v>13475</v>
      </c>
      <c r="J12461">
        <v>2004</v>
      </c>
      <c r="K12461">
        <v>19990</v>
      </c>
      <c r="L12461">
        <v>3</v>
      </c>
      <c r="M12461" t="s">
        <v>200</v>
      </c>
      <c r="N12461" t="s">
        <v>13409</v>
      </c>
      <c r="O12461" t="s">
        <v>202</v>
      </c>
      <c r="P12461" t="s">
        <v>13481</v>
      </c>
    </row>
    <row r="12462" spans="1:16" x14ac:dyDescent="0.25">
      <c r="A12462">
        <v>158992</v>
      </c>
      <c r="B12462" t="s">
        <v>345</v>
      </c>
      <c r="E12462" t="s">
        <v>13411</v>
      </c>
      <c r="F12462" t="s">
        <v>13408</v>
      </c>
      <c r="G12462" t="s">
        <v>5500</v>
      </c>
      <c r="H12462" t="s">
        <v>13482</v>
      </c>
      <c r="I12462" t="s">
        <v>13483</v>
      </c>
      <c r="J12462">
        <v>2004</v>
      </c>
      <c r="K12462">
        <v>18154</v>
      </c>
      <c r="L12462">
        <v>3</v>
      </c>
      <c r="M12462" t="s">
        <v>200</v>
      </c>
      <c r="N12462" t="s">
        <v>13409</v>
      </c>
      <c r="O12462" t="s">
        <v>202</v>
      </c>
      <c r="P12462" t="s">
        <v>13484</v>
      </c>
    </row>
    <row r="12463" spans="1:16" x14ac:dyDescent="0.25">
      <c r="A12463">
        <v>158993</v>
      </c>
      <c r="B12463" t="s">
        <v>345</v>
      </c>
      <c r="E12463" t="s">
        <v>13411</v>
      </c>
      <c r="F12463" t="s">
        <v>13408</v>
      </c>
      <c r="G12463" t="s">
        <v>5500</v>
      </c>
      <c r="H12463" t="s">
        <v>13485</v>
      </c>
      <c r="I12463" t="s">
        <v>13486</v>
      </c>
      <c r="J12463">
        <v>2004</v>
      </c>
      <c r="K12463">
        <v>10374</v>
      </c>
      <c r="L12463">
        <v>3</v>
      </c>
      <c r="M12463" t="s">
        <v>200</v>
      </c>
      <c r="N12463" t="s">
        <v>13409</v>
      </c>
      <c r="O12463" t="s">
        <v>202</v>
      </c>
      <c r="P12463" t="s">
        <v>13487</v>
      </c>
    </row>
    <row r="12464" spans="1:16" x14ac:dyDescent="0.25">
      <c r="A12464">
        <v>158994</v>
      </c>
      <c r="B12464" t="s">
        <v>345</v>
      </c>
      <c r="E12464" t="s">
        <v>13411</v>
      </c>
      <c r="F12464" t="s">
        <v>13408</v>
      </c>
      <c r="G12464" t="s">
        <v>5500</v>
      </c>
      <c r="H12464" t="s">
        <v>10361</v>
      </c>
      <c r="I12464" t="s">
        <v>10362</v>
      </c>
      <c r="J12464">
        <v>2003</v>
      </c>
      <c r="K12464">
        <v>32156</v>
      </c>
      <c r="L12464">
        <v>3</v>
      </c>
      <c r="M12464" t="s">
        <v>200</v>
      </c>
      <c r="N12464" t="s">
        <v>13409</v>
      </c>
      <c r="O12464" t="s">
        <v>202</v>
      </c>
      <c r="P12464" t="s">
        <v>13488</v>
      </c>
    </row>
    <row r="12465" spans="1:16" x14ac:dyDescent="0.25">
      <c r="A12465">
        <v>158995</v>
      </c>
      <c r="B12465" t="s">
        <v>345</v>
      </c>
      <c r="E12465" t="s">
        <v>13411</v>
      </c>
      <c r="F12465" t="s">
        <v>13408</v>
      </c>
      <c r="G12465" t="s">
        <v>5500</v>
      </c>
      <c r="H12465" t="s">
        <v>13489</v>
      </c>
      <c r="I12465" t="s">
        <v>13490</v>
      </c>
      <c r="J12465">
        <v>2002</v>
      </c>
      <c r="K12465">
        <v>301785</v>
      </c>
      <c r="L12465">
        <v>3</v>
      </c>
      <c r="M12465" t="s">
        <v>200</v>
      </c>
      <c r="N12465" t="s">
        <v>13409</v>
      </c>
      <c r="O12465" t="s">
        <v>202</v>
      </c>
      <c r="P12465" t="s">
        <v>13491</v>
      </c>
    </row>
    <row r="12466" spans="1:16" x14ac:dyDescent="0.25">
      <c r="A12466">
        <v>158996</v>
      </c>
      <c r="B12466" t="s">
        <v>345</v>
      </c>
      <c r="E12466" t="s">
        <v>13411</v>
      </c>
      <c r="F12466" t="s">
        <v>13408</v>
      </c>
      <c r="G12466" t="s">
        <v>5500</v>
      </c>
      <c r="H12466" t="s">
        <v>13489</v>
      </c>
      <c r="I12466" t="s">
        <v>13490</v>
      </c>
      <c r="J12466">
        <v>2002</v>
      </c>
      <c r="K12466">
        <v>26753</v>
      </c>
      <c r="L12466">
        <v>3</v>
      </c>
      <c r="M12466" t="s">
        <v>200</v>
      </c>
      <c r="N12466" t="s">
        <v>13409</v>
      </c>
      <c r="O12466" t="s">
        <v>202</v>
      </c>
      <c r="P12466" t="s">
        <v>13492</v>
      </c>
    </row>
    <row r="12467" spans="1:16" x14ac:dyDescent="0.25">
      <c r="A12467">
        <v>158997</v>
      </c>
      <c r="B12467" t="s">
        <v>345</v>
      </c>
      <c r="E12467" t="s">
        <v>13411</v>
      </c>
      <c r="F12467" t="s">
        <v>13408</v>
      </c>
      <c r="G12467" t="s">
        <v>1038</v>
      </c>
      <c r="H12467" t="s">
        <v>13493</v>
      </c>
      <c r="I12467" t="s">
        <v>13494</v>
      </c>
      <c r="J12467">
        <v>2003</v>
      </c>
      <c r="K12467">
        <v>50872</v>
      </c>
      <c r="L12467">
        <v>4</v>
      </c>
      <c r="M12467" t="s">
        <v>200</v>
      </c>
      <c r="N12467" t="s">
        <v>13409</v>
      </c>
      <c r="O12467" t="s">
        <v>202</v>
      </c>
      <c r="P12467" t="s">
        <v>13495</v>
      </c>
    </row>
    <row r="12468" spans="1:16" x14ac:dyDescent="0.25">
      <c r="A12468">
        <v>158998</v>
      </c>
      <c r="B12468" t="s">
        <v>345</v>
      </c>
      <c r="E12468" t="s">
        <v>13411</v>
      </c>
      <c r="F12468" t="s">
        <v>13408</v>
      </c>
      <c r="G12468" t="s">
        <v>1038</v>
      </c>
      <c r="H12468" t="s">
        <v>13496</v>
      </c>
      <c r="I12468" t="s">
        <v>13497</v>
      </c>
      <c r="J12468">
        <v>2003</v>
      </c>
      <c r="K12468">
        <v>7304</v>
      </c>
      <c r="L12468">
        <v>4</v>
      </c>
      <c r="M12468" t="s">
        <v>200</v>
      </c>
      <c r="N12468" t="s">
        <v>13409</v>
      </c>
      <c r="O12468" t="s">
        <v>202</v>
      </c>
      <c r="P12468" t="s">
        <v>13498</v>
      </c>
    </row>
    <row r="12469" spans="1:16" x14ac:dyDescent="0.25">
      <c r="A12469">
        <v>158999</v>
      </c>
      <c r="B12469" t="s">
        <v>345</v>
      </c>
      <c r="E12469" t="s">
        <v>13411</v>
      </c>
      <c r="F12469" t="s">
        <v>13408</v>
      </c>
      <c r="G12469" t="s">
        <v>1038</v>
      </c>
      <c r="H12469" t="s">
        <v>13496</v>
      </c>
      <c r="I12469" t="s">
        <v>13497</v>
      </c>
      <c r="J12469">
        <v>2004</v>
      </c>
      <c r="K12469">
        <v>6475</v>
      </c>
      <c r="L12469">
        <v>4</v>
      </c>
      <c r="M12469" t="s">
        <v>200</v>
      </c>
      <c r="N12469" t="s">
        <v>13409</v>
      </c>
      <c r="O12469" t="s">
        <v>202</v>
      </c>
      <c r="P12469" t="s">
        <v>13499</v>
      </c>
    </row>
    <row r="12470" spans="1:16" x14ac:dyDescent="0.25">
      <c r="A12470">
        <v>159000</v>
      </c>
      <c r="B12470" t="s">
        <v>345</v>
      </c>
      <c r="E12470" t="s">
        <v>13411</v>
      </c>
      <c r="F12470" t="s">
        <v>13408</v>
      </c>
      <c r="G12470" t="s">
        <v>1038</v>
      </c>
      <c r="H12470" t="s">
        <v>13500</v>
      </c>
      <c r="I12470" t="s">
        <v>13501</v>
      </c>
      <c r="J12470">
        <v>2004</v>
      </c>
      <c r="K12470">
        <v>6131</v>
      </c>
      <c r="L12470">
        <v>4</v>
      </c>
      <c r="M12470" t="s">
        <v>200</v>
      </c>
      <c r="N12470" t="s">
        <v>13409</v>
      </c>
      <c r="O12470" t="s">
        <v>202</v>
      </c>
      <c r="P12470" t="s">
        <v>13502</v>
      </c>
    </row>
    <row r="12471" spans="1:16" x14ac:dyDescent="0.25">
      <c r="A12471">
        <v>159001</v>
      </c>
      <c r="B12471" t="s">
        <v>345</v>
      </c>
      <c r="E12471" t="s">
        <v>13411</v>
      </c>
      <c r="F12471" t="s">
        <v>13408</v>
      </c>
      <c r="G12471" t="s">
        <v>1038</v>
      </c>
      <c r="H12471" t="s">
        <v>13503</v>
      </c>
      <c r="I12471" t="s">
        <v>13504</v>
      </c>
      <c r="J12471">
        <v>2003</v>
      </c>
      <c r="K12471">
        <v>15419</v>
      </c>
      <c r="L12471">
        <v>4</v>
      </c>
      <c r="M12471" t="s">
        <v>200</v>
      </c>
      <c r="N12471" t="s">
        <v>13409</v>
      </c>
      <c r="O12471" t="s">
        <v>202</v>
      </c>
      <c r="P12471" t="s">
        <v>13505</v>
      </c>
    </row>
    <row r="12472" spans="1:16" x14ac:dyDescent="0.25">
      <c r="A12472">
        <v>159002</v>
      </c>
      <c r="B12472" t="s">
        <v>345</v>
      </c>
      <c r="E12472" t="s">
        <v>13506</v>
      </c>
      <c r="F12472" t="s">
        <v>13408</v>
      </c>
      <c r="G12472" t="s">
        <v>1038</v>
      </c>
      <c r="H12472" t="s">
        <v>13493</v>
      </c>
      <c r="I12472" t="s">
        <v>13494</v>
      </c>
      <c r="J12472">
        <v>2004</v>
      </c>
      <c r="K12472">
        <v>14208</v>
      </c>
      <c r="L12472">
        <v>4</v>
      </c>
      <c r="M12472" t="s">
        <v>200</v>
      </c>
      <c r="N12472" t="s">
        <v>13409</v>
      </c>
      <c r="O12472" t="s">
        <v>202</v>
      </c>
      <c r="P12472" t="s">
        <v>13507</v>
      </c>
    </row>
    <row r="12473" spans="1:16" x14ac:dyDescent="0.25">
      <c r="A12473">
        <v>159003</v>
      </c>
      <c r="B12473" t="s">
        <v>345</v>
      </c>
      <c r="E12473" t="s">
        <v>13411</v>
      </c>
      <c r="F12473" t="s">
        <v>13408</v>
      </c>
      <c r="G12473" t="s">
        <v>1038</v>
      </c>
      <c r="H12473" t="s">
        <v>13508</v>
      </c>
      <c r="I12473" t="s">
        <v>13509</v>
      </c>
      <c r="J12473">
        <v>2004</v>
      </c>
      <c r="K12473">
        <v>47666</v>
      </c>
      <c r="L12473">
        <v>4</v>
      </c>
      <c r="M12473" t="s">
        <v>200</v>
      </c>
      <c r="N12473" t="s">
        <v>13409</v>
      </c>
      <c r="O12473" t="s">
        <v>202</v>
      </c>
      <c r="P12473" t="s">
        <v>13510</v>
      </c>
    </row>
    <row r="12474" spans="1:16" x14ac:dyDescent="0.25">
      <c r="A12474">
        <v>159004</v>
      </c>
      <c r="B12474" t="s">
        <v>345</v>
      </c>
      <c r="E12474" t="s">
        <v>13411</v>
      </c>
      <c r="F12474" t="s">
        <v>13408</v>
      </c>
      <c r="G12474" t="s">
        <v>1038</v>
      </c>
      <c r="H12474" t="s">
        <v>13511</v>
      </c>
      <c r="I12474" t="s">
        <v>13512</v>
      </c>
      <c r="J12474">
        <v>2004</v>
      </c>
      <c r="K12474">
        <v>8140</v>
      </c>
      <c r="L12474">
        <v>4</v>
      </c>
      <c r="M12474" t="s">
        <v>200</v>
      </c>
      <c r="N12474" t="s">
        <v>13409</v>
      </c>
      <c r="O12474" t="s">
        <v>202</v>
      </c>
      <c r="P12474" t="s">
        <v>13513</v>
      </c>
    </row>
    <row r="12475" spans="1:16" x14ac:dyDescent="0.25">
      <c r="A12475">
        <v>159005</v>
      </c>
      <c r="B12475" t="s">
        <v>345</v>
      </c>
      <c r="E12475" t="s">
        <v>13407</v>
      </c>
      <c r="F12475" t="s">
        <v>13408</v>
      </c>
      <c r="G12475" t="s">
        <v>1038</v>
      </c>
      <c r="H12475" t="s">
        <v>13514</v>
      </c>
      <c r="I12475" t="s">
        <v>13515</v>
      </c>
      <c r="J12475">
        <v>2003</v>
      </c>
      <c r="K12475">
        <v>1522</v>
      </c>
      <c r="L12475">
        <v>4</v>
      </c>
      <c r="M12475" t="s">
        <v>200</v>
      </c>
      <c r="N12475" t="s">
        <v>13409</v>
      </c>
      <c r="O12475" t="s">
        <v>202</v>
      </c>
      <c r="P12475" t="s">
        <v>13516</v>
      </c>
    </row>
    <row r="12476" spans="1:16" x14ac:dyDescent="0.25">
      <c r="A12476">
        <v>159006</v>
      </c>
      <c r="B12476" t="s">
        <v>345</v>
      </c>
      <c r="E12476" t="s">
        <v>13411</v>
      </c>
      <c r="F12476" t="s">
        <v>13408</v>
      </c>
      <c r="G12476" t="s">
        <v>1038</v>
      </c>
      <c r="H12476" t="s">
        <v>13514</v>
      </c>
      <c r="I12476" t="s">
        <v>13515</v>
      </c>
      <c r="J12476">
        <v>2004</v>
      </c>
      <c r="K12476">
        <v>12283</v>
      </c>
      <c r="L12476">
        <v>4</v>
      </c>
      <c r="M12476" t="s">
        <v>200</v>
      </c>
      <c r="N12476" t="s">
        <v>13409</v>
      </c>
      <c r="O12476" t="s">
        <v>202</v>
      </c>
      <c r="P12476" t="s">
        <v>13517</v>
      </c>
    </row>
    <row r="12477" spans="1:16" x14ac:dyDescent="0.25">
      <c r="A12477">
        <v>159007</v>
      </c>
      <c r="B12477" t="s">
        <v>345</v>
      </c>
      <c r="E12477" t="s">
        <v>13411</v>
      </c>
      <c r="F12477" t="s">
        <v>13408</v>
      </c>
      <c r="G12477" t="s">
        <v>1038</v>
      </c>
      <c r="H12477" t="s">
        <v>13514</v>
      </c>
      <c r="I12477" t="s">
        <v>13515</v>
      </c>
      <c r="J12477">
        <v>2003</v>
      </c>
      <c r="K12477">
        <v>77031</v>
      </c>
      <c r="L12477">
        <v>4</v>
      </c>
      <c r="M12477" t="s">
        <v>200</v>
      </c>
      <c r="N12477" t="s">
        <v>13409</v>
      </c>
      <c r="O12477" t="s">
        <v>202</v>
      </c>
      <c r="P12477" t="s">
        <v>13518</v>
      </c>
    </row>
    <row r="12478" spans="1:16" x14ac:dyDescent="0.25">
      <c r="A12478">
        <v>159008</v>
      </c>
      <c r="B12478" t="s">
        <v>345</v>
      </c>
      <c r="E12478" t="s">
        <v>13407</v>
      </c>
      <c r="F12478" t="s">
        <v>13408</v>
      </c>
      <c r="G12478" t="s">
        <v>1038</v>
      </c>
      <c r="H12478" t="s">
        <v>13514</v>
      </c>
      <c r="I12478" t="s">
        <v>13515</v>
      </c>
      <c r="J12478">
        <v>2003</v>
      </c>
      <c r="K12478">
        <v>1522</v>
      </c>
      <c r="L12478">
        <v>4</v>
      </c>
      <c r="M12478" t="s">
        <v>200</v>
      </c>
      <c r="N12478" t="s">
        <v>13409</v>
      </c>
      <c r="O12478" t="s">
        <v>202</v>
      </c>
      <c r="P12478" t="s">
        <v>13519</v>
      </c>
    </row>
    <row r="12479" spans="1:16" x14ac:dyDescent="0.25">
      <c r="A12479">
        <v>159009</v>
      </c>
      <c r="B12479" t="s">
        <v>345</v>
      </c>
      <c r="E12479" t="s">
        <v>13407</v>
      </c>
      <c r="F12479" t="s">
        <v>13408</v>
      </c>
      <c r="G12479" t="s">
        <v>220</v>
      </c>
      <c r="H12479" t="s">
        <v>13520</v>
      </c>
      <c r="I12479" t="s">
        <v>13521</v>
      </c>
      <c r="J12479">
        <v>2006</v>
      </c>
      <c r="K12479">
        <v>30571</v>
      </c>
      <c r="L12479">
        <v>6</v>
      </c>
      <c r="M12479" t="s">
        <v>200</v>
      </c>
      <c r="N12479" t="s">
        <v>13409</v>
      </c>
      <c r="O12479" t="s">
        <v>202</v>
      </c>
      <c r="P12479" t="s">
        <v>13522</v>
      </c>
    </row>
    <row r="12480" spans="1:16" x14ac:dyDescent="0.25">
      <c r="A12480">
        <v>159010</v>
      </c>
      <c r="B12480" t="s">
        <v>345</v>
      </c>
      <c r="E12480" t="s">
        <v>13411</v>
      </c>
      <c r="F12480" t="s">
        <v>13408</v>
      </c>
      <c r="G12480" t="s">
        <v>220</v>
      </c>
      <c r="H12480" t="s">
        <v>13523</v>
      </c>
      <c r="I12480" t="s">
        <v>13524</v>
      </c>
      <c r="J12480">
        <v>2007</v>
      </c>
      <c r="K12480">
        <v>153275</v>
      </c>
      <c r="L12480">
        <v>6</v>
      </c>
      <c r="M12480" t="s">
        <v>200</v>
      </c>
      <c r="N12480" t="s">
        <v>13409</v>
      </c>
      <c r="O12480" t="s">
        <v>202</v>
      </c>
      <c r="P12480" t="s">
        <v>13525</v>
      </c>
    </row>
    <row r="12481" spans="1:16" x14ac:dyDescent="0.25">
      <c r="A12481">
        <v>159011</v>
      </c>
      <c r="B12481" t="s">
        <v>345</v>
      </c>
      <c r="E12481" t="s">
        <v>13407</v>
      </c>
      <c r="F12481" t="s">
        <v>13408</v>
      </c>
      <c r="G12481" t="s">
        <v>10122</v>
      </c>
      <c r="H12481" t="s">
        <v>13526</v>
      </c>
      <c r="I12481" t="s">
        <v>13527</v>
      </c>
      <c r="J12481">
        <v>2006</v>
      </c>
      <c r="K12481">
        <v>27567</v>
      </c>
      <c r="L12481">
        <v>51</v>
      </c>
      <c r="M12481" t="s">
        <v>200</v>
      </c>
      <c r="N12481" t="s">
        <v>13528</v>
      </c>
      <c r="O12481" t="s">
        <v>202</v>
      </c>
      <c r="P12481" t="s">
        <v>13529</v>
      </c>
    </row>
    <row r="12482" spans="1:16" x14ac:dyDescent="0.25">
      <c r="A12482">
        <v>159012</v>
      </c>
      <c r="B12482" t="s">
        <v>345</v>
      </c>
      <c r="E12482" t="s">
        <v>13411</v>
      </c>
      <c r="F12482" t="s">
        <v>13408</v>
      </c>
      <c r="G12482" t="s">
        <v>9531</v>
      </c>
      <c r="H12482" t="s">
        <v>13530</v>
      </c>
      <c r="I12482" t="s">
        <v>13531</v>
      </c>
      <c r="J12482">
        <v>2004</v>
      </c>
      <c r="K12482">
        <v>27976</v>
      </c>
      <c r="L12482">
        <v>15</v>
      </c>
      <c r="M12482" t="s">
        <v>200</v>
      </c>
      <c r="N12482" t="s">
        <v>13409</v>
      </c>
      <c r="O12482" t="s">
        <v>202</v>
      </c>
      <c r="P12482" t="s">
        <v>13532</v>
      </c>
    </row>
    <row r="12483" spans="1:16" x14ac:dyDescent="0.25">
      <c r="A12483">
        <v>159013</v>
      </c>
      <c r="B12483" t="s">
        <v>345</v>
      </c>
      <c r="E12483" t="s">
        <v>13411</v>
      </c>
      <c r="F12483" t="s">
        <v>13408</v>
      </c>
      <c r="G12483" t="s">
        <v>9531</v>
      </c>
      <c r="H12483" t="s">
        <v>13533</v>
      </c>
      <c r="I12483" t="s">
        <v>13534</v>
      </c>
      <c r="J12483">
        <v>2003</v>
      </c>
      <c r="K12483">
        <v>59573</v>
      </c>
      <c r="L12483">
        <v>15</v>
      </c>
      <c r="M12483" t="s">
        <v>200</v>
      </c>
      <c r="N12483" t="s">
        <v>13409</v>
      </c>
      <c r="O12483" t="s">
        <v>202</v>
      </c>
      <c r="P12483" t="s">
        <v>13535</v>
      </c>
    </row>
    <row r="12484" spans="1:16" x14ac:dyDescent="0.25">
      <c r="A12484">
        <v>159014</v>
      </c>
      <c r="B12484" t="s">
        <v>345</v>
      </c>
      <c r="E12484" t="s">
        <v>13411</v>
      </c>
      <c r="F12484" t="s">
        <v>13408</v>
      </c>
      <c r="G12484" t="s">
        <v>9531</v>
      </c>
      <c r="H12484" t="s">
        <v>9609</v>
      </c>
      <c r="I12484" t="s">
        <v>9610</v>
      </c>
      <c r="J12484">
        <v>2004</v>
      </c>
      <c r="K12484">
        <v>22041</v>
      </c>
      <c r="L12484">
        <v>15</v>
      </c>
      <c r="M12484" t="s">
        <v>200</v>
      </c>
      <c r="N12484" t="s">
        <v>13409</v>
      </c>
      <c r="O12484" t="s">
        <v>202</v>
      </c>
      <c r="P12484" t="s">
        <v>13536</v>
      </c>
    </row>
    <row r="12485" spans="1:16" x14ac:dyDescent="0.25">
      <c r="A12485">
        <v>159015</v>
      </c>
      <c r="B12485" t="s">
        <v>345</v>
      </c>
      <c r="E12485" t="s">
        <v>13411</v>
      </c>
      <c r="F12485" t="s">
        <v>13408</v>
      </c>
      <c r="G12485" t="s">
        <v>9531</v>
      </c>
      <c r="H12485" t="s">
        <v>9609</v>
      </c>
      <c r="I12485" t="s">
        <v>9610</v>
      </c>
      <c r="J12485">
        <v>2004</v>
      </c>
      <c r="K12485">
        <v>67435</v>
      </c>
      <c r="L12485">
        <v>15</v>
      </c>
      <c r="M12485" t="s">
        <v>200</v>
      </c>
      <c r="N12485" t="s">
        <v>13409</v>
      </c>
      <c r="O12485" t="s">
        <v>202</v>
      </c>
      <c r="P12485" t="s">
        <v>13537</v>
      </c>
    </row>
    <row r="12486" spans="1:16" x14ac:dyDescent="0.25">
      <c r="A12486">
        <v>159016</v>
      </c>
      <c r="B12486" t="s">
        <v>345</v>
      </c>
      <c r="E12486" t="s">
        <v>13411</v>
      </c>
      <c r="F12486" t="s">
        <v>13408</v>
      </c>
      <c r="G12486" t="s">
        <v>9531</v>
      </c>
      <c r="H12486" t="s">
        <v>9609</v>
      </c>
      <c r="I12486" t="s">
        <v>9610</v>
      </c>
      <c r="J12486">
        <v>2004</v>
      </c>
      <c r="K12486">
        <v>64391</v>
      </c>
      <c r="L12486">
        <v>15</v>
      </c>
      <c r="M12486" t="s">
        <v>200</v>
      </c>
      <c r="N12486" t="s">
        <v>13409</v>
      </c>
      <c r="O12486" t="s">
        <v>202</v>
      </c>
      <c r="P12486" t="s">
        <v>13538</v>
      </c>
    </row>
    <row r="12487" spans="1:16" x14ac:dyDescent="0.25">
      <c r="A12487">
        <v>159017</v>
      </c>
      <c r="B12487" t="s">
        <v>345</v>
      </c>
      <c r="E12487" t="s">
        <v>13407</v>
      </c>
      <c r="F12487" t="s">
        <v>13408</v>
      </c>
      <c r="G12487" t="s">
        <v>9531</v>
      </c>
      <c r="H12487" t="s">
        <v>9609</v>
      </c>
      <c r="I12487" t="s">
        <v>9610</v>
      </c>
      <c r="J12487">
        <v>2004</v>
      </c>
      <c r="K12487">
        <v>18080</v>
      </c>
      <c r="L12487">
        <v>15</v>
      </c>
      <c r="M12487" t="s">
        <v>200</v>
      </c>
      <c r="N12487" t="s">
        <v>13409</v>
      </c>
      <c r="O12487" t="s">
        <v>202</v>
      </c>
      <c r="P12487" t="s">
        <v>13539</v>
      </c>
    </row>
    <row r="12488" spans="1:16" x14ac:dyDescent="0.25">
      <c r="A12488">
        <v>159018</v>
      </c>
      <c r="B12488" t="s">
        <v>345</v>
      </c>
      <c r="E12488" t="s">
        <v>13411</v>
      </c>
      <c r="F12488" t="s">
        <v>13428</v>
      </c>
      <c r="G12488" t="s">
        <v>9531</v>
      </c>
      <c r="H12488" t="s">
        <v>9609</v>
      </c>
      <c r="I12488" t="s">
        <v>9610</v>
      </c>
      <c r="J12488">
        <v>2004</v>
      </c>
      <c r="K12488">
        <v>9708</v>
      </c>
      <c r="L12488">
        <v>15</v>
      </c>
      <c r="M12488" t="s">
        <v>200</v>
      </c>
      <c r="N12488" t="s">
        <v>13409</v>
      </c>
      <c r="O12488" t="s">
        <v>202</v>
      </c>
      <c r="P12488" t="s">
        <v>13540</v>
      </c>
    </row>
    <row r="12489" spans="1:16" x14ac:dyDescent="0.25">
      <c r="A12489">
        <v>159019</v>
      </c>
      <c r="B12489" t="s">
        <v>345</v>
      </c>
      <c r="E12489" t="s">
        <v>13411</v>
      </c>
      <c r="F12489" t="s">
        <v>13408</v>
      </c>
      <c r="G12489" t="s">
        <v>9531</v>
      </c>
      <c r="H12489" t="s">
        <v>9609</v>
      </c>
      <c r="I12489" t="s">
        <v>9610</v>
      </c>
      <c r="J12489">
        <v>2004</v>
      </c>
      <c r="K12489">
        <v>16663</v>
      </c>
      <c r="L12489">
        <v>15</v>
      </c>
      <c r="M12489" t="s">
        <v>200</v>
      </c>
      <c r="N12489" t="s">
        <v>13409</v>
      </c>
      <c r="O12489" t="s">
        <v>202</v>
      </c>
      <c r="P12489" t="s">
        <v>13541</v>
      </c>
    </row>
    <row r="12490" spans="1:16" x14ac:dyDescent="0.25">
      <c r="A12490">
        <v>159020</v>
      </c>
      <c r="B12490" t="s">
        <v>345</v>
      </c>
      <c r="E12490" t="s">
        <v>13411</v>
      </c>
      <c r="F12490" t="s">
        <v>13408</v>
      </c>
      <c r="G12490" t="s">
        <v>9531</v>
      </c>
      <c r="H12490" t="s">
        <v>9609</v>
      </c>
      <c r="I12490" t="s">
        <v>9610</v>
      </c>
      <c r="J12490">
        <v>2004</v>
      </c>
      <c r="K12490">
        <v>7747</v>
      </c>
      <c r="L12490">
        <v>15</v>
      </c>
      <c r="M12490" t="s">
        <v>200</v>
      </c>
      <c r="N12490" t="s">
        <v>13409</v>
      </c>
      <c r="O12490" t="s">
        <v>202</v>
      </c>
      <c r="P12490" t="s">
        <v>13542</v>
      </c>
    </row>
    <row r="12491" spans="1:16" x14ac:dyDescent="0.25">
      <c r="A12491">
        <v>159021</v>
      </c>
      <c r="B12491" t="s">
        <v>345</v>
      </c>
      <c r="E12491" t="s">
        <v>13411</v>
      </c>
      <c r="F12491" t="s">
        <v>13408</v>
      </c>
      <c r="G12491" t="s">
        <v>9531</v>
      </c>
      <c r="H12491" t="s">
        <v>13543</v>
      </c>
      <c r="I12491" t="s">
        <v>13544</v>
      </c>
      <c r="J12491">
        <v>2004</v>
      </c>
      <c r="K12491">
        <v>16624</v>
      </c>
      <c r="L12491">
        <v>15</v>
      </c>
      <c r="M12491" t="s">
        <v>200</v>
      </c>
      <c r="N12491" t="s">
        <v>13409</v>
      </c>
      <c r="O12491" t="s">
        <v>202</v>
      </c>
      <c r="P12491" t="s">
        <v>13545</v>
      </c>
    </row>
    <row r="12492" spans="1:16" x14ac:dyDescent="0.25">
      <c r="A12492">
        <v>159022</v>
      </c>
      <c r="B12492" t="s">
        <v>345</v>
      </c>
      <c r="E12492" t="s">
        <v>13411</v>
      </c>
      <c r="F12492" t="s">
        <v>13408</v>
      </c>
      <c r="G12492" t="s">
        <v>9531</v>
      </c>
      <c r="H12492" t="s">
        <v>13546</v>
      </c>
      <c r="I12492" t="s">
        <v>13547</v>
      </c>
      <c r="J12492">
        <v>2004</v>
      </c>
      <c r="K12492">
        <v>55932</v>
      </c>
      <c r="L12492">
        <v>15</v>
      </c>
      <c r="M12492" t="s">
        <v>200</v>
      </c>
      <c r="N12492" t="s">
        <v>13409</v>
      </c>
      <c r="O12492" t="s">
        <v>202</v>
      </c>
      <c r="P12492" t="s">
        <v>13548</v>
      </c>
    </row>
    <row r="12493" spans="1:16" x14ac:dyDescent="0.25">
      <c r="A12493">
        <v>159023</v>
      </c>
      <c r="B12493" t="s">
        <v>345</v>
      </c>
      <c r="E12493" t="s">
        <v>13411</v>
      </c>
      <c r="F12493" t="s">
        <v>347</v>
      </c>
      <c r="G12493" t="s">
        <v>9531</v>
      </c>
      <c r="H12493" t="s">
        <v>13549</v>
      </c>
      <c r="I12493" t="s">
        <v>13550</v>
      </c>
      <c r="J12493">
        <v>2003</v>
      </c>
      <c r="K12493">
        <v>33962</v>
      </c>
      <c r="L12493">
        <v>15</v>
      </c>
      <c r="M12493" t="s">
        <v>200</v>
      </c>
      <c r="N12493" t="s">
        <v>13409</v>
      </c>
      <c r="O12493" t="s">
        <v>202</v>
      </c>
      <c r="P12493" t="s">
        <v>13551</v>
      </c>
    </row>
    <row r="12494" spans="1:16" x14ac:dyDescent="0.25">
      <c r="A12494">
        <v>159024</v>
      </c>
      <c r="B12494" t="s">
        <v>345</v>
      </c>
      <c r="E12494" t="s">
        <v>13411</v>
      </c>
      <c r="F12494" t="s">
        <v>13408</v>
      </c>
      <c r="G12494" t="s">
        <v>9531</v>
      </c>
      <c r="H12494" t="s">
        <v>13549</v>
      </c>
      <c r="I12494" t="s">
        <v>13550</v>
      </c>
      <c r="J12494">
        <v>2003</v>
      </c>
      <c r="K12494">
        <v>16228</v>
      </c>
      <c r="L12494">
        <v>15</v>
      </c>
      <c r="M12494" t="s">
        <v>200</v>
      </c>
      <c r="N12494" t="s">
        <v>13409</v>
      </c>
      <c r="O12494" t="s">
        <v>202</v>
      </c>
      <c r="P12494" t="s">
        <v>13552</v>
      </c>
    </row>
    <row r="12495" spans="1:16" x14ac:dyDescent="0.25">
      <c r="A12495">
        <v>159025</v>
      </c>
      <c r="B12495" t="s">
        <v>345</v>
      </c>
      <c r="E12495" t="s">
        <v>13411</v>
      </c>
      <c r="F12495" t="s">
        <v>13408</v>
      </c>
      <c r="G12495" t="s">
        <v>9531</v>
      </c>
      <c r="H12495" t="s">
        <v>13549</v>
      </c>
      <c r="I12495" t="s">
        <v>13550</v>
      </c>
      <c r="J12495">
        <v>2003</v>
      </c>
      <c r="K12495">
        <v>1118</v>
      </c>
      <c r="L12495">
        <v>15</v>
      </c>
      <c r="M12495" t="s">
        <v>200</v>
      </c>
      <c r="N12495" t="s">
        <v>13409</v>
      </c>
      <c r="O12495" t="s">
        <v>202</v>
      </c>
      <c r="P12495" t="s">
        <v>13553</v>
      </c>
    </row>
    <row r="12496" spans="1:16" x14ac:dyDescent="0.25">
      <c r="A12496">
        <v>159026</v>
      </c>
      <c r="B12496" t="s">
        <v>345</v>
      </c>
      <c r="E12496" t="s">
        <v>13411</v>
      </c>
      <c r="F12496" t="s">
        <v>13408</v>
      </c>
      <c r="G12496" t="s">
        <v>9531</v>
      </c>
      <c r="H12496" t="s">
        <v>9580</v>
      </c>
      <c r="I12496" t="s">
        <v>9581</v>
      </c>
      <c r="J12496">
        <v>2004</v>
      </c>
      <c r="K12496">
        <v>19993</v>
      </c>
      <c r="L12496">
        <v>15</v>
      </c>
      <c r="M12496" t="s">
        <v>200</v>
      </c>
      <c r="N12496" t="s">
        <v>13409</v>
      </c>
      <c r="O12496" t="s">
        <v>202</v>
      </c>
      <c r="P12496" t="s">
        <v>13554</v>
      </c>
    </row>
    <row r="12497" spans="1:16" x14ac:dyDescent="0.25">
      <c r="A12497">
        <v>159027</v>
      </c>
      <c r="B12497" t="s">
        <v>345</v>
      </c>
      <c r="E12497" t="s">
        <v>13411</v>
      </c>
      <c r="F12497" t="s">
        <v>13408</v>
      </c>
      <c r="G12497" t="s">
        <v>9531</v>
      </c>
      <c r="H12497" t="s">
        <v>13555</v>
      </c>
      <c r="I12497" t="s">
        <v>13556</v>
      </c>
      <c r="J12497">
        <v>2004</v>
      </c>
      <c r="K12497">
        <v>13148</v>
      </c>
      <c r="L12497">
        <v>15</v>
      </c>
      <c r="M12497" t="s">
        <v>200</v>
      </c>
      <c r="N12497" t="s">
        <v>13409</v>
      </c>
      <c r="O12497" t="s">
        <v>202</v>
      </c>
      <c r="P12497" t="s">
        <v>13557</v>
      </c>
    </row>
    <row r="12498" spans="1:16" x14ac:dyDescent="0.25">
      <c r="A12498">
        <v>159028</v>
      </c>
      <c r="B12498" t="s">
        <v>345</v>
      </c>
      <c r="E12498" t="s">
        <v>13411</v>
      </c>
      <c r="F12498" t="s">
        <v>13408</v>
      </c>
      <c r="G12498" t="s">
        <v>9531</v>
      </c>
      <c r="H12498" t="s">
        <v>13558</v>
      </c>
      <c r="I12498" t="s">
        <v>13559</v>
      </c>
      <c r="J12498">
        <v>2004</v>
      </c>
      <c r="K12498">
        <v>4904</v>
      </c>
      <c r="L12498">
        <v>15</v>
      </c>
      <c r="M12498" t="s">
        <v>200</v>
      </c>
      <c r="N12498" t="s">
        <v>13409</v>
      </c>
      <c r="O12498" t="s">
        <v>202</v>
      </c>
      <c r="P12498" t="s">
        <v>13560</v>
      </c>
    </row>
    <row r="12499" spans="1:16" x14ac:dyDescent="0.25">
      <c r="A12499">
        <v>159029</v>
      </c>
      <c r="B12499" t="s">
        <v>345</v>
      </c>
      <c r="E12499" t="s">
        <v>13411</v>
      </c>
      <c r="F12499" t="s">
        <v>13408</v>
      </c>
      <c r="G12499" t="s">
        <v>9531</v>
      </c>
      <c r="H12499" t="s">
        <v>13561</v>
      </c>
      <c r="I12499" t="s">
        <v>13562</v>
      </c>
      <c r="J12499">
        <v>2004</v>
      </c>
      <c r="K12499">
        <v>67029</v>
      </c>
      <c r="L12499">
        <v>15</v>
      </c>
      <c r="M12499" t="s">
        <v>200</v>
      </c>
      <c r="N12499" t="s">
        <v>13409</v>
      </c>
      <c r="O12499" t="s">
        <v>202</v>
      </c>
      <c r="P12499" t="s">
        <v>13563</v>
      </c>
    </row>
    <row r="12500" spans="1:16" x14ac:dyDescent="0.25">
      <c r="A12500">
        <v>159030</v>
      </c>
      <c r="B12500" t="s">
        <v>345</v>
      </c>
      <c r="E12500" t="s">
        <v>13411</v>
      </c>
      <c r="F12500" t="s">
        <v>13408</v>
      </c>
      <c r="G12500" t="s">
        <v>9531</v>
      </c>
      <c r="H12500" t="s">
        <v>13564</v>
      </c>
      <c r="I12500" t="s">
        <v>13565</v>
      </c>
      <c r="J12500">
        <v>2004</v>
      </c>
      <c r="K12500">
        <v>48677</v>
      </c>
      <c r="L12500">
        <v>15</v>
      </c>
      <c r="M12500" t="s">
        <v>200</v>
      </c>
      <c r="N12500" t="s">
        <v>13409</v>
      </c>
      <c r="O12500" t="s">
        <v>202</v>
      </c>
      <c r="P12500" t="s">
        <v>13566</v>
      </c>
    </row>
    <row r="12501" spans="1:16" x14ac:dyDescent="0.25">
      <c r="A12501">
        <v>159031</v>
      </c>
      <c r="B12501" t="s">
        <v>345</v>
      </c>
      <c r="E12501" t="s">
        <v>13411</v>
      </c>
      <c r="F12501" t="s">
        <v>13408</v>
      </c>
      <c r="G12501" t="s">
        <v>9531</v>
      </c>
      <c r="H12501" t="s">
        <v>9555</v>
      </c>
      <c r="I12501" t="s">
        <v>9556</v>
      </c>
      <c r="J12501">
        <v>2004</v>
      </c>
      <c r="K12501">
        <v>59886</v>
      </c>
      <c r="L12501">
        <v>15</v>
      </c>
      <c r="M12501" t="s">
        <v>200</v>
      </c>
      <c r="N12501" t="s">
        <v>13409</v>
      </c>
      <c r="O12501" t="s">
        <v>202</v>
      </c>
      <c r="P12501" t="s">
        <v>13567</v>
      </c>
    </row>
    <row r="12502" spans="1:16" x14ac:dyDescent="0.25">
      <c r="A12502">
        <v>159032</v>
      </c>
      <c r="B12502" t="s">
        <v>345</v>
      </c>
      <c r="E12502" t="s">
        <v>13411</v>
      </c>
      <c r="F12502" t="s">
        <v>13408</v>
      </c>
      <c r="G12502" t="s">
        <v>9531</v>
      </c>
      <c r="H12502" t="s">
        <v>13568</v>
      </c>
      <c r="I12502" t="s">
        <v>13569</v>
      </c>
      <c r="J12502">
        <v>2004</v>
      </c>
      <c r="K12502">
        <v>14226</v>
      </c>
      <c r="L12502">
        <v>15</v>
      </c>
      <c r="M12502" t="s">
        <v>200</v>
      </c>
      <c r="N12502" t="s">
        <v>13409</v>
      </c>
      <c r="O12502" t="s">
        <v>202</v>
      </c>
      <c r="P12502" t="s">
        <v>13570</v>
      </c>
    </row>
    <row r="12503" spans="1:16" x14ac:dyDescent="0.25">
      <c r="A12503">
        <v>159033</v>
      </c>
      <c r="B12503" t="s">
        <v>345</v>
      </c>
      <c r="E12503" t="s">
        <v>13411</v>
      </c>
      <c r="F12503" t="s">
        <v>13408</v>
      </c>
      <c r="G12503" t="s">
        <v>9531</v>
      </c>
      <c r="H12503" t="s">
        <v>13568</v>
      </c>
      <c r="I12503" t="s">
        <v>13569</v>
      </c>
      <c r="J12503">
        <v>2004</v>
      </c>
      <c r="K12503">
        <v>4490</v>
      </c>
      <c r="L12503">
        <v>15</v>
      </c>
      <c r="M12503" t="s">
        <v>200</v>
      </c>
      <c r="N12503" t="s">
        <v>13409</v>
      </c>
      <c r="O12503" t="s">
        <v>202</v>
      </c>
      <c r="P12503" t="s">
        <v>13571</v>
      </c>
    </row>
    <row r="12504" spans="1:16" x14ac:dyDescent="0.25">
      <c r="A12504">
        <v>159034</v>
      </c>
      <c r="B12504" t="s">
        <v>345</v>
      </c>
      <c r="E12504" t="s">
        <v>13411</v>
      </c>
      <c r="F12504" t="s">
        <v>13408</v>
      </c>
      <c r="G12504" t="s">
        <v>9531</v>
      </c>
      <c r="H12504" t="s">
        <v>13561</v>
      </c>
      <c r="I12504" t="s">
        <v>13562</v>
      </c>
      <c r="J12504">
        <v>2004</v>
      </c>
      <c r="K12504">
        <v>46944</v>
      </c>
      <c r="L12504">
        <v>15</v>
      </c>
      <c r="M12504" t="s">
        <v>200</v>
      </c>
      <c r="N12504" t="s">
        <v>13409</v>
      </c>
      <c r="O12504" t="s">
        <v>202</v>
      </c>
      <c r="P12504" t="s">
        <v>13572</v>
      </c>
    </row>
    <row r="12505" spans="1:16" x14ac:dyDescent="0.25">
      <c r="A12505">
        <v>159035</v>
      </c>
      <c r="B12505" t="s">
        <v>345</v>
      </c>
      <c r="E12505" t="s">
        <v>13411</v>
      </c>
      <c r="F12505" t="s">
        <v>13408</v>
      </c>
      <c r="G12505" t="s">
        <v>9531</v>
      </c>
      <c r="H12505" t="s">
        <v>13561</v>
      </c>
      <c r="I12505" t="s">
        <v>13562</v>
      </c>
      <c r="J12505">
        <v>2004</v>
      </c>
      <c r="K12505">
        <v>4181</v>
      </c>
      <c r="L12505">
        <v>15</v>
      </c>
      <c r="M12505" t="s">
        <v>200</v>
      </c>
      <c r="N12505" t="s">
        <v>13409</v>
      </c>
      <c r="O12505" t="s">
        <v>202</v>
      </c>
      <c r="P12505" t="s">
        <v>13573</v>
      </c>
    </row>
    <row r="12506" spans="1:16" x14ac:dyDescent="0.25">
      <c r="A12506">
        <v>159036</v>
      </c>
      <c r="B12506" t="s">
        <v>345</v>
      </c>
      <c r="E12506" t="s">
        <v>13411</v>
      </c>
      <c r="F12506" t="s">
        <v>13408</v>
      </c>
      <c r="G12506" t="s">
        <v>9531</v>
      </c>
      <c r="H12506" t="s">
        <v>13549</v>
      </c>
      <c r="I12506" t="s">
        <v>13550</v>
      </c>
      <c r="J12506">
        <v>2004</v>
      </c>
      <c r="K12506">
        <v>6792</v>
      </c>
      <c r="L12506">
        <v>15</v>
      </c>
      <c r="M12506" t="s">
        <v>200</v>
      </c>
      <c r="N12506" t="s">
        <v>13409</v>
      </c>
      <c r="O12506" t="s">
        <v>202</v>
      </c>
      <c r="P12506" t="s">
        <v>13574</v>
      </c>
    </row>
    <row r="12507" spans="1:16" x14ac:dyDescent="0.25">
      <c r="A12507">
        <v>159037</v>
      </c>
      <c r="B12507" t="s">
        <v>345</v>
      </c>
      <c r="E12507" t="s">
        <v>13411</v>
      </c>
      <c r="F12507" t="s">
        <v>13408</v>
      </c>
      <c r="G12507" t="s">
        <v>9531</v>
      </c>
      <c r="H12507" t="s">
        <v>13549</v>
      </c>
      <c r="I12507" t="s">
        <v>13550</v>
      </c>
      <c r="J12507">
        <v>2004</v>
      </c>
      <c r="K12507">
        <v>5842</v>
      </c>
      <c r="L12507">
        <v>15</v>
      </c>
      <c r="M12507" t="s">
        <v>200</v>
      </c>
      <c r="N12507" t="s">
        <v>13409</v>
      </c>
      <c r="O12507" t="s">
        <v>202</v>
      </c>
      <c r="P12507" t="s">
        <v>13575</v>
      </c>
    </row>
    <row r="12508" spans="1:16" x14ac:dyDescent="0.25">
      <c r="A12508">
        <v>159038</v>
      </c>
      <c r="B12508" t="s">
        <v>345</v>
      </c>
      <c r="E12508" t="s">
        <v>13411</v>
      </c>
      <c r="F12508" t="s">
        <v>13408</v>
      </c>
      <c r="G12508" t="s">
        <v>9531</v>
      </c>
      <c r="H12508" t="s">
        <v>13549</v>
      </c>
      <c r="I12508" t="s">
        <v>13550</v>
      </c>
      <c r="J12508">
        <v>2004</v>
      </c>
      <c r="K12508">
        <v>10315</v>
      </c>
      <c r="L12508">
        <v>15</v>
      </c>
      <c r="M12508" t="s">
        <v>200</v>
      </c>
      <c r="N12508" t="s">
        <v>13409</v>
      </c>
      <c r="O12508" t="s">
        <v>202</v>
      </c>
      <c r="P12508" t="s">
        <v>13576</v>
      </c>
    </row>
    <row r="12509" spans="1:16" x14ac:dyDescent="0.25">
      <c r="A12509">
        <v>159039</v>
      </c>
      <c r="B12509" t="s">
        <v>345</v>
      </c>
      <c r="E12509" t="s">
        <v>13411</v>
      </c>
      <c r="F12509" t="s">
        <v>13408</v>
      </c>
      <c r="G12509" t="s">
        <v>9531</v>
      </c>
      <c r="H12509" t="s">
        <v>13568</v>
      </c>
      <c r="I12509" t="s">
        <v>13569</v>
      </c>
      <c r="J12509">
        <v>2004</v>
      </c>
      <c r="K12509">
        <v>18726</v>
      </c>
      <c r="L12509">
        <v>15</v>
      </c>
      <c r="M12509" t="s">
        <v>200</v>
      </c>
      <c r="N12509" t="s">
        <v>13409</v>
      </c>
      <c r="O12509" t="s">
        <v>202</v>
      </c>
      <c r="P12509" t="s">
        <v>13577</v>
      </c>
    </row>
    <row r="12510" spans="1:16" x14ac:dyDescent="0.25">
      <c r="A12510">
        <v>159040</v>
      </c>
      <c r="B12510" t="s">
        <v>345</v>
      </c>
      <c r="E12510" t="s">
        <v>13411</v>
      </c>
      <c r="F12510" t="s">
        <v>13408</v>
      </c>
      <c r="G12510" t="s">
        <v>9531</v>
      </c>
      <c r="H12510" t="s">
        <v>13578</v>
      </c>
      <c r="I12510" t="s">
        <v>13579</v>
      </c>
      <c r="J12510">
        <v>2003</v>
      </c>
      <c r="K12510">
        <v>41394</v>
      </c>
      <c r="L12510">
        <v>15</v>
      </c>
      <c r="M12510" t="s">
        <v>200</v>
      </c>
      <c r="N12510" t="s">
        <v>13409</v>
      </c>
      <c r="O12510" t="s">
        <v>202</v>
      </c>
      <c r="P12510" t="s">
        <v>13580</v>
      </c>
    </row>
    <row r="12511" spans="1:16" x14ac:dyDescent="0.25">
      <c r="A12511">
        <v>159041</v>
      </c>
      <c r="B12511" t="s">
        <v>345</v>
      </c>
      <c r="E12511" t="s">
        <v>13411</v>
      </c>
      <c r="F12511" t="s">
        <v>13581</v>
      </c>
      <c r="G12511" t="s">
        <v>9531</v>
      </c>
      <c r="H12511" t="s">
        <v>13582</v>
      </c>
      <c r="I12511" t="s">
        <v>13583</v>
      </c>
      <c r="J12511">
        <v>2004</v>
      </c>
      <c r="K12511">
        <v>16066</v>
      </c>
      <c r="L12511">
        <v>15</v>
      </c>
      <c r="M12511" t="s">
        <v>200</v>
      </c>
      <c r="N12511" t="s">
        <v>13409</v>
      </c>
      <c r="O12511" t="s">
        <v>202</v>
      </c>
      <c r="P12511" t="s">
        <v>13584</v>
      </c>
    </row>
    <row r="12512" spans="1:16" x14ac:dyDescent="0.25">
      <c r="A12512">
        <v>159042</v>
      </c>
      <c r="B12512" t="s">
        <v>345</v>
      </c>
      <c r="E12512" t="s">
        <v>13411</v>
      </c>
      <c r="F12512" t="s">
        <v>13408</v>
      </c>
      <c r="G12512" t="s">
        <v>9531</v>
      </c>
      <c r="H12512" t="s">
        <v>13585</v>
      </c>
      <c r="I12512" t="s">
        <v>13586</v>
      </c>
      <c r="J12512">
        <v>2004</v>
      </c>
      <c r="K12512">
        <v>6881</v>
      </c>
      <c r="L12512">
        <v>15</v>
      </c>
      <c r="M12512" t="s">
        <v>200</v>
      </c>
      <c r="N12512" t="s">
        <v>13409</v>
      </c>
      <c r="O12512" t="s">
        <v>202</v>
      </c>
      <c r="P12512" t="s">
        <v>13587</v>
      </c>
    </row>
    <row r="12513" spans="1:16" x14ac:dyDescent="0.25">
      <c r="A12513">
        <v>159043</v>
      </c>
      <c r="B12513" t="s">
        <v>345</v>
      </c>
      <c r="E12513" t="s">
        <v>13411</v>
      </c>
      <c r="F12513" t="s">
        <v>13408</v>
      </c>
      <c r="G12513" t="s">
        <v>9531</v>
      </c>
      <c r="H12513" t="s">
        <v>13588</v>
      </c>
      <c r="I12513" t="s">
        <v>13589</v>
      </c>
      <c r="J12513">
        <v>2004</v>
      </c>
      <c r="K12513">
        <v>68571</v>
      </c>
      <c r="L12513">
        <v>15</v>
      </c>
      <c r="M12513" t="s">
        <v>200</v>
      </c>
      <c r="N12513" t="s">
        <v>13409</v>
      </c>
      <c r="O12513" t="s">
        <v>202</v>
      </c>
      <c r="P12513" t="s">
        <v>13590</v>
      </c>
    </row>
    <row r="12514" spans="1:16" x14ac:dyDescent="0.25">
      <c r="A12514">
        <v>159044</v>
      </c>
      <c r="B12514" t="s">
        <v>345</v>
      </c>
      <c r="E12514" t="s">
        <v>13411</v>
      </c>
      <c r="F12514" t="s">
        <v>13408</v>
      </c>
      <c r="G12514" t="s">
        <v>9531</v>
      </c>
      <c r="H12514" t="s">
        <v>13578</v>
      </c>
      <c r="I12514" t="s">
        <v>13579</v>
      </c>
      <c r="J12514">
        <v>2004</v>
      </c>
      <c r="K12514">
        <v>1566</v>
      </c>
      <c r="L12514">
        <v>15</v>
      </c>
      <c r="M12514" t="s">
        <v>200</v>
      </c>
      <c r="N12514" t="s">
        <v>13409</v>
      </c>
      <c r="O12514" t="s">
        <v>202</v>
      </c>
      <c r="P12514" t="s">
        <v>13591</v>
      </c>
    </row>
    <row r="12515" spans="1:16" x14ac:dyDescent="0.25">
      <c r="A12515">
        <v>159045</v>
      </c>
      <c r="B12515" t="s">
        <v>345</v>
      </c>
      <c r="E12515" t="s">
        <v>13411</v>
      </c>
      <c r="F12515" t="s">
        <v>13408</v>
      </c>
      <c r="G12515" t="s">
        <v>9531</v>
      </c>
      <c r="H12515" t="s">
        <v>9539</v>
      </c>
      <c r="I12515" t="s">
        <v>9540</v>
      </c>
      <c r="J12515">
        <v>2003</v>
      </c>
      <c r="K12515">
        <v>27156</v>
      </c>
      <c r="L12515">
        <v>15</v>
      </c>
      <c r="M12515" t="s">
        <v>200</v>
      </c>
      <c r="N12515" t="s">
        <v>13409</v>
      </c>
      <c r="O12515" t="s">
        <v>202</v>
      </c>
      <c r="P12515" t="s">
        <v>13592</v>
      </c>
    </row>
    <row r="12516" spans="1:16" x14ac:dyDescent="0.25">
      <c r="A12516">
        <v>159046</v>
      </c>
      <c r="B12516" t="s">
        <v>345</v>
      </c>
      <c r="E12516" t="s">
        <v>13411</v>
      </c>
      <c r="F12516" t="s">
        <v>13408</v>
      </c>
      <c r="G12516" t="s">
        <v>9531</v>
      </c>
      <c r="H12516" t="s">
        <v>9539</v>
      </c>
      <c r="I12516" t="s">
        <v>9540</v>
      </c>
      <c r="J12516">
        <v>2004</v>
      </c>
      <c r="K12516">
        <v>42203</v>
      </c>
      <c r="L12516">
        <v>15</v>
      </c>
      <c r="M12516" t="s">
        <v>200</v>
      </c>
      <c r="N12516" t="s">
        <v>13409</v>
      </c>
      <c r="O12516" t="s">
        <v>202</v>
      </c>
      <c r="P12516" t="s">
        <v>13593</v>
      </c>
    </row>
    <row r="12517" spans="1:16" x14ac:dyDescent="0.25">
      <c r="A12517">
        <v>159047</v>
      </c>
      <c r="B12517" t="s">
        <v>345</v>
      </c>
      <c r="E12517" t="s">
        <v>13411</v>
      </c>
      <c r="F12517" t="s">
        <v>13408</v>
      </c>
      <c r="G12517" t="s">
        <v>9531</v>
      </c>
      <c r="H12517" t="s">
        <v>9539</v>
      </c>
      <c r="I12517" t="s">
        <v>9540</v>
      </c>
      <c r="J12517">
        <v>2004</v>
      </c>
      <c r="K12517">
        <v>61516</v>
      </c>
      <c r="L12517">
        <v>15</v>
      </c>
      <c r="M12517" t="s">
        <v>200</v>
      </c>
      <c r="N12517" t="s">
        <v>13409</v>
      </c>
      <c r="O12517" t="s">
        <v>202</v>
      </c>
      <c r="P12517" t="s">
        <v>13594</v>
      </c>
    </row>
    <row r="12518" spans="1:16" x14ac:dyDescent="0.25">
      <c r="A12518">
        <v>159048</v>
      </c>
      <c r="B12518" t="s">
        <v>345</v>
      </c>
      <c r="E12518" t="s">
        <v>13407</v>
      </c>
      <c r="F12518" t="s">
        <v>13408</v>
      </c>
      <c r="G12518" t="s">
        <v>9531</v>
      </c>
      <c r="H12518" t="s">
        <v>9539</v>
      </c>
      <c r="I12518" t="s">
        <v>9540</v>
      </c>
      <c r="J12518">
        <v>2004</v>
      </c>
      <c r="K12518">
        <v>37749</v>
      </c>
      <c r="L12518">
        <v>15</v>
      </c>
      <c r="M12518" t="s">
        <v>200</v>
      </c>
      <c r="N12518" t="s">
        <v>13409</v>
      </c>
      <c r="O12518" t="s">
        <v>202</v>
      </c>
      <c r="P12518" t="s">
        <v>13595</v>
      </c>
    </row>
    <row r="12519" spans="1:16" x14ac:dyDescent="0.25">
      <c r="A12519">
        <v>159049</v>
      </c>
      <c r="B12519" t="s">
        <v>345</v>
      </c>
      <c r="E12519" t="s">
        <v>13411</v>
      </c>
      <c r="F12519" t="s">
        <v>13408</v>
      </c>
      <c r="G12519" t="s">
        <v>9531</v>
      </c>
      <c r="H12519" t="s">
        <v>9580</v>
      </c>
      <c r="I12519" t="s">
        <v>9581</v>
      </c>
      <c r="J12519">
        <v>2003</v>
      </c>
      <c r="K12519">
        <v>13834</v>
      </c>
      <c r="L12519">
        <v>15</v>
      </c>
      <c r="M12519" t="s">
        <v>200</v>
      </c>
      <c r="N12519" t="s">
        <v>13409</v>
      </c>
      <c r="O12519" t="s">
        <v>202</v>
      </c>
      <c r="P12519" t="s">
        <v>13596</v>
      </c>
    </row>
    <row r="12520" spans="1:16" x14ac:dyDescent="0.25">
      <c r="A12520">
        <v>159050</v>
      </c>
      <c r="B12520" t="s">
        <v>345</v>
      </c>
      <c r="E12520" t="s">
        <v>13411</v>
      </c>
      <c r="F12520" t="s">
        <v>13408</v>
      </c>
      <c r="G12520" t="s">
        <v>9531</v>
      </c>
      <c r="H12520" t="s">
        <v>9580</v>
      </c>
      <c r="I12520" t="s">
        <v>9581</v>
      </c>
      <c r="J12520">
        <v>2004</v>
      </c>
      <c r="K12520">
        <v>9330</v>
      </c>
      <c r="L12520">
        <v>15</v>
      </c>
      <c r="M12520" t="s">
        <v>200</v>
      </c>
      <c r="N12520" t="s">
        <v>13409</v>
      </c>
      <c r="O12520" t="s">
        <v>202</v>
      </c>
      <c r="P12520" t="s">
        <v>13597</v>
      </c>
    </row>
    <row r="12521" spans="1:16" x14ac:dyDescent="0.25">
      <c r="A12521">
        <v>159051</v>
      </c>
      <c r="B12521" t="s">
        <v>345</v>
      </c>
      <c r="E12521" t="s">
        <v>13411</v>
      </c>
      <c r="F12521" t="s">
        <v>13408</v>
      </c>
      <c r="G12521" t="s">
        <v>9531</v>
      </c>
      <c r="H12521" t="s">
        <v>9580</v>
      </c>
      <c r="I12521" t="s">
        <v>9581</v>
      </c>
      <c r="J12521">
        <v>2004</v>
      </c>
      <c r="K12521">
        <v>28544</v>
      </c>
      <c r="L12521">
        <v>15</v>
      </c>
      <c r="M12521" t="s">
        <v>200</v>
      </c>
      <c r="N12521" t="s">
        <v>13409</v>
      </c>
      <c r="O12521" t="s">
        <v>202</v>
      </c>
      <c r="P12521" t="s">
        <v>13598</v>
      </c>
    </row>
    <row r="12522" spans="1:16" x14ac:dyDescent="0.25">
      <c r="A12522">
        <v>159052</v>
      </c>
      <c r="B12522" t="s">
        <v>345</v>
      </c>
      <c r="E12522" t="s">
        <v>13411</v>
      </c>
      <c r="F12522" t="s">
        <v>13408</v>
      </c>
      <c r="G12522" t="s">
        <v>9531</v>
      </c>
      <c r="H12522" t="s">
        <v>9590</v>
      </c>
      <c r="I12522" t="s">
        <v>9591</v>
      </c>
      <c r="J12522">
        <v>2004</v>
      </c>
      <c r="K12522">
        <v>66808</v>
      </c>
      <c r="L12522">
        <v>15</v>
      </c>
      <c r="M12522" t="s">
        <v>200</v>
      </c>
      <c r="N12522" t="s">
        <v>13409</v>
      </c>
      <c r="O12522" t="s">
        <v>202</v>
      </c>
      <c r="P12522" t="s">
        <v>13599</v>
      </c>
    </row>
    <row r="12523" spans="1:16" x14ac:dyDescent="0.25">
      <c r="A12523">
        <v>159053</v>
      </c>
      <c r="B12523" t="s">
        <v>345</v>
      </c>
      <c r="E12523" t="s">
        <v>13411</v>
      </c>
      <c r="F12523" t="s">
        <v>13408</v>
      </c>
      <c r="G12523" t="s">
        <v>9531</v>
      </c>
      <c r="H12523" t="s">
        <v>13600</v>
      </c>
      <c r="I12523" t="s">
        <v>13601</v>
      </c>
      <c r="J12523">
        <v>2004</v>
      </c>
      <c r="K12523">
        <v>58088</v>
      </c>
      <c r="L12523">
        <v>15</v>
      </c>
      <c r="M12523" t="s">
        <v>200</v>
      </c>
      <c r="N12523" t="s">
        <v>13409</v>
      </c>
      <c r="O12523" t="s">
        <v>202</v>
      </c>
      <c r="P12523" t="s">
        <v>13602</v>
      </c>
    </row>
    <row r="12524" spans="1:16" x14ac:dyDescent="0.25">
      <c r="A12524">
        <v>159066</v>
      </c>
      <c r="B12524" t="s">
        <v>345</v>
      </c>
      <c r="E12524" t="s">
        <v>13411</v>
      </c>
      <c r="F12524" t="s">
        <v>13408</v>
      </c>
      <c r="G12524" t="s">
        <v>9531</v>
      </c>
      <c r="H12524" t="s">
        <v>9612</v>
      </c>
      <c r="I12524" t="s">
        <v>9613</v>
      </c>
      <c r="J12524">
        <v>2004</v>
      </c>
      <c r="K12524">
        <v>67024</v>
      </c>
      <c r="L12524">
        <v>15</v>
      </c>
      <c r="M12524" t="s">
        <v>200</v>
      </c>
      <c r="N12524" t="s">
        <v>13409</v>
      </c>
      <c r="O12524" t="s">
        <v>202</v>
      </c>
      <c r="P12524" t="s">
        <v>13603</v>
      </c>
    </row>
    <row r="12525" spans="1:16" x14ac:dyDescent="0.25">
      <c r="A12525">
        <v>159067</v>
      </c>
      <c r="B12525" t="s">
        <v>345</v>
      </c>
      <c r="E12525" t="s">
        <v>13411</v>
      </c>
      <c r="F12525" t="s">
        <v>13408</v>
      </c>
      <c r="G12525" t="s">
        <v>9136</v>
      </c>
      <c r="H12525" t="s">
        <v>13604</v>
      </c>
      <c r="I12525" t="s">
        <v>13605</v>
      </c>
      <c r="J12525">
        <v>2004</v>
      </c>
      <c r="K12525">
        <v>17298</v>
      </c>
      <c r="L12525">
        <v>18</v>
      </c>
      <c r="M12525" t="s">
        <v>200</v>
      </c>
      <c r="N12525" t="s">
        <v>13409</v>
      </c>
      <c r="O12525" t="s">
        <v>202</v>
      </c>
      <c r="P12525" t="s">
        <v>13606</v>
      </c>
    </row>
    <row r="12526" spans="1:16" x14ac:dyDescent="0.25">
      <c r="A12526">
        <v>159068</v>
      </c>
      <c r="B12526" t="s">
        <v>345</v>
      </c>
      <c r="E12526" t="s">
        <v>13411</v>
      </c>
      <c r="F12526" t="s">
        <v>13408</v>
      </c>
      <c r="G12526" t="s">
        <v>9136</v>
      </c>
      <c r="H12526" t="s">
        <v>13604</v>
      </c>
      <c r="I12526" t="s">
        <v>13605</v>
      </c>
      <c r="J12526">
        <v>2004</v>
      </c>
      <c r="K12526">
        <v>85210</v>
      </c>
      <c r="L12526">
        <v>18</v>
      </c>
      <c r="M12526" t="s">
        <v>200</v>
      </c>
      <c r="N12526" t="s">
        <v>13409</v>
      </c>
      <c r="O12526" t="s">
        <v>202</v>
      </c>
      <c r="P12526" t="s">
        <v>13607</v>
      </c>
    </row>
    <row r="12527" spans="1:16" x14ac:dyDescent="0.25">
      <c r="A12527">
        <v>159069</v>
      </c>
      <c r="B12527" t="s">
        <v>345</v>
      </c>
      <c r="E12527" t="s">
        <v>13411</v>
      </c>
      <c r="F12527" t="s">
        <v>13408</v>
      </c>
      <c r="G12527" t="s">
        <v>9136</v>
      </c>
      <c r="H12527" t="s">
        <v>10350</v>
      </c>
      <c r="I12527" t="s">
        <v>10351</v>
      </c>
      <c r="J12527">
        <v>2003</v>
      </c>
      <c r="K12527">
        <v>3800</v>
      </c>
      <c r="L12527">
        <v>18</v>
      </c>
      <c r="M12527" t="s">
        <v>200</v>
      </c>
      <c r="N12527" t="s">
        <v>13409</v>
      </c>
      <c r="O12527" t="s">
        <v>202</v>
      </c>
      <c r="P12527" t="s">
        <v>13608</v>
      </c>
    </row>
    <row r="12528" spans="1:16" x14ac:dyDescent="0.25">
      <c r="A12528">
        <v>159070</v>
      </c>
      <c r="B12528" t="s">
        <v>345</v>
      </c>
      <c r="E12528" t="s">
        <v>13411</v>
      </c>
      <c r="F12528" t="s">
        <v>13408</v>
      </c>
      <c r="G12528" t="s">
        <v>9136</v>
      </c>
      <c r="H12528" t="s">
        <v>10350</v>
      </c>
      <c r="I12528" t="s">
        <v>10351</v>
      </c>
      <c r="J12528">
        <v>2003</v>
      </c>
      <c r="K12528">
        <v>33658</v>
      </c>
      <c r="L12528">
        <v>18</v>
      </c>
      <c r="M12528" t="s">
        <v>200</v>
      </c>
      <c r="N12528" t="s">
        <v>13409</v>
      </c>
      <c r="O12528" t="s">
        <v>202</v>
      </c>
      <c r="P12528" t="s">
        <v>13609</v>
      </c>
    </row>
    <row r="12529" spans="1:16" x14ac:dyDescent="0.25">
      <c r="A12529">
        <v>159077</v>
      </c>
      <c r="B12529" t="s">
        <v>345</v>
      </c>
      <c r="E12529" t="s">
        <v>13411</v>
      </c>
      <c r="F12529" t="s">
        <v>13408</v>
      </c>
      <c r="G12529" t="s">
        <v>9136</v>
      </c>
      <c r="H12529" t="s">
        <v>10350</v>
      </c>
      <c r="I12529" t="s">
        <v>10351</v>
      </c>
      <c r="J12529">
        <v>2003</v>
      </c>
      <c r="K12529">
        <v>33658</v>
      </c>
      <c r="L12529">
        <v>18</v>
      </c>
      <c r="M12529" t="s">
        <v>200</v>
      </c>
      <c r="N12529" t="s">
        <v>13409</v>
      </c>
      <c r="O12529" t="s">
        <v>202</v>
      </c>
      <c r="P12529" t="s">
        <v>13610</v>
      </c>
    </row>
    <row r="12530" spans="1:16" x14ac:dyDescent="0.25">
      <c r="A12530">
        <v>159078</v>
      </c>
      <c r="B12530" t="s">
        <v>345</v>
      </c>
      <c r="E12530" t="s">
        <v>13411</v>
      </c>
      <c r="F12530" t="s">
        <v>13408</v>
      </c>
      <c r="G12530" t="s">
        <v>9136</v>
      </c>
      <c r="H12530" t="s">
        <v>13611</v>
      </c>
      <c r="I12530" t="s">
        <v>13612</v>
      </c>
      <c r="J12530">
        <v>2003</v>
      </c>
      <c r="K12530">
        <v>85210</v>
      </c>
      <c r="L12530">
        <v>18</v>
      </c>
      <c r="M12530" t="s">
        <v>200</v>
      </c>
      <c r="N12530" t="s">
        <v>13409</v>
      </c>
      <c r="O12530" t="s">
        <v>202</v>
      </c>
      <c r="P12530" t="s">
        <v>13613</v>
      </c>
    </row>
    <row r="12531" spans="1:16" x14ac:dyDescent="0.25">
      <c r="A12531">
        <v>159079</v>
      </c>
      <c r="B12531" t="s">
        <v>345</v>
      </c>
      <c r="E12531" t="s">
        <v>13411</v>
      </c>
      <c r="F12531" t="s">
        <v>13408</v>
      </c>
      <c r="G12531" t="s">
        <v>9136</v>
      </c>
      <c r="H12531" t="s">
        <v>13611</v>
      </c>
      <c r="I12531" t="s">
        <v>13612</v>
      </c>
      <c r="J12531">
        <v>2004</v>
      </c>
      <c r="K12531">
        <v>85210</v>
      </c>
      <c r="L12531">
        <v>18</v>
      </c>
      <c r="M12531" t="s">
        <v>200</v>
      </c>
      <c r="N12531" t="s">
        <v>13409</v>
      </c>
      <c r="O12531" t="s">
        <v>202</v>
      </c>
      <c r="P12531" t="s">
        <v>13614</v>
      </c>
    </row>
    <row r="12532" spans="1:16" x14ac:dyDescent="0.25">
      <c r="A12532">
        <v>159080</v>
      </c>
      <c r="B12532" t="s">
        <v>345</v>
      </c>
      <c r="E12532" t="s">
        <v>13411</v>
      </c>
      <c r="F12532" t="s">
        <v>13408</v>
      </c>
      <c r="G12532" t="s">
        <v>9136</v>
      </c>
      <c r="H12532" t="s">
        <v>13615</v>
      </c>
      <c r="I12532" t="s">
        <v>13616</v>
      </c>
      <c r="J12532">
        <v>2004</v>
      </c>
      <c r="K12532">
        <v>12781</v>
      </c>
      <c r="L12532">
        <v>18</v>
      </c>
      <c r="M12532" t="s">
        <v>200</v>
      </c>
      <c r="N12532" t="s">
        <v>13409</v>
      </c>
      <c r="O12532" t="s">
        <v>202</v>
      </c>
      <c r="P12532" t="s">
        <v>13617</v>
      </c>
    </row>
    <row r="12533" spans="1:16" x14ac:dyDescent="0.25">
      <c r="A12533">
        <v>159081</v>
      </c>
      <c r="B12533" t="s">
        <v>345</v>
      </c>
      <c r="E12533" t="s">
        <v>13407</v>
      </c>
      <c r="F12533" t="s">
        <v>13408</v>
      </c>
      <c r="G12533" t="s">
        <v>9136</v>
      </c>
      <c r="H12533" t="s">
        <v>13615</v>
      </c>
      <c r="I12533" t="s">
        <v>13616</v>
      </c>
      <c r="J12533">
        <v>2004</v>
      </c>
      <c r="K12533">
        <v>19598</v>
      </c>
      <c r="L12533">
        <v>18</v>
      </c>
      <c r="M12533" t="s">
        <v>200</v>
      </c>
      <c r="N12533" t="s">
        <v>13409</v>
      </c>
      <c r="O12533" t="s">
        <v>202</v>
      </c>
      <c r="P12533" t="s">
        <v>13618</v>
      </c>
    </row>
    <row r="12534" spans="1:16" x14ac:dyDescent="0.25">
      <c r="A12534">
        <v>159082</v>
      </c>
      <c r="B12534" t="s">
        <v>345</v>
      </c>
      <c r="E12534" t="s">
        <v>13411</v>
      </c>
      <c r="F12534" t="s">
        <v>13408</v>
      </c>
      <c r="G12534" t="s">
        <v>9136</v>
      </c>
      <c r="H12534" t="s">
        <v>13615</v>
      </c>
      <c r="I12534" t="s">
        <v>13616</v>
      </c>
      <c r="J12534">
        <v>2004</v>
      </c>
      <c r="K12534">
        <v>10651</v>
      </c>
      <c r="L12534">
        <v>18</v>
      </c>
      <c r="M12534" t="s">
        <v>200</v>
      </c>
      <c r="N12534" t="s">
        <v>13409</v>
      </c>
      <c r="O12534" t="s">
        <v>202</v>
      </c>
      <c r="P12534" t="s">
        <v>13619</v>
      </c>
    </row>
    <row r="12535" spans="1:16" x14ac:dyDescent="0.25">
      <c r="A12535">
        <v>159083</v>
      </c>
      <c r="B12535" t="s">
        <v>345</v>
      </c>
      <c r="E12535" t="s">
        <v>13411</v>
      </c>
      <c r="F12535" t="s">
        <v>13408</v>
      </c>
      <c r="G12535" t="s">
        <v>9136</v>
      </c>
      <c r="H12535" t="s">
        <v>13620</v>
      </c>
      <c r="I12535" t="s">
        <v>13621</v>
      </c>
      <c r="J12535">
        <v>2003</v>
      </c>
      <c r="K12535">
        <v>20280</v>
      </c>
      <c r="L12535">
        <v>18</v>
      </c>
      <c r="M12535" t="s">
        <v>200</v>
      </c>
      <c r="N12535" t="s">
        <v>13409</v>
      </c>
      <c r="O12535" t="s">
        <v>202</v>
      </c>
      <c r="P12535" t="s">
        <v>13622</v>
      </c>
    </row>
    <row r="12536" spans="1:16" x14ac:dyDescent="0.25">
      <c r="A12536">
        <v>159084</v>
      </c>
      <c r="B12536" t="s">
        <v>345</v>
      </c>
      <c r="E12536" t="s">
        <v>13411</v>
      </c>
      <c r="F12536" t="s">
        <v>13408</v>
      </c>
      <c r="G12536" t="s">
        <v>9136</v>
      </c>
      <c r="H12536" t="s">
        <v>13623</v>
      </c>
      <c r="I12536" t="s">
        <v>13624</v>
      </c>
      <c r="J12536">
        <v>2004</v>
      </c>
      <c r="K12536">
        <v>39452</v>
      </c>
      <c r="L12536">
        <v>18</v>
      </c>
      <c r="M12536" t="s">
        <v>200</v>
      </c>
      <c r="N12536" t="s">
        <v>13409</v>
      </c>
      <c r="O12536" t="s">
        <v>202</v>
      </c>
      <c r="P12536" t="s">
        <v>13625</v>
      </c>
    </row>
    <row r="12537" spans="1:16" x14ac:dyDescent="0.25">
      <c r="A12537">
        <v>159085</v>
      </c>
      <c r="B12537" t="s">
        <v>345</v>
      </c>
      <c r="E12537" t="s">
        <v>13411</v>
      </c>
      <c r="F12537" t="s">
        <v>13408</v>
      </c>
      <c r="G12537" t="s">
        <v>9136</v>
      </c>
      <c r="H12537" t="s">
        <v>13626</v>
      </c>
      <c r="I12537" t="s">
        <v>13627</v>
      </c>
      <c r="J12537">
        <v>2004</v>
      </c>
      <c r="K12537">
        <v>2912</v>
      </c>
      <c r="L12537">
        <v>18</v>
      </c>
      <c r="M12537" t="s">
        <v>200</v>
      </c>
      <c r="N12537" t="s">
        <v>13409</v>
      </c>
      <c r="O12537" t="s">
        <v>202</v>
      </c>
      <c r="P12537" t="s">
        <v>13628</v>
      </c>
    </row>
    <row r="12538" spans="1:16" x14ac:dyDescent="0.25">
      <c r="A12538">
        <v>159086</v>
      </c>
      <c r="B12538" t="s">
        <v>345</v>
      </c>
      <c r="E12538" t="s">
        <v>13411</v>
      </c>
      <c r="F12538" t="s">
        <v>13408</v>
      </c>
      <c r="G12538" t="s">
        <v>5500</v>
      </c>
      <c r="H12538" t="s">
        <v>13489</v>
      </c>
      <c r="I12538" t="s">
        <v>13490</v>
      </c>
      <c r="J12538">
        <v>2003</v>
      </c>
      <c r="K12538">
        <v>31803</v>
      </c>
      <c r="L12538">
        <v>3</v>
      </c>
      <c r="M12538" t="s">
        <v>200</v>
      </c>
      <c r="N12538" t="s">
        <v>13409</v>
      </c>
      <c r="O12538" t="s">
        <v>202</v>
      </c>
      <c r="P12538" t="s">
        <v>13629</v>
      </c>
    </row>
    <row r="12539" spans="1:16" x14ac:dyDescent="0.25">
      <c r="A12539">
        <v>159087</v>
      </c>
      <c r="B12539" t="s">
        <v>345</v>
      </c>
      <c r="E12539" t="s">
        <v>13411</v>
      </c>
      <c r="F12539" t="s">
        <v>13630</v>
      </c>
      <c r="G12539" t="s">
        <v>9531</v>
      </c>
      <c r="H12539" t="s">
        <v>9612</v>
      </c>
      <c r="I12539" t="s">
        <v>9613</v>
      </c>
      <c r="J12539">
        <v>2003</v>
      </c>
      <c r="K12539">
        <v>31097</v>
      </c>
      <c r="L12539">
        <v>15</v>
      </c>
      <c r="M12539" t="s">
        <v>200</v>
      </c>
      <c r="N12539" t="s">
        <v>13409</v>
      </c>
      <c r="O12539" t="s">
        <v>202</v>
      </c>
      <c r="P12539" t="s">
        <v>13631</v>
      </c>
    </row>
    <row r="12540" spans="1:16" x14ac:dyDescent="0.25">
      <c r="A12540">
        <v>159088</v>
      </c>
      <c r="B12540" t="s">
        <v>345</v>
      </c>
      <c r="E12540" t="s">
        <v>13411</v>
      </c>
      <c r="F12540" t="s">
        <v>13408</v>
      </c>
      <c r="G12540" t="s">
        <v>9136</v>
      </c>
      <c r="H12540" t="s">
        <v>13632</v>
      </c>
      <c r="I12540" t="s">
        <v>13633</v>
      </c>
      <c r="J12540">
        <v>2004</v>
      </c>
      <c r="K12540">
        <v>44309</v>
      </c>
      <c r="L12540">
        <v>18</v>
      </c>
      <c r="M12540" t="s">
        <v>200</v>
      </c>
      <c r="N12540" t="s">
        <v>13409</v>
      </c>
      <c r="O12540" t="s">
        <v>202</v>
      </c>
      <c r="P12540" t="s">
        <v>13634</v>
      </c>
    </row>
    <row r="12541" spans="1:16" x14ac:dyDescent="0.25">
      <c r="A12541">
        <v>159089</v>
      </c>
      <c r="B12541" t="s">
        <v>345</v>
      </c>
      <c r="E12541" t="s">
        <v>13411</v>
      </c>
      <c r="F12541" t="s">
        <v>13408</v>
      </c>
      <c r="G12541" t="s">
        <v>9136</v>
      </c>
      <c r="H12541" t="s">
        <v>13632</v>
      </c>
      <c r="I12541" t="s">
        <v>13633</v>
      </c>
      <c r="J12541">
        <v>2004</v>
      </c>
      <c r="K12541">
        <v>85210</v>
      </c>
      <c r="L12541">
        <v>18</v>
      </c>
      <c r="M12541" t="s">
        <v>200</v>
      </c>
      <c r="N12541" t="s">
        <v>13409</v>
      </c>
      <c r="O12541" t="s">
        <v>202</v>
      </c>
      <c r="P12541" t="s">
        <v>13635</v>
      </c>
    </row>
    <row r="12542" spans="1:16" x14ac:dyDescent="0.25">
      <c r="A12542">
        <v>159090</v>
      </c>
      <c r="B12542" t="s">
        <v>345</v>
      </c>
      <c r="E12542" t="s">
        <v>13411</v>
      </c>
      <c r="F12542" t="s">
        <v>13408</v>
      </c>
      <c r="G12542" t="s">
        <v>9136</v>
      </c>
      <c r="H12542" t="s">
        <v>13632</v>
      </c>
      <c r="I12542" t="s">
        <v>13633</v>
      </c>
      <c r="J12542">
        <v>2004</v>
      </c>
      <c r="K12542">
        <v>76689</v>
      </c>
      <c r="L12542">
        <v>18</v>
      </c>
      <c r="M12542" t="s">
        <v>200</v>
      </c>
      <c r="N12542" t="s">
        <v>13409</v>
      </c>
      <c r="O12542" t="s">
        <v>202</v>
      </c>
      <c r="P12542" t="s">
        <v>13636</v>
      </c>
    </row>
    <row r="12543" spans="1:16" x14ac:dyDescent="0.25">
      <c r="A12543">
        <v>159091</v>
      </c>
      <c r="B12543" t="s">
        <v>345</v>
      </c>
      <c r="E12543" t="s">
        <v>13411</v>
      </c>
      <c r="F12543" t="s">
        <v>13408</v>
      </c>
      <c r="G12543" t="s">
        <v>9136</v>
      </c>
      <c r="H12543" t="s">
        <v>13637</v>
      </c>
      <c r="I12543" t="s">
        <v>13638</v>
      </c>
      <c r="J12543">
        <v>2003</v>
      </c>
      <c r="K12543">
        <v>21302</v>
      </c>
      <c r="L12543">
        <v>18</v>
      </c>
      <c r="M12543" t="s">
        <v>200</v>
      </c>
      <c r="N12543" t="s">
        <v>13409</v>
      </c>
      <c r="O12543" t="s">
        <v>202</v>
      </c>
      <c r="P12543" t="s">
        <v>13639</v>
      </c>
    </row>
    <row r="12544" spans="1:16" x14ac:dyDescent="0.25">
      <c r="A12544">
        <v>159092</v>
      </c>
      <c r="B12544" t="s">
        <v>345</v>
      </c>
      <c r="E12544" t="s">
        <v>13411</v>
      </c>
      <c r="F12544" t="s">
        <v>13408</v>
      </c>
      <c r="G12544" t="s">
        <v>9136</v>
      </c>
      <c r="H12544" t="s">
        <v>13640</v>
      </c>
      <c r="I12544" t="s">
        <v>13641</v>
      </c>
      <c r="J12544">
        <v>2003</v>
      </c>
      <c r="K12544">
        <v>85210</v>
      </c>
      <c r="L12544">
        <v>18</v>
      </c>
      <c r="M12544" t="s">
        <v>200</v>
      </c>
      <c r="N12544" t="s">
        <v>13409</v>
      </c>
      <c r="O12544" t="s">
        <v>202</v>
      </c>
      <c r="P12544" t="s">
        <v>13642</v>
      </c>
    </row>
    <row r="12545" spans="1:16" x14ac:dyDescent="0.25">
      <c r="A12545">
        <v>159093</v>
      </c>
      <c r="B12545" t="s">
        <v>345</v>
      </c>
      <c r="E12545" t="s">
        <v>13411</v>
      </c>
      <c r="F12545" t="s">
        <v>13408</v>
      </c>
      <c r="G12545" t="s">
        <v>9136</v>
      </c>
      <c r="H12545" t="s">
        <v>13643</v>
      </c>
      <c r="I12545" t="s">
        <v>13644</v>
      </c>
      <c r="J12545">
        <v>2004</v>
      </c>
      <c r="K12545">
        <v>76689</v>
      </c>
      <c r="L12545">
        <v>18</v>
      </c>
      <c r="M12545" t="s">
        <v>200</v>
      </c>
      <c r="N12545" t="s">
        <v>13409</v>
      </c>
      <c r="O12545" t="s">
        <v>202</v>
      </c>
      <c r="P12545" t="s">
        <v>13645</v>
      </c>
    </row>
    <row r="12546" spans="1:16" x14ac:dyDescent="0.25">
      <c r="A12546">
        <v>159094</v>
      </c>
      <c r="B12546" t="s">
        <v>345</v>
      </c>
      <c r="E12546" t="s">
        <v>13411</v>
      </c>
      <c r="F12546" t="s">
        <v>13408</v>
      </c>
      <c r="G12546" t="s">
        <v>9136</v>
      </c>
      <c r="H12546" t="s">
        <v>13643</v>
      </c>
      <c r="I12546" t="s">
        <v>13644</v>
      </c>
      <c r="J12546">
        <v>2004</v>
      </c>
      <c r="K12546">
        <v>85210</v>
      </c>
      <c r="L12546">
        <v>18</v>
      </c>
      <c r="M12546" t="s">
        <v>200</v>
      </c>
      <c r="N12546" t="s">
        <v>13409</v>
      </c>
      <c r="O12546" t="s">
        <v>202</v>
      </c>
      <c r="P12546" t="s">
        <v>13646</v>
      </c>
    </row>
    <row r="12547" spans="1:16" x14ac:dyDescent="0.25">
      <c r="A12547">
        <v>159095</v>
      </c>
      <c r="B12547" t="s">
        <v>345</v>
      </c>
      <c r="E12547" t="s">
        <v>13411</v>
      </c>
      <c r="F12547" t="s">
        <v>13408</v>
      </c>
      <c r="G12547" t="s">
        <v>9136</v>
      </c>
      <c r="H12547" t="s">
        <v>13643</v>
      </c>
      <c r="I12547" t="s">
        <v>13644</v>
      </c>
      <c r="J12547">
        <v>2004</v>
      </c>
      <c r="K12547">
        <v>78137</v>
      </c>
      <c r="L12547">
        <v>18</v>
      </c>
      <c r="M12547" t="s">
        <v>200</v>
      </c>
      <c r="N12547" t="s">
        <v>13409</v>
      </c>
      <c r="O12547" t="s">
        <v>202</v>
      </c>
      <c r="P12547" t="s">
        <v>13647</v>
      </c>
    </row>
    <row r="12548" spans="1:16" x14ac:dyDescent="0.25">
      <c r="A12548">
        <v>159096</v>
      </c>
      <c r="B12548" t="s">
        <v>345</v>
      </c>
      <c r="E12548" t="s">
        <v>13411</v>
      </c>
      <c r="F12548" t="s">
        <v>13408</v>
      </c>
      <c r="G12548" t="s">
        <v>9136</v>
      </c>
      <c r="H12548" t="s">
        <v>9664</v>
      </c>
      <c r="I12548" t="s">
        <v>10344</v>
      </c>
      <c r="J12548">
        <v>2003</v>
      </c>
      <c r="K12548">
        <v>11077</v>
      </c>
      <c r="L12548">
        <v>18</v>
      </c>
      <c r="M12548" t="s">
        <v>200</v>
      </c>
      <c r="N12548" t="s">
        <v>13409</v>
      </c>
      <c r="O12548" t="s">
        <v>202</v>
      </c>
      <c r="P12548" t="s">
        <v>13648</v>
      </c>
    </row>
    <row r="12549" spans="1:16" x14ac:dyDescent="0.25">
      <c r="A12549">
        <v>159097</v>
      </c>
      <c r="B12549" t="s">
        <v>345</v>
      </c>
      <c r="E12549" t="s">
        <v>13411</v>
      </c>
      <c r="F12549" t="s">
        <v>13408</v>
      </c>
      <c r="G12549" t="s">
        <v>9136</v>
      </c>
      <c r="H12549" t="s">
        <v>9664</v>
      </c>
      <c r="I12549" t="s">
        <v>10344</v>
      </c>
      <c r="J12549">
        <v>2003</v>
      </c>
      <c r="K12549">
        <v>85210</v>
      </c>
      <c r="L12549">
        <v>18</v>
      </c>
      <c r="M12549" t="s">
        <v>200</v>
      </c>
      <c r="N12549" t="s">
        <v>13409</v>
      </c>
      <c r="O12549" t="s">
        <v>202</v>
      </c>
      <c r="P12549" t="s">
        <v>13649</v>
      </c>
    </row>
    <row r="12550" spans="1:16" x14ac:dyDescent="0.25">
      <c r="A12550">
        <v>159098</v>
      </c>
      <c r="B12550" t="s">
        <v>345</v>
      </c>
      <c r="E12550" t="s">
        <v>13411</v>
      </c>
      <c r="F12550" t="s">
        <v>13408</v>
      </c>
      <c r="G12550" t="s">
        <v>9136</v>
      </c>
      <c r="H12550" t="s">
        <v>9664</v>
      </c>
      <c r="I12550" t="s">
        <v>10344</v>
      </c>
      <c r="J12550">
        <v>2004</v>
      </c>
      <c r="K12550">
        <v>85210</v>
      </c>
      <c r="L12550">
        <v>18</v>
      </c>
      <c r="M12550" t="s">
        <v>200</v>
      </c>
      <c r="N12550" t="s">
        <v>13409</v>
      </c>
      <c r="O12550" t="s">
        <v>202</v>
      </c>
      <c r="P12550" t="s">
        <v>13650</v>
      </c>
    </row>
    <row r="12551" spans="1:16" x14ac:dyDescent="0.25">
      <c r="A12551">
        <v>159099</v>
      </c>
      <c r="B12551" t="s">
        <v>345</v>
      </c>
      <c r="E12551" t="s">
        <v>13411</v>
      </c>
      <c r="F12551" t="s">
        <v>13408</v>
      </c>
      <c r="G12551" t="s">
        <v>9136</v>
      </c>
      <c r="H12551" t="s">
        <v>9664</v>
      </c>
      <c r="I12551" t="s">
        <v>10344</v>
      </c>
      <c r="J12551">
        <v>2004</v>
      </c>
      <c r="K12551">
        <v>76689</v>
      </c>
      <c r="L12551">
        <v>18</v>
      </c>
      <c r="M12551" t="s">
        <v>200</v>
      </c>
      <c r="N12551" t="s">
        <v>13409</v>
      </c>
      <c r="O12551" t="s">
        <v>202</v>
      </c>
      <c r="P12551" t="s">
        <v>13651</v>
      </c>
    </row>
    <row r="12552" spans="1:16" x14ac:dyDescent="0.25">
      <c r="A12552">
        <v>159100</v>
      </c>
      <c r="B12552" t="s">
        <v>345</v>
      </c>
      <c r="E12552" t="s">
        <v>13411</v>
      </c>
      <c r="F12552" t="s">
        <v>13408</v>
      </c>
      <c r="G12552" t="s">
        <v>9136</v>
      </c>
      <c r="H12552" t="s">
        <v>9664</v>
      </c>
      <c r="I12552" t="s">
        <v>10344</v>
      </c>
      <c r="J12552">
        <v>2004</v>
      </c>
      <c r="K12552">
        <v>76689</v>
      </c>
      <c r="L12552">
        <v>18</v>
      </c>
      <c r="M12552" t="s">
        <v>200</v>
      </c>
      <c r="N12552" t="s">
        <v>13409</v>
      </c>
      <c r="O12552" t="s">
        <v>202</v>
      </c>
      <c r="P12552" t="s">
        <v>13652</v>
      </c>
    </row>
    <row r="12553" spans="1:16" x14ac:dyDescent="0.25">
      <c r="A12553">
        <v>159101</v>
      </c>
      <c r="B12553" t="s">
        <v>345</v>
      </c>
      <c r="E12553" t="s">
        <v>13411</v>
      </c>
      <c r="F12553" t="s">
        <v>13408</v>
      </c>
      <c r="G12553" t="s">
        <v>9136</v>
      </c>
      <c r="H12553" t="s">
        <v>13653</v>
      </c>
      <c r="I12553" t="s">
        <v>13654</v>
      </c>
      <c r="J12553">
        <v>2004</v>
      </c>
      <c r="K12553">
        <v>85210</v>
      </c>
      <c r="L12553">
        <v>18</v>
      </c>
      <c r="M12553" t="s">
        <v>200</v>
      </c>
      <c r="N12553" t="s">
        <v>13409</v>
      </c>
      <c r="O12553" t="s">
        <v>202</v>
      </c>
      <c r="P12553" t="s">
        <v>13655</v>
      </c>
    </row>
    <row r="12554" spans="1:16" x14ac:dyDescent="0.25">
      <c r="A12554">
        <v>159102</v>
      </c>
      <c r="B12554" t="s">
        <v>345</v>
      </c>
      <c r="E12554" t="s">
        <v>13411</v>
      </c>
      <c r="F12554" t="s">
        <v>13408</v>
      </c>
      <c r="G12554" t="s">
        <v>9136</v>
      </c>
      <c r="H12554" t="s">
        <v>9570</v>
      </c>
      <c r="I12554" t="s">
        <v>13656</v>
      </c>
      <c r="J12554">
        <v>2003</v>
      </c>
      <c r="K12554">
        <v>46865</v>
      </c>
      <c r="L12554">
        <v>18</v>
      </c>
      <c r="M12554" t="s">
        <v>200</v>
      </c>
      <c r="N12554" t="s">
        <v>13409</v>
      </c>
      <c r="O12554" t="s">
        <v>202</v>
      </c>
      <c r="P12554" t="s">
        <v>13657</v>
      </c>
    </row>
    <row r="12555" spans="1:16" x14ac:dyDescent="0.25">
      <c r="A12555">
        <v>159103</v>
      </c>
      <c r="B12555" t="s">
        <v>345</v>
      </c>
      <c r="E12555" t="s">
        <v>13411</v>
      </c>
      <c r="F12555" t="s">
        <v>13408</v>
      </c>
      <c r="G12555" t="s">
        <v>9136</v>
      </c>
      <c r="H12555" t="s">
        <v>13658</v>
      </c>
      <c r="I12555" t="s">
        <v>13659</v>
      </c>
      <c r="J12555">
        <v>2003</v>
      </c>
      <c r="K12555">
        <v>85210</v>
      </c>
      <c r="L12555">
        <v>18</v>
      </c>
      <c r="M12555" t="s">
        <v>200</v>
      </c>
      <c r="N12555" t="s">
        <v>13409</v>
      </c>
      <c r="O12555" t="s">
        <v>202</v>
      </c>
      <c r="P12555" t="s">
        <v>13660</v>
      </c>
    </row>
    <row r="12556" spans="1:16" x14ac:dyDescent="0.25">
      <c r="A12556">
        <v>159104</v>
      </c>
      <c r="B12556" t="s">
        <v>345</v>
      </c>
      <c r="E12556" t="s">
        <v>13411</v>
      </c>
      <c r="F12556" t="s">
        <v>13408</v>
      </c>
      <c r="G12556" t="s">
        <v>9136</v>
      </c>
      <c r="H12556" t="s">
        <v>10347</v>
      </c>
      <c r="I12556" t="s">
        <v>10348</v>
      </c>
      <c r="J12556">
        <v>2003</v>
      </c>
      <c r="K12556">
        <v>69872</v>
      </c>
      <c r="L12556">
        <v>18</v>
      </c>
      <c r="M12556" t="s">
        <v>200</v>
      </c>
      <c r="N12556" t="s">
        <v>13409</v>
      </c>
      <c r="O12556" t="s">
        <v>202</v>
      </c>
      <c r="P12556" t="s">
        <v>13661</v>
      </c>
    </row>
    <row r="12557" spans="1:16" x14ac:dyDescent="0.25">
      <c r="A12557">
        <v>159105</v>
      </c>
      <c r="B12557" t="s">
        <v>345</v>
      </c>
      <c r="E12557" t="s">
        <v>13411</v>
      </c>
      <c r="F12557" t="s">
        <v>13408</v>
      </c>
      <c r="G12557" t="s">
        <v>9136</v>
      </c>
      <c r="H12557" t="s">
        <v>13662</v>
      </c>
      <c r="I12557" t="s">
        <v>13663</v>
      </c>
      <c r="J12557">
        <v>2004</v>
      </c>
      <c r="K12557">
        <v>17042</v>
      </c>
      <c r="L12557">
        <v>18</v>
      </c>
      <c r="M12557" t="s">
        <v>200</v>
      </c>
      <c r="N12557" t="s">
        <v>13409</v>
      </c>
      <c r="O12557" t="s">
        <v>202</v>
      </c>
      <c r="P12557" t="s">
        <v>13664</v>
      </c>
    </row>
    <row r="12558" spans="1:16" x14ac:dyDescent="0.25">
      <c r="A12558">
        <v>159106</v>
      </c>
      <c r="B12558" t="s">
        <v>345</v>
      </c>
      <c r="E12558" t="s">
        <v>13411</v>
      </c>
      <c r="F12558" t="s">
        <v>13408</v>
      </c>
      <c r="G12558" t="s">
        <v>9136</v>
      </c>
      <c r="H12558" t="s">
        <v>13665</v>
      </c>
      <c r="I12558" t="s">
        <v>13666</v>
      </c>
      <c r="J12558">
        <v>2003</v>
      </c>
      <c r="K12558">
        <v>34084</v>
      </c>
      <c r="L12558">
        <v>18</v>
      </c>
      <c r="M12558" t="s">
        <v>200</v>
      </c>
      <c r="N12558" t="s">
        <v>13409</v>
      </c>
      <c r="O12558" t="s">
        <v>202</v>
      </c>
      <c r="P12558" t="s">
        <v>13667</v>
      </c>
    </row>
    <row r="12559" spans="1:16" x14ac:dyDescent="0.25">
      <c r="A12559">
        <v>159107</v>
      </c>
      <c r="B12559" t="s">
        <v>345</v>
      </c>
      <c r="E12559" t="s">
        <v>13411</v>
      </c>
      <c r="F12559" t="s">
        <v>13408</v>
      </c>
      <c r="G12559" t="s">
        <v>9136</v>
      </c>
      <c r="H12559" t="s">
        <v>13665</v>
      </c>
      <c r="I12559" t="s">
        <v>13666</v>
      </c>
      <c r="J12559">
        <v>2003</v>
      </c>
      <c r="K12559">
        <v>3749</v>
      </c>
      <c r="L12559">
        <v>18</v>
      </c>
      <c r="M12559" t="s">
        <v>200</v>
      </c>
      <c r="N12559" t="s">
        <v>13409</v>
      </c>
      <c r="O12559" t="s">
        <v>202</v>
      </c>
      <c r="P12559" t="s">
        <v>13668</v>
      </c>
    </row>
    <row r="12560" spans="1:16" x14ac:dyDescent="0.25">
      <c r="A12560">
        <v>159108</v>
      </c>
      <c r="B12560" t="s">
        <v>345</v>
      </c>
      <c r="E12560" t="s">
        <v>13411</v>
      </c>
      <c r="F12560" t="s">
        <v>13408</v>
      </c>
      <c r="G12560" t="s">
        <v>9136</v>
      </c>
      <c r="H12560" t="s">
        <v>13665</v>
      </c>
      <c r="I12560" t="s">
        <v>13666</v>
      </c>
      <c r="J12560">
        <v>2003</v>
      </c>
      <c r="K12560">
        <v>45587</v>
      </c>
      <c r="L12560">
        <v>18</v>
      </c>
      <c r="M12560" t="s">
        <v>200</v>
      </c>
      <c r="N12560" t="s">
        <v>13409</v>
      </c>
      <c r="O12560" t="s">
        <v>202</v>
      </c>
      <c r="P12560" t="s">
        <v>13669</v>
      </c>
    </row>
    <row r="12561" spans="1:16" x14ac:dyDescent="0.25">
      <c r="A12561">
        <v>159109</v>
      </c>
      <c r="B12561" t="s">
        <v>345</v>
      </c>
      <c r="E12561" t="s">
        <v>13411</v>
      </c>
      <c r="F12561" t="s">
        <v>13408</v>
      </c>
      <c r="G12561" t="s">
        <v>9136</v>
      </c>
      <c r="H12561" t="s">
        <v>13665</v>
      </c>
      <c r="I12561" t="s">
        <v>13666</v>
      </c>
      <c r="J12561">
        <v>2003</v>
      </c>
      <c r="K12561">
        <v>61180</v>
      </c>
      <c r="L12561">
        <v>18</v>
      </c>
      <c r="M12561" t="s">
        <v>200</v>
      </c>
      <c r="N12561" t="s">
        <v>13409</v>
      </c>
      <c r="O12561" t="s">
        <v>202</v>
      </c>
      <c r="P12561" t="s">
        <v>13670</v>
      </c>
    </row>
    <row r="12562" spans="1:16" x14ac:dyDescent="0.25">
      <c r="A12562">
        <v>159110</v>
      </c>
      <c r="B12562" t="s">
        <v>345</v>
      </c>
      <c r="E12562" t="s">
        <v>13411</v>
      </c>
      <c r="F12562" t="s">
        <v>13408</v>
      </c>
      <c r="G12562" t="s">
        <v>9136</v>
      </c>
      <c r="H12562" t="s">
        <v>13665</v>
      </c>
      <c r="I12562" t="s">
        <v>13666</v>
      </c>
      <c r="J12562">
        <v>2003</v>
      </c>
      <c r="K12562">
        <v>12781</v>
      </c>
      <c r="L12562">
        <v>18</v>
      </c>
      <c r="M12562" t="s">
        <v>200</v>
      </c>
      <c r="N12562" t="s">
        <v>13409</v>
      </c>
      <c r="O12562" t="s">
        <v>202</v>
      </c>
      <c r="P12562" t="s">
        <v>13671</v>
      </c>
    </row>
    <row r="12563" spans="1:16" x14ac:dyDescent="0.25">
      <c r="A12563">
        <v>159111</v>
      </c>
      <c r="B12563" t="s">
        <v>345</v>
      </c>
      <c r="E12563" t="s">
        <v>13411</v>
      </c>
      <c r="F12563" t="s">
        <v>13408</v>
      </c>
      <c r="G12563" t="s">
        <v>9136</v>
      </c>
      <c r="H12563" t="s">
        <v>13643</v>
      </c>
      <c r="I12563" t="s">
        <v>13644</v>
      </c>
      <c r="J12563">
        <v>2004</v>
      </c>
      <c r="K12563">
        <v>17042</v>
      </c>
      <c r="L12563">
        <v>18</v>
      </c>
      <c r="M12563" t="s">
        <v>200</v>
      </c>
      <c r="N12563" t="s">
        <v>13409</v>
      </c>
      <c r="O12563" t="s">
        <v>202</v>
      </c>
      <c r="P12563" t="s">
        <v>13672</v>
      </c>
    </row>
    <row r="12564" spans="1:16" x14ac:dyDescent="0.25">
      <c r="A12564">
        <v>159112</v>
      </c>
      <c r="B12564" t="s">
        <v>345</v>
      </c>
      <c r="E12564" t="s">
        <v>13411</v>
      </c>
      <c r="F12564" t="s">
        <v>13408</v>
      </c>
      <c r="G12564" t="s">
        <v>9136</v>
      </c>
      <c r="H12564" t="s">
        <v>13643</v>
      </c>
      <c r="I12564" t="s">
        <v>13644</v>
      </c>
      <c r="J12564">
        <v>2004</v>
      </c>
      <c r="K12564">
        <v>85210</v>
      </c>
      <c r="L12564">
        <v>18</v>
      </c>
      <c r="M12564" t="s">
        <v>200</v>
      </c>
      <c r="N12564" t="s">
        <v>13409</v>
      </c>
      <c r="O12564" t="s">
        <v>202</v>
      </c>
      <c r="P12564" t="s">
        <v>13673</v>
      </c>
    </row>
    <row r="12565" spans="1:16" x14ac:dyDescent="0.25">
      <c r="A12565">
        <v>159113</v>
      </c>
      <c r="B12565" t="s">
        <v>345</v>
      </c>
      <c r="E12565" t="s">
        <v>13411</v>
      </c>
      <c r="F12565" t="s">
        <v>13408</v>
      </c>
      <c r="G12565" t="s">
        <v>9136</v>
      </c>
      <c r="H12565" t="s">
        <v>13674</v>
      </c>
      <c r="I12565" t="s">
        <v>13675</v>
      </c>
      <c r="J12565">
        <v>2004</v>
      </c>
      <c r="K12565">
        <v>29823</v>
      </c>
      <c r="L12565">
        <v>18</v>
      </c>
      <c r="M12565" t="s">
        <v>200</v>
      </c>
      <c r="N12565" t="s">
        <v>13409</v>
      </c>
      <c r="O12565" t="s">
        <v>202</v>
      </c>
      <c r="P12565" t="s">
        <v>13676</v>
      </c>
    </row>
    <row r="12566" spans="1:16" x14ac:dyDescent="0.25">
      <c r="A12566">
        <v>159114</v>
      </c>
      <c r="B12566" t="s">
        <v>345</v>
      </c>
      <c r="E12566" t="s">
        <v>13411</v>
      </c>
      <c r="F12566" t="s">
        <v>13408</v>
      </c>
      <c r="G12566" t="s">
        <v>9136</v>
      </c>
      <c r="H12566" t="s">
        <v>9664</v>
      </c>
      <c r="I12566" t="s">
        <v>10344</v>
      </c>
      <c r="J12566">
        <v>2004</v>
      </c>
      <c r="K12566">
        <v>26841</v>
      </c>
      <c r="L12566">
        <v>18</v>
      </c>
      <c r="M12566" t="s">
        <v>200</v>
      </c>
      <c r="N12566" t="s">
        <v>13409</v>
      </c>
      <c r="O12566" t="s">
        <v>202</v>
      </c>
      <c r="P12566" t="s">
        <v>13677</v>
      </c>
    </row>
    <row r="12567" spans="1:16" x14ac:dyDescent="0.25">
      <c r="A12567">
        <v>159115</v>
      </c>
      <c r="B12567" t="s">
        <v>345</v>
      </c>
      <c r="E12567" t="s">
        <v>13411</v>
      </c>
      <c r="F12567" t="s">
        <v>13408</v>
      </c>
      <c r="G12567" t="s">
        <v>9136</v>
      </c>
      <c r="H12567" t="s">
        <v>9664</v>
      </c>
      <c r="I12567" t="s">
        <v>10344</v>
      </c>
      <c r="J12567">
        <v>2004</v>
      </c>
      <c r="K12567">
        <v>85210</v>
      </c>
      <c r="L12567">
        <v>18</v>
      </c>
      <c r="M12567" t="s">
        <v>200</v>
      </c>
      <c r="N12567" t="s">
        <v>13409</v>
      </c>
      <c r="O12567" t="s">
        <v>202</v>
      </c>
      <c r="P12567" t="s">
        <v>13678</v>
      </c>
    </row>
    <row r="12568" spans="1:16" x14ac:dyDescent="0.25">
      <c r="A12568">
        <v>159116</v>
      </c>
      <c r="B12568" t="s">
        <v>345</v>
      </c>
      <c r="E12568" t="s">
        <v>13411</v>
      </c>
      <c r="F12568" t="s">
        <v>13408</v>
      </c>
      <c r="G12568" t="s">
        <v>9136</v>
      </c>
      <c r="H12568" t="s">
        <v>13653</v>
      </c>
      <c r="I12568" t="s">
        <v>13654</v>
      </c>
      <c r="J12568">
        <v>2004</v>
      </c>
      <c r="K12568">
        <v>8521</v>
      </c>
      <c r="L12568">
        <v>18</v>
      </c>
      <c r="M12568" t="s">
        <v>200</v>
      </c>
      <c r="N12568" t="s">
        <v>13409</v>
      </c>
      <c r="O12568" t="s">
        <v>202</v>
      </c>
      <c r="P12568" t="s">
        <v>13679</v>
      </c>
    </row>
    <row r="12569" spans="1:16" x14ac:dyDescent="0.25">
      <c r="A12569">
        <v>159117</v>
      </c>
      <c r="B12569" t="s">
        <v>345</v>
      </c>
      <c r="E12569" t="s">
        <v>13411</v>
      </c>
      <c r="F12569" t="s">
        <v>13408</v>
      </c>
      <c r="G12569" t="s">
        <v>9136</v>
      </c>
      <c r="H12569" t="s">
        <v>13653</v>
      </c>
      <c r="I12569" t="s">
        <v>13654</v>
      </c>
      <c r="J12569">
        <v>2004</v>
      </c>
      <c r="K12569">
        <v>5624</v>
      </c>
      <c r="L12569">
        <v>18</v>
      </c>
      <c r="M12569" t="s">
        <v>200</v>
      </c>
      <c r="N12569" t="s">
        <v>13409</v>
      </c>
      <c r="O12569" t="s">
        <v>202</v>
      </c>
      <c r="P12569" t="s">
        <v>13680</v>
      </c>
    </row>
    <row r="12570" spans="1:16" x14ac:dyDescent="0.25">
      <c r="A12570">
        <v>159118</v>
      </c>
      <c r="B12570" t="s">
        <v>345</v>
      </c>
      <c r="E12570" t="s">
        <v>13411</v>
      </c>
      <c r="F12570" t="s">
        <v>13408</v>
      </c>
      <c r="G12570" t="s">
        <v>9136</v>
      </c>
      <c r="H12570" t="s">
        <v>13653</v>
      </c>
      <c r="I12570" t="s">
        <v>13654</v>
      </c>
      <c r="J12570">
        <v>2004</v>
      </c>
      <c r="K12570">
        <v>85210</v>
      </c>
      <c r="L12570">
        <v>18</v>
      </c>
      <c r="M12570" t="s">
        <v>200</v>
      </c>
      <c r="N12570" t="s">
        <v>13409</v>
      </c>
      <c r="O12570" t="s">
        <v>202</v>
      </c>
      <c r="P12570" t="s">
        <v>13681</v>
      </c>
    </row>
    <row r="12571" spans="1:16" x14ac:dyDescent="0.25">
      <c r="A12571">
        <v>159119</v>
      </c>
      <c r="B12571" t="s">
        <v>345</v>
      </c>
      <c r="E12571" t="s">
        <v>13411</v>
      </c>
      <c r="F12571" t="s">
        <v>13408</v>
      </c>
      <c r="G12571" t="s">
        <v>9136</v>
      </c>
      <c r="H12571" t="s">
        <v>13653</v>
      </c>
      <c r="I12571" t="s">
        <v>13654</v>
      </c>
      <c r="J12571">
        <v>2004</v>
      </c>
      <c r="K12571">
        <v>25563</v>
      </c>
      <c r="L12571">
        <v>18</v>
      </c>
      <c r="M12571" t="s">
        <v>200</v>
      </c>
      <c r="N12571" t="s">
        <v>13409</v>
      </c>
      <c r="O12571" t="s">
        <v>202</v>
      </c>
      <c r="P12571" t="s">
        <v>13682</v>
      </c>
    </row>
    <row r="12572" spans="1:16" x14ac:dyDescent="0.25">
      <c r="A12572">
        <v>159120</v>
      </c>
      <c r="B12572" t="s">
        <v>345</v>
      </c>
      <c r="E12572" t="s">
        <v>13411</v>
      </c>
      <c r="F12572" t="s">
        <v>13408</v>
      </c>
      <c r="G12572" t="s">
        <v>9136</v>
      </c>
      <c r="H12572" t="s">
        <v>13653</v>
      </c>
      <c r="I12572" t="s">
        <v>13654</v>
      </c>
      <c r="J12572">
        <v>2004</v>
      </c>
      <c r="K12572">
        <v>76689</v>
      </c>
      <c r="L12572">
        <v>18</v>
      </c>
      <c r="M12572" t="s">
        <v>200</v>
      </c>
      <c r="N12572" t="s">
        <v>13409</v>
      </c>
      <c r="O12572" t="s">
        <v>202</v>
      </c>
      <c r="P12572" t="s">
        <v>13683</v>
      </c>
    </row>
    <row r="12573" spans="1:16" x14ac:dyDescent="0.25">
      <c r="A12573">
        <v>159121</v>
      </c>
      <c r="B12573" t="s">
        <v>345</v>
      </c>
      <c r="E12573" t="s">
        <v>13411</v>
      </c>
      <c r="F12573" t="s">
        <v>13408</v>
      </c>
      <c r="G12573" t="s">
        <v>5231</v>
      </c>
      <c r="H12573" t="s">
        <v>13684</v>
      </c>
      <c r="I12573" t="s">
        <v>13685</v>
      </c>
      <c r="J12573">
        <v>2003</v>
      </c>
      <c r="K12573">
        <v>42519</v>
      </c>
      <c r="L12573">
        <v>22</v>
      </c>
      <c r="M12573" t="s">
        <v>200</v>
      </c>
      <c r="N12573" t="s">
        <v>13528</v>
      </c>
      <c r="O12573" t="s">
        <v>202</v>
      </c>
      <c r="P12573" t="s">
        <v>13686</v>
      </c>
    </row>
    <row r="12574" spans="1:16" x14ac:dyDescent="0.25">
      <c r="A12574">
        <v>159122</v>
      </c>
      <c r="B12574" t="s">
        <v>345</v>
      </c>
      <c r="E12574" t="s">
        <v>13407</v>
      </c>
      <c r="F12574" t="s">
        <v>13408</v>
      </c>
      <c r="G12574" t="s">
        <v>317</v>
      </c>
      <c r="H12574" t="s">
        <v>13687</v>
      </c>
      <c r="I12574" t="s">
        <v>13688</v>
      </c>
      <c r="J12574">
        <v>2006</v>
      </c>
      <c r="K12574">
        <v>20068</v>
      </c>
      <c r="L12574">
        <v>28</v>
      </c>
      <c r="M12574" t="s">
        <v>200</v>
      </c>
      <c r="N12574" t="s">
        <v>13409</v>
      </c>
      <c r="O12574" t="s">
        <v>202</v>
      </c>
      <c r="P12574" t="s">
        <v>13689</v>
      </c>
    </row>
    <row r="12575" spans="1:16" x14ac:dyDescent="0.25">
      <c r="A12575">
        <v>159123</v>
      </c>
      <c r="B12575" t="s">
        <v>345</v>
      </c>
      <c r="E12575" t="s">
        <v>13411</v>
      </c>
      <c r="F12575" t="s">
        <v>13408</v>
      </c>
      <c r="G12575" t="s">
        <v>317</v>
      </c>
      <c r="H12575" t="s">
        <v>13690</v>
      </c>
      <c r="I12575" t="s">
        <v>13691</v>
      </c>
      <c r="J12575">
        <v>2008</v>
      </c>
      <c r="K12575">
        <v>1733</v>
      </c>
      <c r="L12575">
        <v>28</v>
      </c>
      <c r="M12575" t="s">
        <v>200</v>
      </c>
      <c r="N12575" t="s">
        <v>13409</v>
      </c>
      <c r="O12575" t="s">
        <v>202</v>
      </c>
      <c r="P12575" t="s">
        <v>13692</v>
      </c>
    </row>
    <row r="12576" spans="1:16" x14ac:dyDescent="0.25">
      <c r="A12576">
        <v>159124</v>
      </c>
      <c r="B12576" t="s">
        <v>345</v>
      </c>
      <c r="E12576" t="s">
        <v>13407</v>
      </c>
      <c r="F12576" t="s">
        <v>13408</v>
      </c>
      <c r="G12576" t="s">
        <v>1517</v>
      </c>
      <c r="H12576" t="s">
        <v>13693</v>
      </c>
      <c r="I12576" t="s">
        <v>13694</v>
      </c>
      <c r="J12576">
        <v>2004</v>
      </c>
      <c r="K12576">
        <v>16538</v>
      </c>
      <c r="L12576">
        <v>37</v>
      </c>
      <c r="M12576" t="s">
        <v>200</v>
      </c>
      <c r="N12576" t="s">
        <v>13409</v>
      </c>
      <c r="O12576" t="s">
        <v>202</v>
      </c>
      <c r="P12576" t="s">
        <v>13695</v>
      </c>
    </row>
    <row r="12577" spans="1:16" x14ac:dyDescent="0.25">
      <c r="A12577">
        <v>159128</v>
      </c>
      <c r="B12577" t="s">
        <v>345</v>
      </c>
      <c r="E12577" t="s">
        <v>13407</v>
      </c>
      <c r="F12577" t="s">
        <v>13408</v>
      </c>
      <c r="G12577" t="s">
        <v>220</v>
      </c>
      <c r="H12577" t="s">
        <v>13523</v>
      </c>
      <c r="I12577" t="s">
        <v>13524</v>
      </c>
      <c r="J12577">
        <v>2007</v>
      </c>
      <c r="K12577">
        <v>3574962</v>
      </c>
      <c r="L12577">
        <v>6</v>
      </c>
      <c r="M12577" t="s">
        <v>200</v>
      </c>
      <c r="N12577" t="s">
        <v>13409</v>
      </c>
      <c r="O12577" t="s">
        <v>202</v>
      </c>
      <c r="P12577" t="s">
        <v>13696</v>
      </c>
    </row>
    <row r="12578" spans="1:16" x14ac:dyDescent="0.25">
      <c r="A12578">
        <v>159129</v>
      </c>
      <c r="B12578" t="s">
        <v>345</v>
      </c>
      <c r="E12578" t="s">
        <v>13411</v>
      </c>
      <c r="F12578" t="s">
        <v>13408</v>
      </c>
      <c r="G12578" t="s">
        <v>9136</v>
      </c>
      <c r="H12578" t="s">
        <v>13620</v>
      </c>
      <c r="I12578" t="s">
        <v>13621</v>
      </c>
      <c r="J12578">
        <v>2004</v>
      </c>
      <c r="K12578">
        <v>19683</v>
      </c>
      <c r="L12578">
        <v>18</v>
      </c>
      <c r="M12578" t="s">
        <v>200</v>
      </c>
      <c r="N12578" t="s">
        <v>13409</v>
      </c>
      <c r="O12578" t="s">
        <v>202</v>
      </c>
      <c r="P12578" t="s">
        <v>13697</v>
      </c>
    </row>
    <row r="12579" spans="1:16" x14ac:dyDescent="0.25">
      <c r="A12579">
        <v>159130</v>
      </c>
      <c r="B12579" t="s">
        <v>345</v>
      </c>
      <c r="E12579" t="s">
        <v>13411</v>
      </c>
      <c r="F12579" t="s">
        <v>13408</v>
      </c>
      <c r="G12579" t="s">
        <v>9136</v>
      </c>
      <c r="H12579" t="s">
        <v>13620</v>
      </c>
      <c r="I12579" t="s">
        <v>13621</v>
      </c>
      <c r="J12579">
        <v>2004</v>
      </c>
      <c r="K12579">
        <v>8351</v>
      </c>
      <c r="L12579">
        <v>18</v>
      </c>
      <c r="M12579" t="s">
        <v>200</v>
      </c>
      <c r="N12579" t="s">
        <v>13409</v>
      </c>
      <c r="O12579" t="s">
        <v>202</v>
      </c>
      <c r="P12579" t="s">
        <v>13698</v>
      </c>
    </row>
    <row r="12580" spans="1:16" x14ac:dyDescent="0.25">
      <c r="A12580">
        <v>159131</v>
      </c>
      <c r="B12580" t="s">
        <v>41</v>
      </c>
      <c r="E12580" t="s">
        <v>121</v>
      </c>
      <c r="G12580" t="s">
        <v>235</v>
      </c>
      <c r="H12580" t="s">
        <v>294</v>
      </c>
      <c r="I12580" t="s">
        <v>13699</v>
      </c>
      <c r="J12580">
        <v>2012</v>
      </c>
      <c r="K12580">
        <v>8900</v>
      </c>
      <c r="L12580">
        <v>10</v>
      </c>
      <c r="M12580" t="s">
        <v>200</v>
      </c>
      <c r="N12580" t="s">
        <v>13700</v>
      </c>
      <c r="O12580" t="s">
        <v>9923</v>
      </c>
      <c r="P12580" t="s">
        <v>13701</v>
      </c>
    </row>
    <row r="12581" spans="1:16" x14ac:dyDescent="0.25">
      <c r="A12581">
        <v>159132</v>
      </c>
      <c r="B12581" t="s">
        <v>41</v>
      </c>
      <c r="E12581" t="s">
        <v>13702</v>
      </c>
      <c r="G12581" t="s">
        <v>235</v>
      </c>
      <c r="H12581" t="s">
        <v>294</v>
      </c>
      <c r="I12581" t="s">
        <v>13699</v>
      </c>
      <c r="J12581">
        <v>2012</v>
      </c>
      <c r="K12581">
        <v>8900</v>
      </c>
      <c r="L12581">
        <v>10</v>
      </c>
      <c r="M12581" t="s">
        <v>200</v>
      </c>
      <c r="N12581" t="s">
        <v>13700</v>
      </c>
      <c r="O12581" t="s">
        <v>9923</v>
      </c>
      <c r="P12581" t="s">
        <v>13701</v>
      </c>
    </row>
    <row r="12582" spans="1:16" x14ac:dyDescent="0.25">
      <c r="A12582">
        <v>159133</v>
      </c>
      <c r="B12582" t="s">
        <v>41</v>
      </c>
      <c r="E12582" t="s">
        <v>122</v>
      </c>
      <c r="G12582" t="s">
        <v>235</v>
      </c>
      <c r="H12582" t="s">
        <v>294</v>
      </c>
      <c r="I12582" t="s">
        <v>13699</v>
      </c>
      <c r="J12582">
        <v>2012</v>
      </c>
      <c r="K12582">
        <v>8900</v>
      </c>
      <c r="L12582">
        <v>10</v>
      </c>
      <c r="M12582" t="s">
        <v>200</v>
      </c>
      <c r="N12582" t="s">
        <v>13700</v>
      </c>
      <c r="O12582" t="s">
        <v>9923</v>
      </c>
      <c r="P12582" t="s">
        <v>13701</v>
      </c>
    </row>
    <row r="12583" spans="1:16" x14ac:dyDescent="0.25">
      <c r="A12583">
        <v>159134</v>
      </c>
      <c r="B12583" t="s">
        <v>41</v>
      </c>
      <c r="E12583" t="s">
        <v>13703</v>
      </c>
      <c r="G12583" t="s">
        <v>235</v>
      </c>
      <c r="H12583" t="s">
        <v>294</v>
      </c>
      <c r="I12583" t="s">
        <v>13699</v>
      </c>
      <c r="J12583">
        <v>2012</v>
      </c>
      <c r="K12583">
        <v>8900</v>
      </c>
      <c r="L12583">
        <v>10</v>
      </c>
      <c r="M12583" t="s">
        <v>200</v>
      </c>
      <c r="N12583" t="s">
        <v>13700</v>
      </c>
      <c r="O12583" t="s">
        <v>9923</v>
      </c>
      <c r="P12583" t="s">
        <v>13701</v>
      </c>
    </row>
    <row r="12584" spans="1:16" x14ac:dyDescent="0.25">
      <c r="A12584">
        <v>159135</v>
      </c>
      <c r="B12584" t="s">
        <v>41</v>
      </c>
      <c r="E12584" t="s">
        <v>13704</v>
      </c>
      <c r="G12584" t="s">
        <v>235</v>
      </c>
      <c r="H12584" t="s">
        <v>294</v>
      </c>
      <c r="I12584" t="s">
        <v>13699</v>
      </c>
      <c r="J12584">
        <v>2012</v>
      </c>
      <c r="K12584">
        <v>9700</v>
      </c>
      <c r="L12584">
        <v>10</v>
      </c>
      <c r="M12584" t="s">
        <v>200</v>
      </c>
      <c r="N12584" t="s">
        <v>13700</v>
      </c>
      <c r="O12584" t="s">
        <v>9923</v>
      </c>
      <c r="P12584" t="s">
        <v>13701</v>
      </c>
    </row>
    <row r="12585" spans="1:16" x14ac:dyDescent="0.25">
      <c r="A12585">
        <v>159137</v>
      </c>
      <c r="B12585" t="s">
        <v>41</v>
      </c>
      <c r="E12585" t="s">
        <v>13705</v>
      </c>
      <c r="G12585" t="s">
        <v>235</v>
      </c>
      <c r="H12585" t="s">
        <v>294</v>
      </c>
      <c r="I12585" t="s">
        <v>13699</v>
      </c>
      <c r="J12585">
        <v>2012</v>
      </c>
      <c r="K12585">
        <v>8900</v>
      </c>
      <c r="L12585">
        <v>10</v>
      </c>
      <c r="M12585" t="s">
        <v>200</v>
      </c>
      <c r="N12585" t="s">
        <v>13700</v>
      </c>
      <c r="O12585" t="s">
        <v>9923</v>
      </c>
      <c r="P12585" t="s">
        <v>13701</v>
      </c>
    </row>
    <row r="12586" spans="1:16" x14ac:dyDescent="0.25">
      <c r="A12586">
        <v>159140</v>
      </c>
      <c r="B12586" t="s">
        <v>41</v>
      </c>
      <c r="E12586" t="s">
        <v>13706</v>
      </c>
      <c r="G12586" t="s">
        <v>235</v>
      </c>
      <c r="H12586" t="s">
        <v>294</v>
      </c>
      <c r="I12586" t="s">
        <v>13699</v>
      </c>
      <c r="J12586">
        <v>2012</v>
      </c>
      <c r="K12586">
        <v>8900</v>
      </c>
      <c r="L12586">
        <v>10</v>
      </c>
      <c r="M12586" t="s">
        <v>200</v>
      </c>
      <c r="N12586" t="s">
        <v>13700</v>
      </c>
      <c r="O12586" t="s">
        <v>9923</v>
      </c>
      <c r="P12586" t="s">
        <v>13701</v>
      </c>
    </row>
    <row r="12587" spans="1:16" x14ac:dyDescent="0.25">
      <c r="A12587">
        <v>159141</v>
      </c>
      <c r="B12587" t="s">
        <v>41</v>
      </c>
      <c r="E12587" t="s">
        <v>13707</v>
      </c>
      <c r="G12587" t="s">
        <v>340</v>
      </c>
      <c r="H12587" t="s">
        <v>341</v>
      </c>
      <c r="I12587" t="s">
        <v>342</v>
      </c>
      <c r="J12587">
        <v>2012</v>
      </c>
      <c r="K12587">
        <v>9400</v>
      </c>
      <c r="L12587">
        <v>17</v>
      </c>
      <c r="M12587" t="s">
        <v>200</v>
      </c>
      <c r="N12587" t="s">
        <v>13708</v>
      </c>
      <c r="O12587" t="s">
        <v>9923</v>
      </c>
      <c r="P12587" t="s">
        <v>13709</v>
      </c>
    </row>
    <row r="12588" spans="1:16" x14ac:dyDescent="0.25">
      <c r="A12588">
        <v>159142</v>
      </c>
      <c r="B12588" t="s">
        <v>41</v>
      </c>
      <c r="E12588" t="s">
        <v>13710</v>
      </c>
      <c r="G12588" t="s">
        <v>235</v>
      </c>
      <c r="H12588" t="s">
        <v>294</v>
      </c>
      <c r="I12588" t="s">
        <v>13699</v>
      </c>
      <c r="J12588">
        <v>2012</v>
      </c>
      <c r="K12588">
        <v>9400</v>
      </c>
      <c r="L12588">
        <v>10</v>
      </c>
      <c r="M12588" t="s">
        <v>200</v>
      </c>
      <c r="N12588" t="s">
        <v>13700</v>
      </c>
      <c r="O12588" t="s">
        <v>9923</v>
      </c>
      <c r="P12588" t="s">
        <v>13711</v>
      </c>
    </row>
    <row r="12589" spans="1:16" x14ac:dyDescent="0.25">
      <c r="A12589">
        <v>159143</v>
      </c>
      <c r="B12589" t="s">
        <v>41</v>
      </c>
      <c r="E12589" t="s">
        <v>13712</v>
      </c>
      <c r="G12589" t="s">
        <v>235</v>
      </c>
      <c r="H12589" t="s">
        <v>294</v>
      </c>
      <c r="I12589" t="s">
        <v>13699</v>
      </c>
      <c r="J12589">
        <v>2012</v>
      </c>
      <c r="K12589">
        <v>9400</v>
      </c>
      <c r="L12589">
        <v>10</v>
      </c>
      <c r="M12589" t="s">
        <v>200</v>
      </c>
      <c r="N12589" t="s">
        <v>13700</v>
      </c>
      <c r="O12589" t="s">
        <v>9923</v>
      </c>
      <c r="P12589" t="s">
        <v>13711</v>
      </c>
    </row>
    <row r="12590" spans="1:16" x14ac:dyDescent="0.25">
      <c r="A12590">
        <v>159144</v>
      </c>
      <c r="B12590" t="s">
        <v>41</v>
      </c>
      <c r="E12590" t="s">
        <v>13713</v>
      </c>
      <c r="G12590" t="s">
        <v>235</v>
      </c>
      <c r="H12590" t="s">
        <v>294</v>
      </c>
      <c r="I12590" t="s">
        <v>13699</v>
      </c>
      <c r="J12590">
        <v>2012</v>
      </c>
      <c r="K12590">
        <v>9400</v>
      </c>
      <c r="L12590">
        <v>10</v>
      </c>
      <c r="M12590" t="s">
        <v>200</v>
      </c>
      <c r="N12590" t="s">
        <v>13700</v>
      </c>
      <c r="O12590" t="s">
        <v>9923</v>
      </c>
      <c r="P12590" t="s">
        <v>13711</v>
      </c>
    </row>
    <row r="12591" spans="1:16" x14ac:dyDescent="0.25">
      <c r="A12591">
        <v>159145</v>
      </c>
      <c r="B12591" t="s">
        <v>41</v>
      </c>
      <c r="E12591" t="s">
        <v>13714</v>
      </c>
      <c r="G12591" t="s">
        <v>340</v>
      </c>
      <c r="H12591" t="s">
        <v>341</v>
      </c>
      <c r="I12591" t="s">
        <v>342</v>
      </c>
      <c r="J12591">
        <v>2012</v>
      </c>
      <c r="K12591">
        <v>9400</v>
      </c>
      <c r="L12591">
        <v>17</v>
      </c>
      <c r="M12591" t="s">
        <v>200</v>
      </c>
      <c r="N12591" t="s">
        <v>13708</v>
      </c>
      <c r="O12591" t="s">
        <v>9923</v>
      </c>
      <c r="P12591" t="s">
        <v>13715</v>
      </c>
    </row>
    <row r="12592" spans="1:16" x14ac:dyDescent="0.25">
      <c r="A12592">
        <v>159146</v>
      </c>
      <c r="B12592" t="s">
        <v>41</v>
      </c>
      <c r="E12592" t="s">
        <v>13716</v>
      </c>
      <c r="G12592" t="s">
        <v>235</v>
      </c>
      <c r="H12592" t="s">
        <v>294</v>
      </c>
      <c r="I12592" t="s">
        <v>13699</v>
      </c>
      <c r="J12592">
        <v>2012</v>
      </c>
      <c r="K12592">
        <v>9400</v>
      </c>
      <c r="L12592">
        <v>10</v>
      </c>
      <c r="M12592" t="s">
        <v>200</v>
      </c>
      <c r="N12592" t="s">
        <v>13700</v>
      </c>
      <c r="O12592" t="s">
        <v>9923</v>
      </c>
      <c r="P12592" t="s">
        <v>13711</v>
      </c>
    </row>
    <row r="12593" spans="1:16" x14ac:dyDescent="0.25">
      <c r="A12593">
        <v>159147</v>
      </c>
      <c r="B12593" t="s">
        <v>41</v>
      </c>
      <c r="E12593" t="s">
        <v>13717</v>
      </c>
      <c r="G12593" t="s">
        <v>235</v>
      </c>
      <c r="H12593" t="s">
        <v>294</v>
      </c>
      <c r="I12593" t="s">
        <v>13699</v>
      </c>
      <c r="J12593">
        <v>2012</v>
      </c>
      <c r="K12593">
        <v>9400</v>
      </c>
      <c r="L12593">
        <v>10</v>
      </c>
      <c r="M12593" t="s">
        <v>200</v>
      </c>
      <c r="N12593" t="s">
        <v>13700</v>
      </c>
      <c r="O12593" t="s">
        <v>9923</v>
      </c>
      <c r="P12593" t="s">
        <v>13711</v>
      </c>
    </row>
    <row r="12594" spans="1:16" x14ac:dyDescent="0.25">
      <c r="A12594">
        <v>159148</v>
      </c>
      <c r="B12594" t="s">
        <v>41</v>
      </c>
      <c r="E12594" t="s">
        <v>13718</v>
      </c>
      <c r="G12594" t="s">
        <v>235</v>
      </c>
      <c r="H12594" t="s">
        <v>294</v>
      </c>
      <c r="I12594" t="s">
        <v>13699</v>
      </c>
      <c r="J12594">
        <v>2012</v>
      </c>
      <c r="K12594">
        <v>9400</v>
      </c>
      <c r="L12594">
        <v>10</v>
      </c>
      <c r="M12594" t="s">
        <v>200</v>
      </c>
      <c r="N12594" t="s">
        <v>13700</v>
      </c>
      <c r="O12594" t="s">
        <v>9923</v>
      </c>
      <c r="P12594" t="s">
        <v>13711</v>
      </c>
    </row>
    <row r="12595" spans="1:16" x14ac:dyDescent="0.25">
      <c r="A12595">
        <v>159149</v>
      </c>
      <c r="B12595" t="s">
        <v>41</v>
      </c>
      <c r="E12595" t="s">
        <v>13719</v>
      </c>
      <c r="G12595" t="s">
        <v>235</v>
      </c>
      <c r="H12595" t="s">
        <v>294</v>
      </c>
      <c r="I12595" t="s">
        <v>13699</v>
      </c>
      <c r="J12595">
        <v>2012</v>
      </c>
      <c r="K12595">
        <v>9400</v>
      </c>
      <c r="L12595">
        <v>10</v>
      </c>
      <c r="M12595" t="s">
        <v>200</v>
      </c>
      <c r="N12595" t="s">
        <v>13700</v>
      </c>
      <c r="O12595" t="s">
        <v>9923</v>
      </c>
      <c r="P12595" t="s">
        <v>13711</v>
      </c>
    </row>
    <row r="12596" spans="1:16" x14ac:dyDescent="0.25">
      <c r="A12596">
        <v>159150</v>
      </c>
      <c r="B12596" t="s">
        <v>41</v>
      </c>
      <c r="E12596" t="s">
        <v>13720</v>
      </c>
      <c r="G12596" t="s">
        <v>235</v>
      </c>
      <c r="H12596" t="s">
        <v>294</v>
      </c>
      <c r="I12596" t="s">
        <v>13699</v>
      </c>
      <c r="J12596">
        <v>2012</v>
      </c>
      <c r="K12596">
        <v>9400</v>
      </c>
      <c r="L12596">
        <v>10</v>
      </c>
      <c r="M12596" t="s">
        <v>200</v>
      </c>
      <c r="N12596" t="s">
        <v>13700</v>
      </c>
      <c r="O12596" t="s">
        <v>9923</v>
      </c>
      <c r="P12596" t="s">
        <v>13711</v>
      </c>
    </row>
    <row r="12597" spans="1:16" x14ac:dyDescent="0.25">
      <c r="A12597">
        <v>159151</v>
      </c>
      <c r="B12597" t="s">
        <v>9985</v>
      </c>
      <c r="E12597" t="s">
        <v>13721</v>
      </c>
      <c r="G12597" t="s">
        <v>10122</v>
      </c>
      <c r="H12597" t="s">
        <v>11966</v>
      </c>
      <c r="I12597" t="s">
        <v>11967</v>
      </c>
      <c r="J12597">
        <v>2012</v>
      </c>
      <c r="K12597">
        <v>10000</v>
      </c>
      <c r="L12597">
        <v>51</v>
      </c>
      <c r="M12597" t="s">
        <v>200</v>
      </c>
      <c r="N12597" t="s">
        <v>13700</v>
      </c>
      <c r="O12597" t="s">
        <v>9923</v>
      </c>
      <c r="P12597" t="s">
        <v>13722</v>
      </c>
    </row>
    <row r="12598" spans="1:16" x14ac:dyDescent="0.25">
      <c r="A12598">
        <v>159152</v>
      </c>
      <c r="B12598" t="s">
        <v>9985</v>
      </c>
      <c r="E12598" t="s">
        <v>13723</v>
      </c>
      <c r="G12598" t="s">
        <v>10122</v>
      </c>
      <c r="H12598" t="s">
        <v>11966</v>
      </c>
      <c r="I12598" t="s">
        <v>11967</v>
      </c>
      <c r="J12598">
        <v>2012</v>
      </c>
      <c r="K12598">
        <v>10000</v>
      </c>
      <c r="L12598">
        <v>51</v>
      </c>
      <c r="M12598" t="s">
        <v>200</v>
      </c>
      <c r="N12598" t="s">
        <v>13700</v>
      </c>
      <c r="O12598" t="s">
        <v>9923</v>
      </c>
      <c r="P12598" t="s">
        <v>13722</v>
      </c>
    </row>
    <row r="12599" spans="1:16" x14ac:dyDescent="0.25">
      <c r="A12599">
        <v>159153</v>
      </c>
      <c r="B12599" t="s">
        <v>9985</v>
      </c>
      <c r="E12599" t="s">
        <v>13724</v>
      </c>
      <c r="G12599" t="s">
        <v>10122</v>
      </c>
      <c r="H12599" t="s">
        <v>11966</v>
      </c>
      <c r="I12599" t="s">
        <v>11967</v>
      </c>
      <c r="J12599">
        <v>2012</v>
      </c>
      <c r="K12599">
        <v>9400</v>
      </c>
      <c r="L12599">
        <v>51</v>
      </c>
      <c r="M12599" t="s">
        <v>200</v>
      </c>
      <c r="N12599" t="s">
        <v>13700</v>
      </c>
      <c r="O12599" t="s">
        <v>9923</v>
      </c>
      <c r="P12599" t="s">
        <v>13725</v>
      </c>
    </row>
    <row r="12600" spans="1:16" x14ac:dyDescent="0.25">
      <c r="A12600">
        <v>159154</v>
      </c>
      <c r="B12600" t="s">
        <v>9985</v>
      </c>
      <c r="E12600" t="s">
        <v>13726</v>
      </c>
      <c r="G12600" t="s">
        <v>10122</v>
      </c>
      <c r="H12600" t="s">
        <v>11966</v>
      </c>
      <c r="I12600" t="s">
        <v>11967</v>
      </c>
      <c r="J12600">
        <v>2012</v>
      </c>
      <c r="K12600">
        <v>9400</v>
      </c>
      <c r="L12600">
        <v>51</v>
      </c>
      <c r="M12600" t="s">
        <v>200</v>
      </c>
      <c r="N12600" t="s">
        <v>13700</v>
      </c>
      <c r="O12600" t="s">
        <v>9923</v>
      </c>
      <c r="P12600" t="s">
        <v>13727</v>
      </c>
    </row>
    <row r="12601" spans="1:16" x14ac:dyDescent="0.25">
      <c r="A12601">
        <v>159155</v>
      </c>
      <c r="B12601" t="s">
        <v>9985</v>
      </c>
      <c r="E12601" t="s">
        <v>13728</v>
      </c>
      <c r="G12601" t="s">
        <v>10122</v>
      </c>
      <c r="H12601" t="s">
        <v>11966</v>
      </c>
      <c r="I12601" t="s">
        <v>11967</v>
      </c>
      <c r="J12601">
        <v>2012</v>
      </c>
      <c r="K12601">
        <v>9400</v>
      </c>
      <c r="L12601">
        <v>51</v>
      </c>
      <c r="M12601" t="s">
        <v>200</v>
      </c>
      <c r="N12601" t="s">
        <v>13700</v>
      </c>
      <c r="O12601" t="s">
        <v>9923</v>
      </c>
      <c r="P12601" t="s">
        <v>13729</v>
      </c>
    </row>
    <row r="12602" spans="1:16" x14ac:dyDescent="0.25">
      <c r="A12602">
        <v>159157</v>
      </c>
      <c r="B12602" t="s">
        <v>9985</v>
      </c>
      <c r="E12602" t="s">
        <v>13730</v>
      </c>
      <c r="G12602" t="s">
        <v>10122</v>
      </c>
      <c r="H12602" t="s">
        <v>11966</v>
      </c>
      <c r="I12602" t="s">
        <v>11967</v>
      </c>
      <c r="J12602">
        <v>2012</v>
      </c>
      <c r="K12602">
        <v>9400</v>
      </c>
      <c r="L12602">
        <v>51</v>
      </c>
      <c r="M12602" t="s">
        <v>200</v>
      </c>
      <c r="N12602" t="s">
        <v>13700</v>
      </c>
      <c r="O12602" t="s">
        <v>9923</v>
      </c>
      <c r="P12602" t="s">
        <v>13729</v>
      </c>
    </row>
    <row r="12603" spans="1:16" x14ac:dyDescent="0.25">
      <c r="A12603">
        <v>159158</v>
      </c>
      <c r="B12603" t="s">
        <v>9985</v>
      </c>
      <c r="E12603" t="s">
        <v>13731</v>
      </c>
      <c r="G12603" t="s">
        <v>10122</v>
      </c>
      <c r="H12603" t="s">
        <v>11966</v>
      </c>
      <c r="I12603" t="s">
        <v>11967</v>
      </c>
      <c r="J12603">
        <v>2012</v>
      </c>
      <c r="K12603">
        <v>9400</v>
      </c>
      <c r="L12603">
        <v>51</v>
      </c>
      <c r="M12603" t="s">
        <v>200</v>
      </c>
      <c r="N12603" t="s">
        <v>13700</v>
      </c>
      <c r="O12603" t="s">
        <v>9923</v>
      </c>
      <c r="P12603" t="s">
        <v>13729</v>
      </c>
    </row>
    <row r="12604" spans="1:16" x14ac:dyDescent="0.25">
      <c r="A12604">
        <v>159159</v>
      </c>
      <c r="B12604" t="s">
        <v>52</v>
      </c>
      <c r="E12604" t="s">
        <v>13732</v>
      </c>
      <c r="G12604" t="s">
        <v>10122</v>
      </c>
      <c r="H12604" t="s">
        <v>11961</v>
      </c>
      <c r="I12604" t="s">
        <v>11962</v>
      </c>
      <c r="J12604">
        <v>2012</v>
      </c>
      <c r="K12604">
        <v>9400</v>
      </c>
      <c r="L12604">
        <v>51</v>
      </c>
      <c r="M12604" t="s">
        <v>200</v>
      </c>
      <c r="N12604" t="s">
        <v>13700</v>
      </c>
      <c r="O12604" t="s">
        <v>9923</v>
      </c>
      <c r="P12604" t="s">
        <v>13733</v>
      </c>
    </row>
    <row r="12605" spans="1:16" x14ac:dyDescent="0.25">
      <c r="A12605">
        <v>159160</v>
      </c>
      <c r="B12605" t="s">
        <v>52</v>
      </c>
      <c r="E12605" t="s">
        <v>13734</v>
      </c>
      <c r="G12605" t="s">
        <v>10122</v>
      </c>
      <c r="H12605" t="s">
        <v>11961</v>
      </c>
      <c r="I12605" t="s">
        <v>11962</v>
      </c>
      <c r="J12605">
        <v>2012</v>
      </c>
      <c r="K12605">
        <v>10300</v>
      </c>
      <c r="L12605">
        <v>51</v>
      </c>
      <c r="M12605" t="s">
        <v>200</v>
      </c>
      <c r="N12605" t="s">
        <v>13700</v>
      </c>
      <c r="O12605" t="s">
        <v>9923</v>
      </c>
      <c r="P12605" t="s">
        <v>13733</v>
      </c>
    </row>
    <row r="12606" spans="1:16" x14ac:dyDescent="0.25">
      <c r="A12606">
        <v>159161</v>
      </c>
      <c r="B12606" t="s">
        <v>52</v>
      </c>
      <c r="E12606" t="s">
        <v>13735</v>
      </c>
      <c r="G12606" t="s">
        <v>10122</v>
      </c>
      <c r="H12606" t="s">
        <v>11961</v>
      </c>
      <c r="I12606" t="s">
        <v>11962</v>
      </c>
      <c r="J12606">
        <v>2012</v>
      </c>
      <c r="K12606">
        <v>9400</v>
      </c>
      <c r="L12606">
        <v>51</v>
      </c>
      <c r="M12606" t="s">
        <v>200</v>
      </c>
      <c r="N12606" t="s">
        <v>13700</v>
      </c>
      <c r="O12606" t="s">
        <v>9923</v>
      </c>
      <c r="P12606" t="s">
        <v>13733</v>
      </c>
    </row>
    <row r="12607" spans="1:16" x14ac:dyDescent="0.25">
      <c r="A12607">
        <v>159163</v>
      </c>
      <c r="B12607" t="s">
        <v>52</v>
      </c>
      <c r="E12607" t="s">
        <v>13736</v>
      </c>
      <c r="G12607" t="s">
        <v>10122</v>
      </c>
      <c r="H12607" t="s">
        <v>11961</v>
      </c>
      <c r="I12607" t="s">
        <v>11962</v>
      </c>
      <c r="J12607">
        <v>2012</v>
      </c>
      <c r="K12607">
        <v>9400</v>
      </c>
      <c r="L12607">
        <v>51</v>
      </c>
      <c r="M12607" t="s">
        <v>200</v>
      </c>
      <c r="N12607" t="s">
        <v>13700</v>
      </c>
      <c r="O12607" t="s">
        <v>9923</v>
      </c>
      <c r="P12607" t="s">
        <v>13733</v>
      </c>
    </row>
    <row r="12608" spans="1:16" x14ac:dyDescent="0.25">
      <c r="A12608">
        <v>159164</v>
      </c>
      <c r="B12608" t="s">
        <v>52</v>
      </c>
      <c r="E12608" t="s">
        <v>13737</v>
      </c>
      <c r="G12608" t="s">
        <v>10122</v>
      </c>
      <c r="H12608" t="s">
        <v>11961</v>
      </c>
      <c r="I12608" t="s">
        <v>11962</v>
      </c>
      <c r="J12608">
        <v>2012</v>
      </c>
      <c r="K12608">
        <v>10800</v>
      </c>
      <c r="L12608">
        <v>51</v>
      </c>
      <c r="M12608" t="s">
        <v>200</v>
      </c>
      <c r="N12608" t="s">
        <v>13700</v>
      </c>
      <c r="O12608" t="s">
        <v>9923</v>
      </c>
      <c r="P12608" t="s">
        <v>13738</v>
      </c>
    </row>
    <row r="12609" spans="1:16" x14ac:dyDescent="0.25">
      <c r="A12609">
        <v>159165</v>
      </c>
      <c r="B12609" t="s">
        <v>52</v>
      </c>
      <c r="E12609" t="s">
        <v>13739</v>
      </c>
      <c r="G12609" t="s">
        <v>10122</v>
      </c>
      <c r="H12609" t="s">
        <v>11961</v>
      </c>
      <c r="I12609" t="s">
        <v>11962</v>
      </c>
      <c r="J12609">
        <v>2012</v>
      </c>
      <c r="K12609">
        <v>10000</v>
      </c>
      <c r="L12609">
        <v>51</v>
      </c>
      <c r="M12609" t="s">
        <v>200</v>
      </c>
      <c r="N12609" t="s">
        <v>13700</v>
      </c>
      <c r="O12609" t="s">
        <v>9923</v>
      </c>
      <c r="P12609" t="s">
        <v>13738</v>
      </c>
    </row>
    <row r="12610" spans="1:16" x14ac:dyDescent="0.25">
      <c r="A12610">
        <v>159166</v>
      </c>
      <c r="B12610" t="s">
        <v>52</v>
      </c>
      <c r="E12610" t="s">
        <v>13740</v>
      </c>
      <c r="G12610" t="s">
        <v>10122</v>
      </c>
      <c r="H12610" t="s">
        <v>11961</v>
      </c>
      <c r="I12610" t="s">
        <v>11962</v>
      </c>
      <c r="J12610">
        <v>2012</v>
      </c>
      <c r="K12610">
        <v>10000</v>
      </c>
      <c r="L12610">
        <v>51</v>
      </c>
      <c r="M12610" t="s">
        <v>200</v>
      </c>
      <c r="N12610" t="s">
        <v>13700</v>
      </c>
      <c r="O12610" t="s">
        <v>9923</v>
      </c>
      <c r="P12610" t="s">
        <v>13738</v>
      </c>
    </row>
    <row r="12611" spans="1:16" x14ac:dyDescent="0.25">
      <c r="A12611">
        <v>159167</v>
      </c>
      <c r="B12611" t="s">
        <v>52</v>
      </c>
      <c r="E12611" t="s">
        <v>95</v>
      </c>
      <c r="G12611" t="s">
        <v>10122</v>
      </c>
      <c r="H12611" t="s">
        <v>11961</v>
      </c>
      <c r="I12611" t="s">
        <v>11962</v>
      </c>
      <c r="J12611">
        <v>2012</v>
      </c>
      <c r="K12611">
        <v>10000</v>
      </c>
      <c r="L12611">
        <v>51</v>
      </c>
      <c r="M12611" t="s">
        <v>200</v>
      </c>
      <c r="N12611" t="s">
        <v>13700</v>
      </c>
      <c r="O12611" t="s">
        <v>9923</v>
      </c>
      <c r="P12611" t="s">
        <v>13738</v>
      </c>
    </row>
    <row r="12612" spans="1:16" x14ac:dyDescent="0.25">
      <c r="A12612">
        <v>159168</v>
      </c>
      <c r="B12612" t="s">
        <v>52</v>
      </c>
      <c r="E12612" t="s">
        <v>13741</v>
      </c>
      <c r="G12612" t="s">
        <v>10122</v>
      </c>
      <c r="H12612" t="s">
        <v>11961</v>
      </c>
      <c r="I12612" t="s">
        <v>11962</v>
      </c>
      <c r="J12612">
        <v>2012</v>
      </c>
      <c r="K12612">
        <v>10000</v>
      </c>
      <c r="L12612">
        <v>51</v>
      </c>
      <c r="M12612" t="s">
        <v>200</v>
      </c>
      <c r="N12612" t="s">
        <v>13700</v>
      </c>
      <c r="O12612" t="s">
        <v>9923</v>
      </c>
      <c r="P12612" t="s">
        <v>13738</v>
      </c>
    </row>
    <row r="12613" spans="1:16" x14ac:dyDescent="0.25">
      <c r="A12613">
        <v>159169</v>
      </c>
      <c r="B12613" t="s">
        <v>41</v>
      </c>
      <c r="E12613" t="s">
        <v>13742</v>
      </c>
      <c r="G12613" t="s">
        <v>10122</v>
      </c>
      <c r="H12613" t="s">
        <v>11961</v>
      </c>
      <c r="I12613" t="s">
        <v>11962</v>
      </c>
      <c r="J12613">
        <v>2012</v>
      </c>
      <c r="K12613">
        <v>8900</v>
      </c>
      <c r="L12613">
        <v>51</v>
      </c>
      <c r="M12613" t="s">
        <v>200</v>
      </c>
      <c r="N12613" t="s">
        <v>13700</v>
      </c>
      <c r="O12613" t="s">
        <v>9923</v>
      </c>
      <c r="P12613" t="s">
        <v>13733</v>
      </c>
    </row>
    <row r="12614" spans="1:16" x14ac:dyDescent="0.25">
      <c r="A12614">
        <v>159170</v>
      </c>
      <c r="B12614" t="s">
        <v>52</v>
      </c>
      <c r="E12614" t="s">
        <v>13743</v>
      </c>
      <c r="G12614" t="s">
        <v>10122</v>
      </c>
      <c r="H12614" t="s">
        <v>11961</v>
      </c>
      <c r="I12614" t="s">
        <v>11962</v>
      </c>
      <c r="J12614">
        <v>2012</v>
      </c>
      <c r="K12614">
        <v>10000</v>
      </c>
      <c r="L12614">
        <v>51</v>
      </c>
      <c r="M12614" t="s">
        <v>200</v>
      </c>
      <c r="N12614" t="s">
        <v>13700</v>
      </c>
      <c r="O12614" t="s">
        <v>9923</v>
      </c>
      <c r="P12614" t="s">
        <v>13738</v>
      </c>
    </row>
    <row r="12615" spans="1:16" x14ac:dyDescent="0.25">
      <c r="A12615">
        <v>159171</v>
      </c>
      <c r="B12615" t="s">
        <v>41</v>
      </c>
      <c r="E12615" t="s">
        <v>13744</v>
      </c>
      <c r="G12615" t="s">
        <v>10122</v>
      </c>
      <c r="H12615" t="s">
        <v>11961</v>
      </c>
      <c r="I12615" t="s">
        <v>11962</v>
      </c>
      <c r="J12615">
        <v>2012</v>
      </c>
      <c r="K12615">
        <v>8900</v>
      </c>
      <c r="L12615">
        <v>51</v>
      </c>
      <c r="M12615" t="s">
        <v>200</v>
      </c>
      <c r="N12615" t="s">
        <v>13700</v>
      </c>
      <c r="O12615" t="s">
        <v>9923</v>
      </c>
      <c r="P12615" t="s">
        <v>13733</v>
      </c>
    </row>
    <row r="12616" spans="1:16" x14ac:dyDescent="0.25">
      <c r="A12616">
        <v>159172</v>
      </c>
      <c r="B12616" t="s">
        <v>67</v>
      </c>
      <c r="E12616" t="s">
        <v>13745</v>
      </c>
      <c r="G12616" t="s">
        <v>279</v>
      </c>
      <c r="H12616" t="s">
        <v>280</v>
      </c>
      <c r="I12616" t="s">
        <v>13746</v>
      </c>
      <c r="J12616">
        <v>2012</v>
      </c>
      <c r="K12616">
        <v>10000</v>
      </c>
      <c r="L12616">
        <v>13</v>
      </c>
      <c r="M12616" t="s">
        <v>200</v>
      </c>
      <c r="N12616" t="s">
        <v>13700</v>
      </c>
      <c r="O12616" t="s">
        <v>9923</v>
      </c>
      <c r="P12616" t="s">
        <v>13747</v>
      </c>
    </row>
    <row r="12617" spans="1:16" x14ac:dyDescent="0.25">
      <c r="A12617">
        <v>159173</v>
      </c>
      <c r="B12617" t="s">
        <v>67</v>
      </c>
      <c r="E12617" t="s">
        <v>13748</v>
      </c>
      <c r="G12617" t="s">
        <v>279</v>
      </c>
      <c r="H12617" t="s">
        <v>280</v>
      </c>
      <c r="I12617" t="s">
        <v>13746</v>
      </c>
      <c r="J12617">
        <v>2012</v>
      </c>
      <c r="K12617">
        <v>10000</v>
      </c>
      <c r="L12617">
        <v>13</v>
      </c>
      <c r="M12617" t="s">
        <v>200</v>
      </c>
      <c r="N12617" t="s">
        <v>13700</v>
      </c>
      <c r="O12617" t="s">
        <v>9923</v>
      </c>
      <c r="P12617" t="s">
        <v>13747</v>
      </c>
    </row>
    <row r="12618" spans="1:16" x14ac:dyDescent="0.25">
      <c r="A12618">
        <v>159174</v>
      </c>
      <c r="B12618" t="s">
        <v>67</v>
      </c>
      <c r="E12618" t="s">
        <v>13749</v>
      </c>
      <c r="G12618" t="s">
        <v>279</v>
      </c>
      <c r="H12618" t="s">
        <v>280</v>
      </c>
      <c r="I12618" t="s">
        <v>13746</v>
      </c>
      <c r="J12618">
        <v>2012</v>
      </c>
      <c r="K12618">
        <v>9400</v>
      </c>
      <c r="L12618">
        <v>13</v>
      </c>
      <c r="M12618" t="s">
        <v>200</v>
      </c>
      <c r="N12618" t="s">
        <v>13700</v>
      </c>
      <c r="O12618" t="s">
        <v>9923</v>
      </c>
      <c r="P12618" t="s">
        <v>13750</v>
      </c>
    </row>
    <row r="12619" spans="1:16" x14ac:dyDescent="0.25">
      <c r="A12619">
        <v>159175</v>
      </c>
      <c r="B12619" t="s">
        <v>67</v>
      </c>
      <c r="E12619" t="s">
        <v>13751</v>
      </c>
      <c r="G12619" t="s">
        <v>279</v>
      </c>
      <c r="H12619" t="s">
        <v>280</v>
      </c>
      <c r="I12619" t="s">
        <v>13746</v>
      </c>
      <c r="J12619">
        <v>2012</v>
      </c>
      <c r="K12619">
        <v>9400</v>
      </c>
      <c r="L12619">
        <v>13</v>
      </c>
      <c r="M12619" t="s">
        <v>200</v>
      </c>
      <c r="N12619" t="s">
        <v>13700</v>
      </c>
      <c r="O12619" t="s">
        <v>9923</v>
      </c>
      <c r="P12619" t="s">
        <v>13752</v>
      </c>
    </row>
    <row r="12620" spans="1:16" x14ac:dyDescent="0.25">
      <c r="A12620">
        <v>159176</v>
      </c>
      <c r="B12620" t="s">
        <v>67</v>
      </c>
      <c r="E12620" t="s">
        <v>13753</v>
      </c>
      <c r="G12620" t="s">
        <v>279</v>
      </c>
      <c r="H12620" t="s">
        <v>280</v>
      </c>
      <c r="I12620" t="s">
        <v>13746</v>
      </c>
      <c r="J12620">
        <v>2012</v>
      </c>
      <c r="K12620">
        <v>10000</v>
      </c>
      <c r="L12620">
        <v>13</v>
      </c>
      <c r="M12620" t="s">
        <v>200</v>
      </c>
      <c r="N12620" t="s">
        <v>13700</v>
      </c>
      <c r="O12620" t="s">
        <v>9923</v>
      </c>
      <c r="P12620" t="s">
        <v>13754</v>
      </c>
    </row>
    <row r="12621" spans="1:16" x14ac:dyDescent="0.25">
      <c r="A12621">
        <v>159177</v>
      </c>
      <c r="B12621" t="s">
        <v>67</v>
      </c>
      <c r="E12621" t="s">
        <v>13755</v>
      </c>
      <c r="G12621" t="s">
        <v>279</v>
      </c>
      <c r="H12621" t="s">
        <v>280</v>
      </c>
      <c r="I12621" t="s">
        <v>13746</v>
      </c>
      <c r="J12621">
        <v>2012</v>
      </c>
      <c r="K12621">
        <v>10000</v>
      </c>
      <c r="L12621">
        <v>13</v>
      </c>
      <c r="M12621" t="s">
        <v>200</v>
      </c>
      <c r="N12621" t="s">
        <v>13700</v>
      </c>
      <c r="O12621" t="s">
        <v>9923</v>
      </c>
      <c r="P12621" t="s">
        <v>13754</v>
      </c>
    </row>
    <row r="12622" spans="1:16" x14ac:dyDescent="0.25">
      <c r="A12622">
        <v>159179</v>
      </c>
      <c r="B12622" t="s">
        <v>67</v>
      </c>
      <c r="E12622" t="s">
        <v>13756</v>
      </c>
      <c r="G12622" t="s">
        <v>279</v>
      </c>
      <c r="H12622" t="s">
        <v>280</v>
      </c>
      <c r="I12622" t="s">
        <v>13746</v>
      </c>
      <c r="J12622">
        <v>2012</v>
      </c>
      <c r="K12622">
        <v>10000</v>
      </c>
      <c r="L12622">
        <v>13</v>
      </c>
      <c r="M12622" t="s">
        <v>200</v>
      </c>
      <c r="N12622" t="s">
        <v>13700</v>
      </c>
      <c r="O12622" t="s">
        <v>9923</v>
      </c>
      <c r="P12622" t="s">
        <v>13754</v>
      </c>
    </row>
    <row r="12623" spans="1:16" x14ac:dyDescent="0.25">
      <c r="A12623">
        <v>159180</v>
      </c>
      <c r="B12623" t="s">
        <v>67</v>
      </c>
      <c r="E12623" t="s">
        <v>13757</v>
      </c>
      <c r="G12623" t="s">
        <v>279</v>
      </c>
      <c r="H12623" t="s">
        <v>280</v>
      </c>
      <c r="I12623" t="s">
        <v>13746</v>
      </c>
      <c r="J12623">
        <v>2012</v>
      </c>
      <c r="K12623">
        <v>10000</v>
      </c>
      <c r="L12623">
        <v>13</v>
      </c>
      <c r="M12623" t="s">
        <v>200</v>
      </c>
      <c r="N12623" t="s">
        <v>13700</v>
      </c>
      <c r="O12623" t="s">
        <v>9923</v>
      </c>
      <c r="P12623" t="s">
        <v>13754</v>
      </c>
    </row>
    <row r="12624" spans="1:16" x14ac:dyDescent="0.25">
      <c r="A12624">
        <v>159181</v>
      </c>
      <c r="B12624" t="s">
        <v>67</v>
      </c>
      <c r="E12624" t="s">
        <v>13758</v>
      </c>
      <c r="G12624" t="s">
        <v>279</v>
      </c>
      <c r="H12624" t="s">
        <v>280</v>
      </c>
      <c r="I12624" t="s">
        <v>13746</v>
      </c>
      <c r="J12624">
        <v>2012</v>
      </c>
      <c r="K12624">
        <v>10000</v>
      </c>
      <c r="L12624">
        <v>13</v>
      </c>
      <c r="M12624" t="s">
        <v>200</v>
      </c>
      <c r="N12624" t="s">
        <v>13700</v>
      </c>
      <c r="O12624" t="s">
        <v>9923</v>
      </c>
      <c r="P12624" t="s">
        <v>13747</v>
      </c>
    </row>
    <row r="12625" spans="1:16" x14ac:dyDescent="0.25">
      <c r="A12625">
        <v>159182</v>
      </c>
      <c r="B12625" t="s">
        <v>67</v>
      </c>
      <c r="E12625" t="s">
        <v>13759</v>
      </c>
      <c r="G12625" t="s">
        <v>279</v>
      </c>
      <c r="H12625" t="s">
        <v>280</v>
      </c>
      <c r="I12625" t="s">
        <v>13746</v>
      </c>
      <c r="J12625">
        <v>2012</v>
      </c>
      <c r="K12625">
        <v>10000</v>
      </c>
      <c r="L12625">
        <v>13</v>
      </c>
      <c r="M12625" t="s">
        <v>200</v>
      </c>
      <c r="N12625" t="s">
        <v>13700</v>
      </c>
      <c r="O12625" t="s">
        <v>9923</v>
      </c>
      <c r="P12625" t="s">
        <v>13747</v>
      </c>
    </row>
    <row r="12626" spans="1:16" x14ac:dyDescent="0.25">
      <c r="A12626">
        <v>159183</v>
      </c>
      <c r="B12626" t="s">
        <v>67</v>
      </c>
      <c r="E12626" t="s">
        <v>13760</v>
      </c>
      <c r="G12626" t="s">
        <v>279</v>
      </c>
      <c r="H12626" t="s">
        <v>280</v>
      </c>
      <c r="I12626" t="s">
        <v>13746</v>
      </c>
      <c r="J12626">
        <v>2012</v>
      </c>
      <c r="K12626">
        <v>9400</v>
      </c>
      <c r="L12626">
        <v>13</v>
      </c>
      <c r="M12626" t="s">
        <v>200</v>
      </c>
      <c r="N12626" t="s">
        <v>13700</v>
      </c>
      <c r="O12626" t="s">
        <v>9923</v>
      </c>
      <c r="P12626" t="s">
        <v>13761</v>
      </c>
    </row>
    <row r="12627" spans="1:16" x14ac:dyDescent="0.25">
      <c r="A12627">
        <v>159184</v>
      </c>
      <c r="B12627" t="s">
        <v>67</v>
      </c>
      <c r="E12627" t="s">
        <v>13762</v>
      </c>
      <c r="G12627" t="s">
        <v>279</v>
      </c>
      <c r="H12627" t="s">
        <v>280</v>
      </c>
      <c r="I12627" t="s">
        <v>13746</v>
      </c>
      <c r="J12627">
        <v>2012</v>
      </c>
      <c r="K12627">
        <v>9400</v>
      </c>
      <c r="L12627">
        <v>13</v>
      </c>
      <c r="M12627" t="s">
        <v>200</v>
      </c>
      <c r="N12627" t="s">
        <v>13700</v>
      </c>
      <c r="O12627" t="s">
        <v>9923</v>
      </c>
      <c r="P12627" t="s">
        <v>13750</v>
      </c>
    </row>
    <row r="12628" spans="1:16" x14ac:dyDescent="0.25">
      <c r="A12628">
        <v>159185</v>
      </c>
      <c r="B12628" t="s">
        <v>67</v>
      </c>
      <c r="E12628" t="s">
        <v>13763</v>
      </c>
      <c r="G12628" t="s">
        <v>279</v>
      </c>
      <c r="H12628" t="s">
        <v>280</v>
      </c>
      <c r="I12628" t="s">
        <v>13746</v>
      </c>
      <c r="J12628">
        <v>2012</v>
      </c>
      <c r="K12628">
        <v>9400</v>
      </c>
      <c r="L12628">
        <v>13</v>
      </c>
      <c r="M12628" t="s">
        <v>200</v>
      </c>
      <c r="N12628" t="s">
        <v>13700</v>
      </c>
      <c r="O12628" t="s">
        <v>9923</v>
      </c>
      <c r="P12628" t="s">
        <v>13750</v>
      </c>
    </row>
    <row r="12629" spans="1:16" x14ac:dyDescent="0.25">
      <c r="A12629">
        <v>159186</v>
      </c>
      <c r="B12629" t="s">
        <v>67</v>
      </c>
      <c r="E12629" t="s">
        <v>13764</v>
      </c>
      <c r="G12629" t="s">
        <v>279</v>
      </c>
      <c r="H12629" t="s">
        <v>280</v>
      </c>
      <c r="I12629" t="s">
        <v>13746</v>
      </c>
      <c r="J12629">
        <v>2012</v>
      </c>
      <c r="K12629">
        <v>9400</v>
      </c>
      <c r="L12629">
        <v>13</v>
      </c>
      <c r="M12629" t="s">
        <v>200</v>
      </c>
      <c r="N12629" t="s">
        <v>13700</v>
      </c>
      <c r="O12629" t="s">
        <v>9923</v>
      </c>
      <c r="P12629" t="s">
        <v>13765</v>
      </c>
    </row>
    <row r="12630" spans="1:16" x14ac:dyDescent="0.25">
      <c r="A12630">
        <v>159187</v>
      </c>
      <c r="B12630" t="s">
        <v>67</v>
      </c>
      <c r="E12630" t="s">
        <v>13766</v>
      </c>
      <c r="G12630" t="s">
        <v>279</v>
      </c>
      <c r="H12630" t="s">
        <v>280</v>
      </c>
      <c r="I12630" t="s">
        <v>13746</v>
      </c>
      <c r="J12630">
        <v>2012</v>
      </c>
      <c r="K12630">
        <v>9400</v>
      </c>
      <c r="L12630">
        <v>13</v>
      </c>
      <c r="M12630" t="s">
        <v>200</v>
      </c>
      <c r="N12630" t="s">
        <v>13700</v>
      </c>
      <c r="O12630" t="s">
        <v>9923</v>
      </c>
      <c r="P12630" t="s">
        <v>13767</v>
      </c>
    </row>
    <row r="12631" spans="1:16" x14ac:dyDescent="0.25">
      <c r="A12631">
        <v>159188</v>
      </c>
      <c r="B12631" t="s">
        <v>63</v>
      </c>
      <c r="E12631" t="s">
        <v>13768</v>
      </c>
      <c r="G12631" t="s">
        <v>264</v>
      </c>
      <c r="H12631" t="s">
        <v>11915</v>
      </c>
      <c r="I12631" t="s">
        <v>11916</v>
      </c>
      <c r="J12631">
        <v>2012</v>
      </c>
      <c r="K12631">
        <v>8600</v>
      </c>
      <c r="L12631">
        <v>33</v>
      </c>
      <c r="M12631" t="s">
        <v>200</v>
      </c>
      <c r="N12631" t="s">
        <v>13700</v>
      </c>
      <c r="O12631" t="s">
        <v>9923</v>
      </c>
      <c r="P12631" t="s">
        <v>13769</v>
      </c>
    </row>
    <row r="12632" spans="1:16" x14ac:dyDescent="0.25">
      <c r="A12632">
        <v>159189</v>
      </c>
      <c r="B12632" t="s">
        <v>63</v>
      </c>
      <c r="E12632" t="s">
        <v>13770</v>
      </c>
      <c r="G12632" t="s">
        <v>264</v>
      </c>
      <c r="H12632" t="s">
        <v>11915</v>
      </c>
      <c r="I12632" t="s">
        <v>11916</v>
      </c>
      <c r="J12632">
        <v>2012</v>
      </c>
      <c r="K12632">
        <v>8600</v>
      </c>
      <c r="L12632">
        <v>33</v>
      </c>
      <c r="M12632" t="s">
        <v>200</v>
      </c>
      <c r="N12632" t="s">
        <v>13700</v>
      </c>
      <c r="O12632" t="s">
        <v>9923</v>
      </c>
      <c r="P12632" t="s">
        <v>13769</v>
      </c>
    </row>
    <row r="12633" spans="1:16" x14ac:dyDescent="0.25">
      <c r="A12633">
        <v>159190</v>
      </c>
      <c r="B12633" t="s">
        <v>63</v>
      </c>
      <c r="E12633" t="s">
        <v>13771</v>
      </c>
      <c r="G12633" t="s">
        <v>264</v>
      </c>
      <c r="H12633" t="s">
        <v>11915</v>
      </c>
      <c r="I12633" t="s">
        <v>11916</v>
      </c>
      <c r="J12633">
        <v>2012</v>
      </c>
      <c r="K12633">
        <v>8600</v>
      </c>
      <c r="L12633">
        <v>33</v>
      </c>
      <c r="M12633" t="s">
        <v>200</v>
      </c>
      <c r="N12633" t="s">
        <v>13700</v>
      </c>
      <c r="O12633" t="s">
        <v>9923</v>
      </c>
      <c r="P12633" t="s">
        <v>13769</v>
      </c>
    </row>
    <row r="12634" spans="1:16" x14ac:dyDescent="0.25">
      <c r="A12634">
        <v>159191</v>
      </c>
      <c r="B12634" t="s">
        <v>63</v>
      </c>
      <c r="E12634" t="s">
        <v>13772</v>
      </c>
      <c r="G12634" t="s">
        <v>264</v>
      </c>
      <c r="H12634" t="s">
        <v>11915</v>
      </c>
      <c r="I12634" t="s">
        <v>11916</v>
      </c>
      <c r="J12634">
        <v>2012</v>
      </c>
      <c r="K12634">
        <v>8000</v>
      </c>
      <c r="L12634">
        <v>33</v>
      </c>
      <c r="M12634" t="s">
        <v>200</v>
      </c>
      <c r="N12634" t="s">
        <v>13700</v>
      </c>
      <c r="O12634" t="s">
        <v>9923</v>
      </c>
      <c r="P12634" t="s">
        <v>13773</v>
      </c>
    </row>
    <row r="12635" spans="1:16" x14ac:dyDescent="0.25">
      <c r="A12635">
        <v>159192</v>
      </c>
      <c r="B12635" t="s">
        <v>63</v>
      </c>
      <c r="E12635" t="s">
        <v>13774</v>
      </c>
      <c r="G12635" t="s">
        <v>264</v>
      </c>
      <c r="H12635" t="s">
        <v>11915</v>
      </c>
      <c r="I12635" t="s">
        <v>11916</v>
      </c>
      <c r="J12635">
        <v>2012</v>
      </c>
      <c r="K12635">
        <v>9400</v>
      </c>
      <c r="L12635">
        <v>33</v>
      </c>
      <c r="M12635" t="s">
        <v>200</v>
      </c>
      <c r="N12635" t="s">
        <v>13700</v>
      </c>
      <c r="O12635" t="s">
        <v>9923</v>
      </c>
      <c r="P12635" t="s">
        <v>13773</v>
      </c>
    </row>
    <row r="12636" spans="1:16" x14ac:dyDescent="0.25">
      <c r="A12636">
        <v>159193</v>
      </c>
      <c r="B12636" t="s">
        <v>63</v>
      </c>
      <c r="E12636" t="s">
        <v>13775</v>
      </c>
      <c r="G12636" t="s">
        <v>264</v>
      </c>
      <c r="H12636" t="s">
        <v>11915</v>
      </c>
      <c r="I12636" t="s">
        <v>11916</v>
      </c>
      <c r="J12636">
        <v>2012</v>
      </c>
      <c r="K12636">
        <v>9400</v>
      </c>
      <c r="L12636">
        <v>33</v>
      </c>
      <c r="M12636" t="s">
        <v>200</v>
      </c>
      <c r="N12636" t="s">
        <v>13700</v>
      </c>
      <c r="O12636" t="s">
        <v>9923</v>
      </c>
      <c r="P12636" t="s">
        <v>13773</v>
      </c>
    </row>
    <row r="12637" spans="1:16" x14ac:dyDescent="0.25">
      <c r="A12637">
        <v>159194</v>
      </c>
      <c r="B12637" t="s">
        <v>63</v>
      </c>
      <c r="E12637" t="s">
        <v>13776</v>
      </c>
      <c r="G12637" t="s">
        <v>264</v>
      </c>
      <c r="H12637" t="s">
        <v>11915</v>
      </c>
      <c r="I12637" t="s">
        <v>11916</v>
      </c>
      <c r="J12637">
        <v>2012</v>
      </c>
      <c r="K12637">
        <v>8000</v>
      </c>
      <c r="L12637">
        <v>33</v>
      </c>
      <c r="M12637" t="s">
        <v>200</v>
      </c>
      <c r="N12637" t="s">
        <v>13700</v>
      </c>
      <c r="O12637" t="s">
        <v>9923</v>
      </c>
      <c r="P12637" t="s">
        <v>13777</v>
      </c>
    </row>
    <row r="12638" spans="1:16" x14ac:dyDescent="0.25">
      <c r="A12638">
        <v>159195</v>
      </c>
      <c r="B12638" t="s">
        <v>63</v>
      </c>
      <c r="E12638" t="s">
        <v>13778</v>
      </c>
      <c r="G12638" t="s">
        <v>264</v>
      </c>
      <c r="H12638" t="s">
        <v>11915</v>
      </c>
      <c r="I12638" t="s">
        <v>11916</v>
      </c>
      <c r="J12638">
        <v>2012</v>
      </c>
      <c r="K12638">
        <v>9400</v>
      </c>
      <c r="L12638">
        <v>33</v>
      </c>
      <c r="M12638" t="s">
        <v>200</v>
      </c>
      <c r="N12638" t="s">
        <v>13700</v>
      </c>
      <c r="O12638" t="s">
        <v>9923</v>
      </c>
      <c r="P12638" t="s">
        <v>13777</v>
      </c>
    </row>
    <row r="12639" spans="1:16" x14ac:dyDescent="0.25">
      <c r="A12639">
        <v>159196</v>
      </c>
      <c r="B12639" t="s">
        <v>10049</v>
      </c>
      <c r="E12639" t="s">
        <v>13779</v>
      </c>
      <c r="G12639" t="s">
        <v>264</v>
      </c>
      <c r="H12639" t="s">
        <v>11915</v>
      </c>
      <c r="I12639" t="s">
        <v>11916</v>
      </c>
      <c r="J12639">
        <v>2012</v>
      </c>
      <c r="K12639">
        <v>9400</v>
      </c>
      <c r="L12639">
        <v>33</v>
      </c>
      <c r="M12639" t="s">
        <v>200</v>
      </c>
      <c r="N12639" t="s">
        <v>13700</v>
      </c>
      <c r="O12639" t="s">
        <v>9923</v>
      </c>
      <c r="P12639" t="s">
        <v>13780</v>
      </c>
    </row>
    <row r="12640" spans="1:16" x14ac:dyDescent="0.25">
      <c r="A12640">
        <v>159197</v>
      </c>
      <c r="B12640" t="s">
        <v>10049</v>
      </c>
      <c r="E12640" t="s">
        <v>13781</v>
      </c>
      <c r="G12640" t="s">
        <v>264</v>
      </c>
      <c r="H12640" t="s">
        <v>11915</v>
      </c>
      <c r="I12640" t="s">
        <v>11916</v>
      </c>
      <c r="J12640">
        <v>2012</v>
      </c>
      <c r="K12640">
        <v>9400</v>
      </c>
      <c r="L12640">
        <v>33</v>
      </c>
      <c r="M12640" t="s">
        <v>200</v>
      </c>
      <c r="N12640" t="s">
        <v>13700</v>
      </c>
      <c r="O12640" t="s">
        <v>9923</v>
      </c>
      <c r="P12640" t="s">
        <v>13780</v>
      </c>
    </row>
    <row r="12641" spans="1:16" x14ac:dyDescent="0.25">
      <c r="A12641">
        <v>159198</v>
      </c>
      <c r="B12641" t="s">
        <v>43</v>
      </c>
      <c r="E12641" t="s">
        <v>13782</v>
      </c>
      <c r="G12641" t="s">
        <v>264</v>
      </c>
      <c r="H12641" t="s">
        <v>13783</v>
      </c>
      <c r="I12641" t="s">
        <v>13784</v>
      </c>
      <c r="J12641">
        <v>2012</v>
      </c>
      <c r="K12641">
        <v>10000</v>
      </c>
      <c r="L12641">
        <v>33</v>
      </c>
      <c r="M12641" t="s">
        <v>200</v>
      </c>
      <c r="N12641" t="s">
        <v>13700</v>
      </c>
      <c r="O12641" t="s">
        <v>9923</v>
      </c>
      <c r="P12641" t="s">
        <v>13785</v>
      </c>
    </row>
    <row r="12642" spans="1:16" x14ac:dyDescent="0.25">
      <c r="A12642">
        <v>159199</v>
      </c>
      <c r="B12642" t="s">
        <v>43</v>
      </c>
      <c r="E12642" t="s">
        <v>13786</v>
      </c>
      <c r="G12642" t="s">
        <v>264</v>
      </c>
      <c r="H12642" t="s">
        <v>13783</v>
      </c>
      <c r="I12642" t="s">
        <v>13784</v>
      </c>
      <c r="J12642">
        <v>2012</v>
      </c>
      <c r="K12642">
        <v>10000</v>
      </c>
      <c r="L12642">
        <v>33</v>
      </c>
      <c r="M12642" t="s">
        <v>200</v>
      </c>
      <c r="N12642" t="s">
        <v>13700</v>
      </c>
      <c r="O12642" t="s">
        <v>9923</v>
      </c>
      <c r="P12642" t="s">
        <v>13785</v>
      </c>
    </row>
    <row r="12643" spans="1:16" x14ac:dyDescent="0.25">
      <c r="A12643">
        <v>159201</v>
      </c>
      <c r="B12643" t="s">
        <v>43</v>
      </c>
      <c r="E12643" t="s">
        <v>13787</v>
      </c>
      <c r="G12643" t="s">
        <v>264</v>
      </c>
      <c r="H12643" t="s">
        <v>13783</v>
      </c>
      <c r="I12643" t="s">
        <v>13784</v>
      </c>
      <c r="J12643">
        <v>2012</v>
      </c>
      <c r="K12643">
        <v>10000</v>
      </c>
      <c r="L12643">
        <v>33</v>
      </c>
      <c r="M12643" t="s">
        <v>200</v>
      </c>
      <c r="N12643" t="s">
        <v>13700</v>
      </c>
      <c r="O12643" t="s">
        <v>9923</v>
      </c>
      <c r="P12643" t="s">
        <v>13785</v>
      </c>
    </row>
    <row r="12644" spans="1:16" x14ac:dyDescent="0.25">
      <c r="A12644">
        <v>159202</v>
      </c>
      <c r="B12644" t="s">
        <v>43</v>
      </c>
      <c r="E12644" t="s">
        <v>13788</v>
      </c>
      <c r="G12644" t="s">
        <v>264</v>
      </c>
      <c r="H12644" t="s">
        <v>13783</v>
      </c>
      <c r="I12644" t="s">
        <v>13784</v>
      </c>
      <c r="J12644">
        <v>2012</v>
      </c>
      <c r="K12644">
        <v>10000</v>
      </c>
      <c r="L12644">
        <v>33</v>
      </c>
      <c r="M12644" t="s">
        <v>200</v>
      </c>
      <c r="N12644" t="s">
        <v>13700</v>
      </c>
      <c r="O12644" t="s">
        <v>9923</v>
      </c>
      <c r="P12644" t="s">
        <v>13785</v>
      </c>
    </row>
    <row r="12645" spans="1:16" x14ac:dyDescent="0.25">
      <c r="A12645">
        <v>159203</v>
      </c>
      <c r="B12645" t="s">
        <v>43</v>
      </c>
      <c r="E12645" t="s">
        <v>13789</v>
      </c>
      <c r="G12645" t="s">
        <v>264</v>
      </c>
      <c r="H12645" t="s">
        <v>13783</v>
      </c>
      <c r="I12645" t="s">
        <v>13784</v>
      </c>
      <c r="J12645">
        <v>2012</v>
      </c>
      <c r="K12645">
        <v>10000</v>
      </c>
      <c r="L12645">
        <v>33</v>
      </c>
      <c r="M12645" t="s">
        <v>200</v>
      </c>
      <c r="N12645" t="s">
        <v>13700</v>
      </c>
      <c r="O12645" t="s">
        <v>9923</v>
      </c>
      <c r="P12645" t="s">
        <v>13785</v>
      </c>
    </row>
    <row r="12646" spans="1:16" x14ac:dyDescent="0.25">
      <c r="A12646">
        <v>159204</v>
      </c>
      <c r="B12646" t="s">
        <v>43</v>
      </c>
      <c r="E12646" t="s">
        <v>13790</v>
      </c>
      <c r="G12646" t="s">
        <v>264</v>
      </c>
      <c r="H12646" t="s">
        <v>13783</v>
      </c>
      <c r="I12646" t="s">
        <v>13784</v>
      </c>
      <c r="J12646">
        <v>2012</v>
      </c>
      <c r="K12646">
        <v>9400</v>
      </c>
      <c r="L12646">
        <v>33</v>
      </c>
      <c r="M12646" t="s">
        <v>200</v>
      </c>
      <c r="N12646" t="s">
        <v>13700</v>
      </c>
      <c r="O12646" t="s">
        <v>9923</v>
      </c>
      <c r="P12646" t="s">
        <v>13791</v>
      </c>
    </row>
    <row r="12647" spans="1:16" x14ac:dyDescent="0.25">
      <c r="A12647">
        <v>159205</v>
      </c>
      <c r="B12647" t="s">
        <v>43</v>
      </c>
      <c r="E12647" t="s">
        <v>13792</v>
      </c>
      <c r="G12647" t="s">
        <v>264</v>
      </c>
      <c r="H12647" t="s">
        <v>13783</v>
      </c>
      <c r="I12647" t="s">
        <v>13784</v>
      </c>
      <c r="J12647">
        <v>2012</v>
      </c>
      <c r="K12647">
        <v>9400</v>
      </c>
      <c r="L12647">
        <v>33</v>
      </c>
      <c r="M12647" t="s">
        <v>200</v>
      </c>
      <c r="N12647" t="s">
        <v>13700</v>
      </c>
      <c r="O12647" t="s">
        <v>9923</v>
      </c>
      <c r="P12647" t="s">
        <v>13791</v>
      </c>
    </row>
    <row r="12648" spans="1:16" x14ac:dyDescent="0.25">
      <c r="A12648">
        <v>159206</v>
      </c>
      <c r="B12648" t="s">
        <v>43</v>
      </c>
      <c r="E12648" t="s">
        <v>152</v>
      </c>
      <c r="G12648" t="s">
        <v>264</v>
      </c>
      <c r="H12648" t="s">
        <v>13783</v>
      </c>
      <c r="I12648" t="s">
        <v>13784</v>
      </c>
      <c r="J12648">
        <v>2012</v>
      </c>
      <c r="K12648">
        <v>9400</v>
      </c>
      <c r="L12648">
        <v>33</v>
      </c>
      <c r="M12648" t="s">
        <v>200</v>
      </c>
      <c r="N12648" t="s">
        <v>13700</v>
      </c>
      <c r="O12648" t="s">
        <v>9923</v>
      </c>
      <c r="P12648" t="s">
        <v>13793</v>
      </c>
    </row>
    <row r="12649" spans="1:16" x14ac:dyDescent="0.25">
      <c r="A12649">
        <v>159207</v>
      </c>
      <c r="B12649" t="s">
        <v>43</v>
      </c>
      <c r="E12649" t="s">
        <v>13794</v>
      </c>
      <c r="G12649" t="s">
        <v>264</v>
      </c>
      <c r="H12649" t="s">
        <v>13783</v>
      </c>
      <c r="I12649" t="s">
        <v>13784</v>
      </c>
      <c r="J12649">
        <v>2012</v>
      </c>
      <c r="K12649">
        <v>9400</v>
      </c>
      <c r="L12649">
        <v>33</v>
      </c>
      <c r="M12649" t="s">
        <v>200</v>
      </c>
      <c r="N12649" t="s">
        <v>13700</v>
      </c>
      <c r="O12649" t="s">
        <v>9923</v>
      </c>
      <c r="P12649" t="s">
        <v>13795</v>
      </c>
    </row>
    <row r="12650" spans="1:16" x14ac:dyDescent="0.25">
      <c r="A12650">
        <v>159209</v>
      </c>
      <c r="B12650" t="s">
        <v>43</v>
      </c>
      <c r="E12650" t="s">
        <v>104</v>
      </c>
      <c r="G12650" t="s">
        <v>264</v>
      </c>
      <c r="H12650" t="s">
        <v>13783</v>
      </c>
      <c r="I12650" t="s">
        <v>13784</v>
      </c>
      <c r="J12650">
        <v>2012</v>
      </c>
      <c r="K12650">
        <v>9400</v>
      </c>
      <c r="L12650">
        <v>33</v>
      </c>
      <c r="M12650" t="s">
        <v>200</v>
      </c>
      <c r="N12650" t="s">
        <v>13700</v>
      </c>
      <c r="O12650" t="s">
        <v>9923</v>
      </c>
      <c r="P12650" t="s">
        <v>13793</v>
      </c>
    </row>
    <row r="12651" spans="1:16" x14ac:dyDescent="0.25">
      <c r="A12651">
        <v>159210</v>
      </c>
      <c r="B12651" t="s">
        <v>43</v>
      </c>
      <c r="E12651" t="s">
        <v>13796</v>
      </c>
      <c r="G12651" t="s">
        <v>264</v>
      </c>
      <c r="H12651" t="s">
        <v>13783</v>
      </c>
      <c r="I12651" t="s">
        <v>13784</v>
      </c>
      <c r="J12651">
        <v>2012</v>
      </c>
      <c r="K12651">
        <v>9400</v>
      </c>
      <c r="L12651">
        <v>33</v>
      </c>
      <c r="M12651" t="s">
        <v>200</v>
      </c>
      <c r="N12651" t="s">
        <v>13700</v>
      </c>
      <c r="O12651" t="s">
        <v>9923</v>
      </c>
      <c r="P12651" t="s">
        <v>13793</v>
      </c>
    </row>
    <row r="12652" spans="1:16" x14ac:dyDescent="0.25">
      <c r="A12652">
        <v>159211</v>
      </c>
      <c r="B12652" t="s">
        <v>62</v>
      </c>
      <c r="E12652" t="s">
        <v>124</v>
      </c>
      <c r="G12652" t="s">
        <v>317</v>
      </c>
      <c r="H12652" t="s">
        <v>318</v>
      </c>
      <c r="I12652" t="s">
        <v>13797</v>
      </c>
      <c r="J12652">
        <v>2012</v>
      </c>
      <c r="K12652">
        <v>10300</v>
      </c>
      <c r="L12652">
        <v>28</v>
      </c>
      <c r="M12652" t="s">
        <v>200</v>
      </c>
      <c r="N12652" t="s">
        <v>13700</v>
      </c>
      <c r="O12652" t="s">
        <v>9923</v>
      </c>
      <c r="P12652" t="s">
        <v>13798</v>
      </c>
    </row>
    <row r="12653" spans="1:16" x14ac:dyDescent="0.25">
      <c r="A12653">
        <v>159213</v>
      </c>
      <c r="B12653" t="s">
        <v>62</v>
      </c>
      <c r="E12653" t="s">
        <v>13799</v>
      </c>
      <c r="G12653" t="s">
        <v>317</v>
      </c>
      <c r="H12653" t="s">
        <v>318</v>
      </c>
      <c r="I12653" t="s">
        <v>13797</v>
      </c>
      <c r="J12653">
        <v>2012</v>
      </c>
      <c r="K12653">
        <v>10300</v>
      </c>
      <c r="L12653">
        <v>28</v>
      </c>
      <c r="M12653" t="s">
        <v>200</v>
      </c>
      <c r="N12653" t="s">
        <v>13700</v>
      </c>
      <c r="O12653" t="s">
        <v>9923</v>
      </c>
      <c r="P12653" t="s">
        <v>13798</v>
      </c>
    </row>
    <row r="12654" spans="1:16" x14ac:dyDescent="0.25">
      <c r="A12654">
        <v>159214</v>
      </c>
      <c r="B12654" t="s">
        <v>62</v>
      </c>
      <c r="E12654" t="s">
        <v>13800</v>
      </c>
      <c r="G12654" t="s">
        <v>317</v>
      </c>
      <c r="H12654" t="s">
        <v>318</v>
      </c>
      <c r="I12654" t="s">
        <v>13797</v>
      </c>
      <c r="J12654">
        <v>2012</v>
      </c>
      <c r="K12654">
        <v>10000</v>
      </c>
      <c r="L12654">
        <v>28</v>
      </c>
      <c r="M12654" t="s">
        <v>200</v>
      </c>
      <c r="N12654" t="s">
        <v>13700</v>
      </c>
      <c r="O12654" t="s">
        <v>9923</v>
      </c>
      <c r="P12654" t="s">
        <v>13801</v>
      </c>
    </row>
    <row r="12655" spans="1:16" x14ac:dyDescent="0.25">
      <c r="A12655">
        <v>159215</v>
      </c>
      <c r="B12655" t="s">
        <v>62</v>
      </c>
      <c r="E12655" t="s">
        <v>13802</v>
      </c>
      <c r="G12655" t="s">
        <v>317</v>
      </c>
      <c r="H12655" t="s">
        <v>318</v>
      </c>
      <c r="I12655" t="s">
        <v>13797</v>
      </c>
      <c r="J12655">
        <v>2012</v>
      </c>
      <c r="K12655">
        <v>10000</v>
      </c>
      <c r="L12655">
        <v>28</v>
      </c>
      <c r="M12655" t="s">
        <v>200</v>
      </c>
      <c r="N12655" t="s">
        <v>13700</v>
      </c>
      <c r="O12655" t="s">
        <v>9923</v>
      </c>
      <c r="P12655" t="s">
        <v>13801</v>
      </c>
    </row>
    <row r="12656" spans="1:16" x14ac:dyDescent="0.25">
      <c r="A12656">
        <v>159216</v>
      </c>
      <c r="B12656" t="s">
        <v>62</v>
      </c>
      <c r="E12656" t="s">
        <v>13803</v>
      </c>
      <c r="G12656" t="s">
        <v>317</v>
      </c>
      <c r="H12656" t="s">
        <v>318</v>
      </c>
      <c r="I12656" t="s">
        <v>13797</v>
      </c>
      <c r="J12656">
        <v>2012</v>
      </c>
      <c r="K12656">
        <v>10300</v>
      </c>
      <c r="L12656">
        <v>28</v>
      </c>
      <c r="M12656" t="s">
        <v>200</v>
      </c>
      <c r="N12656" t="s">
        <v>13700</v>
      </c>
      <c r="O12656" t="s">
        <v>9923</v>
      </c>
      <c r="P12656" t="s">
        <v>13804</v>
      </c>
    </row>
    <row r="12657" spans="1:16" ht="30" x14ac:dyDescent="0.25">
      <c r="A12657">
        <v>159218</v>
      </c>
      <c r="B12657" t="s">
        <v>62</v>
      </c>
      <c r="E12657" s="18" t="s">
        <v>13805</v>
      </c>
      <c r="G12657" t="s">
        <v>317</v>
      </c>
      <c r="H12657" t="s">
        <v>318</v>
      </c>
      <c r="I12657" t="s">
        <v>13797</v>
      </c>
      <c r="J12657">
        <v>2012</v>
      </c>
      <c r="K12657">
        <v>9400</v>
      </c>
      <c r="L12657">
        <v>28</v>
      </c>
      <c r="M12657" t="s">
        <v>200</v>
      </c>
      <c r="N12657" t="s">
        <v>13700</v>
      </c>
      <c r="O12657" t="s">
        <v>9923</v>
      </c>
      <c r="P12657" t="s">
        <v>13804</v>
      </c>
    </row>
    <row r="12658" spans="1:16" x14ac:dyDescent="0.25">
      <c r="A12658">
        <v>159219</v>
      </c>
      <c r="B12658" t="s">
        <v>62</v>
      </c>
      <c r="E12658" t="s">
        <v>13806</v>
      </c>
      <c r="G12658" t="s">
        <v>317</v>
      </c>
      <c r="H12658" t="s">
        <v>318</v>
      </c>
      <c r="I12658" t="s">
        <v>13797</v>
      </c>
      <c r="J12658">
        <v>2012</v>
      </c>
      <c r="K12658">
        <v>10000</v>
      </c>
      <c r="L12658">
        <v>28</v>
      </c>
      <c r="M12658" t="s">
        <v>200</v>
      </c>
      <c r="N12658" t="s">
        <v>13700</v>
      </c>
      <c r="O12658" t="s">
        <v>9923</v>
      </c>
      <c r="P12658" t="s">
        <v>13801</v>
      </c>
    </row>
    <row r="12659" spans="1:16" x14ac:dyDescent="0.25">
      <c r="A12659">
        <v>159220</v>
      </c>
      <c r="B12659" t="s">
        <v>44</v>
      </c>
      <c r="E12659" t="s">
        <v>90</v>
      </c>
      <c r="G12659" t="s">
        <v>245</v>
      </c>
      <c r="H12659" t="s">
        <v>259</v>
      </c>
      <c r="I12659" t="s">
        <v>260</v>
      </c>
      <c r="J12659">
        <v>2005</v>
      </c>
      <c r="K12659">
        <v>8000</v>
      </c>
      <c r="L12659">
        <v>35</v>
      </c>
      <c r="M12659" t="s">
        <v>200</v>
      </c>
      <c r="N12659" t="s">
        <v>13700</v>
      </c>
      <c r="O12659" t="s">
        <v>9923</v>
      </c>
      <c r="P12659" t="s">
        <v>13807</v>
      </c>
    </row>
    <row r="12660" spans="1:16" x14ac:dyDescent="0.25">
      <c r="A12660">
        <v>159230</v>
      </c>
      <c r="B12660" t="s">
        <v>9985</v>
      </c>
      <c r="E12660" t="s">
        <v>13808</v>
      </c>
      <c r="G12660" t="s">
        <v>10122</v>
      </c>
      <c r="H12660" t="s">
        <v>11966</v>
      </c>
      <c r="I12660" t="s">
        <v>11967</v>
      </c>
      <c r="J12660">
        <v>2012</v>
      </c>
      <c r="K12660">
        <v>9400</v>
      </c>
      <c r="L12660">
        <v>51</v>
      </c>
      <c r="M12660" t="s">
        <v>200</v>
      </c>
      <c r="N12660" t="s">
        <v>13700</v>
      </c>
      <c r="O12660" t="s">
        <v>9923</v>
      </c>
      <c r="P12660" t="s">
        <v>13809</v>
      </c>
    </row>
    <row r="12661" spans="1:16" x14ac:dyDescent="0.25">
      <c r="A12661">
        <v>159231</v>
      </c>
      <c r="B12661" t="s">
        <v>41</v>
      </c>
      <c r="E12661" t="s">
        <v>13810</v>
      </c>
      <c r="G12661" t="s">
        <v>10122</v>
      </c>
      <c r="H12661" t="s">
        <v>11961</v>
      </c>
      <c r="I12661" t="s">
        <v>11962</v>
      </c>
      <c r="J12661">
        <v>2012</v>
      </c>
      <c r="K12661">
        <v>9400</v>
      </c>
      <c r="L12661">
        <v>51</v>
      </c>
      <c r="M12661" t="s">
        <v>200</v>
      </c>
      <c r="N12661" t="s">
        <v>13700</v>
      </c>
      <c r="O12661" t="s">
        <v>9923</v>
      </c>
      <c r="P12661" t="s">
        <v>13738</v>
      </c>
    </row>
    <row r="12662" spans="1:16" x14ac:dyDescent="0.25">
      <c r="A12662">
        <v>159232</v>
      </c>
      <c r="B12662" t="s">
        <v>42</v>
      </c>
      <c r="E12662" t="s">
        <v>13811</v>
      </c>
      <c r="G12662" t="s">
        <v>235</v>
      </c>
      <c r="H12662" t="s">
        <v>236</v>
      </c>
      <c r="I12662" t="s">
        <v>13812</v>
      </c>
      <c r="J12662">
        <v>2012</v>
      </c>
      <c r="K12662">
        <v>10000</v>
      </c>
      <c r="L12662">
        <v>10</v>
      </c>
      <c r="M12662" t="s">
        <v>200</v>
      </c>
      <c r="N12662" t="s">
        <v>13700</v>
      </c>
      <c r="O12662" t="s">
        <v>9923</v>
      </c>
      <c r="P12662" t="s">
        <v>13813</v>
      </c>
    </row>
    <row r="12663" spans="1:16" x14ac:dyDescent="0.25">
      <c r="A12663">
        <v>159233</v>
      </c>
      <c r="B12663" t="s">
        <v>42</v>
      </c>
      <c r="E12663" t="s">
        <v>13</v>
      </c>
      <c r="G12663" t="s">
        <v>235</v>
      </c>
      <c r="H12663" t="s">
        <v>236</v>
      </c>
      <c r="I12663" t="s">
        <v>13812</v>
      </c>
      <c r="J12663">
        <v>2012</v>
      </c>
      <c r="K12663">
        <v>10300</v>
      </c>
      <c r="L12663">
        <v>10</v>
      </c>
      <c r="M12663" t="s">
        <v>200</v>
      </c>
      <c r="N12663" t="s">
        <v>13700</v>
      </c>
      <c r="O12663" t="s">
        <v>9923</v>
      </c>
      <c r="P12663" t="s">
        <v>13814</v>
      </c>
    </row>
    <row r="12664" spans="1:16" x14ac:dyDescent="0.25">
      <c r="A12664">
        <v>159234</v>
      </c>
      <c r="B12664" t="s">
        <v>42</v>
      </c>
      <c r="E12664" t="s">
        <v>13815</v>
      </c>
      <c r="G12664" t="s">
        <v>235</v>
      </c>
      <c r="H12664" t="s">
        <v>236</v>
      </c>
      <c r="I12664" t="s">
        <v>13812</v>
      </c>
      <c r="J12664">
        <v>2012</v>
      </c>
      <c r="K12664">
        <v>10800</v>
      </c>
      <c r="L12664">
        <v>10</v>
      </c>
      <c r="M12664" t="s">
        <v>200</v>
      </c>
      <c r="N12664" t="s">
        <v>13700</v>
      </c>
      <c r="O12664" t="s">
        <v>9923</v>
      </c>
      <c r="P12664" t="s">
        <v>13813</v>
      </c>
    </row>
    <row r="12665" spans="1:16" x14ac:dyDescent="0.25">
      <c r="A12665">
        <v>159235</v>
      </c>
      <c r="B12665" t="s">
        <v>42</v>
      </c>
      <c r="E12665" t="s">
        <v>13816</v>
      </c>
      <c r="G12665" t="s">
        <v>235</v>
      </c>
      <c r="H12665" t="s">
        <v>236</v>
      </c>
      <c r="I12665" t="s">
        <v>13812</v>
      </c>
      <c r="J12665">
        <v>2012</v>
      </c>
      <c r="K12665">
        <v>10800</v>
      </c>
      <c r="L12665">
        <v>10</v>
      </c>
      <c r="M12665" t="s">
        <v>200</v>
      </c>
      <c r="N12665" t="s">
        <v>13700</v>
      </c>
      <c r="O12665" t="s">
        <v>9923</v>
      </c>
      <c r="P12665" t="s">
        <v>13813</v>
      </c>
    </row>
    <row r="12666" spans="1:16" x14ac:dyDescent="0.25">
      <c r="A12666">
        <v>159236</v>
      </c>
      <c r="B12666" t="s">
        <v>42</v>
      </c>
      <c r="E12666" t="s">
        <v>56</v>
      </c>
      <c r="G12666" t="s">
        <v>235</v>
      </c>
      <c r="H12666" t="s">
        <v>236</v>
      </c>
      <c r="I12666" t="s">
        <v>13812</v>
      </c>
      <c r="J12666">
        <v>2012</v>
      </c>
      <c r="K12666">
        <v>10800</v>
      </c>
      <c r="L12666">
        <v>10</v>
      </c>
      <c r="M12666" t="s">
        <v>200</v>
      </c>
      <c r="N12666" t="s">
        <v>13700</v>
      </c>
      <c r="O12666" t="s">
        <v>9923</v>
      </c>
      <c r="P12666" t="s">
        <v>13813</v>
      </c>
    </row>
    <row r="12667" spans="1:16" x14ac:dyDescent="0.25">
      <c r="A12667">
        <v>159237</v>
      </c>
      <c r="B12667" t="s">
        <v>42</v>
      </c>
      <c r="E12667" t="s">
        <v>13817</v>
      </c>
      <c r="G12667" t="s">
        <v>235</v>
      </c>
      <c r="H12667" t="s">
        <v>236</v>
      </c>
      <c r="I12667" t="s">
        <v>13812</v>
      </c>
      <c r="J12667">
        <v>2012</v>
      </c>
      <c r="K12667">
        <v>9400</v>
      </c>
      <c r="L12667">
        <v>10</v>
      </c>
      <c r="M12667" t="s">
        <v>200</v>
      </c>
      <c r="N12667" t="s">
        <v>13700</v>
      </c>
      <c r="O12667" t="s">
        <v>9923</v>
      </c>
      <c r="P12667" t="s">
        <v>13814</v>
      </c>
    </row>
    <row r="12668" spans="1:16" x14ac:dyDescent="0.25">
      <c r="A12668">
        <v>159238</v>
      </c>
      <c r="B12668" t="s">
        <v>42</v>
      </c>
      <c r="E12668" t="s">
        <v>13818</v>
      </c>
      <c r="G12668" t="s">
        <v>235</v>
      </c>
      <c r="H12668" t="s">
        <v>236</v>
      </c>
      <c r="I12668" t="s">
        <v>13812</v>
      </c>
      <c r="J12668">
        <v>2012</v>
      </c>
      <c r="K12668">
        <v>10300</v>
      </c>
      <c r="L12668">
        <v>10</v>
      </c>
      <c r="M12668" t="s">
        <v>200</v>
      </c>
      <c r="N12668" t="s">
        <v>13700</v>
      </c>
      <c r="O12668" t="s">
        <v>9923</v>
      </c>
      <c r="P12668" t="s">
        <v>13814</v>
      </c>
    </row>
    <row r="12669" spans="1:16" x14ac:dyDescent="0.25">
      <c r="A12669">
        <v>159239</v>
      </c>
      <c r="B12669" t="s">
        <v>53</v>
      </c>
      <c r="E12669" t="s">
        <v>13819</v>
      </c>
      <c r="G12669" t="s">
        <v>235</v>
      </c>
      <c r="H12669" t="s">
        <v>236</v>
      </c>
      <c r="I12669" t="s">
        <v>13812</v>
      </c>
      <c r="J12669">
        <v>2012</v>
      </c>
      <c r="K12669">
        <v>9400</v>
      </c>
      <c r="L12669">
        <v>10</v>
      </c>
      <c r="M12669" t="s">
        <v>200</v>
      </c>
      <c r="N12669" t="s">
        <v>13700</v>
      </c>
      <c r="O12669" t="s">
        <v>9923</v>
      </c>
      <c r="P12669" t="s">
        <v>13814</v>
      </c>
    </row>
    <row r="12670" spans="1:16" x14ac:dyDescent="0.25">
      <c r="A12670">
        <v>159240</v>
      </c>
      <c r="B12670" t="s">
        <v>53</v>
      </c>
      <c r="E12670" t="s">
        <v>13820</v>
      </c>
      <c r="G12670" t="s">
        <v>235</v>
      </c>
      <c r="H12670" t="s">
        <v>236</v>
      </c>
      <c r="I12670" t="s">
        <v>13812</v>
      </c>
      <c r="J12670">
        <v>2012</v>
      </c>
      <c r="K12670">
        <v>9400</v>
      </c>
      <c r="L12670">
        <v>10</v>
      </c>
      <c r="M12670" t="s">
        <v>200</v>
      </c>
      <c r="N12670" t="s">
        <v>13700</v>
      </c>
      <c r="O12670" t="s">
        <v>9923</v>
      </c>
      <c r="P12670" t="s">
        <v>13814</v>
      </c>
    </row>
    <row r="12671" spans="1:16" x14ac:dyDescent="0.25">
      <c r="A12671">
        <v>159241</v>
      </c>
      <c r="B12671" t="s">
        <v>53</v>
      </c>
      <c r="E12671" t="s">
        <v>13821</v>
      </c>
      <c r="G12671" t="s">
        <v>235</v>
      </c>
      <c r="H12671" t="s">
        <v>236</v>
      </c>
      <c r="I12671" t="s">
        <v>13812</v>
      </c>
      <c r="J12671">
        <v>2012</v>
      </c>
      <c r="K12671">
        <v>9400</v>
      </c>
      <c r="L12671">
        <v>10</v>
      </c>
      <c r="M12671" t="s">
        <v>200</v>
      </c>
      <c r="N12671" t="s">
        <v>13700</v>
      </c>
      <c r="O12671" t="s">
        <v>9923</v>
      </c>
      <c r="P12671" t="s">
        <v>13814</v>
      </c>
    </row>
    <row r="12672" spans="1:16" x14ac:dyDescent="0.25">
      <c r="A12672">
        <v>159242</v>
      </c>
      <c r="B12672" t="s">
        <v>53</v>
      </c>
      <c r="E12672" t="s">
        <v>13822</v>
      </c>
      <c r="G12672" t="s">
        <v>235</v>
      </c>
      <c r="H12672" t="s">
        <v>236</v>
      </c>
      <c r="I12672" t="s">
        <v>13823</v>
      </c>
      <c r="J12672">
        <v>2012</v>
      </c>
      <c r="K12672">
        <v>9400</v>
      </c>
      <c r="L12672">
        <v>10</v>
      </c>
      <c r="M12672" t="s">
        <v>200</v>
      </c>
      <c r="N12672" t="s">
        <v>13700</v>
      </c>
      <c r="O12672" t="s">
        <v>9923</v>
      </c>
      <c r="P12672" t="s">
        <v>13814</v>
      </c>
    </row>
    <row r="12673" spans="1:16" x14ac:dyDescent="0.25">
      <c r="A12673">
        <v>159243</v>
      </c>
      <c r="B12673" t="s">
        <v>53</v>
      </c>
      <c r="E12673" t="s">
        <v>13824</v>
      </c>
      <c r="G12673" t="s">
        <v>235</v>
      </c>
      <c r="H12673" t="s">
        <v>236</v>
      </c>
      <c r="I12673" t="s">
        <v>13812</v>
      </c>
      <c r="J12673">
        <v>2012</v>
      </c>
      <c r="K12673">
        <v>10000</v>
      </c>
      <c r="L12673">
        <v>10</v>
      </c>
      <c r="M12673" t="s">
        <v>200</v>
      </c>
      <c r="N12673" t="s">
        <v>13700</v>
      </c>
      <c r="O12673" t="s">
        <v>9923</v>
      </c>
      <c r="P12673" t="s">
        <v>13813</v>
      </c>
    </row>
    <row r="12674" spans="1:16" x14ac:dyDescent="0.25">
      <c r="A12674">
        <v>159244</v>
      </c>
      <c r="B12674" t="s">
        <v>53</v>
      </c>
      <c r="E12674" t="s">
        <v>13825</v>
      </c>
      <c r="G12674" t="s">
        <v>235</v>
      </c>
      <c r="H12674" t="s">
        <v>236</v>
      </c>
      <c r="I12674" t="s">
        <v>13812</v>
      </c>
      <c r="J12674">
        <v>2012</v>
      </c>
      <c r="K12674">
        <v>10000</v>
      </c>
      <c r="L12674">
        <v>10</v>
      </c>
      <c r="M12674" t="s">
        <v>200</v>
      </c>
      <c r="N12674" t="s">
        <v>13700</v>
      </c>
      <c r="O12674" t="s">
        <v>9923</v>
      </c>
      <c r="P12674" t="s">
        <v>13813</v>
      </c>
    </row>
    <row r="12675" spans="1:16" x14ac:dyDescent="0.25">
      <c r="A12675">
        <v>159245</v>
      </c>
      <c r="B12675" t="s">
        <v>40</v>
      </c>
      <c r="E12675" t="s">
        <v>13826</v>
      </c>
      <c r="G12675" t="s">
        <v>297</v>
      </c>
      <c r="H12675" t="s">
        <v>313</v>
      </c>
      <c r="I12675" t="s">
        <v>13827</v>
      </c>
      <c r="J12675">
        <v>2012</v>
      </c>
      <c r="K12675">
        <v>10800</v>
      </c>
      <c r="L12675">
        <v>8</v>
      </c>
      <c r="M12675" t="s">
        <v>200</v>
      </c>
      <c r="N12675" t="s">
        <v>13700</v>
      </c>
      <c r="O12675" t="s">
        <v>9923</v>
      </c>
      <c r="P12675" t="s">
        <v>13828</v>
      </c>
    </row>
    <row r="12676" spans="1:16" x14ac:dyDescent="0.25">
      <c r="A12676">
        <v>159246</v>
      </c>
      <c r="B12676" t="s">
        <v>40</v>
      </c>
      <c r="E12676" t="s">
        <v>13829</v>
      </c>
      <c r="G12676" t="s">
        <v>297</v>
      </c>
      <c r="H12676" t="s">
        <v>313</v>
      </c>
      <c r="I12676" t="s">
        <v>13827</v>
      </c>
      <c r="J12676">
        <v>2012</v>
      </c>
      <c r="K12676">
        <v>10800</v>
      </c>
      <c r="L12676">
        <v>8</v>
      </c>
      <c r="M12676" t="s">
        <v>200</v>
      </c>
      <c r="N12676" t="s">
        <v>13700</v>
      </c>
      <c r="O12676" t="s">
        <v>9923</v>
      </c>
      <c r="P12676" t="s">
        <v>13828</v>
      </c>
    </row>
    <row r="12677" spans="1:16" x14ac:dyDescent="0.25">
      <c r="A12677">
        <v>159247</v>
      </c>
      <c r="B12677" t="s">
        <v>40</v>
      </c>
      <c r="E12677" t="s">
        <v>13830</v>
      </c>
      <c r="G12677" t="s">
        <v>297</v>
      </c>
      <c r="H12677" t="s">
        <v>313</v>
      </c>
      <c r="I12677" t="s">
        <v>13827</v>
      </c>
      <c r="J12677">
        <v>2012</v>
      </c>
      <c r="K12677">
        <v>10300</v>
      </c>
      <c r="L12677">
        <v>8</v>
      </c>
      <c r="M12677" t="s">
        <v>200</v>
      </c>
      <c r="N12677" t="s">
        <v>13700</v>
      </c>
      <c r="O12677" t="s">
        <v>9923</v>
      </c>
      <c r="P12677" t="s">
        <v>13831</v>
      </c>
    </row>
    <row r="12678" spans="1:16" x14ac:dyDescent="0.25">
      <c r="A12678">
        <v>159248</v>
      </c>
      <c r="B12678" t="s">
        <v>40</v>
      </c>
      <c r="E12678" t="s">
        <v>13832</v>
      </c>
      <c r="G12678" t="s">
        <v>297</v>
      </c>
      <c r="H12678" t="s">
        <v>313</v>
      </c>
      <c r="I12678" t="s">
        <v>13827</v>
      </c>
      <c r="J12678">
        <v>2012</v>
      </c>
      <c r="K12678">
        <v>10800</v>
      </c>
      <c r="L12678">
        <v>8</v>
      </c>
      <c r="M12678" t="s">
        <v>200</v>
      </c>
      <c r="N12678" t="s">
        <v>13700</v>
      </c>
      <c r="O12678" t="s">
        <v>9923</v>
      </c>
      <c r="P12678" t="s">
        <v>13828</v>
      </c>
    </row>
    <row r="12679" spans="1:16" x14ac:dyDescent="0.25">
      <c r="A12679">
        <v>159249</v>
      </c>
      <c r="B12679" t="s">
        <v>40</v>
      </c>
      <c r="E12679" t="s">
        <v>13833</v>
      </c>
      <c r="G12679" t="s">
        <v>297</v>
      </c>
      <c r="H12679" t="s">
        <v>313</v>
      </c>
      <c r="I12679" t="s">
        <v>13827</v>
      </c>
      <c r="J12679">
        <v>2012</v>
      </c>
      <c r="K12679">
        <v>10000</v>
      </c>
      <c r="L12679">
        <v>8</v>
      </c>
      <c r="M12679" t="s">
        <v>200</v>
      </c>
      <c r="N12679" t="s">
        <v>13700</v>
      </c>
      <c r="O12679" t="s">
        <v>9923</v>
      </c>
      <c r="P12679" t="s">
        <v>13828</v>
      </c>
    </row>
    <row r="12680" spans="1:16" x14ac:dyDescent="0.25">
      <c r="A12680">
        <v>159250</v>
      </c>
      <c r="B12680" t="s">
        <v>40</v>
      </c>
      <c r="E12680" t="s">
        <v>13834</v>
      </c>
      <c r="G12680" t="s">
        <v>297</v>
      </c>
      <c r="H12680" t="s">
        <v>313</v>
      </c>
      <c r="I12680" t="s">
        <v>13827</v>
      </c>
      <c r="J12680">
        <v>2012</v>
      </c>
      <c r="K12680">
        <v>10000</v>
      </c>
      <c r="L12680">
        <v>8</v>
      </c>
      <c r="M12680" t="s">
        <v>200</v>
      </c>
      <c r="N12680" t="s">
        <v>13700</v>
      </c>
      <c r="O12680" t="s">
        <v>9923</v>
      </c>
      <c r="P12680" t="s">
        <v>13828</v>
      </c>
    </row>
    <row r="12681" spans="1:16" x14ac:dyDescent="0.25">
      <c r="A12681">
        <v>159251</v>
      </c>
      <c r="B12681" t="s">
        <v>40</v>
      </c>
      <c r="E12681" t="s">
        <v>13835</v>
      </c>
      <c r="G12681" t="s">
        <v>220</v>
      </c>
      <c r="H12681" t="s">
        <v>198</v>
      </c>
      <c r="I12681" t="s">
        <v>13836</v>
      </c>
      <c r="J12681">
        <v>2012</v>
      </c>
      <c r="K12681">
        <v>10000</v>
      </c>
      <c r="L12681">
        <v>6</v>
      </c>
      <c r="M12681" t="s">
        <v>200</v>
      </c>
      <c r="N12681" t="s">
        <v>13700</v>
      </c>
      <c r="O12681" t="s">
        <v>9923</v>
      </c>
      <c r="P12681" t="s">
        <v>13837</v>
      </c>
    </row>
    <row r="12682" spans="1:16" x14ac:dyDescent="0.25">
      <c r="A12682">
        <v>159252</v>
      </c>
      <c r="B12682" t="s">
        <v>40</v>
      </c>
      <c r="E12682" t="s">
        <v>13838</v>
      </c>
      <c r="G12682" t="s">
        <v>220</v>
      </c>
      <c r="H12682" t="s">
        <v>198</v>
      </c>
      <c r="I12682" t="s">
        <v>13836</v>
      </c>
      <c r="J12682">
        <v>2012</v>
      </c>
      <c r="K12682">
        <v>10000</v>
      </c>
      <c r="L12682">
        <v>6</v>
      </c>
      <c r="M12682" t="s">
        <v>200</v>
      </c>
      <c r="N12682" t="s">
        <v>13700</v>
      </c>
      <c r="O12682" t="s">
        <v>9923</v>
      </c>
      <c r="P12682" t="s">
        <v>13837</v>
      </c>
    </row>
    <row r="12683" spans="1:16" x14ac:dyDescent="0.25">
      <c r="A12683">
        <v>159253</v>
      </c>
      <c r="B12683" t="s">
        <v>40</v>
      </c>
      <c r="E12683" t="s">
        <v>13839</v>
      </c>
      <c r="G12683" t="s">
        <v>220</v>
      </c>
      <c r="H12683" t="s">
        <v>198</v>
      </c>
      <c r="I12683" t="s">
        <v>13836</v>
      </c>
      <c r="J12683">
        <v>2012</v>
      </c>
      <c r="K12683">
        <v>10000</v>
      </c>
      <c r="L12683">
        <v>6</v>
      </c>
      <c r="M12683" t="s">
        <v>200</v>
      </c>
      <c r="N12683" t="s">
        <v>13700</v>
      </c>
      <c r="O12683" t="s">
        <v>9923</v>
      </c>
      <c r="P12683" t="s">
        <v>13837</v>
      </c>
    </row>
    <row r="12684" spans="1:16" x14ac:dyDescent="0.25">
      <c r="A12684">
        <v>159254</v>
      </c>
      <c r="B12684" t="s">
        <v>41</v>
      </c>
      <c r="E12684" t="s">
        <v>13840</v>
      </c>
      <c r="G12684" t="s">
        <v>220</v>
      </c>
      <c r="H12684" t="s">
        <v>198</v>
      </c>
      <c r="I12684" t="s">
        <v>13836</v>
      </c>
      <c r="J12684">
        <v>2012</v>
      </c>
      <c r="K12684">
        <v>9400</v>
      </c>
      <c r="L12684">
        <v>6</v>
      </c>
      <c r="M12684" t="s">
        <v>200</v>
      </c>
      <c r="N12684" t="s">
        <v>13700</v>
      </c>
      <c r="O12684" t="s">
        <v>9923</v>
      </c>
      <c r="P12684" t="s">
        <v>13837</v>
      </c>
    </row>
    <row r="12685" spans="1:16" x14ac:dyDescent="0.25">
      <c r="A12685">
        <v>159255</v>
      </c>
      <c r="B12685" t="s">
        <v>41</v>
      </c>
      <c r="E12685" t="s">
        <v>13841</v>
      </c>
      <c r="G12685" t="s">
        <v>220</v>
      </c>
      <c r="H12685" t="s">
        <v>198</v>
      </c>
      <c r="I12685" t="s">
        <v>13836</v>
      </c>
      <c r="J12685">
        <v>2012</v>
      </c>
      <c r="K12685">
        <v>9400</v>
      </c>
      <c r="L12685">
        <v>6</v>
      </c>
      <c r="M12685" t="s">
        <v>200</v>
      </c>
      <c r="N12685" t="s">
        <v>13700</v>
      </c>
      <c r="O12685" t="s">
        <v>9923</v>
      </c>
      <c r="P12685" t="s">
        <v>13837</v>
      </c>
    </row>
    <row r="12686" spans="1:16" x14ac:dyDescent="0.25">
      <c r="A12686">
        <v>159256</v>
      </c>
      <c r="B12686" t="s">
        <v>41</v>
      </c>
      <c r="E12686" t="s">
        <v>13842</v>
      </c>
      <c r="G12686" t="s">
        <v>220</v>
      </c>
      <c r="H12686" t="s">
        <v>198</v>
      </c>
      <c r="I12686" t="s">
        <v>13836</v>
      </c>
      <c r="J12686">
        <v>2012</v>
      </c>
      <c r="K12686">
        <v>8900</v>
      </c>
      <c r="L12686">
        <v>6</v>
      </c>
      <c r="M12686" t="s">
        <v>200</v>
      </c>
      <c r="N12686" t="s">
        <v>13700</v>
      </c>
      <c r="O12686" t="s">
        <v>9923</v>
      </c>
      <c r="P12686" t="s">
        <v>13843</v>
      </c>
    </row>
    <row r="12687" spans="1:16" x14ac:dyDescent="0.25">
      <c r="A12687">
        <v>159257</v>
      </c>
      <c r="B12687" t="s">
        <v>41</v>
      </c>
      <c r="E12687" t="s">
        <v>13844</v>
      </c>
      <c r="G12687" t="s">
        <v>220</v>
      </c>
      <c r="H12687" t="s">
        <v>198</v>
      </c>
      <c r="I12687" t="s">
        <v>13836</v>
      </c>
      <c r="J12687">
        <v>2012</v>
      </c>
      <c r="K12687">
        <v>8900</v>
      </c>
      <c r="L12687">
        <v>6</v>
      </c>
      <c r="M12687" t="s">
        <v>200</v>
      </c>
      <c r="N12687" t="s">
        <v>13700</v>
      </c>
      <c r="O12687" t="s">
        <v>9923</v>
      </c>
      <c r="P12687" t="s">
        <v>13843</v>
      </c>
    </row>
    <row r="12688" spans="1:16" x14ac:dyDescent="0.25">
      <c r="A12688">
        <v>159258</v>
      </c>
      <c r="B12688" t="s">
        <v>41</v>
      </c>
      <c r="E12688" t="s">
        <v>13845</v>
      </c>
      <c r="G12688" t="s">
        <v>220</v>
      </c>
      <c r="H12688" t="s">
        <v>198</v>
      </c>
      <c r="I12688" t="s">
        <v>13836</v>
      </c>
      <c r="J12688">
        <v>2012</v>
      </c>
      <c r="K12688">
        <v>8900</v>
      </c>
      <c r="L12688">
        <v>6</v>
      </c>
      <c r="M12688" t="s">
        <v>200</v>
      </c>
      <c r="N12688" t="s">
        <v>13700</v>
      </c>
      <c r="O12688" t="s">
        <v>9923</v>
      </c>
      <c r="P12688" t="s">
        <v>13843</v>
      </c>
    </row>
    <row r="12689" spans="1:16" x14ac:dyDescent="0.25">
      <c r="A12689">
        <v>159260</v>
      </c>
      <c r="B12689" t="s">
        <v>40</v>
      </c>
      <c r="E12689" t="s">
        <v>13846</v>
      </c>
      <c r="G12689" t="s">
        <v>220</v>
      </c>
      <c r="H12689" t="s">
        <v>198</v>
      </c>
      <c r="I12689" t="s">
        <v>13847</v>
      </c>
      <c r="J12689">
        <v>2012</v>
      </c>
      <c r="K12689">
        <v>10000</v>
      </c>
      <c r="L12689">
        <v>6</v>
      </c>
      <c r="M12689" t="s">
        <v>200</v>
      </c>
      <c r="N12689" t="s">
        <v>13700</v>
      </c>
      <c r="O12689" t="s">
        <v>9923</v>
      </c>
      <c r="P12689" t="s">
        <v>13837</v>
      </c>
    </row>
    <row r="12690" spans="1:16" x14ac:dyDescent="0.25">
      <c r="A12690">
        <v>159261</v>
      </c>
      <c r="B12690" t="s">
        <v>40</v>
      </c>
      <c r="E12690" t="s">
        <v>13848</v>
      </c>
      <c r="G12690" t="s">
        <v>297</v>
      </c>
      <c r="H12690" t="s">
        <v>313</v>
      </c>
      <c r="I12690" t="s">
        <v>13827</v>
      </c>
      <c r="J12690">
        <v>2012</v>
      </c>
      <c r="K12690">
        <v>10000</v>
      </c>
      <c r="L12690">
        <v>8</v>
      </c>
      <c r="M12690" t="s">
        <v>200</v>
      </c>
      <c r="N12690" t="s">
        <v>13700</v>
      </c>
      <c r="O12690" t="s">
        <v>9923</v>
      </c>
      <c r="P12690" t="s">
        <v>13828</v>
      </c>
    </row>
    <row r="12691" spans="1:16" x14ac:dyDescent="0.25">
      <c r="A12691">
        <v>159262</v>
      </c>
      <c r="B12691" t="s">
        <v>40</v>
      </c>
      <c r="E12691" t="s">
        <v>13849</v>
      </c>
      <c r="G12691" t="s">
        <v>297</v>
      </c>
      <c r="H12691" t="s">
        <v>313</v>
      </c>
      <c r="I12691" t="s">
        <v>13827</v>
      </c>
      <c r="J12691">
        <v>2012</v>
      </c>
      <c r="K12691">
        <v>10000</v>
      </c>
      <c r="L12691">
        <v>8</v>
      </c>
      <c r="M12691" t="s">
        <v>200</v>
      </c>
      <c r="N12691" t="s">
        <v>13700</v>
      </c>
      <c r="O12691" t="s">
        <v>9923</v>
      </c>
      <c r="P12691" t="s">
        <v>13828</v>
      </c>
    </row>
    <row r="12692" spans="1:16" x14ac:dyDescent="0.25">
      <c r="A12692">
        <v>159264</v>
      </c>
      <c r="B12692" t="s">
        <v>40</v>
      </c>
      <c r="E12692" t="s">
        <v>13850</v>
      </c>
      <c r="G12692" t="s">
        <v>297</v>
      </c>
      <c r="H12692" t="s">
        <v>313</v>
      </c>
      <c r="I12692" t="s">
        <v>13827</v>
      </c>
      <c r="J12692">
        <v>2012</v>
      </c>
      <c r="K12692">
        <v>10300</v>
      </c>
      <c r="L12692">
        <v>8</v>
      </c>
      <c r="M12692" t="s">
        <v>200</v>
      </c>
      <c r="N12692" t="s">
        <v>13700</v>
      </c>
      <c r="O12692" t="s">
        <v>9923</v>
      </c>
      <c r="P12692" t="s">
        <v>13831</v>
      </c>
    </row>
    <row r="12693" spans="1:16" x14ac:dyDescent="0.25">
      <c r="A12693">
        <v>159265</v>
      </c>
      <c r="B12693" t="s">
        <v>40</v>
      </c>
      <c r="E12693" t="s">
        <v>13851</v>
      </c>
      <c r="G12693" t="s">
        <v>297</v>
      </c>
      <c r="H12693" t="s">
        <v>313</v>
      </c>
      <c r="I12693" t="s">
        <v>13827</v>
      </c>
      <c r="J12693">
        <v>2012</v>
      </c>
      <c r="K12693">
        <v>10300</v>
      </c>
      <c r="L12693">
        <v>8</v>
      </c>
      <c r="M12693" t="s">
        <v>200</v>
      </c>
      <c r="N12693" t="s">
        <v>13700</v>
      </c>
      <c r="O12693" t="s">
        <v>9923</v>
      </c>
      <c r="P12693" t="s">
        <v>13831</v>
      </c>
    </row>
    <row r="12694" spans="1:16" x14ac:dyDescent="0.25">
      <c r="A12694">
        <v>159266</v>
      </c>
      <c r="B12694" t="s">
        <v>40</v>
      </c>
      <c r="E12694" t="s">
        <v>13852</v>
      </c>
      <c r="G12694" t="s">
        <v>297</v>
      </c>
      <c r="H12694" t="s">
        <v>313</v>
      </c>
      <c r="I12694" t="s">
        <v>13827</v>
      </c>
      <c r="J12694">
        <v>2012</v>
      </c>
      <c r="K12694">
        <v>10300</v>
      </c>
      <c r="L12694">
        <v>8</v>
      </c>
      <c r="M12694" t="s">
        <v>200</v>
      </c>
      <c r="N12694" t="s">
        <v>13700</v>
      </c>
      <c r="O12694" t="s">
        <v>9923</v>
      </c>
      <c r="P12694" t="s">
        <v>13831</v>
      </c>
    </row>
    <row r="12695" spans="1:16" x14ac:dyDescent="0.25">
      <c r="A12695">
        <v>159267</v>
      </c>
      <c r="B12695" t="s">
        <v>40</v>
      </c>
      <c r="E12695" t="s">
        <v>13853</v>
      </c>
      <c r="G12695" t="s">
        <v>297</v>
      </c>
      <c r="H12695" t="s">
        <v>313</v>
      </c>
      <c r="I12695" t="s">
        <v>13827</v>
      </c>
      <c r="J12695">
        <v>2012</v>
      </c>
      <c r="K12695">
        <v>10000</v>
      </c>
      <c r="L12695">
        <v>8</v>
      </c>
      <c r="M12695" t="s">
        <v>200</v>
      </c>
      <c r="N12695" t="s">
        <v>13700</v>
      </c>
      <c r="O12695" t="s">
        <v>9923</v>
      </c>
      <c r="P12695" t="s">
        <v>13854</v>
      </c>
    </row>
    <row r="12696" spans="1:16" x14ac:dyDescent="0.25">
      <c r="A12696">
        <v>159268</v>
      </c>
      <c r="B12696" t="s">
        <v>40</v>
      </c>
      <c r="E12696" t="s">
        <v>13855</v>
      </c>
      <c r="G12696" t="s">
        <v>297</v>
      </c>
      <c r="H12696" t="s">
        <v>313</v>
      </c>
      <c r="I12696" t="s">
        <v>13827</v>
      </c>
      <c r="J12696">
        <v>2012</v>
      </c>
      <c r="K12696">
        <v>10000</v>
      </c>
      <c r="L12696">
        <v>8</v>
      </c>
      <c r="M12696" t="s">
        <v>200</v>
      </c>
      <c r="N12696" t="s">
        <v>13700</v>
      </c>
      <c r="O12696" t="s">
        <v>9923</v>
      </c>
      <c r="P12696" t="s">
        <v>13828</v>
      </c>
    </row>
    <row r="12697" spans="1:16" x14ac:dyDescent="0.25">
      <c r="A12697">
        <v>159270</v>
      </c>
      <c r="B12697" t="s">
        <v>40</v>
      </c>
      <c r="E12697" t="s">
        <v>13856</v>
      </c>
      <c r="G12697" t="s">
        <v>297</v>
      </c>
      <c r="H12697" t="s">
        <v>313</v>
      </c>
      <c r="I12697" t="s">
        <v>13827</v>
      </c>
      <c r="J12697">
        <v>2012</v>
      </c>
      <c r="K12697">
        <v>9400</v>
      </c>
      <c r="L12697">
        <v>8</v>
      </c>
      <c r="M12697" t="s">
        <v>200</v>
      </c>
      <c r="N12697" t="s">
        <v>13700</v>
      </c>
      <c r="O12697" t="s">
        <v>9923</v>
      </c>
      <c r="P12697" t="s">
        <v>13828</v>
      </c>
    </row>
    <row r="12698" spans="1:16" x14ac:dyDescent="0.25">
      <c r="A12698">
        <v>159271</v>
      </c>
      <c r="B12698" t="s">
        <v>40</v>
      </c>
      <c r="E12698" t="s">
        <v>13857</v>
      </c>
      <c r="G12698" t="s">
        <v>297</v>
      </c>
      <c r="H12698" t="s">
        <v>313</v>
      </c>
      <c r="I12698" t="s">
        <v>13827</v>
      </c>
      <c r="J12698">
        <v>2012</v>
      </c>
      <c r="K12698">
        <v>10000</v>
      </c>
      <c r="L12698">
        <v>8</v>
      </c>
      <c r="M12698" t="s">
        <v>200</v>
      </c>
      <c r="N12698" t="s">
        <v>13700</v>
      </c>
      <c r="O12698" t="s">
        <v>9923</v>
      </c>
      <c r="P12698" t="s">
        <v>13828</v>
      </c>
    </row>
    <row r="12699" spans="1:16" x14ac:dyDescent="0.25">
      <c r="A12699">
        <v>159272</v>
      </c>
      <c r="B12699" t="s">
        <v>40</v>
      </c>
      <c r="E12699" t="s">
        <v>13858</v>
      </c>
      <c r="G12699" t="s">
        <v>297</v>
      </c>
      <c r="H12699" t="s">
        <v>313</v>
      </c>
      <c r="I12699" t="s">
        <v>13827</v>
      </c>
      <c r="J12699">
        <v>2012</v>
      </c>
      <c r="K12699">
        <v>10000</v>
      </c>
      <c r="L12699">
        <v>8</v>
      </c>
      <c r="M12699" t="s">
        <v>200</v>
      </c>
      <c r="N12699" t="s">
        <v>13700</v>
      </c>
      <c r="O12699" t="s">
        <v>9923</v>
      </c>
      <c r="P12699" t="s">
        <v>13828</v>
      </c>
    </row>
    <row r="12700" spans="1:16" x14ac:dyDescent="0.25">
      <c r="A12700">
        <v>159273</v>
      </c>
      <c r="B12700" t="s">
        <v>40</v>
      </c>
      <c r="E12700" t="s">
        <v>13859</v>
      </c>
      <c r="G12700" t="s">
        <v>297</v>
      </c>
      <c r="H12700" t="s">
        <v>313</v>
      </c>
      <c r="I12700" t="s">
        <v>13827</v>
      </c>
      <c r="J12700">
        <v>2012</v>
      </c>
      <c r="K12700">
        <v>10000</v>
      </c>
      <c r="L12700">
        <v>8</v>
      </c>
      <c r="M12700" t="s">
        <v>200</v>
      </c>
      <c r="N12700" t="s">
        <v>13700</v>
      </c>
      <c r="O12700" t="s">
        <v>9923</v>
      </c>
      <c r="P12700" t="s">
        <v>13828</v>
      </c>
    </row>
    <row r="12701" spans="1:16" x14ac:dyDescent="0.25">
      <c r="A12701">
        <v>159274</v>
      </c>
      <c r="B12701" t="s">
        <v>40</v>
      </c>
      <c r="E12701" t="s">
        <v>13860</v>
      </c>
      <c r="G12701" t="s">
        <v>297</v>
      </c>
      <c r="H12701" t="s">
        <v>313</v>
      </c>
      <c r="I12701" t="s">
        <v>13827</v>
      </c>
      <c r="J12701">
        <v>2012</v>
      </c>
      <c r="K12701">
        <v>10300</v>
      </c>
      <c r="L12701">
        <v>8</v>
      </c>
      <c r="M12701" t="s">
        <v>200</v>
      </c>
      <c r="N12701" t="s">
        <v>13700</v>
      </c>
      <c r="O12701" t="s">
        <v>9923</v>
      </c>
      <c r="P12701" t="s">
        <v>13831</v>
      </c>
    </row>
    <row r="12702" spans="1:16" x14ac:dyDescent="0.25">
      <c r="A12702">
        <v>159276</v>
      </c>
      <c r="B12702" t="s">
        <v>40</v>
      </c>
      <c r="E12702" t="s">
        <v>13861</v>
      </c>
      <c r="G12702" t="s">
        <v>297</v>
      </c>
      <c r="H12702" t="s">
        <v>313</v>
      </c>
      <c r="I12702" t="s">
        <v>13827</v>
      </c>
      <c r="J12702">
        <v>2012</v>
      </c>
      <c r="K12702">
        <v>10300</v>
      </c>
      <c r="L12702">
        <v>8</v>
      </c>
      <c r="M12702" t="s">
        <v>200</v>
      </c>
      <c r="N12702" t="s">
        <v>13700</v>
      </c>
      <c r="O12702" t="s">
        <v>9923</v>
      </c>
      <c r="P12702" t="s">
        <v>13831</v>
      </c>
    </row>
    <row r="12703" spans="1:16" x14ac:dyDescent="0.25">
      <c r="A12703">
        <v>159277</v>
      </c>
      <c r="B12703" t="s">
        <v>40</v>
      </c>
      <c r="E12703" t="s">
        <v>13862</v>
      </c>
      <c r="G12703" t="s">
        <v>297</v>
      </c>
      <c r="H12703" t="s">
        <v>313</v>
      </c>
      <c r="I12703" t="s">
        <v>13827</v>
      </c>
      <c r="J12703">
        <v>2012</v>
      </c>
      <c r="K12703">
        <v>10300</v>
      </c>
      <c r="L12703">
        <v>8</v>
      </c>
      <c r="M12703" t="s">
        <v>200</v>
      </c>
      <c r="N12703" t="s">
        <v>13700</v>
      </c>
      <c r="O12703" t="s">
        <v>9923</v>
      </c>
      <c r="P12703" t="s">
        <v>13831</v>
      </c>
    </row>
    <row r="12704" spans="1:16" x14ac:dyDescent="0.25">
      <c r="A12704">
        <v>159278</v>
      </c>
      <c r="B12704" t="s">
        <v>42</v>
      </c>
      <c r="E12704" t="s">
        <v>13863</v>
      </c>
      <c r="G12704" t="s">
        <v>245</v>
      </c>
      <c r="H12704" t="s">
        <v>259</v>
      </c>
      <c r="I12704" t="s">
        <v>13864</v>
      </c>
      <c r="J12704">
        <v>2004</v>
      </c>
      <c r="K12704">
        <v>8000</v>
      </c>
      <c r="L12704">
        <v>35</v>
      </c>
      <c r="M12704" t="s">
        <v>200</v>
      </c>
      <c r="N12704" t="s">
        <v>13700</v>
      </c>
      <c r="O12704" t="s">
        <v>9923</v>
      </c>
      <c r="P12704" t="s">
        <v>13865</v>
      </c>
    </row>
    <row r="12705" spans="1:16" x14ac:dyDescent="0.25">
      <c r="A12705">
        <v>159279</v>
      </c>
      <c r="B12705" t="s">
        <v>42</v>
      </c>
      <c r="E12705" t="s">
        <v>13866</v>
      </c>
      <c r="G12705" t="s">
        <v>245</v>
      </c>
      <c r="H12705" t="s">
        <v>259</v>
      </c>
      <c r="I12705" t="s">
        <v>13864</v>
      </c>
      <c r="J12705">
        <v>2004</v>
      </c>
      <c r="K12705">
        <v>8000</v>
      </c>
      <c r="L12705">
        <v>35</v>
      </c>
      <c r="M12705" t="s">
        <v>200</v>
      </c>
      <c r="N12705" t="s">
        <v>13700</v>
      </c>
      <c r="O12705" t="s">
        <v>9923</v>
      </c>
      <c r="P12705" t="s">
        <v>13865</v>
      </c>
    </row>
    <row r="12706" spans="1:16" x14ac:dyDescent="0.25">
      <c r="A12706">
        <v>159280</v>
      </c>
      <c r="B12706" t="s">
        <v>54</v>
      </c>
      <c r="E12706" t="s">
        <v>13867</v>
      </c>
      <c r="G12706" t="s">
        <v>245</v>
      </c>
      <c r="H12706" t="s">
        <v>259</v>
      </c>
      <c r="I12706" t="s">
        <v>13864</v>
      </c>
      <c r="J12706">
        <v>2012</v>
      </c>
      <c r="K12706">
        <v>8900</v>
      </c>
      <c r="L12706">
        <v>35</v>
      </c>
      <c r="M12706" t="s">
        <v>200</v>
      </c>
      <c r="N12706" t="s">
        <v>13700</v>
      </c>
      <c r="O12706" t="s">
        <v>9923</v>
      </c>
      <c r="P12706" t="s">
        <v>13868</v>
      </c>
    </row>
    <row r="12707" spans="1:16" x14ac:dyDescent="0.25">
      <c r="A12707">
        <v>159281</v>
      </c>
      <c r="B12707" t="s">
        <v>54</v>
      </c>
      <c r="E12707" t="s">
        <v>13869</v>
      </c>
      <c r="G12707" t="s">
        <v>245</v>
      </c>
      <c r="H12707" t="s">
        <v>259</v>
      </c>
      <c r="I12707" t="s">
        <v>13864</v>
      </c>
      <c r="J12707">
        <v>2012</v>
      </c>
      <c r="K12707">
        <v>8900</v>
      </c>
      <c r="L12707">
        <v>35</v>
      </c>
      <c r="M12707" t="s">
        <v>200</v>
      </c>
      <c r="N12707" t="s">
        <v>13700</v>
      </c>
      <c r="O12707" t="s">
        <v>9923</v>
      </c>
      <c r="P12707" t="s">
        <v>13868</v>
      </c>
    </row>
    <row r="12708" spans="1:16" x14ac:dyDescent="0.25">
      <c r="A12708">
        <v>159282</v>
      </c>
      <c r="B12708" t="s">
        <v>54</v>
      </c>
      <c r="E12708" t="s">
        <v>13870</v>
      </c>
      <c r="G12708" t="s">
        <v>245</v>
      </c>
      <c r="H12708" t="s">
        <v>259</v>
      </c>
      <c r="I12708" t="s">
        <v>13864</v>
      </c>
      <c r="J12708">
        <v>2012</v>
      </c>
      <c r="K12708">
        <v>9700</v>
      </c>
      <c r="L12708">
        <v>35</v>
      </c>
      <c r="M12708" t="s">
        <v>200</v>
      </c>
      <c r="N12708" t="s">
        <v>13700</v>
      </c>
      <c r="O12708" t="s">
        <v>9923</v>
      </c>
      <c r="P12708" t="s">
        <v>13871</v>
      </c>
    </row>
    <row r="12709" spans="1:16" x14ac:dyDescent="0.25">
      <c r="A12709">
        <v>159283</v>
      </c>
      <c r="B12709" t="s">
        <v>54</v>
      </c>
      <c r="E12709" t="s">
        <v>13872</v>
      </c>
      <c r="G12709" t="s">
        <v>245</v>
      </c>
      <c r="H12709" t="s">
        <v>259</v>
      </c>
      <c r="I12709" t="s">
        <v>13864</v>
      </c>
      <c r="J12709">
        <v>2012</v>
      </c>
      <c r="K12709">
        <v>9400</v>
      </c>
      <c r="L12709">
        <v>35</v>
      </c>
      <c r="M12709" t="s">
        <v>200</v>
      </c>
      <c r="N12709" t="s">
        <v>13700</v>
      </c>
      <c r="O12709" t="s">
        <v>9923</v>
      </c>
      <c r="P12709" t="s">
        <v>13873</v>
      </c>
    </row>
    <row r="12710" spans="1:16" x14ac:dyDescent="0.25">
      <c r="A12710">
        <v>159284</v>
      </c>
      <c r="B12710" t="s">
        <v>40</v>
      </c>
      <c r="E12710" t="s">
        <v>13874</v>
      </c>
      <c r="G12710" t="s">
        <v>220</v>
      </c>
      <c r="H12710" t="s">
        <v>198</v>
      </c>
      <c r="I12710" t="s">
        <v>13847</v>
      </c>
      <c r="J12710">
        <v>2012</v>
      </c>
      <c r="K12710">
        <v>10000</v>
      </c>
      <c r="L12710">
        <v>6</v>
      </c>
      <c r="M12710" t="s">
        <v>200</v>
      </c>
      <c r="N12710" t="s">
        <v>13700</v>
      </c>
      <c r="O12710" t="s">
        <v>9923</v>
      </c>
      <c r="P12710" t="s">
        <v>13837</v>
      </c>
    </row>
    <row r="12711" spans="1:16" x14ac:dyDescent="0.25">
      <c r="A12711">
        <v>159322</v>
      </c>
      <c r="B12711" t="s">
        <v>195</v>
      </c>
      <c r="E12711" t="s">
        <v>13875</v>
      </c>
      <c r="G12711" t="s">
        <v>241</v>
      </c>
      <c r="H12711" t="s">
        <v>242</v>
      </c>
      <c r="I12711" t="s">
        <v>243</v>
      </c>
      <c r="J12711">
        <v>1908</v>
      </c>
      <c r="K12711">
        <v>18788</v>
      </c>
      <c r="L12711">
        <v>27</v>
      </c>
      <c r="M12711" t="s">
        <v>200</v>
      </c>
      <c r="N12711" t="s">
        <v>13876</v>
      </c>
      <c r="O12711" t="s">
        <v>202</v>
      </c>
      <c r="P12711" t="s">
        <v>13877</v>
      </c>
    </row>
    <row r="12712" spans="1:16" x14ac:dyDescent="0.25">
      <c r="A12712">
        <v>159323</v>
      </c>
      <c r="B12712" t="s">
        <v>195</v>
      </c>
      <c r="E12712" t="s">
        <v>13878</v>
      </c>
      <c r="G12712" t="s">
        <v>241</v>
      </c>
      <c r="H12712" t="s">
        <v>242</v>
      </c>
      <c r="I12712" t="s">
        <v>243</v>
      </c>
      <c r="J12712">
        <v>1908</v>
      </c>
      <c r="K12712">
        <v>18788</v>
      </c>
      <c r="L12712">
        <v>27</v>
      </c>
      <c r="M12712" t="s">
        <v>200</v>
      </c>
      <c r="N12712" t="s">
        <v>13876</v>
      </c>
      <c r="O12712" t="s">
        <v>202</v>
      </c>
      <c r="P12712" t="s">
        <v>13877</v>
      </c>
    </row>
    <row r="12713" spans="1:16" x14ac:dyDescent="0.25">
      <c r="A12713">
        <v>159324</v>
      </c>
      <c r="B12713" t="s">
        <v>195</v>
      </c>
      <c r="E12713" t="s">
        <v>13879</v>
      </c>
      <c r="G12713" t="s">
        <v>241</v>
      </c>
      <c r="H12713" t="s">
        <v>242</v>
      </c>
      <c r="I12713" t="s">
        <v>243</v>
      </c>
      <c r="J12713">
        <v>1908</v>
      </c>
      <c r="K12713">
        <v>18629</v>
      </c>
      <c r="L12713">
        <v>27</v>
      </c>
      <c r="M12713" t="s">
        <v>200</v>
      </c>
      <c r="N12713" t="s">
        <v>13876</v>
      </c>
      <c r="O12713" t="s">
        <v>202</v>
      </c>
      <c r="P12713" t="s">
        <v>13877</v>
      </c>
    </row>
    <row r="12714" spans="1:16" x14ac:dyDescent="0.25">
      <c r="A12714">
        <v>159325</v>
      </c>
      <c r="B12714" t="s">
        <v>195</v>
      </c>
      <c r="E12714" t="s">
        <v>13880</v>
      </c>
      <c r="G12714" t="s">
        <v>241</v>
      </c>
      <c r="H12714" t="s">
        <v>242</v>
      </c>
      <c r="I12714" t="s">
        <v>243</v>
      </c>
      <c r="J12714">
        <v>1908</v>
      </c>
      <c r="K12714">
        <v>18893</v>
      </c>
      <c r="L12714">
        <v>27</v>
      </c>
      <c r="M12714" t="s">
        <v>200</v>
      </c>
      <c r="N12714" t="s">
        <v>13876</v>
      </c>
      <c r="O12714" t="s">
        <v>202</v>
      </c>
      <c r="P12714" t="s">
        <v>13877</v>
      </c>
    </row>
    <row r="12715" spans="1:16" x14ac:dyDescent="0.25">
      <c r="A12715">
        <v>159326</v>
      </c>
      <c r="B12715" t="s">
        <v>195</v>
      </c>
      <c r="E12715" t="s">
        <v>13881</v>
      </c>
      <c r="G12715" t="s">
        <v>241</v>
      </c>
      <c r="H12715" t="s">
        <v>242</v>
      </c>
      <c r="I12715" t="s">
        <v>243</v>
      </c>
      <c r="J12715">
        <v>1908</v>
      </c>
      <c r="K12715">
        <v>18500</v>
      </c>
      <c r="L12715">
        <v>27</v>
      </c>
      <c r="M12715" t="s">
        <v>200</v>
      </c>
      <c r="N12715" t="s">
        <v>13876</v>
      </c>
      <c r="O12715" t="s">
        <v>202</v>
      </c>
      <c r="P12715" t="s">
        <v>13877</v>
      </c>
    </row>
    <row r="12716" spans="1:16" x14ac:dyDescent="0.25">
      <c r="A12716">
        <v>159414</v>
      </c>
      <c r="B12716" t="s">
        <v>40</v>
      </c>
      <c r="E12716" t="s">
        <v>13882</v>
      </c>
      <c r="G12716" t="s">
        <v>220</v>
      </c>
      <c r="H12716" t="s">
        <v>230</v>
      </c>
      <c r="I12716" t="s">
        <v>13883</v>
      </c>
      <c r="J12716">
        <v>2013</v>
      </c>
      <c r="K12716">
        <v>9400</v>
      </c>
      <c r="L12716">
        <v>6</v>
      </c>
      <c r="M12716" t="s">
        <v>200</v>
      </c>
      <c r="N12716" t="s">
        <v>13884</v>
      </c>
      <c r="O12716" t="s">
        <v>9923</v>
      </c>
      <c r="P12716" t="s">
        <v>13885</v>
      </c>
    </row>
    <row r="12717" spans="1:16" x14ac:dyDescent="0.25">
      <c r="A12717">
        <v>159415</v>
      </c>
      <c r="B12717" t="s">
        <v>40</v>
      </c>
      <c r="E12717" t="s">
        <v>13886</v>
      </c>
      <c r="G12717" t="s">
        <v>220</v>
      </c>
      <c r="H12717" t="s">
        <v>230</v>
      </c>
      <c r="I12717" t="s">
        <v>13887</v>
      </c>
      <c r="J12717">
        <v>2013</v>
      </c>
      <c r="K12717">
        <v>10000</v>
      </c>
      <c r="L12717">
        <v>6</v>
      </c>
      <c r="M12717" t="s">
        <v>200</v>
      </c>
      <c r="N12717" t="s">
        <v>13884</v>
      </c>
      <c r="O12717" t="s">
        <v>9923</v>
      </c>
      <c r="P12717" t="s">
        <v>13888</v>
      </c>
    </row>
    <row r="12718" spans="1:16" x14ac:dyDescent="0.25">
      <c r="A12718">
        <v>159416</v>
      </c>
      <c r="B12718" t="s">
        <v>40</v>
      </c>
      <c r="E12718" t="s">
        <v>13889</v>
      </c>
      <c r="G12718" t="s">
        <v>220</v>
      </c>
      <c r="H12718" t="s">
        <v>230</v>
      </c>
      <c r="I12718" t="s">
        <v>13887</v>
      </c>
      <c r="J12718">
        <v>2013</v>
      </c>
      <c r="K12718">
        <v>10000</v>
      </c>
      <c r="L12718">
        <v>6</v>
      </c>
      <c r="M12718" t="s">
        <v>200</v>
      </c>
      <c r="N12718" t="s">
        <v>13884</v>
      </c>
      <c r="O12718" t="s">
        <v>9923</v>
      </c>
      <c r="P12718" t="s">
        <v>13890</v>
      </c>
    </row>
    <row r="12719" spans="1:16" x14ac:dyDescent="0.25">
      <c r="A12719">
        <v>159417</v>
      </c>
      <c r="B12719" t="s">
        <v>40</v>
      </c>
      <c r="E12719" t="s">
        <v>13891</v>
      </c>
      <c r="G12719" t="s">
        <v>220</v>
      </c>
      <c r="H12719" t="s">
        <v>230</v>
      </c>
      <c r="I12719" t="s">
        <v>13887</v>
      </c>
      <c r="J12719">
        <v>2013</v>
      </c>
      <c r="K12719">
        <v>10000</v>
      </c>
      <c r="L12719">
        <v>6</v>
      </c>
      <c r="M12719" t="s">
        <v>200</v>
      </c>
      <c r="N12719" t="s">
        <v>13884</v>
      </c>
      <c r="O12719" t="s">
        <v>9923</v>
      </c>
      <c r="P12719" t="s">
        <v>13890</v>
      </c>
    </row>
    <row r="12720" spans="1:16" x14ac:dyDescent="0.25">
      <c r="A12720">
        <v>159418</v>
      </c>
      <c r="B12720" t="s">
        <v>41</v>
      </c>
      <c r="E12720" t="s">
        <v>13892</v>
      </c>
      <c r="G12720" t="s">
        <v>220</v>
      </c>
      <c r="H12720" t="s">
        <v>230</v>
      </c>
      <c r="I12720" t="s">
        <v>13887</v>
      </c>
      <c r="J12720">
        <v>2013</v>
      </c>
      <c r="K12720">
        <v>9400</v>
      </c>
      <c r="L12720">
        <v>6</v>
      </c>
      <c r="M12720" t="s">
        <v>200</v>
      </c>
      <c r="N12720" t="s">
        <v>13893</v>
      </c>
      <c r="O12720" t="s">
        <v>9923</v>
      </c>
      <c r="P12720" t="s">
        <v>13894</v>
      </c>
    </row>
    <row r="12721" spans="1:16" x14ac:dyDescent="0.25">
      <c r="A12721">
        <v>159419</v>
      </c>
      <c r="B12721" t="s">
        <v>41</v>
      </c>
      <c r="E12721" t="s">
        <v>13895</v>
      </c>
      <c r="G12721" t="s">
        <v>220</v>
      </c>
      <c r="H12721" t="s">
        <v>230</v>
      </c>
      <c r="I12721" t="s">
        <v>13887</v>
      </c>
      <c r="J12721">
        <v>2013</v>
      </c>
      <c r="K12721">
        <v>9400</v>
      </c>
      <c r="L12721">
        <v>6</v>
      </c>
      <c r="M12721" t="s">
        <v>200</v>
      </c>
      <c r="N12721" t="s">
        <v>13884</v>
      </c>
      <c r="O12721" t="s">
        <v>9923</v>
      </c>
      <c r="P12721" t="s">
        <v>13894</v>
      </c>
    </row>
    <row r="12722" spans="1:16" x14ac:dyDescent="0.25">
      <c r="A12722">
        <v>159420</v>
      </c>
      <c r="B12722" t="s">
        <v>41</v>
      </c>
      <c r="E12722" t="s">
        <v>13896</v>
      </c>
      <c r="G12722" t="s">
        <v>220</v>
      </c>
      <c r="H12722" t="s">
        <v>230</v>
      </c>
      <c r="I12722" t="s">
        <v>13887</v>
      </c>
      <c r="J12722">
        <v>2013</v>
      </c>
      <c r="K12722">
        <v>9400</v>
      </c>
      <c r="L12722">
        <v>6</v>
      </c>
      <c r="M12722" t="s">
        <v>200</v>
      </c>
      <c r="N12722" t="s">
        <v>13884</v>
      </c>
      <c r="O12722" t="s">
        <v>9923</v>
      </c>
      <c r="P12722" t="s">
        <v>13894</v>
      </c>
    </row>
    <row r="12723" spans="1:16" x14ac:dyDescent="0.25">
      <c r="A12723">
        <v>159421</v>
      </c>
      <c r="B12723" t="s">
        <v>41</v>
      </c>
      <c r="E12723" t="s">
        <v>13897</v>
      </c>
      <c r="G12723" t="s">
        <v>220</v>
      </c>
      <c r="H12723" t="s">
        <v>230</v>
      </c>
      <c r="I12723" t="s">
        <v>13887</v>
      </c>
      <c r="J12723">
        <v>2013</v>
      </c>
      <c r="K12723">
        <v>8900</v>
      </c>
      <c r="L12723">
        <v>6</v>
      </c>
      <c r="M12723" t="s">
        <v>200</v>
      </c>
      <c r="N12723" t="s">
        <v>13884</v>
      </c>
      <c r="O12723" t="s">
        <v>9923</v>
      </c>
      <c r="P12723" t="s">
        <v>13898</v>
      </c>
    </row>
    <row r="12724" spans="1:16" x14ac:dyDescent="0.25">
      <c r="A12724">
        <v>159422</v>
      </c>
      <c r="B12724" t="s">
        <v>41</v>
      </c>
      <c r="E12724" t="s">
        <v>13899</v>
      </c>
      <c r="G12724" t="s">
        <v>220</v>
      </c>
      <c r="H12724" t="s">
        <v>230</v>
      </c>
      <c r="I12724" t="s">
        <v>13887</v>
      </c>
      <c r="J12724">
        <v>2013</v>
      </c>
      <c r="K12724">
        <v>8900</v>
      </c>
      <c r="L12724">
        <v>6</v>
      </c>
      <c r="M12724" t="s">
        <v>200</v>
      </c>
      <c r="N12724" t="s">
        <v>13884</v>
      </c>
      <c r="O12724" t="s">
        <v>9923</v>
      </c>
      <c r="P12724" t="s">
        <v>13898</v>
      </c>
    </row>
    <row r="12725" spans="1:16" x14ac:dyDescent="0.25">
      <c r="A12725">
        <v>159423</v>
      </c>
      <c r="B12725" t="s">
        <v>41</v>
      </c>
      <c r="E12725" t="s">
        <v>13900</v>
      </c>
      <c r="G12725" t="s">
        <v>220</v>
      </c>
      <c r="H12725" t="s">
        <v>230</v>
      </c>
      <c r="I12725" t="s">
        <v>13887</v>
      </c>
      <c r="J12725">
        <v>2013</v>
      </c>
      <c r="K12725">
        <v>9700</v>
      </c>
      <c r="L12725">
        <v>6</v>
      </c>
      <c r="M12725" t="s">
        <v>200</v>
      </c>
      <c r="N12725" t="s">
        <v>13884</v>
      </c>
      <c r="O12725" t="s">
        <v>9923</v>
      </c>
      <c r="P12725" t="s">
        <v>13898</v>
      </c>
    </row>
    <row r="12726" spans="1:16" x14ac:dyDescent="0.25">
      <c r="A12726">
        <v>159424</v>
      </c>
      <c r="B12726" t="s">
        <v>41</v>
      </c>
      <c r="E12726" t="s">
        <v>13901</v>
      </c>
      <c r="G12726" t="s">
        <v>220</v>
      </c>
      <c r="H12726" t="s">
        <v>230</v>
      </c>
      <c r="I12726" t="s">
        <v>13887</v>
      </c>
      <c r="J12726">
        <v>2013</v>
      </c>
      <c r="K12726">
        <v>9700</v>
      </c>
      <c r="L12726">
        <v>6</v>
      </c>
      <c r="M12726" t="s">
        <v>200</v>
      </c>
      <c r="N12726" t="s">
        <v>13884</v>
      </c>
      <c r="O12726" t="s">
        <v>9923</v>
      </c>
      <c r="P12726" t="s">
        <v>13898</v>
      </c>
    </row>
    <row r="12727" spans="1:16" x14ac:dyDescent="0.25">
      <c r="A12727">
        <v>159425</v>
      </c>
      <c r="B12727" t="s">
        <v>41</v>
      </c>
      <c r="E12727" t="s">
        <v>33</v>
      </c>
      <c r="G12727" t="s">
        <v>220</v>
      </c>
      <c r="H12727" t="s">
        <v>230</v>
      </c>
      <c r="I12727" t="s">
        <v>13902</v>
      </c>
      <c r="J12727">
        <v>2013</v>
      </c>
      <c r="K12727">
        <v>9400</v>
      </c>
      <c r="L12727">
        <v>6</v>
      </c>
      <c r="M12727" t="s">
        <v>200</v>
      </c>
      <c r="N12727" t="s">
        <v>13884</v>
      </c>
      <c r="O12727" t="s">
        <v>9923</v>
      </c>
      <c r="P12727" t="s">
        <v>13894</v>
      </c>
    </row>
    <row r="12728" spans="1:16" x14ac:dyDescent="0.25">
      <c r="A12728">
        <v>159457</v>
      </c>
      <c r="B12728" t="s">
        <v>42</v>
      </c>
      <c r="E12728" t="s">
        <v>13903</v>
      </c>
      <c r="G12728" t="s">
        <v>235</v>
      </c>
      <c r="H12728" t="s">
        <v>236</v>
      </c>
      <c r="I12728" t="s">
        <v>13812</v>
      </c>
      <c r="J12728">
        <v>2013</v>
      </c>
      <c r="K12728">
        <v>9400</v>
      </c>
      <c r="L12728">
        <v>10</v>
      </c>
      <c r="M12728" t="s">
        <v>200</v>
      </c>
      <c r="N12728" t="s">
        <v>13884</v>
      </c>
      <c r="O12728" t="s">
        <v>9923</v>
      </c>
      <c r="P12728" t="s">
        <v>13904</v>
      </c>
    </row>
    <row r="12729" spans="1:16" x14ac:dyDescent="0.25">
      <c r="A12729">
        <v>159458</v>
      </c>
      <c r="B12729" t="s">
        <v>42</v>
      </c>
      <c r="E12729" t="s">
        <v>13905</v>
      </c>
      <c r="G12729" t="s">
        <v>235</v>
      </c>
      <c r="H12729" t="s">
        <v>236</v>
      </c>
      <c r="I12729" t="s">
        <v>13812</v>
      </c>
      <c r="J12729">
        <v>2013</v>
      </c>
      <c r="K12729">
        <v>10000</v>
      </c>
      <c r="L12729">
        <v>10</v>
      </c>
      <c r="M12729" t="s">
        <v>200</v>
      </c>
      <c r="N12729" t="s">
        <v>13884</v>
      </c>
      <c r="O12729" t="s">
        <v>9923</v>
      </c>
      <c r="P12729" t="s">
        <v>13906</v>
      </c>
    </row>
    <row r="12730" spans="1:16" x14ac:dyDescent="0.25">
      <c r="A12730">
        <v>159459</v>
      </c>
      <c r="B12730" t="s">
        <v>42</v>
      </c>
      <c r="E12730" t="s">
        <v>13907</v>
      </c>
      <c r="G12730" t="s">
        <v>235</v>
      </c>
      <c r="H12730" t="s">
        <v>236</v>
      </c>
      <c r="I12730" t="s">
        <v>13812</v>
      </c>
      <c r="J12730">
        <v>2013</v>
      </c>
      <c r="K12730">
        <v>9400</v>
      </c>
      <c r="L12730">
        <v>10</v>
      </c>
      <c r="M12730" t="s">
        <v>200</v>
      </c>
      <c r="N12730" t="s">
        <v>13884</v>
      </c>
      <c r="O12730" t="s">
        <v>9923</v>
      </c>
      <c r="P12730" t="s">
        <v>13904</v>
      </c>
    </row>
    <row r="12731" spans="1:16" x14ac:dyDescent="0.25">
      <c r="A12731">
        <v>159460</v>
      </c>
      <c r="B12731" t="s">
        <v>42</v>
      </c>
      <c r="E12731" t="s">
        <v>13908</v>
      </c>
      <c r="G12731" t="s">
        <v>235</v>
      </c>
      <c r="H12731" t="s">
        <v>236</v>
      </c>
      <c r="I12731" t="s">
        <v>13812</v>
      </c>
      <c r="J12731">
        <v>2013</v>
      </c>
      <c r="K12731">
        <v>10000</v>
      </c>
      <c r="L12731">
        <v>10</v>
      </c>
      <c r="M12731" t="s">
        <v>200</v>
      </c>
      <c r="N12731" t="s">
        <v>13884</v>
      </c>
      <c r="O12731" t="s">
        <v>9923</v>
      </c>
      <c r="P12731" t="s">
        <v>13906</v>
      </c>
    </row>
    <row r="12732" spans="1:16" x14ac:dyDescent="0.25">
      <c r="A12732">
        <v>159461</v>
      </c>
      <c r="B12732" t="s">
        <v>42</v>
      </c>
      <c r="E12732" t="s">
        <v>108</v>
      </c>
      <c r="G12732" t="s">
        <v>235</v>
      </c>
      <c r="H12732" t="s">
        <v>236</v>
      </c>
      <c r="I12732" t="s">
        <v>13812</v>
      </c>
      <c r="J12732">
        <v>2013</v>
      </c>
      <c r="K12732">
        <v>10000</v>
      </c>
      <c r="L12732">
        <v>10</v>
      </c>
      <c r="M12732" t="s">
        <v>200</v>
      </c>
      <c r="N12732" t="s">
        <v>13884</v>
      </c>
      <c r="O12732" t="s">
        <v>9923</v>
      </c>
      <c r="P12732" t="s">
        <v>13906</v>
      </c>
    </row>
    <row r="12733" spans="1:16" x14ac:dyDescent="0.25">
      <c r="A12733">
        <v>159462</v>
      </c>
      <c r="B12733" t="s">
        <v>42</v>
      </c>
      <c r="E12733" t="s">
        <v>13909</v>
      </c>
      <c r="G12733" t="s">
        <v>235</v>
      </c>
      <c r="H12733" t="s">
        <v>236</v>
      </c>
      <c r="I12733" t="s">
        <v>13812</v>
      </c>
      <c r="J12733">
        <v>2013</v>
      </c>
      <c r="K12733">
        <v>9400</v>
      </c>
      <c r="L12733">
        <v>10</v>
      </c>
      <c r="M12733" t="s">
        <v>200</v>
      </c>
      <c r="N12733" t="s">
        <v>13884</v>
      </c>
      <c r="O12733" t="s">
        <v>9923</v>
      </c>
      <c r="P12733" t="s">
        <v>13904</v>
      </c>
    </row>
    <row r="12734" spans="1:16" x14ac:dyDescent="0.25">
      <c r="A12734">
        <v>159463</v>
      </c>
      <c r="B12734" t="s">
        <v>41</v>
      </c>
      <c r="E12734" t="s">
        <v>13910</v>
      </c>
      <c r="G12734" t="s">
        <v>235</v>
      </c>
      <c r="H12734" t="s">
        <v>294</v>
      </c>
      <c r="I12734" t="s">
        <v>13699</v>
      </c>
      <c r="J12734">
        <v>2013</v>
      </c>
      <c r="K12734">
        <v>9400</v>
      </c>
      <c r="L12734">
        <v>10</v>
      </c>
      <c r="M12734" t="s">
        <v>200</v>
      </c>
      <c r="N12734" t="s">
        <v>13884</v>
      </c>
      <c r="O12734" t="s">
        <v>9923</v>
      </c>
      <c r="P12734" t="s">
        <v>13911</v>
      </c>
    </row>
    <row r="12735" spans="1:16" x14ac:dyDescent="0.25">
      <c r="A12735">
        <v>159464</v>
      </c>
      <c r="B12735" t="s">
        <v>41</v>
      </c>
      <c r="E12735" t="s">
        <v>13912</v>
      </c>
      <c r="G12735" t="s">
        <v>235</v>
      </c>
      <c r="H12735" t="s">
        <v>294</v>
      </c>
      <c r="I12735" t="s">
        <v>13699</v>
      </c>
      <c r="J12735">
        <v>2013</v>
      </c>
      <c r="K12735">
        <v>9400</v>
      </c>
      <c r="L12735">
        <v>10</v>
      </c>
      <c r="M12735" t="s">
        <v>200</v>
      </c>
      <c r="N12735" t="s">
        <v>13884</v>
      </c>
      <c r="O12735" t="s">
        <v>9923</v>
      </c>
      <c r="P12735" t="s">
        <v>13911</v>
      </c>
    </row>
    <row r="12736" spans="1:16" x14ac:dyDescent="0.25">
      <c r="A12736">
        <v>159467</v>
      </c>
      <c r="B12736" t="s">
        <v>41</v>
      </c>
      <c r="E12736" t="s">
        <v>13913</v>
      </c>
      <c r="G12736" t="s">
        <v>235</v>
      </c>
      <c r="H12736" t="s">
        <v>294</v>
      </c>
      <c r="I12736" t="s">
        <v>13699</v>
      </c>
      <c r="J12736">
        <v>2013</v>
      </c>
      <c r="K12736">
        <v>10300</v>
      </c>
      <c r="L12736">
        <v>10</v>
      </c>
      <c r="M12736" t="s">
        <v>200</v>
      </c>
      <c r="N12736" t="s">
        <v>13884</v>
      </c>
      <c r="O12736" t="s">
        <v>9923</v>
      </c>
      <c r="P12736" t="s">
        <v>13911</v>
      </c>
    </row>
    <row r="12737" spans="1:16" x14ac:dyDescent="0.25">
      <c r="A12737">
        <v>159468</v>
      </c>
      <c r="B12737" t="s">
        <v>41</v>
      </c>
      <c r="E12737" t="s">
        <v>34</v>
      </c>
      <c r="G12737" t="s">
        <v>235</v>
      </c>
      <c r="H12737" t="s">
        <v>294</v>
      </c>
      <c r="I12737" t="s">
        <v>13699</v>
      </c>
      <c r="J12737">
        <v>2013</v>
      </c>
      <c r="K12737">
        <v>9400</v>
      </c>
      <c r="L12737">
        <v>10</v>
      </c>
      <c r="M12737" t="s">
        <v>200</v>
      </c>
      <c r="N12737" t="s">
        <v>13884</v>
      </c>
      <c r="O12737" t="s">
        <v>9923</v>
      </c>
      <c r="P12737" t="s">
        <v>13911</v>
      </c>
    </row>
    <row r="12738" spans="1:16" x14ac:dyDescent="0.25">
      <c r="A12738">
        <v>159469</v>
      </c>
      <c r="B12738" t="s">
        <v>41</v>
      </c>
      <c r="E12738" t="s">
        <v>13914</v>
      </c>
      <c r="G12738" t="s">
        <v>235</v>
      </c>
      <c r="H12738" t="s">
        <v>294</v>
      </c>
      <c r="I12738" t="s">
        <v>13699</v>
      </c>
      <c r="J12738">
        <v>2013</v>
      </c>
      <c r="K12738">
        <v>10300</v>
      </c>
      <c r="L12738">
        <v>10</v>
      </c>
      <c r="M12738" t="s">
        <v>200</v>
      </c>
      <c r="N12738" t="s">
        <v>13884</v>
      </c>
      <c r="O12738" t="s">
        <v>9923</v>
      </c>
      <c r="P12738" t="s">
        <v>13911</v>
      </c>
    </row>
    <row r="12739" spans="1:16" x14ac:dyDescent="0.25">
      <c r="A12739">
        <v>159470</v>
      </c>
      <c r="B12739" t="s">
        <v>41</v>
      </c>
      <c r="E12739" t="s">
        <v>13915</v>
      </c>
      <c r="G12739" t="s">
        <v>235</v>
      </c>
      <c r="H12739" t="s">
        <v>294</v>
      </c>
      <c r="I12739" t="s">
        <v>13699</v>
      </c>
      <c r="J12739">
        <v>2013</v>
      </c>
      <c r="K12739">
        <v>9400</v>
      </c>
      <c r="L12739">
        <v>10</v>
      </c>
      <c r="M12739" t="s">
        <v>200</v>
      </c>
      <c r="N12739" t="s">
        <v>13884</v>
      </c>
      <c r="O12739" t="s">
        <v>9923</v>
      </c>
      <c r="P12739" t="s">
        <v>13911</v>
      </c>
    </row>
    <row r="12740" spans="1:16" x14ac:dyDescent="0.25">
      <c r="A12740">
        <v>159471</v>
      </c>
      <c r="B12740" t="s">
        <v>41</v>
      </c>
      <c r="E12740" t="s">
        <v>13916</v>
      </c>
      <c r="G12740" t="s">
        <v>235</v>
      </c>
      <c r="H12740" t="s">
        <v>294</v>
      </c>
      <c r="I12740" t="s">
        <v>13699</v>
      </c>
      <c r="J12740">
        <v>2013</v>
      </c>
      <c r="K12740">
        <v>9400</v>
      </c>
      <c r="L12740">
        <v>10</v>
      </c>
      <c r="M12740" t="s">
        <v>200</v>
      </c>
      <c r="N12740" t="s">
        <v>13884</v>
      </c>
      <c r="O12740" t="s">
        <v>9923</v>
      </c>
      <c r="P12740" t="s">
        <v>13911</v>
      </c>
    </row>
    <row r="12741" spans="1:16" x14ac:dyDescent="0.25">
      <c r="A12741">
        <v>159472</v>
      </c>
      <c r="B12741" t="s">
        <v>41</v>
      </c>
      <c r="E12741" t="s">
        <v>82</v>
      </c>
      <c r="G12741" t="s">
        <v>235</v>
      </c>
      <c r="H12741" t="s">
        <v>294</v>
      </c>
      <c r="I12741" t="s">
        <v>13699</v>
      </c>
      <c r="J12741">
        <v>2013</v>
      </c>
      <c r="K12741">
        <v>8900</v>
      </c>
      <c r="L12741">
        <v>10</v>
      </c>
      <c r="M12741" t="s">
        <v>200</v>
      </c>
      <c r="N12741" t="s">
        <v>13884</v>
      </c>
      <c r="O12741" t="s">
        <v>9923</v>
      </c>
      <c r="P12741" t="s">
        <v>13917</v>
      </c>
    </row>
    <row r="12742" spans="1:16" x14ac:dyDescent="0.25">
      <c r="A12742">
        <v>159473</v>
      </c>
      <c r="B12742" t="s">
        <v>41</v>
      </c>
      <c r="E12742" t="s">
        <v>13918</v>
      </c>
      <c r="G12742" t="s">
        <v>235</v>
      </c>
      <c r="H12742" t="s">
        <v>294</v>
      </c>
      <c r="I12742" t="s">
        <v>13699</v>
      </c>
      <c r="J12742">
        <v>2013</v>
      </c>
      <c r="K12742">
        <v>9700</v>
      </c>
      <c r="L12742">
        <v>10</v>
      </c>
      <c r="M12742" t="s">
        <v>200</v>
      </c>
      <c r="N12742" t="s">
        <v>13884</v>
      </c>
      <c r="O12742" t="s">
        <v>9923</v>
      </c>
      <c r="P12742" t="s">
        <v>13917</v>
      </c>
    </row>
    <row r="12743" spans="1:16" x14ac:dyDescent="0.25">
      <c r="A12743">
        <v>159474</v>
      </c>
      <c r="B12743" t="s">
        <v>41</v>
      </c>
      <c r="E12743" t="s">
        <v>13919</v>
      </c>
      <c r="G12743" t="s">
        <v>235</v>
      </c>
      <c r="H12743" t="s">
        <v>294</v>
      </c>
      <c r="I12743" t="s">
        <v>13699</v>
      </c>
      <c r="J12743">
        <v>2013</v>
      </c>
      <c r="K12743">
        <v>9700</v>
      </c>
      <c r="L12743">
        <v>10</v>
      </c>
      <c r="M12743" t="s">
        <v>200</v>
      </c>
      <c r="N12743" t="s">
        <v>13884</v>
      </c>
      <c r="O12743" t="s">
        <v>9923</v>
      </c>
      <c r="P12743" t="s">
        <v>13917</v>
      </c>
    </row>
    <row r="12744" spans="1:16" x14ac:dyDescent="0.25">
      <c r="A12744">
        <v>159475</v>
      </c>
      <c r="B12744" t="s">
        <v>41</v>
      </c>
      <c r="E12744" t="s">
        <v>81</v>
      </c>
      <c r="G12744" t="s">
        <v>235</v>
      </c>
      <c r="H12744" t="s">
        <v>294</v>
      </c>
      <c r="I12744" t="s">
        <v>13699</v>
      </c>
      <c r="J12744">
        <v>2013</v>
      </c>
      <c r="K12744">
        <v>9700</v>
      </c>
      <c r="L12744">
        <v>10</v>
      </c>
      <c r="M12744" t="s">
        <v>200</v>
      </c>
      <c r="N12744" t="s">
        <v>13884</v>
      </c>
      <c r="O12744" t="s">
        <v>9923</v>
      </c>
      <c r="P12744" t="s">
        <v>13917</v>
      </c>
    </row>
    <row r="12745" spans="1:16" x14ac:dyDescent="0.25">
      <c r="A12745">
        <v>159476</v>
      </c>
      <c r="B12745" t="s">
        <v>41</v>
      </c>
      <c r="E12745" t="s">
        <v>13920</v>
      </c>
      <c r="G12745" t="s">
        <v>235</v>
      </c>
      <c r="H12745" t="s">
        <v>294</v>
      </c>
      <c r="I12745" t="s">
        <v>13699</v>
      </c>
      <c r="J12745">
        <v>2013</v>
      </c>
      <c r="K12745">
        <v>9700</v>
      </c>
      <c r="L12745">
        <v>10</v>
      </c>
      <c r="M12745" t="s">
        <v>200</v>
      </c>
      <c r="N12745" t="s">
        <v>13884</v>
      </c>
      <c r="O12745" t="s">
        <v>9923</v>
      </c>
      <c r="P12745" t="s">
        <v>13917</v>
      </c>
    </row>
    <row r="12746" spans="1:16" x14ac:dyDescent="0.25">
      <c r="A12746">
        <v>159477</v>
      </c>
      <c r="B12746" t="s">
        <v>41</v>
      </c>
      <c r="E12746" t="s">
        <v>13921</v>
      </c>
      <c r="G12746" t="s">
        <v>235</v>
      </c>
      <c r="H12746" t="s">
        <v>294</v>
      </c>
      <c r="I12746" t="s">
        <v>13699</v>
      </c>
      <c r="J12746">
        <v>2013</v>
      </c>
      <c r="K12746">
        <v>9700</v>
      </c>
      <c r="L12746">
        <v>10</v>
      </c>
      <c r="M12746" t="s">
        <v>200</v>
      </c>
      <c r="N12746" t="s">
        <v>13884</v>
      </c>
      <c r="O12746" t="s">
        <v>9923</v>
      </c>
      <c r="P12746" t="s">
        <v>13917</v>
      </c>
    </row>
    <row r="12747" spans="1:16" x14ac:dyDescent="0.25">
      <c r="A12747">
        <v>159478</v>
      </c>
      <c r="B12747" t="s">
        <v>41</v>
      </c>
      <c r="E12747" t="s">
        <v>13922</v>
      </c>
      <c r="G12747" t="s">
        <v>235</v>
      </c>
      <c r="H12747" t="s">
        <v>294</v>
      </c>
      <c r="I12747" t="s">
        <v>13699</v>
      </c>
      <c r="J12747">
        <v>2013</v>
      </c>
      <c r="K12747">
        <v>8900</v>
      </c>
      <c r="L12747">
        <v>10</v>
      </c>
      <c r="M12747" t="s">
        <v>200</v>
      </c>
      <c r="N12747" t="s">
        <v>13884</v>
      </c>
      <c r="O12747" t="s">
        <v>9923</v>
      </c>
      <c r="P12747" t="s">
        <v>13917</v>
      </c>
    </row>
    <row r="12748" spans="1:16" x14ac:dyDescent="0.25">
      <c r="A12748">
        <v>159479</v>
      </c>
      <c r="B12748" t="s">
        <v>41</v>
      </c>
      <c r="E12748" t="s">
        <v>13923</v>
      </c>
      <c r="G12748" t="s">
        <v>235</v>
      </c>
      <c r="H12748" t="s">
        <v>294</v>
      </c>
      <c r="I12748" t="s">
        <v>13699</v>
      </c>
      <c r="J12748">
        <v>2013</v>
      </c>
      <c r="K12748">
        <v>8900</v>
      </c>
      <c r="L12748">
        <v>10</v>
      </c>
      <c r="M12748" t="s">
        <v>200</v>
      </c>
      <c r="N12748" t="s">
        <v>13884</v>
      </c>
      <c r="O12748" t="s">
        <v>9923</v>
      </c>
      <c r="P12748" t="s">
        <v>13917</v>
      </c>
    </row>
    <row r="12749" spans="1:16" x14ac:dyDescent="0.25">
      <c r="A12749">
        <v>159480</v>
      </c>
      <c r="B12749" t="s">
        <v>41</v>
      </c>
      <c r="E12749" t="s">
        <v>13924</v>
      </c>
      <c r="G12749" t="s">
        <v>235</v>
      </c>
      <c r="H12749" t="s">
        <v>294</v>
      </c>
      <c r="I12749" t="s">
        <v>13699</v>
      </c>
      <c r="J12749">
        <v>2013</v>
      </c>
      <c r="K12749">
        <v>9700</v>
      </c>
      <c r="L12749">
        <v>10</v>
      </c>
      <c r="M12749" t="s">
        <v>200</v>
      </c>
      <c r="N12749" t="s">
        <v>13884</v>
      </c>
      <c r="O12749" t="s">
        <v>9923</v>
      </c>
      <c r="P12749" t="s">
        <v>13917</v>
      </c>
    </row>
    <row r="12750" spans="1:16" x14ac:dyDescent="0.25">
      <c r="A12750">
        <v>159481</v>
      </c>
      <c r="B12750" t="s">
        <v>40</v>
      </c>
      <c r="E12750" t="s">
        <v>13925</v>
      </c>
      <c r="G12750" t="s">
        <v>297</v>
      </c>
      <c r="H12750" t="s">
        <v>13926</v>
      </c>
      <c r="I12750" t="s">
        <v>13927</v>
      </c>
      <c r="J12750">
        <v>2013</v>
      </c>
      <c r="K12750">
        <v>10000</v>
      </c>
      <c r="L12750">
        <v>8</v>
      </c>
      <c r="M12750" t="s">
        <v>200</v>
      </c>
      <c r="N12750" t="s">
        <v>13884</v>
      </c>
      <c r="O12750" t="s">
        <v>9923</v>
      </c>
      <c r="P12750" t="s">
        <v>13928</v>
      </c>
    </row>
    <row r="12751" spans="1:16" x14ac:dyDescent="0.25">
      <c r="A12751">
        <v>159482</v>
      </c>
      <c r="B12751" t="s">
        <v>67</v>
      </c>
      <c r="E12751" t="s">
        <v>13929</v>
      </c>
      <c r="G12751" t="s">
        <v>279</v>
      </c>
      <c r="H12751" t="s">
        <v>280</v>
      </c>
      <c r="I12751" t="s">
        <v>13746</v>
      </c>
      <c r="J12751">
        <v>2013</v>
      </c>
      <c r="K12751">
        <v>9400</v>
      </c>
      <c r="L12751">
        <v>13</v>
      </c>
      <c r="M12751" t="s">
        <v>200</v>
      </c>
      <c r="N12751" t="s">
        <v>13884</v>
      </c>
      <c r="O12751" t="s">
        <v>9923</v>
      </c>
      <c r="P12751" t="s">
        <v>13930</v>
      </c>
    </row>
    <row r="12752" spans="1:16" x14ac:dyDescent="0.25">
      <c r="A12752">
        <v>159483</v>
      </c>
      <c r="B12752" t="s">
        <v>67</v>
      </c>
      <c r="E12752" t="s">
        <v>13931</v>
      </c>
      <c r="G12752" t="s">
        <v>279</v>
      </c>
      <c r="H12752" t="s">
        <v>280</v>
      </c>
      <c r="I12752" t="s">
        <v>13746</v>
      </c>
      <c r="J12752">
        <v>2013</v>
      </c>
      <c r="K12752">
        <v>9400</v>
      </c>
      <c r="L12752">
        <v>13</v>
      </c>
      <c r="M12752" t="s">
        <v>200</v>
      </c>
      <c r="N12752" t="s">
        <v>13884</v>
      </c>
      <c r="O12752" t="s">
        <v>9923</v>
      </c>
      <c r="P12752" t="s">
        <v>13930</v>
      </c>
    </row>
    <row r="12753" spans="1:16" x14ac:dyDescent="0.25">
      <c r="A12753">
        <v>159484</v>
      </c>
      <c r="B12753" t="s">
        <v>67</v>
      </c>
      <c r="E12753" t="s">
        <v>13932</v>
      </c>
      <c r="G12753" t="s">
        <v>279</v>
      </c>
      <c r="H12753" t="s">
        <v>280</v>
      </c>
      <c r="I12753" t="s">
        <v>13746</v>
      </c>
      <c r="J12753">
        <v>2013</v>
      </c>
      <c r="K12753">
        <v>9400</v>
      </c>
      <c r="L12753">
        <v>13</v>
      </c>
      <c r="M12753" t="s">
        <v>200</v>
      </c>
      <c r="N12753" t="s">
        <v>13884</v>
      </c>
      <c r="O12753" t="s">
        <v>9923</v>
      </c>
      <c r="P12753" t="s">
        <v>13930</v>
      </c>
    </row>
    <row r="12754" spans="1:16" x14ac:dyDescent="0.25">
      <c r="A12754">
        <v>159485</v>
      </c>
      <c r="B12754" t="s">
        <v>67</v>
      </c>
      <c r="E12754" t="s">
        <v>13933</v>
      </c>
      <c r="G12754" t="s">
        <v>279</v>
      </c>
      <c r="H12754" t="s">
        <v>280</v>
      </c>
      <c r="I12754" t="s">
        <v>13746</v>
      </c>
      <c r="J12754">
        <v>2013</v>
      </c>
      <c r="K12754">
        <v>9400</v>
      </c>
      <c r="L12754">
        <v>13</v>
      </c>
      <c r="M12754" t="s">
        <v>200</v>
      </c>
      <c r="N12754" t="s">
        <v>13884</v>
      </c>
      <c r="O12754" t="s">
        <v>9923</v>
      </c>
      <c r="P12754" t="s">
        <v>13930</v>
      </c>
    </row>
    <row r="12755" spans="1:16" x14ac:dyDescent="0.25">
      <c r="A12755">
        <v>159486</v>
      </c>
      <c r="B12755" t="s">
        <v>67</v>
      </c>
      <c r="E12755" t="s">
        <v>13934</v>
      </c>
      <c r="G12755" t="s">
        <v>279</v>
      </c>
      <c r="H12755" t="s">
        <v>280</v>
      </c>
      <c r="I12755" t="s">
        <v>13746</v>
      </c>
      <c r="J12755">
        <v>2013</v>
      </c>
      <c r="K12755">
        <v>9400</v>
      </c>
      <c r="L12755">
        <v>13</v>
      </c>
      <c r="M12755" t="s">
        <v>200</v>
      </c>
      <c r="N12755" t="s">
        <v>13884</v>
      </c>
      <c r="O12755" t="s">
        <v>9923</v>
      </c>
      <c r="P12755" t="s">
        <v>13930</v>
      </c>
    </row>
    <row r="12756" spans="1:16" x14ac:dyDescent="0.25">
      <c r="A12756">
        <v>159488</v>
      </c>
      <c r="B12756" t="s">
        <v>67</v>
      </c>
      <c r="E12756" t="s">
        <v>13935</v>
      </c>
      <c r="G12756" t="s">
        <v>279</v>
      </c>
      <c r="H12756" t="s">
        <v>280</v>
      </c>
      <c r="I12756" t="s">
        <v>13746</v>
      </c>
      <c r="J12756">
        <v>2013</v>
      </c>
      <c r="K12756">
        <v>10000</v>
      </c>
      <c r="L12756">
        <v>13</v>
      </c>
      <c r="M12756" t="s">
        <v>200</v>
      </c>
      <c r="N12756" t="s">
        <v>13884</v>
      </c>
      <c r="O12756" t="s">
        <v>9923</v>
      </c>
      <c r="P12756" t="s">
        <v>13936</v>
      </c>
    </row>
    <row r="12757" spans="1:16" x14ac:dyDescent="0.25">
      <c r="A12757">
        <v>159489</v>
      </c>
      <c r="B12757" t="s">
        <v>67</v>
      </c>
      <c r="E12757" t="s">
        <v>13937</v>
      </c>
      <c r="G12757" t="s">
        <v>279</v>
      </c>
      <c r="H12757" t="s">
        <v>280</v>
      </c>
      <c r="I12757" t="s">
        <v>13746</v>
      </c>
      <c r="J12757">
        <v>2013</v>
      </c>
      <c r="K12757">
        <v>10000</v>
      </c>
      <c r="L12757">
        <v>13</v>
      </c>
      <c r="M12757" t="s">
        <v>200</v>
      </c>
      <c r="N12757" t="s">
        <v>13884</v>
      </c>
      <c r="O12757" t="s">
        <v>9923</v>
      </c>
      <c r="P12757" t="s">
        <v>13936</v>
      </c>
    </row>
    <row r="12758" spans="1:16" x14ac:dyDescent="0.25">
      <c r="A12758">
        <v>159491</v>
      </c>
      <c r="B12758" t="s">
        <v>10049</v>
      </c>
      <c r="E12758" t="s">
        <v>13938</v>
      </c>
      <c r="G12758" t="s">
        <v>264</v>
      </c>
      <c r="H12758" t="s">
        <v>11915</v>
      </c>
      <c r="I12758" t="s">
        <v>11916</v>
      </c>
      <c r="J12758">
        <v>2013</v>
      </c>
      <c r="K12758">
        <v>9400</v>
      </c>
      <c r="L12758">
        <v>33</v>
      </c>
      <c r="M12758" t="s">
        <v>200</v>
      </c>
      <c r="N12758" t="s">
        <v>13884</v>
      </c>
      <c r="O12758" t="s">
        <v>9923</v>
      </c>
      <c r="P12758" t="s">
        <v>13939</v>
      </c>
    </row>
    <row r="12759" spans="1:16" x14ac:dyDescent="0.25">
      <c r="A12759">
        <v>159492</v>
      </c>
      <c r="B12759" t="s">
        <v>10049</v>
      </c>
      <c r="E12759" t="s">
        <v>13940</v>
      </c>
      <c r="G12759" t="s">
        <v>264</v>
      </c>
      <c r="H12759" t="s">
        <v>11915</v>
      </c>
      <c r="I12759" t="s">
        <v>11916</v>
      </c>
      <c r="J12759">
        <v>2013</v>
      </c>
      <c r="K12759">
        <v>9400</v>
      </c>
      <c r="L12759">
        <v>33</v>
      </c>
      <c r="M12759" t="s">
        <v>200</v>
      </c>
      <c r="N12759" t="s">
        <v>13884</v>
      </c>
      <c r="O12759" t="s">
        <v>9923</v>
      </c>
      <c r="P12759" t="s">
        <v>13939</v>
      </c>
    </row>
    <row r="12760" spans="1:16" x14ac:dyDescent="0.25">
      <c r="A12760">
        <v>159493</v>
      </c>
      <c r="B12760" t="s">
        <v>10049</v>
      </c>
      <c r="E12760" t="s">
        <v>13941</v>
      </c>
      <c r="G12760" t="s">
        <v>264</v>
      </c>
      <c r="H12760" t="s">
        <v>11915</v>
      </c>
      <c r="I12760" t="s">
        <v>11916</v>
      </c>
      <c r="J12760">
        <v>2013</v>
      </c>
      <c r="K12760">
        <v>9400</v>
      </c>
      <c r="L12760">
        <v>33</v>
      </c>
      <c r="M12760" t="s">
        <v>200</v>
      </c>
      <c r="N12760" t="s">
        <v>13884</v>
      </c>
      <c r="O12760" t="s">
        <v>9923</v>
      </c>
      <c r="P12760" t="s">
        <v>13939</v>
      </c>
    </row>
    <row r="12761" spans="1:16" x14ac:dyDescent="0.25">
      <c r="A12761">
        <v>159494</v>
      </c>
      <c r="B12761" t="s">
        <v>10049</v>
      </c>
      <c r="E12761" t="s">
        <v>13942</v>
      </c>
      <c r="G12761" t="s">
        <v>264</v>
      </c>
      <c r="H12761" t="s">
        <v>11915</v>
      </c>
      <c r="I12761" t="s">
        <v>11916</v>
      </c>
      <c r="J12761">
        <v>2013</v>
      </c>
      <c r="K12761">
        <v>8900</v>
      </c>
      <c r="L12761">
        <v>33</v>
      </c>
      <c r="M12761" t="s">
        <v>200</v>
      </c>
      <c r="N12761" t="s">
        <v>13884</v>
      </c>
      <c r="O12761" t="s">
        <v>9923</v>
      </c>
      <c r="P12761" t="s">
        <v>13943</v>
      </c>
    </row>
    <row r="12762" spans="1:16" x14ac:dyDescent="0.25">
      <c r="A12762">
        <v>159495</v>
      </c>
      <c r="B12762" t="s">
        <v>43</v>
      </c>
      <c r="E12762" t="s">
        <v>13944</v>
      </c>
      <c r="G12762" t="s">
        <v>264</v>
      </c>
      <c r="H12762" t="s">
        <v>13783</v>
      </c>
      <c r="I12762" t="s">
        <v>13784</v>
      </c>
      <c r="J12762">
        <v>2013</v>
      </c>
      <c r="K12762">
        <v>9400</v>
      </c>
      <c r="L12762">
        <v>33</v>
      </c>
      <c r="M12762" t="s">
        <v>200</v>
      </c>
      <c r="N12762" t="s">
        <v>13884</v>
      </c>
      <c r="O12762" t="s">
        <v>9923</v>
      </c>
      <c r="P12762" t="s">
        <v>13945</v>
      </c>
    </row>
    <row r="12763" spans="1:16" x14ac:dyDescent="0.25">
      <c r="A12763">
        <v>159496</v>
      </c>
      <c r="B12763" t="s">
        <v>43</v>
      </c>
      <c r="E12763" t="s">
        <v>13946</v>
      </c>
      <c r="G12763" t="s">
        <v>264</v>
      </c>
      <c r="H12763" t="s">
        <v>13783</v>
      </c>
      <c r="I12763" t="s">
        <v>13784</v>
      </c>
      <c r="J12763">
        <v>2013</v>
      </c>
      <c r="K12763">
        <v>9400</v>
      </c>
      <c r="L12763">
        <v>33</v>
      </c>
      <c r="M12763" t="s">
        <v>200</v>
      </c>
      <c r="N12763" t="s">
        <v>13884</v>
      </c>
      <c r="O12763" t="s">
        <v>9923</v>
      </c>
      <c r="P12763" t="s">
        <v>13945</v>
      </c>
    </row>
    <row r="12764" spans="1:16" x14ac:dyDescent="0.25">
      <c r="A12764">
        <v>159497</v>
      </c>
      <c r="B12764" t="s">
        <v>43</v>
      </c>
      <c r="E12764" t="s">
        <v>13947</v>
      </c>
      <c r="G12764" t="s">
        <v>264</v>
      </c>
      <c r="H12764" t="s">
        <v>13783</v>
      </c>
      <c r="I12764" t="s">
        <v>13784</v>
      </c>
      <c r="J12764">
        <v>2013</v>
      </c>
      <c r="K12764">
        <v>9400</v>
      </c>
      <c r="L12764">
        <v>33</v>
      </c>
      <c r="M12764" t="s">
        <v>200</v>
      </c>
      <c r="N12764" t="s">
        <v>13884</v>
      </c>
      <c r="O12764" t="s">
        <v>9923</v>
      </c>
      <c r="P12764" t="s">
        <v>13945</v>
      </c>
    </row>
    <row r="12765" spans="1:16" x14ac:dyDescent="0.25">
      <c r="A12765">
        <v>159498</v>
      </c>
      <c r="B12765" t="s">
        <v>43</v>
      </c>
      <c r="E12765" t="s">
        <v>13948</v>
      </c>
      <c r="G12765" t="s">
        <v>264</v>
      </c>
      <c r="H12765" t="s">
        <v>13783</v>
      </c>
      <c r="I12765" t="s">
        <v>13784</v>
      </c>
      <c r="J12765">
        <v>2013</v>
      </c>
      <c r="K12765">
        <v>9400</v>
      </c>
      <c r="L12765">
        <v>33</v>
      </c>
      <c r="M12765" t="s">
        <v>200</v>
      </c>
      <c r="N12765" t="s">
        <v>13884</v>
      </c>
      <c r="O12765" t="s">
        <v>9923</v>
      </c>
      <c r="P12765" t="s">
        <v>13945</v>
      </c>
    </row>
    <row r="12766" spans="1:16" x14ac:dyDescent="0.25">
      <c r="A12766">
        <v>159499</v>
      </c>
      <c r="B12766" t="s">
        <v>62</v>
      </c>
      <c r="E12766" t="s">
        <v>13949</v>
      </c>
      <c r="G12766" t="s">
        <v>317</v>
      </c>
      <c r="H12766" t="s">
        <v>318</v>
      </c>
      <c r="I12766" t="s">
        <v>13797</v>
      </c>
      <c r="J12766">
        <v>2013</v>
      </c>
      <c r="K12766">
        <v>10300</v>
      </c>
      <c r="L12766">
        <v>28</v>
      </c>
      <c r="M12766" t="s">
        <v>200</v>
      </c>
      <c r="N12766" t="s">
        <v>13884</v>
      </c>
      <c r="O12766" t="s">
        <v>9923</v>
      </c>
      <c r="P12766" t="s">
        <v>13798</v>
      </c>
    </row>
    <row r="12767" spans="1:16" x14ac:dyDescent="0.25">
      <c r="A12767">
        <v>159501</v>
      </c>
      <c r="B12767" t="s">
        <v>62</v>
      </c>
      <c r="E12767" t="s">
        <v>13950</v>
      </c>
      <c r="G12767" t="s">
        <v>317</v>
      </c>
      <c r="H12767" t="s">
        <v>318</v>
      </c>
      <c r="I12767" t="s">
        <v>13797</v>
      </c>
      <c r="J12767">
        <v>2013</v>
      </c>
      <c r="K12767">
        <v>10000</v>
      </c>
      <c r="L12767">
        <v>28</v>
      </c>
      <c r="M12767" t="s">
        <v>200</v>
      </c>
      <c r="N12767" t="s">
        <v>13884</v>
      </c>
      <c r="O12767" t="s">
        <v>9923</v>
      </c>
      <c r="P12767" t="s">
        <v>13801</v>
      </c>
    </row>
    <row r="12768" spans="1:16" x14ac:dyDescent="0.25">
      <c r="A12768">
        <v>159502</v>
      </c>
      <c r="B12768" t="s">
        <v>62</v>
      </c>
      <c r="E12768" t="s">
        <v>13951</v>
      </c>
      <c r="G12768" t="s">
        <v>317</v>
      </c>
      <c r="H12768" t="s">
        <v>318</v>
      </c>
      <c r="I12768" t="s">
        <v>13797</v>
      </c>
      <c r="J12768">
        <v>2013</v>
      </c>
      <c r="K12768">
        <v>10000</v>
      </c>
      <c r="L12768">
        <v>28</v>
      </c>
      <c r="M12768" t="s">
        <v>200</v>
      </c>
      <c r="N12768" t="s">
        <v>13884</v>
      </c>
      <c r="O12768" t="s">
        <v>9923</v>
      </c>
      <c r="P12768" t="s">
        <v>13801</v>
      </c>
    </row>
    <row r="12769" spans="1:16" x14ac:dyDescent="0.25">
      <c r="A12769">
        <v>159503</v>
      </c>
      <c r="B12769" t="s">
        <v>62</v>
      </c>
      <c r="E12769" t="s">
        <v>13952</v>
      </c>
      <c r="G12769" t="s">
        <v>317</v>
      </c>
      <c r="H12769" t="s">
        <v>318</v>
      </c>
      <c r="I12769" t="s">
        <v>13797</v>
      </c>
      <c r="J12769">
        <v>2013</v>
      </c>
      <c r="K12769">
        <v>10000</v>
      </c>
      <c r="L12769">
        <v>28</v>
      </c>
      <c r="M12769" t="s">
        <v>200</v>
      </c>
      <c r="N12769" t="s">
        <v>13884</v>
      </c>
      <c r="O12769" t="s">
        <v>9923</v>
      </c>
      <c r="P12769" t="s">
        <v>13801</v>
      </c>
    </row>
    <row r="12770" spans="1:16" x14ac:dyDescent="0.25">
      <c r="A12770">
        <v>159504</v>
      </c>
      <c r="B12770" t="s">
        <v>42</v>
      </c>
      <c r="E12770" t="s">
        <v>13953</v>
      </c>
      <c r="G12770" t="s">
        <v>235</v>
      </c>
      <c r="H12770" t="s">
        <v>236</v>
      </c>
      <c r="I12770" t="s">
        <v>13812</v>
      </c>
      <c r="J12770">
        <v>2013</v>
      </c>
      <c r="K12770">
        <v>10000</v>
      </c>
      <c r="L12770">
        <v>10</v>
      </c>
      <c r="M12770" t="s">
        <v>200</v>
      </c>
      <c r="N12770" t="s">
        <v>13884</v>
      </c>
      <c r="O12770" t="s">
        <v>9923</v>
      </c>
      <c r="P12770" t="s">
        <v>13954</v>
      </c>
    </row>
    <row r="12771" spans="1:16" x14ac:dyDescent="0.25">
      <c r="A12771">
        <v>159505</v>
      </c>
      <c r="B12771" t="s">
        <v>41</v>
      </c>
      <c r="E12771" t="s">
        <v>13955</v>
      </c>
      <c r="G12771" t="s">
        <v>235</v>
      </c>
      <c r="H12771" t="s">
        <v>294</v>
      </c>
      <c r="I12771" t="s">
        <v>13699</v>
      </c>
      <c r="J12771">
        <v>2013</v>
      </c>
      <c r="K12771">
        <v>9400</v>
      </c>
      <c r="L12771">
        <v>10</v>
      </c>
      <c r="M12771" t="s">
        <v>200</v>
      </c>
      <c r="N12771" t="s">
        <v>13884</v>
      </c>
      <c r="O12771" t="s">
        <v>9923</v>
      </c>
      <c r="P12771" t="s">
        <v>13956</v>
      </c>
    </row>
    <row r="12772" spans="1:16" x14ac:dyDescent="0.25">
      <c r="A12772">
        <v>159506</v>
      </c>
      <c r="B12772" t="s">
        <v>40</v>
      </c>
      <c r="E12772" t="s">
        <v>13957</v>
      </c>
      <c r="G12772" t="s">
        <v>289</v>
      </c>
      <c r="H12772" t="s">
        <v>198</v>
      </c>
      <c r="I12772" t="s">
        <v>10042</v>
      </c>
      <c r="J12772">
        <v>2013</v>
      </c>
      <c r="K12772">
        <v>10800</v>
      </c>
      <c r="L12772">
        <v>9</v>
      </c>
      <c r="M12772" t="s">
        <v>200</v>
      </c>
      <c r="N12772" t="s">
        <v>13958</v>
      </c>
      <c r="O12772" t="s">
        <v>9923</v>
      </c>
      <c r="P12772" t="s">
        <v>13959</v>
      </c>
    </row>
    <row r="12773" spans="1:16" x14ac:dyDescent="0.25">
      <c r="A12773">
        <v>159507</v>
      </c>
      <c r="B12773" t="s">
        <v>40</v>
      </c>
      <c r="E12773" t="s">
        <v>13960</v>
      </c>
      <c r="G12773" t="s">
        <v>297</v>
      </c>
      <c r="H12773" t="s">
        <v>313</v>
      </c>
      <c r="I12773" t="s">
        <v>13961</v>
      </c>
      <c r="J12773">
        <v>2013</v>
      </c>
      <c r="K12773">
        <v>10800</v>
      </c>
      <c r="L12773">
        <v>8</v>
      </c>
      <c r="M12773" t="s">
        <v>200</v>
      </c>
      <c r="N12773" t="s">
        <v>13884</v>
      </c>
      <c r="O12773" t="s">
        <v>9923</v>
      </c>
      <c r="P12773" t="s">
        <v>13828</v>
      </c>
    </row>
    <row r="12774" spans="1:16" x14ac:dyDescent="0.25">
      <c r="A12774">
        <v>159508</v>
      </c>
      <c r="B12774" t="s">
        <v>40</v>
      </c>
      <c r="E12774" t="s">
        <v>13962</v>
      </c>
      <c r="G12774" t="s">
        <v>297</v>
      </c>
      <c r="H12774" t="s">
        <v>313</v>
      </c>
      <c r="I12774" t="s">
        <v>13961</v>
      </c>
      <c r="J12774">
        <v>2013</v>
      </c>
      <c r="K12774">
        <v>10300</v>
      </c>
      <c r="L12774">
        <v>8</v>
      </c>
      <c r="M12774" t="s">
        <v>200</v>
      </c>
      <c r="N12774" t="s">
        <v>13884</v>
      </c>
      <c r="O12774" t="s">
        <v>9923</v>
      </c>
      <c r="P12774" t="s">
        <v>13831</v>
      </c>
    </row>
    <row r="12775" spans="1:16" x14ac:dyDescent="0.25">
      <c r="A12775">
        <v>159510</v>
      </c>
      <c r="B12775" t="s">
        <v>40</v>
      </c>
      <c r="E12775" t="s">
        <v>13963</v>
      </c>
      <c r="G12775" t="s">
        <v>297</v>
      </c>
      <c r="H12775" t="s">
        <v>313</v>
      </c>
      <c r="I12775" t="s">
        <v>13961</v>
      </c>
      <c r="J12775">
        <v>2013</v>
      </c>
      <c r="K12775">
        <v>10000</v>
      </c>
      <c r="L12775">
        <v>8</v>
      </c>
      <c r="M12775" t="s">
        <v>200</v>
      </c>
      <c r="N12775" t="s">
        <v>13884</v>
      </c>
      <c r="O12775" t="s">
        <v>9923</v>
      </c>
      <c r="P12775" t="s">
        <v>13964</v>
      </c>
    </row>
    <row r="12776" spans="1:16" x14ac:dyDescent="0.25">
      <c r="A12776">
        <v>159511</v>
      </c>
      <c r="B12776" t="s">
        <v>40</v>
      </c>
      <c r="E12776" t="s">
        <v>13965</v>
      </c>
      <c r="G12776" t="s">
        <v>297</v>
      </c>
      <c r="H12776" t="s">
        <v>313</v>
      </c>
      <c r="I12776" t="s">
        <v>13961</v>
      </c>
      <c r="J12776">
        <v>2013</v>
      </c>
      <c r="K12776">
        <v>10800</v>
      </c>
      <c r="L12776">
        <v>8</v>
      </c>
      <c r="M12776" t="s">
        <v>200</v>
      </c>
      <c r="N12776" t="s">
        <v>13884</v>
      </c>
      <c r="O12776" t="s">
        <v>9923</v>
      </c>
      <c r="P12776" t="s">
        <v>13964</v>
      </c>
    </row>
    <row r="12777" spans="1:16" x14ac:dyDescent="0.25">
      <c r="A12777">
        <v>159512</v>
      </c>
      <c r="B12777" t="s">
        <v>40</v>
      </c>
      <c r="E12777" t="s">
        <v>13966</v>
      </c>
      <c r="G12777" t="s">
        <v>297</v>
      </c>
      <c r="H12777" t="s">
        <v>313</v>
      </c>
      <c r="I12777" t="s">
        <v>13961</v>
      </c>
      <c r="J12777">
        <v>2013</v>
      </c>
      <c r="K12777">
        <v>10300</v>
      </c>
      <c r="L12777">
        <v>8</v>
      </c>
      <c r="M12777" t="s">
        <v>200</v>
      </c>
      <c r="N12777" t="s">
        <v>13884</v>
      </c>
      <c r="O12777" t="s">
        <v>9923</v>
      </c>
      <c r="P12777" t="s">
        <v>13967</v>
      </c>
    </row>
    <row r="12778" spans="1:16" x14ac:dyDescent="0.25">
      <c r="A12778">
        <v>159539</v>
      </c>
      <c r="B12778" t="s">
        <v>345</v>
      </c>
      <c r="E12778" t="s">
        <v>13506</v>
      </c>
      <c r="G12778" t="s">
        <v>1038</v>
      </c>
      <c r="H12778" t="s">
        <v>13968</v>
      </c>
      <c r="I12778" t="s">
        <v>13969</v>
      </c>
      <c r="J12778">
        <v>2003</v>
      </c>
      <c r="K12778">
        <v>61617</v>
      </c>
      <c r="L12778">
        <v>4</v>
      </c>
      <c r="M12778" t="s">
        <v>200</v>
      </c>
      <c r="N12778" t="s">
        <v>13970</v>
      </c>
      <c r="O12778" t="s">
        <v>202</v>
      </c>
      <c r="P12778" t="s">
        <v>13971</v>
      </c>
    </row>
    <row r="12779" spans="1:16" x14ac:dyDescent="0.25">
      <c r="A12779">
        <v>159540</v>
      </c>
      <c r="B12779" t="s">
        <v>345</v>
      </c>
      <c r="E12779" t="s">
        <v>13506</v>
      </c>
      <c r="G12779" t="s">
        <v>1038</v>
      </c>
      <c r="H12779" t="s">
        <v>12930</v>
      </c>
      <c r="I12779" t="s">
        <v>12931</v>
      </c>
      <c r="J12779">
        <v>2003</v>
      </c>
      <c r="K12779">
        <v>150</v>
      </c>
      <c r="L12779">
        <v>4</v>
      </c>
      <c r="M12779" t="s">
        <v>200</v>
      </c>
      <c r="N12779" t="s">
        <v>13970</v>
      </c>
      <c r="O12779" t="s">
        <v>202</v>
      </c>
      <c r="P12779" t="s">
        <v>13972</v>
      </c>
    </row>
    <row r="12780" spans="1:16" x14ac:dyDescent="0.25">
      <c r="A12780">
        <v>159541</v>
      </c>
      <c r="B12780" t="s">
        <v>345</v>
      </c>
      <c r="E12780" t="s">
        <v>13506</v>
      </c>
      <c r="G12780" t="s">
        <v>1038</v>
      </c>
      <c r="H12780" t="s">
        <v>12930</v>
      </c>
      <c r="I12780" t="s">
        <v>12931</v>
      </c>
      <c r="J12780">
        <v>2003</v>
      </c>
      <c r="K12780">
        <v>11320</v>
      </c>
      <c r="L12780">
        <v>4</v>
      </c>
      <c r="M12780" t="s">
        <v>200</v>
      </c>
      <c r="N12780" t="s">
        <v>13970</v>
      </c>
      <c r="O12780" t="s">
        <v>202</v>
      </c>
      <c r="P12780" t="s">
        <v>13973</v>
      </c>
    </row>
    <row r="12781" spans="1:16" x14ac:dyDescent="0.25">
      <c r="A12781">
        <v>159542</v>
      </c>
      <c r="B12781" t="s">
        <v>345</v>
      </c>
      <c r="E12781" t="s">
        <v>13506</v>
      </c>
      <c r="G12781" t="s">
        <v>1038</v>
      </c>
      <c r="H12781" t="s">
        <v>12930</v>
      </c>
      <c r="I12781" t="s">
        <v>12931</v>
      </c>
      <c r="J12781">
        <v>2003</v>
      </c>
      <c r="K12781">
        <v>7328</v>
      </c>
      <c r="L12781">
        <v>4</v>
      </c>
      <c r="M12781" t="s">
        <v>200</v>
      </c>
      <c r="N12781" t="s">
        <v>13970</v>
      </c>
      <c r="O12781" t="s">
        <v>202</v>
      </c>
      <c r="P12781" t="s">
        <v>13974</v>
      </c>
    </row>
    <row r="12782" spans="1:16" x14ac:dyDescent="0.25">
      <c r="A12782">
        <v>159543</v>
      </c>
      <c r="B12782" t="s">
        <v>345</v>
      </c>
      <c r="E12782" t="s">
        <v>13506</v>
      </c>
      <c r="G12782" t="s">
        <v>1038</v>
      </c>
      <c r="H12782" t="s">
        <v>13023</v>
      </c>
      <c r="I12782" t="s">
        <v>13024</v>
      </c>
      <c r="J12782">
        <v>2003</v>
      </c>
      <c r="K12782">
        <v>35200</v>
      </c>
      <c r="L12782">
        <v>4</v>
      </c>
      <c r="M12782" t="s">
        <v>200</v>
      </c>
      <c r="N12782" t="s">
        <v>13970</v>
      </c>
      <c r="O12782" t="s">
        <v>202</v>
      </c>
      <c r="P12782" t="s">
        <v>13975</v>
      </c>
    </row>
    <row r="12783" spans="1:16" x14ac:dyDescent="0.25">
      <c r="A12783">
        <v>159544</v>
      </c>
      <c r="B12783" t="s">
        <v>345</v>
      </c>
      <c r="E12783" t="s">
        <v>13506</v>
      </c>
      <c r="G12783" t="s">
        <v>8311</v>
      </c>
      <c r="H12783" t="s">
        <v>13976</v>
      </c>
      <c r="I12783" t="s">
        <v>13977</v>
      </c>
      <c r="J12783">
        <v>2003</v>
      </c>
      <c r="K12783">
        <v>31569</v>
      </c>
      <c r="L12783">
        <v>7</v>
      </c>
      <c r="M12783" t="s">
        <v>200</v>
      </c>
      <c r="N12783" t="s">
        <v>13970</v>
      </c>
      <c r="O12783" t="s">
        <v>202</v>
      </c>
      <c r="P12783" t="s">
        <v>13978</v>
      </c>
    </row>
    <row r="12784" spans="1:16" x14ac:dyDescent="0.25">
      <c r="A12784">
        <v>159545</v>
      </c>
      <c r="B12784" t="s">
        <v>345</v>
      </c>
      <c r="E12784" t="s">
        <v>13979</v>
      </c>
      <c r="G12784" t="s">
        <v>8311</v>
      </c>
      <c r="H12784" t="s">
        <v>13980</v>
      </c>
      <c r="I12784" t="s">
        <v>13981</v>
      </c>
      <c r="J12784">
        <v>2007</v>
      </c>
      <c r="K12784">
        <v>34581</v>
      </c>
      <c r="L12784">
        <v>7</v>
      </c>
      <c r="M12784" t="s">
        <v>200</v>
      </c>
      <c r="N12784" t="s">
        <v>13982</v>
      </c>
      <c r="O12784" t="s">
        <v>202</v>
      </c>
      <c r="P12784" t="s">
        <v>13983</v>
      </c>
    </row>
    <row r="12785" spans="1:16" x14ac:dyDescent="0.25">
      <c r="A12785">
        <v>159546</v>
      </c>
      <c r="B12785" t="s">
        <v>345</v>
      </c>
      <c r="E12785" t="s">
        <v>13506</v>
      </c>
      <c r="G12785" t="s">
        <v>8311</v>
      </c>
      <c r="H12785" t="s">
        <v>13984</v>
      </c>
      <c r="I12785" t="s">
        <v>13985</v>
      </c>
      <c r="J12785">
        <v>2003</v>
      </c>
      <c r="K12785">
        <v>32259</v>
      </c>
      <c r="L12785">
        <v>7</v>
      </c>
      <c r="M12785" t="s">
        <v>200</v>
      </c>
      <c r="N12785" t="s">
        <v>13970</v>
      </c>
      <c r="O12785" t="s">
        <v>202</v>
      </c>
      <c r="P12785" t="s">
        <v>13986</v>
      </c>
    </row>
    <row r="12786" spans="1:16" x14ac:dyDescent="0.25">
      <c r="A12786">
        <v>159547</v>
      </c>
      <c r="B12786" t="s">
        <v>345</v>
      </c>
      <c r="E12786" t="s">
        <v>13506</v>
      </c>
      <c r="G12786" t="s">
        <v>8311</v>
      </c>
      <c r="H12786" t="s">
        <v>13987</v>
      </c>
      <c r="I12786" t="s">
        <v>13988</v>
      </c>
      <c r="J12786">
        <v>2004</v>
      </c>
      <c r="K12786">
        <v>19300</v>
      </c>
      <c r="L12786">
        <v>7</v>
      </c>
      <c r="M12786" t="s">
        <v>200</v>
      </c>
      <c r="N12786" t="s">
        <v>13989</v>
      </c>
      <c r="O12786" t="s">
        <v>202</v>
      </c>
      <c r="P12786" t="s">
        <v>13990</v>
      </c>
    </row>
    <row r="12787" spans="1:16" x14ac:dyDescent="0.25">
      <c r="A12787">
        <v>159548</v>
      </c>
      <c r="B12787" t="s">
        <v>345</v>
      </c>
      <c r="E12787" t="s">
        <v>13506</v>
      </c>
      <c r="G12787" t="s">
        <v>8311</v>
      </c>
      <c r="H12787" t="s">
        <v>13987</v>
      </c>
      <c r="I12787" t="s">
        <v>13988</v>
      </c>
      <c r="J12787">
        <v>2004</v>
      </c>
      <c r="K12787">
        <v>5478</v>
      </c>
      <c r="L12787">
        <v>7</v>
      </c>
      <c r="M12787" t="s">
        <v>200</v>
      </c>
      <c r="N12787" t="s">
        <v>13970</v>
      </c>
      <c r="O12787" t="s">
        <v>202</v>
      </c>
      <c r="P12787" t="s">
        <v>13991</v>
      </c>
    </row>
    <row r="12788" spans="1:16" x14ac:dyDescent="0.25">
      <c r="A12788">
        <v>159549</v>
      </c>
      <c r="B12788" t="s">
        <v>345</v>
      </c>
      <c r="E12788" t="s">
        <v>13506</v>
      </c>
      <c r="G12788" t="s">
        <v>8311</v>
      </c>
      <c r="H12788" t="s">
        <v>13992</v>
      </c>
      <c r="I12788" t="s">
        <v>13993</v>
      </c>
      <c r="J12788">
        <v>2003</v>
      </c>
      <c r="K12788">
        <v>59266</v>
      </c>
      <c r="L12788">
        <v>7</v>
      </c>
      <c r="M12788" t="s">
        <v>200</v>
      </c>
      <c r="N12788" t="s">
        <v>13970</v>
      </c>
      <c r="O12788" t="s">
        <v>202</v>
      </c>
      <c r="P12788" t="s">
        <v>13994</v>
      </c>
    </row>
    <row r="12789" spans="1:16" x14ac:dyDescent="0.25">
      <c r="A12789">
        <v>159550</v>
      </c>
      <c r="B12789" t="s">
        <v>345</v>
      </c>
      <c r="E12789" t="s">
        <v>13506</v>
      </c>
      <c r="G12789" t="s">
        <v>8311</v>
      </c>
      <c r="H12789" t="s">
        <v>13995</v>
      </c>
      <c r="I12789" t="s">
        <v>13996</v>
      </c>
      <c r="J12789">
        <v>2003</v>
      </c>
      <c r="K12789">
        <v>4719</v>
      </c>
      <c r="L12789">
        <v>7</v>
      </c>
      <c r="M12789" t="s">
        <v>200</v>
      </c>
      <c r="N12789" t="s">
        <v>13970</v>
      </c>
      <c r="O12789" t="s">
        <v>202</v>
      </c>
      <c r="P12789" t="s">
        <v>13997</v>
      </c>
    </row>
    <row r="12790" spans="1:16" x14ac:dyDescent="0.25">
      <c r="A12790">
        <v>159551</v>
      </c>
      <c r="B12790" t="s">
        <v>345</v>
      </c>
      <c r="E12790" t="s">
        <v>13506</v>
      </c>
      <c r="G12790" t="s">
        <v>8311</v>
      </c>
      <c r="H12790" t="s">
        <v>13998</v>
      </c>
      <c r="I12790" t="s">
        <v>13999</v>
      </c>
      <c r="J12790">
        <v>2003</v>
      </c>
      <c r="K12790">
        <v>19708</v>
      </c>
      <c r="L12790">
        <v>7</v>
      </c>
      <c r="M12790" t="s">
        <v>200</v>
      </c>
      <c r="N12790" t="s">
        <v>13970</v>
      </c>
      <c r="O12790" t="s">
        <v>202</v>
      </c>
      <c r="P12790" t="s">
        <v>14000</v>
      </c>
    </row>
    <row r="12791" spans="1:16" x14ac:dyDescent="0.25">
      <c r="A12791">
        <v>159556</v>
      </c>
      <c r="B12791" t="s">
        <v>345</v>
      </c>
      <c r="E12791" t="s">
        <v>13506</v>
      </c>
      <c r="G12791" t="s">
        <v>8311</v>
      </c>
      <c r="H12791" t="s">
        <v>14001</v>
      </c>
      <c r="I12791" t="s">
        <v>14002</v>
      </c>
      <c r="J12791">
        <v>2007</v>
      </c>
      <c r="K12791">
        <v>3403150</v>
      </c>
      <c r="L12791">
        <v>7</v>
      </c>
      <c r="M12791" t="s">
        <v>200</v>
      </c>
      <c r="N12791" t="s">
        <v>13970</v>
      </c>
      <c r="O12791" t="s">
        <v>202</v>
      </c>
      <c r="P12791" t="s">
        <v>14003</v>
      </c>
    </row>
    <row r="12792" spans="1:16" x14ac:dyDescent="0.25">
      <c r="A12792">
        <v>159557</v>
      </c>
      <c r="B12792" t="s">
        <v>345</v>
      </c>
      <c r="E12792" t="s">
        <v>14004</v>
      </c>
      <c r="G12792" t="s">
        <v>8311</v>
      </c>
      <c r="H12792" t="s">
        <v>14001</v>
      </c>
      <c r="I12792" t="s">
        <v>14002</v>
      </c>
      <c r="J12792">
        <v>2007</v>
      </c>
      <c r="K12792">
        <v>59530</v>
      </c>
      <c r="L12792">
        <v>7</v>
      </c>
      <c r="M12792" t="s">
        <v>200</v>
      </c>
      <c r="N12792" t="s">
        <v>13970</v>
      </c>
      <c r="O12792" t="s">
        <v>202</v>
      </c>
      <c r="P12792" t="s">
        <v>14005</v>
      </c>
    </row>
    <row r="12793" spans="1:16" x14ac:dyDescent="0.25">
      <c r="A12793">
        <v>159558</v>
      </c>
      <c r="B12793" t="s">
        <v>345</v>
      </c>
      <c r="E12793" t="s">
        <v>13979</v>
      </c>
      <c r="G12793" t="s">
        <v>8311</v>
      </c>
      <c r="H12793" t="s">
        <v>14001</v>
      </c>
      <c r="I12793" t="s">
        <v>14002</v>
      </c>
      <c r="J12793">
        <v>2007</v>
      </c>
      <c r="K12793">
        <v>19844</v>
      </c>
      <c r="L12793">
        <v>7</v>
      </c>
      <c r="M12793" t="s">
        <v>200</v>
      </c>
      <c r="N12793" t="s">
        <v>13970</v>
      </c>
      <c r="O12793" t="s">
        <v>202</v>
      </c>
      <c r="P12793" t="s">
        <v>14006</v>
      </c>
    </row>
    <row r="12794" spans="1:16" x14ac:dyDescent="0.25">
      <c r="A12794">
        <v>159559</v>
      </c>
      <c r="B12794" t="s">
        <v>345</v>
      </c>
      <c r="E12794" t="s">
        <v>14007</v>
      </c>
      <c r="G12794" t="s">
        <v>8311</v>
      </c>
      <c r="H12794" t="s">
        <v>14008</v>
      </c>
      <c r="I12794" t="s">
        <v>14009</v>
      </c>
      <c r="J12794">
        <v>2006</v>
      </c>
      <c r="K12794">
        <v>233312</v>
      </c>
      <c r="L12794">
        <v>7</v>
      </c>
      <c r="M12794" t="s">
        <v>200</v>
      </c>
      <c r="N12794" t="s">
        <v>13970</v>
      </c>
      <c r="O12794" t="s">
        <v>202</v>
      </c>
      <c r="P12794" t="s">
        <v>14010</v>
      </c>
    </row>
    <row r="12795" spans="1:16" x14ac:dyDescent="0.25">
      <c r="A12795">
        <v>159560</v>
      </c>
      <c r="B12795" t="s">
        <v>345</v>
      </c>
      <c r="E12795" t="s">
        <v>13979</v>
      </c>
      <c r="G12795" t="s">
        <v>8311</v>
      </c>
      <c r="H12795" t="s">
        <v>13976</v>
      </c>
      <c r="I12795" t="s">
        <v>13977</v>
      </c>
      <c r="J12795">
        <v>2004</v>
      </c>
      <c r="K12795">
        <v>12844</v>
      </c>
      <c r="L12795">
        <v>7</v>
      </c>
      <c r="M12795" t="s">
        <v>200</v>
      </c>
      <c r="N12795" t="s">
        <v>13970</v>
      </c>
      <c r="O12795" t="s">
        <v>202</v>
      </c>
      <c r="P12795" t="s">
        <v>14011</v>
      </c>
    </row>
    <row r="12796" spans="1:16" x14ac:dyDescent="0.25">
      <c r="A12796">
        <v>159561</v>
      </c>
      <c r="B12796" t="s">
        <v>345</v>
      </c>
      <c r="E12796" t="s">
        <v>13506</v>
      </c>
      <c r="G12796" t="s">
        <v>340</v>
      </c>
      <c r="H12796" t="s">
        <v>14012</v>
      </c>
      <c r="I12796" t="s">
        <v>14013</v>
      </c>
      <c r="J12796">
        <v>2004</v>
      </c>
      <c r="K12796">
        <v>162</v>
      </c>
      <c r="L12796">
        <v>17</v>
      </c>
      <c r="M12796" t="s">
        <v>200</v>
      </c>
      <c r="N12796" t="s">
        <v>13970</v>
      </c>
      <c r="O12796" t="s">
        <v>202</v>
      </c>
      <c r="P12796" t="s">
        <v>14014</v>
      </c>
    </row>
    <row r="12797" spans="1:16" x14ac:dyDescent="0.25">
      <c r="A12797">
        <v>159562</v>
      </c>
      <c r="B12797" t="s">
        <v>345</v>
      </c>
      <c r="E12797" t="s">
        <v>13979</v>
      </c>
      <c r="G12797" t="s">
        <v>340</v>
      </c>
      <c r="H12797" t="s">
        <v>14015</v>
      </c>
      <c r="I12797" t="s">
        <v>14016</v>
      </c>
      <c r="J12797">
        <v>2010</v>
      </c>
      <c r="K12797">
        <v>3605</v>
      </c>
      <c r="L12797">
        <v>17</v>
      </c>
      <c r="M12797" t="s">
        <v>200</v>
      </c>
      <c r="N12797" t="s">
        <v>14017</v>
      </c>
      <c r="O12797" t="s">
        <v>202</v>
      </c>
      <c r="P12797" t="s">
        <v>14018</v>
      </c>
    </row>
    <row r="12798" spans="1:16" x14ac:dyDescent="0.25">
      <c r="A12798">
        <v>159563</v>
      </c>
      <c r="B12798" t="s">
        <v>345</v>
      </c>
      <c r="E12798" t="s">
        <v>13506</v>
      </c>
      <c r="G12798" t="s">
        <v>340</v>
      </c>
      <c r="H12798" t="s">
        <v>14019</v>
      </c>
      <c r="I12798" t="s">
        <v>14020</v>
      </c>
      <c r="J12798">
        <v>2003</v>
      </c>
      <c r="K12798">
        <v>28393</v>
      </c>
      <c r="L12798">
        <v>17</v>
      </c>
      <c r="M12798" t="s">
        <v>200</v>
      </c>
      <c r="N12798" t="s">
        <v>13989</v>
      </c>
      <c r="O12798" t="s">
        <v>202</v>
      </c>
      <c r="P12798" t="s">
        <v>14021</v>
      </c>
    </row>
    <row r="12799" spans="1:16" x14ac:dyDescent="0.25">
      <c r="A12799">
        <v>159564</v>
      </c>
      <c r="B12799" t="s">
        <v>351</v>
      </c>
      <c r="E12799" t="s">
        <v>14022</v>
      </c>
      <c r="G12799" t="s">
        <v>340</v>
      </c>
      <c r="H12799" t="s">
        <v>198</v>
      </c>
      <c r="I12799" t="s">
        <v>14023</v>
      </c>
      <c r="J12799">
        <v>2010</v>
      </c>
      <c r="K12799">
        <v>43400</v>
      </c>
      <c r="L12799">
        <v>17</v>
      </c>
      <c r="M12799" t="s">
        <v>200</v>
      </c>
      <c r="N12799" t="s">
        <v>14017</v>
      </c>
      <c r="O12799" t="s">
        <v>202</v>
      </c>
      <c r="P12799" t="s">
        <v>14024</v>
      </c>
    </row>
    <row r="12800" spans="1:16" x14ac:dyDescent="0.25">
      <c r="A12800">
        <v>159565</v>
      </c>
      <c r="B12800" t="s">
        <v>345</v>
      </c>
      <c r="E12800" t="s">
        <v>13506</v>
      </c>
      <c r="G12800" t="s">
        <v>340</v>
      </c>
      <c r="H12800" t="s">
        <v>14019</v>
      </c>
      <c r="I12800" t="s">
        <v>14020</v>
      </c>
      <c r="J12800">
        <v>2007</v>
      </c>
      <c r="K12800">
        <v>31489</v>
      </c>
      <c r="L12800">
        <v>17</v>
      </c>
      <c r="M12800" t="s">
        <v>200</v>
      </c>
      <c r="N12800" t="s">
        <v>13989</v>
      </c>
      <c r="O12800" t="s">
        <v>202</v>
      </c>
      <c r="P12800" t="s">
        <v>14025</v>
      </c>
    </row>
    <row r="12801" spans="1:16" x14ac:dyDescent="0.25">
      <c r="A12801">
        <v>159566</v>
      </c>
      <c r="B12801" t="s">
        <v>345</v>
      </c>
      <c r="E12801" t="s">
        <v>13506</v>
      </c>
      <c r="G12801" t="s">
        <v>241</v>
      </c>
      <c r="H12801" t="s">
        <v>14026</v>
      </c>
      <c r="I12801" t="s">
        <v>14027</v>
      </c>
      <c r="J12801">
        <v>2003</v>
      </c>
      <c r="K12801">
        <v>17052</v>
      </c>
      <c r="L12801">
        <v>27</v>
      </c>
      <c r="M12801" t="s">
        <v>200</v>
      </c>
      <c r="N12801" t="s">
        <v>13970</v>
      </c>
      <c r="O12801" t="s">
        <v>202</v>
      </c>
      <c r="P12801" t="s">
        <v>14028</v>
      </c>
    </row>
    <row r="12802" spans="1:16" x14ac:dyDescent="0.25">
      <c r="A12802">
        <v>159567</v>
      </c>
      <c r="B12802" t="s">
        <v>345</v>
      </c>
      <c r="E12802" t="s">
        <v>13506</v>
      </c>
      <c r="G12802" t="s">
        <v>317</v>
      </c>
      <c r="H12802" t="s">
        <v>14029</v>
      </c>
      <c r="I12802" t="s">
        <v>14030</v>
      </c>
      <c r="J12802">
        <v>2006</v>
      </c>
      <c r="K12802">
        <v>9089</v>
      </c>
      <c r="L12802">
        <v>28</v>
      </c>
      <c r="M12802" t="s">
        <v>200</v>
      </c>
      <c r="N12802" t="s">
        <v>13970</v>
      </c>
      <c r="O12802" t="s">
        <v>202</v>
      </c>
      <c r="P12802" t="s">
        <v>14031</v>
      </c>
    </row>
    <row r="12803" spans="1:16" x14ac:dyDescent="0.25">
      <c r="A12803">
        <v>159568</v>
      </c>
      <c r="B12803" t="s">
        <v>345</v>
      </c>
      <c r="E12803" t="s">
        <v>13979</v>
      </c>
      <c r="G12803" t="s">
        <v>317</v>
      </c>
      <c r="H12803" t="s">
        <v>14029</v>
      </c>
      <c r="I12803" t="s">
        <v>14030</v>
      </c>
      <c r="J12803">
        <v>2006</v>
      </c>
      <c r="K12803">
        <v>9089</v>
      </c>
      <c r="L12803">
        <v>28</v>
      </c>
      <c r="M12803" t="s">
        <v>200</v>
      </c>
      <c r="N12803" t="s">
        <v>13970</v>
      </c>
      <c r="O12803" t="s">
        <v>202</v>
      </c>
      <c r="P12803" t="s">
        <v>14032</v>
      </c>
    </row>
    <row r="12804" spans="1:16" x14ac:dyDescent="0.25">
      <c r="A12804">
        <v>159569</v>
      </c>
      <c r="B12804" t="s">
        <v>345</v>
      </c>
      <c r="E12804" t="s">
        <v>13979</v>
      </c>
      <c r="G12804" t="s">
        <v>317</v>
      </c>
      <c r="H12804" t="s">
        <v>14033</v>
      </c>
      <c r="I12804" t="s">
        <v>14034</v>
      </c>
      <c r="J12804">
        <v>2006</v>
      </c>
      <c r="K12804">
        <v>3176</v>
      </c>
      <c r="L12804">
        <v>28</v>
      </c>
      <c r="M12804" t="s">
        <v>200</v>
      </c>
      <c r="N12804" t="s">
        <v>13970</v>
      </c>
      <c r="O12804" t="s">
        <v>202</v>
      </c>
      <c r="P12804" t="s">
        <v>14035</v>
      </c>
    </row>
    <row r="12805" spans="1:16" x14ac:dyDescent="0.25">
      <c r="A12805">
        <v>159570</v>
      </c>
      <c r="B12805" t="s">
        <v>345</v>
      </c>
      <c r="E12805" t="s">
        <v>13979</v>
      </c>
      <c r="G12805" t="s">
        <v>317</v>
      </c>
      <c r="H12805" t="s">
        <v>13690</v>
      </c>
      <c r="I12805" t="s">
        <v>13691</v>
      </c>
      <c r="J12805">
        <v>2008</v>
      </c>
      <c r="K12805">
        <v>19377</v>
      </c>
      <c r="L12805">
        <v>28</v>
      </c>
      <c r="M12805" t="s">
        <v>200</v>
      </c>
      <c r="N12805" t="s">
        <v>13970</v>
      </c>
      <c r="O12805" t="s">
        <v>202</v>
      </c>
      <c r="P12805" t="s">
        <v>14036</v>
      </c>
    </row>
    <row r="12806" spans="1:16" x14ac:dyDescent="0.25">
      <c r="A12806">
        <v>159571</v>
      </c>
      <c r="B12806" t="s">
        <v>345</v>
      </c>
      <c r="E12806" t="s">
        <v>13506</v>
      </c>
      <c r="G12806" t="s">
        <v>2519</v>
      </c>
      <c r="H12806" t="s">
        <v>14037</v>
      </c>
      <c r="I12806" t="s">
        <v>14038</v>
      </c>
      <c r="J12806">
        <v>2003</v>
      </c>
      <c r="K12806">
        <v>76212</v>
      </c>
      <c r="L12806">
        <v>31</v>
      </c>
      <c r="M12806" t="s">
        <v>200</v>
      </c>
      <c r="N12806" t="s">
        <v>13970</v>
      </c>
      <c r="O12806" t="s">
        <v>202</v>
      </c>
      <c r="P12806" t="s">
        <v>14039</v>
      </c>
    </row>
    <row r="12807" spans="1:16" x14ac:dyDescent="0.25">
      <c r="A12807">
        <v>159572</v>
      </c>
      <c r="B12807" t="s">
        <v>345</v>
      </c>
      <c r="E12807" t="s">
        <v>13506</v>
      </c>
      <c r="G12807" t="s">
        <v>2519</v>
      </c>
      <c r="H12807" t="s">
        <v>14040</v>
      </c>
      <c r="I12807" t="s">
        <v>14041</v>
      </c>
      <c r="J12807">
        <v>2003</v>
      </c>
      <c r="K12807">
        <v>28919</v>
      </c>
      <c r="L12807">
        <v>31</v>
      </c>
      <c r="M12807" t="s">
        <v>200</v>
      </c>
      <c r="N12807" t="s">
        <v>13970</v>
      </c>
      <c r="O12807" t="s">
        <v>202</v>
      </c>
      <c r="P12807" t="s">
        <v>14042</v>
      </c>
    </row>
    <row r="12808" spans="1:16" x14ac:dyDescent="0.25">
      <c r="A12808">
        <v>159573</v>
      </c>
      <c r="B12808" t="s">
        <v>345</v>
      </c>
      <c r="E12808" t="s">
        <v>13979</v>
      </c>
      <c r="G12808" t="s">
        <v>6066</v>
      </c>
      <c r="H12808" t="s">
        <v>14043</v>
      </c>
      <c r="I12808" t="s">
        <v>14044</v>
      </c>
      <c r="J12808">
        <v>2006</v>
      </c>
      <c r="K12808">
        <v>374562</v>
      </c>
      <c r="L12808">
        <v>34</v>
      </c>
      <c r="M12808" t="s">
        <v>200</v>
      </c>
      <c r="N12808" t="s">
        <v>13970</v>
      </c>
      <c r="O12808" t="s">
        <v>202</v>
      </c>
      <c r="P12808" t="s">
        <v>14045</v>
      </c>
    </row>
    <row r="12809" spans="1:16" x14ac:dyDescent="0.25">
      <c r="A12809">
        <v>159574</v>
      </c>
      <c r="B12809" t="s">
        <v>345</v>
      </c>
      <c r="E12809" t="s">
        <v>13979</v>
      </c>
      <c r="G12809" t="s">
        <v>1517</v>
      </c>
      <c r="H12809" t="s">
        <v>14046</v>
      </c>
      <c r="I12809" t="s">
        <v>14047</v>
      </c>
      <c r="J12809">
        <v>2004</v>
      </c>
      <c r="K12809">
        <v>89767</v>
      </c>
      <c r="L12809">
        <v>37</v>
      </c>
      <c r="M12809" t="s">
        <v>200</v>
      </c>
      <c r="N12809" t="s">
        <v>13970</v>
      </c>
      <c r="O12809" t="s">
        <v>202</v>
      </c>
      <c r="P12809" t="s">
        <v>14048</v>
      </c>
    </row>
    <row r="12810" spans="1:16" x14ac:dyDescent="0.25">
      <c r="A12810">
        <v>159575</v>
      </c>
      <c r="B12810" t="s">
        <v>345</v>
      </c>
      <c r="E12810" t="s">
        <v>13506</v>
      </c>
      <c r="G12810" t="s">
        <v>1517</v>
      </c>
      <c r="H12810" t="s">
        <v>14049</v>
      </c>
      <c r="I12810" t="s">
        <v>14050</v>
      </c>
      <c r="J12810">
        <v>2003</v>
      </c>
      <c r="K12810">
        <v>18730</v>
      </c>
      <c r="L12810">
        <v>37</v>
      </c>
      <c r="M12810" t="s">
        <v>200</v>
      </c>
      <c r="N12810" t="s">
        <v>13970</v>
      </c>
      <c r="O12810" t="s">
        <v>202</v>
      </c>
      <c r="P12810" t="s">
        <v>14051</v>
      </c>
    </row>
    <row r="12811" spans="1:16" x14ac:dyDescent="0.25">
      <c r="A12811">
        <v>159576</v>
      </c>
      <c r="B12811" t="s">
        <v>345</v>
      </c>
      <c r="E12811" t="s">
        <v>13979</v>
      </c>
      <c r="G12811" t="s">
        <v>1517</v>
      </c>
      <c r="H12811" t="s">
        <v>14052</v>
      </c>
      <c r="I12811" t="s">
        <v>14053</v>
      </c>
      <c r="J12811">
        <v>2006</v>
      </c>
      <c r="K12811">
        <v>31328</v>
      </c>
      <c r="L12811">
        <v>37</v>
      </c>
      <c r="M12811" t="s">
        <v>200</v>
      </c>
      <c r="N12811" t="s">
        <v>13970</v>
      </c>
      <c r="O12811" t="s">
        <v>202</v>
      </c>
      <c r="P12811" t="s">
        <v>14054</v>
      </c>
    </row>
    <row r="12812" spans="1:16" x14ac:dyDescent="0.25">
      <c r="A12812">
        <v>159577</v>
      </c>
      <c r="B12812" t="s">
        <v>345</v>
      </c>
      <c r="E12812" t="s">
        <v>13506</v>
      </c>
      <c r="G12812" t="s">
        <v>340</v>
      </c>
      <c r="H12812" t="s">
        <v>14019</v>
      </c>
      <c r="I12812" t="s">
        <v>14020</v>
      </c>
      <c r="J12812">
        <v>2004</v>
      </c>
      <c r="K12812">
        <v>35000</v>
      </c>
      <c r="L12812">
        <v>17</v>
      </c>
      <c r="M12812" t="s">
        <v>200</v>
      </c>
      <c r="N12812" t="s">
        <v>13989</v>
      </c>
      <c r="O12812" t="s">
        <v>202</v>
      </c>
      <c r="P12812" t="s">
        <v>14055</v>
      </c>
    </row>
    <row r="12813" spans="1:16" x14ac:dyDescent="0.25">
      <c r="A12813">
        <v>160308</v>
      </c>
      <c r="B12813" t="s">
        <v>40</v>
      </c>
      <c r="E12813" t="s">
        <v>14056</v>
      </c>
      <c r="G12813" t="s">
        <v>297</v>
      </c>
      <c r="H12813" t="s">
        <v>313</v>
      </c>
      <c r="I12813" t="s">
        <v>14057</v>
      </c>
      <c r="J12813">
        <v>2013</v>
      </c>
      <c r="K12813">
        <v>10300</v>
      </c>
      <c r="L12813">
        <v>8</v>
      </c>
      <c r="M12813" t="s">
        <v>200</v>
      </c>
      <c r="N12813" t="s">
        <v>14058</v>
      </c>
      <c r="O12813" t="s">
        <v>9923</v>
      </c>
      <c r="P12813" t="s">
        <v>13967</v>
      </c>
    </row>
    <row r="12814" spans="1:16" x14ac:dyDescent="0.25">
      <c r="A12814">
        <v>160310</v>
      </c>
      <c r="B12814" t="s">
        <v>40</v>
      </c>
      <c r="E12814" t="s">
        <v>14059</v>
      </c>
      <c r="G12814" t="s">
        <v>297</v>
      </c>
      <c r="H12814" t="s">
        <v>313</v>
      </c>
      <c r="I12814" t="s">
        <v>14060</v>
      </c>
      <c r="J12814">
        <v>2013</v>
      </c>
      <c r="K12814">
        <v>10000</v>
      </c>
      <c r="L12814">
        <v>8</v>
      </c>
      <c r="M12814" t="s">
        <v>200</v>
      </c>
      <c r="N12814" t="s">
        <v>14058</v>
      </c>
      <c r="O12814" t="s">
        <v>9923</v>
      </c>
      <c r="P12814" t="s">
        <v>13964</v>
      </c>
    </row>
    <row r="12815" spans="1:16" x14ac:dyDescent="0.25">
      <c r="A12815">
        <v>160311</v>
      </c>
      <c r="B12815" t="s">
        <v>40</v>
      </c>
      <c r="E12815" t="s">
        <v>14061</v>
      </c>
      <c r="G12815" t="s">
        <v>297</v>
      </c>
      <c r="H12815" t="s">
        <v>313</v>
      </c>
      <c r="I12815" t="s">
        <v>14062</v>
      </c>
      <c r="J12815">
        <v>2013</v>
      </c>
      <c r="K12815">
        <v>10800</v>
      </c>
      <c r="L12815">
        <v>8</v>
      </c>
      <c r="M12815" t="s">
        <v>200</v>
      </c>
      <c r="N12815" t="s">
        <v>14058</v>
      </c>
      <c r="O12815" t="s">
        <v>9923</v>
      </c>
      <c r="P12815" t="s">
        <v>13964</v>
      </c>
    </row>
    <row r="12816" spans="1:16" x14ac:dyDescent="0.25">
      <c r="A12816">
        <v>160312</v>
      </c>
      <c r="B12816" t="s">
        <v>40</v>
      </c>
      <c r="E12816" t="s">
        <v>14063</v>
      </c>
      <c r="G12816" t="s">
        <v>289</v>
      </c>
      <c r="H12816" t="s">
        <v>198</v>
      </c>
      <c r="I12816" t="s">
        <v>10042</v>
      </c>
      <c r="J12816">
        <v>2013</v>
      </c>
      <c r="K12816">
        <v>10000</v>
      </c>
      <c r="L12816">
        <v>9</v>
      </c>
      <c r="M12816" t="s">
        <v>200</v>
      </c>
      <c r="N12816" t="s">
        <v>14064</v>
      </c>
      <c r="O12816" t="s">
        <v>9923</v>
      </c>
      <c r="P12816" t="s">
        <v>14065</v>
      </c>
    </row>
    <row r="12817" spans="1:16" x14ac:dyDescent="0.25">
      <c r="A12817">
        <v>160313</v>
      </c>
      <c r="B12817" t="s">
        <v>40</v>
      </c>
      <c r="E12817" t="s">
        <v>14066</v>
      </c>
      <c r="G12817" t="s">
        <v>340</v>
      </c>
      <c r="H12817" t="s">
        <v>341</v>
      </c>
      <c r="I12817" t="s">
        <v>342</v>
      </c>
      <c r="J12817">
        <v>2013</v>
      </c>
      <c r="K12817">
        <v>10000</v>
      </c>
      <c r="L12817">
        <v>17</v>
      </c>
      <c r="M12817" t="s">
        <v>200</v>
      </c>
      <c r="N12817" t="s">
        <v>14064</v>
      </c>
      <c r="O12817" t="s">
        <v>9923</v>
      </c>
      <c r="P12817" t="s">
        <v>14067</v>
      </c>
    </row>
    <row r="12818" spans="1:16" x14ac:dyDescent="0.25">
      <c r="A12818">
        <v>160314</v>
      </c>
      <c r="B12818" t="s">
        <v>40</v>
      </c>
      <c r="E12818" t="s">
        <v>14068</v>
      </c>
      <c r="G12818" t="s">
        <v>289</v>
      </c>
      <c r="H12818" t="s">
        <v>198</v>
      </c>
      <c r="I12818" t="s">
        <v>10042</v>
      </c>
      <c r="J12818">
        <v>2013</v>
      </c>
      <c r="K12818">
        <v>10000</v>
      </c>
      <c r="L12818">
        <v>9</v>
      </c>
      <c r="M12818" t="s">
        <v>200</v>
      </c>
      <c r="N12818" t="s">
        <v>14064</v>
      </c>
      <c r="O12818" t="s">
        <v>9923</v>
      </c>
      <c r="P12818" t="s">
        <v>14069</v>
      </c>
    </row>
    <row r="12819" spans="1:16" x14ac:dyDescent="0.25">
      <c r="A12819">
        <v>160318</v>
      </c>
      <c r="B12819" t="s">
        <v>40</v>
      </c>
      <c r="E12819" t="s">
        <v>14070</v>
      </c>
      <c r="G12819" t="s">
        <v>297</v>
      </c>
      <c r="H12819" t="s">
        <v>313</v>
      </c>
      <c r="I12819" t="s">
        <v>14071</v>
      </c>
      <c r="J12819">
        <v>2013</v>
      </c>
      <c r="K12819">
        <v>10300</v>
      </c>
      <c r="L12819">
        <v>8</v>
      </c>
      <c r="M12819" t="s">
        <v>200</v>
      </c>
      <c r="N12819" t="s">
        <v>14058</v>
      </c>
      <c r="O12819" t="s">
        <v>9923</v>
      </c>
      <c r="P12819" t="s">
        <v>13967</v>
      </c>
    </row>
    <row r="12820" spans="1:16" x14ac:dyDescent="0.25">
      <c r="A12820">
        <v>160319</v>
      </c>
      <c r="B12820" t="s">
        <v>40</v>
      </c>
      <c r="E12820" t="s">
        <v>14072</v>
      </c>
      <c r="G12820" t="s">
        <v>297</v>
      </c>
      <c r="H12820" t="s">
        <v>313</v>
      </c>
      <c r="I12820" t="s">
        <v>14057</v>
      </c>
      <c r="J12820">
        <v>2013</v>
      </c>
      <c r="K12820">
        <v>10300</v>
      </c>
      <c r="L12820">
        <v>8</v>
      </c>
      <c r="M12820" t="s">
        <v>200</v>
      </c>
      <c r="N12820" t="s">
        <v>14073</v>
      </c>
      <c r="O12820" t="s">
        <v>9923</v>
      </c>
      <c r="P12820" t="s">
        <v>13967</v>
      </c>
    </row>
    <row r="12821" spans="1:16" x14ac:dyDescent="0.25">
      <c r="A12821">
        <v>160320</v>
      </c>
      <c r="B12821" t="s">
        <v>41</v>
      </c>
      <c r="E12821" t="s">
        <v>14074</v>
      </c>
      <c r="G12821" t="s">
        <v>235</v>
      </c>
      <c r="H12821" t="s">
        <v>294</v>
      </c>
      <c r="I12821" t="s">
        <v>13699</v>
      </c>
      <c r="J12821">
        <v>2013</v>
      </c>
      <c r="K12821">
        <v>9400</v>
      </c>
      <c r="L12821">
        <v>10</v>
      </c>
      <c r="M12821" t="s">
        <v>200</v>
      </c>
      <c r="N12821" t="s">
        <v>14058</v>
      </c>
      <c r="O12821" t="s">
        <v>9923</v>
      </c>
      <c r="P12821" t="s">
        <v>13956</v>
      </c>
    </row>
    <row r="12822" spans="1:16" ht="195" x14ac:dyDescent="0.25">
      <c r="A12822">
        <v>160321</v>
      </c>
      <c r="B12822" t="s">
        <v>41</v>
      </c>
      <c r="E12822" s="18" t="s">
        <v>14075</v>
      </c>
      <c r="G12822" t="s">
        <v>235</v>
      </c>
      <c r="H12822" t="s">
        <v>294</v>
      </c>
      <c r="I12822" t="s">
        <v>13699</v>
      </c>
      <c r="J12822">
        <v>2013</v>
      </c>
      <c r="K12822">
        <v>9400</v>
      </c>
      <c r="L12822">
        <v>10</v>
      </c>
      <c r="M12822" t="s">
        <v>200</v>
      </c>
      <c r="N12822" t="s">
        <v>14058</v>
      </c>
      <c r="O12822" t="s">
        <v>9923</v>
      </c>
      <c r="P12822" s="18" t="s">
        <v>14076</v>
      </c>
    </row>
    <row r="12823" spans="1:16" ht="45" x14ac:dyDescent="0.25">
      <c r="A12823">
        <v>160322</v>
      </c>
      <c r="B12823" t="s">
        <v>9985</v>
      </c>
      <c r="E12823" s="18" t="s">
        <v>14077</v>
      </c>
      <c r="G12823" t="s">
        <v>10122</v>
      </c>
      <c r="H12823" t="s">
        <v>11966</v>
      </c>
      <c r="I12823" t="s">
        <v>11967</v>
      </c>
      <c r="J12823">
        <v>2013</v>
      </c>
      <c r="K12823">
        <v>9400</v>
      </c>
      <c r="L12823">
        <v>51</v>
      </c>
      <c r="M12823" t="s">
        <v>200</v>
      </c>
      <c r="N12823" t="s">
        <v>14058</v>
      </c>
      <c r="O12823" t="s">
        <v>9923</v>
      </c>
      <c r="P12823" t="s">
        <v>14078</v>
      </c>
    </row>
    <row r="12824" spans="1:16" ht="45" x14ac:dyDescent="0.25">
      <c r="A12824">
        <v>160324</v>
      </c>
      <c r="B12824" t="s">
        <v>40</v>
      </c>
      <c r="E12824" s="18" t="s">
        <v>14079</v>
      </c>
      <c r="G12824" t="s">
        <v>297</v>
      </c>
      <c r="H12824" t="s">
        <v>313</v>
      </c>
      <c r="I12824" t="s">
        <v>14071</v>
      </c>
      <c r="J12824">
        <v>2013</v>
      </c>
      <c r="K12824">
        <v>10300</v>
      </c>
      <c r="L12824">
        <v>8</v>
      </c>
      <c r="M12824" t="s">
        <v>200</v>
      </c>
      <c r="N12824" t="s">
        <v>14058</v>
      </c>
      <c r="O12824" t="s">
        <v>9923</v>
      </c>
      <c r="P12824" t="s">
        <v>13967</v>
      </c>
    </row>
    <row r="12825" spans="1:16" ht="30" x14ac:dyDescent="0.25">
      <c r="A12825">
        <v>160326</v>
      </c>
      <c r="B12825" t="s">
        <v>9985</v>
      </c>
      <c r="E12825" s="18" t="s">
        <v>14080</v>
      </c>
      <c r="G12825" t="s">
        <v>10122</v>
      </c>
      <c r="H12825" t="s">
        <v>11966</v>
      </c>
      <c r="I12825" t="s">
        <v>11967</v>
      </c>
      <c r="J12825">
        <v>2013</v>
      </c>
      <c r="K12825">
        <v>9400</v>
      </c>
      <c r="L12825">
        <v>51</v>
      </c>
      <c r="M12825" t="s">
        <v>200</v>
      </c>
      <c r="N12825" t="s">
        <v>14058</v>
      </c>
      <c r="O12825" t="s">
        <v>9923</v>
      </c>
      <c r="P12825" t="s">
        <v>14078</v>
      </c>
    </row>
    <row r="12826" spans="1:16" ht="60" x14ac:dyDescent="0.25">
      <c r="A12826">
        <v>160327</v>
      </c>
      <c r="B12826" t="s">
        <v>9985</v>
      </c>
      <c r="E12826" s="18" t="s">
        <v>14081</v>
      </c>
      <c r="G12826" t="s">
        <v>10122</v>
      </c>
      <c r="H12826" t="s">
        <v>11966</v>
      </c>
      <c r="I12826" t="s">
        <v>11967</v>
      </c>
      <c r="J12826">
        <v>2013</v>
      </c>
      <c r="K12826">
        <v>10000</v>
      </c>
      <c r="L12826">
        <v>51</v>
      </c>
      <c r="M12826" t="s">
        <v>200</v>
      </c>
      <c r="N12826" t="s">
        <v>14058</v>
      </c>
      <c r="O12826" t="s">
        <v>9923</v>
      </c>
      <c r="P12826" t="s">
        <v>14082</v>
      </c>
    </row>
    <row r="12827" spans="1:16" ht="45" x14ac:dyDescent="0.25">
      <c r="A12827">
        <v>160328</v>
      </c>
      <c r="B12827" t="s">
        <v>9985</v>
      </c>
      <c r="E12827" s="18" t="s">
        <v>14083</v>
      </c>
      <c r="G12827" t="s">
        <v>10122</v>
      </c>
      <c r="H12827" t="s">
        <v>11966</v>
      </c>
      <c r="I12827" t="s">
        <v>11967</v>
      </c>
      <c r="J12827">
        <v>2013</v>
      </c>
      <c r="K12827">
        <v>10000</v>
      </c>
      <c r="L12827">
        <v>51</v>
      </c>
      <c r="M12827" t="s">
        <v>200</v>
      </c>
      <c r="N12827" t="s">
        <v>14058</v>
      </c>
      <c r="O12827" t="s">
        <v>9923</v>
      </c>
      <c r="P12827" t="s">
        <v>14082</v>
      </c>
    </row>
    <row r="12828" spans="1:16" ht="30" x14ac:dyDescent="0.25">
      <c r="A12828">
        <v>160329</v>
      </c>
      <c r="B12828" t="s">
        <v>9985</v>
      </c>
      <c r="E12828" s="18" t="s">
        <v>14084</v>
      </c>
      <c r="G12828" t="s">
        <v>10122</v>
      </c>
      <c r="H12828" t="s">
        <v>11966</v>
      </c>
      <c r="I12828" t="s">
        <v>11967</v>
      </c>
      <c r="J12828">
        <v>2013</v>
      </c>
      <c r="K12828">
        <v>10000</v>
      </c>
      <c r="L12828">
        <v>51</v>
      </c>
      <c r="M12828" t="s">
        <v>200</v>
      </c>
      <c r="N12828" t="s">
        <v>14058</v>
      </c>
      <c r="O12828" t="s">
        <v>9923</v>
      </c>
      <c r="P12828" t="s">
        <v>14082</v>
      </c>
    </row>
    <row r="12829" spans="1:16" ht="30" x14ac:dyDescent="0.25">
      <c r="A12829">
        <v>160330</v>
      </c>
      <c r="B12829" t="s">
        <v>52</v>
      </c>
      <c r="E12829" s="18" t="s">
        <v>14085</v>
      </c>
      <c r="G12829" t="s">
        <v>245</v>
      </c>
      <c r="H12829" t="s">
        <v>198</v>
      </c>
      <c r="I12829" t="s">
        <v>246</v>
      </c>
      <c r="J12829">
        <v>2013</v>
      </c>
      <c r="K12829">
        <v>10000</v>
      </c>
      <c r="L12829">
        <v>35</v>
      </c>
      <c r="M12829" t="s">
        <v>200</v>
      </c>
      <c r="N12829" t="s">
        <v>14064</v>
      </c>
      <c r="O12829" t="s">
        <v>9923</v>
      </c>
      <c r="P12829" t="s">
        <v>14086</v>
      </c>
    </row>
    <row r="12830" spans="1:16" ht="30" x14ac:dyDescent="0.25">
      <c r="A12830">
        <v>160331</v>
      </c>
      <c r="B12830" t="s">
        <v>52</v>
      </c>
      <c r="E12830" s="18" t="s">
        <v>14087</v>
      </c>
      <c r="G12830" t="s">
        <v>326</v>
      </c>
      <c r="H12830" t="s">
        <v>198</v>
      </c>
      <c r="I12830" t="s">
        <v>9381</v>
      </c>
      <c r="J12830">
        <v>2013</v>
      </c>
      <c r="K12830">
        <v>10000</v>
      </c>
      <c r="L12830">
        <v>26</v>
      </c>
      <c r="M12830" t="s">
        <v>200</v>
      </c>
      <c r="N12830" t="s">
        <v>14088</v>
      </c>
      <c r="O12830" t="s">
        <v>9923</v>
      </c>
      <c r="P12830" t="s">
        <v>14089</v>
      </c>
    </row>
    <row r="12831" spans="1:16" ht="30" x14ac:dyDescent="0.25">
      <c r="A12831">
        <v>160332</v>
      </c>
      <c r="B12831" t="s">
        <v>52</v>
      </c>
      <c r="E12831" s="18" t="s">
        <v>14090</v>
      </c>
      <c r="G12831" t="s">
        <v>10122</v>
      </c>
      <c r="H12831" t="s">
        <v>11961</v>
      </c>
      <c r="I12831" t="s">
        <v>11962</v>
      </c>
      <c r="J12831">
        <v>2013</v>
      </c>
      <c r="K12831">
        <v>10000</v>
      </c>
      <c r="L12831">
        <v>51</v>
      </c>
      <c r="M12831" t="s">
        <v>200</v>
      </c>
      <c r="N12831" t="s">
        <v>14058</v>
      </c>
      <c r="O12831" t="s">
        <v>9923</v>
      </c>
      <c r="P12831" t="s">
        <v>14091</v>
      </c>
    </row>
    <row r="12832" spans="1:16" ht="45" x14ac:dyDescent="0.25">
      <c r="A12832">
        <v>160333</v>
      </c>
      <c r="B12832" t="s">
        <v>52</v>
      </c>
      <c r="E12832" s="18" t="s">
        <v>14092</v>
      </c>
      <c r="G12832" t="s">
        <v>245</v>
      </c>
      <c r="H12832" t="s">
        <v>198</v>
      </c>
      <c r="I12832" t="s">
        <v>246</v>
      </c>
      <c r="J12832">
        <v>2013</v>
      </c>
      <c r="K12832">
        <v>10000</v>
      </c>
      <c r="L12832">
        <v>35</v>
      </c>
      <c r="M12832" t="s">
        <v>200</v>
      </c>
      <c r="N12832" t="s">
        <v>14064</v>
      </c>
      <c r="O12832" t="s">
        <v>9923</v>
      </c>
      <c r="P12832" t="s">
        <v>14093</v>
      </c>
    </row>
    <row r="12833" spans="1:16" ht="30" x14ac:dyDescent="0.25">
      <c r="A12833">
        <v>160335</v>
      </c>
      <c r="B12833" t="s">
        <v>52</v>
      </c>
      <c r="E12833" s="18" t="s">
        <v>14094</v>
      </c>
      <c r="G12833" t="s">
        <v>10122</v>
      </c>
      <c r="H12833" t="s">
        <v>11961</v>
      </c>
      <c r="I12833" t="s">
        <v>11962</v>
      </c>
      <c r="J12833">
        <v>2013</v>
      </c>
      <c r="K12833">
        <v>9400</v>
      </c>
      <c r="L12833">
        <v>51</v>
      </c>
      <c r="M12833" t="s">
        <v>200</v>
      </c>
      <c r="N12833" t="s">
        <v>14058</v>
      </c>
      <c r="O12833" t="s">
        <v>9923</v>
      </c>
      <c r="P12833" t="s">
        <v>14095</v>
      </c>
    </row>
    <row r="12834" spans="1:16" ht="45" x14ac:dyDescent="0.25">
      <c r="A12834">
        <v>160336</v>
      </c>
      <c r="B12834" t="s">
        <v>52</v>
      </c>
      <c r="E12834" s="18" t="s">
        <v>14096</v>
      </c>
      <c r="G12834" t="s">
        <v>10122</v>
      </c>
      <c r="H12834" t="s">
        <v>11961</v>
      </c>
      <c r="I12834" t="s">
        <v>11962</v>
      </c>
      <c r="J12834">
        <v>2013</v>
      </c>
      <c r="K12834">
        <v>10300</v>
      </c>
      <c r="L12834">
        <v>51</v>
      </c>
      <c r="M12834" t="s">
        <v>200</v>
      </c>
      <c r="N12834" t="s">
        <v>14058</v>
      </c>
      <c r="O12834" t="s">
        <v>9923</v>
      </c>
      <c r="P12834" t="s">
        <v>14095</v>
      </c>
    </row>
    <row r="12835" spans="1:16" ht="30" x14ac:dyDescent="0.25">
      <c r="A12835">
        <v>160337</v>
      </c>
      <c r="B12835" t="s">
        <v>52</v>
      </c>
      <c r="E12835" s="18" t="s">
        <v>14097</v>
      </c>
      <c r="G12835" t="s">
        <v>10122</v>
      </c>
      <c r="H12835" t="s">
        <v>11961</v>
      </c>
      <c r="I12835" t="s">
        <v>11962</v>
      </c>
      <c r="J12835">
        <v>2013</v>
      </c>
      <c r="K12835">
        <v>9400</v>
      </c>
      <c r="L12835">
        <v>51</v>
      </c>
      <c r="M12835" t="s">
        <v>200</v>
      </c>
      <c r="N12835" t="s">
        <v>14058</v>
      </c>
      <c r="O12835" t="s">
        <v>9923</v>
      </c>
      <c r="P12835" t="s">
        <v>14095</v>
      </c>
    </row>
    <row r="12836" spans="1:16" ht="30" x14ac:dyDescent="0.25">
      <c r="A12836">
        <v>160338</v>
      </c>
      <c r="B12836" t="s">
        <v>52</v>
      </c>
      <c r="E12836" s="18" t="s">
        <v>14098</v>
      </c>
      <c r="G12836" t="s">
        <v>10122</v>
      </c>
      <c r="H12836" t="s">
        <v>11961</v>
      </c>
      <c r="I12836" t="s">
        <v>11962</v>
      </c>
      <c r="J12836">
        <v>2013</v>
      </c>
      <c r="K12836">
        <v>9400</v>
      </c>
      <c r="L12836">
        <v>51</v>
      </c>
      <c r="M12836" t="s">
        <v>200</v>
      </c>
      <c r="N12836" t="s">
        <v>14058</v>
      </c>
      <c r="O12836" t="s">
        <v>9923</v>
      </c>
      <c r="P12836" t="s">
        <v>14095</v>
      </c>
    </row>
    <row r="12837" spans="1:16" ht="409.5" x14ac:dyDescent="0.25">
      <c r="A12837">
        <v>160339</v>
      </c>
      <c r="B12837" t="s">
        <v>52</v>
      </c>
      <c r="E12837" s="18" t="s">
        <v>14099</v>
      </c>
      <c r="G12837" t="s">
        <v>10122</v>
      </c>
      <c r="H12837" t="s">
        <v>11961</v>
      </c>
      <c r="I12837" t="s">
        <v>11962</v>
      </c>
      <c r="J12837">
        <v>2013</v>
      </c>
      <c r="K12837">
        <v>9400</v>
      </c>
      <c r="L12837">
        <v>51</v>
      </c>
      <c r="M12837" t="s">
        <v>200</v>
      </c>
      <c r="N12837" t="s">
        <v>14058</v>
      </c>
      <c r="O12837" t="s">
        <v>9923</v>
      </c>
      <c r="P12837" t="s">
        <v>14095</v>
      </c>
    </row>
    <row r="12838" spans="1:16" ht="30" x14ac:dyDescent="0.25">
      <c r="A12838">
        <v>160342</v>
      </c>
      <c r="B12838" t="s">
        <v>52</v>
      </c>
      <c r="E12838" s="18" t="s">
        <v>14100</v>
      </c>
      <c r="G12838" t="s">
        <v>10122</v>
      </c>
      <c r="H12838" t="s">
        <v>11961</v>
      </c>
      <c r="I12838" t="s">
        <v>11962</v>
      </c>
      <c r="J12838">
        <v>2013</v>
      </c>
      <c r="K12838">
        <v>9400</v>
      </c>
      <c r="L12838">
        <v>51</v>
      </c>
      <c r="M12838" t="s">
        <v>200</v>
      </c>
      <c r="N12838" t="s">
        <v>14058</v>
      </c>
      <c r="O12838" t="s">
        <v>9923</v>
      </c>
      <c r="P12838" t="s">
        <v>14095</v>
      </c>
    </row>
    <row r="12839" spans="1:16" ht="30" x14ac:dyDescent="0.25">
      <c r="A12839">
        <v>160344</v>
      </c>
      <c r="B12839" t="s">
        <v>41</v>
      </c>
      <c r="E12839" s="18" t="s">
        <v>14101</v>
      </c>
      <c r="G12839" t="s">
        <v>220</v>
      </c>
      <c r="H12839" t="s">
        <v>230</v>
      </c>
      <c r="I12839" t="s">
        <v>14102</v>
      </c>
      <c r="J12839">
        <v>2013</v>
      </c>
      <c r="K12839">
        <v>10300</v>
      </c>
      <c r="L12839">
        <v>6</v>
      </c>
      <c r="M12839" t="s">
        <v>200</v>
      </c>
      <c r="N12839" t="s">
        <v>14064</v>
      </c>
      <c r="O12839" t="s">
        <v>9923</v>
      </c>
      <c r="P12839" t="s">
        <v>14103</v>
      </c>
    </row>
    <row r="12840" spans="1:16" ht="30" x14ac:dyDescent="0.25">
      <c r="A12840">
        <v>160345</v>
      </c>
      <c r="B12840" t="s">
        <v>41</v>
      </c>
      <c r="E12840" s="18" t="s">
        <v>14104</v>
      </c>
      <c r="G12840" t="s">
        <v>10122</v>
      </c>
      <c r="H12840" t="s">
        <v>11961</v>
      </c>
      <c r="I12840" t="s">
        <v>11962</v>
      </c>
      <c r="J12840">
        <v>2013</v>
      </c>
      <c r="K12840">
        <v>8900</v>
      </c>
      <c r="L12840">
        <v>51</v>
      </c>
      <c r="M12840" t="s">
        <v>200</v>
      </c>
      <c r="N12840" t="s">
        <v>14058</v>
      </c>
      <c r="O12840" t="s">
        <v>9923</v>
      </c>
      <c r="P12840" t="s">
        <v>14095</v>
      </c>
    </row>
    <row r="12841" spans="1:16" ht="45" x14ac:dyDescent="0.25">
      <c r="A12841">
        <v>160346</v>
      </c>
      <c r="B12841" t="s">
        <v>67</v>
      </c>
      <c r="E12841" s="18" t="s">
        <v>14105</v>
      </c>
      <c r="G12841" t="s">
        <v>279</v>
      </c>
      <c r="H12841" t="s">
        <v>280</v>
      </c>
      <c r="I12841" t="s">
        <v>13746</v>
      </c>
      <c r="J12841">
        <v>2013</v>
      </c>
      <c r="K12841">
        <v>10000</v>
      </c>
      <c r="L12841">
        <v>13</v>
      </c>
      <c r="M12841" t="s">
        <v>200</v>
      </c>
      <c r="N12841" t="s">
        <v>14058</v>
      </c>
      <c r="O12841" t="s">
        <v>9923</v>
      </c>
      <c r="P12841" t="s">
        <v>14106</v>
      </c>
    </row>
    <row r="12842" spans="1:16" ht="60" x14ac:dyDescent="0.25">
      <c r="A12842">
        <v>160347</v>
      </c>
      <c r="B12842" t="s">
        <v>67</v>
      </c>
      <c r="E12842" s="18" t="s">
        <v>14107</v>
      </c>
      <c r="G12842" t="s">
        <v>279</v>
      </c>
      <c r="H12842" t="s">
        <v>280</v>
      </c>
      <c r="I12842" t="s">
        <v>13746</v>
      </c>
      <c r="J12842">
        <v>2013</v>
      </c>
      <c r="K12842">
        <v>10000</v>
      </c>
      <c r="L12842">
        <v>13</v>
      </c>
      <c r="M12842" t="s">
        <v>200</v>
      </c>
      <c r="N12842" t="s">
        <v>14058</v>
      </c>
      <c r="O12842" t="s">
        <v>9923</v>
      </c>
      <c r="P12842" t="s">
        <v>14106</v>
      </c>
    </row>
    <row r="12843" spans="1:16" ht="45" x14ac:dyDescent="0.25">
      <c r="A12843">
        <v>160348</v>
      </c>
      <c r="B12843" t="s">
        <v>67</v>
      </c>
      <c r="E12843" s="18" t="s">
        <v>14108</v>
      </c>
      <c r="G12843" t="s">
        <v>279</v>
      </c>
      <c r="H12843" t="s">
        <v>280</v>
      </c>
      <c r="I12843" t="s">
        <v>13746</v>
      </c>
      <c r="J12843">
        <v>2013</v>
      </c>
      <c r="K12843">
        <v>10000</v>
      </c>
      <c r="L12843">
        <v>13</v>
      </c>
      <c r="M12843" t="s">
        <v>200</v>
      </c>
      <c r="N12843" t="s">
        <v>14058</v>
      </c>
      <c r="O12843" t="s">
        <v>9923</v>
      </c>
      <c r="P12843" t="s">
        <v>14106</v>
      </c>
    </row>
    <row r="12844" spans="1:16" x14ac:dyDescent="0.25">
      <c r="A12844">
        <v>160350</v>
      </c>
      <c r="B12844" t="s">
        <v>67</v>
      </c>
      <c r="E12844" t="s">
        <v>14109</v>
      </c>
      <c r="G12844" t="s">
        <v>279</v>
      </c>
      <c r="H12844" t="s">
        <v>280</v>
      </c>
      <c r="I12844" t="s">
        <v>13746</v>
      </c>
      <c r="J12844">
        <v>2013</v>
      </c>
      <c r="K12844">
        <v>9400</v>
      </c>
      <c r="L12844">
        <v>13</v>
      </c>
      <c r="M12844" t="s">
        <v>200</v>
      </c>
      <c r="N12844" t="s">
        <v>14058</v>
      </c>
      <c r="O12844" t="s">
        <v>9923</v>
      </c>
      <c r="P12844" t="s">
        <v>14110</v>
      </c>
    </row>
    <row r="12845" spans="1:16" ht="45" x14ac:dyDescent="0.25">
      <c r="A12845">
        <v>160352</v>
      </c>
      <c r="B12845" t="s">
        <v>67</v>
      </c>
      <c r="E12845" s="18" t="s">
        <v>14111</v>
      </c>
      <c r="G12845" t="s">
        <v>279</v>
      </c>
      <c r="H12845" t="s">
        <v>280</v>
      </c>
      <c r="I12845" t="s">
        <v>13746</v>
      </c>
      <c r="J12845">
        <v>2013</v>
      </c>
      <c r="K12845">
        <v>9400</v>
      </c>
      <c r="L12845">
        <v>13</v>
      </c>
      <c r="M12845" t="s">
        <v>200</v>
      </c>
      <c r="N12845" t="s">
        <v>14058</v>
      </c>
      <c r="O12845" t="s">
        <v>9923</v>
      </c>
      <c r="P12845" t="s">
        <v>14110</v>
      </c>
    </row>
    <row r="12846" spans="1:16" ht="45" x14ac:dyDescent="0.25">
      <c r="A12846">
        <v>160353</v>
      </c>
      <c r="B12846" t="s">
        <v>67</v>
      </c>
      <c r="E12846" s="18" t="s">
        <v>14112</v>
      </c>
      <c r="G12846" t="s">
        <v>279</v>
      </c>
      <c r="H12846" t="s">
        <v>280</v>
      </c>
      <c r="I12846" t="s">
        <v>13746</v>
      </c>
      <c r="J12846">
        <v>2013</v>
      </c>
      <c r="K12846">
        <v>9400</v>
      </c>
      <c r="L12846">
        <v>13</v>
      </c>
      <c r="M12846" t="s">
        <v>200</v>
      </c>
      <c r="N12846" t="s">
        <v>14058</v>
      </c>
      <c r="O12846" t="s">
        <v>9923</v>
      </c>
      <c r="P12846" t="s">
        <v>14110</v>
      </c>
    </row>
    <row r="12847" spans="1:16" ht="45" x14ac:dyDescent="0.25">
      <c r="A12847">
        <v>160355</v>
      </c>
      <c r="B12847" t="s">
        <v>53</v>
      </c>
      <c r="E12847" s="18" t="s">
        <v>14113</v>
      </c>
      <c r="G12847" t="s">
        <v>340</v>
      </c>
      <c r="H12847" t="s">
        <v>341</v>
      </c>
      <c r="I12847" t="s">
        <v>342</v>
      </c>
      <c r="J12847">
        <v>2013</v>
      </c>
      <c r="K12847">
        <v>10000</v>
      </c>
      <c r="L12847">
        <v>17</v>
      </c>
      <c r="M12847" t="s">
        <v>200</v>
      </c>
      <c r="N12847" t="s">
        <v>14058</v>
      </c>
      <c r="O12847" t="s">
        <v>9923</v>
      </c>
      <c r="P12847" t="s">
        <v>14114</v>
      </c>
    </row>
    <row r="12848" spans="1:16" ht="45" x14ac:dyDescent="0.25">
      <c r="A12848">
        <v>160356</v>
      </c>
      <c r="B12848" t="s">
        <v>53</v>
      </c>
      <c r="E12848" s="18" t="s">
        <v>14115</v>
      </c>
      <c r="G12848" t="s">
        <v>340</v>
      </c>
      <c r="H12848" t="s">
        <v>341</v>
      </c>
      <c r="I12848" t="s">
        <v>342</v>
      </c>
      <c r="J12848">
        <v>2013</v>
      </c>
      <c r="K12848">
        <v>10000</v>
      </c>
      <c r="L12848">
        <v>17</v>
      </c>
      <c r="M12848" t="s">
        <v>200</v>
      </c>
      <c r="N12848" t="s">
        <v>14058</v>
      </c>
      <c r="O12848" t="s">
        <v>9923</v>
      </c>
      <c r="P12848" t="s">
        <v>14114</v>
      </c>
    </row>
    <row r="12849" spans="1:16" ht="45" x14ac:dyDescent="0.25">
      <c r="A12849">
        <v>160358</v>
      </c>
      <c r="B12849" t="s">
        <v>53</v>
      </c>
      <c r="E12849" s="18" t="s">
        <v>14116</v>
      </c>
      <c r="G12849" t="s">
        <v>340</v>
      </c>
      <c r="H12849" t="s">
        <v>341</v>
      </c>
      <c r="I12849" t="s">
        <v>342</v>
      </c>
      <c r="J12849">
        <v>2013</v>
      </c>
      <c r="K12849">
        <v>10000</v>
      </c>
      <c r="L12849">
        <v>17</v>
      </c>
      <c r="M12849" t="s">
        <v>200</v>
      </c>
      <c r="N12849" t="s">
        <v>14058</v>
      </c>
      <c r="O12849" t="s">
        <v>9923</v>
      </c>
      <c r="P12849" t="s">
        <v>14114</v>
      </c>
    </row>
    <row r="12850" spans="1:16" ht="45" x14ac:dyDescent="0.25">
      <c r="A12850">
        <v>160359</v>
      </c>
      <c r="B12850" t="s">
        <v>53</v>
      </c>
      <c r="E12850" s="18" t="s">
        <v>14117</v>
      </c>
      <c r="G12850" t="s">
        <v>340</v>
      </c>
      <c r="H12850" t="s">
        <v>341</v>
      </c>
      <c r="I12850" t="s">
        <v>342</v>
      </c>
      <c r="J12850">
        <v>2013</v>
      </c>
      <c r="K12850">
        <v>10000</v>
      </c>
      <c r="L12850">
        <v>17</v>
      </c>
      <c r="M12850" t="s">
        <v>200</v>
      </c>
      <c r="N12850" t="s">
        <v>14058</v>
      </c>
      <c r="O12850" t="s">
        <v>9923</v>
      </c>
      <c r="P12850" t="s">
        <v>14114</v>
      </c>
    </row>
    <row r="12851" spans="1:16" ht="45" x14ac:dyDescent="0.25">
      <c r="A12851">
        <v>160360</v>
      </c>
      <c r="B12851" t="s">
        <v>53</v>
      </c>
      <c r="E12851" s="18" t="s">
        <v>14118</v>
      </c>
      <c r="G12851" t="s">
        <v>340</v>
      </c>
      <c r="H12851" t="s">
        <v>341</v>
      </c>
      <c r="I12851" t="s">
        <v>342</v>
      </c>
      <c r="J12851">
        <v>2013</v>
      </c>
      <c r="K12851">
        <v>10000</v>
      </c>
      <c r="L12851">
        <v>17</v>
      </c>
      <c r="M12851" t="s">
        <v>200</v>
      </c>
      <c r="N12851" t="s">
        <v>14058</v>
      </c>
      <c r="O12851" t="s">
        <v>9923</v>
      </c>
      <c r="P12851" t="s">
        <v>14114</v>
      </c>
    </row>
    <row r="12852" spans="1:16" ht="45" x14ac:dyDescent="0.25">
      <c r="A12852">
        <v>160361</v>
      </c>
      <c r="B12852" t="s">
        <v>53</v>
      </c>
      <c r="E12852" s="18" t="s">
        <v>14119</v>
      </c>
      <c r="G12852" t="s">
        <v>340</v>
      </c>
      <c r="H12852" t="s">
        <v>341</v>
      </c>
      <c r="I12852" t="s">
        <v>342</v>
      </c>
      <c r="J12852">
        <v>2013</v>
      </c>
      <c r="K12852">
        <v>10000</v>
      </c>
      <c r="L12852">
        <v>17</v>
      </c>
      <c r="M12852" t="s">
        <v>200</v>
      </c>
      <c r="N12852" t="s">
        <v>14058</v>
      </c>
      <c r="O12852" t="s">
        <v>9923</v>
      </c>
      <c r="P12852" t="s">
        <v>14114</v>
      </c>
    </row>
    <row r="12853" spans="1:16" ht="45" x14ac:dyDescent="0.25">
      <c r="A12853">
        <v>160362</v>
      </c>
      <c r="B12853" t="s">
        <v>53</v>
      </c>
      <c r="E12853" s="18" t="s">
        <v>14120</v>
      </c>
      <c r="G12853" t="s">
        <v>235</v>
      </c>
      <c r="H12853" t="s">
        <v>198</v>
      </c>
      <c r="I12853" t="s">
        <v>6370</v>
      </c>
      <c r="J12853">
        <v>2013</v>
      </c>
      <c r="K12853">
        <v>10300</v>
      </c>
      <c r="L12853">
        <v>10</v>
      </c>
      <c r="M12853" t="s">
        <v>200</v>
      </c>
      <c r="N12853" t="s">
        <v>14064</v>
      </c>
      <c r="O12853" t="s">
        <v>9923</v>
      </c>
      <c r="P12853" t="s">
        <v>14121</v>
      </c>
    </row>
    <row r="12854" spans="1:16" ht="45" x14ac:dyDescent="0.25">
      <c r="A12854">
        <v>160363</v>
      </c>
      <c r="B12854" t="s">
        <v>53</v>
      </c>
      <c r="E12854" s="18" t="s">
        <v>14122</v>
      </c>
      <c r="G12854" t="s">
        <v>235</v>
      </c>
      <c r="H12854" t="s">
        <v>198</v>
      </c>
      <c r="I12854" t="s">
        <v>6370</v>
      </c>
      <c r="J12854">
        <v>2013</v>
      </c>
      <c r="K12854">
        <v>10300</v>
      </c>
      <c r="L12854">
        <v>10</v>
      </c>
      <c r="M12854" t="s">
        <v>200</v>
      </c>
      <c r="N12854" t="s">
        <v>14064</v>
      </c>
      <c r="O12854" t="s">
        <v>9923</v>
      </c>
      <c r="P12854" t="s">
        <v>14123</v>
      </c>
    </row>
    <row r="12855" spans="1:16" ht="45" x14ac:dyDescent="0.25">
      <c r="A12855">
        <v>160364</v>
      </c>
      <c r="B12855" t="s">
        <v>53</v>
      </c>
      <c r="E12855" s="18" t="s">
        <v>14124</v>
      </c>
      <c r="G12855" t="s">
        <v>235</v>
      </c>
      <c r="H12855" t="s">
        <v>198</v>
      </c>
      <c r="I12855" t="s">
        <v>6370</v>
      </c>
      <c r="J12855">
        <v>2013</v>
      </c>
      <c r="K12855">
        <v>10300</v>
      </c>
      <c r="L12855">
        <v>10</v>
      </c>
      <c r="M12855" t="s">
        <v>200</v>
      </c>
      <c r="N12855" t="s">
        <v>14064</v>
      </c>
      <c r="O12855" t="s">
        <v>9923</v>
      </c>
      <c r="P12855" t="s">
        <v>14125</v>
      </c>
    </row>
    <row r="12856" spans="1:16" ht="45" x14ac:dyDescent="0.25">
      <c r="A12856">
        <v>160366</v>
      </c>
      <c r="B12856" t="s">
        <v>63</v>
      </c>
      <c r="E12856" s="18" t="s">
        <v>14126</v>
      </c>
      <c r="G12856" t="s">
        <v>264</v>
      </c>
      <c r="H12856" t="s">
        <v>11915</v>
      </c>
      <c r="I12856" t="s">
        <v>11916</v>
      </c>
      <c r="J12856">
        <v>2013</v>
      </c>
      <c r="K12856">
        <v>8000</v>
      </c>
      <c r="L12856">
        <v>33</v>
      </c>
      <c r="M12856" t="s">
        <v>200</v>
      </c>
      <c r="N12856" t="s">
        <v>14058</v>
      </c>
      <c r="O12856" t="s">
        <v>9923</v>
      </c>
      <c r="P12856" t="s">
        <v>14127</v>
      </c>
    </row>
    <row r="12857" spans="1:16" ht="45" x14ac:dyDescent="0.25">
      <c r="A12857">
        <v>160367</v>
      </c>
      <c r="B12857" t="s">
        <v>63</v>
      </c>
      <c r="E12857" s="18" t="s">
        <v>14128</v>
      </c>
      <c r="G12857" t="s">
        <v>264</v>
      </c>
      <c r="H12857" t="s">
        <v>11915</v>
      </c>
      <c r="I12857" t="s">
        <v>11916</v>
      </c>
      <c r="J12857">
        <v>2013</v>
      </c>
      <c r="K12857">
        <v>8000</v>
      </c>
      <c r="L12857">
        <v>33</v>
      </c>
      <c r="M12857" t="s">
        <v>200</v>
      </c>
      <c r="N12857" t="s">
        <v>14058</v>
      </c>
      <c r="O12857" t="s">
        <v>9923</v>
      </c>
      <c r="P12857" t="s">
        <v>14127</v>
      </c>
    </row>
    <row r="12858" spans="1:16" ht="45" x14ac:dyDescent="0.25">
      <c r="A12858">
        <v>160368</v>
      </c>
      <c r="B12858" t="s">
        <v>63</v>
      </c>
      <c r="E12858" s="18" t="s">
        <v>14129</v>
      </c>
      <c r="G12858" t="s">
        <v>264</v>
      </c>
      <c r="H12858" t="s">
        <v>11915</v>
      </c>
      <c r="I12858" t="s">
        <v>11916</v>
      </c>
      <c r="J12858">
        <v>2013</v>
      </c>
      <c r="K12858">
        <v>8000</v>
      </c>
      <c r="L12858">
        <v>33</v>
      </c>
      <c r="M12858" t="s">
        <v>200</v>
      </c>
      <c r="N12858" t="s">
        <v>14058</v>
      </c>
      <c r="O12858" t="s">
        <v>9923</v>
      </c>
      <c r="P12858" t="s">
        <v>14127</v>
      </c>
    </row>
    <row r="12859" spans="1:16" ht="45" x14ac:dyDescent="0.25">
      <c r="A12859">
        <v>160369</v>
      </c>
      <c r="B12859" t="s">
        <v>63</v>
      </c>
      <c r="E12859" s="18" t="s">
        <v>14130</v>
      </c>
      <c r="G12859" t="s">
        <v>264</v>
      </c>
      <c r="H12859" t="s">
        <v>11915</v>
      </c>
      <c r="I12859" t="s">
        <v>11916</v>
      </c>
      <c r="J12859">
        <v>2013</v>
      </c>
      <c r="K12859">
        <v>8000</v>
      </c>
      <c r="L12859">
        <v>33</v>
      </c>
      <c r="M12859" t="s">
        <v>200</v>
      </c>
      <c r="N12859" t="s">
        <v>14058</v>
      </c>
      <c r="O12859" t="s">
        <v>9923</v>
      </c>
      <c r="P12859" t="s">
        <v>14127</v>
      </c>
    </row>
    <row r="12860" spans="1:16" ht="45" x14ac:dyDescent="0.25">
      <c r="A12860">
        <v>160370</v>
      </c>
      <c r="B12860" t="s">
        <v>63</v>
      </c>
      <c r="E12860" s="18" t="s">
        <v>14131</v>
      </c>
      <c r="G12860" t="s">
        <v>264</v>
      </c>
      <c r="H12860" t="s">
        <v>11915</v>
      </c>
      <c r="I12860" t="s">
        <v>11916</v>
      </c>
      <c r="J12860">
        <v>2013</v>
      </c>
      <c r="K12860">
        <v>8000</v>
      </c>
      <c r="L12860">
        <v>33</v>
      </c>
      <c r="M12860" t="s">
        <v>200</v>
      </c>
      <c r="N12860" t="s">
        <v>14058</v>
      </c>
      <c r="O12860" t="s">
        <v>9923</v>
      </c>
      <c r="P12860" t="s">
        <v>14127</v>
      </c>
    </row>
    <row r="12861" spans="1:16" ht="45" x14ac:dyDescent="0.25">
      <c r="A12861">
        <v>160371</v>
      </c>
      <c r="B12861" t="s">
        <v>63</v>
      </c>
      <c r="E12861" s="18" t="s">
        <v>14132</v>
      </c>
      <c r="G12861" t="s">
        <v>264</v>
      </c>
      <c r="H12861" t="s">
        <v>11915</v>
      </c>
      <c r="I12861" t="s">
        <v>11916</v>
      </c>
      <c r="J12861">
        <v>2013</v>
      </c>
      <c r="K12861">
        <v>8000</v>
      </c>
      <c r="L12861">
        <v>33</v>
      </c>
      <c r="M12861" t="s">
        <v>200</v>
      </c>
      <c r="N12861" t="s">
        <v>14058</v>
      </c>
      <c r="O12861" t="s">
        <v>9923</v>
      </c>
      <c r="P12861" t="s">
        <v>14127</v>
      </c>
    </row>
    <row r="12862" spans="1:16" ht="45" x14ac:dyDescent="0.25">
      <c r="A12862">
        <v>160372</v>
      </c>
      <c r="B12862" t="s">
        <v>63</v>
      </c>
      <c r="E12862" s="18" t="s">
        <v>14133</v>
      </c>
      <c r="G12862" t="s">
        <v>264</v>
      </c>
      <c r="H12862" t="s">
        <v>11915</v>
      </c>
      <c r="I12862" t="s">
        <v>11916</v>
      </c>
      <c r="J12862">
        <v>2013</v>
      </c>
      <c r="K12862">
        <v>9400</v>
      </c>
      <c r="L12862">
        <v>33</v>
      </c>
      <c r="M12862" t="s">
        <v>200</v>
      </c>
      <c r="N12862" t="s">
        <v>14058</v>
      </c>
      <c r="O12862" t="s">
        <v>9923</v>
      </c>
      <c r="P12862" t="s">
        <v>14127</v>
      </c>
    </row>
    <row r="12863" spans="1:16" ht="45" x14ac:dyDescent="0.25">
      <c r="A12863">
        <v>160373</v>
      </c>
      <c r="B12863" t="s">
        <v>63</v>
      </c>
      <c r="E12863" s="18" t="s">
        <v>14134</v>
      </c>
      <c r="G12863" t="s">
        <v>264</v>
      </c>
      <c r="H12863" t="s">
        <v>11915</v>
      </c>
      <c r="I12863" t="s">
        <v>11916</v>
      </c>
      <c r="J12863">
        <v>2013</v>
      </c>
      <c r="K12863">
        <v>8000</v>
      </c>
      <c r="L12863">
        <v>33</v>
      </c>
      <c r="M12863" t="s">
        <v>200</v>
      </c>
      <c r="N12863" t="s">
        <v>14058</v>
      </c>
      <c r="O12863" t="s">
        <v>9923</v>
      </c>
      <c r="P12863" t="s">
        <v>14127</v>
      </c>
    </row>
    <row r="12864" spans="1:16" ht="45" x14ac:dyDescent="0.25">
      <c r="A12864">
        <v>160374</v>
      </c>
      <c r="B12864" t="s">
        <v>63</v>
      </c>
      <c r="E12864" s="18" t="s">
        <v>14135</v>
      </c>
      <c r="G12864" t="s">
        <v>264</v>
      </c>
      <c r="H12864" t="s">
        <v>11915</v>
      </c>
      <c r="I12864" t="s">
        <v>11916</v>
      </c>
      <c r="J12864">
        <v>2013</v>
      </c>
      <c r="K12864">
        <v>8600</v>
      </c>
      <c r="L12864">
        <v>33</v>
      </c>
      <c r="M12864" t="s">
        <v>200</v>
      </c>
      <c r="N12864" t="s">
        <v>14058</v>
      </c>
      <c r="O12864" t="s">
        <v>9923</v>
      </c>
      <c r="P12864" t="s">
        <v>14136</v>
      </c>
    </row>
    <row r="12865" spans="1:16" ht="45" x14ac:dyDescent="0.25">
      <c r="A12865">
        <v>160380</v>
      </c>
      <c r="B12865" t="s">
        <v>63</v>
      </c>
      <c r="E12865" s="18" t="s">
        <v>14137</v>
      </c>
      <c r="G12865" t="s">
        <v>264</v>
      </c>
      <c r="H12865" t="s">
        <v>11915</v>
      </c>
      <c r="I12865" t="s">
        <v>11916</v>
      </c>
      <c r="J12865">
        <v>2013</v>
      </c>
      <c r="K12865">
        <v>8600</v>
      </c>
      <c r="L12865">
        <v>33</v>
      </c>
      <c r="M12865" t="s">
        <v>200</v>
      </c>
      <c r="N12865" t="s">
        <v>14058</v>
      </c>
      <c r="O12865" t="s">
        <v>9923</v>
      </c>
      <c r="P12865" t="s">
        <v>14136</v>
      </c>
    </row>
    <row r="12866" spans="1:16" ht="45" x14ac:dyDescent="0.25">
      <c r="A12866">
        <v>160381</v>
      </c>
      <c r="B12866" t="s">
        <v>63</v>
      </c>
      <c r="E12866" s="18" t="s">
        <v>14138</v>
      </c>
      <c r="G12866" t="s">
        <v>264</v>
      </c>
      <c r="H12866" t="s">
        <v>11915</v>
      </c>
      <c r="I12866" t="s">
        <v>11916</v>
      </c>
      <c r="J12866">
        <v>2013</v>
      </c>
      <c r="K12866">
        <v>8600</v>
      </c>
      <c r="L12866">
        <v>33</v>
      </c>
      <c r="M12866" t="s">
        <v>200</v>
      </c>
      <c r="N12866" t="s">
        <v>14058</v>
      </c>
      <c r="O12866" t="s">
        <v>9923</v>
      </c>
      <c r="P12866" t="s">
        <v>14139</v>
      </c>
    </row>
    <row r="12867" spans="1:16" ht="45" x14ac:dyDescent="0.25">
      <c r="A12867">
        <v>160382</v>
      </c>
      <c r="B12867" t="s">
        <v>63</v>
      </c>
      <c r="E12867" s="18" t="s">
        <v>14140</v>
      </c>
      <c r="G12867" t="s">
        <v>264</v>
      </c>
      <c r="H12867" t="s">
        <v>11915</v>
      </c>
      <c r="I12867" t="s">
        <v>11916</v>
      </c>
      <c r="J12867">
        <v>2013</v>
      </c>
      <c r="K12867">
        <v>8600</v>
      </c>
      <c r="L12867">
        <v>33</v>
      </c>
      <c r="M12867" t="s">
        <v>200</v>
      </c>
      <c r="N12867" t="s">
        <v>14058</v>
      </c>
      <c r="O12867" t="s">
        <v>9923</v>
      </c>
      <c r="P12867" t="s">
        <v>14136</v>
      </c>
    </row>
    <row r="12868" spans="1:16" ht="45" x14ac:dyDescent="0.25">
      <c r="A12868">
        <v>160383</v>
      </c>
      <c r="B12868" t="s">
        <v>63</v>
      </c>
      <c r="E12868" s="18" t="s">
        <v>14141</v>
      </c>
      <c r="G12868" t="s">
        <v>264</v>
      </c>
      <c r="H12868" t="s">
        <v>11915</v>
      </c>
      <c r="I12868" t="s">
        <v>11916</v>
      </c>
      <c r="J12868">
        <v>2013</v>
      </c>
      <c r="K12868">
        <v>8600</v>
      </c>
      <c r="L12868">
        <v>33</v>
      </c>
      <c r="M12868" t="s">
        <v>200</v>
      </c>
      <c r="N12868" t="s">
        <v>14058</v>
      </c>
      <c r="O12868" t="s">
        <v>9923</v>
      </c>
      <c r="P12868" t="s">
        <v>14136</v>
      </c>
    </row>
    <row r="12869" spans="1:16" ht="45" x14ac:dyDescent="0.25">
      <c r="A12869">
        <v>160384</v>
      </c>
      <c r="B12869" t="s">
        <v>63</v>
      </c>
      <c r="E12869" s="18" t="s">
        <v>14142</v>
      </c>
      <c r="G12869" t="s">
        <v>264</v>
      </c>
      <c r="H12869" t="s">
        <v>11915</v>
      </c>
      <c r="I12869" t="s">
        <v>11916</v>
      </c>
      <c r="J12869">
        <v>2013</v>
      </c>
      <c r="K12869">
        <v>8600</v>
      </c>
      <c r="L12869">
        <v>33</v>
      </c>
      <c r="M12869" t="s">
        <v>200</v>
      </c>
      <c r="N12869" t="s">
        <v>14058</v>
      </c>
      <c r="O12869" t="s">
        <v>9923</v>
      </c>
      <c r="P12869" t="s">
        <v>14136</v>
      </c>
    </row>
    <row r="12870" spans="1:16" ht="45" x14ac:dyDescent="0.25">
      <c r="A12870">
        <v>160385</v>
      </c>
      <c r="B12870" t="s">
        <v>10049</v>
      </c>
      <c r="E12870" s="18" t="s">
        <v>14143</v>
      </c>
      <c r="G12870" t="s">
        <v>264</v>
      </c>
      <c r="H12870" t="s">
        <v>11915</v>
      </c>
      <c r="I12870" t="s">
        <v>11916</v>
      </c>
      <c r="J12870">
        <v>2013</v>
      </c>
      <c r="K12870">
        <v>8900</v>
      </c>
      <c r="L12870">
        <v>33</v>
      </c>
      <c r="M12870" t="s">
        <v>200</v>
      </c>
      <c r="N12870" t="s">
        <v>14058</v>
      </c>
      <c r="O12870" t="s">
        <v>9923</v>
      </c>
      <c r="P12870" t="s">
        <v>14144</v>
      </c>
    </row>
    <row r="12871" spans="1:16" ht="45" x14ac:dyDescent="0.25">
      <c r="A12871">
        <v>160387</v>
      </c>
      <c r="B12871" t="s">
        <v>43</v>
      </c>
      <c r="E12871" s="18" t="s">
        <v>14145</v>
      </c>
      <c r="G12871" t="s">
        <v>264</v>
      </c>
      <c r="H12871" t="s">
        <v>13783</v>
      </c>
      <c r="I12871" t="s">
        <v>13784</v>
      </c>
      <c r="J12871">
        <v>2013</v>
      </c>
      <c r="K12871">
        <v>9400</v>
      </c>
      <c r="L12871">
        <v>33</v>
      </c>
      <c r="M12871" t="s">
        <v>200</v>
      </c>
      <c r="N12871" t="s">
        <v>14058</v>
      </c>
      <c r="O12871" t="s">
        <v>9923</v>
      </c>
      <c r="P12871" t="s">
        <v>14146</v>
      </c>
    </row>
    <row r="12872" spans="1:16" ht="45" x14ac:dyDescent="0.25">
      <c r="A12872">
        <v>160388</v>
      </c>
      <c r="B12872" t="s">
        <v>43</v>
      </c>
      <c r="E12872" s="18" t="s">
        <v>14147</v>
      </c>
      <c r="G12872" t="s">
        <v>264</v>
      </c>
      <c r="H12872" t="s">
        <v>13783</v>
      </c>
      <c r="I12872" t="s">
        <v>13784</v>
      </c>
      <c r="J12872">
        <v>2013</v>
      </c>
      <c r="K12872">
        <v>9400</v>
      </c>
      <c r="L12872">
        <v>33</v>
      </c>
      <c r="M12872" t="s">
        <v>200</v>
      </c>
      <c r="N12872" t="s">
        <v>14058</v>
      </c>
      <c r="O12872" t="s">
        <v>9923</v>
      </c>
      <c r="P12872" t="s">
        <v>14146</v>
      </c>
    </row>
    <row r="12873" spans="1:16" ht="45" x14ac:dyDescent="0.25">
      <c r="A12873">
        <v>160389</v>
      </c>
      <c r="B12873" t="s">
        <v>43</v>
      </c>
      <c r="E12873" s="18" t="s">
        <v>14148</v>
      </c>
      <c r="G12873" t="s">
        <v>264</v>
      </c>
      <c r="H12873" t="s">
        <v>13783</v>
      </c>
      <c r="I12873" t="s">
        <v>13784</v>
      </c>
      <c r="J12873">
        <v>2013</v>
      </c>
      <c r="K12873">
        <v>10000</v>
      </c>
      <c r="L12873">
        <v>33</v>
      </c>
      <c r="M12873" t="s">
        <v>200</v>
      </c>
      <c r="N12873" t="s">
        <v>14058</v>
      </c>
      <c r="O12873" t="s">
        <v>9923</v>
      </c>
      <c r="P12873" t="s">
        <v>14149</v>
      </c>
    </row>
    <row r="12874" spans="1:16" ht="45" x14ac:dyDescent="0.25">
      <c r="A12874">
        <v>160390</v>
      </c>
      <c r="B12874" t="s">
        <v>43</v>
      </c>
      <c r="E12874" s="18" t="s">
        <v>14150</v>
      </c>
      <c r="G12874" t="s">
        <v>264</v>
      </c>
      <c r="H12874" t="s">
        <v>13783</v>
      </c>
      <c r="I12874" t="s">
        <v>13784</v>
      </c>
      <c r="J12874">
        <v>2013</v>
      </c>
      <c r="K12874">
        <v>10000</v>
      </c>
      <c r="L12874">
        <v>33</v>
      </c>
      <c r="M12874" t="s">
        <v>200</v>
      </c>
      <c r="N12874" t="s">
        <v>14058</v>
      </c>
      <c r="O12874" t="s">
        <v>9923</v>
      </c>
      <c r="P12874" t="s">
        <v>14149</v>
      </c>
    </row>
    <row r="12875" spans="1:16" ht="45" x14ac:dyDescent="0.25">
      <c r="A12875">
        <v>160391</v>
      </c>
      <c r="B12875" t="s">
        <v>43</v>
      </c>
      <c r="E12875" s="18" t="s">
        <v>14151</v>
      </c>
      <c r="G12875" t="s">
        <v>264</v>
      </c>
      <c r="H12875" t="s">
        <v>13783</v>
      </c>
      <c r="I12875" t="s">
        <v>13784</v>
      </c>
      <c r="J12875">
        <v>2013</v>
      </c>
      <c r="K12875">
        <v>10000</v>
      </c>
      <c r="L12875">
        <v>33</v>
      </c>
      <c r="M12875" t="s">
        <v>200</v>
      </c>
      <c r="N12875" t="s">
        <v>14058</v>
      </c>
      <c r="O12875" t="s">
        <v>9923</v>
      </c>
      <c r="P12875" t="s">
        <v>14149</v>
      </c>
    </row>
    <row r="12876" spans="1:16" ht="45" x14ac:dyDescent="0.25">
      <c r="A12876">
        <v>160393</v>
      </c>
      <c r="B12876" t="s">
        <v>43</v>
      </c>
      <c r="E12876" s="18" t="s">
        <v>14152</v>
      </c>
      <c r="G12876" t="s">
        <v>264</v>
      </c>
      <c r="H12876" t="s">
        <v>13783</v>
      </c>
      <c r="I12876" t="s">
        <v>13784</v>
      </c>
      <c r="J12876">
        <v>2013</v>
      </c>
      <c r="K12876">
        <v>10000</v>
      </c>
      <c r="L12876">
        <v>33</v>
      </c>
      <c r="M12876" t="s">
        <v>200</v>
      </c>
      <c r="N12876" t="s">
        <v>14058</v>
      </c>
      <c r="O12876" t="s">
        <v>9923</v>
      </c>
      <c r="P12876" t="s">
        <v>14149</v>
      </c>
    </row>
    <row r="12877" spans="1:16" ht="45" x14ac:dyDescent="0.25">
      <c r="A12877">
        <v>160394</v>
      </c>
      <c r="B12877" t="s">
        <v>62</v>
      </c>
      <c r="E12877" s="18" t="s">
        <v>14153</v>
      </c>
      <c r="G12877" t="s">
        <v>317</v>
      </c>
      <c r="H12877" t="s">
        <v>318</v>
      </c>
      <c r="I12877" t="s">
        <v>13797</v>
      </c>
      <c r="J12877">
        <v>2013</v>
      </c>
      <c r="K12877">
        <v>10000</v>
      </c>
      <c r="L12877">
        <v>28</v>
      </c>
      <c r="M12877" t="s">
        <v>200</v>
      </c>
      <c r="N12877" t="s">
        <v>14058</v>
      </c>
      <c r="O12877" t="s">
        <v>9923</v>
      </c>
      <c r="P12877" t="s">
        <v>14154</v>
      </c>
    </row>
    <row r="12878" spans="1:16" ht="45" x14ac:dyDescent="0.25">
      <c r="A12878">
        <v>160395</v>
      </c>
      <c r="B12878" t="s">
        <v>62</v>
      </c>
      <c r="E12878" s="18" t="s">
        <v>14155</v>
      </c>
      <c r="G12878" t="s">
        <v>317</v>
      </c>
      <c r="H12878" t="s">
        <v>318</v>
      </c>
      <c r="I12878" t="s">
        <v>13797</v>
      </c>
      <c r="J12878">
        <v>2013</v>
      </c>
      <c r="K12878">
        <v>10000</v>
      </c>
      <c r="L12878">
        <v>28</v>
      </c>
      <c r="M12878" t="s">
        <v>200</v>
      </c>
      <c r="N12878" t="s">
        <v>14058</v>
      </c>
      <c r="O12878" t="s">
        <v>9923</v>
      </c>
      <c r="P12878" t="s">
        <v>14154</v>
      </c>
    </row>
    <row r="12879" spans="1:16" ht="45" x14ac:dyDescent="0.25">
      <c r="A12879">
        <v>160397</v>
      </c>
      <c r="B12879" t="s">
        <v>62</v>
      </c>
      <c r="E12879" s="18" t="s">
        <v>14156</v>
      </c>
      <c r="G12879" t="s">
        <v>317</v>
      </c>
      <c r="H12879" t="s">
        <v>318</v>
      </c>
      <c r="I12879" t="s">
        <v>13797</v>
      </c>
      <c r="J12879">
        <v>2013</v>
      </c>
      <c r="K12879">
        <v>9400</v>
      </c>
      <c r="L12879">
        <v>28</v>
      </c>
      <c r="M12879" t="s">
        <v>200</v>
      </c>
      <c r="N12879" t="s">
        <v>14058</v>
      </c>
      <c r="O12879" t="s">
        <v>9923</v>
      </c>
      <c r="P12879" t="s">
        <v>14157</v>
      </c>
    </row>
    <row r="12880" spans="1:16" ht="45" x14ac:dyDescent="0.25">
      <c r="A12880">
        <v>160398</v>
      </c>
      <c r="B12880" t="s">
        <v>44</v>
      </c>
      <c r="E12880" s="18" t="s">
        <v>14158</v>
      </c>
      <c r="G12880" t="s">
        <v>245</v>
      </c>
      <c r="H12880" t="s">
        <v>259</v>
      </c>
      <c r="I12880" t="s">
        <v>14159</v>
      </c>
      <c r="J12880">
        <v>2013</v>
      </c>
      <c r="K12880">
        <v>10300</v>
      </c>
      <c r="L12880">
        <v>35</v>
      </c>
      <c r="M12880" t="s">
        <v>200</v>
      </c>
      <c r="N12880" t="s">
        <v>14058</v>
      </c>
      <c r="O12880" t="s">
        <v>9923</v>
      </c>
      <c r="P12880" t="s">
        <v>14160</v>
      </c>
    </row>
    <row r="12881" spans="1:16" ht="45" x14ac:dyDescent="0.25">
      <c r="A12881">
        <v>160399</v>
      </c>
      <c r="B12881" t="s">
        <v>44</v>
      </c>
      <c r="E12881" s="18" t="s">
        <v>14161</v>
      </c>
      <c r="G12881" t="s">
        <v>245</v>
      </c>
      <c r="H12881" t="s">
        <v>259</v>
      </c>
      <c r="I12881" t="s">
        <v>14159</v>
      </c>
      <c r="J12881">
        <v>2013</v>
      </c>
      <c r="K12881">
        <v>10300</v>
      </c>
      <c r="L12881">
        <v>35</v>
      </c>
      <c r="M12881" t="s">
        <v>200</v>
      </c>
      <c r="N12881" t="s">
        <v>14058</v>
      </c>
      <c r="O12881" t="s">
        <v>9923</v>
      </c>
      <c r="P12881" t="s">
        <v>14160</v>
      </c>
    </row>
    <row r="12882" spans="1:16" ht="45" x14ac:dyDescent="0.25">
      <c r="A12882">
        <v>160400</v>
      </c>
      <c r="B12882" t="s">
        <v>44</v>
      </c>
      <c r="E12882" s="18" t="s">
        <v>14162</v>
      </c>
      <c r="G12882" t="s">
        <v>245</v>
      </c>
      <c r="H12882" t="s">
        <v>259</v>
      </c>
      <c r="I12882" t="s">
        <v>14159</v>
      </c>
      <c r="J12882">
        <v>2013</v>
      </c>
      <c r="K12882">
        <v>9400</v>
      </c>
      <c r="L12882">
        <v>35</v>
      </c>
      <c r="M12882" t="s">
        <v>200</v>
      </c>
      <c r="N12882" t="s">
        <v>14058</v>
      </c>
      <c r="O12882" t="s">
        <v>9923</v>
      </c>
      <c r="P12882" t="s">
        <v>14160</v>
      </c>
    </row>
    <row r="12883" spans="1:16" ht="45" x14ac:dyDescent="0.25">
      <c r="A12883">
        <v>160401</v>
      </c>
      <c r="B12883" t="s">
        <v>44</v>
      </c>
      <c r="E12883" s="18" t="s">
        <v>14163</v>
      </c>
      <c r="G12883" t="s">
        <v>245</v>
      </c>
      <c r="H12883" t="s">
        <v>259</v>
      </c>
      <c r="I12883" t="s">
        <v>14159</v>
      </c>
      <c r="J12883">
        <v>2013</v>
      </c>
      <c r="K12883">
        <v>10300</v>
      </c>
      <c r="L12883">
        <v>35</v>
      </c>
      <c r="M12883" t="s">
        <v>200</v>
      </c>
      <c r="N12883" t="s">
        <v>14058</v>
      </c>
      <c r="O12883" t="s">
        <v>9923</v>
      </c>
      <c r="P12883" t="s">
        <v>14160</v>
      </c>
    </row>
    <row r="12884" spans="1:16" ht="45" x14ac:dyDescent="0.25">
      <c r="A12884">
        <v>160402</v>
      </c>
      <c r="B12884" t="s">
        <v>44</v>
      </c>
      <c r="E12884" s="18" t="s">
        <v>14164</v>
      </c>
      <c r="G12884" t="s">
        <v>245</v>
      </c>
      <c r="H12884" t="s">
        <v>259</v>
      </c>
      <c r="I12884" t="s">
        <v>14159</v>
      </c>
      <c r="J12884">
        <v>2013</v>
      </c>
      <c r="K12884">
        <v>10000</v>
      </c>
      <c r="L12884">
        <v>35</v>
      </c>
      <c r="M12884" t="s">
        <v>200</v>
      </c>
      <c r="N12884" t="s">
        <v>14058</v>
      </c>
      <c r="O12884" t="s">
        <v>9923</v>
      </c>
      <c r="P12884" t="s">
        <v>14165</v>
      </c>
    </row>
    <row r="12885" spans="1:16" ht="45" x14ac:dyDescent="0.25">
      <c r="A12885">
        <v>160403</v>
      </c>
      <c r="B12885" t="s">
        <v>44</v>
      </c>
      <c r="E12885" s="18" t="s">
        <v>14166</v>
      </c>
      <c r="G12885" t="s">
        <v>245</v>
      </c>
      <c r="H12885" t="s">
        <v>259</v>
      </c>
      <c r="I12885" t="s">
        <v>14159</v>
      </c>
      <c r="J12885">
        <v>2013</v>
      </c>
      <c r="K12885">
        <v>10000</v>
      </c>
      <c r="L12885">
        <v>35</v>
      </c>
      <c r="M12885" t="s">
        <v>200</v>
      </c>
      <c r="N12885" t="s">
        <v>14058</v>
      </c>
      <c r="O12885" t="s">
        <v>9923</v>
      </c>
      <c r="P12885" t="s">
        <v>14165</v>
      </c>
    </row>
    <row r="12886" spans="1:16" ht="30" x14ac:dyDescent="0.25">
      <c r="A12886">
        <v>160404</v>
      </c>
      <c r="B12886" t="s">
        <v>54</v>
      </c>
      <c r="E12886" s="18" t="s">
        <v>14167</v>
      </c>
      <c r="G12886" t="s">
        <v>245</v>
      </c>
      <c r="H12886" t="s">
        <v>259</v>
      </c>
      <c r="I12886" t="s">
        <v>14159</v>
      </c>
      <c r="J12886">
        <v>2013</v>
      </c>
      <c r="K12886">
        <v>9700</v>
      </c>
      <c r="L12886">
        <v>35</v>
      </c>
      <c r="M12886" t="s">
        <v>200</v>
      </c>
      <c r="N12886" t="s">
        <v>14058</v>
      </c>
      <c r="O12886" t="s">
        <v>9923</v>
      </c>
      <c r="P12886" t="s">
        <v>13868</v>
      </c>
    </row>
    <row r="12887" spans="1:16" ht="45" x14ac:dyDescent="0.25">
      <c r="A12887">
        <v>160405</v>
      </c>
      <c r="B12887" t="s">
        <v>54</v>
      </c>
      <c r="E12887" s="18" t="s">
        <v>14168</v>
      </c>
      <c r="G12887" t="s">
        <v>245</v>
      </c>
      <c r="H12887" t="s">
        <v>259</v>
      </c>
      <c r="I12887" t="s">
        <v>14159</v>
      </c>
      <c r="J12887">
        <v>2013</v>
      </c>
      <c r="K12887">
        <v>9700</v>
      </c>
      <c r="L12887">
        <v>35</v>
      </c>
      <c r="M12887" t="s">
        <v>200</v>
      </c>
      <c r="N12887" t="s">
        <v>14058</v>
      </c>
      <c r="O12887" t="s">
        <v>9923</v>
      </c>
      <c r="P12887" t="s">
        <v>13868</v>
      </c>
    </row>
    <row r="12888" spans="1:16" ht="45" x14ac:dyDescent="0.25">
      <c r="A12888">
        <v>160407</v>
      </c>
      <c r="B12888" t="s">
        <v>54</v>
      </c>
      <c r="E12888" s="18" t="s">
        <v>14169</v>
      </c>
      <c r="G12888" t="s">
        <v>245</v>
      </c>
      <c r="H12888" t="s">
        <v>259</v>
      </c>
      <c r="I12888" t="s">
        <v>14159</v>
      </c>
      <c r="J12888">
        <v>2013</v>
      </c>
      <c r="K12888">
        <v>9400</v>
      </c>
      <c r="L12888">
        <v>35</v>
      </c>
      <c r="M12888" t="s">
        <v>200</v>
      </c>
      <c r="N12888" t="s">
        <v>14058</v>
      </c>
      <c r="O12888" t="s">
        <v>9923</v>
      </c>
      <c r="P12888" t="s">
        <v>13873</v>
      </c>
    </row>
    <row r="12889" spans="1:16" ht="60" x14ac:dyDescent="0.25">
      <c r="A12889">
        <v>160588</v>
      </c>
      <c r="B12889" t="s">
        <v>42</v>
      </c>
      <c r="E12889" s="18" t="s">
        <v>14170</v>
      </c>
      <c r="G12889" t="s">
        <v>235</v>
      </c>
      <c r="H12889" t="s">
        <v>236</v>
      </c>
      <c r="I12889" t="s">
        <v>14171</v>
      </c>
      <c r="J12889">
        <v>2014</v>
      </c>
      <c r="K12889">
        <v>10000</v>
      </c>
      <c r="L12889">
        <v>10</v>
      </c>
      <c r="M12889" t="s">
        <v>200</v>
      </c>
      <c r="N12889" t="s">
        <v>14172</v>
      </c>
      <c r="O12889" t="s">
        <v>9923</v>
      </c>
      <c r="P12889" t="s">
        <v>14173</v>
      </c>
    </row>
    <row r="12890" spans="1:16" ht="45" x14ac:dyDescent="0.25">
      <c r="A12890">
        <v>160589</v>
      </c>
      <c r="B12890" t="s">
        <v>42</v>
      </c>
      <c r="E12890" s="18" t="s">
        <v>14174</v>
      </c>
      <c r="G12890" t="s">
        <v>235</v>
      </c>
      <c r="H12890" t="s">
        <v>236</v>
      </c>
      <c r="I12890" t="s">
        <v>14171</v>
      </c>
      <c r="J12890">
        <v>2014</v>
      </c>
      <c r="K12890">
        <v>9400</v>
      </c>
      <c r="L12890">
        <v>10</v>
      </c>
      <c r="M12890" t="s">
        <v>200</v>
      </c>
      <c r="N12890" t="s">
        <v>14172</v>
      </c>
      <c r="O12890" t="s">
        <v>9923</v>
      </c>
      <c r="P12890" t="s">
        <v>14175</v>
      </c>
    </row>
    <row r="12891" spans="1:16" ht="45" x14ac:dyDescent="0.25">
      <c r="A12891">
        <v>160590</v>
      </c>
      <c r="B12891" t="s">
        <v>42</v>
      </c>
      <c r="E12891" s="18" t="s">
        <v>14176</v>
      </c>
      <c r="G12891" t="s">
        <v>235</v>
      </c>
      <c r="H12891" t="s">
        <v>236</v>
      </c>
      <c r="I12891" t="s">
        <v>14171</v>
      </c>
      <c r="J12891">
        <v>2014</v>
      </c>
      <c r="K12891">
        <v>9400</v>
      </c>
      <c r="L12891">
        <v>10</v>
      </c>
      <c r="M12891" t="s">
        <v>200</v>
      </c>
      <c r="N12891" t="s">
        <v>14172</v>
      </c>
      <c r="O12891" t="s">
        <v>9923</v>
      </c>
      <c r="P12891" t="s">
        <v>14175</v>
      </c>
    </row>
    <row r="12892" spans="1:16" ht="45" x14ac:dyDescent="0.25">
      <c r="A12892">
        <v>160591</v>
      </c>
      <c r="B12892" t="s">
        <v>40</v>
      </c>
      <c r="E12892" s="18" t="s">
        <v>14177</v>
      </c>
      <c r="G12892" t="s">
        <v>297</v>
      </c>
      <c r="H12892" t="s">
        <v>313</v>
      </c>
      <c r="I12892" t="s">
        <v>14178</v>
      </c>
      <c r="J12892">
        <v>2014</v>
      </c>
      <c r="K12892">
        <v>10800</v>
      </c>
      <c r="L12892">
        <v>8</v>
      </c>
      <c r="M12892" t="s">
        <v>200</v>
      </c>
      <c r="N12892" t="s">
        <v>14172</v>
      </c>
      <c r="O12892" t="s">
        <v>9923</v>
      </c>
      <c r="P12892" t="s">
        <v>13964</v>
      </c>
    </row>
    <row r="12893" spans="1:16" ht="195" x14ac:dyDescent="0.25">
      <c r="A12893">
        <v>160592</v>
      </c>
      <c r="B12893" t="s">
        <v>40</v>
      </c>
      <c r="E12893" s="18" t="s">
        <v>14179</v>
      </c>
      <c r="G12893" t="s">
        <v>297</v>
      </c>
      <c r="H12893" t="s">
        <v>313</v>
      </c>
      <c r="I12893" t="s">
        <v>14180</v>
      </c>
      <c r="J12893">
        <v>2014</v>
      </c>
      <c r="K12893">
        <v>10800</v>
      </c>
      <c r="L12893">
        <v>8</v>
      </c>
      <c r="M12893" t="s">
        <v>200</v>
      </c>
      <c r="N12893" t="s">
        <v>14172</v>
      </c>
      <c r="O12893" t="s">
        <v>9923</v>
      </c>
      <c r="P12893" s="18" t="s">
        <v>14181</v>
      </c>
    </row>
    <row r="12894" spans="1:16" ht="180" x14ac:dyDescent="0.25">
      <c r="A12894">
        <v>160593</v>
      </c>
      <c r="B12894" t="s">
        <v>40</v>
      </c>
      <c r="E12894" s="18" t="s">
        <v>14182</v>
      </c>
      <c r="G12894" t="s">
        <v>297</v>
      </c>
      <c r="H12894" t="s">
        <v>313</v>
      </c>
      <c r="I12894" t="s">
        <v>14183</v>
      </c>
      <c r="J12894">
        <v>2014</v>
      </c>
      <c r="K12894">
        <v>10800</v>
      </c>
      <c r="L12894">
        <v>8</v>
      </c>
      <c r="M12894" t="s">
        <v>200</v>
      </c>
      <c r="N12894" t="s">
        <v>14172</v>
      </c>
      <c r="O12894" t="s">
        <v>9923</v>
      </c>
      <c r="P12894" s="18" t="s">
        <v>14184</v>
      </c>
    </row>
    <row r="12895" spans="1:16" ht="180" x14ac:dyDescent="0.25">
      <c r="A12895">
        <v>160594</v>
      </c>
      <c r="B12895" t="s">
        <v>40</v>
      </c>
      <c r="E12895" s="18" t="s">
        <v>14185</v>
      </c>
      <c r="G12895" t="s">
        <v>297</v>
      </c>
      <c r="H12895" t="s">
        <v>313</v>
      </c>
      <c r="I12895" t="s">
        <v>14183</v>
      </c>
      <c r="J12895">
        <v>2014</v>
      </c>
      <c r="K12895">
        <v>10000</v>
      </c>
      <c r="L12895">
        <v>8</v>
      </c>
      <c r="M12895" t="s">
        <v>200</v>
      </c>
      <c r="N12895" t="s">
        <v>14172</v>
      </c>
      <c r="O12895" t="s">
        <v>9923</v>
      </c>
      <c r="P12895" s="18" t="s">
        <v>14184</v>
      </c>
    </row>
    <row r="12896" spans="1:16" ht="165" x14ac:dyDescent="0.25">
      <c r="A12896">
        <v>160595</v>
      </c>
      <c r="B12896" t="s">
        <v>40</v>
      </c>
      <c r="E12896" s="18" t="s">
        <v>14186</v>
      </c>
      <c r="G12896" t="s">
        <v>297</v>
      </c>
      <c r="H12896" t="s">
        <v>313</v>
      </c>
      <c r="I12896" t="s">
        <v>14183</v>
      </c>
      <c r="J12896">
        <v>2014</v>
      </c>
      <c r="K12896">
        <v>10000</v>
      </c>
      <c r="L12896">
        <v>8</v>
      </c>
      <c r="M12896" t="s">
        <v>200</v>
      </c>
      <c r="N12896" t="s">
        <v>14172</v>
      </c>
      <c r="O12896" t="s">
        <v>9923</v>
      </c>
      <c r="P12896" s="18" t="s">
        <v>14187</v>
      </c>
    </row>
    <row r="12897" spans="1:16" ht="165" x14ac:dyDescent="0.25">
      <c r="A12897">
        <v>160596</v>
      </c>
      <c r="B12897" t="s">
        <v>40</v>
      </c>
      <c r="E12897" s="18" t="s">
        <v>14188</v>
      </c>
      <c r="G12897" t="s">
        <v>297</v>
      </c>
      <c r="H12897" t="s">
        <v>313</v>
      </c>
      <c r="I12897" t="s">
        <v>14183</v>
      </c>
      <c r="J12897">
        <v>2014</v>
      </c>
      <c r="K12897">
        <v>10300</v>
      </c>
      <c r="L12897">
        <v>8</v>
      </c>
      <c r="M12897" t="s">
        <v>200</v>
      </c>
      <c r="N12897" t="s">
        <v>14172</v>
      </c>
      <c r="O12897" t="s">
        <v>9923</v>
      </c>
      <c r="P12897" s="18" t="s">
        <v>14189</v>
      </c>
    </row>
    <row r="12898" spans="1:16" ht="45" x14ac:dyDescent="0.25">
      <c r="A12898">
        <v>160597</v>
      </c>
      <c r="B12898" t="s">
        <v>40</v>
      </c>
      <c r="E12898" s="18" t="s">
        <v>14190</v>
      </c>
      <c r="G12898" t="s">
        <v>220</v>
      </c>
      <c r="H12898" t="s">
        <v>14191</v>
      </c>
      <c r="I12898" t="s">
        <v>14192</v>
      </c>
      <c r="J12898">
        <v>2014</v>
      </c>
      <c r="K12898">
        <v>10000</v>
      </c>
      <c r="L12898">
        <v>6</v>
      </c>
      <c r="M12898" t="s">
        <v>200</v>
      </c>
      <c r="N12898" t="s">
        <v>14172</v>
      </c>
      <c r="O12898" t="s">
        <v>9923</v>
      </c>
      <c r="P12898" t="s">
        <v>14193</v>
      </c>
    </row>
    <row r="12899" spans="1:16" ht="45" x14ac:dyDescent="0.25">
      <c r="A12899">
        <v>160598</v>
      </c>
      <c r="B12899" t="s">
        <v>40</v>
      </c>
      <c r="E12899" s="18" t="s">
        <v>14194</v>
      </c>
      <c r="G12899" t="s">
        <v>220</v>
      </c>
      <c r="H12899" t="s">
        <v>14191</v>
      </c>
      <c r="I12899" t="s">
        <v>14192</v>
      </c>
      <c r="J12899">
        <v>2014</v>
      </c>
      <c r="K12899">
        <v>10000</v>
      </c>
      <c r="L12899">
        <v>6</v>
      </c>
      <c r="M12899" t="s">
        <v>200</v>
      </c>
      <c r="N12899" t="s">
        <v>14172</v>
      </c>
      <c r="O12899" t="s">
        <v>9923</v>
      </c>
      <c r="P12899" t="s">
        <v>14193</v>
      </c>
    </row>
    <row r="12900" spans="1:16" ht="45" x14ac:dyDescent="0.25">
      <c r="A12900">
        <v>160599</v>
      </c>
      <c r="B12900" t="s">
        <v>40</v>
      </c>
      <c r="E12900" s="18" t="s">
        <v>14195</v>
      </c>
      <c r="G12900" t="s">
        <v>220</v>
      </c>
      <c r="H12900" t="s">
        <v>14191</v>
      </c>
      <c r="I12900" t="s">
        <v>14192</v>
      </c>
      <c r="J12900">
        <v>2014</v>
      </c>
      <c r="K12900">
        <v>9400</v>
      </c>
      <c r="L12900">
        <v>6</v>
      </c>
      <c r="M12900" t="s">
        <v>200</v>
      </c>
      <c r="N12900" t="s">
        <v>14172</v>
      </c>
      <c r="O12900" t="s">
        <v>9923</v>
      </c>
      <c r="P12900" t="s">
        <v>14196</v>
      </c>
    </row>
    <row r="12901" spans="1:16" ht="30" x14ac:dyDescent="0.25">
      <c r="A12901">
        <v>160600</v>
      </c>
      <c r="B12901" t="s">
        <v>41</v>
      </c>
      <c r="E12901" s="18" t="s">
        <v>14197</v>
      </c>
      <c r="G12901" t="s">
        <v>220</v>
      </c>
      <c r="H12901" t="s">
        <v>14191</v>
      </c>
      <c r="I12901" t="s">
        <v>14192</v>
      </c>
      <c r="J12901">
        <v>2014</v>
      </c>
      <c r="K12901">
        <v>9400</v>
      </c>
      <c r="L12901">
        <v>6</v>
      </c>
      <c r="M12901" t="s">
        <v>200</v>
      </c>
      <c r="N12901" t="s">
        <v>14172</v>
      </c>
      <c r="O12901" t="s">
        <v>9923</v>
      </c>
      <c r="P12901" t="s">
        <v>14193</v>
      </c>
    </row>
    <row r="12902" spans="1:16" ht="45" x14ac:dyDescent="0.25">
      <c r="A12902">
        <v>160601</v>
      </c>
      <c r="B12902" t="s">
        <v>41</v>
      </c>
      <c r="E12902" s="18" t="s">
        <v>14198</v>
      </c>
      <c r="G12902" t="s">
        <v>220</v>
      </c>
      <c r="H12902" t="s">
        <v>14191</v>
      </c>
      <c r="I12902" t="s">
        <v>14192</v>
      </c>
      <c r="J12902">
        <v>2014</v>
      </c>
      <c r="K12902">
        <v>9400</v>
      </c>
      <c r="L12902">
        <v>6</v>
      </c>
      <c r="M12902" t="s">
        <v>200</v>
      </c>
      <c r="N12902" t="s">
        <v>14172</v>
      </c>
      <c r="O12902" t="s">
        <v>9923</v>
      </c>
      <c r="P12902" t="s">
        <v>14193</v>
      </c>
    </row>
    <row r="12903" spans="1:16" ht="30" x14ac:dyDescent="0.25">
      <c r="A12903">
        <v>160602</v>
      </c>
      <c r="B12903" t="s">
        <v>41</v>
      </c>
      <c r="E12903" s="18" t="s">
        <v>14199</v>
      </c>
      <c r="G12903" t="s">
        <v>220</v>
      </c>
      <c r="H12903" t="s">
        <v>14191</v>
      </c>
      <c r="I12903" t="s">
        <v>14192</v>
      </c>
      <c r="J12903">
        <v>2014</v>
      </c>
      <c r="K12903">
        <v>9400</v>
      </c>
      <c r="L12903">
        <v>6</v>
      </c>
      <c r="M12903" t="s">
        <v>200</v>
      </c>
      <c r="N12903" t="s">
        <v>14172</v>
      </c>
      <c r="O12903" t="s">
        <v>9923</v>
      </c>
      <c r="P12903" t="s">
        <v>14193</v>
      </c>
    </row>
    <row r="12904" spans="1:16" ht="30" x14ac:dyDescent="0.25">
      <c r="A12904">
        <v>160603</v>
      </c>
      <c r="B12904" t="s">
        <v>41</v>
      </c>
      <c r="E12904" s="18" t="s">
        <v>14200</v>
      </c>
      <c r="G12904" t="s">
        <v>220</v>
      </c>
      <c r="H12904" t="s">
        <v>14191</v>
      </c>
      <c r="I12904" t="s">
        <v>14192</v>
      </c>
      <c r="J12904">
        <v>2014</v>
      </c>
      <c r="K12904">
        <v>8900</v>
      </c>
      <c r="L12904">
        <v>6</v>
      </c>
      <c r="M12904" t="s">
        <v>200</v>
      </c>
      <c r="N12904" t="s">
        <v>14172</v>
      </c>
      <c r="O12904" t="s">
        <v>9923</v>
      </c>
      <c r="P12904" t="s">
        <v>14196</v>
      </c>
    </row>
    <row r="12905" spans="1:16" ht="30" x14ac:dyDescent="0.25">
      <c r="A12905">
        <v>160604</v>
      </c>
      <c r="B12905" t="s">
        <v>42</v>
      </c>
      <c r="E12905" s="18" t="s">
        <v>14201</v>
      </c>
      <c r="G12905" t="s">
        <v>235</v>
      </c>
      <c r="H12905" t="s">
        <v>236</v>
      </c>
      <c r="I12905" t="s">
        <v>14202</v>
      </c>
      <c r="J12905">
        <v>2014</v>
      </c>
      <c r="K12905">
        <v>9400</v>
      </c>
      <c r="L12905">
        <v>10</v>
      </c>
      <c r="M12905" t="s">
        <v>200</v>
      </c>
      <c r="N12905" t="s">
        <v>14172</v>
      </c>
      <c r="O12905" t="s">
        <v>9923</v>
      </c>
      <c r="P12905" t="s">
        <v>14175</v>
      </c>
    </row>
    <row r="12906" spans="1:16" ht="165" x14ac:dyDescent="0.25">
      <c r="A12906">
        <v>160605</v>
      </c>
      <c r="B12906" t="s">
        <v>40</v>
      </c>
      <c r="E12906" s="18" t="s">
        <v>14203</v>
      </c>
      <c r="G12906" t="s">
        <v>297</v>
      </c>
      <c r="H12906" t="s">
        <v>313</v>
      </c>
      <c r="I12906" t="s">
        <v>14183</v>
      </c>
      <c r="J12906">
        <v>2014</v>
      </c>
      <c r="K12906">
        <v>10300</v>
      </c>
      <c r="L12906">
        <v>8</v>
      </c>
      <c r="M12906" t="s">
        <v>200</v>
      </c>
      <c r="N12906" t="s">
        <v>14172</v>
      </c>
      <c r="O12906" t="s">
        <v>9923</v>
      </c>
      <c r="P12906" s="18" t="s">
        <v>14189</v>
      </c>
    </row>
    <row r="12907" spans="1:16" ht="165" x14ac:dyDescent="0.25">
      <c r="A12907">
        <v>160606</v>
      </c>
      <c r="B12907" t="s">
        <v>40</v>
      </c>
      <c r="E12907" s="18" t="s">
        <v>14204</v>
      </c>
      <c r="G12907" t="s">
        <v>297</v>
      </c>
      <c r="H12907" t="s">
        <v>313</v>
      </c>
      <c r="I12907" t="s">
        <v>14183</v>
      </c>
      <c r="J12907">
        <v>2014</v>
      </c>
      <c r="K12907">
        <v>10300</v>
      </c>
      <c r="L12907">
        <v>8</v>
      </c>
      <c r="M12907" t="s">
        <v>200</v>
      </c>
      <c r="N12907" t="s">
        <v>14172</v>
      </c>
      <c r="O12907" t="s">
        <v>9923</v>
      </c>
      <c r="P12907" s="18" t="s">
        <v>14205</v>
      </c>
    </row>
    <row r="12908" spans="1:16" ht="180" x14ac:dyDescent="0.25">
      <c r="A12908">
        <v>160607</v>
      </c>
      <c r="B12908" t="s">
        <v>40</v>
      </c>
      <c r="E12908" s="18" t="s">
        <v>14206</v>
      </c>
      <c r="G12908" t="s">
        <v>297</v>
      </c>
      <c r="H12908" t="s">
        <v>313</v>
      </c>
      <c r="I12908" t="s">
        <v>14180</v>
      </c>
      <c r="J12908">
        <v>2014</v>
      </c>
      <c r="K12908">
        <v>10000</v>
      </c>
      <c r="L12908">
        <v>8</v>
      </c>
      <c r="M12908" t="s">
        <v>200</v>
      </c>
      <c r="N12908" t="s">
        <v>14172</v>
      </c>
      <c r="O12908" t="s">
        <v>9923</v>
      </c>
      <c r="P12908" s="18" t="s">
        <v>14184</v>
      </c>
    </row>
    <row r="12909" spans="1:16" ht="180" x14ac:dyDescent="0.25">
      <c r="A12909">
        <v>160608</v>
      </c>
      <c r="B12909" t="s">
        <v>40</v>
      </c>
      <c r="E12909" s="18" t="s">
        <v>14207</v>
      </c>
      <c r="G12909" t="s">
        <v>297</v>
      </c>
      <c r="H12909" t="s">
        <v>313</v>
      </c>
      <c r="I12909" t="s">
        <v>14180</v>
      </c>
      <c r="J12909">
        <v>2014</v>
      </c>
      <c r="K12909">
        <v>10000</v>
      </c>
      <c r="L12909">
        <v>8</v>
      </c>
      <c r="M12909" t="s">
        <v>200</v>
      </c>
      <c r="N12909" t="s">
        <v>14172</v>
      </c>
      <c r="O12909" t="s">
        <v>9923</v>
      </c>
      <c r="P12909" s="18" t="s">
        <v>14184</v>
      </c>
    </row>
    <row r="12910" spans="1:16" ht="180" x14ac:dyDescent="0.25">
      <c r="A12910">
        <v>160609</v>
      </c>
      <c r="B12910" t="s">
        <v>40</v>
      </c>
      <c r="E12910" s="18" t="s">
        <v>14208</v>
      </c>
      <c r="G12910" t="s">
        <v>297</v>
      </c>
      <c r="H12910" t="s">
        <v>313</v>
      </c>
      <c r="I12910" t="s">
        <v>14180</v>
      </c>
      <c r="J12910">
        <v>2014</v>
      </c>
      <c r="K12910">
        <v>10000</v>
      </c>
      <c r="L12910">
        <v>8</v>
      </c>
      <c r="M12910" t="s">
        <v>200</v>
      </c>
      <c r="N12910" t="s">
        <v>14172</v>
      </c>
      <c r="O12910" t="s">
        <v>9923</v>
      </c>
      <c r="P12910" s="18" t="s">
        <v>14184</v>
      </c>
    </row>
    <row r="12911" spans="1:16" ht="180" x14ac:dyDescent="0.25">
      <c r="A12911">
        <v>160610</v>
      </c>
      <c r="B12911" t="s">
        <v>40</v>
      </c>
      <c r="E12911" s="18" t="s">
        <v>14209</v>
      </c>
      <c r="G12911" t="s">
        <v>297</v>
      </c>
      <c r="H12911" t="s">
        <v>313</v>
      </c>
      <c r="I12911" t="s">
        <v>14180</v>
      </c>
      <c r="J12911">
        <v>2014</v>
      </c>
      <c r="K12911">
        <v>10800</v>
      </c>
      <c r="L12911">
        <v>8</v>
      </c>
      <c r="M12911" t="s">
        <v>200</v>
      </c>
      <c r="N12911" t="s">
        <v>14172</v>
      </c>
      <c r="O12911" t="s">
        <v>9923</v>
      </c>
      <c r="P12911" s="18" t="s">
        <v>14184</v>
      </c>
    </row>
    <row r="12912" spans="1:16" ht="165" x14ac:dyDescent="0.25">
      <c r="A12912">
        <v>160611</v>
      </c>
      <c r="B12912" t="s">
        <v>40</v>
      </c>
      <c r="E12912" s="18" t="s">
        <v>14210</v>
      </c>
      <c r="G12912" t="s">
        <v>297</v>
      </c>
      <c r="H12912" t="s">
        <v>313</v>
      </c>
      <c r="I12912" t="s">
        <v>14183</v>
      </c>
      <c r="J12912">
        <v>2014</v>
      </c>
      <c r="K12912">
        <v>9400</v>
      </c>
      <c r="L12912">
        <v>8</v>
      </c>
      <c r="M12912" t="s">
        <v>200</v>
      </c>
      <c r="N12912" t="s">
        <v>14172</v>
      </c>
      <c r="O12912" t="s">
        <v>9923</v>
      </c>
      <c r="P12912" s="18" t="s">
        <v>14205</v>
      </c>
    </row>
    <row r="12913" spans="1:16" ht="165" x14ac:dyDescent="0.25">
      <c r="A12913">
        <v>160612</v>
      </c>
      <c r="B12913" t="s">
        <v>40</v>
      </c>
      <c r="E12913" s="18" t="s">
        <v>14211</v>
      </c>
      <c r="G12913" t="s">
        <v>297</v>
      </c>
      <c r="H12913" t="s">
        <v>313</v>
      </c>
      <c r="I12913" t="s">
        <v>14183</v>
      </c>
      <c r="J12913">
        <v>2014</v>
      </c>
      <c r="K12913">
        <v>9400</v>
      </c>
      <c r="L12913">
        <v>8</v>
      </c>
      <c r="M12913" t="s">
        <v>200</v>
      </c>
      <c r="N12913" t="s">
        <v>14172</v>
      </c>
      <c r="O12913" t="s">
        <v>9923</v>
      </c>
      <c r="P12913" s="18" t="s">
        <v>14205</v>
      </c>
    </row>
    <row r="12914" spans="1:16" ht="165" x14ac:dyDescent="0.25">
      <c r="A12914">
        <v>160613</v>
      </c>
      <c r="B12914" t="s">
        <v>40</v>
      </c>
      <c r="E12914" s="18" t="s">
        <v>14212</v>
      </c>
      <c r="G12914" t="s">
        <v>297</v>
      </c>
      <c r="H12914" t="s">
        <v>313</v>
      </c>
      <c r="I12914" t="s">
        <v>14183</v>
      </c>
      <c r="J12914">
        <v>2014</v>
      </c>
      <c r="K12914">
        <v>10300</v>
      </c>
      <c r="L12914">
        <v>8</v>
      </c>
      <c r="M12914" t="s">
        <v>200</v>
      </c>
      <c r="N12914" t="s">
        <v>14172</v>
      </c>
      <c r="O12914" t="s">
        <v>9923</v>
      </c>
      <c r="P12914" s="18" t="s">
        <v>14205</v>
      </c>
    </row>
    <row r="12915" spans="1:16" ht="165" x14ac:dyDescent="0.25">
      <c r="A12915">
        <v>160614</v>
      </c>
      <c r="B12915" t="s">
        <v>40</v>
      </c>
      <c r="E12915" s="18" t="s">
        <v>14213</v>
      </c>
      <c r="G12915" t="s">
        <v>297</v>
      </c>
      <c r="H12915" t="s">
        <v>313</v>
      </c>
      <c r="I12915" t="s">
        <v>14183</v>
      </c>
      <c r="J12915">
        <v>2014</v>
      </c>
      <c r="K12915">
        <v>9400</v>
      </c>
      <c r="L12915">
        <v>8</v>
      </c>
      <c r="M12915" t="s">
        <v>200</v>
      </c>
      <c r="N12915" t="s">
        <v>14172</v>
      </c>
      <c r="O12915" t="s">
        <v>9923</v>
      </c>
      <c r="P12915" s="18" t="s">
        <v>14205</v>
      </c>
    </row>
    <row r="12916" spans="1:16" ht="165" x14ac:dyDescent="0.25">
      <c r="A12916">
        <v>160615</v>
      </c>
      <c r="B12916" t="s">
        <v>40</v>
      </c>
      <c r="E12916" s="18" t="s">
        <v>14214</v>
      </c>
      <c r="G12916" t="s">
        <v>297</v>
      </c>
      <c r="H12916" t="s">
        <v>313</v>
      </c>
      <c r="I12916" t="s">
        <v>14183</v>
      </c>
      <c r="J12916">
        <v>2014</v>
      </c>
      <c r="K12916">
        <v>9400</v>
      </c>
      <c r="L12916">
        <v>8</v>
      </c>
      <c r="M12916" t="s">
        <v>200</v>
      </c>
      <c r="N12916" t="s">
        <v>14172</v>
      </c>
      <c r="O12916" t="s">
        <v>9923</v>
      </c>
      <c r="P12916" s="18" t="s">
        <v>14205</v>
      </c>
    </row>
    <row r="12917" spans="1:16" ht="165" x14ac:dyDescent="0.25">
      <c r="A12917">
        <v>160616</v>
      </c>
      <c r="B12917" t="s">
        <v>40</v>
      </c>
      <c r="E12917" s="18" t="s">
        <v>14215</v>
      </c>
      <c r="G12917" t="s">
        <v>297</v>
      </c>
      <c r="H12917" t="s">
        <v>313</v>
      </c>
      <c r="I12917" t="s">
        <v>14183</v>
      </c>
      <c r="J12917">
        <v>2014</v>
      </c>
      <c r="K12917">
        <v>10300</v>
      </c>
      <c r="L12917">
        <v>8</v>
      </c>
      <c r="M12917" t="s">
        <v>200</v>
      </c>
      <c r="N12917" t="s">
        <v>14172</v>
      </c>
      <c r="O12917" t="s">
        <v>9923</v>
      </c>
      <c r="P12917" s="18" t="s">
        <v>14205</v>
      </c>
    </row>
    <row r="12918" spans="1:16" ht="165" x14ac:dyDescent="0.25">
      <c r="A12918">
        <v>160617</v>
      </c>
      <c r="B12918" t="s">
        <v>41</v>
      </c>
      <c r="E12918" s="18" t="s">
        <v>14216</v>
      </c>
      <c r="G12918" t="s">
        <v>235</v>
      </c>
      <c r="H12918" t="s">
        <v>294</v>
      </c>
      <c r="I12918" t="s">
        <v>13699</v>
      </c>
      <c r="J12918">
        <v>2014</v>
      </c>
      <c r="K12918">
        <v>9400</v>
      </c>
      <c r="L12918">
        <v>10</v>
      </c>
      <c r="M12918" t="s">
        <v>200</v>
      </c>
      <c r="N12918" t="s">
        <v>14172</v>
      </c>
      <c r="O12918" t="s">
        <v>9923</v>
      </c>
      <c r="P12918" s="18" t="s">
        <v>14217</v>
      </c>
    </row>
    <row r="12919" spans="1:16" ht="165" x14ac:dyDescent="0.25">
      <c r="A12919">
        <v>160618</v>
      </c>
      <c r="B12919" t="s">
        <v>41</v>
      </c>
      <c r="E12919" s="18" t="s">
        <v>14218</v>
      </c>
      <c r="G12919" t="s">
        <v>235</v>
      </c>
      <c r="H12919" t="s">
        <v>294</v>
      </c>
      <c r="I12919" t="s">
        <v>13699</v>
      </c>
      <c r="J12919">
        <v>2014</v>
      </c>
      <c r="K12919">
        <v>10300</v>
      </c>
      <c r="L12919">
        <v>10</v>
      </c>
      <c r="M12919" t="s">
        <v>200</v>
      </c>
      <c r="N12919" t="s">
        <v>14172</v>
      </c>
      <c r="O12919" t="s">
        <v>9923</v>
      </c>
      <c r="P12919" s="18" t="s">
        <v>14217</v>
      </c>
    </row>
    <row r="12920" spans="1:16" ht="165" x14ac:dyDescent="0.25">
      <c r="A12920">
        <v>160619</v>
      </c>
      <c r="B12920" t="s">
        <v>41</v>
      </c>
      <c r="E12920" s="18" t="s">
        <v>14219</v>
      </c>
      <c r="G12920" t="s">
        <v>235</v>
      </c>
      <c r="H12920" t="s">
        <v>294</v>
      </c>
      <c r="I12920" t="s">
        <v>13699</v>
      </c>
      <c r="J12920">
        <v>2014</v>
      </c>
      <c r="K12920">
        <v>9400</v>
      </c>
      <c r="L12920">
        <v>10</v>
      </c>
      <c r="M12920" t="s">
        <v>200</v>
      </c>
      <c r="N12920" t="s">
        <v>14172</v>
      </c>
      <c r="O12920" t="s">
        <v>9923</v>
      </c>
      <c r="P12920" s="18" t="s">
        <v>14217</v>
      </c>
    </row>
    <row r="12921" spans="1:16" ht="165" x14ac:dyDescent="0.25">
      <c r="A12921">
        <v>160620</v>
      </c>
      <c r="B12921" t="s">
        <v>41</v>
      </c>
      <c r="E12921" s="18" t="s">
        <v>14220</v>
      </c>
      <c r="G12921" t="s">
        <v>235</v>
      </c>
      <c r="H12921" t="s">
        <v>294</v>
      </c>
      <c r="I12921" t="s">
        <v>13699</v>
      </c>
      <c r="J12921">
        <v>2014</v>
      </c>
      <c r="K12921">
        <v>9400</v>
      </c>
      <c r="L12921">
        <v>10</v>
      </c>
      <c r="M12921" t="s">
        <v>200</v>
      </c>
      <c r="N12921" t="s">
        <v>14172</v>
      </c>
      <c r="O12921" t="s">
        <v>9923</v>
      </c>
      <c r="P12921" s="18" t="s">
        <v>14217</v>
      </c>
    </row>
    <row r="12922" spans="1:16" ht="165" x14ac:dyDescent="0.25">
      <c r="A12922">
        <v>160621</v>
      </c>
      <c r="B12922" t="s">
        <v>41</v>
      </c>
      <c r="E12922" s="18" t="s">
        <v>14221</v>
      </c>
      <c r="G12922" t="s">
        <v>235</v>
      </c>
      <c r="H12922" t="s">
        <v>294</v>
      </c>
      <c r="I12922" t="s">
        <v>13699</v>
      </c>
      <c r="J12922">
        <v>2014</v>
      </c>
      <c r="K12922">
        <v>9400</v>
      </c>
      <c r="L12922">
        <v>10</v>
      </c>
      <c r="M12922" t="s">
        <v>200</v>
      </c>
      <c r="N12922" t="s">
        <v>14172</v>
      </c>
      <c r="O12922" t="s">
        <v>9923</v>
      </c>
      <c r="P12922" s="18" t="s">
        <v>14217</v>
      </c>
    </row>
    <row r="12923" spans="1:16" ht="180" x14ac:dyDescent="0.25">
      <c r="A12923">
        <v>160622</v>
      </c>
      <c r="B12923" t="s">
        <v>41</v>
      </c>
      <c r="E12923" s="18" t="s">
        <v>14222</v>
      </c>
      <c r="G12923" t="s">
        <v>235</v>
      </c>
      <c r="H12923" t="s">
        <v>294</v>
      </c>
      <c r="I12923" t="s">
        <v>13699</v>
      </c>
      <c r="J12923">
        <v>2014</v>
      </c>
      <c r="K12923">
        <v>9400</v>
      </c>
      <c r="L12923">
        <v>10</v>
      </c>
      <c r="M12923" t="s">
        <v>200</v>
      </c>
      <c r="N12923" t="s">
        <v>14172</v>
      </c>
      <c r="O12923" t="s">
        <v>9923</v>
      </c>
      <c r="P12923" s="18" t="s">
        <v>14223</v>
      </c>
    </row>
    <row r="12924" spans="1:16" ht="165" x14ac:dyDescent="0.25">
      <c r="A12924">
        <v>160623</v>
      </c>
      <c r="B12924" t="s">
        <v>41</v>
      </c>
      <c r="E12924" s="18" t="s">
        <v>14224</v>
      </c>
      <c r="G12924" t="s">
        <v>235</v>
      </c>
      <c r="H12924" t="s">
        <v>294</v>
      </c>
      <c r="I12924" t="s">
        <v>13699</v>
      </c>
      <c r="J12924">
        <v>2014</v>
      </c>
      <c r="K12924">
        <v>9400</v>
      </c>
      <c r="L12924">
        <v>10</v>
      </c>
      <c r="M12924" t="s">
        <v>200</v>
      </c>
      <c r="N12924" t="s">
        <v>14172</v>
      </c>
      <c r="O12924" t="s">
        <v>9923</v>
      </c>
      <c r="P12924" s="18" t="s">
        <v>14217</v>
      </c>
    </row>
    <row r="12925" spans="1:16" ht="150" x14ac:dyDescent="0.25">
      <c r="A12925">
        <v>160624</v>
      </c>
      <c r="B12925" t="s">
        <v>41</v>
      </c>
      <c r="E12925" s="18" t="s">
        <v>14225</v>
      </c>
      <c r="G12925" t="s">
        <v>235</v>
      </c>
      <c r="H12925" t="s">
        <v>294</v>
      </c>
      <c r="I12925" t="s">
        <v>13699</v>
      </c>
      <c r="J12925">
        <v>2014</v>
      </c>
      <c r="K12925">
        <v>9700</v>
      </c>
      <c r="L12925">
        <v>10</v>
      </c>
      <c r="M12925" t="s">
        <v>200</v>
      </c>
      <c r="N12925" t="s">
        <v>14172</v>
      </c>
      <c r="O12925" t="s">
        <v>9923</v>
      </c>
      <c r="P12925" s="18" t="s">
        <v>14226</v>
      </c>
    </row>
    <row r="12926" spans="1:16" ht="150" x14ac:dyDescent="0.25">
      <c r="A12926">
        <v>160625</v>
      </c>
      <c r="B12926" t="s">
        <v>41</v>
      </c>
      <c r="E12926" s="18" t="s">
        <v>14227</v>
      </c>
      <c r="G12926" t="s">
        <v>235</v>
      </c>
      <c r="H12926" t="s">
        <v>294</v>
      </c>
      <c r="I12926" t="s">
        <v>13699</v>
      </c>
      <c r="J12926">
        <v>2014</v>
      </c>
      <c r="K12926">
        <v>9700</v>
      </c>
      <c r="L12926">
        <v>10</v>
      </c>
      <c r="M12926" t="s">
        <v>200</v>
      </c>
      <c r="N12926" t="s">
        <v>14172</v>
      </c>
      <c r="O12926" t="s">
        <v>9923</v>
      </c>
      <c r="P12926" s="18" t="s">
        <v>14226</v>
      </c>
    </row>
    <row r="12927" spans="1:16" ht="150" x14ac:dyDescent="0.25">
      <c r="A12927">
        <v>160626</v>
      </c>
      <c r="B12927" t="s">
        <v>41</v>
      </c>
      <c r="E12927" s="18" t="s">
        <v>14228</v>
      </c>
      <c r="G12927" t="s">
        <v>235</v>
      </c>
      <c r="H12927" t="s">
        <v>294</v>
      </c>
      <c r="I12927" t="s">
        <v>13699</v>
      </c>
      <c r="J12927">
        <v>2014</v>
      </c>
      <c r="K12927">
        <v>9700</v>
      </c>
      <c r="L12927">
        <v>10</v>
      </c>
      <c r="M12927" t="s">
        <v>200</v>
      </c>
      <c r="N12927" t="s">
        <v>14172</v>
      </c>
      <c r="O12927" t="s">
        <v>9923</v>
      </c>
      <c r="P12927" s="18" t="s">
        <v>14226</v>
      </c>
    </row>
    <row r="12928" spans="1:16" ht="150" x14ac:dyDescent="0.25">
      <c r="A12928">
        <v>160627</v>
      </c>
      <c r="B12928" t="s">
        <v>41</v>
      </c>
      <c r="E12928" s="18" t="s">
        <v>14229</v>
      </c>
      <c r="G12928" t="s">
        <v>235</v>
      </c>
      <c r="H12928" t="s">
        <v>294</v>
      </c>
      <c r="I12928" t="s">
        <v>13699</v>
      </c>
      <c r="J12928">
        <v>2014</v>
      </c>
      <c r="K12928">
        <v>9700</v>
      </c>
      <c r="L12928">
        <v>10</v>
      </c>
      <c r="M12928" t="s">
        <v>200</v>
      </c>
      <c r="N12928" t="s">
        <v>14172</v>
      </c>
      <c r="O12928" t="s">
        <v>9923</v>
      </c>
      <c r="P12928" s="18" t="s">
        <v>14226</v>
      </c>
    </row>
    <row r="12929" spans="1:16" ht="150" x14ac:dyDescent="0.25">
      <c r="A12929">
        <v>160628</v>
      </c>
      <c r="B12929" t="s">
        <v>41</v>
      </c>
      <c r="E12929" s="18" t="s">
        <v>14230</v>
      </c>
      <c r="G12929" t="s">
        <v>235</v>
      </c>
      <c r="H12929" t="s">
        <v>294</v>
      </c>
      <c r="I12929" t="s">
        <v>13699</v>
      </c>
      <c r="J12929">
        <v>2014</v>
      </c>
      <c r="K12929">
        <v>8900</v>
      </c>
      <c r="L12929">
        <v>10</v>
      </c>
      <c r="M12929" t="s">
        <v>200</v>
      </c>
      <c r="N12929" t="s">
        <v>14172</v>
      </c>
      <c r="O12929" t="s">
        <v>9923</v>
      </c>
      <c r="P12929" s="18" t="s">
        <v>14226</v>
      </c>
    </row>
    <row r="12930" spans="1:16" ht="150" x14ac:dyDescent="0.25">
      <c r="A12930">
        <v>160629</v>
      </c>
      <c r="B12930" t="s">
        <v>41</v>
      </c>
      <c r="E12930" s="18" t="s">
        <v>14231</v>
      </c>
      <c r="G12930" t="s">
        <v>235</v>
      </c>
      <c r="H12930" t="s">
        <v>294</v>
      </c>
      <c r="I12930" t="s">
        <v>13699</v>
      </c>
      <c r="J12930">
        <v>2014</v>
      </c>
      <c r="K12930">
        <v>9700</v>
      </c>
      <c r="L12930">
        <v>10</v>
      </c>
      <c r="M12930" t="s">
        <v>200</v>
      </c>
      <c r="N12930" t="s">
        <v>14172</v>
      </c>
      <c r="O12930" t="s">
        <v>9923</v>
      </c>
      <c r="P12930" s="18" t="s">
        <v>14226</v>
      </c>
    </row>
    <row r="12931" spans="1:16" ht="150" x14ac:dyDescent="0.25">
      <c r="A12931">
        <v>160630</v>
      </c>
      <c r="B12931" t="s">
        <v>41</v>
      </c>
      <c r="E12931" s="18" t="s">
        <v>14232</v>
      </c>
      <c r="G12931" t="s">
        <v>235</v>
      </c>
      <c r="H12931" t="s">
        <v>294</v>
      </c>
      <c r="I12931" t="s">
        <v>13699</v>
      </c>
      <c r="J12931">
        <v>2014</v>
      </c>
      <c r="K12931">
        <v>9700</v>
      </c>
      <c r="L12931">
        <v>10</v>
      </c>
      <c r="M12931" t="s">
        <v>200</v>
      </c>
      <c r="N12931" t="s">
        <v>14172</v>
      </c>
      <c r="O12931" t="s">
        <v>9923</v>
      </c>
      <c r="P12931" s="18" t="s">
        <v>14226</v>
      </c>
    </row>
    <row r="12932" spans="1:16" ht="150" x14ac:dyDescent="0.25">
      <c r="A12932">
        <v>160631</v>
      </c>
      <c r="B12932" t="s">
        <v>41</v>
      </c>
      <c r="E12932" s="18" t="s">
        <v>14233</v>
      </c>
      <c r="G12932" t="s">
        <v>235</v>
      </c>
      <c r="H12932" t="s">
        <v>294</v>
      </c>
      <c r="I12932" t="s">
        <v>13699</v>
      </c>
      <c r="J12932">
        <v>2014</v>
      </c>
      <c r="K12932">
        <v>9700</v>
      </c>
      <c r="L12932">
        <v>10</v>
      </c>
      <c r="M12932" t="s">
        <v>200</v>
      </c>
      <c r="N12932" t="s">
        <v>14172</v>
      </c>
      <c r="O12932" t="s">
        <v>9923</v>
      </c>
      <c r="P12932" s="18" t="s">
        <v>14226</v>
      </c>
    </row>
    <row r="12933" spans="1:16" ht="150" x14ac:dyDescent="0.25">
      <c r="A12933">
        <v>160632</v>
      </c>
      <c r="B12933" t="s">
        <v>41</v>
      </c>
      <c r="E12933" s="18" t="s">
        <v>14234</v>
      </c>
      <c r="G12933" t="s">
        <v>235</v>
      </c>
      <c r="H12933" t="s">
        <v>294</v>
      </c>
      <c r="I12933" t="s">
        <v>13699</v>
      </c>
      <c r="J12933">
        <v>2014</v>
      </c>
      <c r="K12933">
        <v>9700</v>
      </c>
      <c r="L12933">
        <v>10</v>
      </c>
      <c r="M12933" t="s">
        <v>200</v>
      </c>
      <c r="N12933" t="s">
        <v>14172</v>
      </c>
      <c r="O12933" t="s">
        <v>9923</v>
      </c>
      <c r="P12933" s="18" t="s">
        <v>14226</v>
      </c>
    </row>
    <row r="12934" spans="1:16" ht="150" x14ac:dyDescent="0.25">
      <c r="A12934">
        <v>160633</v>
      </c>
      <c r="B12934" t="s">
        <v>41</v>
      </c>
      <c r="E12934" s="18" t="s">
        <v>14235</v>
      </c>
      <c r="G12934" t="s">
        <v>235</v>
      </c>
      <c r="H12934" t="s">
        <v>294</v>
      </c>
      <c r="I12934" t="s">
        <v>13699</v>
      </c>
      <c r="J12934">
        <v>2014</v>
      </c>
      <c r="K12934">
        <v>8900</v>
      </c>
      <c r="L12934">
        <v>10</v>
      </c>
      <c r="M12934" t="s">
        <v>200</v>
      </c>
      <c r="N12934" t="s">
        <v>14172</v>
      </c>
      <c r="O12934" t="s">
        <v>9923</v>
      </c>
      <c r="P12934" s="18" t="s">
        <v>14236</v>
      </c>
    </row>
    <row r="12935" spans="1:16" ht="180" x14ac:dyDescent="0.25">
      <c r="A12935">
        <v>160634</v>
      </c>
      <c r="B12935" t="s">
        <v>9985</v>
      </c>
      <c r="E12935" s="18" t="s">
        <v>14237</v>
      </c>
      <c r="G12935" t="s">
        <v>10122</v>
      </c>
      <c r="H12935" t="s">
        <v>11966</v>
      </c>
      <c r="I12935" t="s">
        <v>11967</v>
      </c>
      <c r="J12935">
        <v>2014</v>
      </c>
      <c r="K12935">
        <v>10000</v>
      </c>
      <c r="L12935">
        <v>51</v>
      </c>
      <c r="M12935" t="s">
        <v>200</v>
      </c>
      <c r="N12935" t="s">
        <v>14172</v>
      </c>
      <c r="O12935" t="s">
        <v>9923</v>
      </c>
      <c r="P12935" s="18" t="s">
        <v>14238</v>
      </c>
    </row>
    <row r="12936" spans="1:16" ht="180" x14ac:dyDescent="0.25">
      <c r="A12936">
        <v>160635</v>
      </c>
      <c r="B12936" t="s">
        <v>9985</v>
      </c>
      <c r="E12936" s="18" t="s">
        <v>14239</v>
      </c>
      <c r="G12936" t="s">
        <v>10122</v>
      </c>
      <c r="H12936" t="s">
        <v>11966</v>
      </c>
      <c r="I12936" t="s">
        <v>11967</v>
      </c>
      <c r="J12936">
        <v>2014</v>
      </c>
      <c r="K12936">
        <v>10000</v>
      </c>
      <c r="L12936">
        <v>51</v>
      </c>
      <c r="M12936" t="s">
        <v>200</v>
      </c>
      <c r="N12936" t="s">
        <v>14172</v>
      </c>
      <c r="O12936" t="s">
        <v>9923</v>
      </c>
      <c r="P12936" s="18" t="s">
        <v>14240</v>
      </c>
    </row>
    <row r="12937" spans="1:16" ht="165" x14ac:dyDescent="0.25">
      <c r="A12937">
        <v>160637</v>
      </c>
      <c r="B12937" t="s">
        <v>9985</v>
      </c>
      <c r="E12937" s="18" t="s">
        <v>14241</v>
      </c>
      <c r="G12937" t="s">
        <v>10122</v>
      </c>
      <c r="H12937" t="s">
        <v>11966</v>
      </c>
      <c r="I12937" t="s">
        <v>11967</v>
      </c>
      <c r="J12937">
        <v>2014</v>
      </c>
      <c r="K12937">
        <v>9400</v>
      </c>
      <c r="L12937">
        <v>51</v>
      </c>
      <c r="M12937" t="s">
        <v>200</v>
      </c>
      <c r="N12937" t="s">
        <v>14172</v>
      </c>
      <c r="O12937" t="s">
        <v>9923</v>
      </c>
      <c r="P12937" s="18" t="s">
        <v>14242</v>
      </c>
    </row>
    <row r="12938" spans="1:16" ht="165" x14ac:dyDescent="0.25">
      <c r="A12938">
        <v>160638</v>
      </c>
      <c r="B12938" t="s">
        <v>9985</v>
      </c>
      <c r="E12938" s="18" t="s">
        <v>14243</v>
      </c>
      <c r="G12938" t="s">
        <v>10122</v>
      </c>
      <c r="H12938" t="s">
        <v>11966</v>
      </c>
      <c r="I12938" t="s">
        <v>11967</v>
      </c>
      <c r="J12938">
        <v>2014</v>
      </c>
      <c r="K12938">
        <v>10300</v>
      </c>
      <c r="L12938">
        <v>51</v>
      </c>
      <c r="M12938" t="s">
        <v>200</v>
      </c>
      <c r="N12938" t="s">
        <v>14172</v>
      </c>
      <c r="O12938" t="s">
        <v>9923</v>
      </c>
      <c r="P12938" s="18" t="s">
        <v>14244</v>
      </c>
    </row>
    <row r="12939" spans="1:16" ht="165" x14ac:dyDescent="0.25">
      <c r="A12939">
        <v>160639</v>
      </c>
      <c r="B12939" t="s">
        <v>9985</v>
      </c>
      <c r="E12939" s="18" t="s">
        <v>14245</v>
      </c>
      <c r="G12939" t="s">
        <v>10122</v>
      </c>
      <c r="H12939" t="s">
        <v>11966</v>
      </c>
      <c r="I12939" t="s">
        <v>11967</v>
      </c>
      <c r="J12939">
        <v>2014</v>
      </c>
      <c r="K12939">
        <v>10300</v>
      </c>
      <c r="L12939">
        <v>51</v>
      </c>
      <c r="M12939" t="s">
        <v>200</v>
      </c>
      <c r="N12939" t="s">
        <v>14172</v>
      </c>
      <c r="O12939" t="s">
        <v>9923</v>
      </c>
      <c r="P12939" s="18" t="s">
        <v>14244</v>
      </c>
    </row>
    <row r="12940" spans="1:16" ht="165" x14ac:dyDescent="0.25">
      <c r="A12940">
        <v>160640</v>
      </c>
      <c r="B12940" t="s">
        <v>9985</v>
      </c>
      <c r="E12940" s="18" t="s">
        <v>14246</v>
      </c>
      <c r="G12940" t="s">
        <v>10122</v>
      </c>
      <c r="H12940" t="s">
        <v>11966</v>
      </c>
      <c r="I12940" t="s">
        <v>11967</v>
      </c>
      <c r="J12940">
        <v>2014</v>
      </c>
      <c r="K12940">
        <v>9400</v>
      </c>
      <c r="L12940">
        <v>51</v>
      </c>
      <c r="M12940" t="s">
        <v>200</v>
      </c>
      <c r="N12940" t="s">
        <v>14172</v>
      </c>
      <c r="O12940" t="s">
        <v>9923</v>
      </c>
      <c r="P12940" s="18" t="s">
        <v>14244</v>
      </c>
    </row>
    <row r="12941" spans="1:16" ht="165" x14ac:dyDescent="0.25">
      <c r="A12941">
        <v>160641</v>
      </c>
      <c r="B12941" t="s">
        <v>52</v>
      </c>
      <c r="E12941" s="18" t="s">
        <v>14247</v>
      </c>
      <c r="G12941" t="s">
        <v>10122</v>
      </c>
      <c r="H12941" t="s">
        <v>11961</v>
      </c>
      <c r="I12941" t="s">
        <v>11962</v>
      </c>
      <c r="J12941">
        <v>2014</v>
      </c>
      <c r="K12941">
        <v>10000</v>
      </c>
      <c r="L12941">
        <v>51</v>
      </c>
      <c r="M12941" t="s">
        <v>200</v>
      </c>
      <c r="N12941" t="s">
        <v>14172</v>
      </c>
      <c r="O12941" t="s">
        <v>9923</v>
      </c>
      <c r="P12941" s="18" t="s">
        <v>14248</v>
      </c>
    </row>
    <row r="12942" spans="1:16" ht="165" x14ac:dyDescent="0.25">
      <c r="A12942">
        <v>160642</v>
      </c>
      <c r="B12942" t="s">
        <v>52</v>
      </c>
      <c r="E12942" s="18" t="s">
        <v>14249</v>
      </c>
      <c r="G12942" t="s">
        <v>10122</v>
      </c>
      <c r="H12942" t="s">
        <v>11961</v>
      </c>
      <c r="I12942" t="s">
        <v>11962</v>
      </c>
      <c r="J12942">
        <v>2014</v>
      </c>
      <c r="K12942">
        <v>10000</v>
      </c>
      <c r="L12942">
        <v>51</v>
      </c>
      <c r="M12942" t="s">
        <v>200</v>
      </c>
      <c r="N12942" t="s">
        <v>14172</v>
      </c>
      <c r="O12942" t="s">
        <v>9923</v>
      </c>
      <c r="P12942" s="18" t="s">
        <v>14248</v>
      </c>
    </row>
    <row r="12943" spans="1:16" ht="165" x14ac:dyDescent="0.25">
      <c r="A12943">
        <v>160643</v>
      </c>
      <c r="B12943" t="s">
        <v>52</v>
      </c>
      <c r="E12943" s="18" t="s">
        <v>14250</v>
      </c>
      <c r="G12943" t="s">
        <v>10122</v>
      </c>
      <c r="H12943" t="s">
        <v>11961</v>
      </c>
      <c r="I12943" t="s">
        <v>11962</v>
      </c>
      <c r="J12943">
        <v>2014</v>
      </c>
      <c r="K12943">
        <v>10000</v>
      </c>
      <c r="L12943">
        <v>51</v>
      </c>
      <c r="M12943" t="s">
        <v>200</v>
      </c>
      <c r="N12943" t="s">
        <v>14172</v>
      </c>
      <c r="O12943" t="s">
        <v>9923</v>
      </c>
      <c r="P12943" s="18" t="s">
        <v>14248</v>
      </c>
    </row>
    <row r="12944" spans="1:16" ht="150" x14ac:dyDescent="0.25">
      <c r="A12944">
        <v>160644</v>
      </c>
      <c r="B12944" t="s">
        <v>52</v>
      </c>
      <c r="E12944" s="18" t="s">
        <v>14251</v>
      </c>
      <c r="G12944" t="s">
        <v>10122</v>
      </c>
      <c r="H12944" t="s">
        <v>11961</v>
      </c>
      <c r="I12944" t="s">
        <v>11962</v>
      </c>
      <c r="J12944">
        <v>2014</v>
      </c>
      <c r="K12944">
        <v>9400</v>
      </c>
      <c r="L12944">
        <v>51</v>
      </c>
      <c r="M12944" t="s">
        <v>200</v>
      </c>
      <c r="N12944" t="s">
        <v>14172</v>
      </c>
      <c r="O12944" t="s">
        <v>9923</v>
      </c>
      <c r="P12944" s="18" t="s">
        <v>14252</v>
      </c>
    </row>
    <row r="12945" spans="1:16" ht="150" x14ac:dyDescent="0.25">
      <c r="A12945">
        <v>160645</v>
      </c>
      <c r="B12945" t="s">
        <v>52</v>
      </c>
      <c r="E12945" s="18" t="s">
        <v>14253</v>
      </c>
      <c r="G12945" t="s">
        <v>10122</v>
      </c>
      <c r="H12945" t="s">
        <v>11961</v>
      </c>
      <c r="I12945" t="s">
        <v>11962</v>
      </c>
      <c r="J12945">
        <v>2014</v>
      </c>
      <c r="K12945">
        <v>9400</v>
      </c>
      <c r="L12945">
        <v>51</v>
      </c>
      <c r="M12945" t="s">
        <v>200</v>
      </c>
      <c r="N12945" t="s">
        <v>14172</v>
      </c>
      <c r="O12945" t="s">
        <v>9923</v>
      </c>
      <c r="P12945" s="18" t="s">
        <v>14252</v>
      </c>
    </row>
    <row r="12946" spans="1:16" ht="150" x14ac:dyDescent="0.25">
      <c r="A12946">
        <v>160646</v>
      </c>
      <c r="B12946" t="s">
        <v>52</v>
      </c>
      <c r="E12946" s="18" t="s">
        <v>14254</v>
      </c>
      <c r="G12946" t="s">
        <v>10122</v>
      </c>
      <c r="H12946" t="s">
        <v>11961</v>
      </c>
      <c r="I12946" t="s">
        <v>11962</v>
      </c>
      <c r="J12946">
        <v>2014</v>
      </c>
      <c r="K12946">
        <v>9400</v>
      </c>
      <c r="L12946">
        <v>51</v>
      </c>
      <c r="M12946" t="s">
        <v>200</v>
      </c>
      <c r="N12946" t="s">
        <v>14172</v>
      </c>
      <c r="O12946" t="s">
        <v>9923</v>
      </c>
      <c r="P12946" s="18" t="s">
        <v>14252</v>
      </c>
    </row>
    <row r="12947" spans="1:16" ht="165" x14ac:dyDescent="0.25">
      <c r="A12947">
        <v>160647</v>
      </c>
      <c r="B12947" t="s">
        <v>52</v>
      </c>
      <c r="E12947" s="18" t="s">
        <v>14255</v>
      </c>
      <c r="G12947" t="s">
        <v>10122</v>
      </c>
      <c r="H12947" t="s">
        <v>11961</v>
      </c>
      <c r="I12947" t="s">
        <v>11962</v>
      </c>
      <c r="J12947">
        <v>2014</v>
      </c>
      <c r="K12947">
        <v>10000</v>
      </c>
      <c r="L12947">
        <v>51</v>
      </c>
      <c r="M12947" t="s">
        <v>200</v>
      </c>
      <c r="N12947" t="s">
        <v>14172</v>
      </c>
      <c r="O12947" t="s">
        <v>9923</v>
      </c>
      <c r="P12947" s="18" t="s">
        <v>14248</v>
      </c>
    </row>
    <row r="12948" spans="1:16" ht="210" x14ac:dyDescent="0.25">
      <c r="A12948">
        <v>160648</v>
      </c>
      <c r="B12948" t="s">
        <v>52</v>
      </c>
      <c r="E12948" s="18" t="s">
        <v>14256</v>
      </c>
      <c r="G12948" t="s">
        <v>10122</v>
      </c>
      <c r="H12948" t="s">
        <v>11961</v>
      </c>
      <c r="I12948" t="s">
        <v>11962</v>
      </c>
      <c r="J12948">
        <v>2014</v>
      </c>
      <c r="K12948">
        <v>10000</v>
      </c>
      <c r="L12948">
        <v>51</v>
      </c>
      <c r="M12948" t="s">
        <v>200</v>
      </c>
      <c r="N12948" t="s">
        <v>14172</v>
      </c>
      <c r="O12948" t="s">
        <v>9923</v>
      </c>
      <c r="P12948" s="18" t="s">
        <v>14257</v>
      </c>
    </row>
    <row r="12949" spans="1:16" ht="165" x14ac:dyDescent="0.25">
      <c r="A12949">
        <v>160649</v>
      </c>
      <c r="B12949" t="s">
        <v>52</v>
      </c>
      <c r="E12949" s="18" t="s">
        <v>14258</v>
      </c>
      <c r="G12949" t="s">
        <v>10122</v>
      </c>
      <c r="H12949" t="s">
        <v>11961</v>
      </c>
      <c r="I12949" t="s">
        <v>11962</v>
      </c>
      <c r="J12949">
        <v>2014</v>
      </c>
      <c r="K12949">
        <v>10000</v>
      </c>
      <c r="L12949">
        <v>51</v>
      </c>
      <c r="M12949" t="s">
        <v>200</v>
      </c>
      <c r="N12949" t="s">
        <v>14172</v>
      </c>
      <c r="O12949" t="s">
        <v>9923</v>
      </c>
      <c r="P12949" s="18" t="s">
        <v>14248</v>
      </c>
    </row>
    <row r="12950" spans="1:16" ht="150" x14ac:dyDescent="0.25">
      <c r="A12950">
        <v>160650</v>
      </c>
      <c r="B12950" t="s">
        <v>52</v>
      </c>
      <c r="E12950" s="18" t="s">
        <v>14259</v>
      </c>
      <c r="G12950" t="s">
        <v>10122</v>
      </c>
      <c r="H12950" t="s">
        <v>11961</v>
      </c>
      <c r="I12950" t="s">
        <v>11962</v>
      </c>
      <c r="J12950">
        <v>2014</v>
      </c>
      <c r="K12950">
        <v>10300</v>
      </c>
      <c r="L12950">
        <v>51</v>
      </c>
      <c r="M12950" t="s">
        <v>200</v>
      </c>
      <c r="N12950" t="s">
        <v>14172</v>
      </c>
      <c r="O12950" t="s">
        <v>9923</v>
      </c>
      <c r="P12950" s="18" t="s">
        <v>14252</v>
      </c>
    </row>
    <row r="12951" spans="1:16" ht="150" x14ac:dyDescent="0.25">
      <c r="A12951">
        <v>160651</v>
      </c>
      <c r="B12951" t="s">
        <v>52</v>
      </c>
      <c r="E12951" s="18" t="s">
        <v>14260</v>
      </c>
      <c r="G12951" t="s">
        <v>10122</v>
      </c>
      <c r="H12951" t="s">
        <v>11961</v>
      </c>
      <c r="I12951" t="s">
        <v>11962</v>
      </c>
      <c r="J12951">
        <v>2014</v>
      </c>
      <c r="K12951">
        <v>9400</v>
      </c>
      <c r="L12951">
        <v>51</v>
      </c>
      <c r="M12951" t="s">
        <v>200</v>
      </c>
      <c r="N12951" t="s">
        <v>14172</v>
      </c>
      <c r="O12951" t="s">
        <v>9923</v>
      </c>
      <c r="P12951" s="18" t="s">
        <v>14252</v>
      </c>
    </row>
    <row r="12952" spans="1:16" ht="165" x14ac:dyDescent="0.25">
      <c r="A12952">
        <v>160652</v>
      </c>
      <c r="B12952" t="s">
        <v>52</v>
      </c>
      <c r="E12952" s="18" t="s">
        <v>14261</v>
      </c>
      <c r="G12952" t="s">
        <v>10122</v>
      </c>
      <c r="H12952" t="s">
        <v>11961</v>
      </c>
      <c r="I12952" t="s">
        <v>11962</v>
      </c>
      <c r="J12952">
        <v>2014</v>
      </c>
      <c r="K12952">
        <v>10000</v>
      </c>
      <c r="L12952">
        <v>51</v>
      </c>
      <c r="M12952" t="s">
        <v>200</v>
      </c>
      <c r="N12952" t="s">
        <v>14172</v>
      </c>
      <c r="O12952" t="s">
        <v>9923</v>
      </c>
      <c r="P12952" s="18" t="s">
        <v>14248</v>
      </c>
    </row>
    <row r="12953" spans="1:16" ht="150" x14ac:dyDescent="0.25">
      <c r="A12953">
        <v>160653</v>
      </c>
      <c r="B12953" t="s">
        <v>52</v>
      </c>
      <c r="E12953" s="18" t="s">
        <v>14262</v>
      </c>
      <c r="G12953" t="s">
        <v>10122</v>
      </c>
      <c r="H12953" t="s">
        <v>11961</v>
      </c>
      <c r="I12953" t="s">
        <v>11962</v>
      </c>
      <c r="J12953">
        <v>2014</v>
      </c>
      <c r="K12953">
        <v>9400</v>
      </c>
      <c r="L12953">
        <v>51</v>
      </c>
      <c r="M12953" t="s">
        <v>200</v>
      </c>
      <c r="N12953" t="s">
        <v>14172</v>
      </c>
      <c r="O12953" t="s">
        <v>9923</v>
      </c>
      <c r="P12953" s="18" t="s">
        <v>14252</v>
      </c>
    </row>
    <row r="12954" spans="1:16" ht="165" x14ac:dyDescent="0.25">
      <c r="A12954">
        <v>160654</v>
      </c>
      <c r="B12954" t="s">
        <v>41</v>
      </c>
      <c r="E12954" s="18" t="s">
        <v>14263</v>
      </c>
      <c r="G12954" t="s">
        <v>10122</v>
      </c>
      <c r="H12954" t="s">
        <v>11961</v>
      </c>
      <c r="I12954" t="s">
        <v>11962</v>
      </c>
      <c r="J12954">
        <v>2014</v>
      </c>
      <c r="K12954">
        <v>9400</v>
      </c>
      <c r="L12954">
        <v>51</v>
      </c>
      <c r="M12954" t="s">
        <v>200</v>
      </c>
      <c r="N12954" t="s">
        <v>14172</v>
      </c>
      <c r="O12954" t="s">
        <v>9923</v>
      </c>
      <c r="P12954" s="18" t="s">
        <v>14248</v>
      </c>
    </row>
    <row r="12955" spans="1:16" ht="150" x14ac:dyDescent="0.25">
      <c r="A12955">
        <v>160655</v>
      </c>
      <c r="B12955" t="s">
        <v>41</v>
      </c>
      <c r="E12955" s="18" t="s">
        <v>14264</v>
      </c>
      <c r="G12955" t="s">
        <v>10122</v>
      </c>
      <c r="H12955" t="s">
        <v>11961</v>
      </c>
      <c r="I12955" t="s">
        <v>11962</v>
      </c>
      <c r="J12955">
        <v>2014</v>
      </c>
      <c r="K12955">
        <v>8900</v>
      </c>
      <c r="L12955">
        <v>51</v>
      </c>
      <c r="M12955" t="s">
        <v>200</v>
      </c>
      <c r="N12955" t="s">
        <v>14172</v>
      </c>
      <c r="O12955" t="s">
        <v>9923</v>
      </c>
      <c r="P12955" s="18" t="s">
        <v>14252</v>
      </c>
    </row>
    <row r="12956" spans="1:16" ht="165" x14ac:dyDescent="0.25">
      <c r="A12956">
        <v>160659</v>
      </c>
      <c r="B12956" t="s">
        <v>67</v>
      </c>
      <c r="E12956" s="18" t="s">
        <v>14265</v>
      </c>
      <c r="G12956" t="s">
        <v>279</v>
      </c>
      <c r="H12956" t="s">
        <v>280</v>
      </c>
      <c r="I12956" t="s">
        <v>13746</v>
      </c>
      <c r="J12956">
        <v>2014</v>
      </c>
      <c r="K12956">
        <v>10000</v>
      </c>
      <c r="L12956">
        <v>13</v>
      </c>
      <c r="M12956" t="s">
        <v>200</v>
      </c>
      <c r="N12956" t="s">
        <v>14172</v>
      </c>
      <c r="O12956" t="s">
        <v>9923</v>
      </c>
      <c r="P12956" s="18" t="s">
        <v>14266</v>
      </c>
    </row>
    <row r="12957" spans="1:16" ht="150" x14ac:dyDescent="0.25">
      <c r="A12957">
        <v>160660</v>
      </c>
      <c r="B12957" t="s">
        <v>67</v>
      </c>
      <c r="E12957" s="18" t="s">
        <v>14267</v>
      </c>
      <c r="G12957" t="s">
        <v>279</v>
      </c>
      <c r="H12957" t="s">
        <v>280</v>
      </c>
      <c r="I12957" t="s">
        <v>13746</v>
      </c>
      <c r="J12957">
        <v>2014</v>
      </c>
      <c r="K12957">
        <v>9400</v>
      </c>
      <c r="L12957">
        <v>13</v>
      </c>
      <c r="M12957" t="s">
        <v>200</v>
      </c>
      <c r="N12957" t="s">
        <v>14172</v>
      </c>
      <c r="O12957" t="s">
        <v>9923</v>
      </c>
      <c r="P12957" s="18" t="s">
        <v>14268</v>
      </c>
    </row>
    <row r="12958" spans="1:16" ht="150" x14ac:dyDescent="0.25">
      <c r="A12958">
        <v>160661</v>
      </c>
      <c r="B12958" t="s">
        <v>67</v>
      </c>
      <c r="E12958" s="18" t="s">
        <v>14269</v>
      </c>
      <c r="G12958" t="s">
        <v>279</v>
      </c>
      <c r="H12958" t="s">
        <v>280</v>
      </c>
      <c r="I12958" t="s">
        <v>13746</v>
      </c>
      <c r="J12958">
        <v>2014</v>
      </c>
      <c r="K12958">
        <v>9400</v>
      </c>
      <c r="L12958">
        <v>13</v>
      </c>
      <c r="M12958" t="s">
        <v>200</v>
      </c>
      <c r="N12958" t="s">
        <v>14172</v>
      </c>
      <c r="O12958" t="s">
        <v>9923</v>
      </c>
      <c r="P12958" s="18" t="s">
        <v>14268</v>
      </c>
    </row>
    <row r="12959" spans="1:16" ht="150" x14ac:dyDescent="0.25">
      <c r="A12959">
        <v>160662</v>
      </c>
      <c r="B12959" t="s">
        <v>67</v>
      </c>
      <c r="E12959" s="18" t="s">
        <v>14270</v>
      </c>
      <c r="G12959" t="s">
        <v>279</v>
      </c>
      <c r="H12959" t="s">
        <v>280</v>
      </c>
      <c r="I12959" t="s">
        <v>13746</v>
      </c>
      <c r="J12959">
        <v>2014</v>
      </c>
      <c r="K12959">
        <v>9400</v>
      </c>
      <c r="L12959">
        <v>13</v>
      </c>
      <c r="M12959" t="s">
        <v>200</v>
      </c>
      <c r="N12959" t="s">
        <v>14172</v>
      </c>
      <c r="O12959" t="s">
        <v>9923</v>
      </c>
      <c r="P12959" s="18" t="s">
        <v>14268</v>
      </c>
    </row>
    <row r="12960" spans="1:16" ht="165" x14ac:dyDescent="0.25">
      <c r="A12960">
        <v>160663</v>
      </c>
      <c r="B12960" t="s">
        <v>67</v>
      </c>
      <c r="E12960" s="18" t="s">
        <v>14271</v>
      </c>
      <c r="G12960" t="s">
        <v>279</v>
      </c>
      <c r="H12960" t="s">
        <v>280</v>
      </c>
      <c r="I12960" t="s">
        <v>13746</v>
      </c>
      <c r="J12960">
        <v>2014</v>
      </c>
      <c r="K12960">
        <v>10000</v>
      </c>
      <c r="L12960">
        <v>13</v>
      </c>
      <c r="M12960" t="s">
        <v>200</v>
      </c>
      <c r="N12960" t="s">
        <v>14172</v>
      </c>
      <c r="O12960" t="s">
        <v>9923</v>
      </c>
      <c r="P12960" s="18" t="s">
        <v>14266</v>
      </c>
    </row>
    <row r="12961" spans="1:16" ht="165" x14ac:dyDescent="0.25">
      <c r="A12961">
        <v>160664</v>
      </c>
      <c r="B12961" t="s">
        <v>67</v>
      </c>
      <c r="E12961" s="18" t="s">
        <v>14272</v>
      </c>
      <c r="G12961" t="s">
        <v>279</v>
      </c>
      <c r="H12961" t="s">
        <v>280</v>
      </c>
      <c r="I12961" t="s">
        <v>13746</v>
      </c>
      <c r="J12961">
        <v>2014</v>
      </c>
      <c r="K12961">
        <v>10000</v>
      </c>
      <c r="L12961">
        <v>13</v>
      </c>
      <c r="M12961" t="s">
        <v>200</v>
      </c>
      <c r="N12961" t="s">
        <v>14172</v>
      </c>
      <c r="O12961" t="s">
        <v>9923</v>
      </c>
      <c r="P12961" s="18" t="s">
        <v>14266</v>
      </c>
    </row>
    <row r="12962" spans="1:16" ht="165" x14ac:dyDescent="0.25">
      <c r="A12962">
        <v>160665</v>
      </c>
      <c r="B12962" t="s">
        <v>67</v>
      </c>
      <c r="E12962" s="18" t="s">
        <v>14273</v>
      </c>
      <c r="G12962" t="s">
        <v>279</v>
      </c>
      <c r="H12962" t="s">
        <v>280</v>
      </c>
      <c r="I12962" t="s">
        <v>13746</v>
      </c>
      <c r="J12962">
        <v>2014</v>
      </c>
      <c r="K12962">
        <v>10000</v>
      </c>
      <c r="L12962">
        <v>13</v>
      </c>
      <c r="M12962" t="s">
        <v>200</v>
      </c>
      <c r="N12962" t="s">
        <v>14172</v>
      </c>
      <c r="O12962" t="s">
        <v>9923</v>
      </c>
      <c r="P12962" s="18" t="s">
        <v>14266</v>
      </c>
    </row>
    <row r="12963" spans="1:16" ht="150" x14ac:dyDescent="0.25">
      <c r="A12963">
        <v>160666</v>
      </c>
      <c r="B12963" t="s">
        <v>67</v>
      </c>
      <c r="E12963" s="18" t="s">
        <v>14274</v>
      </c>
      <c r="G12963" t="s">
        <v>279</v>
      </c>
      <c r="H12963" t="s">
        <v>280</v>
      </c>
      <c r="I12963" t="s">
        <v>13746</v>
      </c>
      <c r="J12963">
        <v>2014</v>
      </c>
      <c r="K12963">
        <v>9400</v>
      </c>
      <c r="L12963">
        <v>13</v>
      </c>
      <c r="M12963" t="s">
        <v>200</v>
      </c>
      <c r="N12963" t="s">
        <v>14172</v>
      </c>
      <c r="O12963" t="s">
        <v>9923</v>
      </c>
      <c r="P12963" s="18" t="s">
        <v>14268</v>
      </c>
    </row>
    <row r="12964" spans="1:16" ht="150" x14ac:dyDescent="0.25">
      <c r="A12964">
        <v>160667</v>
      </c>
      <c r="B12964" t="s">
        <v>67</v>
      </c>
      <c r="E12964" s="18" t="s">
        <v>14275</v>
      </c>
      <c r="G12964" t="s">
        <v>279</v>
      </c>
      <c r="H12964" t="s">
        <v>280</v>
      </c>
      <c r="I12964" t="s">
        <v>13746</v>
      </c>
      <c r="J12964">
        <v>2014</v>
      </c>
      <c r="K12964">
        <v>9400</v>
      </c>
      <c r="L12964">
        <v>13</v>
      </c>
      <c r="M12964" t="s">
        <v>200</v>
      </c>
      <c r="N12964" t="s">
        <v>14172</v>
      </c>
      <c r="O12964" t="s">
        <v>9923</v>
      </c>
      <c r="P12964" s="18" t="s">
        <v>14268</v>
      </c>
    </row>
    <row r="12965" spans="1:16" ht="150" x14ac:dyDescent="0.25">
      <c r="A12965">
        <v>160668</v>
      </c>
      <c r="B12965" t="s">
        <v>67</v>
      </c>
      <c r="E12965" s="18" t="s">
        <v>14276</v>
      </c>
      <c r="G12965" t="s">
        <v>279</v>
      </c>
      <c r="H12965" t="s">
        <v>280</v>
      </c>
      <c r="I12965" t="s">
        <v>13746</v>
      </c>
      <c r="J12965">
        <v>2014</v>
      </c>
      <c r="K12965">
        <v>9400</v>
      </c>
      <c r="L12965">
        <v>13</v>
      </c>
      <c r="M12965" t="s">
        <v>200</v>
      </c>
      <c r="N12965" t="s">
        <v>14172</v>
      </c>
      <c r="O12965" t="s">
        <v>9923</v>
      </c>
      <c r="P12965" s="18" t="s">
        <v>14268</v>
      </c>
    </row>
    <row r="12966" spans="1:16" ht="165" x14ac:dyDescent="0.25">
      <c r="A12966">
        <v>160669</v>
      </c>
      <c r="B12966" t="s">
        <v>53</v>
      </c>
      <c r="E12966" s="18" t="s">
        <v>14277</v>
      </c>
      <c r="G12966" t="s">
        <v>340</v>
      </c>
      <c r="H12966" t="s">
        <v>341</v>
      </c>
      <c r="I12966" t="s">
        <v>342</v>
      </c>
      <c r="J12966">
        <v>2014</v>
      </c>
      <c r="K12966">
        <v>10000</v>
      </c>
      <c r="L12966">
        <v>17</v>
      </c>
      <c r="M12966" t="s">
        <v>200</v>
      </c>
      <c r="N12966" t="s">
        <v>14172</v>
      </c>
      <c r="O12966" t="s">
        <v>9923</v>
      </c>
      <c r="P12966" s="18" t="s">
        <v>14278</v>
      </c>
    </row>
    <row r="12967" spans="1:16" ht="150" x14ac:dyDescent="0.25">
      <c r="A12967">
        <v>160670</v>
      </c>
      <c r="B12967" t="s">
        <v>53</v>
      </c>
      <c r="E12967" s="18" t="s">
        <v>14279</v>
      </c>
      <c r="G12967" t="s">
        <v>340</v>
      </c>
      <c r="H12967" t="s">
        <v>341</v>
      </c>
      <c r="I12967" t="s">
        <v>342</v>
      </c>
      <c r="J12967">
        <v>2014</v>
      </c>
      <c r="K12967">
        <v>9400</v>
      </c>
      <c r="L12967">
        <v>17</v>
      </c>
      <c r="M12967" t="s">
        <v>200</v>
      </c>
      <c r="N12967" t="s">
        <v>14172</v>
      </c>
      <c r="O12967" t="s">
        <v>9923</v>
      </c>
      <c r="P12967" s="18" t="s">
        <v>14280</v>
      </c>
    </row>
    <row r="12968" spans="1:16" ht="165" x14ac:dyDescent="0.25">
      <c r="A12968">
        <v>160671</v>
      </c>
      <c r="B12968" t="s">
        <v>53</v>
      </c>
      <c r="E12968" s="18" t="s">
        <v>14281</v>
      </c>
      <c r="G12968" t="s">
        <v>340</v>
      </c>
      <c r="H12968" t="s">
        <v>341</v>
      </c>
      <c r="I12968" t="s">
        <v>342</v>
      </c>
      <c r="J12968">
        <v>2014</v>
      </c>
      <c r="K12968">
        <v>10000</v>
      </c>
      <c r="L12968">
        <v>17</v>
      </c>
      <c r="M12968" t="s">
        <v>200</v>
      </c>
      <c r="N12968" t="s">
        <v>14172</v>
      </c>
      <c r="O12968" t="s">
        <v>9923</v>
      </c>
      <c r="P12968" s="18" t="s">
        <v>14278</v>
      </c>
    </row>
    <row r="12969" spans="1:16" ht="165" x14ac:dyDescent="0.25">
      <c r="A12969">
        <v>160672</v>
      </c>
      <c r="B12969" t="s">
        <v>53</v>
      </c>
      <c r="E12969" s="18" t="s">
        <v>14282</v>
      </c>
      <c r="G12969" t="s">
        <v>340</v>
      </c>
      <c r="H12969" t="s">
        <v>341</v>
      </c>
      <c r="I12969" t="s">
        <v>342</v>
      </c>
      <c r="J12969">
        <v>2014</v>
      </c>
      <c r="K12969">
        <v>10000</v>
      </c>
      <c r="L12969">
        <v>17</v>
      </c>
      <c r="M12969" t="s">
        <v>200</v>
      </c>
      <c r="N12969" t="s">
        <v>14172</v>
      </c>
      <c r="O12969" t="s">
        <v>9923</v>
      </c>
      <c r="P12969" s="18" t="s">
        <v>14278</v>
      </c>
    </row>
    <row r="12970" spans="1:16" ht="165" x14ac:dyDescent="0.25">
      <c r="A12970">
        <v>160673</v>
      </c>
      <c r="B12970" t="s">
        <v>53</v>
      </c>
      <c r="E12970" s="18" t="s">
        <v>14283</v>
      </c>
      <c r="G12970" t="s">
        <v>340</v>
      </c>
      <c r="H12970" t="s">
        <v>341</v>
      </c>
      <c r="I12970" t="s">
        <v>342</v>
      </c>
      <c r="J12970">
        <v>2014</v>
      </c>
      <c r="K12970">
        <v>10000</v>
      </c>
      <c r="L12970">
        <v>17</v>
      </c>
      <c r="M12970" t="s">
        <v>200</v>
      </c>
      <c r="N12970" t="s">
        <v>14172</v>
      </c>
      <c r="O12970" t="s">
        <v>9923</v>
      </c>
      <c r="P12970" s="18" t="s">
        <v>14278</v>
      </c>
    </row>
    <row r="12971" spans="1:16" ht="165" x14ac:dyDescent="0.25">
      <c r="A12971">
        <v>160674</v>
      </c>
      <c r="B12971" t="s">
        <v>53</v>
      </c>
      <c r="E12971" s="18" t="s">
        <v>14284</v>
      </c>
      <c r="G12971" t="s">
        <v>340</v>
      </c>
      <c r="H12971" t="s">
        <v>341</v>
      </c>
      <c r="I12971" t="s">
        <v>342</v>
      </c>
      <c r="J12971">
        <v>2014</v>
      </c>
      <c r="K12971">
        <v>10000</v>
      </c>
      <c r="L12971">
        <v>17</v>
      </c>
      <c r="M12971" t="s">
        <v>200</v>
      </c>
      <c r="N12971" t="s">
        <v>14172</v>
      </c>
      <c r="O12971" t="s">
        <v>9923</v>
      </c>
      <c r="P12971" s="18" t="s">
        <v>14278</v>
      </c>
    </row>
    <row r="12972" spans="1:16" ht="150" x14ac:dyDescent="0.25">
      <c r="A12972">
        <v>160675</v>
      </c>
      <c r="B12972" t="s">
        <v>53</v>
      </c>
      <c r="E12972" s="18" t="s">
        <v>14285</v>
      </c>
      <c r="G12972" t="s">
        <v>340</v>
      </c>
      <c r="H12972" t="s">
        <v>341</v>
      </c>
      <c r="I12972" t="s">
        <v>342</v>
      </c>
      <c r="J12972">
        <v>2014</v>
      </c>
      <c r="K12972">
        <v>9400</v>
      </c>
      <c r="L12972">
        <v>17</v>
      </c>
      <c r="M12972" t="s">
        <v>200</v>
      </c>
      <c r="N12972" t="s">
        <v>14172</v>
      </c>
      <c r="O12972" t="s">
        <v>9923</v>
      </c>
      <c r="P12972" s="18" t="s">
        <v>14280</v>
      </c>
    </row>
    <row r="12973" spans="1:16" ht="150" x14ac:dyDescent="0.25">
      <c r="A12973">
        <v>160677</v>
      </c>
      <c r="B12973" t="s">
        <v>53</v>
      </c>
      <c r="E12973" s="18" t="s">
        <v>14286</v>
      </c>
      <c r="G12973" t="s">
        <v>340</v>
      </c>
      <c r="H12973" t="s">
        <v>341</v>
      </c>
      <c r="I12973" t="s">
        <v>342</v>
      </c>
      <c r="J12973">
        <v>2014</v>
      </c>
      <c r="K12973">
        <v>9400</v>
      </c>
      <c r="L12973">
        <v>17</v>
      </c>
      <c r="M12973" t="s">
        <v>200</v>
      </c>
      <c r="N12973" t="s">
        <v>14172</v>
      </c>
      <c r="O12973" t="s">
        <v>9923</v>
      </c>
      <c r="P12973" s="18" t="s">
        <v>14280</v>
      </c>
    </row>
    <row r="12974" spans="1:16" ht="165" x14ac:dyDescent="0.25">
      <c r="A12974">
        <v>160679</v>
      </c>
      <c r="B12974" t="s">
        <v>62</v>
      </c>
      <c r="E12974" s="18" t="s">
        <v>14287</v>
      </c>
      <c r="G12974" t="s">
        <v>317</v>
      </c>
      <c r="H12974" t="s">
        <v>318</v>
      </c>
      <c r="I12974" t="s">
        <v>14288</v>
      </c>
      <c r="J12974">
        <v>2014</v>
      </c>
      <c r="K12974">
        <v>10000</v>
      </c>
      <c r="L12974">
        <v>28</v>
      </c>
      <c r="M12974" t="s">
        <v>200</v>
      </c>
      <c r="N12974" t="s">
        <v>14172</v>
      </c>
      <c r="O12974" t="s">
        <v>9923</v>
      </c>
      <c r="P12974" s="18" t="s">
        <v>14289</v>
      </c>
    </row>
    <row r="12975" spans="1:16" ht="150" x14ac:dyDescent="0.25">
      <c r="A12975">
        <v>160680</v>
      </c>
      <c r="B12975" t="s">
        <v>10049</v>
      </c>
      <c r="E12975" s="18" t="s">
        <v>14290</v>
      </c>
      <c r="G12975" t="s">
        <v>264</v>
      </c>
      <c r="H12975" t="s">
        <v>11915</v>
      </c>
      <c r="I12975" t="s">
        <v>11916</v>
      </c>
      <c r="J12975">
        <v>2014</v>
      </c>
      <c r="K12975">
        <v>8900</v>
      </c>
      <c r="L12975">
        <v>33</v>
      </c>
      <c r="M12975" t="s">
        <v>200</v>
      </c>
      <c r="N12975" t="s">
        <v>14172</v>
      </c>
      <c r="O12975" t="s">
        <v>9923</v>
      </c>
      <c r="P12975" s="18" t="s">
        <v>14291</v>
      </c>
    </row>
    <row r="12976" spans="1:16" ht="165" x14ac:dyDescent="0.25">
      <c r="A12976">
        <v>160681</v>
      </c>
      <c r="B12976" t="s">
        <v>10049</v>
      </c>
      <c r="E12976" s="18" t="s">
        <v>14292</v>
      </c>
      <c r="G12976" t="s">
        <v>264</v>
      </c>
      <c r="H12976" t="s">
        <v>11915</v>
      </c>
      <c r="I12976" t="s">
        <v>11916</v>
      </c>
      <c r="J12976">
        <v>2014</v>
      </c>
      <c r="K12976">
        <v>9400</v>
      </c>
      <c r="L12976">
        <v>33</v>
      </c>
      <c r="M12976" t="s">
        <v>200</v>
      </c>
      <c r="N12976" t="s">
        <v>14172</v>
      </c>
      <c r="O12976" t="s">
        <v>9923</v>
      </c>
      <c r="P12976" s="18" t="s">
        <v>14293</v>
      </c>
    </row>
    <row r="12977" spans="1:16" ht="165" x14ac:dyDescent="0.25">
      <c r="A12977">
        <v>160682</v>
      </c>
      <c r="B12977" t="s">
        <v>10049</v>
      </c>
      <c r="E12977" s="18" t="s">
        <v>14294</v>
      </c>
      <c r="G12977" t="s">
        <v>264</v>
      </c>
      <c r="H12977" t="s">
        <v>11915</v>
      </c>
      <c r="I12977" t="s">
        <v>11916</v>
      </c>
      <c r="J12977">
        <v>2014</v>
      </c>
      <c r="K12977">
        <v>9400</v>
      </c>
      <c r="L12977">
        <v>33</v>
      </c>
      <c r="M12977" t="s">
        <v>200</v>
      </c>
      <c r="N12977" t="s">
        <v>14172</v>
      </c>
      <c r="O12977" t="s">
        <v>9923</v>
      </c>
      <c r="P12977" s="18" t="s">
        <v>14293</v>
      </c>
    </row>
    <row r="12978" spans="1:16" ht="165" x14ac:dyDescent="0.25">
      <c r="A12978">
        <v>160683</v>
      </c>
      <c r="B12978" t="s">
        <v>63</v>
      </c>
      <c r="E12978" s="18" t="s">
        <v>14295</v>
      </c>
      <c r="G12978" t="s">
        <v>264</v>
      </c>
      <c r="H12978" t="s">
        <v>11915</v>
      </c>
      <c r="I12978" t="s">
        <v>11916</v>
      </c>
      <c r="J12978">
        <v>2014</v>
      </c>
      <c r="K12978">
        <v>8600</v>
      </c>
      <c r="L12978">
        <v>33</v>
      </c>
      <c r="M12978" t="s">
        <v>200</v>
      </c>
      <c r="N12978" t="s">
        <v>14172</v>
      </c>
      <c r="O12978" t="s">
        <v>9923</v>
      </c>
      <c r="P12978" s="18" t="s">
        <v>14293</v>
      </c>
    </row>
    <row r="12979" spans="1:16" ht="165" x14ac:dyDescent="0.25">
      <c r="A12979">
        <v>160684</v>
      </c>
      <c r="B12979" t="s">
        <v>63</v>
      </c>
      <c r="E12979" s="18" t="s">
        <v>14296</v>
      </c>
      <c r="G12979" t="s">
        <v>264</v>
      </c>
      <c r="H12979" t="s">
        <v>11915</v>
      </c>
      <c r="I12979" t="s">
        <v>11916</v>
      </c>
      <c r="J12979">
        <v>2014</v>
      </c>
      <c r="K12979">
        <v>8600</v>
      </c>
      <c r="L12979">
        <v>33</v>
      </c>
      <c r="M12979" t="s">
        <v>200</v>
      </c>
      <c r="N12979" t="s">
        <v>14172</v>
      </c>
      <c r="O12979" t="s">
        <v>9923</v>
      </c>
      <c r="P12979" s="18" t="s">
        <v>14293</v>
      </c>
    </row>
    <row r="12980" spans="1:16" ht="165" x14ac:dyDescent="0.25">
      <c r="A12980">
        <v>160685</v>
      </c>
      <c r="B12980" t="s">
        <v>63</v>
      </c>
      <c r="E12980" s="18" t="s">
        <v>14297</v>
      </c>
      <c r="G12980" t="s">
        <v>264</v>
      </c>
      <c r="H12980" t="s">
        <v>11915</v>
      </c>
      <c r="I12980" t="s">
        <v>11916</v>
      </c>
      <c r="J12980">
        <v>2014</v>
      </c>
      <c r="K12980">
        <v>8600</v>
      </c>
      <c r="L12980">
        <v>33</v>
      </c>
      <c r="M12980" t="s">
        <v>200</v>
      </c>
      <c r="N12980" t="s">
        <v>14172</v>
      </c>
      <c r="O12980" t="s">
        <v>9923</v>
      </c>
      <c r="P12980" s="18" t="s">
        <v>14293</v>
      </c>
    </row>
    <row r="12981" spans="1:16" ht="165" x14ac:dyDescent="0.25">
      <c r="A12981">
        <v>160686</v>
      </c>
      <c r="B12981" t="s">
        <v>63</v>
      </c>
      <c r="E12981" s="18" t="s">
        <v>14298</v>
      </c>
      <c r="G12981" t="s">
        <v>264</v>
      </c>
      <c r="H12981" t="s">
        <v>11915</v>
      </c>
      <c r="I12981" t="s">
        <v>11916</v>
      </c>
      <c r="J12981">
        <v>2014</v>
      </c>
      <c r="K12981">
        <v>8600</v>
      </c>
      <c r="L12981">
        <v>33</v>
      </c>
      <c r="M12981" t="s">
        <v>200</v>
      </c>
      <c r="N12981" t="s">
        <v>14172</v>
      </c>
      <c r="O12981" t="s">
        <v>9923</v>
      </c>
      <c r="P12981" s="18" t="s">
        <v>14293</v>
      </c>
    </row>
    <row r="12982" spans="1:16" ht="150" x14ac:dyDescent="0.25">
      <c r="A12982">
        <v>160687</v>
      </c>
      <c r="B12982" t="s">
        <v>63</v>
      </c>
      <c r="E12982" s="18" t="s">
        <v>14299</v>
      </c>
      <c r="G12982" t="s">
        <v>264</v>
      </c>
      <c r="H12982" t="s">
        <v>11915</v>
      </c>
      <c r="I12982" t="s">
        <v>11916</v>
      </c>
      <c r="J12982">
        <v>2014</v>
      </c>
      <c r="K12982">
        <v>8000</v>
      </c>
      <c r="L12982">
        <v>33</v>
      </c>
      <c r="M12982" t="s">
        <v>200</v>
      </c>
      <c r="N12982" t="s">
        <v>14172</v>
      </c>
      <c r="O12982" t="s">
        <v>9923</v>
      </c>
      <c r="P12982" s="18" t="s">
        <v>14300</v>
      </c>
    </row>
    <row r="12983" spans="1:16" ht="150" x14ac:dyDescent="0.25">
      <c r="A12983">
        <v>160688</v>
      </c>
      <c r="B12983" t="s">
        <v>63</v>
      </c>
      <c r="E12983" s="18" t="s">
        <v>14301</v>
      </c>
      <c r="G12983" t="s">
        <v>264</v>
      </c>
      <c r="H12983" t="s">
        <v>11915</v>
      </c>
      <c r="I12983" t="s">
        <v>11916</v>
      </c>
      <c r="J12983">
        <v>2014</v>
      </c>
      <c r="K12983">
        <v>8000</v>
      </c>
      <c r="L12983">
        <v>33</v>
      </c>
      <c r="M12983" t="s">
        <v>200</v>
      </c>
      <c r="N12983" t="s">
        <v>14172</v>
      </c>
      <c r="O12983" t="s">
        <v>9923</v>
      </c>
      <c r="P12983" s="18" t="s">
        <v>14291</v>
      </c>
    </row>
    <row r="12984" spans="1:16" ht="150" x14ac:dyDescent="0.25">
      <c r="A12984">
        <v>160689</v>
      </c>
      <c r="B12984" t="s">
        <v>63</v>
      </c>
      <c r="E12984" s="18" t="s">
        <v>14302</v>
      </c>
      <c r="G12984" t="s">
        <v>264</v>
      </c>
      <c r="H12984" t="s">
        <v>11915</v>
      </c>
      <c r="I12984" t="s">
        <v>11916</v>
      </c>
      <c r="J12984">
        <v>2014</v>
      </c>
      <c r="K12984">
        <v>8000</v>
      </c>
      <c r="L12984">
        <v>33</v>
      </c>
      <c r="M12984" t="s">
        <v>200</v>
      </c>
      <c r="N12984" t="s">
        <v>14172</v>
      </c>
      <c r="O12984" t="s">
        <v>9923</v>
      </c>
      <c r="P12984" s="18" t="s">
        <v>14300</v>
      </c>
    </row>
    <row r="12985" spans="1:16" ht="150" x14ac:dyDescent="0.25">
      <c r="A12985">
        <v>160690</v>
      </c>
      <c r="B12985" t="s">
        <v>63</v>
      </c>
      <c r="E12985" s="18" t="s">
        <v>14303</v>
      </c>
      <c r="G12985" t="s">
        <v>264</v>
      </c>
      <c r="H12985" t="s">
        <v>11915</v>
      </c>
      <c r="I12985" t="s">
        <v>11916</v>
      </c>
      <c r="J12985">
        <v>2014</v>
      </c>
      <c r="K12985">
        <v>8000</v>
      </c>
      <c r="L12985">
        <v>33</v>
      </c>
      <c r="M12985" t="s">
        <v>200</v>
      </c>
      <c r="N12985" t="s">
        <v>14172</v>
      </c>
      <c r="O12985" t="s">
        <v>9923</v>
      </c>
      <c r="P12985" s="18" t="s">
        <v>14291</v>
      </c>
    </row>
    <row r="12986" spans="1:16" ht="150" x14ac:dyDescent="0.25">
      <c r="A12986">
        <v>160691</v>
      </c>
      <c r="B12986" t="s">
        <v>63</v>
      </c>
      <c r="E12986" s="18" t="s">
        <v>14304</v>
      </c>
      <c r="G12986" t="s">
        <v>264</v>
      </c>
      <c r="H12986" t="s">
        <v>11915</v>
      </c>
      <c r="I12986" t="s">
        <v>11916</v>
      </c>
      <c r="J12986">
        <v>2014</v>
      </c>
      <c r="K12986">
        <v>9400</v>
      </c>
      <c r="L12986">
        <v>33</v>
      </c>
      <c r="M12986" t="s">
        <v>200</v>
      </c>
      <c r="N12986" t="s">
        <v>14172</v>
      </c>
      <c r="O12986" t="s">
        <v>9923</v>
      </c>
      <c r="P12986" s="18" t="s">
        <v>14291</v>
      </c>
    </row>
    <row r="12987" spans="1:16" ht="150" x14ac:dyDescent="0.25">
      <c r="A12987">
        <v>160692</v>
      </c>
      <c r="B12987" t="s">
        <v>63</v>
      </c>
      <c r="E12987" s="18" t="s">
        <v>14305</v>
      </c>
      <c r="G12987" t="s">
        <v>264</v>
      </c>
      <c r="H12987" t="s">
        <v>11915</v>
      </c>
      <c r="I12987" t="s">
        <v>11916</v>
      </c>
      <c r="J12987">
        <v>2014</v>
      </c>
      <c r="K12987">
        <v>8000</v>
      </c>
      <c r="L12987">
        <v>33</v>
      </c>
      <c r="M12987" t="s">
        <v>200</v>
      </c>
      <c r="N12987" t="s">
        <v>14172</v>
      </c>
      <c r="O12987" t="s">
        <v>9923</v>
      </c>
      <c r="P12987" s="18" t="s">
        <v>14291</v>
      </c>
    </row>
    <row r="12988" spans="1:16" ht="165" x14ac:dyDescent="0.25">
      <c r="A12988">
        <v>160693</v>
      </c>
      <c r="B12988" t="s">
        <v>43</v>
      </c>
      <c r="E12988" s="18" t="s">
        <v>14306</v>
      </c>
      <c r="G12988" t="s">
        <v>264</v>
      </c>
      <c r="H12988" t="s">
        <v>13783</v>
      </c>
      <c r="I12988" t="s">
        <v>13784</v>
      </c>
      <c r="J12988">
        <v>2014</v>
      </c>
      <c r="K12988">
        <v>10000</v>
      </c>
      <c r="L12988">
        <v>33</v>
      </c>
      <c r="M12988" t="s">
        <v>200</v>
      </c>
      <c r="N12988" t="s">
        <v>14172</v>
      </c>
      <c r="O12988" t="s">
        <v>9923</v>
      </c>
      <c r="P12988" s="18" t="s">
        <v>14307</v>
      </c>
    </row>
    <row r="12989" spans="1:16" ht="165" x14ac:dyDescent="0.25">
      <c r="A12989">
        <v>160694</v>
      </c>
      <c r="B12989" t="s">
        <v>43</v>
      </c>
      <c r="E12989" s="18" t="s">
        <v>14308</v>
      </c>
      <c r="G12989" t="s">
        <v>264</v>
      </c>
      <c r="H12989" t="s">
        <v>13783</v>
      </c>
      <c r="I12989" t="s">
        <v>13784</v>
      </c>
      <c r="J12989">
        <v>2014</v>
      </c>
      <c r="K12989">
        <v>10000</v>
      </c>
      <c r="L12989">
        <v>33</v>
      </c>
      <c r="M12989" t="s">
        <v>200</v>
      </c>
      <c r="N12989" t="s">
        <v>14172</v>
      </c>
      <c r="O12989" t="s">
        <v>9923</v>
      </c>
      <c r="P12989" s="18" t="s">
        <v>14307</v>
      </c>
    </row>
    <row r="12990" spans="1:16" ht="165" x14ac:dyDescent="0.25">
      <c r="A12990">
        <v>160695</v>
      </c>
      <c r="B12990" t="s">
        <v>43</v>
      </c>
      <c r="E12990" s="18" t="s">
        <v>14309</v>
      </c>
      <c r="G12990" t="s">
        <v>264</v>
      </c>
      <c r="H12990" t="s">
        <v>13783</v>
      </c>
      <c r="I12990" t="s">
        <v>13784</v>
      </c>
      <c r="J12990">
        <v>2014</v>
      </c>
      <c r="K12990">
        <v>10000</v>
      </c>
      <c r="L12990">
        <v>33</v>
      </c>
      <c r="M12990" t="s">
        <v>200</v>
      </c>
      <c r="N12990" t="s">
        <v>14172</v>
      </c>
      <c r="O12990" t="s">
        <v>9923</v>
      </c>
      <c r="P12990" s="18" t="s">
        <v>14307</v>
      </c>
    </row>
    <row r="12991" spans="1:16" ht="195" x14ac:dyDescent="0.25">
      <c r="A12991">
        <v>160696</v>
      </c>
      <c r="B12991" t="s">
        <v>43</v>
      </c>
      <c r="E12991" s="18" t="s">
        <v>14310</v>
      </c>
      <c r="G12991" t="s">
        <v>264</v>
      </c>
      <c r="H12991" t="s">
        <v>13783</v>
      </c>
      <c r="I12991" t="s">
        <v>13784</v>
      </c>
      <c r="J12991">
        <v>2014</v>
      </c>
      <c r="K12991">
        <v>9400</v>
      </c>
      <c r="L12991">
        <v>33</v>
      </c>
      <c r="M12991" t="s">
        <v>200</v>
      </c>
      <c r="N12991" t="s">
        <v>14172</v>
      </c>
      <c r="O12991" t="s">
        <v>9923</v>
      </c>
      <c r="P12991" s="18" t="s">
        <v>14311</v>
      </c>
    </row>
    <row r="12992" spans="1:16" ht="150" x14ac:dyDescent="0.25">
      <c r="A12992">
        <v>160697</v>
      </c>
      <c r="B12992" t="s">
        <v>43</v>
      </c>
      <c r="E12992" s="18" t="s">
        <v>14312</v>
      </c>
      <c r="G12992" t="s">
        <v>264</v>
      </c>
      <c r="H12992" t="s">
        <v>13783</v>
      </c>
      <c r="I12992" t="s">
        <v>13784</v>
      </c>
      <c r="J12992">
        <v>2014</v>
      </c>
      <c r="K12992">
        <v>9400</v>
      </c>
      <c r="L12992">
        <v>33</v>
      </c>
      <c r="M12992" t="s">
        <v>200</v>
      </c>
      <c r="N12992" t="s">
        <v>14172</v>
      </c>
      <c r="O12992" t="s">
        <v>9923</v>
      </c>
      <c r="P12992" s="18" t="s">
        <v>14313</v>
      </c>
    </row>
    <row r="12993" spans="1:16" ht="165" x14ac:dyDescent="0.25">
      <c r="A12993">
        <v>160698</v>
      </c>
      <c r="B12993" t="s">
        <v>43</v>
      </c>
      <c r="E12993" s="18" t="s">
        <v>14314</v>
      </c>
      <c r="G12993" t="s">
        <v>264</v>
      </c>
      <c r="H12993" t="s">
        <v>13783</v>
      </c>
      <c r="I12993" t="s">
        <v>13784</v>
      </c>
      <c r="J12993">
        <v>2014</v>
      </c>
      <c r="K12993">
        <v>10000</v>
      </c>
      <c r="L12993">
        <v>33</v>
      </c>
      <c r="M12993" t="s">
        <v>200</v>
      </c>
      <c r="N12993" t="s">
        <v>14172</v>
      </c>
      <c r="O12993" t="s">
        <v>9923</v>
      </c>
      <c r="P12993" s="18" t="s">
        <v>14307</v>
      </c>
    </row>
    <row r="12994" spans="1:16" ht="165" x14ac:dyDescent="0.25">
      <c r="A12994">
        <v>160700</v>
      </c>
      <c r="B12994" t="s">
        <v>43</v>
      </c>
      <c r="E12994" s="18" t="s">
        <v>14315</v>
      </c>
      <c r="G12994" t="s">
        <v>264</v>
      </c>
      <c r="H12994" t="s">
        <v>13783</v>
      </c>
      <c r="I12994" t="s">
        <v>13784</v>
      </c>
      <c r="J12994">
        <v>2014</v>
      </c>
      <c r="K12994">
        <v>10000</v>
      </c>
      <c r="L12994">
        <v>33</v>
      </c>
      <c r="M12994" t="s">
        <v>200</v>
      </c>
      <c r="N12994" t="s">
        <v>14172</v>
      </c>
      <c r="O12994" t="s">
        <v>9923</v>
      </c>
      <c r="P12994" s="18" t="s">
        <v>14307</v>
      </c>
    </row>
    <row r="12995" spans="1:16" ht="165" x14ac:dyDescent="0.25">
      <c r="A12995">
        <v>160701</v>
      </c>
      <c r="B12995" t="s">
        <v>43</v>
      </c>
      <c r="E12995" s="18" t="s">
        <v>14316</v>
      </c>
      <c r="G12995" t="s">
        <v>264</v>
      </c>
      <c r="H12995" t="s">
        <v>13783</v>
      </c>
      <c r="I12995" t="s">
        <v>13784</v>
      </c>
      <c r="J12995">
        <v>2014</v>
      </c>
      <c r="K12995">
        <v>10000</v>
      </c>
      <c r="L12995">
        <v>33</v>
      </c>
      <c r="M12995" t="s">
        <v>200</v>
      </c>
      <c r="N12995" t="s">
        <v>14172</v>
      </c>
      <c r="O12995" t="s">
        <v>9923</v>
      </c>
      <c r="P12995" s="18" t="s">
        <v>14307</v>
      </c>
    </row>
    <row r="12996" spans="1:16" ht="150" x14ac:dyDescent="0.25">
      <c r="A12996">
        <v>160702</v>
      </c>
      <c r="B12996" t="s">
        <v>44</v>
      </c>
      <c r="E12996" s="18" t="s">
        <v>14317</v>
      </c>
      <c r="G12996" t="s">
        <v>245</v>
      </c>
      <c r="H12996" t="s">
        <v>14318</v>
      </c>
      <c r="I12996" t="s">
        <v>14319</v>
      </c>
      <c r="J12996">
        <v>2014</v>
      </c>
      <c r="K12996">
        <v>9400</v>
      </c>
      <c r="L12996">
        <v>35</v>
      </c>
      <c r="M12996" t="s">
        <v>200</v>
      </c>
      <c r="N12996" t="s">
        <v>14172</v>
      </c>
      <c r="O12996" t="s">
        <v>9923</v>
      </c>
      <c r="P12996" s="18" t="s">
        <v>14320</v>
      </c>
    </row>
    <row r="12997" spans="1:16" ht="150" x14ac:dyDescent="0.25">
      <c r="A12997">
        <v>160703</v>
      </c>
      <c r="B12997" t="s">
        <v>44</v>
      </c>
      <c r="E12997" s="18" t="s">
        <v>14321</v>
      </c>
      <c r="G12997" t="s">
        <v>245</v>
      </c>
      <c r="H12997" t="s">
        <v>14318</v>
      </c>
      <c r="I12997" t="s">
        <v>14319</v>
      </c>
      <c r="J12997">
        <v>2014</v>
      </c>
      <c r="K12997">
        <v>9400</v>
      </c>
      <c r="L12997">
        <v>35</v>
      </c>
      <c r="M12997" t="s">
        <v>200</v>
      </c>
      <c r="N12997" t="s">
        <v>14172</v>
      </c>
      <c r="O12997" t="s">
        <v>9923</v>
      </c>
      <c r="P12997" s="18" t="s">
        <v>14322</v>
      </c>
    </row>
    <row r="12998" spans="1:16" ht="150" x14ac:dyDescent="0.25">
      <c r="A12998">
        <v>160704</v>
      </c>
      <c r="B12998" t="s">
        <v>44</v>
      </c>
      <c r="E12998" s="18" t="s">
        <v>14323</v>
      </c>
      <c r="G12998" t="s">
        <v>245</v>
      </c>
      <c r="H12998" t="s">
        <v>14318</v>
      </c>
      <c r="I12998" t="s">
        <v>14319</v>
      </c>
      <c r="J12998">
        <v>2014</v>
      </c>
      <c r="K12998">
        <v>9400</v>
      </c>
      <c r="L12998">
        <v>35</v>
      </c>
      <c r="M12998" t="s">
        <v>200</v>
      </c>
      <c r="N12998" t="s">
        <v>14172</v>
      </c>
      <c r="O12998" t="s">
        <v>9923</v>
      </c>
      <c r="P12998" s="18" t="s">
        <v>14320</v>
      </c>
    </row>
    <row r="12999" spans="1:16" ht="150" x14ac:dyDescent="0.25">
      <c r="A12999">
        <v>160705</v>
      </c>
      <c r="B12999" t="s">
        <v>44</v>
      </c>
      <c r="E12999" s="18" t="s">
        <v>14324</v>
      </c>
      <c r="G12999" t="s">
        <v>245</v>
      </c>
      <c r="H12999" t="s">
        <v>14318</v>
      </c>
      <c r="I12999" t="s">
        <v>14319</v>
      </c>
      <c r="J12999">
        <v>2014</v>
      </c>
      <c r="K12999">
        <v>9400</v>
      </c>
      <c r="L12999">
        <v>35</v>
      </c>
      <c r="M12999" t="s">
        <v>200</v>
      </c>
      <c r="N12999" t="s">
        <v>14172</v>
      </c>
      <c r="O12999" t="s">
        <v>9923</v>
      </c>
      <c r="P12999" s="18" t="s">
        <v>14320</v>
      </c>
    </row>
    <row r="13000" spans="1:16" ht="165" x14ac:dyDescent="0.25">
      <c r="A13000">
        <v>160706</v>
      </c>
      <c r="B13000" t="s">
        <v>44</v>
      </c>
      <c r="E13000" s="18" t="s">
        <v>14325</v>
      </c>
      <c r="G13000" t="s">
        <v>245</v>
      </c>
      <c r="H13000" t="s">
        <v>14318</v>
      </c>
      <c r="I13000" t="s">
        <v>14319</v>
      </c>
      <c r="J13000">
        <v>2014</v>
      </c>
      <c r="K13000">
        <v>10000</v>
      </c>
      <c r="L13000">
        <v>35</v>
      </c>
      <c r="M13000" t="s">
        <v>200</v>
      </c>
      <c r="N13000" t="s">
        <v>14172</v>
      </c>
      <c r="O13000" t="s">
        <v>9923</v>
      </c>
      <c r="P13000" s="18" t="s">
        <v>14326</v>
      </c>
    </row>
    <row r="13001" spans="1:16" ht="165" x14ac:dyDescent="0.25">
      <c r="A13001">
        <v>160707</v>
      </c>
      <c r="B13001" t="s">
        <v>44</v>
      </c>
      <c r="E13001" s="18" t="s">
        <v>14327</v>
      </c>
      <c r="G13001" t="s">
        <v>245</v>
      </c>
      <c r="H13001" t="s">
        <v>14318</v>
      </c>
      <c r="I13001" t="s">
        <v>14319</v>
      </c>
      <c r="J13001">
        <v>2014</v>
      </c>
      <c r="K13001">
        <v>10800</v>
      </c>
      <c r="L13001">
        <v>35</v>
      </c>
      <c r="M13001" t="s">
        <v>200</v>
      </c>
      <c r="N13001" t="s">
        <v>14172</v>
      </c>
      <c r="O13001" t="s">
        <v>9923</v>
      </c>
      <c r="P13001" s="18" t="s">
        <v>14326</v>
      </c>
    </row>
    <row r="13002" spans="1:16" ht="165" x14ac:dyDescent="0.25">
      <c r="A13002">
        <v>160708</v>
      </c>
      <c r="B13002" t="s">
        <v>54</v>
      </c>
      <c r="E13002" s="18" t="s">
        <v>14328</v>
      </c>
      <c r="G13002" t="s">
        <v>245</v>
      </c>
      <c r="H13002" t="s">
        <v>14318</v>
      </c>
      <c r="I13002" t="s">
        <v>14319</v>
      </c>
      <c r="J13002">
        <v>2014</v>
      </c>
      <c r="K13002">
        <v>9400</v>
      </c>
      <c r="L13002">
        <v>35</v>
      </c>
      <c r="M13002" t="s">
        <v>200</v>
      </c>
      <c r="N13002" t="s">
        <v>14172</v>
      </c>
      <c r="O13002" t="s">
        <v>9923</v>
      </c>
      <c r="P13002" s="18" t="s">
        <v>14326</v>
      </c>
    </row>
    <row r="13003" spans="1:16" ht="165" x14ac:dyDescent="0.25">
      <c r="A13003">
        <v>160709</v>
      </c>
      <c r="B13003" t="s">
        <v>54</v>
      </c>
      <c r="E13003" s="18" t="s">
        <v>14329</v>
      </c>
      <c r="G13003" t="s">
        <v>245</v>
      </c>
      <c r="H13003" t="s">
        <v>14318</v>
      </c>
      <c r="I13003" t="s">
        <v>14319</v>
      </c>
      <c r="J13003">
        <v>2014</v>
      </c>
      <c r="K13003">
        <v>9400</v>
      </c>
      <c r="L13003">
        <v>35</v>
      </c>
      <c r="M13003" t="s">
        <v>200</v>
      </c>
      <c r="N13003" t="s">
        <v>14172</v>
      </c>
      <c r="O13003" t="s">
        <v>9923</v>
      </c>
      <c r="P13003" s="18" t="s">
        <v>14326</v>
      </c>
    </row>
    <row r="13004" spans="1:16" ht="150" x14ac:dyDescent="0.25">
      <c r="A13004">
        <v>160710</v>
      </c>
      <c r="B13004" t="s">
        <v>43</v>
      </c>
      <c r="E13004" s="18" t="s">
        <v>14330</v>
      </c>
      <c r="G13004" t="s">
        <v>264</v>
      </c>
      <c r="H13004" t="s">
        <v>13783</v>
      </c>
      <c r="I13004" t="s">
        <v>13784</v>
      </c>
      <c r="J13004">
        <v>2014</v>
      </c>
      <c r="K13004">
        <v>9400</v>
      </c>
      <c r="L13004">
        <v>33</v>
      </c>
      <c r="M13004" t="s">
        <v>200</v>
      </c>
      <c r="N13004" t="s">
        <v>14172</v>
      </c>
      <c r="O13004" t="s">
        <v>9923</v>
      </c>
      <c r="P13004" s="18" t="s">
        <v>14313</v>
      </c>
    </row>
    <row r="13005" spans="1:16" ht="180" x14ac:dyDescent="0.25">
      <c r="A13005">
        <v>160711</v>
      </c>
      <c r="B13005" t="s">
        <v>40</v>
      </c>
      <c r="E13005" s="18" t="s">
        <v>14331</v>
      </c>
      <c r="G13005" t="s">
        <v>297</v>
      </c>
      <c r="H13005" t="s">
        <v>313</v>
      </c>
      <c r="I13005" t="s">
        <v>14180</v>
      </c>
      <c r="J13005">
        <v>2014</v>
      </c>
      <c r="K13005">
        <v>10000</v>
      </c>
      <c r="L13005">
        <v>8</v>
      </c>
      <c r="M13005" t="s">
        <v>200</v>
      </c>
      <c r="N13005" t="s">
        <v>14172</v>
      </c>
      <c r="O13005" t="s">
        <v>9923</v>
      </c>
      <c r="P13005" s="18" t="s">
        <v>14184</v>
      </c>
    </row>
    <row r="13006" spans="1:16" ht="30" x14ac:dyDescent="0.25">
      <c r="A13006">
        <v>160813</v>
      </c>
      <c r="B13006" t="s">
        <v>399</v>
      </c>
      <c r="E13006" s="18" t="s">
        <v>14332</v>
      </c>
      <c r="G13006" t="s">
        <v>5500</v>
      </c>
      <c r="H13006" t="s">
        <v>198</v>
      </c>
      <c r="I13006" t="s">
        <v>5501</v>
      </c>
      <c r="J13006">
        <v>2011</v>
      </c>
      <c r="K13006">
        <v>2050463</v>
      </c>
      <c r="L13006">
        <v>3</v>
      </c>
      <c r="M13006" t="s">
        <v>200</v>
      </c>
      <c r="N13006" t="s">
        <v>14333</v>
      </c>
      <c r="O13006" t="s">
        <v>202</v>
      </c>
      <c r="P13006" t="s">
        <v>14334</v>
      </c>
    </row>
    <row r="13007" spans="1:16" ht="45" x14ac:dyDescent="0.25">
      <c r="A13007">
        <v>160814</v>
      </c>
      <c r="B13007" t="s">
        <v>399</v>
      </c>
      <c r="E13007" s="18" t="s">
        <v>14335</v>
      </c>
      <c r="G13007" t="s">
        <v>5500</v>
      </c>
      <c r="H13007" t="s">
        <v>198</v>
      </c>
      <c r="I13007" t="s">
        <v>5501</v>
      </c>
      <c r="J13007">
        <v>2011</v>
      </c>
      <c r="K13007">
        <v>2177731</v>
      </c>
      <c r="L13007">
        <v>3</v>
      </c>
      <c r="M13007" t="s">
        <v>200</v>
      </c>
      <c r="N13007" t="s">
        <v>14333</v>
      </c>
      <c r="O13007" t="s">
        <v>202</v>
      </c>
      <c r="P13007" t="s">
        <v>14336</v>
      </c>
    </row>
    <row r="13008" spans="1:16" ht="30" x14ac:dyDescent="0.25">
      <c r="A13008">
        <v>160815</v>
      </c>
      <c r="B13008" t="s">
        <v>399</v>
      </c>
      <c r="E13008" s="18" t="s">
        <v>14337</v>
      </c>
      <c r="G13008" t="s">
        <v>5500</v>
      </c>
      <c r="H13008" t="s">
        <v>198</v>
      </c>
      <c r="I13008" t="s">
        <v>5501</v>
      </c>
      <c r="J13008">
        <v>2013</v>
      </c>
      <c r="K13008">
        <v>2947994</v>
      </c>
      <c r="L13008">
        <v>3</v>
      </c>
      <c r="M13008" t="s">
        <v>200</v>
      </c>
      <c r="N13008" t="s">
        <v>14333</v>
      </c>
      <c r="O13008" t="s">
        <v>202</v>
      </c>
      <c r="P13008" t="s">
        <v>14338</v>
      </c>
    </row>
    <row r="13009" spans="1:16" ht="45" x14ac:dyDescent="0.25">
      <c r="A13009">
        <v>160816</v>
      </c>
      <c r="B13009" t="s">
        <v>399</v>
      </c>
      <c r="E13009" s="18" t="s">
        <v>14339</v>
      </c>
      <c r="G13009" t="s">
        <v>5500</v>
      </c>
      <c r="H13009" t="s">
        <v>198</v>
      </c>
      <c r="I13009" t="s">
        <v>5501</v>
      </c>
      <c r="J13009">
        <v>2013</v>
      </c>
      <c r="K13009">
        <v>3122606</v>
      </c>
      <c r="L13009">
        <v>3</v>
      </c>
      <c r="M13009" t="s">
        <v>200</v>
      </c>
      <c r="N13009" t="s">
        <v>14333</v>
      </c>
      <c r="O13009" t="s">
        <v>202</v>
      </c>
      <c r="P13009" t="s">
        <v>14340</v>
      </c>
    </row>
    <row r="13010" spans="1:16" ht="30" x14ac:dyDescent="0.25">
      <c r="A13010">
        <v>160817</v>
      </c>
      <c r="B13010" t="s">
        <v>399</v>
      </c>
      <c r="E13010" s="18" t="s">
        <v>14341</v>
      </c>
      <c r="G13010" t="s">
        <v>5500</v>
      </c>
      <c r="H13010" t="s">
        <v>198</v>
      </c>
      <c r="I13010" t="s">
        <v>5501</v>
      </c>
      <c r="J13010">
        <v>2012</v>
      </c>
      <c r="K13010">
        <v>1109799</v>
      </c>
      <c r="L13010">
        <v>3</v>
      </c>
      <c r="M13010" t="s">
        <v>200</v>
      </c>
      <c r="N13010" t="s">
        <v>14333</v>
      </c>
      <c r="O13010" t="s">
        <v>202</v>
      </c>
      <c r="P13010" t="s">
        <v>4249</v>
      </c>
    </row>
    <row r="13011" spans="1:16" ht="30" x14ac:dyDescent="0.25">
      <c r="A13011">
        <v>160818</v>
      </c>
      <c r="B13011" t="s">
        <v>399</v>
      </c>
      <c r="E13011" s="18" t="s">
        <v>14342</v>
      </c>
      <c r="G13011" t="s">
        <v>5500</v>
      </c>
      <c r="H13011" t="s">
        <v>198</v>
      </c>
      <c r="I13011" t="s">
        <v>5501</v>
      </c>
      <c r="J13011">
        <v>2011</v>
      </c>
      <c r="K13011">
        <v>3028324</v>
      </c>
      <c r="L13011">
        <v>3</v>
      </c>
      <c r="M13011" t="s">
        <v>200</v>
      </c>
      <c r="N13011" t="s">
        <v>14333</v>
      </c>
      <c r="O13011" t="s">
        <v>202</v>
      </c>
      <c r="P13011" t="s">
        <v>6315</v>
      </c>
    </row>
    <row r="13012" spans="1:16" ht="45" x14ac:dyDescent="0.25">
      <c r="A13012">
        <v>160819</v>
      </c>
      <c r="B13012" t="s">
        <v>399</v>
      </c>
      <c r="E13012" s="18" t="s">
        <v>14343</v>
      </c>
      <c r="G13012" t="s">
        <v>5500</v>
      </c>
      <c r="H13012" t="s">
        <v>198</v>
      </c>
      <c r="I13012" t="s">
        <v>5501</v>
      </c>
      <c r="J13012">
        <v>2012</v>
      </c>
      <c r="K13012">
        <v>1204067</v>
      </c>
      <c r="L13012">
        <v>3</v>
      </c>
      <c r="M13012" t="s">
        <v>200</v>
      </c>
      <c r="N13012" t="s">
        <v>14333</v>
      </c>
      <c r="O13012" t="s">
        <v>202</v>
      </c>
      <c r="P13012" t="s">
        <v>1476</v>
      </c>
    </row>
    <row r="13013" spans="1:16" ht="45" x14ac:dyDescent="0.25">
      <c r="A13013">
        <v>160820</v>
      </c>
      <c r="B13013" t="s">
        <v>399</v>
      </c>
      <c r="E13013" s="18" t="s">
        <v>14344</v>
      </c>
      <c r="G13013" t="s">
        <v>5500</v>
      </c>
      <c r="H13013" t="s">
        <v>198</v>
      </c>
      <c r="I13013" t="s">
        <v>5501</v>
      </c>
      <c r="J13013">
        <v>2012</v>
      </c>
      <c r="K13013">
        <v>2618437</v>
      </c>
      <c r="L13013">
        <v>3</v>
      </c>
      <c r="M13013" t="s">
        <v>200</v>
      </c>
      <c r="N13013" t="s">
        <v>14333</v>
      </c>
      <c r="O13013" t="s">
        <v>202</v>
      </c>
      <c r="P13013" t="s">
        <v>14345</v>
      </c>
    </row>
    <row r="13014" spans="1:16" ht="30" x14ac:dyDescent="0.25">
      <c r="A13014">
        <v>160821</v>
      </c>
      <c r="B13014" t="s">
        <v>399</v>
      </c>
      <c r="E13014" s="18" t="s">
        <v>14346</v>
      </c>
      <c r="G13014" t="s">
        <v>5500</v>
      </c>
      <c r="H13014" t="s">
        <v>198</v>
      </c>
      <c r="I13014" t="s">
        <v>5501</v>
      </c>
      <c r="J13014">
        <v>2012</v>
      </c>
      <c r="K13014">
        <v>1885220</v>
      </c>
      <c r="L13014">
        <v>3</v>
      </c>
      <c r="M13014" t="s">
        <v>200</v>
      </c>
      <c r="N13014" t="s">
        <v>14333</v>
      </c>
      <c r="O13014" t="s">
        <v>202</v>
      </c>
      <c r="P13014" t="s">
        <v>4249</v>
      </c>
    </row>
    <row r="13015" spans="1:16" ht="30" x14ac:dyDescent="0.25">
      <c r="A13015">
        <v>160822</v>
      </c>
      <c r="B13015" t="s">
        <v>399</v>
      </c>
      <c r="E13015" s="18" t="s">
        <v>14347</v>
      </c>
      <c r="G13015" t="s">
        <v>1038</v>
      </c>
      <c r="H13015" t="s">
        <v>198</v>
      </c>
      <c r="I13015" t="s">
        <v>1039</v>
      </c>
      <c r="J13015">
        <v>2000</v>
      </c>
      <c r="K13015">
        <v>306457</v>
      </c>
      <c r="L13015">
        <v>4</v>
      </c>
      <c r="M13015" t="s">
        <v>200</v>
      </c>
      <c r="N13015" t="s">
        <v>14333</v>
      </c>
      <c r="O13015" t="s">
        <v>202</v>
      </c>
      <c r="P13015" t="s">
        <v>5793</v>
      </c>
    </row>
    <row r="13016" spans="1:16" ht="30" x14ac:dyDescent="0.25">
      <c r="A13016">
        <v>160823</v>
      </c>
      <c r="B13016" t="s">
        <v>399</v>
      </c>
      <c r="E13016" s="18" t="s">
        <v>14348</v>
      </c>
      <c r="G13016" t="s">
        <v>235</v>
      </c>
      <c r="H13016" t="s">
        <v>198</v>
      </c>
      <c r="I13016" t="s">
        <v>6370</v>
      </c>
      <c r="J13016">
        <v>2004</v>
      </c>
      <c r="K13016">
        <v>522134</v>
      </c>
      <c r="L13016">
        <v>10</v>
      </c>
      <c r="M13016" t="s">
        <v>200</v>
      </c>
      <c r="N13016" t="s">
        <v>14333</v>
      </c>
      <c r="O13016" t="s">
        <v>202</v>
      </c>
      <c r="P13016" t="s">
        <v>6539</v>
      </c>
    </row>
    <row r="13017" spans="1:16" ht="45" x14ac:dyDescent="0.25">
      <c r="A13017">
        <v>160824</v>
      </c>
      <c r="B13017" t="s">
        <v>399</v>
      </c>
      <c r="E13017" s="18" t="s">
        <v>14349</v>
      </c>
      <c r="G13017" t="s">
        <v>235</v>
      </c>
      <c r="H13017" t="s">
        <v>198</v>
      </c>
      <c r="I13017" t="s">
        <v>6370</v>
      </c>
      <c r="J13017">
        <v>2010</v>
      </c>
      <c r="K13017">
        <v>2241497</v>
      </c>
      <c r="L13017">
        <v>10</v>
      </c>
      <c r="M13017" t="s">
        <v>200</v>
      </c>
      <c r="N13017" t="s">
        <v>14333</v>
      </c>
      <c r="O13017" t="s">
        <v>202</v>
      </c>
      <c r="P13017" t="s">
        <v>3293</v>
      </c>
    </row>
    <row r="13018" spans="1:16" ht="30" x14ac:dyDescent="0.25">
      <c r="A13018">
        <v>160825</v>
      </c>
      <c r="B13018" t="s">
        <v>399</v>
      </c>
      <c r="E13018" s="18" t="s">
        <v>14350</v>
      </c>
      <c r="G13018" t="s">
        <v>6708</v>
      </c>
      <c r="H13018" t="s">
        <v>198</v>
      </c>
      <c r="I13018" t="s">
        <v>6709</v>
      </c>
      <c r="J13018">
        <v>2012</v>
      </c>
      <c r="K13018">
        <v>1535588</v>
      </c>
      <c r="L13018">
        <v>11</v>
      </c>
      <c r="M13018" t="s">
        <v>200</v>
      </c>
      <c r="N13018" t="s">
        <v>14333</v>
      </c>
      <c r="O13018" t="s">
        <v>202</v>
      </c>
      <c r="P13018" t="s">
        <v>14351</v>
      </c>
    </row>
    <row r="13019" spans="1:16" ht="45" x14ac:dyDescent="0.25">
      <c r="A13019">
        <v>160826</v>
      </c>
      <c r="B13019" t="s">
        <v>399</v>
      </c>
      <c r="E13019" s="18" t="s">
        <v>14352</v>
      </c>
      <c r="G13019" t="s">
        <v>326</v>
      </c>
      <c r="H13019" t="s">
        <v>198</v>
      </c>
      <c r="I13019" t="s">
        <v>9381</v>
      </c>
      <c r="J13019">
        <v>2012</v>
      </c>
      <c r="K13019">
        <v>2626928</v>
      </c>
      <c r="L13019">
        <v>26</v>
      </c>
      <c r="M13019" t="s">
        <v>200</v>
      </c>
      <c r="N13019" t="s">
        <v>14333</v>
      </c>
      <c r="O13019" t="s">
        <v>202</v>
      </c>
      <c r="P13019" t="s">
        <v>14353</v>
      </c>
    </row>
    <row r="13020" spans="1:16" ht="45" x14ac:dyDescent="0.25">
      <c r="A13020">
        <v>160827</v>
      </c>
      <c r="B13020" t="s">
        <v>399</v>
      </c>
      <c r="E13020" s="18" t="s">
        <v>14354</v>
      </c>
      <c r="G13020" t="s">
        <v>326</v>
      </c>
      <c r="H13020" t="s">
        <v>198</v>
      </c>
      <c r="I13020" t="s">
        <v>9381</v>
      </c>
      <c r="J13020">
        <v>2012</v>
      </c>
      <c r="K13020">
        <v>2999083</v>
      </c>
      <c r="L13020">
        <v>26</v>
      </c>
      <c r="M13020" t="s">
        <v>200</v>
      </c>
      <c r="N13020" t="s">
        <v>14333</v>
      </c>
      <c r="O13020" t="s">
        <v>202</v>
      </c>
      <c r="P13020" t="s">
        <v>2764</v>
      </c>
    </row>
    <row r="13021" spans="1:16" ht="45" x14ac:dyDescent="0.25">
      <c r="A13021">
        <v>160828</v>
      </c>
      <c r="B13021" t="s">
        <v>399</v>
      </c>
      <c r="E13021" s="18" t="s">
        <v>14355</v>
      </c>
      <c r="G13021" t="s">
        <v>326</v>
      </c>
      <c r="H13021" t="s">
        <v>198</v>
      </c>
      <c r="I13021" t="s">
        <v>9381</v>
      </c>
      <c r="J13021">
        <v>2011</v>
      </c>
      <c r="K13021">
        <v>2262257</v>
      </c>
      <c r="L13021">
        <v>26</v>
      </c>
      <c r="M13021" t="s">
        <v>200</v>
      </c>
      <c r="N13021" t="s">
        <v>14333</v>
      </c>
      <c r="O13021" t="s">
        <v>202</v>
      </c>
      <c r="P13021" t="s">
        <v>5793</v>
      </c>
    </row>
    <row r="13022" spans="1:16" ht="45" x14ac:dyDescent="0.25">
      <c r="A13022">
        <v>160829</v>
      </c>
      <c r="B13022" t="s">
        <v>399</v>
      </c>
      <c r="E13022" s="18" t="s">
        <v>14356</v>
      </c>
      <c r="G13022" t="s">
        <v>326</v>
      </c>
      <c r="H13022" t="s">
        <v>198</v>
      </c>
      <c r="I13022" t="s">
        <v>9381</v>
      </c>
      <c r="J13022">
        <v>2012</v>
      </c>
      <c r="K13022">
        <v>4527588</v>
      </c>
      <c r="L13022">
        <v>26</v>
      </c>
      <c r="M13022" t="s">
        <v>200</v>
      </c>
      <c r="N13022" t="s">
        <v>14333</v>
      </c>
      <c r="O13022" t="s">
        <v>202</v>
      </c>
      <c r="P13022" t="s">
        <v>5923</v>
      </c>
    </row>
    <row r="13023" spans="1:16" ht="45" x14ac:dyDescent="0.25">
      <c r="A13023">
        <v>160830</v>
      </c>
      <c r="B13023" t="s">
        <v>399</v>
      </c>
      <c r="E13023" s="18" t="s">
        <v>14357</v>
      </c>
      <c r="G13023" t="s">
        <v>326</v>
      </c>
      <c r="H13023" t="s">
        <v>198</v>
      </c>
      <c r="I13023" t="s">
        <v>9381</v>
      </c>
      <c r="J13023">
        <v>2012</v>
      </c>
      <c r="K13023">
        <v>3287139</v>
      </c>
      <c r="L13023">
        <v>26</v>
      </c>
      <c r="M13023" t="s">
        <v>200</v>
      </c>
      <c r="N13023" t="s">
        <v>14333</v>
      </c>
      <c r="O13023" t="s">
        <v>202</v>
      </c>
      <c r="P13023" t="s">
        <v>431</v>
      </c>
    </row>
    <row r="13024" spans="1:16" ht="45" x14ac:dyDescent="0.25">
      <c r="A13024">
        <v>160831</v>
      </c>
      <c r="B13024" t="s">
        <v>399</v>
      </c>
      <c r="E13024" s="18" t="s">
        <v>14358</v>
      </c>
      <c r="G13024" t="s">
        <v>326</v>
      </c>
      <c r="H13024" t="s">
        <v>198</v>
      </c>
      <c r="I13024" t="s">
        <v>9381</v>
      </c>
      <c r="J13024">
        <v>2012</v>
      </c>
      <c r="K13024">
        <v>2808912</v>
      </c>
      <c r="L13024">
        <v>26</v>
      </c>
      <c r="M13024" t="s">
        <v>200</v>
      </c>
      <c r="N13024" t="s">
        <v>14333</v>
      </c>
      <c r="O13024" t="s">
        <v>202</v>
      </c>
      <c r="P13024" t="s">
        <v>2764</v>
      </c>
    </row>
    <row r="13025" spans="1:16" ht="45" x14ac:dyDescent="0.25">
      <c r="A13025">
        <v>160832</v>
      </c>
      <c r="B13025" t="s">
        <v>399</v>
      </c>
      <c r="E13025" s="18" t="s">
        <v>14359</v>
      </c>
      <c r="G13025" t="s">
        <v>326</v>
      </c>
      <c r="H13025" t="s">
        <v>198</v>
      </c>
      <c r="I13025" t="s">
        <v>9381</v>
      </c>
      <c r="J13025">
        <v>2012</v>
      </c>
      <c r="K13025">
        <v>2632007</v>
      </c>
      <c r="L13025">
        <v>26</v>
      </c>
      <c r="M13025" t="s">
        <v>200</v>
      </c>
      <c r="N13025" t="s">
        <v>14333</v>
      </c>
      <c r="O13025" t="s">
        <v>202</v>
      </c>
      <c r="P13025" t="s">
        <v>5170</v>
      </c>
    </row>
    <row r="13026" spans="1:16" ht="45" x14ac:dyDescent="0.25">
      <c r="A13026">
        <v>160833</v>
      </c>
      <c r="B13026" t="s">
        <v>399</v>
      </c>
      <c r="E13026" s="18" t="s">
        <v>14360</v>
      </c>
      <c r="G13026" t="s">
        <v>317</v>
      </c>
      <c r="H13026" t="s">
        <v>198</v>
      </c>
      <c r="I13026" t="s">
        <v>7350</v>
      </c>
      <c r="J13026">
        <v>2007</v>
      </c>
      <c r="K13026">
        <v>1714021</v>
      </c>
      <c r="L13026">
        <v>28</v>
      </c>
      <c r="M13026" t="s">
        <v>200</v>
      </c>
      <c r="N13026" t="s">
        <v>14333</v>
      </c>
      <c r="O13026" t="s">
        <v>202</v>
      </c>
      <c r="P13026" t="s">
        <v>14361</v>
      </c>
    </row>
    <row r="13027" spans="1:16" ht="45" x14ac:dyDescent="0.25">
      <c r="A13027">
        <v>160834</v>
      </c>
      <c r="B13027" t="s">
        <v>399</v>
      </c>
      <c r="E13027" s="18" t="s">
        <v>14362</v>
      </c>
      <c r="G13027" t="s">
        <v>317</v>
      </c>
      <c r="H13027" t="s">
        <v>198</v>
      </c>
      <c r="I13027" t="s">
        <v>7350</v>
      </c>
      <c r="J13027">
        <v>2007</v>
      </c>
      <c r="K13027">
        <v>1054462</v>
      </c>
      <c r="L13027">
        <v>28</v>
      </c>
      <c r="M13027" t="s">
        <v>200</v>
      </c>
      <c r="N13027" t="s">
        <v>14333</v>
      </c>
      <c r="O13027" t="s">
        <v>202</v>
      </c>
      <c r="P13027" t="s">
        <v>14363</v>
      </c>
    </row>
    <row r="13028" spans="1:16" ht="60" x14ac:dyDescent="0.25">
      <c r="A13028">
        <v>160835</v>
      </c>
      <c r="B13028" t="s">
        <v>399</v>
      </c>
      <c r="E13028" s="18" t="s">
        <v>14364</v>
      </c>
      <c r="G13028" t="s">
        <v>6089</v>
      </c>
      <c r="H13028" t="s">
        <v>198</v>
      </c>
      <c r="I13028" t="s">
        <v>6117</v>
      </c>
      <c r="J13028">
        <v>2006</v>
      </c>
      <c r="K13028">
        <v>1700249</v>
      </c>
      <c r="L13028">
        <v>29</v>
      </c>
      <c r="M13028" t="s">
        <v>200</v>
      </c>
      <c r="N13028" t="s">
        <v>14333</v>
      </c>
      <c r="O13028" t="s">
        <v>202</v>
      </c>
      <c r="P13028" t="s">
        <v>5623</v>
      </c>
    </row>
    <row r="13029" spans="1:16" ht="30" x14ac:dyDescent="0.25">
      <c r="A13029">
        <v>160836</v>
      </c>
      <c r="B13029" t="s">
        <v>399</v>
      </c>
      <c r="E13029" s="18" t="s">
        <v>14365</v>
      </c>
      <c r="G13029" t="s">
        <v>6089</v>
      </c>
      <c r="H13029" t="s">
        <v>198</v>
      </c>
      <c r="I13029" t="s">
        <v>6117</v>
      </c>
      <c r="J13029">
        <v>2006</v>
      </c>
      <c r="K13029">
        <v>723004</v>
      </c>
      <c r="L13029">
        <v>29</v>
      </c>
      <c r="M13029" t="s">
        <v>200</v>
      </c>
      <c r="N13029" t="s">
        <v>14333</v>
      </c>
      <c r="O13029" t="s">
        <v>202</v>
      </c>
      <c r="P13029" t="s">
        <v>1178</v>
      </c>
    </row>
    <row r="13030" spans="1:16" ht="30" x14ac:dyDescent="0.25">
      <c r="A13030">
        <v>160837</v>
      </c>
      <c r="B13030" t="s">
        <v>399</v>
      </c>
      <c r="E13030" s="18" t="s">
        <v>14366</v>
      </c>
      <c r="G13030" t="s">
        <v>6089</v>
      </c>
      <c r="H13030" t="s">
        <v>198</v>
      </c>
      <c r="I13030" t="s">
        <v>6117</v>
      </c>
      <c r="J13030">
        <v>2008</v>
      </c>
      <c r="K13030">
        <v>1249354</v>
      </c>
      <c r="L13030">
        <v>29</v>
      </c>
      <c r="M13030" t="s">
        <v>200</v>
      </c>
      <c r="N13030" t="s">
        <v>14333</v>
      </c>
      <c r="O13030" t="s">
        <v>202</v>
      </c>
      <c r="P13030" t="s">
        <v>1242</v>
      </c>
    </row>
    <row r="13031" spans="1:16" ht="45" x14ac:dyDescent="0.25">
      <c r="A13031">
        <v>160838</v>
      </c>
      <c r="B13031" t="s">
        <v>399</v>
      </c>
      <c r="E13031" s="18" t="s">
        <v>14367</v>
      </c>
      <c r="G13031" t="s">
        <v>264</v>
      </c>
      <c r="H13031" t="s">
        <v>198</v>
      </c>
      <c r="I13031" t="s">
        <v>265</v>
      </c>
      <c r="J13031">
        <v>2011</v>
      </c>
      <c r="K13031">
        <v>3419925</v>
      </c>
      <c r="L13031">
        <v>33</v>
      </c>
      <c r="M13031" t="s">
        <v>200</v>
      </c>
      <c r="N13031" t="s">
        <v>14333</v>
      </c>
      <c r="O13031" t="s">
        <v>202</v>
      </c>
      <c r="P13031" t="s">
        <v>14368</v>
      </c>
    </row>
    <row r="13032" spans="1:16" ht="45" x14ac:dyDescent="0.25">
      <c r="A13032">
        <v>160839</v>
      </c>
      <c r="B13032" t="s">
        <v>399</v>
      </c>
      <c r="E13032" s="18" t="s">
        <v>14369</v>
      </c>
      <c r="G13032" t="s">
        <v>264</v>
      </c>
      <c r="H13032" t="s">
        <v>198</v>
      </c>
      <c r="I13032" t="s">
        <v>265</v>
      </c>
      <c r="J13032">
        <v>2011</v>
      </c>
      <c r="K13032">
        <v>2733394</v>
      </c>
      <c r="L13032">
        <v>33</v>
      </c>
      <c r="M13032" t="s">
        <v>200</v>
      </c>
      <c r="N13032" t="s">
        <v>14333</v>
      </c>
      <c r="O13032" t="s">
        <v>202</v>
      </c>
      <c r="P13032" t="s">
        <v>7286</v>
      </c>
    </row>
    <row r="13033" spans="1:16" ht="30" x14ac:dyDescent="0.25">
      <c r="A13033">
        <v>160840</v>
      </c>
      <c r="B13033" t="s">
        <v>399</v>
      </c>
      <c r="E13033" s="18" t="s">
        <v>14370</v>
      </c>
      <c r="G13033" t="s">
        <v>7259</v>
      </c>
      <c r="H13033" t="s">
        <v>198</v>
      </c>
      <c r="I13033" t="s">
        <v>7260</v>
      </c>
      <c r="J13033">
        <v>2010</v>
      </c>
      <c r="K13033">
        <v>1167509</v>
      </c>
      <c r="L13033">
        <v>38</v>
      </c>
      <c r="M13033" t="s">
        <v>200</v>
      </c>
      <c r="N13033" t="s">
        <v>14333</v>
      </c>
      <c r="O13033" t="s">
        <v>202</v>
      </c>
      <c r="P13033" t="s">
        <v>1479</v>
      </c>
    </row>
    <row r="13034" spans="1:16" ht="30" x14ac:dyDescent="0.25">
      <c r="A13034">
        <v>160841</v>
      </c>
      <c r="B13034" t="s">
        <v>399</v>
      </c>
      <c r="E13034" s="18" t="s">
        <v>14371</v>
      </c>
      <c r="G13034" t="s">
        <v>7259</v>
      </c>
      <c r="H13034" t="s">
        <v>198</v>
      </c>
      <c r="I13034" t="s">
        <v>7260</v>
      </c>
      <c r="J13034">
        <v>2011</v>
      </c>
      <c r="K13034">
        <v>1435247</v>
      </c>
      <c r="L13034">
        <v>38</v>
      </c>
      <c r="M13034" t="s">
        <v>200</v>
      </c>
      <c r="N13034" t="s">
        <v>14333</v>
      </c>
      <c r="O13034" t="s">
        <v>202</v>
      </c>
      <c r="P13034" t="s">
        <v>14372</v>
      </c>
    </row>
    <row r="13035" spans="1:16" ht="30" x14ac:dyDescent="0.25">
      <c r="A13035">
        <v>160842</v>
      </c>
      <c r="B13035" t="s">
        <v>399</v>
      </c>
      <c r="E13035" s="18" t="s">
        <v>14373</v>
      </c>
      <c r="G13035" t="s">
        <v>7259</v>
      </c>
      <c r="H13035" t="s">
        <v>198</v>
      </c>
      <c r="I13035" t="s">
        <v>7260</v>
      </c>
      <c r="J13035">
        <v>2011</v>
      </c>
      <c r="K13035">
        <v>1030332</v>
      </c>
      <c r="L13035">
        <v>38</v>
      </c>
      <c r="M13035" t="s">
        <v>200</v>
      </c>
      <c r="N13035" t="s">
        <v>14333</v>
      </c>
      <c r="O13035" t="s">
        <v>202</v>
      </c>
      <c r="P13035" t="s">
        <v>1479</v>
      </c>
    </row>
    <row r="13036" spans="1:16" ht="30" x14ac:dyDescent="0.25">
      <c r="A13036">
        <v>160843</v>
      </c>
      <c r="B13036" t="s">
        <v>399</v>
      </c>
      <c r="E13036" s="18" t="s">
        <v>14374</v>
      </c>
      <c r="G13036" t="s">
        <v>7259</v>
      </c>
      <c r="H13036" t="s">
        <v>198</v>
      </c>
      <c r="I13036" t="s">
        <v>7260</v>
      </c>
      <c r="J13036">
        <v>2011</v>
      </c>
      <c r="K13036">
        <v>1392972</v>
      </c>
      <c r="L13036">
        <v>38</v>
      </c>
      <c r="M13036" t="s">
        <v>200</v>
      </c>
      <c r="N13036" t="s">
        <v>14333</v>
      </c>
      <c r="O13036" t="s">
        <v>202</v>
      </c>
      <c r="P13036" t="s">
        <v>14375</v>
      </c>
    </row>
    <row r="13037" spans="1:16" ht="30" x14ac:dyDescent="0.25">
      <c r="A13037">
        <v>160844</v>
      </c>
      <c r="B13037" t="s">
        <v>399</v>
      </c>
      <c r="E13037" s="18" t="s">
        <v>14376</v>
      </c>
      <c r="G13037" t="s">
        <v>3127</v>
      </c>
      <c r="H13037" t="s">
        <v>198</v>
      </c>
      <c r="I13037" t="s">
        <v>3128</v>
      </c>
      <c r="J13037">
        <v>2012</v>
      </c>
      <c r="K13037">
        <v>3893120</v>
      </c>
      <c r="L13037">
        <v>25</v>
      </c>
      <c r="M13037" t="s">
        <v>200</v>
      </c>
      <c r="N13037" t="s">
        <v>14333</v>
      </c>
      <c r="O13037" t="s">
        <v>202</v>
      </c>
      <c r="P13037" t="s">
        <v>4249</v>
      </c>
    </row>
    <row r="13038" spans="1:16" ht="45" x14ac:dyDescent="0.25">
      <c r="A13038">
        <v>160845</v>
      </c>
      <c r="B13038" t="s">
        <v>399</v>
      </c>
      <c r="E13038" s="18" t="s">
        <v>14377</v>
      </c>
      <c r="G13038" t="s">
        <v>3127</v>
      </c>
      <c r="H13038" t="s">
        <v>198</v>
      </c>
      <c r="I13038" t="s">
        <v>3128</v>
      </c>
      <c r="J13038">
        <v>2013</v>
      </c>
      <c r="K13038">
        <v>1720464</v>
      </c>
      <c r="L13038">
        <v>25</v>
      </c>
      <c r="M13038" t="s">
        <v>200</v>
      </c>
      <c r="N13038" t="s">
        <v>14333</v>
      </c>
      <c r="O13038" t="s">
        <v>202</v>
      </c>
      <c r="P13038" t="s">
        <v>1204</v>
      </c>
    </row>
    <row r="13039" spans="1:16" ht="45" x14ac:dyDescent="0.25">
      <c r="A13039">
        <v>160846</v>
      </c>
      <c r="B13039" t="s">
        <v>399</v>
      </c>
      <c r="E13039" s="18" t="s">
        <v>14378</v>
      </c>
      <c r="G13039" t="s">
        <v>1038</v>
      </c>
      <c r="H13039" t="s">
        <v>198</v>
      </c>
      <c r="I13039" t="s">
        <v>1039</v>
      </c>
      <c r="J13039">
        <v>2014</v>
      </c>
      <c r="K13039">
        <v>6634039</v>
      </c>
      <c r="L13039">
        <v>4</v>
      </c>
      <c r="M13039" t="s">
        <v>200</v>
      </c>
      <c r="N13039" t="s">
        <v>14333</v>
      </c>
      <c r="O13039" t="s">
        <v>202</v>
      </c>
      <c r="P13039" t="s">
        <v>14379</v>
      </c>
    </row>
    <row r="13040" spans="1:16" ht="30" x14ac:dyDescent="0.25">
      <c r="A13040">
        <v>160847</v>
      </c>
      <c r="B13040" t="s">
        <v>399</v>
      </c>
      <c r="E13040" s="18" t="s">
        <v>14380</v>
      </c>
      <c r="G13040" t="s">
        <v>220</v>
      </c>
      <c r="H13040" t="s">
        <v>198</v>
      </c>
      <c r="I13040" t="s">
        <v>221</v>
      </c>
      <c r="J13040">
        <v>2011</v>
      </c>
      <c r="K13040">
        <v>1821997</v>
      </c>
      <c r="L13040">
        <v>6</v>
      </c>
      <c r="M13040" t="s">
        <v>200</v>
      </c>
      <c r="N13040" t="s">
        <v>14333</v>
      </c>
      <c r="O13040" t="s">
        <v>202</v>
      </c>
      <c r="P13040" t="s">
        <v>2846</v>
      </c>
    </row>
    <row r="13041" spans="1:16" ht="45" x14ac:dyDescent="0.25">
      <c r="A13041">
        <v>160848</v>
      </c>
      <c r="B13041" t="s">
        <v>399</v>
      </c>
      <c r="E13041" s="18" t="s">
        <v>14381</v>
      </c>
      <c r="G13041" t="s">
        <v>6708</v>
      </c>
      <c r="H13041" t="s">
        <v>198</v>
      </c>
      <c r="I13041" t="s">
        <v>6709</v>
      </c>
      <c r="J13041">
        <v>2013</v>
      </c>
      <c r="K13041">
        <v>893858</v>
      </c>
      <c r="L13041">
        <v>11</v>
      </c>
      <c r="M13041" t="s">
        <v>200</v>
      </c>
      <c r="N13041" t="s">
        <v>14333</v>
      </c>
      <c r="O13041" t="s">
        <v>202</v>
      </c>
      <c r="P13041" t="s">
        <v>1476</v>
      </c>
    </row>
    <row r="13042" spans="1:16" ht="45" x14ac:dyDescent="0.25">
      <c r="A13042">
        <v>160849</v>
      </c>
      <c r="B13042" t="s">
        <v>399</v>
      </c>
      <c r="E13042" s="18" t="s">
        <v>14382</v>
      </c>
      <c r="G13042" t="s">
        <v>6708</v>
      </c>
      <c r="H13042" t="s">
        <v>198</v>
      </c>
      <c r="I13042" t="s">
        <v>6709</v>
      </c>
      <c r="J13042">
        <v>2013</v>
      </c>
      <c r="K13042">
        <v>2272304</v>
      </c>
      <c r="L13042">
        <v>11</v>
      </c>
      <c r="M13042" t="s">
        <v>200</v>
      </c>
      <c r="N13042" t="s">
        <v>14333</v>
      </c>
      <c r="O13042" t="s">
        <v>202</v>
      </c>
      <c r="P13042" t="s">
        <v>5553</v>
      </c>
    </row>
    <row r="13043" spans="1:16" ht="30" x14ac:dyDescent="0.25">
      <c r="A13043">
        <v>160850</v>
      </c>
      <c r="B13043" t="s">
        <v>399</v>
      </c>
      <c r="E13043" s="18" t="s">
        <v>14383</v>
      </c>
      <c r="G13043" t="s">
        <v>9531</v>
      </c>
      <c r="H13043" t="s">
        <v>198</v>
      </c>
      <c r="I13043" t="s">
        <v>9532</v>
      </c>
      <c r="J13043">
        <v>2013</v>
      </c>
      <c r="K13043">
        <v>2504568</v>
      </c>
      <c r="L13043">
        <v>15</v>
      </c>
      <c r="M13043" t="s">
        <v>200</v>
      </c>
      <c r="N13043" t="s">
        <v>14333</v>
      </c>
      <c r="O13043" t="s">
        <v>202</v>
      </c>
      <c r="P13043" t="s">
        <v>4249</v>
      </c>
    </row>
    <row r="13044" spans="1:16" ht="30" x14ac:dyDescent="0.25">
      <c r="A13044">
        <v>160851</v>
      </c>
      <c r="B13044" t="s">
        <v>399</v>
      </c>
      <c r="E13044" s="18" t="s">
        <v>14384</v>
      </c>
      <c r="G13044" t="s">
        <v>1549</v>
      </c>
      <c r="H13044" t="s">
        <v>198</v>
      </c>
      <c r="I13044" t="s">
        <v>1550</v>
      </c>
      <c r="J13044">
        <v>2010</v>
      </c>
      <c r="K13044">
        <v>3337701</v>
      </c>
      <c r="L13044">
        <v>24</v>
      </c>
      <c r="M13044" t="s">
        <v>200</v>
      </c>
      <c r="N13044" t="s">
        <v>14385</v>
      </c>
      <c r="O13044" t="s">
        <v>202</v>
      </c>
      <c r="P13044" t="s">
        <v>5553</v>
      </c>
    </row>
    <row r="13045" spans="1:16" ht="45" x14ac:dyDescent="0.25">
      <c r="A13045">
        <v>160852</v>
      </c>
      <c r="B13045" t="s">
        <v>399</v>
      </c>
      <c r="E13045" s="18" t="s">
        <v>14386</v>
      </c>
      <c r="G13045" t="s">
        <v>2704</v>
      </c>
      <c r="H13045" t="s">
        <v>198</v>
      </c>
      <c r="I13045" t="s">
        <v>2705</v>
      </c>
      <c r="J13045">
        <v>2013</v>
      </c>
      <c r="K13045">
        <v>2406897</v>
      </c>
      <c r="L13045">
        <v>20</v>
      </c>
      <c r="M13045" t="s">
        <v>200</v>
      </c>
      <c r="N13045" t="s">
        <v>14333</v>
      </c>
      <c r="O13045" t="s">
        <v>202</v>
      </c>
      <c r="P13045" t="s">
        <v>14387</v>
      </c>
    </row>
    <row r="13046" spans="1:16" ht="30" x14ac:dyDescent="0.25">
      <c r="A13046">
        <v>160853</v>
      </c>
      <c r="B13046" t="s">
        <v>399</v>
      </c>
      <c r="E13046" s="18" t="s">
        <v>14388</v>
      </c>
      <c r="G13046" t="s">
        <v>3297</v>
      </c>
      <c r="H13046" t="s">
        <v>198</v>
      </c>
      <c r="I13046" t="s">
        <v>3298</v>
      </c>
      <c r="J13046">
        <v>2013</v>
      </c>
      <c r="K13046">
        <v>1401374</v>
      </c>
      <c r="L13046">
        <v>39</v>
      </c>
      <c r="M13046" t="s">
        <v>200</v>
      </c>
      <c r="N13046" t="s">
        <v>14333</v>
      </c>
      <c r="O13046" t="s">
        <v>202</v>
      </c>
      <c r="P13046" t="s">
        <v>3564</v>
      </c>
    </row>
    <row r="13047" spans="1:16" ht="30" x14ac:dyDescent="0.25">
      <c r="A13047">
        <v>160854</v>
      </c>
      <c r="B13047" t="s">
        <v>399</v>
      </c>
      <c r="E13047" s="18" t="s">
        <v>14389</v>
      </c>
      <c r="G13047" t="s">
        <v>3297</v>
      </c>
      <c r="H13047" t="s">
        <v>198</v>
      </c>
      <c r="I13047" t="s">
        <v>3298</v>
      </c>
      <c r="J13047">
        <v>2013</v>
      </c>
      <c r="K13047">
        <v>1650851</v>
      </c>
      <c r="L13047">
        <v>39</v>
      </c>
      <c r="M13047" t="s">
        <v>200</v>
      </c>
      <c r="N13047" t="s">
        <v>14333</v>
      </c>
      <c r="O13047" t="s">
        <v>202</v>
      </c>
      <c r="P13047" t="s">
        <v>5933</v>
      </c>
    </row>
    <row r="13048" spans="1:16" ht="30" x14ac:dyDescent="0.25">
      <c r="A13048">
        <v>160855</v>
      </c>
      <c r="B13048" t="s">
        <v>399</v>
      </c>
      <c r="E13048" s="18" t="s">
        <v>14390</v>
      </c>
      <c r="G13048" t="s">
        <v>3297</v>
      </c>
      <c r="H13048" t="s">
        <v>198</v>
      </c>
      <c r="I13048" t="s">
        <v>3298</v>
      </c>
      <c r="J13048">
        <v>2013</v>
      </c>
      <c r="K13048">
        <v>1562234</v>
      </c>
      <c r="L13048">
        <v>39</v>
      </c>
      <c r="M13048" t="s">
        <v>200</v>
      </c>
      <c r="N13048" t="s">
        <v>14333</v>
      </c>
      <c r="O13048" t="s">
        <v>202</v>
      </c>
      <c r="P13048" t="s">
        <v>14338</v>
      </c>
    </row>
    <row r="13049" spans="1:16" x14ac:dyDescent="0.25">
      <c r="A13049">
        <v>160856</v>
      </c>
      <c r="B13049" t="s">
        <v>345</v>
      </c>
      <c r="E13049" t="s">
        <v>13411</v>
      </c>
      <c r="G13049" t="s">
        <v>8311</v>
      </c>
      <c r="H13049" t="s">
        <v>14391</v>
      </c>
      <c r="I13049" t="s">
        <v>14392</v>
      </c>
      <c r="J13049">
        <v>2014</v>
      </c>
      <c r="K13049">
        <v>129783</v>
      </c>
      <c r="L13049">
        <v>7</v>
      </c>
      <c r="M13049" t="s">
        <v>200</v>
      </c>
      <c r="N13049" t="s">
        <v>14393</v>
      </c>
      <c r="O13049" t="s">
        <v>202</v>
      </c>
      <c r="P13049" t="s">
        <v>14394</v>
      </c>
    </row>
    <row r="13050" spans="1:16" x14ac:dyDescent="0.25">
      <c r="A13050">
        <v>160857</v>
      </c>
      <c r="B13050" t="s">
        <v>345</v>
      </c>
      <c r="E13050" t="s">
        <v>13411</v>
      </c>
      <c r="G13050" t="s">
        <v>3127</v>
      </c>
      <c r="H13050" t="s">
        <v>14395</v>
      </c>
      <c r="I13050" t="s">
        <v>14396</v>
      </c>
      <c r="J13050">
        <v>2013</v>
      </c>
      <c r="K13050">
        <v>28613</v>
      </c>
      <c r="L13050">
        <v>25</v>
      </c>
      <c r="M13050" t="s">
        <v>200</v>
      </c>
      <c r="N13050" t="s">
        <v>14397</v>
      </c>
      <c r="O13050" t="s">
        <v>202</v>
      </c>
      <c r="P13050" t="s">
        <v>14398</v>
      </c>
    </row>
    <row r="13051" spans="1:16" x14ac:dyDescent="0.25">
      <c r="A13051">
        <v>160858</v>
      </c>
      <c r="B13051" t="s">
        <v>345</v>
      </c>
      <c r="E13051" t="s">
        <v>13411</v>
      </c>
      <c r="G13051" t="s">
        <v>3127</v>
      </c>
      <c r="H13051" t="s">
        <v>14399</v>
      </c>
      <c r="I13051" t="s">
        <v>14400</v>
      </c>
      <c r="J13051">
        <v>2013</v>
      </c>
      <c r="K13051">
        <v>33379</v>
      </c>
      <c r="L13051">
        <v>25</v>
      </c>
      <c r="M13051" t="s">
        <v>200</v>
      </c>
      <c r="N13051" t="s">
        <v>14397</v>
      </c>
      <c r="O13051" t="s">
        <v>202</v>
      </c>
      <c r="P13051" t="s">
        <v>14401</v>
      </c>
    </row>
    <row r="13052" spans="1:16" x14ac:dyDescent="0.25">
      <c r="A13052">
        <v>160859</v>
      </c>
      <c r="B13052" t="s">
        <v>345</v>
      </c>
      <c r="E13052" t="s">
        <v>13411</v>
      </c>
      <c r="G13052" t="s">
        <v>5500</v>
      </c>
      <c r="H13052" t="s">
        <v>13451</v>
      </c>
      <c r="I13052" t="s">
        <v>13452</v>
      </c>
      <c r="J13052">
        <v>2004</v>
      </c>
      <c r="K13052">
        <v>74882</v>
      </c>
      <c r="L13052">
        <v>3</v>
      </c>
      <c r="M13052" t="s">
        <v>200</v>
      </c>
      <c r="N13052" t="s">
        <v>14393</v>
      </c>
      <c r="O13052" t="s">
        <v>202</v>
      </c>
      <c r="P13052" t="s">
        <v>14402</v>
      </c>
    </row>
    <row r="13053" spans="1:16" x14ac:dyDescent="0.25">
      <c r="A13053">
        <v>160860</v>
      </c>
      <c r="B13053" t="s">
        <v>345</v>
      </c>
      <c r="E13053" t="s">
        <v>13411</v>
      </c>
      <c r="G13053" t="s">
        <v>1038</v>
      </c>
      <c r="H13053" t="s">
        <v>3780</v>
      </c>
      <c r="I13053" t="s">
        <v>14403</v>
      </c>
      <c r="J13053">
        <v>2014</v>
      </c>
      <c r="K13053">
        <v>1956605</v>
      </c>
      <c r="L13053">
        <v>4</v>
      </c>
      <c r="M13053" t="s">
        <v>200</v>
      </c>
      <c r="N13053" t="s">
        <v>14397</v>
      </c>
      <c r="O13053" t="s">
        <v>202</v>
      </c>
      <c r="P13053" t="s">
        <v>14404</v>
      </c>
    </row>
    <row r="13054" spans="1:16" x14ac:dyDescent="0.25">
      <c r="A13054">
        <v>160861</v>
      </c>
      <c r="B13054" t="s">
        <v>345</v>
      </c>
      <c r="E13054" t="s">
        <v>14405</v>
      </c>
      <c r="G13054" t="s">
        <v>220</v>
      </c>
      <c r="H13054" t="s">
        <v>13523</v>
      </c>
      <c r="I13054" t="s">
        <v>13524</v>
      </c>
      <c r="J13054">
        <v>2014</v>
      </c>
      <c r="K13054">
        <v>94016</v>
      </c>
      <c r="L13054">
        <v>6</v>
      </c>
      <c r="M13054" t="s">
        <v>200</v>
      </c>
      <c r="N13054" t="s">
        <v>14397</v>
      </c>
      <c r="O13054" t="s">
        <v>202</v>
      </c>
      <c r="P13054" t="s">
        <v>14406</v>
      </c>
    </row>
    <row r="13055" spans="1:16" x14ac:dyDescent="0.25">
      <c r="A13055">
        <v>160862</v>
      </c>
      <c r="B13055" t="s">
        <v>345</v>
      </c>
      <c r="E13055" t="s">
        <v>13411</v>
      </c>
      <c r="G13055" t="s">
        <v>220</v>
      </c>
      <c r="H13055" t="s">
        <v>14407</v>
      </c>
      <c r="I13055" t="s">
        <v>14408</v>
      </c>
      <c r="J13055">
        <v>2014</v>
      </c>
      <c r="K13055">
        <v>428586</v>
      </c>
      <c r="L13055">
        <v>6</v>
      </c>
      <c r="M13055" t="s">
        <v>200</v>
      </c>
      <c r="N13055" t="s">
        <v>14397</v>
      </c>
      <c r="O13055" t="s">
        <v>202</v>
      </c>
      <c r="P13055" t="s">
        <v>14409</v>
      </c>
    </row>
    <row r="13056" spans="1:16" x14ac:dyDescent="0.25">
      <c r="A13056">
        <v>160863</v>
      </c>
      <c r="B13056" t="s">
        <v>345</v>
      </c>
      <c r="E13056" t="s">
        <v>13411</v>
      </c>
      <c r="G13056" t="s">
        <v>9531</v>
      </c>
      <c r="H13056" t="s">
        <v>14410</v>
      </c>
      <c r="I13056" t="s">
        <v>14411</v>
      </c>
      <c r="J13056">
        <v>2013</v>
      </c>
      <c r="K13056">
        <v>117040</v>
      </c>
      <c r="L13056">
        <v>15</v>
      </c>
      <c r="M13056" t="s">
        <v>200</v>
      </c>
      <c r="N13056" t="s">
        <v>14397</v>
      </c>
      <c r="O13056" t="s">
        <v>202</v>
      </c>
      <c r="P13056" t="s">
        <v>14412</v>
      </c>
    </row>
    <row r="13057" spans="1:16" x14ac:dyDescent="0.25">
      <c r="A13057">
        <v>160864</v>
      </c>
      <c r="B13057" t="s">
        <v>345</v>
      </c>
      <c r="E13057" t="s">
        <v>13411</v>
      </c>
      <c r="G13057" t="s">
        <v>9531</v>
      </c>
      <c r="H13057" t="s">
        <v>14410</v>
      </c>
      <c r="I13057" t="s">
        <v>14411</v>
      </c>
      <c r="J13057">
        <v>2013</v>
      </c>
      <c r="K13057">
        <v>49760</v>
      </c>
      <c r="L13057">
        <v>15</v>
      </c>
      <c r="M13057" t="s">
        <v>200</v>
      </c>
      <c r="N13057" t="s">
        <v>14397</v>
      </c>
      <c r="O13057" t="s">
        <v>202</v>
      </c>
      <c r="P13057" t="s">
        <v>14413</v>
      </c>
    </row>
    <row r="13058" spans="1:16" x14ac:dyDescent="0.25">
      <c r="A13058">
        <v>160865</v>
      </c>
      <c r="B13058" t="s">
        <v>345</v>
      </c>
      <c r="E13058" t="s">
        <v>13411</v>
      </c>
      <c r="G13058" t="s">
        <v>9531</v>
      </c>
      <c r="H13058" t="s">
        <v>14410</v>
      </c>
      <c r="I13058" t="s">
        <v>14411</v>
      </c>
      <c r="J13058">
        <v>2013</v>
      </c>
      <c r="K13058">
        <v>115273</v>
      </c>
      <c r="L13058">
        <v>15</v>
      </c>
      <c r="M13058" t="s">
        <v>200</v>
      </c>
      <c r="N13058" t="s">
        <v>14397</v>
      </c>
      <c r="O13058" t="s">
        <v>202</v>
      </c>
      <c r="P13058" t="s">
        <v>14414</v>
      </c>
    </row>
    <row r="13059" spans="1:16" x14ac:dyDescent="0.25">
      <c r="A13059">
        <v>160866</v>
      </c>
      <c r="B13059" t="s">
        <v>345</v>
      </c>
      <c r="E13059" t="s">
        <v>13411</v>
      </c>
      <c r="G13059" t="s">
        <v>9531</v>
      </c>
      <c r="H13059" t="s">
        <v>14410</v>
      </c>
      <c r="I13059" t="s">
        <v>14411</v>
      </c>
      <c r="J13059">
        <v>2013</v>
      </c>
      <c r="K13059">
        <v>1029060</v>
      </c>
      <c r="L13059">
        <v>15</v>
      </c>
      <c r="M13059" t="s">
        <v>200</v>
      </c>
      <c r="N13059" t="s">
        <v>14397</v>
      </c>
      <c r="O13059" t="s">
        <v>202</v>
      </c>
      <c r="P13059" t="s">
        <v>14415</v>
      </c>
    </row>
    <row r="13060" spans="1:16" x14ac:dyDescent="0.25">
      <c r="A13060">
        <v>160867</v>
      </c>
      <c r="B13060" t="s">
        <v>345</v>
      </c>
      <c r="E13060" t="s">
        <v>14405</v>
      </c>
      <c r="G13060" t="s">
        <v>3127</v>
      </c>
      <c r="H13060" t="s">
        <v>14395</v>
      </c>
      <c r="I13060" t="s">
        <v>14396</v>
      </c>
      <c r="J13060">
        <v>2007</v>
      </c>
      <c r="K13060">
        <v>3319</v>
      </c>
      <c r="L13060">
        <v>25</v>
      </c>
      <c r="M13060" t="s">
        <v>200</v>
      </c>
      <c r="N13060" t="s">
        <v>14397</v>
      </c>
      <c r="O13060" t="s">
        <v>202</v>
      </c>
      <c r="P13060" t="s">
        <v>14416</v>
      </c>
    </row>
    <row r="13061" spans="1:16" x14ac:dyDescent="0.25">
      <c r="A13061">
        <v>160868</v>
      </c>
      <c r="B13061" t="s">
        <v>345</v>
      </c>
      <c r="E13061" t="s">
        <v>14405</v>
      </c>
      <c r="G13061" t="s">
        <v>3127</v>
      </c>
      <c r="H13061" t="s">
        <v>14417</v>
      </c>
      <c r="I13061" t="s">
        <v>14418</v>
      </c>
      <c r="J13061">
        <v>2006</v>
      </c>
      <c r="K13061">
        <v>10721</v>
      </c>
      <c r="L13061">
        <v>25</v>
      </c>
      <c r="M13061" t="s">
        <v>200</v>
      </c>
      <c r="N13061" t="s">
        <v>14397</v>
      </c>
      <c r="O13061" t="s">
        <v>202</v>
      </c>
      <c r="P13061" t="s">
        <v>14419</v>
      </c>
    </row>
    <row r="13062" spans="1:16" x14ac:dyDescent="0.25">
      <c r="A13062">
        <v>160869</v>
      </c>
      <c r="B13062" t="s">
        <v>345</v>
      </c>
      <c r="E13062" t="s">
        <v>13411</v>
      </c>
      <c r="G13062" t="s">
        <v>317</v>
      </c>
      <c r="H13062" t="s">
        <v>14420</v>
      </c>
      <c r="I13062" t="s">
        <v>14421</v>
      </c>
      <c r="J13062">
        <v>2014</v>
      </c>
      <c r="K13062">
        <v>162861</v>
      </c>
      <c r="L13062">
        <v>28</v>
      </c>
      <c r="M13062" t="s">
        <v>200</v>
      </c>
      <c r="N13062" t="s">
        <v>14397</v>
      </c>
      <c r="O13062" t="s">
        <v>202</v>
      </c>
      <c r="P13062" t="s">
        <v>14422</v>
      </c>
    </row>
    <row r="13063" spans="1:16" x14ac:dyDescent="0.25">
      <c r="A13063">
        <v>160870</v>
      </c>
      <c r="B13063" t="s">
        <v>345</v>
      </c>
      <c r="E13063" t="s">
        <v>13411</v>
      </c>
      <c r="G13063" t="s">
        <v>2519</v>
      </c>
      <c r="H13063" t="s">
        <v>14423</v>
      </c>
      <c r="I13063" t="s">
        <v>14424</v>
      </c>
      <c r="J13063">
        <v>2014</v>
      </c>
      <c r="K13063">
        <v>511475</v>
      </c>
      <c r="L13063">
        <v>31</v>
      </c>
      <c r="M13063" t="s">
        <v>200</v>
      </c>
      <c r="N13063" t="s">
        <v>14397</v>
      </c>
      <c r="O13063" t="s">
        <v>202</v>
      </c>
      <c r="P13063" t="s">
        <v>14425</v>
      </c>
    </row>
    <row r="13064" spans="1:16" ht="45" x14ac:dyDescent="0.25">
      <c r="A13064">
        <v>160871</v>
      </c>
      <c r="B13064" t="s">
        <v>399</v>
      </c>
      <c r="E13064" s="18" t="s">
        <v>14426</v>
      </c>
      <c r="G13064" t="s">
        <v>5500</v>
      </c>
      <c r="H13064" t="s">
        <v>198</v>
      </c>
      <c r="I13064" t="s">
        <v>5501</v>
      </c>
      <c r="J13064">
        <v>2012</v>
      </c>
      <c r="K13064">
        <v>1325147</v>
      </c>
      <c r="L13064">
        <v>3</v>
      </c>
      <c r="M13064" t="s">
        <v>200</v>
      </c>
      <c r="N13064" t="s">
        <v>14333</v>
      </c>
      <c r="O13064" t="s">
        <v>202</v>
      </c>
      <c r="P13064" t="s">
        <v>13267</v>
      </c>
    </row>
    <row r="13065" spans="1:16" x14ac:dyDescent="0.25">
      <c r="A13065">
        <v>164130</v>
      </c>
      <c r="B13065" t="s">
        <v>399</v>
      </c>
      <c r="E13065" t="s">
        <v>14427</v>
      </c>
      <c r="G13065" t="s">
        <v>235</v>
      </c>
      <c r="H13065" t="s">
        <v>198</v>
      </c>
      <c r="I13065" t="s">
        <v>6370</v>
      </c>
      <c r="J13065">
        <v>2015</v>
      </c>
      <c r="K13065">
        <v>2554975</v>
      </c>
      <c r="L13065">
        <v>10</v>
      </c>
      <c r="M13065" t="s">
        <v>200</v>
      </c>
      <c r="N13065" t="s">
        <v>14428</v>
      </c>
      <c r="O13065" t="s">
        <v>202</v>
      </c>
      <c r="P13065" t="s">
        <v>14429</v>
      </c>
    </row>
    <row r="13066" spans="1:16" x14ac:dyDescent="0.25">
      <c r="A13066">
        <v>164131</v>
      </c>
      <c r="B13066" t="s">
        <v>399</v>
      </c>
      <c r="E13066" t="s">
        <v>14430</v>
      </c>
      <c r="G13066" t="s">
        <v>6708</v>
      </c>
      <c r="H13066" t="s">
        <v>198</v>
      </c>
      <c r="I13066" t="s">
        <v>6709</v>
      </c>
      <c r="J13066">
        <v>2014</v>
      </c>
      <c r="K13066">
        <v>1456093</v>
      </c>
      <c r="L13066">
        <v>11</v>
      </c>
      <c r="M13066" t="s">
        <v>200</v>
      </c>
      <c r="N13066" t="s">
        <v>14428</v>
      </c>
      <c r="O13066" t="s">
        <v>202</v>
      </c>
      <c r="P13066" t="s">
        <v>14431</v>
      </c>
    </row>
    <row r="13067" spans="1:16" x14ac:dyDescent="0.25">
      <c r="A13067">
        <v>164132</v>
      </c>
      <c r="B13067" t="s">
        <v>399</v>
      </c>
      <c r="E13067" t="s">
        <v>14432</v>
      </c>
      <c r="G13067" t="s">
        <v>6708</v>
      </c>
      <c r="H13067" t="s">
        <v>198</v>
      </c>
      <c r="I13067" t="s">
        <v>6709</v>
      </c>
      <c r="J13067">
        <v>2013</v>
      </c>
      <c r="K13067">
        <v>2143885</v>
      </c>
      <c r="L13067">
        <v>11</v>
      </c>
      <c r="M13067" t="s">
        <v>200</v>
      </c>
      <c r="N13067" t="s">
        <v>14433</v>
      </c>
      <c r="O13067" t="s">
        <v>202</v>
      </c>
      <c r="P13067" t="s">
        <v>14434</v>
      </c>
    </row>
    <row r="13068" spans="1:16" x14ac:dyDescent="0.25">
      <c r="A13068">
        <v>164133</v>
      </c>
      <c r="B13068" t="s">
        <v>399</v>
      </c>
      <c r="E13068" t="s">
        <v>14435</v>
      </c>
      <c r="G13068" t="s">
        <v>6708</v>
      </c>
      <c r="H13068" t="s">
        <v>198</v>
      </c>
      <c r="I13068" t="s">
        <v>6709</v>
      </c>
      <c r="J13068">
        <v>2014</v>
      </c>
      <c r="K13068">
        <v>3158181</v>
      </c>
      <c r="L13068">
        <v>11</v>
      </c>
      <c r="M13068" t="s">
        <v>200</v>
      </c>
      <c r="N13068" t="s">
        <v>14428</v>
      </c>
      <c r="O13068" t="s">
        <v>202</v>
      </c>
      <c r="P13068" t="s">
        <v>5933</v>
      </c>
    </row>
    <row r="13069" spans="1:16" x14ac:dyDescent="0.25">
      <c r="A13069">
        <v>164134</v>
      </c>
      <c r="B13069" t="s">
        <v>399</v>
      </c>
      <c r="E13069" t="s">
        <v>14436</v>
      </c>
      <c r="G13069" t="s">
        <v>2704</v>
      </c>
      <c r="H13069" t="s">
        <v>198</v>
      </c>
      <c r="I13069" t="s">
        <v>2705</v>
      </c>
      <c r="J13069">
        <v>2017</v>
      </c>
      <c r="K13069">
        <v>8959600</v>
      </c>
      <c r="L13069">
        <v>20</v>
      </c>
      <c r="M13069" t="s">
        <v>200</v>
      </c>
      <c r="N13069" t="s">
        <v>14428</v>
      </c>
      <c r="O13069" t="s">
        <v>202</v>
      </c>
      <c r="P13069" t="s">
        <v>14437</v>
      </c>
    </row>
    <row r="13070" spans="1:16" x14ac:dyDescent="0.25">
      <c r="A13070">
        <v>164135</v>
      </c>
      <c r="B13070" t="s">
        <v>399</v>
      </c>
      <c r="E13070" t="s">
        <v>14438</v>
      </c>
      <c r="G13070" t="s">
        <v>2704</v>
      </c>
      <c r="H13070" t="s">
        <v>198</v>
      </c>
      <c r="I13070" t="s">
        <v>2705</v>
      </c>
      <c r="J13070">
        <v>2014</v>
      </c>
      <c r="K13070">
        <v>8215786</v>
      </c>
      <c r="L13070">
        <v>20</v>
      </c>
      <c r="M13070" t="s">
        <v>200</v>
      </c>
      <c r="N13070" t="s">
        <v>14428</v>
      </c>
      <c r="O13070" t="s">
        <v>202</v>
      </c>
      <c r="P13070" t="s">
        <v>14437</v>
      </c>
    </row>
    <row r="13071" spans="1:16" x14ac:dyDescent="0.25">
      <c r="A13071">
        <v>164136</v>
      </c>
      <c r="B13071" t="s">
        <v>399</v>
      </c>
      <c r="E13071" t="s">
        <v>14439</v>
      </c>
      <c r="G13071" t="s">
        <v>1549</v>
      </c>
      <c r="H13071" t="s">
        <v>198</v>
      </c>
      <c r="I13071" t="s">
        <v>1550</v>
      </c>
      <c r="J13071">
        <v>2007</v>
      </c>
      <c r="K13071">
        <v>1334469</v>
      </c>
      <c r="L13071">
        <v>24</v>
      </c>
      <c r="M13071" t="s">
        <v>200</v>
      </c>
      <c r="N13071" t="s">
        <v>14428</v>
      </c>
      <c r="O13071" t="s">
        <v>202</v>
      </c>
      <c r="P13071" t="s">
        <v>14440</v>
      </c>
    </row>
    <row r="13072" spans="1:16" x14ac:dyDescent="0.25">
      <c r="A13072">
        <v>164137</v>
      </c>
      <c r="B13072" t="s">
        <v>399</v>
      </c>
      <c r="E13072" t="s">
        <v>14441</v>
      </c>
      <c r="G13072" t="s">
        <v>1549</v>
      </c>
      <c r="H13072" t="s">
        <v>198</v>
      </c>
      <c r="I13072" t="s">
        <v>1550</v>
      </c>
      <c r="J13072">
        <v>2004</v>
      </c>
      <c r="K13072">
        <v>5044175</v>
      </c>
      <c r="L13072">
        <v>24</v>
      </c>
      <c r="M13072" t="s">
        <v>200</v>
      </c>
      <c r="N13072" t="s">
        <v>14428</v>
      </c>
      <c r="O13072" t="s">
        <v>202</v>
      </c>
      <c r="P13072" t="s">
        <v>14442</v>
      </c>
    </row>
    <row r="13073" spans="1:16" x14ac:dyDescent="0.25">
      <c r="A13073">
        <v>164138</v>
      </c>
      <c r="B13073" t="s">
        <v>399</v>
      </c>
      <c r="E13073" t="s">
        <v>14443</v>
      </c>
      <c r="G13073" t="s">
        <v>1549</v>
      </c>
      <c r="H13073" t="s">
        <v>198</v>
      </c>
      <c r="I13073" t="s">
        <v>1550</v>
      </c>
      <c r="J13073">
        <v>2010</v>
      </c>
      <c r="K13073">
        <v>3145510</v>
      </c>
      <c r="L13073">
        <v>24</v>
      </c>
      <c r="M13073" t="s">
        <v>200</v>
      </c>
      <c r="N13073" t="s">
        <v>14433</v>
      </c>
      <c r="O13073" t="s">
        <v>202</v>
      </c>
      <c r="P13073" t="s">
        <v>14444</v>
      </c>
    </row>
    <row r="13074" spans="1:16" x14ac:dyDescent="0.25">
      <c r="A13074">
        <v>164139</v>
      </c>
      <c r="B13074" t="s">
        <v>399</v>
      </c>
      <c r="E13074" t="s">
        <v>14445</v>
      </c>
      <c r="G13074" t="s">
        <v>1549</v>
      </c>
      <c r="H13074" t="s">
        <v>198</v>
      </c>
      <c r="I13074" t="s">
        <v>1550</v>
      </c>
      <c r="J13074">
        <v>2004</v>
      </c>
      <c r="K13074">
        <v>5776316</v>
      </c>
      <c r="L13074">
        <v>24</v>
      </c>
      <c r="M13074" t="s">
        <v>200</v>
      </c>
      <c r="N13074" t="s">
        <v>14428</v>
      </c>
      <c r="O13074" t="s">
        <v>202</v>
      </c>
      <c r="P13074" t="s">
        <v>14446</v>
      </c>
    </row>
    <row r="13075" spans="1:16" x14ac:dyDescent="0.25">
      <c r="A13075">
        <v>164143</v>
      </c>
      <c r="B13075" t="s">
        <v>399</v>
      </c>
      <c r="E13075" t="s">
        <v>14447</v>
      </c>
      <c r="G13075" t="s">
        <v>1549</v>
      </c>
      <c r="H13075" t="s">
        <v>198</v>
      </c>
      <c r="I13075" t="s">
        <v>1550</v>
      </c>
      <c r="J13075">
        <v>2014</v>
      </c>
      <c r="K13075">
        <v>4602919</v>
      </c>
      <c r="L13075">
        <v>24</v>
      </c>
      <c r="M13075" t="s">
        <v>200</v>
      </c>
      <c r="N13075" t="s">
        <v>14428</v>
      </c>
      <c r="O13075" t="s">
        <v>202</v>
      </c>
      <c r="P13075" t="s">
        <v>14448</v>
      </c>
    </row>
    <row r="13076" spans="1:16" x14ac:dyDescent="0.25">
      <c r="A13076">
        <v>164144</v>
      </c>
      <c r="B13076" t="s">
        <v>399</v>
      </c>
      <c r="E13076" t="s">
        <v>14449</v>
      </c>
      <c r="G13076" t="s">
        <v>6089</v>
      </c>
      <c r="H13076" t="s">
        <v>198</v>
      </c>
      <c r="I13076" t="s">
        <v>6117</v>
      </c>
      <c r="J13076">
        <v>2014</v>
      </c>
      <c r="K13076">
        <v>3433134</v>
      </c>
      <c r="L13076">
        <v>29</v>
      </c>
      <c r="M13076" t="s">
        <v>200</v>
      </c>
      <c r="N13076" t="s">
        <v>14428</v>
      </c>
      <c r="O13076" t="s">
        <v>202</v>
      </c>
      <c r="P13076" t="s">
        <v>423</v>
      </c>
    </row>
    <row r="13077" spans="1:16" x14ac:dyDescent="0.25">
      <c r="A13077">
        <v>164145</v>
      </c>
      <c r="B13077" t="s">
        <v>399</v>
      </c>
      <c r="E13077" t="s">
        <v>14450</v>
      </c>
      <c r="G13077" t="s">
        <v>6089</v>
      </c>
      <c r="H13077" t="s">
        <v>198</v>
      </c>
      <c r="I13077" t="s">
        <v>6117</v>
      </c>
      <c r="J13077">
        <v>2014</v>
      </c>
      <c r="K13077">
        <v>2245025</v>
      </c>
      <c r="L13077">
        <v>29</v>
      </c>
      <c r="M13077" t="s">
        <v>200</v>
      </c>
      <c r="N13077" t="s">
        <v>14428</v>
      </c>
      <c r="O13077" t="s">
        <v>202</v>
      </c>
      <c r="P13077" t="s">
        <v>14451</v>
      </c>
    </row>
    <row r="13078" spans="1:16" x14ac:dyDescent="0.25">
      <c r="A13078">
        <v>164146</v>
      </c>
      <c r="B13078" t="s">
        <v>399</v>
      </c>
      <c r="E13078" t="s">
        <v>14452</v>
      </c>
      <c r="G13078" t="s">
        <v>6089</v>
      </c>
      <c r="H13078" t="s">
        <v>198</v>
      </c>
      <c r="I13078" t="s">
        <v>6117</v>
      </c>
      <c r="J13078">
        <v>2017</v>
      </c>
      <c r="K13078">
        <v>3735618</v>
      </c>
      <c r="L13078">
        <v>29</v>
      </c>
      <c r="M13078" t="s">
        <v>200</v>
      </c>
      <c r="N13078" t="s">
        <v>14428</v>
      </c>
      <c r="O13078" t="s">
        <v>202</v>
      </c>
      <c r="P13078" t="s">
        <v>408</v>
      </c>
    </row>
    <row r="13079" spans="1:16" x14ac:dyDescent="0.25">
      <c r="A13079">
        <v>164147</v>
      </c>
      <c r="B13079" t="s">
        <v>399</v>
      </c>
      <c r="E13079" t="s">
        <v>14453</v>
      </c>
      <c r="G13079" t="s">
        <v>6089</v>
      </c>
      <c r="H13079" t="s">
        <v>198</v>
      </c>
      <c r="I13079" t="s">
        <v>6117</v>
      </c>
      <c r="J13079">
        <v>2017</v>
      </c>
      <c r="K13079">
        <v>933185</v>
      </c>
      <c r="L13079">
        <v>29</v>
      </c>
      <c r="M13079" t="s">
        <v>200</v>
      </c>
      <c r="N13079" t="s">
        <v>14428</v>
      </c>
      <c r="O13079" t="s">
        <v>202</v>
      </c>
      <c r="P13079" t="s">
        <v>4249</v>
      </c>
    </row>
    <row r="13080" spans="1:16" x14ac:dyDescent="0.25">
      <c r="A13080">
        <v>164148</v>
      </c>
      <c r="B13080" t="s">
        <v>399</v>
      </c>
      <c r="E13080" t="s">
        <v>14454</v>
      </c>
      <c r="G13080" t="s">
        <v>6089</v>
      </c>
      <c r="H13080" t="s">
        <v>198</v>
      </c>
      <c r="I13080" t="s">
        <v>6117</v>
      </c>
      <c r="J13080">
        <v>2012</v>
      </c>
      <c r="K13080">
        <v>3040667</v>
      </c>
      <c r="L13080">
        <v>29</v>
      </c>
      <c r="M13080" t="s">
        <v>200</v>
      </c>
      <c r="N13080" t="s">
        <v>14428</v>
      </c>
      <c r="O13080" t="s">
        <v>202</v>
      </c>
      <c r="P13080" t="s">
        <v>5793</v>
      </c>
    </row>
    <row r="13081" spans="1:16" x14ac:dyDescent="0.25">
      <c r="A13081">
        <v>164149</v>
      </c>
      <c r="B13081" t="s">
        <v>399</v>
      </c>
      <c r="E13081" t="s">
        <v>14455</v>
      </c>
      <c r="G13081" t="s">
        <v>410</v>
      </c>
      <c r="H13081" t="s">
        <v>198</v>
      </c>
      <c r="I13081" t="s">
        <v>411</v>
      </c>
      <c r="J13081">
        <v>2012</v>
      </c>
      <c r="K13081">
        <v>1684699</v>
      </c>
      <c r="L13081">
        <v>32</v>
      </c>
      <c r="M13081" t="s">
        <v>200</v>
      </c>
      <c r="N13081" t="s">
        <v>14428</v>
      </c>
      <c r="O13081" t="s">
        <v>202</v>
      </c>
      <c r="P13081" t="s">
        <v>14456</v>
      </c>
    </row>
    <row r="13082" spans="1:16" x14ac:dyDescent="0.25">
      <c r="A13082">
        <v>164150</v>
      </c>
      <c r="B13082" t="s">
        <v>399</v>
      </c>
      <c r="E13082" t="s">
        <v>14457</v>
      </c>
      <c r="G13082" t="s">
        <v>4128</v>
      </c>
      <c r="H13082" t="s">
        <v>198</v>
      </c>
      <c r="I13082" t="s">
        <v>4129</v>
      </c>
      <c r="J13082">
        <v>2015</v>
      </c>
      <c r="K13082">
        <v>2653</v>
      </c>
      <c r="L13082">
        <v>30</v>
      </c>
      <c r="M13082" t="s">
        <v>200</v>
      </c>
      <c r="N13082" t="s">
        <v>14428</v>
      </c>
      <c r="O13082" t="s">
        <v>202</v>
      </c>
      <c r="P13082" t="s">
        <v>3821</v>
      </c>
    </row>
    <row r="13083" spans="1:16" x14ac:dyDescent="0.25">
      <c r="A13083">
        <v>164151</v>
      </c>
      <c r="B13083" t="s">
        <v>399</v>
      </c>
      <c r="E13083" t="s">
        <v>14458</v>
      </c>
      <c r="G13083" t="s">
        <v>4128</v>
      </c>
      <c r="H13083" t="s">
        <v>198</v>
      </c>
      <c r="I13083" t="s">
        <v>4129</v>
      </c>
      <c r="J13083">
        <v>1976</v>
      </c>
      <c r="K13083">
        <v>135</v>
      </c>
      <c r="L13083">
        <v>30</v>
      </c>
      <c r="M13083" t="s">
        <v>200</v>
      </c>
      <c r="N13083" t="s">
        <v>14428</v>
      </c>
      <c r="O13083" t="s">
        <v>202</v>
      </c>
      <c r="P13083" t="s">
        <v>1178</v>
      </c>
    </row>
    <row r="13084" spans="1:16" x14ac:dyDescent="0.25">
      <c r="A13084">
        <v>164152</v>
      </c>
      <c r="B13084" t="s">
        <v>399</v>
      </c>
      <c r="E13084" t="s">
        <v>14459</v>
      </c>
      <c r="G13084" t="s">
        <v>7259</v>
      </c>
      <c r="H13084" t="s">
        <v>198</v>
      </c>
      <c r="I13084" t="s">
        <v>7260</v>
      </c>
      <c r="J13084">
        <v>2014</v>
      </c>
      <c r="K13084">
        <v>753398</v>
      </c>
      <c r="L13084">
        <v>38</v>
      </c>
      <c r="M13084" t="s">
        <v>200</v>
      </c>
      <c r="N13084" t="s">
        <v>14428</v>
      </c>
      <c r="O13084" t="s">
        <v>202</v>
      </c>
      <c r="P13084" t="s">
        <v>14375</v>
      </c>
    </row>
    <row r="13085" spans="1:16" x14ac:dyDescent="0.25">
      <c r="A13085">
        <v>164153</v>
      </c>
      <c r="B13085" t="s">
        <v>399</v>
      </c>
      <c r="E13085" t="s">
        <v>14460</v>
      </c>
      <c r="G13085" t="s">
        <v>7259</v>
      </c>
      <c r="H13085" t="s">
        <v>198</v>
      </c>
      <c r="I13085" t="s">
        <v>7260</v>
      </c>
      <c r="J13085">
        <v>2013</v>
      </c>
      <c r="K13085">
        <v>2129992</v>
      </c>
      <c r="L13085">
        <v>38</v>
      </c>
      <c r="M13085" t="s">
        <v>200</v>
      </c>
      <c r="N13085" t="s">
        <v>14428</v>
      </c>
      <c r="O13085" t="s">
        <v>202</v>
      </c>
      <c r="P13085" t="s">
        <v>537</v>
      </c>
    </row>
    <row r="13086" spans="1:16" x14ac:dyDescent="0.25">
      <c r="A13086">
        <v>164154</v>
      </c>
      <c r="B13086" t="s">
        <v>399</v>
      </c>
      <c r="E13086" t="s">
        <v>14461</v>
      </c>
      <c r="G13086" t="s">
        <v>7259</v>
      </c>
      <c r="H13086" t="s">
        <v>198</v>
      </c>
      <c r="I13086" t="s">
        <v>7260</v>
      </c>
      <c r="J13086">
        <v>2013</v>
      </c>
      <c r="K13086">
        <v>1140033</v>
      </c>
      <c r="L13086">
        <v>38</v>
      </c>
      <c r="M13086" t="s">
        <v>200</v>
      </c>
      <c r="N13086" t="s">
        <v>14428</v>
      </c>
      <c r="O13086" t="s">
        <v>202</v>
      </c>
      <c r="P13086" t="s">
        <v>6315</v>
      </c>
    </row>
    <row r="13087" spans="1:16" x14ac:dyDescent="0.25">
      <c r="A13087">
        <v>164155</v>
      </c>
      <c r="B13087" t="s">
        <v>399</v>
      </c>
      <c r="E13087" t="s">
        <v>14462</v>
      </c>
      <c r="G13087" t="s">
        <v>7259</v>
      </c>
      <c r="H13087" t="s">
        <v>198</v>
      </c>
      <c r="I13087" t="s">
        <v>7260</v>
      </c>
      <c r="J13087">
        <v>2012</v>
      </c>
      <c r="K13087">
        <v>929990</v>
      </c>
      <c r="L13087">
        <v>38</v>
      </c>
      <c r="M13087" t="s">
        <v>200</v>
      </c>
      <c r="N13087" t="s">
        <v>14428</v>
      </c>
      <c r="O13087" t="s">
        <v>202</v>
      </c>
      <c r="P13087" t="s">
        <v>14463</v>
      </c>
    </row>
    <row r="13088" spans="1:16" x14ac:dyDescent="0.25">
      <c r="A13088">
        <v>164156</v>
      </c>
      <c r="B13088" t="s">
        <v>399</v>
      </c>
      <c r="E13088" t="s">
        <v>14464</v>
      </c>
      <c r="G13088" t="s">
        <v>7259</v>
      </c>
      <c r="H13088" t="s">
        <v>198</v>
      </c>
      <c r="I13088" t="s">
        <v>7260</v>
      </c>
      <c r="J13088">
        <v>2015</v>
      </c>
      <c r="K13088">
        <v>2094724</v>
      </c>
      <c r="L13088">
        <v>38</v>
      </c>
      <c r="M13088" t="s">
        <v>200</v>
      </c>
      <c r="N13088" t="s">
        <v>14428</v>
      </c>
      <c r="O13088" t="s">
        <v>202</v>
      </c>
      <c r="P13088" t="s">
        <v>14465</v>
      </c>
    </row>
    <row r="13089" spans="1:16" x14ac:dyDescent="0.25">
      <c r="A13089">
        <v>164157</v>
      </c>
      <c r="B13089" t="s">
        <v>399</v>
      </c>
      <c r="E13089" t="s">
        <v>14466</v>
      </c>
      <c r="G13089" t="s">
        <v>3297</v>
      </c>
      <c r="H13089" t="s">
        <v>198</v>
      </c>
      <c r="I13089" t="s">
        <v>3298</v>
      </c>
      <c r="J13089">
        <v>2015</v>
      </c>
      <c r="K13089">
        <v>2456109</v>
      </c>
      <c r="L13089">
        <v>39</v>
      </c>
      <c r="M13089" t="s">
        <v>200</v>
      </c>
      <c r="N13089" t="s">
        <v>14428</v>
      </c>
      <c r="O13089" t="s">
        <v>202</v>
      </c>
      <c r="P13089" t="s">
        <v>14467</v>
      </c>
    </row>
    <row r="13090" spans="1:16" x14ac:dyDescent="0.25">
      <c r="A13090">
        <v>164158</v>
      </c>
      <c r="B13090" t="s">
        <v>399</v>
      </c>
      <c r="E13090" t="s">
        <v>14468</v>
      </c>
      <c r="G13090" t="s">
        <v>3297</v>
      </c>
      <c r="H13090" t="s">
        <v>198</v>
      </c>
      <c r="I13090" t="s">
        <v>3298</v>
      </c>
      <c r="J13090">
        <v>2014</v>
      </c>
      <c r="K13090">
        <v>6396208</v>
      </c>
      <c r="L13090">
        <v>39</v>
      </c>
      <c r="M13090" t="s">
        <v>200</v>
      </c>
      <c r="N13090" t="s">
        <v>14428</v>
      </c>
      <c r="O13090" t="s">
        <v>202</v>
      </c>
      <c r="P13090" t="s">
        <v>7267</v>
      </c>
    </row>
    <row r="13091" spans="1:16" x14ac:dyDescent="0.25">
      <c r="A13091">
        <v>164159</v>
      </c>
      <c r="B13091" t="s">
        <v>399</v>
      </c>
      <c r="E13091" t="s">
        <v>14469</v>
      </c>
      <c r="G13091" t="s">
        <v>9531</v>
      </c>
      <c r="H13091" t="s">
        <v>198</v>
      </c>
      <c r="I13091" t="s">
        <v>9532</v>
      </c>
      <c r="J13091">
        <v>2016</v>
      </c>
      <c r="K13091">
        <v>2494823</v>
      </c>
      <c r="L13091">
        <v>15</v>
      </c>
      <c r="M13091" t="s">
        <v>200</v>
      </c>
      <c r="N13091" t="s">
        <v>14428</v>
      </c>
      <c r="O13091" t="s">
        <v>202</v>
      </c>
      <c r="P13091" t="s">
        <v>4249</v>
      </c>
    </row>
    <row r="13092" spans="1:16" x14ac:dyDescent="0.25">
      <c r="A13092">
        <v>164160</v>
      </c>
      <c r="B13092" t="s">
        <v>399</v>
      </c>
      <c r="E13092" t="s">
        <v>14470</v>
      </c>
      <c r="G13092" t="s">
        <v>9531</v>
      </c>
      <c r="H13092" t="s">
        <v>198</v>
      </c>
      <c r="I13092" t="s">
        <v>9532</v>
      </c>
      <c r="J13092">
        <v>2016</v>
      </c>
      <c r="K13092">
        <v>1342568</v>
      </c>
      <c r="L13092">
        <v>15</v>
      </c>
      <c r="M13092" t="s">
        <v>200</v>
      </c>
      <c r="N13092" t="s">
        <v>14428</v>
      </c>
      <c r="O13092" t="s">
        <v>202</v>
      </c>
      <c r="P13092" t="s">
        <v>1506</v>
      </c>
    </row>
    <row r="13093" spans="1:16" x14ac:dyDescent="0.25">
      <c r="A13093">
        <v>164161</v>
      </c>
      <c r="B13093" t="s">
        <v>399</v>
      </c>
      <c r="E13093" t="s">
        <v>14471</v>
      </c>
      <c r="G13093" t="s">
        <v>9531</v>
      </c>
      <c r="H13093" t="s">
        <v>198</v>
      </c>
      <c r="I13093" t="s">
        <v>9532</v>
      </c>
      <c r="J13093">
        <v>2016</v>
      </c>
      <c r="K13093">
        <v>2796637</v>
      </c>
      <c r="L13093">
        <v>15</v>
      </c>
      <c r="M13093" t="s">
        <v>200</v>
      </c>
      <c r="N13093" t="s">
        <v>14428</v>
      </c>
      <c r="O13093" t="s">
        <v>202</v>
      </c>
      <c r="P13093" t="s">
        <v>2764</v>
      </c>
    </row>
    <row r="13094" spans="1:16" x14ac:dyDescent="0.25">
      <c r="A13094">
        <v>164162</v>
      </c>
      <c r="B13094" t="s">
        <v>399</v>
      </c>
      <c r="E13094" t="s">
        <v>14472</v>
      </c>
      <c r="G13094" t="s">
        <v>264</v>
      </c>
      <c r="H13094" t="s">
        <v>198</v>
      </c>
      <c r="I13094" t="s">
        <v>265</v>
      </c>
      <c r="J13094">
        <v>2015</v>
      </c>
      <c r="K13094">
        <v>5444728</v>
      </c>
      <c r="L13094">
        <v>33</v>
      </c>
      <c r="M13094" t="s">
        <v>200</v>
      </c>
      <c r="N13094" t="s">
        <v>14428</v>
      </c>
      <c r="O13094" t="s">
        <v>202</v>
      </c>
      <c r="P13094" t="s">
        <v>7267</v>
      </c>
    </row>
    <row r="13095" spans="1:16" x14ac:dyDescent="0.25">
      <c r="A13095">
        <v>164666</v>
      </c>
      <c r="B13095" t="s">
        <v>345</v>
      </c>
      <c r="E13095" t="s">
        <v>13506</v>
      </c>
      <c r="G13095" t="s">
        <v>5500</v>
      </c>
      <c r="H13095" t="s">
        <v>14473</v>
      </c>
      <c r="I13095" t="s">
        <v>14474</v>
      </c>
      <c r="J13095">
        <v>2004</v>
      </c>
      <c r="K13095">
        <v>41478</v>
      </c>
      <c r="L13095">
        <v>3</v>
      </c>
      <c r="M13095" t="s">
        <v>200</v>
      </c>
      <c r="N13095" t="s">
        <v>14475</v>
      </c>
      <c r="O13095" t="s">
        <v>202</v>
      </c>
      <c r="P13095" t="s">
        <v>14476</v>
      </c>
    </row>
    <row r="13096" spans="1:16" ht="195" x14ac:dyDescent="0.25">
      <c r="A13096">
        <v>164679</v>
      </c>
      <c r="B13096" t="s">
        <v>40</v>
      </c>
      <c r="E13096" t="s">
        <v>14477</v>
      </c>
      <c r="G13096" t="s">
        <v>220</v>
      </c>
      <c r="H13096" t="s">
        <v>230</v>
      </c>
      <c r="I13096" t="s">
        <v>14478</v>
      </c>
      <c r="J13096">
        <v>2015</v>
      </c>
      <c r="K13096">
        <v>10300</v>
      </c>
      <c r="L13096">
        <v>6</v>
      </c>
      <c r="M13096" t="s">
        <v>200</v>
      </c>
      <c r="N13096" t="s">
        <v>14479</v>
      </c>
      <c r="O13096" t="s">
        <v>9923</v>
      </c>
      <c r="P13096" s="18" t="s">
        <v>14480</v>
      </c>
    </row>
    <row r="13097" spans="1:16" x14ac:dyDescent="0.25">
      <c r="A13097">
        <v>164680</v>
      </c>
      <c r="B13097" t="s">
        <v>41</v>
      </c>
      <c r="E13097" t="s">
        <v>14481</v>
      </c>
      <c r="G13097" t="s">
        <v>220</v>
      </c>
      <c r="H13097" t="s">
        <v>198</v>
      </c>
      <c r="I13097" t="s">
        <v>14482</v>
      </c>
      <c r="J13097">
        <v>2015</v>
      </c>
      <c r="K13097">
        <v>9700</v>
      </c>
      <c r="L13097">
        <v>6</v>
      </c>
      <c r="M13097" t="s">
        <v>200</v>
      </c>
      <c r="N13097" t="s">
        <v>14479</v>
      </c>
      <c r="O13097" t="s">
        <v>9923</v>
      </c>
      <c r="P13097" t="s">
        <v>14483</v>
      </c>
    </row>
    <row r="13098" spans="1:16" x14ac:dyDescent="0.25">
      <c r="A13098">
        <v>164681</v>
      </c>
      <c r="B13098" t="s">
        <v>41</v>
      </c>
      <c r="E13098" t="s">
        <v>14484</v>
      </c>
      <c r="G13098" t="s">
        <v>220</v>
      </c>
      <c r="H13098" t="s">
        <v>198</v>
      </c>
      <c r="I13098" t="s">
        <v>14482</v>
      </c>
      <c r="J13098">
        <v>2015</v>
      </c>
      <c r="K13098">
        <v>9400</v>
      </c>
      <c r="L13098">
        <v>6</v>
      </c>
      <c r="M13098" t="s">
        <v>200</v>
      </c>
      <c r="N13098" t="s">
        <v>14479</v>
      </c>
      <c r="O13098" t="s">
        <v>9923</v>
      </c>
      <c r="P13098" t="s">
        <v>14485</v>
      </c>
    </row>
    <row r="13099" spans="1:16" x14ac:dyDescent="0.25">
      <c r="A13099">
        <v>164682</v>
      </c>
      <c r="B13099" t="s">
        <v>41</v>
      </c>
      <c r="E13099" t="s">
        <v>157</v>
      </c>
      <c r="G13099" t="s">
        <v>220</v>
      </c>
      <c r="H13099" t="s">
        <v>198</v>
      </c>
      <c r="I13099" t="s">
        <v>14486</v>
      </c>
      <c r="J13099">
        <v>2015</v>
      </c>
      <c r="K13099">
        <v>9400</v>
      </c>
      <c r="L13099">
        <v>6</v>
      </c>
      <c r="M13099" t="s">
        <v>200</v>
      </c>
      <c r="N13099" t="s">
        <v>14479</v>
      </c>
      <c r="O13099" t="s">
        <v>9923</v>
      </c>
      <c r="P13099" t="s">
        <v>14487</v>
      </c>
    </row>
    <row r="13100" spans="1:16" x14ac:dyDescent="0.25">
      <c r="A13100">
        <v>164683</v>
      </c>
      <c r="B13100" t="s">
        <v>41</v>
      </c>
      <c r="E13100" t="s">
        <v>14488</v>
      </c>
      <c r="G13100" t="s">
        <v>220</v>
      </c>
      <c r="H13100" t="s">
        <v>198</v>
      </c>
      <c r="I13100" t="s">
        <v>14486</v>
      </c>
      <c r="J13100">
        <v>2015</v>
      </c>
      <c r="K13100">
        <v>9700</v>
      </c>
      <c r="L13100">
        <v>6</v>
      </c>
      <c r="M13100" t="s">
        <v>200</v>
      </c>
      <c r="N13100" t="s">
        <v>14479</v>
      </c>
      <c r="O13100" t="s">
        <v>9923</v>
      </c>
      <c r="P13100" t="s">
        <v>14489</v>
      </c>
    </row>
    <row r="13101" spans="1:16" x14ac:dyDescent="0.25">
      <c r="A13101">
        <v>164684</v>
      </c>
      <c r="B13101" t="s">
        <v>41</v>
      </c>
      <c r="E13101" t="s">
        <v>14490</v>
      </c>
      <c r="G13101" t="s">
        <v>220</v>
      </c>
      <c r="H13101" t="s">
        <v>198</v>
      </c>
      <c r="I13101" t="s">
        <v>14486</v>
      </c>
      <c r="J13101">
        <v>2015</v>
      </c>
      <c r="K13101">
        <v>8900</v>
      </c>
      <c r="L13101">
        <v>6</v>
      </c>
      <c r="M13101" t="s">
        <v>200</v>
      </c>
      <c r="N13101" t="s">
        <v>14479</v>
      </c>
      <c r="O13101" t="s">
        <v>9923</v>
      </c>
      <c r="P13101" t="s">
        <v>14491</v>
      </c>
    </row>
    <row r="13102" spans="1:16" x14ac:dyDescent="0.25">
      <c r="A13102">
        <v>164685</v>
      </c>
      <c r="B13102" t="s">
        <v>40</v>
      </c>
      <c r="E13102" t="s">
        <v>14492</v>
      </c>
      <c r="G13102" t="s">
        <v>220</v>
      </c>
      <c r="H13102" t="s">
        <v>198</v>
      </c>
      <c r="I13102" t="s">
        <v>14486</v>
      </c>
      <c r="J13102">
        <v>2015</v>
      </c>
      <c r="K13102">
        <v>10000</v>
      </c>
      <c r="L13102">
        <v>6</v>
      </c>
      <c r="M13102" t="s">
        <v>200</v>
      </c>
      <c r="N13102" t="s">
        <v>14479</v>
      </c>
      <c r="O13102" t="s">
        <v>9923</v>
      </c>
      <c r="P13102" t="s">
        <v>14493</v>
      </c>
    </row>
    <row r="13103" spans="1:16" x14ac:dyDescent="0.25">
      <c r="A13103">
        <v>164686</v>
      </c>
      <c r="B13103" t="s">
        <v>40</v>
      </c>
      <c r="E13103" t="s">
        <v>14494</v>
      </c>
      <c r="G13103" t="s">
        <v>220</v>
      </c>
      <c r="H13103" t="s">
        <v>198</v>
      </c>
      <c r="I13103" t="s">
        <v>14486</v>
      </c>
      <c r="J13103">
        <v>2015</v>
      </c>
      <c r="K13103">
        <v>10000</v>
      </c>
      <c r="L13103">
        <v>6</v>
      </c>
      <c r="M13103" t="s">
        <v>200</v>
      </c>
      <c r="N13103" t="s">
        <v>14479</v>
      </c>
      <c r="O13103" t="s">
        <v>9923</v>
      </c>
      <c r="P13103" t="s">
        <v>14495</v>
      </c>
    </row>
    <row r="13104" spans="1:16" x14ac:dyDescent="0.25">
      <c r="A13104">
        <v>164687</v>
      </c>
      <c r="B13104" t="s">
        <v>40</v>
      </c>
      <c r="E13104" t="s">
        <v>14496</v>
      </c>
      <c r="G13104" t="s">
        <v>220</v>
      </c>
      <c r="H13104" t="s">
        <v>198</v>
      </c>
      <c r="I13104" t="s">
        <v>14497</v>
      </c>
      <c r="J13104">
        <v>2015</v>
      </c>
      <c r="K13104">
        <v>10000</v>
      </c>
      <c r="L13104">
        <v>6</v>
      </c>
      <c r="M13104" t="s">
        <v>200</v>
      </c>
      <c r="N13104" t="s">
        <v>14479</v>
      </c>
      <c r="O13104" t="s">
        <v>9923</v>
      </c>
      <c r="P13104" t="s">
        <v>14498</v>
      </c>
    </row>
    <row r="13105" spans="1:16" x14ac:dyDescent="0.25">
      <c r="A13105">
        <v>164688</v>
      </c>
      <c r="B13105" t="s">
        <v>40</v>
      </c>
      <c r="E13105" t="s">
        <v>14499</v>
      </c>
      <c r="G13105" t="s">
        <v>220</v>
      </c>
      <c r="H13105" t="s">
        <v>198</v>
      </c>
      <c r="I13105" t="s">
        <v>14486</v>
      </c>
      <c r="J13105">
        <v>2015</v>
      </c>
      <c r="K13105">
        <v>9400</v>
      </c>
      <c r="L13105">
        <v>6</v>
      </c>
      <c r="M13105" t="s">
        <v>200</v>
      </c>
      <c r="N13105" t="s">
        <v>14479</v>
      </c>
      <c r="O13105" t="s">
        <v>9923</v>
      </c>
      <c r="P13105" t="s">
        <v>14500</v>
      </c>
    </row>
    <row r="13106" spans="1:16" ht="45" x14ac:dyDescent="0.25">
      <c r="A13106">
        <v>164689</v>
      </c>
      <c r="B13106" t="s">
        <v>40</v>
      </c>
      <c r="E13106" s="18" t="s">
        <v>14501</v>
      </c>
      <c r="G13106" t="s">
        <v>220</v>
      </c>
      <c r="H13106" t="s">
        <v>198</v>
      </c>
      <c r="I13106" t="s">
        <v>14486</v>
      </c>
      <c r="J13106">
        <v>2015</v>
      </c>
      <c r="K13106">
        <v>10000</v>
      </c>
      <c r="L13106">
        <v>6</v>
      </c>
      <c r="M13106" t="s">
        <v>200</v>
      </c>
      <c r="N13106" t="s">
        <v>14479</v>
      </c>
      <c r="O13106" t="s">
        <v>9923</v>
      </c>
      <c r="P13106" t="s">
        <v>14502</v>
      </c>
    </row>
    <row r="13107" spans="1:16" x14ac:dyDescent="0.25">
      <c r="A13107">
        <v>164690</v>
      </c>
      <c r="B13107" t="s">
        <v>40</v>
      </c>
      <c r="E13107" t="s">
        <v>14503</v>
      </c>
      <c r="G13107" t="s">
        <v>220</v>
      </c>
      <c r="H13107" t="s">
        <v>198</v>
      </c>
      <c r="I13107" t="s">
        <v>14486</v>
      </c>
      <c r="J13107">
        <v>2015</v>
      </c>
      <c r="K13107">
        <v>10000</v>
      </c>
      <c r="L13107">
        <v>6</v>
      </c>
      <c r="M13107" t="s">
        <v>200</v>
      </c>
      <c r="N13107" t="s">
        <v>14479</v>
      </c>
      <c r="O13107" t="s">
        <v>9923</v>
      </c>
      <c r="P13107" t="s">
        <v>14504</v>
      </c>
    </row>
    <row r="13108" spans="1:16" x14ac:dyDescent="0.25">
      <c r="A13108">
        <v>164691</v>
      </c>
      <c r="B13108" t="s">
        <v>42</v>
      </c>
      <c r="E13108" t="s">
        <v>14505</v>
      </c>
      <c r="G13108" t="s">
        <v>235</v>
      </c>
      <c r="H13108" t="s">
        <v>236</v>
      </c>
      <c r="I13108" t="s">
        <v>13812</v>
      </c>
      <c r="J13108">
        <v>2015</v>
      </c>
      <c r="K13108">
        <v>9400</v>
      </c>
      <c r="L13108">
        <v>10</v>
      </c>
      <c r="M13108" t="s">
        <v>200</v>
      </c>
      <c r="N13108" t="s">
        <v>14479</v>
      </c>
      <c r="O13108" t="s">
        <v>9923</v>
      </c>
      <c r="P13108" t="s">
        <v>14506</v>
      </c>
    </row>
    <row r="13109" spans="1:16" x14ac:dyDescent="0.25">
      <c r="A13109">
        <v>164692</v>
      </c>
      <c r="B13109" t="s">
        <v>42</v>
      </c>
      <c r="E13109" t="s">
        <v>14507</v>
      </c>
      <c r="G13109" t="s">
        <v>235</v>
      </c>
      <c r="H13109" t="s">
        <v>236</v>
      </c>
      <c r="I13109" t="s">
        <v>13812</v>
      </c>
      <c r="J13109">
        <v>2015</v>
      </c>
      <c r="K13109">
        <v>9400</v>
      </c>
      <c r="L13109">
        <v>10</v>
      </c>
      <c r="M13109" t="s">
        <v>200</v>
      </c>
      <c r="N13109" t="s">
        <v>14479</v>
      </c>
      <c r="O13109" t="s">
        <v>9923</v>
      </c>
      <c r="P13109" t="s">
        <v>14508</v>
      </c>
    </row>
    <row r="13110" spans="1:16" x14ac:dyDescent="0.25">
      <c r="A13110">
        <v>164693</v>
      </c>
      <c r="B13110" t="s">
        <v>42</v>
      </c>
      <c r="E13110" t="s">
        <v>14509</v>
      </c>
      <c r="G13110" t="s">
        <v>235</v>
      </c>
      <c r="H13110" t="s">
        <v>236</v>
      </c>
      <c r="I13110" t="s">
        <v>13812</v>
      </c>
      <c r="J13110">
        <v>2015</v>
      </c>
      <c r="K13110">
        <v>9400</v>
      </c>
      <c r="L13110">
        <v>10</v>
      </c>
      <c r="M13110" t="s">
        <v>200</v>
      </c>
      <c r="N13110" t="s">
        <v>14479</v>
      </c>
      <c r="O13110" t="s">
        <v>9923</v>
      </c>
      <c r="P13110" t="s">
        <v>14510</v>
      </c>
    </row>
    <row r="13111" spans="1:16" x14ac:dyDescent="0.25">
      <c r="A13111">
        <v>164694</v>
      </c>
      <c r="B13111" t="s">
        <v>53</v>
      </c>
      <c r="E13111" t="s">
        <v>14511</v>
      </c>
      <c r="G13111" t="s">
        <v>235</v>
      </c>
      <c r="H13111" t="s">
        <v>236</v>
      </c>
      <c r="I13111" t="s">
        <v>14512</v>
      </c>
      <c r="J13111">
        <v>2015</v>
      </c>
      <c r="K13111">
        <v>9400</v>
      </c>
      <c r="L13111">
        <v>10</v>
      </c>
      <c r="M13111" t="s">
        <v>200</v>
      </c>
      <c r="N13111" t="s">
        <v>14479</v>
      </c>
      <c r="O13111" t="s">
        <v>9923</v>
      </c>
      <c r="P13111" t="s">
        <v>14513</v>
      </c>
    </row>
    <row r="13112" spans="1:16" x14ac:dyDescent="0.25">
      <c r="A13112">
        <v>164695</v>
      </c>
      <c r="B13112" t="s">
        <v>53</v>
      </c>
      <c r="E13112" t="s">
        <v>14514</v>
      </c>
      <c r="G13112" t="s">
        <v>235</v>
      </c>
      <c r="H13112" t="s">
        <v>236</v>
      </c>
      <c r="I13112" t="s">
        <v>14512</v>
      </c>
      <c r="J13112">
        <v>2015</v>
      </c>
      <c r="K13112">
        <v>9400</v>
      </c>
      <c r="L13112">
        <v>10</v>
      </c>
      <c r="M13112" t="s">
        <v>200</v>
      </c>
      <c r="N13112" t="s">
        <v>14479</v>
      </c>
      <c r="O13112" t="s">
        <v>9923</v>
      </c>
      <c r="P13112" t="s">
        <v>14515</v>
      </c>
    </row>
    <row r="13113" spans="1:16" x14ac:dyDescent="0.25">
      <c r="A13113">
        <v>164696</v>
      </c>
      <c r="B13113" t="s">
        <v>42</v>
      </c>
      <c r="E13113" t="s">
        <v>14516</v>
      </c>
      <c r="G13113" t="s">
        <v>235</v>
      </c>
      <c r="H13113" t="s">
        <v>236</v>
      </c>
      <c r="I13113" t="s">
        <v>13812</v>
      </c>
      <c r="J13113">
        <v>2015</v>
      </c>
      <c r="K13113">
        <v>9400</v>
      </c>
      <c r="L13113">
        <v>10</v>
      </c>
      <c r="M13113" t="s">
        <v>200</v>
      </c>
      <c r="N13113" t="s">
        <v>14479</v>
      </c>
      <c r="O13113" t="s">
        <v>9923</v>
      </c>
      <c r="P13113" t="s">
        <v>14517</v>
      </c>
    </row>
    <row r="13114" spans="1:16" x14ac:dyDescent="0.25">
      <c r="A13114">
        <v>164697</v>
      </c>
      <c r="B13114" t="s">
        <v>40</v>
      </c>
      <c r="E13114" t="s">
        <v>155</v>
      </c>
      <c r="G13114" t="s">
        <v>297</v>
      </c>
      <c r="H13114" t="s">
        <v>313</v>
      </c>
      <c r="I13114" t="s">
        <v>14518</v>
      </c>
      <c r="J13114">
        <v>2015</v>
      </c>
      <c r="K13114">
        <v>10800</v>
      </c>
      <c r="L13114">
        <v>8</v>
      </c>
      <c r="M13114" t="s">
        <v>200</v>
      </c>
      <c r="N13114" t="s">
        <v>14479</v>
      </c>
      <c r="O13114" t="s">
        <v>9923</v>
      </c>
      <c r="P13114" t="s">
        <v>14519</v>
      </c>
    </row>
    <row r="13115" spans="1:16" x14ac:dyDescent="0.25">
      <c r="A13115">
        <v>164698</v>
      </c>
      <c r="B13115" t="s">
        <v>40</v>
      </c>
      <c r="E13115" t="s">
        <v>14520</v>
      </c>
      <c r="G13115" t="s">
        <v>297</v>
      </c>
      <c r="H13115" t="s">
        <v>313</v>
      </c>
      <c r="I13115" t="s">
        <v>14518</v>
      </c>
      <c r="J13115">
        <v>2015</v>
      </c>
      <c r="K13115">
        <v>10800</v>
      </c>
      <c r="L13115">
        <v>8</v>
      </c>
      <c r="M13115" t="s">
        <v>200</v>
      </c>
      <c r="N13115" t="s">
        <v>14479</v>
      </c>
      <c r="O13115" t="s">
        <v>9923</v>
      </c>
      <c r="P13115" t="s">
        <v>14521</v>
      </c>
    </row>
    <row r="13116" spans="1:16" x14ac:dyDescent="0.25">
      <c r="A13116">
        <v>164699</v>
      </c>
      <c r="B13116" t="s">
        <v>40</v>
      </c>
      <c r="E13116" t="s">
        <v>14522</v>
      </c>
      <c r="G13116" t="s">
        <v>297</v>
      </c>
      <c r="H13116" t="s">
        <v>313</v>
      </c>
      <c r="I13116" t="s">
        <v>14523</v>
      </c>
      <c r="J13116">
        <v>2015</v>
      </c>
      <c r="K13116">
        <v>10000</v>
      </c>
      <c r="L13116">
        <v>8</v>
      </c>
      <c r="M13116" t="s">
        <v>200</v>
      </c>
      <c r="N13116" t="s">
        <v>14479</v>
      </c>
      <c r="O13116" t="s">
        <v>9923</v>
      </c>
      <c r="P13116" t="s">
        <v>14524</v>
      </c>
    </row>
    <row r="13117" spans="1:16" x14ac:dyDescent="0.25">
      <c r="A13117">
        <v>164700</v>
      </c>
      <c r="B13117" t="s">
        <v>40</v>
      </c>
      <c r="E13117" t="s">
        <v>14525</v>
      </c>
      <c r="G13117" t="s">
        <v>297</v>
      </c>
      <c r="H13117" t="s">
        <v>313</v>
      </c>
      <c r="I13117" t="s">
        <v>14523</v>
      </c>
      <c r="J13117">
        <v>2015</v>
      </c>
      <c r="K13117">
        <v>10000</v>
      </c>
      <c r="L13117">
        <v>8</v>
      </c>
      <c r="M13117" t="s">
        <v>200</v>
      </c>
      <c r="N13117" t="s">
        <v>14479</v>
      </c>
      <c r="O13117" t="s">
        <v>9923</v>
      </c>
      <c r="P13117" t="s">
        <v>14526</v>
      </c>
    </row>
    <row r="13118" spans="1:16" x14ac:dyDescent="0.25">
      <c r="A13118">
        <v>164701</v>
      </c>
      <c r="B13118" t="s">
        <v>40</v>
      </c>
      <c r="E13118" t="s">
        <v>14527</v>
      </c>
      <c r="G13118" t="s">
        <v>297</v>
      </c>
      <c r="H13118" t="s">
        <v>313</v>
      </c>
      <c r="I13118" t="s">
        <v>14523</v>
      </c>
      <c r="J13118">
        <v>2015</v>
      </c>
      <c r="K13118">
        <v>9400</v>
      </c>
      <c r="L13118">
        <v>8</v>
      </c>
      <c r="M13118" t="s">
        <v>200</v>
      </c>
      <c r="N13118" t="s">
        <v>14479</v>
      </c>
      <c r="O13118" t="s">
        <v>9923</v>
      </c>
      <c r="P13118" t="s">
        <v>14528</v>
      </c>
    </row>
    <row r="13119" spans="1:16" x14ac:dyDescent="0.25">
      <c r="A13119">
        <v>164702</v>
      </c>
      <c r="B13119" t="s">
        <v>40</v>
      </c>
      <c r="E13119" t="s">
        <v>14529</v>
      </c>
      <c r="G13119" t="s">
        <v>297</v>
      </c>
      <c r="H13119" t="s">
        <v>313</v>
      </c>
      <c r="I13119" t="s">
        <v>14518</v>
      </c>
      <c r="J13119">
        <v>2015</v>
      </c>
      <c r="K13119">
        <v>10300</v>
      </c>
      <c r="L13119">
        <v>8</v>
      </c>
      <c r="M13119" t="s">
        <v>200</v>
      </c>
      <c r="N13119" t="s">
        <v>14530</v>
      </c>
      <c r="O13119" t="s">
        <v>9923</v>
      </c>
      <c r="P13119" t="s">
        <v>14531</v>
      </c>
    </row>
    <row r="13120" spans="1:16" x14ac:dyDescent="0.25">
      <c r="A13120">
        <v>164703</v>
      </c>
      <c r="B13120" t="s">
        <v>40</v>
      </c>
      <c r="E13120" t="s">
        <v>14532</v>
      </c>
      <c r="G13120" t="s">
        <v>297</v>
      </c>
      <c r="H13120" t="s">
        <v>313</v>
      </c>
      <c r="I13120" t="s">
        <v>14518</v>
      </c>
      <c r="J13120">
        <v>2015</v>
      </c>
      <c r="K13120">
        <v>10800</v>
      </c>
      <c r="L13120">
        <v>8</v>
      </c>
      <c r="M13120" t="s">
        <v>200</v>
      </c>
      <c r="N13120" t="s">
        <v>14479</v>
      </c>
      <c r="O13120" t="s">
        <v>9923</v>
      </c>
      <c r="P13120" t="s">
        <v>14533</v>
      </c>
    </row>
    <row r="13121" spans="1:16" x14ac:dyDescent="0.25">
      <c r="A13121">
        <v>164704</v>
      </c>
      <c r="B13121" t="s">
        <v>40</v>
      </c>
      <c r="E13121" t="s">
        <v>14534</v>
      </c>
      <c r="G13121" t="s">
        <v>297</v>
      </c>
      <c r="H13121" t="s">
        <v>313</v>
      </c>
      <c r="I13121" t="s">
        <v>14518</v>
      </c>
      <c r="J13121">
        <v>2015</v>
      </c>
      <c r="K13121">
        <v>10000</v>
      </c>
      <c r="L13121">
        <v>8</v>
      </c>
      <c r="M13121" t="s">
        <v>200</v>
      </c>
      <c r="N13121" t="s">
        <v>14479</v>
      </c>
      <c r="O13121" t="s">
        <v>9923</v>
      </c>
      <c r="P13121" t="s">
        <v>14535</v>
      </c>
    </row>
    <row r="13122" spans="1:16" x14ac:dyDescent="0.25">
      <c r="A13122">
        <v>164705</v>
      </c>
      <c r="B13122" t="s">
        <v>40</v>
      </c>
      <c r="E13122" t="s">
        <v>14536</v>
      </c>
      <c r="G13122" t="s">
        <v>297</v>
      </c>
      <c r="H13122" t="s">
        <v>313</v>
      </c>
      <c r="I13122" t="s">
        <v>14518</v>
      </c>
      <c r="J13122">
        <v>2015</v>
      </c>
      <c r="K13122">
        <v>10000</v>
      </c>
      <c r="L13122">
        <v>8</v>
      </c>
      <c r="M13122" t="s">
        <v>200</v>
      </c>
      <c r="N13122" t="s">
        <v>14479</v>
      </c>
      <c r="O13122" t="s">
        <v>9923</v>
      </c>
      <c r="P13122" t="s">
        <v>14537</v>
      </c>
    </row>
    <row r="13123" spans="1:16" x14ac:dyDescent="0.25">
      <c r="A13123">
        <v>164706</v>
      </c>
      <c r="B13123" t="s">
        <v>40</v>
      </c>
      <c r="E13123" t="s">
        <v>14538</v>
      </c>
      <c r="G13123" t="s">
        <v>297</v>
      </c>
      <c r="H13123" t="s">
        <v>313</v>
      </c>
      <c r="I13123" t="s">
        <v>14518</v>
      </c>
      <c r="J13123">
        <v>2015</v>
      </c>
      <c r="K13123">
        <v>10000</v>
      </c>
      <c r="L13123">
        <v>8</v>
      </c>
      <c r="M13123" t="s">
        <v>200</v>
      </c>
      <c r="N13123" t="s">
        <v>14479</v>
      </c>
      <c r="O13123" t="s">
        <v>9923</v>
      </c>
      <c r="P13123" t="s">
        <v>14539</v>
      </c>
    </row>
    <row r="13124" spans="1:16" x14ac:dyDescent="0.25">
      <c r="A13124">
        <v>164707</v>
      </c>
      <c r="B13124" t="s">
        <v>40</v>
      </c>
      <c r="E13124" t="s">
        <v>14540</v>
      </c>
      <c r="G13124" t="s">
        <v>297</v>
      </c>
      <c r="H13124" t="s">
        <v>313</v>
      </c>
      <c r="I13124" t="s">
        <v>14518</v>
      </c>
      <c r="J13124">
        <v>2015</v>
      </c>
      <c r="K13124">
        <v>10800</v>
      </c>
      <c r="L13124">
        <v>8</v>
      </c>
      <c r="M13124" t="s">
        <v>200</v>
      </c>
      <c r="N13124" t="s">
        <v>14479</v>
      </c>
      <c r="O13124" t="s">
        <v>9923</v>
      </c>
      <c r="P13124" t="s">
        <v>14541</v>
      </c>
    </row>
    <row r="13125" spans="1:16" ht="45" x14ac:dyDescent="0.25">
      <c r="A13125">
        <v>164708</v>
      </c>
      <c r="B13125" t="s">
        <v>40</v>
      </c>
      <c r="E13125" s="18" t="s">
        <v>14542</v>
      </c>
      <c r="G13125" t="s">
        <v>297</v>
      </c>
      <c r="H13125" t="s">
        <v>313</v>
      </c>
      <c r="I13125" t="s">
        <v>14523</v>
      </c>
      <c r="J13125">
        <v>2015</v>
      </c>
      <c r="K13125">
        <v>10000</v>
      </c>
      <c r="L13125">
        <v>8</v>
      </c>
      <c r="M13125" t="s">
        <v>200</v>
      </c>
      <c r="N13125" t="s">
        <v>14479</v>
      </c>
      <c r="O13125" t="s">
        <v>9923</v>
      </c>
      <c r="P13125" t="s">
        <v>14543</v>
      </c>
    </row>
    <row r="13126" spans="1:16" x14ac:dyDescent="0.25">
      <c r="A13126">
        <v>164709</v>
      </c>
      <c r="B13126" t="s">
        <v>40</v>
      </c>
      <c r="E13126" t="s">
        <v>14544</v>
      </c>
      <c r="G13126" t="s">
        <v>297</v>
      </c>
      <c r="H13126" t="s">
        <v>313</v>
      </c>
      <c r="I13126" t="s">
        <v>14518</v>
      </c>
      <c r="J13126">
        <v>2015</v>
      </c>
      <c r="K13126">
        <v>10000</v>
      </c>
      <c r="L13126">
        <v>8</v>
      </c>
      <c r="M13126" t="s">
        <v>200</v>
      </c>
      <c r="N13126" t="s">
        <v>14479</v>
      </c>
      <c r="O13126" t="s">
        <v>9923</v>
      </c>
      <c r="P13126" t="s">
        <v>14545</v>
      </c>
    </row>
    <row r="13127" spans="1:16" x14ac:dyDescent="0.25">
      <c r="A13127">
        <v>164710</v>
      </c>
      <c r="B13127" t="s">
        <v>40</v>
      </c>
      <c r="E13127" t="s">
        <v>14546</v>
      </c>
      <c r="G13127" t="s">
        <v>297</v>
      </c>
      <c r="H13127" t="s">
        <v>313</v>
      </c>
      <c r="I13127" t="s">
        <v>14518</v>
      </c>
      <c r="J13127">
        <v>2015</v>
      </c>
      <c r="K13127">
        <v>10000</v>
      </c>
      <c r="L13127">
        <v>8</v>
      </c>
      <c r="M13127" t="s">
        <v>200</v>
      </c>
      <c r="N13127" t="s">
        <v>14479</v>
      </c>
      <c r="O13127" t="s">
        <v>9923</v>
      </c>
      <c r="P13127" t="s">
        <v>14547</v>
      </c>
    </row>
    <row r="13128" spans="1:16" x14ac:dyDescent="0.25">
      <c r="A13128">
        <v>164711</v>
      </c>
      <c r="B13128" t="s">
        <v>40</v>
      </c>
      <c r="E13128" t="s">
        <v>14548</v>
      </c>
      <c r="G13128" t="s">
        <v>297</v>
      </c>
      <c r="H13128" t="s">
        <v>313</v>
      </c>
      <c r="I13128" t="s">
        <v>14518</v>
      </c>
      <c r="J13128">
        <v>2015</v>
      </c>
      <c r="K13128">
        <v>10300</v>
      </c>
      <c r="L13128">
        <v>8</v>
      </c>
      <c r="M13128" t="s">
        <v>200</v>
      </c>
      <c r="N13128" t="s">
        <v>14479</v>
      </c>
      <c r="O13128" t="s">
        <v>9923</v>
      </c>
      <c r="P13128" t="s">
        <v>14549</v>
      </c>
    </row>
    <row r="13129" spans="1:16" x14ac:dyDescent="0.25">
      <c r="A13129">
        <v>164712</v>
      </c>
      <c r="B13129" t="s">
        <v>41</v>
      </c>
      <c r="E13129" t="s">
        <v>14550</v>
      </c>
      <c r="G13129" t="s">
        <v>235</v>
      </c>
      <c r="H13129" t="s">
        <v>294</v>
      </c>
      <c r="I13129" t="s">
        <v>13699</v>
      </c>
      <c r="J13129">
        <v>2015</v>
      </c>
      <c r="K13129">
        <v>9400</v>
      </c>
      <c r="L13129">
        <v>10</v>
      </c>
      <c r="M13129" t="s">
        <v>200</v>
      </c>
      <c r="N13129" t="s">
        <v>14479</v>
      </c>
      <c r="O13129" t="s">
        <v>9923</v>
      </c>
      <c r="P13129" t="s">
        <v>14551</v>
      </c>
    </row>
    <row r="13130" spans="1:16" x14ac:dyDescent="0.25">
      <c r="A13130">
        <v>164714</v>
      </c>
      <c r="B13130" t="s">
        <v>345</v>
      </c>
      <c r="E13130" t="s">
        <v>14552</v>
      </c>
      <c r="G13130" t="s">
        <v>2519</v>
      </c>
      <c r="H13130" t="s">
        <v>14553</v>
      </c>
      <c r="I13130" t="s">
        <v>14554</v>
      </c>
      <c r="J13130">
        <v>2004</v>
      </c>
      <c r="K13130">
        <v>51435</v>
      </c>
      <c r="L13130">
        <v>31</v>
      </c>
      <c r="M13130" t="s">
        <v>200</v>
      </c>
      <c r="N13130" t="s">
        <v>14475</v>
      </c>
      <c r="O13130" t="s">
        <v>202</v>
      </c>
      <c r="P13130" t="s">
        <v>14555</v>
      </c>
    </row>
    <row r="13131" spans="1:16" x14ac:dyDescent="0.25">
      <c r="A13131">
        <v>164715</v>
      </c>
      <c r="B13131" t="s">
        <v>345</v>
      </c>
      <c r="E13131" t="s">
        <v>14552</v>
      </c>
      <c r="G13131" t="s">
        <v>2519</v>
      </c>
      <c r="H13131" t="s">
        <v>14556</v>
      </c>
      <c r="I13131" t="s">
        <v>14557</v>
      </c>
      <c r="J13131">
        <v>2004</v>
      </c>
      <c r="K13131">
        <v>45532</v>
      </c>
      <c r="L13131">
        <v>31</v>
      </c>
      <c r="M13131" t="s">
        <v>200</v>
      </c>
      <c r="N13131" t="s">
        <v>14475</v>
      </c>
      <c r="O13131" t="s">
        <v>202</v>
      </c>
      <c r="P13131" t="s">
        <v>14558</v>
      </c>
    </row>
    <row r="13132" spans="1:16" x14ac:dyDescent="0.25">
      <c r="A13132">
        <v>164716</v>
      </c>
      <c r="B13132" t="s">
        <v>345</v>
      </c>
      <c r="E13132" t="s">
        <v>14552</v>
      </c>
      <c r="G13132" t="s">
        <v>2519</v>
      </c>
      <c r="H13132" t="s">
        <v>14559</v>
      </c>
      <c r="I13132" t="s">
        <v>14560</v>
      </c>
      <c r="J13132">
        <v>2004</v>
      </c>
      <c r="K13132">
        <v>4361</v>
      </c>
      <c r="L13132">
        <v>31</v>
      </c>
      <c r="M13132" t="s">
        <v>200</v>
      </c>
      <c r="N13132" t="s">
        <v>14475</v>
      </c>
      <c r="O13132" t="s">
        <v>202</v>
      </c>
      <c r="P13132" t="s">
        <v>14561</v>
      </c>
    </row>
    <row r="13133" spans="1:16" x14ac:dyDescent="0.25">
      <c r="A13133">
        <v>164717</v>
      </c>
      <c r="B13133" t="s">
        <v>345</v>
      </c>
      <c r="E13133" t="s">
        <v>14552</v>
      </c>
      <c r="G13133" t="s">
        <v>8311</v>
      </c>
      <c r="H13133" t="s">
        <v>14562</v>
      </c>
      <c r="I13133" t="s">
        <v>14563</v>
      </c>
      <c r="J13133">
        <v>2004</v>
      </c>
      <c r="K13133">
        <v>38953</v>
      </c>
      <c r="L13133">
        <v>7</v>
      </c>
      <c r="M13133" t="s">
        <v>200</v>
      </c>
      <c r="N13133" t="s">
        <v>14475</v>
      </c>
      <c r="O13133" t="s">
        <v>202</v>
      </c>
      <c r="P13133" t="s">
        <v>14564</v>
      </c>
    </row>
    <row r="13134" spans="1:16" x14ac:dyDescent="0.25">
      <c r="A13134">
        <v>164718</v>
      </c>
      <c r="B13134" t="s">
        <v>345</v>
      </c>
      <c r="E13134" t="s">
        <v>14552</v>
      </c>
      <c r="G13134" t="s">
        <v>9531</v>
      </c>
      <c r="H13134" t="s">
        <v>14565</v>
      </c>
      <c r="I13134" t="s">
        <v>14566</v>
      </c>
      <c r="J13134">
        <v>2017</v>
      </c>
      <c r="K13134">
        <v>252151</v>
      </c>
      <c r="L13134">
        <v>15</v>
      </c>
      <c r="M13134" t="s">
        <v>200</v>
      </c>
      <c r="N13134" t="s">
        <v>14475</v>
      </c>
      <c r="O13134" t="s">
        <v>202</v>
      </c>
      <c r="P13134" t="s">
        <v>14567</v>
      </c>
    </row>
    <row r="13135" spans="1:16" x14ac:dyDescent="0.25">
      <c r="A13135">
        <v>164719</v>
      </c>
      <c r="B13135" t="s">
        <v>345</v>
      </c>
      <c r="E13135" t="s">
        <v>14552</v>
      </c>
      <c r="G13135" t="s">
        <v>9531</v>
      </c>
      <c r="H13135" t="s">
        <v>9587</v>
      </c>
      <c r="I13135" t="s">
        <v>9588</v>
      </c>
      <c r="J13135">
        <v>2018</v>
      </c>
      <c r="K13135">
        <v>14200</v>
      </c>
      <c r="L13135">
        <v>15</v>
      </c>
      <c r="M13135" t="s">
        <v>200</v>
      </c>
      <c r="N13135" t="s">
        <v>14475</v>
      </c>
      <c r="O13135" t="s">
        <v>202</v>
      </c>
      <c r="P13135" t="s">
        <v>14568</v>
      </c>
    </row>
    <row r="13136" spans="1:16" x14ac:dyDescent="0.25">
      <c r="A13136">
        <v>164720</v>
      </c>
      <c r="B13136" t="s">
        <v>345</v>
      </c>
      <c r="E13136" t="s">
        <v>14552</v>
      </c>
      <c r="G13136" t="s">
        <v>2519</v>
      </c>
      <c r="H13136" t="s">
        <v>198</v>
      </c>
      <c r="I13136" t="s">
        <v>14569</v>
      </c>
      <c r="J13136">
        <v>2004</v>
      </c>
      <c r="K13136">
        <v>2443</v>
      </c>
      <c r="L13136">
        <v>31</v>
      </c>
      <c r="M13136" t="s">
        <v>200</v>
      </c>
      <c r="N13136" t="s">
        <v>14475</v>
      </c>
      <c r="O13136" t="s">
        <v>202</v>
      </c>
      <c r="P13136" t="s">
        <v>14570</v>
      </c>
    </row>
    <row r="13137" spans="1:16" x14ac:dyDescent="0.25">
      <c r="A13137">
        <v>164721</v>
      </c>
      <c r="B13137" t="s">
        <v>345</v>
      </c>
      <c r="E13137" t="s">
        <v>14552</v>
      </c>
      <c r="G13137" t="s">
        <v>245</v>
      </c>
      <c r="H13137" t="s">
        <v>14571</v>
      </c>
      <c r="I13137" t="s">
        <v>14572</v>
      </c>
      <c r="J13137">
        <v>2018</v>
      </c>
      <c r="K13137">
        <v>801580</v>
      </c>
      <c r="L13137">
        <v>35</v>
      </c>
      <c r="M13137" t="s">
        <v>200</v>
      </c>
      <c r="N13137" t="s">
        <v>14475</v>
      </c>
      <c r="O13137" t="s">
        <v>202</v>
      </c>
      <c r="P13137" t="s">
        <v>14573</v>
      </c>
    </row>
    <row r="13138" spans="1:16" x14ac:dyDescent="0.25">
      <c r="A13138">
        <v>164722</v>
      </c>
      <c r="B13138" t="s">
        <v>345</v>
      </c>
      <c r="E13138" t="s">
        <v>14552</v>
      </c>
      <c r="G13138" t="s">
        <v>245</v>
      </c>
      <c r="H13138" t="s">
        <v>14571</v>
      </c>
      <c r="I13138" t="s">
        <v>14572</v>
      </c>
      <c r="J13138">
        <v>2018</v>
      </c>
      <c r="K13138">
        <v>63073</v>
      </c>
      <c r="L13138">
        <v>35</v>
      </c>
      <c r="M13138" t="s">
        <v>200</v>
      </c>
      <c r="N13138" t="s">
        <v>14475</v>
      </c>
      <c r="O13138" t="s">
        <v>202</v>
      </c>
      <c r="P13138" t="s">
        <v>14574</v>
      </c>
    </row>
    <row r="13139" spans="1:16" x14ac:dyDescent="0.25">
      <c r="A13139">
        <v>164723</v>
      </c>
      <c r="B13139" t="s">
        <v>345</v>
      </c>
      <c r="E13139" t="s">
        <v>14552</v>
      </c>
      <c r="G13139" t="s">
        <v>245</v>
      </c>
      <c r="H13139" t="s">
        <v>14575</v>
      </c>
      <c r="I13139" t="s">
        <v>14576</v>
      </c>
      <c r="J13139">
        <v>2018</v>
      </c>
      <c r="K13139">
        <v>15984</v>
      </c>
      <c r="L13139">
        <v>35</v>
      </c>
      <c r="M13139" t="s">
        <v>200</v>
      </c>
      <c r="N13139" t="s">
        <v>14475</v>
      </c>
      <c r="O13139" t="s">
        <v>202</v>
      </c>
      <c r="P13139" t="s">
        <v>14577</v>
      </c>
    </row>
    <row r="13140" spans="1:16" x14ac:dyDescent="0.25">
      <c r="A13140">
        <v>164724</v>
      </c>
      <c r="B13140" t="s">
        <v>345</v>
      </c>
      <c r="E13140" t="s">
        <v>14552</v>
      </c>
      <c r="G13140" t="s">
        <v>245</v>
      </c>
      <c r="H13140" t="s">
        <v>14578</v>
      </c>
      <c r="I13140" t="s">
        <v>14579</v>
      </c>
      <c r="J13140">
        <v>2018</v>
      </c>
      <c r="K13140">
        <v>1068992</v>
      </c>
      <c r="L13140">
        <v>35</v>
      </c>
      <c r="M13140" t="s">
        <v>200</v>
      </c>
      <c r="N13140" t="s">
        <v>14475</v>
      </c>
      <c r="O13140" t="s">
        <v>202</v>
      </c>
      <c r="P13140" t="s">
        <v>14580</v>
      </c>
    </row>
    <row r="13141" spans="1:16" x14ac:dyDescent="0.25">
      <c r="A13141">
        <v>164725</v>
      </c>
      <c r="B13141" t="s">
        <v>345</v>
      </c>
      <c r="E13141" t="s">
        <v>14552</v>
      </c>
      <c r="G13141" t="s">
        <v>3297</v>
      </c>
      <c r="H13141" t="s">
        <v>14581</v>
      </c>
      <c r="I13141" t="s">
        <v>14582</v>
      </c>
      <c r="J13141">
        <v>2018</v>
      </c>
      <c r="K13141">
        <v>2769646</v>
      </c>
      <c r="L13141">
        <v>39</v>
      </c>
      <c r="M13141" t="s">
        <v>200</v>
      </c>
      <c r="N13141" t="s">
        <v>14475</v>
      </c>
      <c r="O13141" t="s">
        <v>202</v>
      </c>
      <c r="P13141" t="s">
        <v>14583</v>
      </c>
    </row>
    <row r="13142" spans="1:16" x14ac:dyDescent="0.25">
      <c r="A13142">
        <v>164726</v>
      </c>
      <c r="B13142" t="s">
        <v>345</v>
      </c>
      <c r="E13142" t="s">
        <v>14552</v>
      </c>
      <c r="G13142" t="s">
        <v>1517</v>
      </c>
      <c r="H13142" t="s">
        <v>14584</v>
      </c>
      <c r="I13142" t="s">
        <v>14585</v>
      </c>
      <c r="J13142">
        <v>2018</v>
      </c>
      <c r="K13142">
        <v>40000</v>
      </c>
      <c r="L13142">
        <v>37</v>
      </c>
      <c r="M13142" t="s">
        <v>200</v>
      </c>
      <c r="N13142" t="s">
        <v>14475</v>
      </c>
      <c r="O13142" t="s">
        <v>202</v>
      </c>
      <c r="P13142" t="s">
        <v>14586</v>
      </c>
    </row>
    <row r="13143" spans="1:16" x14ac:dyDescent="0.25">
      <c r="A13143">
        <v>164727</v>
      </c>
      <c r="B13143" t="s">
        <v>345</v>
      </c>
      <c r="E13143" t="s">
        <v>14552</v>
      </c>
      <c r="G13143" t="s">
        <v>1517</v>
      </c>
      <c r="H13143" t="s">
        <v>14584</v>
      </c>
      <c r="I13143" t="s">
        <v>14585</v>
      </c>
      <c r="J13143">
        <v>2018</v>
      </c>
      <c r="K13143">
        <v>120000</v>
      </c>
      <c r="L13143">
        <v>37</v>
      </c>
      <c r="M13143" t="s">
        <v>200</v>
      </c>
      <c r="N13143" t="s">
        <v>14475</v>
      </c>
      <c r="O13143" t="s">
        <v>202</v>
      </c>
      <c r="P13143" t="s">
        <v>14587</v>
      </c>
    </row>
    <row r="13144" spans="1:16" x14ac:dyDescent="0.25">
      <c r="A13144">
        <v>164728</v>
      </c>
      <c r="B13144" t="s">
        <v>345</v>
      </c>
      <c r="E13144" t="s">
        <v>14552</v>
      </c>
      <c r="G13144" t="s">
        <v>1517</v>
      </c>
      <c r="H13144" t="s">
        <v>14049</v>
      </c>
      <c r="I13144" t="s">
        <v>14050</v>
      </c>
      <c r="J13144">
        <v>2018</v>
      </c>
      <c r="K13144">
        <v>1575361</v>
      </c>
      <c r="L13144">
        <v>37</v>
      </c>
      <c r="M13144" t="s">
        <v>200</v>
      </c>
      <c r="N13144" t="s">
        <v>14475</v>
      </c>
      <c r="O13144" t="s">
        <v>202</v>
      </c>
      <c r="P13144" t="s">
        <v>14588</v>
      </c>
    </row>
    <row r="13145" spans="1:16" x14ac:dyDescent="0.25">
      <c r="A13145">
        <v>164730</v>
      </c>
      <c r="B13145" t="s">
        <v>40</v>
      </c>
      <c r="E13145" t="s">
        <v>14589</v>
      </c>
      <c r="G13145" t="s">
        <v>220</v>
      </c>
      <c r="H13145" t="s">
        <v>198</v>
      </c>
      <c r="I13145" t="s">
        <v>14486</v>
      </c>
      <c r="J13145">
        <v>2015</v>
      </c>
      <c r="K13145">
        <v>10000</v>
      </c>
      <c r="L13145">
        <v>6</v>
      </c>
      <c r="M13145" t="s">
        <v>200</v>
      </c>
      <c r="N13145" t="s">
        <v>14479</v>
      </c>
      <c r="O13145" t="s">
        <v>9923</v>
      </c>
      <c r="P13145" t="s">
        <v>14590</v>
      </c>
    </row>
    <row r="13146" spans="1:16" x14ac:dyDescent="0.25">
      <c r="A13146">
        <v>164731</v>
      </c>
      <c r="B13146" t="s">
        <v>41</v>
      </c>
      <c r="E13146" t="s">
        <v>14591</v>
      </c>
      <c r="G13146" t="s">
        <v>235</v>
      </c>
      <c r="H13146" t="s">
        <v>294</v>
      </c>
      <c r="I13146" t="s">
        <v>13699</v>
      </c>
      <c r="J13146">
        <v>2015</v>
      </c>
      <c r="K13146">
        <v>9400</v>
      </c>
      <c r="L13146">
        <v>10</v>
      </c>
      <c r="M13146" t="s">
        <v>200</v>
      </c>
      <c r="N13146" t="s">
        <v>14479</v>
      </c>
      <c r="O13146" t="s">
        <v>9923</v>
      </c>
      <c r="P13146" t="s">
        <v>14592</v>
      </c>
    </row>
    <row r="13147" spans="1:16" x14ac:dyDescent="0.25">
      <c r="A13147">
        <v>164732</v>
      </c>
      <c r="B13147" t="s">
        <v>41</v>
      </c>
      <c r="E13147" t="s">
        <v>14593</v>
      </c>
      <c r="G13147" t="s">
        <v>235</v>
      </c>
      <c r="H13147" t="s">
        <v>294</v>
      </c>
      <c r="I13147" t="s">
        <v>13699</v>
      </c>
      <c r="J13147">
        <v>2015</v>
      </c>
      <c r="K13147">
        <v>9400</v>
      </c>
      <c r="L13147">
        <v>10</v>
      </c>
      <c r="M13147" t="s">
        <v>200</v>
      </c>
      <c r="N13147" t="s">
        <v>14479</v>
      </c>
      <c r="O13147" t="s">
        <v>9923</v>
      </c>
      <c r="P13147" t="s">
        <v>14594</v>
      </c>
    </row>
    <row r="13148" spans="1:16" x14ac:dyDescent="0.25">
      <c r="A13148">
        <v>164733</v>
      </c>
      <c r="B13148" t="s">
        <v>41</v>
      </c>
      <c r="E13148" t="s">
        <v>14595</v>
      </c>
      <c r="G13148" t="s">
        <v>235</v>
      </c>
      <c r="H13148" t="s">
        <v>294</v>
      </c>
      <c r="I13148" t="s">
        <v>13699</v>
      </c>
      <c r="J13148">
        <v>2015</v>
      </c>
      <c r="K13148">
        <v>8900</v>
      </c>
      <c r="L13148">
        <v>10</v>
      </c>
      <c r="M13148" t="s">
        <v>200</v>
      </c>
      <c r="N13148" t="s">
        <v>14479</v>
      </c>
      <c r="O13148" t="s">
        <v>9923</v>
      </c>
      <c r="P13148" t="s">
        <v>14596</v>
      </c>
    </row>
    <row r="13149" spans="1:16" x14ac:dyDescent="0.25">
      <c r="A13149">
        <v>164734</v>
      </c>
      <c r="B13149" t="s">
        <v>41</v>
      </c>
      <c r="E13149" t="s">
        <v>14597</v>
      </c>
      <c r="G13149" t="s">
        <v>235</v>
      </c>
      <c r="H13149" t="s">
        <v>294</v>
      </c>
      <c r="I13149" t="s">
        <v>13699</v>
      </c>
      <c r="J13149">
        <v>2015</v>
      </c>
      <c r="K13149">
        <v>8900</v>
      </c>
      <c r="L13149">
        <v>10</v>
      </c>
      <c r="M13149" t="s">
        <v>200</v>
      </c>
      <c r="N13149" t="s">
        <v>14479</v>
      </c>
      <c r="O13149" t="s">
        <v>9923</v>
      </c>
      <c r="P13149" t="s">
        <v>14598</v>
      </c>
    </row>
    <row r="13150" spans="1:16" x14ac:dyDescent="0.25">
      <c r="A13150">
        <v>164735</v>
      </c>
      <c r="B13150" t="s">
        <v>41</v>
      </c>
      <c r="E13150" t="s">
        <v>14599</v>
      </c>
      <c r="G13150" t="s">
        <v>235</v>
      </c>
      <c r="H13150" t="s">
        <v>294</v>
      </c>
      <c r="I13150" t="s">
        <v>13699</v>
      </c>
      <c r="J13150">
        <v>2015</v>
      </c>
      <c r="K13150">
        <v>8900</v>
      </c>
      <c r="L13150">
        <v>10</v>
      </c>
      <c r="M13150" t="s">
        <v>200</v>
      </c>
      <c r="N13150" t="s">
        <v>14479</v>
      </c>
      <c r="O13150" t="s">
        <v>9923</v>
      </c>
      <c r="P13150" t="s">
        <v>14600</v>
      </c>
    </row>
    <row r="13151" spans="1:16" x14ac:dyDescent="0.25">
      <c r="A13151">
        <v>164736</v>
      </c>
      <c r="B13151" t="s">
        <v>41</v>
      </c>
      <c r="E13151" t="s">
        <v>14601</v>
      </c>
      <c r="G13151" t="s">
        <v>235</v>
      </c>
      <c r="H13151" t="s">
        <v>294</v>
      </c>
      <c r="I13151" t="s">
        <v>13699</v>
      </c>
      <c r="J13151">
        <v>2015</v>
      </c>
      <c r="K13151">
        <v>8900</v>
      </c>
      <c r="L13151">
        <v>10</v>
      </c>
      <c r="M13151" t="s">
        <v>200</v>
      </c>
      <c r="N13151" t="s">
        <v>14479</v>
      </c>
      <c r="O13151" t="s">
        <v>9923</v>
      </c>
      <c r="P13151" t="s">
        <v>14602</v>
      </c>
    </row>
    <row r="13152" spans="1:16" x14ac:dyDescent="0.25">
      <c r="A13152">
        <v>164737</v>
      </c>
      <c r="B13152" t="s">
        <v>41</v>
      </c>
      <c r="E13152" t="s">
        <v>14603</v>
      </c>
      <c r="G13152" t="s">
        <v>235</v>
      </c>
      <c r="H13152" t="s">
        <v>294</v>
      </c>
      <c r="I13152" t="s">
        <v>13699</v>
      </c>
      <c r="J13152">
        <v>2015</v>
      </c>
      <c r="K13152">
        <v>8900</v>
      </c>
      <c r="L13152">
        <v>10</v>
      </c>
      <c r="M13152" t="s">
        <v>200</v>
      </c>
      <c r="N13152" t="s">
        <v>14479</v>
      </c>
      <c r="O13152" t="s">
        <v>9923</v>
      </c>
      <c r="P13152" t="s">
        <v>14604</v>
      </c>
    </row>
    <row r="13153" spans="1:16" x14ac:dyDescent="0.25">
      <c r="A13153">
        <v>164738</v>
      </c>
      <c r="B13153" t="s">
        <v>41</v>
      </c>
      <c r="E13153" t="s">
        <v>14605</v>
      </c>
      <c r="G13153" t="s">
        <v>235</v>
      </c>
      <c r="H13153" t="s">
        <v>294</v>
      </c>
      <c r="I13153" t="s">
        <v>13699</v>
      </c>
      <c r="J13153">
        <v>2015</v>
      </c>
      <c r="K13153">
        <v>8900</v>
      </c>
      <c r="L13153">
        <v>10</v>
      </c>
      <c r="M13153" t="s">
        <v>200</v>
      </c>
      <c r="N13153" t="s">
        <v>14479</v>
      </c>
      <c r="O13153" t="s">
        <v>9923</v>
      </c>
      <c r="P13153" t="s">
        <v>14606</v>
      </c>
    </row>
    <row r="13154" spans="1:16" x14ac:dyDescent="0.25">
      <c r="A13154">
        <v>164739</v>
      </c>
      <c r="B13154" t="s">
        <v>41</v>
      </c>
      <c r="E13154" t="s">
        <v>14607</v>
      </c>
      <c r="G13154" t="s">
        <v>235</v>
      </c>
      <c r="H13154" t="s">
        <v>294</v>
      </c>
      <c r="I13154" t="s">
        <v>13699</v>
      </c>
      <c r="J13154">
        <v>2015</v>
      </c>
      <c r="K13154">
        <v>8900</v>
      </c>
      <c r="L13154">
        <v>10</v>
      </c>
      <c r="M13154" t="s">
        <v>200</v>
      </c>
      <c r="N13154" t="s">
        <v>14479</v>
      </c>
      <c r="O13154" t="s">
        <v>9923</v>
      </c>
      <c r="P13154" t="s">
        <v>14608</v>
      </c>
    </row>
    <row r="13155" spans="1:16" x14ac:dyDescent="0.25">
      <c r="A13155">
        <v>164740</v>
      </c>
      <c r="B13155" t="s">
        <v>41</v>
      </c>
      <c r="E13155" t="s">
        <v>14609</v>
      </c>
      <c r="G13155" t="s">
        <v>235</v>
      </c>
      <c r="H13155" t="s">
        <v>294</v>
      </c>
      <c r="I13155" t="s">
        <v>13699</v>
      </c>
      <c r="J13155">
        <v>2015</v>
      </c>
      <c r="K13155">
        <v>8900</v>
      </c>
      <c r="L13155">
        <v>10</v>
      </c>
      <c r="M13155" t="s">
        <v>200</v>
      </c>
      <c r="N13155" t="s">
        <v>14479</v>
      </c>
      <c r="O13155" t="s">
        <v>9923</v>
      </c>
      <c r="P13155" t="s">
        <v>14610</v>
      </c>
    </row>
    <row r="13156" spans="1:16" x14ac:dyDescent="0.25">
      <c r="A13156">
        <v>164741</v>
      </c>
      <c r="B13156" t="s">
        <v>62</v>
      </c>
      <c r="E13156" t="s">
        <v>14611</v>
      </c>
      <c r="G13156" t="s">
        <v>235</v>
      </c>
      <c r="H13156" t="s">
        <v>294</v>
      </c>
      <c r="I13156" t="s">
        <v>13699</v>
      </c>
      <c r="J13156">
        <v>2015</v>
      </c>
      <c r="K13156">
        <v>10000</v>
      </c>
      <c r="L13156">
        <v>10</v>
      </c>
      <c r="M13156" t="s">
        <v>200</v>
      </c>
      <c r="N13156" t="s">
        <v>14479</v>
      </c>
      <c r="O13156" t="s">
        <v>9923</v>
      </c>
      <c r="P13156" t="s">
        <v>14612</v>
      </c>
    </row>
    <row r="13157" spans="1:16" x14ac:dyDescent="0.25">
      <c r="A13157">
        <v>164742</v>
      </c>
      <c r="B13157" t="s">
        <v>62</v>
      </c>
      <c r="E13157" t="s">
        <v>14613</v>
      </c>
      <c r="G13157" t="s">
        <v>235</v>
      </c>
      <c r="H13157" t="s">
        <v>294</v>
      </c>
      <c r="I13157" t="s">
        <v>13699</v>
      </c>
      <c r="J13157">
        <v>2015</v>
      </c>
      <c r="K13157">
        <v>10000</v>
      </c>
      <c r="L13157">
        <v>10</v>
      </c>
      <c r="M13157" t="s">
        <v>200</v>
      </c>
      <c r="N13157" t="s">
        <v>14479</v>
      </c>
      <c r="O13157" t="s">
        <v>9923</v>
      </c>
      <c r="P13157" t="s">
        <v>14614</v>
      </c>
    </row>
    <row r="13158" spans="1:16" x14ac:dyDescent="0.25">
      <c r="A13158">
        <v>164743</v>
      </c>
      <c r="B13158" t="s">
        <v>62</v>
      </c>
      <c r="E13158" t="s">
        <v>14615</v>
      </c>
      <c r="G13158" t="s">
        <v>235</v>
      </c>
      <c r="H13158" t="s">
        <v>294</v>
      </c>
      <c r="I13158" t="s">
        <v>13699</v>
      </c>
      <c r="J13158">
        <v>2015</v>
      </c>
      <c r="K13158">
        <v>10000</v>
      </c>
      <c r="L13158">
        <v>10</v>
      </c>
      <c r="M13158" t="s">
        <v>200</v>
      </c>
      <c r="N13158" t="s">
        <v>14479</v>
      </c>
      <c r="O13158" t="s">
        <v>9923</v>
      </c>
      <c r="P13158" t="s">
        <v>14616</v>
      </c>
    </row>
    <row r="13159" spans="1:16" x14ac:dyDescent="0.25">
      <c r="A13159">
        <v>164744</v>
      </c>
      <c r="B13159" t="s">
        <v>62</v>
      </c>
      <c r="E13159" t="s">
        <v>14617</v>
      </c>
      <c r="G13159" t="s">
        <v>235</v>
      </c>
      <c r="H13159" t="s">
        <v>294</v>
      </c>
      <c r="I13159" t="s">
        <v>13699</v>
      </c>
      <c r="J13159">
        <v>2015</v>
      </c>
      <c r="K13159">
        <v>10000</v>
      </c>
      <c r="L13159">
        <v>10</v>
      </c>
      <c r="M13159" t="s">
        <v>200</v>
      </c>
      <c r="N13159" t="s">
        <v>14479</v>
      </c>
      <c r="O13159" t="s">
        <v>9923</v>
      </c>
      <c r="P13159" t="s">
        <v>14618</v>
      </c>
    </row>
    <row r="13160" spans="1:16" x14ac:dyDescent="0.25">
      <c r="A13160">
        <v>164745</v>
      </c>
      <c r="B13160" t="s">
        <v>62</v>
      </c>
      <c r="E13160" t="s">
        <v>14619</v>
      </c>
      <c r="G13160" t="s">
        <v>235</v>
      </c>
      <c r="H13160" t="s">
        <v>294</v>
      </c>
      <c r="I13160" t="s">
        <v>13699</v>
      </c>
      <c r="J13160">
        <v>2015</v>
      </c>
      <c r="K13160">
        <v>10000</v>
      </c>
      <c r="L13160">
        <v>10</v>
      </c>
      <c r="M13160" t="s">
        <v>200</v>
      </c>
      <c r="N13160" t="s">
        <v>14479</v>
      </c>
      <c r="O13160" t="s">
        <v>9923</v>
      </c>
      <c r="P13160" t="s">
        <v>14620</v>
      </c>
    </row>
    <row r="13161" spans="1:16" x14ac:dyDescent="0.25">
      <c r="A13161">
        <v>164746</v>
      </c>
      <c r="B13161" t="s">
        <v>62</v>
      </c>
      <c r="E13161" t="s">
        <v>14621</v>
      </c>
      <c r="G13161" t="s">
        <v>235</v>
      </c>
      <c r="H13161" t="s">
        <v>294</v>
      </c>
      <c r="I13161" t="s">
        <v>13699</v>
      </c>
      <c r="J13161">
        <v>2015</v>
      </c>
      <c r="K13161">
        <v>10000</v>
      </c>
      <c r="L13161">
        <v>10</v>
      </c>
      <c r="M13161" t="s">
        <v>200</v>
      </c>
      <c r="N13161" t="s">
        <v>14479</v>
      </c>
      <c r="O13161" t="s">
        <v>9923</v>
      </c>
      <c r="P13161" t="s">
        <v>14622</v>
      </c>
    </row>
    <row r="13162" spans="1:16" x14ac:dyDescent="0.25">
      <c r="A13162">
        <v>164747</v>
      </c>
      <c r="B13162" t="s">
        <v>62</v>
      </c>
      <c r="E13162" t="s">
        <v>14623</v>
      </c>
      <c r="G13162" t="s">
        <v>235</v>
      </c>
      <c r="H13162" t="s">
        <v>294</v>
      </c>
      <c r="I13162" t="s">
        <v>13699</v>
      </c>
      <c r="J13162">
        <v>2015</v>
      </c>
      <c r="K13162">
        <v>10000</v>
      </c>
      <c r="L13162">
        <v>10</v>
      </c>
      <c r="M13162" t="s">
        <v>200</v>
      </c>
      <c r="N13162" t="s">
        <v>14479</v>
      </c>
      <c r="O13162" t="s">
        <v>9923</v>
      </c>
      <c r="P13162" t="s">
        <v>14624</v>
      </c>
    </row>
    <row r="13163" spans="1:16" x14ac:dyDescent="0.25">
      <c r="A13163">
        <v>164748</v>
      </c>
      <c r="B13163" t="s">
        <v>62</v>
      </c>
      <c r="E13163" t="s">
        <v>14625</v>
      </c>
      <c r="G13163" t="s">
        <v>235</v>
      </c>
      <c r="H13163" t="s">
        <v>294</v>
      </c>
      <c r="I13163" t="s">
        <v>13699</v>
      </c>
      <c r="J13163">
        <v>2015</v>
      </c>
      <c r="K13163">
        <v>10300</v>
      </c>
      <c r="L13163">
        <v>10</v>
      </c>
      <c r="M13163" t="s">
        <v>200</v>
      </c>
      <c r="N13163" t="s">
        <v>14479</v>
      </c>
      <c r="O13163" t="s">
        <v>9923</v>
      </c>
      <c r="P13163" t="s">
        <v>14626</v>
      </c>
    </row>
    <row r="13164" spans="1:16" x14ac:dyDescent="0.25">
      <c r="A13164">
        <v>164749</v>
      </c>
      <c r="B13164" t="s">
        <v>62</v>
      </c>
      <c r="E13164" t="s">
        <v>14627</v>
      </c>
      <c r="G13164" t="s">
        <v>235</v>
      </c>
      <c r="H13164" t="s">
        <v>294</v>
      </c>
      <c r="I13164" t="s">
        <v>13699</v>
      </c>
      <c r="J13164">
        <v>2015</v>
      </c>
      <c r="K13164">
        <v>10300</v>
      </c>
      <c r="L13164">
        <v>10</v>
      </c>
      <c r="M13164" t="s">
        <v>200</v>
      </c>
      <c r="N13164" t="s">
        <v>14479</v>
      </c>
      <c r="O13164" t="s">
        <v>9923</v>
      </c>
      <c r="P13164" t="s">
        <v>14628</v>
      </c>
    </row>
    <row r="13165" spans="1:16" x14ac:dyDescent="0.25">
      <c r="A13165">
        <v>164750</v>
      </c>
      <c r="B13165" t="s">
        <v>62</v>
      </c>
      <c r="E13165" t="s">
        <v>14629</v>
      </c>
      <c r="G13165" t="s">
        <v>235</v>
      </c>
      <c r="H13165" t="s">
        <v>294</v>
      </c>
      <c r="I13165" t="s">
        <v>13699</v>
      </c>
      <c r="J13165">
        <v>2015</v>
      </c>
      <c r="K13165">
        <v>10300</v>
      </c>
      <c r="L13165">
        <v>10</v>
      </c>
      <c r="M13165" t="s">
        <v>200</v>
      </c>
      <c r="N13165" t="s">
        <v>14479</v>
      </c>
      <c r="O13165" t="s">
        <v>9923</v>
      </c>
      <c r="P13165" t="s">
        <v>14630</v>
      </c>
    </row>
    <row r="13166" spans="1:16" x14ac:dyDescent="0.25">
      <c r="A13166">
        <v>164751</v>
      </c>
      <c r="B13166" t="s">
        <v>62</v>
      </c>
      <c r="E13166" t="s">
        <v>14631</v>
      </c>
      <c r="G13166" t="s">
        <v>235</v>
      </c>
      <c r="H13166" t="s">
        <v>294</v>
      </c>
      <c r="I13166" t="s">
        <v>13699</v>
      </c>
      <c r="J13166">
        <v>2015</v>
      </c>
      <c r="K13166">
        <v>10300</v>
      </c>
      <c r="L13166">
        <v>10</v>
      </c>
      <c r="M13166" t="s">
        <v>200</v>
      </c>
      <c r="N13166" t="s">
        <v>14479</v>
      </c>
      <c r="O13166" t="s">
        <v>9923</v>
      </c>
      <c r="P13166" t="s">
        <v>14632</v>
      </c>
    </row>
    <row r="13167" spans="1:16" x14ac:dyDescent="0.25">
      <c r="A13167">
        <v>164752</v>
      </c>
      <c r="B13167" t="s">
        <v>62</v>
      </c>
      <c r="E13167" t="s">
        <v>14633</v>
      </c>
      <c r="G13167" t="s">
        <v>235</v>
      </c>
      <c r="H13167" t="s">
        <v>294</v>
      </c>
      <c r="I13167" t="s">
        <v>13699</v>
      </c>
      <c r="J13167">
        <v>2015</v>
      </c>
      <c r="K13167">
        <v>10300</v>
      </c>
      <c r="L13167">
        <v>10</v>
      </c>
      <c r="M13167" t="s">
        <v>200</v>
      </c>
      <c r="N13167" t="s">
        <v>14479</v>
      </c>
      <c r="O13167" t="s">
        <v>9923</v>
      </c>
      <c r="P13167" t="s">
        <v>14634</v>
      </c>
    </row>
    <row r="13168" spans="1:16" x14ac:dyDescent="0.25">
      <c r="A13168">
        <v>164753</v>
      </c>
      <c r="B13168" t="s">
        <v>52</v>
      </c>
      <c r="E13168" t="s">
        <v>14635</v>
      </c>
      <c r="G13168" t="s">
        <v>10122</v>
      </c>
      <c r="H13168" t="s">
        <v>11961</v>
      </c>
      <c r="I13168" t="s">
        <v>11962</v>
      </c>
      <c r="J13168">
        <v>2015</v>
      </c>
      <c r="K13168">
        <v>10300</v>
      </c>
      <c r="L13168">
        <v>51</v>
      </c>
      <c r="M13168" t="s">
        <v>200</v>
      </c>
      <c r="N13168" t="s">
        <v>14479</v>
      </c>
      <c r="O13168" t="s">
        <v>9923</v>
      </c>
      <c r="P13168" t="s">
        <v>14636</v>
      </c>
    </row>
    <row r="13169" spans="1:16" x14ac:dyDescent="0.25">
      <c r="A13169">
        <v>164754</v>
      </c>
      <c r="B13169" t="s">
        <v>52</v>
      </c>
      <c r="E13169" t="s">
        <v>14637</v>
      </c>
      <c r="G13169" t="s">
        <v>10122</v>
      </c>
      <c r="H13169" t="s">
        <v>11961</v>
      </c>
      <c r="I13169" t="s">
        <v>11962</v>
      </c>
      <c r="J13169">
        <v>2015</v>
      </c>
      <c r="K13169">
        <v>10300</v>
      </c>
      <c r="L13169">
        <v>51</v>
      </c>
      <c r="M13169" t="s">
        <v>200</v>
      </c>
      <c r="N13169" t="s">
        <v>14479</v>
      </c>
      <c r="O13169" t="s">
        <v>9923</v>
      </c>
      <c r="P13169" t="s">
        <v>14638</v>
      </c>
    </row>
    <row r="13170" spans="1:16" x14ac:dyDescent="0.25">
      <c r="A13170">
        <v>164755</v>
      </c>
      <c r="B13170" t="s">
        <v>52</v>
      </c>
      <c r="E13170" t="s">
        <v>14639</v>
      </c>
      <c r="G13170" t="s">
        <v>10122</v>
      </c>
      <c r="H13170" t="s">
        <v>11961</v>
      </c>
      <c r="I13170" t="s">
        <v>11962</v>
      </c>
      <c r="J13170">
        <v>2015</v>
      </c>
      <c r="K13170">
        <v>10300</v>
      </c>
      <c r="L13170">
        <v>51</v>
      </c>
      <c r="M13170" t="s">
        <v>200</v>
      </c>
      <c r="N13170" t="s">
        <v>14479</v>
      </c>
      <c r="O13170" t="s">
        <v>9923</v>
      </c>
      <c r="P13170" t="s">
        <v>14640</v>
      </c>
    </row>
    <row r="13171" spans="1:16" x14ac:dyDescent="0.25">
      <c r="A13171">
        <v>164756</v>
      </c>
      <c r="B13171" t="s">
        <v>52</v>
      </c>
      <c r="E13171" t="s">
        <v>14641</v>
      </c>
      <c r="G13171" t="s">
        <v>10122</v>
      </c>
      <c r="H13171" t="s">
        <v>11961</v>
      </c>
      <c r="I13171" t="s">
        <v>11962</v>
      </c>
      <c r="J13171">
        <v>2015</v>
      </c>
      <c r="K13171">
        <v>10300</v>
      </c>
      <c r="L13171">
        <v>51</v>
      </c>
      <c r="M13171" t="s">
        <v>200</v>
      </c>
      <c r="N13171" t="s">
        <v>14479</v>
      </c>
      <c r="O13171" t="s">
        <v>9923</v>
      </c>
      <c r="P13171" t="s">
        <v>14642</v>
      </c>
    </row>
    <row r="13172" spans="1:16" x14ac:dyDescent="0.25">
      <c r="A13172">
        <v>164757</v>
      </c>
      <c r="B13172" t="s">
        <v>52</v>
      </c>
      <c r="E13172" t="s">
        <v>14643</v>
      </c>
      <c r="G13172" t="s">
        <v>10122</v>
      </c>
      <c r="H13172" t="s">
        <v>11961</v>
      </c>
      <c r="I13172" t="s">
        <v>11962</v>
      </c>
      <c r="J13172">
        <v>2015</v>
      </c>
      <c r="K13172">
        <v>10300</v>
      </c>
      <c r="L13172">
        <v>51</v>
      </c>
      <c r="M13172" t="s">
        <v>200</v>
      </c>
      <c r="N13172" t="s">
        <v>14479</v>
      </c>
      <c r="O13172" t="s">
        <v>9923</v>
      </c>
      <c r="P13172" t="s">
        <v>14644</v>
      </c>
    </row>
    <row r="13173" spans="1:16" x14ac:dyDescent="0.25">
      <c r="A13173">
        <v>164758</v>
      </c>
      <c r="B13173" t="s">
        <v>52</v>
      </c>
      <c r="E13173" t="s">
        <v>14645</v>
      </c>
      <c r="G13173" t="s">
        <v>10122</v>
      </c>
      <c r="H13173" t="s">
        <v>11961</v>
      </c>
      <c r="I13173" t="s">
        <v>11962</v>
      </c>
      <c r="J13173">
        <v>2015</v>
      </c>
      <c r="K13173">
        <v>9400</v>
      </c>
      <c r="L13173">
        <v>51</v>
      </c>
      <c r="M13173" t="s">
        <v>200</v>
      </c>
      <c r="N13173" t="s">
        <v>14479</v>
      </c>
      <c r="O13173" t="s">
        <v>9923</v>
      </c>
      <c r="P13173" t="s">
        <v>14646</v>
      </c>
    </row>
    <row r="13174" spans="1:16" x14ac:dyDescent="0.25">
      <c r="A13174">
        <v>164759</v>
      </c>
      <c r="B13174" t="s">
        <v>52</v>
      </c>
      <c r="E13174" t="s">
        <v>14647</v>
      </c>
      <c r="G13174" t="s">
        <v>10122</v>
      </c>
      <c r="H13174" t="s">
        <v>11961</v>
      </c>
      <c r="I13174" t="s">
        <v>11962</v>
      </c>
      <c r="J13174">
        <v>2015</v>
      </c>
      <c r="K13174">
        <v>10300</v>
      </c>
      <c r="L13174">
        <v>51</v>
      </c>
      <c r="M13174" t="s">
        <v>200</v>
      </c>
      <c r="N13174" t="s">
        <v>14479</v>
      </c>
      <c r="O13174" t="s">
        <v>9923</v>
      </c>
      <c r="P13174" t="s">
        <v>14648</v>
      </c>
    </row>
    <row r="13175" spans="1:16" x14ac:dyDescent="0.25">
      <c r="A13175">
        <v>164760</v>
      </c>
      <c r="B13175" t="s">
        <v>52</v>
      </c>
      <c r="E13175" t="s">
        <v>14649</v>
      </c>
      <c r="G13175" t="s">
        <v>10122</v>
      </c>
      <c r="H13175" t="s">
        <v>11961</v>
      </c>
      <c r="I13175" t="s">
        <v>11962</v>
      </c>
      <c r="J13175">
        <v>2015</v>
      </c>
      <c r="K13175">
        <v>9400</v>
      </c>
      <c r="L13175">
        <v>51</v>
      </c>
      <c r="M13175" t="s">
        <v>200</v>
      </c>
      <c r="N13175" t="s">
        <v>14479</v>
      </c>
      <c r="O13175" t="s">
        <v>9923</v>
      </c>
      <c r="P13175" t="s">
        <v>14650</v>
      </c>
    </row>
    <row r="13176" spans="1:16" x14ac:dyDescent="0.25">
      <c r="A13176">
        <v>164761</v>
      </c>
      <c r="B13176" t="s">
        <v>52</v>
      </c>
      <c r="E13176" t="s">
        <v>14651</v>
      </c>
      <c r="G13176" t="s">
        <v>10122</v>
      </c>
      <c r="H13176" t="s">
        <v>11961</v>
      </c>
      <c r="I13176" t="s">
        <v>11962</v>
      </c>
      <c r="J13176">
        <v>2015</v>
      </c>
      <c r="K13176">
        <v>9400</v>
      </c>
      <c r="L13176">
        <v>51</v>
      </c>
      <c r="M13176" t="s">
        <v>200</v>
      </c>
      <c r="N13176" t="s">
        <v>14479</v>
      </c>
      <c r="O13176" t="s">
        <v>9923</v>
      </c>
      <c r="P13176" t="s">
        <v>14652</v>
      </c>
    </row>
    <row r="13177" spans="1:16" x14ac:dyDescent="0.25">
      <c r="A13177">
        <v>164762</v>
      </c>
      <c r="B13177" t="s">
        <v>52</v>
      </c>
      <c r="E13177" t="s">
        <v>14653</v>
      </c>
      <c r="G13177" t="s">
        <v>10122</v>
      </c>
      <c r="H13177" t="s">
        <v>11961</v>
      </c>
      <c r="I13177" t="s">
        <v>11962</v>
      </c>
      <c r="J13177">
        <v>2015</v>
      </c>
      <c r="K13177">
        <v>10000</v>
      </c>
      <c r="L13177">
        <v>51</v>
      </c>
      <c r="M13177" t="s">
        <v>200</v>
      </c>
      <c r="N13177" t="s">
        <v>14479</v>
      </c>
      <c r="O13177" t="s">
        <v>9923</v>
      </c>
      <c r="P13177" t="s">
        <v>14654</v>
      </c>
    </row>
    <row r="13178" spans="1:16" x14ac:dyDescent="0.25">
      <c r="A13178">
        <v>164763</v>
      </c>
      <c r="B13178" t="s">
        <v>52</v>
      </c>
      <c r="E13178" t="s">
        <v>14655</v>
      </c>
      <c r="G13178" t="s">
        <v>10122</v>
      </c>
      <c r="H13178" t="s">
        <v>11961</v>
      </c>
      <c r="I13178" t="s">
        <v>11962</v>
      </c>
      <c r="J13178">
        <v>2015</v>
      </c>
      <c r="K13178">
        <v>10000</v>
      </c>
      <c r="L13178">
        <v>51</v>
      </c>
      <c r="M13178" t="s">
        <v>200</v>
      </c>
      <c r="N13178" t="s">
        <v>14479</v>
      </c>
      <c r="O13178" t="s">
        <v>9923</v>
      </c>
      <c r="P13178" t="s">
        <v>14656</v>
      </c>
    </row>
    <row r="13179" spans="1:16" x14ac:dyDescent="0.25">
      <c r="A13179">
        <v>164764</v>
      </c>
      <c r="B13179" t="s">
        <v>41</v>
      </c>
      <c r="E13179" t="s">
        <v>14657</v>
      </c>
      <c r="G13179" t="s">
        <v>10122</v>
      </c>
      <c r="H13179" t="s">
        <v>11961</v>
      </c>
      <c r="I13179" t="s">
        <v>11962</v>
      </c>
      <c r="J13179">
        <v>2015</v>
      </c>
      <c r="K13179">
        <v>9400</v>
      </c>
      <c r="L13179">
        <v>51</v>
      </c>
      <c r="M13179" t="s">
        <v>200</v>
      </c>
      <c r="N13179" t="s">
        <v>14479</v>
      </c>
      <c r="O13179" t="s">
        <v>9923</v>
      </c>
      <c r="P13179" t="s">
        <v>14658</v>
      </c>
    </row>
    <row r="13180" spans="1:16" ht="45" x14ac:dyDescent="0.25">
      <c r="A13180">
        <v>164765</v>
      </c>
      <c r="B13180" t="s">
        <v>41</v>
      </c>
      <c r="E13180" s="18" t="s">
        <v>14659</v>
      </c>
      <c r="G13180" t="s">
        <v>10122</v>
      </c>
      <c r="H13180" t="s">
        <v>11961</v>
      </c>
      <c r="I13180" t="s">
        <v>11962</v>
      </c>
      <c r="J13180">
        <v>2015</v>
      </c>
      <c r="K13180">
        <v>9400</v>
      </c>
      <c r="L13180">
        <v>51</v>
      </c>
      <c r="M13180" t="s">
        <v>200</v>
      </c>
      <c r="N13180" t="s">
        <v>14479</v>
      </c>
      <c r="O13180" t="s">
        <v>9923</v>
      </c>
      <c r="P13180" t="s">
        <v>14660</v>
      </c>
    </row>
    <row r="13181" spans="1:16" x14ac:dyDescent="0.25">
      <c r="A13181">
        <v>164766</v>
      </c>
      <c r="B13181" t="s">
        <v>41</v>
      </c>
      <c r="E13181" t="s">
        <v>14661</v>
      </c>
      <c r="G13181" t="s">
        <v>10122</v>
      </c>
      <c r="H13181" t="s">
        <v>11961</v>
      </c>
      <c r="I13181" t="s">
        <v>11962</v>
      </c>
      <c r="J13181">
        <v>2015</v>
      </c>
      <c r="K13181">
        <v>8900</v>
      </c>
      <c r="L13181">
        <v>51</v>
      </c>
      <c r="M13181" t="s">
        <v>200</v>
      </c>
      <c r="N13181" t="s">
        <v>14479</v>
      </c>
      <c r="O13181" t="s">
        <v>9923</v>
      </c>
      <c r="P13181" t="s">
        <v>14662</v>
      </c>
    </row>
    <row r="13182" spans="1:16" x14ac:dyDescent="0.25">
      <c r="A13182">
        <v>164767</v>
      </c>
      <c r="B13182" t="s">
        <v>67</v>
      </c>
      <c r="E13182" t="s">
        <v>14663</v>
      </c>
      <c r="G13182" t="s">
        <v>279</v>
      </c>
      <c r="H13182" t="s">
        <v>280</v>
      </c>
      <c r="I13182" t="s">
        <v>13746</v>
      </c>
      <c r="J13182">
        <v>2015</v>
      </c>
      <c r="K13182">
        <v>9400</v>
      </c>
      <c r="L13182">
        <v>13</v>
      </c>
      <c r="M13182" t="s">
        <v>200</v>
      </c>
      <c r="N13182" t="s">
        <v>14479</v>
      </c>
      <c r="O13182" t="s">
        <v>9923</v>
      </c>
      <c r="P13182" t="s">
        <v>14664</v>
      </c>
    </row>
    <row r="13183" spans="1:16" x14ac:dyDescent="0.25">
      <c r="A13183">
        <v>164768</v>
      </c>
      <c r="B13183" t="s">
        <v>67</v>
      </c>
      <c r="E13183" t="s">
        <v>14665</v>
      </c>
      <c r="G13183" t="s">
        <v>279</v>
      </c>
      <c r="H13183" t="s">
        <v>280</v>
      </c>
      <c r="I13183" t="s">
        <v>13746</v>
      </c>
      <c r="J13183">
        <v>2015</v>
      </c>
      <c r="K13183">
        <v>9400</v>
      </c>
      <c r="L13183">
        <v>13</v>
      </c>
      <c r="M13183" t="s">
        <v>200</v>
      </c>
      <c r="N13183" t="s">
        <v>14479</v>
      </c>
      <c r="O13183" t="s">
        <v>9923</v>
      </c>
      <c r="P13183" t="s">
        <v>14666</v>
      </c>
    </row>
    <row r="13184" spans="1:16" x14ac:dyDescent="0.25">
      <c r="A13184">
        <v>164769</v>
      </c>
      <c r="B13184" t="s">
        <v>67</v>
      </c>
      <c r="E13184" t="s">
        <v>14667</v>
      </c>
      <c r="G13184" t="s">
        <v>279</v>
      </c>
      <c r="H13184" t="s">
        <v>280</v>
      </c>
      <c r="I13184" t="s">
        <v>13746</v>
      </c>
      <c r="J13184">
        <v>2015</v>
      </c>
      <c r="K13184">
        <v>10000</v>
      </c>
      <c r="L13184">
        <v>13</v>
      </c>
      <c r="M13184" t="s">
        <v>200</v>
      </c>
      <c r="N13184" t="s">
        <v>14479</v>
      </c>
      <c r="O13184" t="s">
        <v>9923</v>
      </c>
      <c r="P13184" t="s">
        <v>14668</v>
      </c>
    </row>
    <row r="13185" spans="1:16" x14ac:dyDescent="0.25">
      <c r="A13185">
        <v>164770</v>
      </c>
      <c r="B13185" t="s">
        <v>67</v>
      </c>
      <c r="E13185" t="s">
        <v>14669</v>
      </c>
      <c r="G13185" t="s">
        <v>279</v>
      </c>
      <c r="H13185" t="s">
        <v>280</v>
      </c>
      <c r="I13185" t="s">
        <v>13746</v>
      </c>
      <c r="J13185">
        <v>2015</v>
      </c>
      <c r="K13185">
        <v>9400</v>
      </c>
      <c r="L13185">
        <v>13</v>
      </c>
      <c r="M13185" t="s">
        <v>200</v>
      </c>
      <c r="N13185" t="s">
        <v>14479</v>
      </c>
      <c r="O13185" t="s">
        <v>9923</v>
      </c>
      <c r="P13185" t="s">
        <v>14670</v>
      </c>
    </row>
    <row r="13186" spans="1:16" ht="45" x14ac:dyDescent="0.25">
      <c r="A13186">
        <v>164771</v>
      </c>
      <c r="B13186" t="s">
        <v>67</v>
      </c>
      <c r="E13186" s="18" t="s">
        <v>14671</v>
      </c>
      <c r="G13186" t="s">
        <v>279</v>
      </c>
      <c r="H13186" t="s">
        <v>280</v>
      </c>
      <c r="I13186" t="s">
        <v>13746</v>
      </c>
      <c r="J13186">
        <v>2015</v>
      </c>
      <c r="K13186">
        <v>9400</v>
      </c>
      <c r="L13186">
        <v>13</v>
      </c>
      <c r="M13186" t="s">
        <v>200</v>
      </c>
      <c r="N13186" t="s">
        <v>14479</v>
      </c>
      <c r="O13186" t="s">
        <v>9923</v>
      </c>
      <c r="P13186" t="s">
        <v>14672</v>
      </c>
    </row>
    <row r="13187" spans="1:16" x14ac:dyDescent="0.25">
      <c r="A13187">
        <v>164772</v>
      </c>
      <c r="B13187" t="s">
        <v>67</v>
      </c>
      <c r="E13187" t="s">
        <v>14673</v>
      </c>
      <c r="G13187" t="s">
        <v>279</v>
      </c>
      <c r="H13187" t="s">
        <v>280</v>
      </c>
      <c r="I13187" t="s">
        <v>13746</v>
      </c>
      <c r="J13187">
        <v>2015</v>
      </c>
      <c r="K13187">
        <v>9400</v>
      </c>
      <c r="L13187">
        <v>13</v>
      </c>
      <c r="M13187" t="s">
        <v>200</v>
      </c>
      <c r="N13187" t="s">
        <v>14479</v>
      </c>
      <c r="O13187" t="s">
        <v>9923</v>
      </c>
      <c r="P13187" t="s">
        <v>14674</v>
      </c>
    </row>
    <row r="13188" spans="1:16" x14ac:dyDescent="0.25">
      <c r="A13188">
        <v>164773</v>
      </c>
      <c r="B13188" t="s">
        <v>67</v>
      </c>
      <c r="E13188" t="s">
        <v>14675</v>
      </c>
      <c r="G13188" t="s">
        <v>279</v>
      </c>
      <c r="H13188" t="s">
        <v>280</v>
      </c>
      <c r="I13188" t="s">
        <v>13746</v>
      </c>
      <c r="J13188">
        <v>2015</v>
      </c>
      <c r="K13188">
        <v>9400</v>
      </c>
      <c r="L13188">
        <v>13</v>
      </c>
      <c r="M13188" t="s">
        <v>200</v>
      </c>
      <c r="N13188" t="s">
        <v>14479</v>
      </c>
      <c r="O13188" t="s">
        <v>9923</v>
      </c>
      <c r="P13188" t="s">
        <v>14676</v>
      </c>
    </row>
    <row r="13189" spans="1:16" x14ac:dyDescent="0.25">
      <c r="A13189">
        <v>164774</v>
      </c>
      <c r="B13189" t="s">
        <v>67</v>
      </c>
      <c r="E13189" t="s">
        <v>14677</v>
      </c>
      <c r="G13189" t="s">
        <v>279</v>
      </c>
      <c r="H13189" t="s">
        <v>280</v>
      </c>
      <c r="I13189" t="s">
        <v>13746</v>
      </c>
      <c r="J13189">
        <v>2015</v>
      </c>
      <c r="K13189">
        <v>9400</v>
      </c>
      <c r="L13189">
        <v>13</v>
      </c>
      <c r="M13189" t="s">
        <v>200</v>
      </c>
      <c r="N13189" t="s">
        <v>14479</v>
      </c>
      <c r="O13189" t="s">
        <v>9923</v>
      </c>
      <c r="P13189" t="s">
        <v>14678</v>
      </c>
    </row>
    <row r="13190" spans="1:16" x14ac:dyDescent="0.25">
      <c r="A13190">
        <v>164775</v>
      </c>
      <c r="B13190" t="s">
        <v>67</v>
      </c>
      <c r="E13190" t="s">
        <v>14679</v>
      </c>
      <c r="G13190" t="s">
        <v>279</v>
      </c>
      <c r="H13190" t="s">
        <v>280</v>
      </c>
      <c r="I13190" t="s">
        <v>13746</v>
      </c>
      <c r="J13190">
        <v>2015</v>
      </c>
      <c r="K13190">
        <v>9400</v>
      </c>
      <c r="L13190">
        <v>13</v>
      </c>
      <c r="M13190" t="s">
        <v>200</v>
      </c>
      <c r="N13190" t="s">
        <v>14479</v>
      </c>
      <c r="O13190" t="s">
        <v>9923</v>
      </c>
      <c r="P13190" t="s">
        <v>14680</v>
      </c>
    </row>
    <row r="13191" spans="1:16" ht="30" x14ac:dyDescent="0.25">
      <c r="A13191">
        <v>164776</v>
      </c>
      <c r="B13191" t="s">
        <v>43</v>
      </c>
      <c r="E13191" s="18" t="s">
        <v>14681</v>
      </c>
      <c r="G13191" t="s">
        <v>264</v>
      </c>
      <c r="H13191" t="s">
        <v>13783</v>
      </c>
      <c r="I13191" t="s">
        <v>13784</v>
      </c>
      <c r="J13191">
        <v>2015</v>
      </c>
      <c r="K13191">
        <v>9400</v>
      </c>
      <c r="L13191">
        <v>33</v>
      </c>
      <c r="M13191" t="s">
        <v>200</v>
      </c>
      <c r="N13191" t="s">
        <v>14479</v>
      </c>
      <c r="O13191" t="s">
        <v>9923</v>
      </c>
      <c r="P13191" t="s">
        <v>14682</v>
      </c>
    </row>
    <row r="13192" spans="1:16" ht="30" x14ac:dyDescent="0.25">
      <c r="A13192">
        <v>164777</v>
      </c>
      <c r="B13192" t="s">
        <v>43</v>
      </c>
      <c r="E13192" s="18" t="s">
        <v>14683</v>
      </c>
      <c r="G13192" t="s">
        <v>264</v>
      </c>
      <c r="H13192" t="s">
        <v>13783</v>
      </c>
      <c r="I13192" t="s">
        <v>13784</v>
      </c>
      <c r="J13192">
        <v>2015</v>
      </c>
      <c r="K13192">
        <v>9400</v>
      </c>
      <c r="L13192">
        <v>33</v>
      </c>
      <c r="M13192" t="s">
        <v>200</v>
      </c>
      <c r="N13192" t="s">
        <v>14479</v>
      </c>
      <c r="O13192" t="s">
        <v>9923</v>
      </c>
      <c r="P13192" t="s">
        <v>14684</v>
      </c>
    </row>
    <row r="13193" spans="1:16" ht="30" x14ac:dyDescent="0.25">
      <c r="A13193">
        <v>164778</v>
      </c>
      <c r="B13193" t="s">
        <v>43</v>
      </c>
      <c r="E13193" s="18" t="s">
        <v>14685</v>
      </c>
      <c r="G13193" t="s">
        <v>264</v>
      </c>
      <c r="H13193" t="s">
        <v>13783</v>
      </c>
      <c r="I13193" t="s">
        <v>13784</v>
      </c>
      <c r="J13193">
        <v>2015</v>
      </c>
      <c r="K13193">
        <v>9400</v>
      </c>
      <c r="L13193">
        <v>33</v>
      </c>
      <c r="M13193" t="s">
        <v>200</v>
      </c>
      <c r="N13193" t="s">
        <v>14479</v>
      </c>
      <c r="O13193" t="s">
        <v>9923</v>
      </c>
      <c r="P13193" t="s">
        <v>14686</v>
      </c>
    </row>
    <row r="13194" spans="1:16" ht="30" x14ac:dyDescent="0.25">
      <c r="A13194">
        <v>164779</v>
      </c>
      <c r="B13194" t="s">
        <v>43</v>
      </c>
      <c r="E13194" s="18" t="s">
        <v>14687</v>
      </c>
      <c r="G13194" t="s">
        <v>264</v>
      </c>
      <c r="H13194" t="s">
        <v>13783</v>
      </c>
      <c r="I13194" t="s">
        <v>13784</v>
      </c>
      <c r="J13194">
        <v>2015</v>
      </c>
      <c r="K13194">
        <v>9400</v>
      </c>
      <c r="L13194">
        <v>33</v>
      </c>
      <c r="M13194" t="s">
        <v>200</v>
      </c>
      <c r="N13194" t="s">
        <v>14479</v>
      </c>
      <c r="O13194" t="s">
        <v>9923</v>
      </c>
      <c r="P13194" t="s">
        <v>14688</v>
      </c>
    </row>
    <row r="13195" spans="1:16" ht="30" x14ac:dyDescent="0.25">
      <c r="A13195">
        <v>164780</v>
      </c>
      <c r="B13195" t="s">
        <v>43</v>
      </c>
      <c r="E13195" s="18" t="s">
        <v>14689</v>
      </c>
      <c r="G13195" t="s">
        <v>264</v>
      </c>
      <c r="H13195" t="s">
        <v>13783</v>
      </c>
      <c r="I13195" t="s">
        <v>13784</v>
      </c>
      <c r="J13195">
        <v>2015</v>
      </c>
      <c r="K13195">
        <v>9400</v>
      </c>
      <c r="L13195">
        <v>33</v>
      </c>
      <c r="M13195" t="s">
        <v>200</v>
      </c>
      <c r="N13195" t="s">
        <v>14479</v>
      </c>
      <c r="O13195" t="s">
        <v>9923</v>
      </c>
      <c r="P13195" t="s">
        <v>14690</v>
      </c>
    </row>
    <row r="13196" spans="1:16" x14ac:dyDescent="0.25">
      <c r="A13196">
        <v>164781</v>
      </c>
      <c r="B13196" t="s">
        <v>41</v>
      </c>
      <c r="E13196" t="s">
        <v>14691</v>
      </c>
      <c r="G13196" t="s">
        <v>220</v>
      </c>
      <c r="H13196" t="s">
        <v>198</v>
      </c>
      <c r="I13196" t="s">
        <v>14497</v>
      </c>
      <c r="J13196">
        <v>2015</v>
      </c>
      <c r="K13196">
        <v>9400</v>
      </c>
      <c r="L13196">
        <v>6</v>
      </c>
      <c r="M13196" t="s">
        <v>200</v>
      </c>
      <c r="N13196" t="s">
        <v>14479</v>
      </c>
      <c r="O13196" t="s">
        <v>9923</v>
      </c>
      <c r="P13196" t="s">
        <v>14692</v>
      </c>
    </row>
    <row r="13197" spans="1:16" x14ac:dyDescent="0.25">
      <c r="A13197">
        <v>164782</v>
      </c>
      <c r="B13197" t="s">
        <v>41</v>
      </c>
      <c r="E13197" t="s">
        <v>14693</v>
      </c>
      <c r="G13197" t="s">
        <v>220</v>
      </c>
      <c r="H13197" t="s">
        <v>198</v>
      </c>
      <c r="I13197" t="s">
        <v>14486</v>
      </c>
      <c r="J13197">
        <v>2015</v>
      </c>
      <c r="K13197">
        <v>9700</v>
      </c>
      <c r="L13197">
        <v>6</v>
      </c>
      <c r="M13197" t="s">
        <v>200</v>
      </c>
      <c r="N13197" t="s">
        <v>14479</v>
      </c>
      <c r="O13197" t="s">
        <v>9923</v>
      </c>
      <c r="P13197" t="s">
        <v>14694</v>
      </c>
    </row>
    <row r="13198" spans="1:16" x14ac:dyDescent="0.25">
      <c r="A13198">
        <v>164783</v>
      </c>
      <c r="B13198" t="s">
        <v>53</v>
      </c>
      <c r="E13198" t="s">
        <v>14695</v>
      </c>
      <c r="G13198" t="s">
        <v>235</v>
      </c>
      <c r="H13198" t="s">
        <v>236</v>
      </c>
      <c r="I13198" t="s">
        <v>14512</v>
      </c>
      <c r="J13198">
        <v>2015</v>
      </c>
      <c r="K13198">
        <v>9400</v>
      </c>
      <c r="L13198">
        <v>10</v>
      </c>
      <c r="M13198" t="s">
        <v>200</v>
      </c>
      <c r="N13198" t="s">
        <v>14479</v>
      </c>
      <c r="O13198" t="s">
        <v>9923</v>
      </c>
      <c r="P13198" t="s">
        <v>14696</v>
      </c>
    </row>
    <row r="13199" spans="1:16" x14ac:dyDescent="0.25">
      <c r="A13199">
        <v>164784</v>
      </c>
      <c r="B13199" t="s">
        <v>53</v>
      </c>
      <c r="E13199" t="s">
        <v>14697</v>
      </c>
      <c r="G13199" t="s">
        <v>235</v>
      </c>
      <c r="H13199" t="s">
        <v>236</v>
      </c>
      <c r="I13199" t="s">
        <v>13812</v>
      </c>
      <c r="J13199">
        <v>2015</v>
      </c>
      <c r="K13199">
        <v>9400</v>
      </c>
      <c r="L13199">
        <v>10</v>
      </c>
      <c r="M13199" t="s">
        <v>200</v>
      </c>
      <c r="N13199" t="s">
        <v>14479</v>
      </c>
      <c r="O13199" t="s">
        <v>9923</v>
      </c>
      <c r="P13199" t="s">
        <v>14698</v>
      </c>
    </row>
    <row r="13200" spans="1:16" x14ac:dyDescent="0.25">
      <c r="A13200">
        <v>164785</v>
      </c>
      <c r="B13200" t="s">
        <v>42</v>
      </c>
      <c r="E13200" t="s">
        <v>14699</v>
      </c>
      <c r="G13200" t="s">
        <v>235</v>
      </c>
      <c r="H13200" t="s">
        <v>236</v>
      </c>
      <c r="I13200" t="s">
        <v>13812</v>
      </c>
      <c r="J13200">
        <v>2015</v>
      </c>
      <c r="K13200">
        <v>9400</v>
      </c>
      <c r="L13200">
        <v>10</v>
      </c>
      <c r="M13200" t="s">
        <v>200</v>
      </c>
      <c r="N13200" t="s">
        <v>14479</v>
      </c>
      <c r="O13200" t="s">
        <v>9923</v>
      </c>
      <c r="P13200" t="s">
        <v>14700</v>
      </c>
    </row>
    <row r="13201" spans="1:16" x14ac:dyDescent="0.25">
      <c r="A13201">
        <v>164786</v>
      </c>
      <c r="B13201" t="s">
        <v>40</v>
      </c>
      <c r="E13201" t="s">
        <v>14701</v>
      </c>
      <c r="G13201" t="s">
        <v>297</v>
      </c>
      <c r="H13201" t="s">
        <v>313</v>
      </c>
      <c r="I13201" t="s">
        <v>14523</v>
      </c>
      <c r="J13201">
        <v>2015</v>
      </c>
      <c r="K13201">
        <v>10300</v>
      </c>
      <c r="L13201">
        <v>8</v>
      </c>
      <c r="M13201" t="s">
        <v>200</v>
      </c>
      <c r="N13201" t="s">
        <v>14479</v>
      </c>
      <c r="O13201" t="s">
        <v>9923</v>
      </c>
      <c r="P13201" t="s">
        <v>14702</v>
      </c>
    </row>
    <row r="13202" spans="1:16" x14ac:dyDescent="0.25">
      <c r="A13202">
        <v>164787</v>
      </c>
      <c r="B13202" t="s">
        <v>41</v>
      </c>
      <c r="E13202" t="s">
        <v>14703</v>
      </c>
      <c r="G13202" t="s">
        <v>235</v>
      </c>
      <c r="H13202" t="s">
        <v>294</v>
      </c>
      <c r="I13202" t="s">
        <v>13699</v>
      </c>
      <c r="J13202">
        <v>2015</v>
      </c>
      <c r="K13202">
        <v>8900</v>
      </c>
      <c r="L13202">
        <v>10</v>
      </c>
      <c r="M13202" t="s">
        <v>200</v>
      </c>
      <c r="N13202" t="s">
        <v>14479</v>
      </c>
      <c r="O13202" t="s">
        <v>9923</v>
      </c>
      <c r="P13202" t="s">
        <v>14704</v>
      </c>
    </row>
    <row r="13203" spans="1:16" x14ac:dyDescent="0.25">
      <c r="A13203">
        <v>164788</v>
      </c>
      <c r="B13203" t="s">
        <v>43</v>
      </c>
      <c r="E13203" t="s">
        <v>14705</v>
      </c>
      <c r="G13203" t="s">
        <v>264</v>
      </c>
      <c r="H13203" t="s">
        <v>13783</v>
      </c>
      <c r="I13203" t="s">
        <v>13784</v>
      </c>
      <c r="J13203">
        <v>2015</v>
      </c>
      <c r="K13203">
        <v>10000</v>
      </c>
      <c r="L13203">
        <v>33</v>
      </c>
      <c r="M13203" t="s">
        <v>200</v>
      </c>
      <c r="N13203" t="s">
        <v>14479</v>
      </c>
      <c r="O13203" t="s">
        <v>9923</v>
      </c>
      <c r="P13203" t="s">
        <v>14706</v>
      </c>
    </row>
    <row r="13204" spans="1:16" x14ac:dyDescent="0.25">
      <c r="A13204">
        <v>164789</v>
      </c>
      <c r="B13204" t="s">
        <v>43</v>
      </c>
      <c r="E13204" t="s">
        <v>14707</v>
      </c>
      <c r="G13204" t="s">
        <v>264</v>
      </c>
      <c r="H13204" t="s">
        <v>13783</v>
      </c>
      <c r="I13204" t="s">
        <v>13784</v>
      </c>
      <c r="J13204">
        <v>2015</v>
      </c>
      <c r="K13204">
        <v>10000</v>
      </c>
      <c r="L13204">
        <v>33</v>
      </c>
      <c r="M13204" t="s">
        <v>200</v>
      </c>
      <c r="N13204" t="s">
        <v>14479</v>
      </c>
      <c r="O13204" t="s">
        <v>9923</v>
      </c>
      <c r="P13204" t="s">
        <v>14708</v>
      </c>
    </row>
    <row r="13205" spans="1:16" x14ac:dyDescent="0.25">
      <c r="A13205">
        <v>164790</v>
      </c>
      <c r="B13205" t="s">
        <v>43</v>
      </c>
      <c r="E13205" t="s">
        <v>14709</v>
      </c>
      <c r="G13205" t="s">
        <v>264</v>
      </c>
      <c r="H13205" t="s">
        <v>13783</v>
      </c>
      <c r="I13205" t="s">
        <v>13784</v>
      </c>
      <c r="J13205">
        <v>2015</v>
      </c>
      <c r="K13205">
        <v>10000</v>
      </c>
      <c r="L13205">
        <v>33</v>
      </c>
      <c r="M13205" t="s">
        <v>200</v>
      </c>
      <c r="N13205" t="s">
        <v>14479</v>
      </c>
      <c r="O13205" t="s">
        <v>9923</v>
      </c>
      <c r="P13205" t="s">
        <v>14710</v>
      </c>
    </row>
    <row r="13206" spans="1:16" x14ac:dyDescent="0.25">
      <c r="A13206">
        <v>164791</v>
      </c>
      <c r="B13206" t="s">
        <v>43</v>
      </c>
      <c r="E13206" t="s">
        <v>14711</v>
      </c>
      <c r="G13206" t="s">
        <v>264</v>
      </c>
      <c r="H13206" t="s">
        <v>13783</v>
      </c>
      <c r="I13206" t="s">
        <v>13784</v>
      </c>
      <c r="J13206">
        <v>2015</v>
      </c>
      <c r="K13206">
        <v>10000</v>
      </c>
      <c r="L13206">
        <v>33</v>
      </c>
      <c r="M13206" t="s">
        <v>200</v>
      </c>
      <c r="N13206" t="s">
        <v>14479</v>
      </c>
      <c r="O13206" t="s">
        <v>9923</v>
      </c>
      <c r="P13206" t="s">
        <v>14712</v>
      </c>
    </row>
    <row r="13207" spans="1:16" x14ac:dyDescent="0.25">
      <c r="A13207">
        <v>164792</v>
      </c>
      <c r="B13207" t="s">
        <v>43</v>
      </c>
      <c r="E13207" t="s">
        <v>14713</v>
      </c>
      <c r="G13207" t="s">
        <v>264</v>
      </c>
      <c r="H13207" t="s">
        <v>13783</v>
      </c>
      <c r="I13207" t="s">
        <v>13784</v>
      </c>
      <c r="J13207">
        <v>2015</v>
      </c>
      <c r="K13207">
        <v>10000</v>
      </c>
      <c r="L13207">
        <v>33</v>
      </c>
      <c r="M13207" t="s">
        <v>200</v>
      </c>
      <c r="N13207" t="s">
        <v>14479</v>
      </c>
      <c r="O13207" t="s">
        <v>9923</v>
      </c>
      <c r="P13207" t="s">
        <v>14714</v>
      </c>
    </row>
    <row r="13208" spans="1:16" x14ac:dyDescent="0.25">
      <c r="A13208">
        <v>164793</v>
      </c>
      <c r="B13208" t="s">
        <v>63</v>
      </c>
      <c r="E13208" t="s">
        <v>14715</v>
      </c>
      <c r="G13208" t="s">
        <v>264</v>
      </c>
      <c r="H13208" t="s">
        <v>11915</v>
      </c>
      <c r="I13208" t="s">
        <v>11916</v>
      </c>
      <c r="J13208">
        <v>2015</v>
      </c>
      <c r="K13208">
        <v>8600</v>
      </c>
      <c r="L13208">
        <v>33</v>
      </c>
      <c r="M13208" t="s">
        <v>200</v>
      </c>
      <c r="N13208" t="s">
        <v>14479</v>
      </c>
      <c r="O13208" t="s">
        <v>9923</v>
      </c>
      <c r="P13208" t="s">
        <v>14716</v>
      </c>
    </row>
    <row r="13209" spans="1:16" x14ac:dyDescent="0.25">
      <c r="A13209">
        <v>164794</v>
      </c>
      <c r="B13209" t="s">
        <v>63</v>
      </c>
      <c r="E13209" t="s">
        <v>14717</v>
      </c>
      <c r="G13209" t="s">
        <v>264</v>
      </c>
      <c r="H13209" t="s">
        <v>11915</v>
      </c>
      <c r="I13209" t="s">
        <v>11916</v>
      </c>
      <c r="J13209">
        <v>2015</v>
      </c>
      <c r="K13209">
        <v>8600</v>
      </c>
      <c r="L13209">
        <v>33</v>
      </c>
      <c r="M13209" t="s">
        <v>200</v>
      </c>
      <c r="N13209" t="s">
        <v>14479</v>
      </c>
      <c r="O13209" t="s">
        <v>9923</v>
      </c>
      <c r="P13209" t="s">
        <v>14718</v>
      </c>
    </row>
    <row r="13210" spans="1:16" x14ac:dyDescent="0.25">
      <c r="A13210">
        <v>164795</v>
      </c>
      <c r="B13210" t="s">
        <v>63</v>
      </c>
      <c r="E13210" t="s">
        <v>14719</v>
      </c>
      <c r="G13210" t="s">
        <v>264</v>
      </c>
      <c r="H13210" t="s">
        <v>11915</v>
      </c>
      <c r="I13210" t="s">
        <v>11916</v>
      </c>
      <c r="J13210">
        <v>2015</v>
      </c>
      <c r="K13210">
        <v>8600</v>
      </c>
      <c r="L13210">
        <v>33</v>
      </c>
      <c r="M13210" t="s">
        <v>200</v>
      </c>
      <c r="N13210" t="s">
        <v>14479</v>
      </c>
      <c r="O13210" t="s">
        <v>9923</v>
      </c>
      <c r="P13210" t="s">
        <v>14720</v>
      </c>
    </row>
    <row r="13211" spans="1:16" x14ac:dyDescent="0.25">
      <c r="A13211">
        <v>164796</v>
      </c>
      <c r="B13211" t="s">
        <v>63</v>
      </c>
      <c r="E13211" t="s">
        <v>14721</v>
      </c>
      <c r="G13211" t="s">
        <v>264</v>
      </c>
      <c r="H13211" t="s">
        <v>11915</v>
      </c>
      <c r="I13211" t="s">
        <v>11916</v>
      </c>
      <c r="J13211">
        <v>2015</v>
      </c>
      <c r="K13211">
        <v>8600</v>
      </c>
      <c r="L13211">
        <v>33</v>
      </c>
      <c r="M13211" t="s">
        <v>200</v>
      </c>
      <c r="N13211" t="s">
        <v>14479</v>
      </c>
      <c r="O13211" t="s">
        <v>9923</v>
      </c>
      <c r="P13211" t="s">
        <v>14722</v>
      </c>
    </row>
    <row r="13212" spans="1:16" x14ac:dyDescent="0.25">
      <c r="A13212">
        <v>164797</v>
      </c>
      <c r="B13212" t="s">
        <v>63</v>
      </c>
      <c r="E13212" t="s">
        <v>14723</v>
      </c>
      <c r="G13212" t="s">
        <v>264</v>
      </c>
      <c r="H13212" t="s">
        <v>11915</v>
      </c>
      <c r="I13212" t="s">
        <v>11916</v>
      </c>
      <c r="J13212">
        <v>2015</v>
      </c>
      <c r="K13212">
        <v>8600</v>
      </c>
      <c r="L13212">
        <v>33</v>
      </c>
      <c r="M13212" t="s">
        <v>200</v>
      </c>
      <c r="N13212" t="s">
        <v>14479</v>
      </c>
      <c r="O13212" t="s">
        <v>9923</v>
      </c>
      <c r="P13212" t="s">
        <v>14724</v>
      </c>
    </row>
    <row r="13213" spans="1:16" x14ac:dyDescent="0.25">
      <c r="A13213">
        <v>164798</v>
      </c>
      <c r="B13213" t="s">
        <v>63</v>
      </c>
      <c r="E13213" t="s">
        <v>14725</v>
      </c>
      <c r="G13213" t="s">
        <v>264</v>
      </c>
      <c r="H13213" t="s">
        <v>11915</v>
      </c>
      <c r="I13213" t="s">
        <v>11916</v>
      </c>
      <c r="J13213">
        <v>2015</v>
      </c>
      <c r="K13213">
        <v>8600</v>
      </c>
      <c r="L13213">
        <v>33</v>
      </c>
      <c r="M13213" t="s">
        <v>200</v>
      </c>
      <c r="N13213" t="s">
        <v>14479</v>
      </c>
      <c r="O13213" t="s">
        <v>9923</v>
      </c>
      <c r="P13213" t="s">
        <v>14726</v>
      </c>
    </row>
    <row r="13214" spans="1:16" x14ac:dyDescent="0.25">
      <c r="A13214">
        <v>164799</v>
      </c>
      <c r="B13214" t="s">
        <v>63</v>
      </c>
      <c r="E13214" t="s">
        <v>14727</v>
      </c>
      <c r="G13214" t="s">
        <v>264</v>
      </c>
      <c r="H13214" t="s">
        <v>11915</v>
      </c>
      <c r="I13214" t="s">
        <v>11916</v>
      </c>
      <c r="J13214">
        <v>2015</v>
      </c>
      <c r="K13214">
        <v>8600</v>
      </c>
      <c r="L13214">
        <v>33</v>
      </c>
      <c r="M13214" t="s">
        <v>200</v>
      </c>
      <c r="N13214" t="s">
        <v>14479</v>
      </c>
      <c r="O13214" t="s">
        <v>9923</v>
      </c>
      <c r="P13214" t="s">
        <v>14728</v>
      </c>
    </row>
    <row r="13215" spans="1:16" x14ac:dyDescent="0.25">
      <c r="A13215">
        <v>164800</v>
      </c>
      <c r="B13215" t="s">
        <v>63</v>
      </c>
      <c r="E13215" t="s">
        <v>14729</v>
      </c>
      <c r="G13215" t="s">
        <v>264</v>
      </c>
      <c r="H13215" t="s">
        <v>11915</v>
      </c>
      <c r="I13215" t="s">
        <v>11916</v>
      </c>
      <c r="J13215">
        <v>2015</v>
      </c>
      <c r="K13215">
        <v>8600</v>
      </c>
      <c r="L13215">
        <v>33</v>
      </c>
      <c r="M13215" t="s">
        <v>200</v>
      </c>
      <c r="N13215" t="s">
        <v>14479</v>
      </c>
      <c r="O13215" t="s">
        <v>9923</v>
      </c>
      <c r="P13215" t="s">
        <v>14730</v>
      </c>
    </row>
    <row r="13216" spans="1:16" x14ac:dyDescent="0.25">
      <c r="A13216">
        <v>164801</v>
      </c>
      <c r="B13216" t="s">
        <v>63</v>
      </c>
      <c r="E13216" t="s">
        <v>14731</v>
      </c>
      <c r="G13216" t="s">
        <v>264</v>
      </c>
      <c r="H13216" t="s">
        <v>11915</v>
      </c>
      <c r="I13216" t="s">
        <v>11916</v>
      </c>
      <c r="J13216">
        <v>2015</v>
      </c>
      <c r="K13216">
        <v>10000</v>
      </c>
      <c r="L13216">
        <v>33</v>
      </c>
      <c r="M13216" t="s">
        <v>200</v>
      </c>
      <c r="N13216" t="s">
        <v>14479</v>
      </c>
      <c r="O13216" t="s">
        <v>9923</v>
      </c>
      <c r="P13216" t="s">
        <v>14732</v>
      </c>
    </row>
    <row r="13217" spans="1:16" x14ac:dyDescent="0.25">
      <c r="A13217">
        <v>164802</v>
      </c>
      <c r="B13217" t="s">
        <v>63</v>
      </c>
      <c r="E13217" t="s">
        <v>14733</v>
      </c>
      <c r="G13217" t="s">
        <v>264</v>
      </c>
      <c r="H13217" t="s">
        <v>11915</v>
      </c>
      <c r="I13217" t="s">
        <v>11916</v>
      </c>
      <c r="J13217">
        <v>2015</v>
      </c>
      <c r="K13217">
        <v>10000</v>
      </c>
      <c r="L13217">
        <v>33</v>
      </c>
      <c r="M13217" t="s">
        <v>200</v>
      </c>
      <c r="N13217" t="s">
        <v>14479</v>
      </c>
      <c r="O13217" t="s">
        <v>9923</v>
      </c>
      <c r="P13217" t="s">
        <v>14734</v>
      </c>
    </row>
    <row r="13218" spans="1:16" x14ac:dyDescent="0.25">
      <c r="A13218">
        <v>164803</v>
      </c>
      <c r="B13218" t="s">
        <v>10049</v>
      </c>
      <c r="E13218" t="s">
        <v>14735</v>
      </c>
      <c r="G13218" t="s">
        <v>264</v>
      </c>
      <c r="H13218" t="s">
        <v>11915</v>
      </c>
      <c r="I13218" t="s">
        <v>11916</v>
      </c>
      <c r="J13218">
        <v>2015</v>
      </c>
      <c r="K13218">
        <v>9400</v>
      </c>
      <c r="L13218">
        <v>33</v>
      </c>
      <c r="M13218" t="s">
        <v>200</v>
      </c>
      <c r="N13218" t="s">
        <v>14479</v>
      </c>
      <c r="O13218" t="s">
        <v>9923</v>
      </c>
      <c r="P13218" t="s">
        <v>14736</v>
      </c>
    </row>
    <row r="13219" spans="1:16" x14ac:dyDescent="0.25">
      <c r="A13219">
        <v>164804</v>
      </c>
      <c r="B13219" t="s">
        <v>10049</v>
      </c>
      <c r="E13219" t="s">
        <v>14737</v>
      </c>
      <c r="G13219" t="s">
        <v>264</v>
      </c>
      <c r="H13219" t="s">
        <v>11915</v>
      </c>
      <c r="I13219" t="s">
        <v>11916</v>
      </c>
      <c r="J13219">
        <v>2015</v>
      </c>
      <c r="K13219">
        <v>9400</v>
      </c>
      <c r="L13219">
        <v>33</v>
      </c>
      <c r="M13219" t="s">
        <v>200</v>
      </c>
      <c r="N13219" t="s">
        <v>14479</v>
      </c>
      <c r="O13219" t="s">
        <v>9923</v>
      </c>
      <c r="P13219" t="s">
        <v>14738</v>
      </c>
    </row>
    <row r="13220" spans="1:16" x14ac:dyDescent="0.25">
      <c r="A13220">
        <v>164805</v>
      </c>
      <c r="B13220" t="s">
        <v>63</v>
      </c>
      <c r="E13220" t="s">
        <v>14739</v>
      </c>
      <c r="G13220" t="s">
        <v>264</v>
      </c>
      <c r="H13220" t="s">
        <v>11915</v>
      </c>
      <c r="I13220" t="s">
        <v>11916</v>
      </c>
      <c r="J13220">
        <v>2015</v>
      </c>
      <c r="K13220">
        <v>8000</v>
      </c>
      <c r="L13220">
        <v>33</v>
      </c>
      <c r="M13220" t="s">
        <v>200</v>
      </c>
      <c r="N13220" t="s">
        <v>14479</v>
      </c>
      <c r="O13220" t="s">
        <v>9923</v>
      </c>
      <c r="P13220" t="s">
        <v>14740</v>
      </c>
    </row>
    <row r="13221" spans="1:16" x14ac:dyDescent="0.25">
      <c r="A13221">
        <v>164806</v>
      </c>
      <c r="B13221" t="s">
        <v>63</v>
      </c>
      <c r="E13221" t="s">
        <v>14741</v>
      </c>
      <c r="G13221" t="s">
        <v>264</v>
      </c>
      <c r="H13221" t="s">
        <v>11915</v>
      </c>
      <c r="I13221" t="s">
        <v>11916</v>
      </c>
      <c r="J13221">
        <v>2015</v>
      </c>
      <c r="K13221">
        <v>8000</v>
      </c>
      <c r="L13221">
        <v>33</v>
      </c>
      <c r="M13221" t="s">
        <v>200</v>
      </c>
      <c r="N13221" t="s">
        <v>14479</v>
      </c>
      <c r="O13221" t="s">
        <v>9923</v>
      </c>
      <c r="P13221" t="s">
        <v>14742</v>
      </c>
    </row>
    <row r="13222" spans="1:16" x14ac:dyDescent="0.25">
      <c r="A13222">
        <v>164807</v>
      </c>
      <c r="B13222" t="s">
        <v>63</v>
      </c>
      <c r="E13222" t="s">
        <v>14743</v>
      </c>
      <c r="G13222" t="s">
        <v>264</v>
      </c>
      <c r="H13222" t="s">
        <v>11915</v>
      </c>
      <c r="I13222" t="s">
        <v>11916</v>
      </c>
      <c r="J13222">
        <v>2015</v>
      </c>
      <c r="K13222">
        <v>8000</v>
      </c>
      <c r="L13222">
        <v>33</v>
      </c>
      <c r="M13222" t="s">
        <v>200</v>
      </c>
      <c r="N13222" t="s">
        <v>14479</v>
      </c>
      <c r="O13222" t="s">
        <v>9923</v>
      </c>
      <c r="P13222" t="s">
        <v>14744</v>
      </c>
    </row>
    <row r="13223" spans="1:16" x14ac:dyDescent="0.25">
      <c r="A13223">
        <v>164808</v>
      </c>
      <c r="B13223" t="s">
        <v>63</v>
      </c>
      <c r="E13223" t="s">
        <v>14745</v>
      </c>
      <c r="G13223" t="s">
        <v>264</v>
      </c>
      <c r="H13223" t="s">
        <v>11915</v>
      </c>
      <c r="I13223" t="s">
        <v>11916</v>
      </c>
      <c r="J13223">
        <v>2015</v>
      </c>
      <c r="K13223">
        <v>8000</v>
      </c>
      <c r="L13223">
        <v>33</v>
      </c>
      <c r="M13223" t="s">
        <v>200</v>
      </c>
      <c r="N13223" t="s">
        <v>14479</v>
      </c>
      <c r="O13223" t="s">
        <v>9923</v>
      </c>
      <c r="P13223" t="s">
        <v>14746</v>
      </c>
    </row>
    <row r="13224" spans="1:16" x14ac:dyDescent="0.25">
      <c r="A13224">
        <v>164809</v>
      </c>
      <c r="B13224" t="s">
        <v>63</v>
      </c>
      <c r="E13224" t="s">
        <v>14747</v>
      </c>
      <c r="G13224" t="s">
        <v>264</v>
      </c>
      <c r="H13224" t="s">
        <v>11915</v>
      </c>
      <c r="I13224" t="s">
        <v>11916</v>
      </c>
      <c r="J13224">
        <v>2015</v>
      </c>
      <c r="K13224">
        <v>8000</v>
      </c>
      <c r="L13224">
        <v>33</v>
      </c>
      <c r="M13224" t="s">
        <v>200</v>
      </c>
      <c r="N13224" t="s">
        <v>14479</v>
      </c>
      <c r="O13224" t="s">
        <v>9923</v>
      </c>
      <c r="P13224" t="s">
        <v>14748</v>
      </c>
    </row>
    <row r="13225" spans="1:16" x14ac:dyDescent="0.25">
      <c r="A13225">
        <v>164810</v>
      </c>
      <c r="B13225" t="s">
        <v>63</v>
      </c>
      <c r="E13225" t="s">
        <v>14749</v>
      </c>
      <c r="G13225" t="s">
        <v>264</v>
      </c>
      <c r="H13225" t="s">
        <v>11915</v>
      </c>
      <c r="I13225" t="s">
        <v>11916</v>
      </c>
      <c r="J13225">
        <v>2015</v>
      </c>
      <c r="K13225">
        <v>9400</v>
      </c>
      <c r="L13225">
        <v>33</v>
      </c>
      <c r="M13225" t="s">
        <v>200</v>
      </c>
      <c r="N13225" t="s">
        <v>14479</v>
      </c>
      <c r="O13225" t="s">
        <v>9923</v>
      </c>
      <c r="P13225" t="s">
        <v>14750</v>
      </c>
    </row>
    <row r="13226" spans="1:16" x14ac:dyDescent="0.25">
      <c r="A13226">
        <v>164811</v>
      </c>
      <c r="B13226" t="s">
        <v>63</v>
      </c>
      <c r="E13226" t="s">
        <v>14751</v>
      </c>
      <c r="G13226" t="s">
        <v>264</v>
      </c>
      <c r="H13226" t="s">
        <v>11915</v>
      </c>
      <c r="I13226" t="s">
        <v>11916</v>
      </c>
      <c r="J13226">
        <v>2015</v>
      </c>
      <c r="K13226">
        <v>8000</v>
      </c>
      <c r="L13226">
        <v>33</v>
      </c>
      <c r="M13226" t="s">
        <v>200</v>
      </c>
      <c r="N13226" t="s">
        <v>14479</v>
      </c>
      <c r="O13226" t="s">
        <v>9923</v>
      </c>
      <c r="P13226" t="s">
        <v>14752</v>
      </c>
    </row>
    <row r="13227" spans="1:16" x14ac:dyDescent="0.25">
      <c r="A13227">
        <v>164812</v>
      </c>
      <c r="B13227" t="s">
        <v>63</v>
      </c>
      <c r="E13227" t="s">
        <v>14753</v>
      </c>
      <c r="G13227" t="s">
        <v>264</v>
      </c>
      <c r="H13227" t="s">
        <v>11915</v>
      </c>
      <c r="I13227" t="s">
        <v>11916</v>
      </c>
      <c r="J13227">
        <v>2015</v>
      </c>
      <c r="K13227">
        <v>8000</v>
      </c>
      <c r="L13227">
        <v>33</v>
      </c>
      <c r="M13227" t="s">
        <v>200</v>
      </c>
      <c r="N13227" t="s">
        <v>14479</v>
      </c>
      <c r="O13227" t="s">
        <v>9923</v>
      </c>
      <c r="P13227" t="s">
        <v>14754</v>
      </c>
    </row>
    <row r="13228" spans="1:16" x14ac:dyDescent="0.25">
      <c r="A13228">
        <v>164813</v>
      </c>
      <c r="B13228" t="s">
        <v>63</v>
      </c>
      <c r="E13228" t="s">
        <v>14755</v>
      </c>
      <c r="G13228" t="s">
        <v>264</v>
      </c>
      <c r="H13228" t="s">
        <v>11915</v>
      </c>
      <c r="I13228" t="s">
        <v>11916</v>
      </c>
      <c r="J13228">
        <v>2015</v>
      </c>
      <c r="K13228">
        <v>9400</v>
      </c>
      <c r="L13228">
        <v>33</v>
      </c>
      <c r="M13228" t="s">
        <v>200</v>
      </c>
      <c r="N13228" t="s">
        <v>14479</v>
      </c>
      <c r="O13228" t="s">
        <v>9923</v>
      </c>
      <c r="P13228" t="s">
        <v>14756</v>
      </c>
    </row>
    <row r="13229" spans="1:16" ht="45" x14ac:dyDescent="0.25">
      <c r="A13229">
        <v>164814</v>
      </c>
      <c r="B13229" t="s">
        <v>63</v>
      </c>
      <c r="E13229" s="18" t="s">
        <v>14757</v>
      </c>
      <c r="G13229" t="s">
        <v>264</v>
      </c>
      <c r="H13229" t="s">
        <v>11915</v>
      </c>
      <c r="I13229" t="s">
        <v>11916</v>
      </c>
      <c r="J13229">
        <v>2015</v>
      </c>
      <c r="K13229">
        <v>9400</v>
      </c>
      <c r="L13229">
        <v>33</v>
      </c>
      <c r="M13229" t="s">
        <v>200</v>
      </c>
      <c r="N13229" t="s">
        <v>14479</v>
      </c>
      <c r="O13229" t="s">
        <v>9923</v>
      </c>
      <c r="P13229" t="s">
        <v>14758</v>
      </c>
    </row>
    <row r="13230" spans="1:16" x14ac:dyDescent="0.25">
      <c r="A13230">
        <v>164815</v>
      </c>
      <c r="B13230" t="s">
        <v>44</v>
      </c>
      <c r="E13230" t="s">
        <v>14759</v>
      </c>
      <c r="G13230" t="s">
        <v>245</v>
      </c>
      <c r="H13230" t="s">
        <v>14318</v>
      </c>
      <c r="I13230" t="s">
        <v>14319</v>
      </c>
      <c r="J13230">
        <v>2015</v>
      </c>
      <c r="K13230">
        <v>9400</v>
      </c>
      <c r="L13230">
        <v>35</v>
      </c>
      <c r="M13230" t="s">
        <v>200</v>
      </c>
      <c r="N13230" t="s">
        <v>14479</v>
      </c>
      <c r="O13230" t="s">
        <v>9923</v>
      </c>
      <c r="P13230" t="s">
        <v>14760</v>
      </c>
    </row>
    <row r="13231" spans="1:16" x14ac:dyDescent="0.25">
      <c r="A13231">
        <v>164816</v>
      </c>
      <c r="B13231" t="s">
        <v>44</v>
      </c>
      <c r="E13231" t="s">
        <v>14761</v>
      </c>
      <c r="G13231" t="s">
        <v>245</v>
      </c>
      <c r="H13231" t="s">
        <v>14318</v>
      </c>
      <c r="I13231" t="s">
        <v>14319</v>
      </c>
      <c r="J13231">
        <v>2015</v>
      </c>
      <c r="K13231">
        <v>9400</v>
      </c>
      <c r="L13231">
        <v>35</v>
      </c>
      <c r="M13231" t="s">
        <v>200</v>
      </c>
      <c r="N13231" t="s">
        <v>14479</v>
      </c>
      <c r="O13231" t="s">
        <v>9923</v>
      </c>
      <c r="P13231" t="s">
        <v>14762</v>
      </c>
    </row>
    <row r="13232" spans="1:16" x14ac:dyDescent="0.25">
      <c r="A13232">
        <v>164817</v>
      </c>
      <c r="B13232" t="s">
        <v>44</v>
      </c>
      <c r="E13232" t="s">
        <v>14763</v>
      </c>
      <c r="G13232" t="s">
        <v>245</v>
      </c>
      <c r="H13232" t="s">
        <v>14318</v>
      </c>
      <c r="I13232" t="s">
        <v>14319</v>
      </c>
      <c r="J13232">
        <v>2015</v>
      </c>
      <c r="K13232">
        <v>9400</v>
      </c>
      <c r="L13232">
        <v>35</v>
      </c>
      <c r="M13232" t="s">
        <v>200</v>
      </c>
      <c r="N13232" t="s">
        <v>14479</v>
      </c>
      <c r="O13232" t="s">
        <v>9923</v>
      </c>
      <c r="P13232" t="s">
        <v>14764</v>
      </c>
    </row>
    <row r="13233" spans="1:16" x14ac:dyDescent="0.25">
      <c r="A13233">
        <v>164818</v>
      </c>
      <c r="B13233" t="s">
        <v>44</v>
      </c>
      <c r="E13233" t="s">
        <v>14765</v>
      </c>
      <c r="G13233" t="s">
        <v>245</v>
      </c>
      <c r="H13233" t="s">
        <v>14318</v>
      </c>
      <c r="I13233" t="s">
        <v>14319</v>
      </c>
      <c r="J13233">
        <v>2015</v>
      </c>
      <c r="K13233">
        <v>9400</v>
      </c>
      <c r="L13233">
        <v>35</v>
      </c>
      <c r="M13233" t="s">
        <v>200</v>
      </c>
      <c r="N13233" t="s">
        <v>14479</v>
      </c>
      <c r="O13233" t="s">
        <v>9923</v>
      </c>
      <c r="P13233" t="s">
        <v>14766</v>
      </c>
    </row>
    <row r="13234" spans="1:16" x14ac:dyDescent="0.25">
      <c r="A13234">
        <v>164819</v>
      </c>
      <c r="B13234" t="s">
        <v>44</v>
      </c>
      <c r="E13234" t="s">
        <v>14767</v>
      </c>
      <c r="G13234" t="s">
        <v>245</v>
      </c>
      <c r="H13234" t="s">
        <v>14318</v>
      </c>
      <c r="I13234" t="s">
        <v>14319</v>
      </c>
      <c r="J13234">
        <v>2015</v>
      </c>
      <c r="K13234">
        <v>10000</v>
      </c>
      <c r="L13234">
        <v>35</v>
      </c>
      <c r="M13234" t="s">
        <v>200</v>
      </c>
      <c r="N13234" t="s">
        <v>14479</v>
      </c>
      <c r="O13234" t="s">
        <v>9923</v>
      </c>
      <c r="P13234" t="s">
        <v>14768</v>
      </c>
    </row>
    <row r="13235" spans="1:16" x14ac:dyDescent="0.25">
      <c r="A13235">
        <v>164820</v>
      </c>
      <c r="B13235" t="s">
        <v>44</v>
      </c>
      <c r="E13235" t="s">
        <v>14769</v>
      </c>
      <c r="G13235" t="s">
        <v>245</v>
      </c>
      <c r="H13235" t="s">
        <v>14318</v>
      </c>
      <c r="I13235" t="s">
        <v>14319</v>
      </c>
      <c r="J13235">
        <v>2015</v>
      </c>
      <c r="K13235">
        <v>10300</v>
      </c>
      <c r="L13235">
        <v>35</v>
      </c>
      <c r="M13235" t="s">
        <v>200</v>
      </c>
      <c r="N13235" t="s">
        <v>14479</v>
      </c>
      <c r="O13235" t="s">
        <v>9923</v>
      </c>
      <c r="P13235" t="s">
        <v>14770</v>
      </c>
    </row>
    <row r="13236" spans="1:16" x14ac:dyDescent="0.25">
      <c r="A13236">
        <v>164821</v>
      </c>
      <c r="B13236" t="s">
        <v>44</v>
      </c>
      <c r="E13236" t="s">
        <v>14771</v>
      </c>
      <c r="G13236" t="s">
        <v>245</v>
      </c>
      <c r="H13236" t="s">
        <v>14318</v>
      </c>
      <c r="I13236" t="s">
        <v>14319</v>
      </c>
      <c r="J13236">
        <v>2015</v>
      </c>
      <c r="K13236">
        <v>9400</v>
      </c>
      <c r="L13236">
        <v>35</v>
      </c>
      <c r="M13236" t="s">
        <v>200</v>
      </c>
      <c r="N13236" t="s">
        <v>14479</v>
      </c>
      <c r="O13236" t="s">
        <v>9923</v>
      </c>
      <c r="P13236" t="s">
        <v>14772</v>
      </c>
    </row>
    <row r="13237" spans="1:16" x14ac:dyDescent="0.25">
      <c r="A13237">
        <v>164822</v>
      </c>
      <c r="B13237" t="s">
        <v>44</v>
      </c>
      <c r="E13237" t="s">
        <v>14773</v>
      </c>
      <c r="G13237" t="s">
        <v>245</v>
      </c>
      <c r="H13237" t="s">
        <v>14318</v>
      </c>
      <c r="I13237" t="s">
        <v>14319</v>
      </c>
      <c r="J13237">
        <v>2015</v>
      </c>
      <c r="K13237">
        <v>10800</v>
      </c>
      <c r="L13237">
        <v>35</v>
      </c>
      <c r="M13237" t="s">
        <v>200</v>
      </c>
      <c r="N13237" t="s">
        <v>14479</v>
      </c>
      <c r="O13237" t="s">
        <v>9923</v>
      </c>
      <c r="P13237" t="s">
        <v>14774</v>
      </c>
    </row>
    <row r="13238" spans="1:16" x14ac:dyDescent="0.25">
      <c r="A13238">
        <v>164823</v>
      </c>
      <c r="B13238" t="s">
        <v>54</v>
      </c>
      <c r="E13238" t="s">
        <v>14775</v>
      </c>
      <c r="G13238" t="s">
        <v>245</v>
      </c>
      <c r="H13238" t="s">
        <v>14318</v>
      </c>
      <c r="I13238" t="s">
        <v>14319</v>
      </c>
      <c r="J13238">
        <v>2015</v>
      </c>
      <c r="K13238">
        <v>8900</v>
      </c>
      <c r="L13238">
        <v>35</v>
      </c>
      <c r="M13238" t="s">
        <v>200</v>
      </c>
      <c r="N13238" t="s">
        <v>14479</v>
      </c>
      <c r="O13238" t="s">
        <v>9923</v>
      </c>
      <c r="P13238" t="s">
        <v>14776</v>
      </c>
    </row>
    <row r="13239" spans="1:16" x14ac:dyDescent="0.25">
      <c r="A13239">
        <v>164824</v>
      </c>
      <c r="B13239" t="s">
        <v>54</v>
      </c>
      <c r="E13239" t="s">
        <v>14777</v>
      </c>
      <c r="G13239" t="s">
        <v>245</v>
      </c>
      <c r="H13239" t="s">
        <v>14318</v>
      </c>
      <c r="I13239" t="s">
        <v>14319</v>
      </c>
      <c r="J13239">
        <v>2015</v>
      </c>
      <c r="K13239">
        <v>8900</v>
      </c>
      <c r="L13239">
        <v>35</v>
      </c>
      <c r="M13239" t="s">
        <v>200</v>
      </c>
      <c r="N13239" t="s">
        <v>14479</v>
      </c>
      <c r="O13239" t="s">
        <v>9923</v>
      </c>
      <c r="P13239" t="s">
        <v>14778</v>
      </c>
    </row>
    <row r="13240" spans="1:16" x14ac:dyDescent="0.25">
      <c r="A13240">
        <v>164825</v>
      </c>
      <c r="B13240" t="s">
        <v>41</v>
      </c>
      <c r="E13240" t="s">
        <v>14779</v>
      </c>
      <c r="G13240" t="s">
        <v>220</v>
      </c>
      <c r="H13240" t="s">
        <v>198</v>
      </c>
      <c r="I13240" t="s">
        <v>14486</v>
      </c>
      <c r="J13240">
        <v>2016</v>
      </c>
      <c r="K13240">
        <v>9700</v>
      </c>
      <c r="L13240">
        <v>6</v>
      </c>
      <c r="M13240" t="s">
        <v>200</v>
      </c>
      <c r="N13240" t="s">
        <v>14479</v>
      </c>
      <c r="O13240" t="s">
        <v>9923</v>
      </c>
      <c r="P13240" t="s">
        <v>14780</v>
      </c>
    </row>
    <row r="13241" spans="1:16" x14ac:dyDescent="0.25">
      <c r="A13241">
        <v>164826</v>
      </c>
      <c r="B13241" t="s">
        <v>41</v>
      </c>
      <c r="E13241" t="s">
        <v>14781</v>
      </c>
      <c r="G13241" t="s">
        <v>220</v>
      </c>
      <c r="H13241" t="s">
        <v>198</v>
      </c>
      <c r="I13241" t="s">
        <v>14497</v>
      </c>
      <c r="J13241">
        <v>2016</v>
      </c>
      <c r="K13241">
        <v>9700</v>
      </c>
      <c r="L13241">
        <v>6</v>
      </c>
      <c r="M13241" t="s">
        <v>200</v>
      </c>
      <c r="N13241" t="s">
        <v>14479</v>
      </c>
      <c r="O13241" t="s">
        <v>9923</v>
      </c>
      <c r="P13241" t="s">
        <v>14782</v>
      </c>
    </row>
    <row r="13242" spans="1:16" x14ac:dyDescent="0.25">
      <c r="A13242">
        <v>164827</v>
      </c>
      <c r="B13242" t="s">
        <v>41</v>
      </c>
      <c r="E13242" t="s">
        <v>14783</v>
      </c>
      <c r="G13242" t="s">
        <v>220</v>
      </c>
      <c r="H13242" t="s">
        <v>198</v>
      </c>
      <c r="I13242" t="s">
        <v>14486</v>
      </c>
      <c r="J13242">
        <v>2016</v>
      </c>
      <c r="K13242">
        <v>9700</v>
      </c>
      <c r="L13242">
        <v>6</v>
      </c>
      <c r="M13242" t="s">
        <v>200</v>
      </c>
      <c r="N13242" t="s">
        <v>14479</v>
      </c>
      <c r="O13242" t="s">
        <v>9923</v>
      </c>
      <c r="P13242" t="s">
        <v>14784</v>
      </c>
    </row>
    <row r="13243" spans="1:16" x14ac:dyDescent="0.25">
      <c r="A13243">
        <v>164828</v>
      </c>
      <c r="B13243" t="s">
        <v>40</v>
      </c>
      <c r="E13243" t="s">
        <v>14785</v>
      </c>
      <c r="G13243" t="s">
        <v>220</v>
      </c>
      <c r="H13243" t="s">
        <v>198</v>
      </c>
      <c r="I13243" t="s">
        <v>14486</v>
      </c>
      <c r="J13243">
        <v>2016</v>
      </c>
      <c r="K13243">
        <v>10000</v>
      </c>
      <c r="L13243">
        <v>6</v>
      </c>
      <c r="M13243" t="s">
        <v>200</v>
      </c>
      <c r="N13243" t="s">
        <v>14479</v>
      </c>
      <c r="O13243" t="s">
        <v>9923</v>
      </c>
      <c r="P13243" t="s">
        <v>14786</v>
      </c>
    </row>
    <row r="13244" spans="1:16" ht="45" x14ac:dyDescent="0.25">
      <c r="A13244">
        <v>164829</v>
      </c>
      <c r="B13244" t="s">
        <v>40</v>
      </c>
      <c r="E13244" s="18" t="s">
        <v>14787</v>
      </c>
      <c r="G13244" t="s">
        <v>220</v>
      </c>
      <c r="H13244" t="s">
        <v>198</v>
      </c>
      <c r="I13244" t="s">
        <v>14486</v>
      </c>
      <c r="J13244">
        <v>2016</v>
      </c>
      <c r="K13244">
        <v>9400</v>
      </c>
      <c r="L13244">
        <v>6</v>
      </c>
      <c r="M13244" t="s">
        <v>200</v>
      </c>
      <c r="N13244" t="s">
        <v>14479</v>
      </c>
      <c r="O13244" t="s">
        <v>9923</v>
      </c>
      <c r="P13244" t="s">
        <v>14788</v>
      </c>
    </row>
    <row r="13245" spans="1:16" ht="45" x14ac:dyDescent="0.25">
      <c r="A13245">
        <v>164830</v>
      </c>
      <c r="B13245" t="s">
        <v>40</v>
      </c>
      <c r="E13245" s="18" t="s">
        <v>14789</v>
      </c>
      <c r="G13245" t="s">
        <v>220</v>
      </c>
      <c r="H13245" t="s">
        <v>198</v>
      </c>
      <c r="I13245" t="s">
        <v>14486</v>
      </c>
      <c r="J13245">
        <v>2016</v>
      </c>
      <c r="K13245">
        <v>9400</v>
      </c>
      <c r="L13245">
        <v>6</v>
      </c>
      <c r="M13245" t="s">
        <v>200</v>
      </c>
      <c r="N13245" t="s">
        <v>14479</v>
      </c>
      <c r="O13245" t="s">
        <v>9923</v>
      </c>
      <c r="P13245" t="s">
        <v>14790</v>
      </c>
    </row>
    <row r="13246" spans="1:16" x14ac:dyDescent="0.25">
      <c r="A13246">
        <v>164831</v>
      </c>
      <c r="B13246" t="s">
        <v>40</v>
      </c>
      <c r="E13246" t="s">
        <v>14791</v>
      </c>
      <c r="G13246" t="s">
        <v>220</v>
      </c>
      <c r="H13246" t="s">
        <v>198</v>
      </c>
      <c r="I13246" t="s">
        <v>14486</v>
      </c>
      <c r="J13246">
        <v>2016</v>
      </c>
      <c r="K13246">
        <v>9400</v>
      </c>
      <c r="L13246">
        <v>6</v>
      </c>
      <c r="M13246" t="s">
        <v>200</v>
      </c>
      <c r="N13246" t="s">
        <v>14479</v>
      </c>
      <c r="O13246" t="s">
        <v>9923</v>
      </c>
      <c r="P13246" t="s">
        <v>14792</v>
      </c>
    </row>
    <row r="13247" spans="1:16" x14ac:dyDescent="0.25">
      <c r="A13247">
        <v>164832</v>
      </c>
      <c r="B13247" t="s">
        <v>40</v>
      </c>
      <c r="E13247" t="s">
        <v>14793</v>
      </c>
      <c r="G13247" t="s">
        <v>220</v>
      </c>
      <c r="H13247" t="s">
        <v>198</v>
      </c>
      <c r="I13247" t="s">
        <v>14486</v>
      </c>
      <c r="J13247">
        <v>2016</v>
      </c>
      <c r="K13247">
        <v>10300</v>
      </c>
      <c r="L13247">
        <v>6</v>
      </c>
      <c r="M13247" t="s">
        <v>200</v>
      </c>
      <c r="N13247" t="s">
        <v>14479</v>
      </c>
      <c r="O13247" t="s">
        <v>9923</v>
      </c>
      <c r="P13247" t="s">
        <v>14794</v>
      </c>
    </row>
    <row r="13248" spans="1:16" ht="45" x14ac:dyDescent="0.25">
      <c r="A13248">
        <v>164833</v>
      </c>
      <c r="B13248" t="s">
        <v>40</v>
      </c>
      <c r="E13248" s="18" t="s">
        <v>14795</v>
      </c>
      <c r="G13248" t="s">
        <v>220</v>
      </c>
      <c r="H13248" t="s">
        <v>198</v>
      </c>
      <c r="I13248" t="s">
        <v>14486</v>
      </c>
      <c r="J13248">
        <v>2016</v>
      </c>
      <c r="K13248">
        <v>9400</v>
      </c>
      <c r="L13248">
        <v>6</v>
      </c>
      <c r="M13248" t="s">
        <v>200</v>
      </c>
      <c r="N13248" t="s">
        <v>14479</v>
      </c>
      <c r="O13248" t="s">
        <v>9923</v>
      </c>
      <c r="P13248" t="s">
        <v>14796</v>
      </c>
    </row>
    <row r="13249" spans="1:16" x14ac:dyDescent="0.25">
      <c r="A13249">
        <v>164834</v>
      </c>
      <c r="B13249" t="s">
        <v>42</v>
      </c>
      <c r="E13249" t="s">
        <v>14797</v>
      </c>
      <c r="G13249" t="s">
        <v>235</v>
      </c>
      <c r="H13249" t="s">
        <v>236</v>
      </c>
      <c r="I13249" t="s">
        <v>13812</v>
      </c>
      <c r="J13249">
        <v>2016</v>
      </c>
      <c r="K13249">
        <v>9400</v>
      </c>
      <c r="L13249">
        <v>10</v>
      </c>
      <c r="M13249" t="s">
        <v>200</v>
      </c>
      <c r="N13249" t="s">
        <v>14479</v>
      </c>
      <c r="O13249" t="s">
        <v>9923</v>
      </c>
      <c r="P13249" t="s">
        <v>14798</v>
      </c>
    </row>
    <row r="13250" spans="1:16" x14ac:dyDescent="0.25">
      <c r="A13250">
        <v>164835</v>
      </c>
      <c r="B13250" t="s">
        <v>42</v>
      </c>
      <c r="E13250" t="s">
        <v>14799</v>
      </c>
      <c r="G13250" t="s">
        <v>235</v>
      </c>
      <c r="H13250" t="s">
        <v>236</v>
      </c>
      <c r="I13250" t="s">
        <v>13812</v>
      </c>
      <c r="J13250">
        <v>2016</v>
      </c>
      <c r="K13250">
        <v>9400</v>
      </c>
      <c r="L13250">
        <v>10</v>
      </c>
      <c r="M13250" t="s">
        <v>200</v>
      </c>
      <c r="N13250" t="s">
        <v>14479</v>
      </c>
      <c r="O13250" t="s">
        <v>9923</v>
      </c>
      <c r="P13250" t="s">
        <v>14800</v>
      </c>
    </row>
    <row r="13251" spans="1:16" x14ac:dyDescent="0.25">
      <c r="A13251">
        <v>164836</v>
      </c>
      <c r="B13251" t="s">
        <v>53</v>
      </c>
      <c r="E13251" t="s">
        <v>14801</v>
      </c>
      <c r="G13251" t="s">
        <v>235</v>
      </c>
      <c r="H13251" t="s">
        <v>236</v>
      </c>
      <c r="I13251" t="s">
        <v>13812</v>
      </c>
      <c r="J13251">
        <v>2016</v>
      </c>
      <c r="K13251">
        <v>9400</v>
      </c>
      <c r="L13251">
        <v>10</v>
      </c>
      <c r="M13251" t="s">
        <v>200</v>
      </c>
      <c r="N13251" t="s">
        <v>14479</v>
      </c>
      <c r="O13251" t="s">
        <v>9923</v>
      </c>
      <c r="P13251" t="s">
        <v>14802</v>
      </c>
    </row>
    <row r="13252" spans="1:16" x14ac:dyDescent="0.25">
      <c r="A13252">
        <v>164837</v>
      </c>
      <c r="B13252" t="s">
        <v>53</v>
      </c>
      <c r="E13252" t="s">
        <v>14803</v>
      </c>
      <c r="G13252" t="s">
        <v>235</v>
      </c>
      <c r="H13252" t="s">
        <v>198</v>
      </c>
      <c r="I13252" t="s">
        <v>14804</v>
      </c>
      <c r="J13252">
        <v>2016</v>
      </c>
      <c r="K13252">
        <v>9400</v>
      </c>
      <c r="L13252">
        <v>10</v>
      </c>
      <c r="M13252" t="s">
        <v>200</v>
      </c>
      <c r="N13252" t="s">
        <v>14479</v>
      </c>
      <c r="O13252" t="s">
        <v>9923</v>
      </c>
      <c r="P13252" t="s">
        <v>14805</v>
      </c>
    </row>
    <row r="13253" spans="1:16" x14ac:dyDescent="0.25">
      <c r="A13253">
        <v>164838</v>
      </c>
      <c r="B13253" t="s">
        <v>53</v>
      </c>
      <c r="E13253" t="s">
        <v>14806</v>
      </c>
      <c r="G13253" t="s">
        <v>235</v>
      </c>
      <c r="H13253" t="s">
        <v>236</v>
      </c>
      <c r="I13253" t="s">
        <v>13812</v>
      </c>
      <c r="J13253">
        <v>2016</v>
      </c>
      <c r="K13253">
        <v>9400</v>
      </c>
      <c r="L13253">
        <v>10</v>
      </c>
      <c r="M13253" t="s">
        <v>200</v>
      </c>
      <c r="N13253" t="s">
        <v>14479</v>
      </c>
      <c r="O13253" t="s">
        <v>9923</v>
      </c>
      <c r="P13253" t="s">
        <v>14807</v>
      </c>
    </row>
    <row r="13254" spans="1:16" x14ac:dyDescent="0.25">
      <c r="A13254">
        <v>164839</v>
      </c>
      <c r="B13254" t="s">
        <v>63</v>
      </c>
      <c r="E13254" t="s">
        <v>14808</v>
      </c>
      <c r="G13254" t="s">
        <v>264</v>
      </c>
      <c r="H13254" t="s">
        <v>11915</v>
      </c>
      <c r="I13254" t="s">
        <v>11916</v>
      </c>
      <c r="J13254">
        <v>2015</v>
      </c>
      <c r="K13254">
        <v>8000</v>
      </c>
      <c r="L13254">
        <v>33</v>
      </c>
      <c r="M13254" t="s">
        <v>200</v>
      </c>
      <c r="N13254" t="s">
        <v>14479</v>
      </c>
      <c r="O13254" t="s">
        <v>9923</v>
      </c>
      <c r="P13254" t="s">
        <v>14809</v>
      </c>
    </row>
    <row r="13255" spans="1:16" x14ac:dyDescent="0.25">
      <c r="A13255">
        <v>164840</v>
      </c>
      <c r="B13255" t="s">
        <v>53</v>
      </c>
      <c r="E13255" t="s">
        <v>14810</v>
      </c>
      <c r="G13255" t="s">
        <v>235</v>
      </c>
      <c r="H13255" t="s">
        <v>236</v>
      </c>
      <c r="I13255" t="s">
        <v>14512</v>
      </c>
      <c r="J13255">
        <v>2016</v>
      </c>
      <c r="K13255">
        <v>9400</v>
      </c>
      <c r="L13255">
        <v>10</v>
      </c>
      <c r="M13255" t="s">
        <v>200</v>
      </c>
      <c r="N13255" t="s">
        <v>14479</v>
      </c>
      <c r="O13255" t="s">
        <v>9923</v>
      </c>
      <c r="P13255" t="s">
        <v>14811</v>
      </c>
    </row>
    <row r="13256" spans="1:16" x14ac:dyDescent="0.25">
      <c r="A13256">
        <v>164841</v>
      </c>
      <c r="B13256" t="s">
        <v>40</v>
      </c>
      <c r="E13256" t="s">
        <v>14812</v>
      </c>
      <c r="G13256" t="s">
        <v>297</v>
      </c>
      <c r="H13256" t="s">
        <v>313</v>
      </c>
      <c r="I13256" t="s">
        <v>14523</v>
      </c>
      <c r="J13256">
        <v>2016</v>
      </c>
      <c r="K13256">
        <v>10800</v>
      </c>
      <c r="L13256">
        <v>8</v>
      </c>
      <c r="M13256" t="s">
        <v>200</v>
      </c>
      <c r="N13256" t="s">
        <v>14479</v>
      </c>
      <c r="O13256" t="s">
        <v>9923</v>
      </c>
      <c r="P13256" t="s">
        <v>14813</v>
      </c>
    </row>
    <row r="13257" spans="1:16" x14ac:dyDescent="0.25">
      <c r="A13257">
        <v>164842</v>
      </c>
      <c r="B13257" t="s">
        <v>40</v>
      </c>
      <c r="E13257" t="s">
        <v>14814</v>
      </c>
      <c r="G13257" t="s">
        <v>297</v>
      </c>
      <c r="H13257" t="s">
        <v>313</v>
      </c>
      <c r="I13257" t="s">
        <v>14518</v>
      </c>
      <c r="J13257">
        <v>2016</v>
      </c>
      <c r="K13257">
        <v>10000</v>
      </c>
      <c r="L13257">
        <v>8</v>
      </c>
      <c r="M13257" t="s">
        <v>200</v>
      </c>
      <c r="N13257" t="s">
        <v>14479</v>
      </c>
      <c r="O13257" t="s">
        <v>9923</v>
      </c>
      <c r="P13257" t="s">
        <v>14815</v>
      </c>
    </row>
    <row r="13258" spans="1:16" x14ac:dyDescent="0.25">
      <c r="A13258">
        <v>164843</v>
      </c>
      <c r="B13258" t="s">
        <v>40</v>
      </c>
      <c r="E13258" t="s">
        <v>14816</v>
      </c>
      <c r="G13258" t="s">
        <v>297</v>
      </c>
      <c r="H13258" t="s">
        <v>313</v>
      </c>
      <c r="I13258" t="s">
        <v>14518</v>
      </c>
      <c r="J13258">
        <v>2016</v>
      </c>
      <c r="K13258">
        <v>9400</v>
      </c>
      <c r="L13258">
        <v>8</v>
      </c>
      <c r="M13258" t="s">
        <v>200</v>
      </c>
      <c r="N13258" t="s">
        <v>14479</v>
      </c>
      <c r="O13258" t="s">
        <v>9923</v>
      </c>
      <c r="P13258" t="s">
        <v>14817</v>
      </c>
    </row>
    <row r="13259" spans="1:16" x14ac:dyDescent="0.25">
      <c r="A13259">
        <v>164844</v>
      </c>
      <c r="B13259" t="s">
        <v>40</v>
      </c>
      <c r="E13259" t="s">
        <v>14818</v>
      </c>
      <c r="G13259" t="s">
        <v>297</v>
      </c>
      <c r="H13259" t="s">
        <v>313</v>
      </c>
      <c r="I13259" t="s">
        <v>14518</v>
      </c>
      <c r="J13259">
        <v>2016</v>
      </c>
      <c r="K13259">
        <v>10300</v>
      </c>
      <c r="L13259">
        <v>8</v>
      </c>
      <c r="M13259" t="s">
        <v>200</v>
      </c>
      <c r="N13259" t="s">
        <v>14479</v>
      </c>
      <c r="O13259" t="s">
        <v>9923</v>
      </c>
      <c r="P13259" t="s">
        <v>14819</v>
      </c>
    </row>
    <row r="13260" spans="1:16" x14ac:dyDescent="0.25">
      <c r="A13260">
        <v>164845</v>
      </c>
      <c r="B13260" t="s">
        <v>41</v>
      </c>
      <c r="E13260" t="s">
        <v>14820</v>
      </c>
      <c r="G13260" t="s">
        <v>235</v>
      </c>
      <c r="H13260" t="s">
        <v>294</v>
      </c>
      <c r="I13260" t="s">
        <v>13699</v>
      </c>
      <c r="J13260">
        <v>2016</v>
      </c>
      <c r="K13260">
        <v>9700</v>
      </c>
      <c r="L13260">
        <v>10</v>
      </c>
      <c r="M13260" t="s">
        <v>200</v>
      </c>
      <c r="N13260" t="s">
        <v>14479</v>
      </c>
      <c r="O13260" t="s">
        <v>9923</v>
      </c>
      <c r="P13260" t="s">
        <v>14821</v>
      </c>
    </row>
    <row r="13261" spans="1:16" ht="45" x14ac:dyDescent="0.25">
      <c r="A13261">
        <v>164846</v>
      </c>
      <c r="B13261" t="s">
        <v>41</v>
      </c>
      <c r="E13261" s="18" t="s">
        <v>14822</v>
      </c>
      <c r="G13261" t="s">
        <v>235</v>
      </c>
      <c r="H13261" t="s">
        <v>294</v>
      </c>
      <c r="I13261" t="s">
        <v>13699</v>
      </c>
      <c r="J13261">
        <v>2016</v>
      </c>
      <c r="K13261">
        <v>8900</v>
      </c>
      <c r="L13261">
        <v>10</v>
      </c>
      <c r="M13261" t="s">
        <v>200</v>
      </c>
      <c r="N13261" t="s">
        <v>14479</v>
      </c>
      <c r="O13261" t="s">
        <v>9923</v>
      </c>
      <c r="P13261" t="s">
        <v>14823</v>
      </c>
    </row>
    <row r="13262" spans="1:16" x14ac:dyDescent="0.25">
      <c r="A13262">
        <v>164847</v>
      </c>
      <c r="B13262" t="s">
        <v>41</v>
      </c>
      <c r="E13262" t="s">
        <v>14824</v>
      </c>
      <c r="G13262" t="s">
        <v>235</v>
      </c>
      <c r="H13262" t="s">
        <v>294</v>
      </c>
      <c r="I13262" t="s">
        <v>13699</v>
      </c>
      <c r="J13262">
        <v>2016</v>
      </c>
      <c r="K13262">
        <v>9700</v>
      </c>
      <c r="L13262">
        <v>10</v>
      </c>
      <c r="M13262" t="s">
        <v>200</v>
      </c>
      <c r="N13262" t="s">
        <v>14479</v>
      </c>
      <c r="O13262" t="s">
        <v>9923</v>
      </c>
      <c r="P13262" t="s">
        <v>14825</v>
      </c>
    </row>
    <row r="13263" spans="1:16" x14ac:dyDescent="0.25">
      <c r="A13263">
        <v>164848</v>
      </c>
      <c r="B13263" t="s">
        <v>41</v>
      </c>
      <c r="E13263" t="s">
        <v>14826</v>
      </c>
      <c r="G13263" t="s">
        <v>235</v>
      </c>
      <c r="H13263" t="s">
        <v>294</v>
      </c>
      <c r="I13263" t="s">
        <v>13699</v>
      </c>
      <c r="J13263">
        <v>2016</v>
      </c>
      <c r="K13263">
        <v>8900</v>
      </c>
      <c r="L13263">
        <v>10</v>
      </c>
      <c r="M13263" t="s">
        <v>200</v>
      </c>
      <c r="N13263" t="s">
        <v>14479</v>
      </c>
      <c r="O13263" t="s">
        <v>9923</v>
      </c>
      <c r="P13263" t="s">
        <v>14827</v>
      </c>
    </row>
    <row r="13264" spans="1:16" x14ac:dyDescent="0.25">
      <c r="A13264">
        <v>164849</v>
      </c>
      <c r="B13264" t="s">
        <v>41</v>
      </c>
      <c r="E13264" t="s">
        <v>14828</v>
      </c>
      <c r="G13264" t="s">
        <v>235</v>
      </c>
      <c r="H13264" t="s">
        <v>294</v>
      </c>
      <c r="I13264" t="s">
        <v>13699</v>
      </c>
      <c r="J13264">
        <v>2016</v>
      </c>
      <c r="K13264">
        <v>9400</v>
      </c>
      <c r="L13264">
        <v>10</v>
      </c>
      <c r="M13264" t="s">
        <v>200</v>
      </c>
      <c r="N13264" t="s">
        <v>14479</v>
      </c>
      <c r="O13264" t="s">
        <v>9923</v>
      </c>
      <c r="P13264" t="s">
        <v>14829</v>
      </c>
    </row>
    <row r="13265" spans="1:16" x14ac:dyDescent="0.25">
      <c r="A13265">
        <v>164850</v>
      </c>
      <c r="B13265" t="s">
        <v>41</v>
      </c>
      <c r="E13265" t="s">
        <v>14830</v>
      </c>
      <c r="G13265" t="s">
        <v>235</v>
      </c>
      <c r="H13265" t="s">
        <v>294</v>
      </c>
      <c r="I13265" t="s">
        <v>13699</v>
      </c>
      <c r="J13265">
        <v>2016</v>
      </c>
      <c r="K13265">
        <v>9400</v>
      </c>
      <c r="L13265">
        <v>10</v>
      </c>
      <c r="M13265" t="s">
        <v>200</v>
      </c>
      <c r="N13265" t="s">
        <v>14479</v>
      </c>
      <c r="O13265" t="s">
        <v>9923</v>
      </c>
      <c r="P13265" t="s">
        <v>14831</v>
      </c>
    </row>
    <row r="13266" spans="1:16" ht="30" x14ac:dyDescent="0.25">
      <c r="A13266">
        <v>164851</v>
      </c>
      <c r="B13266" t="s">
        <v>41</v>
      </c>
      <c r="E13266" s="18" t="s">
        <v>14832</v>
      </c>
      <c r="G13266" t="s">
        <v>235</v>
      </c>
      <c r="H13266" t="s">
        <v>294</v>
      </c>
      <c r="I13266" t="s">
        <v>13699</v>
      </c>
      <c r="J13266">
        <v>2016</v>
      </c>
      <c r="K13266">
        <v>9400</v>
      </c>
      <c r="L13266">
        <v>10</v>
      </c>
      <c r="M13266" t="s">
        <v>200</v>
      </c>
      <c r="N13266" t="s">
        <v>14479</v>
      </c>
      <c r="O13266" t="s">
        <v>9923</v>
      </c>
      <c r="P13266" t="s">
        <v>14833</v>
      </c>
    </row>
    <row r="13267" spans="1:16" x14ac:dyDescent="0.25">
      <c r="A13267">
        <v>164852</v>
      </c>
      <c r="B13267" t="s">
        <v>41</v>
      </c>
      <c r="E13267" t="s">
        <v>14834</v>
      </c>
      <c r="G13267" t="s">
        <v>235</v>
      </c>
      <c r="H13267" t="s">
        <v>294</v>
      </c>
      <c r="I13267" t="s">
        <v>13699</v>
      </c>
      <c r="J13267">
        <v>2016</v>
      </c>
      <c r="K13267">
        <v>9400</v>
      </c>
      <c r="L13267">
        <v>10</v>
      </c>
      <c r="M13267" t="s">
        <v>200</v>
      </c>
      <c r="N13267" t="s">
        <v>14479</v>
      </c>
      <c r="O13267" t="s">
        <v>9923</v>
      </c>
      <c r="P13267" t="s">
        <v>14835</v>
      </c>
    </row>
    <row r="13268" spans="1:16" x14ac:dyDescent="0.25">
      <c r="A13268">
        <v>164853</v>
      </c>
      <c r="B13268" t="s">
        <v>41</v>
      </c>
      <c r="E13268" t="s">
        <v>14836</v>
      </c>
      <c r="G13268" t="s">
        <v>235</v>
      </c>
      <c r="H13268" t="s">
        <v>294</v>
      </c>
      <c r="I13268" t="s">
        <v>13699</v>
      </c>
      <c r="J13268">
        <v>2016</v>
      </c>
      <c r="K13268">
        <v>9400</v>
      </c>
      <c r="L13268">
        <v>10</v>
      </c>
      <c r="M13268" t="s">
        <v>200</v>
      </c>
      <c r="N13268" t="s">
        <v>14479</v>
      </c>
      <c r="O13268" t="s">
        <v>9923</v>
      </c>
      <c r="P13268" t="s">
        <v>14837</v>
      </c>
    </row>
    <row r="13269" spans="1:16" x14ac:dyDescent="0.25">
      <c r="A13269">
        <v>164854</v>
      </c>
      <c r="B13269" t="s">
        <v>41</v>
      </c>
      <c r="E13269" t="s">
        <v>14838</v>
      </c>
      <c r="G13269" t="s">
        <v>235</v>
      </c>
      <c r="H13269" t="s">
        <v>294</v>
      </c>
      <c r="I13269" t="s">
        <v>13699</v>
      </c>
      <c r="J13269">
        <v>2016</v>
      </c>
      <c r="K13269">
        <v>9400</v>
      </c>
      <c r="L13269">
        <v>10</v>
      </c>
      <c r="M13269" t="s">
        <v>200</v>
      </c>
      <c r="N13269" t="s">
        <v>14479</v>
      </c>
      <c r="O13269" t="s">
        <v>9923</v>
      </c>
      <c r="P13269" t="s">
        <v>14839</v>
      </c>
    </row>
    <row r="13270" spans="1:16" x14ac:dyDescent="0.25">
      <c r="A13270">
        <v>164855</v>
      </c>
      <c r="B13270" t="s">
        <v>41</v>
      </c>
      <c r="E13270" t="s">
        <v>14840</v>
      </c>
      <c r="G13270" t="s">
        <v>235</v>
      </c>
      <c r="H13270" t="s">
        <v>294</v>
      </c>
      <c r="I13270" t="s">
        <v>13699</v>
      </c>
      <c r="J13270">
        <v>2016</v>
      </c>
      <c r="K13270">
        <v>9400</v>
      </c>
      <c r="L13270">
        <v>10</v>
      </c>
      <c r="M13270" t="s">
        <v>200</v>
      </c>
      <c r="N13270" t="s">
        <v>14479</v>
      </c>
      <c r="O13270" t="s">
        <v>9923</v>
      </c>
      <c r="P13270" t="s">
        <v>14841</v>
      </c>
    </row>
    <row r="13271" spans="1:16" x14ac:dyDescent="0.25">
      <c r="A13271">
        <v>164856</v>
      </c>
      <c r="B13271" t="s">
        <v>67</v>
      </c>
      <c r="E13271" t="s">
        <v>14842</v>
      </c>
      <c r="G13271" t="s">
        <v>279</v>
      </c>
      <c r="H13271" t="s">
        <v>280</v>
      </c>
      <c r="I13271" t="s">
        <v>13746</v>
      </c>
      <c r="J13271">
        <v>2016</v>
      </c>
      <c r="K13271">
        <v>9400</v>
      </c>
      <c r="L13271">
        <v>13</v>
      </c>
      <c r="M13271" t="s">
        <v>200</v>
      </c>
      <c r="N13271" t="s">
        <v>14479</v>
      </c>
      <c r="O13271" t="s">
        <v>9923</v>
      </c>
      <c r="P13271" t="s">
        <v>14843</v>
      </c>
    </row>
    <row r="13272" spans="1:16" ht="45" x14ac:dyDescent="0.25">
      <c r="A13272">
        <v>164857</v>
      </c>
      <c r="B13272" t="s">
        <v>67</v>
      </c>
      <c r="E13272" s="18" t="s">
        <v>14844</v>
      </c>
      <c r="G13272" t="s">
        <v>279</v>
      </c>
      <c r="H13272" t="s">
        <v>280</v>
      </c>
      <c r="I13272" t="s">
        <v>13746</v>
      </c>
      <c r="J13272">
        <v>2016</v>
      </c>
      <c r="K13272">
        <v>9400</v>
      </c>
      <c r="L13272">
        <v>13</v>
      </c>
      <c r="M13272" t="s">
        <v>200</v>
      </c>
      <c r="N13272" t="s">
        <v>14479</v>
      </c>
      <c r="O13272" t="s">
        <v>9923</v>
      </c>
      <c r="P13272" t="s">
        <v>14845</v>
      </c>
    </row>
    <row r="13273" spans="1:16" ht="45" x14ac:dyDescent="0.25">
      <c r="A13273">
        <v>164858</v>
      </c>
      <c r="B13273" t="s">
        <v>67</v>
      </c>
      <c r="E13273" s="18" t="s">
        <v>14846</v>
      </c>
      <c r="G13273" t="s">
        <v>279</v>
      </c>
      <c r="H13273" t="s">
        <v>280</v>
      </c>
      <c r="I13273" t="s">
        <v>13746</v>
      </c>
      <c r="J13273">
        <v>2016</v>
      </c>
      <c r="K13273">
        <v>10000</v>
      </c>
      <c r="L13273">
        <v>13</v>
      </c>
      <c r="M13273" t="s">
        <v>200</v>
      </c>
      <c r="N13273" t="s">
        <v>14479</v>
      </c>
      <c r="O13273" t="s">
        <v>9923</v>
      </c>
      <c r="P13273" t="s">
        <v>14847</v>
      </c>
    </row>
    <row r="13274" spans="1:16" x14ac:dyDescent="0.25">
      <c r="A13274">
        <v>164859</v>
      </c>
      <c r="B13274" t="s">
        <v>67</v>
      </c>
      <c r="E13274" t="s">
        <v>14848</v>
      </c>
      <c r="G13274" t="s">
        <v>279</v>
      </c>
      <c r="H13274" t="s">
        <v>280</v>
      </c>
      <c r="I13274" t="s">
        <v>13746</v>
      </c>
      <c r="J13274">
        <v>2016</v>
      </c>
      <c r="K13274">
        <v>9400</v>
      </c>
      <c r="L13274">
        <v>13</v>
      </c>
      <c r="M13274" t="s">
        <v>200</v>
      </c>
      <c r="N13274" t="s">
        <v>14479</v>
      </c>
      <c r="O13274" t="s">
        <v>9923</v>
      </c>
      <c r="P13274" t="s">
        <v>14849</v>
      </c>
    </row>
    <row r="13275" spans="1:16" x14ac:dyDescent="0.25">
      <c r="A13275">
        <v>164860</v>
      </c>
      <c r="B13275" t="s">
        <v>67</v>
      </c>
      <c r="E13275" t="s">
        <v>14850</v>
      </c>
      <c r="G13275" t="s">
        <v>279</v>
      </c>
      <c r="H13275" t="s">
        <v>280</v>
      </c>
      <c r="I13275" t="s">
        <v>13746</v>
      </c>
      <c r="J13275">
        <v>2016</v>
      </c>
      <c r="K13275">
        <v>10000</v>
      </c>
      <c r="L13275">
        <v>13</v>
      </c>
      <c r="M13275" t="s">
        <v>200</v>
      </c>
      <c r="N13275" t="s">
        <v>14479</v>
      </c>
      <c r="O13275" t="s">
        <v>9923</v>
      </c>
      <c r="P13275" t="s">
        <v>14851</v>
      </c>
    </row>
    <row r="13276" spans="1:16" x14ac:dyDescent="0.25">
      <c r="A13276">
        <v>164861</v>
      </c>
      <c r="B13276" t="s">
        <v>43</v>
      </c>
      <c r="E13276" t="s">
        <v>14852</v>
      </c>
      <c r="G13276" t="s">
        <v>264</v>
      </c>
      <c r="H13276" t="s">
        <v>13783</v>
      </c>
      <c r="I13276" t="s">
        <v>13784</v>
      </c>
      <c r="J13276">
        <v>2016</v>
      </c>
      <c r="K13276">
        <v>9400</v>
      </c>
      <c r="L13276">
        <v>33</v>
      </c>
      <c r="M13276" t="s">
        <v>200</v>
      </c>
      <c r="N13276" t="s">
        <v>14479</v>
      </c>
      <c r="O13276" t="s">
        <v>9923</v>
      </c>
      <c r="P13276" t="s">
        <v>14853</v>
      </c>
    </row>
    <row r="13277" spans="1:16" ht="30" x14ac:dyDescent="0.25">
      <c r="A13277">
        <v>164862</v>
      </c>
      <c r="B13277" t="s">
        <v>43</v>
      </c>
      <c r="E13277" s="18" t="s">
        <v>14854</v>
      </c>
      <c r="G13277" t="s">
        <v>264</v>
      </c>
      <c r="H13277" t="s">
        <v>13783</v>
      </c>
      <c r="I13277" t="s">
        <v>13784</v>
      </c>
      <c r="J13277">
        <v>2016</v>
      </c>
      <c r="K13277">
        <v>9400</v>
      </c>
      <c r="L13277">
        <v>33</v>
      </c>
      <c r="M13277" t="s">
        <v>200</v>
      </c>
      <c r="N13277" t="s">
        <v>14479</v>
      </c>
      <c r="O13277" t="s">
        <v>9923</v>
      </c>
      <c r="P13277" t="s">
        <v>14855</v>
      </c>
    </row>
    <row r="13278" spans="1:16" x14ac:dyDescent="0.25">
      <c r="A13278">
        <v>164863</v>
      </c>
      <c r="B13278" t="s">
        <v>43</v>
      </c>
      <c r="E13278" t="s">
        <v>14856</v>
      </c>
      <c r="G13278" t="s">
        <v>264</v>
      </c>
      <c r="H13278" t="s">
        <v>13783</v>
      </c>
      <c r="I13278" t="s">
        <v>13784</v>
      </c>
      <c r="J13278">
        <v>2016</v>
      </c>
      <c r="K13278">
        <v>9400</v>
      </c>
      <c r="L13278">
        <v>33</v>
      </c>
      <c r="M13278" t="s">
        <v>200</v>
      </c>
      <c r="N13278" t="s">
        <v>14479</v>
      </c>
      <c r="O13278" t="s">
        <v>9923</v>
      </c>
      <c r="P13278" t="s">
        <v>14857</v>
      </c>
    </row>
    <row r="13279" spans="1:16" x14ac:dyDescent="0.25">
      <c r="A13279">
        <v>164864</v>
      </c>
      <c r="B13279" t="s">
        <v>43</v>
      </c>
      <c r="E13279" t="s">
        <v>14858</v>
      </c>
      <c r="G13279" t="s">
        <v>264</v>
      </c>
      <c r="H13279" t="s">
        <v>13783</v>
      </c>
      <c r="I13279" t="s">
        <v>13784</v>
      </c>
      <c r="J13279">
        <v>2016</v>
      </c>
      <c r="K13279">
        <v>9400</v>
      </c>
      <c r="L13279">
        <v>33</v>
      </c>
      <c r="M13279" t="s">
        <v>200</v>
      </c>
      <c r="N13279" t="s">
        <v>14479</v>
      </c>
      <c r="O13279" t="s">
        <v>9923</v>
      </c>
      <c r="P13279" t="s">
        <v>14859</v>
      </c>
    </row>
    <row r="13280" spans="1:16" x14ac:dyDescent="0.25">
      <c r="A13280">
        <v>164865</v>
      </c>
      <c r="B13280" t="s">
        <v>43</v>
      </c>
      <c r="E13280" t="s">
        <v>14860</v>
      </c>
      <c r="G13280" t="s">
        <v>264</v>
      </c>
      <c r="H13280" t="s">
        <v>13783</v>
      </c>
      <c r="I13280" t="s">
        <v>13784</v>
      </c>
      <c r="J13280">
        <v>2016</v>
      </c>
      <c r="K13280">
        <v>9400</v>
      </c>
      <c r="L13280">
        <v>33</v>
      </c>
      <c r="M13280" t="s">
        <v>200</v>
      </c>
      <c r="N13280" t="s">
        <v>14479</v>
      </c>
      <c r="O13280" t="s">
        <v>9923</v>
      </c>
      <c r="P13280" t="s">
        <v>14861</v>
      </c>
    </row>
    <row r="13281" spans="1:16" ht="45" x14ac:dyDescent="0.25">
      <c r="A13281">
        <v>164866</v>
      </c>
      <c r="B13281" t="s">
        <v>43</v>
      </c>
      <c r="E13281" s="18" t="s">
        <v>14862</v>
      </c>
      <c r="G13281" t="s">
        <v>264</v>
      </c>
      <c r="H13281" t="s">
        <v>13783</v>
      </c>
      <c r="I13281" t="s">
        <v>13784</v>
      </c>
      <c r="J13281">
        <v>2016</v>
      </c>
      <c r="K13281">
        <v>9400</v>
      </c>
      <c r="L13281">
        <v>33</v>
      </c>
      <c r="M13281" t="s">
        <v>200</v>
      </c>
      <c r="N13281" t="s">
        <v>14479</v>
      </c>
      <c r="O13281" t="s">
        <v>9923</v>
      </c>
      <c r="P13281" t="s">
        <v>14863</v>
      </c>
    </row>
    <row r="13282" spans="1:16" ht="30" x14ac:dyDescent="0.25">
      <c r="A13282">
        <v>164867</v>
      </c>
      <c r="B13282" t="s">
        <v>43</v>
      </c>
      <c r="E13282" s="18" t="s">
        <v>14864</v>
      </c>
      <c r="G13282" t="s">
        <v>264</v>
      </c>
      <c r="H13282" t="s">
        <v>13783</v>
      </c>
      <c r="I13282" t="s">
        <v>13784</v>
      </c>
      <c r="J13282">
        <v>2016</v>
      </c>
      <c r="K13282">
        <v>10000</v>
      </c>
      <c r="L13282">
        <v>33</v>
      </c>
      <c r="M13282" t="s">
        <v>200</v>
      </c>
      <c r="N13282" t="s">
        <v>14479</v>
      </c>
      <c r="O13282" t="s">
        <v>9923</v>
      </c>
      <c r="P13282" t="s">
        <v>14865</v>
      </c>
    </row>
    <row r="13283" spans="1:16" x14ac:dyDescent="0.25">
      <c r="A13283">
        <v>164868</v>
      </c>
      <c r="B13283" t="s">
        <v>43</v>
      </c>
      <c r="E13283" t="s">
        <v>14866</v>
      </c>
      <c r="G13283" t="s">
        <v>264</v>
      </c>
      <c r="H13283" t="s">
        <v>13783</v>
      </c>
      <c r="I13283" t="s">
        <v>13784</v>
      </c>
      <c r="J13283">
        <v>2016</v>
      </c>
      <c r="K13283">
        <v>10000</v>
      </c>
      <c r="L13283">
        <v>33</v>
      </c>
      <c r="M13283" t="s">
        <v>200</v>
      </c>
      <c r="N13283" t="s">
        <v>14479</v>
      </c>
      <c r="O13283" t="s">
        <v>9923</v>
      </c>
      <c r="P13283" t="s">
        <v>14867</v>
      </c>
    </row>
    <row r="13284" spans="1:16" ht="45" x14ac:dyDescent="0.25">
      <c r="A13284">
        <v>164869</v>
      </c>
      <c r="B13284" t="s">
        <v>43</v>
      </c>
      <c r="E13284" s="18" t="s">
        <v>14868</v>
      </c>
      <c r="G13284" t="s">
        <v>264</v>
      </c>
      <c r="H13284" t="s">
        <v>13783</v>
      </c>
      <c r="I13284" t="s">
        <v>13784</v>
      </c>
      <c r="J13284">
        <v>2016</v>
      </c>
      <c r="K13284">
        <v>10000</v>
      </c>
      <c r="L13284">
        <v>33</v>
      </c>
      <c r="M13284" t="s">
        <v>200</v>
      </c>
      <c r="N13284" t="s">
        <v>14479</v>
      </c>
      <c r="O13284" t="s">
        <v>9923</v>
      </c>
      <c r="P13284" t="s">
        <v>14869</v>
      </c>
    </row>
    <row r="13285" spans="1:16" ht="45" x14ac:dyDescent="0.25">
      <c r="A13285">
        <v>164870</v>
      </c>
      <c r="B13285" t="s">
        <v>40</v>
      </c>
      <c r="E13285" s="18" t="s">
        <v>14870</v>
      </c>
      <c r="G13285" t="s">
        <v>220</v>
      </c>
      <c r="H13285" t="s">
        <v>198</v>
      </c>
      <c r="I13285" t="s">
        <v>14486</v>
      </c>
      <c r="J13285">
        <v>2016</v>
      </c>
      <c r="K13285">
        <v>10800</v>
      </c>
      <c r="L13285">
        <v>6</v>
      </c>
      <c r="M13285" t="s">
        <v>200</v>
      </c>
      <c r="N13285" t="s">
        <v>14479</v>
      </c>
      <c r="O13285" t="s">
        <v>9923</v>
      </c>
      <c r="P13285" t="s">
        <v>14871</v>
      </c>
    </row>
    <row r="13286" spans="1:16" ht="45" x14ac:dyDescent="0.25">
      <c r="A13286">
        <v>164871</v>
      </c>
      <c r="B13286" t="s">
        <v>40</v>
      </c>
      <c r="E13286" s="18" t="s">
        <v>14872</v>
      </c>
      <c r="G13286" t="s">
        <v>220</v>
      </c>
      <c r="H13286" t="s">
        <v>198</v>
      </c>
      <c r="I13286" t="s">
        <v>14497</v>
      </c>
      <c r="J13286">
        <v>2016</v>
      </c>
      <c r="K13286">
        <v>10800</v>
      </c>
      <c r="L13286">
        <v>6</v>
      </c>
      <c r="M13286" t="s">
        <v>200</v>
      </c>
      <c r="N13286" t="s">
        <v>14479</v>
      </c>
      <c r="O13286" t="s">
        <v>9923</v>
      </c>
      <c r="P13286" t="s">
        <v>14873</v>
      </c>
    </row>
    <row r="13287" spans="1:16" ht="45" x14ac:dyDescent="0.25">
      <c r="A13287">
        <v>164872</v>
      </c>
      <c r="B13287" t="s">
        <v>40</v>
      </c>
      <c r="E13287" s="18" t="s">
        <v>14874</v>
      </c>
      <c r="G13287" t="s">
        <v>220</v>
      </c>
      <c r="H13287" t="s">
        <v>198</v>
      </c>
      <c r="I13287" t="s">
        <v>14486</v>
      </c>
      <c r="J13287">
        <v>2016</v>
      </c>
      <c r="K13287">
        <v>9400</v>
      </c>
      <c r="L13287">
        <v>6</v>
      </c>
      <c r="M13287" t="s">
        <v>200</v>
      </c>
      <c r="N13287" t="s">
        <v>14479</v>
      </c>
      <c r="O13287" t="s">
        <v>9923</v>
      </c>
      <c r="P13287" t="s">
        <v>14875</v>
      </c>
    </row>
    <row r="13288" spans="1:16" ht="45" x14ac:dyDescent="0.25">
      <c r="A13288">
        <v>164873</v>
      </c>
      <c r="B13288" t="s">
        <v>40</v>
      </c>
      <c r="E13288" s="18" t="s">
        <v>14876</v>
      </c>
      <c r="G13288" t="s">
        <v>220</v>
      </c>
      <c r="H13288" t="s">
        <v>198</v>
      </c>
      <c r="I13288" t="s">
        <v>14486</v>
      </c>
      <c r="J13288">
        <v>2016</v>
      </c>
      <c r="K13288">
        <v>10300</v>
      </c>
      <c r="L13288">
        <v>6</v>
      </c>
      <c r="M13288" t="s">
        <v>200</v>
      </c>
      <c r="N13288" t="s">
        <v>14479</v>
      </c>
      <c r="O13288" t="s">
        <v>9923</v>
      </c>
      <c r="P13288" t="s">
        <v>14877</v>
      </c>
    </row>
    <row r="13289" spans="1:16" x14ac:dyDescent="0.25">
      <c r="A13289">
        <v>164874</v>
      </c>
      <c r="B13289" t="s">
        <v>42</v>
      </c>
      <c r="E13289" t="s">
        <v>14878</v>
      </c>
      <c r="G13289" t="s">
        <v>235</v>
      </c>
      <c r="H13289" t="s">
        <v>236</v>
      </c>
      <c r="I13289" t="s">
        <v>13812</v>
      </c>
      <c r="J13289">
        <v>2016</v>
      </c>
      <c r="K13289">
        <v>10000</v>
      </c>
      <c r="L13289">
        <v>10</v>
      </c>
      <c r="M13289" t="s">
        <v>200</v>
      </c>
      <c r="N13289" t="s">
        <v>14479</v>
      </c>
      <c r="O13289" t="s">
        <v>9923</v>
      </c>
      <c r="P13289" t="s">
        <v>14879</v>
      </c>
    </row>
    <row r="13290" spans="1:16" ht="30" x14ac:dyDescent="0.25">
      <c r="A13290">
        <v>164875</v>
      </c>
      <c r="B13290" t="s">
        <v>42</v>
      </c>
      <c r="E13290" s="18" t="s">
        <v>14880</v>
      </c>
      <c r="G13290" t="s">
        <v>235</v>
      </c>
      <c r="H13290" t="s">
        <v>236</v>
      </c>
      <c r="I13290" t="s">
        <v>13812</v>
      </c>
      <c r="J13290">
        <v>2016</v>
      </c>
      <c r="K13290">
        <v>9400</v>
      </c>
      <c r="L13290">
        <v>10</v>
      </c>
      <c r="M13290" t="s">
        <v>200</v>
      </c>
      <c r="N13290" t="s">
        <v>14479</v>
      </c>
      <c r="O13290" t="s">
        <v>9923</v>
      </c>
      <c r="P13290" t="s">
        <v>14881</v>
      </c>
    </row>
    <row r="13291" spans="1:16" x14ac:dyDescent="0.25">
      <c r="A13291">
        <v>164877</v>
      </c>
      <c r="B13291" t="s">
        <v>53</v>
      </c>
      <c r="E13291" t="s">
        <v>14882</v>
      </c>
      <c r="G13291" t="s">
        <v>235</v>
      </c>
      <c r="H13291" t="s">
        <v>236</v>
      </c>
      <c r="I13291" t="s">
        <v>14512</v>
      </c>
      <c r="J13291">
        <v>2016</v>
      </c>
      <c r="K13291">
        <v>9400</v>
      </c>
      <c r="L13291">
        <v>10</v>
      </c>
      <c r="M13291" t="s">
        <v>200</v>
      </c>
      <c r="N13291" t="s">
        <v>14479</v>
      </c>
      <c r="O13291" t="s">
        <v>9923</v>
      </c>
      <c r="P13291" t="s">
        <v>14883</v>
      </c>
    </row>
    <row r="13292" spans="1:16" x14ac:dyDescent="0.25">
      <c r="A13292">
        <v>164878</v>
      </c>
      <c r="B13292" t="s">
        <v>44</v>
      </c>
      <c r="E13292" t="s">
        <v>14884</v>
      </c>
      <c r="G13292" t="s">
        <v>245</v>
      </c>
      <c r="H13292" t="s">
        <v>14318</v>
      </c>
      <c r="I13292" t="s">
        <v>14319</v>
      </c>
      <c r="J13292">
        <v>2016</v>
      </c>
      <c r="K13292">
        <v>10300</v>
      </c>
      <c r="L13292">
        <v>35</v>
      </c>
      <c r="M13292" t="s">
        <v>200</v>
      </c>
      <c r="N13292" t="s">
        <v>14479</v>
      </c>
      <c r="O13292" t="s">
        <v>9923</v>
      </c>
      <c r="P13292" t="s">
        <v>14885</v>
      </c>
    </row>
    <row r="13293" spans="1:16" x14ac:dyDescent="0.25">
      <c r="A13293">
        <v>164879</v>
      </c>
      <c r="B13293" t="s">
        <v>44</v>
      </c>
      <c r="E13293" t="s">
        <v>14886</v>
      </c>
      <c r="G13293" t="s">
        <v>245</v>
      </c>
      <c r="H13293" t="s">
        <v>14318</v>
      </c>
      <c r="I13293" t="s">
        <v>14319</v>
      </c>
      <c r="J13293">
        <v>2016</v>
      </c>
      <c r="K13293">
        <v>10300</v>
      </c>
      <c r="L13293">
        <v>35</v>
      </c>
      <c r="M13293" t="s">
        <v>200</v>
      </c>
      <c r="N13293" t="s">
        <v>14479</v>
      </c>
      <c r="O13293" t="s">
        <v>9923</v>
      </c>
      <c r="P13293" t="s">
        <v>14887</v>
      </c>
    </row>
    <row r="13294" spans="1:16" x14ac:dyDescent="0.25">
      <c r="A13294">
        <v>164880</v>
      </c>
      <c r="B13294" t="s">
        <v>44</v>
      </c>
      <c r="E13294" t="s">
        <v>14888</v>
      </c>
      <c r="G13294" t="s">
        <v>245</v>
      </c>
      <c r="H13294" t="s">
        <v>14318</v>
      </c>
      <c r="I13294" t="s">
        <v>14319</v>
      </c>
      <c r="J13294">
        <v>2016</v>
      </c>
      <c r="K13294">
        <v>10300</v>
      </c>
      <c r="L13294">
        <v>35</v>
      </c>
      <c r="M13294" t="s">
        <v>200</v>
      </c>
      <c r="N13294" t="s">
        <v>14479</v>
      </c>
      <c r="O13294" t="s">
        <v>9923</v>
      </c>
      <c r="P13294" t="s">
        <v>14889</v>
      </c>
    </row>
    <row r="13295" spans="1:16" x14ac:dyDescent="0.25">
      <c r="A13295">
        <v>164881</v>
      </c>
      <c r="B13295" t="s">
        <v>44</v>
      </c>
      <c r="E13295" t="s">
        <v>14890</v>
      </c>
      <c r="G13295" t="s">
        <v>245</v>
      </c>
      <c r="H13295" t="s">
        <v>14318</v>
      </c>
      <c r="I13295" t="s">
        <v>14319</v>
      </c>
      <c r="J13295">
        <v>2016</v>
      </c>
      <c r="K13295">
        <v>10300</v>
      </c>
      <c r="L13295">
        <v>35</v>
      </c>
      <c r="M13295" t="s">
        <v>200</v>
      </c>
      <c r="N13295" t="s">
        <v>14479</v>
      </c>
      <c r="O13295" t="s">
        <v>9923</v>
      </c>
      <c r="P13295" t="s">
        <v>14891</v>
      </c>
    </row>
    <row r="13296" spans="1:16" x14ac:dyDescent="0.25">
      <c r="A13296">
        <v>164882</v>
      </c>
      <c r="B13296" t="s">
        <v>44</v>
      </c>
      <c r="E13296" t="s">
        <v>14892</v>
      </c>
      <c r="G13296" t="s">
        <v>245</v>
      </c>
      <c r="H13296" t="s">
        <v>14318</v>
      </c>
      <c r="I13296" t="s">
        <v>14319</v>
      </c>
      <c r="J13296">
        <v>2016</v>
      </c>
      <c r="K13296">
        <v>10300</v>
      </c>
      <c r="L13296">
        <v>35</v>
      </c>
      <c r="M13296" t="s">
        <v>200</v>
      </c>
      <c r="N13296" t="s">
        <v>14479</v>
      </c>
      <c r="O13296" t="s">
        <v>9923</v>
      </c>
      <c r="P13296" t="s">
        <v>14893</v>
      </c>
    </row>
    <row r="13297" spans="1:16" x14ac:dyDescent="0.25">
      <c r="A13297">
        <v>164883</v>
      </c>
      <c r="B13297" t="s">
        <v>44</v>
      </c>
      <c r="E13297" t="s">
        <v>14894</v>
      </c>
      <c r="G13297" t="s">
        <v>245</v>
      </c>
      <c r="H13297" t="s">
        <v>14318</v>
      </c>
      <c r="I13297" t="s">
        <v>14319</v>
      </c>
      <c r="J13297">
        <v>2016</v>
      </c>
      <c r="K13297">
        <v>10300</v>
      </c>
      <c r="L13297">
        <v>35</v>
      </c>
      <c r="M13297" t="s">
        <v>200</v>
      </c>
      <c r="N13297" t="s">
        <v>14479</v>
      </c>
      <c r="O13297" t="s">
        <v>9923</v>
      </c>
      <c r="P13297" t="s">
        <v>14895</v>
      </c>
    </row>
    <row r="13298" spans="1:16" x14ac:dyDescent="0.25">
      <c r="A13298">
        <v>164884</v>
      </c>
      <c r="B13298" t="s">
        <v>44</v>
      </c>
      <c r="E13298" t="s">
        <v>14896</v>
      </c>
      <c r="G13298" t="s">
        <v>245</v>
      </c>
      <c r="H13298" t="s">
        <v>14318</v>
      </c>
      <c r="I13298" t="s">
        <v>14319</v>
      </c>
      <c r="J13298">
        <v>2016</v>
      </c>
      <c r="K13298">
        <v>9400</v>
      </c>
      <c r="L13298">
        <v>35</v>
      </c>
      <c r="M13298" t="s">
        <v>200</v>
      </c>
      <c r="N13298" t="s">
        <v>14479</v>
      </c>
      <c r="O13298" t="s">
        <v>9923</v>
      </c>
      <c r="P13298" t="s">
        <v>14897</v>
      </c>
    </row>
    <row r="13299" spans="1:16" x14ac:dyDescent="0.25">
      <c r="A13299">
        <v>164885</v>
      </c>
      <c r="B13299" t="s">
        <v>44</v>
      </c>
      <c r="E13299" t="s">
        <v>14898</v>
      </c>
      <c r="G13299" t="s">
        <v>245</v>
      </c>
      <c r="H13299" t="s">
        <v>14318</v>
      </c>
      <c r="I13299" t="s">
        <v>14319</v>
      </c>
      <c r="J13299">
        <v>2016</v>
      </c>
      <c r="K13299">
        <v>10300</v>
      </c>
      <c r="L13299">
        <v>35</v>
      </c>
      <c r="M13299" t="s">
        <v>200</v>
      </c>
      <c r="N13299" t="s">
        <v>14479</v>
      </c>
      <c r="O13299" t="s">
        <v>9923</v>
      </c>
      <c r="P13299" t="s">
        <v>14899</v>
      </c>
    </row>
    <row r="13300" spans="1:16" x14ac:dyDescent="0.25">
      <c r="A13300">
        <v>164886</v>
      </c>
      <c r="B13300" t="s">
        <v>44</v>
      </c>
      <c r="E13300" t="s">
        <v>14900</v>
      </c>
      <c r="G13300" t="s">
        <v>245</v>
      </c>
      <c r="H13300" t="s">
        <v>14318</v>
      </c>
      <c r="I13300" t="s">
        <v>14319</v>
      </c>
      <c r="J13300">
        <v>2016</v>
      </c>
      <c r="K13300">
        <v>10000</v>
      </c>
      <c r="L13300">
        <v>35</v>
      </c>
      <c r="M13300" t="s">
        <v>200</v>
      </c>
      <c r="N13300" t="s">
        <v>14479</v>
      </c>
      <c r="O13300" t="s">
        <v>9923</v>
      </c>
      <c r="P13300" t="s">
        <v>14901</v>
      </c>
    </row>
    <row r="13301" spans="1:16" x14ac:dyDescent="0.25">
      <c r="A13301">
        <v>164887</v>
      </c>
      <c r="B13301" t="s">
        <v>44</v>
      </c>
      <c r="E13301" t="s">
        <v>14902</v>
      </c>
      <c r="G13301" t="s">
        <v>245</v>
      </c>
      <c r="H13301" t="s">
        <v>14318</v>
      </c>
      <c r="I13301" t="s">
        <v>14319</v>
      </c>
      <c r="J13301">
        <v>2016</v>
      </c>
      <c r="K13301">
        <v>10000</v>
      </c>
      <c r="L13301">
        <v>35</v>
      </c>
      <c r="M13301" t="s">
        <v>200</v>
      </c>
      <c r="N13301" t="s">
        <v>14479</v>
      </c>
      <c r="O13301" t="s">
        <v>9923</v>
      </c>
      <c r="P13301" t="s">
        <v>14903</v>
      </c>
    </row>
    <row r="13302" spans="1:16" x14ac:dyDescent="0.25">
      <c r="A13302">
        <v>164888</v>
      </c>
      <c r="B13302" t="s">
        <v>44</v>
      </c>
      <c r="E13302" t="s">
        <v>14904</v>
      </c>
      <c r="G13302" t="s">
        <v>245</v>
      </c>
      <c r="H13302" t="s">
        <v>14318</v>
      </c>
      <c r="I13302" t="s">
        <v>14319</v>
      </c>
      <c r="J13302">
        <v>2016</v>
      </c>
      <c r="K13302">
        <v>10000</v>
      </c>
      <c r="L13302">
        <v>35</v>
      </c>
      <c r="M13302" t="s">
        <v>200</v>
      </c>
      <c r="N13302" t="s">
        <v>14479</v>
      </c>
      <c r="O13302" t="s">
        <v>9923</v>
      </c>
      <c r="P13302" t="s">
        <v>14905</v>
      </c>
    </row>
    <row r="13303" spans="1:16" ht="45" x14ac:dyDescent="0.25">
      <c r="A13303">
        <v>164889</v>
      </c>
      <c r="B13303" t="s">
        <v>44</v>
      </c>
      <c r="E13303" s="18" t="s">
        <v>14906</v>
      </c>
      <c r="G13303" t="s">
        <v>245</v>
      </c>
      <c r="H13303" t="s">
        <v>14318</v>
      </c>
      <c r="I13303" t="s">
        <v>14319</v>
      </c>
      <c r="J13303">
        <v>2016</v>
      </c>
      <c r="K13303">
        <v>10000</v>
      </c>
      <c r="L13303">
        <v>35</v>
      </c>
      <c r="M13303" t="s">
        <v>200</v>
      </c>
      <c r="N13303" t="s">
        <v>14479</v>
      </c>
      <c r="O13303" t="s">
        <v>9923</v>
      </c>
      <c r="P13303" t="s">
        <v>14907</v>
      </c>
    </row>
    <row r="13304" spans="1:16" x14ac:dyDescent="0.25">
      <c r="A13304">
        <v>164890</v>
      </c>
      <c r="B13304" t="s">
        <v>44</v>
      </c>
      <c r="E13304" t="s">
        <v>14908</v>
      </c>
      <c r="G13304" t="s">
        <v>245</v>
      </c>
      <c r="H13304" t="s">
        <v>14318</v>
      </c>
      <c r="I13304" t="s">
        <v>14319</v>
      </c>
      <c r="J13304">
        <v>2016</v>
      </c>
      <c r="K13304">
        <v>10000</v>
      </c>
      <c r="L13304">
        <v>35</v>
      </c>
      <c r="M13304" t="s">
        <v>200</v>
      </c>
      <c r="N13304" t="s">
        <v>14479</v>
      </c>
      <c r="O13304" t="s">
        <v>9923</v>
      </c>
      <c r="P13304" t="s">
        <v>14909</v>
      </c>
    </row>
    <row r="13305" spans="1:16" x14ac:dyDescent="0.25">
      <c r="A13305">
        <v>164891</v>
      </c>
      <c r="B13305" t="s">
        <v>44</v>
      </c>
      <c r="E13305" t="s">
        <v>14910</v>
      </c>
      <c r="G13305" t="s">
        <v>245</v>
      </c>
      <c r="H13305" t="s">
        <v>14318</v>
      </c>
      <c r="I13305" t="s">
        <v>14319</v>
      </c>
      <c r="J13305">
        <v>2016</v>
      </c>
      <c r="K13305">
        <v>10000</v>
      </c>
      <c r="L13305">
        <v>35</v>
      </c>
      <c r="M13305" t="s">
        <v>200</v>
      </c>
      <c r="N13305" t="s">
        <v>14479</v>
      </c>
      <c r="O13305" t="s">
        <v>9923</v>
      </c>
      <c r="P13305" t="s">
        <v>14911</v>
      </c>
    </row>
    <row r="13306" spans="1:16" x14ac:dyDescent="0.25">
      <c r="A13306">
        <v>164892</v>
      </c>
      <c r="B13306" t="s">
        <v>44</v>
      </c>
      <c r="E13306" t="s">
        <v>14912</v>
      </c>
      <c r="G13306" t="s">
        <v>245</v>
      </c>
      <c r="H13306" t="s">
        <v>14318</v>
      </c>
      <c r="I13306" t="s">
        <v>14319</v>
      </c>
      <c r="J13306">
        <v>2016</v>
      </c>
      <c r="K13306">
        <v>10000</v>
      </c>
      <c r="L13306">
        <v>35</v>
      </c>
      <c r="M13306" t="s">
        <v>200</v>
      </c>
      <c r="N13306" t="s">
        <v>14479</v>
      </c>
      <c r="O13306" t="s">
        <v>9923</v>
      </c>
      <c r="P13306" t="s">
        <v>14913</v>
      </c>
    </row>
    <row r="13307" spans="1:16" ht="45" x14ac:dyDescent="0.25">
      <c r="A13307">
        <v>164893</v>
      </c>
      <c r="B13307" t="s">
        <v>44</v>
      </c>
      <c r="E13307" s="18" t="s">
        <v>14914</v>
      </c>
      <c r="G13307" t="s">
        <v>245</v>
      </c>
      <c r="H13307" t="s">
        <v>14318</v>
      </c>
      <c r="I13307" t="s">
        <v>14319</v>
      </c>
      <c r="J13307">
        <v>2016</v>
      </c>
      <c r="K13307">
        <v>10000</v>
      </c>
      <c r="L13307">
        <v>35</v>
      </c>
      <c r="M13307" t="s">
        <v>200</v>
      </c>
      <c r="N13307" t="s">
        <v>14479</v>
      </c>
      <c r="O13307" t="s">
        <v>9923</v>
      </c>
      <c r="P13307" t="s">
        <v>14915</v>
      </c>
    </row>
    <row r="13308" spans="1:16" ht="30" x14ac:dyDescent="0.25">
      <c r="A13308">
        <v>164894</v>
      </c>
      <c r="B13308" t="s">
        <v>54</v>
      </c>
      <c r="E13308" s="18" t="s">
        <v>14916</v>
      </c>
      <c r="G13308" t="s">
        <v>245</v>
      </c>
      <c r="H13308" t="s">
        <v>14318</v>
      </c>
      <c r="I13308" t="s">
        <v>14319</v>
      </c>
      <c r="J13308">
        <v>2016</v>
      </c>
      <c r="K13308">
        <v>8900</v>
      </c>
      <c r="L13308">
        <v>35</v>
      </c>
      <c r="M13308" t="s">
        <v>200</v>
      </c>
      <c r="N13308" t="s">
        <v>14479</v>
      </c>
      <c r="O13308" t="s">
        <v>9923</v>
      </c>
      <c r="P13308" t="s">
        <v>14917</v>
      </c>
    </row>
    <row r="13309" spans="1:16" x14ac:dyDescent="0.25">
      <c r="A13309">
        <v>164895</v>
      </c>
      <c r="B13309" t="s">
        <v>54</v>
      </c>
      <c r="E13309" t="s">
        <v>14918</v>
      </c>
      <c r="G13309" t="s">
        <v>245</v>
      </c>
      <c r="H13309" t="s">
        <v>14318</v>
      </c>
      <c r="I13309" t="s">
        <v>14319</v>
      </c>
      <c r="J13309">
        <v>2016</v>
      </c>
      <c r="K13309">
        <v>8900</v>
      </c>
      <c r="L13309">
        <v>35</v>
      </c>
      <c r="M13309" t="s">
        <v>200</v>
      </c>
      <c r="N13309" t="s">
        <v>14479</v>
      </c>
      <c r="O13309" t="s">
        <v>9923</v>
      </c>
      <c r="P13309" t="s">
        <v>14919</v>
      </c>
    </row>
    <row r="13310" spans="1:16" x14ac:dyDescent="0.25">
      <c r="A13310">
        <v>164896</v>
      </c>
      <c r="B13310" t="s">
        <v>54</v>
      </c>
      <c r="E13310" t="s">
        <v>14920</v>
      </c>
      <c r="G13310" t="s">
        <v>245</v>
      </c>
      <c r="H13310" t="s">
        <v>14318</v>
      </c>
      <c r="I13310" t="s">
        <v>14319</v>
      </c>
      <c r="J13310">
        <v>2016</v>
      </c>
      <c r="K13310">
        <v>8900</v>
      </c>
      <c r="L13310">
        <v>35</v>
      </c>
      <c r="M13310" t="s">
        <v>200</v>
      </c>
      <c r="N13310" t="s">
        <v>14479</v>
      </c>
      <c r="O13310" t="s">
        <v>9923</v>
      </c>
      <c r="P13310" t="s">
        <v>14921</v>
      </c>
    </row>
    <row r="13311" spans="1:16" x14ac:dyDescent="0.25">
      <c r="A13311">
        <v>164897</v>
      </c>
      <c r="B13311" t="s">
        <v>54</v>
      </c>
      <c r="E13311" t="s">
        <v>14922</v>
      </c>
      <c r="G13311" t="s">
        <v>245</v>
      </c>
      <c r="H13311" t="s">
        <v>14318</v>
      </c>
      <c r="I13311" t="s">
        <v>14319</v>
      </c>
      <c r="J13311">
        <v>2016</v>
      </c>
      <c r="K13311">
        <v>8900</v>
      </c>
      <c r="L13311">
        <v>35</v>
      </c>
      <c r="M13311" t="s">
        <v>200</v>
      </c>
      <c r="N13311" t="s">
        <v>14479</v>
      </c>
      <c r="O13311" t="s">
        <v>9923</v>
      </c>
      <c r="P13311" t="s">
        <v>14923</v>
      </c>
    </row>
    <row r="13312" spans="1:16" x14ac:dyDescent="0.25">
      <c r="A13312">
        <v>164898</v>
      </c>
      <c r="B13312" t="s">
        <v>54</v>
      </c>
      <c r="E13312" t="s">
        <v>14924</v>
      </c>
      <c r="G13312" t="s">
        <v>245</v>
      </c>
      <c r="H13312" t="s">
        <v>14318</v>
      </c>
      <c r="I13312" t="s">
        <v>14319</v>
      </c>
      <c r="J13312">
        <v>2016</v>
      </c>
      <c r="K13312">
        <v>8900</v>
      </c>
      <c r="L13312">
        <v>35</v>
      </c>
      <c r="M13312" t="s">
        <v>200</v>
      </c>
      <c r="N13312" t="s">
        <v>14479</v>
      </c>
      <c r="O13312" t="s">
        <v>9923</v>
      </c>
      <c r="P13312" t="s">
        <v>14925</v>
      </c>
    </row>
    <row r="13313" spans="1:16" x14ac:dyDescent="0.25">
      <c r="A13313">
        <v>164899</v>
      </c>
      <c r="B13313" t="s">
        <v>54</v>
      </c>
      <c r="E13313" t="s">
        <v>14926</v>
      </c>
      <c r="G13313" t="s">
        <v>245</v>
      </c>
      <c r="H13313" t="s">
        <v>14318</v>
      </c>
      <c r="I13313" t="s">
        <v>14319</v>
      </c>
      <c r="J13313">
        <v>2016</v>
      </c>
      <c r="K13313">
        <v>9400</v>
      </c>
      <c r="L13313">
        <v>35</v>
      </c>
      <c r="M13313" t="s">
        <v>200</v>
      </c>
      <c r="N13313" t="s">
        <v>14479</v>
      </c>
      <c r="O13313" t="s">
        <v>9923</v>
      </c>
      <c r="P13313" t="s">
        <v>14927</v>
      </c>
    </row>
    <row r="13314" spans="1:16" x14ac:dyDescent="0.25">
      <c r="A13314">
        <v>164900</v>
      </c>
      <c r="B13314" t="s">
        <v>54</v>
      </c>
      <c r="E13314" t="s">
        <v>14928</v>
      </c>
      <c r="G13314" t="s">
        <v>245</v>
      </c>
      <c r="H13314" t="s">
        <v>14318</v>
      </c>
      <c r="I13314" t="s">
        <v>14319</v>
      </c>
      <c r="J13314">
        <v>2016</v>
      </c>
      <c r="K13314">
        <v>9400</v>
      </c>
      <c r="L13314">
        <v>35</v>
      </c>
      <c r="M13314" t="s">
        <v>200</v>
      </c>
      <c r="N13314" t="s">
        <v>14479</v>
      </c>
      <c r="O13314" t="s">
        <v>9923</v>
      </c>
      <c r="P13314" t="s">
        <v>14929</v>
      </c>
    </row>
    <row r="13315" spans="1:16" x14ac:dyDescent="0.25">
      <c r="A13315">
        <v>164901</v>
      </c>
      <c r="B13315" t="s">
        <v>52</v>
      </c>
      <c r="E13315" t="s">
        <v>14930</v>
      </c>
      <c r="G13315" t="s">
        <v>10122</v>
      </c>
      <c r="H13315" t="s">
        <v>11961</v>
      </c>
      <c r="I13315" t="s">
        <v>11962</v>
      </c>
      <c r="J13315">
        <v>2016</v>
      </c>
      <c r="K13315">
        <v>9400</v>
      </c>
      <c r="L13315">
        <v>51</v>
      </c>
      <c r="M13315" t="s">
        <v>200</v>
      </c>
      <c r="N13315" t="s">
        <v>14479</v>
      </c>
      <c r="O13315" t="s">
        <v>9923</v>
      </c>
      <c r="P13315" t="s">
        <v>14931</v>
      </c>
    </row>
    <row r="13316" spans="1:16" x14ac:dyDescent="0.25">
      <c r="A13316">
        <v>164902</v>
      </c>
      <c r="B13316" t="s">
        <v>52</v>
      </c>
      <c r="E13316" t="s">
        <v>14932</v>
      </c>
      <c r="G13316" t="s">
        <v>10122</v>
      </c>
      <c r="H13316" t="s">
        <v>11961</v>
      </c>
      <c r="I13316" t="s">
        <v>11962</v>
      </c>
      <c r="J13316">
        <v>2016</v>
      </c>
      <c r="K13316">
        <v>10300</v>
      </c>
      <c r="L13316">
        <v>51</v>
      </c>
      <c r="M13316" t="s">
        <v>200</v>
      </c>
      <c r="N13316" t="s">
        <v>14479</v>
      </c>
      <c r="O13316" t="s">
        <v>9923</v>
      </c>
      <c r="P13316" t="s">
        <v>14933</v>
      </c>
    </row>
    <row r="13317" spans="1:16" x14ac:dyDescent="0.25">
      <c r="A13317">
        <v>164903</v>
      </c>
      <c r="B13317" t="s">
        <v>52</v>
      </c>
      <c r="E13317" t="s">
        <v>14934</v>
      </c>
      <c r="G13317" t="s">
        <v>10122</v>
      </c>
      <c r="H13317" t="s">
        <v>11961</v>
      </c>
      <c r="I13317" t="s">
        <v>11962</v>
      </c>
      <c r="J13317">
        <v>2016</v>
      </c>
      <c r="K13317">
        <v>9400</v>
      </c>
      <c r="L13317">
        <v>51</v>
      </c>
      <c r="M13317" t="s">
        <v>200</v>
      </c>
      <c r="N13317" t="s">
        <v>14479</v>
      </c>
      <c r="O13317" t="s">
        <v>9923</v>
      </c>
      <c r="P13317" t="s">
        <v>14935</v>
      </c>
    </row>
    <row r="13318" spans="1:16" x14ac:dyDescent="0.25">
      <c r="A13318">
        <v>164904</v>
      </c>
      <c r="B13318" t="s">
        <v>52</v>
      </c>
      <c r="E13318" t="s">
        <v>14936</v>
      </c>
      <c r="G13318" t="s">
        <v>10122</v>
      </c>
      <c r="H13318" t="s">
        <v>11961</v>
      </c>
      <c r="I13318" t="s">
        <v>11962</v>
      </c>
      <c r="J13318">
        <v>2016</v>
      </c>
      <c r="K13318">
        <v>10300</v>
      </c>
      <c r="L13318">
        <v>51</v>
      </c>
      <c r="M13318" t="s">
        <v>200</v>
      </c>
      <c r="N13318" t="s">
        <v>14479</v>
      </c>
      <c r="O13318" t="s">
        <v>9923</v>
      </c>
      <c r="P13318" t="s">
        <v>14937</v>
      </c>
    </row>
    <row r="13319" spans="1:16" ht="45" x14ac:dyDescent="0.25">
      <c r="A13319">
        <v>164905</v>
      </c>
      <c r="B13319" t="s">
        <v>52</v>
      </c>
      <c r="E13319" s="18" t="s">
        <v>14938</v>
      </c>
      <c r="G13319" t="s">
        <v>10122</v>
      </c>
      <c r="H13319" t="s">
        <v>11961</v>
      </c>
      <c r="I13319" t="s">
        <v>11962</v>
      </c>
      <c r="J13319">
        <v>2016</v>
      </c>
      <c r="K13319">
        <v>10300</v>
      </c>
      <c r="L13319">
        <v>51</v>
      </c>
      <c r="M13319" t="s">
        <v>200</v>
      </c>
      <c r="N13319" t="s">
        <v>14479</v>
      </c>
      <c r="O13319" t="s">
        <v>9923</v>
      </c>
      <c r="P13319" t="s">
        <v>14939</v>
      </c>
    </row>
    <row r="13320" spans="1:16" x14ac:dyDescent="0.25">
      <c r="A13320">
        <v>164906</v>
      </c>
      <c r="B13320" t="s">
        <v>52</v>
      </c>
      <c r="E13320" t="s">
        <v>14940</v>
      </c>
      <c r="G13320" t="s">
        <v>10122</v>
      </c>
      <c r="H13320" t="s">
        <v>11961</v>
      </c>
      <c r="I13320" t="s">
        <v>11962</v>
      </c>
      <c r="J13320">
        <v>2016</v>
      </c>
      <c r="K13320">
        <v>10300</v>
      </c>
      <c r="L13320">
        <v>51</v>
      </c>
      <c r="M13320" t="s">
        <v>200</v>
      </c>
      <c r="N13320" t="s">
        <v>14479</v>
      </c>
      <c r="O13320" t="s">
        <v>9923</v>
      </c>
      <c r="P13320" t="s">
        <v>14941</v>
      </c>
    </row>
    <row r="13321" spans="1:16" x14ac:dyDescent="0.25">
      <c r="A13321">
        <v>164907</v>
      </c>
      <c r="B13321" t="s">
        <v>52</v>
      </c>
      <c r="E13321" t="s">
        <v>14942</v>
      </c>
      <c r="G13321" t="s">
        <v>10122</v>
      </c>
      <c r="H13321" t="s">
        <v>11961</v>
      </c>
      <c r="I13321" t="s">
        <v>11962</v>
      </c>
      <c r="J13321">
        <v>2016</v>
      </c>
      <c r="K13321">
        <v>9400</v>
      </c>
      <c r="L13321">
        <v>51</v>
      </c>
      <c r="M13321" t="s">
        <v>200</v>
      </c>
      <c r="N13321" t="s">
        <v>14479</v>
      </c>
      <c r="O13321" t="s">
        <v>9923</v>
      </c>
      <c r="P13321" t="s">
        <v>14943</v>
      </c>
    </row>
    <row r="13322" spans="1:16" x14ac:dyDescent="0.25">
      <c r="A13322">
        <v>164908</v>
      </c>
      <c r="B13322" t="s">
        <v>52</v>
      </c>
      <c r="E13322" t="s">
        <v>14944</v>
      </c>
      <c r="G13322" t="s">
        <v>10122</v>
      </c>
      <c r="H13322" t="s">
        <v>11961</v>
      </c>
      <c r="I13322" t="s">
        <v>11962</v>
      </c>
      <c r="J13322">
        <v>2016</v>
      </c>
      <c r="K13322">
        <v>9400</v>
      </c>
      <c r="L13322">
        <v>51</v>
      </c>
      <c r="M13322" t="s">
        <v>200</v>
      </c>
      <c r="N13322" t="s">
        <v>14479</v>
      </c>
      <c r="O13322" t="s">
        <v>9923</v>
      </c>
      <c r="P13322" t="s">
        <v>14945</v>
      </c>
    </row>
    <row r="13323" spans="1:16" x14ac:dyDescent="0.25">
      <c r="A13323">
        <v>164909</v>
      </c>
      <c r="B13323" t="s">
        <v>52</v>
      </c>
      <c r="E13323" t="s">
        <v>14946</v>
      </c>
      <c r="G13323" t="s">
        <v>10122</v>
      </c>
      <c r="H13323" t="s">
        <v>11961</v>
      </c>
      <c r="I13323" t="s">
        <v>11962</v>
      </c>
      <c r="J13323">
        <v>2016</v>
      </c>
      <c r="K13323">
        <v>10000</v>
      </c>
      <c r="L13323">
        <v>51</v>
      </c>
      <c r="M13323" t="s">
        <v>200</v>
      </c>
      <c r="N13323" t="s">
        <v>14479</v>
      </c>
      <c r="O13323" t="s">
        <v>9923</v>
      </c>
      <c r="P13323" t="s">
        <v>14947</v>
      </c>
    </row>
    <row r="13324" spans="1:16" x14ac:dyDescent="0.25">
      <c r="A13324">
        <v>164910</v>
      </c>
      <c r="B13324" t="s">
        <v>52</v>
      </c>
      <c r="E13324" t="s">
        <v>14948</v>
      </c>
      <c r="G13324" t="s">
        <v>10122</v>
      </c>
      <c r="H13324" t="s">
        <v>11961</v>
      </c>
      <c r="I13324" t="s">
        <v>11962</v>
      </c>
      <c r="J13324">
        <v>2016</v>
      </c>
      <c r="K13324">
        <v>10000</v>
      </c>
      <c r="L13324">
        <v>51</v>
      </c>
      <c r="M13324" t="s">
        <v>200</v>
      </c>
      <c r="N13324" t="s">
        <v>14479</v>
      </c>
      <c r="O13324" t="s">
        <v>9923</v>
      </c>
      <c r="P13324" t="s">
        <v>14949</v>
      </c>
    </row>
    <row r="13325" spans="1:16" x14ac:dyDescent="0.25">
      <c r="A13325">
        <v>164911</v>
      </c>
      <c r="B13325" t="s">
        <v>52</v>
      </c>
      <c r="E13325" t="s">
        <v>14950</v>
      </c>
      <c r="G13325" t="s">
        <v>10122</v>
      </c>
      <c r="H13325" t="s">
        <v>11961</v>
      </c>
      <c r="I13325" t="s">
        <v>11962</v>
      </c>
      <c r="J13325">
        <v>2016</v>
      </c>
      <c r="K13325">
        <v>10000</v>
      </c>
      <c r="L13325">
        <v>51</v>
      </c>
      <c r="M13325" t="s">
        <v>200</v>
      </c>
      <c r="N13325" t="s">
        <v>14479</v>
      </c>
      <c r="O13325" t="s">
        <v>9923</v>
      </c>
      <c r="P13325" t="s">
        <v>14951</v>
      </c>
    </row>
    <row r="13326" spans="1:16" ht="30" x14ac:dyDescent="0.25">
      <c r="A13326">
        <v>164912</v>
      </c>
      <c r="B13326" t="s">
        <v>52</v>
      </c>
      <c r="E13326" s="18" t="s">
        <v>14952</v>
      </c>
      <c r="G13326" t="s">
        <v>10122</v>
      </c>
      <c r="H13326" t="s">
        <v>11961</v>
      </c>
      <c r="I13326" t="s">
        <v>11962</v>
      </c>
      <c r="J13326">
        <v>2016</v>
      </c>
      <c r="K13326">
        <v>10000</v>
      </c>
      <c r="L13326">
        <v>51</v>
      </c>
      <c r="M13326" t="s">
        <v>200</v>
      </c>
      <c r="N13326" t="s">
        <v>14479</v>
      </c>
      <c r="O13326" t="s">
        <v>9923</v>
      </c>
      <c r="P13326" t="s">
        <v>14953</v>
      </c>
    </row>
    <row r="13327" spans="1:16" x14ac:dyDescent="0.25">
      <c r="A13327">
        <v>164913</v>
      </c>
      <c r="B13327" t="s">
        <v>41</v>
      </c>
      <c r="E13327" t="s">
        <v>14954</v>
      </c>
      <c r="G13327" t="s">
        <v>10122</v>
      </c>
      <c r="H13327" t="s">
        <v>11961</v>
      </c>
      <c r="I13327" t="s">
        <v>11962</v>
      </c>
      <c r="J13327">
        <v>2016</v>
      </c>
      <c r="K13327">
        <v>9400</v>
      </c>
      <c r="L13327">
        <v>51</v>
      </c>
      <c r="M13327" t="s">
        <v>200</v>
      </c>
      <c r="N13327" t="s">
        <v>14479</v>
      </c>
      <c r="O13327" t="s">
        <v>9923</v>
      </c>
      <c r="P13327" t="s">
        <v>14955</v>
      </c>
    </row>
    <row r="13328" spans="1:16" x14ac:dyDescent="0.25">
      <c r="A13328">
        <v>164914</v>
      </c>
      <c r="B13328" t="s">
        <v>41</v>
      </c>
      <c r="E13328" t="s">
        <v>14956</v>
      </c>
      <c r="G13328" t="s">
        <v>10122</v>
      </c>
      <c r="H13328" t="s">
        <v>11961</v>
      </c>
      <c r="I13328" t="s">
        <v>11962</v>
      </c>
      <c r="J13328">
        <v>2016</v>
      </c>
      <c r="K13328">
        <v>8900</v>
      </c>
      <c r="L13328">
        <v>51</v>
      </c>
      <c r="M13328" t="s">
        <v>200</v>
      </c>
      <c r="N13328" t="s">
        <v>14479</v>
      </c>
      <c r="O13328" t="s">
        <v>9923</v>
      </c>
      <c r="P13328" t="s">
        <v>14957</v>
      </c>
    </row>
    <row r="13329" spans="1:16" x14ac:dyDescent="0.25">
      <c r="A13329">
        <v>164915</v>
      </c>
      <c r="B13329" t="s">
        <v>41</v>
      </c>
      <c r="E13329" t="s">
        <v>14958</v>
      </c>
      <c r="G13329" t="s">
        <v>10122</v>
      </c>
      <c r="H13329" t="s">
        <v>11961</v>
      </c>
      <c r="I13329" t="s">
        <v>11962</v>
      </c>
      <c r="J13329">
        <v>2016</v>
      </c>
      <c r="K13329">
        <v>8900</v>
      </c>
      <c r="L13329">
        <v>51</v>
      </c>
      <c r="M13329" t="s">
        <v>200</v>
      </c>
      <c r="N13329" t="s">
        <v>14479</v>
      </c>
      <c r="O13329" t="s">
        <v>9923</v>
      </c>
      <c r="P13329" t="s">
        <v>14959</v>
      </c>
    </row>
    <row r="13330" spans="1:16" x14ac:dyDescent="0.25">
      <c r="A13330">
        <v>164916</v>
      </c>
      <c r="B13330" t="s">
        <v>63</v>
      </c>
      <c r="E13330" t="s">
        <v>14960</v>
      </c>
      <c r="G13330" t="s">
        <v>264</v>
      </c>
      <c r="H13330" t="s">
        <v>11915</v>
      </c>
      <c r="I13330" t="s">
        <v>11916</v>
      </c>
      <c r="J13330">
        <v>2016</v>
      </c>
      <c r="K13330">
        <v>8600</v>
      </c>
      <c r="L13330">
        <v>33</v>
      </c>
      <c r="M13330" t="s">
        <v>200</v>
      </c>
      <c r="N13330" t="s">
        <v>14479</v>
      </c>
      <c r="O13330" t="s">
        <v>9923</v>
      </c>
      <c r="P13330" t="s">
        <v>14961</v>
      </c>
    </row>
    <row r="13331" spans="1:16" x14ac:dyDescent="0.25">
      <c r="A13331">
        <v>164917</v>
      </c>
      <c r="B13331" t="s">
        <v>63</v>
      </c>
      <c r="E13331" t="s">
        <v>14962</v>
      </c>
      <c r="G13331" t="s">
        <v>264</v>
      </c>
      <c r="H13331" t="s">
        <v>11915</v>
      </c>
      <c r="I13331" t="s">
        <v>11916</v>
      </c>
      <c r="J13331">
        <v>2016</v>
      </c>
      <c r="K13331">
        <v>8600</v>
      </c>
      <c r="L13331">
        <v>33</v>
      </c>
      <c r="M13331" t="s">
        <v>200</v>
      </c>
      <c r="N13331" t="s">
        <v>14479</v>
      </c>
      <c r="O13331" t="s">
        <v>9923</v>
      </c>
      <c r="P13331" t="s">
        <v>14963</v>
      </c>
    </row>
    <row r="13332" spans="1:16" x14ac:dyDescent="0.25">
      <c r="A13332">
        <v>164918</v>
      </c>
      <c r="B13332" t="s">
        <v>63</v>
      </c>
      <c r="E13332" t="s">
        <v>14964</v>
      </c>
      <c r="G13332" t="s">
        <v>264</v>
      </c>
      <c r="H13332" t="s">
        <v>11915</v>
      </c>
      <c r="I13332" t="s">
        <v>11916</v>
      </c>
      <c r="J13332">
        <v>2016</v>
      </c>
      <c r="K13332">
        <v>8600</v>
      </c>
      <c r="L13332">
        <v>33</v>
      </c>
      <c r="M13332" t="s">
        <v>200</v>
      </c>
      <c r="N13332" t="s">
        <v>14479</v>
      </c>
      <c r="O13332" t="s">
        <v>9923</v>
      </c>
      <c r="P13332" t="s">
        <v>14965</v>
      </c>
    </row>
    <row r="13333" spans="1:16" x14ac:dyDescent="0.25">
      <c r="A13333">
        <v>164919</v>
      </c>
      <c r="B13333" t="s">
        <v>63</v>
      </c>
      <c r="E13333" t="s">
        <v>14966</v>
      </c>
      <c r="G13333" t="s">
        <v>264</v>
      </c>
      <c r="H13333" t="s">
        <v>11915</v>
      </c>
      <c r="I13333" t="s">
        <v>11916</v>
      </c>
      <c r="J13333">
        <v>2016</v>
      </c>
      <c r="K13333">
        <v>8600</v>
      </c>
      <c r="L13333">
        <v>33</v>
      </c>
      <c r="M13333" t="s">
        <v>200</v>
      </c>
      <c r="N13333" t="s">
        <v>14479</v>
      </c>
      <c r="O13333" t="s">
        <v>9923</v>
      </c>
      <c r="P13333" t="s">
        <v>14967</v>
      </c>
    </row>
    <row r="13334" spans="1:16" ht="45" x14ac:dyDescent="0.25">
      <c r="A13334">
        <v>164920</v>
      </c>
      <c r="B13334" t="s">
        <v>63</v>
      </c>
      <c r="E13334" s="18" t="s">
        <v>14968</v>
      </c>
      <c r="G13334" t="s">
        <v>264</v>
      </c>
      <c r="H13334" t="s">
        <v>11915</v>
      </c>
      <c r="I13334" t="s">
        <v>11916</v>
      </c>
      <c r="J13334">
        <v>2016</v>
      </c>
      <c r="K13334">
        <v>8600</v>
      </c>
      <c r="L13334">
        <v>33</v>
      </c>
      <c r="M13334" t="s">
        <v>200</v>
      </c>
      <c r="N13334" t="s">
        <v>14479</v>
      </c>
      <c r="O13334" t="s">
        <v>9923</v>
      </c>
      <c r="P13334" t="s">
        <v>14969</v>
      </c>
    </row>
    <row r="13335" spans="1:16" x14ac:dyDescent="0.25">
      <c r="A13335">
        <v>164921</v>
      </c>
      <c r="B13335" t="s">
        <v>63</v>
      </c>
      <c r="E13335" t="s">
        <v>14970</v>
      </c>
      <c r="G13335" t="s">
        <v>264</v>
      </c>
      <c r="H13335" t="s">
        <v>11915</v>
      </c>
      <c r="I13335" t="s">
        <v>11916</v>
      </c>
      <c r="J13335">
        <v>2016</v>
      </c>
      <c r="K13335">
        <v>8600</v>
      </c>
      <c r="L13335">
        <v>33</v>
      </c>
      <c r="M13335" t="s">
        <v>200</v>
      </c>
      <c r="N13335" t="s">
        <v>14479</v>
      </c>
      <c r="O13335" t="s">
        <v>9923</v>
      </c>
      <c r="P13335" t="s">
        <v>14971</v>
      </c>
    </row>
    <row r="13336" spans="1:16" x14ac:dyDescent="0.25">
      <c r="A13336">
        <v>164922</v>
      </c>
      <c r="B13336" t="s">
        <v>63</v>
      </c>
      <c r="E13336" t="s">
        <v>166</v>
      </c>
      <c r="G13336" t="s">
        <v>264</v>
      </c>
      <c r="H13336" t="s">
        <v>11915</v>
      </c>
      <c r="I13336" t="s">
        <v>11916</v>
      </c>
      <c r="J13336">
        <v>2016</v>
      </c>
      <c r="K13336">
        <v>8600</v>
      </c>
      <c r="L13336">
        <v>33</v>
      </c>
      <c r="M13336" t="s">
        <v>200</v>
      </c>
      <c r="N13336" t="s">
        <v>14479</v>
      </c>
      <c r="O13336" t="s">
        <v>9923</v>
      </c>
      <c r="P13336" t="s">
        <v>14972</v>
      </c>
    </row>
    <row r="13337" spans="1:16" x14ac:dyDescent="0.25">
      <c r="A13337">
        <v>164923</v>
      </c>
      <c r="B13337" t="s">
        <v>63</v>
      </c>
      <c r="E13337" t="s">
        <v>14973</v>
      </c>
      <c r="G13337" t="s">
        <v>264</v>
      </c>
      <c r="H13337" t="s">
        <v>11915</v>
      </c>
      <c r="I13337" t="s">
        <v>11916</v>
      </c>
      <c r="J13337">
        <v>2016</v>
      </c>
      <c r="K13337">
        <v>8000</v>
      </c>
      <c r="L13337">
        <v>33</v>
      </c>
      <c r="M13337" t="s">
        <v>200</v>
      </c>
      <c r="N13337" t="s">
        <v>14479</v>
      </c>
      <c r="O13337" t="s">
        <v>9923</v>
      </c>
      <c r="P13337" t="s">
        <v>14974</v>
      </c>
    </row>
    <row r="13338" spans="1:16" ht="45" x14ac:dyDescent="0.25">
      <c r="A13338">
        <v>164924</v>
      </c>
      <c r="B13338" t="s">
        <v>63</v>
      </c>
      <c r="E13338" s="18" t="s">
        <v>14975</v>
      </c>
      <c r="G13338" t="s">
        <v>264</v>
      </c>
      <c r="H13338" t="s">
        <v>11915</v>
      </c>
      <c r="I13338" t="s">
        <v>11916</v>
      </c>
      <c r="J13338">
        <v>2016</v>
      </c>
      <c r="K13338">
        <v>8000</v>
      </c>
      <c r="L13338">
        <v>33</v>
      </c>
      <c r="M13338" t="s">
        <v>200</v>
      </c>
      <c r="N13338" t="s">
        <v>14479</v>
      </c>
      <c r="O13338" t="s">
        <v>9923</v>
      </c>
      <c r="P13338" t="s">
        <v>14976</v>
      </c>
    </row>
    <row r="13339" spans="1:16" x14ac:dyDescent="0.25">
      <c r="A13339">
        <v>164925</v>
      </c>
      <c r="B13339" t="s">
        <v>63</v>
      </c>
      <c r="E13339" t="s">
        <v>14977</v>
      </c>
      <c r="G13339" t="s">
        <v>264</v>
      </c>
      <c r="H13339" t="s">
        <v>11915</v>
      </c>
      <c r="I13339" t="s">
        <v>11916</v>
      </c>
      <c r="J13339">
        <v>2016</v>
      </c>
      <c r="K13339">
        <v>8000</v>
      </c>
      <c r="L13339">
        <v>33</v>
      </c>
      <c r="M13339" t="s">
        <v>200</v>
      </c>
      <c r="N13339" t="s">
        <v>14479</v>
      </c>
      <c r="O13339" t="s">
        <v>9923</v>
      </c>
      <c r="P13339" t="s">
        <v>14978</v>
      </c>
    </row>
    <row r="13340" spans="1:16" x14ac:dyDescent="0.25">
      <c r="A13340">
        <v>164926</v>
      </c>
      <c r="B13340" t="s">
        <v>63</v>
      </c>
      <c r="E13340" t="s">
        <v>14979</v>
      </c>
      <c r="G13340" t="s">
        <v>264</v>
      </c>
      <c r="H13340" t="s">
        <v>11915</v>
      </c>
      <c r="I13340" t="s">
        <v>11916</v>
      </c>
      <c r="J13340">
        <v>2016</v>
      </c>
      <c r="K13340">
        <v>8000</v>
      </c>
      <c r="L13340">
        <v>33</v>
      </c>
      <c r="M13340" t="s">
        <v>200</v>
      </c>
      <c r="N13340" t="s">
        <v>14479</v>
      </c>
      <c r="O13340" t="s">
        <v>9923</v>
      </c>
      <c r="P13340" t="s">
        <v>14980</v>
      </c>
    </row>
    <row r="13341" spans="1:16" x14ac:dyDescent="0.25">
      <c r="A13341">
        <v>164927</v>
      </c>
      <c r="B13341" t="s">
        <v>63</v>
      </c>
      <c r="E13341" t="s">
        <v>14981</v>
      </c>
      <c r="G13341" t="s">
        <v>264</v>
      </c>
      <c r="H13341" t="s">
        <v>11915</v>
      </c>
      <c r="I13341" t="s">
        <v>11916</v>
      </c>
      <c r="J13341">
        <v>2016</v>
      </c>
      <c r="K13341">
        <v>8000</v>
      </c>
      <c r="L13341">
        <v>33</v>
      </c>
      <c r="M13341" t="s">
        <v>200</v>
      </c>
      <c r="N13341" t="s">
        <v>14479</v>
      </c>
      <c r="O13341" t="s">
        <v>9923</v>
      </c>
      <c r="P13341" t="s">
        <v>14982</v>
      </c>
    </row>
    <row r="13342" spans="1:16" x14ac:dyDescent="0.25">
      <c r="A13342">
        <v>164928</v>
      </c>
      <c r="B13342" t="s">
        <v>63</v>
      </c>
      <c r="E13342" t="s">
        <v>14983</v>
      </c>
      <c r="G13342" t="s">
        <v>264</v>
      </c>
      <c r="H13342" t="s">
        <v>11915</v>
      </c>
      <c r="I13342" t="s">
        <v>11916</v>
      </c>
      <c r="J13342">
        <v>2016</v>
      </c>
      <c r="K13342">
        <v>8000</v>
      </c>
      <c r="L13342">
        <v>33</v>
      </c>
      <c r="M13342" t="s">
        <v>200</v>
      </c>
      <c r="N13342" t="s">
        <v>14479</v>
      </c>
      <c r="O13342" t="s">
        <v>9923</v>
      </c>
      <c r="P13342" t="s">
        <v>14984</v>
      </c>
    </row>
    <row r="13343" spans="1:16" x14ac:dyDescent="0.25">
      <c r="A13343">
        <v>164929</v>
      </c>
      <c r="B13343" t="s">
        <v>63</v>
      </c>
      <c r="E13343" t="s">
        <v>14985</v>
      </c>
      <c r="G13343" t="s">
        <v>264</v>
      </c>
      <c r="H13343" t="s">
        <v>11915</v>
      </c>
      <c r="I13343" t="s">
        <v>11916</v>
      </c>
      <c r="J13343">
        <v>2016</v>
      </c>
      <c r="K13343">
        <v>8000</v>
      </c>
      <c r="L13343">
        <v>33</v>
      </c>
      <c r="M13343" t="s">
        <v>200</v>
      </c>
      <c r="N13343" t="s">
        <v>14479</v>
      </c>
      <c r="O13343" t="s">
        <v>9923</v>
      </c>
      <c r="P13343" t="s">
        <v>14986</v>
      </c>
    </row>
    <row r="13344" spans="1:16" x14ac:dyDescent="0.25">
      <c r="A13344">
        <v>164930</v>
      </c>
      <c r="B13344" t="s">
        <v>63</v>
      </c>
      <c r="E13344" t="s">
        <v>14987</v>
      </c>
      <c r="G13344" t="s">
        <v>264</v>
      </c>
      <c r="H13344" t="s">
        <v>11915</v>
      </c>
      <c r="I13344" t="s">
        <v>11916</v>
      </c>
      <c r="J13344">
        <v>2016</v>
      </c>
      <c r="K13344">
        <v>8000</v>
      </c>
      <c r="L13344">
        <v>33</v>
      </c>
      <c r="M13344" t="s">
        <v>200</v>
      </c>
      <c r="N13344" t="s">
        <v>14479</v>
      </c>
      <c r="O13344" t="s">
        <v>9923</v>
      </c>
      <c r="P13344" t="s">
        <v>14988</v>
      </c>
    </row>
    <row r="13345" spans="1:16" x14ac:dyDescent="0.25">
      <c r="A13345">
        <v>164931</v>
      </c>
      <c r="B13345" t="s">
        <v>63</v>
      </c>
      <c r="E13345" t="s">
        <v>14989</v>
      </c>
      <c r="G13345" t="s">
        <v>264</v>
      </c>
      <c r="H13345" t="s">
        <v>11915</v>
      </c>
      <c r="I13345" t="s">
        <v>11916</v>
      </c>
      <c r="J13345">
        <v>2016</v>
      </c>
      <c r="K13345">
        <v>8000</v>
      </c>
      <c r="L13345">
        <v>33</v>
      </c>
      <c r="M13345" t="s">
        <v>200</v>
      </c>
      <c r="N13345" t="s">
        <v>14479</v>
      </c>
      <c r="O13345" t="s">
        <v>9923</v>
      </c>
      <c r="P13345" t="s">
        <v>14990</v>
      </c>
    </row>
    <row r="13346" spans="1:16" x14ac:dyDescent="0.25">
      <c r="A13346">
        <v>164932</v>
      </c>
      <c r="B13346" t="s">
        <v>63</v>
      </c>
      <c r="E13346" t="s">
        <v>14991</v>
      </c>
      <c r="G13346" t="s">
        <v>264</v>
      </c>
      <c r="H13346" t="s">
        <v>11915</v>
      </c>
      <c r="I13346" t="s">
        <v>11916</v>
      </c>
      <c r="J13346">
        <v>2016</v>
      </c>
      <c r="K13346">
        <v>8000</v>
      </c>
      <c r="L13346">
        <v>33</v>
      </c>
      <c r="M13346" t="s">
        <v>200</v>
      </c>
      <c r="N13346" t="s">
        <v>14479</v>
      </c>
      <c r="O13346" t="s">
        <v>9923</v>
      </c>
      <c r="P13346" t="s">
        <v>14992</v>
      </c>
    </row>
    <row r="13347" spans="1:16" x14ac:dyDescent="0.25">
      <c r="A13347">
        <v>164933</v>
      </c>
      <c r="B13347" t="s">
        <v>63</v>
      </c>
      <c r="E13347" t="s">
        <v>14993</v>
      </c>
      <c r="G13347" t="s">
        <v>264</v>
      </c>
      <c r="H13347" t="s">
        <v>11915</v>
      </c>
      <c r="I13347" t="s">
        <v>11916</v>
      </c>
      <c r="J13347">
        <v>2016</v>
      </c>
      <c r="K13347">
        <v>8000</v>
      </c>
      <c r="L13347">
        <v>33</v>
      </c>
      <c r="M13347" t="s">
        <v>200</v>
      </c>
      <c r="N13347" t="s">
        <v>14479</v>
      </c>
      <c r="O13347" t="s">
        <v>9923</v>
      </c>
      <c r="P13347" t="s">
        <v>14994</v>
      </c>
    </row>
    <row r="13348" spans="1:16" x14ac:dyDescent="0.25">
      <c r="A13348">
        <v>164934</v>
      </c>
      <c r="B13348" t="s">
        <v>67</v>
      </c>
      <c r="E13348" t="s">
        <v>14995</v>
      </c>
      <c r="G13348" t="s">
        <v>279</v>
      </c>
      <c r="H13348" t="s">
        <v>280</v>
      </c>
      <c r="I13348" t="s">
        <v>13746</v>
      </c>
      <c r="J13348">
        <v>2016</v>
      </c>
      <c r="K13348">
        <v>9400</v>
      </c>
      <c r="L13348">
        <v>13</v>
      </c>
      <c r="M13348" t="s">
        <v>200</v>
      </c>
      <c r="N13348" t="s">
        <v>14479</v>
      </c>
      <c r="O13348" t="s">
        <v>9923</v>
      </c>
      <c r="P13348" t="s">
        <v>14996</v>
      </c>
    </row>
    <row r="13349" spans="1:16" ht="30" x14ac:dyDescent="0.25">
      <c r="A13349">
        <v>164935</v>
      </c>
      <c r="B13349" t="s">
        <v>67</v>
      </c>
      <c r="E13349" s="18" t="s">
        <v>14997</v>
      </c>
      <c r="G13349" t="s">
        <v>279</v>
      </c>
      <c r="H13349" t="s">
        <v>280</v>
      </c>
      <c r="I13349" t="s">
        <v>13746</v>
      </c>
      <c r="J13349">
        <v>2016</v>
      </c>
      <c r="K13349">
        <v>9400</v>
      </c>
      <c r="L13349">
        <v>13</v>
      </c>
      <c r="M13349" t="s">
        <v>200</v>
      </c>
      <c r="N13349" t="s">
        <v>14479</v>
      </c>
      <c r="O13349" t="s">
        <v>9923</v>
      </c>
      <c r="P13349" t="s">
        <v>14998</v>
      </c>
    </row>
    <row r="13350" spans="1:16" ht="30" x14ac:dyDescent="0.25">
      <c r="A13350">
        <v>164936</v>
      </c>
      <c r="B13350" t="s">
        <v>67</v>
      </c>
      <c r="E13350" s="18" t="s">
        <v>14999</v>
      </c>
      <c r="G13350" t="s">
        <v>279</v>
      </c>
      <c r="H13350" t="s">
        <v>280</v>
      </c>
      <c r="I13350" t="s">
        <v>13746</v>
      </c>
      <c r="J13350">
        <v>2016</v>
      </c>
      <c r="K13350">
        <v>9400</v>
      </c>
      <c r="L13350">
        <v>13</v>
      </c>
      <c r="M13350" t="s">
        <v>200</v>
      </c>
      <c r="N13350" t="s">
        <v>14479</v>
      </c>
      <c r="O13350" t="s">
        <v>9923</v>
      </c>
      <c r="P13350" t="s">
        <v>15000</v>
      </c>
    </row>
    <row r="13351" spans="1:16" ht="30" x14ac:dyDescent="0.25">
      <c r="A13351">
        <v>164937</v>
      </c>
      <c r="B13351" t="s">
        <v>67</v>
      </c>
      <c r="E13351" s="18" t="s">
        <v>15001</v>
      </c>
      <c r="G13351" t="s">
        <v>279</v>
      </c>
      <c r="H13351" t="s">
        <v>280</v>
      </c>
      <c r="I13351" t="s">
        <v>13746</v>
      </c>
      <c r="J13351">
        <v>2016</v>
      </c>
      <c r="K13351">
        <v>9400</v>
      </c>
      <c r="L13351">
        <v>13</v>
      </c>
      <c r="M13351" t="s">
        <v>200</v>
      </c>
      <c r="N13351" t="s">
        <v>14479</v>
      </c>
      <c r="O13351" t="s">
        <v>9923</v>
      </c>
      <c r="P13351" t="s">
        <v>15002</v>
      </c>
    </row>
    <row r="13352" spans="1:16" ht="30" x14ac:dyDescent="0.25">
      <c r="A13352">
        <v>164938</v>
      </c>
      <c r="B13352" t="s">
        <v>67</v>
      </c>
      <c r="E13352" s="18" t="s">
        <v>15003</v>
      </c>
      <c r="G13352" t="s">
        <v>279</v>
      </c>
      <c r="H13352" t="s">
        <v>280</v>
      </c>
      <c r="I13352" t="s">
        <v>13746</v>
      </c>
      <c r="J13352">
        <v>2016</v>
      </c>
      <c r="K13352">
        <v>10000</v>
      </c>
      <c r="L13352">
        <v>13</v>
      </c>
      <c r="M13352" t="s">
        <v>200</v>
      </c>
      <c r="N13352" t="s">
        <v>14479</v>
      </c>
      <c r="O13352" t="s">
        <v>9923</v>
      </c>
      <c r="P13352" t="s">
        <v>15004</v>
      </c>
    </row>
    <row r="13353" spans="1:16" ht="30" x14ac:dyDescent="0.25">
      <c r="A13353">
        <v>164939</v>
      </c>
      <c r="B13353" t="s">
        <v>67</v>
      </c>
      <c r="E13353" s="18" t="s">
        <v>15005</v>
      </c>
      <c r="G13353" t="s">
        <v>279</v>
      </c>
      <c r="H13353" t="s">
        <v>280</v>
      </c>
      <c r="I13353" t="s">
        <v>13746</v>
      </c>
      <c r="J13353">
        <v>2016</v>
      </c>
      <c r="K13353">
        <v>10000</v>
      </c>
      <c r="L13353">
        <v>13</v>
      </c>
      <c r="M13353" t="s">
        <v>200</v>
      </c>
      <c r="N13353" t="s">
        <v>14479</v>
      </c>
      <c r="O13353" t="s">
        <v>9923</v>
      </c>
      <c r="P13353" t="s">
        <v>15006</v>
      </c>
    </row>
    <row r="13354" spans="1:16" ht="30" x14ac:dyDescent="0.25">
      <c r="A13354">
        <v>164940</v>
      </c>
      <c r="B13354" t="s">
        <v>62</v>
      </c>
      <c r="E13354" s="18" t="s">
        <v>15007</v>
      </c>
      <c r="G13354" t="s">
        <v>235</v>
      </c>
      <c r="H13354" t="s">
        <v>294</v>
      </c>
      <c r="I13354" t="s">
        <v>13699</v>
      </c>
      <c r="J13354">
        <v>2016</v>
      </c>
      <c r="K13354">
        <v>10000</v>
      </c>
      <c r="L13354">
        <v>10</v>
      </c>
      <c r="M13354" t="s">
        <v>200</v>
      </c>
      <c r="N13354" t="s">
        <v>14479</v>
      </c>
      <c r="O13354" t="s">
        <v>9923</v>
      </c>
      <c r="P13354" t="s">
        <v>15008</v>
      </c>
    </row>
    <row r="13355" spans="1:16" ht="30" x14ac:dyDescent="0.25">
      <c r="A13355">
        <v>164941</v>
      </c>
      <c r="B13355" t="s">
        <v>62</v>
      </c>
      <c r="E13355" s="18" t="s">
        <v>15009</v>
      </c>
      <c r="G13355" t="s">
        <v>235</v>
      </c>
      <c r="H13355" t="s">
        <v>294</v>
      </c>
      <c r="I13355" t="s">
        <v>13699</v>
      </c>
      <c r="J13355">
        <v>2016</v>
      </c>
      <c r="K13355">
        <v>9400</v>
      </c>
      <c r="L13355">
        <v>10</v>
      </c>
      <c r="M13355" t="s">
        <v>200</v>
      </c>
      <c r="N13355" t="s">
        <v>14479</v>
      </c>
      <c r="O13355" t="s">
        <v>9923</v>
      </c>
      <c r="P13355" t="s">
        <v>15010</v>
      </c>
    </row>
    <row r="13356" spans="1:16" ht="30" x14ac:dyDescent="0.25">
      <c r="A13356">
        <v>164942</v>
      </c>
      <c r="B13356" t="s">
        <v>62</v>
      </c>
      <c r="E13356" s="18" t="s">
        <v>15011</v>
      </c>
      <c r="G13356" t="s">
        <v>235</v>
      </c>
      <c r="H13356" t="s">
        <v>294</v>
      </c>
      <c r="I13356" t="s">
        <v>13699</v>
      </c>
      <c r="J13356">
        <v>2016</v>
      </c>
      <c r="K13356">
        <v>9400</v>
      </c>
      <c r="L13356">
        <v>10</v>
      </c>
      <c r="M13356" t="s">
        <v>200</v>
      </c>
      <c r="N13356" t="s">
        <v>14479</v>
      </c>
      <c r="O13356" t="s">
        <v>9923</v>
      </c>
      <c r="P13356" t="s">
        <v>15012</v>
      </c>
    </row>
    <row r="13357" spans="1:16" ht="30" x14ac:dyDescent="0.25">
      <c r="A13357">
        <v>164943</v>
      </c>
      <c r="B13357" t="s">
        <v>62</v>
      </c>
      <c r="E13357" s="18" t="s">
        <v>15013</v>
      </c>
      <c r="G13357" t="s">
        <v>235</v>
      </c>
      <c r="H13357" t="s">
        <v>294</v>
      </c>
      <c r="I13357" t="s">
        <v>13699</v>
      </c>
      <c r="J13357">
        <v>2016</v>
      </c>
      <c r="K13357">
        <v>9400</v>
      </c>
      <c r="L13357">
        <v>10</v>
      </c>
      <c r="M13357" t="s">
        <v>200</v>
      </c>
      <c r="N13357" t="s">
        <v>14479</v>
      </c>
      <c r="O13357" t="s">
        <v>9923</v>
      </c>
      <c r="P13357" t="s">
        <v>15014</v>
      </c>
    </row>
    <row r="13358" spans="1:16" x14ac:dyDescent="0.25">
      <c r="A13358">
        <v>164944</v>
      </c>
      <c r="B13358" t="s">
        <v>41</v>
      </c>
      <c r="E13358" t="s">
        <v>15015</v>
      </c>
      <c r="G13358" t="s">
        <v>235</v>
      </c>
      <c r="H13358" t="s">
        <v>294</v>
      </c>
      <c r="I13358" t="s">
        <v>13699</v>
      </c>
      <c r="J13358">
        <v>2016</v>
      </c>
      <c r="K13358">
        <v>9400</v>
      </c>
      <c r="L13358">
        <v>10</v>
      </c>
      <c r="M13358" t="s">
        <v>200</v>
      </c>
      <c r="N13358" t="s">
        <v>14479</v>
      </c>
      <c r="O13358" t="s">
        <v>9923</v>
      </c>
      <c r="P13358" t="s">
        <v>15016</v>
      </c>
    </row>
    <row r="13359" spans="1:16" x14ac:dyDescent="0.25">
      <c r="A13359">
        <v>164945</v>
      </c>
      <c r="B13359" t="s">
        <v>41</v>
      </c>
      <c r="E13359" t="s">
        <v>146</v>
      </c>
      <c r="G13359" t="s">
        <v>235</v>
      </c>
      <c r="H13359" t="s">
        <v>294</v>
      </c>
      <c r="I13359" t="s">
        <v>13699</v>
      </c>
      <c r="J13359">
        <v>2016</v>
      </c>
      <c r="K13359">
        <v>9400</v>
      </c>
      <c r="L13359">
        <v>10</v>
      </c>
      <c r="M13359" t="s">
        <v>200</v>
      </c>
      <c r="N13359" t="s">
        <v>14479</v>
      </c>
      <c r="O13359" t="s">
        <v>9923</v>
      </c>
      <c r="P13359" t="s">
        <v>15017</v>
      </c>
    </row>
    <row r="13360" spans="1:16" x14ac:dyDescent="0.25">
      <c r="A13360">
        <v>164946</v>
      </c>
      <c r="B13360" t="s">
        <v>41</v>
      </c>
      <c r="E13360" t="s">
        <v>15018</v>
      </c>
      <c r="G13360" t="s">
        <v>235</v>
      </c>
      <c r="H13360" t="s">
        <v>294</v>
      </c>
      <c r="I13360" t="s">
        <v>13699</v>
      </c>
      <c r="J13360">
        <v>2016</v>
      </c>
      <c r="K13360">
        <v>8900</v>
      </c>
      <c r="L13360">
        <v>10</v>
      </c>
      <c r="M13360" t="s">
        <v>200</v>
      </c>
      <c r="N13360" t="s">
        <v>14479</v>
      </c>
      <c r="O13360" t="s">
        <v>9923</v>
      </c>
      <c r="P13360" t="s">
        <v>15019</v>
      </c>
    </row>
    <row r="13361" spans="1:16" ht="30" x14ac:dyDescent="0.25">
      <c r="A13361">
        <v>164947</v>
      </c>
      <c r="B13361" t="s">
        <v>40</v>
      </c>
      <c r="E13361" s="18" t="s">
        <v>15020</v>
      </c>
      <c r="G13361" t="s">
        <v>297</v>
      </c>
      <c r="H13361" t="s">
        <v>313</v>
      </c>
      <c r="I13361" t="s">
        <v>14518</v>
      </c>
      <c r="J13361">
        <v>2016</v>
      </c>
      <c r="K13361">
        <v>10000</v>
      </c>
      <c r="L13361">
        <v>8</v>
      </c>
      <c r="M13361" t="s">
        <v>200</v>
      </c>
      <c r="N13361" t="s">
        <v>14479</v>
      </c>
      <c r="O13361" t="s">
        <v>9923</v>
      </c>
      <c r="P13361" t="s">
        <v>15021</v>
      </c>
    </row>
    <row r="13362" spans="1:16" ht="30" x14ac:dyDescent="0.25">
      <c r="A13362">
        <v>164948</v>
      </c>
      <c r="B13362" t="s">
        <v>40</v>
      </c>
      <c r="E13362" s="18" t="s">
        <v>15022</v>
      </c>
      <c r="G13362" t="s">
        <v>297</v>
      </c>
      <c r="H13362" t="s">
        <v>313</v>
      </c>
      <c r="I13362" t="s">
        <v>14518</v>
      </c>
      <c r="J13362">
        <v>2016</v>
      </c>
      <c r="K13362">
        <v>10000</v>
      </c>
      <c r="L13362">
        <v>8</v>
      </c>
      <c r="M13362" t="s">
        <v>200</v>
      </c>
      <c r="N13362" t="s">
        <v>14479</v>
      </c>
      <c r="O13362" t="s">
        <v>9923</v>
      </c>
      <c r="P13362" t="s">
        <v>15023</v>
      </c>
    </row>
    <row r="13363" spans="1:16" ht="45" x14ac:dyDescent="0.25">
      <c r="A13363">
        <v>164949</v>
      </c>
      <c r="B13363" t="s">
        <v>40</v>
      </c>
      <c r="E13363" s="18" t="s">
        <v>15024</v>
      </c>
      <c r="G13363" t="s">
        <v>297</v>
      </c>
      <c r="H13363" t="s">
        <v>313</v>
      </c>
      <c r="I13363" t="s">
        <v>14518</v>
      </c>
      <c r="J13363">
        <v>2016</v>
      </c>
      <c r="K13363">
        <v>10000</v>
      </c>
      <c r="L13363">
        <v>8</v>
      </c>
      <c r="M13363" t="s">
        <v>200</v>
      </c>
      <c r="N13363" t="s">
        <v>14479</v>
      </c>
      <c r="O13363" t="s">
        <v>9923</v>
      </c>
      <c r="P13363" t="s">
        <v>15025</v>
      </c>
    </row>
    <row r="13364" spans="1:16" ht="30" x14ac:dyDescent="0.25">
      <c r="A13364">
        <v>164950</v>
      </c>
      <c r="B13364" t="s">
        <v>40</v>
      </c>
      <c r="E13364" s="18" t="s">
        <v>15026</v>
      </c>
      <c r="G13364" t="s">
        <v>297</v>
      </c>
      <c r="H13364" t="s">
        <v>313</v>
      </c>
      <c r="I13364" t="s">
        <v>14518</v>
      </c>
      <c r="J13364">
        <v>2016</v>
      </c>
      <c r="K13364">
        <v>10800</v>
      </c>
      <c r="L13364">
        <v>8</v>
      </c>
      <c r="M13364" t="s">
        <v>200</v>
      </c>
      <c r="N13364" t="s">
        <v>14479</v>
      </c>
      <c r="O13364" t="s">
        <v>9923</v>
      </c>
      <c r="P13364" t="s">
        <v>15027</v>
      </c>
    </row>
    <row r="13365" spans="1:16" ht="30" x14ac:dyDescent="0.25">
      <c r="A13365">
        <v>164951</v>
      </c>
      <c r="B13365" t="s">
        <v>40</v>
      </c>
      <c r="E13365" s="18" t="s">
        <v>15028</v>
      </c>
      <c r="G13365" t="s">
        <v>297</v>
      </c>
      <c r="H13365" t="s">
        <v>313</v>
      </c>
      <c r="I13365" t="s">
        <v>14518</v>
      </c>
      <c r="J13365">
        <v>2016</v>
      </c>
      <c r="K13365">
        <v>10000</v>
      </c>
      <c r="L13365">
        <v>8</v>
      </c>
      <c r="M13365" t="s">
        <v>200</v>
      </c>
      <c r="N13365" t="s">
        <v>14530</v>
      </c>
      <c r="O13365" t="s">
        <v>9923</v>
      </c>
      <c r="P13365" t="s">
        <v>15029</v>
      </c>
    </row>
    <row r="13366" spans="1:16" ht="30" x14ac:dyDescent="0.25">
      <c r="A13366">
        <v>164952</v>
      </c>
      <c r="B13366" t="s">
        <v>40</v>
      </c>
      <c r="E13366" s="18" t="s">
        <v>15030</v>
      </c>
      <c r="G13366" t="s">
        <v>297</v>
      </c>
      <c r="H13366" t="s">
        <v>313</v>
      </c>
      <c r="I13366" t="s">
        <v>14518</v>
      </c>
      <c r="J13366">
        <v>2016</v>
      </c>
      <c r="K13366">
        <v>10000</v>
      </c>
      <c r="L13366">
        <v>8</v>
      </c>
      <c r="M13366" t="s">
        <v>200</v>
      </c>
      <c r="N13366" t="s">
        <v>14479</v>
      </c>
      <c r="O13366" t="s">
        <v>9923</v>
      </c>
      <c r="P13366" t="s">
        <v>15031</v>
      </c>
    </row>
    <row r="13367" spans="1:16" ht="30" x14ac:dyDescent="0.25">
      <c r="A13367">
        <v>164953</v>
      </c>
      <c r="B13367" t="s">
        <v>40</v>
      </c>
      <c r="E13367" s="18" t="s">
        <v>15032</v>
      </c>
      <c r="G13367" t="s">
        <v>297</v>
      </c>
      <c r="H13367" t="s">
        <v>313</v>
      </c>
      <c r="I13367" t="s">
        <v>14518</v>
      </c>
      <c r="J13367">
        <v>2016</v>
      </c>
      <c r="K13367">
        <v>10000</v>
      </c>
      <c r="L13367">
        <v>8</v>
      </c>
      <c r="M13367" t="s">
        <v>200</v>
      </c>
      <c r="N13367" t="s">
        <v>14479</v>
      </c>
      <c r="O13367" t="s">
        <v>9923</v>
      </c>
      <c r="P13367" t="s">
        <v>15033</v>
      </c>
    </row>
    <row r="13368" spans="1:16" ht="30" x14ac:dyDescent="0.25">
      <c r="A13368">
        <v>164954</v>
      </c>
      <c r="B13368" t="s">
        <v>40</v>
      </c>
      <c r="E13368" s="18" t="s">
        <v>15034</v>
      </c>
      <c r="G13368" t="s">
        <v>297</v>
      </c>
      <c r="H13368" t="s">
        <v>313</v>
      </c>
      <c r="I13368" t="s">
        <v>14518</v>
      </c>
      <c r="J13368">
        <v>2016</v>
      </c>
      <c r="K13368">
        <v>10300</v>
      </c>
      <c r="L13368">
        <v>8</v>
      </c>
      <c r="M13368" t="s">
        <v>200</v>
      </c>
      <c r="N13368" t="s">
        <v>14479</v>
      </c>
      <c r="O13368" t="s">
        <v>9923</v>
      </c>
      <c r="P13368" t="s">
        <v>15035</v>
      </c>
    </row>
    <row r="13369" spans="1:16" ht="30" x14ac:dyDescent="0.25">
      <c r="A13369">
        <v>164955</v>
      </c>
      <c r="B13369" t="s">
        <v>40</v>
      </c>
      <c r="E13369" s="18" t="s">
        <v>15036</v>
      </c>
      <c r="G13369" t="s">
        <v>297</v>
      </c>
      <c r="H13369" t="s">
        <v>313</v>
      </c>
      <c r="I13369" t="s">
        <v>14523</v>
      </c>
      <c r="J13369">
        <v>2016</v>
      </c>
      <c r="K13369">
        <v>10300</v>
      </c>
      <c r="L13369">
        <v>8</v>
      </c>
      <c r="M13369" t="s">
        <v>200</v>
      </c>
      <c r="N13369" t="s">
        <v>14479</v>
      </c>
      <c r="O13369" t="s">
        <v>9923</v>
      </c>
      <c r="P13369" t="s">
        <v>15037</v>
      </c>
    </row>
    <row r="13370" spans="1:16" ht="30" x14ac:dyDescent="0.25">
      <c r="A13370">
        <v>164978</v>
      </c>
      <c r="B13370" t="s">
        <v>43</v>
      </c>
      <c r="E13370" s="18" t="s">
        <v>15038</v>
      </c>
      <c r="G13370" t="s">
        <v>264</v>
      </c>
      <c r="H13370" t="s">
        <v>13783</v>
      </c>
      <c r="I13370" t="s">
        <v>13784</v>
      </c>
      <c r="J13370">
        <v>2015</v>
      </c>
      <c r="K13370">
        <v>9400</v>
      </c>
      <c r="L13370">
        <v>33</v>
      </c>
      <c r="M13370" t="s">
        <v>200</v>
      </c>
      <c r="N13370" t="s">
        <v>14479</v>
      </c>
      <c r="O13370" t="s">
        <v>9923</v>
      </c>
      <c r="P13370" t="s">
        <v>15039</v>
      </c>
    </row>
    <row r="13371" spans="1:16" ht="30" x14ac:dyDescent="0.25">
      <c r="A13371">
        <v>164979</v>
      </c>
      <c r="B13371" t="s">
        <v>52</v>
      </c>
      <c r="E13371" s="18" t="s">
        <v>15040</v>
      </c>
      <c r="G13371" t="s">
        <v>10122</v>
      </c>
      <c r="H13371" t="s">
        <v>11961</v>
      </c>
      <c r="I13371" t="s">
        <v>11962</v>
      </c>
      <c r="J13371">
        <v>2016</v>
      </c>
      <c r="K13371">
        <v>10000</v>
      </c>
      <c r="L13371">
        <v>51</v>
      </c>
      <c r="M13371" t="s">
        <v>200</v>
      </c>
      <c r="N13371" t="s">
        <v>14479</v>
      </c>
      <c r="O13371" t="s">
        <v>9923</v>
      </c>
      <c r="P13371" t="s">
        <v>15041</v>
      </c>
    </row>
    <row r="13372" spans="1:16" x14ac:dyDescent="0.25">
      <c r="A13372">
        <v>165302</v>
      </c>
      <c r="B13372" t="s">
        <v>360</v>
      </c>
      <c r="E13372" t="s">
        <v>15042</v>
      </c>
      <c r="G13372" t="s">
        <v>3892</v>
      </c>
      <c r="H13372" t="s">
        <v>15043</v>
      </c>
      <c r="I13372" t="s">
        <v>15044</v>
      </c>
      <c r="J13372">
        <v>2018</v>
      </c>
      <c r="K13372">
        <v>710302</v>
      </c>
      <c r="L13372">
        <v>40</v>
      </c>
      <c r="M13372" t="s">
        <v>200</v>
      </c>
      <c r="N13372" t="s">
        <v>15045</v>
      </c>
      <c r="O13372" t="s">
        <v>202</v>
      </c>
      <c r="P13372" t="s">
        <v>15046</v>
      </c>
    </row>
    <row r="13373" spans="1:16" x14ac:dyDescent="0.25">
      <c r="A13373">
        <v>165303</v>
      </c>
      <c r="B13373" t="s">
        <v>360</v>
      </c>
      <c r="E13373" t="s">
        <v>15047</v>
      </c>
      <c r="G13373" t="s">
        <v>264</v>
      </c>
      <c r="H13373" t="s">
        <v>10416</v>
      </c>
      <c r="I13373" t="s">
        <v>10417</v>
      </c>
      <c r="J13373">
        <v>2011</v>
      </c>
      <c r="K13373">
        <v>511450</v>
      </c>
      <c r="L13373">
        <v>33</v>
      </c>
      <c r="M13373" t="s">
        <v>200</v>
      </c>
      <c r="N13373" t="s">
        <v>15045</v>
      </c>
      <c r="O13373" t="s">
        <v>202</v>
      </c>
      <c r="P13373" t="s">
        <v>15048</v>
      </c>
    </row>
    <row r="13374" spans="1:16" x14ac:dyDescent="0.25">
      <c r="A13374">
        <v>165304</v>
      </c>
      <c r="B13374" t="s">
        <v>360</v>
      </c>
      <c r="E13374" t="s">
        <v>6329</v>
      </c>
      <c r="G13374" t="s">
        <v>264</v>
      </c>
      <c r="H13374" t="s">
        <v>10416</v>
      </c>
      <c r="I13374" t="s">
        <v>10417</v>
      </c>
      <c r="J13374">
        <v>2011</v>
      </c>
      <c r="K13374">
        <v>389424</v>
      </c>
      <c r="L13374">
        <v>33</v>
      </c>
      <c r="M13374" t="s">
        <v>200</v>
      </c>
      <c r="N13374" t="s">
        <v>15045</v>
      </c>
      <c r="O13374" t="s">
        <v>202</v>
      </c>
      <c r="P13374" t="s">
        <v>15049</v>
      </c>
    </row>
    <row r="13375" spans="1:16" x14ac:dyDescent="0.25">
      <c r="A13375">
        <v>165305</v>
      </c>
      <c r="B13375" t="s">
        <v>360</v>
      </c>
      <c r="E13375" t="s">
        <v>15050</v>
      </c>
      <c r="G13375" t="s">
        <v>264</v>
      </c>
      <c r="H13375" t="s">
        <v>10416</v>
      </c>
      <c r="I13375" t="s">
        <v>10417</v>
      </c>
      <c r="J13375">
        <v>2011</v>
      </c>
      <c r="K13375">
        <v>310902</v>
      </c>
      <c r="L13375">
        <v>33</v>
      </c>
      <c r="M13375" t="s">
        <v>200</v>
      </c>
      <c r="N13375" t="s">
        <v>15045</v>
      </c>
      <c r="O13375" t="s">
        <v>202</v>
      </c>
      <c r="P13375" t="s">
        <v>15051</v>
      </c>
    </row>
    <row r="13376" spans="1:16" x14ac:dyDescent="0.25">
      <c r="A13376">
        <v>165306</v>
      </c>
      <c r="B13376" t="s">
        <v>360</v>
      </c>
      <c r="E13376" t="s">
        <v>15052</v>
      </c>
      <c r="G13376" t="s">
        <v>264</v>
      </c>
      <c r="H13376" t="s">
        <v>10416</v>
      </c>
      <c r="I13376" t="s">
        <v>10417</v>
      </c>
      <c r="J13376">
        <v>2011</v>
      </c>
      <c r="K13376">
        <v>102927</v>
      </c>
      <c r="L13376">
        <v>33</v>
      </c>
      <c r="M13376" t="s">
        <v>200</v>
      </c>
      <c r="N13376" t="s">
        <v>15045</v>
      </c>
      <c r="O13376" t="s">
        <v>202</v>
      </c>
      <c r="P13376" t="s">
        <v>15053</v>
      </c>
    </row>
    <row r="13377" spans="1:16" x14ac:dyDescent="0.25">
      <c r="A13377">
        <v>165307</v>
      </c>
      <c r="B13377" t="s">
        <v>360</v>
      </c>
      <c r="E13377" t="s">
        <v>15054</v>
      </c>
      <c r="G13377" t="s">
        <v>264</v>
      </c>
      <c r="H13377" t="s">
        <v>10416</v>
      </c>
      <c r="I13377" t="s">
        <v>10417</v>
      </c>
      <c r="J13377">
        <v>2011</v>
      </c>
      <c r="K13377">
        <v>307719</v>
      </c>
      <c r="L13377">
        <v>33</v>
      </c>
      <c r="M13377" t="s">
        <v>200</v>
      </c>
      <c r="N13377" t="s">
        <v>15045</v>
      </c>
      <c r="O13377" t="s">
        <v>202</v>
      </c>
      <c r="P13377" t="s">
        <v>15055</v>
      </c>
    </row>
    <row r="13378" spans="1:16" x14ac:dyDescent="0.25">
      <c r="A13378">
        <v>165308</v>
      </c>
      <c r="B13378" t="s">
        <v>360</v>
      </c>
      <c r="E13378" t="s">
        <v>15056</v>
      </c>
      <c r="G13378" t="s">
        <v>264</v>
      </c>
      <c r="H13378" t="s">
        <v>10416</v>
      </c>
      <c r="I13378" t="s">
        <v>10417</v>
      </c>
      <c r="J13378">
        <v>2014</v>
      </c>
      <c r="K13378">
        <v>492350</v>
      </c>
      <c r="L13378">
        <v>33</v>
      </c>
      <c r="M13378" t="s">
        <v>200</v>
      </c>
      <c r="N13378" t="s">
        <v>15045</v>
      </c>
      <c r="O13378" t="s">
        <v>202</v>
      </c>
      <c r="P13378" t="s">
        <v>15057</v>
      </c>
    </row>
    <row r="13379" spans="1:16" x14ac:dyDescent="0.25">
      <c r="A13379">
        <v>165309</v>
      </c>
      <c r="B13379" t="s">
        <v>360</v>
      </c>
      <c r="E13379" t="s">
        <v>15058</v>
      </c>
      <c r="G13379" t="s">
        <v>264</v>
      </c>
      <c r="H13379" t="s">
        <v>15059</v>
      </c>
      <c r="I13379" t="s">
        <v>15060</v>
      </c>
      <c r="J13379">
        <v>2011</v>
      </c>
      <c r="K13379">
        <v>49872</v>
      </c>
      <c r="L13379">
        <v>33</v>
      </c>
      <c r="M13379" t="s">
        <v>200</v>
      </c>
      <c r="N13379" t="s">
        <v>15045</v>
      </c>
      <c r="O13379" t="s">
        <v>202</v>
      </c>
      <c r="P13379" t="s">
        <v>15061</v>
      </c>
    </row>
    <row r="13380" spans="1:16" x14ac:dyDescent="0.25">
      <c r="A13380">
        <v>165310</v>
      </c>
      <c r="B13380" t="s">
        <v>360</v>
      </c>
      <c r="E13380" t="s">
        <v>15062</v>
      </c>
      <c r="G13380" t="s">
        <v>264</v>
      </c>
      <c r="H13380" t="s">
        <v>15059</v>
      </c>
      <c r="I13380" t="s">
        <v>15060</v>
      </c>
      <c r="J13380">
        <v>2011</v>
      </c>
      <c r="K13380">
        <v>25466</v>
      </c>
      <c r="L13380">
        <v>33</v>
      </c>
      <c r="M13380" t="s">
        <v>200</v>
      </c>
      <c r="N13380" t="s">
        <v>15045</v>
      </c>
      <c r="O13380" t="s">
        <v>202</v>
      </c>
      <c r="P13380" t="s">
        <v>15063</v>
      </c>
    </row>
    <row r="13381" spans="1:16" x14ac:dyDescent="0.25">
      <c r="A13381">
        <v>165311</v>
      </c>
      <c r="B13381" t="s">
        <v>360</v>
      </c>
      <c r="E13381" t="s">
        <v>2588</v>
      </c>
      <c r="G13381" t="s">
        <v>264</v>
      </c>
      <c r="H13381" t="s">
        <v>15059</v>
      </c>
      <c r="I13381" t="s">
        <v>15060</v>
      </c>
      <c r="J13381">
        <v>2011</v>
      </c>
      <c r="K13381">
        <v>111416</v>
      </c>
      <c r="L13381">
        <v>33</v>
      </c>
      <c r="M13381" t="s">
        <v>200</v>
      </c>
      <c r="N13381" t="s">
        <v>15045</v>
      </c>
      <c r="O13381" t="s">
        <v>202</v>
      </c>
      <c r="P13381" t="s">
        <v>15064</v>
      </c>
    </row>
    <row r="13382" spans="1:16" x14ac:dyDescent="0.25">
      <c r="A13382">
        <v>165312</v>
      </c>
      <c r="B13382" t="s">
        <v>360</v>
      </c>
      <c r="E13382" t="s">
        <v>2589</v>
      </c>
      <c r="G13382" t="s">
        <v>264</v>
      </c>
      <c r="H13382" t="s">
        <v>15059</v>
      </c>
      <c r="I13382" t="s">
        <v>15060</v>
      </c>
      <c r="J13382">
        <v>2011</v>
      </c>
      <c r="K13382">
        <v>37139</v>
      </c>
      <c r="L13382">
        <v>33</v>
      </c>
      <c r="M13382" t="s">
        <v>200</v>
      </c>
      <c r="N13382" t="s">
        <v>15045</v>
      </c>
      <c r="O13382" t="s">
        <v>202</v>
      </c>
      <c r="P13382" t="s">
        <v>15065</v>
      </c>
    </row>
    <row r="13383" spans="1:16" x14ac:dyDescent="0.25">
      <c r="A13383">
        <v>165313</v>
      </c>
      <c r="B13383" t="s">
        <v>360</v>
      </c>
      <c r="E13383" t="s">
        <v>15066</v>
      </c>
      <c r="G13383" t="s">
        <v>264</v>
      </c>
      <c r="H13383" t="s">
        <v>15059</v>
      </c>
      <c r="I13383" t="s">
        <v>15060</v>
      </c>
      <c r="J13383">
        <v>2011</v>
      </c>
      <c r="K13383">
        <v>74277</v>
      </c>
      <c r="L13383">
        <v>33</v>
      </c>
      <c r="M13383" t="s">
        <v>200</v>
      </c>
      <c r="N13383" t="s">
        <v>15045</v>
      </c>
      <c r="O13383" t="s">
        <v>202</v>
      </c>
      <c r="P13383" t="s">
        <v>15067</v>
      </c>
    </row>
    <row r="13384" spans="1:16" x14ac:dyDescent="0.25">
      <c r="A13384">
        <v>165314</v>
      </c>
      <c r="B13384" t="s">
        <v>360</v>
      </c>
      <c r="E13384" t="s">
        <v>15068</v>
      </c>
      <c r="G13384" t="s">
        <v>264</v>
      </c>
      <c r="H13384" t="s">
        <v>15059</v>
      </c>
      <c r="I13384" t="s">
        <v>15060</v>
      </c>
      <c r="J13384">
        <v>2011</v>
      </c>
      <c r="K13384">
        <v>80644</v>
      </c>
      <c r="L13384">
        <v>33</v>
      </c>
      <c r="M13384" t="s">
        <v>200</v>
      </c>
      <c r="N13384" t="s">
        <v>15045</v>
      </c>
      <c r="O13384" t="s">
        <v>202</v>
      </c>
      <c r="P13384" t="s">
        <v>15069</v>
      </c>
    </row>
    <row r="13385" spans="1:16" x14ac:dyDescent="0.25">
      <c r="A13385">
        <v>165315</v>
      </c>
      <c r="B13385" t="s">
        <v>360</v>
      </c>
      <c r="E13385" t="s">
        <v>15070</v>
      </c>
      <c r="G13385" t="s">
        <v>264</v>
      </c>
      <c r="H13385" t="s">
        <v>15059</v>
      </c>
      <c r="I13385" t="s">
        <v>15060</v>
      </c>
      <c r="J13385">
        <v>2011</v>
      </c>
      <c r="K13385">
        <v>37139</v>
      </c>
      <c r="L13385">
        <v>33</v>
      </c>
      <c r="M13385" t="s">
        <v>200</v>
      </c>
      <c r="N13385" t="s">
        <v>15045</v>
      </c>
      <c r="O13385" t="s">
        <v>202</v>
      </c>
      <c r="P13385" t="s">
        <v>15071</v>
      </c>
    </row>
    <row r="13386" spans="1:16" x14ac:dyDescent="0.25">
      <c r="A13386">
        <v>165316</v>
      </c>
      <c r="B13386" t="s">
        <v>360</v>
      </c>
      <c r="E13386" t="s">
        <v>15072</v>
      </c>
      <c r="G13386" t="s">
        <v>264</v>
      </c>
      <c r="H13386" t="s">
        <v>15073</v>
      </c>
      <c r="I13386" t="s">
        <v>15074</v>
      </c>
      <c r="J13386">
        <v>2011</v>
      </c>
      <c r="K13386">
        <v>1717747</v>
      </c>
      <c r="L13386">
        <v>33</v>
      </c>
      <c r="M13386" t="s">
        <v>200</v>
      </c>
      <c r="N13386" t="s">
        <v>15045</v>
      </c>
      <c r="O13386" t="s">
        <v>202</v>
      </c>
      <c r="P13386" t="s">
        <v>15075</v>
      </c>
    </row>
    <row r="13387" spans="1:16" x14ac:dyDescent="0.25">
      <c r="A13387">
        <v>165317</v>
      </c>
      <c r="B13387" t="s">
        <v>360</v>
      </c>
      <c r="E13387" t="s">
        <v>15076</v>
      </c>
      <c r="G13387" t="s">
        <v>264</v>
      </c>
      <c r="H13387" t="s">
        <v>10426</v>
      </c>
      <c r="I13387" t="s">
        <v>10427</v>
      </c>
      <c r="J13387">
        <v>2012</v>
      </c>
      <c r="K13387">
        <v>743831</v>
      </c>
      <c r="L13387">
        <v>33</v>
      </c>
      <c r="M13387" t="s">
        <v>200</v>
      </c>
      <c r="N13387" t="s">
        <v>15045</v>
      </c>
      <c r="O13387" t="s">
        <v>202</v>
      </c>
      <c r="P13387" t="s">
        <v>15077</v>
      </c>
    </row>
    <row r="13388" spans="1:16" x14ac:dyDescent="0.25">
      <c r="A13388">
        <v>165320</v>
      </c>
      <c r="B13388" t="s">
        <v>360</v>
      </c>
      <c r="E13388" t="s">
        <v>15078</v>
      </c>
      <c r="G13388" t="s">
        <v>264</v>
      </c>
      <c r="H13388" t="s">
        <v>10426</v>
      </c>
      <c r="I13388" t="s">
        <v>10427</v>
      </c>
      <c r="J13388">
        <v>2007</v>
      </c>
      <c r="K13388">
        <v>355469</v>
      </c>
      <c r="L13388">
        <v>33</v>
      </c>
      <c r="M13388" t="s">
        <v>200</v>
      </c>
      <c r="N13388" t="s">
        <v>15045</v>
      </c>
      <c r="O13388" t="s">
        <v>202</v>
      </c>
      <c r="P13388" t="s">
        <v>15079</v>
      </c>
    </row>
    <row r="13389" spans="1:16" x14ac:dyDescent="0.25">
      <c r="A13389">
        <v>165321</v>
      </c>
      <c r="B13389" t="s">
        <v>360</v>
      </c>
      <c r="E13389" t="s">
        <v>15080</v>
      </c>
      <c r="G13389" t="s">
        <v>264</v>
      </c>
      <c r="H13389" t="s">
        <v>10426</v>
      </c>
      <c r="I13389" t="s">
        <v>10427</v>
      </c>
      <c r="J13389">
        <v>2012</v>
      </c>
      <c r="K13389">
        <v>2511624</v>
      </c>
      <c r="L13389">
        <v>33</v>
      </c>
      <c r="M13389" t="s">
        <v>200</v>
      </c>
      <c r="N13389" t="s">
        <v>15045</v>
      </c>
      <c r="O13389" t="s">
        <v>202</v>
      </c>
      <c r="P13389" t="s">
        <v>15081</v>
      </c>
    </row>
    <row r="13390" spans="1:16" x14ac:dyDescent="0.25">
      <c r="A13390">
        <v>165322</v>
      </c>
      <c r="B13390" t="s">
        <v>360</v>
      </c>
      <c r="E13390" t="s">
        <v>15082</v>
      </c>
      <c r="G13390" t="s">
        <v>264</v>
      </c>
      <c r="H13390" t="s">
        <v>15083</v>
      </c>
      <c r="I13390" t="s">
        <v>15084</v>
      </c>
      <c r="J13390">
        <v>2012</v>
      </c>
      <c r="K13390">
        <v>271642</v>
      </c>
      <c r="L13390">
        <v>33</v>
      </c>
      <c r="M13390" t="s">
        <v>200</v>
      </c>
      <c r="N13390" t="s">
        <v>15045</v>
      </c>
      <c r="O13390" t="s">
        <v>202</v>
      </c>
      <c r="P13390" t="s">
        <v>15085</v>
      </c>
    </row>
    <row r="13391" spans="1:16" x14ac:dyDescent="0.25">
      <c r="A13391">
        <v>165323</v>
      </c>
      <c r="B13391" t="s">
        <v>360</v>
      </c>
      <c r="E13391" t="s">
        <v>4846</v>
      </c>
      <c r="G13391" t="s">
        <v>264</v>
      </c>
      <c r="H13391" t="s">
        <v>15086</v>
      </c>
      <c r="I13391" t="s">
        <v>15087</v>
      </c>
      <c r="J13391">
        <v>2012</v>
      </c>
      <c r="K13391">
        <v>401096</v>
      </c>
      <c r="L13391">
        <v>33</v>
      </c>
      <c r="M13391" t="s">
        <v>200</v>
      </c>
      <c r="N13391" t="s">
        <v>15045</v>
      </c>
      <c r="O13391" t="s">
        <v>202</v>
      </c>
      <c r="P13391" t="s">
        <v>15088</v>
      </c>
    </row>
    <row r="13392" spans="1:16" x14ac:dyDescent="0.25">
      <c r="A13392">
        <v>165324</v>
      </c>
      <c r="B13392" t="s">
        <v>360</v>
      </c>
      <c r="E13392" t="s">
        <v>15089</v>
      </c>
      <c r="G13392" t="s">
        <v>264</v>
      </c>
      <c r="H13392" t="s">
        <v>15086</v>
      </c>
      <c r="I13392" t="s">
        <v>15087</v>
      </c>
      <c r="J13392">
        <v>2012</v>
      </c>
      <c r="K13392">
        <v>202670</v>
      </c>
      <c r="L13392">
        <v>33</v>
      </c>
      <c r="M13392" t="s">
        <v>200</v>
      </c>
      <c r="N13392" t="s">
        <v>15045</v>
      </c>
      <c r="O13392" t="s">
        <v>202</v>
      </c>
      <c r="P13392" t="s">
        <v>15090</v>
      </c>
    </row>
    <row r="13393" spans="1:16" x14ac:dyDescent="0.25">
      <c r="A13393">
        <v>165325</v>
      </c>
      <c r="B13393" t="s">
        <v>360</v>
      </c>
      <c r="E13393" t="s">
        <v>15091</v>
      </c>
      <c r="G13393" t="s">
        <v>264</v>
      </c>
      <c r="H13393" t="s">
        <v>15086</v>
      </c>
      <c r="I13393" t="s">
        <v>15087</v>
      </c>
      <c r="J13393">
        <v>2012</v>
      </c>
      <c r="K13393">
        <v>141126</v>
      </c>
      <c r="L13393">
        <v>33</v>
      </c>
      <c r="M13393" t="s">
        <v>200</v>
      </c>
      <c r="N13393" t="s">
        <v>15045</v>
      </c>
      <c r="O13393" t="s">
        <v>202</v>
      </c>
      <c r="P13393" t="s">
        <v>15092</v>
      </c>
    </row>
    <row r="13394" spans="1:16" x14ac:dyDescent="0.25">
      <c r="A13394">
        <v>165326</v>
      </c>
      <c r="B13394" t="s">
        <v>360</v>
      </c>
      <c r="E13394" t="s">
        <v>15093</v>
      </c>
      <c r="G13394" t="s">
        <v>264</v>
      </c>
      <c r="H13394" t="s">
        <v>15083</v>
      </c>
      <c r="I13394" t="s">
        <v>15084</v>
      </c>
      <c r="J13394">
        <v>2017</v>
      </c>
      <c r="K13394">
        <v>560555</v>
      </c>
      <c r="L13394">
        <v>33</v>
      </c>
      <c r="M13394" t="s">
        <v>200</v>
      </c>
      <c r="N13394" t="s">
        <v>15045</v>
      </c>
      <c r="O13394" t="s">
        <v>202</v>
      </c>
      <c r="P13394" t="s">
        <v>15094</v>
      </c>
    </row>
    <row r="13395" spans="1:16" x14ac:dyDescent="0.25">
      <c r="A13395">
        <v>165327</v>
      </c>
      <c r="B13395" t="s">
        <v>360</v>
      </c>
      <c r="E13395" t="s">
        <v>15095</v>
      </c>
      <c r="G13395" t="s">
        <v>264</v>
      </c>
      <c r="H13395" t="s">
        <v>15096</v>
      </c>
      <c r="I13395" t="s">
        <v>15097</v>
      </c>
      <c r="J13395">
        <v>2012</v>
      </c>
      <c r="K13395">
        <v>132638</v>
      </c>
      <c r="L13395">
        <v>33</v>
      </c>
      <c r="M13395" t="s">
        <v>200</v>
      </c>
      <c r="N13395" t="s">
        <v>15045</v>
      </c>
      <c r="O13395" t="s">
        <v>202</v>
      </c>
      <c r="P13395" t="s">
        <v>15098</v>
      </c>
    </row>
    <row r="13396" spans="1:16" x14ac:dyDescent="0.25">
      <c r="A13396">
        <v>165328</v>
      </c>
      <c r="B13396" t="s">
        <v>360</v>
      </c>
      <c r="E13396" t="s">
        <v>3946</v>
      </c>
      <c r="G13396" t="s">
        <v>264</v>
      </c>
      <c r="H13396" t="s">
        <v>15096</v>
      </c>
      <c r="I13396" t="s">
        <v>15097</v>
      </c>
      <c r="J13396">
        <v>2012</v>
      </c>
      <c r="K13396">
        <v>170837</v>
      </c>
      <c r="L13396">
        <v>33</v>
      </c>
      <c r="M13396" t="s">
        <v>200</v>
      </c>
      <c r="N13396" t="s">
        <v>15045</v>
      </c>
      <c r="O13396" t="s">
        <v>202</v>
      </c>
      <c r="P13396" t="s">
        <v>15099</v>
      </c>
    </row>
    <row r="13397" spans="1:16" x14ac:dyDescent="0.25">
      <c r="A13397">
        <v>165329</v>
      </c>
      <c r="B13397" t="s">
        <v>360</v>
      </c>
      <c r="E13397" t="s">
        <v>15100</v>
      </c>
      <c r="G13397" t="s">
        <v>264</v>
      </c>
      <c r="H13397" t="s">
        <v>10444</v>
      </c>
      <c r="I13397" t="s">
        <v>10445</v>
      </c>
      <c r="J13397">
        <v>2012</v>
      </c>
      <c r="K13397">
        <v>158104</v>
      </c>
      <c r="L13397">
        <v>33</v>
      </c>
      <c r="M13397" t="s">
        <v>200</v>
      </c>
      <c r="N13397" t="s">
        <v>15045</v>
      </c>
      <c r="O13397" t="s">
        <v>202</v>
      </c>
      <c r="P13397" t="s">
        <v>15101</v>
      </c>
    </row>
    <row r="13398" spans="1:16" x14ac:dyDescent="0.25">
      <c r="A13398">
        <v>165330</v>
      </c>
      <c r="B13398" t="s">
        <v>360</v>
      </c>
      <c r="E13398" t="s">
        <v>15102</v>
      </c>
      <c r="G13398" t="s">
        <v>264</v>
      </c>
      <c r="H13398" t="s">
        <v>10423</v>
      </c>
      <c r="I13398" t="s">
        <v>10424</v>
      </c>
      <c r="J13398">
        <v>2013</v>
      </c>
      <c r="K13398">
        <v>2577412</v>
      </c>
      <c r="L13398">
        <v>33</v>
      </c>
      <c r="M13398" t="s">
        <v>200</v>
      </c>
      <c r="N13398" t="s">
        <v>15045</v>
      </c>
      <c r="O13398" t="s">
        <v>202</v>
      </c>
      <c r="P13398" t="s">
        <v>15103</v>
      </c>
    </row>
    <row r="13399" spans="1:16" x14ac:dyDescent="0.25">
      <c r="A13399">
        <v>165331</v>
      </c>
      <c r="B13399" t="s">
        <v>360</v>
      </c>
      <c r="E13399" t="s">
        <v>15104</v>
      </c>
      <c r="G13399" t="s">
        <v>264</v>
      </c>
      <c r="H13399" t="s">
        <v>15105</v>
      </c>
      <c r="I13399" t="s">
        <v>15106</v>
      </c>
      <c r="J13399">
        <v>2014</v>
      </c>
      <c r="K13399">
        <v>924083</v>
      </c>
      <c r="L13399">
        <v>33</v>
      </c>
      <c r="M13399" t="s">
        <v>200</v>
      </c>
      <c r="N13399" t="s">
        <v>15045</v>
      </c>
      <c r="O13399" t="s">
        <v>202</v>
      </c>
      <c r="P13399" t="s">
        <v>15107</v>
      </c>
    </row>
    <row r="13400" spans="1:16" x14ac:dyDescent="0.25">
      <c r="A13400">
        <v>165332</v>
      </c>
      <c r="B13400" t="s">
        <v>360</v>
      </c>
      <c r="E13400" t="s">
        <v>15108</v>
      </c>
      <c r="G13400" t="s">
        <v>264</v>
      </c>
      <c r="H13400" t="s">
        <v>15109</v>
      </c>
      <c r="I13400" t="s">
        <v>15110</v>
      </c>
      <c r="J13400">
        <v>2011</v>
      </c>
      <c r="K13400">
        <v>43505</v>
      </c>
      <c r="L13400">
        <v>33</v>
      </c>
      <c r="M13400" t="s">
        <v>200</v>
      </c>
      <c r="N13400" t="s">
        <v>15045</v>
      </c>
      <c r="O13400" t="s">
        <v>202</v>
      </c>
      <c r="P13400" t="s">
        <v>15111</v>
      </c>
    </row>
    <row r="13401" spans="1:16" x14ac:dyDescent="0.25">
      <c r="A13401">
        <v>165333</v>
      </c>
      <c r="B13401" t="s">
        <v>360</v>
      </c>
      <c r="E13401" t="s">
        <v>15112</v>
      </c>
      <c r="G13401" t="s">
        <v>264</v>
      </c>
      <c r="H13401" t="s">
        <v>15109</v>
      </c>
      <c r="I13401" t="s">
        <v>15110</v>
      </c>
      <c r="J13401">
        <v>2011</v>
      </c>
      <c r="K13401">
        <v>108232</v>
      </c>
      <c r="L13401">
        <v>33</v>
      </c>
      <c r="M13401" t="s">
        <v>200</v>
      </c>
      <c r="N13401" t="s">
        <v>15045</v>
      </c>
      <c r="O13401" t="s">
        <v>202</v>
      </c>
      <c r="P13401" t="s">
        <v>15113</v>
      </c>
    </row>
    <row r="13402" spans="1:16" x14ac:dyDescent="0.25">
      <c r="A13402">
        <v>165334</v>
      </c>
      <c r="B13402" t="s">
        <v>360</v>
      </c>
      <c r="E13402" t="s">
        <v>15114</v>
      </c>
      <c r="G13402" t="s">
        <v>264</v>
      </c>
      <c r="H13402" t="s">
        <v>15115</v>
      </c>
      <c r="I13402" t="s">
        <v>15116</v>
      </c>
      <c r="J13402">
        <v>2011</v>
      </c>
      <c r="K13402">
        <v>115660</v>
      </c>
      <c r="L13402">
        <v>33</v>
      </c>
      <c r="M13402" t="s">
        <v>200</v>
      </c>
      <c r="N13402" t="s">
        <v>15045</v>
      </c>
      <c r="O13402" t="s">
        <v>202</v>
      </c>
      <c r="P13402" t="s">
        <v>15117</v>
      </c>
    </row>
    <row r="13403" spans="1:16" x14ac:dyDescent="0.25">
      <c r="A13403">
        <v>165335</v>
      </c>
      <c r="B13403" t="s">
        <v>360</v>
      </c>
      <c r="E13403" t="s">
        <v>15118</v>
      </c>
      <c r="G13403" t="s">
        <v>264</v>
      </c>
      <c r="H13403" t="s">
        <v>15119</v>
      </c>
      <c r="I13403" t="s">
        <v>15120</v>
      </c>
      <c r="J13403">
        <v>2011</v>
      </c>
      <c r="K13403">
        <v>1066406</v>
      </c>
      <c r="L13403">
        <v>33</v>
      </c>
      <c r="M13403" t="s">
        <v>200</v>
      </c>
      <c r="N13403" t="s">
        <v>15045</v>
      </c>
      <c r="O13403" t="s">
        <v>202</v>
      </c>
      <c r="P13403" t="s">
        <v>15121</v>
      </c>
    </row>
    <row r="13404" spans="1:16" x14ac:dyDescent="0.25">
      <c r="A13404">
        <v>165336</v>
      </c>
      <c r="B13404" t="s">
        <v>360</v>
      </c>
      <c r="E13404" t="s">
        <v>15122</v>
      </c>
      <c r="G13404" t="s">
        <v>264</v>
      </c>
      <c r="H13404" t="s">
        <v>15123</v>
      </c>
      <c r="I13404" t="s">
        <v>15124</v>
      </c>
      <c r="J13404">
        <v>2015</v>
      </c>
      <c r="K13404">
        <v>296576</v>
      </c>
      <c r="L13404">
        <v>33</v>
      </c>
      <c r="M13404" t="s">
        <v>200</v>
      </c>
      <c r="N13404" t="s">
        <v>15045</v>
      </c>
      <c r="O13404" t="s">
        <v>202</v>
      </c>
      <c r="P13404" t="s">
        <v>15125</v>
      </c>
    </row>
    <row r="13405" spans="1:16" x14ac:dyDescent="0.25">
      <c r="A13405">
        <v>165337</v>
      </c>
      <c r="B13405" t="s">
        <v>360</v>
      </c>
      <c r="E13405" t="s">
        <v>15126</v>
      </c>
      <c r="G13405" t="s">
        <v>264</v>
      </c>
      <c r="H13405" t="s">
        <v>10416</v>
      </c>
      <c r="I13405" t="s">
        <v>10417</v>
      </c>
      <c r="J13405">
        <v>2006</v>
      </c>
      <c r="K13405">
        <v>2280826</v>
      </c>
      <c r="L13405">
        <v>33</v>
      </c>
      <c r="M13405" t="s">
        <v>200</v>
      </c>
      <c r="N13405" t="s">
        <v>15045</v>
      </c>
      <c r="O13405" t="s">
        <v>202</v>
      </c>
      <c r="P13405" t="s">
        <v>15127</v>
      </c>
    </row>
    <row r="13406" spans="1:16" x14ac:dyDescent="0.25">
      <c r="A13406">
        <v>165338</v>
      </c>
      <c r="B13406" t="s">
        <v>360</v>
      </c>
      <c r="E13406" t="s">
        <v>15128</v>
      </c>
      <c r="G13406" t="s">
        <v>264</v>
      </c>
      <c r="H13406" t="s">
        <v>10416</v>
      </c>
      <c r="I13406" t="s">
        <v>10417</v>
      </c>
      <c r="J13406">
        <v>2007</v>
      </c>
      <c r="K13406">
        <v>253603</v>
      </c>
      <c r="L13406">
        <v>33</v>
      </c>
      <c r="M13406" t="s">
        <v>200</v>
      </c>
      <c r="N13406" t="s">
        <v>15045</v>
      </c>
      <c r="O13406" t="s">
        <v>202</v>
      </c>
      <c r="P13406" t="s">
        <v>15129</v>
      </c>
    </row>
    <row r="13407" spans="1:16" x14ac:dyDescent="0.25">
      <c r="A13407">
        <v>165339</v>
      </c>
      <c r="B13407" t="s">
        <v>360</v>
      </c>
      <c r="E13407" t="s">
        <v>15130</v>
      </c>
      <c r="G13407" t="s">
        <v>264</v>
      </c>
      <c r="H13407" t="s">
        <v>10416</v>
      </c>
      <c r="I13407" t="s">
        <v>10417</v>
      </c>
      <c r="J13407">
        <v>2011</v>
      </c>
      <c r="K13407">
        <v>198426</v>
      </c>
      <c r="L13407">
        <v>33</v>
      </c>
      <c r="M13407" t="s">
        <v>200</v>
      </c>
      <c r="N13407" t="s">
        <v>15045</v>
      </c>
      <c r="O13407" t="s">
        <v>202</v>
      </c>
      <c r="P13407" t="s">
        <v>15131</v>
      </c>
    </row>
    <row r="13408" spans="1:16" x14ac:dyDescent="0.25">
      <c r="A13408">
        <v>165340</v>
      </c>
      <c r="B13408" t="s">
        <v>360</v>
      </c>
      <c r="E13408" t="s">
        <v>15132</v>
      </c>
      <c r="G13408" t="s">
        <v>264</v>
      </c>
      <c r="H13408" t="s">
        <v>10416</v>
      </c>
      <c r="I13408" t="s">
        <v>10417</v>
      </c>
      <c r="J13408">
        <v>2011</v>
      </c>
      <c r="K13408">
        <v>71094</v>
      </c>
      <c r="L13408">
        <v>33</v>
      </c>
      <c r="M13408" t="s">
        <v>200</v>
      </c>
      <c r="N13408" t="s">
        <v>15045</v>
      </c>
      <c r="O13408" t="s">
        <v>202</v>
      </c>
      <c r="P13408" t="s">
        <v>15133</v>
      </c>
    </row>
    <row r="13409" spans="1:16" x14ac:dyDescent="0.25">
      <c r="A13409">
        <v>165341</v>
      </c>
      <c r="B13409" t="s">
        <v>360</v>
      </c>
      <c r="E13409" t="s">
        <v>15134</v>
      </c>
      <c r="G13409" t="s">
        <v>264</v>
      </c>
      <c r="H13409" t="s">
        <v>10416</v>
      </c>
      <c r="I13409" t="s">
        <v>10417</v>
      </c>
      <c r="J13409">
        <v>2011</v>
      </c>
      <c r="K13409">
        <v>261031</v>
      </c>
      <c r="L13409">
        <v>33</v>
      </c>
      <c r="M13409" t="s">
        <v>200</v>
      </c>
      <c r="N13409" t="s">
        <v>15045</v>
      </c>
      <c r="O13409" t="s">
        <v>202</v>
      </c>
      <c r="P13409" t="s">
        <v>15135</v>
      </c>
    </row>
    <row r="13410" spans="1:16" x14ac:dyDescent="0.25">
      <c r="A13410">
        <v>165342</v>
      </c>
      <c r="B13410" t="s">
        <v>360</v>
      </c>
      <c r="E13410" t="s">
        <v>15136</v>
      </c>
      <c r="G13410" t="s">
        <v>5231</v>
      </c>
      <c r="H13410" t="s">
        <v>14562</v>
      </c>
      <c r="I13410" t="s">
        <v>15137</v>
      </c>
      <c r="J13410">
        <v>2017</v>
      </c>
      <c r="K13410">
        <v>677875</v>
      </c>
      <c r="L13410">
        <v>22</v>
      </c>
      <c r="M13410" t="s">
        <v>200</v>
      </c>
      <c r="N13410" t="s">
        <v>15045</v>
      </c>
      <c r="O13410" t="s">
        <v>202</v>
      </c>
      <c r="P13410" t="s">
        <v>15138</v>
      </c>
    </row>
    <row r="13411" spans="1:16" x14ac:dyDescent="0.25">
      <c r="A13411">
        <v>165343</v>
      </c>
      <c r="B13411" t="s">
        <v>360</v>
      </c>
      <c r="E13411" t="s">
        <v>15139</v>
      </c>
      <c r="G13411" t="s">
        <v>5231</v>
      </c>
      <c r="H13411" t="s">
        <v>14562</v>
      </c>
      <c r="I13411" t="s">
        <v>15137</v>
      </c>
      <c r="J13411">
        <v>2017</v>
      </c>
      <c r="K13411">
        <v>495373</v>
      </c>
      <c r="L13411">
        <v>22</v>
      </c>
      <c r="M13411" t="s">
        <v>200</v>
      </c>
      <c r="N13411" t="s">
        <v>15045</v>
      </c>
      <c r="O13411" t="s">
        <v>202</v>
      </c>
      <c r="P13411" t="s">
        <v>15140</v>
      </c>
    </row>
    <row r="13412" spans="1:16" x14ac:dyDescent="0.25">
      <c r="A13412">
        <v>165344</v>
      </c>
      <c r="B13412" t="s">
        <v>360</v>
      </c>
      <c r="E13412" t="s">
        <v>15141</v>
      </c>
      <c r="G13412" t="s">
        <v>5231</v>
      </c>
      <c r="H13412" t="s">
        <v>10475</v>
      </c>
      <c r="I13412" t="s">
        <v>10476</v>
      </c>
      <c r="J13412">
        <v>2008</v>
      </c>
      <c r="K13412">
        <v>1397563</v>
      </c>
      <c r="L13412">
        <v>22</v>
      </c>
      <c r="M13412" t="s">
        <v>200</v>
      </c>
      <c r="N13412" t="s">
        <v>15045</v>
      </c>
      <c r="O13412" t="s">
        <v>202</v>
      </c>
      <c r="P13412" t="s">
        <v>15142</v>
      </c>
    </row>
    <row r="13413" spans="1:16" x14ac:dyDescent="0.25">
      <c r="A13413">
        <v>165345</v>
      </c>
      <c r="B13413" t="s">
        <v>360</v>
      </c>
      <c r="E13413" t="s">
        <v>15143</v>
      </c>
      <c r="G13413" t="s">
        <v>3892</v>
      </c>
      <c r="H13413" t="s">
        <v>15043</v>
      </c>
      <c r="I13413" t="s">
        <v>15044</v>
      </c>
      <c r="J13413">
        <v>2018</v>
      </c>
      <c r="K13413">
        <v>487304</v>
      </c>
      <c r="L13413">
        <v>40</v>
      </c>
      <c r="M13413" t="s">
        <v>200</v>
      </c>
      <c r="N13413" t="s">
        <v>15045</v>
      </c>
      <c r="O13413" t="s">
        <v>202</v>
      </c>
      <c r="P13413" t="s">
        <v>15144</v>
      </c>
    </row>
    <row r="13414" spans="1:16" x14ac:dyDescent="0.25">
      <c r="A13414">
        <v>165346</v>
      </c>
      <c r="B13414" t="s">
        <v>360</v>
      </c>
      <c r="E13414" t="s">
        <v>15145</v>
      </c>
      <c r="G13414" t="s">
        <v>3892</v>
      </c>
      <c r="H13414" t="s">
        <v>15043</v>
      </c>
      <c r="I13414" t="s">
        <v>15044</v>
      </c>
      <c r="J13414">
        <v>2018</v>
      </c>
      <c r="K13414">
        <v>1467949</v>
      </c>
      <c r="L13414">
        <v>40</v>
      </c>
      <c r="M13414" t="s">
        <v>200</v>
      </c>
      <c r="N13414" t="s">
        <v>15045</v>
      </c>
      <c r="O13414" t="s">
        <v>202</v>
      </c>
      <c r="P13414" t="s">
        <v>15146</v>
      </c>
    </row>
    <row r="13415" spans="1:16" x14ac:dyDescent="0.25">
      <c r="A13415">
        <v>165347</v>
      </c>
      <c r="B13415" t="s">
        <v>360</v>
      </c>
      <c r="E13415" t="s">
        <v>15147</v>
      </c>
      <c r="G13415" t="s">
        <v>3892</v>
      </c>
      <c r="H13415" t="s">
        <v>15043</v>
      </c>
      <c r="I13415" t="s">
        <v>15044</v>
      </c>
      <c r="J13415">
        <v>2018</v>
      </c>
      <c r="K13415">
        <v>462053</v>
      </c>
      <c r="L13415">
        <v>40</v>
      </c>
      <c r="M13415" t="s">
        <v>200</v>
      </c>
      <c r="N13415" t="s">
        <v>15045</v>
      </c>
      <c r="O13415" t="s">
        <v>202</v>
      </c>
      <c r="P13415" t="s">
        <v>15148</v>
      </c>
    </row>
    <row r="13416" spans="1:16" x14ac:dyDescent="0.25">
      <c r="A13416">
        <v>165348</v>
      </c>
      <c r="B13416" t="s">
        <v>360</v>
      </c>
      <c r="E13416" t="s">
        <v>15149</v>
      </c>
      <c r="G13416" t="s">
        <v>3892</v>
      </c>
      <c r="H13416" t="s">
        <v>15043</v>
      </c>
      <c r="I13416" t="s">
        <v>15044</v>
      </c>
      <c r="J13416">
        <v>2018</v>
      </c>
      <c r="K13416">
        <v>476737</v>
      </c>
      <c r="L13416">
        <v>40</v>
      </c>
      <c r="M13416" t="s">
        <v>200</v>
      </c>
      <c r="N13416" t="s">
        <v>15045</v>
      </c>
      <c r="O13416" t="s">
        <v>202</v>
      </c>
      <c r="P13416" t="s">
        <v>15150</v>
      </c>
    </row>
    <row r="13417" spans="1:16" x14ac:dyDescent="0.25">
      <c r="A13417">
        <v>165349</v>
      </c>
      <c r="B13417" t="s">
        <v>360</v>
      </c>
      <c r="E13417" t="s">
        <v>15151</v>
      </c>
      <c r="G13417" t="s">
        <v>3892</v>
      </c>
      <c r="H13417" t="s">
        <v>15043</v>
      </c>
      <c r="I13417" t="s">
        <v>15044</v>
      </c>
      <c r="J13417">
        <v>2018</v>
      </c>
      <c r="K13417">
        <v>1521881</v>
      </c>
      <c r="L13417">
        <v>40</v>
      </c>
      <c r="M13417" t="s">
        <v>200</v>
      </c>
      <c r="N13417" t="s">
        <v>15045</v>
      </c>
      <c r="O13417" t="s">
        <v>202</v>
      </c>
      <c r="P13417" t="s">
        <v>15152</v>
      </c>
    </row>
    <row r="13418" spans="1:16" x14ac:dyDescent="0.25">
      <c r="A13418">
        <v>165350</v>
      </c>
      <c r="B13418" t="s">
        <v>360</v>
      </c>
      <c r="E13418" t="s">
        <v>15153</v>
      </c>
      <c r="G13418" t="s">
        <v>15154</v>
      </c>
      <c r="H13418" t="s">
        <v>15155</v>
      </c>
      <c r="I13418" t="s">
        <v>15156</v>
      </c>
      <c r="J13418">
        <v>2018</v>
      </c>
      <c r="K13418">
        <v>1205703</v>
      </c>
      <c r="L13418">
        <v>23</v>
      </c>
      <c r="M13418" t="s">
        <v>200</v>
      </c>
      <c r="N13418" t="s">
        <v>15045</v>
      </c>
      <c r="O13418" t="s">
        <v>202</v>
      </c>
      <c r="P13418" t="s">
        <v>15157</v>
      </c>
    </row>
    <row r="13419" spans="1:16" x14ac:dyDescent="0.25">
      <c r="A13419">
        <v>165351</v>
      </c>
      <c r="B13419" t="s">
        <v>345</v>
      </c>
      <c r="E13419" t="s">
        <v>13411</v>
      </c>
      <c r="G13419" t="s">
        <v>2519</v>
      </c>
      <c r="H13419" t="s">
        <v>15158</v>
      </c>
      <c r="I13419" t="s">
        <v>15159</v>
      </c>
      <c r="J13419">
        <v>2019</v>
      </c>
      <c r="K13419">
        <v>1711335</v>
      </c>
      <c r="L13419">
        <v>31</v>
      </c>
      <c r="M13419" t="s">
        <v>200</v>
      </c>
      <c r="N13419" t="s">
        <v>15160</v>
      </c>
      <c r="O13419" t="s">
        <v>202</v>
      </c>
      <c r="P13419" t="s">
        <v>15161</v>
      </c>
    </row>
    <row r="13420" spans="1:16" x14ac:dyDescent="0.25">
      <c r="A13420">
        <v>165352</v>
      </c>
      <c r="B13420" t="s">
        <v>345</v>
      </c>
      <c r="E13420" t="s">
        <v>13411</v>
      </c>
      <c r="G13420" t="s">
        <v>1517</v>
      </c>
      <c r="H13420" t="s">
        <v>15162</v>
      </c>
      <c r="I13420" t="s">
        <v>15163</v>
      </c>
      <c r="J13420">
        <v>2019</v>
      </c>
      <c r="K13420">
        <v>169604</v>
      </c>
      <c r="L13420">
        <v>37</v>
      </c>
      <c r="M13420" t="s">
        <v>200</v>
      </c>
      <c r="N13420" t="s">
        <v>15160</v>
      </c>
      <c r="O13420" t="s">
        <v>202</v>
      </c>
      <c r="P13420" t="s">
        <v>15164</v>
      </c>
    </row>
    <row r="13421" spans="1:16" x14ac:dyDescent="0.25">
      <c r="A13421">
        <v>165356</v>
      </c>
      <c r="B13421" t="s">
        <v>351</v>
      </c>
      <c r="E13421" t="s">
        <v>15165</v>
      </c>
      <c r="G13421" t="s">
        <v>9299</v>
      </c>
      <c r="H13421" t="s">
        <v>15166</v>
      </c>
      <c r="I13421" t="s">
        <v>15167</v>
      </c>
      <c r="J13421">
        <v>1991</v>
      </c>
      <c r="K13421">
        <v>0</v>
      </c>
      <c r="L13421">
        <v>16</v>
      </c>
      <c r="M13421" t="s">
        <v>200</v>
      </c>
      <c r="N13421" t="s">
        <v>15168</v>
      </c>
      <c r="O13421" t="s">
        <v>202</v>
      </c>
      <c r="P13421" t="s">
        <v>15169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B17D-CE0C-49D5-A10E-F0611DF2F3CC}">
  <sheetPr codeName="Sheet9"/>
  <dimension ref="A3:C13424"/>
  <sheetViews>
    <sheetView workbookViewId="0">
      <selection activeCell="B13424" sqref="B13424"/>
    </sheetView>
  </sheetViews>
  <sheetFormatPr defaultRowHeight="15" x14ac:dyDescent="0.25"/>
  <cols>
    <col min="1" max="1" width="13.140625" bestFit="1" customWidth="1"/>
    <col min="2" max="2" width="16" bestFit="1" customWidth="1"/>
    <col min="3" max="3" width="18.5703125" bestFit="1" customWidth="1"/>
  </cols>
  <sheetData>
    <row r="3" spans="1:3" x14ac:dyDescent="0.25">
      <c r="A3" s="17" t="s">
        <v>175</v>
      </c>
      <c r="B3" s="17" t="s">
        <v>176</v>
      </c>
      <c r="C3" t="s">
        <v>177</v>
      </c>
    </row>
    <row r="4" spans="1:3" x14ac:dyDescent="0.25">
      <c r="A4" s="16">
        <v>565</v>
      </c>
      <c r="B4">
        <v>376746</v>
      </c>
      <c r="C4">
        <v>1</v>
      </c>
    </row>
    <row r="5" spans="1:3" x14ac:dyDescent="0.25">
      <c r="A5" s="16">
        <v>566</v>
      </c>
      <c r="B5">
        <v>353041</v>
      </c>
      <c r="C5">
        <v>1</v>
      </c>
    </row>
    <row r="6" spans="1:3" x14ac:dyDescent="0.25">
      <c r="A6" s="16">
        <v>567</v>
      </c>
      <c r="B6">
        <v>1</v>
      </c>
      <c r="C6">
        <v>1</v>
      </c>
    </row>
    <row r="7" spans="1:3" x14ac:dyDescent="0.25">
      <c r="A7" s="16">
        <v>568</v>
      </c>
      <c r="B7">
        <v>882</v>
      </c>
      <c r="C7">
        <v>1</v>
      </c>
    </row>
    <row r="8" spans="1:3" x14ac:dyDescent="0.25">
      <c r="A8" s="16">
        <v>569</v>
      </c>
      <c r="B8">
        <v>516</v>
      </c>
      <c r="C8">
        <v>1</v>
      </c>
    </row>
    <row r="9" spans="1:3" x14ac:dyDescent="0.25">
      <c r="A9" s="16">
        <v>570</v>
      </c>
      <c r="B9">
        <v>8389</v>
      </c>
      <c r="C9">
        <v>1</v>
      </c>
    </row>
    <row r="10" spans="1:3" x14ac:dyDescent="0.25">
      <c r="A10" s="16">
        <v>571</v>
      </c>
      <c r="B10">
        <v>10641</v>
      </c>
      <c r="C10">
        <v>1</v>
      </c>
    </row>
    <row r="11" spans="1:3" x14ac:dyDescent="0.25">
      <c r="A11" s="16">
        <v>573</v>
      </c>
      <c r="B11">
        <v>47790</v>
      </c>
      <c r="C11">
        <v>1</v>
      </c>
    </row>
    <row r="12" spans="1:3" x14ac:dyDescent="0.25">
      <c r="A12" s="16">
        <v>574</v>
      </c>
      <c r="B12">
        <v>51972</v>
      </c>
      <c r="C12">
        <v>1</v>
      </c>
    </row>
    <row r="13" spans="1:3" x14ac:dyDescent="0.25">
      <c r="A13" s="16">
        <v>575</v>
      </c>
      <c r="B13">
        <v>50580</v>
      </c>
      <c r="C13">
        <v>1</v>
      </c>
    </row>
    <row r="14" spans="1:3" x14ac:dyDescent="0.25">
      <c r="A14" s="16">
        <v>576</v>
      </c>
      <c r="B14">
        <v>50728</v>
      </c>
      <c r="C14">
        <v>1</v>
      </c>
    </row>
    <row r="15" spans="1:3" x14ac:dyDescent="0.25">
      <c r="A15" s="16">
        <v>577</v>
      </c>
      <c r="B15">
        <v>8846</v>
      </c>
      <c r="C15">
        <v>1</v>
      </c>
    </row>
    <row r="16" spans="1:3" x14ac:dyDescent="0.25">
      <c r="A16" s="16">
        <v>578</v>
      </c>
      <c r="B16">
        <v>251982</v>
      </c>
      <c r="C16">
        <v>1</v>
      </c>
    </row>
    <row r="17" spans="1:3" x14ac:dyDescent="0.25">
      <c r="A17" s="16">
        <v>592</v>
      </c>
      <c r="B17">
        <v>1</v>
      </c>
      <c r="C17">
        <v>1</v>
      </c>
    </row>
    <row r="18" spans="1:3" x14ac:dyDescent="0.25">
      <c r="A18" s="16">
        <v>604</v>
      </c>
      <c r="B18">
        <v>1</v>
      </c>
      <c r="C18">
        <v>1</v>
      </c>
    </row>
    <row r="19" spans="1:3" x14ac:dyDescent="0.25">
      <c r="A19" s="16">
        <v>607</v>
      </c>
      <c r="B19">
        <v>499</v>
      </c>
      <c r="C19">
        <v>1</v>
      </c>
    </row>
    <row r="20" spans="1:3" x14ac:dyDescent="0.25">
      <c r="A20" s="16">
        <v>608</v>
      </c>
      <c r="B20">
        <v>35436</v>
      </c>
      <c r="C20">
        <v>1</v>
      </c>
    </row>
    <row r="21" spans="1:3" x14ac:dyDescent="0.25">
      <c r="A21" s="16">
        <v>609</v>
      </c>
      <c r="B21">
        <v>10821</v>
      </c>
      <c r="C21">
        <v>1</v>
      </c>
    </row>
    <row r="22" spans="1:3" x14ac:dyDescent="0.25">
      <c r="A22" s="16">
        <v>610</v>
      </c>
      <c r="B22">
        <v>7226</v>
      </c>
      <c r="C22">
        <v>1</v>
      </c>
    </row>
    <row r="23" spans="1:3" x14ac:dyDescent="0.25">
      <c r="A23" s="16">
        <v>611</v>
      </c>
      <c r="B23">
        <v>20228</v>
      </c>
      <c r="C23">
        <v>1</v>
      </c>
    </row>
    <row r="24" spans="1:3" x14ac:dyDescent="0.25">
      <c r="A24" s="16">
        <v>612</v>
      </c>
      <c r="B24">
        <v>30777</v>
      </c>
      <c r="C24">
        <v>1</v>
      </c>
    </row>
    <row r="25" spans="1:3" x14ac:dyDescent="0.25">
      <c r="A25" s="16">
        <v>613</v>
      </c>
      <c r="B25">
        <v>1</v>
      </c>
      <c r="C25">
        <v>1</v>
      </c>
    </row>
    <row r="26" spans="1:3" x14ac:dyDescent="0.25">
      <c r="A26" s="16">
        <v>621</v>
      </c>
      <c r="B26">
        <v>51047</v>
      </c>
      <c r="C26">
        <v>1</v>
      </c>
    </row>
    <row r="27" spans="1:3" x14ac:dyDescent="0.25">
      <c r="A27" s="16">
        <v>622</v>
      </c>
      <c r="B27">
        <v>123641</v>
      </c>
      <c r="C27">
        <v>1</v>
      </c>
    </row>
    <row r="28" spans="1:3" x14ac:dyDescent="0.25">
      <c r="A28" s="16">
        <v>623</v>
      </c>
      <c r="B28">
        <v>50</v>
      </c>
      <c r="C28">
        <v>1</v>
      </c>
    </row>
    <row r="29" spans="1:3" x14ac:dyDescent="0.25">
      <c r="A29" s="16">
        <v>624</v>
      </c>
      <c r="B29">
        <v>58588</v>
      </c>
      <c r="C29">
        <v>1</v>
      </c>
    </row>
    <row r="30" spans="1:3" x14ac:dyDescent="0.25">
      <c r="A30" s="16">
        <v>625</v>
      </c>
      <c r="B30">
        <v>1958104</v>
      </c>
      <c r="C30">
        <v>1</v>
      </c>
    </row>
    <row r="31" spans="1:3" x14ac:dyDescent="0.25">
      <c r="A31" s="16">
        <v>632</v>
      </c>
      <c r="B31">
        <v>1</v>
      </c>
      <c r="C31">
        <v>1</v>
      </c>
    </row>
    <row r="32" spans="1:3" x14ac:dyDescent="0.25">
      <c r="A32" s="16">
        <v>639</v>
      </c>
      <c r="B32">
        <v>806776</v>
      </c>
      <c r="C32">
        <v>1</v>
      </c>
    </row>
    <row r="33" spans="1:3" x14ac:dyDescent="0.25">
      <c r="A33" s="16">
        <v>643</v>
      </c>
      <c r="B33">
        <v>1</v>
      </c>
      <c r="C33">
        <v>1</v>
      </c>
    </row>
    <row r="34" spans="1:3" x14ac:dyDescent="0.25">
      <c r="A34" s="16">
        <v>650</v>
      </c>
      <c r="B34">
        <v>1</v>
      </c>
      <c r="C34">
        <v>1</v>
      </c>
    </row>
    <row r="35" spans="1:3" x14ac:dyDescent="0.25">
      <c r="A35" s="16">
        <v>651</v>
      </c>
      <c r="B35">
        <v>25000</v>
      </c>
      <c r="C35">
        <v>1</v>
      </c>
    </row>
    <row r="36" spans="1:3" x14ac:dyDescent="0.25">
      <c r="A36" s="16">
        <v>652</v>
      </c>
      <c r="B36">
        <v>9348</v>
      </c>
      <c r="C36">
        <v>1</v>
      </c>
    </row>
    <row r="37" spans="1:3" x14ac:dyDescent="0.25">
      <c r="A37" s="16">
        <v>653</v>
      </c>
      <c r="B37">
        <v>14023</v>
      </c>
      <c r="C37">
        <v>1</v>
      </c>
    </row>
    <row r="38" spans="1:3" x14ac:dyDescent="0.25">
      <c r="A38" s="16">
        <v>654</v>
      </c>
      <c r="B38">
        <v>185736</v>
      </c>
      <c r="C38">
        <v>1</v>
      </c>
    </row>
    <row r="39" spans="1:3" x14ac:dyDescent="0.25">
      <c r="A39" s="16">
        <v>655</v>
      </c>
      <c r="B39">
        <v>143</v>
      </c>
      <c r="C39">
        <v>1</v>
      </c>
    </row>
    <row r="40" spans="1:3" x14ac:dyDescent="0.25">
      <c r="A40" s="16">
        <v>656</v>
      </c>
      <c r="B40">
        <v>584</v>
      </c>
      <c r="C40">
        <v>1</v>
      </c>
    </row>
    <row r="41" spans="1:3" x14ac:dyDescent="0.25">
      <c r="A41" s="16">
        <v>657</v>
      </c>
      <c r="B41">
        <v>11854</v>
      </c>
      <c r="C41">
        <v>1</v>
      </c>
    </row>
    <row r="42" spans="1:3" x14ac:dyDescent="0.25">
      <c r="A42" s="16">
        <v>658</v>
      </c>
      <c r="B42">
        <v>55007</v>
      </c>
      <c r="C42">
        <v>1</v>
      </c>
    </row>
    <row r="43" spans="1:3" x14ac:dyDescent="0.25">
      <c r="A43" s="16">
        <v>659</v>
      </c>
      <c r="B43">
        <v>78546</v>
      </c>
      <c r="C43">
        <v>1</v>
      </c>
    </row>
    <row r="44" spans="1:3" x14ac:dyDescent="0.25">
      <c r="A44" s="16">
        <v>660</v>
      </c>
      <c r="B44">
        <v>78546</v>
      </c>
      <c r="C44">
        <v>1</v>
      </c>
    </row>
    <row r="45" spans="1:3" x14ac:dyDescent="0.25">
      <c r="A45" s="16">
        <v>661</v>
      </c>
      <c r="B45">
        <v>1</v>
      </c>
      <c r="C45">
        <v>1</v>
      </c>
    </row>
    <row r="46" spans="1:3" x14ac:dyDescent="0.25">
      <c r="A46" s="16">
        <v>662</v>
      </c>
      <c r="B46">
        <v>119584</v>
      </c>
      <c r="C46">
        <v>1</v>
      </c>
    </row>
    <row r="47" spans="1:3" x14ac:dyDescent="0.25">
      <c r="A47" s="16">
        <v>663</v>
      </c>
      <c r="B47">
        <v>119678</v>
      </c>
      <c r="C47">
        <v>1</v>
      </c>
    </row>
    <row r="48" spans="1:3" x14ac:dyDescent="0.25">
      <c r="A48" s="16">
        <v>664</v>
      </c>
      <c r="B48">
        <v>119937</v>
      </c>
      <c r="C48">
        <v>1</v>
      </c>
    </row>
    <row r="49" spans="1:3" x14ac:dyDescent="0.25">
      <c r="A49" s="16">
        <v>667</v>
      </c>
      <c r="B49">
        <v>9735863</v>
      </c>
      <c r="C49">
        <v>1</v>
      </c>
    </row>
    <row r="50" spans="1:3" x14ac:dyDescent="0.25">
      <c r="A50" s="16">
        <v>670</v>
      </c>
      <c r="B50">
        <v>1801135</v>
      </c>
      <c r="C50">
        <v>1</v>
      </c>
    </row>
    <row r="51" spans="1:3" x14ac:dyDescent="0.25">
      <c r="A51" s="16">
        <v>1363</v>
      </c>
      <c r="B51">
        <v>0</v>
      </c>
      <c r="C51">
        <v>1</v>
      </c>
    </row>
    <row r="52" spans="1:3" x14ac:dyDescent="0.25">
      <c r="A52" s="16">
        <v>1364</v>
      </c>
      <c r="B52">
        <v>0</v>
      </c>
      <c r="C52">
        <v>1</v>
      </c>
    </row>
    <row r="53" spans="1:3" x14ac:dyDescent="0.25">
      <c r="A53" s="16">
        <v>1365</v>
      </c>
      <c r="B53">
        <v>0</v>
      </c>
      <c r="C53">
        <v>1</v>
      </c>
    </row>
    <row r="54" spans="1:3" x14ac:dyDescent="0.25">
      <c r="A54" s="16">
        <v>1366</v>
      </c>
      <c r="B54">
        <v>0</v>
      </c>
      <c r="C54">
        <v>1</v>
      </c>
    </row>
    <row r="55" spans="1:3" x14ac:dyDescent="0.25">
      <c r="A55" s="16">
        <v>1367</v>
      </c>
      <c r="B55">
        <v>1390</v>
      </c>
      <c r="C55">
        <v>1</v>
      </c>
    </row>
    <row r="56" spans="1:3" x14ac:dyDescent="0.25">
      <c r="A56" s="16">
        <v>1368</v>
      </c>
      <c r="B56">
        <v>5259</v>
      </c>
      <c r="C56">
        <v>1</v>
      </c>
    </row>
    <row r="57" spans="1:3" x14ac:dyDescent="0.25">
      <c r="A57" s="16">
        <v>1369</v>
      </c>
      <c r="B57">
        <v>1556</v>
      </c>
      <c r="C57">
        <v>1</v>
      </c>
    </row>
    <row r="58" spans="1:3" x14ac:dyDescent="0.25">
      <c r="A58" s="16">
        <v>1370</v>
      </c>
      <c r="B58">
        <v>6891</v>
      </c>
      <c r="C58">
        <v>1</v>
      </c>
    </row>
    <row r="59" spans="1:3" x14ac:dyDescent="0.25">
      <c r="A59" s="16">
        <v>1371</v>
      </c>
      <c r="B59">
        <v>19476</v>
      </c>
      <c r="C59">
        <v>1</v>
      </c>
    </row>
    <row r="60" spans="1:3" x14ac:dyDescent="0.25">
      <c r="A60" s="16">
        <v>1372</v>
      </c>
      <c r="B60">
        <v>1586896</v>
      </c>
      <c r="C60">
        <v>1</v>
      </c>
    </row>
    <row r="61" spans="1:3" x14ac:dyDescent="0.25">
      <c r="A61" s="16">
        <v>1373</v>
      </c>
      <c r="B61">
        <v>4710</v>
      </c>
      <c r="C61">
        <v>1</v>
      </c>
    </row>
    <row r="62" spans="1:3" x14ac:dyDescent="0.25">
      <c r="A62" s="16">
        <v>1375</v>
      </c>
      <c r="B62">
        <v>577</v>
      </c>
      <c r="C62">
        <v>1</v>
      </c>
    </row>
    <row r="63" spans="1:3" x14ac:dyDescent="0.25">
      <c r="A63" s="16">
        <v>1376</v>
      </c>
      <c r="B63">
        <v>654</v>
      </c>
      <c r="C63">
        <v>1</v>
      </c>
    </row>
    <row r="64" spans="1:3" x14ac:dyDescent="0.25">
      <c r="A64" s="16">
        <v>1377</v>
      </c>
      <c r="B64">
        <v>1686</v>
      </c>
      <c r="C64">
        <v>1</v>
      </c>
    </row>
    <row r="65" spans="1:3" x14ac:dyDescent="0.25">
      <c r="A65" s="16">
        <v>1378</v>
      </c>
      <c r="B65">
        <v>1510317</v>
      </c>
      <c r="C65">
        <v>1</v>
      </c>
    </row>
    <row r="66" spans="1:3" x14ac:dyDescent="0.25">
      <c r="A66" s="16">
        <v>1380</v>
      </c>
      <c r="B66">
        <v>1127</v>
      </c>
      <c r="C66">
        <v>1</v>
      </c>
    </row>
    <row r="67" spans="1:3" x14ac:dyDescent="0.25">
      <c r="A67" s="16">
        <v>1382</v>
      </c>
      <c r="B67">
        <v>5436</v>
      </c>
      <c r="C67">
        <v>1</v>
      </c>
    </row>
    <row r="68" spans="1:3" x14ac:dyDescent="0.25">
      <c r="A68" s="16">
        <v>1384</v>
      </c>
      <c r="B68">
        <v>1824</v>
      </c>
      <c r="C68">
        <v>1</v>
      </c>
    </row>
    <row r="69" spans="1:3" x14ac:dyDescent="0.25">
      <c r="A69" s="16">
        <v>1385</v>
      </c>
      <c r="B69">
        <v>2039</v>
      </c>
      <c r="C69">
        <v>1</v>
      </c>
    </row>
    <row r="70" spans="1:3" x14ac:dyDescent="0.25">
      <c r="A70" s="16">
        <v>1386</v>
      </c>
      <c r="B70">
        <v>453</v>
      </c>
      <c r="C70">
        <v>1</v>
      </c>
    </row>
    <row r="71" spans="1:3" x14ac:dyDescent="0.25">
      <c r="A71" s="16">
        <v>1387</v>
      </c>
      <c r="B71">
        <v>93190</v>
      </c>
      <c r="C71">
        <v>1</v>
      </c>
    </row>
    <row r="72" spans="1:3" x14ac:dyDescent="0.25">
      <c r="A72" s="16">
        <v>1388</v>
      </c>
      <c r="B72">
        <v>90</v>
      </c>
      <c r="C72">
        <v>1</v>
      </c>
    </row>
    <row r="73" spans="1:3" x14ac:dyDescent="0.25">
      <c r="A73" s="16">
        <v>1389</v>
      </c>
      <c r="B73">
        <v>358</v>
      </c>
      <c r="C73">
        <v>1</v>
      </c>
    </row>
    <row r="74" spans="1:3" x14ac:dyDescent="0.25">
      <c r="A74" s="16">
        <v>1390</v>
      </c>
      <c r="B74">
        <v>341</v>
      </c>
      <c r="C74">
        <v>1</v>
      </c>
    </row>
    <row r="75" spans="1:3" x14ac:dyDescent="0.25">
      <c r="A75" s="16">
        <v>1391</v>
      </c>
      <c r="B75">
        <v>493</v>
      </c>
      <c r="C75">
        <v>1</v>
      </c>
    </row>
    <row r="76" spans="1:3" x14ac:dyDescent="0.25">
      <c r="A76" s="16">
        <v>1392</v>
      </c>
      <c r="B76">
        <v>666</v>
      </c>
      <c r="C76">
        <v>1</v>
      </c>
    </row>
    <row r="77" spans="1:3" x14ac:dyDescent="0.25">
      <c r="A77" s="16">
        <v>1393</v>
      </c>
      <c r="B77">
        <v>766</v>
      </c>
      <c r="C77">
        <v>1</v>
      </c>
    </row>
    <row r="78" spans="1:3" x14ac:dyDescent="0.25">
      <c r="A78" s="16">
        <v>1394</v>
      </c>
      <c r="B78">
        <v>222</v>
      </c>
      <c r="C78">
        <v>1</v>
      </c>
    </row>
    <row r="79" spans="1:3" x14ac:dyDescent="0.25">
      <c r="A79" s="16">
        <v>1395</v>
      </c>
      <c r="B79">
        <v>2344</v>
      </c>
      <c r="C79">
        <v>1</v>
      </c>
    </row>
    <row r="80" spans="1:3" x14ac:dyDescent="0.25">
      <c r="A80" s="16">
        <v>1396</v>
      </c>
      <c r="B80">
        <v>3183</v>
      </c>
      <c r="C80">
        <v>1</v>
      </c>
    </row>
    <row r="81" spans="1:3" x14ac:dyDescent="0.25">
      <c r="A81" s="16">
        <v>1397</v>
      </c>
      <c r="B81">
        <v>1865</v>
      </c>
      <c r="C81">
        <v>1</v>
      </c>
    </row>
    <row r="82" spans="1:3" x14ac:dyDescent="0.25">
      <c r="A82" s="16">
        <v>1398</v>
      </c>
      <c r="B82">
        <v>520</v>
      </c>
      <c r="C82">
        <v>1</v>
      </c>
    </row>
    <row r="83" spans="1:3" x14ac:dyDescent="0.25">
      <c r="A83" s="16">
        <v>1399</v>
      </c>
      <c r="B83">
        <v>1785</v>
      </c>
      <c r="C83">
        <v>1</v>
      </c>
    </row>
    <row r="84" spans="1:3" x14ac:dyDescent="0.25">
      <c r="A84" s="16">
        <v>1400</v>
      </c>
      <c r="B84">
        <v>1641</v>
      </c>
      <c r="C84">
        <v>1</v>
      </c>
    </row>
    <row r="85" spans="1:3" x14ac:dyDescent="0.25">
      <c r="A85" s="16">
        <v>1401</v>
      </c>
      <c r="B85">
        <v>191613</v>
      </c>
      <c r="C85">
        <v>1</v>
      </c>
    </row>
    <row r="86" spans="1:3" x14ac:dyDescent="0.25">
      <c r="A86" s="16">
        <v>1402</v>
      </c>
      <c r="B86">
        <v>85547</v>
      </c>
      <c r="C86">
        <v>1</v>
      </c>
    </row>
    <row r="87" spans="1:3" x14ac:dyDescent="0.25">
      <c r="A87" s="16">
        <v>1403</v>
      </c>
      <c r="B87">
        <v>156824</v>
      </c>
      <c r="C87">
        <v>1</v>
      </c>
    </row>
    <row r="88" spans="1:3" x14ac:dyDescent="0.25">
      <c r="A88" s="16">
        <v>1404</v>
      </c>
      <c r="B88">
        <v>153669</v>
      </c>
      <c r="C88">
        <v>1</v>
      </c>
    </row>
    <row r="89" spans="1:3" x14ac:dyDescent="0.25">
      <c r="A89" s="16">
        <v>1405</v>
      </c>
      <c r="B89">
        <v>10130</v>
      </c>
      <c r="C89">
        <v>1</v>
      </c>
    </row>
    <row r="90" spans="1:3" x14ac:dyDescent="0.25">
      <c r="A90" s="16">
        <v>1406</v>
      </c>
      <c r="B90">
        <v>1486974</v>
      </c>
      <c r="C90">
        <v>1</v>
      </c>
    </row>
    <row r="91" spans="1:3" x14ac:dyDescent="0.25">
      <c r="A91" s="16">
        <v>1407</v>
      </c>
      <c r="B91">
        <v>10364</v>
      </c>
      <c r="C91">
        <v>1</v>
      </c>
    </row>
    <row r="92" spans="1:3" x14ac:dyDescent="0.25">
      <c r="A92" s="16">
        <v>1408</v>
      </c>
      <c r="B92">
        <v>7589</v>
      </c>
      <c r="C92">
        <v>1</v>
      </c>
    </row>
    <row r="93" spans="1:3" x14ac:dyDescent="0.25">
      <c r="A93" s="16">
        <v>1410</v>
      </c>
      <c r="B93">
        <v>34589</v>
      </c>
      <c r="C93">
        <v>1</v>
      </c>
    </row>
    <row r="94" spans="1:3" x14ac:dyDescent="0.25">
      <c r="A94" s="16">
        <v>1411</v>
      </c>
      <c r="B94">
        <v>49996</v>
      </c>
      <c r="C94">
        <v>1</v>
      </c>
    </row>
    <row r="95" spans="1:3" x14ac:dyDescent="0.25">
      <c r="A95" s="16">
        <v>1412</v>
      </c>
      <c r="B95">
        <v>6377</v>
      </c>
      <c r="C95">
        <v>1</v>
      </c>
    </row>
    <row r="96" spans="1:3" x14ac:dyDescent="0.25">
      <c r="A96" s="16">
        <v>1413</v>
      </c>
      <c r="B96">
        <v>8668</v>
      </c>
      <c r="C96">
        <v>1</v>
      </c>
    </row>
    <row r="97" spans="1:3" x14ac:dyDescent="0.25">
      <c r="A97" s="16">
        <v>1414</v>
      </c>
      <c r="B97">
        <v>1599</v>
      </c>
      <c r="C97">
        <v>1</v>
      </c>
    </row>
    <row r="98" spans="1:3" x14ac:dyDescent="0.25">
      <c r="A98" s="16">
        <v>1415</v>
      </c>
      <c r="B98">
        <v>24524</v>
      </c>
      <c r="C98">
        <v>1</v>
      </c>
    </row>
    <row r="99" spans="1:3" x14ac:dyDescent="0.25">
      <c r="A99" s="16">
        <v>1416</v>
      </c>
      <c r="B99">
        <v>9905</v>
      </c>
      <c r="C99">
        <v>1</v>
      </c>
    </row>
    <row r="100" spans="1:3" x14ac:dyDescent="0.25">
      <c r="A100" s="16">
        <v>1417</v>
      </c>
      <c r="B100">
        <v>557</v>
      </c>
      <c r="C100">
        <v>1</v>
      </c>
    </row>
    <row r="101" spans="1:3" x14ac:dyDescent="0.25">
      <c r="A101" s="16">
        <v>1418</v>
      </c>
      <c r="B101">
        <v>5</v>
      </c>
      <c r="C101">
        <v>1</v>
      </c>
    </row>
    <row r="102" spans="1:3" x14ac:dyDescent="0.25">
      <c r="A102" s="16">
        <v>1419</v>
      </c>
      <c r="B102">
        <v>140</v>
      </c>
      <c r="C102">
        <v>1</v>
      </c>
    </row>
    <row r="103" spans="1:3" x14ac:dyDescent="0.25">
      <c r="A103" s="16">
        <v>1420</v>
      </c>
      <c r="B103">
        <v>1075</v>
      </c>
      <c r="C103">
        <v>1</v>
      </c>
    </row>
    <row r="104" spans="1:3" x14ac:dyDescent="0.25">
      <c r="A104" s="16">
        <v>1421</v>
      </c>
      <c r="B104">
        <v>7671</v>
      </c>
      <c r="C104">
        <v>1</v>
      </c>
    </row>
    <row r="105" spans="1:3" x14ac:dyDescent="0.25">
      <c r="A105" s="16">
        <v>1422</v>
      </c>
      <c r="B105">
        <v>2</v>
      </c>
      <c r="C105">
        <v>1</v>
      </c>
    </row>
    <row r="106" spans="1:3" x14ac:dyDescent="0.25">
      <c r="A106" s="16">
        <v>1423</v>
      </c>
      <c r="B106">
        <v>1</v>
      </c>
      <c r="C106">
        <v>1</v>
      </c>
    </row>
    <row r="107" spans="1:3" x14ac:dyDescent="0.25">
      <c r="A107" s="16">
        <v>1424</v>
      </c>
      <c r="B107">
        <v>4059706</v>
      </c>
      <c r="C107">
        <v>1</v>
      </c>
    </row>
    <row r="108" spans="1:3" x14ac:dyDescent="0.25">
      <c r="A108" s="16">
        <v>1425</v>
      </c>
      <c r="B108">
        <v>54701</v>
      </c>
      <c r="C108">
        <v>1</v>
      </c>
    </row>
    <row r="109" spans="1:3" x14ac:dyDescent="0.25">
      <c r="A109" s="16">
        <v>1427</v>
      </c>
      <c r="B109">
        <v>104083</v>
      </c>
      <c r="C109">
        <v>1</v>
      </c>
    </row>
    <row r="110" spans="1:3" x14ac:dyDescent="0.25">
      <c r="A110" s="16">
        <v>1428</v>
      </c>
      <c r="B110">
        <v>7415</v>
      </c>
      <c r="C110">
        <v>1</v>
      </c>
    </row>
    <row r="111" spans="1:3" x14ac:dyDescent="0.25">
      <c r="A111" s="16">
        <v>1429</v>
      </c>
      <c r="B111">
        <v>1286</v>
      </c>
      <c r="C111">
        <v>1</v>
      </c>
    </row>
    <row r="112" spans="1:3" x14ac:dyDescent="0.25">
      <c r="A112" s="16">
        <v>1433</v>
      </c>
      <c r="B112">
        <v>24555</v>
      </c>
      <c r="C112">
        <v>1</v>
      </c>
    </row>
    <row r="113" spans="1:3" x14ac:dyDescent="0.25">
      <c r="A113" s="16">
        <v>1434</v>
      </c>
      <c r="B113">
        <v>112</v>
      </c>
      <c r="C113">
        <v>1</v>
      </c>
    </row>
    <row r="114" spans="1:3" x14ac:dyDescent="0.25">
      <c r="A114" s="16">
        <v>1435</v>
      </c>
      <c r="B114">
        <v>3526</v>
      </c>
      <c r="C114">
        <v>1</v>
      </c>
    </row>
    <row r="115" spans="1:3" x14ac:dyDescent="0.25">
      <c r="A115" s="16">
        <v>1436</v>
      </c>
      <c r="B115">
        <v>5687</v>
      </c>
      <c r="C115">
        <v>1</v>
      </c>
    </row>
    <row r="116" spans="1:3" x14ac:dyDescent="0.25">
      <c r="A116" s="16">
        <v>1437</v>
      </c>
      <c r="B116">
        <v>219</v>
      </c>
      <c r="C116">
        <v>1</v>
      </c>
    </row>
    <row r="117" spans="1:3" x14ac:dyDescent="0.25">
      <c r="A117" s="16">
        <v>1438</v>
      </c>
      <c r="B117">
        <v>81</v>
      </c>
      <c r="C117">
        <v>1</v>
      </c>
    </row>
    <row r="118" spans="1:3" x14ac:dyDescent="0.25">
      <c r="A118" s="16">
        <v>1439</v>
      </c>
      <c r="B118">
        <v>12764</v>
      </c>
      <c r="C118">
        <v>1</v>
      </c>
    </row>
    <row r="119" spans="1:3" x14ac:dyDescent="0.25">
      <c r="A119" s="16">
        <v>1440</v>
      </c>
      <c r="B119">
        <v>65819</v>
      </c>
      <c r="C119">
        <v>1</v>
      </c>
    </row>
    <row r="120" spans="1:3" x14ac:dyDescent="0.25">
      <c r="A120" s="16">
        <v>1441</v>
      </c>
      <c r="B120">
        <v>149</v>
      </c>
      <c r="C120">
        <v>1</v>
      </c>
    </row>
    <row r="121" spans="1:3" x14ac:dyDescent="0.25">
      <c r="A121" s="16">
        <v>1442</v>
      </c>
      <c r="B121">
        <v>161</v>
      </c>
      <c r="C121">
        <v>1</v>
      </c>
    </row>
    <row r="122" spans="1:3" x14ac:dyDescent="0.25">
      <c r="A122" s="16">
        <v>1443</v>
      </c>
      <c r="B122">
        <v>85</v>
      </c>
      <c r="C122">
        <v>1</v>
      </c>
    </row>
    <row r="123" spans="1:3" x14ac:dyDescent="0.25">
      <c r="A123" s="16">
        <v>1444</v>
      </c>
      <c r="B123">
        <v>167</v>
      </c>
      <c r="C123">
        <v>1</v>
      </c>
    </row>
    <row r="124" spans="1:3" x14ac:dyDescent="0.25">
      <c r="A124" s="16">
        <v>1445</v>
      </c>
      <c r="B124">
        <v>265</v>
      </c>
      <c r="C124">
        <v>1</v>
      </c>
    </row>
    <row r="125" spans="1:3" x14ac:dyDescent="0.25">
      <c r="A125" s="16">
        <v>1446</v>
      </c>
      <c r="B125">
        <v>248</v>
      </c>
      <c r="C125">
        <v>1</v>
      </c>
    </row>
    <row r="126" spans="1:3" x14ac:dyDescent="0.25">
      <c r="A126" s="16">
        <v>1447</v>
      </c>
      <c r="B126">
        <v>109</v>
      </c>
      <c r="C126">
        <v>1</v>
      </c>
    </row>
    <row r="127" spans="1:3" x14ac:dyDescent="0.25">
      <c r="A127" s="16">
        <v>1448</v>
      </c>
      <c r="B127">
        <v>113</v>
      </c>
      <c r="C127">
        <v>1</v>
      </c>
    </row>
    <row r="128" spans="1:3" x14ac:dyDescent="0.25">
      <c r="A128" s="16">
        <v>1449</v>
      </c>
      <c r="B128">
        <v>294</v>
      </c>
      <c r="C128">
        <v>1</v>
      </c>
    </row>
    <row r="129" spans="1:3" x14ac:dyDescent="0.25">
      <c r="A129" s="16">
        <v>1450</v>
      </c>
      <c r="B129">
        <v>1743</v>
      </c>
      <c r="C129">
        <v>1</v>
      </c>
    </row>
    <row r="130" spans="1:3" x14ac:dyDescent="0.25">
      <c r="A130" s="16">
        <v>1453</v>
      </c>
      <c r="B130">
        <v>21</v>
      </c>
      <c r="C130">
        <v>1</v>
      </c>
    </row>
    <row r="131" spans="1:3" x14ac:dyDescent="0.25">
      <c r="A131" s="16">
        <v>1454</v>
      </c>
      <c r="B131">
        <v>38</v>
      </c>
      <c r="C131">
        <v>1</v>
      </c>
    </row>
    <row r="132" spans="1:3" x14ac:dyDescent="0.25">
      <c r="A132" s="16">
        <v>1455</v>
      </c>
      <c r="B132">
        <v>133</v>
      </c>
      <c r="C132">
        <v>1</v>
      </c>
    </row>
    <row r="133" spans="1:3" x14ac:dyDescent="0.25">
      <c r="A133" s="16">
        <v>1456</v>
      </c>
      <c r="B133">
        <v>111</v>
      </c>
      <c r="C133">
        <v>1</v>
      </c>
    </row>
    <row r="134" spans="1:3" x14ac:dyDescent="0.25">
      <c r="A134" s="16">
        <v>1457</v>
      </c>
      <c r="B134">
        <v>157</v>
      </c>
      <c r="C134">
        <v>1</v>
      </c>
    </row>
    <row r="135" spans="1:3" x14ac:dyDescent="0.25">
      <c r="A135" s="16">
        <v>1458</v>
      </c>
      <c r="B135">
        <v>61</v>
      </c>
      <c r="C135">
        <v>1</v>
      </c>
    </row>
    <row r="136" spans="1:3" x14ac:dyDescent="0.25">
      <c r="A136" s="16">
        <v>1459</v>
      </c>
      <c r="B136">
        <v>696</v>
      </c>
      <c r="C136">
        <v>1</v>
      </c>
    </row>
    <row r="137" spans="1:3" x14ac:dyDescent="0.25">
      <c r="A137" s="16">
        <v>1460</v>
      </c>
      <c r="B137">
        <v>38182</v>
      </c>
      <c r="C137">
        <v>1</v>
      </c>
    </row>
    <row r="138" spans="1:3" x14ac:dyDescent="0.25">
      <c r="A138" s="16">
        <v>1461</v>
      </c>
      <c r="B138">
        <v>49901</v>
      </c>
      <c r="C138">
        <v>1</v>
      </c>
    </row>
    <row r="139" spans="1:3" x14ac:dyDescent="0.25">
      <c r="A139" s="16">
        <v>1463</v>
      </c>
      <c r="B139">
        <v>47691</v>
      </c>
      <c r="C139">
        <v>1</v>
      </c>
    </row>
    <row r="140" spans="1:3" x14ac:dyDescent="0.25">
      <c r="A140" s="16">
        <v>1464</v>
      </c>
      <c r="B140">
        <v>15874</v>
      </c>
      <c r="C140">
        <v>1</v>
      </c>
    </row>
    <row r="141" spans="1:3" x14ac:dyDescent="0.25">
      <c r="A141" s="16">
        <v>1465</v>
      </c>
      <c r="B141">
        <v>19695</v>
      </c>
      <c r="C141">
        <v>1</v>
      </c>
    </row>
    <row r="142" spans="1:3" x14ac:dyDescent="0.25">
      <c r="A142" s="16">
        <v>1466</v>
      </c>
      <c r="B142">
        <v>93621</v>
      </c>
      <c r="C142">
        <v>1</v>
      </c>
    </row>
    <row r="143" spans="1:3" x14ac:dyDescent="0.25">
      <c r="A143" s="16">
        <v>1467</v>
      </c>
      <c r="B143">
        <v>28051</v>
      </c>
      <c r="C143">
        <v>1</v>
      </c>
    </row>
    <row r="144" spans="1:3" x14ac:dyDescent="0.25">
      <c r="A144" s="16">
        <v>1468</v>
      </c>
      <c r="B144">
        <v>35796</v>
      </c>
      <c r="C144">
        <v>1</v>
      </c>
    </row>
    <row r="145" spans="1:3" x14ac:dyDescent="0.25">
      <c r="A145" s="16">
        <v>1469</v>
      </c>
      <c r="B145">
        <v>48379</v>
      </c>
      <c r="C145">
        <v>1</v>
      </c>
    </row>
    <row r="146" spans="1:3" x14ac:dyDescent="0.25">
      <c r="A146" s="16">
        <v>1470</v>
      </c>
      <c r="B146">
        <v>69159</v>
      </c>
      <c r="C146">
        <v>1</v>
      </c>
    </row>
    <row r="147" spans="1:3" x14ac:dyDescent="0.25">
      <c r="A147" s="16">
        <v>1471</v>
      </c>
      <c r="B147">
        <v>13610</v>
      </c>
      <c r="C147">
        <v>1</v>
      </c>
    </row>
    <row r="148" spans="1:3" x14ac:dyDescent="0.25">
      <c r="A148" s="16">
        <v>1472</v>
      </c>
      <c r="B148">
        <v>138666</v>
      </c>
      <c r="C148">
        <v>1</v>
      </c>
    </row>
    <row r="149" spans="1:3" x14ac:dyDescent="0.25">
      <c r="A149" s="16">
        <v>1473</v>
      </c>
      <c r="B149">
        <v>4188537</v>
      </c>
      <c r="C149">
        <v>1</v>
      </c>
    </row>
    <row r="150" spans="1:3" x14ac:dyDescent="0.25">
      <c r="A150" s="16">
        <v>1474</v>
      </c>
      <c r="B150">
        <v>41623</v>
      </c>
      <c r="C150">
        <v>1</v>
      </c>
    </row>
    <row r="151" spans="1:3" x14ac:dyDescent="0.25">
      <c r="A151" s="16">
        <v>1475</v>
      </c>
      <c r="B151">
        <v>93762</v>
      </c>
      <c r="C151">
        <v>1</v>
      </c>
    </row>
    <row r="152" spans="1:3" x14ac:dyDescent="0.25">
      <c r="A152" s="16">
        <v>1476</v>
      </c>
      <c r="B152">
        <v>130617</v>
      </c>
      <c r="C152">
        <v>1</v>
      </c>
    </row>
    <row r="153" spans="1:3" x14ac:dyDescent="0.25">
      <c r="A153" s="16">
        <v>1477</v>
      </c>
      <c r="B153">
        <v>18072</v>
      </c>
      <c r="C153">
        <v>1</v>
      </c>
    </row>
    <row r="154" spans="1:3" x14ac:dyDescent="0.25">
      <c r="A154" s="16">
        <v>1478</v>
      </c>
      <c r="B154">
        <v>18992</v>
      </c>
      <c r="C154">
        <v>1</v>
      </c>
    </row>
    <row r="155" spans="1:3" x14ac:dyDescent="0.25">
      <c r="A155" s="16">
        <v>1480</v>
      </c>
      <c r="B155">
        <v>29683</v>
      </c>
      <c r="C155">
        <v>1</v>
      </c>
    </row>
    <row r="156" spans="1:3" x14ac:dyDescent="0.25">
      <c r="A156" s="16">
        <v>1481</v>
      </c>
      <c r="B156">
        <v>1011818</v>
      </c>
      <c r="C156">
        <v>1</v>
      </c>
    </row>
    <row r="157" spans="1:3" x14ac:dyDescent="0.25">
      <c r="A157" s="16">
        <v>1482</v>
      </c>
      <c r="B157">
        <v>42475</v>
      </c>
      <c r="C157">
        <v>1</v>
      </c>
    </row>
    <row r="158" spans="1:3" x14ac:dyDescent="0.25">
      <c r="A158" s="16">
        <v>1483</v>
      </c>
      <c r="B158">
        <v>187926</v>
      </c>
      <c r="C158">
        <v>1</v>
      </c>
    </row>
    <row r="159" spans="1:3" x14ac:dyDescent="0.25">
      <c r="A159" s="16">
        <v>1484</v>
      </c>
      <c r="B159">
        <v>66079</v>
      </c>
      <c r="C159">
        <v>1</v>
      </c>
    </row>
    <row r="160" spans="1:3" x14ac:dyDescent="0.25">
      <c r="A160" s="16">
        <v>1485</v>
      </c>
      <c r="B160">
        <v>53848</v>
      </c>
      <c r="C160">
        <v>1</v>
      </c>
    </row>
    <row r="161" spans="1:3" x14ac:dyDescent="0.25">
      <c r="A161" s="16">
        <v>1486</v>
      </c>
      <c r="B161">
        <v>5554215</v>
      </c>
      <c r="C161">
        <v>1</v>
      </c>
    </row>
    <row r="162" spans="1:3" x14ac:dyDescent="0.25">
      <c r="A162" s="16">
        <v>1487</v>
      </c>
      <c r="B162">
        <v>1231</v>
      </c>
      <c r="C162">
        <v>1</v>
      </c>
    </row>
    <row r="163" spans="1:3" x14ac:dyDescent="0.25">
      <c r="A163" s="16">
        <v>1488</v>
      </c>
      <c r="B163">
        <v>2130</v>
      </c>
      <c r="C163">
        <v>1</v>
      </c>
    </row>
    <row r="164" spans="1:3" x14ac:dyDescent="0.25">
      <c r="A164" s="16">
        <v>1489</v>
      </c>
      <c r="B164">
        <v>972</v>
      </c>
      <c r="C164">
        <v>1</v>
      </c>
    </row>
    <row r="165" spans="1:3" x14ac:dyDescent="0.25">
      <c r="A165" s="16">
        <v>1490</v>
      </c>
      <c r="B165">
        <v>2883</v>
      </c>
      <c r="C165">
        <v>1</v>
      </c>
    </row>
    <row r="166" spans="1:3" x14ac:dyDescent="0.25">
      <c r="A166" s="16">
        <v>1491</v>
      </c>
      <c r="B166">
        <v>13045</v>
      </c>
      <c r="C166">
        <v>1</v>
      </c>
    </row>
    <row r="167" spans="1:3" x14ac:dyDescent="0.25">
      <c r="A167" s="16">
        <v>1492</v>
      </c>
      <c r="B167">
        <v>17025</v>
      </c>
      <c r="C167">
        <v>1</v>
      </c>
    </row>
    <row r="168" spans="1:3" x14ac:dyDescent="0.25">
      <c r="A168" s="16">
        <v>1495</v>
      </c>
      <c r="B168">
        <v>75476</v>
      </c>
      <c r="C168">
        <v>1</v>
      </c>
    </row>
    <row r="169" spans="1:3" x14ac:dyDescent="0.25">
      <c r="A169" s="16">
        <v>1496</v>
      </c>
      <c r="B169">
        <v>5819</v>
      </c>
      <c r="C169">
        <v>1</v>
      </c>
    </row>
    <row r="170" spans="1:3" x14ac:dyDescent="0.25">
      <c r="A170" s="16">
        <v>1497</v>
      </c>
      <c r="B170">
        <v>19209</v>
      </c>
      <c r="C170">
        <v>1</v>
      </c>
    </row>
    <row r="171" spans="1:3" x14ac:dyDescent="0.25">
      <c r="A171" s="16">
        <v>1498</v>
      </c>
      <c r="B171">
        <v>6831</v>
      </c>
      <c r="C171">
        <v>1</v>
      </c>
    </row>
    <row r="172" spans="1:3" x14ac:dyDescent="0.25">
      <c r="A172" s="16">
        <v>1499</v>
      </c>
      <c r="B172">
        <v>348</v>
      </c>
      <c r="C172">
        <v>1</v>
      </c>
    </row>
    <row r="173" spans="1:3" x14ac:dyDescent="0.25">
      <c r="A173" s="16">
        <v>1500</v>
      </c>
      <c r="B173">
        <v>1247</v>
      </c>
      <c r="C173">
        <v>1</v>
      </c>
    </row>
    <row r="174" spans="1:3" x14ac:dyDescent="0.25">
      <c r="A174" s="16">
        <v>1501</v>
      </c>
      <c r="B174">
        <v>2352</v>
      </c>
      <c r="C174">
        <v>1</v>
      </c>
    </row>
    <row r="175" spans="1:3" x14ac:dyDescent="0.25">
      <c r="A175" s="16">
        <v>1502</v>
      </c>
      <c r="B175">
        <v>1862</v>
      </c>
      <c r="C175">
        <v>1</v>
      </c>
    </row>
    <row r="176" spans="1:3" x14ac:dyDescent="0.25">
      <c r="A176" s="16">
        <v>1503</v>
      </c>
      <c r="B176">
        <v>22863</v>
      </c>
      <c r="C176">
        <v>1</v>
      </c>
    </row>
    <row r="177" spans="1:3" x14ac:dyDescent="0.25">
      <c r="A177" s="16">
        <v>1504</v>
      </c>
      <c r="B177">
        <v>315</v>
      </c>
      <c r="C177">
        <v>1</v>
      </c>
    </row>
    <row r="178" spans="1:3" x14ac:dyDescent="0.25">
      <c r="A178" s="16">
        <v>1505</v>
      </c>
      <c r="B178">
        <v>769</v>
      </c>
      <c r="C178">
        <v>1</v>
      </c>
    </row>
    <row r="179" spans="1:3" x14ac:dyDescent="0.25">
      <c r="A179" s="16">
        <v>1506</v>
      </c>
      <c r="B179">
        <v>11520</v>
      </c>
      <c r="C179">
        <v>1</v>
      </c>
    </row>
    <row r="180" spans="1:3" x14ac:dyDescent="0.25">
      <c r="A180" s="16">
        <v>1507</v>
      </c>
      <c r="B180">
        <v>6017</v>
      </c>
      <c r="C180">
        <v>1</v>
      </c>
    </row>
    <row r="181" spans="1:3" x14ac:dyDescent="0.25">
      <c r="A181" s="16">
        <v>1508</v>
      </c>
      <c r="B181">
        <v>39328</v>
      </c>
      <c r="C181">
        <v>1</v>
      </c>
    </row>
    <row r="182" spans="1:3" x14ac:dyDescent="0.25">
      <c r="A182" s="16">
        <v>1509</v>
      </c>
      <c r="B182">
        <v>777</v>
      </c>
      <c r="C182">
        <v>1</v>
      </c>
    </row>
    <row r="183" spans="1:3" x14ac:dyDescent="0.25">
      <c r="A183" s="16">
        <v>1512</v>
      </c>
      <c r="B183">
        <v>3199</v>
      </c>
      <c r="C183">
        <v>1</v>
      </c>
    </row>
    <row r="184" spans="1:3" x14ac:dyDescent="0.25">
      <c r="A184" s="16">
        <v>1513</v>
      </c>
      <c r="B184">
        <v>20800</v>
      </c>
      <c r="C184">
        <v>1</v>
      </c>
    </row>
    <row r="185" spans="1:3" x14ac:dyDescent="0.25">
      <c r="A185" s="16">
        <v>1514</v>
      </c>
      <c r="B185">
        <v>889</v>
      </c>
      <c r="C185">
        <v>1</v>
      </c>
    </row>
    <row r="186" spans="1:3" x14ac:dyDescent="0.25">
      <c r="A186" s="16">
        <v>1515</v>
      </c>
      <c r="B186">
        <v>889</v>
      </c>
      <c r="C186">
        <v>1</v>
      </c>
    </row>
    <row r="187" spans="1:3" x14ac:dyDescent="0.25">
      <c r="A187" s="16">
        <v>1516</v>
      </c>
      <c r="B187">
        <v>1430</v>
      </c>
      <c r="C187">
        <v>1</v>
      </c>
    </row>
    <row r="188" spans="1:3" x14ac:dyDescent="0.25">
      <c r="A188" s="16">
        <v>1517</v>
      </c>
      <c r="B188">
        <v>2444</v>
      </c>
      <c r="C188">
        <v>1</v>
      </c>
    </row>
    <row r="189" spans="1:3" x14ac:dyDescent="0.25">
      <c r="A189" s="16">
        <v>1519</v>
      </c>
      <c r="B189">
        <v>11800</v>
      </c>
      <c r="C189">
        <v>1</v>
      </c>
    </row>
    <row r="190" spans="1:3" x14ac:dyDescent="0.25">
      <c r="A190" s="16">
        <v>1520</v>
      </c>
      <c r="B190">
        <v>264</v>
      </c>
      <c r="C190">
        <v>1</v>
      </c>
    </row>
    <row r="191" spans="1:3" x14ac:dyDescent="0.25">
      <c r="A191" s="16">
        <v>1521</v>
      </c>
      <c r="B191">
        <v>6581</v>
      </c>
      <c r="C191">
        <v>1</v>
      </c>
    </row>
    <row r="192" spans="1:3" x14ac:dyDescent="0.25">
      <c r="A192" s="16">
        <v>1522</v>
      </c>
      <c r="B192">
        <v>9008</v>
      </c>
      <c r="C192">
        <v>1</v>
      </c>
    </row>
    <row r="193" spans="1:3" x14ac:dyDescent="0.25">
      <c r="A193" s="16">
        <v>1523</v>
      </c>
      <c r="B193">
        <v>131</v>
      </c>
      <c r="C193">
        <v>1</v>
      </c>
    </row>
    <row r="194" spans="1:3" x14ac:dyDescent="0.25">
      <c r="A194" s="16">
        <v>1524</v>
      </c>
      <c r="B194">
        <v>17060</v>
      </c>
      <c r="C194">
        <v>1</v>
      </c>
    </row>
    <row r="195" spans="1:3" x14ac:dyDescent="0.25">
      <c r="A195" s="16">
        <v>1525</v>
      </c>
      <c r="B195">
        <v>10686</v>
      </c>
      <c r="C195">
        <v>1</v>
      </c>
    </row>
    <row r="196" spans="1:3" x14ac:dyDescent="0.25">
      <c r="A196" s="16">
        <v>1526</v>
      </c>
      <c r="B196">
        <v>8884</v>
      </c>
      <c r="C196">
        <v>1</v>
      </c>
    </row>
    <row r="197" spans="1:3" x14ac:dyDescent="0.25">
      <c r="A197" s="16">
        <v>1527</v>
      </c>
      <c r="B197">
        <v>5968</v>
      </c>
      <c r="C197">
        <v>1</v>
      </c>
    </row>
    <row r="198" spans="1:3" x14ac:dyDescent="0.25">
      <c r="A198" s="16">
        <v>1528</v>
      </c>
      <c r="B198">
        <v>10949</v>
      </c>
      <c r="C198">
        <v>1</v>
      </c>
    </row>
    <row r="199" spans="1:3" x14ac:dyDescent="0.25">
      <c r="A199" s="16">
        <v>1529</v>
      </c>
      <c r="B199">
        <v>761</v>
      </c>
      <c r="C199">
        <v>1</v>
      </c>
    </row>
    <row r="200" spans="1:3" x14ac:dyDescent="0.25">
      <c r="A200" s="16">
        <v>1530</v>
      </c>
      <c r="B200">
        <v>388</v>
      </c>
      <c r="C200">
        <v>1</v>
      </c>
    </row>
    <row r="201" spans="1:3" x14ac:dyDescent="0.25">
      <c r="A201" s="16">
        <v>1531</v>
      </c>
      <c r="B201">
        <v>2560</v>
      </c>
      <c r="C201">
        <v>1</v>
      </c>
    </row>
    <row r="202" spans="1:3" x14ac:dyDescent="0.25">
      <c r="A202" s="16">
        <v>1532</v>
      </c>
      <c r="B202">
        <v>1152</v>
      </c>
      <c r="C202">
        <v>1</v>
      </c>
    </row>
    <row r="203" spans="1:3" x14ac:dyDescent="0.25">
      <c r="A203" s="16">
        <v>1533</v>
      </c>
      <c r="B203">
        <v>1389</v>
      </c>
      <c r="C203">
        <v>1</v>
      </c>
    </row>
    <row r="204" spans="1:3" x14ac:dyDescent="0.25">
      <c r="A204" s="16">
        <v>1534</v>
      </c>
      <c r="B204">
        <v>6201</v>
      </c>
      <c r="C204">
        <v>1</v>
      </c>
    </row>
    <row r="205" spans="1:3" x14ac:dyDescent="0.25">
      <c r="A205" s="16">
        <v>1535</v>
      </c>
      <c r="B205">
        <v>70</v>
      </c>
      <c r="C205">
        <v>1</v>
      </c>
    </row>
    <row r="206" spans="1:3" x14ac:dyDescent="0.25">
      <c r="A206" s="16">
        <v>1536</v>
      </c>
      <c r="B206">
        <v>17</v>
      </c>
      <c r="C206">
        <v>1</v>
      </c>
    </row>
    <row r="207" spans="1:3" x14ac:dyDescent="0.25">
      <c r="A207" s="16">
        <v>1537</v>
      </c>
      <c r="B207">
        <v>1004</v>
      </c>
      <c r="C207">
        <v>1</v>
      </c>
    </row>
    <row r="208" spans="1:3" x14ac:dyDescent="0.25">
      <c r="A208" s="16">
        <v>1538</v>
      </c>
      <c r="B208">
        <v>1003</v>
      </c>
      <c r="C208">
        <v>1</v>
      </c>
    </row>
    <row r="209" spans="1:3" x14ac:dyDescent="0.25">
      <c r="A209" s="16">
        <v>1539</v>
      </c>
      <c r="B209">
        <v>385</v>
      </c>
      <c r="C209">
        <v>1</v>
      </c>
    </row>
    <row r="210" spans="1:3" x14ac:dyDescent="0.25">
      <c r="A210" s="16">
        <v>1540</v>
      </c>
      <c r="B210">
        <v>753</v>
      </c>
      <c r="C210">
        <v>1</v>
      </c>
    </row>
    <row r="211" spans="1:3" x14ac:dyDescent="0.25">
      <c r="A211" s="16">
        <v>1541</v>
      </c>
      <c r="B211">
        <v>385</v>
      </c>
      <c r="C211">
        <v>1</v>
      </c>
    </row>
    <row r="212" spans="1:3" x14ac:dyDescent="0.25">
      <c r="A212" s="16">
        <v>1542</v>
      </c>
      <c r="B212">
        <v>62</v>
      </c>
      <c r="C212">
        <v>1</v>
      </c>
    </row>
    <row r="213" spans="1:3" x14ac:dyDescent="0.25">
      <c r="A213" s="16">
        <v>1543</v>
      </c>
      <c r="B213">
        <v>876</v>
      </c>
      <c r="C213">
        <v>1</v>
      </c>
    </row>
    <row r="214" spans="1:3" x14ac:dyDescent="0.25">
      <c r="A214" s="16">
        <v>1544</v>
      </c>
      <c r="B214">
        <v>559</v>
      </c>
      <c r="C214">
        <v>1</v>
      </c>
    </row>
    <row r="215" spans="1:3" x14ac:dyDescent="0.25">
      <c r="A215" s="16">
        <v>1545</v>
      </c>
      <c r="B215">
        <v>239564</v>
      </c>
      <c r="C215">
        <v>1</v>
      </c>
    </row>
    <row r="216" spans="1:3" x14ac:dyDescent="0.25">
      <c r="A216" s="16">
        <v>1547</v>
      </c>
      <c r="B216">
        <v>13</v>
      </c>
      <c r="C216">
        <v>1</v>
      </c>
    </row>
    <row r="217" spans="1:3" x14ac:dyDescent="0.25">
      <c r="A217" s="16">
        <v>1548</v>
      </c>
      <c r="B217">
        <v>248</v>
      </c>
      <c r="C217">
        <v>1</v>
      </c>
    </row>
    <row r="218" spans="1:3" x14ac:dyDescent="0.25">
      <c r="A218" s="16">
        <v>1549</v>
      </c>
      <c r="B218">
        <v>149</v>
      </c>
      <c r="C218">
        <v>1</v>
      </c>
    </row>
    <row r="219" spans="1:3" x14ac:dyDescent="0.25">
      <c r="A219" s="16">
        <v>1550</v>
      </c>
      <c r="B219">
        <v>12821</v>
      </c>
      <c r="C219">
        <v>1</v>
      </c>
    </row>
    <row r="220" spans="1:3" x14ac:dyDescent="0.25">
      <c r="A220" s="16">
        <v>1558</v>
      </c>
      <c r="B220">
        <v>940730</v>
      </c>
      <c r="C220">
        <v>1</v>
      </c>
    </row>
    <row r="221" spans="1:3" x14ac:dyDescent="0.25">
      <c r="A221" s="16">
        <v>1559</v>
      </c>
      <c r="B221">
        <v>5857</v>
      </c>
      <c r="C221">
        <v>1</v>
      </c>
    </row>
    <row r="222" spans="1:3" x14ac:dyDescent="0.25">
      <c r="A222" s="16">
        <v>1560</v>
      </c>
      <c r="B222">
        <v>8022</v>
      </c>
      <c r="C222">
        <v>1</v>
      </c>
    </row>
    <row r="223" spans="1:3" x14ac:dyDescent="0.25">
      <c r="A223" s="16">
        <v>1562</v>
      </c>
      <c r="B223">
        <v>43111</v>
      </c>
      <c r="C223">
        <v>1</v>
      </c>
    </row>
    <row r="224" spans="1:3" x14ac:dyDescent="0.25">
      <c r="A224" s="16">
        <v>1564</v>
      </c>
      <c r="B224">
        <v>15071</v>
      </c>
      <c r="C224">
        <v>1</v>
      </c>
    </row>
    <row r="225" spans="1:3" x14ac:dyDescent="0.25">
      <c r="A225" s="16">
        <v>1565</v>
      </c>
      <c r="B225">
        <v>1057350</v>
      </c>
      <c r="C225">
        <v>1</v>
      </c>
    </row>
    <row r="226" spans="1:3" x14ac:dyDescent="0.25">
      <c r="A226" s="16">
        <v>1566</v>
      </c>
      <c r="B226">
        <v>1326</v>
      </c>
      <c r="C226">
        <v>1</v>
      </c>
    </row>
    <row r="227" spans="1:3" x14ac:dyDescent="0.25">
      <c r="A227" s="16">
        <v>1567</v>
      </c>
      <c r="B227">
        <v>8335</v>
      </c>
      <c r="C227">
        <v>1</v>
      </c>
    </row>
    <row r="228" spans="1:3" x14ac:dyDescent="0.25">
      <c r="A228" s="16">
        <v>1568</v>
      </c>
      <c r="B228">
        <v>21690</v>
      </c>
      <c r="C228">
        <v>1</v>
      </c>
    </row>
    <row r="229" spans="1:3" x14ac:dyDescent="0.25">
      <c r="A229" s="16">
        <v>1569</v>
      </c>
      <c r="B229">
        <v>19507</v>
      </c>
      <c r="C229">
        <v>1</v>
      </c>
    </row>
    <row r="230" spans="1:3" x14ac:dyDescent="0.25">
      <c r="A230" s="16">
        <v>1570</v>
      </c>
      <c r="B230">
        <v>222633</v>
      </c>
      <c r="C230">
        <v>1</v>
      </c>
    </row>
    <row r="231" spans="1:3" x14ac:dyDescent="0.25">
      <c r="A231" s="16">
        <v>1571</v>
      </c>
      <c r="B231">
        <v>40308</v>
      </c>
      <c r="C231">
        <v>1</v>
      </c>
    </row>
    <row r="232" spans="1:3" x14ac:dyDescent="0.25">
      <c r="A232" s="16">
        <v>1572</v>
      </c>
      <c r="B232">
        <v>2780145</v>
      </c>
      <c r="C232">
        <v>1</v>
      </c>
    </row>
    <row r="233" spans="1:3" x14ac:dyDescent="0.25">
      <c r="A233" s="16">
        <v>1573</v>
      </c>
      <c r="B233">
        <v>68591</v>
      </c>
      <c r="C233">
        <v>1</v>
      </c>
    </row>
    <row r="234" spans="1:3" x14ac:dyDescent="0.25">
      <c r="A234" s="16">
        <v>1575</v>
      </c>
      <c r="B234">
        <v>41</v>
      </c>
      <c r="C234">
        <v>1</v>
      </c>
    </row>
    <row r="235" spans="1:3" x14ac:dyDescent="0.25">
      <c r="A235" s="16">
        <v>1576</v>
      </c>
      <c r="B235">
        <v>8</v>
      </c>
      <c r="C235">
        <v>1</v>
      </c>
    </row>
    <row r="236" spans="1:3" x14ac:dyDescent="0.25">
      <c r="A236" s="16">
        <v>1577</v>
      </c>
      <c r="B236">
        <v>136</v>
      </c>
      <c r="C236">
        <v>1</v>
      </c>
    </row>
    <row r="237" spans="1:3" x14ac:dyDescent="0.25">
      <c r="A237" s="16">
        <v>1578</v>
      </c>
      <c r="B237">
        <v>39</v>
      </c>
      <c r="C237">
        <v>1</v>
      </c>
    </row>
    <row r="238" spans="1:3" x14ac:dyDescent="0.25">
      <c r="A238" s="16">
        <v>1579</v>
      </c>
      <c r="B238">
        <v>59</v>
      </c>
      <c r="C238">
        <v>1</v>
      </c>
    </row>
    <row r="239" spans="1:3" x14ac:dyDescent="0.25">
      <c r="A239" s="16">
        <v>1580</v>
      </c>
      <c r="B239">
        <v>440</v>
      </c>
      <c r="C239">
        <v>1</v>
      </c>
    </row>
    <row r="240" spans="1:3" x14ac:dyDescent="0.25">
      <c r="A240" s="16">
        <v>1581</v>
      </c>
      <c r="B240">
        <v>7</v>
      </c>
      <c r="C240">
        <v>1</v>
      </c>
    </row>
    <row r="241" spans="1:3" x14ac:dyDescent="0.25">
      <c r="A241" s="16">
        <v>1582</v>
      </c>
      <c r="B241">
        <v>27</v>
      </c>
      <c r="C241">
        <v>1</v>
      </c>
    </row>
    <row r="242" spans="1:3" x14ac:dyDescent="0.25">
      <c r="A242" s="16">
        <v>1583</v>
      </c>
      <c r="B242">
        <v>896</v>
      </c>
      <c r="C242">
        <v>1</v>
      </c>
    </row>
    <row r="243" spans="1:3" x14ac:dyDescent="0.25">
      <c r="A243" s="16">
        <v>1584</v>
      </c>
      <c r="B243">
        <v>18010</v>
      </c>
      <c r="C243">
        <v>1</v>
      </c>
    </row>
    <row r="244" spans="1:3" x14ac:dyDescent="0.25">
      <c r="A244" s="16">
        <v>1585</v>
      </c>
      <c r="B244">
        <v>16249</v>
      </c>
      <c r="C244">
        <v>1</v>
      </c>
    </row>
    <row r="245" spans="1:3" x14ac:dyDescent="0.25">
      <c r="A245" s="16">
        <v>1586</v>
      </c>
      <c r="B245">
        <v>23560</v>
      </c>
      <c r="C245">
        <v>1</v>
      </c>
    </row>
    <row r="246" spans="1:3" x14ac:dyDescent="0.25">
      <c r="A246" s="16">
        <v>1587</v>
      </c>
      <c r="B246">
        <v>10032</v>
      </c>
      <c r="C246">
        <v>1</v>
      </c>
    </row>
    <row r="247" spans="1:3" x14ac:dyDescent="0.25">
      <c r="A247" s="16">
        <v>1588</v>
      </c>
      <c r="B247">
        <v>7929</v>
      </c>
      <c r="C247">
        <v>1</v>
      </c>
    </row>
    <row r="248" spans="1:3" x14ac:dyDescent="0.25">
      <c r="A248" s="16">
        <v>1589</v>
      </c>
      <c r="B248">
        <v>10788</v>
      </c>
      <c r="C248">
        <v>1</v>
      </c>
    </row>
    <row r="249" spans="1:3" x14ac:dyDescent="0.25">
      <c r="A249" s="16">
        <v>1590</v>
      </c>
      <c r="B249">
        <v>25512</v>
      </c>
      <c r="C249">
        <v>1</v>
      </c>
    </row>
    <row r="250" spans="1:3" x14ac:dyDescent="0.25">
      <c r="A250" s="16">
        <v>1591</v>
      </c>
      <c r="B250">
        <v>31550</v>
      </c>
      <c r="C250">
        <v>1</v>
      </c>
    </row>
    <row r="251" spans="1:3" x14ac:dyDescent="0.25">
      <c r="A251" s="16">
        <v>1592</v>
      </c>
      <c r="B251">
        <v>10128</v>
      </c>
      <c r="C251">
        <v>1</v>
      </c>
    </row>
    <row r="252" spans="1:3" x14ac:dyDescent="0.25">
      <c r="A252" s="16">
        <v>1593</v>
      </c>
      <c r="B252">
        <v>11797</v>
      </c>
      <c r="C252">
        <v>1</v>
      </c>
    </row>
    <row r="253" spans="1:3" x14ac:dyDescent="0.25">
      <c r="A253" s="16">
        <v>1594</v>
      </c>
      <c r="B253">
        <v>22653</v>
      </c>
      <c r="C253">
        <v>1</v>
      </c>
    </row>
    <row r="254" spans="1:3" x14ac:dyDescent="0.25">
      <c r="A254" s="16">
        <v>1595</v>
      </c>
      <c r="B254">
        <v>58397</v>
      </c>
      <c r="C254">
        <v>1</v>
      </c>
    </row>
    <row r="255" spans="1:3" x14ac:dyDescent="0.25">
      <c r="A255" s="16">
        <v>1596</v>
      </c>
      <c r="B255">
        <v>34570</v>
      </c>
      <c r="C255">
        <v>1</v>
      </c>
    </row>
    <row r="256" spans="1:3" x14ac:dyDescent="0.25">
      <c r="A256" s="16">
        <v>1597</v>
      </c>
      <c r="B256">
        <v>28157</v>
      </c>
      <c r="C256">
        <v>1</v>
      </c>
    </row>
    <row r="257" spans="1:3" x14ac:dyDescent="0.25">
      <c r="A257" s="16">
        <v>1598</v>
      </c>
      <c r="B257">
        <v>26591</v>
      </c>
      <c r="C257">
        <v>1</v>
      </c>
    </row>
    <row r="258" spans="1:3" x14ac:dyDescent="0.25">
      <c r="A258" s="16">
        <v>1599</v>
      </c>
      <c r="B258">
        <v>28774</v>
      </c>
      <c r="C258">
        <v>1</v>
      </c>
    </row>
    <row r="259" spans="1:3" x14ac:dyDescent="0.25">
      <c r="A259" s="16">
        <v>1600</v>
      </c>
      <c r="B259">
        <v>2931</v>
      </c>
      <c r="C259">
        <v>1</v>
      </c>
    </row>
    <row r="260" spans="1:3" x14ac:dyDescent="0.25">
      <c r="A260" s="16">
        <v>1601</v>
      </c>
      <c r="B260">
        <v>62596</v>
      </c>
      <c r="C260">
        <v>1</v>
      </c>
    </row>
    <row r="261" spans="1:3" x14ac:dyDescent="0.25">
      <c r="A261" s="16">
        <v>1602</v>
      </c>
      <c r="B261">
        <v>28531</v>
      </c>
      <c r="C261">
        <v>1</v>
      </c>
    </row>
    <row r="262" spans="1:3" x14ac:dyDescent="0.25">
      <c r="A262" s="16">
        <v>1603</v>
      </c>
      <c r="B262">
        <v>52053</v>
      </c>
      <c r="C262">
        <v>1</v>
      </c>
    </row>
    <row r="263" spans="1:3" x14ac:dyDescent="0.25">
      <c r="A263" s="16">
        <v>1604</v>
      </c>
      <c r="B263">
        <v>32958</v>
      </c>
      <c r="C263">
        <v>1</v>
      </c>
    </row>
    <row r="264" spans="1:3" x14ac:dyDescent="0.25">
      <c r="A264" s="16">
        <v>1605</v>
      </c>
      <c r="B264">
        <v>48654</v>
      </c>
      <c r="C264">
        <v>1</v>
      </c>
    </row>
    <row r="265" spans="1:3" x14ac:dyDescent="0.25">
      <c r="A265" s="16">
        <v>1606</v>
      </c>
      <c r="B265">
        <v>34420</v>
      </c>
      <c r="C265">
        <v>1</v>
      </c>
    </row>
    <row r="266" spans="1:3" x14ac:dyDescent="0.25">
      <c r="A266" s="16">
        <v>1610</v>
      </c>
      <c r="B266">
        <v>3036</v>
      </c>
      <c r="C266">
        <v>1</v>
      </c>
    </row>
    <row r="267" spans="1:3" x14ac:dyDescent="0.25">
      <c r="A267" s="16">
        <v>1611</v>
      </c>
      <c r="B267">
        <v>8467</v>
      </c>
      <c r="C267">
        <v>1</v>
      </c>
    </row>
    <row r="268" spans="1:3" x14ac:dyDescent="0.25">
      <c r="A268" s="16">
        <v>1612</v>
      </c>
      <c r="B268">
        <v>13860</v>
      </c>
      <c r="C268">
        <v>1</v>
      </c>
    </row>
    <row r="269" spans="1:3" x14ac:dyDescent="0.25">
      <c r="A269" s="16">
        <v>1613</v>
      </c>
      <c r="B269">
        <v>1073245</v>
      </c>
      <c r="C269">
        <v>1</v>
      </c>
    </row>
    <row r="270" spans="1:3" x14ac:dyDescent="0.25">
      <c r="A270" s="16">
        <v>1614</v>
      </c>
      <c r="B270">
        <v>8058</v>
      </c>
      <c r="C270">
        <v>1</v>
      </c>
    </row>
    <row r="271" spans="1:3" x14ac:dyDescent="0.25">
      <c r="A271" s="16">
        <v>1615</v>
      </c>
      <c r="B271">
        <v>339265</v>
      </c>
      <c r="C271">
        <v>1</v>
      </c>
    </row>
    <row r="272" spans="1:3" x14ac:dyDescent="0.25">
      <c r="A272" s="16">
        <v>1616</v>
      </c>
      <c r="B272">
        <v>83803</v>
      </c>
      <c r="C272">
        <v>1</v>
      </c>
    </row>
    <row r="273" spans="1:3" x14ac:dyDescent="0.25">
      <c r="A273" s="16">
        <v>1617</v>
      </c>
      <c r="B273">
        <v>66798</v>
      </c>
      <c r="C273">
        <v>1</v>
      </c>
    </row>
    <row r="274" spans="1:3" x14ac:dyDescent="0.25">
      <c r="A274" s="16">
        <v>1618</v>
      </c>
      <c r="B274">
        <v>74717</v>
      </c>
      <c r="C274">
        <v>1</v>
      </c>
    </row>
    <row r="275" spans="1:3" x14ac:dyDescent="0.25">
      <c r="A275" s="16">
        <v>1619</v>
      </c>
      <c r="B275">
        <v>52908</v>
      </c>
      <c r="C275">
        <v>1</v>
      </c>
    </row>
    <row r="276" spans="1:3" x14ac:dyDescent="0.25">
      <c r="A276" s="16">
        <v>1620</v>
      </c>
      <c r="B276">
        <v>49838</v>
      </c>
      <c r="C276">
        <v>1</v>
      </c>
    </row>
    <row r="277" spans="1:3" x14ac:dyDescent="0.25">
      <c r="A277" s="16">
        <v>1621</v>
      </c>
      <c r="B277">
        <v>193985</v>
      </c>
      <c r="C277">
        <v>1</v>
      </c>
    </row>
    <row r="278" spans="1:3" x14ac:dyDescent="0.25">
      <c r="A278" s="16">
        <v>1622</v>
      </c>
      <c r="B278">
        <v>45480</v>
      </c>
      <c r="C278">
        <v>1</v>
      </c>
    </row>
    <row r="279" spans="1:3" x14ac:dyDescent="0.25">
      <c r="A279" s="16">
        <v>1623</v>
      </c>
      <c r="B279">
        <v>23030</v>
      </c>
      <c r="C279">
        <v>1</v>
      </c>
    </row>
    <row r="280" spans="1:3" x14ac:dyDescent="0.25">
      <c r="A280" s="16">
        <v>1624</v>
      </c>
      <c r="B280">
        <v>164376</v>
      </c>
      <c r="C280">
        <v>1</v>
      </c>
    </row>
    <row r="281" spans="1:3" x14ac:dyDescent="0.25">
      <c r="A281" s="16">
        <v>1625</v>
      </c>
      <c r="B281">
        <v>107728</v>
      </c>
      <c r="C281">
        <v>1</v>
      </c>
    </row>
    <row r="282" spans="1:3" x14ac:dyDescent="0.25">
      <c r="A282" s="16">
        <v>1626</v>
      </c>
      <c r="B282">
        <v>44914</v>
      </c>
      <c r="C282">
        <v>1</v>
      </c>
    </row>
    <row r="283" spans="1:3" x14ac:dyDescent="0.25">
      <c r="A283" s="16">
        <v>1627</v>
      </c>
      <c r="B283">
        <v>62645</v>
      </c>
      <c r="C283">
        <v>1</v>
      </c>
    </row>
    <row r="284" spans="1:3" x14ac:dyDescent="0.25">
      <c r="A284" s="16">
        <v>1628</v>
      </c>
      <c r="B284">
        <v>84987</v>
      </c>
      <c r="C284">
        <v>1</v>
      </c>
    </row>
    <row r="285" spans="1:3" x14ac:dyDescent="0.25">
      <c r="A285" s="16">
        <v>1629</v>
      </c>
      <c r="B285">
        <v>35564</v>
      </c>
      <c r="C285">
        <v>1</v>
      </c>
    </row>
    <row r="286" spans="1:3" x14ac:dyDescent="0.25">
      <c r="A286" s="16">
        <v>1630</v>
      </c>
      <c r="B286">
        <v>21591</v>
      </c>
      <c r="C286">
        <v>1</v>
      </c>
    </row>
    <row r="287" spans="1:3" x14ac:dyDescent="0.25">
      <c r="A287" s="16">
        <v>1631</v>
      </c>
      <c r="B287">
        <v>188194</v>
      </c>
      <c r="C287">
        <v>1</v>
      </c>
    </row>
    <row r="288" spans="1:3" x14ac:dyDescent="0.25">
      <c r="A288" s="16">
        <v>1632</v>
      </c>
      <c r="B288">
        <v>5165</v>
      </c>
      <c r="C288">
        <v>1</v>
      </c>
    </row>
    <row r="289" spans="1:3" x14ac:dyDescent="0.25">
      <c r="A289" s="16">
        <v>1633</v>
      </c>
      <c r="B289">
        <v>32038</v>
      </c>
      <c r="C289">
        <v>1</v>
      </c>
    </row>
    <row r="290" spans="1:3" x14ac:dyDescent="0.25">
      <c r="A290" s="16">
        <v>1634</v>
      </c>
      <c r="B290">
        <v>27905</v>
      </c>
      <c r="C290">
        <v>1</v>
      </c>
    </row>
    <row r="291" spans="1:3" x14ac:dyDescent="0.25">
      <c r="A291" s="16">
        <v>1635</v>
      </c>
      <c r="B291">
        <v>85965</v>
      </c>
      <c r="C291">
        <v>1</v>
      </c>
    </row>
    <row r="292" spans="1:3" x14ac:dyDescent="0.25">
      <c r="A292" s="16">
        <v>1636</v>
      </c>
      <c r="B292">
        <v>103997</v>
      </c>
      <c r="C292">
        <v>1</v>
      </c>
    </row>
    <row r="293" spans="1:3" x14ac:dyDescent="0.25">
      <c r="A293" s="16">
        <v>1637</v>
      </c>
      <c r="B293">
        <v>7897</v>
      </c>
      <c r="C293">
        <v>1</v>
      </c>
    </row>
    <row r="294" spans="1:3" x14ac:dyDescent="0.25">
      <c r="A294" s="16">
        <v>1638</v>
      </c>
      <c r="B294">
        <v>26435</v>
      </c>
      <c r="C294">
        <v>1</v>
      </c>
    </row>
    <row r="295" spans="1:3" x14ac:dyDescent="0.25">
      <c r="A295" s="16">
        <v>1639</v>
      </c>
      <c r="B295">
        <v>14536</v>
      </c>
      <c r="C295">
        <v>1</v>
      </c>
    </row>
    <row r="296" spans="1:3" x14ac:dyDescent="0.25">
      <c r="A296" s="16">
        <v>1640</v>
      </c>
      <c r="B296">
        <v>26234</v>
      </c>
      <c r="C296">
        <v>1</v>
      </c>
    </row>
    <row r="297" spans="1:3" x14ac:dyDescent="0.25">
      <c r="A297" s="16">
        <v>1641</v>
      </c>
      <c r="B297">
        <v>810593</v>
      </c>
      <c r="C297">
        <v>1</v>
      </c>
    </row>
    <row r="298" spans="1:3" x14ac:dyDescent="0.25">
      <c r="A298" s="16">
        <v>1642</v>
      </c>
      <c r="B298">
        <v>5803</v>
      </c>
      <c r="C298">
        <v>1</v>
      </c>
    </row>
    <row r="299" spans="1:3" x14ac:dyDescent="0.25">
      <c r="A299" s="16">
        <v>1643</v>
      </c>
      <c r="B299">
        <v>3305</v>
      </c>
      <c r="C299">
        <v>1</v>
      </c>
    </row>
    <row r="300" spans="1:3" x14ac:dyDescent="0.25">
      <c r="A300" s="16">
        <v>1644</v>
      </c>
      <c r="B300">
        <v>43534</v>
      </c>
      <c r="C300">
        <v>1</v>
      </c>
    </row>
    <row r="301" spans="1:3" x14ac:dyDescent="0.25">
      <c r="A301" s="16">
        <v>1645</v>
      </c>
      <c r="B301">
        <v>9872</v>
      </c>
      <c r="C301">
        <v>1</v>
      </c>
    </row>
    <row r="302" spans="1:3" x14ac:dyDescent="0.25">
      <c r="A302" s="16">
        <v>1646</v>
      </c>
      <c r="B302">
        <v>152216</v>
      </c>
      <c r="C302">
        <v>1</v>
      </c>
    </row>
    <row r="303" spans="1:3" x14ac:dyDescent="0.25">
      <c r="A303" s="16">
        <v>1647</v>
      </c>
      <c r="B303">
        <v>16694</v>
      </c>
      <c r="C303">
        <v>1</v>
      </c>
    </row>
    <row r="304" spans="1:3" x14ac:dyDescent="0.25">
      <c r="A304" s="16">
        <v>1648</v>
      </c>
      <c r="B304">
        <v>12459</v>
      </c>
      <c r="C304">
        <v>1</v>
      </c>
    </row>
    <row r="305" spans="1:3" x14ac:dyDescent="0.25">
      <c r="A305" s="16">
        <v>1649</v>
      </c>
      <c r="B305">
        <v>1801</v>
      </c>
      <c r="C305">
        <v>1</v>
      </c>
    </row>
    <row r="306" spans="1:3" x14ac:dyDescent="0.25">
      <c r="A306" s="16">
        <v>1650</v>
      </c>
      <c r="B306">
        <v>103849</v>
      </c>
      <c r="C306">
        <v>1</v>
      </c>
    </row>
    <row r="307" spans="1:3" x14ac:dyDescent="0.25">
      <c r="A307" s="16">
        <v>1651</v>
      </c>
      <c r="B307">
        <v>21448</v>
      </c>
      <c r="C307">
        <v>1</v>
      </c>
    </row>
    <row r="308" spans="1:3" x14ac:dyDescent="0.25">
      <c r="A308" s="16">
        <v>1652</v>
      </c>
      <c r="B308">
        <v>177603</v>
      </c>
      <c r="C308">
        <v>1</v>
      </c>
    </row>
    <row r="309" spans="1:3" x14ac:dyDescent="0.25">
      <c r="A309" s="16">
        <v>1653</v>
      </c>
      <c r="B309">
        <v>124011</v>
      </c>
      <c r="C309">
        <v>1</v>
      </c>
    </row>
    <row r="310" spans="1:3" x14ac:dyDescent="0.25">
      <c r="A310" s="16">
        <v>1654</v>
      </c>
      <c r="B310">
        <v>9932</v>
      </c>
      <c r="C310">
        <v>1</v>
      </c>
    </row>
    <row r="311" spans="1:3" x14ac:dyDescent="0.25">
      <c r="A311" s="16">
        <v>1655</v>
      </c>
      <c r="B311">
        <v>183591</v>
      </c>
      <c r="C311">
        <v>1</v>
      </c>
    </row>
    <row r="312" spans="1:3" x14ac:dyDescent="0.25">
      <c r="A312" s="16">
        <v>1656</v>
      </c>
      <c r="B312">
        <v>132283</v>
      </c>
      <c r="C312">
        <v>1</v>
      </c>
    </row>
    <row r="313" spans="1:3" x14ac:dyDescent="0.25">
      <c r="A313" s="16">
        <v>1657</v>
      </c>
      <c r="B313">
        <v>14808</v>
      </c>
      <c r="C313">
        <v>1</v>
      </c>
    </row>
    <row r="314" spans="1:3" x14ac:dyDescent="0.25">
      <c r="A314" s="16">
        <v>1658</v>
      </c>
      <c r="B314">
        <v>953687</v>
      </c>
      <c r="C314">
        <v>1</v>
      </c>
    </row>
    <row r="315" spans="1:3" x14ac:dyDescent="0.25">
      <c r="A315" s="16">
        <v>1659</v>
      </c>
      <c r="B315">
        <v>89192</v>
      </c>
      <c r="C315">
        <v>1</v>
      </c>
    </row>
    <row r="316" spans="1:3" x14ac:dyDescent="0.25">
      <c r="A316" s="16">
        <v>1660</v>
      </c>
      <c r="B316">
        <v>100574</v>
      </c>
      <c r="C316">
        <v>1</v>
      </c>
    </row>
    <row r="317" spans="1:3" x14ac:dyDescent="0.25">
      <c r="A317" s="16">
        <v>1661</v>
      </c>
      <c r="B317">
        <v>69601</v>
      </c>
      <c r="C317">
        <v>1</v>
      </c>
    </row>
    <row r="318" spans="1:3" x14ac:dyDescent="0.25">
      <c r="A318" s="16">
        <v>1662</v>
      </c>
      <c r="B318">
        <v>698076</v>
      </c>
      <c r="C318">
        <v>1</v>
      </c>
    </row>
    <row r="319" spans="1:3" x14ac:dyDescent="0.25">
      <c r="A319" s="16">
        <v>1663</v>
      </c>
      <c r="B319">
        <v>829387</v>
      </c>
      <c r="C319">
        <v>1</v>
      </c>
    </row>
    <row r="320" spans="1:3" x14ac:dyDescent="0.25">
      <c r="A320" s="16">
        <v>1664</v>
      </c>
      <c r="B320">
        <v>650710</v>
      </c>
      <c r="C320">
        <v>1</v>
      </c>
    </row>
    <row r="321" spans="1:3" x14ac:dyDescent="0.25">
      <c r="A321" s="16">
        <v>1665</v>
      </c>
      <c r="B321">
        <v>529444</v>
      </c>
      <c r="C321">
        <v>1</v>
      </c>
    </row>
    <row r="322" spans="1:3" x14ac:dyDescent="0.25">
      <c r="A322" s="16">
        <v>1666</v>
      </c>
      <c r="B322">
        <v>835142</v>
      </c>
      <c r="C322">
        <v>1</v>
      </c>
    </row>
    <row r="323" spans="1:3" x14ac:dyDescent="0.25">
      <c r="A323" s="16">
        <v>1667</v>
      </c>
      <c r="B323">
        <v>907302</v>
      </c>
      <c r="C323">
        <v>1</v>
      </c>
    </row>
    <row r="324" spans="1:3" x14ac:dyDescent="0.25">
      <c r="A324" s="16">
        <v>1668</v>
      </c>
      <c r="B324">
        <v>112267</v>
      </c>
      <c r="C324">
        <v>1</v>
      </c>
    </row>
    <row r="325" spans="1:3" x14ac:dyDescent="0.25">
      <c r="A325" s="16">
        <v>1669</v>
      </c>
      <c r="B325">
        <v>46634</v>
      </c>
      <c r="C325">
        <v>1</v>
      </c>
    </row>
    <row r="326" spans="1:3" x14ac:dyDescent="0.25">
      <c r="A326" s="16">
        <v>1670</v>
      </c>
      <c r="B326">
        <v>57834</v>
      </c>
      <c r="C326">
        <v>1</v>
      </c>
    </row>
    <row r="327" spans="1:3" x14ac:dyDescent="0.25">
      <c r="A327" s="16">
        <v>1671</v>
      </c>
      <c r="B327">
        <v>2382</v>
      </c>
      <c r="C327">
        <v>1</v>
      </c>
    </row>
    <row r="328" spans="1:3" x14ac:dyDescent="0.25">
      <c r="A328" s="16">
        <v>1672</v>
      </c>
      <c r="B328">
        <v>111574</v>
      </c>
      <c r="C328">
        <v>1</v>
      </c>
    </row>
    <row r="329" spans="1:3" x14ac:dyDescent="0.25">
      <c r="A329" s="16">
        <v>1673</v>
      </c>
      <c r="B329">
        <v>75381</v>
      </c>
      <c r="C329">
        <v>1</v>
      </c>
    </row>
    <row r="330" spans="1:3" x14ac:dyDescent="0.25">
      <c r="A330" s="16">
        <v>1674</v>
      </c>
      <c r="B330">
        <v>197535</v>
      </c>
      <c r="C330">
        <v>1</v>
      </c>
    </row>
    <row r="331" spans="1:3" x14ac:dyDescent="0.25">
      <c r="A331" s="16">
        <v>1675</v>
      </c>
      <c r="B331">
        <v>4392309</v>
      </c>
      <c r="C331">
        <v>1</v>
      </c>
    </row>
    <row r="332" spans="1:3" x14ac:dyDescent="0.25">
      <c r="A332" s="16">
        <v>1676</v>
      </c>
      <c r="B332">
        <v>968</v>
      </c>
      <c r="C332">
        <v>1</v>
      </c>
    </row>
    <row r="333" spans="1:3" x14ac:dyDescent="0.25">
      <c r="A333" s="16">
        <v>1677</v>
      </c>
      <c r="B333">
        <v>15035</v>
      </c>
      <c r="C333">
        <v>1</v>
      </c>
    </row>
    <row r="334" spans="1:3" x14ac:dyDescent="0.25">
      <c r="A334" s="16">
        <v>1678</v>
      </c>
      <c r="B334">
        <v>22997</v>
      </c>
      <c r="C334">
        <v>1</v>
      </c>
    </row>
    <row r="335" spans="1:3" x14ac:dyDescent="0.25">
      <c r="A335" s="16">
        <v>1679</v>
      </c>
      <c r="B335">
        <v>20265</v>
      </c>
      <c r="C335">
        <v>1</v>
      </c>
    </row>
    <row r="336" spans="1:3" x14ac:dyDescent="0.25">
      <c r="A336" s="16">
        <v>1680</v>
      </c>
      <c r="B336">
        <v>13472</v>
      </c>
      <c r="C336">
        <v>1</v>
      </c>
    </row>
    <row r="337" spans="1:3" x14ac:dyDescent="0.25">
      <c r="A337" s="16">
        <v>1681</v>
      </c>
      <c r="B337">
        <v>728376</v>
      </c>
      <c r="C337">
        <v>1</v>
      </c>
    </row>
    <row r="338" spans="1:3" x14ac:dyDescent="0.25">
      <c r="A338" s="16">
        <v>1682</v>
      </c>
      <c r="B338">
        <v>124394</v>
      </c>
      <c r="C338">
        <v>1</v>
      </c>
    </row>
    <row r="339" spans="1:3" x14ac:dyDescent="0.25">
      <c r="A339" s="16">
        <v>1683</v>
      </c>
      <c r="B339">
        <v>1925</v>
      </c>
      <c r="C339">
        <v>1</v>
      </c>
    </row>
    <row r="340" spans="1:3" x14ac:dyDescent="0.25">
      <c r="A340" s="16">
        <v>1684</v>
      </c>
      <c r="B340">
        <v>44536</v>
      </c>
      <c r="C340">
        <v>1</v>
      </c>
    </row>
    <row r="341" spans="1:3" x14ac:dyDescent="0.25">
      <c r="A341" s="16">
        <v>1685</v>
      </c>
      <c r="B341">
        <v>10351</v>
      </c>
      <c r="C341">
        <v>1</v>
      </c>
    </row>
    <row r="342" spans="1:3" x14ac:dyDescent="0.25">
      <c r="A342" s="16">
        <v>1686</v>
      </c>
      <c r="B342">
        <v>83</v>
      </c>
      <c r="C342">
        <v>1</v>
      </c>
    </row>
    <row r="343" spans="1:3" x14ac:dyDescent="0.25">
      <c r="A343" s="16">
        <v>1687</v>
      </c>
      <c r="B343">
        <v>3863</v>
      </c>
      <c r="C343">
        <v>1</v>
      </c>
    </row>
    <row r="344" spans="1:3" x14ac:dyDescent="0.25">
      <c r="A344" s="16">
        <v>1688</v>
      </c>
      <c r="B344">
        <v>2010</v>
      </c>
      <c r="C344">
        <v>1</v>
      </c>
    </row>
    <row r="345" spans="1:3" x14ac:dyDescent="0.25">
      <c r="A345" s="16">
        <v>1689</v>
      </c>
      <c r="B345">
        <v>2696</v>
      </c>
      <c r="C345">
        <v>1</v>
      </c>
    </row>
    <row r="346" spans="1:3" x14ac:dyDescent="0.25">
      <c r="A346" s="16">
        <v>1690</v>
      </c>
      <c r="B346">
        <v>42000</v>
      </c>
      <c r="C346">
        <v>1</v>
      </c>
    </row>
    <row r="347" spans="1:3" x14ac:dyDescent="0.25">
      <c r="A347" s="16">
        <v>1691</v>
      </c>
      <c r="B347">
        <v>23000</v>
      </c>
      <c r="C347">
        <v>1</v>
      </c>
    </row>
    <row r="348" spans="1:3" x14ac:dyDescent="0.25">
      <c r="A348" s="16">
        <v>1692</v>
      </c>
      <c r="B348">
        <v>43000</v>
      </c>
      <c r="C348">
        <v>1</v>
      </c>
    </row>
    <row r="349" spans="1:3" x14ac:dyDescent="0.25">
      <c r="A349" s="16">
        <v>1693</v>
      </c>
      <c r="B349">
        <v>300000</v>
      </c>
      <c r="C349">
        <v>1</v>
      </c>
    </row>
    <row r="350" spans="1:3" x14ac:dyDescent="0.25">
      <c r="A350" s="16">
        <v>1694</v>
      </c>
      <c r="B350">
        <v>2435</v>
      </c>
      <c r="C350">
        <v>1</v>
      </c>
    </row>
    <row r="351" spans="1:3" x14ac:dyDescent="0.25">
      <c r="A351" s="16">
        <v>1695</v>
      </c>
      <c r="B351">
        <v>9735</v>
      </c>
      <c r="C351">
        <v>1</v>
      </c>
    </row>
    <row r="352" spans="1:3" x14ac:dyDescent="0.25">
      <c r="A352" s="16">
        <v>1696</v>
      </c>
      <c r="B352">
        <v>6492</v>
      </c>
      <c r="C352">
        <v>1</v>
      </c>
    </row>
    <row r="353" spans="1:3" x14ac:dyDescent="0.25">
      <c r="A353" s="16">
        <v>1697</v>
      </c>
      <c r="B353">
        <v>10956</v>
      </c>
      <c r="C353">
        <v>1</v>
      </c>
    </row>
    <row r="354" spans="1:3" x14ac:dyDescent="0.25">
      <c r="A354" s="16">
        <v>1698</v>
      </c>
      <c r="B354">
        <v>17752</v>
      </c>
      <c r="C354">
        <v>1</v>
      </c>
    </row>
    <row r="355" spans="1:3" x14ac:dyDescent="0.25">
      <c r="A355" s="16">
        <v>1699</v>
      </c>
      <c r="B355">
        <v>10414</v>
      </c>
      <c r="C355">
        <v>1</v>
      </c>
    </row>
    <row r="356" spans="1:3" x14ac:dyDescent="0.25">
      <c r="A356" s="16">
        <v>1700</v>
      </c>
      <c r="B356">
        <v>10482</v>
      </c>
      <c r="C356">
        <v>1</v>
      </c>
    </row>
    <row r="357" spans="1:3" x14ac:dyDescent="0.25">
      <c r="A357" s="16">
        <v>1701</v>
      </c>
      <c r="B357">
        <v>43000</v>
      </c>
      <c r="C357">
        <v>1</v>
      </c>
    </row>
    <row r="358" spans="1:3" x14ac:dyDescent="0.25">
      <c r="A358" s="16">
        <v>1702</v>
      </c>
      <c r="B358">
        <v>44000</v>
      </c>
      <c r="C358">
        <v>1</v>
      </c>
    </row>
    <row r="359" spans="1:3" x14ac:dyDescent="0.25">
      <c r="A359" s="16">
        <v>1703</v>
      </c>
      <c r="B359">
        <v>98000</v>
      </c>
      <c r="C359">
        <v>1</v>
      </c>
    </row>
    <row r="360" spans="1:3" x14ac:dyDescent="0.25">
      <c r="A360" s="16">
        <v>1704</v>
      </c>
      <c r="B360">
        <v>6492</v>
      </c>
      <c r="C360">
        <v>1</v>
      </c>
    </row>
    <row r="361" spans="1:3" x14ac:dyDescent="0.25">
      <c r="A361" s="16">
        <v>1705</v>
      </c>
      <c r="B361">
        <v>46865</v>
      </c>
      <c r="C361">
        <v>1</v>
      </c>
    </row>
    <row r="362" spans="1:3" x14ac:dyDescent="0.25">
      <c r="A362" s="16">
        <v>1706</v>
      </c>
      <c r="B362">
        <v>60353</v>
      </c>
      <c r="C362">
        <v>1</v>
      </c>
    </row>
    <row r="363" spans="1:3" x14ac:dyDescent="0.25">
      <c r="A363" s="16">
        <v>1707</v>
      </c>
      <c r="B363">
        <v>2705</v>
      </c>
      <c r="C363">
        <v>1</v>
      </c>
    </row>
    <row r="364" spans="1:3" x14ac:dyDescent="0.25">
      <c r="A364" s="16">
        <v>1708</v>
      </c>
      <c r="B364">
        <v>36620</v>
      </c>
      <c r="C364">
        <v>1</v>
      </c>
    </row>
    <row r="365" spans="1:3" x14ac:dyDescent="0.25">
      <c r="A365" s="16">
        <v>1709</v>
      </c>
      <c r="B365">
        <v>11226</v>
      </c>
      <c r="C365">
        <v>1</v>
      </c>
    </row>
    <row r="366" spans="1:3" x14ac:dyDescent="0.25">
      <c r="A366" s="16">
        <v>1710</v>
      </c>
      <c r="B366">
        <v>15994</v>
      </c>
      <c r="C366">
        <v>1</v>
      </c>
    </row>
    <row r="367" spans="1:3" x14ac:dyDescent="0.25">
      <c r="A367" s="16">
        <v>1711</v>
      </c>
      <c r="B367">
        <v>16569</v>
      </c>
      <c r="C367">
        <v>1</v>
      </c>
    </row>
    <row r="368" spans="1:3" x14ac:dyDescent="0.25">
      <c r="A368" s="16">
        <v>1712</v>
      </c>
      <c r="B368">
        <v>1082</v>
      </c>
      <c r="C368">
        <v>1</v>
      </c>
    </row>
    <row r="369" spans="1:3" x14ac:dyDescent="0.25">
      <c r="A369" s="16">
        <v>1713</v>
      </c>
      <c r="B369">
        <v>42500</v>
      </c>
      <c r="C369">
        <v>1</v>
      </c>
    </row>
    <row r="370" spans="1:3" x14ac:dyDescent="0.25">
      <c r="A370" s="16">
        <v>1714</v>
      </c>
      <c r="B370">
        <v>4273584</v>
      </c>
      <c r="C370">
        <v>1</v>
      </c>
    </row>
    <row r="371" spans="1:3" x14ac:dyDescent="0.25">
      <c r="A371" s="16">
        <v>1715</v>
      </c>
      <c r="B371">
        <v>31994</v>
      </c>
      <c r="C371">
        <v>1</v>
      </c>
    </row>
    <row r="372" spans="1:3" x14ac:dyDescent="0.25">
      <c r="A372" s="16">
        <v>1716</v>
      </c>
      <c r="B372">
        <v>30235</v>
      </c>
      <c r="C372">
        <v>1</v>
      </c>
    </row>
    <row r="373" spans="1:3" x14ac:dyDescent="0.25">
      <c r="A373" s="16">
        <v>1717</v>
      </c>
      <c r="B373">
        <v>18151</v>
      </c>
      <c r="C373">
        <v>1</v>
      </c>
    </row>
    <row r="374" spans="1:3" x14ac:dyDescent="0.25">
      <c r="A374" s="16">
        <v>1718</v>
      </c>
      <c r="B374">
        <v>12477</v>
      </c>
      <c r="C374">
        <v>1</v>
      </c>
    </row>
    <row r="375" spans="1:3" x14ac:dyDescent="0.25">
      <c r="A375" s="16">
        <v>1719</v>
      </c>
      <c r="B375">
        <v>6796</v>
      </c>
      <c r="C375">
        <v>1</v>
      </c>
    </row>
    <row r="376" spans="1:3" x14ac:dyDescent="0.25">
      <c r="A376" s="16">
        <v>1720</v>
      </c>
      <c r="B376">
        <v>3627</v>
      </c>
      <c r="C376">
        <v>1</v>
      </c>
    </row>
    <row r="377" spans="1:3" x14ac:dyDescent="0.25">
      <c r="A377" s="16">
        <v>1721</v>
      </c>
      <c r="B377">
        <v>937</v>
      </c>
      <c r="C377">
        <v>1</v>
      </c>
    </row>
    <row r="378" spans="1:3" x14ac:dyDescent="0.25">
      <c r="A378" s="16">
        <v>1722</v>
      </c>
      <c r="B378">
        <v>1254</v>
      </c>
      <c r="C378">
        <v>1</v>
      </c>
    </row>
    <row r="379" spans="1:3" x14ac:dyDescent="0.25">
      <c r="A379" s="16">
        <v>1723</v>
      </c>
      <c r="B379">
        <v>55773</v>
      </c>
      <c r="C379">
        <v>1</v>
      </c>
    </row>
    <row r="380" spans="1:3" x14ac:dyDescent="0.25">
      <c r="A380" s="16">
        <v>1724</v>
      </c>
      <c r="B380">
        <v>8444</v>
      </c>
      <c r="C380">
        <v>1</v>
      </c>
    </row>
    <row r="381" spans="1:3" x14ac:dyDescent="0.25">
      <c r="A381" s="16">
        <v>1725</v>
      </c>
      <c r="B381">
        <v>27776</v>
      </c>
      <c r="C381">
        <v>1</v>
      </c>
    </row>
    <row r="382" spans="1:3" x14ac:dyDescent="0.25">
      <c r="A382" s="16">
        <v>1726</v>
      </c>
      <c r="B382">
        <v>4482</v>
      </c>
      <c r="C382">
        <v>1</v>
      </c>
    </row>
    <row r="383" spans="1:3" x14ac:dyDescent="0.25">
      <c r="A383" s="16">
        <v>1727</v>
      </c>
      <c r="B383">
        <v>3919</v>
      </c>
      <c r="C383">
        <v>1</v>
      </c>
    </row>
    <row r="384" spans="1:3" x14ac:dyDescent="0.25">
      <c r="A384" s="16">
        <v>1728</v>
      </c>
      <c r="B384">
        <v>33358</v>
      </c>
      <c r="C384">
        <v>1</v>
      </c>
    </row>
    <row r="385" spans="1:3" x14ac:dyDescent="0.25">
      <c r="A385" s="16">
        <v>1729</v>
      </c>
      <c r="B385">
        <v>3402</v>
      </c>
      <c r="C385">
        <v>1</v>
      </c>
    </row>
    <row r="386" spans="1:3" x14ac:dyDescent="0.25">
      <c r="A386" s="16">
        <v>1730</v>
      </c>
      <c r="B386">
        <v>5988</v>
      </c>
      <c r="C386">
        <v>1</v>
      </c>
    </row>
    <row r="387" spans="1:3" x14ac:dyDescent="0.25">
      <c r="A387" s="16">
        <v>1731</v>
      </c>
      <c r="B387">
        <v>1860932</v>
      </c>
      <c r="C387">
        <v>1</v>
      </c>
    </row>
    <row r="388" spans="1:3" x14ac:dyDescent="0.25">
      <c r="A388" s="16">
        <v>1732</v>
      </c>
      <c r="B388">
        <v>33129</v>
      </c>
      <c r="C388">
        <v>1</v>
      </c>
    </row>
    <row r="389" spans="1:3" x14ac:dyDescent="0.25">
      <c r="A389" s="16">
        <v>1733</v>
      </c>
      <c r="B389">
        <v>2053</v>
      </c>
      <c r="C389">
        <v>1</v>
      </c>
    </row>
    <row r="390" spans="1:3" x14ac:dyDescent="0.25">
      <c r="A390" s="16">
        <v>1734</v>
      </c>
      <c r="B390">
        <v>38188</v>
      </c>
      <c r="C390">
        <v>1</v>
      </c>
    </row>
    <row r="391" spans="1:3" x14ac:dyDescent="0.25">
      <c r="A391" s="16">
        <v>1735</v>
      </c>
      <c r="B391">
        <v>2191</v>
      </c>
      <c r="C391">
        <v>1</v>
      </c>
    </row>
    <row r="392" spans="1:3" x14ac:dyDescent="0.25">
      <c r="A392" s="16">
        <v>1736</v>
      </c>
      <c r="B392">
        <v>8323</v>
      </c>
      <c r="C392">
        <v>1</v>
      </c>
    </row>
    <row r="393" spans="1:3" x14ac:dyDescent="0.25">
      <c r="A393" s="16">
        <v>1737</v>
      </c>
      <c r="B393">
        <v>35912</v>
      </c>
      <c r="C393">
        <v>1</v>
      </c>
    </row>
    <row r="394" spans="1:3" x14ac:dyDescent="0.25">
      <c r="A394" s="16">
        <v>1738</v>
      </c>
      <c r="B394">
        <v>13893</v>
      </c>
      <c r="C394">
        <v>1</v>
      </c>
    </row>
    <row r="395" spans="1:3" x14ac:dyDescent="0.25">
      <c r="A395" s="16">
        <v>1739</v>
      </c>
      <c r="B395">
        <v>40352</v>
      </c>
      <c r="C395">
        <v>1</v>
      </c>
    </row>
    <row r="396" spans="1:3" x14ac:dyDescent="0.25">
      <c r="A396" s="16">
        <v>1740</v>
      </c>
      <c r="B396">
        <v>19868</v>
      </c>
      <c r="C396">
        <v>1</v>
      </c>
    </row>
    <row r="397" spans="1:3" x14ac:dyDescent="0.25">
      <c r="A397" s="16">
        <v>1741</v>
      </c>
      <c r="B397">
        <v>29036</v>
      </c>
      <c r="C397">
        <v>1</v>
      </c>
    </row>
    <row r="398" spans="1:3" x14ac:dyDescent="0.25">
      <c r="A398" s="16">
        <v>1742</v>
      </c>
      <c r="B398">
        <v>22634</v>
      </c>
      <c r="C398">
        <v>1</v>
      </c>
    </row>
    <row r="399" spans="1:3" x14ac:dyDescent="0.25">
      <c r="A399" s="16">
        <v>1743</v>
      </c>
      <c r="B399">
        <v>26481</v>
      </c>
      <c r="C399">
        <v>1</v>
      </c>
    </row>
    <row r="400" spans="1:3" x14ac:dyDescent="0.25">
      <c r="A400" s="16">
        <v>1744</v>
      </c>
      <c r="B400">
        <v>21126</v>
      </c>
      <c r="C400">
        <v>1</v>
      </c>
    </row>
    <row r="401" spans="1:3" x14ac:dyDescent="0.25">
      <c r="A401" s="16">
        <v>1745</v>
      </c>
      <c r="B401">
        <v>337747</v>
      </c>
      <c r="C401">
        <v>1</v>
      </c>
    </row>
    <row r="402" spans="1:3" x14ac:dyDescent="0.25">
      <c r="A402" s="16">
        <v>1746</v>
      </c>
      <c r="B402">
        <v>183360</v>
      </c>
      <c r="C402">
        <v>1</v>
      </c>
    </row>
    <row r="403" spans="1:3" x14ac:dyDescent="0.25">
      <c r="A403" s="16">
        <v>1747</v>
      </c>
      <c r="B403">
        <v>57505</v>
      </c>
      <c r="C403">
        <v>1</v>
      </c>
    </row>
    <row r="404" spans="1:3" x14ac:dyDescent="0.25">
      <c r="A404" s="16">
        <v>1748</v>
      </c>
      <c r="B404">
        <v>6712</v>
      </c>
      <c r="C404">
        <v>1</v>
      </c>
    </row>
    <row r="405" spans="1:3" x14ac:dyDescent="0.25">
      <c r="A405" s="16">
        <v>1749</v>
      </c>
      <c r="B405">
        <v>1351186</v>
      </c>
      <c r="C405">
        <v>1</v>
      </c>
    </row>
    <row r="406" spans="1:3" x14ac:dyDescent="0.25">
      <c r="A406" s="16">
        <v>1750</v>
      </c>
      <c r="B406">
        <v>133221</v>
      </c>
      <c r="C406">
        <v>1</v>
      </c>
    </row>
    <row r="407" spans="1:3" x14ac:dyDescent="0.25">
      <c r="A407" s="16">
        <v>1751</v>
      </c>
      <c r="B407">
        <v>138</v>
      </c>
      <c r="C407">
        <v>1</v>
      </c>
    </row>
    <row r="408" spans="1:3" x14ac:dyDescent="0.25">
      <c r="A408" s="16">
        <v>1752</v>
      </c>
      <c r="B408">
        <v>18872</v>
      </c>
      <c r="C408">
        <v>1</v>
      </c>
    </row>
    <row r="409" spans="1:3" x14ac:dyDescent="0.25">
      <c r="A409" s="16">
        <v>1753</v>
      </c>
      <c r="B409">
        <v>81610</v>
      </c>
      <c r="C409">
        <v>1</v>
      </c>
    </row>
    <row r="410" spans="1:3" x14ac:dyDescent="0.25">
      <c r="A410" s="16">
        <v>1754</v>
      </c>
      <c r="B410">
        <v>213296</v>
      </c>
      <c r="C410">
        <v>1</v>
      </c>
    </row>
    <row r="411" spans="1:3" x14ac:dyDescent="0.25">
      <c r="A411" s="16">
        <v>1755</v>
      </c>
      <c r="B411">
        <v>29394</v>
      </c>
      <c r="C411">
        <v>1</v>
      </c>
    </row>
    <row r="412" spans="1:3" x14ac:dyDescent="0.25">
      <c r="A412" s="16">
        <v>1756</v>
      </c>
      <c r="B412">
        <v>6731</v>
      </c>
      <c r="C412">
        <v>1</v>
      </c>
    </row>
    <row r="413" spans="1:3" x14ac:dyDescent="0.25">
      <c r="A413" s="16">
        <v>1757</v>
      </c>
      <c r="B413">
        <v>283049</v>
      </c>
      <c r="C413">
        <v>1</v>
      </c>
    </row>
    <row r="414" spans="1:3" x14ac:dyDescent="0.25">
      <c r="A414" s="16">
        <v>1758</v>
      </c>
      <c r="B414">
        <v>18242</v>
      </c>
      <c r="C414">
        <v>1</v>
      </c>
    </row>
    <row r="415" spans="1:3" x14ac:dyDescent="0.25">
      <c r="A415" s="16">
        <v>1759</v>
      </c>
      <c r="B415">
        <v>581403</v>
      </c>
      <c r="C415">
        <v>1</v>
      </c>
    </row>
    <row r="416" spans="1:3" x14ac:dyDescent="0.25">
      <c r="A416" s="16">
        <v>1760</v>
      </c>
      <c r="B416">
        <v>2304</v>
      </c>
      <c r="C416">
        <v>1</v>
      </c>
    </row>
    <row r="417" spans="1:3" x14ac:dyDescent="0.25">
      <c r="A417" s="16">
        <v>1761</v>
      </c>
      <c r="B417">
        <v>10557</v>
      </c>
      <c r="C417">
        <v>1</v>
      </c>
    </row>
    <row r="418" spans="1:3" x14ac:dyDescent="0.25">
      <c r="A418" s="16">
        <v>1762</v>
      </c>
      <c r="B418">
        <v>227279</v>
      </c>
      <c r="C418">
        <v>1</v>
      </c>
    </row>
    <row r="419" spans="1:3" x14ac:dyDescent="0.25">
      <c r="A419" s="16">
        <v>1763</v>
      </c>
      <c r="B419">
        <v>289</v>
      </c>
      <c r="C419">
        <v>1</v>
      </c>
    </row>
    <row r="420" spans="1:3" x14ac:dyDescent="0.25">
      <c r="A420" s="16">
        <v>1764</v>
      </c>
      <c r="B420">
        <v>21</v>
      </c>
      <c r="C420">
        <v>1</v>
      </c>
    </row>
    <row r="421" spans="1:3" x14ac:dyDescent="0.25">
      <c r="A421" s="16">
        <v>1765</v>
      </c>
      <c r="B421">
        <v>3286</v>
      </c>
      <c r="C421">
        <v>1</v>
      </c>
    </row>
    <row r="422" spans="1:3" x14ac:dyDescent="0.25">
      <c r="A422" s="16">
        <v>1766</v>
      </c>
      <c r="B422">
        <v>15925</v>
      </c>
      <c r="C422">
        <v>1</v>
      </c>
    </row>
    <row r="423" spans="1:3" x14ac:dyDescent="0.25">
      <c r="A423" s="16">
        <v>1767</v>
      </c>
      <c r="B423">
        <v>29579</v>
      </c>
      <c r="C423">
        <v>1</v>
      </c>
    </row>
    <row r="424" spans="1:3" x14ac:dyDescent="0.25">
      <c r="A424" s="16">
        <v>1768</v>
      </c>
      <c r="B424">
        <v>52054</v>
      </c>
      <c r="C424">
        <v>1</v>
      </c>
    </row>
    <row r="425" spans="1:3" x14ac:dyDescent="0.25">
      <c r="A425" s="16">
        <v>1769</v>
      </c>
      <c r="B425">
        <v>25633</v>
      </c>
      <c r="C425">
        <v>1</v>
      </c>
    </row>
    <row r="426" spans="1:3" x14ac:dyDescent="0.25">
      <c r="A426" s="16">
        <v>1770</v>
      </c>
      <c r="B426">
        <v>20949</v>
      </c>
      <c r="C426">
        <v>1</v>
      </c>
    </row>
    <row r="427" spans="1:3" x14ac:dyDescent="0.25">
      <c r="A427" s="16">
        <v>1771</v>
      </c>
      <c r="B427">
        <v>121157</v>
      </c>
      <c r="C427">
        <v>1</v>
      </c>
    </row>
    <row r="428" spans="1:3" x14ac:dyDescent="0.25">
      <c r="A428" s="16">
        <v>1772</v>
      </c>
      <c r="B428">
        <v>3511</v>
      </c>
      <c r="C428">
        <v>1</v>
      </c>
    </row>
    <row r="429" spans="1:3" x14ac:dyDescent="0.25">
      <c r="A429" s="16">
        <v>1773</v>
      </c>
      <c r="B429">
        <v>575</v>
      </c>
      <c r="C429">
        <v>1</v>
      </c>
    </row>
    <row r="430" spans="1:3" x14ac:dyDescent="0.25">
      <c r="A430" s="16">
        <v>1774</v>
      </c>
      <c r="B430">
        <v>42884</v>
      </c>
      <c r="C430">
        <v>1</v>
      </c>
    </row>
    <row r="431" spans="1:3" x14ac:dyDescent="0.25">
      <c r="A431" s="16">
        <v>1775</v>
      </c>
      <c r="B431">
        <v>3065</v>
      </c>
      <c r="C431">
        <v>1</v>
      </c>
    </row>
    <row r="432" spans="1:3" x14ac:dyDescent="0.25">
      <c r="A432" s="16">
        <v>1776</v>
      </c>
      <c r="B432">
        <v>16</v>
      </c>
      <c r="C432">
        <v>1</v>
      </c>
    </row>
    <row r="433" spans="1:3" x14ac:dyDescent="0.25">
      <c r="A433" s="16">
        <v>1777</v>
      </c>
      <c r="B433">
        <v>40805</v>
      </c>
      <c r="C433">
        <v>1</v>
      </c>
    </row>
    <row r="434" spans="1:3" x14ac:dyDescent="0.25">
      <c r="A434" s="16">
        <v>1778</v>
      </c>
      <c r="B434">
        <v>113426</v>
      </c>
      <c r="C434">
        <v>1</v>
      </c>
    </row>
    <row r="435" spans="1:3" x14ac:dyDescent="0.25">
      <c r="A435" s="16">
        <v>1779</v>
      </c>
      <c r="B435">
        <v>15054</v>
      </c>
      <c r="C435">
        <v>1</v>
      </c>
    </row>
    <row r="436" spans="1:3" x14ac:dyDescent="0.25">
      <c r="A436" s="16">
        <v>1780</v>
      </c>
      <c r="B436">
        <v>429</v>
      </c>
      <c r="C436">
        <v>1</v>
      </c>
    </row>
    <row r="437" spans="1:3" x14ac:dyDescent="0.25">
      <c r="A437" s="16">
        <v>1781</v>
      </c>
      <c r="B437">
        <v>19987</v>
      </c>
      <c r="C437">
        <v>1</v>
      </c>
    </row>
    <row r="438" spans="1:3" x14ac:dyDescent="0.25">
      <c r="A438" s="16">
        <v>1782</v>
      </c>
      <c r="B438">
        <v>22572</v>
      </c>
      <c r="C438">
        <v>1</v>
      </c>
    </row>
    <row r="439" spans="1:3" x14ac:dyDescent="0.25">
      <c r="A439" s="16">
        <v>1783</v>
      </c>
      <c r="B439">
        <v>9313</v>
      </c>
      <c r="C439">
        <v>1</v>
      </c>
    </row>
    <row r="440" spans="1:3" x14ac:dyDescent="0.25">
      <c r="A440" s="16">
        <v>1784</v>
      </c>
      <c r="B440">
        <v>38288</v>
      </c>
      <c r="C440">
        <v>1</v>
      </c>
    </row>
    <row r="441" spans="1:3" x14ac:dyDescent="0.25">
      <c r="A441" s="16">
        <v>1785</v>
      </c>
      <c r="B441">
        <v>68051</v>
      </c>
      <c r="C441">
        <v>1</v>
      </c>
    </row>
    <row r="442" spans="1:3" x14ac:dyDescent="0.25">
      <c r="A442" s="16">
        <v>1786</v>
      </c>
      <c r="B442">
        <v>2818</v>
      </c>
      <c r="C442">
        <v>1</v>
      </c>
    </row>
    <row r="443" spans="1:3" x14ac:dyDescent="0.25">
      <c r="A443" s="16">
        <v>1787</v>
      </c>
      <c r="B443">
        <v>12226</v>
      </c>
      <c r="C443">
        <v>1</v>
      </c>
    </row>
    <row r="444" spans="1:3" x14ac:dyDescent="0.25">
      <c r="A444" s="16">
        <v>1788</v>
      </c>
      <c r="B444">
        <v>64804</v>
      </c>
      <c r="C444">
        <v>1</v>
      </c>
    </row>
    <row r="445" spans="1:3" x14ac:dyDescent="0.25">
      <c r="A445" s="16">
        <v>1789</v>
      </c>
      <c r="B445">
        <v>15254</v>
      </c>
      <c r="C445">
        <v>1</v>
      </c>
    </row>
    <row r="446" spans="1:3" x14ac:dyDescent="0.25">
      <c r="A446" s="16">
        <v>1790</v>
      </c>
      <c r="B446">
        <v>119763</v>
      </c>
      <c r="C446">
        <v>1</v>
      </c>
    </row>
    <row r="447" spans="1:3" x14ac:dyDescent="0.25">
      <c r="A447" s="16">
        <v>1791</v>
      </c>
      <c r="B447">
        <v>119053</v>
      </c>
      <c r="C447">
        <v>1</v>
      </c>
    </row>
    <row r="448" spans="1:3" x14ac:dyDescent="0.25">
      <c r="A448" s="16">
        <v>1792</v>
      </c>
      <c r="B448">
        <v>21000</v>
      </c>
      <c r="C448">
        <v>1</v>
      </c>
    </row>
    <row r="449" spans="1:3" x14ac:dyDescent="0.25">
      <c r="A449" s="16">
        <v>1793</v>
      </c>
      <c r="B449">
        <v>187</v>
      </c>
      <c r="C449">
        <v>1</v>
      </c>
    </row>
    <row r="450" spans="1:3" x14ac:dyDescent="0.25">
      <c r="A450" s="16">
        <v>1794</v>
      </c>
      <c r="B450">
        <v>53000</v>
      </c>
      <c r="C450">
        <v>1</v>
      </c>
    </row>
    <row r="451" spans="1:3" x14ac:dyDescent="0.25">
      <c r="A451" s="16">
        <v>1795</v>
      </c>
      <c r="B451">
        <v>13842</v>
      </c>
      <c r="C451">
        <v>1</v>
      </c>
    </row>
    <row r="452" spans="1:3" x14ac:dyDescent="0.25">
      <c r="A452" s="16">
        <v>1796</v>
      </c>
      <c r="B452">
        <v>10058</v>
      </c>
      <c r="C452">
        <v>1</v>
      </c>
    </row>
    <row r="453" spans="1:3" x14ac:dyDescent="0.25">
      <c r="A453" s="16">
        <v>1797</v>
      </c>
      <c r="B453">
        <v>127435</v>
      </c>
      <c r="C453">
        <v>1</v>
      </c>
    </row>
    <row r="454" spans="1:3" x14ac:dyDescent="0.25">
      <c r="A454" s="16">
        <v>1798</v>
      </c>
      <c r="B454">
        <v>2049</v>
      </c>
      <c r="C454">
        <v>1</v>
      </c>
    </row>
    <row r="455" spans="1:3" x14ac:dyDescent="0.25">
      <c r="A455" s="16">
        <v>1799</v>
      </c>
      <c r="B455">
        <v>8689</v>
      </c>
      <c r="C455">
        <v>1</v>
      </c>
    </row>
    <row r="456" spans="1:3" x14ac:dyDescent="0.25">
      <c r="A456" s="16">
        <v>1800</v>
      </c>
      <c r="B456">
        <v>38993</v>
      </c>
      <c r="C456">
        <v>1</v>
      </c>
    </row>
    <row r="457" spans="1:3" x14ac:dyDescent="0.25">
      <c r="A457" s="16">
        <v>1801</v>
      </c>
      <c r="B457">
        <v>2815</v>
      </c>
      <c r="C457">
        <v>1</v>
      </c>
    </row>
    <row r="458" spans="1:3" x14ac:dyDescent="0.25">
      <c r="A458" s="16">
        <v>1802</v>
      </c>
      <c r="B458">
        <v>78084</v>
      </c>
      <c r="C458">
        <v>1</v>
      </c>
    </row>
    <row r="459" spans="1:3" x14ac:dyDescent="0.25">
      <c r="A459" s="16">
        <v>1803</v>
      </c>
      <c r="B459">
        <v>9652</v>
      </c>
      <c r="C459">
        <v>1</v>
      </c>
    </row>
    <row r="460" spans="1:3" x14ac:dyDescent="0.25">
      <c r="A460" s="16">
        <v>1804</v>
      </c>
      <c r="B460">
        <v>10755</v>
      </c>
      <c r="C460">
        <v>1</v>
      </c>
    </row>
    <row r="461" spans="1:3" x14ac:dyDescent="0.25">
      <c r="A461" s="16">
        <v>1805</v>
      </c>
      <c r="B461">
        <v>177</v>
      </c>
      <c r="C461">
        <v>1</v>
      </c>
    </row>
    <row r="462" spans="1:3" x14ac:dyDescent="0.25">
      <c r="A462" s="16">
        <v>1806</v>
      </c>
      <c r="B462">
        <v>10144</v>
      </c>
      <c r="C462">
        <v>1</v>
      </c>
    </row>
    <row r="463" spans="1:3" x14ac:dyDescent="0.25">
      <c r="A463" s="16">
        <v>1807</v>
      </c>
      <c r="B463">
        <v>3043</v>
      </c>
      <c r="C463">
        <v>1</v>
      </c>
    </row>
    <row r="464" spans="1:3" x14ac:dyDescent="0.25">
      <c r="A464" s="16">
        <v>1808</v>
      </c>
      <c r="B464">
        <v>18163</v>
      </c>
      <c r="C464">
        <v>1</v>
      </c>
    </row>
    <row r="465" spans="1:3" x14ac:dyDescent="0.25">
      <c r="A465" s="16">
        <v>1809</v>
      </c>
      <c r="B465">
        <v>7306</v>
      </c>
      <c r="C465">
        <v>1</v>
      </c>
    </row>
    <row r="466" spans="1:3" x14ac:dyDescent="0.25">
      <c r="A466" s="16">
        <v>1810</v>
      </c>
      <c r="B466">
        <v>162148</v>
      </c>
      <c r="C466">
        <v>1</v>
      </c>
    </row>
    <row r="467" spans="1:3" x14ac:dyDescent="0.25">
      <c r="A467" s="16">
        <v>1811</v>
      </c>
      <c r="B467">
        <v>5714</v>
      </c>
      <c r="C467">
        <v>1</v>
      </c>
    </row>
    <row r="468" spans="1:3" x14ac:dyDescent="0.25">
      <c r="A468" s="16">
        <v>1812</v>
      </c>
      <c r="B468">
        <v>63862</v>
      </c>
      <c r="C468">
        <v>1</v>
      </c>
    </row>
    <row r="469" spans="1:3" x14ac:dyDescent="0.25">
      <c r="A469" s="16">
        <v>1813</v>
      </c>
      <c r="B469">
        <v>18185</v>
      </c>
      <c r="C469">
        <v>1</v>
      </c>
    </row>
    <row r="470" spans="1:3" x14ac:dyDescent="0.25">
      <c r="A470" s="16">
        <v>1814</v>
      </c>
      <c r="B470">
        <v>1086</v>
      </c>
      <c r="C470">
        <v>1</v>
      </c>
    </row>
    <row r="471" spans="1:3" x14ac:dyDescent="0.25">
      <c r="A471" s="16">
        <v>1815</v>
      </c>
      <c r="B471">
        <v>7338</v>
      </c>
      <c r="C471">
        <v>1</v>
      </c>
    </row>
    <row r="472" spans="1:3" x14ac:dyDescent="0.25">
      <c r="A472" s="16">
        <v>1816</v>
      </c>
      <c r="B472">
        <v>6147</v>
      </c>
      <c r="C472">
        <v>1</v>
      </c>
    </row>
    <row r="473" spans="1:3" x14ac:dyDescent="0.25">
      <c r="A473" s="16">
        <v>1817</v>
      </c>
      <c r="B473">
        <v>21180</v>
      </c>
      <c r="C473">
        <v>1</v>
      </c>
    </row>
    <row r="474" spans="1:3" x14ac:dyDescent="0.25">
      <c r="A474" s="16">
        <v>1818</v>
      </c>
      <c r="B474">
        <v>14068</v>
      </c>
      <c r="C474">
        <v>1</v>
      </c>
    </row>
    <row r="475" spans="1:3" x14ac:dyDescent="0.25">
      <c r="A475" s="16">
        <v>1819</v>
      </c>
      <c r="B475">
        <v>8992</v>
      </c>
      <c r="C475">
        <v>1</v>
      </c>
    </row>
    <row r="476" spans="1:3" x14ac:dyDescent="0.25">
      <c r="A476" s="16">
        <v>1820</v>
      </c>
      <c r="B476">
        <v>3401</v>
      </c>
      <c r="C476">
        <v>1</v>
      </c>
    </row>
    <row r="477" spans="1:3" x14ac:dyDescent="0.25">
      <c r="A477" s="16">
        <v>1821</v>
      </c>
      <c r="B477">
        <v>4146</v>
      </c>
      <c r="C477">
        <v>1</v>
      </c>
    </row>
    <row r="478" spans="1:3" x14ac:dyDescent="0.25">
      <c r="A478" s="16">
        <v>1822</v>
      </c>
      <c r="B478">
        <v>23714</v>
      </c>
      <c r="C478">
        <v>1</v>
      </c>
    </row>
    <row r="479" spans="1:3" x14ac:dyDescent="0.25">
      <c r="A479" s="16">
        <v>1823</v>
      </c>
      <c r="B479">
        <v>1937</v>
      </c>
      <c r="C479">
        <v>1</v>
      </c>
    </row>
    <row r="480" spans="1:3" x14ac:dyDescent="0.25">
      <c r="A480" s="16">
        <v>1824</v>
      </c>
      <c r="B480">
        <v>15996</v>
      </c>
      <c r="C480">
        <v>1</v>
      </c>
    </row>
    <row r="481" spans="1:3" x14ac:dyDescent="0.25">
      <c r="A481" s="16">
        <v>1825</v>
      </c>
      <c r="B481">
        <v>33</v>
      </c>
      <c r="C481">
        <v>1</v>
      </c>
    </row>
    <row r="482" spans="1:3" x14ac:dyDescent="0.25">
      <c r="A482" s="16">
        <v>1826</v>
      </c>
      <c r="B482">
        <v>6199</v>
      </c>
      <c r="C482">
        <v>1</v>
      </c>
    </row>
    <row r="483" spans="1:3" x14ac:dyDescent="0.25">
      <c r="A483" s="16">
        <v>1827</v>
      </c>
      <c r="B483">
        <v>1578</v>
      </c>
      <c r="C483">
        <v>1</v>
      </c>
    </row>
    <row r="484" spans="1:3" x14ac:dyDescent="0.25">
      <c r="A484" s="16">
        <v>1828</v>
      </c>
      <c r="B484">
        <v>19499</v>
      </c>
      <c r="C484">
        <v>1</v>
      </c>
    </row>
    <row r="485" spans="1:3" x14ac:dyDescent="0.25">
      <c r="A485" s="16">
        <v>1829</v>
      </c>
      <c r="B485">
        <v>6053</v>
      </c>
      <c r="C485">
        <v>1</v>
      </c>
    </row>
    <row r="486" spans="1:3" x14ac:dyDescent="0.25">
      <c r="A486" s="16">
        <v>1830</v>
      </c>
      <c r="B486">
        <v>13976</v>
      </c>
      <c r="C486">
        <v>1</v>
      </c>
    </row>
    <row r="487" spans="1:3" x14ac:dyDescent="0.25">
      <c r="A487" s="16">
        <v>1831</v>
      </c>
      <c r="B487">
        <v>6177</v>
      </c>
      <c r="C487">
        <v>1</v>
      </c>
    </row>
    <row r="488" spans="1:3" x14ac:dyDescent="0.25">
      <c r="A488" s="16">
        <v>1832</v>
      </c>
      <c r="B488">
        <v>32796</v>
      </c>
      <c r="C488">
        <v>1</v>
      </c>
    </row>
    <row r="489" spans="1:3" x14ac:dyDescent="0.25">
      <c r="A489" s="16">
        <v>1833</v>
      </c>
      <c r="B489">
        <v>33146</v>
      </c>
      <c r="C489">
        <v>1</v>
      </c>
    </row>
    <row r="490" spans="1:3" x14ac:dyDescent="0.25">
      <c r="A490" s="16">
        <v>1834</v>
      </c>
      <c r="B490">
        <v>6394</v>
      </c>
      <c r="C490">
        <v>1</v>
      </c>
    </row>
    <row r="491" spans="1:3" x14ac:dyDescent="0.25">
      <c r="A491" s="16">
        <v>1835</v>
      </c>
      <c r="B491">
        <v>33850</v>
      </c>
      <c r="C491">
        <v>1</v>
      </c>
    </row>
    <row r="492" spans="1:3" x14ac:dyDescent="0.25">
      <c r="A492" s="16">
        <v>1836</v>
      </c>
      <c r="B492">
        <v>10521</v>
      </c>
      <c r="C492">
        <v>1</v>
      </c>
    </row>
    <row r="493" spans="1:3" x14ac:dyDescent="0.25">
      <c r="A493" s="16">
        <v>1837</v>
      </c>
      <c r="B493">
        <v>145000</v>
      </c>
      <c r="C493">
        <v>1</v>
      </c>
    </row>
    <row r="494" spans="1:3" x14ac:dyDescent="0.25">
      <c r="A494" s="16">
        <v>1838</v>
      </c>
      <c r="B494">
        <v>19633</v>
      </c>
      <c r="C494">
        <v>1</v>
      </c>
    </row>
    <row r="495" spans="1:3" x14ac:dyDescent="0.25">
      <c r="A495" s="16">
        <v>1839</v>
      </c>
      <c r="B495">
        <v>25294</v>
      </c>
      <c r="C495">
        <v>1</v>
      </c>
    </row>
    <row r="496" spans="1:3" x14ac:dyDescent="0.25">
      <c r="A496" s="16">
        <v>1840</v>
      </c>
      <c r="B496">
        <v>2925</v>
      </c>
      <c r="C496">
        <v>1</v>
      </c>
    </row>
    <row r="497" spans="1:3" x14ac:dyDescent="0.25">
      <c r="A497" s="16">
        <v>1841</v>
      </c>
      <c r="B497">
        <v>2581</v>
      </c>
      <c r="C497">
        <v>1</v>
      </c>
    </row>
    <row r="498" spans="1:3" x14ac:dyDescent="0.25">
      <c r="A498" s="16">
        <v>1842</v>
      </c>
      <c r="B498">
        <v>888</v>
      </c>
      <c r="C498">
        <v>1</v>
      </c>
    </row>
    <row r="499" spans="1:3" x14ac:dyDescent="0.25">
      <c r="A499" s="16">
        <v>1843</v>
      </c>
      <c r="B499">
        <v>2927</v>
      </c>
      <c r="C499">
        <v>1</v>
      </c>
    </row>
    <row r="500" spans="1:3" x14ac:dyDescent="0.25">
      <c r="A500" s="16">
        <v>1844</v>
      </c>
      <c r="B500">
        <v>17121</v>
      </c>
      <c r="C500">
        <v>1</v>
      </c>
    </row>
    <row r="501" spans="1:3" x14ac:dyDescent="0.25">
      <c r="A501" s="16">
        <v>1845</v>
      </c>
      <c r="B501">
        <v>6583</v>
      </c>
      <c r="C501">
        <v>1</v>
      </c>
    </row>
    <row r="502" spans="1:3" x14ac:dyDescent="0.25">
      <c r="A502" s="16">
        <v>1846</v>
      </c>
      <c r="B502">
        <v>22231</v>
      </c>
      <c r="C502">
        <v>1</v>
      </c>
    </row>
    <row r="503" spans="1:3" x14ac:dyDescent="0.25">
      <c r="A503" s="16">
        <v>1847</v>
      </c>
      <c r="B503">
        <v>43130</v>
      </c>
      <c r="C503">
        <v>1</v>
      </c>
    </row>
    <row r="504" spans="1:3" x14ac:dyDescent="0.25">
      <c r="A504" s="16">
        <v>1848</v>
      </c>
      <c r="B504">
        <v>11738</v>
      </c>
      <c r="C504">
        <v>1</v>
      </c>
    </row>
    <row r="505" spans="1:3" x14ac:dyDescent="0.25">
      <c r="A505" s="16">
        <v>1849</v>
      </c>
      <c r="B505">
        <v>7187</v>
      </c>
      <c r="C505">
        <v>1</v>
      </c>
    </row>
    <row r="506" spans="1:3" x14ac:dyDescent="0.25">
      <c r="A506" s="16">
        <v>1850</v>
      </c>
      <c r="B506">
        <v>4148</v>
      </c>
      <c r="C506">
        <v>1</v>
      </c>
    </row>
    <row r="507" spans="1:3" x14ac:dyDescent="0.25">
      <c r="A507" s="16">
        <v>1851</v>
      </c>
      <c r="B507">
        <v>947</v>
      </c>
      <c r="C507">
        <v>1</v>
      </c>
    </row>
    <row r="508" spans="1:3" x14ac:dyDescent="0.25">
      <c r="A508" s="16">
        <v>1852</v>
      </c>
      <c r="B508">
        <v>9999</v>
      </c>
      <c r="C508">
        <v>1</v>
      </c>
    </row>
    <row r="509" spans="1:3" x14ac:dyDescent="0.25">
      <c r="A509" s="16">
        <v>1853</v>
      </c>
      <c r="B509">
        <v>597</v>
      </c>
      <c r="C509">
        <v>1</v>
      </c>
    </row>
    <row r="510" spans="1:3" x14ac:dyDescent="0.25">
      <c r="A510" s="16">
        <v>1854</v>
      </c>
      <c r="B510">
        <v>21023</v>
      </c>
      <c r="C510">
        <v>1</v>
      </c>
    </row>
    <row r="511" spans="1:3" x14ac:dyDescent="0.25">
      <c r="A511" s="16">
        <v>1855</v>
      </c>
      <c r="B511">
        <v>1091</v>
      </c>
      <c r="C511">
        <v>1</v>
      </c>
    </row>
    <row r="512" spans="1:3" x14ac:dyDescent="0.25">
      <c r="A512" s="16">
        <v>1856</v>
      </c>
      <c r="B512">
        <v>13587</v>
      </c>
      <c r="C512">
        <v>1</v>
      </c>
    </row>
    <row r="513" spans="1:3" x14ac:dyDescent="0.25">
      <c r="A513" s="16">
        <v>1857</v>
      </c>
      <c r="B513">
        <v>3109</v>
      </c>
      <c r="C513">
        <v>1</v>
      </c>
    </row>
    <row r="514" spans="1:3" x14ac:dyDescent="0.25">
      <c r="A514" s="16">
        <v>1858</v>
      </c>
      <c r="B514">
        <v>5496</v>
      </c>
      <c r="C514">
        <v>1</v>
      </c>
    </row>
    <row r="515" spans="1:3" x14ac:dyDescent="0.25">
      <c r="A515" s="16">
        <v>1859</v>
      </c>
      <c r="B515">
        <v>1201</v>
      </c>
      <c r="C515">
        <v>1</v>
      </c>
    </row>
    <row r="516" spans="1:3" x14ac:dyDescent="0.25">
      <c r="A516" s="16">
        <v>1860</v>
      </c>
      <c r="B516">
        <v>1970</v>
      </c>
      <c r="C516">
        <v>1</v>
      </c>
    </row>
    <row r="517" spans="1:3" x14ac:dyDescent="0.25">
      <c r="A517" s="16">
        <v>1861</v>
      </c>
      <c r="B517">
        <v>8018</v>
      </c>
      <c r="C517">
        <v>1</v>
      </c>
    </row>
    <row r="518" spans="1:3" x14ac:dyDescent="0.25">
      <c r="A518" s="16">
        <v>1862</v>
      </c>
      <c r="B518">
        <v>17120</v>
      </c>
      <c r="C518">
        <v>1</v>
      </c>
    </row>
    <row r="519" spans="1:3" x14ac:dyDescent="0.25">
      <c r="A519" s="16">
        <v>1863</v>
      </c>
      <c r="B519">
        <v>14791</v>
      </c>
      <c r="C519">
        <v>1</v>
      </c>
    </row>
    <row r="520" spans="1:3" x14ac:dyDescent="0.25">
      <c r="A520" s="16">
        <v>1864</v>
      </c>
      <c r="B520">
        <v>14589</v>
      </c>
      <c r="C520">
        <v>1</v>
      </c>
    </row>
    <row r="521" spans="1:3" x14ac:dyDescent="0.25">
      <c r="A521" s="16">
        <v>1865</v>
      </c>
      <c r="B521">
        <v>37225</v>
      </c>
      <c r="C521">
        <v>1</v>
      </c>
    </row>
    <row r="522" spans="1:3" x14ac:dyDescent="0.25">
      <c r="A522" s="16">
        <v>1866</v>
      </c>
      <c r="B522">
        <v>921</v>
      </c>
      <c r="C522">
        <v>1</v>
      </c>
    </row>
    <row r="523" spans="1:3" x14ac:dyDescent="0.25">
      <c r="A523" s="16">
        <v>1867</v>
      </c>
      <c r="B523">
        <v>275477</v>
      </c>
      <c r="C523">
        <v>1</v>
      </c>
    </row>
    <row r="524" spans="1:3" x14ac:dyDescent="0.25">
      <c r="A524" s="16">
        <v>1868</v>
      </c>
      <c r="B524">
        <v>3090</v>
      </c>
      <c r="C524">
        <v>1</v>
      </c>
    </row>
    <row r="525" spans="1:3" x14ac:dyDescent="0.25">
      <c r="A525" s="16">
        <v>1869</v>
      </c>
      <c r="B525">
        <v>905</v>
      </c>
      <c r="C525">
        <v>1</v>
      </c>
    </row>
    <row r="526" spans="1:3" x14ac:dyDescent="0.25">
      <c r="A526" s="16">
        <v>1870</v>
      </c>
      <c r="B526">
        <v>3873</v>
      </c>
      <c r="C526">
        <v>1</v>
      </c>
    </row>
    <row r="527" spans="1:3" x14ac:dyDescent="0.25">
      <c r="A527" s="16">
        <v>1871</v>
      </c>
      <c r="B527">
        <v>6845</v>
      </c>
      <c r="C527">
        <v>1</v>
      </c>
    </row>
    <row r="528" spans="1:3" x14ac:dyDescent="0.25">
      <c r="A528" s="16">
        <v>1872</v>
      </c>
      <c r="B528">
        <v>1025</v>
      </c>
      <c r="C528">
        <v>1</v>
      </c>
    </row>
    <row r="529" spans="1:3" x14ac:dyDescent="0.25">
      <c r="A529" s="16">
        <v>1873</v>
      </c>
      <c r="B529">
        <v>17338</v>
      </c>
      <c r="C529">
        <v>1</v>
      </c>
    </row>
    <row r="530" spans="1:3" x14ac:dyDescent="0.25">
      <c r="A530" s="16">
        <v>1874</v>
      </c>
      <c r="B530">
        <v>9359</v>
      </c>
      <c r="C530">
        <v>1</v>
      </c>
    </row>
    <row r="531" spans="1:3" x14ac:dyDescent="0.25">
      <c r="A531" s="16">
        <v>1875</v>
      </c>
      <c r="B531">
        <v>521509</v>
      </c>
      <c r="C531">
        <v>1</v>
      </c>
    </row>
    <row r="532" spans="1:3" x14ac:dyDescent="0.25">
      <c r="A532" s="16">
        <v>1876</v>
      </c>
      <c r="B532">
        <v>19189</v>
      </c>
      <c r="C532">
        <v>1</v>
      </c>
    </row>
    <row r="533" spans="1:3" x14ac:dyDescent="0.25">
      <c r="A533" s="16">
        <v>1877</v>
      </c>
      <c r="B533">
        <v>1596410</v>
      </c>
      <c r="C533">
        <v>1</v>
      </c>
    </row>
    <row r="534" spans="1:3" x14ac:dyDescent="0.25">
      <c r="A534" s="16">
        <v>1878</v>
      </c>
      <c r="B534">
        <v>2641</v>
      </c>
      <c r="C534">
        <v>1</v>
      </c>
    </row>
    <row r="535" spans="1:3" x14ac:dyDescent="0.25">
      <c r="A535" s="16">
        <v>1879</v>
      </c>
      <c r="B535">
        <v>4569</v>
      </c>
      <c r="C535">
        <v>1</v>
      </c>
    </row>
    <row r="536" spans="1:3" x14ac:dyDescent="0.25">
      <c r="A536" s="16">
        <v>1880</v>
      </c>
      <c r="B536">
        <v>116003</v>
      </c>
      <c r="C536">
        <v>1</v>
      </c>
    </row>
    <row r="537" spans="1:3" x14ac:dyDescent="0.25">
      <c r="A537" s="16">
        <v>1881</v>
      </c>
      <c r="B537">
        <v>39674</v>
      </c>
      <c r="C537">
        <v>1</v>
      </c>
    </row>
    <row r="538" spans="1:3" x14ac:dyDescent="0.25">
      <c r="A538" s="16">
        <v>1882</v>
      </c>
      <c r="B538">
        <v>6240</v>
      </c>
      <c r="C538">
        <v>1</v>
      </c>
    </row>
    <row r="539" spans="1:3" x14ac:dyDescent="0.25">
      <c r="A539" s="16">
        <v>1883</v>
      </c>
      <c r="B539">
        <v>867289</v>
      </c>
      <c r="C539">
        <v>1</v>
      </c>
    </row>
    <row r="540" spans="1:3" x14ac:dyDescent="0.25">
      <c r="A540" s="16">
        <v>1884</v>
      </c>
      <c r="B540">
        <v>1724112</v>
      </c>
      <c r="C540">
        <v>1</v>
      </c>
    </row>
    <row r="541" spans="1:3" x14ac:dyDescent="0.25">
      <c r="A541" s="16">
        <v>1885</v>
      </c>
      <c r="B541">
        <v>7031</v>
      </c>
      <c r="C541">
        <v>1</v>
      </c>
    </row>
    <row r="542" spans="1:3" x14ac:dyDescent="0.25">
      <c r="A542" s="16">
        <v>1886</v>
      </c>
      <c r="B542">
        <v>460</v>
      </c>
      <c r="C542">
        <v>1</v>
      </c>
    </row>
    <row r="543" spans="1:3" x14ac:dyDescent="0.25">
      <c r="A543" s="16">
        <v>1887</v>
      </c>
      <c r="B543">
        <v>4219</v>
      </c>
      <c r="C543">
        <v>1</v>
      </c>
    </row>
    <row r="544" spans="1:3" x14ac:dyDescent="0.25">
      <c r="A544" s="16">
        <v>1888</v>
      </c>
      <c r="B544">
        <v>1545</v>
      </c>
      <c r="C544">
        <v>1</v>
      </c>
    </row>
    <row r="545" spans="1:3" x14ac:dyDescent="0.25">
      <c r="A545" s="16">
        <v>1889</v>
      </c>
      <c r="B545">
        <v>5643</v>
      </c>
      <c r="C545">
        <v>1</v>
      </c>
    </row>
    <row r="546" spans="1:3" x14ac:dyDescent="0.25">
      <c r="A546" s="16">
        <v>1890</v>
      </c>
      <c r="B546">
        <v>13180</v>
      </c>
      <c r="C546">
        <v>1</v>
      </c>
    </row>
    <row r="547" spans="1:3" x14ac:dyDescent="0.25">
      <c r="A547" s="16">
        <v>1891</v>
      </c>
      <c r="B547">
        <v>19716</v>
      </c>
      <c r="C547">
        <v>1</v>
      </c>
    </row>
    <row r="548" spans="1:3" x14ac:dyDescent="0.25">
      <c r="A548" s="16">
        <v>1892</v>
      </c>
      <c r="B548">
        <v>22616</v>
      </c>
      <c r="C548">
        <v>1</v>
      </c>
    </row>
    <row r="549" spans="1:3" x14ac:dyDescent="0.25">
      <c r="A549" s="16">
        <v>1893</v>
      </c>
      <c r="B549">
        <v>17328</v>
      </c>
      <c r="C549">
        <v>1</v>
      </c>
    </row>
    <row r="550" spans="1:3" x14ac:dyDescent="0.25">
      <c r="A550" s="16">
        <v>1894</v>
      </c>
      <c r="B550">
        <v>16726</v>
      </c>
      <c r="C550">
        <v>1</v>
      </c>
    </row>
    <row r="551" spans="1:3" x14ac:dyDescent="0.25">
      <c r="A551" s="16">
        <v>1895</v>
      </c>
      <c r="B551">
        <v>14011</v>
      </c>
      <c r="C551">
        <v>1</v>
      </c>
    </row>
    <row r="552" spans="1:3" x14ac:dyDescent="0.25">
      <c r="A552" s="16">
        <v>1896</v>
      </c>
      <c r="B552">
        <v>39849</v>
      </c>
      <c r="C552">
        <v>1</v>
      </c>
    </row>
    <row r="553" spans="1:3" x14ac:dyDescent="0.25">
      <c r="A553" s="16">
        <v>1897</v>
      </c>
      <c r="B553">
        <v>64072</v>
      </c>
      <c r="C553">
        <v>1</v>
      </c>
    </row>
    <row r="554" spans="1:3" x14ac:dyDescent="0.25">
      <c r="A554" s="16">
        <v>1898</v>
      </c>
      <c r="B554">
        <v>10509</v>
      </c>
      <c r="C554">
        <v>1</v>
      </c>
    </row>
    <row r="555" spans="1:3" x14ac:dyDescent="0.25">
      <c r="A555" s="16">
        <v>1899</v>
      </c>
      <c r="B555">
        <v>18764</v>
      </c>
      <c r="C555">
        <v>1</v>
      </c>
    </row>
    <row r="556" spans="1:3" x14ac:dyDescent="0.25">
      <c r="A556" s="16">
        <v>1900</v>
      </c>
      <c r="B556">
        <v>6683</v>
      </c>
      <c r="C556">
        <v>1</v>
      </c>
    </row>
    <row r="557" spans="1:3" x14ac:dyDescent="0.25">
      <c r="A557" s="16">
        <v>1901</v>
      </c>
      <c r="B557">
        <v>9505</v>
      </c>
      <c r="C557">
        <v>1</v>
      </c>
    </row>
    <row r="558" spans="1:3" x14ac:dyDescent="0.25">
      <c r="A558" s="16">
        <v>1902</v>
      </c>
      <c r="B558">
        <v>616651</v>
      </c>
      <c r="C558">
        <v>1</v>
      </c>
    </row>
    <row r="559" spans="1:3" x14ac:dyDescent="0.25">
      <c r="A559" s="16">
        <v>1903</v>
      </c>
      <c r="B559">
        <v>53446</v>
      </c>
      <c r="C559">
        <v>1</v>
      </c>
    </row>
    <row r="560" spans="1:3" x14ac:dyDescent="0.25">
      <c r="A560" s="16">
        <v>1904</v>
      </c>
      <c r="B560">
        <v>73672</v>
      </c>
      <c r="C560">
        <v>1</v>
      </c>
    </row>
    <row r="561" spans="1:3" x14ac:dyDescent="0.25">
      <c r="A561" s="16">
        <v>1905</v>
      </c>
      <c r="B561">
        <v>163908</v>
      </c>
      <c r="C561">
        <v>1</v>
      </c>
    </row>
    <row r="562" spans="1:3" x14ac:dyDescent="0.25">
      <c r="A562" s="16">
        <v>1906</v>
      </c>
      <c r="B562">
        <v>44843</v>
      </c>
      <c r="C562">
        <v>1</v>
      </c>
    </row>
    <row r="563" spans="1:3" x14ac:dyDescent="0.25">
      <c r="A563" s="16">
        <v>1907</v>
      </c>
      <c r="B563">
        <v>42692</v>
      </c>
      <c r="C563">
        <v>1</v>
      </c>
    </row>
    <row r="564" spans="1:3" x14ac:dyDescent="0.25">
      <c r="A564" s="16">
        <v>1908</v>
      </c>
      <c r="B564">
        <v>33013</v>
      </c>
      <c r="C564">
        <v>1</v>
      </c>
    </row>
    <row r="565" spans="1:3" x14ac:dyDescent="0.25">
      <c r="A565" s="16">
        <v>1909</v>
      </c>
      <c r="B565">
        <v>147397</v>
      </c>
      <c r="C565">
        <v>1</v>
      </c>
    </row>
    <row r="566" spans="1:3" x14ac:dyDescent="0.25">
      <c r="A566" s="16">
        <v>1910</v>
      </c>
      <c r="B566">
        <v>9943</v>
      </c>
      <c r="C566">
        <v>1</v>
      </c>
    </row>
    <row r="567" spans="1:3" x14ac:dyDescent="0.25">
      <c r="A567" s="16">
        <v>1911</v>
      </c>
      <c r="B567">
        <v>29241</v>
      </c>
      <c r="C567">
        <v>1</v>
      </c>
    </row>
    <row r="568" spans="1:3" x14ac:dyDescent="0.25">
      <c r="A568" s="16">
        <v>1912</v>
      </c>
      <c r="B568">
        <v>32310</v>
      </c>
      <c r="C568">
        <v>1</v>
      </c>
    </row>
    <row r="569" spans="1:3" x14ac:dyDescent="0.25">
      <c r="A569" s="16">
        <v>1913</v>
      </c>
      <c r="B569">
        <v>13406</v>
      </c>
      <c r="C569">
        <v>1</v>
      </c>
    </row>
    <row r="570" spans="1:3" x14ac:dyDescent="0.25">
      <c r="A570" s="16">
        <v>1914</v>
      </c>
      <c r="B570">
        <v>9147</v>
      </c>
      <c r="C570">
        <v>1</v>
      </c>
    </row>
    <row r="571" spans="1:3" x14ac:dyDescent="0.25">
      <c r="A571" s="16">
        <v>1915</v>
      </c>
      <c r="B571">
        <v>10924</v>
      </c>
      <c r="C571">
        <v>1</v>
      </c>
    </row>
    <row r="572" spans="1:3" x14ac:dyDescent="0.25">
      <c r="A572" s="16">
        <v>1916</v>
      </c>
      <c r="B572">
        <v>60264</v>
      </c>
      <c r="C572">
        <v>1</v>
      </c>
    </row>
    <row r="573" spans="1:3" x14ac:dyDescent="0.25">
      <c r="A573" s="16">
        <v>1917</v>
      </c>
      <c r="B573">
        <v>32247</v>
      </c>
      <c r="C573">
        <v>1</v>
      </c>
    </row>
    <row r="574" spans="1:3" x14ac:dyDescent="0.25">
      <c r="A574" s="16">
        <v>1918</v>
      </c>
      <c r="B574">
        <v>13217</v>
      </c>
      <c r="C574">
        <v>1</v>
      </c>
    </row>
    <row r="575" spans="1:3" x14ac:dyDescent="0.25">
      <c r="A575" s="16">
        <v>1919</v>
      </c>
      <c r="B575">
        <v>7302</v>
      </c>
      <c r="C575">
        <v>1</v>
      </c>
    </row>
    <row r="576" spans="1:3" x14ac:dyDescent="0.25">
      <c r="A576" s="16">
        <v>1920</v>
      </c>
      <c r="B576">
        <v>48013</v>
      </c>
      <c r="C576">
        <v>1</v>
      </c>
    </row>
    <row r="577" spans="1:3" x14ac:dyDescent="0.25">
      <c r="A577" s="16">
        <v>1921</v>
      </c>
      <c r="B577">
        <v>1711</v>
      </c>
      <c r="C577">
        <v>1</v>
      </c>
    </row>
    <row r="578" spans="1:3" x14ac:dyDescent="0.25">
      <c r="A578" s="16">
        <v>1922</v>
      </c>
      <c r="B578">
        <v>96473</v>
      </c>
      <c r="C578">
        <v>1</v>
      </c>
    </row>
    <row r="579" spans="1:3" x14ac:dyDescent="0.25">
      <c r="A579" s="16">
        <v>1923</v>
      </c>
      <c r="B579">
        <v>3722</v>
      </c>
      <c r="C579">
        <v>1</v>
      </c>
    </row>
    <row r="580" spans="1:3" x14ac:dyDescent="0.25">
      <c r="A580" s="16">
        <v>1924</v>
      </c>
      <c r="B580">
        <v>27730</v>
      </c>
      <c r="C580">
        <v>1</v>
      </c>
    </row>
    <row r="581" spans="1:3" x14ac:dyDescent="0.25">
      <c r="A581" s="16">
        <v>1925</v>
      </c>
      <c r="B581">
        <v>23375</v>
      </c>
      <c r="C581">
        <v>1</v>
      </c>
    </row>
    <row r="582" spans="1:3" x14ac:dyDescent="0.25">
      <c r="A582" s="16">
        <v>1926</v>
      </c>
      <c r="B582">
        <v>4946</v>
      </c>
      <c r="C582">
        <v>1</v>
      </c>
    </row>
    <row r="583" spans="1:3" x14ac:dyDescent="0.25">
      <c r="A583" s="16">
        <v>1927</v>
      </c>
      <c r="B583">
        <v>3310</v>
      </c>
      <c r="C583">
        <v>1</v>
      </c>
    </row>
    <row r="584" spans="1:3" x14ac:dyDescent="0.25">
      <c r="A584" s="16">
        <v>1928</v>
      </c>
      <c r="B584">
        <v>179460</v>
      </c>
      <c r="C584">
        <v>1</v>
      </c>
    </row>
    <row r="585" spans="1:3" x14ac:dyDescent="0.25">
      <c r="A585" s="16">
        <v>1929</v>
      </c>
      <c r="B585">
        <v>7810</v>
      </c>
      <c r="C585">
        <v>1</v>
      </c>
    </row>
    <row r="586" spans="1:3" x14ac:dyDescent="0.25">
      <c r="A586" s="16">
        <v>1930</v>
      </c>
      <c r="B586">
        <v>10280</v>
      </c>
      <c r="C586">
        <v>1</v>
      </c>
    </row>
    <row r="587" spans="1:3" x14ac:dyDescent="0.25">
      <c r="A587" s="16">
        <v>1931</v>
      </c>
      <c r="B587">
        <v>10972</v>
      </c>
      <c r="C587">
        <v>1</v>
      </c>
    </row>
    <row r="588" spans="1:3" x14ac:dyDescent="0.25">
      <c r="A588" s="16">
        <v>1932</v>
      </c>
      <c r="B588">
        <v>188288</v>
      </c>
      <c r="C588">
        <v>1</v>
      </c>
    </row>
    <row r="589" spans="1:3" x14ac:dyDescent="0.25">
      <c r="A589" s="16">
        <v>1933</v>
      </c>
      <c r="B589">
        <v>47155</v>
      </c>
      <c r="C589">
        <v>1</v>
      </c>
    </row>
    <row r="590" spans="1:3" x14ac:dyDescent="0.25">
      <c r="A590" s="16">
        <v>1934</v>
      </c>
      <c r="B590">
        <v>84736</v>
      </c>
      <c r="C590">
        <v>1</v>
      </c>
    </row>
    <row r="591" spans="1:3" x14ac:dyDescent="0.25">
      <c r="A591" s="16">
        <v>1935</v>
      </c>
      <c r="B591">
        <v>39145</v>
      </c>
      <c r="C591">
        <v>1</v>
      </c>
    </row>
    <row r="592" spans="1:3" x14ac:dyDescent="0.25">
      <c r="A592" s="16">
        <v>1936</v>
      </c>
      <c r="B592">
        <v>8780</v>
      </c>
      <c r="C592">
        <v>1</v>
      </c>
    </row>
    <row r="593" spans="1:3" x14ac:dyDescent="0.25">
      <c r="A593" s="16">
        <v>1937</v>
      </c>
      <c r="B593">
        <v>43978</v>
      </c>
      <c r="C593">
        <v>1</v>
      </c>
    </row>
    <row r="594" spans="1:3" x14ac:dyDescent="0.25">
      <c r="A594" s="16">
        <v>1938</v>
      </c>
      <c r="B594">
        <v>28602</v>
      </c>
      <c r="C594">
        <v>1</v>
      </c>
    </row>
    <row r="595" spans="1:3" x14ac:dyDescent="0.25">
      <c r="A595" s="16">
        <v>1939</v>
      </c>
      <c r="B595">
        <v>24264</v>
      </c>
      <c r="C595">
        <v>1</v>
      </c>
    </row>
    <row r="596" spans="1:3" x14ac:dyDescent="0.25">
      <c r="A596" s="16">
        <v>1940</v>
      </c>
      <c r="B596">
        <v>28523</v>
      </c>
      <c r="C596">
        <v>1</v>
      </c>
    </row>
    <row r="597" spans="1:3" x14ac:dyDescent="0.25">
      <c r="A597" s="16">
        <v>1941</v>
      </c>
      <c r="B597">
        <v>10950</v>
      </c>
      <c r="C597">
        <v>1</v>
      </c>
    </row>
    <row r="598" spans="1:3" x14ac:dyDescent="0.25">
      <c r="A598" s="16">
        <v>1942</v>
      </c>
      <c r="B598">
        <v>265898</v>
      </c>
      <c r="C598">
        <v>1</v>
      </c>
    </row>
    <row r="599" spans="1:3" x14ac:dyDescent="0.25">
      <c r="A599" s="16">
        <v>1943</v>
      </c>
      <c r="B599">
        <v>138055</v>
      </c>
      <c r="C599">
        <v>1</v>
      </c>
    </row>
    <row r="600" spans="1:3" x14ac:dyDescent="0.25">
      <c r="A600" s="16">
        <v>1944</v>
      </c>
      <c r="B600">
        <v>541999</v>
      </c>
      <c r="C600">
        <v>1</v>
      </c>
    </row>
    <row r="601" spans="1:3" x14ac:dyDescent="0.25">
      <c r="A601" s="16">
        <v>1945</v>
      </c>
      <c r="B601">
        <v>448786</v>
      </c>
      <c r="C601">
        <v>1</v>
      </c>
    </row>
    <row r="602" spans="1:3" x14ac:dyDescent="0.25">
      <c r="A602" s="16">
        <v>1946</v>
      </c>
      <c r="B602">
        <v>1213268</v>
      </c>
      <c r="C602">
        <v>1</v>
      </c>
    </row>
    <row r="603" spans="1:3" x14ac:dyDescent="0.25">
      <c r="A603" s="16">
        <v>1947</v>
      </c>
      <c r="B603">
        <v>9379</v>
      </c>
      <c r="C603">
        <v>1</v>
      </c>
    </row>
    <row r="604" spans="1:3" x14ac:dyDescent="0.25">
      <c r="A604" s="16">
        <v>1948</v>
      </c>
      <c r="B604">
        <v>27291</v>
      </c>
      <c r="C604">
        <v>1</v>
      </c>
    </row>
    <row r="605" spans="1:3" x14ac:dyDescent="0.25">
      <c r="A605" s="16">
        <v>1949</v>
      </c>
      <c r="B605">
        <v>1840</v>
      </c>
      <c r="C605">
        <v>1</v>
      </c>
    </row>
    <row r="606" spans="1:3" x14ac:dyDescent="0.25">
      <c r="A606" s="16">
        <v>1950</v>
      </c>
      <c r="B606">
        <v>15725</v>
      </c>
      <c r="C606">
        <v>1</v>
      </c>
    </row>
    <row r="607" spans="1:3" x14ac:dyDescent="0.25">
      <c r="A607" s="16">
        <v>1951</v>
      </c>
      <c r="B607">
        <v>48251</v>
      </c>
      <c r="C607">
        <v>1</v>
      </c>
    </row>
    <row r="608" spans="1:3" x14ac:dyDescent="0.25">
      <c r="A608" s="16">
        <v>1952</v>
      </c>
      <c r="B608">
        <v>2007</v>
      </c>
      <c r="C608">
        <v>1</v>
      </c>
    </row>
    <row r="609" spans="1:3" x14ac:dyDescent="0.25">
      <c r="A609" s="16">
        <v>1953</v>
      </c>
      <c r="B609">
        <v>349</v>
      </c>
      <c r="C609">
        <v>1</v>
      </c>
    </row>
    <row r="610" spans="1:3" x14ac:dyDescent="0.25">
      <c r="A610" s="16">
        <v>1954</v>
      </c>
      <c r="B610">
        <v>463</v>
      </c>
      <c r="C610">
        <v>1</v>
      </c>
    </row>
    <row r="611" spans="1:3" x14ac:dyDescent="0.25">
      <c r="A611" s="16">
        <v>1955</v>
      </c>
      <c r="B611">
        <v>9322</v>
      </c>
      <c r="C611">
        <v>1</v>
      </c>
    </row>
    <row r="612" spans="1:3" x14ac:dyDescent="0.25">
      <c r="A612" s="16">
        <v>1956</v>
      </c>
      <c r="B612">
        <v>25032</v>
      </c>
      <c r="C612">
        <v>1</v>
      </c>
    </row>
    <row r="613" spans="1:3" x14ac:dyDescent="0.25">
      <c r="A613" s="16">
        <v>1957</v>
      </c>
      <c r="B613">
        <v>215268</v>
      </c>
      <c r="C613">
        <v>1</v>
      </c>
    </row>
    <row r="614" spans="1:3" x14ac:dyDescent="0.25">
      <c r="A614" s="16">
        <v>1958</v>
      </c>
      <c r="B614">
        <v>39856</v>
      </c>
      <c r="C614">
        <v>1</v>
      </c>
    </row>
    <row r="615" spans="1:3" x14ac:dyDescent="0.25">
      <c r="A615" s="16">
        <v>1959</v>
      </c>
      <c r="B615">
        <v>23083</v>
      </c>
      <c r="C615">
        <v>1</v>
      </c>
    </row>
    <row r="616" spans="1:3" x14ac:dyDescent="0.25">
      <c r="A616" s="16">
        <v>1960</v>
      </c>
      <c r="B616">
        <v>8737</v>
      </c>
      <c r="C616">
        <v>1</v>
      </c>
    </row>
    <row r="617" spans="1:3" x14ac:dyDescent="0.25">
      <c r="A617" s="16">
        <v>1961</v>
      </c>
      <c r="B617">
        <v>1187</v>
      </c>
      <c r="C617">
        <v>1</v>
      </c>
    </row>
    <row r="618" spans="1:3" x14ac:dyDescent="0.25">
      <c r="A618" s="16">
        <v>1962</v>
      </c>
      <c r="B618">
        <v>1230</v>
      </c>
      <c r="C618">
        <v>1</v>
      </c>
    </row>
    <row r="619" spans="1:3" x14ac:dyDescent="0.25">
      <c r="A619" s="16">
        <v>1963</v>
      </c>
      <c r="B619">
        <v>39559</v>
      </c>
      <c r="C619">
        <v>1</v>
      </c>
    </row>
    <row r="620" spans="1:3" x14ac:dyDescent="0.25">
      <c r="A620" s="16">
        <v>1964</v>
      </c>
      <c r="B620">
        <v>74181</v>
      </c>
      <c r="C620">
        <v>1</v>
      </c>
    </row>
    <row r="621" spans="1:3" x14ac:dyDescent="0.25">
      <c r="A621" s="16">
        <v>1965</v>
      </c>
      <c r="B621">
        <v>25839</v>
      </c>
      <c r="C621">
        <v>1</v>
      </c>
    </row>
    <row r="622" spans="1:3" x14ac:dyDescent="0.25">
      <c r="A622" s="16">
        <v>1966</v>
      </c>
      <c r="B622">
        <v>102601</v>
      </c>
      <c r="C622">
        <v>1</v>
      </c>
    </row>
    <row r="623" spans="1:3" x14ac:dyDescent="0.25">
      <c r="A623" s="16">
        <v>1967</v>
      </c>
      <c r="B623">
        <v>20261</v>
      </c>
      <c r="C623">
        <v>1</v>
      </c>
    </row>
    <row r="624" spans="1:3" x14ac:dyDescent="0.25">
      <c r="A624" s="16">
        <v>1968</v>
      </c>
      <c r="B624">
        <v>27333</v>
      </c>
      <c r="C624">
        <v>1</v>
      </c>
    </row>
    <row r="625" spans="1:3" x14ac:dyDescent="0.25">
      <c r="A625" s="16">
        <v>1969</v>
      </c>
      <c r="B625">
        <v>10396</v>
      </c>
      <c r="C625">
        <v>1</v>
      </c>
    </row>
    <row r="626" spans="1:3" x14ac:dyDescent="0.25">
      <c r="A626" s="16">
        <v>1970</v>
      </c>
      <c r="B626">
        <v>9999</v>
      </c>
      <c r="C626">
        <v>1</v>
      </c>
    </row>
    <row r="627" spans="1:3" x14ac:dyDescent="0.25">
      <c r="A627" s="16">
        <v>1971</v>
      </c>
      <c r="B627">
        <v>30089</v>
      </c>
      <c r="C627">
        <v>1</v>
      </c>
    </row>
    <row r="628" spans="1:3" x14ac:dyDescent="0.25">
      <c r="A628" s="16">
        <v>1972</v>
      </c>
      <c r="B628">
        <v>9308</v>
      </c>
      <c r="C628">
        <v>1</v>
      </c>
    </row>
    <row r="629" spans="1:3" x14ac:dyDescent="0.25">
      <c r="A629" s="16">
        <v>1973</v>
      </c>
      <c r="B629">
        <v>36223</v>
      </c>
      <c r="C629">
        <v>1</v>
      </c>
    </row>
    <row r="630" spans="1:3" x14ac:dyDescent="0.25">
      <c r="A630" s="16">
        <v>1974</v>
      </c>
      <c r="B630">
        <v>15747</v>
      </c>
      <c r="C630">
        <v>1</v>
      </c>
    </row>
    <row r="631" spans="1:3" x14ac:dyDescent="0.25">
      <c r="A631" s="16">
        <v>1975</v>
      </c>
      <c r="B631">
        <v>31887</v>
      </c>
      <c r="C631">
        <v>1</v>
      </c>
    </row>
    <row r="632" spans="1:3" x14ac:dyDescent="0.25">
      <c r="A632" s="16">
        <v>1976</v>
      </c>
      <c r="B632">
        <v>11903</v>
      </c>
      <c r="C632">
        <v>1</v>
      </c>
    </row>
    <row r="633" spans="1:3" x14ac:dyDescent="0.25">
      <c r="A633" s="16">
        <v>1977</v>
      </c>
      <c r="B633">
        <v>882</v>
      </c>
      <c r="C633">
        <v>1</v>
      </c>
    </row>
    <row r="634" spans="1:3" x14ac:dyDescent="0.25">
      <c r="A634" s="16">
        <v>1978</v>
      </c>
      <c r="B634">
        <v>17128</v>
      </c>
      <c r="C634">
        <v>1</v>
      </c>
    </row>
    <row r="635" spans="1:3" x14ac:dyDescent="0.25">
      <c r="A635" s="16">
        <v>1979</v>
      </c>
      <c r="B635">
        <v>61469</v>
      </c>
      <c r="C635">
        <v>1</v>
      </c>
    </row>
    <row r="636" spans="1:3" x14ac:dyDescent="0.25">
      <c r="A636" s="16">
        <v>1980</v>
      </c>
      <c r="B636">
        <v>13684</v>
      </c>
      <c r="C636">
        <v>1</v>
      </c>
    </row>
    <row r="637" spans="1:3" x14ac:dyDescent="0.25">
      <c r="A637" s="16">
        <v>1981</v>
      </c>
      <c r="B637">
        <v>27585</v>
      </c>
      <c r="C637">
        <v>1</v>
      </c>
    </row>
    <row r="638" spans="1:3" x14ac:dyDescent="0.25">
      <c r="A638" s="16">
        <v>1982</v>
      </c>
      <c r="B638">
        <v>23596</v>
      </c>
      <c r="C638">
        <v>1</v>
      </c>
    </row>
    <row r="639" spans="1:3" x14ac:dyDescent="0.25">
      <c r="A639" s="16">
        <v>1983</v>
      </c>
      <c r="B639">
        <v>10701</v>
      </c>
      <c r="C639">
        <v>1</v>
      </c>
    </row>
    <row r="640" spans="1:3" x14ac:dyDescent="0.25">
      <c r="A640" s="16">
        <v>1984</v>
      </c>
      <c r="B640">
        <v>9570</v>
      </c>
      <c r="C640">
        <v>1</v>
      </c>
    </row>
    <row r="641" spans="1:3" x14ac:dyDescent="0.25">
      <c r="A641" s="16">
        <v>1985</v>
      </c>
      <c r="B641">
        <v>797388</v>
      </c>
      <c r="C641">
        <v>1</v>
      </c>
    </row>
    <row r="642" spans="1:3" x14ac:dyDescent="0.25">
      <c r="A642" s="16">
        <v>1986</v>
      </c>
      <c r="B642">
        <v>2141</v>
      </c>
      <c r="C642">
        <v>1</v>
      </c>
    </row>
    <row r="643" spans="1:3" x14ac:dyDescent="0.25">
      <c r="A643" s="16">
        <v>1987</v>
      </c>
      <c r="B643">
        <v>5685</v>
      </c>
      <c r="C643">
        <v>1</v>
      </c>
    </row>
    <row r="644" spans="1:3" x14ac:dyDescent="0.25">
      <c r="A644" s="16">
        <v>1988</v>
      </c>
      <c r="B644">
        <v>531</v>
      </c>
      <c r="C644">
        <v>1</v>
      </c>
    </row>
    <row r="645" spans="1:3" x14ac:dyDescent="0.25">
      <c r="A645" s="16">
        <v>1989</v>
      </c>
      <c r="B645">
        <v>942</v>
      </c>
      <c r="C645">
        <v>1</v>
      </c>
    </row>
    <row r="646" spans="1:3" x14ac:dyDescent="0.25">
      <c r="A646" s="16">
        <v>1990</v>
      </c>
      <c r="B646">
        <v>441</v>
      </c>
      <c r="C646">
        <v>1</v>
      </c>
    </row>
    <row r="647" spans="1:3" x14ac:dyDescent="0.25">
      <c r="A647" s="16">
        <v>1991</v>
      </c>
      <c r="B647">
        <v>4755</v>
      </c>
      <c r="C647">
        <v>1</v>
      </c>
    </row>
    <row r="648" spans="1:3" x14ac:dyDescent="0.25">
      <c r="A648" s="16">
        <v>1992</v>
      </c>
      <c r="B648">
        <v>10769</v>
      </c>
      <c r="C648">
        <v>1</v>
      </c>
    </row>
    <row r="649" spans="1:3" x14ac:dyDescent="0.25">
      <c r="A649" s="16">
        <v>1993</v>
      </c>
      <c r="B649">
        <v>7249</v>
      </c>
      <c r="C649">
        <v>1</v>
      </c>
    </row>
    <row r="650" spans="1:3" x14ac:dyDescent="0.25">
      <c r="A650" s="16">
        <v>1994</v>
      </c>
      <c r="B650">
        <v>4919</v>
      </c>
      <c r="C650">
        <v>1</v>
      </c>
    </row>
    <row r="651" spans="1:3" x14ac:dyDescent="0.25">
      <c r="A651" s="16">
        <v>1995</v>
      </c>
      <c r="B651">
        <v>64132</v>
      </c>
      <c r="C651">
        <v>1</v>
      </c>
    </row>
    <row r="652" spans="1:3" x14ac:dyDescent="0.25">
      <c r="A652" s="16">
        <v>1996</v>
      </c>
      <c r="B652">
        <v>676</v>
      </c>
      <c r="C652">
        <v>1</v>
      </c>
    </row>
    <row r="653" spans="1:3" x14ac:dyDescent="0.25">
      <c r="A653" s="16">
        <v>1997</v>
      </c>
      <c r="B653">
        <v>3485</v>
      </c>
      <c r="C653">
        <v>1</v>
      </c>
    </row>
    <row r="654" spans="1:3" x14ac:dyDescent="0.25">
      <c r="A654" s="16">
        <v>1998</v>
      </c>
      <c r="B654">
        <v>6707</v>
      </c>
      <c r="C654">
        <v>1</v>
      </c>
    </row>
    <row r="655" spans="1:3" x14ac:dyDescent="0.25">
      <c r="A655" s="16">
        <v>1999</v>
      </c>
      <c r="B655">
        <v>6231</v>
      </c>
      <c r="C655">
        <v>1</v>
      </c>
    </row>
    <row r="656" spans="1:3" x14ac:dyDescent="0.25">
      <c r="A656" s="16">
        <v>2000</v>
      </c>
      <c r="B656">
        <v>5946</v>
      </c>
      <c r="C656">
        <v>1</v>
      </c>
    </row>
    <row r="657" spans="1:3" x14ac:dyDescent="0.25">
      <c r="A657" s="16">
        <v>2001</v>
      </c>
      <c r="B657">
        <v>21225</v>
      </c>
      <c r="C657">
        <v>1</v>
      </c>
    </row>
    <row r="658" spans="1:3" x14ac:dyDescent="0.25">
      <c r="A658" s="16">
        <v>2002</v>
      </c>
      <c r="B658">
        <v>1036</v>
      </c>
      <c r="C658">
        <v>1</v>
      </c>
    </row>
    <row r="659" spans="1:3" x14ac:dyDescent="0.25">
      <c r="A659" s="16">
        <v>2003</v>
      </c>
      <c r="B659">
        <v>22410</v>
      </c>
      <c r="C659">
        <v>1</v>
      </c>
    </row>
    <row r="660" spans="1:3" x14ac:dyDescent="0.25">
      <c r="A660" s="16">
        <v>2004</v>
      </c>
      <c r="B660">
        <v>77127</v>
      </c>
      <c r="C660">
        <v>1</v>
      </c>
    </row>
    <row r="661" spans="1:3" x14ac:dyDescent="0.25">
      <c r="A661" s="16">
        <v>2005</v>
      </c>
      <c r="B661">
        <v>10516</v>
      </c>
      <c r="C661">
        <v>1</v>
      </c>
    </row>
    <row r="662" spans="1:3" x14ac:dyDescent="0.25">
      <c r="A662" s="16">
        <v>2006</v>
      </c>
      <c r="B662">
        <v>7386</v>
      </c>
      <c r="C662">
        <v>1</v>
      </c>
    </row>
    <row r="663" spans="1:3" x14ac:dyDescent="0.25">
      <c r="A663" s="16">
        <v>2007</v>
      </c>
      <c r="B663">
        <v>8351</v>
      </c>
      <c r="C663">
        <v>1</v>
      </c>
    </row>
    <row r="664" spans="1:3" x14ac:dyDescent="0.25">
      <c r="A664" s="16">
        <v>2008</v>
      </c>
      <c r="B664">
        <v>9571</v>
      </c>
      <c r="C664">
        <v>1</v>
      </c>
    </row>
    <row r="665" spans="1:3" x14ac:dyDescent="0.25">
      <c r="A665" s="16">
        <v>2009</v>
      </c>
      <c r="B665">
        <v>7805</v>
      </c>
      <c r="C665">
        <v>1</v>
      </c>
    </row>
    <row r="666" spans="1:3" x14ac:dyDescent="0.25">
      <c r="A666" s="16">
        <v>2010</v>
      </c>
      <c r="B666">
        <v>11582</v>
      </c>
      <c r="C666">
        <v>1</v>
      </c>
    </row>
    <row r="667" spans="1:3" x14ac:dyDescent="0.25">
      <c r="A667" s="16">
        <v>2011</v>
      </c>
      <c r="B667">
        <v>1273</v>
      </c>
      <c r="C667">
        <v>1</v>
      </c>
    </row>
    <row r="668" spans="1:3" x14ac:dyDescent="0.25">
      <c r="A668" s="16">
        <v>2012</v>
      </c>
      <c r="B668">
        <v>142000</v>
      </c>
      <c r="C668">
        <v>1</v>
      </c>
    </row>
    <row r="669" spans="1:3" x14ac:dyDescent="0.25">
      <c r="A669" s="16">
        <v>2013</v>
      </c>
      <c r="B669">
        <v>19122</v>
      </c>
      <c r="C669">
        <v>1</v>
      </c>
    </row>
    <row r="670" spans="1:3" x14ac:dyDescent="0.25">
      <c r="A670" s="16">
        <v>2014</v>
      </c>
      <c r="B670">
        <v>16000</v>
      </c>
      <c r="C670">
        <v>1</v>
      </c>
    </row>
    <row r="671" spans="1:3" x14ac:dyDescent="0.25">
      <c r="A671" s="16">
        <v>2015</v>
      </c>
      <c r="B671">
        <v>39419</v>
      </c>
      <c r="C671">
        <v>1</v>
      </c>
    </row>
    <row r="672" spans="1:3" x14ac:dyDescent="0.25">
      <c r="A672" s="16">
        <v>2016</v>
      </c>
      <c r="B672">
        <v>727883</v>
      </c>
      <c r="C672">
        <v>1</v>
      </c>
    </row>
    <row r="673" spans="1:3" x14ac:dyDescent="0.25">
      <c r="A673" s="16">
        <v>2017</v>
      </c>
      <c r="B673">
        <v>29245</v>
      </c>
      <c r="C673">
        <v>1</v>
      </c>
    </row>
    <row r="674" spans="1:3" x14ac:dyDescent="0.25">
      <c r="A674" s="16">
        <v>2018</v>
      </c>
      <c r="B674">
        <v>186</v>
      </c>
      <c r="C674">
        <v>1</v>
      </c>
    </row>
    <row r="675" spans="1:3" x14ac:dyDescent="0.25">
      <c r="A675" s="16">
        <v>2019</v>
      </c>
      <c r="B675">
        <v>420</v>
      </c>
      <c r="C675">
        <v>1</v>
      </c>
    </row>
    <row r="676" spans="1:3" x14ac:dyDescent="0.25">
      <c r="A676" s="16">
        <v>2020</v>
      </c>
      <c r="B676">
        <v>24147</v>
      </c>
      <c r="C676">
        <v>1</v>
      </c>
    </row>
    <row r="677" spans="1:3" x14ac:dyDescent="0.25">
      <c r="A677" s="16">
        <v>2021</v>
      </c>
      <c r="B677">
        <v>16977</v>
      </c>
      <c r="C677">
        <v>1</v>
      </c>
    </row>
    <row r="678" spans="1:3" x14ac:dyDescent="0.25">
      <c r="A678" s="16">
        <v>2022</v>
      </c>
      <c r="B678">
        <v>128998</v>
      </c>
      <c r="C678">
        <v>1</v>
      </c>
    </row>
    <row r="679" spans="1:3" x14ac:dyDescent="0.25">
      <c r="A679" s="16">
        <v>2023</v>
      </c>
      <c r="B679">
        <v>1769</v>
      </c>
      <c r="C679">
        <v>1</v>
      </c>
    </row>
    <row r="680" spans="1:3" x14ac:dyDescent="0.25">
      <c r="A680" s="16">
        <v>2024</v>
      </c>
      <c r="B680">
        <v>93282</v>
      </c>
      <c r="C680">
        <v>1</v>
      </c>
    </row>
    <row r="681" spans="1:3" x14ac:dyDescent="0.25">
      <c r="A681" s="16">
        <v>2025</v>
      </c>
      <c r="B681">
        <v>30280</v>
      </c>
      <c r="C681">
        <v>1</v>
      </c>
    </row>
    <row r="682" spans="1:3" x14ac:dyDescent="0.25">
      <c r="A682" s="16">
        <v>2026</v>
      </c>
      <c r="B682">
        <v>6429</v>
      </c>
      <c r="C682">
        <v>1</v>
      </c>
    </row>
    <row r="683" spans="1:3" x14ac:dyDescent="0.25">
      <c r="A683" s="16">
        <v>2027</v>
      </c>
      <c r="B683">
        <v>46994</v>
      </c>
      <c r="C683">
        <v>1</v>
      </c>
    </row>
    <row r="684" spans="1:3" x14ac:dyDescent="0.25">
      <c r="A684" s="16">
        <v>2028</v>
      </c>
      <c r="B684">
        <v>50402</v>
      </c>
      <c r="C684">
        <v>1</v>
      </c>
    </row>
    <row r="685" spans="1:3" x14ac:dyDescent="0.25">
      <c r="A685" s="16">
        <v>2029</v>
      </c>
      <c r="B685">
        <v>1687</v>
      </c>
      <c r="C685">
        <v>1</v>
      </c>
    </row>
    <row r="686" spans="1:3" x14ac:dyDescent="0.25">
      <c r="A686" s="16">
        <v>2030</v>
      </c>
      <c r="B686">
        <v>53891</v>
      </c>
      <c r="C686">
        <v>1</v>
      </c>
    </row>
    <row r="687" spans="1:3" x14ac:dyDescent="0.25">
      <c r="A687" s="16">
        <v>2031</v>
      </c>
      <c r="B687">
        <v>5963</v>
      </c>
      <c r="C687">
        <v>1</v>
      </c>
    </row>
    <row r="688" spans="1:3" x14ac:dyDescent="0.25">
      <c r="A688" s="16">
        <v>2032</v>
      </c>
      <c r="B688">
        <v>351</v>
      </c>
      <c r="C688">
        <v>1</v>
      </c>
    </row>
    <row r="689" spans="1:3" x14ac:dyDescent="0.25">
      <c r="A689" s="16">
        <v>2033</v>
      </c>
      <c r="B689">
        <v>340</v>
      </c>
      <c r="C689">
        <v>1</v>
      </c>
    </row>
    <row r="690" spans="1:3" x14ac:dyDescent="0.25">
      <c r="A690" s="16">
        <v>2034</v>
      </c>
      <c r="B690">
        <v>172</v>
      </c>
      <c r="C690">
        <v>1</v>
      </c>
    </row>
    <row r="691" spans="1:3" x14ac:dyDescent="0.25">
      <c r="A691" s="16">
        <v>2035</v>
      </c>
      <c r="B691">
        <v>190520</v>
      </c>
      <c r="C691">
        <v>1</v>
      </c>
    </row>
    <row r="692" spans="1:3" x14ac:dyDescent="0.25">
      <c r="A692" s="16">
        <v>2036</v>
      </c>
      <c r="B692">
        <v>258</v>
      </c>
      <c r="C692">
        <v>1</v>
      </c>
    </row>
    <row r="693" spans="1:3" x14ac:dyDescent="0.25">
      <c r="A693" s="16">
        <v>2037</v>
      </c>
      <c r="B693">
        <v>120752</v>
      </c>
      <c r="C693">
        <v>1</v>
      </c>
    </row>
    <row r="694" spans="1:3" x14ac:dyDescent="0.25">
      <c r="A694" s="16">
        <v>2038</v>
      </c>
      <c r="B694">
        <v>54256</v>
      </c>
      <c r="C694">
        <v>1</v>
      </c>
    </row>
    <row r="695" spans="1:3" x14ac:dyDescent="0.25">
      <c r="A695" s="16">
        <v>2039</v>
      </c>
      <c r="B695">
        <v>111253</v>
      </c>
      <c r="C695">
        <v>1</v>
      </c>
    </row>
    <row r="696" spans="1:3" x14ac:dyDescent="0.25">
      <c r="A696" s="16">
        <v>2040</v>
      </c>
      <c r="B696">
        <v>6591</v>
      </c>
      <c r="C696">
        <v>1</v>
      </c>
    </row>
    <row r="697" spans="1:3" x14ac:dyDescent="0.25">
      <c r="A697" s="16">
        <v>2041</v>
      </c>
      <c r="B697">
        <v>24006</v>
      </c>
      <c r="C697">
        <v>1</v>
      </c>
    </row>
    <row r="698" spans="1:3" x14ac:dyDescent="0.25">
      <c r="A698" s="16">
        <v>2042</v>
      </c>
      <c r="B698">
        <v>7169</v>
      </c>
      <c r="C698">
        <v>1</v>
      </c>
    </row>
    <row r="699" spans="1:3" x14ac:dyDescent="0.25">
      <c r="A699" s="16">
        <v>2043</v>
      </c>
      <c r="B699">
        <v>181475</v>
      </c>
      <c r="C699">
        <v>1</v>
      </c>
    </row>
    <row r="700" spans="1:3" x14ac:dyDescent="0.25">
      <c r="A700" s="16">
        <v>2044</v>
      </c>
      <c r="B700">
        <v>15089</v>
      </c>
      <c r="C700">
        <v>1</v>
      </c>
    </row>
    <row r="701" spans="1:3" x14ac:dyDescent="0.25">
      <c r="A701" s="16">
        <v>2045</v>
      </c>
      <c r="B701">
        <v>103853</v>
      </c>
      <c r="C701">
        <v>1</v>
      </c>
    </row>
    <row r="702" spans="1:3" x14ac:dyDescent="0.25">
      <c r="A702" s="16">
        <v>2046</v>
      </c>
      <c r="B702">
        <v>22064</v>
      </c>
      <c r="C702">
        <v>1</v>
      </c>
    </row>
    <row r="703" spans="1:3" x14ac:dyDescent="0.25">
      <c r="A703" s="16">
        <v>2047</v>
      </c>
      <c r="B703">
        <v>422</v>
      </c>
      <c r="C703">
        <v>1</v>
      </c>
    </row>
    <row r="704" spans="1:3" x14ac:dyDescent="0.25">
      <c r="A704" s="16">
        <v>2048</v>
      </c>
      <c r="B704">
        <v>1045</v>
      </c>
      <c r="C704">
        <v>1</v>
      </c>
    </row>
    <row r="705" spans="1:3" x14ac:dyDescent="0.25">
      <c r="A705" s="16">
        <v>2049</v>
      </c>
      <c r="B705">
        <v>455</v>
      </c>
      <c r="C705">
        <v>1</v>
      </c>
    </row>
    <row r="706" spans="1:3" x14ac:dyDescent="0.25">
      <c r="A706" s="16">
        <v>2050</v>
      </c>
      <c r="B706">
        <v>42128</v>
      </c>
      <c r="C706">
        <v>1</v>
      </c>
    </row>
    <row r="707" spans="1:3" x14ac:dyDescent="0.25">
      <c r="A707" s="16">
        <v>2051</v>
      </c>
      <c r="B707">
        <v>41673</v>
      </c>
      <c r="C707">
        <v>1</v>
      </c>
    </row>
    <row r="708" spans="1:3" x14ac:dyDescent="0.25">
      <c r="A708" s="16">
        <v>2052</v>
      </c>
      <c r="B708">
        <v>126</v>
      </c>
      <c r="C708">
        <v>1</v>
      </c>
    </row>
    <row r="709" spans="1:3" x14ac:dyDescent="0.25">
      <c r="A709" s="16">
        <v>2053</v>
      </c>
      <c r="B709">
        <v>38077</v>
      </c>
      <c r="C709">
        <v>1</v>
      </c>
    </row>
    <row r="710" spans="1:3" x14ac:dyDescent="0.25">
      <c r="A710" s="16">
        <v>2054</v>
      </c>
      <c r="B710">
        <v>97</v>
      </c>
      <c r="C710">
        <v>1</v>
      </c>
    </row>
    <row r="711" spans="1:3" x14ac:dyDescent="0.25">
      <c r="A711" s="16">
        <v>2055</v>
      </c>
      <c r="B711">
        <v>25080</v>
      </c>
      <c r="C711">
        <v>1</v>
      </c>
    </row>
    <row r="712" spans="1:3" x14ac:dyDescent="0.25">
      <c r="A712" s="16">
        <v>2056</v>
      </c>
      <c r="B712">
        <v>15201</v>
      </c>
      <c r="C712">
        <v>1</v>
      </c>
    </row>
    <row r="713" spans="1:3" x14ac:dyDescent="0.25">
      <c r="A713" s="16">
        <v>2057</v>
      </c>
      <c r="B713">
        <v>7026</v>
      </c>
      <c r="C713">
        <v>1</v>
      </c>
    </row>
    <row r="714" spans="1:3" x14ac:dyDescent="0.25">
      <c r="A714" s="16">
        <v>2058</v>
      </c>
      <c r="B714">
        <v>278997</v>
      </c>
      <c r="C714">
        <v>1</v>
      </c>
    </row>
    <row r="715" spans="1:3" x14ac:dyDescent="0.25">
      <c r="A715" s="16">
        <v>2059</v>
      </c>
      <c r="B715">
        <v>1018</v>
      </c>
      <c r="C715">
        <v>1</v>
      </c>
    </row>
    <row r="716" spans="1:3" x14ac:dyDescent="0.25">
      <c r="A716" s="16">
        <v>2063</v>
      </c>
      <c r="B716">
        <v>31097</v>
      </c>
      <c r="C716">
        <v>1</v>
      </c>
    </row>
    <row r="717" spans="1:3" x14ac:dyDescent="0.25">
      <c r="A717" s="16">
        <v>2064</v>
      </c>
      <c r="B717">
        <v>4241</v>
      </c>
      <c r="C717">
        <v>1</v>
      </c>
    </row>
    <row r="718" spans="1:3" x14ac:dyDescent="0.25">
      <c r="A718" s="16">
        <v>2065</v>
      </c>
      <c r="B718">
        <v>21641</v>
      </c>
      <c r="C718">
        <v>1</v>
      </c>
    </row>
    <row r="719" spans="1:3" x14ac:dyDescent="0.25">
      <c r="A719" s="16">
        <v>2066</v>
      </c>
      <c r="B719">
        <v>5513</v>
      </c>
      <c r="C719">
        <v>1</v>
      </c>
    </row>
    <row r="720" spans="1:3" x14ac:dyDescent="0.25">
      <c r="A720" s="16">
        <v>2067</v>
      </c>
      <c r="B720">
        <v>54421</v>
      </c>
      <c r="C720">
        <v>1</v>
      </c>
    </row>
    <row r="721" spans="1:3" x14ac:dyDescent="0.25">
      <c r="A721" s="16">
        <v>2068</v>
      </c>
      <c r="B721">
        <v>61137</v>
      </c>
      <c r="C721">
        <v>1</v>
      </c>
    </row>
    <row r="722" spans="1:3" x14ac:dyDescent="0.25">
      <c r="A722" s="16">
        <v>2069</v>
      </c>
      <c r="B722">
        <v>15941</v>
      </c>
      <c r="C722">
        <v>1</v>
      </c>
    </row>
    <row r="723" spans="1:3" x14ac:dyDescent="0.25">
      <c r="A723" s="16">
        <v>2070</v>
      </c>
      <c r="B723">
        <v>5843</v>
      </c>
      <c r="C723">
        <v>1</v>
      </c>
    </row>
    <row r="724" spans="1:3" x14ac:dyDescent="0.25">
      <c r="A724" s="16">
        <v>2071</v>
      </c>
      <c r="B724">
        <v>23136</v>
      </c>
      <c r="C724">
        <v>1</v>
      </c>
    </row>
    <row r="725" spans="1:3" x14ac:dyDescent="0.25">
      <c r="A725" s="16">
        <v>2072</v>
      </c>
      <c r="B725">
        <v>26574</v>
      </c>
      <c r="C725">
        <v>1</v>
      </c>
    </row>
    <row r="726" spans="1:3" x14ac:dyDescent="0.25">
      <c r="A726" s="16">
        <v>2073</v>
      </c>
      <c r="B726">
        <v>4223</v>
      </c>
      <c r="C726">
        <v>1</v>
      </c>
    </row>
    <row r="727" spans="1:3" x14ac:dyDescent="0.25">
      <c r="A727" s="16">
        <v>2074</v>
      </c>
      <c r="B727">
        <v>14494</v>
      </c>
      <c r="C727">
        <v>1</v>
      </c>
    </row>
    <row r="728" spans="1:3" x14ac:dyDescent="0.25">
      <c r="A728" s="16">
        <v>2075</v>
      </c>
      <c r="B728">
        <v>1637</v>
      </c>
      <c r="C728">
        <v>1</v>
      </c>
    </row>
    <row r="729" spans="1:3" x14ac:dyDescent="0.25">
      <c r="A729" s="16">
        <v>2076</v>
      </c>
      <c r="B729">
        <v>1398</v>
      </c>
      <c r="C729">
        <v>1</v>
      </c>
    </row>
    <row r="730" spans="1:3" x14ac:dyDescent="0.25">
      <c r="A730" s="16">
        <v>2077</v>
      </c>
      <c r="B730">
        <v>2327</v>
      </c>
      <c r="C730">
        <v>1</v>
      </c>
    </row>
    <row r="731" spans="1:3" x14ac:dyDescent="0.25">
      <c r="A731" s="16">
        <v>2078</v>
      </c>
      <c r="B731">
        <v>43313</v>
      </c>
      <c r="C731">
        <v>1</v>
      </c>
    </row>
    <row r="732" spans="1:3" x14ac:dyDescent="0.25">
      <c r="A732" s="16">
        <v>2079</v>
      </c>
      <c r="B732">
        <v>7380</v>
      </c>
      <c r="C732">
        <v>1</v>
      </c>
    </row>
    <row r="733" spans="1:3" x14ac:dyDescent="0.25">
      <c r="A733" s="16">
        <v>2080</v>
      </c>
      <c r="B733">
        <v>7650</v>
      </c>
      <c r="C733">
        <v>1</v>
      </c>
    </row>
    <row r="734" spans="1:3" x14ac:dyDescent="0.25">
      <c r="A734" s="16">
        <v>2081</v>
      </c>
      <c r="B734">
        <v>13914</v>
      </c>
      <c r="C734">
        <v>1</v>
      </c>
    </row>
    <row r="735" spans="1:3" x14ac:dyDescent="0.25">
      <c r="A735" s="16">
        <v>2082</v>
      </c>
      <c r="B735">
        <v>2656</v>
      </c>
      <c r="C735">
        <v>1</v>
      </c>
    </row>
    <row r="736" spans="1:3" x14ac:dyDescent="0.25">
      <c r="A736" s="16">
        <v>2083</v>
      </c>
      <c r="B736">
        <v>2230</v>
      </c>
      <c r="C736">
        <v>1</v>
      </c>
    </row>
    <row r="737" spans="1:3" x14ac:dyDescent="0.25">
      <c r="A737" s="16">
        <v>2084</v>
      </c>
      <c r="B737">
        <v>109347</v>
      </c>
      <c r="C737">
        <v>1</v>
      </c>
    </row>
    <row r="738" spans="1:3" x14ac:dyDescent="0.25">
      <c r="A738" s="16">
        <v>2085</v>
      </c>
      <c r="B738">
        <v>3289</v>
      </c>
      <c r="C738">
        <v>1</v>
      </c>
    </row>
    <row r="739" spans="1:3" x14ac:dyDescent="0.25">
      <c r="A739" s="16">
        <v>2086</v>
      </c>
      <c r="B739">
        <v>2444</v>
      </c>
      <c r="C739">
        <v>1</v>
      </c>
    </row>
    <row r="740" spans="1:3" x14ac:dyDescent="0.25">
      <c r="A740" s="16">
        <v>2087</v>
      </c>
      <c r="B740">
        <v>2434</v>
      </c>
      <c r="C740">
        <v>1</v>
      </c>
    </row>
    <row r="741" spans="1:3" x14ac:dyDescent="0.25">
      <c r="A741" s="16">
        <v>2088</v>
      </c>
      <c r="B741">
        <v>9632</v>
      </c>
      <c r="C741">
        <v>1</v>
      </c>
    </row>
    <row r="742" spans="1:3" x14ac:dyDescent="0.25">
      <c r="A742" s="16">
        <v>2089</v>
      </c>
      <c r="B742">
        <v>6556</v>
      </c>
      <c r="C742">
        <v>1</v>
      </c>
    </row>
    <row r="743" spans="1:3" x14ac:dyDescent="0.25">
      <c r="A743" s="16">
        <v>2090</v>
      </c>
      <c r="B743">
        <v>12239</v>
      </c>
      <c r="C743">
        <v>1</v>
      </c>
    </row>
    <row r="744" spans="1:3" x14ac:dyDescent="0.25">
      <c r="A744" s="16">
        <v>2091</v>
      </c>
      <c r="B744">
        <v>25321</v>
      </c>
      <c r="C744">
        <v>1</v>
      </c>
    </row>
    <row r="745" spans="1:3" x14ac:dyDescent="0.25">
      <c r="A745" s="16">
        <v>2092</v>
      </c>
      <c r="B745">
        <v>37561</v>
      </c>
      <c r="C745">
        <v>1</v>
      </c>
    </row>
    <row r="746" spans="1:3" x14ac:dyDescent="0.25">
      <c r="A746" s="16">
        <v>2093</v>
      </c>
      <c r="B746">
        <v>23697</v>
      </c>
      <c r="C746">
        <v>1</v>
      </c>
    </row>
    <row r="747" spans="1:3" x14ac:dyDescent="0.25">
      <c r="A747" s="16">
        <v>2094</v>
      </c>
      <c r="B747">
        <v>20500</v>
      </c>
      <c r="C747">
        <v>1</v>
      </c>
    </row>
    <row r="748" spans="1:3" x14ac:dyDescent="0.25">
      <c r="A748" s="16">
        <v>2095</v>
      </c>
      <c r="B748">
        <v>8118</v>
      </c>
      <c r="C748">
        <v>1</v>
      </c>
    </row>
    <row r="749" spans="1:3" x14ac:dyDescent="0.25">
      <c r="A749" s="16">
        <v>2096</v>
      </c>
      <c r="B749">
        <v>59944</v>
      </c>
      <c r="C749">
        <v>1</v>
      </c>
    </row>
    <row r="750" spans="1:3" x14ac:dyDescent="0.25">
      <c r="A750" s="16">
        <v>2097</v>
      </c>
      <c r="B750">
        <v>205001</v>
      </c>
      <c r="C750">
        <v>1</v>
      </c>
    </row>
    <row r="751" spans="1:3" x14ac:dyDescent="0.25">
      <c r="A751" s="16">
        <v>2098</v>
      </c>
      <c r="B751">
        <v>14314</v>
      </c>
      <c r="C751">
        <v>1</v>
      </c>
    </row>
    <row r="752" spans="1:3" x14ac:dyDescent="0.25">
      <c r="A752" s="16">
        <v>2099</v>
      </c>
      <c r="B752">
        <v>5798</v>
      </c>
      <c r="C752">
        <v>1</v>
      </c>
    </row>
    <row r="753" spans="1:3" x14ac:dyDescent="0.25">
      <c r="A753" s="16">
        <v>2100</v>
      </c>
      <c r="B753">
        <v>68655</v>
      </c>
      <c r="C753">
        <v>1</v>
      </c>
    </row>
    <row r="754" spans="1:3" x14ac:dyDescent="0.25">
      <c r="A754" s="16">
        <v>2101</v>
      </c>
      <c r="B754">
        <v>671</v>
      </c>
      <c r="C754">
        <v>1</v>
      </c>
    </row>
    <row r="755" spans="1:3" x14ac:dyDescent="0.25">
      <c r="A755" s="16">
        <v>2102</v>
      </c>
      <c r="B755">
        <v>1719</v>
      </c>
      <c r="C755">
        <v>1</v>
      </c>
    </row>
    <row r="756" spans="1:3" x14ac:dyDescent="0.25">
      <c r="A756" s="16">
        <v>2103</v>
      </c>
      <c r="B756">
        <v>46559</v>
      </c>
      <c r="C756">
        <v>1</v>
      </c>
    </row>
    <row r="757" spans="1:3" x14ac:dyDescent="0.25">
      <c r="A757" s="16">
        <v>2104</v>
      </c>
      <c r="B757">
        <v>11558</v>
      </c>
      <c r="C757">
        <v>1</v>
      </c>
    </row>
    <row r="758" spans="1:3" x14ac:dyDescent="0.25">
      <c r="A758" s="16">
        <v>2105</v>
      </c>
      <c r="B758">
        <v>2319</v>
      </c>
      <c r="C758">
        <v>1</v>
      </c>
    </row>
    <row r="759" spans="1:3" x14ac:dyDescent="0.25">
      <c r="A759" s="16">
        <v>2106</v>
      </c>
      <c r="B759">
        <v>17472</v>
      </c>
      <c r="C759">
        <v>1</v>
      </c>
    </row>
    <row r="760" spans="1:3" x14ac:dyDescent="0.25">
      <c r="A760" s="16">
        <v>2107</v>
      </c>
      <c r="B760">
        <v>7790</v>
      </c>
      <c r="C760">
        <v>1</v>
      </c>
    </row>
    <row r="761" spans="1:3" x14ac:dyDescent="0.25">
      <c r="A761" s="16">
        <v>2108</v>
      </c>
      <c r="B761">
        <v>11634</v>
      </c>
      <c r="C761">
        <v>1</v>
      </c>
    </row>
    <row r="762" spans="1:3" x14ac:dyDescent="0.25">
      <c r="A762" s="16">
        <v>2109</v>
      </c>
      <c r="B762">
        <v>19603</v>
      </c>
      <c r="C762">
        <v>1</v>
      </c>
    </row>
    <row r="763" spans="1:3" x14ac:dyDescent="0.25">
      <c r="A763" s="16">
        <v>2110</v>
      </c>
      <c r="B763">
        <v>10122</v>
      </c>
      <c r="C763">
        <v>1</v>
      </c>
    </row>
    <row r="764" spans="1:3" x14ac:dyDescent="0.25">
      <c r="A764" s="16">
        <v>2111</v>
      </c>
      <c r="B764">
        <v>6289</v>
      </c>
      <c r="C764">
        <v>1</v>
      </c>
    </row>
    <row r="765" spans="1:3" x14ac:dyDescent="0.25">
      <c r="A765" s="16">
        <v>2112</v>
      </c>
      <c r="B765">
        <v>18510</v>
      </c>
      <c r="C765">
        <v>1</v>
      </c>
    </row>
    <row r="766" spans="1:3" x14ac:dyDescent="0.25">
      <c r="A766" s="16">
        <v>2113</v>
      </c>
      <c r="B766">
        <v>12221</v>
      </c>
      <c r="C766">
        <v>1</v>
      </c>
    </row>
    <row r="767" spans="1:3" x14ac:dyDescent="0.25">
      <c r="A767" s="16">
        <v>2114</v>
      </c>
      <c r="B767">
        <v>33686</v>
      </c>
      <c r="C767">
        <v>1</v>
      </c>
    </row>
    <row r="768" spans="1:3" x14ac:dyDescent="0.25">
      <c r="A768" s="16">
        <v>2115</v>
      </c>
      <c r="B768">
        <v>16989</v>
      </c>
      <c r="C768">
        <v>1</v>
      </c>
    </row>
    <row r="769" spans="1:3" x14ac:dyDescent="0.25">
      <c r="A769" s="16">
        <v>2116</v>
      </c>
      <c r="B769">
        <v>12870</v>
      </c>
      <c r="C769">
        <v>1</v>
      </c>
    </row>
    <row r="770" spans="1:3" x14ac:dyDescent="0.25">
      <c r="A770" s="16">
        <v>2117</v>
      </c>
      <c r="B770">
        <v>47209</v>
      </c>
      <c r="C770">
        <v>1</v>
      </c>
    </row>
    <row r="771" spans="1:3" x14ac:dyDescent="0.25">
      <c r="A771" s="16">
        <v>2118</v>
      </c>
      <c r="B771">
        <v>1785</v>
      </c>
      <c r="C771">
        <v>1</v>
      </c>
    </row>
    <row r="772" spans="1:3" x14ac:dyDescent="0.25">
      <c r="A772" s="16">
        <v>2119</v>
      </c>
      <c r="B772">
        <v>1754</v>
      </c>
      <c r="C772">
        <v>1</v>
      </c>
    </row>
    <row r="773" spans="1:3" x14ac:dyDescent="0.25">
      <c r="A773" s="16">
        <v>2120</v>
      </c>
      <c r="B773">
        <v>2759</v>
      </c>
      <c r="C773">
        <v>1</v>
      </c>
    </row>
    <row r="774" spans="1:3" x14ac:dyDescent="0.25">
      <c r="A774" s="16">
        <v>2121</v>
      </c>
      <c r="B774">
        <v>6042</v>
      </c>
      <c r="C774">
        <v>1</v>
      </c>
    </row>
    <row r="775" spans="1:3" x14ac:dyDescent="0.25">
      <c r="A775" s="16">
        <v>2122</v>
      </c>
      <c r="B775">
        <v>70468</v>
      </c>
      <c r="C775">
        <v>1</v>
      </c>
    </row>
    <row r="776" spans="1:3" x14ac:dyDescent="0.25">
      <c r="A776" s="16">
        <v>2123</v>
      </c>
      <c r="B776">
        <v>10849</v>
      </c>
      <c r="C776">
        <v>1</v>
      </c>
    </row>
    <row r="777" spans="1:3" x14ac:dyDescent="0.25">
      <c r="A777" s="16">
        <v>2124</v>
      </c>
      <c r="B777">
        <v>3843</v>
      </c>
      <c r="C777">
        <v>1</v>
      </c>
    </row>
    <row r="778" spans="1:3" x14ac:dyDescent="0.25">
      <c r="A778" s="16">
        <v>2125</v>
      </c>
      <c r="B778">
        <v>101440</v>
      </c>
      <c r="C778">
        <v>1</v>
      </c>
    </row>
    <row r="779" spans="1:3" x14ac:dyDescent="0.25">
      <c r="A779" s="16">
        <v>2126</v>
      </c>
      <c r="B779">
        <v>13286</v>
      </c>
      <c r="C779">
        <v>1</v>
      </c>
    </row>
    <row r="780" spans="1:3" x14ac:dyDescent="0.25">
      <c r="A780" s="16">
        <v>2127</v>
      </c>
      <c r="B780">
        <v>69360</v>
      </c>
      <c r="C780">
        <v>1</v>
      </c>
    </row>
    <row r="781" spans="1:3" x14ac:dyDescent="0.25">
      <c r="A781" s="16">
        <v>2128</v>
      </c>
      <c r="B781">
        <v>27253</v>
      </c>
      <c r="C781">
        <v>1</v>
      </c>
    </row>
    <row r="782" spans="1:3" x14ac:dyDescent="0.25">
      <c r="A782" s="16">
        <v>2129</v>
      </c>
      <c r="B782">
        <v>26978</v>
      </c>
      <c r="C782">
        <v>1</v>
      </c>
    </row>
    <row r="783" spans="1:3" x14ac:dyDescent="0.25">
      <c r="A783" s="16">
        <v>2130</v>
      </c>
      <c r="B783">
        <v>10102</v>
      </c>
      <c r="C783">
        <v>1</v>
      </c>
    </row>
    <row r="784" spans="1:3" x14ac:dyDescent="0.25">
      <c r="A784" s="16">
        <v>2131</v>
      </c>
      <c r="B784">
        <v>1944</v>
      </c>
      <c r="C784">
        <v>1</v>
      </c>
    </row>
    <row r="785" spans="1:3" x14ac:dyDescent="0.25">
      <c r="A785" s="16">
        <v>2132</v>
      </c>
      <c r="B785">
        <v>42605</v>
      </c>
      <c r="C785">
        <v>1</v>
      </c>
    </row>
    <row r="786" spans="1:3" x14ac:dyDescent="0.25">
      <c r="A786" s="16">
        <v>2133</v>
      </c>
      <c r="B786">
        <v>19692</v>
      </c>
      <c r="C786">
        <v>1</v>
      </c>
    </row>
    <row r="787" spans="1:3" x14ac:dyDescent="0.25">
      <c r="A787" s="16">
        <v>2134</v>
      </c>
      <c r="B787">
        <v>7127</v>
      </c>
      <c r="C787">
        <v>1</v>
      </c>
    </row>
    <row r="788" spans="1:3" x14ac:dyDescent="0.25">
      <c r="A788" s="16">
        <v>2135</v>
      </c>
      <c r="B788">
        <v>1799</v>
      </c>
      <c r="C788">
        <v>1</v>
      </c>
    </row>
    <row r="789" spans="1:3" x14ac:dyDescent="0.25">
      <c r="A789" s="16">
        <v>2136</v>
      </c>
      <c r="B789">
        <v>8527</v>
      </c>
      <c r="C789">
        <v>1</v>
      </c>
    </row>
    <row r="790" spans="1:3" x14ac:dyDescent="0.25">
      <c r="A790" s="16">
        <v>2137</v>
      </c>
      <c r="B790">
        <v>86497</v>
      </c>
      <c r="C790">
        <v>1</v>
      </c>
    </row>
    <row r="791" spans="1:3" x14ac:dyDescent="0.25">
      <c r="A791" s="16">
        <v>2138</v>
      </c>
      <c r="B791">
        <v>1800</v>
      </c>
      <c r="C791">
        <v>1</v>
      </c>
    </row>
    <row r="792" spans="1:3" x14ac:dyDescent="0.25">
      <c r="A792" s="16">
        <v>2139</v>
      </c>
      <c r="B792">
        <v>101061</v>
      </c>
      <c r="C792">
        <v>1</v>
      </c>
    </row>
    <row r="793" spans="1:3" x14ac:dyDescent="0.25">
      <c r="A793" s="16">
        <v>2140</v>
      </c>
      <c r="B793">
        <v>26030</v>
      </c>
      <c r="C793">
        <v>1</v>
      </c>
    </row>
    <row r="794" spans="1:3" x14ac:dyDescent="0.25">
      <c r="A794" s="16">
        <v>2141</v>
      </c>
      <c r="B794">
        <v>62373</v>
      </c>
      <c r="C794">
        <v>1</v>
      </c>
    </row>
    <row r="795" spans="1:3" x14ac:dyDescent="0.25">
      <c r="A795" s="16">
        <v>2142</v>
      </c>
      <c r="B795">
        <v>95958</v>
      </c>
      <c r="C795">
        <v>1</v>
      </c>
    </row>
    <row r="796" spans="1:3" x14ac:dyDescent="0.25">
      <c r="A796" s="16">
        <v>2143</v>
      </c>
      <c r="B796">
        <v>92026</v>
      </c>
      <c r="C796">
        <v>1</v>
      </c>
    </row>
    <row r="797" spans="1:3" x14ac:dyDescent="0.25">
      <c r="A797" s="16">
        <v>2144</v>
      </c>
      <c r="B797">
        <v>11158</v>
      </c>
      <c r="C797">
        <v>1</v>
      </c>
    </row>
    <row r="798" spans="1:3" x14ac:dyDescent="0.25">
      <c r="A798" s="16">
        <v>2145</v>
      </c>
      <c r="B798">
        <v>129437</v>
      </c>
      <c r="C798">
        <v>1</v>
      </c>
    </row>
    <row r="799" spans="1:3" x14ac:dyDescent="0.25">
      <c r="A799" s="16">
        <v>2146</v>
      </c>
      <c r="B799">
        <v>209909</v>
      </c>
      <c r="C799">
        <v>1</v>
      </c>
    </row>
    <row r="800" spans="1:3" x14ac:dyDescent="0.25">
      <c r="A800" s="16">
        <v>2147</v>
      </c>
      <c r="B800">
        <v>38383</v>
      </c>
      <c r="C800">
        <v>1</v>
      </c>
    </row>
    <row r="801" spans="1:3" x14ac:dyDescent="0.25">
      <c r="A801" s="16">
        <v>2148</v>
      </c>
      <c r="B801">
        <v>373673</v>
      </c>
      <c r="C801">
        <v>1</v>
      </c>
    </row>
    <row r="802" spans="1:3" x14ac:dyDescent="0.25">
      <c r="A802" s="16">
        <v>2149</v>
      </c>
      <c r="B802">
        <v>5003040</v>
      </c>
      <c r="C802">
        <v>1</v>
      </c>
    </row>
    <row r="803" spans="1:3" x14ac:dyDescent="0.25">
      <c r="A803" s="16">
        <v>2150</v>
      </c>
      <c r="B803">
        <v>197504</v>
      </c>
      <c r="C803">
        <v>1</v>
      </c>
    </row>
    <row r="804" spans="1:3" x14ac:dyDescent="0.25">
      <c r="A804" s="16">
        <v>2151</v>
      </c>
      <c r="B804">
        <v>424755</v>
      </c>
      <c r="C804">
        <v>1</v>
      </c>
    </row>
    <row r="805" spans="1:3" x14ac:dyDescent="0.25">
      <c r="A805" s="16">
        <v>2152</v>
      </c>
      <c r="B805">
        <v>8730</v>
      </c>
      <c r="C805">
        <v>1</v>
      </c>
    </row>
    <row r="806" spans="1:3" x14ac:dyDescent="0.25">
      <c r="A806" s="16">
        <v>2153</v>
      </c>
      <c r="B806">
        <v>50720</v>
      </c>
      <c r="C806">
        <v>1</v>
      </c>
    </row>
    <row r="807" spans="1:3" x14ac:dyDescent="0.25">
      <c r="A807" s="16">
        <v>2154</v>
      </c>
      <c r="B807">
        <v>615457</v>
      </c>
      <c r="C807">
        <v>1</v>
      </c>
    </row>
    <row r="808" spans="1:3" x14ac:dyDescent="0.25">
      <c r="A808" s="16">
        <v>2155</v>
      </c>
      <c r="B808">
        <v>16793</v>
      </c>
      <c r="C808">
        <v>1</v>
      </c>
    </row>
    <row r="809" spans="1:3" x14ac:dyDescent="0.25">
      <c r="A809" s="16">
        <v>2156</v>
      </c>
      <c r="B809">
        <v>128154</v>
      </c>
      <c r="C809">
        <v>1</v>
      </c>
    </row>
    <row r="810" spans="1:3" x14ac:dyDescent="0.25">
      <c r="A810" s="16">
        <v>2157</v>
      </c>
      <c r="B810">
        <v>125945</v>
      </c>
      <c r="C810">
        <v>1</v>
      </c>
    </row>
    <row r="811" spans="1:3" x14ac:dyDescent="0.25">
      <c r="A811" s="16">
        <v>2158</v>
      </c>
      <c r="B811">
        <v>117549</v>
      </c>
      <c r="C811">
        <v>1</v>
      </c>
    </row>
    <row r="812" spans="1:3" x14ac:dyDescent="0.25">
      <c r="A812" s="16">
        <v>2159</v>
      </c>
      <c r="B812">
        <v>28403</v>
      </c>
      <c r="C812">
        <v>1</v>
      </c>
    </row>
    <row r="813" spans="1:3" x14ac:dyDescent="0.25">
      <c r="A813" s="16">
        <v>2160</v>
      </c>
      <c r="B813">
        <v>54778</v>
      </c>
      <c r="C813">
        <v>1</v>
      </c>
    </row>
    <row r="814" spans="1:3" x14ac:dyDescent="0.25">
      <c r="A814" s="16">
        <v>2161</v>
      </c>
      <c r="B814">
        <v>74558</v>
      </c>
      <c r="C814">
        <v>1</v>
      </c>
    </row>
    <row r="815" spans="1:3" x14ac:dyDescent="0.25">
      <c r="A815" s="16">
        <v>2162</v>
      </c>
      <c r="B815">
        <v>40576</v>
      </c>
      <c r="C815">
        <v>1</v>
      </c>
    </row>
    <row r="816" spans="1:3" x14ac:dyDescent="0.25">
      <c r="A816" s="16">
        <v>2163</v>
      </c>
      <c r="B816">
        <v>142738</v>
      </c>
      <c r="C816">
        <v>1</v>
      </c>
    </row>
    <row r="817" spans="1:3" x14ac:dyDescent="0.25">
      <c r="A817" s="16">
        <v>2164</v>
      </c>
      <c r="B817">
        <v>71369</v>
      </c>
      <c r="C817">
        <v>1</v>
      </c>
    </row>
    <row r="818" spans="1:3" x14ac:dyDescent="0.25">
      <c r="A818" s="16">
        <v>2165</v>
      </c>
      <c r="B818">
        <v>88760</v>
      </c>
      <c r="C818">
        <v>1</v>
      </c>
    </row>
    <row r="819" spans="1:3" x14ac:dyDescent="0.25">
      <c r="A819" s="16">
        <v>2166</v>
      </c>
      <c r="B819">
        <v>12680</v>
      </c>
      <c r="C819">
        <v>1</v>
      </c>
    </row>
    <row r="820" spans="1:3" x14ac:dyDescent="0.25">
      <c r="A820" s="16">
        <v>2167</v>
      </c>
      <c r="B820">
        <v>64922</v>
      </c>
      <c r="C820">
        <v>1</v>
      </c>
    </row>
    <row r="821" spans="1:3" x14ac:dyDescent="0.25">
      <c r="A821" s="16">
        <v>2168</v>
      </c>
      <c r="B821">
        <v>62973</v>
      </c>
      <c r="C821">
        <v>1</v>
      </c>
    </row>
    <row r="822" spans="1:3" x14ac:dyDescent="0.25">
      <c r="A822" s="16">
        <v>2169</v>
      </c>
      <c r="B822">
        <v>42605</v>
      </c>
      <c r="C822">
        <v>1</v>
      </c>
    </row>
    <row r="823" spans="1:3" x14ac:dyDescent="0.25">
      <c r="A823" s="16">
        <v>2170</v>
      </c>
      <c r="B823">
        <v>60864</v>
      </c>
      <c r="C823">
        <v>1</v>
      </c>
    </row>
    <row r="824" spans="1:3" x14ac:dyDescent="0.25">
      <c r="A824" s="16">
        <v>2171</v>
      </c>
      <c r="B824">
        <v>33475</v>
      </c>
      <c r="C824">
        <v>1</v>
      </c>
    </row>
    <row r="825" spans="1:3" x14ac:dyDescent="0.25">
      <c r="A825" s="16">
        <v>2172</v>
      </c>
      <c r="B825">
        <v>63907</v>
      </c>
      <c r="C825">
        <v>1</v>
      </c>
    </row>
    <row r="826" spans="1:3" x14ac:dyDescent="0.25">
      <c r="A826" s="16">
        <v>2173</v>
      </c>
      <c r="B826">
        <v>49706</v>
      </c>
      <c r="C826">
        <v>1</v>
      </c>
    </row>
    <row r="827" spans="1:3" x14ac:dyDescent="0.25">
      <c r="A827" s="16">
        <v>2174</v>
      </c>
      <c r="B827">
        <v>30432</v>
      </c>
      <c r="C827">
        <v>1</v>
      </c>
    </row>
    <row r="828" spans="1:3" x14ac:dyDescent="0.25">
      <c r="A828" s="16">
        <v>2175</v>
      </c>
      <c r="B828">
        <v>66950</v>
      </c>
      <c r="C828">
        <v>1</v>
      </c>
    </row>
    <row r="829" spans="1:3" x14ac:dyDescent="0.25">
      <c r="A829" s="16">
        <v>2176</v>
      </c>
      <c r="B829">
        <v>95382</v>
      </c>
      <c r="C829">
        <v>1</v>
      </c>
    </row>
    <row r="830" spans="1:3" x14ac:dyDescent="0.25">
      <c r="A830" s="16">
        <v>2177</v>
      </c>
      <c r="B830">
        <v>62373</v>
      </c>
      <c r="C830">
        <v>1</v>
      </c>
    </row>
    <row r="831" spans="1:3" x14ac:dyDescent="0.25">
      <c r="A831" s="16">
        <v>2178</v>
      </c>
      <c r="B831">
        <v>259088</v>
      </c>
      <c r="C831">
        <v>1</v>
      </c>
    </row>
    <row r="832" spans="1:3" x14ac:dyDescent="0.25">
      <c r="A832" s="16">
        <v>2179</v>
      </c>
      <c r="B832">
        <v>32461</v>
      </c>
      <c r="C832">
        <v>1</v>
      </c>
    </row>
    <row r="833" spans="1:3" x14ac:dyDescent="0.25">
      <c r="A833" s="16">
        <v>2180</v>
      </c>
      <c r="B833">
        <v>22317</v>
      </c>
      <c r="C833">
        <v>1</v>
      </c>
    </row>
    <row r="834" spans="1:3" x14ac:dyDescent="0.25">
      <c r="A834" s="16">
        <v>2181</v>
      </c>
      <c r="B834">
        <v>494620</v>
      </c>
      <c r="C834">
        <v>1</v>
      </c>
    </row>
    <row r="835" spans="1:3" x14ac:dyDescent="0.25">
      <c r="A835" s="16">
        <v>2182</v>
      </c>
      <c r="B835">
        <v>691660</v>
      </c>
      <c r="C835">
        <v>1</v>
      </c>
    </row>
    <row r="836" spans="1:3" x14ac:dyDescent="0.25">
      <c r="A836" s="16">
        <v>2183</v>
      </c>
      <c r="B836">
        <v>67458</v>
      </c>
      <c r="C836">
        <v>1</v>
      </c>
    </row>
    <row r="837" spans="1:3" x14ac:dyDescent="0.25">
      <c r="A837" s="16">
        <v>2184</v>
      </c>
      <c r="B837">
        <v>2037455</v>
      </c>
      <c r="C837">
        <v>1</v>
      </c>
    </row>
    <row r="838" spans="1:3" x14ac:dyDescent="0.25">
      <c r="A838" s="16">
        <v>2185</v>
      </c>
      <c r="B838">
        <v>71008</v>
      </c>
      <c r="C838">
        <v>1</v>
      </c>
    </row>
    <row r="839" spans="1:3" x14ac:dyDescent="0.25">
      <c r="A839" s="16">
        <v>2186</v>
      </c>
      <c r="B839">
        <v>2929</v>
      </c>
      <c r="C839">
        <v>1</v>
      </c>
    </row>
    <row r="840" spans="1:3" x14ac:dyDescent="0.25">
      <c r="A840" s="16">
        <v>2187</v>
      </c>
      <c r="B840">
        <v>14703</v>
      </c>
      <c r="C840">
        <v>1</v>
      </c>
    </row>
    <row r="841" spans="1:3" x14ac:dyDescent="0.25">
      <c r="A841" s="16">
        <v>2188</v>
      </c>
      <c r="B841">
        <v>63907</v>
      </c>
      <c r="C841">
        <v>1</v>
      </c>
    </row>
    <row r="842" spans="1:3" x14ac:dyDescent="0.25">
      <c r="A842" s="16">
        <v>2189</v>
      </c>
      <c r="B842">
        <v>13768</v>
      </c>
      <c r="C842">
        <v>1</v>
      </c>
    </row>
    <row r="843" spans="1:3" x14ac:dyDescent="0.25">
      <c r="A843" s="16">
        <v>2190</v>
      </c>
      <c r="B843">
        <v>103469</v>
      </c>
      <c r="C843">
        <v>1</v>
      </c>
    </row>
    <row r="844" spans="1:3" x14ac:dyDescent="0.25">
      <c r="A844" s="16">
        <v>2191</v>
      </c>
      <c r="B844">
        <v>18259</v>
      </c>
      <c r="C844">
        <v>1</v>
      </c>
    </row>
    <row r="845" spans="1:3" x14ac:dyDescent="0.25">
      <c r="A845" s="16">
        <v>2192</v>
      </c>
      <c r="B845">
        <v>49706</v>
      </c>
      <c r="C845">
        <v>1</v>
      </c>
    </row>
    <row r="846" spans="1:3" x14ac:dyDescent="0.25">
      <c r="A846" s="16">
        <v>2193</v>
      </c>
      <c r="B846">
        <v>29394</v>
      </c>
      <c r="C846">
        <v>1</v>
      </c>
    </row>
    <row r="847" spans="1:3" x14ac:dyDescent="0.25">
      <c r="A847" s="16">
        <v>2194</v>
      </c>
      <c r="B847">
        <v>48691</v>
      </c>
      <c r="C847">
        <v>1</v>
      </c>
    </row>
    <row r="848" spans="1:3" x14ac:dyDescent="0.25">
      <c r="A848" s="16">
        <v>2195</v>
      </c>
      <c r="B848">
        <v>30432</v>
      </c>
      <c r="C848">
        <v>1</v>
      </c>
    </row>
    <row r="849" spans="1:3" x14ac:dyDescent="0.25">
      <c r="A849" s="16">
        <v>2196</v>
      </c>
      <c r="B849">
        <v>85210</v>
      </c>
      <c r="C849">
        <v>1</v>
      </c>
    </row>
    <row r="850" spans="1:3" x14ac:dyDescent="0.25">
      <c r="A850" s="16">
        <v>2197</v>
      </c>
      <c r="B850">
        <v>3296</v>
      </c>
      <c r="C850">
        <v>1</v>
      </c>
    </row>
    <row r="851" spans="1:3" x14ac:dyDescent="0.25">
      <c r="A851" s="16">
        <v>2198</v>
      </c>
      <c r="B851">
        <v>2105</v>
      </c>
      <c r="C851">
        <v>1</v>
      </c>
    </row>
    <row r="852" spans="1:3" x14ac:dyDescent="0.25">
      <c r="A852" s="16">
        <v>2199</v>
      </c>
      <c r="B852">
        <v>6071</v>
      </c>
      <c r="C852">
        <v>1</v>
      </c>
    </row>
    <row r="853" spans="1:3" x14ac:dyDescent="0.25">
      <c r="A853" s="16">
        <v>2200</v>
      </c>
      <c r="B853">
        <v>804421</v>
      </c>
      <c r="C853">
        <v>1</v>
      </c>
    </row>
    <row r="854" spans="1:3" x14ac:dyDescent="0.25">
      <c r="A854" s="16">
        <v>2201</v>
      </c>
      <c r="B854">
        <v>1460960</v>
      </c>
      <c r="C854">
        <v>1</v>
      </c>
    </row>
    <row r="855" spans="1:3" x14ac:dyDescent="0.25">
      <c r="A855" s="16">
        <v>2202</v>
      </c>
      <c r="B855">
        <v>1296642</v>
      </c>
      <c r="C855">
        <v>1</v>
      </c>
    </row>
    <row r="856" spans="1:3" x14ac:dyDescent="0.25">
      <c r="A856" s="16">
        <v>2203</v>
      </c>
      <c r="B856">
        <v>147</v>
      </c>
      <c r="C856">
        <v>1</v>
      </c>
    </row>
    <row r="857" spans="1:3" x14ac:dyDescent="0.25">
      <c r="A857" s="16">
        <v>2204</v>
      </c>
      <c r="B857">
        <v>190</v>
      </c>
      <c r="C857">
        <v>1</v>
      </c>
    </row>
    <row r="858" spans="1:3" x14ac:dyDescent="0.25">
      <c r="A858" s="16">
        <v>2205</v>
      </c>
      <c r="B858">
        <v>1244</v>
      </c>
      <c r="C858">
        <v>1</v>
      </c>
    </row>
    <row r="859" spans="1:3" x14ac:dyDescent="0.25">
      <c r="A859" s="16">
        <v>2206</v>
      </c>
      <c r="B859">
        <v>1092</v>
      </c>
      <c r="C859">
        <v>1</v>
      </c>
    </row>
    <row r="860" spans="1:3" x14ac:dyDescent="0.25">
      <c r="A860" s="16">
        <v>2207</v>
      </c>
      <c r="B860">
        <v>1311</v>
      </c>
      <c r="C860">
        <v>1</v>
      </c>
    </row>
    <row r="861" spans="1:3" x14ac:dyDescent="0.25">
      <c r="A861" s="16">
        <v>2208</v>
      </c>
      <c r="B861">
        <v>3151</v>
      </c>
      <c r="C861">
        <v>1</v>
      </c>
    </row>
    <row r="862" spans="1:3" x14ac:dyDescent="0.25">
      <c r="A862" s="16">
        <v>2209</v>
      </c>
      <c r="B862">
        <v>759161</v>
      </c>
      <c r="C862">
        <v>1</v>
      </c>
    </row>
    <row r="863" spans="1:3" x14ac:dyDescent="0.25">
      <c r="A863" s="16">
        <v>2210</v>
      </c>
      <c r="B863">
        <v>54438</v>
      </c>
      <c r="C863">
        <v>1</v>
      </c>
    </row>
    <row r="864" spans="1:3" x14ac:dyDescent="0.25">
      <c r="A864" s="16">
        <v>2211</v>
      </c>
      <c r="B864">
        <v>70383</v>
      </c>
      <c r="C864">
        <v>1</v>
      </c>
    </row>
    <row r="865" spans="1:3" x14ac:dyDescent="0.25">
      <c r="A865" s="16">
        <v>2212</v>
      </c>
      <c r="B865">
        <v>93702</v>
      </c>
      <c r="C865">
        <v>1</v>
      </c>
    </row>
    <row r="866" spans="1:3" x14ac:dyDescent="0.25">
      <c r="A866" s="16">
        <v>2213</v>
      </c>
      <c r="B866">
        <v>187990</v>
      </c>
      <c r="C866">
        <v>1</v>
      </c>
    </row>
    <row r="867" spans="1:3" x14ac:dyDescent="0.25">
      <c r="A867" s="16">
        <v>2214</v>
      </c>
      <c r="B867">
        <v>30624</v>
      </c>
      <c r="C867">
        <v>1</v>
      </c>
    </row>
    <row r="868" spans="1:3" x14ac:dyDescent="0.25">
      <c r="A868" s="16">
        <v>2215</v>
      </c>
      <c r="B868">
        <v>112896</v>
      </c>
      <c r="C868">
        <v>1</v>
      </c>
    </row>
    <row r="869" spans="1:3" x14ac:dyDescent="0.25">
      <c r="A869" s="16">
        <v>2216</v>
      </c>
      <c r="B869">
        <v>2735</v>
      </c>
      <c r="C869">
        <v>1</v>
      </c>
    </row>
    <row r="870" spans="1:3" x14ac:dyDescent="0.25">
      <c r="A870" s="16">
        <v>2217</v>
      </c>
      <c r="B870">
        <v>4187</v>
      </c>
      <c r="C870">
        <v>1</v>
      </c>
    </row>
    <row r="871" spans="1:3" x14ac:dyDescent="0.25">
      <c r="A871" s="16">
        <v>2218</v>
      </c>
      <c r="B871">
        <v>30444</v>
      </c>
      <c r="C871">
        <v>1</v>
      </c>
    </row>
    <row r="872" spans="1:3" x14ac:dyDescent="0.25">
      <c r="A872" s="16">
        <v>2219</v>
      </c>
      <c r="B872">
        <v>59749</v>
      </c>
      <c r="C872">
        <v>1</v>
      </c>
    </row>
    <row r="873" spans="1:3" x14ac:dyDescent="0.25">
      <c r="A873" s="16">
        <v>2220</v>
      </c>
      <c r="B873">
        <v>20063</v>
      </c>
      <c r="C873">
        <v>1</v>
      </c>
    </row>
    <row r="874" spans="1:3" x14ac:dyDescent="0.25">
      <c r="A874" s="16">
        <v>2221</v>
      </c>
      <c r="B874">
        <v>62869</v>
      </c>
      <c r="C874">
        <v>1</v>
      </c>
    </row>
    <row r="875" spans="1:3" x14ac:dyDescent="0.25">
      <c r="A875" s="16">
        <v>2222</v>
      </c>
      <c r="B875">
        <v>7368428</v>
      </c>
      <c r="C875">
        <v>1</v>
      </c>
    </row>
    <row r="876" spans="1:3" x14ac:dyDescent="0.25">
      <c r="A876" s="16">
        <v>2223</v>
      </c>
      <c r="B876">
        <v>423421</v>
      </c>
      <c r="C876">
        <v>1</v>
      </c>
    </row>
    <row r="877" spans="1:3" x14ac:dyDescent="0.25">
      <c r="A877" s="16">
        <v>2224</v>
      </c>
      <c r="B877">
        <v>5578</v>
      </c>
      <c r="C877">
        <v>1</v>
      </c>
    </row>
    <row r="878" spans="1:3" x14ac:dyDescent="0.25">
      <c r="A878" s="16">
        <v>2225</v>
      </c>
      <c r="B878">
        <v>138206</v>
      </c>
      <c r="C878">
        <v>1</v>
      </c>
    </row>
    <row r="879" spans="1:3" x14ac:dyDescent="0.25">
      <c r="A879" s="16">
        <v>2226</v>
      </c>
      <c r="B879">
        <v>21392</v>
      </c>
      <c r="C879">
        <v>1</v>
      </c>
    </row>
    <row r="880" spans="1:3" x14ac:dyDescent="0.25">
      <c r="A880" s="16">
        <v>2227</v>
      </c>
      <c r="B880">
        <v>25667</v>
      </c>
      <c r="C880">
        <v>1</v>
      </c>
    </row>
    <row r="881" spans="1:3" x14ac:dyDescent="0.25">
      <c r="A881" s="16">
        <v>2228</v>
      </c>
      <c r="B881">
        <v>16138</v>
      </c>
      <c r="C881">
        <v>1</v>
      </c>
    </row>
    <row r="882" spans="1:3" x14ac:dyDescent="0.25">
      <c r="A882" s="16">
        <v>2229</v>
      </c>
      <c r="B882">
        <v>135772</v>
      </c>
      <c r="C882">
        <v>1</v>
      </c>
    </row>
    <row r="883" spans="1:3" x14ac:dyDescent="0.25">
      <c r="A883" s="16">
        <v>2230</v>
      </c>
      <c r="B883">
        <v>6487</v>
      </c>
      <c r="C883">
        <v>1</v>
      </c>
    </row>
    <row r="884" spans="1:3" x14ac:dyDescent="0.25">
      <c r="A884" s="16">
        <v>2231</v>
      </c>
      <c r="B884">
        <v>98890</v>
      </c>
      <c r="C884">
        <v>1</v>
      </c>
    </row>
    <row r="885" spans="1:3" x14ac:dyDescent="0.25">
      <c r="A885" s="16">
        <v>2232</v>
      </c>
      <c r="B885">
        <v>79870</v>
      </c>
      <c r="C885">
        <v>1</v>
      </c>
    </row>
    <row r="886" spans="1:3" x14ac:dyDescent="0.25">
      <c r="A886" s="16">
        <v>2233</v>
      </c>
      <c r="B886">
        <v>23617</v>
      </c>
      <c r="C886">
        <v>1</v>
      </c>
    </row>
    <row r="887" spans="1:3" x14ac:dyDescent="0.25">
      <c r="A887" s="16">
        <v>2234</v>
      </c>
      <c r="B887">
        <v>11276</v>
      </c>
      <c r="C887">
        <v>1</v>
      </c>
    </row>
    <row r="888" spans="1:3" x14ac:dyDescent="0.25">
      <c r="A888" s="16">
        <v>2235</v>
      </c>
      <c r="B888">
        <v>105323</v>
      </c>
      <c r="C888">
        <v>1</v>
      </c>
    </row>
    <row r="889" spans="1:3" x14ac:dyDescent="0.25">
      <c r="A889" s="16">
        <v>2236</v>
      </c>
      <c r="B889">
        <v>43568</v>
      </c>
      <c r="C889">
        <v>1</v>
      </c>
    </row>
    <row r="890" spans="1:3" x14ac:dyDescent="0.25">
      <c r="A890" s="16">
        <v>2237</v>
      </c>
      <c r="B890">
        <v>180090</v>
      </c>
      <c r="C890">
        <v>1</v>
      </c>
    </row>
    <row r="891" spans="1:3" x14ac:dyDescent="0.25">
      <c r="A891" s="16">
        <v>2238</v>
      </c>
      <c r="B891">
        <v>114521</v>
      </c>
      <c r="C891">
        <v>1</v>
      </c>
    </row>
    <row r="892" spans="1:3" x14ac:dyDescent="0.25">
      <c r="A892" s="16">
        <v>2239</v>
      </c>
      <c r="B892">
        <v>28507</v>
      </c>
      <c r="C892">
        <v>1</v>
      </c>
    </row>
    <row r="893" spans="1:3" x14ac:dyDescent="0.25">
      <c r="A893" s="16">
        <v>2240</v>
      </c>
      <c r="B893">
        <v>34852</v>
      </c>
      <c r="C893">
        <v>1</v>
      </c>
    </row>
    <row r="894" spans="1:3" x14ac:dyDescent="0.25">
      <c r="A894" s="16">
        <v>2241</v>
      </c>
      <c r="B894">
        <v>51867</v>
      </c>
      <c r="C894">
        <v>1</v>
      </c>
    </row>
    <row r="895" spans="1:3" x14ac:dyDescent="0.25">
      <c r="A895" s="16">
        <v>2242</v>
      </c>
      <c r="B895">
        <v>152722</v>
      </c>
      <c r="C895">
        <v>1</v>
      </c>
    </row>
    <row r="896" spans="1:3" x14ac:dyDescent="0.25">
      <c r="A896" s="16">
        <v>2243</v>
      </c>
      <c r="B896">
        <v>60872</v>
      </c>
      <c r="C896">
        <v>1</v>
      </c>
    </row>
    <row r="897" spans="1:3" x14ac:dyDescent="0.25">
      <c r="A897" s="16">
        <v>2244</v>
      </c>
      <c r="B897">
        <v>26360</v>
      </c>
      <c r="C897">
        <v>1</v>
      </c>
    </row>
    <row r="898" spans="1:3" x14ac:dyDescent="0.25">
      <c r="A898" s="16">
        <v>2245</v>
      </c>
      <c r="B898">
        <v>1800</v>
      </c>
      <c r="C898">
        <v>1</v>
      </c>
    </row>
    <row r="899" spans="1:3" x14ac:dyDescent="0.25">
      <c r="A899" s="16">
        <v>2246</v>
      </c>
      <c r="B899">
        <v>595778</v>
      </c>
      <c r="C899">
        <v>1</v>
      </c>
    </row>
    <row r="900" spans="1:3" x14ac:dyDescent="0.25">
      <c r="A900" s="16">
        <v>2247</v>
      </c>
      <c r="B900">
        <v>52289</v>
      </c>
      <c r="C900">
        <v>1</v>
      </c>
    </row>
    <row r="901" spans="1:3" x14ac:dyDescent="0.25">
      <c r="A901" s="16">
        <v>2248</v>
      </c>
      <c r="B901">
        <v>60664</v>
      </c>
      <c r="C901">
        <v>1</v>
      </c>
    </row>
    <row r="902" spans="1:3" x14ac:dyDescent="0.25">
      <c r="A902" s="16">
        <v>2249</v>
      </c>
      <c r="B902">
        <v>9112</v>
      </c>
      <c r="C902">
        <v>1</v>
      </c>
    </row>
    <row r="903" spans="1:3" x14ac:dyDescent="0.25">
      <c r="A903" s="16">
        <v>2250</v>
      </c>
      <c r="B903">
        <v>63562</v>
      </c>
      <c r="C903">
        <v>1</v>
      </c>
    </row>
    <row r="904" spans="1:3" x14ac:dyDescent="0.25">
      <c r="A904" s="16">
        <v>2251</v>
      </c>
      <c r="B904">
        <v>23414</v>
      </c>
      <c r="C904">
        <v>1</v>
      </c>
    </row>
    <row r="905" spans="1:3" x14ac:dyDescent="0.25">
      <c r="A905" s="16">
        <v>2252</v>
      </c>
      <c r="B905">
        <v>26298</v>
      </c>
      <c r="C905">
        <v>1</v>
      </c>
    </row>
    <row r="906" spans="1:3" x14ac:dyDescent="0.25">
      <c r="A906" s="16">
        <v>2253</v>
      </c>
      <c r="B906">
        <v>3169864</v>
      </c>
      <c r="C906">
        <v>1</v>
      </c>
    </row>
    <row r="907" spans="1:3" x14ac:dyDescent="0.25">
      <c r="A907" s="16">
        <v>2254</v>
      </c>
      <c r="B907">
        <v>44701</v>
      </c>
      <c r="C907">
        <v>1</v>
      </c>
    </row>
    <row r="908" spans="1:3" x14ac:dyDescent="0.25">
      <c r="A908" s="16">
        <v>2255</v>
      </c>
      <c r="B908">
        <v>91509</v>
      </c>
      <c r="C908">
        <v>1</v>
      </c>
    </row>
    <row r="909" spans="1:3" x14ac:dyDescent="0.25">
      <c r="A909" s="16">
        <v>2256</v>
      </c>
      <c r="B909">
        <v>18088</v>
      </c>
      <c r="C909">
        <v>1</v>
      </c>
    </row>
    <row r="910" spans="1:3" x14ac:dyDescent="0.25">
      <c r="A910" s="16">
        <v>2257</v>
      </c>
      <c r="B910">
        <v>16251</v>
      </c>
      <c r="C910">
        <v>1</v>
      </c>
    </row>
    <row r="911" spans="1:3" x14ac:dyDescent="0.25">
      <c r="A911" s="16">
        <v>2258</v>
      </c>
      <c r="B911">
        <v>14745</v>
      </c>
      <c r="C911">
        <v>1</v>
      </c>
    </row>
    <row r="912" spans="1:3" x14ac:dyDescent="0.25">
      <c r="A912" s="16">
        <v>2259</v>
      </c>
      <c r="B912">
        <v>74401</v>
      </c>
      <c r="C912">
        <v>1</v>
      </c>
    </row>
    <row r="913" spans="1:3" x14ac:dyDescent="0.25">
      <c r="A913" s="16">
        <v>2260</v>
      </c>
      <c r="B913">
        <v>161615</v>
      </c>
      <c r="C913">
        <v>1</v>
      </c>
    </row>
    <row r="914" spans="1:3" x14ac:dyDescent="0.25">
      <c r="A914" s="16">
        <v>2261</v>
      </c>
      <c r="B914">
        <v>8967</v>
      </c>
      <c r="C914">
        <v>1</v>
      </c>
    </row>
    <row r="915" spans="1:3" x14ac:dyDescent="0.25">
      <c r="A915" s="16">
        <v>2262</v>
      </c>
      <c r="B915">
        <v>5578</v>
      </c>
      <c r="C915">
        <v>1</v>
      </c>
    </row>
    <row r="916" spans="1:3" x14ac:dyDescent="0.25">
      <c r="A916" s="16">
        <v>2263</v>
      </c>
      <c r="B916">
        <v>2503</v>
      </c>
      <c r="C916">
        <v>1</v>
      </c>
    </row>
    <row r="917" spans="1:3" x14ac:dyDescent="0.25">
      <c r="A917" s="16">
        <v>2264</v>
      </c>
      <c r="B917">
        <v>3597</v>
      </c>
      <c r="C917">
        <v>1</v>
      </c>
    </row>
    <row r="918" spans="1:3" x14ac:dyDescent="0.25">
      <c r="A918" s="16">
        <v>2265</v>
      </c>
      <c r="B918">
        <v>2370</v>
      </c>
      <c r="C918">
        <v>1</v>
      </c>
    </row>
    <row r="919" spans="1:3" x14ac:dyDescent="0.25">
      <c r="A919" s="16">
        <v>2266</v>
      </c>
      <c r="B919">
        <v>5729</v>
      </c>
      <c r="C919">
        <v>1</v>
      </c>
    </row>
    <row r="920" spans="1:3" x14ac:dyDescent="0.25">
      <c r="A920" s="16">
        <v>2267</v>
      </c>
      <c r="B920">
        <v>5729</v>
      </c>
      <c r="C920">
        <v>1</v>
      </c>
    </row>
    <row r="921" spans="1:3" x14ac:dyDescent="0.25">
      <c r="A921" s="16">
        <v>2268</v>
      </c>
      <c r="B921">
        <v>2512</v>
      </c>
      <c r="C921">
        <v>1</v>
      </c>
    </row>
    <row r="922" spans="1:3" x14ac:dyDescent="0.25">
      <c r="A922" s="16">
        <v>2269</v>
      </c>
      <c r="B922">
        <v>2512</v>
      </c>
      <c r="C922">
        <v>1</v>
      </c>
    </row>
    <row r="923" spans="1:3" x14ac:dyDescent="0.25">
      <c r="A923" s="16">
        <v>2270</v>
      </c>
      <c r="B923">
        <v>2511</v>
      </c>
      <c r="C923">
        <v>1</v>
      </c>
    </row>
    <row r="924" spans="1:3" x14ac:dyDescent="0.25">
      <c r="A924" s="16">
        <v>2271</v>
      </c>
      <c r="B924">
        <v>2461</v>
      </c>
      <c r="C924">
        <v>1</v>
      </c>
    </row>
    <row r="925" spans="1:3" x14ac:dyDescent="0.25">
      <c r="A925" s="16">
        <v>2272</v>
      </c>
      <c r="B925">
        <v>107373</v>
      </c>
      <c r="C925">
        <v>1</v>
      </c>
    </row>
    <row r="926" spans="1:3" x14ac:dyDescent="0.25">
      <c r="A926" s="16">
        <v>2273</v>
      </c>
      <c r="B926">
        <v>84734</v>
      </c>
      <c r="C926">
        <v>1</v>
      </c>
    </row>
    <row r="927" spans="1:3" x14ac:dyDescent="0.25">
      <c r="A927" s="16">
        <v>2274</v>
      </c>
      <c r="B927">
        <v>158332</v>
      </c>
      <c r="C927">
        <v>1</v>
      </c>
    </row>
    <row r="928" spans="1:3" x14ac:dyDescent="0.25">
      <c r="A928" s="16">
        <v>2275</v>
      </c>
      <c r="B928">
        <v>101670</v>
      </c>
      <c r="C928">
        <v>1</v>
      </c>
    </row>
    <row r="929" spans="1:3" x14ac:dyDescent="0.25">
      <c r="A929" s="16">
        <v>2276</v>
      </c>
      <c r="B929">
        <v>86623</v>
      </c>
      <c r="C929">
        <v>1</v>
      </c>
    </row>
    <row r="930" spans="1:3" x14ac:dyDescent="0.25">
      <c r="A930" s="16">
        <v>2277</v>
      </c>
      <c r="B930">
        <v>5564</v>
      </c>
      <c r="C930">
        <v>1</v>
      </c>
    </row>
    <row r="931" spans="1:3" x14ac:dyDescent="0.25">
      <c r="A931" s="16">
        <v>2278</v>
      </c>
      <c r="B931">
        <v>43409</v>
      </c>
      <c r="C931">
        <v>1</v>
      </c>
    </row>
    <row r="932" spans="1:3" x14ac:dyDescent="0.25">
      <c r="A932" s="16">
        <v>2279</v>
      </c>
      <c r="B932">
        <v>75715</v>
      </c>
      <c r="C932">
        <v>1</v>
      </c>
    </row>
    <row r="933" spans="1:3" x14ac:dyDescent="0.25">
      <c r="A933" s="16">
        <v>2280</v>
      </c>
      <c r="B933">
        <v>63655</v>
      </c>
      <c r="C933">
        <v>1</v>
      </c>
    </row>
    <row r="934" spans="1:3" x14ac:dyDescent="0.25">
      <c r="A934" s="16">
        <v>2281</v>
      </c>
      <c r="B934">
        <v>27107</v>
      </c>
      <c r="C934">
        <v>1</v>
      </c>
    </row>
    <row r="935" spans="1:3" x14ac:dyDescent="0.25">
      <c r="A935" s="16">
        <v>2282</v>
      </c>
      <c r="B935">
        <v>148478</v>
      </c>
      <c r="C935">
        <v>1</v>
      </c>
    </row>
    <row r="936" spans="1:3" x14ac:dyDescent="0.25">
      <c r="A936" s="16">
        <v>2283</v>
      </c>
      <c r="B936">
        <v>82036</v>
      </c>
      <c r="C936">
        <v>1</v>
      </c>
    </row>
    <row r="937" spans="1:3" x14ac:dyDescent="0.25">
      <c r="A937" s="16">
        <v>2284</v>
      </c>
      <c r="B937">
        <v>50534</v>
      </c>
      <c r="C937">
        <v>1</v>
      </c>
    </row>
    <row r="938" spans="1:3" x14ac:dyDescent="0.25">
      <c r="A938" s="16">
        <v>2285</v>
      </c>
      <c r="B938">
        <v>158986</v>
      </c>
      <c r="C938">
        <v>1</v>
      </c>
    </row>
    <row r="939" spans="1:3" x14ac:dyDescent="0.25">
      <c r="A939" s="16">
        <v>2286</v>
      </c>
      <c r="B939">
        <v>104502</v>
      </c>
      <c r="C939">
        <v>1</v>
      </c>
    </row>
    <row r="940" spans="1:3" x14ac:dyDescent="0.25">
      <c r="A940" s="16">
        <v>2287</v>
      </c>
      <c r="B940">
        <v>152382</v>
      </c>
      <c r="C940">
        <v>1</v>
      </c>
    </row>
    <row r="941" spans="1:3" x14ac:dyDescent="0.25">
      <c r="A941" s="16">
        <v>2288</v>
      </c>
      <c r="B941">
        <v>31288</v>
      </c>
      <c r="C941">
        <v>1</v>
      </c>
    </row>
    <row r="942" spans="1:3" x14ac:dyDescent="0.25">
      <c r="A942" s="16">
        <v>2289</v>
      </c>
      <c r="B942">
        <v>106367</v>
      </c>
      <c r="C942">
        <v>1</v>
      </c>
    </row>
    <row r="943" spans="1:3" x14ac:dyDescent="0.25">
      <c r="A943" s="16">
        <v>2290</v>
      </c>
      <c r="B943">
        <v>42446</v>
      </c>
      <c r="C943">
        <v>1</v>
      </c>
    </row>
    <row r="944" spans="1:3" x14ac:dyDescent="0.25">
      <c r="A944" s="16">
        <v>2291</v>
      </c>
      <c r="B944">
        <v>77192</v>
      </c>
      <c r="C944">
        <v>1</v>
      </c>
    </row>
    <row r="945" spans="1:3" x14ac:dyDescent="0.25">
      <c r="A945" s="16">
        <v>2292</v>
      </c>
      <c r="B945">
        <v>203036</v>
      </c>
      <c r="C945">
        <v>1</v>
      </c>
    </row>
    <row r="946" spans="1:3" x14ac:dyDescent="0.25">
      <c r="A946" s="16">
        <v>2293</v>
      </c>
      <c r="B946">
        <v>27874</v>
      </c>
      <c r="C946">
        <v>1</v>
      </c>
    </row>
    <row r="947" spans="1:3" x14ac:dyDescent="0.25">
      <c r="A947" s="16">
        <v>2294</v>
      </c>
      <c r="B947">
        <v>51455</v>
      </c>
      <c r="C947">
        <v>1</v>
      </c>
    </row>
    <row r="948" spans="1:3" x14ac:dyDescent="0.25">
      <c r="A948" s="16">
        <v>2295</v>
      </c>
      <c r="B948">
        <v>34337</v>
      </c>
      <c r="C948">
        <v>1</v>
      </c>
    </row>
    <row r="949" spans="1:3" x14ac:dyDescent="0.25">
      <c r="A949" s="16">
        <v>2296</v>
      </c>
      <c r="B949">
        <v>46935</v>
      </c>
      <c r="C949">
        <v>1</v>
      </c>
    </row>
    <row r="950" spans="1:3" x14ac:dyDescent="0.25">
      <c r="A950" s="16">
        <v>2297</v>
      </c>
      <c r="B950">
        <v>63880</v>
      </c>
      <c r="C950">
        <v>1</v>
      </c>
    </row>
    <row r="951" spans="1:3" x14ac:dyDescent="0.25">
      <c r="A951" s="16">
        <v>2298</v>
      </c>
      <c r="B951">
        <v>138223</v>
      </c>
      <c r="C951">
        <v>1</v>
      </c>
    </row>
    <row r="952" spans="1:3" x14ac:dyDescent="0.25">
      <c r="A952" s="16">
        <v>2299</v>
      </c>
      <c r="B952">
        <v>38626</v>
      </c>
      <c r="C952">
        <v>1</v>
      </c>
    </row>
    <row r="953" spans="1:3" x14ac:dyDescent="0.25">
      <c r="A953" s="16">
        <v>2300</v>
      </c>
      <c r="B953">
        <v>94736</v>
      </c>
      <c r="C953">
        <v>1</v>
      </c>
    </row>
    <row r="954" spans="1:3" x14ac:dyDescent="0.25">
      <c r="A954" s="16">
        <v>2301</v>
      </c>
      <c r="B954">
        <v>70775</v>
      </c>
      <c r="C954">
        <v>1</v>
      </c>
    </row>
    <row r="955" spans="1:3" x14ac:dyDescent="0.25">
      <c r="A955" s="16">
        <v>2302</v>
      </c>
      <c r="B955">
        <v>268496</v>
      </c>
      <c r="C955">
        <v>1</v>
      </c>
    </row>
    <row r="956" spans="1:3" x14ac:dyDescent="0.25">
      <c r="A956" s="16">
        <v>2303</v>
      </c>
      <c r="B956">
        <v>80633</v>
      </c>
      <c r="C956">
        <v>1</v>
      </c>
    </row>
    <row r="957" spans="1:3" x14ac:dyDescent="0.25">
      <c r="A957" s="16">
        <v>2304</v>
      </c>
      <c r="B957">
        <v>49130</v>
      </c>
      <c r="C957">
        <v>1</v>
      </c>
    </row>
    <row r="958" spans="1:3" x14ac:dyDescent="0.25">
      <c r="A958" s="16">
        <v>2305</v>
      </c>
      <c r="B958">
        <v>20896</v>
      </c>
      <c r="C958">
        <v>1</v>
      </c>
    </row>
    <row r="959" spans="1:3" x14ac:dyDescent="0.25">
      <c r="A959" s="16">
        <v>2306</v>
      </c>
      <c r="B959">
        <v>19951</v>
      </c>
      <c r="C959">
        <v>1</v>
      </c>
    </row>
    <row r="960" spans="1:3" x14ac:dyDescent="0.25">
      <c r="A960" s="16">
        <v>2307</v>
      </c>
      <c r="B960">
        <v>59348</v>
      </c>
      <c r="C960">
        <v>1</v>
      </c>
    </row>
    <row r="961" spans="1:3" x14ac:dyDescent="0.25">
      <c r="A961" s="16">
        <v>2308</v>
      </c>
      <c r="B961">
        <v>54492</v>
      </c>
      <c r="C961">
        <v>1</v>
      </c>
    </row>
    <row r="962" spans="1:3" x14ac:dyDescent="0.25">
      <c r="A962" s="16">
        <v>2309</v>
      </c>
      <c r="B962">
        <v>191421</v>
      </c>
      <c r="C962">
        <v>1</v>
      </c>
    </row>
    <row r="963" spans="1:3" x14ac:dyDescent="0.25">
      <c r="A963" s="16">
        <v>2310</v>
      </c>
      <c r="B963">
        <v>25604</v>
      </c>
      <c r="C963">
        <v>1</v>
      </c>
    </row>
    <row r="964" spans="1:3" x14ac:dyDescent="0.25">
      <c r="A964" s="16">
        <v>2311</v>
      </c>
      <c r="B964">
        <v>69829</v>
      </c>
      <c r="C964">
        <v>1</v>
      </c>
    </row>
    <row r="965" spans="1:3" x14ac:dyDescent="0.25">
      <c r="A965" s="16">
        <v>2312</v>
      </c>
      <c r="B965">
        <v>51894</v>
      </c>
      <c r="C965">
        <v>1</v>
      </c>
    </row>
    <row r="966" spans="1:3" x14ac:dyDescent="0.25">
      <c r="A966" s="16">
        <v>2313</v>
      </c>
      <c r="B966">
        <v>479792</v>
      </c>
      <c r="C966">
        <v>1</v>
      </c>
    </row>
    <row r="967" spans="1:3" x14ac:dyDescent="0.25">
      <c r="A967" s="16">
        <v>2314</v>
      </c>
      <c r="B967">
        <v>23990</v>
      </c>
      <c r="C967">
        <v>1</v>
      </c>
    </row>
    <row r="968" spans="1:3" x14ac:dyDescent="0.25">
      <c r="A968" s="16">
        <v>2315</v>
      </c>
      <c r="B968">
        <v>95959</v>
      </c>
      <c r="C968">
        <v>1</v>
      </c>
    </row>
    <row r="969" spans="1:3" x14ac:dyDescent="0.25">
      <c r="A969" s="16">
        <v>2316</v>
      </c>
      <c r="B969">
        <v>35985</v>
      </c>
      <c r="C969">
        <v>1</v>
      </c>
    </row>
    <row r="970" spans="1:3" x14ac:dyDescent="0.25">
      <c r="A970" s="16">
        <v>2317</v>
      </c>
      <c r="B970">
        <v>2667568</v>
      </c>
      <c r="C970">
        <v>1</v>
      </c>
    </row>
    <row r="971" spans="1:3" x14ac:dyDescent="0.25">
      <c r="A971" s="16">
        <v>2318</v>
      </c>
      <c r="B971">
        <v>179922</v>
      </c>
      <c r="C971">
        <v>1</v>
      </c>
    </row>
    <row r="972" spans="1:3" x14ac:dyDescent="0.25">
      <c r="A972" s="16">
        <v>2319</v>
      </c>
      <c r="B972">
        <v>1616621</v>
      </c>
      <c r="C972">
        <v>1</v>
      </c>
    </row>
    <row r="973" spans="1:3" x14ac:dyDescent="0.25">
      <c r="A973" s="16">
        <v>2320</v>
      </c>
      <c r="B973">
        <v>95958</v>
      </c>
      <c r="C973">
        <v>1</v>
      </c>
    </row>
    <row r="974" spans="1:3" x14ac:dyDescent="0.25">
      <c r="A974" s="16">
        <v>2321</v>
      </c>
      <c r="B974">
        <v>5997</v>
      </c>
      <c r="C974">
        <v>1</v>
      </c>
    </row>
    <row r="975" spans="1:3" x14ac:dyDescent="0.25">
      <c r="A975" s="16">
        <v>2322</v>
      </c>
      <c r="B975">
        <v>179922</v>
      </c>
      <c r="C975">
        <v>1</v>
      </c>
    </row>
    <row r="976" spans="1:3" x14ac:dyDescent="0.25">
      <c r="A976" s="16">
        <v>2323</v>
      </c>
      <c r="B976">
        <v>47979</v>
      </c>
      <c r="C976">
        <v>1</v>
      </c>
    </row>
    <row r="977" spans="1:3" x14ac:dyDescent="0.25">
      <c r="A977" s="16">
        <v>2324</v>
      </c>
      <c r="B977">
        <v>12277</v>
      </c>
      <c r="C977">
        <v>1</v>
      </c>
    </row>
    <row r="978" spans="1:3" x14ac:dyDescent="0.25">
      <c r="A978" s="16">
        <v>2325</v>
      </c>
      <c r="B978">
        <v>59974</v>
      </c>
      <c r="C978">
        <v>1</v>
      </c>
    </row>
    <row r="979" spans="1:3" x14ac:dyDescent="0.25">
      <c r="A979" s="16">
        <v>2326</v>
      </c>
      <c r="B979">
        <v>47980</v>
      </c>
      <c r="C979">
        <v>1</v>
      </c>
    </row>
    <row r="980" spans="1:3" x14ac:dyDescent="0.25">
      <c r="A980" s="16">
        <v>2327</v>
      </c>
      <c r="B980">
        <v>23990</v>
      </c>
      <c r="C980">
        <v>1</v>
      </c>
    </row>
    <row r="981" spans="1:3" x14ac:dyDescent="0.25">
      <c r="A981" s="16">
        <v>2328</v>
      </c>
      <c r="B981">
        <v>108211</v>
      </c>
      <c r="C981">
        <v>1</v>
      </c>
    </row>
    <row r="982" spans="1:3" x14ac:dyDescent="0.25">
      <c r="A982" s="16">
        <v>2329</v>
      </c>
      <c r="B982">
        <v>19071</v>
      </c>
      <c r="C982">
        <v>1</v>
      </c>
    </row>
    <row r="983" spans="1:3" x14ac:dyDescent="0.25">
      <c r="A983" s="16">
        <v>2330</v>
      </c>
      <c r="B983">
        <v>11994</v>
      </c>
      <c r="C983">
        <v>1</v>
      </c>
    </row>
    <row r="984" spans="1:3" x14ac:dyDescent="0.25">
      <c r="A984" s="16">
        <v>2331</v>
      </c>
      <c r="B984">
        <v>59974</v>
      </c>
      <c r="C984">
        <v>1</v>
      </c>
    </row>
    <row r="985" spans="1:3" x14ac:dyDescent="0.25">
      <c r="A985" s="16">
        <v>2332</v>
      </c>
      <c r="B985">
        <v>23990</v>
      </c>
      <c r="C985">
        <v>1</v>
      </c>
    </row>
    <row r="986" spans="1:3" x14ac:dyDescent="0.25">
      <c r="A986" s="16">
        <v>2333</v>
      </c>
      <c r="B986">
        <v>17992</v>
      </c>
      <c r="C986">
        <v>1</v>
      </c>
    </row>
    <row r="987" spans="1:3" x14ac:dyDescent="0.25">
      <c r="A987" s="16">
        <v>2334</v>
      </c>
      <c r="B987">
        <v>321786</v>
      </c>
      <c r="C987">
        <v>1</v>
      </c>
    </row>
    <row r="988" spans="1:3" x14ac:dyDescent="0.25">
      <c r="A988" s="16">
        <v>2335</v>
      </c>
      <c r="B988">
        <v>119947</v>
      </c>
      <c r="C988">
        <v>1</v>
      </c>
    </row>
    <row r="989" spans="1:3" x14ac:dyDescent="0.25">
      <c r="A989" s="16">
        <v>2336</v>
      </c>
      <c r="B989">
        <v>59974</v>
      </c>
      <c r="C989">
        <v>1</v>
      </c>
    </row>
    <row r="990" spans="1:3" x14ac:dyDescent="0.25">
      <c r="A990" s="16">
        <v>2337</v>
      </c>
      <c r="B990">
        <v>95958</v>
      </c>
      <c r="C990">
        <v>1</v>
      </c>
    </row>
    <row r="991" spans="1:3" x14ac:dyDescent="0.25">
      <c r="A991" s="16">
        <v>2338</v>
      </c>
      <c r="B991">
        <v>5997</v>
      </c>
      <c r="C991">
        <v>1</v>
      </c>
    </row>
    <row r="992" spans="1:3" x14ac:dyDescent="0.25">
      <c r="A992" s="16">
        <v>2339</v>
      </c>
      <c r="B992">
        <v>95959</v>
      </c>
      <c r="C992">
        <v>1</v>
      </c>
    </row>
    <row r="993" spans="1:3" x14ac:dyDescent="0.25">
      <c r="A993" s="16">
        <v>2340</v>
      </c>
      <c r="B993">
        <v>5997</v>
      </c>
      <c r="C993">
        <v>1</v>
      </c>
    </row>
    <row r="994" spans="1:3" x14ac:dyDescent="0.25">
      <c r="A994" s="16">
        <v>2341</v>
      </c>
      <c r="B994">
        <v>23461</v>
      </c>
      <c r="C994">
        <v>1</v>
      </c>
    </row>
    <row r="995" spans="1:3" x14ac:dyDescent="0.25">
      <c r="A995" s="16">
        <v>2342</v>
      </c>
      <c r="B995">
        <v>1799</v>
      </c>
      <c r="C995">
        <v>1</v>
      </c>
    </row>
    <row r="996" spans="1:3" x14ac:dyDescent="0.25">
      <c r="A996" s="16">
        <v>2343</v>
      </c>
      <c r="B996">
        <v>4234094</v>
      </c>
      <c r="C996">
        <v>1</v>
      </c>
    </row>
    <row r="997" spans="1:3" x14ac:dyDescent="0.25">
      <c r="A997" s="16">
        <v>2344</v>
      </c>
      <c r="B997">
        <v>1169609</v>
      </c>
      <c r="C997">
        <v>1</v>
      </c>
    </row>
    <row r="998" spans="1:3" x14ac:dyDescent="0.25">
      <c r="A998" s="16">
        <v>2345</v>
      </c>
      <c r="B998">
        <v>992653</v>
      </c>
      <c r="C998">
        <v>1</v>
      </c>
    </row>
    <row r="999" spans="1:3" x14ac:dyDescent="0.25">
      <c r="A999" s="16">
        <v>2346</v>
      </c>
      <c r="B999">
        <v>241254</v>
      </c>
      <c r="C999">
        <v>1</v>
      </c>
    </row>
    <row r="1000" spans="1:3" x14ac:dyDescent="0.25">
      <c r="A1000" s="16">
        <v>2347</v>
      </c>
      <c r="B1000">
        <v>7706</v>
      </c>
      <c r="C1000">
        <v>1</v>
      </c>
    </row>
    <row r="1001" spans="1:3" x14ac:dyDescent="0.25">
      <c r="A1001" s="16">
        <v>2348</v>
      </c>
      <c r="B1001">
        <v>14877</v>
      </c>
      <c r="C1001">
        <v>1</v>
      </c>
    </row>
    <row r="1002" spans="1:3" x14ac:dyDescent="0.25">
      <c r="A1002" s="16">
        <v>2349</v>
      </c>
      <c r="B1002">
        <v>1589579</v>
      </c>
      <c r="C1002">
        <v>1</v>
      </c>
    </row>
    <row r="1003" spans="1:3" x14ac:dyDescent="0.25">
      <c r="A1003" s="16">
        <v>2350</v>
      </c>
      <c r="B1003">
        <v>6597</v>
      </c>
      <c r="C1003">
        <v>1</v>
      </c>
    </row>
    <row r="1004" spans="1:3" x14ac:dyDescent="0.25">
      <c r="A1004" s="16">
        <v>2351</v>
      </c>
      <c r="B1004">
        <v>992227</v>
      </c>
      <c r="C1004">
        <v>1</v>
      </c>
    </row>
    <row r="1005" spans="1:3" x14ac:dyDescent="0.25">
      <c r="A1005" s="16">
        <v>2352</v>
      </c>
      <c r="B1005">
        <v>183428</v>
      </c>
      <c r="C1005">
        <v>1</v>
      </c>
    </row>
    <row r="1006" spans="1:3" x14ac:dyDescent="0.25">
      <c r="A1006" s="16">
        <v>2353</v>
      </c>
      <c r="B1006">
        <v>2231</v>
      </c>
      <c r="C1006">
        <v>1</v>
      </c>
    </row>
    <row r="1007" spans="1:3" x14ac:dyDescent="0.25">
      <c r="A1007" s="16">
        <v>2354</v>
      </c>
      <c r="B1007">
        <v>694</v>
      </c>
      <c r="C1007">
        <v>1</v>
      </c>
    </row>
    <row r="1008" spans="1:3" x14ac:dyDescent="0.25">
      <c r="A1008" s="16">
        <v>2355</v>
      </c>
      <c r="B1008">
        <v>481</v>
      </c>
      <c r="C1008">
        <v>1</v>
      </c>
    </row>
    <row r="1009" spans="1:3" x14ac:dyDescent="0.25">
      <c r="A1009" s="16">
        <v>2356</v>
      </c>
      <c r="B1009">
        <v>186347</v>
      </c>
      <c r="C1009">
        <v>1</v>
      </c>
    </row>
    <row r="1010" spans="1:3" x14ac:dyDescent="0.25">
      <c r="A1010" s="16">
        <v>2357</v>
      </c>
      <c r="B1010">
        <v>47474</v>
      </c>
      <c r="C1010">
        <v>1</v>
      </c>
    </row>
    <row r="1011" spans="1:3" x14ac:dyDescent="0.25">
      <c r="A1011" s="16">
        <v>2358</v>
      </c>
      <c r="B1011">
        <v>63712</v>
      </c>
      <c r="C1011">
        <v>1</v>
      </c>
    </row>
    <row r="1012" spans="1:3" x14ac:dyDescent="0.25">
      <c r="A1012" s="16">
        <v>2359</v>
      </c>
      <c r="B1012">
        <v>1610217</v>
      </c>
      <c r="C1012">
        <v>1</v>
      </c>
    </row>
    <row r="1013" spans="1:3" x14ac:dyDescent="0.25">
      <c r="A1013" s="16">
        <v>2360</v>
      </c>
      <c r="B1013">
        <v>824</v>
      </c>
      <c r="C1013">
        <v>1</v>
      </c>
    </row>
    <row r="1014" spans="1:3" x14ac:dyDescent="0.25">
      <c r="A1014" s="16">
        <v>2361</v>
      </c>
      <c r="B1014">
        <v>11566</v>
      </c>
      <c r="C1014">
        <v>1</v>
      </c>
    </row>
    <row r="1015" spans="1:3" x14ac:dyDescent="0.25">
      <c r="A1015" s="16">
        <v>2362</v>
      </c>
      <c r="B1015">
        <v>95657</v>
      </c>
      <c r="C1015">
        <v>1</v>
      </c>
    </row>
    <row r="1016" spans="1:3" x14ac:dyDescent="0.25">
      <c r="A1016" s="16">
        <v>2363</v>
      </c>
      <c r="B1016">
        <v>1223600</v>
      </c>
      <c r="C1016">
        <v>1</v>
      </c>
    </row>
    <row r="1017" spans="1:3" x14ac:dyDescent="0.25">
      <c r="A1017" s="16">
        <v>2364</v>
      </c>
      <c r="B1017">
        <v>94017</v>
      </c>
      <c r="C1017">
        <v>1</v>
      </c>
    </row>
    <row r="1018" spans="1:3" x14ac:dyDescent="0.25">
      <c r="A1018" s="16">
        <v>2365</v>
      </c>
      <c r="B1018">
        <v>1094829</v>
      </c>
      <c r="C1018">
        <v>1</v>
      </c>
    </row>
    <row r="1019" spans="1:3" x14ac:dyDescent="0.25">
      <c r="A1019" s="16">
        <v>2366</v>
      </c>
      <c r="B1019">
        <v>52043</v>
      </c>
      <c r="C1019">
        <v>1</v>
      </c>
    </row>
    <row r="1020" spans="1:3" x14ac:dyDescent="0.25">
      <c r="A1020" s="16">
        <v>2367</v>
      </c>
      <c r="B1020">
        <v>3876</v>
      </c>
      <c r="C1020">
        <v>1</v>
      </c>
    </row>
    <row r="1021" spans="1:3" x14ac:dyDescent="0.25">
      <c r="A1021" s="16">
        <v>2368</v>
      </c>
      <c r="B1021">
        <v>2849032</v>
      </c>
      <c r="C1021">
        <v>1</v>
      </c>
    </row>
    <row r="1022" spans="1:3" x14ac:dyDescent="0.25">
      <c r="A1022" s="16">
        <v>2369</v>
      </c>
      <c r="B1022">
        <v>464874</v>
      </c>
      <c r="C1022">
        <v>1</v>
      </c>
    </row>
    <row r="1023" spans="1:3" x14ac:dyDescent="0.25">
      <c r="A1023" s="16">
        <v>2370</v>
      </c>
      <c r="B1023">
        <v>235695</v>
      </c>
      <c r="C1023">
        <v>1</v>
      </c>
    </row>
    <row r="1024" spans="1:3" x14ac:dyDescent="0.25">
      <c r="A1024" s="16">
        <v>2371</v>
      </c>
      <c r="B1024">
        <v>10194</v>
      </c>
      <c r="C1024">
        <v>1</v>
      </c>
    </row>
    <row r="1025" spans="1:3" x14ac:dyDescent="0.25">
      <c r="A1025" s="16">
        <v>2372</v>
      </c>
      <c r="B1025">
        <v>3729</v>
      </c>
      <c r="C1025">
        <v>1</v>
      </c>
    </row>
    <row r="1026" spans="1:3" x14ac:dyDescent="0.25">
      <c r="A1026" s="16">
        <v>2373</v>
      </c>
      <c r="B1026">
        <v>20475</v>
      </c>
      <c r="C1026">
        <v>1</v>
      </c>
    </row>
    <row r="1027" spans="1:3" x14ac:dyDescent="0.25">
      <c r="A1027" s="16">
        <v>2374</v>
      </c>
      <c r="B1027">
        <v>184398</v>
      </c>
      <c r="C1027">
        <v>1</v>
      </c>
    </row>
    <row r="1028" spans="1:3" x14ac:dyDescent="0.25">
      <c r="A1028" s="16">
        <v>2375</v>
      </c>
      <c r="B1028">
        <v>4974</v>
      </c>
      <c r="C1028">
        <v>1</v>
      </c>
    </row>
    <row r="1029" spans="1:3" x14ac:dyDescent="0.25">
      <c r="A1029" s="16">
        <v>2376</v>
      </c>
      <c r="B1029">
        <v>284744</v>
      </c>
      <c r="C1029">
        <v>1</v>
      </c>
    </row>
    <row r="1030" spans="1:3" x14ac:dyDescent="0.25">
      <c r="A1030" s="16">
        <v>2377</v>
      </c>
      <c r="B1030">
        <v>269137</v>
      </c>
      <c r="C1030">
        <v>1</v>
      </c>
    </row>
    <row r="1031" spans="1:3" x14ac:dyDescent="0.25">
      <c r="A1031" s="16">
        <v>2378</v>
      </c>
      <c r="B1031">
        <v>262711</v>
      </c>
      <c r="C1031">
        <v>1</v>
      </c>
    </row>
    <row r="1032" spans="1:3" x14ac:dyDescent="0.25">
      <c r="A1032" s="16">
        <v>2379</v>
      </c>
      <c r="B1032">
        <v>3432019</v>
      </c>
      <c r="C1032">
        <v>1</v>
      </c>
    </row>
    <row r="1033" spans="1:3" x14ac:dyDescent="0.25">
      <c r="A1033" s="16">
        <v>2404</v>
      </c>
      <c r="B1033">
        <v>63221</v>
      </c>
      <c r="C1033">
        <v>1</v>
      </c>
    </row>
    <row r="1034" spans="1:3" x14ac:dyDescent="0.25">
      <c r="A1034" s="16">
        <v>2405</v>
      </c>
      <c r="B1034">
        <v>8360</v>
      </c>
      <c r="C1034">
        <v>1</v>
      </c>
    </row>
    <row r="1035" spans="1:3" x14ac:dyDescent="0.25">
      <c r="A1035" s="16">
        <v>2406</v>
      </c>
      <c r="B1035">
        <v>8225</v>
      </c>
      <c r="C1035">
        <v>1</v>
      </c>
    </row>
    <row r="1036" spans="1:3" x14ac:dyDescent="0.25">
      <c r="A1036" s="16">
        <v>2407</v>
      </c>
      <c r="B1036">
        <v>1811</v>
      </c>
      <c r="C1036">
        <v>1</v>
      </c>
    </row>
    <row r="1037" spans="1:3" x14ac:dyDescent="0.25">
      <c r="A1037" s="16">
        <v>2408</v>
      </c>
      <c r="B1037">
        <v>2900</v>
      </c>
      <c r="C1037">
        <v>1</v>
      </c>
    </row>
    <row r="1038" spans="1:3" x14ac:dyDescent="0.25">
      <c r="A1038" s="16">
        <v>2409</v>
      </c>
      <c r="B1038">
        <v>7618</v>
      </c>
      <c r="C1038">
        <v>1</v>
      </c>
    </row>
    <row r="1039" spans="1:3" x14ac:dyDescent="0.25">
      <c r="A1039" s="16">
        <v>2410</v>
      </c>
      <c r="B1039">
        <v>48871</v>
      </c>
      <c r="C1039">
        <v>1</v>
      </c>
    </row>
    <row r="1040" spans="1:3" x14ac:dyDescent="0.25">
      <c r="A1040" s="16">
        <v>2411</v>
      </c>
      <c r="B1040">
        <v>1018</v>
      </c>
      <c r="C1040">
        <v>1</v>
      </c>
    </row>
    <row r="1041" spans="1:3" x14ac:dyDescent="0.25">
      <c r="A1041" s="16">
        <v>2412</v>
      </c>
      <c r="B1041">
        <v>3199</v>
      </c>
      <c r="C1041">
        <v>1</v>
      </c>
    </row>
    <row r="1042" spans="1:3" x14ac:dyDescent="0.25">
      <c r="A1042" s="16">
        <v>2413</v>
      </c>
      <c r="B1042">
        <v>536</v>
      </c>
      <c r="C1042">
        <v>1</v>
      </c>
    </row>
    <row r="1043" spans="1:3" x14ac:dyDescent="0.25">
      <c r="A1043" s="16">
        <v>2414</v>
      </c>
      <c r="B1043">
        <v>2726</v>
      </c>
      <c r="C1043">
        <v>1</v>
      </c>
    </row>
    <row r="1044" spans="1:3" x14ac:dyDescent="0.25">
      <c r="A1044" s="16">
        <v>2415</v>
      </c>
      <c r="B1044">
        <v>2641</v>
      </c>
      <c r="C1044">
        <v>1</v>
      </c>
    </row>
    <row r="1045" spans="1:3" x14ac:dyDescent="0.25">
      <c r="A1045" s="16">
        <v>2416</v>
      </c>
      <c r="B1045">
        <v>4111</v>
      </c>
      <c r="C1045">
        <v>1</v>
      </c>
    </row>
    <row r="1046" spans="1:3" x14ac:dyDescent="0.25">
      <c r="A1046" s="16">
        <v>2417</v>
      </c>
      <c r="B1046">
        <v>1614</v>
      </c>
      <c r="C1046">
        <v>1</v>
      </c>
    </row>
    <row r="1047" spans="1:3" x14ac:dyDescent="0.25">
      <c r="A1047" s="16">
        <v>2418</v>
      </c>
      <c r="B1047">
        <v>1522</v>
      </c>
      <c r="C1047">
        <v>1</v>
      </c>
    </row>
    <row r="1048" spans="1:3" x14ac:dyDescent="0.25">
      <c r="A1048" s="16">
        <v>2419</v>
      </c>
      <c r="B1048">
        <v>35984</v>
      </c>
      <c r="C1048">
        <v>1</v>
      </c>
    </row>
    <row r="1049" spans="1:3" x14ac:dyDescent="0.25">
      <c r="A1049" s="16">
        <v>2420</v>
      </c>
      <c r="B1049">
        <v>129391</v>
      </c>
      <c r="C1049">
        <v>1</v>
      </c>
    </row>
    <row r="1050" spans="1:3" x14ac:dyDescent="0.25">
      <c r="A1050" s="16">
        <v>2421</v>
      </c>
      <c r="B1050">
        <v>10888</v>
      </c>
      <c r="C1050">
        <v>1</v>
      </c>
    </row>
    <row r="1051" spans="1:3" x14ac:dyDescent="0.25">
      <c r="A1051" s="16">
        <v>2422</v>
      </c>
      <c r="B1051">
        <v>7003</v>
      </c>
      <c r="C1051">
        <v>1</v>
      </c>
    </row>
    <row r="1052" spans="1:3" x14ac:dyDescent="0.25">
      <c r="A1052" s="16">
        <v>2423</v>
      </c>
      <c r="B1052">
        <v>18131</v>
      </c>
      <c r="C1052">
        <v>1</v>
      </c>
    </row>
    <row r="1053" spans="1:3" x14ac:dyDescent="0.25">
      <c r="A1053" s="16">
        <v>2424</v>
      </c>
      <c r="B1053">
        <v>187508</v>
      </c>
      <c r="C1053">
        <v>1</v>
      </c>
    </row>
    <row r="1054" spans="1:3" x14ac:dyDescent="0.25">
      <c r="A1054" s="16">
        <v>2425</v>
      </c>
      <c r="B1054">
        <v>25846</v>
      </c>
      <c r="C1054">
        <v>1</v>
      </c>
    </row>
    <row r="1055" spans="1:3" x14ac:dyDescent="0.25">
      <c r="A1055" s="16">
        <v>2426</v>
      </c>
      <c r="B1055">
        <v>927735</v>
      </c>
      <c r="C1055">
        <v>1</v>
      </c>
    </row>
    <row r="1056" spans="1:3" x14ac:dyDescent="0.25">
      <c r="A1056" s="16">
        <v>2427</v>
      </c>
      <c r="B1056">
        <v>9683</v>
      </c>
      <c r="C1056">
        <v>1</v>
      </c>
    </row>
    <row r="1057" spans="1:3" x14ac:dyDescent="0.25">
      <c r="A1057" s="16">
        <v>2428</v>
      </c>
      <c r="B1057">
        <v>6935</v>
      </c>
      <c r="C1057">
        <v>1</v>
      </c>
    </row>
    <row r="1058" spans="1:3" x14ac:dyDescent="0.25">
      <c r="A1058" s="16">
        <v>2429</v>
      </c>
      <c r="B1058">
        <v>38765</v>
      </c>
      <c r="C1058">
        <v>1</v>
      </c>
    </row>
    <row r="1059" spans="1:3" x14ac:dyDescent="0.25">
      <c r="A1059" s="16">
        <v>2430</v>
      </c>
      <c r="B1059">
        <v>48792</v>
      </c>
      <c r="C1059">
        <v>1</v>
      </c>
    </row>
    <row r="1060" spans="1:3" x14ac:dyDescent="0.25">
      <c r="A1060" s="16">
        <v>2431</v>
      </c>
      <c r="B1060">
        <v>17178</v>
      </c>
      <c r="C1060">
        <v>1</v>
      </c>
    </row>
    <row r="1061" spans="1:3" x14ac:dyDescent="0.25">
      <c r="A1061" s="16">
        <v>2432</v>
      </c>
      <c r="B1061">
        <v>13930</v>
      </c>
      <c r="C1061">
        <v>1</v>
      </c>
    </row>
    <row r="1062" spans="1:3" x14ac:dyDescent="0.25">
      <c r="A1062" s="16">
        <v>2433</v>
      </c>
      <c r="B1062">
        <v>30288</v>
      </c>
      <c r="C1062">
        <v>1</v>
      </c>
    </row>
    <row r="1063" spans="1:3" x14ac:dyDescent="0.25">
      <c r="A1063" s="16">
        <v>2434</v>
      </c>
      <c r="B1063">
        <v>7693</v>
      </c>
      <c r="C1063">
        <v>1</v>
      </c>
    </row>
    <row r="1064" spans="1:3" x14ac:dyDescent="0.25">
      <c r="A1064" s="16">
        <v>2435</v>
      </c>
      <c r="B1064">
        <v>6985</v>
      </c>
      <c r="C1064">
        <v>1</v>
      </c>
    </row>
    <row r="1065" spans="1:3" x14ac:dyDescent="0.25">
      <c r="A1065" s="16">
        <v>2436</v>
      </c>
      <c r="B1065">
        <v>152160</v>
      </c>
      <c r="C1065">
        <v>1</v>
      </c>
    </row>
    <row r="1066" spans="1:3" x14ac:dyDescent="0.25">
      <c r="A1066" s="16">
        <v>2437</v>
      </c>
      <c r="B1066">
        <v>479792</v>
      </c>
      <c r="C1066">
        <v>1</v>
      </c>
    </row>
    <row r="1067" spans="1:3" x14ac:dyDescent="0.25">
      <c r="A1067" s="16">
        <v>2438</v>
      </c>
      <c r="B1067">
        <v>30386</v>
      </c>
      <c r="C1067">
        <v>1</v>
      </c>
    </row>
    <row r="1068" spans="1:3" x14ac:dyDescent="0.25">
      <c r="A1068" s="16">
        <v>2439</v>
      </c>
      <c r="B1068">
        <v>58154</v>
      </c>
      <c r="C1068">
        <v>1</v>
      </c>
    </row>
    <row r="1069" spans="1:3" x14ac:dyDescent="0.25">
      <c r="A1069" s="16">
        <v>2440</v>
      </c>
      <c r="B1069">
        <v>40687</v>
      </c>
      <c r="C1069">
        <v>1</v>
      </c>
    </row>
    <row r="1070" spans="1:3" x14ac:dyDescent="0.25">
      <c r="A1070" s="16">
        <v>2441</v>
      </c>
      <c r="B1070">
        <v>61722</v>
      </c>
      <c r="C1070">
        <v>1</v>
      </c>
    </row>
    <row r="1071" spans="1:3" x14ac:dyDescent="0.25">
      <c r="A1071" s="16">
        <v>2442</v>
      </c>
      <c r="B1071">
        <v>4263</v>
      </c>
      <c r="C1071">
        <v>1</v>
      </c>
    </row>
    <row r="1072" spans="1:3" x14ac:dyDescent="0.25">
      <c r="A1072" s="16">
        <v>2443</v>
      </c>
      <c r="B1072">
        <v>42458</v>
      </c>
      <c r="C1072">
        <v>1</v>
      </c>
    </row>
    <row r="1073" spans="1:3" x14ac:dyDescent="0.25">
      <c r="A1073" s="16">
        <v>2444</v>
      </c>
      <c r="B1073">
        <v>13766</v>
      </c>
      <c r="C1073">
        <v>1</v>
      </c>
    </row>
    <row r="1074" spans="1:3" x14ac:dyDescent="0.25">
      <c r="A1074" s="16">
        <v>2445</v>
      </c>
      <c r="B1074">
        <v>18519</v>
      </c>
      <c r="C1074">
        <v>1</v>
      </c>
    </row>
    <row r="1075" spans="1:3" x14ac:dyDescent="0.25">
      <c r="A1075" s="16">
        <v>2446</v>
      </c>
      <c r="B1075">
        <v>6837</v>
      </c>
      <c r="C1075">
        <v>1</v>
      </c>
    </row>
    <row r="1076" spans="1:3" x14ac:dyDescent="0.25">
      <c r="A1076" s="16">
        <v>2447</v>
      </c>
      <c r="B1076">
        <v>6957</v>
      </c>
      <c r="C1076">
        <v>1</v>
      </c>
    </row>
    <row r="1077" spans="1:3" x14ac:dyDescent="0.25">
      <c r="A1077" s="16">
        <v>2448</v>
      </c>
      <c r="B1077">
        <v>264037</v>
      </c>
      <c r="C1077">
        <v>1</v>
      </c>
    </row>
    <row r="1078" spans="1:3" x14ac:dyDescent="0.25">
      <c r="A1078" s="16">
        <v>2449</v>
      </c>
      <c r="B1078">
        <v>4724</v>
      </c>
      <c r="C1078">
        <v>1</v>
      </c>
    </row>
    <row r="1079" spans="1:3" x14ac:dyDescent="0.25">
      <c r="A1079" s="16">
        <v>2450</v>
      </c>
      <c r="B1079">
        <v>109992</v>
      </c>
      <c r="C1079">
        <v>1</v>
      </c>
    </row>
    <row r="1080" spans="1:3" x14ac:dyDescent="0.25">
      <c r="A1080" s="16">
        <v>2451</v>
      </c>
      <c r="B1080">
        <v>6357</v>
      </c>
      <c r="C1080">
        <v>1</v>
      </c>
    </row>
    <row r="1081" spans="1:3" x14ac:dyDescent="0.25">
      <c r="A1081" s="16">
        <v>2452</v>
      </c>
      <c r="B1081">
        <v>1461</v>
      </c>
      <c r="C1081">
        <v>1</v>
      </c>
    </row>
    <row r="1082" spans="1:3" x14ac:dyDescent="0.25">
      <c r="A1082" s="16">
        <v>2453</v>
      </c>
      <c r="B1082">
        <v>180617</v>
      </c>
      <c r="C1082">
        <v>1</v>
      </c>
    </row>
    <row r="1083" spans="1:3" x14ac:dyDescent="0.25">
      <c r="A1083" s="16">
        <v>2454</v>
      </c>
      <c r="B1083">
        <v>10030</v>
      </c>
      <c r="C1083">
        <v>1</v>
      </c>
    </row>
    <row r="1084" spans="1:3" x14ac:dyDescent="0.25">
      <c r="A1084" s="16">
        <v>2455</v>
      </c>
      <c r="B1084">
        <v>10425</v>
      </c>
      <c r="C1084">
        <v>1</v>
      </c>
    </row>
    <row r="1085" spans="1:3" x14ac:dyDescent="0.25">
      <c r="A1085" s="16">
        <v>2456</v>
      </c>
      <c r="B1085">
        <v>17373</v>
      </c>
      <c r="C1085">
        <v>1</v>
      </c>
    </row>
    <row r="1086" spans="1:3" x14ac:dyDescent="0.25">
      <c r="A1086" s="16">
        <v>2457</v>
      </c>
      <c r="B1086">
        <v>13339</v>
      </c>
      <c r="C1086">
        <v>1</v>
      </c>
    </row>
    <row r="1087" spans="1:3" x14ac:dyDescent="0.25">
      <c r="A1087" s="16">
        <v>2458</v>
      </c>
      <c r="B1087">
        <v>6983</v>
      </c>
      <c r="C1087">
        <v>1</v>
      </c>
    </row>
    <row r="1088" spans="1:3" x14ac:dyDescent="0.25">
      <c r="A1088" s="16">
        <v>2459</v>
      </c>
      <c r="B1088">
        <v>333234</v>
      </c>
      <c r="C1088">
        <v>1</v>
      </c>
    </row>
    <row r="1089" spans="1:3" x14ac:dyDescent="0.25">
      <c r="A1089" s="16">
        <v>2460</v>
      </c>
      <c r="B1089">
        <v>74892</v>
      </c>
      <c r="C1089">
        <v>1</v>
      </c>
    </row>
    <row r="1090" spans="1:3" x14ac:dyDescent="0.25">
      <c r="A1090" s="16">
        <v>2461</v>
      </c>
      <c r="B1090">
        <v>43300</v>
      </c>
      <c r="C1090">
        <v>1</v>
      </c>
    </row>
    <row r="1091" spans="1:3" x14ac:dyDescent="0.25">
      <c r="A1091" s="16">
        <v>2462</v>
      </c>
      <c r="B1091">
        <v>164474</v>
      </c>
      <c r="C1091">
        <v>1</v>
      </c>
    </row>
    <row r="1092" spans="1:3" x14ac:dyDescent="0.25">
      <c r="A1092" s="16">
        <v>2463</v>
      </c>
      <c r="B1092">
        <v>25998</v>
      </c>
      <c r="C1092">
        <v>1</v>
      </c>
    </row>
    <row r="1093" spans="1:3" x14ac:dyDescent="0.25">
      <c r="A1093" s="16">
        <v>2464</v>
      </c>
      <c r="B1093">
        <v>3188</v>
      </c>
      <c r="C1093">
        <v>1</v>
      </c>
    </row>
    <row r="1094" spans="1:3" x14ac:dyDescent="0.25">
      <c r="A1094" s="16">
        <v>2465</v>
      </c>
      <c r="B1094">
        <v>843531</v>
      </c>
      <c r="C1094">
        <v>1</v>
      </c>
    </row>
    <row r="1095" spans="1:3" x14ac:dyDescent="0.25">
      <c r="A1095" s="16">
        <v>2466</v>
      </c>
      <c r="B1095">
        <v>179922</v>
      </c>
      <c r="C1095">
        <v>1</v>
      </c>
    </row>
    <row r="1096" spans="1:3" x14ac:dyDescent="0.25">
      <c r="A1096" s="16">
        <v>2467</v>
      </c>
      <c r="B1096">
        <v>120548</v>
      </c>
      <c r="C1096">
        <v>1</v>
      </c>
    </row>
    <row r="1097" spans="1:3" x14ac:dyDescent="0.25">
      <c r="A1097" s="16">
        <v>2468</v>
      </c>
      <c r="B1097">
        <v>179996</v>
      </c>
      <c r="C1097">
        <v>1</v>
      </c>
    </row>
    <row r="1098" spans="1:3" x14ac:dyDescent="0.25">
      <c r="A1098" s="16">
        <v>2469</v>
      </c>
      <c r="B1098">
        <v>25376</v>
      </c>
      <c r="C1098">
        <v>1</v>
      </c>
    </row>
    <row r="1099" spans="1:3" x14ac:dyDescent="0.25">
      <c r="A1099" s="16">
        <v>2470</v>
      </c>
      <c r="B1099">
        <v>35697</v>
      </c>
      <c r="C1099">
        <v>1</v>
      </c>
    </row>
    <row r="1100" spans="1:3" x14ac:dyDescent="0.25">
      <c r="A1100" s="16">
        <v>2471</v>
      </c>
      <c r="B1100">
        <v>40992</v>
      </c>
      <c r="C1100">
        <v>1</v>
      </c>
    </row>
    <row r="1101" spans="1:3" x14ac:dyDescent="0.25">
      <c r="A1101" s="16">
        <v>2472</v>
      </c>
      <c r="B1101">
        <v>39592</v>
      </c>
      <c r="C1101">
        <v>1</v>
      </c>
    </row>
    <row r="1102" spans="1:3" x14ac:dyDescent="0.25">
      <c r="A1102" s="16">
        <v>2473</v>
      </c>
      <c r="B1102">
        <v>39455</v>
      </c>
      <c r="C1102">
        <v>1</v>
      </c>
    </row>
    <row r="1103" spans="1:3" x14ac:dyDescent="0.25">
      <c r="A1103" s="16">
        <v>2474</v>
      </c>
      <c r="B1103">
        <v>27622</v>
      </c>
      <c r="C1103">
        <v>1</v>
      </c>
    </row>
    <row r="1104" spans="1:3" x14ac:dyDescent="0.25">
      <c r="A1104" s="16">
        <v>2475</v>
      </c>
      <c r="B1104">
        <v>53618</v>
      </c>
      <c r="C1104">
        <v>1</v>
      </c>
    </row>
    <row r="1105" spans="1:3" x14ac:dyDescent="0.25">
      <c r="A1105" s="16">
        <v>2476</v>
      </c>
      <c r="B1105">
        <v>43598</v>
      </c>
      <c r="C1105">
        <v>1</v>
      </c>
    </row>
    <row r="1106" spans="1:3" x14ac:dyDescent="0.25">
      <c r="A1106" s="16">
        <v>2477</v>
      </c>
      <c r="B1106">
        <v>48910</v>
      </c>
      <c r="C1106">
        <v>1</v>
      </c>
    </row>
    <row r="1107" spans="1:3" x14ac:dyDescent="0.25">
      <c r="A1107" s="16">
        <v>2478</v>
      </c>
      <c r="B1107">
        <v>11526</v>
      </c>
      <c r="C1107">
        <v>1</v>
      </c>
    </row>
    <row r="1108" spans="1:3" x14ac:dyDescent="0.25">
      <c r="A1108" s="16">
        <v>2479</v>
      </c>
      <c r="B1108">
        <v>6481</v>
      </c>
      <c r="C1108">
        <v>1</v>
      </c>
    </row>
    <row r="1109" spans="1:3" x14ac:dyDescent="0.25">
      <c r="A1109" s="16">
        <v>2480</v>
      </c>
      <c r="B1109">
        <v>4995</v>
      </c>
      <c r="C1109">
        <v>1</v>
      </c>
    </row>
    <row r="1110" spans="1:3" x14ac:dyDescent="0.25">
      <c r="A1110" s="16">
        <v>2481</v>
      </c>
      <c r="B1110">
        <v>77460</v>
      </c>
      <c r="C1110">
        <v>1</v>
      </c>
    </row>
    <row r="1111" spans="1:3" x14ac:dyDescent="0.25">
      <c r="A1111" s="16">
        <v>2482</v>
      </c>
      <c r="B1111">
        <v>2130656</v>
      </c>
      <c r="C1111">
        <v>1</v>
      </c>
    </row>
    <row r="1112" spans="1:3" x14ac:dyDescent="0.25">
      <c r="A1112" s="16">
        <v>2483</v>
      </c>
      <c r="B1112">
        <v>694864</v>
      </c>
      <c r="C1112">
        <v>1</v>
      </c>
    </row>
    <row r="1113" spans="1:3" x14ac:dyDescent="0.25">
      <c r="A1113" s="16">
        <v>2484</v>
      </c>
      <c r="B1113">
        <v>223043</v>
      </c>
      <c r="C1113">
        <v>1</v>
      </c>
    </row>
    <row r="1114" spans="1:3" x14ac:dyDescent="0.25">
      <c r="A1114" s="16">
        <v>2485</v>
      </c>
      <c r="B1114">
        <v>28403</v>
      </c>
      <c r="C1114">
        <v>1</v>
      </c>
    </row>
    <row r="1115" spans="1:3" x14ac:dyDescent="0.25">
      <c r="A1115" s="16">
        <v>2486</v>
      </c>
      <c r="B1115">
        <v>877456</v>
      </c>
      <c r="C1115">
        <v>1</v>
      </c>
    </row>
    <row r="1116" spans="1:3" x14ac:dyDescent="0.25">
      <c r="A1116" s="16">
        <v>2487</v>
      </c>
      <c r="B1116">
        <v>6353</v>
      </c>
      <c r="C1116">
        <v>1</v>
      </c>
    </row>
    <row r="1117" spans="1:3" x14ac:dyDescent="0.25">
      <c r="A1117" s="16">
        <v>2488</v>
      </c>
      <c r="B1117">
        <v>769771</v>
      </c>
      <c r="C1117">
        <v>1</v>
      </c>
    </row>
    <row r="1118" spans="1:3" x14ac:dyDescent="0.25">
      <c r="A1118" s="16">
        <v>2489</v>
      </c>
      <c r="B1118">
        <v>133901</v>
      </c>
      <c r="C1118">
        <v>1</v>
      </c>
    </row>
    <row r="1119" spans="1:3" x14ac:dyDescent="0.25">
      <c r="A1119" s="16">
        <v>2490</v>
      </c>
      <c r="B1119">
        <v>57575</v>
      </c>
      <c r="C1119">
        <v>1</v>
      </c>
    </row>
    <row r="1120" spans="1:3" x14ac:dyDescent="0.25">
      <c r="A1120" s="16">
        <v>2491</v>
      </c>
      <c r="B1120">
        <v>76767</v>
      </c>
      <c r="C1120">
        <v>1</v>
      </c>
    </row>
    <row r="1121" spans="1:3" x14ac:dyDescent="0.25">
      <c r="A1121" s="16">
        <v>2492</v>
      </c>
      <c r="B1121">
        <v>111209</v>
      </c>
      <c r="C1121">
        <v>1</v>
      </c>
    </row>
    <row r="1122" spans="1:3" x14ac:dyDescent="0.25">
      <c r="A1122" s="16">
        <v>2493</v>
      </c>
      <c r="B1122">
        <v>9130</v>
      </c>
      <c r="C1122">
        <v>1</v>
      </c>
    </row>
    <row r="1123" spans="1:3" x14ac:dyDescent="0.25">
      <c r="A1123" s="16">
        <v>2494</v>
      </c>
      <c r="B1123">
        <v>16230</v>
      </c>
      <c r="C1123">
        <v>1</v>
      </c>
    </row>
    <row r="1124" spans="1:3" x14ac:dyDescent="0.25">
      <c r="A1124" s="16">
        <v>2495</v>
      </c>
      <c r="B1124">
        <v>1640834</v>
      </c>
      <c r="C1124">
        <v>1</v>
      </c>
    </row>
    <row r="1125" spans="1:3" x14ac:dyDescent="0.25">
      <c r="A1125" s="16">
        <v>2496</v>
      </c>
      <c r="B1125">
        <v>473795</v>
      </c>
      <c r="C1125">
        <v>1</v>
      </c>
    </row>
    <row r="1126" spans="1:3" x14ac:dyDescent="0.25">
      <c r="A1126" s="16">
        <v>2497</v>
      </c>
      <c r="B1126">
        <v>269883</v>
      </c>
      <c r="C1126">
        <v>1</v>
      </c>
    </row>
    <row r="1127" spans="1:3" x14ac:dyDescent="0.25">
      <c r="A1127" s="16">
        <v>2498</v>
      </c>
      <c r="B1127">
        <v>14202</v>
      </c>
      <c r="C1127">
        <v>1</v>
      </c>
    </row>
    <row r="1128" spans="1:3" x14ac:dyDescent="0.25">
      <c r="A1128" s="16">
        <v>2499</v>
      </c>
      <c r="B1128">
        <v>23990</v>
      </c>
      <c r="C1128">
        <v>1</v>
      </c>
    </row>
    <row r="1129" spans="1:3" x14ac:dyDescent="0.25">
      <c r="A1129" s="16">
        <v>2500</v>
      </c>
      <c r="B1129">
        <v>182321</v>
      </c>
      <c r="C1129">
        <v>1</v>
      </c>
    </row>
    <row r="1130" spans="1:3" x14ac:dyDescent="0.25">
      <c r="A1130" s="16">
        <v>2501</v>
      </c>
      <c r="B1130">
        <v>16230</v>
      </c>
      <c r="C1130">
        <v>1</v>
      </c>
    </row>
    <row r="1131" spans="1:3" x14ac:dyDescent="0.25">
      <c r="A1131" s="16">
        <v>2502</v>
      </c>
      <c r="B1131">
        <v>40576</v>
      </c>
      <c r="C1131">
        <v>1</v>
      </c>
    </row>
    <row r="1132" spans="1:3" x14ac:dyDescent="0.25">
      <c r="A1132" s="16">
        <v>2503</v>
      </c>
      <c r="B1132">
        <v>29987</v>
      </c>
      <c r="C1132">
        <v>1</v>
      </c>
    </row>
    <row r="1133" spans="1:3" x14ac:dyDescent="0.25">
      <c r="A1133" s="16">
        <v>2504</v>
      </c>
      <c r="B1133">
        <v>239896</v>
      </c>
      <c r="C1133">
        <v>1</v>
      </c>
    </row>
    <row r="1134" spans="1:3" x14ac:dyDescent="0.25">
      <c r="A1134" s="16">
        <v>2505</v>
      </c>
      <c r="B1134">
        <v>119948</v>
      </c>
      <c r="C1134">
        <v>1</v>
      </c>
    </row>
    <row r="1135" spans="1:3" x14ac:dyDescent="0.25">
      <c r="A1135" s="16">
        <v>2506</v>
      </c>
      <c r="B1135">
        <v>239896</v>
      </c>
      <c r="C1135">
        <v>1</v>
      </c>
    </row>
    <row r="1136" spans="1:3" x14ac:dyDescent="0.25">
      <c r="A1136" s="16">
        <v>2507</v>
      </c>
      <c r="B1136">
        <v>83181</v>
      </c>
      <c r="C1136">
        <v>1</v>
      </c>
    </row>
    <row r="1137" spans="1:3" x14ac:dyDescent="0.25">
      <c r="A1137" s="16">
        <v>2508</v>
      </c>
      <c r="B1137">
        <v>36518</v>
      </c>
      <c r="C1137">
        <v>1</v>
      </c>
    </row>
    <row r="1138" spans="1:3" x14ac:dyDescent="0.25">
      <c r="A1138" s="16">
        <v>2509</v>
      </c>
      <c r="B1138">
        <v>16230</v>
      </c>
      <c r="C1138">
        <v>1</v>
      </c>
    </row>
    <row r="1139" spans="1:3" x14ac:dyDescent="0.25">
      <c r="A1139" s="16">
        <v>2510</v>
      </c>
      <c r="B1139">
        <v>23990</v>
      </c>
      <c r="C1139">
        <v>1</v>
      </c>
    </row>
    <row r="1140" spans="1:3" x14ac:dyDescent="0.25">
      <c r="A1140" s="16">
        <v>2511</v>
      </c>
      <c r="B1140">
        <v>71008</v>
      </c>
      <c r="C1140">
        <v>1</v>
      </c>
    </row>
    <row r="1141" spans="1:3" x14ac:dyDescent="0.25">
      <c r="A1141" s="16">
        <v>2512</v>
      </c>
      <c r="B1141">
        <v>17992</v>
      </c>
      <c r="C1141">
        <v>1</v>
      </c>
    </row>
    <row r="1142" spans="1:3" x14ac:dyDescent="0.25">
      <c r="A1142" s="16">
        <v>2513</v>
      </c>
      <c r="B1142">
        <v>167928</v>
      </c>
      <c r="C1142">
        <v>1</v>
      </c>
    </row>
    <row r="1143" spans="1:3" x14ac:dyDescent="0.25">
      <c r="A1143" s="16">
        <v>2514</v>
      </c>
      <c r="B1143">
        <v>7101</v>
      </c>
      <c r="C1143">
        <v>1</v>
      </c>
    </row>
    <row r="1144" spans="1:3" x14ac:dyDescent="0.25">
      <c r="A1144" s="16">
        <v>2515</v>
      </c>
      <c r="B1144">
        <v>915325</v>
      </c>
      <c r="C1144">
        <v>1</v>
      </c>
    </row>
    <row r="1145" spans="1:3" x14ac:dyDescent="0.25">
      <c r="A1145" s="16">
        <v>2516</v>
      </c>
      <c r="B1145">
        <v>46662</v>
      </c>
      <c r="C1145">
        <v>1</v>
      </c>
    </row>
    <row r="1146" spans="1:3" x14ac:dyDescent="0.25">
      <c r="A1146" s="16">
        <v>2517</v>
      </c>
      <c r="B1146">
        <v>11396</v>
      </c>
      <c r="C1146">
        <v>1</v>
      </c>
    </row>
    <row r="1147" spans="1:3" x14ac:dyDescent="0.25">
      <c r="A1147" s="16">
        <v>2518</v>
      </c>
      <c r="B1147">
        <v>91296</v>
      </c>
      <c r="C1147">
        <v>1</v>
      </c>
    </row>
    <row r="1148" spans="1:3" x14ac:dyDescent="0.25">
      <c r="A1148" s="16">
        <v>2519</v>
      </c>
      <c r="B1148">
        <v>2198</v>
      </c>
      <c r="C1148">
        <v>1</v>
      </c>
    </row>
    <row r="1149" spans="1:3" x14ac:dyDescent="0.25">
      <c r="A1149" s="16">
        <v>2520</v>
      </c>
      <c r="B1149">
        <v>4586</v>
      </c>
      <c r="C1149">
        <v>1</v>
      </c>
    </row>
    <row r="1150" spans="1:3" x14ac:dyDescent="0.25">
      <c r="A1150" s="16">
        <v>2521</v>
      </c>
      <c r="B1150">
        <v>5236</v>
      </c>
      <c r="C1150">
        <v>1</v>
      </c>
    </row>
    <row r="1151" spans="1:3" x14ac:dyDescent="0.25">
      <c r="A1151" s="16">
        <v>2522</v>
      </c>
      <c r="B1151">
        <v>2223</v>
      </c>
      <c r="C1151">
        <v>1</v>
      </c>
    </row>
    <row r="1152" spans="1:3" x14ac:dyDescent="0.25">
      <c r="A1152" s="16">
        <v>2523</v>
      </c>
      <c r="B1152">
        <v>1730569</v>
      </c>
      <c r="C1152">
        <v>1</v>
      </c>
    </row>
    <row r="1153" spans="1:3" x14ac:dyDescent="0.25">
      <c r="A1153" s="16">
        <v>2524</v>
      </c>
      <c r="B1153">
        <v>11408</v>
      </c>
      <c r="C1153">
        <v>1</v>
      </c>
    </row>
    <row r="1154" spans="1:3" x14ac:dyDescent="0.25">
      <c r="A1154" s="16">
        <v>2525</v>
      </c>
      <c r="B1154">
        <v>11744</v>
      </c>
      <c r="C1154">
        <v>1</v>
      </c>
    </row>
    <row r="1155" spans="1:3" x14ac:dyDescent="0.25">
      <c r="A1155" s="16">
        <v>2526</v>
      </c>
      <c r="B1155">
        <v>2379</v>
      </c>
      <c r="C1155">
        <v>1</v>
      </c>
    </row>
    <row r="1156" spans="1:3" x14ac:dyDescent="0.25">
      <c r="A1156" s="16">
        <v>2527</v>
      </c>
      <c r="B1156">
        <v>12779</v>
      </c>
      <c r="C1156">
        <v>1</v>
      </c>
    </row>
    <row r="1157" spans="1:3" x14ac:dyDescent="0.25">
      <c r="A1157" s="16">
        <v>2528</v>
      </c>
      <c r="B1157">
        <v>7170</v>
      </c>
      <c r="C1157">
        <v>1</v>
      </c>
    </row>
    <row r="1158" spans="1:3" x14ac:dyDescent="0.25">
      <c r="A1158" s="16">
        <v>2529</v>
      </c>
      <c r="B1158">
        <v>5403</v>
      </c>
      <c r="C1158">
        <v>1</v>
      </c>
    </row>
    <row r="1159" spans="1:3" x14ac:dyDescent="0.25">
      <c r="A1159" s="16">
        <v>2530</v>
      </c>
      <c r="B1159">
        <v>30420</v>
      </c>
      <c r="C1159">
        <v>1</v>
      </c>
    </row>
    <row r="1160" spans="1:3" x14ac:dyDescent="0.25">
      <c r="A1160" s="16">
        <v>2531</v>
      </c>
      <c r="B1160">
        <v>2152</v>
      </c>
      <c r="C1160">
        <v>1</v>
      </c>
    </row>
    <row r="1161" spans="1:3" x14ac:dyDescent="0.25">
      <c r="A1161" s="16">
        <v>2532</v>
      </c>
      <c r="B1161">
        <v>2153</v>
      </c>
      <c r="C1161">
        <v>1</v>
      </c>
    </row>
    <row r="1162" spans="1:3" x14ac:dyDescent="0.25">
      <c r="A1162" s="16">
        <v>2533</v>
      </c>
      <c r="B1162">
        <v>20236</v>
      </c>
      <c r="C1162">
        <v>1</v>
      </c>
    </row>
    <row r="1163" spans="1:3" x14ac:dyDescent="0.25">
      <c r="A1163" s="16">
        <v>2534</v>
      </c>
      <c r="B1163">
        <v>25451</v>
      </c>
      <c r="C1163">
        <v>1</v>
      </c>
    </row>
    <row r="1164" spans="1:3" x14ac:dyDescent="0.25">
      <c r="A1164" s="16">
        <v>2535</v>
      </c>
      <c r="B1164">
        <v>7039</v>
      </c>
      <c r="C1164">
        <v>1</v>
      </c>
    </row>
    <row r="1165" spans="1:3" x14ac:dyDescent="0.25">
      <c r="A1165" s="16">
        <v>2536</v>
      </c>
      <c r="B1165">
        <v>22468</v>
      </c>
      <c r="C1165">
        <v>1</v>
      </c>
    </row>
    <row r="1166" spans="1:3" x14ac:dyDescent="0.25">
      <c r="A1166" s="16">
        <v>2537</v>
      </c>
      <c r="B1166">
        <v>19743</v>
      </c>
      <c r="C1166">
        <v>1</v>
      </c>
    </row>
    <row r="1167" spans="1:3" x14ac:dyDescent="0.25">
      <c r="A1167" s="16">
        <v>2538</v>
      </c>
      <c r="B1167">
        <v>19170</v>
      </c>
      <c r="C1167">
        <v>1</v>
      </c>
    </row>
    <row r="1168" spans="1:3" x14ac:dyDescent="0.25">
      <c r="A1168" s="16">
        <v>2539</v>
      </c>
      <c r="B1168">
        <v>32546</v>
      </c>
      <c r="C1168">
        <v>1</v>
      </c>
    </row>
    <row r="1169" spans="1:3" x14ac:dyDescent="0.25">
      <c r="A1169" s="16">
        <v>2540</v>
      </c>
      <c r="B1169">
        <v>48972</v>
      </c>
      <c r="C1169">
        <v>1</v>
      </c>
    </row>
    <row r="1170" spans="1:3" x14ac:dyDescent="0.25">
      <c r="A1170" s="16">
        <v>2541</v>
      </c>
      <c r="B1170">
        <v>34249</v>
      </c>
      <c r="C1170">
        <v>1</v>
      </c>
    </row>
    <row r="1171" spans="1:3" x14ac:dyDescent="0.25">
      <c r="A1171" s="16">
        <v>2542</v>
      </c>
      <c r="B1171">
        <v>70185</v>
      </c>
      <c r="C1171">
        <v>1</v>
      </c>
    </row>
    <row r="1172" spans="1:3" x14ac:dyDescent="0.25">
      <c r="A1172" s="16">
        <v>2543</v>
      </c>
      <c r="B1172">
        <v>172720</v>
      </c>
      <c r="C1172">
        <v>1</v>
      </c>
    </row>
    <row r="1173" spans="1:3" x14ac:dyDescent="0.25">
      <c r="A1173" s="16">
        <v>2544</v>
      </c>
      <c r="B1173">
        <v>204884</v>
      </c>
      <c r="C1173">
        <v>1</v>
      </c>
    </row>
    <row r="1174" spans="1:3" x14ac:dyDescent="0.25">
      <c r="A1174" s="16">
        <v>2545</v>
      </c>
      <c r="B1174">
        <v>20643</v>
      </c>
      <c r="C1174">
        <v>1</v>
      </c>
    </row>
    <row r="1175" spans="1:3" x14ac:dyDescent="0.25">
      <c r="A1175" s="16">
        <v>2546</v>
      </c>
      <c r="B1175">
        <v>49651</v>
      </c>
      <c r="C1175">
        <v>1</v>
      </c>
    </row>
    <row r="1176" spans="1:3" x14ac:dyDescent="0.25">
      <c r="A1176" s="16">
        <v>2547</v>
      </c>
      <c r="B1176">
        <v>92735</v>
      </c>
      <c r="C1176">
        <v>1</v>
      </c>
    </row>
    <row r="1177" spans="1:3" x14ac:dyDescent="0.25">
      <c r="A1177" s="16">
        <v>2548</v>
      </c>
      <c r="B1177">
        <v>93761</v>
      </c>
      <c r="C1177">
        <v>1</v>
      </c>
    </row>
    <row r="1178" spans="1:3" x14ac:dyDescent="0.25">
      <c r="A1178" s="16">
        <v>2549</v>
      </c>
      <c r="B1178">
        <v>32460</v>
      </c>
      <c r="C1178">
        <v>1</v>
      </c>
    </row>
    <row r="1179" spans="1:3" x14ac:dyDescent="0.25">
      <c r="A1179" s="16">
        <v>2550</v>
      </c>
      <c r="B1179">
        <v>49195</v>
      </c>
      <c r="C1179">
        <v>1</v>
      </c>
    </row>
    <row r="1180" spans="1:3" x14ac:dyDescent="0.25">
      <c r="A1180" s="16">
        <v>2551</v>
      </c>
      <c r="B1180">
        <v>12747</v>
      </c>
      <c r="C1180">
        <v>1</v>
      </c>
    </row>
    <row r="1181" spans="1:3" x14ac:dyDescent="0.25">
      <c r="A1181" s="16">
        <v>2552</v>
      </c>
      <c r="B1181">
        <v>649</v>
      </c>
      <c r="C1181">
        <v>1</v>
      </c>
    </row>
    <row r="1182" spans="1:3" x14ac:dyDescent="0.25">
      <c r="A1182" s="16">
        <v>2553</v>
      </c>
      <c r="B1182">
        <v>19438</v>
      </c>
      <c r="C1182">
        <v>1</v>
      </c>
    </row>
    <row r="1183" spans="1:3" x14ac:dyDescent="0.25">
      <c r="A1183" s="16">
        <v>2554</v>
      </c>
      <c r="B1183">
        <v>3748</v>
      </c>
      <c r="C1183">
        <v>1</v>
      </c>
    </row>
    <row r="1184" spans="1:3" x14ac:dyDescent="0.25">
      <c r="A1184" s="16">
        <v>2555</v>
      </c>
      <c r="B1184">
        <v>7411</v>
      </c>
      <c r="C1184">
        <v>1</v>
      </c>
    </row>
    <row r="1185" spans="1:3" x14ac:dyDescent="0.25">
      <c r="A1185" s="16">
        <v>2556</v>
      </c>
      <c r="B1185">
        <v>14928</v>
      </c>
      <c r="C1185">
        <v>1</v>
      </c>
    </row>
    <row r="1186" spans="1:3" x14ac:dyDescent="0.25">
      <c r="A1186" s="16">
        <v>2557</v>
      </c>
      <c r="B1186">
        <v>6808</v>
      </c>
      <c r="C1186">
        <v>1</v>
      </c>
    </row>
    <row r="1187" spans="1:3" x14ac:dyDescent="0.25">
      <c r="A1187" s="16">
        <v>2558</v>
      </c>
      <c r="B1187">
        <v>19650</v>
      </c>
      <c r="C1187">
        <v>1</v>
      </c>
    </row>
    <row r="1188" spans="1:3" x14ac:dyDescent="0.25">
      <c r="A1188" s="16">
        <v>2559</v>
      </c>
      <c r="B1188">
        <v>18234</v>
      </c>
      <c r="C1188">
        <v>1</v>
      </c>
    </row>
    <row r="1189" spans="1:3" x14ac:dyDescent="0.25">
      <c r="A1189" s="16">
        <v>2560</v>
      </c>
      <c r="B1189">
        <v>73398</v>
      </c>
      <c r="C1189">
        <v>1</v>
      </c>
    </row>
    <row r="1190" spans="1:3" x14ac:dyDescent="0.25">
      <c r="A1190" s="16">
        <v>2561</v>
      </c>
      <c r="B1190">
        <v>21353</v>
      </c>
      <c r="C1190">
        <v>1</v>
      </c>
    </row>
    <row r="1191" spans="1:3" x14ac:dyDescent="0.25">
      <c r="A1191" s="16">
        <v>2562</v>
      </c>
      <c r="B1191">
        <v>1980</v>
      </c>
      <c r="C1191">
        <v>1</v>
      </c>
    </row>
    <row r="1192" spans="1:3" x14ac:dyDescent="0.25">
      <c r="A1192" s="16">
        <v>2563</v>
      </c>
      <c r="B1192">
        <v>9228</v>
      </c>
      <c r="C1192">
        <v>1</v>
      </c>
    </row>
    <row r="1193" spans="1:3" x14ac:dyDescent="0.25">
      <c r="A1193" s="16">
        <v>2564</v>
      </c>
      <c r="B1193">
        <v>7650</v>
      </c>
      <c r="C1193">
        <v>1</v>
      </c>
    </row>
    <row r="1194" spans="1:3" x14ac:dyDescent="0.25">
      <c r="A1194" s="16">
        <v>2565</v>
      </c>
      <c r="B1194">
        <v>10445</v>
      </c>
      <c r="C1194">
        <v>1</v>
      </c>
    </row>
    <row r="1195" spans="1:3" x14ac:dyDescent="0.25">
      <c r="A1195" s="16">
        <v>2566</v>
      </c>
      <c r="B1195">
        <v>168</v>
      </c>
      <c r="C1195">
        <v>1</v>
      </c>
    </row>
    <row r="1196" spans="1:3" x14ac:dyDescent="0.25">
      <c r="A1196" s="16">
        <v>2567</v>
      </c>
      <c r="B1196">
        <v>25450</v>
      </c>
      <c r="C1196">
        <v>1</v>
      </c>
    </row>
    <row r="1197" spans="1:3" x14ac:dyDescent="0.25">
      <c r="A1197" s="16">
        <v>2568</v>
      </c>
      <c r="B1197">
        <v>2718</v>
      </c>
      <c r="C1197">
        <v>1</v>
      </c>
    </row>
    <row r="1198" spans="1:3" x14ac:dyDescent="0.25">
      <c r="A1198" s="16">
        <v>2569</v>
      </c>
      <c r="B1198">
        <v>2952</v>
      </c>
      <c r="C1198">
        <v>1</v>
      </c>
    </row>
    <row r="1199" spans="1:3" x14ac:dyDescent="0.25">
      <c r="A1199" s="16">
        <v>2570</v>
      </c>
      <c r="B1199">
        <v>412</v>
      </c>
      <c r="C1199">
        <v>1</v>
      </c>
    </row>
    <row r="1200" spans="1:3" x14ac:dyDescent="0.25">
      <c r="A1200" s="16">
        <v>2571</v>
      </c>
      <c r="B1200">
        <v>26381</v>
      </c>
      <c r="C1200">
        <v>1</v>
      </c>
    </row>
    <row r="1201" spans="1:3" x14ac:dyDescent="0.25">
      <c r="A1201" s="16">
        <v>2574</v>
      </c>
      <c r="B1201">
        <v>1761140</v>
      </c>
      <c r="C1201">
        <v>1</v>
      </c>
    </row>
    <row r="1202" spans="1:3" x14ac:dyDescent="0.25">
      <c r="A1202" s="16">
        <v>2575</v>
      </c>
      <c r="B1202">
        <v>505</v>
      </c>
      <c r="C1202">
        <v>1</v>
      </c>
    </row>
    <row r="1203" spans="1:3" x14ac:dyDescent="0.25">
      <c r="A1203" s="16">
        <v>2576</v>
      </c>
      <c r="B1203">
        <v>9637</v>
      </c>
      <c r="C1203">
        <v>1</v>
      </c>
    </row>
    <row r="1204" spans="1:3" x14ac:dyDescent="0.25">
      <c r="A1204" s="16">
        <v>2577</v>
      </c>
      <c r="B1204">
        <v>59</v>
      </c>
      <c r="C1204">
        <v>1</v>
      </c>
    </row>
    <row r="1205" spans="1:3" x14ac:dyDescent="0.25">
      <c r="A1205" s="16">
        <v>2578</v>
      </c>
      <c r="B1205">
        <v>3172</v>
      </c>
      <c r="C1205">
        <v>1</v>
      </c>
    </row>
    <row r="1206" spans="1:3" x14ac:dyDescent="0.25">
      <c r="A1206" s="16">
        <v>2579</v>
      </c>
      <c r="B1206">
        <v>4057</v>
      </c>
      <c r="C1206">
        <v>1</v>
      </c>
    </row>
    <row r="1207" spans="1:3" x14ac:dyDescent="0.25">
      <c r="A1207" s="16">
        <v>2580</v>
      </c>
      <c r="B1207">
        <v>10057</v>
      </c>
      <c r="C1207">
        <v>1</v>
      </c>
    </row>
    <row r="1208" spans="1:3" x14ac:dyDescent="0.25">
      <c r="A1208" s="16">
        <v>2581</v>
      </c>
      <c r="B1208">
        <v>153290</v>
      </c>
      <c r="C1208">
        <v>1</v>
      </c>
    </row>
    <row r="1209" spans="1:3" x14ac:dyDescent="0.25">
      <c r="A1209" s="16">
        <v>2582</v>
      </c>
      <c r="B1209">
        <v>112274</v>
      </c>
      <c r="C1209">
        <v>1</v>
      </c>
    </row>
    <row r="1210" spans="1:3" x14ac:dyDescent="0.25">
      <c r="A1210" s="16">
        <v>2583</v>
      </c>
      <c r="B1210">
        <v>18357</v>
      </c>
      <c r="C1210">
        <v>1</v>
      </c>
    </row>
    <row r="1211" spans="1:3" x14ac:dyDescent="0.25">
      <c r="A1211" s="16">
        <v>2584</v>
      </c>
      <c r="B1211">
        <v>18169</v>
      </c>
      <c r="C1211">
        <v>1</v>
      </c>
    </row>
    <row r="1212" spans="1:3" x14ac:dyDescent="0.25">
      <c r="A1212" s="16">
        <v>2585</v>
      </c>
      <c r="B1212">
        <v>5535</v>
      </c>
      <c r="C1212">
        <v>1</v>
      </c>
    </row>
    <row r="1213" spans="1:3" x14ac:dyDescent="0.25">
      <c r="A1213" s="16">
        <v>2586</v>
      </c>
      <c r="B1213">
        <v>57752</v>
      </c>
      <c r="C1213">
        <v>1</v>
      </c>
    </row>
    <row r="1214" spans="1:3" x14ac:dyDescent="0.25">
      <c r="A1214" s="16">
        <v>2587</v>
      </c>
      <c r="B1214">
        <v>39251</v>
      </c>
      <c r="C1214">
        <v>1</v>
      </c>
    </row>
    <row r="1215" spans="1:3" x14ac:dyDescent="0.25">
      <c r="A1215" s="16">
        <v>2588</v>
      </c>
      <c r="B1215">
        <v>30222</v>
      </c>
      <c r="C1215">
        <v>1</v>
      </c>
    </row>
    <row r="1216" spans="1:3" x14ac:dyDescent="0.25">
      <c r="A1216" s="16">
        <v>2589</v>
      </c>
      <c r="B1216">
        <v>33411</v>
      </c>
      <c r="C1216">
        <v>1</v>
      </c>
    </row>
    <row r="1217" spans="1:3" x14ac:dyDescent="0.25">
      <c r="A1217" s="16">
        <v>2590</v>
      </c>
      <c r="B1217">
        <v>73383</v>
      </c>
      <c r="C1217">
        <v>1</v>
      </c>
    </row>
    <row r="1218" spans="1:3" x14ac:dyDescent="0.25">
      <c r="A1218" s="16">
        <v>2591</v>
      </c>
      <c r="B1218">
        <v>83820</v>
      </c>
      <c r="C1218">
        <v>1</v>
      </c>
    </row>
    <row r="1219" spans="1:3" x14ac:dyDescent="0.25">
      <c r="A1219" s="16">
        <v>2592</v>
      </c>
      <c r="B1219">
        <v>109693</v>
      </c>
      <c r="C1219">
        <v>1</v>
      </c>
    </row>
    <row r="1220" spans="1:3" x14ac:dyDescent="0.25">
      <c r="A1220" s="16">
        <v>2593</v>
      </c>
      <c r="B1220">
        <v>131880</v>
      </c>
      <c r="C1220">
        <v>1</v>
      </c>
    </row>
    <row r="1221" spans="1:3" x14ac:dyDescent="0.25">
      <c r="A1221" s="16">
        <v>2594</v>
      </c>
      <c r="B1221">
        <v>7648</v>
      </c>
      <c r="C1221">
        <v>1</v>
      </c>
    </row>
    <row r="1222" spans="1:3" x14ac:dyDescent="0.25">
      <c r="A1222" s="16">
        <v>2595</v>
      </c>
      <c r="B1222">
        <v>192826</v>
      </c>
      <c r="C1222">
        <v>1</v>
      </c>
    </row>
    <row r="1223" spans="1:3" x14ac:dyDescent="0.25">
      <c r="A1223" s="16">
        <v>2596</v>
      </c>
      <c r="B1223">
        <v>124266</v>
      </c>
      <c r="C1223">
        <v>1</v>
      </c>
    </row>
    <row r="1224" spans="1:3" x14ac:dyDescent="0.25">
      <c r="A1224" s="16">
        <v>2599</v>
      </c>
      <c r="B1224">
        <v>143500</v>
      </c>
      <c r="C1224">
        <v>1</v>
      </c>
    </row>
    <row r="1225" spans="1:3" x14ac:dyDescent="0.25">
      <c r="A1225" s="16">
        <v>2600</v>
      </c>
      <c r="B1225">
        <v>175000</v>
      </c>
      <c r="C1225">
        <v>1</v>
      </c>
    </row>
    <row r="1226" spans="1:3" x14ac:dyDescent="0.25">
      <c r="A1226" s="16">
        <v>2601</v>
      </c>
      <c r="B1226">
        <v>225000</v>
      </c>
      <c r="C1226">
        <v>1</v>
      </c>
    </row>
    <row r="1227" spans="1:3" x14ac:dyDescent="0.25">
      <c r="A1227" s="16">
        <v>2602</v>
      </c>
      <c r="B1227">
        <v>175000</v>
      </c>
      <c r="C1227">
        <v>1</v>
      </c>
    </row>
    <row r="1228" spans="1:3" x14ac:dyDescent="0.25">
      <c r="A1228" s="16">
        <v>2603</v>
      </c>
      <c r="B1228">
        <v>150000</v>
      </c>
      <c r="C1228">
        <v>1</v>
      </c>
    </row>
    <row r="1229" spans="1:3" x14ac:dyDescent="0.25">
      <c r="A1229" s="16">
        <v>2604</v>
      </c>
      <c r="B1229">
        <v>225000</v>
      </c>
      <c r="C1229">
        <v>1</v>
      </c>
    </row>
    <row r="1230" spans="1:3" x14ac:dyDescent="0.25">
      <c r="A1230" s="16">
        <v>2605</v>
      </c>
      <c r="B1230">
        <v>109000</v>
      </c>
      <c r="C1230">
        <v>1</v>
      </c>
    </row>
    <row r="1231" spans="1:3" x14ac:dyDescent="0.25">
      <c r="A1231" s="16">
        <v>2606</v>
      </c>
      <c r="B1231">
        <v>260000</v>
      </c>
      <c r="C1231">
        <v>1</v>
      </c>
    </row>
    <row r="1232" spans="1:3" x14ac:dyDescent="0.25">
      <c r="A1232" s="16">
        <v>2607</v>
      </c>
      <c r="B1232">
        <v>154500</v>
      </c>
      <c r="C1232">
        <v>1</v>
      </c>
    </row>
    <row r="1233" spans="1:3" x14ac:dyDescent="0.25">
      <c r="A1233" s="16">
        <v>2608</v>
      </c>
      <c r="B1233">
        <v>195000</v>
      </c>
      <c r="C1233">
        <v>1</v>
      </c>
    </row>
    <row r="1234" spans="1:3" x14ac:dyDescent="0.25">
      <c r="A1234" s="16">
        <v>2609</v>
      </c>
      <c r="B1234">
        <v>175000</v>
      </c>
      <c r="C1234">
        <v>1</v>
      </c>
    </row>
    <row r="1235" spans="1:3" x14ac:dyDescent="0.25">
      <c r="A1235" s="16">
        <v>2610</v>
      </c>
      <c r="B1235">
        <v>167000</v>
      </c>
      <c r="C1235">
        <v>1</v>
      </c>
    </row>
    <row r="1236" spans="1:3" x14ac:dyDescent="0.25">
      <c r="A1236" s="16">
        <v>2611</v>
      </c>
      <c r="B1236">
        <v>115000</v>
      </c>
      <c r="C1236">
        <v>1</v>
      </c>
    </row>
    <row r="1237" spans="1:3" x14ac:dyDescent="0.25">
      <c r="A1237" s="16">
        <v>2612</v>
      </c>
      <c r="B1237">
        <v>148500</v>
      </c>
      <c r="C1237">
        <v>1</v>
      </c>
    </row>
    <row r="1238" spans="1:3" x14ac:dyDescent="0.25">
      <c r="A1238" s="16">
        <v>2613</v>
      </c>
      <c r="B1238">
        <v>55000</v>
      </c>
      <c r="C1238">
        <v>1</v>
      </c>
    </row>
    <row r="1239" spans="1:3" x14ac:dyDescent="0.25">
      <c r="A1239" s="16">
        <v>2614</v>
      </c>
      <c r="B1239">
        <v>100000</v>
      </c>
      <c r="C1239">
        <v>1</v>
      </c>
    </row>
    <row r="1240" spans="1:3" x14ac:dyDescent="0.25">
      <c r="A1240" s="16">
        <v>2615</v>
      </c>
      <c r="B1240">
        <v>110000</v>
      </c>
      <c r="C1240">
        <v>1</v>
      </c>
    </row>
    <row r="1241" spans="1:3" x14ac:dyDescent="0.25">
      <c r="A1241" s="16">
        <v>2616</v>
      </c>
      <c r="B1241">
        <v>100000</v>
      </c>
      <c r="C1241">
        <v>1</v>
      </c>
    </row>
    <row r="1242" spans="1:3" x14ac:dyDescent="0.25">
      <c r="A1242" s="16">
        <v>2617</v>
      </c>
      <c r="B1242">
        <v>125000</v>
      </c>
      <c r="C1242">
        <v>1</v>
      </c>
    </row>
    <row r="1243" spans="1:3" x14ac:dyDescent="0.25">
      <c r="A1243" s="16">
        <v>2618</v>
      </c>
      <c r="B1243">
        <v>150000</v>
      </c>
      <c r="C1243">
        <v>1</v>
      </c>
    </row>
    <row r="1244" spans="1:3" x14ac:dyDescent="0.25">
      <c r="A1244" s="16">
        <v>2620</v>
      </c>
      <c r="B1244">
        <v>81500</v>
      </c>
      <c r="C1244">
        <v>1</v>
      </c>
    </row>
    <row r="1245" spans="1:3" x14ac:dyDescent="0.25">
      <c r="A1245" s="16">
        <v>2621</v>
      </c>
      <c r="B1245">
        <v>5500</v>
      </c>
      <c r="C1245">
        <v>1</v>
      </c>
    </row>
    <row r="1246" spans="1:3" x14ac:dyDescent="0.25">
      <c r="A1246" s="16">
        <v>2622</v>
      </c>
      <c r="B1246">
        <v>65000</v>
      </c>
      <c r="C1246">
        <v>1</v>
      </c>
    </row>
    <row r="1247" spans="1:3" x14ac:dyDescent="0.25">
      <c r="A1247" s="16">
        <v>2623</v>
      </c>
      <c r="B1247">
        <v>70000</v>
      </c>
      <c r="C1247">
        <v>1</v>
      </c>
    </row>
    <row r="1248" spans="1:3" x14ac:dyDescent="0.25">
      <c r="A1248" s="16">
        <v>2624</v>
      </c>
      <c r="B1248">
        <v>51500</v>
      </c>
      <c r="C1248">
        <v>1</v>
      </c>
    </row>
    <row r="1249" spans="1:3" x14ac:dyDescent="0.25">
      <c r="A1249" s="16">
        <v>2625</v>
      </c>
      <c r="B1249">
        <v>62500</v>
      </c>
      <c r="C1249">
        <v>1</v>
      </c>
    </row>
    <row r="1250" spans="1:3" x14ac:dyDescent="0.25">
      <c r="A1250" s="16">
        <v>2626</v>
      </c>
      <c r="B1250">
        <v>230000</v>
      </c>
      <c r="C1250">
        <v>1</v>
      </c>
    </row>
    <row r="1251" spans="1:3" x14ac:dyDescent="0.25">
      <c r="A1251" s="16">
        <v>2627</v>
      </c>
      <c r="B1251">
        <v>135000</v>
      </c>
      <c r="C1251">
        <v>1</v>
      </c>
    </row>
    <row r="1252" spans="1:3" x14ac:dyDescent="0.25">
      <c r="A1252" s="16">
        <v>2628</v>
      </c>
      <c r="B1252">
        <v>69000</v>
      </c>
      <c r="C1252">
        <v>1</v>
      </c>
    </row>
    <row r="1253" spans="1:3" x14ac:dyDescent="0.25">
      <c r="A1253" s="16">
        <v>2629</v>
      </c>
      <c r="B1253">
        <v>339000</v>
      </c>
      <c r="C1253">
        <v>1</v>
      </c>
    </row>
    <row r="1254" spans="1:3" x14ac:dyDescent="0.25">
      <c r="A1254" s="16">
        <v>2630</v>
      </c>
      <c r="B1254">
        <v>100000</v>
      </c>
      <c r="C1254">
        <v>1</v>
      </c>
    </row>
    <row r="1255" spans="1:3" x14ac:dyDescent="0.25">
      <c r="A1255" s="16">
        <v>2631</v>
      </c>
      <c r="B1255">
        <v>85000</v>
      </c>
      <c r="C1255">
        <v>1</v>
      </c>
    </row>
    <row r="1256" spans="1:3" x14ac:dyDescent="0.25">
      <c r="A1256" s="16">
        <v>2632</v>
      </c>
      <c r="B1256">
        <v>37500</v>
      </c>
      <c r="C1256">
        <v>1</v>
      </c>
    </row>
    <row r="1257" spans="1:3" x14ac:dyDescent="0.25">
      <c r="A1257" s="16">
        <v>2633</v>
      </c>
      <c r="B1257">
        <v>95000</v>
      </c>
      <c r="C1257">
        <v>1</v>
      </c>
    </row>
    <row r="1258" spans="1:3" x14ac:dyDescent="0.25">
      <c r="A1258" s="16">
        <v>2634</v>
      </c>
      <c r="B1258">
        <v>38000</v>
      </c>
      <c r="C1258">
        <v>1</v>
      </c>
    </row>
    <row r="1259" spans="1:3" x14ac:dyDescent="0.25">
      <c r="A1259" s="16">
        <v>2635</v>
      </c>
      <c r="B1259">
        <v>175000</v>
      </c>
      <c r="C1259">
        <v>1</v>
      </c>
    </row>
    <row r="1260" spans="1:3" x14ac:dyDescent="0.25">
      <c r="A1260" s="16">
        <v>2636</v>
      </c>
      <c r="B1260">
        <v>120000</v>
      </c>
      <c r="C1260">
        <v>1</v>
      </c>
    </row>
    <row r="1261" spans="1:3" x14ac:dyDescent="0.25">
      <c r="A1261" s="16">
        <v>2637</v>
      </c>
      <c r="B1261">
        <v>45000</v>
      </c>
      <c r="C1261">
        <v>1</v>
      </c>
    </row>
    <row r="1262" spans="1:3" x14ac:dyDescent="0.25">
      <c r="A1262" s="16">
        <v>2638</v>
      </c>
      <c r="B1262">
        <v>75000</v>
      </c>
      <c r="C1262">
        <v>1</v>
      </c>
    </row>
    <row r="1263" spans="1:3" x14ac:dyDescent="0.25">
      <c r="A1263" s="16">
        <v>2639</v>
      </c>
      <c r="B1263">
        <v>105000</v>
      </c>
      <c r="C1263">
        <v>1</v>
      </c>
    </row>
    <row r="1264" spans="1:3" x14ac:dyDescent="0.25">
      <c r="A1264" s="16">
        <v>2640</v>
      </c>
      <c r="B1264">
        <v>95000</v>
      </c>
      <c r="C1264">
        <v>1</v>
      </c>
    </row>
    <row r="1265" spans="1:3" x14ac:dyDescent="0.25">
      <c r="A1265" s="16">
        <v>2641</v>
      </c>
      <c r="B1265">
        <v>17667</v>
      </c>
      <c r="C1265">
        <v>1</v>
      </c>
    </row>
    <row r="1266" spans="1:3" x14ac:dyDescent="0.25">
      <c r="A1266" s="16">
        <v>2642</v>
      </c>
      <c r="B1266">
        <v>44126</v>
      </c>
      <c r="C1266">
        <v>1</v>
      </c>
    </row>
    <row r="1267" spans="1:3" x14ac:dyDescent="0.25">
      <c r="A1267" s="16">
        <v>2643</v>
      </c>
      <c r="B1267">
        <v>14460</v>
      </c>
      <c r="C1267">
        <v>1</v>
      </c>
    </row>
    <row r="1268" spans="1:3" x14ac:dyDescent="0.25">
      <c r="A1268" s="16">
        <v>2644</v>
      </c>
      <c r="B1268">
        <v>33571</v>
      </c>
      <c r="C1268">
        <v>1</v>
      </c>
    </row>
    <row r="1269" spans="1:3" x14ac:dyDescent="0.25">
      <c r="A1269" s="16">
        <v>2645</v>
      </c>
      <c r="B1269">
        <v>2388</v>
      </c>
      <c r="C1269">
        <v>1</v>
      </c>
    </row>
    <row r="1270" spans="1:3" x14ac:dyDescent="0.25">
      <c r="A1270" s="16">
        <v>2646</v>
      </c>
      <c r="B1270">
        <v>2297</v>
      </c>
      <c r="C1270">
        <v>1</v>
      </c>
    </row>
    <row r="1271" spans="1:3" x14ac:dyDescent="0.25">
      <c r="A1271" s="16">
        <v>2647</v>
      </c>
      <c r="B1271">
        <v>51220</v>
      </c>
      <c r="C1271">
        <v>1</v>
      </c>
    </row>
    <row r="1272" spans="1:3" x14ac:dyDescent="0.25">
      <c r="A1272" s="16">
        <v>2648</v>
      </c>
      <c r="B1272">
        <v>117403</v>
      </c>
      <c r="C1272">
        <v>1</v>
      </c>
    </row>
    <row r="1273" spans="1:3" x14ac:dyDescent="0.25">
      <c r="A1273" s="16">
        <v>2649</v>
      </c>
      <c r="B1273">
        <v>56962</v>
      </c>
      <c r="C1273">
        <v>1</v>
      </c>
    </row>
    <row r="1274" spans="1:3" x14ac:dyDescent="0.25">
      <c r="A1274" s="16">
        <v>2650</v>
      </c>
      <c r="B1274">
        <v>83882</v>
      </c>
      <c r="C1274">
        <v>1</v>
      </c>
    </row>
    <row r="1275" spans="1:3" x14ac:dyDescent="0.25">
      <c r="A1275" s="16">
        <v>2651</v>
      </c>
      <c r="B1275">
        <v>22360</v>
      </c>
      <c r="C1275">
        <v>1</v>
      </c>
    </row>
    <row r="1276" spans="1:3" x14ac:dyDescent="0.25">
      <c r="A1276" s="16">
        <v>2652</v>
      </c>
      <c r="B1276">
        <v>201265</v>
      </c>
      <c r="C1276">
        <v>1</v>
      </c>
    </row>
    <row r="1277" spans="1:3" x14ac:dyDescent="0.25">
      <c r="A1277" s="16">
        <v>2653</v>
      </c>
      <c r="B1277">
        <v>58787</v>
      </c>
      <c r="C1277">
        <v>1</v>
      </c>
    </row>
    <row r="1278" spans="1:3" x14ac:dyDescent="0.25">
      <c r="A1278" s="16">
        <v>2654</v>
      </c>
      <c r="B1278">
        <v>128285</v>
      </c>
      <c r="C1278">
        <v>1</v>
      </c>
    </row>
    <row r="1279" spans="1:3" x14ac:dyDescent="0.25">
      <c r="A1279" s="16">
        <v>2655</v>
      </c>
      <c r="B1279">
        <v>73951</v>
      </c>
      <c r="C1279">
        <v>1</v>
      </c>
    </row>
    <row r="1280" spans="1:3" x14ac:dyDescent="0.25">
      <c r="A1280" s="16">
        <v>2656</v>
      </c>
      <c r="B1280">
        <v>32042</v>
      </c>
      <c r="C1280">
        <v>1</v>
      </c>
    </row>
    <row r="1281" spans="1:3" x14ac:dyDescent="0.25">
      <c r="A1281" s="16">
        <v>2657</v>
      </c>
      <c r="B1281">
        <v>25926</v>
      </c>
      <c r="C1281">
        <v>1</v>
      </c>
    </row>
    <row r="1282" spans="1:3" x14ac:dyDescent="0.25">
      <c r="A1282" s="16">
        <v>2658</v>
      </c>
      <c r="B1282">
        <v>94053</v>
      </c>
      <c r="C1282">
        <v>1</v>
      </c>
    </row>
    <row r="1283" spans="1:3" x14ac:dyDescent="0.25">
      <c r="A1283" s="16">
        <v>2659</v>
      </c>
      <c r="B1283">
        <v>105186</v>
      </c>
      <c r="C1283">
        <v>1</v>
      </c>
    </row>
    <row r="1284" spans="1:3" x14ac:dyDescent="0.25">
      <c r="A1284" s="16">
        <v>2660</v>
      </c>
      <c r="B1284">
        <v>30297</v>
      </c>
      <c r="C1284">
        <v>1</v>
      </c>
    </row>
    <row r="1285" spans="1:3" x14ac:dyDescent="0.25">
      <c r="A1285" s="16">
        <v>2661</v>
      </c>
      <c r="B1285">
        <v>266209</v>
      </c>
      <c r="C1285">
        <v>1</v>
      </c>
    </row>
    <row r="1286" spans="1:3" x14ac:dyDescent="0.25">
      <c r="A1286" s="16">
        <v>2662</v>
      </c>
      <c r="B1286">
        <v>118056</v>
      </c>
      <c r="C1286">
        <v>1</v>
      </c>
    </row>
    <row r="1287" spans="1:3" x14ac:dyDescent="0.25">
      <c r="A1287" s="16">
        <v>2663</v>
      </c>
      <c r="B1287">
        <v>69267</v>
      </c>
      <c r="C1287">
        <v>1</v>
      </c>
    </row>
    <row r="1288" spans="1:3" x14ac:dyDescent="0.25">
      <c r="A1288" s="16">
        <v>2664</v>
      </c>
      <c r="B1288">
        <v>75000</v>
      </c>
      <c r="C1288">
        <v>1</v>
      </c>
    </row>
    <row r="1289" spans="1:3" x14ac:dyDescent="0.25">
      <c r="A1289" s="16">
        <v>2665</v>
      </c>
      <c r="B1289">
        <v>335000</v>
      </c>
      <c r="C1289">
        <v>1</v>
      </c>
    </row>
    <row r="1290" spans="1:3" x14ac:dyDescent="0.25">
      <c r="A1290" s="16">
        <v>2666</v>
      </c>
      <c r="B1290">
        <v>195000</v>
      </c>
      <c r="C1290">
        <v>1</v>
      </c>
    </row>
    <row r="1291" spans="1:3" x14ac:dyDescent="0.25">
      <c r="A1291" s="16">
        <v>2667</v>
      </c>
      <c r="B1291">
        <v>64500</v>
      </c>
      <c r="C1291">
        <v>1</v>
      </c>
    </row>
    <row r="1292" spans="1:3" x14ac:dyDescent="0.25">
      <c r="A1292" s="16">
        <v>2668</v>
      </c>
      <c r="B1292">
        <v>125000</v>
      </c>
      <c r="C1292">
        <v>1</v>
      </c>
    </row>
    <row r="1293" spans="1:3" x14ac:dyDescent="0.25">
      <c r="A1293" s="16">
        <v>2669</v>
      </c>
      <c r="B1293">
        <v>150000</v>
      </c>
      <c r="C1293">
        <v>1</v>
      </c>
    </row>
    <row r="1294" spans="1:3" x14ac:dyDescent="0.25">
      <c r="A1294" s="16">
        <v>2670</v>
      </c>
      <c r="B1294">
        <v>60000</v>
      </c>
      <c r="C1294">
        <v>1</v>
      </c>
    </row>
    <row r="1295" spans="1:3" x14ac:dyDescent="0.25">
      <c r="A1295" s="16">
        <v>2671</v>
      </c>
      <c r="B1295">
        <v>210000</v>
      </c>
      <c r="C1295">
        <v>1</v>
      </c>
    </row>
    <row r="1296" spans="1:3" x14ac:dyDescent="0.25">
      <c r="A1296" s="16">
        <v>2672</v>
      </c>
      <c r="B1296">
        <v>60000</v>
      </c>
      <c r="C1296">
        <v>1</v>
      </c>
    </row>
    <row r="1297" spans="1:3" x14ac:dyDescent="0.25">
      <c r="A1297" s="16">
        <v>2673</v>
      </c>
      <c r="B1297">
        <v>315000</v>
      </c>
      <c r="C1297">
        <v>1</v>
      </c>
    </row>
    <row r="1298" spans="1:3" x14ac:dyDescent="0.25">
      <c r="A1298" s="16">
        <v>2674</v>
      </c>
      <c r="B1298">
        <v>100000</v>
      </c>
      <c r="C1298">
        <v>1</v>
      </c>
    </row>
    <row r="1299" spans="1:3" x14ac:dyDescent="0.25">
      <c r="A1299" s="16">
        <v>2675</v>
      </c>
      <c r="B1299">
        <v>50000</v>
      </c>
      <c r="C1299">
        <v>1</v>
      </c>
    </row>
    <row r="1300" spans="1:3" x14ac:dyDescent="0.25">
      <c r="A1300" s="16">
        <v>2676</v>
      </c>
      <c r="B1300">
        <v>62000</v>
      </c>
      <c r="C1300">
        <v>1</v>
      </c>
    </row>
    <row r="1301" spans="1:3" x14ac:dyDescent="0.25">
      <c r="A1301" s="16">
        <v>2677</v>
      </c>
      <c r="B1301">
        <v>135000</v>
      </c>
      <c r="C1301">
        <v>1</v>
      </c>
    </row>
    <row r="1302" spans="1:3" x14ac:dyDescent="0.25">
      <c r="A1302" s="16">
        <v>2678</v>
      </c>
      <c r="B1302">
        <v>280000</v>
      </c>
      <c r="C1302">
        <v>1</v>
      </c>
    </row>
    <row r="1303" spans="1:3" x14ac:dyDescent="0.25">
      <c r="A1303" s="16">
        <v>2679</v>
      </c>
      <c r="B1303">
        <v>97000</v>
      </c>
      <c r="C1303">
        <v>1</v>
      </c>
    </row>
    <row r="1304" spans="1:3" x14ac:dyDescent="0.25">
      <c r="A1304" s="16">
        <v>2680</v>
      </c>
      <c r="B1304">
        <v>90000</v>
      </c>
      <c r="C1304">
        <v>1</v>
      </c>
    </row>
    <row r="1305" spans="1:3" x14ac:dyDescent="0.25">
      <c r="A1305" s="16">
        <v>2681</v>
      </c>
      <c r="B1305">
        <v>800840</v>
      </c>
      <c r="C1305">
        <v>1</v>
      </c>
    </row>
    <row r="1306" spans="1:3" x14ac:dyDescent="0.25">
      <c r="A1306" s="16">
        <v>2682</v>
      </c>
      <c r="B1306">
        <v>315000</v>
      </c>
      <c r="C1306">
        <v>1</v>
      </c>
    </row>
    <row r="1307" spans="1:3" x14ac:dyDescent="0.25">
      <c r="A1307" s="16">
        <v>2683</v>
      </c>
      <c r="B1307">
        <v>300000</v>
      </c>
      <c r="C1307">
        <v>1</v>
      </c>
    </row>
    <row r="1308" spans="1:3" x14ac:dyDescent="0.25">
      <c r="A1308" s="16">
        <v>2684</v>
      </c>
      <c r="B1308">
        <v>300000</v>
      </c>
      <c r="C1308">
        <v>1</v>
      </c>
    </row>
    <row r="1309" spans="1:3" x14ac:dyDescent="0.25">
      <c r="A1309" s="16">
        <v>2685</v>
      </c>
      <c r="B1309">
        <v>100000</v>
      </c>
      <c r="C1309">
        <v>1</v>
      </c>
    </row>
    <row r="1310" spans="1:3" x14ac:dyDescent="0.25">
      <c r="A1310" s="16">
        <v>2686</v>
      </c>
      <c r="B1310">
        <v>300000</v>
      </c>
      <c r="C1310">
        <v>1</v>
      </c>
    </row>
    <row r="1311" spans="1:3" x14ac:dyDescent="0.25">
      <c r="A1311" s="16">
        <v>2687</v>
      </c>
      <c r="B1311">
        <v>80000</v>
      </c>
      <c r="C1311">
        <v>1</v>
      </c>
    </row>
    <row r="1312" spans="1:3" x14ac:dyDescent="0.25">
      <c r="A1312" s="16">
        <v>2688</v>
      </c>
      <c r="B1312">
        <v>175000</v>
      </c>
      <c r="C1312">
        <v>1</v>
      </c>
    </row>
    <row r="1313" spans="1:3" x14ac:dyDescent="0.25">
      <c r="A1313" s="16">
        <v>2689</v>
      </c>
      <c r="B1313">
        <v>87000</v>
      </c>
      <c r="C1313">
        <v>1</v>
      </c>
    </row>
    <row r="1314" spans="1:3" x14ac:dyDescent="0.25">
      <c r="A1314" s="16">
        <v>2690</v>
      </c>
      <c r="B1314">
        <v>215000</v>
      </c>
      <c r="C1314">
        <v>1</v>
      </c>
    </row>
    <row r="1315" spans="1:3" x14ac:dyDescent="0.25">
      <c r="A1315" s="16">
        <v>2691</v>
      </c>
      <c r="B1315">
        <v>110000</v>
      </c>
      <c r="C1315">
        <v>1</v>
      </c>
    </row>
    <row r="1316" spans="1:3" x14ac:dyDescent="0.25">
      <c r="A1316" s="16">
        <v>2692</v>
      </c>
      <c r="B1316">
        <v>50000</v>
      </c>
      <c r="C1316">
        <v>1</v>
      </c>
    </row>
    <row r="1317" spans="1:3" x14ac:dyDescent="0.25">
      <c r="A1317" s="16">
        <v>2693</v>
      </c>
      <c r="B1317">
        <v>220000</v>
      </c>
      <c r="C1317">
        <v>1</v>
      </c>
    </row>
    <row r="1318" spans="1:3" x14ac:dyDescent="0.25">
      <c r="A1318" s="16">
        <v>2694</v>
      </c>
      <c r="B1318">
        <v>160000</v>
      </c>
      <c r="C1318">
        <v>1</v>
      </c>
    </row>
    <row r="1319" spans="1:3" x14ac:dyDescent="0.25">
      <c r="A1319" s="16">
        <v>2695</v>
      </c>
      <c r="B1319">
        <v>100000</v>
      </c>
      <c r="C1319">
        <v>1</v>
      </c>
    </row>
    <row r="1320" spans="1:3" x14ac:dyDescent="0.25">
      <c r="A1320" s="16">
        <v>2696</v>
      </c>
      <c r="B1320">
        <v>100000</v>
      </c>
      <c r="C1320">
        <v>1</v>
      </c>
    </row>
    <row r="1321" spans="1:3" x14ac:dyDescent="0.25">
      <c r="A1321" s="16">
        <v>2697</v>
      </c>
      <c r="B1321">
        <v>70000</v>
      </c>
      <c r="C1321">
        <v>1</v>
      </c>
    </row>
    <row r="1322" spans="1:3" x14ac:dyDescent="0.25">
      <c r="A1322" s="16">
        <v>2698</v>
      </c>
      <c r="B1322">
        <v>100000</v>
      </c>
      <c r="C1322">
        <v>1</v>
      </c>
    </row>
    <row r="1323" spans="1:3" x14ac:dyDescent="0.25">
      <c r="A1323" s="16">
        <v>2699</v>
      </c>
      <c r="B1323">
        <v>100000</v>
      </c>
      <c r="C1323">
        <v>1</v>
      </c>
    </row>
    <row r="1324" spans="1:3" x14ac:dyDescent="0.25">
      <c r="A1324" s="16">
        <v>2700</v>
      </c>
      <c r="B1324">
        <v>85000</v>
      </c>
      <c r="C1324">
        <v>1</v>
      </c>
    </row>
    <row r="1325" spans="1:3" x14ac:dyDescent="0.25">
      <c r="A1325" s="16">
        <v>2701</v>
      </c>
      <c r="B1325">
        <v>300000</v>
      </c>
      <c r="C1325">
        <v>1</v>
      </c>
    </row>
    <row r="1326" spans="1:3" x14ac:dyDescent="0.25">
      <c r="A1326" s="16">
        <v>2702</v>
      </c>
      <c r="B1326">
        <v>150000</v>
      </c>
      <c r="C1326">
        <v>1</v>
      </c>
    </row>
    <row r="1327" spans="1:3" x14ac:dyDescent="0.25">
      <c r="A1327" s="16">
        <v>2703</v>
      </c>
      <c r="B1327">
        <v>100000</v>
      </c>
      <c r="C1327">
        <v>1</v>
      </c>
    </row>
    <row r="1328" spans="1:3" x14ac:dyDescent="0.25">
      <c r="A1328" s="16">
        <v>2704</v>
      </c>
      <c r="B1328">
        <v>180000</v>
      </c>
      <c r="C1328">
        <v>1</v>
      </c>
    </row>
    <row r="1329" spans="1:3" x14ac:dyDescent="0.25">
      <c r="A1329" s="16">
        <v>2705</v>
      </c>
      <c r="B1329">
        <v>50000</v>
      </c>
      <c r="C1329">
        <v>1</v>
      </c>
    </row>
    <row r="1330" spans="1:3" x14ac:dyDescent="0.25">
      <c r="A1330" s="16">
        <v>2706</v>
      </c>
      <c r="B1330">
        <v>100000</v>
      </c>
      <c r="C1330">
        <v>1</v>
      </c>
    </row>
    <row r="1331" spans="1:3" x14ac:dyDescent="0.25">
      <c r="A1331" s="16">
        <v>2707</v>
      </c>
      <c r="B1331">
        <v>215000</v>
      </c>
      <c r="C1331">
        <v>1</v>
      </c>
    </row>
    <row r="1332" spans="1:3" x14ac:dyDescent="0.25">
      <c r="A1332" s="16">
        <v>2708</v>
      </c>
      <c r="B1332">
        <v>1014467</v>
      </c>
      <c r="C1332">
        <v>1</v>
      </c>
    </row>
    <row r="1333" spans="1:3" x14ac:dyDescent="0.25">
      <c r="A1333" s="16">
        <v>2709</v>
      </c>
      <c r="B1333">
        <v>80000</v>
      </c>
      <c r="C1333">
        <v>1</v>
      </c>
    </row>
    <row r="1334" spans="1:3" x14ac:dyDescent="0.25">
      <c r="A1334" s="16">
        <v>2710</v>
      </c>
      <c r="B1334">
        <v>190000</v>
      </c>
      <c r="C1334">
        <v>1</v>
      </c>
    </row>
    <row r="1335" spans="1:3" x14ac:dyDescent="0.25">
      <c r="A1335" s="16">
        <v>2711</v>
      </c>
      <c r="B1335">
        <v>150000</v>
      </c>
      <c r="C1335">
        <v>1</v>
      </c>
    </row>
    <row r="1336" spans="1:3" x14ac:dyDescent="0.25">
      <c r="A1336" s="16">
        <v>2712</v>
      </c>
      <c r="B1336">
        <v>100000</v>
      </c>
      <c r="C1336">
        <v>1</v>
      </c>
    </row>
    <row r="1337" spans="1:3" x14ac:dyDescent="0.25">
      <c r="A1337" s="16">
        <v>2713</v>
      </c>
      <c r="B1337">
        <v>260000</v>
      </c>
      <c r="C1337">
        <v>1</v>
      </c>
    </row>
    <row r="1338" spans="1:3" x14ac:dyDescent="0.25">
      <c r="A1338" s="16">
        <v>2714</v>
      </c>
      <c r="B1338">
        <v>320000</v>
      </c>
      <c r="C1338">
        <v>1</v>
      </c>
    </row>
    <row r="1339" spans="1:3" x14ac:dyDescent="0.25">
      <c r="A1339" s="16">
        <v>2715</v>
      </c>
      <c r="B1339">
        <v>454188</v>
      </c>
      <c r="C1339">
        <v>1</v>
      </c>
    </row>
    <row r="1340" spans="1:3" x14ac:dyDescent="0.25">
      <c r="A1340" s="16">
        <v>2716</v>
      </c>
      <c r="B1340">
        <v>80000</v>
      </c>
      <c r="C1340">
        <v>1</v>
      </c>
    </row>
    <row r="1341" spans="1:3" x14ac:dyDescent="0.25">
      <c r="A1341" s="16">
        <v>2717</v>
      </c>
      <c r="B1341">
        <v>135000</v>
      </c>
      <c r="C1341">
        <v>1</v>
      </c>
    </row>
    <row r="1342" spans="1:3" x14ac:dyDescent="0.25">
      <c r="A1342" s="16">
        <v>2718</v>
      </c>
      <c r="B1342">
        <v>128698</v>
      </c>
      <c r="C1342">
        <v>1</v>
      </c>
    </row>
    <row r="1343" spans="1:3" x14ac:dyDescent="0.25">
      <c r="A1343" s="16">
        <v>2719</v>
      </c>
      <c r="B1343">
        <v>76000</v>
      </c>
      <c r="C1343">
        <v>1</v>
      </c>
    </row>
    <row r="1344" spans="1:3" x14ac:dyDescent="0.25">
      <c r="A1344" s="16">
        <v>2720</v>
      </c>
      <c r="B1344">
        <v>300000</v>
      </c>
      <c r="C1344">
        <v>1</v>
      </c>
    </row>
    <row r="1345" spans="1:3" x14ac:dyDescent="0.25">
      <c r="A1345" s="16">
        <v>2721</v>
      </c>
      <c r="B1345">
        <v>210000</v>
      </c>
      <c r="C1345">
        <v>1</v>
      </c>
    </row>
    <row r="1346" spans="1:3" x14ac:dyDescent="0.25">
      <c r="A1346" s="16">
        <v>2722</v>
      </c>
      <c r="B1346">
        <v>55000</v>
      </c>
      <c r="C1346">
        <v>1</v>
      </c>
    </row>
    <row r="1347" spans="1:3" x14ac:dyDescent="0.25">
      <c r="A1347" s="16">
        <v>2723</v>
      </c>
      <c r="B1347">
        <v>140000</v>
      </c>
      <c r="C1347">
        <v>1</v>
      </c>
    </row>
    <row r="1348" spans="1:3" x14ac:dyDescent="0.25">
      <c r="A1348" s="16">
        <v>2724</v>
      </c>
      <c r="B1348">
        <v>270000</v>
      </c>
      <c r="C1348">
        <v>1</v>
      </c>
    </row>
    <row r="1349" spans="1:3" x14ac:dyDescent="0.25">
      <c r="A1349" s="16">
        <v>2725</v>
      </c>
      <c r="B1349">
        <v>180001</v>
      </c>
      <c r="C1349">
        <v>1</v>
      </c>
    </row>
    <row r="1350" spans="1:3" x14ac:dyDescent="0.25">
      <c r="A1350" s="16">
        <v>2726</v>
      </c>
      <c r="B1350">
        <v>200000</v>
      </c>
      <c r="C1350">
        <v>1</v>
      </c>
    </row>
    <row r="1351" spans="1:3" x14ac:dyDescent="0.25">
      <c r="A1351" s="16">
        <v>2727</v>
      </c>
      <c r="B1351">
        <v>35000</v>
      </c>
      <c r="C1351">
        <v>1</v>
      </c>
    </row>
    <row r="1352" spans="1:3" x14ac:dyDescent="0.25">
      <c r="A1352" s="16">
        <v>2728</v>
      </c>
      <c r="B1352">
        <v>1119119</v>
      </c>
      <c r="C1352">
        <v>1</v>
      </c>
    </row>
    <row r="1353" spans="1:3" x14ac:dyDescent="0.25">
      <c r="A1353" s="16">
        <v>2729</v>
      </c>
      <c r="B1353">
        <v>180000</v>
      </c>
      <c r="C1353">
        <v>1</v>
      </c>
    </row>
    <row r="1354" spans="1:3" x14ac:dyDescent="0.25">
      <c r="A1354" s="16">
        <v>2730</v>
      </c>
      <c r="B1354">
        <v>61000</v>
      </c>
      <c r="C1354">
        <v>1</v>
      </c>
    </row>
    <row r="1355" spans="1:3" x14ac:dyDescent="0.25">
      <c r="A1355" s="16">
        <v>2731</v>
      </c>
      <c r="B1355">
        <v>125000</v>
      </c>
      <c r="C1355">
        <v>1</v>
      </c>
    </row>
    <row r="1356" spans="1:3" x14ac:dyDescent="0.25">
      <c r="A1356" s="16">
        <v>2732</v>
      </c>
      <c r="B1356">
        <v>145000</v>
      </c>
      <c r="C1356">
        <v>1</v>
      </c>
    </row>
    <row r="1357" spans="1:3" x14ac:dyDescent="0.25">
      <c r="A1357" s="16">
        <v>2734</v>
      </c>
      <c r="B1357">
        <v>223111</v>
      </c>
      <c r="C1357">
        <v>1</v>
      </c>
    </row>
    <row r="1358" spans="1:3" x14ac:dyDescent="0.25">
      <c r="A1358" s="16">
        <v>2736</v>
      </c>
      <c r="B1358">
        <v>173046</v>
      </c>
      <c r="C1358">
        <v>1</v>
      </c>
    </row>
    <row r="1359" spans="1:3" x14ac:dyDescent="0.25">
      <c r="A1359" s="16">
        <v>2737</v>
      </c>
      <c r="B1359">
        <v>232897</v>
      </c>
      <c r="C1359">
        <v>1</v>
      </c>
    </row>
    <row r="1360" spans="1:3" x14ac:dyDescent="0.25">
      <c r="A1360" s="16">
        <v>2738</v>
      </c>
      <c r="B1360">
        <v>41177</v>
      </c>
      <c r="C1360">
        <v>1</v>
      </c>
    </row>
    <row r="1361" spans="1:3" x14ac:dyDescent="0.25">
      <c r="A1361" s="16">
        <v>2739</v>
      </c>
      <c r="B1361">
        <v>296760</v>
      </c>
      <c r="C1361">
        <v>1</v>
      </c>
    </row>
    <row r="1362" spans="1:3" x14ac:dyDescent="0.25">
      <c r="A1362" s="16">
        <v>2740</v>
      </c>
      <c r="B1362">
        <v>140420</v>
      </c>
      <c r="C1362">
        <v>1</v>
      </c>
    </row>
    <row r="1363" spans="1:3" x14ac:dyDescent="0.25">
      <c r="A1363" s="16">
        <v>2741</v>
      </c>
      <c r="B1363">
        <v>5198</v>
      </c>
      <c r="C1363">
        <v>1</v>
      </c>
    </row>
    <row r="1364" spans="1:3" x14ac:dyDescent="0.25">
      <c r="A1364" s="16">
        <v>2742</v>
      </c>
      <c r="B1364">
        <v>19342</v>
      </c>
      <c r="C1364">
        <v>1</v>
      </c>
    </row>
    <row r="1365" spans="1:3" x14ac:dyDescent="0.25">
      <c r="A1365" s="16">
        <v>2743</v>
      </c>
      <c r="B1365">
        <v>60564</v>
      </c>
      <c r="C1365">
        <v>1</v>
      </c>
    </row>
    <row r="1366" spans="1:3" x14ac:dyDescent="0.25">
      <c r="A1366" s="16">
        <v>2744</v>
      </c>
      <c r="B1366">
        <v>224436</v>
      </c>
      <c r="C1366">
        <v>1</v>
      </c>
    </row>
    <row r="1367" spans="1:3" x14ac:dyDescent="0.25">
      <c r="A1367" s="16">
        <v>2745</v>
      </c>
      <c r="B1367">
        <v>61797</v>
      </c>
      <c r="C1367">
        <v>1</v>
      </c>
    </row>
    <row r="1368" spans="1:3" x14ac:dyDescent="0.25">
      <c r="A1368" s="16">
        <v>2746</v>
      </c>
      <c r="B1368">
        <v>224209</v>
      </c>
      <c r="C1368">
        <v>1</v>
      </c>
    </row>
    <row r="1369" spans="1:3" x14ac:dyDescent="0.25">
      <c r="A1369" s="16">
        <v>2748</v>
      </c>
      <c r="B1369">
        <v>129863</v>
      </c>
      <c r="C1369">
        <v>1</v>
      </c>
    </row>
    <row r="1370" spans="1:3" x14ac:dyDescent="0.25">
      <c r="A1370" s="16">
        <v>2749</v>
      </c>
      <c r="B1370">
        <v>78164</v>
      </c>
      <c r="C1370">
        <v>1</v>
      </c>
    </row>
    <row r="1371" spans="1:3" x14ac:dyDescent="0.25">
      <c r="A1371" s="16">
        <v>2751</v>
      </c>
      <c r="B1371">
        <v>71593</v>
      </c>
      <c r="C1371">
        <v>1</v>
      </c>
    </row>
    <row r="1372" spans="1:3" x14ac:dyDescent="0.25">
      <c r="A1372" s="16">
        <v>2752</v>
      </c>
      <c r="B1372">
        <v>51931</v>
      </c>
      <c r="C1372">
        <v>1</v>
      </c>
    </row>
    <row r="1373" spans="1:3" x14ac:dyDescent="0.25">
      <c r="A1373" s="16">
        <v>2753</v>
      </c>
      <c r="B1373">
        <v>57747</v>
      </c>
      <c r="C1373">
        <v>1</v>
      </c>
    </row>
    <row r="1374" spans="1:3" x14ac:dyDescent="0.25">
      <c r="A1374" s="16">
        <v>2754</v>
      </c>
      <c r="B1374">
        <v>177782</v>
      </c>
      <c r="C1374">
        <v>1</v>
      </c>
    </row>
    <row r="1375" spans="1:3" x14ac:dyDescent="0.25">
      <c r="A1375" s="16">
        <v>2761</v>
      </c>
      <c r="B1375">
        <v>98083</v>
      </c>
      <c r="C1375">
        <v>1</v>
      </c>
    </row>
    <row r="1376" spans="1:3" x14ac:dyDescent="0.25">
      <c r="A1376" s="16">
        <v>2762</v>
      </c>
      <c r="B1376">
        <v>77392</v>
      </c>
      <c r="C1376">
        <v>1</v>
      </c>
    </row>
    <row r="1377" spans="1:3" x14ac:dyDescent="0.25">
      <c r="A1377" s="16">
        <v>2763</v>
      </c>
      <c r="B1377">
        <v>35365</v>
      </c>
      <c r="C1377">
        <v>1</v>
      </c>
    </row>
    <row r="1378" spans="1:3" x14ac:dyDescent="0.25">
      <c r="A1378" s="16">
        <v>2764</v>
      </c>
      <c r="B1378">
        <v>57766</v>
      </c>
      <c r="C1378">
        <v>1</v>
      </c>
    </row>
    <row r="1379" spans="1:3" x14ac:dyDescent="0.25">
      <c r="A1379" s="16">
        <v>2765</v>
      </c>
      <c r="B1379">
        <v>165044</v>
      </c>
      <c r="C1379">
        <v>1</v>
      </c>
    </row>
    <row r="1380" spans="1:3" x14ac:dyDescent="0.25">
      <c r="A1380" s="16">
        <v>2767</v>
      </c>
      <c r="B1380">
        <v>91367</v>
      </c>
      <c r="C1380">
        <v>1</v>
      </c>
    </row>
    <row r="1381" spans="1:3" x14ac:dyDescent="0.25">
      <c r="A1381" s="16">
        <v>2769</v>
      </c>
      <c r="B1381">
        <v>100945</v>
      </c>
      <c r="C1381">
        <v>1</v>
      </c>
    </row>
    <row r="1382" spans="1:3" x14ac:dyDescent="0.25">
      <c r="A1382" s="16">
        <v>2770</v>
      </c>
      <c r="B1382">
        <v>2251141</v>
      </c>
      <c r="C1382">
        <v>1</v>
      </c>
    </row>
    <row r="1383" spans="1:3" x14ac:dyDescent="0.25">
      <c r="A1383" s="16">
        <v>2771</v>
      </c>
      <c r="B1383">
        <v>72784</v>
      </c>
      <c r="C1383">
        <v>1</v>
      </c>
    </row>
    <row r="1384" spans="1:3" x14ac:dyDescent="0.25">
      <c r="A1384" s="16">
        <v>2776</v>
      </c>
      <c r="B1384">
        <v>52075</v>
      </c>
      <c r="C1384">
        <v>1</v>
      </c>
    </row>
    <row r="1385" spans="1:3" x14ac:dyDescent="0.25">
      <c r="A1385" s="16">
        <v>2778</v>
      </c>
      <c r="B1385">
        <v>216</v>
      </c>
      <c r="C1385">
        <v>1</v>
      </c>
    </row>
    <row r="1386" spans="1:3" x14ac:dyDescent="0.25">
      <c r="A1386" s="16">
        <v>2779</v>
      </c>
      <c r="B1386">
        <v>9101</v>
      </c>
      <c r="C1386">
        <v>1</v>
      </c>
    </row>
    <row r="1387" spans="1:3" x14ac:dyDescent="0.25">
      <c r="A1387" s="16">
        <v>2780</v>
      </c>
      <c r="B1387">
        <v>39977</v>
      </c>
      <c r="C1387">
        <v>1</v>
      </c>
    </row>
    <row r="1388" spans="1:3" x14ac:dyDescent="0.25">
      <c r="A1388" s="16">
        <v>2781</v>
      </c>
      <c r="B1388">
        <v>445868</v>
      </c>
      <c r="C1388">
        <v>1</v>
      </c>
    </row>
    <row r="1389" spans="1:3" x14ac:dyDescent="0.25">
      <c r="A1389" s="16">
        <v>2782</v>
      </c>
      <c r="B1389">
        <v>359004</v>
      </c>
      <c r="C1389">
        <v>1</v>
      </c>
    </row>
    <row r="1390" spans="1:3" x14ac:dyDescent="0.25">
      <c r="A1390" s="16">
        <v>2784</v>
      </c>
      <c r="B1390">
        <v>5342</v>
      </c>
      <c r="C1390">
        <v>1</v>
      </c>
    </row>
    <row r="1391" spans="1:3" x14ac:dyDescent="0.25">
      <c r="A1391" s="16">
        <v>2786</v>
      </c>
      <c r="B1391">
        <v>2</v>
      </c>
      <c r="C1391">
        <v>1</v>
      </c>
    </row>
    <row r="1392" spans="1:3" x14ac:dyDescent="0.25">
      <c r="A1392" s="16">
        <v>2787</v>
      </c>
      <c r="B1392">
        <v>75403</v>
      </c>
      <c r="C1392">
        <v>1</v>
      </c>
    </row>
    <row r="1393" spans="1:3" x14ac:dyDescent="0.25">
      <c r="A1393" s="16">
        <v>2791</v>
      </c>
      <c r="B1393">
        <v>142369</v>
      </c>
      <c r="C1393">
        <v>1</v>
      </c>
    </row>
    <row r="1394" spans="1:3" x14ac:dyDescent="0.25">
      <c r="A1394" s="16">
        <v>2792</v>
      </c>
      <c r="B1394">
        <v>139913</v>
      </c>
      <c r="C1394">
        <v>1</v>
      </c>
    </row>
    <row r="1395" spans="1:3" x14ac:dyDescent="0.25">
      <c r="A1395" s="16">
        <v>2793</v>
      </c>
      <c r="B1395">
        <v>20444</v>
      </c>
      <c r="C1395">
        <v>1</v>
      </c>
    </row>
    <row r="1396" spans="1:3" x14ac:dyDescent="0.25">
      <c r="A1396" s="16">
        <v>2794</v>
      </c>
      <c r="B1396">
        <v>167913</v>
      </c>
      <c r="C1396">
        <v>1</v>
      </c>
    </row>
    <row r="1397" spans="1:3" x14ac:dyDescent="0.25">
      <c r="A1397" s="16">
        <v>2795</v>
      </c>
      <c r="B1397">
        <v>18719</v>
      </c>
      <c r="C1397">
        <v>1</v>
      </c>
    </row>
    <row r="1398" spans="1:3" x14ac:dyDescent="0.25">
      <c r="A1398" s="16">
        <v>2796</v>
      </c>
      <c r="B1398">
        <v>65123</v>
      </c>
      <c r="C1398">
        <v>1</v>
      </c>
    </row>
    <row r="1399" spans="1:3" x14ac:dyDescent="0.25">
      <c r="A1399" s="16">
        <v>2797</v>
      </c>
      <c r="B1399">
        <v>93060</v>
      </c>
      <c r="C1399">
        <v>1</v>
      </c>
    </row>
    <row r="1400" spans="1:3" x14ac:dyDescent="0.25">
      <c r="A1400" s="16">
        <v>2798</v>
      </c>
      <c r="B1400">
        <v>55982</v>
      </c>
      <c r="C1400">
        <v>1</v>
      </c>
    </row>
    <row r="1401" spans="1:3" x14ac:dyDescent="0.25">
      <c r="A1401" s="16">
        <v>2799</v>
      </c>
      <c r="B1401">
        <v>44659</v>
      </c>
      <c r="C1401">
        <v>1</v>
      </c>
    </row>
    <row r="1402" spans="1:3" x14ac:dyDescent="0.25">
      <c r="A1402" s="16">
        <v>2800</v>
      </c>
      <c r="B1402">
        <v>160926</v>
      </c>
      <c r="C1402">
        <v>1</v>
      </c>
    </row>
    <row r="1403" spans="1:3" x14ac:dyDescent="0.25">
      <c r="A1403" s="16">
        <v>2801</v>
      </c>
      <c r="B1403">
        <v>77392</v>
      </c>
      <c r="C1403">
        <v>1</v>
      </c>
    </row>
    <row r="1404" spans="1:3" x14ac:dyDescent="0.25">
      <c r="A1404" s="16">
        <v>2802</v>
      </c>
      <c r="B1404">
        <v>1304227</v>
      </c>
      <c r="C1404">
        <v>1</v>
      </c>
    </row>
    <row r="1405" spans="1:3" x14ac:dyDescent="0.25">
      <c r="A1405" s="16">
        <v>2803</v>
      </c>
      <c r="B1405">
        <v>53182</v>
      </c>
      <c r="C1405">
        <v>1</v>
      </c>
    </row>
    <row r="1406" spans="1:3" x14ac:dyDescent="0.25">
      <c r="A1406" s="16">
        <v>2804</v>
      </c>
      <c r="B1406">
        <v>36863</v>
      </c>
      <c r="C1406">
        <v>1</v>
      </c>
    </row>
    <row r="1407" spans="1:3" x14ac:dyDescent="0.25">
      <c r="A1407" s="16">
        <v>2805</v>
      </c>
      <c r="B1407">
        <v>18305</v>
      </c>
      <c r="C1407">
        <v>1</v>
      </c>
    </row>
    <row r="1408" spans="1:3" x14ac:dyDescent="0.25">
      <c r="A1408" s="16">
        <v>2806</v>
      </c>
      <c r="B1408">
        <v>148173</v>
      </c>
      <c r="C1408">
        <v>1</v>
      </c>
    </row>
    <row r="1409" spans="1:3" x14ac:dyDescent="0.25">
      <c r="A1409" s="16">
        <v>2807</v>
      </c>
      <c r="B1409">
        <v>71617</v>
      </c>
      <c r="C1409">
        <v>1</v>
      </c>
    </row>
    <row r="1410" spans="1:3" x14ac:dyDescent="0.25">
      <c r="A1410" s="16">
        <v>2808</v>
      </c>
      <c r="B1410">
        <v>54904</v>
      </c>
      <c r="C1410">
        <v>1</v>
      </c>
    </row>
    <row r="1411" spans="1:3" x14ac:dyDescent="0.25">
      <c r="A1411" s="16">
        <v>2809</v>
      </c>
      <c r="B1411">
        <v>28281</v>
      </c>
      <c r="C1411">
        <v>1</v>
      </c>
    </row>
    <row r="1412" spans="1:3" x14ac:dyDescent="0.25">
      <c r="A1412" s="16">
        <v>2810</v>
      </c>
      <c r="B1412">
        <v>45305</v>
      </c>
      <c r="C1412">
        <v>1</v>
      </c>
    </row>
    <row r="1413" spans="1:3" x14ac:dyDescent="0.25">
      <c r="A1413" s="16">
        <v>2811</v>
      </c>
      <c r="B1413">
        <v>140189</v>
      </c>
      <c r="C1413">
        <v>1</v>
      </c>
    </row>
    <row r="1414" spans="1:3" x14ac:dyDescent="0.25">
      <c r="A1414" s="16">
        <v>2812</v>
      </c>
      <c r="B1414">
        <v>36634</v>
      </c>
      <c r="C1414">
        <v>1</v>
      </c>
    </row>
    <row r="1415" spans="1:3" x14ac:dyDescent="0.25">
      <c r="A1415" s="16">
        <v>2813</v>
      </c>
      <c r="B1415">
        <v>87786</v>
      </c>
      <c r="C1415">
        <v>1</v>
      </c>
    </row>
    <row r="1416" spans="1:3" x14ac:dyDescent="0.25">
      <c r="A1416" s="16">
        <v>2814</v>
      </c>
      <c r="B1416">
        <v>179729</v>
      </c>
      <c r="C1416">
        <v>1</v>
      </c>
    </row>
    <row r="1417" spans="1:3" x14ac:dyDescent="0.25">
      <c r="A1417" s="16">
        <v>2815</v>
      </c>
      <c r="B1417">
        <v>230945</v>
      </c>
      <c r="C1417">
        <v>1</v>
      </c>
    </row>
    <row r="1418" spans="1:3" x14ac:dyDescent="0.25">
      <c r="A1418" s="16">
        <v>2816</v>
      </c>
      <c r="B1418">
        <v>158981</v>
      </c>
      <c r="C1418">
        <v>1</v>
      </c>
    </row>
    <row r="1419" spans="1:3" x14ac:dyDescent="0.25">
      <c r="A1419" s="16">
        <v>2817</v>
      </c>
      <c r="B1419">
        <v>118006</v>
      </c>
      <c r="C1419">
        <v>1</v>
      </c>
    </row>
    <row r="1420" spans="1:3" x14ac:dyDescent="0.25">
      <c r="A1420" s="16">
        <v>2818</v>
      </c>
      <c r="B1420">
        <v>96384</v>
      </c>
      <c r="C1420">
        <v>1</v>
      </c>
    </row>
    <row r="1421" spans="1:3" x14ac:dyDescent="0.25">
      <c r="A1421" s="16">
        <v>2819</v>
      </c>
      <c r="B1421">
        <v>97093</v>
      </c>
      <c r="C1421">
        <v>1</v>
      </c>
    </row>
    <row r="1422" spans="1:3" x14ac:dyDescent="0.25">
      <c r="A1422" s="16">
        <v>2820</v>
      </c>
      <c r="B1422">
        <v>84138</v>
      </c>
      <c r="C1422">
        <v>1</v>
      </c>
    </row>
    <row r="1423" spans="1:3" x14ac:dyDescent="0.25">
      <c r="A1423" s="16">
        <v>2821</v>
      </c>
      <c r="B1423">
        <v>157220</v>
      </c>
      <c r="C1423">
        <v>1</v>
      </c>
    </row>
    <row r="1424" spans="1:3" x14ac:dyDescent="0.25">
      <c r="A1424" s="16">
        <v>2822</v>
      </c>
      <c r="B1424">
        <v>174608</v>
      </c>
      <c r="C1424">
        <v>1</v>
      </c>
    </row>
    <row r="1425" spans="1:3" x14ac:dyDescent="0.25">
      <c r="A1425" s="16">
        <v>2823</v>
      </c>
      <c r="B1425">
        <v>125846</v>
      </c>
      <c r="C1425">
        <v>1</v>
      </c>
    </row>
    <row r="1426" spans="1:3" x14ac:dyDescent="0.25">
      <c r="A1426" s="16">
        <v>2824</v>
      </c>
      <c r="B1426">
        <v>107215</v>
      </c>
      <c r="C1426">
        <v>1</v>
      </c>
    </row>
    <row r="1427" spans="1:3" x14ac:dyDescent="0.25">
      <c r="A1427" s="16">
        <v>2825</v>
      </c>
      <c r="B1427">
        <v>313478</v>
      </c>
      <c r="C1427">
        <v>1</v>
      </c>
    </row>
    <row r="1428" spans="1:3" x14ac:dyDescent="0.25">
      <c r="A1428" s="16">
        <v>2826</v>
      </c>
      <c r="B1428">
        <v>46464</v>
      </c>
      <c r="C1428">
        <v>1</v>
      </c>
    </row>
    <row r="1429" spans="1:3" x14ac:dyDescent="0.25">
      <c r="A1429" s="16">
        <v>2827</v>
      </c>
      <c r="B1429">
        <v>1445</v>
      </c>
      <c r="C1429">
        <v>1</v>
      </c>
    </row>
    <row r="1430" spans="1:3" x14ac:dyDescent="0.25">
      <c r="A1430" s="16">
        <v>2830</v>
      </c>
      <c r="B1430">
        <v>147817</v>
      </c>
      <c r="C1430">
        <v>1</v>
      </c>
    </row>
    <row r="1431" spans="1:3" x14ac:dyDescent="0.25">
      <c r="A1431" s="16">
        <v>2831</v>
      </c>
      <c r="B1431">
        <v>87500</v>
      </c>
      <c r="C1431">
        <v>1</v>
      </c>
    </row>
    <row r="1432" spans="1:3" x14ac:dyDescent="0.25">
      <c r="A1432" s="16">
        <v>2832</v>
      </c>
      <c r="B1432">
        <v>1778340</v>
      </c>
      <c r="C1432">
        <v>1</v>
      </c>
    </row>
    <row r="1433" spans="1:3" x14ac:dyDescent="0.25">
      <c r="A1433" s="16">
        <v>2833</v>
      </c>
      <c r="B1433">
        <v>39000</v>
      </c>
      <c r="C1433">
        <v>1</v>
      </c>
    </row>
    <row r="1434" spans="1:3" x14ac:dyDescent="0.25">
      <c r="A1434" s="16">
        <v>2834</v>
      </c>
      <c r="B1434">
        <v>60000</v>
      </c>
      <c r="C1434">
        <v>1</v>
      </c>
    </row>
    <row r="1435" spans="1:3" x14ac:dyDescent="0.25">
      <c r="A1435" s="16">
        <v>2835</v>
      </c>
      <c r="B1435">
        <v>130600</v>
      </c>
      <c r="C1435">
        <v>1</v>
      </c>
    </row>
    <row r="1436" spans="1:3" x14ac:dyDescent="0.25">
      <c r="A1436" s="16">
        <v>2836</v>
      </c>
      <c r="B1436">
        <v>181774</v>
      </c>
      <c r="C1436">
        <v>1</v>
      </c>
    </row>
    <row r="1437" spans="1:3" x14ac:dyDescent="0.25">
      <c r="A1437" s="16">
        <v>2837</v>
      </c>
      <c r="B1437">
        <v>40000</v>
      </c>
      <c r="C1437">
        <v>1</v>
      </c>
    </row>
    <row r="1438" spans="1:3" x14ac:dyDescent="0.25">
      <c r="A1438" s="16">
        <v>2838</v>
      </c>
      <c r="B1438">
        <v>205650</v>
      </c>
      <c r="C1438">
        <v>1</v>
      </c>
    </row>
    <row r="1439" spans="1:3" x14ac:dyDescent="0.25">
      <c r="A1439" s="16">
        <v>2839</v>
      </c>
      <c r="B1439">
        <v>70000</v>
      </c>
      <c r="C1439">
        <v>1</v>
      </c>
    </row>
    <row r="1440" spans="1:3" x14ac:dyDescent="0.25">
      <c r="A1440" s="16">
        <v>2841</v>
      </c>
      <c r="B1440">
        <v>70000</v>
      </c>
      <c r="C1440">
        <v>1</v>
      </c>
    </row>
    <row r="1441" spans="1:3" x14ac:dyDescent="0.25">
      <c r="A1441" s="16">
        <v>2842</v>
      </c>
      <c r="B1441">
        <v>85000</v>
      </c>
      <c r="C1441">
        <v>1</v>
      </c>
    </row>
    <row r="1442" spans="1:3" x14ac:dyDescent="0.25">
      <c r="A1442" s="16">
        <v>2843</v>
      </c>
      <c r="B1442">
        <v>20000</v>
      </c>
      <c r="C1442">
        <v>1</v>
      </c>
    </row>
    <row r="1443" spans="1:3" x14ac:dyDescent="0.25">
      <c r="A1443" s="16">
        <v>2844</v>
      </c>
      <c r="B1443">
        <v>125000</v>
      </c>
      <c r="C1443">
        <v>1</v>
      </c>
    </row>
    <row r="1444" spans="1:3" x14ac:dyDescent="0.25">
      <c r="A1444" s="16">
        <v>2845</v>
      </c>
      <c r="B1444">
        <v>200000</v>
      </c>
      <c r="C1444">
        <v>1</v>
      </c>
    </row>
    <row r="1445" spans="1:3" x14ac:dyDescent="0.25">
      <c r="A1445" s="16">
        <v>2846</v>
      </c>
      <c r="B1445">
        <v>155000</v>
      </c>
      <c r="C1445">
        <v>1</v>
      </c>
    </row>
    <row r="1446" spans="1:3" x14ac:dyDescent="0.25">
      <c r="A1446" s="16">
        <v>2847</v>
      </c>
      <c r="B1446">
        <v>85000</v>
      </c>
      <c r="C1446">
        <v>1</v>
      </c>
    </row>
    <row r="1447" spans="1:3" x14ac:dyDescent="0.25">
      <c r="A1447" s="16">
        <v>2848</v>
      </c>
      <c r="B1447">
        <v>50000</v>
      </c>
      <c r="C1447">
        <v>1</v>
      </c>
    </row>
    <row r="1448" spans="1:3" x14ac:dyDescent="0.25">
      <c r="A1448" s="16">
        <v>2849</v>
      </c>
      <c r="B1448">
        <v>135000</v>
      </c>
      <c r="C1448">
        <v>1</v>
      </c>
    </row>
    <row r="1449" spans="1:3" x14ac:dyDescent="0.25">
      <c r="A1449" s="16">
        <v>2850</v>
      </c>
      <c r="B1449">
        <v>150000</v>
      </c>
      <c r="C1449">
        <v>1</v>
      </c>
    </row>
    <row r="1450" spans="1:3" x14ac:dyDescent="0.25">
      <c r="A1450" s="16">
        <v>2851</v>
      </c>
      <c r="B1450">
        <v>105000</v>
      </c>
      <c r="C1450">
        <v>1</v>
      </c>
    </row>
    <row r="1451" spans="1:3" x14ac:dyDescent="0.25">
      <c r="A1451" s="16">
        <v>2852</v>
      </c>
      <c r="B1451">
        <v>150000</v>
      </c>
      <c r="C1451">
        <v>1</v>
      </c>
    </row>
    <row r="1452" spans="1:3" x14ac:dyDescent="0.25">
      <c r="A1452" s="16">
        <v>2853</v>
      </c>
      <c r="B1452">
        <v>60000</v>
      </c>
      <c r="C1452">
        <v>1</v>
      </c>
    </row>
    <row r="1453" spans="1:3" x14ac:dyDescent="0.25">
      <c r="A1453" s="16">
        <v>2854</v>
      </c>
      <c r="B1453">
        <v>40716</v>
      </c>
      <c r="C1453">
        <v>1</v>
      </c>
    </row>
    <row r="1454" spans="1:3" x14ac:dyDescent="0.25">
      <c r="A1454" s="16">
        <v>2855</v>
      </c>
      <c r="B1454">
        <v>110000</v>
      </c>
      <c r="C1454">
        <v>1</v>
      </c>
    </row>
    <row r="1455" spans="1:3" x14ac:dyDescent="0.25">
      <c r="A1455" s="16">
        <v>2856</v>
      </c>
      <c r="B1455">
        <v>215000</v>
      </c>
      <c r="C1455">
        <v>1</v>
      </c>
    </row>
    <row r="1456" spans="1:3" x14ac:dyDescent="0.25">
      <c r="A1456" s="16">
        <v>2857</v>
      </c>
      <c r="B1456">
        <v>204730</v>
      </c>
      <c r="C1456">
        <v>1</v>
      </c>
    </row>
    <row r="1457" spans="1:3" x14ac:dyDescent="0.25">
      <c r="A1457" s="16">
        <v>2858</v>
      </c>
      <c r="B1457">
        <v>157301</v>
      </c>
      <c r="C1457">
        <v>1</v>
      </c>
    </row>
    <row r="1458" spans="1:3" x14ac:dyDescent="0.25">
      <c r="A1458" s="16">
        <v>2859</v>
      </c>
      <c r="B1458">
        <v>45000</v>
      </c>
      <c r="C1458">
        <v>1</v>
      </c>
    </row>
    <row r="1459" spans="1:3" x14ac:dyDescent="0.25">
      <c r="A1459" s="16">
        <v>2860</v>
      </c>
      <c r="B1459">
        <v>203875</v>
      </c>
      <c r="C1459">
        <v>1</v>
      </c>
    </row>
    <row r="1460" spans="1:3" x14ac:dyDescent="0.25">
      <c r="A1460" s="16">
        <v>2861</v>
      </c>
      <c r="B1460">
        <v>285000</v>
      </c>
      <c r="C1460">
        <v>1</v>
      </c>
    </row>
    <row r="1461" spans="1:3" x14ac:dyDescent="0.25">
      <c r="A1461" s="16">
        <v>2862</v>
      </c>
      <c r="B1461">
        <v>515000</v>
      </c>
      <c r="C1461">
        <v>1</v>
      </c>
    </row>
    <row r="1462" spans="1:3" x14ac:dyDescent="0.25">
      <c r="A1462" s="16">
        <v>2863</v>
      </c>
      <c r="B1462">
        <v>50000</v>
      </c>
      <c r="C1462">
        <v>1</v>
      </c>
    </row>
    <row r="1463" spans="1:3" x14ac:dyDescent="0.25">
      <c r="A1463" s="16">
        <v>2864</v>
      </c>
      <c r="B1463">
        <v>105102</v>
      </c>
      <c r="C1463">
        <v>1</v>
      </c>
    </row>
    <row r="1464" spans="1:3" x14ac:dyDescent="0.25">
      <c r="A1464" s="16">
        <v>2865</v>
      </c>
      <c r="B1464">
        <v>192500</v>
      </c>
      <c r="C1464">
        <v>1</v>
      </c>
    </row>
    <row r="1465" spans="1:3" x14ac:dyDescent="0.25">
      <c r="A1465" s="16">
        <v>2866</v>
      </c>
      <c r="B1465">
        <v>150000</v>
      </c>
      <c r="C1465">
        <v>1</v>
      </c>
    </row>
    <row r="1466" spans="1:3" x14ac:dyDescent="0.25">
      <c r="A1466" s="16">
        <v>2867</v>
      </c>
      <c r="B1466">
        <v>85000</v>
      </c>
      <c r="C1466">
        <v>1</v>
      </c>
    </row>
    <row r="1467" spans="1:3" x14ac:dyDescent="0.25">
      <c r="A1467" s="16">
        <v>2868</v>
      </c>
      <c r="B1467">
        <v>178000</v>
      </c>
      <c r="C1467">
        <v>1</v>
      </c>
    </row>
    <row r="1468" spans="1:3" x14ac:dyDescent="0.25">
      <c r="A1468" s="16">
        <v>2869</v>
      </c>
      <c r="B1468">
        <v>295000</v>
      </c>
      <c r="C1468">
        <v>1</v>
      </c>
    </row>
    <row r="1469" spans="1:3" x14ac:dyDescent="0.25">
      <c r="A1469" s="16">
        <v>2870</v>
      </c>
      <c r="B1469">
        <v>80000</v>
      </c>
      <c r="C1469">
        <v>1</v>
      </c>
    </row>
    <row r="1470" spans="1:3" x14ac:dyDescent="0.25">
      <c r="A1470" s="16">
        <v>2871</v>
      </c>
      <c r="B1470">
        <v>85000</v>
      </c>
      <c r="C1470">
        <v>1</v>
      </c>
    </row>
    <row r="1471" spans="1:3" x14ac:dyDescent="0.25">
      <c r="A1471" s="16">
        <v>2872</v>
      </c>
      <c r="B1471">
        <v>145000</v>
      </c>
      <c r="C1471">
        <v>1</v>
      </c>
    </row>
    <row r="1472" spans="1:3" x14ac:dyDescent="0.25">
      <c r="A1472" s="16">
        <v>2873</v>
      </c>
      <c r="B1472">
        <v>147058</v>
      </c>
      <c r="C1472">
        <v>1</v>
      </c>
    </row>
    <row r="1473" spans="1:3" x14ac:dyDescent="0.25">
      <c r="A1473" s="16">
        <v>2874</v>
      </c>
      <c r="B1473">
        <v>50000</v>
      </c>
      <c r="C1473">
        <v>1</v>
      </c>
    </row>
    <row r="1474" spans="1:3" x14ac:dyDescent="0.25">
      <c r="A1474" s="16">
        <v>2875</v>
      </c>
      <c r="B1474">
        <v>55000</v>
      </c>
      <c r="C1474">
        <v>1</v>
      </c>
    </row>
    <row r="1475" spans="1:3" x14ac:dyDescent="0.25">
      <c r="A1475" s="16">
        <v>2876</v>
      </c>
      <c r="B1475">
        <v>100000</v>
      </c>
      <c r="C1475">
        <v>1</v>
      </c>
    </row>
    <row r="1476" spans="1:3" x14ac:dyDescent="0.25">
      <c r="A1476" s="16">
        <v>2877</v>
      </c>
      <c r="B1476">
        <v>50000</v>
      </c>
      <c r="C1476">
        <v>1</v>
      </c>
    </row>
    <row r="1477" spans="1:3" x14ac:dyDescent="0.25">
      <c r="A1477" s="16">
        <v>2878</v>
      </c>
      <c r="B1477">
        <v>65000</v>
      </c>
      <c r="C1477">
        <v>1</v>
      </c>
    </row>
    <row r="1478" spans="1:3" x14ac:dyDescent="0.25">
      <c r="A1478" s="16">
        <v>2879</v>
      </c>
      <c r="B1478">
        <v>119500</v>
      </c>
      <c r="C1478">
        <v>1</v>
      </c>
    </row>
    <row r="1479" spans="1:3" x14ac:dyDescent="0.25">
      <c r="A1479" s="16">
        <v>2880</v>
      </c>
      <c r="B1479">
        <v>119500</v>
      </c>
      <c r="C1479">
        <v>1</v>
      </c>
    </row>
    <row r="1480" spans="1:3" x14ac:dyDescent="0.25">
      <c r="A1480" s="16">
        <v>2881</v>
      </c>
      <c r="B1480">
        <v>125000</v>
      </c>
      <c r="C1480">
        <v>1</v>
      </c>
    </row>
    <row r="1481" spans="1:3" x14ac:dyDescent="0.25">
      <c r="A1481" s="16">
        <v>2882</v>
      </c>
      <c r="B1481">
        <v>200000</v>
      </c>
      <c r="C1481">
        <v>1</v>
      </c>
    </row>
    <row r="1482" spans="1:3" x14ac:dyDescent="0.25">
      <c r="A1482" s="16">
        <v>2883</v>
      </c>
      <c r="B1482">
        <v>200000</v>
      </c>
      <c r="C1482">
        <v>1</v>
      </c>
    </row>
    <row r="1483" spans="1:3" x14ac:dyDescent="0.25">
      <c r="A1483" s="16">
        <v>2884</v>
      </c>
      <c r="B1483">
        <v>55000</v>
      </c>
      <c r="C1483">
        <v>1</v>
      </c>
    </row>
    <row r="1484" spans="1:3" x14ac:dyDescent="0.25">
      <c r="A1484" s="16">
        <v>2885</v>
      </c>
      <c r="B1484">
        <v>5000</v>
      </c>
      <c r="C1484">
        <v>1</v>
      </c>
    </row>
    <row r="1485" spans="1:3" x14ac:dyDescent="0.25">
      <c r="A1485" s="16">
        <v>2886</v>
      </c>
      <c r="B1485">
        <v>75000</v>
      </c>
      <c r="C1485">
        <v>1</v>
      </c>
    </row>
    <row r="1486" spans="1:3" x14ac:dyDescent="0.25">
      <c r="A1486" s="16">
        <v>2887</v>
      </c>
      <c r="B1486">
        <v>157534</v>
      </c>
      <c r="C1486">
        <v>1</v>
      </c>
    </row>
    <row r="1487" spans="1:3" x14ac:dyDescent="0.25">
      <c r="A1487" s="16">
        <v>2889</v>
      </c>
      <c r="B1487">
        <v>126</v>
      </c>
      <c r="C1487">
        <v>1</v>
      </c>
    </row>
    <row r="1488" spans="1:3" x14ac:dyDescent="0.25">
      <c r="A1488" s="16">
        <v>2890</v>
      </c>
      <c r="B1488">
        <v>499</v>
      </c>
      <c r="C1488">
        <v>1</v>
      </c>
    </row>
    <row r="1489" spans="1:3" x14ac:dyDescent="0.25">
      <c r="A1489" s="16">
        <v>2891</v>
      </c>
      <c r="B1489">
        <v>788</v>
      </c>
      <c r="C1489">
        <v>1</v>
      </c>
    </row>
    <row r="1490" spans="1:3" x14ac:dyDescent="0.25">
      <c r="A1490" s="16">
        <v>2892</v>
      </c>
      <c r="B1490">
        <v>563</v>
      </c>
      <c r="C1490">
        <v>1</v>
      </c>
    </row>
    <row r="1491" spans="1:3" x14ac:dyDescent="0.25">
      <c r="A1491" s="16">
        <v>2893</v>
      </c>
      <c r="B1491">
        <v>747</v>
      </c>
      <c r="C1491">
        <v>1</v>
      </c>
    </row>
    <row r="1492" spans="1:3" x14ac:dyDescent="0.25">
      <c r="A1492" s="16">
        <v>2894</v>
      </c>
      <c r="B1492">
        <v>595</v>
      </c>
      <c r="C1492">
        <v>1</v>
      </c>
    </row>
    <row r="1493" spans="1:3" x14ac:dyDescent="0.25">
      <c r="A1493" s="16">
        <v>2895</v>
      </c>
      <c r="B1493">
        <v>50512</v>
      </c>
      <c r="C1493">
        <v>1</v>
      </c>
    </row>
    <row r="1494" spans="1:3" x14ac:dyDescent="0.25">
      <c r="A1494" s="16">
        <v>2896</v>
      </c>
      <c r="B1494">
        <v>95400</v>
      </c>
      <c r="C1494">
        <v>1</v>
      </c>
    </row>
    <row r="1495" spans="1:3" x14ac:dyDescent="0.25">
      <c r="A1495" s="16">
        <v>2897</v>
      </c>
      <c r="B1495">
        <v>12381</v>
      </c>
      <c r="C1495">
        <v>1</v>
      </c>
    </row>
    <row r="1496" spans="1:3" x14ac:dyDescent="0.25">
      <c r="A1496" s="16">
        <v>2898</v>
      </c>
      <c r="B1496">
        <v>67131</v>
      </c>
      <c r="C1496">
        <v>1</v>
      </c>
    </row>
    <row r="1497" spans="1:3" x14ac:dyDescent="0.25">
      <c r="A1497" s="16">
        <v>2899</v>
      </c>
      <c r="B1497">
        <v>98399</v>
      </c>
      <c r="C1497">
        <v>1</v>
      </c>
    </row>
    <row r="1498" spans="1:3" x14ac:dyDescent="0.25">
      <c r="A1498" s="16">
        <v>2900</v>
      </c>
      <c r="B1498">
        <v>148046</v>
      </c>
      <c r="C1498">
        <v>1</v>
      </c>
    </row>
    <row r="1499" spans="1:3" x14ac:dyDescent="0.25">
      <c r="A1499" s="16">
        <v>2901</v>
      </c>
      <c r="B1499">
        <v>124578</v>
      </c>
      <c r="C1499">
        <v>1</v>
      </c>
    </row>
    <row r="1500" spans="1:3" x14ac:dyDescent="0.25">
      <c r="A1500" s="16">
        <v>2902</v>
      </c>
      <c r="B1500">
        <v>91752</v>
      </c>
      <c r="C1500">
        <v>1</v>
      </c>
    </row>
    <row r="1501" spans="1:3" x14ac:dyDescent="0.25">
      <c r="A1501" s="16">
        <v>2903</v>
      </c>
      <c r="B1501">
        <v>44611</v>
      </c>
      <c r="C1501">
        <v>1</v>
      </c>
    </row>
    <row r="1502" spans="1:3" x14ac:dyDescent="0.25">
      <c r="A1502" s="16">
        <v>2904</v>
      </c>
      <c r="B1502">
        <v>245083</v>
      </c>
      <c r="C1502">
        <v>1</v>
      </c>
    </row>
    <row r="1503" spans="1:3" x14ac:dyDescent="0.25">
      <c r="A1503" s="16">
        <v>2905</v>
      </c>
      <c r="B1503">
        <v>157789</v>
      </c>
      <c r="C1503">
        <v>1</v>
      </c>
    </row>
    <row r="1504" spans="1:3" x14ac:dyDescent="0.25">
      <c r="A1504" s="16">
        <v>2906</v>
      </c>
      <c r="B1504">
        <v>101056</v>
      </c>
      <c r="C1504">
        <v>1</v>
      </c>
    </row>
    <row r="1505" spans="1:3" x14ac:dyDescent="0.25">
      <c r="A1505" s="16">
        <v>2907</v>
      </c>
      <c r="B1505">
        <v>182967</v>
      </c>
      <c r="C1505">
        <v>1</v>
      </c>
    </row>
    <row r="1506" spans="1:3" x14ac:dyDescent="0.25">
      <c r="A1506" s="16">
        <v>2908</v>
      </c>
      <c r="B1506">
        <v>183220</v>
      </c>
      <c r="C1506">
        <v>1</v>
      </c>
    </row>
    <row r="1507" spans="1:3" x14ac:dyDescent="0.25">
      <c r="A1507" s="16">
        <v>2909</v>
      </c>
      <c r="B1507">
        <v>105327</v>
      </c>
      <c r="C1507">
        <v>1</v>
      </c>
    </row>
    <row r="1508" spans="1:3" x14ac:dyDescent="0.25">
      <c r="A1508" s="16">
        <v>2910</v>
      </c>
      <c r="B1508">
        <v>97410</v>
      </c>
      <c r="C1508">
        <v>1</v>
      </c>
    </row>
    <row r="1509" spans="1:3" x14ac:dyDescent="0.25">
      <c r="A1509" s="16">
        <v>2911</v>
      </c>
      <c r="B1509">
        <v>87392</v>
      </c>
      <c r="C1509">
        <v>1</v>
      </c>
    </row>
    <row r="1510" spans="1:3" x14ac:dyDescent="0.25">
      <c r="A1510" s="16">
        <v>2912</v>
      </c>
      <c r="B1510">
        <v>245396</v>
      </c>
      <c r="C1510">
        <v>1</v>
      </c>
    </row>
    <row r="1511" spans="1:3" x14ac:dyDescent="0.25">
      <c r="A1511" s="16">
        <v>2913</v>
      </c>
      <c r="B1511">
        <v>77759</v>
      </c>
      <c r="C1511">
        <v>1</v>
      </c>
    </row>
    <row r="1512" spans="1:3" x14ac:dyDescent="0.25">
      <c r="A1512" s="16">
        <v>2914</v>
      </c>
      <c r="B1512">
        <v>156400</v>
      </c>
      <c r="C1512">
        <v>1</v>
      </c>
    </row>
    <row r="1513" spans="1:3" x14ac:dyDescent="0.25">
      <c r="A1513" s="16">
        <v>2915</v>
      </c>
      <c r="B1513">
        <v>125197</v>
      </c>
      <c r="C1513">
        <v>1</v>
      </c>
    </row>
    <row r="1514" spans="1:3" x14ac:dyDescent="0.25">
      <c r="A1514" s="16">
        <v>2916</v>
      </c>
      <c r="B1514">
        <v>204765</v>
      </c>
      <c r="C1514">
        <v>1</v>
      </c>
    </row>
    <row r="1515" spans="1:3" x14ac:dyDescent="0.25">
      <c r="A1515" s="16">
        <v>2917</v>
      </c>
      <c r="B1515">
        <v>41351</v>
      </c>
      <c r="C1515">
        <v>1</v>
      </c>
    </row>
    <row r="1516" spans="1:3" x14ac:dyDescent="0.25">
      <c r="A1516" s="16">
        <v>2918</v>
      </c>
      <c r="B1516">
        <v>46415</v>
      </c>
      <c r="C1516">
        <v>1</v>
      </c>
    </row>
    <row r="1517" spans="1:3" x14ac:dyDescent="0.25">
      <c r="A1517" s="16">
        <v>2919</v>
      </c>
      <c r="B1517">
        <v>261431</v>
      </c>
      <c r="C1517">
        <v>1</v>
      </c>
    </row>
    <row r="1518" spans="1:3" x14ac:dyDescent="0.25">
      <c r="A1518" s="16">
        <v>2920</v>
      </c>
      <c r="B1518">
        <v>143497</v>
      </c>
      <c r="C1518">
        <v>1</v>
      </c>
    </row>
    <row r="1519" spans="1:3" x14ac:dyDescent="0.25">
      <c r="A1519" s="16">
        <v>2921</v>
      </c>
      <c r="B1519">
        <v>103040</v>
      </c>
      <c r="C1519">
        <v>1</v>
      </c>
    </row>
    <row r="1520" spans="1:3" x14ac:dyDescent="0.25">
      <c r="A1520" s="16">
        <v>2923</v>
      </c>
      <c r="B1520">
        <v>100000</v>
      </c>
      <c r="C1520">
        <v>1</v>
      </c>
    </row>
    <row r="1521" spans="1:3" x14ac:dyDescent="0.25">
      <c r="A1521" s="16">
        <v>2924</v>
      </c>
      <c r="B1521">
        <v>30000</v>
      </c>
      <c r="C1521">
        <v>1</v>
      </c>
    </row>
    <row r="1522" spans="1:3" x14ac:dyDescent="0.25">
      <c r="A1522" s="16">
        <v>2925</v>
      </c>
      <c r="B1522">
        <v>10000</v>
      </c>
      <c r="C1522">
        <v>1</v>
      </c>
    </row>
    <row r="1523" spans="1:3" x14ac:dyDescent="0.25">
      <c r="A1523" s="16">
        <v>2926</v>
      </c>
      <c r="B1523">
        <v>15000</v>
      </c>
      <c r="C1523">
        <v>1</v>
      </c>
    </row>
    <row r="1524" spans="1:3" x14ac:dyDescent="0.25">
      <c r="A1524" s="16">
        <v>2928</v>
      </c>
      <c r="B1524">
        <v>3000</v>
      </c>
      <c r="C1524">
        <v>1</v>
      </c>
    </row>
    <row r="1525" spans="1:3" x14ac:dyDescent="0.25">
      <c r="A1525" s="16">
        <v>2930</v>
      </c>
      <c r="B1525">
        <v>1354</v>
      </c>
      <c r="C1525">
        <v>1</v>
      </c>
    </row>
    <row r="1526" spans="1:3" x14ac:dyDescent="0.25">
      <c r="A1526" s="16">
        <v>2933</v>
      </c>
      <c r="B1526">
        <v>3643</v>
      </c>
      <c r="C1526">
        <v>1</v>
      </c>
    </row>
    <row r="1527" spans="1:3" x14ac:dyDescent="0.25">
      <c r="A1527" s="16">
        <v>2935</v>
      </c>
      <c r="B1527">
        <v>5000</v>
      </c>
      <c r="C1527">
        <v>1</v>
      </c>
    </row>
    <row r="1528" spans="1:3" x14ac:dyDescent="0.25">
      <c r="A1528" s="16">
        <v>2936</v>
      </c>
      <c r="B1528">
        <v>150</v>
      </c>
      <c r="C1528">
        <v>1</v>
      </c>
    </row>
    <row r="1529" spans="1:3" x14ac:dyDescent="0.25">
      <c r="A1529" s="16">
        <v>2937</v>
      </c>
      <c r="B1529">
        <v>5000</v>
      </c>
      <c r="C1529">
        <v>1</v>
      </c>
    </row>
    <row r="1530" spans="1:3" x14ac:dyDescent="0.25">
      <c r="A1530" s="16">
        <v>2938</v>
      </c>
      <c r="B1530">
        <v>15000</v>
      </c>
      <c r="C1530">
        <v>1</v>
      </c>
    </row>
    <row r="1531" spans="1:3" x14ac:dyDescent="0.25">
      <c r="A1531" s="16">
        <v>2939</v>
      </c>
      <c r="B1531">
        <v>80000</v>
      </c>
      <c r="C1531">
        <v>1</v>
      </c>
    </row>
    <row r="1532" spans="1:3" x14ac:dyDescent="0.25">
      <c r="A1532" s="16">
        <v>2941</v>
      </c>
      <c r="B1532">
        <v>5000</v>
      </c>
      <c r="C1532">
        <v>1</v>
      </c>
    </row>
    <row r="1533" spans="1:3" x14ac:dyDescent="0.25">
      <c r="A1533" s="16">
        <v>2942</v>
      </c>
      <c r="B1533">
        <v>4873</v>
      </c>
      <c r="C1533">
        <v>1</v>
      </c>
    </row>
    <row r="1534" spans="1:3" x14ac:dyDescent="0.25">
      <c r="A1534" s="16">
        <v>2943</v>
      </c>
      <c r="B1534">
        <v>5000</v>
      </c>
      <c r="C1534">
        <v>1</v>
      </c>
    </row>
    <row r="1535" spans="1:3" x14ac:dyDescent="0.25">
      <c r="A1535" s="16">
        <v>2944</v>
      </c>
      <c r="B1535">
        <v>10000</v>
      </c>
      <c r="C1535">
        <v>1</v>
      </c>
    </row>
    <row r="1536" spans="1:3" x14ac:dyDescent="0.25">
      <c r="A1536" s="16">
        <v>2945</v>
      </c>
      <c r="B1536">
        <v>9422</v>
      </c>
      <c r="C1536">
        <v>1</v>
      </c>
    </row>
    <row r="1537" spans="1:3" x14ac:dyDescent="0.25">
      <c r="A1537" s="16">
        <v>2946</v>
      </c>
      <c r="B1537">
        <v>13872</v>
      </c>
      <c r="C1537">
        <v>1</v>
      </c>
    </row>
    <row r="1538" spans="1:3" x14ac:dyDescent="0.25">
      <c r="A1538" s="16">
        <v>2947</v>
      </c>
      <c r="B1538">
        <v>10000</v>
      </c>
      <c r="C1538">
        <v>1</v>
      </c>
    </row>
    <row r="1539" spans="1:3" x14ac:dyDescent="0.25">
      <c r="A1539" s="16">
        <v>2948</v>
      </c>
      <c r="B1539">
        <v>5000</v>
      </c>
      <c r="C1539">
        <v>1</v>
      </c>
    </row>
    <row r="1540" spans="1:3" x14ac:dyDescent="0.25">
      <c r="A1540" s="16">
        <v>2949</v>
      </c>
      <c r="B1540">
        <v>5000</v>
      </c>
      <c r="C1540">
        <v>1</v>
      </c>
    </row>
    <row r="1541" spans="1:3" x14ac:dyDescent="0.25">
      <c r="A1541" s="16">
        <v>2950</v>
      </c>
      <c r="B1541">
        <v>2000</v>
      </c>
      <c r="C1541">
        <v>1</v>
      </c>
    </row>
    <row r="1542" spans="1:3" x14ac:dyDescent="0.25">
      <c r="A1542" s="16">
        <v>2952</v>
      </c>
      <c r="B1542">
        <v>10000</v>
      </c>
      <c r="C1542">
        <v>1</v>
      </c>
    </row>
    <row r="1543" spans="1:3" x14ac:dyDescent="0.25">
      <c r="A1543" s="16">
        <v>2953</v>
      </c>
      <c r="B1543">
        <v>10000</v>
      </c>
      <c r="C1543">
        <v>1</v>
      </c>
    </row>
    <row r="1544" spans="1:3" x14ac:dyDescent="0.25">
      <c r="A1544" s="16">
        <v>2955</v>
      </c>
      <c r="B1544">
        <v>72059</v>
      </c>
      <c r="C1544">
        <v>1</v>
      </c>
    </row>
    <row r="1545" spans="1:3" x14ac:dyDescent="0.25">
      <c r="A1545" s="16">
        <v>2956</v>
      </c>
      <c r="B1545">
        <v>85799</v>
      </c>
      <c r="C1545">
        <v>1</v>
      </c>
    </row>
    <row r="1546" spans="1:3" x14ac:dyDescent="0.25">
      <c r="A1546" s="16">
        <v>2957</v>
      </c>
      <c r="B1546">
        <v>44429</v>
      </c>
      <c r="C1546">
        <v>1</v>
      </c>
    </row>
    <row r="1547" spans="1:3" x14ac:dyDescent="0.25">
      <c r="A1547" s="16">
        <v>2958</v>
      </c>
      <c r="B1547">
        <v>186292</v>
      </c>
      <c r="C1547">
        <v>1</v>
      </c>
    </row>
    <row r="1548" spans="1:3" x14ac:dyDescent="0.25">
      <c r="A1548" s="16">
        <v>2959</v>
      </c>
      <c r="B1548">
        <v>95215</v>
      </c>
      <c r="C1548">
        <v>1</v>
      </c>
    </row>
    <row r="1549" spans="1:3" x14ac:dyDescent="0.25">
      <c r="A1549" s="16">
        <v>2962</v>
      </c>
      <c r="B1549">
        <v>271453</v>
      </c>
      <c r="C1549">
        <v>1</v>
      </c>
    </row>
    <row r="1550" spans="1:3" x14ac:dyDescent="0.25">
      <c r="A1550" s="16">
        <v>2963</v>
      </c>
      <c r="B1550">
        <v>36913</v>
      </c>
      <c r="C1550">
        <v>1</v>
      </c>
    </row>
    <row r="1551" spans="1:3" x14ac:dyDescent="0.25">
      <c r="A1551" s="16">
        <v>2964</v>
      </c>
      <c r="B1551">
        <v>109051</v>
      </c>
      <c r="C1551">
        <v>1</v>
      </c>
    </row>
    <row r="1552" spans="1:3" x14ac:dyDescent="0.25">
      <c r="A1552" s="16">
        <v>2965</v>
      </c>
      <c r="B1552">
        <v>162883</v>
      </c>
      <c r="C1552">
        <v>1</v>
      </c>
    </row>
    <row r="1553" spans="1:3" x14ac:dyDescent="0.25">
      <c r="A1553" s="16">
        <v>2966</v>
      </c>
      <c r="B1553">
        <v>52896</v>
      </c>
      <c r="C1553">
        <v>1</v>
      </c>
    </row>
    <row r="1554" spans="1:3" x14ac:dyDescent="0.25">
      <c r="A1554" s="16">
        <v>2967</v>
      </c>
      <c r="B1554">
        <v>163380</v>
      </c>
      <c r="C1554">
        <v>1</v>
      </c>
    </row>
    <row r="1555" spans="1:3" x14ac:dyDescent="0.25">
      <c r="A1555" s="16">
        <v>2968</v>
      </c>
      <c r="B1555">
        <v>24574</v>
      </c>
      <c r="C1555">
        <v>1</v>
      </c>
    </row>
    <row r="1556" spans="1:3" x14ac:dyDescent="0.25">
      <c r="A1556" s="16">
        <v>2969</v>
      </c>
      <c r="B1556">
        <v>41268</v>
      </c>
      <c r="C1556">
        <v>1</v>
      </c>
    </row>
    <row r="1557" spans="1:3" x14ac:dyDescent="0.25">
      <c r="A1557" s="16">
        <v>2970</v>
      </c>
      <c r="B1557">
        <v>115316</v>
      </c>
      <c r="C1557">
        <v>1</v>
      </c>
    </row>
    <row r="1558" spans="1:3" x14ac:dyDescent="0.25">
      <c r="A1558" s="16">
        <v>2971</v>
      </c>
      <c r="B1558">
        <v>35595</v>
      </c>
      <c r="C1558">
        <v>1</v>
      </c>
    </row>
    <row r="1559" spans="1:3" x14ac:dyDescent="0.25">
      <c r="A1559" s="16">
        <v>2972</v>
      </c>
      <c r="B1559">
        <v>153486</v>
      </c>
      <c r="C1559">
        <v>1</v>
      </c>
    </row>
    <row r="1560" spans="1:3" x14ac:dyDescent="0.25">
      <c r="A1560" s="16">
        <v>2973</v>
      </c>
      <c r="B1560">
        <v>88500</v>
      </c>
      <c r="C1560">
        <v>1</v>
      </c>
    </row>
    <row r="1561" spans="1:3" x14ac:dyDescent="0.25">
      <c r="A1561" s="16">
        <v>2974</v>
      </c>
      <c r="B1561">
        <v>50000</v>
      </c>
      <c r="C1561">
        <v>1</v>
      </c>
    </row>
    <row r="1562" spans="1:3" x14ac:dyDescent="0.25">
      <c r="A1562" s="16">
        <v>2975</v>
      </c>
      <c r="B1562">
        <v>120000</v>
      </c>
      <c r="C1562">
        <v>1</v>
      </c>
    </row>
    <row r="1563" spans="1:3" x14ac:dyDescent="0.25">
      <c r="A1563" s="16">
        <v>2976</v>
      </c>
      <c r="B1563">
        <v>90000</v>
      </c>
      <c r="C1563">
        <v>1</v>
      </c>
    </row>
    <row r="1564" spans="1:3" x14ac:dyDescent="0.25">
      <c r="A1564" s="16">
        <v>2977</v>
      </c>
      <c r="B1564">
        <v>375583</v>
      </c>
      <c r="C1564">
        <v>1</v>
      </c>
    </row>
    <row r="1565" spans="1:3" x14ac:dyDescent="0.25">
      <c r="A1565" s="16">
        <v>2978</v>
      </c>
      <c r="B1565">
        <v>18000</v>
      </c>
      <c r="C1565">
        <v>1</v>
      </c>
    </row>
    <row r="1566" spans="1:3" x14ac:dyDescent="0.25">
      <c r="A1566" s="16">
        <v>2979</v>
      </c>
      <c r="B1566">
        <v>160000</v>
      </c>
      <c r="C1566">
        <v>1</v>
      </c>
    </row>
    <row r="1567" spans="1:3" x14ac:dyDescent="0.25">
      <c r="A1567" s="16">
        <v>2980</v>
      </c>
      <c r="B1567">
        <v>100000</v>
      </c>
      <c r="C1567">
        <v>1</v>
      </c>
    </row>
    <row r="1568" spans="1:3" x14ac:dyDescent="0.25">
      <c r="A1568" s="16">
        <v>2981</v>
      </c>
      <c r="B1568">
        <v>91120</v>
      </c>
      <c r="C1568">
        <v>1</v>
      </c>
    </row>
    <row r="1569" spans="1:3" x14ac:dyDescent="0.25">
      <c r="A1569" s="16">
        <v>2982</v>
      </c>
      <c r="B1569">
        <v>210000</v>
      </c>
      <c r="C1569">
        <v>1</v>
      </c>
    </row>
    <row r="1570" spans="1:3" x14ac:dyDescent="0.25">
      <c r="A1570" s="16">
        <v>2983</v>
      </c>
      <c r="B1570">
        <v>90000</v>
      </c>
      <c r="C1570">
        <v>1</v>
      </c>
    </row>
    <row r="1571" spans="1:3" x14ac:dyDescent="0.25">
      <c r="A1571" s="16">
        <v>2984</v>
      </c>
      <c r="B1571">
        <v>50000</v>
      </c>
      <c r="C1571">
        <v>1</v>
      </c>
    </row>
    <row r="1572" spans="1:3" x14ac:dyDescent="0.25">
      <c r="A1572" s="16">
        <v>2985</v>
      </c>
      <c r="B1572">
        <v>2494568</v>
      </c>
      <c r="C1572">
        <v>1</v>
      </c>
    </row>
    <row r="1573" spans="1:3" x14ac:dyDescent="0.25">
      <c r="A1573" s="16">
        <v>2986</v>
      </c>
      <c r="B1573">
        <v>50000</v>
      </c>
      <c r="C1573">
        <v>1</v>
      </c>
    </row>
    <row r="1574" spans="1:3" x14ac:dyDescent="0.25">
      <c r="A1574" s="16">
        <v>2987</v>
      </c>
      <c r="B1574">
        <v>18000</v>
      </c>
      <c r="C1574">
        <v>1</v>
      </c>
    </row>
    <row r="1575" spans="1:3" x14ac:dyDescent="0.25">
      <c r="A1575" s="16">
        <v>2988</v>
      </c>
      <c r="B1575">
        <v>50000</v>
      </c>
      <c r="C1575">
        <v>1</v>
      </c>
    </row>
    <row r="1576" spans="1:3" x14ac:dyDescent="0.25">
      <c r="A1576" s="16">
        <v>2989</v>
      </c>
      <c r="B1576">
        <v>19500</v>
      </c>
      <c r="C1576">
        <v>1</v>
      </c>
    </row>
    <row r="1577" spans="1:3" x14ac:dyDescent="0.25">
      <c r="A1577" s="16">
        <v>2990</v>
      </c>
      <c r="B1577">
        <v>5500</v>
      </c>
      <c r="C1577">
        <v>1</v>
      </c>
    </row>
    <row r="1578" spans="1:3" x14ac:dyDescent="0.25">
      <c r="A1578" s="16">
        <v>2991</v>
      </c>
      <c r="B1578">
        <v>294346</v>
      </c>
      <c r="C1578">
        <v>1</v>
      </c>
    </row>
    <row r="1579" spans="1:3" x14ac:dyDescent="0.25">
      <c r="A1579" s="16">
        <v>2992</v>
      </c>
      <c r="B1579">
        <v>9500</v>
      </c>
      <c r="C1579">
        <v>1</v>
      </c>
    </row>
    <row r="1580" spans="1:3" x14ac:dyDescent="0.25">
      <c r="A1580" s="16">
        <v>2993</v>
      </c>
      <c r="B1580">
        <v>174500</v>
      </c>
      <c r="C1580">
        <v>1</v>
      </c>
    </row>
    <row r="1581" spans="1:3" x14ac:dyDescent="0.25">
      <c r="A1581" s="16">
        <v>2994</v>
      </c>
      <c r="B1581">
        <v>4000</v>
      </c>
      <c r="C1581">
        <v>1</v>
      </c>
    </row>
    <row r="1582" spans="1:3" x14ac:dyDescent="0.25">
      <c r="A1582" s="16">
        <v>2995</v>
      </c>
      <c r="B1582">
        <v>7000</v>
      </c>
      <c r="C1582">
        <v>1</v>
      </c>
    </row>
    <row r="1583" spans="1:3" x14ac:dyDescent="0.25">
      <c r="A1583" s="16">
        <v>2996</v>
      </c>
      <c r="B1583">
        <v>8500</v>
      </c>
      <c r="C1583">
        <v>1</v>
      </c>
    </row>
    <row r="1584" spans="1:3" x14ac:dyDescent="0.25">
      <c r="A1584" s="16">
        <v>2997</v>
      </c>
      <c r="B1584">
        <v>5000</v>
      </c>
      <c r="C1584">
        <v>1</v>
      </c>
    </row>
    <row r="1585" spans="1:3" x14ac:dyDescent="0.25">
      <c r="A1585" s="16">
        <v>2998</v>
      </c>
      <c r="B1585">
        <v>489933</v>
      </c>
      <c r="C1585">
        <v>1</v>
      </c>
    </row>
    <row r="1586" spans="1:3" x14ac:dyDescent="0.25">
      <c r="A1586" s="16">
        <v>2999</v>
      </c>
      <c r="B1586">
        <v>12349113</v>
      </c>
      <c r="C1586">
        <v>1</v>
      </c>
    </row>
    <row r="1587" spans="1:3" x14ac:dyDescent="0.25">
      <c r="A1587" s="16">
        <v>3000</v>
      </c>
      <c r="B1587">
        <v>147000</v>
      </c>
      <c r="C1587">
        <v>1</v>
      </c>
    </row>
    <row r="1588" spans="1:3" x14ac:dyDescent="0.25">
      <c r="A1588" s="16">
        <v>3001</v>
      </c>
      <c r="B1588">
        <v>300000</v>
      </c>
      <c r="C1588">
        <v>1</v>
      </c>
    </row>
    <row r="1589" spans="1:3" x14ac:dyDescent="0.25">
      <c r="A1589" s="16">
        <v>3002</v>
      </c>
      <c r="B1589">
        <v>198000</v>
      </c>
      <c r="C1589">
        <v>1</v>
      </c>
    </row>
    <row r="1590" spans="1:3" x14ac:dyDescent="0.25">
      <c r="A1590" s="16">
        <v>3003</v>
      </c>
      <c r="B1590">
        <v>123500</v>
      </c>
      <c r="C1590">
        <v>1</v>
      </c>
    </row>
    <row r="1591" spans="1:3" x14ac:dyDescent="0.25">
      <c r="A1591" s="16">
        <v>3004</v>
      </c>
      <c r="B1591">
        <v>89767</v>
      </c>
      <c r="C1591">
        <v>1</v>
      </c>
    </row>
    <row r="1592" spans="1:3" x14ac:dyDescent="0.25">
      <c r="A1592" s="16">
        <v>3005</v>
      </c>
      <c r="B1592">
        <v>50000</v>
      </c>
      <c r="C1592">
        <v>1</v>
      </c>
    </row>
    <row r="1593" spans="1:3" x14ac:dyDescent="0.25">
      <c r="A1593" s="16">
        <v>3006</v>
      </c>
      <c r="B1593">
        <v>60000</v>
      </c>
      <c r="C1593">
        <v>1</v>
      </c>
    </row>
    <row r="1594" spans="1:3" x14ac:dyDescent="0.25">
      <c r="A1594" s="16">
        <v>3008</v>
      </c>
      <c r="B1594">
        <v>50000</v>
      </c>
      <c r="C1594">
        <v>1</v>
      </c>
    </row>
    <row r="1595" spans="1:3" x14ac:dyDescent="0.25">
      <c r="A1595" s="16">
        <v>3009</v>
      </c>
      <c r="B1595">
        <v>50000</v>
      </c>
      <c r="C1595">
        <v>1</v>
      </c>
    </row>
    <row r="1596" spans="1:3" x14ac:dyDescent="0.25">
      <c r="A1596" s="16">
        <v>3010</v>
      </c>
      <c r="B1596">
        <v>50000</v>
      </c>
      <c r="C1596">
        <v>1</v>
      </c>
    </row>
    <row r="1597" spans="1:3" x14ac:dyDescent="0.25">
      <c r="A1597" s="16">
        <v>3011</v>
      </c>
      <c r="B1597">
        <v>50000</v>
      </c>
      <c r="C1597">
        <v>1</v>
      </c>
    </row>
    <row r="1598" spans="1:3" x14ac:dyDescent="0.25">
      <c r="A1598" s="16">
        <v>3012</v>
      </c>
      <c r="B1598">
        <v>50000</v>
      </c>
      <c r="C1598">
        <v>1</v>
      </c>
    </row>
    <row r="1599" spans="1:3" x14ac:dyDescent="0.25">
      <c r="A1599" s="16">
        <v>3013</v>
      </c>
      <c r="B1599">
        <v>50000</v>
      </c>
      <c r="C1599">
        <v>1</v>
      </c>
    </row>
    <row r="1600" spans="1:3" x14ac:dyDescent="0.25">
      <c r="A1600" s="16">
        <v>3014</v>
      </c>
      <c r="B1600">
        <v>50000</v>
      </c>
      <c r="C1600">
        <v>1</v>
      </c>
    </row>
    <row r="1601" spans="1:3" x14ac:dyDescent="0.25">
      <c r="A1601" s="16">
        <v>3015</v>
      </c>
      <c r="B1601">
        <v>50000</v>
      </c>
      <c r="C1601">
        <v>1</v>
      </c>
    </row>
    <row r="1602" spans="1:3" x14ac:dyDescent="0.25">
      <c r="A1602" s="16">
        <v>3016</v>
      </c>
      <c r="B1602">
        <v>50000</v>
      </c>
      <c r="C1602">
        <v>1</v>
      </c>
    </row>
    <row r="1603" spans="1:3" x14ac:dyDescent="0.25">
      <c r="A1603" s="16">
        <v>3017</v>
      </c>
      <c r="B1603">
        <v>50000</v>
      </c>
      <c r="C1603">
        <v>1</v>
      </c>
    </row>
    <row r="1604" spans="1:3" x14ac:dyDescent="0.25">
      <c r="A1604" s="16">
        <v>3018</v>
      </c>
      <c r="B1604">
        <v>50000</v>
      </c>
      <c r="C1604">
        <v>1</v>
      </c>
    </row>
    <row r="1605" spans="1:3" x14ac:dyDescent="0.25">
      <c r="A1605" s="16">
        <v>3019</v>
      </c>
      <c r="B1605">
        <v>175000</v>
      </c>
      <c r="C1605">
        <v>1</v>
      </c>
    </row>
    <row r="1606" spans="1:3" x14ac:dyDescent="0.25">
      <c r="A1606" s="16">
        <v>3020</v>
      </c>
      <c r="B1606">
        <v>175000</v>
      </c>
      <c r="C1606">
        <v>1</v>
      </c>
    </row>
    <row r="1607" spans="1:3" x14ac:dyDescent="0.25">
      <c r="A1607" s="16">
        <v>3021</v>
      </c>
      <c r="B1607">
        <v>50000</v>
      </c>
      <c r="C1607">
        <v>1</v>
      </c>
    </row>
    <row r="1608" spans="1:3" x14ac:dyDescent="0.25">
      <c r="A1608" s="16">
        <v>3022</v>
      </c>
      <c r="B1608">
        <v>50000</v>
      </c>
      <c r="C1608">
        <v>1</v>
      </c>
    </row>
    <row r="1609" spans="1:3" x14ac:dyDescent="0.25">
      <c r="A1609" s="16">
        <v>3023</v>
      </c>
      <c r="B1609">
        <v>50000</v>
      </c>
      <c r="C1609">
        <v>1</v>
      </c>
    </row>
    <row r="1610" spans="1:3" x14ac:dyDescent="0.25">
      <c r="A1610" s="16">
        <v>3024</v>
      </c>
      <c r="B1610">
        <v>50000</v>
      </c>
      <c r="C1610">
        <v>1</v>
      </c>
    </row>
    <row r="1611" spans="1:3" x14ac:dyDescent="0.25">
      <c r="A1611" s="16">
        <v>3025</v>
      </c>
      <c r="B1611">
        <v>50000</v>
      </c>
      <c r="C1611">
        <v>1</v>
      </c>
    </row>
    <row r="1612" spans="1:3" x14ac:dyDescent="0.25">
      <c r="A1612" s="16">
        <v>3026</v>
      </c>
      <c r="B1612">
        <v>90229</v>
      </c>
      <c r="C1612">
        <v>1</v>
      </c>
    </row>
    <row r="1613" spans="1:3" x14ac:dyDescent="0.25">
      <c r="A1613" s="16">
        <v>3027</v>
      </c>
      <c r="B1613">
        <v>90000</v>
      </c>
      <c r="C1613">
        <v>1</v>
      </c>
    </row>
    <row r="1614" spans="1:3" x14ac:dyDescent="0.25">
      <c r="A1614" s="16">
        <v>3028</v>
      </c>
      <c r="B1614">
        <v>90000</v>
      </c>
      <c r="C1614">
        <v>1</v>
      </c>
    </row>
    <row r="1615" spans="1:3" x14ac:dyDescent="0.25">
      <c r="A1615" s="16">
        <v>3029</v>
      </c>
      <c r="B1615">
        <v>50000</v>
      </c>
      <c r="C1615">
        <v>1</v>
      </c>
    </row>
    <row r="1616" spans="1:3" x14ac:dyDescent="0.25">
      <c r="A1616" s="16">
        <v>3030</v>
      </c>
      <c r="B1616">
        <v>50000</v>
      </c>
      <c r="C1616">
        <v>1</v>
      </c>
    </row>
    <row r="1617" spans="1:3" x14ac:dyDescent="0.25">
      <c r="A1617" s="16">
        <v>3031</v>
      </c>
      <c r="B1617">
        <v>100000</v>
      </c>
      <c r="C1617">
        <v>1</v>
      </c>
    </row>
    <row r="1618" spans="1:3" x14ac:dyDescent="0.25">
      <c r="A1618" s="16">
        <v>3032</v>
      </c>
      <c r="B1618">
        <v>100000</v>
      </c>
      <c r="C1618">
        <v>1</v>
      </c>
    </row>
    <row r="1619" spans="1:3" x14ac:dyDescent="0.25">
      <c r="A1619" s="16">
        <v>3033</v>
      </c>
      <c r="B1619">
        <v>91514</v>
      </c>
      <c r="C1619">
        <v>1</v>
      </c>
    </row>
    <row r="1620" spans="1:3" x14ac:dyDescent="0.25">
      <c r="A1620" s="16">
        <v>3034</v>
      </c>
      <c r="B1620">
        <v>50000</v>
      </c>
      <c r="C1620">
        <v>1</v>
      </c>
    </row>
    <row r="1621" spans="1:3" x14ac:dyDescent="0.25">
      <c r="A1621" s="16">
        <v>3035</v>
      </c>
      <c r="B1621">
        <v>50000</v>
      </c>
      <c r="C1621">
        <v>1</v>
      </c>
    </row>
    <row r="1622" spans="1:3" x14ac:dyDescent="0.25">
      <c r="A1622" s="16">
        <v>3036</v>
      </c>
      <c r="B1622">
        <v>50000</v>
      </c>
      <c r="C1622">
        <v>1</v>
      </c>
    </row>
    <row r="1623" spans="1:3" x14ac:dyDescent="0.25">
      <c r="A1623" s="16">
        <v>3038</v>
      </c>
      <c r="B1623">
        <v>50000</v>
      </c>
      <c r="C1623">
        <v>1</v>
      </c>
    </row>
    <row r="1624" spans="1:3" x14ac:dyDescent="0.25">
      <c r="A1624" s="16">
        <v>3039</v>
      </c>
      <c r="B1624">
        <v>50000</v>
      </c>
      <c r="C1624">
        <v>1</v>
      </c>
    </row>
    <row r="1625" spans="1:3" x14ac:dyDescent="0.25">
      <c r="A1625" s="16">
        <v>3040</v>
      </c>
      <c r="B1625">
        <v>75000</v>
      </c>
      <c r="C1625">
        <v>1</v>
      </c>
    </row>
    <row r="1626" spans="1:3" x14ac:dyDescent="0.25">
      <c r="A1626" s="16">
        <v>3041</v>
      </c>
      <c r="B1626">
        <v>161873</v>
      </c>
      <c r="C1626">
        <v>1</v>
      </c>
    </row>
    <row r="1627" spans="1:3" x14ac:dyDescent="0.25">
      <c r="A1627" s="16">
        <v>3042</v>
      </c>
      <c r="B1627">
        <v>89969</v>
      </c>
      <c r="C1627">
        <v>1</v>
      </c>
    </row>
    <row r="1628" spans="1:3" x14ac:dyDescent="0.25">
      <c r="A1628" s="16">
        <v>3043</v>
      </c>
      <c r="B1628">
        <v>14568</v>
      </c>
      <c r="C1628">
        <v>1</v>
      </c>
    </row>
    <row r="1629" spans="1:3" x14ac:dyDescent="0.25">
      <c r="A1629" s="16">
        <v>3044</v>
      </c>
      <c r="B1629">
        <v>6508</v>
      </c>
      <c r="C1629">
        <v>1</v>
      </c>
    </row>
    <row r="1630" spans="1:3" x14ac:dyDescent="0.25">
      <c r="A1630" s="16">
        <v>3045</v>
      </c>
      <c r="B1630">
        <v>684</v>
      </c>
      <c r="C1630">
        <v>1</v>
      </c>
    </row>
    <row r="1631" spans="1:3" x14ac:dyDescent="0.25">
      <c r="A1631" s="16">
        <v>3046</v>
      </c>
      <c r="B1631">
        <v>2821</v>
      </c>
      <c r="C1631">
        <v>1</v>
      </c>
    </row>
    <row r="1632" spans="1:3" x14ac:dyDescent="0.25">
      <c r="A1632" s="16">
        <v>3047</v>
      </c>
      <c r="B1632">
        <v>125</v>
      </c>
      <c r="C1632">
        <v>1</v>
      </c>
    </row>
    <row r="1633" spans="1:3" x14ac:dyDescent="0.25">
      <c r="A1633" s="16">
        <v>3048</v>
      </c>
      <c r="B1633">
        <v>809</v>
      </c>
      <c r="C1633">
        <v>1</v>
      </c>
    </row>
    <row r="1634" spans="1:3" x14ac:dyDescent="0.25">
      <c r="A1634" s="16">
        <v>3050</v>
      </c>
      <c r="B1634">
        <v>856</v>
      </c>
      <c r="C1634">
        <v>1</v>
      </c>
    </row>
    <row r="1635" spans="1:3" x14ac:dyDescent="0.25">
      <c r="A1635" s="16">
        <v>3051</v>
      </c>
      <c r="B1635">
        <v>337</v>
      </c>
      <c r="C1635">
        <v>1</v>
      </c>
    </row>
    <row r="1636" spans="1:3" x14ac:dyDescent="0.25">
      <c r="A1636" s="16">
        <v>3052</v>
      </c>
      <c r="B1636">
        <v>8107</v>
      </c>
      <c r="C1636">
        <v>1</v>
      </c>
    </row>
    <row r="1637" spans="1:3" x14ac:dyDescent="0.25">
      <c r="A1637" s="16">
        <v>3053</v>
      </c>
      <c r="B1637">
        <v>5271</v>
      </c>
      <c r="C1637">
        <v>1</v>
      </c>
    </row>
    <row r="1638" spans="1:3" x14ac:dyDescent="0.25">
      <c r="A1638" s="16">
        <v>3054</v>
      </c>
      <c r="B1638">
        <v>5161</v>
      </c>
      <c r="C1638">
        <v>1</v>
      </c>
    </row>
    <row r="1639" spans="1:3" x14ac:dyDescent="0.25">
      <c r="A1639" s="16">
        <v>3055</v>
      </c>
      <c r="B1639">
        <v>8949</v>
      </c>
      <c r="C1639">
        <v>1</v>
      </c>
    </row>
    <row r="1640" spans="1:3" x14ac:dyDescent="0.25">
      <c r="A1640" s="16">
        <v>3056</v>
      </c>
      <c r="B1640">
        <v>644</v>
      </c>
      <c r="C1640">
        <v>1</v>
      </c>
    </row>
    <row r="1641" spans="1:3" x14ac:dyDescent="0.25">
      <c r="A1641" s="16">
        <v>3057</v>
      </c>
      <c r="B1641">
        <v>2394</v>
      </c>
      <c r="C1641">
        <v>1</v>
      </c>
    </row>
    <row r="1642" spans="1:3" x14ac:dyDescent="0.25">
      <c r="A1642" s="16">
        <v>3058</v>
      </c>
      <c r="B1642">
        <v>1691</v>
      </c>
      <c r="C1642">
        <v>1</v>
      </c>
    </row>
    <row r="1643" spans="1:3" x14ac:dyDescent="0.25">
      <c r="A1643" s="16">
        <v>3060</v>
      </c>
      <c r="B1643">
        <v>5418</v>
      </c>
      <c r="C1643">
        <v>1</v>
      </c>
    </row>
    <row r="1644" spans="1:3" x14ac:dyDescent="0.25">
      <c r="A1644" s="16">
        <v>3061</v>
      </c>
      <c r="B1644">
        <v>330</v>
      </c>
      <c r="C1644">
        <v>1</v>
      </c>
    </row>
    <row r="1645" spans="1:3" x14ac:dyDescent="0.25">
      <c r="A1645" s="16">
        <v>3062</v>
      </c>
      <c r="B1645">
        <v>17487</v>
      </c>
      <c r="C1645">
        <v>1</v>
      </c>
    </row>
    <row r="1646" spans="1:3" x14ac:dyDescent="0.25">
      <c r="A1646" s="16">
        <v>3064</v>
      </c>
      <c r="B1646">
        <v>13869</v>
      </c>
      <c r="C1646">
        <v>1</v>
      </c>
    </row>
    <row r="1647" spans="1:3" x14ac:dyDescent="0.25">
      <c r="A1647" s="16">
        <v>3066</v>
      </c>
      <c r="B1647">
        <v>415</v>
      </c>
      <c r="C1647">
        <v>1</v>
      </c>
    </row>
    <row r="1648" spans="1:3" x14ac:dyDescent="0.25">
      <c r="A1648" s="16">
        <v>3067</v>
      </c>
      <c r="B1648">
        <v>1545</v>
      </c>
      <c r="C1648">
        <v>1</v>
      </c>
    </row>
    <row r="1649" spans="1:3" x14ac:dyDescent="0.25">
      <c r="A1649" s="16">
        <v>3077</v>
      </c>
      <c r="B1649">
        <v>1245</v>
      </c>
      <c r="C1649">
        <v>1</v>
      </c>
    </row>
    <row r="1650" spans="1:3" x14ac:dyDescent="0.25">
      <c r="A1650" s="16">
        <v>3078</v>
      </c>
      <c r="B1650">
        <v>4609</v>
      </c>
      <c r="C1650">
        <v>1</v>
      </c>
    </row>
    <row r="1651" spans="1:3" x14ac:dyDescent="0.25">
      <c r="A1651" s="16">
        <v>3079</v>
      </c>
      <c r="B1651">
        <v>293</v>
      </c>
      <c r="C1651">
        <v>1</v>
      </c>
    </row>
    <row r="1652" spans="1:3" x14ac:dyDescent="0.25">
      <c r="A1652" s="16">
        <v>3085</v>
      </c>
      <c r="B1652">
        <v>2738</v>
      </c>
      <c r="C1652">
        <v>1</v>
      </c>
    </row>
    <row r="1653" spans="1:3" x14ac:dyDescent="0.25">
      <c r="A1653" s="16">
        <v>3090</v>
      </c>
      <c r="B1653">
        <v>9780</v>
      </c>
      <c r="C1653">
        <v>1</v>
      </c>
    </row>
    <row r="1654" spans="1:3" x14ac:dyDescent="0.25">
      <c r="A1654" s="16">
        <v>3091</v>
      </c>
      <c r="B1654">
        <v>5355</v>
      </c>
      <c r="C1654">
        <v>1</v>
      </c>
    </row>
    <row r="1655" spans="1:3" x14ac:dyDescent="0.25">
      <c r="A1655" s="16">
        <v>3092</v>
      </c>
      <c r="B1655">
        <v>3103</v>
      </c>
      <c r="C1655">
        <v>1</v>
      </c>
    </row>
    <row r="1656" spans="1:3" x14ac:dyDescent="0.25">
      <c r="A1656" s="16">
        <v>3096</v>
      </c>
      <c r="B1656">
        <v>9388</v>
      </c>
      <c r="C1656">
        <v>1</v>
      </c>
    </row>
    <row r="1657" spans="1:3" x14ac:dyDescent="0.25">
      <c r="A1657" s="16">
        <v>3108</v>
      </c>
      <c r="B1657">
        <v>219320</v>
      </c>
      <c r="C1657">
        <v>1</v>
      </c>
    </row>
    <row r="1658" spans="1:3" x14ac:dyDescent="0.25">
      <c r="A1658" s="16">
        <v>3109</v>
      </c>
      <c r="B1658">
        <v>1194</v>
      </c>
      <c r="C1658">
        <v>1</v>
      </c>
    </row>
    <row r="1659" spans="1:3" x14ac:dyDescent="0.25">
      <c r="A1659" s="16">
        <v>3110</v>
      </c>
      <c r="B1659">
        <v>5666</v>
      </c>
      <c r="C1659">
        <v>1</v>
      </c>
    </row>
    <row r="1660" spans="1:3" x14ac:dyDescent="0.25">
      <c r="A1660" s="16">
        <v>3111</v>
      </c>
      <c r="B1660">
        <v>10640</v>
      </c>
      <c r="C1660">
        <v>1</v>
      </c>
    </row>
    <row r="1661" spans="1:3" x14ac:dyDescent="0.25">
      <c r="A1661" s="16">
        <v>3112</v>
      </c>
      <c r="B1661">
        <v>2076</v>
      </c>
      <c r="C1661">
        <v>1</v>
      </c>
    </row>
    <row r="1662" spans="1:3" x14ac:dyDescent="0.25">
      <c r="A1662" s="16">
        <v>3113</v>
      </c>
      <c r="B1662">
        <v>4887</v>
      </c>
      <c r="C1662">
        <v>1</v>
      </c>
    </row>
    <row r="1663" spans="1:3" x14ac:dyDescent="0.25">
      <c r="A1663" s="16">
        <v>3114</v>
      </c>
      <c r="B1663">
        <v>1090</v>
      </c>
      <c r="C1663">
        <v>1</v>
      </c>
    </row>
    <row r="1664" spans="1:3" x14ac:dyDescent="0.25">
      <c r="A1664" s="16">
        <v>3115</v>
      </c>
      <c r="B1664">
        <v>24989</v>
      </c>
      <c r="C1664">
        <v>1</v>
      </c>
    </row>
    <row r="1665" spans="1:3" x14ac:dyDescent="0.25">
      <c r="A1665" s="16">
        <v>3116</v>
      </c>
      <c r="B1665">
        <v>4900</v>
      </c>
      <c r="C1665">
        <v>1</v>
      </c>
    </row>
    <row r="1666" spans="1:3" x14ac:dyDescent="0.25">
      <c r="A1666" s="16">
        <v>3117</v>
      </c>
      <c r="B1666">
        <v>567</v>
      </c>
      <c r="C1666">
        <v>1</v>
      </c>
    </row>
    <row r="1667" spans="1:3" x14ac:dyDescent="0.25">
      <c r="A1667" s="16">
        <v>3118</v>
      </c>
      <c r="B1667">
        <v>1140</v>
      </c>
      <c r="C1667">
        <v>1</v>
      </c>
    </row>
    <row r="1668" spans="1:3" x14ac:dyDescent="0.25">
      <c r="A1668" s="16">
        <v>3119</v>
      </c>
      <c r="B1668">
        <v>1288</v>
      </c>
      <c r="C1668">
        <v>1</v>
      </c>
    </row>
    <row r="1669" spans="1:3" x14ac:dyDescent="0.25">
      <c r="A1669" s="16">
        <v>3120</v>
      </c>
      <c r="B1669">
        <v>6269</v>
      </c>
      <c r="C1669">
        <v>1</v>
      </c>
    </row>
    <row r="1670" spans="1:3" x14ac:dyDescent="0.25">
      <c r="A1670" s="16">
        <v>3121</v>
      </c>
      <c r="B1670">
        <v>5277</v>
      </c>
      <c r="C1670">
        <v>1</v>
      </c>
    </row>
    <row r="1671" spans="1:3" x14ac:dyDescent="0.25">
      <c r="A1671" s="16">
        <v>3122</v>
      </c>
      <c r="B1671">
        <v>3176</v>
      </c>
      <c r="C1671">
        <v>1</v>
      </c>
    </row>
    <row r="1672" spans="1:3" x14ac:dyDescent="0.25">
      <c r="A1672" s="16">
        <v>3123</v>
      </c>
      <c r="B1672">
        <v>1738</v>
      </c>
      <c r="C1672">
        <v>1</v>
      </c>
    </row>
    <row r="1673" spans="1:3" x14ac:dyDescent="0.25">
      <c r="A1673" s="16">
        <v>3124</v>
      </c>
      <c r="B1673">
        <v>32924</v>
      </c>
      <c r="C1673">
        <v>1</v>
      </c>
    </row>
    <row r="1674" spans="1:3" x14ac:dyDescent="0.25">
      <c r="A1674" s="16">
        <v>3125</v>
      </c>
      <c r="B1674">
        <v>3158</v>
      </c>
      <c r="C1674">
        <v>1</v>
      </c>
    </row>
    <row r="1675" spans="1:3" x14ac:dyDescent="0.25">
      <c r="A1675" s="16">
        <v>3126</v>
      </c>
      <c r="B1675">
        <v>5942</v>
      </c>
      <c r="C1675">
        <v>1</v>
      </c>
    </row>
    <row r="1676" spans="1:3" x14ac:dyDescent="0.25">
      <c r="A1676" s="16">
        <v>3127</v>
      </c>
      <c r="B1676">
        <v>1248</v>
      </c>
      <c r="C1676">
        <v>1</v>
      </c>
    </row>
    <row r="1677" spans="1:3" x14ac:dyDescent="0.25">
      <c r="A1677" s="16">
        <v>3128</v>
      </c>
      <c r="B1677">
        <v>7545</v>
      </c>
      <c r="C1677">
        <v>1</v>
      </c>
    </row>
    <row r="1678" spans="1:3" x14ac:dyDescent="0.25">
      <c r="A1678" s="16">
        <v>3129</v>
      </c>
      <c r="B1678">
        <v>7405</v>
      </c>
      <c r="C1678">
        <v>1</v>
      </c>
    </row>
    <row r="1679" spans="1:3" x14ac:dyDescent="0.25">
      <c r="A1679" s="16">
        <v>3130</v>
      </c>
      <c r="B1679">
        <v>4836</v>
      </c>
      <c r="C1679">
        <v>1</v>
      </c>
    </row>
    <row r="1680" spans="1:3" x14ac:dyDescent="0.25">
      <c r="A1680" s="16">
        <v>3131</v>
      </c>
      <c r="B1680">
        <v>13277</v>
      </c>
      <c r="C1680">
        <v>1</v>
      </c>
    </row>
    <row r="1681" spans="1:3" x14ac:dyDescent="0.25">
      <c r="A1681" s="16">
        <v>3132</v>
      </c>
      <c r="B1681">
        <v>29071</v>
      </c>
      <c r="C1681">
        <v>1</v>
      </c>
    </row>
    <row r="1682" spans="1:3" x14ac:dyDescent="0.25">
      <c r="A1682" s="16">
        <v>3133</v>
      </c>
      <c r="B1682">
        <v>42386</v>
      </c>
      <c r="C1682">
        <v>1</v>
      </c>
    </row>
    <row r="1683" spans="1:3" x14ac:dyDescent="0.25">
      <c r="A1683" s="16">
        <v>3134</v>
      </c>
      <c r="B1683">
        <v>1004</v>
      </c>
      <c r="C1683">
        <v>1</v>
      </c>
    </row>
    <row r="1684" spans="1:3" x14ac:dyDescent="0.25">
      <c r="A1684" s="16">
        <v>3135</v>
      </c>
      <c r="B1684">
        <v>9951</v>
      </c>
      <c r="C1684">
        <v>1</v>
      </c>
    </row>
    <row r="1685" spans="1:3" x14ac:dyDescent="0.25">
      <c r="A1685" s="16">
        <v>3136</v>
      </c>
      <c r="B1685">
        <v>1157</v>
      </c>
      <c r="C1685">
        <v>1</v>
      </c>
    </row>
    <row r="1686" spans="1:3" x14ac:dyDescent="0.25">
      <c r="A1686" s="16">
        <v>3137</v>
      </c>
      <c r="B1686">
        <v>1425</v>
      </c>
      <c r="C1686">
        <v>1</v>
      </c>
    </row>
    <row r="1687" spans="1:3" x14ac:dyDescent="0.25">
      <c r="A1687" s="16">
        <v>3138</v>
      </c>
      <c r="B1687">
        <v>2384</v>
      </c>
      <c r="C1687">
        <v>1</v>
      </c>
    </row>
    <row r="1688" spans="1:3" x14ac:dyDescent="0.25">
      <c r="A1688" s="16">
        <v>3139</v>
      </c>
      <c r="B1688">
        <v>6288</v>
      </c>
      <c r="C1688">
        <v>1</v>
      </c>
    </row>
    <row r="1689" spans="1:3" x14ac:dyDescent="0.25">
      <c r="A1689" s="16">
        <v>3140</v>
      </c>
      <c r="B1689">
        <v>1461</v>
      </c>
      <c r="C1689">
        <v>1</v>
      </c>
    </row>
    <row r="1690" spans="1:3" x14ac:dyDescent="0.25">
      <c r="A1690" s="16">
        <v>3141</v>
      </c>
      <c r="B1690">
        <v>4064</v>
      </c>
      <c r="C1690">
        <v>1</v>
      </c>
    </row>
    <row r="1691" spans="1:3" x14ac:dyDescent="0.25">
      <c r="A1691" s="16">
        <v>3142</v>
      </c>
      <c r="B1691">
        <v>40610</v>
      </c>
      <c r="C1691">
        <v>1</v>
      </c>
    </row>
    <row r="1692" spans="1:3" x14ac:dyDescent="0.25">
      <c r="A1692" s="16">
        <v>3143</v>
      </c>
      <c r="B1692">
        <v>1547</v>
      </c>
      <c r="C1692">
        <v>1</v>
      </c>
    </row>
    <row r="1693" spans="1:3" x14ac:dyDescent="0.25">
      <c r="A1693" s="16">
        <v>3144</v>
      </c>
      <c r="B1693">
        <v>3331</v>
      </c>
      <c r="C1693">
        <v>1</v>
      </c>
    </row>
    <row r="1694" spans="1:3" x14ac:dyDescent="0.25">
      <c r="A1694" s="16">
        <v>3145</v>
      </c>
      <c r="B1694">
        <v>3111</v>
      </c>
      <c r="C1694">
        <v>1</v>
      </c>
    </row>
    <row r="1695" spans="1:3" x14ac:dyDescent="0.25">
      <c r="A1695" s="16">
        <v>3146</v>
      </c>
      <c r="B1695">
        <v>13949</v>
      </c>
      <c r="C1695">
        <v>1</v>
      </c>
    </row>
    <row r="1696" spans="1:3" x14ac:dyDescent="0.25">
      <c r="A1696" s="16">
        <v>3147</v>
      </c>
      <c r="B1696">
        <v>27950</v>
      </c>
      <c r="C1696">
        <v>1</v>
      </c>
    </row>
    <row r="1697" spans="1:3" x14ac:dyDescent="0.25">
      <c r="A1697" s="16">
        <v>3148</v>
      </c>
      <c r="B1697">
        <v>431</v>
      </c>
      <c r="C1697">
        <v>1</v>
      </c>
    </row>
    <row r="1698" spans="1:3" x14ac:dyDescent="0.25">
      <c r="A1698" s="16">
        <v>3150</v>
      </c>
      <c r="B1698">
        <v>6407</v>
      </c>
      <c r="C1698">
        <v>1</v>
      </c>
    </row>
    <row r="1699" spans="1:3" x14ac:dyDescent="0.25">
      <c r="A1699" s="16">
        <v>3151</v>
      </c>
      <c r="B1699">
        <v>1498</v>
      </c>
      <c r="C1699">
        <v>1</v>
      </c>
    </row>
    <row r="1700" spans="1:3" x14ac:dyDescent="0.25">
      <c r="A1700" s="16">
        <v>3152</v>
      </c>
      <c r="B1700">
        <v>894</v>
      </c>
      <c r="C1700">
        <v>1</v>
      </c>
    </row>
    <row r="1701" spans="1:3" x14ac:dyDescent="0.25">
      <c r="A1701" s="16">
        <v>3153</v>
      </c>
      <c r="B1701">
        <v>1711</v>
      </c>
      <c r="C1701">
        <v>1</v>
      </c>
    </row>
    <row r="1702" spans="1:3" x14ac:dyDescent="0.25">
      <c r="A1702" s="16">
        <v>3156</v>
      </c>
      <c r="B1702">
        <v>1550</v>
      </c>
      <c r="C1702">
        <v>1</v>
      </c>
    </row>
    <row r="1703" spans="1:3" x14ac:dyDescent="0.25">
      <c r="A1703" s="16">
        <v>3157</v>
      </c>
      <c r="B1703">
        <v>1710</v>
      </c>
      <c r="C1703">
        <v>1</v>
      </c>
    </row>
    <row r="1704" spans="1:3" x14ac:dyDescent="0.25">
      <c r="A1704" s="16">
        <v>3158</v>
      </c>
      <c r="B1704">
        <v>16175</v>
      </c>
      <c r="C1704">
        <v>1</v>
      </c>
    </row>
    <row r="1705" spans="1:3" x14ac:dyDescent="0.25">
      <c r="A1705" s="16">
        <v>3159</v>
      </c>
      <c r="B1705">
        <v>16271</v>
      </c>
      <c r="C1705">
        <v>1</v>
      </c>
    </row>
    <row r="1706" spans="1:3" x14ac:dyDescent="0.25">
      <c r="A1706" s="16">
        <v>3161</v>
      </c>
      <c r="B1706">
        <v>461</v>
      </c>
      <c r="C1706">
        <v>1</v>
      </c>
    </row>
    <row r="1707" spans="1:3" x14ac:dyDescent="0.25">
      <c r="A1707" s="16">
        <v>3164</v>
      </c>
      <c r="B1707">
        <v>2488</v>
      </c>
      <c r="C1707">
        <v>1</v>
      </c>
    </row>
    <row r="1708" spans="1:3" x14ac:dyDescent="0.25">
      <c r="A1708" s="16">
        <v>3165</v>
      </c>
      <c r="B1708">
        <v>3593</v>
      </c>
      <c r="C1708">
        <v>1</v>
      </c>
    </row>
    <row r="1709" spans="1:3" x14ac:dyDescent="0.25">
      <c r="A1709" s="16">
        <v>3166</v>
      </c>
      <c r="B1709">
        <v>75013</v>
      </c>
      <c r="C1709">
        <v>1</v>
      </c>
    </row>
    <row r="1710" spans="1:3" x14ac:dyDescent="0.25">
      <c r="A1710" s="16">
        <v>3167</v>
      </c>
      <c r="B1710">
        <v>1204</v>
      </c>
      <c r="C1710">
        <v>1</v>
      </c>
    </row>
    <row r="1711" spans="1:3" x14ac:dyDescent="0.25">
      <c r="A1711" s="16">
        <v>3168</v>
      </c>
      <c r="B1711">
        <v>806</v>
      </c>
      <c r="C1711">
        <v>1</v>
      </c>
    </row>
    <row r="1712" spans="1:3" x14ac:dyDescent="0.25">
      <c r="A1712" s="16">
        <v>3169</v>
      </c>
      <c r="B1712">
        <v>10659</v>
      </c>
      <c r="C1712">
        <v>1</v>
      </c>
    </row>
    <row r="1713" spans="1:3" x14ac:dyDescent="0.25">
      <c r="A1713" s="16">
        <v>3170</v>
      </c>
      <c r="B1713">
        <v>14089</v>
      </c>
      <c r="C1713">
        <v>1</v>
      </c>
    </row>
    <row r="1714" spans="1:3" x14ac:dyDescent="0.25">
      <c r="A1714" s="16">
        <v>3171</v>
      </c>
      <c r="B1714">
        <v>872</v>
      </c>
      <c r="C1714">
        <v>1</v>
      </c>
    </row>
    <row r="1715" spans="1:3" x14ac:dyDescent="0.25">
      <c r="A1715" s="16">
        <v>3172</v>
      </c>
      <c r="B1715">
        <v>7312</v>
      </c>
      <c r="C1715">
        <v>1</v>
      </c>
    </row>
    <row r="1716" spans="1:3" x14ac:dyDescent="0.25">
      <c r="A1716" s="16">
        <v>3173</v>
      </c>
      <c r="B1716">
        <v>42509</v>
      </c>
      <c r="C1716">
        <v>1</v>
      </c>
    </row>
    <row r="1717" spans="1:3" x14ac:dyDescent="0.25">
      <c r="A1717" s="16">
        <v>3174</v>
      </c>
      <c r="B1717">
        <v>7000</v>
      </c>
      <c r="C1717">
        <v>1</v>
      </c>
    </row>
    <row r="1718" spans="1:3" x14ac:dyDescent="0.25">
      <c r="A1718" s="16">
        <v>3175</v>
      </c>
      <c r="B1718">
        <v>24358</v>
      </c>
      <c r="C1718">
        <v>1</v>
      </c>
    </row>
    <row r="1719" spans="1:3" x14ac:dyDescent="0.25">
      <c r="A1719" s="16">
        <v>3177</v>
      </c>
      <c r="B1719">
        <v>7588</v>
      </c>
      <c r="C1719">
        <v>1</v>
      </c>
    </row>
    <row r="1720" spans="1:3" x14ac:dyDescent="0.25">
      <c r="A1720" s="16">
        <v>3179</v>
      </c>
      <c r="B1720">
        <v>8532</v>
      </c>
      <c r="C1720">
        <v>1</v>
      </c>
    </row>
    <row r="1721" spans="1:3" x14ac:dyDescent="0.25">
      <c r="A1721" s="16">
        <v>3180</v>
      </c>
      <c r="B1721">
        <v>55559</v>
      </c>
      <c r="C1721">
        <v>1</v>
      </c>
    </row>
    <row r="1722" spans="1:3" x14ac:dyDescent="0.25">
      <c r="A1722" s="16">
        <v>3181</v>
      </c>
      <c r="B1722">
        <v>1984</v>
      </c>
      <c r="C1722">
        <v>1</v>
      </c>
    </row>
    <row r="1723" spans="1:3" x14ac:dyDescent="0.25">
      <c r="A1723" s="16">
        <v>3185</v>
      </c>
      <c r="B1723">
        <v>944</v>
      </c>
      <c r="C1723">
        <v>1</v>
      </c>
    </row>
    <row r="1724" spans="1:3" x14ac:dyDescent="0.25">
      <c r="A1724" s="16">
        <v>3186</v>
      </c>
      <c r="B1724">
        <v>283013</v>
      </c>
      <c r="C1724">
        <v>1</v>
      </c>
    </row>
    <row r="1725" spans="1:3" x14ac:dyDescent="0.25">
      <c r="A1725" s="16">
        <v>3191</v>
      </c>
      <c r="B1725">
        <v>8328</v>
      </c>
      <c r="C1725">
        <v>1</v>
      </c>
    </row>
    <row r="1726" spans="1:3" x14ac:dyDescent="0.25">
      <c r="A1726" s="16">
        <v>3192</v>
      </c>
      <c r="B1726">
        <v>5941</v>
      </c>
      <c r="C1726">
        <v>1</v>
      </c>
    </row>
    <row r="1727" spans="1:3" x14ac:dyDescent="0.25">
      <c r="A1727" s="16">
        <v>3193</v>
      </c>
      <c r="B1727">
        <v>5040</v>
      </c>
      <c r="C1727">
        <v>1</v>
      </c>
    </row>
    <row r="1728" spans="1:3" x14ac:dyDescent="0.25">
      <c r="A1728" s="16">
        <v>3194</v>
      </c>
      <c r="B1728">
        <v>9745</v>
      </c>
      <c r="C1728">
        <v>1</v>
      </c>
    </row>
    <row r="1729" spans="1:3" x14ac:dyDescent="0.25">
      <c r="A1729" s="16">
        <v>3196</v>
      </c>
      <c r="B1729">
        <v>982</v>
      </c>
      <c r="C1729">
        <v>1</v>
      </c>
    </row>
    <row r="1730" spans="1:3" x14ac:dyDescent="0.25">
      <c r="A1730" s="16">
        <v>3197</v>
      </c>
      <c r="B1730">
        <v>1610</v>
      </c>
      <c r="C1730">
        <v>1</v>
      </c>
    </row>
    <row r="1731" spans="1:3" x14ac:dyDescent="0.25">
      <c r="A1731" s="16">
        <v>3199</v>
      </c>
      <c r="B1731">
        <v>419</v>
      </c>
      <c r="C1731">
        <v>1</v>
      </c>
    </row>
    <row r="1732" spans="1:3" x14ac:dyDescent="0.25">
      <c r="A1732" s="16">
        <v>3201</v>
      </c>
      <c r="B1732">
        <v>3481</v>
      </c>
      <c r="C1732">
        <v>1</v>
      </c>
    </row>
    <row r="1733" spans="1:3" x14ac:dyDescent="0.25">
      <c r="A1733" s="16">
        <v>3202</v>
      </c>
      <c r="B1733">
        <v>2252</v>
      </c>
      <c r="C1733">
        <v>1</v>
      </c>
    </row>
    <row r="1734" spans="1:3" x14ac:dyDescent="0.25">
      <c r="A1734" s="16">
        <v>3203</v>
      </c>
      <c r="B1734">
        <v>5755</v>
      </c>
      <c r="C1734">
        <v>1</v>
      </c>
    </row>
    <row r="1735" spans="1:3" x14ac:dyDescent="0.25">
      <c r="A1735" s="16">
        <v>3204</v>
      </c>
      <c r="B1735">
        <v>6735</v>
      </c>
      <c r="C1735">
        <v>1</v>
      </c>
    </row>
    <row r="1736" spans="1:3" x14ac:dyDescent="0.25">
      <c r="A1736" s="16">
        <v>3206</v>
      </c>
      <c r="B1736">
        <v>7622</v>
      </c>
      <c r="C1736">
        <v>1</v>
      </c>
    </row>
    <row r="1737" spans="1:3" x14ac:dyDescent="0.25">
      <c r="A1737" s="16">
        <v>3208</v>
      </c>
      <c r="B1737">
        <v>215</v>
      </c>
      <c r="C1737">
        <v>1</v>
      </c>
    </row>
    <row r="1738" spans="1:3" x14ac:dyDescent="0.25">
      <c r="A1738" s="16">
        <v>3209</v>
      </c>
      <c r="B1738">
        <v>73447</v>
      </c>
      <c r="C1738">
        <v>1</v>
      </c>
    </row>
    <row r="1739" spans="1:3" x14ac:dyDescent="0.25">
      <c r="A1739" s="16">
        <v>3210</v>
      </c>
      <c r="B1739">
        <v>48899</v>
      </c>
      <c r="C1739">
        <v>1</v>
      </c>
    </row>
    <row r="1740" spans="1:3" x14ac:dyDescent="0.25">
      <c r="A1740" s="16">
        <v>3213</v>
      </c>
      <c r="B1740">
        <v>4919</v>
      </c>
      <c r="C1740">
        <v>1</v>
      </c>
    </row>
    <row r="1741" spans="1:3" x14ac:dyDescent="0.25">
      <c r="A1741" s="16">
        <v>3215</v>
      </c>
      <c r="B1741">
        <v>39689</v>
      </c>
      <c r="C1741">
        <v>1</v>
      </c>
    </row>
    <row r="1742" spans="1:3" x14ac:dyDescent="0.25">
      <c r="A1742" s="16">
        <v>3216</v>
      </c>
      <c r="B1742">
        <v>6445</v>
      </c>
      <c r="C1742">
        <v>1</v>
      </c>
    </row>
    <row r="1743" spans="1:3" x14ac:dyDescent="0.25">
      <c r="A1743" s="16">
        <v>3217</v>
      </c>
      <c r="B1743">
        <v>323</v>
      </c>
      <c r="C1743">
        <v>1</v>
      </c>
    </row>
    <row r="1744" spans="1:3" x14ac:dyDescent="0.25">
      <c r="A1744" s="16">
        <v>3218</v>
      </c>
      <c r="B1744">
        <v>4750</v>
      </c>
      <c r="C1744">
        <v>1</v>
      </c>
    </row>
    <row r="1745" spans="1:3" x14ac:dyDescent="0.25">
      <c r="A1745" s="16">
        <v>3219</v>
      </c>
      <c r="B1745">
        <v>1551</v>
      </c>
      <c r="C1745">
        <v>1</v>
      </c>
    </row>
    <row r="1746" spans="1:3" x14ac:dyDescent="0.25">
      <c r="A1746" s="16">
        <v>3221</v>
      </c>
      <c r="B1746">
        <v>24266</v>
      </c>
      <c r="C1746">
        <v>1</v>
      </c>
    </row>
    <row r="1747" spans="1:3" x14ac:dyDescent="0.25">
      <c r="A1747" s="16">
        <v>3222</v>
      </c>
      <c r="B1747">
        <v>1478</v>
      </c>
      <c r="C1747">
        <v>1</v>
      </c>
    </row>
    <row r="1748" spans="1:3" x14ac:dyDescent="0.25">
      <c r="A1748" s="16">
        <v>3224</v>
      </c>
      <c r="B1748">
        <v>3640</v>
      </c>
      <c r="C1748">
        <v>1</v>
      </c>
    </row>
    <row r="1749" spans="1:3" x14ac:dyDescent="0.25">
      <c r="A1749" s="16">
        <v>3225</v>
      </c>
      <c r="B1749">
        <v>19759</v>
      </c>
      <c r="C1749">
        <v>1</v>
      </c>
    </row>
    <row r="1750" spans="1:3" x14ac:dyDescent="0.25">
      <c r="A1750" s="16">
        <v>3227</v>
      </c>
      <c r="B1750">
        <v>11263</v>
      </c>
      <c r="C1750">
        <v>1</v>
      </c>
    </row>
    <row r="1751" spans="1:3" x14ac:dyDescent="0.25">
      <c r="A1751" s="16">
        <v>3229</v>
      </c>
      <c r="B1751">
        <v>3933</v>
      </c>
      <c r="C1751">
        <v>1</v>
      </c>
    </row>
    <row r="1752" spans="1:3" x14ac:dyDescent="0.25">
      <c r="A1752" s="16">
        <v>3231</v>
      </c>
      <c r="B1752">
        <v>183</v>
      </c>
      <c r="C1752">
        <v>1</v>
      </c>
    </row>
    <row r="1753" spans="1:3" x14ac:dyDescent="0.25">
      <c r="A1753" s="16">
        <v>3232</v>
      </c>
      <c r="B1753">
        <v>45553</v>
      </c>
      <c r="C1753">
        <v>1</v>
      </c>
    </row>
    <row r="1754" spans="1:3" x14ac:dyDescent="0.25">
      <c r="A1754" s="16">
        <v>3233</v>
      </c>
      <c r="B1754">
        <v>5080</v>
      </c>
      <c r="C1754">
        <v>1</v>
      </c>
    </row>
    <row r="1755" spans="1:3" x14ac:dyDescent="0.25">
      <c r="A1755" s="16">
        <v>3234</v>
      </c>
      <c r="B1755">
        <v>11930</v>
      </c>
      <c r="C1755">
        <v>1</v>
      </c>
    </row>
    <row r="1756" spans="1:3" x14ac:dyDescent="0.25">
      <c r="A1756" s="16">
        <v>3235</v>
      </c>
      <c r="B1756">
        <v>3714</v>
      </c>
      <c r="C1756">
        <v>1</v>
      </c>
    </row>
    <row r="1757" spans="1:3" x14ac:dyDescent="0.25">
      <c r="A1757" s="16">
        <v>3236</v>
      </c>
      <c r="B1757">
        <v>5643</v>
      </c>
      <c r="C1757">
        <v>1</v>
      </c>
    </row>
    <row r="1758" spans="1:3" x14ac:dyDescent="0.25">
      <c r="A1758" s="16">
        <v>3237</v>
      </c>
      <c r="B1758">
        <v>1608</v>
      </c>
      <c r="C1758">
        <v>1</v>
      </c>
    </row>
    <row r="1759" spans="1:3" x14ac:dyDescent="0.25">
      <c r="A1759" s="16">
        <v>3238</v>
      </c>
      <c r="B1759">
        <v>453</v>
      </c>
      <c r="C1759">
        <v>1</v>
      </c>
    </row>
    <row r="1760" spans="1:3" x14ac:dyDescent="0.25">
      <c r="A1760" s="16">
        <v>3239</v>
      </c>
      <c r="B1760">
        <v>1328</v>
      </c>
      <c r="C1760">
        <v>1</v>
      </c>
    </row>
    <row r="1761" spans="1:3" x14ac:dyDescent="0.25">
      <c r="A1761" s="16">
        <v>3240</v>
      </c>
      <c r="B1761">
        <v>6369</v>
      </c>
      <c r="C1761">
        <v>1</v>
      </c>
    </row>
    <row r="1762" spans="1:3" x14ac:dyDescent="0.25">
      <c r="A1762" s="16">
        <v>3241</v>
      </c>
      <c r="B1762">
        <v>10447</v>
      </c>
      <c r="C1762">
        <v>1</v>
      </c>
    </row>
    <row r="1763" spans="1:3" x14ac:dyDescent="0.25">
      <c r="A1763" s="16">
        <v>3242</v>
      </c>
      <c r="B1763">
        <v>2105</v>
      </c>
      <c r="C1763">
        <v>1</v>
      </c>
    </row>
    <row r="1764" spans="1:3" x14ac:dyDescent="0.25">
      <c r="A1764" s="16">
        <v>3243</v>
      </c>
      <c r="B1764">
        <v>3357</v>
      </c>
      <c r="C1764">
        <v>1</v>
      </c>
    </row>
    <row r="1765" spans="1:3" x14ac:dyDescent="0.25">
      <c r="A1765" s="16">
        <v>3244</v>
      </c>
      <c r="B1765">
        <v>737</v>
      </c>
      <c r="C1765">
        <v>1</v>
      </c>
    </row>
    <row r="1766" spans="1:3" x14ac:dyDescent="0.25">
      <c r="A1766" s="16">
        <v>3245</v>
      </c>
      <c r="B1766">
        <v>1785</v>
      </c>
      <c r="C1766">
        <v>1</v>
      </c>
    </row>
    <row r="1767" spans="1:3" x14ac:dyDescent="0.25">
      <c r="A1767" s="16">
        <v>3246</v>
      </c>
      <c r="B1767">
        <v>8187</v>
      </c>
      <c r="C1767">
        <v>1</v>
      </c>
    </row>
    <row r="1768" spans="1:3" x14ac:dyDescent="0.25">
      <c r="A1768" s="16">
        <v>3247</v>
      </c>
      <c r="B1768">
        <v>2413</v>
      </c>
      <c r="C1768">
        <v>1</v>
      </c>
    </row>
    <row r="1769" spans="1:3" x14ac:dyDescent="0.25">
      <c r="A1769" s="16">
        <v>3248</v>
      </c>
      <c r="B1769">
        <v>898</v>
      </c>
      <c r="C1769">
        <v>1</v>
      </c>
    </row>
    <row r="1770" spans="1:3" x14ac:dyDescent="0.25">
      <c r="A1770" s="16">
        <v>3249</v>
      </c>
      <c r="B1770">
        <v>2898</v>
      </c>
      <c r="C1770">
        <v>1</v>
      </c>
    </row>
    <row r="1771" spans="1:3" x14ac:dyDescent="0.25">
      <c r="A1771" s="16">
        <v>3250</v>
      </c>
      <c r="B1771">
        <v>6435</v>
      </c>
      <c r="C1771">
        <v>1</v>
      </c>
    </row>
    <row r="1772" spans="1:3" x14ac:dyDescent="0.25">
      <c r="A1772" s="16">
        <v>3251</v>
      </c>
      <c r="B1772">
        <v>4384</v>
      </c>
      <c r="C1772">
        <v>1</v>
      </c>
    </row>
    <row r="1773" spans="1:3" x14ac:dyDescent="0.25">
      <c r="A1773" s="16">
        <v>3252</v>
      </c>
      <c r="B1773">
        <v>5224</v>
      </c>
      <c r="C1773">
        <v>1</v>
      </c>
    </row>
    <row r="1774" spans="1:3" x14ac:dyDescent="0.25">
      <c r="A1774" s="16">
        <v>3253</v>
      </c>
      <c r="B1774">
        <v>20599</v>
      </c>
      <c r="C1774">
        <v>1</v>
      </c>
    </row>
    <row r="1775" spans="1:3" x14ac:dyDescent="0.25">
      <c r="A1775" s="16">
        <v>3254</v>
      </c>
      <c r="B1775">
        <v>2780</v>
      </c>
      <c r="C1775">
        <v>1</v>
      </c>
    </row>
    <row r="1776" spans="1:3" x14ac:dyDescent="0.25">
      <c r="A1776" s="16">
        <v>3255</v>
      </c>
      <c r="B1776">
        <v>40931</v>
      </c>
      <c r="C1776">
        <v>1</v>
      </c>
    </row>
    <row r="1777" spans="1:3" x14ac:dyDescent="0.25">
      <c r="A1777" s="16">
        <v>3256</v>
      </c>
      <c r="B1777">
        <v>612</v>
      </c>
      <c r="C1777">
        <v>1</v>
      </c>
    </row>
    <row r="1778" spans="1:3" x14ac:dyDescent="0.25">
      <c r="A1778" s="16">
        <v>3257</v>
      </c>
      <c r="B1778">
        <v>8109</v>
      </c>
      <c r="C1778">
        <v>1</v>
      </c>
    </row>
    <row r="1779" spans="1:3" x14ac:dyDescent="0.25">
      <c r="A1779" s="16">
        <v>3258</v>
      </c>
      <c r="B1779">
        <v>9174</v>
      </c>
      <c r="C1779">
        <v>1</v>
      </c>
    </row>
    <row r="1780" spans="1:3" x14ac:dyDescent="0.25">
      <c r="A1780" s="16">
        <v>3259</v>
      </c>
      <c r="B1780">
        <v>6124</v>
      </c>
      <c r="C1780">
        <v>1</v>
      </c>
    </row>
    <row r="1781" spans="1:3" x14ac:dyDescent="0.25">
      <c r="A1781" s="16">
        <v>3260</v>
      </c>
      <c r="B1781">
        <v>25612</v>
      </c>
      <c r="C1781">
        <v>1</v>
      </c>
    </row>
    <row r="1782" spans="1:3" x14ac:dyDescent="0.25">
      <c r="A1782" s="16">
        <v>3261</v>
      </c>
      <c r="B1782">
        <v>6105</v>
      </c>
      <c r="C1782">
        <v>1</v>
      </c>
    </row>
    <row r="1783" spans="1:3" x14ac:dyDescent="0.25">
      <c r="A1783" s="16">
        <v>3262</v>
      </c>
      <c r="B1783">
        <v>11647</v>
      </c>
      <c r="C1783">
        <v>1</v>
      </c>
    </row>
    <row r="1784" spans="1:3" x14ac:dyDescent="0.25">
      <c r="A1784" s="16">
        <v>3263</v>
      </c>
      <c r="B1784">
        <v>3395</v>
      </c>
      <c r="C1784">
        <v>1</v>
      </c>
    </row>
    <row r="1785" spans="1:3" x14ac:dyDescent="0.25">
      <c r="A1785" s="16">
        <v>3264</v>
      </c>
      <c r="B1785">
        <v>18892</v>
      </c>
      <c r="C1785">
        <v>1</v>
      </c>
    </row>
    <row r="1786" spans="1:3" x14ac:dyDescent="0.25">
      <c r="A1786" s="16">
        <v>3265</v>
      </c>
      <c r="B1786">
        <v>4374</v>
      </c>
      <c r="C1786">
        <v>1</v>
      </c>
    </row>
    <row r="1787" spans="1:3" x14ac:dyDescent="0.25">
      <c r="A1787" s="16">
        <v>3266</v>
      </c>
      <c r="B1787">
        <v>6904</v>
      </c>
      <c r="C1787">
        <v>1</v>
      </c>
    </row>
    <row r="1788" spans="1:3" x14ac:dyDescent="0.25">
      <c r="A1788" s="16">
        <v>3267</v>
      </c>
      <c r="B1788">
        <v>4470</v>
      </c>
      <c r="C1788">
        <v>1</v>
      </c>
    </row>
    <row r="1789" spans="1:3" x14ac:dyDescent="0.25">
      <c r="A1789" s="16">
        <v>3268</v>
      </c>
      <c r="B1789">
        <v>30448</v>
      </c>
      <c r="C1789">
        <v>1</v>
      </c>
    </row>
    <row r="1790" spans="1:3" x14ac:dyDescent="0.25">
      <c r="A1790" s="16">
        <v>3273</v>
      </c>
      <c r="B1790">
        <v>9432</v>
      </c>
      <c r="C1790">
        <v>1</v>
      </c>
    </row>
    <row r="1791" spans="1:3" x14ac:dyDescent="0.25">
      <c r="A1791" s="16">
        <v>3276</v>
      </c>
      <c r="B1791">
        <v>583027</v>
      </c>
      <c r="C1791">
        <v>1</v>
      </c>
    </row>
    <row r="1792" spans="1:3" x14ac:dyDescent="0.25">
      <c r="A1792" s="16">
        <v>3277</v>
      </c>
      <c r="B1792">
        <v>5545</v>
      </c>
      <c r="C1792">
        <v>1</v>
      </c>
    </row>
    <row r="1793" spans="1:3" x14ac:dyDescent="0.25">
      <c r="A1793" s="16">
        <v>3279</v>
      </c>
      <c r="B1793">
        <v>3823</v>
      </c>
      <c r="C1793">
        <v>1</v>
      </c>
    </row>
    <row r="1794" spans="1:3" x14ac:dyDescent="0.25">
      <c r="A1794" s="16">
        <v>3280</v>
      </c>
      <c r="B1794">
        <v>9453</v>
      </c>
      <c r="C1794">
        <v>1</v>
      </c>
    </row>
    <row r="1795" spans="1:3" x14ac:dyDescent="0.25">
      <c r="A1795" s="16">
        <v>3281</v>
      </c>
      <c r="B1795">
        <v>87646</v>
      </c>
      <c r="C1795">
        <v>1</v>
      </c>
    </row>
    <row r="1796" spans="1:3" x14ac:dyDescent="0.25">
      <c r="A1796" s="16">
        <v>3282</v>
      </c>
      <c r="B1796">
        <v>18814</v>
      </c>
      <c r="C1796">
        <v>1</v>
      </c>
    </row>
    <row r="1797" spans="1:3" x14ac:dyDescent="0.25">
      <c r="A1797" s="16">
        <v>3283</v>
      </c>
      <c r="B1797">
        <v>10432</v>
      </c>
      <c r="C1797">
        <v>1</v>
      </c>
    </row>
    <row r="1798" spans="1:3" x14ac:dyDescent="0.25">
      <c r="A1798" s="16">
        <v>3284</v>
      </c>
      <c r="B1798">
        <v>2281</v>
      </c>
      <c r="C1798">
        <v>1</v>
      </c>
    </row>
    <row r="1799" spans="1:3" x14ac:dyDescent="0.25">
      <c r="A1799" s="16">
        <v>3285</v>
      </c>
      <c r="B1799">
        <v>7917</v>
      </c>
      <c r="C1799">
        <v>1</v>
      </c>
    </row>
    <row r="1800" spans="1:3" x14ac:dyDescent="0.25">
      <c r="A1800" s="16">
        <v>3286</v>
      </c>
      <c r="B1800">
        <v>6380</v>
      </c>
      <c r="C1800">
        <v>1</v>
      </c>
    </row>
    <row r="1801" spans="1:3" x14ac:dyDescent="0.25">
      <c r="A1801" s="16">
        <v>3287</v>
      </c>
      <c r="B1801">
        <v>397</v>
      </c>
      <c r="C1801">
        <v>1</v>
      </c>
    </row>
    <row r="1802" spans="1:3" x14ac:dyDescent="0.25">
      <c r="A1802" s="16">
        <v>3288</v>
      </c>
      <c r="B1802">
        <v>74</v>
      </c>
      <c r="C1802">
        <v>1</v>
      </c>
    </row>
    <row r="1803" spans="1:3" x14ac:dyDescent="0.25">
      <c r="A1803" s="16">
        <v>3289</v>
      </c>
      <c r="B1803">
        <v>4372</v>
      </c>
      <c r="C1803">
        <v>1</v>
      </c>
    </row>
    <row r="1804" spans="1:3" x14ac:dyDescent="0.25">
      <c r="A1804" s="16">
        <v>3290</v>
      </c>
      <c r="B1804">
        <v>6449</v>
      </c>
      <c r="C1804">
        <v>1</v>
      </c>
    </row>
    <row r="1805" spans="1:3" x14ac:dyDescent="0.25">
      <c r="A1805" s="16">
        <v>3291</v>
      </c>
      <c r="B1805">
        <v>1321</v>
      </c>
      <c r="C1805">
        <v>1</v>
      </c>
    </row>
    <row r="1806" spans="1:3" x14ac:dyDescent="0.25">
      <c r="A1806" s="16">
        <v>3292</v>
      </c>
      <c r="B1806">
        <v>3848</v>
      </c>
      <c r="C1806">
        <v>1</v>
      </c>
    </row>
    <row r="1807" spans="1:3" x14ac:dyDescent="0.25">
      <c r="A1807" s="16">
        <v>3293</v>
      </c>
      <c r="B1807">
        <v>4935</v>
      </c>
      <c r="C1807">
        <v>1</v>
      </c>
    </row>
    <row r="1808" spans="1:3" x14ac:dyDescent="0.25">
      <c r="A1808" s="16">
        <v>3294</v>
      </c>
      <c r="B1808">
        <v>320151</v>
      </c>
      <c r="C1808">
        <v>1</v>
      </c>
    </row>
    <row r="1809" spans="1:3" x14ac:dyDescent="0.25">
      <c r="A1809" s="16">
        <v>3295</v>
      </c>
      <c r="B1809">
        <v>27573</v>
      </c>
      <c r="C1809">
        <v>1</v>
      </c>
    </row>
    <row r="1810" spans="1:3" x14ac:dyDescent="0.25">
      <c r="A1810" s="16">
        <v>3296</v>
      </c>
      <c r="B1810">
        <v>8719</v>
      </c>
      <c r="C1810">
        <v>1</v>
      </c>
    </row>
    <row r="1811" spans="1:3" x14ac:dyDescent="0.25">
      <c r="A1811" s="16">
        <v>3297</v>
      </c>
      <c r="B1811">
        <v>4662</v>
      </c>
      <c r="C1811">
        <v>1</v>
      </c>
    </row>
    <row r="1812" spans="1:3" x14ac:dyDescent="0.25">
      <c r="A1812" s="16">
        <v>3298</v>
      </c>
      <c r="B1812">
        <v>67484</v>
      </c>
      <c r="C1812">
        <v>1</v>
      </c>
    </row>
    <row r="1813" spans="1:3" x14ac:dyDescent="0.25">
      <c r="A1813" s="16">
        <v>3299</v>
      </c>
      <c r="B1813">
        <v>22397</v>
      </c>
      <c r="C1813">
        <v>1</v>
      </c>
    </row>
    <row r="1814" spans="1:3" x14ac:dyDescent="0.25">
      <c r="A1814" s="16">
        <v>3300</v>
      </c>
      <c r="B1814">
        <v>187</v>
      </c>
      <c r="C1814">
        <v>1</v>
      </c>
    </row>
    <row r="1815" spans="1:3" x14ac:dyDescent="0.25">
      <c r="A1815" s="16">
        <v>3301</v>
      </c>
      <c r="B1815">
        <v>42932</v>
      </c>
      <c r="C1815">
        <v>1</v>
      </c>
    </row>
    <row r="1816" spans="1:3" x14ac:dyDescent="0.25">
      <c r="A1816" s="16">
        <v>3302</v>
      </c>
      <c r="B1816">
        <v>14210</v>
      </c>
      <c r="C1816">
        <v>1</v>
      </c>
    </row>
    <row r="1817" spans="1:3" x14ac:dyDescent="0.25">
      <c r="A1817" s="16">
        <v>3303</v>
      </c>
      <c r="B1817">
        <v>27331</v>
      </c>
      <c r="C1817">
        <v>1</v>
      </c>
    </row>
    <row r="1818" spans="1:3" x14ac:dyDescent="0.25">
      <c r="A1818" s="16">
        <v>3304</v>
      </c>
      <c r="B1818">
        <v>1459</v>
      </c>
      <c r="C1818">
        <v>1</v>
      </c>
    </row>
    <row r="1819" spans="1:3" x14ac:dyDescent="0.25">
      <c r="A1819" s="16">
        <v>3305</v>
      </c>
      <c r="B1819">
        <v>31741</v>
      </c>
      <c r="C1819">
        <v>1</v>
      </c>
    </row>
    <row r="1820" spans="1:3" x14ac:dyDescent="0.25">
      <c r="A1820" s="16">
        <v>3306</v>
      </c>
      <c r="B1820">
        <v>24365</v>
      </c>
      <c r="C1820">
        <v>1</v>
      </c>
    </row>
    <row r="1821" spans="1:3" x14ac:dyDescent="0.25">
      <c r="A1821" s="16">
        <v>3307</v>
      </c>
      <c r="B1821">
        <v>38729</v>
      </c>
      <c r="C1821">
        <v>1</v>
      </c>
    </row>
    <row r="1822" spans="1:3" x14ac:dyDescent="0.25">
      <c r="A1822" s="16">
        <v>3308</v>
      </c>
      <c r="B1822">
        <v>7276</v>
      </c>
      <c r="C1822">
        <v>1</v>
      </c>
    </row>
    <row r="1823" spans="1:3" x14ac:dyDescent="0.25">
      <c r="A1823" s="16">
        <v>3309</v>
      </c>
      <c r="B1823">
        <v>47056</v>
      </c>
      <c r="C1823">
        <v>1</v>
      </c>
    </row>
    <row r="1824" spans="1:3" x14ac:dyDescent="0.25">
      <c r="A1824" s="16">
        <v>3310</v>
      </c>
      <c r="B1824">
        <v>8663</v>
      </c>
      <c r="C1824">
        <v>1</v>
      </c>
    </row>
    <row r="1825" spans="1:3" x14ac:dyDescent="0.25">
      <c r="A1825" s="16">
        <v>3311</v>
      </c>
      <c r="B1825">
        <v>26061</v>
      </c>
      <c r="C1825">
        <v>1</v>
      </c>
    </row>
    <row r="1826" spans="1:3" x14ac:dyDescent="0.25">
      <c r="A1826" s="16">
        <v>3312</v>
      </c>
      <c r="B1826">
        <v>3150</v>
      </c>
      <c r="C1826">
        <v>1</v>
      </c>
    </row>
    <row r="1827" spans="1:3" x14ac:dyDescent="0.25">
      <c r="A1827" s="16">
        <v>3313</v>
      </c>
      <c r="B1827">
        <v>26560</v>
      </c>
      <c r="C1827">
        <v>1</v>
      </c>
    </row>
    <row r="1828" spans="1:3" x14ac:dyDescent="0.25">
      <c r="A1828" s="16">
        <v>3314</v>
      </c>
      <c r="B1828">
        <v>1417</v>
      </c>
      <c r="C1828">
        <v>1</v>
      </c>
    </row>
    <row r="1829" spans="1:3" x14ac:dyDescent="0.25">
      <c r="A1829" s="16">
        <v>3315</v>
      </c>
      <c r="B1829">
        <v>1226</v>
      </c>
      <c r="C1829">
        <v>1</v>
      </c>
    </row>
    <row r="1830" spans="1:3" x14ac:dyDescent="0.25">
      <c r="A1830" s="16">
        <v>3316</v>
      </c>
      <c r="B1830">
        <v>1843</v>
      </c>
      <c r="C1830">
        <v>1</v>
      </c>
    </row>
    <row r="1831" spans="1:3" x14ac:dyDescent="0.25">
      <c r="A1831" s="16">
        <v>3317</v>
      </c>
      <c r="B1831">
        <v>3420</v>
      </c>
      <c r="C1831">
        <v>1</v>
      </c>
    </row>
    <row r="1832" spans="1:3" x14ac:dyDescent="0.25">
      <c r="A1832" s="16">
        <v>3318</v>
      </c>
      <c r="B1832">
        <v>559</v>
      </c>
      <c r="C1832">
        <v>1</v>
      </c>
    </row>
    <row r="1833" spans="1:3" x14ac:dyDescent="0.25">
      <c r="A1833" s="16">
        <v>3319</v>
      </c>
      <c r="B1833">
        <v>8119</v>
      </c>
      <c r="C1833">
        <v>1</v>
      </c>
    </row>
    <row r="1834" spans="1:3" x14ac:dyDescent="0.25">
      <c r="A1834" s="16">
        <v>3320</v>
      </c>
      <c r="B1834">
        <v>10901</v>
      </c>
      <c r="C1834">
        <v>1</v>
      </c>
    </row>
    <row r="1835" spans="1:3" x14ac:dyDescent="0.25">
      <c r="A1835" s="16">
        <v>3321</v>
      </c>
      <c r="B1835">
        <v>4508</v>
      </c>
      <c r="C1835">
        <v>1</v>
      </c>
    </row>
    <row r="1836" spans="1:3" x14ac:dyDescent="0.25">
      <c r="A1836" s="16">
        <v>3322</v>
      </c>
      <c r="B1836">
        <v>2625</v>
      </c>
      <c r="C1836">
        <v>1</v>
      </c>
    </row>
    <row r="1837" spans="1:3" x14ac:dyDescent="0.25">
      <c r="A1837" s="16">
        <v>3323</v>
      </c>
      <c r="B1837">
        <v>10339</v>
      </c>
      <c r="C1837">
        <v>1</v>
      </c>
    </row>
    <row r="1838" spans="1:3" x14ac:dyDescent="0.25">
      <c r="A1838" s="16">
        <v>3324</v>
      </c>
      <c r="B1838">
        <v>16478</v>
      </c>
      <c r="C1838">
        <v>1</v>
      </c>
    </row>
    <row r="1839" spans="1:3" x14ac:dyDescent="0.25">
      <c r="A1839" s="16">
        <v>3325</v>
      </c>
      <c r="B1839">
        <v>7391</v>
      </c>
      <c r="C1839">
        <v>1</v>
      </c>
    </row>
    <row r="1840" spans="1:3" x14ac:dyDescent="0.25">
      <c r="A1840" s="16">
        <v>3326</v>
      </c>
      <c r="B1840">
        <v>70</v>
      </c>
      <c r="C1840">
        <v>1</v>
      </c>
    </row>
    <row r="1841" spans="1:3" x14ac:dyDescent="0.25">
      <c r="A1841" s="16">
        <v>3327</v>
      </c>
      <c r="B1841">
        <v>2074</v>
      </c>
      <c r="C1841">
        <v>1</v>
      </c>
    </row>
    <row r="1842" spans="1:3" x14ac:dyDescent="0.25">
      <c r="A1842" s="16">
        <v>3328</v>
      </c>
      <c r="B1842">
        <v>11780</v>
      </c>
      <c r="C1842">
        <v>1</v>
      </c>
    </row>
    <row r="1843" spans="1:3" x14ac:dyDescent="0.25">
      <c r="A1843" s="16">
        <v>3329</v>
      </c>
      <c r="B1843">
        <v>8846</v>
      </c>
      <c r="C1843">
        <v>1</v>
      </c>
    </row>
    <row r="1844" spans="1:3" x14ac:dyDescent="0.25">
      <c r="A1844" s="16">
        <v>3330</v>
      </c>
      <c r="B1844">
        <v>4114</v>
      </c>
      <c r="C1844">
        <v>1</v>
      </c>
    </row>
    <row r="1845" spans="1:3" x14ac:dyDescent="0.25">
      <c r="A1845" s="16">
        <v>3331</v>
      </c>
      <c r="B1845">
        <v>15860</v>
      </c>
      <c r="C1845">
        <v>1</v>
      </c>
    </row>
    <row r="1846" spans="1:3" x14ac:dyDescent="0.25">
      <c r="A1846" s="16">
        <v>3332</v>
      </c>
      <c r="B1846">
        <v>24825</v>
      </c>
      <c r="C1846">
        <v>1</v>
      </c>
    </row>
    <row r="1847" spans="1:3" x14ac:dyDescent="0.25">
      <c r="A1847" s="16">
        <v>3333</v>
      </c>
      <c r="B1847">
        <v>7351</v>
      </c>
      <c r="C1847">
        <v>1</v>
      </c>
    </row>
    <row r="1848" spans="1:3" x14ac:dyDescent="0.25">
      <c r="A1848" s="16">
        <v>3334</v>
      </c>
      <c r="B1848">
        <v>11625</v>
      </c>
      <c r="C1848">
        <v>1</v>
      </c>
    </row>
    <row r="1849" spans="1:3" x14ac:dyDescent="0.25">
      <c r="A1849" s="16">
        <v>3335</v>
      </c>
      <c r="B1849">
        <v>21600</v>
      </c>
      <c r="C1849">
        <v>1</v>
      </c>
    </row>
    <row r="1850" spans="1:3" x14ac:dyDescent="0.25">
      <c r="A1850" s="16">
        <v>3336</v>
      </c>
      <c r="B1850">
        <v>6565</v>
      </c>
      <c r="C1850">
        <v>1</v>
      </c>
    </row>
    <row r="1851" spans="1:3" x14ac:dyDescent="0.25">
      <c r="A1851" s="16">
        <v>3337</v>
      </c>
      <c r="B1851">
        <v>12814</v>
      </c>
      <c r="C1851">
        <v>1</v>
      </c>
    </row>
    <row r="1852" spans="1:3" x14ac:dyDescent="0.25">
      <c r="A1852" s="16">
        <v>3338</v>
      </c>
      <c r="B1852">
        <v>19319</v>
      </c>
      <c r="C1852">
        <v>1</v>
      </c>
    </row>
    <row r="1853" spans="1:3" x14ac:dyDescent="0.25">
      <c r="A1853" s="16">
        <v>3339</v>
      </c>
      <c r="B1853">
        <v>32076</v>
      </c>
      <c r="C1853">
        <v>1</v>
      </c>
    </row>
    <row r="1854" spans="1:3" x14ac:dyDescent="0.25">
      <c r="A1854" s="16">
        <v>3340</v>
      </c>
      <c r="B1854">
        <v>7198</v>
      </c>
      <c r="C1854">
        <v>1</v>
      </c>
    </row>
    <row r="1855" spans="1:3" x14ac:dyDescent="0.25">
      <c r="A1855" s="16">
        <v>3341</v>
      </c>
      <c r="B1855">
        <v>5963</v>
      </c>
      <c r="C1855">
        <v>1</v>
      </c>
    </row>
    <row r="1856" spans="1:3" x14ac:dyDescent="0.25">
      <c r="A1856" s="16">
        <v>3342</v>
      </c>
      <c r="B1856">
        <v>1603</v>
      </c>
      <c r="C1856">
        <v>1</v>
      </c>
    </row>
    <row r="1857" spans="1:3" x14ac:dyDescent="0.25">
      <c r="A1857" s="16">
        <v>3343</v>
      </c>
      <c r="B1857">
        <v>569</v>
      </c>
      <c r="C1857">
        <v>1</v>
      </c>
    </row>
    <row r="1858" spans="1:3" x14ac:dyDescent="0.25">
      <c r="A1858" s="16">
        <v>3344</v>
      </c>
      <c r="B1858">
        <v>5729</v>
      </c>
      <c r="C1858">
        <v>1</v>
      </c>
    </row>
    <row r="1859" spans="1:3" x14ac:dyDescent="0.25">
      <c r="A1859" s="16">
        <v>3345</v>
      </c>
      <c r="B1859">
        <v>3326</v>
      </c>
      <c r="C1859">
        <v>1</v>
      </c>
    </row>
    <row r="1860" spans="1:3" x14ac:dyDescent="0.25">
      <c r="A1860" s="16">
        <v>3346</v>
      </c>
      <c r="B1860">
        <v>1658</v>
      </c>
      <c r="C1860">
        <v>1</v>
      </c>
    </row>
    <row r="1861" spans="1:3" x14ac:dyDescent="0.25">
      <c r="A1861" s="16">
        <v>3347</v>
      </c>
      <c r="B1861">
        <v>19153</v>
      </c>
      <c r="C1861">
        <v>1</v>
      </c>
    </row>
    <row r="1862" spans="1:3" x14ac:dyDescent="0.25">
      <c r="A1862" s="16">
        <v>3348</v>
      </c>
      <c r="B1862">
        <v>14278</v>
      </c>
      <c r="C1862">
        <v>1</v>
      </c>
    </row>
    <row r="1863" spans="1:3" x14ac:dyDescent="0.25">
      <c r="A1863" s="16">
        <v>3349</v>
      </c>
      <c r="B1863">
        <v>9768</v>
      </c>
      <c r="C1863">
        <v>1</v>
      </c>
    </row>
    <row r="1864" spans="1:3" x14ac:dyDescent="0.25">
      <c r="A1864" s="16">
        <v>3350</v>
      </c>
      <c r="B1864">
        <v>7624</v>
      </c>
      <c r="C1864">
        <v>1</v>
      </c>
    </row>
    <row r="1865" spans="1:3" x14ac:dyDescent="0.25">
      <c r="A1865" s="16">
        <v>3351</v>
      </c>
      <c r="B1865">
        <v>619</v>
      </c>
      <c r="C1865">
        <v>1</v>
      </c>
    </row>
    <row r="1866" spans="1:3" x14ac:dyDescent="0.25">
      <c r="A1866" s="16">
        <v>3352</v>
      </c>
      <c r="B1866">
        <v>5220</v>
      </c>
      <c r="C1866">
        <v>1</v>
      </c>
    </row>
    <row r="1867" spans="1:3" x14ac:dyDescent="0.25">
      <c r="A1867" s="16">
        <v>3353</v>
      </c>
      <c r="B1867">
        <v>3395</v>
      </c>
      <c r="C1867">
        <v>1</v>
      </c>
    </row>
    <row r="1868" spans="1:3" x14ac:dyDescent="0.25">
      <c r="A1868" s="16">
        <v>3354</v>
      </c>
      <c r="B1868">
        <v>816</v>
      </c>
      <c r="C1868">
        <v>1</v>
      </c>
    </row>
    <row r="1869" spans="1:3" x14ac:dyDescent="0.25">
      <c r="A1869" s="16">
        <v>3355</v>
      </c>
      <c r="B1869">
        <v>608</v>
      </c>
      <c r="C1869">
        <v>1</v>
      </c>
    </row>
    <row r="1870" spans="1:3" x14ac:dyDescent="0.25">
      <c r="A1870" s="16">
        <v>3356</v>
      </c>
      <c r="B1870">
        <v>7175</v>
      </c>
      <c r="C1870">
        <v>1</v>
      </c>
    </row>
    <row r="1871" spans="1:3" x14ac:dyDescent="0.25">
      <c r="A1871" s="16">
        <v>3357</v>
      </c>
      <c r="B1871">
        <v>1216</v>
      </c>
      <c r="C1871">
        <v>1</v>
      </c>
    </row>
    <row r="1872" spans="1:3" x14ac:dyDescent="0.25">
      <c r="A1872" s="16">
        <v>3358</v>
      </c>
      <c r="B1872">
        <v>920</v>
      </c>
      <c r="C1872">
        <v>1</v>
      </c>
    </row>
    <row r="1873" spans="1:3" x14ac:dyDescent="0.25">
      <c r="A1873" s="16">
        <v>3359</v>
      </c>
      <c r="B1873">
        <v>1487</v>
      </c>
      <c r="C1873">
        <v>1</v>
      </c>
    </row>
    <row r="1874" spans="1:3" x14ac:dyDescent="0.25">
      <c r="A1874" s="16">
        <v>3360</v>
      </c>
      <c r="B1874">
        <v>487</v>
      </c>
      <c r="C1874">
        <v>1</v>
      </c>
    </row>
    <row r="1875" spans="1:3" x14ac:dyDescent="0.25">
      <c r="A1875" s="16">
        <v>3361</v>
      </c>
      <c r="B1875">
        <v>5024</v>
      </c>
      <c r="C1875">
        <v>1</v>
      </c>
    </row>
    <row r="1876" spans="1:3" x14ac:dyDescent="0.25">
      <c r="A1876" s="16">
        <v>3362</v>
      </c>
      <c r="B1876">
        <v>13454</v>
      </c>
      <c r="C1876">
        <v>1</v>
      </c>
    </row>
    <row r="1877" spans="1:3" x14ac:dyDescent="0.25">
      <c r="A1877" s="16">
        <v>3363</v>
      </c>
      <c r="B1877">
        <v>13854</v>
      </c>
      <c r="C1877">
        <v>1</v>
      </c>
    </row>
    <row r="1878" spans="1:3" x14ac:dyDescent="0.25">
      <c r="A1878" s="16">
        <v>3364</v>
      </c>
      <c r="B1878">
        <v>684</v>
      </c>
      <c r="C1878">
        <v>1</v>
      </c>
    </row>
    <row r="1879" spans="1:3" x14ac:dyDescent="0.25">
      <c r="A1879" s="16">
        <v>3365</v>
      </c>
      <c r="B1879">
        <v>7602</v>
      </c>
      <c r="C1879">
        <v>1</v>
      </c>
    </row>
    <row r="1880" spans="1:3" x14ac:dyDescent="0.25">
      <c r="A1880" s="16">
        <v>3366</v>
      </c>
      <c r="B1880">
        <v>15403</v>
      </c>
      <c r="C1880">
        <v>1</v>
      </c>
    </row>
    <row r="1881" spans="1:3" x14ac:dyDescent="0.25">
      <c r="A1881" s="16">
        <v>3367</v>
      </c>
      <c r="B1881">
        <v>16058</v>
      </c>
      <c r="C1881">
        <v>1</v>
      </c>
    </row>
    <row r="1882" spans="1:3" x14ac:dyDescent="0.25">
      <c r="A1882" s="16">
        <v>3368</v>
      </c>
      <c r="B1882">
        <v>24467</v>
      </c>
      <c r="C1882">
        <v>1</v>
      </c>
    </row>
    <row r="1883" spans="1:3" x14ac:dyDescent="0.25">
      <c r="A1883" s="16">
        <v>3369</v>
      </c>
      <c r="B1883">
        <v>21577</v>
      </c>
      <c r="C1883">
        <v>1</v>
      </c>
    </row>
    <row r="1884" spans="1:3" x14ac:dyDescent="0.25">
      <c r="A1884" s="16">
        <v>3370</v>
      </c>
      <c r="B1884">
        <v>967</v>
      </c>
      <c r="C1884">
        <v>1</v>
      </c>
    </row>
    <row r="1885" spans="1:3" x14ac:dyDescent="0.25">
      <c r="A1885" s="16">
        <v>3371</v>
      </c>
      <c r="B1885">
        <v>7163</v>
      </c>
      <c r="C1885">
        <v>1</v>
      </c>
    </row>
    <row r="1886" spans="1:3" x14ac:dyDescent="0.25">
      <c r="A1886" s="16">
        <v>3372</v>
      </c>
      <c r="B1886">
        <v>8237</v>
      </c>
      <c r="C1886">
        <v>1</v>
      </c>
    </row>
    <row r="1887" spans="1:3" x14ac:dyDescent="0.25">
      <c r="A1887" s="16">
        <v>3373</v>
      </c>
      <c r="B1887">
        <v>22682</v>
      </c>
      <c r="C1887">
        <v>1</v>
      </c>
    </row>
    <row r="1888" spans="1:3" x14ac:dyDescent="0.25">
      <c r="A1888" s="16">
        <v>3374</v>
      </c>
      <c r="B1888">
        <v>819</v>
      </c>
      <c r="C1888">
        <v>1</v>
      </c>
    </row>
    <row r="1889" spans="1:3" x14ac:dyDescent="0.25">
      <c r="A1889" s="16">
        <v>3375</v>
      </c>
      <c r="B1889">
        <v>3921</v>
      </c>
      <c r="C1889">
        <v>1</v>
      </c>
    </row>
    <row r="1890" spans="1:3" x14ac:dyDescent="0.25">
      <c r="A1890" s="16">
        <v>3376</v>
      </c>
      <c r="B1890">
        <v>11000</v>
      </c>
      <c r="C1890">
        <v>1</v>
      </c>
    </row>
    <row r="1891" spans="1:3" x14ac:dyDescent="0.25">
      <c r="A1891" s="16">
        <v>3377</v>
      </c>
      <c r="B1891">
        <v>40870</v>
      </c>
      <c r="C1891">
        <v>1</v>
      </c>
    </row>
    <row r="1892" spans="1:3" x14ac:dyDescent="0.25">
      <c r="A1892" s="16">
        <v>3378</v>
      </c>
      <c r="B1892">
        <v>17224</v>
      </c>
      <c r="C1892">
        <v>1</v>
      </c>
    </row>
    <row r="1893" spans="1:3" x14ac:dyDescent="0.25">
      <c r="A1893" s="16">
        <v>3379</v>
      </c>
      <c r="B1893">
        <v>2561</v>
      </c>
      <c r="C1893">
        <v>1</v>
      </c>
    </row>
    <row r="1894" spans="1:3" x14ac:dyDescent="0.25">
      <c r="A1894" s="16">
        <v>3380</v>
      </c>
      <c r="B1894">
        <v>4405</v>
      </c>
      <c r="C1894">
        <v>1</v>
      </c>
    </row>
    <row r="1895" spans="1:3" x14ac:dyDescent="0.25">
      <c r="A1895" s="16">
        <v>3381</v>
      </c>
      <c r="B1895">
        <v>70</v>
      </c>
      <c r="C1895">
        <v>1</v>
      </c>
    </row>
    <row r="1896" spans="1:3" x14ac:dyDescent="0.25">
      <c r="A1896" s="16">
        <v>3382</v>
      </c>
      <c r="B1896">
        <v>5905</v>
      </c>
      <c r="C1896">
        <v>1</v>
      </c>
    </row>
    <row r="1897" spans="1:3" x14ac:dyDescent="0.25">
      <c r="A1897" s="16">
        <v>3383</v>
      </c>
      <c r="B1897">
        <v>5522</v>
      </c>
      <c r="C1897">
        <v>1</v>
      </c>
    </row>
    <row r="1898" spans="1:3" x14ac:dyDescent="0.25">
      <c r="A1898" s="16">
        <v>3384</v>
      </c>
      <c r="B1898">
        <v>5866</v>
      </c>
      <c r="C1898">
        <v>1</v>
      </c>
    </row>
    <row r="1899" spans="1:3" x14ac:dyDescent="0.25">
      <c r="A1899" s="16">
        <v>3385</v>
      </c>
      <c r="B1899">
        <v>2452</v>
      </c>
      <c r="C1899">
        <v>1</v>
      </c>
    </row>
    <row r="1900" spans="1:3" x14ac:dyDescent="0.25">
      <c r="A1900" s="16">
        <v>3386</v>
      </c>
      <c r="B1900">
        <v>28441</v>
      </c>
      <c r="C1900">
        <v>1</v>
      </c>
    </row>
    <row r="1901" spans="1:3" x14ac:dyDescent="0.25">
      <c r="A1901" s="16">
        <v>3387</v>
      </c>
      <c r="B1901">
        <v>9199</v>
      </c>
      <c r="C1901">
        <v>1</v>
      </c>
    </row>
    <row r="1902" spans="1:3" x14ac:dyDescent="0.25">
      <c r="A1902" s="16">
        <v>3388</v>
      </c>
      <c r="B1902">
        <v>908</v>
      </c>
      <c r="C1902">
        <v>1</v>
      </c>
    </row>
    <row r="1903" spans="1:3" x14ac:dyDescent="0.25">
      <c r="A1903" s="16">
        <v>3389</v>
      </c>
      <c r="B1903">
        <v>342</v>
      </c>
      <c r="C1903">
        <v>1</v>
      </c>
    </row>
    <row r="1904" spans="1:3" x14ac:dyDescent="0.25">
      <c r="A1904" s="16">
        <v>3390</v>
      </c>
      <c r="B1904">
        <v>3825</v>
      </c>
      <c r="C1904">
        <v>1</v>
      </c>
    </row>
    <row r="1905" spans="1:3" x14ac:dyDescent="0.25">
      <c r="A1905" s="16">
        <v>3391</v>
      </c>
      <c r="B1905">
        <v>4858</v>
      </c>
      <c r="C1905">
        <v>1</v>
      </c>
    </row>
    <row r="1906" spans="1:3" x14ac:dyDescent="0.25">
      <c r="A1906" s="16">
        <v>3392</v>
      </c>
      <c r="B1906">
        <v>2798</v>
      </c>
      <c r="C1906">
        <v>1</v>
      </c>
    </row>
    <row r="1907" spans="1:3" x14ac:dyDescent="0.25">
      <c r="A1907" s="16">
        <v>3393</v>
      </c>
      <c r="B1907">
        <v>7127</v>
      </c>
      <c r="C1907">
        <v>1</v>
      </c>
    </row>
    <row r="1908" spans="1:3" x14ac:dyDescent="0.25">
      <c r="A1908" s="16">
        <v>3394</v>
      </c>
      <c r="B1908">
        <v>5505</v>
      </c>
      <c r="C1908">
        <v>1</v>
      </c>
    </row>
    <row r="1909" spans="1:3" x14ac:dyDescent="0.25">
      <c r="A1909" s="16">
        <v>3395</v>
      </c>
      <c r="B1909">
        <v>1233</v>
      </c>
      <c r="C1909">
        <v>1</v>
      </c>
    </row>
    <row r="1910" spans="1:3" x14ac:dyDescent="0.25">
      <c r="A1910" s="16">
        <v>3396</v>
      </c>
      <c r="B1910">
        <v>5718</v>
      </c>
      <c r="C1910">
        <v>1</v>
      </c>
    </row>
    <row r="1911" spans="1:3" x14ac:dyDescent="0.25">
      <c r="A1911" s="16">
        <v>3397</v>
      </c>
      <c r="B1911">
        <v>11092</v>
      </c>
      <c r="C1911">
        <v>1</v>
      </c>
    </row>
    <row r="1912" spans="1:3" x14ac:dyDescent="0.25">
      <c r="A1912" s="16">
        <v>3398</v>
      </c>
      <c r="B1912">
        <v>3340</v>
      </c>
      <c r="C1912">
        <v>1</v>
      </c>
    </row>
    <row r="1913" spans="1:3" x14ac:dyDescent="0.25">
      <c r="A1913" s="16">
        <v>3399</v>
      </c>
      <c r="B1913">
        <v>14001</v>
      </c>
      <c r="C1913">
        <v>1</v>
      </c>
    </row>
    <row r="1914" spans="1:3" x14ac:dyDescent="0.25">
      <c r="A1914" s="16">
        <v>3400</v>
      </c>
      <c r="B1914">
        <v>5524</v>
      </c>
      <c r="C1914">
        <v>1</v>
      </c>
    </row>
    <row r="1915" spans="1:3" x14ac:dyDescent="0.25">
      <c r="A1915" s="16">
        <v>3401</v>
      </c>
      <c r="B1915">
        <v>8894</v>
      </c>
      <c r="C1915">
        <v>1</v>
      </c>
    </row>
    <row r="1916" spans="1:3" x14ac:dyDescent="0.25">
      <c r="A1916" s="16">
        <v>3402</v>
      </c>
      <c r="B1916">
        <v>4998</v>
      </c>
      <c r="C1916">
        <v>1</v>
      </c>
    </row>
    <row r="1917" spans="1:3" x14ac:dyDescent="0.25">
      <c r="A1917" s="16">
        <v>3403</v>
      </c>
      <c r="B1917">
        <v>1338</v>
      </c>
      <c r="C1917">
        <v>1</v>
      </c>
    </row>
    <row r="1918" spans="1:3" x14ac:dyDescent="0.25">
      <c r="A1918" s="16">
        <v>3404</v>
      </c>
      <c r="B1918">
        <v>19713</v>
      </c>
      <c r="C1918">
        <v>1</v>
      </c>
    </row>
    <row r="1919" spans="1:3" x14ac:dyDescent="0.25">
      <c r="A1919" s="16">
        <v>3405</v>
      </c>
      <c r="B1919">
        <v>1901</v>
      </c>
      <c r="C1919">
        <v>1</v>
      </c>
    </row>
    <row r="1920" spans="1:3" x14ac:dyDescent="0.25">
      <c r="A1920" s="16">
        <v>3406</v>
      </c>
      <c r="B1920">
        <v>31190</v>
      </c>
      <c r="C1920">
        <v>1</v>
      </c>
    </row>
    <row r="1921" spans="1:3" x14ac:dyDescent="0.25">
      <c r="A1921" s="16">
        <v>3407</v>
      </c>
      <c r="B1921">
        <v>11416</v>
      </c>
      <c r="C1921">
        <v>1</v>
      </c>
    </row>
    <row r="1922" spans="1:3" x14ac:dyDescent="0.25">
      <c r="A1922" s="16">
        <v>3408</v>
      </c>
      <c r="B1922">
        <v>7196</v>
      </c>
      <c r="C1922">
        <v>1</v>
      </c>
    </row>
    <row r="1923" spans="1:3" x14ac:dyDescent="0.25">
      <c r="A1923" s="16">
        <v>3409</v>
      </c>
      <c r="B1923">
        <v>11803</v>
      </c>
      <c r="C1923">
        <v>1</v>
      </c>
    </row>
    <row r="1924" spans="1:3" x14ac:dyDescent="0.25">
      <c r="A1924" s="16">
        <v>3410</v>
      </c>
      <c r="B1924">
        <v>2091</v>
      </c>
      <c r="C1924">
        <v>1</v>
      </c>
    </row>
    <row r="1925" spans="1:3" x14ac:dyDescent="0.25">
      <c r="A1925" s="16">
        <v>3411</v>
      </c>
      <c r="B1925">
        <v>1811</v>
      </c>
      <c r="C1925">
        <v>1</v>
      </c>
    </row>
    <row r="1926" spans="1:3" x14ac:dyDescent="0.25">
      <c r="A1926" s="16">
        <v>3412</v>
      </c>
      <c r="B1926">
        <v>10008</v>
      </c>
      <c r="C1926">
        <v>1</v>
      </c>
    </row>
    <row r="1927" spans="1:3" x14ac:dyDescent="0.25">
      <c r="A1927" s="16">
        <v>3413</v>
      </c>
      <c r="B1927">
        <v>2820</v>
      </c>
      <c r="C1927">
        <v>1</v>
      </c>
    </row>
    <row r="1928" spans="1:3" x14ac:dyDescent="0.25">
      <c r="A1928" s="16">
        <v>3414</v>
      </c>
      <c r="B1928">
        <v>12656</v>
      </c>
      <c r="C1928">
        <v>1</v>
      </c>
    </row>
    <row r="1929" spans="1:3" x14ac:dyDescent="0.25">
      <c r="A1929" s="16">
        <v>3415</v>
      </c>
      <c r="B1929">
        <v>13423</v>
      </c>
      <c r="C1929">
        <v>1</v>
      </c>
    </row>
    <row r="1930" spans="1:3" x14ac:dyDescent="0.25">
      <c r="A1930" s="16">
        <v>3416</v>
      </c>
      <c r="B1930">
        <v>2260</v>
      </c>
      <c r="C1930">
        <v>1</v>
      </c>
    </row>
    <row r="1931" spans="1:3" x14ac:dyDescent="0.25">
      <c r="A1931" s="16">
        <v>3417</v>
      </c>
      <c r="B1931">
        <v>7584</v>
      </c>
      <c r="C1931">
        <v>1</v>
      </c>
    </row>
    <row r="1932" spans="1:3" x14ac:dyDescent="0.25">
      <c r="A1932" s="16">
        <v>3418</v>
      </c>
      <c r="B1932">
        <v>18045</v>
      </c>
      <c r="C1932">
        <v>1</v>
      </c>
    </row>
    <row r="1933" spans="1:3" x14ac:dyDescent="0.25">
      <c r="A1933" s="16">
        <v>3419</v>
      </c>
      <c r="B1933">
        <v>1482</v>
      </c>
      <c r="C1933">
        <v>1</v>
      </c>
    </row>
    <row r="1934" spans="1:3" x14ac:dyDescent="0.25">
      <c r="A1934" s="16">
        <v>3420</v>
      </c>
      <c r="B1934">
        <v>2998</v>
      </c>
      <c r="C1934">
        <v>1</v>
      </c>
    </row>
    <row r="1935" spans="1:3" x14ac:dyDescent="0.25">
      <c r="A1935" s="16">
        <v>3421</v>
      </c>
      <c r="B1935">
        <v>23391</v>
      </c>
      <c r="C1935">
        <v>1</v>
      </c>
    </row>
    <row r="1936" spans="1:3" x14ac:dyDescent="0.25">
      <c r="A1936" s="16">
        <v>3422</v>
      </c>
      <c r="B1936">
        <v>49323</v>
      </c>
      <c r="C1936">
        <v>1</v>
      </c>
    </row>
    <row r="1937" spans="1:3" x14ac:dyDescent="0.25">
      <c r="A1937" s="16">
        <v>3423</v>
      </c>
      <c r="B1937">
        <v>2237</v>
      </c>
      <c r="C1937">
        <v>1</v>
      </c>
    </row>
    <row r="1938" spans="1:3" x14ac:dyDescent="0.25">
      <c r="A1938" s="16">
        <v>3424</v>
      </c>
      <c r="B1938">
        <v>5266</v>
      </c>
      <c r="C1938">
        <v>1</v>
      </c>
    </row>
    <row r="1939" spans="1:3" x14ac:dyDescent="0.25">
      <c r="A1939" s="16">
        <v>3425</v>
      </c>
      <c r="B1939">
        <v>1899</v>
      </c>
      <c r="C1939">
        <v>1</v>
      </c>
    </row>
    <row r="1940" spans="1:3" x14ac:dyDescent="0.25">
      <c r="A1940" s="16">
        <v>3426</v>
      </c>
      <c r="B1940">
        <v>21926</v>
      </c>
      <c r="C1940">
        <v>1</v>
      </c>
    </row>
    <row r="1941" spans="1:3" x14ac:dyDescent="0.25">
      <c r="A1941" s="16">
        <v>3427</v>
      </c>
      <c r="B1941">
        <v>13392</v>
      </c>
      <c r="C1941">
        <v>1</v>
      </c>
    </row>
    <row r="1942" spans="1:3" x14ac:dyDescent="0.25">
      <c r="A1942" s="16">
        <v>3428</v>
      </c>
      <c r="B1942">
        <v>9389</v>
      </c>
      <c r="C1942">
        <v>1</v>
      </c>
    </row>
    <row r="1943" spans="1:3" x14ac:dyDescent="0.25">
      <c r="A1943" s="16">
        <v>3429</v>
      </c>
      <c r="B1943">
        <v>41160</v>
      </c>
      <c r="C1943">
        <v>1</v>
      </c>
    </row>
    <row r="1944" spans="1:3" x14ac:dyDescent="0.25">
      <c r="A1944" s="16">
        <v>3430</v>
      </c>
      <c r="B1944">
        <v>29891</v>
      </c>
      <c r="C1944">
        <v>1</v>
      </c>
    </row>
    <row r="1945" spans="1:3" x14ac:dyDescent="0.25">
      <c r="A1945" s="16">
        <v>3431</v>
      </c>
      <c r="B1945">
        <v>12477</v>
      </c>
      <c r="C1945">
        <v>1</v>
      </c>
    </row>
    <row r="1946" spans="1:3" x14ac:dyDescent="0.25">
      <c r="A1946" s="16">
        <v>3432</v>
      </c>
      <c r="B1946">
        <v>32835</v>
      </c>
      <c r="C1946">
        <v>1</v>
      </c>
    </row>
    <row r="1947" spans="1:3" x14ac:dyDescent="0.25">
      <c r="A1947" s="16">
        <v>3433</v>
      </c>
      <c r="B1947">
        <v>17860</v>
      </c>
      <c r="C1947">
        <v>1</v>
      </c>
    </row>
    <row r="1948" spans="1:3" x14ac:dyDescent="0.25">
      <c r="A1948" s="16">
        <v>3434</v>
      </c>
      <c r="B1948">
        <v>12629</v>
      </c>
      <c r="C1948">
        <v>1</v>
      </c>
    </row>
    <row r="1949" spans="1:3" x14ac:dyDescent="0.25">
      <c r="A1949" s="16">
        <v>3435</v>
      </c>
      <c r="B1949">
        <v>15298</v>
      </c>
      <c r="C1949">
        <v>1</v>
      </c>
    </row>
    <row r="1950" spans="1:3" x14ac:dyDescent="0.25">
      <c r="A1950" s="16">
        <v>3436</v>
      </c>
      <c r="B1950">
        <v>4767</v>
      </c>
      <c r="C1950">
        <v>1</v>
      </c>
    </row>
    <row r="1951" spans="1:3" x14ac:dyDescent="0.25">
      <c r="A1951" s="16">
        <v>3437</v>
      </c>
      <c r="B1951">
        <v>7968</v>
      </c>
      <c r="C1951">
        <v>1</v>
      </c>
    </row>
    <row r="1952" spans="1:3" x14ac:dyDescent="0.25">
      <c r="A1952" s="16">
        <v>3438</v>
      </c>
      <c r="B1952">
        <v>5604</v>
      </c>
      <c r="C1952">
        <v>1</v>
      </c>
    </row>
    <row r="1953" spans="1:3" x14ac:dyDescent="0.25">
      <c r="A1953" s="16">
        <v>3439</v>
      </c>
      <c r="B1953">
        <v>5836</v>
      </c>
      <c r="C1953">
        <v>1</v>
      </c>
    </row>
    <row r="1954" spans="1:3" x14ac:dyDescent="0.25">
      <c r="A1954" s="16">
        <v>3440</v>
      </c>
      <c r="B1954">
        <v>28967</v>
      </c>
      <c r="C1954">
        <v>1</v>
      </c>
    </row>
    <row r="1955" spans="1:3" x14ac:dyDescent="0.25">
      <c r="A1955" s="16">
        <v>3441</v>
      </c>
      <c r="B1955">
        <v>470016</v>
      </c>
      <c r="C1955">
        <v>1</v>
      </c>
    </row>
    <row r="1956" spans="1:3" x14ac:dyDescent="0.25">
      <c r="A1956" s="16">
        <v>3442</v>
      </c>
      <c r="B1956">
        <v>14663</v>
      </c>
      <c r="C1956">
        <v>1</v>
      </c>
    </row>
    <row r="1957" spans="1:3" x14ac:dyDescent="0.25">
      <c r="A1957" s="16">
        <v>3443</v>
      </c>
      <c r="B1957">
        <v>3257</v>
      </c>
      <c r="C1957">
        <v>1</v>
      </c>
    </row>
    <row r="1958" spans="1:3" x14ac:dyDescent="0.25">
      <c r="A1958" s="16">
        <v>3444</v>
      </c>
      <c r="B1958">
        <v>913</v>
      </c>
      <c r="C1958">
        <v>1</v>
      </c>
    </row>
    <row r="1959" spans="1:3" x14ac:dyDescent="0.25">
      <c r="A1959" s="16">
        <v>3445</v>
      </c>
      <c r="B1959">
        <v>6205</v>
      </c>
      <c r="C1959">
        <v>1</v>
      </c>
    </row>
    <row r="1960" spans="1:3" x14ac:dyDescent="0.25">
      <c r="A1960" s="16">
        <v>3446</v>
      </c>
      <c r="B1960">
        <v>307</v>
      </c>
      <c r="C1960">
        <v>1</v>
      </c>
    </row>
    <row r="1961" spans="1:3" x14ac:dyDescent="0.25">
      <c r="A1961" s="16">
        <v>3447</v>
      </c>
      <c r="B1961">
        <v>7844</v>
      </c>
      <c r="C1961">
        <v>1</v>
      </c>
    </row>
    <row r="1962" spans="1:3" x14ac:dyDescent="0.25">
      <c r="A1962" s="16">
        <v>3448</v>
      </c>
      <c r="B1962">
        <v>20091</v>
      </c>
      <c r="C1962">
        <v>1</v>
      </c>
    </row>
    <row r="1963" spans="1:3" x14ac:dyDescent="0.25">
      <c r="A1963" s="16">
        <v>3449</v>
      </c>
      <c r="B1963">
        <v>6933</v>
      </c>
      <c r="C1963">
        <v>1</v>
      </c>
    </row>
    <row r="1964" spans="1:3" x14ac:dyDescent="0.25">
      <c r="A1964" s="16">
        <v>3450</v>
      </c>
      <c r="B1964">
        <v>4064</v>
      </c>
      <c r="C1964">
        <v>1</v>
      </c>
    </row>
    <row r="1965" spans="1:3" x14ac:dyDescent="0.25">
      <c r="A1965" s="16">
        <v>3451</v>
      </c>
      <c r="B1965">
        <v>73106</v>
      </c>
      <c r="C1965">
        <v>1</v>
      </c>
    </row>
    <row r="1966" spans="1:3" x14ac:dyDescent="0.25">
      <c r="A1966" s="16">
        <v>3452</v>
      </c>
      <c r="B1966">
        <v>16960</v>
      </c>
      <c r="C1966">
        <v>1</v>
      </c>
    </row>
    <row r="1967" spans="1:3" x14ac:dyDescent="0.25">
      <c r="A1967" s="16">
        <v>3453</v>
      </c>
      <c r="B1967">
        <v>31725</v>
      </c>
      <c r="C1967">
        <v>1</v>
      </c>
    </row>
    <row r="1968" spans="1:3" x14ac:dyDescent="0.25">
      <c r="A1968" s="16">
        <v>3454</v>
      </c>
      <c r="B1968">
        <v>14385</v>
      </c>
      <c r="C1968">
        <v>1</v>
      </c>
    </row>
    <row r="1969" spans="1:3" x14ac:dyDescent="0.25">
      <c r="A1969" s="16">
        <v>3455</v>
      </c>
      <c r="B1969">
        <v>11093</v>
      </c>
      <c r="C1969">
        <v>1</v>
      </c>
    </row>
    <row r="1970" spans="1:3" x14ac:dyDescent="0.25">
      <c r="A1970" s="16">
        <v>3456</v>
      </c>
      <c r="B1970">
        <v>10691</v>
      </c>
      <c r="C1970">
        <v>1</v>
      </c>
    </row>
    <row r="1971" spans="1:3" x14ac:dyDescent="0.25">
      <c r="A1971" s="16">
        <v>3457</v>
      </c>
      <c r="B1971">
        <v>11621</v>
      </c>
      <c r="C1971">
        <v>1</v>
      </c>
    </row>
    <row r="1972" spans="1:3" x14ac:dyDescent="0.25">
      <c r="A1972" s="16">
        <v>3458</v>
      </c>
      <c r="B1972">
        <v>37591</v>
      </c>
      <c r="C1972">
        <v>1</v>
      </c>
    </row>
    <row r="1973" spans="1:3" x14ac:dyDescent="0.25">
      <c r="A1973" s="16">
        <v>3459</v>
      </c>
      <c r="B1973">
        <v>27936</v>
      </c>
      <c r="C1973">
        <v>1</v>
      </c>
    </row>
    <row r="1974" spans="1:3" x14ac:dyDescent="0.25">
      <c r="A1974" s="16">
        <v>3460</v>
      </c>
      <c r="B1974">
        <v>11165</v>
      </c>
      <c r="C1974">
        <v>1</v>
      </c>
    </row>
    <row r="1975" spans="1:3" x14ac:dyDescent="0.25">
      <c r="A1975" s="16">
        <v>3461</v>
      </c>
      <c r="B1975">
        <v>1246</v>
      </c>
      <c r="C1975">
        <v>1</v>
      </c>
    </row>
    <row r="1976" spans="1:3" x14ac:dyDescent="0.25">
      <c r="A1976" s="16">
        <v>3462</v>
      </c>
      <c r="B1976">
        <v>31860</v>
      </c>
      <c r="C1976">
        <v>1</v>
      </c>
    </row>
    <row r="1977" spans="1:3" x14ac:dyDescent="0.25">
      <c r="A1977" s="16">
        <v>3463</v>
      </c>
      <c r="B1977">
        <v>15560</v>
      </c>
      <c r="C1977">
        <v>1</v>
      </c>
    </row>
    <row r="1978" spans="1:3" x14ac:dyDescent="0.25">
      <c r="A1978" s="16">
        <v>3464</v>
      </c>
      <c r="B1978">
        <v>1957</v>
      </c>
      <c r="C1978">
        <v>1</v>
      </c>
    </row>
    <row r="1979" spans="1:3" x14ac:dyDescent="0.25">
      <c r="A1979" s="16">
        <v>3465</v>
      </c>
      <c r="B1979">
        <v>2773</v>
      </c>
      <c r="C1979">
        <v>1</v>
      </c>
    </row>
    <row r="1980" spans="1:3" x14ac:dyDescent="0.25">
      <c r="A1980" s="16">
        <v>3466</v>
      </c>
      <c r="B1980">
        <v>288</v>
      </c>
      <c r="C1980">
        <v>1</v>
      </c>
    </row>
    <row r="1981" spans="1:3" x14ac:dyDescent="0.25">
      <c r="A1981" s="16">
        <v>3467</v>
      </c>
      <c r="B1981">
        <v>70294</v>
      </c>
      <c r="C1981">
        <v>1</v>
      </c>
    </row>
    <row r="1982" spans="1:3" x14ac:dyDescent="0.25">
      <c r="A1982" s="16">
        <v>3469</v>
      </c>
      <c r="B1982">
        <v>621</v>
      </c>
      <c r="C1982">
        <v>1</v>
      </c>
    </row>
    <row r="1983" spans="1:3" x14ac:dyDescent="0.25">
      <c r="A1983" s="16">
        <v>3470</v>
      </c>
      <c r="B1983">
        <v>2770</v>
      </c>
      <c r="C1983">
        <v>1</v>
      </c>
    </row>
    <row r="1984" spans="1:3" x14ac:dyDescent="0.25">
      <c r="A1984" s="16">
        <v>3471</v>
      </c>
      <c r="B1984">
        <v>2194</v>
      </c>
      <c r="C1984">
        <v>1</v>
      </c>
    </row>
    <row r="1985" spans="1:3" x14ac:dyDescent="0.25">
      <c r="A1985" s="16">
        <v>3472</v>
      </c>
      <c r="B1985">
        <v>1662</v>
      </c>
      <c r="C1985">
        <v>1</v>
      </c>
    </row>
    <row r="1986" spans="1:3" x14ac:dyDescent="0.25">
      <c r="A1986" s="16">
        <v>3473</v>
      </c>
      <c r="B1986">
        <v>2128</v>
      </c>
      <c r="C1986">
        <v>1</v>
      </c>
    </row>
    <row r="1987" spans="1:3" x14ac:dyDescent="0.25">
      <c r="A1987" s="16">
        <v>3474</v>
      </c>
      <c r="B1987">
        <v>8764</v>
      </c>
      <c r="C1987">
        <v>1</v>
      </c>
    </row>
    <row r="1988" spans="1:3" x14ac:dyDescent="0.25">
      <c r="A1988" s="16">
        <v>3476</v>
      </c>
      <c r="B1988">
        <v>18852</v>
      </c>
      <c r="C1988">
        <v>1</v>
      </c>
    </row>
    <row r="1989" spans="1:3" x14ac:dyDescent="0.25">
      <c r="A1989" s="16">
        <v>3478</v>
      </c>
      <c r="B1989">
        <v>3044</v>
      </c>
      <c r="C1989">
        <v>1</v>
      </c>
    </row>
    <row r="1990" spans="1:3" x14ac:dyDescent="0.25">
      <c r="A1990" s="16">
        <v>3479</v>
      </c>
      <c r="B1990">
        <v>17932</v>
      </c>
      <c r="C1990">
        <v>1</v>
      </c>
    </row>
    <row r="1991" spans="1:3" x14ac:dyDescent="0.25">
      <c r="A1991" s="16">
        <v>3481</v>
      </c>
      <c r="B1991">
        <v>2614</v>
      </c>
      <c r="C1991">
        <v>1</v>
      </c>
    </row>
    <row r="1992" spans="1:3" x14ac:dyDescent="0.25">
      <c r="A1992" s="16">
        <v>3483</v>
      </c>
      <c r="B1992">
        <v>6451</v>
      </c>
      <c r="C1992">
        <v>1</v>
      </c>
    </row>
    <row r="1993" spans="1:3" x14ac:dyDescent="0.25">
      <c r="A1993" s="16">
        <v>3484</v>
      </c>
      <c r="B1993">
        <v>16453</v>
      </c>
      <c r="C1993">
        <v>1</v>
      </c>
    </row>
    <row r="1994" spans="1:3" x14ac:dyDescent="0.25">
      <c r="A1994" s="16">
        <v>3485</v>
      </c>
      <c r="B1994">
        <v>13229</v>
      </c>
      <c r="C1994">
        <v>1</v>
      </c>
    </row>
    <row r="1995" spans="1:3" x14ac:dyDescent="0.25">
      <c r="A1995" s="16">
        <v>3486</v>
      </c>
      <c r="B1995">
        <v>35481</v>
      </c>
      <c r="C1995">
        <v>1</v>
      </c>
    </row>
    <row r="1996" spans="1:3" x14ac:dyDescent="0.25">
      <c r="A1996" s="16">
        <v>3487</v>
      </c>
      <c r="B1996">
        <v>4239</v>
      </c>
      <c r="C1996">
        <v>1</v>
      </c>
    </row>
    <row r="1997" spans="1:3" x14ac:dyDescent="0.25">
      <c r="A1997" s="16">
        <v>3488</v>
      </c>
      <c r="B1997">
        <v>12080</v>
      </c>
      <c r="C1997">
        <v>1</v>
      </c>
    </row>
    <row r="1998" spans="1:3" x14ac:dyDescent="0.25">
      <c r="A1998" s="16">
        <v>3489</v>
      </c>
      <c r="B1998">
        <v>34170</v>
      </c>
      <c r="C1998">
        <v>1</v>
      </c>
    </row>
    <row r="1999" spans="1:3" x14ac:dyDescent="0.25">
      <c r="A1999" s="16">
        <v>3490</v>
      </c>
      <c r="B1999">
        <v>14647</v>
      </c>
      <c r="C1999">
        <v>1</v>
      </c>
    </row>
    <row r="2000" spans="1:3" x14ac:dyDescent="0.25">
      <c r="A2000" s="16">
        <v>3491</v>
      </c>
      <c r="B2000">
        <v>8801</v>
      </c>
      <c r="C2000">
        <v>1</v>
      </c>
    </row>
    <row r="2001" spans="1:3" x14ac:dyDescent="0.25">
      <c r="A2001" s="16">
        <v>3492</v>
      </c>
      <c r="B2001">
        <v>60095</v>
      </c>
      <c r="C2001">
        <v>1</v>
      </c>
    </row>
    <row r="2002" spans="1:3" x14ac:dyDescent="0.25">
      <c r="A2002" s="16">
        <v>3493</v>
      </c>
      <c r="B2002">
        <v>22517</v>
      </c>
      <c r="C2002">
        <v>1</v>
      </c>
    </row>
    <row r="2003" spans="1:3" x14ac:dyDescent="0.25">
      <c r="A2003" s="16">
        <v>3496</v>
      </c>
      <c r="B2003">
        <v>50567</v>
      </c>
      <c r="C2003">
        <v>1</v>
      </c>
    </row>
    <row r="2004" spans="1:3" x14ac:dyDescent="0.25">
      <c r="A2004" s="16">
        <v>3497</v>
      </c>
      <c r="B2004">
        <v>813</v>
      </c>
      <c r="C2004">
        <v>1</v>
      </c>
    </row>
    <row r="2005" spans="1:3" x14ac:dyDescent="0.25">
      <c r="A2005" s="16">
        <v>3498</v>
      </c>
      <c r="B2005">
        <v>46294</v>
      </c>
      <c r="C2005">
        <v>1</v>
      </c>
    </row>
    <row r="2006" spans="1:3" x14ac:dyDescent="0.25">
      <c r="A2006" s="16">
        <v>3499</v>
      </c>
      <c r="B2006">
        <v>53251</v>
      </c>
      <c r="C2006">
        <v>1</v>
      </c>
    </row>
    <row r="2007" spans="1:3" x14ac:dyDescent="0.25">
      <c r="A2007" s="16">
        <v>3500</v>
      </c>
      <c r="B2007">
        <v>94595</v>
      </c>
      <c r="C2007">
        <v>1</v>
      </c>
    </row>
    <row r="2008" spans="1:3" x14ac:dyDescent="0.25">
      <c r="A2008" s="16">
        <v>3503</v>
      </c>
      <c r="B2008">
        <v>712268</v>
      </c>
      <c r="C2008">
        <v>1</v>
      </c>
    </row>
    <row r="2009" spans="1:3" x14ac:dyDescent="0.25">
      <c r="A2009" s="16">
        <v>3506</v>
      </c>
      <c r="B2009">
        <v>11672</v>
      </c>
      <c r="C2009">
        <v>1</v>
      </c>
    </row>
    <row r="2010" spans="1:3" x14ac:dyDescent="0.25">
      <c r="A2010" s="16">
        <v>3507</v>
      </c>
      <c r="B2010">
        <v>6300</v>
      </c>
      <c r="C2010">
        <v>1</v>
      </c>
    </row>
    <row r="2011" spans="1:3" x14ac:dyDescent="0.25">
      <c r="A2011" s="16">
        <v>3508</v>
      </c>
      <c r="B2011">
        <v>12167</v>
      </c>
      <c r="C2011">
        <v>1</v>
      </c>
    </row>
    <row r="2012" spans="1:3" x14ac:dyDescent="0.25">
      <c r="A2012" s="16">
        <v>3510</v>
      </c>
      <c r="B2012">
        <v>31312</v>
      </c>
      <c r="C2012">
        <v>1</v>
      </c>
    </row>
    <row r="2013" spans="1:3" x14ac:dyDescent="0.25">
      <c r="A2013" s="16">
        <v>3511</v>
      </c>
      <c r="B2013">
        <v>22727</v>
      </c>
      <c r="C2013">
        <v>1</v>
      </c>
    </row>
    <row r="2014" spans="1:3" x14ac:dyDescent="0.25">
      <c r="A2014" s="16">
        <v>3512</v>
      </c>
      <c r="B2014">
        <v>19629</v>
      </c>
      <c r="C2014">
        <v>1</v>
      </c>
    </row>
    <row r="2015" spans="1:3" x14ac:dyDescent="0.25">
      <c r="A2015" s="16">
        <v>3513</v>
      </c>
      <c r="B2015">
        <v>11522</v>
      </c>
      <c r="C2015">
        <v>1</v>
      </c>
    </row>
    <row r="2016" spans="1:3" x14ac:dyDescent="0.25">
      <c r="A2016" s="16">
        <v>3514</v>
      </c>
      <c r="B2016">
        <v>979</v>
      </c>
      <c r="C2016">
        <v>1</v>
      </c>
    </row>
    <row r="2017" spans="1:3" x14ac:dyDescent="0.25">
      <c r="A2017" s="16">
        <v>3515</v>
      </c>
      <c r="B2017">
        <v>4712</v>
      </c>
      <c r="C2017">
        <v>1</v>
      </c>
    </row>
    <row r="2018" spans="1:3" x14ac:dyDescent="0.25">
      <c r="A2018" s="16">
        <v>3516</v>
      </c>
      <c r="B2018">
        <v>1253</v>
      </c>
      <c r="C2018">
        <v>1</v>
      </c>
    </row>
    <row r="2019" spans="1:3" x14ac:dyDescent="0.25">
      <c r="A2019" s="16">
        <v>3517</v>
      </c>
      <c r="B2019">
        <v>5858</v>
      </c>
      <c r="C2019">
        <v>1</v>
      </c>
    </row>
    <row r="2020" spans="1:3" x14ac:dyDescent="0.25">
      <c r="A2020" s="16">
        <v>3518</v>
      </c>
      <c r="B2020">
        <v>10953</v>
      </c>
      <c r="C2020">
        <v>1</v>
      </c>
    </row>
    <row r="2021" spans="1:3" x14ac:dyDescent="0.25">
      <c r="A2021" s="16">
        <v>3519</v>
      </c>
      <c r="B2021">
        <v>3991</v>
      </c>
      <c r="C2021">
        <v>1</v>
      </c>
    </row>
    <row r="2022" spans="1:3" x14ac:dyDescent="0.25">
      <c r="A2022" s="16">
        <v>3520</v>
      </c>
      <c r="B2022">
        <v>2671</v>
      </c>
      <c r="C2022">
        <v>1</v>
      </c>
    </row>
    <row r="2023" spans="1:3" x14ac:dyDescent="0.25">
      <c r="A2023" s="16">
        <v>3521</v>
      </c>
      <c r="B2023">
        <v>4247</v>
      </c>
      <c r="C2023">
        <v>1</v>
      </c>
    </row>
    <row r="2024" spans="1:3" x14ac:dyDescent="0.25">
      <c r="A2024" s="16">
        <v>3522</v>
      </c>
      <c r="B2024">
        <v>21123</v>
      </c>
      <c r="C2024">
        <v>1</v>
      </c>
    </row>
    <row r="2025" spans="1:3" x14ac:dyDescent="0.25">
      <c r="A2025" s="16">
        <v>3523</v>
      </c>
      <c r="B2025">
        <v>3797</v>
      </c>
      <c r="C2025">
        <v>1</v>
      </c>
    </row>
    <row r="2026" spans="1:3" x14ac:dyDescent="0.25">
      <c r="A2026" s="16">
        <v>3524</v>
      </c>
      <c r="B2026">
        <v>923</v>
      </c>
      <c r="C2026">
        <v>1</v>
      </c>
    </row>
    <row r="2027" spans="1:3" x14ac:dyDescent="0.25">
      <c r="A2027" s="16">
        <v>3525</v>
      </c>
      <c r="B2027">
        <v>3083</v>
      </c>
      <c r="C2027">
        <v>1</v>
      </c>
    </row>
    <row r="2028" spans="1:3" x14ac:dyDescent="0.25">
      <c r="A2028" s="16">
        <v>3526</v>
      </c>
      <c r="B2028">
        <v>13942</v>
      </c>
      <c r="C2028">
        <v>1</v>
      </c>
    </row>
    <row r="2029" spans="1:3" x14ac:dyDescent="0.25">
      <c r="A2029" s="16">
        <v>3527</v>
      </c>
      <c r="B2029">
        <v>11529</v>
      </c>
      <c r="C2029">
        <v>1</v>
      </c>
    </row>
    <row r="2030" spans="1:3" x14ac:dyDescent="0.25">
      <c r="A2030" s="16">
        <v>3528</v>
      </c>
      <c r="B2030">
        <v>11118</v>
      </c>
      <c r="C2030">
        <v>1</v>
      </c>
    </row>
    <row r="2031" spans="1:3" x14ac:dyDescent="0.25">
      <c r="A2031" s="16">
        <v>3529</v>
      </c>
      <c r="B2031">
        <v>20603</v>
      </c>
      <c r="C2031">
        <v>1</v>
      </c>
    </row>
    <row r="2032" spans="1:3" x14ac:dyDescent="0.25">
      <c r="A2032" s="16">
        <v>3530</v>
      </c>
      <c r="B2032">
        <v>8421</v>
      </c>
      <c r="C2032">
        <v>1</v>
      </c>
    </row>
    <row r="2033" spans="1:3" x14ac:dyDescent="0.25">
      <c r="A2033" s="16">
        <v>3531</v>
      </c>
      <c r="B2033">
        <v>7459</v>
      </c>
      <c r="C2033">
        <v>1</v>
      </c>
    </row>
    <row r="2034" spans="1:3" x14ac:dyDescent="0.25">
      <c r="A2034" s="16">
        <v>3532</v>
      </c>
      <c r="B2034">
        <v>1564</v>
      </c>
      <c r="C2034">
        <v>1</v>
      </c>
    </row>
    <row r="2035" spans="1:3" x14ac:dyDescent="0.25">
      <c r="A2035" s="16">
        <v>3533</v>
      </c>
      <c r="B2035">
        <v>10202</v>
      </c>
      <c r="C2035">
        <v>1</v>
      </c>
    </row>
    <row r="2036" spans="1:3" x14ac:dyDescent="0.25">
      <c r="A2036" s="16">
        <v>3534</v>
      </c>
      <c r="B2036">
        <v>5577</v>
      </c>
      <c r="C2036">
        <v>1</v>
      </c>
    </row>
    <row r="2037" spans="1:3" x14ac:dyDescent="0.25">
      <c r="A2037" s="16">
        <v>3535</v>
      </c>
      <c r="B2037">
        <v>4264</v>
      </c>
      <c r="C2037">
        <v>1</v>
      </c>
    </row>
    <row r="2038" spans="1:3" x14ac:dyDescent="0.25">
      <c r="A2038" s="16">
        <v>3536</v>
      </c>
      <c r="B2038">
        <v>32173</v>
      </c>
      <c r="C2038">
        <v>1</v>
      </c>
    </row>
    <row r="2039" spans="1:3" x14ac:dyDescent="0.25">
      <c r="A2039" s="16">
        <v>3537</v>
      </c>
      <c r="B2039">
        <v>160308</v>
      </c>
      <c r="C2039">
        <v>1</v>
      </c>
    </row>
    <row r="2040" spans="1:3" x14ac:dyDescent="0.25">
      <c r="A2040" s="16">
        <v>3538</v>
      </c>
      <c r="B2040">
        <v>9697</v>
      </c>
      <c r="C2040">
        <v>1</v>
      </c>
    </row>
    <row r="2041" spans="1:3" x14ac:dyDescent="0.25">
      <c r="A2041" s="16">
        <v>3539</v>
      </c>
      <c r="B2041">
        <v>12009</v>
      </c>
      <c r="C2041">
        <v>1</v>
      </c>
    </row>
    <row r="2042" spans="1:3" x14ac:dyDescent="0.25">
      <c r="A2042" s="16">
        <v>3540</v>
      </c>
      <c r="B2042">
        <v>6012</v>
      </c>
      <c r="C2042">
        <v>1</v>
      </c>
    </row>
    <row r="2043" spans="1:3" x14ac:dyDescent="0.25">
      <c r="A2043" s="16">
        <v>3541</v>
      </c>
      <c r="B2043">
        <v>11747</v>
      </c>
      <c r="C2043">
        <v>1</v>
      </c>
    </row>
    <row r="2044" spans="1:3" x14ac:dyDescent="0.25">
      <c r="A2044" s="16">
        <v>3542</v>
      </c>
      <c r="B2044">
        <v>12187</v>
      </c>
      <c r="C2044">
        <v>1</v>
      </c>
    </row>
    <row r="2045" spans="1:3" x14ac:dyDescent="0.25">
      <c r="A2045" s="16">
        <v>3543</v>
      </c>
      <c r="B2045">
        <v>7016</v>
      </c>
      <c r="C2045">
        <v>1</v>
      </c>
    </row>
    <row r="2046" spans="1:3" x14ac:dyDescent="0.25">
      <c r="A2046" s="16">
        <v>3544</v>
      </c>
      <c r="B2046">
        <v>8712</v>
      </c>
      <c r="C2046">
        <v>1</v>
      </c>
    </row>
    <row r="2047" spans="1:3" x14ac:dyDescent="0.25">
      <c r="A2047" s="16">
        <v>3545</v>
      </c>
      <c r="B2047">
        <v>12765</v>
      </c>
      <c r="C2047">
        <v>1</v>
      </c>
    </row>
    <row r="2048" spans="1:3" x14ac:dyDescent="0.25">
      <c r="A2048" s="16">
        <v>3546</v>
      </c>
      <c r="B2048">
        <v>6997</v>
      </c>
      <c r="C2048">
        <v>1</v>
      </c>
    </row>
    <row r="2049" spans="1:3" x14ac:dyDescent="0.25">
      <c r="A2049" s="16">
        <v>3547</v>
      </c>
      <c r="B2049">
        <v>2188</v>
      </c>
      <c r="C2049">
        <v>1</v>
      </c>
    </row>
    <row r="2050" spans="1:3" x14ac:dyDescent="0.25">
      <c r="A2050" s="16">
        <v>3548</v>
      </c>
      <c r="B2050">
        <v>10005</v>
      </c>
      <c r="C2050">
        <v>1</v>
      </c>
    </row>
    <row r="2051" spans="1:3" x14ac:dyDescent="0.25">
      <c r="A2051" s="16">
        <v>3549</v>
      </c>
      <c r="B2051">
        <v>13259</v>
      </c>
      <c r="C2051">
        <v>1</v>
      </c>
    </row>
    <row r="2052" spans="1:3" x14ac:dyDescent="0.25">
      <c r="A2052" s="16">
        <v>3550</v>
      </c>
      <c r="B2052">
        <v>3201</v>
      </c>
      <c r="C2052">
        <v>1</v>
      </c>
    </row>
    <row r="2053" spans="1:3" x14ac:dyDescent="0.25">
      <c r="A2053" s="16">
        <v>3551</v>
      </c>
      <c r="B2053">
        <v>10263</v>
      </c>
      <c r="C2053">
        <v>1</v>
      </c>
    </row>
    <row r="2054" spans="1:3" x14ac:dyDescent="0.25">
      <c r="A2054" s="16">
        <v>3552</v>
      </c>
      <c r="B2054">
        <v>10124</v>
      </c>
      <c r="C2054">
        <v>1</v>
      </c>
    </row>
    <row r="2055" spans="1:3" x14ac:dyDescent="0.25">
      <c r="A2055" s="16">
        <v>3553</v>
      </c>
      <c r="B2055">
        <v>1094</v>
      </c>
      <c r="C2055">
        <v>1</v>
      </c>
    </row>
    <row r="2056" spans="1:3" x14ac:dyDescent="0.25">
      <c r="A2056" s="16">
        <v>3554</v>
      </c>
      <c r="B2056">
        <v>2486</v>
      </c>
      <c r="C2056">
        <v>1</v>
      </c>
    </row>
    <row r="2057" spans="1:3" x14ac:dyDescent="0.25">
      <c r="A2057" s="16">
        <v>3555</v>
      </c>
      <c r="B2057">
        <v>1981</v>
      </c>
      <c r="C2057">
        <v>1</v>
      </c>
    </row>
    <row r="2058" spans="1:3" x14ac:dyDescent="0.25">
      <c r="A2058" s="16">
        <v>3556</v>
      </c>
      <c r="B2058">
        <v>10450</v>
      </c>
      <c r="C2058">
        <v>1</v>
      </c>
    </row>
    <row r="2059" spans="1:3" x14ac:dyDescent="0.25">
      <c r="A2059" s="16">
        <v>3557</v>
      </c>
      <c r="B2059">
        <v>1918</v>
      </c>
      <c r="C2059">
        <v>1</v>
      </c>
    </row>
    <row r="2060" spans="1:3" x14ac:dyDescent="0.25">
      <c r="A2060" s="16">
        <v>3558</v>
      </c>
      <c r="B2060">
        <v>6770</v>
      </c>
      <c r="C2060">
        <v>1</v>
      </c>
    </row>
    <row r="2061" spans="1:3" x14ac:dyDescent="0.25">
      <c r="A2061" s="16">
        <v>3559</v>
      </c>
      <c r="B2061">
        <v>397666</v>
      </c>
      <c r="C2061">
        <v>1</v>
      </c>
    </row>
    <row r="2062" spans="1:3" x14ac:dyDescent="0.25">
      <c r="A2062" s="16">
        <v>3560</v>
      </c>
      <c r="B2062">
        <v>16831</v>
      </c>
      <c r="C2062">
        <v>1</v>
      </c>
    </row>
    <row r="2063" spans="1:3" x14ac:dyDescent="0.25">
      <c r="A2063" s="16">
        <v>3561</v>
      </c>
      <c r="B2063">
        <v>1115</v>
      </c>
      <c r="C2063">
        <v>1</v>
      </c>
    </row>
    <row r="2064" spans="1:3" x14ac:dyDescent="0.25">
      <c r="A2064" s="16">
        <v>3562</v>
      </c>
      <c r="B2064">
        <v>2588</v>
      </c>
      <c r="C2064">
        <v>1</v>
      </c>
    </row>
    <row r="2065" spans="1:3" x14ac:dyDescent="0.25">
      <c r="A2065" s="16">
        <v>3563</v>
      </c>
      <c r="B2065">
        <v>8012</v>
      </c>
      <c r="C2065">
        <v>1</v>
      </c>
    </row>
    <row r="2066" spans="1:3" x14ac:dyDescent="0.25">
      <c r="A2066" s="16">
        <v>3564</v>
      </c>
      <c r="B2066">
        <v>5917</v>
      </c>
      <c r="C2066">
        <v>1</v>
      </c>
    </row>
    <row r="2067" spans="1:3" x14ac:dyDescent="0.25">
      <c r="A2067" s="16">
        <v>3565</v>
      </c>
      <c r="B2067">
        <v>14761</v>
      </c>
      <c r="C2067">
        <v>1</v>
      </c>
    </row>
    <row r="2068" spans="1:3" x14ac:dyDescent="0.25">
      <c r="A2068" s="16">
        <v>3566</v>
      </c>
      <c r="B2068">
        <v>1242</v>
      </c>
      <c r="C2068">
        <v>1</v>
      </c>
    </row>
    <row r="2069" spans="1:3" x14ac:dyDescent="0.25">
      <c r="A2069" s="16">
        <v>3567</v>
      </c>
      <c r="B2069">
        <v>1503</v>
      </c>
      <c r="C2069">
        <v>1</v>
      </c>
    </row>
    <row r="2070" spans="1:3" x14ac:dyDescent="0.25">
      <c r="A2070" s="16">
        <v>3568</v>
      </c>
      <c r="B2070">
        <v>26936</v>
      </c>
      <c r="C2070">
        <v>1</v>
      </c>
    </row>
    <row r="2071" spans="1:3" x14ac:dyDescent="0.25">
      <c r="A2071" s="16">
        <v>3569</v>
      </c>
      <c r="B2071">
        <v>18155</v>
      </c>
      <c r="C2071">
        <v>1</v>
      </c>
    </row>
    <row r="2072" spans="1:3" x14ac:dyDescent="0.25">
      <c r="A2072" s="16">
        <v>3570</v>
      </c>
      <c r="B2072">
        <v>8044</v>
      </c>
      <c r="C2072">
        <v>1</v>
      </c>
    </row>
    <row r="2073" spans="1:3" x14ac:dyDescent="0.25">
      <c r="A2073" s="16">
        <v>3571</v>
      </c>
      <c r="B2073">
        <v>33836</v>
      </c>
      <c r="C2073">
        <v>1</v>
      </c>
    </row>
    <row r="2074" spans="1:3" x14ac:dyDescent="0.25">
      <c r="A2074" s="16">
        <v>3572</v>
      </c>
      <c r="B2074">
        <v>11560</v>
      </c>
      <c r="C2074">
        <v>1</v>
      </c>
    </row>
    <row r="2075" spans="1:3" x14ac:dyDescent="0.25">
      <c r="A2075" s="16">
        <v>3573</v>
      </c>
      <c r="B2075">
        <v>27087</v>
      </c>
      <c r="C2075">
        <v>1</v>
      </c>
    </row>
    <row r="2076" spans="1:3" x14ac:dyDescent="0.25">
      <c r="A2076" s="16">
        <v>3574</v>
      </c>
      <c r="B2076">
        <v>98411</v>
      </c>
      <c r="C2076">
        <v>1</v>
      </c>
    </row>
    <row r="2077" spans="1:3" x14ac:dyDescent="0.25">
      <c r="A2077" s="16">
        <v>3575</v>
      </c>
      <c r="B2077">
        <v>319882</v>
      </c>
      <c r="C2077">
        <v>1</v>
      </c>
    </row>
    <row r="2078" spans="1:3" x14ac:dyDescent="0.25">
      <c r="A2078" s="16">
        <v>3576</v>
      </c>
      <c r="B2078">
        <v>4996</v>
      </c>
      <c r="C2078">
        <v>1</v>
      </c>
    </row>
    <row r="2079" spans="1:3" x14ac:dyDescent="0.25">
      <c r="A2079" s="16">
        <v>3577</v>
      </c>
      <c r="B2079">
        <v>24803</v>
      </c>
      <c r="C2079">
        <v>1</v>
      </c>
    </row>
    <row r="2080" spans="1:3" x14ac:dyDescent="0.25">
      <c r="A2080" s="16">
        <v>3578</v>
      </c>
      <c r="B2080">
        <v>18722</v>
      </c>
      <c r="C2080">
        <v>1</v>
      </c>
    </row>
    <row r="2081" spans="1:3" x14ac:dyDescent="0.25">
      <c r="A2081" s="16">
        <v>3579</v>
      </c>
      <c r="B2081">
        <v>21841</v>
      </c>
      <c r="C2081">
        <v>1</v>
      </c>
    </row>
    <row r="2082" spans="1:3" x14ac:dyDescent="0.25">
      <c r="A2082" s="16">
        <v>3580</v>
      </c>
      <c r="B2082">
        <v>20337</v>
      </c>
      <c r="C2082">
        <v>1</v>
      </c>
    </row>
    <row r="2083" spans="1:3" x14ac:dyDescent="0.25">
      <c r="A2083" s="16">
        <v>3581</v>
      </c>
      <c r="B2083">
        <v>123395</v>
      </c>
      <c r="C2083">
        <v>1</v>
      </c>
    </row>
    <row r="2084" spans="1:3" x14ac:dyDescent="0.25">
      <c r="A2084" s="16">
        <v>3582</v>
      </c>
      <c r="B2084">
        <v>20000</v>
      </c>
      <c r="C2084">
        <v>1</v>
      </c>
    </row>
    <row r="2085" spans="1:3" x14ac:dyDescent="0.25">
      <c r="A2085" s="16">
        <v>3583</v>
      </c>
      <c r="B2085">
        <v>15737</v>
      </c>
      <c r="C2085">
        <v>1</v>
      </c>
    </row>
    <row r="2086" spans="1:3" x14ac:dyDescent="0.25">
      <c r="A2086" s="16">
        <v>3584</v>
      </c>
      <c r="B2086">
        <v>45784</v>
      </c>
      <c r="C2086">
        <v>1</v>
      </c>
    </row>
    <row r="2087" spans="1:3" x14ac:dyDescent="0.25">
      <c r="A2087" s="16">
        <v>3585</v>
      </c>
      <c r="B2087">
        <v>17754</v>
      </c>
      <c r="C2087">
        <v>1</v>
      </c>
    </row>
    <row r="2088" spans="1:3" x14ac:dyDescent="0.25">
      <c r="A2088" s="16">
        <v>3586</v>
      </c>
      <c r="B2088">
        <v>39954</v>
      </c>
      <c r="C2088">
        <v>1</v>
      </c>
    </row>
    <row r="2089" spans="1:3" x14ac:dyDescent="0.25">
      <c r="A2089" s="16">
        <v>3587</v>
      </c>
      <c r="B2089">
        <v>12935</v>
      </c>
      <c r="C2089">
        <v>1</v>
      </c>
    </row>
    <row r="2090" spans="1:3" x14ac:dyDescent="0.25">
      <c r="A2090" s="16">
        <v>3588</v>
      </c>
      <c r="B2090">
        <v>20008</v>
      </c>
      <c r="C2090">
        <v>1</v>
      </c>
    </row>
    <row r="2091" spans="1:3" x14ac:dyDescent="0.25">
      <c r="A2091" s="16">
        <v>3589</v>
      </c>
      <c r="B2091">
        <v>18726</v>
      </c>
      <c r="C2091">
        <v>1</v>
      </c>
    </row>
    <row r="2092" spans="1:3" x14ac:dyDescent="0.25">
      <c r="A2092" s="16">
        <v>3590</v>
      </c>
      <c r="B2092">
        <v>98491</v>
      </c>
      <c r="C2092">
        <v>1</v>
      </c>
    </row>
    <row r="2093" spans="1:3" x14ac:dyDescent="0.25">
      <c r="A2093" s="16">
        <v>3591</v>
      </c>
      <c r="B2093">
        <v>939</v>
      </c>
      <c r="C2093">
        <v>1</v>
      </c>
    </row>
    <row r="2094" spans="1:3" x14ac:dyDescent="0.25">
      <c r="A2094" s="16">
        <v>3592</v>
      </c>
      <c r="B2094">
        <v>23854</v>
      </c>
      <c r="C2094">
        <v>1</v>
      </c>
    </row>
    <row r="2095" spans="1:3" x14ac:dyDescent="0.25">
      <c r="A2095" s="16">
        <v>3593</v>
      </c>
      <c r="B2095">
        <v>8525</v>
      </c>
      <c r="C2095">
        <v>1</v>
      </c>
    </row>
    <row r="2096" spans="1:3" x14ac:dyDescent="0.25">
      <c r="A2096" s="16">
        <v>3594</v>
      </c>
      <c r="B2096">
        <v>89842</v>
      </c>
      <c r="C2096">
        <v>1</v>
      </c>
    </row>
    <row r="2097" spans="1:3" x14ac:dyDescent="0.25">
      <c r="A2097" s="16">
        <v>3595</v>
      </c>
      <c r="B2097">
        <v>22405</v>
      </c>
      <c r="C2097">
        <v>1</v>
      </c>
    </row>
    <row r="2098" spans="1:3" x14ac:dyDescent="0.25">
      <c r="A2098" s="16">
        <v>3596</v>
      </c>
      <c r="B2098">
        <v>37341</v>
      </c>
      <c r="C2098">
        <v>1</v>
      </c>
    </row>
    <row r="2099" spans="1:3" x14ac:dyDescent="0.25">
      <c r="A2099" s="16">
        <v>3597</v>
      </c>
      <c r="B2099">
        <v>31849</v>
      </c>
      <c r="C2099">
        <v>1</v>
      </c>
    </row>
    <row r="2100" spans="1:3" x14ac:dyDescent="0.25">
      <c r="A2100" s="16">
        <v>3598</v>
      </c>
      <c r="B2100">
        <v>884</v>
      </c>
      <c r="C2100">
        <v>1</v>
      </c>
    </row>
    <row r="2101" spans="1:3" x14ac:dyDescent="0.25">
      <c r="A2101" s="16">
        <v>3599</v>
      </c>
      <c r="B2101">
        <v>33227</v>
      </c>
      <c r="C2101">
        <v>1</v>
      </c>
    </row>
    <row r="2102" spans="1:3" x14ac:dyDescent="0.25">
      <c r="A2102" s="16">
        <v>3600</v>
      </c>
      <c r="B2102">
        <v>13887</v>
      </c>
      <c r="C2102">
        <v>1</v>
      </c>
    </row>
    <row r="2103" spans="1:3" x14ac:dyDescent="0.25">
      <c r="A2103" s="16">
        <v>3601</v>
      </c>
      <c r="B2103">
        <v>55608</v>
      </c>
      <c r="C2103">
        <v>1</v>
      </c>
    </row>
    <row r="2104" spans="1:3" x14ac:dyDescent="0.25">
      <c r="A2104" s="16">
        <v>3602</v>
      </c>
      <c r="B2104">
        <v>9379</v>
      </c>
      <c r="C2104">
        <v>1</v>
      </c>
    </row>
    <row r="2105" spans="1:3" x14ac:dyDescent="0.25">
      <c r="A2105" s="16">
        <v>3603</v>
      </c>
      <c r="B2105">
        <v>23928</v>
      </c>
      <c r="C2105">
        <v>1</v>
      </c>
    </row>
    <row r="2106" spans="1:3" x14ac:dyDescent="0.25">
      <c r="A2106" s="16">
        <v>3604</v>
      </c>
      <c r="B2106">
        <v>31111</v>
      </c>
      <c r="C2106">
        <v>1</v>
      </c>
    </row>
    <row r="2107" spans="1:3" x14ac:dyDescent="0.25">
      <c r="A2107" s="16">
        <v>3605</v>
      </c>
      <c r="B2107">
        <v>4344</v>
      </c>
      <c r="C2107">
        <v>1</v>
      </c>
    </row>
    <row r="2108" spans="1:3" x14ac:dyDescent="0.25">
      <c r="A2108" s="16">
        <v>3606</v>
      </c>
      <c r="B2108">
        <v>14850</v>
      </c>
      <c r="C2108">
        <v>1</v>
      </c>
    </row>
    <row r="2109" spans="1:3" x14ac:dyDescent="0.25">
      <c r="A2109" s="16">
        <v>3607</v>
      </c>
      <c r="B2109">
        <v>20473</v>
      </c>
      <c r="C2109">
        <v>1</v>
      </c>
    </row>
    <row r="2110" spans="1:3" x14ac:dyDescent="0.25">
      <c r="A2110" s="16">
        <v>3608</v>
      </c>
      <c r="B2110">
        <v>7897</v>
      </c>
      <c r="C2110">
        <v>1</v>
      </c>
    </row>
    <row r="2111" spans="1:3" x14ac:dyDescent="0.25">
      <c r="A2111" s="16">
        <v>3609</v>
      </c>
      <c r="B2111">
        <v>6770</v>
      </c>
      <c r="C2111">
        <v>1</v>
      </c>
    </row>
    <row r="2112" spans="1:3" x14ac:dyDescent="0.25">
      <c r="A2112" s="16">
        <v>3610</v>
      </c>
      <c r="B2112">
        <v>4195</v>
      </c>
      <c r="C2112">
        <v>1</v>
      </c>
    </row>
    <row r="2113" spans="1:3" x14ac:dyDescent="0.25">
      <c r="A2113" s="16">
        <v>3611</v>
      </c>
      <c r="B2113">
        <v>16841</v>
      </c>
      <c r="C2113">
        <v>1</v>
      </c>
    </row>
    <row r="2114" spans="1:3" x14ac:dyDescent="0.25">
      <c r="A2114" s="16">
        <v>3612</v>
      </c>
      <c r="B2114">
        <v>48942</v>
      </c>
      <c r="C2114">
        <v>1</v>
      </c>
    </row>
    <row r="2115" spans="1:3" x14ac:dyDescent="0.25">
      <c r="A2115" s="16">
        <v>3613</v>
      </c>
      <c r="B2115">
        <v>7323</v>
      </c>
      <c r="C2115">
        <v>1</v>
      </c>
    </row>
    <row r="2116" spans="1:3" x14ac:dyDescent="0.25">
      <c r="A2116" s="16">
        <v>3614</v>
      </c>
      <c r="B2116">
        <v>642</v>
      </c>
      <c r="C2116">
        <v>1</v>
      </c>
    </row>
    <row r="2117" spans="1:3" x14ac:dyDescent="0.25">
      <c r="A2117" s="16">
        <v>3615</v>
      </c>
      <c r="B2117">
        <v>19306</v>
      </c>
      <c r="C2117">
        <v>1</v>
      </c>
    </row>
    <row r="2118" spans="1:3" x14ac:dyDescent="0.25">
      <c r="A2118" s="16">
        <v>3616</v>
      </c>
      <c r="B2118">
        <v>8630</v>
      </c>
      <c r="C2118">
        <v>1</v>
      </c>
    </row>
    <row r="2119" spans="1:3" x14ac:dyDescent="0.25">
      <c r="A2119" s="16">
        <v>3617</v>
      </c>
      <c r="B2119">
        <v>6715</v>
      </c>
      <c r="C2119">
        <v>1</v>
      </c>
    </row>
    <row r="2120" spans="1:3" x14ac:dyDescent="0.25">
      <c r="A2120" s="16">
        <v>3618</v>
      </c>
      <c r="B2120">
        <v>16368</v>
      </c>
      <c r="C2120">
        <v>1</v>
      </c>
    </row>
    <row r="2121" spans="1:3" x14ac:dyDescent="0.25">
      <c r="A2121" s="16">
        <v>3619</v>
      </c>
      <c r="B2121">
        <v>21279</v>
      </c>
      <c r="C2121">
        <v>1</v>
      </c>
    </row>
    <row r="2122" spans="1:3" x14ac:dyDescent="0.25">
      <c r="A2122" s="16">
        <v>3620</v>
      </c>
      <c r="B2122">
        <v>34659</v>
      </c>
      <c r="C2122">
        <v>1</v>
      </c>
    </row>
    <row r="2123" spans="1:3" x14ac:dyDescent="0.25">
      <c r="A2123" s="16">
        <v>3621</v>
      </c>
      <c r="B2123">
        <v>19298</v>
      </c>
      <c r="C2123">
        <v>1</v>
      </c>
    </row>
    <row r="2124" spans="1:3" x14ac:dyDescent="0.25">
      <c r="A2124" s="16">
        <v>3622</v>
      </c>
      <c r="B2124">
        <v>13113</v>
      </c>
      <c r="C2124">
        <v>1</v>
      </c>
    </row>
    <row r="2125" spans="1:3" x14ac:dyDescent="0.25">
      <c r="A2125" s="16">
        <v>3623</v>
      </c>
      <c r="B2125">
        <v>39822</v>
      </c>
      <c r="C2125">
        <v>1</v>
      </c>
    </row>
    <row r="2126" spans="1:3" x14ac:dyDescent="0.25">
      <c r="A2126" s="16">
        <v>3624</v>
      </c>
      <c r="B2126">
        <v>51149</v>
      </c>
      <c r="C2126">
        <v>1</v>
      </c>
    </row>
    <row r="2127" spans="1:3" x14ac:dyDescent="0.25">
      <c r="A2127" s="16">
        <v>3625</v>
      </c>
      <c r="B2127">
        <v>38881</v>
      </c>
      <c r="C2127">
        <v>1</v>
      </c>
    </row>
    <row r="2128" spans="1:3" x14ac:dyDescent="0.25">
      <c r="A2128" s="16">
        <v>3626</v>
      </c>
      <c r="B2128">
        <v>18643</v>
      </c>
      <c r="C2128">
        <v>1</v>
      </c>
    </row>
    <row r="2129" spans="1:3" x14ac:dyDescent="0.25">
      <c r="A2129" s="16">
        <v>3627</v>
      </c>
      <c r="B2129">
        <v>28812</v>
      </c>
      <c r="C2129">
        <v>1</v>
      </c>
    </row>
    <row r="2130" spans="1:3" x14ac:dyDescent="0.25">
      <c r="A2130" s="16">
        <v>3628</v>
      </c>
      <c r="B2130">
        <v>7259</v>
      </c>
      <c r="C2130">
        <v>1</v>
      </c>
    </row>
    <row r="2131" spans="1:3" x14ac:dyDescent="0.25">
      <c r="A2131" s="16">
        <v>3629</v>
      </c>
      <c r="B2131">
        <v>56245</v>
      </c>
      <c r="C2131">
        <v>1</v>
      </c>
    </row>
    <row r="2132" spans="1:3" x14ac:dyDescent="0.25">
      <c r="A2132" s="16">
        <v>3630</v>
      </c>
      <c r="B2132">
        <v>5885</v>
      </c>
      <c r="C2132">
        <v>1</v>
      </c>
    </row>
    <row r="2133" spans="1:3" x14ac:dyDescent="0.25">
      <c r="A2133" s="16">
        <v>3631</v>
      </c>
      <c r="B2133">
        <v>38931</v>
      </c>
      <c r="C2133">
        <v>1</v>
      </c>
    </row>
    <row r="2134" spans="1:3" x14ac:dyDescent="0.25">
      <c r="A2134" s="16">
        <v>3632</v>
      </c>
      <c r="B2134">
        <v>16290</v>
      </c>
      <c r="C2134">
        <v>1</v>
      </c>
    </row>
    <row r="2135" spans="1:3" x14ac:dyDescent="0.25">
      <c r="A2135" s="16">
        <v>3633</v>
      </c>
      <c r="B2135">
        <v>32947</v>
      </c>
      <c r="C2135">
        <v>1</v>
      </c>
    </row>
    <row r="2136" spans="1:3" x14ac:dyDescent="0.25">
      <c r="A2136" s="16">
        <v>3634</v>
      </c>
      <c r="B2136">
        <v>74312</v>
      </c>
      <c r="C2136">
        <v>1</v>
      </c>
    </row>
    <row r="2137" spans="1:3" x14ac:dyDescent="0.25">
      <c r="A2137" s="16">
        <v>3635</v>
      </c>
      <c r="B2137">
        <v>8142</v>
      </c>
      <c r="C2137">
        <v>1</v>
      </c>
    </row>
    <row r="2138" spans="1:3" x14ac:dyDescent="0.25">
      <c r="A2138" s="16">
        <v>3636</v>
      </c>
      <c r="B2138">
        <v>41178</v>
      </c>
      <c r="C2138">
        <v>1</v>
      </c>
    </row>
    <row r="2139" spans="1:3" x14ac:dyDescent="0.25">
      <c r="A2139" s="16">
        <v>3637</v>
      </c>
      <c r="B2139">
        <v>100376</v>
      </c>
      <c r="C2139">
        <v>1</v>
      </c>
    </row>
    <row r="2140" spans="1:3" x14ac:dyDescent="0.25">
      <c r="A2140" s="16">
        <v>3638</v>
      </c>
      <c r="B2140">
        <v>42716</v>
      </c>
      <c r="C2140">
        <v>1</v>
      </c>
    </row>
    <row r="2141" spans="1:3" x14ac:dyDescent="0.25">
      <c r="A2141" s="16">
        <v>3639</v>
      </c>
      <c r="B2141">
        <v>35152</v>
      </c>
      <c r="C2141">
        <v>1</v>
      </c>
    </row>
    <row r="2142" spans="1:3" x14ac:dyDescent="0.25">
      <c r="A2142" s="16">
        <v>3640</v>
      </c>
      <c r="B2142">
        <v>3132</v>
      </c>
      <c r="C2142">
        <v>1</v>
      </c>
    </row>
    <row r="2143" spans="1:3" x14ac:dyDescent="0.25">
      <c r="A2143" s="16">
        <v>3641</v>
      </c>
      <c r="B2143">
        <v>15020</v>
      </c>
      <c r="C2143">
        <v>1</v>
      </c>
    </row>
    <row r="2144" spans="1:3" x14ac:dyDescent="0.25">
      <c r="A2144" s="16">
        <v>3642</v>
      </c>
      <c r="B2144">
        <v>13079</v>
      </c>
      <c r="C2144">
        <v>1</v>
      </c>
    </row>
    <row r="2145" spans="1:3" x14ac:dyDescent="0.25">
      <c r="A2145" s="16">
        <v>3643</v>
      </c>
      <c r="B2145">
        <v>21123</v>
      </c>
      <c r="C2145">
        <v>1</v>
      </c>
    </row>
    <row r="2146" spans="1:3" x14ac:dyDescent="0.25">
      <c r="A2146" s="16">
        <v>3644</v>
      </c>
      <c r="B2146">
        <v>440</v>
      </c>
      <c r="C2146">
        <v>1</v>
      </c>
    </row>
    <row r="2147" spans="1:3" x14ac:dyDescent="0.25">
      <c r="A2147" s="16">
        <v>3645</v>
      </c>
      <c r="B2147">
        <v>19813</v>
      </c>
      <c r="C2147">
        <v>1</v>
      </c>
    </row>
    <row r="2148" spans="1:3" x14ac:dyDescent="0.25">
      <c r="A2148" s="16">
        <v>3646</v>
      </c>
      <c r="B2148">
        <v>493</v>
      </c>
      <c r="C2148">
        <v>1</v>
      </c>
    </row>
    <row r="2149" spans="1:3" x14ac:dyDescent="0.25">
      <c r="A2149" s="16">
        <v>3647</v>
      </c>
      <c r="B2149">
        <v>3587</v>
      </c>
      <c r="C2149">
        <v>1</v>
      </c>
    </row>
    <row r="2150" spans="1:3" x14ac:dyDescent="0.25">
      <c r="A2150" s="16">
        <v>3648</v>
      </c>
      <c r="B2150">
        <v>11127</v>
      </c>
      <c r="C2150">
        <v>1</v>
      </c>
    </row>
    <row r="2151" spans="1:3" x14ac:dyDescent="0.25">
      <c r="A2151" s="16">
        <v>3649</v>
      </c>
      <c r="B2151">
        <v>22261</v>
      </c>
      <c r="C2151">
        <v>1</v>
      </c>
    </row>
    <row r="2152" spans="1:3" x14ac:dyDescent="0.25">
      <c r="A2152" s="16">
        <v>3650</v>
      </c>
      <c r="B2152">
        <v>4584</v>
      </c>
      <c r="C2152">
        <v>1</v>
      </c>
    </row>
    <row r="2153" spans="1:3" x14ac:dyDescent="0.25">
      <c r="A2153" s="16">
        <v>3651</v>
      </c>
      <c r="B2153">
        <v>12411</v>
      </c>
      <c r="C2153">
        <v>1</v>
      </c>
    </row>
    <row r="2154" spans="1:3" x14ac:dyDescent="0.25">
      <c r="A2154" s="16">
        <v>3652</v>
      </c>
      <c r="B2154">
        <v>5251</v>
      </c>
      <c r="C2154">
        <v>1</v>
      </c>
    </row>
    <row r="2155" spans="1:3" x14ac:dyDescent="0.25">
      <c r="A2155" s="16">
        <v>3653</v>
      </c>
      <c r="B2155">
        <v>10182</v>
      </c>
      <c r="C2155">
        <v>1</v>
      </c>
    </row>
    <row r="2156" spans="1:3" x14ac:dyDescent="0.25">
      <c r="A2156" s="16">
        <v>3654</v>
      </c>
      <c r="B2156">
        <v>8289</v>
      </c>
      <c r="C2156">
        <v>1</v>
      </c>
    </row>
    <row r="2157" spans="1:3" x14ac:dyDescent="0.25">
      <c r="A2157" s="16">
        <v>3655</v>
      </c>
      <c r="B2157">
        <v>89520</v>
      </c>
      <c r="C2157">
        <v>1</v>
      </c>
    </row>
    <row r="2158" spans="1:3" x14ac:dyDescent="0.25">
      <c r="A2158" s="16">
        <v>3656</v>
      </c>
      <c r="B2158">
        <v>3450</v>
      </c>
      <c r="C2158">
        <v>1</v>
      </c>
    </row>
    <row r="2159" spans="1:3" x14ac:dyDescent="0.25">
      <c r="A2159" s="16">
        <v>3657</v>
      </c>
      <c r="B2159">
        <v>25371</v>
      </c>
      <c r="C2159">
        <v>1</v>
      </c>
    </row>
    <row r="2160" spans="1:3" x14ac:dyDescent="0.25">
      <c r="A2160" s="16">
        <v>3658</v>
      </c>
      <c r="B2160">
        <v>11544</v>
      </c>
      <c r="C2160">
        <v>1</v>
      </c>
    </row>
    <row r="2161" spans="1:3" x14ac:dyDescent="0.25">
      <c r="A2161" s="16">
        <v>3659</v>
      </c>
      <c r="B2161">
        <v>18409</v>
      </c>
      <c r="C2161">
        <v>1</v>
      </c>
    </row>
    <row r="2162" spans="1:3" x14ac:dyDescent="0.25">
      <c r="A2162" s="16">
        <v>3660</v>
      </c>
      <c r="B2162">
        <v>1772</v>
      </c>
      <c r="C2162">
        <v>1</v>
      </c>
    </row>
    <row r="2163" spans="1:3" x14ac:dyDescent="0.25">
      <c r="A2163" s="16">
        <v>3661</v>
      </c>
      <c r="B2163">
        <v>31830</v>
      </c>
      <c r="C2163">
        <v>1</v>
      </c>
    </row>
    <row r="2164" spans="1:3" x14ac:dyDescent="0.25">
      <c r="A2164" s="16">
        <v>3662</v>
      </c>
      <c r="B2164">
        <v>6892</v>
      </c>
      <c r="C2164">
        <v>1</v>
      </c>
    </row>
    <row r="2165" spans="1:3" x14ac:dyDescent="0.25">
      <c r="A2165" s="16">
        <v>3663</v>
      </c>
      <c r="B2165">
        <v>43398</v>
      </c>
      <c r="C2165">
        <v>1</v>
      </c>
    </row>
    <row r="2166" spans="1:3" x14ac:dyDescent="0.25">
      <c r="A2166" s="16">
        <v>3664</v>
      </c>
      <c r="B2166">
        <v>182947</v>
      </c>
      <c r="C2166">
        <v>1</v>
      </c>
    </row>
    <row r="2167" spans="1:3" x14ac:dyDescent="0.25">
      <c r="A2167" s="16">
        <v>3665</v>
      </c>
      <c r="B2167">
        <v>10296</v>
      </c>
      <c r="C2167">
        <v>1</v>
      </c>
    </row>
    <row r="2168" spans="1:3" x14ac:dyDescent="0.25">
      <c r="A2168" s="16">
        <v>3666</v>
      </c>
      <c r="B2168">
        <v>28893</v>
      </c>
      <c r="C2168">
        <v>1</v>
      </c>
    </row>
    <row r="2169" spans="1:3" x14ac:dyDescent="0.25">
      <c r="A2169" s="16">
        <v>3667</v>
      </c>
      <c r="B2169">
        <v>34860</v>
      </c>
      <c r="C2169">
        <v>1</v>
      </c>
    </row>
    <row r="2170" spans="1:3" x14ac:dyDescent="0.25">
      <c r="A2170" s="16">
        <v>3668</v>
      </c>
      <c r="B2170">
        <v>133790</v>
      </c>
      <c r="C2170">
        <v>1</v>
      </c>
    </row>
    <row r="2171" spans="1:3" x14ac:dyDescent="0.25">
      <c r="A2171" s="16">
        <v>3669</v>
      </c>
      <c r="B2171">
        <v>32882</v>
      </c>
      <c r="C2171">
        <v>1</v>
      </c>
    </row>
    <row r="2172" spans="1:3" x14ac:dyDescent="0.25">
      <c r="A2172" s="16">
        <v>3670</v>
      </c>
      <c r="B2172">
        <v>20461</v>
      </c>
      <c r="C2172">
        <v>1</v>
      </c>
    </row>
    <row r="2173" spans="1:3" x14ac:dyDescent="0.25">
      <c r="A2173" s="16">
        <v>3671</v>
      </c>
      <c r="B2173">
        <v>2105</v>
      </c>
      <c r="C2173">
        <v>1</v>
      </c>
    </row>
    <row r="2174" spans="1:3" x14ac:dyDescent="0.25">
      <c r="A2174" s="16">
        <v>3672</v>
      </c>
      <c r="B2174">
        <v>35488</v>
      </c>
      <c r="C2174">
        <v>1</v>
      </c>
    </row>
    <row r="2175" spans="1:3" x14ac:dyDescent="0.25">
      <c r="A2175" s="16">
        <v>3673</v>
      </c>
      <c r="B2175">
        <v>7165</v>
      </c>
      <c r="C2175">
        <v>1</v>
      </c>
    </row>
    <row r="2176" spans="1:3" x14ac:dyDescent="0.25">
      <c r="A2176" s="16">
        <v>3674</v>
      </c>
      <c r="B2176">
        <v>4686</v>
      </c>
      <c r="C2176">
        <v>1</v>
      </c>
    </row>
    <row r="2177" spans="1:3" x14ac:dyDescent="0.25">
      <c r="A2177" s="16">
        <v>3675</v>
      </c>
      <c r="B2177">
        <v>12546</v>
      </c>
      <c r="C2177">
        <v>1</v>
      </c>
    </row>
    <row r="2178" spans="1:3" x14ac:dyDescent="0.25">
      <c r="A2178" s="16">
        <v>3676</v>
      </c>
      <c r="B2178">
        <v>5287</v>
      </c>
      <c r="C2178">
        <v>1</v>
      </c>
    </row>
    <row r="2179" spans="1:3" x14ac:dyDescent="0.25">
      <c r="A2179" s="16">
        <v>3677</v>
      </c>
      <c r="B2179">
        <v>25051</v>
      </c>
      <c r="C2179">
        <v>1</v>
      </c>
    </row>
    <row r="2180" spans="1:3" x14ac:dyDescent="0.25">
      <c r="A2180" s="16">
        <v>3678</v>
      </c>
      <c r="B2180">
        <v>23028</v>
      </c>
      <c r="C2180">
        <v>1</v>
      </c>
    </row>
    <row r="2181" spans="1:3" x14ac:dyDescent="0.25">
      <c r="A2181" s="16">
        <v>3679</v>
      </c>
      <c r="B2181">
        <v>13415</v>
      </c>
      <c r="C2181">
        <v>1</v>
      </c>
    </row>
    <row r="2182" spans="1:3" x14ac:dyDescent="0.25">
      <c r="A2182" s="16">
        <v>3680</v>
      </c>
      <c r="B2182">
        <v>17091</v>
      </c>
      <c r="C2182">
        <v>1</v>
      </c>
    </row>
    <row r="2183" spans="1:3" x14ac:dyDescent="0.25">
      <c r="A2183" s="16">
        <v>3681</v>
      </c>
      <c r="B2183">
        <v>5240</v>
      </c>
      <c r="C2183">
        <v>1</v>
      </c>
    </row>
    <row r="2184" spans="1:3" x14ac:dyDescent="0.25">
      <c r="A2184" s="16">
        <v>3682</v>
      </c>
      <c r="B2184">
        <v>11384</v>
      </c>
      <c r="C2184">
        <v>1</v>
      </c>
    </row>
    <row r="2185" spans="1:3" x14ac:dyDescent="0.25">
      <c r="A2185" s="16">
        <v>3683</v>
      </c>
      <c r="B2185">
        <v>34221</v>
      </c>
      <c r="C2185">
        <v>1</v>
      </c>
    </row>
    <row r="2186" spans="1:3" x14ac:dyDescent="0.25">
      <c r="A2186" s="16">
        <v>3684</v>
      </c>
      <c r="B2186">
        <v>2319</v>
      </c>
      <c r="C2186">
        <v>1</v>
      </c>
    </row>
    <row r="2187" spans="1:3" x14ac:dyDescent="0.25">
      <c r="A2187" s="16">
        <v>3685</v>
      </c>
      <c r="B2187">
        <v>24445</v>
      </c>
      <c r="C2187">
        <v>1</v>
      </c>
    </row>
    <row r="2188" spans="1:3" x14ac:dyDescent="0.25">
      <c r="A2188" s="16">
        <v>3686</v>
      </c>
      <c r="B2188">
        <v>22900</v>
      </c>
      <c r="C2188">
        <v>1</v>
      </c>
    </row>
    <row r="2189" spans="1:3" x14ac:dyDescent="0.25">
      <c r="A2189" s="16">
        <v>3687</v>
      </c>
      <c r="B2189">
        <v>6841</v>
      </c>
      <c r="C2189">
        <v>1</v>
      </c>
    </row>
    <row r="2190" spans="1:3" x14ac:dyDescent="0.25">
      <c r="A2190" s="16">
        <v>3688</v>
      </c>
      <c r="B2190">
        <v>4135</v>
      </c>
      <c r="C2190">
        <v>1</v>
      </c>
    </row>
    <row r="2191" spans="1:3" x14ac:dyDescent="0.25">
      <c r="A2191" s="16">
        <v>3689</v>
      </c>
      <c r="B2191">
        <v>9922</v>
      </c>
      <c r="C2191">
        <v>1</v>
      </c>
    </row>
    <row r="2192" spans="1:3" x14ac:dyDescent="0.25">
      <c r="A2192" s="16">
        <v>3690</v>
      </c>
      <c r="B2192">
        <v>7081</v>
      </c>
      <c r="C2192">
        <v>1</v>
      </c>
    </row>
    <row r="2193" spans="1:3" x14ac:dyDescent="0.25">
      <c r="A2193" s="16">
        <v>3691</v>
      </c>
      <c r="B2193">
        <v>43</v>
      </c>
      <c r="C2193">
        <v>1</v>
      </c>
    </row>
    <row r="2194" spans="1:3" x14ac:dyDescent="0.25">
      <c r="A2194" s="16">
        <v>3692</v>
      </c>
      <c r="B2194">
        <v>16512</v>
      </c>
      <c r="C2194">
        <v>1</v>
      </c>
    </row>
    <row r="2195" spans="1:3" x14ac:dyDescent="0.25">
      <c r="A2195" s="16">
        <v>3693</v>
      </c>
      <c r="B2195">
        <v>18944</v>
      </c>
      <c r="C2195">
        <v>1</v>
      </c>
    </row>
    <row r="2196" spans="1:3" x14ac:dyDescent="0.25">
      <c r="A2196" s="16">
        <v>3694</v>
      </c>
      <c r="B2196">
        <v>1336</v>
      </c>
      <c r="C2196">
        <v>1</v>
      </c>
    </row>
    <row r="2197" spans="1:3" x14ac:dyDescent="0.25">
      <c r="A2197" s="16">
        <v>3695</v>
      </c>
      <c r="B2197">
        <v>33619</v>
      </c>
      <c r="C2197">
        <v>1</v>
      </c>
    </row>
    <row r="2198" spans="1:3" x14ac:dyDescent="0.25">
      <c r="A2198" s="16">
        <v>3696</v>
      </c>
      <c r="B2198">
        <v>8635</v>
      </c>
      <c r="C2198">
        <v>1</v>
      </c>
    </row>
    <row r="2199" spans="1:3" x14ac:dyDescent="0.25">
      <c r="A2199" s="16">
        <v>3697</v>
      </c>
      <c r="B2199">
        <v>15439</v>
      </c>
      <c r="C2199">
        <v>1</v>
      </c>
    </row>
    <row r="2200" spans="1:3" x14ac:dyDescent="0.25">
      <c r="A2200" s="16">
        <v>3698</v>
      </c>
      <c r="B2200">
        <v>1082</v>
      </c>
      <c r="C2200">
        <v>1</v>
      </c>
    </row>
    <row r="2201" spans="1:3" x14ac:dyDescent="0.25">
      <c r="A2201" s="16">
        <v>3699</v>
      </c>
      <c r="B2201">
        <v>157890</v>
      </c>
      <c r="C2201">
        <v>1</v>
      </c>
    </row>
    <row r="2202" spans="1:3" x14ac:dyDescent="0.25">
      <c r="A2202" s="16">
        <v>3700</v>
      </c>
      <c r="B2202">
        <v>137</v>
      </c>
      <c r="C2202">
        <v>1</v>
      </c>
    </row>
    <row r="2203" spans="1:3" x14ac:dyDescent="0.25">
      <c r="A2203" s="16">
        <v>3701</v>
      </c>
      <c r="B2203">
        <v>137</v>
      </c>
      <c r="C2203">
        <v>1</v>
      </c>
    </row>
    <row r="2204" spans="1:3" x14ac:dyDescent="0.25">
      <c r="A2204" s="16">
        <v>3702</v>
      </c>
      <c r="B2204">
        <v>137</v>
      </c>
      <c r="C2204">
        <v>1</v>
      </c>
    </row>
    <row r="2205" spans="1:3" x14ac:dyDescent="0.25">
      <c r="A2205" s="16">
        <v>3703</v>
      </c>
      <c r="B2205">
        <v>137</v>
      </c>
      <c r="C2205">
        <v>1</v>
      </c>
    </row>
    <row r="2206" spans="1:3" x14ac:dyDescent="0.25">
      <c r="A2206" s="16">
        <v>3704</v>
      </c>
      <c r="B2206">
        <v>137</v>
      </c>
      <c r="C2206">
        <v>1</v>
      </c>
    </row>
    <row r="2207" spans="1:3" x14ac:dyDescent="0.25">
      <c r="A2207" s="16">
        <v>3705</v>
      </c>
      <c r="B2207">
        <v>137</v>
      </c>
      <c r="C2207">
        <v>1</v>
      </c>
    </row>
    <row r="2208" spans="1:3" x14ac:dyDescent="0.25">
      <c r="A2208" s="16">
        <v>3706</v>
      </c>
      <c r="B2208">
        <v>137</v>
      </c>
      <c r="C2208">
        <v>1</v>
      </c>
    </row>
    <row r="2209" spans="1:3" x14ac:dyDescent="0.25">
      <c r="A2209" s="16">
        <v>3707</v>
      </c>
      <c r="B2209">
        <v>137</v>
      </c>
      <c r="C2209">
        <v>1</v>
      </c>
    </row>
    <row r="2210" spans="1:3" x14ac:dyDescent="0.25">
      <c r="A2210" s="16">
        <v>3708</v>
      </c>
      <c r="B2210">
        <v>137</v>
      </c>
      <c r="C2210">
        <v>1</v>
      </c>
    </row>
    <row r="2211" spans="1:3" x14ac:dyDescent="0.25">
      <c r="A2211" s="16">
        <v>3709</v>
      </c>
      <c r="B2211">
        <v>130</v>
      </c>
      <c r="C2211">
        <v>1</v>
      </c>
    </row>
    <row r="2212" spans="1:3" x14ac:dyDescent="0.25">
      <c r="A2212" s="16">
        <v>3710</v>
      </c>
      <c r="B2212">
        <v>82</v>
      </c>
      <c r="C2212">
        <v>1</v>
      </c>
    </row>
    <row r="2213" spans="1:3" x14ac:dyDescent="0.25">
      <c r="A2213" s="16">
        <v>3711</v>
      </c>
      <c r="B2213">
        <v>88</v>
      </c>
      <c r="C2213">
        <v>1</v>
      </c>
    </row>
    <row r="2214" spans="1:3" x14ac:dyDescent="0.25">
      <c r="A2214" s="16">
        <v>3712</v>
      </c>
      <c r="B2214">
        <v>805</v>
      </c>
      <c r="C2214">
        <v>1</v>
      </c>
    </row>
    <row r="2215" spans="1:3" x14ac:dyDescent="0.25">
      <c r="A2215" s="16">
        <v>3713</v>
      </c>
      <c r="B2215">
        <v>66</v>
      </c>
      <c r="C2215">
        <v>1</v>
      </c>
    </row>
    <row r="2216" spans="1:3" x14ac:dyDescent="0.25">
      <c r="A2216" s="16">
        <v>3714</v>
      </c>
      <c r="B2216">
        <v>66</v>
      </c>
      <c r="C2216">
        <v>1</v>
      </c>
    </row>
    <row r="2217" spans="1:3" x14ac:dyDescent="0.25">
      <c r="A2217" s="16">
        <v>3715</v>
      </c>
      <c r="B2217">
        <v>75</v>
      </c>
      <c r="C2217">
        <v>1</v>
      </c>
    </row>
    <row r="2218" spans="1:3" x14ac:dyDescent="0.25">
      <c r="A2218" s="16">
        <v>3716</v>
      </c>
      <c r="B2218">
        <v>40</v>
      </c>
      <c r="C2218">
        <v>1</v>
      </c>
    </row>
    <row r="2219" spans="1:3" x14ac:dyDescent="0.25">
      <c r="A2219" s="16">
        <v>3717</v>
      </c>
      <c r="B2219">
        <v>56</v>
      </c>
      <c r="C2219">
        <v>1</v>
      </c>
    </row>
    <row r="2220" spans="1:3" x14ac:dyDescent="0.25">
      <c r="A2220" s="16">
        <v>3718</v>
      </c>
      <c r="B2220">
        <v>68</v>
      </c>
      <c r="C2220">
        <v>1</v>
      </c>
    </row>
    <row r="2221" spans="1:3" x14ac:dyDescent="0.25">
      <c r="A2221" s="16">
        <v>3719</v>
      </c>
      <c r="B2221">
        <v>42</v>
      </c>
      <c r="C2221">
        <v>1</v>
      </c>
    </row>
    <row r="2222" spans="1:3" x14ac:dyDescent="0.25">
      <c r="A2222" s="16">
        <v>3720</v>
      </c>
      <c r="B2222">
        <v>79</v>
      </c>
      <c r="C2222">
        <v>1</v>
      </c>
    </row>
    <row r="2223" spans="1:3" x14ac:dyDescent="0.25">
      <c r="A2223" s="16">
        <v>3721</v>
      </c>
      <c r="B2223">
        <v>218</v>
      </c>
      <c r="C2223">
        <v>1</v>
      </c>
    </row>
    <row r="2224" spans="1:3" x14ac:dyDescent="0.25">
      <c r="A2224" s="16">
        <v>3722</v>
      </c>
      <c r="B2224">
        <v>77</v>
      </c>
      <c r="C2224">
        <v>1</v>
      </c>
    </row>
    <row r="2225" spans="1:3" x14ac:dyDescent="0.25">
      <c r="A2225" s="16">
        <v>3723</v>
      </c>
      <c r="B2225">
        <v>80</v>
      </c>
      <c r="C2225">
        <v>1</v>
      </c>
    </row>
    <row r="2226" spans="1:3" x14ac:dyDescent="0.25">
      <c r="A2226" s="16">
        <v>3724</v>
      </c>
      <c r="B2226">
        <v>87</v>
      </c>
      <c r="C2226">
        <v>1</v>
      </c>
    </row>
    <row r="2227" spans="1:3" x14ac:dyDescent="0.25">
      <c r="A2227" s="16">
        <v>3725</v>
      </c>
      <c r="B2227">
        <v>79</v>
      </c>
      <c r="C2227">
        <v>1</v>
      </c>
    </row>
    <row r="2228" spans="1:3" x14ac:dyDescent="0.25">
      <c r="A2228" s="16">
        <v>3726</v>
      </c>
      <c r="B2228">
        <v>77</v>
      </c>
      <c r="C2228">
        <v>1</v>
      </c>
    </row>
    <row r="2229" spans="1:3" x14ac:dyDescent="0.25">
      <c r="A2229" s="16">
        <v>3727</v>
      </c>
      <c r="B2229">
        <v>181</v>
      </c>
      <c r="C2229">
        <v>1</v>
      </c>
    </row>
    <row r="2230" spans="1:3" x14ac:dyDescent="0.25">
      <c r="A2230" s="16">
        <v>3728</v>
      </c>
      <c r="B2230">
        <v>81</v>
      </c>
      <c r="C2230">
        <v>1</v>
      </c>
    </row>
    <row r="2231" spans="1:3" x14ac:dyDescent="0.25">
      <c r="A2231" s="16">
        <v>3729</v>
      </c>
      <c r="B2231">
        <v>277</v>
      </c>
      <c r="C2231">
        <v>1</v>
      </c>
    </row>
    <row r="2232" spans="1:3" x14ac:dyDescent="0.25">
      <c r="A2232" s="16">
        <v>3730</v>
      </c>
      <c r="B2232">
        <v>82</v>
      </c>
      <c r="C2232">
        <v>1</v>
      </c>
    </row>
    <row r="2233" spans="1:3" x14ac:dyDescent="0.25">
      <c r="A2233" s="16">
        <v>3731</v>
      </c>
      <c r="B2233">
        <v>71</v>
      </c>
      <c r="C2233">
        <v>1</v>
      </c>
    </row>
    <row r="2234" spans="1:3" x14ac:dyDescent="0.25">
      <c r="A2234" s="16">
        <v>3732</v>
      </c>
      <c r="B2234">
        <v>355</v>
      </c>
      <c r="C2234">
        <v>1</v>
      </c>
    </row>
    <row r="2235" spans="1:3" x14ac:dyDescent="0.25">
      <c r="A2235" s="16">
        <v>3733</v>
      </c>
      <c r="B2235">
        <v>1002</v>
      </c>
      <c r="C2235">
        <v>1</v>
      </c>
    </row>
    <row r="2236" spans="1:3" x14ac:dyDescent="0.25">
      <c r="A2236" s="16">
        <v>3734</v>
      </c>
      <c r="B2236">
        <v>1660</v>
      </c>
      <c r="C2236">
        <v>1</v>
      </c>
    </row>
    <row r="2237" spans="1:3" x14ac:dyDescent="0.25">
      <c r="A2237" s="16">
        <v>3735</v>
      </c>
      <c r="B2237">
        <v>995</v>
      </c>
      <c r="C2237">
        <v>1</v>
      </c>
    </row>
    <row r="2238" spans="1:3" x14ac:dyDescent="0.25">
      <c r="A2238" s="16">
        <v>3736</v>
      </c>
      <c r="B2238">
        <v>1651</v>
      </c>
      <c r="C2238">
        <v>1</v>
      </c>
    </row>
    <row r="2239" spans="1:3" x14ac:dyDescent="0.25">
      <c r="A2239" s="16">
        <v>3737</v>
      </c>
      <c r="B2239">
        <v>314</v>
      </c>
      <c r="C2239">
        <v>1</v>
      </c>
    </row>
    <row r="2240" spans="1:3" x14ac:dyDescent="0.25">
      <c r="A2240" s="16">
        <v>3738</v>
      </c>
      <c r="B2240">
        <v>379</v>
      </c>
      <c r="C2240">
        <v>1</v>
      </c>
    </row>
    <row r="2241" spans="1:3" x14ac:dyDescent="0.25">
      <c r="A2241" s="16">
        <v>3739</v>
      </c>
      <c r="B2241">
        <v>16694</v>
      </c>
      <c r="C2241">
        <v>1</v>
      </c>
    </row>
    <row r="2242" spans="1:3" x14ac:dyDescent="0.25">
      <c r="A2242" s="16">
        <v>3740</v>
      </c>
      <c r="B2242">
        <v>18819</v>
      </c>
      <c r="C2242">
        <v>1</v>
      </c>
    </row>
    <row r="2243" spans="1:3" x14ac:dyDescent="0.25">
      <c r="A2243" s="16">
        <v>3741</v>
      </c>
      <c r="B2243">
        <v>3353</v>
      </c>
      <c r="C2243">
        <v>1</v>
      </c>
    </row>
    <row r="2244" spans="1:3" x14ac:dyDescent="0.25">
      <c r="A2244" s="16">
        <v>3742</v>
      </c>
      <c r="B2244">
        <v>1475</v>
      </c>
      <c r="C2244">
        <v>1</v>
      </c>
    </row>
    <row r="2245" spans="1:3" x14ac:dyDescent="0.25">
      <c r="A2245" s="16">
        <v>3743</v>
      </c>
      <c r="B2245">
        <v>865</v>
      </c>
      <c r="C2245">
        <v>1</v>
      </c>
    </row>
    <row r="2246" spans="1:3" x14ac:dyDescent="0.25">
      <c r="A2246" s="16">
        <v>3744</v>
      </c>
      <c r="B2246">
        <v>3729</v>
      </c>
      <c r="C2246">
        <v>1</v>
      </c>
    </row>
    <row r="2247" spans="1:3" x14ac:dyDescent="0.25">
      <c r="A2247" s="16">
        <v>3746</v>
      </c>
      <c r="B2247">
        <v>68147</v>
      </c>
      <c r="C2247">
        <v>1</v>
      </c>
    </row>
    <row r="2248" spans="1:3" x14ac:dyDescent="0.25">
      <c r="A2248" s="16">
        <v>3747</v>
      </c>
      <c r="B2248">
        <v>34067</v>
      </c>
      <c r="C2248">
        <v>1</v>
      </c>
    </row>
    <row r="2249" spans="1:3" x14ac:dyDescent="0.25">
      <c r="A2249" s="16">
        <v>3748</v>
      </c>
      <c r="B2249">
        <v>8515</v>
      </c>
      <c r="C2249">
        <v>1</v>
      </c>
    </row>
    <row r="2250" spans="1:3" x14ac:dyDescent="0.25">
      <c r="A2250" s="16">
        <v>3749</v>
      </c>
      <c r="B2250">
        <v>39392</v>
      </c>
      <c r="C2250">
        <v>1</v>
      </c>
    </row>
    <row r="2251" spans="1:3" x14ac:dyDescent="0.25">
      <c r="A2251" s="16">
        <v>3750</v>
      </c>
      <c r="B2251">
        <v>2590</v>
      </c>
      <c r="C2251">
        <v>1</v>
      </c>
    </row>
    <row r="2252" spans="1:3" x14ac:dyDescent="0.25">
      <c r="A2252" s="16">
        <v>3755</v>
      </c>
      <c r="B2252">
        <v>289558</v>
      </c>
      <c r="C2252">
        <v>1</v>
      </c>
    </row>
    <row r="2253" spans="1:3" x14ac:dyDescent="0.25">
      <c r="A2253" s="16">
        <v>3756</v>
      </c>
      <c r="B2253">
        <v>3</v>
      </c>
      <c r="C2253">
        <v>1</v>
      </c>
    </row>
    <row r="2254" spans="1:3" x14ac:dyDescent="0.25">
      <c r="A2254" s="16">
        <v>3757</v>
      </c>
      <c r="B2254">
        <v>5</v>
      </c>
      <c r="C2254">
        <v>1</v>
      </c>
    </row>
    <row r="2255" spans="1:3" x14ac:dyDescent="0.25">
      <c r="A2255" s="16">
        <v>3758</v>
      </c>
      <c r="B2255">
        <v>10</v>
      </c>
      <c r="C2255">
        <v>1</v>
      </c>
    </row>
    <row r="2256" spans="1:3" x14ac:dyDescent="0.25">
      <c r="A2256" s="16">
        <v>3759</v>
      </c>
      <c r="B2256">
        <v>5</v>
      </c>
      <c r="C2256">
        <v>1</v>
      </c>
    </row>
    <row r="2257" spans="1:3" x14ac:dyDescent="0.25">
      <c r="A2257" s="16">
        <v>3760</v>
      </c>
      <c r="B2257">
        <v>8</v>
      </c>
      <c r="C2257">
        <v>1</v>
      </c>
    </row>
    <row r="2258" spans="1:3" x14ac:dyDescent="0.25">
      <c r="A2258" s="16">
        <v>3761</v>
      </c>
      <c r="B2258">
        <v>5</v>
      </c>
      <c r="C2258">
        <v>1</v>
      </c>
    </row>
    <row r="2259" spans="1:3" x14ac:dyDescent="0.25">
      <c r="A2259" s="16">
        <v>3762</v>
      </c>
      <c r="B2259">
        <v>1</v>
      </c>
      <c r="C2259">
        <v>1</v>
      </c>
    </row>
    <row r="2260" spans="1:3" x14ac:dyDescent="0.25">
      <c r="A2260" s="16">
        <v>3763</v>
      </c>
      <c r="B2260">
        <v>8</v>
      </c>
      <c r="C2260">
        <v>1</v>
      </c>
    </row>
    <row r="2261" spans="1:3" x14ac:dyDescent="0.25">
      <c r="A2261" s="16">
        <v>3764</v>
      </c>
      <c r="B2261">
        <v>7</v>
      </c>
      <c r="C2261">
        <v>1</v>
      </c>
    </row>
    <row r="2262" spans="1:3" x14ac:dyDescent="0.25">
      <c r="A2262" s="16">
        <v>3765</v>
      </c>
      <c r="B2262">
        <v>6</v>
      </c>
      <c r="C2262">
        <v>1</v>
      </c>
    </row>
    <row r="2263" spans="1:3" x14ac:dyDescent="0.25">
      <c r="A2263" s="16">
        <v>3766</v>
      </c>
      <c r="B2263">
        <v>12</v>
      </c>
      <c r="C2263">
        <v>1</v>
      </c>
    </row>
    <row r="2264" spans="1:3" x14ac:dyDescent="0.25">
      <c r="A2264" s="16">
        <v>3767</v>
      </c>
      <c r="B2264">
        <v>8</v>
      </c>
      <c r="C2264">
        <v>1</v>
      </c>
    </row>
    <row r="2265" spans="1:3" x14ac:dyDescent="0.25">
      <c r="A2265" s="16">
        <v>3768</v>
      </c>
      <c r="B2265">
        <v>5</v>
      </c>
      <c r="C2265">
        <v>1</v>
      </c>
    </row>
    <row r="2266" spans="1:3" x14ac:dyDescent="0.25">
      <c r="A2266" s="16">
        <v>3769</v>
      </c>
      <c r="B2266">
        <v>11</v>
      </c>
      <c r="C2266">
        <v>1</v>
      </c>
    </row>
    <row r="2267" spans="1:3" x14ac:dyDescent="0.25">
      <c r="A2267" s="16">
        <v>3770</v>
      </c>
      <c r="B2267">
        <v>9</v>
      </c>
      <c r="C2267">
        <v>1</v>
      </c>
    </row>
    <row r="2268" spans="1:3" x14ac:dyDescent="0.25">
      <c r="A2268" s="16">
        <v>3771</v>
      </c>
      <c r="B2268">
        <v>7</v>
      </c>
      <c r="C2268">
        <v>1</v>
      </c>
    </row>
    <row r="2269" spans="1:3" x14ac:dyDescent="0.25">
      <c r="A2269" s="16">
        <v>3772</v>
      </c>
      <c r="B2269">
        <v>8</v>
      </c>
      <c r="C2269">
        <v>1</v>
      </c>
    </row>
    <row r="2270" spans="1:3" x14ac:dyDescent="0.25">
      <c r="A2270" s="16">
        <v>3773</v>
      </c>
      <c r="B2270">
        <v>8</v>
      </c>
      <c r="C2270">
        <v>1</v>
      </c>
    </row>
    <row r="2271" spans="1:3" x14ac:dyDescent="0.25">
      <c r="A2271" s="16">
        <v>3774</v>
      </c>
      <c r="B2271">
        <v>6</v>
      </c>
      <c r="C2271">
        <v>1</v>
      </c>
    </row>
    <row r="2272" spans="1:3" x14ac:dyDescent="0.25">
      <c r="A2272" s="16">
        <v>3775</v>
      </c>
      <c r="B2272">
        <v>7</v>
      </c>
      <c r="C2272">
        <v>1</v>
      </c>
    </row>
    <row r="2273" spans="1:3" x14ac:dyDescent="0.25">
      <c r="A2273" s="16">
        <v>3776</v>
      </c>
      <c r="B2273">
        <v>7</v>
      </c>
      <c r="C2273">
        <v>1</v>
      </c>
    </row>
    <row r="2274" spans="1:3" x14ac:dyDescent="0.25">
      <c r="A2274" s="16">
        <v>3777</v>
      </c>
      <c r="B2274">
        <v>8</v>
      </c>
      <c r="C2274">
        <v>1</v>
      </c>
    </row>
    <row r="2275" spans="1:3" x14ac:dyDescent="0.25">
      <c r="A2275" s="16">
        <v>3778</v>
      </c>
      <c r="B2275">
        <v>11</v>
      </c>
      <c r="C2275">
        <v>1</v>
      </c>
    </row>
    <row r="2276" spans="1:3" x14ac:dyDescent="0.25">
      <c r="A2276" s="16">
        <v>3779</v>
      </c>
      <c r="B2276">
        <v>6</v>
      </c>
      <c r="C2276">
        <v>1</v>
      </c>
    </row>
    <row r="2277" spans="1:3" x14ac:dyDescent="0.25">
      <c r="A2277" s="16">
        <v>3780</v>
      </c>
      <c r="B2277">
        <v>8</v>
      </c>
      <c r="C2277">
        <v>1</v>
      </c>
    </row>
    <row r="2278" spans="1:3" x14ac:dyDescent="0.25">
      <c r="A2278" s="16">
        <v>3781</v>
      </c>
      <c r="B2278">
        <v>8</v>
      </c>
      <c r="C2278">
        <v>1</v>
      </c>
    </row>
    <row r="2279" spans="1:3" x14ac:dyDescent="0.25">
      <c r="A2279" s="16">
        <v>3782</v>
      </c>
      <c r="B2279">
        <v>8</v>
      </c>
      <c r="C2279">
        <v>1</v>
      </c>
    </row>
    <row r="2280" spans="1:3" x14ac:dyDescent="0.25">
      <c r="A2280" s="16">
        <v>3783</v>
      </c>
      <c r="B2280">
        <v>4</v>
      </c>
      <c r="C2280">
        <v>1</v>
      </c>
    </row>
    <row r="2281" spans="1:3" x14ac:dyDescent="0.25">
      <c r="A2281" s="16">
        <v>3784</v>
      </c>
      <c r="B2281">
        <v>12</v>
      </c>
      <c r="C2281">
        <v>1</v>
      </c>
    </row>
    <row r="2282" spans="1:3" x14ac:dyDescent="0.25">
      <c r="A2282" s="16">
        <v>3785</v>
      </c>
      <c r="B2282">
        <v>7</v>
      </c>
      <c r="C2282">
        <v>1</v>
      </c>
    </row>
    <row r="2283" spans="1:3" x14ac:dyDescent="0.25">
      <c r="A2283" s="16">
        <v>3786</v>
      </c>
      <c r="B2283">
        <v>5</v>
      </c>
      <c r="C2283">
        <v>1</v>
      </c>
    </row>
    <row r="2284" spans="1:3" x14ac:dyDescent="0.25">
      <c r="A2284" s="16">
        <v>3787</v>
      </c>
      <c r="B2284">
        <v>7</v>
      </c>
      <c r="C2284">
        <v>1</v>
      </c>
    </row>
    <row r="2285" spans="1:3" x14ac:dyDescent="0.25">
      <c r="A2285" s="16">
        <v>3788</v>
      </c>
      <c r="B2285">
        <v>11</v>
      </c>
      <c r="C2285">
        <v>1</v>
      </c>
    </row>
    <row r="2286" spans="1:3" x14ac:dyDescent="0.25">
      <c r="A2286" s="16">
        <v>3789</v>
      </c>
      <c r="B2286">
        <v>14</v>
      </c>
      <c r="C2286">
        <v>1</v>
      </c>
    </row>
    <row r="2287" spans="1:3" x14ac:dyDescent="0.25">
      <c r="A2287" s="16">
        <v>3790</v>
      </c>
      <c r="B2287">
        <v>12</v>
      </c>
      <c r="C2287">
        <v>1</v>
      </c>
    </row>
    <row r="2288" spans="1:3" x14ac:dyDescent="0.25">
      <c r="A2288" s="16">
        <v>3791</v>
      </c>
      <c r="B2288">
        <v>15</v>
      </c>
      <c r="C2288">
        <v>1</v>
      </c>
    </row>
    <row r="2289" spans="1:3" x14ac:dyDescent="0.25">
      <c r="A2289" s="16">
        <v>3792</v>
      </c>
      <c r="B2289">
        <v>7</v>
      </c>
      <c r="C2289">
        <v>1</v>
      </c>
    </row>
    <row r="2290" spans="1:3" x14ac:dyDescent="0.25">
      <c r="A2290" s="16">
        <v>3793</v>
      </c>
      <c r="B2290">
        <v>3</v>
      </c>
      <c r="C2290">
        <v>1</v>
      </c>
    </row>
    <row r="2291" spans="1:3" x14ac:dyDescent="0.25">
      <c r="A2291" s="16">
        <v>3794</v>
      </c>
      <c r="B2291">
        <v>7</v>
      </c>
      <c r="C2291">
        <v>1</v>
      </c>
    </row>
    <row r="2292" spans="1:3" x14ac:dyDescent="0.25">
      <c r="A2292" s="16">
        <v>3795</v>
      </c>
      <c r="B2292">
        <v>5</v>
      </c>
      <c r="C2292">
        <v>1</v>
      </c>
    </row>
    <row r="2293" spans="1:3" x14ac:dyDescent="0.25">
      <c r="A2293" s="16">
        <v>3796</v>
      </c>
      <c r="B2293">
        <v>7</v>
      </c>
      <c r="C2293">
        <v>1</v>
      </c>
    </row>
    <row r="2294" spans="1:3" x14ac:dyDescent="0.25">
      <c r="A2294" s="16">
        <v>3797</v>
      </c>
      <c r="B2294">
        <v>15</v>
      </c>
      <c r="C2294">
        <v>1</v>
      </c>
    </row>
    <row r="2295" spans="1:3" x14ac:dyDescent="0.25">
      <c r="A2295" s="16">
        <v>3798</v>
      </c>
      <c r="B2295">
        <v>9</v>
      </c>
      <c r="C2295">
        <v>1</v>
      </c>
    </row>
    <row r="2296" spans="1:3" x14ac:dyDescent="0.25">
      <c r="A2296" s="16">
        <v>3799</v>
      </c>
      <c r="B2296">
        <v>12</v>
      </c>
      <c r="C2296">
        <v>1</v>
      </c>
    </row>
    <row r="2297" spans="1:3" x14ac:dyDescent="0.25">
      <c r="A2297" s="16">
        <v>3800</v>
      </c>
      <c r="B2297">
        <v>12</v>
      </c>
      <c r="C2297">
        <v>1</v>
      </c>
    </row>
    <row r="2298" spans="1:3" x14ac:dyDescent="0.25">
      <c r="A2298" s="16">
        <v>3816</v>
      </c>
      <c r="B2298">
        <v>114335</v>
      </c>
      <c r="C2298">
        <v>1</v>
      </c>
    </row>
    <row r="2299" spans="1:3" x14ac:dyDescent="0.25">
      <c r="A2299" s="16">
        <v>3817</v>
      </c>
      <c r="B2299">
        <v>1539</v>
      </c>
      <c r="C2299">
        <v>1</v>
      </c>
    </row>
    <row r="2300" spans="1:3" x14ac:dyDescent="0.25">
      <c r="A2300" s="16">
        <v>3830</v>
      </c>
      <c r="B2300">
        <v>803</v>
      </c>
      <c r="C2300">
        <v>1</v>
      </c>
    </row>
    <row r="2301" spans="1:3" x14ac:dyDescent="0.25">
      <c r="A2301" s="16">
        <v>3831</v>
      </c>
      <c r="B2301">
        <v>401967</v>
      </c>
      <c r="C2301">
        <v>1</v>
      </c>
    </row>
    <row r="2302" spans="1:3" x14ac:dyDescent="0.25">
      <c r="A2302" s="16">
        <v>3832</v>
      </c>
      <c r="B2302">
        <v>8839</v>
      </c>
      <c r="C2302">
        <v>1</v>
      </c>
    </row>
    <row r="2303" spans="1:3" x14ac:dyDescent="0.25">
      <c r="A2303" s="16">
        <v>3834</v>
      </c>
      <c r="B2303">
        <v>5151</v>
      </c>
      <c r="C2303">
        <v>1</v>
      </c>
    </row>
    <row r="2304" spans="1:3" x14ac:dyDescent="0.25">
      <c r="A2304" s="16">
        <v>3836</v>
      </c>
      <c r="B2304">
        <v>10780</v>
      </c>
      <c r="C2304">
        <v>1</v>
      </c>
    </row>
    <row r="2305" spans="1:3" x14ac:dyDescent="0.25">
      <c r="A2305" s="16">
        <v>3837</v>
      </c>
      <c r="B2305">
        <v>38987</v>
      </c>
      <c r="C2305">
        <v>1</v>
      </c>
    </row>
    <row r="2306" spans="1:3" x14ac:dyDescent="0.25">
      <c r="A2306" s="16">
        <v>3839</v>
      </c>
      <c r="B2306">
        <v>125467</v>
      </c>
      <c r="C2306">
        <v>1</v>
      </c>
    </row>
    <row r="2307" spans="1:3" x14ac:dyDescent="0.25">
      <c r="A2307" s="16">
        <v>3842</v>
      </c>
      <c r="B2307">
        <v>12131</v>
      </c>
      <c r="C2307">
        <v>1</v>
      </c>
    </row>
    <row r="2308" spans="1:3" x14ac:dyDescent="0.25">
      <c r="A2308" s="16">
        <v>3844</v>
      </c>
      <c r="B2308">
        <v>9721</v>
      </c>
      <c r="C2308">
        <v>1</v>
      </c>
    </row>
    <row r="2309" spans="1:3" x14ac:dyDescent="0.25">
      <c r="A2309" s="16">
        <v>3845</v>
      </c>
      <c r="B2309">
        <v>64111</v>
      </c>
      <c r="C2309">
        <v>1</v>
      </c>
    </row>
    <row r="2310" spans="1:3" x14ac:dyDescent="0.25">
      <c r="A2310" s="16">
        <v>3846</v>
      </c>
      <c r="B2310">
        <v>77081</v>
      </c>
      <c r="C2310">
        <v>1</v>
      </c>
    </row>
    <row r="2311" spans="1:3" x14ac:dyDescent="0.25">
      <c r="A2311" s="16">
        <v>3847</v>
      </c>
      <c r="B2311">
        <v>63476</v>
      </c>
      <c r="C2311">
        <v>1</v>
      </c>
    </row>
    <row r="2312" spans="1:3" x14ac:dyDescent="0.25">
      <c r="A2312" s="16">
        <v>3848</v>
      </c>
      <c r="B2312">
        <v>24259</v>
      </c>
      <c r="C2312">
        <v>1</v>
      </c>
    </row>
    <row r="2313" spans="1:3" x14ac:dyDescent="0.25">
      <c r="A2313" s="16">
        <v>3849</v>
      </c>
      <c r="B2313">
        <v>23399</v>
      </c>
      <c r="C2313">
        <v>1</v>
      </c>
    </row>
    <row r="2314" spans="1:3" x14ac:dyDescent="0.25">
      <c r="A2314" s="16">
        <v>3850</v>
      </c>
      <c r="B2314">
        <v>10288</v>
      </c>
      <c r="C2314">
        <v>1</v>
      </c>
    </row>
    <row r="2315" spans="1:3" x14ac:dyDescent="0.25">
      <c r="A2315" s="16">
        <v>3851</v>
      </c>
      <c r="B2315">
        <v>11724</v>
      </c>
      <c r="C2315">
        <v>1</v>
      </c>
    </row>
    <row r="2316" spans="1:3" x14ac:dyDescent="0.25">
      <c r="A2316" s="16">
        <v>3852</v>
      </c>
      <c r="B2316">
        <v>9335</v>
      </c>
      <c r="C2316">
        <v>1</v>
      </c>
    </row>
    <row r="2317" spans="1:3" x14ac:dyDescent="0.25">
      <c r="A2317" s="16">
        <v>3853</v>
      </c>
      <c r="B2317">
        <v>51798</v>
      </c>
      <c r="C2317">
        <v>1</v>
      </c>
    </row>
    <row r="2318" spans="1:3" x14ac:dyDescent="0.25">
      <c r="A2318" s="16">
        <v>3854</v>
      </c>
      <c r="B2318">
        <v>54492</v>
      </c>
      <c r="C2318">
        <v>1</v>
      </c>
    </row>
    <row r="2319" spans="1:3" x14ac:dyDescent="0.25">
      <c r="A2319" s="16">
        <v>3855</v>
      </c>
      <c r="B2319">
        <v>14052</v>
      </c>
      <c r="C2319">
        <v>1</v>
      </c>
    </row>
    <row r="2320" spans="1:3" x14ac:dyDescent="0.25">
      <c r="A2320" s="16">
        <v>3856</v>
      </c>
      <c r="B2320">
        <v>32364</v>
      </c>
      <c r="C2320">
        <v>1</v>
      </c>
    </row>
    <row r="2321" spans="1:3" x14ac:dyDescent="0.25">
      <c r="A2321" s="16">
        <v>3857</v>
      </c>
      <c r="B2321">
        <v>24435</v>
      </c>
      <c r="C2321">
        <v>1</v>
      </c>
    </row>
    <row r="2322" spans="1:3" x14ac:dyDescent="0.25">
      <c r="A2322" s="16">
        <v>3858</v>
      </c>
      <c r="B2322">
        <v>53939</v>
      </c>
      <c r="C2322">
        <v>1</v>
      </c>
    </row>
    <row r="2323" spans="1:3" x14ac:dyDescent="0.25">
      <c r="A2323" s="16">
        <v>3859</v>
      </c>
      <c r="B2323">
        <v>22518</v>
      </c>
      <c r="C2323">
        <v>1</v>
      </c>
    </row>
    <row r="2324" spans="1:3" x14ac:dyDescent="0.25">
      <c r="A2324" s="16">
        <v>3860</v>
      </c>
      <c r="B2324">
        <v>20610</v>
      </c>
      <c r="C2324">
        <v>1</v>
      </c>
    </row>
    <row r="2325" spans="1:3" x14ac:dyDescent="0.25">
      <c r="A2325" s="16">
        <v>3861</v>
      </c>
      <c r="B2325">
        <v>22107</v>
      </c>
      <c r="C2325">
        <v>1</v>
      </c>
    </row>
    <row r="2326" spans="1:3" x14ac:dyDescent="0.25">
      <c r="A2326" s="16">
        <v>3862</v>
      </c>
      <c r="B2326">
        <v>56875</v>
      </c>
      <c r="C2326">
        <v>1</v>
      </c>
    </row>
    <row r="2327" spans="1:3" x14ac:dyDescent="0.25">
      <c r="A2327" s="16">
        <v>3863</v>
      </c>
      <c r="B2327">
        <v>94821</v>
      </c>
      <c r="C2327">
        <v>1</v>
      </c>
    </row>
    <row r="2328" spans="1:3" x14ac:dyDescent="0.25">
      <c r="A2328" s="16">
        <v>3864</v>
      </c>
      <c r="B2328">
        <v>24591</v>
      </c>
      <c r="C2328">
        <v>1</v>
      </c>
    </row>
    <row r="2329" spans="1:3" x14ac:dyDescent="0.25">
      <c r="A2329" s="16">
        <v>3865</v>
      </c>
      <c r="B2329">
        <v>92841</v>
      </c>
      <c r="C2329">
        <v>1</v>
      </c>
    </row>
    <row r="2330" spans="1:3" x14ac:dyDescent="0.25">
      <c r="A2330" s="16">
        <v>3866</v>
      </c>
      <c r="B2330">
        <v>122485</v>
      </c>
      <c r="C2330">
        <v>1</v>
      </c>
    </row>
    <row r="2331" spans="1:3" x14ac:dyDescent="0.25">
      <c r="A2331" s="16">
        <v>3867</v>
      </c>
      <c r="B2331">
        <v>66012</v>
      </c>
      <c r="C2331">
        <v>1</v>
      </c>
    </row>
    <row r="2332" spans="1:3" x14ac:dyDescent="0.25">
      <c r="A2332" s="16">
        <v>3869</v>
      </c>
      <c r="B2332">
        <v>47311</v>
      </c>
      <c r="C2332">
        <v>1</v>
      </c>
    </row>
    <row r="2333" spans="1:3" x14ac:dyDescent="0.25">
      <c r="A2333" s="16">
        <v>3870</v>
      </c>
      <c r="B2333">
        <v>31963</v>
      </c>
      <c r="C2333">
        <v>1</v>
      </c>
    </row>
    <row r="2334" spans="1:3" x14ac:dyDescent="0.25">
      <c r="A2334" s="16">
        <v>3871</v>
      </c>
      <c r="B2334">
        <v>31484</v>
      </c>
      <c r="C2334">
        <v>1</v>
      </c>
    </row>
    <row r="2335" spans="1:3" x14ac:dyDescent="0.25">
      <c r="A2335" s="16">
        <v>3872</v>
      </c>
      <c r="B2335">
        <v>60744</v>
      </c>
      <c r="C2335">
        <v>1</v>
      </c>
    </row>
    <row r="2336" spans="1:3" x14ac:dyDescent="0.25">
      <c r="A2336" s="16">
        <v>3873</v>
      </c>
      <c r="B2336">
        <v>35119</v>
      </c>
      <c r="C2336">
        <v>1</v>
      </c>
    </row>
    <row r="2337" spans="1:3" x14ac:dyDescent="0.25">
      <c r="A2337" s="16">
        <v>3874</v>
      </c>
      <c r="B2337">
        <v>15117</v>
      </c>
      <c r="C2337">
        <v>1</v>
      </c>
    </row>
    <row r="2338" spans="1:3" x14ac:dyDescent="0.25">
      <c r="A2338" s="16">
        <v>3875</v>
      </c>
      <c r="B2338">
        <v>52343</v>
      </c>
      <c r="C2338">
        <v>1</v>
      </c>
    </row>
    <row r="2339" spans="1:3" x14ac:dyDescent="0.25">
      <c r="A2339" s="16">
        <v>3876</v>
      </c>
      <c r="B2339">
        <v>50186</v>
      </c>
      <c r="C2339">
        <v>1</v>
      </c>
    </row>
    <row r="2340" spans="1:3" x14ac:dyDescent="0.25">
      <c r="A2340" s="16">
        <v>3877</v>
      </c>
      <c r="B2340">
        <v>38933</v>
      </c>
      <c r="C2340">
        <v>1</v>
      </c>
    </row>
    <row r="2341" spans="1:3" x14ac:dyDescent="0.25">
      <c r="A2341" s="16">
        <v>3878</v>
      </c>
      <c r="B2341">
        <v>48883</v>
      </c>
      <c r="C2341">
        <v>1</v>
      </c>
    </row>
    <row r="2342" spans="1:3" x14ac:dyDescent="0.25">
      <c r="A2342" s="16">
        <v>3879</v>
      </c>
      <c r="B2342">
        <v>61037</v>
      </c>
      <c r="C2342">
        <v>1</v>
      </c>
    </row>
    <row r="2343" spans="1:3" x14ac:dyDescent="0.25">
      <c r="A2343" s="16">
        <v>3880</v>
      </c>
      <c r="B2343">
        <v>21491</v>
      </c>
      <c r="C2343">
        <v>1</v>
      </c>
    </row>
    <row r="2344" spans="1:3" x14ac:dyDescent="0.25">
      <c r="A2344" s="16">
        <v>3881</v>
      </c>
      <c r="B2344">
        <v>4641</v>
      </c>
      <c r="C2344">
        <v>1</v>
      </c>
    </row>
    <row r="2345" spans="1:3" x14ac:dyDescent="0.25">
      <c r="A2345" s="16">
        <v>3882</v>
      </c>
      <c r="B2345">
        <v>14686</v>
      </c>
      <c r="C2345">
        <v>1</v>
      </c>
    </row>
    <row r="2346" spans="1:3" x14ac:dyDescent="0.25">
      <c r="A2346" s="16">
        <v>3883</v>
      </c>
      <c r="B2346">
        <v>5930</v>
      </c>
      <c r="C2346">
        <v>1</v>
      </c>
    </row>
    <row r="2347" spans="1:3" x14ac:dyDescent="0.25">
      <c r="A2347" s="16">
        <v>3884</v>
      </c>
      <c r="B2347">
        <v>3994</v>
      </c>
      <c r="C2347">
        <v>1</v>
      </c>
    </row>
    <row r="2348" spans="1:3" x14ac:dyDescent="0.25">
      <c r="A2348" s="16">
        <v>3885</v>
      </c>
      <c r="B2348">
        <v>46772</v>
      </c>
      <c r="C2348">
        <v>1</v>
      </c>
    </row>
    <row r="2349" spans="1:3" x14ac:dyDescent="0.25">
      <c r="A2349" s="16">
        <v>3886</v>
      </c>
      <c r="B2349">
        <v>7025</v>
      </c>
      <c r="C2349">
        <v>1</v>
      </c>
    </row>
    <row r="2350" spans="1:3" x14ac:dyDescent="0.25">
      <c r="A2350" s="16">
        <v>3887</v>
      </c>
      <c r="B2350">
        <v>16401</v>
      </c>
      <c r="C2350">
        <v>1</v>
      </c>
    </row>
    <row r="2351" spans="1:3" x14ac:dyDescent="0.25">
      <c r="A2351" s="16">
        <v>3888</v>
      </c>
      <c r="B2351">
        <v>26895</v>
      </c>
      <c r="C2351">
        <v>1</v>
      </c>
    </row>
    <row r="2352" spans="1:3" x14ac:dyDescent="0.25">
      <c r="A2352" s="16">
        <v>3889</v>
      </c>
      <c r="B2352">
        <v>22803</v>
      </c>
      <c r="C2352">
        <v>1</v>
      </c>
    </row>
    <row r="2353" spans="1:3" x14ac:dyDescent="0.25">
      <c r="A2353" s="16">
        <v>3890</v>
      </c>
      <c r="B2353">
        <v>27842</v>
      </c>
      <c r="C2353">
        <v>1</v>
      </c>
    </row>
    <row r="2354" spans="1:3" x14ac:dyDescent="0.25">
      <c r="A2354" s="16">
        <v>3891</v>
      </c>
      <c r="B2354">
        <v>5382</v>
      </c>
      <c r="C2354">
        <v>1</v>
      </c>
    </row>
    <row r="2355" spans="1:3" x14ac:dyDescent="0.25">
      <c r="A2355" s="16">
        <v>3892</v>
      </c>
      <c r="B2355">
        <v>21688</v>
      </c>
      <c r="C2355">
        <v>1</v>
      </c>
    </row>
    <row r="2356" spans="1:3" x14ac:dyDescent="0.25">
      <c r="A2356" s="16">
        <v>3893</v>
      </c>
      <c r="B2356">
        <v>30671</v>
      </c>
      <c r="C2356">
        <v>1</v>
      </c>
    </row>
    <row r="2357" spans="1:3" x14ac:dyDescent="0.25">
      <c r="A2357" s="16">
        <v>3894</v>
      </c>
      <c r="B2357">
        <v>107275</v>
      </c>
      <c r="C2357">
        <v>1</v>
      </c>
    </row>
    <row r="2358" spans="1:3" x14ac:dyDescent="0.25">
      <c r="A2358" s="16">
        <v>3895</v>
      </c>
      <c r="B2358">
        <v>65128</v>
      </c>
      <c r="C2358">
        <v>1</v>
      </c>
    </row>
    <row r="2359" spans="1:3" x14ac:dyDescent="0.25">
      <c r="A2359" s="16">
        <v>3896</v>
      </c>
      <c r="B2359">
        <v>13198</v>
      </c>
      <c r="C2359">
        <v>1</v>
      </c>
    </row>
    <row r="2360" spans="1:3" x14ac:dyDescent="0.25">
      <c r="A2360" s="16">
        <v>3897</v>
      </c>
      <c r="B2360">
        <v>40164</v>
      </c>
      <c r="C2360">
        <v>1</v>
      </c>
    </row>
    <row r="2361" spans="1:3" x14ac:dyDescent="0.25">
      <c r="A2361" s="16">
        <v>3898</v>
      </c>
      <c r="B2361">
        <v>11011</v>
      </c>
      <c r="C2361">
        <v>1</v>
      </c>
    </row>
    <row r="2362" spans="1:3" x14ac:dyDescent="0.25">
      <c r="A2362" s="16">
        <v>3899</v>
      </c>
      <c r="B2362">
        <v>55154</v>
      </c>
      <c r="C2362">
        <v>1</v>
      </c>
    </row>
    <row r="2363" spans="1:3" x14ac:dyDescent="0.25">
      <c r="A2363" s="16">
        <v>3900</v>
      </c>
      <c r="B2363">
        <v>6107</v>
      </c>
      <c r="C2363">
        <v>1</v>
      </c>
    </row>
    <row r="2364" spans="1:3" x14ac:dyDescent="0.25">
      <c r="A2364" s="16">
        <v>3901</v>
      </c>
      <c r="B2364">
        <v>11113</v>
      </c>
      <c r="C2364">
        <v>1</v>
      </c>
    </row>
    <row r="2365" spans="1:3" x14ac:dyDescent="0.25">
      <c r="A2365" s="16">
        <v>3902</v>
      </c>
      <c r="B2365">
        <v>24879</v>
      </c>
      <c r="C2365">
        <v>1</v>
      </c>
    </row>
    <row r="2366" spans="1:3" x14ac:dyDescent="0.25">
      <c r="A2366" s="16">
        <v>3903</v>
      </c>
      <c r="B2366">
        <v>24619</v>
      </c>
      <c r="C2366">
        <v>1</v>
      </c>
    </row>
    <row r="2367" spans="1:3" x14ac:dyDescent="0.25">
      <c r="A2367" s="16">
        <v>3904</v>
      </c>
      <c r="B2367">
        <v>34314</v>
      </c>
      <c r="C2367">
        <v>1</v>
      </c>
    </row>
    <row r="2368" spans="1:3" x14ac:dyDescent="0.25">
      <c r="A2368" s="16">
        <v>3905</v>
      </c>
      <c r="B2368">
        <v>12701</v>
      </c>
      <c r="C2368">
        <v>1</v>
      </c>
    </row>
    <row r="2369" spans="1:3" x14ac:dyDescent="0.25">
      <c r="A2369" s="16">
        <v>3906</v>
      </c>
      <c r="B2369">
        <v>20640</v>
      </c>
      <c r="C2369">
        <v>1</v>
      </c>
    </row>
    <row r="2370" spans="1:3" x14ac:dyDescent="0.25">
      <c r="A2370" s="16">
        <v>3907</v>
      </c>
      <c r="B2370">
        <v>44497</v>
      </c>
      <c r="C2370">
        <v>1</v>
      </c>
    </row>
    <row r="2371" spans="1:3" x14ac:dyDescent="0.25">
      <c r="A2371" s="16">
        <v>3912</v>
      </c>
      <c r="B2371">
        <v>99110</v>
      </c>
      <c r="C2371">
        <v>1</v>
      </c>
    </row>
    <row r="2372" spans="1:3" x14ac:dyDescent="0.25">
      <c r="A2372" s="16">
        <v>3913</v>
      </c>
      <c r="B2372">
        <v>48947</v>
      </c>
      <c r="C2372">
        <v>1</v>
      </c>
    </row>
    <row r="2373" spans="1:3" x14ac:dyDescent="0.25">
      <c r="A2373" s="16">
        <v>3914</v>
      </c>
      <c r="B2373">
        <v>231231</v>
      </c>
      <c r="C2373">
        <v>1</v>
      </c>
    </row>
    <row r="2374" spans="1:3" x14ac:dyDescent="0.25">
      <c r="A2374" s="16">
        <v>3915</v>
      </c>
      <c r="B2374">
        <v>31304</v>
      </c>
      <c r="C2374">
        <v>1</v>
      </c>
    </row>
    <row r="2375" spans="1:3" x14ac:dyDescent="0.25">
      <c r="A2375" s="16">
        <v>3916</v>
      </c>
      <c r="B2375">
        <v>39448</v>
      </c>
      <c r="C2375">
        <v>1</v>
      </c>
    </row>
    <row r="2376" spans="1:3" x14ac:dyDescent="0.25">
      <c r="A2376" s="16">
        <v>3917</v>
      </c>
      <c r="B2376">
        <v>24595</v>
      </c>
      <c r="C2376">
        <v>1</v>
      </c>
    </row>
    <row r="2377" spans="1:3" x14ac:dyDescent="0.25">
      <c r="A2377" s="16">
        <v>3918</v>
      </c>
      <c r="B2377">
        <v>17835</v>
      </c>
      <c r="C2377">
        <v>1</v>
      </c>
    </row>
    <row r="2378" spans="1:3" x14ac:dyDescent="0.25">
      <c r="A2378" s="16">
        <v>3921</v>
      </c>
      <c r="B2378">
        <v>45064</v>
      </c>
      <c r="C2378">
        <v>1</v>
      </c>
    </row>
    <row r="2379" spans="1:3" x14ac:dyDescent="0.25">
      <c r="A2379" s="16">
        <v>3922</v>
      </c>
      <c r="B2379">
        <v>61258</v>
      </c>
      <c r="C2379">
        <v>1</v>
      </c>
    </row>
    <row r="2380" spans="1:3" x14ac:dyDescent="0.25">
      <c r="A2380" s="16">
        <v>3923</v>
      </c>
      <c r="B2380">
        <v>11140</v>
      </c>
      <c r="C2380">
        <v>1</v>
      </c>
    </row>
    <row r="2381" spans="1:3" x14ac:dyDescent="0.25">
      <c r="A2381" s="16">
        <v>3925</v>
      </c>
      <c r="B2381">
        <v>24358</v>
      </c>
      <c r="C2381">
        <v>1</v>
      </c>
    </row>
    <row r="2382" spans="1:3" x14ac:dyDescent="0.25">
      <c r="A2382" s="16">
        <v>3926</v>
      </c>
      <c r="B2382">
        <v>1275</v>
      </c>
      <c r="C2382">
        <v>1</v>
      </c>
    </row>
    <row r="2383" spans="1:3" x14ac:dyDescent="0.25">
      <c r="A2383" s="16">
        <v>3929</v>
      </c>
      <c r="B2383">
        <v>29024</v>
      </c>
      <c r="C2383">
        <v>1</v>
      </c>
    </row>
    <row r="2384" spans="1:3" x14ac:dyDescent="0.25">
      <c r="A2384" s="16">
        <v>3930</v>
      </c>
      <c r="B2384">
        <v>5038</v>
      </c>
      <c r="C2384">
        <v>1</v>
      </c>
    </row>
    <row r="2385" spans="1:3" x14ac:dyDescent="0.25">
      <c r="A2385" s="16">
        <v>3931</v>
      </c>
      <c r="B2385">
        <v>237825</v>
      </c>
      <c r="C2385">
        <v>1</v>
      </c>
    </row>
    <row r="2386" spans="1:3" x14ac:dyDescent="0.25">
      <c r="A2386" s="16">
        <v>3932</v>
      </c>
      <c r="B2386">
        <v>11875</v>
      </c>
      <c r="C2386">
        <v>1</v>
      </c>
    </row>
    <row r="2387" spans="1:3" x14ac:dyDescent="0.25">
      <c r="A2387" s="16">
        <v>3933</v>
      </c>
      <c r="B2387">
        <v>32637</v>
      </c>
      <c r="C2387">
        <v>1</v>
      </c>
    </row>
    <row r="2388" spans="1:3" x14ac:dyDescent="0.25">
      <c r="A2388" s="16">
        <v>3934</v>
      </c>
      <c r="B2388">
        <v>44150</v>
      </c>
      <c r="C2388">
        <v>1</v>
      </c>
    </row>
    <row r="2389" spans="1:3" x14ac:dyDescent="0.25">
      <c r="A2389" s="16">
        <v>3935</v>
      </c>
      <c r="B2389">
        <v>12667</v>
      </c>
      <c r="C2389">
        <v>1</v>
      </c>
    </row>
    <row r="2390" spans="1:3" x14ac:dyDescent="0.25">
      <c r="A2390" s="16">
        <v>3936</v>
      </c>
      <c r="B2390">
        <v>42361</v>
      </c>
      <c r="C2390">
        <v>1</v>
      </c>
    </row>
    <row r="2391" spans="1:3" x14ac:dyDescent="0.25">
      <c r="A2391" s="16">
        <v>3937</v>
      </c>
      <c r="B2391">
        <v>73097</v>
      </c>
      <c r="C2391">
        <v>1</v>
      </c>
    </row>
    <row r="2392" spans="1:3" x14ac:dyDescent="0.25">
      <c r="A2392" s="16">
        <v>3938</v>
      </c>
      <c r="B2392">
        <v>13650</v>
      </c>
      <c r="C2392">
        <v>1</v>
      </c>
    </row>
    <row r="2393" spans="1:3" x14ac:dyDescent="0.25">
      <c r="A2393" s="16">
        <v>3941</v>
      </c>
      <c r="B2393">
        <v>5220</v>
      </c>
      <c r="C2393">
        <v>1</v>
      </c>
    </row>
    <row r="2394" spans="1:3" x14ac:dyDescent="0.25">
      <c r="A2394" s="16">
        <v>3944</v>
      </c>
      <c r="B2394">
        <v>6246</v>
      </c>
      <c r="C2394">
        <v>1</v>
      </c>
    </row>
    <row r="2395" spans="1:3" x14ac:dyDescent="0.25">
      <c r="A2395" s="16">
        <v>3945</v>
      </c>
      <c r="B2395">
        <v>10739</v>
      </c>
      <c r="C2395">
        <v>1</v>
      </c>
    </row>
    <row r="2396" spans="1:3" x14ac:dyDescent="0.25">
      <c r="A2396" s="16">
        <v>3946</v>
      </c>
      <c r="B2396">
        <v>4345</v>
      </c>
      <c r="C2396">
        <v>1</v>
      </c>
    </row>
    <row r="2397" spans="1:3" x14ac:dyDescent="0.25">
      <c r="A2397" s="16">
        <v>3947</v>
      </c>
      <c r="B2397">
        <v>37529</v>
      </c>
      <c r="C2397">
        <v>1</v>
      </c>
    </row>
    <row r="2398" spans="1:3" x14ac:dyDescent="0.25">
      <c r="A2398" s="16">
        <v>3948</v>
      </c>
      <c r="B2398">
        <v>33614</v>
      </c>
      <c r="C2398">
        <v>1</v>
      </c>
    </row>
    <row r="2399" spans="1:3" x14ac:dyDescent="0.25">
      <c r="A2399" s="16">
        <v>3949</v>
      </c>
      <c r="B2399">
        <v>25048</v>
      </c>
      <c r="C2399">
        <v>1</v>
      </c>
    </row>
    <row r="2400" spans="1:3" x14ac:dyDescent="0.25">
      <c r="A2400" s="16">
        <v>3950</v>
      </c>
      <c r="B2400">
        <v>46567</v>
      </c>
      <c r="C2400">
        <v>1</v>
      </c>
    </row>
    <row r="2401" spans="1:3" x14ac:dyDescent="0.25">
      <c r="A2401" s="16">
        <v>3951</v>
      </c>
      <c r="B2401">
        <v>33352</v>
      </c>
      <c r="C2401">
        <v>1</v>
      </c>
    </row>
    <row r="2402" spans="1:3" x14ac:dyDescent="0.25">
      <c r="A2402" s="16">
        <v>3953</v>
      </c>
      <c r="B2402">
        <v>6095</v>
      </c>
      <c r="C2402">
        <v>1</v>
      </c>
    </row>
    <row r="2403" spans="1:3" x14ac:dyDescent="0.25">
      <c r="A2403" s="16">
        <v>3954</v>
      </c>
      <c r="B2403">
        <v>22475</v>
      </c>
      <c r="C2403">
        <v>1</v>
      </c>
    </row>
    <row r="2404" spans="1:3" x14ac:dyDescent="0.25">
      <c r="A2404" s="16">
        <v>3955</v>
      </c>
      <c r="B2404">
        <v>27302</v>
      </c>
      <c r="C2404">
        <v>1</v>
      </c>
    </row>
    <row r="2405" spans="1:3" x14ac:dyDescent="0.25">
      <c r="A2405" s="16">
        <v>3956</v>
      </c>
      <c r="B2405">
        <v>30376</v>
      </c>
      <c r="C2405">
        <v>1</v>
      </c>
    </row>
    <row r="2406" spans="1:3" x14ac:dyDescent="0.25">
      <c r="A2406" s="16">
        <v>3957</v>
      </c>
      <c r="B2406">
        <v>36343</v>
      </c>
      <c r="C2406">
        <v>1</v>
      </c>
    </row>
    <row r="2407" spans="1:3" x14ac:dyDescent="0.25">
      <c r="A2407" s="16">
        <v>3958</v>
      </c>
      <c r="B2407">
        <v>1243</v>
      </c>
      <c r="C2407">
        <v>1</v>
      </c>
    </row>
    <row r="2408" spans="1:3" x14ac:dyDescent="0.25">
      <c r="A2408" s="16">
        <v>3959</v>
      </c>
      <c r="B2408">
        <v>4970</v>
      </c>
      <c r="C2408">
        <v>1</v>
      </c>
    </row>
    <row r="2409" spans="1:3" x14ac:dyDescent="0.25">
      <c r="A2409" s="16">
        <v>3960</v>
      </c>
      <c r="B2409">
        <v>66</v>
      </c>
      <c r="C2409">
        <v>1</v>
      </c>
    </row>
    <row r="2410" spans="1:3" x14ac:dyDescent="0.25">
      <c r="A2410" s="16">
        <v>3961</v>
      </c>
      <c r="B2410">
        <v>14</v>
      </c>
      <c r="C2410">
        <v>1</v>
      </c>
    </row>
    <row r="2411" spans="1:3" x14ac:dyDescent="0.25">
      <c r="A2411" s="16">
        <v>3962</v>
      </c>
      <c r="B2411">
        <v>34920</v>
      </c>
      <c r="C2411">
        <v>1</v>
      </c>
    </row>
    <row r="2412" spans="1:3" x14ac:dyDescent="0.25">
      <c r="A2412" s="16">
        <v>3963</v>
      </c>
      <c r="B2412">
        <v>7480</v>
      </c>
      <c r="C2412">
        <v>1</v>
      </c>
    </row>
    <row r="2413" spans="1:3" x14ac:dyDescent="0.25">
      <c r="A2413" s="16">
        <v>3964</v>
      </c>
      <c r="B2413">
        <v>49914</v>
      </c>
      <c r="C2413">
        <v>1</v>
      </c>
    </row>
    <row r="2414" spans="1:3" x14ac:dyDescent="0.25">
      <c r="A2414" s="16">
        <v>3965</v>
      </c>
      <c r="B2414">
        <v>12532</v>
      </c>
      <c r="C2414">
        <v>1</v>
      </c>
    </row>
    <row r="2415" spans="1:3" x14ac:dyDescent="0.25">
      <c r="A2415" s="16">
        <v>3966</v>
      </c>
      <c r="B2415">
        <v>29470</v>
      </c>
      <c r="C2415">
        <v>1</v>
      </c>
    </row>
    <row r="2416" spans="1:3" x14ac:dyDescent="0.25">
      <c r="A2416" s="16">
        <v>3967</v>
      </c>
      <c r="B2416">
        <v>29169</v>
      </c>
      <c r="C2416">
        <v>1</v>
      </c>
    </row>
    <row r="2417" spans="1:3" x14ac:dyDescent="0.25">
      <c r="A2417" s="16">
        <v>3968</v>
      </c>
      <c r="B2417">
        <v>47099</v>
      </c>
      <c r="C2417">
        <v>1</v>
      </c>
    </row>
    <row r="2418" spans="1:3" x14ac:dyDescent="0.25">
      <c r="A2418" s="16">
        <v>3969</v>
      </c>
      <c r="B2418">
        <v>27043</v>
      </c>
      <c r="C2418">
        <v>1</v>
      </c>
    </row>
    <row r="2419" spans="1:3" x14ac:dyDescent="0.25">
      <c r="A2419" s="16">
        <v>3970</v>
      </c>
      <c r="B2419">
        <v>12881</v>
      </c>
      <c r="C2419">
        <v>1</v>
      </c>
    </row>
    <row r="2420" spans="1:3" x14ac:dyDescent="0.25">
      <c r="A2420" s="16">
        <v>3971</v>
      </c>
      <c r="B2420">
        <v>19766</v>
      </c>
      <c r="C2420">
        <v>1</v>
      </c>
    </row>
    <row r="2421" spans="1:3" x14ac:dyDescent="0.25">
      <c r="A2421" s="16">
        <v>3973</v>
      </c>
      <c r="B2421">
        <v>34547</v>
      </c>
      <c r="C2421">
        <v>1</v>
      </c>
    </row>
    <row r="2422" spans="1:3" x14ac:dyDescent="0.25">
      <c r="A2422" s="16">
        <v>3975</v>
      </c>
      <c r="B2422">
        <v>318093</v>
      </c>
      <c r="C2422">
        <v>1</v>
      </c>
    </row>
    <row r="2423" spans="1:3" x14ac:dyDescent="0.25">
      <c r="A2423" s="16">
        <v>3976</v>
      </c>
      <c r="B2423">
        <v>597504</v>
      </c>
      <c r="C2423">
        <v>1</v>
      </c>
    </row>
    <row r="2424" spans="1:3" x14ac:dyDescent="0.25">
      <c r="A2424" s="16">
        <v>3977</v>
      </c>
      <c r="B2424">
        <v>14631</v>
      </c>
      <c r="C2424">
        <v>1</v>
      </c>
    </row>
    <row r="2425" spans="1:3" x14ac:dyDescent="0.25">
      <c r="A2425" s="16">
        <v>3978</v>
      </c>
      <c r="B2425">
        <v>76725</v>
      </c>
      <c r="C2425">
        <v>1</v>
      </c>
    </row>
    <row r="2426" spans="1:3" x14ac:dyDescent="0.25">
      <c r="A2426" s="16">
        <v>3979</v>
      </c>
      <c r="B2426">
        <v>44747</v>
      </c>
      <c r="C2426">
        <v>1</v>
      </c>
    </row>
    <row r="2427" spans="1:3" x14ac:dyDescent="0.25">
      <c r="A2427" s="16">
        <v>3980</v>
      </c>
      <c r="B2427">
        <v>78226</v>
      </c>
      <c r="C2427">
        <v>1</v>
      </c>
    </row>
    <row r="2428" spans="1:3" x14ac:dyDescent="0.25">
      <c r="A2428" s="16">
        <v>3981</v>
      </c>
      <c r="B2428">
        <v>78226</v>
      </c>
      <c r="C2428">
        <v>1</v>
      </c>
    </row>
    <row r="2429" spans="1:3" x14ac:dyDescent="0.25">
      <c r="A2429" s="16">
        <v>3982</v>
      </c>
      <c r="B2429">
        <v>94599</v>
      </c>
      <c r="C2429">
        <v>1</v>
      </c>
    </row>
    <row r="2430" spans="1:3" x14ac:dyDescent="0.25">
      <c r="A2430" s="16">
        <v>3983</v>
      </c>
      <c r="B2430">
        <v>64731</v>
      </c>
      <c r="C2430">
        <v>1</v>
      </c>
    </row>
    <row r="2431" spans="1:3" x14ac:dyDescent="0.25">
      <c r="A2431" s="16">
        <v>3984</v>
      </c>
      <c r="B2431">
        <v>29063</v>
      </c>
      <c r="C2431">
        <v>1</v>
      </c>
    </row>
    <row r="2432" spans="1:3" x14ac:dyDescent="0.25">
      <c r="A2432" s="16">
        <v>3985</v>
      </c>
      <c r="B2432">
        <v>38446</v>
      </c>
      <c r="C2432">
        <v>1</v>
      </c>
    </row>
    <row r="2433" spans="1:3" x14ac:dyDescent="0.25">
      <c r="A2433" s="16">
        <v>3986</v>
      </c>
      <c r="B2433">
        <v>28835</v>
      </c>
      <c r="C2433">
        <v>1</v>
      </c>
    </row>
    <row r="2434" spans="1:3" x14ac:dyDescent="0.25">
      <c r="A2434" s="16">
        <v>3988</v>
      </c>
      <c r="B2434">
        <v>28700</v>
      </c>
      <c r="C2434">
        <v>1</v>
      </c>
    </row>
    <row r="2435" spans="1:3" x14ac:dyDescent="0.25">
      <c r="A2435" s="16">
        <v>3990</v>
      </c>
      <c r="B2435">
        <v>20188</v>
      </c>
      <c r="C2435">
        <v>1</v>
      </c>
    </row>
    <row r="2436" spans="1:3" x14ac:dyDescent="0.25">
      <c r="A2436" s="16">
        <v>3991</v>
      </c>
      <c r="B2436">
        <v>160237</v>
      </c>
      <c r="C2436">
        <v>1</v>
      </c>
    </row>
    <row r="2437" spans="1:3" x14ac:dyDescent="0.25">
      <c r="A2437" s="16">
        <v>3992</v>
      </c>
      <c r="B2437">
        <v>30684</v>
      </c>
      <c r="C2437">
        <v>1</v>
      </c>
    </row>
    <row r="2438" spans="1:3" x14ac:dyDescent="0.25">
      <c r="A2438" s="16">
        <v>3993</v>
      </c>
      <c r="B2438">
        <v>20820</v>
      </c>
      <c r="C2438">
        <v>1</v>
      </c>
    </row>
    <row r="2439" spans="1:3" x14ac:dyDescent="0.25">
      <c r="A2439" s="16">
        <v>3994</v>
      </c>
      <c r="B2439">
        <v>12084</v>
      </c>
      <c r="C2439">
        <v>1</v>
      </c>
    </row>
    <row r="2440" spans="1:3" x14ac:dyDescent="0.25">
      <c r="A2440" s="16">
        <v>3995</v>
      </c>
      <c r="B2440">
        <v>9927</v>
      </c>
      <c r="C2440">
        <v>1</v>
      </c>
    </row>
    <row r="2441" spans="1:3" x14ac:dyDescent="0.25">
      <c r="A2441" s="16">
        <v>3996</v>
      </c>
      <c r="B2441">
        <v>5800</v>
      </c>
      <c r="C2441">
        <v>1</v>
      </c>
    </row>
    <row r="2442" spans="1:3" x14ac:dyDescent="0.25">
      <c r="A2442" s="16">
        <v>3997</v>
      </c>
      <c r="B2442">
        <v>28190</v>
      </c>
      <c r="C2442">
        <v>1</v>
      </c>
    </row>
    <row r="2443" spans="1:3" x14ac:dyDescent="0.25">
      <c r="A2443" s="16">
        <v>3998</v>
      </c>
      <c r="B2443">
        <v>35238</v>
      </c>
      <c r="C2443">
        <v>1</v>
      </c>
    </row>
    <row r="2444" spans="1:3" x14ac:dyDescent="0.25">
      <c r="A2444" s="16">
        <v>3999</v>
      </c>
      <c r="B2444">
        <v>13438</v>
      </c>
      <c r="C2444">
        <v>1</v>
      </c>
    </row>
    <row r="2445" spans="1:3" x14ac:dyDescent="0.25">
      <c r="A2445" s="16">
        <v>4000</v>
      </c>
      <c r="B2445">
        <v>10000</v>
      </c>
      <c r="C2445">
        <v>1</v>
      </c>
    </row>
    <row r="2446" spans="1:3" x14ac:dyDescent="0.25">
      <c r="A2446" s="16">
        <v>4001</v>
      </c>
      <c r="B2446">
        <v>37959</v>
      </c>
      <c r="C2446">
        <v>1</v>
      </c>
    </row>
    <row r="2447" spans="1:3" x14ac:dyDescent="0.25">
      <c r="A2447" s="16">
        <v>4002</v>
      </c>
      <c r="B2447">
        <v>75918</v>
      </c>
      <c r="C2447">
        <v>1</v>
      </c>
    </row>
    <row r="2448" spans="1:3" x14ac:dyDescent="0.25">
      <c r="A2448" s="16">
        <v>4003</v>
      </c>
      <c r="B2448">
        <v>43653</v>
      </c>
      <c r="C2448">
        <v>1</v>
      </c>
    </row>
    <row r="2449" spans="1:3" x14ac:dyDescent="0.25">
      <c r="A2449" s="16">
        <v>4004</v>
      </c>
      <c r="B2449">
        <v>18620</v>
      </c>
      <c r="C2449">
        <v>1</v>
      </c>
    </row>
    <row r="2450" spans="1:3" x14ac:dyDescent="0.25">
      <c r="A2450" s="16">
        <v>4006</v>
      </c>
      <c r="B2450">
        <v>67360</v>
      </c>
      <c r="C2450">
        <v>1</v>
      </c>
    </row>
    <row r="2451" spans="1:3" x14ac:dyDescent="0.25">
      <c r="A2451" s="16">
        <v>4007</v>
      </c>
      <c r="B2451">
        <v>19246</v>
      </c>
      <c r="C2451">
        <v>1</v>
      </c>
    </row>
    <row r="2452" spans="1:3" x14ac:dyDescent="0.25">
      <c r="A2452" s="16">
        <v>4008</v>
      </c>
      <c r="B2452">
        <v>25019</v>
      </c>
      <c r="C2452">
        <v>1</v>
      </c>
    </row>
    <row r="2453" spans="1:3" x14ac:dyDescent="0.25">
      <c r="A2453" s="16">
        <v>4009</v>
      </c>
      <c r="B2453">
        <v>71209</v>
      </c>
      <c r="C2453">
        <v>1</v>
      </c>
    </row>
    <row r="2454" spans="1:3" x14ac:dyDescent="0.25">
      <c r="A2454" s="16">
        <v>4010</v>
      </c>
      <c r="B2454">
        <v>202081</v>
      </c>
      <c r="C2454">
        <v>1</v>
      </c>
    </row>
    <row r="2455" spans="1:3" x14ac:dyDescent="0.25">
      <c r="A2455" s="16">
        <v>4011</v>
      </c>
      <c r="B2455">
        <v>42341</v>
      </c>
      <c r="C2455">
        <v>1</v>
      </c>
    </row>
    <row r="2456" spans="1:3" x14ac:dyDescent="0.25">
      <c r="A2456" s="16">
        <v>4015</v>
      </c>
      <c r="B2456">
        <v>31021</v>
      </c>
      <c r="C2456">
        <v>1</v>
      </c>
    </row>
    <row r="2457" spans="1:3" x14ac:dyDescent="0.25">
      <c r="A2457" s="16">
        <v>4016</v>
      </c>
      <c r="B2457">
        <v>26925</v>
      </c>
      <c r="C2457">
        <v>1</v>
      </c>
    </row>
    <row r="2458" spans="1:3" x14ac:dyDescent="0.25">
      <c r="A2458" s="16">
        <v>4017</v>
      </c>
      <c r="B2458">
        <v>11871</v>
      </c>
      <c r="C2458">
        <v>1</v>
      </c>
    </row>
    <row r="2459" spans="1:3" x14ac:dyDescent="0.25">
      <c r="A2459" s="16">
        <v>4018</v>
      </c>
      <c r="B2459">
        <v>5697</v>
      </c>
      <c r="C2459">
        <v>1</v>
      </c>
    </row>
    <row r="2460" spans="1:3" x14ac:dyDescent="0.25">
      <c r="A2460" s="16">
        <v>4020</v>
      </c>
      <c r="B2460">
        <v>7513</v>
      </c>
      <c r="C2460">
        <v>1</v>
      </c>
    </row>
    <row r="2461" spans="1:3" x14ac:dyDescent="0.25">
      <c r="A2461" s="16">
        <v>4021</v>
      </c>
      <c r="B2461">
        <v>2091</v>
      </c>
      <c r="C2461">
        <v>1</v>
      </c>
    </row>
    <row r="2462" spans="1:3" x14ac:dyDescent="0.25">
      <c r="A2462" s="16">
        <v>4022</v>
      </c>
      <c r="B2462">
        <v>1827</v>
      </c>
      <c r="C2462">
        <v>1</v>
      </c>
    </row>
    <row r="2463" spans="1:3" x14ac:dyDescent="0.25">
      <c r="A2463" s="16">
        <v>4023</v>
      </c>
      <c r="B2463">
        <v>644</v>
      </c>
      <c r="C2463">
        <v>1</v>
      </c>
    </row>
    <row r="2464" spans="1:3" x14ac:dyDescent="0.25">
      <c r="A2464" s="16">
        <v>4024</v>
      </c>
      <c r="B2464">
        <v>75</v>
      </c>
      <c r="C2464">
        <v>1</v>
      </c>
    </row>
    <row r="2465" spans="1:3" x14ac:dyDescent="0.25">
      <c r="A2465" s="16">
        <v>4025</v>
      </c>
      <c r="B2465">
        <v>1772</v>
      </c>
      <c r="C2465">
        <v>1</v>
      </c>
    </row>
    <row r="2466" spans="1:3" x14ac:dyDescent="0.25">
      <c r="A2466" s="16">
        <v>4026</v>
      </c>
      <c r="B2466">
        <v>290</v>
      </c>
      <c r="C2466">
        <v>1</v>
      </c>
    </row>
    <row r="2467" spans="1:3" x14ac:dyDescent="0.25">
      <c r="A2467" s="16">
        <v>4027</v>
      </c>
      <c r="B2467">
        <v>1505</v>
      </c>
      <c r="C2467">
        <v>1</v>
      </c>
    </row>
    <row r="2468" spans="1:3" x14ac:dyDescent="0.25">
      <c r="A2468" s="16">
        <v>4028</v>
      </c>
      <c r="B2468">
        <v>1677</v>
      </c>
      <c r="C2468">
        <v>1</v>
      </c>
    </row>
    <row r="2469" spans="1:3" x14ac:dyDescent="0.25">
      <c r="A2469" s="16">
        <v>4029</v>
      </c>
      <c r="B2469">
        <v>191</v>
      </c>
      <c r="C2469">
        <v>1</v>
      </c>
    </row>
    <row r="2470" spans="1:3" x14ac:dyDescent="0.25">
      <c r="A2470" s="16">
        <v>4030</v>
      </c>
      <c r="B2470">
        <v>33</v>
      </c>
      <c r="C2470">
        <v>1</v>
      </c>
    </row>
    <row r="2471" spans="1:3" x14ac:dyDescent="0.25">
      <c r="A2471" s="16">
        <v>4031</v>
      </c>
      <c r="B2471">
        <v>242</v>
      </c>
      <c r="C2471">
        <v>1</v>
      </c>
    </row>
    <row r="2472" spans="1:3" x14ac:dyDescent="0.25">
      <c r="A2472" s="16">
        <v>4032</v>
      </c>
      <c r="B2472">
        <v>1156</v>
      </c>
      <c r="C2472">
        <v>1</v>
      </c>
    </row>
    <row r="2473" spans="1:3" x14ac:dyDescent="0.25">
      <c r="A2473" s="16">
        <v>4033</v>
      </c>
      <c r="B2473">
        <v>2636</v>
      </c>
      <c r="C2473">
        <v>1</v>
      </c>
    </row>
    <row r="2474" spans="1:3" x14ac:dyDescent="0.25">
      <c r="A2474" s="16">
        <v>4034</v>
      </c>
      <c r="B2474">
        <v>2401</v>
      </c>
      <c r="C2474">
        <v>1</v>
      </c>
    </row>
    <row r="2475" spans="1:3" x14ac:dyDescent="0.25">
      <c r="A2475" s="16">
        <v>4035</v>
      </c>
      <c r="B2475">
        <v>383</v>
      </c>
      <c r="C2475">
        <v>1</v>
      </c>
    </row>
    <row r="2476" spans="1:3" x14ac:dyDescent="0.25">
      <c r="A2476" s="16">
        <v>4036</v>
      </c>
      <c r="B2476">
        <v>1553</v>
      </c>
      <c r="C2476">
        <v>1</v>
      </c>
    </row>
    <row r="2477" spans="1:3" x14ac:dyDescent="0.25">
      <c r="A2477" s="16">
        <v>4037</v>
      </c>
      <c r="B2477">
        <v>274</v>
      </c>
      <c r="C2477">
        <v>1</v>
      </c>
    </row>
    <row r="2478" spans="1:3" x14ac:dyDescent="0.25">
      <c r="A2478" s="16">
        <v>4038</v>
      </c>
      <c r="B2478">
        <v>2209</v>
      </c>
      <c r="C2478">
        <v>1</v>
      </c>
    </row>
    <row r="2479" spans="1:3" x14ac:dyDescent="0.25">
      <c r="A2479" s="16">
        <v>4039</v>
      </c>
      <c r="B2479">
        <v>13125</v>
      </c>
      <c r="C2479">
        <v>1</v>
      </c>
    </row>
    <row r="2480" spans="1:3" x14ac:dyDescent="0.25">
      <c r="A2480" s="16">
        <v>4040</v>
      </c>
      <c r="B2480">
        <v>6849</v>
      </c>
      <c r="C2480">
        <v>1</v>
      </c>
    </row>
    <row r="2481" spans="1:3" x14ac:dyDescent="0.25">
      <c r="A2481" s="16">
        <v>4041</v>
      </c>
      <c r="B2481">
        <v>24155</v>
      </c>
      <c r="C2481">
        <v>1</v>
      </c>
    </row>
    <row r="2482" spans="1:3" x14ac:dyDescent="0.25">
      <c r="A2482" s="16">
        <v>4042</v>
      </c>
      <c r="B2482">
        <v>2535</v>
      </c>
      <c r="C2482">
        <v>1</v>
      </c>
    </row>
    <row r="2483" spans="1:3" x14ac:dyDescent="0.25">
      <c r="A2483" s="16">
        <v>4065</v>
      </c>
      <c r="B2483">
        <v>81417</v>
      </c>
      <c r="C2483">
        <v>1</v>
      </c>
    </row>
    <row r="2484" spans="1:3" x14ac:dyDescent="0.25">
      <c r="A2484" s="16">
        <v>4070</v>
      </c>
      <c r="B2484">
        <v>617</v>
      </c>
      <c r="C2484">
        <v>1</v>
      </c>
    </row>
    <row r="2485" spans="1:3" x14ac:dyDescent="0.25">
      <c r="A2485" s="16">
        <v>4072</v>
      </c>
      <c r="B2485">
        <v>4013</v>
      </c>
      <c r="C2485">
        <v>1</v>
      </c>
    </row>
    <row r="2486" spans="1:3" x14ac:dyDescent="0.25">
      <c r="A2486" s="16">
        <v>4073</v>
      </c>
      <c r="B2486">
        <v>30555</v>
      </c>
      <c r="C2486">
        <v>1</v>
      </c>
    </row>
    <row r="2487" spans="1:3" x14ac:dyDescent="0.25">
      <c r="A2487" s="16">
        <v>4074</v>
      </c>
      <c r="B2487">
        <v>22121</v>
      </c>
      <c r="C2487">
        <v>1</v>
      </c>
    </row>
    <row r="2488" spans="1:3" x14ac:dyDescent="0.25">
      <c r="A2488" s="16">
        <v>4083</v>
      </c>
      <c r="B2488">
        <v>23283</v>
      </c>
      <c r="C2488">
        <v>1</v>
      </c>
    </row>
    <row r="2489" spans="1:3" x14ac:dyDescent="0.25">
      <c r="A2489" s="16">
        <v>4086</v>
      </c>
      <c r="B2489">
        <v>176135</v>
      </c>
      <c r="C2489">
        <v>1</v>
      </c>
    </row>
    <row r="2490" spans="1:3" x14ac:dyDescent="0.25">
      <c r="A2490" s="16">
        <v>4093</v>
      </c>
      <c r="B2490">
        <v>2081</v>
      </c>
      <c r="C2490">
        <v>1</v>
      </c>
    </row>
    <row r="2491" spans="1:3" x14ac:dyDescent="0.25">
      <c r="A2491" s="16">
        <v>4094</v>
      </c>
      <c r="B2491">
        <v>345</v>
      </c>
      <c r="C2491">
        <v>1</v>
      </c>
    </row>
    <row r="2492" spans="1:3" x14ac:dyDescent="0.25">
      <c r="A2492" s="16">
        <v>4095</v>
      </c>
      <c r="B2492">
        <v>32614</v>
      </c>
      <c r="C2492">
        <v>1</v>
      </c>
    </row>
    <row r="2493" spans="1:3" x14ac:dyDescent="0.25">
      <c r="A2493" s="16">
        <v>4097</v>
      </c>
      <c r="B2493">
        <v>122</v>
      </c>
      <c r="C2493">
        <v>1</v>
      </c>
    </row>
    <row r="2494" spans="1:3" x14ac:dyDescent="0.25">
      <c r="A2494" s="16">
        <v>4098</v>
      </c>
      <c r="B2494">
        <v>8599</v>
      </c>
      <c r="C2494">
        <v>1</v>
      </c>
    </row>
    <row r="2495" spans="1:3" x14ac:dyDescent="0.25">
      <c r="A2495" s="16">
        <v>4102</v>
      </c>
      <c r="B2495">
        <v>78896</v>
      </c>
      <c r="C2495">
        <v>1</v>
      </c>
    </row>
    <row r="2496" spans="1:3" x14ac:dyDescent="0.25">
      <c r="A2496" s="16">
        <v>4107</v>
      </c>
      <c r="B2496">
        <v>10986</v>
      </c>
      <c r="C2496">
        <v>1</v>
      </c>
    </row>
    <row r="2497" spans="1:3" x14ac:dyDescent="0.25">
      <c r="A2497" s="16">
        <v>4111</v>
      </c>
      <c r="B2497">
        <v>17596</v>
      </c>
      <c r="C2497">
        <v>1</v>
      </c>
    </row>
    <row r="2498" spans="1:3" x14ac:dyDescent="0.25">
      <c r="A2498" s="16">
        <v>4113</v>
      </c>
      <c r="B2498">
        <v>14950</v>
      </c>
      <c r="C2498">
        <v>1</v>
      </c>
    </row>
    <row r="2499" spans="1:3" x14ac:dyDescent="0.25">
      <c r="A2499" s="16">
        <v>4114</v>
      </c>
      <c r="B2499">
        <v>21892</v>
      </c>
      <c r="C2499">
        <v>1</v>
      </c>
    </row>
    <row r="2500" spans="1:3" x14ac:dyDescent="0.25">
      <c r="A2500" s="16">
        <v>4115</v>
      </c>
      <c r="B2500">
        <v>2189</v>
      </c>
      <c r="C2500">
        <v>1</v>
      </c>
    </row>
    <row r="2501" spans="1:3" x14ac:dyDescent="0.25">
      <c r="A2501" s="16">
        <v>4116</v>
      </c>
      <c r="B2501">
        <v>5679</v>
      </c>
      <c r="C2501">
        <v>1</v>
      </c>
    </row>
    <row r="2502" spans="1:3" x14ac:dyDescent="0.25">
      <c r="A2502" s="16">
        <v>4117</v>
      </c>
      <c r="B2502">
        <v>8001</v>
      </c>
      <c r="C2502">
        <v>1</v>
      </c>
    </row>
    <row r="2503" spans="1:3" x14ac:dyDescent="0.25">
      <c r="A2503" s="16">
        <v>4118</v>
      </c>
      <c r="B2503">
        <v>26452</v>
      </c>
      <c r="C2503">
        <v>1</v>
      </c>
    </row>
    <row r="2504" spans="1:3" x14ac:dyDescent="0.25">
      <c r="A2504" s="16">
        <v>4121</v>
      </c>
      <c r="B2504">
        <v>10462</v>
      </c>
      <c r="C2504">
        <v>1</v>
      </c>
    </row>
    <row r="2505" spans="1:3" x14ac:dyDescent="0.25">
      <c r="A2505" s="16">
        <v>4123</v>
      </c>
      <c r="B2505">
        <v>4788</v>
      </c>
      <c r="C2505">
        <v>1</v>
      </c>
    </row>
    <row r="2506" spans="1:3" x14ac:dyDescent="0.25">
      <c r="A2506" s="16">
        <v>4127</v>
      </c>
      <c r="B2506">
        <v>5134</v>
      </c>
      <c r="C2506">
        <v>1</v>
      </c>
    </row>
    <row r="2507" spans="1:3" x14ac:dyDescent="0.25">
      <c r="A2507" s="16">
        <v>4130</v>
      </c>
      <c r="B2507">
        <v>27356</v>
      </c>
      <c r="C2507">
        <v>1</v>
      </c>
    </row>
    <row r="2508" spans="1:3" x14ac:dyDescent="0.25">
      <c r="A2508" s="16">
        <v>4131</v>
      </c>
      <c r="B2508">
        <v>2731</v>
      </c>
      <c r="C2508">
        <v>1</v>
      </c>
    </row>
    <row r="2509" spans="1:3" x14ac:dyDescent="0.25">
      <c r="A2509" s="16">
        <v>4134</v>
      </c>
      <c r="B2509">
        <v>67999</v>
      </c>
      <c r="C2509">
        <v>1</v>
      </c>
    </row>
    <row r="2510" spans="1:3" x14ac:dyDescent="0.25">
      <c r="A2510" s="16">
        <v>4135</v>
      </c>
      <c r="B2510">
        <v>8319</v>
      </c>
      <c r="C2510">
        <v>1</v>
      </c>
    </row>
    <row r="2511" spans="1:3" x14ac:dyDescent="0.25">
      <c r="A2511" s="16">
        <v>4138</v>
      </c>
      <c r="B2511">
        <v>0</v>
      </c>
      <c r="C2511">
        <v>1</v>
      </c>
    </row>
    <row r="2512" spans="1:3" x14ac:dyDescent="0.25">
      <c r="A2512" s="16">
        <v>4139</v>
      </c>
      <c r="B2512">
        <v>2941</v>
      </c>
      <c r="C2512">
        <v>1</v>
      </c>
    </row>
    <row r="2513" spans="1:3" x14ac:dyDescent="0.25">
      <c r="A2513" s="16">
        <v>4140</v>
      </c>
      <c r="B2513">
        <v>298</v>
      </c>
      <c r="C2513">
        <v>1</v>
      </c>
    </row>
    <row r="2514" spans="1:3" x14ac:dyDescent="0.25">
      <c r="A2514" s="16">
        <v>4141</v>
      </c>
      <c r="B2514">
        <v>1005</v>
      </c>
      <c r="C2514">
        <v>1</v>
      </c>
    </row>
    <row r="2515" spans="1:3" x14ac:dyDescent="0.25">
      <c r="A2515" s="16">
        <v>4142</v>
      </c>
      <c r="B2515">
        <v>727</v>
      </c>
      <c r="C2515">
        <v>1</v>
      </c>
    </row>
    <row r="2516" spans="1:3" x14ac:dyDescent="0.25">
      <c r="A2516" s="16">
        <v>4143</v>
      </c>
      <c r="B2516">
        <v>110</v>
      </c>
      <c r="C2516">
        <v>1</v>
      </c>
    </row>
    <row r="2517" spans="1:3" x14ac:dyDescent="0.25">
      <c r="A2517" s="16">
        <v>4144</v>
      </c>
      <c r="B2517">
        <v>749</v>
      </c>
      <c r="C2517">
        <v>1</v>
      </c>
    </row>
    <row r="2518" spans="1:3" x14ac:dyDescent="0.25">
      <c r="A2518" s="16">
        <v>4145</v>
      </c>
      <c r="B2518">
        <v>11000</v>
      </c>
      <c r="C2518">
        <v>1</v>
      </c>
    </row>
    <row r="2519" spans="1:3" x14ac:dyDescent="0.25">
      <c r="A2519" s="16">
        <v>4146</v>
      </c>
      <c r="B2519">
        <v>230</v>
      </c>
      <c r="C2519">
        <v>1</v>
      </c>
    </row>
    <row r="2520" spans="1:3" x14ac:dyDescent="0.25">
      <c r="A2520" s="16">
        <v>4147</v>
      </c>
      <c r="B2520">
        <v>10023</v>
      </c>
      <c r="C2520">
        <v>1</v>
      </c>
    </row>
    <row r="2521" spans="1:3" x14ac:dyDescent="0.25">
      <c r="A2521" s="16">
        <v>4148</v>
      </c>
      <c r="B2521">
        <v>28357</v>
      </c>
      <c r="C2521">
        <v>1</v>
      </c>
    </row>
    <row r="2522" spans="1:3" x14ac:dyDescent="0.25">
      <c r="A2522" s="16">
        <v>4149</v>
      </c>
      <c r="B2522">
        <v>63955</v>
      </c>
      <c r="C2522">
        <v>1</v>
      </c>
    </row>
    <row r="2523" spans="1:3" x14ac:dyDescent="0.25">
      <c r="A2523" s="16">
        <v>4150</v>
      </c>
      <c r="B2523">
        <v>213</v>
      </c>
      <c r="C2523">
        <v>1</v>
      </c>
    </row>
    <row r="2524" spans="1:3" x14ac:dyDescent="0.25">
      <c r="A2524" s="16">
        <v>4151</v>
      </c>
      <c r="B2524">
        <v>864</v>
      </c>
      <c r="C2524">
        <v>1</v>
      </c>
    </row>
    <row r="2525" spans="1:3" x14ac:dyDescent="0.25">
      <c r="A2525" s="16">
        <v>4152</v>
      </c>
      <c r="B2525">
        <v>168</v>
      </c>
      <c r="C2525">
        <v>1</v>
      </c>
    </row>
    <row r="2526" spans="1:3" x14ac:dyDescent="0.25">
      <c r="A2526" s="16">
        <v>4153</v>
      </c>
      <c r="B2526">
        <v>65405</v>
      </c>
      <c r="C2526">
        <v>1</v>
      </c>
    </row>
    <row r="2527" spans="1:3" x14ac:dyDescent="0.25">
      <c r="A2527" s="16">
        <v>4154</v>
      </c>
      <c r="B2527">
        <v>759</v>
      </c>
      <c r="C2527">
        <v>1</v>
      </c>
    </row>
    <row r="2528" spans="1:3" x14ac:dyDescent="0.25">
      <c r="A2528" s="16">
        <v>4155</v>
      </c>
      <c r="B2528">
        <v>1559791</v>
      </c>
      <c r="C2528">
        <v>1</v>
      </c>
    </row>
    <row r="2529" spans="1:3" x14ac:dyDescent="0.25">
      <c r="A2529" s="16">
        <v>4156</v>
      </c>
      <c r="B2529">
        <v>48248</v>
      </c>
      <c r="C2529">
        <v>1</v>
      </c>
    </row>
    <row r="2530" spans="1:3" x14ac:dyDescent="0.25">
      <c r="A2530" s="16">
        <v>4158</v>
      </c>
      <c r="B2530">
        <v>10798</v>
      </c>
      <c r="C2530">
        <v>1</v>
      </c>
    </row>
    <row r="2531" spans="1:3" x14ac:dyDescent="0.25">
      <c r="A2531" s="16">
        <v>4159</v>
      </c>
      <c r="B2531">
        <v>1698</v>
      </c>
      <c r="C2531">
        <v>1</v>
      </c>
    </row>
    <row r="2532" spans="1:3" x14ac:dyDescent="0.25">
      <c r="A2532" s="16">
        <v>4160</v>
      </c>
      <c r="B2532">
        <v>32464</v>
      </c>
      <c r="C2532">
        <v>1</v>
      </c>
    </row>
    <row r="2533" spans="1:3" x14ac:dyDescent="0.25">
      <c r="A2533" s="16">
        <v>4161</v>
      </c>
      <c r="B2533">
        <v>65029</v>
      </c>
      <c r="C2533">
        <v>1</v>
      </c>
    </row>
    <row r="2534" spans="1:3" x14ac:dyDescent="0.25">
      <c r="A2534" s="16">
        <v>4162</v>
      </c>
      <c r="B2534">
        <v>39137</v>
      </c>
      <c r="C2534">
        <v>1</v>
      </c>
    </row>
    <row r="2535" spans="1:3" x14ac:dyDescent="0.25">
      <c r="A2535" s="16">
        <v>4163</v>
      </c>
      <c r="B2535">
        <v>2591</v>
      </c>
      <c r="C2535">
        <v>1</v>
      </c>
    </row>
    <row r="2536" spans="1:3" x14ac:dyDescent="0.25">
      <c r="A2536" s="16">
        <v>4164</v>
      </c>
      <c r="B2536">
        <v>27834</v>
      </c>
      <c r="C2536">
        <v>1</v>
      </c>
    </row>
    <row r="2537" spans="1:3" x14ac:dyDescent="0.25">
      <c r="A2537" s="16">
        <v>4165</v>
      </c>
      <c r="B2537">
        <v>276355</v>
      </c>
      <c r="C2537">
        <v>1</v>
      </c>
    </row>
    <row r="2538" spans="1:3" x14ac:dyDescent="0.25">
      <c r="A2538" s="16">
        <v>4166</v>
      </c>
      <c r="B2538">
        <v>223578</v>
      </c>
      <c r="C2538">
        <v>1</v>
      </c>
    </row>
    <row r="2539" spans="1:3" x14ac:dyDescent="0.25">
      <c r="A2539" s="16">
        <v>4167</v>
      </c>
      <c r="B2539">
        <v>341850</v>
      </c>
      <c r="C2539">
        <v>1</v>
      </c>
    </row>
    <row r="2540" spans="1:3" x14ac:dyDescent="0.25">
      <c r="A2540" s="16">
        <v>4168</v>
      </c>
      <c r="B2540">
        <v>303</v>
      </c>
      <c r="C2540">
        <v>1</v>
      </c>
    </row>
    <row r="2541" spans="1:3" x14ac:dyDescent="0.25">
      <c r="A2541" s="16">
        <v>4169</v>
      </c>
      <c r="B2541">
        <v>18508</v>
      </c>
      <c r="C2541">
        <v>1</v>
      </c>
    </row>
    <row r="2542" spans="1:3" x14ac:dyDescent="0.25">
      <c r="A2542" s="16">
        <v>4170</v>
      </c>
      <c r="B2542">
        <v>827</v>
      </c>
      <c r="C2542">
        <v>1</v>
      </c>
    </row>
    <row r="2543" spans="1:3" x14ac:dyDescent="0.25">
      <c r="A2543" s="16">
        <v>4171</v>
      </c>
      <c r="B2543">
        <v>434</v>
      </c>
      <c r="C2543">
        <v>1</v>
      </c>
    </row>
    <row r="2544" spans="1:3" x14ac:dyDescent="0.25">
      <c r="A2544" s="16">
        <v>4172</v>
      </c>
      <c r="B2544">
        <v>47304</v>
      </c>
      <c r="C2544">
        <v>1</v>
      </c>
    </row>
    <row r="2545" spans="1:3" x14ac:dyDescent="0.25">
      <c r="A2545" s="16">
        <v>4173</v>
      </c>
      <c r="B2545">
        <v>9896</v>
      </c>
      <c r="C2545">
        <v>1</v>
      </c>
    </row>
    <row r="2546" spans="1:3" x14ac:dyDescent="0.25">
      <c r="A2546" s="16">
        <v>4174</v>
      </c>
      <c r="B2546">
        <v>10222</v>
      </c>
      <c r="C2546">
        <v>1</v>
      </c>
    </row>
    <row r="2547" spans="1:3" x14ac:dyDescent="0.25">
      <c r="A2547" s="16">
        <v>4175</v>
      </c>
      <c r="B2547">
        <v>913</v>
      </c>
      <c r="C2547">
        <v>1</v>
      </c>
    </row>
    <row r="2548" spans="1:3" x14ac:dyDescent="0.25">
      <c r="A2548" s="16">
        <v>4176</v>
      </c>
      <c r="B2548">
        <v>2000</v>
      </c>
      <c r="C2548">
        <v>1</v>
      </c>
    </row>
    <row r="2549" spans="1:3" x14ac:dyDescent="0.25">
      <c r="A2549" s="16">
        <v>4177</v>
      </c>
      <c r="B2549">
        <v>874</v>
      </c>
      <c r="C2549">
        <v>1</v>
      </c>
    </row>
    <row r="2550" spans="1:3" x14ac:dyDescent="0.25">
      <c r="A2550" s="16">
        <v>4178</v>
      </c>
      <c r="B2550">
        <v>507</v>
      </c>
      <c r="C2550">
        <v>1</v>
      </c>
    </row>
    <row r="2551" spans="1:3" x14ac:dyDescent="0.25">
      <c r="A2551" s="16">
        <v>4179</v>
      </c>
      <c r="B2551">
        <v>15551</v>
      </c>
      <c r="C2551">
        <v>1</v>
      </c>
    </row>
    <row r="2552" spans="1:3" x14ac:dyDescent="0.25">
      <c r="A2552" s="16">
        <v>4180</v>
      </c>
      <c r="B2552">
        <v>507</v>
      </c>
      <c r="C2552">
        <v>1</v>
      </c>
    </row>
    <row r="2553" spans="1:3" x14ac:dyDescent="0.25">
      <c r="A2553" s="16">
        <v>4181</v>
      </c>
      <c r="B2553">
        <v>41168</v>
      </c>
      <c r="C2553">
        <v>1</v>
      </c>
    </row>
    <row r="2554" spans="1:3" x14ac:dyDescent="0.25">
      <c r="A2554" s="16">
        <v>4182</v>
      </c>
      <c r="B2554">
        <v>203</v>
      </c>
      <c r="C2554">
        <v>1</v>
      </c>
    </row>
    <row r="2555" spans="1:3" x14ac:dyDescent="0.25">
      <c r="A2555" s="16">
        <v>4183</v>
      </c>
      <c r="B2555">
        <v>507</v>
      </c>
      <c r="C2555">
        <v>1</v>
      </c>
    </row>
    <row r="2556" spans="1:3" x14ac:dyDescent="0.25">
      <c r="A2556" s="16">
        <v>4184</v>
      </c>
      <c r="B2556">
        <v>812</v>
      </c>
      <c r="C2556">
        <v>1</v>
      </c>
    </row>
    <row r="2557" spans="1:3" x14ac:dyDescent="0.25">
      <c r="A2557" s="16">
        <v>4185</v>
      </c>
      <c r="B2557">
        <v>958</v>
      </c>
      <c r="C2557">
        <v>1</v>
      </c>
    </row>
    <row r="2558" spans="1:3" x14ac:dyDescent="0.25">
      <c r="A2558" s="16">
        <v>4186</v>
      </c>
      <c r="B2558">
        <v>1795</v>
      </c>
      <c r="C2558">
        <v>1</v>
      </c>
    </row>
    <row r="2559" spans="1:3" x14ac:dyDescent="0.25">
      <c r="A2559" s="16">
        <v>4187</v>
      </c>
      <c r="B2559">
        <v>2</v>
      </c>
      <c r="C2559">
        <v>1</v>
      </c>
    </row>
    <row r="2560" spans="1:3" x14ac:dyDescent="0.25">
      <c r="A2560" s="16">
        <v>4188</v>
      </c>
      <c r="B2560">
        <v>125100</v>
      </c>
      <c r="C2560">
        <v>1</v>
      </c>
    </row>
    <row r="2561" spans="1:3" x14ac:dyDescent="0.25">
      <c r="A2561" s="16">
        <v>4189</v>
      </c>
      <c r="B2561">
        <v>60431</v>
      </c>
      <c r="C2561">
        <v>1</v>
      </c>
    </row>
    <row r="2562" spans="1:3" x14ac:dyDescent="0.25">
      <c r="A2562" s="16">
        <v>4190</v>
      </c>
      <c r="B2562">
        <v>85366</v>
      </c>
      <c r="C2562">
        <v>1</v>
      </c>
    </row>
    <row r="2563" spans="1:3" x14ac:dyDescent="0.25">
      <c r="A2563" s="16">
        <v>4191</v>
      </c>
      <c r="B2563">
        <v>67375</v>
      </c>
      <c r="C2563">
        <v>1</v>
      </c>
    </row>
    <row r="2564" spans="1:3" x14ac:dyDescent="0.25">
      <c r="A2564" s="16">
        <v>4192</v>
      </c>
      <c r="B2564">
        <v>146683</v>
      </c>
      <c r="C2564">
        <v>1</v>
      </c>
    </row>
    <row r="2565" spans="1:3" x14ac:dyDescent="0.25">
      <c r="A2565" s="16">
        <v>4193</v>
      </c>
      <c r="B2565">
        <v>135392</v>
      </c>
      <c r="C2565">
        <v>1</v>
      </c>
    </row>
    <row r="2566" spans="1:3" x14ac:dyDescent="0.25">
      <c r="A2566" s="16">
        <v>4194</v>
      </c>
      <c r="B2566">
        <v>49967</v>
      </c>
      <c r="C2566">
        <v>1</v>
      </c>
    </row>
    <row r="2567" spans="1:3" x14ac:dyDescent="0.25">
      <c r="A2567" s="16">
        <v>4195</v>
      </c>
      <c r="B2567">
        <v>41213</v>
      </c>
      <c r="C2567">
        <v>1</v>
      </c>
    </row>
    <row r="2568" spans="1:3" x14ac:dyDescent="0.25">
      <c r="A2568" s="16">
        <v>4196</v>
      </c>
      <c r="B2568">
        <v>253551</v>
      </c>
      <c r="C2568">
        <v>1</v>
      </c>
    </row>
    <row r="2569" spans="1:3" x14ac:dyDescent="0.25">
      <c r="A2569" s="16">
        <v>4197</v>
      </c>
      <c r="B2569">
        <v>235694</v>
      </c>
      <c r="C2569">
        <v>1</v>
      </c>
    </row>
    <row r="2570" spans="1:3" x14ac:dyDescent="0.25">
      <c r="A2570" s="16">
        <v>4198</v>
      </c>
      <c r="B2570">
        <v>274555</v>
      </c>
      <c r="C2570">
        <v>1</v>
      </c>
    </row>
    <row r="2571" spans="1:3" x14ac:dyDescent="0.25">
      <c r="A2571" s="16">
        <v>4199</v>
      </c>
      <c r="B2571">
        <v>113304</v>
      </c>
      <c r="C2571">
        <v>1</v>
      </c>
    </row>
    <row r="2572" spans="1:3" x14ac:dyDescent="0.25">
      <c r="A2572" s="16">
        <v>4200</v>
      </c>
      <c r="B2572">
        <v>124236</v>
      </c>
      <c r="C2572">
        <v>1</v>
      </c>
    </row>
    <row r="2573" spans="1:3" x14ac:dyDescent="0.25">
      <c r="A2573" s="16">
        <v>4201</v>
      </c>
      <c r="B2573">
        <v>30287</v>
      </c>
      <c r="C2573">
        <v>1</v>
      </c>
    </row>
    <row r="2574" spans="1:3" x14ac:dyDescent="0.25">
      <c r="A2574" s="16">
        <v>4202</v>
      </c>
      <c r="B2574">
        <v>36158</v>
      </c>
      <c r="C2574">
        <v>1</v>
      </c>
    </row>
    <row r="2575" spans="1:3" x14ac:dyDescent="0.25">
      <c r="A2575" s="16">
        <v>4203</v>
      </c>
      <c r="B2575">
        <v>657161</v>
      </c>
      <c r="C2575">
        <v>1</v>
      </c>
    </row>
    <row r="2576" spans="1:3" x14ac:dyDescent="0.25">
      <c r="A2576" s="16">
        <v>4204</v>
      </c>
      <c r="B2576">
        <v>17</v>
      </c>
      <c r="C2576">
        <v>1</v>
      </c>
    </row>
    <row r="2577" spans="1:3" x14ac:dyDescent="0.25">
      <c r="A2577" s="16">
        <v>4205</v>
      </c>
      <c r="B2577">
        <v>6724</v>
      </c>
      <c r="C2577">
        <v>1</v>
      </c>
    </row>
    <row r="2578" spans="1:3" x14ac:dyDescent="0.25">
      <c r="A2578" s="16">
        <v>4207</v>
      </c>
      <c r="B2578">
        <v>3749348</v>
      </c>
      <c r="C2578">
        <v>1</v>
      </c>
    </row>
    <row r="2579" spans="1:3" x14ac:dyDescent="0.25">
      <c r="A2579" s="16">
        <v>4208</v>
      </c>
      <c r="B2579">
        <v>5157</v>
      </c>
      <c r="C2579">
        <v>1</v>
      </c>
    </row>
    <row r="2580" spans="1:3" x14ac:dyDescent="0.25">
      <c r="A2580" s="16">
        <v>4209</v>
      </c>
      <c r="B2580">
        <v>6562</v>
      </c>
      <c r="C2580">
        <v>1</v>
      </c>
    </row>
    <row r="2581" spans="1:3" x14ac:dyDescent="0.25">
      <c r="A2581" s="16">
        <v>4211</v>
      </c>
      <c r="B2581">
        <v>12004</v>
      </c>
      <c r="C2581">
        <v>1</v>
      </c>
    </row>
    <row r="2582" spans="1:3" x14ac:dyDescent="0.25">
      <c r="A2582" s="16">
        <v>4212</v>
      </c>
      <c r="B2582">
        <v>10639</v>
      </c>
      <c r="C2582">
        <v>1</v>
      </c>
    </row>
    <row r="2583" spans="1:3" x14ac:dyDescent="0.25">
      <c r="A2583" s="16">
        <v>4213</v>
      </c>
      <c r="B2583">
        <v>13451</v>
      </c>
      <c r="C2583">
        <v>1</v>
      </c>
    </row>
    <row r="2584" spans="1:3" x14ac:dyDescent="0.25">
      <c r="A2584" s="16">
        <v>4214</v>
      </c>
      <c r="B2584">
        <v>3408</v>
      </c>
      <c r="C2584">
        <v>1</v>
      </c>
    </row>
    <row r="2585" spans="1:3" x14ac:dyDescent="0.25">
      <c r="A2585" s="16">
        <v>4215</v>
      </c>
      <c r="B2585">
        <v>4699</v>
      </c>
      <c r="C2585">
        <v>1</v>
      </c>
    </row>
    <row r="2586" spans="1:3" x14ac:dyDescent="0.25">
      <c r="A2586" s="16">
        <v>4216</v>
      </c>
      <c r="B2586">
        <v>1281</v>
      </c>
      <c r="C2586">
        <v>1</v>
      </c>
    </row>
    <row r="2587" spans="1:3" x14ac:dyDescent="0.25">
      <c r="A2587" s="16">
        <v>4217</v>
      </c>
      <c r="B2587">
        <v>6097</v>
      </c>
      <c r="C2587">
        <v>1</v>
      </c>
    </row>
    <row r="2588" spans="1:3" x14ac:dyDescent="0.25">
      <c r="A2588" s="16">
        <v>4218</v>
      </c>
      <c r="B2588">
        <v>1153</v>
      </c>
      <c r="C2588">
        <v>1</v>
      </c>
    </row>
    <row r="2589" spans="1:3" x14ac:dyDescent="0.25">
      <c r="A2589" s="16">
        <v>4219</v>
      </c>
      <c r="B2589">
        <v>2333</v>
      </c>
      <c r="C2589">
        <v>1</v>
      </c>
    </row>
    <row r="2590" spans="1:3" x14ac:dyDescent="0.25">
      <c r="A2590" s="16">
        <v>4220</v>
      </c>
      <c r="B2590">
        <v>6551</v>
      </c>
      <c r="C2590">
        <v>1</v>
      </c>
    </row>
    <row r="2591" spans="1:3" x14ac:dyDescent="0.25">
      <c r="A2591" s="16">
        <v>4221</v>
      </c>
      <c r="B2591">
        <v>7025</v>
      </c>
      <c r="C2591">
        <v>1</v>
      </c>
    </row>
    <row r="2592" spans="1:3" x14ac:dyDescent="0.25">
      <c r="A2592" s="16">
        <v>4222</v>
      </c>
      <c r="B2592">
        <v>7715</v>
      </c>
      <c r="C2592">
        <v>1</v>
      </c>
    </row>
    <row r="2593" spans="1:3" x14ac:dyDescent="0.25">
      <c r="A2593" s="16">
        <v>4223</v>
      </c>
      <c r="B2593">
        <v>6754</v>
      </c>
      <c r="C2593">
        <v>1</v>
      </c>
    </row>
    <row r="2594" spans="1:3" x14ac:dyDescent="0.25">
      <c r="A2594" s="16">
        <v>4224</v>
      </c>
      <c r="B2594">
        <v>6436</v>
      </c>
      <c r="C2594">
        <v>1</v>
      </c>
    </row>
    <row r="2595" spans="1:3" x14ac:dyDescent="0.25">
      <c r="A2595" s="16">
        <v>4225</v>
      </c>
      <c r="B2595">
        <v>12785</v>
      </c>
      <c r="C2595">
        <v>1</v>
      </c>
    </row>
    <row r="2596" spans="1:3" x14ac:dyDescent="0.25">
      <c r="A2596" s="16">
        <v>4226</v>
      </c>
      <c r="B2596">
        <v>550</v>
      </c>
      <c r="C2596">
        <v>1</v>
      </c>
    </row>
    <row r="2597" spans="1:3" x14ac:dyDescent="0.25">
      <c r="A2597" s="16">
        <v>4227</v>
      </c>
      <c r="B2597">
        <v>217</v>
      </c>
      <c r="C2597">
        <v>1</v>
      </c>
    </row>
    <row r="2598" spans="1:3" x14ac:dyDescent="0.25">
      <c r="A2598" s="16">
        <v>4228</v>
      </c>
      <c r="B2598">
        <v>4559</v>
      </c>
      <c r="C2598">
        <v>1</v>
      </c>
    </row>
    <row r="2599" spans="1:3" x14ac:dyDescent="0.25">
      <c r="A2599" s="16">
        <v>4229</v>
      </c>
      <c r="B2599">
        <v>3679</v>
      </c>
      <c r="C2599">
        <v>1</v>
      </c>
    </row>
    <row r="2600" spans="1:3" x14ac:dyDescent="0.25">
      <c r="A2600" s="16">
        <v>4230</v>
      </c>
      <c r="B2600">
        <v>1891</v>
      </c>
      <c r="C2600">
        <v>1</v>
      </c>
    </row>
    <row r="2601" spans="1:3" x14ac:dyDescent="0.25">
      <c r="A2601" s="16">
        <v>4231</v>
      </c>
      <c r="B2601">
        <v>10819</v>
      </c>
      <c r="C2601">
        <v>1</v>
      </c>
    </row>
    <row r="2602" spans="1:3" x14ac:dyDescent="0.25">
      <c r="A2602" s="16">
        <v>4232</v>
      </c>
      <c r="B2602">
        <v>871</v>
      </c>
      <c r="C2602">
        <v>1</v>
      </c>
    </row>
    <row r="2603" spans="1:3" x14ac:dyDescent="0.25">
      <c r="A2603" s="16">
        <v>4233</v>
      </c>
      <c r="B2603">
        <v>3009</v>
      </c>
      <c r="C2603">
        <v>1</v>
      </c>
    </row>
    <row r="2604" spans="1:3" x14ac:dyDescent="0.25">
      <c r="A2604" s="16">
        <v>4234</v>
      </c>
      <c r="B2604">
        <v>630</v>
      </c>
      <c r="C2604">
        <v>1</v>
      </c>
    </row>
    <row r="2605" spans="1:3" x14ac:dyDescent="0.25">
      <c r="A2605" s="16">
        <v>4236</v>
      </c>
      <c r="B2605">
        <v>43398</v>
      </c>
      <c r="C2605">
        <v>1</v>
      </c>
    </row>
    <row r="2606" spans="1:3" x14ac:dyDescent="0.25">
      <c r="A2606" s="16">
        <v>4237</v>
      </c>
      <c r="B2606">
        <v>4917</v>
      </c>
      <c r="C2606">
        <v>1</v>
      </c>
    </row>
    <row r="2607" spans="1:3" x14ac:dyDescent="0.25">
      <c r="A2607" s="16">
        <v>4238</v>
      </c>
      <c r="B2607">
        <v>16923</v>
      </c>
      <c r="C2607">
        <v>1</v>
      </c>
    </row>
    <row r="2608" spans="1:3" x14ac:dyDescent="0.25">
      <c r="A2608" s="16">
        <v>4239</v>
      </c>
      <c r="B2608">
        <v>37136</v>
      </c>
      <c r="C2608">
        <v>1</v>
      </c>
    </row>
    <row r="2609" spans="1:3" x14ac:dyDescent="0.25">
      <c r="A2609" s="16">
        <v>4240</v>
      </c>
      <c r="B2609">
        <v>24378</v>
      </c>
      <c r="C2609">
        <v>1</v>
      </c>
    </row>
    <row r="2610" spans="1:3" x14ac:dyDescent="0.25">
      <c r="A2610" s="16">
        <v>4241</v>
      </c>
      <c r="B2610">
        <v>2725</v>
      </c>
      <c r="C2610">
        <v>1</v>
      </c>
    </row>
    <row r="2611" spans="1:3" x14ac:dyDescent="0.25">
      <c r="A2611" s="16">
        <v>4242</v>
      </c>
      <c r="B2611">
        <v>11571</v>
      </c>
      <c r="C2611">
        <v>1</v>
      </c>
    </row>
    <row r="2612" spans="1:3" x14ac:dyDescent="0.25">
      <c r="A2612" s="16">
        <v>4243</v>
      </c>
      <c r="B2612">
        <v>2834</v>
      </c>
      <c r="C2612">
        <v>1</v>
      </c>
    </row>
    <row r="2613" spans="1:3" x14ac:dyDescent="0.25">
      <c r="A2613" s="16">
        <v>4244</v>
      </c>
      <c r="B2613">
        <v>1964</v>
      </c>
      <c r="C2613">
        <v>1</v>
      </c>
    </row>
    <row r="2614" spans="1:3" x14ac:dyDescent="0.25">
      <c r="A2614" s="16">
        <v>4245</v>
      </c>
      <c r="B2614">
        <v>71240</v>
      </c>
      <c r="C2614">
        <v>1</v>
      </c>
    </row>
    <row r="2615" spans="1:3" x14ac:dyDescent="0.25">
      <c r="A2615" s="16">
        <v>4246</v>
      </c>
      <c r="B2615">
        <v>92652</v>
      </c>
      <c r="C2615">
        <v>1</v>
      </c>
    </row>
    <row r="2616" spans="1:3" x14ac:dyDescent="0.25">
      <c r="A2616" s="16">
        <v>4247</v>
      </c>
      <c r="B2616">
        <v>79457</v>
      </c>
      <c r="C2616">
        <v>1</v>
      </c>
    </row>
    <row r="2617" spans="1:3" x14ac:dyDescent="0.25">
      <c r="A2617" s="16">
        <v>4248</v>
      </c>
      <c r="B2617">
        <v>142128</v>
      </c>
      <c r="C2617">
        <v>1</v>
      </c>
    </row>
    <row r="2618" spans="1:3" x14ac:dyDescent="0.25">
      <c r="A2618" s="16">
        <v>4249</v>
      </c>
      <c r="B2618">
        <v>12563</v>
      </c>
      <c r="C2618">
        <v>1</v>
      </c>
    </row>
    <row r="2619" spans="1:3" x14ac:dyDescent="0.25">
      <c r="A2619" s="16">
        <v>4250</v>
      </c>
      <c r="B2619">
        <v>74850</v>
      </c>
      <c r="C2619">
        <v>1</v>
      </c>
    </row>
    <row r="2620" spans="1:3" x14ac:dyDescent="0.25">
      <c r="A2620" s="16">
        <v>4251</v>
      </c>
      <c r="B2620">
        <v>337763</v>
      </c>
      <c r="C2620">
        <v>1</v>
      </c>
    </row>
    <row r="2621" spans="1:3" x14ac:dyDescent="0.25">
      <c r="A2621" s="16">
        <v>4252</v>
      </c>
      <c r="B2621">
        <v>56759</v>
      </c>
      <c r="C2621">
        <v>1</v>
      </c>
    </row>
    <row r="2622" spans="1:3" x14ac:dyDescent="0.25">
      <c r="A2622" s="16">
        <v>4253</v>
      </c>
      <c r="B2622">
        <v>6254</v>
      </c>
      <c r="C2622">
        <v>1</v>
      </c>
    </row>
    <row r="2623" spans="1:3" x14ac:dyDescent="0.25">
      <c r="A2623" s="16">
        <v>4254</v>
      </c>
      <c r="B2623">
        <v>2875</v>
      </c>
      <c r="C2623">
        <v>1</v>
      </c>
    </row>
    <row r="2624" spans="1:3" x14ac:dyDescent="0.25">
      <c r="A2624" s="16">
        <v>4255</v>
      </c>
      <c r="B2624">
        <v>2805</v>
      </c>
      <c r="C2624">
        <v>1</v>
      </c>
    </row>
    <row r="2625" spans="1:3" x14ac:dyDescent="0.25">
      <c r="A2625" s="16">
        <v>4256</v>
      </c>
      <c r="B2625">
        <v>1476114</v>
      </c>
      <c r="C2625">
        <v>1</v>
      </c>
    </row>
    <row r="2626" spans="1:3" x14ac:dyDescent="0.25">
      <c r="A2626" s="16">
        <v>4257</v>
      </c>
      <c r="B2626">
        <v>997</v>
      </c>
      <c r="C2626">
        <v>1</v>
      </c>
    </row>
    <row r="2627" spans="1:3" x14ac:dyDescent="0.25">
      <c r="A2627" s="16">
        <v>4258</v>
      </c>
      <c r="B2627">
        <v>993</v>
      </c>
      <c r="C2627">
        <v>1</v>
      </c>
    </row>
    <row r="2628" spans="1:3" x14ac:dyDescent="0.25">
      <c r="A2628" s="16">
        <v>4259</v>
      </c>
      <c r="B2628">
        <v>977</v>
      </c>
      <c r="C2628">
        <v>1</v>
      </c>
    </row>
    <row r="2629" spans="1:3" x14ac:dyDescent="0.25">
      <c r="A2629" s="16">
        <v>4260</v>
      </c>
      <c r="B2629">
        <v>987</v>
      </c>
      <c r="C2629">
        <v>1</v>
      </c>
    </row>
    <row r="2630" spans="1:3" x14ac:dyDescent="0.25">
      <c r="A2630" s="16">
        <v>4261</v>
      </c>
      <c r="B2630">
        <v>972</v>
      </c>
      <c r="C2630">
        <v>1</v>
      </c>
    </row>
    <row r="2631" spans="1:3" x14ac:dyDescent="0.25">
      <c r="A2631" s="16">
        <v>4262</v>
      </c>
      <c r="B2631">
        <v>979</v>
      </c>
      <c r="C2631">
        <v>1</v>
      </c>
    </row>
    <row r="2632" spans="1:3" x14ac:dyDescent="0.25">
      <c r="A2632" s="16">
        <v>4263</v>
      </c>
      <c r="B2632">
        <v>202143</v>
      </c>
      <c r="C2632">
        <v>1</v>
      </c>
    </row>
    <row r="2633" spans="1:3" x14ac:dyDescent="0.25">
      <c r="A2633" s="16">
        <v>4264</v>
      </c>
      <c r="B2633">
        <v>84420</v>
      </c>
      <c r="C2633">
        <v>1</v>
      </c>
    </row>
    <row r="2634" spans="1:3" x14ac:dyDescent="0.25">
      <c r="A2634" s="16">
        <v>4265</v>
      </c>
      <c r="B2634">
        <v>8774</v>
      </c>
      <c r="C2634">
        <v>1</v>
      </c>
    </row>
    <row r="2635" spans="1:3" x14ac:dyDescent="0.25">
      <c r="A2635" s="16">
        <v>4266</v>
      </c>
      <c r="B2635">
        <v>1259</v>
      </c>
      <c r="C2635">
        <v>1</v>
      </c>
    </row>
    <row r="2636" spans="1:3" x14ac:dyDescent="0.25">
      <c r="A2636" s="16">
        <v>4267</v>
      </c>
      <c r="B2636">
        <v>3602</v>
      </c>
      <c r="C2636">
        <v>1</v>
      </c>
    </row>
    <row r="2637" spans="1:3" x14ac:dyDescent="0.25">
      <c r="A2637" s="16">
        <v>4268</v>
      </c>
      <c r="B2637">
        <v>1771</v>
      </c>
      <c r="C2637">
        <v>1</v>
      </c>
    </row>
    <row r="2638" spans="1:3" x14ac:dyDescent="0.25">
      <c r="A2638" s="16">
        <v>4269</v>
      </c>
      <c r="B2638">
        <v>14073</v>
      </c>
      <c r="C2638">
        <v>1</v>
      </c>
    </row>
    <row r="2639" spans="1:3" x14ac:dyDescent="0.25">
      <c r="A2639" s="16">
        <v>4271</v>
      </c>
      <c r="B2639">
        <v>8085</v>
      </c>
      <c r="C2639">
        <v>1</v>
      </c>
    </row>
    <row r="2640" spans="1:3" x14ac:dyDescent="0.25">
      <c r="A2640" s="16">
        <v>4273</v>
      </c>
      <c r="B2640">
        <v>1659</v>
      </c>
      <c r="C2640">
        <v>1</v>
      </c>
    </row>
    <row r="2641" spans="1:3" x14ac:dyDescent="0.25">
      <c r="A2641" s="16">
        <v>4274</v>
      </c>
      <c r="B2641">
        <v>4777</v>
      </c>
      <c r="C2641">
        <v>1</v>
      </c>
    </row>
    <row r="2642" spans="1:3" x14ac:dyDescent="0.25">
      <c r="A2642" s="16">
        <v>4275</v>
      </c>
      <c r="B2642">
        <v>1562</v>
      </c>
      <c r="C2642">
        <v>1</v>
      </c>
    </row>
    <row r="2643" spans="1:3" x14ac:dyDescent="0.25">
      <c r="A2643" s="16">
        <v>4276</v>
      </c>
      <c r="B2643">
        <v>44310</v>
      </c>
      <c r="C2643">
        <v>1</v>
      </c>
    </row>
    <row r="2644" spans="1:3" x14ac:dyDescent="0.25">
      <c r="A2644" s="16">
        <v>4277</v>
      </c>
      <c r="B2644">
        <v>11462</v>
      </c>
      <c r="C2644">
        <v>1</v>
      </c>
    </row>
    <row r="2645" spans="1:3" x14ac:dyDescent="0.25">
      <c r="A2645" s="16">
        <v>4278</v>
      </c>
      <c r="B2645">
        <v>35415</v>
      </c>
      <c r="C2645">
        <v>1</v>
      </c>
    </row>
    <row r="2646" spans="1:3" x14ac:dyDescent="0.25">
      <c r="A2646" s="16">
        <v>4280</v>
      </c>
      <c r="B2646">
        <v>204</v>
      </c>
      <c r="C2646">
        <v>1</v>
      </c>
    </row>
    <row r="2647" spans="1:3" x14ac:dyDescent="0.25">
      <c r="A2647" s="16">
        <v>4281</v>
      </c>
      <c r="B2647">
        <v>233</v>
      </c>
      <c r="C2647">
        <v>1</v>
      </c>
    </row>
    <row r="2648" spans="1:3" x14ac:dyDescent="0.25">
      <c r="A2648" s="16">
        <v>4282</v>
      </c>
      <c r="B2648">
        <v>155</v>
      </c>
      <c r="C2648">
        <v>1</v>
      </c>
    </row>
    <row r="2649" spans="1:3" x14ac:dyDescent="0.25">
      <c r="A2649" s="16">
        <v>4285</v>
      </c>
      <c r="B2649">
        <v>361</v>
      </c>
      <c r="C2649">
        <v>1</v>
      </c>
    </row>
    <row r="2650" spans="1:3" x14ac:dyDescent="0.25">
      <c r="A2650" s="16">
        <v>4287</v>
      </c>
      <c r="B2650">
        <v>165622</v>
      </c>
      <c r="C2650">
        <v>1</v>
      </c>
    </row>
    <row r="2651" spans="1:3" x14ac:dyDescent="0.25">
      <c r="A2651" s="16">
        <v>4288</v>
      </c>
      <c r="B2651">
        <v>15259</v>
      </c>
      <c r="C2651">
        <v>1</v>
      </c>
    </row>
    <row r="2652" spans="1:3" x14ac:dyDescent="0.25">
      <c r="A2652" s="16">
        <v>4289</v>
      </c>
      <c r="B2652">
        <v>13</v>
      </c>
      <c r="C2652">
        <v>1</v>
      </c>
    </row>
    <row r="2653" spans="1:3" x14ac:dyDescent="0.25">
      <c r="A2653" s="16">
        <v>4290</v>
      </c>
      <c r="B2653">
        <v>366</v>
      </c>
      <c r="C2653">
        <v>1</v>
      </c>
    </row>
    <row r="2654" spans="1:3" x14ac:dyDescent="0.25">
      <c r="A2654" s="16">
        <v>4291</v>
      </c>
      <c r="B2654">
        <v>419</v>
      </c>
      <c r="C2654">
        <v>1</v>
      </c>
    </row>
    <row r="2655" spans="1:3" x14ac:dyDescent="0.25">
      <c r="A2655" s="16">
        <v>4292</v>
      </c>
      <c r="B2655">
        <v>2688</v>
      </c>
      <c r="C2655">
        <v>1</v>
      </c>
    </row>
    <row r="2656" spans="1:3" x14ac:dyDescent="0.25">
      <c r="A2656" s="16">
        <v>4293</v>
      </c>
      <c r="B2656">
        <v>2965</v>
      </c>
      <c r="C2656">
        <v>1</v>
      </c>
    </row>
    <row r="2657" spans="1:3" x14ac:dyDescent="0.25">
      <c r="A2657" s="16">
        <v>4294</v>
      </c>
      <c r="B2657">
        <v>125</v>
      </c>
      <c r="C2657">
        <v>1</v>
      </c>
    </row>
    <row r="2658" spans="1:3" x14ac:dyDescent="0.25">
      <c r="A2658" s="16">
        <v>4295</v>
      </c>
      <c r="B2658">
        <v>3133</v>
      </c>
      <c r="C2658">
        <v>1</v>
      </c>
    </row>
    <row r="2659" spans="1:3" x14ac:dyDescent="0.25">
      <c r="A2659" s="16">
        <v>4296</v>
      </c>
      <c r="B2659">
        <v>13817</v>
      </c>
      <c r="C2659">
        <v>1</v>
      </c>
    </row>
    <row r="2660" spans="1:3" x14ac:dyDescent="0.25">
      <c r="A2660" s="16">
        <v>4297</v>
      </c>
      <c r="B2660">
        <v>43127</v>
      </c>
      <c r="C2660">
        <v>1</v>
      </c>
    </row>
    <row r="2661" spans="1:3" x14ac:dyDescent="0.25">
      <c r="A2661" s="16">
        <v>4298</v>
      </c>
      <c r="B2661">
        <v>5613</v>
      </c>
      <c r="C2661">
        <v>1</v>
      </c>
    </row>
    <row r="2662" spans="1:3" x14ac:dyDescent="0.25">
      <c r="A2662" s="16">
        <v>4299</v>
      </c>
      <c r="B2662">
        <v>7501</v>
      </c>
      <c r="C2662">
        <v>1</v>
      </c>
    </row>
    <row r="2663" spans="1:3" x14ac:dyDescent="0.25">
      <c r="A2663" s="16">
        <v>4300</v>
      </c>
      <c r="B2663">
        <v>7035</v>
      </c>
      <c r="C2663">
        <v>1</v>
      </c>
    </row>
    <row r="2664" spans="1:3" x14ac:dyDescent="0.25">
      <c r="A2664" s="16">
        <v>4301</v>
      </c>
      <c r="B2664">
        <v>8829</v>
      </c>
      <c r="C2664">
        <v>1</v>
      </c>
    </row>
    <row r="2665" spans="1:3" x14ac:dyDescent="0.25">
      <c r="A2665" s="16">
        <v>4302</v>
      </c>
      <c r="B2665">
        <v>11772</v>
      </c>
      <c r="C2665">
        <v>1</v>
      </c>
    </row>
    <row r="2666" spans="1:3" x14ac:dyDescent="0.25">
      <c r="A2666" s="16">
        <v>4303</v>
      </c>
      <c r="B2666">
        <v>129</v>
      </c>
      <c r="C2666">
        <v>1</v>
      </c>
    </row>
    <row r="2667" spans="1:3" x14ac:dyDescent="0.25">
      <c r="A2667" s="16">
        <v>4304</v>
      </c>
      <c r="B2667">
        <v>884</v>
      </c>
      <c r="C2667">
        <v>1</v>
      </c>
    </row>
    <row r="2668" spans="1:3" x14ac:dyDescent="0.25">
      <c r="A2668" s="16">
        <v>4306</v>
      </c>
      <c r="B2668">
        <v>4255</v>
      </c>
      <c r="C2668">
        <v>1</v>
      </c>
    </row>
    <row r="2669" spans="1:3" x14ac:dyDescent="0.25">
      <c r="A2669" s="16">
        <v>4307</v>
      </c>
      <c r="B2669">
        <v>18581</v>
      </c>
      <c r="C2669">
        <v>1</v>
      </c>
    </row>
    <row r="2670" spans="1:3" x14ac:dyDescent="0.25">
      <c r="A2670" s="16">
        <v>4308</v>
      </c>
      <c r="B2670">
        <v>1219</v>
      </c>
      <c r="C2670">
        <v>1</v>
      </c>
    </row>
    <row r="2671" spans="1:3" x14ac:dyDescent="0.25">
      <c r="A2671" s="16">
        <v>4309</v>
      </c>
      <c r="B2671">
        <v>21443</v>
      </c>
      <c r="C2671">
        <v>1</v>
      </c>
    </row>
    <row r="2672" spans="1:3" x14ac:dyDescent="0.25">
      <c r="A2672" s="16">
        <v>4310</v>
      </c>
      <c r="B2672">
        <v>1632</v>
      </c>
      <c r="C2672">
        <v>1</v>
      </c>
    </row>
    <row r="2673" spans="1:3" x14ac:dyDescent="0.25">
      <c r="A2673" s="16">
        <v>4311</v>
      </c>
      <c r="B2673">
        <v>314</v>
      </c>
      <c r="C2673">
        <v>1</v>
      </c>
    </row>
    <row r="2674" spans="1:3" x14ac:dyDescent="0.25">
      <c r="A2674" s="16">
        <v>4312</v>
      </c>
      <c r="B2674">
        <v>32079</v>
      </c>
      <c r="C2674">
        <v>1</v>
      </c>
    </row>
    <row r="2675" spans="1:3" x14ac:dyDescent="0.25">
      <c r="A2675" s="16">
        <v>4313</v>
      </c>
      <c r="B2675">
        <v>3124</v>
      </c>
      <c r="C2675">
        <v>1</v>
      </c>
    </row>
    <row r="2676" spans="1:3" x14ac:dyDescent="0.25">
      <c r="A2676" s="16">
        <v>4314</v>
      </c>
      <c r="B2676">
        <v>14024</v>
      </c>
      <c r="C2676">
        <v>1</v>
      </c>
    </row>
    <row r="2677" spans="1:3" x14ac:dyDescent="0.25">
      <c r="A2677" s="16">
        <v>4315</v>
      </c>
      <c r="B2677">
        <v>22625</v>
      </c>
      <c r="C2677">
        <v>1</v>
      </c>
    </row>
    <row r="2678" spans="1:3" x14ac:dyDescent="0.25">
      <c r="A2678" s="16">
        <v>4316</v>
      </c>
      <c r="B2678">
        <v>40126</v>
      </c>
      <c r="C2678">
        <v>1</v>
      </c>
    </row>
    <row r="2679" spans="1:3" x14ac:dyDescent="0.25">
      <c r="A2679" s="16">
        <v>4317</v>
      </c>
      <c r="B2679">
        <v>18223</v>
      </c>
      <c r="C2679">
        <v>1</v>
      </c>
    </row>
    <row r="2680" spans="1:3" x14ac:dyDescent="0.25">
      <c r="A2680" s="16">
        <v>4318</v>
      </c>
      <c r="B2680">
        <v>2203</v>
      </c>
      <c r="C2680">
        <v>1</v>
      </c>
    </row>
    <row r="2681" spans="1:3" x14ac:dyDescent="0.25">
      <c r="A2681" s="16">
        <v>4319</v>
      </c>
      <c r="B2681">
        <v>30871</v>
      </c>
      <c r="C2681">
        <v>1</v>
      </c>
    </row>
    <row r="2682" spans="1:3" x14ac:dyDescent="0.25">
      <c r="A2682" s="16">
        <v>4320</v>
      </c>
      <c r="B2682">
        <v>29227</v>
      </c>
      <c r="C2682">
        <v>1</v>
      </c>
    </row>
    <row r="2683" spans="1:3" x14ac:dyDescent="0.25">
      <c r="A2683" s="16">
        <v>4321</v>
      </c>
      <c r="B2683">
        <v>3974</v>
      </c>
      <c r="C2683">
        <v>1</v>
      </c>
    </row>
    <row r="2684" spans="1:3" x14ac:dyDescent="0.25">
      <c r="A2684" s="16">
        <v>4322</v>
      </c>
      <c r="B2684">
        <v>26993</v>
      </c>
      <c r="C2684">
        <v>1</v>
      </c>
    </row>
    <row r="2685" spans="1:3" x14ac:dyDescent="0.25">
      <c r="A2685" s="16">
        <v>4323</v>
      </c>
      <c r="B2685">
        <v>197956</v>
      </c>
      <c r="C2685">
        <v>1</v>
      </c>
    </row>
    <row r="2686" spans="1:3" x14ac:dyDescent="0.25">
      <c r="A2686" s="16">
        <v>4325</v>
      </c>
      <c r="B2686">
        <v>97838</v>
      </c>
      <c r="C2686">
        <v>1</v>
      </c>
    </row>
    <row r="2687" spans="1:3" x14ac:dyDescent="0.25">
      <c r="A2687" s="16">
        <v>4326</v>
      </c>
      <c r="B2687">
        <v>129</v>
      </c>
      <c r="C2687">
        <v>1</v>
      </c>
    </row>
    <row r="2688" spans="1:3" x14ac:dyDescent="0.25">
      <c r="A2688" s="16">
        <v>4327</v>
      </c>
      <c r="B2688">
        <v>170</v>
      </c>
      <c r="C2688">
        <v>1</v>
      </c>
    </row>
    <row r="2689" spans="1:3" x14ac:dyDescent="0.25">
      <c r="A2689" s="16">
        <v>4328</v>
      </c>
      <c r="B2689">
        <v>69</v>
      </c>
      <c r="C2689">
        <v>1</v>
      </c>
    </row>
    <row r="2690" spans="1:3" x14ac:dyDescent="0.25">
      <c r="A2690" s="16">
        <v>4329</v>
      </c>
      <c r="B2690">
        <v>195</v>
      </c>
      <c r="C2690">
        <v>1</v>
      </c>
    </row>
    <row r="2691" spans="1:3" x14ac:dyDescent="0.25">
      <c r="A2691" s="16">
        <v>4330</v>
      </c>
      <c r="B2691">
        <v>2</v>
      </c>
      <c r="C2691">
        <v>1</v>
      </c>
    </row>
    <row r="2692" spans="1:3" x14ac:dyDescent="0.25">
      <c r="A2692" s="16">
        <v>4331</v>
      </c>
      <c r="B2692">
        <v>290</v>
      </c>
      <c r="C2692">
        <v>1</v>
      </c>
    </row>
    <row r="2693" spans="1:3" x14ac:dyDescent="0.25">
      <c r="A2693" s="16">
        <v>4332</v>
      </c>
      <c r="B2693">
        <v>95</v>
      </c>
      <c r="C2693">
        <v>1</v>
      </c>
    </row>
    <row r="2694" spans="1:3" x14ac:dyDescent="0.25">
      <c r="A2694" s="16">
        <v>4333</v>
      </c>
      <c r="B2694">
        <v>29</v>
      </c>
      <c r="C2694">
        <v>1</v>
      </c>
    </row>
    <row r="2695" spans="1:3" x14ac:dyDescent="0.25">
      <c r="A2695" s="16">
        <v>4334</v>
      </c>
      <c r="B2695">
        <v>39</v>
      </c>
      <c r="C2695">
        <v>1</v>
      </c>
    </row>
    <row r="2696" spans="1:3" x14ac:dyDescent="0.25">
      <c r="A2696" s="16">
        <v>4335</v>
      </c>
      <c r="B2696">
        <v>8</v>
      </c>
      <c r="C2696">
        <v>1</v>
      </c>
    </row>
    <row r="2697" spans="1:3" x14ac:dyDescent="0.25">
      <c r="A2697" s="16">
        <v>4336</v>
      </c>
      <c r="B2697">
        <v>4</v>
      </c>
      <c r="C2697">
        <v>1</v>
      </c>
    </row>
    <row r="2698" spans="1:3" x14ac:dyDescent="0.25">
      <c r="A2698" s="16">
        <v>4337</v>
      </c>
      <c r="B2698">
        <v>455</v>
      </c>
      <c r="C2698">
        <v>1</v>
      </c>
    </row>
    <row r="2699" spans="1:3" x14ac:dyDescent="0.25">
      <c r="A2699" s="16">
        <v>4338</v>
      </c>
      <c r="B2699">
        <v>491</v>
      </c>
      <c r="C2699">
        <v>1</v>
      </c>
    </row>
    <row r="2700" spans="1:3" x14ac:dyDescent="0.25">
      <c r="A2700" s="16">
        <v>4339</v>
      </c>
      <c r="B2700">
        <v>2327</v>
      </c>
      <c r="C2700">
        <v>1</v>
      </c>
    </row>
    <row r="2701" spans="1:3" x14ac:dyDescent="0.25">
      <c r="A2701" s="16">
        <v>4340</v>
      </c>
      <c r="B2701">
        <v>649</v>
      </c>
      <c r="C2701">
        <v>1</v>
      </c>
    </row>
    <row r="2702" spans="1:3" x14ac:dyDescent="0.25">
      <c r="A2702" s="16">
        <v>4341</v>
      </c>
      <c r="B2702">
        <v>3188</v>
      </c>
      <c r="C2702">
        <v>1</v>
      </c>
    </row>
    <row r="2703" spans="1:3" x14ac:dyDescent="0.25">
      <c r="A2703" s="16">
        <v>4342</v>
      </c>
      <c r="B2703">
        <v>3778</v>
      </c>
      <c r="C2703">
        <v>1</v>
      </c>
    </row>
    <row r="2704" spans="1:3" x14ac:dyDescent="0.25">
      <c r="A2704" s="16">
        <v>4343</v>
      </c>
      <c r="B2704">
        <v>338</v>
      </c>
      <c r="C2704">
        <v>1</v>
      </c>
    </row>
    <row r="2705" spans="1:3" x14ac:dyDescent="0.25">
      <c r="A2705" s="16">
        <v>4344</v>
      </c>
      <c r="B2705">
        <v>10</v>
      </c>
      <c r="C2705">
        <v>1</v>
      </c>
    </row>
    <row r="2706" spans="1:3" x14ac:dyDescent="0.25">
      <c r="A2706" s="16">
        <v>4345</v>
      </c>
      <c r="B2706">
        <v>29</v>
      </c>
      <c r="C2706">
        <v>1</v>
      </c>
    </row>
    <row r="2707" spans="1:3" x14ac:dyDescent="0.25">
      <c r="A2707" s="16">
        <v>4346</v>
      </c>
      <c r="B2707">
        <v>11</v>
      </c>
      <c r="C2707">
        <v>1</v>
      </c>
    </row>
    <row r="2708" spans="1:3" x14ac:dyDescent="0.25">
      <c r="A2708" s="16">
        <v>4347</v>
      </c>
      <c r="B2708">
        <v>4516</v>
      </c>
      <c r="C2708">
        <v>1</v>
      </c>
    </row>
    <row r="2709" spans="1:3" x14ac:dyDescent="0.25">
      <c r="A2709" s="16">
        <v>4348</v>
      </c>
      <c r="B2709">
        <v>3043</v>
      </c>
      <c r="C2709">
        <v>1</v>
      </c>
    </row>
    <row r="2710" spans="1:3" x14ac:dyDescent="0.25">
      <c r="A2710" s="16">
        <v>4349</v>
      </c>
      <c r="B2710">
        <v>535</v>
      </c>
      <c r="C2710">
        <v>1</v>
      </c>
    </row>
    <row r="2711" spans="1:3" x14ac:dyDescent="0.25">
      <c r="A2711" s="16">
        <v>4350</v>
      </c>
      <c r="B2711">
        <v>208</v>
      </c>
      <c r="C2711">
        <v>1</v>
      </c>
    </row>
    <row r="2712" spans="1:3" x14ac:dyDescent="0.25">
      <c r="A2712" s="16">
        <v>4351</v>
      </c>
      <c r="B2712">
        <v>160069</v>
      </c>
      <c r="C2712">
        <v>1</v>
      </c>
    </row>
    <row r="2713" spans="1:3" x14ac:dyDescent="0.25">
      <c r="A2713" s="16">
        <v>4352</v>
      </c>
      <c r="B2713">
        <v>93935</v>
      </c>
      <c r="C2713">
        <v>1</v>
      </c>
    </row>
    <row r="2714" spans="1:3" x14ac:dyDescent="0.25">
      <c r="A2714" s="16">
        <v>4353</v>
      </c>
      <c r="B2714">
        <v>17079</v>
      </c>
      <c r="C2714">
        <v>1</v>
      </c>
    </row>
    <row r="2715" spans="1:3" x14ac:dyDescent="0.25">
      <c r="A2715" s="16">
        <v>4354</v>
      </c>
      <c r="B2715">
        <v>15799</v>
      </c>
      <c r="C2715">
        <v>1</v>
      </c>
    </row>
    <row r="2716" spans="1:3" x14ac:dyDescent="0.25">
      <c r="A2716" s="16">
        <v>4355</v>
      </c>
      <c r="B2716">
        <v>21752</v>
      </c>
      <c r="C2716">
        <v>1</v>
      </c>
    </row>
    <row r="2717" spans="1:3" x14ac:dyDescent="0.25">
      <c r="A2717" s="16">
        <v>4356</v>
      </c>
      <c r="B2717">
        <v>2128</v>
      </c>
      <c r="C2717">
        <v>1</v>
      </c>
    </row>
    <row r="2718" spans="1:3" x14ac:dyDescent="0.25">
      <c r="A2718" s="16">
        <v>4357</v>
      </c>
      <c r="B2718">
        <v>14767</v>
      </c>
      <c r="C2718">
        <v>1</v>
      </c>
    </row>
    <row r="2719" spans="1:3" x14ac:dyDescent="0.25">
      <c r="A2719" s="16">
        <v>4358</v>
      </c>
      <c r="B2719">
        <v>9287</v>
      </c>
      <c r="C2719">
        <v>1</v>
      </c>
    </row>
    <row r="2720" spans="1:3" x14ac:dyDescent="0.25">
      <c r="A2720" s="16">
        <v>4359</v>
      </c>
      <c r="B2720">
        <v>17011</v>
      </c>
      <c r="C2720">
        <v>1</v>
      </c>
    </row>
    <row r="2721" spans="1:3" x14ac:dyDescent="0.25">
      <c r="A2721" s="16">
        <v>4360</v>
      </c>
      <c r="B2721">
        <v>5348</v>
      </c>
      <c r="C2721">
        <v>1</v>
      </c>
    </row>
    <row r="2722" spans="1:3" x14ac:dyDescent="0.25">
      <c r="A2722" s="16">
        <v>4361</v>
      </c>
      <c r="B2722">
        <v>31122</v>
      </c>
      <c r="C2722">
        <v>1</v>
      </c>
    </row>
    <row r="2723" spans="1:3" x14ac:dyDescent="0.25">
      <c r="A2723" s="16">
        <v>4362</v>
      </c>
      <c r="B2723">
        <v>21009</v>
      </c>
      <c r="C2723">
        <v>1</v>
      </c>
    </row>
    <row r="2724" spans="1:3" x14ac:dyDescent="0.25">
      <c r="A2724" s="16">
        <v>4363</v>
      </c>
      <c r="B2724">
        <v>13197</v>
      </c>
      <c r="C2724">
        <v>1</v>
      </c>
    </row>
    <row r="2725" spans="1:3" x14ac:dyDescent="0.25">
      <c r="A2725" s="16">
        <v>4364</v>
      </c>
      <c r="B2725">
        <v>6900</v>
      </c>
      <c r="C2725">
        <v>1</v>
      </c>
    </row>
    <row r="2726" spans="1:3" x14ac:dyDescent="0.25">
      <c r="A2726" s="16">
        <v>4365</v>
      </c>
      <c r="B2726">
        <v>45001</v>
      </c>
      <c r="C2726">
        <v>1</v>
      </c>
    </row>
    <row r="2727" spans="1:3" x14ac:dyDescent="0.25">
      <c r="A2727" s="16">
        <v>4366</v>
      </c>
      <c r="B2727">
        <v>17473</v>
      </c>
      <c r="C2727">
        <v>1</v>
      </c>
    </row>
    <row r="2728" spans="1:3" x14ac:dyDescent="0.25">
      <c r="A2728" s="16">
        <v>4367</v>
      </c>
      <c r="B2728">
        <v>1275</v>
      </c>
      <c r="C2728">
        <v>1</v>
      </c>
    </row>
    <row r="2729" spans="1:3" x14ac:dyDescent="0.25">
      <c r="A2729" s="16">
        <v>4368</v>
      </c>
      <c r="B2729">
        <v>5755</v>
      </c>
      <c r="C2729">
        <v>1</v>
      </c>
    </row>
    <row r="2730" spans="1:3" x14ac:dyDescent="0.25">
      <c r="A2730" s="16">
        <v>4369</v>
      </c>
      <c r="B2730">
        <v>7619</v>
      </c>
      <c r="C2730">
        <v>1</v>
      </c>
    </row>
    <row r="2731" spans="1:3" x14ac:dyDescent="0.25">
      <c r="A2731" s="16">
        <v>4370</v>
      </c>
      <c r="B2731">
        <v>0</v>
      </c>
      <c r="C2731">
        <v>1</v>
      </c>
    </row>
    <row r="2732" spans="1:3" x14ac:dyDescent="0.25">
      <c r="A2732" s="16">
        <v>4371</v>
      </c>
      <c r="B2732">
        <v>0</v>
      </c>
      <c r="C2732">
        <v>1</v>
      </c>
    </row>
    <row r="2733" spans="1:3" x14ac:dyDescent="0.25">
      <c r="A2733" s="16">
        <v>4372</v>
      </c>
      <c r="B2733">
        <v>53</v>
      </c>
      <c r="C2733">
        <v>1</v>
      </c>
    </row>
    <row r="2734" spans="1:3" x14ac:dyDescent="0.25">
      <c r="A2734" s="16">
        <v>4373</v>
      </c>
      <c r="B2734">
        <v>0</v>
      </c>
      <c r="C2734">
        <v>1</v>
      </c>
    </row>
    <row r="2735" spans="1:3" x14ac:dyDescent="0.25">
      <c r="A2735" s="16">
        <v>4374</v>
      </c>
      <c r="B2735">
        <v>109</v>
      </c>
      <c r="C2735">
        <v>1</v>
      </c>
    </row>
    <row r="2736" spans="1:3" x14ac:dyDescent="0.25">
      <c r="A2736" s="16">
        <v>4375</v>
      </c>
      <c r="B2736">
        <v>267868</v>
      </c>
      <c r="C2736">
        <v>1</v>
      </c>
    </row>
    <row r="2737" spans="1:3" x14ac:dyDescent="0.25">
      <c r="A2737" s="16">
        <v>4376</v>
      </c>
      <c r="B2737">
        <v>2166</v>
      </c>
      <c r="C2737">
        <v>1</v>
      </c>
    </row>
    <row r="2738" spans="1:3" x14ac:dyDescent="0.25">
      <c r="A2738" s="16">
        <v>4377</v>
      </c>
      <c r="B2738">
        <v>89165</v>
      </c>
      <c r="C2738">
        <v>1</v>
      </c>
    </row>
    <row r="2739" spans="1:3" x14ac:dyDescent="0.25">
      <c r="A2739" s="16">
        <v>4378</v>
      </c>
      <c r="B2739">
        <v>79398</v>
      </c>
      <c r="C2739">
        <v>1</v>
      </c>
    </row>
    <row r="2740" spans="1:3" x14ac:dyDescent="0.25">
      <c r="A2740" s="16">
        <v>4379</v>
      </c>
      <c r="B2740">
        <v>226838</v>
      </c>
      <c r="C2740">
        <v>1</v>
      </c>
    </row>
    <row r="2741" spans="1:3" x14ac:dyDescent="0.25">
      <c r="A2741" s="16">
        <v>4380</v>
      </c>
      <c r="B2741">
        <v>32629</v>
      </c>
      <c r="C2741">
        <v>1</v>
      </c>
    </row>
    <row r="2742" spans="1:3" x14ac:dyDescent="0.25">
      <c r="A2742" s="16">
        <v>4381</v>
      </c>
      <c r="B2742">
        <v>61376</v>
      </c>
      <c r="C2742">
        <v>1</v>
      </c>
    </row>
    <row r="2743" spans="1:3" x14ac:dyDescent="0.25">
      <c r="A2743" s="16">
        <v>4382</v>
      </c>
      <c r="B2743">
        <v>232795</v>
      </c>
      <c r="C2743">
        <v>1</v>
      </c>
    </row>
    <row r="2744" spans="1:3" x14ac:dyDescent="0.25">
      <c r="A2744" s="16">
        <v>4383</v>
      </c>
      <c r="B2744">
        <v>22251</v>
      </c>
      <c r="C2744">
        <v>1</v>
      </c>
    </row>
    <row r="2745" spans="1:3" x14ac:dyDescent="0.25">
      <c r="A2745" s="16">
        <v>4384</v>
      </c>
      <c r="B2745">
        <v>482095</v>
      </c>
      <c r="C2745">
        <v>1</v>
      </c>
    </row>
    <row r="2746" spans="1:3" x14ac:dyDescent="0.25">
      <c r="A2746" s="16">
        <v>4385</v>
      </c>
      <c r="B2746">
        <v>243106</v>
      </c>
      <c r="C2746">
        <v>1</v>
      </c>
    </row>
    <row r="2747" spans="1:3" x14ac:dyDescent="0.25">
      <c r="A2747" s="16">
        <v>4386</v>
      </c>
      <c r="B2747">
        <v>10366</v>
      </c>
      <c r="C2747">
        <v>1</v>
      </c>
    </row>
    <row r="2748" spans="1:3" x14ac:dyDescent="0.25">
      <c r="A2748" s="16">
        <v>4387</v>
      </c>
      <c r="B2748">
        <v>5829</v>
      </c>
      <c r="C2748">
        <v>1</v>
      </c>
    </row>
    <row r="2749" spans="1:3" x14ac:dyDescent="0.25">
      <c r="A2749" s="16">
        <v>4388</v>
      </c>
      <c r="B2749">
        <v>19489</v>
      </c>
      <c r="C2749">
        <v>1</v>
      </c>
    </row>
    <row r="2750" spans="1:3" x14ac:dyDescent="0.25">
      <c r="A2750" s="16">
        <v>4389</v>
      </c>
      <c r="B2750">
        <v>26199</v>
      </c>
      <c r="C2750">
        <v>1</v>
      </c>
    </row>
    <row r="2751" spans="1:3" x14ac:dyDescent="0.25">
      <c r="A2751" s="16">
        <v>4390</v>
      </c>
      <c r="B2751">
        <v>20155</v>
      </c>
      <c r="C2751">
        <v>1</v>
      </c>
    </row>
    <row r="2752" spans="1:3" x14ac:dyDescent="0.25">
      <c r="A2752" s="16">
        <v>4391</v>
      </c>
      <c r="B2752">
        <v>1105</v>
      </c>
      <c r="C2752">
        <v>1</v>
      </c>
    </row>
    <row r="2753" spans="1:3" x14ac:dyDescent="0.25">
      <c r="A2753" s="16">
        <v>4392</v>
      </c>
      <c r="B2753">
        <v>7152</v>
      </c>
      <c r="C2753">
        <v>1</v>
      </c>
    </row>
    <row r="2754" spans="1:3" x14ac:dyDescent="0.25">
      <c r="A2754" s="16">
        <v>4393</v>
      </c>
      <c r="B2754">
        <v>3930</v>
      </c>
      <c r="C2754">
        <v>1</v>
      </c>
    </row>
    <row r="2755" spans="1:3" x14ac:dyDescent="0.25">
      <c r="A2755" s="16">
        <v>4394</v>
      </c>
      <c r="B2755">
        <v>1328</v>
      </c>
      <c r="C2755">
        <v>1</v>
      </c>
    </row>
    <row r="2756" spans="1:3" x14ac:dyDescent="0.25">
      <c r="A2756" s="16">
        <v>4395</v>
      </c>
      <c r="B2756">
        <v>83646</v>
      </c>
      <c r="C2756">
        <v>1</v>
      </c>
    </row>
    <row r="2757" spans="1:3" x14ac:dyDescent="0.25">
      <c r="A2757" s="16">
        <v>4396</v>
      </c>
      <c r="B2757">
        <v>68747</v>
      </c>
      <c r="C2757">
        <v>1</v>
      </c>
    </row>
    <row r="2758" spans="1:3" x14ac:dyDescent="0.25">
      <c r="A2758" s="16">
        <v>4397</v>
      </c>
      <c r="B2758">
        <v>30106</v>
      </c>
      <c r="C2758">
        <v>1</v>
      </c>
    </row>
    <row r="2759" spans="1:3" x14ac:dyDescent="0.25">
      <c r="A2759" s="16">
        <v>4398</v>
      </c>
      <c r="B2759">
        <v>302167</v>
      </c>
      <c r="C2759">
        <v>1</v>
      </c>
    </row>
    <row r="2760" spans="1:3" x14ac:dyDescent="0.25">
      <c r="A2760" s="16">
        <v>4399</v>
      </c>
      <c r="B2760">
        <v>69463</v>
      </c>
      <c r="C2760">
        <v>1</v>
      </c>
    </row>
    <row r="2761" spans="1:3" x14ac:dyDescent="0.25">
      <c r="A2761" s="16">
        <v>4400</v>
      </c>
      <c r="B2761">
        <v>15669</v>
      </c>
      <c r="C2761">
        <v>1</v>
      </c>
    </row>
    <row r="2762" spans="1:3" x14ac:dyDescent="0.25">
      <c r="A2762" s="16">
        <v>4401</v>
      </c>
      <c r="B2762">
        <v>303169</v>
      </c>
      <c r="C2762">
        <v>1</v>
      </c>
    </row>
    <row r="2763" spans="1:3" x14ac:dyDescent="0.25">
      <c r="A2763" s="16">
        <v>4402</v>
      </c>
      <c r="B2763">
        <v>40757</v>
      </c>
      <c r="C2763">
        <v>1</v>
      </c>
    </row>
    <row r="2764" spans="1:3" x14ac:dyDescent="0.25">
      <c r="A2764" s="16">
        <v>4404</v>
      </c>
      <c r="B2764">
        <v>4</v>
      </c>
      <c r="C2764">
        <v>1</v>
      </c>
    </row>
    <row r="2765" spans="1:3" x14ac:dyDescent="0.25">
      <c r="A2765" s="16">
        <v>4405</v>
      </c>
      <c r="B2765">
        <v>8666</v>
      </c>
      <c r="C2765">
        <v>1</v>
      </c>
    </row>
    <row r="2766" spans="1:3" x14ac:dyDescent="0.25">
      <c r="A2766" s="16">
        <v>4406</v>
      </c>
      <c r="B2766">
        <v>6192</v>
      </c>
      <c r="C2766">
        <v>1</v>
      </c>
    </row>
    <row r="2767" spans="1:3" x14ac:dyDescent="0.25">
      <c r="A2767" s="16">
        <v>4407</v>
      </c>
      <c r="B2767">
        <v>10756</v>
      </c>
      <c r="C2767">
        <v>1</v>
      </c>
    </row>
    <row r="2768" spans="1:3" x14ac:dyDescent="0.25">
      <c r="A2768" s="16">
        <v>4409</v>
      </c>
      <c r="B2768">
        <v>1460</v>
      </c>
      <c r="C2768">
        <v>1</v>
      </c>
    </row>
    <row r="2769" spans="1:3" x14ac:dyDescent="0.25">
      <c r="A2769" s="16">
        <v>4410</v>
      </c>
      <c r="B2769">
        <v>8116</v>
      </c>
      <c r="C2769">
        <v>1</v>
      </c>
    </row>
    <row r="2770" spans="1:3" x14ac:dyDescent="0.25">
      <c r="A2770" s="16">
        <v>4411</v>
      </c>
      <c r="B2770">
        <v>150552</v>
      </c>
      <c r="C2770">
        <v>1</v>
      </c>
    </row>
    <row r="2771" spans="1:3" x14ac:dyDescent="0.25">
      <c r="A2771" s="16">
        <v>4412</v>
      </c>
      <c r="B2771">
        <v>6118</v>
      </c>
      <c r="C2771">
        <v>1</v>
      </c>
    </row>
    <row r="2772" spans="1:3" x14ac:dyDescent="0.25">
      <c r="A2772" s="16">
        <v>4413</v>
      </c>
      <c r="B2772">
        <v>25021</v>
      </c>
      <c r="C2772">
        <v>1</v>
      </c>
    </row>
    <row r="2773" spans="1:3" x14ac:dyDescent="0.25">
      <c r="A2773" s="16">
        <v>4414</v>
      </c>
      <c r="B2773">
        <v>10759</v>
      </c>
      <c r="C2773">
        <v>1</v>
      </c>
    </row>
    <row r="2774" spans="1:3" x14ac:dyDescent="0.25">
      <c r="A2774" s="16">
        <v>4415</v>
      </c>
      <c r="B2774">
        <v>11705</v>
      </c>
      <c r="C2774">
        <v>1</v>
      </c>
    </row>
    <row r="2775" spans="1:3" x14ac:dyDescent="0.25">
      <c r="A2775" s="16">
        <v>4416</v>
      </c>
      <c r="B2775">
        <v>35885</v>
      </c>
      <c r="C2775">
        <v>1</v>
      </c>
    </row>
    <row r="2776" spans="1:3" x14ac:dyDescent="0.25">
      <c r="A2776" s="16">
        <v>4417</v>
      </c>
      <c r="B2776">
        <v>1601</v>
      </c>
      <c r="C2776">
        <v>1</v>
      </c>
    </row>
    <row r="2777" spans="1:3" x14ac:dyDescent="0.25">
      <c r="A2777" s="16">
        <v>4418</v>
      </c>
      <c r="B2777">
        <v>4432</v>
      </c>
      <c r="C2777">
        <v>1</v>
      </c>
    </row>
    <row r="2778" spans="1:3" x14ac:dyDescent="0.25">
      <c r="A2778" s="16">
        <v>4419</v>
      </c>
      <c r="B2778">
        <v>55259</v>
      </c>
      <c r="C2778">
        <v>1</v>
      </c>
    </row>
    <row r="2779" spans="1:3" x14ac:dyDescent="0.25">
      <c r="A2779" s="16">
        <v>4420</v>
      </c>
      <c r="B2779">
        <v>56497</v>
      </c>
      <c r="C2779">
        <v>1</v>
      </c>
    </row>
    <row r="2780" spans="1:3" x14ac:dyDescent="0.25">
      <c r="A2780" s="16">
        <v>4421</v>
      </c>
      <c r="B2780">
        <v>5800</v>
      </c>
      <c r="C2780">
        <v>1</v>
      </c>
    </row>
    <row r="2781" spans="1:3" x14ac:dyDescent="0.25">
      <c r="A2781" s="16">
        <v>4422</v>
      </c>
      <c r="B2781">
        <v>1337</v>
      </c>
      <c r="C2781">
        <v>1</v>
      </c>
    </row>
    <row r="2782" spans="1:3" x14ac:dyDescent="0.25">
      <c r="A2782" s="16">
        <v>4423</v>
      </c>
      <c r="B2782">
        <v>853</v>
      </c>
      <c r="C2782">
        <v>1</v>
      </c>
    </row>
    <row r="2783" spans="1:3" x14ac:dyDescent="0.25">
      <c r="A2783" s="16">
        <v>4424</v>
      </c>
      <c r="B2783">
        <v>146</v>
      </c>
      <c r="C2783">
        <v>1</v>
      </c>
    </row>
    <row r="2784" spans="1:3" x14ac:dyDescent="0.25">
      <c r="A2784" s="16">
        <v>4426</v>
      </c>
      <c r="B2784">
        <v>62536</v>
      </c>
      <c r="C2784">
        <v>1</v>
      </c>
    </row>
    <row r="2785" spans="1:3" x14ac:dyDescent="0.25">
      <c r="A2785" s="16">
        <v>4427</v>
      </c>
      <c r="B2785">
        <v>0</v>
      </c>
      <c r="C2785">
        <v>1</v>
      </c>
    </row>
    <row r="2786" spans="1:3" x14ac:dyDescent="0.25">
      <c r="A2786" s="16">
        <v>4428</v>
      </c>
      <c r="B2786">
        <v>62282</v>
      </c>
      <c r="C2786">
        <v>1</v>
      </c>
    </row>
    <row r="2787" spans="1:3" x14ac:dyDescent="0.25">
      <c r="A2787" s="16">
        <v>4430</v>
      </c>
      <c r="B2787">
        <v>46366</v>
      </c>
      <c r="C2787">
        <v>1</v>
      </c>
    </row>
    <row r="2788" spans="1:3" x14ac:dyDescent="0.25">
      <c r="A2788" s="16">
        <v>4431</v>
      </c>
      <c r="B2788">
        <v>846946</v>
      </c>
      <c r="C2788">
        <v>1</v>
      </c>
    </row>
    <row r="2789" spans="1:3" x14ac:dyDescent="0.25">
      <c r="A2789" s="16">
        <v>4432</v>
      </c>
      <c r="B2789">
        <v>235394</v>
      </c>
      <c r="C2789">
        <v>1</v>
      </c>
    </row>
    <row r="2790" spans="1:3" x14ac:dyDescent="0.25">
      <c r="A2790" s="16">
        <v>4433</v>
      </c>
      <c r="B2790">
        <v>161122</v>
      </c>
      <c r="C2790">
        <v>1</v>
      </c>
    </row>
    <row r="2791" spans="1:3" x14ac:dyDescent="0.25">
      <c r="A2791" s="16">
        <v>4435</v>
      </c>
      <c r="B2791">
        <v>110138</v>
      </c>
      <c r="C2791">
        <v>1</v>
      </c>
    </row>
    <row r="2792" spans="1:3" x14ac:dyDescent="0.25">
      <c r="A2792" s="16">
        <v>4436</v>
      </c>
      <c r="B2792">
        <v>239215</v>
      </c>
      <c r="C2792">
        <v>1</v>
      </c>
    </row>
    <row r="2793" spans="1:3" x14ac:dyDescent="0.25">
      <c r="A2793" s="16">
        <v>4437</v>
      </c>
      <c r="B2793">
        <v>14185</v>
      </c>
      <c r="C2793">
        <v>1</v>
      </c>
    </row>
    <row r="2794" spans="1:3" x14ac:dyDescent="0.25">
      <c r="A2794" s="16">
        <v>4438</v>
      </c>
      <c r="B2794">
        <v>73766</v>
      </c>
      <c r="C2794">
        <v>1</v>
      </c>
    </row>
    <row r="2795" spans="1:3" x14ac:dyDescent="0.25">
      <c r="A2795" s="16">
        <v>4439</v>
      </c>
      <c r="B2795">
        <v>453100</v>
      </c>
      <c r="C2795">
        <v>1</v>
      </c>
    </row>
    <row r="2796" spans="1:3" x14ac:dyDescent="0.25">
      <c r="A2796" s="16">
        <v>4440</v>
      </c>
      <c r="B2796">
        <v>36335</v>
      </c>
      <c r="C2796">
        <v>1</v>
      </c>
    </row>
    <row r="2797" spans="1:3" x14ac:dyDescent="0.25">
      <c r="A2797" s="16">
        <v>4441</v>
      </c>
      <c r="B2797">
        <v>101560</v>
      </c>
      <c r="C2797">
        <v>1</v>
      </c>
    </row>
    <row r="2798" spans="1:3" x14ac:dyDescent="0.25">
      <c r="A2798" s="16">
        <v>4442</v>
      </c>
      <c r="B2798">
        <v>8197</v>
      </c>
      <c r="C2798">
        <v>1</v>
      </c>
    </row>
    <row r="2799" spans="1:3" x14ac:dyDescent="0.25">
      <c r="A2799" s="16">
        <v>4443</v>
      </c>
      <c r="B2799">
        <v>39704</v>
      </c>
      <c r="C2799">
        <v>1</v>
      </c>
    </row>
    <row r="2800" spans="1:3" x14ac:dyDescent="0.25">
      <c r="A2800" s="16">
        <v>4444</v>
      </c>
      <c r="B2800">
        <v>70643</v>
      </c>
      <c r="C2800">
        <v>1</v>
      </c>
    </row>
    <row r="2801" spans="1:3" x14ac:dyDescent="0.25">
      <c r="A2801" s="16">
        <v>4445</v>
      </c>
      <c r="B2801">
        <v>4476</v>
      </c>
      <c r="C2801">
        <v>1</v>
      </c>
    </row>
    <row r="2802" spans="1:3" x14ac:dyDescent="0.25">
      <c r="A2802" s="16">
        <v>4446</v>
      </c>
      <c r="B2802">
        <v>9393</v>
      </c>
      <c r="C2802">
        <v>1</v>
      </c>
    </row>
    <row r="2803" spans="1:3" x14ac:dyDescent="0.25">
      <c r="A2803" s="16">
        <v>4447</v>
      </c>
      <c r="B2803">
        <v>4415</v>
      </c>
      <c r="C2803">
        <v>1</v>
      </c>
    </row>
    <row r="2804" spans="1:3" x14ac:dyDescent="0.25">
      <c r="A2804" s="16">
        <v>4448</v>
      </c>
      <c r="B2804">
        <v>1583</v>
      </c>
      <c r="C2804">
        <v>1</v>
      </c>
    </row>
    <row r="2805" spans="1:3" x14ac:dyDescent="0.25">
      <c r="A2805" s="16">
        <v>4449</v>
      </c>
      <c r="B2805">
        <v>26952</v>
      </c>
      <c r="C2805">
        <v>1</v>
      </c>
    </row>
    <row r="2806" spans="1:3" x14ac:dyDescent="0.25">
      <c r="A2806" s="16">
        <v>4450</v>
      </c>
      <c r="B2806">
        <v>2720352</v>
      </c>
      <c r="C2806">
        <v>1</v>
      </c>
    </row>
    <row r="2807" spans="1:3" x14ac:dyDescent="0.25">
      <c r="A2807" s="16">
        <v>4451</v>
      </c>
      <c r="B2807">
        <v>721</v>
      </c>
      <c r="C2807">
        <v>1</v>
      </c>
    </row>
    <row r="2808" spans="1:3" x14ac:dyDescent="0.25">
      <c r="A2808" s="16">
        <v>4452</v>
      </c>
      <c r="B2808">
        <v>10567</v>
      </c>
      <c r="C2808">
        <v>1</v>
      </c>
    </row>
    <row r="2809" spans="1:3" x14ac:dyDescent="0.25">
      <c r="A2809" s="16">
        <v>4453</v>
      </c>
      <c r="B2809">
        <v>214250</v>
      </c>
      <c r="C2809">
        <v>1</v>
      </c>
    </row>
    <row r="2810" spans="1:3" x14ac:dyDescent="0.25">
      <c r="A2810" s="16">
        <v>4454</v>
      </c>
      <c r="B2810">
        <v>116505</v>
      </c>
      <c r="C2810">
        <v>1</v>
      </c>
    </row>
    <row r="2811" spans="1:3" x14ac:dyDescent="0.25">
      <c r="A2811" s="16">
        <v>4455</v>
      </c>
      <c r="B2811">
        <v>70275</v>
      </c>
      <c r="C2811">
        <v>1</v>
      </c>
    </row>
    <row r="2812" spans="1:3" x14ac:dyDescent="0.25">
      <c r="A2812" s="16">
        <v>4456</v>
      </c>
      <c r="B2812">
        <v>75644</v>
      </c>
      <c r="C2812">
        <v>1</v>
      </c>
    </row>
    <row r="2813" spans="1:3" x14ac:dyDescent="0.25">
      <c r="A2813" s="16">
        <v>4457</v>
      </c>
      <c r="B2813">
        <v>86553</v>
      </c>
      <c r="C2813">
        <v>1</v>
      </c>
    </row>
    <row r="2814" spans="1:3" x14ac:dyDescent="0.25">
      <c r="A2814" s="16">
        <v>4458</v>
      </c>
      <c r="B2814">
        <v>94426</v>
      </c>
      <c r="C2814">
        <v>1</v>
      </c>
    </row>
    <row r="2815" spans="1:3" x14ac:dyDescent="0.25">
      <c r="A2815" s="16">
        <v>4459</v>
      </c>
      <c r="B2815">
        <v>152208</v>
      </c>
      <c r="C2815">
        <v>1</v>
      </c>
    </row>
    <row r="2816" spans="1:3" x14ac:dyDescent="0.25">
      <c r="A2816" s="16">
        <v>4460</v>
      </c>
      <c r="B2816">
        <v>300445</v>
      </c>
      <c r="C2816">
        <v>1</v>
      </c>
    </row>
    <row r="2817" spans="1:3" x14ac:dyDescent="0.25">
      <c r="A2817" s="16">
        <v>4461</v>
      </c>
      <c r="B2817">
        <v>194</v>
      </c>
      <c r="C2817">
        <v>1</v>
      </c>
    </row>
    <row r="2818" spans="1:3" x14ac:dyDescent="0.25">
      <c r="A2818" s="16">
        <v>4462</v>
      </c>
      <c r="B2818">
        <v>7362</v>
      </c>
      <c r="C2818">
        <v>1</v>
      </c>
    </row>
    <row r="2819" spans="1:3" x14ac:dyDescent="0.25">
      <c r="A2819" s="16">
        <v>4463</v>
      </c>
      <c r="B2819">
        <v>572</v>
      </c>
      <c r="C2819">
        <v>1</v>
      </c>
    </row>
    <row r="2820" spans="1:3" x14ac:dyDescent="0.25">
      <c r="A2820" s="16">
        <v>4464</v>
      </c>
      <c r="B2820">
        <v>0</v>
      </c>
      <c r="C2820">
        <v>1</v>
      </c>
    </row>
    <row r="2821" spans="1:3" x14ac:dyDescent="0.25">
      <c r="A2821" s="16">
        <v>4465</v>
      </c>
      <c r="B2821">
        <v>0</v>
      </c>
      <c r="C2821">
        <v>1</v>
      </c>
    </row>
    <row r="2822" spans="1:3" x14ac:dyDescent="0.25">
      <c r="A2822" s="16">
        <v>4466</v>
      </c>
      <c r="B2822">
        <v>346</v>
      </c>
      <c r="C2822">
        <v>1</v>
      </c>
    </row>
    <row r="2823" spans="1:3" x14ac:dyDescent="0.25">
      <c r="A2823" s="16">
        <v>4467</v>
      </c>
      <c r="B2823">
        <v>346</v>
      </c>
      <c r="C2823">
        <v>1</v>
      </c>
    </row>
    <row r="2824" spans="1:3" x14ac:dyDescent="0.25">
      <c r="A2824" s="16">
        <v>4468</v>
      </c>
      <c r="B2824">
        <v>157339</v>
      </c>
      <c r="C2824">
        <v>1</v>
      </c>
    </row>
    <row r="2825" spans="1:3" x14ac:dyDescent="0.25">
      <c r="A2825" s="16">
        <v>4469</v>
      </c>
      <c r="B2825">
        <v>143715</v>
      </c>
      <c r="C2825">
        <v>1</v>
      </c>
    </row>
    <row r="2826" spans="1:3" x14ac:dyDescent="0.25">
      <c r="A2826" s="16">
        <v>4470</v>
      </c>
      <c r="B2826">
        <v>14053</v>
      </c>
      <c r="C2826">
        <v>1</v>
      </c>
    </row>
    <row r="2827" spans="1:3" x14ac:dyDescent="0.25">
      <c r="A2827" s="16">
        <v>4471</v>
      </c>
      <c r="B2827">
        <v>91080</v>
      </c>
      <c r="C2827">
        <v>1</v>
      </c>
    </row>
    <row r="2828" spans="1:3" x14ac:dyDescent="0.25">
      <c r="A2828" s="16">
        <v>4472</v>
      </c>
      <c r="B2828">
        <v>61810</v>
      </c>
      <c r="C2828">
        <v>1</v>
      </c>
    </row>
    <row r="2829" spans="1:3" x14ac:dyDescent="0.25">
      <c r="A2829" s="16">
        <v>4473</v>
      </c>
      <c r="B2829">
        <v>45426</v>
      </c>
      <c r="C2829">
        <v>1</v>
      </c>
    </row>
    <row r="2830" spans="1:3" x14ac:dyDescent="0.25">
      <c r="A2830" s="16">
        <v>4474</v>
      </c>
      <c r="B2830">
        <v>103105</v>
      </c>
      <c r="C2830">
        <v>1</v>
      </c>
    </row>
    <row r="2831" spans="1:3" x14ac:dyDescent="0.25">
      <c r="A2831" s="16">
        <v>4475</v>
      </c>
      <c r="B2831">
        <v>268997</v>
      </c>
      <c r="C2831">
        <v>1</v>
      </c>
    </row>
    <row r="2832" spans="1:3" x14ac:dyDescent="0.25">
      <c r="A2832" s="16">
        <v>4476</v>
      </c>
      <c r="B2832">
        <v>41808</v>
      </c>
      <c r="C2832">
        <v>1</v>
      </c>
    </row>
    <row r="2833" spans="1:3" x14ac:dyDescent="0.25">
      <c r="A2833" s="16">
        <v>4477</v>
      </c>
      <c r="B2833">
        <v>47414</v>
      </c>
      <c r="C2833">
        <v>1</v>
      </c>
    </row>
    <row r="2834" spans="1:3" x14ac:dyDescent="0.25">
      <c r="A2834" s="16">
        <v>4478</v>
      </c>
      <c r="B2834">
        <v>42702</v>
      </c>
      <c r="C2834">
        <v>1</v>
      </c>
    </row>
    <row r="2835" spans="1:3" x14ac:dyDescent="0.25">
      <c r="A2835" s="16">
        <v>4479</v>
      </c>
      <c r="B2835">
        <v>201110</v>
      </c>
      <c r="C2835">
        <v>1</v>
      </c>
    </row>
    <row r="2836" spans="1:3" x14ac:dyDescent="0.25">
      <c r="A2836" s="16">
        <v>4480</v>
      </c>
      <c r="B2836">
        <v>118808</v>
      </c>
      <c r="C2836">
        <v>1</v>
      </c>
    </row>
    <row r="2837" spans="1:3" x14ac:dyDescent="0.25">
      <c r="A2837" s="16">
        <v>4481</v>
      </c>
      <c r="B2837">
        <v>119854</v>
      </c>
      <c r="C2837">
        <v>1</v>
      </c>
    </row>
    <row r="2838" spans="1:3" x14ac:dyDescent="0.25">
      <c r="A2838" s="16">
        <v>4483</v>
      </c>
      <c r="B2838">
        <v>141300</v>
      </c>
      <c r="C2838">
        <v>1</v>
      </c>
    </row>
    <row r="2839" spans="1:3" x14ac:dyDescent="0.25">
      <c r="A2839" s="16">
        <v>4484</v>
      </c>
      <c r="B2839">
        <v>183855</v>
      </c>
      <c r="C2839">
        <v>1</v>
      </c>
    </row>
    <row r="2840" spans="1:3" x14ac:dyDescent="0.25">
      <c r="A2840" s="16">
        <v>4485</v>
      </c>
      <c r="B2840">
        <v>249556</v>
      </c>
      <c r="C2840">
        <v>1</v>
      </c>
    </row>
    <row r="2841" spans="1:3" x14ac:dyDescent="0.25">
      <c r="A2841" s="16">
        <v>4486</v>
      </c>
      <c r="B2841">
        <v>143324</v>
      </c>
      <c r="C2841">
        <v>1</v>
      </c>
    </row>
    <row r="2842" spans="1:3" x14ac:dyDescent="0.25">
      <c r="A2842" s="16">
        <v>4487</v>
      </c>
      <c r="B2842">
        <v>110330</v>
      </c>
      <c r="C2842">
        <v>1</v>
      </c>
    </row>
    <row r="2843" spans="1:3" x14ac:dyDescent="0.25">
      <c r="A2843" s="16">
        <v>4488</v>
      </c>
      <c r="B2843">
        <v>5574</v>
      </c>
      <c r="C2843">
        <v>1</v>
      </c>
    </row>
    <row r="2844" spans="1:3" x14ac:dyDescent="0.25">
      <c r="A2844" s="16">
        <v>4489</v>
      </c>
      <c r="B2844">
        <v>21451</v>
      </c>
      <c r="C2844">
        <v>1</v>
      </c>
    </row>
    <row r="2845" spans="1:3" x14ac:dyDescent="0.25">
      <c r="A2845" s="16">
        <v>4490</v>
      </c>
      <c r="B2845">
        <v>162564</v>
      </c>
      <c r="C2845">
        <v>1</v>
      </c>
    </row>
    <row r="2846" spans="1:3" x14ac:dyDescent="0.25">
      <c r="A2846" s="16">
        <v>4491</v>
      </c>
      <c r="B2846">
        <v>49731</v>
      </c>
      <c r="C2846">
        <v>1</v>
      </c>
    </row>
    <row r="2847" spans="1:3" x14ac:dyDescent="0.25">
      <c r="A2847" s="16">
        <v>4492</v>
      </c>
      <c r="B2847">
        <v>81284</v>
      </c>
      <c r="C2847">
        <v>1</v>
      </c>
    </row>
    <row r="2848" spans="1:3" x14ac:dyDescent="0.25">
      <c r="A2848" s="16">
        <v>4493</v>
      </c>
      <c r="B2848">
        <v>128901</v>
      </c>
      <c r="C2848">
        <v>1</v>
      </c>
    </row>
    <row r="2849" spans="1:3" x14ac:dyDescent="0.25">
      <c r="A2849" s="16">
        <v>4495</v>
      </c>
      <c r="B2849">
        <v>16469</v>
      </c>
      <c r="C2849">
        <v>1</v>
      </c>
    </row>
    <row r="2850" spans="1:3" x14ac:dyDescent="0.25">
      <c r="A2850" s="16">
        <v>4496</v>
      </c>
      <c r="B2850">
        <v>31752</v>
      </c>
      <c r="C2850">
        <v>1</v>
      </c>
    </row>
    <row r="2851" spans="1:3" x14ac:dyDescent="0.25">
      <c r="A2851" s="16">
        <v>4497</v>
      </c>
      <c r="B2851">
        <v>36537</v>
      </c>
      <c r="C2851">
        <v>1</v>
      </c>
    </row>
    <row r="2852" spans="1:3" x14ac:dyDescent="0.25">
      <c r="A2852" s="16">
        <v>4498</v>
      </c>
      <c r="B2852">
        <v>4865255</v>
      </c>
      <c r="C2852">
        <v>1</v>
      </c>
    </row>
    <row r="2853" spans="1:3" x14ac:dyDescent="0.25">
      <c r="A2853" s="16">
        <v>4499</v>
      </c>
      <c r="B2853">
        <v>0</v>
      </c>
      <c r="C2853">
        <v>1</v>
      </c>
    </row>
    <row r="2854" spans="1:3" x14ac:dyDescent="0.25">
      <c r="A2854" s="16">
        <v>4500</v>
      </c>
      <c r="B2854">
        <v>7662</v>
      </c>
      <c r="C2854">
        <v>1</v>
      </c>
    </row>
    <row r="2855" spans="1:3" x14ac:dyDescent="0.25">
      <c r="A2855" s="16">
        <v>4501</v>
      </c>
      <c r="B2855">
        <v>19392</v>
      </c>
      <c r="C2855">
        <v>1</v>
      </c>
    </row>
    <row r="2856" spans="1:3" x14ac:dyDescent="0.25">
      <c r="A2856" s="16">
        <v>4503</v>
      </c>
      <c r="B2856">
        <v>1164</v>
      </c>
      <c r="C2856">
        <v>1</v>
      </c>
    </row>
    <row r="2857" spans="1:3" x14ac:dyDescent="0.25">
      <c r="A2857" s="16">
        <v>4504</v>
      </c>
      <c r="B2857">
        <v>28257</v>
      </c>
      <c r="C2857">
        <v>1</v>
      </c>
    </row>
    <row r="2858" spans="1:3" x14ac:dyDescent="0.25">
      <c r="A2858" s="16">
        <v>4505</v>
      </c>
      <c r="B2858">
        <v>34575</v>
      </c>
      <c r="C2858">
        <v>1</v>
      </c>
    </row>
    <row r="2859" spans="1:3" x14ac:dyDescent="0.25">
      <c r="A2859" s="16">
        <v>4506</v>
      </c>
      <c r="B2859">
        <v>47766</v>
      </c>
      <c r="C2859">
        <v>1</v>
      </c>
    </row>
    <row r="2860" spans="1:3" x14ac:dyDescent="0.25">
      <c r="A2860" s="16">
        <v>4507</v>
      </c>
      <c r="B2860">
        <v>1823621</v>
      </c>
      <c r="C2860">
        <v>1</v>
      </c>
    </row>
    <row r="2861" spans="1:3" x14ac:dyDescent="0.25">
      <c r="A2861" s="16">
        <v>4508</v>
      </c>
      <c r="B2861">
        <v>31177</v>
      </c>
      <c r="C2861">
        <v>1</v>
      </c>
    </row>
    <row r="2862" spans="1:3" x14ac:dyDescent="0.25">
      <c r="A2862" s="16">
        <v>4509</v>
      </c>
      <c r="B2862">
        <v>451</v>
      </c>
      <c r="C2862">
        <v>1</v>
      </c>
    </row>
    <row r="2863" spans="1:3" x14ac:dyDescent="0.25">
      <c r="A2863" s="16">
        <v>4510</v>
      </c>
      <c r="B2863">
        <v>5433</v>
      </c>
      <c r="C2863">
        <v>1</v>
      </c>
    </row>
    <row r="2864" spans="1:3" x14ac:dyDescent="0.25">
      <c r="A2864" s="16">
        <v>4511</v>
      </c>
      <c r="B2864">
        <v>3746</v>
      </c>
      <c r="C2864">
        <v>1</v>
      </c>
    </row>
    <row r="2865" spans="1:3" x14ac:dyDescent="0.25">
      <c r="A2865" s="16">
        <v>4512</v>
      </c>
      <c r="B2865">
        <v>0</v>
      </c>
      <c r="C2865">
        <v>1</v>
      </c>
    </row>
    <row r="2866" spans="1:3" x14ac:dyDescent="0.25">
      <c r="A2866" s="16">
        <v>4513</v>
      </c>
      <c r="B2866">
        <v>0</v>
      </c>
      <c r="C2866">
        <v>1</v>
      </c>
    </row>
    <row r="2867" spans="1:3" x14ac:dyDescent="0.25">
      <c r="A2867" s="16">
        <v>4514</v>
      </c>
      <c r="B2867">
        <v>0</v>
      </c>
      <c r="C2867">
        <v>1</v>
      </c>
    </row>
    <row r="2868" spans="1:3" x14ac:dyDescent="0.25">
      <c r="A2868" s="16">
        <v>4515</v>
      </c>
      <c r="B2868">
        <v>0</v>
      </c>
      <c r="C2868">
        <v>1</v>
      </c>
    </row>
    <row r="2869" spans="1:3" x14ac:dyDescent="0.25">
      <c r="A2869" s="16">
        <v>4519</v>
      </c>
      <c r="B2869">
        <v>1411</v>
      </c>
      <c r="C2869">
        <v>1</v>
      </c>
    </row>
    <row r="2870" spans="1:3" x14ac:dyDescent="0.25">
      <c r="A2870" s="16">
        <v>4520</v>
      </c>
      <c r="B2870">
        <v>2012151</v>
      </c>
      <c r="C2870">
        <v>1</v>
      </c>
    </row>
    <row r="2871" spans="1:3" x14ac:dyDescent="0.25">
      <c r="A2871" s="16">
        <v>4521</v>
      </c>
      <c r="B2871">
        <v>4461</v>
      </c>
      <c r="C2871">
        <v>1</v>
      </c>
    </row>
    <row r="2872" spans="1:3" x14ac:dyDescent="0.25">
      <c r="A2872" s="16">
        <v>4522</v>
      </c>
      <c r="B2872">
        <v>2299</v>
      </c>
      <c r="C2872">
        <v>1</v>
      </c>
    </row>
    <row r="2873" spans="1:3" x14ac:dyDescent="0.25">
      <c r="A2873" s="16">
        <v>4523</v>
      </c>
      <c r="B2873">
        <v>6118</v>
      </c>
      <c r="C2873">
        <v>1</v>
      </c>
    </row>
    <row r="2874" spans="1:3" x14ac:dyDescent="0.25">
      <c r="A2874" s="16">
        <v>4525</v>
      </c>
      <c r="B2874">
        <v>47</v>
      </c>
      <c r="C2874">
        <v>1</v>
      </c>
    </row>
    <row r="2875" spans="1:3" x14ac:dyDescent="0.25">
      <c r="A2875" s="16">
        <v>4526</v>
      </c>
      <c r="B2875">
        <v>202</v>
      </c>
      <c r="C2875">
        <v>1</v>
      </c>
    </row>
    <row r="2876" spans="1:3" x14ac:dyDescent="0.25">
      <c r="A2876" s="16">
        <v>4529</v>
      </c>
      <c r="B2876">
        <v>230524</v>
      </c>
      <c r="C2876">
        <v>1</v>
      </c>
    </row>
    <row r="2877" spans="1:3" x14ac:dyDescent="0.25">
      <c r="A2877" s="16">
        <v>4530</v>
      </c>
      <c r="B2877">
        <v>156800</v>
      </c>
      <c r="C2877">
        <v>1</v>
      </c>
    </row>
    <row r="2878" spans="1:3" x14ac:dyDescent="0.25">
      <c r="A2878" s="16">
        <v>4531</v>
      </c>
      <c r="B2878">
        <v>97332</v>
      </c>
      <c r="C2878">
        <v>1</v>
      </c>
    </row>
    <row r="2879" spans="1:3" x14ac:dyDescent="0.25">
      <c r="A2879" s="16">
        <v>4532</v>
      </c>
      <c r="B2879">
        <v>153938</v>
      </c>
      <c r="C2879">
        <v>1</v>
      </c>
    </row>
    <row r="2880" spans="1:3" x14ac:dyDescent="0.25">
      <c r="A2880" s="16">
        <v>4533</v>
      </c>
      <c r="B2880">
        <v>368683</v>
      </c>
      <c r="C2880">
        <v>1</v>
      </c>
    </row>
    <row r="2881" spans="1:3" x14ac:dyDescent="0.25">
      <c r="A2881" s="16">
        <v>4534</v>
      </c>
      <c r="B2881">
        <v>131235</v>
      </c>
      <c r="C2881">
        <v>1</v>
      </c>
    </row>
    <row r="2882" spans="1:3" x14ac:dyDescent="0.25">
      <c r="A2882" s="16">
        <v>4535</v>
      </c>
      <c r="B2882">
        <v>171961</v>
      </c>
      <c r="C2882">
        <v>1</v>
      </c>
    </row>
    <row r="2883" spans="1:3" x14ac:dyDescent="0.25">
      <c r="A2883" s="16">
        <v>4536</v>
      </c>
      <c r="B2883">
        <v>82275</v>
      </c>
      <c r="C2883">
        <v>1</v>
      </c>
    </row>
    <row r="2884" spans="1:3" x14ac:dyDescent="0.25">
      <c r="A2884" s="16">
        <v>4543</v>
      </c>
      <c r="B2884">
        <v>1827</v>
      </c>
      <c r="C2884">
        <v>1</v>
      </c>
    </row>
    <row r="2885" spans="1:3" x14ac:dyDescent="0.25">
      <c r="A2885" s="16">
        <v>4544</v>
      </c>
      <c r="B2885">
        <v>41401</v>
      </c>
      <c r="C2885">
        <v>1</v>
      </c>
    </row>
    <row r="2886" spans="1:3" x14ac:dyDescent="0.25">
      <c r="A2886" s="16">
        <v>4545</v>
      </c>
      <c r="B2886">
        <v>3200</v>
      </c>
      <c r="C2886">
        <v>1</v>
      </c>
    </row>
    <row r="2887" spans="1:3" x14ac:dyDescent="0.25">
      <c r="A2887" s="16">
        <v>4546</v>
      </c>
      <c r="B2887">
        <v>28954</v>
      </c>
      <c r="C2887">
        <v>1</v>
      </c>
    </row>
    <row r="2888" spans="1:3" x14ac:dyDescent="0.25">
      <c r="A2888" s="16">
        <v>4547</v>
      </c>
      <c r="B2888">
        <v>224808</v>
      </c>
      <c r="C2888">
        <v>1</v>
      </c>
    </row>
    <row r="2889" spans="1:3" x14ac:dyDescent="0.25">
      <c r="A2889" s="16">
        <v>4548</v>
      </c>
      <c r="B2889">
        <v>34478</v>
      </c>
      <c r="C2889">
        <v>1</v>
      </c>
    </row>
    <row r="2890" spans="1:3" x14ac:dyDescent="0.25">
      <c r="A2890" s="16">
        <v>4549</v>
      </c>
      <c r="B2890">
        <v>35081</v>
      </c>
      <c r="C2890">
        <v>1</v>
      </c>
    </row>
    <row r="2891" spans="1:3" x14ac:dyDescent="0.25">
      <c r="A2891" s="16">
        <v>4550</v>
      </c>
      <c r="B2891">
        <v>752</v>
      </c>
      <c r="C2891">
        <v>1</v>
      </c>
    </row>
    <row r="2892" spans="1:3" x14ac:dyDescent="0.25">
      <c r="A2892" s="16">
        <v>4551</v>
      </c>
      <c r="B2892">
        <v>42901</v>
      </c>
      <c r="C2892">
        <v>1</v>
      </c>
    </row>
    <row r="2893" spans="1:3" x14ac:dyDescent="0.25">
      <c r="A2893" s="16">
        <v>4552</v>
      </c>
      <c r="B2893">
        <v>122</v>
      </c>
      <c r="C2893">
        <v>1</v>
      </c>
    </row>
    <row r="2894" spans="1:3" x14ac:dyDescent="0.25">
      <c r="A2894" s="16">
        <v>4553</v>
      </c>
      <c r="B2894">
        <v>175681</v>
      </c>
      <c r="C2894">
        <v>1</v>
      </c>
    </row>
    <row r="2895" spans="1:3" x14ac:dyDescent="0.25">
      <c r="A2895" s="16">
        <v>4554</v>
      </c>
      <c r="B2895">
        <v>245</v>
      </c>
      <c r="C2895">
        <v>1</v>
      </c>
    </row>
    <row r="2896" spans="1:3" x14ac:dyDescent="0.25">
      <c r="A2896" s="16">
        <v>4555</v>
      </c>
      <c r="B2896">
        <v>9535</v>
      </c>
      <c r="C2896">
        <v>1</v>
      </c>
    </row>
    <row r="2897" spans="1:3" x14ac:dyDescent="0.25">
      <c r="A2897" s="16">
        <v>4556</v>
      </c>
      <c r="B2897">
        <v>8788</v>
      </c>
      <c r="C2897">
        <v>1</v>
      </c>
    </row>
    <row r="2898" spans="1:3" x14ac:dyDescent="0.25">
      <c r="A2898" s="16">
        <v>4557</v>
      </c>
      <c r="B2898">
        <v>21656</v>
      </c>
      <c r="C2898">
        <v>1</v>
      </c>
    </row>
    <row r="2899" spans="1:3" x14ac:dyDescent="0.25">
      <c r="A2899" s="16">
        <v>4558</v>
      </c>
      <c r="B2899">
        <v>119201</v>
      </c>
      <c r="C2899">
        <v>1</v>
      </c>
    </row>
    <row r="2900" spans="1:3" x14ac:dyDescent="0.25">
      <c r="A2900" s="16">
        <v>4559</v>
      </c>
      <c r="B2900">
        <v>107007</v>
      </c>
      <c r="C2900">
        <v>1</v>
      </c>
    </row>
    <row r="2901" spans="1:3" x14ac:dyDescent="0.25">
      <c r="A2901" s="16">
        <v>4560</v>
      </c>
      <c r="B2901">
        <v>4653</v>
      </c>
      <c r="C2901">
        <v>1</v>
      </c>
    </row>
    <row r="2902" spans="1:3" x14ac:dyDescent="0.25">
      <c r="A2902" s="16">
        <v>4561</v>
      </c>
      <c r="B2902">
        <v>484</v>
      </c>
      <c r="C2902">
        <v>1</v>
      </c>
    </row>
    <row r="2903" spans="1:3" x14ac:dyDescent="0.25">
      <c r="A2903" s="16">
        <v>4562</v>
      </c>
      <c r="B2903">
        <v>286507</v>
      </c>
      <c r="C2903">
        <v>1</v>
      </c>
    </row>
    <row r="2904" spans="1:3" x14ac:dyDescent="0.25">
      <c r="A2904" s="16">
        <v>4563</v>
      </c>
      <c r="B2904">
        <v>100557</v>
      </c>
      <c r="C2904">
        <v>1</v>
      </c>
    </row>
    <row r="2905" spans="1:3" x14ac:dyDescent="0.25">
      <c r="A2905" s="16">
        <v>4564</v>
      </c>
      <c r="B2905">
        <v>22201</v>
      </c>
      <c r="C2905">
        <v>1</v>
      </c>
    </row>
    <row r="2906" spans="1:3" x14ac:dyDescent="0.25">
      <c r="A2906" s="16">
        <v>4565</v>
      </c>
      <c r="B2906">
        <v>157746</v>
      </c>
      <c r="C2906">
        <v>1</v>
      </c>
    </row>
    <row r="2907" spans="1:3" x14ac:dyDescent="0.25">
      <c r="A2907" s="16">
        <v>4566</v>
      </c>
      <c r="B2907">
        <v>264737</v>
      </c>
      <c r="C2907">
        <v>1</v>
      </c>
    </row>
    <row r="2908" spans="1:3" x14ac:dyDescent="0.25">
      <c r="A2908" s="16">
        <v>4567</v>
      </c>
      <c r="B2908">
        <v>14852</v>
      </c>
      <c r="C2908">
        <v>1</v>
      </c>
    </row>
    <row r="2909" spans="1:3" x14ac:dyDescent="0.25">
      <c r="A2909" s="16">
        <v>4568</v>
      </c>
      <c r="B2909">
        <v>70981</v>
      </c>
      <c r="C2909">
        <v>1</v>
      </c>
    </row>
    <row r="2910" spans="1:3" x14ac:dyDescent="0.25">
      <c r="A2910" s="16">
        <v>4569</v>
      </c>
      <c r="B2910">
        <v>108287</v>
      </c>
      <c r="C2910">
        <v>1</v>
      </c>
    </row>
    <row r="2911" spans="1:3" x14ac:dyDescent="0.25">
      <c r="A2911" s="16">
        <v>4570</v>
      </c>
      <c r="B2911">
        <v>10547</v>
      </c>
      <c r="C2911">
        <v>1</v>
      </c>
    </row>
    <row r="2912" spans="1:3" x14ac:dyDescent="0.25">
      <c r="A2912" s="16">
        <v>4571</v>
      </c>
      <c r="B2912">
        <v>9143</v>
      </c>
      <c r="C2912">
        <v>1</v>
      </c>
    </row>
    <row r="2913" spans="1:3" x14ac:dyDescent="0.25">
      <c r="A2913" s="16">
        <v>4572</v>
      </c>
      <c r="B2913">
        <v>10779</v>
      </c>
      <c r="C2913">
        <v>1</v>
      </c>
    </row>
    <row r="2914" spans="1:3" x14ac:dyDescent="0.25">
      <c r="A2914" s="16">
        <v>4573</v>
      </c>
      <c r="B2914">
        <v>8474</v>
      </c>
      <c r="C2914">
        <v>1</v>
      </c>
    </row>
    <row r="2915" spans="1:3" x14ac:dyDescent="0.25">
      <c r="A2915" s="16">
        <v>4574</v>
      </c>
      <c r="B2915">
        <v>4423</v>
      </c>
      <c r="C2915">
        <v>1</v>
      </c>
    </row>
    <row r="2916" spans="1:3" x14ac:dyDescent="0.25">
      <c r="A2916" s="16">
        <v>4575</v>
      </c>
      <c r="B2916">
        <v>52190</v>
      </c>
      <c r="C2916">
        <v>1</v>
      </c>
    </row>
    <row r="2917" spans="1:3" x14ac:dyDescent="0.25">
      <c r="A2917" s="16">
        <v>4576</v>
      </c>
      <c r="B2917">
        <v>1</v>
      </c>
      <c r="C2917">
        <v>1</v>
      </c>
    </row>
    <row r="2918" spans="1:3" x14ac:dyDescent="0.25">
      <c r="A2918" s="16">
        <v>4577</v>
      </c>
      <c r="B2918">
        <v>1</v>
      </c>
      <c r="C2918">
        <v>1</v>
      </c>
    </row>
    <row r="2919" spans="1:3" x14ac:dyDescent="0.25">
      <c r="A2919" s="16">
        <v>4578</v>
      </c>
      <c r="B2919">
        <v>6921</v>
      </c>
      <c r="C2919">
        <v>1</v>
      </c>
    </row>
    <row r="2920" spans="1:3" x14ac:dyDescent="0.25">
      <c r="A2920" s="16">
        <v>4582</v>
      </c>
      <c r="B2920">
        <v>393136</v>
      </c>
      <c r="C2920">
        <v>1</v>
      </c>
    </row>
    <row r="2921" spans="1:3" x14ac:dyDescent="0.25">
      <c r="A2921" s="16">
        <v>4583</v>
      </c>
      <c r="B2921">
        <v>2970</v>
      </c>
      <c r="C2921">
        <v>1</v>
      </c>
    </row>
    <row r="2922" spans="1:3" x14ac:dyDescent="0.25">
      <c r="A2922" s="16">
        <v>4585</v>
      </c>
      <c r="B2922">
        <v>10073</v>
      </c>
      <c r="C2922">
        <v>1</v>
      </c>
    </row>
    <row r="2923" spans="1:3" x14ac:dyDescent="0.25">
      <c r="A2923" s="16">
        <v>4586</v>
      </c>
      <c r="B2923">
        <v>29670</v>
      </c>
      <c r="C2923">
        <v>1</v>
      </c>
    </row>
    <row r="2924" spans="1:3" x14ac:dyDescent="0.25">
      <c r="A2924" s="16">
        <v>4590</v>
      </c>
      <c r="B2924">
        <v>94026</v>
      </c>
      <c r="C2924">
        <v>1</v>
      </c>
    </row>
    <row r="2925" spans="1:3" x14ac:dyDescent="0.25">
      <c r="A2925" s="16">
        <v>4591</v>
      </c>
      <c r="B2925">
        <v>4084</v>
      </c>
      <c r="C2925">
        <v>1</v>
      </c>
    </row>
    <row r="2926" spans="1:3" x14ac:dyDescent="0.25">
      <c r="A2926" s="16">
        <v>4593</v>
      </c>
      <c r="B2926">
        <v>36656</v>
      </c>
      <c r="C2926">
        <v>1</v>
      </c>
    </row>
    <row r="2927" spans="1:3" x14ac:dyDescent="0.25">
      <c r="A2927" s="16">
        <v>4596</v>
      </c>
      <c r="B2927">
        <v>1</v>
      </c>
      <c r="C2927">
        <v>1</v>
      </c>
    </row>
    <row r="2928" spans="1:3" x14ac:dyDescent="0.25">
      <c r="A2928" s="16">
        <v>4599</v>
      </c>
      <c r="B2928">
        <v>1432390</v>
      </c>
      <c r="C2928">
        <v>1</v>
      </c>
    </row>
    <row r="2929" spans="1:3" x14ac:dyDescent="0.25">
      <c r="A2929" s="16">
        <v>4600</v>
      </c>
      <c r="B2929">
        <v>160128</v>
      </c>
      <c r="C2929">
        <v>1</v>
      </c>
    </row>
    <row r="2930" spans="1:3" x14ac:dyDescent="0.25">
      <c r="A2930" s="16">
        <v>4601</v>
      </c>
      <c r="B2930">
        <v>1192770</v>
      </c>
      <c r="C2930">
        <v>1</v>
      </c>
    </row>
    <row r="2931" spans="1:3" x14ac:dyDescent="0.25">
      <c r="A2931" s="16">
        <v>4603</v>
      </c>
      <c r="B2931">
        <v>48004</v>
      </c>
      <c r="C2931">
        <v>1</v>
      </c>
    </row>
    <row r="2932" spans="1:3" x14ac:dyDescent="0.25">
      <c r="A2932" s="16">
        <v>4604</v>
      </c>
      <c r="B2932">
        <v>27774</v>
      </c>
      <c r="C2932">
        <v>1</v>
      </c>
    </row>
    <row r="2933" spans="1:3" x14ac:dyDescent="0.25">
      <c r="A2933" s="16">
        <v>4605</v>
      </c>
      <c r="B2933">
        <v>49604</v>
      </c>
      <c r="C2933">
        <v>1</v>
      </c>
    </row>
    <row r="2934" spans="1:3" x14ac:dyDescent="0.25">
      <c r="A2934" s="16">
        <v>4606</v>
      </c>
      <c r="B2934">
        <v>815354</v>
      </c>
      <c r="C2934">
        <v>1</v>
      </c>
    </row>
    <row r="2935" spans="1:3" x14ac:dyDescent="0.25">
      <c r="A2935" s="16">
        <v>4607</v>
      </c>
      <c r="B2935">
        <v>23569</v>
      </c>
      <c r="C2935">
        <v>1</v>
      </c>
    </row>
    <row r="2936" spans="1:3" x14ac:dyDescent="0.25">
      <c r="A2936" s="16">
        <v>4608</v>
      </c>
      <c r="B2936">
        <v>13895</v>
      </c>
      <c r="C2936">
        <v>1</v>
      </c>
    </row>
    <row r="2937" spans="1:3" x14ac:dyDescent="0.25">
      <c r="A2937" s="16">
        <v>4609</v>
      </c>
      <c r="B2937">
        <v>58272</v>
      </c>
      <c r="C2937">
        <v>1</v>
      </c>
    </row>
    <row r="2938" spans="1:3" x14ac:dyDescent="0.25">
      <c r="A2938" s="16">
        <v>4610</v>
      </c>
      <c r="B2938">
        <v>29214</v>
      </c>
      <c r="C2938">
        <v>1</v>
      </c>
    </row>
    <row r="2939" spans="1:3" x14ac:dyDescent="0.25">
      <c r="A2939" s="16">
        <v>4611</v>
      </c>
      <c r="B2939">
        <v>38109</v>
      </c>
      <c r="C2939">
        <v>1</v>
      </c>
    </row>
    <row r="2940" spans="1:3" x14ac:dyDescent="0.25">
      <c r="A2940" s="16">
        <v>4612</v>
      </c>
      <c r="B2940">
        <v>44419</v>
      </c>
      <c r="C2940">
        <v>1</v>
      </c>
    </row>
    <row r="2941" spans="1:3" x14ac:dyDescent="0.25">
      <c r="A2941" s="16">
        <v>4613</v>
      </c>
      <c r="B2941">
        <v>12704</v>
      </c>
      <c r="C2941">
        <v>1</v>
      </c>
    </row>
    <row r="2942" spans="1:3" x14ac:dyDescent="0.25">
      <c r="A2942" s="16">
        <v>4614</v>
      </c>
      <c r="B2942">
        <v>3420</v>
      </c>
      <c r="C2942">
        <v>1</v>
      </c>
    </row>
    <row r="2943" spans="1:3" x14ac:dyDescent="0.25">
      <c r="A2943" s="16">
        <v>4615</v>
      </c>
      <c r="B2943">
        <v>6313</v>
      </c>
      <c r="C2943">
        <v>1</v>
      </c>
    </row>
    <row r="2944" spans="1:3" x14ac:dyDescent="0.25">
      <c r="A2944" s="16">
        <v>4616</v>
      </c>
      <c r="B2944">
        <v>47241</v>
      </c>
      <c r="C2944">
        <v>1</v>
      </c>
    </row>
    <row r="2945" spans="1:3" x14ac:dyDescent="0.25">
      <c r="A2945" s="16">
        <v>4617</v>
      </c>
      <c r="B2945">
        <v>20362</v>
      </c>
      <c r="C2945">
        <v>1</v>
      </c>
    </row>
    <row r="2946" spans="1:3" x14ac:dyDescent="0.25">
      <c r="A2946" s="16">
        <v>4618</v>
      </c>
      <c r="B2946">
        <v>48333</v>
      </c>
      <c r="C2946">
        <v>1</v>
      </c>
    </row>
    <row r="2947" spans="1:3" x14ac:dyDescent="0.25">
      <c r="A2947" s="16">
        <v>4619</v>
      </c>
      <c r="B2947">
        <v>17963</v>
      </c>
      <c r="C2947">
        <v>1</v>
      </c>
    </row>
    <row r="2948" spans="1:3" x14ac:dyDescent="0.25">
      <c r="A2948" s="16">
        <v>4620</v>
      </c>
      <c r="B2948">
        <v>19698</v>
      </c>
      <c r="C2948">
        <v>1</v>
      </c>
    </row>
    <row r="2949" spans="1:3" x14ac:dyDescent="0.25">
      <c r="A2949" s="16">
        <v>4621</v>
      </c>
      <c r="B2949">
        <v>6839</v>
      </c>
      <c r="C2949">
        <v>1</v>
      </c>
    </row>
    <row r="2950" spans="1:3" x14ac:dyDescent="0.25">
      <c r="A2950" s="16">
        <v>4622</v>
      </c>
      <c r="B2950">
        <v>4239</v>
      </c>
      <c r="C2950">
        <v>1</v>
      </c>
    </row>
    <row r="2951" spans="1:3" x14ac:dyDescent="0.25">
      <c r="A2951" s="16">
        <v>4623</v>
      </c>
      <c r="B2951">
        <v>43345</v>
      </c>
      <c r="C2951">
        <v>1</v>
      </c>
    </row>
    <row r="2952" spans="1:3" x14ac:dyDescent="0.25">
      <c r="A2952" s="16">
        <v>4624</v>
      </c>
      <c r="B2952">
        <v>4687</v>
      </c>
      <c r="C2952">
        <v>1</v>
      </c>
    </row>
    <row r="2953" spans="1:3" x14ac:dyDescent="0.25">
      <c r="A2953" s="16">
        <v>4625</v>
      </c>
      <c r="B2953">
        <v>21547</v>
      </c>
      <c r="C2953">
        <v>1</v>
      </c>
    </row>
    <row r="2954" spans="1:3" x14ac:dyDescent="0.25">
      <c r="A2954" s="16">
        <v>4626</v>
      </c>
      <c r="B2954">
        <v>3168</v>
      </c>
      <c r="C2954">
        <v>1</v>
      </c>
    </row>
    <row r="2955" spans="1:3" x14ac:dyDescent="0.25">
      <c r="A2955" s="16">
        <v>4627</v>
      </c>
      <c r="B2955">
        <v>25283</v>
      </c>
      <c r="C2955">
        <v>1</v>
      </c>
    </row>
    <row r="2956" spans="1:3" x14ac:dyDescent="0.25">
      <c r="A2956" s="16">
        <v>4628</v>
      </c>
      <c r="B2956">
        <v>6981</v>
      </c>
      <c r="C2956">
        <v>1</v>
      </c>
    </row>
    <row r="2957" spans="1:3" x14ac:dyDescent="0.25">
      <c r="A2957" s="16">
        <v>4629</v>
      </c>
      <c r="B2957">
        <v>29371</v>
      </c>
      <c r="C2957">
        <v>1</v>
      </c>
    </row>
    <row r="2958" spans="1:3" x14ac:dyDescent="0.25">
      <c r="A2958" s="16">
        <v>4630</v>
      </c>
      <c r="B2958">
        <v>101532</v>
      </c>
      <c r="C2958">
        <v>1</v>
      </c>
    </row>
    <row r="2959" spans="1:3" x14ac:dyDescent="0.25">
      <c r="A2959" s="16">
        <v>4631</v>
      </c>
      <c r="B2959">
        <v>81954</v>
      </c>
      <c r="C2959">
        <v>1</v>
      </c>
    </row>
    <row r="2960" spans="1:3" x14ac:dyDescent="0.25">
      <c r="A2960" s="16">
        <v>4632</v>
      </c>
      <c r="B2960">
        <v>64899</v>
      </c>
      <c r="C2960">
        <v>1</v>
      </c>
    </row>
    <row r="2961" spans="1:3" x14ac:dyDescent="0.25">
      <c r="A2961" s="16">
        <v>4633</v>
      </c>
      <c r="B2961">
        <v>63878</v>
      </c>
      <c r="C2961">
        <v>1</v>
      </c>
    </row>
    <row r="2962" spans="1:3" x14ac:dyDescent="0.25">
      <c r="A2962" s="16">
        <v>4634</v>
      </c>
      <c r="B2962">
        <v>96514</v>
      </c>
      <c r="C2962">
        <v>1</v>
      </c>
    </row>
    <row r="2963" spans="1:3" x14ac:dyDescent="0.25">
      <c r="A2963" s="16">
        <v>4635</v>
      </c>
      <c r="B2963">
        <v>1836</v>
      </c>
      <c r="C2963">
        <v>1</v>
      </c>
    </row>
    <row r="2964" spans="1:3" x14ac:dyDescent="0.25">
      <c r="A2964" s="16">
        <v>4636</v>
      </c>
      <c r="B2964">
        <v>2249</v>
      </c>
      <c r="C2964">
        <v>1</v>
      </c>
    </row>
    <row r="2965" spans="1:3" x14ac:dyDescent="0.25">
      <c r="A2965" s="16">
        <v>4637</v>
      </c>
      <c r="B2965">
        <v>392496</v>
      </c>
      <c r="C2965">
        <v>1</v>
      </c>
    </row>
    <row r="2966" spans="1:3" x14ac:dyDescent="0.25">
      <c r="A2966" s="16">
        <v>4638</v>
      </c>
      <c r="B2966">
        <v>291694</v>
      </c>
      <c r="C2966">
        <v>1</v>
      </c>
    </row>
    <row r="2967" spans="1:3" x14ac:dyDescent="0.25">
      <c r="A2967" s="16">
        <v>4639</v>
      </c>
      <c r="B2967">
        <v>321862</v>
      </c>
      <c r="C2967">
        <v>1</v>
      </c>
    </row>
    <row r="2968" spans="1:3" x14ac:dyDescent="0.25">
      <c r="A2968" s="16">
        <v>4640</v>
      </c>
      <c r="B2968">
        <v>27185</v>
      </c>
      <c r="C2968">
        <v>1</v>
      </c>
    </row>
    <row r="2969" spans="1:3" x14ac:dyDescent="0.25">
      <c r="A2969" s="16">
        <v>4641</v>
      </c>
      <c r="B2969">
        <v>410836</v>
      </c>
      <c r="C2969">
        <v>1</v>
      </c>
    </row>
    <row r="2970" spans="1:3" x14ac:dyDescent="0.25">
      <c r="A2970" s="16">
        <v>4642</v>
      </c>
      <c r="B2970">
        <v>222859</v>
      </c>
      <c r="C2970">
        <v>1</v>
      </c>
    </row>
    <row r="2971" spans="1:3" x14ac:dyDescent="0.25">
      <c r="A2971" s="16">
        <v>4643</v>
      </c>
      <c r="B2971">
        <v>106566</v>
      </c>
      <c r="C2971">
        <v>1</v>
      </c>
    </row>
    <row r="2972" spans="1:3" x14ac:dyDescent="0.25">
      <c r="A2972" s="16">
        <v>4644</v>
      </c>
      <c r="B2972">
        <v>15726</v>
      </c>
      <c r="C2972">
        <v>1</v>
      </c>
    </row>
    <row r="2973" spans="1:3" x14ac:dyDescent="0.25">
      <c r="A2973" s="16">
        <v>4645</v>
      </c>
      <c r="B2973">
        <v>27429</v>
      </c>
      <c r="C2973">
        <v>1</v>
      </c>
    </row>
    <row r="2974" spans="1:3" x14ac:dyDescent="0.25">
      <c r="A2974" s="16">
        <v>4646</v>
      </c>
      <c r="B2974">
        <v>3164</v>
      </c>
      <c r="C2974">
        <v>1</v>
      </c>
    </row>
    <row r="2975" spans="1:3" x14ac:dyDescent="0.25">
      <c r="A2975" s="16">
        <v>4647</v>
      </c>
      <c r="B2975">
        <v>18121</v>
      </c>
      <c r="C2975">
        <v>1</v>
      </c>
    </row>
    <row r="2976" spans="1:3" x14ac:dyDescent="0.25">
      <c r="A2976" s="16">
        <v>4648</v>
      </c>
      <c r="B2976">
        <v>193571</v>
      </c>
      <c r="C2976">
        <v>1</v>
      </c>
    </row>
    <row r="2977" spans="1:3" x14ac:dyDescent="0.25">
      <c r="A2977" s="16">
        <v>4649</v>
      </c>
      <c r="B2977">
        <v>193730</v>
      </c>
      <c r="C2977">
        <v>1</v>
      </c>
    </row>
    <row r="2978" spans="1:3" x14ac:dyDescent="0.25">
      <c r="A2978" s="16">
        <v>4650</v>
      </c>
      <c r="B2978">
        <v>6403</v>
      </c>
      <c r="C2978">
        <v>1</v>
      </c>
    </row>
    <row r="2979" spans="1:3" x14ac:dyDescent="0.25">
      <c r="A2979" s="16">
        <v>4651</v>
      </c>
      <c r="B2979">
        <v>250874</v>
      </c>
      <c r="C2979">
        <v>1</v>
      </c>
    </row>
    <row r="2980" spans="1:3" x14ac:dyDescent="0.25">
      <c r="A2980" s="16">
        <v>4652</v>
      </c>
      <c r="B2980">
        <v>284456</v>
      </c>
      <c r="C2980">
        <v>1</v>
      </c>
    </row>
    <row r="2981" spans="1:3" x14ac:dyDescent="0.25">
      <c r="A2981" s="16">
        <v>4653</v>
      </c>
      <c r="B2981">
        <v>88487</v>
      </c>
      <c r="C2981">
        <v>1</v>
      </c>
    </row>
    <row r="2982" spans="1:3" x14ac:dyDescent="0.25">
      <c r="A2982" s="16">
        <v>4654</v>
      </c>
      <c r="B2982">
        <v>1534</v>
      </c>
      <c r="C2982">
        <v>1</v>
      </c>
    </row>
    <row r="2983" spans="1:3" x14ac:dyDescent="0.25">
      <c r="A2983" s="16">
        <v>4655</v>
      </c>
      <c r="B2983">
        <v>15888</v>
      </c>
      <c r="C2983">
        <v>1</v>
      </c>
    </row>
    <row r="2984" spans="1:3" x14ac:dyDescent="0.25">
      <c r="A2984" s="16">
        <v>4656</v>
      </c>
      <c r="B2984">
        <v>6125</v>
      </c>
      <c r="C2984">
        <v>1</v>
      </c>
    </row>
    <row r="2985" spans="1:3" x14ac:dyDescent="0.25">
      <c r="A2985" s="16">
        <v>4657</v>
      </c>
      <c r="B2985">
        <v>7740</v>
      </c>
      <c r="C2985">
        <v>1</v>
      </c>
    </row>
    <row r="2986" spans="1:3" x14ac:dyDescent="0.25">
      <c r="A2986" s="16">
        <v>4658</v>
      </c>
      <c r="B2986">
        <v>10760</v>
      </c>
      <c r="C2986">
        <v>1</v>
      </c>
    </row>
    <row r="2987" spans="1:3" x14ac:dyDescent="0.25">
      <c r="A2987" s="16">
        <v>4659</v>
      </c>
      <c r="B2987">
        <v>64699</v>
      </c>
      <c r="C2987">
        <v>1</v>
      </c>
    </row>
    <row r="2988" spans="1:3" x14ac:dyDescent="0.25">
      <c r="A2988" s="16">
        <v>4660</v>
      </c>
      <c r="B2988">
        <v>35496</v>
      </c>
      <c r="C2988">
        <v>1</v>
      </c>
    </row>
    <row r="2989" spans="1:3" x14ac:dyDescent="0.25">
      <c r="A2989" s="16">
        <v>4661</v>
      </c>
      <c r="B2989">
        <v>27017</v>
      </c>
      <c r="C2989">
        <v>1</v>
      </c>
    </row>
    <row r="2990" spans="1:3" x14ac:dyDescent="0.25">
      <c r="A2990" s="16">
        <v>4662</v>
      </c>
      <c r="B2990">
        <v>22796</v>
      </c>
      <c r="C2990">
        <v>1</v>
      </c>
    </row>
    <row r="2991" spans="1:3" x14ac:dyDescent="0.25">
      <c r="A2991" s="16">
        <v>4663</v>
      </c>
      <c r="B2991">
        <v>17139</v>
      </c>
      <c r="C2991">
        <v>1</v>
      </c>
    </row>
    <row r="2992" spans="1:3" x14ac:dyDescent="0.25">
      <c r="A2992" s="16">
        <v>4664</v>
      </c>
      <c r="B2992">
        <v>54177</v>
      </c>
      <c r="C2992">
        <v>1</v>
      </c>
    </row>
    <row r="2993" spans="1:3" x14ac:dyDescent="0.25">
      <c r="A2993" s="16">
        <v>4665</v>
      </c>
      <c r="B2993">
        <v>9537</v>
      </c>
      <c r="C2993">
        <v>1</v>
      </c>
    </row>
    <row r="2994" spans="1:3" x14ac:dyDescent="0.25">
      <c r="A2994" s="16">
        <v>4666</v>
      </c>
      <c r="B2994">
        <v>41856</v>
      </c>
      <c r="C2994">
        <v>1</v>
      </c>
    </row>
    <row r="2995" spans="1:3" x14ac:dyDescent="0.25">
      <c r="A2995" s="16">
        <v>4667</v>
      </c>
      <c r="B2995">
        <v>21022</v>
      </c>
      <c r="C2995">
        <v>1</v>
      </c>
    </row>
    <row r="2996" spans="1:3" x14ac:dyDescent="0.25">
      <c r="A2996" s="16">
        <v>4668</v>
      </c>
      <c r="B2996">
        <v>9317</v>
      </c>
      <c r="C2996">
        <v>1</v>
      </c>
    </row>
    <row r="2997" spans="1:3" x14ac:dyDescent="0.25">
      <c r="A2997" s="16">
        <v>4669</v>
      </c>
      <c r="B2997">
        <v>8258</v>
      </c>
      <c r="C2997">
        <v>1</v>
      </c>
    </row>
    <row r="2998" spans="1:3" x14ac:dyDescent="0.25">
      <c r="A2998" s="16">
        <v>4670</v>
      </c>
      <c r="B2998">
        <v>99412</v>
      </c>
      <c r="C2998">
        <v>1</v>
      </c>
    </row>
    <row r="2999" spans="1:3" x14ac:dyDescent="0.25">
      <c r="A2999" s="16">
        <v>4671</v>
      </c>
      <c r="B2999">
        <v>149202</v>
      </c>
      <c r="C2999">
        <v>1</v>
      </c>
    </row>
    <row r="3000" spans="1:3" x14ac:dyDescent="0.25">
      <c r="A3000" s="16">
        <v>4672</v>
      </c>
      <c r="B3000">
        <v>4572</v>
      </c>
      <c r="C3000">
        <v>1</v>
      </c>
    </row>
    <row r="3001" spans="1:3" x14ac:dyDescent="0.25">
      <c r="A3001" s="16">
        <v>4673</v>
      </c>
      <c r="B3001">
        <v>6497</v>
      </c>
      <c r="C3001">
        <v>1</v>
      </c>
    </row>
    <row r="3002" spans="1:3" x14ac:dyDescent="0.25">
      <c r="A3002" s="16">
        <v>4674</v>
      </c>
      <c r="B3002">
        <v>10080</v>
      </c>
      <c r="C3002">
        <v>1</v>
      </c>
    </row>
    <row r="3003" spans="1:3" x14ac:dyDescent="0.25">
      <c r="A3003" s="16">
        <v>4675</v>
      </c>
      <c r="B3003">
        <v>369484</v>
      </c>
      <c r="C3003">
        <v>1</v>
      </c>
    </row>
    <row r="3004" spans="1:3" x14ac:dyDescent="0.25">
      <c r="A3004" s="16">
        <v>4676</v>
      </c>
      <c r="B3004">
        <v>71590</v>
      </c>
      <c r="C3004">
        <v>1</v>
      </c>
    </row>
    <row r="3005" spans="1:3" x14ac:dyDescent="0.25">
      <c r="A3005" s="16">
        <v>4677</v>
      </c>
      <c r="B3005">
        <v>220268</v>
      </c>
      <c r="C3005">
        <v>1</v>
      </c>
    </row>
    <row r="3006" spans="1:3" x14ac:dyDescent="0.25">
      <c r="A3006" s="16">
        <v>4678</v>
      </c>
      <c r="B3006">
        <v>31445</v>
      </c>
      <c r="C3006">
        <v>1</v>
      </c>
    </row>
    <row r="3007" spans="1:3" x14ac:dyDescent="0.25">
      <c r="A3007" s="16">
        <v>4679</v>
      </c>
      <c r="B3007">
        <v>11139</v>
      </c>
      <c r="C3007">
        <v>1</v>
      </c>
    </row>
    <row r="3008" spans="1:3" x14ac:dyDescent="0.25">
      <c r="A3008" s="16">
        <v>4680</v>
      </c>
      <c r="B3008">
        <v>26076</v>
      </c>
      <c r="C3008">
        <v>1</v>
      </c>
    </row>
    <row r="3009" spans="1:3" x14ac:dyDescent="0.25">
      <c r="A3009" s="16">
        <v>4681</v>
      </c>
      <c r="B3009">
        <v>41092</v>
      </c>
      <c r="C3009">
        <v>1</v>
      </c>
    </row>
    <row r="3010" spans="1:3" x14ac:dyDescent="0.25">
      <c r="A3010" s="16">
        <v>4682</v>
      </c>
      <c r="B3010">
        <v>11465</v>
      </c>
      <c r="C3010">
        <v>1</v>
      </c>
    </row>
    <row r="3011" spans="1:3" x14ac:dyDescent="0.25">
      <c r="A3011" s="16">
        <v>4683</v>
      </c>
      <c r="B3011">
        <v>11087</v>
      </c>
      <c r="C3011">
        <v>1</v>
      </c>
    </row>
    <row r="3012" spans="1:3" x14ac:dyDescent="0.25">
      <c r="A3012" s="16">
        <v>4684</v>
      </c>
      <c r="B3012">
        <v>23484</v>
      </c>
      <c r="C3012">
        <v>1</v>
      </c>
    </row>
    <row r="3013" spans="1:3" x14ac:dyDescent="0.25">
      <c r="A3013" s="16">
        <v>4685</v>
      </c>
      <c r="B3013">
        <v>193194</v>
      </c>
      <c r="C3013">
        <v>1</v>
      </c>
    </row>
    <row r="3014" spans="1:3" x14ac:dyDescent="0.25">
      <c r="A3014" s="16">
        <v>4686</v>
      </c>
      <c r="B3014">
        <v>161089</v>
      </c>
      <c r="C3014">
        <v>1</v>
      </c>
    </row>
    <row r="3015" spans="1:3" x14ac:dyDescent="0.25">
      <c r="A3015" s="16">
        <v>4687</v>
      </c>
      <c r="B3015">
        <v>380341</v>
      </c>
      <c r="C3015">
        <v>1</v>
      </c>
    </row>
    <row r="3016" spans="1:3" x14ac:dyDescent="0.25">
      <c r="A3016" s="16">
        <v>4688</v>
      </c>
      <c r="B3016">
        <v>132514</v>
      </c>
      <c r="C3016">
        <v>1</v>
      </c>
    </row>
    <row r="3017" spans="1:3" x14ac:dyDescent="0.25">
      <c r="A3017" s="16">
        <v>4689</v>
      </c>
      <c r="B3017">
        <v>32105</v>
      </c>
      <c r="C3017">
        <v>1</v>
      </c>
    </row>
    <row r="3018" spans="1:3" x14ac:dyDescent="0.25">
      <c r="A3018" s="16">
        <v>4690</v>
      </c>
      <c r="B3018">
        <v>18299</v>
      </c>
      <c r="C3018">
        <v>1</v>
      </c>
    </row>
    <row r="3019" spans="1:3" x14ac:dyDescent="0.25">
      <c r="A3019" s="16">
        <v>4691</v>
      </c>
      <c r="B3019">
        <v>662156</v>
      </c>
      <c r="C3019">
        <v>1</v>
      </c>
    </row>
    <row r="3020" spans="1:3" x14ac:dyDescent="0.25">
      <c r="A3020" s="16">
        <v>4692</v>
      </c>
      <c r="B3020">
        <v>37761</v>
      </c>
      <c r="C3020">
        <v>1</v>
      </c>
    </row>
    <row r="3021" spans="1:3" x14ac:dyDescent="0.25">
      <c r="A3021" s="16">
        <v>4693</v>
      </c>
      <c r="B3021">
        <v>20925</v>
      </c>
      <c r="C3021">
        <v>1</v>
      </c>
    </row>
    <row r="3022" spans="1:3" x14ac:dyDescent="0.25">
      <c r="A3022" s="16">
        <v>4694</v>
      </c>
      <c r="B3022">
        <v>28840</v>
      </c>
      <c r="C3022">
        <v>1</v>
      </c>
    </row>
    <row r="3023" spans="1:3" x14ac:dyDescent="0.25">
      <c r="A3023" s="16">
        <v>4695</v>
      </c>
      <c r="B3023">
        <v>11252</v>
      </c>
      <c r="C3023">
        <v>1</v>
      </c>
    </row>
    <row r="3024" spans="1:3" x14ac:dyDescent="0.25">
      <c r="A3024" s="16">
        <v>4696</v>
      </c>
      <c r="B3024">
        <v>9403</v>
      </c>
      <c r="C3024">
        <v>1</v>
      </c>
    </row>
    <row r="3025" spans="1:3" x14ac:dyDescent="0.25">
      <c r="A3025" s="16">
        <v>4697</v>
      </c>
      <c r="B3025">
        <v>5863</v>
      </c>
      <c r="C3025">
        <v>1</v>
      </c>
    </row>
    <row r="3026" spans="1:3" x14ac:dyDescent="0.25">
      <c r="A3026" s="16">
        <v>4698</v>
      </c>
      <c r="B3026">
        <v>79252</v>
      </c>
      <c r="C3026">
        <v>1</v>
      </c>
    </row>
    <row r="3027" spans="1:3" x14ac:dyDescent="0.25">
      <c r="A3027" s="16">
        <v>4699</v>
      </c>
      <c r="B3027">
        <v>24924</v>
      </c>
      <c r="C3027">
        <v>1</v>
      </c>
    </row>
    <row r="3028" spans="1:3" x14ac:dyDescent="0.25">
      <c r="A3028" s="16">
        <v>4700</v>
      </c>
      <c r="B3028">
        <v>16271</v>
      </c>
      <c r="C3028">
        <v>1</v>
      </c>
    </row>
    <row r="3029" spans="1:3" x14ac:dyDescent="0.25">
      <c r="A3029" s="16">
        <v>4701</v>
      </c>
      <c r="B3029">
        <v>36648</v>
      </c>
      <c r="C3029">
        <v>1</v>
      </c>
    </row>
    <row r="3030" spans="1:3" x14ac:dyDescent="0.25">
      <c r="A3030" s="16">
        <v>4702</v>
      </c>
      <c r="B3030">
        <v>10244</v>
      </c>
      <c r="C3030">
        <v>1</v>
      </c>
    </row>
    <row r="3031" spans="1:3" x14ac:dyDescent="0.25">
      <c r="A3031" s="16">
        <v>4703</v>
      </c>
      <c r="B3031">
        <v>7598</v>
      </c>
      <c r="C3031">
        <v>1</v>
      </c>
    </row>
    <row r="3032" spans="1:3" x14ac:dyDescent="0.25">
      <c r="A3032" s="16">
        <v>4704</v>
      </c>
      <c r="B3032">
        <v>17548</v>
      </c>
      <c r="C3032">
        <v>1</v>
      </c>
    </row>
    <row r="3033" spans="1:3" x14ac:dyDescent="0.25">
      <c r="A3033" s="16">
        <v>4705</v>
      </c>
      <c r="B3033">
        <v>19122</v>
      </c>
      <c r="C3033">
        <v>1</v>
      </c>
    </row>
    <row r="3034" spans="1:3" x14ac:dyDescent="0.25">
      <c r="A3034" s="16">
        <v>4706</v>
      </c>
      <c r="B3034">
        <v>183925</v>
      </c>
      <c r="C3034">
        <v>1</v>
      </c>
    </row>
    <row r="3035" spans="1:3" x14ac:dyDescent="0.25">
      <c r="A3035" s="16">
        <v>4707</v>
      </c>
      <c r="B3035">
        <v>175612</v>
      </c>
      <c r="C3035">
        <v>1</v>
      </c>
    </row>
    <row r="3036" spans="1:3" x14ac:dyDescent="0.25">
      <c r="A3036" s="16">
        <v>4708</v>
      </c>
      <c r="B3036">
        <v>1718525</v>
      </c>
      <c r="C3036">
        <v>1</v>
      </c>
    </row>
    <row r="3037" spans="1:3" x14ac:dyDescent="0.25">
      <c r="A3037" s="16">
        <v>4709</v>
      </c>
      <c r="B3037">
        <v>3220857</v>
      </c>
      <c r="C3037">
        <v>1</v>
      </c>
    </row>
    <row r="3038" spans="1:3" x14ac:dyDescent="0.25">
      <c r="A3038" s="16">
        <v>4710</v>
      </c>
      <c r="B3038">
        <v>25587</v>
      </c>
      <c r="C3038">
        <v>1</v>
      </c>
    </row>
    <row r="3039" spans="1:3" x14ac:dyDescent="0.25">
      <c r="A3039" s="16">
        <v>4711</v>
      </c>
      <c r="B3039">
        <v>3511</v>
      </c>
      <c r="C3039">
        <v>1</v>
      </c>
    </row>
    <row r="3040" spans="1:3" x14ac:dyDescent="0.25">
      <c r="A3040" s="16">
        <v>4712</v>
      </c>
      <c r="B3040">
        <v>34148</v>
      </c>
      <c r="C3040">
        <v>1</v>
      </c>
    </row>
    <row r="3041" spans="1:3" x14ac:dyDescent="0.25">
      <c r="A3041" s="16">
        <v>4713</v>
      </c>
      <c r="B3041">
        <v>21115</v>
      </c>
      <c r="C3041">
        <v>1</v>
      </c>
    </row>
    <row r="3042" spans="1:3" x14ac:dyDescent="0.25">
      <c r="A3042" s="16">
        <v>4714</v>
      </c>
      <c r="B3042">
        <v>50298</v>
      </c>
      <c r="C3042">
        <v>1</v>
      </c>
    </row>
    <row r="3043" spans="1:3" x14ac:dyDescent="0.25">
      <c r="A3043" s="16">
        <v>4715</v>
      </c>
      <c r="B3043">
        <v>101458</v>
      </c>
      <c r="C3043">
        <v>1</v>
      </c>
    </row>
    <row r="3044" spans="1:3" x14ac:dyDescent="0.25">
      <c r="A3044" s="16">
        <v>4716</v>
      </c>
      <c r="B3044">
        <v>147744</v>
      </c>
      <c r="C3044">
        <v>1</v>
      </c>
    </row>
    <row r="3045" spans="1:3" x14ac:dyDescent="0.25">
      <c r="A3045" s="16">
        <v>4717</v>
      </c>
      <c r="B3045">
        <v>25617</v>
      </c>
      <c r="C3045">
        <v>1</v>
      </c>
    </row>
    <row r="3046" spans="1:3" x14ac:dyDescent="0.25">
      <c r="A3046" s="16">
        <v>4718</v>
      </c>
      <c r="B3046">
        <v>6237</v>
      </c>
      <c r="C3046">
        <v>1</v>
      </c>
    </row>
    <row r="3047" spans="1:3" x14ac:dyDescent="0.25">
      <c r="A3047" s="16">
        <v>4719</v>
      </c>
      <c r="B3047">
        <v>2278</v>
      </c>
      <c r="C3047">
        <v>1</v>
      </c>
    </row>
    <row r="3048" spans="1:3" x14ac:dyDescent="0.25">
      <c r="A3048" s="16">
        <v>4720</v>
      </c>
      <c r="B3048">
        <v>79629</v>
      </c>
      <c r="C3048">
        <v>1</v>
      </c>
    </row>
    <row r="3049" spans="1:3" x14ac:dyDescent="0.25">
      <c r="A3049" s="16">
        <v>4721</v>
      </c>
      <c r="B3049">
        <v>8052</v>
      </c>
      <c r="C3049">
        <v>1</v>
      </c>
    </row>
    <row r="3050" spans="1:3" x14ac:dyDescent="0.25">
      <c r="A3050" s="16">
        <v>4722</v>
      </c>
      <c r="B3050">
        <v>24169</v>
      </c>
      <c r="C3050">
        <v>1</v>
      </c>
    </row>
    <row r="3051" spans="1:3" x14ac:dyDescent="0.25">
      <c r="A3051" s="16">
        <v>4723</v>
      </c>
      <c r="B3051">
        <v>29695</v>
      </c>
      <c r="C3051">
        <v>1</v>
      </c>
    </row>
    <row r="3052" spans="1:3" x14ac:dyDescent="0.25">
      <c r="A3052" s="16">
        <v>4724</v>
      </c>
      <c r="B3052">
        <v>16680</v>
      </c>
      <c r="C3052">
        <v>1</v>
      </c>
    </row>
    <row r="3053" spans="1:3" x14ac:dyDescent="0.25">
      <c r="A3053" s="16">
        <v>4725</v>
      </c>
      <c r="B3053">
        <v>240981</v>
      </c>
      <c r="C3053">
        <v>1</v>
      </c>
    </row>
    <row r="3054" spans="1:3" x14ac:dyDescent="0.25">
      <c r="A3054" s="16">
        <v>4726</v>
      </c>
      <c r="B3054">
        <v>232295</v>
      </c>
      <c r="C3054">
        <v>1</v>
      </c>
    </row>
    <row r="3055" spans="1:3" x14ac:dyDescent="0.25">
      <c r="A3055" s="16">
        <v>4727</v>
      </c>
      <c r="B3055">
        <v>115169</v>
      </c>
      <c r="C3055">
        <v>1</v>
      </c>
    </row>
    <row r="3056" spans="1:3" x14ac:dyDescent="0.25">
      <c r="A3056" s="16">
        <v>4728</v>
      </c>
      <c r="B3056">
        <v>41047</v>
      </c>
      <c r="C3056">
        <v>1</v>
      </c>
    </row>
    <row r="3057" spans="1:3" x14ac:dyDescent="0.25">
      <c r="A3057" s="16">
        <v>4729</v>
      </c>
      <c r="B3057">
        <v>61111</v>
      </c>
      <c r="C3057">
        <v>1</v>
      </c>
    </row>
    <row r="3058" spans="1:3" x14ac:dyDescent="0.25">
      <c r="A3058" s="16">
        <v>4730</v>
      </c>
      <c r="B3058">
        <v>42763</v>
      </c>
      <c r="C3058">
        <v>1</v>
      </c>
    </row>
    <row r="3059" spans="1:3" x14ac:dyDescent="0.25">
      <c r="A3059" s="16">
        <v>4731</v>
      </c>
      <c r="B3059">
        <v>6904</v>
      </c>
      <c r="C3059">
        <v>1</v>
      </c>
    </row>
    <row r="3060" spans="1:3" x14ac:dyDescent="0.25">
      <c r="A3060" s="16">
        <v>4732</v>
      </c>
      <c r="B3060">
        <v>4412</v>
      </c>
      <c r="C3060">
        <v>1</v>
      </c>
    </row>
    <row r="3061" spans="1:3" x14ac:dyDescent="0.25">
      <c r="A3061" s="16">
        <v>4733</v>
      </c>
      <c r="B3061">
        <v>24547</v>
      </c>
      <c r="C3061">
        <v>1</v>
      </c>
    </row>
    <row r="3062" spans="1:3" x14ac:dyDescent="0.25">
      <c r="A3062" s="16">
        <v>4734</v>
      </c>
      <c r="B3062">
        <v>15632</v>
      </c>
      <c r="C3062">
        <v>1</v>
      </c>
    </row>
    <row r="3063" spans="1:3" x14ac:dyDescent="0.25">
      <c r="A3063" s="16">
        <v>4735</v>
      </c>
      <c r="B3063">
        <v>28730</v>
      </c>
      <c r="C3063">
        <v>1</v>
      </c>
    </row>
    <row r="3064" spans="1:3" x14ac:dyDescent="0.25">
      <c r="A3064" s="16">
        <v>4736</v>
      </c>
      <c r="B3064">
        <v>45443</v>
      </c>
      <c r="C3064">
        <v>1</v>
      </c>
    </row>
    <row r="3065" spans="1:3" x14ac:dyDescent="0.25">
      <c r="A3065" s="16">
        <v>4737</v>
      </c>
      <c r="B3065">
        <v>7852</v>
      </c>
      <c r="C3065">
        <v>1</v>
      </c>
    </row>
    <row r="3066" spans="1:3" x14ac:dyDescent="0.25">
      <c r="A3066" s="16">
        <v>4738</v>
      </c>
      <c r="B3066">
        <v>5609</v>
      </c>
      <c r="C3066">
        <v>1</v>
      </c>
    </row>
    <row r="3067" spans="1:3" x14ac:dyDescent="0.25">
      <c r="A3067" s="16">
        <v>4739</v>
      </c>
      <c r="B3067">
        <v>94964</v>
      </c>
      <c r="C3067">
        <v>1</v>
      </c>
    </row>
    <row r="3068" spans="1:3" x14ac:dyDescent="0.25">
      <c r="A3068" s="16">
        <v>4741</v>
      </c>
      <c r="B3068">
        <v>563029</v>
      </c>
      <c r="C3068">
        <v>1</v>
      </c>
    </row>
    <row r="3069" spans="1:3" x14ac:dyDescent="0.25">
      <c r="A3069" s="16">
        <v>4742</v>
      </c>
      <c r="B3069">
        <v>122296</v>
      </c>
      <c r="C3069">
        <v>1</v>
      </c>
    </row>
    <row r="3070" spans="1:3" x14ac:dyDescent="0.25">
      <c r="A3070" s="16">
        <v>4743</v>
      </c>
      <c r="B3070">
        <v>152641</v>
      </c>
      <c r="C3070">
        <v>1</v>
      </c>
    </row>
    <row r="3071" spans="1:3" x14ac:dyDescent="0.25">
      <c r="A3071" s="16">
        <v>4746</v>
      </c>
      <c r="B3071">
        <v>48420</v>
      </c>
      <c r="C3071">
        <v>1</v>
      </c>
    </row>
    <row r="3072" spans="1:3" x14ac:dyDescent="0.25">
      <c r="A3072" s="16">
        <v>4750</v>
      </c>
      <c r="B3072">
        <v>345975</v>
      </c>
      <c r="C3072">
        <v>1</v>
      </c>
    </row>
    <row r="3073" spans="1:3" x14ac:dyDescent="0.25">
      <c r="A3073" s="16">
        <v>4751</v>
      </c>
      <c r="B3073">
        <v>5443</v>
      </c>
      <c r="C3073">
        <v>1</v>
      </c>
    </row>
    <row r="3074" spans="1:3" x14ac:dyDescent="0.25">
      <c r="A3074" s="16">
        <v>4755</v>
      </c>
      <c r="B3074">
        <v>35435</v>
      </c>
      <c r="C3074">
        <v>1</v>
      </c>
    </row>
    <row r="3075" spans="1:3" x14ac:dyDescent="0.25">
      <c r="A3075" s="16">
        <v>4756</v>
      </c>
      <c r="B3075">
        <v>17568</v>
      </c>
      <c r="C3075">
        <v>1</v>
      </c>
    </row>
    <row r="3076" spans="1:3" x14ac:dyDescent="0.25">
      <c r="A3076" s="16">
        <v>4757</v>
      </c>
      <c r="B3076">
        <v>3651</v>
      </c>
      <c r="C3076">
        <v>1</v>
      </c>
    </row>
    <row r="3077" spans="1:3" x14ac:dyDescent="0.25">
      <c r="A3077" s="16">
        <v>4758</v>
      </c>
      <c r="B3077">
        <v>4907</v>
      </c>
      <c r="C3077">
        <v>1</v>
      </c>
    </row>
    <row r="3078" spans="1:3" x14ac:dyDescent="0.25">
      <c r="A3078" s="16">
        <v>4759</v>
      </c>
      <c r="B3078">
        <v>11448</v>
      </c>
      <c r="C3078">
        <v>1</v>
      </c>
    </row>
    <row r="3079" spans="1:3" x14ac:dyDescent="0.25">
      <c r="A3079" s="16">
        <v>4760</v>
      </c>
      <c r="B3079">
        <v>1923687</v>
      </c>
      <c r="C3079">
        <v>1</v>
      </c>
    </row>
    <row r="3080" spans="1:3" x14ac:dyDescent="0.25">
      <c r="A3080" s="16">
        <v>4765</v>
      </c>
      <c r="B3080">
        <v>12560</v>
      </c>
      <c r="C3080">
        <v>1</v>
      </c>
    </row>
    <row r="3081" spans="1:3" x14ac:dyDescent="0.25">
      <c r="A3081" s="16">
        <v>4766</v>
      </c>
      <c r="B3081">
        <v>13610</v>
      </c>
      <c r="C3081">
        <v>1</v>
      </c>
    </row>
    <row r="3082" spans="1:3" x14ac:dyDescent="0.25">
      <c r="A3082" s="16">
        <v>4767</v>
      </c>
      <c r="B3082">
        <v>33220</v>
      </c>
      <c r="C3082">
        <v>1</v>
      </c>
    </row>
    <row r="3083" spans="1:3" x14ac:dyDescent="0.25">
      <c r="A3083" s="16">
        <v>4768</v>
      </c>
      <c r="B3083">
        <v>69158</v>
      </c>
      <c r="C3083">
        <v>1</v>
      </c>
    </row>
    <row r="3084" spans="1:3" x14ac:dyDescent="0.25">
      <c r="A3084" s="16">
        <v>4770</v>
      </c>
      <c r="B3084">
        <v>20618</v>
      </c>
      <c r="C3084">
        <v>1</v>
      </c>
    </row>
    <row r="3085" spans="1:3" x14ac:dyDescent="0.25">
      <c r="A3085" s="16">
        <v>4773</v>
      </c>
      <c r="B3085">
        <v>8673</v>
      </c>
      <c r="C3085">
        <v>1</v>
      </c>
    </row>
    <row r="3086" spans="1:3" x14ac:dyDescent="0.25">
      <c r="A3086" s="16">
        <v>4775</v>
      </c>
      <c r="B3086">
        <v>32525</v>
      </c>
      <c r="C3086">
        <v>1</v>
      </c>
    </row>
    <row r="3087" spans="1:3" x14ac:dyDescent="0.25">
      <c r="A3087" s="16">
        <v>4777</v>
      </c>
      <c r="B3087">
        <v>140400</v>
      </c>
      <c r="C3087">
        <v>1</v>
      </c>
    </row>
    <row r="3088" spans="1:3" x14ac:dyDescent="0.25">
      <c r="A3088" s="16">
        <v>4778</v>
      </c>
      <c r="B3088">
        <v>4349</v>
      </c>
      <c r="C3088">
        <v>1</v>
      </c>
    </row>
    <row r="3089" spans="1:3" x14ac:dyDescent="0.25">
      <c r="A3089" s="16">
        <v>4779</v>
      </c>
      <c r="B3089">
        <v>1305</v>
      </c>
      <c r="C3089">
        <v>1</v>
      </c>
    </row>
    <row r="3090" spans="1:3" x14ac:dyDescent="0.25">
      <c r="A3090" s="16">
        <v>4780</v>
      </c>
      <c r="B3090">
        <v>1522</v>
      </c>
      <c r="C3090">
        <v>1</v>
      </c>
    </row>
    <row r="3091" spans="1:3" x14ac:dyDescent="0.25">
      <c r="A3091" s="16">
        <v>4781</v>
      </c>
      <c r="B3091">
        <v>1739</v>
      </c>
      <c r="C3091">
        <v>1</v>
      </c>
    </row>
    <row r="3092" spans="1:3" x14ac:dyDescent="0.25">
      <c r="A3092" s="16">
        <v>4782</v>
      </c>
      <c r="B3092">
        <v>1305</v>
      </c>
      <c r="C3092">
        <v>1</v>
      </c>
    </row>
    <row r="3093" spans="1:3" x14ac:dyDescent="0.25">
      <c r="A3093" s="16">
        <v>4783</v>
      </c>
      <c r="B3093">
        <v>14785</v>
      </c>
      <c r="C3093">
        <v>1</v>
      </c>
    </row>
    <row r="3094" spans="1:3" x14ac:dyDescent="0.25">
      <c r="A3094" s="16">
        <v>4784</v>
      </c>
      <c r="B3094">
        <v>18048</v>
      </c>
      <c r="C3094">
        <v>1</v>
      </c>
    </row>
    <row r="3095" spans="1:3" x14ac:dyDescent="0.25">
      <c r="A3095" s="16">
        <v>4785</v>
      </c>
      <c r="B3095">
        <v>6088</v>
      </c>
      <c r="C3095">
        <v>1</v>
      </c>
    </row>
    <row r="3096" spans="1:3" x14ac:dyDescent="0.25">
      <c r="A3096" s="16">
        <v>4786</v>
      </c>
      <c r="B3096">
        <v>2610</v>
      </c>
      <c r="C3096">
        <v>1</v>
      </c>
    </row>
    <row r="3097" spans="1:3" x14ac:dyDescent="0.25">
      <c r="A3097" s="16">
        <v>4787</v>
      </c>
      <c r="B3097">
        <v>2174</v>
      </c>
      <c r="C3097">
        <v>1</v>
      </c>
    </row>
    <row r="3098" spans="1:3" x14ac:dyDescent="0.25">
      <c r="A3098" s="16">
        <v>4788</v>
      </c>
      <c r="B3098">
        <v>13047</v>
      </c>
      <c r="C3098">
        <v>1</v>
      </c>
    </row>
    <row r="3099" spans="1:3" x14ac:dyDescent="0.25">
      <c r="A3099" s="16">
        <v>4789</v>
      </c>
      <c r="B3099">
        <v>9784</v>
      </c>
      <c r="C3099">
        <v>1</v>
      </c>
    </row>
    <row r="3100" spans="1:3" x14ac:dyDescent="0.25">
      <c r="A3100" s="16">
        <v>4790</v>
      </c>
      <c r="B3100">
        <v>5437</v>
      </c>
      <c r="C3100">
        <v>1</v>
      </c>
    </row>
    <row r="3101" spans="1:3" x14ac:dyDescent="0.25">
      <c r="A3101" s="16">
        <v>4791</v>
      </c>
      <c r="B3101">
        <v>6523</v>
      </c>
      <c r="C3101">
        <v>1</v>
      </c>
    </row>
    <row r="3102" spans="1:3" x14ac:dyDescent="0.25">
      <c r="A3102" s="16">
        <v>4792</v>
      </c>
      <c r="B3102">
        <v>13047</v>
      </c>
      <c r="C3102">
        <v>1</v>
      </c>
    </row>
    <row r="3103" spans="1:3" x14ac:dyDescent="0.25">
      <c r="A3103" s="16">
        <v>4793</v>
      </c>
      <c r="B3103">
        <v>15218</v>
      </c>
      <c r="C3103">
        <v>1</v>
      </c>
    </row>
    <row r="3104" spans="1:3" x14ac:dyDescent="0.25">
      <c r="A3104" s="16">
        <v>4794</v>
      </c>
      <c r="B3104">
        <v>6523</v>
      </c>
      <c r="C3104">
        <v>1</v>
      </c>
    </row>
    <row r="3105" spans="1:3" x14ac:dyDescent="0.25">
      <c r="A3105" s="16">
        <v>4795</v>
      </c>
      <c r="B3105">
        <v>5437</v>
      </c>
      <c r="C3105">
        <v>1</v>
      </c>
    </row>
    <row r="3106" spans="1:3" x14ac:dyDescent="0.25">
      <c r="A3106" s="16">
        <v>4796</v>
      </c>
      <c r="B3106">
        <v>5437</v>
      </c>
      <c r="C3106">
        <v>1</v>
      </c>
    </row>
    <row r="3107" spans="1:3" x14ac:dyDescent="0.25">
      <c r="A3107" s="16">
        <v>4797</v>
      </c>
      <c r="B3107">
        <v>7611</v>
      </c>
      <c r="C3107">
        <v>1</v>
      </c>
    </row>
    <row r="3108" spans="1:3" x14ac:dyDescent="0.25">
      <c r="A3108" s="16">
        <v>4798</v>
      </c>
      <c r="B3108">
        <v>9784</v>
      </c>
      <c r="C3108">
        <v>1</v>
      </c>
    </row>
    <row r="3109" spans="1:3" x14ac:dyDescent="0.25">
      <c r="A3109" s="16">
        <v>4799</v>
      </c>
      <c r="B3109">
        <v>5437</v>
      </c>
      <c r="C3109">
        <v>1</v>
      </c>
    </row>
    <row r="3110" spans="1:3" x14ac:dyDescent="0.25">
      <c r="A3110" s="16">
        <v>4800</v>
      </c>
      <c r="B3110">
        <v>1088</v>
      </c>
      <c r="C3110">
        <v>1</v>
      </c>
    </row>
    <row r="3111" spans="1:3" x14ac:dyDescent="0.25">
      <c r="A3111" s="16">
        <v>4801</v>
      </c>
      <c r="B3111">
        <v>869</v>
      </c>
      <c r="C3111">
        <v>1</v>
      </c>
    </row>
    <row r="3112" spans="1:3" x14ac:dyDescent="0.25">
      <c r="A3112" s="16">
        <v>4802</v>
      </c>
      <c r="B3112">
        <v>869</v>
      </c>
      <c r="C3112">
        <v>1</v>
      </c>
    </row>
    <row r="3113" spans="1:3" x14ac:dyDescent="0.25">
      <c r="A3113" s="16">
        <v>4803</v>
      </c>
      <c r="B3113">
        <v>700</v>
      </c>
      <c r="C3113">
        <v>1</v>
      </c>
    </row>
    <row r="3114" spans="1:3" x14ac:dyDescent="0.25">
      <c r="A3114" s="16">
        <v>4804</v>
      </c>
      <c r="B3114">
        <v>717</v>
      </c>
      <c r="C3114">
        <v>1</v>
      </c>
    </row>
    <row r="3115" spans="1:3" x14ac:dyDescent="0.25">
      <c r="A3115" s="16">
        <v>4805</v>
      </c>
      <c r="B3115">
        <v>700</v>
      </c>
      <c r="C3115">
        <v>1</v>
      </c>
    </row>
    <row r="3116" spans="1:3" x14ac:dyDescent="0.25">
      <c r="A3116" s="16">
        <v>4806</v>
      </c>
      <c r="B3116">
        <v>1436</v>
      </c>
      <c r="C3116">
        <v>1</v>
      </c>
    </row>
    <row r="3117" spans="1:3" x14ac:dyDescent="0.25">
      <c r="A3117" s="16">
        <v>4807</v>
      </c>
      <c r="B3117">
        <v>4403</v>
      </c>
      <c r="C3117">
        <v>1</v>
      </c>
    </row>
    <row r="3118" spans="1:3" x14ac:dyDescent="0.25">
      <c r="A3118" s="16">
        <v>4808</v>
      </c>
      <c r="B3118">
        <v>4518</v>
      </c>
      <c r="C3118">
        <v>1</v>
      </c>
    </row>
    <row r="3119" spans="1:3" x14ac:dyDescent="0.25">
      <c r="A3119" s="16">
        <v>4809</v>
      </c>
      <c r="B3119">
        <v>4403</v>
      </c>
      <c r="C3119">
        <v>1</v>
      </c>
    </row>
    <row r="3120" spans="1:3" x14ac:dyDescent="0.25">
      <c r="A3120" s="16">
        <v>4810</v>
      </c>
      <c r="B3120">
        <v>5035</v>
      </c>
      <c r="C3120">
        <v>1</v>
      </c>
    </row>
    <row r="3121" spans="1:3" x14ac:dyDescent="0.25">
      <c r="A3121" s="16">
        <v>4811</v>
      </c>
      <c r="B3121">
        <v>11010</v>
      </c>
      <c r="C3121">
        <v>1</v>
      </c>
    </row>
    <row r="3122" spans="1:3" x14ac:dyDescent="0.25">
      <c r="A3122" s="16">
        <v>4812</v>
      </c>
      <c r="B3122">
        <v>17597</v>
      </c>
      <c r="C3122">
        <v>1</v>
      </c>
    </row>
    <row r="3123" spans="1:3" x14ac:dyDescent="0.25">
      <c r="A3123" s="16">
        <v>4813</v>
      </c>
      <c r="B3123">
        <v>19157</v>
      </c>
      <c r="C3123">
        <v>1</v>
      </c>
    </row>
    <row r="3124" spans="1:3" x14ac:dyDescent="0.25">
      <c r="A3124" s="16">
        <v>4814</v>
      </c>
      <c r="B3124">
        <v>17176</v>
      </c>
      <c r="C3124">
        <v>1</v>
      </c>
    </row>
    <row r="3125" spans="1:3" x14ac:dyDescent="0.25">
      <c r="A3125" s="16">
        <v>4815</v>
      </c>
      <c r="B3125">
        <v>4184</v>
      </c>
      <c r="C3125">
        <v>1</v>
      </c>
    </row>
    <row r="3126" spans="1:3" x14ac:dyDescent="0.25">
      <c r="A3126" s="16">
        <v>4816</v>
      </c>
      <c r="B3126">
        <v>7266</v>
      </c>
      <c r="C3126">
        <v>1</v>
      </c>
    </row>
    <row r="3127" spans="1:3" x14ac:dyDescent="0.25">
      <c r="A3127" s="16">
        <v>4817</v>
      </c>
      <c r="B3127">
        <v>7266</v>
      </c>
      <c r="C3127">
        <v>1</v>
      </c>
    </row>
    <row r="3128" spans="1:3" x14ac:dyDescent="0.25">
      <c r="A3128" s="16">
        <v>4818</v>
      </c>
      <c r="B3128">
        <v>8482</v>
      </c>
      <c r="C3128">
        <v>1</v>
      </c>
    </row>
    <row r="3129" spans="1:3" x14ac:dyDescent="0.25">
      <c r="A3129" s="16">
        <v>4819</v>
      </c>
      <c r="B3129">
        <v>3964</v>
      </c>
      <c r="C3129">
        <v>1</v>
      </c>
    </row>
    <row r="3130" spans="1:3" x14ac:dyDescent="0.25">
      <c r="A3130" s="16">
        <v>4820</v>
      </c>
      <c r="B3130">
        <v>14973</v>
      </c>
      <c r="C3130">
        <v>1</v>
      </c>
    </row>
    <row r="3131" spans="1:3" x14ac:dyDescent="0.25">
      <c r="A3131" s="16">
        <v>4821</v>
      </c>
      <c r="B3131">
        <v>6165</v>
      </c>
      <c r="C3131">
        <v>1</v>
      </c>
    </row>
    <row r="3132" spans="1:3" x14ac:dyDescent="0.25">
      <c r="A3132" s="16">
        <v>4822</v>
      </c>
      <c r="B3132">
        <v>7266</v>
      </c>
      <c r="C3132">
        <v>1</v>
      </c>
    </row>
    <row r="3133" spans="1:3" x14ac:dyDescent="0.25">
      <c r="A3133" s="16">
        <v>4823</v>
      </c>
      <c r="B3133">
        <v>21009</v>
      </c>
      <c r="C3133">
        <v>1</v>
      </c>
    </row>
    <row r="3134" spans="1:3" x14ac:dyDescent="0.25">
      <c r="A3134" s="16">
        <v>4824</v>
      </c>
      <c r="B3134">
        <v>6165</v>
      </c>
      <c r="C3134">
        <v>1</v>
      </c>
    </row>
    <row r="3135" spans="1:3" x14ac:dyDescent="0.25">
      <c r="A3135" s="16">
        <v>4825</v>
      </c>
      <c r="B3135">
        <v>6165</v>
      </c>
      <c r="C3135">
        <v>1</v>
      </c>
    </row>
    <row r="3136" spans="1:3" x14ac:dyDescent="0.25">
      <c r="A3136" s="16">
        <v>4826</v>
      </c>
      <c r="B3136">
        <v>14973</v>
      </c>
      <c r="C3136">
        <v>1</v>
      </c>
    </row>
    <row r="3137" spans="1:3" x14ac:dyDescent="0.25">
      <c r="A3137" s="16">
        <v>4827</v>
      </c>
      <c r="B3137">
        <v>179</v>
      </c>
      <c r="C3137">
        <v>1</v>
      </c>
    </row>
    <row r="3138" spans="1:3" x14ac:dyDescent="0.25">
      <c r="A3138" s="16">
        <v>4828</v>
      </c>
      <c r="B3138">
        <v>1823</v>
      </c>
      <c r="C3138">
        <v>1</v>
      </c>
    </row>
    <row r="3139" spans="1:3" x14ac:dyDescent="0.25">
      <c r="A3139" s="16">
        <v>4829</v>
      </c>
      <c r="B3139">
        <v>1823</v>
      </c>
      <c r="C3139">
        <v>1</v>
      </c>
    </row>
    <row r="3140" spans="1:3" x14ac:dyDescent="0.25">
      <c r="A3140" s="16">
        <v>4830</v>
      </c>
      <c r="B3140">
        <v>1823</v>
      </c>
      <c r="C3140">
        <v>1</v>
      </c>
    </row>
    <row r="3141" spans="1:3" x14ac:dyDescent="0.25">
      <c r="A3141" s="16">
        <v>4831</v>
      </c>
      <c r="B3141">
        <v>1823</v>
      </c>
      <c r="C3141">
        <v>1</v>
      </c>
    </row>
    <row r="3142" spans="1:3" x14ac:dyDescent="0.25">
      <c r="A3142" s="16">
        <v>4832</v>
      </c>
      <c r="B3142">
        <v>1823</v>
      </c>
      <c r="C3142">
        <v>1</v>
      </c>
    </row>
    <row r="3143" spans="1:3" x14ac:dyDescent="0.25">
      <c r="A3143" s="16">
        <v>4833</v>
      </c>
      <c r="B3143">
        <v>1823</v>
      </c>
      <c r="C3143">
        <v>1</v>
      </c>
    </row>
    <row r="3144" spans="1:3" x14ac:dyDescent="0.25">
      <c r="A3144" s="16">
        <v>4834</v>
      </c>
      <c r="B3144">
        <v>1823</v>
      </c>
      <c r="C3144">
        <v>1</v>
      </c>
    </row>
    <row r="3145" spans="1:3" x14ac:dyDescent="0.25">
      <c r="A3145" s="16">
        <v>4835</v>
      </c>
      <c r="B3145">
        <v>1823</v>
      </c>
      <c r="C3145">
        <v>1</v>
      </c>
    </row>
    <row r="3146" spans="1:3" x14ac:dyDescent="0.25">
      <c r="A3146" s="16">
        <v>4836</v>
      </c>
      <c r="B3146">
        <v>26</v>
      </c>
      <c r="C3146">
        <v>1</v>
      </c>
    </row>
    <row r="3147" spans="1:3" x14ac:dyDescent="0.25">
      <c r="A3147" s="16">
        <v>4837</v>
      </c>
      <c r="B3147">
        <v>39</v>
      </c>
      <c r="C3147">
        <v>1</v>
      </c>
    </row>
    <row r="3148" spans="1:3" x14ac:dyDescent="0.25">
      <c r="A3148" s="16">
        <v>4838</v>
      </c>
      <c r="B3148">
        <v>26</v>
      </c>
      <c r="C3148">
        <v>1</v>
      </c>
    </row>
    <row r="3149" spans="1:3" x14ac:dyDescent="0.25">
      <c r="A3149" s="16">
        <v>4839</v>
      </c>
      <c r="B3149">
        <v>43</v>
      </c>
      <c r="C3149">
        <v>1</v>
      </c>
    </row>
    <row r="3150" spans="1:3" x14ac:dyDescent="0.25">
      <c r="A3150" s="16">
        <v>4840</v>
      </c>
      <c r="B3150">
        <v>25</v>
      </c>
      <c r="C3150">
        <v>1</v>
      </c>
    </row>
    <row r="3151" spans="1:3" x14ac:dyDescent="0.25">
      <c r="A3151" s="16">
        <v>4841</v>
      </c>
      <c r="B3151">
        <v>19</v>
      </c>
      <c r="C3151">
        <v>1</v>
      </c>
    </row>
    <row r="3152" spans="1:3" x14ac:dyDescent="0.25">
      <c r="A3152" s="16">
        <v>4842</v>
      </c>
      <c r="B3152">
        <v>36</v>
      </c>
      <c r="C3152">
        <v>1</v>
      </c>
    </row>
    <row r="3153" spans="1:3" x14ac:dyDescent="0.25">
      <c r="A3153" s="16">
        <v>4843</v>
      </c>
      <c r="B3153">
        <v>19</v>
      </c>
      <c r="C3153">
        <v>1</v>
      </c>
    </row>
    <row r="3154" spans="1:3" x14ac:dyDescent="0.25">
      <c r="A3154" s="16">
        <v>4844</v>
      </c>
      <c r="B3154">
        <v>29</v>
      </c>
      <c r="C3154">
        <v>1</v>
      </c>
    </row>
    <row r="3155" spans="1:3" x14ac:dyDescent="0.25">
      <c r="A3155" s="16">
        <v>4845</v>
      </c>
      <c r="B3155">
        <v>25</v>
      </c>
      <c r="C3155">
        <v>1</v>
      </c>
    </row>
    <row r="3156" spans="1:3" x14ac:dyDescent="0.25">
      <c r="A3156" s="16">
        <v>4846</v>
      </c>
      <c r="B3156">
        <v>14</v>
      </c>
      <c r="C3156">
        <v>1</v>
      </c>
    </row>
    <row r="3157" spans="1:3" x14ac:dyDescent="0.25">
      <c r="A3157" s="16">
        <v>4847</v>
      </c>
      <c r="B3157">
        <v>21</v>
      </c>
      <c r="C3157">
        <v>1</v>
      </c>
    </row>
    <row r="3158" spans="1:3" x14ac:dyDescent="0.25">
      <c r="A3158" s="16">
        <v>4848</v>
      </c>
      <c r="B3158">
        <v>695</v>
      </c>
      <c r="C3158">
        <v>1</v>
      </c>
    </row>
    <row r="3159" spans="1:3" x14ac:dyDescent="0.25">
      <c r="A3159" s="16">
        <v>4849</v>
      </c>
      <c r="B3159">
        <v>39</v>
      </c>
      <c r="C3159">
        <v>1</v>
      </c>
    </row>
    <row r="3160" spans="1:3" x14ac:dyDescent="0.25">
      <c r="A3160" s="16">
        <v>4850</v>
      </c>
      <c r="B3160">
        <v>33</v>
      </c>
      <c r="C3160">
        <v>1</v>
      </c>
    </row>
    <row r="3161" spans="1:3" x14ac:dyDescent="0.25">
      <c r="A3161" s="16">
        <v>4851</v>
      </c>
      <c r="B3161">
        <v>99</v>
      </c>
      <c r="C3161">
        <v>1</v>
      </c>
    </row>
    <row r="3162" spans="1:3" x14ac:dyDescent="0.25">
      <c r="A3162" s="16">
        <v>4852</v>
      </c>
      <c r="B3162">
        <v>99</v>
      </c>
      <c r="C3162">
        <v>1</v>
      </c>
    </row>
    <row r="3163" spans="1:3" x14ac:dyDescent="0.25">
      <c r="A3163" s="16">
        <v>4853</v>
      </c>
      <c r="B3163">
        <v>49</v>
      </c>
      <c r="C3163">
        <v>1</v>
      </c>
    </row>
    <row r="3164" spans="1:3" x14ac:dyDescent="0.25">
      <c r="A3164" s="16">
        <v>4854</v>
      </c>
      <c r="B3164">
        <v>29</v>
      </c>
      <c r="C3164">
        <v>1</v>
      </c>
    </row>
    <row r="3165" spans="1:3" x14ac:dyDescent="0.25">
      <c r="A3165" s="16">
        <v>4855</v>
      </c>
      <c r="B3165">
        <v>25</v>
      </c>
      <c r="C3165">
        <v>1</v>
      </c>
    </row>
    <row r="3166" spans="1:3" x14ac:dyDescent="0.25">
      <c r="A3166" s="16">
        <v>4856</v>
      </c>
      <c r="B3166">
        <v>147</v>
      </c>
      <c r="C3166">
        <v>1</v>
      </c>
    </row>
    <row r="3167" spans="1:3" x14ac:dyDescent="0.25">
      <c r="A3167" s="16">
        <v>4857</v>
      </c>
      <c r="B3167">
        <v>99</v>
      </c>
      <c r="C3167">
        <v>1</v>
      </c>
    </row>
    <row r="3168" spans="1:3" x14ac:dyDescent="0.25">
      <c r="A3168" s="16">
        <v>4858</v>
      </c>
      <c r="B3168">
        <v>147</v>
      </c>
      <c r="C3168">
        <v>1</v>
      </c>
    </row>
    <row r="3169" spans="1:3" x14ac:dyDescent="0.25">
      <c r="A3169" s="16">
        <v>4859</v>
      </c>
      <c r="B3169">
        <v>160</v>
      </c>
      <c r="C3169">
        <v>1</v>
      </c>
    </row>
    <row r="3170" spans="1:3" x14ac:dyDescent="0.25">
      <c r="A3170" s="16">
        <v>4860</v>
      </c>
      <c r="B3170">
        <v>147</v>
      </c>
      <c r="C3170">
        <v>1</v>
      </c>
    </row>
    <row r="3171" spans="1:3" x14ac:dyDescent="0.25">
      <c r="A3171" s="16">
        <v>4861</v>
      </c>
      <c r="B3171">
        <v>136</v>
      </c>
      <c r="C3171">
        <v>1</v>
      </c>
    </row>
    <row r="3172" spans="1:3" x14ac:dyDescent="0.25">
      <c r="A3172" s="16">
        <v>4862</v>
      </c>
      <c r="B3172">
        <v>1043</v>
      </c>
      <c r="C3172">
        <v>1</v>
      </c>
    </row>
    <row r="3173" spans="1:3" x14ac:dyDescent="0.25">
      <c r="A3173" s="16">
        <v>4863</v>
      </c>
      <c r="B3173">
        <v>4862</v>
      </c>
      <c r="C3173">
        <v>1</v>
      </c>
    </row>
    <row r="3174" spans="1:3" x14ac:dyDescent="0.25">
      <c r="A3174" s="16">
        <v>4864</v>
      </c>
      <c r="B3174">
        <v>5156</v>
      </c>
      <c r="C3174">
        <v>1</v>
      </c>
    </row>
    <row r="3175" spans="1:3" x14ac:dyDescent="0.25">
      <c r="A3175" s="16">
        <v>4865</v>
      </c>
      <c r="B3175">
        <v>207</v>
      </c>
      <c r="C3175">
        <v>1</v>
      </c>
    </row>
    <row r="3176" spans="1:3" x14ac:dyDescent="0.25">
      <c r="A3176" s="16">
        <v>4866</v>
      </c>
      <c r="B3176">
        <v>1649</v>
      </c>
      <c r="C3176">
        <v>1</v>
      </c>
    </row>
    <row r="3177" spans="1:3" x14ac:dyDescent="0.25">
      <c r="A3177" s="16">
        <v>4867</v>
      </c>
      <c r="B3177">
        <v>2475</v>
      </c>
      <c r="C3177">
        <v>1</v>
      </c>
    </row>
    <row r="3178" spans="1:3" x14ac:dyDescent="0.25">
      <c r="A3178" s="16">
        <v>4868</v>
      </c>
      <c r="B3178">
        <v>4016</v>
      </c>
      <c r="C3178">
        <v>1</v>
      </c>
    </row>
    <row r="3179" spans="1:3" x14ac:dyDescent="0.25">
      <c r="A3179" s="16">
        <v>4869</v>
      </c>
      <c r="B3179">
        <v>3012</v>
      </c>
      <c r="C3179">
        <v>1</v>
      </c>
    </row>
    <row r="3180" spans="1:3" x14ac:dyDescent="0.25">
      <c r="A3180" s="16">
        <v>4870</v>
      </c>
      <c r="B3180">
        <v>5156</v>
      </c>
      <c r="C3180">
        <v>1</v>
      </c>
    </row>
    <row r="3181" spans="1:3" x14ac:dyDescent="0.25">
      <c r="A3181" s="16">
        <v>4871</v>
      </c>
      <c r="B3181">
        <v>1869</v>
      </c>
      <c r="C3181">
        <v>1</v>
      </c>
    </row>
    <row r="3182" spans="1:3" x14ac:dyDescent="0.25">
      <c r="A3182" s="16">
        <v>4872</v>
      </c>
      <c r="B3182">
        <v>1968</v>
      </c>
      <c r="C3182">
        <v>1</v>
      </c>
    </row>
    <row r="3183" spans="1:3" x14ac:dyDescent="0.25">
      <c r="A3183" s="16">
        <v>4873</v>
      </c>
      <c r="B3183">
        <v>3207</v>
      </c>
      <c r="C3183">
        <v>1</v>
      </c>
    </row>
    <row r="3184" spans="1:3" x14ac:dyDescent="0.25">
      <c r="A3184" s="16">
        <v>4874</v>
      </c>
      <c r="B3184">
        <v>227</v>
      </c>
      <c r="C3184">
        <v>1</v>
      </c>
    </row>
    <row r="3185" spans="1:3" x14ac:dyDescent="0.25">
      <c r="A3185" s="16">
        <v>4875</v>
      </c>
      <c r="B3185">
        <v>1360</v>
      </c>
      <c r="C3185">
        <v>1</v>
      </c>
    </row>
    <row r="3186" spans="1:3" x14ac:dyDescent="0.25">
      <c r="A3186" s="16">
        <v>4876</v>
      </c>
      <c r="B3186">
        <v>1752</v>
      </c>
      <c r="C3186">
        <v>1</v>
      </c>
    </row>
    <row r="3187" spans="1:3" x14ac:dyDescent="0.25">
      <c r="A3187" s="16">
        <v>4877</v>
      </c>
      <c r="B3187">
        <v>2475</v>
      </c>
      <c r="C3187">
        <v>1</v>
      </c>
    </row>
    <row r="3188" spans="1:3" x14ac:dyDescent="0.25">
      <c r="A3188" s="16">
        <v>4878</v>
      </c>
      <c r="B3188">
        <v>1238</v>
      </c>
      <c r="C3188">
        <v>1</v>
      </c>
    </row>
    <row r="3189" spans="1:3" x14ac:dyDescent="0.25">
      <c r="A3189" s="16">
        <v>4879</v>
      </c>
      <c r="B3189">
        <v>1176</v>
      </c>
      <c r="C3189">
        <v>1</v>
      </c>
    </row>
    <row r="3190" spans="1:3" x14ac:dyDescent="0.25">
      <c r="A3190" s="16">
        <v>4880</v>
      </c>
      <c r="B3190">
        <v>6621</v>
      </c>
      <c r="C3190">
        <v>1</v>
      </c>
    </row>
    <row r="3191" spans="1:3" x14ac:dyDescent="0.25">
      <c r="A3191" s="16">
        <v>4881</v>
      </c>
      <c r="B3191">
        <v>7954</v>
      </c>
      <c r="C3191">
        <v>1</v>
      </c>
    </row>
    <row r="3192" spans="1:3" x14ac:dyDescent="0.25">
      <c r="A3192" s="16">
        <v>4882</v>
      </c>
      <c r="B3192">
        <v>2716</v>
      </c>
      <c r="C3192">
        <v>1</v>
      </c>
    </row>
    <row r="3193" spans="1:3" x14ac:dyDescent="0.25">
      <c r="A3193" s="16">
        <v>4883</v>
      </c>
      <c r="B3193">
        <v>152214</v>
      </c>
      <c r="C3193">
        <v>1</v>
      </c>
    </row>
    <row r="3194" spans="1:3" x14ac:dyDescent="0.25">
      <c r="A3194" s="16">
        <v>4884</v>
      </c>
      <c r="B3194">
        <v>40457</v>
      </c>
      <c r="C3194">
        <v>1</v>
      </c>
    </row>
    <row r="3195" spans="1:3" x14ac:dyDescent="0.25">
      <c r="A3195" s="16">
        <v>4885</v>
      </c>
      <c r="B3195">
        <v>3921</v>
      </c>
      <c r="C3195">
        <v>1</v>
      </c>
    </row>
    <row r="3196" spans="1:3" x14ac:dyDescent="0.25">
      <c r="A3196" s="16">
        <v>4886</v>
      </c>
      <c r="B3196">
        <v>919</v>
      </c>
      <c r="C3196">
        <v>1</v>
      </c>
    </row>
    <row r="3197" spans="1:3" x14ac:dyDescent="0.25">
      <c r="A3197" s="16">
        <v>4887</v>
      </c>
      <c r="B3197">
        <v>1431</v>
      </c>
      <c r="C3197">
        <v>1</v>
      </c>
    </row>
    <row r="3198" spans="1:3" x14ac:dyDescent="0.25">
      <c r="A3198" s="16">
        <v>4888</v>
      </c>
      <c r="B3198">
        <v>1210</v>
      </c>
      <c r="C3198">
        <v>1</v>
      </c>
    </row>
    <row r="3199" spans="1:3" x14ac:dyDescent="0.25">
      <c r="A3199" s="16">
        <v>4889</v>
      </c>
      <c r="B3199">
        <v>919</v>
      </c>
      <c r="C3199">
        <v>1</v>
      </c>
    </row>
    <row r="3200" spans="1:3" x14ac:dyDescent="0.25">
      <c r="A3200" s="16">
        <v>4890</v>
      </c>
      <c r="B3200">
        <v>4266</v>
      </c>
      <c r="C3200">
        <v>1</v>
      </c>
    </row>
    <row r="3201" spans="1:3" x14ac:dyDescent="0.25">
      <c r="A3201" s="16">
        <v>4891</v>
      </c>
      <c r="B3201">
        <v>897</v>
      </c>
      <c r="C3201">
        <v>1</v>
      </c>
    </row>
    <row r="3202" spans="1:3" x14ac:dyDescent="0.25">
      <c r="A3202" s="16">
        <v>4892</v>
      </c>
      <c r="B3202">
        <v>2206</v>
      </c>
      <c r="C3202">
        <v>1</v>
      </c>
    </row>
    <row r="3203" spans="1:3" x14ac:dyDescent="0.25">
      <c r="A3203" s="16">
        <v>4893</v>
      </c>
      <c r="B3203">
        <v>3724</v>
      </c>
      <c r="C3203">
        <v>1</v>
      </c>
    </row>
    <row r="3204" spans="1:3" x14ac:dyDescent="0.25">
      <c r="A3204" s="16">
        <v>4894</v>
      </c>
      <c r="B3204">
        <v>1244</v>
      </c>
      <c r="C3204">
        <v>1</v>
      </c>
    </row>
    <row r="3205" spans="1:3" x14ac:dyDescent="0.25">
      <c r="A3205" s="16">
        <v>4895</v>
      </c>
      <c r="B3205">
        <v>1094</v>
      </c>
      <c r="C3205">
        <v>1</v>
      </c>
    </row>
    <row r="3206" spans="1:3" x14ac:dyDescent="0.25">
      <c r="A3206" s="16">
        <v>4896</v>
      </c>
      <c r="B3206">
        <v>943</v>
      </c>
      <c r="C3206">
        <v>1</v>
      </c>
    </row>
    <row r="3207" spans="1:3" x14ac:dyDescent="0.25">
      <c r="A3207" s="16">
        <v>4897</v>
      </c>
      <c r="B3207">
        <v>2394</v>
      </c>
      <c r="C3207">
        <v>1</v>
      </c>
    </row>
    <row r="3208" spans="1:3" x14ac:dyDescent="0.25">
      <c r="A3208" s="16">
        <v>4898</v>
      </c>
      <c r="B3208">
        <v>3605</v>
      </c>
      <c r="C3208">
        <v>1</v>
      </c>
    </row>
    <row r="3209" spans="1:3" x14ac:dyDescent="0.25">
      <c r="A3209" s="16">
        <v>4899</v>
      </c>
      <c r="B3209">
        <v>1284</v>
      </c>
      <c r="C3209">
        <v>1</v>
      </c>
    </row>
    <row r="3210" spans="1:3" x14ac:dyDescent="0.25">
      <c r="A3210" s="16">
        <v>4900</v>
      </c>
      <c r="B3210">
        <v>18214</v>
      </c>
      <c r="C3210">
        <v>1</v>
      </c>
    </row>
    <row r="3211" spans="1:3" x14ac:dyDescent="0.25">
      <c r="A3211" s="16">
        <v>4901</v>
      </c>
      <c r="B3211">
        <v>2572</v>
      </c>
      <c r="C3211">
        <v>1</v>
      </c>
    </row>
    <row r="3212" spans="1:3" x14ac:dyDescent="0.25">
      <c r="A3212" s="16">
        <v>4902</v>
      </c>
      <c r="B3212">
        <v>2040</v>
      </c>
      <c r="C3212">
        <v>1</v>
      </c>
    </row>
    <row r="3213" spans="1:3" x14ac:dyDescent="0.25">
      <c r="A3213" s="16">
        <v>4903</v>
      </c>
      <c r="B3213">
        <v>2686</v>
      </c>
      <c r="C3213">
        <v>1</v>
      </c>
    </row>
    <row r="3214" spans="1:3" x14ac:dyDescent="0.25">
      <c r="A3214" s="16">
        <v>4904</v>
      </c>
      <c r="B3214">
        <v>2319</v>
      </c>
      <c r="C3214">
        <v>1</v>
      </c>
    </row>
    <row r="3215" spans="1:3" x14ac:dyDescent="0.25">
      <c r="A3215" s="16">
        <v>4905</v>
      </c>
      <c r="B3215">
        <v>664</v>
      </c>
      <c r="C3215">
        <v>1</v>
      </c>
    </row>
    <row r="3216" spans="1:3" x14ac:dyDescent="0.25">
      <c r="A3216" s="16">
        <v>4906</v>
      </c>
      <c r="B3216">
        <v>966</v>
      </c>
      <c r="C3216">
        <v>1</v>
      </c>
    </row>
    <row r="3217" spans="1:3" x14ac:dyDescent="0.25">
      <c r="A3217" s="16">
        <v>4907</v>
      </c>
      <c r="B3217">
        <v>2027</v>
      </c>
      <c r="C3217">
        <v>1</v>
      </c>
    </row>
    <row r="3218" spans="1:3" x14ac:dyDescent="0.25">
      <c r="A3218" s="16">
        <v>4908</v>
      </c>
      <c r="B3218">
        <v>4131</v>
      </c>
      <c r="C3218">
        <v>1</v>
      </c>
    </row>
    <row r="3219" spans="1:3" x14ac:dyDescent="0.25">
      <c r="A3219" s="16">
        <v>4909</v>
      </c>
      <c r="B3219">
        <v>5424</v>
      </c>
      <c r="C3219">
        <v>1</v>
      </c>
    </row>
    <row r="3220" spans="1:3" x14ac:dyDescent="0.25">
      <c r="A3220" s="16">
        <v>4910</v>
      </c>
      <c r="B3220">
        <v>620</v>
      </c>
      <c r="C3220">
        <v>1</v>
      </c>
    </row>
    <row r="3221" spans="1:3" x14ac:dyDescent="0.25">
      <c r="A3221" s="16">
        <v>4911</v>
      </c>
      <c r="B3221">
        <v>3859</v>
      </c>
      <c r="C3221">
        <v>1</v>
      </c>
    </row>
    <row r="3222" spans="1:3" x14ac:dyDescent="0.25">
      <c r="A3222" s="16">
        <v>4912</v>
      </c>
      <c r="B3222">
        <v>619</v>
      </c>
      <c r="C3222">
        <v>1</v>
      </c>
    </row>
    <row r="3223" spans="1:3" x14ac:dyDescent="0.25">
      <c r="A3223" s="16">
        <v>4913</v>
      </c>
      <c r="B3223">
        <v>4639</v>
      </c>
      <c r="C3223">
        <v>1</v>
      </c>
    </row>
    <row r="3224" spans="1:3" x14ac:dyDescent="0.25">
      <c r="A3224" s="16">
        <v>4914</v>
      </c>
      <c r="B3224">
        <v>620</v>
      </c>
      <c r="C3224">
        <v>1</v>
      </c>
    </row>
    <row r="3225" spans="1:3" x14ac:dyDescent="0.25">
      <c r="A3225" s="16">
        <v>4915</v>
      </c>
      <c r="B3225">
        <v>2529</v>
      </c>
      <c r="C3225">
        <v>1</v>
      </c>
    </row>
    <row r="3226" spans="1:3" x14ac:dyDescent="0.25">
      <c r="A3226" s="16">
        <v>4916</v>
      </c>
      <c r="B3226">
        <v>2789</v>
      </c>
      <c r="C3226">
        <v>1</v>
      </c>
    </row>
    <row r="3227" spans="1:3" x14ac:dyDescent="0.25">
      <c r="A3227" s="16">
        <v>4917</v>
      </c>
      <c r="B3227">
        <v>708</v>
      </c>
      <c r="C3227">
        <v>1</v>
      </c>
    </row>
    <row r="3228" spans="1:3" x14ac:dyDescent="0.25">
      <c r="A3228" s="16">
        <v>4918</v>
      </c>
      <c r="B3228">
        <v>469</v>
      </c>
      <c r="C3228">
        <v>1</v>
      </c>
    </row>
    <row r="3229" spans="1:3" x14ac:dyDescent="0.25">
      <c r="A3229" s="16">
        <v>4919</v>
      </c>
      <c r="B3229">
        <v>845</v>
      </c>
      <c r="C3229">
        <v>1</v>
      </c>
    </row>
    <row r="3230" spans="1:3" x14ac:dyDescent="0.25">
      <c r="A3230" s="16">
        <v>4920</v>
      </c>
      <c r="B3230">
        <v>2552</v>
      </c>
      <c r="C3230">
        <v>1</v>
      </c>
    </row>
    <row r="3231" spans="1:3" x14ac:dyDescent="0.25">
      <c r="A3231" s="16">
        <v>4921</v>
      </c>
      <c r="B3231">
        <v>2747</v>
      </c>
      <c r="C3231">
        <v>1</v>
      </c>
    </row>
    <row r="3232" spans="1:3" x14ac:dyDescent="0.25">
      <c r="A3232" s="16">
        <v>4922</v>
      </c>
      <c r="B3232">
        <v>2669</v>
      </c>
      <c r="C3232">
        <v>1</v>
      </c>
    </row>
    <row r="3233" spans="1:3" x14ac:dyDescent="0.25">
      <c r="A3233" s="16">
        <v>4923</v>
      </c>
      <c r="B3233">
        <v>15112</v>
      </c>
      <c r="C3233">
        <v>1</v>
      </c>
    </row>
    <row r="3234" spans="1:3" x14ac:dyDescent="0.25">
      <c r="A3234" s="16">
        <v>4924</v>
      </c>
      <c r="B3234">
        <v>15858</v>
      </c>
      <c r="C3234">
        <v>1</v>
      </c>
    </row>
    <row r="3235" spans="1:3" x14ac:dyDescent="0.25">
      <c r="A3235" s="16">
        <v>4925</v>
      </c>
      <c r="B3235">
        <v>776</v>
      </c>
      <c r="C3235">
        <v>1</v>
      </c>
    </row>
    <row r="3236" spans="1:3" x14ac:dyDescent="0.25">
      <c r="A3236" s="16">
        <v>4926</v>
      </c>
      <c r="B3236">
        <v>16914</v>
      </c>
      <c r="C3236">
        <v>1</v>
      </c>
    </row>
    <row r="3237" spans="1:3" x14ac:dyDescent="0.25">
      <c r="A3237" s="16">
        <v>4927</v>
      </c>
      <c r="B3237">
        <v>3649</v>
      </c>
      <c r="C3237">
        <v>1</v>
      </c>
    </row>
    <row r="3238" spans="1:3" x14ac:dyDescent="0.25">
      <c r="A3238" s="16">
        <v>4928</v>
      </c>
      <c r="B3238">
        <v>548</v>
      </c>
      <c r="C3238">
        <v>1</v>
      </c>
    </row>
    <row r="3239" spans="1:3" x14ac:dyDescent="0.25">
      <c r="A3239" s="16">
        <v>4929</v>
      </c>
      <c r="B3239">
        <v>3717</v>
      </c>
      <c r="C3239">
        <v>1</v>
      </c>
    </row>
    <row r="3240" spans="1:3" x14ac:dyDescent="0.25">
      <c r="A3240" s="16">
        <v>4930</v>
      </c>
      <c r="B3240">
        <v>431</v>
      </c>
      <c r="C3240">
        <v>1</v>
      </c>
    </row>
    <row r="3241" spans="1:3" x14ac:dyDescent="0.25">
      <c r="A3241" s="16">
        <v>4931</v>
      </c>
      <c r="B3241">
        <v>799</v>
      </c>
      <c r="C3241">
        <v>1</v>
      </c>
    </row>
    <row r="3242" spans="1:3" x14ac:dyDescent="0.25">
      <c r="A3242" s="16">
        <v>4932</v>
      </c>
      <c r="B3242">
        <v>2245</v>
      </c>
      <c r="C3242">
        <v>1</v>
      </c>
    </row>
    <row r="3243" spans="1:3" x14ac:dyDescent="0.25">
      <c r="A3243" s="16">
        <v>4933</v>
      </c>
      <c r="B3243">
        <v>4240</v>
      </c>
      <c r="C3243">
        <v>1</v>
      </c>
    </row>
    <row r="3244" spans="1:3" x14ac:dyDescent="0.25">
      <c r="A3244" s="16">
        <v>4934</v>
      </c>
      <c r="B3244">
        <v>9342</v>
      </c>
      <c r="C3244">
        <v>1</v>
      </c>
    </row>
    <row r="3245" spans="1:3" x14ac:dyDescent="0.25">
      <c r="A3245" s="16">
        <v>4935</v>
      </c>
      <c r="B3245">
        <v>621</v>
      </c>
      <c r="C3245">
        <v>1</v>
      </c>
    </row>
    <row r="3246" spans="1:3" x14ac:dyDescent="0.25">
      <c r="A3246" s="16">
        <v>4936</v>
      </c>
      <c r="B3246">
        <v>1495</v>
      </c>
      <c r="C3246">
        <v>1</v>
      </c>
    </row>
    <row r="3247" spans="1:3" x14ac:dyDescent="0.25">
      <c r="A3247" s="16">
        <v>4937</v>
      </c>
      <c r="B3247">
        <v>7961</v>
      </c>
      <c r="C3247">
        <v>1</v>
      </c>
    </row>
    <row r="3248" spans="1:3" x14ac:dyDescent="0.25">
      <c r="A3248" s="16">
        <v>4938</v>
      </c>
      <c r="B3248">
        <v>8029</v>
      </c>
      <c r="C3248">
        <v>1</v>
      </c>
    </row>
    <row r="3249" spans="1:3" x14ac:dyDescent="0.25">
      <c r="A3249" s="16">
        <v>4939</v>
      </c>
      <c r="B3249">
        <v>7258</v>
      </c>
      <c r="C3249">
        <v>1</v>
      </c>
    </row>
    <row r="3250" spans="1:3" x14ac:dyDescent="0.25">
      <c r="A3250" s="16">
        <v>4940</v>
      </c>
      <c r="B3250">
        <v>6528</v>
      </c>
      <c r="C3250">
        <v>1</v>
      </c>
    </row>
    <row r="3251" spans="1:3" x14ac:dyDescent="0.25">
      <c r="A3251" s="16">
        <v>4941</v>
      </c>
      <c r="B3251">
        <v>6263</v>
      </c>
      <c r="C3251">
        <v>1</v>
      </c>
    </row>
    <row r="3252" spans="1:3" x14ac:dyDescent="0.25">
      <c r="A3252" s="16">
        <v>4942</v>
      </c>
      <c r="B3252">
        <v>11654</v>
      </c>
      <c r="C3252">
        <v>1</v>
      </c>
    </row>
    <row r="3253" spans="1:3" x14ac:dyDescent="0.25">
      <c r="A3253" s="16">
        <v>4943</v>
      </c>
      <c r="B3253">
        <v>843</v>
      </c>
      <c r="C3253">
        <v>1</v>
      </c>
    </row>
    <row r="3254" spans="1:3" x14ac:dyDescent="0.25">
      <c r="A3254" s="16">
        <v>4944</v>
      </c>
      <c r="B3254">
        <v>3525</v>
      </c>
      <c r="C3254">
        <v>1</v>
      </c>
    </row>
    <row r="3255" spans="1:3" x14ac:dyDescent="0.25">
      <c r="A3255" s="16">
        <v>4945</v>
      </c>
      <c r="B3255">
        <v>17753</v>
      </c>
      <c r="C3255">
        <v>1</v>
      </c>
    </row>
    <row r="3256" spans="1:3" x14ac:dyDescent="0.25">
      <c r="A3256" s="16">
        <v>4946</v>
      </c>
      <c r="B3256">
        <v>2</v>
      </c>
      <c r="C3256">
        <v>1</v>
      </c>
    </row>
    <row r="3257" spans="1:3" x14ac:dyDescent="0.25">
      <c r="A3257" s="16">
        <v>4947</v>
      </c>
      <c r="B3257">
        <v>20366</v>
      </c>
      <c r="C3257">
        <v>1</v>
      </c>
    </row>
    <row r="3258" spans="1:3" x14ac:dyDescent="0.25">
      <c r="A3258" s="16">
        <v>4948</v>
      </c>
      <c r="B3258">
        <v>3507</v>
      </c>
      <c r="C3258">
        <v>1</v>
      </c>
    </row>
    <row r="3259" spans="1:3" x14ac:dyDescent="0.25">
      <c r="A3259" s="16">
        <v>4949</v>
      </c>
      <c r="B3259">
        <v>9185</v>
      </c>
      <c r="C3259">
        <v>1</v>
      </c>
    </row>
    <row r="3260" spans="1:3" x14ac:dyDescent="0.25">
      <c r="A3260" s="16">
        <v>4950</v>
      </c>
      <c r="B3260">
        <v>20685</v>
      </c>
      <c r="C3260">
        <v>1</v>
      </c>
    </row>
    <row r="3261" spans="1:3" x14ac:dyDescent="0.25">
      <c r="A3261" s="16">
        <v>4951</v>
      </c>
      <c r="B3261">
        <v>185</v>
      </c>
      <c r="C3261">
        <v>1</v>
      </c>
    </row>
    <row r="3262" spans="1:3" x14ac:dyDescent="0.25">
      <c r="A3262" s="16">
        <v>4952</v>
      </c>
      <c r="B3262">
        <v>185</v>
      </c>
      <c r="C3262">
        <v>1</v>
      </c>
    </row>
    <row r="3263" spans="1:3" x14ac:dyDescent="0.25">
      <c r="A3263" s="16">
        <v>4953</v>
      </c>
      <c r="B3263">
        <v>185</v>
      </c>
      <c r="C3263">
        <v>1</v>
      </c>
    </row>
    <row r="3264" spans="1:3" x14ac:dyDescent="0.25">
      <c r="A3264" s="16">
        <v>4954</v>
      </c>
      <c r="B3264">
        <v>185</v>
      </c>
      <c r="C3264">
        <v>1</v>
      </c>
    </row>
    <row r="3265" spans="1:3" x14ac:dyDescent="0.25">
      <c r="A3265" s="16">
        <v>4955</v>
      </c>
      <c r="B3265">
        <v>2148</v>
      </c>
      <c r="C3265">
        <v>1</v>
      </c>
    </row>
    <row r="3266" spans="1:3" x14ac:dyDescent="0.25">
      <c r="A3266" s="16">
        <v>4956</v>
      </c>
      <c r="B3266">
        <v>336</v>
      </c>
      <c r="C3266">
        <v>1</v>
      </c>
    </row>
    <row r="3267" spans="1:3" x14ac:dyDescent="0.25">
      <c r="A3267" s="16">
        <v>4957</v>
      </c>
      <c r="B3267">
        <v>688</v>
      </c>
      <c r="C3267">
        <v>1</v>
      </c>
    </row>
    <row r="3268" spans="1:3" x14ac:dyDescent="0.25">
      <c r="A3268" s="16">
        <v>4958</v>
      </c>
      <c r="B3268">
        <v>3900</v>
      </c>
      <c r="C3268">
        <v>1</v>
      </c>
    </row>
    <row r="3269" spans="1:3" x14ac:dyDescent="0.25">
      <c r="A3269" s="16">
        <v>4959</v>
      </c>
      <c r="B3269">
        <v>9584</v>
      </c>
      <c r="C3269">
        <v>1</v>
      </c>
    </row>
    <row r="3270" spans="1:3" x14ac:dyDescent="0.25">
      <c r="A3270" s="16">
        <v>4960</v>
      </c>
      <c r="B3270">
        <v>20409</v>
      </c>
      <c r="C3270">
        <v>1</v>
      </c>
    </row>
    <row r="3271" spans="1:3" x14ac:dyDescent="0.25">
      <c r="A3271" s="16">
        <v>4961</v>
      </c>
      <c r="B3271">
        <v>9544</v>
      </c>
      <c r="C3271">
        <v>1</v>
      </c>
    </row>
    <row r="3272" spans="1:3" x14ac:dyDescent="0.25">
      <c r="A3272" s="16">
        <v>4962</v>
      </c>
      <c r="B3272">
        <v>23584</v>
      </c>
      <c r="C3272">
        <v>1</v>
      </c>
    </row>
    <row r="3273" spans="1:3" x14ac:dyDescent="0.25">
      <c r="A3273" s="16">
        <v>4963</v>
      </c>
      <c r="B3273">
        <v>7574</v>
      </c>
      <c r="C3273">
        <v>1</v>
      </c>
    </row>
    <row r="3274" spans="1:3" x14ac:dyDescent="0.25">
      <c r="A3274" s="16">
        <v>4964</v>
      </c>
      <c r="B3274">
        <v>15747</v>
      </c>
      <c r="C3274">
        <v>1</v>
      </c>
    </row>
    <row r="3275" spans="1:3" x14ac:dyDescent="0.25">
      <c r="A3275" s="16">
        <v>4965</v>
      </c>
      <c r="B3275">
        <v>4590</v>
      </c>
      <c r="C3275">
        <v>1</v>
      </c>
    </row>
    <row r="3276" spans="1:3" x14ac:dyDescent="0.25">
      <c r="A3276" s="16">
        <v>4966</v>
      </c>
      <c r="B3276">
        <v>35116</v>
      </c>
      <c r="C3276">
        <v>1</v>
      </c>
    </row>
    <row r="3277" spans="1:3" x14ac:dyDescent="0.25">
      <c r="A3277" s="16">
        <v>4967</v>
      </c>
      <c r="B3277">
        <v>11862</v>
      </c>
      <c r="C3277">
        <v>1</v>
      </c>
    </row>
    <row r="3278" spans="1:3" x14ac:dyDescent="0.25">
      <c r="A3278" s="16">
        <v>4968</v>
      </c>
      <c r="B3278">
        <v>11862</v>
      </c>
      <c r="C3278">
        <v>1</v>
      </c>
    </row>
    <row r="3279" spans="1:3" x14ac:dyDescent="0.25">
      <c r="A3279" s="16">
        <v>4969</v>
      </c>
      <c r="B3279">
        <v>11862</v>
      </c>
      <c r="C3279">
        <v>1</v>
      </c>
    </row>
    <row r="3280" spans="1:3" x14ac:dyDescent="0.25">
      <c r="A3280" s="16">
        <v>4970</v>
      </c>
      <c r="B3280">
        <v>5218</v>
      </c>
      <c r="C3280">
        <v>1</v>
      </c>
    </row>
    <row r="3281" spans="1:3" x14ac:dyDescent="0.25">
      <c r="A3281" s="16">
        <v>4971</v>
      </c>
      <c r="B3281">
        <v>5961</v>
      </c>
      <c r="C3281">
        <v>1</v>
      </c>
    </row>
    <row r="3282" spans="1:3" x14ac:dyDescent="0.25">
      <c r="A3282" s="16">
        <v>4972</v>
      </c>
      <c r="B3282">
        <v>22858</v>
      </c>
      <c r="C3282">
        <v>1</v>
      </c>
    </row>
    <row r="3283" spans="1:3" x14ac:dyDescent="0.25">
      <c r="A3283" s="16">
        <v>4973</v>
      </c>
      <c r="B3283">
        <v>7909</v>
      </c>
      <c r="C3283">
        <v>1</v>
      </c>
    </row>
    <row r="3284" spans="1:3" x14ac:dyDescent="0.25">
      <c r="A3284" s="16">
        <v>4974</v>
      </c>
      <c r="B3284">
        <v>12245</v>
      </c>
      <c r="C3284">
        <v>1</v>
      </c>
    </row>
    <row r="3285" spans="1:3" x14ac:dyDescent="0.25">
      <c r="A3285" s="16">
        <v>4975</v>
      </c>
      <c r="B3285">
        <v>11430</v>
      </c>
      <c r="C3285">
        <v>1</v>
      </c>
    </row>
    <row r="3286" spans="1:3" x14ac:dyDescent="0.25">
      <c r="A3286" s="16">
        <v>4976</v>
      </c>
      <c r="B3286">
        <v>4472</v>
      </c>
      <c r="C3286">
        <v>1</v>
      </c>
    </row>
    <row r="3287" spans="1:3" x14ac:dyDescent="0.25">
      <c r="A3287" s="16">
        <v>4977</v>
      </c>
      <c r="B3287">
        <v>3726</v>
      </c>
      <c r="C3287">
        <v>1</v>
      </c>
    </row>
    <row r="3288" spans="1:3" x14ac:dyDescent="0.25">
      <c r="A3288" s="16">
        <v>4978</v>
      </c>
      <c r="B3288">
        <v>4922</v>
      </c>
      <c r="C3288">
        <v>1</v>
      </c>
    </row>
    <row r="3289" spans="1:3" x14ac:dyDescent="0.25">
      <c r="A3289" s="16">
        <v>4979</v>
      </c>
      <c r="B3289">
        <v>13415</v>
      </c>
      <c r="C3289">
        <v>1</v>
      </c>
    </row>
    <row r="3290" spans="1:3" x14ac:dyDescent="0.25">
      <c r="A3290" s="16">
        <v>4980</v>
      </c>
      <c r="B3290">
        <v>284</v>
      </c>
      <c r="C3290">
        <v>1</v>
      </c>
    </row>
    <row r="3291" spans="1:3" x14ac:dyDescent="0.25">
      <c r="A3291" s="16">
        <v>4981</v>
      </c>
      <c r="B3291">
        <v>241</v>
      </c>
      <c r="C3291">
        <v>1</v>
      </c>
    </row>
    <row r="3292" spans="1:3" x14ac:dyDescent="0.25">
      <c r="A3292" s="16">
        <v>4982</v>
      </c>
      <c r="B3292">
        <v>266</v>
      </c>
      <c r="C3292">
        <v>1</v>
      </c>
    </row>
    <row r="3293" spans="1:3" x14ac:dyDescent="0.25">
      <c r="A3293" s="16">
        <v>4983</v>
      </c>
      <c r="B3293">
        <v>303</v>
      </c>
      <c r="C3293">
        <v>1</v>
      </c>
    </row>
    <row r="3294" spans="1:3" x14ac:dyDescent="0.25">
      <c r="A3294" s="16">
        <v>4984</v>
      </c>
      <c r="B3294">
        <v>284</v>
      </c>
      <c r="C3294">
        <v>1</v>
      </c>
    </row>
    <row r="3295" spans="1:3" x14ac:dyDescent="0.25">
      <c r="A3295" s="16">
        <v>4985</v>
      </c>
      <c r="B3295">
        <v>249</v>
      </c>
      <c r="C3295">
        <v>1</v>
      </c>
    </row>
    <row r="3296" spans="1:3" x14ac:dyDescent="0.25">
      <c r="A3296" s="16">
        <v>4986</v>
      </c>
      <c r="B3296">
        <v>5640</v>
      </c>
      <c r="C3296">
        <v>1</v>
      </c>
    </row>
    <row r="3297" spans="1:3" x14ac:dyDescent="0.25">
      <c r="A3297" s="16">
        <v>4987</v>
      </c>
      <c r="B3297">
        <v>303</v>
      </c>
      <c r="C3297">
        <v>1</v>
      </c>
    </row>
    <row r="3298" spans="1:3" x14ac:dyDescent="0.25">
      <c r="A3298" s="16">
        <v>4988</v>
      </c>
      <c r="B3298">
        <v>249</v>
      </c>
      <c r="C3298">
        <v>1</v>
      </c>
    </row>
    <row r="3299" spans="1:3" x14ac:dyDescent="0.25">
      <c r="A3299" s="16">
        <v>4989</v>
      </c>
      <c r="B3299">
        <v>21077</v>
      </c>
      <c r="C3299">
        <v>1</v>
      </c>
    </row>
    <row r="3300" spans="1:3" x14ac:dyDescent="0.25">
      <c r="A3300" s="16">
        <v>4990</v>
      </c>
      <c r="B3300">
        <v>16607</v>
      </c>
      <c r="C3300">
        <v>1</v>
      </c>
    </row>
    <row r="3301" spans="1:3" x14ac:dyDescent="0.25">
      <c r="A3301" s="16">
        <v>4991</v>
      </c>
      <c r="B3301">
        <v>10969</v>
      </c>
      <c r="C3301">
        <v>1</v>
      </c>
    </row>
    <row r="3302" spans="1:3" x14ac:dyDescent="0.25">
      <c r="A3302" s="16">
        <v>4992</v>
      </c>
      <c r="B3302">
        <v>24054</v>
      </c>
      <c r="C3302">
        <v>1</v>
      </c>
    </row>
    <row r="3303" spans="1:3" x14ac:dyDescent="0.25">
      <c r="A3303" s="16">
        <v>4993</v>
      </c>
      <c r="B3303">
        <v>20478</v>
      </c>
      <c r="C3303">
        <v>1</v>
      </c>
    </row>
    <row r="3304" spans="1:3" x14ac:dyDescent="0.25">
      <c r="A3304" s="16">
        <v>4994</v>
      </c>
      <c r="B3304">
        <v>22716</v>
      </c>
      <c r="C3304">
        <v>1</v>
      </c>
    </row>
    <row r="3305" spans="1:3" x14ac:dyDescent="0.25">
      <c r="A3305" s="16">
        <v>4995</v>
      </c>
      <c r="B3305">
        <v>8028</v>
      </c>
      <c r="C3305">
        <v>1</v>
      </c>
    </row>
    <row r="3306" spans="1:3" x14ac:dyDescent="0.25">
      <c r="A3306" s="16">
        <v>4996</v>
      </c>
      <c r="B3306">
        <v>2304</v>
      </c>
      <c r="C3306">
        <v>1</v>
      </c>
    </row>
    <row r="3307" spans="1:3" x14ac:dyDescent="0.25">
      <c r="A3307" s="16">
        <v>4997</v>
      </c>
      <c r="B3307">
        <v>2541</v>
      </c>
      <c r="C3307">
        <v>1</v>
      </c>
    </row>
    <row r="3308" spans="1:3" x14ac:dyDescent="0.25">
      <c r="A3308" s="16">
        <v>4998</v>
      </c>
      <c r="B3308">
        <v>937</v>
      </c>
      <c r="C3308">
        <v>1</v>
      </c>
    </row>
    <row r="3309" spans="1:3" x14ac:dyDescent="0.25">
      <c r="A3309" s="16">
        <v>4999</v>
      </c>
      <c r="B3309">
        <v>12132</v>
      </c>
      <c r="C3309">
        <v>1</v>
      </c>
    </row>
    <row r="3310" spans="1:3" x14ac:dyDescent="0.25">
      <c r="A3310" s="16">
        <v>5000</v>
      </c>
      <c r="B3310">
        <v>46463</v>
      </c>
      <c r="C3310">
        <v>1</v>
      </c>
    </row>
    <row r="3311" spans="1:3" x14ac:dyDescent="0.25">
      <c r="A3311" s="16">
        <v>5001</v>
      </c>
      <c r="B3311">
        <v>43109</v>
      </c>
      <c r="C3311">
        <v>1</v>
      </c>
    </row>
    <row r="3312" spans="1:3" x14ac:dyDescent="0.25">
      <c r="A3312" s="16">
        <v>5002</v>
      </c>
      <c r="B3312">
        <v>8175</v>
      </c>
      <c r="C3312">
        <v>1</v>
      </c>
    </row>
    <row r="3313" spans="1:3" x14ac:dyDescent="0.25">
      <c r="A3313" s="16">
        <v>5003</v>
      </c>
      <c r="B3313">
        <v>11445</v>
      </c>
      <c r="C3313">
        <v>1</v>
      </c>
    </row>
    <row r="3314" spans="1:3" x14ac:dyDescent="0.25">
      <c r="A3314" s="16">
        <v>5004</v>
      </c>
      <c r="B3314">
        <v>5877</v>
      </c>
      <c r="C3314">
        <v>1</v>
      </c>
    </row>
    <row r="3315" spans="1:3" x14ac:dyDescent="0.25">
      <c r="A3315" s="16">
        <v>5005</v>
      </c>
      <c r="B3315">
        <v>8259</v>
      </c>
      <c r="C3315">
        <v>1</v>
      </c>
    </row>
    <row r="3316" spans="1:3" x14ac:dyDescent="0.25">
      <c r="A3316" s="16">
        <v>5006</v>
      </c>
      <c r="B3316">
        <v>11617</v>
      </c>
      <c r="C3316">
        <v>1</v>
      </c>
    </row>
    <row r="3317" spans="1:3" x14ac:dyDescent="0.25">
      <c r="A3317" s="16">
        <v>5007</v>
      </c>
      <c r="B3317">
        <v>13940</v>
      </c>
      <c r="C3317">
        <v>1</v>
      </c>
    </row>
    <row r="3318" spans="1:3" x14ac:dyDescent="0.25">
      <c r="A3318" s="16">
        <v>5008</v>
      </c>
      <c r="B3318">
        <v>5937</v>
      </c>
      <c r="C3318">
        <v>1</v>
      </c>
    </row>
    <row r="3319" spans="1:3" x14ac:dyDescent="0.25">
      <c r="A3319" s="16">
        <v>5009</v>
      </c>
      <c r="B3319">
        <v>7785</v>
      </c>
      <c r="C3319">
        <v>1</v>
      </c>
    </row>
    <row r="3320" spans="1:3" x14ac:dyDescent="0.25">
      <c r="A3320" s="16">
        <v>5010</v>
      </c>
      <c r="B3320">
        <v>9190</v>
      </c>
      <c r="C3320">
        <v>1</v>
      </c>
    </row>
    <row r="3321" spans="1:3" x14ac:dyDescent="0.25">
      <c r="A3321" s="16">
        <v>5011</v>
      </c>
      <c r="B3321">
        <v>12954</v>
      </c>
      <c r="C3321">
        <v>1</v>
      </c>
    </row>
    <row r="3322" spans="1:3" x14ac:dyDescent="0.25">
      <c r="A3322" s="16">
        <v>5012</v>
      </c>
      <c r="B3322">
        <v>9215</v>
      </c>
      <c r="C3322">
        <v>1</v>
      </c>
    </row>
    <row r="3323" spans="1:3" x14ac:dyDescent="0.25">
      <c r="A3323" s="16">
        <v>5013</v>
      </c>
      <c r="B3323">
        <v>7826</v>
      </c>
      <c r="C3323">
        <v>1</v>
      </c>
    </row>
    <row r="3324" spans="1:3" x14ac:dyDescent="0.25">
      <c r="A3324" s="16">
        <v>5014</v>
      </c>
      <c r="B3324">
        <v>13447</v>
      </c>
      <c r="C3324">
        <v>1</v>
      </c>
    </row>
    <row r="3325" spans="1:3" x14ac:dyDescent="0.25">
      <c r="A3325" s="16">
        <v>5015</v>
      </c>
      <c r="B3325">
        <v>2078</v>
      </c>
      <c r="C3325">
        <v>1</v>
      </c>
    </row>
    <row r="3326" spans="1:3" x14ac:dyDescent="0.25">
      <c r="A3326" s="16">
        <v>5016</v>
      </c>
      <c r="B3326">
        <v>2489</v>
      </c>
      <c r="C3326">
        <v>1</v>
      </c>
    </row>
    <row r="3327" spans="1:3" x14ac:dyDescent="0.25">
      <c r="A3327" s="16">
        <v>5017</v>
      </c>
      <c r="B3327">
        <v>3859</v>
      </c>
      <c r="C3327">
        <v>1</v>
      </c>
    </row>
    <row r="3328" spans="1:3" x14ac:dyDescent="0.25">
      <c r="A3328" s="16">
        <v>5018</v>
      </c>
      <c r="B3328">
        <v>1289</v>
      </c>
      <c r="C3328">
        <v>1</v>
      </c>
    </row>
    <row r="3329" spans="1:3" x14ac:dyDescent="0.25">
      <c r="A3329" s="16">
        <v>5019</v>
      </c>
      <c r="B3329">
        <v>3313</v>
      </c>
      <c r="C3329">
        <v>1</v>
      </c>
    </row>
    <row r="3330" spans="1:3" x14ac:dyDescent="0.25">
      <c r="A3330" s="16">
        <v>5020</v>
      </c>
      <c r="B3330">
        <v>693</v>
      </c>
      <c r="C3330">
        <v>1</v>
      </c>
    </row>
    <row r="3331" spans="1:3" x14ac:dyDescent="0.25">
      <c r="A3331" s="16">
        <v>5021</v>
      </c>
      <c r="B3331">
        <v>574</v>
      </c>
      <c r="C3331">
        <v>1</v>
      </c>
    </row>
    <row r="3332" spans="1:3" x14ac:dyDescent="0.25">
      <c r="A3332" s="16">
        <v>5022</v>
      </c>
      <c r="B3332">
        <v>721</v>
      </c>
      <c r="C3332">
        <v>1</v>
      </c>
    </row>
    <row r="3333" spans="1:3" x14ac:dyDescent="0.25">
      <c r="A3333" s="16">
        <v>5023</v>
      </c>
      <c r="B3333">
        <v>794</v>
      </c>
      <c r="C3333">
        <v>1</v>
      </c>
    </row>
    <row r="3334" spans="1:3" x14ac:dyDescent="0.25">
      <c r="A3334" s="16">
        <v>5024</v>
      </c>
      <c r="B3334">
        <v>648</v>
      </c>
      <c r="C3334">
        <v>1</v>
      </c>
    </row>
    <row r="3335" spans="1:3" x14ac:dyDescent="0.25">
      <c r="A3335" s="16">
        <v>5025</v>
      </c>
      <c r="B3335">
        <v>530</v>
      </c>
      <c r="C3335">
        <v>1</v>
      </c>
    </row>
    <row r="3336" spans="1:3" x14ac:dyDescent="0.25">
      <c r="A3336" s="16">
        <v>5026</v>
      </c>
      <c r="B3336">
        <v>530</v>
      </c>
      <c r="C3336">
        <v>1</v>
      </c>
    </row>
    <row r="3337" spans="1:3" x14ac:dyDescent="0.25">
      <c r="A3337" s="16">
        <v>5027</v>
      </c>
      <c r="B3337">
        <v>530</v>
      </c>
      <c r="C3337">
        <v>1</v>
      </c>
    </row>
    <row r="3338" spans="1:3" x14ac:dyDescent="0.25">
      <c r="A3338" s="16">
        <v>5028</v>
      </c>
      <c r="B3338">
        <v>765</v>
      </c>
      <c r="C3338">
        <v>1</v>
      </c>
    </row>
    <row r="3339" spans="1:3" x14ac:dyDescent="0.25">
      <c r="A3339" s="16">
        <v>5029</v>
      </c>
      <c r="B3339">
        <v>972</v>
      </c>
      <c r="C3339">
        <v>1</v>
      </c>
    </row>
    <row r="3340" spans="1:3" x14ac:dyDescent="0.25">
      <c r="A3340" s="16">
        <v>5030</v>
      </c>
      <c r="B3340">
        <v>958</v>
      </c>
      <c r="C3340">
        <v>1</v>
      </c>
    </row>
    <row r="3341" spans="1:3" x14ac:dyDescent="0.25">
      <c r="A3341" s="16">
        <v>5031</v>
      </c>
      <c r="B3341">
        <v>737</v>
      </c>
      <c r="C3341">
        <v>1</v>
      </c>
    </row>
    <row r="3342" spans="1:3" x14ac:dyDescent="0.25">
      <c r="A3342" s="16">
        <v>5032</v>
      </c>
      <c r="B3342">
        <v>530</v>
      </c>
      <c r="C3342">
        <v>1</v>
      </c>
    </row>
    <row r="3343" spans="1:3" x14ac:dyDescent="0.25">
      <c r="A3343" s="16">
        <v>5033</v>
      </c>
      <c r="B3343">
        <v>530</v>
      </c>
      <c r="C3343">
        <v>1</v>
      </c>
    </row>
    <row r="3344" spans="1:3" x14ac:dyDescent="0.25">
      <c r="A3344" s="16">
        <v>5034</v>
      </c>
      <c r="B3344">
        <v>530</v>
      </c>
      <c r="C3344">
        <v>1</v>
      </c>
    </row>
    <row r="3345" spans="1:3" x14ac:dyDescent="0.25">
      <c r="A3345" s="16">
        <v>5035</v>
      </c>
      <c r="B3345">
        <v>2656</v>
      </c>
      <c r="C3345">
        <v>1</v>
      </c>
    </row>
    <row r="3346" spans="1:3" x14ac:dyDescent="0.25">
      <c r="A3346" s="16">
        <v>5036</v>
      </c>
      <c r="B3346">
        <v>549</v>
      </c>
      <c r="C3346">
        <v>1</v>
      </c>
    </row>
    <row r="3347" spans="1:3" x14ac:dyDescent="0.25">
      <c r="A3347" s="16">
        <v>5037</v>
      </c>
      <c r="B3347">
        <v>716</v>
      </c>
      <c r="C3347">
        <v>1</v>
      </c>
    </row>
    <row r="3348" spans="1:3" x14ac:dyDescent="0.25">
      <c r="A3348" s="16">
        <v>5038</v>
      </c>
      <c r="B3348">
        <v>515</v>
      </c>
      <c r="C3348">
        <v>1</v>
      </c>
    </row>
    <row r="3349" spans="1:3" x14ac:dyDescent="0.25">
      <c r="A3349" s="16">
        <v>5039</v>
      </c>
      <c r="B3349">
        <v>515</v>
      </c>
      <c r="C3349">
        <v>1</v>
      </c>
    </row>
    <row r="3350" spans="1:3" x14ac:dyDescent="0.25">
      <c r="A3350" s="16">
        <v>5040</v>
      </c>
      <c r="B3350">
        <v>515</v>
      </c>
      <c r="C3350">
        <v>1</v>
      </c>
    </row>
    <row r="3351" spans="1:3" x14ac:dyDescent="0.25">
      <c r="A3351" s="16">
        <v>5041</v>
      </c>
      <c r="B3351">
        <v>1809</v>
      </c>
      <c r="C3351">
        <v>1</v>
      </c>
    </row>
    <row r="3352" spans="1:3" x14ac:dyDescent="0.25">
      <c r="A3352" s="16">
        <v>5042</v>
      </c>
      <c r="B3352">
        <v>3886</v>
      </c>
      <c r="C3352">
        <v>1</v>
      </c>
    </row>
    <row r="3353" spans="1:3" x14ac:dyDescent="0.25">
      <c r="A3353" s="16">
        <v>5043</v>
      </c>
      <c r="B3353">
        <v>216</v>
      </c>
      <c r="C3353">
        <v>1</v>
      </c>
    </row>
    <row r="3354" spans="1:3" x14ac:dyDescent="0.25">
      <c r="A3354" s="16">
        <v>5044</v>
      </c>
      <c r="B3354">
        <v>216</v>
      </c>
      <c r="C3354">
        <v>1</v>
      </c>
    </row>
    <row r="3355" spans="1:3" x14ac:dyDescent="0.25">
      <c r="A3355" s="16">
        <v>5045</v>
      </c>
      <c r="B3355">
        <v>1092</v>
      </c>
      <c r="C3355">
        <v>1</v>
      </c>
    </row>
    <row r="3356" spans="1:3" x14ac:dyDescent="0.25">
      <c r="A3356" s="16">
        <v>5046</v>
      </c>
      <c r="B3356">
        <v>695</v>
      </c>
      <c r="C3356">
        <v>1</v>
      </c>
    </row>
    <row r="3357" spans="1:3" x14ac:dyDescent="0.25">
      <c r="A3357" s="16">
        <v>5047</v>
      </c>
      <c r="B3357">
        <v>398</v>
      </c>
      <c r="C3357">
        <v>1</v>
      </c>
    </row>
    <row r="3358" spans="1:3" x14ac:dyDescent="0.25">
      <c r="A3358" s="16">
        <v>5048</v>
      </c>
      <c r="B3358">
        <v>487</v>
      </c>
      <c r="C3358">
        <v>1</v>
      </c>
    </row>
    <row r="3359" spans="1:3" x14ac:dyDescent="0.25">
      <c r="A3359" s="16">
        <v>5049</v>
      </c>
      <c r="B3359">
        <v>642</v>
      </c>
      <c r="C3359">
        <v>1</v>
      </c>
    </row>
    <row r="3360" spans="1:3" x14ac:dyDescent="0.25">
      <c r="A3360" s="16">
        <v>5050</v>
      </c>
      <c r="B3360">
        <v>633</v>
      </c>
      <c r="C3360">
        <v>1</v>
      </c>
    </row>
    <row r="3361" spans="1:3" x14ac:dyDescent="0.25">
      <c r="A3361" s="16">
        <v>5051</v>
      </c>
      <c r="B3361">
        <v>889</v>
      </c>
      <c r="C3361">
        <v>1</v>
      </c>
    </row>
    <row r="3362" spans="1:3" x14ac:dyDescent="0.25">
      <c r="A3362" s="16">
        <v>5052</v>
      </c>
      <c r="B3362">
        <v>674</v>
      </c>
      <c r="C3362">
        <v>1</v>
      </c>
    </row>
    <row r="3363" spans="1:3" x14ac:dyDescent="0.25">
      <c r="A3363" s="16">
        <v>5053</v>
      </c>
      <c r="B3363">
        <v>1713</v>
      </c>
      <c r="C3363">
        <v>1</v>
      </c>
    </row>
    <row r="3364" spans="1:3" x14ac:dyDescent="0.25">
      <c r="A3364" s="16">
        <v>5054</v>
      </c>
      <c r="B3364">
        <v>3615</v>
      </c>
      <c r="C3364">
        <v>1</v>
      </c>
    </row>
    <row r="3365" spans="1:3" x14ac:dyDescent="0.25">
      <c r="A3365" s="16">
        <v>5055</v>
      </c>
      <c r="B3365">
        <v>1251</v>
      </c>
      <c r="C3365">
        <v>1</v>
      </c>
    </row>
    <row r="3366" spans="1:3" x14ac:dyDescent="0.25">
      <c r="A3366" s="16">
        <v>5056</v>
      </c>
      <c r="B3366">
        <v>1199</v>
      </c>
      <c r="C3366">
        <v>1</v>
      </c>
    </row>
    <row r="3367" spans="1:3" x14ac:dyDescent="0.25">
      <c r="A3367" s="16">
        <v>5057</v>
      </c>
      <c r="B3367">
        <v>1841</v>
      </c>
      <c r="C3367">
        <v>1</v>
      </c>
    </row>
    <row r="3368" spans="1:3" x14ac:dyDescent="0.25">
      <c r="A3368" s="16">
        <v>5058</v>
      </c>
      <c r="B3368">
        <v>3788</v>
      </c>
      <c r="C3368">
        <v>1</v>
      </c>
    </row>
    <row r="3369" spans="1:3" x14ac:dyDescent="0.25">
      <c r="A3369" s="16">
        <v>5059</v>
      </c>
      <c r="B3369">
        <v>1982</v>
      </c>
      <c r="C3369">
        <v>1</v>
      </c>
    </row>
    <row r="3370" spans="1:3" x14ac:dyDescent="0.25">
      <c r="A3370" s="16">
        <v>5060</v>
      </c>
      <c r="B3370">
        <v>310295</v>
      </c>
      <c r="C3370">
        <v>1</v>
      </c>
    </row>
    <row r="3371" spans="1:3" x14ac:dyDescent="0.25">
      <c r="A3371" s="16">
        <v>5061</v>
      </c>
      <c r="B3371">
        <v>76</v>
      </c>
      <c r="C3371">
        <v>1</v>
      </c>
    </row>
    <row r="3372" spans="1:3" x14ac:dyDescent="0.25">
      <c r="A3372" s="16">
        <v>5062</v>
      </c>
      <c r="B3372">
        <v>76079</v>
      </c>
      <c r="C3372">
        <v>1</v>
      </c>
    </row>
    <row r="3373" spans="1:3" x14ac:dyDescent="0.25">
      <c r="A3373" s="16">
        <v>5063</v>
      </c>
      <c r="B3373">
        <v>39071</v>
      </c>
      <c r="C3373">
        <v>1</v>
      </c>
    </row>
    <row r="3374" spans="1:3" x14ac:dyDescent="0.25">
      <c r="A3374" s="16">
        <v>5064</v>
      </c>
      <c r="B3374">
        <v>11565</v>
      </c>
      <c r="C3374">
        <v>1</v>
      </c>
    </row>
    <row r="3375" spans="1:3" x14ac:dyDescent="0.25">
      <c r="A3375" s="16">
        <v>5065</v>
      </c>
      <c r="B3375">
        <v>2119</v>
      </c>
      <c r="C3375">
        <v>1</v>
      </c>
    </row>
    <row r="3376" spans="1:3" x14ac:dyDescent="0.25">
      <c r="A3376" s="16">
        <v>5066</v>
      </c>
      <c r="B3376">
        <v>3080</v>
      </c>
      <c r="C3376">
        <v>1</v>
      </c>
    </row>
    <row r="3377" spans="1:3" x14ac:dyDescent="0.25">
      <c r="A3377" s="16">
        <v>5067</v>
      </c>
      <c r="B3377">
        <v>1654020</v>
      </c>
      <c r="C3377">
        <v>1</v>
      </c>
    </row>
    <row r="3378" spans="1:3" x14ac:dyDescent="0.25">
      <c r="A3378" s="16">
        <v>5068</v>
      </c>
      <c r="B3378">
        <v>32952</v>
      </c>
      <c r="C3378">
        <v>1</v>
      </c>
    </row>
    <row r="3379" spans="1:3" x14ac:dyDescent="0.25">
      <c r="A3379" s="16">
        <v>5069</v>
      </c>
      <c r="B3379">
        <v>97452</v>
      </c>
      <c r="C3379">
        <v>1</v>
      </c>
    </row>
    <row r="3380" spans="1:3" x14ac:dyDescent="0.25">
      <c r="A3380" s="16">
        <v>5070</v>
      </c>
      <c r="B3380">
        <v>104608</v>
      </c>
      <c r="C3380">
        <v>1</v>
      </c>
    </row>
    <row r="3381" spans="1:3" x14ac:dyDescent="0.25">
      <c r="A3381" s="16">
        <v>5071</v>
      </c>
      <c r="B3381">
        <v>296384</v>
      </c>
      <c r="C3381">
        <v>1</v>
      </c>
    </row>
    <row r="3382" spans="1:3" x14ac:dyDescent="0.25">
      <c r="A3382" s="16">
        <v>5072</v>
      </c>
      <c r="B3382">
        <v>4989564</v>
      </c>
      <c r="C3382">
        <v>1</v>
      </c>
    </row>
    <row r="3383" spans="1:3" x14ac:dyDescent="0.25">
      <c r="A3383" s="16">
        <v>5073</v>
      </c>
      <c r="B3383">
        <v>891686</v>
      </c>
      <c r="C3383">
        <v>1</v>
      </c>
    </row>
    <row r="3384" spans="1:3" x14ac:dyDescent="0.25">
      <c r="A3384" s="16">
        <v>5074</v>
      </c>
      <c r="B3384">
        <v>3164756</v>
      </c>
      <c r="C3384">
        <v>1</v>
      </c>
    </row>
    <row r="3385" spans="1:3" x14ac:dyDescent="0.25">
      <c r="A3385" s="16">
        <v>5075</v>
      </c>
      <c r="B3385">
        <v>50352</v>
      </c>
      <c r="C3385">
        <v>1</v>
      </c>
    </row>
    <row r="3386" spans="1:3" x14ac:dyDescent="0.25">
      <c r="A3386" s="16">
        <v>5076</v>
      </c>
      <c r="B3386">
        <v>43493</v>
      </c>
      <c r="C3386">
        <v>1</v>
      </c>
    </row>
    <row r="3387" spans="1:3" x14ac:dyDescent="0.25">
      <c r="A3387" s="16">
        <v>5077</v>
      </c>
      <c r="B3387">
        <v>558</v>
      </c>
      <c r="C3387">
        <v>1</v>
      </c>
    </row>
    <row r="3388" spans="1:3" x14ac:dyDescent="0.25">
      <c r="A3388" s="16">
        <v>5078</v>
      </c>
      <c r="B3388">
        <v>2099900</v>
      </c>
      <c r="C3388">
        <v>1</v>
      </c>
    </row>
    <row r="3389" spans="1:3" x14ac:dyDescent="0.25">
      <c r="A3389" s="16">
        <v>5079</v>
      </c>
      <c r="B3389">
        <v>31750</v>
      </c>
      <c r="C3389">
        <v>1</v>
      </c>
    </row>
    <row r="3390" spans="1:3" x14ac:dyDescent="0.25">
      <c r="A3390" s="16">
        <v>5080</v>
      </c>
      <c r="B3390">
        <v>19673</v>
      </c>
      <c r="C3390">
        <v>1</v>
      </c>
    </row>
    <row r="3391" spans="1:3" x14ac:dyDescent="0.25">
      <c r="A3391" s="16">
        <v>5081</v>
      </c>
      <c r="B3391">
        <v>119879</v>
      </c>
      <c r="C3391">
        <v>1</v>
      </c>
    </row>
    <row r="3392" spans="1:3" x14ac:dyDescent="0.25">
      <c r="A3392" s="16">
        <v>5082</v>
      </c>
      <c r="B3392">
        <v>54358</v>
      </c>
      <c r="C3392">
        <v>1</v>
      </c>
    </row>
    <row r="3393" spans="1:3" x14ac:dyDescent="0.25">
      <c r="A3393" s="16">
        <v>5083</v>
      </c>
      <c r="B3393">
        <v>444218</v>
      </c>
      <c r="C3393">
        <v>1</v>
      </c>
    </row>
    <row r="3394" spans="1:3" x14ac:dyDescent="0.25">
      <c r="A3394" s="16">
        <v>5084</v>
      </c>
      <c r="B3394">
        <v>60048</v>
      </c>
      <c r="C3394">
        <v>1</v>
      </c>
    </row>
    <row r="3395" spans="1:3" x14ac:dyDescent="0.25">
      <c r="A3395" s="16">
        <v>5085</v>
      </c>
      <c r="B3395">
        <v>347416</v>
      </c>
      <c r="C3395">
        <v>1</v>
      </c>
    </row>
    <row r="3396" spans="1:3" x14ac:dyDescent="0.25">
      <c r="A3396" s="16">
        <v>5086</v>
      </c>
      <c r="B3396">
        <v>39137</v>
      </c>
      <c r="C3396">
        <v>1</v>
      </c>
    </row>
    <row r="3397" spans="1:3" x14ac:dyDescent="0.25">
      <c r="A3397" s="16">
        <v>5087</v>
      </c>
      <c r="B3397">
        <v>45572</v>
      </c>
      <c r="C3397">
        <v>1</v>
      </c>
    </row>
    <row r="3398" spans="1:3" x14ac:dyDescent="0.25">
      <c r="A3398" s="16">
        <v>5088</v>
      </c>
      <c r="B3398">
        <v>70770</v>
      </c>
      <c r="C3398">
        <v>1</v>
      </c>
    </row>
    <row r="3399" spans="1:3" x14ac:dyDescent="0.25">
      <c r="A3399" s="16">
        <v>5089</v>
      </c>
      <c r="B3399">
        <v>19837</v>
      </c>
      <c r="C3399">
        <v>1</v>
      </c>
    </row>
    <row r="3400" spans="1:3" x14ac:dyDescent="0.25">
      <c r="A3400" s="16">
        <v>5090</v>
      </c>
      <c r="B3400">
        <v>26270</v>
      </c>
      <c r="C3400">
        <v>1</v>
      </c>
    </row>
    <row r="3401" spans="1:3" x14ac:dyDescent="0.25">
      <c r="A3401" s="16">
        <v>5091</v>
      </c>
      <c r="B3401">
        <v>11795</v>
      </c>
      <c r="C3401">
        <v>1</v>
      </c>
    </row>
    <row r="3402" spans="1:3" x14ac:dyDescent="0.25">
      <c r="A3402" s="16">
        <v>5092</v>
      </c>
      <c r="B3402">
        <v>58975</v>
      </c>
      <c r="C3402">
        <v>1</v>
      </c>
    </row>
    <row r="3403" spans="1:3" x14ac:dyDescent="0.25">
      <c r="A3403" s="16">
        <v>5093</v>
      </c>
      <c r="B3403">
        <v>191401</v>
      </c>
      <c r="C3403">
        <v>1</v>
      </c>
    </row>
    <row r="3404" spans="1:3" x14ac:dyDescent="0.25">
      <c r="A3404" s="16">
        <v>5094</v>
      </c>
      <c r="B3404">
        <v>40746</v>
      </c>
      <c r="C3404">
        <v>1</v>
      </c>
    </row>
    <row r="3405" spans="1:3" x14ac:dyDescent="0.25">
      <c r="A3405" s="16">
        <v>5095</v>
      </c>
      <c r="B3405">
        <v>17693</v>
      </c>
      <c r="C3405">
        <v>1</v>
      </c>
    </row>
    <row r="3406" spans="1:3" x14ac:dyDescent="0.25">
      <c r="A3406" s="16">
        <v>5096</v>
      </c>
      <c r="B3406">
        <v>12472</v>
      </c>
      <c r="C3406">
        <v>1</v>
      </c>
    </row>
    <row r="3407" spans="1:3" x14ac:dyDescent="0.25">
      <c r="A3407" s="16">
        <v>5097</v>
      </c>
      <c r="B3407">
        <v>1</v>
      </c>
      <c r="C3407">
        <v>1</v>
      </c>
    </row>
    <row r="3408" spans="1:3" x14ac:dyDescent="0.25">
      <c r="A3408" s="16">
        <v>5098</v>
      </c>
      <c r="B3408">
        <v>1</v>
      </c>
      <c r="C3408">
        <v>1</v>
      </c>
    </row>
    <row r="3409" spans="1:3" x14ac:dyDescent="0.25">
      <c r="A3409" s="16">
        <v>5099</v>
      </c>
      <c r="B3409">
        <v>8</v>
      </c>
      <c r="C3409">
        <v>1</v>
      </c>
    </row>
    <row r="3410" spans="1:3" x14ac:dyDescent="0.25">
      <c r="A3410" s="16">
        <v>5100</v>
      </c>
      <c r="B3410">
        <v>12</v>
      </c>
      <c r="C3410">
        <v>1</v>
      </c>
    </row>
    <row r="3411" spans="1:3" x14ac:dyDescent="0.25">
      <c r="A3411" s="16">
        <v>5101</v>
      </c>
      <c r="B3411">
        <v>28</v>
      </c>
      <c r="C3411">
        <v>1</v>
      </c>
    </row>
    <row r="3412" spans="1:3" x14ac:dyDescent="0.25">
      <c r="A3412" s="16">
        <v>5102</v>
      </c>
      <c r="B3412">
        <v>51</v>
      </c>
      <c r="C3412">
        <v>1</v>
      </c>
    </row>
    <row r="3413" spans="1:3" x14ac:dyDescent="0.25">
      <c r="A3413" s="16">
        <v>5103</v>
      </c>
      <c r="B3413">
        <v>47</v>
      </c>
      <c r="C3413">
        <v>1</v>
      </c>
    </row>
    <row r="3414" spans="1:3" x14ac:dyDescent="0.25">
      <c r="A3414" s="16">
        <v>5104</v>
      </c>
      <c r="B3414">
        <v>28</v>
      </c>
      <c r="C3414">
        <v>1</v>
      </c>
    </row>
    <row r="3415" spans="1:3" x14ac:dyDescent="0.25">
      <c r="A3415" s="16">
        <v>5105</v>
      </c>
      <c r="B3415">
        <v>56</v>
      </c>
      <c r="C3415">
        <v>1</v>
      </c>
    </row>
    <row r="3416" spans="1:3" x14ac:dyDescent="0.25">
      <c r="A3416" s="16">
        <v>5106</v>
      </c>
      <c r="B3416">
        <v>28</v>
      </c>
      <c r="C3416">
        <v>1</v>
      </c>
    </row>
    <row r="3417" spans="1:3" x14ac:dyDescent="0.25">
      <c r="A3417" s="16">
        <v>5107</v>
      </c>
      <c r="B3417">
        <v>23</v>
      </c>
      <c r="C3417">
        <v>1</v>
      </c>
    </row>
    <row r="3418" spans="1:3" x14ac:dyDescent="0.25">
      <c r="A3418" s="16">
        <v>5108</v>
      </c>
      <c r="B3418">
        <v>42</v>
      </c>
      <c r="C3418">
        <v>1</v>
      </c>
    </row>
    <row r="3419" spans="1:3" x14ac:dyDescent="0.25">
      <c r="A3419" s="16">
        <v>5109</v>
      </c>
      <c r="B3419">
        <v>56</v>
      </c>
      <c r="C3419">
        <v>1</v>
      </c>
    </row>
    <row r="3420" spans="1:3" x14ac:dyDescent="0.25">
      <c r="A3420" s="16">
        <v>5110</v>
      </c>
      <c r="B3420">
        <v>56</v>
      </c>
      <c r="C3420">
        <v>1</v>
      </c>
    </row>
    <row r="3421" spans="1:3" x14ac:dyDescent="0.25">
      <c r="A3421" s="16">
        <v>5111</v>
      </c>
      <c r="B3421">
        <v>65</v>
      </c>
      <c r="C3421">
        <v>1</v>
      </c>
    </row>
    <row r="3422" spans="1:3" x14ac:dyDescent="0.25">
      <c r="A3422" s="16">
        <v>5112</v>
      </c>
      <c r="B3422">
        <v>37</v>
      </c>
      <c r="C3422">
        <v>1</v>
      </c>
    </row>
    <row r="3423" spans="1:3" x14ac:dyDescent="0.25">
      <c r="A3423" s="16">
        <v>5113</v>
      </c>
      <c r="B3423">
        <v>2</v>
      </c>
      <c r="C3423">
        <v>1</v>
      </c>
    </row>
    <row r="3424" spans="1:3" x14ac:dyDescent="0.25">
      <c r="A3424" s="16">
        <v>5114</v>
      </c>
      <c r="B3424">
        <v>1</v>
      </c>
      <c r="C3424">
        <v>1</v>
      </c>
    </row>
    <row r="3425" spans="1:3" x14ac:dyDescent="0.25">
      <c r="A3425" s="16">
        <v>5115</v>
      </c>
      <c r="B3425">
        <v>2</v>
      </c>
      <c r="C3425">
        <v>1</v>
      </c>
    </row>
    <row r="3426" spans="1:3" x14ac:dyDescent="0.25">
      <c r="A3426" s="16">
        <v>5116</v>
      </c>
      <c r="B3426">
        <v>2</v>
      </c>
      <c r="C3426">
        <v>1</v>
      </c>
    </row>
    <row r="3427" spans="1:3" x14ac:dyDescent="0.25">
      <c r="A3427" s="16">
        <v>5117</v>
      </c>
      <c r="B3427">
        <v>23494</v>
      </c>
      <c r="C3427">
        <v>1</v>
      </c>
    </row>
    <row r="3428" spans="1:3" x14ac:dyDescent="0.25">
      <c r="A3428" s="16">
        <v>5118</v>
      </c>
      <c r="B3428">
        <v>7059</v>
      </c>
      <c r="C3428">
        <v>1</v>
      </c>
    </row>
    <row r="3429" spans="1:3" x14ac:dyDescent="0.25">
      <c r="A3429" s="16">
        <v>5119</v>
      </c>
      <c r="B3429">
        <v>2720</v>
      </c>
      <c r="C3429">
        <v>1</v>
      </c>
    </row>
    <row r="3430" spans="1:3" x14ac:dyDescent="0.25">
      <c r="A3430" s="16">
        <v>5120</v>
      </c>
      <c r="B3430">
        <v>4131</v>
      </c>
      <c r="C3430">
        <v>1</v>
      </c>
    </row>
    <row r="3431" spans="1:3" x14ac:dyDescent="0.25">
      <c r="A3431" s="16">
        <v>5121</v>
      </c>
      <c r="B3431">
        <v>4861</v>
      </c>
      <c r="C3431">
        <v>1</v>
      </c>
    </row>
    <row r="3432" spans="1:3" x14ac:dyDescent="0.25">
      <c r="A3432" s="16">
        <v>5122</v>
      </c>
      <c r="B3432">
        <v>2773</v>
      </c>
      <c r="C3432">
        <v>1</v>
      </c>
    </row>
    <row r="3433" spans="1:3" x14ac:dyDescent="0.25">
      <c r="A3433" s="16">
        <v>5123</v>
      </c>
      <c r="B3433">
        <v>3107</v>
      </c>
      <c r="C3433">
        <v>1</v>
      </c>
    </row>
    <row r="3434" spans="1:3" x14ac:dyDescent="0.25">
      <c r="A3434" s="16">
        <v>5124</v>
      </c>
      <c r="B3434">
        <v>217</v>
      </c>
      <c r="C3434">
        <v>1</v>
      </c>
    </row>
    <row r="3435" spans="1:3" x14ac:dyDescent="0.25">
      <c r="A3435" s="16">
        <v>5125</v>
      </c>
      <c r="B3435">
        <v>1864</v>
      </c>
      <c r="C3435">
        <v>1</v>
      </c>
    </row>
    <row r="3436" spans="1:3" x14ac:dyDescent="0.25">
      <c r="A3436" s="16">
        <v>5126</v>
      </c>
      <c r="B3436">
        <v>1243</v>
      </c>
      <c r="C3436">
        <v>1</v>
      </c>
    </row>
    <row r="3437" spans="1:3" x14ac:dyDescent="0.25">
      <c r="A3437" s="16">
        <v>5127</v>
      </c>
      <c r="B3437">
        <v>1524</v>
      </c>
      <c r="C3437">
        <v>1</v>
      </c>
    </row>
    <row r="3438" spans="1:3" x14ac:dyDescent="0.25">
      <c r="A3438" s="16">
        <v>5128</v>
      </c>
      <c r="B3438">
        <v>957</v>
      </c>
      <c r="C3438">
        <v>1</v>
      </c>
    </row>
    <row r="3439" spans="1:3" x14ac:dyDescent="0.25">
      <c r="A3439" s="16">
        <v>5129</v>
      </c>
      <c r="B3439">
        <v>1508</v>
      </c>
      <c r="C3439">
        <v>1</v>
      </c>
    </row>
    <row r="3440" spans="1:3" x14ac:dyDescent="0.25">
      <c r="A3440" s="16">
        <v>5130</v>
      </c>
      <c r="B3440">
        <v>3633</v>
      </c>
      <c r="C3440">
        <v>1</v>
      </c>
    </row>
    <row r="3441" spans="1:3" x14ac:dyDescent="0.25">
      <c r="A3441" s="16">
        <v>5131</v>
      </c>
      <c r="B3441">
        <v>1622</v>
      </c>
      <c r="C3441">
        <v>1</v>
      </c>
    </row>
    <row r="3442" spans="1:3" x14ac:dyDescent="0.25">
      <c r="A3442" s="16">
        <v>5132</v>
      </c>
      <c r="B3442">
        <v>1622</v>
      </c>
      <c r="C3442">
        <v>1</v>
      </c>
    </row>
    <row r="3443" spans="1:3" x14ac:dyDescent="0.25">
      <c r="A3443" s="16">
        <v>5133</v>
      </c>
      <c r="B3443">
        <v>1721</v>
      </c>
      <c r="C3443">
        <v>1</v>
      </c>
    </row>
    <row r="3444" spans="1:3" x14ac:dyDescent="0.25">
      <c r="A3444" s="16">
        <v>5134</v>
      </c>
      <c r="B3444">
        <v>1721</v>
      </c>
      <c r="C3444">
        <v>1</v>
      </c>
    </row>
    <row r="3445" spans="1:3" x14ac:dyDescent="0.25">
      <c r="A3445" s="16">
        <v>5135</v>
      </c>
      <c r="B3445">
        <v>1508</v>
      </c>
      <c r="C3445">
        <v>1</v>
      </c>
    </row>
    <row r="3446" spans="1:3" x14ac:dyDescent="0.25">
      <c r="A3446" s="16">
        <v>5136</v>
      </c>
      <c r="B3446">
        <v>309</v>
      </c>
      <c r="C3446">
        <v>1</v>
      </c>
    </row>
    <row r="3447" spans="1:3" x14ac:dyDescent="0.25">
      <c r="A3447" s="16">
        <v>5137</v>
      </c>
      <c r="B3447">
        <v>309</v>
      </c>
      <c r="C3447">
        <v>1</v>
      </c>
    </row>
    <row r="3448" spans="1:3" x14ac:dyDescent="0.25">
      <c r="A3448" s="16">
        <v>5138</v>
      </c>
      <c r="B3448">
        <v>309</v>
      </c>
      <c r="C3448">
        <v>1</v>
      </c>
    </row>
    <row r="3449" spans="1:3" x14ac:dyDescent="0.25">
      <c r="A3449" s="16">
        <v>5139</v>
      </c>
      <c r="B3449">
        <v>308</v>
      </c>
      <c r="C3449">
        <v>1</v>
      </c>
    </row>
    <row r="3450" spans="1:3" x14ac:dyDescent="0.25">
      <c r="A3450" s="16">
        <v>5140</v>
      </c>
      <c r="B3450">
        <v>309</v>
      </c>
      <c r="C3450">
        <v>1</v>
      </c>
    </row>
    <row r="3451" spans="1:3" x14ac:dyDescent="0.25">
      <c r="A3451" s="16">
        <v>5141</v>
      </c>
      <c r="B3451">
        <v>564</v>
      </c>
      <c r="C3451">
        <v>1</v>
      </c>
    </row>
    <row r="3452" spans="1:3" x14ac:dyDescent="0.25">
      <c r="A3452" s="16">
        <v>5142</v>
      </c>
      <c r="B3452">
        <v>564</v>
      </c>
      <c r="C3452">
        <v>1</v>
      </c>
    </row>
    <row r="3453" spans="1:3" x14ac:dyDescent="0.25">
      <c r="A3453" s="16">
        <v>5143</v>
      </c>
      <c r="B3453">
        <v>564</v>
      </c>
      <c r="C3453">
        <v>1</v>
      </c>
    </row>
    <row r="3454" spans="1:3" x14ac:dyDescent="0.25">
      <c r="A3454" s="16">
        <v>5144</v>
      </c>
      <c r="B3454">
        <v>564</v>
      </c>
      <c r="C3454">
        <v>1</v>
      </c>
    </row>
    <row r="3455" spans="1:3" x14ac:dyDescent="0.25">
      <c r="A3455" s="16">
        <v>5145</v>
      </c>
      <c r="B3455">
        <v>27792</v>
      </c>
      <c r="C3455">
        <v>1</v>
      </c>
    </row>
    <row r="3456" spans="1:3" x14ac:dyDescent="0.25">
      <c r="A3456" s="16">
        <v>5146</v>
      </c>
      <c r="B3456">
        <v>9843</v>
      </c>
      <c r="C3456">
        <v>1</v>
      </c>
    </row>
    <row r="3457" spans="1:3" x14ac:dyDescent="0.25">
      <c r="A3457" s="16">
        <v>5147</v>
      </c>
      <c r="B3457">
        <v>28957</v>
      </c>
      <c r="C3457">
        <v>1</v>
      </c>
    </row>
    <row r="3458" spans="1:3" x14ac:dyDescent="0.25">
      <c r="A3458" s="16">
        <v>5148</v>
      </c>
      <c r="B3458">
        <v>23160</v>
      </c>
      <c r="C3458">
        <v>1</v>
      </c>
    </row>
    <row r="3459" spans="1:3" x14ac:dyDescent="0.25">
      <c r="A3459" s="16">
        <v>5149</v>
      </c>
      <c r="B3459">
        <v>1508</v>
      </c>
      <c r="C3459">
        <v>1</v>
      </c>
    </row>
    <row r="3460" spans="1:3" x14ac:dyDescent="0.25">
      <c r="A3460" s="16">
        <v>5150</v>
      </c>
      <c r="B3460">
        <v>1508</v>
      </c>
      <c r="C3460">
        <v>1</v>
      </c>
    </row>
    <row r="3461" spans="1:3" x14ac:dyDescent="0.25">
      <c r="A3461" s="16">
        <v>5152</v>
      </c>
      <c r="B3461">
        <v>705</v>
      </c>
      <c r="C3461">
        <v>1</v>
      </c>
    </row>
    <row r="3462" spans="1:3" x14ac:dyDescent="0.25">
      <c r="A3462" s="16">
        <v>5154</v>
      </c>
      <c r="B3462">
        <v>2840</v>
      </c>
      <c r="C3462">
        <v>1</v>
      </c>
    </row>
    <row r="3463" spans="1:3" x14ac:dyDescent="0.25">
      <c r="A3463" s="16">
        <v>5156</v>
      </c>
      <c r="B3463">
        <v>248</v>
      </c>
      <c r="C3463">
        <v>1</v>
      </c>
    </row>
    <row r="3464" spans="1:3" x14ac:dyDescent="0.25">
      <c r="A3464" s="16">
        <v>5157</v>
      </c>
      <c r="B3464">
        <v>152</v>
      </c>
      <c r="C3464">
        <v>1</v>
      </c>
    </row>
    <row r="3465" spans="1:3" x14ac:dyDescent="0.25">
      <c r="A3465" s="16">
        <v>5158</v>
      </c>
      <c r="B3465">
        <v>65461</v>
      </c>
      <c r="C3465">
        <v>1</v>
      </c>
    </row>
    <row r="3466" spans="1:3" x14ac:dyDescent="0.25">
      <c r="A3466" s="16">
        <v>5159</v>
      </c>
      <c r="B3466">
        <v>59271</v>
      </c>
      <c r="C3466">
        <v>1</v>
      </c>
    </row>
    <row r="3467" spans="1:3" x14ac:dyDescent="0.25">
      <c r="A3467" s="16">
        <v>5160</v>
      </c>
      <c r="B3467">
        <v>47417</v>
      </c>
      <c r="C3467">
        <v>1</v>
      </c>
    </row>
    <row r="3468" spans="1:3" x14ac:dyDescent="0.25">
      <c r="A3468" s="16">
        <v>5161</v>
      </c>
      <c r="B3468">
        <v>212316</v>
      </c>
      <c r="C3468">
        <v>1</v>
      </c>
    </row>
    <row r="3469" spans="1:3" x14ac:dyDescent="0.25">
      <c r="A3469" s="16">
        <v>5162</v>
      </c>
      <c r="B3469">
        <v>54662</v>
      </c>
      <c r="C3469">
        <v>1</v>
      </c>
    </row>
    <row r="3470" spans="1:3" x14ac:dyDescent="0.25">
      <c r="A3470" s="16">
        <v>5163</v>
      </c>
      <c r="B3470">
        <v>65027</v>
      </c>
      <c r="C3470">
        <v>1</v>
      </c>
    </row>
    <row r="3471" spans="1:3" x14ac:dyDescent="0.25">
      <c r="A3471" s="16">
        <v>5166</v>
      </c>
      <c r="B3471">
        <v>440835</v>
      </c>
      <c r="C3471">
        <v>1</v>
      </c>
    </row>
    <row r="3472" spans="1:3" x14ac:dyDescent="0.25">
      <c r="A3472" s="16">
        <v>5167</v>
      </c>
      <c r="B3472">
        <v>5807</v>
      </c>
      <c r="C3472">
        <v>1</v>
      </c>
    </row>
    <row r="3473" spans="1:3" x14ac:dyDescent="0.25">
      <c r="A3473" s="16">
        <v>5168</v>
      </c>
      <c r="B3473">
        <v>45373</v>
      </c>
      <c r="C3473">
        <v>1</v>
      </c>
    </row>
    <row r="3474" spans="1:3" x14ac:dyDescent="0.25">
      <c r="A3474" s="16">
        <v>5169</v>
      </c>
      <c r="B3474">
        <v>8066</v>
      </c>
      <c r="C3474">
        <v>1</v>
      </c>
    </row>
    <row r="3475" spans="1:3" x14ac:dyDescent="0.25">
      <c r="A3475" s="16">
        <v>5170</v>
      </c>
      <c r="B3475">
        <v>35295</v>
      </c>
      <c r="C3475">
        <v>1</v>
      </c>
    </row>
    <row r="3476" spans="1:3" x14ac:dyDescent="0.25">
      <c r="A3476" s="16">
        <v>5171</v>
      </c>
      <c r="B3476">
        <v>22308</v>
      </c>
      <c r="C3476">
        <v>1</v>
      </c>
    </row>
    <row r="3477" spans="1:3" x14ac:dyDescent="0.25">
      <c r="A3477" s="16">
        <v>5172</v>
      </c>
      <c r="B3477">
        <v>23671</v>
      </c>
      <c r="C3477">
        <v>1</v>
      </c>
    </row>
    <row r="3478" spans="1:3" x14ac:dyDescent="0.25">
      <c r="A3478" s="16">
        <v>5173</v>
      </c>
      <c r="B3478">
        <v>86868</v>
      </c>
      <c r="C3478">
        <v>1</v>
      </c>
    </row>
    <row r="3479" spans="1:3" x14ac:dyDescent="0.25">
      <c r="A3479" s="16">
        <v>5174</v>
      </c>
      <c r="B3479">
        <v>23264</v>
      </c>
      <c r="C3479">
        <v>1</v>
      </c>
    </row>
    <row r="3480" spans="1:3" x14ac:dyDescent="0.25">
      <c r="A3480" s="16">
        <v>5175</v>
      </c>
      <c r="B3480">
        <v>12101</v>
      </c>
      <c r="C3480">
        <v>1</v>
      </c>
    </row>
    <row r="3481" spans="1:3" x14ac:dyDescent="0.25">
      <c r="A3481" s="16">
        <v>5176</v>
      </c>
      <c r="B3481">
        <v>14503</v>
      </c>
      <c r="C3481">
        <v>1</v>
      </c>
    </row>
    <row r="3482" spans="1:3" x14ac:dyDescent="0.25">
      <c r="A3482" s="16">
        <v>5177</v>
      </c>
      <c r="B3482">
        <v>28451</v>
      </c>
      <c r="C3482">
        <v>1</v>
      </c>
    </row>
    <row r="3483" spans="1:3" x14ac:dyDescent="0.25">
      <c r="A3483" s="16">
        <v>5178</v>
      </c>
      <c r="B3483">
        <v>12556</v>
      </c>
      <c r="C3483">
        <v>1</v>
      </c>
    </row>
    <row r="3484" spans="1:3" x14ac:dyDescent="0.25">
      <c r="A3484" s="16">
        <v>5179</v>
      </c>
      <c r="B3484">
        <v>11005</v>
      </c>
      <c r="C3484">
        <v>1</v>
      </c>
    </row>
    <row r="3485" spans="1:3" x14ac:dyDescent="0.25">
      <c r="A3485" s="16">
        <v>5180</v>
      </c>
      <c r="B3485">
        <v>36689</v>
      </c>
      <c r="C3485">
        <v>1</v>
      </c>
    </row>
    <row r="3486" spans="1:3" x14ac:dyDescent="0.25">
      <c r="A3486" s="16">
        <v>5181</v>
      </c>
      <c r="B3486">
        <v>14297</v>
      </c>
      <c r="C3486">
        <v>1</v>
      </c>
    </row>
    <row r="3487" spans="1:3" x14ac:dyDescent="0.25">
      <c r="A3487" s="16">
        <v>5182</v>
      </c>
      <c r="B3487">
        <v>5530</v>
      </c>
      <c r="C3487">
        <v>1</v>
      </c>
    </row>
    <row r="3488" spans="1:3" x14ac:dyDescent="0.25">
      <c r="A3488" s="16">
        <v>5183</v>
      </c>
      <c r="B3488">
        <v>6872</v>
      </c>
      <c r="C3488">
        <v>1</v>
      </c>
    </row>
    <row r="3489" spans="1:3" x14ac:dyDescent="0.25">
      <c r="A3489" s="16">
        <v>5184</v>
      </c>
      <c r="B3489">
        <v>4141</v>
      </c>
      <c r="C3489">
        <v>1</v>
      </c>
    </row>
    <row r="3490" spans="1:3" x14ac:dyDescent="0.25">
      <c r="A3490" s="16">
        <v>5185</v>
      </c>
      <c r="B3490">
        <v>49385</v>
      </c>
      <c r="C3490">
        <v>1</v>
      </c>
    </row>
    <row r="3491" spans="1:3" x14ac:dyDescent="0.25">
      <c r="A3491" s="16">
        <v>5186</v>
      </c>
      <c r="B3491">
        <v>105867</v>
      </c>
      <c r="C3491">
        <v>1</v>
      </c>
    </row>
    <row r="3492" spans="1:3" x14ac:dyDescent="0.25">
      <c r="A3492" s="16">
        <v>5187</v>
      </c>
      <c r="B3492">
        <v>2055</v>
      </c>
      <c r="C3492">
        <v>1</v>
      </c>
    </row>
    <row r="3493" spans="1:3" x14ac:dyDescent="0.25">
      <c r="A3493" s="16">
        <v>5188</v>
      </c>
      <c r="B3493">
        <v>3495</v>
      </c>
      <c r="C3493">
        <v>1</v>
      </c>
    </row>
    <row r="3494" spans="1:3" x14ac:dyDescent="0.25">
      <c r="A3494" s="16">
        <v>5189</v>
      </c>
      <c r="B3494">
        <v>3495</v>
      </c>
      <c r="C3494">
        <v>1</v>
      </c>
    </row>
    <row r="3495" spans="1:3" x14ac:dyDescent="0.25">
      <c r="A3495" s="16">
        <v>5190</v>
      </c>
      <c r="B3495">
        <v>3495</v>
      </c>
      <c r="C3495">
        <v>1</v>
      </c>
    </row>
    <row r="3496" spans="1:3" x14ac:dyDescent="0.25">
      <c r="A3496" s="16">
        <v>5191</v>
      </c>
      <c r="B3496">
        <v>3495</v>
      </c>
      <c r="C3496">
        <v>1</v>
      </c>
    </row>
    <row r="3497" spans="1:3" x14ac:dyDescent="0.25">
      <c r="A3497" s="16">
        <v>5192</v>
      </c>
      <c r="B3497">
        <v>3495</v>
      </c>
      <c r="C3497">
        <v>1</v>
      </c>
    </row>
    <row r="3498" spans="1:3" x14ac:dyDescent="0.25">
      <c r="A3498" s="16">
        <v>5193</v>
      </c>
      <c r="B3498">
        <v>3495</v>
      </c>
      <c r="C3498">
        <v>1</v>
      </c>
    </row>
    <row r="3499" spans="1:3" x14ac:dyDescent="0.25">
      <c r="A3499" s="16">
        <v>5194</v>
      </c>
      <c r="B3499">
        <v>3495</v>
      </c>
      <c r="C3499">
        <v>1</v>
      </c>
    </row>
    <row r="3500" spans="1:3" x14ac:dyDescent="0.25">
      <c r="A3500" s="16">
        <v>5195</v>
      </c>
      <c r="B3500">
        <v>1982</v>
      </c>
      <c r="C3500">
        <v>1</v>
      </c>
    </row>
    <row r="3501" spans="1:3" x14ac:dyDescent="0.25">
      <c r="A3501" s="16">
        <v>5196</v>
      </c>
      <c r="B3501">
        <v>30962</v>
      </c>
      <c r="C3501">
        <v>1</v>
      </c>
    </row>
    <row r="3502" spans="1:3" x14ac:dyDescent="0.25">
      <c r="A3502" s="16">
        <v>5197</v>
      </c>
      <c r="B3502">
        <v>20830</v>
      </c>
      <c r="C3502">
        <v>1</v>
      </c>
    </row>
    <row r="3503" spans="1:3" x14ac:dyDescent="0.25">
      <c r="A3503" s="16">
        <v>5198</v>
      </c>
      <c r="B3503">
        <v>23927</v>
      </c>
      <c r="C3503">
        <v>1</v>
      </c>
    </row>
    <row r="3504" spans="1:3" x14ac:dyDescent="0.25">
      <c r="A3504" s="16">
        <v>5199</v>
      </c>
      <c r="B3504">
        <v>150</v>
      </c>
      <c r="C3504">
        <v>1</v>
      </c>
    </row>
    <row r="3505" spans="1:3" x14ac:dyDescent="0.25">
      <c r="A3505" s="16">
        <v>5200</v>
      </c>
      <c r="B3505">
        <v>155</v>
      </c>
      <c r="C3505">
        <v>1</v>
      </c>
    </row>
    <row r="3506" spans="1:3" x14ac:dyDescent="0.25">
      <c r="A3506" s="16">
        <v>5201</v>
      </c>
      <c r="B3506">
        <v>155</v>
      </c>
      <c r="C3506">
        <v>1</v>
      </c>
    </row>
    <row r="3507" spans="1:3" x14ac:dyDescent="0.25">
      <c r="A3507" s="16">
        <v>5202</v>
      </c>
      <c r="B3507">
        <v>155</v>
      </c>
      <c r="C3507">
        <v>1</v>
      </c>
    </row>
    <row r="3508" spans="1:3" x14ac:dyDescent="0.25">
      <c r="A3508" s="16">
        <v>5203</v>
      </c>
      <c r="B3508">
        <v>155</v>
      </c>
      <c r="C3508">
        <v>1</v>
      </c>
    </row>
    <row r="3509" spans="1:3" x14ac:dyDescent="0.25">
      <c r="A3509" s="16">
        <v>5204</v>
      </c>
      <c r="B3509">
        <v>155</v>
      </c>
      <c r="C3509">
        <v>1</v>
      </c>
    </row>
    <row r="3510" spans="1:3" x14ac:dyDescent="0.25">
      <c r="A3510" s="16">
        <v>5205</v>
      </c>
      <c r="B3510">
        <v>155</v>
      </c>
      <c r="C3510">
        <v>1</v>
      </c>
    </row>
    <row r="3511" spans="1:3" x14ac:dyDescent="0.25">
      <c r="A3511" s="16">
        <v>5206</v>
      </c>
      <c r="B3511">
        <v>155</v>
      </c>
      <c r="C3511">
        <v>1</v>
      </c>
    </row>
    <row r="3512" spans="1:3" x14ac:dyDescent="0.25">
      <c r="A3512" s="16">
        <v>5207</v>
      </c>
      <c r="B3512">
        <v>155</v>
      </c>
      <c r="C3512">
        <v>1</v>
      </c>
    </row>
    <row r="3513" spans="1:3" x14ac:dyDescent="0.25">
      <c r="A3513" s="16">
        <v>5208</v>
      </c>
      <c r="B3513">
        <v>155</v>
      </c>
      <c r="C3513">
        <v>1</v>
      </c>
    </row>
    <row r="3514" spans="1:3" x14ac:dyDescent="0.25">
      <c r="A3514" s="16">
        <v>5209</v>
      </c>
      <c r="B3514">
        <v>155</v>
      </c>
      <c r="C3514">
        <v>1</v>
      </c>
    </row>
    <row r="3515" spans="1:3" x14ac:dyDescent="0.25">
      <c r="A3515" s="16">
        <v>5210</v>
      </c>
      <c r="B3515">
        <v>155</v>
      </c>
      <c r="C3515">
        <v>1</v>
      </c>
    </row>
    <row r="3516" spans="1:3" x14ac:dyDescent="0.25">
      <c r="A3516" s="16">
        <v>5211</v>
      </c>
      <c r="B3516">
        <v>155</v>
      </c>
      <c r="C3516">
        <v>1</v>
      </c>
    </row>
    <row r="3517" spans="1:3" x14ac:dyDescent="0.25">
      <c r="A3517" s="16">
        <v>5212</v>
      </c>
      <c r="B3517">
        <v>155</v>
      </c>
      <c r="C3517">
        <v>1</v>
      </c>
    </row>
    <row r="3518" spans="1:3" x14ac:dyDescent="0.25">
      <c r="A3518" s="16">
        <v>5213</v>
      </c>
      <c r="B3518">
        <v>8164</v>
      </c>
      <c r="C3518">
        <v>1</v>
      </c>
    </row>
    <row r="3519" spans="1:3" x14ac:dyDescent="0.25">
      <c r="A3519" s="16">
        <v>5214</v>
      </c>
      <c r="B3519">
        <v>26566</v>
      </c>
      <c r="C3519">
        <v>1</v>
      </c>
    </row>
    <row r="3520" spans="1:3" x14ac:dyDescent="0.25">
      <c r="A3520" s="16">
        <v>5215</v>
      </c>
      <c r="B3520">
        <v>5189</v>
      </c>
      <c r="C3520">
        <v>1</v>
      </c>
    </row>
    <row r="3521" spans="1:3" x14ac:dyDescent="0.25">
      <c r="A3521" s="16">
        <v>5216</v>
      </c>
      <c r="B3521">
        <v>4393</v>
      </c>
      <c r="C3521">
        <v>1</v>
      </c>
    </row>
    <row r="3522" spans="1:3" x14ac:dyDescent="0.25">
      <c r="A3522" s="16">
        <v>5217</v>
      </c>
      <c r="B3522">
        <v>2650</v>
      </c>
      <c r="C3522">
        <v>1</v>
      </c>
    </row>
    <row r="3523" spans="1:3" x14ac:dyDescent="0.25">
      <c r="A3523" s="16">
        <v>5218</v>
      </c>
      <c r="B3523">
        <v>694</v>
      </c>
      <c r="C3523">
        <v>1</v>
      </c>
    </row>
    <row r="3524" spans="1:3" x14ac:dyDescent="0.25">
      <c r="A3524" s="16">
        <v>5219</v>
      </c>
      <c r="B3524">
        <v>76</v>
      </c>
      <c r="C3524">
        <v>1</v>
      </c>
    </row>
    <row r="3525" spans="1:3" x14ac:dyDescent="0.25">
      <c r="A3525" s="16">
        <v>5220</v>
      </c>
      <c r="B3525">
        <v>699</v>
      </c>
      <c r="C3525">
        <v>1</v>
      </c>
    </row>
    <row r="3526" spans="1:3" x14ac:dyDescent="0.25">
      <c r="A3526" s="16">
        <v>5221</v>
      </c>
      <c r="B3526">
        <v>2910</v>
      </c>
      <c r="C3526">
        <v>1</v>
      </c>
    </row>
    <row r="3527" spans="1:3" x14ac:dyDescent="0.25">
      <c r="A3527" s="16">
        <v>5222</v>
      </c>
      <c r="B3527">
        <v>1456</v>
      </c>
      <c r="C3527">
        <v>1</v>
      </c>
    </row>
    <row r="3528" spans="1:3" x14ac:dyDescent="0.25">
      <c r="A3528" s="16">
        <v>5223</v>
      </c>
      <c r="B3528">
        <v>3014</v>
      </c>
      <c r="C3528">
        <v>1</v>
      </c>
    </row>
    <row r="3529" spans="1:3" x14ac:dyDescent="0.25">
      <c r="A3529" s="16">
        <v>5224</v>
      </c>
      <c r="B3529">
        <v>872</v>
      </c>
      <c r="C3529">
        <v>1</v>
      </c>
    </row>
    <row r="3530" spans="1:3" x14ac:dyDescent="0.25">
      <c r="A3530" s="16">
        <v>5225</v>
      </c>
      <c r="B3530">
        <v>2073</v>
      </c>
      <c r="C3530">
        <v>1</v>
      </c>
    </row>
    <row r="3531" spans="1:3" x14ac:dyDescent="0.25">
      <c r="A3531" s="16">
        <v>5247</v>
      </c>
      <c r="B3531">
        <v>147</v>
      </c>
      <c r="C3531">
        <v>1</v>
      </c>
    </row>
    <row r="3532" spans="1:3" x14ac:dyDescent="0.25">
      <c r="A3532" s="16">
        <v>5248</v>
      </c>
      <c r="B3532">
        <v>14</v>
      </c>
      <c r="C3532">
        <v>1</v>
      </c>
    </row>
    <row r="3533" spans="1:3" x14ac:dyDescent="0.25">
      <c r="A3533" s="16">
        <v>5249</v>
      </c>
      <c r="B3533">
        <v>15348</v>
      </c>
      <c r="C3533">
        <v>1</v>
      </c>
    </row>
    <row r="3534" spans="1:3" x14ac:dyDescent="0.25">
      <c r="A3534" s="16">
        <v>5250</v>
      </c>
      <c r="B3534">
        <v>176914</v>
      </c>
      <c r="C3534">
        <v>1</v>
      </c>
    </row>
    <row r="3535" spans="1:3" x14ac:dyDescent="0.25">
      <c r="A3535" s="16">
        <v>5251</v>
      </c>
      <c r="B3535">
        <v>7846</v>
      </c>
      <c r="C3535">
        <v>1</v>
      </c>
    </row>
    <row r="3536" spans="1:3" x14ac:dyDescent="0.25">
      <c r="A3536" s="16">
        <v>5252</v>
      </c>
      <c r="B3536">
        <v>3636</v>
      </c>
      <c r="C3536">
        <v>1</v>
      </c>
    </row>
    <row r="3537" spans="1:3" x14ac:dyDescent="0.25">
      <c r="A3537" s="16">
        <v>5253</v>
      </c>
      <c r="B3537">
        <v>513</v>
      </c>
      <c r="C3537">
        <v>1</v>
      </c>
    </row>
    <row r="3538" spans="1:3" x14ac:dyDescent="0.25">
      <c r="A3538" s="16">
        <v>5254</v>
      </c>
      <c r="B3538">
        <v>48009</v>
      </c>
      <c r="C3538">
        <v>1</v>
      </c>
    </row>
    <row r="3539" spans="1:3" x14ac:dyDescent="0.25">
      <c r="A3539" s="16">
        <v>5255</v>
      </c>
      <c r="B3539">
        <v>18729</v>
      </c>
      <c r="C3539">
        <v>1</v>
      </c>
    </row>
    <row r="3540" spans="1:3" x14ac:dyDescent="0.25">
      <c r="A3540" s="16">
        <v>5256</v>
      </c>
      <c r="B3540">
        <v>50147</v>
      </c>
      <c r="C3540">
        <v>1</v>
      </c>
    </row>
    <row r="3541" spans="1:3" x14ac:dyDescent="0.25">
      <c r="A3541" s="16">
        <v>5257</v>
      </c>
      <c r="B3541">
        <v>48792</v>
      </c>
      <c r="C3541">
        <v>1</v>
      </c>
    </row>
    <row r="3542" spans="1:3" x14ac:dyDescent="0.25">
      <c r="A3542" s="16">
        <v>5258</v>
      </c>
      <c r="B3542">
        <v>31106</v>
      </c>
      <c r="C3542">
        <v>1</v>
      </c>
    </row>
    <row r="3543" spans="1:3" x14ac:dyDescent="0.25">
      <c r="A3543" s="16">
        <v>5259</v>
      </c>
      <c r="B3543">
        <v>96534</v>
      </c>
      <c r="C3543">
        <v>1</v>
      </c>
    </row>
    <row r="3544" spans="1:3" x14ac:dyDescent="0.25">
      <c r="A3544" s="16">
        <v>5260</v>
      </c>
      <c r="B3544">
        <v>71746</v>
      </c>
      <c r="C3544">
        <v>1</v>
      </c>
    </row>
    <row r="3545" spans="1:3" x14ac:dyDescent="0.25">
      <c r="A3545" s="16">
        <v>5261</v>
      </c>
      <c r="B3545">
        <v>40449</v>
      </c>
      <c r="C3545">
        <v>1</v>
      </c>
    </row>
    <row r="3546" spans="1:3" x14ac:dyDescent="0.25">
      <c r="A3546" s="16">
        <v>5262</v>
      </c>
      <c r="B3546">
        <v>43080</v>
      </c>
      <c r="C3546">
        <v>1</v>
      </c>
    </row>
    <row r="3547" spans="1:3" x14ac:dyDescent="0.25">
      <c r="A3547" s="16">
        <v>5263</v>
      </c>
      <c r="B3547">
        <v>15925</v>
      </c>
      <c r="C3547">
        <v>1</v>
      </c>
    </row>
    <row r="3548" spans="1:3" x14ac:dyDescent="0.25">
      <c r="A3548" s="16">
        <v>5264</v>
      </c>
      <c r="B3548">
        <v>18438</v>
      </c>
      <c r="C3548">
        <v>1</v>
      </c>
    </row>
    <row r="3549" spans="1:3" x14ac:dyDescent="0.25">
      <c r="A3549" s="16">
        <v>5265</v>
      </c>
      <c r="B3549">
        <v>14923</v>
      </c>
      <c r="C3549">
        <v>1</v>
      </c>
    </row>
    <row r="3550" spans="1:3" x14ac:dyDescent="0.25">
      <c r="A3550" s="16">
        <v>5266</v>
      </c>
      <c r="B3550">
        <v>1718</v>
      </c>
      <c r="C3550">
        <v>1</v>
      </c>
    </row>
    <row r="3551" spans="1:3" x14ac:dyDescent="0.25">
      <c r="A3551" s="16">
        <v>5267</v>
      </c>
      <c r="B3551">
        <v>13807</v>
      </c>
      <c r="C3551">
        <v>1</v>
      </c>
    </row>
    <row r="3552" spans="1:3" x14ac:dyDescent="0.25">
      <c r="A3552" s="16">
        <v>5268</v>
      </c>
      <c r="B3552">
        <v>97269</v>
      </c>
      <c r="C3552">
        <v>1</v>
      </c>
    </row>
    <row r="3553" spans="1:3" x14ac:dyDescent="0.25">
      <c r="A3553" s="16">
        <v>5269</v>
      </c>
      <c r="B3553">
        <v>9483</v>
      </c>
      <c r="C3553">
        <v>1</v>
      </c>
    </row>
    <row r="3554" spans="1:3" x14ac:dyDescent="0.25">
      <c r="A3554" s="16">
        <v>5270</v>
      </c>
      <c r="B3554">
        <v>25491</v>
      </c>
      <c r="C3554">
        <v>1</v>
      </c>
    </row>
    <row r="3555" spans="1:3" x14ac:dyDescent="0.25">
      <c r="A3555" s="16">
        <v>5271</v>
      </c>
      <c r="B3555">
        <v>1330</v>
      </c>
      <c r="C3555">
        <v>1</v>
      </c>
    </row>
    <row r="3556" spans="1:3" x14ac:dyDescent="0.25">
      <c r="A3556" s="16">
        <v>5272</v>
      </c>
      <c r="B3556">
        <v>742388</v>
      </c>
      <c r="C3556">
        <v>1</v>
      </c>
    </row>
    <row r="3557" spans="1:3" x14ac:dyDescent="0.25">
      <c r="A3557" s="16">
        <v>5273</v>
      </c>
      <c r="B3557">
        <v>3662</v>
      </c>
      <c r="C3557">
        <v>1</v>
      </c>
    </row>
    <row r="3558" spans="1:3" x14ac:dyDescent="0.25">
      <c r="A3558" s="16">
        <v>5274</v>
      </c>
      <c r="B3558">
        <v>13450</v>
      </c>
      <c r="C3558">
        <v>1</v>
      </c>
    </row>
    <row r="3559" spans="1:3" x14ac:dyDescent="0.25">
      <c r="A3559" s="16">
        <v>5275</v>
      </c>
      <c r="B3559">
        <v>9337</v>
      </c>
      <c r="C3559">
        <v>1</v>
      </c>
    </row>
    <row r="3560" spans="1:3" x14ac:dyDescent="0.25">
      <c r="A3560" s="16">
        <v>5276</v>
      </c>
      <c r="B3560">
        <v>34820</v>
      </c>
      <c r="C3560">
        <v>1</v>
      </c>
    </row>
    <row r="3561" spans="1:3" x14ac:dyDescent="0.25">
      <c r="A3561" s="16">
        <v>5277</v>
      </c>
      <c r="B3561">
        <v>338761</v>
      </c>
      <c r="C3561">
        <v>1</v>
      </c>
    </row>
    <row r="3562" spans="1:3" x14ac:dyDescent="0.25">
      <c r="A3562" s="16">
        <v>5278</v>
      </c>
      <c r="B3562">
        <v>131029</v>
      </c>
      <c r="C3562">
        <v>1</v>
      </c>
    </row>
    <row r="3563" spans="1:3" x14ac:dyDescent="0.25">
      <c r="A3563" s="16">
        <v>5279</v>
      </c>
      <c r="B3563">
        <v>97325</v>
      </c>
      <c r="C3563">
        <v>1</v>
      </c>
    </row>
    <row r="3564" spans="1:3" x14ac:dyDescent="0.25">
      <c r="A3564" s="16">
        <v>5289</v>
      </c>
      <c r="B3564">
        <v>12539</v>
      </c>
      <c r="C3564">
        <v>1</v>
      </c>
    </row>
    <row r="3565" spans="1:3" x14ac:dyDescent="0.25">
      <c r="A3565" s="16">
        <v>5306</v>
      </c>
      <c r="B3565">
        <v>114098</v>
      </c>
      <c r="C3565">
        <v>1</v>
      </c>
    </row>
    <row r="3566" spans="1:3" x14ac:dyDescent="0.25">
      <c r="A3566" s="16">
        <v>5307</v>
      </c>
      <c r="B3566">
        <v>18537</v>
      </c>
      <c r="C3566">
        <v>1</v>
      </c>
    </row>
    <row r="3567" spans="1:3" x14ac:dyDescent="0.25">
      <c r="A3567" s="16">
        <v>5317</v>
      </c>
      <c r="B3567">
        <v>187695</v>
      </c>
      <c r="C3567">
        <v>1</v>
      </c>
    </row>
    <row r="3568" spans="1:3" x14ac:dyDescent="0.25">
      <c r="A3568" s="16">
        <v>5318</v>
      </c>
      <c r="B3568">
        <v>4038</v>
      </c>
      <c r="C3568">
        <v>1</v>
      </c>
    </row>
    <row r="3569" spans="1:3" x14ac:dyDescent="0.25">
      <c r="A3569" s="16">
        <v>5322</v>
      </c>
      <c r="B3569">
        <v>2436</v>
      </c>
      <c r="C3569">
        <v>1</v>
      </c>
    </row>
    <row r="3570" spans="1:3" x14ac:dyDescent="0.25">
      <c r="A3570" s="16">
        <v>5323</v>
      </c>
      <c r="B3570">
        <v>72</v>
      </c>
      <c r="C3570">
        <v>1</v>
      </c>
    </row>
    <row r="3571" spans="1:3" x14ac:dyDescent="0.25">
      <c r="A3571" s="16">
        <v>5324</v>
      </c>
      <c r="B3571">
        <v>1364</v>
      </c>
      <c r="C3571">
        <v>1</v>
      </c>
    </row>
    <row r="3572" spans="1:3" x14ac:dyDescent="0.25">
      <c r="A3572" s="16">
        <v>5325</v>
      </c>
      <c r="B3572">
        <v>8394</v>
      </c>
      <c r="C3572">
        <v>1</v>
      </c>
    </row>
    <row r="3573" spans="1:3" x14ac:dyDescent="0.25">
      <c r="A3573" s="16">
        <v>5327</v>
      </c>
      <c r="B3573">
        <v>17</v>
      </c>
      <c r="C3573">
        <v>1</v>
      </c>
    </row>
    <row r="3574" spans="1:3" x14ac:dyDescent="0.25">
      <c r="A3574" s="16">
        <v>5328</v>
      </c>
      <c r="B3574">
        <v>29913</v>
      </c>
      <c r="C3574">
        <v>1</v>
      </c>
    </row>
    <row r="3575" spans="1:3" x14ac:dyDescent="0.25">
      <c r="A3575" s="16">
        <v>5329</v>
      </c>
      <c r="B3575">
        <v>5254</v>
      </c>
      <c r="C3575">
        <v>1</v>
      </c>
    </row>
    <row r="3576" spans="1:3" x14ac:dyDescent="0.25">
      <c r="A3576" s="16">
        <v>5330</v>
      </c>
      <c r="B3576">
        <v>3891</v>
      </c>
      <c r="C3576">
        <v>1</v>
      </c>
    </row>
    <row r="3577" spans="1:3" x14ac:dyDescent="0.25">
      <c r="A3577" s="16">
        <v>5332</v>
      </c>
      <c r="B3577">
        <v>149</v>
      </c>
      <c r="C3577">
        <v>1</v>
      </c>
    </row>
    <row r="3578" spans="1:3" x14ac:dyDescent="0.25">
      <c r="A3578" s="16">
        <v>5333</v>
      </c>
      <c r="B3578">
        <v>88</v>
      </c>
      <c r="C3578">
        <v>1</v>
      </c>
    </row>
    <row r="3579" spans="1:3" x14ac:dyDescent="0.25">
      <c r="A3579" s="16">
        <v>5334</v>
      </c>
      <c r="B3579">
        <v>263564</v>
      </c>
      <c r="C3579">
        <v>1</v>
      </c>
    </row>
    <row r="3580" spans="1:3" x14ac:dyDescent="0.25">
      <c r="A3580" s="16">
        <v>5341</v>
      </c>
      <c r="B3580">
        <v>7772</v>
      </c>
      <c r="C3580">
        <v>1</v>
      </c>
    </row>
    <row r="3581" spans="1:3" x14ac:dyDescent="0.25">
      <c r="A3581" s="16">
        <v>5342</v>
      </c>
      <c r="B3581">
        <v>10431</v>
      </c>
      <c r="C3581">
        <v>1</v>
      </c>
    </row>
    <row r="3582" spans="1:3" x14ac:dyDescent="0.25">
      <c r="A3582" s="16">
        <v>5345</v>
      </c>
      <c r="B3582">
        <v>4174</v>
      </c>
      <c r="C3582">
        <v>1</v>
      </c>
    </row>
    <row r="3583" spans="1:3" x14ac:dyDescent="0.25">
      <c r="A3583" s="16">
        <v>5346</v>
      </c>
      <c r="B3583">
        <v>714</v>
      </c>
      <c r="C3583">
        <v>1</v>
      </c>
    </row>
    <row r="3584" spans="1:3" x14ac:dyDescent="0.25">
      <c r="A3584" s="16">
        <v>5347</v>
      </c>
      <c r="B3584">
        <v>89597</v>
      </c>
      <c r="C3584">
        <v>1</v>
      </c>
    </row>
    <row r="3585" spans="1:3" x14ac:dyDescent="0.25">
      <c r="A3585" s="16">
        <v>5348</v>
      </c>
      <c r="B3585">
        <v>35722</v>
      </c>
      <c r="C3585">
        <v>1</v>
      </c>
    </row>
    <row r="3586" spans="1:3" x14ac:dyDescent="0.25">
      <c r="A3586" s="16">
        <v>5349</v>
      </c>
      <c r="B3586">
        <v>1154693</v>
      </c>
      <c r="C3586">
        <v>1</v>
      </c>
    </row>
    <row r="3587" spans="1:3" x14ac:dyDescent="0.25">
      <c r="A3587" s="16">
        <v>5350</v>
      </c>
      <c r="B3587">
        <v>345905</v>
      </c>
      <c r="C3587">
        <v>1</v>
      </c>
    </row>
    <row r="3588" spans="1:3" x14ac:dyDescent="0.25">
      <c r="A3588" s="16">
        <v>5389</v>
      </c>
      <c r="B3588">
        <v>87000</v>
      </c>
      <c r="C3588">
        <v>1</v>
      </c>
    </row>
    <row r="3589" spans="1:3" x14ac:dyDescent="0.25">
      <c r="A3589" s="16">
        <v>5390</v>
      </c>
      <c r="B3589">
        <v>1095000</v>
      </c>
      <c r="C3589">
        <v>1</v>
      </c>
    </row>
    <row r="3590" spans="1:3" x14ac:dyDescent="0.25">
      <c r="A3590" s="16">
        <v>5391</v>
      </c>
      <c r="B3590">
        <v>7389</v>
      </c>
      <c r="C3590">
        <v>1</v>
      </c>
    </row>
    <row r="3591" spans="1:3" x14ac:dyDescent="0.25">
      <c r="A3591" s="16">
        <v>5392</v>
      </c>
      <c r="B3591">
        <v>248000</v>
      </c>
      <c r="C3591">
        <v>1</v>
      </c>
    </row>
    <row r="3592" spans="1:3" x14ac:dyDescent="0.25">
      <c r="A3592" s="16">
        <v>5393</v>
      </c>
      <c r="B3592">
        <v>865000</v>
      </c>
      <c r="C3592">
        <v>1</v>
      </c>
    </row>
    <row r="3593" spans="1:3" x14ac:dyDescent="0.25">
      <c r="A3593" s="16">
        <v>5394</v>
      </c>
      <c r="B3593">
        <v>254000</v>
      </c>
      <c r="C3593">
        <v>1</v>
      </c>
    </row>
    <row r="3594" spans="1:3" x14ac:dyDescent="0.25">
      <c r="A3594" s="16">
        <v>5395</v>
      </c>
      <c r="B3594">
        <v>252000</v>
      </c>
      <c r="C3594">
        <v>1</v>
      </c>
    </row>
    <row r="3595" spans="1:3" x14ac:dyDescent="0.25">
      <c r="A3595" s="16">
        <v>5396</v>
      </c>
      <c r="B3595">
        <v>139000</v>
      </c>
      <c r="C3595">
        <v>1</v>
      </c>
    </row>
    <row r="3596" spans="1:3" x14ac:dyDescent="0.25">
      <c r="A3596" s="16">
        <v>5397</v>
      </c>
      <c r="B3596">
        <v>870000</v>
      </c>
      <c r="C3596">
        <v>1</v>
      </c>
    </row>
    <row r="3597" spans="1:3" x14ac:dyDescent="0.25">
      <c r="A3597" s="16">
        <v>5398</v>
      </c>
      <c r="B3597">
        <v>577000</v>
      </c>
      <c r="C3597">
        <v>1</v>
      </c>
    </row>
    <row r="3598" spans="1:3" x14ac:dyDescent="0.25">
      <c r="A3598" s="16">
        <v>5500</v>
      </c>
      <c r="B3598">
        <v>360</v>
      </c>
      <c r="C3598">
        <v>1</v>
      </c>
    </row>
    <row r="3599" spans="1:3" x14ac:dyDescent="0.25">
      <c r="A3599" s="16">
        <v>5508</v>
      </c>
      <c r="B3599">
        <v>56601</v>
      </c>
      <c r="C3599">
        <v>1</v>
      </c>
    </row>
    <row r="3600" spans="1:3" x14ac:dyDescent="0.25">
      <c r="A3600" s="16">
        <v>5509</v>
      </c>
      <c r="B3600">
        <v>51840</v>
      </c>
      <c r="C3600">
        <v>1</v>
      </c>
    </row>
    <row r="3601" spans="1:3" x14ac:dyDescent="0.25">
      <c r="A3601" s="16">
        <v>5510</v>
      </c>
      <c r="B3601">
        <v>5814</v>
      </c>
      <c r="C3601">
        <v>1</v>
      </c>
    </row>
    <row r="3602" spans="1:3" x14ac:dyDescent="0.25">
      <c r="A3602" s="16">
        <v>5511</v>
      </c>
      <c r="B3602">
        <v>14661</v>
      </c>
      <c r="C3602">
        <v>1</v>
      </c>
    </row>
    <row r="3603" spans="1:3" x14ac:dyDescent="0.25">
      <c r="A3603" s="16">
        <v>5512</v>
      </c>
      <c r="B3603">
        <v>91337</v>
      </c>
      <c r="C3603">
        <v>1</v>
      </c>
    </row>
    <row r="3604" spans="1:3" x14ac:dyDescent="0.25">
      <c r="A3604" s="16">
        <v>5513</v>
      </c>
      <c r="B3604">
        <v>17413</v>
      </c>
      <c r="C3604">
        <v>1</v>
      </c>
    </row>
    <row r="3605" spans="1:3" x14ac:dyDescent="0.25">
      <c r="A3605" s="16">
        <v>5514</v>
      </c>
      <c r="B3605">
        <v>6610</v>
      </c>
      <c r="C3605">
        <v>1</v>
      </c>
    </row>
    <row r="3606" spans="1:3" x14ac:dyDescent="0.25">
      <c r="A3606" s="16">
        <v>5526</v>
      </c>
      <c r="B3606">
        <v>8683</v>
      </c>
      <c r="C3606">
        <v>1</v>
      </c>
    </row>
    <row r="3607" spans="1:3" x14ac:dyDescent="0.25">
      <c r="A3607" s="16">
        <v>5528</v>
      </c>
      <c r="B3607">
        <v>35685</v>
      </c>
      <c r="C3607">
        <v>1</v>
      </c>
    </row>
    <row r="3608" spans="1:3" x14ac:dyDescent="0.25">
      <c r="A3608" s="16">
        <v>5529</v>
      </c>
      <c r="B3608">
        <v>45831</v>
      </c>
      <c r="C3608">
        <v>1</v>
      </c>
    </row>
    <row r="3609" spans="1:3" x14ac:dyDescent="0.25">
      <c r="A3609" s="16">
        <v>5535</v>
      </c>
      <c r="B3609">
        <v>66684</v>
      </c>
      <c r="C3609">
        <v>1</v>
      </c>
    </row>
    <row r="3610" spans="1:3" x14ac:dyDescent="0.25">
      <c r="A3610" s="16">
        <v>5536</v>
      </c>
      <c r="B3610">
        <v>36551</v>
      </c>
      <c r="C3610">
        <v>1</v>
      </c>
    </row>
    <row r="3611" spans="1:3" x14ac:dyDescent="0.25">
      <c r="A3611" s="16">
        <v>5538</v>
      </c>
      <c r="B3611">
        <v>53864</v>
      </c>
      <c r="C3611">
        <v>1</v>
      </c>
    </row>
    <row r="3612" spans="1:3" x14ac:dyDescent="0.25">
      <c r="A3612" s="16">
        <v>5540</v>
      </c>
      <c r="B3612">
        <v>40962</v>
      </c>
      <c r="C3612">
        <v>1</v>
      </c>
    </row>
    <row r="3613" spans="1:3" x14ac:dyDescent="0.25">
      <c r="A3613" s="16">
        <v>5541</v>
      </c>
      <c r="B3613">
        <v>7955</v>
      </c>
      <c r="C3613">
        <v>1</v>
      </c>
    </row>
    <row r="3614" spans="1:3" x14ac:dyDescent="0.25">
      <c r="A3614" s="16">
        <v>5542</v>
      </c>
      <c r="B3614">
        <v>8136</v>
      </c>
      <c r="C3614">
        <v>1</v>
      </c>
    </row>
    <row r="3615" spans="1:3" x14ac:dyDescent="0.25">
      <c r="A3615" s="16">
        <v>5543</v>
      </c>
      <c r="B3615">
        <v>6217</v>
      </c>
      <c r="C3615">
        <v>1</v>
      </c>
    </row>
    <row r="3616" spans="1:3" x14ac:dyDescent="0.25">
      <c r="A3616" s="16">
        <v>5544</v>
      </c>
      <c r="B3616">
        <v>11121</v>
      </c>
      <c r="C3616">
        <v>1</v>
      </c>
    </row>
    <row r="3617" spans="1:3" x14ac:dyDescent="0.25">
      <c r="A3617" s="16">
        <v>5545</v>
      </c>
      <c r="B3617">
        <v>13284</v>
      </c>
      <c r="C3617">
        <v>1</v>
      </c>
    </row>
    <row r="3618" spans="1:3" x14ac:dyDescent="0.25">
      <c r="A3618" s="16">
        <v>5546</v>
      </c>
      <c r="B3618">
        <v>9537</v>
      </c>
      <c r="C3618">
        <v>1</v>
      </c>
    </row>
    <row r="3619" spans="1:3" x14ac:dyDescent="0.25">
      <c r="A3619" s="16">
        <v>5547</v>
      </c>
      <c r="B3619">
        <v>16454</v>
      </c>
      <c r="C3619">
        <v>1</v>
      </c>
    </row>
    <row r="3620" spans="1:3" x14ac:dyDescent="0.25">
      <c r="A3620" s="16">
        <v>5548</v>
      </c>
      <c r="B3620">
        <v>7277</v>
      </c>
      <c r="C3620">
        <v>1</v>
      </c>
    </row>
    <row r="3621" spans="1:3" x14ac:dyDescent="0.25">
      <c r="A3621" s="16">
        <v>5549</v>
      </c>
      <c r="B3621">
        <v>16853</v>
      </c>
      <c r="C3621">
        <v>1</v>
      </c>
    </row>
    <row r="3622" spans="1:3" x14ac:dyDescent="0.25">
      <c r="A3622" s="16">
        <v>5550</v>
      </c>
      <c r="B3622">
        <v>37849</v>
      </c>
      <c r="C3622">
        <v>1</v>
      </c>
    </row>
    <row r="3623" spans="1:3" x14ac:dyDescent="0.25">
      <c r="A3623" s="16">
        <v>5551</v>
      </c>
      <c r="B3623">
        <v>8519</v>
      </c>
      <c r="C3623">
        <v>1</v>
      </c>
    </row>
    <row r="3624" spans="1:3" x14ac:dyDescent="0.25">
      <c r="A3624" s="16">
        <v>5552</v>
      </c>
      <c r="B3624">
        <v>15353</v>
      </c>
      <c r="C3624">
        <v>1</v>
      </c>
    </row>
    <row r="3625" spans="1:3" x14ac:dyDescent="0.25">
      <c r="A3625" s="16">
        <v>5553</v>
      </c>
      <c r="B3625">
        <v>15392</v>
      </c>
      <c r="C3625">
        <v>1</v>
      </c>
    </row>
    <row r="3626" spans="1:3" x14ac:dyDescent="0.25">
      <c r="A3626" s="16">
        <v>5554</v>
      </c>
      <c r="B3626">
        <v>12413</v>
      </c>
      <c r="C3626">
        <v>1</v>
      </c>
    </row>
    <row r="3627" spans="1:3" x14ac:dyDescent="0.25">
      <c r="A3627" s="16">
        <v>5555</v>
      </c>
      <c r="B3627">
        <v>7622</v>
      </c>
      <c r="C3627">
        <v>1</v>
      </c>
    </row>
    <row r="3628" spans="1:3" x14ac:dyDescent="0.25">
      <c r="A3628" s="16">
        <v>5559</v>
      </c>
      <c r="B3628">
        <v>19240</v>
      </c>
      <c r="C3628">
        <v>1</v>
      </c>
    </row>
    <row r="3629" spans="1:3" x14ac:dyDescent="0.25">
      <c r="A3629" s="16">
        <v>5560</v>
      </c>
      <c r="B3629">
        <v>16577</v>
      </c>
      <c r="C3629">
        <v>1</v>
      </c>
    </row>
    <row r="3630" spans="1:3" x14ac:dyDescent="0.25">
      <c r="A3630" s="16">
        <v>5561</v>
      </c>
      <c r="B3630">
        <v>9854</v>
      </c>
      <c r="C3630">
        <v>1</v>
      </c>
    </row>
    <row r="3631" spans="1:3" x14ac:dyDescent="0.25">
      <c r="A3631" s="16">
        <v>5562</v>
      </c>
      <c r="B3631">
        <v>20065</v>
      </c>
      <c r="C3631">
        <v>1</v>
      </c>
    </row>
    <row r="3632" spans="1:3" x14ac:dyDescent="0.25">
      <c r="A3632" s="16">
        <v>5563</v>
      </c>
      <c r="B3632">
        <v>38273</v>
      </c>
      <c r="C3632">
        <v>1</v>
      </c>
    </row>
    <row r="3633" spans="1:3" x14ac:dyDescent="0.25">
      <c r="A3633" s="16">
        <v>5564</v>
      </c>
      <c r="B3633">
        <v>32281</v>
      </c>
      <c r="C3633">
        <v>1</v>
      </c>
    </row>
    <row r="3634" spans="1:3" x14ac:dyDescent="0.25">
      <c r="A3634" s="16">
        <v>5565</v>
      </c>
      <c r="B3634">
        <v>18095</v>
      </c>
      <c r="C3634">
        <v>1</v>
      </c>
    </row>
    <row r="3635" spans="1:3" x14ac:dyDescent="0.25">
      <c r="A3635" s="16">
        <v>5566</v>
      </c>
      <c r="B3635">
        <v>19494</v>
      </c>
      <c r="C3635">
        <v>1</v>
      </c>
    </row>
    <row r="3636" spans="1:3" x14ac:dyDescent="0.25">
      <c r="A3636" s="16">
        <v>5567</v>
      </c>
      <c r="B3636">
        <v>47510</v>
      </c>
      <c r="C3636">
        <v>1</v>
      </c>
    </row>
    <row r="3637" spans="1:3" x14ac:dyDescent="0.25">
      <c r="A3637" s="16">
        <v>5568</v>
      </c>
      <c r="B3637">
        <v>3726</v>
      </c>
      <c r="C3637">
        <v>1</v>
      </c>
    </row>
    <row r="3638" spans="1:3" x14ac:dyDescent="0.25">
      <c r="A3638" s="16">
        <v>5569</v>
      </c>
      <c r="B3638">
        <v>23155</v>
      </c>
      <c r="C3638">
        <v>1</v>
      </c>
    </row>
    <row r="3639" spans="1:3" x14ac:dyDescent="0.25">
      <c r="A3639" s="16">
        <v>5570</v>
      </c>
      <c r="B3639">
        <v>16100</v>
      </c>
      <c r="C3639">
        <v>1</v>
      </c>
    </row>
    <row r="3640" spans="1:3" x14ac:dyDescent="0.25">
      <c r="A3640" s="16">
        <v>5571</v>
      </c>
      <c r="B3640">
        <v>13838</v>
      </c>
      <c r="C3640">
        <v>1</v>
      </c>
    </row>
    <row r="3641" spans="1:3" x14ac:dyDescent="0.25">
      <c r="A3641" s="16">
        <v>5572</v>
      </c>
      <c r="B3641">
        <v>11685</v>
      </c>
      <c r="C3641">
        <v>1</v>
      </c>
    </row>
    <row r="3642" spans="1:3" x14ac:dyDescent="0.25">
      <c r="A3642" s="16">
        <v>5573</v>
      </c>
      <c r="B3642">
        <v>17633</v>
      </c>
      <c r="C3642">
        <v>1</v>
      </c>
    </row>
    <row r="3643" spans="1:3" x14ac:dyDescent="0.25">
      <c r="A3643" s="16">
        <v>5574</v>
      </c>
      <c r="B3643">
        <v>37446</v>
      </c>
      <c r="C3643">
        <v>1</v>
      </c>
    </row>
    <row r="3644" spans="1:3" x14ac:dyDescent="0.25">
      <c r="A3644" s="16">
        <v>5575</v>
      </c>
      <c r="B3644">
        <v>74971</v>
      </c>
      <c r="C3644">
        <v>1</v>
      </c>
    </row>
    <row r="3645" spans="1:3" x14ac:dyDescent="0.25">
      <c r="A3645" s="16">
        <v>5576</v>
      </c>
      <c r="B3645">
        <v>27632</v>
      </c>
      <c r="C3645">
        <v>1</v>
      </c>
    </row>
    <row r="3646" spans="1:3" x14ac:dyDescent="0.25">
      <c r="A3646" s="16">
        <v>5577</v>
      </c>
      <c r="B3646">
        <v>13816</v>
      </c>
      <c r="C3646">
        <v>1</v>
      </c>
    </row>
    <row r="3647" spans="1:3" x14ac:dyDescent="0.25">
      <c r="A3647" s="16">
        <v>5578</v>
      </c>
      <c r="B3647">
        <v>10693</v>
      </c>
      <c r="C3647">
        <v>1</v>
      </c>
    </row>
    <row r="3648" spans="1:3" x14ac:dyDescent="0.25">
      <c r="A3648" s="16">
        <v>5579</v>
      </c>
      <c r="B3648">
        <v>7463</v>
      </c>
      <c r="C3648">
        <v>1</v>
      </c>
    </row>
    <row r="3649" spans="1:3" x14ac:dyDescent="0.25">
      <c r="A3649" s="16">
        <v>5580</v>
      </c>
      <c r="B3649">
        <v>826485</v>
      </c>
      <c r="C3649">
        <v>1</v>
      </c>
    </row>
    <row r="3650" spans="1:3" x14ac:dyDescent="0.25">
      <c r="A3650" s="16">
        <v>5581</v>
      </c>
      <c r="B3650">
        <v>11391</v>
      </c>
      <c r="C3650">
        <v>1</v>
      </c>
    </row>
    <row r="3651" spans="1:3" x14ac:dyDescent="0.25">
      <c r="A3651" s="16">
        <v>5582</v>
      </c>
      <c r="B3651">
        <v>10935</v>
      </c>
      <c r="C3651">
        <v>1</v>
      </c>
    </row>
    <row r="3652" spans="1:3" x14ac:dyDescent="0.25">
      <c r="A3652" s="16">
        <v>5583</v>
      </c>
      <c r="B3652">
        <v>40424</v>
      </c>
      <c r="C3652">
        <v>1</v>
      </c>
    </row>
    <row r="3653" spans="1:3" x14ac:dyDescent="0.25">
      <c r="A3653" s="16">
        <v>5584</v>
      </c>
      <c r="B3653">
        <v>27792</v>
      </c>
      <c r="C3653">
        <v>1</v>
      </c>
    </row>
    <row r="3654" spans="1:3" x14ac:dyDescent="0.25">
      <c r="A3654" s="16">
        <v>5585</v>
      </c>
      <c r="B3654">
        <v>4337</v>
      </c>
      <c r="C3654">
        <v>1</v>
      </c>
    </row>
    <row r="3655" spans="1:3" x14ac:dyDescent="0.25">
      <c r="A3655" s="16">
        <v>5586</v>
      </c>
      <c r="B3655">
        <v>43595</v>
      </c>
      <c r="C3655">
        <v>1</v>
      </c>
    </row>
    <row r="3656" spans="1:3" x14ac:dyDescent="0.25">
      <c r="A3656" s="16">
        <v>5587</v>
      </c>
      <c r="B3656">
        <v>58596</v>
      </c>
      <c r="C3656">
        <v>1</v>
      </c>
    </row>
    <row r="3657" spans="1:3" x14ac:dyDescent="0.25">
      <c r="A3657" s="16">
        <v>5588</v>
      </c>
      <c r="B3657">
        <v>17862</v>
      </c>
      <c r="C3657">
        <v>1</v>
      </c>
    </row>
    <row r="3658" spans="1:3" x14ac:dyDescent="0.25">
      <c r="A3658" s="16">
        <v>5589</v>
      </c>
      <c r="B3658">
        <v>7157</v>
      </c>
      <c r="C3658">
        <v>1</v>
      </c>
    </row>
    <row r="3659" spans="1:3" x14ac:dyDescent="0.25">
      <c r="A3659" s="16">
        <v>5590</v>
      </c>
      <c r="B3659">
        <v>8145</v>
      </c>
      <c r="C3659">
        <v>1</v>
      </c>
    </row>
    <row r="3660" spans="1:3" x14ac:dyDescent="0.25">
      <c r="A3660" s="16">
        <v>5591</v>
      </c>
      <c r="B3660">
        <v>28954</v>
      </c>
      <c r="C3660">
        <v>1</v>
      </c>
    </row>
    <row r="3661" spans="1:3" x14ac:dyDescent="0.25">
      <c r="A3661" s="16">
        <v>5592</v>
      </c>
      <c r="B3661">
        <v>41737</v>
      </c>
      <c r="C3661">
        <v>1</v>
      </c>
    </row>
    <row r="3662" spans="1:3" x14ac:dyDescent="0.25">
      <c r="A3662" s="16">
        <v>5593</v>
      </c>
      <c r="B3662">
        <v>101873</v>
      </c>
      <c r="C3662">
        <v>1</v>
      </c>
    </row>
    <row r="3663" spans="1:3" x14ac:dyDescent="0.25">
      <c r="A3663" s="16">
        <v>5594</v>
      </c>
      <c r="B3663">
        <v>19188</v>
      </c>
      <c r="C3663">
        <v>1</v>
      </c>
    </row>
    <row r="3664" spans="1:3" x14ac:dyDescent="0.25">
      <c r="A3664" s="16">
        <v>5595</v>
      </c>
      <c r="B3664">
        <v>21165</v>
      </c>
      <c r="C3664">
        <v>1</v>
      </c>
    </row>
    <row r="3665" spans="1:3" x14ac:dyDescent="0.25">
      <c r="A3665" s="16">
        <v>5596</v>
      </c>
      <c r="B3665">
        <v>77022</v>
      </c>
      <c r="C3665">
        <v>1</v>
      </c>
    </row>
    <row r="3666" spans="1:3" x14ac:dyDescent="0.25">
      <c r="A3666" s="16">
        <v>5597</v>
      </c>
      <c r="B3666">
        <v>2831</v>
      </c>
      <c r="C3666">
        <v>1</v>
      </c>
    </row>
    <row r="3667" spans="1:3" x14ac:dyDescent="0.25">
      <c r="A3667" s="16">
        <v>5598</v>
      </c>
      <c r="B3667">
        <v>23481</v>
      </c>
      <c r="C3667">
        <v>1</v>
      </c>
    </row>
    <row r="3668" spans="1:3" x14ac:dyDescent="0.25">
      <c r="A3668" s="16">
        <v>5599</v>
      </c>
      <c r="B3668">
        <v>5784</v>
      </c>
      <c r="C3668">
        <v>1</v>
      </c>
    </row>
    <row r="3669" spans="1:3" x14ac:dyDescent="0.25">
      <c r="A3669" s="16">
        <v>5600</v>
      </c>
      <c r="B3669">
        <v>45362</v>
      </c>
      <c r="C3669">
        <v>1</v>
      </c>
    </row>
    <row r="3670" spans="1:3" x14ac:dyDescent="0.25">
      <c r="A3670" s="16">
        <v>5601</v>
      </c>
      <c r="B3670">
        <v>24191</v>
      </c>
      <c r="C3670">
        <v>1</v>
      </c>
    </row>
    <row r="3671" spans="1:3" x14ac:dyDescent="0.25">
      <c r="A3671" s="16">
        <v>5602</v>
      </c>
      <c r="B3671">
        <v>23892</v>
      </c>
      <c r="C3671">
        <v>1</v>
      </c>
    </row>
    <row r="3672" spans="1:3" x14ac:dyDescent="0.25">
      <c r="A3672" s="16">
        <v>5603</v>
      </c>
      <c r="B3672">
        <v>5077</v>
      </c>
      <c r="C3672">
        <v>1</v>
      </c>
    </row>
    <row r="3673" spans="1:3" x14ac:dyDescent="0.25">
      <c r="A3673" s="16">
        <v>5604</v>
      </c>
      <c r="B3673">
        <v>3722</v>
      </c>
      <c r="C3673">
        <v>1</v>
      </c>
    </row>
    <row r="3674" spans="1:3" x14ac:dyDescent="0.25">
      <c r="A3674" s="16">
        <v>5605</v>
      </c>
      <c r="B3674">
        <v>39350</v>
      </c>
      <c r="C3674">
        <v>1</v>
      </c>
    </row>
    <row r="3675" spans="1:3" x14ac:dyDescent="0.25">
      <c r="A3675" s="16">
        <v>5606</v>
      </c>
      <c r="B3675">
        <v>213371</v>
      </c>
      <c r="C3675">
        <v>1</v>
      </c>
    </row>
    <row r="3676" spans="1:3" x14ac:dyDescent="0.25">
      <c r="A3676" s="16">
        <v>5607</v>
      </c>
      <c r="B3676">
        <v>323608</v>
      </c>
      <c r="C3676">
        <v>1</v>
      </c>
    </row>
    <row r="3677" spans="1:3" x14ac:dyDescent="0.25">
      <c r="A3677" s="16">
        <v>5608</v>
      </c>
      <c r="B3677">
        <v>24533</v>
      </c>
      <c r="C3677">
        <v>1</v>
      </c>
    </row>
    <row r="3678" spans="1:3" x14ac:dyDescent="0.25">
      <c r="A3678" s="16">
        <v>5609</v>
      </c>
      <c r="B3678">
        <v>97760</v>
      </c>
      <c r="C3678">
        <v>1</v>
      </c>
    </row>
    <row r="3679" spans="1:3" x14ac:dyDescent="0.25">
      <c r="A3679" s="16">
        <v>5610</v>
      </c>
      <c r="B3679">
        <v>32419</v>
      </c>
      <c r="C3679">
        <v>1</v>
      </c>
    </row>
    <row r="3680" spans="1:3" x14ac:dyDescent="0.25">
      <c r="A3680" s="16">
        <v>5611</v>
      </c>
      <c r="B3680">
        <v>24891</v>
      </c>
      <c r="C3680">
        <v>1</v>
      </c>
    </row>
    <row r="3681" spans="1:3" x14ac:dyDescent="0.25">
      <c r="A3681" s="16">
        <v>5612</v>
      </c>
      <c r="B3681">
        <v>21817</v>
      </c>
      <c r="C3681">
        <v>1</v>
      </c>
    </row>
    <row r="3682" spans="1:3" x14ac:dyDescent="0.25">
      <c r="A3682" s="16">
        <v>5613</v>
      </c>
      <c r="B3682">
        <v>5352</v>
      </c>
      <c r="C3682">
        <v>1</v>
      </c>
    </row>
    <row r="3683" spans="1:3" x14ac:dyDescent="0.25">
      <c r="A3683" s="16">
        <v>5614</v>
      </c>
      <c r="B3683">
        <v>59281</v>
      </c>
      <c r="C3683">
        <v>1</v>
      </c>
    </row>
    <row r="3684" spans="1:3" x14ac:dyDescent="0.25">
      <c r="A3684" s="16">
        <v>5615</v>
      </c>
      <c r="B3684">
        <v>49827</v>
      </c>
      <c r="C3684">
        <v>1</v>
      </c>
    </row>
    <row r="3685" spans="1:3" x14ac:dyDescent="0.25">
      <c r="A3685" s="16">
        <v>5616</v>
      </c>
      <c r="B3685">
        <v>40481</v>
      </c>
      <c r="C3685">
        <v>1</v>
      </c>
    </row>
    <row r="3686" spans="1:3" x14ac:dyDescent="0.25">
      <c r="A3686" s="16">
        <v>5617</v>
      </c>
      <c r="B3686">
        <v>24669</v>
      </c>
      <c r="C3686">
        <v>1</v>
      </c>
    </row>
    <row r="3687" spans="1:3" x14ac:dyDescent="0.25">
      <c r="A3687" s="16">
        <v>5618</v>
      </c>
      <c r="B3687">
        <v>21042</v>
      </c>
      <c r="C3687">
        <v>1</v>
      </c>
    </row>
    <row r="3688" spans="1:3" x14ac:dyDescent="0.25">
      <c r="A3688" s="16">
        <v>5619</v>
      </c>
      <c r="B3688">
        <v>50989</v>
      </c>
      <c r="C3688">
        <v>1</v>
      </c>
    </row>
    <row r="3689" spans="1:3" x14ac:dyDescent="0.25">
      <c r="A3689" s="16">
        <v>5620</v>
      </c>
      <c r="B3689">
        <v>49343</v>
      </c>
      <c r="C3689">
        <v>1</v>
      </c>
    </row>
    <row r="3690" spans="1:3" x14ac:dyDescent="0.25">
      <c r="A3690" s="16">
        <v>5621</v>
      </c>
      <c r="B3690">
        <v>11682</v>
      </c>
      <c r="C3690">
        <v>1</v>
      </c>
    </row>
    <row r="3691" spans="1:3" x14ac:dyDescent="0.25">
      <c r="A3691" s="16">
        <v>5622</v>
      </c>
      <c r="B3691">
        <v>21922</v>
      </c>
      <c r="C3691">
        <v>1</v>
      </c>
    </row>
    <row r="3692" spans="1:3" x14ac:dyDescent="0.25">
      <c r="A3692" s="16">
        <v>5623</v>
      </c>
      <c r="B3692">
        <v>44672</v>
      </c>
      <c r="C3692">
        <v>1</v>
      </c>
    </row>
    <row r="3693" spans="1:3" x14ac:dyDescent="0.25">
      <c r="A3693" s="16">
        <v>5624</v>
      </c>
      <c r="B3693">
        <v>18282</v>
      </c>
      <c r="C3693">
        <v>1</v>
      </c>
    </row>
    <row r="3694" spans="1:3" x14ac:dyDescent="0.25">
      <c r="A3694" s="16">
        <v>5625</v>
      </c>
      <c r="B3694">
        <v>103279</v>
      </c>
      <c r="C3694">
        <v>1</v>
      </c>
    </row>
    <row r="3695" spans="1:3" x14ac:dyDescent="0.25">
      <c r="A3695" s="16">
        <v>5626</v>
      </c>
      <c r="B3695">
        <v>56011</v>
      </c>
      <c r="C3695">
        <v>1</v>
      </c>
    </row>
    <row r="3696" spans="1:3" x14ac:dyDescent="0.25">
      <c r="A3696" s="16">
        <v>5627</v>
      </c>
      <c r="B3696">
        <v>16322</v>
      </c>
      <c r="C3696">
        <v>1</v>
      </c>
    </row>
    <row r="3697" spans="1:3" x14ac:dyDescent="0.25">
      <c r="A3697" s="16">
        <v>5628</v>
      </c>
      <c r="B3697">
        <v>34979</v>
      </c>
      <c r="C3697">
        <v>1</v>
      </c>
    </row>
    <row r="3698" spans="1:3" x14ac:dyDescent="0.25">
      <c r="A3698" s="16">
        <v>5629</v>
      </c>
      <c r="B3698">
        <v>32760</v>
      </c>
      <c r="C3698">
        <v>1</v>
      </c>
    </row>
    <row r="3699" spans="1:3" x14ac:dyDescent="0.25">
      <c r="A3699" s="16">
        <v>5630</v>
      </c>
      <c r="B3699">
        <v>111984</v>
      </c>
      <c r="C3699">
        <v>1</v>
      </c>
    </row>
    <row r="3700" spans="1:3" x14ac:dyDescent="0.25">
      <c r="A3700" s="16">
        <v>5632</v>
      </c>
      <c r="B3700">
        <v>34183</v>
      </c>
      <c r="C3700">
        <v>1</v>
      </c>
    </row>
    <row r="3701" spans="1:3" x14ac:dyDescent="0.25">
      <c r="A3701" s="16">
        <v>5633</v>
      </c>
      <c r="B3701">
        <v>8754</v>
      </c>
      <c r="C3701">
        <v>1</v>
      </c>
    </row>
    <row r="3702" spans="1:3" x14ac:dyDescent="0.25">
      <c r="A3702" s="16">
        <v>5634</v>
      </c>
      <c r="B3702">
        <v>12777</v>
      </c>
      <c r="C3702">
        <v>1</v>
      </c>
    </row>
    <row r="3703" spans="1:3" x14ac:dyDescent="0.25">
      <c r="A3703" s="16">
        <v>5636</v>
      </c>
      <c r="B3703">
        <v>7802</v>
      </c>
      <c r="C3703">
        <v>1</v>
      </c>
    </row>
    <row r="3704" spans="1:3" x14ac:dyDescent="0.25">
      <c r="A3704" s="16">
        <v>5637</v>
      </c>
      <c r="B3704">
        <v>7447</v>
      </c>
      <c r="C3704">
        <v>1</v>
      </c>
    </row>
    <row r="3705" spans="1:3" x14ac:dyDescent="0.25">
      <c r="A3705" s="16">
        <v>5638</v>
      </c>
      <c r="B3705">
        <v>2192</v>
      </c>
      <c r="C3705">
        <v>1</v>
      </c>
    </row>
    <row r="3706" spans="1:3" x14ac:dyDescent="0.25">
      <c r="A3706" s="16">
        <v>5640</v>
      </c>
      <c r="B3706">
        <v>10066</v>
      </c>
      <c r="C3706">
        <v>1</v>
      </c>
    </row>
    <row r="3707" spans="1:3" x14ac:dyDescent="0.25">
      <c r="A3707" s="16">
        <v>5642</v>
      </c>
      <c r="B3707">
        <v>41376</v>
      </c>
      <c r="C3707">
        <v>1</v>
      </c>
    </row>
    <row r="3708" spans="1:3" x14ac:dyDescent="0.25">
      <c r="A3708" s="16">
        <v>5643</v>
      </c>
      <c r="B3708">
        <v>32626</v>
      </c>
      <c r="C3708">
        <v>1</v>
      </c>
    </row>
    <row r="3709" spans="1:3" x14ac:dyDescent="0.25">
      <c r="A3709" s="16">
        <v>5644</v>
      </c>
      <c r="B3709">
        <v>71226</v>
      </c>
      <c r="C3709">
        <v>1</v>
      </c>
    </row>
    <row r="3710" spans="1:3" x14ac:dyDescent="0.25">
      <c r="A3710" s="16">
        <v>5645</v>
      </c>
      <c r="B3710">
        <v>14209</v>
      </c>
      <c r="C3710">
        <v>1</v>
      </c>
    </row>
    <row r="3711" spans="1:3" x14ac:dyDescent="0.25">
      <c r="A3711" s="16">
        <v>5646</v>
      </c>
      <c r="B3711">
        <v>21607</v>
      </c>
      <c r="C3711">
        <v>1</v>
      </c>
    </row>
    <row r="3712" spans="1:3" x14ac:dyDescent="0.25">
      <c r="A3712" s="16">
        <v>5647</v>
      </c>
      <c r="B3712">
        <v>22558</v>
      </c>
      <c r="C3712">
        <v>1</v>
      </c>
    </row>
    <row r="3713" spans="1:3" x14ac:dyDescent="0.25">
      <c r="A3713" s="16">
        <v>5648</v>
      </c>
      <c r="B3713">
        <v>27616</v>
      </c>
      <c r="C3713">
        <v>1</v>
      </c>
    </row>
    <row r="3714" spans="1:3" x14ac:dyDescent="0.25">
      <c r="A3714" s="16">
        <v>5649</v>
      </c>
      <c r="B3714">
        <v>28425</v>
      </c>
      <c r="C3714">
        <v>1</v>
      </c>
    </row>
    <row r="3715" spans="1:3" x14ac:dyDescent="0.25">
      <c r="A3715" s="16">
        <v>5650</v>
      </c>
      <c r="B3715">
        <v>19186</v>
      </c>
      <c r="C3715">
        <v>1</v>
      </c>
    </row>
    <row r="3716" spans="1:3" x14ac:dyDescent="0.25">
      <c r="A3716" s="16">
        <v>5651</v>
      </c>
      <c r="B3716">
        <v>29967</v>
      </c>
      <c r="C3716">
        <v>1</v>
      </c>
    </row>
    <row r="3717" spans="1:3" x14ac:dyDescent="0.25">
      <c r="A3717" s="16">
        <v>5652</v>
      </c>
      <c r="B3717">
        <v>217289</v>
      </c>
      <c r="C3717">
        <v>1</v>
      </c>
    </row>
    <row r="3718" spans="1:3" x14ac:dyDescent="0.25">
      <c r="A3718" s="16">
        <v>5659</v>
      </c>
      <c r="B3718">
        <v>29936</v>
      </c>
      <c r="C3718">
        <v>1</v>
      </c>
    </row>
    <row r="3719" spans="1:3" x14ac:dyDescent="0.25">
      <c r="A3719" s="16">
        <v>5660</v>
      </c>
      <c r="B3719">
        <v>15331</v>
      </c>
      <c r="C3719">
        <v>1</v>
      </c>
    </row>
    <row r="3720" spans="1:3" x14ac:dyDescent="0.25">
      <c r="A3720" s="16">
        <v>5663</v>
      </c>
      <c r="B3720">
        <v>19940</v>
      </c>
      <c r="C3720">
        <v>1</v>
      </c>
    </row>
    <row r="3721" spans="1:3" x14ac:dyDescent="0.25">
      <c r="A3721" s="16">
        <v>5669</v>
      </c>
      <c r="B3721">
        <v>42552</v>
      </c>
      <c r="C3721">
        <v>1</v>
      </c>
    </row>
    <row r="3722" spans="1:3" x14ac:dyDescent="0.25">
      <c r="A3722" s="16">
        <v>5673</v>
      </c>
      <c r="B3722">
        <v>38605</v>
      </c>
      <c r="C3722">
        <v>1</v>
      </c>
    </row>
    <row r="3723" spans="1:3" x14ac:dyDescent="0.25">
      <c r="A3723" s="16">
        <v>5674</v>
      </c>
      <c r="B3723">
        <v>39589</v>
      </c>
      <c r="C3723">
        <v>1</v>
      </c>
    </row>
    <row r="3724" spans="1:3" x14ac:dyDescent="0.25">
      <c r="A3724" s="16">
        <v>5678</v>
      </c>
      <c r="B3724">
        <v>23778</v>
      </c>
      <c r="C3724">
        <v>1</v>
      </c>
    </row>
    <row r="3725" spans="1:3" x14ac:dyDescent="0.25">
      <c r="A3725" s="16">
        <v>5681</v>
      </c>
      <c r="B3725">
        <v>26603</v>
      </c>
      <c r="C3725">
        <v>1</v>
      </c>
    </row>
    <row r="3726" spans="1:3" x14ac:dyDescent="0.25">
      <c r="A3726" s="16">
        <v>5687</v>
      </c>
      <c r="B3726">
        <v>56639</v>
      </c>
      <c r="C3726">
        <v>1</v>
      </c>
    </row>
    <row r="3727" spans="1:3" x14ac:dyDescent="0.25">
      <c r="A3727" s="16">
        <v>5688</v>
      </c>
      <c r="B3727">
        <v>13816</v>
      </c>
      <c r="C3727">
        <v>1</v>
      </c>
    </row>
    <row r="3728" spans="1:3" x14ac:dyDescent="0.25">
      <c r="A3728" s="16">
        <v>5691</v>
      </c>
      <c r="B3728">
        <v>763806</v>
      </c>
      <c r="C3728">
        <v>1</v>
      </c>
    </row>
    <row r="3729" spans="1:3" x14ac:dyDescent="0.25">
      <c r="A3729" s="16">
        <v>5698</v>
      </c>
      <c r="B3729">
        <v>7695</v>
      </c>
      <c r="C3729">
        <v>1</v>
      </c>
    </row>
    <row r="3730" spans="1:3" x14ac:dyDescent="0.25">
      <c r="A3730" s="16">
        <v>5702</v>
      </c>
      <c r="B3730">
        <v>5981</v>
      </c>
      <c r="C3730">
        <v>1</v>
      </c>
    </row>
    <row r="3731" spans="1:3" x14ac:dyDescent="0.25">
      <c r="A3731" s="16">
        <v>5705</v>
      </c>
      <c r="B3731">
        <v>3897</v>
      </c>
      <c r="C3731">
        <v>1</v>
      </c>
    </row>
    <row r="3732" spans="1:3" x14ac:dyDescent="0.25">
      <c r="A3732" s="16">
        <v>5710</v>
      </c>
      <c r="B3732">
        <v>0</v>
      </c>
      <c r="C3732">
        <v>1</v>
      </c>
    </row>
    <row r="3733" spans="1:3" x14ac:dyDescent="0.25">
      <c r="A3733" s="16">
        <v>5716</v>
      </c>
      <c r="B3733">
        <v>5015</v>
      </c>
      <c r="C3733">
        <v>1</v>
      </c>
    </row>
    <row r="3734" spans="1:3" x14ac:dyDescent="0.25">
      <c r="A3734" s="16">
        <v>5717</v>
      </c>
      <c r="B3734">
        <v>16463</v>
      </c>
      <c r="C3734">
        <v>1</v>
      </c>
    </row>
    <row r="3735" spans="1:3" x14ac:dyDescent="0.25">
      <c r="A3735" s="16">
        <v>5718</v>
      </c>
      <c r="B3735">
        <v>56361</v>
      </c>
      <c r="C3735">
        <v>1</v>
      </c>
    </row>
    <row r="3736" spans="1:3" x14ac:dyDescent="0.25">
      <c r="A3736" s="16">
        <v>5719</v>
      </c>
      <c r="B3736">
        <v>21653</v>
      </c>
      <c r="C3736">
        <v>1</v>
      </c>
    </row>
    <row r="3737" spans="1:3" x14ac:dyDescent="0.25">
      <c r="A3737" s="16">
        <v>5720</v>
      </c>
      <c r="B3737">
        <v>10477</v>
      </c>
      <c r="C3737">
        <v>1</v>
      </c>
    </row>
    <row r="3738" spans="1:3" x14ac:dyDescent="0.25">
      <c r="A3738" s="16">
        <v>5721</v>
      </c>
      <c r="B3738">
        <v>11491</v>
      </c>
      <c r="C3738">
        <v>1</v>
      </c>
    </row>
    <row r="3739" spans="1:3" x14ac:dyDescent="0.25">
      <c r="A3739" s="16">
        <v>5722</v>
      </c>
      <c r="B3739">
        <v>13121</v>
      </c>
      <c r="C3739">
        <v>1</v>
      </c>
    </row>
    <row r="3740" spans="1:3" x14ac:dyDescent="0.25">
      <c r="A3740" s="16">
        <v>5723</v>
      </c>
      <c r="B3740">
        <v>26504</v>
      </c>
      <c r="C3740">
        <v>1</v>
      </c>
    </row>
    <row r="3741" spans="1:3" x14ac:dyDescent="0.25">
      <c r="A3741" s="16">
        <v>5724</v>
      </c>
      <c r="B3741">
        <v>7593</v>
      </c>
      <c r="C3741">
        <v>1</v>
      </c>
    </row>
    <row r="3742" spans="1:3" x14ac:dyDescent="0.25">
      <c r="A3742" s="16">
        <v>5725</v>
      </c>
      <c r="B3742">
        <v>4596</v>
      </c>
      <c r="C3742">
        <v>1</v>
      </c>
    </row>
    <row r="3743" spans="1:3" x14ac:dyDescent="0.25">
      <c r="A3743" s="16">
        <v>5726</v>
      </c>
      <c r="B3743">
        <v>23669</v>
      </c>
      <c r="C3743">
        <v>1</v>
      </c>
    </row>
    <row r="3744" spans="1:3" x14ac:dyDescent="0.25">
      <c r="A3744" s="16">
        <v>5737</v>
      </c>
      <c r="B3744">
        <v>1007</v>
      </c>
      <c r="C3744">
        <v>1</v>
      </c>
    </row>
    <row r="3745" spans="1:3" x14ac:dyDescent="0.25">
      <c r="A3745" s="16">
        <v>5748</v>
      </c>
      <c r="B3745">
        <v>2181</v>
      </c>
      <c r="C3745">
        <v>1</v>
      </c>
    </row>
    <row r="3746" spans="1:3" x14ac:dyDescent="0.25">
      <c r="A3746" s="16">
        <v>5750</v>
      </c>
      <c r="B3746">
        <v>9331</v>
      </c>
      <c r="C3746">
        <v>1</v>
      </c>
    </row>
    <row r="3747" spans="1:3" x14ac:dyDescent="0.25">
      <c r="A3747" s="16">
        <v>5751</v>
      </c>
      <c r="B3747">
        <v>8622</v>
      </c>
      <c r="C3747">
        <v>1</v>
      </c>
    </row>
    <row r="3748" spans="1:3" x14ac:dyDescent="0.25">
      <c r="A3748" s="16">
        <v>5756</v>
      </c>
      <c r="B3748">
        <v>9798</v>
      </c>
      <c r="C3748">
        <v>1</v>
      </c>
    </row>
    <row r="3749" spans="1:3" x14ac:dyDescent="0.25">
      <c r="A3749" s="16">
        <v>5762</v>
      </c>
      <c r="B3749">
        <v>20251</v>
      </c>
      <c r="C3749">
        <v>1</v>
      </c>
    </row>
    <row r="3750" spans="1:3" x14ac:dyDescent="0.25">
      <c r="A3750" s="16">
        <v>5763</v>
      </c>
      <c r="B3750">
        <v>45904</v>
      </c>
      <c r="C3750">
        <v>1</v>
      </c>
    </row>
    <row r="3751" spans="1:3" x14ac:dyDescent="0.25">
      <c r="A3751" s="16">
        <v>5764</v>
      </c>
      <c r="B3751">
        <v>17476</v>
      </c>
      <c r="C3751">
        <v>1</v>
      </c>
    </row>
    <row r="3752" spans="1:3" x14ac:dyDescent="0.25">
      <c r="A3752" s="16">
        <v>5765</v>
      </c>
      <c r="B3752">
        <v>11759</v>
      </c>
      <c r="C3752">
        <v>1</v>
      </c>
    </row>
    <row r="3753" spans="1:3" x14ac:dyDescent="0.25">
      <c r="A3753" s="16">
        <v>5783</v>
      </c>
      <c r="B3753">
        <v>76558</v>
      </c>
      <c r="C3753">
        <v>1</v>
      </c>
    </row>
    <row r="3754" spans="1:3" x14ac:dyDescent="0.25">
      <c r="A3754" s="16">
        <v>5795</v>
      </c>
      <c r="B3754">
        <v>27632</v>
      </c>
      <c r="C3754">
        <v>1</v>
      </c>
    </row>
    <row r="3755" spans="1:3" x14ac:dyDescent="0.25">
      <c r="A3755" s="16">
        <v>5906</v>
      </c>
      <c r="B3755">
        <v>46281</v>
      </c>
      <c r="C3755">
        <v>1</v>
      </c>
    </row>
    <row r="3756" spans="1:3" x14ac:dyDescent="0.25">
      <c r="A3756" s="16">
        <v>5907</v>
      </c>
      <c r="B3756">
        <v>63810</v>
      </c>
      <c r="C3756">
        <v>1</v>
      </c>
    </row>
    <row r="3757" spans="1:3" x14ac:dyDescent="0.25">
      <c r="A3757" s="16">
        <v>5909</v>
      </c>
      <c r="B3757">
        <v>28988</v>
      </c>
      <c r="C3757">
        <v>1</v>
      </c>
    </row>
    <row r="3758" spans="1:3" x14ac:dyDescent="0.25">
      <c r="A3758" s="16">
        <v>5934</v>
      </c>
      <c r="B3758">
        <v>5073</v>
      </c>
      <c r="C3758">
        <v>1</v>
      </c>
    </row>
    <row r="3759" spans="1:3" x14ac:dyDescent="0.25">
      <c r="A3759" s="16">
        <v>5939</v>
      </c>
      <c r="B3759">
        <v>870</v>
      </c>
      <c r="C3759">
        <v>1</v>
      </c>
    </row>
    <row r="3760" spans="1:3" x14ac:dyDescent="0.25">
      <c r="A3760" s="16">
        <v>5940</v>
      </c>
      <c r="B3760">
        <v>1296</v>
      </c>
      <c r="C3760">
        <v>1</v>
      </c>
    </row>
    <row r="3761" spans="1:3" x14ac:dyDescent="0.25">
      <c r="A3761" s="16">
        <v>5941</v>
      </c>
      <c r="B3761">
        <v>278</v>
      </c>
      <c r="C3761">
        <v>1</v>
      </c>
    </row>
    <row r="3762" spans="1:3" x14ac:dyDescent="0.25">
      <c r="A3762" s="16">
        <v>5942</v>
      </c>
      <c r="B3762">
        <v>967</v>
      </c>
      <c r="C3762">
        <v>1</v>
      </c>
    </row>
    <row r="3763" spans="1:3" x14ac:dyDescent="0.25">
      <c r="A3763" s="16">
        <v>5943</v>
      </c>
      <c r="B3763">
        <v>2245</v>
      </c>
      <c r="C3763">
        <v>1</v>
      </c>
    </row>
    <row r="3764" spans="1:3" x14ac:dyDescent="0.25">
      <c r="A3764" s="16">
        <v>5944</v>
      </c>
      <c r="B3764">
        <v>1258</v>
      </c>
      <c r="C3764">
        <v>1</v>
      </c>
    </row>
    <row r="3765" spans="1:3" x14ac:dyDescent="0.25">
      <c r="A3765" s="16">
        <v>5945</v>
      </c>
      <c r="B3765">
        <v>1009</v>
      </c>
      <c r="C3765">
        <v>1</v>
      </c>
    </row>
    <row r="3766" spans="1:3" x14ac:dyDescent="0.25">
      <c r="A3766" s="16">
        <v>5946</v>
      </c>
      <c r="B3766">
        <v>584</v>
      </c>
      <c r="C3766">
        <v>1</v>
      </c>
    </row>
    <row r="3767" spans="1:3" x14ac:dyDescent="0.25">
      <c r="A3767" s="16">
        <v>5947</v>
      </c>
      <c r="B3767">
        <v>812</v>
      </c>
      <c r="C3767">
        <v>1</v>
      </c>
    </row>
    <row r="3768" spans="1:3" x14ac:dyDescent="0.25">
      <c r="A3768" s="16">
        <v>5948</v>
      </c>
      <c r="B3768">
        <v>791734</v>
      </c>
      <c r="C3768">
        <v>1</v>
      </c>
    </row>
    <row r="3769" spans="1:3" x14ac:dyDescent="0.25">
      <c r="A3769" s="16">
        <v>5949</v>
      </c>
      <c r="B3769">
        <v>989</v>
      </c>
      <c r="C3769">
        <v>1</v>
      </c>
    </row>
    <row r="3770" spans="1:3" x14ac:dyDescent="0.25">
      <c r="A3770" s="16">
        <v>5950</v>
      </c>
      <c r="B3770">
        <v>738</v>
      </c>
      <c r="C3770">
        <v>1</v>
      </c>
    </row>
    <row r="3771" spans="1:3" x14ac:dyDescent="0.25">
      <c r="A3771" s="16">
        <v>5951</v>
      </c>
      <c r="B3771">
        <v>718</v>
      </c>
      <c r="C3771">
        <v>1</v>
      </c>
    </row>
    <row r="3772" spans="1:3" x14ac:dyDescent="0.25">
      <c r="A3772" s="16">
        <v>5952</v>
      </c>
      <c r="B3772">
        <v>202506</v>
      </c>
      <c r="C3772">
        <v>1</v>
      </c>
    </row>
    <row r="3773" spans="1:3" x14ac:dyDescent="0.25">
      <c r="A3773" s="16">
        <v>5953</v>
      </c>
      <c r="B3773">
        <v>458</v>
      </c>
      <c r="C3773">
        <v>1</v>
      </c>
    </row>
    <row r="3774" spans="1:3" x14ac:dyDescent="0.25">
      <c r="A3774" s="16">
        <v>5954</v>
      </c>
      <c r="B3774">
        <v>1299536</v>
      </c>
      <c r="C3774">
        <v>1</v>
      </c>
    </row>
    <row r="3775" spans="1:3" x14ac:dyDescent="0.25">
      <c r="A3775" s="16">
        <v>5955</v>
      </c>
      <c r="B3775">
        <v>795</v>
      </c>
      <c r="C3775">
        <v>1</v>
      </c>
    </row>
    <row r="3776" spans="1:3" x14ac:dyDescent="0.25">
      <c r="A3776" s="16">
        <v>5956</v>
      </c>
      <c r="B3776">
        <v>1658</v>
      </c>
      <c r="C3776">
        <v>1</v>
      </c>
    </row>
    <row r="3777" spans="1:3" x14ac:dyDescent="0.25">
      <c r="A3777" s="16">
        <v>5957</v>
      </c>
      <c r="B3777">
        <v>738</v>
      </c>
      <c r="C3777">
        <v>1</v>
      </c>
    </row>
    <row r="3778" spans="1:3" x14ac:dyDescent="0.25">
      <c r="A3778" s="16">
        <v>5958</v>
      </c>
      <c r="B3778">
        <v>1195</v>
      </c>
      <c r="C3778">
        <v>1</v>
      </c>
    </row>
    <row r="3779" spans="1:3" x14ac:dyDescent="0.25">
      <c r="A3779" s="16">
        <v>5959</v>
      </c>
      <c r="B3779">
        <v>3498</v>
      </c>
      <c r="C3779">
        <v>1</v>
      </c>
    </row>
    <row r="3780" spans="1:3" x14ac:dyDescent="0.25">
      <c r="A3780" s="16">
        <v>5960</v>
      </c>
      <c r="B3780">
        <v>1041</v>
      </c>
      <c r="C3780">
        <v>1</v>
      </c>
    </row>
    <row r="3781" spans="1:3" x14ac:dyDescent="0.25">
      <c r="A3781" s="16">
        <v>5961</v>
      </c>
      <c r="B3781">
        <v>1356</v>
      </c>
      <c r="C3781">
        <v>1</v>
      </c>
    </row>
    <row r="3782" spans="1:3" x14ac:dyDescent="0.25">
      <c r="A3782" s="16">
        <v>5963</v>
      </c>
      <c r="B3782">
        <v>343</v>
      </c>
      <c r="C3782">
        <v>1</v>
      </c>
    </row>
    <row r="3783" spans="1:3" x14ac:dyDescent="0.25">
      <c r="A3783" s="16">
        <v>5965</v>
      </c>
      <c r="B3783">
        <v>515903</v>
      </c>
      <c r="C3783">
        <v>1</v>
      </c>
    </row>
    <row r="3784" spans="1:3" x14ac:dyDescent="0.25">
      <c r="A3784" s="16">
        <v>5966</v>
      </c>
      <c r="B3784">
        <v>781</v>
      </c>
      <c r="C3784">
        <v>1</v>
      </c>
    </row>
    <row r="3785" spans="1:3" x14ac:dyDescent="0.25">
      <c r="A3785" s="16">
        <v>5967</v>
      </c>
      <c r="B3785">
        <v>718145</v>
      </c>
      <c r="C3785">
        <v>1</v>
      </c>
    </row>
    <row r="3786" spans="1:3" x14ac:dyDescent="0.25">
      <c r="A3786" s="16">
        <v>5968</v>
      </c>
      <c r="B3786">
        <v>587</v>
      </c>
      <c r="C3786">
        <v>1</v>
      </c>
    </row>
    <row r="3787" spans="1:3" x14ac:dyDescent="0.25">
      <c r="A3787" s="16">
        <v>5969</v>
      </c>
      <c r="B3787">
        <v>198831</v>
      </c>
      <c r="C3787">
        <v>1</v>
      </c>
    </row>
    <row r="3788" spans="1:3" x14ac:dyDescent="0.25">
      <c r="A3788" s="16">
        <v>5970</v>
      </c>
      <c r="B3788">
        <v>293081</v>
      </c>
      <c r="C3788">
        <v>1</v>
      </c>
    </row>
    <row r="3789" spans="1:3" x14ac:dyDescent="0.25">
      <c r="A3789" s="16">
        <v>5971</v>
      </c>
      <c r="B3789">
        <v>2403</v>
      </c>
      <c r="C3789">
        <v>1</v>
      </c>
    </row>
    <row r="3790" spans="1:3" x14ac:dyDescent="0.25">
      <c r="A3790" s="16">
        <v>5972</v>
      </c>
      <c r="B3790">
        <v>470187</v>
      </c>
      <c r="C3790">
        <v>1</v>
      </c>
    </row>
    <row r="3791" spans="1:3" x14ac:dyDescent="0.25">
      <c r="A3791" s="16">
        <v>5973</v>
      </c>
      <c r="B3791">
        <v>189151</v>
      </c>
      <c r="C3791">
        <v>1</v>
      </c>
    </row>
    <row r="3792" spans="1:3" x14ac:dyDescent="0.25">
      <c r="A3792" s="16">
        <v>5974</v>
      </c>
      <c r="B3792">
        <v>250093</v>
      </c>
      <c r="C3792">
        <v>1</v>
      </c>
    </row>
    <row r="3793" spans="1:3" x14ac:dyDescent="0.25">
      <c r="A3793" s="16">
        <v>5975</v>
      </c>
      <c r="B3793">
        <v>461</v>
      </c>
      <c r="C3793">
        <v>1</v>
      </c>
    </row>
    <row r="3794" spans="1:3" x14ac:dyDescent="0.25">
      <c r="A3794" s="16">
        <v>5977</v>
      </c>
      <c r="B3794">
        <v>1356</v>
      </c>
      <c r="C3794">
        <v>1</v>
      </c>
    </row>
    <row r="3795" spans="1:3" x14ac:dyDescent="0.25">
      <c r="A3795" s="16">
        <v>5978</v>
      </c>
      <c r="B3795">
        <v>701</v>
      </c>
      <c r="C3795">
        <v>1</v>
      </c>
    </row>
    <row r="3796" spans="1:3" x14ac:dyDescent="0.25">
      <c r="A3796" s="16">
        <v>5979</v>
      </c>
      <c r="B3796">
        <v>1198</v>
      </c>
      <c r="C3796">
        <v>1</v>
      </c>
    </row>
    <row r="3797" spans="1:3" x14ac:dyDescent="0.25">
      <c r="A3797" s="16">
        <v>5980</v>
      </c>
      <c r="B3797">
        <v>907</v>
      </c>
      <c r="C3797">
        <v>1</v>
      </c>
    </row>
    <row r="3798" spans="1:3" x14ac:dyDescent="0.25">
      <c r="A3798" s="16">
        <v>5981</v>
      </c>
      <c r="B3798">
        <v>520</v>
      </c>
      <c r="C3798">
        <v>1</v>
      </c>
    </row>
    <row r="3799" spans="1:3" x14ac:dyDescent="0.25">
      <c r="A3799" s="16">
        <v>5982</v>
      </c>
      <c r="B3799">
        <v>1389</v>
      </c>
      <c r="C3799">
        <v>1</v>
      </c>
    </row>
    <row r="3800" spans="1:3" x14ac:dyDescent="0.25">
      <c r="A3800" s="16">
        <v>5983</v>
      </c>
      <c r="B3800">
        <v>2880</v>
      </c>
      <c r="C3800">
        <v>1</v>
      </c>
    </row>
    <row r="3801" spans="1:3" x14ac:dyDescent="0.25">
      <c r="A3801" s="16">
        <v>5984</v>
      </c>
      <c r="B3801">
        <v>141918</v>
      </c>
      <c r="C3801">
        <v>1</v>
      </c>
    </row>
    <row r="3802" spans="1:3" x14ac:dyDescent="0.25">
      <c r="A3802" s="16">
        <v>5985</v>
      </c>
      <c r="B3802">
        <v>112015</v>
      </c>
      <c r="C3802">
        <v>1</v>
      </c>
    </row>
    <row r="3803" spans="1:3" x14ac:dyDescent="0.25">
      <c r="A3803" s="16">
        <v>5986</v>
      </c>
      <c r="B3803">
        <v>12549</v>
      </c>
      <c r="C3803">
        <v>1</v>
      </c>
    </row>
    <row r="3804" spans="1:3" x14ac:dyDescent="0.25">
      <c r="A3804" s="16">
        <v>5987</v>
      </c>
      <c r="B3804">
        <v>3956</v>
      </c>
      <c r="C3804">
        <v>1</v>
      </c>
    </row>
    <row r="3805" spans="1:3" x14ac:dyDescent="0.25">
      <c r="A3805" s="16">
        <v>5988</v>
      </c>
      <c r="B3805">
        <v>5546</v>
      </c>
      <c r="C3805">
        <v>1</v>
      </c>
    </row>
    <row r="3806" spans="1:3" x14ac:dyDescent="0.25">
      <c r="A3806" s="16">
        <v>5989</v>
      </c>
      <c r="B3806">
        <v>2925</v>
      </c>
      <c r="C3806">
        <v>1</v>
      </c>
    </row>
    <row r="3807" spans="1:3" x14ac:dyDescent="0.25">
      <c r="A3807" s="16">
        <v>5990</v>
      </c>
      <c r="B3807">
        <v>6859</v>
      </c>
      <c r="C3807">
        <v>1</v>
      </c>
    </row>
    <row r="3808" spans="1:3" x14ac:dyDescent="0.25">
      <c r="A3808" s="16">
        <v>5991</v>
      </c>
      <c r="B3808">
        <v>47689</v>
      </c>
      <c r="C3808">
        <v>1</v>
      </c>
    </row>
    <row r="3809" spans="1:3" x14ac:dyDescent="0.25">
      <c r="A3809" s="16">
        <v>5993</v>
      </c>
      <c r="B3809">
        <v>3096</v>
      </c>
      <c r="C3809">
        <v>1</v>
      </c>
    </row>
    <row r="3810" spans="1:3" x14ac:dyDescent="0.25">
      <c r="A3810" s="16">
        <v>5994</v>
      </c>
      <c r="B3810">
        <v>4605</v>
      </c>
      <c r="C3810">
        <v>1</v>
      </c>
    </row>
    <row r="3811" spans="1:3" x14ac:dyDescent="0.25">
      <c r="A3811" s="16">
        <v>5995</v>
      </c>
      <c r="B3811">
        <v>39498</v>
      </c>
      <c r="C3811">
        <v>1</v>
      </c>
    </row>
    <row r="3812" spans="1:3" x14ac:dyDescent="0.25">
      <c r="A3812" s="16">
        <v>5996</v>
      </c>
      <c r="B3812">
        <v>64116</v>
      </c>
      <c r="C3812">
        <v>1</v>
      </c>
    </row>
    <row r="3813" spans="1:3" x14ac:dyDescent="0.25">
      <c r="A3813" s="16">
        <v>5997</v>
      </c>
      <c r="B3813">
        <v>2503</v>
      </c>
      <c r="C3813">
        <v>1</v>
      </c>
    </row>
    <row r="3814" spans="1:3" x14ac:dyDescent="0.25">
      <c r="A3814" s="16">
        <v>5998</v>
      </c>
      <c r="B3814">
        <v>7225</v>
      </c>
      <c r="C3814">
        <v>1</v>
      </c>
    </row>
    <row r="3815" spans="1:3" x14ac:dyDescent="0.25">
      <c r="A3815" s="16">
        <v>5999</v>
      </c>
      <c r="B3815">
        <v>18667</v>
      </c>
      <c r="C3815">
        <v>1</v>
      </c>
    </row>
    <row r="3816" spans="1:3" x14ac:dyDescent="0.25">
      <c r="A3816" s="16">
        <v>6000</v>
      </c>
      <c r="B3816">
        <v>1081800</v>
      </c>
      <c r="C3816">
        <v>1</v>
      </c>
    </row>
    <row r="3817" spans="1:3" x14ac:dyDescent="0.25">
      <c r="A3817" s="16">
        <v>6001</v>
      </c>
      <c r="B3817">
        <v>9008</v>
      </c>
      <c r="C3817">
        <v>1</v>
      </c>
    </row>
    <row r="3818" spans="1:3" x14ac:dyDescent="0.25">
      <c r="A3818" s="16">
        <v>6002</v>
      </c>
      <c r="B3818">
        <v>1055652</v>
      </c>
      <c r="C3818">
        <v>1</v>
      </c>
    </row>
    <row r="3819" spans="1:3" x14ac:dyDescent="0.25">
      <c r="A3819" s="16">
        <v>6003</v>
      </c>
      <c r="B3819">
        <v>11324</v>
      </c>
      <c r="C3819">
        <v>1</v>
      </c>
    </row>
    <row r="3820" spans="1:3" x14ac:dyDescent="0.25">
      <c r="A3820" s="16">
        <v>6004</v>
      </c>
      <c r="B3820">
        <v>6816</v>
      </c>
      <c r="C3820">
        <v>1</v>
      </c>
    </row>
    <row r="3821" spans="1:3" x14ac:dyDescent="0.25">
      <c r="A3821" s="16">
        <v>6005</v>
      </c>
      <c r="B3821">
        <v>2085</v>
      </c>
      <c r="C3821">
        <v>1</v>
      </c>
    </row>
    <row r="3822" spans="1:3" x14ac:dyDescent="0.25">
      <c r="A3822" s="16">
        <v>6006</v>
      </c>
      <c r="B3822">
        <v>3274</v>
      </c>
      <c r="C3822">
        <v>1</v>
      </c>
    </row>
    <row r="3823" spans="1:3" x14ac:dyDescent="0.25">
      <c r="A3823" s="16">
        <v>6007</v>
      </c>
      <c r="B3823">
        <v>0</v>
      </c>
      <c r="C3823">
        <v>1</v>
      </c>
    </row>
    <row r="3824" spans="1:3" x14ac:dyDescent="0.25">
      <c r="A3824" s="16">
        <v>6008</v>
      </c>
      <c r="B3824">
        <v>28332</v>
      </c>
      <c r="C3824">
        <v>1</v>
      </c>
    </row>
    <row r="3825" spans="1:3" x14ac:dyDescent="0.25">
      <c r="A3825" s="16">
        <v>6009</v>
      </c>
      <c r="B3825">
        <v>20210</v>
      </c>
      <c r="C3825">
        <v>1</v>
      </c>
    </row>
    <row r="3826" spans="1:3" x14ac:dyDescent="0.25">
      <c r="A3826" s="16">
        <v>6010</v>
      </c>
      <c r="B3826">
        <v>13040</v>
      </c>
      <c r="C3826">
        <v>1</v>
      </c>
    </row>
    <row r="3827" spans="1:3" x14ac:dyDescent="0.25">
      <c r="A3827" s="16">
        <v>6011</v>
      </c>
      <c r="B3827">
        <v>14719</v>
      </c>
      <c r="C3827">
        <v>1</v>
      </c>
    </row>
    <row r="3828" spans="1:3" x14ac:dyDescent="0.25">
      <c r="A3828" s="16">
        <v>6012</v>
      </c>
      <c r="B3828">
        <v>14030</v>
      </c>
      <c r="C3828">
        <v>1</v>
      </c>
    </row>
    <row r="3829" spans="1:3" x14ac:dyDescent="0.25">
      <c r="A3829" s="16">
        <v>6013</v>
      </c>
      <c r="B3829">
        <v>129918</v>
      </c>
      <c r="C3829">
        <v>1</v>
      </c>
    </row>
    <row r="3830" spans="1:3" x14ac:dyDescent="0.25">
      <c r="A3830" s="16">
        <v>6014</v>
      </c>
      <c r="B3830">
        <v>29628</v>
      </c>
      <c r="C3830">
        <v>1</v>
      </c>
    </row>
    <row r="3831" spans="1:3" x14ac:dyDescent="0.25">
      <c r="A3831" s="16">
        <v>6015</v>
      </c>
      <c r="B3831">
        <v>490</v>
      </c>
      <c r="C3831">
        <v>1</v>
      </c>
    </row>
    <row r="3832" spans="1:3" x14ac:dyDescent="0.25">
      <c r="A3832" s="16">
        <v>6016</v>
      </c>
      <c r="B3832">
        <v>163</v>
      </c>
      <c r="C3832">
        <v>1</v>
      </c>
    </row>
    <row r="3833" spans="1:3" x14ac:dyDescent="0.25">
      <c r="A3833" s="16">
        <v>6017</v>
      </c>
      <c r="B3833">
        <v>592</v>
      </c>
      <c r="C3833">
        <v>1</v>
      </c>
    </row>
    <row r="3834" spans="1:3" x14ac:dyDescent="0.25">
      <c r="A3834" s="16">
        <v>6018</v>
      </c>
      <c r="B3834">
        <v>360</v>
      </c>
      <c r="C3834">
        <v>1</v>
      </c>
    </row>
    <row r="3835" spans="1:3" x14ac:dyDescent="0.25">
      <c r="A3835" s="16">
        <v>6019</v>
      </c>
      <c r="B3835">
        <v>238</v>
      </c>
      <c r="C3835">
        <v>1</v>
      </c>
    </row>
    <row r="3836" spans="1:3" x14ac:dyDescent="0.25">
      <c r="A3836" s="16">
        <v>6020</v>
      </c>
      <c r="B3836">
        <v>350</v>
      </c>
      <c r="C3836">
        <v>1</v>
      </c>
    </row>
    <row r="3837" spans="1:3" x14ac:dyDescent="0.25">
      <c r="A3837" s="16">
        <v>6021</v>
      </c>
      <c r="B3837">
        <v>315</v>
      </c>
      <c r="C3837">
        <v>1</v>
      </c>
    </row>
    <row r="3838" spans="1:3" x14ac:dyDescent="0.25">
      <c r="A3838" s="16">
        <v>6022</v>
      </c>
      <c r="B3838">
        <v>389</v>
      </c>
      <c r="C3838">
        <v>1</v>
      </c>
    </row>
    <row r="3839" spans="1:3" x14ac:dyDescent="0.25">
      <c r="A3839" s="16">
        <v>6023</v>
      </c>
      <c r="B3839">
        <v>166</v>
      </c>
      <c r="C3839">
        <v>1</v>
      </c>
    </row>
    <row r="3840" spans="1:3" x14ac:dyDescent="0.25">
      <c r="A3840" s="16">
        <v>6024</v>
      </c>
      <c r="B3840">
        <v>258</v>
      </c>
      <c r="C3840">
        <v>1</v>
      </c>
    </row>
    <row r="3841" spans="1:3" x14ac:dyDescent="0.25">
      <c r="A3841" s="16">
        <v>6025</v>
      </c>
      <c r="B3841">
        <v>383</v>
      </c>
      <c r="C3841">
        <v>1</v>
      </c>
    </row>
    <row r="3842" spans="1:3" x14ac:dyDescent="0.25">
      <c r="A3842" s="16">
        <v>6026</v>
      </c>
      <c r="B3842">
        <v>219</v>
      </c>
      <c r="C3842">
        <v>1</v>
      </c>
    </row>
    <row r="3843" spans="1:3" x14ac:dyDescent="0.25">
      <c r="A3843" s="16">
        <v>6027</v>
      </c>
      <c r="B3843">
        <v>509</v>
      </c>
      <c r="C3843">
        <v>1</v>
      </c>
    </row>
    <row r="3844" spans="1:3" x14ac:dyDescent="0.25">
      <c r="A3844" s="16">
        <v>6028</v>
      </c>
      <c r="B3844">
        <v>565</v>
      </c>
      <c r="C3844">
        <v>1</v>
      </c>
    </row>
    <row r="3845" spans="1:3" x14ac:dyDescent="0.25">
      <c r="A3845" s="16">
        <v>6029</v>
      </c>
      <c r="B3845">
        <v>1714</v>
      </c>
      <c r="C3845">
        <v>1</v>
      </c>
    </row>
    <row r="3846" spans="1:3" x14ac:dyDescent="0.25">
      <c r="A3846" s="16">
        <v>6030</v>
      </c>
      <c r="B3846">
        <v>12970</v>
      </c>
      <c r="C3846">
        <v>1</v>
      </c>
    </row>
    <row r="3847" spans="1:3" x14ac:dyDescent="0.25">
      <c r="A3847" s="16">
        <v>6031</v>
      </c>
      <c r="B3847">
        <v>1533</v>
      </c>
      <c r="C3847">
        <v>1</v>
      </c>
    </row>
    <row r="3848" spans="1:3" x14ac:dyDescent="0.25">
      <c r="A3848" s="16">
        <v>6032</v>
      </c>
      <c r="B3848">
        <v>9368</v>
      </c>
      <c r="C3848">
        <v>1</v>
      </c>
    </row>
    <row r="3849" spans="1:3" x14ac:dyDescent="0.25">
      <c r="A3849" s="16">
        <v>6033</v>
      </c>
      <c r="B3849">
        <v>6086</v>
      </c>
      <c r="C3849">
        <v>1</v>
      </c>
    </row>
    <row r="3850" spans="1:3" x14ac:dyDescent="0.25">
      <c r="A3850" s="16">
        <v>6034</v>
      </c>
      <c r="B3850">
        <v>2929</v>
      </c>
      <c r="C3850">
        <v>1</v>
      </c>
    </row>
    <row r="3851" spans="1:3" x14ac:dyDescent="0.25">
      <c r="A3851" s="16">
        <v>6035</v>
      </c>
      <c r="B3851">
        <v>7198</v>
      </c>
      <c r="C3851">
        <v>1</v>
      </c>
    </row>
    <row r="3852" spans="1:3" x14ac:dyDescent="0.25">
      <c r="A3852" s="16">
        <v>6036</v>
      </c>
      <c r="B3852">
        <v>5604</v>
      </c>
      <c r="C3852">
        <v>1</v>
      </c>
    </row>
    <row r="3853" spans="1:3" x14ac:dyDescent="0.25">
      <c r="A3853" s="16">
        <v>6037</v>
      </c>
      <c r="B3853">
        <v>9007</v>
      </c>
      <c r="C3853">
        <v>1</v>
      </c>
    </row>
    <row r="3854" spans="1:3" x14ac:dyDescent="0.25">
      <c r="A3854" s="16">
        <v>6038</v>
      </c>
      <c r="B3854">
        <v>2586</v>
      </c>
      <c r="C3854">
        <v>1</v>
      </c>
    </row>
    <row r="3855" spans="1:3" x14ac:dyDescent="0.25">
      <c r="A3855" s="16">
        <v>6039</v>
      </c>
      <c r="B3855">
        <v>1865</v>
      </c>
      <c r="C3855">
        <v>1</v>
      </c>
    </row>
    <row r="3856" spans="1:3" x14ac:dyDescent="0.25">
      <c r="A3856" s="16">
        <v>6040</v>
      </c>
      <c r="B3856">
        <v>75126</v>
      </c>
      <c r="C3856">
        <v>1</v>
      </c>
    </row>
    <row r="3857" spans="1:3" x14ac:dyDescent="0.25">
      <c r="A3857" s="16">
        <v>6041</v>
      </c>
      <c r="B3857">
        <v>145725</v>
      </c>
      <c r="C3857">
        <v>1</v>
      </c>
    </row>
    <row r="3858" spans="1:3" x14ac:dyDescent="0.25">
      <c r="A3858" s="16">
        <v>6042</v>
      </c>
      <c r="B3858">
        <v>173048</v>
      </c>
      <c r="C3858">
        <v>1</v>
      </c>
    </row>
    <row r="3859" spans="1:3" x14ac:dyDescent="0.25">
      <c r="A3859" s="16">
        <v>6043</v>
      </c>
      <c r="B3859">
        <v>151848</v>
      </c>
      <c r="C3859">
        <v>1</v>
      </c>
    </row>
    <row r="3860" spans="1:3" x14ac:dyDescent="0.25">
      <c r="A3860" s="16">
        <v>6044</v>
      </c>
      <c r="B3860">
        <v>206092</v>
      </c>
      <c r="C3860">
        <v>1</v>
      </c>
    </row>
    <row r="3861" spans="1:3" x14ac:dyDescent="0.25">
      <c r="A3861" s="16">
        <v>6045</v>
      </c>
      <c r="B3861">
        <v>8565</v>
      </c>
      <c r="C3861">
        <v>1</v>
      </c>
    </row>
    <row r="3862" spans="1:3" x14ac:dyDescent="0.25">
      <c r="A3862" s="16">
        <v>6046</v>
      </c>
      <c r="B3862">
        <v>373950</v>
      </c>
      <c r="C3862">
        <v>1</v>
      </c>
    </row>
    <row r="3863" spans="1:3" x14ac:dyDescent="0.25">
      <c r="A3863" s="16">
        <v>6047</v>
      </c>
      <c r="B3863">
        <v>60770</v>
      </c>
      <c r="C3863">
        <v>1</v>
      </c>
    </row>
    <row r="3864" spans="1:3" x14ac:dyDescent="0.25">
      <c r="A3864" s="16">
        <v>6048</v>
      </c>
      <c r="B3864">
        <v>84586</v>
      </c>
      <c r="C3864">
        <v>1</v>
      </c>
    </row>
    <row r="3865" spans="1:3" x14ac:dyDescent="0.25">
      <c r="A3865" s="16">
        <v>6049</v>
      </c>
      <c r="B3865">
        <v>219417</v>
      </c>
      <c r="C3865">
        <v>1</v>
      </c>
    </row>
    <row r="3866" spans="1:3" x14ac:dyDescent="0.25">
      <c r="A3866" s="16">
        <v>6050</v>
      </c>
      <c r="B3866">
        <v>49749</v>
      </c>
      <c r="C3866">
        <v>1</v>
      </c>
    </row>
    <row r="3867" spans="1:3" x14ac:dyDescent="0.25">
      <c r="A3867" s="16">
        <v>6051</v>
      </c>
      <c r="B3867">
        <v>144540</v>
      </c>
      <c r="C3867">
        <v>1</v>
      </c>
    </row>
    <row r="3868" spans="1:3" x14ac:dyDescent="0.25">
      <c r="A3868" s="16">
        <v>6052</v>
      </c>
      <c r="B3868">
        <v>230565</v>
      </c>
      <c r="C3868">
        <v>1</v>
      </c>
    </row>
    <row r="3869" spans="1:3" x14ac:dyDescent="0.25">
      <c r="A3869" s="16">
        <v>6053</v>
      </c>
      <c r="B3869">
        <v>22311</v>
      </c>
      <c r="C3869">
        <v>1</v>
      </c>
    </row>
    <row r="3870" spans="1:3" x14ac:dyDescent="0.25">
      <c r="A3870" s="16">
        <v>6054</v>
      </c>
      <c r="B3870">
        <v>365603</v>
      </c>
      <c r="C3870">
        <v>1</v>
      </c>
    </row>
    <row r="3871" spans="1:3" x14ac:dyDescent="0.25">
      <c r="A3871" s="16">
        <v>6055</v>
      </c>
      <c r="B3871">
        <v>59825</v>
      </c>
      <c r="C3871">
        <v>1</v>
      </c>
    </row>
    <row r="3872" spans="1:3" x14ac:dyDescent="0.25">
      <c r="A3872" s="16">
        <v>6056</v>
      </c>
      <c r="B3872">
        <v>47773</v>
      </c>
      <c r="C3872">
        <v>1</v>
      </c>
    </row>
    <row r="3873" spans="1:3" x14ac:dyDescent="0.25">
      <c r="A3873" s="16">
        <v>6057</v>
      </c>
      <c r="B3873">
        <v>55469</v>
      </c>
      <c r="C3873">
        <v>1</v>
      </c>
    </row>
    <row r="3874" spans="1:3" x14ac:dyDescent="0.25">
      <c r="A3874" s="16">
        <v>6058</v>
      </c>
      <c r="B3874">
        <v>74807</v>
      </c>
      <c r="C3874">
        <v>1</v>
      </c>
    </row>
    <row r="3875" spans="1:3" x14ac:dyDescent="0.25">
      <c r="A3875" s="16">
        <v>6059</v>
      </c>
      <c r="B3875">
        <v>73345</v>
      </c>
      <c r="C3875">
        <v>1</v>
      </c>
    </row>
    <row r="3876" spans="1:3" x14ac:dyDescent="0.25">
      <c r="A3876" s="16">
        <v>6060</v>
      </c>
      <c r="B3876">
        <v>1653170</v>
      </c>
      <c r="C3876">
        <v>1</v>
      </c>
    </row>
    <row r="3877" spans="1:3" x14ac:dyDescent="0.25">
      <c r="A3877" s="16">
        <v>6061</v>
      </c>
      <c r="B3877">
        <v>178435</v>
      </c>
      <c r="C3877">
        <v>1</v>
      </c>
    </row>
    <row r="3878" spans="1:3" x14ac:dyDescent="0.25">
      <c r="A3878" s="16">
        <v>6062</v>
      </c>
      <c r="B3878">
        <v>79815</v>
      </c>
      <c r="C3878">
        <v>1</v>
      </c>
    </row>
    <row r="3879" spans="1:3" x14ac:dyDescent="0.25">
      <c r="A3879" s="16">
        <v>6063</v>
      </c>
      <c r="B3879">
        <v>77295</v>
      </c>
      <c r="C3879">
        <v>1</v>
      </c>
    </row>
    <row r="3880" spans="1:3" x14ac:dyDescent="0.25">
      <c r="A3880" s="16">
        <v>6064</v>
      </c>
      <c r="B3880">
        <v>133207</v>
      </c>
      <c r="C3880">
        <v>1</v>
      </c>
    </row>
    <row r="3881" spans="1:3" x14ac:dyDescent="0.25">
      <c r="A3881" s="16">
        <v>6065</v>
      </c>
      <c r="B3881">
        <v>80315</v>
      </c>
      <c r="C3881">
        <v>1</v>
      </c>
    </row>
    <row r="3882" spans="1:3" x14ac:dyDescent="0.25">
      <c r="A3882" s="16">
        <v>6066</v>
      </c>
      <c r="B3882">
        <v>839925</v>
      </c>
      <c r="C3882">
        <v>1</v>
      </c>
    </row>
    <row r="3883" spans="1:3" x14ac:dyDescent="0.25">
      <c r="A3883" s="16">
        <v>6067</v>
      </c>
      <c r="B3883">
        <v>56578</v>
      </c>
      <c r="C3883">
        <v>1</v>
      </c>
    </row>
    <row r="3884" spans="1:3" x14ac:dyDescent="0.25">
      <c r="A3884" s="16">
        <v>6068</v>
      </c>
      <c r="B3884">
        <v>25616</v>
      </c>
      <c r="C3884">
        <v>1</v>
      </c>
    </row>
    <row r="3885" spans="1:3" x14ac:dyDescent="0.25">
      <c r="A3885" s="16">
        <v>6069</v>
      </c>
      <c r="B3885">
        <v>33519</v>
      </c>
      <c r="C3885">
        <v>1</v>
      </c>
    </row>
    <row r="3886" spans="1:3" x14ac:dyDescent="0.25">
      <c r="A3886" s="16">
        <v>6070</v>
      </c>
      <c r="B3886">
        <v>4840</v>
      </c>
      <c r="C3886">
        <v>1</v>
      </c>
    </row>
    <row r="3887" spans="1:3" x14ac:dyDescent="0.25">
      <c r="A3887" s="16">
        <v>6071</v>
      </c>
      <c r="B3887">
        <v>40844</v>
      </c>
      <c r="C3887">
        <v>1</v>
      </c>
    </row>
    <row r="3888" spans="1:3" x14ac:dyDescent="0.25">
      <c r="A3888" s="16">
        <v>6072</v>
      </c>
      <c r="B3888">
        <v>1686</v>
      </c>
      <c r="C3888">
        <v>1</v>
      </c>
    </row>
    <row r="3889" spans="1:3" x14ac:dyDescent="0.25">
      <c r="A3889" s="16">
        <v>6073</v>
      </c>
      <c r="B3889">
        <v>492</v>
      </c>
      <c r="C3889">
        <v>1</v>
      </c>
    </row>
    <row r="3890" spans="1:3" x14ac:dyDescent="0.25">
      <c r="A3890" s="16">
        <v>6074</v>
      </c>
      <c r="B3890">
        <v>117</v>
      </c>
      <c r="C3890">
        <v>1</v>
      </c>
    </row>
    <row r="3891" spans="1:3" x14ac:dyDescent="0.25">
      <c r="A3891" s="16">
        <v>6075</v>
      </c>
      <c r="B3891">
        <v>136</v>
      </c>
      <c r="C3891">
        <v>1</v>
      </c>
    </row>
    <row r="3892" spans="1:3" x14ac:dyDescent="0.25">
      <c r="A3892" s="16">
        <v>6076</v>
      </c>
      <c r="B3892">
        <v>121</v>
      </c>
      <c r="C3892">
        <v>1</v>
      </c>
    </row>
    <row r="3893" spans="1:3" x14ac:dyDescent="0.25">
      <c r="A3893" s="16">
        <v>6077</v>
      </c>
      <c r="B3893">
        <v>51407</v>
      </c>
      <c r="C3893">
        <v>1</v>
      </c>
    </row>
    <row r="3894" spans="1:3" x14ac:dyDescent="0.25">
      <c r="A3894" s="16">
        <v>6078</v>
      </c>
      <c r="B3894">
        <v>8399</v>
      </c>
      <c r="C3894">
        <v>1</v>
      </c>
    </row>
    <row r="3895" spans="1:3" x14ac:dyDescent="0.25">
      <c r="A3895" s="16">
        <v>6079</v>
      </c>
      <c r="B3895">
        <v>27571</v>
      </c>
      <c r="C3895">
        <v>1</v>
      </c>
    </row>
    <row r="3896" spans="1:3" x14ac:dyDescent="0.25">
      <c r="A3896" s="16">
        <v>6080</v>
      </c>
      <c r="B3896">
        <v>26308</v>
      </c>
      <c r="C3896">
        <v>1</v>
      </c>
    </row>
    <row r="3897" spans="1:3" x14ac:dyDescent="0.25">
      <c r="A3897" s="16">
        <v>6081</v>
      </c>
      <c r="B3897">
        <v>64527</v>
      </c>
      <c r="C3897">
        <v>1</v>
      </c>
    </row>
    <row r="3898" spans="1:3" x14ac:dyDescent="0.25">
      <c r="A3898" s="16">
        <v>6082</v>
      </c>
      <c r="B3898">
        <v>4684</v>
      </c>
      <c r="C3898">
        <v>1</v>
      </c>
    </row>
    <row r="3899" spans="1:3" x14ac:dyDescent="0.25">
      <c r="A3899" s="16">
        <v>6083</v>
      </c>
      <c r="B3899">
        <v>39751</v>
      </c>
      <c r="C3899">
        <v>1</v>
      </c>
    </row>
    <row r="3900" spans="1:3" x14ac:dyDescent="0.25">
      <c r="A3900" s="16">
        <v>6084</v>
      </c>
      <c r="B3900">
        <v>26922</v>
      </c>
      <c r="C3900">
        <v>1</v>
      </c>
    </row>
    <row r="3901" spans="1:3" x14ac:dyDescent="0.25">
      <c r="A3901" s="16">
        <v>6085</v>
      </c>
      <c r="B3901">
        <v>11934</v>
      </c>
      <c r="C3901">
        <v>1</v>
      </c>
    </row>
    <row r="3902" spans="1:3" x14ac:dyDescent="0.25">
      <c r="A3902" s="16">
        <v>6086</v>
      </c>
      <c r="B3902">
        <v>7675</v>
      </c>
      <c r="C3902">
        <v>1</v>
      </c>
    </row>
    <row r="3903" spans="1:3" x14ac:dyDescent="0.25">
      <c r="A3903" s="16">
        <v>6087</v>
      </c>
      <c r="B3903">
        <v>60666</v>
      </c>
      <c r="C3903">
        <v>1</v>
      </c>
    </row>
    <row r="3904" spans="1:3" x14ac:dyDescent="0.25">
      <c r="A3904" s="16">
        <v>6088</v>
      </c>
      <c r="B3904">
        <v>33874</v>
      </c>
      <c r="C3904">
        <v>1</v>
      </c>
    </row>
    <row r="3905" spans="1:3" x14ac:dyDescent="0.25">
      <c r="A3905" s="16">
        <v>6089</v>
      </c>
      <c r="B3905">
        <v>25936</v>
      </c>
      <c r="C3905">
        <v>1</v>
      </c>
    </row>
    <row r="3906" spans="1:3" x14ac:dyDescent="0.25">
      <c r="A3906" s="16">
        <v>6090</v>
      </c>
      <c r="B3906">
        <v>6166</v>
      </c>
      <c r="C3906">
        <v>1</v>
      </c>
    </row>
    <row r="3907" spans="1:3" x14ac:dyDescent="0.25">
      <c r="A3907" s="16">
        <v>6091</v>
      </c>
      <c r="B3907">
        <v>60116</v>
      </c>
      <c r="C3907">
        <v>1</v>
      </c>
    </row>
    <row r="3908" spans="1:3" x14ac:dyDescent="0.25">
      <c r="A3908" s="16">
        <v>6092</v>
      </c>
      <c r="B3908">
        <v>20157</v>
      </c>
      <c r="C3908">
        <v>1</v>
      </c>
    </row>
    <row r="3909" spans="1:3" x14ac:dyDescent="0.25">
      <c r="A3909" s="16">
        <v>6093</v>
      </c>
      <c r="B3909">
        <v>38967</v>
      </c>
      <c r="C3909">
        <v>1</v>
      </c>
    </row>
    <row r="3910" spans="1:3" x14ac:dyDescent="0.25">
      <c r="A3910" s="16">
        <v>6094</v>
      </c>
      <c r="B3910">
        <v>66984</v>
      </c>
      <c r="C3910">
        <v>1</v>
      </c>
    </row>
    <row r="3911" spans="1:3" x14ac:dyDescent="0.25">
      <c r="A3911" s="16">
        <v>6095</v>
      </c>
      <c r="B3911">
        <v>30416</v>
      </c>
      <c r="C3911">
        <v>1</v>
      </c>
    </row>
    <row r="3912" spans="1:3" x14ac:dyDescent="0.25">
      <c r="A3912" s="16">
        <v>6096</v>
      </c>
      <c r="B3912">
        <v>5940</v>
      </c>
      <c r="C3912">
        <v>1</v>
      </c>
    </row>
    <row r="3913" spans="1:3" x14ac:dyDescent="0.25">
      <c r="A3913" s="16">
        <v>6097</v>
      </c>
      <c r="B3913">
        <v>20140</v>
      </c>
      <c r="C3913">
        <v>1</v>
      </c>
    </row>
    <row r="3914" spans="1:3" x14ac:dyDescent="0.25">
      <c r="A3914" s="16">
        <v>6099</v>
      </c>
      <c r="B3914">
        <v>66648</v>
      </c>
      <c r="C3914">
        <v>1</v>
      </c>
    </row>
    <row r="3915" spans="1:3" x14ac:dyDescent="0.25">
      <c r="A3915" s="16">
        <v>6100</v>
      </c>
      <c r="B3915">
        <v>10955</v>
      </c>
      <c r="C3915">
        <v>1</v>
      </c>
    </row>
    <row r="3916" spans="1:3" x14ac:dyDescent="0.25">
      <c r="A3916" s="16">
        <v>6101</v>
      </c>
      <c r="B3916">
        <v>20873</v>
      </c>
      <c r="C3916">
        <v>1</v>
      </c>
    </row>
    <row r="3917" spans="1:3" x14ac:dyDescent="0.25">
      <c r="A3917" s="16">
        <v>6102</v>
      </c>
      <c r="B3917">
        <v>8020</v>
      </c>
      <c r="C3917">
        <v>1</v>
      </c>
    </row>
    <row r="3918" spans="1:3" x14ac:dyDescent="0.25">
      <c r="A3918" s="16">
        <v>6103</v>
      </c>
      <c r="B3918">
        <v>18486</v>
      </c>
      <c r="C3918">
        <v>1</v>
      </c>
    </row>
    <row r="3919" spans="1:3" x14ac:dyDescent="0.25">
      <c r="A3919" s="16">
        <v>6104</v>
      </c>
      <c r="B3919">
        <v>770713</v>
      </c>
      <c r="C3919">
        <v>1</v>
      </c>
    </row>
    <row r="3920" spans="1:3" x14ac:dyDescent="0.25">
      <c r="A3920" s="16">
        <v>6105</v>
      </c>
      <c r="B3920">
        <v>649926</v>
      </c>
      <c r="C3920">
        <v>1</v>
      </c>
    </row>
    <row r="3921" spans="1:3" x14ac:dyDescent="0.25">
      <c r="A3921" s="16">
        <v>6106</v>
      </c>
      <c r="B3921">
        <v>12083</v>
      </c>
      <c r="C3921">
        <v>1</v>
      </c>
    </row>
    <row r="3922" spans="1:3" x14ac:dyDescent="0.25">
      <c r="A3922" s="16">
        <v>6107</v>
      </c>
      <c r="B3922">
        <v>80705</v>
      </c>
      <c r="C3922">
        <v>1</v>
      </c>
    </row>
    <row r="3923" spans="1:3" x14ac:dyDescent="0.25">
      <c r="A3923" s="16">
        <v>6108</v>
      </c>
      <c r="B3923">
        <v>27930</v>
      </c>
      <c r="C3923">
        <v>1</v>
      </c>
    </row>
    <row r="3924" spans="1:3" x14ac:dyDescent="0.25">
      <c r="A3924" s="16">
        <v>6110</v>
      </c>
      <c r="B3924">
        <v>10241</v>
      </c>
      <c r="C3924">
        <v>1</v>
      </c>
    </row>
    <row r="3925" spans="1:3" x14ac:dyDescent="0.25">
      <c r="A3925" s="16">
        <v>6111</v>
      </c>
      <c r="B3925">
        <v>846705</v>
      </c>
      <c r="C3925">
        <v>1</v>
      </c>
    </row>
    <row r="3926" spans="1:3" x14ac:dyDescent="0.25">
      <c r="A3926" s="16">
        <v>6112</v>
      </c>
      <c r="B3926">
        <v>75255</v>
      </c>
      <c r="C3926">
        <v>1</v>
      </c>
    </row>
    <row r="3927" spans="1:3" x14ac:dyDescent="0.25">
      <c r="A3927" s="16">
        <v>6113</v>
      </c>
      <c r="B3927">
        <v>400889</v>
      </c>
      <c r="C3927">
        <v>1</v>
      </c>
    </row>
    <row r="3928" spans="1:3" x14ac:dyDescent="0.25">
      <c r="A3928" s="16">
        <v>6114</v>
      </c>
      <c r="B3928">
        <v>130113</v>
      </c>
      <c r="C3928">
        <v>1</v>
      </c>
    </row>
    <row r="3929" spans="1:3" x14ac:dyDescent="0.25">
      <c r="A3929" s="16">
        <v>6115</v>
      </c>
      <c r="B3929">
        <v>210994</v>
      </c>
      <c r="C3929">
        <v>1</v>
      </c>
    </row>
    <row r="3930" spans="1:3" x14ac:dyDescent="0.25">
      <c r="A3930" s="16">
        <v>6116</v>
      </c>
      <c r="B3930">
        <v>2809</v>
      </c>
      <c r="C3930">
        <v>1</v>
      </c>
    </row>
    <row r="3931" spans="1:3" x14ac:dyDescent="0.25">
      <c r="A3931" s="16">
        <v>6117</v>
      </c>
      <c r="B3931">
        <v>288359</v>
      </c>
      <c r="C3931">
        <v>1</v>
      </c>
    </row>
    <row r="3932" spans="1:3" x14ac:dyDescent="0.25">
      <c r="A3932" s="16">
        <v>6118</v>
      </c>
      <c r="B3932">
        <v>351398</v>
      </c>
      <c r="C3932">
        <v>1</v>
      </c>
    </row>
    <row r="3933" spans="1:3" x14ac:dyDescent="0.25">
      <c r="A3933" s="16">
        <v>6119</v>
      </c>
      <c r="B3933">
        <v>351657</v>
      </c>
      <c r="C3933">
        <v>1</v>
      </c>
    </row>
    <row r="3934" spans="1:3" x14ac:dyDescent="0.25">
      <c r="A3934" s="16">
        <v>6120</v>
      </c>
      <c r="B3934">
        <v>41625</v>
      </c>
      <c r="C3934">
        <v>1</v>
      </c>
    </row>
    <row r="3935" spans="1:3" x14ac:dyDescent="0.25">
      <c r="A3935" s="16">
        <v>6121</v>
      </c>
      <c r="B3935">
        <v>497186</v>
      </c>
      <c r="C3935">
        <v>1</v>
      </c>
    </row>
    <row r="3936" spans="1:3" x14ac:dyDescent="0.25">
      <c r="A3936" s="16">
        <v>6127</v>
      </c>
      <c r="B3936">
        <v>22859</v>
      </c>
      <c r="C3936">
        <v>1</v>
      </c>
    </row>
    <row r="3937" spans="1:3" x14ac:dyDescent="0.25">
      <c r="A3937" s="16">
        <v>6128</v>
      </c>
      <c r="B3937">
        <v>11073</v>
      </c>
      <c r="C3937">
        <v>1</v>
      </c>
    </row>
    <row r="3938" spans="1:3" x14ac:dyDescent="0.25">
      <c r="A3938" s="16">
        <v>6129</v>
      </c>
      <c r="B3938">
        <v>10095</v>
      </c>
      <c r="C3938">
        <v>1</v>
      </c>
    </row>
    <row r="3939" spans="1:3" x14ac:dyDescent="0.25">
      <c r="A3939" s="16">
        <v>6130</v>
      </c>
      <c r="B3939">
        <v>125637</v>
      </c>
      <c r="C3939">
        <v>1</v>
      </c>
    </row>
    <row r="3940" spans="1:3" x14ac:dyDescent="0.25">
      <c r="A3940" s="16">
        <v>6131</v>
      </c>
      <c r="B3940">
        <v>45291</v>
      </c>
      <c r="C3940">
        <v>1</v>
      </c>
    </row>
    <row r="3941" spans="1:3" x14ac:dyDescent="0.25">
      <c r="A3941" s="16">
        <v>6132</v>
      </c>
      <c r="B3941">
        <v>664802</v>
      </c>
      <c r="C3941">
        <v>1</v>
      </c>
    </row>
    <row r="3942" spans="1:3" x14ac:dyDescent="0.25">
      <c r="A3942" s="16">
        <v>6133</v>
      </c>
      <c r="B3942">
        <v>136644</v>
      </c>
      <c r="C3942">
        <v>1</v>
      </c>
    </row>
    <row r="3943" spans="1:3" x14ac:dyDescent="0.25">
      <c r="A3943" s="16">
        <v>6134</v>
      </c>
      <c r="B3943">
        <v>216796</v>
      </c>
      <c r="C3943">
        <v>1</v>
      </c>
    </row>
    <row r="3944" spans="1:3" x14ac:dyDescent="0.25">
      <c r="A3944" s="16">
        <v>6135</v>
      </c>
      <c r="B3944">
        <v>1</v>
      </c>
      <c r="C3944">
        <v>1</v>
      </c>
    </row>
    <row r="3945" spans="1:3" x14ac:dyDescent="0.25">
      <c r="A3945" s="16">
        <v>6136</v>
      </c>
      <c r="B3945">
        <v>5949</v>
      </c>
      <c r="C3945">
        <v>1</v>
      </c>
    </row>
    <row r="3946" spans="1:3" x14ac:dyDescent="0.25">
      <c r="A3946" s="16">
        <v>6137</v>
      </c>
      <c r="B3946">
        <v>6132</v>
      </c>
      <c r="C3946">
        <v>1</v>
      </c>
    </row>
    <row r="3947" spans="1:3" x14ac:dyDescent="0.25">
      <c r="A3947" s="16">
        <v>6138</v>
      </c>
      <c r="B3947">
        <v>1</v>
      </c>
      <c r="C3947">
        <v>1</v>
      </c>
    </row>
    <row r="3948" spans="1:3" x14ac:dyDescent="0.25">
      <c r="A3948" s="16">
        <v>6139</v>
      </c>
      <c r="B3948">
        <v>7017</v>
      </c>
      <c r="C3948">
        <v>1</v>
      </c>
    </row>
    <row r="3949" spans="1:3" x14ac:dyDescent="0.25">
      <c r="A3949" s="16">
        <v>6140</v>
      </c>
      <c r="B3949">
        <v>102134</v>
      </c>
      <c r="C3949">
        <v>1</v>
      </c>
    </row>
    <row r="3950" spans="1:3" x14ac:dyDescent="0.25">
      <c r="A3950" s="16">
        <v>6142</v>
      </c>
      <c r="B3950">
        <v>84355</v>
      </c>
      <c r="C3950">
        <v>1</v>
      </c>
    </row>
    <row r="3951" spans="1:3" x14ac:dyDescent="0.25">
      <c r="A3951" s="16">
        <v>6143</v>
      </c>
      <c r="B3951">
        <v>548440</v>
      </c>
      <c r="C3951">
        <v>1</v>
      </c>
    </row>
    <row r="3952" spans="1:3" x14ac:dyDescent="0.25">
      <c r="A3952" s="16">
        <v>6145</v>
      </c>
      <c r="B3952">
        <v>1010729</v>
      </c>
      <c r="C3952">
        <v>1</v>
      </c>
    </row>
    <row r="3953" spans="1:3" x14ac:dyDescent="0.25">
      <c r="A3953" s="16">
        <v>6146</v>
      </c>
      <c r="B3953">
        <v>68299</v>
      </c>
      <c r="C3953">
        <v>1</v>
      </c>
    </row>
    <row r="3954" spans="1:3" x14ac:dyDescent="0.25">
      <c r="A3954" s="16">
        <v>6148</v>
      </c>
      <c r="B3954">
        <v>189254</v>
      </c>
      <c r="C3954">
        <v>1</v>
      </c>
    </row>
    <row r="3955" spans="1:3" x14ac:dyDescent="0.25">
      <c r="A3955" s="16">
        <v>6149</v>
      </c>
      <c r="B3955">
        <v>179607</v>
      </c>
      <c r="C3955">
        <v>1</v>
      </c>
    </row>
    <row r="3956" spans="1:3" x14ac:dyDescent="0.25">
      <c r="A3956" s="16">
        <v>6150</v>
      </c>
      <c r="B3956">
        <v>93544</v>
      </c>
      <c r="C3956">
        <v>1</v>
      </c>
    </row>
    <row r="3957" spans="1:3" x14ac:dyDescent="0.25">
      <c r="A3957" s="16">
        <v>6151</v>
      </c>
      <c r="B3957">
        <v>314966</v>
      </c>
      <c r="C3957">
        <v>1</v>
      </c>
    </row>
    <row r="3958" spans="1:3" x14ac:dyDescent="0.25">
      <c r="A3958" s="16">
        <v>6152</v>
      </c>
      <c r="B3958">
        <v>144540</v>
      </c>
      <c r="C3958">
        <v>1</v>
      </c>
    </row>
    <row r="3959" spans="1:3" x14ac:dyDescent="0.25">
      <c r="A3959" s="16">
        <v>6153</v>
      </c>
      <c r="B3959">
        <v>6792214</v>
      </c>
      <c r="C3959">
        <v>1</v>
      </c>
    </row>
    <row r="3960" spans="1:3" x14ac:dyDescent="0.25">
      <c r="A3960" s="16">
        <v>6154</v>
      </c>
      <c r="B3960">
        <v>892596</v>
      </c>
      <c r="C3960">
        <v>1</v>
      </c>
    </row>
    <row r="3961" spans="1:3" x14ac:dyDescent="0.25">
      <c r="A3961" s="16">
        <v>6155</v>
      </c>
      <c r="B3961">
        <v>754690</v>
      </c>
      <c r="C3961">
        <v>1</v>
      </c>
    </row>
    <row r="3962" spans="1:3" x14ac:dyDescent="0.25">
      <c r="A3962" s="16">
        <v>6156</v>
      </c>
      <c r="B3962">
        <v>4009</v>
      </c>
      <c r="C3962">
        <v>1</v>
      </c>
    </row>
    <row r="3963" spans="1:3" x14ac:dyDescent="0.25">
      <c r="A3963" s="16">
        <v>6157</v>
      </c>
      <c r="B3963">
        <v>60029</v>
      </c>
      <c r="C3963">
        <v>1</v>
      </c>
    </row>
    <row r="3964" spans="1:3" x14ac:dyDescent="0.25">
      <c r="A3964" s="16">
        <v>6158</v>
      </c>
      <c r="B3964">
        <v>72286</v>
      </c>
      <c r="C3964">
        <v>1</v>
      </c>
    </row>
    <row r="3965" spans="1:3" x14ac:dyDescent="0.25">
      <c r="A3965" s="16">
        <v>6159</v>
      </c>
      <c r="B3965">
        <v>115687</v>
      </c>
      <c r="C3965">
        <v>1</v>
      </c>
    </row>
    <row r="3966" spans="1:3" x14ac:dyDescent="0.25">
      <c r="A3966" s="16">
        <v>6160</v>
      </c>
      <c r="B3966">
        <v>18566</v>
      </c>
      <c r="C3966">
        <v>1</v>
      </c>
    </row>
    <row r="3967" spans="1:3" x14ac:dyDescent="0.25">
      <c r="A3967" s="16">
        <v>6161</v>
      </c>
      <c r="B3967">
        <v>37022</v>
      </c>
      <c r="C3967">
        <v>1</v>
      </c>
    </row>
    <row r="3968" spans="1:3" x14ac:dyDescent="0.25">
      <c r="A3968" s="16">
        <v>6163</v>
      </c>
      <c r="B3968">
        <v>516</v>
      </c>
      <c r="C3968">
        <v>1</v>
      </c>
    </row>
    <row r="3969" spans="1:3" x14ac:dyDescent="0.25">
      <c r="A3969" s="16">
        <v>6164</v>
      </c>
      <c r="B3969">
        <v>507</v>
      </c>
      <c r="C3969">
        <v>1</v>
      </c>
    </row>
    <row r="3970" spans="1:3" x14ac:dyDescent="0.25">
      <c r="A3970" s="16">
        <v>6165</v>
      </c>
      <c r="B3970">
        <v>35</v>
      </c>
      <c r="C3970">
        <v>1</v>
      </c>
    </row>
    <row r="3971" spans="1:3" x14ac:dyDescent="0.25">
      <c r="A3971" s="16">
        <v>6166</v>
      </c>
      <c r="B3971">
        <v>27</v>
      </c>
      <c r="C3971">
        <v>1</v>
      </c>
    </row>
    <row r="3972" spans="1:3" x14ac:dyDescent="0.25">
      <c r="A3972" s="16">
        <v>6167</v>
      </c>
      <c r="B3972">
        <v>34</v>
      </c>
      <c r="C3972">
        <v>1</v>
      </c>
    </row>
    <row r="3973" spans="1:3" x14ac:dyDescent="0.25">
      <c r="A3973" s="16">
        <v>6168</v>
      </c>
      <c r="B3973">
        <v>35</v>
      </c>
      <c r="C3973">
        <v>1</v>
      </c>
    </row>
    <row r="3974" spans="1:3" x14ac:dyDescent="0.25">
      <c r="A3974" s="16">
        <v>6169</v>
      </c>
      <c r="B3974">
        <v>29</v>
      </c>
      <c r="C3974">
        <v>1</v>
      </c>
    </row>
    <row r="3975" spans="1:3" x14ac:dyDescent="0.25">
      <c r="A3975" s="16">
        <v>6170</v>
      </c>
      <c r="B3975">
        <v>76</v>
      </c>
      <c r="C3975">
        <v>1</v>
      </c>
    </row>
    <row r="3976" spans="1:3" x14ac:dyDescent="0.25">
      <c r="A3976" s="16">
        <v>6171</v>
      </c>
      <c r="B3976">
        <v>13405</v>
      </c>
      <c r="C3976">
        <v>1</v>
      </c>
    </row>
    <row r="3977" spans="1:3" x14ac:dyDescent="0.25">
      <c r="A3977" s="16">
        <v>6172</v>
      </c>
      <c r="B3977">
        <v>37022</v>
      </c>
      <c r="C3977">
        <v>1</v>
      </c>
    </row>
    <row r="3978" spans="1:3" x14ac:dyDescent="0.25">
      <c r="A3978" s="16">
        <v>6173</v>
      </c>
      <c r="B3978">
        <v>28752</v>
      </c>
      <c r="C3978">
        <v>1</v>
      </c>
    </row>
    <row r="3979" spans="1:3" x14ac:dyDescent="0.25">
      <c r="A3979" s="16">
        <v>6174</v>
      </c>
      <c r="B3979">
        <v>10137</v>
      </c>
      <c r="C3979">
        <v>1</v>
      </c>
    </row>
    <row r="3980" spans="1:3" x14ac:dyDescent="0.25">
      <c r="A3980" s="16">
        <v>6175</v>
      </c>
      <c r="B3980">
        <v>13125</v>
      </c>
      <c r="C3980">
        <v>1</v>
      </c>
    </row>
    <row r="3981" spans="1:3" x14ac:dyDescent="0.25">
      <c r="A3981" s="16">
        <v>6176</v>
      </c>
      <c r="B3981">
        <v>1</v>
      </c>
      <c r="C3981">
        <v>1</v>
      </c>
    </row>
    <row r="3982" spans="1:3" x14ac:dyDescent="0.25">
      <c r="A3982" s="16">
        <v>6177</v>
      </c>
      <c r="B3982">
        <v>163762</v>
      </c>
      <c r="C3982">
        <v>1</v>
      </c>
    </row>
    <row r="3983" spans="1:3" x14ac:dyDescent="0.25">
      <c r="A3983" s="16">
        <v>6178</v>
      </c>
      <c r="B3983">
        <v>285764</v>
      </c>
      <c r="C3983">
        <v>1</v>
      </c>
    </row>
    <row r="3984" spans="1:3" x14ac:dyDescent="0.25">
      <c r="A3984" s="16">
        <v>6179</v>
      </c>
      <c r="B3984">
        <v>132034</v>
      </c>
      <c r="C3984">
        <v>1</v>
      </c>
    </row>
    <row r="3985" spans="1:3" x14ac:dyDescent="0.25">
      <c r="A3985" s="16">
        <v>6180</v>
      </c>
      <c r="B3985">
        <v>2358</v>
      </c>
      <c r="C3985">
        <v>1</v>
      </c>
    </row>
    <row r="3986" spans="1:3" x14ac:dyDescent="0.25">
      <c r="A3986" s="16">
        <v>6182</v>
      </c>
      <c r="B3986">
        <v>33082</v>
      </c>
      <c r="C3986">
        <v>1</v>
      </c>
    </row>
    <row r="3987" spans="1:3" x14ac:dyDescent="0.25">
      <c r="A3987" s="16">
        <v>6192</v>
      </c>
      <c r="B3987">
        <v>211830</v>
      </c>
      <c r="C3987">
        <v>1</v>
      </c>
    </row>
    <row r="3988" spans="1:3" x14ac:dyDescent="0.25">
      <c r="A3988" s="16">
        <v>6193</v>
      </c>
      <c r="B3988">
        <v>119320</v>
      </c>
      <c r="C3988">
        <v>1</v>
      </c>
    </row>
    <row r="3989" spans="1:3" x14ac:dyDescent="0.25">
      <c r="A3989" s="16">
        <v>6194</v>
      </c>
      <c r="B3989">
        <v>286527</v>
      </c>
      <c r="C3989">
        <v>1</v>
      </c>
    </row>
    <row r="3990" spans="1:3" x14ac:dyDescent="0.25">
      <c r="A3990" s="16">
        <v>6195</v>
      </c>
      <c r="B3990">
        <v>236279</v>
      </c>
      <c r="C3990">
        <v>1</v>
      </c>
    </row>
    <row r="3991" spans="1:3" x14ac:dyDescent="0.25">
      <c r="A3991" s="16">
        <v>6196</v>
      </c>
      <c r="B3991">
        <v>203679</v>
      </c>
      <c r="C3991">
        <v>1</v>
      </c>
    </row>
    <row r="3992" spans="1:3" x14ac:dyDescent="0.25">
      <c r="A3992" s="16">
        <v>6197</v>
      </c>
      <c r="B3992">
        <v>85596</v>
      </c>
      <c r="C3992">
        <v>1</v>
      </c>
    </row>
    <row r="3993" spans="1:3" x14ac:dyDescent="0.25">
      <c r="A3993" s="16">
        <v>6198</v>
      </c>
      <c r="B3993">
        <v>147531</v>
      </c>
      <c r="C3993">
        <v>1</v>
      </c>
    </row>
    <row r="3994" spans="1:3" x14ac:dyDescent="0.25">
      <c r="A3994" s="16">
        <v>6199</v>
      </c>
      <c r="B3994">
        <v>21046</v>
      </c>
      <c r="C3994">
        <v>1</v>
      </c>
    </row>
    <row r="3995" spans="1:3" x14ac:dyDescent="0.25">
      <c r="A3995" s="16">
        <v>6200</v>
      </c>
      <c r="B3995">
        <v>185904</v>
      </c>
      <c r="C3995">
        <v>1</v>
      </c>
    </row>
    <row r="3996" spans="1:3" x14ac:dyDescent="0.25">
      <c r="A3996" s="16">
        <v>6201</v>
      </c>
      <c r="B3996">
        <v>780942</v>
      </c>
      <c r="C3996">
        <v>1</v>
      </c>
    </row>
    <row r="3997" spans="1:3" x14ac:dyDescent="0.25">
      <c r="A3997" s="16">
        <v>6202</v>
      </c>
      <c r="B3997">
        <v>133433</v>
      </c>
      <c r="C3997">
        <v>1</v>
      </c>
    </row>
    <row r="3998" spans="1:3" x14ac:dyDescent="0.25">
      <c r="A3998" s="16">
        <v>6203</v>
      </c>
      <c r="B3998">
        <v>195861</v>
      </c>
      <c r="C3998">
        <v>1</v>
      </c>
    </row>
    <row r="3999" spans="1:3" x14ac:dyDescent="0.25">
      <c r="A3999" s="16">
        <v>6204</v>
      </c>
      <c r="B3999">
        <v>331565</v>
      </c>
      <c r="C3999">
        <v>1</v>
      </c>
    </row>
    <row r="4000" spans="1:3" x14ac:dyDescent="0.25">
      <c r="A4000" s="16">
        <v>6206</v>
      </c>
      <c r="B4000">
        <v>367452</v>
      </c>
      <c r="C4000">
        <v>1</v>
      </c>
    </row>
    <row r="4001" spans="1:3" x14ac:dyDescent="0.25">
      <c r="A4001" s="16">
        <v>6207</v>
      </c>
      <c r="B4001">
        <v>47708</v>
      </c>
      <c r="C4001">
        <v>1</v>
      </c>
    </row>
    <row r="4002" spans="1:3" x14ac:dyDescent="0.25">
      <c r="A4002" s="16">
        <v>6208</v>
      </c>
      <c r="B4002">
        <v>61316</v>
      </c>
      <c r="C4002">
        <v>1</v>
      </c>
    </row>
    <row r="4003" spans="1:3" x14ac:dyDescent="0.25">
      <c r="A4003" s="16">
        <v>6209</v>
      </c>
      <c r="B4003">
        <v>35230</v>
      </c>
      <c r="C4003">
        <v>1</v>
      </c>
    </row>
    <row r="4004" spans="1:3" x14ac:dyDescent="0.25">
      <c r="A4004" s="16">
        <v>6210</v>
      </c>
      <c r="B4004">
        <v>93533</v>
      </c>
      <c r="C4004">
        <v>1</v>
      </c>
    </row>
    <row r="4005" spans="1:3" x14ac:dyDescent="0.25">
      <c r="A4005" s="16">
        <v>6211</v>
      </c>
      <c r="B4005">
        <v>62421</v>
      </c>
      <c r="C4005">
        <v>1</v>
      </c>
    </row>
    <row r="4006" spans="1:3" x14ac:dyDescent="0.25">
      <c r="A4006" s="16">
        <v>6212</v>
      </c>
      <c r="B4006">
        <v>119760</v>
      </c>
      <c r="C4006">
        <v>1</v>
      </c>
    </row>
    <row r="4007" spans="1:3" x14ac:dyDescent="0.25">
      <c r="A4007" s="16">
        <v>6213</v>
      </c>
      <c r="B4007">
        <v>61705</v>
      </c>
      <c r="C4007">
        <v>1</v>
      </c>
    </row>
    <row r="4008" spans="1:3" x14ac:dyDescent="0.25">
      <c r="A4008" s="16">
        <v>6214</v>
      </c>
      <c r="B4008">
        <v>15842</v>
      </c>
      <c r="C4008">
        <v>1</v>
      </c>
    </row>
    <row r="4009" spans="1:3" x14ac:dyDescent="0.25">
      <c r="A4009" s="16">
        <v>6215</v>
      </c>
      <c r="B4009">
        <v>29039</v>
      </c>
      <c r="C4009">
        <v>1</v>
      </c>
    </row>
    <row r="4010" spans="1:3" x14ac:dyDescent="0.25">
      <c r="A4010" s="16">
        <v>6216</v>
      </c>
      <c r="B4010">
        <v>175293</v>
      </c>
      <c r="C4010">
        <v>1</v>
      </c>
    </row>
    <row r="4011" spans="1:3" x14ac:dyDescent="0.25">
      <c r="A4011" s="16">
        <v>6217</v>
      </c>
      <c r="B4011">
        <v>38787</v>
      </c>
      <c r="C4011">
        <v>1</v>
      </c>
    </row>
    <row r="4012" spans="1:3" x14ac:dyDescent="0.25">
      <c r="A4012" s="16">
        <v>6218</v>
      </c>
      <c r="B4012">
        <v>40856</v>
      </c>
      <c r="C4012">
        <v>1</v>
      </c>
    </row>
    <row r="4013" spans="1:3" x14ac:dyDescent="0.25">
      <c r="A4013" s="16">
        <v>6219</v>
      </c>
      <c r="B4013">
        <v>81674</v>
      </c>
      <c r="C4013">
        <v>1</v>
      </c>
    </row>
    <row r="4014" spans="1:3" x14ac:dyDescent="0.25">
      <c r="A4014" s="16">
        <v>6220</v>
      </c>
      <c r="B4014">
        <v>60233</v>
      </c>
      <c r="C4014">
        <v>1</v>
      </c>
    </row>
    <row r="4015" spans="1:3" x14ac:dyDescent="0.25">
      <c r="A4015" s="16">
        <v>6221</v>
      </c>
      <c r="B4015">
        <v>64034</v>
      </c>
      <c r="C4015">
        <v>1</v>
      </c>
    </row>
    <row r="4016" spans="1:3" x14ac:dyDescent="0.25">
      <c r="A4016" s="16">
        <v>6222</v>
      </c>
      <c r="B4016">
        <v>25324</v>
      </c>
      <c r="C4016">
        <v>1</v>
      </c>
    </row>
    <row r="4017" spans="1:3" x14ac:dyDescent="0.25">
      <c r="A4017" s="16">
        <v>6223</v>
      </c>
      <c r="B4017">
        <v>2160</v>
      </c>
      <c r="C4017">
        <v>1</v>
      </c>
    </row>
    <row r="4018" spans="1:3" x14ac:dyDescent="0.25">
      <c r="A4018" s="16">
        <v>6224</v>
      </c>
      <c r="B4018">
        <v>27108</v>
      </c>
      <c r="C4018">
        <v>1</v>
      </c>
    </row>
    <row r="4019" spans="1:3" x14ac:dyDescent="0.25">
      <c r="A4019" s="16">
        <v>6225</v>
      </c>
      <c r="B4019">
        <v>20241</v>
      </c>
      <c r="C4019">
        <v>1</v>
      </c>
    </row>
    <row r="4020" spans="1:3" x14ac:dyDescent="0.25">
      <c r="A4020" s="16">
        <v>6226</v>
      </c>
      <c r="B4020">
        <v>47731</v>
      </c>
      <c r="C4020">
        <v>1</v>
      </c>
    </row>
    <row r="4021" spans="1:3" x14ac:dyDescent="0.25">
      <c r="A4021" s="16">
        <v>6227</v>
      </c>
      <c r="B4021">
        <v>52073</v>
      </c>
      <c r="C4021">
        <v>1</v>
      </c>
    </row>
    <row r="4022" spans="1:3" x14ac:dyDescent="0.25">
      <c r="A4022" s="16">
        <v>6228</v>
      </c>
      <c r="B4022">
        <v>49396</v>
      </c>
      <c r="C4022">
        <v>1</v>
      </c>
    </row>
    <row r="4023" spans="1:3" x14ac:dyDescent="0.25">
      <c r="A4023" s="16">
        <v>6229</v>
      </c>
      <c r="B4023">
        <v>3006</v>
      </c>
      <c r="C4023">
        <v>1</v>
      </c>
    </row>
    <row r="4024" spans="1:3" x14ac:dyDescent="0.25">
      <c r="A4024" s="16">
        <v>6230</v>
      </c>
      <c r="B4024">
        <v>13445</v>
      </c>
      <c r="C4024">
        <v>1</v>
      </c>
    </row>
    <row r="4025" spans="1:3" x14ac:dyDescent="0.25">
      <c r="A4025" s="16">
        <v>6231</v>
      </c>
      <c r="B4025">
        <v>92331</v>
      </c>
      <c r="C4025">
        <v>1</v>
      </c>
    </row>
    <row r="4026" spans="1:3" x14ac:dyDescent="0.25">
      <c r="A4026" s="16">
        <v>6232</v>
      </c>
      <c r="B4026">
        <v>8617</v>
      </c>
      <c r="C4026">
        <v>1</v>
      </c>
    </row>
    <row r="4027" spans="1:3" x14ac:dyDescent="0.25">
      <c r="A4027" s="16">
        <v>6233</v>
      </c>
      <c r="B4027">
        <v>5570</v>
      </c>
      <c r="C4027">
        <v>1</v>
      </c>
    </row>
    <row r="4028" spans="1:3" x14ac:dyDescent="0.25">
      <c r="A4028" s="16">
        <v>6234</v>
      </c>
      <c r="B4028">
        <v>9428</v>
      </c>
      <c r="C4028">
        <v>1</v>
      </c>
    </row>
    <row r="4029" spans="1:3" x14ac:dyDescent="0.25">
      <c r="A4029" s="16">
        <v>6235</v>
      </c>
      <c r="B4029">
        <v>2714</v>
      </c>
      <c r="C4029">
        <v>1</v>
      </c>
    </row>
    <row r="4030" spans="1:3" x14ac:dyDescent="0.25">
      <c r="A4030" s="16">
        <v>6236</v>
      </c>
      <c r="B4030">
        <v>1710</v>
      </c>
      <c r="C4030">
        <v>1</v>
      </c>
    </row>
    <row r="4031" spans="1:3" x14ac:dyDescent="0.25">
      <c r="A4031" s="16">
        <v>6237</v>
      </c>
      <c r="B4031">
        <v>36949</v>
      </c>
      <c r="C4031">
        <v>1</v>
      </c>
    </row>
    <row r="4032" spans="1:3" x14ac:dyDescent="0.25">
      <c r="A4032" s="16">
        <v>6238</v>
      </c>
      <c r="B4032">
        <v>75224</v>
      </c>
      <c r="C4032">
        <v>1</v>
      </c>
    </row>
    <row r="4033" spans="1:3" x14ac:dyDescent="0.25">
      <c r="A4033" s="16">
        <v>6239</v>
      </c>
      <c r="B4033">
        <v>358</v>
      </c>
      <c r="C4033">
        <v>1</v>
      </c>
    </row>
    <row r="4034" spans="1:3" x14ac:dyDescent="0.25">
      <c r="A4034" s="16">
        <v>6240</v>
      </c>
      <c r="B4034">
        <v>545</v>
      </c>
      <c r="C4034">
        <v>1</v>
      </c>
    </row>
    <row r="4035" spans="1:3" x14ac:dyDescent="0.25">
      <c r="A4035" s="16">
        <v>6241</v>
      </c>
      <c r="B4035">
        <v>2693</v>
      </c>
      <c r="C4035">
        <v>1</v>
      </c>
    </row>
    <row r="4036" spans="1:3" x14ac:dyDescent="0.25">
      <c r="A4036" s="16">
        <v>6242</v>
      </c>
      <c r="B4036">
        <v>507</v>
      </c>
      <c r="C4036">
        <v>1</v>
      </c>
    </row>
    <row r="4037" spans="1:3" x14ac:dyDescent="0.25">
      <c r="A4037" s="16">
        <v>6243</v>
      </c>
      <c r="B4037">
        <v>576</v>
      </c>
      <c r="C4037">
        <v>1</v>
      </c>
    </row>
    <row r="4038" spans="1:3" x14ac:dyDescent="0.25">
      <c r="A4038" s="16">
        <v>6244</v>
      </c>
      <c r="B4038">
        <v>65017</v>
      </c>
      <c r="C4038">
        <v>1</v>
      </c>
    </row>
    <row r="4039" spans="1:3" x14ac:dyDescent="0.25">
      <c r="A4039" s="16">
        <v>6245</v>
      </c>
      <c r="B4039">
        <v>74528</v>
      </c>
      <c r="C4039">
        <v>1</v>
      </c>
    </row>
    <row r="4040" spans="1:3" x14ac:dyDescent="0.25">
      <c r="A4040" s="16">
        <v>6246</v>
      </c>
      <c r="B4040">
        <v>27998</v>
      </c>
      <c r="C4040">
        <v>1</v>
      </c>
    </row>
    <row r="4041" spans="1:3" x14ac:dyDescent="0.25">
      <c r="A4041" s="16">
        <v>6247</v>
      </c>
      <c r="B4041">
        <v>38890</v>
      </c>
      <c r="C4041">
        <v>1</v>
      </c>
    </row>
    <row r="4042" spans="1:3" x14ac:dyDescent="0.25">
      <c r="A4042" s="16">
        <v>6248</v>
      </c>
      <c r="B4042">
        <v>20897</v>
      </c>
      <c r="C4042">
        <v>1</v>
      </c>
    </row>
    <row r="4043" spans="1:3" x14ac:dyDescent="0.25">
      <c r="A4043" s="16">
        <v>6249</v>
      </c>
      <c r="B4043">
        <v>2613</v>
      </c>
      <c r="C4043">
        <v>1</v>
      </c>
    </row>
    <row r="4044" spans="1:3" x14ac:dyDescent="0.25">
      <c r="A4044" s="16">
        <v>6250</v>
      </c>
      <c r="B4044">
        <v>11683</v>
      </c>
      <c r="C4044">
        <v>1</v>
      </c>
    </row>
    <row r="4045" spans="1:3" x14ac:dyDescent="0.25">
      <c r="A4045" s="16">
        <v>6251</v>
      </c>
      <c r="B4045">
        <v>18895</v>
      </c>
      <c r="C4045">
        <v>1</v>
      </c>
    </row>
    <row r="4046" spans="1:3" x14ac:dyDescent="0.25">
      <c r="A4046" s="16">
        <v>6252</v>
      </c>
      <c r="B4046">
        <v>85611</v>
      </c>
      <c r="C4046">
        <v>1</v>
      </c>
    </row>
    <row r="4047" spans="1:3" x14ac:dyDescent="0.25">
      <c r="A4047" s="16">
        <v>6253</v>
      </c>
      <c r="B4047">
        <v>237556</v>
      </c>
      <c r="C4047">
        <v>1</v>
      </c>
    </row>
    <row r="4048" spans="1:3" x14ac:dyDescent="0.25">
      <c r="A4048" s="16">
        <v>6254</v>
      </c>
      <c r="B4048">
        <v>234500</v>
      </c>
      <c r="C4048">
        <v>1</v>
      </c>
    </row>
    <row r="4049" spans="1:3" x14ac:dyDescent="0.25">
      <c r="A4049" s="16">
        <v>6255</v>
      </c>
      <c r="B4049">
        <v>101302</v>
      </c>
      <c r="C4049">
        <v>1</v>
      </c>
    </row>
    <row r="4050" spans="1:3" x14ac:dyDescent="0.25">
      <c r="A4050" s="16">
        <v>6256</v>
      </c>
      <c r="B4050">
        <v>18257</v>
      </c>
      <c r="C4050">
        <v>1</v>
      </c>
    </row>
    <row r="4051" spans="1:3" x14ac:dyDescent="0.25">
      <c r="A4051" s="16">
        <v>6257</v>
      </c>
      <c r="B4051">
        <v>267248</v>
      </c>
      <c r="C4051">
        <v>1</v>
      </c>
    </row>
    <row r="4052" spans="1:3" x14ac:dyDescent="0.25">
      <c r="A4052" s="16">
        <v>6258</v>
      </c>
      <c r="B4052">
        <v>705202</v>
      </c>
      <c r="C4052">
        <v>1</v>
      </c>
    </row>
    <row r="4053" spans="1:3" x14ac:dyDescent="0.25">
      <c r="A4053" s="16">
        <v>6259</v>
      </c>
      <c r="B4053">
        <v>186444</v>
      </c>
      <c r="C4053">
        <v>1</v>
      </c>
    </row>
    <row r="4054" spans="1:3" x14ac:dyDescent="0.25">
      <c r="A4054" s="16">
        <v>6260</v>
      </c>
      <c r="B4054">
        <v>37309</v>
      </c>
      <c r="C4054">
        <v>1</v>
      </c>
    </row>
    <row r="4055" spans="1:3" x14ac:dyDescent="0.25">
      <c r="A4055" s="16">
        <v>6261</v>
      </c>
      <c r="B4055">
        <v>2942</v>
      </c>
      <c r="C4055">
        <v>1</v>
      </c>
    </row>
    <row r="4056" spans="1:3" x14ac:dyDescent="0.25">
      <c r="A4056" s="16">
        <v>6262</v>
      </c>
      <c r="B4056">
        <v>575293</v>
      </c>
      <c r="C4056">
        <v>1</v>
      </c>
    </row>
    <row r="4057" spans="1:3" x14ac:dyDescent="0.25">
      <c r="A4057" s="16">
        <v>6263</v>
      </c>
      <c r="B4057">
        <v>105135</v>
      </c>
      <c r="C4057">
        <v>1</v>
      </c>
    </row>
    <row r="4058" spans="1:3" x14ac:dyDescent="0.25">
      <c r="A4058" s="16">
        <v>6264</v>
      </c>
      <c r="B4058">
        <v>147023</v>
      </c>
      <c r="C4058">
        <v>1</v>
      </c>
    </row>
    <row r="4059" spans="1:3" x14ac:dyDescent="0.25">
      <c r="A4059" s="16">
        <v>6265</v>
      </c>
      <c r="B4059">
        <v>152089</v>
      </c>
      <c r="C4059">
        <v>1</v>
      </c>
    </row>
    <row r="4060" spans="1:3" x14ac:dyDescent="0.25">
      <c r="A4060" s="16">
        <v>6266</v>
      </c>
      <c r="B4060">
        <v>227504</v>
      </c>
      <c r="C4060">
        <v>1</v>
      </c>
    </row>
    <row r="4061" spans="1:3" x14ac:dyDescent="0.25">
      <c r="A4061" s="16">
        <v>6267</v>
      </c>
      <c r="B4061">
        <v>184944</v>
      </c>
      <c r="C4061">
        <v>1</v>
      </c>
    </row>
    <row r="4062" spans="1:3" x14ac:dyDescent="0.25">
      <c r="A4062" s="16">
        <v>6268</v>
      </c>
      <c r="B4062">
        <v>366536</v>
      </c>
      <c r="C4062">
        <v>1</v>
      </c>
    </row>
    <row r="4063" spans="1:3" x14ac:dyDescent="0.25">
      <c r="A4063" s="16">
        <v>6269</v>
      </c>
      <c r="B4063">
        <v>232449</v>
      </c>
      <c r="C4063">
        <v>1</v>
      </c>
    </row>
    <row r="4064" spans="1:3" x14ac:dyDescent="0.25">
      <c r="A4064" s="16">
        <v>6270</v>
      </c>
      <c r="B4064">
        <v>292731</v>
      </c>
      <c r="C4064">
        <v>1</v>
      </c>
    </row>
    <row r="4065" spans="1:3" x14ac:dyDescent="0.25">
      <c r="A4065" s="16">
        <v>6271</v>
      </c>
      <c r="B4065">
        <v>239536</v>
      </c>
      <c r="C4065">
        <v>1</v>
      </c>
    </row>
    <row r="4066" spans="1:3" x14ac:dyDescent="0.25">
      <c r="A4066" s="16">
        <v>6272</v>
      </c>
      <c r="B4066">
        <v>126491</v>
      </c>
      <c r="C4066">
        <v>1</v>
      </c>
    </row>
    <row r="4067" spans="1:3" x14ac:dyDescent="0.25">
      <c r="A4067" s="16">
        <v>6273</v>
      </c>
      <c r="B4067">
        <v>123178</v>
      </c>
      <c r="C4067">
        <v>1</v>
      </c>
    </row>
    <row r="4068" spans="1:3" x14ac:dyDescent="0.25">
      <c r="A4068" s="16">
        <v>6274</v>
      </c>
      <c r="B4068">
        <v>629505</v>
      </c>
      <c r="C4068">
        <v>1</v>
      </c>
    </row>
    <row r="4069" spans="1:3" x14ac:dyDescent="0.25">
      <c r="A4069" s="16">
        <v>6275</v>
      </c>
      <c r="B4069">
        <v>60275</v>
      </c>
      <c r="C4069">
        <v>1</v>
      </c>
    </row>
    <row r="4070" spans="1:3" x14ac:dyDescent="0.25">
      <c r="A4070" s="16">
        <v>6276</v>
      </c>
      <c r="B4070">
        <v>192997</v>
      </c>
      <c r="C4070">
        <v>1</v>
      </c>
    </row>
    <row r="4071" spans="1:3" x14ac:dyDescent="0.25">
      <c r="A4071" s="16">
        <v>6277</v>
      </c>
      <c r="B4071">
        <v>61048</v>
      </c>
      <c r="C4071">
        <v>1</v>
      </c>
    </row>
    <row r="4072" spans="1:3" x14ac:dyDescent="0.25">
      <c r="A4072" s="16">
        <v>6278</v>
      </c>
      <c r="B4072">
        <v>728408</v>
      </c>
      <c r="C4072">
        <v>1</v>
      </c>
    </row>
    <row r="4073" spans="1:3" x14ac:dyDescent="0.25">
      <c r="A4073" s="16">
        <v>6279</v>
      </c>
      <c r="B4073">
        <v>451550</v>
      </c>
      <c r="C4073">
        <v>1</v>
      </c>
    </row>
    <row r="4074" spans="1:3" x14ac:dyDescent="0.25">
      <c r="A4074" s="16">
        <v>6280</v>
      </c>
      <c r="B4074">
        <v>235922</v>
      </c>
      <c r="C4074">
        <v>1</v>
      </c>
    </row>
    <row r="4075" spans="1:3" x14ac:dyDescent="0.25">
      <c r="A4075" s="16">
        <v>6281</v>
      </c>
      <c r="B4075">
        <v>233843</v>
      </c>
      <c r="C4075">
        <v>1</v>
      </c>
    </row>
    <row r="4076" spans="1:3" x14ac:dyDescent="0.25">
      <c r="A4076" s="16">
        <v>6282</v>
      </c>
      <c r="B4076">
        <v>221775</v>
      </c>
      <c r="C4076">
        <v>1</v>
      </c>
    </row>
    <row r="4077" spans="1:3" x14ac:dyDescent="0.25">
      <c r="A4077" s="16">
        <v>6283</v>
      </c>
      <c r="B4077">
        <v>1</v>
      </c>
      <c r="C4077">
        <v>1</v>
      </c>
    </row>
    <row r="4078" spans="1:3" x14ac:dyDescent="0.25">
      <c r="A4078" s="16">
        <v>6284</v>
      </c>
      <c r="B4078">
        <v>1403</v>
      </c>
      <c r="C4078">
        <v>1</v>
      </c>
    </row>
    <row r="4079" spans="1:3" x14ac:dyDescent="0.25">
      <c r="A4079" s="16">
        <v>6285</v>
      </c>
      <c r="B4079">
        <v>54</v>
      </c>
      <c r="C4079">
        <v>1</v>
      </c>
    </row>
    <row r="4080" spans="1:3" x14ac:dyDescent="0.25">
      <c r="A4080" s="16">
        <v>6286</v>
      </c>
      <c r="B4080">
        <v>65</v>
      </c>
      <c r="C4080">
        <v>1</v>
      </c>
    </row>
    <row r="4081" spans="1:3" x14ac:dyDescent="0.25">
      <c r="A4081" s="16">
        <v>6287</v>
      </c>
      <c r="B4081">
        <v>65</v>
      </c>
      <c r="C4081">
        <v>1</v>
      </c>
    </row>
    <row r="4082" spans="1:3" x14ac:dyDescent="0.25">
      <c r="A4082" s="16">
        <v>6288</v>
      </c>
      <c r="B4082">
        <v>65</v>
      </c>
      <c r="C4082">
        <v>1</v>
      </c>
    </row>
    <row r="4083" spans="1:3" x14ac:dyDescent="0.25">
      <c r="A4083" s="16">
        <v>6289</v>
      </c>
      <c r="B4083">
        <v>65</v>
      </c>
      <c r="C4083">
        <v>1</v>
      </c>
    </row>
    <row r="4084" spans="1:3" x14ac:dyDescent="0.25">
      <c r="A4084" s="16">
        <v>6290</v>
      </c>
      <c r="B4084">
        <v>86</v>
      </c>
      <c r="C4084">
        <v>1</v>
      </c>
    </row>
    <row r="4085" spans="1:3" x14ac:dyDescent="0.25">
      <c r="A4085" s="16">
        <v>6291</v>
      </c>
      <c r="B4085">
        <v>86</v>
      </c>
      <c r="C4085">
        <v>1</v>
      </c>
    </row>
    <row r="4086" spans="1:3" x14ac:dyDescent="0.25">
      <c r="A4086" s="16">
        <v>6292</v>
      </c>
      <c r="B4086">
        <v>65</v>
      </c>
      <c r="C4086">
        <v>1</v>
      </c>
    </row>
    <row r="4087" spans="1:3" x14ac:dyDescent="0.25">
      <c r="A4087" s="16">
        <v>6293</v>
      </c>
      <c r="B4087">
        <v>65</v>
      </c>
      <c r="C4087">
        <v>1</v>
      </c>
    </row>
    <row r="4088" spans="1:3" x14ac:dyDescent="0.25">
      <c r="A4088" s="16">
        <v>6294</v>
      </c>
      <c r="B4088">
        <v>15732</v>
      </c>
      <c r="C4088">
        <v>1</v>
      </c>
    </row>
    <row r="4089" spans="1:3" x14ac:dyDescent="0.25">
      <c r="A4089" s="16">
        <v>6295</v>
      </c>
      <c r="B4089">
        <v>150967</v>
      </c>
      <c r="C4089">
        <v>1</v>
      </c>
    </row>
    <row r="4090" spans="1:3" x14ac:dyDescent="0.25">
      <c r="A4090" s="16">
        <v>6296</v>
      </c>
      <c r="B4090">
        <v>14695</v>
      </c>
      <c r="C4090">
        <v>1</v>
      </c>
    </row>
    <row r="4091" spans="1:3" x14ac:dyDescent="0.25">
      <c r="A4091" s="16">
        <v>6297</v>
      </c>
      <c r="B4091">
        <v>4595</v>
      </c>
      <c r="C4091">
        <v>1</v>
      </c>
    </row>
    <row r="4092" spans="1:3" x14ac:dyDescent="0.25">
      <c r="A4092" s="16">
        <v>6298</v>
      </c>
      <c r="B4092">
        <v>247360</v>
      </c>
      <c r="C4092">
        <v>1</v>
      </c>
    </row>
    <row r="4093" spans="1:3" x14ac:dyDescent="0.25">
      <c r="A4093" s="16">
        <v>6299</v>
      </c>
      <c r="B4093">
        <v>599393</v>
      </c>
      <c r="C4093">
        <v>1</v>
      </c>
    </row>
    <row r="4094" spans="1:3" x14ac:dyDescent="0.25">
      <c r="A4094" s="16">
        <v>6300</v>
      </c>
      <c r="B4094">
        <v>1728</v>
      </c>
      <c r="C4094">
        <v>1</v>
      </c>
    </row>
    <row r="4095" spans="1:3" x14ac:dyDescent="0.25">
      <c r="A4095" s="16">
        <v>6301</v>
      </c>
      <c r="B4095">
        <v>467209</v>
      </c>
      <c r="C4095">
        <v>1</v>
      </c>
    </row>
    <row r="4096" spans="1:3" x14ac:dyDescent="0.25">
      <c r="A4096" s="16">
        <v>6302</v>
      </c>
      <c r="B4096">
        <v>363208</v>
      </c>
      <c r="C4096">
        <v>1</v>
      </c>
    </row>
    <row r="4097" spans="1:3" x14ac:dyDescent="0.25">
      <c r="A4097" s="16">
        <v>6303</v>
      </c>
      <c r="B4097">
        <v>32642</v>
      </c>
      <c r="C4097">
        <v>1</v>
      </c>
    </row>
    <row r="4098" spans="1:3" x14ac:dyDescent="0.25">
      <c r="A4098" s="16">
        <v>6304</v>
      </c>
      <c r="B4098">
        <v>17124</v>
      </c>
      <c r="C4098">
        <v>1</v>
      </c>
    </row>
    <row r="4099" spans="1:3" x14ac:dyDescent="0.25">
      <c r="A4099" s="16">
        <v>6305</v>
      </c>
      <c r="B4099">
        <v>304450</v>
      </c>
      <c r="C4099">
        <v>1</v>
      </c>
    </row>
    <row r="4100" spans="1:3" x14ac:dyDescent="0.25">
      <c r="A4100" s="16">
        <v>6306</v>
      </c>
      <c r="B4100">
        <v>824272</v>
      </c>
      <c r="C4100">
        <v>1</v>
      </c>
    </row>
    <row r="4101" spans="1:3" x14ac:dyDescent="0.25">
      <c r="A4101" s="16">
        <v>6307</v>
      </c>
      <c r="B4101">
        <v>247814</v>
      </c>
      <c r="C4101">
        <v>1</v>
      </c>
    </row>
    <row r="4102" spans="1:3" x14ac:dyDescent="0.25">
      <c r="A4102" s="16">
        <v>6308</v>
      </c>
      <c r="B4102">
        <v>348627</v>
      </c>
      <c r="C4102">
        <v>1</v>
      </c>
    </row>
    <row r="4103" spans="1:3" x14ac:dyDescent="0.25">
      <c r="A4103" s="16">
        <v>6309</v>
      </c>
      <c r="B4103">
        <v>128850</v>
      </c>
      <c r="C4103">
        <v>1</v>
      </c>
    </row>
    <row r="4104" spans="1:3" x14ac:dyDescent="0.25">
      <c r="A4104" s="16">
        <v>6310</v>
      </c>
      <c r="B4104">
        <v>42114</v>
      </c>
      <c r="C4104">
        <v>1</v>
      </c>
    </row>
    <row r="4105" spans="1:3" x14ac:dyDescent="0.25">
      <c r="A4105" s="16">
        <v>6311</v>
      </c>
      <c r="B4105">
        <v>163</v>
      </c>
      <c r="C4105">
        <v>1</v>
      </c>
    </row>
    <row r="4106" spans="1:3" x14ac:dyDescent="0.25">
      <c r="A4106" s="16">
        <v>6312</v>
      </c>
      <c r="B4106">
        <v>196936</v>
      </c>
      <c r="C4106">
        <v>1</v>
      </c>
    </row>
    <row r="4107" spans="1:3" x14ac:dyDescent="0.25">
      <c r="A4107" s="16">
        <v>6313</v>
      </c>
      <c r="B4107">
        <v>18665</v>
      </c>
      <c r="C4107">
        <v>1</v>
      </c>
    </row>
    <row r="4108" spans="1:3" x14ac:dyDescent="0.25">
      <c r="A4108" s="16">
        <v>6314</v>
      </c>
      <c r="B4108">
        <v>467</v>
      </c>
      <c r="C4108">
        <v>1</v>
      </c>
    </row>
    <row r="4109" spans="1:3" x14ac:dyDescent="0.25">
      <c r="A4109" s="16">
        <v>6315</v>
      </c>
      <c r="B4109">
        <v>254</v>
      </c>
      <c r="C4109">
        <v>1</v>
      </c>
    </row>
    <row r="4110" spans="1:3" x14ac:dyDescent="0.25">
      <c r="A4110" s="16">
        <v>6316</v>
      </c>
      <c r="B4110">
        <v>334</v>
      </c>
      <c r="C4110">
        <v>1</v>
      </c>
    </row>
    <row r="4111" spans="1:3" x14ac:dyDescent="0.25">
      <c r="A4111" s="16">
        <v>6322</v>
      </c>
      <c r="B4111">
        <v>249001</v>
      </c>
      <c r="C4111">
        <v>1</v>
      </c>
    </row>
    <row r="4112" spans="1:3" x14ac:dyDescent="0.25">
      <c r="A4112" s="16">
        <v>6323</v>
      </c>
      <c r="B4112">
        <v>142950</v>
      </c>
      <c r="C4112">
        <v>1</v>
      </c>
    </row>
    <row r="4113" spans="1:3" x14ac:dyDescent="0.25">
      <c r="A4113" s="16">
        <v>6324</v>
      </c>
      <c r="B4113">
        <v>74497</v>
      </c>
      <c r="C4113">
        <v>1</v>
      </c>
    </row>
    <row r="4114" spans="1:3" x14ac:dyDescent="0.25">
      <c r="A4114" s="16">
        <v>6325</v>
      </c>
      <c r="B4114">
        <v>11368</v>
      </c>
      <c r="C4114">
        <v>1</v>
      </c>
    </row>
    <row r="4115" spans="1:3" x14ac:dyDescent="0.25">
      <c r="A4115" s="16">
        <v>6326</v>
      </c>
      <c r="B4115">
        <v>37105</v>
      </c>
      <c r="C4115">
        <v>1</v>
      </c>
    </row>
    <row r="4116" spans="1:3" x14ac:dyDescent="0.25">
      <c r="A4116" s="16">
        <v>6327</v>
      </c>
      <c r="B4116">
        <v>301814</v>
      </c>
      <c r="C4116">
        <v>1</v>
      </c>
    </row>
    <row r="4117" spans="1:3" x14ac:dyDescent="0.25">
      <c r="A4117" s="16">
        <v>6328</v>
      </c>
      <c r="B4117">
        <v>69580</v>
      </c>
      <c r="C4117">
        <v>1</v>
      </c>
    </row>
    <row r="4118" spans="1:3" x14ac:dyDescent="0.25">
      <c r="A4118" s="16">
        <v>6329</v>
      </c>
      <c r="B4118">
        <v>472977</v>
      </c>
      <c r="C4118">
        <v>1</v>
      </c>
    </row>
    <row r="4119" spans="1:3" x14ac:dyDescent="0.25">
      <c r="A4119" s="16">
        <v>6330</v>
      </c>
      <c r="B4119">
        <v>123358</v>
      </c>
      <c r="C4119">
        <v>1</v>
      </c>
    </row>
    <row r="4120" spans="1:3" x14ac:dyDescent="0.25">
      <c r="A4120" s="16">
        <v>6331</v>
      </c>
      <c r="B4120">
        <v>529907</v>
      </c>
      <c r="C4120">
        <v>1</v>
      </c>
    </row>
    <row r="4121" spans="1:3" x14ac:dyDescent="0.25">
      <c r="A4121" s="16">
        <v>6332</v>
      </c>
      <c r="B4121">
        <v>51860</v>
      </c>
      <c r="C4121">
        <v>1</v>
      </c>
    </row>
    <row r="4122" spans="1:3" x14ac:dyDescent="0.25">
      <c r="A4122" s="16">
        <v>6333</v>
      </c>
      <c r="B4122">
        <v>30787</v>
      </c>
      <c r="C4122">
        <v>1</v>
      </c>
    </row>
    <row r="4123" spans="1:3" x14ac:dyDescent="0.25">
      <c r="A4123" s="16">
        <v>6334</v>
      </c>
      <c r="B4123">
        <v>128536</v>
      </c>
      <c r="C4123">
        <v>1</v>
      </c>
    </row>
    <row r="4124" spans="1:3" x14ac:dyDescent="0.25">
      <c r="A4124" s="16">
        <v>6335</v>
      </c>
      <c r="B4124">
        <v>340914</v>
      </c>
      <c r="C4124">
        <v>1</v>
      </c>
    </row>
    <row r="4125" spans="1:3" x14ac:dyDescent="0.25">
      <c r="A4125" s="16">
        <v>6336</v>
      </c>
      <c r="B4125">
        <v>251739</v>
      </c>
      <c r="C4125">
        <v>1</v>
      </c>
    </row>
    <row r="4126" spans="1:3" x14ac:dyDescent="0.25">
      <c r="A4126" s="16">
        <v>6337</v>
      </c>
      <c r="B4126">
        <v>86650</v>
      </c>
      <c r="C4126">
        <v>1</v>
      </c>
    </row>
    <row r="4127" spans="1:3" x14ac:dyDescent="0.25">
      <c r="A4127" s="16">
        <v>6338</v>
      </c>
      <c r="B4127">
        <v>65547</v>
      </c>
      <c r="C4127">
        <v>1</v>
      </c>
    </row>
    <row r="4128" spans="1:3" x14ac:dyDescent="0.25">
      <c r="A4128" s="16">
        <v>6339</v>
      </c>
      <c r="B4128">
        <v>186418</v>
      </c>
      <c r="C4128">
        <v>1</v>
      </c>
    </row>
    <row r="4129" spans="1:3" x14ac:dyDescent="0.25">
      <c r="A4129" s="16">
        <v>6340</v>
      </c>
      <c r="B4129">
        <v>119833</v>
      </c>
      <c r="C4129">
        <v>1</v>
      </c>
    </row>
    <row r="4130" spans="1:3" x14ac:dyDescent="0.25">
      <c r="A4130" s="16">
        <v>6341</v>
      </c>
      <c r="B4130">
        <v>656</v>
      </c>
      <c r="C4130">
        <v>1</v>
      </c>
    </row>
    <row r="4131" spans="1:3" x14ac:dyDescent="0.25">
      <c r="A4131" s="16">
        <v>6342</v>
      </c>
      <c r="B4131">
        <v>245356</v>
      </c>
      <c r="C4131">
        <v>1</v>
      </c>
    </row>
    <row r="4132" spans="1:3" x14ac:dyDescent="0.25">
      <c r="A4132" s="16">
        <v>6343</v>
      </c>
      <c r="B4132">
        <v>12115</v>
      </c>
      <c r="C4132">
        <v>1</v>
      </c>
    </row>
    <row r="4133" spans="1:3" x14ac:dyDescent="0.25">
      <c r="A4133" s="16">
        <v>6344</v>
      </c>
      <c r="B4133">
        <v>249012</v>
      </c>
      <c r="C4133">
        <v>1</v>
      </c>
    </row>
    <row r="4134" spans="1:3" x14ac:dyDescent="0.25">
      <c r="A4134" s="16">
        <v>6345</v>
      </c>
      <c r="B4134">
        <v>169643</v>
      </c>
      <c r="C4134">
        <v>1</v>
      </c>
    </row>
    <row r="4135" spans="1:3" x14ac:dyDescent="0.25">
      <c r="A4135" s="16">
        <v>6346</v>
      </c>
      <c r="B4135">
        <v>285791</v>
      </c>
      <c r="C4135">
        <v>1</v>
      </c>
    </row>
    <row r="4136" spans="1:3" x14ac:dyDescent="0.25">
      <c r="A4136" s="16">
        <v>6347</v>
      </c>
      <c r="B4136">
        <v>687495</v>
      </c>
      <c r="C4136">
        <v>1</v>
      </c>
    </row>
    <row r="4137" spans="1:3" x14ac:dyDescent="0.25">
      <c r="A4137" s="16">
        <v>6348</v>
      </c>
      <c r="B4137">
        <v>204829</v>
      </c>
      <c r="C4137">
        <v>1</v>
      </c>
    </row>
    <row r="4138" spans="1:3" x14ac:dyDescent="0.25">
      <c r="A4138" s="16">
        <v>6349</v>
      </c>
      <c r="B4138">
        <v>55</v>
      </c>
      <c r="C4138">
        <v>1</v>
      </c>
    </row>
    <row r="4139" spans="1:3" x14ac:dyDescent="0.25">
      <c r="A4139" s="16">
        <v>6350</v>
      </c>
      <c r="B4139">
        <v>1985</v>
      </c>
      <c r="C4139">
        <v>1</v>
      </c>
    </row>
    <row r="4140" spans="1:3" x14ac:dyDescent="0.25">
      <c r="A4140" s="16">
        <v>6351</v>
      </c>
      <c r="B4140">
        <v>2897</v>
      </c>
      <c r="C4140">
        <v>1</v>
      </c>
    </row>
    <row r="4141" spans="1:3" x14ac:dyDescent="0.25">
      <c r="A4141" s="16">
        <v>6352</v>
      </c>
      <c r="B4141">
        <v>2681</v>
      </c>
      <c r="C4141">
        <v>1</v>
      </c>
    </row>
    <row r="4142" spans="1:3" x14ac:dyDescent="0.25">
      <c r="A4142" s="16">
        <v>6353</v>
      </c>
      <c r="B4142">
        <v>769</v>
      </c>
      <c r="C4142">
        <v>1</v>
      </c>
    </row>
    <row r="4143" spans="1:3" x14ac:dyDescent="0.25">
      <c r="A4143" s="16">
        <v>6354</v>
      </c>
      <c r="B4143">
        <v>699</v>
      </c>
      <c r="C4143">
        <v>1</v>
      </c>
    </row>
    <row r="4144" spans="1:3" x14ac:dyDescent="0.25">
      <c r="A4144" s="16">
        <v>6355</v>
      </c>
      <c r="B4144">
        <v>662</v>
      </c>
      <c r="C4144">
        <v>1</v>
      </c>
    </row>
    <row r="4145" spans="1:3" x14ac:dyDescent="0.25">
      <c r="A4145" s="16">
        <v>6356</v>
      </c>
      <c r="B4145">
        <v>1567</v>
      </c>
      <c r="C4145">
        <v>1</v>
      </c>
    </row>
    <row r="4146" spans="1:3" x14ac:dyDescent="0.25">
      <c r="A4146" s="16">
        <v>6357</v>
      </c>
      <c r="B4146">
        <v>312</v>
      </c>
      <c r="C4146">
        <v>1</v>
      </c>
    </row>
    <row r="4147" spans="1:3" x14ac:dyDescent="0.25">
      <c r="A4147" s="16">
        <v>6358</v>
      </c>
      <c r="B4147">
        <v>800</v>
      </c>
      <c r="C4147">
        <v>1</v>
      </c>
    </row>
    <row r="4148" spans="1:3" x14ac:dyDescent="0.25">
      <c r="A4148" s="16">
        <v>6359</v>
      </c>
      <c r="B4148">
        <v>591</v>
      </c>
      <c r="C4148">
        <v>1</v>
      </c>
    </row>
    <row r="4149" spans="1:3" x14ac:dyDescent="0.25">
      <c r="A4149" s="16">
        <v>6360</v>
      </c>
      <c r="B4149">
        <v>1288</v>
      </c>
      <c r="C4149">
        <v>1</v>
      </c>
    </row>
    <row r="4150" spans="1:3" x14ac:dyDescent="0.25">
      <c r="A4150" s="16">
        <v>6361</v>
      </c>
      <c r="B4150">
        <v>610</v>
      </c>
      <c r="C4150">
        <v>1</v>
      </c>
    </row>
    <row r="4151" spans="1:3" x14ac:dyDescent="0.25">
      <c r="A4151" s="16">
        <v>6362</v>
      </c>
      <c r="B4151">
        <v>1373</v>
      </c>
      <c r="C4151">
        <v>1</v>
      </c>
    </row>
    <row r="4152" spans="1:3" x14ac:dyDescent="0.25">
      <c r="A4152" s="16">
        <v>6363</v>
      </c>
      <c r="B4152">
        <v>1321</v>
      </c>
      <c r="C4152">
        <v>1</v>
      </c>
    </row>
    <row r="4153" spans="1:3" x14ac:dyDescent="0.25">
      <c r="A4153" s="16">
        <v>6364</v>
      </c>
      <c r="B4153">
        <v>769</v>
      </c>
      <c r="C4153">
        <v>1</v>
      </c>
    </row>
    <row r="4154" spans="1:3" x14ac:dyDescent="0.25">
      <c r="A4154" s="16">
        <v>6365</v>
      </c>
      <c r="B4154">
        <v>265</v>
      </c>
      <c r="C4154">
        <v>1</v>
      </c>
    </row>
    <row r="4155" spans="1:3" x14ac:dyDescent="0.25">
      <c r="A4155" s="16">
        <v>6366</v>
      </c>
      <c r="B4155">
        <v>316</v>
      </c>
      <c r="C4155">
        <v>1</v>
      </c>
    </row>
    <row r="4156" spans="1:3" x14ac:dyDescent="0.25">
      <c r="A4156" s="16">
        <v>6367</v>
      </c>
      <c r="B4156">
        <v>263</v>
      </c>
      <c r="C4156">
        <v>1</v>
      </c>
    </row>
    <row r="4157" spans="1:3" x14ac:dyDescent="0.25">
      <c r="A4157" s="16">
        <v>6368</v>
      </c>
      <c r="B4157">
        <v>654</v>
      </c>
      <c r="C4157">
        <v>1</v>
      </c>
    </row>
    <row r="4158" spans="1:3" x14ac:dyDescent="0.25">
      <c r="A4158" s="16">
        <v>6369</v>
      </c>
      <c r="B4158">
        <v>475</v>
      </c>
      <c r="C4158">
        <v>1</v>
      </c>
    </row>
    <row r="4159" spans="1:3" x14ac:dyDescent="0.25">
      <c r="A4159" s="16">
        <v>6370</v>
      </c>
      <c r="B4159">
        <v>4287</v>
      </c>
      <c r="C4159">
        <v>1</v>
      </c>
    </row>
    <row r="4160" spans="1:3" x14ac:dyDescent="0.25">
      <c r="A4160" s="16">
        <v>6371</v>
      </c>
      <c r="B4160">
        <v>10030</v>
      </c>
      <c r="C4160">
        <v>1</v>
      </c>
    </row>
    <row r="4161" spans="1:3" x14ac:dyDescent="0.25">
      <c r="A4161" s="16">
        <v>6372</v>
      </c>
      <c r="B4161">
        <v>4409</v>
      </c>
      <c r="C4161">
        <v>1</v>
      </c>
    </row>
    <row r="4162" spans="1:3" x14ac:dyDescent="0.25">
      <c r="A4162" s="16">
        <v>6373</v>
      </c>
      <c r="B4162">
        <v>1964</v>
      </c>
      <c r="C4162">
        <v>1</v>
      </c>
    </row>
    <row r="4163" spans="1:3" x14ac:dyDescent="0.25">
      <c r="A4163" s="16">
        <v>6374</v>
      </c>
      <c r="B4163">
        <v>1018</v>
      </c>
      <c r="C4163">
        <v>1</v>
      </c>
    </row>
    <row r="4164" spans="1:3" x14ac:dyDescent="0.25">
      <c r="A4164" s="16">
        <v>6375</v>
      </c>
      <c r="B4164">
        <v>412</v>
      </c>
      <c r="C4164">
        <v>1</v>
      </c>
    </row>
    <row r="4165" spans="1:3" x14ac:dyDescent="0.25">
      <c r="A4165" s="16">
        <v>6376</v>
      </c>
      <c r="B4165">
        <v>1107</v>
      </c>
      <c r="C4165">
        <v>1</v>
      </c>
    </row>
    <row r="4166" spans="1:3" x14ac:dyDescent="0.25">
      <c r="A4166" s="16">
        <v>6377</v>
      </c>
      <c r="B4166">
        <v>1107</v>
      </c>
      <c r="C4166">
        <v>1</v>
      </c>
    </row>
    <row r="4167" spans="1:3" x14ac:dyDescent="0.25">
      <c r="A4167" s="16">
        <v>6378</v>
      </c>
      <c r="B4167">
        <v>934</v>
      </c>
      <c r="C4167">
        <v>1</v>
      </c>
    </row>
    <row r="4168" spans="1:3" x14ac:dyDescent="0.25">
      <c r="A4168" s="16">
        <v>6379</v>
      </c>
      <c r="B4168">
        <v>4120</v>
      </c>
      <c r="C4168">
        <v>1</v>
      </c>
    </row>
    <row r="4169" spans="1:3" x14ac:dyDescent="0.25">
      <c r="A4169" s="16">
        <v>6380</v>
      </c>
      <c r="B4169">
        <v>3070</v>
      </c>
      <c r="C4169">
        <v>1</v>
      </c>
    </row>
    <row r="4170" spans="1:3" x14ac:dyDescent="0.25">
      <c r="A4170" s="16">
        <v>6381</v>
      </c>
      <c r="B4170">
        <v>5076</v>
      </c>
      <c r="C4170">
        <v>1</v>
      </c>
    </row>
    <row r="4171" spans="1:3" x14ac:dyDescent="0.25">
      <c r="A4171" s="16">
        <v>6382</v>
      </c>
      <c r="B4171">
        <v>18863</v>
      </c>
      <c r="C4171">
        <v>1</v>
      </c>
    </row>
    <row r="4172" spans="1:3" x14ac:dyDescent="0.25">
      <c r="A4172" s="16">
        <v>6383</v>
      </c>
      <c r="B4172">
        <v>6068</v>
      </c>
      <c r="C4172">
        <v>1</v>
      </c>
    </row>
    <row r="4173" spans="1:3" x14ac:dyDescent="0.25">
      <c r="A4173" s="16">
        <v>6384</v>
      </c>
      <c r="B4173">
        <v>16927</v>
      </c>
      <c r="C4173">
        <v>1</v>
      </c>
    </row>
    <row r="4174" spans="1:3" x14ac:dyDescent="0.25">
      <c r="A4174" s="16">
        <v>6385</v>
      </c>
      <c r="B4174">
        <v>304081</v>
      </c>
      <c r="C4174">
        <v>1</v>
      </c>
    </row>
    <row r="4175" spans="1:3" x14ac:dyDescent="0.25">
      <c r="A4175" s="16">
        <v>6386</v>
      </c>
      <c r="B4175">
        <v>134699</v>
      </c>
      <c r="C4175">
        <v>1</v>
      </c>
    </row>
    <row r="4176" spans="1:3" x14ac:dyDescent="0.25">
      <c r="A4176" s="16">
        <v>6387</v>
      </c>
      <c r="B4176">
        <v>152857</v>
      </c>
      <c r="C4176">
        <v>1</v>
      </c>
    </row>
    <row r="4177" spans="1:3" x14ac:dyDescent="0.25">
      <c r="A4177" s="16">
        <v>6388</v>
      </c>
      <c r="B4177">
        <v>248490</v>
      </c>
      <c r="C4177">
        <v>1</v>
      </c>
    </row>
    <row r="4178" spans="1:3" x14ac:dyDescent="0.25">
      <c r="A4178" s="16">
        <v>6389</v>
      </c>
      <c r="B4178">
        <v>17583</v>
      </c>
      <c r="C4178">
        <v>1</v>
      </c>
    </row>
    <row r="4179" spans="1:3" x14ac:dyDescent="0.25">
      <c r="A4179" s="16">
        <v>6390</v>
      </c>
      <c r="B4179">
        <v>60355</v>
      </c>
      <c r="C4179">
        <v>1</v>
      </c>
    </row>
    <row r="4180" spans="1:3" x14ac:dyDescent="0.25">
      <c r="A4180" s="16">
        <v>6391</v>
      </c>
      <c r="B4180">
        <v>76965</v>
      </c>
      <c r="C4180">
        <v>1</v>
      </c>
    </row>
    <row r="4181" spans="1:3" x14ac:dyDescent="0.25">
      <c r="A4181" s="16">
        <v>6392</v>
      </c>
      <c r="B4181">
        <v>77798</v>
      </c>
      <c r="C4181">
        <v>1</v>
      </c>
    </row>
    <row r="4182" spans="1:3" x14ac:dyDescent="0.25">
      <c r="A4182" s="16">
        <v>6393</v>
      </c>
      <c r="B4182">
        <v>34950</v>
      </c>
      <c r="C4182">
        <v>1</v>
      </c>
    </row>
    <row r="4183" spans="1:3" x14ac:dyDescent="0.25">
      <c r="A4183" s="16">
        <v>6394</v>
      </c>
      <c r="B4183">
        <v>93980</v>
      </c>
      <c r="C4183">
        <v>1</v>
      </c>
    </row>
    <row r="4184" spans="1:3" x14ac:dyDescent="0.25">
      <c r="A4184" s="16">
        <v>6395</v>
      </c>
      <c r="B4184">
        <v>15571</v>
      </c>
      <c r="C4184">
        <v>1</v>
      </c>
    </row>
    <row r="4185" spans="1:3" x14ac:dyDescent="0.25">
      <c r="A4185" s="16">
        <v>6397</v>
      </c>
      <c r="B4185">
        <v>310753</v>
      </c>
      <c r="C4185">
        <v>1</v>
      </c>
    </row>
    <row r="4186" spans="1:3" x14ac:dyDescent="0.25">
      <c r="A4186" s="16">
        <v>6398</v>
      </c>
      <c r="B4186">
        <v>65116</v>
      </c>
      <c r="C4186">
        <v>1</v>
      </c>
    </row>
    <row r="4187" spans="1:3" x14ac:dyDescent="0.25">
      <c r="A4187" s="16">
        <v>6399</v>
      </c>
      <c r="B4187">
        <v>136069</v>
      </c>
      <c r="C4187">
        <v>1</v>
      </c>
    </row>
    <row r="4188" spans="1:3" x14ac:dyDescent="0.25">
      <c r="A4188" s="16">
        <v>6400</v>
      </c>
      <c r="B4188">
        <v>7920</v>
      </c>
      <c r="C4188">
        <v>1</v>
      </c>
    </row>
    <row r="4189" spans="1:3" x14ac:dyDescent="0.25">
      <c r="A4189" s="16">
        <v>6401</v>
      </c>
      <c r="B4189">
        <v>38531</v>
      </c>
      <c r="C4189">
        <v>1</v>
      </c>
    </row>
    <row r="4190" spans="1:3" x14ac:dyDescent="0.25">
      <c r="A4190" s="16">
        <v>6402</v>
      </c>
      <c r="B4190">
        <v>131697</v>
      </c>
      <c r="C4190">
        <v>1</v>
      </c>
    </row>
    <row r="4191" spans="1:3" x14ac:dyDescent="0.25">
      <c r="A4191" s="16">
        <v>6403</v>
      </c>
      <c r="B4191">
        <v>138405</v>
      </c>
      <c r="C4191">
        <v>1</v>
      </c>
    </row>
    <row r="4192" spans="1:3" x14ac:dyDescent="0.25">
      <c r="A4192" s="16">
        <v>6404</v>
      </c>
      <c r="B4192">
        <v>112880</v>
      </c>
      <c r="C4192">
        <v>1</v>
      </c>
    </row>
    <row r="4193" spans="1:3" x14ac:dyDescent="0.25">
      <c r="A4193" s="16">
        <v>6405</v>
      </c>
      <c r="B4193">
        <v>182304</v>
      </c>
      <c r="C4193">
        <v>1</v>
      </c>
    </row>
    <row r="4194" spans="1:3" x14ac:dyDescent="0.25">
      <c r="A4194" s="16">
        <v>6406</v>
      </c>
      <c r="B4194">
        <v>219900</v>
      </c>
      <c r="C4194">
        <v>1</v>
      </c>
    </row>
    <row r="4195" spans="1:3" x14ac:dyDescent="0.25">
      <c r="A4195" s="16">
        <v>6407</v>
      </c>
      <c r="B4195">
        <v>130281</v>
      </c>
      <c r="C4195">
        <v>1</v>
      </c>
    </row>
    <row r="4196" spans="1:3" x14ac:dyDescent="0.25">
      <c r="A4196" s="16">
        <v>6408</v>
      </c>
      <c r="B4196">
        <v>165339</v>
      </c>
      <c r="C4196">
        <v>1</v>
      </c>
    </row>
    <row r="4197" spans="1:3" x14ac:dyDescent="0.25">
      <c r="A4197" s="16">
        <v>6409</v>
      </c>
      <c r="B4197">
        <v>154143</v>
      </c>
      <c r="C4197">
        <v>1</v>
      </c>
    </row>
    <row r="4198" spans="1:3" x14ac:dyDescent="0.25">
      <c r="A4198" s="16">
        <v>6410</v>
      </c>
      <c r="B4198">
        <v>260905</v>
      </c>
      <c r="C4198">
        <v>1</v>
      </c>
    </row>
    <row r="4199" spans="1:3" x14ac:dyDescent="0.25">
      <c r="A4199" s="16">
        <v>6411</v>
      </c>
      <c r="B4199">
        <v>229326</v>
      </c>
      <c r="C4199">
        <v>1</v>
      </c>
    </row>
    <row r="4200" spans="1:3" x14ac:dyDescent="0.25">
      <c r="A4200" s="16">
        <v>6412</v>
      </c>
      <c r="B4200">
        <v>44175</v>
      </c>
      <c r="C4200">
        <v>1</v>
      </c>
    </row>
    <row r="4201" spans="1:3" x14ac:dyDescent="0.25">
      <c r="A4201" s="16">
        <v>6413</v>
      </c>
      <c r="B4201">
        <v>28071</v>
      </c>
      <c r="C4201">
        <v>1</v>
      </c>
    </row>
    <row r="4202" spans="1:3" x14ac:dyDescent="0.25">
      <c r="A4202" s="16">
        <v>6414</v>
      </c>
      <c r="B4202">
        <v>2395</v>
      </c>
      <c r="C4202">
        <v>1</v>
      </c>
    </row>
    <row r="4203" spans="1:3" x14ac:dyDescent="0.25">
      <c r="A4203" s="16">
        <v>6415</v>
      </c>
      <c r="B4203">
        <v>1134</v>
      </c>
      <c r="C4203">
        <v>1</v>
      </c>
    </row>
    <row r="4204" spans="1:3" x14ac:dyDescent="0.25">
      <c r="A4204" s="16">
        <v>6416</v>
      </c>
      <c r="B4204">
        <v>21946</v>
      </c>
      <c r="C4204">
        <v>1</v>
      </c>
    </row>
    <row r="4205" spans="1:3" x14ac:dyDescent="0.25">
      <c r="A4205" s="16">
        <v>6417</v>
      </c>
      <c r="B4205">
        <v>4564</v>
      </c>
      <c r="C4205">
        <v>1</v>
      </c>
    </row>
    <row r="4206" spans="1:3" x14ac:dyDescent="0.25">
      <c r="A4206" s="16">
        <v>6418</v>
      </c>
      <c r="B4206">
        <v>42819</v>
      </c>
      <c r="C4206">
        <v>1</v>
      </c>
    </row>
    <row r="4207" spans="1:3" x14ac:dyDescent="0.25">
      <c r="A4207" s="16">
        <v>6419</v>
      </c>
      <c r="B4207">
        <v>26601</v>
      </c>
      <c r="C4207">
        <v>1</v>
      </c>
    </row>
    <row r="4208" spans="1:3" x14ac:dyDescent="0.25">
      <c r="A4208" s="16">
        <v>6420</v>
      </c>
      <c r="B4208">
        <v>26868</v>
      </c>
      <c r="C4208">
        <v>1</v>
      </c>
    </row>
    <row r="4209" spans="1:3" x14ac:dyDescent="0.25">
      <c r="A4209" s="16">
        <v>6421</v>
      </c>
      <c r="B4209">
        <v>34807</v>
      </c>
      <c r="C4209">
        <v>1</v>
      </c>
    </row>
    <row r="4210" spans="1:3" x14ac:dyDescent="0.25">
      <c r="A4210" s="16">
        <v>6422</v>
      </c>
      <c r="B4210">
        <v>39302</v>
      </c>
      <c r="C4210">
        <v>1</v>
      </c>
    </row>
    <row r="4211" spans="1:3" x14ac:dyDescent="0.25">
      <c r="A4211" s="16">
        <v>6423</v>
      </c>
      <c r="B4211">
        <v>16610</v>
      </c>
      <c r="C4211">
        <v>1</v>
      </c>
    </row>
    <row r="4212" spans="1:3" x14ac:dyDescent="0.25">
      <c r="A4212" s="16">
        <v>6424</v>
      </c>
      <c r="B4212">
        <v>11873</v>
      </c>
      <c r="C4212">
        <v>1</v>
      </c>
    </row>
    <row r="4213" spans="1:3" x14ac:dyDescent="0.25">
      <c r="A4213" s="16">
        <v>6425</v>
      </c>
      <c r="B4213">
        <v>13992</v>
      </c>
      <c r="C4213">
        <v>1</v>
      </c>
    </row>
    <row r="4214" spans="1:3" x14ac:dyDescent="0.25">
      <c r="A4214" s="16">
        <v>6426</v>
      </c>
      <c r="B4214">
        <v>22886</v>
      </c>
      <c r="C4214">
        <v>1</v>
      </c>
    </row>
    <row r="4215" spans="1:3" x14ac:dyDescent="0.25">
      <c r="A4215" s="16">
        <v>6427</v>
      </c>
      <c r="B4215">
        <v>19528</v>
      </c>
      <c r="C4215">
        <v>1</v>
      </c>
    </row>
    <row r="4216" spans="1:3" x14ac:dyDescent="0.25">
      <c r="A4216" s="16">
        <v>6428</v>
      </c>
      <c r="B4216">
        <v>18905</v>
      </c>
      <c r="C4216">
        <v>1</v>
      </c>
    </row>
    <row r="4217" spans="1:3" x14ac:dyDescent="0.25">
      <c r="A4217" s="16">
        <v>6429</v>
      </c>
      <c r="B4217">
        <v>23846</v>
      </c>
      <c r="C4217">
        <v>1</v>
      </c>
    </row>
    <row r="4218" spans="1:3" x14ac:dyDescent="0.25">
      <c r="A4218" s="16">
        <v>6430</v>
      </c>
      <c r="B4218">
        <v>10194</v>
      </c>
      <c r="C4218">
        <v>1</v>
      </c>
    </row>
    <row r="4219" spans="1:3" x14ac:dyDescent="0.25">
      <c r="A4219" s="16">
        <v>6431</v>
      </c>
      <c r="B4219">
        <v>39007</v>
      </c>
      <c r="C4219">
        <v>1</v>
      </c>
    </row>
    <row r="4220" spans="1:3" x14ac:dyDescent="0.25">
      <c r="A4220" s="16">
        <v>6432</v>
      </c>
      <c r="B4220">
        <v>71399</v>
      </c>
      <c r="C4220">
        <v>1</v>
      </c>
    </row>
    <row r="4221" spans="1:3" x14ac:dyDescent="0.25">
      <c r="A4221" s="16">
        <v>6433</v>
      </c>
      <c r="B4221">
        <v>31995</v>
      </c>
      <c r="C4221">
        <v>1</v>
      </c>
    </row>
    <row r="4222" spans="1:3" x14ac:dyDescent="0.25">
      <c r="A4222" s="16">
        <v>6434</v>
      </c>
      <c r="B4222">
        <v>1542</v>
      </c>
      <c r="C4222">
        <v>1</v>
      </c>
    </row>
    <row r="4223" spans="1:3" x14ac:dyDescent="0.25">
      <c r="A4223" s="16">
        <v>6435</v>
      </c>
      <c r="B4223">
        <v>22250</v>
      </c>
      <c r="C4223">
        <v>1</v>
      </c>
    </row>
    <row r="4224" spans="1:3" x14ac:dyDescent="0.25">
      <c r="A4224" s="16">
        <v>6436</v>
      </c>
      <c r="B4224">
        <v>11264</v>
      </c>
      <c r="C4224">
        <v>1</v>
      </c>
    </row>
    <row r="4225" spans="1:3" x14ac:dyDescent="0.25">
      <c r="A4225" s="16">
        <v>6437</v>
      </c>
      <c r="B4225">
        <v>47811</v>
      </c>
      <c r="C4225">
        <v>1</v>
      </c>
    </row>
    <row r="4226" spans="1:3" x14ac:dyDescent="0.25">
      <c r="A4226" s="16">
        <v>6438</v>
      </c>
      <c r="B4226">
        <v>44784</v>
      </c>
      <c r="C4226">
        <v>1</v>
      </c>
    </row>
    <row r="4227" spans="1:3" x14ac:dyDescent="0.25">
      <c r="A4227" s="16">
        <v>6440</v>
      </c>
      <c r="B4227">
        <v>141059</v>
      </c>
      <c r="C4227">
        <v>1</v>
      </c>
    </row>
    <row r="4228" spans="1:3" x14ac:dyDescent="0.25">
      <c r="A4228" s="16">
        <v>6441</v>
      </c>
      <c r="B4228">
        <v>70069</v>
      </c>
      <c r="C4228">
        <v>1</v>
      </c>
    </row>
    <row r="4229" spans="1:3" x14ac:dyDescent="0.25">
      <c r="A4229" s="16">
        <v>6442</v>
      </c>
      <c r="B4229">
        <v>454506</v>
      </c>
      <c r="C4229">
        <v>1</v>
      </c>
    </row>
    <row r="4230" spans="1:3" x14ac:dyDescent="0.25">
      <c r="A4230" s="16">
        <v>6443</v>
      </c>
      <c r="B4230">
        <v>146851</v>
      </c>
      <c r="C4230">
        <v>1</v>
      </c>
    </row>
    <row r="4231" spans="1:3" x14ac:dyDescent="0.25">
      <c r="A4231" s="16">
        <v>6444</v>
      </c>
      <c r="B4231">
        <v>156381</v>
      </c>
      <c r="C4231">
        <v>1</v>
      </c>
    </row>
    <row r="4232" spans="1:3" x14ac:dyDescent="0.25">
      <c r="A4232" s="16">
        <v>6445</v>
      </c>
      <c r="B4232">
        <v>90357</v>
      </c>
      <c r="C4232">
        <v>1</v>
      </c>
    </row>
    <row r="4233" spans="1:3" x14ac:dyDescent="0.25">
      <c r="A4233" s="16">
        <v>6446</v>
      </c>
      <c r="B4233">
        <v>58219</v>
      </c>
      <c r="C4233">
        <v>1</v>
      </c>
    </row>
    <row r="4234" spans="1:3" x14ac:dyDescent="0.25">
      <c r="A4234" s="16">
        <v>6447</v>
      </c>
      <c r="B4234">
        <v>184196</v>
      </c>
      <c r="C4234">
        <v>1</v>
      </c>
    </row>
    <row r="4235" spans="1:3" x14ac:dyDescent="0.25">
      <c r="A4235" s="16">
        <v>6448</v>
      </c>
      <c r="B4235">
        <v>66563</v>
      </c>
      <c r="C4235">
        <v>1</v>
      </c>
    </row>
    <row r="4236" spans="1:3" x14ac:dyDescent="0.25">
      <c r="A4236" s="16">
        <v>6449</v>
      </c>
      <c r="B4236">
        <v>220733</v>
      </c>
      <c r="C4236">
        <v>1</v>
      </c>
    </row>
    <row r="4237" spans="1:3" x14ac:dyDescent="0.25">
      <c r="A4237" s="16">
        <v>6450</v>
      </c>
      <c r="B4237">
        <v>23031</v>
      </c>
      <c r="C4237">
        <v>1</v>
      </c>
    </row>
    <row r="4238" spans="1:3" x14ac:dyDescent="0.25">
      <c r="A4238" s="16">
        <v>6451</v>
      </c>
      <c r="B4238">
        <v>245702</v>
      </c>
      <c r="C4238">
        <v>1</v>
      </c>
    </row>
    <row r="4239" spans="1:3" x14ac:dyDescent="0.25">
      <c r="A4239" s="16">
        <v>6452</v>
      </c>
      <c r="B4239">
        <v>88121</v>
      </c>
      <c r="C4239">
        <v>1</v>
      </c>
    </row>
    <row r="4240" spans="1:3" x14ac:dyDescent="0.25">
      <c r="A4240" s="16">
        <v>6453</v>
      </c>
      <c r="B4240">
        <v>43090</v>
      </c>
      <c r="C4240">
        <v>1</v>
      </c>
    </row>
    <row r="4241" spans="1:3" x14ac:dyDescent="0.25">
      <c r="A4241" s="16">
        <v>6454</v>
      </c>
      <c r="B4241">
        <v>2906161</v>
      </c>
      <c r="C4241">
        <v>1</v>
      </c>
    </row>
    <row r="4242" spans="1:3" x14ac:dyDescent="0.25">
      <c r="A4242" s="16">
        <v>6455</v>
      </c>
      <c r="B4242">
        <v>210148</v>
      </c>
      <c r="C4242">
        <v>1</v>
      </c>
    </row>
    <row r="4243" spans="1:3" x14ac:dyDescent="0.25">
      <c r="A4243" s="16">
        <v>6456</v>
      </c>
      <c r="B4243">
        <v>107425</v>
      </c>
      <c r="C4243">
        <v>1</v>
      </c>
    </row>
    <row r="4244" spans="1:3" x14ac:dyDescent="0.25">
      <c r="A4244" s="16">
        <v>6457</v>
      </c>
      <c r="B4244">
        <v>287279</v>
      </c>
      <c r="C4244">
        <v>1</v>
      </c>
    </row>
    <row r="4245" spans="1:3" x14ac:dyDescent="0.25">
      <c r="A4245" s="16">
        <v>6458</v>
      </c>
      <c r="B4245">
        <v>334049</v>
      </c>
      <c r="C4245">
        <v>1</v>
      </c>
    </row>
    <row r="4246" spans="1:3" x14ac:dyDescent="0.25">
      <c r="A4246" s="16">
        <v>6459</v>
      </c>
      <c r="B4246">
        <v>435230</v>
      </c>
      <c r="C4246">
        <v>1</v>
      </c>
    </row>
    <row r="4247" spans="1:3" x14ac:dyDescent="0.25">
      <c r="A4247" s="16">
        <v>6460</v>
      </c>
      <c r="B4247">
        <v>82022</v>
      </c>
      <c r="C4247">
        <v>1</v>
      </c>
    </row>
    <row r="4248" spans="1:3" x14ac:dyDescent="0.25">
      <c r="A4248" s="16">
        <v>6461</v>
      </c>
      <c r="B4248">
        <v>64925</v>
      </c>
      <c r="C4248">
        <v>1</v>
      </c>
    </row>
    <row r="4249" spans="1:3" x14ac:dyDescent="0.25">
      <c r="A4249" s="16">
        <v>6462</v>
      </c>
      <c r="B4249">
        <v>88609</v>
      </c>
      <c r="C4249">
        <v>1</v>
      </c>
    </row>
    <row r="4250" spans="1:3" x14ac:dyDescent="0.25">
      <c r="A4250" s="16">
        <v>6464</v>
      </c>
      <c r="B4250">
        <v>341562</v>
      </c>
      <c r="C4250">
        <v>1</v>
      </c>
    </row>
    <row r="4251" spans="1:3" x14ac:dyDescent="0.25">
      <c r="A4251" s="16">
        <v>6465</v>
      </c>
      <c r="B4251">
        <v>31825</v>
      </c>
      <c r="C4251">
        <v>1</v>
      </c>
    </row>
    <row r="4252" spans="1:3" x14ac:dyDescent="0.25">
      <c r="A4252" s="16">
        <v>6466</v>
      </c>
      <c r="B4252">
        <v>22727</v>
      </c>
      <c r="C4252">
        <v>1</v>
      </c>
    </row>
    <row r="4253" spans="1:3" x14ac:dyDescent="0.25">
      <c r="A4253" s="16">
        <v>6467</v>
      </c>
      <c r="B4253">
        <v>65386</v>
      </c>
      <c r="C4253">
        <v>1</v>
      </c>
    </row>
    <row r="4254" spans="1:3" x14ac:dyDescent="0.25">
      <c r="A4254" s="16">
        <v>6469</v>
      </c>
      <c r="B4254">
        <v>80523</v>
      </c>
      <c r="C4254">
        <v>1</v>
      </c>
    </row>
    <row r="4255" spans="1:3" x14ac:dyDescent="0.25">
      <c r="A4255" s="16">
        <v>6470</v>
      </c>
      <c r="B4255">
        <v>90306</v>
      </c>
      <c r="C4255">
        <v>1</v>
      </c>
    </row>
    <row r="4256" spans="1:3" x14ac:dyDescent="0.25">
      <c r="A4256" s="16">
        <v>6471</v>
      </c>
      <c r="B4256">
        <v>41384</v>
      </c>
      <c r="C4256">
        <v>1</v>
      </c>
    </row>
    <row r="4257" spans="1:3" x14ac:dyDescent="0.25">
      <c r="A4257" s="16">
        <v>6472</v>
      </c>
      <c r="B4257">
        <v>19314</v>
      </c>
      <c r="C4257">
        <v>1</v>
      </c>
    </row>
    <row r="4258" spans="1:3" x14ac:dyDescent="0.25">
      <c r="A4258" s="16">
        <v>6473</v>
      </c>
      <c r="B4258">
        <v>29263</v>
      </c>
      <c r="C4258">
        <v>1</v>
      </c>
    </row>
    <row r="4259" spans="1:3" x14ac:dyDescent="0.25">
      <c r="A4259" s="16">
        <v>6474</v>
      </c>
      <c r="B4259">
        <v>60712</v>
      </c>
      <c r="C4259">
        <v>1</v>
      </c>
    </row>
    <row r="4260" spans="1:3" x14ac:dyDescent="0.25">
      <c r="A4260" s="16">
        <v>6475</v>
      </c>
      <c r="B4260">
        <v>58554</v>
      </c>
      <c r="C4260">
        <v>1</v>
      </c>
    </row>
    <row r="4261" spans="1:3" x14ac:dyDescent="0.25">
      <c r="A4261" s="16">
        <v>6476</v>
      </c>
      <c r="B4261">
        <v>21045</v>
      </c>
      <c r="C4261">
        <v>1</v>
      </c>
    </row>
    <row r="4262" spans="1:3" x14ac:dyDescent="0.25">
      <c r="A4262" s="16">
        <v>6477</v>
      </c>
      <c r="B4262">
        <v>56819</v>
      </c>
      <c r="C4262">
        <v>1</v>
      </c>
    </row>
    <row r="4263" spans="1:3" x14ac:dyDescent="0.25">
      <c r="A4263" s="16">
        <v>6478</v>
      </c>
      <c r="B4263">
        <v>21528</v>
      </c>
      <c r="C4263">
        <v>1</v>
      </c>
    </row>
    <row r="4264" spans="1:3" x14ac:dyDescent="0.25">
      <c r="A4264" s="16">
        <v>6479</v>
      </c>
      <c r="B4264">
        <v>209292</v>
      </c>
      <c r="C4264">
        <v>1</v>
      </c>
    </row>
    <row r="4265" spans="1:3" x14ac:dyDescent="0.25">
      <c r="A4265" s="16">
        <v>6480</v>
      </c>
      <c r="B4265">
        <v>75875</v>
      </c>
      <c r="C4265">
        <v>1</v>
      </c>
    </row>
    <row r="4266" spans="1:3" x14ac:dyDescent="0.25">
      <c r="A4266" s="16">
        <v>6481</v>
      </c>
      <c r="B4266">
        <v>787329</v>
      </c>
      <c r="C4266">
        <v>1</v>
      </c>
    </row>
    <row r="4267" spans="1:3" x14ac:dyDescent="0.25">
      <c r="A4267" s="16">
        <v>6482</v>
      </c>
      <c r="B4267">
        <v>15049</v>
      </c>
      <c r="C4267">
        <v>1</v>
      </c>
    </row>
    <row r="4268" spans="1:3" x14ac:dyDescent="0.25">
      <c r="A4268" s="16">
        <v>6483</v>
      </c>
      <c r="B4268">
        <v>3974</v>
      </c>
      <c r="C4268">
        <v>1</v>
      </c>
    </row>
    <row r="4269" spans="1:3" x14ac:dyDescent="0.25">
      <c r="A4269" s="16">
        <v>6484</v>
      </c>
      <c r="B4269">
        <v>96017</v>
      </c>
      <c r="C4269">
        <v>1</v>
      </c>
    </row>
    <row r="4270" spans="1:3" x14ac:dyDescent="0.25">
      <c r="A4270" s="16">
        <v>6485</v>
      </c>
      <c r="B4270">
        <v>342745</v>
      </c>
      <c r="C4270">
        <v>1</v>
      </c>
    </row>
    <row r="4271" spans="1:3" x14ac:dyDescent="0.25">
      <c r="A4271" s="16">
        <v>6486</v>
      </c>
      <c r="B4271">
        <v>726302</v>
      </c>
      <c r="C4271">
        <v>1</v>
      </c>
    </row>
    <row r="4272" spans="1:3" x14ac:dyDescent="0.25">
      <c r="A4272" s="16">
        <v>6487</v>
      </c>
      <c r="B4272">
        <v>704518</v>
      </c>
      <c r="C4272">
        <v>1</v>
      </c>
    </row>
    <row r="4273" spans="1:3" x14ac:dyDescent="0.25">
      <c r="A4273" s="16">
        <v>6488</v>
      </c>
      <c r="B4273">
        <v>15871</v>
      </c>
      <c r="C4273">
        <v>1</v>
      </c>
    </row>
    <row r="4274" spans="1:3" x14ac:dyDescent="0.25">
      <c r="A4274" s="16">
        <v>6489</v>
      </c>
      <c r="B4274">
        <v>267541</v>
      </c>
      <c r="C4274">
        <v>1</v>
      </c>
    </row>
    <row r="4275" spans="1:3" x14ac:dyDescent="0.25">
      <c r="A4275" s="16">
        <v>6490</v>
      </c>
      <c r="B4275">
        <v>43873</v>
      </c>
      <c r="C4275">
        <v>1</v>
      </c>
    </row>
    <row r="4276" spans="1:3" x14ac:dyDescent="0.25">
      <c r="A4276" s="16">
        <v>6491</v>
      </c>
      <c r="B4276">
        <v>36618</v>
      </c>
      <c r="C4276">
        <v>1</v>
      </c>
    </row>
    <row r="4277" spans="1:3" x14ac:dyDescent="0.25">
      <c r="A4277" s="16">
        <v>6492</v>
      </c>
      <c r="B4277">
        <v>23605</v>
      </c>
      <c r="C4277">
        <v>1</v>
      </c>
    </row>
    <row r="4278" spans="1:3" x14ac:dyDescent="0.25">
      <c r="A4278" s="16">
        <v>6493</v>
      </c>
      <c r="B4278">
        <v>78429</v>
      </c>
      <c r="C4278">
        <v>1</v>
      </c>
    </row>
    <row r="4279" spans="1:3" x14ac:dyDescent="0.25">
      <c r="A4279" s="16">
        <v>6494</v>
      </c>
      <c r="B4279">
        <v>19657</v>
      </c>
      <c r="C4279">
        <v>1</v>
      </c>
    </row>
    <row r="4280" spans="1:3" x14ac:dyDescent="0.25">
      <c r="A4280" s="16">
        <v>6495</v>
      </c>
      <c r="B4280">
        <v>93394</v>
      </c>
      <c r="C4280">
        <v>1</v>
      </c>
    </row>
    <row r="4281" spans="1:3" x14ac:dyDescent="0.25">
      <c r="A4281" s="16">
        <v>6496</v>
      </c>
      <c r="B4281">
        <v>144653</v>
      </c>
      <c r="C4281">
        <v>1</v>
      </c>
    </row>
    <row r="4282" spans="1:3" x14ac:dyDescent="0.25">
      <c r="A4282" s="16">
        <v>6497</v>
      </c>
      <c r="B4282">
        <v>57482</v>
      </c>
      <c r="C4282">
        <v>1</v>
      </c>
    </row>
    <row r="4283" spans="1:3" x14ac:dyDescent="0.25">
      <c r="A4283" s="16">
        <v>6498</v>
      </c>
      <c r="B4283">
        <v>417350</v>
      </c>
      <c r="C4283">
        <v>1</v>
      </c>
    </row>
    <row r="4284" spans="1:3" x14ac:dyDescent="0.25">
      <c r="A4284" s="16">
        <v>6499</v>
      </c>
      <c r="B4284">
        <v>112827</v>
      </c>
      <c r="C4284">
        <v>1</v>
      </c>
    </row>
    <row r="4285" spans="1:3" x14ac:dyDescent="0.25">
      <c r="A4285" s="16">
        <v>6500</v>
      </c>
      <c r="B4285">
        <v>42735</v>
      </c>
      <c r="C4285">
        <v>1</v>
      </c>
    </row>
    <row r="4286" spans="1:3" x14ac:dyDescent="0.25">
      <c r="A4286" s="16">
        <v>6501</v>
      </c>
      <c r="B4286">
        <v>287481</v>
      </c>
      <c r="C4286">
        <v>1</v>
      </c>
    </row>
    <row r="4287" spans="1:3" x14ac:dyDescent="0.25">
      <c r="A4287" s="16">
        <v>6502</v>
      </c>
      <c r="B4287">
        <v>103032</v>
      </c>
      <c r="C4287">
        <v>1</v>
      </c>
    </row>
    <row r="4288" spans="1:3" x14ac:dyDescent="0.25">
      <c r="A4288" s="16">
        <v>6503</v>
      </c>
      <c r="B4288">
        <v>84185</v>
      </c>
      <c r="C4288">
        <v>1</v>
      </c>
    </row>
    <row r="4289" spans="1:3" x14ac:dyDescent="0.25">
      <c r="A4289" s="16">
        <v>6504</v>
      </c>
      <c r="B4289">
        <v>344956</v>
      </c>
      <c r="C4289">
        <v>1</v>
      </c>
    </row>
    <row r="4290" spans="1:3" x14ac:dyDescent="0.25">
      <c r="A4290" s="16">
        <v>6505</v>
      </c>
      <c r="B4290">
        <v>44427</v>
      </c>
      <c r="C4290">
        <v>1</v>
      </c>
    </row>
    <row r="4291" spans="1:3" x14ac:dyDescent="0.25">
      <c r="A4291" s="16">
        <v>6506</v>
      </c>
      <c r="B4291">
        <v>64756</v>
      </c>
      <c r="C4291">
        <v>1</v>
      </c>
    </row>
    <row r="4292" spans="1:3" x14ac:dyDescent="0.25">
      <c r="A4292" s="16">
        <v>6507</v>
      </c>
      <c r="B4292">
        <v>59997</v>
      </c>
      <c r="C4292">
        <v>1</v>
      </c>
    </row>
    <row r="4293" spans="1:3" x14ac:dyDescent="0.25">
      <c r="A4293" s="16">
        <v>6508</v>
      </c>
      <c r="B4293">
        <v>1012636</v>
      </c>
      <c r="C4293">
        <v>1</v>
      </c>
    </row>
    <row r="4294" spans="1:3" x14ac:dyDescent="0.25">
      <c r="A4294" s="16">
        <v>6509</v>
      </c>
      <c r="B4294">
        <v>166729</v>
      </c>
      <c r="C4294">
        <v>1</v>
      </c>
    </row>
    <row r="4295" spans="1:3" x14ac:dyDescent="0.25">
      <c r="A4295" s="16">
        <v>6510</v>
      </c>
      <c r="B4295">
        <v>258749</v>
      </c>
      <c r="C4295">
        <v>1</v>
      </c>
    </row>
    <row r="4296" spans="1:3" x14ac:dyDescent="0.25">
      <c r="A4296" s="16">
        <v>6511</v>
      </c>
      <c r="B4296">
        <v>363209</v>
      </c>
      <c r="C4296">
        <v>1</v>
      </c>
    </row>
    <row r="4297" spans="1:3" x14ac:dyDescent="0.25">
      <c r="A4297" s="16">
        <v>6512</v>
      </c>
      <c r="B4297">
        <v>116921</v>
      </c>
      <c r="C4297">
        <v>1</v>
      </c>
    </row>
    <row r="4298" spans="1:3" x14ac:dyDescent="0.25">
      <c r="A4298" s="16">
        <v>6513</v>
      </c>
      <c r="B4298">
        <v>70131</v>
      </c>
      <c r="C4298">
        <v>1</v>
      </c>
    </row>
    <row r="4299" spans="1:3" x14ac:dyDescent="0.25">
      <c r="A4299" s="16">
        <v>6514</v>
      </c>
      <c r="B4299">
        <v>309353</v>
      </c>
      <c r="C4299">
        <v>1</v>
      </c>
    </row>
    <row r="4300" spans="1:3" x14ac:dyDescent="0.25">
      <c r="A4300" s="16">
        <v>6515</v>
      </c>
      <c r="B4300">
        <v>6064</v>
      </c>
      <c r="C4300">
        <v>1</v>
      </c>
    </row>
    <row r="4301" spans="1:3" x14ac:dyDescent="0.25">
      <c r="A4301" s="16">
        <v>6516</v>
      </c>
      <c r="B4301">
        <v>712471</v>
      </c>
      <c r="C4301">
        <v>1</v>
      </c>
    </row>
    <row r="4302" spans="1:3" x14ac:dyDescent="0.25">
      <c r="A4302" s="16">
        <v>6517</v>
      </c>
      <c r="B4302">
        <v>314267</v>
      </c>
      <c r="C4302">
        <v>1</v>
      </c>
    </row>
    <row r="4303" spans="1:3" x14ac:dyDescent="0.25">
      <c r="A4303" s="16">
        <v>6518</v>
      </c>
      <c r="B4303">
        <v>45980</v>
      </c>
      <c r="C4303">
        <v>1</v>
      </c>
    </row>
    <row r="4304" spans="1:3" x14ac:dyDescent="0.25">
      <c r="A4304" s="16">
        <v>6519</v>
      </c>
      <c r="B4304">
        <v>80796</v>
      </c>
      <c r="C4304">
        <v>1</v>
      </c>
    </row>
    <row r="4305" spans="1:3" x14ac:dyDescent="0.25">
      <c r="A4305" s="16">
        <v>6520</v>
      </c>
      <c r="B4305">
        <v>39975</v>
      </c>
      <c r="C4305">
        <v>1</v>
      </c>
    </row>
    <row r="4306" spans="1:3" x14ac:dyDescent="0.25">
      <c r="A4306" s="16">
        <v>6521</v>
      </c>
      <c r="B4306">
        <v>913921</v>
      </c>
      <c r="C4306">
        <v>1</v>
      </c>
    </row>
    <row r="4307" spans="1:3" x14ac:dyDescent="0.25">
      <c r="A4307" s="16">
        <v>6522</v>
      </c>
      <c r="B4307">
        <v>24</v>
      </c>
      <c r="C4307">
        <v>1</v>
      </c>
    </row>
    <row r="4308" spans="1:3" x14ac:dyDescent="0.25">
      <c r="A4308" s="16">
        <v>6523</v>
      </c>
      <c r="B4308">
        <v>29</v>
      </c>
      <c r="C4308">
        <v>1</v>
      </c>
    </row>
    <row r="4309" spans="1:3" x14ac:dyDescent="0.25">
      <c r="A4309" s="16">
        <v>6524</v>
      </c>
      <c r="B4309">
        <v>23</v>
      </c>
      <c r="C4309">
        <v>1</v>
      </c>
    </row>
    <row r="4310" spans="1:3" x14ac:dyDescent="0.25">
      <c r="A4310" s="16">
        <v>6525</v>
      </c>
      <c r="B4310">
        <v>16</v>
      </c>
      <c r="C4310">
        <v>1</v>
      </c>
    </row>
    <row r="4311" spans="1:3" x14ac:dyDescent="0.25">
      <c r="A4311" s="16">
        <v>6526</v>
      </c>
      <c r="B4311">
        <v>0</v>
      </c>
      <c r="C4311">
        <v>1</v>
      </c>
    </row>
    <row r="4312" spans="1:3" x14ac:dyDescent="0.25">
      <c r="A4312" s="16">
        <v>6527</v>
      </c>
      <c r="B4312">
        <v>1</v>
      </c>
      <c r="C4312">
        <v>1</v>
      </c>
    </row>
    <row r="4313" spans="1:3" x14ac:dyDescent="0.25">
      <c r="A4313" s="16">
        <v>6528</v>
      </c>
      <c r="B4313">
        <v>0</v>
      </c>
      <c r="C4313">
        <v>1</v>
      </c>
    </row>
    <row r="4314" spans="1:3" x14ac:dyDescent="0.25">
      <c r="A4314" s="16">
        <v>6529</v>
      </c>
      <c r="B4314">
        <v>300032</v>
      </c>
      <c r="C4314">
        <v>1</v>
      </c>
    </row>
    <row r="4315" spans="1:3" x14ac:dyDescent="0.25">
      <c r="A4315" s="16">
        <v>6530</v>
      </c>
      <c r="B4315">
        <v>6954</v>
      </c>
      <c r="C4315">
        <v>1</v>
      </c>
    </row>
    <row r="4316" spans="1:3" x14ac:dyDescent="0.25">
      <c r="A4316" s="16">
        <v>6531</v>
      </c>
      <c r="B4316">
        <v>14403</v>
      </c>
      <c r="C4316">
        <v>1</v>
      </c>
    </row>
    <row r="4317" spans="1:3" x14ac:dyDescent="0.25">
      <c r="A4317" s="16">
        <v>6532</v>
      </c>
      <c r="B4317">
        <v>45262</v>
      </c>
      <c r="C4317">
        <v>1</v>
      </c>
    </row>
    <row r="4318" spans="1:3" x14ac:dyDescent="0.25">
      <c r="A4318" s="16">
        <v>6533</v>
      </c>
      <c r="B4318">
        <v>365229</v>
      </c>
      <c r="C4318">
        <v>1</v>
      </c>
    </row>
    <row r="4319" spans="1:3" x14ac:dyDescent="0.25">
      <c r="A4319" s="16">
        <v>6534</v>
      </c>
      <c r="B4319">
        <v>14312</v>
      </c>
      <c r="C4319">
        <v>1</v>
      </c>
    </row>
    <row r="4320" spans="1:3" x14ac:dyDescent="0.25">
      <c r="A4320" s="16">
        <v>6535</v>
      </c>
      <c r="B4320">
        <v>107243</v>
      </c>
      <c r="C4320">
        <v>1</v>
      </c>
    </row>
    <row r="4321" spans="1:3" x14ac:dyDescent="0.25">
      <c r="A4321" s="16">
        <v>6536</v>
      </c>
      <c r="B4321">
        <v>1079708</v>
      </c>
      <c r="C4321">
        <v>1</v>
      </c>
    </row>
    <row r="4322" spans="1:3" x14ac:dyDescent="0.25">
      <c r="A4322" s="16">
        <v>6537</v>
      </c>
      <c r="B4322">
        <v>80887</v>
      </c>
      <c r="C4322">
        <v>1</v>
      </c>
    </row>
    <row r="4323" spans="1:3" x14ac:dyDescent="0.25">
      <c r="A4323" s="16">
        <v>6538</v>
      </c>
      <c r="B4323">
        <v>844492</v>
      </c>
      <c r="C4323">
        <v>1</v>
      </c>
    </row>
    <row r="4324" spans="1:3" x14ac:dyDescent="0.25">
      <c r="A4324" s="16">
        <v>6539</v>
      </c>
      <c r="B4324">
        <v>11796</v>
      </c>
      <c r="C4324">
        <v>1</v>
      </c>
    </row>
    <row r="4325" spans="1:3" x14ac:dyDescent="0.25">
      <c r="A4325" s="16">
        <v>6540</v>
      </c>
      <c r="B4325">
        <v>52546</v>
      </c>
      <c r="C4325">
        <v>1</v>
      </c>
    </row>
    <row r="4326" spans="1:3" x14ac:dyDescent="0.25">
      <c r="A4326" s="16">
        <v>6541</v>
      </c>
      <c r="B4326">
        <v>81220</v>
      </c>
      <c r="C4326">
        <v>1</v>
      </c>
    </row>
    <row r="4327" spans="1:3" x14ac:dyDescent="0.25">
      <c r="A4327" s="16">
        <v>6542</v>
      </c>
      <c r="B4327">
        <v>39785</v>
      </c>
      <c r="C4327">
        <v>1</v>
      </c>
    </row>
    <row r="4328" spans="1:3" x14ac:dyDescent="0.25">
      <c r="A4328" s="16">
        <v>6543</v>
      </c>
      <c r="B4328">
        <v>70538</v>
      </c>
      <c r="C4328">
        <v>1</v>
      </c>
    </row>
    <row r="4329" spans="1:3" x14ac:dyDescent="0.25">
      <c r="A4329" s="16">
        <v>6544</v>
      </c>
      <c r="B4329">
        <v>23643</v>
      </c>
      <c r="C4329">
        <v>1</v>
      </c>
    </row>
    <row r="4330" spans="1:3" x14ac:dyDescent="0.25">
      <c r="A4330" s="16">
        <v>6545</v>
      </c>
      <c r="B4330">
        <v>903426</v>
      </c>
      <c r="C4330">
        <v>1</v>
      </c>
    </row>
    <row r="4331" spans="1:3" x14ac:dyDescent="0.25">
      <c r="A4331" s="16">
        <v>6546</v>
      </c>
      <c r="B4331">
        <v>35428</v>
      </c>
      <c r="C4331">
        <v>1</v>
      </c>
    </row>
    <row r="4332" spans="1:3" x14ac:dyDescent="0.25">
      <c r="A4332" s="16">
        <v>6547</v>
      </c>
      <c r="B4332">
        <v>65065</v>
      </c>
      <c r="C4332">
        <v>1</v>
      </c>
    </row>
    <row r="4333" spans="1:3" x14ac:dyDescent="0.25">
      <c r="A4333" s="16">
        <v>6548</v>
      </c>
      <c r="B4333">
        <v>110425</v>
      </c>
      <c r="C4333">
        <v>1</v>
      </c>
    </row>
    <row r="4334" spans="1:3" x14ac:dyDescent="0.25">
      <c r="A4334" s="16">
        <v>6549</v>
      </c>
      <c r="B4334">
        <v>6585</v>
      </c>
      <c r="C4334">
        <v>1</v>
      </c>
    </row>
    <row r="4335" spans="1:3" x14ac:dyDescent="0.25">
      <c r="A4335" s="16">
        <v>6550</v>
      </c>
      <c r="B4335">
        <v>760587</v>
      </c>
      <c r="C4335">
        <v>1</v>
      </c>
    </row>
    <row r="4336" spans="1:3" x14ac:dyDescent="0.25">
      <c r="A4336" s="16">
        <v>6551</v>
      </c>
      <c r="B4336">
        <v>7633</v>
      </c>
      <c r="C4336">
        <v>1</v>
      </c>
    </row>
    <row r="4337" spans="1:3" x14ac:dyDescent="0.25">
      <c r="A4337" s="16">
        <v>6552</v>
      </c>
      <c r="B4337">
        <v>39585</v>
      </c>
      <c r="C4337">
        <v>1</v>
      </c>
    </row>
    <row r="4338" spans="1:3" x14ac:dyDescent="0.25">
      <c r="A4338" s="16">
        <v>6553</v>
      </c>
      <c r="B4338">
        <v>5683</v>
      </c>
      <c r="C4338">
        <v>1</v>
      </c>
    </row>
    <row r="4339" spans="1:3" x14ac:dyDescent="0.25">
      <c r="A4339" s="16">
        <v>6554</v>
      </c>
      <c r="B4339">
        <v>41033</v>
      </c>
      <c r="C4339">
        <v>1</v>
      </c>
    </row>
    <row r="4340" spans="1:3" x14ac:dyDescent="0.25">
      <c r="A4340" s="16">
        <v>6555</v>
      </c>
      <c r="B4340">
        <v>105275</v>
      </c>
      <c r="C4340">
        <v>1</v>
      </c>
    </row>
    <row r="4341" spans="1:3" x14ac:dyDescent="0.25">
      <c r="A4341" s="16">
        <v>6556</v>
      </c>
      <c r="B4341">
        <v>30021</v>
      </c>
      <c r="C4341">
        <v>1</v>
      </c>
    </row>
    <row r="4342" spans="1:3" x14ac:dyDescent="0.25">
      <c r="A4342" s="16">
        <v>6557</v>
      </c>
      <c r="B4342">
        <v>194690</v>
      </c>
      <c r="C4342">
        <v>1</v>
      </c>
    </row>
    <row r="4343" spans="1:3" x14ac:dyDescent="0.25">
      <c r="A4343" s="16">
        <v>6558</v>
      </c>
      <c r="B4343">
        <v>9638</v>
      </c>
      <c r="C4343">
        <v>1</v>
      </c>
    </row>
    <row r="4344" spans="1:3" x14ac:dyDescent="0.25">
      <c r="A4344" s="16">
        <v>6559</v>
      </c>
      <c r="B4344">
        <v>13254</v>
      </c>
      <c r="C4344">
        <v>1</v>
      </c>
    </row>
    <row r="4345" spans="1:3" x14ac:dyDescent="0.25">
      <c r="A4345" s="16">
        <v>6560</v>
      </c>
      <c r="B4345">
        <v>35057</v>
      </c>
      <c r="C4345">
        <v>1</v>
      </c>
    </row>
    <row r="4346" spans="1:3" x14ac:dyDescent="0.25">
      <c r="A4346" s="16">
        <v>6561</v>
      </c>
      <c r="B4346">
        <v>18768</v>
      </c>
      <c r="C4346">
        <v>1</v>
      </c>
    </row>
    <row r="4347" spans="1:3" x14ac:dyDescent="0.25">
      <c r="A4347" s="16">
        <v>6562</v>
      </c>
      <c r="B4347">
        <v>322772</v>
      </c>
      <c r="C4347">
        <v>1</v>
      </c>
    </row>
    <row r="4348" spans="1:3" x14ac:dyDescent="0.25">
      <c r="A4348" s="16">
        <v>6563</v>
      </c>
      <c r="B4348">
        <v>194342</v>
      </c>
      <c r="C4348">
        <v>1</v>
      </c>
    </row>
    <row r="4349" spans="1:3" x14ac:dyDescent="0.25">
      <c r="A4349" s="16">
        <v>6564</v>
      </c>
      <c r="B4349">
        <v>305721</v>
      </c>
      <c r="C4349">
        <v>1</v>
      </c>
    </row>
    <row r="4350" spans="1:3" x14ac:dyDescent="0.25">
      <c r="A4350" s="16">
        <v>6565</v>
      </c>
      <c r="B4350">
        <v>65900</v>
      </c>
      <c r="C4350">
        <v>1</v>
      </c>
    </row>
    <row r="4351" spans="1:3" x14ac:dyDescent="0.25">
      <c r="A4351" s="16">
        <v>6566</v>
      </c>
      <c r="B4351">
        <v>83878</v>
      </c>
      <c r="C4351">
        <v>1</v>
      </c>
    </row>
    <row r="4352" spans="1:3" x14ac:dyDescent="0.25">
      <c r="A4352" s="16">
        <v>6567</v>
      </c>
      <c r="B4352">
        <v>32221</v>
      </c>
      <c r="C4352">
        <v>1</v>
      </c>
    </row>
    <row r="4353" spans="1:3" x14ac:dyDescent="0.25">
      <c r="A4353" s="16">
        <v>6568</v>
      </c>
      <c r="B4353">
        <v>38950</v>
      </c>
      <c r="C4353">
        <v>1</v>
      </c>
    </row>
    <row r="4354" spans="1:3" x14ac:dyDescent="0.25">
      <c r="A4354" s="16">
        <v>6569</v>
      </c>
      <c r="B4354">
        <v>863456</v>
      </c>
      <c r="C4354">
        <v>1</v>
      </c>
    </row>
    <row r="4355" spans="1:3" x14ac:dyDescent="0.25">
      <c r="A4355" s="16">
        <v>6570</v>
      </c>
      <c r="B4355">
        <v>801130</v>
      </c>
      <c r="C4355">
        <v>1</v>
      </c>
    </row>
    <row r="4356" spans="1:3" x14ac:dyDescent="0.25">
      <c r="A4356" s="16">
        <v>6571</v>
      </c>
      <c r="B4356">
        <v>2776053</v>
      </c>
      <c r="C4356">
        <v>1</v>
      </c>
    </row>
    <row r="4357" spans="1:3" x14ac:dyDescent="0.25">
      <c r="A4357" s="16">
        <v>6572</v>
      </c>
      <c r="B4357">
        <v>220</v>
      </c>
      <c r="C4357">
        <v>1</v>
      </c>
    </row>
    <row r="4358" spans="1:3" x14ac:dyDescent="0.25">
      <c r="A4358" s="16">
        <v>6573</v>
      </c>
      <c r="B4358">
        <v>22</v>
      </c>
      <c r="C4358">
        <v>1</v>
      </c>
    </row>
    <row r="4359" spans="1:3" x14ac:dyDescent="0.25">
      <c r="A4359" s="16">
        <v>6574</v>
      </c>
      <c r="B4359">
        <v>26</v>
      </c>
      <c r="C4359">
        <v>1</v>
      </c>
    </row>
    <row r="4360" spans="1:3" x14ac:dyDescent="0.25">
      <c r="A4360" s="16">
        <v>6575</v>
      </c>
      <c r="B4360">
        <v>102</v>
      </c>
      <c r="C4360">
        <v>1</v>
      </c>
    </row>
    <row r="4361" spans="1:3" x14ac:dyDescent="0.25">
      <c r="A4361" s="16">
        <v>6576</v>
      </c>
      <c r="B4361">
        <v>88</v>
      </c>
      <c r="C4361">
        <v>1</v>
      </c>
    </row>
    <row r="4362" spans="1:3" x14ac:dyDescent="0.25">
      <c r="A4362" s="16">
        <v>6577</v>
      </c>
      <c r="B4362">
        <v>165</v>
      </c>
      <c r="C4362">
        <v>1</v>
      </c>
    </row>
    <row r="4363" spans="1:3" x14ac:dyDescent="0.25">
      <c r="A4363" s="16">
        <v>6578</v>
      </c>
      <c r="B4363">
        <v>889</v>
      </c>
      <c r="C4363">
        <v>1</v>
      </c>
    </row>
    <row r="4364" spans="1:3" x14ac:dyDescent="0.25">
      <c r="A4364" s="16">
        <v>6579</v>
      </c>
      <c r="B4364">
        <v>120</v>
      </c>
      <c r="C4364">
        <v>1</v>
      </c>
    </row>
    <row r="4365" spans="1:3" x14ac:dyDescent="0.25">
      <c r="A4365" s="16">
        <v>6580</v>
      </c>
      <c r="B4365">
        <v>26</v>
      </c>
      <c r="C4365">
        <v>1</v>
      </c>
    </row>
    <row r="4366" spans="1:3" x14ac:dyDescent="0.25">
      <c r="A4366" s="16">
        <v>6581</v>
      </c>
      <c r="B4366">
        <v>0</v>
      </c>
      <c r="C4366">
        <v>1</v>
      </c>
    </row>
    <row r="4367" spans="1:3" x14ac:dyDescent="0.25">
      <c r="A4367" s="16">
        <v>6582</v>
      </c>
      <c r="B4367">
        <v>106</v>
      </c>
      <c r="C4367">
        <v>1</v>
      </c>
    </row>
    <row r="4368" spans="1:3" x14ac:dyDescent="0.25">
      <c r="A4368" s="16">
        <v>6583</v>
      </c>
      <c r="B4368">
        <v>10592</v>
      </c>
      <c r="C4368">
        <v>1</v>
      </c>
    </row>
    <row r="4369" spans="1:3" x14ac:dyDescent="0.25">
      <c r="A4369" s="16">
        <v>6584</v>
      </c>
      <c r="B4369">
        <v>5210</v>
      </c>
      <c r="C4369">
        <v>1</v>
      </c>
    </row>
    <row r="4370" spans="1:3" x14ac:dyDescent="0.25">
      <c r="A4370" s="16">
        <v>6585</v>
      </c>
      <c r="B4370">
        <v>3606</v>
      </c>
      <c r="C4370">
        <v>1</v>
      </c>
    </row>
    <row r="4371" spans="1:3" x14ac:dyDescent="0.25">
      <c r="A4371" s="16">
        <v>6586</v>
      </c>
      <c r="B4371">
        <v>30</v>
      </c>
      <c r="C4371">
        <v>1</v>
      </c>
    </row>
    <row r="4372" spans="1:3" x14ac:dyDescent="0.25">
      <c r="A4372" s="16">
        <v>6587</v>
      </c>
      <c r="B4372">
        <v>328757</v>
      </c>
      <c r="C4372">
        <v>1</v>
      </c>
    </row>
    <row r="4373" spans="1:3" x14ac:dyDescent="0.25">
      <c r="A4373" s="16">
        <v>6588</v>
      </c>
      <c r="B4373">
        <v>570785</v>
      </c>
      <c r="C4373">
        <v>1</v>
      </c>
    </row>
    <row r="4374" spans="1:3" x14ac:dyDescent="0.25">
      <c r="A4374" s="16">
        <v>6589</v>
      </c>
      <c r="B4374">
        <v>448984</v>
      </c>
      <c r="C4374">
        <v>1</v>
      </c>
    </row>
    <row r="4375" spans="1:3" x14ac:dyDescent="0.25">
      <c r="A4375" s="16">
        <v>6590</v>
      </c>
      <c r="B4375">
        <v>56934</v>
      </c>
      <c r="C4375">
        <v>1</v>
      </c>
    </row>
    <row r="4376" spans="1:3" x14ac:dyDescent="0.25">
      <c r="A4376" s="16">
        <v>6591</v>
      </c>
      <c r="B4376">
        <v>164913</v>
      </c>
      <c r="C4376">
        <v>1</v>
      </c>
    </row>
    <row r="4377" spans="1:3" x14ac:dyDescent="0.25">
      <c r="A4377" s="16">
        <v>6592</v>
      </c>
      <c r="B4377">
        <v>180907</v>
      </c>
      <c r="C4377">
        <v>1</v>
      </c>
    </row>
    <row r="4378" spans="1:3" x14ac:dyDescent="0.25">
      <c r="A4378" s="16">
        <v>6593</v>
      </c>
      <c r="B4378">
        <v>139913</v>
      </c>
      <c r="C4378">
        <v>1</v>
      </c>
    </row>
    <row r="4379" spans="1:3" x14ac:dyDescent="0.25">
      <c r="A4379" s="16">
        <v>6594</v>
      </c>
      <c r="B4379">
        <v>322752</v>
      </c>
      <c r="C4379">
        <v>1</v>
      </c>
    </row>
    <row r="4380" spans="1:3" x14ac:dyDescent="0.25">
      <c r="A4380" s="16">
        <v>6595</v>
      </c>
      <c r="B4380">
        <v>925073</v>
      </c>
      <c r="C4380">
        <v>1</v>
      </c>
    </row>
    <row r="4381" spans="1:3" x14ac:dyDescent="0.25">
      <c r="A4381" s="16">
        <v>6596</v>
      </c>
      <c r="B4381">
        <v>36404</v>
      </c>
      <c r="C4381">
        <v>1</v>
      </c>
    </row>
    <row r="4382" spans="1:3" x14ac:dyDescent="0.25">
      <c r="A4382" s="16">
        <v>6597</v>
      </c>
      <c r="B4382">
        <v>198424</v>
      </c>
      <c r="C4382">
        <v>1</v>
      </c>
    </row>
    <row r="4383" spans="1:3" x14ac:dyDescent="0.25">
      <c r="A4383" s="16">
        <v>6598</v>
      </c>
      <c r="B4383">
        <v>34103</v>
      </c>
      <c r="C4383">
        <v>1</v>
      </c>
    </row>
    <row r="4384" spans="1:3" x14ac:dyDescent="0.25">
      <c r="A4384" s="16">
        <v>6599</v>
      </c>
      <c r="B4384">
        <v>443940</v>
      </c>
      <c r="C4384">
        <v>1</v>
      </c>
    </row>
    <row r="4385" spans="1:3" x14ac:dyDescent="0.25">
      <c r="A4385" s="16">
        <v>6600</v>
      </c>
      <c r="B4385">
        <v>21974</v>
      </c>
      <c r="C4385">
        <v>1</v>
      </c>
    </row>
    <row r="4386" spans="1:3" x14ac:dyDescent="0.25">
      <c r="A4386" s="16">
        <v>6601</v>
      </c>
      <c r="B4386">
        <v>54077</v>
      </c>
      <c r="C4386">
        <v>1</v>
      </c>
    </row>
    <row r="4387" spans="1:3" x14ac:dyDescent="0.25">
      <c r="A4387" s="16">
        <v>6602</v>
      </c>
      <c r="B4387">
        <v>756464</v>
      </c>
      <c r="C4387">
        <v>1</v>
      </c>
    </row>
    <row r="4388" spans="1:3" x14ac:dyDescent="0.25">
      <c r="A4388" s="16">
        <v>6603</v>
      </c>
      <c r="B4388">
        <v>174644</v>
      </c>
      <c r="C4388">
        <v>1</v>
      </c>
    </row>
    <row r="4389" spans="1:3" x14ac:dyDescent="0.25">
      <c r="A4389" s="16">
        <v>6604</v>
      </c>
      <c r="B4389">
        <v>87241</v>
      </c>
      <c r="C4389">
        <v>1</v>
      </c>
    </row>
    <row r="4390" spans="1:3" x14ac:dyDescent="0.25">
      <c r="A4390" s="16">
        <v>6605</v>
      </c>
      <c r="B4390">
        <v>9381</v>
      </c>
      <c r="C4390">
        <v>1</v>
      </c>
    </row>
    <row r="4391" spans="1:3" x14ac:dyDescent="0.25">
      <c r="A4391" s="16">
        <v>6606</v>
      </c>
      <c r="B4391">
        <v>148198</v>
      </c>
      <c r="C4391">
        <v>1</v>
      </c>
    </row>
    <row r="4392" spans="1:3" x14ac:dyDescent="0.25">
      <c r="A4392" s="16">
        <v>6607</v>
      </c>
      <c r="B4392">
        <v>107356</v>
      </c>
      <c r="C4392">
        <v>1</v>
      </c>
    </row>
    <row r="4393" spans="1:3" x14ac:dyDescent="0.25">
      <c r="A4393" s="16">
        <v>6608</v>
      </c>
      <c r="B4393">
        <v>50700</v>
      </c>
      <c r="C4393">
        <v>1</v>
      </c>
    </row>
    <row r="4394" spans="1:3" x14ac:dyDescent="0.25">
      <c r="A4394" s="16">
        <v>6609</v>
      </c>
      <c r="B4394">
        <v>75797</v>
      </c>
      <c r="C4394">
        <v>1</v>
      </c>
    </row>
    <row r="4395" spans="1:3" x14ac:dyDescent="0.25">
      <c r="A4395" s="16">
        <v>6610</v>
      </c>
      <c r="B4395">
        <v>31277</v>
      </c>
      <c r="C4395">
        <v>1</v>
      </c>
    </row>
    <row r="4396" spans="1:3" x14ac:dyDescent="0.25">
      <c r="A4396" s="16">
        <v>6611</v>
      </c>
      <c r="B4396">
        <v>15410</v>
      </c>
      <c r="C4396">
        <v>1</v>
      </c>
    </row>
    <row r="4397" spans="1:3" x14ac:dyDescent="0.25">
      <c r="A4397" s="16">
        <v>6612</v>
      </c>
      <c r="B4397">
        <v>167406</v>
      </c>
      <c r="C4397">
        <v>1</v>
      </c>
    </row>
    <row r="4398" spans="1:3" x14ac:dyDescent="0.25">
      <c r="A4398" s="16">
        <v>6613</v>
      </c>
      <c r="B4398">
        <v>251934</v>
      </c>
      <c r="C4398">
        <v>1</v>
      </c>
    </row>
    <row r="4399" spans="1:3" x14ac:dyDescent="0.25">
      <c r="A4399" s="16">
        <v>6614</v>
      </c>
      <c r="B4399">
        <v>9066</v>
      </c>
      <c r="C4399">
        <v>1</v>
      </c>
    </row>
    <row r="4400" spans="1:3" x14ac:dyDescent="0.25">
      <c r="A4400" s="16">
        <v>6615</v>
      </c>
      <c r="B4400">
        <v>6665</v>
      </c>
      <c r="C4400">
        <v>1</v>
      </c>
    </row>
    <row r="4401" spans="1:3" x14ac:dyDescent="0.25">
      <c r="A4401" s="16">
        <v>6616</v>
      </c>
      <c r="B4401">
        <v>337358</v>
      </c>
      <c r="C4401">
        <v>1</v>
      </c>
    </row>
    <row r="4402" spans="1:3" x14ac:dyDescent="0.25">
      <c r="A4402" s="16">
        <v>6617</v>
      </c>
      <c r="B4402">
        <v>7834</v>
      </c>
      <c r="C4402">
        <v>1</v>
      </c>
    </row>
    <row r="4403" spans="1:3" x14ac:dyDescent="0.25">
      <c r="A4403" s="16">
        <v>6618</v>
      </c>
      <c r="B4403">
        <v>99143</v>
      </c>
      <c r="C4403">
        <v>1</v>
      </c>
    </row>
    <row r="4404" spans="1:3" x14ac:dyDescent="0.25">
      <c r="A4404" s="16">
        <v>6619</v>
      </c>
      <c r="B4404">
        <v>378730</v>
      </c>
      <c r="C4404">
        <v>1</v>
      </c>
    </row>
    <row r="4405" spans="1:3" x14ac:dyDescent="0.25">
      <c r="A4405" s="16">
        <v>6620</v>
      </c>
      <c r="B4405">
        <v>171943</v>
      </c>
      <c r="C4405">
        <v>1</v>
      </c>
    </row>
    <row r="4406" spans="1:3" x14ac:dyDescent="0.25">
      <c r="A4406" s="16">
        <v>6621</v>
      </c>
      <c r="B4406">
        <v>46775</v>
      </c>
      <c r="C4406">
        <v>1</v>
      </c>
    </row>
    <row r="4407" spans="1:3" x14ac:dyDescent="0.25">
      <c r="A4407" s="16">
        <v>6622</v>
      </c>
      <c r="B4407">
        <v>44571</v>
      </c>
      <c r="C4407">
        <v>1</v>
      </c>
    </row>
    <row r="4408" spans="1:3" x14ac:dyDescent="0.25">
      <c r="A4408" s="16">
        <v>6623</v>
      </c>
      <c r="B4408">
        <v>86403</v>
      </c>
      <c r="C4408">
        <v>1</v>
      </c>
    </row>
    <row r="4409" spans="1:3" x14ac:dyDescent="0.25">
      <c r="A4409" s="16">
        <v>6624</v>
      </c>
      <c r="B4409">
        <v>386890</v>
      </c>
      <c r="C4409">
        <v>1</v>
      </c>
    </row>
    <row r="4410" spans="1:3" x14ac:dyDescent="0.25">
      <c r="A4410" s="16">
        <v>6625</v>
      </c>
      <c r="B4410">
        <v>175066</v>
      </c>
      <c r="C4410">
        <v>1</v>
      </c>
    </row>
    <row r="4411" spans="1:3" x14ac:dyDescent="0.25">
      <c r="A4411" s="16">
        <v>6626</v>
      </c>
      <c r="B4411">
        <v>161781</v>
      </c>
      <c r="C4411">
        <v>1</v>
      </c>
    </row>
    <row r="4412" spans="1:3" x14ac:dyDescent="0.25">
      <c r="A4412" s="16">
        <v>6627</v>
      </c>
      <c r="B4412">
        <v>128238</v>
      </c>
      <c r="C4412">
        <v>1</v>
      </c>
    </row>
    <row r="4413" spans="1:3" x14ac:dyDescent="0.25">
      <c r="A4413" s="16">
        <v>6628</v>
      </c>
      <c r="B4413">
        <v>114073</v>
      </c>
      <c r="C4413">
        <v>1</v>
      </c>
    </row>
    <row r="4414" spans="1:3" x14ac:dyDescent="0.25">
      <c r="A4414" s="16">
        <v>6629</v>
      </c>
      <c r="B4414">
        <v>5921</v>
      </c>
      <c r="C4414">
        <v>1</v>
      </c>
    </row>
    <row r="4415" spans="1:3" x14ac:dyDescent="0.25">
      <c r="A4415" s="16">
        <v>6630</v>
      </c>
      <c r="B4415">
        <v>15395</v>
      </c>
      <c r="C4415">
        <v>1</v>
      </c>
    </row>
    <row r="4416" spans="1:3" x14ac:dyDescent="0.25">
      <c r="A4416" s="16">
        <v>6631</v>
      </c>
      <c r="B4416">
        <v>224133</v>
      </c>
      <c r="C4416">
        <v>1</v>
      </c>
    </row>
    <row r="4417" spans="1:3" x14ac:dyDescent="0.25">
      <c r="A4417" s="16">
        <v>6632</v>
      </c>
      <c r="B4417">
        <v>20644</v>
      </c>
      <c r="C4417">
        <v>1</v>
      </c>
    </row>
    <row r="4418" spans="1:3" x14ac:dyDescent="0.25">
      <c r="A4418" s="16">
        <v>6633</v>
      </c>
      <c r="B4418">
        <v>6384</v>
      </c>
      <c r="C4418">
        <v>1</v>
      </c>
    </row>
    <row r="4419" spans="1:3" x14ac:dyDescent="0.25">
      <c r="A4419" s="16">
        <v>6634</v>
      </c>
      <c r="B4419">
        <v>15186</v>
      </c>
      <c r="C4419">
        <v>1</v>
      </c>
    </row>
    <row r="4420" spans="1:3" x14ac:dyDescent="0.25">
      <c r="A4420" s="16">
        <v>6635</v>
      </c>
      <c r="B4420">
        <v>9068</v>
      </c>
      <c r="C4420">
        <v>1</v>
      </c>
    </row>
    <row r="4421" spans="1:3" x14ac:dyDescent="0.25">
      <c r="A4421" s="16">
        <v>6636</v>
      </c>
      <c r="B4421">
        <v>148</v>
      </c>
      <c r="C4421">
        <v>1</v>
      </c>
    </row>
    <row r="4422" spans="1:3" x14ac:dyDescent="0.25">
      <c r="A4422" s="16">
        <v>6637</v>
      </c>
      <c r="B4422">
        <v>0</v>
      </c>
      <c r="C4422">
        <v>1</v>
      </c>
    </row>
    <row r="4423" spans="1:3" x14ac:dyDescent="0.25">
      <c r="A4423" s="16">
        <v>6638</v>
      </c>
      <c r="B4423">
        <v>3614</v>
      </c>
      <c r="C4423">
        <v>1</v>
      </c>
    </row>
    <row r="4424" spans="1:3" x14ac:dyDescent="0.25">
      <c r="A4424" s="16">
        <v>6639</v>
      </c>
      <c r="B4424">
        <v>0</v>
      </c>
      <c r="C4424">
        <v>1</v>
      </c>
    </row>
    <row r="4425" spans="1:3" x14ac:dyDescent="0.25">
      <c r="A4425" s="16">
        <v>6640</v>
      </c>
      <c r="B4425">
        <v>0</v>
      </c>
      <c r="C4425">
        <v>1</v>
      </c>
    </row>
    <row r="4426" spans="1:3" x14ac:dyDescent="0.25">
      <c r="A4426" s="16">
        <v>6641</v>
      </c>
      <c r="B4426">
        <v>0</v>
      </c>
      <c r="C4426">
        <v>1</v>
      </c>
    </row>
    <row r="4427" spans="1:3" x14ac:dyDescent="0.25">
      <c r="A4427" s="16">
        <v>6642</v>
      </c>
      <c r="B4427">
        <v>0</v>
      </c>
      <c r="C4427">
        <v>1</v>
      </c>
    </row>
    <row r="4428" spans="1:3" x14ac:dyDescent="0.25">
      <c r="A4428" s="16">
        <v>6643</v>
      </c>
      <c r="B4428">
        <v>0</v>
      </c>
      <c r="C4428">
        <v>1</v>
      </c>
    </row>
    <row r="4429" spans="1:3" x14ac:dyDescent="0.25">
      <c r="A4429" s="16">
        <v>6644</v>
      </c>
      <c r="B4429">
        <v>4007</v>
      </c>
      <c r="C4429">
        <v>1</v>
      </c>
    </row>
    <row r="4430" spans="1:3" x14ac:dyDescent="0.25">
      <c r="A4430" s="16">
        <v>6645</v>
      </c>
      <c r="B4430">
        <v>2</v>
      </c>
      <c r="C4430">
        <v>1</v>
      </c>
    </row>
    <row r="4431" spans="1:3" x14ac:dyDescent="0.25">
      <c r="A4431" s="16">
        <v>6646</v>
      </c>
      <c r="B4431">
        <v>1</v>
      </c>
      <c r="C4431">
        <v>1</v>
      </c>
    </row>
    <row r="4432" spans="1:3" x14ac:dyDescent="0.25">
      <c r="A4432" s="16">
        <v>6647</v>
      </c>
      <c r="B4432">
        <v>10</v>
      </c>
      <c r="C4432">
        <v>1</v>
      </c>
    </row>
    <row r="4433" spans="1:3" x14ac:dyDescent="0.25">
      <c r="A4433" s="16">
        <v>6648</v>
      </c>
      <c r="B4433">
        <v>2</v>
      </c>
      <c r="C4433">
        <v>1</v>
      </c>
    </row>
    <row r="4434" spans="1:3" x14ac:dyDescent="0.25">
      <c r="A4434" s="16">
        <v>6649</v>
      </c>
      <c r="B4434">
        <v>3</v>
      </c>
      <c r="C4434">
        <v>1</v>
      </c>
    </row>
    <row r="4435" spans="1:3" x14ac:dyDescent="0.25">
      <c r="A4435" s="16">
        <v>6650</v>
      </c>
      <c r="B4435">
        <v>5</v>
      </c>
      <c r="C4435">
        <v>1</v>
      </c>
    </row>
    <row r="4436" spans="1:3" x14ac:dyDescent="0.25">
      <c r="A4436" s="16">
        <v>6651</v>
      </c>
      <c r="B4436">
        <v>0</v>
      </c>
      <c r="C4436">
        <v>1</v>
      </c>
    </row>
    <row r="4437" spans="1:3" x14ac:dyDescent="0.25">
      <c r="A4437" s="16">
        <v>6652</v>
      </c>
      <c r="B4437">
        <v>4</v>
      </c>
      <c r="C4437">
        <v>1</v>
      </c>
    </row>
    <row r="4438" spans="1:3" x14ac:dyDescent="0.25">
      <c r="A4438" s="16">
        <v>6653</v>
      </c>
      <c r="B4438">
        <v>0</v>
      </c>
      <c r="C4438">
        <v>1</v>
      </c>
    </row>
    <row r="4439" spans="1:3" x14ac:dyDescent="0.25">
      <c r="A4439" s="16">
        <v>6654</v>
      </c>
      <c r="B4439">
        <v>1</v>
      </c>
      <c r="C4439">
        <v>1</v>
      </c>
    </row>
    <row r="4440" spans="1:3" x14ac:dyDescent="0.25">
      <c r="A4440" s="16">
        <v>6655</v>
      </c>
      <c r="B4440">
        <v>2</v>
      </c>
      <c r="C4440">
        <v>1</v>
      </c>
    </row>
    <row r="4441" spans="1:3" x14ac:dyDescent="0.25">
      <c r="A4441" s="16">
        <v>6656</v>
      </c>
      <c r="B4441">
        <v>3</v>
      </c>
      <c r="C4441">
        <v>1</v>
      </c>
    </row>
    <row r="4442" spans="1:3" x14ac:dyDescent="0.25">
      <c r="A4442" s="16">
        <v>6657</v>
      </c>
      <c r="B4442">
        <v>148</v>
      </c>
      <c r="C4442">
        <v>1</v>
      </c>
    </row>
    <row r="4443" spans="1:3" x14ac:dyDescent="0.25">
      <c r="A4443" s="16">
        <v>6658</v>
      </c>
      <c r="B4443">
        <v>222</v>
      </c>
      <c r="C4443">
        <v>1</v>
      </c>
    </row>
    <row r="4444" spans="1:3" x14ac:dyDescent="0.25">
      <c r="A4444" s="16">
        <v>6659</v>
      </c>
      <c r="B4444">
        <v>10</v>
      </c>
      <c r="C4444">
        <v>1</v>
      </c>
    </row>
    <row r="4445" spans="1:3" x14ac:dyDescent="0.25">
      <c r="A4445" s="16">
        <v>6660</v>
      </c>
      <c r="B4445">
        <v>0</v>
      </c>
      <c r="C4445">
        <v>1</v>
      </c>
    </row>
    <row r="4446" spans="1:3" x14ac:dyDescent="0.25">
      <c r="A4446" s="16">
        <v>6661</v>
      </c>
      <c r="B4446">
        <v>89272</v>
      </c>
      <c r="C4446">
        <v>1</v>
      </c>
    </row>
    <row r="4447" spans="1:3" x14ac:dyDescent="0.25">
      <c r="A4447" s="16">
        <v>6662</v>
      </c>
      <c r="B4447">
        <v>42190</v>
      </c>
      <c r="C4447">
        <v>1</v>
      </c>
    </row>
    <row r="4448" spans="1:3" x14ac:dyDescent="0.25">
      <c r="A4448" s="16">
        <v>6663</v>
      </c>
      <c r="B4448">
        <v>0</v>
      </c>
      <c r="C4448">
        <v>1</v>
      </c>
    </row>
    <row r="4449" spans="1:3" x14ac:dyDescent="0.25">
      <c r="A4449" s="16">
        <v>6664</v>
      </c>
      <c r="B4449">
        <v>149948</v>
      </c>
      <c r="C4449">
        <v>1</v>
      </c>
    </row>
    <row r="4450" spans="1:3" x14ac:dyDescent="0.25">
      <c r="A4450" s="16">
        <v>6665</v>
      </c>
      <c r="B4450">
        <v>4729</v>
      </c>
      <c r="C4450">
        <v>1</v>
      </c>
    </row>
    <row r="4451" spans="1:3" x14ac:dyDescent="0.25">
      <c r="A4451" s="16">
        <v>6666</v>
      </c>
      <c r="B4451">
        <v>5120044</v>
      </c>
      <c r="C4451">
        <v>1</v>
      </c>
    </row>
    <row r="4452" spans="1:3" x14ac:dyDescent="0.25">
      <c r="A4452" s="16">
        <v>6667</v>
      </c>
      <c r="B4452">
        <v>18762</v>
      </c>
      <c r="C4452">
        <v>1</v>
      </c>
    </row>
    <row r="4453" spans="1:3" x14ac:dyDescent="0.25">
      <c r="A4453" s="16">
        <v>6668</v>
      </c>
      <c r="B4453">
        <v>18458</v>
      </c>
      <c r="C4453">
        <v>1</v>
      </c>
    </row>
    <row r="4454" spans="1:3" x14ac:dyDescent="0.25">
      <c r="A4454" s="16">
        <v>6669</v>
      </c>
      <c r="B4454">
        <v>8958</v>
      </c>
      <c r="C4454">
        <v>1</v>
      </c>
    </row>
    <row r="4455" spans="1:3" x14ac:dyDescent="0.25">
      <c r="A4455" s="16">
        <v>6670</v>
      </c>
      <c r="B4455">
        <v>128286</v>
      </c>
      <c r="C4455">
        <v>1</v>
      </c>
    </row>
    <row r="4456" spans="1:3" x14ac:dyDescent="0.25">
      <c r="A4456" s="16">
        <v>6671</v>
      </c>
      <c r="B4456">
        <v>42310</v>
      </c>
      <c r="C4456">
        <v>1</v>
      </c>
    </row>
    <row r="4457" spans="1:3" x14ac:dyDescent="0.25">
      <c r="A4457" s="16">
        <v>6672</v>
      </c>
      <c r="B4457">
        <v>9441</v>
      </c>
      <c r="C4457">
        <v>1</v>
      </c>
    </row>
    <row r="4458" spans="1:3" x14ac:dyDescent="0.25">
      <c r="A4458" s="16">
        <v>6673</v>
      </c>
      <c r="B4458">
        <v>102844</v>
      </c>
      <c r="C4458">
        <v>1</v>
      </c>
    </row>
    <row r="4459" spans="1:3" x14ac:dyDescent="0.25">
      <c r="A4459" s="16">
        <v>6674</v>
      </c>
      <c r="B4459">
        <v>52759</v>
      </c>
      <c r="C4459">
        <v>1</v>
      </c>
    </row>
    <row r="4460" spans="1:3" x14ac:dyDescent="0.25">
      <c r="A4460" s="16">
        <v>6675</v>
      </c>
      <c r="B4460">
        <v>8702</v>
      </c>
      <c r="C4460">
        <v>1</v>
      </c>
    </row>
    <row r="4461" spans="1:3" x14ac:dyDescent="0.25">
      <c r="A4461" s="16">
        <v>6676</v>
      </c>
      <c r="B4461">
        <v>31105</v>
      </c>
      <c r="C4461">
        <v>1</v>
      </c>
    </row>
    <row r="4462" spans="1:3" x14ac:dyDescent="0.25">
      <c r="A4462" s="16">
        <v>6677</v>
      </c>
      <c r="B4462">
        <v>7922</v>
      </c>
      <c r="C4462">
        <v>1</v>
      </c>
    </row>
    <row r="4463" spans="1:3" x14ac:dyDescent="0.25">
      <c r="A4463" s="16">
        <v>6678</v>
      </c>
      <c r="B4463">
        <v>54437</v>
      </c>
      <c r="C4463">
        <v>1</v>
      </c>
    </row>
    <row r="4464" spans="1:3" x14ac:dyDescent="0.25">
      <c r="A4464" s="16">
        <v>6679</v>
      </c>
      <c r="B4464">
        <v>34801</v>
      </c>
      <c r="C4464">
        <v>1</v>
      </c>
    </row>
    <row r="4465" spans="1:3" x14ac:dyDescent="0.25">
      <c r="A4465" s="16">
        <v>6680</v>
      </c>
      <c r="B4465">
        <v>46182</v>
      </c>
      <c r="C4465">
        <v>1</v>
      </c>
    </row>
    <row r="4466" spans="1:3" x14ac:dyDescent="0.25">
      <c r="A4466" s="16">
        <v>6681</v>
      </c>
      <c r="B4466">
        <v>46124</v>
      </c>
      <c r="C4466">
        <v>1</v>
      </c>
    </row>
    <row r="4467" spans="1:3" x14ac:dyDescent="0.25">
      <c r="A4467" s="16">
        <v>6682</v>
      </c>
      <c r="B4467">
        <v>35432</v>
      </c>
      <c r="C4467">
        <v>1</v>
      </c>
    </row>
    <row r="4468" spans="1:3" x14ac:dyDescent="0.25">
      <c r="A4468" s="16">
        <v>6683</v>
      </c>
      <c r="B4468">
        <v>74179</v>
      </c>
      <c r="C4468">
        <v>1</v>
      </c>
    </row>
    <row r="4469" spans="1:3" x14ac:dyDescent="0.25">
      <c r="A4469" s="16">
        <v>6684</v>
      </c>
      <c r="B4469">
        <v>189229</v>
      </c>
      <c r="C4469">
        <v>1</v>
      </c>
    </row>
    <row r="4470" spans="1:3" x14ac:dyDescent="0.25">
      <c r="A4470" s="16">
        <v>6685</v>
      </c>
      <c r="B4470">
        <v>79494</v>
      </c>
      <c r="C4470">
        <v>1</v>
      </c>
    </row>
    <row r="4471" spans="1:3" x14ac:dyDescent="0.25">
      <c r="A4471" s="16">
        <v>6686</v>
      </c>
      <c r="B4471">
        <v>3693467</v>
      </c>
      <c r="C4471">
        <v>1</v>
      </c>
    </row>
    <row r="4472" spans="1:3" x14ac:dyDescent="0.25">
      <c r="A4472" s="16">
        <v>6687</v>
      </c>
      <c r="B4472">
        <v>12616</v>
      </c>
      <c r="C4472">
        <v>1</v>
      </c>
    </row>
    <row r="4473" spans="1:3" x14ac:dyDescent="0.25">
      <c r="A4473" s="16">
        <v>6688</v>
      </c>
      <c r="B4473">
        <v>67587</v>
      </c>
      <c r="C4473">
        <v>1</v>
      </c>
    </row>
    <row r="4474" spans="1:3" x14ac:dyDescent="0.25">
      <c r="A4474" s="16">
        <v>6689</v>
      </c>
      <c r="B4474">
        <v>64333</v>
      </c>
      <c r="C4474">
        <v>1</v>
      </c>
    </row>
    <row r="4475" spans="1:3" x14ac:dyDescent="0.25">
      <c r="A4475" s="16">
        <v>6690</v>
      </c>
      <c r="B4475">
        <v>32743</v>
      </c>
      <c r="C4475">
        <v>1</v>
      </c>
    </row>
    <row r="4476" spans="1:3" x14ac:dyDescent="0.25">
      <c r="A4476" s="16">
        <v>6691</v>
      </c>
      <c r="B4476">
        <v>114344</v>
      </c>
      <c r="C4476">
        <v>1</v>
      </c>
    </row>
    <row r="4477" spans="1:3" x14ac:dyDescent="0.25">
      <c r="A4477" s="16">
        <v>6692</v>
      </c>
      <c r="B4477">
        <v>9245</v>
      </c>
      <c r="C4477">
        <v>1</v>
      </c>
    </row>
    <row r="4478" spans="1:3" x14ac:dyDescent="0.25">
      <c r="A4478" s="16">
        <v>6693</v>
      </c>
      <c r="B4478">
        <v>5896</v>
      </c>
      <c r="C4478">
        <v>1</v>
      </c>
    </row>
    <row r="4479" spans="1:3" x14ac:dyDescent="0.25">
      <c r="A4479" s="16">
        <v>6694</v>
      </c>
      <c r="B4479">
        <v>5387</v>
      </c>
      <c r="C4479">
        <v>1</v>
      </c>
    </row>
    <row r="4480" spans="1:3" x14ac:dyDescent="0.25">
      <c r="A4480" s="16">
        <v>6695</v>
      </c>
      <c r="B4480">
        <v>10631</v>
      </c>
      <c r="C4480">
        <v>1</v>
      </c>
    </row>
    <row r="4481" spans="1:3" x14ac:dyDescent="0.25">
      <c r="A4481" s="16">
        <v>6696</v>
      </c>
      <c r="B4481">
        <v>33032</v>
      </c>
      <c r="C4481">
        <v>1</v>
      </c>
    </row>
    <row r="4482" spans="1:3" x14ac:dyDescent="0.25">
      <c r="A4482" s="16">
        <v>6697</v>
      </c>
      <c r="B4482">
        <v>1883</v>
      </c>
      <c r="C4482">
        <v>1</v>
      </c>
    </row>
    <row r="4483" spans="1:3" x14ac:dyDescent="0.25">
      <c r="A4483" s="16">
        <v>6698</v>
      </c>
      <c r="B4483">
        <v>62888</v>
      </c>
      <c r="C4483">
        <v>1</v>
      </c>
    </row>
    <row r="4484" spans="1:3" x14ac:dyDescent="0.25">
      <c r="A4484" s="16">
        <v>6699</v>
      </c>
      <c r="B4484">
        <v>27538</v>
      </c>
      <c r="C4484">
        <v>1</v>
      </c>
    </row>
    <row r="4485" spans="1:3" x14ac:dyDescent="0.25">
      <c r="A4485" s="16">
        <v>6700</v>
      </c>
      <c r="B4485">
        <v>14277</v>
      </c>
      <c r="C4485">
        <v>1</v>
      </c>
    </row>
    <row r="4486" spans="1:3" x14ac:dyDescent="0.25">
      <c r="A4486" s="16">
        <v>6701</v>
      </c>
      <c r="B4486">
        <v>47488</v>
      </c>
      <c r="C4486">
        <v>1</v>
      </c>
    </row>
    <row r="4487" spans="1:3" x14ac:dyDescent="0.25">
      <c r="A4487" s="16">
        <v>6702</v>
      </c>
      <c r="B4487">
        <v>59122</v>
      </c>
      <c r="C4487">
        <v>1</v>
      </c>
    </row>
    <row r="4488" spans="1:3" x14ac:dyDescent="0.25">
      <c r="A4488" s="16">
        <v>6703</v>
      </c>
      <c r="B4488">
        <v>300613</v>
      </c>
      <c r="C4488">
        <v>1</v>
      </c>
    </row>
    <row r="4489" spans="1:3" x14ac:dyDescent="0.25">
      <c r="A4489" s="16">
        <v>6704</v>
      </c>
      <c r="B4489">
        <v>45856</v>
      </c>
      <c r="C4489">
        <v>1</v>
      </c>
    </row>
    <row r="4490" spans="1:3" x14ac:dyDescent="0.25">
      <c r="A4490" s="16">
        <v>6705</v>
      </c>
      <c r="B4490">
        <v>0</v>
      </c>
      <c r="C4490">
        <v>1</v>
      </c>
    </row>
    <row r="4491" spans="1:3" x14ac:dyDescent="0.25">
      <c r="A4491" s="16">
        <v>6706</v>
      </c>
      <c r="B4491">
        <v>0</v>
      </c>
      <c r="C4491">
        <v>1</v>
      </c>
    </row>
    <row r="4492" spans="1:3" x14ac:dyDescent="0.25">
      <c r="A4492" s="16">
        <v>6707</v>
      </c>
      <c r="B4492">
        <v>48559</v>
      </c>
      <c r="C4492">
        <v>1</v>
      </c>
    </row>
    <row r="4493" spans="1:3" x14ac:dyDescent="0.25">
      <c r="A4493" s="16">
        <v>6708</v>
      </c>
      <c r="B4493">
        <v>39616</v>
      </c>
      <c r="C4493">
        <v>1</v>
      </c>
    </row>
    <row r="4494" spans="1:3" x14ac:dyDescent="0.25">
      <c r="A4494" s="16">
        <v>6709</v>
      </c>
      <c r="B4494">
        <v>92136</v>
      </c>
      <c r="C4494">
        <v>1</v>
      </c>
    </row>
    <row r="4495" spans="1:3" x14ac:dyDescent="0.25">
      <c r="A4495" s="16">
        <v>6710</v>
      </c>
      <c r="B4495">
        <v>20762</v>
      </c>
      <c r="C4495">
        <v>1</v>
      </c>
    </row>
    <row r="4496" spans="1:3" x14ac:dyDescent="0.25">
      <c r="A4496" s="16">
        <v>6711</v>
      </c>
      <c r="B4496">
        <v>73803</v>
      </c>
      <c r="C4496">
        <v>1</v>
      </c>
    </row>
    <row r="4497" spans="1:3" x14ac:dyDescent="0.25">
      <c r="A4497" s="16">
        <v>6712</v>
      </c>
      <c r="B4497">
        <v>74320</v>
      </c>
      <c r="C4497">
        <v>1</v>
      </c>
    </row>
    <row r="4498" spans="1:3" x14ac:dyDescent="0.25">
      <c r="A4498" s="16">
        <v>6713</v>
      </c>
      <c r="B4498">
        <v>74551</v>
      </c>
      <c r="C4498">
        <v>1</v>
      </c>
    </row>
    <row r="4499" spans="1:3" x14ac:dyDescent="0.25">
      <c r="A4499" s="16">
        <v>6714</v>
      </c>
      <c r="B4499">
        <v>583584</v>
      </c>
      <c r="C4499">
        <v>1</v>
      </c>
    </row>
    <row r="4500" spans="1:3" x14ac:dyDescent="0.25">
      <c r="A4500" s="16">
        <v>6715</v>
      </c>
      <c r="B4500">
        <v>135418</v>
      </c>
      <c r="C4500">
        <v>1</v>
      </c>
    </row>
    <row r="4501" spans="1:3" x14ac:dyDescent="0.25">
      <c r="A4501" s="16">
        <v>6716</v>
      </c>
      <c r="B4501">
        <v>30440</v>
      </c>
      <c r="C4501">
        <v>1</v>
      </c>
    </row>
    <row r="4502" spans="1:3" x14ac:dyDescent="0.25">
      <c r="A4502" s="16">
        <v>6717</v>
      </c>
      <c r="B4502">
        <v>44010</v>
      </c>
      <c r="C4502">
        <v>1</v>
      </c>
    </row>
    <row r="4503" spans="1:3" x14ac:dyDescent="0.25">
      <c r="A4503" s="16">
        <v>6718</v>
      </c>
      <c r="B4503">
        <v>125835</v>
      </c>
      <c r="C4503">
        <v>1</v>
      </c>
    </row>
    <row r="4504" spans="1:3" x14ac:dyDescent="0.25">
      <c r="A4504" s="16">
        <v>6719</v>
      </c>
      <c r="B4504">
        <v>1000</v>
      </c>
      <c r="C4504">
        <v>1</v>
      </c>
    </row>
    <row r="4505" spans="1:3" x14ac:dyDescent="0.25">
      <c r="A4505" s="16">
        <v>6720</v>
      </c>
      <c r="B4505">
        <v>223056</v>
      </c>
      <c r="C4505">
        <v>1</v>
      </c>
    </row>
    <row r="4506" spans="1:3" x14ac:dyDescent="0.25">
      <c r="A4506" s="16">
        <v>6721</v>
      </c>
      <c r="B4506">
        <v>112637</v>
      </c>
      <c r="C4506">
        <v>1</v>
      </c>
    </row>
    <row r="4507" spans="1:3" x14ac:dyDescent="0.25">
      <c r="A4507" s="16">
        <v>6722</v>
      </c>
      <c r="B4507">
        <v>32692</v>
      </c>
      <c r="C4507">
        <v>1</v>
      </c>
    </row>
    <row r="4508" spans="1:3" x14ac:dyDescent="0.25">
      <c r="A4508" s="16">
        <v>6723</v>
      </c>
      <c r="B4508">
        <v>230087</v>
      </c>
      <c r="C4508">
        <v>1</v>
      </c>
    </row>
    <row r="4509" spans="1:3" x14ac:dyDescent="0.25">
      <c r="A4509" s="16">
        <v>6724</v>
      </c>
      <c r="B4509">
        <v>12153</v>
      </c>
      <c r="C4509">
        <v>1</v>
      </c>
    </row>
    <row r="4510" spans="1:3" x14ac:dyDescent="0.25">
      <c r="A4510" s="16">
        <v>6725</v>
      </c>
      <c r="B4510">
        <v>124851</v>
      </c>
      <c r="C4510">
        <v>1</v>
      </c>
    </row>
    <row r="4511" spans="1:3" x14ac:dyDescent="0.25">
      <c r="A4511" s="16">
        <v>6726</v>
      </c>
      <c r="B4511">
        <v>165205</v>
      </c>
      <c r="C4511">
        <v>1</v>
      </c>
    </row>
    <row r="4512" spans="1:3" x14ac:dyDescent="0.25">
      <c r="A4512" s="16">
        <v>6727</v>
      </c>
      <c r="B4512">
        <v>198144</v>
      </c>
      <c r="C4512">
        <v>1</v>
      </c>
    </row>
    <row r="4513" spans="1:3" x14ac:dyDescent="0.25">
      <c r="A4513" s="16">
        <v>6728</v>
      </c>
      <c r="B4513">
        <v>474583</v>
      </c>
      <c r="C4513">
        <v>1</v>
      </c>
    </row>
    <row r="4514" spans="1:3" x14ac:dyDescent="0.25">
      <c r="A4514" s="16">
        <v>6729</v>
      </c>
      <c r="B4514">
        <v>276148</v>
      </c>
      <c r="C4514">
        <v>1</v>
      </c>
    </row>
    <row r="4515" spans="1:3" x14ac:dyDescent="0.25">
      <c r="A4515" s="16">
        <v>6730</v>
      </c>
      <c r="B4515">
        <v>127061</v>
      </c>
      <c r="C4515">
        <v>1</v>
      </c>
    </row>
    <row r="4516" spans="1:3" x14ac:dyDescent="0.25">
      <c r="A4516" s="16">
        <v>6731</v>
      </c>
      <c r="B4516">
        <v>572810</v>
      </c>
      <c r="C4516">
        <v>1</v>
      </c>
    </row>
    <row r="4517" spans="1:3" x14ac:dyDescent="0.25">
      <c r="A4517" s="16">
        <v>6732</v>
      </c>
      <c r="B4517">
        <v>206143</v>
      </c>
      <c r="C4517">
        <v>1</v>
      </c>
    </row>
    <row r="4518" spans="1:3" x14ac:dyDescent="0.25">
      <c r="A4518" s="16">
        <v>6733</v>
      </c>
      <c r="B4518">
        <v>550874</v>
      </c>
      <c r="C4518">
        <v>1</v>
      </c>
    </row>
    <row r="4519" spans="1:3" x14ac:dyDescent="0.25">
      <c r="A4519" s="16">
        <v>6734</v>
      </c>
      <c r="B4519">
        <v>96383</v>
      </c>
      <c r="C4519">
        <v>1</v>
      </c>
    </row>
    <row r="4520" spans="1:3" x14ac:dyDescent="0.25">
      <c r="A4520" s="16">
        <v>6735</v>
      </c>
      <c r="B4520">
        <v>148833</v>
      </c>
      <c r="C4520">
        <v>1</v>
      </c>
    </row>
    <row r="4521" spans="1:3" x14ac:dyDescent="0.25">
      <c r="A4521" s="16">
        <v>6736</v>
      </c>
      <c r="B4521">
        <v>112297</v>
      </c>
      <c r="C4521">
        <v>1</v>
      </c>
    </row>
    <row r="4522" spans="1:3" x14ac:dyDescent="0.25">
      <c r="A4522" s="16">
        <v>6737</v>
      </c>
      <c r="B4522">
        <v>268531</v>
      </c>
      <c r="C4522">
        <v>1</v>
      </c>
    </row>
    <row r="4523" spans="1:3" x14ac:dyDescent="0.25">
      <c r="A4523" s="16">
        <v>6738</v>
      </c>
      <c r="B4523">
        <v>405648</v>
      </c>
      <c r="C4523">
        <v>1</v>
      </c>
    </row>
    <row r="4524" spans="1:3" x14ac:dyDescent="0.25">
      <c r="A4524" s="16">
        <v>6739</v>
      </c>
      <c r="B4524">
        <v>80286</v>
      </c>
      <c r="C4524">
        <v>1</v>
      </c>
    </row>
    <row r="4525" spans="1:3" x14ac:dyDescent="0.25">
      <c r="A4525" s="16">
        <v>6740</v>
      </c>
      <c r="B4525">
        <v>176633</v>
      </c>
      <c r="C4525">
        <v>1</v>
      </c>
    </row>
    <row r="4526" spans="1:3" x14ac:dyDescent="0.25">
      <c r="A4526" s="16">
        <v>6741</v>
      </c>
      <c r="B4526">
        <v>293635</v>
      </c>
      <c r="C4526">
        <v>1</v>
      </c>
    </row>
    <row r="4527" spans="1:3" x14ac:dyDescent="0.25">
      <c r="A4527" s="16">
        <v>6742</v>
      </c>
      <c r="B4527">
        <v>186722</v>
      </c>
      <c r="C4527">
        <v>1</v>
      </c>
    </row>
    <row r="4528" spans="1:3" x14ac:dyDescent="0.25">
      <c r="A4528" s="16">
        <v>6743</v>
      </c>
      <c r="B4528">
        <v>20318</v>
      </c>
      <c r="C4528">
        <v>1</v>
      </c>
    </row>
    <row r="4529" spans="1:3" x14ac:dyDescent="0.25">
      <c r="A4529" s="16">
        <v>6744</v>
      </c>
      <c r="B4529">
        <v>103098</v>
      </c>
      <c r="C4529">
        <v>1</v>
      </c>
    </row>
    <row r="4530" spans="1:3" x14ac:dyDescent="0.25">
      <c r="A4530" s="16">
        <v>6745</v>
      </c>
      <c r="B4530">
        <v>222459</v>
      </c>
      <c r="C4530">
        <v>1</v>
      </c>
    </row>
    <row r="4531" spans="1:3" x14ac:dyDescent="0.25">
      <c r="A4531" s="16">
        <v>6746</v>
      </c>
      <c r="B4531">
        <v>132031</v>
      </c>
      <c r="C4531">
        <v>1</v>
      </c>
    </row>
    <row r="4532" spans="1:3" x14ac:dyDescent="0.25">
      <c r="A4532" s="16">
        <v>6747</v>
      </c>
      <c r="B4532">
        <v>276272</v>
      </c>
      <c r="C4532">
        <v>1</v>
      </c>
    </row>
    <row r="4533" spans="1:3" x14ac:dyDescent="0.25">
      <c r="A4533" s="16">
        <v>6748</v>
      </c>
      <c r="B4533">
        <v>55895</v>
      </c>
      <c r="C4533">
        <v>1</v>
      </c>
    </row>
    <row r="4534" spans="1:3" x14ac:dyDescent="0.25">
      <c r="A4534" s="16">
        <v>6749</v>
      </c>
      <c r="B4534">
        <v>164303</v>
      </c>
      <c r="C4534">
        <v>1</v>
      </c>
    </row>
    <row r="4535" spans="1:3" x14ac:dyDescent="0.25">
      <c r="A4535" s="16">
        <v>6750</v>
      </c>
      <c r="B4535">
        <v>89142</v>
      </c>
      <c r="C4535">
        <v>1</v>
      </c>
    </row>
    <row r="4536" spans="1:3" x14ac:dyDescent="0.25">
      <c r="A4536" s="16">
        <v>6751</v>
      </c>
      <c r="B4536">
        <v>214480</v>
      </c>
      <c r="C4536">
        <v>1</v>
      </c>
    </row>
    <row r="4537" spans="1:3" x14ac:dyDescent="0.25">
      <c r="A4537" s="16">
        <v>6752</v>
      </c>
      <c r="B4537">
        <v>19354</v>
      </c>
      <c r="C4537">
        <v>1</v>
      </c>
    </row>
    <row r="4538" spans="1:3" x14ac:dyDescent="0.25">
      <c r="A4538" s="16">
        <v>6753</v>
      </c>
      <c r="B4538">
        <v>251337</v>
      </c>
      <c r="C4538">
        <v>1</v>
      </c>
    </row>
    <row r="4539" spans="1:3" x14ac:dyDescent="0.25">
      <c r="A4539" s="16">
        <v>6755</v>
      </c>
      <c r="B4539">
        <v>220</v>
      </c>
      <c r="C4539">
        <v>1</v>
      </c>
    </row>
    <row r="4540" spans="1:3" x14ac:dyDescent="0.25">
      <c r="A4540" s="16">
        <v>6756</v>
      </c>
      <c r="B4540">
        <v>25573</v>
      </c>
      <c r="C4540">
        <v>1</v>
      </c>
    </row>
    <row r="4541" spans="1:3" x14ac:dyDescent="0.25">
      <c r="A4541" s="16">
        <v>6757</v>
      </c>
      <c r="B4541">
        <v>6767</v>
      </c>
      <c r="C4541">
        <v>1</v>
      </c>
    </row>
    <row r="4542" spans="1:3" x14ac:dyDescent="0.25">
      <c r="A4542" s="16">
        <v>6758</v>
      </c>
      <c r="B4542">
        <v>18199</v>
      </c>
      <c r="C4542">
        <v>1</v>
      </c>
    </row>
    <row r="4543" spans="1:3" x14ac:dyDescent="0.25">
      <c r="A4543" s="16">
        <v>6759</v>
      </c>
      <c r="B4543">
        <v>2940</v>
      </c>
      <c r="C4543">
        <v>1</v>
      </c>
    </row>
    <row r="4544" spans="1:3" x14ac:dyDescent="0.25">
      <c r="A4544" s="16">
        <v>6760</v>
      </c>
      <c r="B4544">
        <v>11759</v>
      </c>
      <c r="C4544">
        <v>1</v>
      </c>
    </row>
    <row r="4545" spans="1:3" x14ac:dyDescent="0.25">
      <c r="A4545" s="16">
        <v>6761</v>
      </c>
      <c r="B4545">
        <v>12941</v>
      </c>
      <c r="C4545">
        <v>1</v>
      </c>
    </row>
    <row r="4546" spans="1:3" x14ac:dyDescent="0.25">
      <c r="A4546" s="16">
        <v>6762</v>
      </c>
      <c r="B4546">
        <v>5656</v>
      </c>
      <c r="C4546">
        <v>1</v>
      </c>
    </row>
    <row r="4547" spans="1:3" x14ac:dyDescent="0.25">
      <c r="A4547" s="16">
        <v>6763</v>
      </c>
      <c r="B4547">
        <v>24147</v>
      </c>
      <c r="C4547">
        <v>1</v>
      </c>
    </row>
    <row r="4548" spans="1:3" x14ac:dyDescent="0.25">
      <c r="A4548" s="16">
        <v>6764</v>
      </c>
      <c r="B4548">
        <v>13226</v>
      </c>
      <c r="C4548">
        <v>1</v>
      </c>
    </row>
    <row r="4549" spans="1:3" x14ac:dyDescent="0.25">
      <c r="A4549" s="16">
        <v>6765</v>
      </c>
      <c r="B4549">
        <v>4415</v>
      </c>
      <c r="C4549">
        <v>1</v>
      </c>
    </row>
    <row r="4550" spans="1:3" x14ac:dyDescent="0.25">
      <c r="A4550" s="16">
        <v>6766</v>
      </c>
      <c r="B4550">
        <v>73779</v>
      </c>
      <c r="C4550">
        <v>1</v>
      </c>
    </row>
    <row r="4551" spans="1:3" x14ac:dyDescent="0.25">
      <c r="A4551" s="16">
        <v>6767</v>
      </c>
      <c r="B4551">
        <v>24673</v>
      </c>
      <c r="C4551">
        <v>1</v>
      </c>
    </row>
    <row r="4552" spans="1:3" x14ac:dyDescent="0.25">
      <c r="A4552" s="16">
        <v>6768</v>
      </c>
      <c r="B4552">
        <v>48761</v>
      </c>
      <c r="C4552">
        <v>1</v>
      </c>
    </row>
    <row r="4553" spans="1:3" x14ac:dyDescent="0.25">
      <c r="A4553" s="16">
        <v>6769</v>
      </c>
      <c r="B4553">
        <v>1363725</v>
      </c>
      <c r="C4553">
        <v>1</v>
      </c>
    </row>
    <row r="4554" spans="1:3" x14ac:dyDescent="0.25">
      <c r="A4554" s="16">
        <v>6770</v>
      </c>
      <c r="B4554">
        <v>11822</v>
      </c>
      <c r="C4554">
        <v>1</v>
      </c>
    </row>
    <row r="4555" spans="1:3" x14ac:dyDescent="0.25">
      <c r="A4555" s="16">
        <v>6771</v>
      </c>
      <c r="B4555">
        <v>33943</v>
      </c>
      <c r="C4555">
        <v>1</v>
      </c>
    </row>
    <row r="4556" spans="1:3" x14ac:dyDescent="0.25">
      <c r="A4556" s="16">
        <v>6772</v>
      </c>
      <c r="B4556">
        <v>11315</v>
      </c>
      <c r="C4556">
        <v>1</v>
      </c>
    </row>
    <row r="4557" spans="1:3" x14ac:dyDescent="0.25">
      <c r="A4557" s="16">
        <v>6773</v>
      </c>
      <c r="B4557">
        <v>34078</v>
      </c>
      <c r="C4557">
        <v>1</v>
      </c>
    </row>
    <row r="4558" spans="1:3" x14ac:dyDescent="0.25">
      <c r="A4558" s="16">
        <v>6774</v>
      </c>
      <c r="B4558">
        <v>22548</v>
      </c>
      <c r="C4558">
        <v>1</v>
      </c>
    </row>
    <row r="4559" spans="1:3" x14ac:dyDescent="0.25">
      <c r="A4559" s="16">
        <v>6775</v>
      </c>
      <c r="B4559">
        <v>31847</v>
      </c>
      <c r="C4559">
        <v>1</v>
      </c>
    </row>
    <row r="4560" spans="1:3" x14ac:dyDescent="0.25">
      <c r="A4560" s="16">
        <v>6776</v>
      </c>
      <c r="B4560">
        <v>36860</v>
      </c>
      <c r="C4560">
        <v>1</v>
      </c>
    </row>
    <row r="4561" spans="1:3" x14ac:dyDescent="0.25">
      <c r="A4561" s="16">
        <v>6777</v>
      </c>
      <c r="B4561">
        <v>78750</v>
      </c>
      <c r="C4561">
        <v>1</v>
      </c>
    </row>
    <row r="4562" spans="1:3" x14ac:dyDescent="0.25">
      <c r="A4562" s="16">
        <v>6778</v>
      </c>
      <c r="B4562">
        <v>49280</v>
      </c>
      <c r="C4562">
        <v>1</v>
      </c>
    </row>
    <row r="4563" spans="1:3" x14ac:dyDescent="0.25">
      <c r="A4563" s="16">
        <v>6779</v>
      </c>
      <c r="B4563">
        <v>30589</v>
      </c>
      <c r="C4563">
        <v>1</v>
      </c>
    </row>
    <row r="4564" spans="1:3" x14ac:dyDescent="0.25">
      <c r="A4564" s="16">
        <v>6780</v>
      </c>
      <c r="B4564">
        <v>264917</v>
      </c>
      <c r="C4564">
        <v>1</v>
      </c>
    </row>
    <row r="4565" spans="1:3" x14ac:dyDescent="0.25">
      <c r="A4565" s="16">
        <v>6781</v>
      </c>
      <c r="B4565">
        <v>63031</v>
      </c>
      <c r="C4565">
        <v>1</v>
      </c>
    </row>
    <row r="4566" spans="1:3" x14ac:dyDescent="0.25">
      <c r="A4566" s="16">
        <v>6782</v>
      </c>
      <c r="B4566">
        <v>169823</v>
      </c>
      <c r="C4566">
        <v>1</v>
      </c>
    </row>
    <row r="4567" spans="1:3" x14ac:dyDescent="0.25">
      <c r="A4567" s="16">
        <v>6783</v>
      </c>
      <c r="B4567">
        <v>149629</v>
      </c>
      <c r="C4567">
        <v>1</v>
      </c>
    </row>
    <row r="4568" spans="1:3" x14ac:dyDescent="0.25">
      <c r="A4568" s="16">
        <v>6784</v>
      </c>
      <c r="B4568">
        <v>2029</v>
      </c>
      <c r="C4568">
        <v>1</v>
      </c>
    </row>
    <row r="4569" spans="1:3" x14ac:dyDescent="0.25">
      <c r="A4569" s="16">
        <v>6785</v>
      </c>
      <c r="B4569">
        <v>117135</v>
      </c>
      <c r="C4569">
        <v>1</v>
      </c>
    </row>
    <row r="4570" spans="1:3" x14ac:dyDescent="0.25">
      <c r="A4570" s="16">
        <v>6786</v>
      </c>
      <c r="B4570">
        <v>89173</v>
      </c>
      <c r="C4570">
        <v>1</v>
      </c>
    </row>
    <row r="4571" spans="1:3" x14ac:dyDescent="0.25">
      <c r="A4571" s="16">
        <v>6787</v>
      </c>
      <c r="B4571">
        <v>69789</v>
      </c>
      <c r="C4571">
        <v>1</v>
      </c>
    </row>
    <row r="4572" spans="1:3" x14ac:dyDescent="0.25">
      <c r="A4572" s="16">
        <v>6788</v>
      </c>
      <c r="B4572">
        <v>85378</v>
      </c>
      <c r="C4572">
        <v>1</v>
      </c>
    </row>
    <row r="4573" spans="1:3" x14ac:dyDescent="0.25">
      <c r="A4573" s="16">
        <v>6789</v>
      </c>
      <c r="B4573">
        <v>399433</v>
      </c>
      <c r="C4573">
        <v>1</v>
      </c>
    </row>
    <row r="4574" spans="1:3" x14ac:dyDescent="0.25">
      <c r="A4574" s="16">
        <v>6790</v>
      </c>
      <c r="B4574">
        <v>64770</v>
      </c>
      <c r="C4574">
        <v>1</v>
      </c>
    </row>
    <row r="4575" spans="1:3" x14ac:dyDescent="0.25">
      <c r="A4575" s="16">
        <v>6791</v>
      </c>
      <c r="B4575">
        <v>1250</v>
      </c>
      <c r="C4575">
        <v>1</v>
      </c>
    </row>
    <row r="4576" spans="1:3" x14ac:dyDescent="0.25">
      <c r="A4576" s="16">
        <v>6792</v>
      </c>
      <c r="B4576">
        <v>86161</v>
      </c>
      <c r="C4576">
        <v>1</v>
      </c>
    </row>
    <row r="4577" spans="1:3" x14ac:dyDescent="0.25">
      <c r="A4577" s="16">
        <v>6793</v>
      </c>
      <c r="B4577">
        <v>19499</v>
      </c>
      <c r="C4577">
        <v>1</v>
      </c>
    </row>
    <row r="4578" spans="1:3" x14ac:dyDescent="0.25">
      <c r="A4578" s="16">
        <v>6794</v>
      </c>
      <c r="B4578">
        <v>18722</v>
      </c>
      <c r="C4578">
        <v>1</v>
      </c>
    </row>
    <row r="4579" spans="1:3" x14ac:dyDescent="0.25">
      <c r="A4579" s="16">
        <v>6795</v>
      </c>
      <c r="B4579">
        <v>122825</v>
      </c>
      <c r="C4579">
        <v>1</v>
      </c>
    </row>
    <row r="4580" spans="1:3" x14ac:dyDescent="0.25">
      <c r="A4580" s="16">
        <v>6796</v>
      </c>
      <c r="B4580">
        <v>32639</v>
      </c>
      <c r="C4580">
        <v>1</v>
      </c>
    </row>
    <row r="4581" spans="1:3" x14ac:dyDescent="0.25">
      <c r="A4581" s="16">
        <v>6797</v>
      </c>
      <c r="B4581">
        <v>10610</v>
      </c>
      <c r="C4581">
        <v>1</v>
      </c>
    </row>
    <row r="4582" spans="1:3" x14ac:dyDescent="0.25">
      <c r="A4582" s="16">
        <v>6798</v>
      </c>
      <c r="B4582">
        <v>37957</v>
      </c>
      <c r="C4582">
        <v>1</v>
      </c>
    </row>
    <row r="4583" spans="1:3" x14ac:dyDescent="0.25">
      <c r="A4583" s="16">
        <v>6799</v>
      </c>
      <c r="B4583">
        <v>89898</v>
      </c>
      <c r="C4583">
        <v>1</v>
      </c>
    </row>
    <row r="4584" spans="1:3" x14ac:dyDescent="0.25">
      <c r="A4584" s="16">
        <v>6800</v>
      </c>
      <c r="B4584">
        <v>23277</v>
      </c>
      <c r="C4584">
        <v>1</v>
      </c>
    </row>
    <row r="4585" spans="1:3" x14ac:dyDescent="0.25">
      <c r="A4585" s="16">
        <v>6801</v>
      </c>
      <c r="B4585">
        <v>51212</v>
      </c>
      <c r="C4585">
        <v>1</v>
      </c>
    </row>
    <row r="4586" spans="1:3" x14ac:dyDescent="0.25">
      <c r="A4586" s="16">
        <v>6802</v>
      </c>
      <c r="B4586">
        <v>11767</v>
      </c>
      <c r="C4586">
        <v>1</v>
      </c>
    </row>
    <row r="4587" spans="1:3" x14ac:dyDescent="0.25">
      <c r="A4587" s="16">
        <v>6803</v>
      </c>
      <c r="B4587">
        <v>10128</v>
      </c>
      <c r="C4587">
        <v>1</v>
      </c>
    </row>
    <row r="4588" spans="1:3" x14ac:dyDescent="0.25">
      <c r="A4588" s="16">
        <v>6804</v>
      </c>
      <c r="B4588">
        <v>299</v>
      </c>
      <c r="C4588">
        <v>1</v>
      </c>
    </row>
    <row r="4589" spans="1:3" x14ac:dyDescent="0.25">
      <c r="A4589" s="16">
        <v>6805</v>
      </c>
      <c r="B4589">
        <v>258</v>
      </c>
      <c r="C4589">
        <v>1</v>
      </c>
    </row>
    <row r="4590" spans="1:3" x14ac:dyDescent="0.25">
      <c r="A4590" s="16">
        <v>6806</v>
      </c>
      <c r="B4590">
        <v>208</v>
      </c>
      <c r="C4590">
        <v>1</v>
      </c>
    </row>
    <row r="4591" spans="1:3" x14ac:dyDescent="0.25">
      <c r="A4591" s="16">
        <v>6807</v>
      </c>
      <c r="B4591">
        <v>103</v>
      </c>
      <c r="C4591">
        <v>1</v>
      </c>
    </row>
    <row r="4592" spans="1:3" x14ac:dyDescent="0.25">
      <c r="A4592" s="16">
        <v>6808</v>
      </c>
      <c r="B4592">
        <v>57</v>
      </c>
      <c r="C4592">
        <v>1</v>
      </c>
    </row>
    <row r="4593" spans="1:3" x14ac:dyDescent="0.25">
      <c r="A4593" s="16">
        <v>6809</v>
      </c>
      <c r="B4593">
        <v>5</v>
      </c>
      <c r="C4593">
        <v>1</v>
      </c>
    </row>
    <row r="4594" spans="1:3" x14ac:dyDescent="0.25">
      <c r="A4594" s="16">
        <v>6810</v>
      </c>
      <c r="B4594">
        <v>54</v>
      </c>
      <c r="C4594">
        <v>1</v>
      </c>
    </row>
    <row r="4595" spans="1:3" x14ac:dyDescent="0.25">
      <c r="A4595" s="16">
        <v>6811</v>
      </c>
      <c r="B4595">
        <v>69</v>
      </c>
      <c r="C4595">
        <v>1</v>
      </c>
    </row>
    <row r="4596" spans="1:3" x14ac:dyDescent="0.25">
      <c r="A4596" s="16">
        <v>6812</v>
      </c>
      <c r="B4596">
        <v>60</v>
      </c>
      <c r="C4596">
        <v>1</v>
      </c>
    </row>
    <row r="4597" spans="1:3" x14ac:dyDescent="0.25">
      <c r="A4597" s="16">
        <v>6813</v>
      </c>
      <c r="B4597">
        <v>459</v>
      </c>
      <c r="C4597">
        <v>1</v>
      </c>
    </row>
    <row r="4598" spans="1:3" x14ac:dyDescent="0.25">
      <c r="A4598" s="16">
        <v>6814</v>
      </c>
      <c r="B4598">
        <v>42</v>
      </c>
      <c r="C4598">
        <v>1</v>
      </c>
    </row>
    <row r="4599" spans="1:3" x14ac:dyDescent="0.25">
      <c r="A4599" s="16">
        <v>6815</v>
      </c>
      <c r="B4599">
        <v>65</v>
      </c>
      <c r="C4599">
        <v>1</v>
      </c>
    </row>
    <row r="4600" spans="1:3" x14ac:dyDescent="0.25">
      <c r="A4600" s="16">
        <v>6816</v>
      </c>
      <c r="B4600">
        <v>17</v>
      </c>
      <c r="C4600">
        <v>1</v>
      </c>
    </row>
    <row r="4601" spans="1:3" x14ac:dyDescent="0.25">
      <c r="A4601" s="16">
        <v>6817</v>
      </c>
      <c r="B4601">
        <v>22</v>
      </c>
      <c r="C4601">
        <v>1</v>
      </c>
    </row>
    <row r="4602" spans="1:3" x14ac:dyDescent="0.25">
      <c r="A4602" s="16">
        <v>6818</v>
      </c>
      <c r="B4602">
        <v>50</v>
      </c>
      <c r="C4602">
        <v>1</v>
      </c>
    </row>
    <row r="4603" spans="1:3" x14ac:dyDescent="0.25">
      <c r="A4603" s="16">
        <v>6819</v>
      </c>
      <c r="B4603">
        <v>51</v>
      </c>
      <c r="C4603">
        <v>1</v>
      </c>
    </row>
    <row r="4604" spans="1:3" x14ac:dyDescent="0.25">
      <c r="A4604" s="16">
        <v>6820</v>
      </c>
      <c r="B4604">
        <v>23</v>
      </c>
      <c r="C4604">
        <v>1</v>
      </c>
    </row>
    <row r="4605" spans="1:3" x14ac:dyDescent="0.25">
      <c r="A4605" s="16">
        <v>6821</v>
      </c>
      <c r="B4605">
        <v>49</v>
      </c>
      <c r="C4605">
        <v>1</v>
      </c>
    </row>
    <row r="4606" spans="1:3" x14ac:dyDescent="0.25">
      <c r="A4606" s="16">
        <v>6822</v>
      </c>
      <c r="B4606">
        <v>175</v>
      </c>
      <c r="C4606">
        <v>1</v>
      </c>
    </row>
    <row r="4607" spans="1:3" x14ac:dyDescent="0.25">
      <c r="A4607" s="16">
        <v>6823</v>
      </c>
      <c r="B4607">
        <v>267289</v>
      </c>
      <c r="C4607">
        <v>1</v>
      </c>
    </row>
    <row r="4608" spans="1:3" x14ac:dyDescent="0.25">
      <c r="A4608" s="16">
        <v>6824</v>
      </c>
      <c r="B4608">
        <v>49</v>
      </c>
      <c r="C4608">
        <v>1</v>
      </c>
    </row>
    <row r="4609" spans="1:3" x14ac:dyDescent="0.25">
      <c r="A4609" s="16">
        <v>6825</v>
      </c>
      <c r="B4609">
        <v>99</v>
      </c>
      <c r="C4609">
        <v>1</v>
      </c>
    </row>
    <row r="4610" spans="1:3" x14ac:dyDescent="0.25">
      <c r="A4610" s="16">
        <v>6826</v>
      </c>
      <c r="B4610">
        <v>99</v>
      </c>
      <c r="C4610">
        <v>1</v>
      </c>
    </row>
    <row r="4611" spans="1:3" x14ac:dyDescent="0.25">
      <c r="A4611" s="16">
        <v>6827</v>
      </c>
      <c r="B4611">
        <v>1108</v>
      </c>
      <c r="C4611">
        <v>1</v>
      </c>
    </row>
    <row r="4612" spans="1:3" x14ac:dyDescent="0.25">
      <c r="A4612" s="16">
        <v>6828</v>
      </c>
      <c r="B4612">
        <v>47</v>
      </c>
      <c r="C4612">
        <v>1</v>
      </c>
    </row>
    <row r="4613" spans="1:3" x14ac:dyDescent="0.25">
      <c r="A4613" s="16">
        <v>6829</v>
      </c>
      <c r="B4613">
        <v>23</v>
      </c>
      <c r="C4613">
        <v>1</v>
      </c>
    </row>
    <row r="4614" spans="1:3" x14ac:dyDescent="0.25">
      <c r="A4614" s="16">
        <v>6830</v>
      </c>
      <c r="B4614">
        <v>23</v>
      </c>
      <c r="C4614">
        <v>1</v>
      </c>
    </row>
    <row r="4615" spans="1:3" x14ac:dyDescent="0.25">
      <c r="A4615" s="16">
        <v>6831</v>
      </c>
      <c r="B4615">
        <v>49</v>
      </c>
      <c r="C4615">
        <v>1</v>
      </c>
    </row>
    <row r="4616" spans="1:3" x14ac:dyDescent="0.25">
      <c r="A4616" s="16">
        <v>6832</v>
      </c>
      <c r="B4616">
        <v>94</v>
      </c>
      <c r="C4616">
        <v>1</v>
      </c>
    </row>
    <row r="4617" spans="1:3" x14ac:dyDescent="0.25">
      <c r="A4617" s="16">
        <v>6833</v>
      </c>
      <c r="B4617">
        <v>99</v>
      </c>
      <c r="C4617">
        <v>1</v>
      </c>
    </row>
    <row r="4618" spans="1:3" x14ac:dyDescent="0.25">
      <c r="A4618" s="16">
        <v>6834</v>
      </c>
      <c r="B4618">
        <v>57</v>
      </c>
      <c r="C4618">
        <v>1</v>
      </c>
    </row>
    <row r="4619" spans="1:3" x14ac:dyDescent="0.25">
      <c r="A4619" s="16">
        <v>6835</v>
      </c>
      <c r="B4619">
        <v>50</v>
      </c>
      <c r="C4619">
        <v>1</v>
      </c>
    </row>
    <row r="4620" spans="1:3" x14ac:dyDescent="0.25">
      <c r="A4620" s="16">
        <v>6836</v>
      </c>
      <c r="B4620">
        <v>12</v>
      </c>
      <c r="C4620">
        <v>1</v>
      </c>
    </row>
    <row r="4621" spans="1:3" x14ac:dyDescent="0.25">
      <c r="A4621" s="16">
        <v>6837</v>
      </c>
      <c r="B4621">
        <v>50</v>
      </c>
      <c r="C4621">
        <v>1</v>
      </c>
    </row>
    <row r="4622" spans="1:3" x14ac:dyDescent="0.25">
      <c r="A4622" s="16">
        <v>6838</v>
      </c>
      <c r="B4622">
        <v>202</v>
      </c>
      <c r="C4622">
        <v>1</v>
      </c>
    </row>
    <row r="4623" spans="1:3" x14ac:dyDescent="0.25">
      <c r="A4623" s="16">
        <v>6839</v>
      </c>
      <c r="B4623">
        <v>100</v>
      </c>
      <c r="C4623">
        <v>1</v>
      </c>
    </row>
    <row r="4624" spans="1:3" x14ac:dyDescent="0.25">
      <c r="A4624" s="16">
        <v>6840</v>
      </c>
      <c r="B4624">
        <v>100</v>
      </c>
      <c r="C4624">
        <v>1</v>
      </c>
    </row>
    <row r="4625" spans="1:3" x14ac:dyDescent="0.25">
      <c r="A4625" s="16">
        <v>6841</v>
      </c>
      <c r="B4625">
        <v>100</v>
      </c>
      <c r="C4625">
        <v>1</v>
      </c>
    </row>
    <row r="4626" spans="1:3" x14ac:dyDescent="0.25">
      <c r="A4626" s="16">
        <v>6842</v>
      </c>
      <c r="B4626">
        <v>57</v>
      </c>
      <c r="C4626">
        <v>1</v>
      </c>
    </row>
    <row r="4627" spans="1:3" x14ac:dyDescent="0.25">
      <c r="A4627" s="16">
        <v>6843</v>
      </c>
      <c r="B4627">
        <v>100</v>
      </c>
      <c r="C4627">
        <v>1</v>
      </c>
    </row>
    <row r="4628" spans="1:3" x14ac:dyDescent="0.25">
      <c r="A4628" s="16">
        <v>6844</v>
      </c>
      <c r="B4628">
        <v>12</v>
      </c>
      <c r="C4628">
        <v>1</v>
      </c>
    </row>
    <row r="4629" spans="1:3" x14ac:dyDescent="0.25">
      <c r="A4629" s="16">
        <v>6845</v>
      </c>
      <c r="B4629">
        <v>1</v>
      </c>
      <c r="C4629">
        <v>1</v>
      </c>
    </row>
    <row r="4630" spans="1:3" x14ac:dyDescent="0.25">
      <c r="A4630" s="16">
        <v>6846</v>
      </c>
      <c r="B4630">
        <v>12</v>
      </c>
      <c r="C4630">
        <v>1</v>
      </c>
    </row>
    <row r="4631" spans="1:3" x14ac:dyDescent="0.25">
      <c r="A4631" s="16">
        <v>6847</v>
      </c>
      <c r="B4631">
        <v>48</v>
      </c>
      <c r="C4631">
        <v>1</v>
      </c>
    </row>
    <row r="4632" spans="1:3" x14ac:dyDescent="0.25">
      <c r="A4632" s="16">
        <v>6848</v>
      </c>
      <c r="B4632">
        <v>12</v>
      </c>
      <c r="C4632">
        <v>1</v>
      </c>
    </row>
    <row r="4633" spans="1:3" x14ac:dyDescent="0.25">
      <c r="A4633" s="16">
        <v>6849</v>
      </c>
      <c r="B4633">
        <v>5</v>
      </c>
      <c r="C4633">
        <v>1</v>
      </c>
    </row>
    <row r="4634" spans="1:3" x14ac:dyDescent="0.25">
      <c r="A4634" s="16">
        <v>6850</v>
      </c>
      <c r="B4634">
        <v>23</v>
      </c>
      <c r="C4634">
        <v>1</v>
      </c>
    </row>
    <row r="4635" spans="1:3" x14ac:dyDescent="0.25">
      <c r="A4635" s="16">
        <v>6851</v>
      </c>
      <c r="B4635">
        <v>22</v>
      </c>
      <c r="C4635">
        <v>1</v>
      </c>
    </row>
    <row r="4636" spans="1:3" x14ac:dyDescent="0.25">
      <c r="A4636" s="16">
        <v>6852</v>
      </c>
      <c r="B4636">
        <v>5</v>
      </c>
      <c r="C4636">
        <v>1</v>
      </c>
    </row>
    <row r="4637" spans="1:3" x14ac:dyDescent="0.25">
      <c r="A4637" s="16">
        <v>6853</v>
      </c>
      <c r="B4637">
        <v>7978</v>
      </c>
      <c r="C4637">
        <v>1</v>
      </c>
    </row>
    <row r="4638" spans="1:3" x14ac:dyDescent="0.25">
      <c r="A4638" s="16">
        <v>6854</v>
      </c>
      <c r="B4638">
        <v>369</v>
      </c>
      <c r="C4638">
        <v>1</v>
      </c>
    </row>
    <row r="4639" spans="1:3" x14ac:dyDescent="0.25">
      <c r="A4639" s="16">
        <v>6855</v>
      </c>
      <c r="B4639">
        <v>20</v>
      </c>
      <c r="C4639">
        <v>1</v>
      </c>
    </row>
    <row r="4640" spans="1:3" x14ac:dyDescent="0.25">
      <c r="A4640" s="16">
        <v>6856</v>
      </c>
      <c r="B4640">
        <v>12</v>
      </c>
      <c r="C4640">
        <v>1</v>
      </c>
    </row>
    <row r="4641" spans="1:3" x14ac:dyDescent="0.25">
      <c r="A4641" s="16">
        <v>6857</v>
      </c>
      <c r="B4641">
        <v>94</v>
      </c>
      <c r="C4641">
        <v>1</v>
      </c>
    </row>
    <row r="4642" spans="1:3" x14ac:dyDescent="0.25">
      <c r="A4642" s="16">
        <v>6858</v>
      </c>
      <c r="B4642">
        <v>1672</v>
      </c>
      <c r="C4642">
        <v>1</v>
      </c>
    </row>
    <row r="4643" spans="1:3" x14ac:dyDescent="0.25">
      <c r="A4643" s="16">
        <v>6859</v>
      </c>
      <c r="B4643">
        <v>112189</v>
      </c>
      <c r="C4643">
        <v>1</v>
      </c>
    </row>
    <row r="4644" spans="1:3" x14ac:dyDescent="0.25">
      <c r="A4644" s="16">
        <v>6860</v>
      </c>
      <c r="B4644">
        <v>9756</v>
      </c>
      <c r="C4644">
        <v>1</v>
      </c>
    </row>
    <row r="4645" spans="1:3" x14ac:dyDescent="0.25">
      <c r="A4645" s="16">
        <v>6861</v>
      </c>
      <c r="B4645">
        <v>245961</v>
      </c>
      <c r="C4645">
        <v>1</v>
      </c>
    </row>
    <row r="4646" spans="1:3" x14ac:dyDescent="0.25">
      <c r="A4646" s="16">
        <v>6862</v>
      </c>
      <c r="B4646">
        <v>158401</v>
      </c>
      <c r="C4646">
        <v>1</v>
      </c>
    </row>
    <row r="4647" spans="1:3" x14ac:dyDescent="0.25">
      <c r="A4647" s="16">
        <v>6863</v>
      </c>
      <c r="B4647">
        <v>55</v>
      </c>
      <c r="C4647">
        <v>1</v>
      </c>
    </row>
    <row r="4648" spans="1:3" x14ac:dyDescent="0.25">
      <c r="A4648" s="16">
        <v>6864</v>
      </c>
      <c r="B4648">
        <v>56</v>
      </c>
      <c r="C4648">
        <v>1</v>
      </c>
    </row>
    <row r="4649" spans="1:3" x14ac:dyDescent="0.25">
      <c r="A4649" s="16">
        <v>6865</v>
      </c>
      <c r="B4649">
        <v>100</v>
      </c>
      <c r="C4649">
        <v>1</v>
      </c>
    </row>
    <row r="4650" spans="1:3" x14ac:dyDescent="0.25">
      <c r="A4650" s="16">
        <v>6866</v>
      </c>
      <c r="B4650">
        <v>157</v>
      </c>
      <c r="C4650">
        <v>1</v>
      </c>
    </row>
    <row r="4651" spans="1:3" x14ac:dyDescent="0.25">
      <c r="A4651" s="16">
        <v>6867</v>
      </c>
      <c r="B4651">
        <v>163</v>
      </c>
      <c r="C4651">
        <v>1</v>
      </c>
    </row>
    <row r="4652" spans="1:3" x14ac:dyDescent="0.25">
      <c r="A4652" s="16">
        <v>6868</v>
      </c>
      <c r="B4652">
        <v>36</v>
      </c>
      <c r="C4652">
        <v>1</v>
      </c>
    </row>
    <row r="4653" spans="1:3" x14ac:dyDescent="0.25">
      <c r="A4653" s="16">
        <v>6869</v>
      </c>
      <c r="B4653">
        <v>10</v>
      </c>
      <c r="C4653">
        <v>1</v>
      </c>
    </row>
    <row r="4654" spans="1:3" x14ac:dyDescent="0.25">
      <c r="A4654" s="16">
        <v>6870</v>
      </c>
      <c r="B4654">
        <v>87</v>
      </c>
      <c r="C4654">
        <v>1</v>
      </c>
    </row>
    <row r="4655" spans="1:3" x14ac:dyDescent="0.25">
      <c r="A4655" s="16">
        <v>6871</v>
      </c>
      <c r="B4655">
        <v>110</v>
      </c>
      <c r="C4655">
        <v>1</v>
      </c>
    </row>
    <row r="4656" spans="1:3" x14ac:dyDescent="0.25">
      <c r="A4656" s="16">
        <v>6872</v>
      </c>
      <c r="B4656">
        <v>94</v>
      </c>
      <c r="C4656">
        <v>1</v>
      </c>
    </row>
    <row r="4657" spans="1:3" x14ac:dyDescent="0.25">
      <c r="A4657" s="16">
        <v>6873</v>
      </c>
      <c r="B4657">
        <v>95</v>
      </c>
      <c r="C4657">
        <v>1</v>
      </c>
    </row>
    <row r="4658" spans="1:3" x14ac:dyDescent="0.25">
      <c r="A4658" s="16">
        <v>6874</v>
      </c>
      <c r="B4658">
        <v>2251</v>
      </c>
      <c r="C4658">
        <v>1</v>
      </c>
    </row>
    <row r="4659" spans="1:3" x14ac:dyDescent="0.25">
      <c r="A4659" s="16">
        <v>6875</v>
      </c>
      <c r="B4659">
        <v>517064</v>
      </c>
      <c r="C4659">
        <v>1</v>
      </c>
    </row>
    <row r="4660" spans="1:3" x14ac:dyDescent="0.25">
      <c r="A4660" s="16">
        <v>6876</v>
      </c>
      <c r="B4660">
        <v>610</v>
      </c>
      <c r="C4660">
        <v>1</v>
      </c>
    </row>
    <row r="4661" spans="1:3" x14ac:dyDescent="0.25">
      <c r="A4661" s="16">
        <v>6877</v>
      </c>
      <c r="B4661">
        <v>427</v>
      </c>
      <c r="C4661">
        <v>1</v>
      </c>
    </row>
    <row r="4662" spans="1:3" x14ac:dyDescent="0.25">
      <c r="A4662" s="16">
        <v>6878</v>
      </c>
      <c r="B4662">
        <v>624652</v>
      </c>
      <c r="C4662">
        <v>1</v>
      </c>
    </row>
    <row r="4663" spans="1:3" x14ac:dyDescent="0.25">
      <c r="A4663" s="16">
        <v>6879</v>
      </c>
      <c r="B4663">
        <v>106631</v>
      </c>
      <c r="C4663">
        <v>1</v>
      </c>
    </row>
    <row r="4664" spans="1:3" x14ac:dyDescent="0.25">
      <c r="A4664" s="16">
        <v>6880</v>
      </c>
      <c r="B4664">
        <v>802016</v>
      </c>
      <c r="C4664">
        <v>1</v>
      </c>
    </row>
    <row r="4665" spans="1:3" x14ac:dyDescent="0.25">
      <c r="A4665" s="16">
        <v>6881</v>
      </c>
      <c r="B4665">
        <v>201396</v>
      </c>
      <c r="C4665">
        <v>1</v>
      </c>
    </row>
    <row r="4666" spans="1:3" x14ac:dyDescent="0.25">
      <c r="A4666" s="16">
        <v>6882</v>
      </c>
      <c r="B4666">
        <v>33947</v>
      </c>
      <c r="C4666">
        <v>1</v>
      </c>
    </row>
    <row r="4667" spans="1:3" x14ac:dyDescent="0.25">
      <c r="A4667" s="16">
        <v>6883</v>
      </c>
      <c r="B4667">
        <v>205546</v>
      </c>
      <c r="C4667">
        <v>1</v>
      </c>
    </row>
    <row r="4668" spans="1:3" x14ac:dyDescent="0.25">
      <c r="A4668" s="16">
        <v>6884</v>
      </c>
      <c r="B4668">
        <v>222610</v>
      </c>
      <c r="C4668">
        <v>1</v>
      </c>
    </row>
    <row r="4669" spans="1:3" x14ac:dyDescent="0.25">
      <c r="A4669" s="16">
        <v>6885</v>
      </c>
      <c r="B4669">
        <v>2490164</v>
      </c>
      <c r="C4669">
        <v>1</v>
      </c>
    </row>
    <row r="4670" spans="1:3" x14ac:dyDescent="0.25">
      <c r="A4670" s="16">
        <v>6886</v>
      </c>
      <c r="B4670">
        <v>98463</v>
      </c>
      <c r="C4670">
        <v>1</v>
      </c>
    </row>
    <row r="4671" spans="1:3" x14ac:dyDescent="0.25">
      <c r="A4671" s="16">
        <v>6887</v>
      </c>
      <c r="B4671">
        <v>369505</v>
      </c>
      <c r="C4671">
        <v>1</v>
      </c>
    </row>
    <row r="4672" spans="1:3" x14ac:dyDescent="0.25">
      <c r="A4672" s="16">
        <v>6888</v>
      </c>
      <c r="B4672">
        <v>226784</v>
      </c>
      <c r="C4672">
        <v>1</v>
      </c>
    </row>
    <row r="4673" spans="1:3" x14ac:dyDescent="0.25">
      <c r="A4673" s="16">
        <v>6889</v>
      </c>
      <c r="B4673">
        <v>2874424</v>
      </c>
      <c r="C4673">
        <v>1</v>
      </c>
    </row>
    <row r="4674" spans="1:3" x14ac:dyDescent="0.25">
      <c r="A4674" s="16">
        <v>6890</v>
      </c>
      <c r="B4674">
        <v>995206</v>
      </c>
      <c r="C4674">
        <v>1</v>
      </c>
    </row>
    <row r="4675" spans="1:3" x14ac:dyDescent="0.25">
      <c r="A4675" s="16">
        <v>6891</v>
      </c>
      <c r="B4675">
        <v>1651705</v>
      </c>
      <c r="C4675">
        <v>1</v>
      </c>
    </row>
    <row r="4676" spans="1:3" x14ac:dyDescent="0.25">
      <c r="A4676" s="16">
        <v>6892</v>
      </c>
      <c r="B4676">
        <v>741999</v>
      </c>
      <c r="C4676">
        <v>1</v>
      </c>
    </row>
    <row r="4677" spans="1:3" x14ac:dyDescent="0.25">
      <c r="A4677" s="16">
        <v>6893</v>
      </c>
      <c r="B4677">
        <v>501620</v>
      </c>
      <c r="C4677">
        <v>1</v>
      </c>
    </row>
    <row r="4678" spans="1:3" x14ac:dyDescent="0.25">
      <c r="A4678" s="16">
        <v>6894</v>
      </c>
      <c r="B4678">
        <v>227717</v>
      </c>
      <c r="C4678">
        <v>1</v>
      </c>
    </row>
    <row r="4679" spans="1:3" x14ac:dyDescent="0.25">
      <c r="A4679" s="16">
        <v>6895</v>
      </c>
      <c r="B4679">
        <v>2888387</v>
      </c>
      <c r="C4679">
        <v>1</v>
      </c>
    </row>
    <row r="4680" spans="1:3" x14ac:dyDescent="0.25">
      <c r="A4680" s="16">
        <v>6896</v>
      </c>
      <c r="B4680">
        <v>405848</v>
      </c>
      <c r="C4680">
        <v>1</v>
      </c>
    </row>
    <row r="4681" spans="1:3" x14ac:dyDescent="0.25">
      <c r="A4681" s="16">
        <v>6897</v>
      </c>
      <c r="B4681">
        <v>353265</v>
      </c>
      <c r="C4681">
        <v>1</v>
      </c>
    </row>
    <row r="4682" spans="1:3" x14ac:dyDescent="0.25">
      <c r="A4682" s="16">
        <v>6898</v>
      </c>
      <c r="B4682">
        <v>271699</v>
      </c>
      <c r="C4682">
        <v>1</v>
      </c>
    </row>
    <row r="4683" spans="1:3" x14ac:dyDescent="0.25">
      <c r="A4683" s="16">
        <v>6899</v>
      </c>
      <c r="B4683">
        <v>307256</v>
      </c>
      <c r="C4683">
        <v>1</v>
      </c>
    </row>
    <row r="4684" spans="1:3" x14ac:dyDescent="0.25">
      <c r="A4684" s="16">
        <v>6900</v>
      </c>
      <c r="B4684">
        <v>329809</v>
      </c>
      <c r="C4684">
        <v>1</v>
      </c>
    </row>
    <row r="4685" spans="1:3" x14ac:dyDescent="0.25">
      <c r="A4685" s="16">
        <v>6901</v>
      </c>
      <c r="B4685">
        <v>162669</v>
      </c>
      <c r="C4685">
        <v>1</v>
      </c>
    </row>
    <row r="4686" spans="1:3" x14ac:dyDescent="0.25">
      <c r="A4686" s="16">
        <v>6902</v>
      </c>
      <c r="B4686">
        <v>274601</v>
      </c>
      <c r="C4686">
        <v>1</v>
      </c>
    </row>
    <row r="4687" spans="1:3" x14ac:dyDescent="0.25">
      <c r="A4687" s="16">
        <v>6903</v>
      </c>
      <c r="B4687">
        <v>239946</v>
      </c>
      <c r="C4687">
        <v>1</v>
      </c>
    </row>
    <row r="4688" spans="1:3" x14ac:dyDescent="0.25">
      <c r="A4688" s="16">
        <v>6904</v>
      </c>
      <c r="B4688">
        <v>72361</v>
      </c>
      <c r="C4688">
        <v>1</v>
      </c>
    </row>
    <row r="4689" spans="1:3" x14ac:dyDescent="0.25">
      <c r="A4689" s="16">
        <v>6905</v>
      </c>
      <c r="B4689">
        <v>103874</v>
      </c>
      <c r="C4689">
        <v>1</v>
      </c>
    </row>
    <row r="4690" spans="1:3" x14ac:dyDescent="0.25">
      <c r="A4690" s="16">
        <v>6906</v>
      </c>
      <c r="B4690">
        <v>307755</v>
      </c>
      <c r="C4690">
        <v>1</v>
      </c>
    </row>
    <row r="4691" spans="1:3" x14ac:dyDescent="0.25">
      <c r="A4691" s="16">
        <v>6907</v>
      </c>
      <c r="B4691">
        <v>321840</v>
      </c>
      <c r="C4691">
        <v>1</v>
      </c>
    </row>
    <row r="4692" spans="1:3" x14ac:dyDescent="0.25">
      <c r="A4692" s="16">
        <v>6908</v>
      </c>
      <c r="B4692">
        <v>134992</v>
      </c>
      <c r="C4692">
        <v>1</v>
      </c>
    </row>
    <row r="4693" spans="1:3" x14ac:dyDescent="0.25">
      <c r="A4693" s="16">
        <v>6909</v>
      </c>
      <c r="B4693">
        <v>386929</v>
      </c>
      <c r="C4693">
        <v>1</v>
      </c>
    </row>
    <row r="4694" spans="1:3" x14ac:dyDescent="0.25">
      <c r="A4694" s="16">
        <v>6910</v>
      </c>
      <c r="B4694">
        <v>160872</v>
      </c>
      <c r="C4694">
        <v>1</v>
      </c>
    </row>
    <row r="4695" spans="1:3" x14ac:dyDescent="0.25">
      <c r="A4695" s="16">
        <v>6911</v>
      </c>
      <c r="B4695">
        <v>108684</v>
      </c>
      <c r="C4695">
        <v>1</v>
      </c>
    </row>
    <row r="4696" spans="1:3" x14ac:dyDescent="0.25">
      <c r="A4696" s="16">
        <v>6912</v>
      </c>
      <c r="B4696">
        <v>37680</v>
      </c>
      <c r="C4696">
        <v>1</v>
      </c>
    </row>
    <row r="4697" spans="1:3" x14ac:dyDescent="0.25">
      <c r="A4697" s="16">
        <v>6913</v>
      </c>
      <c r="B4697">
        <v>4794</v>
      </c>
      <c r="C4697">
        <v>1</v>
      </c>
    </row>
    <row r="4698" spans="1:3" x14ac:dyDescent="0.25">
      <c r="A4698" s="16">
        <v>6914</v>
      </c>
      <c r="B4698">
        <v>257540</v>
      </c>
      <c r="C4698">
        <v>1</v>
      </c>
    </row>
    <row r="4699" spans="1:3" x14ac:dyDescent="0.25">
      <c r="A4699" s="16">
        <v>6915</v>
      </c>
      <c r="B4699">
        <v>2966240</v>
      </c>
      <c r="C4699">
        <v>1</v>
      </c>
    </row>
    <row r="4700" spans="1:3" x14ac:dyDescent="0.25">
      <c r="A4700" s="16">
        <v>6916</v>
      </c>
      <c r="B4700">
        <v>144066</v>
      </c>
      <c r="C4700">
        <v>1</v>
      </c>
    </row>
    <row r="4701" spans="1:3" x14ac:dyDescent="0.25">
      <c r="A4701" s="16">
        <v>6917</v>
      </c>
      <c r="B4701">
        <v>2536865</v>
      </c>
      <c r="C4701">
        <v>1</v>
      </c>
    </row>
    <row r="4702" spans="1:3" x14ac:dyDescent="0.25">
      <c r="A4702" s="16">
        <v>6918</v>
      </c>
      <c r="B4702">
        <v>6433</v>
      </c>
      <c r="C4702">
        <v>1</v>
      </c>
    </row>
    <row r="4703" spans="1:3" x14ac:dyDescent="0.25">
      <c r="A4703" s="16">
        <v>6919</v>
      </c>
      <c r="B4703">
        <v>3789</v>
      </c>
      <c r="C4703">
        <v>1</v>
      </c>
    </row>
    <row r="4704" spans="1:3" x14ac:dyDescent="0.25">
      <c r="A4704" s="16">
        <v>6920</v>
      </c>
      <c r="B4704">
        <v>47874</v>
      </c>
      <c r="C4704">
        <v>1</v>
      </c>
    </row>
    <row r="4705" spans="1:3" x14ac:dyDescent="0.25">
      <c r="A4705" s="16">
        <v>6921</v>
      </c>
      <c r="B4705">
        <v>30525</v>
      </c>
      <c r="C4705">
        <v>1</v>
      </c>
    </row>
    <row r="4706" spans="1:3" x14ac:dyDescent="0.25">
      <c r="A4706" s="16">
        <v>6922</v>
      </c>
      <c r="B4706">
        <v>70010</v>
      </c>
      <c r="C4706">
        <v>1</v>
      </c>
    </row>
    <row r="4707" spans="1:3" x14ac:dyDescent="0.25">
      <c r="A4707" s="16">
        <v>6923</v>
      </c>
      <c r="B4707">
        <v>448760</v>
      </c>
      <c r="C4707">
        <v>1</v>
      </c>
    </row>
    <row r="4708" spans="1:3" x14ac:dyDescent="0.25">
      <c r="A4708" s="16">
        <v>6924</v>
      </c>
      <c r="B4708">
        <v>361944</v>
      </c>
      <c r="C4708">
        <v>1</v>
      </c>
    </row>
    <row r="4709" spans="1:3" x14ac:dyDescent="0.25">
      <c r="A4709" s="16">
        <v>6925</v>
      </c>
      <c r="B4709">
        <v>46918</v>
      </c>
      <c r="C4709">
        <v>1</v>
      </c>
    </row>
    <row r="4710" spans="1:3" x14ac:dyDescent="0.25">
      <c r="A4710" s="16">
        <v>6926</v>
      </c>
      <c r="B4710">
        <v>730715</v>
      </c>
      <c r="C4710">
        <v>1</v>
      </c>
    </row>
    <row r="4711" spans="1:3" x14ac:dyDescent="0.25">
      <c r="A4711" s="16">
        <v>6927</v>
      </c>
      <c r="B4711">
        <v>5345</v>
      </c>
      <c r="C4711">
        <v>1</v>
      </c>
    </row>
    <row r="4712" spans="1:3" x14ac:dyDescent="0.25">
      <c r="A4712" s="16">
        <v>6928</v>
      </c>
      <c r="B4712">
        <v>13706</v>
      </c>
      <c r="C4712">
        <v>1</v>
      </c>
    </row>
    <row r="4713" spans="1:3" x14ac:dyDescent="0.25">
      <c r="A4713" s="16">
        <v>6929</v>
      </c>
      <c r="B4713">
        <v>325059</v>
      </c>
      <c r="C4713">
        <v>1</v>
      </c>
    </row>
    <row r="4714" spans="1:3" x14ac:dyDescent="0.25">
      <c r="A4714" s="16">
        <v>6930</v>
      </c>
      <c r="B4714">
        <v>36</v>
      </c>
      <c r="C4714">
        <v>1</v>
      </c>
    </row>
    <row r="4715" spans="1:3" x14ac:dyDescent="0.25">
      <c r="A4715" s="16">
        <v>6931</v>
      </c>
      <c r="B4715">
        <v>55</v>
      </c>
      <c r="C4715">
        <v>1</v>
      </c>
    </row>
    <row r="4716" spans="1:3" x14ac:dyDescent="0.25">
      <c r="A4716" s="16">
        <v>6932</v>
      </c>
      <c r="B4716">
        <v>2655</v>
      </c>
      <c r="C4716">
        <v>1</v>
      </c>
    </row>
    <row r="4717" spans="1:3" x14ac:dyDescent="0.25">
      <c r="A4717" s="16">
        <v>6933</v>
      </c>
      <c r="B4717">
        <v>375</v>
      </c>
      <c r="C4717">
        <v>1</v>
      </c>
    </row>
    <row r="4718" spans="1:3" x14ac:dyDescent="0.25">
      <c r="A4718" s="16">
        <v>6935</v>
      </c>
      <c r="B4718">
        <v>916</v>
      </c>
      <c r="C4718">
        <v>1</v>
      </c>
    </row>
    <row r="4719" spans="1:3" x14ac:dyDescent="0.25">
      <c r="A4719" s="16">
        <v>6937</v>
      </c>
      <c r="B4719">
        <v>3845229</v>
      </c>
      <c r="C4719">
        <v>1</v>
      </c>
    </row>
    <row r="4720" spans="1:3" x14ac:dyDescent="0.25">
      <c r="A4720" s="16">
        <v>6938</v>
      </c>
      <c r="B4720">
        <v>23822</v>
      </c>
      <c r="C4720">
        <v>1</v>
      </c>
    </row>
    <row r="4721" spans="1:3" x14ac:dyDescent="0.25">
      <c r="A4721" s="16">
        <v>6940</v>
      </c>
      <c r="B4721">
        <v>467492</v>
      </c>
      <c r="C4721">
        <v>1</v>
      </c>
    </row>
    <row r="4722" spans="1:3" x14ac:dyDescent="0.25">
      <c r="A4722" s="16">
        <v>6941</v>
      </c>
      <c r="B4722">
        <v>300000</v>
      </c>
      <c r="C4722">
        <v>1</v>
      </c>
    </row>
    <row r="4723" spans="1:3" x14ac:dyDescent="0.25">
      <c r="A4723" s="16">
        <v>6942</v>
      </c>
      <c r="B4723">
        <v>140297</v>
      </c>
      <c r="C4723">
        <v>1</v>
      </c>
    </row>
    <row r="4724" spans="1:3" x14ac:dyDescent="0.25">
      <c r="A4724" s="16">
        <v>6943</v>
      </c>
      <c r="B4724">
        <v>50096</v>
      </c>
      <c r="C4724">
        <v>1</v>
      </c>
    </row>
    <row r="4725" spans="1:3" x14ac:dyDescent="0.25">
      <c r="A4725" s="16">
        <v>6944</v>
      </c>
      <c r="B4725">
        <v>95059</v>
      </c>
      <c r="C4725">
        <v>1</v>
      </c>
    </row>
    <row r="4726" spans="1:3" x14ac:dyDescent="0.25">
      <c r="A4726" s="16">
        <v>6945</v>
      </c>
      <c r="B4726">
        <v>54106</v>
      </c>
      <c r="C4726">
        <v>1</v>
      </c>
    </row>
    <row r="4727" spans="1:3" x14ac:dyDescent="0.25">
      <c r="A4727" s="16">
        <v>6946</v>
      </c>
      <c r="B4727">
        <v>35006</v>
      </c>
      <c r="C4727">
        <v>1</v>
      </c>
    </row>
    <row r="4728" spans="1:3" x14ac:dyDescent="0.25">
      <c r="A4728" s="16">
        <v>6947</v>
      </c>
      <c r="B4728">
        <v>54500</v>
      </c>
      <c r="C4728">
        <v>1</v>
      </c>
    </row>
    <row r="4729" spans="1:3" x14ac:dyDescent="0.25">
      <c r="A4729" s="16">
        <v>6948</v>
      </c>
      <c r="B4729">
        <v>200241</v>
      </c>
      <c r="C4729">
        <v>1</v>
      </c>
    </row>
    <row r="4730" spans="1:3" x14ac:dyDescent="0.25">
      <c r="A4730" s="16">
        <v>6949</v>
      </c>
      <c r="B4730">
        <v>287879</v>
      </c>
      <c r="C4730">
        <v>1</v>
      </c>
    </row>
    <row r="4731" spans="1:3" x14ac:dyDescent="0.25">
      <c r="A4731" s="16">
        <v>6950</v>
      </c>
      <c r="B4731">
        <v>194493</v>
      </c>
      <c r="C4731">
        <v>1</v>
      </c>
    </row>
    <row r="4732" spans="1:3" x14ac:dyDescent="0.25">
      <c r="A4732" s="16">
        <v>6951</v>
      </c>
      <c r="B4732">
        <v>3496367</v>
      </c>
      <c r="C4732">
        <v>1</v>
      </c>
    </row>
    <row r="4733" spans="1:3" x14ac:dyDescent="0.25">
      <c r="A4733" s="16">
        <v>6952</v>
      </c>
      <c r="B4733">
        <v>289710</v>
      </c>
      <c r="C4733">
        <v>1</v>
      </c>
    </row>
    <row r="4734" spans="1:3" x14ac:dyDescent="0.25">
      <c r="A4734" s="16">
        <v>6953</v>
      </c>
      <c r="B4734">
        <v>108978</v>
      </c>
      <c r="C4734">
        <v>1</v>
      </c>
    </row>
    <row r="4735" spans="1:3" x14ac:dyDescent="0.25">
      <c r="A4735" s="16">
        <v>6954</v>
      </c>
      <c r="B4735">
        <v>167425</v>
      </c>
      <c r="C4735">
        <v>1</v>
      </c>
    </row>
    <row r="4736" spans="1:3" x14ac:dyDescent="0.25">
      <c r="A4736" s="16">
        <v>6955</v>
      </c>
      <c r="B4736">
        <v>73056</v>
      </c>
      <c r="C4736">
        <v>1</v>
      </c>
    </row>
    <row r="4737" spans="1:3" x14ac:dyDescent="0.25">
      <c r="A4737" s="16">
        <v>6956</v>
      </c>
      <c r="B4737">
        <v>88862</v>
      </c>
      <c r="C4737">
        <v>1</v>
      </c>
    </row>
    <row r="4738" spans="1:3" x14ac:dyDescent="0.25">
      <c r="A4738" s="16">
        <v>6957</v>
      </c>
      <c r="B4738">
        <v>8451</v>
      </c>
      <c r="C4738">
        <v>1</v>
      </c>
    </row>
    <row r="4739" spans="1:3" x14ac:dyDescent="0.25">
      <c r="A4739" s="16">
        <v>6958</v>
      </c>
      <c r="B4739">
        <v>180596</v>
      </c>
      <c r="C4739">
        <v>1</v>
      </c>
    </row>
    <row r="4740" spans="1:3" x14ac:dyDescent="0.25">
      <c r="A4740" s="16">
        <v>6959</v>
      </c>
      <c r="B4740">
        <v>41398</v>
      </c>
      <c r="C4740">
        <v>1</v>
      </c>
    </row>
    <row r="4741" spans="1:3" x14ac:dyDescent="0.25">
      <c r="A4741" s="16">
        <v>6960</v>
      </c>
      <c r="B4741">
        <v>88000</v>
      </c>
      <c r="C4741">
        <v>1</v>
      </c>
    </row>
    <row r="4742" spans="1:3" x14ac:dyDescent="0.25">
      <c r="A4742" s="16">
        <v>6961</v>
      </c>
      <c r="B4742">
        <v>84000</v>
      </c>
      <c r="C4742">
        <v>1</v>
      </c>
    </row>
    <row r="4743" spans="1:3" x14ac:dyDescent="0.25">
      <c r="A4743" s="16">
        <v>6962</v>
      </c>
      <c r="B4743">
        <v>194126</v>
      </c>
      <c r="C4743">
        <v>1</v>
      </c>
    </row>
    <row r="4744" spans="1:3" x14ac:dyDescent="0.25">
      <c r="A4744" s="16">
        <v>6963</v>
      </c>
      <c r="B4744">
        <v>73551</v>
      </c>
      <c r="C4744">
        <v>1</v>
      </c>
    </row>
    <row r="4745" spans="1:3" x14ac:dyDescent="0.25">
      <c r="A4745" s="16">
        <v>6964</v>
      </c>
      <c r="B4745">
        <v>158453</v>
      </c>
      <c r="C4745">
        <v>1</v>
      </c>
    </row>
    <row r="4746" spans="1:3" x14ac:dyDescent="0.25">
      <c r="A4746" s="16">
        <v>6965</v>
      </c>
      <c r="B4746">
        <v>29942</v>
      </c>
      <c r="C4746">
        <v>1</v>
      </c>
    </row>
    <row r="4747" spans="1:3" x14ac:dyDescent="0.25">
      <c r="A4747" s="16">
        <v>6966</v>
      </c>
      <c r="B4747">
        <v>10422</v>
      </c>
      <c r="C4747">
        <v>1</v>
      </c>
    </row>
    <row r="4748" spans="1:3" x14ac:dyDescent="0.25">
      <c r="A4748" s="16">
        <v>6967</v>
      </c>
      <c r="B4748">
        <v>156784</v>
      </c>
      <c r="C4748">
        <v>1</v>
      </c>
    </row>
    <row r="4749" spans="1:3" x14ac:dyDescent="0.25">
      <c r="A4749" s="16">
        <v>6968</v>
      </c>
      <c r="B4749">
        <v>38886</v>
      </c>
      <c r="C4749">
        <v>1</v>
      </c>
    </row>
    <row r="4750" spans="1:3" x14ac:dyDescent="0.25">
      <c r="A4750" s="16">
        <v>6969</v>
      </c>
      <c r="B4750">
        <v>24845</v>
      </c>
      <c r="C4750">
        <v>1</v>
      </c>
    </row>
    <row r="4751" spans="1:3" x14ac:dyDescent="0.25">
      <c r="A4751" s="16">
        <v>6970</v>
      </c>
      <c r="B4751">
        <v>13511</v>
      </c>
      <c r="C4751">
        <v>1</v>
      </c>
    </row>
    <row r="4752" spans="1:3" x14ac:dyDescent="0.25">
      <c r="A4752" s="16">
        <v>6971</v>
      </c>
      <c r="B4752">
        <v>3203</v>
      </c>
      <c r="C4752">
        <v>1</v>
      </c>
    </row>
    <row r="4753" spans="1:3" x14ac:dyDescent="0.25">
      <c r="A4753" s="16">
        <v>6972</v>
      </c>
      <c r="B4753">
        <v>69904</v>
      </c>
      <c r="C4753">
        <v>1</v>
      </c>
    </row>
    <row r="4754" spans="1:3" x14ac:dyDescent="0.25">
      <c r="A4754" s="16">
        <v>6973</v>
      </c>
      <c r="B4754">
        <v>44602</v>
      </c>
      <c r="C4754">
        <v>1</v>
      </c>
    </row>
    <row r="4755" spans="1:3" x14ac:dyDescent="0.25">
      <c r="A4755" s="16">
        <v>6974</v>
      </c>
      <c r="B4755">
        <v>205894</v>
      </c>
      <c r="C4755">
        <v>1</v>
      </c>
    </row>
    <row r="4756" spans="1:3" x14ac:dyDescent="0.25">
      <c r="A4756" s="16">
        <v>6975</v>
      </c>
      <c r="B4756">
        <v>24256</v>
      </c>
      <c r="C4756">
        <v>1</v>
      </c>
    </row>
    <row r="4757" spans="1:3" x14ac:dyDescent="0.25">
      <c r="A4757" s="16">
        <v>6976</v>
      </c>
      <c r="B4757">
        <v>97927</v>
      </c>
      <c r="C4757">
        <v>1</v>
      </c>
    </row>
    <row r="4758" spans="1:3" x14ac:dyDescent="0.25">
      <c r="A4758" s="16">
        <v>6977</v>
      </c>
      <c r="B4758">
        <v>92719</v>
      </c>
      <c r="C4758">
        <v>1</v>
      </c>
    </row>
    <row r="4759" spans="1:3" x14ac:dyDescent="0.25">
      <c r="A4759" s="16">
        <v>6978</v>
      </c>
      <c r="B4759">
        <v>9688</v>
      </c>
      <c r="C4759">
        <v>1</v>
      </c>
    </row>
    <row r="4760" spans="1:3" x14ac:dyDescent="0.25">
      <c r="A4760" s="16">
        <v>6979</v>
      </c>
      <c r="B4760">
        <v>83538</v>
      </c>
      <c r="C4760">
        <v>1</v>
      </c>
    </row>
    <row r="4761" spans="1:3" x14ac:dyDescent="0.25">
      <c r="A4761" s="16">
        <v>6980</v>
      </c>
      <c r="B4761">
        <v>164102</v>
      </c>
      <c r="C4761">
        <v>1</v>
      </c>
    </row>
    <row r="4762" spans="1:3" x14ac:dyDescent="0.25">
      <c r="A4762" s="16">
        <v>6981</v>
      </c>
      <c r="B4762">
        <v>25303</v>
      </c>
      <c r="C4762">
        <v>1</v>
      </c>
    </row>
    <row r="4763" spans="1:3" x14ac:dyDescent="0.25">
      <c r="A4763" s="16">
        <v>6982</v>
      </c>
      <c r="B4763">
        <v>329115</v>
      </c>
      <c r="C4763">
        <v>1</v>
      </c>
    </row>
    <row r="4764" spans="1:3" x14ac:dyDescent="0.25">
      <c r="A4764" s="16">
        <v>6983</v>
      </c>
      <c r="B4764">
        <v>108808</v>
      </c>
      <c r="C4764">
        <v>1</v>
      </c>
    </row>
    <row r="4765" spans="1:3" x14ac:dyDescent="0.25">
      <c r="A4765" s="16">
        <v>6984</v>
      </c>
      <c r="B4765">
        <v>12792</v>
      </c>
      <c r="C4765">
        <v>1</v>
      </c>
    </row>
    <row r="4766" spans="1:3" x14ac:dyDescent="0.25">
      <c r="A4766" s="16">
        <v>6985</v>
      </c>
      <c r="B4766">
        <v>3857</v>
      </c>
      <c r="C4766">
        <v>1</v>
      </c>
    </row>
    <row r="4767" spans="1:3" x14ac:dyDescent="0.25">
      <c r="A4767" s="16">
        <v>6986</v>
      </c>
      <c r="B4767">
        <v>7307</v>
      </c>
      <c r="C4767">
        <v>1</v>
      </c>
    </row>
    <row r="4768" spans="1:3" x14ac:dyDescent="0.25">
      <c r="A4768" s="16">
        <v>6987</v>
      </c>
      <c r="B4768">
        <v>201845</v>
      </c>
      <c r="C4768">
        <v>1</v>
      </c>
    </row>
    <row r="4769" spans="1:3" x14ac:dyDescent="0.25">
      <c r="A4769" s="16">
        <v>6988</v>
      </c>
      <c r="B4769">
        <v>159354</v>
      </c>
      <c r="C4769">
        <v>1</v>
      </c>
    </row>
    <row r="4770" spans="1:3" x14ac:dyDescent="0.25">
      <c r="A4770" s="16">
        <v>6989</v>
      </c>
      <c r="B4770">
        <v>114423</v>
      </c>
      <c r="C4770">
        <v>1</v>
      </c>
    </row>
    <row r="4771" spans="1:3" x14ac:dyDescent="0.25">
      <c r="A4771" s="16">
        <v>6990</v>
      </c>
      <c r="B4771">
        <v>230452</v>
      </c>
      <c r="C4771">
        <v>1</v>
      </c>
    </row>
    <row r="4772" spans="1:3" x14ac:dyDescent="0.25">
      <c r="A4772" s="16">
        <v>6991</v>
      </c>
      <c r="B4772">
        <v>191348</v>
      </c>
      <c r="C4772">
        <v>1</v>
      </c>
    </row>
    <row r="4773" spans="1:3" x14ac:dyDescent="0.25">
      <c r="A4773" s="16">
        <v>6992</v>
      </c>
      <c r="B4773">
        <v>103653</v>
      </c>
      <c r="C4773">
        <v>1</v>
      </c>
    </row>
    <row r="4774" spans="1:3" x14ac:dyDescent="0.25">
      <c r="A4774" s="16">
        <v>6993</v>
      </c>
      <c r="B4774">
        <v>238565</v>
      </c>
      <c r="C4774">
        <v>1</v>
      </c>
    </row>
    <row r="4775" spans="1:3" x14ac:dyDescent="0.25">
      <c r="A4775" s="16">
        <v>6994</v>
      </c>
      <c r="B4775">
        <v>57115</v>
      </c>
      <c r="C4775">
        <v>1</v>
      </c>
    </row>
    <row r="4776" spans="1:3" x14ac:dyDescent="0.25">
      <c r="A4776" s="16">
        <v>6995</v>
      </c>
      <c r="B4776">
        <v>113940</v>
      </c>
      <c r="C4776">
        <v>1</v>
      </c>
    </row>
    <row r="4777" spans="1:3" x14ac:dyDescent="0.25">
      <c r="A4777" s="16">
        <v>6996</v>
      </c>
      <c r="B4777">
        <v>376008</v>
      </c>
      <c r="C4777">
        <v>1</v>
      </c>
    </row>
    <row r="4778" spans="1:3" x14ac:dyDescent="0.25">
      <c r="A4778" s="16">
        <v>6997</v>
      </c>
      <c r="B4778">
        <v>58945</v>
      </c>
      <c r="C4778">
        <v>1</v>
      </c>
    </row>
    <row r="4779" spans="1:3" x14ac:dyDescent="0.25">
      <c r="A4779" s="16">
        <v>6998</v>
      </c>
      <c r="B4779">
        <v>77645</v>
      </c>
      <c r="C4779">
        <v>1</v>
      </c>
    </row>
    <row r="4780" spans="1:3" x14ac:dyDescent="0.25">
      <c r="A4780" s="16">
        <v>6999</v>
      </c>
      <c r="B4780">
        <v>572</v>
      </c>
      <c r="C4780">
        <v>1</v>
      </c>
    </row>
    <row r="4781" spans="1:3" x14ac:dyDescent="0.25">
      <c r="A4781" s="16">
        <v>7000</v>
      </c>
      <c r="B4781">
        <v>291</v>
      </c>
      <c r="C4781">
        <v>1</v>
      </c>
    </row>
    <row r="4782" spans="1:3" x14ac:dyDescent="0.25">
      <c r="A4782" s="16">
        <v>7001</v>
      </c>
      <c r="B4782">
        <v>414</v>
      </c>
      <c r="C4782">
        <v>1</v>
      </c>
    </row>
    <row r="4783" spans="1:3" x14ac:dyDescent="0.25">
      <c r="A4783" s="16">
        <v>7002</v>
      </c>
      <c r="B4783">
        <v>538</v>
      </c>
      <c r="C4783">
        <v>1</v>
      </c>
    </row>
    <row r="4784" spans="1:3" x14ac:dyDescent="0.25">
      <c r="A4784" s="16">
        <v>7003</v>
      </c>
      <c r="B4784">
        <v>10316</v>
      </c>
      <c r="C4784">
        <v>1</v>
      </c>
    </row>
    <row r="4785" spans="1:3" x14ac:dyDescent="0.25">
      <c r="A4785" s="16">
        <v>7004</v>
      </c>
      <c r="B4785">
        <v>1586</v>
      </c>
      <c r="C4785">
        <v>1</v>
      </c>
    </row>
    <row r="4786" spans="1:3" x14ac:dyDescent="0.25">
      <c r="A4786" s="16">
        <v>7005</v>
      </c>
      <c r="B4786">
        <v>5356</v>
      </c>
      <c r="C4786">
        <v>1</v>
      </c>
    </row>
    <row r="4787" spans="1:3" x14ac:dyDescent="0.25">
      <c r="A4787" s="16">
        <v>7006</v>
      </c>
      <c r="B4787">
        <v>9501</v>
      </c>
      <c r="C4787">
        <v>1</v>
      </c>
    </row>
    <row r="4788" spans="1:3" x14ac:dyDescent="0.25">
      <c r="A4788" s="16">
        <v>7007</v>
      </c>
      <c r="B4788">
        <v>194899</v>
      </c>
      <c r="C4788">
        <v>1</v>
      </c>
    </row>
    <row r="4789" spans="1:3" x14ac:dyDescent="0.25">
      <c r="A4789" s="16">
        <v>7008</v>
      </c>
      <c r="B4789">
        <v>84458</v>
      </c>
      <c r="C4789">
        <v>1</v>
      </c>
    </row>
    <row r="4790" spans="1:3" x14ac:dyDescent="0.25">
      <c r="A4790" s="16">
        <v>7009</v>
      </c>
      <c r="B4790">
        <v>50187</v>
      </c>
      <c r="C4790">
        <v>1</v>
      </c>
    </row>
    <row r="4791" spans="1:3" x14ac:dyDescent="0.25">
      <c r="A4791" s="16">
        <v>7010</v>
      </c>
      <c r="B4791">
        <v>275538</v>
      </c>
      <c r="C4791">
        <v>1</v>
      </c>
    </row>
    <row r="4792" spans="1:3" x14ac:dyDescent="0.25">
      <c r="A4792" s="16">
        <v>7011</v>
      </c>
      <c r="B4792">
        <v>110068</v>
      </c>
      <c r="C4792">
        <v>1</v>
      </c>
    </row>
    <row r="4793" spans="1:3" x14ac:dyDescent="0.25">
      <c r="A4793" s="16">
        <v>7012</v>
      </c>
      <c r="B4793">
        <v>1302151</v>
      </c>
      <c r="C4793">
        <v>1</v>
      </c>
    </row>
    <row r="4794" spans="1:3" x14ac:dyDescent="0.25">
      <c r="A4794" s="16">
        <v>7013</v>
      </c>
      <c r="B4794">
        <v>26573</v>
      </c>
      <c r="C4794">
        <v>1</v>
      </c>
    </row>
    <row r="4795" spans="1:3" x14ac:dyDescent="0.25">
      <c r="A4795" s="16">
        <v>7014</v>
      </c>
      <c r="B4795">
        <v>2447</v>
      </c>
      <c r="C4795">
        <v>1</v>
      </c>
    </row>
    <row r="4796" spans="1:3" x14ac:dyDescent="0.25">
      <c r="A4796" s="16">
        <v>7015</v>
      </c>
      <c r="B4796">
        <v>46367</v>
      </c>
      <c r="C4796">
        <v>1</v>
      </c>
    </row>
    <row r="4797" spans="1:3" x14ac:dyDescent="0.25">
      <c r="A4797" s="16">
        <v>7016</v>
      </c>
      <c r="B4797">
        <v>65067</v>
      </c>
      <c r="C4797">
        <v>1</v>
      </c>
    </row>
    <row r="4798" spans="1:3" x14ac:dyDescent="0.25">
      <c r="A4798" s="16">
        <v>7017</v>
      </c>
      <c r="B4798">
        <v>65288</v>
      </c>
      <c r="C4798">
        <v>1</v>
      </c>
    </row>
    <row r="4799" spans="1:3" x14ac:dyDescent="0.25">
      <c r="A4799" s="16">
        <v>7018</v>
      </c>
      <c r="B4799">
        <v>157431</v>
      </c>
      <c r="C4799">
        <v>1</v>
      </c>
    </row>
    <row r="4800" spans="1:3" x14ac:dyDescent="0.25">
      <c r="A4800" s="16">
        <v>7019</v>
      </c>
      <c r="B4800">
        <v>31456</v>
      </c>
      <c r="C4800">
        <v>1</v>
      </c>
    </row>
    <row r="4801" spans="1:3" x14ac:dyDescent="0.25">
      <c r="A4801" s="16">
        <v>7020</v>
      </c>
      <c r="B4801">
        <v>80634</v>
      </c>
      <c r="C4801">
        <v>1</v>
      </c>
    </row>
    <row r="4802" spans="1:3" x14ac:dyDescent="0.25">
      <c r="A4802" s="16">
        <v>7021</v>
      </c>
      <c r="B4802">
        <v>103428</v>
      </c>
      <c r="C4802">
        <v>1</v>
      </c>
    </row>
    <row r="4803" spans="1:3" x14ac:dyDescent="0.25">
      <c r="A4803" s="16">
        <v>7022</v>
      </c>
      <c r="B4803">
        <v>40339</v>
      </c>
      <c r="C4803">
        <v>1</v>
      </c>
    </row>
    <row r="4804" spans="1:3" x14ac:dyDescent="0.25">
      <c r="A4804" s="16">
        <v>7023</v>
      </c>
      <c r="B4804">
        <v>198519</v>
      </c>
      <c r="C4804">
        <v>1</v>
      </c>
    </row>
    <row r="4805" spans="1:3" x14ac:dyDescent="0.25">
      <c r="A4805" s="16">
        <v>7024</v>
      </c>
      <c r="B4805">
        <v>147343</v>
      </c>
      <c r="C4805">
        <v>1</v>
      </c>
    </row>
    <row r="4806" spans="1:3" x14ac:dyDescent="0.25">
      <c r="A4806" s="16">
        <v>7025</v>
      </c>
      <c r="B4806">
        <v>28572</v>
      </c>
      <c r="C4806">
        <v>1</v>
      </c>
    </row>
    <row r="4807" spans="1:3" x14ac:dyDescent="0.25">
      <c r="A4807" s="16">
        <v>7026</v>
      </c>
      <c r="B4807">
        <v>295663</v>
      </c>
      <c r="C4807">
        <v>1</v>
      </c>
    </row>
    <row r="4808" spans="1:3" x14ac:dyDescent="0.25">
      <c r="A4808" s="16">
        <v>7027</v>
      </c>
      <c r="B4808">
        <v>5901</v>
      </c>
      <c r="C4808">
        <v>1</v>
      </c>
    </row>
    <row r="4809" spans="1:3" x14ac:dyDescent="0.25">
      <c r="A4809" s="16">
        <v>7028</v>
      </c>
      <c r="B4809">
        <v>191031</v>
      </c>
      <c r="C4809">
        <v>1</v>
      </c>
    </row>
    <row r="4810" spans="1:3" x14ac:dyDescent="0.25">
      <c r="A4810" s="16">
        <v>7029</v>
      </c>
      <c r="B4810">
        <v>22150</v>
      </c>
      <c r="C4810">
        <v>1</v>
      </c>
    </row>
    <row r="4811" spans="1:3" x14ac:dyDescent="0.25">
      <c r="A4811" s="16">
        <v>7030</v>
      </c>
      <c r="B4811">
        <v>201968</v>
      </c>
      <c r="C4811">
        <v>1</v>
      </c>
    </row>
    <row r="4812" spans="1:3" x14ac:dyDescent="0.25">
      <c r="A4812" s="16">
        <v>7031</v>
      </c>
      <c r="B4812">
        <v>89804</v>
      </c>
      <c r="C4812">
        <v>1</v>
      </c>
    </row>
    <row r="4813" spans="1:3" x14ac:dyDescent="0.25">
      <c r="A4813" s="16">
        <v>7032</v>
      </c>
      <c r="B4813">
        <v>121465</v>
      </c>
      <c r="C4813">
        <v>1</v>
      </c>
    </row>
    <row r="4814" spans="1:3" x14ac:dyDescent="0.25">
      <c r="A4814" s="16">
        <v>7033</v>
      </c>
      <c r="B4814">
        <v>17091</v>
      </c>
      <c r="C4814">
        <v>1</v>
      </c>
    </row>
    <row r="4815" spans="1:3" x14ac:dyDescent="0.25">
      <c r="A4815" s="16">
        <v>7034</v>
      </c>
      <c r="B4815">
        <v>558777</v>
      </c>
      <c r="C4815">
        <v>1</v>
      </c>
    </row>
    <row r="4816" spans="1:3" x14ac:dyDescent="0.25">
      <c r="A4816" s="16">
        <v>7035</v>
      </c>
      <c r="B4816">
        <v>577907</v>
      </c>
      <c r="C4816">
        <v>1</v>
      </c>
    </row>
    <row r="4817" spans="1:3" x14ac:dyDescent="0.25">
      <c r="A4817" s="16">
        <v>7036</v>
      </c>
      <c r="B4817">
        <v>184902</v>
      </c>
      <c r="C4817">
        <v>1</v>
      </c>
    </row>
    <row r="4818" spans="1:3" x14ac:dyDescent="0.25">
      <c r="A4818" s="16">
        <v>7037</v>
      </c>
      <c r="B4818">
        <v>62739</v>
      </c>
      <c r="C4818">
        <v>1</v>
      </c>
    </row>
    <row r="4819" spans="1:3" x14ac:dyDescent="0.25">
      <c r="A4819" s="16">
        <v>7038</v>
      </c>
      <c r="B4819">
        <v>799805</v>
      </c>
      <c r="C4819">
        <v>1</v>
      </c>
    </row>
    <row r="4820" spans="1:3" x14ac:dyDescent="0.25">
      <c r="A4820" s="16">
        <v>7039</v>
      </c>
      <c r="B4820">
        <v>318165</v>
      </c>
      <c r="C4820">
        <v>1</v>
      </c>
    </row>
    <row r="4821" spans="1:3" x14ac:dyDescent="0.25">
      <c r="A4821" s="16">
        <v>7040</v>
      </c>
      <c r="B4821">
        <v>27143</v>
      </c>
      <c r="C4821">
        <v>1</v>
      </c>
    </row>
    <row r="4822" spans="1:3" x14ac:dyDescent="0.25">
      <c r="A4822" s="16">
        <v>7041</v>
      </c>
      <c r="B4822">
        <v>33432</v>
      </c>
      <c r="C4822">
        <v>1</v>
      </c>
    </row>
    <row r="4823" spans="1:3" x14ac:dyDescent="0.25">
      <c r="A4823" s="16">
        <v>7042</v>
      </c>
      <c r="B4823">
        <v>45422</v>
      </c>
      <c r="C4823">
        <v>1</v>
      </c>
    </row>
    <row r="4824" spans="1:3" x14ac:dyDescent="0.25">
      <c r="A4824" s="16">
        <v>7043</v>
      </c>
      <c r="B4824">
        <v>207955</v>
      </c>
      <c r="C4824">
        <v>1</v>
      </c>
    </row>
    <row r="4825" spans="1:3" x14ac:dyDescent="0.25">
      <c r="A4825" s="16">
        <v>7044</v>
      </c>
      <c r="B4825">
        <v>140286</v>
      </c>
      <c r="C4825">
        <v>1</v>
      </c>
    </row>
    <row r="4826" spans="1:3" x14ac:dyDescent="0.25">
      <c r="A4826" s="16">
        <v>7045</v>
      </c>
      <c r="B4826">
        <v>739</v>
      </c>
      <c r="C4826">
        <v>1</v>
      </c>
    </row>
    <row r="4827" spans="1:3" x14ac:dyDescent="0.25">
      <c r="A4827" s="16">
        <v>7046</v>
      </c>
      <c r="B4827">
        <v>1909</v>
      </c>
      <c r="C4827">
        <v>1</v>
      </c>
    </row>
    <row r="4828" spans="1:3" x14ac:dyDescent="0.25">
      <c r="A4828" s="16">
        <v>7047</v>
      </c>
      <c r="B4828">
        <v>1778</v>
      </c>
      <c r="C4828">
        <v>1</v>
      </c>
    </row>
    <row r="4829" spans="1:3" x14ac:dyDescent="0.25">
      <c r="A4829" s="16">
        <v>7048</v>
      </c>
      <c r="B4829">
        <v>195</v>
      </c>
      <c r="C4829">
        <v>1</v>
      </c>
    </row>
    <row r="4830" spans="1:3" x14ac:dyDescent="0.25">
      <c r="A4830" s="16">
        <v>7049</v>
      </c>
      <c r="B4830">
        <v>129</v>
      </c>
      <c r="C4830">
        <v>1</v>
      </c>
    </row>
    <row r="4831" spans="1:3" x14ac:dyDescent="0.25">
      <c r="A4831" s="16">
        <v>7050</v>
      </c>
      <c r="B4831">
        <v>375</v>
      </c>
      <c r="C4831">
        <v>1</v>
      </c>
    </row>
    <row r="4832" spans="1:3" x14ac:dyDescent="0.25">
      <c r="A4832" s="16">
        <v>7051</v>
      </c>
      <c r="B4832">
        <v>416</v>
      </c>
      <c r="C4832">
        <v>1</v>
      </c>
    </row>
    <row r="4833" spans="1:3" x14ac:dyDescent="0.25">
      <c r="A4833" s="16">
        <v>7052</v>
      </c>
      <c r="B4833">
        <v>1473</v>
      </c>
      <c r="C4833">
        <v>1</v>
      </c>
    </row>
    <row r="4834" spans="1:3" x14ac:dyDescent="0.25">
      <c r="A4834" s="16">
        <v>7053</v>
      </c>
      <c r="B4834">
        <v>2179</v>
      </c>
      <c r="C4834">
        <v>1</v>
      </c>
    </row>
    <row r="4835" spans="1:3" x14ac:dyDescent="0.25">
      <c r="A4835" s="16">
        <v>7054</v>
      </c>
      <c r="B4835">
        <v>1191</v>
      </c>
      <c r="C4835">
        <v>1</v>
      </c>
    </row>
    <row r="4836" spans="1:3" x14ac:dyDescent="0.25">
      <c r="A4836" s="16">
        <v>7055</v>
      </c>
      <c r="B4836">
        <v>5526</v>
      </c>
      <c r="C4836">
        <v>1</v>
      </c>
    </row>
    <row r="4837" spans="1:3" x14ac:dyDescent="0.25">
      <c r="A4837" s="16">
        <v>7056</v>
      </c>
      <c r="B4837">
        <v>1482</v>
      </c>
      <c r="C4837">
        <v>1</v>
      </c>
    </row>
    <row r="4838" spans="1:3" x14ac:dyDescent="0.25">
      <c r="A4838" s="16">
        <v>7057</v>
      </c>
      <c r="B4838">
        <v>5265</v>
      </c>
      <c r="C4838">
        <v>1</v>
      </c>
    </row>
    <row r="4839" spans="1:3" x14ac:dyDescent="0.25">
      <c r="A4839" s="16">
        <v>7058</v>
      </c>
      <c r="B4839">
        <v>2899</v>
      </c>
      <c r="C4839">
        <v>1</v>
      </c>
    </row>
    <row r="4840" spans="1:3" x14ac:dyDescent="0.25">
      <c r="A4840" s="16">
        <v>7059</v>
      </c>
      <c r="B4840">
        <v>2660</v>
      </c>
      <c r="C4840">
        <v>1</v>
      </c>
    </row>
    <row r="4841" spans="1:3" x14ac:dyDescent="0.25">
      <c r="A4841" s="16">
        <v>7060</v>
      </c>
      <c r="B4841">
        <v>1134</v>
      </c>
      <c r="C4841">
        <v>1</v>
      </c>
    </row>
    <row r="4842" spans="1:3" x14ac:dyDescent="0.25">
      <c r="A4842" s="16">
        <v>7061</v>
      </c>
      <c r="B4842">
        <v>1664</v>
      </c>
      <c r="C4842">
        <v>1</v>
      </c>
    </row>
    <row r="4843" spans="1:3" x14ac:dyDescent="0.25">
      <c r="A4843" s="16">
        <v>7062</v>
      </c>
      <c r="B4843">
        <v>266</v>
      </c>
      <c r="C4843">
        <v>1</v>
      </c>
    </row>
    <row r="4844" spans="1:3" x14ac:dyDescent="0.25">
      <c r="A4844" s="16">
        <v>7063</v>
      </c>
      <c r="B4844">
        <v>327</v>
      </c>
      <c r="C4844">
        <v>1</v>
      </c>
    </row>
    <row r="4845" spans="1:3" x14ac:dyDescent="0.25">
      <c r="A4845" s="16">
        <v>7064</v>
      </c>
      <c r="B4845">
        <v>229</v>
      </c>
      <c r="C4845">
        <v>1</v>
      </c>
    </row>
    <row r="4846" spans="1:3" x14ac:dyDescent="0.25">
      <c r="A4846" s="16">
        <v>7065</v>
      </c>
      <c r="B4846">
        <v>106</v>
      </c>
      <c r="C4846">
        <v>1</v>
      </c>
    </row>
    <row r="4847" spans="1:3" x14ac:dyDescent="0.25">
      <c r="A4847" s="16">
        <v>7066</v>
      </c>
      <c r="B4847">
        <v>135</v>
      </c>
      <c r="C4847">
        <v>1</v>
      </c>
    </row>
    <row r="4848" spans="1:3" x14ac:dyDescent="0.25">
      <c r="A4848" s="16">
        <v>7067</v>
      </c>
      <c r="B4848">
        <v>255</v>
      </c>
      <c r="C4848">
        <v>1</v>
      </c>
    </row>
    <row r="4849" spans="1:3" x14ac:dyDescent="0.25">
      <c r="A4849" s="16">
        <v>7068</v>
      </c>
      <c r="B4849">
        <v>680</v>
      </c>
      <c r="C4849">
        <v>1</v>
      </c>
    </row>
    <row r="4850" spans="1:3" x14ac:dyDescent="0.25">
      <c r="A4850" s="16">
        <v>7069</v>
      </c>
      <c r="B4850">
        <v>3505</v>
      </c>
      <c r="C4850">
        <v>1</v>
      </c>
    </row>
    <row r="4851" spans="1:3" x14ac:dyDescent="0.25">
      <c r="A4851" s="16">
        <v>7070</v>
      </c>
      <c r="B4851">
        <v>2233</v>
      </c>
      <c r="C4851">
        <v>1</v>
      </c>
    </row>
    <row r="4852" spans="1:3" x14ac:dyDescent="0.25">
      <c r="A4852" s="16">
        <v>7071</v>
      </c>
      <c r="B4852">
        <v>2001</v>
      </c>
      <c r="C4852">
        <v>1</v>
      </c>
    </row>
    <row r="4853" spans="1:3" x14ac:dyDescent="0.25">
      <c r="A4853" s="16">
        <v>7072</v>
      </c>
      <c r="B4853">
        <v>17711</v>
      </c>
      <c r="C4853">
        <v>1</v>
      </c>
    </row>
    <row r="4854" spans="1:3" x14ac:dyDescent="0.25">
      <c r="A4854" s="16">
        <v>7073</v>
      </c>
      <c r="B4854">
        <v>4315</v>
      </c>
      <c r="C4854">
        <v>1</v>
      </c>
    </row>
    <row r="4855" spans="1:3" x14ac:dyDescent="0.25">
      <c r="A4855" s="16">
        <v>7074</v>
      </c>
      <c r="B4855">
        <v>1373</v>
      </c>
      <c r="C4855">
        <v>1</v>
      </c>
    </row>
    <row r="4856" spans="1:3" x14ac:dyDescent="0.25">
      <c r="A4856" s="16">
        <v>7075</v>
      </c>
      <c r="B4856">
        <v>224</v>
      </c>
      <c r="C4856">
        <v>1</v>
      </c>
    </row>
    <row r="4857" spans="1:3" x14ac:dyDescent="0.25">
      <c r="A4857" s="16">
        <v>7076</v>
      </c>
      <c r="B4857">
        <v>77</v>
      </c>
      <c r="C4857">
        <v>1</v>
      </c>
    </row>
    <row r="4858" spans="1:3" x14ac:dyDescent="0.25">
      <c r="A4858" s="16">
        <v>7077</v>
      </c>
      <c r="B4858">
        <v>1520</v>
      </c>
      <c r="C4858">
        <v>1</v>
      </c>
    </row>
    <row r="4859" spans="1:3" x14ac:dyDescent="0.25">
      <c r="A4859" s="16">
        <v>7078</v>
      </c>
      <c r="B4859">
        <v>70</v>
      </c>
      <c r="C4859">
        <v>1</v>
      </c>
    </row>
    <row r="4860" spans="1:3" x14ac:dyDescent="0.25">
      <c r="A4860" s="16">
        <v>7079</v>
      </c>
      <c r="B4860">
        <v>144</v>
      </c>
      <c r="C4860">
        <v>1</v>
      </c>
    </row>
    <row r="4861" spans="1:3" x14ac:dyDescent="0.25">
      <c r="A4861" s="16">
        <v>7080</v>
      </c>
      <c r="B4861">
        <v>1388</v>
      </c>
      <c r="C4861">
        <v>1</v>
      </c>
    </row>
    <row r="4862" spans="1:3" x14ac:dyDescent="0.25">
      <c r="A4862" s="16">
        <v>7081</v>
      </c>
      <c r="B4862">
        <v>1465</v>
      </c>
      <c r="C4862">
        <v>1</v>
      </c>
    </row>
    <row r="4863" spans="1:3" x14ac:dyDescent="0.25">
      <c r="A4863" s="16">
        <v>7082</v>
      </c>
      <c r="B4863">
        <v>1465</v>
      </c>
      <c r="C4863">
        <v>1</v>
      </c>
    </row>
    <row r="4864" spans="1:3" x14ac:dyDescent="0.25">
      <c r="A4864" s="16">
        <v>7083</v>
      </c>
      <c r="B4864">
        <v>136</v>
      </c>
      <c r="C4864">
        <v>1</v>
      </c>
    </row>
    <row r="4865" spans="1:3" x14ac:dyDescent="0.25">
      <c r="A4865" s="16">
        <v>7084</v>
      </c>
      <c r="B4865">
        <v>764</v>
      </c>
      <c r="C4865">
        <v>1</v>
      </c>
    </row>
    <row r="4866" spans="1:3" x14ac:dyDescent="0.25">
      <c r="A4866" s="16">
        <v>7085</v>
      </c>
      <c r="B4866">
        <v>647</v>
      </c>
      <c r="C4866">
        <v>1</v>
      </c>
    </row>
    <row r="4867" spans="1:3" x14ac:dyDescent="0.25">
      <c r="A4867" s="16">
        <v>7086</v>
      </c>
      <c r="B4867">
        <v>288</v>
      </c>
      <c r="C4867">
        <v>1</v>
      </c>
    </row>
    <row r="4868" spans="1:3" x14ac:dyDescent="0.25">
      <c r="A4868" s="16">
        <v>7087</v>
      </c>
      <c r="B4868">
        <v>45</v>
      </c>
      <c r="C4868">
        <v>1</v>
      </c>
    </row>
    <row r="4869" spans="1:3" x14ac:dyDescent="0.25">
      <c r="A4869" s="16">
        <v>7088</v>
      </c>
      <c r="B4869">
        <v>414</v>
      </c>
      <c r="C4869">
        <v>1</v>
      </c>
    </row>
    <row r="4870" spans="1:3" x14ac:dyDescent="0.25">
      <c r="A4870" s="16">
        <v>7089</v>
      </c>
      <c r="B4870">
        <v>337</v>
      </c>
      <c r="C4870">
        <v>1</v>
      </c>
    </row>
    <row r="4871" spans="1:3" x14ac:dyDescent="0.25">
      <c r="A4871" s="16">
        <v>7090</v>
      </c>
      <c r="B4871">
        <v>221</v>
      </c>
      <c r="C4871">
        <v>1</v>
      </c>
    </row>
    <row r="4872" spans="1:3" x14ac:dyDescent="0.25">
      <c r="A4872" s="16">
        <v>7091</v>
      </c>
      <c r="B4872">
        <v>153</v>
      </c>
      <c r="C4872">
        <v>1</v>
      </c>
    </row>
    <row r="4873" spans="1:3" x14ac:dyDescent="0.25">
      <c r="A4873" s="16">
        <v>7092</v>
      </c>
      <c r="B4873">
        <v>105</v>
      </c>
      <c r="C4873">
        <v>1</v>
      </c>
    </row>
    <row r="4874" spans="1:3" x14ac:dyDescent="0.25">
      <c r="A4874" s="16">
        <v>7093</v>
      </c>
      <c r="B4874">
        <v>406</v>
      </c>
      <c r="C4874">
        <v>1</v>
      </c>
    </row>
    <row r="4875" spans="1:3" x14ac:dyDescent="0.25">
      <c r="A4875" s="16">
        <v>7094</v>
      </c>
      <c r="B4875">
        <v>414</v>
      </c>
      <c r="C4875">
        <v>1</v>
      </c>
    </row>
    <row r="4876" spans="1:3" x14ac:dyDescent="0.25">
      <c r="A4876" s="16">
        <v>7095</v>
      </c>
      <c r="B4876">
        <v>131</v>
      </c>
      <c r="C4876">
        <v>1</v>
      </c>
    </row>
    <row r="4877" spans="1:3" x14ac:dyDescent="0.25">
      <c r="A4877" s="16">
        <v>7096</v>
      </c>
      <c r="B4877">
        <v>258</v>
      </c>
      <c r="C4877">
        <v>1</v>
      </c>
    </row>
    <row r="4878" spans="1:3" x14ac:dyDescent="0.25">
      <c r="A4878" s="16">
        <v>7097</v>
      </c>
      <c r="B4878">
        <v>265</v>
      </c>
      <c r="C4878">
        <v>1</v>
      </c>
    </row>
    <row r="4879" spans="1:3" x14ac:dyDescent="0.25">
      <c r="A4879" s="16">
        <v>7098</v>
      </c>
      <c r="B4879">
        <v>2591</v>
      </c>
      <c r="C4879">
        <v>1</v>
      </c>
    </row>
    <row r="4880" spans="1:3" x14ac:dyDescent="0.25">
      <c r="A4880" s="16">
        <v>7099</v>
      </c>
      <c r="B4880">
        <v>188</v>
      </c>
      <c r="C4880">
        <v>1</v>
      </c>
    </row>
    <row r="4881" spans="1:3" x14ac:dyDescent="0.25">
      <c r="A4881" s="16">
        <v>7100</v>
      </c>
      <c r="B4881">
        <v>171</v>
      </c>
      <c r="C4881">
        <v>1</v>
      </c>
    </row>
    <row r="4882" spans="1:3" x14ac:dyDescent="0.25">
      <c r="A4882" s="16">
        <v>7101</v>
      </c>
      <c r="B4882">
        <v>201</v>
      </c>
      <c r="C4882">
        <v>1</v>
      </c>
    </row>
    <row r="4883" spans="1:3" x14ac:dyDescent="0.25">
      <c r="A4883" s="16">
        <v>7102</v>
      </c>
      <c r="B4883">
        <v>1308</v>
      </c>
      <c r="C4883">
        <v>1</v>
      </c>
    </row>
    <row r="4884" spans="1:3" x14ac:dyDescent="0.25">
      <c r="A4884" s="16">
        <v>7103</v>
      </c>
      <c r="B4884">
        <v>110</v>
      </c>
      <c r="C4884">
        <v>1</v>
      </c>
    </row>
    <row r="4885" spans="1:3" x14ac:dyDescent="0.25">
      <c r="A4885" s="16">
        <v>7104</v>
      </c>
      <c r="B4885">
        <v>259</v>
      </c>
      <c r="C4885">
        <v>1</v>
      </c>
    </row>
    <row r="4886" spans="1:3" x14ac:dyDescent="0.25">
      <c r="A4886" s="16">
        <v>7105</v>
      </c>
      <c r="B4886">
        <v>0</v>
      </c>
      <c r="C4886">
        <v>1</v>
      </c>
    </row>
    <row r="4887" spans="1:3" x14ac:dyDescent="0.25">
      <c r="A4887" s="16">
        <v>7106</v>
      </c>
      <c r="B4887">
        <v>17459</v>
      </c>
      <c r="C4887">
        <v>1</v>
      </c>
    </row>
    <row r="4888" spans="1:3" x14ac:dyDescent="0.25">
      <c r="A4888" s="16">
        <v>7107</v>
      </c>
      <c r="B4888">
        <v>36540</v>
      </c>
      <c r="C4888">
        <v>1</v>
      </c>
    </row>
    <row r="4889" spans="1:3" x14ac:dyDescent="0.25">
      <c r="A4889" s="16">
        <v>7108</v>
      </c>
      <c r="B4889">
        <v>116920</v>
      </c>
      <c r="C4889">
        <v>1</v>
      </c>
    </row>
    <row r="4890" spans="1:3" x14ac:dyDescent="0.25">
      <c r="A4890" s="16">
        <v>7109</v>
      </c>
      <c r="B4890">
        <v>61190</v>
      </c>
      <c r="C4890">
        <v>1</v>
      </c>
    </row>
    <row r="4891" spans="1:3" x14ac:dyDescent="0.25">
      <c r="A4891" s="16">
        <v>7110</v>
      </c>
      <c r="B4891">
        <v>7767</v>
      </c>
      <c r="C4891">
        <v>1</v>
      </c>
    </row>
    <row r="4892" spans="1:3" x14ac:dyDescent="0.25">
      <c r="A4892" s="16">
        <v>7111</v>
      </c>
      <c r="B4892">
        <v>60925</v>
      </c>
      <c r="C4892">
        <v>1</v>
      </c>
    </row>
    <row r="4893" spans="1:3" x14ac:dyDescent="0.25">
      <c r="A4893" s="16">
        <v>7112</v>
      </c>
      <c r="B4893">
        <v>32410</v>
      </c>
      <c r="C4893">
        <v>1</v>
      </c>
    </row>
    <row r="4894" spans="1:3" x14ac:dyDescent="0.25">
      <c r="A4894" s="16">
        <v>7113</v>
      </c>
      <c r="B4894">
        <v>88629</v>
      </c>
      <c r="C4894">
        <v>1</v>
      </c>
    </row>
    <row r="4895" spans="1:3" x14ac:dyDescent="0.25">
      <c r="A4895" s="16">
        <v>7114</v>
      </c>
      <c r="B4895">
        <v>2336</v>
      </c>
      <c r="C4895">
        <v>1</v>
      </c>
    </row>
    <row r="4896" spans="1:3" x14ac:dyDescent="0.25">
      <c r="A4896" s="16">
        <v>7115</v>
      </c>
      <c r="B4896">
        <v>57648</v>
      </c>
      <c r="C4896">
        <v>1</v>
      </c>
    </row>
    <row r="4897" spans="1:3" x14ac:dyDescent="0.25">
      <c r="A4897" s="16">
        <v>7116</v>
      </c>
      <c r="B4897">
        <v>89138</v>
      </c>
      <c r="C4897">
        <v>1</v>
      </c>
    </row>
    <row r="4898" spans="1:3" x14ac:dyDescent="0.25">
      <c r="A4898" s="16">
        <v>7117</v>
      </c>
      <c r="B4898">
        <v>87003</v>
      </c>
      <c r="C4898">
        <v>1</v>
      </c>
    </row>
    <row r="4899" spans="1:3" x14ac:dyDescent="0.25">
      <c r="A4899" s="16">
        <v>7118</v>
      </c>
      <c r="B4899">
        <v>248240</v>
      </c>
      <c r="C4899">
        <v>1</v>
      </c>
    </row>
    <row r="4900" spans="1:3" x14ac:dyDescent="0.25">
      <c r="A4900" s="16">
        <v>7119</v>
      </c>
      <c r="B4900">
        <v>385034</v>
      </c>
      <c r="C4900">
        <v>1</v>
      </c>
    </row>
    <row r="4901" spans="1:3" x14ac:dyDescent="0.25">
      <c r="A4901" s="16">
        <v>7120</v>
      </c>
      <c r="B4901">
        <v>46619</v>
      </c>
      <c r="C4901">
        <v>1</v>
      </c>
    </row>
    <row r="4902" spans="1:3" x14ac:dyDescent="0.25">
      <c r="A4902" s="16">
        <v>7121</v>
      </c>
      <c r="B4902">
        <v>109772</v>
      </c>
      <c r="C4902">
        <v>1</v>
      </c>
    </row>
    <row r="4903" spans="1:3" x14ac:dyDescent="0.25">
      <c r="A4903" s="16">
        <v>7122</v>
      </c>
      <c r="B4903">
        <v>31208</v>
      </c>
      <c r="C4903">
        <v>1</v>
      </c>
    </row>
    <row r="4904" spans="1:3" x14ac:dyDescent="0.25">
      <c r="A4904" s="16">
        <v>7123</v>
      </c>
      <c r="B4904">
        <v>117073</v>
      </c>
      <c r="C4904">
        <v>1</v>
      </c>
    </row>
    <row r="4905" spans="1:3" x14ac:dyDescent="0.25">
      <c r="A4905" s="16">
        <v>7124</v>
      </c>
      <c r="B4905">
        <v>255107</v>
      </c>
      <c r="C4905">
        <v>1</v>
      </c>
    </row>
    <row r="4906" spans="1:3" x14ac:dyDescent="0.25">
      <c r="A4906" s="16">
        <v>7125</v>
      </c>
      <c r="B4906">
        <v>0</v>
      </c>
      <c r="C4906">
        <v>1</v>
      </c>
    </row>
    <row r="4907" spans="1:3" x14ac:dyDescent="0.25">
      <c r="A4907" s="16">
        <v>7126</v>
      </c>
      <c r="B4907">
        <v>254183</v>
      </c>
      <c r="C4907">
        <v>1</v>
      </c>
    </row>
    <row r="4908" spans="1:3" x14ac:dyDescent="0.25">
      <c r="A4908" s="16">
        <v>7128</v>
      </c>
      <c r="B4908">
        <v>174316</v>
      </c>
      <c r="C4908">
        <v>1</v>
      </c>
    </row>
    <row r="4909" spans="1:3" x14ac:dyDescent="0.25">
      <c r="A4909" s="16">
        <v>7129</v>
      </c>
      <c r="B4909">
        <v>114197</v>
      </c>
      <c r="C4909">
        <v>1</v>
      </c>
    </row>
    <row r="4910" spans="1:3" x14ac:dyDescent="0.25">
      <c r="A4910" s="16">
        <v>7130</v>
      </c>
      <c r="B4910">
        <v>18679</v>
      </c>
      <c r="C4910">
        <v>1</v>
      </c>
    </row>
    <row r="4911" spans="1:3" x14ac:dyDescent="0.25">
      <c r="A4911" s="16">
        <v>7131</v>
      </c>
      <c r="B4911">
        <v>141164</v>
      </c>
      <c r="C4911">
        <v>1</v>
      </c>
    </row>
    <row r="4912" spans="1:3" x14ac:dyDescent="0.25">
      <c r="A4912" s="16">
        <v>7134</v>
      </c>
      <c r="B4912">
        <v>0</v>
      </c>
      <c r="C4912">
        <v>1</v>
      </c>
    </row>
    <row r="4913" spans="1:3" x14ac:dyDescent="0.25">
      <c r="A4913" s="16">
        <v>7135</v>
      </c>
      <c r="B4913">
        <v>1070862</v>
      </c>
      <c r="C4913">
        <v>1</v>
      </c>
    </row>
    <row r="4914" spans="1:3" x14ac:dyDescent="0.25">
      <c r="A4914" s="16">
        <v>7137</v>
      </c>
      <c r="B4914">
        <v>193942</v>
      </c>
      <c r="C4914">
        <v>1</v>
      </c>
    </row>
    <row r="4915" spans="1:3" x14ac:dyDescent="0.25">
      <c r="A4915" s="16">
        <v>7138</v>
      </c>
      <c r="B4915">
        <v>91232</v>
      </c>
      <c r="C4915">
        <v>1</v>
      </c>
    </row>
    <row r="4916" spans="1:3" x14ac:dyDescent="0.25">
      <c r="A4916" s="16">
        <v>7139</v>
      </c>
      <c r="B4916">
        <v>0</v>
      </c>
      <c r="C4916">
        <v>1</v>
      </c>
    </row>
    <row r="4917" spans="1:3" x14ac:dyDescent="0.25">
      <c r="A4917" s="16">
        <v>7140</v>
      </c>
      <c r="B4917">
        <v>0</v>
      </c>
      <c r="C4917">
        <v>1</v>
      </c>
    </row>
    <row r="4918" spans="1:3" x14ac:dyDescent="0.25">
      <c r="A4918" s="16">
        <v>7141</v>
      </c>
      <c r="B4918">
        <v>19208</v>
      </c>
      <c r="C4918">
        <v>1</v>
      </c>
    </row>
    <row r="4919" spans="1:3" x14ac:dyDescent="0.25">
      <c r="A4919" s="16">
        <v>7142</v>
      </c>
      <c r="B4919">
        <v>34232</v>
      </c>
      <c r="C4919">
        <v>1</v>
      </c>
    </row>
    <row r="4920" spans="1:3" x14ac:dyDescent="0.25">
      <c r="A4920" s="16">
        <v>7143</v>
      </c>
      <c r="B4920">
        <v>54906</v>
      </c>
      <c r="C4920">
        <v>1</v>
      </c>
    </row>
    <row r="4921" spans="1:3" x14ac:dyDescent="0.25">
      <c r="A4921" s="16">
        <v>7144</v>
      </c>
      <c r="B4921">
        <v>3228</v>
      </c>
      <c r="C4921">
        <v>1</v>
      </c>
    </row>
    <row r="4922" spans="1:3" x14ac:dyDescent="0.25">
      <c r="A4922" s="16">
        <v>7145</v>
      </c>
      <c r="B4922">
        <v>6000</v>
      </c>
      <c r="C4922">
        <v>1</v>
      </c>
    </row>
    <row r="4923" spans="1:3" x14ac:dyDescent="0.25">
      <c r="A4923" s="16">
        <v>7146</v>
      </c>
      <c r="B4923">
        <v>79012</v>
      </c>
      <c r="C4923">
        <v>1</v>
      </c>
    </row>
    <row r="4924" spans="1:3" x14ac:dyDescent="0.25">
      <c r="A4924" s="16">
        <v>7147</v>
      </c>
      <c r="B4924">
        <v>20000</v>
      </c>
      <c r="C4924">
        <v>1</v>
      </c>
    </row>
    <row r="4925" spans="1:3" x14ac:dyDescent="0.25">
      <c r="A4925" s="16">
        <v>7148</v>
      </c>
      <c r="B4925">
        <v>40439</v>
      </c>
      <c r="C4925">
        <v>1</v>
      </c>
    </row>
    <row r="4926" spans="1:3" x14ac:dyDescent="0.25">
      <c r="A4926" s="16">
        <v>7149</v>
      </c>
      <c r="B4926">
        <v>1560155</v>
      </c>
      <c r="C4926">
        <v>1</v>
      </c>
    </row>
    <row r="4927" spans="1:3" x14ac:dyDescent="0.25">
      <c r="A4927" s="16">
        <v>7150</v>
      </c>
      <c r="B4927">
        <v>26775</v>
      </c>
      <c r="C4927">
        <v>1</v>
      </c>
    </row>
    <row r="4928" spans="1:3" x14ac:dyDescent="0.25">
      <c r="A4928" s="16">
        <v>7151</v>
      </c>
      <c r="B4928">
        <v>1274127</v>
      </c>
      <c r="C4928">
        <v>1</v>
      </c>
    </row>
    <row r="4929" spans="1:3" x14ac:dyDescent="0.25">
      <c r="A4929" s="16">
        <v>7152</v>
      </c>
      <c r="B4929">
        <v>11698</v>
      </c>
      <c r="C4929">
        <v>1</v>
      </c>
    </row>
    <row r="4930" spans="1:3" x14ac:dyDescent="0.25">
      <c r="A4930" s="16">
        <v>7153</v>
      </c>
      <c r="B4930">
        <v>7427</v>
      </c>
      <c r="C4930">
        <v>1</v>
      </c>
    </row>
    <row r="4931" spans="1:3" x14ac:dyDescent="0.25">
      <c r="A4931" s="16">
        <v>7154</v>
      </c>
      <c r="B4931">
        <v>19825</v>
      </c>
      <c r="C4931">
        <v>1</v>
      </c>
    </row>
    <row r="4932" spans="1:3" x14ac:dyDescent="0.25">
      <c r="A4932" s="16">
        <v>7155</v>
      </c>
      <c r="B4932">
        <v>23865</v>
      </c>
      <c r="C4932">
        <v>1</v>
      </c>
    </row>
    <row r="4933" spans="1:3" x14ac:dyDescent="0.25">
      <c r="A4933" s="16">
        <v>7156</v>
      </c>
      <c r="B4933">
        <v>2396</v>
      </c>
      <c r="C4933">
        <v>1</v>
      </c>
    </row>
    <row r="4934" spans="1:3" x14ac:dyDescent="0.25">
      <c r="A4934" s="16">
        <v>7157</v>
      </c>
      <c r="B4934">
        <v>3581</v>
      </c>
      <c r="C4934">
        <v>1</v>
      </c>
    </row>
    <row r="4935" spans="1:3" x14ac:dyDescent="0.25">
      <c r="A4935" s="16">
        <v>7158</v>
      </c>
      <c r="B4935">
        <v>3581</v>
      </c>
      <c r="C4935">
        <v>1</v>
      </c>
    </row>
    <row r="4936" spans="1:3" x14ac:dyDescent="0.25">
      <c r="A4936" s="16">
        <v>7159</v>
      </c>
      <c r="B4936">
        <v>2666</v>
      </c>
      <c r="C4936">
        <v>1</v>
      </c>
    </row>
    <row r="4937" spans="1:3" x14ac:dyDescent="0.25">
      <c r="A4937" s="16">
        <v>7160</v>
      </c>
      <c r="B4937">
        <v>133694</v>
      </c>
      <c r="C4937">
        <v>1</v>
      </c>
    </row>
    <row r="4938" spans="1:3" x14ac:dyDescent="0.25">
      <c r="A4938" s="16">
        <v>7161</v>
      </c>
      <c r="B4938">
        <v>36390</v>
      </c>
      <c r="C4938">
        <v>1</v>
      </c>
    </row>
    <row r="4939" spans="1:3" x14ac:dyDescent="0.25">
      <c r="A4939" s="16">
        <v>7162</v>
      </c>
      <c r="B4939">
        <v>4152</v>
      </c>
      <c r="C4939">
        <v>1</v>
      </c>
    </row>
    <row r="4940" spans="1:3" x14ac:dyDescent="0.25">
      <c r="A4940" s="16">
        <v>7163</v>
      </c>
      <c r="B4940">
        <v>903</v>
      </c>
      <c r="C4940">
        <v>1</v>
      </c>
    </row>
    <row r="4941" spans="1:3" x14ac:dyDescent="0.25">
      <c r="A4941" s="16">
        <v>7164</v>
      </c>
      <c r="B4941">
        <v>63661</v>
      </c>
      <c r="C4941">
        <v>1</v>
      </c>
    </row>
    <row r="4942" spans="1:3" x14ac:dyDescent="0.25">
      <c r="A4942" s="16">
        <v>7165</v>
      </c>
      <c r="B4942">
        <v>95036</v>
      </c>
      <c r="C4942">
        <v>1</v>
      </c>
    </row>
    <row r="4943" spans="1:3" x14ac:dyDescent="0.25">
      <c r="A4943" s="16">
        <v>7166</v>
      </c>
      <c r="B4943">
        <v>84866</v>
      </c>
      <c r="C4943">
        <v>1</v>
      </c>
    </row>
    <row r="4944" spans="1:3" x14ac:dyDescent="0.25">
      <c r="A4944" s="16">
        <v>7167</v>
      </c>
      <c r="B4944">
        <v>164871</v>
      </c>
      <c r="C4944">
        <v>1</v>
      </c>
    </row>
    <row r="4945" spans="1:3" x14ac:dyDescent="0.25">
      <c r="A4945" s="16">
        <v>7168</v>
      </c>
      <c r="B4945">
        <v>833</v>
      </c>
      <c r="C4945">
        <v>1</v>
      </c>
    </row>
    <row r="4946" spans="1:3" x14ac:dyDescent="0.25">
      <c r="A4946" s="16">
        <v>7169</v>
      </c>
      <c r="B4946">
        <v>36467</v>
      </c>
      <c r="C4946">
        <v>1</v>
      </c>
    </row>
    <row r="4947" spans="1:3" x14ac:dyDescent="0.25">
      <c r="A4947" s="16">
        <v>7170</v>
      </c>
      <c r="B4947">
        <v>97148</v>
      </c>
      <c r="C4947">
        <v>1</v>
      </c>
    </row>
    <row r="4948" spans="1:3" x14ac:dyDescent="0.25">
      <c r="A4948" s="16">
        <v>7171</v>
      </c>
      <c r="B4948">
        <v>127438</v>
      </c>
      <c r="C4948">
        <v>1</v>
      </c>
    </row>
    <row r="4949" spans="1:3" x14ac:dyDescent="0.25">
      <c r="A4949" s="16">
        <v>7172</v>
      </c>
      <c r="B4949">
        <v>83789</v>
      </c>
      <c r="C4949">
        <v>1</v>
      </c>
    </row>
    <row r="4950" spans="1:3" x14ac:dyDescent="0.25">
      <c r="A4950" s="16">
        <v>7173</v>
      </c>
      <c r="B4950">
        <v>199718</v>
      </c>
      <c r="C4950">
        <v>1</v>
      </c>
    </row>
    <row r="4951" spans="1:3" x14ac:dyDescent="0.25">
      <c r="A4951" s="16">
        <v>7174</v>
      </c>
      <c r="B4951">
        <v>129825</v>
      </c>
      <c r="C4951">
        <v>1</v>
      </c>
    </row>
    <row r="4952" spans="1:3" x14ac:dyDescent="0.25">
      <c r="A4952" s="16">
        <v>7175</v>
      </c>
      <c r="B4952">
        <v>101181</v>
      </c>
      <c r="C4952">
        <v>1</v>
      </c>
    </row>
    <row r="4953" spans="1:3" x14ac:dyDescent="0.25">
      <c r="A4953" s="16">
        <v>7176</v>
      </c>
      <c r="B4953">
        <v>119978</v>
      </c>
      <c r="C4953">
        <v>1</v>
      </c>
    </row>
    <row r="4954" spans="1:3" x14ac:dyDescent="0.25">
      <c r="A4954" s="16">
        <v>7177</v>
      </c>
      <c r="B4954">
        <v>74691</v>
      </c>
      <c r="C4954">
        <v>1</v>
      </c>
    </row>
    <row r="4955" spans="1:3" x14ac:dyDescent="0.25">
      <c r="A4955" s="16">
        <v>7178</v>
      </c>
      <c r="B4955">
        <v>11828</v>
      </c>
      <c r="C4955">
        <v>1</v>
      </c>
    </row>
    <row r="4956" spans="1:3" x14ac:dyDescent="0.25">
      <c r="A4956" s="16">
        <v>7179</v>
      </c>
      <c r="B4956">
        <v>1044749</v>
      </c>
      <c r="C4956">
        <v>1</v>
      </c>
    </row>
    <row r="4957" spans="1:3" x14ac:dyDescent="0.25">
      <c r="A4957" s="16">
        <v>7180</v>
      </c>
      <c r="B4957">
        <v>1166</v>
      </c>
      <c r="C4957">
        <v>1</v>
      </c>
    </row>
    <row r="4958" spans="1:3" x14ac:dyDescent="0.25">
      <c r="A4958" s="16">
        <v>7181</v>
      </c>
      <c r="B4958">
        <v>20987</v>
      </c>
      <c r="C4958">
        <v>1</v>
      </c>
    </row>
    <row r="4959" spans="1:3" x14ac:dyDescent="0.25">
      <c r="A4959" s="16">
        <v>7182</v>
      </c>
      <c r="B4959">
        <v>49860</v>
      </c>
      <c r="C4959">
        <v>1</v>
      </c>
    </row>
    <row r="4960" spans="1:3" x14ac:dyDescent="0.25">
      <c r="A4960" s="16">
        <v>7183</v>
      </c>
      <c r="B4960">
        <v>66304</v>
      </c>
      <c r="C4960">
        <v>1</v>
      </c>
    </row>
    <row r="4961" spans="1:3" x14ac:dyDescent="0.25">
      <c r="A4961" s="16">
        <v>7184</v>
      </c>
      <c r="B4961">
        <v>120120</v>
      </c>
      <c r="C4961">
        <v>1</v>
      </c>
    </row>
    <row r="4962" spans="1:3" x14ac:dyDescent="0.25">
      <c r="A4962" s="16">
        <v>7185</v>
      </c>
      <c r="B4962">
        <v>22892</v>
      </c>
      <c r="C4962">
        <v>1</v>
      </c>
    </row>
    <row r="4963" spans="1:3" x14ac:dyDescent="0.25">
      <c r="A4963" s="16">
        <v>7186</v>
      </c>
      <c r="B4963">
        <v>89158</v>
      </c>
      <c r="C4963">
        <v>1</v>
      </c>
    </row>
    <row r="4964" spans="1:3" x14ac:dyDescent="0.25">
      <c r="A4964" s="16">
        <v>7187</v>
      </c>
      <c r="B4964">
        <v>97944</v>
      </c>
      <c r="C4964">
        <v>1</v>
      </c>
    </row>
    <row r="4965" spans="1:3" x14ac:dyDescent="0.25">
      <c r="A4965" s="16">
        <v>7188</v>
      </c>
      <c r="B4965">
        <v>30376</v>
      </c>
      <c r="C4965">
        <v>1</v>
      </c>
    </row>
    <row r="4966" spans="1:3" x14ac:dyDescent="0.25">
      <c r="A4966" s="16">
        <v>7189</v>
      </c>
      <c r="B4966">
        <v>45075</v>
      </c>
      <c r="C4966">
        <v>1</v>
      </c>
    </row>
    <row r="4967" spans="1:3" x14ac:dyDescent="0.25">
      <c r="A4967" s="16">
        <v>7190</v>
      </c>
      <c r="B4967">
        <v>180461</v>
      </c>
      <c r="C4967">
        <v>1</v>
      </c>
    </row>
    <row r="4968" spans="1:3" x14ac:dyDescent="0.25">
      <c r="A4968" s="16">
        <v>7191</v>
      </c>
      <c r="B4968">
        <v>67709</v>
      </c>
      <c r="C4968">
        <v>1</v>
      </c>
    </row>
    <row r="4969" spans="1:3" x14ac:dyDescent="0.25">
      <c r="A4969" s="16">
        <v>7192</v>
      </c>
      <c r="B4969">
        <v>178010</v>
      </c>
      <c r="C4969">
        <v>1</v>
      </c>
    </row>
    <row r="4970" spans="1:3" x14ac:dyDescent="0.25">
      <c r="A4970" s="16">
        <v>7193</v>
      </c>
      <c r="B4970">
        <v>12822</v>
      </c>
      <c r="C4970">
        <v>1</v>
      </c>
    </row>
    <row r="4971" spans="1:3" x14ac:dyDescent="0.25">
      <c r="A4971" s="16">
        <v>7194</v>
      </c>
      <c r="B4971">
        <v>203109</v>
      </c>
      <c r="C4971">
        <v>1</v>
      </c>
    </row>
    <row r="4972" spans="1:3" x14ac:dyDescent="0.25">
      <c r="A4972" s="16">
        <v>7195</v>
      </c>
      <c r="B4972">
        <v>112932</v>
      </c>
      <c r="C4972">
        <v>1</v>
      </c>
    </row>
    <row r="4973" spans="1:3" x14ac:dyDescent="0.25">
      <c r="A4973" s="16">
        <v>7196</v>
      </c>
      <c r="B4973">
        <v>12841</v>
      </c>
      <c r="C4973">
        <v>1</v>
      </c>
    </row>
    <row r="4974" spans="1:3" x14ac:dyDescent="0.25">
      <c r="A4974" s="16">
        <v>7197</v>
      </c>
      <c r="B4974">
        <v>7443</v>
      </c>
      <c r="C4974">
        <v>1</v>
      </c>
    </row>
    <row r="4975" spans="1:3" x14ac:dyDescent="0.25">
      <c r="A4975" s="16">
        <v>7198</v>
      </c>
      <c r="B4975">
        <v>7336</v>
      </c>
      <c r="C4975">
        <v>1</v>
      </c>
    </row>
    <row r="4976" spans="1:3" x14ac:dyDescent="0.25">
      <c r="A4976" s="16">
        <v>7199</v>
      </c>
      <c r="B4976">
        <v>355320</v>
      </c>
      <c r="C4976">
        <v>1</v>
      </c>
    </row>
    <row r="4977" spans="1:3" x14ac:dyDescent="0.25">
      <c r="A4977" s="16">
        <v>7200</v>
      </c>
      <c r="B4977">
        <v>17736</v>
      </c>
      <c r="C4977">
        <v>1</v>
      </c>
    </row>
    <row r="4978" spans="1:3" x14ac:dyDescent="0.25">
      <c r="A4978" s="16">
        <v>7201</v>
      </c>
      <c r="B4978">
        <v>157</v>
      </c>
      <c r="C4978">
        <v>1</v>
      </c>
    </row>
    <row r="4979" spans="1:3" x14ac:dyDescent="0.25">
      <c r="A4979" s="16">
        <v>7202</v>
      </c>
      <c r="B4979">
        <v>35953</v>
      </c>
      <c r="C4979">
        <v>1</v>
      </c>
    </row>
    <row r="4980" spans="1:3" x14ac:dyDescent="0.25">
      <c r="A4980" s="16">
        <v>7203</v>
      </c>
      <c r="B4980">
        <v>22559</v>
      </c>
      <c r="C4980">
        <v>1</v>
      </c>
    </row>
    <row r="4981" spans="1:3" x14ac:dyDescent="0.25">
      <c r="A4981" s="16">
        <v>7204</v>
      </c>
      <c r="B4981">
        <v>101760</v>
      </c>
      <c r="C4981">
        <v>1</v>
      </c>
    </row>
    <row r="4982" spans="1:3" x14ac:dyDescent="0.25">
      <c r="A4982" s="16">
        <v>7205</v>
      </c>
      <c r="B4982">
        <v>141154</v>
      </c>
      <c r="C4982">
        <v>1</v>
      </c>
    </row>
    <row r="4983" spans="1:3" x14ac:dyDescent="0.25">
      <c r="A4983" s="16">
        <v>7206</v>
      </c>
      <c r="B4983">
        <v>118015</v>
      </c>
      <c r="C4983">
        <v>1</v>
      </c>
    </row>
    <row r="4984" spans="1:3" x14ac:dyDescent="0.25">
      <c r="A4984" s="16">
        <v>7207</v>
      </c>
      <c r="B4984">
        <v>327948</v>
      </c>
      <c r="C4984">
        <v>1</v>
      </c>
    </row>
    <row r="4985" spans="1:3" x14ac:dyDescent="0.25">
      <c r="A4985" s="16">
        <v>7208</v>
      </c>
      <c r="B4985">
        <v>157569</v>
      </c>
      <c r="C4985">
        <v>1</v>
      </c>
    </row>
    <row r="4986" spans="1:3" x14ac:dyDescent="0.25">
      <c r="A4986" s="16">
        <v>7209</v>
      </c>
      <c r="B4986">
        <v>75920</v>
      </c>
      <c r="C4986">
        <v>1</v>
      </c>
    </row>
    <row r="4987" spans="1:3" x14ac:dyDescent="0.25">
      <c r="A4987" s="16">
        <v>7210</v>
      </c>
      <c r="B4987">
        <v>2040</v>
      </c>
      <c r="C4987">
        <v>1</v>
      </c>
    </row>
    <row r="4988" spans="1:3" x14ac:dyDescent="0.25">
      <c r="A4988" s="16">
        <v>7211</v>
      </c>
      <c r="B4988">
        <v>216538</v>
      </c>
      <c r="C4988">
        <v>1</v>
      </c>
    </row>
    <row r="4989" spans="1:3" x14ac:dyDescent="0.25">
      <c r="A4989" s="16">
        <v>7212</v>
      </c>
      <c r="B4989">
        <v>15952</v>
      </c>
      <c r="C4989">
        <v>1</v>
      </c>
    </row>
    <row r="4990" spans="1:3" x14ac:dyDescent="0.25">
      <c r="A4990" s="16">
        <v>7213</v>
      </c>
      <c r="B4990">
        <v>1147</v>
      </c>
      <c r="C4990">
        <v>1</v>
      </c>
    </row>
    <row r="4991" spans="1:3" x14ac:dyDescent="0.25">
      <c r="A4991" s="16">
        <v>7214</v>
      </c>
      <c r="B4991">
        <v>37713</v>
      </c>
      <c r="C4991">
        <v>1</v>
      </c>
    </row>
    <row r="4992" spans="1:3" x14ac:dyDescent="0.25">
      <c r="A4992" s="16">
        <v>7215</v>
      </c>
      <c r="B4992">
        <v>141148</v>
      </c>
      <c r="C4992">
        <v>1</v>
      </c>
    </row>
    <row r="4993" spans="1:3" x14ac:dyDescent="0.25">
      <c r="A4993" s="16">
        <v>7216</v>
      </c>
      <c r="B4993">
        <v>17928</v>
      </c>
      <c r="C4993">
        <v>1</v>
      </c>
    </row>
    <row r="4994" spans="1:3" x14ac:dyDescent="0.25">
      <c r="A4994" s="16">
        <v>7217</v>
      </c>
      <c r="B4994">
        <v>14115</v>
      </c>
      <c r="C4994">
        <v>1</v>
      </c>
    </row>
    <row r="4995" spans="1:3" x14ac:dyDescent="0.25">
      <c r="A4995" s="16">
        <v>7218</v>
      </c>
      <c r="B4995">
        <v>7968</v>
      </c>
      <c r="C4995">
        <v>1</v>
      </c>
    </row>
    <row r="4996" spans="1:3" x14ac:dyDescent="0.25">
      <c r="A4996" s="16">
        <v>7219</v>
      </c>
      <c r="B4996">
        <v>31222</v>
      </c>
      <c r="C4996">
        <v>1</v>
      </c>
    </row>
    <row r="4997" spans="1:3" x14ac:dyDescent="0.25">
      <c r="A4997" s="16">
        <v>7220</v>
      </c>
      <c r="B4997">
        <v>11410</v>
      </c>
      <c r="C4997">
        <v>1</v>
      </c>
    </row>
    <row r="4998" spans="1:3" x14ac:dyDescent="0.25">
      <c r="A4998" s="16">
        <v>7221</v>
      </c>
      <c r="B4998">
        <v>14655</v>
      </c>
      <c r="C4998">
        <v>1</v>
      </c>
    </row>
    <row r="4999" spans="1:3" x14ac:dyDescent="0.25">
      <c r="A4999" s="16">
        <v>7222</v>
      </c>
      <c r="B4999">
        <v>117847</v>
      </c>
      <c r="C4999">
        <v>1</v>
      </c>
    </row>
    <row r="5000" spans="1:3" x14ac:dyDescent="0.25">
      <c r="A5000" s="16">
        <v>7223</v>
      </c>
      <c r="B5000">
        <v>76564</v>
      </c>
      <c r="C5000">
        <v>1</v>
      </c>
    </row>
    <row r="5001" spans="1:3" x14ac:dyDescent="0.25">
      <c r="A5001" s="16">
        <v>7224</v>
      </c>
      <c r="B5001">
        <v>120430</v>
      </c>
      <c r="C5001">
        <v>1</v>
      </c>
    </row>
    <row r="5002" spans="1:3" x14ac:dyDescent="0.25">
      <c r="A5002" s="16">
        <v>7225</v>
      </c>
      <c r="B5002">
        <v>179790</v>
      </c>
      <c r="C5002">
        <v>1</v>
      </c>
    </row>
    <row r="5003" spans="1:3" x14ac:dyDescent="0.25">
      <c r="A5003" s="16">
        <v>7226</v>
      </c>
      <c r="B5003">
        <v>1319176</v>
      </c>
      <c r="C5003">
        <v>1</v>
      </c>
    </row>
    <row r="5004" spans="1:3" x14ac:dyDescent="0.25">
      <c r="A5004" s="16">
        <v>7227</v>
      </c>
      <c r="B5004">
        <v>39946</v>
      </c>
      <c r="C5004">
        <v>1</v>
      </c>
    </row>
    <row r="5005" spans="1:3" x14ac:dyDescent="0.25">
      <c r="A5005" s="16">
        <v>7228</v>
      </c>
      <c r="B5005">
        <v>36257</v>
      </c>
      <c r="C5005">
        <v>1</v>
      </c>
    </row>
    <row r="5006" spans="1:3" x14ac:dyDescent="0.25">
      <c r="A5006" s="16">
        <v>7229</v>
      </c>
      <c r="B5006">
        <v>0</v>
      </c>
      <c r="C5006">
        <v>1</v>
      </c>
    </row>
    <row r="5007" spans="1:3" x14ac:dyDescent="0.25">
      <c r="A5007" s="16">
        <v>7230</v>
      </c>
      <c r="B5007">
        <v>85</v>
      </c>
      <c r="C5007">
        <v>1</v>
      </c>
    </row>
    <row r="5008" spans="1:3" x14ac:dyDescent="0.25">
      <c r="A5008" s="16">
        <v>7231</v>
      </c>
      <c r="B5008">
        <v>34693</v>
      </c>
      <c r="C5008">
        <v>1</v>
      </c>
    </row>
    <row r="5009" spans="1:3" x14ac:dyDescent="0.25">
      <c r="A5009" s="16">
        <v>7232</v>
      </c>
      <c r="B5009">
        <v>0</v>
      </c>
      <c r="C5009">
        <v>1</v>
      </c>
    </row>
    <row r="5010" spans="1:3" x14ac:dyDescent="0.25">
      <c r="A5010" s="16">
        <v>7233</v>
      </c>
      <c r="B5010">
        <v>0</v>
      </c>
      <c r="C5010">
        <v>1</v>
      </c>
    </row>
    <row r="5011" spans="1:3" x14ac:dyDescent="0.25">
      <c r="A5011" s="16">
        <v>7234</v>
      </c>
      <c r="B5011">
        <v>0</v>
      </c>
      <c r="C5011">
        <v>1</v>
      </c>
    </row>
    <row r="5012" spans="1:3" x14ac:dyDescent="0.25">
      <c r="A5012" s="16">
        <v>7235</v>
      </c>
      <c r="B5012">
        <v>0</v>
      </c>
      <c r="C5012">
        <v>1</v>
      </c>
    </row>
    <row r="5013" spans="1:3" x14ac:dyDescent="0.25">
      <c r="A5013" s="16">
        <v>7236</v>
      </c>
      <c r="B5013">
        <v>0</v>
      </c>
      <c r="C5013">
        <v>1</v>
      </c>
    </row>
    <row r="5014" spans="1:3" x14ac:dyDescent="0.25">
      <c r="A5014" s="16">
        <v>7237</v>
      </c>
      <c r="B5014">
        <v>0</v>
      </c>
      <c r="C5014">
        <v>1</v>
      </c>
    </row>
    <row r="5015" spans="1:3" x14ac:dyDescent="0.25">
      <c r="A5015" s="16">
        <v>7238</v>
      </c>
      <c r="B5015">
        <v>0</v>
      </c>
      <c r="C5015">
        <v>1</v>
      </c>
    </row>
    <row r="5016" spans="1:3" x14ac:dyDescent="0.25">
      <c r="A5016" s="16">
        <v>7239</v>
      </c>
      <c r="B5016">
        <v>0</v>
      </c>
      <c r="C5016">
        <v>1</v>
      </c>
    </row>
    <row r="5017" spans="1:3" x14ac:dyDescent="0.25">
      <c r="A5017" s="16">
        <v>7240</v>
      </c>
      <c r="B5017">
        <v>0</v>
      </c>
      <c r="C5017">
        <v>1</v>
      </c>
    </row>
    <row r="5018" spans="1:3" x14ac:dyDescent="0.25">
      <c r="A5018" s="16">
        <v>7241</v>
      </c>
      <c r="B5018">
        <v>0</v>
      </c>
      <c r="C5018">
        <v>1</v>
      </c>
    </row>
    <row r="5019" spans="1:3" x14ac:dyDescent="0.25">
      <c r="A5019" s="16">
        <v>7242</v>
      </c>
      <c r="B5019">
        <v>0</v>
      </c>
      <c r="C5019">
        <v>1</v>
      </c>
    </row>
    <row r="5020" spans="1:3" x14ac:dyDescent="0.25">
      <c r="A5020" s="16">
        <v>7243</v>
      </c>
      <c r="B5020">
        <v>16027</v>
      </c>
      <c r="C5020">
        <v>1</v>
      </c>
    </row>
    <row r="5021" spans="1:3" x14ac:dyDescent="0.25">
      <c r="A5021" s="16">
        <v>7244</v>
      </c>
      <c r="B5021">
        <v>67431</v>
      </c>
      <c r="C5021">
        <v>1</v>
      </c>
    </row>
    <row r="5022" spans="1:3" x14ac:dyDescent="0.25">
      <c r="A5022" s="16">
        <v>7245</v>
      </c>
      <c r="B5022">
        <v>3375</v>
      </c>
      <c r="C5022">
        <v>1</v>
      </c>
    </row>
    <row r="5023" spans="1:3" x14ac:dyDescent="0.25">
      <c r="A5023" s="16">
        <v>7246</v>
      </c>
      <c r="B5023">
        <v>42219</v>
      </c>
      <c r="C5023">
        <v>1</v>
      </c>
    </row>
    <row r="5024" spans="1:3" x14ac:dyDescent="0.25">
      <c r="A5024" s="16">
        <v>7247</v>
      </c>
      <c r="B5024">
        <v>6337</v>
      </c>
      <c r="C5024">
        <v>1</v>
      </c>
    </row>
    <row r="5025" spans="1:3" x14ac:dyDescent="0.25">
      <c r="A5025" s="16">
        <v>7248</v>
      </c>
      <c r="B5025">
        <v>38150</v>
      </c>
      <c r="C5025">
        <v>1</v>
      </c>
    </row>
    <row r="5026" spans="1:3" x14ac:dyDescent="0.25">
      <c r="A5026" s="16">
        <v>7249</v>
      </c>
      <c r="B5026">
        <v>6617</v>
      </c>
      <c r="C5026">
        <v>1</v>
      </c>
    </row>
    <row r="5027" spans="1:3" x14ac:dyDescent="0.25">
      <c r="A5027" s="16">
        <v>7250</v>
      </c>
      <c r="B5027">
        <v>29161</v>
      </c>
      <c r="C5027">
        <v>1</v>
      </c>
    </row>
    <row r="5028" spans="1:3" x14ac:dyDescent="0.25">
      <c r="A5028" s="16">
        <v>7251</v>
      </c>
      <c r="B5028">
        <v>55334</v>
      </c>
      <c r="C5028">
        <v>1</v>
      </c>
    </row>
    <row r="5029" spans="1:3" x14ac:dyDescent="0.25">
      <c r="A5029" s="16">
        <v>7252</v>
      </c>
      <c r="B5029">
        <v>106098</v>
      </c>
      <c r="C5029">
        <v>1</v>
      </c>
    </row>
    <row r="5030" spans="1:3" x14ac:dyDescent="0.25">
      <c r="A5030" s="16">
        <v>7253</v>
      </c>
      <c r="B5030">
        <v>190163</v>
      </c>
      <c r="C5030">
        <v>1</v>
      </c>
    </row>
    <row r="5031" spans="1:3" x14ac:dyDescent="0.25">
      <c r="A5031" s="16">
        <v>7254</v>
      </c>
      <c r="B5031">
        <v>45572</v>
      </c>
      <c r="C5031">
        <v>1</v>
      </c>
    </row>
    <row r="5032" spans="1:3" x14ac:dyDescent="0.25">
      <c r="A5032" s="16">
        <v>7255</v>
      </c>
      <c r="B5032">
        <v>125</v>
      </c>
      <c r="C5032">
        <v>1</v>
      </c>
    </row>
    <row r="5033" spans="1:3" x14ac:dyDescent="0.25">
      <c r="A5033" s="16">
        <v>7256</v>
      </c>
      <c r="B5033">
        <v>178280</v>
      </c>
      <c r="C5033">
        <v>1</v>
      </c>
    </row>
    <row r="5034" spans="1:3" x14ac:dyDescent="0.25">
      <c r="A5034" s="16">
        <v>7257</v>
      </c>
      <c r="B5034">
        <v>117331</v>
      </c>
      <c r="C5034">
        <v>1</v>
      </c>
    </row>
    <row r="5035" spans="1:3" x14ac:dyDescent="0.25">
      <c r="A5035" s="16">
        <v>7258</v>
      </c>
      <c r="B5035">
        <v>122124</v>
      </c>
      <c r="C5035">
        <v>1</v>
      </c>
    </row>
    <row r="5036" spans="1:3" x14ac:dyDescent="0.25">
      <c r="A5036" s="16">
        <v>7259</v>
      </c>
      <c r="B5036">
        <v>266731</v>
      </c>
      <c r="C5036">
        <v>1</v>
      </c>
    </row>
    <row r="5037" spans="1:3" x14ac:dyDescent="0.25">
      <c r="A5037" s="16">
        <v>7260</v>
      </c>
      <c r="B5037">
        <v>256051</v>
      </c>
      <c r="C5037">
        <v>1</v>
      </c>
    </row>
    <row r="5038" spans="1:3" x14ac:dyDescent="0.25">
      <c r="A5038" s="16">
        <v>7261</v>
      </c>
      <c r="B5038">
        <v>121340</v>
      </c>
      <c r="C5038">
        <v>1</v>
      </c>
    </row>
    <row r="5039" spans="1:3" x14ac:dyDescent="0.25">
      <c r="A5039" s="16">
        <v>7262</v>
      </c>
      <c r="B5039">
        <v>110999</v>
      </c>
      <c r="C5039">
        <v>1</v>
      </c>
    </row>
    <row r="5040" spans="1:3" x14ac:dyDescent="0.25">
      <c r="A5040" s="16">
        <v>7263</v>
      </c>
      <c r="B5040">
        <v>2039116</v>
      </c>
      <c r="C5040">
        <v>1</v>
      </c>
    </row>
    <row r="5041" spans="1:3" x14ac:dyDescent="0.25">
      <c r="A5041" s="16">
        <v>7264</v>
      </c>
      <c r="B5041">
        <v>383935</v>
      </c>
      <c r="C5041">
        <v>1</v>
      </c>
    </row>
    <row r="5042" spans="1:3" x14ac:dyDescent="0.25">
      <c r="A5042" s="16">
        <v>7265</v>
      </c>
      <c r="B5042">
        <v>0</v>
      </c>
      <c r="C5042">
        <v>1</v>
      </c>
    </row>
    <row r="5043" spans="1:3" x14ac:dyDescent="0.25">
      <c r="A5043" s="16">
        <v>7266</v>
      </c>
      <c r="B5043">
        <v>39551</v>
      </c>
      <c r="C5043">
        <v>1</v>
      </c>
    </row>
    <row r="5044" spans="1:3" x14ac:dyDescent="0.25">
      <c r="A5044" s="16">
        <v>7267</v>
      </c>
      <c r="B5044">
        <v>40970</v>
      </c>
      <c r="C5044">
        <v>1</v>
      </c>
    </row>
    <row r="5045" spans="1:3" x14ac:dyDescent="0.25">
      <c r="A5045" s="16">
        <v>7268</v>
      </c>
      <c r="B5045">
        <v>63876</v>
      </c>
      <c r="C5045">
        <v>1</v>
      </c>
    </row>
    <row r="5046" spans="1:3" x14ac:dyDescent="0.25">
      <c r="A5046" s="16">
        <v>7269</v>
      </c>
      <c r="B5046">
        <v>50556</v>
      </c>
      <c r="C5046">
        <v>1</v>
      </c>
    </row>
    <row r="5047" spans="1:3" x14ac:dyDescent="0.25">
      <c r="A5047" s="16">
        <v>7270</v>
      </c>
      <c r="B5047">
        <v>1421776</v>
      </c>
      <c r="C5047">
        <v>1</v>
      </c>
    </row>
    <row r="5048" spans="1:3" x14ac:dyDescent="0.25">
      <c r="A5048" s="16">
        <v>7271</v>
      </c>
      <c r="B5048">
        <v>201895</v>
      </c>
      <c r="C5048">
        <v>1</v>
      </c>
    </row>
    <row r="5049" spans="1:3" x14ac:dyDescent="0.25">
      <c r="A5049" s="16">
        <v>7272</v>
      </c>
      <c r="B5049">
        <v>253042</v>
      </c>
      <c r="C5049">
        <v>1</v>
      </c>
    </row>
    <row r="5050" spans="1:3" x14ac:dyDescent="0.25">
      <c r="A5050" s="16">
        <v>7273</v>
      </c>
      <c r="B5050">
        <v>22256</v>
      </c>
      <c r="C5050">
        <v>1</v>
      </c>
    </row>
    <row r="5051" spans="1:3" x14ac:dyDescent="0.25">
      <c r="A5051" s="16">
        <v>7274</v>
      </c>
      <c r="B5051">
        <v>57290</v>
      </c>
      <c r="C5051">
        <v>1</v>
      </c>
    </row>
    <row r="5052" spans="1:3" x14ac:dyDescent="0.25">
      <c r="A5052" s="16">
        <v>7275</v>
      </c>
      <c r="B5052">
        <v>50181</v>
      </c>
      <c r="C5052">
        <v>1</v>
      </c>
    </row>
    <row r="5053" spans="1:3" x14ac:dyDescent="0.25">
      <c r="A5053" s="16">
        <v>7276</v>
      </c>
      <c r="B5053">
        <v>36195</v>
      </c>
      <c r="C5053">
        <v>1</v>
      </c>
    </row>
    <row r="5054" spans="1:3" x14ac:dyDescent="0.25">
      <c r="A5054" s="16">
        <v>7277</v>
      </c>
      <c r="B5054">
        <v>0</v>
      </c>
      <c r="C5054">
        <v>1</v>
      </c>
    </row>
    <row r="5055" spans="1:3" x14ac:dyDescent="0.25">
      <c r="A5055" s="16">
        <v>7278</v>
      </c>
      <c r="B5055">
        <v>65312</v>
      </c>
      <c r="C5055">
        <v>1</v>
      </c>
    </row>
    <row r="5056" spans="1:3" x14ac:dyDescent="0.25">
      <c r="A5056" s="16">
        <v>7279</v>
      </c>
      <c r="B5056">
        <v>364589</v>
      </c>
      <c r="C5056">
        <v>1</v>
      </c>
    </row>
    <row r="5057" spans="1:3" x14ac:dyDescent="0.25">
      <c r="A5057" s="16">
        <v>7280</v>
      </c>
      <c r="B5057">
        <v>138993</v>
      </c>
      <c r="C5057">
        <v>1</v>
      </c>
    </row>
    <row r="5058" spans="1:3" x14ac:dyDescent="0.25">
      <c r="A5058" s="16">
        <v>7281</v>
      </c>
      <c r="B5058">
        <v>41226</v>
      </c>
      <c r="C5058">
        <v>1</v>
      </c>
    </row>
    <row r="5059" spans="1:3" x14ac:dyDescent="0.25">
      <c r="A5059" s="16">
        <v>7282</v>
      </c>
      <c r="B5059">
        <v>82157</v>
      </c>
      <c r="C5059">
        <v>1</v>
      </c>
    </row>
    <row r="5060" spans="1:3" x14ac:dyDescent="0.25">
      <c r="A5060" s="16">
        <v>7283</v>
      </c>
      <c r="B5060">
        <v>5269</v>
      </c>
      <c r="C5060">
        <v>1</v>
      </c>
    </row>
    <row r="5061" spans="1:3" x14ac:dyDescent="0.25">
      <c r="A5061" s="16">
        <v>7284</v>
      </c>
      <c r="B5061">
        <v>52603</v>
      </c>
      <c r="C5061">
        <v>1</v>
      </c>
    </row>
    <row r="5062" spans="1:3" x14ac:dyDescent="0.25">
      <c r="A5062" s="16">
        <v>7285</v>
      </c>
      <c r="B5062">
        <v>32407</v>
      </c>
      <c r="C5062">
        <v>1</v>
      </c>
    </row>
    <row r="5063" spans="1:3" x14ac:dyDescent="0.25">
      <c r="A5063" s="16">
        <v>7286</v>
      </c>
      <c r="B5063">
        <v>180279</v>
      </c>
      <c r="C5063">
        <v>1</v>
      </c>
    </row>
    <row r="5064" spans="1:3" x14ac:dyDescent="0.25">
      <c r="A5064" s="16">
        <v>7287</v>
      </c>
      <c r="B5064">
        <v>57707</v>
      </c>
      <c r="C5064">
        <v>1</v>
      </c>
    </row>
    <row r="5065" spans="1:3" x14ac:dyDescent="0.25">
      <c r="A5065" s="16">
        <v>7288</v>
      </c>
      <c r="B5065">
        <v>1940</v>
      </c>
      <c r="C5065">
        <v>1</v>
      </c>
    </row>
    <row r="5066" spans="1:3" x14ac:dyDescent="0.25">
      <c r="A5066" s="16">
        <v>7289</v>
      </c>
      <c r="B5066">
        <v>578</v>
      </c>
      <c r="C5066">
        <v>1</v>
      </c>
    </row>
    <row r="5067" spans="1:3" x14ac:dyDescent="0.25">
      <c r="A5067" s="16">
        <v>7290</v>
      </c>
      <c r="B5067">
        <v>88226</v>
      </c>
      <c r="C5067">
        <v>1</v>
      </c>
    </row>
    <row r="5068" spans="1:3" x14ac:dyDescent="0.25">
      <c r="A5068" s="16">
        <v>7291</v>
      </c>
      <c r="B5068">
        <v>306472</v>
      </c>
      <c r="C5068">
        <v>1</v>
      </c>
    </row>
    <row r="5069" spans="1:3" x14ac:dyDescent="0.25">
      <c r="A5069" s="16">
        <v>7292</v>
      </c>
      <c r="B5069">
        <v>40751</v>
      </c>
      <c r="C5069">
        <v>1</v>
      </c>
    </row>
    <row r="5070" spans="1:3" x14ac:dyDescent="0.25">
      <c r="A5070" s="16">
        <v>7293</v>
      </c>
      <c r="B5070">
        <v>0</v>
      </c>
      <c r="C5070">
        <v>1</v>
      </c>
    </row>
    <row r="5071" spans="1:3" x14ac:dyDescent="0.25">
      <c r="A5071" s="16">
        <v>7294</v>
      </c>
      <c r="B5071">
        <v>1177783</v>
      </c>
      <c r="C5071">
        <v>1</v>
      </c>
    </row>
    <row r="5072" spans="1:3" x14ac:dyDescent="0.25">
      <c r="A5072" s="16">
        <v>7295</v>
      </c>
      <c r="B5072">
        <v>52399</v>
      </c>
      <c r="C5072">
        <v>1</v>
      </c>
    </row>
    <row r="5073" spans="1:3" x14ac:dyDescent="0.25">
      <c r="A5073" s="16">
        <v>7296</v>
      </c>
      <c r="B5073">
        <v>39110</v>
      </c>
      <c r="C5073">
        <v>1</v>
      </c>
    </row>
    <row r="5074" spans="1:3" x14ac:dyDescent="0.25">
      <c r="A5074" s="16">
        <v>7297</v>
      </c>
      <c r="B5074">
        <v>48622</v>
      </c>
      <c r="C5074">
        <v>1</v>
      </c>
    </row>
    <row r="5075" spans="1:3" x14ac:dyDescent="0.25">
      <c r="A5075" s="16">
        <v>7298</v>
      </c>
      <c r="B5075">
        <v>37034</v>
      </c>
      <c r="C5075">
        <v>1</v>
      </c>
    </row>
    <row r="5076" spans="1:3" x14ac:dyDescent="0.25">
      <c r="A5076" s="16">
        <v>7299</v>
      </c>
      <c r="B5076">
        <v>24927</v>
      </c>
      <c r="C5076">
        <v>1</v>
      </c>
    </row>
    <row r="5077" spans="1:3" x14ac:dyDescent="0.25">
      <c r="A5077" s="16">
        <v>7300</v>
      </c>
      <c r="B5077">
        <v>0</v>
      </c>
      <c r="C5077">
        <v>1</v>
      </c>
    </row>
    <row r="5078" spans="1:3" x14ac:dyDescent="0.25">
      <c r="A5078" s="16">
        <v>7301</v>
      </c>
      <c r="B5078">
        <v>0</v>
      </c>
      <c r="C5078">
        <v>1</v>
      </c>
    </row>
    <row r="5079" spans="1:3" x14ac:dyDescent="0.25">
      <c r="A5079" s="16">
        <v>7302</v>
      </c>
      <c r="B5079">
        <v>0</v>
      </c>
      <c r="C5079">
        <v>1</v>
      </c>
    </row>
    <row r="5080" spans="1:3" x14ac:dyDescent="0.25">
      <c r="A5080" s="16">
        <v>7303</v>
      </c>
      <c r="B5080">
        <v>0</v>
      </c>
      <c r="C5080">
        <v>1</v>
      </c>
    </row>
    <row r="5081" spans="1:3" x14ac:dyDescent="0.25">
      <c r="A5081" s="16">
        <v>7304</v>
      </c>
      <c r="B5081">
        <v>0</v>
      </c>
      <c r="C5081">
        <v>1</v>
      </c>
    </row>
    <row r="5082" spans="1:3" x14ac:dyDescent="0.25">
      <c r="A5082" s="16">
        <v>7305</v>
      </c>
      <c r="B5082">
        <v>0</v>
      </c>
      <c r="C5082">
        <v>1</v>
      </c>
    </row>
    <row r="5083" spans="1:3" x14ac:dyDescent="0.25">
      <c r="A5083" s="16">
        <v>7306</v>
      </c>
      <c r="B5083">
        <v>370</v>
      </c>
      <c r="C5083">
        <v>1</v>
      </c>
    </row>
    <row r="5084" spans="1:3" x14ac:dyDescent="0.25">
      <c r="A5084" s="16">
        <v>7307</v>
      </c>
      <c r="B5084">
        <v>0</v>
      </c>
      <c r="C5084">
        <v>1</v>
      </c>
    </row>
    <row r="5085" spans="1:3" x14ac:dyDescent="0.25">
      <c r="A5085" s="16">
        <v>7308</v>
      </c>
      <c r="B5085">
        <v>35491</v>
      </c>
      <c r="C5085">
        <v>1</v>
      </c>
    </row>
    <row r="5086" spans="1:3" x14ac:dyDescent="0.25">
      <c r="A5086" s="16">
        <v>7310</v>
      </c>
      <c r="B5086">
        <v>461</v>
      </c>
      <c r="C5086">
        <v>1</v>
      </c>
    </row>
    <row r="5087" spans="1:3" x14ac:dyDescent="0.25">
      <c r="A5087" s="16">
        <v>7311</v>
      </c>
      <c r="B5087">
        <v>6599</v>
      </c>
      <c r="C5087">
        <v>1</v>
      </c>
    </row>
    <row r="5088" spans="1:3" x14ac:dyDescent="0.25">
      <c r="A5088" s="16">
        <v>7312</v>
      </c>
      <c r="B5088">
        <v>132661</v>
      </c>
      <c r="C5088">
        <v>1</v>
      </c>
    </row>
    <row r="5089" spans="1:3" x14ac:dyDescent="0.25">
      <c r="A5089" s="16">
        <v>7313</v>
      </c>
      <c r="B5089">
        <v>103298</v>
      </c>
      <c r="C5089">
        <v>1</v>
      </c>
    </row>
    <row r="5090" spans="1:3" x14ac:dyDescent="0.25">
      <c r="A5090" s="16">
        <v>7314</v>
      </c>
      <c r="B5090">
        <v>16010</v>
      </c>
      <c r="C5090">
        <v>1</v>
      </c>
    </row>
    <row r="5091" spans="1:3" x14ac:dyDescent="0.25">
      <c r="A5091" s="16">
        <v>7315</v>
      </c>
      <c r="B5091">
        <v>51187</v>
      </c>
      <c r="C5091">
        <v>1</v>
      </c>
    </row>
    <row r="5092" spans="1:3" x14ac:dyDescent="0.25">
      <c r="A5092" s="16">
        <v>7316</v>
      </c>
      <c r="B5092">
        <v>4117</v>
      </c>
      <c r="C5092">
        <v>1</v>
      </c>
    </row>
    <row r="5093" spans="1:3" x14ac:dyDescent="0.25">
      <c r="A5093" s="16">
        <v>7317</v>
      </c>
      <c r="B5093">
        <v>234197</v>
      </c>
      <c r="C5093">
        <v>1</v>
      </c>
    </row>
    <row r="5094" spans="1:3" x14ac:dyDescent="0.25">
      <c r="A5094" s="16">
        <v>7318</v>
      </c>
      <c r="B5094">
        <v>8312</v>
      </c>
      <c r="C5094">
        <v>1</v>
      </c>
    </row>
    <row r="5095" spans="1:3" x14ac:dyDescent="0.25">
      <c r="A5095" s="16">
        <v>7319</v>
      </c>
      <c r="B5095">
        <v>11174</v>
      </c>
      <c r="C5095">
        <v>1</v>
      </c>
    </row>
    <row r="5096" spans="1:3" x14ac:dyDescent="0.25">
      <c r="A5096" s="16">
        <v>7320</v>
      </c>
      <c r="B5096">
        <v>2399</v>
      </c>
      <c r="C5096">
        <v>1</v>
      </c>
    </row>
    <row r="5097" spans="1:3" x14ac:dyDescent="0.25">
      <c r="A5097" s="16">
        <v>7321</v>
      </c>
      <c r="B5097">
        <v>7177</v>
      </c>
      <c r="C5097">
        <v>1</v>
      </c>
    </row>
    <row r="5098" spans="1:3" x14ac:dyDescent="0.25">
      <c r="A5098" s="16">
        <v>7322</v>
      </c>
      <c r="B5098">
        <v>5986</v>
      </c>
      <c r="C5098">
        <v>1</v>
      </c>
    </row>
    <row r="5099" spans="1:3" x14ac:dyDescent="0.25">
      <c r="A5099" s="16">
        <v>7323</v>
      </c>
      <c r="B5099">
        <v>5871</v>
      </c>
      <c r="C5099">
        <v>1</v>
      </c>
    </row>
    <row r="5100" spans="1:3" x14ac:dyDescent="0.25">
      <c r="A5100" s="16">
        <v>7324</v>
      </c>
      <c r="B5100">
        <v>5341</v>
      </c>
      <c r="C5100">
        <v>1</v>
      </c>
    </row>
    <row r="5101" spans="1:3" x14ac:dyDescent="0.25">
      <c r="A5101" s="16">
        <v>7325</v>
      </c>
      <c r="B5101">
        <v>92056</v>
      </c>
      <c r="C5101">
        <v>1</v>
      </c>
    </row>
    <row r="5102" spans="1:3" x14ac:dyDescent="0.25">
      <c r="A5102" s="16">
        <v>7326</v>
      </c>
      <c r="B5102">
        <v>3482</v>
      </c>
      <c r="C5102">
        <v>1</v>
      </c>
    </row>
    <row r="5103" spans="1:3" x14ac:dyDescent="0.25">
      <c r="A5103" s="16">
        <v>7327</v>
      </c>
      <c r="B5103">
        <v>261524</v>
      </c>
      <c r="C5103">
        <v>1</v>
      </c>
    </row>
    <row r="5104" spans="1:3" x14ac:dyDescent="0.25">
      <c r="A5104" s="16">
        <v>7328</v>
      </c>
      <c r="B5104">
        <v>62882</v>
      </c>
      <c r="C5104">
        <v>1</v>
      </c>
    </row>
    <row r="5105" spans="1:3" x14ac:dyDescent="0.25">
      <c r="A5105" s="16">
        <v>7329</v>
      </c>
      <c r="B5105">
        <v>65468</v>
      </c>
      <c r="C5105">
        <v>1</v>
      </c>
    </row>
    <row r="5106" spans="1:3" x14ac:dyDescent="0.25">
      <c r="A5106" s="16">
        <v>7330</v>
      </c>
      <c r="B5106">
        <v>10364</v>
      </c>
      <c r="C5106">
        <v>1</v>
      </c>
    </row>
    <row r="5107" spans="1:3" x14ac:dyDescent="0.25">
      <c r="A5107" s="16">
        <v>7331</v>
      </c>
      <c r="B5107">
        <v>676</v>
      </c>
      <c r="C5107">
        <v>1</v>
      </c>
    </row>
    <row r="5108" spans="1:3" x14ac:dyDescent="0.25">
      <c r="A5108" s="16">
        <v>7332</v>
      </c>
      <c r="B5108">
        <v>883833</v>
      </c>
      <c r="C5108">
        <v>1</v>
      </c>
    </row>
    <row r="5109" spans="1:3" x14ac:dyDescent="0.25">
      <c r="A5109" s="16">
        <v>7333</v>
      </c>
      <c r="B5109">
        <v>4235</v>
      </c>
      <c r="C5109">
        <v>1</v>
      </c>
    </row>
    <row r="5110" spans="1:3" x14ac:dyDescent="0.25">
      <c r="A5110" s="16">
        <v>7334</v>
      </c>
      <c r="B5110">
        <v>3273</v>
      </c>
      <c r="C5110">
        <v>1</v>
      </c>
    </row>
    <row r="5111" spans="1:3" x14ac:dyDescent="0.25">
      <c r="A5111" s="16">
        <v>7335</v>
      </c>
      <c r="B5111">
        <v>760870</v>
      </c>
      <c r="C5111">
        <v>1</v>
      </c>
    </row>
    <row r="5112" spans="1:3" x14ac:dyDescent="0.25">
      <c r="A5112" s="16">
        <v>7336</v>
      </c>
      <c r="B5112">
        <v>818</v>
      </c>
      <c r="C5112">
        <v>1</v>
      </c>
    </row>
    <row r="5113" spans="1:3" x14ac:dyDescent="0.25">
      <c r="A5113" s="16">
        <v>7337</v>
      </c>
      <c r="B5113">
        <v>1545</v>
      </c>
      <c r="C5113">
        <v>1</v>
      </c>
    </row>
    <row r="5114" spans="1:3" x14ac:dyDescent="0.25">
      <c r="A5114" s="16">
        <v>7338</v>
      </c>
      <c r="B5114">
        <v>1053</v>
      </c>
      <c r="C5114">
        <v>1</v>
      </c>
    </row>
    <row r="5115" spans="1:3" x14ac:dyDescent="0.25">
      <c r="A5115" s="16">
        <v>7339</v>
      </c>
      <c r="B5115">
        <v>3535</v>
      </c>
      <c r="C5115">
        <v>1</v>
      </c>
    </row>
    <row r="5116" spans="1:3" x14ac:dyDescent="0.25">
      <c r="A5116" s="16">
        <v>7340</v>
      </c>
      <c r="B5116">
        <v>850</v>
      </c>
      <c r="C5116">
        <v>1</v>
      </c>
    </row>
    <row r="5117" spans="1:3" x14ac:dyDescent="0.25">
      <c r="A5117" s="16">
        <v>7341</v>
      </c>
      <c r="B5117">
        <v>13702</v>
      </c>
      <c r="C5117">
        <v>1</v>
      </c>
    </row>
    <row r="5118" spans="1:3" x14ac:dyDescent="0.25">
      <c r="A5118" s="16">
        <v>7342</v>
      </c>
      <c r="B5118">
        <v>52772</v>
      </c>
      <c r="C5118">
        <v>1</v>
      </c>
    </row>
    <row r="5119" spans="1:3" x14ac:dyDescent="0.25">
      <c r="A5119" s="16">
        <v>7343</v>
      </c>
      <c r="B5119">
        <v>40073</v>
      </c>
      <c r="C5119">
        <v>1</v>
      </c>
    </row>
    <row r="5120" spans="1:3" x14ac:dyDescent="0.25">
      <c r="A5120" s="16">
        <v>7344</v>
      </c>
      <c r="B5120">
        <v>28014</v>
      </c>
      <c r="C5120">
        <v>1</v>
      </c>
    </row>
    <row r="5121" spans="1:3" x14ac:dyDescent="0.25">
      <c r="A5121" s="16">
        <v>7345</v>
      </c>
      <c r="B5121">
        <v>17825</v>
      </c>
      <c r="C5121">
        <v>1</v>
      </c>
    </row>
    <row r="5122" spans="1:3" x14ac:dyDescent="0.25">
      <c r="A5122" s="16">
        <v>7346</v>
      </c>
      <c r="B5122">
        <v>30759</v>
      </c>
      <c r="C5122">
        <v>1</v>
      </c>
    </row>
    <row r="5123" spans="1:3" x14ac:dyDescent="0.25">
      <c r="A5123" s="16">
        <v>7347</v>
      </c>
      <c r="B5123">
        <v>110498</v>
      </c>
      <c r="C5123">
        <v>1</v>
      </c>
    </row>
    <row r="5124" spans="1:3" x14ac:dyDescent="0.25">
      <c r="A5124" s="16">
        <v>7348</v>
      </c>
      <c r="B5124">
        <v>90203</v>
      </c>
      <c r="C5124">
        <v>1</v>
      </c>
    </row>
    <row r="5125" spans="1:3" x14ac:dyDescent="0.25">
      <c r="A5125" s="16">
        <v>7349</v>
      </c>
      <c r="B5125">
        <v>82970</v>
      </c>
      <c r="C5125">
        <v>1</v>
      </c>
    </row>
    <row r="5126" spans="1:3" x14ac:dyDescent="0.25">
      <c r="A5126" s="16">
        <v>7350</v>
      </c>
      <c r="B5126">
        <v>168531</v>
      </c>
      <c r="C5126">
        <v>1</v>
      </c>
    </row>
    <row r="5127" spans="1:3" x14ac:dyDescent="0.25">
      <c r="A5127" s="16">
        <v>7351</v>
      </c>
      <c r="B5127">
        <v>28261</v>
      </c>
      <c r="C5127">
        <v>1</v>
      </c>
    </row>
    <row r="5128" spans="1:3" x14ac:dyDescent="0.25">
      <c r="A5128" s="16">
        <v>7352</v>
      </c>
      <c r="B5128">
        <v>20720</v>
      </c>
      <c r="C5128">
        <v>1</v>
      </c>
    </row>
    <row r="5129" spans="1:3" x14ac:dyDescent="0.25">
      <c r="A5129" s="16">
        <v>7353</v>
      </c>
      <c r="B5129">
        <v>101725</v>
      </c>
      <c r="C5129">
        <v>1</v>
      </c>
    </row>
    <row r="5130" spans="1:3" x14ac:dyDescent="0.25">
      <c r="A5130" s="16">
        <v>7354</v>
      </c>
      <c r="B5130">
        <v>87634</v>
      </c>
      <c r="C5130">
        <v>1</v>
      </c>
    </row>
    <row r="5131" spans="1:3" x14ac:dyDescent="0.25">
      <c r="A5131" s="16">
        <v>7355</v>
      </c>
      <c r="B5131">
        <v>152170</v>
      </c>
      <c r="C5131">
        <v>1</v>
      </c>
    </row>
    <row r="5132" spans="1:3" x14ac:dyDescent="0.25">
      <c r="A5132" s="16">
        <v>7356</v>
      </c>
      <c r="B5132">
        <v>30</v>
      </c>
      <c r="C5132">
        <v>1</v>
      </c>
    </row>
    <row r="5133" spans="1:3" x14ac:dyDescent="0.25">
      <c r="A5133" s="16">
        <v>7357</v>
      </c>
      <c r="B5133">
        <v>9769</v>
      </c>
      <c r="C5133">
        <v>1</v>
      </c>
    </row>
    <row r="5134" spans="1:3" x14ac:dyDescent="0.25">
      <c r="A5134" s="16">
        <v>7358</v>
      </c>
      <c r="B5134">
        <v>87712</v>
      </c>
      <c r="C5134">
        <v>1</v>
      </c>
    </row>
    <row r="5135" spans="1:3" x14ac:dyDescent="0.25">
      <c r="A5135" s="16">
        <v>7359</v>
      </c>
      <c r="B5135">
        <v>93029</v>
      </c>
      <c r="C5135">
        <v>1</v>
      </c>
    </row>
    <row r="5136" spans="1:3" x14ac:dyDescent="0.25">
      <c r="A5136" s="16">
        <v>7360</v>
      </c>
      <c r="B5136">
        <v>57818</v>
      </c>
      <c r="C5136">
        <v>1</v>
      </c>
    </row>
    <row r="5137" spans="1:3" x14ac:dyDescent="0.25">
      <c r="A5137" s="16">
        <v>7361</v>
      </c>
      <c r="B5137">
        <v>13465</v>
      </c>
      <c r="C5137">
        <v>1</v>
      </c>
    </row>
    <row r="5138" spans="1:3" x14ac:dyDescent="0.25">
      <c r="A5138" s="16">
        <v>7362</v>
      </c>
      <c r="B5138">
        <v>8474</v>
      </c>
      <c r="C5138">
        <v>1</v>
      </c>
    </row>
    <row r="5139" spans="1:3" x14ac:dyDescent="0.25">
      <c r="A5139" s="16">
        <v>7363</v>
      </c>
      <c r="B5139">
        <v>29891</v>
      </c>
      <c r="C5139">
        <v>1</v>
      </c>
    </row>
    <row r="5140" spans="1:3" x14ac:dyDescent="0.25">
      <c r="A5140" s="16">
        <v>7364</v>
      </c>
      <c r="B5140">
        <v>32911</v>
      </c>
      <c r="C5140">
        <v>1</v>
      </c>
    </row>
    <row r="5141" spans="1:3" x14ac:dyDescent="0.25">
      <c r="A5141" s="16">
        <v>7365</v>
      </c>
      <c r="B5141">
        <v>78622</v>
      </c>
      <c r="C5141">
        <v>1</v>
      </c>
    </row>
    <row r="5142" spans="1:3" x14ac:dyDescent="0.25">
      <c r="A5142" s="16">
        <v>7366</v>
      </c>
      <c r="B5142">
        <v>45543</v>
      </c>
      <c r="C5142">
        <v>1</v>
      </c>
    </row>
    <row r="5143" spans="1:3" x14ac:dyDescent="0.25">
      <c r="A5143" s="16">
        <v>7367</v>
      </c>
      <c r="B5143">
        <v>1610417</v>
      </c>
      <c r="C5143">
        <v>1</v>
      </c>
    </row>
    <row r="5144" spans="1:3" x14ac:dyDescent="0.25">
      <c r="A5144" s="16">
        <v>7368</v>
      </c>
      <c r="B5144">
        <v>38477</v>
      </c>
      <c r="C5144">
        <v>1</v>
      </c>
    </row>
    <row r="5145" spans="1:3" x14ac:dyDescent="0.25">
      <c r="A5145" s="16">
        <v>7369</v>
      </c>
      <c r="B5145">
        <v>472849</v>
      </c>
      <c r="C5145">
        <v>1</v>
      </c>
    </row>
    <row r="5146" spans="1:3" x14ac:dyDescent="0.25">
      <c r="A5146" s="16">
        <v>7370</v>
      </c>
      <c r="B5146">
        <v>62809</v>
      </c>
      <c r="C5146">
        <v>1</v>
      </c>
    </row>
    <row r="5147" spans="1:3" x14ac:dyDescent="0.25">
      <c r="A5147" s="16">
        <v>7371</v>
      </c>
      <c r="B5147">
        <v>925733</v>
      </c>
      <c r="C5147">
        <v>1</v>
      </c>
    </row>
    <row r="5148" spans="1:3" x14ac:dyDescent="0.25">
      <c r="A5148" s="16">
        <v>7372</v>
      </c>
      <c r="B5148">
        <v>105764</v>
      </c>
      <c r="C5148">
        <v>1</v>
      </c>
    </row>
    <row r="5149" spans="1:3" x14ac:dyDescent="0.25">
      <c r="A5149" s="16">
        <v>7373</v>
      </c>
      <c r="B5149">
        <v>292866</v>
      </c>
      <c r="C5149">
        <v>1</v>
      </c>
    </row>
    <row r="5150" spans="1:3" x14ac:dyDescent="0.25">
      <c r="A5150" s="16">
        <v>7374</v>
      </c>
      <c r="B5150">
        <v>158928</v>
      </c>
      <c r="C5150">
        <v>1</v>
      </c>
    </row>
    <row r="5151" spans="1:3" x14ac:dyDescent="0.25">
      <c r="A5151" s="16">
        <v>7375</v>
      </c>
      <c r="B5151">
        <v>397916</v>
      </c>
      <c r="C5151">
        <v>1</v>
      </c>
    </row>
    <row r="5152" spans="1:3" x14ac:dyDescent="0.25">
      <c r="A5152" s="16">
        <v>7376</v>
      </c>
      <c r="B5152">
        <v>25828</v>
      </c>
      <c r="C5152">
        <v>1</v>
      </c>
    </row>
    <row r="5153" spans="1:3" x14ac:dyDescent="0.25">
      <c r="A5153" s="16">
        <v>7377</v>
      </c>
      <c r="B5153">
        <v>47794</v>
      </c>
      <c r="C5153">
        <v>1</v>
      </c>
    </row>
    <row r="5154" spans="1:3" x14ac:dyDescent="0.25">
      <c r="A5154" s="16">
        <v>7378</v>
      </c>
      <c r="B5154">
        <v>332458</v>
      </c>
      <c r="C5154">
        <v>1</v>
      </c>
    </row>
    <row r="5155" spans="1:3" x14ac:dyDescent="0.25">
      <c r="A5155" s="16">
        <v>7379</v>
      </c>
      <c r="B5155">
        <v>98031</v>
      </c>
      <c r="C5155">
        <v>1</v>
      </c>
    </row>
    <row r="5156" spans="1:3" x14ac:dyDescent="0.25">
      <c r="A5156" s="16">
        <v>7380</v>
      </c>
      <c r="B5156">
        <v>56562</v>
      </c>
      <c r="C5156">
        <v>1</v>
      </c>
    </row>
    <row r="5157" spans="1:3" x14ac:dyDescent="0.25">
      <c r="A5157" s="16">
        <v>7381</v>
      </c>
      <c r="B5157">
        <v>19709</v>
      </c>
      <c r="C5157">
        <v>1</v>
      </c>
    </row>
    <row r="5158" spans="1:3" x14ac:dyDescent="0.25">
      <c r="A5158" s="16">
        <v>7382</v>
      </c>
      <c r="B5158">
        <v>218079</v>
      </c>
      <c r="C5158">
        <v>1</v>
      </c>
    </row>
    <row r="5159" spans="1:3" x14ac:dyDescent="0.25">
      <c r="A5159" s="16">
        <v>7383</v>
      </c>
      <c r="B5159">
        <v>42403</v>
      </c>
      <c r="C5159">
        <v>1</v>
      </c>
    </row>
    <row r="5160" spans="1:3" x14ac:dyDescent="0.25">
      <c r="A5160" s="16">
        <v>7384</v>
      </c>
      <c r="B5160">
        <v>22525</v>
      </c>
      <c r="C5160">
        <v>1</v>
      </c>
    </row>
    <row r="5161" spans="1:3" x14ac:dyDescent="0.25">
      <c r="A5161" s="16">
        <v>7385</v>
      </c>
      <c r="B5161">
        <v>242270</v>
      </c>
      <c r="C5161">
        <v>1</v>
      </c>
    </row>
    <row r="5162" spans="1:3" x14ac:dyDescent="0.25">
      <c r="A5162" s="16">
        <v>7386</v>
      </c>
      <c r="B5162">
        <v>925896</v>
      </c>
      <c r="C5162">
        <v>1</v>
      </c>
    </row>
    <row r="5163" spans="1:3" x14ac:dyDescent="0.25">
      <c r="A5163" s="16">
        <v>7387</v>
      </c>
      <c r="B5163">
        <v>1963033</v>
      </c>
      <c r="C5163">
        <v>1</v>
      </c>
    </row>
    <row r="5164" spans="1:3" x14ac:dyDescent="0.25">
      <c r="A5164" s="16">
        <v>7388</v>
      </c>
      <c r="B5164">
        <v>245867</v>
      </c>
      <c r="C5164">
        <v>1</v>
      </c>
    </row>
    <row r="5165" spans="1:3" x14ac:dyDescent="0.25">
      <c r="A5165" s="16">
        <v>7389</v>
      </c>
      <c r="B5165">
        <v>560766</v>
      </c>
      <c r="C5165">
        <v>1</v>
      </c>
    </row>
    <row r="5166" spans="1:3" x14ac:dyDescent="0.25">
      <c r="A5166" s="16">
        <v>7390</v>
      </c>
      <c r="B5166">
        <v>181856</v>
      </c>
      <c r="C5166">
        <v>1</v>
      </c>
    </row>
    <row r="5167" spans="1:3" x14ac:dyDescent="0.25">
      <c r="A5167" s="16">
        <v>7391</v>
      </c>
      <c r="B5167">
        <v>21346</v>
      </c>
      <c r="C5167">
        <v>1</v>
      </c>
    </row>
    <row r="5168" spans="1:3" x14ac:dyDescent="0.25">
      <c r="A5168" s="16">
        <v>7392</v>
      </c>
      <c r="B5168">
        <v>65463</v>
      </c>
      <c r="C5168">
        <v>1</v>
      </c>
    </row>
    <row r="5169" spans="1:3" x14ac:dyDescent="0.25">
      <c r="A5169" s="16">
        <v>7393</v>
      </c>
      <c r="B5169">
        <v>116019</v>
      </c>
      <c r="C5169">
        <v>1</v>
      </c>
    </row>
    <row r="5170" spans="1:3" x14ac:dyDescent="0.25">
      <c r="A5170" s="16">
        <v>7394</v>
      </c>
      <c r="B5170">
        <v>47019</v>
      </c>
      <c r="C5170">
        <v>1</v>
      </c>
    </row>
    <row r="5171" spans="1:3" x14ac:dyDescent="0.25">
      <c r="A5171" s="16">
        <v>7395</v>
      </c>
      <c r="B5171">
        <v>3964609</v>
      </c>
      <c r="C5171">
        <v>1</v>
      </c>
    </row>
    <row r="5172" spans="1:3" x14ac:dyDescent="0.25">
      <c r="A5172" s="16">
        <v>7396</v>
      </c>
      <c r="B5172">
        <v>0</v>
      </c>
      <c r="C5172">
        <v>1</v>
      </c>
    </row>
    <row r="5173" spans="1:3" x14ac:dyDescent="0.25">
      <c r="A5173" s="16">
        <v>7397</v>
      </c>
      <c r="B5173">
        <v>241466</v>
      </c>
      <c r="C5173">
        <v>1</v>
      </c>
    </row>
    <row r="5174" spans="1:3" x14ac:dyDescent="0.25">
      <c r="A5174" s="16">
        <v>7398</v>
      </c>
      <c r="B5174">
        <v>95524</v>
      </c>
      <c r="C5174">
        <v>1</v>
      </c>
    </row>
    <row r="5175" spans="1:3" x14ac:dyDescent="0.25">
      <c r="A5175" s="16">
        <v>7399</v>
      </c>
      <c r="B5175">
        <v>10767</v>
      </c>
      <c r="C5175">
        <v>1</v>
      </c>
    </row>
    <row r="5176" spans="1:3" x14ac:dyDescent="0.25">
      <c r="A5176" s="16">
        <v>7400</v>
      </c>
      <c r="B5176">
        <v>37606</v>
      </c>
      <c r="C5176">
        <v>1</v>
      </c>
    </row>
    <row r="5177" spans="1:3" x14ac:dyDescent="0.25">
      <c r="A5177" s="16">
        <v>7401</v>
      </c>
      <c r="B5177">
        <v>12021</v>
      </c>
      <c r="C5177">
        <v>1</v>
      </c>
    </row>
    <row r="5178" spans="1:3" x14ac:dyDescent="0.25">
      <c r="A5178" s="16">
        <v>7402</v>
      </c>
      <c r="B5178">
        <v>1630460</v>
      </c>
      <c r="C5178">
        <v>1</v>
      </c>
    </row>
    <row r="5179" spans="1:3" x14ac:dyDescent="0.25">
      <c r="A5179" s="16">
        <v>7403</v>
      </c>
      <c r="B5179">
        <v>45429</v>
      </c>
      <c r="C5179">
        <v>1</v>
      </c>
    </row>
    <row r="5180" spans="1:3" x14ac:dyDescent="0.25">
      <c r="A5180" s="16">
        <v>7404</v>
      </c>
      <c r="B5180">
        <v>735556</v>
      </c>
      <c r="C5180">
        <v>1</v>
      </c>
    </row>
    <row r="5181" spans="1:3" x14ac:dyDescent="0.25">
      <c r="A5181" s="16">
        <v>7405</v>
      </c>
      <c r="B5181">
        <v>142872</v>
      </c>
      <c r="C5181">
        <v>1</v>
      </c>
    </row>
    <row r="5182" spans="1:3" x14ac:dyDescent="0.25">
      <c r="A5182" s="16">
        <v>7406</v>
      </c>
      <c r="B5182">
        <v>11484</v>
      </c>
      <c r="C5182">
        <v>1</v>
      </c>
    </row>
    <row r="5183" spans="1:3" x14ac:dyDescent="0.25">
      <c r="A5183" s="16">
        <v>7407</v>
      </c>
      <c r="B5183">
        <v>3748</v>
      </c>
      <c r="C5183">
        <v>1</v>
      </c>
    </row>
    <row r="5184" spans="1:3" x14ac:dyDescent="0.25">
      <c r="A5184" s="16">
        <v>7408</v>
      </c>
      <c r="B5184">
        <v>9386</v>
      </c>
      <c r="C5184">
        <v>1</v>
      </c>
    </row>
    <row r="5185" spans="1:3" x14ac:dyDescent="0.25">
      <c r="A5185" s="16">
        <v>7409</v>
      </c>
      <c r="B5185">
        <v>4672</v>
      </c>
      <c r="C5185">
        <v>1</v>
      </c>
    </row>
    <row r="5186" spans="1:3" x14ac:dyDescent="0.25">
      <c r="A5186" s="16">
        <v>7410</v>
      </c>
      <c r="B5186">
        <v>98561</v>
      </c>
      <c r="C5186">
        <v>1</v>
      </c>
    </row>
    <row r="5187" spans="1:3" x14ac:dyDescent="0.25">
      <c r="A5187" s="16">
        <v>7411</v>
      </c>
      <c r="B5187">
        <v>27421</v>
      </c>
      <c r="C5187">
        <v>1</v>
      </c>
    </row>
    <row r="5188" spans="1:3" x14ac:dyDescent="0.25">
      <c r="A5188" s="16">
        <v>7412</v>
      </c>
      <c r="B5188">
        <v>4803</v>
      </c>
      <c r="C5188">
        <v>1</v>
      </c>
    </row>
    <row r="5189" spans="1:3" x14ac:dyDescent="0.25">
      <c r="A5189" s="16">
        <v>7413</v>
      </c>
      <c r="B5189">
        <v>44461</v>
      </c>
      <c r="C5189">
        <v>1</v>
      </c>
    </row>
    <row r="5190" spans="1:3" x14ac:dyDescent="0.25">
      <c r="A5190" s="16">
        <v>7414</v>
      </c>
      <c r="B5190">
        <v>10327</v>
      </c>
      <c r="C5190">
        <v>1</v>
      </c>
    </row>
    <row r="5191" spans="1:3" x14ac:dyDescent="0.25">
      <c r="A5191" s="16">
        <v>7415</v>
      </c>
      <c r="B5191">
        <v>3392094</v>
      </c>
      <c r="C5191">
        <v>1</v>
      </c>
    </row>
    <row r="5192" spans="1:3" x14ac:dyDescent="0.25">
      <c r="A5192" s="16">
        <v>7417</v>
      </c>
      <c r="B5192">
        <v>5642</v>
      </c>
      <c r="C5192">
        <v>1</v>
      </c>
    </row>
    <row r="5193" spans="1:3" x14ac:dyDescent="0.25">
      <c r="A5193" s="16">
        <v>7418</v>
      </c>
      <c r="B5193">
        <v>22286</v>
      </c>
      <c r="C5193">
        <v>1</v>
      </c>
    </row>
    <row r="5194" spans="1:3" x14ac:dyDescent="0.25">
      <c r="A5194" s="16">
        <v>7419</v>
      </c>
      <c r="B5194">
        <v>8535</v>
      </c>
      <c r="C5194">
        <v>1</v>
      </c>
    </row>
    <row r="5195" spans="1:3" x14ac:dyDescent="0.25">
      <c r="A5195" s="16">
        <v>7420</v>
      </c>
      <c r="B5195">
        <v>2343</v>
      </c>
      <c r="C5195">
        <v>1</v>
      </c>
    </row>
    <row r="5196" spans="1:3" x14ac:dyDescent="0.25">
      <c r="A5196" s="16">
        <v>7421</v>
      </c>
      <c r="B5196">
        <v>3179</v>
      </c>
      <c r="C5196">
        <v>1</v>
      </c>
    </row>
    <row r="5197" spans="1:3" x14ac:dyDescent="0.25">
      <c r="A5197" s="16">
        <v>7422</v>
      </c>
      <c r="B5197">
        <v>1817</v>
      </c>
      <c r="C5197">
        <v>1</v>
      </c>
    </row>
    <row r="5198" spans="1:3" x14ac:dyDescent="0.25">
      <c r="A5198" s="16">
        <v>7423</v>
      </c>
      <c r="B5198">
        <v>1354</v>
      </c>
      <c r="C5198">
        <v>1</v>
      </c>
    </row>
    <row r="5199" spans="1:3" x14ac:dyDescent="0.25">
      <c r="A5199" s="16">
        <v>7424</v>
      </c>
      <c r="B5199">
        <v>766</v>
      </c>
      <c r="C5199">
        <v>1</v>
      </c>
    </row>
    <row r="5200" spans="1:3" x14ac:dyDescent="0.25">
      <c r="A5200" s="16">
        <v>7425</v>
      </c>
      <c r="B5200">
        <v>3420</v>
      </c>
      <c r="C5200">
        <v>1</v>
      </c>
    </row>
    <row r="5201" spans="1:3" x14ac:dyDescent="0.25">
      <c r="A5201" s="16">
        <v>7426</v>
      </c>
      <c r="B5201">
        <v>5493</v>
      </c>
      <c r="C5201">
        <v>1</v>
      </c>
    </row>
    <row r="5202" spans="1:3" x14ac:dyDescent="0.25">
      <c r="A5202" s="16">
        <v>7427</v>
      </c>
      <c r="B5202">
        <v>2884</v>
      </c>
      <c r="C5202">
        <v>1</v>
      </c>
    </row>
    <row r="5203" spans="1:3" x14ac:dyDescent="0.25">
      <c r="A5203" s="16">
        <v>7432</v>
      </c>
      <c r="B5203">
        <v>5882</v>
      </c>
      <c r="C5203">
        <v>1</v>
      </c>
    </row>
    <row r="5204" spans="1:3" x14ac:dyDescent="0.25">
      <c r="A5204" s="16">
        <v>7433</v>
      </c>
      <c r="B5204">
        <v>5641</v>
      </c>
      <c r="C5204">
        <v>1</v>
      </c>
    </row>
    <row r="5205" spans="1:3" x14ac:dyDescent="0.25">
      <c r="A5205" s="16">
        <v>7434</v>
      </c>
      <c r="B5205">
        <v>2752</v>
      </c>
      <c r="C5205">
        <v>1</v>
      </c>
    </row>
    <row r="5206" spans="1:3" x14ac:dyDescent="0.25">
      <c r="A5206" s="16">
        <v>7435</v>
      </c>
      <c r="B5206">
        <v>12352</v>
      </c>
      <c r="C5206">
        <v>1</v>
      </c>
    </row>
    <row r="5207" spans="1:3" x14ac:dyDescent="0.25">
      <c r="A5207" s="16">
        <v>7436</v>
      </c>
      <c r="B5207">
        <v>7140</v>
      </c>
      <c r="C5207">
        <v>1</v>
      </c>
    </row>
    <row r="5208" spans="1:3" x14ac:dyDescent="0.25">
      <c r="A5208" s="16">
        <v>7437</v>
      </c>
      <c r="B5208">
        <v>5197</v>
      </c>
      <c r="C5208">
        <v>1</v>
      </c>
    </row>
    <row r="5209" spans="1:3" x14ac:dyDescent="0.25">
      <c r="A5209" s="16">
        <v>7438</v>
      </c>
      <c r="B5209">
        <v>37559</v>
      </c>
      <c r="C5209">
        <v>1</v>
      </c>
    </row>
    <row r="5210" spans="1:3" x14ac:dyDescent="0.25">
      <c r="A5210" s="16">
        <v>7439</v>
      </c>
      <c r="B5210">
        <v>88542</v>
      </c>
      <c r="C5210">
        <v>1</v>
      </c>
    </row>
    <row r="5211" spans="1:3" x14ac:dyDescent="0.25">
      <c r="A5211" s="16">
        <v>7440</v>
      </c>
      <c r="B5211">
        <v>77113</v>
      </c>
      <c r="C5211">
        <v>1</v>
      </c>
    </row>
    <row r="5212" spans="1:3" x14ac:dyDescent="0.25">
      <c r="A5212" s="16">
        <v>7441</v>
      </c>
      <c r="B5212">
        <v>16566</v>
      </c>
      <c r="C5212">
        <v>1</v>
      </c>
    </row>
    <row r="5213" spans="1:3" x14ac:dyDescent="0.25">
      <c r="A5213" s="16">
        <v>7442</v>
      </c>
      <c r="B5213">
        <v>462681</v>
      </c>
      <c r="C5213">
        <v>1</v>
      </c>
    </row>
    <row r="5214" spans="1:3" x14ac:dyDescent="0.25">
      <c r="A5214" s="16">
        <v>7443</v>
      </c>
      <c r="B5214">
        <v>15184</v>
      </c>
      <c r="C5214">
        <v>1</v>
      </c>
    </row>
    <row r="5215" spans="1:3" x14ac:dyDescent="0.25">
      <c r="A5215" s="16">
        <v>7444</v>
      </c>
      <c r="B5215">
        <v>17152</v>
      </c>
      <c r="C5215">
        <v>1</v>
      </c>
    </row>
    <row r="5216" spans="1:3" x14ac:dyDescent="0.25">
      <c r="A5216" s="16">
        <v>7445</v>
      </c>
      <c r="B5216">
        <v>2023247</v>
      </c>
      <c r="C5216">
        <v>1</v>
      </c>
    </row>
    <row r="5217" spans="1:3" x14ac:dyDescent="0.25">
      <c r="A5217" s="16">
        <v>7446</v>
      </c>
      <c r="B5217">
        <v>40084</v>
      </c>
      <c r="C5217">
        <v>1</v>
      </c>
    </row>
    <row r="5218" spans="1:3" x14ac:dyDescent="0.25">
      <c r="A5218" s="16">
        <v>7447</v>
      </c>
      <c r="B5218">
        <v>39855</v>
      </c>
      <c r="C5218">
        <v>1</v>
      </c>
    </row>
    <row r="5219" spans="1:3" x14ac:dyDescent="0.25">
      <c r="A5219" s="16">
        <v>7448</v>
      </c>
      <c r="B5219">
        <v>35129</v>
      </c>
      <c r="C5219">
        <v>1</v>
      </c>
    </row>
    <row r="5220" spans="1:3" x14ac:dyDescent="0.25">
      <c r="A5220" s="16">
        <v>7449</v>
      </c>
      <c r="B5220">
        <v>44835</v>
      </c>
      <c r="C5220">
        <v>1</v>
      </c>
    </row>
    <row r="5221" spans="1:3" x14ac:dyDescent="0.25">
      <c r="A5221" s="16">
        <v>7450</v>
      </c>
      <c r="B5221">
        <v>370691</v>
      </c>
      <c r="C5221">
        <v>1</v>
      </c>
    </row>
    <row r="5222" spans="1:3" x14ac:dyDescent="0.25">
      <c r="A5222" s="16">
        <v>7451</v>
      </c>
      <c r="B5222">
        <v>127073</v>
      </c>
      <c r="C5222">
        <v>1</v>
      </c>
    </row>
    <row r="5223" spans="1:3" x14ac:dyDescent="0.25">
      <c r="A5223" s="16">
        <v>7452</v>
      </c>
      <c r="B5223">
        <v>6422</v>
      </c>
      <c r="C5223">
        <v>1</v>
      </c>
    </row>
    <row r="5224" spans="1:3" x14ac:dyDescent="0.25">
      <c r="A5224" s="16">
        <v>7456</v>
      </c>
      <c r="B5224">
        <v>1088</v>
      </c>
      <c r="C5224">
        <v>1</v>
      </c>
    </row>
    <row r="5225" spans="1:3" x14ac:dyDescent="0.25">
      <c r="A5225" s="16">
        <v>7457</v>
      </c>
      <c r="B5225">
        <v>60842</v>
      </c>
      <c r="C5225">
        <v>1</v>
      </c>
    </row>
    <row r="5226" spans="1:3" x14ac:dyDescent="0.25">
      <c r="A5226" s="16">
        <v>7458</v>
      </c>
      <c r="B5226">
        <v>51238</v>
      </c>
      <c r="C5226">
        <v>1</v>
      </c>
    </row>
    <row r="5227" spans="1:3" x14ac:dyDescent="0.25">
      <c r="A5227" s="16">
        <v>7459</v>
      </c>
      <c r="B5227">
        <v>1754</v>
      </c>
      <c r="C5227">
        <v>1</v>
      </c>
    </row>
    <row r="5228" spans="1:3" x14ac:dyDescent="0.25">
      <c r="A5228" s="16">
        <v>7460</v>
      </c>
      <c r="B5228">
        <v>338</v>
      </c>
      <c r="C5228">
        <v>1</v>
      </c>
    </row>
    <row r="5229" spans="1:3" x14ac:dyDescent="0.25">
      <c r="A5229" s="16">
        <v>7461</v>
      </c>
      <c r="B5229">
        <v>107051</v>
      </c>
      <c r="C5229">
        <v>1</v>
      </c>
    </row>
    <row r="5230" spans="1:3" x14ac:dyDescent="0.25">
      <c r="A5230" s="16">
        <v>7462</v>
      </c>
      <c r="B5230">
        <v>432</v>
      </c>
      <c r="C5230">
        <v>1</v>
      </c>
    </row>
    <row r="5231" spans="1:3" x14ac:dyDescent="0.25">
      <c r="A5231" s="16">
        <v>7463</v>
      </c>
      <c r="B5231">
        <v>594</v>
      </c>
      <c r="C5231">
        <v>1</v>
      </c>
    </row>
    <row r="5232" spans="1:3" x14ac:dyDescent="0.25">
      <c r="A5232" s="16">
        <v>7464</v>
      </c>
      <c r="B5232">
        <v>279975</v>
      </c>
      <c r="C5232">
        <v>1</v>
      </c>
    </row>
    <row r="5233" spans="1:3" x14ac:dyDescent="0.25">
      <c r="A5233" s="16">
        <v>7465</v>
      </c>
      <c r="B5233">
        <v>2273</v>
      </c>
      <c r="C5233">
        <v>1</v>
      </c>
    </row>
    <row r="5234" spans="1:3" x14ac:dyDescent="0.25">
      <c r="A5234" s="16">
        <v>7466</v>
      </c>
      <c r="B5234">
        <v>34567</v>
      </c>
      <c r="C5234">
        <v>1</v>
      </c>
    </row>
    <row r="5235" spans="1:3" x14ac:dyDescent="0.25">
      <c r="A5235" s="16">
        <v>7467</v>
      </c>
      <c r="B5235">
        <v>1419706</v>
      </c>
      <c r="C5235">
        <v>1</v>
      </c>
    </row>
    <row r="5236" spans="1:3" x14ac:dyDescent="0.25">
      <c r="A5236" s="16">
        <v>7468</v>
      </c>
      <c r="B5236">
        <v>30463</v>
      </c>
      <c r="C5236">
        <v>1</v>
      </c>
    </row>
    <row r="5237" spans="1:3" x14ac:dyDescent="0.25">
      <c r="A5237" s="16">
        <v>7469</v>
      </c>
      <c r="B5237">
        <v>141192</v>
      </c>
      <c r="C5237">
        <v>1</v>
      </c>
    </row>
    <row r="5238" spans="1:3" x14ac:dyDescent="0.25">
      <c r="A5238" s="16">
        <v>7470</v>
      </c>
      <c r="B5238">
        <v>133379</v>
      </c>
      <c r="C5238">
        <v>1</v>
      </c>
    </row>
    <row r="5239" spans="1:3" x14ac:dyDescent="0.25">
      <c r="A5239" s="16">
        <v>7471</v>
      </c>
      <c r="B5239">
        <v>4082</v>
      </c>
      <c r="C5239">
        <v>1</v>
      </c>
    </row>
    <row r="5240" spans="1:3" x14ac:dyDescent="0.25">
      <c r="A5240" s="16">
        <v>7472</v>
      </c>
      <c r="B5240">
        <v>19480</v>
      </c>
      <c r="C5240">
        <v>1</v>
      </c>
    </row>
    <row r="5241" spans="1:3" x14ac:dyDescent="0.25">
      <c r="A5241" s="16">
        <v>7473</v>
      </c>
      <c r="B5241">
        <v>25997</v>
      </c>
      <c r="C5241">
        <v>1</v>
      </c>
    </row>
    <row r="5242" spans="1:3" x14ac:dyDescent="0.25">
      <c r="A5242" s="16">
        <v>7474</v>
      </c>
      <c r="B5242">
        <v>164257</v>
      </c>
      <c r="C5242">
        <v>1</v>
      </c>
    </row>
    <row r="5243" spans="1:3" x14ac:dyDescent="0.25">
      <c r="A5243" s="16">
        <v>7475</v>
      </c>
      <c r="B5243">
        <v>3309</v>
      </c>
      <c r="C5243">
        <v>1</v>
      </c>
    </row>
    <row r="5244" spans="1:3" x14ac:dyDescent="0.25">
      <c r="A5244" s="16">
        <v>7476</v>
      </c>
      <c r="B5244">
        <v>40037</v>
      </c>
      <c r="C5244">
        <v>1</v>
      </c>
    </row>
    <row r="5245" spans="1:3" x14ac:dyDescent="0.25">
      <c r="A5245" s="16">
        <v>7477</v>
      </c>
      <c r="B5245">
        <v>8683</v>
      </c>
      <c r="C5245">
        <v>1</v>
      </c>
    </row>
    <row r="5246" spans="1:3" x14ac:dyDescent="0.25">
      <c r="A5246" s="16">
        <v>7478</v>
      </c>
      <c r="B5246">
        <v>9670</v>
      </c>
      <c r="C5246">
        <v>1</v>
      </c>
    </row>
    <row r="5247" spans="1:3" x14ac:dyDescent="0.25">
      <c r="A5247" s="16">
        <v>7479</v>
      </c>
      <c r="B5247">
        <v>62</v>
      </c>
      <c r="C5247">
        <v>1</v>
      </c>
    </row>
    <row r="5248" spans="1:3" x14ac:dyDescent="0.25">
      <c r="A5248" s="16">
        <v>7480</v>
      </c>
      <c r="B5248">
        <v>4895</v>
      </c>
      <c r="C5248">
        <v>1</v>
      </c>
    </row>
    <row r="5249" spans="1:3" x14ac:dyDescent="0.25">
      <c r="A5249" s="16">
        <v>7481</v>
      </c>
      <c r="B5249">
        <v>1165</v>
      </c>
      <c r="C5249">
        <v>1</v>
      </c>
    </row>
    <row r="5250" spans="1:3" x14ac:dyDescent="0.25">
      <c r="A5250" s="16">
        <v>7482</v>
      </c>
      <c r="B5250">
        <v>1358</v>
      </c>
      <c r="C5250">
        <v>1</v>
      </c>
    </row>
    <row r="5251" spans="1:3" x14ac:dyDescent="0.25">
      <c r="A5251" s="16">
        <v>7483</v>
      </c>
      <c r="B5251">
        <v>1590</v>
      </c>
      <c r="C5251">
        <v>1</v>
      </c>
    </row>
    <row r="5252" spans="1:3" x14ac:dyDescent="0.25">
      <c r="A5252" s="16">
        <v>7484</v>
      </c>
      <c r="B5252">
        <v>1305</v>
      </c>
      <c r="C5252">
        <v>1</v>
      </c>
    </row>
    <row r="5253" spans="1:3" x14ac:dyDescent="0.25">
      <c r="A5253" s="16">
        <v>7485</v>
      </c>
      <c r="B5253">
        <v>6518</v>
      </c>
      <c r="C5253">
        <v>1</v>
      </c>
    </row>
    <row r="5254" spans="1:3" x14ac:dyDescent="0.25">
      <c r="A5254" s="16">
        <v>7486</v>
      </c>
      <c r="B5254">
        <v>3688</v>
      </c>
      <c r="C5254">
        <v>1</v>
      </c>
    </row>
    <row r="5255" spans="1:3" x14ac:dyDescent="0.25">
      <c r="A5255" s="16">
        <v>7487</v>
      </c>
      <c r="B5255">
        <v>3020</v>
      </c>
      <c r="C5255">
        <v>1</v>
      </c>
    </row>
    <row r="5256" spans="1:3" x14ac:dyDescent="0.25">
      <c r="A5256" s="16">
        <v>7488</v>
      </c>
      <c r="B5256">
        <v>5863</v>
      </c>
      <c r="C5256">
        <v>1</v>
      </c>
    </row>
    <row r="5257" spans="1:3" x14ac:dyDescent="0.25">
      <c r="A5257" s="16">
        <v>7489</v>
      </c>
      <c r="B5257">
        <v>2433</v>
      </c>
      <c r="C5257">
        <v>1</v>
      </c>
    </row>
    <row r="5258" spans="1:3" x14ac:dyDescent="0.25">
      <c r="A5258" s="16">
        <v>7490</v>
      </c>
      <c r="B5258">
        <v>956</v>
      </c>
      <c r="C5258">
        <v>1</v>
      </c>
    </row>
    <row r="5259" spans="1:3" x14ac:dyDescent="0.25">
      <c r="A5259" s="16">
        <v>7491</v>
      </c>
      <c r="B5259">
        <v>2252</v>
      </c>
      <c r="C5259">
        <v>1</v>
      </c>
    </row>
    <row r="5260" spans="1:3" x14ac:dyDescent="0.25">
      <c r="A5260" s="16">
        <v>7492</v>
      </c>
      <c r="B5260">
        <v>3780</v>
      </c>
      <c r="C5260">
        <v>1</v>
      </c>
    </row>
    <row r="5261" spans="1:3" x14ac:dyDescent="0.25">
      <c r="A5261" s="16">
        <v>7493</v>
      </c>
      <c r="B5261">
        <v>4947</v>
      </c>
      <c r="C5261">
        <v>1</v>
      </c>
    </row>
    <row r="5262" spans="1:3" x14ac:dyDescent="0.25">
      <c r="A5262" s="16">
        <v>7494</v>
      </c>
      <c r="B5262">
        <v>3018</v>
      </c>
      <c r="C5262">
        <v>1</v>
      </c>
    </row>
    <row r="5263" spans="1:3" x14ac:dyDescent="0.25">
      <c r="A5263" s="16">
        <v>7495</v>
      </c>
      <c r="B5263">
        <v>3089</v>
      </c>
      <c r="C5263">
        <v>1</v>
      </c>
    </row>
    <row r="5264" spans="1:3" x14ac:dyDescent="0.25">
      <c r="A5264" s="16">
        <v>7496</v>
      </c>
      <c r="B5264">
        <v>2094</v>
      </c>
      <c r="C5264">
        <v>1</v>
      </c>
    </row>
    <row r="5265" spans="1:3" x14ac:dyDescent="0.25">
      <c r="A5265" s="16">
        <v>7497</v>
      </c>
      <c r="B5265">
        <v>4590</v>
      </c>
      <c r="C5265">
        <v>1</v>
      </c>
    </row>
    <row r="5266" spans="1:3" x14ac:dyDescent="0.25">
      <c r="A5266" s="16">
        <v>7498</v>
      </c>
      <c r="B5266">
        <v>225187</v>
      </c>
      <c r="C5266">
        <v>1</v>
      </c>
    </row>
    <row r="5267" spans="1:3" x14ac:dyDescent="0.25">
      <c r="A5267" s="16">
        <v>7499</v>
      </c>
      <c r="B5267">
        <v>31599</v>
      </c>
      <c r="C5267">
        <v>1</v>
      </c>
    </row>
    <row r="5268" spans="1:3" x14ac:dyDescent="0.25">
      <c r="A5268" s="16">
        <v>7500</v>
      </c>
      <c r="B5268">
        <v>72255</v>
      </c>
      <c r="C5268">
        <v>1</v>
      </c>
    </row>
    <row r="5269" spans="1:3" x14ac:dyDescent="0.25">
      <c r="A5269" s="16">
        <v>7501</v>
      </c>
      <c r="B5269">
        <v>5865</v>
      </c>
      <c r="C5269">
        <v>1</v>
      </c>
    </row>
    <row r="5270" spans="1:3" x14ac:dyDescent="0.25">
      <c r="A5270" s="16">
        <v>7502</v>
      </c>
      <c r="B5270">
        <v>1671</v>
      </c>
      <c r="C5270">
        <v>1</v>
      </c>
    </row>
    <row r="5271" spans="1:3" x14ac:dyDescent="0.25">
      <c r="A5271" s="16">
        <v>7503</v>
      </c>
      <c r="B5271">
        <v>36076</v>
      </c>
      <c r="C5271">
        <v>1</v>
      </c>
    </row>
    <row r="5272" spans="1:3" x14ac:dyDescent="0.25">
      <c r="A5272" s="16">
        <v>7504</v>
      </c>
      <c r="B5272">
        <v>11772</v>
      </c>
      <c r="C5272">
        <v>1</v>
      </c>
    </row>
    <row r="5273" spans="1:3" x14ac:dyDescent="0.25">
      <c r="A5273" s="16">
        <v>7505</v>
      </c>
      <c r="B5273">
        <v>4123</v>
      </c>
      <c r="C5273">
        <v>1</v>
      </c>
    </row>
    <row r="5274" spans="1:3" x14ac:dyDescent="0.25">
      <c r="A5274" s="16">
        <v>7506</v>
      </c>
      <c r="B5274">
        <v>24611</v>
      </c>
      <c r="C5274">
        <v>1</v>
      </c>
    </row>
    <row r="5275" spans="1:3" x14ac:dyDescent="0.25">
      <c r="A5275" s="16">
        <v>7507</v>
      </c>
      <c r="B5275">
        <v>7902</v>
      </c>
      <c r="C5275">
        <v>1</v>
      </c>
    </row>
    <row r="5276" spans="1:3" x14ac:dyDescent="0.25">
      <c r="A5276" s="16">
        <v>7508</v>
      </c>
      <c r="B5276">
        <v>418</v>
      </c>
      <c r="C5276">
        <v>1</v>
      </c>
    </row>
    <row r="5277" spans="1:3" x14ac:dyDescent="0.25">
      <c r="A5277" s="16">
        <v>7509</v>
      </c>
      <c r="B5277">
        <v>8181</v>
      </c>
      <c r="C5277">
        <v>1</v>
      </c>
    </row>
    <row r="5278" spans="1:3" x14ac:dyDescent="0.25">
      <c r="A5278" s="16">
        <v>7510</v>
      </c>
      <c r="B5278">
        <v>1105</v>
      </c>
      <c r="C5278">
        <v>1</v>
      </c>
    </row>
    <row r="5279" spans="1:3" x14ac:dyDescent="0.25">
      <c r="A5279" s="16">
        <v>7511</v>
      </c>
      <c r="B5279">
        <v>6166</v>
      </c>
      <c r="C5279">
        <v>1</v>
      </c>
    </row>
    <row r="5280" spans="1:3" x14ac:dyDescent="0.25">
      <c r="A5280" s="16">
        <v>7512</v>
      </c>
      <c r="B5280">
        <v>240</v>
      </c>
      <c r="C5280">
        <v>1</v>
      </c>
    </row>
    <row r="5281" spans="1:3" x14ac:dyDescent="0.25">
      <c r="A5281" s="16">
        <v>7513</v>
      </c>
      <c r="B5281">
        <v>69726</v>
      </c>
      <c r="C5281">
        <v>1</v>
      </c>
    </row>
    <row r="5282" spans="1:3" x14ac:dyDescent="0.25">
      <c r="A5282" s="16">
        <v>7514</v>
      </c>
      <c r="B5282">
        <v>410</v>
      </c>
      <c r="C5282">
        <v>1</v>
      </c>
    </row>
    <row r="5283" spans="1:3" x14ac:dyDescent="0.25">
      <c r="A5283" s="16">
        <v>7515</v>
      </c>
      <c r="B5283">
        <v>36</v>
      </c>
      <c r="C5283">
        <v>1</v>
      </c>
    </row>
    <row r="5284" spans="1:3" x14ac:dyDescent="0.25">
      <c r="A5284" s="16">
        <v>7516</v>
      </c>
      <c r="B5284">
        <v>8835</v>
      </c>
      <c r="C5284">
        <v>1</v>
      </c>
    </row>
    <row r="5285" spans="1:3" x14ac:dyDescent="0.25">
      <c r="A5285" s="16">
        <v>7517</v>
      </c>
      <c r="B5285">
        <v>4867</v>
      </c>
      <c r="C5285">
        <v>1</v>
      </c>
    </row>
    <row r="5286" spans="1:3" x14ac:dyDescent="0.25">
      <c r="A5286" s="16">
        <v>7518</v>
      </c>
      <c r="B5286">
        <v>6347</v>
      </c>
      <c r="C5286">
        <v>1</v>
      </c>
    </row>
    <row r="5287" spans="1:3" x14ac:dyDescent="0.25">
      <c r="A5287" s="16">
        <v>7519</v>
      </c>
      <c r="B5287">
        <v>26939</v>
      </c>
      <c r="C5287">
        <v>1</v>
      </c>
    </row>
    <row r="5288" spans="1:3" x14ac:dyDescent="0.25">
      <c r="A5288" s="16">
        <v>7520</v>
      </c>
      <c r="B5288">
        <v>3890238</v>
      </c>
      <c r="C5288">
        <v>1</v>
      </c>
    </row>
    <row r="5289" spans="1:3" x14ac:dyDescent="0.25">
      <c r="A5289" s="16">
        <v>7521</v>
      </c>
      <c r="B5289">
        <v>7338</v>
      </c>
      <c r="C5289">
        <v>1</v>
      </c>
    </row>
    <row r="5290" spans="1:3" x14ac:dyDescent="0.25">
      <c r="A5290" s="16">
        <v>7522</v>
      </c>
      <c r="B5290">
        <v>753</v>
      </c>
      <c r="C5290">
        <v>1</v>
      </c>
    </row>
    <row r="5291" spans="1:3" x14ac:dyDescent="0.25">
      <c r="A5291" s="16">
        <v>7523</v>
      </c>
      <c r="B5291">
        <v>258036</v>
      </c>
      <c r="C5291">
        <v>1</v>
      </c>
    </row>
    <row r="5292" spans="1:3" x14ac:dyDescent="0.25">
      <c r="A5292" s="16">
        <v>7524</v>
      </c>
      <c r="B5292">
        <v>84352</v>
      </c>
      <c r="C5292">
        <v>1</v>
      </c>
    </row>
    <row r="5293" spans="1:3" x14ac:dyDescent="0.25">
      <c r="A5293" s="16">
        <v>7525</v>
      </c>
      <c r="B5293">
        <v>115488</v>
      </c>
      <c r="C5293">
        <v>1</v>
      </c>
    </row>
    <row r="5294" spans="1:3" x14ac:dyDescent="0.25">
      <c r="A5294" s="16">
        <v>7526</v>
      </c>
      <c r="B5294">
        <v>6368</v>
      </c>
      <c r="C5294">
        <v>1</v>
      </c>
    </row>
    <row r="5295" spans="1:3" x14ac:dyDescent="0.25">
      <c r="A5295" s="16">
        <v>7527</v>
      </c>
      <c r="B5295">
        <v>316751</v>
      </c>
      <c r="C5295">
        <v>1</v>
      </c>
    </row>
    <row r="5296" spans="1:3" x14ac:dyDescent="0.25">
      <c r="A5296" s="16">
        <v>7528</v>
      </c>
      <c r="B5296">
        <v>3646</v>
      </c>
      <c r="C5296">
        <v>1</v>
      </c>
    </row>
    <row r="5297" spans="1:3" x14ac:dyDescent="0.25">
      <c r="A5297" s="16">
        <v>7529</v>
      </c>
      <c r="B5297">
        <v>3743</v>
      </c>
      <c r="C5297">
        <v>1</v>
      </c>
    </row>
    <row r="5298" spans="1:3" x14ac:dyDescent="0.25">
      <c r="A5298" s="16">
        <v>7530</v>
      </c>
      <c r="B5298">
        <v>9628</v>
      </c>
      <c r="C5298">
        <v>1</v>
      </c>
    </row>
    <row r="5299" spans="1:3" x14ac:dyDescent="0.25">
      <c r="A5299" s="16">
        <v>7531</v>
      </c>
      <c r="B5299">
        <v>14551</v>
      </c>
      <c r="C5299">
        <v>1</v>
      </c>
    </row>
    <row r="5300" spans="1:3" x14ac:dyDescent="0.25">
      <c r="A5300" s="16">
        <v>7532</v>
      </c>
      <c r="B5300">
        <v>22340</v>
      </c>
      <c r="C5300">
        <v>1</v>
      </c>
    </row>
    <row r="5301" spans="1:3" x14ac:dyDescent="0.25">
      <c r="A5301" s="16">
        <v>7533</v>
      </c>
      <c r="B5301">
        <v>190042</v>
      </c>
      <c r="C5301">
        <v>1</v>
      </c>
    </row>
    <row r="5302" spans="1:3" x14ac:dyDescent="0.25">
      <c r="A5302" s="16">
        <v>7534</v>
      </c>
      <c r="B5302">
        <v>177098</v>
      </c>
      <c r="C5302">
        <v>1</v>
      </c>
    </row>
    <row r="5303" spans="1:3" x14ac:dyDescent="0.25">
      <c r="A5303" s="16">
        <v>7535</v>
      </c>
      <c r="B5303">
        <v>235556</v>
      </c>
      <c r="C5303">
        <v>1</v>
      </c>
    </row>
    <row r="5304" spans="1:3" x14ac:dyDescent="0.25">
      <c r="A5304" s="16">
        <v>7536</v>
      </c>
      <c r="B5304">
        <v>567820</v>
      </c>
      <c r="C5304">
        <v>1</v>
      </c>
    </row>
    <row r="5305" spans="1:3" x14ac:dyDescent="0.25">
      <c r="A5305" s="16">
        <v>7537</v>
      </c>
      <c r="B5305">
        <v>263296</v>
      </c>
      <c r="C5305">
        <v>1</v>
      </c>
    </row>
    <row r="5306" spans="1:3" x14ac:dyDescent="0.25">
      <c r="A5306" s="16">
        <v>7538</v>
      </c>
      <c r="B5306">
        <v>113633</v>
      </c>
      <c r="C5306">
        <v>1</v>
      </c>
    </row>
    <row r="5307" spans="1:3" x14ac:dyDescent="0.25">
      <c r="A5307" s="16">
        <v>7539</v>
      </c>
      <c r="B5307">
        <v>242790</v>
      </c>
      <c r="C5307">
        <v>1</v>
      </c>
    </row>
    <row r="5308" spans="1:3" x14ac:dyDescent="0.25">
      <c r="A5308" s="16">
        <v>7540</v>
      </c>
      <c r="B5308">
        <v>320760</v>
      </c>
      <c r="C5308">
        <v>1</v>
      </c>
    </row>
    <row r="5309" spans="1:3" x14ac:dyDescent="0.25">
      <c r="A5309" s="16">
        <v>7541</v>
      </c>
      <c r="B5309">
        <v>161</v>
      </c>
      <c r="C5309">
        <v>1</v>
      </c>
    </row>
    <row r="5310" spans="1:3" x14ac:dyDescent="0.25">
      <c r="A5310" s="16">
        <v>7542</v>
      </c>
      <c r="B5310">
        <v>45301</v>
      </c>
      <c r="C5310">
        <v>1</v>
      </c>
    </row>
    <row r="5311" spans="1:3" x14ac:dyDescent="0.25">
      <c r="A5311" s="16">
        <v>7543</v>
      </c>
      <c r="B5311">
        <v>230553</v>
      </c>
      <c r="C5311">
        <v>1</v>
      </c>
    </row>
    <row r="5312" spans="1:3" x14ac:dyDescent="0.25">
      <c r="A5312" s="16">
        <v>7544</v>
      </c>
      <c r="B5312">
        <v>37</v>
      </c>
      <c r="C5312">
        <v>1</v>
      </c>
    </row>
    <row r="5313" spans="1:3" x14ac:dyDescent="0.25">
      <c r="A5313" s="16">
        <v>7545</v>
      </c>
      <c r="B5313">
        <v>498320</v>
      </c>
      <c r="C5313">
        <v>1</v>
      </c>
    </row>
    <row r="5314" spans="1:3" x14ac:dyDescent="0.25">
      <c r="A5314" s="16">
        <v>7546</v>
      </c>
      <c r="B5314">
        <v>39685</v>
      </c>
      <c r="C5314">
        <v>1</v>
      </c>
    </row>
    <row r="5315" spans="1:3" x14ac:dyDescent="0.25">
      <c r="A5315" s="16">
        <v>7547</v>
      </c>
      <c r="B5315">
        <v>212339</v>
      </c>
      <c r="C5315">
        <v>1</v>
      </c>
    </row>
    <row r="5316" spans="1:3" x14ac:dyDescent="0.25">
      <c r="A5316" s="16">
        <v>7548</v>
      </c>
      <c r="B5316">
        <v>88525</v>
      </c>
      <c r="C5316">
        <v>1</v>
      </c>
    </row>
    <row r="5317" spans="1:3" x14ac:dyDescent="0.25">
      <c r="A5317" s="16">
        <v>7549</v>
      </c>
      <c r="B5317">
        <v>115701</v>
      </c>
      <c r="C5317">
        <v>1</v>
      </c>
    </row>
    <row r="5318" spans="1:3" x14ac:dyDescent="0.25">
      <c r="A5318" s="16">
        <v>7550</v>
      </c>
      <c r="B5318">
        <v>7255</v>
      </c>
      <c r="C5318">
        <v>1</v>
      </c>
    </row>
    <row r="5319" spans="1:3" x14ac:dyDescent="0.25">
      <c r="A5319" s="16">
        <v>7551</v>
      </c>
      <c r="B5319">
        <v>3359</v>
      </c>
      <c r="C5319">
        <v>1</v>
      </c>
    </row>
    <row r="5320" spans="1:3" x14ac:dyDescent="0.25">
      <c r="A5320" s="16">
        <v>7552</v>
      </c>
      <c r="B5320">
        <v>44509</v>
      </c>
      <c r="C5320">
        <v>1</v>
      </c>
    </row>
    <row r="5321" spans="1:3" x14ac:dyDescent="0.25">
      <c r="A5321" s="16">
        <v>7553</v>
      </c>
      <c r="B5321">
        <v>255427</v>
      </c>
      <c r="C5321">
        <v>1</v>
      </c>
    </row>
    <row r="5322" spans="1:3" x14ac:dyDescent="0.25">
      <c r="A5322" s="16">
        <v>7554</v>
      </c>
      <c r="B5322">
        <v>3399</v>
      </c>
      <c r="C5322">
        <v>1</v>
      </c>
    </row>
    <row r="5323" spans="1:3" x14ac:dyDescent="0.25">
      <c r="A5323" s="16">
        <v>7555</v>
      </c>
      <c r="B5323">
        <v>1054</v>
      </c>
      <c r="C5323">
        <v>1</v>
      </c>
    </row>
    <row r="5324" spans="1:3" x14ac:dyDescent="0.25">
      <c r="A5324" s="16">
        <v>7556</v>
      </c>
      <c r="B5324">
        <v>1371</v>
      </c>
      <c r="C5324">
        <v>1</v>
      </c>
    </row>
    <row r="5325" spans="1:3" x14ac:dyDescent="0.25">
      <c r="A5325" s="16">
        <v>7557</v>
      </c>
      <c r="B5325">
        <v>3037</v>
      </c>
      <c r="C5325">
        <v>1</v>
      </c>
    </row>
    <row r="5326" spans="1:3" x14ac:dyDescent="0.25">
      <c r="A5326" s="16">
        <v>7558</v>
      </c>
      <c r="B5326">
        <v>781</v>
      </c>
      <c r="C5326">
        <v>1</v>
      </c>
    </row>
    <row r="5327" spans="1:3" x14ac:dyDescent="0.25">
      <c r="A5327" s="16">
        <v>7559</v>
      </c>
      <c r="B5327">
        <v>4233</v>
      </c>
      <c r="C5327">
        <v>1</v>
      </c>
    </row>
    <row r="5328" spans="1:3" x14ac:dyDescent="0.25">
      <c r="A5328" s="16">
        <v>7560</v>
      </c>
      <c r="B5328">
        <v>7986</v>
      </c>
      <c r="C5328">
        <v>1</v>
      </c>
    </row>
    <row r="5329" spans="1:3" x14ac:dyDescent="0.25">
      <c r="A5329" s="16">
        <v>7561</v>
      </c>
      <c r="B5329">
        <v>7413</v>
      </c>
      <c r="C5329">
        <v>1</v>
      </c>
    </row>
    <row r="5330" spans="1:3" x14ac:dyDescent="0.25">
      <c r="A5330" s="16">
        <v>7562</v>
      </c>
      <c r="B5330">
        <v>10071</v>
      </c>
      <c r="C5330">
        <v>1</v>
      </c>
    </row>
    <row r="5331" spans="1:3" x14ac:dyDescent="0.25">
      <c r="A5331" s="16">
        <v>7563</v>
      </c>
      <c r="B5331">
        <v>2877</v>
      </c>
      <c r="C5331">
        <v>1</v>
      </c>
    </row>
    <row r="5332" spans="1:3" x14ac:dyDescent="0.25">
      <c r="A5332" s="16">
        <v>7564</v>
      </c>
      <c r="B5332">
        <v>965</v>
      </c>
      <c r="C5332">
        <v>1</v>
      </c>
    </row>
    <row r="5333" spans="1:3" x14ac:dyDescent="0.25">
      <c r="A5333" s="16">
        <v>7565</v>
      </c>
      <c r="B5333">
        <v>533</v>
      </c>
      <c r="C5333">
        <v>1</v>
      </c>
    </row>
    <row r="5334" spans="1:3" x14ac:dyDescent="0.25">
      <c r="A5334" s="16">
        <v>7566</v>
      </c>
      <c r="B5334">
        <v>6154</v>
      </c>
      <c r="C5334">
        <v>1</v>
      </c>
    </row>
    <row r="5335" spans="1:3" x14ac:dyDescent="0.25">
      <c r="A5335" s="16">
        <v>7567</v>
      </c>
      <c r="B5335">
        <v>2780</v>
      </c>
      <c r="C5335">
        <v>1</v>
      </c>
    </row>
    <row r="5336" spans="1:3" x14ac:dyDescent="0.25">
      <c r="A5336" s="16">
        <v>7568</v>
      </c>
      <c r="B5336">
        <v>4501</v>
      </c>
      <c r="C5336">
        <v>1</v>
      </c>
    </row>
    <row r="5337" spans="1:3" x14ac:dyDescent="0.25">
      <c r="A5337" s="16">
        <v>7569</v>
      </c>
      <c r="B5337">
        <v>2625</v>
      </c>
      <c r="C5337">
        <v>1</v>
      </c>
    </row>
    <row r="5338" spans="1:3" x14ac:dyDescent="0.25">
      <c r="A5338" s="16">
        <v>7570</v>
      </c>
      <c r="B5338">
        <v>21150</v>
      </c>
      <c r="C5338">
        <v>1</v>
      </c>
    </row>
    <row r="5339" spans="1:3" x14ac:dyDescent="0.25">
      <c r="A5339" s="16">
        <v>7571</v>
      </c>
      <c r="B5339">
        <v>285843</v>
      </c>
      <c r="C5339">
        <v>1</v>
      </c>
    </row>
    <row r="5340" spans="1:3" x14ac:dyDescent="0.25">
      <c r="A5340" s="16">
        <v>7572</v>
      </c>
      <c r="B5340">
        <v>6999</v>
      </c>
      <c r="C5340">
        <v>1</v>
      </c>
    </row>
    <row r="5341" spans="1:3" x14ac:dyDescent="0.25">
      <c r="A5341" s="16">
        <v>7573</v>
      </c>
      <c r="B5341">
        <v>1150</v>
      </c>
      <c r="C5341">
        <v>1</v>
      </c>
    </row>
    <row r="5342" spans="1:3" x14ac:dyDescent="0.25">
      <c r="A5342" s="16">
        <v>7574</v>
      </c>
      <c r="B5342">
        <v>6161</v>
      </c>
      <c r="C5342">
        <v>1</v>
      </c>
    </row>
    <row r="5343" spans="1:3" x14ac:dyDescent="0.25">
      <c r="A5343" s="16">
        <v>7576</v>
      </c>
      <c r="B5343">
        <v>55655</v>
      </c>
      <c r="C5343">
        <v>1</v>
      </c>
    </row>
    <row r="5344" spans="1:3" x14ac:dyDescent="0.25">
      <c r="A5344" s="16">
        <v>7577</v>
      </c>
      <c r="B5344">
        <v>21474</v>
      </c>
      <c r="C5344">
        <v>1</v>
      </c>
    </row>
    <row r="5345" spans="1:3" x14ac:dyDescent="0.25">
      <c r="A5345" s="16">
        <v>7578</v>
      </c>
      <c r="B5345">
        <v>123494</v>
      </c>
      <c r="C5345">
        <v>1</v>
      </c>
    </row>
    <row r="5346" spans="1:3" x14ac:dyDescent="0.25">
      <c r="A5346" s="16">
        <v>7579</v>
      </c>
      <c r="B5346">
        <v>687033</v>
      </c>
      <c r="C5346">
        <v>1</v>
      </c>
    </row>
    <row r="5347" spans="1:3" x14ac:dyDescent="0.25">
      <c r="A5347" s="16">
        <v>7580</v>
      </c>
      <c r="B5347">
        <v>2801</v>
      </c>
      <c r="C5347">
        <v>1</v>
      </c>
    </row>
    <row r="5348" spans="1:3" x14ac:dyDescent="0.25">
      <c r="A5348" s="16">
        <v>7581</v>
      </c>
      <c r="B5348">
        <v>975</v>
      </c>
      <c r="C5348">
        <v>1</v>
      </c>
    </row>
    <row r="5349" spans="1:3" x14ac:dyDescent="0.25">
      <c r="A5349" s="16">
        <v>7582</v>
      </c>
      <c r="B5349">
        <v>23342</v>
      </c>
      <c r="C5349">
        <v>1</v>
      </c>
    </row>
    <row r="5350" spans="1:3" x14ac:dyDescent="0.25">
      <c r="A5350" s="16">
        <v>7583</v>
      </c>
      <c r="B5350">
        <v>513968</v>
      </c>
      <c r="C5350">
        <v>1</v>
      </c>
    </row>
    <row r="5351" spans="1:3" x14ac:dyDescent="0.25">
      <c r="A5351" s="16">
        <v>7584</v>
      </c>
      <c r="B5351">
        <v>2527</v>
      </c>
      <c r="C5351">
        <v>1</v>
      </c>
    </row>
    <row r="5352" spans="1:3" x14ac:dyDescent="0.25">
      <c r="A5352" s="16">
        <v>7585</v>
      </c>
      <c r="B5352">
        <v>13256</v>
      </c>
      <c r="C5352">
        <v>1</v>
      </c>
    </row>
    <row r="5353" spans="1:3" x14ac:dyDescent="0.25">
      <c r="A5353" s="16">
        <v>7586</v>
      </c>
      <c r="B5353">
        <v>3641</v>
      </c>
      <c r="C5353">
        <v>1</v>
      </c>
    </row>
    <row r="5354" spans="1:3" x14ac:dyDescent="0.25">
      <c r="A5354" s="16">
        <v>7587</v>
      </c>
      <c r="B5354">
        <v>13456</v>
      </c>
      <c r="C5354">
        <v>1</v>
      </c>
    </row>
    <row r="5355" spans="1:3" x14ac:dyDescent="0.25">
      <c r="A5355" s="16">
        <v>7588</v>
      </c>
      <c r="B5355">
        <v>9518</v>
      </c>
      <c r="C5355">
        <v>1</v>
      </c>
    </row>
    <row r="5356" spans="1:3" x14ac:dyDescent="0.25">
      <c r="A5356" s="16">
        <v>7589</v>
      </c>
      <c r="B5356">
        <v>8249</v>
      </c>
      <c r="C5356">
        <v>1</v>
      </c>
    </row>
    <row r="5357" spans="1:3" x14ac:dyDescent="0.25">
      <c r="A5357" s="16">
        <v>7590</v>
      </c>
      <c r="B5357">
        <v>7152</v>
      </c>
      <c r="C5357">
        <v>1</v>
      </c>
    </row>
    <row r="5358" spans="1:3" x14ac:dyDescent="0.25">
      <c r="A5358" s="16">
        <v>7591</v>
      </c>
      <c r="B5358">
        <v>1356</v>
      </c>
      <c r="C5358">
        <v>1</v>
      </c>
    </row>
    <row r="5359" spans="1:3" x14ac:dyDescent="0.25">
      <c r="A5359" s="16">
        <v>7592</v>
      </c>
      <c r="B5359">
        <v>129</v>
      </c>
      <c r="C5359">
        <v>1</v>
      </c>
    </row>
    <row r="5360" spans="1:3" x14ac:dyDescent="0.25">
      <c r="A5360" s="16">
        <v>7593</v>
      </c>
      <c r="B5360">
        <v>19497</v>
      </c>
      <c r="C5360">
        <v>1</v>
      </c>
    </row>
    <row r="5361" spans="1:3" x14ac:dyDescent="0.25">
      <c r="A5361" s="16">
        <v>7594</v>
      </c>
      <c r="B5361">
        <v>13</v>
      </c>
      <c r="C5361">
        <v>1</v>
      </c>
    </row>
    <row r="5362" spans="1:3" x14ac:dyDescent="0.25">
      <c r="A5362" s="16">
        <v>7595</v>
      </c>
      <c r="B5362">
        <v>82549</v>
      </c>
      <c r="C5362">
        <v>1</v>
      </c>
    </row>
    <row r="5363" spans="1:3" x14ac:dyDescent="0.25">
      <c r="A5363" s="16">
        <v>7596</v>
      </c>
      <c r="B5363">
        <v>66988</v>
      </c>
      <c r="C5363">
        <v>1</v>
      </c>
    </row>
    <row r="5364" spans="1:3" x14ac:dyDescent="0.25">
      <c r="A5364" s="16">
        <v>7597</v>
      </c>
      <c r="B5364">
        <v>18721</v>
      </c>
      <c r="C5364">
        <v>1</v>
      </c>
    </row>
    <row r="5365" spans="1:3" x14ac:dyDescent="0.25">
      <c r="A5365" s="16">
        <v>7598</v>
      </c>
      <c r="B5365">
        <v>14158</v>
      </c>
      <c r="C5365">
        <v>1</v>
      </c>
    </row>
    <row r="5366" spans="1:3" x14ac:dyDescent="0.25">
      <c r="A5366" s="16">
        <v>7599</v>
      </c>
      <c r="B5366">
        <v>10554</v>
      </c>
      <c r="C5366">
        <v>1</v>
      </c>
    </row>
    <row r="5367" spans="1:3" x14ac:dyDescent="0.25">
      <c r="A5367" s="16">
        <v>7600</v>
      </c>
      <c r="B5367">
        <v>36334</v>
      </c>
      <c r="C5367">
        <v>1</v>
      </c>
    </row>
    <row r="5368" spans="1:3" x14ac:dyDescent="0.25">
      <c r="A5368" s="16">
        <v>7601</v>
      </c>
      <c r="B5368">
        <v>13</v>
      </c>
      <c r="C5368">
        <v>1</v>
      </c>
    </row>
    <row r="5369" spans="1:3" x14ac:dyDescent="0.25">
      <c r="A5369" s="16">
        <v>7602</v>
      </c>
      <c r="B5369">
        <v>19448</v>
      </c>
      <c r="C5369">
        <v>1</v>
      </c>
    </row>
    <row r="5370" spans="1:3" x14ac:dyDescent="0.25">
      <c r="A5370" s="16">
        <v>7603</v>
      </c>
      <c r="B5370">
        <v>314</v>
      </c>
      <c r="C5370">
        <v>1</v>
      </c>
    </row>
    <row r="5371" spans="1:3" x14ac:dyDescent="0.25">
      <c r="A5371" s="16">
        <v>7604</v>
      </c>
      <c r="B5371">
        <v>433</v>
      </c>
      <c r="C5371">
        <v>1</v>
      </c>
    </row>
    <row r="5372" spans="1:3" x14ac:dyDescent="0.25">
      <c r="A5372" s="16">
        <v>7605</v>
      </c>
      <c r="B5372">
        <v>691</v>
      </c>
      <c r="C5372">
        <v>1</v>
      </c>
    </row>
    <row r="5373" spans="1:3" x14ac:dyDescent="0.25">
      <c r="A5373" s="16">
        <v>7606</v>
      </c>
      <c r="B5373">
        <v>450</v>
      </c>
      <c r="C5373">
        <v>1</v>
      </c>
    </row>
    <row r="5374" spans="1:3" x14ac:dyDescent="0.25">
      <c r="A5374" s="16">
        <v>7607</v>
      </c>
      <c r="B5374">
        <v>1358</v>
      </c>
      <c r="C5374">
        <v>1</v>
      </c>
    </row>
    <row r="5375" spans="1:3" x14ac:dyDescent="0.25">
      <c r="A5375" s="16">
        <v>7608</v>
      </c>
      <c r="B5375">
        <v>945</v>
      </c>
      <c r="C5375">
        <v>1</v>
      </c>
    </row>
    <row r="5376" spans="1:3" x14ac:dyDescent="0.25">
      <c r="A5376" s="16">
        <v>7609</v>
      </c>
      <c r="B5376">
        <v>1053</v>
      </c>
      <c r="C5376">
        <v>1</v>
      </c>
    </row>
    <row r="5377" spans="1:3" x14ac:dyDescent="0.25">
      <c r="A5377" s="16">
        <v>7610</v>
      </c>
      <c r="B5377">
        <v>70</v>
      </c>
      <c r="C5377">
        <v>1</v>
      </c>
    </row>
    <row r="5378" spans="1:3" x14ac:dyDescent="0.25">
      <c r="A5378" s="16">
        <v>7611</v>
      </c>
      <c r="B5378">
        <v>822</v>
      </c>
      <c r="C5378">
        <v>1</v>
      </c>
    </row>
    <row r="5379" spans="1:3" x14ac:dyDescent="0.25">
      <c r="A5379" s="16">
        <v>7612</v>
      </c>
      <c r="B5379">
        <v>1075</v>
      </c>
      <c r="C5379">
        <v>1</v>
      </c>
    </row>
    <row r="5380" spans="1:3" x14ac:dyDescent="0.25">
      <c r="A5380" s="16">
        <v>7613</v>
      </c>
      <c r="B5380">
        <v>509</v>
      </c>
      <c r="C5380">
        <v>1</v>
      </c>
    </row>
    <row r="5381" spans="1:3" x14ac:dyDescent="0.25">
      <c r="A5381" s="16">
        <v>7614</v>
      </c>
      <c r="B5381">
        <v>1913</v>
      </c>
      <c r="C5381">
        <v>1</v>
      </c>
    </row>
    <row r="5382" spans="1:3" x14ac:dyDescent="0.25">
      <c r="A5382" s="16">
        <v>7615</v>
      </c>
      <c r="B5382">
        <v>99566</v>
      </c>
      <c r="C5382">
        <v>1</v>
      </c>
    </row>
    <row r="5383" spans="1:3" x14ac:dyDescent="0.25">
      <c r="A5383" s="16">
        <v>7616</v>
      </c>
      <c r="B5383">
        <v>43881</v>
      </c>
      <c r="C5383">
        <v>1</v>
      </c>
    </row>
    <row r="5384" spans="1:3" x14ac:dyDescent="0.25">
      <c r="A5384" s="16">
        <v>7617</v>
      </c>
      <c r="B5384">
        <v>409</v>
      </c>
      <c r="C5384">
        <v>1</v>
      </c>
    </row>
    <row r="5385" spans="1:3" x14ac:dyDescent="0.25">
      <c r="A5385" s="16">
        <v>7618</v>
      </c>
      <c r="B5385">
        <v>251</v>
      </c>
      <c r="C5385">
        <v>1</v>
      </c>
    </row>
    <row r="5386" spans="1:3" x14ac:dyDescent="0.25">
      <c r="A5386" s="16">
        <v>7620</v>
      </c>
      <c r="B5386">
        <v>1506</v>
      </c>
      <c r="C5386">
        <v>1</v>
      </c>
    </row>
    <row r="5387" spans="1:3" x14ac:dyDescent="0.25">
      <c r="A5387" s="16">
        <v>7621</v>
      </c>
      <c r="B5387">
        <v>49912</v>
      </c>
      <c r="C5387">
        <v>1</v>
      </c>
    </row>
    <row r="5388" spans="1:3" x14ac:dyDescent="0.25">
      <c r="A5388" s="16">
        <v>7622</v>
      </c>
      <c r="B5388">
        <v>137796</v>
      </c>
      <c r="C5388">
        <v>1</v>
      </c>
    </row>
    <row r="5389" spans="1:3" x14ac:dyDescent="0.25">
      <c r="A5389" s="16">
        <v>7623</v>
      </c>
      <c r="B5389">
        <v>17086</v>
      </c>
      <c r="C5389">
        <v>1</v>
      </c>
    </row>
    <row r="5390" spans="1:3" x14ac:dyDescent="0.25">
      <c r="A5390" s="16">
        <v>7624</v>
      </c>
      <c r="B5390">
        <v>49837</v>
      </c>
      <c r="C5390">
        <v>1</v>
      </c>
    </row>
    <row r="5391" spans="1:3" x14ac:dyDescent="0.25">
      <c r="A5391" s="16">
        <v>7625</v>
      </c>
      <c r="B5391">
        <v>54508</v>
      </c>
      <c r="C5391">
        <v>1</v>
      </c>
    </row>
    <row r="5392" spans="1:3" x14ac:dyDescent="0.25">
      <c r="A5392" s="16">
        <v>7626</v>
      </c>
      <c r="B5392">
        <v>18946</v>
      </c>
      <c r="C5392">
        <v>1</v>
      </c>
    </row>
    <row r="5393" spans="1:3" x14ac:dyDescent="0.25">
      <c r="A5393" s="16">
        <v>7627</v>
      </c>
      <c r="B5393">
        <v>47751</v>
      </c>
      <c r="C5393">
        <v>1</v>
      </c>
    </row>
    <row r="5394" spans="1:3" x14ac:dyDescent="0.25">
      <c r="A5394" s="16">
        <v>7628</v>
      </c>
      <c r="B5394">
        <v>62381</v>
      </c>
      <c r="C5394">
        <v>1</v>
      </c>
    </row>
    <row r="5395" spans="1:3" x14ac:dyDescent="0.25">
      <c r="A5395" s="16">
        <v>7629</v>
      </c>
      <c r="B5395">
        <v>8866</v>
      </c>
      <c r="C5395">
        <v>1</v>
      </c>
    </row>
    <row r="5396" spans="1:3" x14ac:dyDescent="0.25">
      <c r="A5396" s="16">
        <v>7630</v>
      </c>
      <c r="B5396">
        <v>18228</v>
      </c>
      <c r="C5396">
        <v>1</v>
      </c>
    </row>
    <row r="5397" spans="1:3" x14ac:dyDescent="0.25">
      <c r="A5397" s="16">
        <v>7631</v>
      </c>
      <c r="B5397">
        <v>14379</v>
      </c>
      <c r="C5397">
        <v>1</v>
      </c>
    </row>
    <row r="5398" spans="1:3" x14ac:dyDescent="0.25">
      <c r="A5398" s="16">
        <v>7632</v>
      </c>
      <c r="B5398">
        <v>3051</v>
      </c>
      <c r="C5398">
        <v>1</v>
      </c>
    </row>
    <row r="5399" spans="1:3" x14ac:dyDescent="0.25">
      <c r="A5399" s="16">
        <v>7633</v>
      </c>
      <c r="B5399">
        <v>81413</v>
      </c>
      <c r="C5399">
        <v>1</v>
      </c>
    </row>
    <row r="5400" spans="1:3" x14ac:dyDescent="0.25">
      <c r="A5400" s="16">
        <v>7634</v>
      </c>
      <c r="B5400">
        <v>122069</v>
      </c>
      <c r="C5400">
        <v>1</v>
      </c>
    </row>
    <row r="5401" spans="1:3" x14ac:dyDescent="0.25">
      <c r="A5401" s="16">
        <v>7635</v>
      </c>
      <c r="B5401">
        <v>12162</v>
      </c>
      <c r="C5401">
        <v>1</v>
      </c>
    </row>
    <row r="5402" spans="1:3" x14ac:dyDescent="0.25">
      <c r="A5402" s="16">
        <v>7636</v>
      </c>
      <c r="B5402">
        <v>38478</v>
      </c>
      <c r="C5402">
        <v>1</v>
      </c>
    </row>
    <row r="5403" spans="1:3" x14ac:dyDescent="0.25">
      <c r="A5403" s="16">
        <v>7637</v>
      </c>
      <c r="B5403">
        <v>19217</v>
      </c>
      <c r="C5403">
        <v>1</v>
      </c>
    </row>
    <row r="5404" spans="1:3" x14ac:dyDescent="0.25">
      <c r="A5404" s="16">
        <v>7638</v>
      </c>
      <c r="B5404">
        <v>39840</v>
      </c>
      <c r="C5404">
        <v>1</v>
      </c>
    </row>
    <row r="5405" spans="1:3" x14ac:dyDescent="0.25">
      <c r="A5405" s="16">
        <v>7639</v>
      </c>
      <c r="B5405">
        <v>32482</v>
      </c>
      <c r="C5405">
        <v>1</v>
      </c>
    </row>
    <row r="5406" spans="1:3" x14ac:dyDescent="0.25">
      <c r="A5406" s="16">
        <v>7640</v>
      </c>
      <c r="B5406">
        <v>183170</v>
      </c>
      <c r="C5406">
        <v>1</v>
      </c>
    </row>
    <row r="5407" spans="1:3" x14ac:dyDescent="0.25">
      <c r="A5407" s="16">
        <v>7641</v>
      </c>
      <c r="B5407">
        <v>27692</v>
      </c>
      <c r="C5407">
        <v>1</v>
      </c>
    </row>
    <row r="5408" spans="1:3" x14ac:dyDescent="0.25">
      <c r="A5408" s="16">
        <v>7642</v>
      </c>
      <c r="B5408">
        <v>10222</v>
      </c>
      <c r="C5408">
        <v>1</v>
      </c>
    </row>
    <row r="5409" spans="1:3" x14ac:dyDescent="0.25">
      <c r="A5409" s="16">
        <v>7643</v>
      </c>
      <c r="B5409">
        <v>44528</v>
      </c>
      <c r="C5409">
        <v>1</v>
      </c>
    </row>
    <row r="5410" spans="1:3" x14ac:dyDescent="0.25">
      <c r="A5410" s="16">
        <v>7644</v>
      </c>
      <c r="B5410">
        <v>210521</v>
      </c>
      <c r="C5410">
        <v>1</v>
      </c>
    </row>
    <row r="5411" spans="1:3" x14ac:dyDescent="0.25">
      <c r="A5411" s="16">
        <v>7645</v>
      </c>
      <c r="B5411">
        <v>13724</v>
      </c>
      <c r="C5411">
        <v>1</v>
      </c>
    </row>
    <row r="5412" spans="1:3" x14ac:dyDescent="0.25">
      <c r="A5412" s="16">
        <v>7646</v>
      </c>
      <c r="B5412">
        <v>6317</v>
      </c>
      <c r="C5412">
        <v>1</v>
      </c>
    </row>
    <row r="5413" spans="1:3" x14ac:dyDescent="0.25">
      <c r="A5413" s="16">
        <v>7647</v>
      </c>
      <c r="B5413">
        <v>139</v>
      </c>
      <c r="C5413">
        <v>1</v>
      </c>
    </row>
    <row r="5414" spans="1:3" x14ac:dyDescent="0.25">
      <c r="A5414" s="16">
        <v>7648</v>
      </c>
      <c r="B5414">
        <v>25051</v>
      </c>
      <c r="C5414">
        <v>1</v>
      </c>
    </row>
    <row r="5415" spans="1:3" x14ac:dyDescent="0.25">
      <c r="A5415" s="16">
        <v>7649</v>
      </c>
      <c r="B5415">
        <v>245</v>
      </c>
      <c r="C5415">
        <v>1</v>
      </c>
    </row>
    <row r="5416" spans="1:3" x14ac:dyDescent="0.25">
      <c r="A5416" s="16">
        <v>7650</v>
      </c>
      <c r="B5416">
        <v>44711</v>
      </c>
      <c r="C5416">
        <v>1</v>
      </c>
    </row>
    <row r="5417" spans="1:3" x14ac:dyDescent="0.25">
      <c r="A5417" s="16">
        <v>7651</v>
      </c>
      <c r="B5417">
        <v>58816</v>
      </c>
      <c r="C5417">
        <v>1</v>
      </c>
    </row>
    <row r="5418" spans="1:3" x14ac:dyDescent="0.25">
      <c r="A5418" s="16">
        <v>7652</v>
      </c>
      <c r="B5418">
        <v>28220</v>
      </c>
      <c r="C5418">
        <v>1</v>
      </c>
    </row>
    <row r="5419" spans="1:3" x14ac:dyDescent="0.25">
      <c r="A5419" s="16">
        <v>7653</v>
      </c>
      <c r="B5419">
        <v>36578</v>
      </c>
      <c r="C5419">
        <v>1</v>
      </c>
    </row>
    <row r="5420" spans="1:3" x14ac:dyDescent="0.25">
      <c r="A5420" s="16">
        <v>7654</v>
      </c>
      <c r="B5420">
        <v>52257</v>
      </c>
      <c r="C5420">
        <v>1</v>
      </c>
    </row>
    <row r="5421" spans="1:3" x14ac:dyDescent="0.25">
      <c r="A5421" s="16">
        <v>7655</v>
      </c>
      <c r="B5421">
        <v>312</v>
      </c>
      <c r="C5421">
        <v>1</v>
      </c>
    </row>
    <row r="5422" spans="1:3" x14ac:dyDescent="0.25">
      <c r="A5422" s="16">
        <v>7656</v>
      </c>
      <c r="B5422">
        <v>779</v>
      </c>
      <c r="C5422">
        <v>1</v>
      </c>
    </row>
    <row r="5423" spans="1:3" x14ac:dyDescent="0.25">
      <c r="A5423" s="16">
        <v>7657</v>
      </c>
      <c r="B5423">
        <v>1238</v>
      </c>
      <c r="C5423">
        <v>1</v>
      </c>
    </row>
    <row r="5424" spans="1:3" x14ac:dyDescent="0.25">
      <c r="A5424" s="16">
        <v>7658</v>
      </c>
      <c r="B5424">
        <v>298</v>
      </c>
      <c r="C5424">
        <v>1</v>
      </c>
    </row>
    <row r="5425" spans="1:3" x14ac:dyDescent="0.25">
      <c r="A5425" s="16">
        <v>7659</v>
      </c>
      <c r="B5425">
        <v>87</v>
      </c>
      <c r="C5425">
        <v>1</v>
      </c>
    </row>
    <row r="5426" spans="1:3" x14ac:dyDescent="0.25">
      <c r="A5426" s="16">
        <v>7660</v>
      </c>
      <c r="B5426">
        <v>90</v>
      </c>
      <c r="C5426">
        <v>1</v>
      </c>
    </row>
    <row r="5427" spans="1:3" x14ac:dyDescent="0.25">
      <c r="A5427" s="16">
        <v>7661</v>
      </c>
      <c r="B5427">
        <v>253</v>
      </c>
      <c r="C5427">
        <v>1</v>
      </c>
    </row>
    <row r="5428" spans="1:3" x14ac:dyDescent="0.25">
      <c r="A5428" s="16">
        <v>7662</v>
      </c>
      <c r="B5428">
        <v>180</v>
      </c>
      <c r="C5428">
        <v>1</v>
      </c>
    </row>
    <row r="5429" spans="1:3" x14ac:dyDescent="0.25">
      <c r="A5429" s="16">
        <v>7663</v>
      </c>
      <c r="B5429">
        <v>394</v>
      </c>
      <c r="C5429">
        <v>1</v>
      </c>
    </row>
    <row r="5430" spans="1:3" x14ac:dyDescent="0.25">
      <c r="A5430" s="16">
        <v>7664</v>
      </c>
      <c r="B5430">
        <v>816</v>
      </c>
      <c r="C5430">
        <v>1</v>
      </c>
    </row>
    <row r="5431" spans="1:3" x14ac:dyDescent="0.25">
      <c r="A5431" s="16">
        <v>7665</v>
      </c>
      <c r="B5431">
        <v>129</v>
      </c>
      <c r="C5431">
        <v>1</v>
      </c>
    </row>
    <row r="5432" spans="1:3" x14ac:dyDescent="0.25">
      <c r="A5432" s="16">
        <v>7666</v>
      </c>
      <c r="B5432">
        <v>6475</v>
      </c>
      <c r="C5432">
        <v>1</v>
      </c>
    </row>
    <row r="5433" spans="1:3" x14ac:dyDescent="0.25">
      <c r="A5433" s="16">
        <v>7667</v>
      </c>
      <c r="B5433">
        <v>1928</v>
      </c>
      <c r="C5433">
        <v>1</v>
      </c>
    </row>
    <row r="5434" spans="1:3" x14ac:dyDescent="0.25">
      <c r="A5434" s="16">
        <v>7668</v>
      </c>
      <c r="B5434">
        <v>2188</v>
      </c>
      <c r="C5434">
        <v>1</v>
      </c>
    </row>
    <row r="5435" spans="1:3" x14ac:dyDescent="0.25">
      <c r="A5435" s="16">
        <v>7669</v>
      </c>
      <c r="B5435">
        <v>3244</v>
      </c>
      <c r="C5435">
        <v>1</v>
      </c>
    </row>
    <row r="5436" spans="1:3" x14ac:dyDescent="0.25">
      <c r="A5436" s="16">
        <v>7670</v>
      </c>
      <c r="B5436">
        <v>30191</v>
      </c>
      <c r="C5436">
        <v>1</v>
      </c>
    </row>
    <row r="5437" spans="1:3" x14ac:dyDescent="0.25">
      <c r="A5437" s="16">
        <v>7671</v>
      </c>
      <c r="B5437">
        <v>351</v>
      </c>
      <c r="C5437">
        <v>1</v>
      </c>
    </row>
    <row r="5438" spans="1:3" x14ac:dyDescent="0.25">
      <c r="A5438" s="16">
        <v>7672</v>
      </c>
      <c r="B5438">
        <v>117</v>
      </c>
      <c r="C5438">
        <v>1</v>
      </c>
    </row>
    <row r="5439" spans="1:3" x14ac:dyDescent="0.25">
      <c r="A5439" s="16">
        <v>7673</v>
      </c>
      <c r="B5439">
        <v>53</v>
      </c>
      <c r="C5439">
        <v>1</v>
      </c>
    </row>
    <row r="5440" spans="1:3" x14ac:dyDescent="0.25">
      <c r="A5440" s="16">
        <v>7674</v>
      </c>
      <c r="B5440">
        <v>452</v>
      </c>
      <c r="C5440">
        <v>1</v>
      </c>
    </row>
    <row r="5441" spans="1:3" x14ac:dyDescent="0.25">
      <c r="A5441" s="16">
        <v>7675</v>
      </c>
      <c r="B5441">
        <v>855</v>
      </c>
      <c r="C5441">
        <v>1</v>
      </c>
    </row>
    <row r="5442" spans="1:3" x14ac:dyDescent="0.25">
      <c r="A5442" s="16">
        <v>7676</v>
      </c>
      <c r="B5442">
        <v>1348</v>
      </c>
      <c r="C5442">
        <v>1</v>
      </c>
    </row>
    <row r="5443" spans="1:3" x14ac:dyDescent="0.25">
      <c r="A5443" s="16">
        <v>7688</v>
      </c>
      <c r="B5443">
        <v>1434</v>
      </c>
      <c r="C5443">
        <v>1</v>
      </c>
    </row>
    <row r="5444" spans="1:3" x14ac:dyDescent="0.25">
      <c r="A5444" s="16">
        <v>7689</v>
      </c>
      <c r="B5444">
        <v>776</v>
      </c>
      <c r="C5444">
        <v>1</v>
      </c>
    </row>
    <row r="5445" spans="1:3" x14ac:dyDescent="0.25">
      <c r="A5445" s="16">
        <v>7690</v>
      </c>
      <c r="B5445">
        <v>3522</v>
      </c>
      <c r="C5445">
        <v>1</v>
      </c>
    </row>
    <row r="5446" spans="1:3" x14ac:dyDescent="0.25">
      <c r="A5446" s="16">
        <v>7691</v>
      </c>
      <c r="B5446">
        <v>1631</v>
      </c>
      <c r="C5446">
        <v>1</v>
      </c>
    </row>
    <row r="5447" spans="1:3" x14ac:dyDescent="0.25">
      <c r="A5447" s="16">
        <v>7692</v>
      </c>
      <c r="B5447">
        <v>7316</v>
      </c>
      <c r="C5447">
        <v>1</v>
      </c>
    </row>
    <row r="5448" spans="1:3" x14ac:dyDescent="0.25">
      <c r="A5448" s="16">
        <v>7701</v>
      </c>
      <c r="B5448">
        <v>1960</v>
      </c>
      <c r="C5448">
        <v>1</v>
      </c>
    </row>
    <row r="5449" spans="1:3" x14ac:dyDescent="0.25">
      <c r="A5449" s="16">
        <v>7702</v>
      </c>
      <c r="B5449">
        <v>3502</v>
      </c>
      <c r="C5449">
        <v>1</v>
      </c>
    </row>
    <row r="5450" spans="1:3" x14ac:dyDescent="0.25">
      <c r="A5450" s="16">
        <v>7703</v>
      </c>
      <c r="B5450">
        <v>3236</v>
      </c>
      <c r="C5450">
        <v>1</v>
      </c>
    </row>
    <row r="5451" spans="1:3" x14ac:dyDescent="0.25">
      <c r="A5451" s="16">
        <v>7704</v>
      </c>
      <c r="B5451">
        <v>3737</v>
      </c>
      <c r="C5451">
        <v>1</v>
      </c>
    </row>
    <row r="5452" spans="1:3" x14ac:dyDescent="0.25">
      <c r="A5452" s="16">
        <v>7706</v>
      </c>
      <c r="B5452">
        <v>26290</v>
      </c>
      <c r="C5452">
        <v>1</v>
      </c>
    </row>
    <row r="5453" spans="1:3" x14ac:dyDescent="0.25">
      <c r="A5453" s="16">
        <v>7707</v>
      </c>
      <c r="B5453">
        <v>9814</v>
      </c>
      <c r="C5453">
        <v>1</v>
      </c>
    </row>
    <row r="5454" spans="1:3" x14ac:dyDescent="0.25">
      <c r="A5454" s="16">
        <v>7708</v>
      </c>
      <c r="B5454">
        <v>11775</v>
      </c>
      <c r="C5454">
        <v>1</v>
      </c>
    </row>
    <row r="5455" spans="1:3" x14ac:dyDescent="0.25">
      <c r="A5455" s="16">
        <v>7709</v>
      </c>
      <c r="B5455">
        <v>186023</v>
      </c>
      <c r="C5455">
        <v>1</v>
      </c>
    </row>
    <row r="5456" spans="1:3" x14ac:dyDescent="0.25">
      <c r="A5456" s="16">
        <v>7710</v>
      </c>
      <c r="B5456">
        <v>1579984</v>
      </c>
      <c r="C5456">
        <v>1</v>
      </c>
    </row>
    <row r="5457" spans="1:3" x14ac:dyDescent="0.25">
      <c r="A5457" s="16">
        <v>7711</v>
      </c>
      <c r="B5457">
        <v>382387</v>
      </c>
      <c r="C5457">
        <v>1</v>
      </c>
    </row>
    <row r="5458" spans="1:3" x14ac:dyDescent="0.25">
      <c r="A5458" s="16">
        <v>7712</v>
      </c>
      <c r="B5458">
        <v>174092</v>
      </c>
      <c r="C5458">
        <v>1</v>
      </c>
    </row>
    <row r="5459" spans="1:3" x14ac:dyDescent="0.25">
      <c r="A5459" s="16">
        <v>7713</v>
      </c>
      <c r="B5459">
        <v>839466</v>
      </c>
      <c r="C5459">
        <v>1</v>
      </c>
    </row>
    <row r="5460" spans="1:3" x14ac:dyDescent="0.25">
      <c r="A5460" s="16">
        <v>7714</v>
      </c>
      <c r="B5460">
        <v>483859</v>
      </c>
      <c r="C5460">
        <v>1</v>
      </c>
    </row>
    <row r="5461" spans="1:3" x14ac:dyDescent="0.25">
      <c r="A5461" s="16">
        <v>7715</v>
      </c>
      <c r="B5461">
        <v>360767</v>
      </c>
      <c r="C5461">
        <v>1</v>
      </c>
    </row>
    <row r="5462" spans="1:3" x14ac:dyDescent="0.25">
      <c r="A5462" s="16">
        <v>7716</v>
      </c>
      <c r="B5462">
        <v>254459</v>
      </c>
      <c r="C5462">
        <v>1</v>
      </c>
    </row>
    <row r="5463" spans="1:3" x14ac:dyDescent="0.25">
      <c r="A5463" s="16">
        <v>7721</v>
      </c>
      <c r="B5463">
        <v>54547</v>
      </c>
      <c r="C5463">
        <v>1</v>
      </c>
    </row>
    <row r="5464" spans="1:3" x14ac:dyDescent="0.25">
      <c r="A5464" s="16">
        <v>7722</v>
      </c>
      <c r="B5464">
        <v>102540</v>
      </c>
      <c r="C5464">
        <v>1</v>
      </c>
    </row>
    <row r="5465" spans="1:3" x14ac:dyDescent="0.25">
      <c r="A5465" s="16">
        <v>7723</v>
      </c>
      <c r="B5465">
        <v>44519</v>
      </c>
      <c r="C5465">
        <v>1</v>
      </c>
    </row>
    <row r="5466" spans="1:3" x14ac:dyDescent="0.25">
      <c r="A5466" s="16">
        <v>7724</v>
      </c>
      <c r="B5466">
        <v>75538</v>
      </c>
      <c r="C5466">
        <v>1</v>
      </c>
    </row>
    <row r="5467" spans="1:3" x14ac:dyDescent="0.25">
      <c r="A5467" s="16">
        <v>7725</v>
      </c>
      <c r="B5467">
        <v>36198</v>
      </c>
      <c r="C5467">
        <v>1</v>
      </c>
    </row>
    <row r="5468" spans="1:3" x14ac:dyDescent="0.25">
      <c r="A5468" s="16">
        <v>7726</v>
      </c>
      <c r="B5468">
        <v>439934</v>
      </c>
      <c r="C5468">
        <v>1</v>
      </c>
    </row>
    <row r="5469" spans="1:3" x14ac:dyDescent="0.25">
      <c r="A5469" s="16">
        <v>7727</v>
      </c>
      <c r="B5469">
        <v>7486</v>
      </c>
      <c r="C5469">
        <v>1</v>
      </c>
    </row>
    <row r="5470" spans="1:3" x14ac:dyDescent="0.25">
      <c r="A5470" s="16">
        <v>7728</v>
      </c>
      <c r="B5470">
        <v>554909</v>
      </c>
      <c r="C5470">
        <v>1</v>
      </c>
    </row>
    <row r="5471" spans="1:3" x14ac:dyDescent="0.25">
      <c r="A5471" s="16">
        <v>7729</v>
      </c>
      <c r="B5471">
        <v>389064</v>
      </c>
      <c r="C5471">
        <v>1</v>
      </c>
    </row>
    <row r="5472" spans="1:3" x14ac:dyDescent="0.25">
      <c r="A5472" s="16">
        <v>7730</v>
      </c>
      <c r="B5472">
        <v>366997</v>
      </c>
      <c r="C5472">
        <v>1</v>
      </c>
    </row>
    <row r="5473" spans="1:3" x14ac:dyDescent="0.25">
      <c r="A5473" s="16">
        <v>7731</v>
      </c>
      <c r="B5473">
        <v>30</v>
      </c>
      <c r="C5473">
        <v>1</v>
      </c>
    </row>
    <row r="5474" spans="1:3" x14ac:dyDescent="0.25">
      <c r="A5474" s="16">
        <v>7732</v>
      </c>
      <c r="B5474">
        <v>50668</v>
      </c>
      <c r="C5474">
        <v>1</v>
      </c>
    </row>
    <row r="5475" spans="1:3" x14ac:dyDescent="0.25">
      <c r="A5475" s="16">
        <v>7733</v>
      </c>
      <c r="B5475">
        <v>10127</v>
      </c>
      <c r="C5475">
        <v>1</v>
      </c>
    </row>
    <row r="5476" spans="1:3" x14ac:dyDescent="0.25">
      <c r="A5476" s="16">
        <v>7734</v>
      </c>
      <c r="B5476">
        <v>185551</v>
      </c>
      <c r="C5476">
        <v>1</v>
      </c>
    </row>
    <row r="5477" spans="1:3" x14ac:dyDescent="0.25">
      <c r="A5477" s="16">
        <v>7735</v>
      </c>
      <c r="B5477">
        <v>39941</v>
      </c>
      <c r="C5477">
        <v>1</v>
      </c>
    </row>
    <row r="5478" spans="1:3" x14ac:dyDescent="0.25">
      <c r="A5478" s="16">
        <v>7737</v>
      </c>
      <c r="B5478">
        <v>543321</v>
      </c>
      <c r="C5478">
        <v>1</v>
      </c>
    </row>
    <row r="5479" spans="1:3" x14ac:dyDescent="0.25">
      <c r="A5479" s="16">
        <v>7738</v>
      </c>
      <c r="B5479">
        <v>379995</v>
      </c>
      <c r="C5479">
        <v>1</v>
      </c>
    </row>
    <row r="5480" spans="1:3" x14ac:dyDescent="0.25">
      <c r="A5480" s="16">
        <v>7739</v>
      </c>
      <c r="B5480">
        <v>139595</v>
      </c>
      <c r="C5480">
        <v>1</v>
      </c>
    </row>
    <row r="5481" spans="1:3" x14ac:dyDescent="0.25">
      <c r="A5481" s="16">
        <v>7740</v>
      </c>
      <c r="B5481">
        <v>15436</v>
      </c>
      <c r="C5481">
        <v>1</v>
      </c>
    </row>
    <row r="5482" spans="1:3" x14ac:dyDescent="0.25">
      <c r="A5482" s="16">
        <v>7741</v>
      </c>
      <c r="B5482">
        <v>6054</v>
      </c>
      <c r="C5482">
        <v>1</v>
      </c>
    </row>
    <row r="5483" spans="1:3" x14ac:dyDescent="0.25">
      <c r="A5483" s="16">
        <v>7742</v>
      </c>
      <c r="B5483">
        <v>244856</v>
      </c>
      <c r="C5483">
        <v>1</v>
      </c>
    </row>
    <row r="5484" spans="1:3" x14ac:dyDescent="0.25">
      <c r="A5484" s="16">
        <v>7743</v>
      </c>
      <c r="B5484">
        <v>80482</v>
      </c>
      <c r="C5484">
        <v>1</v>
      </c>
    </row>
    <row r="5485" spans="1:3" x14ac:dyDescent="0.25">
      <c r="A5485" s="16">
        <v>7747</v>
      </c>
      <c r="B5485">
        <v>591347</v>
      </c>
      <c r="C5485">
        <v>1</v>
      </c>
    </row>
    <row r="5486" spans="1:3" x14ac:dyDescent="0.25">
      <c r="A5486" s="16">
        <v>7748</v>
      </c>
      <c r="B5486">
        <v>12982</v>
      </c>
      <c r="C5486">
        <v>1</v>
      </c>
    </row>
    <row r="5487" spans="1:3" x14ac:dyDescent="0.25">
      <c r="A5487" s="16">
        <v>7749</v>
      </c>
      <c r="B5487">
        <v>13316</v>
      </c>
      <c r="C5487">
        <v>1</v>
      </c>
    </row>
    <row r="5488" spans="1:3" x14ac:dyDescent="0.25">
      <c r="A5488" s="16">
        <v>7750</v>
      </c>
      <c r="B5488">
        <v>19218</v>
      </c>
      <c r="C5488">
        <v>1</v>
      </c>
    </row>
    <row r="5489" spans="1:3" x14ac:dyDescent="0.25">
      <c r="A5489" s="16">
        <v>7751</v>
      </c>
      <c r="B5489">
        <v>9935</v>
      </c>
      <c r="C5489">
        <v>1</v>
      </c>
    </row>
    <row r="5490" spans="1:3" x14ac:dyDescent="0.25">
      <c r="A5490" s="16">
        <v>7752</v>
      </c>
      <c r="B5490">
        <v>15920</v>
      </c>
      <c r="C5490">
        <v>1</v>
      </c>
    </row>
    <row r="5491" spans="1:3" x14ac:dyDescent="0.25">
      <c r="A5491" s="16">
        <v>7753</v>
      </c>
      <c r="B5491">
        <v>367</v>
      </c>
      <c r="C5491">
        <v>1</v>
      </c>
    </row>
    <row r="5492" spans="1:3" x14ac:dyDescent="0.25">
      <c r="A5492" s="16">
        <v>7754</v>
      </c>
      <c r="B5492">
        <v>1569</v>
      </c>
      <c r="C5492">
        <v>1</v>
      </c>
    </row>
    <row r="5493" spans="1:3" x14ac:dyDescent="0.25">
      <c r="A5493" s="16">
        <v>7755</v>
      </c>
      <c r="B5493">
        <v>1688</v>
      </c>
      <c r="C5493">
        <v>1</v>
      </c>
    </row>
    <row r="5494" spans="1:3" x14ac:dyDescent="0.25">
      <c r="A5494" s="16">
        <v>7756</v>
      </c>
      <c r="B5494">
        <v>294</v>
      </c>
      <c r="C5494">
        <v>1</v>
      </c>
    </row>
    <row r="5495" spans="1:3" x14ac:dyDescent="0.25">
      <c r="A5495" s="16">
        <v>7757</v>
      </c>
      <c r="B5495">
        <v>470</v>
      </c>
      <c r="C5495">
        <v>1</v>
      </c>
    </row>
    <row r="5496" spans="1:3" x14ac:dyDescent="0.25">
      <c r="A5496" s="16">
        <v>7758</v>
      </c>
      <c r="B5496">
        <v>643</v>
      </c>
      <c r="C5496">
        <v>1</v>
      </c>
    </row>
    <row r="5497" spans="1:3" x14ac:dyDescent="0.25">
      <c r="A5497" s="16">
        <v>7759</v>
      </c>
      <c r="B5497">
        <v>962</v>
      </c>
      <c r="C5497">
        <v>1</v>
      </c>
    </row>
    <row r="5498" spans="1:3" x14ac:dyDescent="0.25">
      <c r="A5498" s="16">
        <v>7760</v>
      </c>
      <c r="B5498">
        <v>2171</v>
      </c>
      <c r="C5498">
        <v>1</v>
      </c>
    </row>
    <row r="5499" spans="1:3" x14ac:dyDescent="0.25">
      <c r="A5499" s="16">
        <v>7761</v>
      </c>
      <c r="B5499">
        <v>1865</v>
      </c>
      <c r="C5499">
        <v>1</v>
      </c>
    </row>
    <row r="5500" spans="1:3" x14ac:dyDescent="0.25">
      <c r="A5500" s="16">
        <v>7762</v>
      </c>
      <c r="B5500">
        <v>1165</v>
      </c>
      <c r="C5500">
        <v>1</v>
      </c>
    </row>
    <row r="5501" spans="1:3" x14ac:dyDescent="0.25">
      <c r="A5501" s="16">
        <v>7763</v>
      </c>
      <c r="B5501">
        <v>1968</v>
      </c>
      <c r="C5501">
        <v>1</v>
      </c>
    </row>
    <row r="5502" spans="1:3" x14ac:dyDescent="0.25">
      <c r="A5502" s="16">
        <v>7764</v>
      </c>
      <c r="B5502">
        <v>1699</v>
      </c>
      <c r="C5502">
        <v>1</v>
      </c>
    </row>
    <row r="5503" spans="1:3" x14ac:dyDescent="0.25">
      <c r="A5503" s="16">
        <v>7765</v>
      </c>
      <c r="B5503">
        <v>2444</v>
      </c>
      <c r="C5503">
        <v>1</v>
      </c>
    </row>
    <row r="5504" spans="1:3" x14ac:dyDescent="0.25">
      <c r="A5504" s="16">
        <v>7766</v>
      </c>
      <c r="B5504">
        <v>1309</v>
      </c>
      <c r="C5504">
        <v>1</v>
      </c>
    </row>
    <row r="5505" spans="1:3" x14ac:dyDescent="0.25">
      <c r="A5505" s="16">
        <v>7767</v>
      </c>
      <c r="B5505">
        <v>2021</v>
      </c>
      <c r="C5505">
        <v>1</v>
      </c>
    </row>
    <row r="5506" spans="1:3" x14ac:dyDescent="0.25">
      <c r="A5506" s="16">
        <v>7768</v>
      </c>
      <c r="B5506">
        <v>1432</v>
      </c>
      <c r="C5506">
        <v>1</v>
      </c>
    </row>
    <row r="5507" spans="1:3" x14ac:dyDescent="0.25">
      <c r="A5507" s="16">
        <v>7769</v>
      </c>
      <c r="B5507">
        <v>1938</v>
      </c>
      <c r="C5507">
        <v>1</v>
      </c>
    </row>
    <row r="5508" spans="1:3" x14ac:dyDescent="0.25">
      <c r="A5508" s="16">
        <v>7770</v>
      </c>
      <c r="B5508">
        <v>2752</v>
      </c>
      <c r="C5508">
        <v>1</v>
      </c>
    </row>
    <row r="5509" spans="1:3" x14ac:dyDescent="0.25">
      <c r="A5509" s="16">
        <v>7771</v>
      </c>
      <c r="B5509">
        <v>3029</v>
      </c>
      <c r="C5509">
        <v>1</v>
      </c>
    </row>
    <row r="5510" spans="1:3" x14ac:dyDescent="0.25">
      <c r="A5510" s="16">
        <v>7772</v>
      </c>
      <c r="B5510">
        <v>3029</v>
      </c>
      <c r="C5510">
        <v>1</v>
      </c>
    </row>
    <row r="5511" spans="1:3" x14ac:dyDescent="0.25">
      <c r="A5511" s="16">
        <v>7773</v>
      </c>
      <c r="B5511">
        <v>101</v>
      </c>
      <c r="C5511">
        <v>1</v>
      </c>
    </row>
    <row r="5512" spans="1:3" x14ac:dyDescent="0.25">
      <c r="A5512" s="16">
        <v>7774</v>
      </c>
      <c r="B5512">
        <v>170266</v>
      </c>
      <c r="C5512">
        <v>1</v>
      </c>
    </row>
    <row r="5513" spans="1:3" x14ac:dyDescent="0.25">
      <c r="A5513" s="16">
        <v>7775</v>
      </c>
      <c r="B5513">
        <v>1180</v>
      </c>
      <c r="C5513">
        <v>1</v>
      </c>
    </row>
    <row r="5514" spans="1:3" x14ac:dyDescent="0.25">
      <c r="A5514" s="16">
        <v>7776</v>
      </c>
      <c r="B5514">
        <v>467133</v>
      </c>
      <c r="C5514">
        <v>1</v>
      </c>
    </row>
    <row r="5515" spans="1:3" x14ac:dyDescent="0.25">
      <c r="A5515" s="16">
        <v>7777</v>
      </c>
      <c r="B5515">
        <v>544072</v>
      </c>
      <c r="C5515">
        <v>1</v>
      </c>
    </row>
    <row r="5516" spans="1:3" x14ac:dyDescent="0.25">
      <c r="A5516" s="16">
        <v>7778</v>
      </c>
      <c r="B5516">
        <v>3262</v>
      </c>
      <c r="C5516">
        <v>1</v>
      </c>
    </row>
    <row r="5517" spans="1:3" x14ac:dyDescent="0.25">
      <c r="A5517" s="16">
        <v>7779</v>
      </c>
      <c r="B5517">
        <v>1449</v>
      </c>
      <c r="C5517">
        <v>1</v>
      </c>
    </row>
    <row r="5518" spans="1:3" x14ac:dyDescent="0.25">
      <c r="A5518" s="16">
        <v>7780</v>
      </c>
      <c r="B5518">
        <v>1158</v>
      </c>
      <c r="C5518">
        <v>1</v>
      </c>
    </row>
    <row r="5519" spans="1:3" x14ac:dyDescent="0.25">
      <c r="A5519" s="16">
        <v>7781</v>
      </c>
      <c r="B5519">
        <v>13042</v>
      </c>
      <c r="C5519">
        <v>1</v>
      </c>
    </row>
    <row r="5520" spans="1:3" x14ac:dyDescent="0.25">
      <c r="A5520" s="16">
        <v>7782</v>
      </c>
      <c r="B5520">
        <v>8894</v>
      </c>
      <c r="C5520">
        <v>1</v>
      </c>
    </row>
    <row r="5521" spans="1:3" x14ac:dyDescent="0.25">
      <c r="A5521" s="16">
        <v>7784</v>
      </c>
      <c r="B5521">
        <v>646305</v>
      </c>
      <c r="C5521">
        <v>1</v>
      </c>
    </row>
    <row r="5522" spans="1:3" x14ac:dyDescent="0.25">
      <c r="A5522" s="16">
        <v>7785</v>
      </c>
      <c r="B5522">
        <v>110273</v>
      </c>
      <c r="C5522">
        <v>1</v>
      </c>
    </row>
    <row r="5523" spans="1:3" x14ac:dyDescent="0.25">
      <c r="A5523" s="16">
        <v>7786</v>
      </c>
      <c r="B5523">
        <v>82160</v>
      </c>
      <c r="C5523">
        <v>1</v>
      </c>
    </row>
    <row r="5524" spans="1:3" x14ac:dyDescent="0.25">
      <c r="A5524" s="16">
        <v>7787</v>
      </c>
      <c r="B5524">
        <v>61194</v>
      </c>
      <c r="C5524">
        <v>1</v>
      </c>
    </row>
    <row r="5525" spans="1:3" x14ac:dyDescent="0.25">
      <c r="A5525" s="16">
        <v>7788</v>
      </c>
      <c r="B5525">
        <v>7359</v>
      </c>
      <c r="C5525">
        <v>1</v>
      </c>
    </row>
    <row r="5526" spans="1:3" x14ac:dyDescent="0.25">
      <c r="A5526" s="16">
        <v>7789</v>
      </c>
      <c r="B5526">
        <v>3554250</v>
      </c>
      <c r="C5526">
        <v>1</v>
      </c>
    </row>
    <row r="5527" spans="1:3" x14ac:dyDescent="0.25">
      <c r="A5527" s="16">
        <v>7790</v>
      </c>
      <c r="B5527">
        <v>468515</v>
      </c>
      <c r="C5527">
        <v>1</v>
      </c>
    </row>
    <row r="5528" spans="1:3" x14ac:dyDescent="0.25">
      <c r="A5528" s="16">
        <v>7791</v>
      </c>
      <c r="B5528">
        <v>124</v>
      </c>
      <c r="C5528">
        <v>1</v>
      </c>
    </row>
    <row r="5529" spans="1:3" x14ac:dyDescent="0.25">
      <c r="A5529" s="16">
        <v>7792</v>
      </c>
      <c r="B5529">
        <v>511765</v>
      </c>
      <c r="C5529">
        <v>1</v>
      </c>
    </row>
    <row r="5530" spans="1:3" x14ac:dyDescent="0.25">
      <c r="A5530" s="16">
        <v>7793</v>
      </c>
      <c r="B5530">
        <v>314</v>
      </c>
      <c r="C5530">
        <v>1</v>
      </c>
    </row>
    <row r="5531" spans="1:3" x14ac:dyDescent="0.25">
      <c r="A5531" s="16">
        <v>7794</v>
      </c>
      <c r="B5531">
        <v>4159</v>
      </c>
      <c r="C5531">
        <v>1</v>
      </c>
    </row>
    <row r="5532" spans="1:3" x14ac:dyDescent="0.25">
      <c r="A5532" s="16">
        <v>7795</v>
      </c>
      <c r="B5532">
        <v>3560</v>
      </c>
      <c r="C5532">
        <v>1</v>
      </c>
    </row>
    <row r="5533" spans="1:3" x14ac:dyDescent="0.25">
      <c r="A5533" s="16">
        <v>7796</v>
      </c>
      <c r="B5533">
        <v>83</v>
      </c>
      <c r="C5533">
        <v>1</v>
      </c>
    </row>
    <row r="5534" spans="1:3" x14ac:dyDescent="0.25">
      <c r="A5534" s="16">
        <v>7797</v>
      </c>
      <c r="B5534">
        <v>741</v>
      </c>
      <c r="C5534">
        <v>1</v>
      </c>
    </row>
    <row r="5535" spans="1:3" x14ac:dyDescent="0.25">
      <c r="A5535" s="16">
        <v>7798</v>
      </c>
      <c r="B5535">
        <v>173490</v>
      </c>
      <c r="C5535">
        <v>1</v>
      </c>
    </row>
    <row r="5536" spans="1:3" x14ac:dyDescent="0.25">
      <c r="A5536" s="16">
        <v>7799</v>
      </c>
      <c r="B5536">
        <v>111229</v>
      </c>
      <c r="C5536">
        <v>1</v>
      </c>
    </row>
    <row r="5537" spans="1:3" x14ac:dyDescent="0.25">
      <c r="A5537" s="16">
        <v>7800</v>
      </c>
      <c r="B5537">
        <v>132</v>
      </c>
      <c r="C5537">
        <v>1</v>
      </c>
    </row>
    <row r="5538" spans="1:3" x14ac:dyDescent="0.25">
      <c r="A5538" s="16">
        <v>7801</v>
      </c>
      <c r="B5538">
        <v>53157</v>
      </c>
      <c r="C5538">
        <v>1</v>
      </c>
    </row>
    <row r="5539" spans="1:3" x14ac:dyDescent="0.25">
      <c r="A5539" s="16">
        <v>7802</v>
      </c>
      <c r="B5539">
        <v>514</v>
      </c>
      <c r="C5539">
        <v>1</v>
      </c>
    </row>
    <row r="5540" spans="1:3" x14ac:dyDescent="0.25">
      <c r="A5540" s="16">
        <v>7803</v>
      </c>
      <c r="B5540">
        <v>530445</v>
      </c>
      <c r="C5540">
        <v>1</v>
      </c>
    </row>
    <row r="5541" spans="1:3" x14ac:dyDescent="0.25">
      <c r="A5541" s="16">
        <v>7804</v>
      </c>
      <c r="B5541">
        <v>145336</v>
      </c>
      <c r="C5541">
        <v>1</v>
      </c>
    </row>
    <row r="5542" spans="1:3" x14ac:dyDescent="0.25">
      <c r="A5542" s="16">
        <v>7805</v>
      </c>
      <c r="B5542">
        <v>280009</v>
      </c>
      <c r="C5542">
        <v>1</v>
      </c>
    </row>
    <row r="5543" spans="1:3" x14ac:dyDescent="0.25">
      <c r="A5543" s="16">
        <v>7806</v>
      </c>
      <c r="B5543">
        <v>225636</v>
      </c>
      <c r="C5543">
        <v>1</v>
      </c>
    </row>
    <row r="5544" spans="1:3" x14ac:dyDescent="0.25">
      <c r="A5544" s="16">
        <v>7807</v>
      </c>
      <c r="B5544">
        <v>5708</v>
      </c>
      <c r="C5544">
        <v>1</v>
      </c>
    </row>
    <row r="5545" spans="1:3" x14ac:dyDescent="0.25">
      <c r="A5545" s="16">
        <v>7808</v>
      </c>
      <c r="B5545">
        <v>5709</v>
      </c>
      <c r="C5545">
        <v>1</v>
      </c>
    </row>
    <row r="5546" spans="1:3" x14ac:dyDescent="0.25">
      <c r="A5546" s="16">
        <v>7809</v>
      </c>
      <c r="B5546">
        <v>14411</v>
      </c>
      <c r="C5546">
        <v>1</v>
      </c>
    </row>
    <row r="5547" spans="1:3" x14ac:dyDescent="0.25">
      <c r="A5547" s="16">
        <v>7810</v>
      </c>
      <c r="B5547">
        <v>142811</v>
      </c>
      <c r="C5547">
        <v>1</v>
      </c>
    </row>
    <row r="5548" spans="1:3" x14ac:dyDescent="0.25">
      <c r="A5548" s="16">
        <v>7811</v>
      </c>
      <c r="B5548">
        <v>72199</v>
      </c>
      <c r="C5548">
        <v>1</v>
      </c>
    </row>
    <row r="5549" spans="1:3" x14ac:dyDescent="0.25">
      <c r="A5549" s="16">
        <v>7812</v>
      </c>
      <c r="B5549">
        <v>208324</v>
      </c>
      <c r="C5549">
        <v>1</v>
      </c>
    </row>
    <row r="5550" spans="1:3" x14ac:dyDescent="0.25">
      <c r="A5550" s="16">
        <v>7813</v>
      </c>
      <c r="B5550">
        <v>15728</v>
      </c>
      <c r="C5550">
        <v>1</v>
      </c>
    </row>
    <row r="5551" spans="1:3" x14ac:dyDescent="0.25">
      <c r="A5551" s="16">
        <v>7814</v>
      </c>
      <c r="B5551">
        <v>527166</v>
      </c>
      <c r="C5551">
        <v>1</v>
      </c>
    </row>
    <row r="5552" spans="1:3" x14ac:dyDescent="0.25">
      <c r="A5552" s="16">
        <v>7815</v>
      </c>
      <c r="B5552">
        <v>8474</v>
      </c>
      <c r="C5552">
        <v>1</v>
      </c>
    </row>
    <row r="5553" spans="1:3" x14ac:dyDescent="0.25">
      <c r="A5553" s="16">
        <v>7816</v>
      </c>
      <c r="B5553">
        <v>44096</v>
      </c>
      <c r="C5553">
        <v>1</v>
      </c>
    </row>
    <row r="5554" spans="1:3" x14ac:dyDescent="0.25">
      <c r="A5554" s="16">
        <v>7817</v>
      </c>
      <c r="B5554">
        <v>10821</v>
      </c>
      <c r="C5554">
        <v>1</v>
      </c>
    </row>
    <row r="5555" spans="1:3" x14ac:dyDescent="0.25">
      <c r="A5555" s="16">
        <v>7818</v>
      </c>
      <c r="B5555">
        <v>4722</v>
      </c>
      <c r="C5555">
        <v>1</v>
      </c>
    </row>
    <row r="5556" spans="1:3" x14ac:dyDescent="0.25">
      <c r="A5556" s="16">
        <v>7819</v>
      </c>
      <c r="B5556">
        <v>108458</v>
      </c>
      <c r="C5556">
        <v>1</v>
      </c>
    </row>
    <row r="5557" spans="1:3" x14ac:dyDescent="0.25">
      <c r="A5557" s="16">
        <v>7820</v>
      </c>
      <c r="B5557">
        <v>238859</v>
      </c>
      <c r="C5557">
        <v>1</v>
      </c>
    </row>
    <row r="5558" spans="1:3" x14ac:dyDescent="0.25">
      <c r="A5558" s="16">
        <v>7821</v>
      </c>
      <c r="B5558">
        <v>67251</v>
      </c>
      <c r="C5558">
        <v>1</v>
      </c>
    </row>
    <row r="5559" spans="1:3" x14ac:dyDescent="0.25">
      <c r="A5559" s="16">
        <v>7822</v>
      </c>
      <c r="B5559">
        <v>46754</v>
      </c>
      <c r="C5559">
        <v>1</v>
      </c>
    </row>
    <row r="5560" spans="1:3" x14ac:dyDescent="0.25">
      <c r="A5560" s="16">
        <v>7823</v>
      </c>
      <c r="B5560">
        <v>12914</v>
      </c>
      <c r="C5560">
        <v>1</v>
      </c>
    </row>
    <row r="5561" spans="1:3" x14ac:dyDescent="0.25">
      <c r="A5561" s="16">
        <v>7824</v>
      </c>
      <c r="B5561">
        <v>52488</v>
      </c>
      <c r="C5561">
        <v>1</v>
      </c>
    </row>
    <row r="5562" spans="1:3" x14ac:dyDescent="0.25">
      <c r="A5562" s="16">
        <v>7825</v>
      </c>
      <c r="B5562">
        <v>106676</v>
      </c>
      <c r="C5562">
        <v>1</v>
      </c>
    </row>
    <row r="5563" spans="1:3" x14ac:dyDescent="0.25">
      <c r="A5563" s="16">
        <v>7826</v>
      </c>
      <c r="B5563">
        <v>230071</v>
      </c>
      <c r="C5563">
        <v>1</v>
      </c>
    </row>
    <row r="5564" spans="1:3" x14ac:dyDescent="0.25">
      <c r="A5564" s="16">
        <v>7827</v>
      </c>
      <c r="B5564">
        <v>21643</v>
      </c>
      <c r="C5564">
        <v>1</v>
      </c>
    </row>
    <row r="5565" spans="1:3" x14ac:dyDescent="0.25">
      <c r="A5565" s="16">
        <v>7828</v>
      </c>
      <c r="B5565">
        <v>989</v>
      </c>
      <c r="C5565">
        <v>1</v>
      </c>
    </row>
    <row r="5566" spans="1:3" x14ac:dyDescent="0.25">
      <c r="A5566" s="16">
        <v>7829</v>
      </c>
      <c r="B5566">
        <v>8591</v>
      </c>
      <c r="C5566">
        <v>1</v>
      </c>
    </row>
    <row r="5567" spans="1:3" x14ac:dyDescent="0.25">
      <c r="A5567" s="16">
        <v>7830</v>
      </c>
      <c r="B5567">
        <v>933718</v>
      </c>
      <c r="C5567">
        <v>1</v>
      </c>
    </row>
    <row r="5568" spans="1:3" x14ac:dyDescent="0.25">
      <c r="A5568" s="16">
        <v>7831</v>
      </c>
      <c r="B5568">
        <v>60218</v>
      </c>
      <c r="C5568">
        <v>1</v>
      </c>
    </row>
    <row r="5569" spans="1:3" x14ac:dyDescent="0.25">
      <c r="A5569" s="16">
        <v>7832</v>
      </c>
      <c r="B5569">
        <v>7492</v>
      </c>
      <c r="C5569">
        <v>1</v>
      </c>
    </row>
    <row r="5570" spans="1:3" x14ac:dyDescent="0.25">
      <c r="A5570" s="16">
        <v>7833</v>
      </c>
      <c r="B5570">
        <v>128763</v>
      </c>
      <c r="C5570">
        <v>1</v>
      </c>
    </row>
    <row r="5571" spans="1:3" x14ac:dyDescent="0.25">
      <c r="A5571" s="16">
        <v>7834</v>
      </c>
      <c r="B5571">
        <v>68932</v>
      </c>
      <c r="C5571">
        <v>1</v>
      </c>
    </row>
    <row r="5572" spans="1:3" x14ac:dyDescent="0.25">
      <c r="A5572" s="16">
        <v>7836</v>
      </c>
      <c r="B5572">
        <v>10612</v>
      </c>
      <c r="C5572">
        <v>1</v>
      </c>
    </row>
    <row r="5573" spans="1:3" x14ac:dyDescent="0.25">
      <c r="A5573" s="16">
        <v>7837</v>
      </c>
      <c r="B5573">
        <v>1066</v>
      </c>
      <c r="C5573">
        <v>1</v>
      </c>
    </row>
    <row r="5574" spans="1:3" x14ac:dyDescent="0.25">
      <c r="A5574" s="16">
        <v>7838</v>
      </c>
      <c r="B5574">
        <v>1620</v>
      </c>
      <c r="C5574">
        <v>1</v>
      </c>
    </row>
    <row r="5575" spans="1:3" x14ac:dyDescent="0.25">
      <c r="A5575" s="16">
        <v>7839</v>
      </c>
      <c r="B5575">
        <v>483</v>
      </c>
      <c r="C5575">
        <v>1</v>
      </c>
    </row>
    <row r="5576" spans="1:3" x14ac:dyDescent="0.25">
      <c r="A5576" s="16">
        <v>7840</v>
      </c>
      <c r="B5576">
        <v>125</v>
      </c>
      <c r="C5576">
        <v>1</v>
      </c>
    </row>
    <row r="5577" spans="1:3" x14ac:dyDescent="0.25">
      <c r="A5577" s="16">
        <v>7841</v>
      </c>
      <c r="B5577">
        <v>111</v>
      </c>
      <c r="C5577">
        <v>1</v>
      </c>
    </row>
    <row r="5578" spans="1:3" x14ac:dyDescent="0.25">
      <c r="A5578" s="16">
        <v>7842</v>
      </c>
      <c r="B5578">
        <v>1132</v>
      </c>
      <c r="C5578">
        <v>1</v>
      </c>
    </row>
    <row r="5579" spans="1:3" x14ac:dyDescent="0.25">
      <c r="A5579" s="16">
        <v>7843</v>
      </c>
      <c r="B5579">
        <v>1503</v>
      </c>
      <c r="C5579">
        <v>1</v>
      </c>
    </row>
    <row r="5580" spans="1:3" x14ac:dyDescent="0.25">
      <c r="A5580" s="16">
        <v>7844</v>
      </c>
      <c r="B5580">
        <v>1151</v>
      </c>
      <c r="C5580">
        <v>1</v>
      </c>
    </row>
    <row r="5581" spans="1:3" x14ac:dyDescent="0.25">
      <c r="A5581" s="16">
        <v>7845</v>
      </c>
      <c r="B5581">
        <v>3016</v>
      </c>
      <c r="C5581">
        <v>1</v>
      </c>
    </row>
    <row r="5582" spans="1:3" x14ac:dyDescent="0.25">
      <c r="A5582" s="16">
        <v>7846</v>
      </c>
      <c r="B5582">
        <v>3053</v>
      </c>
      <c r="C5582">
        <v>1</v>
      </c>
    </row>
    <row r="5583" spans="1:3" x14ac:dyDescent="0.25">
      <c r="A5583" s="16">
        <v>7847</v>
      </c>
      <c r="B5583">
        <v>2147</v>
      </c>
      <c r="C5583">
        <v>1</v>
      </c>
    </row>
    <row r="5584" spans="1:3" x14ac:dyDescent="0.25">
      <c r="A5584" s="16">
        <v>7848</v>
      </c>
      <c r="B5584">
        <v>2702</v>
      </c>
      <c r="C5584">
        <v>1</v>
      </c>
    </row>
    <row r="5585" spans="1:3" x14ac:dyDescent="0.25">
      <c r="A5585" s="16">
        <v>7849</v>
      </c>
      <c r="B5585">
        <v>2035</v>
      </c>
      <c r="C5585">
        <v>1</v>
      </c>
    </row>
    <row r="5586" spans="1:3" x14ac:dyDescent="0.25">
      <c r="A5586" s="16">
        <v>7850</v>
      </c>
      <c r="B5586">
        <v>2082</v>
      </c>
      <c r="C5586">
        <v>1</v>
      </c>
    </row>
    <row r="5587" spans="1:3" x14ac:dyDescent="0.25">
      <c r="A5587" s="16">
        <v>7851</v>
      </c>
      <c r="B5587">
        <v>4271</v>
      </c>
      <c r="C5587">
        <v>1</v>
      </c>
    </row>
    <row r="5588" spans="1:3" x14ac:dyDescent="0.25">
      <c r="A5588" s="16">
        <v>7852</v>
      </c>
      <c r="B5588">
        <v>1597</v>
      </c>
      <c r="C5588">
        <v>1</v>
      </c>
    </row>
    <row r="5589" spans="1:3" x14ac:dyDescent="0.25">
      <c r="A5589" s="16">
        <v>7853</v>
      </c>
      <c r="B5589">
        <v>4044</v>
      </c>
      <c r="C5589">
        <v>1</v>
      </c>
    </row>
    <row r="5590" spans="1:3" x14ac:dyDescent="0.25">
      <c r="A5590" s="16">
        <v>7854</v>
      </c>
      <c r="B5590">
        <v>1204</v>
      </c>
      <c r="C5590">
        <v>1</v>
      </c>
    </row>
    <row r="5591" spans="1:3" x14ac:dyDescent="0.25">
      <c r="A5591" s="16">
        <v>7855</v>
      </c>
      <c r="B5591">
        <v>4579</v>
      </c>
      <c r="C5591">
        <v>1</v>
      </c>
    </row>
    <row r="5592" spans="1:3" x14ac:dyDescent="0.25">
      <c r="A5592" s="16">
        <v>7856</v>
      </c>
      <c r="B5592">
        <v>2505</v>
      </c>
      <c r="C5592">
        <v>1</v>
      </c>
    </row>
    <row r="5593" spans="1:3" x14ac:dyDescent="0.25">
      <c r="A5593" s="16">
        <v>7857</v>
      </c>
      <c r="B5593">
        <v>1620</v>
      </c>
      <c r="C5593">
        <v>1</v>
      </c>
    </row>
    <row r="5594" spans="1:3" x14ac:dyDescent="0.25">
      <c r="A5594" s="16">
        <v>7858</v>
      </c>
      <c r="B5594">
        <v>4318</v>
      </c>
      <c r="C5594">
        <v>1</v>
      </c>
    </row>
    <row r="5595" spans="1:3" x14ac:dyDescent="0.25">
      <c r="A5595" s="16">
        <v>7859</v>
      </c>
      <c r="B5595">
        <v>70815</v>
      </c>
      <c r="C5595">
        <v>1</v>
      </c>
    </row>
    <row r="5596" spans="1:3" x14ac:dyDescent="0.25">
      <c r="A5596" s="16">
        <v>7860</v>
      </c>
      <c r="B5596">
        <v>360603</v>
      </c>
      <c r="C5596">
        <v>1</v>
      </c>
    </row>
    <row r="5597" spans="1:3" x14ac:dyDescent="0.25">
      <c r="A5597" s="16">
        <v>7861</v>
      </c>
      <c r="B5597">
        <v>110621</v>
      </c>
      <c r="C5597">
        <v>1</v>
      </c>
    </row>
    <row r="5598" spans="1:3" x14ac:dyDescent="0.25">
      <c r="A5598" s="16">
        <v>7866</v>
      </c>
      <c r="B5598">
        <v>259217</v>
      </c>
      <c r="C5598">
        <v>1</v>
      </c>
    </row>
    <row r="5599" spans="1:3" x14ac:dyDescent="0.25">
      <c r="A5599" s="16">
        <v>7867</v>
      </c>
      <c r="B5599">
        <v>12069</v>
      </c>
      <c r="C5599">
        <v>1</v>
      </c>
    </row>
    <row r="5600" spans="1:3" x14ac:dyDescent="0.25">
      <c r="A5600" s="16">
        <v>7868</v>
      </c>
      <c r="B5600">
        <v>989646</v>
      </c>
      <c r="C5600">
        <v>1</v>
      </c>
    </row>
    <row r="5601" spans="1:3" x14ac:dyDescent="0.25">
      <c r="A5601" s="16">
        <v>7869</v>
      </c>
      <c r="B5601">
        <v>673424</v>
      </c>
      <c r="C5601">
        <v>1</v>
      </c>
    </row>
    <row r="5602" spans="1:3" x14ac:dyDescent="0.25">
      <c r="A5602" s="16">
        <v>7870</v>
      </c>
      <c r="B5602">
        <v>948297</v>
      </c>
      <c r="C5602">
        <v>1</v>
      </c>
    </row>
    <row r="5603" spans="1:3" x14ac:dyDescent="0.25">
      <c r="A5603" s="16">
        <v>7871</v>
      </c>
      <c r="B5603">
        <v>50271</v>
      </c>
      <c r="C5603">
        <v>1</v>
      </c>
    </row>
    <row r="5604" spans="1:3" x14ac:dyDescent="0.25">
      <c r="A5604" s="16">
        <v>7872</v>
      </c>
      <c r="B5604">
        <v>9153</v>
      </c>
      <c r="C5604">
        <v>1</v>
      </c>
    </row>
    <row r="5605" spans="1:3" x14ac:dyDescent="0.25">
      <c r="A5605" s="16">
        <v>7873</v>
      </c>
      <c r="B5605">
        <v>399078</v>
      </c>
      <c r="C5605">
        <v>1</v>
      </c>
    </row>
    <row r="5606" spans="1:3" x14ac:dyDescent="0.25">
      <c r="A5606" s="16">
        <v>7874</v>
      </c>
      <c r="B5606">
        <v>421309</v>
      </c>
      <c r="C5606">
        <v>1</v>
      </c>
    </row>
    <row r="5607" spans="1:3" x14ac:dyDescent="0.25">
      <c r="A5607" s="16">
        <v>7875</v>
      </c>
      <c r="B5607">
        <v>32765</v>
      </c>
      <c r="C5607">
        <v>1</v>
      </c>
    </row>
    <row r="5608" spans="1:3" x14ac:dyDescent="0.25">
      <c r="A5608" s="16">
        <v>7876</v>
      </c>
      <c r="B5608">
        <v>32816</v>
      </c>
      <c r="C5608">
        <v>1</v>
      </c>
    </row>
    <row r="5609" spans="1:3" x14ac:dyDescent="0.25">
      <c r="A5609" s="16">
        <v>7877</v>
      </c>
      <c r="B5609">
        <v>36107</v>
      </c>
      <c r="C5609">
        <v>1</v>
      </c>
    </row>
    <row r="5610" spans="1:3" x14ac:dyDescent="0.25">
      <c r="A5610" s="16">
        <v>7878</v>
      </c>
      <c r="B5610">
        <v>710441</v>
      </c>
      <c r="C5610">
        <v>1</v>
      </c>
    </row>
    <row r="5611" spans="1:3" x14ac:dyDescent="0.25">
      <c r="A5611" s="16">
        <v>7879</v>
      </c>
      <c r="B5611">
        <v>23618</v>
      </c>
      <c r="C5611">
        <v>1</v>
      </c>
    </row>
    <row r="5612" spans="1:3" x14ac:dyDescent="0.25">
      <c r="A5612" s="16">
        <v>7880</v>
      </c>
      <c r="B5612">
        <v>115519</v>
      </c>
      <c r="C5612">
        <v>1</v>
      </c>
    </row>
    <row r="5613" spans="1:3" x14ac:dyDescent="0.25">
      <c r="A5613" s="16">
        <v>7881</v>
      </c>
      <c r="B5613">
        <v>56310</v>
      </c>
      <c r="C5613">
        <v>1</v>
      </c>
    </row>
    <row r="5614" spans="1:3" x14ac:dyDescent="0.25">
      <c r="A5614" s="16">
        <v>7882</v>
      </c>
      <c r="B5614">
        <v>88624</v>
      </c>
      <c r="C5614">
        <v>1</v>
      </c>
    </row>
    <row r="5615" spans="1:3" x14ac:dyDescent="0.25">
      <c r="A5615" s="16">
        <v>7883</v>
      </c>
      <c r="B5615">
        <v>68152</v>
      </c>
      <c r="C5615">
        <v>1</v>
      </c>
    </row>
    <row r="5616" spans="1:3" x14ac:dyDescent="0.25">
      <c r="A5616" s="16">
        <v>7884</v>
      </c>
      <c r="B5616">
        <v>118930</v>
      </c>
      <c r="C5616">
        <v>1</v>
      </c>
    </row>
    <row r="5617" spans="1:3" x14ac:dyDescent="0.25">
      <c r="A5617" s="16">
        <v>7885</v>
      </c>
      <c r="B5617">
        <v>115429</v>
      </c>
      <c r="C5617">
        <v>1</v>
      </c>
    </row>
    <row r="5618" spans="1:3" x14ac:dyDescent="0.25">
      <c r="A5618" s="16">
        <v>7886</v>
      </c>
      <c r="B5618">
        <v>6619</v>
      </c>
      <c r="C5618">
        <v>1</v>
      </c>
    </row>
    <row r="5619" spans="1:3" x14ac:dyDescent="0.25">
      <c r="A5619" s="16">
        <v>7887</v>
      </c>
      <c r="B5619">
        <v>3499</v>
      </c>
      <c r="C5619">
        <v>1</v>
      </c>
    </row>
    <row r="5620" spans="1:3" x14ac:dyDescent="0.25">
      <c r="A5620" s="16">
        <v>7888</v>
      </c>
      <c r="B5620">
        <v>12874</v>
      </c>
      <c r="C5620">
        <v>1</v>
      </c>
    </row>
    <row r="5621" spans="1:3" x14ac:dyDescent="0.25">
      <c r="A5621" s="16">
        <v>7889</v>
      </c>
      <c r="B5621">
        <v>7160</v>
      </c>
      <c r="C5621">
        <v>1</v>
      </c>
    </row>
    <row r="5622" spans="1:3" x14ac:dyDescent="0.25">
      <c r="A5622" s="16">
        <v>7890</v>
      </c>
      <c r="B5622">
        <v>6173</v>
      </c>
      <c r="C5622">
        <v>1</v>
      </c>
    </row>
    <row r="5623" spans="1:3" x14ac:dyDescent="0.25">
      <c r="A5623" s="16">
        <v>7891</v>
      </c>
      <c r="B5623">
        <v>3539</v>
      </c>
      <c r="C5623">
        <v>1</v>
      </c>
    </row>
    <row r="5624" spans="1:3" x14ac:dyDescent="0.25">
      <c r="A5624" s="16">
        <v>7892</v>
      </c>
      <c r="B5624">
        <v>1509</v>
      </c>
      <c r="C5624">
        <v>1</v>
      </c>
    </row>
    <row r="5625" spans="1:3" x14ac:dyDescent="0.25">
      <c r="A5625" s="16">
        <v>7893</v>
      </c>
      <c r="B5625">
        <v>5074</v>
      </c>
      <c r="C5625">
        <v>1</v>
      </c>
    </row>
    <row r="5626" spans="1:3" x14ac:dyDescent="0.25">
      <c r="A5626" s="16">
        <v>7894</v>
      </c>
      <c r="B5626">
        <v>3128</v>
      </c>
      <c r="C5626">
        <v>1</v>
      </c>
    </row>
    <row r="5627" spans="1:3" x14ac:dyDescent="0.25">
      <c r="A5627" s="16">
        <v>7895</v>
      </c>
      <c r="B5627">
        <v>3559</v>
      </c>
      <c r="C5627">
        <v>1</v>
      </c>
    </row>
    <row r="5628" spans="1:3" x14ac:dyDescent="0.25">
      <c r="A5628" s="16">
        <v>7896</v>
      </c>
      <c r="B5628">
        <v>2600</v>
      </c>
      <c r="C5628">
        <v>1</v>
      </c>
    </row>
    <row r="5629" spans="1:3" x14ac:dyDescent="0.25">
      <c r="A5629" s="16">
        <v>7897</v>
      </c>
      <c r="B5629">
        <v>1523</v>
      </c>
      <c r="C5629">
        <v>1</v>
      </c>
    </row>
    <row r="5630" spans="1:3" x14ac:dyDescent="0.25">
      <c r="A5630" s="16">
        <v>7898</v>
      </c>
      <c r="B5630">
        <v>314</v>
      </c>
      <c r="C5630">
        <v>1</v>
      </c>
    </row>
    <row r="5631" spans="1:3" x14ac:dyDescent="0.25">
      <c r="A5631" s="16">
        <v>7899</v>
      </c>
      <c r="B5631">
        <v>11504</v>
      </c>
      <c r="C5631">
        <v>1</v>
      </c>
    </row>
    <row r="5632" spans="1:3" x14ac:dyDescent="0.25">
      <c r="A5632" s="16">
        <v>7900</v>
      </c>
      <c r="B5632">
        <v>9241</v>
      </c>
      <c r="C5632">
        <v>1</v>
      </c>
    </row>
    <row r="5633" spans="1:3" x14ac:dyDescent="0.25">
      <c r="A5633" s="16">
        <v>7901</v>
      </c>
      <c r="B5633">
        <v>2687</v>
      </c>
      <c r="C5633">
        <v>1</v>
      </c>
    </row>
    <row r="5634" spans="1:3" x14ac:dyDescent="0.25">
      <c r="A5634" s="16">
        <v>7902</v>
      </c>
      <c r="B5634">
        <v>2522</v>
      </c>
      <c r="C5634">
        <v>1</v>
      </c>
    </row>
    <row r="5635" spans="1:3" x14ac:dyDescent="0.25">
      <c r="A5635" s="16">
        <v>7903</v>
      </c>
      <c r="B5635">
        <v>3875</v>
      </c>
      <c r="C5635">
        <v>1</v>
      </c>
    </row>
    <row r="5636" spans="1:3" x14ac:dyDescent="0.25">
      <c r="A5636" s="16">
        <v>7904</v>
      </c>
      <c r="B5636">
        <v>2502</v>
      </c>
      <c r="C5636">
        <v>1</v>
      </c>
    </row>
    <row r="5637" spans="1:3" x14ac:dyDescent="0.25">
      <c r="A5637" s="16">
        <v>7905</v>
      </c>
      <c r="B5637">
        <v>4068</v>
      </c>
      <c r="C5637">
        <v>1</v>
      </c>
    </row>
    <row r="5638" spans="1:3" x14ac:dyDescent="0.25">
      <c r="A5638" s="16">
        <v>7906</v>
      </c>
      <c r="B5638">
        <v>10912</v>
      </c>
      <c r="C5638">
        <v>1</v>
      </c>
    </row>
    <row r="5639" spans="1:3" x14ac:dyDescent="0.25">
      <c r="A5639" s="16">
        <v>7907</v>
      </c>
      <c r="B5639">
        <v>1866</v>
      </c>
      <c r="C5639">
        <v>1</v>
      </c>
    </row>
    <row r="5640" spans="1:3" x14ac:dyDescent="0.25">
      <c r="A5640" s="16">
        <v>7908</v>
      </c>
      <c r="B5640">
        <v>5620</v>
      </c>
      <c r="C5640">
        <v>1</v>
      </c>
    </row>
    <row r="5641" spans="1:3" x14ac:dyDescent="0.25">
      <c r="A5641" s="16">
        <v>7909</v>
      </c>
      <c r="B5641">
        <v>6967</v>
      </c>
      <c r="C5641">
        <v>1</v>
      </c>
    </row>
    <row r="5642" spans="1:3" x14ac:dyDescent="0.25">
      <c r="A5642" s="16">
        <v>7910</v>
      </c>
      <c r="B5642">
        <v>10906</v>
      </c>
      <c r="C5642">
        <v>1</v>
      </c>
    </row>
    <row r="5643" spans="1:3" x14ac:dyDescent="0.25">
      <c r="A5643" s="16">
        <v>7911</v>
      </c>
      <c r="B5643">
        <v>9425</v>
      </c>
      <c r="C5643">
        <v>1</v>
      </c>
    </row>
    <row r="5644" spans="1:3" x14ac:dyDescent="0.25">
      <c r="A5644" s="16">
        <v>7912</v>
      </c>
      <c r="B5644">
        <v>2901</v>
      </c>
      <c r="C5644">
        <v>1</v>
      </c>
    </row>
    <row r="5645" spans="1:3" x14ac:dyDescent="0.25">
      <c r="A5645" s="16">
        <v>7914</v>
      </c>
      <c r="B5645">
        <v>144477</v>
      </c>
      <c r="C5645">
        <v>1</v>
      </c>
    </row>
    <row r="5646" spans="1:3" x14ac:dyDescent="0.25">
      <c r="A5646" s="16">
        <v>7915</v>
      </c>
      <c r="B5646">
        <v>103858</v>
      </c>
      <c r="C5646">
        <v>1</v>
      </c>
    </row>
    <row r="5647" spans="1:3" x14ac:dyDescent="0.25">
      <c r="A5647" s="16">
        <v>7916</v>
      </c>
      <c r="B5647">
        <v>46847</v>
      </c>
      <c r="C5647">
        <v>1</v>
      </c>
    </row>
    <row r="5648" spans="1:3" x14ac:dyDescent="0.25">
      <c r="A5648" s="16">
        <v>7917</v>
      </c>
      <c r="B5648">
        <v>77439</v>
      </c>
      <c r="C5648">
        <v>1</v>
      </c>
    </row>
    <row r="5649" spans="1:3" x14ac:dyDescent="0.25">
      <c r="A5649" s="16">
        <v>7918</v>
      </c>
      <c r="B5649">
        <v>112591</v>
      </c>
      <c r="C5649">
        <v>1</v>
      </c>
    </row>
    <row r="5650" spans="1:3" x14ac:dyDescent="0.25">
      <c r="A5650" s="16">
        <v>7919</v>
      </c>
      <c r="B5650">
        <v>144427</v>
      </c>
      <c r="C5650">
        <v>1</v>
      </c>
    </row>
    <row r="5651" spans="1:3" x14ac:dyDescent="0.25">
      <c r="A5651" s="16">
        <v>7920</v>
      </c>
      <c r="B5651">
        <v>635933</v>
      </c>
      <c r="C5651">
        <v>1</v>
      </c>
    </row>
    <row r="5652" spans="1:3" x14ac:dyDescent="0.25">
      <c r="A5652" s="16">
        <v>7921</v>
      </c>
      <c r="B5652">
        <v>320898</v>
      </c>
      <c r="C5652">
        <v>1</v>
      </c>
    </row>
    <row r="5653" spans="1:3" x14ac:dyDescent="0.25">
      <c r="A5653" s="16">
        <v>7922</v>
      </c>
      <c r="B5653">
        <v>2876</v>
      </c>
      <c r="C5653">
        <v>1</v>
      </c>
    </row>
    <row r="5654" spans="1:3" x14ac:dyDescent="0.25">
      <c r="A5654" s="16">
        <v>7923</v>
      </c>
      <c r="B5654">
        <v>322938</v>
      </c>
      <c r="C5654">
        <v>1</v>
      </c>
    </row>
    <row r="5655" spans="1:3" x14ac:dyDescent="0.25">
      <c r="A5655" s="16">
        <v>7924</v>
      </c>
      <c r="B5655">
        <v>224537</v>
      </c>
      <c r="C5655">
        <v>1</v>
      </c>
    </row>
    <row r="5656" spans="1:3" x14ac:dyDescent="0.25">
      <c r="A5656" s="16">
        <v>7925</v>
      </c>
      <c r="B5656">
        <v>11046</v>
      </c>
      <c r="C5656">
        <v>1</v>
      </c>
    </row>
    <row r="5657" spans="1:3" x14ac:dyDescent="0.25">
      <c r="A5657" s="16">
        <v>7926</v>
      </c>
      <c r="B5657">
        <v>464805</v>
      </c>
      <c r="C5657">
        <v>1</v>
      </c>
    </row>
    <row r="5658" spans="1:3" x14ac:dyDescent="0.25">
      <c r="A5658" s="16">
        <v>7927</v>
      </c>
      <c r="B5658">
        <v>194572</v>
      </c>
      <c r="C5658">
        <v>1</v>
      </c>
    </row>
    <row r="5659" spans="1:3" x14ac:dyDescent="0.25">
      <c r="A5659" s="16">
        <v>7928</v>
      </c>
      <c r="B5659">
        <v>42934</v>
      </c>
      <c r="C5659">
        <v>1</v>
      </c>
    </row>
    <row r="5660" spans="1:3" x14ac:dyDescent="0.25">
      <c r="A5660" s="16">
        <v>7929</v>
      </c>
      <c r="B5660">
        <v>73222</v>
      </c>
      <c r="C5660">
        <v>1</v>
      </c>
    </row>
    <row r="5661" spans="1:3" x14ac:dyDescent="0.25">
      <c r="A5661" s="16">
        <v>7930</v>
      </c>
      <c r="B5661">
        <v>334247</v>
      </c>
      <c r="C5661">
        <v>1</v>
      </c>
    </row>
    <row r="5662" spans="1:3" x14ac:dyDescent="0.25">
      <c r="A5662" s="16">
        <v>7931</v>
      </c>
      <c r="B5662">
        <v>2640753</v>
      </c>
      <c r="C5662">
        <v>1</v>
      </c>
    </row>
    <row r="5663" spans="1:3" x14ac:dyDescent="0.25">
      <c r="A5663" s="16">
        <v>7932</v>
      </c>
      <c r="B5663">
        <v>18860</v>
      </c>
      <c r="C5663">
        <v>1</v>
      </c>
    </row>
    <row r="5664" spans="1:3" x14ac:dyDescent="0.25">
      <c r="A5664" s="16">
        <v>7933</v>
      </c>
      <c r="B5664">
        <v>68033</v>
      </c>
      <c r="C5664">
        <v>1</v>
      </c>
    </row>
    <row r="5665" spans="1:3" x14ac:dyDescent="0.25">
      <c r="A5665" s="16">
        <v>7934</v>
      </c>
      <c r="B5665">
        <v>459455</v>
      </c>
      <c r="C5665">
        <v>1</v>
      </c>
    </row>
    <row r="5666" spans="1:3" x14ac:dyDescent="0.25">
      <c r="A5666" s="16">
        <v>7935</v>
      </c>
      <c r="B5666">
        <v>4227</v>
      </c>
      <c r="C5666">
        <v>1</v>
      </c>
    </row>
    <row r="5667" spans="1:3" x14ac:dyDescent="0.25">
      <c r="A5667" s="16">
        <v>7936</v>
      </c>
      <c r="B5667">
        <v>272348</v>
      </c>
      <c r="C5667">
        <v>1</v>
      </c>
    </row>
    <row r="5668" spans="1:3" x14ac:dyDescent="0.25">
      <c r="A5668" s="16">
        <v>7937</v>
      </c>
      <c r="B5668">
        <v>32944</v>
      </c>
      <c r="C5668">
        <v>1</v>
      </c>
    </row>
    <row r="5669" spans="1:3" x14ac:dyDescent="0.25">
      <c r="A5669" s="16">
        <v>7938</v>
      </c>
      <c r="B5669">
        <v>206894</v>
      </c>
      <c r="C5669">
        <v>1</v>
      </c>
    </row>
    <row r="5670" spans="1:3" x14ac:dyDescent="0.25">
      <c r="A5670" s="16">
        <v>7939</v>
      </c>
      <c r="B5670">
        <v>7171</v>
      </c>
      <c r="C5670">
        <v>1</v>
      </c>
    </row>
    <row r="5671" spans="1:3" x14ac:dyDescent="0.25">
      <c r="A5671" s="16">
        <v>7940</v>
      </c>
      <c r="B5671">
        <v>384343</v>
      </c>
      <c r="C5671">
        <v>1</v>
      </c>
    </row>
    <row r="5672" spans="1:3" x14ac:dyDescent="0.25">
      <c r="A5672" s="16">
        <v>7941</v>
      </c>
      <c r="B5672">
        <v>627354</v>
      </c>
      <c r="C5672">
        <v>1</v>
      </c>
    </row>
    <row r="5673" spans="1:3" x14ac:dyDescent="0.25">
      <c r="A5673" s="16">
        <v>7942</v>
      </c>
      <c r="B5673">
        <v>808979</v>
      </c>
      <c r="C5673">
        <v>1</v>
      </c>
    </row>
    <row r="5674" spans="1:3" x14ac:dyDescent="0.25">
      <c r="A5674" s="16">
        <v>7943</v>
      </c>
      <c r="B5674">
        <v>257295</v>
      </c>
      <c r="C5674">
        <v>1</v>
      </c>
    </row>
    <row r="5675" spans="1:3" x14ac:dyDescent="0.25">
      <c r="A5675" s="16">
        <v>7944</v>
      </c>
      <c r="B5675">
        <v>6449080</v>
      </c>
      <c r="C5675">
        <v>1</v>
      </c>
    </row>
    <row r="5676" spans="1:3" x14ac:dyDescent="0.25">
      <c r="A5676" s="16">
        <v>7945</v>
      </c>
      <c r="B5676">
        <v>893548</v>
      </c>
      <c r="C5676">
        <v>1</v>
      </c>
    </row>
    <row r="5677" spans="1:3" x14ac:dyDescent="0.25">
      <c r="A5677" s="16">
        <v>7946</v>
      </c>
      <c r="B5677">
        <v>44201</v>
      </c>
      <c r="C5677">
        <v>1</v>
      </c>
    </row>
    <row r="5678" spans="1:3" x14ac:dyDescent="0.25">
      <c r="A5678" s="16">
        <v>7947</v>
      </c>
      <c r="B5678">
        <v>239421</v>
      </c>
      <c r="C5678">
        <v>1</v>
      </c>
    </row>
    <row r="5679" spans="1:3" x14ac:dyDescent="0.25">
      <c r="A5679" s="16">
        <v>7948</v>
      </c>
      <c r="B5679">
        <v>8337</v>
      </c>
      <c r="C5679">
        <v>1</v>
      </c>
    </row>
    <row r="5680" spans="1:3" x14ac:dyDescent="0.25">
      <c r="A5680" s="16">
        <v>7949</v>
      </c>
      <c r="B5680">
        <v>31598</v>
      </c>
      <c r="C5680">
        <v>1</v>
      </c>
    </row>
    <row r="5681" spans="1:3" x14ac:dyDescent="0.25">
      <c r="A5681" s="16">
        <v>7950</v>
      </c>
      <c r="B5681">
        <v>150130</v>
      </c>
      <c r="C5681">
        <v>1</v>
      </c>
    </row>
    <row r="5682" spans="1:3" x14ac:dyDescent="0.25">
      <c r="A5682" s="16">
        <v>7951</v>
      </c>
      <c r="B5682">
        <v>80450</v>
      </c>
      <c r="C5682">
        <v>1</v>
      </c>
    </row>
    <row r="5683" spans="1:3" x14ac:dyDescent="0.25">
      <c r="A5683" s="16">
        <v>7952</v>
      </c>
      <c r="B5683">
        <v>297069</v>
      </c>
      <c r="C5683">
        <v>1</v>
      </c>
    </row>
    <row r="5684" spans="1:3" x14ac:dyDescent="0.25">
      <c r="A5684" s="16">
        <v>7953</v>
      </c>
      <c r="B5684">
        <v>46990</v>
      </c>
      <c r="C5684">
        <v>1</v>
      </c>
    </row>
    <row r="5685" spans="1:3" x14ac:dyDescent="0.25">
      <c r="A5685" s="16">
        <v>7954</v>
      </c>
      <c r="B5685">
        <v>28010</v>
      </c>
      <c r="C5685">
        <v>1</v>
      </c>
    </row>
    <row r="5686" spans="1:3" x14ac:dyDescent="0.25">
      <c r="A5686" s="16">
        <v>7955</v>
      </c>
      <c r="B5686">
        <v>33707</v>
      </c>
      <c r="C5686">
        <v>1</v>
      </c>
    </row>
    <row r="5687" spans="1:3" x14ac:dyDescent="0.25">
      <c r="A5687" s="16">
        <v>7956</v>
      </c>
      <c r="B5687">
        <v>153576</v>
      </c>
      <c r="C5687">
        <v>1</v>
      </c>
    </row>
    <row r="5688" spans="1:3" x14ac:dyDescent="0.25">
      <c r="A5688" s="16">
        <v>7957</v>
      </c>
      <c r="B5688">
        <v>53849</v>
      </c>
      <c r="C5688">
        <v>1</v>
      </c>
    </row>
    <row r="5689" spans="1:3" x14ac:dyDescent="0.25">
      <c r="A5689" s="16">
        <v>7958</v>
      </c>
      <c r="B5689">
        <v>117718</v>
      </c>
      <c r="C5689">
        <v>1</v>
      </c>
    </row>
    <row r="5690" spans="1:3" x14ac:dyDescent="0.25">
      <c r="A5690" s="16">
        <v>7959</v>
      </c>
      <c r="B5690">
        <v>170697</v>
      </c>
      <c r="C5690">
        <v>1</v>
      </c>
    </row>
    <row r="5691" spans="1:3" x14ac:dyDescent="0.25">
      <c r="A5691" s="16">
        <v>7960</v>
      </c>
      <c r="B5691">
        <v>8031</v>
      </c>
      <c r="C5691">
        <v>1</v>
      </c>
    </row>
    <row r="5692" spans="1:3" x14ac:dyDescent="0.25">
      <c r="A5692" s="16">
        <v>7961</v>
      </c>
      <c r="B5692">
        <v>201892</v>
      </c>
      <c r="C5692">
        <v>1</v>
      </c>
    </row>
    <row r="5693" spans="1:3" x14ac:dyDescent="0.25">
      <c r="A5693" s="16">
        <v>7962</v>
      </c>
      <c r="B5693">
        <v>57786</v>
      </c>
      <c r="C5693">
        <v>1</v>
      </c>
    </row>
    <row r="5694" spans="1:3" x14ac:dyDescent="0.25">
      <c r="A5694" s="16">
        <v>7963</v>
      </c>
      <c r="B5694">
        <v>103</v>
      </c>
      <c r="C5694">
        <v>1</v>
      </c>
    </row>
    <row r="5695" spans="1:3" x14ac:dyDescent="0.25">
      <c r="A5695" s="16">
        <v>7964</v>
      </c>
      <c r="B5695">
        <v>587</v>
      </c>
      <c r="C5695">
        <v>1</v>
      </c>
    </row>
    <row r="5696" spans="1:3" x14ac:dyDescent="0.25">
      <c r="A5696" s="16">
        <v>7965</v>
      </c>
      <c r="B5696">
        <v>510</v>
      </c>
      <c r="C5696">
        <v>1</v>
      </c>
    </row>
    <row r="5697" spans="1:3" x14ac:dyDescent="0.25">
      <c r="A5697" s="16">
        <v>7966</v>
      </c>
      <c r="B5697">
        <v>623</v>
      </c>
      <c r="C5697">
        <v>1</v>
      </c>
    </row>
    <row r="5698" spans="1:3" x14ac:dyDescent="0.25">
      <c r="A5698" s="16">
        <v>7967</v>
      </c>
      <c r="B5698">
        <v>380</v>
      </c>
      <c r="C5698">
        <v>1</v>
      </c>
    </row>
    <row r="5699" spans="1:3" x14ac:dyDescent="0.25">
      <c r="A5699" s="16">
        <v>7968</v>
      </c>
      <c r="B5699">
        <v>623</v>
      </c>
      <c r="C5699">
        <v>1</v>
      </c>
    </row>
    <row r="5700" spans="1:3" x14ac:dyDescent="0.25">
      <c r="A5700" s="16">
        <v>7969</v>
      </c>
      <c r="B5700">
        <v>7620</v>
      </c>
      <c r="C5700">
        <v>1</v>
      </c>
    </row>
    <row r="5701" spans="1:3" x14ac:dyDescent="0.25">
      <c r="A5701" s="16">
        <v>7970</v>
      </c>
      <c r="B5701">
        <v>3609</v>
      </c>
      <c r="C5701">
        <v>1</v>
      </c>
    </row>
    <row r="5702" spans="1:3" x14ac:dyDescent="0.25">
      <c r="A5702" s="16">
        <v>7971</v>
      </c>
      <c r="B5702">
        <v>1786</v>
      </c>
      <c r="C5702">
        <v>1</v>
      </c>
    </row>
    <row r="5703" spans="1:3" x14ac:dyDescent="0.25">
      <c r="A5703" s="16">
        <v>7972</v>
      </c>
      <c r="B5703">
        <v>534515</v>
      </c>
      <c r="C5703">
        <v>1</v>
      </c>
    </row>
    <row r="5704" spans="1:3" x14ac:dyDescent="0.25">
      <c r="A5704" s="16">
        <v>7973</v>
      </c>
      <c r="B5704">
        <v>138188</v>
      </c>
      <c r="C5704">
        <v>1</v>
      </c>
    </row>
    <row r="5705" spans="1:3" x14ac:dyDescent="0.25">
      <c r="A5705" s="16">
        <v>7974</v>
      </c>
      <c r="B5705">
        <v>146014</v>
      </c>
      <c r="C5705">
        <v>1</v>
      </c>
    </row>
    <row r="5706" spans="1:3" x14ac:dyDescent="0.25">
      <c r="A5706" s="16">
        <v>7975</v>
      </c>
      <c r="B5706">
        <v>156486</v>
      </c>
      <c r="C5706">
        <v>1</v>
      </c>
    </row>
    <row r="5707" spans="1:3" x14ac:dyDescent="0.25">
      <c r="A5707" s="16">
        <v>7976</v>
      </c>
      <c r="B5707">
        <v>62781</v>
      </c>
      <c r="C5707">
        <v>1</v>
      </c>
    </row>
    <row r="5708" spans="1:3" x14ac:dyDescent="0.25">
      <c r="A5708" s="16">
        <v>7977</v>
      </c>
      <c r="B5708">
        <v>95356</v>
      </c>
      <c r="C5708">
        <v>1</v>
      </c>
    </row>
    <row r="5709" spans="1:3" x14ac:dyDescent="0.25">
      <c r="A5709" s="16">
        <v>7978</v>
      </c>
      <c r="B5709">
        <v>49040</v>
      </c>
      <c r="C5709">
        <v>1</v>
      </c>
    </row>
    <row r="5710" spans="1:3" x14ac:dyDescent="0.25">
      <c r="A5710" s="16">
        <v>7979</v>
      </c>
      <c r="B5710">
        <v>118342</v>
      </c>
      <c r="C5710">
        <v>1</v>
      </c>
    </row>
    <row r="5711" spans="1:3" x14ac:dyDescent="0.25">
      <c r="A5711" s="16">
        <v>7980</v>
      </c>
      <c r="B5711">
        <v>292165</v>
      </c>
      <c r="C5711">
        <v>1</v>
      </c>
    </row>
    <row r="5712" spans="1:3" x14ac:dyDescent="0.25">
      <c r="A5712" s="16">
        <v>7981</v>
      </c>
      <c r="B5712">
        <v>251749</v>
      </c>
      <c r="C5712">
        <v>1</v>
      </c>
    </row>
    <row r="5713" spans="1:3" x14ac:dyDescent="0.25">
      <c r="A5713" s="16">
        <v>7982</v>
      </c>
      <c r="B5713">
        <v>9186</v>
      </c>
      <c r="C5713">
        <v>1</v>
      </c>
    </row>
    <row r="5714" spans="1:3" x14ac:dyDescent="0.25">
      <c r="A5714" s="16">
        <v>7983</v>
      </c>
      <c r="B5714">
        <v>50530</v>
      </c>
      <c r="C5714">
        <v>1</v>
      </c>
    </row>
    <row r="5715" spans="1:3" x14ac:dyDescent="0.25">
      <c r="A5715" s="16">
        <v>7984</v>
      </c>
      <c r="B5715">
        <v>38742</v>
      </c>
      <c r="C5715">
        <v>1</v>
      </c>
    </row>
    <row r="5716" spans="1:3" x14ac:dyDescent="0.25">
      <c r="A5716" s="16">
        <v>7985</v>
      </c>
      <c r="B5716">
        <v>9896</v>
      </c>
      <c r="C5716">
        <v>1</v>
      </c>
    </row>
    <row r="5717" spans="1:3" x14ac:dyDescent="0.25">
      <c r="A5717" s="16">
        <v>7986</v>
      </c>
      <c r="B5717">
        <v>120196</v>
      </c>
      <c r="C5717">
        <v>1</v>
      </c>
    </row>
    <row r="5718" spans="1:3" x14ac:dyDescent="0.25">
      <c r="A5718" s="16">
        <v>7987</v>
      </c>
      <c r="B5718">
        <v>125355</v>
      </c>
      <c r="C5718">
        <v>1</v>
      </c>
    </row>
    <row r="5719" spans="1:3" x14ac:dyDescent="0.25">
      <c r="A5719" s="16">
        <v>7988</v>
      </c>
      <c r="B5719">
        <v>961397</v>
      </c>
      <c r="C5719">
        <v>1</v>
      </c>
    </row>
    <row r="5720" spans="1:3" x14ac:dyDescent="0.25">
      <c r="A5720" s="16">
        <v>7989</v>
      </c>
      <c r="B5720">
        <v>43850</v>
      </c>
      <c r="C5720">
        <v>1</v>
      </c>
    </row>
    <row r="5721" spans="1:3" x14ac:dyDescent="0.25">
      <c r="A5721" s="16">
        <v>7990</v>
      </c>
      <c r="B5721">
        <v>80120</v>
      </c>
      <c r="C5721">
        <v>1</v>
      </c>
    </row>
    <row r="5722" spans="1:3" x14ac:dyDescent="0.25">
      <c r="A5722" s="16">
        <v>7991</v>
      </c>
      <c r="B5722">
        <v>71</v>
      </c>
      <c r="C5722">
        <v>1</v>
      </c>
    </row>
    <row r="5723" spans="1:3" x14ac:dyDescent="0.25">
      <c r="A5723" s="16">
        <v>7992</v>
      </c>
      <c r="B5723">
        <v>17</v>
      </c>
      <c r="C5723">
        <v>1</v>
      </c>
    </row>
    <row r="5724" spans="1:3" x14ac:dyDescent="0.25">
      <c r="A5724" s="16">
        <v>7993</v>
      </c>
      <c r="B5724">
        <v>37</v>
      </c>
      <c r="C5724">
        <v>1</v>
      </c>
    </row>
    <row r="5725" spans="1:3" x14ac:dyDescent="0.25">
      <c r="A5725" s="16">
        <v>7994</v>
      </c>
      <c r="B5725">
        <v>19</v>
      </c>
      <c r="C5725">
        <v>1</v>
      </c>
    </row>
    <row r="5726" spans="1:3" x14ac:dyDescent="0.25">
      <c r="A5726" s="16">
        <v>7995</v>
      </c>
      <c r="B5726">
        <v>150842</v>
      </c>
      <c r="C5726">
        <v>1</v>
      </c>
    </row>
    <row r="5727" spans="1:3" x14ac:dyDescent="0.25">
      <c r="A5727" s="16">
        <v>7996</v>
      </c>
      <c r="B5727">
        <v>14274</v>
      </c>
      <c r="C5727">
        <v>1</v>
      </c>
    </row>
    <row r="5728" spans="1:3" x14ac:dyDescent="0.25">
      <c r="A5728" s="16">
        <v>7997</v>
      </c>
      <c r="B5728">
        <v>7069</v>
      </c>
      <c r="C5728">
        <v>1</v>
      </c>
    </row>
    <row r="5729" spans="1:3" x14ac:dyDescent="0.25">
      <c r="A5729" s="16">
        <v>7998</v>
      </c>
      <c r="B5729">
        <v>8266</v>
      </c>
      <c r="C5729">
        <v>1</v>
      </c>
    </row>
    <row r="5730" spans="1:3" x14ac:dyDescent="0.25">
      <c r="A5730" s="16">
        <v>7999</v>
      </c>
      <c r="B5730">
        <v>191599</v>
      </c>
      <c r="C5730">
        <v>1</v>
      </c>
    </row>
    <row r="5731" spans="1:3" x14ac:dyDescent="0.25">
      <c r="A5731" s="16">
        <v>8000</v>
      </c>
      <c r="B5731">
        <v>108448</v>
      </c>
      <c r="C5731">
        <v>1</v>
      </c>
    </row>
    <row r="5732" spans="1:3" x14ac:dyDescent="0.25">
      <c r="A5732" s="16">
        <v>8001</v>
      </c>
      <c r="B5732">
        <v>12850</v>
      </c>
      <c r="C5732">
        <v>1</v>
      </c>
    </row>
    <row r="5733" spans="1:3" x14ac:dyDescent="0.25">
      <c r="A5733" s="16">
        <v>8002</v>
      </c>
      <c r="B5733">
        <v>37330</v>
      </c>
      <c r="C5733">
        <v>1</v>
      </c>
    </row>
    <row r="5734" spans="1:3" x14ac:dyDescent="0.25">
      <c r="A5734" s="16">
        <v>8003</v>
      </c>
      <c r="B5734">
        <v>60794</v>
      </c>
      <c r="C5734">
        <v>1</v>
      </c>
    </row>
    <row r="5735" spans="1:3" x14ac:dyDescent="0.25">
      <c r="A5735" s="16">
        <v>8004</v>
      </c>
      <c r="B5735">
        <v>50689</v>
      </c>
      <c r="C5735">
        <v>1</v>
      </c>
    </row>
    <row r="5736" spans="1:3" x14ac:dyDescent="0.25">
      <c r="A5736" s="16">
        <v>8005</v>
      </c>
      <c r="B5736">
        <v>77088</v>
      </c>
      <c r="C5736">
        <v>1</v>
      </c>
    </row>
    <row r="5737" spans="1:3" x14ac:dyDescent="0.25">
      <c r="A5737" s="16">
        <v>8006</v>
      </c>
      <c r="B5737">
        <v>176221</v>
      </c>
      <c r="C5737">
        <v>1</v>
      </c>
    </row>
    <row r="5738" spans="1:3" x14ac:dyDescent="0.25">
      <c r="A5738" s="16">
        <v>8007</v>
      </c>
      <c r="B5738">
        <v>187715</v>
      </c>
      <c r="C5738">
        <v>1</v>
      </c>
    </row>
    <row r="5739" spans="1:3" x14ac:dyDescent="0.25">
      <c r="A5739" s="16">
        <v>8008</v>
      </c>
      <c r="B5739">
        <v>29294</v>
      </c>
      <c r="C5739">
        <v>1</v>
      </c>
    </row>
    <row r="5740" spans="1:3" x14ac:dyDescent="0.25">
      <c r="A5740" s="16">
        <v>8009</v>
      </c>
      <c r="B5740">
        <v>6852</v>
      </c>
      <c r="C5740">
        <v>1</v>
      </c>
    </row>
    <row r="5741" spans="1:3" x14ac:dyDescent="0.25">
      <c r="A5741" s="16">
        <v>8010</v>
      </c>
      <c r="B5741">
        <v>1639</v>
      </c>
      <c r="C5741">
        <v>1</v>
      </c>
    </row>
    <row r="5742" spans="1:3" x14ac:dyDescent="0.25">
      <c r="A5742" s="16">
        <v>8011</v>
      </c>
      <c r="B5742">
        <v>776707</v>
      </c>
      <c r="C5742">
        <v>1</v>
      </c>
    </row>
    <row r="5743" spans="1:3" x14ac:dyDescent="0.25">
      <c r="A5743" s="16">
        <v>8012</v>
      </c>
      <c r="B5743">
        <v>12897</v>
      </c>
      <c r="C5743">
        <v>1</v>
      </c>
    </row>
    <row r="5744" spans="1:3" x14ac:dyDescent="0.25">
      <c r="A5744" s="16">
        <v>8013</v>
      </c>
      <c r="B5744">
        <v>23490</v>
      </c>
      <c r="C5744">
        <v>1</v>
      </c>
    </row>
    <row r="5745" spans="1:3" x14ac:dyDescent="0.25">
      <c r="A5745" s="16">
        <v>8014</v>
      </c>
      <c r="B5745">
        <v>10604</v>
      </c>
      <c r="C5745">
        <v>1</v>
      </c>
    </row>
    <row r="5746" spans="1:3" x14ac:dyDescent="0.25">
      <c r="A5746" s="16">
        <v>8015</v>
      </c>
      <c r="B5746">
        <v>13396</v>
      </c>
      <c r="C5746">
        <v>1</v>
      </c>
    </row>
    <row r="5747" spans="1:3" x14ac:dyDescent="0.25">
      <c r="A5747" s="16">
        <v>8016</v>
      </c>
      <c r="B5747">
        <v>65899</v>
      </c>
      <c r="C5747">
        <v>1</v>
      </c>
    </row>
    <row r="5748" spans="1:3" x14ac:dyDescent="0.25">
      <c r="A5748" s="16">
        <v>8017</v>
      </c>
      <c r="B5748">
        <v>103087</v>
      </c>
      <c r="C5748">
        <v>1</v>
      </c>
    </row>
    <row r="5749" spans="1:3" x14ac:dyDescent="0.25">
      <c r="A5749" s="16">
        <v>8018</v>
      </c>
      <c r="B5749">
        <v>65688</v>
      </c>
      <c r="C5749">
        <v>1</v>
      </c>
    </row>
    <row r="5750" spans="1:3" x14ac:dyDescent="0.25">
      <c r="A5750" s="16">
        <v>8019</v>
      </c>
      <c r="B5750">
        <v>10251</v>
      </c>
      <c r="C5750">
        <v>1</v>
      </c>
    </row>
    <row r="5751" spans="1:3" x14ac:dyDescent="0.25">
      <c r="A5751" s="16">
        <v>8020</v>
      </c>
      <c r="B5751">
        <v>7329</v>
      </c>
      <c r="C5751">
        <v>1</v>
      </c>
    </row>
    <row r="5752" spans="1:3" x14ac:dyDescent="0.25">
      <c r="A5752" s="16">
        <v>8021</v>
      </c>
      <c r="B5752">
        <v>10744</v>
      </c>
      <c r="C5752">
        <v>1</v>
      </c>
    </row>
    <row r="5753" spans="1:3" x14ac:dyDescent="0.25">
      <c r="A5753" s="16">
        <v>8022</v>
      </c>
      <c r="B5753">
        <v>10398</v>
      </c>
      <c r="C5753">
        <v>1</v>
      </c>
    </row>
    <row r="5754" spans="1:3" x14ac:dyDescent="0.25">
      <c r="A5754" s="16">
        <v>8023</v>
      </c>
      <c r="B5754">
        <v>40614</v>
      </c>
      <c r="C5754">
        <v>1</v>
      </c>
    </row>
    <row r="5755" spans="1:3" x14ac:dyDescent="0.25">
      <c r="A5755" s="16">
        <v>8024</v>
      </c>
      <c r="B5755">
        <v>21260</v>
      </c>
      <c r="C5755">
        <v>1</v>
      </c>
    </row>
    <row r="5756" spans="1:3" x14ac:dyDescent="0.25">
      <c r="A5756" s="16">
        <v>8025</v>
      </c>
      <c r="B5756">
        <v>3</v>
      </c>
      <c r="C5756">
        <v>1</v>
      </c>
    </row>
    <row r="5757" spans="1:3" x14ac:dyDescent="0.25">
      <c r="A5757" s="16">
        <v>8026</v>
      </c>
      <c r="B5757">
        <v>8671</v>
      </c>
      <c r="C5757">
        <v>1</v>
      </c>
    </row>
    <row r="5758" spans="1:3" x14ac:dyDescent="0.25">
      <c r="A5758" s="16">
        <v>8027</v>
      </c>
      <c r="B5758">
        <v>144704</v>
      </c>
      <c r="C5758">
        <v>1</v>
      </c>
    </row>
    <row r="5759" spans="1:3" x14ac:dyDescent="0.25">
      <c r="A5759" s="16">
        <v>8028</v>
      </c>
      <c r="B5759">
        <v>96866</v>
      </c>
      <c r="C5759">
        <v>1</v>
      </c>
    </row>
    <row r="5760" spans="1:3" x14ac:dyDescent="0.25">
      <c r="A5760" s="16">
        <v>8029</v>
      </c>
      <c r="B5760">
        <v>189191</v>
      </c>
      <c r="C5760">
        <v>1</v>
      </c>
    </row>
    <row r="5761" spans="1:3" x14ac:dyDescent="0.25">
      <c r="A5761" s="16">
        <v>8030</v>
      </c>
      <c r="B5761">
        <v>210473</v>
      </c>
      <c r="C5761">
        <v>1</v>
      </c>
    </row>
    <row r="5762" spans="1:3" x14ac:dyDescent="0.25">
      <c r="A5762" s="16">
        <v>8031</v>
      </c>
      <c r="B5762">
        <v>45727</v>
      </c>
      <c r="C5762">
        <v>1</v>
      </c>
    </row>
    <row r="5763" spans="1:3" x14ac:dyDescent="0.25">
      <c r="A5763" s="16">
        <v>8032</v>
      </c>
      <c r="B5763">
        <v>154026</v>
      </c>
      <c r="C5763">
        <v>1</v>
      </c>
    </row>
    <row r="5764" spans="1:3" x14ac:dyDescent="0.25">
      <c r="A5764" s="16">
        <v>8033</v>
      </c>
      <c r="B5764">
        <v>28389</v>
      </c>
      <c r="C5764">
        <v>1</v>
      </c>
    </row>
    <row r="5765" spans="1:3" x14ac:dyDescent="0.25">
      <c r="A5765" s="16">
        <v>8034</v>
      </c>
      <c r="B5765">
        <v>3638</v>
      </c>
      <c r="C5765">
        <v>1</v>
      </c>
    </row>
    <row r="5766" spans="1:3" x14ac:dyDescent="0.25">
      <c r="A5766" s="16">
        <v>8035</v>
      </c>
      <c r="B5766">
        <v>75251</v>
      </c>
      <c r="C5766">
        <v>1</v>
      </c>
    </row>
    <row r="5767" spans="1:3" x14ac:dyDescent="0.25">
      <c r="A5767" s="16">
        <v>8036</v>
      </c>
      <c r="B5767">
        <v>4593</v>
      </c>
      <c r="C5767">
        <v>1</v>
      </c>
    </row>
    <row r="5768" spans="1:3" x14ac:dyDescent="0.25">
      <c r="A5768" s="16">
        <v>8037</v>
      </c>
      <c r="B5768">
        <v>3775</v>
      </c>
      <c r="C5768">
        <v>1</v>
      </c>
    </row>
    <row r="5769" spans="1:3" x14ac:dyDescent="0.25">
      <c r="A5769" s="16">
        <v>8038</v>
      </c>
      <c r="B5769">
        <v>25136</v>
      </c>
      <c r="C5769">
        <v>1</v>
      </c>
    </row>
    <row r="5770" spans="1:3" x14ac:dyDescent="0.25">
      <c r="A5770" s="16">
        <v>8039</v>
      </c>
      <c r="B5770">
        <v>193522</v>
      </c>
      <c r="C5770">
        <v>1</v>
      </c>
    </row>
    <row r="5771" spans="1:3" x14ac:dyDescent="0.25">
      <c r="A5771" s="16">
        <v>8040</v>
      </c>
      <c r="B5771">
        <v>9709</v>
      </c>
      <c r="C5771">
        <v>1</v>
      </c>
    </row>
    <row r="5772" spans="1:3" x14ac:dyDescent="0.25">
      <c r="A5772" s="16">
        <v>8041</v>
      </c>
      <c r="B5772">
        <v>68399</v>
      </c>
      <c r="C5772">
        <v>1</v>
      </c>
    </row>
    <row r="5773" spans="1:3" x14ac:dyDescent="0.25">
      <c r="A5773" s="16">
        <v>8042</v>
      </c>
      <c r="B5773">
        <v>52360</v>
      </c>
      <c r="C5773">
        <v>1</v>
      </c>
    </row>
    <row r="5774" spans="1:3" x14ac:dyDescent="0.25">
      <c r="A5774" s="16">
        <v>8043</v>
      </c>
      <c r="B5774">
        <v>39689</v>
      </c>
      <c r="C5774">
        <v>1</v>
      </c>
    </row>
    <row r="5775" spans="1:3" x14ac:dyDescent="0.25">
      <c r="A5775" s="16">
        <v>8044</v>
      </c>
      <c r="B5775">
        <v>59515</v>
      </c>
      <c r="C5775">
        <v>1</v>
      </c>
    </row>
    <row r="5776" spans="1:3" x14ac:dyDescent="0.25">
      <c r="A5776" s="16">
        <v>8045</v>
      </c>
      <c r="B5776">
        <v>29025</v>
      </c>
      <c r="C5776">
        <v>1</v>
      </c>
    </row>
    <row r="5777" spans="1:3" x14ac:dyDescent="0.25">
      <c r="A5777" s="16">
        <v>8046</v>
      </c>
      <c r="B5777">
        <v>890121</v>
      </c>
      <c r="C5777">
        <v>1</v>
      </c>
    </row>
    <row r="5778" spans="1:3" x14ac:dyDescent="0.25">
      <c r="A5778" s="16">
        <v>8047</v>
      </c>
      <c r="B5778">
        <v>180613</v>
      </c>
      <c r="C5778">
        <v>1</v>
      </c>
    </row>
    <row r="5779" spans="1:3" x14ac:dyDescent="0.25">
      <c r="A5779" s="16">
        <v>8048</v>
      </c>
      <c r="B5779">
        <v>113532</v>
      </c>
      <c r="C5779">
        <v>1</v>
      </c>
    </row>
    <row r="5780" spans="1:3" x14ac:dyDescent="0.25">
      <c r="A5780" s="16">
        <v>8049</v>
      </c>
      <c r="B5780">
        <v>15891</v>
      </c>
      <c r="C5780">
        <v>1</v>
      </c>
    </row>
    <row r="5781" spans="1:3" x14ac:dyDescent="0.25">
      <c r="A5781" s="16">
        <v>8050</v>
      </c>
      <c r="B5781">
        <v>1131687</v>
      </c>
      <c r="C5781">
        <v>1</v>
      </c>
    </row>
    <row r="5782" spans="1:3" x14ac:dyDescent="0.25">
      <c r="A5782" s="16">
        <v>8051</v>
      </c>
      <c r="B5782">
        <v>8040</v>
      </c>
      <c r="C5782">
        <v>1</v>
      </c>
    </row>
    <row r="5783" spans="1:3" x14ac:dyDescent="0.25">
      <c r="A5783" s="16">
        <v>8052</v>
      </c>
      <c r="B5783">
        <v>1200</v>
      </c>
      <c r="C5783">
        <v>1</v>
      </c>
    </row>
    <row r="5784" spans="1:3" x14ac:dyDescent="0.25">
      <c r="A5784" s="16">
        <v>8053</v>
      </c>
      <c r="B5784">
        <v>10200</v>
      </c>
      <c r="C5784">
        <v>1</v>
      </c>
    </row>
    <row r="5785" spans="1:3" x14ac:dyDescent="0.25">
      <c r="A5785" s="16">
        <v>8054</v>
      </c>
      <c r="B5785">
        <v>13011</v>
      </c>
      <c r="C5785">
        <v>1</v>
      </c>
    </row>
    <row r="5786" spans="1:3" x14ac:dyDescent="0.25">
      <c r="A5786" s="16">
        <v>8055</v>
      </c>
      <c r="B5786">
        <v>3000</v>
      </c>
      <c r="C5786">
        <v>1</v>
      </c>
    </row>
    <row r="5787" spans="1:3" x14ac:dyDescent="0.25">
      <c r="A5787" s="16">
        <v>8056</v>
      </c>
      <c r="B5787">
        <v>2500</v>
      </c>
      <c r="C5787">
        <v>1</v>
      </c>
    </row>
    <row r="5788" spans="1:3" x14ac:dyDescent="0.25">
      <c r="A5788" s="16">
        <v>8057</v>
      </c>
      <c r="B5788">
        <v>15000</v>
      </c>
      <c r="C5788">
        <v>1</v>
      </c>
    </row>
    <row r="5789" spans="1:3" x14ac:dyDescent="0.25">
      <c r="A5789" s="16">
        <v>8058</v>
      </c>
      <c r="B5789">
        <v>5000</v>
      </c>
      <c r="C5789">
        <v>1</v>
      </c>
    </row>
    <row r="5790" spans="1:3" x14ac:dyDescent="0.25">
      <c r="A5790" s="16">
        <v>8059</v>
      </c>
      <c r="B5790">
        <v>10200</v>
      </c>
      <c r="C5790">
        <v>1</v>
      </c>
    </row>
    <row r="5791" spans="1:3" x14ac:dyDescent="0.25">
      <c r="A5791" s="16">
        <v>8060</v>
      </c>
      <c r="B5791">
        <v>10500</v>
      </c>
      <c r="C5791">
        <v>1</v>
      </c>
    </row>
    <row r="5792" spans="1:3" x14ac:dyDescent="0.25">
      <c r="A5792" s="16">
        <v>8061</v>
      </c>
      <c r="B5792">
        <v>2500</v>
      </c>
      <c r="C5792">
        <v>1</v>
      </c>
    </row>
    <row r="5793" spans="1:3" x14ac:dyDescent="0.25">
      <c r="A5793" s="16">
        <v>8063</v>
      </c>
      <c r="B5793">
        <v>8400</v>
      </c>
      <c r="C5793">
        <v>1</v>
      </c>
    </row>
    <row r="5794" spans="1:3" x14ac:dyDescent="0.25">
      <c r="A5794" s="16">
        <v>8064</v>
      </c>
      <c r="B5794">
        <v>4029</v>
      </c>
      <c r="C5794">
        <v>1</v>
      </c>
    </row>
    <row r="5795" spans="1:3" x14ac:dyDescent="0.25">
      <c r="A5795" s="16">
        <v>8065</v>
      </c>
      <c r="B5795">
        <v>2154</v>
      </c>
      <c r="C5795">
        <v>1</v>
      </c>
    </row>
    <row r="5796" spans="1:3" x14ac:dyDescent="0.25">
      <c r="A5796" s="16">
        <v>8066</v>
      </c>
      <c r="B5796">
        <v>144000</v>
      </c>
      <c r="C5796">
        <v>1</v>
      </c>
    </row>
    <row r="5797" spans="1:3" x14ac:dyDescent="0.25">
      <c r="A5797" s="16">
        <v>8067</v>
      </c>
      <c r="B5797">
        <v>161521</v>
      </c>
      <c r="C5797">
        <v>1</v>
      </c>
    </row>
    <row r="5798" spans="1:3" x14ac:dyDescent="0.25">
      <c r="A5798" s="16">
        <v>8068</v>
      </c>
      <c r="B5798">
        <v>148203</v>
      </c>
      <c r="C5798">
        <v>1</v>
      </c>
    </row>
    <row r="5799" spans="1:3" x14ac:dyDescent="0.25">
      <c r="A5799" s="16">
        <v>8069</v>
      </c>
      <c r="B5799">
        <v>940000</v>
      </c>
      <c r="C5799">
        <v>1</v>
      </c>
    </row>
    <row r="5800" spans="1:3" x14ac:dyDescent="0.25">
      <c r="A5800" s="16">
        <v>8070</v>
      </c>
      <c r="B5800">
        <v>2606485</v>
      </c>
      <c r="C5800">
        <v>1</v>
      </c>
    </row>
    <row r="5801" spans="1:3" x14ac:dyDescent="0.25">
      <c r="A5801" s="16">
        <v>8071</v>
      </c>
      <c r="B5801">
        <v>25000</v>
      </c>
      <c r="C5801">
        <v>1</v>
      </c>
    </row>
    <row r="5802" spans="1:3" x14ac:dyDescent="0.25">
      <c r="A5802" s="16">
        <v>8072</v>
      </c>
      <c r="B5802">
        <v>100000</v>
      </c>
      <c r="C5802">
        <v>1</v>
      </c>
    </row>
    <row r="5803" spans="1:3" x14ac:dyDescent="0.25">
      <c r="A5803" s="16">
        <v>8073</v>
      </c>
      <c r="B5803">
        <v>500000</v>
      </c>
      <c r="C5803">
        <v>1</v>
      </c>
    </row>
    <row r="5804" spans="1:3" x14ac:dyDescent="0.25">
      <c r="A5804" s="16">
        <v>8074</v>
      </c>
      <c r="B5804">
        <v>800000</v>
      </c>
      <c r="C5804">
        <v>1</v>
      </c>
    </row>
    <row r="5805" spans="1:3" x14ac:dyDescent="0.25">
      <c r="A5805" s="16">
        <v>8075</v>
      </c>
      <c r="B5805">
        <v>3000</v>
      </c>
      <c r="C5805">
        <v>1</v>
      </c>
    </row>
    <row r="5806" spans="1:3" x14ac:dyDescent="0.25">
      <c r="A5806" s="16">
        <v>8076</v>
      </c>
      <c r="B5806">
        <v>300000</v>
      </c>
      <c r="C5806">
        <v>1</v>
      </c>
    </row>
    <row r="5807" spans="1:3" x14ac:dyDescent="0.25">
      <c r="A5807" s="16">
        <v>8077</v>
      </c>
      <c r="B5807">
        <v>18000</v>
      </c>
      <c r="C5807">
        <v>1</v>
      </c>
    </row>
    <row r="5808" spans="1:3" x14ac:dyDescent="0.25">
      <c r="A5808" s="16">
        <v>8078</v>
      </c>
      <c r="B5808">
        <v>100000</v>
      </c>
      <c r="C5808">
        <v>1</v>
      </c>
    </row>
    <row r="5809" spans="1:3" x14ac:dyDescent="0.25">
      <c r="A5809" s="16">
        <v>8079</v>
      </c>
      <c r="B5809">
        <v>28000</v>
      </c>
      <c r="C5809">
        <v>1</v>
      </c>
    </row>
    <row r="5810" spans="1:3" x14ac:dyDescent="0.25">
      <c r="A5810" s="16">
        <v>8080</v>
      </c>
      <c r="B5810">
        <v>400000</v>
      </c>
      <c r="C5810">
        <v>1</v>
      </c>
    </row>
    <row r="5811" spans="1:3" x14ac:dyDescent="0.25">
      <c r="A5811" s="16">
        <v>8081</v>
      </c>
      <c r="B5811">
        <v>200000</v>
      </c>
      <c r="C5811">
        <v>1</v>
      </c>
    </row>
    <row r="5812" spans="1:3" x14ac:dyDescent="0.25">
      <c r="A5812" s="16">
        <v>8082</v>
      </c>
      <c r="B5812">
        <v>300000</v>
      </c>
      <c r="C5812">
        <v>1</v>
      </c>
    </row>
    <row r="5813" spans="1:3" x14ac:dyDescent="0.25">
      <c r="A5813" s="16">
        <v>8083</v>
      </c>
      <c r="B5813">
        <v>1938000</v>
      </c>
      <c r="C5813">
        <v>1</v>
      </c>
    </row>
    <row r="5814" spans="1:3" x14ac:dyDescent="0.25">
      <c r="A5814" s="16">
        <v>8084</v>
      </c>
      <c r="B5814">
        <v>550000</v>
      </c>
      <c r="C5814">
        <v>1</v>
      </c>
    </row>
    <row r="5815" spans="1:3" x14ac:dyDescent="0.25">
      <c r="A5815" s="16">
        <v>8085</v>
      </c>
      <c r="B5815">
        <v>200000</v>
      </c>
      <c r="C5815">
        <v>1</v>
      </c>
    </row>
    <row r="5816" spans="1:3" x14ac:dyDescent="0.25">
      <c r="A5816" s="16">
        <v>8086</v>
      </c>
      <c r="B5816">
        <v>1100000</v>
      </c>
      <c r="C5816">
        <v>1</v>
      </c>
    </row>
    <row r="5817" spans="1:3" x14ac:dyDescent="0.25">
      <c r="A5817" s="16">
        <v>8087</v>
      </c>
      <c r="B5817">
        <v>450000</v>
      </c>
      <c r="C5817">
        <v>1</v>
      </c>
    </row>
    <row r="5818" spans="1:3" x14ac:dyDescent="0.25">
      <c r="A5818" s="16">
        <v>8088</v>
      </c>
      <c r="B5818">
        <v>25000</v>
      </c>
      <c r="C5818">
        <v>1</v>
      </c>
    </row>
    <row r="5819" spans="1:3" x14ac:dyDescent="0.25">
      <c r="A5819" s="16">
        <v>8090</v>
      </c>
      <c r="B5819">
        <v>350000</v>
      </c>
      <c r="C5819">
        <v>1</v>
      </c>
    </row>
    <row r="5820" spans="1:3" x14ac:dyDescent="0.25">
      <c r="A5820" s="16">
        <v>8091</v>
      </c>
      <c r="B5820">
        <v>280000</v>
      </c>
      <c r="C5820">
        <v>1</v>
      </c>
    </row>
    <row r="5821" spans="1:3" x14ac:dyDescent="0.25">
      <c r="A5821" s="16">
        <v>8093</v>
      </c>
      <c r="B5821">
        <v>250000</v>
      </c>
      <c r="C5821">
        <v>1</v>
      </c>
    </row>
    <row r="5822" spans="1:3" x14ac:dyDescent="0.25">
      <c r="A5822" s="16">
        <v>8094</v>
      </c>
      <c r="B5822">
        <v>70000</v>
      </c>
      <c r="C5822">
        <v>1</v>
      </c>
    </row>
    <row r="5823" spans="1:3" x14ac:dyDescent="0.25">
      <c r="A5823" s="16">
        <v>8095</v>
      </c>
      <c r="B5823">
        <v>150000</v>
      </c>
      <c r="C5823">
        <v>1</v>
      </c>
    </row>
    <row r="5824" spans="1:3" x14ac:dyDescent="0.25">
      <c r="A5824" s="16">
        <v>8096</v>
      </c>
      <c r="B5824">
        <v>5949953</v>
      </c>
      <c r="C5824">
        <v>1</v>
      </c>
    </row>
    <row r="5825" spans="1:3" x14ac:dyDescent="0.25">
      <c r="A5825" s="16">
        <v>8097</v>
      </c>
      <c r="B5825">
        <v>500000</v>
      </c>
      <c r="C5825">
        <v>1</v>
      </c>
    </row>
    <row r="5826" spans="1:3" x14ac:dyDescent="0.25">
      <c r="A5826" s="16">
        <v>8100</v>
      </c>
      <c r="B5826">
        <v>7105679</v>
      </c>
      <c r="C5826">
        <v>1</v>
      </c>
    </row>
    <row r="5827" spans="1:3" x14ac:dyDescent="0.25">
      <c r="A5827" s="16">
        <v>8101</v>
      </c>
      <c r="B5827">
        <v>1580</v>
      </c>
      <c r="C5827">
        <v>1</v>
      </c>
    </row>
    <row r="5828" spans="1:3" x14ac:dyDescent="0.25">
      <c r="A5828" s="16">
        <v>8102</v>
      </c>
      <c r="B5828">
        <v>474477</v>
      </c>
      <c r="C5828">
        <v>1</v>
      </c>
    </row>
    <row r="5829" spans="1:3" x14ac:dyDescent="0.25">
      <c r="A5829" s="16">
        <v>8103</v>
      </c>
      <c r="B5829">
        <v>661</v>
      </c>
      <c r="C5829">
        <v>1</v>
      </c>
    </row>
    <row r="5830" spans="1:3" x14ac:dyDescent="0.25">
      <c r="A5830" s="16">
        <v>8104</v>
      </c>
      <c r="B5830">
        <v>1736739</v>
      </c>
      <c r="C5830">
        <v>1</v>
      </c>
    </row>
    <row r="5831" spans="1:3" x14ac:dyDescent="0.25">
      <c r="A5831" s="16">
        <v>8105</v>
      </c>
      <c r="B5831">
        <v>55348</v>
      </c>
      <c r="C5831">
        <v>1</v>
      </c>
    </row>
    <row r="5832" spans="1:3" x14ac:dyDescent="0.25">
      <c r="A5832" s="16">
        <v>8106</v>
      </c>
      <c r="B5832">
        <v>426228</v>
      </c>
      <c r="C5832">
        <v>1</v>
      </c>
    </row>
    <row r="5833" spans="1:3" x14ac:dyDescent="0.25">
      <c r="A5833" s="16">
        <v>8107</v>
      </c>
      <c r="B5833">
        <v>118731</v>
      </c>
      <c r="C5833">
        <v>1</v>
      </c>
    </row>
    <row r="5834" spans="1:3" x14ac:dyDescent="0.25">
      <c r="A5834" s="16">
        <v>8109</v>
      </c>
      <c r="B5834">
        <v>108249</v>
      </c>
      <c r="C5834">
        <v>1</v>
      </c>
    </row>
    <row r="5835" spans="1:3" x14ac:dyDescent="0.25">
      <c r="A5835" s="16">
        <v>8110</v>
      </c>
      <c r="B5835">
        <v>315974</v>
      </c>
      <c r="C5835">
        <v>1</v>
      </c>
    </row>
    <row r="5836" spans="1:3" x14ac:dyDescent="0.25">
      <c r="A5836" s="16">
        <v>8111</v>
      </c>
      <c r="B5836">
        <v>41600</v>
      </c>
      <c r="C5836">
        <v>1</v>
      </c>
    </row>
    <row r="5837" spans="1:3" x14ac:dyDescent="0.25">
      <c r="A5837" s="16">
        <v>8112</v>
      </c>
      <c r="B5837">
        <v>292000</v>
      </c>
      <c r="C5837">
        <v>1</v>
      </c>
    </row>
    <row r="5838" spans="1:3" x14ac:dyDescent="0.25">
      <c r="A5838" s="16">
        <v>8113</v>
      </c>
      <c r="B5838">
        <v>517626</v>
      </c>
      <c r="C5838">
        <v>1</v>
      </c>
    </row>
    <row r="5839" spans="1:3" x14ac:dyDescent="0.25">
      <c r="A5839" s="16">
        <v>8114</v>
      </c>
      <c r="B5839">
        <v>2422776</v>
      </c>
      <c r="C5839">
        <v>1</v>
      </c>
    </row>
    <row r="5840" spans="1:3" x14ac:dyDescent="0.25">
      <c r="A5840" s="16">
        <v>8115</v>
      </c>
      <c r="B5840">
        <v>58950</v>
      </c>
      <c r="C5840">
        <v>1</v>
      </c>
    </row>
    <row r="5841" spans="1:3" x14ac:dyDescent="0.25">
      <c r="A5841" s="16">
        <v>8116</v>
      </c>
      <c r="B5841">
        <v>384694</v>
      </c>
      <c r="C5841">
        <v>1</v>
      </c>
    </row>
    <row r="5842" spans="1:3" x14ac:dyDescent="0.25">
      <c r="A5842" s="16">
        <v>8118</v>
      </c>
      <c r="B5842">
        <v>1149679</v>
      </c>
      <c r="C5842">
        <v>1</v>
      </c>
    </row>
    <row r="5843" spans="1:3" x14ac:dyDescent="0.25">
      <c r="A5843" s="16">
        <v>8119</v>
      </c>
      <c r="B5843">
        <v>395283</v>
      </c>
      <c r="C5843">
        <v>1</v>
      </c>
    </row>
    <row r="5844" spans="1:3" x14ac:dyDescent="0.25">
      <c r="A5844" s="16">
        <v>8122</v>
      </c>
      <c r="B5844">
        <v>236572</v>
      </c>
      <c r="C5844">
        <v>1</v>
      </c>
    </row>
    <row r="5845" spans="1:3" x14ac:dyDescent="0.25">
      <c r="A5845" s="16">
        <v>8124</v>
      </c>
      <c r="B5845">
        <v>340000</v>
      </c>
      <c r="C5845">
        <v>1</v>
      </c>
    </row>
    <row r="5846" spans="1:3" x14ac:dyDescent="0.25">
      <c r="A5846" s="16">
        <v>8125</v>
      </c>
      <c r="B5846">
        <v>166338</v>
      </c>
      <c r="C5846">
        <v>1</v>
      </c>
    </row>
    <row r="5847" spans="1:3" x14ac:dyDescent="0.25">
      <c r="A5847" s="16">
        <v>8126</v>
      </c>
      <c r="B5847">
        <v>72461</v>
      </c>
      <c r="C5847">
        <v>1</v>
      </c>
    </row>
    <row r="5848" spans="1:3" x14ac:dyDescent="0.25">
      <c r="A5848" s="16">
        <v>8127</v>
      </c>
      <c r="B5848">
        <v>334102</v>
      </c>
      <c r="C5848">
        <v>1</v>
      </c>
    </row>
    <row r="5849" spans="1:3" x14ac:dyDescent="0.25">
      <c r="A5849" s="16">
        <v>8128</v>
      </c>
      <c r="B5849">
        <v>106754</v>
      </c>
      <c r="C5849">
        <v>1</v>
      </c>
    </row>
    <row r="5850" spans="1:3" x14ac:dyDescent="0.25">
      <c r="A5850" s="16">
        <v>8129</v>
      </c>
      <c r="B5850">
        <v>526000</v>
      </c>
      <c r="C5850">
        <v>1</v>
      </c>
    </row>
    <row r="5851" spans="1:3" x14ac:dyDescent="0.25">
      <c r="A5851" s="16">
        <v>8130</v>
      </c>
      <c r="B5851">
        <v>10000</v>
      </c>
      <c r="C5851">
        <v>1</v>
      </c>
    </row>
    <row r="5852" spans="1:3" x14ac:dyDescent="0.25">
      <c r="A5852" s="16">
        <v>8131</v>
      </c>
      <c r="B5852">
        <v>6725</v>
      </c>
      <c r="C5852">
        <v>1</v>
      </c>
    </row>
    <row r="5853" spans="1:3" x14ac:dyDescent="0.25">
      <c r="A5853" s="16">
        <v>8134</v>
      </c>
      <c r="B5853">
        <v>12914</v>
      </c>
      <c r="C5853">
        <v>1</v>
      </c>
    </row>
    <row r="5854" spans="1:3" x14ac:dyDescent="0.25">
      <c r="A5854" s="16">
        <v>8135</v>
      </c>
      <c r="B5854">
        <v>995000</v>
      </c>
      <c r="C5854">
        <v>1</v>
      </c>
    </row>
    <row r="5855" spans="1:3" x14ac:dyDescent="0.25">
      <c r="A5855" s="16">
        <v>8136</v>
      </c>
      <c r="B5855">
        <v>41304</v>
      </c>
      <c r="C5855">
        <v>1</v>
      </c>
    </row>
    <row r="5856" spans="1:3" x14ac:dyDescent="0.25">
      <c r="A5856" s="16">
        <v>8137</v>
      </c>
      <c r="B5856">
        <v>15000</v>
      </c>
      <c r="C5856">
        <v>1</v>
      </c>
    </row>
    <row r="5857" spans="1:3" x14ac:dyDescent="0.25">
      <c r="A5857" s="16">
        <v>8139</v>
      </c>
      <c r="B5857">
        <v>380682</v>
      </c>
      <c r="C5857">
        <v>1</v>
      </c>
    </row>
    <row r="5858" spans="1:3" x14ac:dyDescent="0.25">
      <c r="A5858" s="16">
        <v>8140</v>
      </c>
      <c r="B5858">
        <v>31374</v>
      </c>
      <c r="C5858">
        <v>1</v>
      </c>
    </row>
    <row r="5859" spans="1:3" x14ac:dyDescent="0.25">
      <c r="A5859" s="16">
        <v>8141</v>
      </c>
      <c r="B5859">
        <v>9018</v>
      </c>
      <c r="C5859">
        <v>1</v>
      </c>
    </row>
    <row r="5860" spans="1:3" x14ac:dyDescent="0.25">
      <c r="A5860" s="16">
        <v>8142</v>
      </c>
      <c r="B5860">
        <v>11529</v>
      </c>
      <c r="C5860">
        <v>1</v>
      </c>
    </row>
    <row r="5861" spans="1:3" x14ac:dyDescent="0.25">
      <c r="A5861" s="16">
        <v>8143</v>
      </c>
      <c r="B5861">
        <v>56887</v>
      </c>
      <c r="C5861">
        <v>1</v>
      </c>
    </row>
    <row r="5862" spans="1:3" x14ac:dyDescent="0.25">
      <c r="A5862" s="16">
        <v>8144</v>
      </c>
      <c r="B5862">
        <v>5813</v>
      </c>
      <c r="C5862">
        <v>1</v>
      </c>
    </row>
    <row r="5863" spans="1:3" x14ac:dyDescent="0.25">
      <c r="A5863" s="16">
        <v>8146</v>
      </c>
      <c r="B5863">
        <v>29470</v>
      </c>
      <c r="C5863">
        <v>1</v>
      </c>
    </row>
    <row r="5864" spans="1:3" x14ac:dyDescent="0.25">
      <c r="A5864" s="16">
        <v>8147</v>
      </c>
      <c r="B5864">
        <v>9674</v>
      </c>
      <c r="C5864">
        <v>1</v>
      </c>
    </row>
    <row r="5865" spans="1:3" x14ac:dyDescent="0.25">
      <c r="A5865" s="16">
        <v>8148</v>
      </c>
      <c r="B5865">
        <v>35000</v>
      </c>
      <c r="C5865">
        <v>1</v>
      </c>
    </row>
    <row r="5866" spans="1:3" x14ac:dyDescent="0.25">
      <c r="A5866" s="16">
        <v>8149</v>
      </c>
      <c r="B5866">
        <v>53</v>
      </c>
      <c r="C5866">
        <v>1</v>
      </c>
    </row>
    <row r="5867" spans="1:3" x14ac:dyDescent="0.25">
      <c r="A5867" s="16">
        <v>8150</v>
      </c>
      <c r="B5867">
        <v>8288</v>
      </c>
      <c r="C5867">
        <v>1</v>
      </c>
    </row>
    <row r="5868" spans="1:3" x14ac:dyDescent="0.25">
      <c r="A5868" s="16">
        <v>8151</v>
      </c>
      <c r="B5868">
        <v>416000</v>
      </c>
      <c r="C5868">
        <v>1</v>
      </c>
    </row>
    <row r="5869" spans="1:3" x14ac:dyDescent="0.25">
      <c r="A5869" s="16">
        <v>8152</v>
      </c>
      <c r="B5869">
        <v>80000</v>
      </c>
      <c r="C5869">
        <v>1</v>
      </c>
    </row>
    <row r="5870" spans="1:3" x14ac:dyDescent="0.25">
      <c r="A5870" s="16">
        <v>8153</v>
      </c>
      <c r="B5870">
        <v>75000</v>
      </c>
      <c r="C5870">
        <v>1</v>
      </c>
    </row>
    <row r="5871" spans="1:3" x14ac:dyDescent="0.25">
      <c r="A5871" s="16">
        <v>8154</v>
      </c>
      <c r="B5871">
        <v>17040</v>
      </c>
      <c r="C5871">
        <v>1</v>
      </c>
    </row>
    <row r="5872" spans="1:3" x14ac:dyDescent="0.25">
      <c r="A5872" s="16">
        <v>8155</v>
      </c>
      <c r="B5872">
        <v>28466</v>
      </c>
      <c r="C5872">
        <v>1</v>
      </c>
    </row>
    <row r="5873" spans="1:3" x14ac:dyDescent="0.25">
      <c r="A5873" s="16">
        <v>8156</v>
      </c>
      <c r="B5873">
        <v>63369</v>
      </c>
      <c r="C5873">
        <v>1</v>
      </c>
    </row>
    <row r="5874" spans="1:3" x14ac:dyDescent="0.25">
      <c r="A5874" s="16">
        <v>8157</v>
      </c>
      <c r="B5874">
        <v>24501</v>
      </c>
      <c r="C5874">
        <v>1</v>
      </c>
    </row>
    <row r="5875" spans="1:3" x14ac:dyDescent="0.25">
      <c r="A5875" s="16">
        <v>8158</v>
      </c>
      <c r="B5875">
        <v>202739</v>
      </c>
      <c r="C5875">
        <v>1</v>
      </c>
    </row>
    <row r="5876" spans="1:3" x14ac:dyDescent="0.25">
      <c r="A5876" s="16">
        <v>8159</v>
      </c>
      <c r="B5876">
        <v>478031</v>
      </c>
      <c r="C5876">
        <v>1</v>
      </c>
    </row>
    <row r="5877" spans="1:3" x14ac:dyDescent="0.25">
      <c r="A5877" s="16">
        <v>8161</v>
      </c>
      <c r="B5877">
        <v>18211</v>
      </c>
      <c r="C5877">
        <v>1</v>
      </c>
    </row>
    <row r="5878" spans="1:3" x14ac:dyDescent="0.25">
      <c r="A5878" s="16">
        <v>8162</v>
      </c>
      <c r="B5878">
        <v>191948</v>
      </c>
      <c r="C5878">
        <v>1</v>
      </c>
    </row>
    <row r="5879" spans="1:3" x14ac:dyDescent="0.25">
      <c r="A5879" s="16">
        <v>8163</v>
      </c>
      <c r="B5879">
        <v>317967</v>
      </c>
      <c r="C5879">
        <v>1</v>
      </c>
    </row>
    <row r="5880" spans="1:3" x14ac:dyDescent="0.25">
      <c r="A5880" s="16">
        <v>8164</v>
      </c>
      <c r="B5880">
        <v>17100</v>
      </c>
      <c r="C5880">
        <v>1</v>
      </c>
    </row>
    <row r="5881" spans="1:3" x14ac:dyDescent="0.25">
      <c r="A5881" s="16">
        <v>8165</v>
      </c>
      <c r="B5881">
        <v>24401</v>
      </c>
      <c r="C5881">
        <v>1</v>
      </c>
    </row>
    <row r="5882" spans="1:3" x14ac:dyDescent="0.25">
      <c r="A5882" s="16">
        <v>8166</v>
      </c>
      <c r="B5882">
        <v>37596</v>
      </c>
      <c r="C5882">
        <v>1</v>
      </c>
    </row>
    <row r="5883" spans="1:3" x14ac:dyDescent="0.25">
      <c r="A5883" s="16">
        <v>8167</v>
      </c>
      <c r="B5883">
        <v>74293</v>
      </c>
      <c r="C5883">
        <v>1</v>
      </c>
    </row>
    <row r="5884" spans="1:3" x14ac:dyDescent="0.25">
      <c r="A5884" s="16">
        <v>8168</v>
      </c>
      <c r="B5884">
        <v>63647</v>
      </c>
      <c r="C5884">
        <v>1</v>
      </c>
    </row>
    <row r="5885" spans="1:3" x14ac:dyDescent="0.25">
      <c r="A5885" s="16">
        <v>8169</v>
      </c>
      <c r="B5885">
        <v>16689</v>
      </c>
      <c r="C5885">
        <v>1</v>
      </c>
    </row>
    <row r="5886" spans="1:3" x14ac:dyDescent="0.25">
      <c r="A5886" s="16">
        <v>8170</v>
      </c>
      <c r="B5886">
        <v>8239</v>
      </c>
      <c r="C5886">
        <v>1</v>
      </c>
    </row>
    <row r="5887" spans="1:3" x14ac:dyDescent="0.25">
      <c r="A5887" s="16">
        <v>8171</v>
      </c>
      <c r="B5887">
        <v>42255</v>
      </c>
      <c r="C5887">
        <v>1</v>
      </c>
    </row>
    <row r="5888" spans="1:3" x14ac:dyDescent="0.25">
      <c r="A5888" s="16">
        <v>8172</v>
      </c>
      <c r="B5888">
        <v>19759</v>
      </c>
      <c r="C5888">
        <v>1</v>
      </c>
    </row>
    <row r="5889" spans="1:3" x14ac:dyDescent="0.25">
      <c r="A5889" s="16">
        <v>8173</v>
      </c>
      <c r="B5889">
        <v>15027</v>
      </c>
      <c r="C5889">
        <v>1</v>
      </c>
    </row>
    <row r="5890" spans="1:3" x14ac:dyDescent="0.25">
      <c r="A5890" s="16">
        <v>8174</v>
      </c>
      <c r="B5890">
        <v>122459</v>
      </c>
      <c r="C5890">
        <v>1</v>
      </c>
    </row>
    <row r="5891" spans="1:3" x14ac:dyDescent="0.25">
      <c r="A5891" s="16">
        <v>8175</v>
      </c>
      <c r="B5891">
        <v>58581</v>
      </c>
      <c r="C5891">
        <v>1</v>
      </c>
    </row>
    <row r="5892" spans="1:3" x14ac:dyDescent="0.25">
      <c r="A5892" s="16">
        <v>8176</v>
      </c>
      <c r="B5892">
        <v>45297</v>
      </c>
      <c r="C5892">
        <v>1</v>
      </c>
    </row>
    <row r="5893" spans="1:3" x14ac:dyDescent="0.25">
      <c r="A5893" s="16">
        <v>8178</v>
      </c>
      <c r="B5893">
        <v>64490</v>
      </c>
      <c r="C5893">
        <v>1</v>
      </c>
    </row>
    <row r="5894" spans="1:3" x14ac:dyDescent="0.25">
      <c r="A5894" s="16">
        <v>8179</v>
      </c>
      <c r="B5894">
        <v>1345241</v>
      </c>
      <c r="C5894">
        <v>1</v>
      </c>
    </row>
    <row r="5895" spans="1:3" x14ac:dyDescent="0.25">
      <c r="A5895" s="16">
        <v>8180</v>
      </c>
      <c r="B5895">
        <v>74676</v>
      </c>
      <c r="C5895">
        <v>1</v>
      </c>
    </row>
    <row r="5896" spans="1:3" x14ac:dyDescent="0.25">
      <c r="A5896" s="16">
        <v>8181</v>
      </c>
      <c r="B5896">
        <v>70816</v>
      </c>
      <c r="C5896">
        <v>1</v>
      </c>
    </row>
    <row r="5897" spans="1:3" x14ac:dyDescent="0.25">
      <c r="A5897" s="16">
        <v>8182</v>
      </c>
      <c r="B5897">
        <v>48565</v>
      </c>
      <c r="C5897">
        <v>1</v>
      </c>
    </row>
    <row r="5898" spans="1:3" x14ac:dyDescent="0.25">
      <c r="A5898" s="16">
        <v>8183</v>
      </c>
      <c r="B5898">
        <v>197046</v>
      </c>
      <c r="C5898">
        <v>1</v>
      </c>
    </row>
    <row r="5899" spans="1:3" x14ac:dyDescent="0.25">
      <c r="A5899" s="16">
        <v>8184</v>
      </c>
      <c r="B5899">
        <v>67636</v>
      </c>
      <c r="C5899">
        <v>1</v>
      </c>
    </row>
    <row r="5900" spans="1:3" x14ac:dyDescent="0.25">
      <c r="A5900" s="16">
        <v>8185</v>
      </c>
      <c r="B5900">
        <v>364899</v>
      </c>
      <c r="C5900">
        <v>1</v>
      </c>
    </row>
    <row r="5901" spans="1:3" x14ac:dyDescent="0.25">
      <c r="A5901" s="16">
        <v>8186</v>
      </c>
      <c r="B5901">
        <v>753686</v>
      </c>
      <c r="C5901">
        <v>1</v>
      </c>
    </row>
    <row r="5902" spans="1:3" x14ac:dyDescent="0.25">
      <c r="A5902" s="16">
        <v>8187</v>
      </c>
      <c r="B5902">
        <v>141377</v>
      </c>
      <c r="C5902">
        <v>1</v>
      </c>
    </row>
    <row r="5903" spans="1:3" x14ac:dyDescent="0.25">
      <c r="A5903" s="16">
        <v>8188</v>
      </c>
      <c r="B5903">
        <v>77253</v>
      </c>
      <c r="C5903">
        <v>1</v>
      </c>
    </row>
    <row r="5904" spans="1:3" x14ac:dyDescent="0.25">
      <c r="A5904" s="16">
        <v>8189</v>
      </c>
      <c r="B5904">
        <v>55707</v>
      </c>
      <c r="C5904">
        <v>1</v>
      </c>
    </row>
    <row r="5905" spans="1:3" x14ac:dyDescent="0.25">
      <c r="A5905" s="16">
        <v>8190</v>
      </c>
      <c r="B5905">
        <v>35520</v>
      </c>
      <c r="C5905">
        <v>1</v>
      </c>
    </row>
    <row r="5906" spans="1:3" x14ac:dyDescent="0.25">
      <c r="A5906" s="16">
        <v>8191</v>
      </c>
      <c r="B5906">
        <v>40339</v>
      </c>
      <c r="C5906">
        <v>1</v>
      </c>
    </row>
    <row r="5907" spans="1:3" x14ac:dyDescent="0.25">
      <c r="A5907" s="16">
        <v>8192</v>
      </c>
      <c r="B5907">
        <v>33747</v>
      </c>
      <c r="C5907">
        <v>1</v>
      </c>
    </row>
    <row r="5908" spans="1:3" x14ac:dyDescent="0.25">
      <c r="A5908" s="16">
        <v>8193</v>
      </c>
      <c r="B5908">
        <v>53848</v>
      </c>
      <c r="C5908">
        <v>1</v>
      </c>
    </row>
    <row r="5909" spans="1:3" x14ac:dyDescent="0.25">
      <c r="A5909" s="16">
        <v>8195</v>
      </c>
      <c r="B5909">
        <v>106757</v>
      </c>
      <c r="C5909">
        <v>1</v>
      </c>
    </row>
    <row r="5910" spans="1:3" x14ac:dyDescent="0.25">
      <c r="A5910" s="16">
        <v>8196</v>
      </c>
      <c r="B5910">
        <v>90677</v>
      </c>
      <c r="C5910">
        <v>1</v>
      </c>
    </row>
    <row r="5911" spans="1:3" x14ac:dyDescent="0.25">
      <c r="A5911" s="16">
        <v>8197</v>
      </c>
      <c r="B5911">
        <v>49382</v>
      </c>
      <c r="C5911">
        <v>1</v>
      </c>
    </row>
    <row r="5912" spans="1:3" x14ac:dyDescent="0.25">
      <c r="A5912" s="16">
        <v>8198</v>
      </c>
      <c r="B5912">
        <v>41920</v>
      </c>
      <c r="C5912">
        <v>1</v>
      </c>
    </row>
    <row r="5913" spans="1:3" x14ac:dyDescent="0.25">
      <c r="A5913" s="16">
        <v>8199</v>
      </c>
      <c r="B5913">
        <v>26102</v>
      </c>
      <c r="C5913">
        <v>1</v>
      </c>
    </row>
    <row r="5914" spans="1:3" x14ac:dyDescent="0.25">
      <c r="A5914" s="16">
        <v>8200</v>
      </c>
      <c r="B5914">
        <v>54647</v>
      </c>
      <c r="C5914">
        <v>1</v>
      </c>
    </row>
    <row r="5915" spans="1:3" x14ac:dyDescent="0.25">
      <c r="A5915" s="16">
        <v>8201</v>
      </c>
      <c r="B5915">
        <v>159361</v>
      </c>
      <c r="C5915">
        <v>1</v>
      </c>
    </row>
    <row r="5916" spans="1:3" x14ac:dyDescent="0.25">
      <c r="A5916" s="16">
        <v>8202</v>
      </c>
      <c r="B5916">
        <v>162584</v>
      </c>
      <c r="C5916">
        <v>1</v>
      </c>
    </row>
    <row r="5917" spans="1:3" x14ac:dyDescent="0.25">
      <c r="A5917" s="16">
        <v>8203</v>
      </c>
      <c r="B5917">
        <v>118506</v>
      </c>
      <c r="C5917">
        <v>1</v>
      </c>
    </row>
    <row r="5918" spans="1:3" x14ac:dyDescent="0.25">
      <c r="A5918" s="16">
        <v>8204</v>
      </c>
      <c r="B5918">
        <v>302491</v>
      </c>
      <c r="C5918">
        <v>1</v>
      </c>
    </row>
    <row r="5919" spans="1:3" x14ac:dyDescent="0.25">
      <c r="A5919" s="16">
        <v>8205</v>
      </c>
      <c r="B5919">
        <v>82905</v>
      </c>
      <c r="C5919">
        <v>1</v>
      </c>
    </row>
    <row r="5920" spans="1:3" x14ac:dyDescent="0.25">
      <c r="A5920" s="16">
        <v>8206</v>
      </c>
      <c r="B5920">
        <v>150230</v>
      </c>
      <c r="C5920">
        <v>1</v>
      </c>
    </row>
    <row r="5921" spans="1:3" x14ac:dyDescent="0.25">
      <c r="A5921" s="16">
        <v>8207</v>
      </c>
      <c r="B5921">
        <v>54925</v>
      </c>
      <c r="C5921">
        <v>1</v>
      </c>
    </row>
    <row r="5922" spans="1:3" x14ac:dyDescent="0.25">
      <c r="A5922" s="16">
        <v>8208</v>
      </c>
      <c r="B5922">
        <v>44411</v>
      </c>
      <c r="C5922">
        <v>1</v>
      </c>
    </row>
    <row r="5923" spans="1:3" x14ac:dyDescent="0.25">
      <c r="A5923" s="16">
        <v>8209</v>
      </c>
      <c r="B5923">
        <v>4226068</v>
      </c>
      <c r="C5923">
        <v>1</v>
      </c>
    </row>
    <row r="5924" spans="1:3" x14ac:dyDescent="0.25">
      <c r="A5924" s="16">
        <v>8210</v>
      </c>
      <c r="B5924">
        <v>122569</v>
      </c>
      <c r="C5924">
        <v>1</v>
      </c>
    </row>
    <row r="5925" spans="1:3" x14ac:dyDescent="0.25">
      <c r="A5925" s="16">
        <v>8211</v>
      </c>
      <c r="B5925">
        <v>1504198</v>
      </c>
      <c r="C5925">
        <v>1</v>
      </c>
    </row>
    <row r="5926" spans="1:3" x14ac:dyDescent="0.25">
      <c r="A5926" s="16">
        <v>8212</v>
      </c>
      <c r="B5926">
        <v>88731</v>
      </c>
      <c r="C5926">
        <v>1</v>
      </c>
    </row>
    <row r="5927" spans="1:3" x14ac:dyDescent="0.25">
      <c r="A5927" s="16">
        <v>8213</v>
      </c>
      <c r="B5927">
        <v>24588</v>
      </c>
      <c r="C5927">
        <v>1</v>
      </c>
    </row>
    <row r="5928" spans="1:3" x14ac:dyDescent="0.25">
      <c r="A5928" s="16">
        <v>8214</v>
      </c>
      <c r="B5928">
        <v>10021</v>
      </c>
      <c r="C5928">
        <v>1</v>
      </c>
    </row>
    <row r="5929" spans="1:3" x14ac:dyDescent="0.25">
      <c r="A5929" s="16">
        <v>8215</v>
      </c>
      <c r="B5929">
        <v>50238</v>
      </c>
      <c r="C5929">
        <v>1</v>
      </c>
    </row>
    <row r="5930" spans="1:3" x14ac:dyDescent="0.25">
      <c r="A5930" s="16">
        <v>8216</v>
      </c>
      <c r="B5930">
        <v>89802</v>
      </c>
      <c r="C5930">
        <v>1</v>
      </c>
    </row>
    <row r="5931" spans="1:3" x14ac:dyDescent="0.25">
      <c r="A5931" s="16">
        <v>8217</v>
      </c>
      <c r="B5931">
        <v>20534</v>
      </c>
      <c r="C5931">
        <v>1</v>
      </c>
    </row>
    <row r="5932" spans="1:3" x14ac:dyDescent="0.25">
      <c r="A5932" s="16">
        <v>8218</v>
      </c>
      <c r="B5932">
        <v>46730</v>
      </c>
      <c r="C5932">
        <v>1</v>
      </c>
    </row>
    <row r="5933" spans="1:3" x14ac:dyDescent="0.25">
      <c r="A5933" s="16">
        <v>8219</v>
      </c>
      <c r="B5933">
        <v>21362</v>
      </c>
      <c r="C5933">
        <v>1</v>
      </c>
    </row>
    <row r="5934" spans="1:3" x14ac:dyDescent="0.25">
      <c r="A5934" s="16">
        <v>8220</v>
      </c>
      <c r="B5934">
        <v>1174882</v>
      </c>
      <c r="C5934">
        <v>1</v>
      </c>
    </row>
    <row r="5935" spans="1:3" x14ac:dyDescent="0.25">
      <c r="A5935" s="16">
        <v>8221</v>
      </c>
      <c r="B5935">
        <v>6000</v>
      </c>
      <c r="C5935">
        <v>1</v>
      </c>
    </row>
    <row r="5936" spans="1:3" x14ac:dyDescent="0.25">
      <c r="A5936" s="16">
        <v>8222</v>
      </c>
      <c r="B5936">
        <v>3000</v>
      </c>
      <c r="C5936">
        <v>1</v>
      </c>
    </row>
    <row r="5937" spans="1:3" x14ac:dyDescent="0.25">
      <c r="A5937" s="16">
        <v>8223</v>
      </c>
      <c r="B5937">
        <v>3000</v>
      </c>
      <c r="C5937">
        <v>1</v>
      </c>
    </row>
    <row r="5938" spans="1:3" x14ac:dyDescent="0.25">
      <c r="A5938" s="16">
        <v>8224</v>
      </c>
      <c r="B5938">
        <v>3000</v>
      </c>
      <c r="C5938">
        <v>1</v>
      </c>
    </row>
    <row r="5939" spans="1:3" x14ac:dyDescent="0.25">
      <c r="A5939" s="16">
        <v>8225</v>
      </c>
      <c r="B5939">
        <v>3000</v>
      </c>
      <c r="C5939">
        <v>1</v>
      </c>
    </row>
    <row r="5940" spans="1:3" x14ac:dyDescent="0.25">
      <c r="A5940" s="16">
        <v>8226</v>
      </c>
      <c r="B5940">
        <v>150900</v>
      </c>
      <c r="C5940">
        <v>1</v>
      </c>
    </row>
    <row r="5941" spans="1:3" x14ac:dyDescent="0.25">
      <c r="A5941" s="16">
        <v>8228</v>
      </c>
      <c r="B5941">
        <v>78600</v>
      </c>
      <c r="C5941">
        <v>1</v>
      </c>
    </row>
    <row r="5942" spans="1:3" x14ac:dyDescent="0.25">
      <c r="A5942" s="16">
        <v>8229</v>
      </c>
      <c r="B5942">
        <v>100</v>
      </c>
      <c r="C5942">
        <v>1</v>
      </c>
    </row>
    <row r="5943" spans="1:3" x14ac:dyDescent="0.25">
      <c r="A5943" s="16">
        <v>8230</v>
      </c>
      <c r="B5943">
        <v>812284</v>
      </c>
      <c r="C5943">
        <v>1</v>
      </c>
    </row>
    <row r="5944" spans="1:3" x14ac:dyDescent="0.25">
      <c r="A5944" s="16">
        <v>8231</v>
      </c>
      <c r="B5944">
        <v>166400</v>
      </c>
      <c r="C5944">
        <v>1</v>
      </c>
    </row>
    <row r="5945" spans="1:3" x14ac:dyDescent="0.25">
      <c r="A5945" s="16">
        <v>8232</v>
      </c>
      <c r="B5945">
        <v>1133900</v>
      </c>
      <c r="C5945">
        <v>1</v>
      </c>
    </row>
    <row r="5946" spans="1:3" x14ac:dyDescent="0.25">
      <c r="A5946" s="16">
        <v>8233</v>
      </c>
      <c r="B5946">
        <v>4200</v>
      </c>
      <c r="C5946">
        <v>1</v>
      </c>
    </row>
    <row r="5947" spans="1:3" x14ac:dyDescent="0.25">
      <c r="A5947" s="16">
        <v>8234</v>
      </c>
      <c r="B5947">
        <v>39500</v>
      </c>
      <c r="C5947">
        <v>1</v>
      </c>
    </row>
    <row r="5948" spans="1:3" x14ac:dyDescent="0.25">
      <c r="A5948" s="16">
        <v>8235</v>
      </c>
      <c r="B5948">
        <v>1858100</v>
      </c>
      <c r="C5948">
        <v>1</v>
      </c>
    </row>
    <row r="5949" spans="1:3" x14ac:dyDescent="0.25">
      <c r="A5949" s="16">
        <v>8236</v>
      </c>
      <c r="B5949">
        <v>1608600</v>
      </c>
      <c r="C5949">
        <v>1</v>
      </c>
    </row>
    <row r="5950" spans="1:3" x14ac:dyDescent="0.25">
      <c r="A5950" s="16">
        <v>8237</v>
      </c>
      <c r="B5950">
        <v>900</v>
      </c>
      <c r="C5950">
        <v>1</v>
      </c>
    </row>
    <row r="5951" spans="1:3" x14ac:dyDescent="0.25">
      <c r="A5951" s="16">
        <v>8239</v>
      </c>
      <c r="B5951">
        <v>58900</v>
      </c>
      <c r="C5951">
        <v>1</v>
      </c>
    </row>
    <row r="5952" spans="1:3" x14ac:dyDescent="0.25">
      <c r="A5952" s="16">
        <v>8240</v>
      </c>
      <c r="B5952">
        <v>443700</v>
      </c>
      <c r="C5952">
        <v>1</v>
      </c>
    </row>
    <row r="5953" spans="1:3" x14ac:dyDescent="0.25">
      <c r="A5953" s="16">
        <v>8241</v>
      </c>
      <c r="B5953">
        <v>499200</v>
      </c>
      <c r="C5953">
        <v>1</v>
      </c>
    </row>
    <row r="5954" spans="1:3" x14ac:dyDescent="0.25">
      <c r="A5954" s="16">
        <v>8242</v>
      </c>
      <c r="B5954">
        <v>443700</v>
      </c>
      <c r="C5954">
        <v>1</v>
      </c>
    </row>
    <row r="5955" spans="1:3" x14ac:dyDescent="0.25">
      <c r="A5955" s="16">
        <v>8243</v>
      </c>
      <c r="B5955">
        <v>27700</v>
      </c>
      <c r="C5955">
        <v>1</v>
      </c>
    </row>
    <row r="5956" spans="1:3" x14ac:dyDescent="0.25">
      <c r="A5956" s="16">
        <v>8244</v>
      </c>
      <c r="B5956">
        <v>325900</v>
      </c>
      <c r="C5956">
        <v>1</v>
      </c>
    </row>
    <row r="5957" spans="1:3" x14ac:dyDescent="0.25">
      <c r="A5957" s="16">
        <v>8245</v>
      </c>
      <c r="B5957">
        <v>332800</v>
      </c>
      <c r="C5957">
        <v>1</v>
      </c>
    </row>
    <row r="5958" spans="1:3" x14ac:dyDescent="0.25">
      <c r="A5958" s="16">
        <v>8246</v>
      </c>
      <c r="B5958">
        <v>873600</v>
      </c>
      <c r="C5958">
        <v>1</v>
      </c>
    </row>
    <row r="5959" spans="1:3" x14ac:dyDescent="0.25">
      <c r="A5959" s="16">
        <v>8247</v>
      </c>
      <c r="B5959">
        <v>152500</v>
      </c>
      <c r="C5959">
        <v>1</v>
      </c>
    </row>
    <row r="5960" spans="1:3" x14ac:dyDescent="0.25">
      <c r="A5960" s="16">
        <v>8248</v>
      </c>
      <c r="B5960">
        <v>900</v>
      </c>
      <c r="C5960">
        <v>1</v>
      </c>
    </row>
    <row r="5961" spans="1:3" x14ac:dyDescent="0.25">
      <c r="A5961" s="16">
        <v>8249</v>
      </c>
      <c r="B5961">
        <v>339700</v>
      </c>
      <c r="C5961">
        <v>1</v>
      </c>
    </row>
    <row r="5962" spans="1:3" x14ac:dyDescent="0.25">
      <c r="A5962" s="16">
        <v>8250</v>
      </c>
      <c r="B5962">
        <v>579700</v>
      </c>
      <c r="C5962">
        <v>1</v>
      </c>
    </row>
    <row r="5963" spans="1:3" x14ac:dyDescent="0.25">
      <c r="A5963" s="16">
        <v>8251</v>
      </c>
      <c r="B5963">
        <v>26300</v>
      </c>
      <c r="C5963">
        <v>1</v>
      </c>
    </row>
    <row r="5964" spans="1:3" x14ac:dyDescent="0.25">
      <c r="A5964" s="16">
        <v>8252</v>
      </c>
      <c r="B5964">
        <v>69400</v>
      </c>
      <c r="C5964">
        <v>1</v>
      </c>
    </row>
    <row r="5965" spans="1:3" x14ac:dyDescent="0.25">
      <c r="A5965" s="16">
        <v>8253</v>
      </c>
      <c r="B5965">
        <v>2156100</v>
      </c>
      <c r="C5965">
        <v>1</v>
      </c>
    </row>
    <row r="5966" spans="1:3" x14ac:dyDescent="0.25">
      <c r="A5966" s="16">
        <v>8254</v>
      </c>
      <c r="B5966">
        <v>69300</v>
      </c>
      <c r="C5966">
        <v>1</v>
      </c>
    </row>
    <row r="5967" spans="1:3" x14ac:dyDescent="0.25">
      <c r="A5967" s="16">
        <v>8255</v>
      </c>
      <c r="B5967">
        <v>23500</v>
      </c>
      <c r="C5967">
        <v>1</v>
      </c>
    </row>
    <row r="5968" spans="1:3" x14ac:dyDescent="0.25">
      <c r="A5968" s="16">
        <v>8256</v>
      </c>
      <c r="B5968">
        <v>69300</v>
      </c>
      <c r="C5968">
        <v>1</v>
      </c>
    </row>
    <row r="5969" spans="1:3" x14ac:dyDescent="0.25">
      <c r="A5969" s="16">
        <v>8259</v>
      </c>
      <c r="B5969">
        <v>100</v>
      </c>
      <c r="C5969">
        <v>1</v>
      </c>
    </row>
    <row r="5970" spans="1:3" x14ac:dyDescent="0.25">
      <c r="A5970" s="16">
        <v>8260</v>
      </c>
      <c r="B5970">
        <v>1400</v>
      </c>
      <c r="C5970">
        <v>1</v>
      </c>
    </row>
    <row r="5971" spans="1:3" x14ac:dyDescent="0.25">
      <c r="A5971" s="16">
        <v>8261</v>
      </c>
      <c r="B5971">
        <v>1400</v>
      </c>
      <c r="C5971">
        <v>1</v>
      </c>
    </row>
    <row r="5972" spans="1:3" x14ac:dyDescent="0.25">
      <c r="A5972" s="16">
        <v>8262</v>
      </c>
      <c r="B5972">
        <v>20700</v>
      </c>
      <c r="C5972">
        <v>1</v>
      </c>
    </row>
    <row r="5973" spans="1:3" x14ac:dyDescent="0.25">
      <c r="A5973" s="16">
        <v>8263</v>
      </c>
      <c r="B5973">
        <v>14200</v>
      </c>
      <c r="C5973">
        <v>1</v>
      </c>
    </row>
    <row r="5974" spans="1:3" x14ac:dyDescent="0.25">
      <c r="A5974" s="16">
        <v>8264</v>
      </c>
      <c r="B5974">
        <v>33600</v>
      </c>
      <c r="C5974">
        <v>1</v>
      </c>
    </row>
    <row r="5975" spans="1:3" x14ac:dyDescent="0.25">
      <c r="A5975" s="16">
        <v>8265</v>
      </c>
      <c r="B5975">
        <v>1400</v>
      </c>
      <c r="C5975">
        <v>1</v>
      </c>
    </row>
    <row r="5976" spans="1:3" x14ac:dyDescent="0.25">
      <c r="A5976" s="16">
        <v>8266</v>
      </c>
      <c r="B5976">
        <v>66900</v>
      </c>
      <c r="C5976">
        <v>1</v>
      </c>
    </row>
    <row r="5977" spans="1:3" x14ac:dyDescent="0.25">
      <c r="A5977" s="16">
        <v>8267</v>
      </c>
      <c r="B5977">
        <v>42200</v>
      </c>
      <c r="C5977">
        <v>1</v>
      </c>
    </row>
    <row r="5978" spans="1:3" x14ac:dyDescent="0.25">
      <c r="A5978" s="16">
        <v>8268</v>
      </c>
      <c r="B5978">
        <v>3900</v>
      </c>
      <c r="C5978">
        <v>1</v>
      </c>
    </row>
    <row r="5979" spans="1:3" x14ac:dyDescent="0.25">
      <c r="A5979" s="16">
        <v>8269</v>
      </c>
      <c r="B5979">
        <v>1400</v>
      </c>
      <c r="C5979">
        <v>1</v>
      </c>
    </row>
    <row r="5980" spans="1:3" x14ac:dyDescent="0.25">
      <c r="A5980" s="16">
        <v>8270</v>
      </c>
      <c r="B5980">
        <v>1400</v>
      </c>
      <c r="C5980">
        <v>1</v>
      </c>
    </row>
    <row r="5981" spans="1:3" x14ac:dyDescent="0.25">
      <c r="A5981" s="16">
        <v>8271</v>
      </c>
      <c r="B5981">
        <v>33600</v>
      </c>
      <c r="C5981">
        <v>1</v>
      </c>
    </row>
    <row r="5982" spans="1:3" x14ac:dyDescent="0.25">
      <c r="A5982" s="16">
        <v>8272</v>
      </c>
      <c r="B5982">
        <v>1400</v>
      </c>
      <c r="C5982">
        <v>1</v>
      </c>
    </row>
    <row r="5983" spans="1:3" x14ac:dyDescent="0.25">
      <c r="A5983" s="16">
        <v>8273</v>
      </c>
      <c r="B5983">
        <v>1400</v>
      </c>
      <c r="C5983">
        <v>1</v>
      </c>
    </row>
    <row r="5984" spans="1:3" x14ac:dyDescent="0.25">
      <c r="A5984" s="16">
        <v>8274</v>
      </c>
      <c r="B5984">
        <v>15900</v>
      </c>
      <c r="C5984">
        <v>1</v>
      </c>
    </row>
    <row r="5985" spans="1:3" x14ac:dyDescent="0.25">
      <c r="A5985" s="16">
        <v>8275</v>
      </c>
      <c r="B5985">
        <v>59000</v>
      </c>
      <c r="C5985">
        <v>1</v>
      </c>
    </row>
    <row r="5986" spans="1:3" x14ac:dyDescent="0.25">
      <c r="A5986" s="16">
        <v>8276</v>
      </c>
      <c r="B5986">
        <v>400</v>
      </c>
      <c r="C5986">
        <v>1</v>
      </c>
    </row>
    <row r="5987" spans="1:3" x14ac:dyDescent="0.25">
      <c r="A5987" s="16">
        <v>8278</v>
      </c>
      <c r="B5987">
        <v>1400</v>
      </c>
      <c r="C5987">
        <v>1</v>
      </c>
    </row>
    <row r="5988" spans="1:3" x14ac:dyDescent="0.25">
      <c r="A5988" s="16">
        <v>8279</v>
      </c>
      <c r="B5988">
        <v>1400</v>
      </c>
      <c r="C5988">
        <v>1</v>
      </c>
    </row>
    <row r="5989" spans="1:3" x14ac:dyDescent="0.25">
      <c r="A5989" s="16">
        <v>8280</v>
      </c>
      <c r="B5989">
        <v>12200</v>
      </c>
      <c r="C5989">
        <v>1</v>
      </c>
    </row>
    <row r="5990" spans="1:3" x14ac:dyDescent="0.25">
      <c r="A5990" s="16">
        <v>8281</v>
      </c>
      <c r="B5990">
        <v>132100</v>
      </c>
      <c r="C5990">
        <v>1</v>
      </c>
    </row>
    <row r="5991" spans="1:3" x14ac:dyDescent="0.25">
      <c r="A5991" s="16">
        <v>8282</v>
      </c>
      <c r="B5991">
        <v>556700</v>
      </c>
      <c r="C5991">
        <v>1</v>
      </c>
    </row>
    <row r="5992" spans="1:3" x14ac:dyDescent="0.25">
      <c r="A5992" s="16">
        <v>8283</v>
      </c>
      <c r="B5992">
        <v>332100</v>
      </c>
      <c r="C5992">
        <v>1</v>
      </c>
    </row>
    <row r="5993" spans="1:3" x14ac:dyDescent="0.25">
      <c r="A5993" s="16">
        <v>8284</v>
      </c>
      <c r="B5993">
        <v>2600</v>
      </c>
      <c r="C5993">
        <v>1</v>
      </c>
    </row>
    <row r="5994" spans="1:3" x14ac:dyDescent="0.25">
      <c r="A5994" s="16">
        <v>8285</v>
      </c>
      <c r="B5994">
        <v>11500</v>
      </c>
      <c r="C5994">
        <v>1</v>
      </c>
    </row>
    <row r="5995" spans="1:3" x14ac:dyDescent="0.25">
      <c r="A5995" s="16">
        <v>8286</v>
      </c>
      <c r="B5995">
        <v>22900</v>
      </c>
      <c r="C5995">
        <v>1</v>
      </c>
    </row>
    <row r="5996" spans="1:3" x14ac:dyDescent="0.25">
      <c r="A5996" s="16">
        <v>8287</v>
      </c>
      <c r="B5996">
        <v>11900</v>
      </c>
      <c r="C5996">
        <v>1</v>
      </c>
    </row>
    <row r="5997" spans="1:3" x14ac:dyDescent="0.25">
      <c r="A5997" s="16">
        <v>8288</v>
      </c>
      <c r="B5997">
        <v>1400</v>
      </c>
      <c r="C5997">
        <v>1</v>
      </c>
    </row>
    <row r="5998" spans="1:3" x14ac:dyDescent="0.25">
      <c r="A5998" s="16">
        <v>8289</v>
      </c>
      <c r="B5998">
        <v>155000</v>
      </c>
      <c r="C5998">
        <v>1</v>
      </c>
    </row>
    <row r="5999" spans="1:3" x14ac:dyDescent="0.25">
      <c r="A5999" s="16">
        <v>8291</v>
      </c>
      <c r="B5999">
        <v>107200</v>
      </c>
      <c r="C5999">
        <v>1</v>
      </c>
    </row>
    <row r="6000" spans="1:3" x14ac:dyDescent="0.25">
      <c r="A6000" s="16">
        <v>8292</v>
      </c>
      <c r="B6000">
        <v>713097</v>
      </c>
      <c r="C6000">
        <v>1</v>
      </c>
    </row>
    <row r="6001" spans="1:3" x14ac:dyDescent="0.25">
      <c r="A6001" s="16">
        <v>8293</v>
      </c>
      <c r="B6001">
        <v>14400</v>
      </c>
      <c r="C6001">
        <v>1</v>
      </c>
    </row>
    <row r="6002" spans="1:3" x14ac:dyDescent="0.25">
      <c r="A6002" s="16">
        <v>8294</v>
      </c>
      <c r="B6002">
        <v>1517480</v>
      </c>
      <c r="C6002">
        <v>1</v>
      </c>
    </row>
    <row r="6003" spans="1:3" x14ac:dyDescent="0.25">
      <c r="A6003" s="16">
        <v>8295</v>
      </c>
      <c r="B6003">
        <v>52000</v>
      </c>
      <c r="C6003">
        <v>1</v>
      </c>
    </row>
    <row r="6004" spans="1:3" x14ac:dyDescent="0.25">
      <c r="A6004" s="16">
        <v>8296</v>
      </c>
      <c r="B6004">
        <v>158800</v>
      </c>
      <c r="C6004">
        <v>1</v>
      </c>
    </row>
    <row r="6005" spans="1:3" x14ac:dyDescent="0.25">
      <c r="A6005" s="16">
        <v>8297</v>
      </c>
      <c r="B6005">
        <v>102800</v>
      </c>
      <c r="C6005">
        <v>1</v>
      </c>
    </row>
    <row r="6006" spans="1:3" x14ac:dyDescent="0.25">
      <c r="A6006" s="16">
        <v>8298</v>
      </c>
      <c r="B6006">
        <v>53200</v>
      </c>
      <c r="C6006">
        <v>1</v>
      </c>
    </row>
    <row r="6007" spans="1:3" x14ac:dyDescent="0.25">
      <c r="A6007" s="16">
        <v>8299</v>
      </c>
      <c r="B6007">
        <v>216939</v>
      </c>
      <c r="C6007">
        <v>1</v>
      </c>
    </row>
    <row r="6008" spans="1:3" x14ac:dyDescent="0.25">
      <c r="A6008" s="16">
        <v>8300</v>
      </c>
      <c r="B6008">
        <v>89553</v>
      </c>
      <c r="C6008">
        <v>1</v>
      </c>
    </row>
    <row r="6009" spans="1:3" x14ac:dyDescent="0.25">
      <c r="A6009" s="16">
        <v>8301</v>
      </c>
      <c r="B6009">
        <v>221000</v>
      </c>
      <c r="C6009">
        <v>1</v>
      </c>
    </row>
    <row r="6010" spans="1:3" x14ac:dyDescent="0.25">
      <c r="A6010" s="16">
        <v>8302</v>
      </c>
      <c r="B6010">
        <v>54800</v>
      </c>
      <c r="C6010">
        <v>1</v>
      </c>
    </row>
    <row r="6011" spans="1:3" x14ac:dyDescent="0.25">
      <c r="A6011" s="16">
        <v>8303</v>
      </c>
      <c r="B6011">
        <v>9700</v>
      </c>
      <c r="C6011">
        <v>1</v>
      </c>
    </row>
    <row r="6012" spans="1:3" x14ac:dyDescent="0.25">
      <c r="A6012" s="16">
        <v>8304</v>
      </c>
      <c r="B6012">
        <v>142600</v>
      </c>
      <c r="C6012">
        <v>1</v>
      </c>
    </row>
    <row r="6013" spans="1:3" x14ac:dyDescent="0.25">
      <c r="A6013" s="16">
        <v>8305</v>
      </c>
      <c r="B6013">
        <v>36977</v>
      </c>
      <c r="C6013">
        <v>1</v>
      </c>
    </row>
    <row r="6014" spans="1:3" x14ac:dyDescent="0.25">
      <c r="A6014" s="16">
        <v>8306</v>
      </c>
      <c r="B6014">
        <v>23606</v>
      </c>
      <c r="C6014">
        <v>1</v>
      </c>
    </row>
    <row r="6015" spans="1:3" x14ac:dyDescent="0.25">
      <c r="A6015" s="16">
        <v>8307</v>
      </c>
      <c r="B6015">
        <v>69985</v>
      </c>
      <c r="C6015">
        <v>1</v>
      </c>
    </row>
    <row r="6016" spans="1:3" x14ac:dyDescent="0.25">
      <c r="A6016" s="16">
        <v>8308</v>
      </c>
      <c r="B6016">
        <v>87527</v>
      </c>
      <c r="C6016">
        <v>1</v>
      </c>
    </row>
    <row r="6017" spans="1:3" x14ac:dyDescent="0.25">
      <c r="A6017" s="16">
        <v>8309</v>
      </c>
      <c r="B6017">
        <v>349285</v>
      </c>
      <c r="C6017">
        <v>1</v>
      </c>
    </row>
    <row r="6018" spans="1:3" x14ac:dyDescent="0.25">
      <c r="A6018" s="16">
        <v>8310</v>
      </c>
      <c r="B6018">
        <v>51019</v>
      </c>
      <c r="C6018">
        <v>1</v>
      </c>
    </row>
    <row r="6019" spans="1:3" x14ac:dyDescent="0.25">
      <c r="A6019" s="16">
        <v>8311</v>
      </c>
      <c r="B6019">
        <v>13964</v>
      </c>
      <c r="C6019">
        <v>1</v>
      </c>
    </row>
    <row r="6020" spans="1:3" x14ac:dyDescent="0.25">
      <c r="A6020" s="16">
        <v>8312</v>
      </c>
      <c r="B6020">
        <v>42959</v>
      </c>
      <c r="C6020">
        <v>1</v>
      </c>
    </row>
    <row r="6021" spans="1:3" x14ac:dyDescent="0.25">
      <c r="A6021" s="16">
        <v>8313</v>
      </c>
      <c r="B6021">
        <v>43256</v>
      </c>
      <c r="C6021">
        <v>1</v>
      </c>
    </row>
    <row r="6022" spans="1:3" x14ac:dyDescent="0.25">
      <c r="A6022" s="16">
        <v>8314</v>
      </c>
      <c r="B6022">
        <v>45691</v>
      </c>
      <c r="C6022">
        <v>1</v>
      </c>
    </row>
    <row r="6023" spans="1:3" x14ac:dyDescent="0.25">
      <c r="A6023" s="16">
        <v>8315</v>
      </c>
      <c r="B6023">
        <v>91362</v>
      </c>
      <c r="C6023">
        <v>1</v>
      </c>
    </row>
    <row r="6024" spans="1:3" x14ac:dyDescent="0.25">
      <c r="A6024" s="16">
        <v>8316</v>
      </c>
      <c r="B6024">
        <v>136181</v>
      </c>
      <c r="C6024">
        <v>1</v>
      </c>
    </row>
    <row r="6025" spans="1:3" x14ac:dyDescent="0.25">
      <c r="A6025" s="16">
        <v>8317</v>
      </c>
      <c r="B6025">
        <v>66949</v>
      </c>
      <c r="C6025">
        <v>1</v>
      </c>
    </row>
    <row r="6026" spans="1:3" x14ac:dyDescent="0.25">
      <c r="A6026" s="16">
        <v>8318</v>
      </c>
      <c r="B6026">
        <v>70872</v>
      </c>
      <c r="C6026">
        <v>1</v>
      </c>
    </row>
    <row r="6027" spans="1:3" x14ac:dyDescent="0.25">
      <c r="A6027" s="16">
        <v>8319</v>
      </c>
      <c r="B6027">
        <v>1617052</v>
      </c>
      <c r="C6027">
        <v>1</v>
      </c>
    </row>
    <row r="6028" spans="1:3" x14ac:dyDescent="0.25">
      <c r="A6028" s="16">
        <v>8320</v>
      </c>
      <c r="B6028">
        <v>69634</v>
      </c>
      <c r="C6028">
        <v>1</v>
      </c>
    </row>
    <row r="6029" spans="1:3" x14ac:dyDescent="0.25">
      <c r="A6029" s="16">
        <v>8321</v>
      </c>
      <c r="B6029">
        <v>39528</v>
      </c>
      <c r="C6029">
        <v>1</v>
      </c>
    </row>
    <row r="6030" spans="1:3" x14ac:dyDescent="0.25">
      <c r="A6030" s="16">
        <v>8322</v>
      </c>
      <c r="B6030">
        <v>5838</v>
      </c>
      <c r="C6030">
        <v>1</v>
      </c>
    </row>
    <row r="6031" spans="1:3" x14ac:dyDescent="0.25">
      <c r="A6031" s="16">
        <v>8323</v>
      </c>
      <c r="B6031">
        <v>58995</v>
      </c>
      <c r="C6031">
        <v>1</v>
      </c>
    </row>
    <row r="6032" spans="1:3" x14ac:dyDescent="0.25">
      <c r="A6032" s="16">
        <v>8324</v>
      </c>
      <c r="B6032">
        <v>78382</v>
      </c>
      <c r="C6032">
        <v>1</v>
      </c>
    </row>
    <row r="6033" spans="1:3" x14ac:dyDescent="0.25">
      <c r="A6033" s="16">
        <v>8325</v>
      </c>
      <c r="B6033">
        <v>59087</v>
      </c>
      <c r="C6033">
        <v>1</v>
      </c>
    </row>
    <row r="6034" spans="1:3" x14ac:dyDescent="0.25">
      <c r="A6034" s="16">
        <v>8326</v>
      </c>
      <c r="B6034">
        <v>27812</v>
      </c>
      <c r="C6034">
        <v>1</v>
      </c>
    </row>
    <row r="6035" spans="1:3" x14ac:dyDescent="0.25">
      <c r="A6035" s="16">
        <v>8327</v>
      </c>
      <c r="B6035">
        <v>4314216</v>
      </c>
      <c r="C6035">
        <v>1</v>
      </c>
    </row>
    <row r="6036" spans="1:3" x14ac:dyDescent="0.25">
      <c r="A6036" s="16">
        <v>8328</v>
      </c>
      <c r="B6036">
        <v>1405375</v>
      </c>
      <c r="C6036">
        <v>1</v>
      </c>
    </row>
    <row r="6037" spans="1:3" x14ac:dyDescent="0.25">
      <c r="A6037" s="16">
        <v>8329</v>
      </c>
      <c r="B6037">
        <v>1083</v>
      </c>
      <c r="C6037">
        <v>1</v>
      </c>
    </row>
    <row r="6038" spans="1:3" x14ac:dyDescent="0.25">
      <c r="A6038" s="16">
        <v>8330</v>
      </c>
      <c r="B6038">
        <v>21298</v>
      </c>
      <c r="C6038">
        <v>1</v>
      </c>
    </row>
    <row r="6039" spans="1:3" x14ac:dyDescent="0.25">
      <c r="A6039" s="16">
        <v>8331</v>
      </c>
      <c r="B6039">
        <v>1382</v>
      </c>
      <c r="C6039">
        <v>1</v>
      </c>
    </row>
    <row r="6040" spans="1:3" x14ac:dyDescent="0.25">
      <c r="A6040" s="16">
        <v>8332</v>
      </c>
      <c r="B6040">
        <v>17300</v>
      </c>
      <c r="C6040">
        <v>1</v>
      </c>
    </row>
    <row r="6041" spans="1:3" x14ac:dyDescent="0.25">
      <c r="A6041" s="16">
        <v>8333</v>
      </c>
      <c r="B6041">
        <v>7874</v>
      </c>
      <c r="C6041">
        <v>1</v>
      </c>
    </row>
    <row r="6042" spans="1:3" x14ac:dyDescent="0.25">
      <c r="A6042" s="16">
        <v>8334</v>
      </c>
      <c r="B6042">
        <v>2400</v>
      </c>
      <c r="C6042">
        <v>1</v>
      </c>
    </row>
    <row r="6043" spans="1:3" x14ac:dyDescent="0.25">
      <c r="A6043" s="16">
        <v>8335</v>
      </c>
      <c r="B6043">
        <v>2200</v>
      </c>
      <c r="C6043">
        <v>1</v>
      </c>
    </row>
    <row r="6044" spans="1:3" x14ac:dyDescent="0.25">
      <c r="A6044" s="16">
        <v>8336</v>
      </c>
      <c r="B6044">
        <v>20500</v>
      </c>
      <c r="C6044">
        <v>1</v>
      </c>
    </row>
    <row r="6045" spans="1:3" x14ac:dyDescent="0.25">
      <c r="A6045" s="16">
        <v>8337</v>
      </c>
      <c r="B6045">
        <v>28500</v>
      </c>
      <c r="C6045">
        <v>1</v>
      </c>
    </row>
    <row r="6046" spans="1:3" x14ac:dyDescent="0.25">
      <c r="A6046" s="16">
        <v>8338</v>
      </c>
      <c r="B6046">
        <v>8100</v>
      </c>
      <c r="C6046">
        <v>1</v>
      </c>
    </row>
    <row r="6047" spans="1:3" x14ac:dyDescent="0.25">
      <c r="A6047" s="16">
        <v>8339</v>
      </c>
      <c r="B6047">
        <v>26000</v>
      </c>
      <c r="C6047">
        <v>1</v>
      </c>
    </row>
    <row r="6048" spans="1:3" x14ac:dyDescent="0.25">
      <c r="A6048" s="16">
        <v>8340</v>
      </c>
      <c r="B6048">
        <v>2200742</v>
      </c>
      <c r="C6048">
        <v>1</v>
      </c>
    </row>
    <row r="6049" spans="1:3" x14ac:dyDescent="0.25">
      <c r="A6049" s="16">
        <v>8341</v>
      </c>
      <c r="B6049">
        <v>30000</v>
      </c>
      <c r="C6049">
        <v>1</v>
      </c>
    </row>
    <row r="6050" spans="1:3" x14ac:dyDescent="0.25">
      <c r="A6050" s="16">
        <v>8342</v>
      </c>
      <c r="B6050">
        <v>124235</v>
      </c>
      <c r="C6050">
        <v>1</v>
      </c>
    </row>
    <row r="6051" spans="1:3" x14ac:dyDescent="0.25">
      <c r="A6051" s="16">
        <v>8343</v>
      </c>
      <c r="B6051">
        <v>151339</v>
      </c>
      <c r="C6051">
        <v>1</v>
      </c>
    </row>
    <row r="6052" spans="1:3" x14ac:dyDescent="0.25">
      <c r="A6052" s="16">
        <v>8344</v>
      </c>
      <c r="B6052">
        <v>139023</v>
      </c>
      <c r="C6052">
        <v>1</v>
      </c>
    </row>
    <row r="6053" spans="1:3" x14ac:dyDescent="0.25">
      <c r="A6053" s="16">
        <v>8345</v>
      </c>
      <c r="B6053">
        <v>3500</v>
      </c>
      <c r="C6053">
        <v>1</v>
      </c>
    </row>
    <row r="6054" spans="1:3" x14ac:dyDescent="0.25">
      <c r="A6054" s="16">
        <v>8346</v>
      </c>
      <c r="B6054">
        <v>226894</v>
      </c>
      <c r="C6054">
        <v>1</v>
      </c>
    </row>
    <row r="6055" spans="1:3" x14ac:dyDescent="0.25">
      <c r="A6055" s="16">
        <v>8347</v>
      </c>
      <c r="B6055">
        <v>23300</v>
      </c>
      <c r="C6055">
        <v>1</v>
      </c>
    </row>
    <row r="6056" spans="1:3" x14ac:dyDescent="0.25">
      <c r="A6056" s="16">
        <v>8348</v>
      </c>
      <c r="B6056">
        <v>50000</v>
      </c>
      <c r="C6056">
        <v>1</v>
      </c>
    </row>
    <row r="6057" spans="1:3" x14ac:dyDescent="0.25">
      <c r="A6057" s="16">
        <v>8349</v>
      </c>
      <c r="B6057">
        <v>40457</v>
      </c>
      <c r="C6057">
        <v>1</v>
      </c>
    </row>
    <row r="6058" spans="1:3" x14ac:dyDescent="0.25">
      <c r="A6058" s="16">
        <v>8350</v>
      </c>
      <c r="B6058">
        <v>69130</v>
      </c>
      <c r="C6058">
        <v>1</v>
      </c>
    </row>
    <row r="6059" spans="1:3" x14ac:dyDescent="0.25">
      <c r="A6059" s="16">
        <v>8351</v>
      </c>
      <c r="B6059">
        <v>7515</v>
      </c>
      <c r="C6059">
        <v>1</v>
      </c>
    </row>
    <row r="6060" spans="1:3" x14ac:dyDescent="0.25">
      <c r="A6060" s="16">
        <v>8352</v>
      </c>
      <c r="B6060">
        <v>21375</v>
      </c>
      <c r="C6060">
        <v>1</v>
      </c>
    </row>
    <row r="6061" spans="1:3" x14ac:dyDescent="0.25">
      <c r="A6061" s="16">
        <v>8353</v>
      </c>
      <c r="B6061">
        <v>99645</v>
      </c>
      <c r="C6061">
        <v>1</v>
      </c>
    </row>
    <row r="6062" spans="1:3" x14ac:dyDescent="0.25">
      <c r="A6062" s="16">
        <v>8354</v>
      </c>
      <c r="B6062">
        <v>19230</v>
      </c>
      <c r="C6062">
        <v>1</v>
      </c>
    </row>
    <row r="6063" spans="1:3" x14ac:dyDescent="0.25">
      <c r="A6063" s="16">
        <v>8355</v>
      </c>
      <c r="B6063">
        <v>15921</v>
      </c>
      <c r="C6063">
        <v>1</v>
      </c>
    </row>
    <row r="6064" spans="1:3" x14ac:dyDescent="0.25">
      <c r="A6064" s="16">
        <v>8356</v>
      </c>
      <c r="B6064">
        <v>38259</v>
      </c>
      <c r="C6064">
        <v>1</v>
      </c>
    </row>
    <row r="6065" spans="1:3" x14ac:dyDescent="0.25">
      <c r="A6065" s="16">
        <v>8357</v>
      </c>
      <c r="B6065">
        <v>54035</v>
      </c>
      <c r="C6065">
        <v>1</v>
      </c>
    </row>
    <row r="6066" spans="1:3" x14ac:dyDescent="0.25">
      <c r="A6066" s="16">
        <v>8358</v>
      </c>
      <c r="B6066">
        <v>22999</v>
      </c>
      <c r="C6066">
        <v>1</v>
      </c>
    </row>
    <row r="6067" spans="1:3" x14ac:dyDescent="0.25">
      <c r="A6067" s="16">
        <v>8359</v>
      </c>
      <c r="B6067">
        <v>98969</v>
      </c>
      <c r="C6067">
        <v>1</v>
      </c>
    </row>
    <row r="6068" spans="1:3" x14ac:dyDescent="0.25">
      <c r="A6068" s="16">
        <v>8360</v>
      </c>
      <c r="B6068">
        <v>51294</v>
      </c>
      <c r="C6068">
        <v>1</v>
      </c>
    </row>
    <row r="6069" spans="1:3" x14ac:dyDescent="0.25">
      <c r="A6069" s="16">
        <v>8361</v>
      </c>
      <c r="B6069">
        <v>1358</v>
      </c>
      <c r="C6069">
        <v>1</v>
      </c>
    </row>
    <row r="6070" spans="1:3" x14ac:dyDescent="0.25">
      <c r="A6070" s="16">
        <v>8362</v>
      </c>
      <c r="B6070">
        <v>2313</v>
      </c>
      <c r="C6070">
        <v>1</v>
      </c>
    </row>
    <row r="6071" spans="1:3" x14ac:dyDescent="0.25">
      <c r="A6071" s="16">
        <v>8363</v>
      </c>
      <c r="B6071">
        <v>24041</v>
      </c>
      <c r="C6071">
        <v>1</v>
      </c>
    </row>
    <row r="6072" spans="1:3" x14ac:dyDescent="0.25">
      <c r="A6072" s="16">
        <v>8364</v>
      </c>
      <c r="B6072">
        <v>41216</v>
      </c>
      <c r="C6072">
        <v>1</v>
      </c>
    </row>
    <row r="6073" spans="1:3" x14ac:dyDescent="0.25">
      <c r="A6073" s="16">
        <v>8365</v>
      </c>
      <c r="B6073">
        <v>109906</v>
      </c>
      <c r="C6073">
        <v>1</v>
      </c>
    </row>
    <row r="6074" spans="1:3" x14ac:dyDescent="0.25">
      <c r="A6074" s="16">
        <v>8366</v>
      </c>
      <c r="B6074">
        <v>299888</v>
      </c>
      <c r="C6074">
        <v>1</v>
      </c>
    </row>
    <row r="6075" spans="1:3" x14ac:dyDescent="0.25">
      <c r="A6075" s="16">
        <v>8367</v>
      </c>
      <c r="B6075">
        <v>503032</v>
      </c>
      <c r="C6075">
        <v>1</v>
      </c>
    </row>
    <row r="6076" spans="1:3" x14ac:dyDescent="0.25">
      <c r="A6076" s="16">
        <v>8368</v>
      </c>
      <c r="B6076">
        <v>96739</v>
      </c>
      <c r="C6076">
        <v>1</v>
      </c>
    </row>
    <row r="6077" spans="1:3" x14ac:dyDescent="0.25">
      <c r="A6077" s="16">
        <v>8369</v>
      </c>
      <c r="B6077">
        <v>370602</v>
      </c>
      <c r="C6077">
        <v>1</v>
      </c>
    </row>
    <row r="6078" spans="1:3" x14ac:dyDescent="0.25">
      <c r="A6078" s="16">
        <v>8370</v>
      </c>
      <c r="B6078">
        <v>110745</v>
      </c>
      <c r="C6078">
        <v>1</v>
      </c>
    </row>
    <row r="6079" spans="1:3" x14ac:dyDescent="0.25">
      <c r="A6079" s="16">
        <v>8371</v>
      </c>
      <c r="B6079">
        <v>264815</v>
      </c>
      <c r="C6079">
        <v>1</v>
      </c>
    </row>
    <row r="6080" spans="1:3" x14ac:dyDescent="0.25">
      <c r="A6080" s="16">
        <v>8372</v>
      </c>
      <c r="B6080">
        <v>233383</v>
      </c>
      <c r="C6080">
        <v>1</v>
      </c>
    </row>
    <row r="6081" spans="1:3" x14ac:dyDescent="0.25">
      <c r="A6081" s="16">
        <v>8373</v>
      </c>
      <c r="B6081">
        <v>448315</v>
      </c>
      <c r="C6081">
        <v>1</v>
      </c>
    </row>
    <row r="6082" spans="1:3" x14ac:dyDescent="0.25">
      <c r="A6082" s="16">
        <v>8374</v>
      </c>
      <c r="B6082">
        <v>2354248</v>
      </c>
      <c r="C6082">
        <v>1</v>
      </c>
    </row>
    <row r="6083" spans="1:3" x14ac:dyDescent="0.25">
      <c r="A6083" s="16">
        <v>8375</v>
      </c>
      <c r="B6083">
        <v>50551</v>
      </c>
      <c r="C6083">
        <v>1</v>
      </c>
    </row>
    <row r="6084" spans="1:3" x14ac:dyDescent="0.25">
      <c r="A6084" s="16">
        <v>8376</v>
      </c>
      <c r="B6084">
        <v>1232821</v>
      </c>
      <c r="C6084">
        <v>1</v>
      </c>
    </row>
    <row r="6085" spans="1:3" x14ac:dyDescent="0.25">
      <c r="A6085" s="16">
        <v>8377</v>
      </c>
      <c r="B6085">
        <v>85316</v>
      </c>
      <c r="C6085">
        <v>1</v>
      </c>
    </row>
    <row r="6086" spans="1:3" x14ac:dyDescent="0.25">
      <c r="A6086" s="16">
        <v>8378</v>
      </c>
      <c r="B6086">
        <v>140350</v>
      </c>
      <c r="C6086">
        <v>1</v>
      </c>
    </row>
    <row r="6087" spans="1:3" x14ac:dyDescent="0.25">
      <c r="A6087" s="16">
        <v>8379</v>
      </c>
      <c r="B6087">
        <v>1653949</v>
      </c>
      <c r="C6087">
        <v>1</v>
      </c>
    </row>
    <row r="6088" spans="1:3" x14ac:dyDescent="0.25">
      <c r="A6088" s="16">
        <v>8380</v>
      </c>
      <c r="B6088">
        <v>337214</v>
      </c>
      <c r="C6088">
        <v>1</v>
      </c>
    </row>
    <row r="6089" spans="1:3" x14ac:dyDescent="0.25">
      <c r="A6089" s="16">
        <v>8381</v>
      </c>
      <c r="B6089">
        <v>303491</v>
      </c>
      <c r="C6089">
        <v>1</v>
      </c>
    </row>
    <row r="6090" spans="1:3" x14ac:dyDescent="0.25">
      <c r="A6090" s="16">
        <v>8382</v>
      </c>
      <c r="B6090">
        <v>156301</v>
      </c>
      <c r="C6090">
        <v>1</v>
      </c>
    </row>
    <row r="6091" spans="1:3" x14ac:dyDescent="0.25">
      <c r="A6091" s="16">
        <v>8383</v>
      </c>
      <c r="B6091">
        <v>156301</v>
      </c>
      <c r="C6091">
        <v>1</v>
      </c>
    </row>
    <row r="6092" spans="1:3" x14ac:dyDescent="0.25">
      <c r="A6092" s="16">
        <v>8384</v>
      </c>
      <c r="B6092">
        <v>396934</v>
      </c>
      <c r="C6092">
        <v>1</v>
      </c>
    </row>
    <row r="6093" spans="1:3" x14ac:dyDescent="0.25">
      <c r="A6093" s="16">
        <v>8385</v>
      </c>
      <c r="B6093">
        <v>107741</v>
      </c>
      <c r="C6093">
        <v>1</v>
      </c>
    </row>
    <row r="6094" spans="1:3" x14ac:dyDescent="0.25">
      <c r="A6094" s="16">
        <v>8386</v>
      </c>
      <c r="B6094">
        <v>107374</v>
      </c>
      <c r="C6094">
        <v>1</v>
      </c>
    </row>
    <row r="6095" spans="1:3" x14ac:dyDescent="0.25">
      <c r="A6095" s="16">
        <v>8387</v>
      </c>
      <c r="B6095">
        <v>228934</v>
      </c>
      <c r="C6095">
        <v>1</v>
      </c>
    </row>
    <row r="6096" spans="1:3" x14ac:dyDescent="0.25">
      <c r="A6096" s="16">
        <v>8388</v>
      </c>
      <c r="B6096">
        <v>209891</v>
      </c>
      <c r="C6096">
        <v>1</v>
      </c>
    </row>
    <row r="6097" spans="1:3" x14ac:dyDescent="0.25">
      <c r="A6097" s="16">
        <v>8389</v>
      </c>
      <c r="B6097">
        <v>118647</v>
      </c>
      <c r="C6097">
        <v>1</v>
      </c>
    </row>
    <row r="6098" spans="1:3" x14ac:dyDescent="0.25">
      <c r="A6098" s="16">
        <v>8390</v>
      </c>
      <c r="B6098">
        <v>200116</v>
      </c>
      <c r="C6098">
        <v>1</v>
      </c>
    </row>
    <row r="6099" spans="1:3" x14ac:dyDescent="0.25">
      <c r="A6099" s="16">
        <v>8391</v>
      </c>
      <c r="B6099">
        <v>224482</v>
      </c>
      <c r="C6099">
        <v>1</v>
      </c>
    </row>
    <row r="6100" spans="1:3" x14ac:dyDescent="0.25">
      <c r="A6100" s="16">
        <v>8392</v>
      </c>
      <c r="B6100">
        <v>538659</v>
      </c>
      <c r="C6100">
        <v>1</v>
      </c>
    </row>
    <row r="6101" spans="1:3" x14ac:dyDescent="0.25">
      <c r="A6101" s="16">
        <v>8393</v>
      </c>
      <c r="B6101">
        <v>148991</v>
      </c>
      <c r="C6101">
        <v>1</v>
      </c>
    </row>
    <row r="6102" spans="1:3" x14ac:dyDescent="0.25">
      <c r="A6102" s="16">
        <v>8394</v>
      </c>
      <c r="B6102">
        <v>20448</v>
      </c>
      <c r="C6102">
        <v>1</v>
      </c>
    </row>
    <row r="6103" spans="1:3" x14ac:dyDescent="0.25">
      <c r="A6103" s="16">
        <v>8395</v>
      </c>
      <c r="B6103">
        <v>276907</v>
      </c>
      <c r="C6103">
        <v>1</v>
      </c>
    </row>
    <row r="6104" spans="1:3" x14ac:dyDescent="0.25">
      <c r="A6104" s="16">
        <v>8396</v>
      </c>
      <c r="B6104">
        <v>515975</v>
      </c>
      <c r="C6104">
        <v>1</v>
      </c>
    </row>
    <row r="6105" spans="1:3" x14ac:dyDescent="0.25">
      <c r="A6105" s="16">
        <v>8397</v>
      </c>
      <c r="B6105">
        <v>9836</v>
      </c>
      <c r="C6105">
        <v>1</v>
      </c>
    </row>
    <row r="6106" spans="1:3" x14ac:dyDescent="0.25">
      <c r="A6106" s="16">
        <v>8398</v>
      </c>
      <c r="B6106">
        <v>19688</v>
      </c>
      <c r="C6106">
        <v>1</v>
      </c>
    </row>
    <row r="6107" spans="1:3" x14ac:dyDescent="0.25">
      <c r="A6107" s="16">
        <v>8399</v>
      </c>
      <c r="B6107">
        <v>75768</v>
      </c>
      <c r="C6107">
        <v>1</v>
      </c>
    </row>
    <row r="6108" spans="1:3" x14ac:dyDescent="0.25">
      <c r="A6108" s="16">
        <v>8400</v>
      </c>
      <c r="B6108">
        <v>2078</v>
      </c>
      <c r="C6108">
        <v>1</v>
      </c>
    </row>
    <row r="6109" spans="1:3" x14ac:dyDescent="0.25">
      <c r="A6109" s="16">
        <v>8401</v>
      </c>
      <c r="B6109">
        <v>2587801</v>
      </c>
      <c r="C6109">
        <v>1</v>
      </c>
    </row>
    <row r="6110" spans="1:3" x14ac:dyDescent="0.25">
      <c r="A6110" s="16">
        <v>8402</v>
      </c>
      <c r="B6110">
        <v>4920</v>
      </c>
      <c r="C6110">
        <v>1</v>
      </c>
    </row>
    <row r="6111" spans="1:3" x14ac:dyDescent="0.25">
      <c r="A6111" s="16">
        <v>8403</v>
      </c>
      <c r="B6111">
        <v>13580</v>
      </c>
      <c r="C6111">
        <v>1</v>
      </c>
    </row>
    <row r="6112" spans="1:3" x14ac:dyDescent="0.25">
      <c r="A6112" s="16">
        <v>8404</v>
      </c>
      <c r="B6112">
        <v>5927</v>
      </c>
      <c r="C6112">
        <v>1</v>
      </c>
    </row>
    <row r="6113" spans="1:3" x14ac:dyDescent="0.25">
      <c r="A6113" s="16">
        <v>8405</v>
      </c>
      <c r="B6113">
        <v>422</v>
      </c>
      <c r="C6113">
        <v>1</v>
      </c>
    </row>
    <row r="6114" spans="1:3" x14ac:dyDescent="0.25">
      <c r="A6114" s="16">
        <v>8406</v>
      </c>
      <c r="B6114">
        <v>1549</v>
      </c>
      <c r="C6114">
        <v>1</v>
      </c>
    </row>
    <row r="6115" spans="1:3" x14ac:dyDescent="0.25">
      <c r="A6115" s="16">
        <v>8407</v>
      </c>
      <c r="B6115">
        <v>300</v>
      </c>
      <c r="C6115">
        <v>1</v>
      </c>
    </row>
    <row r="6116" spans="1:3" x14ac:dyDescent="0.25">
      <c r="A6116" s="16">
        <v>8408</v>
      </c>
      <c r="B6116">
        <v>525</v>
      </c>
      <c r="C6116">
        <v>1</v>
      </c>
    </row>
    <row r="6117" spans="1:3" x14ac:dyDescent="0.25">
      <c r="A6117" s="16">
        <v>8409</v>
      </c>
      <c r="B6117">
        <v>657</v>
      </c>
      <c r="C6117">
        <v>1</v>
      </c>
    </row>
    <row r="6118" spans="1:3" x14ac:dyDescent="0.25">
      <c r="A6118" s="16">
        <v>8410</v>
      </c>
      <c r="B6118">
        <v>9511</v>
      </c>
      <c r="C6118">
        <v>1</v>
      </c>
    </row>
    <row r="6119" spans="1:3" x14ac:dyDescent="0.25">
      <c r="A6119" s="16">
        <v>8411</v>
      </c>
      <c r="B6119">
        <v>204</v>
      </c>
      <c r="C6119">
        <v>1</v>
      </c>
    </row>
    <row r="6120" spans="1:3" x14ac:dyDescent="0.25">
      <c r="A6120" s="16">
        <v>8412</v>
      </c>
      <c r="B6120">
        <v>1968</v>
      </c>
      <c r="C6120">
        <v>1</v>
      </c>
    </row>
    <row r="6121" spans="1:3" x14ac:dyDescent="0.25">
      <c r="A6121" s="16">
        <v>8413</v>
      </c>
      <c r="B6121">
        <v>1098</v>
      </c>
      <c r="C6121">
        <v>1</v>
      </c>
    </row>
    <row r="6122" spans="1:3" x14ac:dyDescent="0.25">
      <c r="A6122" s="16">
        <v>8414</v>
      </c>
      <c r="B6122">
        <v>1459044</v>
      </c>
      <c r="C6122">
        <v>1</v>
      </c>
    </row>
    <row r="6123" spans="1:3" x14ac:dyDescent="0.25">
      <c r="A6123" s="16">
        <v>8415</v>
      </c>
      <c r="B6123">
        <v>1397120</v>
      </c>
      <c r="C6123">
        <v>1</v>
      </c>
    </row>
    <row r="6124" spans="1:3" x14ac:dyDescent="0.25">
      <c r="A6124" s="16">
        <v>8416</v>
      </c>
      <c r="B6124">
        <v>3499683</v>
      </c>
      <c r="C6124">
        <v>1</v>
      </c>
    </row>
    <row r="6125" spans="1:3" x14ac:dyDescent="0.25">
      <c r="A6125" s="16">
        <v>8417</v>
      </c>
      <c r="B6125">
        <v>2343809</v>
      </c>
      <c r="C6125">
        <v>1</v>
      </c>
    </row>
    <row r="6126" spans="1:3" x14ac:dyDescent="0.25">
      <c r="A6126" s="16">
        <v>8418</v>
      </c>
      <c r="B6126">
        <v>3608616</v>
      </c>
      <c r="C6126">
        <v>1</v>
      </c>
    </row>
    <row r="6127" spans="1:3" x14ac:dyDescent="0.25">
      <c r="A6127" s="16">
        <v>8419</v>
      </c>
      <c r="B6127">
        <v>1632389</v>
      </c>
      <c r="C6127">
        <v>1</v>
      </c>
    </row>
    <row r="6128" spans="1:3" x14ac:dyDescent="0.25">
      <c r="A6128" s="16">
        <v>8420</v>
      </c>
      <c r="B6128">
        <v>586974</v>
      </c>
      <c r="C6128">
        <v>1</v>
      </c>
    </row>
    <row r="6129" spans="1:3" x14ac:dyDescent="0.25">
      <c r="A6129" s="16">
        <v>8421</v>
      </c>
      <c r="B6129">
        <v>17571</v>
      </c>
      <c r="C6129">
        <v>1</v>
      </c>
    </row>
    <row r="6130" spans="1:3" x14ac:dyDescent="0.25">
      <c r="A6130" s="16">
        <v>8422</v>
      </c>
      <c r="B6130">
        <v>517981</v>
      </c>
      <c r="C6130">
        <v>1</v>
      </c>
    </row>
    <row r="6131" spans="1:3" x14ac:dyDescent="0.25">
      <c r="A6131" s="16">
        <v>8423</v>
      </c>
      <c r="B6131">
        <v>287420</v>
      </c>
      <c r="C6131">
        <v>1</v>
      </c>
    </row>
    <row r="6132" spans="1:3" x14ac:dyDescent="0.25">
      <c r="A6132" s="16">
        <v>8424</v>
      </c>
      <c r="B6132">
        <v>1741227</v>
      </c>
      <c r="C6132">
        <v>1</v>
      </c>
    </row>
    <row r="6133" spans="1:3" x14ac:dyDescent="0.25">
      <c r="A6133" s="16">
        <v>8425</v>
      </c>
      <c r="B6133">
        <v>111806</v>
      </c>
      <c r="C6133">
        <v>1</v>
      </c>
    </row>
    <row r="6134" spans="1:3" x14ac:dyDescent="0.25">
      <c r="A6134" s="16">
        <v>8426</v>
      </c>
      <c r="B6134">
        <v>435433</v>
      </c>
      <c r="C6134">
        <v>1</v>
      </c>
    </row>
    <row r="6135" spans="1:3" x14ac:dyDescent="0.25">
      <c r="A6135" s="16">
        <v>8427</v>
      </c>
      <c r="B6135">
        <v>139369</v>
      </c>
      <c r="C6135">
        <v>1</v>
      </c>
    </row>
    <row r="6136" spans="1:3" x14ac:dyDescent="0.25">
      <c r="A6136" s="16">
        <v>8428</v>
      </c>
      <c r="B6136">
        <v>106235</v>
      </c>
      <c r="C6136">
        <v>1</v>
      </c>
    </row>
    <row r="6137" spans="1:3" x14ac:dyDescent="0.25">
      <c r="A6137" s="16">
        <v>8429</v>
      </c>
      <c r="B6137">
        <v>501605</v>
      </c>
      <c r="C6137">
        <v>1</v>
      </c>
    </row>
    <row r="6138" spans="1:3" x14ac:dyDescent="0.25">
      <c r="A6138" s="16">
        <v>8430</v>
      </c>
      <c r="B6138">
        <v>192388</v>
      </c>
      <c r="C6138">
        <v>1</v>
      </c>
    </row>
    <row r="6139" spans="1:3" x14ac:dyDescent="0.25">
      <c r="A6139" s="16">
        <v>8431</v>
      </c>
      <c r="B6139">
        <v>116713</v>
      </c>
      <c r="C6139">
        <v>1</v>
      </c>
    </row>
    <row r="6140" spans="1:3" x14ac:dyDescent="0.25">
      <c r="A6140" s="16">
        <v>8432</v>
      </c>
      <c r="B6140">
        <v>283153</v>
      </c>
      <c r="C6140">
        <v>1</v>
      </c>
    </row>
    <row r="6141" spans="1:3" x14ac:dyDescent="0.25">
      <c r="A6141" s="16">
        <v>8433</v>
      </c>
      <c r="B6141">
        <v>77739</v>
      </c>
      <c r="C6141">
        <v>1</v>
      </c>
    </row>
    <row r="6142" spans="1:3" x14ac:dyDescent="0.25">
      <c r="A6142" s="16">
        <v>8434</v>
      </c>
      <c r="B6142">
        <v>546775</v>
      </c>
      <c r="C6142">
        <v>1</v>
      </c>
    </row>
    <row r="6143" spans="1:3" x14ac:dyDescent="0.25">
      <c r="A6143" s="16">
        <v>8435</v>
      </c>
      <c r="B6143">
        <v>85770</v>
      </c>
      <c r="C6143">
        <v>1</v>
      </c>
    </row>
    <row r="6144" spans="1:3" x14ac:dyDescent="0.25">
      <c r="A6144" s="16">
        <v>8436</v>
      </c>
      <c r="B6144">
        <v>81728</v>
      </c>
      <c r="C6144">
        <v>1</v>
      </c>
    </row>
    <row r="6145" spans="1:3" x14ac:dyDescent="0.25">
      <c r="A6145" s="16">
        <v>8437</v>
      </c>
      <c r="B6145">
        <v>151797</v>
      </c>
      <c r="C6145">
        <v>1</v>
      </c>
    </row>
    <row r="6146" spans="1:3" x14ac:dyDescent="0.25">
      <c r="A6146" s="16">
        <v>8438</v>
      </c>
      <c r="B6146">
        <v>139441</v>
      </c>
      <c r="C6146">
        <v>1</v>
      </c>
    </row>
    <row r="6147" spans="1:3" x14ac:dyDescent="0.25">
      <c r="A6147" s="16">
        <v>8439</v>
      </c>
      <c r="B6147">
        <v>228396</v>
      </c>
      <c r="C6147">
        <v>1</v>
      </c>
    </row>
    <row r="6148" spans="1:3" x14ac:dyDescent="0.25">
      <c r="A6148" s="16">
        <v>8440</v>
      </c>
      <c r="B6148">
        <v>109027</v>
      </c>
      <c r="C6148">
        <v>1</v>
      </c>
    </row>
    <row r="6149" spans="1:3" x14ac:dyDescent="0.25">
      <c r="A6149" s="16">
        <v>8441</v>
      </c>
      <c r="B6149">
        <v>127008</v>
      </c>
      <c r="C6149">
        <v>1</v>
      </c>
    </row>
    <row r="6150" spans="1:3" x14ac:dyDescent="0.25">
      <c r="A6150" s="16">
        <v>8442</v>
      </c>
      <c r="B6150">
        <v>225016</v>
      </c>
      <c r="C6150">
        <v>1</v>
      </c>
    </row>
    <row r="6151" spans="1:3" x14ac:dyDescent="0.25">
      <c r="A6151" s="16">
        <v>8443</v>
      </c>
      <c r="B6151">
        <v>1330646</v>
      </c>
      <c r="C6151">
        <v>1</v>
      </c>
    </row>
    <row r="6152" spans="1:3" x14ac:dyDescent="0.25">
      <c r="A6152" s="16">
        <v>8444</v>
      </c>
      <c r="B6152">
        <v>101853</v>
      </c>
      <c r="C6152">
        <v>1</v>
      </c>
    </row>
    <row r="6153" spans="1:3" x14ac:dyDescent="0.25">
      <c r="A6153" s="16">
        <v>8445</v>
      </c>
      <c r="B6153">
        <v>335731</v>
      </c>
      <c r="C6153">
        <v>1</v>
      </c>
    </row>
    <row r="6154" spans="1:3" x14ac:dyDescent="0.25">
      <c r="A6154" s="16">
        <v>8446</v>
      </c>
      <c r="B6154">
        <v>302189</v>
      </c>
      <c r="C6154">
        <v>1</v>
      </c>
    </row>
    <row r="6155" spans="1:3" x14ac:dyDescent="0.25">
      <c r="A6155" s="16">
        <v>8447</v>
      </c>
      <c r="B6155">
        <v>3005</v>
      </c>
      <c r="C6155">
        <v>1</v>
      </c>
    </row>
    <row r="6156" spans="1:3" x14ac:dyDescent="0.25">
      <c r="A6156" s="16">
        <v>8448</v>
      </c>
      <c r="B6156">
        <v>330187</v>
      </c>
      <c r="C6156">
        <v>1</v>
      </c>
    </row>
    <row r="6157" spans="1:3" x14ac:dyDescent="0.25">
      <c r="A6157" s="16">
        <v>8449</v>
      </c>
      <c r="B6157">
        <v>45869</v>
      </c>
      <c r="C6157">
        <v>1</v>
      </c>
    </row>
    <row r="6158" spans="1:3" x14ac:dyDescent="0.25">
      <c r="A6158" s="16">
        <v>8450</v>
      </c>
      <c r="B6158">
        <v>13860</v>
      </c>
      <c r="C6158">
        <v>1</v>
      </c>
    </row>
    <row r="6159" spans="1:3" x14ac:dyDescent="0.25">
      <c r="A6159" s="16">
        <v>8451</v>
      </c>
      <c r="B6159">
        <v>58496</v>
      </c>
      <c r="C6159">
        <v>1</v>
      </c>
    </row>
    <row r="6160" spans="1:3" x14ac:dyDescent="0.25">
      <c r="A6160" s="16">
        <v>8452</v>
      </c>
      <c r="B6160">
        <v>55447</v>
      </c>
      <c r="C6160">
        <v>1</v>
      </c>
    </row>
    <row r="6161" spans="1:3" x14ac:dyDescent="0.25">
      <c r="A6161" s="16">
        <v>8453</v>
      </c>
      <c r="B6161">
        <v>191464</v>
      </c>
      <c r="C6161">
        <v>1</v>
      </c>
    </row>
    <row r="6162" spans="1:3" x14ac:dyDescent="0.25">
      <c r="A6162" s="16">
        <v>8454</v>
      </c>
      <c r="B6162">
        <v>28033</v>
      </c>
      <c r="C6162">
        <v>1</v>
      </c>
    </row>
    <row r="6163" spans="1:3" x14ac:dyDescent="0.25">
      <c r="A6163" s="16">
        <v>8455</v>
      </c>
      <c r="B6163">
        <v>90351</v>
      </c>
      <c r="C6163">
        <v>1</v>
      </c>
    </row>
    <row r="6164" spans="1:3" x14ac:dyDescent="0.25">
      <c r="A6164" s="16">
        <v>8456</v>
      </c>
      <c r="B6164">
        <v>28152</v>
      </c>
      <c r="C6164">
        <v>1</v>
      </c>
    </row>
    <row r="6165" spans="1:3" x14ac:dyDescent="0.25">
      <c r="A6165" s="16">
        <v>8457</v>
      </c>
      <c r="B6165">
        <v>163762</v>
      </c>
      <c r="C6165">
        <v>1</v>
      </c>
    </row>
    <row r="6166" spans="1:3" x14ac:dyDescent="0.25">
      <c r="A6166" s="16">
        <v>8458</v>
      </c>
      <c r="B6166">
        <v>47600</v>
      </c>
      <c r="C6166">
        <v>1</v>
      </c>
    </row>
    <row r="6167" spans="1:3" x14ac:dyDescent="0.25">
      <c r="A6167" s="16">
        <v>8459</v>
      </c>
      <c r="B6167">
        <v>45869</v>
      </c>
      <c r="C6167">
        <v>1</v>
      </c>
    </row>
    <row r="6168" spans="1:3" x14ac:dyDescent="0.25">
      <c r="A6168" s="16">
        <v>8460</v>
      </c>
      <c r="B6168">
        <v>17610</v>
      </c>
      <c r="C6168">
        <v>1</v>
      </c>
    </row>
    <row r="6169" spans="1:3" x14ac:dyDescent="0.25">
      <c r="A6169" s="16">
        <v>8461</v>
      </c>
      <c r="B6169">
        <v>362770</v>
      </c>
      <c r="C6169">
        <v>1</v>
      </c>
    </row>
    <row r="6170" spans="1:3" x14ac:dyDescent="0.25">
      <c r="A6170" s="16">
        <v>8462</v>
      </c>
      <c r="B6170">
        <v>247659</v>
      </c>
      <c r="C6170">
        <v>1</v>
      </c>
    </row>
    <row r="6171" spans="1:3" x14ac:dyDescent="0.25">
      <c r="A6171" s="16">
        <v>8463</v>
      </c>
      <c r="B6171">
        <v>990939</v>
      </c>
      <c r="C6171">
        <v>1</v>
      </c>
    </row>
    <row r="6172" spans="1:3" x14ac:dyDescent="0.25">
      <c r="A6172" s="16">
        <v>8464</v>
      </c>
      <c r="B6172">
        <v>2372607</v>
      </c>
      <c r="C6172">
        <v>1</v>
      </c>
    </row>
    <row r="6173" spans="1:3" x14ac:dyDescent="0.25">
      <c r="A6173" s="16">
        <v>8465</v>
      </c>
      <c r="B6173">
        <v>2271981</v>
      </c>
      <c r="C6173">
        <v>1</v>
      </c>
    </row>
    <row r="6174" spans="1:3" x14ac:dyDescent="0.25">
      <c r="A6174" s="16">
        <v>8466</v>
      </c>
      <c r="B6174">
        <v>566489</v>
      </c>
      <c r="C6174">
        <v>1</v>
      </c>
    </row>
    <row r="6175" spans="1:3" x14ac:dyDescent="0.25">
      <c r="A6175" s="16">
        <v>8467</v>
      </c>
      <c r="B6175">
        <v>926953</v>
      </c>
      <c r="C6175">
        <v>1</v>
      </c>
    </row>
    <row r="6176" spans="1:3" x14ac:dyDescent="0.25">
      <c r="A6176" s="16">
        <v>8468</v>
      </c>
      <c r="B6176">
        <v>178999</v>
      </c>
      <c r="C6176">
        <v>1</v>
      </c>
    </row>
    <row r="6177" spans="1:3" x14ac:dyDescent="0.25">
      <c r="A6177" s="16">
        <v>8469</v>
      </c>
      <c r="B6177">
        <v>980849</v>
      </c>
      <c r="C6177">
        <v>1</v>
      </c>
    </row>
    <row r="6178" spans="1:3" x14ac:dyDescent="0.25">
      <c r="A6178" s="16">
        <v>8470</v>
      </c>
      <c r="B6178">
        <v>364766</v>
      </c>
      <c r="C6178">
        <v>1</v>
      </c>
    </row>
    <row r="6179" spans="1:3" x14ac:dyDescent="0.25">
      <c r="A6179" s="16">
        <v>8471</v>
      </c>
      <c r="B6179">
        <v>947387</v>
      </c>
      <c r="C6179">
        <v>1</v>
      </c>
    </row>
    <row r="6180" spans="1:3" x14ac:dyDescent="0.25">
      <c r="A6180" s="16">
        <v>8472</v>
      </c>
      <c r="B6180">
        <v>2908877</v>
      </c>
      <c r="C6180">
        <v>1</v>
      </c>
    </row>
    <row r="6181" spans="1:3" x14ac:dyDescent="0.25">
      <c r="A6181" s="16">
        <v>8473</v>
      </c>
      <c r="B6181">
        <v>1146165</v>
      </c>
      <c r="C6181">
        <v>1</v>
      </c>
    </row>
    <row r="6182" spans="1:3" x14ac:dyDescent="0.25">
      <c r="A6182" s="16">
        <v>8474</v>
      </c>
      <c r="B6182">
        <v>261498</v>
      </c>
      <c r="C6182">
        <v>1</v>
      </c>
    </row>
    <row r="6183" spans="1:3" x14ac:dyDescent="0.25">
      <c r="A6183" s="16">
        <v>8475</v>
      </c>
      <c r="B6183">
        <v>2060647</v>
      </c>
      <c r="C6183">
        <v>1</v>
      </c>
    </row>
    <row r="6184" spans="1:3" x14ac:dyDescent="0.25">
      <c r="A6184" s="16">
        <v>8476</v>
      </c>
      <c r="B6184">
        <v>1207254</v>
      </c>
      <c r="C6184">
        <v>1</v>
      </c>
    </row>
    <row r="6185" spans="1:3" x14ac:dyDescent="0.25">
      <c r="A6185" s="16">
        <v>8477</v>
      </c>
      <c r="B6185">
        <v>1094995</v>
      </c>
      <c r="C6185">
        <v>1</v>
      </c>
    </row>
    <row r="6186" spans="1:3" x14ac:dyDescent="0.25">
      <c r="A6186" s="16">
        <v>8478</v>
      </c>
      <c r="B6186">
        <v>226520</v>
      </c>
      <c r="C6186">
        <v>1</v>
      </c>
    </row>
    <row r="6187" spans="1:3" x14ac:dyDescent="0.25">
      <c r="A6187" s="16">
        <v>8479</v>
      </c>
      <c r="B6187">
        <v>1768116</v>
      </c>
      <c r="C6187">
        <v>1</v>
      </c>
    </row>
    <row r="6188" spans="1:3" x14ac:dyDescent="0.25">
      <c r="A6188" s="16">
        <v>8480</v>
      </c>
      <c r="B6188">
        <v>468140</v>
      </c>
      <c r="C6188">
        <v>1</v>
      </c>
    </row>
    <row r="6189" spans="1:3" x14ac:dyDescent="0.25">
      <c r="A6189" s="16">
        <v>8481</v>
      </c>
      <c r="B6189">
        <v>345536</v>
      </c>
      <c r="C6189">
        <v>1</v>
      </c>
    </row>
    <row r="6190" spans="1:3" x14ac:dyDescent="0.25">
      <c r="A6190" s="16">
        <v>8482</v>
      </c>
      <c r="B6190">
        <v>161637</v>
      </c>
      <c r="C6190">
        <v>1</v>
      </c>
    </row>
    <row r="6191" spans="1:3" x14ac:dyDescent="0.25">
      <c r="A6191" s="16">
        <v>8483</v>
      </c>
      <c r="B6191">
        <v>363660</v>
      </c>
      <c r="C6191">
        <v>1</v>
      </c>
    </row>
    <row r="6192" spans="1:3" x14ac:dyDescent="0.25">
      <c r="A6192" s="16">
        <v>8484</v>
      </c>
      <c r="B6192">
        <v>343020</v>
      </c>
      <c r="C6192">
        <v>1</v>
      </c>
    </row>
    <row r="6193" spans="1:3" x14ac:dyDescent="0.25">
      <c r="A6193" s="16">
        <v>8485</v>
      </c>
      <c r="B6193">
        <v>502195</v>
      </c>
      <c r="C6193">
        <v>1</v>
      </c>
    </row>
    <row r="6194" spans="1:3" x14ac:dyDescent="0.25">
      <c r="A6194" s="16">
        <v>8486</v>
      </c>
      <c r="B6194">
        <v>1172692</v>
      </c>
      <c r="C6194">
        <v>1</v>
      </c>
    </row>
    <row r="6195" spans="1:3" x14ac:dyDescent="0.25">
      <c r="A6195" s="16">
        <v>8487</v>
      </c>
      <c r="B6195">
        <v>403714</v>
      </c>
      <c r="C6195">
        <v>1</v>
      </c>
    </row>
    <row r="6196" spans="1:3" x14ac:dyDescent="0.25">
      <c r="A6196" s="16">
        <v>8488</v>
      </c>
      <c r="B6196">
        <v>682699</v>
      </c>
      <c r="C6196">
        <v>1</v>
      </c>
    </row>
    <row r="6197" spans="1:3" x14ac:dyDescent="0.25">
      <c r="A6197" s="16">
        <v>8489</v>
      </c>
      <c r="B6197">
        <v>371314</v>
      </c>
      <c r="C6197">
        <v>1</v>
      </c>
    </row>
    <row r="6198" spans="1:3" x14ac:dyDescent="0.25">
      <c r="A6198" s="16">
        <v>8490</v>
      </c>
      <c r="B6198">
        <v>302410</v>
      </c>
      <c r="C6198">
        <v>1</v>
      </c>
    </row>
    <row r="6199" spans="1:3" x14ac:dyDescent="0.25">
      <c r="A6199" s="16">
        <v>8491</v>
      </c>
      <c r="B6199">
        <v>651005</v>
      </c>
      <c r="C6199">
        <v>1</v>
      </c>
    </row>
    <row r="6200" spans="1:3" x14ac:dyDescent="0.25">
      <c r="A6200" s="16">
        <v>8492</v>
      </c>
      <c r="B6200">
        <v>885655</v>
      </c>
      <c r="C6200">
        <v>1</v>
      </c>
    </row>
    <row r="6201" spans="1:3" x14ac:dyDescent="0.25">
      <c r="A6201" s="16">
        <v>8493</v>
      </c>
      <c r="B6201">
        <v>153282</v>
      </c>
      <c r="C6201">
        <v>1</v>
      </c>
    </row>
    <row r="6202" spans="1:3" x14ac:dyDescent="0.25">
      <c r="A6202" s="16">
        <v>8494</v>
      </c>
      <c r="B6202">
        <v>300446</v>
      </c>
      <c r="C6202">
        <v>1</v>
      </c>
    </row>
    <row r="6203" spans="1:3" x14ac:dyDescent="0.25">
      <c r="A6203" s="16">
        <v>8495</v>
      </c>
      <c r="B6203">
        <v>110099</v>
      </c>
      <c r="C6203">
        <v>1</v>
      </c>
    </row>
    <row r="6204" spans="1:3" x14ac:dyDescent="0.25">
      <c r="A6204" s="16">
        <v>8496</v>
      </c>
      <c r="B6204">
        <v>736527</v>
      </c>
      <c r="C6204">
        <v>1</v>
      </c>
    </row>
    <row r="6205" spans="1:3" x14ac:dyDescent="0.25">
      <c r="A6205" s="16">
        <v>8497</v>
      </c>
      <c r="B6205">
        <v>253698</v>
      </c>
      <c r="C6205">
        <v>1</v>
      </c>
    </row>
    <row r="6206" spans="1:3" x14ac:dyDescent="0.25">
      <c r="A6206" s="16">
        <v>8498</v>
      </c>
      <c r="B6206">
        <v>951104</v>
      </c>
      <c r="C6206">
        <v>1</v>
      </c>
    </row>
    <row r="6207" spans="1:3" x14ac:dyDescent="0.25">
      <c r="A6207" s="16">
        <v>8499</v>
      </c>
      <c r="B6207">
        <v>793246</v>
      </c>
      <c r="C6207">
        <v>1</v>
      </c>
    </row>
    <row r="6208" spans="1:3" x14ac:dyDescent="0.25">
      <c r="A6208" s="16">
        <v>8500</v>
      </c>
      <c r="B6208">
        <v>206295</v>
      </c>
      <c r="C6208">
        <v>1</v>
      </c>
    </row>
    <row r="6209" spans="1:3" x14ac:dyDescent="0.25">
      <c r="A6209" s="16">
        <v>8501</v>
      </c>
      <c r="B6209">
        <v>126228</v>
      </c>
      <c r="C6209">
        <v>1</v>
      </c>
    </row>
    <row r="6210" spans="1:3" x14ac:dyDescent="0.25">
      <c r="A6210" s="16">
        <v>8502</v>
      </c>
      <c r="B6210">
        <v>157232</v>
      </c>
      <c r="C6210">
        <v>1</v>
      </c>
    </row>
    <row r="6211" spans="1:3" x14ac:dyDescent="0.25">
      <c r="A6211" s="16">
        <v>8503</v>
      </c>
      <c r="B6211">
        <v>1226097</v>
      </c>
      <c r="C6211">
        <v>1</v>
      </c>
    </row>
    <row r="6212" spans="1:3" x14ac:dyDescent="0.25">
      <c r="A6212" s="16">
        <v>8504</v>
      </c>
      <c r="B6212">
        <v>116516</v>
      </c>
      <c r="C6212">
        <v>1</v>
      </c>
    </row>
    <row r="6213" spans="1:3" x14ac:dyDescent="0.25">
      <c r="A6213" s="16">
        <v>8505</v>
      </c>
      <c r="B6213">
        <v>3195360</v>
      </c>
      <c r="C6213">
        <v>1</v>
      </c>
    </row>
    <row r="6214" spans="1:3" x14ac:dyDescent="0.25">
      <c r="A6214" s="16">
        <v>8506</v>
      </c>
      <c r="B6214">
        <v>187664</v>
      </c>
      <c r="C6214">
        <v>1</v>
      </c>
    </row>
    <row r="6215" spans="1:3" x14ac:dyDescent="0.25">
      <c r="A6215" s="16">
        <v>8507</v>
      </c>
      <c r="B6215">
        <v>7265</v>
      </c>
      <c r="C6215">
        <v>1</v>
      </c>
    </row>
    <row r="6216" spans="1:3" x14ac:dyDescent="0.25">
      <c r="A6216" s="16">
        <v>8508</v>
      </c>
      <c r="B6216">
        <v>4306</v>
      </c>
      <c r="C6216">
        <v>1</v>
      </c>
    </row>
    <row r="6217" spans="1:3" x14ac:dyDescent="0.25">
      <c r="A6217" s="16">
        <v>8509</v>
      </c>
      <c r="B6217">
        <v>3454</v>
      </c>
      <c r="C6217">
        <v>1</v>
      </c>
    </row>
    <row r="6218" spans="1:3" x14ac:dyDescent="0.25">
      <c r="A6218" s="16">
        <v>8510</v>
      </c>
      <c r="B6218">
        <v>533</v>
      </c>
      <c r="C6218">
        <v>1</v>
      </c>
    </row>
    <row r="6219" spans="1:3" x14ac:dyDescent="0.25">
      <c r="A6219" s="16">
        <v>8511</v>
      </c>
      <c r="B6219">
        <v>13645</v>
      </c>
      <c r="C6219">
        <v>1</v>
      </c>
    </row>
    <row r="6220" spans="1:3" x14ac:dyDescent="0.25">
      <c r="A6220" s="16">
        <v>8512</v>
      </c>
      <c r="B6220">
        <v>7252</v>
      </c>
      <c r="C6220">
        <v>1</v>
      </c>
    </row>
    <row r="6221" spans="1:3" x14ac:dyDescent="0.25">
      <c r="A6221" s="16">
        <v>8513</v>
      </c>
      <c r="B6221">
        <v>2060</v>
      </c>
      <c r="C6221">
        <v>1</v>
      </c>
    </row>
    <row r="6222" spans="1:3" x14ac:dyDescent="0.25">
      <c r="A6222" s="16">
        <v>8514</v>
      </c>
      <c r="B6222">
        <v>5704</v>
      </c>
      <c r="C6222">
        <v>1</v>
      </c>
    </row>
    <row r="6223" spans="1:3" x14ac:dyDescent="0.25">
      <c r="A6223" s="16">
        <v>8515</v>
      </c>
      <c r="B6223">
        <v>10748</v>
      </c>
      <c r="C6223">
        <v>1</v>
      </c>
    </row>
    <row r="6224" spans="1:3" x14ac:dyDescent="0.25">
      <c r="A6224" s="16">
        <v>8516</v>
      </c>
      <c r="B6224">
        <v>4294</v>
      </c>
      <c r="C6224">
        <v>1</v>
      </c>
    </row>
    <row r="6225" spans="1:3" x14ac:dyDescent="0.25">
      <c r="A6225" s="16">
        <v>8517</v>
      </c>
      <c r="B6225">
        <v>50</v>
      </c>
      <c r="C6225">
        <v>1</v>
      </c>
    </row>
    <row r="6226" spans="1:3" x14ac:dyDescent="0.25">
      <c r="A6226" s="16">
        <v>8518</v>
      </c>
      <c r="B6226">
        <v>605</v>
      </c>
      <c r="C6226">
        <v>1</v>
      </c>
    </row>
    <row r="6227" spans="1:3" x14ac:dyDescent="0.25">
      <c r="A6227" s="16">
        <v>8519</v>
      </c>
      <c r="B6227">
        <v>724</v>
      </c>
      <c r="C6227">
        <v>1</v>
      </c>
    </row>
    <row r="6228" spans="1:3" x14ac:dyDescent="0.25">
      <c r="A6228" s="16">
        <v>8520</v>
      </c>
      <c r="B6228">
        <v>4540</v>
      </c>
      <c r="C6228">
        <v>1</v>
      </c>
    </row>
    <row r="6229" spans="1:3" x14ac:dyDescent="0.25">
      <c r="A6229" s="16">
        <v>8521</v>
      </c>
      <c r="B6229">
        <v>1584</v>
      </c>
      <c r="C6229">
        <v>1</v>
      </c>
    </row>
    <row r="6230" spans="1:3" x14ac:dyDescent="0.25">
      <c r="A6230" s="16">
        <v>8522</v>
      </c>
      <c r="B6230">
        <v>7566</v>
      </c>
      <c r="C6230">
        <v>1</v>
      </c>
    </row>
    <row r="6231" spans="1:3" x14ac:dyDescent="0.25">
      <c r="A6231" s="16">
        <v>8523</v>
      </c>
      <c r="B6231">
        <v>6190</v>
      </c>
      <c r="C6231">
        <v>1</v>
      </c>
    </row>
    <row r="6232" spans="1:3" x14ac:dyDescent="0.25">
      <c r="A6232" s="16">
        <v>8524</v>
      </c>
      <c r="B6232">
        <v>5656</v>
      </c>
      <c r="C6232">
        <v>1</v>
      </c>
    </row>
    <row r="6233" spans="1:3" x14ac:dyDescent="0.25">
      <c r="A6233" s="16">
        <v>8525</v>
      </c>
      <c r="B6233">
        <v>4370</v>
      </c>
      <c r="C6233">
        <v>1</v>
      </c>
    </row>
    <row r="6234" spans="1:3" x14ac:dyDescent="0.25">
      <c r="A6234" s="16">
        <v>8526</v>
      </c>
      <c r="B6234">
        <v>10462</v>
      </c>
      <c r="C6234">
        <v>1</v>
      </c>
    </row>
    <row r="6235" spans="1:3" x14ac:dyDescent="0.25">
      <c r="A6235" s="16">
        <v>8527</v>
      </c>
      <c r="B6235">
        <v>2788</v>
      </c>
      <c r="C6235">
        <v>1</v>
      </c>
    </row>
    <row r="6236" spans="1:3" x14ac:dyDescent="0.25">
      <c r="A6236" s="16">
        <v>8528</v>
      </c>
      <c r="B6236">
        <v>2867</v>
      </c>
      <c r="C6236">
        <v>1</v>
      </c>
    </row>
    <row r="6237" spans="1:3" x14ac:dyDescent="0.25">
      <c r="A6237" s="16">
        <v>8529</v>
      </c>
      <c r="B6237">
        <v>1434</v>
      </c>
      <c r="C6237">
        <v>1</v>
      </c>
    </row>
    <row r="6238" spans="1:3" x14ac:dyDescent="0.25">
      <c r="A6238" s="16">
        <v>8530</v>
      </c>
      <c r="B6238">
        <v>4340</v>
      </c>
      <c r="C6238">
        <v>1</v>
      </c>
    </row>
    <row r="6239" spans="1:3" x14ac:dyDescent="0.25">
      <c r="A6239" s="16">
        <v>8531</v>
      </c>
      <c r="B6239">
        <v>4091</v>
      </c>
      <c r="C6239">
        <v>1</v>
      </c>
    </row>
    <row r="6240" spans="1:3" x14ac:dyDescent="0.25">
      <c r="A6240" s="16">
        <v>8532</v>
      </c>
      <c r="B6240">
        <v>24214</v>
      </c>
      <c r="C6240">
        <v>1</v>
      </c>
    </row>
    <row r="6241" spans="1:3" x14ac:dyDescent="0.25">
      <c r="A6241" s="16">
        <v>8533</v>
      </c>
      <c r="B6241">
        <v>398</v>
      </c>
      <c r="C6241">
        <v>1</v>
      </c>
    </row>
    <row r="6242" spans="1:3" x14ac:dyDescent="0.25">
      <c r="A6242" s="16">
        <v>8534</v>
      </c>
      <c r="B6242">
        <v>7807</v>
      </c>
      <c r="C6242">
        <v>1</v>
      </c>
    </row>
    <row r="6243" spans="1:3" x14ac:dyDescent="0.25">
      <c r="A6243" s="16">
        <v>8535</v>
      </c>
      <c r="B6243">
        <v>72614</v>
      </c>
      <c r="C6243">
        <v>1</v>
      </c>
    </row>
    <row r="6244" spans="1:3" x14ac:dyDescent="0.25">
      <c r="A6244" s="16">
        <v>8536</v>
      </c>
      <c r="B6244">
        <v>900</v>
      </c>
      <c r="C6244">
        <v>1</v>
      </c>
    </row>
    <row r="6245" spans="1:3" x14ac:dyDescent="0.25">
      <c r="A6245" s="16">
        <v>8537</v>
      </c>
      <c r="B6245">
        <v>2390</v>
      </c>
      <c r="C6245">
        <v>1</v>
      </c>
    </row>
    <row r="6246" spans="1:3" x14ac:dyDescent="0.25">
      <c r="A6246" s="16">
        <v>8538</v>
      </c>
      <c r="B6246">
        <v>6002</v>
      </c>
      <c r="C6246">
        <v>1</v>
      </c>
    </row>
    <row r="6247" spans="1:3" x14ac:dyDescent="0.25">
      <c r="A6247" s="16">
        <v>8539</v>
      </c>
      <c r="B6247">
        <v>2628</v>
      </c>
      <c r="C6247">
        <v>1</v>
      </c>
    </row>
    <row r="6248" spans="1:3" x14ac:dyDescent="0.25">
      <c r="A6248" s="16">
        <v>8540</v>
      </c>
      <c r="B6248">
        <v>1636</v>
      </c>
      <c r="C6248">
        <v>1</v>
      </c>
    </row>
    <row r="6249" spans="1:3" x14ac:dyDescent="0.25">
      <c r="A6249" s="16">
        <v>8541</v>
      </c>
      <c r="B6249">
        <v>335442</v>
      </c>
      <c r="C6249">
        <v>1</v>
      </c>
    </row>
    <row r="6250" spans="1:3" x14ac:dyDescent="0.25">
      <c r="A6250" s="16">
        <v>8542</v>
      </c>
      <c r="B6250">
        <v>274412</v>
      </c>
      <c r="C6250">
        <v>1</v>
      </c>
    </row>
    <row r="6251" spans="1:3" x14ac:dyDescent="0.25">
      <c r="A6251" s="16">
        <v>8543</v>
      </c>
      <c r="B6251">
        <v>180579</v>
      </c>
      <c r="C6251">
        <v>1</v>
      </c>
    </row>
    <row r="6252" spans="1:3" x14ac:dyDescent="0.25">
      <c r="A6252" s="16">
        <v>8544</v>
      </c>
      <c r="B6252">
        <v>143569</v>
      </c>
      <c r="C6252">
        <v>1</v>
      </c>
    </row>
    <row r="6253" spans="1:3" x14ac:dyDescent="0.25">
      <c r="A6253" s="16">
        <v>8545</v>
      </c>
      <c r="B6253">
        <v>5686481</v>
      </c>
      <c r="C6253">
        <v>1</v>
      </c>
    </row>
    <row r="6254" spans="1:3" x14ac:dyDescent="0.25">
      <c r="A6254" s="16">
        <v>8546</v>
      </c>
      <c r="B6254">
        <v>79779</v>
      </c>
      <c r="C6254">
        <v>1</v>
      </c>
    </row>
    <row r="6255" spans="1:3" x14ac:dyDescent="0.25">
      <c r="A6255" s="16">
        <v>8547</v>
      </c>
      <c r="B6255">
        <v>269</v>
      </c>
      <c r="C6255">
        <v>1</v>
      </c>
    </row>
    <row r="6256" spans="1:3" x14ac:dyDescent="0.25">
      <c r="A6256" s="16">
        <v>8548</v>
      </c>
      <c r="B6256">
        <v>136802</v>
      </c>
      <c r="C6256">
        <v>1</v>
      </c>
    </row>
    <row r="6257" spans="1:3" x14ac:dyDescent="0.25">
      <c r="A6257" s="16">
        <v>8549</v>
      </c>
      <c r="B6257">
        <v>37127</v>
      </c>
      <c r="C6257">
        <v>1</v>
      </c>
    </row>
    <row r="6258" spans="1:3" x14ac:dyDescent="0.25">
      <c r="A6258" s="16">
        <v>8550</v>
      </c>
      <c r="B6258">
        <v>130608</v>
      </c>
      <c r="C6258">
        <v>1</v>
      </c>
    </row>
    <row r="6259" spans="1:3" x14ac:dyDescent="0.25">
      <c r="A6259" s="16">
        <v>8551</v>
      </c>
      <c r="B6259">
        <v>99421</v>
      </c>
      <c r="C6259">
        <v>1</v>
      </c>
    </row>
    <row r="6260" spans="1:3" x14ac:dyDescent="0.25">
      <c r="A6260" s="16">
        <v>8552</v>
      </c>
      <c r="B6260">
        <v>1092952</v>
      </c>
      <c r="C6260">
        <v>1</v>
      </c>
    </row>
    <row r="6261" spans="1:3" x14ac:dyDescent="0.25">
      <c r="A6261" s="16">
        <v>8553</v>
      </c>
      <c r="B6261">
        <v>278002</v>
      </c>
      <c r="C6261">
        <v>1</v>
      </c>
    </row>
    <row r="6262" spans="1:3" x14ac:dyDescent="0.25">
      <c r="A6262" s="16">
        <v>8554</v>
      </c>
      <c r="B6262">
        <v>347357</v>
      </c>
      <c r="C6262">
        <v>1</v>
      </c>
    </row>
    <row r="6263" spans="1:3" x14ac:dyDescent="0.25">
      <c r="A6263" s="16">
        <v>8555</v>
      </c>
      <c r="B6263">
        <v>117042</v>
      </c>
      <c r="C6263">
        <v>1</v>
      </c>
    </row>
    <row r="6264" spans="1:3" x14ac:dyDescent="0.25">
      <c r="A6264" s="16">
        <v>8556</v>
      </c>
      <c r="B6264">
        <v>106853</v>
      </c>
      <c r="C6264">
        <v>1</v>
      </c>
    </row>
    <row r="6265" spans="1:3" x14ac:dyDescent="0.25">
      <c r="A6265" s="16">
        <v>8557</v>
      </c>
      <c r="B6265">
        <v>966575</v>
      </c>
      <c r="C6265">
        <v>1</v>
      </c>
    </row>
    <row r="6266" spans="1:3" x14ac:dyDescent="0.25">
      <c r="A6266" s="16">
        <v>8558</v>
      </c>
      <c r="B6266">
        <v>99656</v>
      </c>
      <c r="C6266">
        <v>1</v>
      </c>
    </row>
    <row r="6267" spans="1:3" x14ac:dyDescent="0.25">
      <c r="A6267" s="16">
        <v>8559</v>
      </c>
      <c r="B6267">
        <v>87177</v>
      </c>
      <c r="C6267">
        <v>1</v>
      </c>
    </row>
    <row r="6268" spans="1:3" x14ac:dyDescent="0.25">
      <c r="A6268" s="16">
        <v>8560</v>
      </c>
      <c r="B6268">
        <v>3834</v>
      </c>
      <c r="C6268">
        <v>1</v>
      </c>
    </row>
    <row r="6269" spans="1:3" x14ac:dyDescent="0.25">
      <c r="A6269" s="16">
        <v>8561</v>
      </c>
      <c r="B6269">
        <v>146074</v>
      </c>
      <c r="C6269">
        <v>1</v>
      </c>
    </row>
    <row r="6270" spans="1:3" x14ac:dyDescent="0.25">
      <c r="A6270" s="16">
        <v>8562</v>
      </c>
      <c r="B6270">
        <v>892171</v>
      </c>
      <c r="C6270">
        <v>1</v>
      </c>
    </row>
    <row r="6271" spans="1:3" x14ac:dyDescent="0.25">
      <c r="A6271" s="16">
        <v>8563</v>
      </c>
      <c r="B6271">
        <v>293784</v>
      </c>
      <c r="C6271">
        <v>1</v>
      </c>
    </row>
    <row r="6272" spans="1:3" x14ac:dyDescent="0.25">
      <c r="A6272" s="16">
        <v>8564</v>
      </c>
      <c r="B6272">
        <v>49703</v>
      </c>
      <c r="C6272">
        <v>1</v>
      </c>
    </row>
    <row r="6273" spans="1:3" x14ac:dyDescent="0.25">
      <c r="A6273" s="16">
        <v>8565</v>
      </c>
      <c r="B6273">
        <v>28484</v>
      </c>
      <c r="C6273">
        <v>1</v>
      </c>
    </row>
    <row r="6274" spans="1:3" x14ac:dyDescent="0.25">
      <c r="A6274" s="16">
        <v>8566</v>
      </c>
      <c r="B6274">
        <v>178940</v>
      </c>
      <c r="C6274">
        <v>1</v>
      </c>
    </row>
    <row r="6275" spans="1:3" x14ac:dyDescent="0.25">
      <c r="A6275" s="16">
        <v>8567</v>
      </c>
      <c r="B6275">
        <v>882781</v>
      </c>
      <c r="C6275">
        <v>1</v>
      </c>
    </row>
    <row r="6276" spans="1:3" x14ac:dyDescent="0.25">
      <c r="A6276" s="16">
        <v>8568</v>
      </c>
      <c r="B6276">
        <v>86326</v>
      </c>
      <c r="C6276">
        <v>1</v>
      </c>
    </row>
    <row r="6277" spans="1:3" x14ac:dyDescent="0.25">
      <c r="A6277" s="16">
        <v>8569</v>
      </c>
      <c r="B6277">
        <v>75167</v>
      </c>
      <c r="C6277">
        <v>1</v>
      </c>
    </row>
    <row r="6278" spans="1:3" x14ac:dyDescent="0.25">
      <c r="A6278" s="16">
        <v>8570</v>
      </c>
      <c r="B6278">
        <v>626546</v>
      </c>
      <c r="C6278">
        <v>1</v>
      </c>
    </row>
    <row r="6279" spans="1:3" x14ac:dyDescent="0.25">
      <c r="A6279" s="16">
        <v>8571</v>
      </c>
      <c r="B6279">
        <v>332284</v>
      </c>
      <c r="C6279">
        <v>1</v>
      </c>
    </row>
    <row r="6280" spans="1:3" x14ac:dyDescent="0.25">
      <c r="A6280" s="16">
        <v>8572</v>
      </c>
      <c r="B6280">
        <v>516157</v>
      </c>
      <c r="C6280">
        <v>1</v>
      </c>
    </row>
    <row r="6281" spans="1:3" x14ac:dyDescent="0.25">
      <c r="A6281" s="16">
        <v>8573</v>
      </c>
      <c r="B6281">
        <v>160224</v>
      </c>
      <c r="C6281">
        <v>1</v>
      </c>
    </row>
    <row r="6282" spans="1:3" x14ac:dyDescent="0.25">
      <c r="A6282" s="16">
        <v>8574</v>
      </c>
      <c r="B6282">
        <v>456855</v>
      </c>
      <c r="C6282">
        <v>1</v>
      </c>
    </row>
    <row r="6283" spans="1:3" x14ac:dyDescent="0.25">
      <c r="A6283" s="16">
        <v>8575</v>
      </c>
      <c r="B6283">
        <v>796458</v>
      </c>
      <c r="C6283">
        <v>1</v>
      </c>
    </row>
    <row r="6284" spans="1:3" x14ac:dyDescent="0.25">
      <c r="A6284" s="16">
        <v>8576</v>
      </c>
      <c r="B6284">
        <v>45443</v>
      </c>
      <c r="C6284">
        <v>1</v>
      </c>
    </row>
    <row r="6285" spans="1:3" x14ac:dyDescent="0.25">
      <c r="A6285" s="16">
        <v>8577</v>
      </c>
      <c r="B6285">
        <v>180164</v>
      </c>
      <c r="C6285">
        <v>1</v>
      </c>
    </row>
    <row r="6286" spans="1:3" x14ac:dyDescent="0.25">
      <c r="A6286" s="16">
        <v>8578</v>
      </c>
      <c r="B6286">
        <v>729219</v>
      </c>
      <c r="C6286">
        <v>1</v>
      </c>
    </row>
    <row r="6287" spans="1:3" x14ac:dyDescent="0.25">
      <c r="A6287" s="16">
        <v>8579</v>
      </c>
      <c r="B6287">
        <v>405765</v>
      </c>
      <c r="C6287">
        <v>1</v>
      </c>
    </row>
    <row r="6288" spans="1:3" x14ac:dyDescent="0.25">
      <c r="A6288" s="16">
        <v>8580</v>
      </c>
      <c r="B6288">
        <v>54869</v>
      </c>
      <c r="C6288">
        <v>1</v>
      </c>
    </row>
    <row r="6289" spans="1:3" x14ac:dyDescent="0.25">
      <c r="A6289" s="16">
        <v>8581</v>
      </c>
      <c r="B6289">
        <v>327753</v>
      </c>
      <c r="C6289">
        <v>1</v>
      </c>
    </row>
    <row r="6290" spans="1:3" x14ac:dyDescent="0.25">
      <c r="A6290" s="16">
        <v>8582</v>
      </c>
      <c r="B6290">
        <v>213587</v>
      </c>
      <c r="C6290">
        <v>1</v>
      </c>
    </row>
    <row r="6291" spans="1:3" x14ac:dyDescent="0.25">
      <c r="A6291" s="16">
        <v>8583</v>
      </c>
      <c r="B6291">
        <v>85225</v>
      </c>
      <c r="C6291">
        <v>1</v>
      </c>
    </row>
    <row r="6292" spans="1:3" x14ac:dyDescent="0.25">
      <c r="A6292" s="16">
        <v>8584</v>
      </c>
      <c r="B6292">
        <v>281125</v>
      </c>
      <c r="C6292">
        <v>1</v>
      </c>
    </row>
    <row r="6293" spans="1:3" x14ac:dyDescent="0.25">
      <c r="A6293" s="16">
        <v>8585</v>
      </c>
      <c r="B6293">
        <v>143183</v>
      </c>
      <c r="C6293">
        <v>1</v>
      </c>
    </row>
    <row r="6294" spans="1:3" x14ac:dyDescent="0.25">
      <c r="A6294" s="16">
        <v>8586</v>
      </c>
      <c r="B6294">
        <v>180483</v>
      </c>
      <c r="C6294">
        <v>1</v>
      </c>
    </row>
    <row r="6295" spans="1:3" x14ac:dyDescent="0.25">
      <c r="A6295" s="16">
        <v>8587</v>
      </c>
      <c r="B6295">
        <v>151397</v>
      </c>
      <c r="C6295">
        <v>1</v>
      </c>
    </row>
    <row r="6296" spans="1:3" x14ac:dyDescent="0.25">
      <c r="A6296" s="16">
        <v>8588</v>
      </c>
      <c r="B6296">
        <v>1246814</v>
      </c>
      <c r="C6296">
        <v>1</v>
      </c>
    </row>
    <row r="6297" spans="1:3" x14ac:dyDescent="0.25">
      <c r="A6297" s="16">
        <v>8589</v>
      </c>
      <c r="B6297">
        <v>311876</v>
      </c>
      <c r="C6297">
        <v>1</v>
      </c>
    </row>
    <row r="6298" spans="1:3" x14ac:dyDescent="0.25">
      <c r="A6298" s="16">
        <v>8590</v>
      </c>
      <c r="B6298">
        <v>262440</v>
      </c>
      <c r="C6298">
        <v>1</v>
      </c>
    </row>
    <row r="6299" spans="1:3" x14ac:dyDescent="0.25">
      <c r="A6299" s="16">
        <v>8591</v>
      </c>
      <c r="B6299">
        <v>2211970</v>
      </c>
      <c r="C6299">
        <v>1</v>
      </c>
    </row>
    <row r="6300" spans="1:3" x14ac:dyDescent="0.25">
      <c r="A6300" s="16">
        <v>8592</v>
      </c>
      <c r="B6300">
        <v>3195</v>
      </c>
      <c r="C6300">
        <v>1</v>
      </c>
    </row>
    <row r="6301" spans="1:3" x14ac:dyDescent="0.25">
      <c r="A6301" s="16">
        <v>8593</v>
      </c>
      <c r="B6301">
        <v>10448</v>
      </c>
      <c r="C6301">
        <v>1</v>
      </c>
    </row>
    <row r="6302" spans="1:3" x14ac:dyDescent="0.25">
      <c r="A6302" s="16">
        <v>8594</v>
      </c>
      <c r="B6302">
        <v>182550</v>
      </c>
      <c r="C6302">
        <v>1</v>
      </c>
    </row>
    <row r="6303" spans="1:3" x14ac:dyDescent="0.25">
      <c r="A6303" s="16">
        <v>8595</v>
      </c>
      <c r="B6303">
        <v>40860</v>
      </c>
      <c r="C6303">
        <v>1</v>
      </c>
    </row>
    <row r="6304" spans="1:3" x14ac:dyDescent="0.25">
      <c r="A6304" s="16">
        <v>8596</v>
      </c>
      <c r="B6304">
        <v>74319</v>
      </c>
      <c r="C6304">
        <v>1</v>
      </c>
    </row>
    <row r="6305" spans="1:3" x14ac:dyDescent="0.25">
      <c r="A6305" s="16">
        <v>8597</v>
      </c>
      <c r="B6305">
        <v>21446</v>
      </c>
      <c r="C6305">
        <v>1</v>
      </c>
    </row>
    <row r="6306" spans="1:3" x14ac:dyDescent="0.25">
      <c r="A6306" s="16">
        <v>8598</v>
      </c>
      <c r="B6306">
        <v>634286</v>
      </c>
      <c r="C6306">
        <v>1</v>
      </c>
    </row>
    <row r="6307" spans="1:3" x14ac:dyDescent="0.25">
      <c r="A6307" s="16">
        <v>8599</v>
      </c>
      <c r="B6307">
        <v>126996</v>
      </c>
      <c r="C6307">
        <v>1</v>
      </c>
    </row>
    <row r="6308" spans="1:3" x14ac:dyDescent="0.25">
      <c r="A6308" s="16">
        <v>8600</v>
      </c>
      <c r="B6308">
        <v>51339</v>
      </c>
      <c r="C6308">
        <v>1</v>
      </c>
    </row>
    <row r="6309" spans="1:3" x14ac:dyDescent="0.25">
      <c r="A6309" s="16">
        <v>8601</v>
      </c>
      <c r="B6309">
        <v>23177</v>
      </c>
      <c r="C6309">
        <v>1</v>
      </c>
    </row>
    <row r="6310" spans="1:3" x14ac:dyDescent="0.25">
      <c r="A6310" s="16">
        <v>8602</v>
      </c>
      <c r="B6310">
        <v>472019</v>
      </c>
      <c r="C6310">
        <v>1</v>
      </c>
    </row>
    <row r="6311" spans="1:3" x14ac:dyDescent="0.25">
      <c r="A6311" s="16">
        <v>8603</v>
      </c>
      <c r="B6311">
        <v>21345</v>
      </c>
      <c r="C6311">
        <v>1</v>
      </c>
    </row>
    <row r="6312" spans="1:3" x14ac:dyDescent="0.25">
      <c r="A6312" s="16">
        <v>8604</v>
      </c>
      <c r="B6312">
        <v>57562</v>
      </c>
      <c r="C6312">
        <v>1</v>
      </c>
    </row>
    <row r="6313" spans="1:3" x14ac:dyDescent="0.25">
      <c r="A6313" s="16">
        <v>8605</v>
      </c>
      <c r="B6313">
        <v>51236</v>
      </c>
      <c r="C6313">
        <v>1</v>
      </c>
    </row>
    <row r="6314" spans="1:3" x14ac:dyDescent="0.25">
      <c r="A6314" s="16">
        <v>8606</v>
      </c>
      <c r="B6314">
        <v>12064</v>
      </c>
      <c r="C6314">
        <v>1</v>
      </c>
    </row>
    <row r="6315" spans="1:3" x14ac:dyDescent="0.25">
      <c r="A6315" s="16">
        <v>8607</v>
      </c>
      <c r="B6315">
        <v>168708</v>
      </c>
      <c r="C6315">
        <v>1</v>
      </c>
    </row>
    <row r="6316" spans="1:3" x14ac:dyDescent="0.25">
      <c r="A6316" s="16">
        <v>8608</v>
      </c>
      <c r="B6316">
        <v>5977</v>
      </c>
      <c r="C6316">
        <v>1</v>
      </c>
    </row>
    <row r="6317" spans="1:3" x14ac:dyDescent="0.25">
      <c r="A6317" s="16">
        <v>8609</v>
      </c>
      <c r="B6317">
        <v>2927</v>
      </c>
      <c r="C6317">
        <v>1</v>
      </c>
    </row>
    <row r="6318" spans="1:3" x14ac:dyDescent="0.25">
      <c r="A6318" s="16">
        <v>8610</v>
      </c>
      <c r="B6318">
        <v>4322</v>
      </c>
      <c r="C6318">
        <v>1</v>
      </c>
    </row>
    <row r="6319" spans="1:3" x14ac:dyDescent="0.25">
      <c r="A6319" s="16">
        <v>8611</v>
      </c>
      <c r="B6319">
        <v>104634</v>
      </c>
      <c r="C6319">
        <v>1</v>
      </c>
    </row>
    <row r="6320" spans="1:3" x14ac:dyDescent="0.25">
      <c r="A6320" s="16">
        <v>8612</v>
      </c>
      <c r="B6320">
        <v>159970</v>
      </c>
      <c r="C6320">
        <v>1</v>
      </c>
    </row>
    <row r="6321" spans="1:3" x14ac:dyDescent="0.25">
      <c r="A6321" s="16">
        <v>8613</v>
      </c>
      <c r="B6321">
        <v>7336</v>
      </c>
      <c r="C6321">
        <v>1</v>
      </c>
    </row>
    <row r="6322" spans="1:3" x14ac:dyDescent="0.25">
      <c r="A6322" s="16">
        <v>8614</v>
      </c>
      <c r="B6322">
        <v>2556</v>
      </c>
      <c r="C6322">
        <v>1</v>
      </c>
    </row>
    <row r="6323" spans="1:3" x14ac:dyDescent="0.25">
      <c r="A6323" s="16">
        <v>8615</v>
      </c>
      <c r="B6323">
        <v>84202</v>
      </c>
      <c r="C6323">
        <v>1</v>
      </c>
    </row>
    <row r="6324" spans="1:3" x14ac:dyDescent="0.25">
      <c r="A6324" s="16">
        <v>8616</v>
      </c>
      <c r="B6324">
        <v>14889</v>
      </c>
      <c r="C6324">
        <v>1</v>
      </c>
    </row>
    <row r="6325" spans="1:3" x14ac:dyDescent="0.25">
      <c r="A6325" s="16">
        <v>8617</v>
      </c>
      <c r="B6325">
        <v>247249</v>
      </c>
      <c r="C6325">
        <v>1</v>
      </c>
    </row>
    <row r="6326" spans="1:3" x14ac:dyDescent="0.25">
      <c r="A6326" s="16">
        <v>8618</v>
      </c>
      <c r="B6326">
        <v>8434</v>
      </c>
      <c r="C6326">
        <v>1</v>
      </c>
    </row>
    <row r="6327" spans="1:3" x14ac:dyDescent="0.25">
      <c r="A6327" s="16">
        <v>8619</v>
      </c>
      <c r="B6327">
        <v>24096</v>
      </c>
      <c r="C6327">
        <v>1</v>
      </c>
    </row>
    <row r="6328" spans="1:3" x14ac:dyDescent="0.25">
      <c r="A6328" s="16">
        <v>8620</v>
      </c>
      <c r="B6328">
        <v>49790</v>
      </c>
      <c r="C6328">
        <v>1</v>
      </c>
    </row>
    <row r="6329" spans="1:3" x14ac:dyDescent="0.25">
      <c r="A6329" s="16">
        <v>8621</v>
      </c>
      <c r="B6329">
        <v>34672</v>
      </c>
      <c r="C6329">
        <v>1</v>
      </c>
    </row>
    <row r="6330" spans="1:3" x14ac:dyDescent="0.25">
      <c r="A6330" s="16">
        <v>8622</v>
      </c>
      <c r="B6330">
        <v>8809</v>
      </c>
      <c r="C6330">
        <v>1</v>
      </c>
    </row>
    <row r="6331" spans="1:3" x14ac:dyDescent="0.25">
      <c r="A6331" s="16">
        <v>8623</v>
      </c>
      <c r="B6331">
        <v>20383</v>
      </c>
      <c r="C6331">
        <v>1</v>
      </c>
    </row>
    <row r="6332" spans="1:3" x14ac:dyDescent="0.25">
      <c r="A6332" s="16">
        <v>8624</v>
      </c>
      <c r="B6332">
        <v>3150</v>
      </c>
      <c r="C6332">
        <v>1</v>
      </c>
    </row>
    <row r="6333" spans="1:3" x14ac:dyDescent="0.25">
      <c r="A6333" s="16">
        <v>8625</v>
      </c>
      <c r="B6333">
        <v>2341</v>
      </c>
      <c r="C6333">
        <v>1</v>
      </c>
    </row>
    <row r="6334" spans="1:3" x14ac:dyDescent="0.25">
      <c r="A6334" s="16">
        <v>8626</v>
      </c>
      <c r="B6334">
        <v>85</v>
      </c>
      <c r="C6334">
        <v>1</v>
      </c>
    </row>
    <row r="6335" spans="1:3" x14ac:dyDescent="0.25">
      <c r="A6335" s="16">
        <v>8627</v>
      </c>
      <c r="B6335">
        <v>14343</v>
      </c>
      <c r="C6335">
        <v>1</v>
      </c>
    </row>
    <row r="6336" spans="1:3" x14ac:dyDescent="0.25">
      <c r="A6336" s="16">
        <v>8628</v>
      </c>
      <c r="B6336">
        <v>19821</v>
      </c>
      <c r="C6336">
        <v>1</v>
      </c>
    </row>
    <row r="6337" spans="1:3" x14ac:dyDescent="0.25">
      <c r="A6337" s="16">
        <v>8629</v>
      </c>
      <c r="B6337">
        <v>14490</v>
      </c>
      <c r="C6337">
        <v>1</v>
      </c>
    </row>
    <row r="6338" spans="1:3" x14ac:dyDescent="0.25">
      <c r="A6338" s="16">
        <v>8630</v>
      </c>
      <c r="B6338">
        <v>100932</v>
      </c>
      <c r="C6338">
        <v>1</v>
      </c>
    </row>
    <row r="6339" spans="1:3" x14ac:dyDescent="0.25">
      <c r="A6339" s="16">
        <v>8631</v>
      </c>
      <c r="B6339">
        <v>76382</v>
      </c>
      <c r="C6339">
        <v>1</v>
      </c>
    </row>
    <row r="6340" spans="1:3" x14ac:dyDescent="0.25">
      <c r="A6340" s="16">
        <v>8632</v>
      </c>
      <c r="B6340">
        <v>51846</v>
      </c>
      <c r="C6340">
        <v>1</v>
      </c>
    </row>
    <row r="6341" spans="1:3" x14ac:dyDescent="0.25">
      <c r="A6341" s="16">
        <v>8633</v>
      </c>
      <c r="B6341">
        <v>202934</v>
      </c>
      <c r="C6341">
        <v>1</v>
      </c>
    </row>
    <row r="6342" spans="1:3" x14ac:dyDescent="0.25">
      <c r="A6342" s="16">
        <v>8634</v>
      </c>
      <c r="B6342">
        <v>185825</v>
      </c>
      <c r="C6342">
        <v>1</v>
      </c>
    </row>
    <row r="6343" spans="1:3" x14ac:dyDescent="0.25">
      <c r="A6343" s="16">
        <v>8635</v>
      </c>
      <c r="B6343">
        <v>49934</v>
      </c>
      <c r="C6343">
        <v>1</v>
      </c>
    </row>
    <row r="6344" spans="1:3" x14ac:dyDescent="0.25">
      <c r="A6344" s="16">
        <v>8636</v>
      </c>
      <c r="B6344">
        <v>143501</v>
      </c>
      <c r="C6344">
        <v>1</v>
      </c>
    </row>
    <row r="6345" spans="1:3" x14ac:dyDescent="0.25">
      <c r="A6345" s="16">
        <v>8637</v>
      </c>
      <c r="B6345">
        <v>121328</v>
      </c>
      <c r="C6345">
        <v>1</v>
      </c>
    </row>
    <row r="6346" spans="1:3" x14ac:dyDescent="0.25">
      <c r="A6346" s="16">
        <v>8638</v>
      </c>
      <c r="B6346">
        <v>117966</v>
      </c>
      <c r="C6346">
        <v>1</v>
      </c>
    </row>
    <row r="6347" spans="1:3" x14ac:dyDescent="0.25">
      <c r="A6347" s="16">
        <v>8639</v>
      </c>
      <c r="B6347">
        <v>187035</v>
      </c>
      <c r="C6347">
        <v>1</v>
      </c>
    </row>
    <row r="6348" spans="1:3" x14ac:dyDescent="0.25">
      <c r="A6348" s="16">
        <v>8640</v>
      </c>
      <c r="B6348">
        <v>288512</v>
      </c>
      <c r="C6348">
        <v>1</v>
      </c>
    </row>
    <row r="6349" spans="1:3" x14ac:dyDescent="0.25">
      <c r="A6349" s="16">
        <v>8641</v>
      </c>
      <c r="B6349">
        <v>27874</v>
      </c>
      <c r="C6349">
        <v>1</v>
      </c>
    </row>
    <row r="6350" spans="1:3" x14ac:dyDescent="0.25">
      <c r="A6350" s="16">
        <v>8642</v>
      </c>
      <c r="B6350">
        <v>21230</v>
      </c>
      <c r="C6350">
        <v>1</v>
      </c>
    </row>
    <row r="6351" spans="1:3" x14ac:dyDescent="0.25">
      <c r="A6351" s="16">
        <v>8643</v>
      </c>
      <c r="B6351">
        <v>23104</v>
      </c>
      <c r="C6351">
        <v>1</v>
      </c>
    </row>
    <row r="6352" spans="1:3" x14ac:dyDescent="0.25">
      <c r="A6352" s="16">
        <v>8644</v>
      </c>
      <c r="B6352">
        <v>91982</v>
      </c>
      <c r="C6352">
        <v>1</v>
      </c>
    </row>
    <row r="6353" spans="1:3" x14ac:dyDescent="0.25">
      <c r="A6353" s="16">
        <v>8645</v>
      </c>
      <c r="B6353">
        <v>253</v>
      </c>
      <c r="C6353">
        <v>1</v>
      </c>
    </row>
    <row r="6354" spans="1:3" x14ac:dyDescent="0.25">
      <c r="A6354" s="16">
        <v>8646</v>
      </c>
      <c r="B6354">
        <v>358419</v>
      </c>
      <c r="C6354">
        <v>1</v>
      </c>
    </row>
    <row r="6355" spans="1:3" x14ac:dyDescent="0.25">
      <c r="A6355" s="16">
        <v>8647</v>
      </c>
      <c r="B6355">
        <v>104540</v>
      </c>
      <c r="C6355">
        <v>1</v>
      </c>
    </row>
    <row r="6356" spans="1:3" x14ac:dyDescent="0.25">
      <c r="A6356" s="16">
        <v>8648</v>
      </c>
      <c r="B6356">
        <v>373945</v>
      </c>
      <c r="C6356">
        <v>1</v>
      </c>
    </row>
    <row r="6357" spans="1:3" x14ac:dyDescent="0.25">
      <c r="A6357" s="16">
        <v>8649</v>
      </c>
      <c r="B6357">
        <v>143012</v>
      </c>
      <c r="C6357">
        <v>1</v>
      </c>
    </row>
    <row r="6358" spans="1:3" x14ac:dyDescent="0.25">
      <c r="A6358" s="16">
        <v>8650</v>
      </c>
      <c r="B6358">
        <v>47215</v>
      </c>
      <c r="C6358">
        <v>1</v>
      </c>
    </row>
    <row r="6359" spans="1:3" x14ac:dyDescent="0.25">
      <c r="A6359" s="16">
        <v>8651</v>
      </c>
      <c r="B6359">
        <v>174265</v>
      </c>
      <c r="C6359">
        <v>1</v>
      </c>
    </row>
    <row r="6360" spans="1:3" x14ac:dyDescent="0.25">
      <c r="A6360" s="16">
        <v>8652</v>
      </c>
      <c r="B6360">
        <v>199587</v>
      </c>
      <c r="C6360">
        <v>1</v>
      </c>
    </row>
    <row r="6361" spans="1:3" x14ac:dyDescent="0.25">
      <c r="A6361" s="16">
        <v>8653</v>
      </c>
      <c r="B6361">
        <v>203160</v>
      </c>
      <c r="C6361">
        <v>1</v>
      </c>
    </row>
    <row r="6362" spans="1:3" x14ac:dyDescent="0.25">
      <c r="A6362" s="16">
        <v>8654</v>
      </c>
      <c r="B6362">
        <v>169721</v>
      </c>
      <c r="C6362">
        <v>1</v>
      </c>
    </row>
    <row r="6363" spans="1:3" x14ac:dyDescent="0.25">
      <c r="A6363" s="16">
        <v>8655</v>
      </c>
      <c r="B6363">
        <v>183722</v>
      </c>
      <c r="C6363">
        <v>1</v>
      </c>
    </row>
    <row r="6364" spans="1:3" x14ac:dyDescent="0.25">
      <c r="A6364" s="16">
        <v>8656</v>
      </c>
      <c r="B6364">
        <v>978986</v>
      </c>
      <c r="C6364">
        <v>1</v>
      </c>
    </row>
    <row r="6365" spans="1:3" x14ac:dyDescent="0.25">
      <c r="A6365" s="16">
        <v>8657</v>
      </c>
      <c r="B6365">
        <v>20388</v>
      </c>
      <c r="C6365">
        <v>1</v>
      </c>
    </row>
    <row r="6366" spans="1:3" x14ac:dyDescent="0.25">
      <c r="A6366" s="16">
        <v>8658</v>
      </c>
      <c r="B6366">
        <v>61873</v>
      </c>
      <c r="C6366">
        <v>1</v>
      </c>
    </row>
    <row r="6367" spans="1:3" x14ac:dyDescent="0.25">
      <c r="A6367" s="16">
        <v>8659</v>
      </c>
      <c r="B6367">
        <v>3369</v>
      </c>
      <c r="C6367">
        <v>1</v>
      </c>
    </row>
    <row r="6368" spans="1:3" x14ac:dyDescent="0.25">
      <c r="A6368" s="16">
        <v>8660</v>
      </c>
      <c r="B6368">
        <v>5143</v>
      </c>
      <c r="C6368">
        <v>1</v>
      </c>
    </row>
    <row r="6369" spans="1:3" x14ac:dyDescent="0.25">
      <c r="A6369" s="16">
        <v>8661</v>
      </c>
      <c r="B6369">
        <v>1228</v>
      </c>
      <c r="C6369">
        <v>1</v>
      </c>
    </row>
    <row r="6370" spans="1:3" x14ac:dyDescent="0.25">
      <c r="A6370" s="16">
        <v>8662</v>
      </c>
      <c r="B6370">
        <v>12238</v>
      </c>
      <c r="C6370">
        <v>1</v>
      </c>
    </row>
    <row r="6371" spans="1:3" x14ac:dyDescent="0.25">
      <c r="A6371" s="16">
        <v>8663</v>
      </c>
      <c r="B6371">
        <v>52104</v>
      </c>
      <c r="C6371">
        <v>1</v>
      </c>
    </row>
    <row r="6372" spans="1:3" x14ac:dyDescent="0.25">
      <c r="A6372" s="16">
        <v>8664</v>
      </c>
      <c r="B6372">
        <v>79777</v>
      </c>
      <c r="C6372">
        <v>1</v>
      </c>
    </row>
    <row r="6373" spans="1:3" x14ac:dyDescent="0.25">
      <c r="A6373" s="16">
        <v>8665</v>
      </c>
      <c r="B6373">
        <v>34502</v>
      </c>
      <c r="C6373">
        <v>1</v>
      </c>
    </row>
    <row r="6374" spans="1:3" x14ac:dyDescent="0.25">
      <c r="A6374" s="16">
        <v>8666</v>
      </c>
      <c r="B6374">
        <v>65764</v>
      </c>
      <c r="C6374">
        <v>1</v>
      </c>
    </row>
    <row r="6375" spans="1:3" x14ac:dyDescent="0.25">
      <c r="A6375" s="16">
        <v>8667</v>
      </c>
      <c r="B6375">
        <v>73961</v>
      </c>
      <c r="C6375">
        <v>1</v>
      </c>
    </row>
    <row r="6376" spans="1:3" x14ac:dyDescent="0.25">
      <c r="A6376" s="16">
        <v>8668</v>
      </c>
      <c r="B6376">
        <v>55236</v>
      </c>
      <c r="C6376">
        <v>1</v>
      </c>
    </row>
    <row r="6377" spans="1:3" x14ac:dyDescent="0.25">
      <c r="A6377" s="16">
        <v>8669</v>
      </c>
      <c r="B6377">
        <v>17884</v>
      </c>
      <c r="C6377">
        <v>1</v>
      </c>
    </row>
    <row r="6378" spans="1:3" x14ac:dyDescent="0.25">
      <c r="A6378" s="16">
        <v>8670</v>
      </c>
      <c r="B6378">
        <v>37343</v>
      </c>
      <c r="C6378">
        <v>1</v>
      </c>
    </row>
    <row r="6379" spans="1:3" x14ac:dyDescent="0.25">
      <c r="A6379" s="16">
        <v>8671</v>
      </c>
      <c r="B6379">
        <v>99758</v>
      </c>
      <c r="C6379">
        <v>1</v>
      </c>
    </row>
    <row r="6380" spans="1:3" x14ac:dyDescent="0.25">
      <c r="A6380" s="16">
        <v>8672</v>
      </c>
      <c r="B6380">
        <v>28411</v>
      </c>
      <c r="C6380">
        <v>1</v>
      </c>
    </row>
    <row r="6381" spans="1:3" x14ac:dyDescent="0.25">
      <c r="A6381" s="16">
        <v>8673</v>
      </c>
      <c r="B6381">
        <v>149790</v>
      </c>
      <c r="C6381">
        <v>1</v>
      </c>
    </row>
    <row r="6382" spans="1:3" x14ac:dyDescent="0.25">
      <c r="A6382" s="16">
        <v>8674</v>
      </c>
      <c r="B6382">
        <v>113731</v>
      </c>
      <c r="C6382">
        <v>1</v>
      </c>
    </row>
    <row r="6383" spans="1:3" x14ac:dyDescent="0.25">
      <c r="A6383" s="16">
        <v>8675</v>
      </c>
      <c r="B6383">
        <v>529362</v>
      </c>
      <c r="C6383">
        <v>1</v>
      </c>
    </row>
    <row r="6384" spans="1:3" x14ac:dyDescent="0.25">
      <c r="A6384" s="16">
        <v>8676</v>
      </c>
      <c r="B6384">
        <v>117130</v>
      </c>
      <c r="C6384">
        <v>1</v>
      </c>
    </row>
    <row r="6385" spans="1:3" x14ac:dyDescent="0.25">
      <c r="A6385" s="16">
        <v>8677</v>
      </c>
      <c r="B6385">
        <v>341665</v>
      </c>
      <c r="C6385">
        <v>1</v>
      </c>
    </row>
    <row r="6386" spans="1:3" x14ac:dyDescent="0.25">
      <c r="A6386" s="16">
        <v>8678</v>
      </c>
      <c r="B6386">
        <v>47240</v>
      </c>
      <c r="C6386">
        <v>1</v>
      </c>
    </row>
    <row r="6387" spans="1:3" x14ac:dyDescent="0.25">
      <c r="A6387" s="16">
        <v>8679</v>
      </c>
      <c r="B6387">
        <v>88334</v>
      </c>
      <c r="C6387">
        <v>1</v>
      </c>
    </row>
    <row r="6388" spans="1:3" x14ac:dyDescent="0.25">
      <c r="A6388" s="16">
        <v>8680</v>
      </c>
      <c r="B6388">
        <v>113828</v>
      </c>
      <c r="C6388">
        <v>1</v>
      </c>
    </row>
    <row r="6389" spans="1:3" x14ac:dyDescent="0.25">
      <c r="A6389" s="16">
        <v>8681</v>
      </c>
      <c r="B6389">
        <v>1066239</v>
      </c>
      <c r="C6389">
        <v>1</v>
      </c>
    </row>
    <row r="6390" spans="1:3" x14ac:dyDescent="0.25">
      <c r="A6390" s="16">
        <v>8682</v>
      </c>
      <c r="B6390">
        <v>81395</v>
      </c>
      <c r="C6390">
        <v>1</v>
      </c>
    </row>
    <row r="6391" spans="1:3" x14ac:dyDescent="0.25">
      <c r="A6391" s="16">
        <v>8683</v>
      </c>
      <c r="B6391">
        <v>2691</v>
      </c>
      <c r="C6391">
        <v>1</v>
      </c>
    </row>
    <row r="6392" spans="1:3" x14ac:dyDescent="0.25">
      <c r="A6392" s="16">
        <v>8684</v>
      </c>
      <c r="B6392">
        <v>4486</v>
      </c>
      <c r="C6392">
        <v>1</v>
      </c>
    </row>
    <row r="6393" spans="1:3" x14ac:dyDescent="0.25">
      <c r="A6393" s="16">
        <v>8685</v>
      </c>
      <c r="B6393">
        <v>15729</v>
      </c>
      <c r="C6393">
        <v>1</v>
      </c>
    </row>
    <row r="6394" spans="1:3" x14ac:dyDescent="0.25">
      <c r="A6394" s="16">
        <v>8686</v>
      </c>
      <c r="B6394">
        <v>94354</v>
      </c>
      <c r="C6394">
        <v>1</v>
      </c>
    </row>
    <row r="6395" spans="1:3" x14ac:dyDescent="0.25">
      <c r="A6395" s="16">
        <v>8687</v>
      </c>
      <c r="B6395">
        <v>61152</v>
      </c>
      <c r="C6395">
        <v>1</v>
      </c>
    </row>
    <row r="6396" spans="1:3" x14ac:dyDescent="0.25">
      <c r="A6396" s="16">
        <v>8688</v>
      </c>
      <c r="B6396">
        <v>91857</v>
      </c>
      <c r="C6396">
        <v>1</v>
      </c>
    </row>
    <row r="6397" spans="1:3" x14ac:dyDescent="0.25">
      <c r="A6397" s="16">
        <v>8689</v>
      </c>
      <c r="B6397">
        <v>110170</v>
      </c>
      <c r="C6397">
        <v>1</v>
      </c>
    </row>
    <row r="6398" spans="1:3" x14ac:dyDescent="0.25">
      <c r="A6398" s="16">
        <v>8690</v>
      </c>
      <c r="B6398">
        <v>12680</v>
      </c>
      <c r="C6398">
        <v>1</v>
      </c>
    </row>
    <row r="6399" spans="1:3" x14ac:dyDescent="0.25">
      <c r="A6399" s="16">
        <v>8691</v>
      </c>
      <c r="B6399">
        <v>40603</v>
      </c>
      <c r="C6399">
        <v>1</v>
      </c>
    </row>
    <row r="6400" spans="1:3" x14ac:dyDescent="0.25">
      <c r="A6400" s="16">
        <v>8692</v>
      </c>
      <c r="B6400">
        <v>12975</v>
      </c>
      <c r="C6400">
        <v>1</v>
      </c>
    </row>
    <row r="6401" spans="1:3" x14ac:dyDescent="0.25">
      <c r="A6401" s="16">
        <v>8693</v>
      </c>
      <c r="B6401">
        <v>1178100</v>
      </c>
      <c r="C6401">
        <v>1</v>
      </c>
    </row>
    <row r="6402" spans="1:3" x14ac:dyDescent="0.25">
      <c r="A6402" s="16">
        <v>8694</v>
      </c>
      <c r="B6402">
        <v>333140</v>
      </c>
      <c r="C6402">
        <v>1</v>
      </c>
    </row>
    <row r="6403" spans="1:3" x14ac:dyDescent="0.25">
      <c r="A6403" s="16">
        <v>8695</v>
      </c>
      <c r="B6403">
        <v>277290</v>
      </c>
      <c r="C6403">
        <v>1</v>
      </c>
    </row>
    <row r="6404" spans="1:3" x14ac:dyDescent="0.25">
      <c r="A6404" s="16">
        <v>8696</v>
      </c>
      <c r="B6404">
        <v>7636</v>
      </c>
      <c r="C6404">
        <v>1</v>
      </c>
    </row>
    <row r="6405" spans="1:3" x14ac:dyDescent="0.25">
      <c r="A6405" s="16">
        <v>8697</v>
      </c>
      <c r="B6405">
        <v>360290</v>
      </c>
      <c r="C6405">
        <v>1</v>
      </c>
    </row>
    <row r="6406" spans="1:3" x14ac:dyDescent="0.25">
      <c r="A6406" s="16">
        <v>8698</v>
      </c>
      <c r="B6406">
        <v>455700</v>
      </c>
      <c r="C6406">
        <v>1</v>
      </c>
    </row>
    <row r="6407" spans="1:3" x14ac:dyDescent="0.25">
      <c r="A6407" s="16">
        <v>8699</v>
      </c>
      <c r="B6407">
        <v>25012</v>
      </c>
      <c r="C6407">
        <v>1</v>
      </c>
    </row>
    <row r="6408" spans="1:3" x14ac:dyDescent="0.25">
      <c r="A6408" s="16">
        <v>8700</v>
      </c>
      <c r="B6408">
        <v>136740</v>
      </c>
      <c r="C6408">
        <v>1</v>
      </c>
    </row>
    <row r="6409" spans="1:3" x14ac:dyDescent="0.25">
      <c r="A6409" s="16">
        <v>8701</v>
      </c>
      <c r="B6409">
        <v>638263</v>
      </c>
      <c r="C6409">
        <v>1</v>
      </c>
    </row>
    <row r="6410" spans="1:3" x14ac:dyDescent="0.25">
      <c r="A6410" s="16">
        <v>8702</v>
      </c>
      <c r="B6410">
        <v>405470</v>
      </c>
      <c r="C6410">
        <v>1</v>
      </c>
    </row>
    <row r="6411" spans="1:3" x14ac:dyDescent="0.25">
      <c r="A6411" s="16">
        <v>8703</v>
      </c>
      <c r="B6411">
        <v>84627</v>
      </c>
      <c r="C6411">
        <v>1</v>
      </c>
    </row>
    <row r="6412" spans="1:3" x14ac:dyDescent="0.25">
      <c r="A6412" s="16">
        <v>8704</v>
      </c>
      <c r="B6412">
        <v>83121</v>
      </c>
      <c r="C6412">
        <v>1</v>
      </c>
    </row>
    <row r="6413" spans="1:3" x14ac:dyDescent="0.25">
      <c r="A6413" s="16">
        <v>8705</v>
      </c>
      <c r="B6413">
        <v>68005</v>
      </c>
      <c r="C6413">
        <v>1</v>
      </c>
    </row>
    <row r="6414" spans="1:3" x14ac:dyDescent="0.25">
      <c r="A6414" s="16">
        <v>8706</v>
      </c>
      <c r="B6414">
        <v>77140</v>
      </c>
      <c r="C6414">
        <v>1</v>
      </c>
    </row>
    <row r="6415" spans="1:3" x14ac:dyDescent="0.25">
      <c r="A6415" s="16">
        <v>8707</v>
      </c>
      <c r="B6415">
        <v>89605</v>
      </c>
      <c r="C6415">
        <v>1</v>
      </c>
    </row>
    <row r="6416" spans="1:3" x14ac:dyDescent="0.25">
      <c r="A6416" s="16">
        <v>8708</v>
      </c>
      <c r="B6416">
        <v>126022</v>
      </c>
      <c r="C6416">
        <v>1</v>
      </c>
    </row>
    <row r="6417" spans="1:3" x14ac:dyDescent="0.25">
      <c r="A6417" s="16">
        <v>8709</v>
      </c>
      <c r="B6417">
        <v>114422</v>
      </c>
      <c r="C6417">
        <v>1</v>
      </c>
    </row>
    <row r="6418" spans="1:3" x14ac:dyDescent="0.25">
      <c r="A6418" s="16">
        <v>8710</v>
      </c>
      <c r="B6418">
        <v>52617</v>
      </c>
      <c r="C6418">
        <v>1</v>
      </c>
    </row>
    <row r="6419" spans="1:3" x14ac:dyDescent="0.25">
      <c r="A6419" s="16">
        <v>8711</v>
      </c>
      <c r="B6419">
        <v>135741</v>
      </c>
      <c r="C6419">
        <v>1</v>
      </c>
    </row>
    <row r="6420" spans="1:3" x14ac:dyDescent="0.25">
      <c r="A6420" s="16">
        <v>8712</v>
      </c>
      <c r="B6420">
        <v>139143</v>
      </c>
      <c r="C6420">
        <v>1</v>
      </c>
    </row>
    <row r="6421" spans="1:3" x14ac:dyDescent="0.25">
      <c r="A6421" s="16">
        <v>8713</v>
      </c>
      <c r="B6421">
        <v>28074</v>
      </c>
      <c r="C6421">
        <v>1</v>
      </c>
    </row>
    <row r="6422" spans="1:3" x14ac:dyDescent="0.25">
      <c r="A6422" s="16">
        <v>8714</v>
      </c>
      <c r="B6422">
        <v>90098</v>
      </c>
      <c r="C6422">
        <v>1</v>
      </c>
    </row>
    <row r="6423" spans="1:3" x14ac:dyDescent="0.25">
      <c r="A6423" s="16">
        <v>8715</v>
      </c>
      <c r="B6423">
        <v>76475</v>
      </c>
      <c r="C6423">
        <v>1</v>
      </c>
    </row>
    <row r="6424" spans="1:3" x14ac:dyDescent="0.25">
      <c r="A6424" s="16">
        <v>8716</v>
      </c>
      <c r="B6424">
        <v>78550</v>
      </c>
      <c r="C6424">
        <v>1</v>
      </c>
    </row>
    <row r="6425" spans="1:3" x14ac:dyDescent="0.25">
      <c r="A6425" s="16">
        <v>8717</v>
      </c>
      <c r="B6425">
        <v>5075</v>
      </c>
      <c r="C6425">
        <v>1</v>
      </c>
    </row>
    <row r="6426" spans="1:3" x14ac:dyDescent="0.25">
      <c r="A6426" s="16">
        <v>8718</v>
      </c>
      <c r="B6426">
        <v>10609</v>
      </c>
      <c r="C6426">
        <v>1</v>
      </c>
    </row>
    <row r="6427" spans="1:3" x14ac:dyDescent="0.25">
      <c r="A6427" s="16">
        <v>8719</v>
      </c>
      <c r="B6427">
        <v>44411</v>
      </c>
      <c r="C6427">
        <v>1</v>
      </c>
    </row>
    <row r="6428" spans="1:3" x14ac:dyDescent="0.25">
      <c r="A6428" s="16">
        <v>8720</v>
      </c>
      <c r="B6428">
        <v>37352</v>
      </c>
      <c r="C6428">
        <v>1</v>
      </c>
    </row>
    <row r="6429" spans="1:3" x14ac:dyDescent="0.25">
      <c r="A6429" s="16">
        <v>8721</v>
      </c>
      <c r="B6429">
        <v>35855</v>
      </c>
      <c r="C6429">
        <v>1</v>
      </c>
    </row>
    <row r="6430" spans="1:3" x14ac:dyDescent="0.25">
      <c r="A6430" s="16">
        <v>8722</v>
      </c>
      <c r="B6430">
        <v>75104</v>
      </c>
      <c r="C6430">
        <v>1</v>
      </c>
    </row>
    <row r="6431" spans="1:3" x14ac:dyDescent="0.25">
      <c r="A6431" s="16">
        <v>8723</v>
      </c>
      <c r="B6431">
        <v>4299</v>
      </c>
      <c r="C6431">
        <v>1</v>
      </c>
    </row>
    <row r="6432" spans="1:3" x14ac:dyDescent="0.25">
      <c r="A6432" s="16">
        <v>8724</v>
      </c>
      <c r="B6432">
        <v>31021</v>
      </c>
      <c r="C6432">
        <v>1</v>
      </c>
    </row>
    <row r="6433" spans="1:3" x14ac:dyDescent="0.25">
      <c r="A6433" s="16">
        <v>8725</v>
      </c>
      <c r="B6433">
        <v>40748</v>
      </c>
      <c r="C6433">
        <v>1</v>
      </c>
    </row>
    <row r="6434" spans="1:3" x14ac:dyDescent="0.25">
      <c r="A6434" s="16">
        <v>8726</v>
      </c>
      <c r="B6434">
        <v>80572</v>
      </c>
      <c r="C6434">
        <v>1</v>
      </c>
    </row>
    <row r="6435" spans="1:3" x14ac:dyDescent="0.25">
      <c r="A6435" s="16">
        <v>8727</v>
      </c>
      <c r="B6435">
        <v>20517</v>
      </c>
      <c r="C6435">
        <v>1</v>
      </c>
    </row>
    <row r="6436" spans="1:3" x14ac:dyDescent="0.25">
      <c r="A6436" s="16">
        <v>8728</v>
      </c>
      <c r="B6436">
        <v>11066</v>
      </c>
      <c r="C6436">
        <v>1</v>
      </c>
    </row>
    <row r="6437" spans="1:3" x14ac:dyDescent="0.25">
      <c r="A6437" s="16">
        <v>8729</v>
      </c>
      <c r="B6437">
        <v>36600</v>
      </c>
      <c r="C6437">
        <v>1</v>
      </c>
    </row>
    <row r="6438" spans="1:3" x14ac:dyDescent="0.25">
      <c r="A6438" s="16">
        <v>8730</v>
      </c>
      <c r="B6438">
        <v>19212</v>
      </c>
      <c r="C6438">
        <v>1</v>
      </c>
    </row>
    <row r="6439" spans="1:3" x14ac:dyDescent="0.25">
      <c r="A6439" s="16">
        <v>8731</v>
      </c>
      <c r="B6439">
        <v>20991</v>
      </c>
      <c r="C6439">
        <v>1</v>
      </c>
    </row>
    <row r="6440" spans="1:3" x14ac:dyDescent="0.25">
      <c r="A6440" s="16">
        <v>8732</v>
      </c>
      <c r="B6440">
        <v>143690</v>
      </c>
      <c r="C6440">
        <v>1</v>
      </c>
    </row>
    <row r="6441" spans="1:3" x14ac:dyDescent="0.25">
      <c r="A6441" s="16">
        <v>8733</v>
      </c>
      <c r="B6441">
        <v>17228</v>
      </c>
      <c r="C6441">
        <v>1</v>
      </c>
    </row>
    <row r="6442" spans="1:3" x14ac:dyDescent="0.25">
      <c r="A6442" s="16">
        <v>8734</v>
      </c>
      <c r="B6442">
        <v>28544</v>
      </c>
      <c r="C6442">
        <v>1</v>
      </c>
    </row>
    <row r="6443" spans="1:3" x14ac:dyDescent="0.25">
      <c r="A6443" s="16">
        <v>8735</v>
      </c>
      <c r="B6443">
        <v>101944</v>
      </c>
      <c r="C6443">
        <v>1</v>
      </c>
    </row>
    <row r="6444" spans="1:3" x14ac:dyDescent="0.25">
      <c r="A6444" s="16">
        <v>8736</v>
      </c>
      <c r="B6444">
        <v>6604</v>
      </c>
      <c r="C6444">
        <v>1</v>
      </c>
    </row>
    <row r="6445" spans="1:3" x14ac:dyDescent="0.25">
      <c r="A6445" s="16">
        <v>8737</v>
      </c>
      <c r="B6445">
        <v>17714</v>
      </c>
      <c r="C6445">
        <v>1</v>
      </c>
    </row>
    <row r="6446" spans="1:3" x14ac:dyDescent="0.25">
      <c r="A6446" s="16">
        <v>8738</v>
      </c>
      <c r="B6446">
        <v>123887</v>
      </c>
      <c r="C6446">
        <v>1</v>
      </c>
    </row>
    <row r="6447" spans="1:3" x14ac:dyDescent="0.25">
      <c r="A6447" s="16">
        <v>8739</v>
      </c>
      <c r="B6447">
        <v>140860</v>
      </c>
      <c r="C6447">
        <v>1</v>
      </c>
    </row>
    <row r="6448" spans="1:3" x14ac:dyDescent="0.25">
      <c r="A6448" s="16">
        <v>8740</v>
      </c>
      <c r="B6448">
        <v>7048</v>
      </c>
      <c r="C6448">
        <v>1</v>
      </c>
    </row>
    <row r="6449" spans="1:3" x14ac:dyDescent="0.25">
      <c r="A6449" s="16">
        <v>8741</v>
      </c>
      <c r="B6449">
        <v>37808</v>
      </c>
      <c r="C6449">
        <v>1</v>
      </c>
    </row>
    <row r="6450" spans="1:3" x14ac:dyDescent="0.25">
      <c r="A6450" s="16">
        <v>8742</v>
      </c>
      <c r="B6450">
        <v>25440</v>
      </c>
      <c r="C6450">
        <v>1</v>
      </c>
    </row>
    <row r="6451" spans="1:3" x14ac:dyDescent="0.25">
      <c r="A6451" s="16">
        <v>8743</v>
      </c>
      <c r="B6451">
        <v>23419</v>
      </c>
      <c r="C6451">
        <v>1</v>
      </c>
    </row>
    <row r="6452" spans="1:3" x14ac:dyDescent="0.25">
      <c r="A6452" s="16">
        <v>8744</v>
      </c>
      <c r="B6452">
        <v>59433</v>
      </c>
      <c r="C6452">
        <v>1</v>
      </c>
    </row>
    <row r="6453" spans="1:3" x14ac:dyDescent="0.25">
      <c r="A6453" s="16">
        <v>8745</v>
      </c>
      <c r="B6453">
        <v>94038</v>
      </c>
      <c r="C6453">
        <v>1</v>
      </c>
    </row>
    <row r="6454" spans="1:3" x14ac:dyDescent="0.25">
      <c r="A6454" s="16">
        <v>8746</v>
      </c>
      <c r="B6454">
        <v>670</v>
      </c>
      <c r="C6454">
        <v>1</v>
      </c>
    </row>
    <row r="6455" spans="1:3" x14ac:dyDescent="0.25">
      <c r="A6455" s="16">
        <v>8747</v>
      </c>
      <c r="B6455">
        <v>45884</v>
      </c>
      <c r="C6455">
        <v>1</v>
      </c>
    </row>
    <row r="6456" spans="1:3" x14ac:dyDescent="0.25">
      <c r="A6456" s="16">
        <v>8748</v>
      </c>
      <c r="B6456">
        <v>511</v>
      </c>
      <c r="C6456">
        <v>1</v>
      </c>
    </row>
    <row r="6457" spans="1:3" x14ac:dyDescent="0.25">
      <c r="A6457" s="16">
        <v>8749</v>
      </c>
      <c r="B6457">
        <v>2115</v>
      </c>
      <c r="C6457">
        <v>1</v>
      </c>
    </row>
    <row r="6458" spans="1:3" x14ac:dyDescent="0.25">
      <c r="A6458" s="16">
        <v>8750</v>
      </c>
      <c r="B6458">
        <v>33270</v>
      </c>
      <c r="C6458">
        <v>1</v>
      </c>
    </row>
    <row r="6459" spans="1:3" x14ac:dyDescent="0.25">
      <c r="A6459" s="16">
        <v>8751</v>
      </c>
      <c r="B6459">
        <v>45678</v>
      </c>
      <c r="C6459">
        <v>1</v>
      </c>
    </row>
    <row r="6460" spans="1:3" x14ac:dyDescent="0.25">
      <c r="A6460" s="16">
        <v>8752</v>
      </c>
      <c r="B6460">
        <v>343188</v>
      </c>
      <c r="C6460">
        <v>1</v>
      </c>
    </row>
    <row r="6461" spans="1:3" x14ac:dyDescent="0.25">
      <c r="A6461" s="16">
        <v>8753</v>
      </c>
      <c r="B6461">
        <v>655</v>
      </c>
      <c r="C6461">
        <v>1</v>
      </c>
    </row>
    <row r="6462" spans="1:3" x14ac:dyDescent="0.25">
      <c r="A6462" s="16">
        <v>8754</v>
      </c>
      <c r="B6462">
        <v>119801</v>
      </c>
      <c r="C6462">
        <v>1</v>
      </c>
    </row>
    <row r="6463" spans="1:3" x14ac:dyDescent="0.25">
      <c r="A6463" s="16">
        <v>8755</v>
      </c>
      <c r="B6463">
        <v>80651</v>
      </c>
      <c r="C6463">
        <v>1</v>
      </c>
    </row>
    <row r="6464" spans="1:3" x14ac:dyDescent="0.25">
      <c r="A6464" s="16">
        <v>8756</v>
      </c>
      <c r="B6464">
        <v>50450</v>
      </c>
      <c r="C6464">
        <v>1</v>
      </c>
    </row>
    <row r="6465" spans="1:3" x14ac:dyDescent="0.25">
      <c r="A6465" s="16">
        <v>8757</v>
      </c>
      <c r="B6465">
        <v>70549</v>
      </c>
      <c r="C6465">
        <v>1</v>
      </c>
    </row>
    <row r="6466" spans="1:3" x14ac:dyDescent="0.25">
      <c r="A6466" s="16">
        <v>8758</v>
      </c>
      <c r="B6466">
        <v>107147</v>
      </c>
      <c r="C6466">
        <v>1</v>
      </c>
    </row>
    <row r="6467" spans="1:3" x14ac:dyDescent="0.25">
      <c r="A6467" s="16">
        <v>8759</v>
      </c>
      <c r="B6467">
        <v>33413</v>
      </c>
      <c r="C6467">
        <v>1</v>
      </c>
    </row>
    <row r="6468" spans="1:3" x14ac:dyDescent="0.25">
      <c r="A6468" s="16">
        <v>8760</v>
      </c>
      <c r="B6468">
        <v>871</v>
      </c>
      <c r="C6468">
        <v>1</v>
      </c>
    </row>
    <row r="6469" spans="1:3" x14ac:dyDescent="0.25">
      <c r="A6469" s="16">
        <v>8761</v>
      </c>
      <c r="B6469">
        <v>1318</v>
      </c>
      <c r="C6469">
        <v>1</v>
      </c>
    </row>
    <row r="6470" spans="1:3" x14ac:dyDescent="0.25">
      <c r="A6470" s="16">
        <v>8762</v>
      </c>
      <c r="B6470">
        <v>4272230</v>
      </c>
      <c r="C6470">
        <v>1</v>
      </c>
    </row>
    <row r="6471" spans="1:3" x14ac:dyDescent="0.25">
      <c r="A6471" s="16">
        <v>8763</v>
      </c>
      <c r="B6471">
        <v>50677</v>
      </c>
      <c r="C6471">
        <v>1</v>
      </c>
    </row>
    <row r="6472" spans="1:3" x14ac:dyDescent="0.25">
      <c r="A6472" s="16">
        <v>8764</v>
      </c>
      <c r="B6472">
        <v>4337</v>
      </c>
      <c r="C6472">
        <v>1</v>
      </c>
    </row>
    <row r="6473" spans="1:3" x14ac:dyDescent="0.25">
      <c r="A6473" s="16">
        <v>8765</v>
      </c>
      <c r="B6473">
        <v>38271</v>
      </c>
      <c r="C6473">
        <v>1</v>
      </c>
    </row>
    <row r="6474" spans="1:3" x14ac:dyDescent="0.25">
      <c r="A6474" s="16">
        <v>8766</v>
      </c>
      <c r="B6474">
        <v>28970</v>
      </c>
      <c r="C6474">
        <v>1</v>
      </c>
    </row>
    <row r="6475" spans="1:3" x14ac:dyDescent="0.25">
      <c r="A6475" s="16">
        <v>8767</v>
      </c>
      <c r="B6475">
        <v>4225</v>
      </c>
      <c r="C6475">
        <v>1</v>
      </c>
    </row>
    <row r="6476" spans="1:3" x14ac:dyDescent="0.25">
      <c r="A6476" s="16">
        <v>8768</v>
      </c>
      <c r="B6476">
        <v>2030</v>
      </c>
      <c r="C6476">
        <v>1</v>
      </c>
    </row>
    <row r="6477" spans="1:3" x14ac:dyDescent="0.25">
      <c r="A6477" s="16">
        <v>8769</v>
      </c>
      <c r="B6477">
        <v>2340</v>
      </c>
      <c r="C6477">
        <v>1</v>
      </c>
    </row>
    <row r="6478" spans="1:3" x14ac:dyDescent="0.25">
      <c r="A6478" s="16">
        <v>8770</v>
      </c>
      <c r="B6478">
        <v>113625</v>
      </c>
      <c r="C6478">
        <v>1</v>
      </c>
    </row>
    <row r="6479" spans="1:3" x14ac:dyDescent="0.25">
      <c r="A6479" s="16">
        <v>8771</v>
      </c>
      <c r="B6479">
        <v>20244</v>
      </c>
      <c r="C6479">
        <v>1</v>
      </c>
    </row>
    <row r="6480" spans="1:3" x14ac:dyDescent="0.25">
      <c r="A6480" s="16">
        <v>8772</v>
      </c>
      <c r="B6480">
        <v>125445</v>
      </c>
      <c r="C6480">
        <v>1</v>
      </c>
    </row>
    <row r="6481" spans="1:3" x14ac:dyDescent="0.25">
      <c r="A6481" s="16">
        <v>8773</v>
      </c>
      <c r="B6481">
        <v>284790</v>
      </c>
      <c r="C6481">
        <v>1</v>
      </c>
    </row>
    <row r="6482" spans="1:3" x14ac:dyDescent="0.25">
      <c r="A6482" s="16">
        <v>8774</v>
      </c>
      <c r="B6482">
        <v>196489</v>
      </c>
      <c r="C6482">
        <v>1</v>
      </c>
    </row>
    <row r="6483" spans="1:3" x14ac:dyDescent="0.25">
      <c r="A6483" s="16">
        <v>8775</v>
      </c>
      <c r="B6483">
        <v>2509</v>
      </c>
      <c r="C6483">
        <v>1</v>
      </c>
    </row>
    <row r="6484" spans="1:3" x14ac:dyDescent="0.25">
      <c r="A6484" s="16">
        <v>8776</v>
      </c>
      <c r="B6484">
        <v>215141</v>
      </c>
      <c r="C6484">
        <v>1</v>
      </c>
    </row>
    <row r="6485" spans="1:3" x14ac:dyDescent="0.25">
      <c r="A6485" s="16">
        <v>8777</v>
      </c>
      <c r="B6485">
        <v>129780</v>
      </c>
      <c r="C6485">
        <v>1</v>
      </c>
    </row>
    <row r="6486" spans="1:3" x14ac:dyDescent="0.25">
      <c r="A6486" s="16">
        <v>8778</v>
      </c>
      <c r="B6486">
        <v>292</v>
      </c>
      <c r="C6486">
        <v>1</v>
      </c>
    </row>
    <row r="6487" spans="1:3" x14ac:dyDescent="0.25">
      <c r="A6487" s="16">
        <v>8779</v>
      </c>
      <c r="B6487">
        <v>60982</v>
      </c>
      <c r="C6487">
        <v>1</v>
      </c>
    </row>
    <row r="6488" spans="1:3" x14ac:dyDescent="0.25">
      <c r="A6488" s="16">
        <v>8780</v>
      </c>
      <c r="B6488">
        <v>279876</v>
      </c>
      <c r="C6488">
        <v>1</v>
      </c>
    </row>
    <row r="6489" spans="1:3" x14ac:dyDescent="0.25">
      <c r="A6489" s="16">
        <v>8781</v>
      </c>
      <c r="B6489">
        <v>70023</v>
      </c>
      <c r="C6489">
        <v>1</v>
      </c>
    </row>
    <row r="6490" spans="1:3" x14ac:dyDescent="0.25">
      <c r="A6490" s="16">
        <v>8782</v>
      </c>
      <c r="B6490">
        <v>13007</v>
      </c>
      <c r="C6490">
        <v>1</v>
      </c>
    </row>
    <row r="6491" spans="1:3" x14ac:dyDescent="0.25">
      <c r="A6491" s="16">
        <v>8783</v>
      </c>
      <c r="B6491">
        <v>5138</v>
      </c>
      <c r="C6491">
        <v>1</v>
      </c>
    </row>
    <row r="6492" spans="1:3" x14ac:dyDescent="0.25">
      <c r="A6492" s="16">
        <v>8784</v>
      </c>
      <c r="B6492">
        <v>14644</v>
      </c>
      <c r="C6492">
        <v>1</v>
      </c>
    </row>
    <row r="6493" spans="1:3" x14ac:dyDescent="0.25">
      <c r="A6493" s="16">
        <v>8785</v>
      </c>
      <c r="B6493">
        <v>80539</v>
      </c>
      <c r="C6493">
        <v>1</v>
      </c>
    </row>
    <row r="6494" spans="1:3" x14ac:dyDescent="0.25">
      <c r="A6494" s="16">
        <v>8786</v>
      </c>
      <c r="B6494">
        <v>42594</v>
      </c>
      <c r="C6494">
        <v>1</v>
      </c>
    </row>
    <row r="6495" spans="1:3" x14ac:dyDescent="0.25">
      <c r="A6495" s="16">
        <v>8787</v>
      </c>
      <c r="B6495">
        <v>2368</v>
      </c>
      <c r="C6495">
        <v>1</v>
      </c>
    </row>
    <row r="6496" spans="1:3" x14ac:dyDescent="0.25">
      <c r="A6496" s="16">
        <v>8788</v>
      </c>
      <c r="B6496">
        <v>102358</v>
      </c>
      <c r="C6496">
        <v>1</v>
      </c>
    </row>
    <row r="6497" spans="1:3" x14ac:dyDescent="0.25">
      <c r="A6497" s="16">
        <v>8789</v>
      </c>
      <c r="B6497">
        <v>17172</v>
      </c>
      <c r="C6497">
        <v>1</v>
      </c>
    </row>
    <row r="6498" spans="1:3" x14ac:dyDescent="0.25">
      <c r="A6498" s="16">
        <v>8790</v>
      </c>
      <c r="B6498">
        <v>18352</v>
      </c>
      <c r="C6498">
        <v>1</v>
      </c>
    </row>
    <row r="6499" spans="1:3" x14ac:dyDescent="0.25">
      <c r="A6499" s="16">
        <v>8791</v>
      </c>
      <c r="B6499">
        <v>26525</v>
      </c>
      <c r="C6499">
        <v>1</v>
      </c>
    </row>
    <row r="6500" spans="1:3" x14ac:dyDescent="0.25">
      <c r="A6500" s="16">
        <v>8792</v>
      </c>
      <c r="B6500">
        <v>531427</v>
      </c>
      <c r="C6500">
        <v>1</v>
      </c>
    </row>
    <row r="6501" spans="1:3" x14ac:dyDescent="0.25">
      <c r="A6501" s="16">
        <v>8793</v>
      </c>
      <c r="B6501">
        <v>487</v>
      </c>
      <c r="C6501">
        <v>1</v>
      </c>
    </row>
    <row r="6502" spans="1:3" x14ac:dyDescent="0.25">
      <c r="A6502" s="16">
        <v>8794</v>
      </c>
      <c r="B6502">
        <v>4847</v>
      </c>
      <c r="C6502">
        <v>1</v>
      </c>
    </row>
    <row r="6503" spans="1:3" x14ac:dyDescent="0.25">
      <c r="A6503" s="16">
        <v>8795</v>
      </c>
      <c r="B6503">
        <v>344</v>
      </c>
      <c r="C6503">
        <v>1</v>
      </c>
    </row>
    <row r="6504" spans="1:3" x14ac:dyDescent="0.25">
      <c r="A6504" s="16">
        <v>8796</v>
      </c>
      <c r="B6504">
        <v>42980</v>
      </c>
      <c r="C6504">
        <v>1</v>
      </c>
    </row>
    <row r="6505" spans="1:3" x14ac:dyDescent="0.25">
      <c r="A6505" s="16">
        <v>8797</v>
      </c>
      <c r="B6505">
        <v>9275</v>
      </c>
      <c r="C6505">
        <v>1</v>
      </c>
    </row>
    <row r="6506" spans="1:3" x14ac:dyDescent="0.25">
      <c r="A6506" s="16">
        <v>8798</v>
      </c>
      <c r="B6506">
        <v>17346</v>
      </c>
      <c r="C6506">
        <v>1</v>
      </c>
    </row>
    <row r="6507" spans="1:3" x14ac:dyDescent="0.25">
      <c r="A6507" s="16">
        <v>8799</v>
      </c>
      <c r="B6507">
        <v>147411</v>
      </c>
      <c r="C6507">
        <v>1</v>
      </c>
    </row>
    <row r="6508" spans="1:3" x14ac:dyDescent="0.25">
      <c r="A6508" s="16">
        <v>8800</v>
      </c>
      <c r="B6508">
        <v>95639</v>
      </c>
      <c r="C6508">
        <v>1</v>
      </c>
    </row>
    <row r="6509" spans="1:3" x14ac:dyDescent="0.25">
      <c r="A6509" s="16">
        <v>8801</v>
      </c>
      <c r="B6509">
        <v>68661</v>
      </c>
      <c r="C6509">
        <v>1</v>
      </c>
    </row>
    <row r="6510" spans="1:3" x14ac:dyDescent="0.25">
      <c r="A6510" s="16">
        <v>8802</v>
      </c>
      <c r="B6510">
        <v>19663</v>
      </c>
      <c r="C6510">
        <v>1</v>
      </c>
    </row>
    <row r="6511" spans="1:3" x14ac:dyDescent="0.25">
      <c r="A6511" s="16">
        <v>8803</v>
      </c>
      <c r="B6511">
        <v>81194</v>
      </c>
      <c r="C6511">
        <v>1</v>
      </c>
    </row>
    <row r="6512" spans="1:3" x14ac:dyDescent="0.25">
      <c r="A6512" s="16">
        <v>8804</v>
      </c>
      <c r="B6512">
        <v>832</v>
      </c>
      <c r="C6512">
        <v>1</v>
      </c>
    </row>
    <row r="6513" spans="1:3" x14ac:dyDescent="0.25">
      <c r="A6513" s="16">
        <v>8805</v>
      </c>
      <c r="B6513">
        <v>37462</v>
      </c>
      <c r="C6513">
        <v>1</v>
      </c>
    </row>
    <row r="6514" spans="1:3" x14ac:dyDescent="0.25">
      <c r="A6514" s="16">
        <v>8806</v>
      </c>
      <c r="B6514">
        <v>13401</v>
      </c>
      <c r="C6514">
        <v>1</v>
      </c>
    </row>
    <row r="6515" spans="1:3" x14ac:dyDescent="0.25">
      <c r="A6515" s="16">
        <v>8807</v>
      </c>
      <c r="B6515">
        <v>253604</v>
      </c>
      <c r="C6515">
        <v>1</v>
      </c>
    </row>
    <row r="6516" spans="1:3" x14ac:dyDescent="0.25">
      <c r="A6516" s="16">
        <v>8808</v>
      </c>
      <c r="B6516">
        <v>29698</v>
      </c>
      <c r="C6516">
        <v>1</v>
      </c>
    </row>
    <row r="6517" spans="1:3" x14ac:dyDescent="0.25">
      <c r="A6517" s="16">
        <v>8809</v>
      </c>
      <c r="B6517">
        <v>23444</v>
      </c>
      <c r="C6517">
        <v>1</v>
      </c>
    </row>
    <row r="6518" spans="1:3" x14ac:dyDescent="0.25">
      <c r="A6518" s="16">
        <v>8810</v>
      </c>
      <c r="B6518">
        <v>16236</v>
      </c>
      <c r="C6518">
        <v>1</v>
      </c>
    </row>
    <row r="6519" spans="1:3" x14ac:dyDescent="0.25">
      <c r="A6519" s="16">
        <v>8811</v>
      </c>
      <c r="B6519">
        <v>70689</v>
      </c>
      <c r="C6519">
        <v>1</v>
      </c>
    </row>
    <row r="6520" spans="1:3" x14ac:dyDescent="0.25">
      <c r="A6520" s="16">
        <v>8812</v>
      </c>
      <c r="B6520">
        <v>22486</v>
      </c>
      <c r="C6520">
        <v>1</v>
      </c>
    </row>
    <row r="6521" spans="1:3" x14ac:dyDescent="0.25">
      <c r="A6521" s="16">
        <v>8813</v>
      </c>
      <c r="B6521">
        <v>7677</v>
      </c>
      <c r="C6521">
        <v>1</v>
      </c>
    </row>
    <row r="6522" spans="1:3" x14ac:dyDescent="0.25">
      <c r="A6522" s="16">
        <v>8814</v>
      </c>
      <c r="B6522">
        <v>3475</v>
      </c>
      <c r="C6522">
        <v>1</v>
      </c>
    </row>
    <row r="6523" spans="1:3" x14ac:dyDescent="0.25">
      <c r="A6523" s="16">
        <v>8815</v>
      </c>
      <c r="B6523">
        <v>20039</v>
      </c>
      <c r="C6523">
        <v>1</v>
      </c>
    </row>
    <row r="6524" spans="1:3" x14ac:dyDescent="0.25">
      <c r="A6524" s="16">
        <v>8816</v>
      </c>
      <c r="B6524">
        <v>894</v>
      </c>
      <c r="C6524">
        <v>1</v>
      </c>
    </row>
    <row r="6525" spans="1:3" x14ac:dyDescent="0.25">
      <c r="A6525" s="16">
        <v>8817</v>
      </c>
      <c r="B6525">
        <v>157165</v>
      </c>
      <c r="C6525">
        <v>1</v>
      </c>
    </row>
    <row r="6526" spans="1:3" x14ac:dyDescent="0.25">
      <c r="A6526" s="16">
        <v>8818</v>
      </c>
      <c r="B6526">
        <v>324</v>
      </c>
      <c r="C6526">
        <v>1</v>
      </c>
    </row>
    <row r="6527" spans="1:3" x14ac:dyDescent="0.25">
      <c r="A6527" s="16">
        <v>8819</v>
      </c>
      <c r="B6527">
        <v>118</v>
      </c>
      <c r="C6527">
        <v>1</v>
      </c>
    </row>
    <row r="6528" spans="1:3" x14ac:dyDescent="0.25">
      <c r="A6528" s="16">
        <v>8820</v>
      </c>
      <c r="B6528">
        <v>36</v>
      </c>
      <c r="C6528">
        <v>1</v>
      </c>
    </row>
    <row r="6529" spans="1:3" x14ac:dyDescent="0.25">
      <c r="A6529" s="16">
        <v>8821</v>
      </c>
      <c r="B6529">
        <v>4957</v>
      </c>
      <c r="C6529">
        <v>1</v>
      </c>
    </row>
    <row r="6530" spans="1:3" x14ac:dyDescent="0.25">
      <c r="A6530" s="16">
        <v>8822</v>
      </c>
      <c r="B6530">
        <v>66447</v>
      </c>
      <c r="C6530">
        <v>1</v>
      </c>
    </row>
    <row r="6531" spans="1:3" x14ac:dyDescent="0.25">
      <c r="A6531" s="16">
        <v>8823</v>
      </c>
      <c r="B6531">
        <v>121253</v>
      </c>
      <c r="C6531">
        <v>1</v>
      </c>
    </row>
    <row r="6532" spans="1:3" x14ac:dyDescent="0.25">
      <c r="A6532" s="16">
        <v>8824</v>
      </c>
      <c r="B6532">
        <v>93801</v>
      </c>
      <c r="C6532">
        <v>1</v>
      </c>
    </row>
    <row r="6533" spans="1:3" x14ac:dyDescent="0.25">
      <c r="A6533" s="16">
        <v>8825</v>
      </c>
      <c r="B6533">
        <v>165</v>
      </c>
      <c r="C6533">
        <v>1</v>
      </c>
    </row>
    <row r="6534" spans="1:3" x14ac:dyDescent="0.25">
      <c r="A6534" s="16">
        <v>8826</v>
      </c>
      <c r="B6534">
        <v>292706</v>
      </c>
      <c r="C6534">
        <v>1</v>
      </c>
    </row>
    <row r="6535" spans="1:3" x14ac:dyDescent="0.25">
      <c r="A6535" s="16">
        <v>8827</v>
      </c>
      <c r="B6535">
        <v>434915</v>
      </c>
      <c r="C6535">
        <v>1</v>
      </c>
    </row>
    <row r="6536" spans="1:3" x14ac:dyDescent="0.25">
      <c r="A6536" s="16">
        <v>8828</v>
      </c>
      <c r="B6536">
        <v>428852</v>
      </c>
      <c r="C6536">
        <v>1</v>
      </c>
    </row>
    <row r="6537" spans="1:3" x14ac:dyDescent="0.25">
      <c r="A6537" s="16">
        <v>8829</v>
      </c>
      <c r="B6537">
        <v>108627</v>
      </c>
      <c r="C6537">
        <v>1</v>
      </c>
    </row>
    <row r="6538" spans="1:3" x14ac:dyDescent="0.25">
      <c r="A6538" s="16">
        <v>8830</v>
      </c>
      <c r="B6538">
        <v>489</v>
      </c>
      <c r="C6538">
        <v>1</v>
      </c>
    </row>
    <row r="6539" spans="1:3" x14ac:dyDescent="0.25">
      <c r="A6539" s="16">
        <v>8831</v>
      </c>
      <c r="B6539">
        <v>298943</v>
      </c>
      <c r="C6539">
        <v>1</v>
      </c>
    </row>
    <row r="6540" spans="1:3" x14ac:dyDescent="0.25">
      <c r="A6540" s="16">
        <v>8832</v>
      </c>
      <c r="B6540">
        <v>66163</v>
      </c>
      <c r="C6540">
        <v>1</v>
      </c>
    </row>
    <row r="6541" spans="1:3" x14ac:dyDescent="0.25">
      <c r="A6541" s="16">
        <v>8833</v>
      </c>
      <c r="B6541">
        <v>185313</v>
      </c>
      <c r="C6541">
        <v>1</v>
      </c>
    </row>
    <row r="6542" spans="1:3" x14ac:dyDescent="0.25">
      <c r="A6542" s="16">
        <v>8834</v>
      </c>
      <c r="B6542">
        <v>21247</v>
      </c>
      <c r="C6542">
        <v>1</v>
      </c>
    </row>
    <row r="6543" spans="1:3" x14ac:dyDescent="0.25">
      <c r="A6543" s="16">
        <v>8835</v>
      </c>
      <c r="B6543">
        <v>53863</v>
      </c>
      <c r="C6543">
        <v>1</v>
      </c>
    </row>
    <row r="6544" spans="1:3" x14ac:dyDescent="0.25">
      <c r="A6544" s="16">
        <v>8836</v>
      </c>
      <c r="B6544">
        <v>28900</v>
      </c>
      <c r="C6544">
        <v>1</v>
      </c>
    </row>
    <row r="6545" spans="1:3" x14ac:dyDescent="0.25">
      <c r="A6545" s="16">
        <v>8837</v>
      </c>
      <c r="B6545">
        <v>744629</v>
      </c>
      <c r="C6545">
        <v>1</v>
      </c>
    </row>
    <row r="6546" spans="1:3" x14ac:dyDescent="0.25">
      <c r="A6546" s="16">
        <v>8838</v>
      </c>
      <c r="B6546">
        <v>274173</v>
      </c>
      <c r="C6546">
        <v>1</v>
      </c>
    </row>
    <row r="6547" spans="1:3" x14ac:dyDescent="0.25">
      <c r="A6547" s="16">
        <v>8839</v>
      </c>
      <c r="B6547">
        <v>1114</v>
      </c>
      <c r="C6547">
        <v>1</v>
      </c>
    </row>
    <row r="6548" spans="1:3" x14ac:dyDescent="0.25">
      <c r="A6548" s="16">
        <v>8840</v>
      </c>
      <c r="B6548">
        <v>58871</v>
      </c>
      <c r="C6548">
        <v>1</v>
      </c>
    </row>
    <row r="6549" spans="1:3" x14ac:dyDescent="0.25">
      <c r="A6549" s="16">
        <v>8841</v>
      </c>
      <c r="B6549">
        <v>770</v>
      </c>
      <c r="C6549">
        <v>1</v>
      </c>
    </row>
    <row r="6550" spans="1:3" x14ac:dyDescent="0.25">
      <c r="A6550" s="16">
        <v>8842</v>
      </c>
      <c r="B6550">
        <v>623</v>
      </c>
      <c r="C6550">
        <v>1</v>
      </c>
    </row>
    <row r="6551" spans="1:3" x14ac:dyDescent="0.25">
      <c r="A6551" s="16">
        <v>8843</v>
      </c>
      <c r="B6551">
        <v>1363</v>
      </c>
      <c r="C6551">
        <v>1</v>
      </c>
    </row>
    <row r="6552" spans="1:3" x14ac:dyDescent="0.25">
      <c r="A6552" s="16">
        <v>8844</v>
      </c>
      <c r="B6552">
        <v>430</v>
      </c>
      <c r="C6552">
        <v>1</v>
      </c>
    </row>
    <row r="6553" spans="1:3" x14ac:dyDescent="0.25">
      <c r="A6553" s="16">
        <v>8845</v>
      </c>
      <c r="B6553">
        <v>931</v>
      </c>
      <c r="C6553">
        <v>1</v>
      </c>
    </row>
    <row r="6554" spans="1:3" x14ac:dyDescent="0.25">
      <c r="A6554" s="16">
        <v>8846</v>
      </c>
      <c r="B6554">
        <v>3109</v>
      </c>
      <c r="C6554">
        <v>1</v>
      </c>
    </row>
    <row r="6555" spans="1:3" x14ac:dyDescent="0.25">
      <c r="A6555" s="16">
        <v>8847</v>
      </c>
      <c r="B6555">
        <v>75438</v>
      </c>
      <c r="C6555">
        <v>1</v>
      </c>
    </row>
    <row r="6556" spans="1:3" x14ac:dyDescent="0.25">
      <c r="A6556" s="16">
        <v>8848</v>
      </c>
      <c r="B6556">
        <v>14971</v>
      </c>
      <c r="C6556">
        <v>1</v>
      </c>
    </row>
    <row r="6557" spans="1:3" x14ac:dyDescent="0.25">
      <c r="A6557" s="16">
        <v>8849</v>
      </c>
      <c r="B6557">
        <v>430</v>
      </c>
      <c r="C6557">
        <v>1</v>
      </c>
    </row>
    <row r="6558" spans="1:3" x14ac:dyDescent="0.25">
      <c r="A6558" s="16">
        <v>8850</v>
      </c>
      <c r="B6558">
        <v>1307</v>
      </c>
      <c r="C6558">
        <v>1</v>
      </c>
    </row>
    <row r="6559" spans="1:3" x14ac:dyDescent="0.25">
      <c r="A6559" s="16">
        <v>8851</v>
      </c>
      <c r="B6559">
        <v>84603</v>
      </c>
      <c r="C6559">
        <v>1</v>
      </c>
    </row>
    <row r="6560" spans="1:3" x14ac:dyDescent="0.25">
      <c r="A6560" s="16">
        <v>8852</v>
      </c>
      <c r="B6560">
        <v>248980</v>
      </c>
      <c r="C6560">
        <v>1</v>
      </c>
    </row>
    <row r="6561" spans="1:3" x14ac:dyDescent="0.25">
      <c r="A6561" s="16">
        <v>8853</v>
      </c>
      <c r="B6561">
        <v>412</v>
      </c>
      <c r="C6561">
        <v>1</v>
      </c>
    </row>
    <row r="6562" spans="1:3" x14ac:dyDescent="0.25">
      <c r="A6562" s="16">
        <v>8854</v>
      </c>
      <c r="B6562">
        <v>28043</v>
      </c>
      <c r="C6562">
        <v>1</v>
      </c>
    </row>
    <row r="6563" spans="1:3" x14ac:dyDescent="0.25">
      <c r="A6563" s="16">
        <v>8855</v>
      </c>
      <c r="B6563">
        <v>5298</v>
      </c>
      <c r="C6563">
        <v>1</v>
      </c>
    </row>
    <row r="6564" spans="1:3" x14ac:dyDescent="0.25">
      <c r="A6564" s="16">
        <v>8856</v>
      </c>
      <c r="B6564">
        <v>3552</v>
      </c>
      <c r="C6564">
        <v>1</v>
      </c>
    </row>
    <row r="6565" spans="1:3" x14ac:dyDescent="0.25">
      <c r="A6565" s="16">
        <v>8857</v>
      </c>
      <c r="B6565">
        <v>3396</v>
      </c>
      <c r="C6565">
        <v>1</v>
      </c>
    </row>
    <row r="6566" spans="1:3" x14ac:dyDescent="0.25">
      <c r="A6566" s="16">
        <v>8858</v>
      </c>
      <c r="B6566">
        <v>1674</v>
      </c>
      <c r="C6566">
        <v>1</v>
      </c>
    </row>
    <row r="6567" spans="1:3" x14ac:dyDescent="0.25">
      <c r="A6567" s="16">
        <v>8859</v>
      </c>
      <c r="B6567">
        <v>3673</v>
      </c>
      <c r="C6567">
        <v>1</v>
      </c>
    </row>
    <row r="6568" spans="1:3" x14ac:dyDescent="0.25">
      <c r="A6568" s="16">
        <v>8860</v>
      </c>
      <c r="B6568">
        <v>163092</v>
      </c>
      <c r="C6568">
        <v>1</v>
      </c>
    </row>
    <row r="6569" spans="1:3" x14ac:dyDescent="0.25">
      <c r="A6569" s="16">
        <v>8861</v>
      </c>
      <c r="B6569">
        <v>1734794</v>
      </c>
      <c r="C6569">
        <v>1</v>
      </c>
    </row>
    <row r="6570" spans="1:3" x14ac:dyDescent="0.25">
      <c r="A6570" s="16">
        <v>8862</v>
      </c>
      <c r="B6570">
        <v>1920</v>
      </c>
      <c r="C6570">
        <v>1</v>
      </c>
    </row>
    <row r="6571" spans="1:3" x14ac:dyDescent="0.25">
      <c r="A6571" s="16">
        <v>8863</v>
      </c>
      <c r="B6571">
        <v>357195</v>
      </c>
      <c r="C6571">
        <v>1</v>
      </c>
    </row>
    <row r="6572" spans="1:3" x14ac:dyDescent="0.25">
      <c r="A6572" s="16">
        <v>8864</v>
      </c>
      <c r="B6572">
        <v>48678</v>
      </c>
      <c r="C6572">
        <v>1</v>
      </c>
    </row>
    <row r="6573" spans="1:3" x14ac:dyDescent="0.25">
      <c r="A6573" s="16">
        <v>8865</v>
      </c>
      <c r="B6573">
        <v>57814</v>
      </c>
      <c r="C6573">
        <v>1</v>
      </c>
    </row>
    <row r="6574" spans="1:3" x14ac:dyDescent="0.25">
      <c r="A6574" s="16">
        <v>8866</v>
      </c>
      <c r="B6574">
        <v>253499</v>
      </c>
      <c r="C6574">
        <v>1</v>
      </c>
    </row>
    <row r="6575" spans="1:3" x14ac:dyDescent="0.25">
      <c r="A6575" s="16">
        <v>8867</v>
      </c>
      <c r="B6575">
        <v>59733</v>
      </c>
      <c r="C6575">
        <v>1</v>
      </c>
    </row>
    <row r="6576" spans="1:3" x14ac:dyDescent="0.25">
      <c r="A6576" s="16">
        <v>8868</v>
      </c>
      <c r="B6576">
        <v>2386</v>
      </c>
      <c r="C6576">
        <v>1</v>
      </c>
    </row>
    <row r="6577" spans="1:3" x14ac:dyDescent="0.25">
      <c r="A6577" s="16">
        <v>8869</v>
      </c>
      <c r="B6577">
        <v>469462</v>
      </c>
      <c r="C6577">
        <v>1</v>
      </c>
    </row>
    <row r="6578" spans="1:3" x14ac:dyDescent="0.25">
      <c r="A6578" s="16">
        <v>8870</v>
      </c>
      <c r="B6578">
        <v>3647</v>
      </c>
      <c r="C6578">
        <v>1</v>
      </c>
    </row>
    <row r="6579" spans="1:3" x14ac:dyDescent="0.25">
      <c r="A6579" s="16">
        <v>8871</v>
      </c>
      <c r="B6579">
        <v>2013</v>
      </c>
      <c r="C6579">
        <v>1</v>
      </c>
    </row>
    <row r="6580" spans="1:3" x14ac:dyDescent="0.25">
      <c r="A6580" s="16">
        <v>8872</v>
      </c>
      <c r="B6580">
        <v>5074</v>
      </c>
      <c r="C6580">
        <v>1</v>
      </c>
    </row>
    <row r="6581" spans="1:3" x14ac:dyDescent="0.25">
      <c r="A6581" s="16">
        <v>8873</v>
      </c>
      <c r="B6581">
        <v>96328</v>
      </c>
      <c r="C6581">
        <v>1</v>
      </c>
    </row>
    <row r="6582" spans="1:3" x14ac:dyDescent="0.25">
      <c r="A6582" s="16">
        <v>8874</v>
      </c>
      <c r="B6582">
        <v>1076004</v>
      </c>
      <c r="C6582">
        <v>1</v>
      </c>
    </row>
    <row r="6583" spans="1:3" x14ac:dyDescent="0.25">
      <c r="A6583" s="16">
        <v>8875</v>
      </c>
      <c r="B6583">
        <v>633041</v>
      </c>
      <c r="C6583">
        <v>1</v>
      </c>
    </row>
    <row r="6584" spans="1:3" x14ac:dyDescent="0.25">
      <c r="A6584" s="16">
        <v>8876</v>
      </c>
      <c r="B6584">
        <v>19796</v>
      </c>
      <c r="C6584">
        <v>1</v>
      </c>
    </row>
    <row r="6585" spans="1:3" x14ac:dyDescent="0.25">
      <c r="A6585" s="16">
        <v>8877</v>
      </c>
      <c r="B6585">
        <v>3608</v>
      </c>
      <c r="C6585">
        <v>1</v>
      </c>
    </row>
    <row r="6586" spans="1:3" x14ac:dyDescent="0.25">
      <c r="A6586" s="16">
        <v>8878</v>
      </c>
      <c r="B6586">
        <v>2086410</v>
      </c>
      <c r="C6586">
        <v>1</v>
      </c>
    </row>
    <row r="6587" spans="1:3" x14ac:dyDescent="0.25">
      <c r="A6587" s="16">
        <v>8879</v>
      </c>
      <c r="B6587">
        <v>775018</v>
      </c>
      <c r="C6587">
        <v>1</v>
      </c>
    </row>
    <row r="6588" spans="1:3" x14ac:dyDescent="0.25">
      <c r="A6588" s="16">
        <v>8880</v>
      </c>
      <c r="B6588">
        <v>22857</v>
      </c>
      <c r="C6588">
        <v>1</v>
      </c>
    </row>
    <row r="6589" spans="1:3" x14ac:dyDescent="0.25">
      <c r="A6589" s="16">
        <v>8881</v>
      </c>
      <c r="B6589">
        <v>103892</v>
      </c>
      <c r="C6589">
        <v>1</v>
      </c>
    </row>
    <row r="6590" spans="1:3" x14ac:dyDescent="0.25">
      <c r="A6590" s="16">
        <v>8882</v>
      </c>
      <c r="B6590">
        <v>1398</v>
      </c>
      <c r="C6590">
        <v>1</v>
      </c>
    </row>
    <row r="6591" spans="1:3" x14ac:dyDescent="0.25">
      <c r="A6591" s="16">
        <v>8883</v>
      </c>
      <c r="B6591">
        <v>2728</v>
      </c>
      <c r="C6591">
        <v>1</v>
      </c>
    </row>
    <row r="6592" spans="1:3" x14ac:dyDescent="0.25">
      <c r="A6592" s="16">
        <v>8884</v>
      </c>
      <c r="B6592">
        <v>3144</v>
      </c>
      <c r="C6592">
        <v>1</v>
      </c>
    </row>
    <row r="6593" spans="1:3" x14ac:dyDescent="0.25">
      <c r="A6593" s="16">
        <v>8885</v>
      </c>
      <c r="B6593">
        <v>5700</v>
      </c>
      <c r="C6593">
        <v>1</v>
      </c>
    </row>
    <row r="6594" spans="1:3" x14ac:dyDescent="0.25">
      <c r="A6594" s="16">
        <v>8886</v>
      </c>
      <c r="B6594">
        <v>2927</v>
      </c>
      <c r="C6594">
        <v>1</v>
      </c>
    </row>
    <row r="6595" spans="1:3" x14ac:dyDescent="0.25">
      <c r="A6595" s="16">
        <v>8887</v>
      </c>
      <c r="B6595">
        <v>249613</v>
      </c>
      <c r="C6595">
        <v>1</v>
      </c>
    </row>
    <row r="6596" spans="1:3" x14ac:dyDescent="0.25">
      <c r="A6596" s="16">
        <v>8888</v>
      </c>
      <c r="B6596">
        <v>393171</v>
      </c>
      <c r="C6596">
        <v>1</v>
      </c>
    </row>
    <row r="6597" spans="1:3" x14ac:dyDescent="0.25">
      <c r="A6597" s="16">
        <v>8889</v>
      </c>
      <c r="B6597">
        <v>2979571</v>
      </c>
      <c r="C6597">
        <v>1</v>
      </c>
    </row>
    <row r="6598" spans="1:3" x14ac:dyDescent="0.25">
      <c r="A6598" s="16">
        <v>8890</v>
      </c>
      <c r="B6598">
        <v>198650</v>
      </c>
      <c r="C6598">
        <v>1</v>
      </c>
    </row>
    <row r="6599" spans="1:3" x14ac:dyDescent="0.25">
      <c r="A6599" s="16">
        <v>8891</v>
      </c>
      <c r="B6599">
        <v>119768</v>
      </c>
      <c r="C6599">
        <v>1</v>
      </c>
    </row>
    <row r="6600" spans="1:3" x14ac:dyDescent="0.25">
      <c r="A6600" s="16">
        <v>8892</v>
      </c>
      <c r="B6600">
        <v>1762</v>
      </c>
      <c r="C6600">
        <v>1</v>
      </c>
    </row>
    <row r="6601" spans="1:3" x14ac:dyDescent="0.25">
      <c r="A6601" s="16">
        <v>8893</v>
      </c>
      <c r="B6601">
        <v>36902</v>
      </c>
      <c r="C6601">
        <v>1</v>
      </c>
    </row>
    <row r="6602" spans="1:3" x14ac:dyDescent="0.25">
      <c r="A6602" s="16">
        <v>8894</v>
      </c>
      <c r="B6602">
        <v>602972</v>
      </c>
      <c r="C6602">
        <v>1</v>
      </c>
    </row>
    <row r="6603" spans="1:3" x14ac:dyDescent="0.25">
      <c r="A6603" s="16">
        <v>8895</v>
      </c>
      <c r="B6603">
        <v>464601</v>
      </c>
      <c r="C6603">
        <v>1</v>
      </c>
    </row>
    <row r="6604" spans="1:3" x14ac:dyDescent="0.25">
      <c r="A6604" s="16">
        <v>8896</v>
      </c>
      <c r="B6604">
        <v>3282</v>
      </c>
      <c r="C6604">
        <v>1</v>
      </c>
    </row>
    <row r="6605" spans="1:3" x14ac:dyDescent="0.25">
      <c r="A6605" s="16">
        <v>8897</v>
      </c>
      <c r="B6605">
        <v>30600</v>
      </c>
      <c r="C6605">
        <v>1</v>
      </c>
    </row>
    <row r="6606" spans="1:3" x14ac:dyDescent="0.25">
      <c r="A6606" s="16">
        <v>8898</v>
      </c>
      <c r="B6606">
        <v>33090</v>
      </c>
      <c r="C6606">
        <v>1</v>
      </c>
    </row>
    <row r="6607" spans="1:3" x14ac:dyDescent="0.25">
      <c r="A6607" s="16">
        <v>8899</v>
      </c>
      <c r="B6607">
        <v>5219</v>
      </c>
      <c r="C6607">
        <v>1</v>
      </c>
    </row>
    <row r="6608" spans="1:3" x14ac:dyDescent="0.25">
      <c r="A6608" s="16">
        <v>8900</v>
      </c>
      <c r="B6608">
        <v>2613817</v>
      </c>
      <c r="C6608">
        <v>1</v>
      </c>
    </row>
    <row r="6609" spans="1:3" x14ac:dyDescent="0.25">
      <c r="A6609" s="16">
        <v>8901</v>
      </c>
      <c r="B6609">
        <v>151929</v>
      </c>
      <c r="C6609">
        <v>1</v>
      </c>
    </row>
    <row r="6610" spans="1:3" x14ac:dyDescent="0.25">
      <c r="A6610" s="16">
        <v>8902</v>
      </c>
      <c r="B6610">
        <v>55321</v>
      </c>
      <c r="C6610">
        <v>1</v>
      </c>
    </row>
    <row r="6611" spans="1:3" x14ac:dyDescent="0.25">
      <c r="A6611" s="16">
        <v>8903</v>
      </c>
      <c r="B6611">
        <v>877336</v>
      </c>
      <c r="C6611">
        <v>1</v>
      </c>
    </row>
    <row r="6612" spans="1:3" x14ac:dyDescent="0.25">
      <c r="A6612" s="16">
        <v>8904</v>
      </c>
      <c r="B6612">
        <v>1902233</v>
      </c>
      <c r="C6612">
        <v>1</v>
      </c>
    </row>
    <row r="6613" spans="1:3" x14ac:dyDescent="0.25">
      <c r="A6613" s="16">
        <v>8905</v>
      </c>
      <c r="B6613">
        <v>400274</v>
      </c>
      <c r="C6613">
        <v>1</v>
      </c>
    </row>
    <row r="6614" spans="1:3" x14ac:dyDescent="0.25">
      <c r="A6614" s="16">
        <v>8906</v>
      </c>
      <c r="B6614">
        <v>285858</v>
      </c>
      <c r="C6614">
        <v>1</v>
      </c>
    </row>
    <row r="6615" spans="1:3" x14ac:dyDescent="0.25">
      <c r="A6615" s="16">
        <v>8907</v>
      </c>
      <c r="B6615">
        <v>3806520</v>
      </c>
      <c r="C6615">
        <v>1</v>
      </c>
    </row>
    <row r="6616" spans="1:3" x14ac:dyDescent="0.25">
      <c r="A6616" s="16">
        <v>8908</v>
      </c>
      <c r="B6616">
        <v>803074</v>
      </c>
      <c r="C6616">
        <v>1</v>
      </c>
    </row>
    <row r="6617" spans="1:3" x14ac:dyDescent="0.25">
      <c r="A6617" s="16">
        <v>8909</v>
      </c>
      <c r="B6617">
        <v>123299</v>
      </c>
      <c r="C6617">
        <v>1</v>
      </c>
    </row>
    <row r="6618" spans="1:3" x14ac:dyDescent="0.25">
      <c r="A6618" s="16">
        <v>8910</v>
      </c>
      <c r="B6618">
        <v>2927238</v>
      </c>
      <c r="C6618">
        <v>1</v>
      </c>
    </row>
    <row r="6619" spans="1:3" x14ac:dyDescent="0.25">
      <c r="A6619" s="16">
        <v>8911</v>
      </c>
      <c r="B6619">
        <v>118130</v>
      </c>
      <c r="C6619">
        <v>1</v>
      </c>
    </row>
    <row r="6620" spans="1:3" x14ac:dyDescent="0.25">
      <c r="A6620" s="16">
        <v>8912</v>
      </c>
      <c r="B6620">
        <v>464507</v>
      </c>
      <c r="C6620">
        <v>1</v>
      </c>
    </row>
    <row r="6621" spans="1:3" x14ac:dyDescent="0.25">
      <c r="A6621" s="16">
        <v>8913</v>
      </c>
      <c r="B6621">
        <v>2815197</v>
      </c>
      <c r="C6621">
        <v>1</v>
      </c>
    </row>
    <row r="6622" spans="1:3" x14ac:dyDescent="0.25">
      <c r="A6622" s="16">
        <v>8914</v>
      </c>
      <c r="B6622">
        <v>20799</v>
      </c>
      <c r="C6622">
        <v>1</v>
      </c>
    </row>
    <row r="6623" spans="1:3" x14ac:dyDescent="0.25">
      <c r="A6623" s="16">
        <v>8915</v>
      </c>
      <c r="B6623">
        <v>71904</v>
      </c>
      <c r="C6623">
        <v>1</v>
      </c>
    </row>
    <row r="6624" spans="1:3" x14ac:dyDescent="0.25">
      <c r="A6624" s="16">
        <v>8916</v>
      </c>
      <c r="B6624">
        <v>279206</v>
      </c>
      <c r="C6624">
        <v>1</v>
      </c>
    </row>
    <row r="6625" spans="1:3" x14ac:dyDescent="0.25">
      <c r="A6625" s="16">
        <v>8917</v>
      </c>
      <c r="B6625">
        <v>64423</v>
      </c>
      <c r="C6625">
        <v>1</v>
      </c>
    </row>
    <row r="6626" spans="1:3" x14ac:dyDescent="0.25">
      <c r="A6626" s="16">
        <v>8918</v>
      </c>
      <c r="B6626">
        <v>379247</v>
      </c>
      <c r="C6626">
        <v>1</v>
      </c>
    </row>
    <row r="6627" spans="1:3" x14ac:dyDescent="0.25">
      <c r="A6627" s="16">
        <v>8919</v>
      </c>
      <c r="B6627">
        <v>90568</v>
      </c>
      <c r="C6627">
        <v>1</v>
      </c>
    </row>
    <row r="6628" spans="1:3" x14ac:dyDescent="0.25">
      <c r="A6628" s="16">
        <v>8920</v>
      </c>
      <c r="B6628">
        <v>264158</v>
      </c>
      <c r="C6628">
        <v>1</v>
      </c>
    </row>
    <row r="6629" spans="1:3" x14ac:dyDescent="0.25">
      <c r="A6629" s="16">
        <v>8921</v>
      </c>
      <c r="B6629">
        <v>2570791</v>
      </c>
      <c r="C6629">
        <v>1</v>
      </c>
    </row>
    <row r="6630" spans="1:3" x14ac:dyDescent="0.25">
      <c r="A6630" s="16">
        <v>8922</v>
      </c>
      <c r="B6630">
        <v>541936</v>
      </c>
      <c r="C6630">
        <v>1</v>
      </c>
    </row>
    <row r="6631" spans="1:3" x14ac:dyDescent="0.25">
      <c r="A6631" s="16">
        <v>8923</v>
      </c>
      <c r="B6631">
        <v>288871</v>
      </c>
      <c r="C6631">
        <v>1</v>
      </c>
    </row>
    <row r="6632" spans="1:3" x14ac:dyDescent="0.25">
      <c r="A6632" s="16">
        <v>8924</v>
      </c>
      <c r="B6632">
        <v>391435</v>
      </c>
      <c r="C6632">
        <v>1</v>
      </c>
    </row>
    <row r="6633" spans="1:3" x14ac:dyDescent="0.25">
      <c r="A6633" s="16">
        <v>8925</v>
      </c>
      <c r="B6633">
        <v>176791</v>
      </c>
      <c r="C6633">
        <v>1</v>
      </c>
    </row>
    <row r="6634" spans="1:3" x14ac:dyDescent="0.25">
      <c r="A6634" s="16">
        <v>8926</v>
      </c>
      <c r="B6634">
        <v>1047582</v>
      </c>
      <c r="C6634">
        <v>1</v>
      </c>
    </row>
    <row r="6635" spans="1:3" x14ac:dyDescent="0.25">
      <c r="A6635" s="16">
        <v>8927</v>
      </c>
      <c r="B6635">
        <v>668374</v>
      </c>
      <c r="C6635">
        <v>1</v>
      </c>
    </row>
    <row r="6636" spans="1:3" x14ac:dyDescent="0.25">
      <c r="A6636" s="16">
        <v>8928</v>
      </c>
      <c r="B6636">
        <v>4930</v>
      </c>
      <c r="C6636">
        <v>1</v>
      </c>
    </row>
    <row r="6637" spans="1:3" x14ac:dyDescent="0.25">
      <c r="A6637" s="16">
        <v>8929</v>
      </c>
      <c r="B6637">
        <v>11062</v>
      </c>
      <c r="C6637">
        <v>1</v>
      </c>
    </row>
    <row r="6638" spans="1:3" x14ac:dyDescent="0.25">
      <c r="A6638" s="16">
        <v>8930</v>
      </c>
      <c r="B6638">
        <v>3272</v>
      </c>
      <c r="C6638">
        <v>1</v>
      </c>
    </row>
    <row r="6639" spans="1:3" x14ac:dyDescent="0.25">
      <c r="A6639" s="16">
        <v>8931</v>
      </c>
      <c r="B6639">
        <v>10950</v>
      </c>
      <c r="C6639">
        <v>1</v>
      </c>
    </row>
    <row r="6640" spans="1:3" x14ac:dyDescent="0.25">
      <c r="A6640" s="16">
        <v>8932</v>
      </c>
      <c r="B6640">
        <v>6719</v>
      </c>
      <c r="C6640">
        <v>1</v>
      </c>
    </row>
    <row r="6641" spans="1:3" x14ac:dyDescent="0.25">
      <c r="A6641" s="16">
        <v>8933</v>
      </c>
      <c r="B6641">
        <v>140954</v>
      </c>
      <c r="C6641">
        <v>1</v>
      </c>
    </row>
    <row r="6642" spans="1:3" x14ac:dyDescent="0.25">
      <c r="A6642" s="16">
        <v>8934</v>
      </c>
      <c r="B6642">
        <v>6457</v>
      </c>
      <c r="C6642">
        <v>1</v>
      </c>
    </row>
    <row r="6643" spans="1:3" x14ac:dyDescent="0.25">
      <c r="A6643" s="16">
        <v>8935</v>
      </c>
      <c r="B6643">
        <v>1342375</v>
      </c>
      <c r="C6643">
        <v>1</v>
      </c>
    </row>
    <row r="6644" spans="1:3" x14ac:dyDescent="0.25">
      <c r="A6644" s="16">
        <v>8936</v>
      </c>
      <c r="B6644">
        <v>5832</v>
      </c>
      <c r="C6644">
        <v>1</v>
      </c>
    </row>
    <row r="6645" spans="1:3" x14ac:dyDescent="0.25">
      <c r="A6645" s="16">
        <v>8937</v>
      </c>
      <c r="B6645">
        <v>447</v>
      </c>
      <c r="C6645">
        <v>1</v>
      </c>
    </row>
    <row r="6646" spans="1:3" x14ac:dyDescent="0.25">
      <c r="A6646" s="16">
        <v>8938</v>
      </c>
      <c r="B6646">
        <v>404065</v>
      </c>
      <c r="C6646">
        <v>1</v>
      </c>
    </row>
    <row r="6647" spans="1:3" x14ac:dyDescent="0.25">
      <c r="A6647" s="16">
        <v>8939</v>
      </c>
      <c r="B6647">
        <v>1613</v>
      </c>
      <c r="C6647">
        <v>1</v>
      </c>
    </row>
    <row r="6648" spans="1:3" x14ac:dyDescent="0.25">
      <c r="A6648" s="16">
        <v>8940</v>
      </c>
      <c r="B6648">
        <v>4946</v>
      </c>
      <c r="C6648">
        <v>1</v>
      </c>
    </row>
    <row r="6649" spans="1:3" x14ac:dyDescent="0.25">
      <c r="A6649" s="16">
        <v>8941</v>
      </c>
      <c r="B6649">
        <v>306</v>
      </c>
      <c r="C6649">
        <v>1</v>
      </c>
    </row>
    <row r="6650" spans="1:3" x14ac:dyDescent="0.25">
      <c r="A6650" s="16">
        <v>8942</v>
      </c>
      <c r="B6650">
        <v>262</v>
      </c>
      <c r="C6650">
        <v>1</v>
      </c>
    </row>
    <row r="6651" spans="1:3" x14ac:dyDescent="0.25">
      <c r="A6651" s="16">
        <v>8943</v>
      </c>
      <c r="B6651">
        <v>269</v>
      </c>
      <c r="C6651">
        <v>1</v>
      </c>
    </row>
    <row r="6652" spans="1:3" x14ac:dyDescent="0.25">
      <c r="A6652" s="16">
        <v>8944</v>
      </c>
      <c r="B6652">
        <v>48</v>
      </c>
      <c r="C6652">
        <v>1</v>
      </c>
    </row>
    <row r="6653" spans="1:3" x14ac:dyDescent="0.25">
      <c r="A6653" s="16">
        <v>8945</v>
      </c>
      <c r="B6653">
        <v>45948</v>
      </c>
      <c r="C6653">
        <v>1</v>
      </c>
    </row>
    <row r="6654" spans="1:3" x14ac:dyDescent="0.25">
      <c r="A6654" s="16">
        <v>8946</v>
      </c>
      <c r="B6654">
        <v>338</v>
      </c>
      <c r="C6654">
        <v>1</v>
      </c>
    </row>
    <row r="6655" spans="1:3" x14ac:dyDescent="0.25">
      <c r="A6655" s="16">
        <v>8947</v>
      </c>
      <c r="B6655">
        <v>1202</v>
      </c>
      <c r="C6655">
        <v>1</v>
      </c>
    </row>
    <row r="6656" spans="1:3" x14ac:dyDescent="0.25">
      <c r="A6656" s="16">
        <v>8948</v>
      </c>
      <c r="B6656">
        <v>948</v>
      </c>
      <c r="C6656">
        <v>1</v>
      </c>
    </row>
    <row r="6657" spans="1:3" x14ac:dyDescent="0.25">
      <c r="A6657" s="16">
        <v>8949</v>
      </c>
      <c r="B6657">
        <v>78082</v>
      </c>
      <c r="C6657">
        <v>1</v>
      </c>
    </row>
    <row r="6658" spans="1:3" x14ac:dyDescent="0.25">
      <c r="A6658" s="16">
        <v>8950</v>
      </c>
      <c r="B6658">
        <v>2651</v>
      </c>
      <c r="C6658">
        <v>1</v>
      </c>
    </row>
    <row r="6659" spans="1:3" x14ac:dyDescent="0.25">
      <c r="A6659" s="16">
        <v>8951</v>
      </c>
      <c r="B6659">
        <v>21883</v>
      </c>
      <c r="C6659">
        <v>1</v>
      </c>
    </row>
    <row r="6660" spans="1:3" x14ac:dyDescent="0.25">
      <c r="A6660" s="16">
        <v>8952</v>
      </c>
      <c r="B6660">
        <v>748665</v>
      </c>
      <c r="C6660">
        <v>1</v>
      </c>
    </row>
    <row r="6661" spans="1:3" x14ac:dyDescent="0.25">
      <c r="A6661" s="16">
        <v>8953</v>
      </c>
      <c r="B6661">
        <v>1467</v>
      </c>
      <c r="C6661">
        <v>1</v>
      </c>
    </row>
    <row r="6662" spans="1:3" x14ac:dyDescent="0.25">
      <c r="A6662" s="16">
        <v>8954</v>
      </c>
      <c r="B6662">
        <v>389</v>
      </c>
      <c r="C6662">
        <v>1</v>
      </c>
    </row>
    <row r="6663" spans="1:3" x14ac:dyDescent="0.25">
      <c r="A6663" s="16">
        <v>8955</v>
      </c>
      <c r="B6663">
        <v>154654</v>
      </c>
      <c r="C6663">
        <v>1</v>
      </c>
    </row>
    <row r="6664" spans="1:3" x14ac:dyDescent="0.25">
      <c r="A6664" s="16">
        <v>8956</v>
      </c>
      <c r="B6664">
        <v>6230</v>
      </c>
      <c r="C6664">
        <v>1</v>
      </c>
    </row>
    <row r="6665" spans="1:3" x14ac:dyDescent="0.25">
      <c r="A6665" s="16">
        <v>8957</v>
      </c>
      <c r="B6665">
        <v>6262</v>
      </c>
      <c r="C6665">
        <v>1</v>
      </c>
    </row>
    <row r="6666" spans="1:3" x14ac:dyDescent="0.25">
      <c r="A6666" s="16">
        <v>8958</v>
      </c>
      <c r="B6666">
        <v>88151</v>
      </c>
      <c r="C6666">
        <v>1</v>
      </c>
    </row>
    <row r="6667" spans="1:3" x14ac:dyDescent="0.25">
      <c r="A6667" s="16">
        <v>8959</v>
      </c>
      <c r="B6667">
        <v>68195</v>
      </c>
      <c r="C6667">
        <v>1</v>
      </c>
    </row>
    <row r="6668" spans="1:3" x14ac:dyDescent="0.25">
      <c r="A6668" s="16">
        <v>8960</v>
      </c>
      <c r="B6668">
        <v>33804</v>
      </c>
      <c r="C6668">
        <v>1</v>
      </c>
    </row>
    <row r="6669" spans="1:3" x14ac:dyDescent="0.25">
      <c r="A6669" s="16">
        <v>8961</v>
      </c>
      <c r="B6669">
        <v>92</v>
      </c>
      <c r="C6669">
        <v>1</v>
      </c>
    </row>
    <row r="6670" spans="1:3" x14ac:dyDescent="0.25">
      <c r="A6670" s="16">
        <v>8962</v>
      </c>
      <c r="B6670">
        <v>74903</v>
      </c>
      <c r="C6670">
        <v>1</v>
      </c>
    </row>
    <row r="6671" spans="1:3" x14ac:dyDescent="0.25">
      <c r="A6671" s="16">
        <v>8963</v>
      </c>
      <c r="B6671">
        <v>1729</v>
      </c>
      <c r="C6671">
        <v>1</v>
      </c>
    </row>
    <row r="6672" spans="1:3" x14ac:dyDescent="0.25">
      <c r="A6672" s="16">
        <v>8964</v>
      </c>
      <c r="B6672">
        <v>4793</v>
      </c>
      <c r="C6672">
        <v>1</v>
      </c>
    </row>
    <row r="6673" spans="1:3" x14ac:dyDescent="0.25">
      <c r="A6673" s="16">
        <v>8965</v>
      </c>
      <c r="B6673">
        <v>492</v>
      </c>
      <c r="C6673">
        <v>1</v>
      </c>
    </row>
    <row r="6674" spans="1:3" x14ac:dyDescent="0.25">
      <c r="A6674" s="16">
        <v>8966</v>
      </c>
      <c r="B6674">
        <v>10271</v>
      </c>
      <c r="C6674">
        <v>1</v>
      </c>
    </row>
    <row r="6675" spans="1:3" x14ac:dyDescent="0.25">
      <c r="A6675" s="16">
        <v>8967</v>
      </c>
      <c r="B6675">
        <v>3710</v>
      </c>
      <c r="C6675">
        <v>1</v>
      </c>
    </row>
    <row r="6676" spans="1:3" x14ac:dyDescent="0.25">
      <c r="A6676" s="16">
        <v>8968</v>
      </c>
      <c r="B6676">
        <v>96822</v>
      </c>
      <c r="C6676">
        <v>1</v>
      </c>
    </row>
    <row r="6677" spans="1:3" x14ac:dyDescent="0.25">
      <c r="A6677" s="16">
        <v>8969</v>
      </c>
      <c r="B6677">
        <v>1408</v>
      </c>
      <c r="C6677">
        <v>1</v>
      </c>
    </row>
    <row r="6678" spans="1:3" x14ac:dyDescent="0.25">
      <c r="A6678" s="16">
        <v>8970</v>
      </c>
      <c r="B6678">
        <v>341</v>
      </c>
      <c r="C6678">
        <v>1</v>
      </c>
    </row>
    <row r="6679" spans="1:3" x14ac:dyDescent="0.25">
      <c r="A6679" s="16">
        <v>8971</v>
      </c>
      <c r="B6679">
        <v>513</v>
      </c>
      <c r="C6679">
        <v>1</v>
      </c>
    </row>
    <row r="6680" spans="1:3" x14ac:dyDescent="0.25">
      <c r="A6680" s="16">
        <v>8972</v>
      </c>
      <c r="B6680">
        <v>140469</v>
      </c>
      <c r="C6680">
        <v>1</v>
      </c>
    </row>
    <row r="6681" spans="1:3" x14ac:dyDescent="0.25">
      <c r="A6681" s="16">
        <v>8973</v>
      </c>
      <c r="B6681">
        <v>6245</v>
      </c>
      <c r="C6681">
        <v>1</v>
      </c>
    </row>
    <row r="6682" spans="1:3" x14ac:dyDescent="0.25">
      <c r="A6682" s="16">
        <v>8974</v>
      </c>
      <c r="B6682">
        <v>9101</v>
      </c>
      <c r="C6682">
        <v>1</v>
      </c>
    </row>
    <row r="6683" spans="1:3" x14ac:dyDescent="0.25">
      <c r="A6683" s="16">
        <v>8975</v>
      </c>
      <c r="B6683">
        <v>20506</v>
      </c>
      <c r="C6683">
        <v>1</v>
      </c>
    </row>
    <row r="6684" spans="1:3" x14ac:dyDescent="0.25">
      <c r="A6684" s="16">
        <v>8976</v>
      </c>
      <c r="B6684">
        <v>46294</v>
      </c>
      <c r="C6684">
        <v>1</v>
      </c>
    </row>
    <row r="6685" spans="1:3" x14ac:dyDescent="0.25">
      <c r="A6685" s="16">
        <v>8977</v>
      </c>
      <c r="B6685">
        <v>11492</v>
      </c>
      <c r="C6685">
        <v>1</v>
      </c>
    </row>
    <row r="6686" spans="1:3" x14ac:dyDescent="0.25">
      <c r="A6686" s="16">
        <v>8978</v>
      </c>
      <c r="B6686">
        <v>585749</v>
      </c>
      <c r="C6686">
        <v>1</v>
      </c>
    </row>
    <row r="6687" spans="1:3" x14ac:dyDescent="0.25">
      <c r="A6687" s="16">
        <v>8979</v>
      </c>
      <c r="B6687">
        <v>6713</v>
      </c>
      <c r="C6687">
        <v>1</v>
      </c>
    </row>
    <row r="6688" spans="1:3" x14ac:dyDescent="0.25">
      <c r="A6688" s="16">
        <v>8980</v>
      </c>
      <c r="B6688">
        <v>10246</v>
      </c>
      <c r="C6688">
        <v>1</v>
      </c>
    </row>
    <row r="6689" spans="1:3" x14ac:dyDescent="0.25">
      <c r="A6689" s="16">
        <v>8981</v>
      </c>
      <c r="B6689">
        <v>238847</v>
      </c>
      <c r="C6689">
        <v>1</v>
      </c>
    </row>
    <row r="6690" spans="1:3" x14ac:dyDescent="0.25">
      <c r="A6690" s="16">
        <v>8982</v>
      </c>
      <c r="B6690">
        <v>28237</v>
      </c>
      <c r="C6690">
        <v>1</v>
      </c>
    </row>
    <row r="6691" spans="1:3" x14ac:dyDescent="0.25">
      <c r="A6691" s="16">
        <v>8983</v>
      </c>
      <c r="B6691">
        <v>2335</v>
      </c>
      <c r="C6691">
        <v>1</v>
      </c>
    </row>
    <row r="6692" spans="1:3" x14ac:dyDescent="0.25">
      <c r="A6692" s="16">
        <v>8984</v>
      </c>
      <c r="B6692">
        <v>5922</v>
      </c>
      <c r="C6692">
        <v>1</v>
      </c>
    </row>
    <row r="6693" spans="1:3" x14ac:dyDescent="0.25">
      <c r="A6693" s="16">
        <v>8985</v>
      </c>
      <c r="B6693">
        <v>84202</v>
      </c>
      <c r="C6693">
        <v>1</v>
      </c>
    </row>
    <row r="6694" spans="1:3" x14ac:dyDescent="0.25">
      <c r="A6694" s="16">
        <v>8986</v>
      </c>
      <c r="B6694">
        <v>6584</v>
      </c>
      <c r="C6694">
        <v>1</v>
      </c>
    </row>
    <row r="6695" spans="1:3" x14ac:dyDescent="0.25">
      <c r="A6695" s="16">
        <v>8987</v>
      </c>
      <c r="B6695">
        <v>294995</v>
      </c>
      <c r="C6695">
        <v>1</v>
      </c>
    </row>
    <row r="6696" spans="1:3" x14ac:dyDescent="0.25">
      <c r="A6696" s="16">
        <v>8988</v>
      </c>
      <c r="B6696">
        <v>118907</v>
      </c>
      <c r="C6696">
        <v>1</v>
      </c>
    </row>
    <row r="6697" spans="1:3" x14ac:dyDescent="0.25">
      <c r="A6697" s="16">
        <v>8989</v>
      </c>
      <c r="B6697">
        <v>10568</v>
      </c>
      <c r="C6697">
        <v>1</v>
      </c>
    </row>
    <row r="6698" spans="1:3" x14ac:dyDescent="0.25">
      <c r="A6698" s="16">
        <v>8990</v>
      </c>
      <c r="B6698">
        <v>9817</v>
      </c>
      <c r="C6698">
        <v>1</v>
      </c>
    </row>
    <row r="6699" spans="1:3" x14ac:dyDescent="0.25">
      <c r="A6699" s="16">
        <v>8991</v>
      </c>
      <c r="B6699">
        <v>542470</v>
      </c>
      <c r="C6699">
        <v>1</v>
      </c>
    </row>
    <row r="6700" spans="1:3" x14ac:dyDescent="0.25">
      <c r="A6700" s="16">
        <v>8992</v>
      </c>
      <c r="B6700">
        <v>2240</v>
      </c>
      <c r="C6700">
        <v>1</v>
      </c>
    </row>
    <row r="6701" spans="1:3" x14ac:dyDescent="0.25">
      <c r="A6701" s="16">
        <v>8993</v>
      </c>
      <c r="B6701">
        <v>13164</v>
      </c>
      <c r="C6701">
        <v>1</v>
      </c>
    </row>
    <row r="6702" spans="1:3" x14ac:dyDescent="0.25">
      <c r="A6702" s="16">
        <v>8994</v>
      </c>
      <c r="B6702">
        <v>9516</v>
      </c>
      <c r="C6702">
        <v>1</v>
      </c>
    </row>
    <row r="6703" spans="1:3" x14ac:dyDescent="0.25">
      <c r="A6703" s="16">
        <v>8995</v>
      </c>
      <c r="B6703">
        <v>196231</v>
      </c>
      <c r="C6703">
        <v>1</v>
      </c>
    </row>
    <row r="6704" spans="1:3" x14ac:dyDescent="0.25">
      <c r="A6704" s="16">
        <v>8996</v>
      </c>
      <c r="B6704">
        <v>1815300</v>
      </c>
      <c r="C6704">
        <v>1</v>
      </c>
    </row>
    <row r="6705" spans="1:3" x14ac:dyDescent="0.25">
      <c r="A6705" s="16">
        <v>8997</v>
      </c>
      <c r="B6705">
        <v>15573</v>
      </c>
      <c r="C6705">
        <v>1</v>
      </c>
    </row>
    <row r="6706" spans="1:3" x14ac:dyDescent="0.25">
      <c r="A6706" s="16">
        <v>8998</v>
      </c>
      <c r="B6706">
        <v>16815</v>
      </c>
      <c r="C6706">
        <v>1</v>
      </c>
    </row>
    <row r="6707" spans="1:3" x14ac:dyDescent="0.25">
      <c r="A6707" s="16">
        <v>8999</v>
      </c>
      <c r="B6707">
        <v>5727</v>
      </c>
      <c r="C6707">
        <v>1</v>
      </c>
    </row>
    <row r="6708" spans="1:3" x14ac:dyDescent="0.25">
      <c r="A6708" s="16">
        <v>9000</v>
      </c>
      <c r="B6708">
        <v>431049</v>
      </c>
      <c r="C6708">
        <v>1</v>
      </c>
    </row>
    <row r="6709" spans="1:3" x14ac:dyDescent="0.25">
      <c r="A6709" s="16">
        <v>9001</v>
      </c>
      <c r="B6709">
        <v>564998</v>
      </c>
      <c r="C6709">
        <v>1</v>
      </c>
    </row>
    <row r="6710" spans="1:3" x14ac:dyDescent="0.25">
      <c r="A6710" s="16">
        <v>9002</v>
      </c>
      <c r="B6710">
        <v>27346</v>
      </c>
      <c r="C6710">
        <v>1</v>
      </c>
    </row>
    <row r="6711" spans="1:3" x14ac:dyDescent="0.25">
      <c r="A6711" s="16">
        <v>9003</v>
      </c>
      <c r="B6711">
        <v>23030</v>
      </c>
      <c r="C6711">
        <v>1</v>
      </c>
    </row>
    <row r="6712" spans="1:3" x14ac:dyDescent="0.25">
      <c r="A6712" s="16">
        <v>9004</v>
      </c>
      <c r="B6712">
        <v>40666</v>
      </c>
      <c r="C6712">
        <v>1</v>
      </c>
    </row>
    <row r="6713" spans="1:3" x14ac:dyDescent="0.25">
      <c r="A6713" s="16">
        <v>9005</v>
      </c>
      <c r="B6713">
        <v>42747</v>
      </c>
      <c r="C6713">
        <v>1</v>
      </c>
    </row>
    <row r="6714" spans="1:3" x14ac:dyDescent="0.25">
      <c r="A6714" s="16">
        <v>9006</v>
      </c>
      <c r="B6714">
        <v>39564</v>
      </c>
      <c r="C6714">
        <v>1</v>
      </c>
    </row>
    <row r="6715" spans="1:3" x14ac:dyDescent="0.25">
      <c r="A6715" s="16">
        <v>9007</v>
      </c>
      <c r="B6715">
        <v>141989</v>
      </c>
      <c r="C6715">
        <v>1</v>
      </c>
    </row>
    <row r="6716" spans="1:3" x14ac:dyDescent="0.25">
      <c r="A6716" s="16">
        <v>9008</v>
      </c>
      <c r="B6716">
        <v>470000</v>
      </c>
      <c r="C6716">
        <v>1</v>
      </c>
    </row>
    <row r="6717" spans="1:3" x14ac:dyDescent="0.25">
      <c r="A6717" s="16">
        <v>9009</v>
      </c>
      <c r="B6717">
        <v>61244</v>
      </c>
      <c r="C6717">
        <v>1</v>
      </c>
    </row>
    <row r="6718" spans="1:3" x14ac:dyDescent="0.25">
      <c r="A6718" s="16">
        <v>9010</v>
      </c>
      <c r="B6718">
        <v>3327501</v>
      </c>
      <c r="C6718">
        <v>1</v>
      </c>
    </row>
    <row r="6719" spans="1:3" x14ac:dyDescent="0.25">
      <c r="A6719" s="16">
        <v>9011</v>
      </c>
      <c r="B6719">
        <v>228592</v>
      </c>
      <c r="C6719">
        <v>1</v>
      </c>
    </row>
    <row r="6720" spans="1:3" x14ac:dyDescent="0.25">
      <c r="A6720" s="16">
        <v>9012</v>
      </c>
      <c r="B6720">
        <v>18836</v>
      </c>
      <c r="C6720">
        <v>1</v>
      </c>
    </row>
    <row r="6721" spans="1:3" x14ac:dyDescent="0.25">
      <c r="A6721" s="16">
        <v>9013</v>
      </c>
      <c r="B6721">
        <v>3931</v>
      </c>
      <c r="C6721">
        <v>1</v>
      </c>
    </row>
    <row r="6722" spans="1:3" x14ac:dyDescent="0.25">
      <c r="A6722" s="16">
        <v>9014</v>
      </c>
      <c r="B6722">
        <v>5266</v>
      </c>
      <c r="C6722">
        <v>1</v>
      </c>
    </row>
    <row r="6723" spans="1:3" x14ac:dyDescent="0.25">
      <c r="A6723" s="16">
        <v>9015</v>
      </c>
      <c r="B6723">
        <v>16645</v>
      </c>
      <c r="C6723">
        <v>1</v>
      </c>
    </row>
    <row r="6724" spans="1:3" x14ac:dyDescent="0.25">
      <c r="A6724" s="16">
        <v>9016</v>
      </c>
      <c r="B6724">
        <v>18270</v>
      </c>
      <c r="C6724">
        <v>1</v>
      </c>
    </row>
    <row r="6725" spans="1:3" x14ac:dyDescent="0.25">
      <c r="A6725" s="16">
        <v>9017</v>
      </c>
      <c r="B6725">
        <v>34229</v>
      </c>
      <c r="C6725">
        <v>1</v>
      </c>
    </row>
    <row r="6726" spans="1:3" x14ac:dyDescent="0.25">
      <c r="A6726" s="16">
        <v>9018</v>
      </c>
      <c r="B6726">
        <v>54224</v>
      </c>
      <c r="C6726">
        <v>1</v>
      </c>
    </row>
    <row r="6727" spans="1:3" x14ac:dyDescent="0.25">
      <c r="A6727" s="16">
        <v>9019</v>
      </c>
      <c r="B6727">
        <v>50074</v>
      </c>
      <c r="C6727">
        <v>1</v>
      </c>
    </row>
    <row r="6728" spans="1:3" x14ac:dyDescent="0.25">
      <c r="A6728" s="16">
        <v>9020</v>
      </c>
      <c r="B6728">
        <v>808005</v>
      </c>
      <c r="C6728">
        <v>1</v>
      </c>
    </row>
    <row r="6729" spans="1:3" x14ac:dyDescent="0.25">
      <c r="A6729" s="16">
        <v>9021</v>
      </c>
      <c r="B6729">
        <v>10265</v>
      </c>
      <c r="C6729">
        <v>1</v>
      </c>
    </row>
    <row r="6730" spans="1:3" x14ac:dyDescent="0.25">
      <c r="A6730" s="16">
        <v>9022</v>
      </c>
      <c r="B6730">
        <v>23417</v>
      </c>
      <c r="C6730">
        <v>1</v>
      </c>
    </row>
    <row r="6731" spans="1:3" x14ac:dyDescent="0.25">
      <c r="A6731" s="16">
        <v>9023</v>
      </c>
      <c r="B6731">
        <v>11818</v>
      </c>
      <c r="C6731">
        <v>1</v>
      </c>
    </row>
    <row r="6732" spans="1:3" x14ac:dyDescent="0.25">
      <c r="A6732" s="16">
        <v>9024</v>
      </c>
      <c r="B6732">
        <v>686</v>
      </c>
      <c r="C6732">
        <v>1</v>
      </c>
    </row>
    <row r="6733" spans="1:3" x14ac:dyDescent="0.25">
      <c r="A6733" s="16">
        <v>9025</v>
      </c>
      <c r="B6733">
        <v>483952</v>
      </c>
      <c r="C6733">
        <v>1</v>
      </c>
    </row>
    <row r="6734" spans="1:3" x14ac:dyDescent="0.25">
      <c r="A6734" s="16">
        <v>9026</v>
      </c>
      <c r="B6734">
        <v>2695349</v>
      </c>
      <c r="C6734">
        <v>1</v>
      </c>
    </row>
    <row r="6735" spans="1:3" x14ac:dyDescent="0.25">
      <c r="A6735" s="16">
        <v>9027</v>
      </c>
      <c r="B6735">
        <v>36429</v>
      </c>
      <c r="C6735">
        <v>1</v>
      </c>
    </row>
    <row r="6736" spans="1:3" x14ac:dyDescent="0.25">
      <c r="A6736" s="16">
        <v>9028</v>
      </c>
      <c r="B6736">
        <v>10737</v>
      </c>
      <c r="C6736">
        <v>1</v>
      </c>
    </row>
    <row r="6737" spans="1:3" x14ac:dyDescent="0.25">
      <c r="A6737" s="16">
        <v>9029</v>
      </c>
      <c r="B6737">
        <v>30335</v>
      </c>
      <c r="C6737">
        <v>1</v>
      </c>
    </row>
    <row r="6738" spans="1:3" x14ac:dyDescent="0.25">
      <c r="A6738" s="16">
        <v>9030</v>
      </c>
      <c r="B6738">
        <v>30813</v>
      </c>
      <c r="C6738">
        <v>1</v>
      </c>
    </row>
    <row r="6739" spans="1:3" x14ac:dyDescent="0.25">
      <c r="A6739" s="16">
        <v>9031</v>
      </c>
      <c r="B6739">
        <v>21566</v>
      </c>
      <c r="C6739">
        <v>1</v>
      </c>
    </row>
    <row r="6740" spans="1:3" x14ac:dyDescent="0.25">
      <c r="A6740" s="16">
        <v>9032</v>
      </c>
      <c r="B6740">
        <v>322697</v>
      </c>
      <c r="C6740">
        <v>1</v>
      </c>
    </row>
    <row r="6741" spans="1:3" x14ac:dyDescent="0.25">
      <c r="A6741" s="16">
        <v>9033</v>
      </c>
      <c r="B6741">
        <v>873970</v>
      </c>
      <c r="C6741">
        <v>1</v>
      </c>
    </row>
    <row r="6742" spans="1:3" x14ac:dyDescent="0.25">
      <c r="A6742" s="16">
        <v>9034</v>
      </c>
      <c r="B6742">
        <v>106615</v>
      </c>
      <c r="C6742">
        <v>1</v>
      </c>
    </row>
    <row r="6743" spans="1:3" x14ac:dyDescent="0.25">
      <c r="A6743" s="16">
        <v>9035</v>
      </c>
      <c r="B6743">
        <v>140340</v>
      </c>
      <c r="C6743">
        <v>1</v>
      </c>
    </row>
    <row r="6744" spans="1:3" x14ac:dyDescent="0.25">
      <c r="A6744" s="16">
        <v>9036</v>
      </c>
      <c r="B6744">
        <v>345</v>
      </c>
      <c r="C6744">
        <v>1</v>
      </c>
    </row>
    <row r="6745" spans="1:3" x14ac:dyDescent="0.25">
      <c r="A6745" s="16">
        <v>9037</v>
      </c>
      <c r="B6745">
        <v>90489</v>
      </c>
      <c r="C6745">
        <v>1</v>
      </c>
    </row>
    <row r="6746" spans="1:3" x14ac:dyDescent="0.25">
      <c r="A6746" s="16">
        <v>9038</v>
      </c>
      <c r="B6746">
        <v>140853</v>
      </c>
      <c r="C6746">
        <v>1</v>
      </c>
    </row>
    <row r="6747" spans="1:3" x14ac:dyDescent="0.25">
      <c r="A6747" s="16">
        <v>9039</v>
      </c>
      <c r="B6747">
        <v>3501421</v>
      </c>
      <c r="C6747">
        <v>1</v>
      </c>
    </row>
    <row r="6748" spans="1:3" x14ac:dyDescent="0.25">
      <c r="A6748" s="16">
        <v>9040</v>
      </c>
      <c r="B6748">
        <v>1495375</v>
      </c>
      <c r="C6748">
        <v>1</v>
      </c>
    </row>
    <row r="6749" spans="1:3" x14ac:dyDescent="0.25">
      <c r="A6749" s="16">
        <v>9041</v>
      </c>
      <c r="B6749">
        <v>39978</v>
      </c>
      <c r="C6749">
        <v>1</v>
      </c>
    </row>
    <row r="6750" spans="1:3" x14ac:dyDescent="0.25">
      <c r="A6750" s="16">
        <v>9042</v>
      </c>
      <c r="B6750">
        <v>40664</v>
      </c>
      <c r="C6750">
        <v>1</v>
      </c>
    </row>
    <row r="6751" spans="1:3" x14ac:dyDescent="0.25">
      <c r="A6751" s="16">
        <v>9043</v>
      </c>
      <c r="B6751">
        <v>68104</v>
      </c>
      <c r="C6751">
        <v>1</v>
      </c>
    </row>
    <row r="6752" spans="1:3" x14ac:dyDescent="0.25">
      <c r="A6752" s="16">
        <v>9044</v>
      </c>
      <c r="B6752">
        <v>527</v>
      </c>
      <c r="C6752">
        <v>1</v>
      </c>
    </row>
    <row r="6753" spans="1:3" x14ac:dyDescent="0.25">
      <c r="A6753" s="16">
        <v>9045</v>
      </c>
      <c r="B6753">
        <v>164493</v>
      </c>
      <c r="C6753">
        <v>1</v>
      </c>
    </row>
    <row r="6754" spans="1:3" x14ac:dyDescent="0.25">
      <c r="A6754" s="16">
        <v>9046</v>
      </c>
      <c r="B6754">
        <v>2915</v>
      </c>
      <c r="C6754">
        <v>1</v>
      </c>
    </row>
    <row r="6755" spans="1:3" x14ac:dyDescent="0.25">
      <c r="A6755" s="16">
        <v>9047</v>
      </c>
      <c r="B6755">
        <v>929</v>
      </c>
      <c r="C6755">
        <v>1</v>
      </c>
    </row>
    <row r="6756" spans="1:3" x14ac:dyDescent="0.25">
      <c r="A6756" s="16">
        <v>9048</v>
      </c>
      <c r="B6756">
        <v>458</v>
      </c>
      <c r="C6756">
        <v>1</v>
      </c>
    </row>
    <row r="6757" spans="1:3" x14ac:dyDescent="0.25">
      <c r="A6757" s="16">
        <v>9049</v>
      </c>
      <c r="B6757">
        <v>251415</v>
      </c>
      <c r="C6757">
        <v>1</v>
      </c>
    </row>
    <row r="6758" spans="1:3" x14ac:dyDescent="0.25">
      <c r="A6758" s="16">
        <v>9050</v>
      </c>
      <c r="B6758">
        <v>564</v>
      </c>
      <c r="C6758">
        <v>1</v>
      </c>
    </row>
    <row r="6759" spans="1:3" x14ac:dyDescent="0.25">
      <c r="A6759" s="16">
        <v>9051</v>
      </c>
      <c r="B6759">
        <v>1009</v>
      </c>
      <c r="C6759">
        <v>1</v>
      </c>
    </row>
    <row r="6760" spans="1:3" x14ac:dyDescent="0.25">
      <c r="A6760" s="16">
        <v>9052</v>
      </c>
      <c r="B6760">
        <v>6254052</v>
      </c>
      <c r="C6760">
        <v>1</v>
      </c>
    </row>
    <row r="6761" spans="1:3" x14ac:dyDescent="0.25">
      <c r="A6761" s="16">
        <v>9053</v>
      </c>
      <c r="B6761">
        <v>532965</v>
      </c>
      <c r="C6761">
        <v>1</v>
      </c>
    </row>
    <row r="6762" spans="1:3" x14ac:dyDescent="0.25">
      <c r="A6762" s="16">
        <v>9054</v>
      </c>
      <c r="B6762">
        <v>196391</v>
      </c>
      <c r="C6762">
        <v>1</v>
      </c>
    </row>
    <row r="6763" spans="1:3" x14ac:dyDescent="0.25">
      <c r="A6763" s="16">
        <v>9055</v>
      </c>
      <c r="B6763">
        <v>515236</v>
      </c>
      <c r="C6763">
        <v>1</v>
      </c>
    </row>
    <row r="6764" spans="1:3" x14ac:dyDescent="0.25">
      <c r="A6764" s="16">
        <v>9056</v>
      </c>
      <c r="B6764">
        <v>25773</v>
      </c>
      <c r="C6764">
        <v>1</v>
      </c>
    </row>
    <row r="6765" spans="1:3" x14ac:dyDescent="0.25">
      <c r="A6765" s="16">
        <v>9057</v>
      </c>
      <c r="B6765">
        <v>494441</v>
      </c>
      <c r="C6765">
        <v>1</v>
      </c>
    </row>
    <row r="6766" spans="1:3" x14ac:dyDescent="0.25">
      <c r="A6766" s="16">
        <v>9058</v>
      </c>
      <c r="B6766">
        <v>195917</v>
      </c>
      <c r="C6766">
        <v>1</v>
      </c>
    </row>
    <row r="6767" spans="1:3" x14ac:dyDescent="0.25">
      <c r="A6767" s="16">
        <v>9059</v>
      </c>
      <c r="B6767">
        <v>292423</v>
      </c>
      <c r="C6767">
        <v>1</v>
      </c>
    </row>
    <row r="6768" spans="1:3" x14ac:dyDescent="0.25">
      <c r="A6768" s="16">
        <v>9060</v>
      </c>
      <c r="B6768">
        <v>64509</v>
      </c>
      <c r="C6768">
        <v>1</v>
      </c>
    </row>
    <row r="6769" spans="1:3" x14ac:dyDescent="0.25">
      <c r="A6769" s="16">
        <v>9061</v>
      </c>
      <c r="B6769">
        <v>507153</v>
      </c>
      <c r="C6769">
        <v>1</v>
      </c>
    </row>
    <row r="6770" spans="1:3" x14ac:dyDescent="0.25">
      <c r="A6770" s="16">
        <v>9062</v>
      </c>
      <c r="B6770">
        <v>677032</v>
      </c>
      <c r="C6770">
        <v>1</v>
      </c>
    </row>
    <row r="6771" spans="1:3" x14ac:dyDescent="0.25">
      <c r="A6771" s="16">
        <v>9063</v>
      </c>
      <c r="B6771">
        <v>351873</v>
      </c>
      <c r="C6771">
        <v>1</v>
      </c>
    </row>
    <row r="6772" spans="1:3" x14ac:dyDescent="0.25">
      <c r="A6772" s="16">
        <v>9064</v>
      </c>
      <c r="B6772">
        <v>83941</v>
      </c>
      <c r="C6772">
        <v>1</v>
      </c>
    </row>
    <row r="6773" spans="1:3" x14ac:dyDescent="0.25">
      <c r="A6773" s="16">
        <v>9065</v>
      </c>
      <c r="B6773">
        <v>63006</v>
      </c>
      <c r="C6773">
        <v>1</v>
      </c>
    </row>
    <row r="6774" spans="1:3" x14ac:dyDescent="0.25">
      <c r="A6774" s="16">
        <v>9066</v>
      </c>
      <c r="B6774">
        <v>4789983</v>
      </c>
      <c r="C6774">
        <v>1</v>
      </c>
    </row>
    <row r="6775" spans="1:3" x14ac:dyDescent="0.25">
      <c r="A6775" s="16">
        <v>9067</v>
      </c>
      <c r="B6775">
        <v>82805</v>
      </c>
      <c r="C6775">
        <v>1</v>
      </c>
    </row>
    <row r="6776" spans="1:3" x14ac:dyDescent="0.25">
      <c r="A6776" s="16">
        <v>9068</v>
      </c>
      <c r="B6776">
        <v>180662</v>
      </c>
      <c r="C6776">
        <v>1</v>
      </c>
    </row>
    <row r="6777" spans="1:3" x14ac:dyDescent="0.25">
      <c r="A6777" s="16">
        <v>9069</v>
      </c>
      <c r="B6777">
        <v>1561</v>
      </c>
      <c r="C6777">
        <v>1</v>
      </c>
    </row>
    <row r="6778" spans="1:3" x14ac:dyDescent="0.25">
      <c r="A6778" s="16">
        <v>9070</v>
      </c>
      <c r="B6778">
        <v>4615</v>
      </c>
      <c r="C6778">
        <v>1</v>
      </c>
    </row>
    <row r="6779" spans="1:3" x14ac:dyDescent="0.25">
      <c r="A6779" s="16">
        <v>9071</v>
      </c>
      <c r="B6779">
        <v>31496</v>
      </c>
      <c r="C6779">
        <v>1</v>
      </c>
    </row>
    <row r="6780" spans="1:3" x14ac:dyDescent="0.25">
      <c r="A6780" s="16">
        <v>9072</v>
      </c>
      <c r="B6780">
        <v>29781</v>
      </c>
      <c r="C6780">
        <v>1</v>
      </c>
    </row>
    <row r="6781" spans="1:3" x14ac:dyDescent="0.25">
      <c r="A6781" s="16">
        <v>9073</v>
      </c>
      <c r="B6781">
        <v>29902</v>
      </c>
      <c r="C6781">
        <v>1</v>
      </c>
    </row>
    <row r="6782" spans="1:3" x14ac:dyDescent="0.25">
      <c r="A6782" s="16">
        <v>9074</v>
      </c>
      <c r="B6782">
        <v>148535</v>
      </c>
      <c r="C6782">
        <v>1</v>
      </c>
    </row>
    <row r="6783" spans="1:3" x14ac:dyDescent="0.25">
      <c r="A6783" s="16">
        <v>9075</v>
      </c>
      <c r="B6783">
        <v>3738</v>
      </c>
      <c r="C6783">
        <v>1</v>
      </c>
    </row>
    <row r="6784" spans="1:3" x14ac:dyDescent="0.25">
      <c r="A6784" s="16">
        <v>9076</v>
      </c>
      <c r="B6784">
        <v>78746</v>
      </c>
      <c r="C6784">
        <v>1</v>
      </c>
    </row>
    <row r="6785" spans="1:3" x14ac:dyDescent="0.25">
      <c r="A6785" s="16">
        <v>9077</v>
      </c>
      <c r="B6785">
        <v>72886</v>
      </c>
      <c r="C6785">
        <v>1</v>
      </c>
    </row>
    <row r="6786" spans="1:3" x14ac:dyDescent="0.25">
      <c r="A6786" s="16">
        <v>9078</v>
      </c>
      <c r="B6786">
        <v>186724</v>
      </c>
      <c r="C6786">
        <v>1</v>
      </c>
    </row>
    <row r="6787" spans="1:3" x14ac:dyDescent="0.25">
      <c r="A6787" s="16">
        <v>9079</v>
      </c>
      <c r="B6787">
        <v>394751</v>
      </c>
      <c r="C6787">
        <v>1</v>
      </c>
    </row>
    <row r="6788" spans="1:3" x14ac:dyDescent="0.25">
      <c r="A6788" s="16">
        <v>9080</v>
      </c>
      <c r="B6788">
        <v>778</v>
      </c>
      <c r="C6788">
        <v>1</v>
      </c>
    </row>
    <row r="6789" spans="1:3" x14ac:dyDescent="0.25">
      <c r="A6789" s="16">
        <v>9081</v>
      </c>
      <c r="B6789">
        <v>47245</v>
      </c>
      <c r="C6789">
        <v>1</v>
      </c>
    </row>
    <row r="6790" spans="1:3" x14ac:dyDescent="0.25">
      <c r="A6790" s="16">
        <v>9082</v>
      </c>
      <c r="B6790">
        <v>61385</v>
      </c>
      <c r="C6790">
        <v>1</v>
      </c>
    </row>
    <row r="6791" spans="1:3" x14ac:dyDescent="0.25">
      <c r="A6791" s="16">
        <v>9083</v>
      </c>
      <c r="B6791">
        <v>22578</v>
      </c>
      <c r="C6791">
        <v>1</v>
      </c>
    </row>
    <row r="6792" spans="1:3" x14ac:dyDescent="0.25">
      <c r="A6792" s="16">
        <v>9084</v>
      </c>
      <c r="B6792">
        <v>743</v>
      </c>
      <c r="C6792">
        <v>1</v>
      </c>
    </row>
    <row r="6793" spans="1:3" x14ac:dyDescent="0.25">
      <c r="A6793" s="16">
        <v>9085</v>
      </c>
      <c r="B6793">
        <v>305</v>
      </c>
      <c r="C6793">
        <v>1</v>
      </c>
    </row>
    <row r="6794" spans="1:3" x14ac:dyDescent="0.25">
      <c r="A6794" s="16">
        <v>9086</v>
      </c>
      <c r="B6794">
        <v>2871</v>
      </c>
      <c r="C6794">
        <v>1</v>
      </c>
    </row>
    <row r="6795" spans="1:3" x14ac:dyDescent="0.25">
      <c r="A6795" s="16">
        <v>9087</v>
      </c>
      <c r="B6795">
        <v>645</v>
      </c>
      <c r="C6795">
        <v>1</v>
      </c>
    </row>
    <row r="6796" spans="1:3" x14ac:dyDescent="0.25">
      <c r="A6796" s="16">
        <v>9088</v>
      </c>
      <c r="B6796">
        <v>1716</v>
      </c>
      <c r="C6796">
        <v>1</v>
      </c>
    </row>
    <row r="6797" spans="1:3" x14ac:dyDescent="0.25">
      <c r="A6797" s="16">
        <v>9089</v>
      </c>
      <c r="B6797">
        <v>3805</v>
      </c>
      <c r="C6797">
        <v>1</v>
      </c>
    </row>
    <row r="6798" spans="1:3" x14ac:dyDescent="0.25">
      <c r="A6798" s="16">
        <v>9090</v>
      </c>
      <c r="B6798">
        <v>6984</v>
      </c>
      <c r="C6798">
        <v>1</v>
      </c>
    </row>
    <row r="6799" spans="1:3" x14ac:dyDescent="0.25">
      <c r="A6799" s="16">
        <v>9091</v>
      </c>
      <c r="B6799">
        <v>221647</v>
      </c>
      <c r="C6799">
        <v>1</v>
      </c>
    </row>
    <row r="6800" spans="1:3" x14ac:dyDescent="0.25">
      <c r="A6800" s="16">
        <v>9092</v>
      </c>
      <c r="B6800">
        <v>56163</v>
      </c>
      <c r="C6800">
        <v>1</v>
      </c>
    </row>
    <row r="6801" spans="1:3" x14ac:dyDescent="0.25">
      <c r="A6801" s="16">
        <v>9093</v>
      </c>
      <c r="B6801">
        <v>1032</v>
      </c>
      <c r="C6801">
        <v>1</v>
      </c>
    </row>
    <row r="6802" spans="1:3" x14ac:dyDescent="0.25">
      <c r="A6802" s="16">
        <v>9094</v>
      </c>
      <c r="B6802">
        <v>85</v>
      </c>
      <c r="C6802">
        <v>1</v>
      </c>
    </row>
    <row r="6803" spans="1:3" x14ac:dyDescent="0.25">
      <c r="A6803" s="16">
        <v>9095</v>
      </c>
      <c r="B6803">
        <v>3833</v>
      </c>
      <c r="C6803">
        <v>1</v>
      </c>
    </row>
    <row r="6804" spans="1:3" x14ac:dyDescent="0.25">
      <c r="A6804" s="16">
        <v>9096</v>
      </c>
      <c r="B6804">
        <v>20479</v>
      </c>
      <c r="C6804">
        <v>1</v>
      </c>
    </row>
    <row r="6805" spans="1:3" x14ac:dyDescent="0.25">
      <c r="A6805" s="16">
        <v>9097</v>
      </c>
      <c r="B6805">
        <v>1173</v>
      </c>
      <c r="C6805">
        <v>1</v>
      </c>
    </row>
    <row r="6806" spans="1:3" x14ac:dyDescent="0.25">
      <c r="A6806" s="16">
        <v>9098</v>
      </c>
      <c r="B6806">
        <v>2583</v>
      </c>
      <c r="C6806">
        <v>1</v>
      </c>
    </row>
    <row r="6807" spans="1:3" x14ac:dyDescent="0.25">
      <c r="A6807" s="16">
        <v>9099</v>
      </c>
      <c r="B6807">
        <v>3276</v>
      </c>
      <c r="C6807">
        <v>1</v>
      </c>
    </row>
    <row r="6808" spans="1:3" x14ac:dyDescent="0.25">
      <c r="A6808" s="16">
        <v>9100</v>
      </c>
      <c r="B6808">
        <v>1050</v>
      </c>
      <c r="C6808">
        <v>1</v>
      </c>
    </row>
    <row r="6809" spans="1:3" x14ac:dyDescent="0.25">
      <c r="A6809" s="16">
        <v>9101</v>
      </c>
      <c r="B6809">
        <v>9554</v>
      </c>
      <c r="C6809">
        <v>1</v>
      </c>
    </row>
    <row r="6810" spans="1:3" x14ac:dyDescent="0.25">
      <c r="A6810" s="16">
        <v>9102</v>
      </c>
      <c r="B6810">
        <v>4407</v>
      </c>
      <c r="C6810">
        <v>1</v>
      </c>
    </row>
    <row r="6811" spans="1:3" x14ac:dyDescent="0.25">
      <c r="A6811" s="16">
        <v>9103</v>
      </c>
      <c r="B6811">
        <v>887</v>
      </c>
      <c r="C6811">
        <v>1</v>
      </c>
    </row>
    <row r="6812" spans="1:3" x14ac:dyDescent="0.25">
      <c r="A6812" s="16">
        <v>9104</v>
      </c>
      <c r="B6812">
        <v>1805</v>
      </c>
      <c r="C6812">
        <v>1</v>
      </c>
    </row>
    <row r="6813" spans="1:3" x14ac:dyDescent="0.25">
      <c r="A6813" s="16">
        <v>9105</v>
      </c>
      <c r="B6813">
        <v>111391</v>
      </c>
      <c r="C6813">
        <v>1</v>
      </c>
    </row>
    <row r="6814" spans="1:3" x14ac:dyDescent="0.25">
      <c r="A6814" s="16">
        <v>9106</v>
      </c>
      <c r="B6814">
        <v>64139</v>
      </c>
      <c r="C6814">
        <v>1</v>
      </c>
    </row>
    <row r="6815" spans="1:3" x14ac:dyDescent="0.25">
      <c r="A6815" s="16">
        <v>9107</v>
      </c>
      <c r="B6815">
        <v>244029</v>
      </c>
      <c r="C6815">
        <v>1</v>
      </c>
    </row>
    <row r="6816" spans="1:3" x14ac:dyDescent="0.25">
      <c r="A6816" s="16">
        <v>9108</v>
      </c>
      <c r="B6816">
        <v>2623</v>
      </c>
      <c r="C6816">
        <v>1</v>
      </c>
    </row>
    <row r="6817" spans="1:3" x14ac:dyDescent="0.25">
      <c r="A6817" s="16">
        <v>9109</v>
      </c>
      <c r="B6817">
        <v>27282</v>
      </c>
      <c r="C6817">
        <v>1</v>
      </c>
    </row>
    <row r="6818" spans="1:3" x14ac:dyDescent="0.25">
      <c r="A6818" s="16">
        <v>9110</v>
      </c>
      <c r="B6818">
        <v>30505</v>
      </c>
      <c r="C6818">
        <v>1</v>
      </c>
    </row>
    <row r="6819" spans="1:3" x14ac:dyDescent="0.25">
      <c r="A6819" s="16">
        <v>9111</v>
      </c>
      <c r="B6819">
        <v>53145</v>
      </c>
      <c r="C6819">
        <v>1</v>
      </c>
    </row>
    <row r="6820" spans="1:3" x14ac:dyDescent="0.25">
      <c r="A6820" s="16">
        <v>9112</v>
      </c>
      <c r="B6820">
        <v>34163</v>
      </c>
      <c r="C6820">
        <v>1</v>
      </c>
    </row>
    <row r="6821" spans="1:3" x14ac:dyDescent="0.25">
      <c r="A6821" s="16">
        <v>9113</v>
      </c>
      <c r="B6821">
        <v>84993</v>
      </c>
      <c r="C6821">
        <v>1</v>
      </c>
    </row>
    <row r="6822" spans="1:3" x14ac:dyDescent="0.25">
      <c r="A6822" s="16">
        <v>9114</v>
      </c>
      <c r="B6822">
        <v>108019</v>
      </c>
      <c r="C6822">
        <v>1</v>
      </c>
    </row>
    <row r="6823" spans="1:3" x14ac:dyDescent="0.25">
      <c r="A6823" s="16">
        <v>9115</v>
      </c>
      <c r="B6823">
        <v>122191</v>
      </c>
      <c r="C6823">
        <v>1</v>
      </c>
    </row>
    <row r="6824" spans="1:3" x14ac:dyDescent="0.25">
      <c r="A6824" s="16">
        <v>9116</v>
      </c>
      <c r="B6824">
        <v>8653</v>
      </c>
      <c r="C6824">
        <v>1</v>
      </c>
    </row>
    <row r="6825" spans="1:3" x14ac:dyDescent="0.25">
      <c r="A6825" s="16">
        <v>9117</v>
      </c>
      <c r="B6825">
        <v>6814</v>
      </c>
      <c r="C6825">
        <v>1</v>
      </c>
    </row>
    <row r="6826" spans="1:3" x14ac:dyDescent="0.25">
      <c r="A6826" s="16">
        <v>9118</v>
      </c>
      <c r="B6826">
        <v>10378</v>
      </c>
      <c r="C6826">
        <v>1</v>
      </c>
    </row>
    <row r="6827" spans="1:3" x14ac:dyDescent="0.25">
      <c r="A6827" s="16">
        <v>9119</v>
      </c>
      <c r="B6827">
        <v>3731</v>
      </c>
      <c r="C6827">
        <v>1</v>
      </c>
    </row>
    <row r="6828" spans="1:3" x14ac:dyDescent="0.25">
      <c r="A6828" s="16">
        <v>9120</v>
      </c>
      <c r="B6828">
        <v>24685</v>
      </c>
      <c r="C6828">
        <v>1</v>
      </c>
    </row>
    <row r="6829" spans="1:3" x14ac:dyDescent="0.25">
      <c r="A6829" s="16">
        <v>9121</v>
      </c>
      <c r="B6829">
        <v>1407</v>
      </c>
      <c r="C6829">
        <v>1</v>
      </c>
    </row>
    <row r="6830" spans="1:3" x14ac:dyDescent="0.25">
      <c r="A6830" s="16">
        <v>9122</v>
      </c>
      <c r="B6830">
        <v>2521</v>
      </c>
      <c r="C6830">
        <v>1</v>
      </c>
    </row>
    <row r="6831" spans="1:3" x14ac:dyDescent="0.25">
      <c r="A6831" s="16">
        <v>9123</v>
      </c>
      <c r="B6831">
        <v>4920</v>
      </c>
      <c r="C6831">
        <v>1</v>
      </c>
    </row>
    <row r="6832" spans="1:3" x14ac:dyDescent="0.25">
      <c r="A6832" s="16">
        <v>9124</v>
      </c>
      <c r="B6832">
        <v>4779</v>
      </c>
      <c r="C6832">
        <v>1</v>
      </c>
    </row>
    <row r="6833" spans="1:3" x14ac:dyDescent="0.25">
      <c r="A6833" s="16">
        <v>9125</v>
      </c>
      <c r="B6833">
        <v>6741</v>
      </c>
      <c r="C6833">
        <v>1</v>
      </c>
    </row>
    <row r="6834" spans="1:3" x14ac:dyDescent="0.25">
      <c r="A6834" s="16">
        <v>9126</v>
      </c>
      <c r="B6834">
        <v>163711</v>
      </c>
      <c r="C6834">
        <v>1</v>
      </c>
    </row>
    <row r="6835" spans="1:3" x14ac:dyDescent="0.25">
      <c r="A6835" s="16">
        <v>9127</v>
      </c>
      <c r="B6835">
        <v>1740</v>
      </c>
      <c r="C6835">
        <v>1</v>
      </c>
    </row>
    <row r="6836" spans="1:3" x14ac:dyDescent="0.25">
      <c r="A6836" s="16">
        <v>9128</v>
      </c>
      <c r="B6836">
        <v>1201</v>
      </c>
      <c r="C6836">
        <v>1</v>
      </c>
    </row>
    <row r="6837" spans="1:3" x14ac:dyDescent="0.25">
      <c r="A6837" s="16">
        <v>9129</v>
      </c>
      <c r="B6837">
        <v>295088</v>
      </c>
      <c r="C6837">
        <v>1</v>
      </c>
    </row>
    <row r="6838" spans="1:3" x14ac:dyDescent="0.25">
      <c r="A6838" s="16">
        <v>9130</v>
      </c>
      <c r="B6838">
        <v>91087</v>
      </c>
      <c r="C6838">
        <v>1</v>
      </c>
    </row>
    <row r="6839" spans="1:3" x14ac:dyDescent="0.25">
      <c r="A6839" s="16">
        <v>9131</v>
      </c>
      <c r="B6839">
        <v>40951</v>
      </c>
      <c r="C6839">
        <v>1</v>
      </c>
    </row>
    <row r="6840" spans="1:3" x14ac:dyDescent="0.25">
      <c r="A6840" s="16">
        <v>9132</v>
      </c>
      <c r="B6840">
        <v>10226</v>
      </c>
      <c r="C6840">
        <v>1</v>
      </c>
    </row>
    <row r="6841" spans="1:3" x14ac:dyDescent="0.25">
      <c r="A6841" s="16">
        <v>9133</v>
      </c>
      <c r="B6841">
        <v>92216</v>
      </c>
      <c r="C6841">
        <v>1</v>
      </c>
    </row>
    <row r="6842" spans="1:3" x14ac:dyDescent="0.25">
      <c r="A6842" s="16">
        <v>9134</v>
      </c>
      <c r="B6842">
        <v>2141</v>
      </c>
      <c r="C6842">
        <v>1</v>
      </c>
    </row>
    <row r="6843" spans="1:3" x14ac:dyDescent="0.25">
      <c r="A6843" s="16">
        <v>9135</v>
      </c>
      <c r="B6843">
        <v>236405</v>
      </c>
      <c r="C6843">
        <v>1</v>
      </c>
    </row>
    <row r="6844" spans="1:3" x14ac:dyDescent="0.25">
      <c r="A6844" s="16">
        <v>9136</v>
      </c>
      <c r="B6844">
        <v>83969</v>
      </c>
      <c r="C6844">
        <v>1</v>
      </c>
    </row>
    <row r="6845" spans="1:3" x14ac:dyDescent="0.25">
      <c r="A6845" s="16">
        <v>9137</v>
      </c>
      <c r="B6845">
        <v>96893</v>
      </c>
      <c r="C6845">
        <v>1</v>
      </c>
    </row>
    <row r="6846" spans="1:3" x14ac:dyDescent="0.25">
      <c r="A6846" s="16">
        <v>9138</v>
      </c>
      <c r="B6846">
        <v>19211</v>
      </c>
      <c r="C6846">
        <v>1</v>
      </c>
    </row>
    <row r="6847" spans="1:3" x14ac:dyDescent="0.25">
      <c r="A6847" s="16">
        <v>9139</v>
      </c>
      <c r="B6847">
        <v>4073</v>
      </c>
      <c r="C6847">
        <v>1</v>
      </c>
    </row>
    <row r="6848" spans="1:3" x14ac:dyDescent="0.25">
      <c r="A6848" s="16">
        <v>9140</v>
      </c>
      <c r="B6848">
        <v>122</v>
      </c>
      <c r="C6848">
        <v>1</v>
      </c>
    </row>
    <row r="6849" spans="1:3" x14ac:dyDescent="0.25">
      <c r="A6849" s="16">
        <v>9141</v>
      </c>
      <c r="B6849">
        <v>29151</v>
      </c>
      <c r="C6849">
        <v>1</v>
      </c>
    </row>
    <row r="6850" spans="1:3" x14ac:dyDescent="0.25">
      <c r="A6850" s="16">
        <v>9142</v>
      </c>
      <c r="B6850">
        <v>358</v>
      </c>
      <c r="C6850">
        <v>1</v>
      </c>
    </row>
    <row r="6851" spans="1:3" x14ac:dyDescent="0.25">
      <c r="A6851" s="16">
        <v>9143</v>
      </c>
      <c r="B6851">
        <v>579684</v>
      </c>
      <c r="C6851">
        <v>1</v>
      </c>
    </row>
    <row r="6852" spans="1:3" x14ac:dyDescent="0.25">
      <c r="A6852" s="16">
        <v>9144</v>
      </c>
      <c r="B6852">
        <v>57733</v>
      </c>
      <c r="C6852">
        <v>1</v>
      </c>
    </row>
    <row r="6853" spans="1:3" x14ac:dyDescent="0.25">
      <c r="A6853" s="16">
        <v>9145</v>
      </c>
      <c r="B6853">
        <v>24630</v>
      </c>
      <c r="C6853">
        <v>1</v>
      </c>
    </row>
    <row r="6854" spans="1:3" x14ac:dyDescent="0.25">
      <c r="A6854" s="16">
        <v>9146</v>
      </c>
      <c r="B6854">
        <v>14943</v>
      </c>
      <c r="C6854">
        <v>1</v>
      </c>
    </row>
    <row r="6855" spans="1:3" x14ac:dyDescent="0.25">
      <c r="A6855" s="16">
        <v>9147</v>
      </c>
      <c r="B6855">
        <v>603</v>
      </c>
      <c r="C6855">
        <v>1</v>
      </c>
    </row>
    <row r="6856" spans="1:3" x14ac:dyDescent="0.25">
      <c r="A6856" s="16">
        <v>9148</v>
      </c>
      <c r="B6856">
        <v>53762</v>
      </c>
      <c r="C6856">
        <v>1</v>
      </c>
    </row>
    <row r="6857" spans="1:3" x14ac:dyDescent="0.25">
      <c r="A6857" s="16">
        <v>9149</v>
      </c>
      <c r="B6857">
        <v>1378</v>
      </c>
      <c r="C6857">
        <v>1</v>
      </c>
    </row>
    <row r="6858" spans="1:3" x14ac:dyDescent="0.25">
      <c r="A6858" s="16">
        <v>9150</v>
      </c>
      <c r="B6858">
        <v>433497</v>
      </c>
      <c r="C6858">
        <v>1</v>
      </c>
    </row>
    <row r="6859" spans="1:3" x14ac:dyDescent="0.25">
      <c r="A6859" s="16">
        <v>9151</v>
      </c>
      <c r="B6859">
        <v>36666</v>
      </c>
      <c r="C6859">
        <v>1</v>
      </c>
    </row>
    <row r="6860" spans="1:3" x14ac:dyDescent="0.25">
      <c r="A6860" s="16">
        <v>9152</v>
      </c>
      <c r="B6860">
        <v>85028</v>
      </c>
      <c r="C6860">
        <v>1</v>
      </c>
    </row>
    <row r="6861" spans="1:3" x14ac:dyDescent="0.25">
      <c r="A6861" s="16">
        <v>9153</v>
      </c>
      <c r="B6861">
        <v>58245</v>
      </c>
      <c r="C6861">
        <v>1</v>
      </c>
    </row>
    <row r="6862" spans="1:3" x14ac:dyDescent="0.25">
      <c r="A6862" s="16">
        <v>9154</v>
      </c>
      <c r="B6862">
        <v>52950</v>
      </c>
      <c r="C6862">
        <v>1</v>
      </c>
    </row>
    <row r="6863" spans="1:3" x14ac:dyDescent="0.25">
      <c r="A6863" s="16">
        <v>9155</v>
      </c>
      <c r="B6863">
        <v>20851</v>
      </c>
      <c r="C6863">
        <v>1</v>
      </c>
    </row>
    <row r="6864" spans="1:3" x14ac:dyDescent="0.25">
      <c r="A6864" s="16">
        <v>9156</v>
      </c>
      <c r="B6864">
        <v>1485494</v>
      </c>
      <c r="C6864">
        <v>1</v>
      </c>
    </row>
    <row r="6865" spans="1:3" x14ac:dyDescent="0.25">
      <c r="A6865" s="16">
        <v>9157</v>
      </c>
      <c r="B6865">
        <v>19698</v>
      </c>
      <c r="C6865">
        <v>1</v>
      </c>
    </row>
    <row r="6866" spans="1:3" x14ac:dyDescent="0.25">
      <c r="A6866" s="16">
        <v>9158</v>
      </c>
      <c r="B6866">
        <v>26946</v>
      </c>
      <c r="C6866">
        <v>1</v>
      </c>
    </row>
    <row r="6867" spans="1:3" x14ac:dyDescent="0.25">
      <c r="A6867" s="16">
        <v>9159</v>
      </c>
      <c r="B6867">
        <v>24001</v>
      </c>
      <c r="C6867">
        <v>1</v>
      </c>
    </row>
    <row r="6868" spans="1:3" x14ac:dyDescent="0.25">
      <c r="A6868" s="16">
        <v>9160</v>
      </c>
      <c r="B6868">
        <v>67724</v>
      </c>
      <c r="C6868">
        <v>1</v>
      </c>
    </row>
    <row r="6869" spans="1:3" x14ac:dyDescent="0.25">
      <c r="A6869" s="16">
        <v>9161</v>
      </c>
      <c r="B6869">
        <v>36228</v>
      </c>
      <c r="C6869">
        <v>1</v>
      </c>
    </row>
    <row r="6870" spans="1:3" x14ac:dyDescent="0.25">
      <c r="A6870" s="16">
        <v>9162</v>
      </c>
      <c r="B6870">
        <v>1161</v>
      </c>
      <c r="C6870">
        <v>1</v>
      </c>
    </row>
    <row r="6871" spans="1:3" x14ac:dyDescent="0.25">
      <c r="A6871" s="16">
        <v>9163</v>
      </c>
      <c r="B6871">
        <v>1180</v>
      </c>
      <c r="C6871">
        <v>1</v>
      </c>
    </row>
    <row r="6872" spans="1:3" x14ac:dyDescent="0.25">
      <c r="A6872" s="16">
        <v>9164</v>
      </c>
      <c r="B6872">
        <v>1615</v>
      </c>
      <c r="C6872">
        <v>1</v>
      </c>
    </row>
    <row r="6873" spans="1:3" x14ac:dyDescent="0.25">
      <c r="A6873" s="16">
        <v>9165</v>
      </c>
      <c r="B6873">
        <v>7942</v>
      </c>
      <c r="C6873">
        <v>1</v>
      </c>
    </row>
    <row r="6874" spans="1:3" x14ac:dyDescent="0.25">
      <c r="A6874" s="16">
        <v>9166</v>
      </c>
      <c r="B6874">
        <v>642</v>
      </c>
      <c r="C6874">
        <v>1</v>
      </c>
    </row>
    <row r="6875" spans="1:3" x14ac:dyDescent="0.25">
      <c r="A6875" s="16">
        <v>9167</v>
      </c>
      <c r="B6875">
        <v>642</v>
      </c>
      <c r="C6875">
        <v>1</v>
      </c>
    </row>
    <row r="6876" spans="1:3" x14ac:dyDescent="0.25">
      <c r="A6876" s="16">
        <v>9168</v>
      </c>
      <c r="B6876">
        <v>115</v>
      </c>
      <c r="C6876">
        <v>1</v>
      </c>
    </row>
    <row r="6877" spans="1:3" x14ac:dyDescent="0.25">
      <c r="A6877" s="16">
        <v>9169</v>
      </c>
      <c r="B6877">
        <v>3185</v>
      </c>
      <c r="C6877">
        <v>1</v>
      </c>
    </row>
    <row r="6878" spans="1:3" x14ac:dyDescent="0.25">
      <c r="A6878" s="16">
        <v>9170</v>
      </c>
      <c r="B6878">
        <v>26368</v>
      </c>
      <c r="C6878">
        <v>1</v>
      </c>
    </row>
    <row r="6879" spans="1:3" x14ac:dyDescent="0.25">
      <c r="A6879" s="16">
        <v>9171</v>
      </c>
      <c r="B6879">
        <v>4409</v>
      </c>
      <c r="C6879">
        <v>1</v>
      </c>
    </row>
    <row r="6880" spans="1:3" x14ac:dyDescent="0.25">
      <c r="A6880" s="16">
        <v>9172</v>
      </c>
      <c r="B6880">
        <v>8200</v>
      </c>
      <c r="C6880">
        <v>1</v>
      </c>
    </row>
    <row r="6881" spans="1:3" x14ac:dyDescent="0.25">
      <c r="A6881" s="16">
        <v>9173</v>
      </c>
      <c r="B6881">
        <v>1860388</v>
      </c>
      <c r="C6881">
        <v>1</v>
      </c>
    </row>
    <row r="6882" spans="1:3" x14ac:dyDescent="0.25">
      <c r="A6882" s="16">
        <v>9174</v>
      </c>
      <c r="B6882">
        <v>239</v>
      </c>
      <c r="C6882">
        <v>1</v>
      </c>
    </row>
    <row r="6883" spans="1:3" x14ac:dyDescent="0.25">
      <c r="A6883" s="16">
        <v>9175</v>
      </c>
      <c r="B6883">
        <v>3653</v>
      </c>
      <c r="C6883">
        <v>1</v>
      </c>
    </row>
    <row r="6884" spans="1:3" x14ac:dyDescent="0.25">
      <c r="A6884" s="16">
        <v>9176</v>
      </c>
      <c r="B6884">
        <v>823</v>
      </c>
      <c r="C6884">
        <v>1</v>
      </c>
    </row>
    <row r="6885" spans="1:3" x14ac:dyDescent="0.25">
      <c r="A6885" s="16">
        <v>9177</v>
      </c>
      <c r="B6885">
        <v>966</v>
      </c>
      <c r="C6885">
        <v>1</v>
      </c>
    </row>
    <row r="6886" spans="1:3" x14ac:dyDescent="0.25">
      <c r="A6886" s="16">
        <v>9178</v>
      </c>
      <c r="B6886">
        <v>26589</v>
      </c>
      <c r="C6886">
        <v>1</v>
      </c>
    </row>
    <row r="6887" spans="1:3" x14ac:dyDescent="0.25">
      <c r="A6887" s="16">
        <v>9179</v>
      </c>
      <c r="B6887">
        <v>9979</v>
      </c>
      <c r="C6887">
        <v>1</v>
      </c>
    </row>
    <row r="6888" spans="1:3" x14ac:dyDescent="0.25">
      <c r="A6888" s="16">
        <v>9180</v>
      </c>
      <c r="B6888">
        <v>11761</v>
      </c>
      <c r="C6888">
        <v>1</v>
      </c>
    </row>
    <row r="6889" spans="1:3" x14ac:dyDescent="0.25">
      <c r="A6889" s="16">
        <v>9181</v>
      </c>
      <c r="B6889">
        <v>4630</v>
      </c>
      <c r="C6889">
        <v>1</v>
      </c>
    </row>
    <row r="6890" spans="1:3" x14ac:dyDescent="0.25">
      <c r="A6890" s="16">
        <v>9182</v>
      </c>
      <c r="B6890">
        <v>4739</v>
      </c>
      <c r="C6890">
        <v>1</v>
      </c>
    </row>
    <row r="6891" spans="1:3" x14ac:dyDescent="0.25">
      <c r="A6891" s="16">
        <v>9183</v>
      </c>
      <c r="B6891">
        <v>4777</v>
      </c>
      <c r="C6891">
        <v>1</v>
      </c>
    </row>
    <row r="6892" spans="1:3" x14ac:dyDescent="0.25">
      <c r="A6892" s="16">
        <v>9184</v>
      </c>
      <c r="B6892">
        <v>4053</v>
      </c>
      <c r="C6892">
        <v>1</v>
      </c>
    </row>
    <row r="6893" spans="1:3" x14ac:dyDescent="0.25">
      <c r="A6893" s="16">
        <v>9185</v>
      </c>
      <c r="B6893">
        <v>5093</v>
      </c>
      <c r="C6893">
        <v>1</v>
      </c>
    </row>
    <row r="6894" spans="1:3" x14ac:dyDescent="0.25">
      <c r="A6894" s="16">
        <v>9186</v>
      </c>
      <c r="B6894">
        <v>9827</v>
      </c>
      <c r="C6894">
        <v>1</v>
      </c>
    </row>
    <row r="6895" spans="1:3" x14ac:dyDescent="0.25">
      <c r="A6895" s="16">
        <v>9187</v>
      </c>
      <c r="B6895">
        <v>42444</v>
      </c>
      <c r="C6895">
        <v>1</v>
      </c>
    </row>
    <row r="6896" spans="1:3" x14ac:dyDescent="0.25">
      <c r="A6896" s="16">
        <v>9188</v>
      </c>
      <c r="B6896">
        <v>3730</v>
      </c>
      <c r="C6896">
        <v>1</v>
      </c>
    </row>
    <row r="6897" spans="1:3" x14ac:dyDescent="0.25">
      <c r="A6897" s="16">
        <v>9189</v>
      </c>
      <c r="B6897">
        <v>1387</v>
      </c>
      <c r="C6897">
        <v>1</v>
      </c>
    </row>
    <row r="6898" spans="1:3" x14ac:dyDescent="0.25">
      <c r="A6898" s="16">
        <v>9190</v>
      </c>
      <c r="B6898">
        <v>12184</v>
      </c>
      <c r="C6898">
        <v>1</v>
      </c>
    </row>
    <row r="6899" spans="1:3" x14ac:dyDescent="0.25">
      <c r="A6899" s="16">
        <v>9191</v>
      </c>
      <c r="B6899">
        <v>501675</v>
      </c>
      <c r="C6899">
        <v>1</v>
      </c>
    </row>
    <row r="6900" spans="1:3" x14ac:dyDescent="0.25">
      <c r="A6900" s="16">
        <v>9192</v>
      </c>
      <c r="B6900">
        <v>4072</v>
      </c>
      <c r="C6900">
        <v>1</v>
      </c>
    </row>
    <row r="6901" spans="1:3" x14ac:dyDescent="0.25">
      <c r="A6901" s="16">
        <v>9193</v>
      </c>
      <c r="B6901">
        <v>115806</v>
      </c>
      <c r="C6901">
        <v>1</v>
      </c>
    </row>
    <row r="6902" spans="1:3" x14ac:dyDescent="0.25">
      <c r="A6902" s="16">
        <v>9194</v>
      </c>
      <c r="B6902">
        <v>54260</v>
      </c>
      <c r="C6902">
        <v>1</v>
      </c>
    </row>
    <row r="6903" spans="1:3" x14ac:dyDescent="0.25">
      <c r="A6903" s="16">
        <v>9195</v>
      </c>
      <c r="B6903">
        <v>31629</v>
      </c>
      <c r="C6903">
        <v>1</v>
      </c>
    </row>
    <row r="6904" spans="1:3" x14ac:dyDescent="0.25">
      <c r="A6904" s="16">
        <v>9196</v>
      </c>
      <c r="B6904">
        <v>21534</v>
      </c>
      <c r="C6904">
        <v>1</v>
      </c>
    </row>
    <row r="6905" spans="1:3" x14ac:dyDescent="0.25">
      <c r="A6905" s="16">
        <v>9197</v>
      </c>
      <c r="B6905">
        <v>12560</v>
      </c>
      <c r="C6905">
        <v>1</v>
      </c>
    </row>
    <row r="6906" spans="1:3" x14ac:dyDescent="0.25">
      <c r="A6906" s="16">
        <v>9198</v>
      </c>
      <c r="B6906">
        <v>370</v>
      </c>
      <c r="C6906">
        <v>1</v>
      </c>
    </row>
    <row r="6907" spans="1:3" x14ac:dyDescent="0.25">
      <c r="A6907" s="16">
        <v>9199</v>
      </c>
      <c r="B6907">
        <v>1746</v>
      </c>
      <c r="C6907">
        <v>1</v>
      </c>
    </row>
    <row r="6908" spans="1:3" x14ac:dyDescent="0.25">
      <c r="A6908" s="16">
        <v>9200</v>
      </c>
      <c r="B6908">
        <v>5437</v>
      </c>
      <c r="C6908">
        <v>1</v>
      </c>
    </row>
    <row r="6909" spans="1:3" x14ac:dyDescent="0.25">
      <c r="A6909" s="16">
        <v>9201</v>
      </c>
      <c r="B6909">
        <v>14555</v>
      </c>
      <c r="C6909">
        <v>1</v>
      </c>
    </row>
    <row r="6910" spans="1:3" x14ac:dyDescent="0.25">
      <c r="A6910" s="16">
        <v>9202</v>
      </c>
      <c r="B6910">
        <v>3544</v>
      </c>
      <c r="C6910">
        <v>1</v>
      </c>
    </row>
    <row r="6911" spans="1:3" x14ac:dyDescent="0.25">
      <c r="A6911" s="16">
        <v>9203</v>
      </c>
      <c r="B6911">
        <v>31827</v>
      </c>
      <c r="C6911">
        <v>1</v>
      </c>
    </row>
    <row r="6912" spans="1:3" x14ac:dyDescent="0.25">
      <c r="A6912" s="16">
        <v>9204</v>
      </c>
      <c r="B6912">
        <v>2876</v>
      </c>
      <c r="C6912">
        <v>1</v>
      </c>
    </row>
    <row r="6913" spans="1:3" x14ac:dyDescent="0.25">
      <c r="A6913" s="16">
        <v>9205</v>
      </c>
      <c r="B6913">
        <v>90959</v>
      </c>
      <c r="C6913">
        <v>1</v>
      </c>
    </row>
    <row r="6914" spans="1:3" x14ac:dyDescent="0.25">
      <c r="A6914" s="16">
        <v>9206</v>
      </c>
      <c r="B6914">
        <v>17392</v>
      </c>
      <c r="C6914">
        <v>1</v>
      </c>
    </row>
    <row r="6915" spans="1:3" x14ac:dyDescent="0.25">
      <c r="A6915" s="16">
        <v>9207</v>
      </c>
      <c r="B6915">
        <v>8444</v>
      </c>
      <c r="C6915">
        <v>1</v>
      </c>
    </row>
    <row r="6916" spans="1:3" x14ac:dyDescent="0.25">
      <c r="A6916" s="16">
        <v>9208</v>
      </c>
      <c r="B6916">
        <v>10448</v>
      </c>
      <c r="C6916">
        <v>1</v>
      </c>
    </row>
    <row r="6917" spans="1:3" x14ac:dyDescent="0.25">
      <c r="A6917" s="16">
        <v>9209</v>
      </c>
      <c r="B6917">
        <v>7399</v>
      </c>
      <c r="C6917">
        <v>1</v>
      </c>
    </row>
    <row r="6918" spans="1:3" x14ac:dyDescent="0.25">
      <c r="A6918" s="16">
        <v>9210</v>
      </c>
      <c r="B6918">
        <v>11412</v>
      </c>
      <c r="C6918">
        <v>1</v>
      </c>
    </row>
    <row r="6919" spans="1:3" x14ac:dyDescent="0.25">
      <c r="A6919" s="16">
        <v>9211</v>
      </c>
      <c r="B6919">
        <v>909</v>
      </c>
      <c r="C6919">
        <v>1</v>
      </c>
    </row>
    <row r="6920" spans="1:3" x14ac:dyDescent="0.25">
      <c r="A6920" s="16">
        <v>9212</v>
      </c>
      <c r="B6920">
        <v>897</v>
      </c>
      <c r="C6920">
        <v>1</v>
      </c>
    </row>
    <row r="6921" spans="1:3" x14ac:dyDescent="0.25">
      <c r="A6921" s="16">
        <v>9213</v>
      </c>
      <c r="B6921">
        <v>242316</v>
      </c>
      <c r="C6921">
        <v>1</v>
      </c>
    </row>
    <row r="6922" spans="1:3" x14ac:dyDescent="0.25">
      <c r="A6922" s="16">
        <v>9214</v>
      </c>
      <c r="B6922">
        <v>6779</v>
      </c>
      <c r="C6922">
        <v>1</v>
      </c>
    </row>
    <row r="6923" spans="1:3" x14ac:dyDescent="0.25">
      <c r="A6923" s="16">
        <v>9215</v>
      </c>
      <c r="B6923">
        <v>11584</v>
      </c>
      <c r="C6923">
        <v>1</v>
      </c>
    </row>
    <row r="6924" spans="1:3" x14ac:dyDescent="0.25">
      <c r="A6924" s="16">
        <v>9216</v>
      </c>
      <c r="B6924">
        <v>131</v>
      </c>
      <c r="C6924">
        <v>1</v>
      </c>
    </row>
    <row r="6925" spans="1:3" x14ac:dyDescent="0.25">
      <c r="A6925" s="16">
        <v>9217</v>
      </c>
      <c r="B6925">
        <v>1794</v>
      </c>
      <c r="C6925">
        <v>1</v>
      </c>
    </row>
    <row r="6926" spans="1:3" x14ac:dyDescent="0.25">
      <c r="A6926" s="16">
        <v>9218</v>
      </c>
      <c r="B6926">
        <v>3090</v>
      </c>
      <c r="C6926">
        <v>1</v>
      </c>
    </row>
    <row r="6927" spans="1:3" x14ac:dyDescent="0.25">
      <c r="A6927" s="16">
        <v>9219</v>
      </c>
      <c r="B6927">
        <v>9110</v>
      </c>
      <c r="C6927">
        <v>1</v>
      </c>
    </row>
    <row r="6928" spans="1:3" x14ac:dyDescent="0.25">
      <c r="A6928" s="16">
        <v>9220</v>
      </c>
      <c r="B6928">
        <v>1627</v>
      </c>
      <c r="C6928">
        <v>1</v>
      </c>
    </row>
    <row r="6929" spans="1:3" x14ac:dyDescent="0.25">
      <c r="A6929" s="16">
        <v>9221</v>
      </c>
      <c r="B6929">
        <v>1314</v>
      </c>
      <c r="C6929">
        <v>1</v>
      </c>
    </row>
    <row r="6930" spans="1:3" x14ac:dyDescent="0.25">
      <c r="A6930" s="16">
        <v>9222</v>
      </c>
      <c r="B6930">
        <v>16337</v>
      </c>
      <c r="C6930">
        <v>1</v>
      </c>
    </row>
    <row r="6931" spans="1:3" x14ac:dyDescent="0.25">
      <c r="A6931" s="16">
        <v>9223</v>
      </c>
      <c r="B6931">
        <v>2553783</v>
      </c>
      <c r="C6931">
        <v>1</v>
      </c>
    </row>
    <row r="6932" spans="1:3" x14ac:dyDescent="0.25">
      <c r="A6932" s="16">
        <v>9224</v>
      </c>
      <c r="B6932">
        <v>269348</v>
      </c>
      <c r="C6932">
        <v>1</v>
      </c>
    </row>
    <row r="6933" spans="1:3" x14ac:dyDescent="0.25">
      <c r="A6933" s="16">
        <v>9225</v>
      </c>
      <c r="B6933">
        <v>207297</v>
      </c>
      <c r="C6933">
        <v>1</v>
      </c>
    </row>
    <row r="6934" spans="1:3" x14ac:dyDescent="0.25">
      <c r="A6934" s="16">
        <v>9226</v>
      </c>
      <c r="B6934">
        <v>578</v>
      </c>
      <c r="C6934">
        <v>1</v>
      </c>
    </row>
    <row r="6935" spans="1:3" x14ac:dyDescent="0.25">
      <c r="A6935" s="16">
        <v>9227</v>
      </c>
      <c r="B6935">
        <v>274</v>
      </c>
      <c r="C6935">
        <v>1</v>
      </c>
    </row>
    <row r="6936" spans="1:3" x14ac:dyDescent="0.25">
      <c r="A6936" s="16">
        <v>9228</v>
      </c>
      <c r="B6936">
        <v>375724</v>
      </c>
      <c r="C6936">
        <v>1</v>
      </c>
    </row>
    <row r="6937" spans="1:3" x14ac:dyDescent="0.25">
      <c r="A6937" s="16">
        <v>9229</v>
      </c>
      <c r="B6937">
        <v>469</v>
      </c>
      <c r="C6937">
        <v>1</v>
      </c>
    </row>
    <row r="6938" spans="1:3" x14ac:dyDescent="0.25">
      <c r="A6938" s="16">
        <v>9230</v>
      </c>
      <c r="B6938">
        <v>74</v>
      </c>
      <c r="C6938">
        <v>1</v>
      </c>
    </row>
    <row r="6939" spans="1:3" x14ac:dyDescent="0.25">
      <c r="A6939" s="16">
        <v>9231</v>
      </c>
      <c r="B6939">
        <v>4383</v>
      </c>
      <c r="C6939">
        <v>1</v>
      </c>
    </row>
    <row r="6940" spans="1:3" x14ac:dyDescent="0.25">
      <c r="A6940" s="16">
        <v>9232</v>
      </c>
      <c r="B6940">
        <v>2481</v>
      </c>
      <c r="C6940">
        <v>1</v>
      </c>
    </row>
    <row r="6941" spans="1:3" x14ac:dyDescent="0.25">
      <c r="A6941" s="16">
        <v>9233</v>
      </c>
      <c r="B6941">
        <v>14278</v>
      </c>
      <c r="C6941">
        <v>1</v>
      </c>
    </row>
    <row r="6942" spans="1:3" x14ac:dyDescent="0.25">
      <c r="A6942" s="16">
        <v>9234</v>
      </c>
      <c r="B6942">
        <v>47</v>
      </c>
      <c r="C6942">
        <v>1</v>
      </c>
    </row>
    <row r="6943" spans="1:3" x14ac:dyDescent="0.25">
      <c r="A6943" s="16">
        <v>9235</v>
      </c>
      <c r="B6943">
        <v>1862</v>
      </c>
      <c r="C6943">
        <v>1</v>
      </c>
    </row>
    <row r="6944" spans="1:3" x14ac:dyDescent="0.25">
      <c r="A6944" s="16">
        <v>9236</v>
      </c>
      <c r="B6944">
        <v>4537</v>
      </c>
      <c r="C6944">
        <v>1</v>
      </c>
    </row>
    <row r="6945" spans="1:3" x14ac:dyDescent="0.25">
      <c r="A6945" s="16">
        <v>9237</v>
      </c>
      <c r="B6945">
        <v>80</v>
      </c>
      <c r="C6945">
        <v>1</v>
      </c>
    </row>
    <row r="6946" spans="1:3" x14ac:dyDescent="0.25">
      <c r="A6946" s="16">
        <v>9238</v>
      </c>
      <c r="B6946">
        <v>868</v>
      </c>
      <c r="C6946">
        <v>1</v>
      </c>
    </row>
    <row r="6947" spans="1:3" x14ac:dyDescent="0.25">
      <c r="A6947" s="16">
        <v>9239</v>
      </c>
      <c r="B6947">
        <v>1444</v>
      </c>
      <c r="C6947">
        <v>1</v>
      </c>
    </row>
    <row r="6948" spans="1:3" x14ac:dyDescent="0.25">
      <c r="A6948" s="16">
        <v>9240</v>
      </c>
      <c r="B6948">
        <v>31902</v>
      </c>
      <c r="C6948">
        <v>1</v>
      </c>
    </row>
    <row r="6949" spans="1:3" x14ac:dyDescent="0.25">
      <c r="A6949" s="16">
        <v>9241</v>
      </c>
      <c r="B6949">
        <v>35496</v>
      </c>
      <c r="C6949">
        <v>1</v>
      </c>
    </row>
    <row r="6950" spans="1:3" x14ac:dyDescent="0.25">
      <c r="A6950" s="16">
        <v>9242</v>
      </c>
      <c r="B6950">
        <v>6449</v>
      </c>
      <c r="C6950">
        <v>1</v>
      </c>
    </row>
    <row r="6951" spans="1:3" x14ac:dyDescent="0.25">
      <c r="A6951" s="16">
        <v>9243</v>
      </c>
      <c r="B6951">
        <v>91934</v>
      </c>
      <c r="C6951">
        <v>1</v>
      </c>
    </row>
    <row r="6952" spans="1:3" x14ac:dyDescent="0.25">
      <c r="A6952" s="16">
        <v>9244</v>
      </c>
      <c r="B6952">
        <v>10626</v>
      </c>
      <c r="C6952">
        <v>1</v>
      </c>
    </row>
    <row r="6953" spans="1:3" x14ac:dyDescent="0.25">
      <c r="A6953" s="16">
        <v>9245</v>
      </c>
      <c r="B6953">
        <v>5453</v>
      </c>
      <c r="C6953">
        <v>1</v>
      </c>
    </row>
    <row r="6954" spans="1:3" x14ac:dyDescent="0.25">
      <c r="A6954" s="16">
        <v>9246</v>
      </c>
      <c r="B6954">
        <v>3903</v>
      </c>
      <c r="C6954">
        <v>1</v>
      </c>
    </row>
    <row r="6955" spans="1:3" x14ac:dyDescent="0.25">
      <c r="A6955" s="16">
        <v>9247</v>
      </c>
      <c r="B6955">
        <v>8545</v>
      </c>
      <c r="C6955">
        <v>1</v>
      </c>
    </row>
    <row r="6956" spans="1:3" x14ac:dyDescent="0.25">
      <c r="A6956" s="16">
        <v>9248</v>
      </c>
      <c r="B6956">
        <v>508</v>
      </c>
      <c r="C6956">
        <v>1</v>
      </c>
    </row>
    <row r="6957" spans="1:3" x14ac:dyDescent="0.25">
      <c r="A6957" s="16">
        <v>9249</v>
      </c>
      <c r="B6957">
        <v>5612</v>
      </c>
      <c r="C6957">
        <v>1</v>
      </c>
    </row>
    <row r="6958" spans="1:3" x14ac:dyDescent="0.25">
      <c r="A6958" s="16">
        <v>9250</v>
      </c>
      <c r="B6958">
        <v>14409</v>
      </c>
      <c r="C6958">
        <v>1</v>
      </c>
    </row>
    <row r="6959" spans="1:3" x14ac:dyDescent="0.25">
      <c r="A6959" s="16">
        <v>9251</v>
      </c>
      <c r="B6959">
        <v>325</v>
      </c>
      <c r="C6959">
        <v>1</v>
      </c>
    </row>
    <row r="6960" spans="1:3" x14ac:dyDescent="0.25">
      <c r="A6960" s="16">
        <v>9252</v>
      </c>
      <c r="B6960">
        <v>701</v>
      </c>
      <c r="C6960">
        <v>1</v>
      </c>
    </row>
    <row r="6961" spans="1:3" x14ac:dyDescent="0.25">
      <c r="A6961" s="16">
        <v>9253</v>
      </c>
      <c r="B6961">
        <v>1298</v>
      </c>
      <c r="C6961">
        <v>1</v>
      </c>
    </row>
    <row r="6962" spans="1:3" x14ac:dyDescent="0.25">
      <c r="A6962" s="16">
        <v>9254</v>
      </c>
      <c r="B6962">
        <v>2267</v>
      </c>
      <c r="C6962">
        <v>1</v>
      </c>
    </row>
    <row r="6963" spans="1:3" x14ac:dyDescent="0.25">
      <c r="A6963" s="16">
        <v>9255</v>
      </c>
      <c r="B6963">
        <v>1070</v>
      </c>
      <c r="C6963">
        <v>1</v>
      </c>
    </row>
    <row r="6964" spans="1:3" x14ac:dyDescent="0.25">
      <c r="A6964" s="16">
        <v>9256</v>
      </c>
      <c r="B6964">
        <v>1255</v>
      </c>
      <c r="C6964">
        <v>1</v>
      </c>
    </row>
    <row r="6965" spans="1:3" x14ac:dyDescent="0.25">
      <c r="A6965" s="16">
        <v>9257</v>
      </c>
      <c r="B6965">
        <v>2332</v>
      </c>
      <c r="C6965">
        <v>1</v>
      </c>
    </row>
    <row r="6966" spans="1:3" x14ac:dyDescent="0.25">
      <c r="A6966" s="16">
        <v>9258</v>
      </c>
      <c r="B6966">
        <v>4619</v>
      </c>
      <c r="C6966">
        <v>1</v>
      </c>
    </row>
    <row r="6967" spans="1:3" x14ac:dyDescent="0.25">
      <c r="A6967" s="16">
        <v>9259</v>
      </c>
      <c r="B6967">
        <v>5101</v>
      </c>
      <c r="C6967">
        <v>1</v>
      </c>
    </row>
    <row r="6968" spans="1:3" x14ac:dyDescent="0.25">
      <c r="A6968" s="16">
        <v>9260</v>
      </c>
      <c r="B6968">
        <v>1846</v>
      </c>
      <c r="C6968">
        <v>1</v>
      </c>
    </row>
    <row r="6969" spans="1:3" x14ac:dyDescent="0.25">
      <c r="A6969" s="16">
        <v>9261</v>
      </c>
      <c r="B6969">
        <v>1011</v>
      </c>
      <c r="C6969">
        <v>1</v>
      </c>
    </row>
    <row r="6970" spans="1:3" x14ac:dyDescent="0.25">
      <c r="A6970" s="16">
        <v>9262</v>
      </c>
      <c r="B6970">
        <v>1156</v>
      </c>
      <c r="C6970">
        <v>1</v>
      </c>
    </row>
    <row r="6971" spans="1:3" x14ac:dyDescent="0.25">
      <c r="A6971" s="16">
        <v>9263</v>
      </c>
      <c r="B6971">
        <v>44522</v>
      </c>
      <c r="C6971">
        <v>1</v>
      </c>
    </row>
    <row r="6972" spans="1:3" x14ac:dyDescent="0.25">
      <c r="A6972" s="16">
        <v>9264</v>
      </c>
      <c r="B6972">
        <v>267917</v>
      </c>
      <c r="C6972">
        <v>1</v>
      </c>
    </row>
    <row r="6973" spans="1:3" x14ac:dyDescent="0.25">
      <c r="A6973" s="16">
        <v>9265</v>
      </c>
      <c r="B6973">
        <v>20780</v>
      </c>
      <c r="C6973">
        <v>1</v>
      </c>
    </row>
    <row r="6974" spans="1:3" x14ac:dyDescent="0.25">
      <c r="A6974" s="16">
        <v>9266</v>
      </c>
      <c r="B6974">
        <v>22331</v>
      </c>
      <c r="C6974">
        <v>1</v>
      </c>
    </row>
    <row r="6975" spans="1:3" x14ac:dyDescent="0.25">
      <c r="A6975" s="16">
        <v>9267</v>
      </c>
      <c r="B6975">
        <v>11946</v>
      </c>
      <c r="C6975">
        <v>1</v>
      </c>
    </row>
    <row r="6976" spans="1:3" x14ac:dyDescent="0.25">
      <c r="A6976" s="16">
        <v>9268</v>
      </c>
      <c r="B6976">
        <v>22940</v>
      </c>
      <c r="C6976">
        <v>1</v>
      </c>
    </row>
    <row r="6977" spans="1:3" x14ac:dyDescent="0.25">
      <c r="A6977" s="16">
        <v>9269</v>
      </c>
      <c r="B6977">
        <v>49975</v>
      </c>
      <c r="C6977">
        <v>1</v>
      </c>
    </row>
    <row r="6978" spans="1:3" x14ac:dyDescent="0.25">
      <c r="A6978" s="16">
        <v>9270</v>
      </c>
      <c r="B6978">
        <v>12794</v>
      </c>
      <c r="C6978">
        <v>1</v>
      </c>
    </row>
    <row r="6979" spans="1:3" x14ac:dyDescent="0.25">
      <c r="A6979" s="16">
        <v>9271</v>
      </c>
      <c r="B6979">
        <v>2836</v>
      </c>
      <c r="C6979">
        <v>1</v>
      </c>
    </row>
    <row r="6980" spans="1:3" x14ac:dyDescent="0.25">
      <c r="A6980" s="16">
        <v>9272</v>
      </c>
      <c r="B6980">
        <v>4341</v>
      </c>
      <c r="C6980">
        <v>1</v>
      </c>
    </row>
    <row r="6981" spans="1:3" x14ac:dyDescent="0.25">
      <c r="A6981" s="16">
        <v>9273</v>
      </c>
      <c r="B6981">
        <v>15965</v>
      </c>
      <c r="C6981">
        <v>1</v>
      </c>
    </row>
    <row r="6982" spans="1:3" x14ac:dyDescent="0.25">
      <c r="A6982" s="16">
        <v>9274</v>
      </c>
      <c r="B6982">
        <v>119839</v>
      </c>
      <c r="C6982">
        <v>1</v>
      </c>
    </row>
    <row r="6983" spans="1:3" x14ac:dyDescent="0.25">
      <c r="A6983" s="16">
        <v>9275</v>
      </c>
      <c r="B6983">
        <v>87482</v>
      </c>
      <c r="C6983">
        <v>1</v>
      </c>
    </row>
    <row r="6984" spans="1:3" x14ac:dyDescent="0.25">
      <c r="A6984" s="16">
        <v>9276</v>
      </c>
      <c r="B6984">
        <v>124414</v>
      </c>
      <c r="C6984">
        <v>1</v>
      </c>
    </row>
    <row r="6985" spans="1:3" x14ac:dyDescent="0.25">
      <c r="A6985" s="16">
        <v>9277</v>
      </c>
      <c r="B6985">
        <v>13500</v>
      </c>
      <c r="C6985">
        <v>1</v>
      </c>
    </row>
    <row r="6986" spans="1:3" x14ac:dyDescent="0.25">
      <c r="A6986" s="16">
        <v>9278</v>
      </c>
      <c r="B6986">
        <v>27720</v>
      </c>
      <c r="C6986">
        <v>1</v>
      </c>
    </row>
    <row r="6987" spans="1:3" x14ac:dyDescent="0.25">
      <c r="A6987" s="16">
        <v>9279</v>
      </c>
      <c r="B6987">
        <v>18040</v>
      </c>
      <c r="C6987">
        <v>1</v>
      </c>
    </row>
    <row r="6988" spans="1:3" x14ac:dyDescent="0.25">
      <c r="A6988" s="16">
        <v>9280</v>
      </c>
      <c r="B6988">
        <v>13014</v>
      </c>
      <c r="C6988">
        <v>1</v>
      </c>
    </row>
    <row r="6989" spans="1:3" x14ac:dyDescent="0.25">
      <c r="A6989" s="16">
        <v>9281</v>
      </c>
      <c r="B6989">
        <v>8106</v>
      </c>
      <c r="C6989">
        <v>1</v>
      </c>
    </row>
    <row r="6990" spans="1:3" x14ac:dyDescent="0.25">
      <c r="A6990" s="16">
        <v>9282</v>
      </c>
      <c r="B6990">
        <v>18289</v>
      </c>
      <c r="C6990">
        <v>1</v>
      </c>
    </row>
    <row r="6991" spans="1:3" x14ac:dyDescent="0.25">
      <c r="A6991" s="16">
        <v>9283</v>
      </c>
      <c r="B6991">
        <v>20229</v>
      </c>
      <c r="C6991">
        <v>1</v>
      </c>
    </row>
    <row r="6992" spans="1:3" x14ac:dyDescent="0.25">
      <c r="A6992" s="16">
        <v>9284</v>
      </c>
      <c r="B6992">
        <v>263235</v>
      </c>
      <c r="C6992">
        <v>1</v>
      </c>
    </row>
    <row r="6993" spans="1:3" x14ac:dyDescent="0.25">
      <c r="A6993" s="16">
        <v>9285</v>
      </c>
      <c r="B6993">
        <v>170371</v>
      </c>
      <c r="C6993">
        <v>1</v>
      </c>
    </row>
    <row r="6994" spans="1:3" x14ac:dyDescent="0.25">
      <c r="A6994" s="16">
        <v>9286</v>
      </c>
      <c r="B6994">
        <v>6312</v>
      </c>
      <c r="C6994">
        <v>1</v>
      </c>
    </row>
    <row r="6995" spans="1:3" x14ac:dyDescent="0.25">
      <c r="A6995" s="16">
        <v>9287</v>
      </c>
      <c r="B6995">
        <v>2658</v>
      </c>
      <c r="C6995">
        <v>1</v>
      </c>
    </row>
    <row r="6996" spans="1:3" x14ac:dyDescent="0.25">
      <c r="A6996" s="16">
        <v>9288</v>
      </c>
      <c r="B6996">
        <v>1471</v>
      </c>
      <c r="C6996">
        <v>1</v>
      </c>
    </row>
    <row r="6997" spans="1:3" x14ac:dyDescent="0.25">
      <c r="A6997" s="16">
        <v>9289</v>
      </c>
      <c r="B6997">
        <v>6711</v>
      </c>
      <c r="C6997">
        <v>1</v>
      </c>
    </row>
    <row r="6998" spans="1:3" x14ac:dyDescent="0.25">
      <c r="A6998" s="16">
        <v>9290</v>
      </c>
      <c r="B6998">
        <v>5843</v>
      </c>
      <c r="C6998">
        <v>1</v>
      </c>
    </row>
    <row r="6999" spans="1:3" x14ac:dyDescent="0.25">
      <c r="A6999" s="16">
        <v>9291</v>
      </c>
      <c r="B6999">
        <v>4794</v>
      </c>
      <c r="C6999">
        <v>1</v>
      </c>
    </row>
    <row r="7000" spans="1:3" x14ac:dyDescent="0.25">
      <c r="A7000" s="16">
        <v>9292</v>
      </c>
      <c r="B7000">
        <v>9401</v>
      </c>
      <c r="C7000">
        <v>1</v>
      </c>
    </row>
    <row r="7001" spans="1:3" x14ac:dyDescent="0.25">
      <c r="A7001" s="16">
        <v>9293</v>
      </c>
      <c r="B7001">
        <v>3106</v>
      </c>
      <c r="C7001">
        <v>1</v>
      </c>
    </row>
    <row r="7002" spans="1:3" x14ac:dyDescent="0.25">
      <c r="A7002" s="16">
        <v>9294</v>
      </c>
      <c r="B7002">
        <v>226</v>
      </c>
      <c r="C7002">
        <v>1</v>
      </c>
    </row>
    <row r="7003" spans="1:3" x14ac:dyDescent="0.25">
      <c r="A7003" s="16">
        <v>9295</v>
      </c>
      <c r="B7003">
        <v>371</v>
      </c>
      <c r="C7003">
        <v>1</v>
      </c>
    </row>
    <row r="7004" spans="1:3" x14ac:dyDescent="0.25">
      <c r="A7004" s="16">
        <v>9296</v>
      </c>
      <c r="B7004">
        <v>317</v>
      </c>
      <c r="C7004">
        <v>1</v>
      </c>
    </row>
    <row r="7005" spans="1:3" x14ac:dyDescent="0.25">
      <c r="A7005" s="16">
        <v>9297</v>
      </c>
      <c r="B7005">
        <v>171</v>
      </c>
      <c r="C7005">
        <v>1</v>
      </c>
    </row>
    <row r="7006" spans="1:3" x14ac:dyDescent="0.25">
      <c r="A7006" s="16">
        <v>9298</v>
      </c>
      <c r="B7006">
        <v>209</v>
      </c>
      <c r="C7006">
        <v>1</v>
      </c>
    </row>
    <row r="7007" spans="1:3" x14ac:dyDescent="0.25">
      <c r="A7007" s="16">
        <v>9299</v>
      </c>
      <c r="B7007">
        <v>303</v>
      </c>
      <c r="C7007">
        <v>1</v>
      </c>
    </row>
    <row r="7008" spans="1:3" x14ac:dyDescent="0.25">
      <c r="A7008" s="16">
        <v>9300</v>
      </c>
      <c r="B7008">
        <v>458</v>
      </c>
      <c r="C7008">
        <v>1</v>
      </c>
    </row>
    <row r="7009" spans="1:3" x14ac:dyDescent="0.25">
      <c r="A7009" s="16">
        <v>9301</v>
      </c>
      <c r="B7009">
        <v>188</v>
      </c>
      <c r="C7009">
        <v>1</v>
      </c>
    </row>
    <row r="7010" spans="1:3" x14ac:dyDescent="0.25">
      <c r="A7010" s="16">
        <v>9302</v>
      </c>
      <c r="B7010">
        <v>291</v>
      </c>
      <c r="C7010">
        <v>1</v>
      </c>
    </row>
    <row r="7011" spans="1:3" x14ac:dyDescent="0.25">
      <c r="A7011" s="16">
        <v>9303</v>
      </c>
      <c r="B7011">
        <v>742</v>
      </c>
      <c r="C7011">
        <v>1</v>
      </c>
    </row>
    <row r="7012" spans="1:3" x14ac:dyDescent="0.25">
      <c r="A7012" s="16">
        <v>9304</v>
      </c>
      <c r="B7012">
        <v>303</v>
      </c>
      <c r="C7012">
        <v>1</v>
      </c>
    </row>
    <row r="7013" spans="1:3" x14ac:dyDescent="0.25">
      <c r="A7013" s="16">
        <v>9305</v>
      </c>
      <c r="B7013">
        <v>297</v>
      </c>
      <c r="C7013">
        <v>1</v>
      </c>
    </row>
    <row r="7014" spans="1:3" x14ac:dyDescent="0.25">
      <c r="A7014" s="16">
        <v>9306</v>
      </c>
      <c r="B7014">
        <v>174</v>
      </c>
      <c r="C7014">
        <v>1</v>
      </c>
    </row>
    <row r="7015" spans="1:3" x14ac:dyDescent="0.25">
      <c r="A7015" s="16">
        <v>9307</v>
      </c>
      <c r="B7015">
        <v>163</v>
      </c>
      <c r="C7015">
        <v>1</v>
      </c>
    </row>
    <row r="7016" spans="1:3" x14ac:dyDescent="0.25">
      <c r="A7016" s="16">
        <v>9308</v>
      </c>
      <c r="B7016">
        <v>423</v>
      </c>
      <c r="C7016">
        <v>1</v>
      </c>
    </row>
    <row r="7017" spans="1:3" x14ac:dyDescent="0.25">
      <c r="A7017" s="16">
        <v>9309</v>
      </c>
      <c r="B7017">
        <v>132</v>
      </c>
      <c r="C7017">
        <v>1</v>
      </c>
    </row>
    <row r="7018" spans="1:3" x14ac:dyDescent="0.25">
      <c r="A7018" s="16">
        <v>9310</v>
      </c>
      <c r="B7018">
        <v>342</v>
      </c>
      <c r="C7018">
        <v>1</v>
      </c>
    </row>
    <row r="7019" spans="1:3" x14ac:dyDescent="0.25">
      <c r="A7019" s="16">
        <v>9311</v>
      </c>
      <c r="B7019">
        <v>232</v>
      </c>
      <c r="C7019">
        <v>1</v>
      </c>
    </row>
    <row r="7020" spans="1:3" x14ac:dyDescent="0.25">
      <c r="A7020" s="16">
        <v>9312</v>
      </c>
      <c r="B7020">
        <v>162</v>
      </c>
      <c r="C7020">
        <v>1</v>
      </c>
    </row>
    <row r="7021" spans="1:3" x14ac:dyDescent="0.25">
      <c r="A7021" s="16">
        <v>9313</v>
      </c>
      <c r="B7021">
        <v>142</v>
      </c>
      <c r="C7021">
        <v>1</v>
      </c>
    </row>
    <row r="7022" spans="1:3" x14ac:dyDescent="0.25">
      <c r="A7022" s="16">
        <v>9314</v>
      </c>
      <c r="B7022">
        <v>231</v>
      </c>
      <c r="C7022">
        <v>1</v>
      </c>
    </row>
    <row r="7023" spans="1:3" x14ac:dyDescent="0.25">
      <c r="A7023" s="16">
        <v>9315</v>
      </c>
      <c r="B7023">
        <v>185</v>
      </c>
      <c r="C7023">
        <v>1</v>
      </c>
    </row>
    <row r="7024" spans="1:3" x14ac:dyDescent="0.25">
      <c r="A7024" s="16">
        <v>9316</v>
      </c>
      <c r="B7024">
        <v>601278</v>
      </c>
      <c r="C7024">
        <v>1</v>
      </c>
    </row>
    <row r="7025" spans="1:3" x14ac:dyDescent="0.25">
      <c r="A7025" s="16">
        <v>9317</v>
      </c>
      <c r="B7025">
        <v>396488</v>
      </c>
      <c r="C7025">
        <v>1</v>
      </c>
    </row>
    <row r="7026" spans="1:3" x14ac:dyDescent="0.25">
      <c r="A7026" s="16">
        <v>9318</v>
      </c>
      <c r="B7026">
        <v>141</v>
      </c>
      <c r="C7026">
        <v>1</v>
      </c>
    </row>
    <row r="7027" spans="1:3" x14ac:dyDescent="0.25">
      <c r="A7027" s="16">
        <v>9319</v>
      </c>
      <c r="B7027">
        <v>195</v>
      </c>
      <c r="C7027">
        <v>1</v>
      </c>
    </row>
    <row r="7028" spans="1:3" x14ac:dyDescent="0.25">
      <c r="A7028" s="16">
        <v>9320</v>
      </c>
      <c r="B7028">
        <v>62</v>
      </c>
      <c r="C7028">
        <v>1</v>
      </c>
    </row>
    <row r="7029" spans="1:3" x14ac:dyDescent="0.25">
      <c r="A7029" s="16">
        <v>9321</v>
      </c>
      <c r="B7029">
        <v>26</v>
      </c>
      <c r="C7029">
        <v>1</v>
      </c>
    </row>
    <row r="7030" spans="1:3" x14ac:dyDescent="0.25">
      <c r="A7030" s="16">
        <v>9322</v>
      </c>
      <c r="B7030">
        <v>2749</v>
      </c>
      <c r="C7030">
        <v>1</v>
      </c>
    </row>
    <row r="7031" spans="1:3" x14ac:dyDescent="0.25">
      <c r="A7031" s="16">
        <v>9323</v>
      </c>
      <c r="B7031">
        <v>979</v>
      </c>
      <c r="C7031">
        <v>1</v>
      </c>
    </row>
    <row r="7032" spans="1:3" x14ac:dyDescent="0.25">
      <c r="A7032" s="16">
        <v>9324</v>
      </c>
      <c r="B7032">
        <v>519</v>
      </c>
      <c r="C7032">
        <v>1</v>
      </c>
    </row>
    <row r="7033" spans="1:3" x14ac:dyDescent="0.25">
      <c r="A7033" s="16">
        <v>9325</v>
      </c>
      <c r="B7033">
        <v>192</v>
      </c>
      <c r="C7033">
        <v>1</v>
      </c>
    </row>
    <row r="7034" spans="1:3" x14ac:dyDescent="0.25">
      <c r="A7034" s="16">
        <v>9326</v>
      </c>
      <c r="B7034">
        <v>548</v>
      </c>
      <c r="C7034">
        <v>1</v>
      </c>
    </row>
    <row r="7035" spans="1:3" x14ac:dyDescent="0.25">
      <c r="A7035" s="16">
        <v>9327</v>
      </c>
      <c r="B7035">
        <v>1018</v>
      </c>
      <c r="C7035">
        <v>1</v>
      </c>
    </row>
    <row r="7036" spans="1:3" x14ac:dyDescent="0.25">
      <c r="A7036" s="16">
        <v>9328</v>
      </c>
      <c r="B7036">
        <v>5858</v>
      </c>
      <c r="C7036">
        <v>1</v>
      </c>
    </row>
    <row r="7037" spans="1:3" x14ac:dyDescent="0.25">
      <c r="A7037" s="16">
        <v>9329</v>
      </c>
      <c r="B7037">
        <v>2751</v>
      </c>
      <c r="C7037">
        <v>1</v>
      </c>
    </row>
    <row r="7038" spans="1:3" x14ac:dyDescent="0.25">
      <c r="A7038" s="16">
        <v>9330</v>
      </c>
      <c r="B7038">
        <v>325</v>
      </c>
      <c r="C7038">
        <v>1</v>
      </c>
    </row>
    <row r="7039" spans="1:3" x14ac:dyDescent="0.25">
      <c r="A7039" s="16">
        <v>9331</v>
      </c>
      <c r="B7039">
        <v>354</v>
      </c>
      <c r="C7039">
        <v>1</v>
      </c>
    </row>
    <row r="7040" spans="1:3" x14ac:dyDescent="0.25">
      <c r="A7040" s="16">
        <v>9332</v>
      </c>
      <c r="B7040">
        <v>905</v>
      </c>
      <c r="C7040">
        <v>1</v>
      </c>
    </row>
    <row r="7041" spans="1:3" x14ac:dyDescent="0.25">
      <c r="A7041" s="16">
        <v>9333</v>
      </c>
      <c r="B7041">
        <v>51</v>
      </c>
      <c r="C7041">
        <v>1</v>
      </c>
    </row>
    <row r="7042" spans="1:3" x14ac:dyDescent="0.25">
      <c r="A7042" s="16">
        <v>9334</v>
      </c>
      <c r="B7042">
        <v>178</v>
      </c>
      <c r="C7042">
        <v>1</v>
      </c>
    </row>
    <row r="7043" spans="1:3" x14ac:dyDescent="0.25">
      <c r="A7043" s="16">
        <v>9335</v>
      </c>
      <c r="B7043">
        <v>58</v>
      </c>
      <c r="C7043">
        <v>1</v>
      </c>
    </row>
    <row r="7044" spans="1:3" x14ac:dyDescent="0.25">
      <c r="A7044" s="16">
        <v>9336</v>
      </c>
      <c r="B7044">
        <v>113</v>
      </c>
      <c r="C7044">
        <v>1</v>
      </c>
    </row>
    <row r="7045" spans="1:3" x14ac:dyDescent="0.25">
      <c r="A7045" s="16">
        <v>9337</v>
      </c>
      <c r="B7045">
        <v>42</v>
      </c>
      <c r="C7045">
        <v>1</v>
      </c>
    </row>
    <row r="7046" spans="1:3" x14ac:dyDescent="0.25">
      <c r="A7046" s="16">
        <v>9338</v>
      </c>
      <c r="B7046">
        <v>68</v>
      </c>
      <c r="C7046">
        <v>1</v>
      </c>
    </row>
    <row r="7047" spans="1:3" x14ac:dyDescent="0.25">
      <c r="A7047" s="16">
        <v>9339</v>
      </c>
      <c r="B7047">
        <v>45</v>
      </c>
      <c r="C7047">
        <v>1</v>
      </c>
    </row>
    <row r="7048" spans="1:3" x14ac:dyDescent="0.25">
      <c r="A7048" s="16">
        <v>9340</v>
      </c>
      <c r="B7048">
        <v>49</v>
      </c>
      <c r="C7048">
        <v>1</v>
      </c>
    </row>
    <row r="7049" spans="1:3" x14ac:dyDescent="0.25">
      <c r="A7049" s="16">
        <v>9341</v>
      </c>
      <c r="B7049">
        <v>282</v>
      </c>
      <c r="C7049">
        <v>1</v>
      </c>
    </row>
    <row r="7050" spans="1:3" x14ac:dyDescent="0.25">
      <c r="A7050" s="16">
        <v>9342</v>
      </c>
      <c r="B7050">
        <v>408</v>
      </c>
      <c r="C7050">
        <v>1</v>
      </c>
    </row>
    <row r="7051" spans="1:3" x14ac:dyDescent="0.25">
      <c r="A7051" s="16">
        <v>9343</v>
      </c>
      <c r="B7051">
        <v>942</v>
      </c>
      <c r="C7051">
        <v>1</v>
      </c>
    </row>
    <row r="7052" spans="1:3" x14ac:dyDescent="0.25">
      <c r="A7052" s="16">
        <v>9344</v>
      </c>
      <c r="B7052">
        <v>361</v>
      </c>
      <c r="C7052">
        <v>1</v>
      </c>
    </row>
    <row r="7053" spans="1:3" x14ac:dyDescent="0.25">
      <c r="A7053" s="16">
        <v>9345</v>
      </c>
      <c r="B7053">
        <v>208</v>
      </c>
      <c r="C7053">
        <v>1</v>
      </c>
    </row>
    <row r="7054" spans="1:3" x14ac:dyDescent="0.25">
      <c r="A7054" s="16">
        <v>9346</v>
      </c>
      <c r="B7054">
        <v>327</v>
      </c>
      <c r="C7054">
        <v>1</v>
      </c>
    </row>
    <row r="7055" spans="1:3" x14ac:dyDescent="0.25">
      <c r="A7055" s="16">
        <v>9347</v>
      </c>
      <c r="B7055">
        <v>75</v>
      </c>
      <c r="C7055">
        <v>1</v>
      </c>
    </row>
    <row r="7056" spans="1:3" x14ac:dyDescent="0.25">
      <c r="A7056" s="16">
        <v>9348</v>
      </c>
      <c r="B7056">
        <v>2581</v>
      </c>
      <c r="C7056">
        <v>1</v>
      </c>
    </row>
    <row r="7057" spans="1:3" x14ac:dyDescent="0.25">
      <c r="A7057" s="16">
        <v>9349</v>
      </c>
      <c r="B7057">
        <v>35536</v>
      </c>
      <c r="C7057">
        <v>1</v>
      </c>
    </row>
    <row r="7058" spans="1:3" x14ac:dyDescent="0.25">
      <c r="A7058" s="16">
        <v>9350</v>
      </c>
      <c r="B7058">
        <v>128339</v>
      </c>
      <c r="C7058">
        <v>1</v>
      </c>
    </row>
    <row r="7059" spans="1:3" x14ac:dyDescent="0.25">
      <c r="A7059" s="16">
        <v>9351</v>
      </c>
      <c r="B7059">
        <v>32165</v>
      </c>
      <c r="C7059">
        <v>1</v>
      </c>
    </row>
    <row r="7060" spans="1:3" x14ac:dyDescent="0.25">
      <c r="A7060" s="16">
        <v>9352</v>
      </c>
      <c r="B7060">
        <v>742123</v>
      </c>
      <c r="C7060">
        <v>1</v>
      </c>
    </row>
    <row r="7061" spans="1:3" x14ac:dyDescent="0.25">
      <c r="A7061" s="16">
        <v>9353</v>
      </c>
      <c r="B7061">
        <v>280551</v>
      </c>
      <c r="C7061">
        <v>1</v>
      </c>
    </row>
    <row r="7062" spans="1:3" x14ac:dyDescent="0.25">
      <c r="A7062" s="16">
        <v>9354</v>
      </c>
      <c r="B7062">
        <v>16964</v>
      </c>
      <c r="C7062">
        <v>1</v>
      </c>
    </row>
    <row r="7063" spans="1:3" x14ac:dyDescent="0.25">
      <c r="A7063" s="16">
        <v>9355</v>
      </c>
      <c r="B7063">
        <v>418652</v>
      </c>
      <c r="C7063">
        <v>1</v>
      </c>
    </row>
    <row r="7064" spans="1:3" x14ac:dyDescent="0.25">
      <c r="A7064" s="16">
        <v>9356</v>
      </c>
      <c r="B7064">
        <v>4151</v>
      </c>
      <c r="C7064">
        <v>1</v>
      </c>
    </row>
    <row r="7065" spans="1:3" x14ac:dyDescent="0.25">
      <c r="A7065" s="16">
        <v>9357</v>
      </c>
      <c r="B7065">
        <v>8643</v>
      </c>
      <c r="C7065">
        <v>1</v>
      </c>
    </row>
    <row r="7066" spans="1:3" x14ac:dyDescent="0.25">
      <c r="A7066" s="16">
        <v>9358</v>
      </c>
      <c r="B7066">
        <v>117901</v>
      </c>
      <c r="C7066">
        <v>1</v>
      </c>
    </row>
    <row r="7067" spans="1:3" x14ac:dyDescent="0.25">
      <c r="A7067" s="16">
        <v>9359</v>
      </c>
      <c r="B7067">
        <v>58907</v>
      </c>
      <c r="C7067">
        <v>1</v>
      </c>
    </row>
    <row r="7068" spans="1:3" x14ac:dyDescent="0.25">
      <c r="A7068" s="16">
        <v>9360</v>
      </c>
      <c r="B7068">
        <v>129881</v>
      </c>
      <c r="C7068">
        <v>1</v>
      </c>
    </row>
    <row r="7069" spans="1:3" x14ac:dyDescent="0.25">
      <c r="A7069" s="16">
        <v>9361</v>
      </c>
      <c r="B7069">
        <v>459289</v>
      </c>
      <c r="C7069">
        <v>1</v>
      </c>
    </row>
    <row r="7070" spans="1:3" x14ac:dyDescent="0.25">
      <c r="A7070" s="16">
        <v>9362</v>
      </c>
      <c r="B7070">
        <v>103157</v>
      </c>
      <c r="C7070">
        <v>1</v>
      </c>
    </row>
    <row r="7071" spans="1:3" x14ac:dyDescent="0.25">
      <c r="A7071" s="16">
        <v>9363</v>
      </c>
      <c r="B7071">
        <v>187018</v>
      </c>
      <c r="C7071">
        <v>1</v>
      </c>
    </row>
    <row r="7072" spans="1:3" x14ac:dyDescent="0.25">
      <c r="A7072" s="16">
        <v>9364</v>
      </c>
      <c r="B7072">
        <v>128648</v>
      </c>
      <c r="C7072">
        <v>1</v>
      </c>
    </row>
    <row r="7073" spans="1:3" x14ac:dyDescent="0.25">
      <c r="A7073" s="16">
        <v>9365</v>
      </c>
      <c r="B7073">
        <v>269070</v>
      </c>
      <c r="C7073">
        <v>1</v>
      </c>
    </row>
    <row r="7074" spans="1:3" x14ac:dyDescent="0.25">
      <c r="A7074" s="16">
        <v>9366</v>
      </c>
      <c r="B7074">
        <v>18941</v>
      </c>
      <c r="C7074">
        <v>1</v>
      </c>
    </row>
    <row r="7075" spans="1:3" x14ac:dyDescent="0.25">
      <c r="A7075" s="16">
        <v>9367</v>
      </c>
      <c r="B7075">
        <v>273959</v>
      </c>
      <c r="C7075">
        <v>1</v>
      </c>
    </row>
    <row r="7076" spans="1:3" x14ac:dyDescent="0.25">
      <c r="A7076" s="16">
        <v>9368</v>
      </c>
      <c r="B7076">
        <v>424</v>
      </c>
      <c r="C7076">
        <v>1</v>
      </c>
    </row>
    <row r="7077" spans="1:3" x14ac:dyDescent="0.25">
      <c r="A7077" s="16">
        <v>9369</v>
      </c>
      <c r="B7077">
        <v>58692</v>
      </c>
      <c r="C7077">
        <v>1</v>
      </c>
    </row>
    <row r="7078" spans="1:3" x14ac:dyDescent="0.25">
      <c r="A7078" s="16">
        <v>9370</v>
      </c>
      <c r="B7078">
        <v>64662</v>
      </c>
      <c r="C7078">
        <v>1</v>
      </c>
    </row>
    <row r="7079" spans="1:3" x14ac:dyDescent="0.25">
      <c r="A7079" s="16">
        <v>9371</v>
      </c>
      <c r="B7079">
        <v>163005</v>
      </c>
      <c r="C7079">
        <v>1</v>
      </c>
    </row>
    <row r="7080" spans="1:3" x14ac:dyDescent="0.25">
      <c r="A7080" s="16">
        <v>9372</v>
      </c>
      <c r="B7080">
        <v>28205</v>
      </c>
      <c r="C7080">
        <v>1</v>
      </c>
    </row>
    <row r="7081" spans="1:3" x14ac:dyDescent="0.25">
      <c r="A7081" s="16">
        <v>9373</v>
      </c>
      <c r="B7081">
        <v>1125</v>
      </c>
      <c r="C7081">
        <v>1</v>
      </c>
    </row>
    <row r="7082" spans="1:3" x14ac:dyDescent="0.25">
      <c r="A7082" s="16">
        <v>9374</v>
      </c>
      <c r="B7082">
        <v>3670</v>
      </c>
      <c r="C7082">
        <v>1</v>
      </c>
    </row>
    <row r="7083" spans="1:3" x14ac:dyDescent="0.25">
      <c r="A7083" s="16">
        <v>9375</v>
      </c>
      <c r="B7083">
        <v>73090</v>
      </c>
      <c r="C7083">
        <v>1</v>
      </c>
    </row>
    <row r="7084" spans="1:3" x14ac:dyDescent="0.25">
      <c r="A7084" s="16">
        <v>9376</v>
      </c>
      <c r="B7084">
        <v>69532</v>
      </c>
      <c r="C7084">
        <v>1</v>
      </c>
    </row>
    <row r="7085" spans="1:3" x14ac:dyDescent="0.25">
      <c r="A7085" s="16">
        <v>9377</v>
      </c>
      <c r="B7085">
        <v>72247</v>
      </c>
      <c r="C7085">
        <v>1</v>
      </c>
    </row>
    <row r="7086" spans="1:3" x14ac:dyDescent="0.25">
      <c r="A7086" s="16">
        <v>9378</v>
      </c>
      <c r="B7086">
        <v>1574</v>
      </c>
      <c r="C7086">
        <v>1</v>
      </c>
    </row>
    <row r="7087" spans="1:3" x14ac:dyDescent="0.25">
      <c r="A7087" s="16">
        <v>9379</v>
      </c>
      <c r="B7087">
        <v>64282</v>
      </c>
      <c r="C7087">
        <v>1</v>
      </c>
    </row>
    <row r="7088" spans="1:3" x14ac:dyDescent="0.25">
      <c r="A7088" s="16">
        <v>9380</v>
      </c>
      <c r="B7088">
        <v>25007</v>
      </c>
      <c r="C7088">
        <v>1</v>
      </c>
    </row>
    <row r="7089" spans="1:3" x14ac:dyDescent="0.25">
      <c r="A7089" s="16">
        <v>9381</v>
      </c>
      <c r="B7089">
        <v>7098</v>
      </c>
      <c r="C7089">
        <v>1</v>
      </c>
    </row>
    <row r="7090" spans="1:3" x14ac:dyDescent="0.25">
      <c r="A7090" s="16">
        <v>9382</v>
      </c>
      <c r="B7090">
        <v>17736</v>
      </c>
      <c r="C7090">
        <v>1</v>
      </c>
    </row>
    <row r="7091" spans="1:3" x14ac:dyDescent="0.25">
      <c r="A7091" s="16">
        <v>9383</v>
      </c>
      <c r="B7091">
        <v>14664</v>
      </c>
      <c r="C7091">
        <v>1</v>
      </c>
    </row>
    <row r="7092" spans="1:3" x14ac:dyDescent="0.25">
      <c r="A7092" s="16">
        <v>9384</v>
      </c>
      <c r="B7092">
        <v>31939</v>
      </c>
      <c r="C7092">
        <v>1</v>
      </c>
    </row>
    <row r="7093" spans="1:3" x14ac:dyDescent="0.25">
      <c r="A7093" s="16">
        <v>9385</v>
      </c>
      <c r="B7093">
        <v>42646</v>
      </c>
      <c r="C7093">
        <v>1</v>
      </c>
    </row>
    <row r="7094" spans="1:3" x14ac:dyDescent="0.25">
      <c r="A7094" s="16">
        <v>9386</v>
      </c>
      <c r="B7094">
        <v>58615</v>
      </c>
      <c r="C7094">
        <v>1</v>
      </c>
    </row>
    <row r="7095" spans="1:3" x14ac:dyDescent="0.25">
      <c r="A7095" s="16">
        <v>9387</v>
      </c>
      <c r="B7095">
        <v>59698</v>
      </c>
      <c r="C7095">
        <v>1</v>
      </c>
    </row>
    <row r="7096" spans="1:3" x14ac:dyDescent="0.25">
      <c r="A7096" s="16">
        <v>9388</v>
      </c>
      <c r="B7096">
        <v>4095</v>
      </c>
      <c r="C7096">
        <v>1</v>
      </c>
    </row>
    <row r="7097" spans="1:3" x14ac:dyDescent="0.25">
      <c r="A7097" s="16">
        <v>9389</v>
      </c>
      <c r="B7097">
        <v>37589</v>
      </c>
      <c r="C7097">
        <v>1</v>
      </c>
    </row>
    <row r="7098" spans="1:3" x14ac:dyDescent="0.25">
      <c r="A7098" s="16">
        <v>9390</v>
      </c>
      <c r="B7098">
        <v>430</v>
      </c>
      <c r="C7098">
        <v>1</v>
      </c>
    </row>
    <row r="7099" spans="1:3" x14ac:dyDescent="0.25">
      <c r="A7099" s="16">
        <v>9391</v>
      </c>
      <c r="B7099">
        <v>489</v>
      </c>
      <c r="C7099">
        <v>1</v>
      </c>
    </row>
    <row r="7100" spans="1:3" x14ac:dyDescent="0.25">
      <c r="A7100" s="16">
        <v>9392</v>
      </c>
      <c r="B7100">
        <v>1197</v>
      </c>
      <c r="C7100">
        <v>1</v>
      </c>
    </row>
    <row r="7101" spans="1:3" x14ac:dyDescent="0.25">
      <c r="A7101" s="16">
        <v>9393</v>
      </c>
      <c r="B7101">
        <v>20115</v>
      </c>
      <c r="C7101">
        <v>1</v>
      </c>
    </row>
    <row r="7102" spans="1:3" x14ac:dyDescent="0.25">
      <c r="A7102" s="16">
        <v>9394</v>
      </c>
      <c r="B7102">
        <v>557116</v>
      </c>
      <c r="C7102">
        <v>1</v>
      </c>
    </row>
    <row r="7103" spans="1:3" x14ac:dyDescent="0.25">
      <c r="A7103" s="16">
        <v>9395</v>
      </c>
      <c r="B7103">
        <v>47485</v>
      </c>
      <c r="C7103">
        <v>1</v>
      </c>
    </row>
    <row r="7104" spans="1:3" x14ac:dyDescent="0.25">
      <c r="A7104" s="16">
        <v>9396</v>
      </c>
      <c r="B7104">
        <v>139614</v>
      </c>
      <c r="C7104">
        <v>1</v>
      </c>
    </row>
    <row r="7105" spans="1:3" x14ac:dyDescent="0.25">
      <c r="A7105" s="16">
        <v>9397</v>
      </c>
      <c r="B7105">
        <v>2464</v>
      </c>
      <c r="C7105">
        <v>1</v>
      </c>
    </row>
    <row r="7106" spans="1:3" x14ac:dyDescent="0.25">
      <c r="A7106" s="16">
        <v>9398</v>
      </c>
      <c r="B7106">
        <v>1222</v>
      </c>
      <c r="C7106">
        <v>1</v>
      </c>
    </row>
    <row r="7107" spans="1:3" x14ac:dyDescent="0.25">
      <c r="A7107" s="16">
        <v>9399</v>
      </c>
      <c r="B7107">
        <v>1154</v>
      </c>
      <c r="C7107">
        <v>1</v>
      </c>
    </row>
    <row r="7108" spans="1:3" x14ac:dyDescent="0.25">
      <c r="A7108" s="16">
        <v>9400</v>
      </c>
      <c r="B7108">
        <v>853</v>
      </c>
      <c r="C7108">
        <v>1</v>
      </c>
    </row>
    <row r="7109" spans="1:3" x14ac:dyDescent="0.25">
      <c r="A7109" s="16">
        <v>9401</v>
      </c>
      <c r="B7109">
        <v>1623</v>
      </c>
      <c r="C7109">
        <v>1</v>
      </c>
    </row>
    <row r="7110" spans="1:3" x14ac:dyDescent="0.25">
      <c r="A7110" s="16">
        <v>9402</v>
      </c>
      <c r="B7110">
        <v>760</v>
      </c>
      <c r="C7110">
        <v>1</v>
      </c>
    </row>
    <row r="7111" spans="1:3" x14ac:dyDescent="0.25">
      <c r="A7111" s="16">
        <v>9403</v>
      </c>
      <c r="B7111">
        <v>199</v>
      </c>
      <c r="C7111">
        <v>1</v>
      </c>
    </row>
    <row r="7112" spans="1:3" x14ac:dyDescent="0.25">
      <c r="A7112" s="16">
        <v>9404</v>
      </c>
      <c r="B7112">
        <v>1509</v>
      </c>
      <c r="C7112">
        <v>1</v>
      </c>
    </row>
    <row r="7113" spans="1:3" x14ac:dyDescent="0.25">
      <c r="A7113" s="16">
        <v>9405</v>
      </c>
      <c r="B7113">
        <v>505</v>
      </c>
      <c r="C7113">
        <v>1</v>
      </c>
    </row>
    <row r="7114" spans="1:3" x14ac:dyDescent="0.25">
      <c r="A7114" s="16">
        <v>9406</v>
      </c>
      <c r="B7114">
        <v>1097</v>
      </c>
      <c r="C7114">
        <v>1</v>
      </c>
    </row>
    <row r="7115" spans="1:3" x14ac:dyDescent="0.25">
      <c r="A7115" s="16">
        <v>9407</v>
      </c>
      <c r="B7115">
        <v>579</v>
      </c>
      <c r="C7115">
        <v>1</v>
      </c>
    </row>
    <row r="7116" spans="1:3" x14ac:dyDescent="0.25">
      <c r="A7116" s="16">
        <v>9408</v>
      </c>
      <c r="B7116">
        <v>620</v>
      </c>
      <c r="C7116">
        <v>1</v>
      </c>
    </row>
    <row r="7117" spans="1:3" x14ac:dyDescent="0.25">
      <c r="A7117" s="16">
        <v>9409</v>
      </c>
      <c r="B7117">
        <v>11211</v>
      </c>
      <c r="C7117">
        <v>1</v>
      </c>
    </row>
    <row r="7118" spans="1:3" x14ac:dyDescent="0.25">
      <c r="A7118" s="16">
        <v>9410</v>
      </c>
      <c r="B7118">
        <v>6769</v>
      </c>
      <c r="C7118">
        <v>1</v>
      </c>
    </row>
    <row r="7119" spans="1:3" x14ac:dyDescent="0.25">
      <c r="A7119" s="16">
        <v>9411</v>
      </c>
      <c r="B7119">
        <v>21497</v>
      </c>
      <c r="C7119">
        <v>1</v>
      </c>
    </row>
    <row r="7120" spans="1:3" x14ac:dyDescent="0.25">
      <c r="A7120" s="16">
        <v>9412</v>
      </c>
      <c r="B7120">
        <v>7887</v>
      </c>
      <c r="C7120">
        <v>1</v>
      </c>
    </row>
    <row r="7121" spans="1:3" x14ac:dyDescent="0.25">
      <c r="A7121" s="16">
        <v>9413</v>
      </c>
      <c r="B7121">
        <v>12925</v>
      </c>
      <c r="C7121">
        <v>1</v>
      </c>
    </row>
    <row r="7122" spans="1:3" x14ac:dyDescent="0.25">
      <c r="A7122" s="16">
        <v>9414</v>
      </c>
      <c r="B7122">
        <v>14608</v>
      </c>
      <c r="C7122">
        <v>1</v>
      </c>
    </row>
    <row r="7123" spans="1:3" x14ac:dyDescent="0.25">
      <c r="A7123" s="16">
        <v>9415</v>
      </c>
      <c r="B7123">
        <v>10391</v>
      </c>
      <c r="C7123">
        <v>1</v>
      </c>
    </row>
    <row r="7124" spans="1:3" x14ac:dyDescent="0.25">
      <c r="A7124" s="16">
        <v>9416</v>
      </c>
      <c r="B7124">
        <v>13328</v>
      </c>
      <c r="C7124">
        <v>1</v>
      </c>
    </row>
    <row r="7125" spans="1:3" x14ac:dyDescent="0.25">
      <c r="A7125" s="16">
        <v>9417</v>
      </c>
      <c r="B7125">
        <v>20025</v>
      </c>
      <c r="C7125">
        <v>1</v>
      </c>
    </row>
    <row r="7126" spans="1:3" x14ac:dyDescent="0.25">
      <c r="A7126" s="16">
        <v>9418</v>
      </c>
      <c r="B7126">
        <v>19467</v>
      </c>
      <c r="C7126">
        <v>1</v>
      </c>
    </row>
    <row r="7127" spans="1:3" x14ac:dyDescent="0.25">
      <c r="A7127" s="16">
        <v>9419</v>
      </c>
      <c r="B7127">
        <v>8503</v>
      </c>
      <c r="C7127">
        <v>1</v>
      </c>
    </row>
    <row r="7128" spans="1:3" x14ac:dyDescent="0.25">
      <c r="A7128" s="16">
        <v>9420</v>
      </c>
      <c r="B7128">
        <v>490723</v>
      </c>
      <c r="C7128">
        <v>1</v>
      </c>
    </row>
    <row r="7129" spans="1:3" x14ac:dyDescent="0.25">
      <c r="A7129" s="16">
        <v>9421</v>
      </c>
      <c r="B7129">
        <v>429945</v>
      </c>
      <c r="C7129">
        <v>1</v>
      </c>
    </row>
    <row r="7130" spans="1:3" x14ac:dyDescent="0.25">
      <c r="A7130" s="16">
        <v>9422</v>
      </c>
      <c r="B7130">
        <v>16075</v>
      </c>
      <c r="C7130">
        <v>1</v>
      </c>
    </row>
    <row r="7131" spans="1:3" x14ac:dyDescent="0.25">
      <c r="A7131" s="16">
        <v>9423</v>
      </c>
      <c r="B7131">
        <v>649482</v>
      </c>
      <c r="C7131">
        <v>1</v>
      </c>
    </row>
    <row r="7132" spans="1:3" x14ac:dyDescent="0.25">
      <c r="A7132" s="16">
        <v>9424</v>
      </c>
      <c r="B7132">
        <v>686623</v>
      </c>
      <c r="C7132">
        <v>1</v>
      </c>
    </row>
    <row r="7133" spans="1:3" x14ac:dyDescent="0.25">
      <c r="A7133" s="16">
        <v>9425</v>
      </c>
      <c r="B7133">
        <v>1203</v>
      </c>
      <c r="C7133">
        <v>1</v>
      </c>
    </row>
    <row r="7134" spans="1:3" x14ac:dyDescent="0.25">
      <c r="A7134" s="16">
        <v>9426</v>
      </c>
      <c r="B7134">
        <v>563</v>
      </c>
      <c r="C7134">
        <v>1</v>
      </c>
    </row>
    <row r="7135" spans="1:3" x14ac:dyDescent="0.25">
      <c r="A7135" s="16">
        <v>9427</v>
      </c>
      <c r="B7135">
        <v>410</v>
      </c>
      <c r="C7135">
        <v>1</v>
      </c>
    </row>
    <row r="7136" spans="1:3" x14ac:dyDescent="0.25">
      <c r="A7136" s="16">
        <v>9428</v>
      </c>
      <c r="B7136">
        <v>11606</v>
      </c>
      <c r="C7136">
        <v>1</v>
      </c>
    </row>
    <row r="7137" spans="1:3" x14ac:dyDescent="0.25">
      <c r="A7137" s="16">
        <v>9429</v>
      </c>
      <c r="B7137">
        <v>135</v>
      </c>
      <c r="C7137">
        <v>1</v>
      </c>
    </row>
    <row r="7138" spans="1:3" x14ac:dyDescent="0.25">
      <c r="A7138" s="16">
        <v>9430</v>
      </c>
      <c r="B7138">
        <v>963</v>
      </c>
      <c r="C7138">
        <v>1</v>
      </c>
    </row>
    <row r="7139" spans="1:3" x14ac:dyDescent="0.25">
      <c r="A7139" s="16">
        <v>9431</v>
      </c>
      <c r="B7139">
        <v>677</v>
      </c>
      <c r="C7139">
        <v>1</v>
      </c>
    </row>
    <row r="7140" spans="1:3" x14ac:dyDescent="0.25">
      <c r="A7140" s="16">
        <v>9432</v>
      </c>
      <c r="B7140">
        <v>3194</v>
      </c>
      <c r="C7140">
        <v>1</v>
      </c>
    </row>
    <row r="7141" spans="1:3" x14ac:dyDescent="0.25">
      <c r="A7141" s="16">
        <v>9433</v>
      </c>
      <c r="B7141">
        <v>947</v>
      </c>
      <c r="C7141">
        <v>1</v>
      </c>
    </row>
    <row r="7142" spans="1:3" x14ac:dyDescent="0.25">
      <c r="A7142" s="16">
        <v>9435</v>
      </c>
      <c r="B7142">
        <v>1069</v>
      </c>
      <c r="C7142">
        <v>1</v>
      </c>
    </row>
    <row r="7143" spans="1:3" x14ac:dyDescent="0.25">
      <c r="A7143" s="16">
        <v>9436</v>
      </c>
      <c r="B7143">
        <v>17871</v>
      </c>
      <c r="C7143">
        <v>1</v>
      </c>
    </row>
    <row r="7144" spans="1:3" x14ac:dyDescent="0.25">
      <c r="A7144" s="16">
        <v>9437</v>
      </c>
      <c r="B7144">
        <v>1109</v>
      </c>
      <c r="C7144">
        <v>1</v>
      </c>
    </row>
    <row r="7145" spans="1:3" x14ac:dyDescent="0.25">
      <c r="A7145" s="16">
        <v>9438</v>
      </c>
      <c r="B7145">
        <v>652</v>
      </c>
      <c r="C7145">
        <v>1</v>
      </c>
    </row>
    <row r="7146" spans="1:3" x14ac:dyDescent="0.25">
      <c r="A7146" s="16">
        <v>9439</v>
      </c>
      <c r="B7146">
        <v>480</v>
      </c>
      <c r="C7146">
        <v>1</v>
      </c>
    </row>
    <row r="7147" spans="1:3" x14ac:dyDescent="0.25">
      <c r="A7147" s="16">
        <v>9440</v>
      </c>
      <c r="B7147">
        <v>454</v>
      </c>
      <c r="C7147">
        <v>1</v>
      </c>
    </row>
    <row r="7148" spans="1:3" x14ac:dyDescent="0.25">
      <c r="A7148" s="16">
        <v>9441</v>
      </c>
      <c r="B7148">
        <v>4693</v>
      </c>
      <c r="C7148">
        <v>1</v>
      </c>
    </row>
    <row r="7149" spans="1:3" x14ac:dyDescent="0.25">
      <c r="A7149" s="16">
        <v>9442</v>
      </c>
      <c r="B7149">
        <v>1297</v>
      </c>
      <c r="C7149">
        <v>1</v>
      </c>
    </row>
    <row r="7150" spans="1:3" x14ac:dyDescent="0.25">
      <c r="A7150" s="16">
        <v>9445</v>
      </c>
      <c r="B7150">
        <v>7489</v>
      </c>
      <c r="C7150">
        <v>1</v>
      </c>
    </row>
    <row r="7151" spans="1:3" x14ac:dyDescent="0.25">
      <c r="A7151" s="16">
        <v>9447</v>
      </c>
      <c r="B7151">
        <v>72026</v>
      </c>
      <c r="C7151">
        <v>1</v>
      </c>
    </row>
    <row r="7152" spans="1:3" x14ac:dyDescent="0.25">
      <c r="A7152" s="16">
        <v>9448</v>
      </c>
      <c r="B7152">
        <v>4239</v>
      </c>
      <c r="C7152">
        <v>1</v>
      </c>
    </row>
    <row r="7153" spans="1:3" x14ac:dyDescent="0.25">
      <c r="A7153" s="16">
        <v>9449</v>
      </c>
      <c r="B7153">
        <v>375</v>
      </c>
      <c r="C7153">
        <v>1</v>
      </c>
    </row>
    <row r="7154" spans="1:3" x14ac:dyDescent="0.25">
      <c r="A7154" s="16">
        <v>9450</v>
      </c>
      <c r="B7154">
        <v>2492</v>
      </c>
      <c r="C7154">
        <v>1</v>
      </c>
    </row>
    <row r="7155" spans="1:3" x14ac:dyDescent="0.25">
      <c r="A7155" s="16">
        <v>9451</v>
      </c>
      <c r="B7155">
        <v>990022</v>
      </c>
      <c r="C7155">
        <v>1</v>
      </c>
    </row>
    <row r="7156" spans="1:3" x14ac:dyDescent="0.25">
      <c r="A7156" s="16">
        <v>9452</v>
      </c>
      <c r="B7156">
        <v>77260</v>
      </c>
      <c r="C7156">
        <v>1</v>
      </c>
    </row>
    <row r="7157" spans="1:3" x14ac:dyDescent="0.25">
      <c r="A7157" s="16">
        <v>9453</v>
      </c>
      <c r="B7157">
        <v>200778</v>
      </c>
      <c r="C7157">
        <v>1</v>
      </c>
    </row>
    <row r="7158" spans="1:3" x14ac:dyDescent="0.25">
      <c r="A7158" s="16">
        <v>9454</v>
      </c>
      <c r="B7158">
        <v>2583</v>
      </c>
      <c r="C7158">
        <v>1</v>
      </c>
    </row>
    <row r="7159" spans="1:3" x14ac:dyDescent="0.25">
      <c r="A7159" s="16">
        <v>9455</v>
      </c>
      <c r="B7159">
        <v>2782</v>
      </c>
      <c r="C7159">
        <v>1</v>
      </c>
    </row>
    <row r="7160" spans="1:3" x14ac:dyDescent="0.25">
      <c r="A7160" s="16">
        <v>9456</v>
      </c>
      <c r="B7160">
        <v>29590</v>
      </c>
      <c r="C7160">
        <v>1</v>
      </c>
    </row>
    <row r="7161" spans="1:3" x14ac:dyDescent="0.25">
      <c r="A7161" s="16">
        <v>9457</v>
      </c>
      <c r="B7161">
        <v>130279</v>
      </c>
      <c r="C7161">
        <v>1</v>
      </c>
    </row>
    <row r="7162" spans="1:3" x14ac:dyDescent="0.25">
      <c r="A7162" s="16">
        <v>9458</v>
      </c>
      <c r="B7162">
        <v>11198</v>
      </c>
      <c r="C7162">
        <v>1</v>
      </c>
    </row>
    <row r="7163" spans="1:3" x14ac:dyDescent="0.25">
      <c r="A7163" s="16">
        <v>9459</v>
      </c>
      <c r="B7163">
        <v>11083</v>
      </c>
      <c r="C7163">
        <v>1</v>
      </c>
    </row>
    <row r="7164" spans="1:3" x14ac:dyDescent="0.25">
      <c r="A7164" s="16">
        <v>9460</v>
      </c>
      <c r="B7164">
        <v>260465</v>
      </c>
      <c r="C7164">
        <v>1</v>
      </c>
    </row>
    <row r="7165" spans="1:3" x14ac:dyDescent="0.25">
      <c r="A7165" s="16">
        <v>9461</v>
      </c>
      <c r="B7165">
        <v>12556</v>
      </c>
      <c r="C7165">
        <v>1</v>
      </c>
    </row>
    <row r="7166" spans="1:3" x14ac:dyDescent="0.25">
      <c r="A7166" s="16">
        <v>9462</v>
      </c>
      <c r="B7166">
        <v>64231</v>
      </c>
      <c r="C7166">
        <v>1</v>
      </c>
    </row>
    <row r="7167" spans="1:3" x14ac:dyDescent="0.25">
      <c r="A7167" s="16">
        <v>9463</v>
      </c>
      <c r="B7167">
        <v>15561</v>
      </c>
      <c r="C7167">
        <v>1</v>
      </c>
    </row>
    <row r="7168" spans="1:3" x14ac:dyDescent="0.25">
      <c r="A7168" s="16">
        <v>9464</v>
      </c>
      <c r="B7168">
        <v>548840</v>
      </c>
      <c r="C7168">
        <v>1</v>
      </c>
    </row>
    <row r="7169" spans="1:3" x14ac:dyDescent="0.25">
      <c r="A7169" s="16">
        <v>9465</v>
      </c>
      <c r="B7169">
        <v>1010916</v>
      </c>
      <c r="C7169">
        <v>1</v>
      </c>
    </row>
    <row r="7170" spans="1:3" x14ac:dyDescent="0.25">
      <c r="A7170" s="16">
        <v>9466</v>
      </c>
      <c r="B7170">
        <v>20247</v>
      </c>
      <c r="C7170">
        <v>1</v>
      </c>
    </row>
    <row r="7171" spans="1:3" x14ac:dyDescent="0.25">
      <c r="A7171" s="16">
        <v>9467</v>
      </c>
      <c r="B7171">
        <v>2735</v>
      </c>
      <c r="C7171">
        <v>1</v>
      </c>
    </row>
    <row r="7172" spans="1:3" x14ac:dyDescent="0.25">
      <c r="A7172" s="16">
        <v>9468</v>
      </c>
      <c r="B7172">
        <v>13737</v>
      </c>
      <c r="C7172">
        <v>1</v>
      </c>
    </row>
    <row r="7173" spans="1:3" x14ac:dyDescent="0.25">
      <c r="A7173" s="16">
        <v>9469</v>
      </c>
      <c r="B7173">
        <v>20534</v>
      </c>
      <c r="C7173">
        <v>1</v>
      </c>
    </row>
    <row r="7174" spans="1:3" x14ac:dyDescent="0.25">
      <c r="A7174" s="16">
        <v>9470</v>
      </c>
      <c r="B7174">
        <v>2034</v>
      </c>
      <c r="C7174">
        <v>1</v>
      </c>
    </row>
    <row r="7175" spans="1:3" x14ac:dyDescent="0.25">
      <c r="A7175" s="16">
        <v>9471</v>
      </c>
      <c r="B7175">
        <v>38900</v>
      </c>
      <c r="C7175">
        <v>1</v>
      </c>
    </row>
    <row r="7176" spans="1:3" x14ac:dyDescent="0.25">
      <c r="A7176" s="16">
        <v>9472</v>
      </c>
      <c r="B7176">
        <v>10313</v>
      </c>
      <c r="C7176">
        <v>1</v>
      </c>
    </row>
    <row r="7177" spans="1:3" x14ac:dyDescent="0.25">
      <c r="A7177" s="16">
        <v>9473</v>
      </c>
      <c r="B7177">
        <v>192881</v>
      </c>
      <c r="C7177">
        <v>1</v>
      </c>
    </row>
    <row r="7178" spans="1:3" x14ac:dyDescent="0.25">
      <c r="A7178" s="16">
        <v>9474</v>
      </c>
      <c r="B7178">
        <v>33572</v>
      </c>
      <c r="C7178">
        <v>1</v>
      </c>
    </row>
    <row r="7179" spans="1:3" x14ac:dyDescent="0.25">
      <c r="A7179" s="16">
        <v>9475</v>
      </c>
      <c r="B7179">
        <v>9254</v>
      </c>
      <c r="C7179">
        <v>1</v>
      </c>
    </row>
    <row r="7180" spans="1:3" x14ac:dyDescent="0.25">
      <c r="A7180" s="16">
        <v>9476</v>
      </c>
      <c r="B7180">
        <v>25298</v>
      </c>
      <c r="C7180">
        <v>1</v>
      </c>
    </row>
    <row r="7181" spans="1:3" x14ac:dyDescent="0.25">
      <c r="A7181" s="16">
        <v>9477</v>
      </c>
      <c r="B7181">
        <v>8195</v>
      </c>
      <c r="C7181">
        <v>1</v>
      </c>
    </row>
    <row r="7182" spans="1:3" x14ac:dyDescent="0.25">
      <c r="A7182" s="16">
        <v>9478</v>
      </c>
      <c r="B7182">
        <v>4312</v>
      </c>
      <c r="C7182">
        <v>1</v>
      </c>
    </row>
    <row r="7183" spans="1:3" x14ac:dyDescent="0.25">
      <c r="A7183" s="16">
        <v>9479</v>
      </c>
      <c r="B7183">
        <v>9592</v>
      </c>
      <c r="C7183">
        <v>1</v>
      </c>
    </row>
    <row r="7184" spans="1:3" x14ac:dyDescent="0.25">
      <c r="A7184" s="16">
        <v>9480</v>
      </c>
      <c r="B7184">
        <v>61027</v>
      </c>
      <c r="C7184">
        <v>1</v>
      </c>
    </row>
    <row r="7185" spans="1:3" x14ac:dyDescent="0.25">
      <c r="A7185" s="16">
        <v>9481</v>
      </c>
      <c r="B7185">
        <v>5720</v>
      </c>
      <c r="C7185">
        <v>1</v>
      </c>
    </row>
    <row r="7186" spans="1:3" x14ac:dyDescent="0.25">
      <c r="A7186" s="16">
        <v>9482</v>
      </c>
      <c r="B7186">
        <v>116727</v>
      </c>
      <c r="C7186">
        <v>1</v>
      </c>
    </row>
    <row r="7187" spans="1:3" x14ac:dyDescent="0.25">
      <c r="A7187" s="16">
        <v>9483</v>
      </c>
      <c r="B7187">
        <v>933</v>
      </c>
      <c r="C7187">
        <v>1</v>
      </c>
    </row>
    <row r="7188" spans="1:3" x14ac:dyDescent="0.25">
      <c r="A7188" s="16">
        <v>9484</v>
      </c>
      <c r="B7188">
        <v>2177</v>
      </c>
      <c r="C7188">
        <v>1</v>
      </c>
    </row>
    <row r="7189" spans="1:3" x14ac:dyDescent="0.25">
      <c r="A7189" s="16">
        <v>9485</v>
      </c>
      <c r="B7189">
        <v>14194</v>
      </c>
      <c r="C7189">
        <v>1</v>
      </c>
    </row>
    <row r="7190" spans="1:3" x14ac:dyDescent="0.25">
      <c r="A7190" s="16">
        <v>9486</v>
      </c>
      <c r="B7190">
        <v>109608</v>
      </c>
      <c r="C7190">
        <v>1</v>
      </c>
    </row>
    <row r="7191" spans="1:3" x14ac:dyDescent="0.25">
      <c r="A7191" s="16">
        <v>9487</v>
      </c>
      <c r="B7191">
        <v>240164</v>
      </c>
      <c r="C7191">
        <v>1</v>
      </c>
    </row>
    <row r="7192" spans="1:3" x14ac:dyDescent="0.25">
      <c r="A7192" s="16">
        <v>9488</v>
      </c>
      <c r="B7192">
        <v>817499</v>
      </c>
      <c r="C7192">
        <v>1</v>
      </c>
    </row>
    <row r="7193" spans="1:3" x14ac:dyDescent="0.25">
      <c r="A7193" s="16">
        <v>9490</v>
      </c>
      <c r="B7193">
        <v>7673</v>
      </c>
      <c r="C7193">
        <v>1</v>
      </c>
    </row>
    <row r="7194" spans="1:3" x14ac:dyDescent="0.25">
      <c r="A7194" s="16">
        <v>9491</v>
      </c>
      <c r="B7194">
        <v>4554</v>
      </c>
      <c r="C7194">
        <v>1</v>
      </c>
    </row>
    <row r="7195" spans="1:3" x14ac:dyDescent="0.25">
      <c r="A7195" s="16">
        <v>9493</v>
      </c>
      <c r="B7195">
        <v>31</v>
      </c>
      <c r="C7195">
        <v>1</v>
      </c>
    </row>
    <row r="7196" spans="1:3" x14ac:dyDescent="0.25">
      <c r="A7196" s="16">
        <v>9494</v>
      </c>
      <c r="B7196">
        <v>630</v>
      </c>
      <c r="C7196">
        <v>1</v>
      </c>
    </row>
    <row r="7197" spans="1:3" x14ac:dyDescent="0.25">
      <c r="A7197" s="16">
        <v>9499</v>
      </c>
      <c r="B7197">
        <v>1186</v>
      </c>
      <c r="C7197">
        <v>1</v>
      </c>
    </row>
    <row r="7198" spans="1:3" x14ac:dyDescent="0.25">
      <c r="A7198" s="16">
        <v>9500</v>
      </c>
      <c r="B7198">
        <v>306</v>
      </c>
      <c r="C7198">
        <v>1</v>
      </c>
    </row>
    <row r="7199" spans="1:3" x14ac:dyDescent="0.25">
      <c r="A7199" s="16">
        <v>9501</v>
      </c>
      <c r="B7199">
        <v>489</v>
      </c>
      <c r="C7199">
        <v>1</v>
      </c>
    </row>
    <row r="7200" spans="1:3" x14ac:dyDescent="0.25">
      <c r="A7200" s="16">
        <v>9502</v>
      </c>
      <c r="B7200">
        <v>1818</v>
      </c>
      <c r="C7200">
        <v>1</v>
      </c>
    </row>
    <row r="7201" spans="1:3" x14ac:dyDescent="0.25">
      <c r="A7201" s="16">
        <v>9503</v>
      </c>
      <c r="B7201">
        <v>659</v>
      </c>
      <c r="C7201">
        <v>1</v>
      </c>
    </row>
    <row r="7202" spans="1:3" x14ac:dyDescent="0.25">
      <c r="A7202" s="16">
        <v>9504</v>
      </c>
      <c r="B7202">
        <v>798858</v>
      </c>
      <c r="C7202">
        <v>1</v>
      </c>
    </row>
    <row r="7203" spans="1:3" x14ac:dyDescent="0.25">
      <c r="A7203" s="16">
        <v>9509</v>
      </c>
      <c r="B7203">
        <v>1100425</v>
      </c>
      <c r="C7203">
        <v>1</v>
      </c>
    </row>
    <row r="7204" spans="1:3" x14ac:dyDescent="0.25">
      <c r="A7204" s="16">
        <v>9510</v>
      </c>
      <c r="B7204">
        <v>44891</v>
      </c>
      <c r="C7204">
        <v>1</v>
      </c>
    </row>
    <row r="7205" spans="1:3" x14ac:dyDescent="0.25">
      <c r="A7205" s="16">
        <v>9511</v>
      </c>
      <c r="B7205">
        <v>65365</v>
      </c>
      <c r="C7205">
        <v>1</v>
      </c>
    </row>
    <row r="7206" spans="1:3" x14ac:dyDescent="0.25">
      <c r="A7206" s="16">
        <v>9512</v>
      </c>
      <c r="B7206">
        <v>47455</v>
      </c>
      <c r="C7206">
        <v>1</v>
      </c>
    </row>
    <row r="7207" spans="1:3" x14ac:dyDescent="0.25">
      <c r="A7207" s="16">
        <v>9513</v>
      </c>
      <c r="B7207">
        <v>1115</v>
      </c>
      <c r="C7207">
        <v>1</v>
      </c>
    </row>
    <row r="7208" spans="1:3" x14ac:dyDescent="0.25">
      <c r="A7208" s="16">
        <v>9514</v>
      </c>
      <c r="B7208">
        <v>27482</v>
      </c>
      <c r="C7208">
        <v>1</v>
      </c>
    </row>
    <row r="7209" spans="1:3" x14ac:dyDescent="0.25">
      <c r="A7209" s="16">
        <v>9517</v>
      </c>
      <c r="B7209">
        <v>27196</v>
      </c>
      <c r="C7209">
        <v>1</v>
      </c>
    </row>
    <row r="7210" spans="1:3" x14ac:dyDescent="0.25">
      <c r="A7210" s="16">
        <v>9525</v>
      </c>
      <c r="B7210">
        <v>4579</v>
      </c>
      <c r="C7210">
        <v>1</v>
      </c>
    </row>
    <row r="7211" spans="1:3" x14ac:dyDescent="0.25">
      <c r="A7211" s="16">
        <v>9526</v>
      </c>
      <c r="B7211">
        <v>2076</v>
      </c>
      <c r="C7211">
        <v>1</v>
      </c>
    </row>
    <row r="7212" spans="1:3" x14ac:dyDescent="0.25">
      <c r="A7212" s="16">
        <v>9537</v>
      </c>
      <c r="B7212">
        <v>43025</v>
      </c>
      <c r="C7212">
        <v>1</v>
      </c>
    </row>
    <row r="7213" spans="1:3" x14ac:dyDescent="0.25">
      <c r="A7213" s="16">
        <v>9538</v>
      </c>
      <c r="B7213">
        <v>26888</v>
      </c>
      <c r="C7213">
        <v>1</v>
      </c>
    </row>
    <row r="7214" spans="1:3" x14ac:dyDescent="0.25">
      <c r="A7214" s="16">
        <v>9541</v>
      </c>
      <c r="B7214">
        <v>40525</v>
      </c>
      <c r="C7214">
        <v>1</v>
      </c>
    </row>
    <row r="7215" spans="1:3" x14ac:dyDescent="0.25">
      <c r="A7215" s="16">
        <v>9543</v>
      </c>
      <c r="B7215">
        <v>24573</v>
      </c>
      <c r="C7215">
        <v>1</v>
      </c>
    </row>
    <row r="7216" spans="1:3" x14ac:dyDescent="0.25">
      <c r="A7216" s="16">
        <v>9544</v>
      </c>
      <c r="B7216">
        <v>33292</v>
      </c>
      <c r="C7216">
        <v>1</v>
      </c>
    </row>
    <row r="7217" spans="1:3" x14ac:dyDescent="0.25">
      <c r="A7217" s="16">
        <v>9547</v>
      </c>
      <c r="B7217">
        <v>13487</v>
      </c>
      <c r="C7217">
        <v>1</v>
      </c>
    </row>
    <row r="7218" spans="1:3" x14ac:dyDescent="0.25">
      <c r="A7218" s="16">
        <v>9549</v>
      </c>
      <c r="B7218">
        <v>15715</v>
      </c>
      <c r="C7218">
        <v>1</v>
      </c>
    </row>
    <row r="7219" spans="1:3" x14ac:dyDescent="0.25">
      <c r="A7219" s="16">
        <v>9551</v>
      </c>
      <c r="B7219">
        <v>36522</v>
      </c>
      <c r="C7219">
        <v>1</v>
      </c>
    </row>
    <row r="7220" spans="1:3" x14ac:dyDescent="0.25">
      <c r="A7220" s="16">
        <v>9552</v>
      </c>
      <c r="B7220">
        <v>3874</v>
      </c>
      <c r="C7220">
        <v>1</v>
      </c>
    </row>
    <row r="7221" spans="1:3" x14ac:dyDescent="0.25">
      <c r="A7221" s="16">
        <v>9554</v>
      </c>
      <c r="B7221">
        <v>14121</v>
      </c>
      <c r="C7221">
        <v>1</v>
      </c>
    </row>
    <row r="7222" spans="1:3" x14ac:dyDescent="0.25">
      <c r="A7222" s="16">
        <v>9555</v>
      </c>
      <c r="B7222">
        <v>50901</v>
      </c>
      <c r="C7222">
        <v>1</v>
      </c>
    </row>
    <row r="7223" spans="1:3" x14ac:dyDescent="0.25">
      <c r="A7223" s="16">
        <v>9557</v>
      </c>
      <c r="B7223">
        <v>9171</v>
      </c>
      <c r="C7223">
        <v>1</v>
      </c>
    </row>
    <row r="7224" spans="1:3" x14ac:dyDescent="0.25">
      <c r="A7224" s="16">
        <v>9558</v>
      </c>
      <c r="B7224">
        <v>16412</v>
      </c>
      <c r="C7224">
        <v>1</v>
      </c>
    </row>
    <row r="7225" spans="1:3" x14ac:dyDescent="0.25">
      <c r="A7225" s="16">
        <v>9559</v>
      </c>
      <c r="B7225">
        <v>24298</v>
      </c>
      <c r="C7225">
        <v>1</v>
      </c>
    </row>
    <row r="7226" spans="1:3" x14ac:dyDescent="0.25">
      <c r="A7226" s="16">
        <v>9562</v>
      </c>
      <c r="B7226">
        <v>63733</v>
      </c>
      <c r="C7226">
        <v>1</v>
      </c>
    </row>
    <row r="7227" spans="1:3" x14ac:dyDescent="0.25">
      <c r="A7227" s="16">
        <v>9563</v>
      </c>
      <c r="B7227">
        <v>28655</v>
      </c>
      <c r="C7227">
        <v>1</v>
      </c>
    </row>
    <row r="7228" spans="1:3" x14ac:dyDescent="0.25">
      <c r="A7228" s="16">
        <v>9564</v>
      </c>
      <c r="B7228">
        <v>24644</v>
      </c>
      <c r="C7228">
        <v>1</v>
      </c>
    </row>
    <row r="7229" spans="1:3" x14ac:dyDescent="0.25">
      <c r="A7229" s="16">
        <v>9566</v>
      </c>
      <c r="B7229">
        <v>155763</v>
      </c>
      <c r="C7229">
        <v>1</v>
      </c>
    </row>
    <row r="7230" spans="1:3" x14ac:dyDescent="0.25">
      <c r="A7230" s="16">
        <v>9567</v>
      </c>
      <c r="B7230">
        <v>132616</v>
      </c>
      <c r="C7230">
        <v>1</v>
      </c>
    </row>
    <row r="7231" spans="1:3" x14ac:dyDescent="0.25">
      <c r="A7231" s="16">
        <v>9570</v>
      </c>
      <c r="B7231">
        <v>32439</v>
      </c>
      <c r="C7231">
        <v>1</v>
      </c>
    </row>
    <row r="7232" spans="1:3" x14ac:dyDescent="0.25">
      <c r="A7232" s="16">
        <v>9572</v>
      </c>
      <c r="B7232">
        <v>1855</v>
      </c>
      <c r="C7232">
        <v>1</v>
      </c>
    </row>
    <row r="7233" spans="1:3" x14ac:dyDescent="0.25">
      <c r="A7233" s="16">
        <v>9573</v>
      </c>
      <c r="B7233">
        <v>6829</v>
      </c>
      <c r="C7233">
        <v>1</v>
      </c>
    </row>
    <row r="7234" spans="1:3" x14ac:dyDescent="0.25">
      <c r="A7234" s="16">
        <v>9574</v>
      </c>
      <c r="B7234">
        <v>3663</v>
      </c>
      <c r="C7234">
        <v>1</v>
      </c>
    </row>
    <row r="7235" spans="1:3" x14ac:dyDescent="0.25">
      <c r="A7235" s="16">
        <v>9575</v>
      </c>
      <c r="B7235">
        <v>1950</v>
      </c>
      <c r="C7235">
        <v>1</v>
      </c>
    </row>
    <row r="7236" spans="1:3" x14ac:dyDescent="0.25">
      <c r="A7236" s="16">
        <v>9576</v>
      </c>
      <c r="B7236">
        <v>5303</v>
      </c>
      <c r="C7236">
        <v>1</v>
      </c>
    </row>
    <row r="7237" spans="1:3" x14ac:dyDescent="0.25">
      <c r="A7237" s="16">
        <v>9577</v>
      </c>
      <c r="B7237">
        <v>9837</v>
      </c>
      <c r="C7237">
        <v>1</v>
      </c>
    </row>
    <row r="7238" spans="1:3" x14ac:dyDescent="0.25">
      <c r="A7238" s="16">
        <v>9578</v>
      </c>
      <c r="B7238">
        <v>15252</v>
      </c>
      <c r="C7238">
        <v>1</v>
      </c>
    </row>
    <row r="7239" spans="1:3" x14ac:dyDescent="0.25">
      <c r="A7239" s="16">
        <v>9579</v>
      </c>
      <c r="B7239">
        <v>27800</v>
      </c>
      <c r="C7239">
        <v>1</v>
      </c>
    </row>
    <row r="7240" spans="1:3" x14ac:dyDescent="0.25">
      <c r="A7240" s="16">
        <v>9580</v>
      </c>
      <c r="B7240">
        <v>2975</v>
      </c>
      <c r="C7240">
        <v>1</v>
      </c>
    </row>
    <row r="7241" spans="1:3" x14ac:dyDescent="0.25">
      <c r="A7241" s="16">
        <v>9581</v>
      </c>
      <c r="B7241">
        <v>114727</v>
      </c>
      <c r="C7241">
        <v>1</v>
      </c>
    </row>
    <row r="7242" spans="1:3" x14ac:dyDescent="0.25">
      <c r="A7242" s="16">
        <v>9582</v>
      </c>
      <c r="B7242">
        <v>21303</v>
      </c>
      <c r="C7242">
        <v>1</v>
      </c>
    </row>
    <row r="7243" spans="1:3" x14ac:dyDescent="0.25">
      <c r="A7243" s="16">
        <v>9583</v>
      </c>
      <c r="B7243">
        <v>105855</v>
      </c>
      <c r="C7243">
        <v>1</v>
      </c>
    </row>
    <row r="7244" spans="1:3" x14ac:dyDescent="0.25">
      <c r="A7244" s="16">
        <v>9584</v>
      </c>
      <c r="B7244">
        <v>13621</v>
      </c>
      <c r="C7244">
        <v>1</v>
      </c>
    </row>
    <row r="7245" spans="1:3" x14ac:dyDescent="0.25">
      <c r="A7245" s="16">
        <v>9585</v>
      </c>
      <c r="B7245">
        <v>4504</v>
      </c>
      <c r="C7245">
        <v>1</v>
      </c>
    </row>
    <row r="7246" spans="1:3" x14ac:dyDescent="0.25">
      <c r="A7246" s="16">
        <v>9588</v>
      </c>
      <c r="B7246">
        <v>408</v>
      </c>
      <c r="C7246">
        <v>1</v>
      </c>
    </row>
    <row r="7247" spans="1:3" x14ac:dyDescent="0.25">
      <c r="A7247" s="16">
        <v>9589</v>
      </c>
      <c r="B7247">
        <v>420</v>
      </c>
      <c r="C7247">
        <v>1</v>
      </c>
    </row>
    <row r="7248" spans="1:3" x14ac:dyDescent="0.25">
      <c r="A7248" s="16">
        <v>9590</v>
      </c>
      <c r="B7248">
        <v>268</v>
      </c>
      <c r="C7248">
        <v>1</v>
      </c>
    </row>
    <row r="7249" spans="1:3" x14ac:dyDescent="0.25">
      <c r="A7249" s="16">
        <v>9591</v>
      </c>
      <c r="B7249">
        <v>73</v>
      </c>
      <c r="C7249">
        <v>1</v>
      </c>
    </row>
    <row r="7250" spans="1:3" x14ac:dyDescent="0.25">
      <c r="A7250" s="16">
        <v>9592</v>
      </c>
      <c r="B7250">
        <v>103</v>
      </c>
      <c r="C7250">
        <v>1</v>
      </c>
    </row>
    <row r="7251" spans="1:3" x14ac:dyDescent="0.25">
      <c r="A7251" s="16">
        <v>9593</v>
      </c>
      <c r="B7251">
        <v>24</v>
      </c>
      <c r="C7251">
        <v>1</v>
      </c>
    </row>
    <row r="7252" spans="1:3" x14ac:dyDescent="0.25">
      <c r="A7252" s="16">
        <v>9594</v>
      </c>
      <c r="B7252">
        <v>39</v>
      </c>
      <c r="C7252">
        <v>1</v>
      </c>
    </row>
    <row r="7253" spans="1:3" x14ac:dyDescent="0.25">
      <c r="A7253" s="16">
        <v>9595</v>
      </c>
      <c r="B7253">
        <v>985</v>
      </c>
      <c r="C7253">
        <v>1</v>
      </c>
    </row>
    <row r="7254" spans="1:3" x14ac:dyDescent="0.25">
      <c r="A7254" s="16">
        <v>9596</v>
      </c>
      <c r="B7254">
        <v>1347</v>
      </c>
      <c r="C7254">
        <v>1</v>
      </c>
    </row>
    <row r="7255" spans="1:3" x14ac:dyDescent="0.25">
      <c r="A7255" s="16">
        <v>9597</v>
      </c>
      <c r="B7255">
        <v>577</v>
      </c>
      <c r="C7255">
        <v>1</v>
      </c>
    </row>
    <row r="7256" spans="1:3" x14ac:dyDescent="0.25">
      <c r="A7256" s="16">
        <v>9598</v>
      </c>
      <c r="B7256">
        <v>3379</v>
      </c>
      <c r="C7256">
        <v>1</v>
      </c>
    </row>
    <row r="7257" spans="1:3" x14ac:dyDescent="0.25">
      <c r="A7257" s="16">
        <v>9599</v>
      </c>
      <c r="B7257">
        <v>7219</v>
      </c>
      <c r="C7257">
        <v>1</v>
      </c>
    </row>
    <row r="7258" spans="1:3" x14ac:dyDescent="0.25">
      <c r="A7258" s="16">
        <v>9600</v>
      </c>
      <c r="B7258">
        <v>6256</v>
      </c>
      <c r="C7258">
        <v>1</v>
      </c>
    </row>
    <row r="7259" spans="1:3" x14ac:dyDescent="0.25">
      <c r="A7259" s="16">
        <v>9601</v>
      </c>
      <c r="B7259">
        <v>6149</v>
      </c>
      <c r="C7259">
        <v>1</v>
      </c>
    </row>
    <row r="7260" spans="1:3" x14ac:dyDescent="0.25">
      <c r="A7260" s="16">
        <v>9602</v>
      </c>
      <c r="B7260">
        <v>2384</v>
      </c>
      <c r="C7260">
        <v>1</v>
      </c>
    </row>
    <row r="7261" spans="1:3" x14ac:dyDescent="0.25">
      <c r="A7261" s="16">
        <v>9603</v>
      </c>
      <c r="B7261">
        <v>13982</v>
      </c>
      <c r="C7261">
        <v>1</v>
      </c>
    </row>
    <row r="7262" spans="1:3" x14ac:dyDescent="0.25">
      <c r="A7262" s="16">
        <v>9604</v>
      </c>
      <c r="B7262">
        <v>42163</v>
      </c>
      <c r="C7262">
        <v>1</v>
      </c>
    </row>
    <row r="7263" spans="1:3" x14ac:dyDescent="0.25">
      <c r="A7263" s="16">
        <v>9605</v>
      </c>
      <c r="B7263">
        <v>8586</v>
      </c>
      <c r="C7263">
        <v>1</v>
      </c>
    </row>
    <row r="7264" spans="1:3" x14ac:dyDescent="0.25">
      <c r="A7264" s="16">
        <v>9606</v>
      </c>
      <c r="B7264">
        <v>2394</v>
      </c>
      <c r="C7264">
        <v>1</v>
      </c>
    </row>
    <row r="7265" spans="1:3" x14ac:dyDescent="0.25">
      <c r="A7265" s="16">
        <v>9607</v>
      </c>
      <c r="B7265">
        <v>9017</v>
      </c>
      <c r="C7265">
        <v>1</v>
      </c>
    </row>
    <row r="7266" spans="1:3" x14ac:dyDescent="0.25">
      <c r="A7266" s="16">
        <v>9608</v>
      </c>
      <c r="B7266">
        <v>3476</v>
      </c>
      <c r="C7266">
        <v>1</v>
      </c>
    </row>
    <row r="7267" spans="1:3" x14ac:dyDescent="0.25">
      <c r="A7267" s="16">
        <v>9609</v>
      </c>
      <c r="B7267">
        <v>7326</v>
      </c>
      <c r="C7267">
        <v>1</v>
      </c>
    </row>
    <row r="7268" spans="1:3" x14ac:dyDescent="0.25">
      <c r="A7268" s="16">
        <v>9610</v>
      </c>
      <c r="B7268">
        <v>16343</v>
      </c>
      <c r="C7268">
        <v>1</v>
      </c>
    </row>
    <row r="7269" spans="1:3" x14ac:dyDescent="0.25">
      <c r="A7269" s="16">
        <v>9611</v>
      </c>
      <c r="B7269">
        <v>1764</v>
      </c>
      <c r="C7269">
        <v>1</v>
      </c>
    </row>
    <row r="7270" spans="1:3" x14ac:dyDescent="0.25">
      <c r="A7270" s="16">
        <v>9612</v>
      </c>
      <c r="B7270">
        <v>10886</v>
      </c>
      <c r="C7270">
        <v>1</v>
      </c>
    </row>
    <row r="7271" spans="1:3" x14ac:dyDescent="0.25">
      <c r="A7271" s="16">
        <v>9613</v>
      </c>
      <c r="B7271">
        <v>404878</v>
      </c>
      <c r="C7271">
        <v>1</v>
      </c>
    </row>
    <row r="7272" spans="1:3" x14ac:dyDescent="0.25">
      <c r="A7272" s="16">
        <v>9614</v>
      </c>
      <c r="B7272">
        <v>7652</v>
      </c>
      <c r="C7272">
        <v>1</v>
      </c>
    </row>
    <row r="7273" spans="1:3" x14ac:dyDescent="0.25">
      <c r="A7273" s="16">
        <v>9615</v>
      </c>
      <c r="B7273">
        <v>3625</v>
      </c>
      <c r="C7273">
        <v>1</v>
      </c>
    </row>
    <row r="7274" spans="1:3" x14ac:dyDescent="0.25">
      <c r="A7274" s="16">
        <v>9616</v>
      </c>
      <c r="B7274">
        <v>4262</v>
      </c>
      <c r="C7274">
        <v>1</v>
      </c>
    </row>
    <row r="7275" spans="1:3" x14ac:dyDescent="0.25">
      <c r="A7275" s="16">
        <v>9617</v>
      </c>
      <c r="B7275">
        <v>89878</v>
      </c>
      <c r="C7275">
        <v>1</v>
      </c>
    </row>
    <row r="7276" spans="1:3" x14ac:dyDescent="0.25">
      <c r="A7276" s="16">
        <v>9618</v>
      </c>
      <c r="B7276">
        <v>4487</v>
      </c>
      <c r="C7276">
        <v>1</v>
      </c>
    </row>
    <row r="7277" spans="1:3" x14ac:dyDescent="0.25">
      <c r="A7277" s="16">
        <v>9619</v>
      </c>
      <c r="B7277">
        <v>12700</v>
      </c>
      <c r="C7277">
        <v>1</v>
      </c>
    </row>
    <row r="7278" spans="1:3" x14ac:dyDescent="0.25">
      <c r="A7278" s="16">
        <v>9620</v>
      </c>
      <c r="B7278">
        <v>5384</v>
      </c>
      <c r="C7278">
        <v>1</v>
      </c>
    </row>
    <row r="7279" spans="1:3" x14ac:dyDescent="0.25">
      <c r="A7279" s="16">
        <v>9621</v>
      </c>
      <c r="B7279">
        <v>257</v>
      </c>
      <c r="C7279">
        <v>1</v>
      </c>
    </row>
    <row r="7280" spans="1:3" x14ac:dyDescent="0.25">
      <c r="A7280" s="16">
        <v>9622</v>
      </c>
      <c r="B7280">
        <v>598</v>
      </c>
      <c r="C7280">
        <v>1</v>
      </c>
    </row>
    <row r="7281" spans="1:3" x14ac:dyDescent="0.25">
      <c r="A7281" s="16">
        <v>9623</v>
      </c>
      <c r="B7281">
        <v>106</v>
      </c>
      <c r="C7281">
        <v>1</v>
      </c>
    </row>
    <row r="7282" spans="1:3" x14ac:dyDescent="0.25">
      <c r="A7282" s="16">
        <v>9624</v>
      </c>
      <c r="B7282">
        <v>252</v>
      </c>
      <c r="C7282">
        <v>1</v>
      </c>
    </row>
    <row r="7283" spans="1:3" x14ac:dyDescent="0.25">
      <c r="A7283" s="16">
        <v>9625</v>
      </c>
      <c r="B7283">
        <v>496</v>
      </c>
      <c r="C7283">
        <v>1</v>
      </c>
    </row>
    <row r="7284" spans="1:3" x14ac:dyDescent="0.25">
      <c r="A7284" s="16">
        <v>9626</v>
      </c>
      <c r="B7284">
        <v>1128</v>
      </c>
      <c r="C7284">
        <v>1</v>
      </c>
    </row>
    <row r="7285" spans="1:3" x14ac:dyDescent="0.25">
      <c r="A7285" s="16">
        <v>9627</v>
      </c>
      <c r="B7285">
        <v>209</v>
      </c>
      <c r="C7285">
        <v>1</v>
      </c>
    </row>
    <row r="7286" spans="1:3" x14ac:dyDescent="0.25">
      <c r="A7286" s="16">
        <v>9628</v>
      </c>
      <c r="B7286">
        <v>460</v>
      </c>
      <c r="C7286">
        <v>1</v>
      </c>
    </row>
    <row r="7287" spans="1:3" x14ac:dyDescent="0.25">
      <c r="A7287" s="16">
        <v>9629</v>
      </c>
      <c r="B7287">
        <v>120</v>
      </c>
      <c r="C7287">
        <v>1</v>
      </c>
    </row>
    <row r="7288" spans="1:3" x14ac:dyDescent="0.25">
      <c r="A7288" s="16">
        <v>9630</v>
      </c>
      <c r="B7288">
        <v>30580</v>
      </c>
      <c r="C7288">
        <v>1</v>
      </c>
    </row>
    <row r="7289" spans="1:3" x14ac:dyDescent="0.25">
      <c r="A7289" s="16">
        <v>9631</v>
      </c>
      <c r="B7289">
        <v>4483</v>
      </c>
      <c r="C7289">
        <v>1</v>
      </c>
    </row>
    <row r="7290" spans="1:3" x14ac:dyDescent="0.25">
      <c r="A7290" s="16">
        <v>9635</v>
      </c>
      <c r="B7290">
        <v>25082</v>
      </c>
      <c r="C7290">
        <v>1</v>
      </c>
    </row>
    <row r="7291" spans="1:3" x14ac:dyDescent="0.25">
      <c r="A7291" s="16">
        <v>9636</v>
      </c>
      <c r="B7291">
        <v>23261</v>
      </c>
      <c r="C7291">
        <v>1</v>
      </c>
    </row>
    <row r="7292" spans="1:3" x14ac:dyDescent="0.25">
      <c r="A7292" s="16">
        <v>9637</v>
      </c>
      <c r="B7292">
        <v>24406</v>
      </c>
      <c r="C7292">
        <v>1</v>
      </c>
    </row>
    <row r="7293" spans="1:3" x14ac:dyDescent="0.25">
      <c r="A7293" s="16">
        <v>9638</v>
      </c>
      <c r="B7293">
        <v>41711</v>
      </c>
      <c r="C7293">
        <v>1</v>
      </c>
    </row>
    <row r="7294" spans="1:3" x14ac:dyDescent="0.25">
      <c r="A7294" s="16">
        <v>9639</v>
      </c>
      <c r="B7294">
        <v>23627</v>
      </c>
      <c r="C7294">
        <v>1</v>
      </c>
    </row>
    <row r="7295" spans="1:3" x14ac:dyDescent="0.25">
      <c r="A7295" s="16">
        <v>9640</v>
      </c>
      <c r="B7295">
        <v>31849</v>
      </c>
      <c r="C7295">
        <v>1</v>
      </c>
    </row>
    <row r="7296" spans="1:3" x14ac:dyDescent="0.25">
      <c r="A7296" s="16">
        <v>9641</v>
      </c>
      <c r="B7296">
        <v>2136</v>
      </c>
      <c r="C7296">
        <v>1</v>
      </c>
    </row>
    <row r="7297" spans="1:3" x14ac:dyDescent="0.25">
      <c r="A7297" s="16">
        <v>9642</v>
      </c>
      <c r="B7297">
        <v>461</v>
      </c>
      <c r="C7297">
        <v>1</v>
      </c>
    </row>
    <row r="7298" spans="1:3" x14ac:dyDescent="0.25">
      <c r="A7298" s="16">
        <v>9643</v>
      </c>
      <c r="B7298">
        <v>1410</v>
      </c>
      <c r="C7298">
        <v>1</v>
      </c>
    </row>
    <row r="7299" spans="1:3" x14ac:dyDescent="0.25">
      <c r="A7299" s="16">
        <v>9644</v>
      </c>
      <c r="B7299">
        <v>1087</v>
      </c>
      <c r="C7299">
        <v>1</v>
      </c>
    </row>
    <row r="7300" spans="1:3" x14ac:dyDescent="0.25">
      <c r="A7300" s="16">
        <v>9645</v>
      </c>
      <c r="B7300">
        <v>2979</v>
      </c>
      <c r="C7300">
        <v>1</v>
      </c>
    </row>
    <row r="7301" spans="1:3" x14ac:dyDescent="0.25">
      <c r="A7301" s="16">
        <v>9646</v>
      </c>
      <c r="B7301">
        <v>8784</v>
      </c>
      <c r="C7301">
        <v>1</v>
      </c>
    </row>
    <row r="7302" spans="1:3" x14ac:dyDescent="0.25">
      <c r="A7302" s="16">
        <v>9647</v>
      </c>
      <c r="B7302">
        <v>2244</v>
      </c>
      <c r="C7302">
        <v>1</v>
      </c>
    </row>
    <row r="7303" spans="1:3" x14ac:dyDescent="0.25">
      <c r="A7303" s="16">
        <v>9648</v>
      </c>
      <c r="B7303">
        <v>5469</v>
      </c>
      <c r="C7303">
        <v>1</v>
      </c>
    </row>
    <row r="7304" spans="1:3" x14ac:dyDescent="0.25">
      <c r="A7304" s="16">
        <v>9649</v>
      </c>
      <c r="B7304">
        <v>2164</v>
      </c>
      <c r="C7304">
        <v>1</v>
      </c>
    </row>
    <row r="7305" spans="1:3" x14ac:dyDescent="0.25">
      <c r="A7305" s="16">
        <v>9650</v>
      </c>
      <c r="B7305">
        <v>1468</v>
      </c>
      <c r="C7305">
        <v>1</v>
      </c>
    </row>
    <row r="7306" spans="1:3" x14ac:dyDescent="0.25">
      <c r="A7306" s="16">
        <v>9651</v>
      </c>
      <c r="B7306">
        <v>1539</v>
      </c>
      <c r="C7306">
        <v>1</v>
      </c>
    </row>
    <row r="7307" spans="1:3" x14ac:dyDescent="0.25">
      <c r="A7307" s="16">
        <v>9652</v>
      </c>
      <c r="B7307">
        <v>25884</v>
      </c>
      <c r="C7307">
        <v>1</v>
      </c>
    </row>
    <row r="7308" spans="1:3" x14ac:dyDescent="0.25">
      <c r="A7308" s="16">
        <v>9653</v>
      </c>
      <c r="B7308">
        <v>2698</v>
      </c>
      <c r="C7308">
        <v>1</v>
      </c>
    </row>
    <row r="7309" spans="1:3" x14ac:dyDescent="0.25">
      <c r="A7309" s="16">
        <v>9654</v>
      </c>
      <c r="B7309">
        <v>3810</v>
      </c>
      <c r="C7309">
        <v>1</v>
      </c>
    </row>
    <row r="7310" spans="1:3" x14ac:dyDescent="0.25">
      <c r="A7310" s="16">
        <v>9655</v>
      </c>
      <c r="B7310">
        <v>22540</v>
      </c>
      <c r="C7310">
        <v>1</v>
      </c>
    </row>
    <row r="7311" spans="1:3" x14ac:dyDescent="0.25">
      <c r="A7311" s="16">
        <v>9656</v>
      </c>
      <c r="B7311">
        <v>655</v>
      </c>
      <c r="C7311">
        <v>1</v>
      </c>
    </row>
    <row r="7312" spans="1:3" x14ac:dyDescent="0.25">
      <c r="A7312" s="16">
        <v>9657</v>
      </c>
      <c r="B7312">
        <v>1725</v>
      </c>
      <c r="C7312">
        <v>1</v>
      </c>
    </row>
    <row r="7313" spans="1:3" x14ac:dyDescent="0.25">
      <c r="A7313" s="16">
        <v>9658</v>
      </c>
      <c r="B7313">
        <v>2131</v>
      </c>
      <c r="C7313">
        <v>1</v>
      </c>
    </row>
    <row r="7314" spans="1:3" x14ac:dyDescent="0.25">
      <c r="A7314" s="16">
        <v>9659</v>
      </c>
      <c r="B7314">
        <v>460</v>
      </c>
      <c r="C7314">
        <v>1</v>
      </c>
    </row>
    <row r="7315" spans="1:3" x14ac:dyDescent="0.25">
      <c r="A7315" s="16">
        <v>9660</v>
      </c>
      <c r="B7315">
        <v>3902</v>
      </c>
      <c r="C7315">
        <v>1</v>
      </c>
    </row>
    <row r="7316" spans="1:3" x14ac:dyDescent="0.25">
      <c r="A7316" s="16">
        <v>9661</v>
      </c>
      <c r="B7316">
        <v>36234</v>
      </c>
      <c r="C7316">
        <v>1</v>
      </c>
    </row>
    <row r="7317" spans="1:3" x14ac:dyDescent="0.25">
      <c r="A7317" s="16">
        <v>9662</v>
      </c>
      <c r="B7317">
        <v>5069</v>
      </c>
      <c r="C7317">
        <v>1</v>
      </c>
    </row>
    <row r="7318" spans="1:3" x14ac:dyDescent="0.25">
      <c r="A7318" s="16">
        <v>9663</v>
      </c>
      <c r="B7318">
        <v>340</v>
      </c>
      <c r="C7318">
        <v>1</v>
      </c>
    </row>
    <row r="7319" spans="1:3" x14ac:dyDescent="0.25">
      <c r="A7319" s="16">
        <v>9664</v>
      </c>
      <c r="B7319">
        <v>627</v>
      </c>
      <c r="C7319">
        <v>1</v>
      </c>
    </row>
    <row r="7320" spans="1:3" x14ac:dyDescent="0.25">
      <c r="A7320" s="16">
        <v>9665</v>
      </c>
      <c r="B7320">
        <v>133089</v>
      </c>
      <c r="C7320">
        <v>1</v>
      </c>
    </row>
    <row r="7321" spans="1:3" x14ac:dyDescent="0.25">
      <c r="A7321" s="16">
        <v>9666</v>
      </c>
      <c r="B7321">
        <v>71994</v>
      </c>
      <c r="C7321">
        <v>1</v>
      </c>
    </row>
    <row r="7322" spans="1:3" x14ac:dyDescent="0.25">
      <c r="A7322" s="16">
        <v>9667</v>
      </c>
      <c r="B7322">
        <v>45569</v>
      </c>
      <c r="C7322">
        <v>1</v>
      </c>
    </row>
    <row r="7323" spans="1:3" x14ac:dyDescent="0.25">
      <c r="A7323" s="16">
        <v>9668</v>
      </c>
      <c r="B7323">
        <v>11447</v>
      </c>
      <c r="C7323">
        <v>1</v>
      </c>
    </row>
    <row r="7324" spans="1:3" x14ac:dyDescent="0.25">
      <c r="A7324" s="16">
        <v>9669</v>
      </c>
      <c r="B7324">
        <v>75700</v>
      </c>
      <c r="C7324">
        <v>1</v>
      </c>
    </row>
    <row r="7325" spans="1:3" x14ac:dyDescent="0.25">
      <c r="A7325" s="16">
        <v>9670</v>
      </c>
      <c r="B7325">
        <v>48870</v>
      </c>
      <c r="C7325">
        <v>1</v>
      </c>
    </row>
    <row r="7326" spans="1:3" x14ac:dyDescent="0.25">
      <c r="A7326" s="16">
        <v>9671</v>
      </c>
      <c r="B7326">
        <v>137890</v>
      </c>
      <c r="C7326">
        <v>1</v>
      </c>
    </row>
    <row r="7327" spans="1:3" x14ac:dyDescent="0.25">
      <c r="A7327" s="16">
        <v>9672</v>
      </c>
      <c r="B7327">
        <v>93460</v>
      </c>
      <c r="C7327">
        <v>1</v>
      </c>
    </row>
    <row r="7328" spans="1:3" x14ac:dyDescent="0.25">
      <c r="A7328" s="16">
        <v>9673</v>
      </c>
      <c r="B7328">
        <v>65972</v>
      </c>
      <c r="C7328">
        <v>1</v>
      </c>
    </row>
    <row r="7329" spans="1:3" x14ac:dyDescent="0.25">
      <c r="A7329" s="16">
        <v>9674</v>
      </c>
      <c r="B7329">
        <v>28330</v>
      </c>
      <c r="C7329">
        <v>1</v>
      </c>
    </row>
    <row r="7330" spans="1:3" x14ac:dyDescent="0.25">
      <c r="A7330" s="16">
        <v>9675</v>
      </c>
      <c r="B7330">
        <v>4288</v>
      </c>
      <c r="C7330">
        <v>1</v>
      </c>
    </row>
    <row r="7331" spans="1:3" x14ac:dyDescent="0.25">
      <c r="A7331" s="16">
        <v>9676</v>
      </c>
      <c r="B7331">
        <v>1492</v>
      </c>
      <c r="C7331">
        <v>1</v>
      </c>
    </row>
    <row r="7332" spans="1:3" x14ac:dyDescent="0.25">
      <c r="A7332" s="16">
        <v>9677</v>
      </c>
      <c r="B7332">
        <v>889</v>
      </c>
      <c r="C7332">
        <v>1</v>
      </c>
    </row>
    <row r="7333" spans="1:3" x14ac:dyDescent="0.25">
      <c r="A7333" s="16">
        <v>9678</v>
      </c>
      <c r="B7333">
        <v>25987</v>
      </c>
      <c r="C7333">
        <v>1</v>
      </c>
    </row>
    <row r="7334" spans="1:3" x14ac:dyDescent="0.25">
      <c r="A7334" s="16">
        <v>9679</v>
      </c>
      <c r="B7334">
        <v>3883</v>
      </c>
      <c r="C7334">
        <v>1</v>
      </c>
    </row>
    <row r="7335" spans="1:3" x14ac:dyDescent="0.25">
      <c r="A7335" s="16">
        <v>9680</v>
      </c>
      <c r="B7335">
        <v>4314</v>
      </c>
      <c r="C7335">
        <v>1</v>
      </c>
    </row>
    <row r="7336" spans="1:3" x14ac:dyDescent="0.25">
      <c r="A7336" s="16">
        <v>9681</v>
      </c>
      <c r="B7336">
        <v>1960</v>
      </c>
      <c r="C7336">
        <v>1</v>
      </c>
    </row>
    <row r="7337" spans="1:3" x14ac:dyDescent="0.25">
      <c r="A7337" s="16">
        <v>9682</v>
      </c>
      <c r="B7337">
        <v>2004</v>
      </c>
      <c r="C7337">
        <v>1</v>
      </c>
    </row>
    <row r="7338" spans="1:3" x14ac:dyDescent="0.25">
      <c r="A7338" s="16">
        <v>9683</v>
      </c>
      <c r="B7338">
        <v>4793</v>
      </c>
      <c r="C7338">
        <v>1</v>
      </c>
    </row>
    <row r="7339" spans="1:3" x14ac:dyDescent="0.25">
      <c r="A7339" s="16">
        <v>9684</v>
      </c>
      <c r="B7339">
        <v>16153</v>
      </c>
      <c r="C7339">
        <v>1</v>
      </c>
    </row>
    <row r="7340" spans="1:3" x14ac:dyDescent="0.25">
      <c r="A7340" s="16">
        <v>9685</v>
      </c>
      <c r="B7340">
        <v>19206</v>
      </c>
      <c r="C7340">
        <v>1</v>
      </c>
    </row>
    <row r="7341" spans="1:3" x14ac:dyDescent="0.25">
      <c r="A7341" s="16">
        <v>9686</v>
      </c>
      <c r="B7341">
        <v>6760</v>
      </c>
      <c r="C7341">
        <v>1</v>
      </c>
    </row>
    <row r="7342" spans="1:3" x14ac:dyDescent="0.25">
      <c r="A7342" s="16">
        <v>9687</v>
      </c>
      <c r="B7342">
        <v>3942</v>
      </c>
      <c r="C7342">
        <v>1</v>
      </c>
    </row>
    <row r="7343" spans="1:3" x14ac:dyDescent="0.25">
      <c r="A7343" s="16">
        <v>9688</v>
      </c>
      <c r="B7343">
        <v>2812</v>
      </c>
      <c r="C7343">
        <v>1</v>
      </c>
    </row>
    <row r="7344" spans="1:3" x14ac:dyDescent="0.25">
      <c r="A7344" s="16">
        <v>9689</v>
      </c>
      <c r="B7344">
        <v>3455</v>
      </c>
      <c r="C7344">
        <v>1</v>
      </c>
    </row>
    <row r="7345" spans="1:3" x14ac:dyDescent="0.25">
      <c r="A7345" s="16">
        <v>9690</v>
      </c>
      <c r="B7345">
        <v>60641</v>
      </c>
      <c r="C7345">
        <v>1</v>
      </c>
    </row>
    <row r="7346" spans="1:3" x14ac:dyDescent="0.25">
      <c r="A7346" s="16">
        <v>9691</v>
      </c>
      <c r="B7346">
        <v>19011</v>
      </c>
      <c r="C7346">
        <v>1</v>
      </c>
    </row>
    <row r="7347" spans="1:3" x14ac:dyDescent="0.25">
      <c r="A7347" s="16">
        <v>9692</v>
      </c>
      <c r="B7347">
        <v>38329</v>
      </c>
      <c r="C7347">
        <v>1</v>
      </c>
    </row>
    <row r="7348" spans="1:3" x14ac:dyDescent="0.25">
      <c r="A7348" s="16">
        <v>9694</v>
      </c>
      <c r="B7348">
        <v>10994</v>
      </c>
      <c r="C7348">
        <v>1</v>
      </c>
    </row>
    <row r="7349" spans="1:3" x14ac:dyDescent="0.25">
      <c r="A7349" s="16">
        <v>9695</v>
      </c>
      <c r="B7349">
        <v>26306</v>
      </c>
      <c r="C7349">
        <v>1</v>
      </c>
    </row>
    <row r="7350" spans="1:3" x14ac:dyDescent="0.25">
      <c r="A7350" s="16">
        <v>9696</v>
      </c>
      <c r="B7350">
        <v>1375770</v>
      </c>
      <c r="C7350">
        <v>1</v>
      </c>
    </row>
    <row r="7351" spans="1:3" x14ac:dyDescent="0.25">
      <c r="A7351" s="16">
        <v>9697</v>
      </c>
      <c r="B7351">
        <v>18130</v>
      </c>
      <c r="C7351">
        <v>1</v>
      </c>
    </row>
    <row r="7352" spans="1:3" x14ac:dyDescent="0.25">
      <c r="A7352" s="16">
        <v>9698</v>
      </c>
      <c r="B7352">
        <v>334578</v>
      </c>
      <c r="C7352">
        <v>1</v>
      </c>
    </row>
    <row r="7353" spans="1:3" x14ac:dyDescent="0.25">
      <c r="A7353" s="16">
        <v>9699</v>
      </c>
      <c r="B7353">
        <v>371857</v>
      </c>
      <c r="C7353">
        <v>1</v>
      </c>
    </row>
    <row r="7354" spans="1:3" x14ac:dyDescent="0.25">
      <c r="A7354" s="16">
        <v>9700</v>
      </c>
      <c r="B7354">
        <v>249017</v>
      </c>
      <c r="C7354">
        <v>1</v>
      </c>
    </row>
    <row r="7355" spans="1:3" x14ac:dyDescent="0.25">
      <c r="A7355" s="16">
        <v>9701</v>
      </c>
      <c r="B7355">
        <v>71252</v>
      </c>
      <c r="C7355">
        <v>1</v>
      </c>
    </row>
    <row r="7356" spans="1:3" x14ac:dyDescent="0.25">
      <c r="A7356" s="16">
        <v>9702</v>
      </c>
      <c r="B7356">
        <v>11452</v>
      </c>
      <c r="C7356">
        <v>1</v>
      </c>
    </row>
    <row r="7357" spans="1:3" x14ac:dyDescent="0.25">
      <c r="A7357" s="16">
        <v>9703</v>
      </c>
      <c r="B7357">
        <v>7428</v>
      </c>
      <c r="C7357">
        <v>1</v>
      </c>
    </row>
    <row r="7358" spans="1:3" x14ac:dyDescent="0.25">
      <c r="A7358" s="16">
        <v>9704</v>
      </c>
      <c r="B7358">
        <v>11694</v>
      </c>
      <c r="C7358">
        <v>1</v>
      </c>
    </row>
    <row r="7359" spans="1:3" x14ac:dyDescent="0.25">
      <c r="A7359" s="16">
        <v>9705</v>
      </c>
      <c r="B7359">
        <v>10394</v>
      </c>
      <c r="C7359">
        <v>1</v>
      </c>
    </row>
    <row r="7360" spans="1:3" x14ac:dyDescent="0.25">
      <c r="A7360" s="16">
        <v>9706</v>
      </c>
      <c r="B7360">
        <v>11694</v>
      </c>
      <c r="C7360">
        <v>1</v>
      </c>
    </row>
    <row r="7361" spans="1:3" x14ac:dyDescent="0.25">
      <c r="A7361" s="16">
        <v>9707</v>
      </c>
      <c r="B7361">
        <v>421846</v>
      </c>
      <c r="C7361">
        <v>1</v>
      </c>
    </row>
    <row r="7362" spans="1:3" x14ac:dyDescent="0.25">
      <c r="A7362" s="16">
        <v>9708</v>
      </c>
      <c r="B7362">
        <v>9477</v>
      </c>
      <c r="C7362">
        <v>1</v>
      </c>
    </row>
    <row r="7363" spans="1:3" x14ac:dyDescent="0.25">
      <c r="A7363" s="16">
        <v>9709</v>
      </c>
      <c r="B7363">
        <v>8840</v>
      </c>
      <c r="C7363">
        <v>1</v>
      </c>
    </row>
    <row r="7364" spans="1:3" x14ac:dyDescent="0.25">
      <c r="A7364" s="16">
        <v>9710</v>
      </c>
      <c r="B7364">
        <v>9596</v>
      </c>
      <c r="C7364">
        <v>1</v>
      </c>
    </row>
    <row r="7365" spans="1:3" x14ac:dyDescent="0.25">
      <c r="A7365" s="16">
        <v>9711</v>
      </c>
      <c r="B7365">
        <v>13844</v>
      </c>
      <c r="C7365">
        <v>1</v>
      </c>
    </row>
    <row r="7366" spans="1:3" x14ac:dyDescent="0.25">
      <c r="A7366" s="16">
        <v>9712</v>
      </c>
      <c r="B7366">
        <v>9912</v>
      </c>
      <c r="C7366">
        <v>1</v>
      </c>
    </row>
    <row r="7367" spans="1:3" x14ac:dyDescent="0.25">
      <c r="A7367" s="16">
        <v>9713</v>
      </c>
      <c r="B7367">
        <v>14620</v>
      </c>
      <c r="C7367">
        <v>1</v>
      </c>
    </row>
    <row r="7368" spans="1:3" x14ac:dyDescent="0.25">
      <c r="A7368" s="16">
        <v>9714</v>
      </c>
      <c r="B7368">
        <v>7021</v>
      </c>
      <c r="C7368">
        <v>1</v>
      </c>
    </row>
    <row r="7369" spans="1:3" x14ac:dyDescent="0.25">
      <c r="A7369" s="16">
        <v>9715</v>
      </c>
      <c r="B7369">
        <v>17905</v>
      </c>
      <c r="C7369">
        <v>1</v>
      </c>
    </row>
    <row r="7370" spans="1:3" x14ac:dyDescent="0.25">
      <c r="A7370" s="16">
        <v>9716</v>
      </c>
      <c r="B7370">
        <v>4014</v>
      </c>
      <c r="C7370">
        <v>1</v>
      </c>
    </row>
    <row r="7371" spans="1:3" x14ac:dyDescent="0.25">
      <c r="A7371" s="16">
        <v>9717</v>
      </c>
      <c r="B7371">
        <v>6091</v>
      </c>
      <c r="C7371">
        <v>1</v>
      </c>
    </row>
    <row r="7372" spans="1:3" x14ac:dyDescent="0.25">
      <c r="A7372" s="16">
        <v>9718</v>
      </c>
      <c r="B7372">
        <v>772154</v>
      </c>
      <c r="C7372">
        <v>1</v>
      </c>
    </row>
    <row r="7373" spans="1:3" x14ac:dyDescent="0.25">
      <c r="A7373" s="16">
        <v>9719</v>
      </c>
      <c r="B7373">
        <v>52452</v>
      </c>
      <c r="C7373">
        <v>1</v>
      </c>
    </row>
    <row r="7374" spans="1:3" x14ac:dyDescent="0.25">
      <c r="A7374" s="16">
        <v>9720</v>
      </c>
      <c r="B7374">
        <v>1236649</v>
      </c>
      <c r="C7374">
        <v>1</v>
      </c>
    </row>
    <row r="7375" spans="1:3" x14ac:dyDescent="0.25">
      <c r="A7375" s="16">
        <v>9721</v>
      </c>
      <c r="B7375">
        <v>9289</v>
      </c>
      <c r="C7375">
        <v>1</v>
      </c>
    </row>
    <row r="7376" spans="1:3" x14ac:dyDescent="0.25">
      <c r="A7376" s="16">
        <v>9723</v>
      </c>
      <c r="B7376">
        <v>49883</v>
      </c>
      <c r="C7376">
        <v>1</v>
      </c>
    </row>
    <row r="7377" spans="1:3" x14ac:dyDescent="0.25">
      <c r="A7377" s="16">
        <v>9725</v>
      </c>
      <c r="B7377">
        <v>538051</v>
      </c>
      <c r="C7377">
        <v>1</v>
      </c>
    </row>
    <row r="7378" spans="1:3" x14ac:dyDescent="0.25">
      <c r="A7378" s="16">
        <v>9726</v>
      </c>
      <c r="B7378">
        <v>35324</v>
      </c>
      <c r="C7378">
        <v>1</v>
      </c>
    </row>
    <row r="7379" spans="1:3" x14ac:dyDescent="0.25">
      <c r="A7379" s="16">
        <v>9727</v>
      </c>
      <c r="B7379">
        <v>36488</v>
      </c>
      <c r="C7379">
        <v>1</v>
      </c>
    </row>
    <row r="7380" spans="1:3" x14ac:dyDescent="0.25">
      <c r="A7380" s="16">
        <v>9728</v>
      </c>
      <c r="B7380">
        <v>19346</v>
      </c>
      <c r="C7380">
        <v>1</v>
      </c>
    </row>
    <row r="7381" spans="1:3" x14ac:dyDescent="0.25">
      <c r="A7381" s="16">
        <v>9729</v>
      </c>
      <c r="B7381">
        <v>392</v>
      </c>
      <c r="C7381">
        <v>1</v>
      </c>
    </row>
    <row r="7382" spans="1:3" x14ac:dyDescent="0.25">
      <c r="A7382" s="16">
        <v>9730</v>
      </c>
      <c r="B7382">
        <v>421</v>
      </c>
      <c r="C7382">
        <v>1</v>
      </c>
    </row>
    <row r="7383" spans="1:3" x14ac:dyDescent="0.25">
      <c r="A7383" s="16">
        <v>9731</v>
      </c>
      <c r="B7383">
        <v>957</v>
      </c>
      <c r="C7383">
        <v>1</v>
      </c>
    </row>
    <row r="7384" spans="1:3" x14ac:dyDescent="0.25">
      <c r="A7384" s="16">
        <v>9732</v>
      </c>
      <c r="B7384">
        <v>1358</v>
      </c>
      <c r="C7384">
        <v>1</v>
      </c>
    </row>
    <row r="7385" spans="1:3" x14ac:dyDescent="0.25">
      <c r="A7385" s="16">
        <v>9733</v>
      </c>
      <c r="B7385">
        <v>1649</v>
      </c>
      <c r="C7385">
        <v>1</v>
      </c>
    </row>
    <row r="7386" spans="1:3" x14ac:dyDescent="0.25">
      <c r="A7386" s="16">
        <v>9734</v>
      </c>
      <c r="B7386">
        <v>499</v>
      </c>
      <c r="C7386">
        <v>1</v>
      </c>
    </row>
    <row r="7387" spans="1:3" x14ac:dyDescent="0.25">
      <c r="A7387" s="16">
        <v>9735</v>
      </c>
      <c r="B7387">
        <v>911</v>
      </c>
      <c r="C7387">
        <v>1</v>
      </c>
    </row>
    <row r="7388" spans="1:3" x14ac:dyDescent="0.25">
      <c r="A7388" s="16">
        <v>9736</v>
      </c>
      <c r="B7388">
        <v>5279</v>
      </c>
      <c r="C7388">
        <v>1</v>
      </c>
    </row>
    <row r="7389" spans="1:3" x14ac:dyDescent="0.25">
      <c r="A7389" s="16">
        <v>9737</v>
      </c>
      <c r="B7389">
        <v>11116</v>
      </c>
      <c r="C7389">
        <v>1</v>
      </c>
    </row>
    <row r="7390" spans="1:3" x14ac:dyDescent="0.25">
      <c r="A7390" s="16">
        <v>9738</v>
      </c>
      <c r="B7390">
        <v>20194</v>
      </c>
      <c r="C7390">
        <v>1</v>
      </c>
    </row>
    <row r="7391" spans="1:3" x14ac:dyDescent="0.25">
      <c r="A7391" s="16">
        <v>9739</v>
      </c>
      <c r="B7391">
        <v>9709</v>
      </c>
      <c r="C7391">
        <v>1</v>
      </c>
    </row>
    <row r="7392" spans="1:3" x14ac:dyDescent="0.25">
      <c r="A7392" s="16">
        <v>9740</v>
      </c>
      <c r="B7392">
        <v>4512</v>
      </c>
      <c r="C7392">
        <v>1</v>
      </c>
    </row>
    <row r="7393" spans="1:3" x14ac:dyDescent="0.25">
      <c r="A7393" s="16">
        <v>9741</v>
      </c>
      <c r="B7393">
        <v>17449</v>
      </c>
      <c r="C7393">
        <v>1</v>
      </c>
    </row>
    <row r="7394" spans="1:3" x14ac:dyDescent="0.25">
      <c r="A7394" s="16">
        <v>9742</v>
      </c>
      <c r="B7394">
        <v>10819</v>
      </c>
      <c r="C7394">
        <v>1</v>
      </c>
    </row>
    <row r="7395" spans="1:3" x14ac:dyDescent="0.25">
      <c r="A7395" s="16">
        <v>9745</v>
      </c>
      <c r="B7395">
        <v>283424</v>
      </c>
      <c r="C7395">
        <v>1</v>
      </c>
    </row>
    <row r="7396" spans="1:3" x14ac:dyDescent="0.25">
      <c r="A7396" s="16">
        <v>9746</v>
      </c>
      <c r="B7396">
        <v>165923</v>
      </c>
      <c r="C7396">
        <v>1</v>
      </c>
    </row>
    <row r="7397" spans="1:3" x14ac:dyDescent="0.25">
      <c r="A7397" s="16">
        <v>9747</v>
      </c>
      <c r="B7397">
        <v>53925</v>
      </c>
      <c r="C7397">
        <v>1</v>
      </c>
    </row>
    <row r="7398" spans="1:3" x14ac:dyDescent="0.25">
      <c r="A7398" s="16">
        <v>9749</v>
      </c>
      <c r="B7398">
        <v>216812</v>
      </c>
      <c r="C7398">
        <v>1</v>
      </c>
    </row>
    <row r="7399" spans="1:3" x14ac:dyDescent="0.25">
      <c r="A7399" s="16">
        <v>9750</v>
      </c>
      <c r="B7399">
        <v>15002</v>
      </c>
      <c r="C7399">
        <v>1</v>
      </c>
    </row>
    <row r="7400" spans="1:3" x14ac:dyDescent="0.25">
      <c r="A7400" s="16">
        <v>9751</v>
      </c>
      <c r="B7400">
        <v>17214</v>
      </c>
      <c r="C7400">
        <v>1</v>
      </c>
    </row>
    <row r="7401" spans="1:3" x14ac:dyDescent="0.25">
      <c r="A7401" s="16">
        <v>9755</v>
      </c>
      <c r="B7401">
        <v>43275</v>
      </c>
      <c r="C7401">
        <v>1</v>
      </c>
    </row>
    <row r="7402" spans="1:3" x14ac:dyDescent="0.25">
      <c r="A7402" s="16">
        <v>9756</v>
      </c>
      <c r="B7402">
        <v>186705</v>
      </c>
      <c r="C7402">
        <v>1</v>
      </c>
    </row>
    <row r="7403" spans="1:3" x14ac:dyDescent="0.25">
      <c r="A7403" s="16">
        <v>9757</v>
      </c>
      <c r="B7403">
        <v>512923</v>
      </c>
      <c r="C7403">
        <v>1</v>
      </c>
    </row>
    <row r="7404" spans="1:3" x14ac:dyDescent="0.25">
      <c r="A7404" s="16">
        <v>9758</v>
      </c>
      <c r="B7404">
        <v>1022126</v>
      </c>
      <c r="C7404">
        <v>1</v>
      </c>
    </row>
    <row r="7405" spans="1:3" x14ac:dyDescent="0.25">
      <c r="A7405" s="16">
        <v>9759</v>
      </c>
      <c r="B7405">
        <v>3184165</v>
      </c>
      <c r="C7405">
        <v>1</v>
      </c>
    </row>
    <row r="7406" spans="1:3" x14ac:dyDescent="0.25">
      <c r="A7406" s="16">
        <v>9760</v>
      </c>
      <c r="B7406">
        <v>3268539</v>
      </c>
      <c r="C7406">
        <v>1</v>
      </c>
    </row>
    <row r="7407" spans="1:3" x14ac:dyDescent="0.25">
      <c r="A7407" s="16">
        <v>9761</v>
      </c>
      <c r="B7407">
        <v>1273328</v>
      </c>
      <c r="C7407">
        <v>1</v>
      </c>
    </row>
    <row r="7408" spans="1:3" x14ac:dyDescent="0.25">
      <c r="A7408" s="16">
        <v>9762</v>
      </c>
      <c r="B7408">
        <v>32394</v>
      </c>
      <c r="C7408">
        <v>1</v>
      </c>
    </row>
    <row r="7409" spans="1:3" x14ac:dyDescent="0.25">
      <c r="A7409" s="16">
        <v>9763</v>
      </c>
      <c r="B7409">
        <v>51111</v>
      </c>
      <c r="C7409">
        <v>1</v>
      </c>
    </row>
    <row r="7410" spans="1:3" x14ac:dyDescent="0.25">
      <c r="A7410" s="16">
        <v>9764</v>
      </c>
      <c r="B7410">
        <v>38666</v>
      </c>
      <c r="C7410">
        <v>1</v>
      </c>
    </row>
    <row r="7411" spans="1:3" x14ac:dyDescent="0.25">
      <c r="A7411" s="16">
        <v>9766</v>
      </c>
      <c r="B7411">
        <v>8833</v>
      </c>
      <c r="C7411">
        <v>1</v>
      </c>
    </row>
    <row r="7412" spans="1:3" x14ac:dyDescent="0.25">
      <c r="A7412" s="16">
        <v>9768</v>
      </c>
      <c r="B7412">
        <v>24267</v>
      </c>
      <c r="C7412">
        <v>1</v>
      </c>
    </row>
    <row r="7413" spans="1:3" x14ac:dyDescent="0.25">
      <c r="A7413" s="16">
        <v>9769</v>
      </c>
      <c r="B7413">
        <v>61969</v>
      </c>
      <c r="C7413">
        <v>1</v>
      </c>
    </row>
    <row r="7414" spans="1:3" x14ac:dyDescent="0.25">
      <c r="A7414" s="16">
        <v>9770</v>
      </c>
      <c r="B7414">
        <v>321411</v>
      </c>
      <c r="C7414">
        <v>1</v>
      </c>
    </row>
    <row r="7415" spans="1:3" x14ac:dyDescent="0.25">
      <c r="A7415" s="16">
        <v>9771</v>
      </c>
      <c r="B7415">
        <v>33946</v>
      </c>
      <c r="C7415">
        <v>1</v>
      </c>
    </row>
    <row r="7416" spans="1:3" x14ac:dyDescent="0.25">
      <c r="A7416" s="16">
        <v>9773</v>
      </c>
      <c r="B7416">
        <v>403918</v>
      </c>
      <c r="C7416">
        <v>1</v>
      </c>
    </row>
    <row r="7417" spans="1:3" x14ac:dyDescent="0.25">
      <c r="A7417" s="16">
        <v>9774</v>
      </c>
      <c r="B7417">
        <v>38319</v>
      </c>
      <c r="C7417">
        <v>1</v>
      </c>
    </row>
    <row r="7418" spans="1:3" x14ac:dyDescent="0.25">
      <c r="A7418" s="16">
        <v>9775</v>
      </c>
      <c r="B7418">
        <v>2723</v>
      </c>
      <c r="C7418">
        <v>1</v>
      </c>
    </row>
    <row r="7419" spans="1:3" x14ac:dyDescent="0.25">
      <c r="A7419" s="16">
        <v>9776</v>
      </c>
      <c r="B7419">
        <v>1207062</v>
      </c>
      <c r="C7419">
        <v>1</v>
      </c>
    </row>
    <row r="7420" spans="1:3" x14ac:dyDescent="0.25">
      <c r="A7420" s="16">
        <v>9777</v>
      </c>
      <c r="B7420">
        <v>1872310</v>
      </c>
      <c r="C7420">
        <v>1</v>
      </c>
    </row>
    <row r="7421" spans="1:3" x14ac:dyDescent="0.25">
      <c r="A7421" s="16">
        <v>9778</v>
      </c>
      <c r="B7421">
        <v>1251923</v>
      </c>
      <c r="C7421">
        <v>1</v>
      </c>
    </row>
    <row r="7422" spans="1:3" x14ac:dyDescent="0.25">
      <c r="A7422" s="16">
        <v>9780</v>
      </c>
      <c r="B7422">
        <v>3567</v>
      </c>
      <c r="C7422">
        <v>1</v>
      </c>
    </row>
    <row r="7423" spans="1:3" x14ac:dyDescent="0.25">
      <c r="A7423" s="16">
        <v>9781</v>
      </c>
      <c r="B7423">
        <v>35900</v>
      </c>
      <c r="C7423">
        <v>1</v>
      </c>
    </row>
    <row r="7424" spans="1:3" x14ac:dyDescent="0.25">
      <c r="A7424" s="16">
        <v>9782</v>
      </c>
      <c r="B7424">
        <v>15342</v>
      </c>
      <c r="C7424">
        <v>1</v>
      </c>
    </row>
    <row r="7425" spans="1:3" x14ac:dyDescent="0.25">
      <c r="A7425" s="16">
        <v>9784</v>
      </c>
      <c r="B7425">
        <v>39785</v>
      </c>
      <c r="C7425">
        <v>1</v>
      </c>
    </row>
    <row r="7426" spans="1:3" x14ac:dyDescent="0.25">
      <c r="A7426" s="16">
        <v>9785</v>
      </c>
      <c r="B7426">
        <v>83589</v>
      </c>
      <c r="C7426">
        <v>1</v>
      </c>
    </row>
    <row r="7427" spans="1:3" x14ac:dyDescent="0.25">
      <c r="A7427" s="16">
        <v>9786</v>
      </c>
      <c r="B7427">
        <v>83589</v>
      </c>
      <c r="C7427">
        <v>1</v>
      </c>
    </row>
    <row r="7428" spans="1:3" x14ac:dyDescent="0.25">
      <c r="A7428" s="16">
        <v>9787</v>
      </c>
      <c r="B7428">
        <v>59435</v>
      </c>
      <c r="C7428">
        <v>1</v>
      </c>
    </row>
    <row r="7429" spans="1:3" x14ac:dyDescent="0.25">
      <c r="A7429" s="16">
        <v>9788</v>
      </c>
      <c r="B7429">
        <v>100447</v>
      </c>
      <c r="C7429">
        <v>1</v>
      </c>
    </row>
    <row r="7430" spans="1:3" x14ac:dyDescent="0.25">
      <c r="A7430" s="16">
        <v>9789</v>
      </c>
      <c r="B7430">
        <v>62534</v>
      </c>
      <c r="C7430">
        <v>1</v>
      </c>
    </row>
    <row r="7431" spans="1:3" x14ac:dyDescent="0.25">
      <c r="A7431" s="16">
        <v>9790</v>
      </c>
      <c r="B7431">
        <v>100920</v>
      </c>
      <c r="C7431">
        <v>1</v>
      </c>
    </row>
    <row r="7432" spans="1:3" x14ac:dyDescent="0.25">
      <c r="A7432" s="16">
        <v>9791</v>
      </c>
      <c r="B7432">
        <v>78196</v>
      </c>
      <c r="C7432">
        <v>1</v>
      </c>
    </row>
    <row r="7433" spans="1:3" x14ac:dyDescent="0.25">
      <c r="A7433" s="16">
        <v>9792</v>
      </c>
      <c r="B7433">
        <v>38871</v>
      </c>
      <c r="C7433">
        <v>1</v>
      </c>
    </row>
    <row r="7434" spans="1:3" x14ac:dyDescent="0.25">
      <c r="A7434" s="16">
        <v>9793</v>
      </c>
      <c r="B7434">
        <v>101992</v>
      </c>
      <c r="C7434">
        <v>1</v>
      </c>
    </row>
    <row r="7435" spans="1:3" x14ac:dyDescent="0.25">
      <c r="A7435" s="16">
        <v>9794</v>
      </c>
      <c r="B7435">
        <v>32579</v>
      </c>
      <c r="C7435">
        <v>1</v>
      </c>
    </row>
    <row r="7436" spans="1:3" x14ac:dyDescent="0.25">
      <c r="A7436" s="16">
        <v>9795</v>
      </c>
      <c r="B7436">
        <v>32457</v>
      </c>
      <c r="C7436">
        <v>1</v>
      </c>
    </row>
    <row r="7437" spans="1:3" x14ac:dyDescent="0.25">
      <c r="A7437" s="16">
        <v>9796</v>
      </c>
      <c r="B7437">
        <v>573</v>
      </c>
      <c r="C7437">
        <v>1</v>
      </c>
    </row>
    <row r="7438" spans="1:3" x14ac:dyDescent="0.25">
      <c r="A7438" s="16">
        <v>9797</v>
      </c>
      <c r="B7438">
        <v>112245</v>
      </c>
      <c r="C7438">
        <v>1</v>
      </c>
    </row>
    <row r="7439" spans="1:3" x14ac:dyDescent="0.25">
      <c r="A7439" s="16">
        <v>9798</v>
      </c>
      <c r="B7439">
        <v>72285</v>
      </c>
      <c r="C7439">
        <v>1</v>
      </c>
    </row>
    <row r="7440" spans="1:3" x14ac:dyDescent="0.25">
      <c r="A7440" s="16">
        <v>9799</v>
      </c>
      <c r="B7440">
        <v>3059</v>
      </c>
      <c r="C7440">
        <v>1</v>
      </c>
    </row>
    <row r="7441" spans="1:3" x14ac:dyDescent="0.25">
      <c r="A7441" s="16">
        <v>9800</v>
      </c>
      <c r="B7441">
        <v>1204935</v>
      </c>
      <c r="C7441">
        <v>1</v>
      </c>
    </row>
    <row r="7442" spans="1:3" x14ac:dyDescent="0.25">
      <c r="A7442" s="16">
        <v>9801</v>
      </c>
      <c r="B7442">
        <v>127377</v>
      </c>
      <c r="C7442">
        <v>1</v>
      </c>
    </row>
    <row r="7443" spans="1:3" x14ac:dyDescent="0.25">
      <c r="A7443" s="16">
        <v>9802</v>
      </c>
      <c r="B7443">
        <v>10683</v>
      </c>
      <c r="C7443">
        <v>1</v>
      </c>
    </row>
    <row r="7444" spans="1:3" x14ac:dyDescent="0.25">
      <c r="A7444" s="16">
        <v>9803</v>
      </c>
      <c r="B7444">
        <v>27661</v>
      </c>
      <c r="C7444">
        <v>1</v>
      </c>
    </row>
    <row r="7445" spans="1:3" x14ac:dyDescent="0.25">
      <c r="A7445" s="16">
        <v>9804</v>
      </c>
      <c r="B7445">
        <v>33734</v>
      </c>
      <c r="C7445">
        <v>1</v>
      </c>
    </row>
    <row r="7446" spans="1:3" x14ac:dyDescent="0.25">
      <c r="A7446" s="16">
        <v>9805</v>
      </c>
      <c r="B7446">
        <v>28736</v>
      </c>
      <c r="C7446">
        <v>1</v>
      </c>
    </row>
    <row r="7447" spans="1:3" x14ac:dyDescent="0.25">
      <c r="A7447" s="16">
        <v>9806</v>
      </c>
      <c r="B7447">
        <v>26657</v>
      </c>
      <c r="C7447">
        <v>1</v>
      </c>
    </row>
    <row r="7448" spans="1:3" x14ac:dyDescent="0.25">
      <c r="A7448" s="16">
        <v>9807</v>
      </c>
      <c r="B7448">
        <v>8682</v>
      </c>
      <c r="C7448">
        <v>1</v>
      </c>
    </row>
    <row r="7449" spans="1:3" x14ac:dyDescent="0.25">
      <c r="A7449" s="16">
        <v>9808</v>
      </c>
      <c r="B7449">
        <v>143508</v>
      </c>
      <c r="C7449">
        <v>1</v>
      </c>
    </row>
    <row r="7450" spans="1:3" x14ac:dyDescent="0.25">
      <c r="A7450" s="16">
        <v>9809</v>
      </c>
      <c r="B7450">
        <v>38100</v>
      </c>
      <c r="C7450">
        <v>1</v>
      </c>
    </row>
    <row r="7451" spans="1:3" x14ac:dyDescent="0.25">
      <c r="A7451" s="16">
        <v>9810</v>
      </c>
      <c r="B7451">
        <v>16259</v>
      </c>
      <c r="C7451">
        <v>1</v>
      </c>
    </row>
    <row r="7452" spans="1:3" x14ac:dyDescent="0.25">
      <c r="A7452" s="16">
        <v>9811</v>
      </c>
      <c r="B7452">
        <v>27102</v>
      </c>
      <c r="C7452">
        <v>1</v>
      </c>
    </row>
    <row r="7453" spans="1:3" x14ac:dyDescent="0.25">
      <c r="A7453" s="16">
        <v>9812</v>
      </c>
      <c r="B7453">
        <v>2316</v>
      </c>
      <c r="C7453">
        <v>1</v>
      </c>
    </row>
    <row r="7454" spans="1:3" x14ac:dyDescent="0.25">
      <c r="A7454" s="16">
        <v>9813</v>
      </c>
      <c r="B7454">
        <v>6461</v>
      </c>
      <c r="C7454">
        <v>1</v>
      </c>
    </row>
    <row r="7455" spans="1:3" x14ac:dyDescent="0.25">
      <c r="A7455" s="16">
        <v>9814</v>
      </c>
      <c r="B7455">
        <v>5890</v>
      </c>
      <c r="C7455">
        <v>1</v>
      </c>
    </row>
    <row r="7456" spans="1:3" x14ac:dyDescent="0.25">
      <c r="A7456" s="16">
        <v>9815</v>
      </c>
      <c r="B7456">
        <v>1892737</v>
      </c>
      <c r="C7456">
        <v>1</v>
      </c>
    </row>
    <row r="7457" spans="1:3" x14ac:dyDescent="0.25">
      <c r="A7457" s="16">
        <v>9816</v>
      </c>
      <c r="B7457">
        <v>1860</v>
      </c>
      <c r="C7457">
        <v>1</v>
      </c>
    </row>
    <row r="7458" spans="1:3" x14ac:dyDescent="0.25">
      <c r="A7458" s="16">
        <v>9817</v>
      </c>
      <c r="B7458">
        <v>50</v>
      </c>
      <c r="C7458">
        <v>1</v>
      </c>
    </row>
    <row r="7459" spans="1:3" x14ac:dyDescent="0.25">
      <c r="A7459" s="16">
        <v>9818</v>
      </c>
      <c r="B7459">
        <v>526</v>
      </c>
      <c r="C7459">
        <v>1</v>
      </c>
    </row>
    <row r="7460" spans="1:3" x14ac:dyDescent="0.25">
      <c r="A7460" s="16">
        <v>9819</v>
      </c>
      <c r="B7460">
        <v>287</v>
      </c>
      <c r="C7460">
        <v>1</v>
      </c>
    </row>
    <row r="7461" spans="1:3" x14ac:dyDescent="0.25">
      <c r="A7461" s="16">
        <v>9820</v>
      </c>
      <c r="B7461">
        <v>1447</v>
      </c>
      <c r="C7461">
        <v>1</v>
      </c>
    </row>
    <row r="7462" spans="1:3" x14ac:dyDescent="0.25">
      <c r="A7462" s="16">
        <v>9821</v>
      </c>
      <c r="B7462">
        <v>182</v>
      </c>
      <c r="C7462">
        <v>1</v>
      </c>
    </row>
    <row r="7463" spans="1:3" x14ac:dyDescent="0.25">
      <c r="A7463" s="16">
        <v>9822</v>
      </c>
      <c r="B7463">
        <v>102</v>
      </c>
      <c r="C7463">
        <v>1</v>
      </c>
    </row>
    <row r="7464" spans="1:3" x14ac:dyDescent="0.25">
      <c r="A7464" s="16">
        <v>9823</v>
      </c>
      <c r="B7464">
        <v>116</v>
      </c>
      <c r="C7464">
        <v>1</v>
      </c>
    </row>
    <row r="7465" spans="1:3" x14ac:dyDescent="0.25">
      <c r="A7465" s="16">
        <v>9824</v>
      </c>
      <c r="B7465">
        <v>4054</v>
      </c>
      <c r="C7465">
        <v>1</v>
      </c>
    </row>
    <row r="7466" spans="1:3" x14ac:dyDescent="0.25">
      <c r="A7466" s="16">
        <v>9825</v>
      </c>
      <c r="B7466">
        <v>10686</v>
      </c>
      <c r="C7466">
        <v>1</v>
      </c>
    </row>
    <row r="7467" spans="1:3" x14ac:dyDescent="0.25">
      <c r="A7467" s="16">
        <v>9826</v>
      </c>
      <c r="B7467">
        <v>27045</v>
      </c>
      <c r="C7467">
        <v>1</v>
      </c>
    </row>
    <row r="7468" spans="1:3" x14ac:dyDescent="0.25">
      <c r="A7468" s="16">
        <v>9827</v>
      </c>
      <c r="B7468">
        <v>257985</v>
      </c>
      <c r="C7468">
        <v>1</v>
      </c>
    </row>
    <row r="7469" spans="1:3" x14ac:dyDescent="0.25">
      <c r="A7469" s="16">
        <v>9828</v>
      </c>
      <c r="B7469">
        <v>6951</v>
      </c>
      <c r="C7469">
        <v>1</v>
      </c>
    </row>
    <row r="7470" spans="1:3" x14ac:dyDescent="0.25">
      <c r="A7470" s="16">
        <v>9829</v>
      </c>
      <c r="B7470">
        <v>156713</v>
      </c>
      <c r="C7470">
        <v>1</v>
      </c>
    </row>
    <row r="7471" spans="1:3" x14ac:dyDescent="0.25">
      <c r="A7471" s="16">
        <v>9830</v>
      </c>
      <c r="B7471">
        <v>14390</v>
      </c>
      <c r="C7471">
        <v>1</v>
      </c>
    </row>
    <row r="7472" spans="1:3" x14ac:dyDescent="0.25">
      <c r="A7472" s="16">
        <v>9831</v>
      </c>
      <c r="B7472">
        <v>33758</v>
      </c>
      <c r="C7472">
        <v>1</v>
      </c>
    </row>
    <row r="7473" spans="1:3" x14ac:dyDescent="0.25">
      <c r="A7473" s="16">
        <v>9832</v>
      </c>
      <c r="B7473">
        <v>121887</v>
      </c>
      <c r="C7473">
        <v>1</v>
      </c>
    </row>
    <row r="7474" spans="1:3" x14ac:dyDescent="0.25">
      <c r="A7474" s="16">
        <v>9833</v>
      </c>
      <c r="B7474">
        <v>33363</v>
      </c>
      <c r="C7474">
        <v>1</v>
      </c>
    </row>
    <row r="7475" spans="1:3" x14ac:dyDescent="0.25">
      <c r="A7475" s="16">
        <v>9834</v>
      </c>
      <c r="B7475">
        <v>19561</v>
      </c>
      <c r="C7475">
        <v>1</v>
      </c>
    </row>
    <row r="7476" spans="1:3" x14ac:dyDescent="0.25">
      <c r="A7476" s="16">
        <v>9835</v>
      </c>
      <c r="B7476">
        <v>4321</v>
      </c>
      <c r="C7476">
        <v>1</v>
      </c>
    </row>
    <row r="7477" spans="1:3" x14ac:dyDescent="0.25">
      <c r="A7477" s="16">
        <v>9836</v>
      </c>
      <c r="B7477">
        <v>7082</v>
      </c>
      <c r="C7477">
        <v>1</v>
      </c>
    </row>
    <row r="7478" spans="1:3" x14ac:dyDescent="0.25">
      <c r="A7478" s="16">
        <v>9837</v>
      </c>
      <c r="B7478">
        <v>1719</v>
      </c>
      <c r="C7478">
        <v>1</v>
      </c>
    </row>
    <row r="7479" spans="1:3" x14ac:dyDescent="0.25">
      <c r="A7479" s="16">
        <v>9838</v>
      </c>
      <c r="B7479">
        <v>372</v>
      </c>
      <c r="C7479">
        <v>1</v>
      </c>
    </row>
    <row r="7480" spans="1:3" x14ac:dyDescent="0.25">
      <c r="A7480" s="16">
        <v>9839</v>
      </c>
      <c r="B7480">
        <v>7016</v>
      </c>
      <c r="C7480">
        <v>1</v>
      </c>
    </row>
    <row r="7481" spans="1:3" x14ac:dyDescent="0.25">
      <c r="A7481" s="16">
        <v>9842</v>
      </c>
      <c r="B7481">
        <v>26849</v>
      </c>
      <c r="C7481">
        <v>1</v>
      </c>
    </row>
    <row r="7482" spans="1:3" x14ac:dyDescent="0.25">
      <c r="A7482" s="16">
        <v>9844</v>
      </c>
      <c r="B7482">
        <v>2694725</v>
      </c>
      <c r="C7482">
        <v>1</v>
      </c>
    </row>
    <row r="7483" spans="1:3" x14ac:dyDescent="0.25">
      <c r="A7483" s="16">
        <v>9845</v>
      </c>
      <c r="B7483">
        <v>1225139</v>
      </c>
      <c r="C7483">
        <v>1</v>
      </c>
    </row>
    <row r="7484" spans="1:3" x14ac:dyDescent="0.25">
      <c r="A7484" s="16">
        <v>9846</v>
      </c>
      <c r="B7484">
        <v>919760</v>
      </c>
      <c r="C7484">
        <v>1</v>
      </c>
    </row>
    <row r="7485" spans="1:3" x14ac:dyDescent="0.25">
      <c r="A7485" s="16">
        <v>9847</v>
      </c>
      <c r="B7485">
        <v>919760</v>
      </c>
      <c r="C7485">
        <v>1</v>
      </c>
    </row>
    <row r="7486" spans="1:3" x14ac:dyDescent="0.25">
      <c r="A7486" s="16">
        <v>9848</v>
      </c>
      <c r="B7486">
        <v>912790</v>
      </c>
      <c r="C7486">
        <v>1</v>
      </c>
    </row>
    <row r="7487" spans="1:3" x14ac:dyDescent="0.25">
      <c r="A7487" s="16">
        <v>9849</v>
      </c>
      <c r="B7487">
        <v>24531</v>
      </c>
      <c r="C7487">
        <v>1</v>
      </c>
    </row>
    <row r="7488" spans="1:3" x14ac:dyDescent="0.25">
      <c r="A7488" s="16">
        <v>9850</v>
      </c>
      <c r="B7488">
        <v>31723</v>
      </c>
      <c r="C7488">
        <v>1</v>
      </c>
    </row>
    <row r="7489" spans="1:3" x14ac:dyDescent="0.25">
      <c r="A7489" s="16">
        <v>9851</v>
      </c>
      <c r="B7489">
        <v>24145</v>
      </c>
      <c r="C7489">
        <v>1</v>
      </c>
    </row>
    <row r="7490" spans="1:3" x14ac:dyDescent="0.25">
      <c r="A7490" s="16">
        <v>9852</v>
      </c>
      <c r="B7490">
        <v>25612</v>
      </c>
      <c r="C7490">
        <v>1</v>
      </c>
    </row>
    <row r="7491" spans="1:3" x14ac:dyDescent="0.25">
      <c r="A7491" s="16">
        <v>9853</v>
      </c>
      <c r="B7491">
        <v>1946</v>
      </c>
      <c r="C7491">
        <v>1</v>
      </c>
    </row>
    <row r="7492" spans="1:3" x14ac:dyDescent="0.25">
      <c r="A7492" s="16">
        <v>9854</v>
      </c>
      <c r="B7492">
        <v>53857</v>
      </c>
      <c r="C7492">
        <v>1</v>
      </c>
    </row>
    <row r="7493" spans="1:3" x14ac:dyDescent="0.25">
      <c r="A7493" s="16">
        <v>9855</v>
      </c>
      <c r="B7493">
        <v>52132</v>
      </c>
      <c r="C7493">
        <v>1</v>
      </c>
    </row>
    <row r="7494" spans="1:3" x14ac:dyDescent="0.25">
      <c r="A7494" s="16">
        <v>9856</v>
      </c>
      <c r="B7494">
        <v>84632</v>
      </c>
      <c r="C7494">
        <v>1</v>
      </c>
    </row>
    <row r="7495" spans="1:3" x14ac:dyDescent="0.25">
      <c r="A7495" s="16">
        <v>9857</v>
      </c>
      <c r="B7495">
        <v>84185</v>
      </c>
      <c r="C7495">
        <v>1</v>
      </c>
    </row>
    <row r="7496" spans="1:3" x14ac:dyDescent="0.25">
      <c r="A7496" s="16">
        <v>9875</v>
      </c>
      <c r="B7496">
        <v>14926</v>
      </c>
      <c r="C7496">
        <v>1</v>
      </c>
    </row>
    <row r="7497" spans="1:3" x14ac:dyDescent="0.25">
      <c r="A7497" s="16">
        <v>9876</v>
      </c>
      <c r="B7497">
        <v>6203</v>
      </c>
      <c r="C7497">
        <v>1</v>
      </c>
    </row>
    <row r="7498" spans="1:3" x14ac:dyDescent="0.25">
      <c r="A7498" s="16">
        <v>9877</v>
      </c>
      <c r="B7498">
        <v>10906</v>
      </c>
      <c r="C7498">
        <v>1</v>
      </c>
    </row>
    <row r="7499" spans="1:3" x14ac:dyDescent="0.25">
      <c r="A7499" s="16">
        <v>9878</v>
      </c>
      <c r="B7499">
        <v>5885</v>
      </c>
      <c r="C7499">
        <v>1</v>
      </c>
    </row>
    <row r="7500" spans="1:3" x14ac:dyDescent="0.25">
      <c r="A7500" s="16">
        <v>9889</v>
      </c>
      <c r="B7500">
        <v>3119</v>
      </c>
      <c r="C7500">
        <v>1</v>
      </c>
    </row>
    <row r="7501" spans="1:3" x14ac:dyDescent="0.25">
      <c r="A7501" s="16">
        <v>9890</v>
      </c>
      <c r="B7501">
        <v>5084</v>
      </c>
      <c r="C7501">
        <v>1</v>
      </c>
    </row>
    <row r="7502" spans="1:3" x14ac:dyDescent="0.25">
      <c r="A7502" s="16">
        <v>9891</v>
      </c>
      <c r="B7502">
        <v>1962</v>
      </c>
      <c r="C7502">
        <v>1</v>
      </c>
    </row>
    <row r="7503" spans="1:3" x14ac:dyDescent="0.25">
      <c r="A7503" s="16">
        <v>9893</v>
      </c>
      <c r="B7503">
        <v>6503</v>
      </c>
      <c r="C7503">
        <v>1</v>
      </c>
    </row>
    <row r="7504" spans="1:3" x14ac:dyDescent="0.25">
      <c r="A7504" s="16">
        <v>9899</v>
      </c>
      <c r="B7504">
        <v>21578</v>
      </c>
      <c r="C7504">
        <v>1</v>
      </c>
    </row>
    <row r="7505" spans="1:3" x14ac:dyDescent="0.25">
      <c r="A7505" s="16">
        <v>9917</v>
      </c>
      <c r="B7505">
        <v>8564</v>
      </c>
      <c r="C7505">
        <v>1</v>
      </c>
    </row>
    <row r="7506" spans="1:3" x14ac:dyDescent="0.25">
      <c r="A7506" s="16">
        <v>9918</v>
      </c>
      <c r="B7506">
        <v>212364</v>
      </c>
      <c r="C7506">
        <v>1</v>
      </c>
    </row>
    <row r="7507" spans="1:3" x14ac:dyDescent="0.25">
      <c r="A7507" s="16">
        <v>9919</v>
      </c>
      <c r="B7507">
        <v>2885</v>
      </c>
      <c r="C7507">
        <v>1</v>
      </c>
    </row>
    <row r="7508" spans="1:3" x14ac:dyDescent="0.25">
      <c r="A7508" s="16">
        <v>9922</v>
      </c>
      <c r="B7508">
        <v>50565</v>
      </c>
      <c r="C7508">
        <v>1</v>
      </c>
    </row>
    <row r="7509" spans="1:3" x14ac:dyDescent="0.25">
      <c r="A7509" s="16">
        <v>9924</v>
      </c>
      <c r="B7509">
        <v>7891</v>
      </c>
      <c r="C7509">
        <v>1</v>
      </c>
    </row>
    <row r="7510" spans="1:3" x14ac:dyDescent="0.25">
      <c r="A7510" s="16">
        <v>9926</v>
      </c>
      <c r="B7510">
        <v>838</v>
      </c>
      <c r="C7510">
        <v>1</v>
      </c>
    </row>
    <row r="7511" spans="1:3" x14ac:dyDescent="0.25">
      <c r="A7511" s="16">
        <v>9931</v>
      </c>
      <c r="B7511">
        <v>247096</v>
      </c>
      <c r="C7511">
        <v>1</v>
      </c>
    </row>
    <row r="7512" spans="1:3" x14ac:dyDescent="0.25">
      <c r="A7512" s="16">
        <v>9932</v>
      </c>
      <c r="B7512">
        <v>879674</v>
      </c>
      <c r="C7512">
        <v>1</v>
      </c>
    </row>
    <row r="7513" spans="1:3" x14ac:dyDescent="0.25">
      <c r="A7513" s="16">
        <v>9935</v>
      </c>
      <c r="B7513">
        <v>15266</v>
      </c>
      <c r="C7513">
        <v>1</v>
      </c>
    </row>
    <row r="7514" spans="1:3" x14ac:dyDescent="0.25">
      <c r="A7514" s="16">
        <v>9936</v>
      </c>
      <c r="B7514">
        <v>13671</v>
      </c>
      <c r="C7514">
        <v>1</v>
      </c>
    </row>
    <row r="7515" spans="1:3" x14ac:dyDescent="0.25">
      <c r="A7515" s="16">
        <v>9937</v>
      </c>
      <c r="B7515">
        <v>127518</v>
      </c>
      <c r="C7515">
        <v>1</v>
      </c>
    </row>
    <row r="7516" spans="1:3" x14ac:dyDescent="0.25">
      <c r="A7516" s="16">
        <v>9938</v>
      </c>
      <c r="B7516">
        <v>16299</v>
      </c>
      <c r="C7516">
        <v>1</v>
      </c>
    </row>
    <row r="7517" spans="1:3" x14ac:dyDescent="0.25">
      <c r="A7517" s="16">
        <v>9939</v>
      </c>
      <c r="B7517">
        <v>34106</v>
      </c>
      <c r="C7517">
        <v>1</v>
      </c>
    </row>
    <row r="7518" spans="1:3" x14ac:dyDescent="0.25">
      <c r="A7518" s="16">
        <v>9940</v>
      </c>
      <c r="B7518">
        <v>14192</v>
      </c>
      <c r="C7518">
        <v>1</v>
      </c>
    </row>
    <row r="7519" spans="1:3" x14ac:dyDescent="0.25">
      <c r="A7519" s="16">
        <v>9941</v>
      </c>
      <c r="B7519">
        <v>14806</v>
      </c>
      <c r="C7519">
        <v>1</v>
      </c>
    </row>
    <row r="7520" spans="1:3" x14ac:dyDescent="0.25">
      <c r="A7520" s="16">
        <v>9942</v>
      </c>
      <c r="B7520">
        <v>8616</v>
      </c>
      <c r="C7520">
        <v>1</v>
      </c>
    </row>
    <row r="7521" spans="1:3" x14ac:dyDescent="0.25">
      <c r="A7521" s="16">
        <v>9943</v>
      </c>
      <c r="B7521">
        <v>2669</v>
      </c>
      <c r="C7521">
        <v>1</v>
      </c>
    </row>
    <row r="7522" spans="1:3" x14ac:dyDescent="0.25">
      <c r="A7522" s="16">
        <v>9944</v>
      </c>
      <c r="B7522">
        <v>207710</v>
      </c>
      <c r="C7522">
        <v>1</v>
      </c>
    </row>
    <row r="7523" spans="1:3" x14ac:dyDescent="0.25">
      <c r="A7523" s="16">
        <v>9945</v>
      </c>
      <c r="B7523">
        <v>57065</v>
      </c>
      <c r="C7523">
        <v>1</v>
      </c>
    </row>
    <row r="7524" spans="1:3" x14ac:dyDescent="0.25">
      <c r="A7524" s="16">
        <v>9946</v>
      </c>
      <c r="B7524">
        <v>311830</v>
      </c>
      <c r="C7524">
        <v>1</v>
      </c>
    </row>
    <row r="7525" spans="1:3" x14ac:dyDescent="0.25">
      <c r="A7525" s="16">
        <v>9947</v>
      </c>
      <c r="B7525">
        <v>154029</v>
      </c>
      <c r="C7525">
        <v>1</v>
      </c>
    </row>
    <row r="7526" spans="1:3" x14ac:dyDescent="0.25">
      <c r="A7526" s="16">
        <v>9948</v>
      </c>
      <c r="B7526">
        <v>111242</v>
      </c>
      <c r="C7526">
        <v>1</v>
      </c>
    </row>
    <row r="7527" spans="1:3" x14ac:dyDescent="0.25">
      <c r="A7527" s="16">
        <v>9949</v>
      </c>
      <c r="B7527">
        <v>168717</v>
      </c>
      <c r="C7527">
        <v>1</v>
      </c>
    </row>
    <row r="7528" spans="1:3" x14ac:dyDescent="0.25">
      <c r="A7528" s="16">
        <v>9950</v>
      </c>
      <c r="B7528">
        <v>608804</v>
      </c>
      <c r="C7528">
        <v>1</v>
      </c>
    </row>
    <row r="7529" spans="1:3" x14ac:dyDescent="0.25">
      <c r="A7529" s="16">
        <v>9951</v>
      </c>
      <c r="B7529">
        <v>3118</v>
      </c>
      <c r="C7529">
        <v>1</v>
      </c>
    </row>
    <row r="7530" spans="1:3" x14ac:dyDescent="0.25">
      <c r="A7530" s="16">
        <v>9953</v>
      </c>
      <c r="B7530">
        <v>35065</v>
      </c>
      <c r="C7530">
        <v>1</v>
      </c>
    </row>
    <row r="7531" spans="1:3" x14ac:dyDescent="0.25">
      <c r="A7531" s="16">
        <v>9954</v>
      </c>
      <c r="B7531">
        <v>15786</v>
      </c>
      <c r="C7531">
        <v>1</v>
      </c>
    </row>
    <row r="7532" spans="1:3" x14ac:dyDescent="0.25">
      <c r="A7532" s="16">
        <v>9955</v>
      </c>
      <c r="B7532">
        <v>70961</v>
      </c>
      <c r="C7532">
        <v>1</v>
      </c>
    </row>
    <row r="7533" spans="1:3" x14ac:dyDescent="0.25">
      <c r="A7533" s="16">
        <v>9956</v>
      </c>
      <c r="B7533">
        <v>36814</v>
      </c>
      <c r="C7533">
        <v>1</v>
      </c>
    </row>
    <row r="7534" spans="1:3" x14ac:dyDescent="0.25">
      <c r="A7534" s="16">
        <v>9957</v>
      </c>
      <c r="B7534">
        <v>21713</v>
      </c>
      <c r="C7534">
        <v>1</v>
      </c>
    </row>
    <row r="7535" spans="1:3" x14ac:dyDescent="0.25">
      <c r="A7535" s="16">
        <v>9958</v>
      </c>
      <c r="B7535">
        <v>135717</v>
      </c>
      <c r="C7535">
        <v>1</v>
      </c>
    </row>
    <row r="7536" spans="1:3" x14ac:dyDescent="0.25">
      <c r="A7536" s="16">
        <v>9959</v>
      </c>
      <c r="B7536">
        <v>49613</v>
      </c>
      <c r="C7536">
        <v>1</v>
      </c>
    </row>
    <row r="7537" spans="1:3" x14ac:dyDescent="0.25">
      <c r="A7537" s="16">
        <v>9960</v>
      </c>
      <c r="B7537">
        <v>2194</v>
      </c>
      <c r="C7537">
        <v>1</v>
      </c>
    </row>
    <row r="7538" spans="1:3" x14ac:dyDescent="0.25">
      <c r="A7538" s="16">
        <v>9961</v>
      </c>
      <c r="B7538">
        <v>4458</v>
      </c>
      <c r="C7538">
        <v>1</v>
      </c>
    </row>
    <row r="7539" spans="1:3" x14ac:dyDescent="0.25">
      <c r="A7539" s="16">
        <v>9962</v>
      </c>
      <c r="B7539">
        <v>166882</v>
      </c>
      <c r="C7539">
        <v>1</v>
      </c>
    </row>
    <row r="7540" spans="1:3" x14ac:dyDescent="0.25">
      <c r="A7540" s="16">
        <v>9963</v>
      </c>
      <c r="B7540">
        <v>915549</v>
      </c>
      <c r="C7540">
        <v>1</v>
      </c>
    </row>
    <row r="7541" spans="1:3" x14ac:dyDescent="0.25">
      <c r="A7541" s="16">
        <v>9964</v>
      </c>
      <c r="B7541">
        <v>501708</v>
      </c>
      <c r="C7541">
        <v>1</v>
      </c>
    </row>
    <row r="7542" spans="1:3" x14ac:dyDescent="0.25">
      <c r="A7542" s="16">
        <v>9965</v>
      </c>
      <c r="B7542">
        <v>52794</v>
      </c>
      <c r="C7542">
        <v>1</v>
      </c>
    </row>
    <row r="7543" spans="1:3" x14ac:dyDescent="0.25">
      <c r="A7543" s="16">
        <v>9966</v>
      </c>
      <c r="B7543">
        <v>36708</v>
      </c>
      <c r="C7543">
        <v>1</v>
      </c>
    </row>
    <row r="7544" spans="1:3" x14ac:dyDescent="0.25">
      <c r="A7544" s="16">
        <v>9967</v>
      </c>
      <c r="B7544">
        <v>65572</v>
      </c>
      <c r="C7544">
        <v>1</v>
      </c>
    </row>
    <row r="7545" spans="1:3" x14ac:dyDescent="0.25">
      <c r="A7545" s="16">
        <v>9968</v>
      </c>
      <c r="B7545">
        <v>46797</v>
      </c>
      <c r="C7545">
        <v>1</v>
      </c>
    </row>
    <row r="7546" spans="1:3" x14ac:dyDescent="0.25">
      <c r="A7546" s="16">
        <v>9969</v>
      </c>
      <c r="B7546">
        <v>98606</v>
      </c>
      <c r="C7546">
        <v>1</v>
      </c>
    </row>
    <row r="7547" spans="1:3" x14ac:dyDescent="0.25">
      <c r="A7547" s="16">
        <v>9970</v>
      </c>
      <c r="B7547">
        <v>84714</v>
      </c>
      <c r="C7547">
        <v>1</v>
      </c>
    </row>
    <row r="7548" spans="1:3" x14ac:dyDescent="0.25">
      <c r="A7548" s="16">
        <v>9971</v>
      </c>
      <c r="B7548">
        <v>29382</v>
      </c>
      <c r="C7548">
        <v>1</v>
      </c>
    </row>
    <row r="7549" spans="1:3" x14ac:dyDescent="0.25">
      <c r="A7549" s="16">
        <v>9972</v>
      </c>
      <c r="B7549">
        <v>28091</v>
      </c>
      <c r="C7549">
        <v>1</v>
      </c>
    </row>
    <row r="7550" spans="1:3" x14ac:dyDescent="0.25">
      <c r="A7550" s="16">
        <v>9973</v>
      </c>
      <c r="B7550">
        <v>62259</v>
      </c>
      <c r="C7550">
        <v>1</v>
      </c>
    </row>
    <row r="7551" spans="1:3" x14ac:dyDescent="0.25">
      <c r="A7551" s="16">
        <v>9974</v>
      </c>
      <c r="B7551">
        <v>98923</v>
      </c>
      <c r="C7551">
        <v>1</v>
      </c>
    </row>
    <row r="7552" spans="1:3" x14ac:dyDescent="0.25">
      <c r="A7552" s="16">
        <v>9975</v>
      </c>
      <c r="B7552">
        <v>17123</v>
      </c>
      <c r="C7552">
        <v>1</v>
      </c>
    </row>
    <row r="7553" spans="1:3" x14ac:dyDescent="0.25">
      <c r="A7553" s="16">
        <v>9976</v>
      </c>
      <c r="B7553">
        <v>10710</v>
      </c>
      <c r="C7553">
        <v>1</v>
      </c>
    </row>
    <row r="7554" spans="1:3" x14ac:dyDescent="0.25">
      <c r="A7554" s="16">
        <v>9977</v>
      </c>
      <c r="B7554">
        <v>9894</v>
      </c>
      <c r="C7554">
        <v>1</v>
      </c>
    </row>
    <row r="7555" spans="1:3" x14ac:dyDescent="0.25">
      <c r="A7555" s="16">
        <v>9978</v>
      </c>
      <c r="B7555">
        <v>744390</v>
      </c>
      <c r="C7555">
        <v>1</v>
      </c>
    </row>
    <row r="7556" spans="1:3" x14ac:dyDescent="0.25">
      <c r="A7556" s="16">
        <v>9979</v>
      </c>
      <c r="B7556">
        <v>325899</v>
      </c>
      <c r="C7556">
        <v>1</v>
      </c>
    </row>
    <row r="7557" spans="1:3" x14ac:dyDescent="0.25">
      <c r="A7557" s="16">
        <v>9980</v>
      </c>
      <c r="B7557">
        <v>525875</v>
      </c>
      <c r="C7557">
        <v>1</v>
      </c>
    </row>
    <row r="7558" spans="1:3" x14ac:dyDescent="0.25">
      <c r="A7558" s="16">
        <v>9981</v>
      </c>
      <c r="B7558">
        <v>6853</v>
      </c>
      <c r="C7558">
        <v>1</v>
      </c>
    </row>
    <row r="7559" spans="1:3" x14ac:dyDescent="0.25">
      <c r="A7559" s="16">
        <v>9982</v>
      </c>
      <c r="B7559">
        <v>4997146</v>
      </c>
      <c r="C7559">
        <v>1</v>
      </c>
    </row>
    <row r="7560" spans="1:3" x14ac:dyDescent="0.25">
      <c r="A7560" s="16">
        <v>9984</v>
      </c>
      <c r="B7560">
        <v>7679</v>
      </c>
      <c r="C7560">
        <v>1</v>
      </c>
    </row>
    <row r="7561" spans="1:3" x14ac:dyDescent="0.25">
      <c r="A7561" s="16">
        <v>9985</v>
      </c>
      <c r="B7561">
        <v>17455</v>
      </c>
      <c r="C7561">
        <v>1</v>
      </c>
    </row>
    <row r="7562" spans="1:3" x14ac:dyDescent="0.25">
      <c r="A7562" s="16">
        <v>9986</v>
      </c>
      <c r="B7562">
        <v>15866</v>
      </c>
      <c r="C7562">
        <v>1</v>
      </c>
    </row>
    <row r="7563" spans="1:3" x14ac:dyDescent="0.25">
      <c r="A7563" s="16">
        <v>9987</v>
      </c>
      <c r="B7563">
        <v>26595</v>
      </c>
      <c r="C7563">
        <v>1</v>
      </c>
    </row>
    <row r="7564" spans="1:3" x14ac:dyDescent="0.25">
      <c r="A7564" s="16">
        <v>9988</v>
      </c>
      <c r="B7564">
        <v>42577</v>
      </c>
      <c r="C7564">
        <v>1</v>
      </c>
    </row>
    <row r="7565" spans="1:3" x14ac:dyDescent="0.25">
      <c r="A7565" s="16">
        <v>9989</v>
      </c>
      <c r="B7565">
        <v>28623</v>
      </c>
      <c r="C7565">
        <v>1</v>
      </c>
    </row>
    <row r="7566" spans="1:3" x14ac:dyDescent="0.25">
      <c r="A7566" s="16">
        <v>9990</v>
      </c>
      <c r="B7566">
        <v>55333</v>
      </c>
      <c r="C7566">
        <v>1</v>
      </c>
    </row>
    <row r="7567" spans="1:3" x14ac:dyDescent="0.25">
      <c r="A7567" s="16">
        <v>9991</v>
      </c>
      <c r="B7567">
        <v>209844</v>
      </c>
      <c r="C7567">
        <v>1</v>
      </c>
    </row>
    <row r="7568" spans="1:3" x14ac:dyDescent="0.25">
      <c r="A7568" s="16">
        <v>9992</v>
      </c>
      <c r="B7568">
        <v>14871</v>
      </c>
      <c r="C7568">
        <v>1</v>
      </c>
    </row>
    <row r="7569" spans="1:3" x14ac:dyDescent="0.25">
      <c r="A7569" s="16">
        <v>9993</v>
      </c>
      <c r="B7569">
        <v>29124</v>
      </c>
      <c r="C7569">
        <v>1</v>
      </c>
    </row>
    <row r="7570" spans="1:3" x14ac:dyDescent="0.25">
      <c r="A7570" s="16">
        <v>9994</v>
      </c>
      <c r="B7570">
        <v>15687</v>
      </c>
      <c r="C7570">
        <v>1</v>
      </c>
    </row>
    <row r="7571" spans="1:3" x14ac:dyDescent="0.25">
      <c r="A7571" s="16">
        <v>9995</v>
      </c>
      <c r="B7571">
        <v>19108</v>
      </c>
      <c r="C7571">
        <v>1</v>
      </c>
    </row>
    <row r="7572" spans="1:3" x14ac:dyDescent="0.25">
      <c r="A7572" s="16">
        <v>9996</v>
      </c>
      <c r="B7572">
        <v>53948</v>
      </c>
      <c r="C7572">
        <v>1</v>
      </c>
    </row>
    <row r="7573" spans="1:3" x14ac:dyDescent="0.25">
      <c r="A7573" s="16">
        <v>9997</v>
      </c>
      <c r="B7573">
        <v>14130</v>
      </c>
      <c r="C7573">
        <v>1</v>
      </c>
    </row>
    <row r="7574" spans="1:3" x14ac:dyDescent="0.25">
      <c r="A7574" s="16">
        <v>9998</v>
      </c>
      <c r="B7574">
        <v>115417</v>
      </c>
      <c r="C7574">
        <v>1</v>
      </c>
    </row>
    <row r="7575" spans="1:3" x14ac:dyDescent="0.25">
      <c r="A7575" s="16">
        <v>9999</v>
      </c>
      <c r="B7575">
        <v>297351</v>
      </c>
      <c r="C7575">
        <v>1</v>
      </c>
    </row>
    <row r="7576" spans="1:3" x14ac:dyDescent="0.25">
      <c r="A7576" s="16">
        <v>10000</v>
      </c>
      <c r="B7576">
        <v>12661</v>
      </c>
      <c r="C7576">
        <v>1</v>
      </c>
    </row>
    <row r="7577" spans="1:3" x14ac:dyDescent="0.25">
      <c r="A7577" s="16">
        <v>10001</v>
      </c>
      <c r="B7577">
        <v>64845</v>
      </c>
      <c r="C7577">
        <v>1</v>
      </c>
    </row>
    <row r="7578" spans="1:3" x14ac:dyDescent="0.25">
      <c r="A7578" s="16">
        <v>10002</v>
      </c>
      <c r="B7578">
        <v>27995</v>
      </c>
      <c r="C7578">
        <v>1</v>
      </c>
    </row>
    <row r="7579" spans="1:3" x14ac:dyDescent="0.25">
      <c r="A7579" s="16">
        <v>10003</v>
      </c>
      <c r="B7579">
        <v>23650</v>
      </c>
      <c r="C7579">
        <v>1</v>
      </c>
    </row>
    <row r="7580" spans="1:3" x14ac:dyDescent="0.25">
      <c r="A7580" s="16">
        <v>10005</v>
      </c>
      <c r="B7580">
        <v>22186</v>
      </c>
      <c r="C7580">
        <v>1</v>
      </c>
    </row>
    <row r="7581" spans="1:3" x14ac:dyDescent="0.25">
      <c r="A7581" s="16">
        <v>10006</v>
      </c>
      <c r="B7581">
        <v>16264</v>
      </c>
      <c r="C7581">
        <v>1</v>
      </c>
    </row>
    <row r="7582" spans="1:3" x14ac:dyDescent="0.25">
      <c r="A7582" s="16">
        <v>10007</v>
      </c>
      <c r="B7582">
        <v>16570</v>
      </c>
      <c r="C7582">
        <v>1</v>
      </c>
    </row>
    <row r="7583" spans="1:3" x14ac:dyDescent="0.25">
      <c r="A7583" s="16">
        <v>10008</v>
      </c>
      <c r="B7583">
        <v>16111</v>
      </c>
      <c r="C7583">
        <v>1</v>
      </c>
    </row>
    <row r="7584" spans="1:3" x14ac:dyDescent="0.25">
      <c r="A7584" s="16">
        <v>10009</v>
      </c>
      <c r="B7584">
        <v>34713</v>
      </c>
      <c r="C7584">
        <v>1</v>
      </c>
    </row>
    <row r="7585" spans="1:3" x14ac:dyDescent="0.25">
      <c r="A7585" s="16">
        <v>10011</v>
      </c>
      <c r="B7585">
        <v>27328</v>
      </c>
      <c r="C7585">
        <v>1</v>
      </c>
    </row>
    <row r="7586" spans="1:3" x14ac:dyDescent="0.25">
      <c r="A7586" s="16">
        <v>10012</v>
      </c>
      <c r="B7586">
        <v>7293</v>
      </c>
      <c r="C7586">
        <v>1</v>
      </c>
    </row>
    <row r="7587" spans="1:3" x14ac:dyDescent="0.25">
      <c r="A7587" s="16">
        <v>10013</v>
      </c>
      <c r="B7587">
        <v>15693</v>
      </c>
      <c r="C7587">
        <v>1</v>
      </c>
    </row>
    <row r="7588" spans="1:3" x14ac:dyDescent="0.25">
      <c r="A7588" s="16">
        <v>10014</v>
      </c>
      <c r="B7588">
        <v>352899</v>
      </c>
      <c r="C7588">
        <v>1</v>
      </c>
    </row>
    <row r="7589" spans="1:3" x14ac:dyDescent="0.25">
      <c r="A7589" s="16">
        <v>10015</v>
      </c>
      <c r="B7589">
        <v>685609</v>
      </c>
      <c r="C7589">
        <v>1</v>
      </c>
    </row>
    <row r="7590" spans="1:3" x14ac:dyDescent="0.25">
      <c r="A7590" s="16">
        <v>10016</v>
      </c>
      <c r="B7590">
        <v>291383</v>
      </c>
      <c r="C7590">
        <v>1</v>
      </c>
    </row>
    <row r="7591" spans="1:3" x14ac:dyDescent="0.25">
      <c r="A7591" s="16">
        <v>10017</v>
      </c>
      <c r="B7591">
        <v>980971</v>
      </c>
      <c r="C7591">
        <v>1</v>
      </c>
    </row>
    <row r="7592" spans="1:3" x14ac:dyDescent="0.25">
      <c r="A7592" s="16">
        <v>10018</v>
      </c>
      <c r="B7592">
        <v>144301</v>
      </c>
      <c r="C7592">
        <v>1</v>
      </c>
    </row>
    <row r="7593" spans="1:3" x14ac:dyDescent="0.25">
      <c r="A7593" s="16">
        <v>10019</v>
      </c>
      <c r="B7593">
        <v>393836</v>
      </c>
      <c r="C7593">
        <v>1</v>
      </c>
    </row>
    <row r="7594" spans="1:3" x14ac:dyDescent="0.25">
      <c r="A7594" s="16">
        <v>10020</v>
      </c>
      <c r="B7594">
        <v>460007</v>
      </c>
      <c r="C7594">
        <v>1</v>
      </c>
    </row>
    <row r="7595" spans="1:3" x14ac:dyDescent="0.25">
      <c r="A7595" s="16">
        <v>10021</v>
      </c>
      <c r="B7595">
        <v>1687</v>
      </c>
      <c r="C7595">
        <v>1</v>
      </c>
    </row>
    <row r="7596" spans="1:3" x14ac:dyDescent="0.25">
      <c r="A7596" s="16">
        <v>10022</v>
      </c>
      <c r="B7596">
        <v>23333</v>
      </c>
      <c r="C7596">
        <v>1</v>
      </c>
    </row>
    <row r="7597" spans="1:3" x14ac:dyDescent="0.25">
      <c r="A7597" s="16">
        <v>10023</v>
      </c>
      <c r="B7597">
        <v>1188</v>
      </c>
      <c r="C7597">
        <v>1</v>
      </c>
    </row>
    <row r="7598" spans="1:3" x14ac:dyDescent="0.25">
      <c r="A7598" s="16">
        <v>10024</v>
      </c>
      <c r="B7598">
        <v>6295</v>
      </c>
      <c r="C7598">
        <v>1</v>
      </c>
    </row>
    <row r="7599" spans="1:3" x14ac:dyDescent="0.25">
      <c r="A7599" s="16">
        <v>10025</v>
      </c>
      <c r="B7599">
        <v>385109</v>
      </c>
      <c r="C7599">
        <v>1</v>
      </c>
    </row>
    <row r="7600" spans="1:3" x14ac:dyDescent="0.25">
      <c r="A7600" s="16">
        <v>10026</v>
      </c>
      <c r="B7600">
        <v>4967</v>
      </c>
      <c r="C7600">
        <v>1</v>
      </c>
    </row>
    <row r="7601" spans="1:3" x14ac:dyDescent="0.25">
      <c r="A7601" s="16">
        <v>10027</v>
      </c>
      <c r="B7601">
        <v>14090</v>
      </c>
      <c r="C7601">
        <v>1</v>
      </c>
    </row>
    <row r="7602" spans="1:3" x14ac:dyDescent="0.25">
      <c r="A7602" s="16">
        <v>10028</v>
      </c>
      <c r="B7602">
        <v>7544</v>
      </c>
      <c r="C7602">
        <v>1</v>
      </c>
    </row>
    <row r="7603" spans="1:3" x14ac:dyDescent="0.25">
      <c r="A7603" s="16">
        <v>10029</v>
      </c>
      <c r="B7603">
        <v>13550</v>
      </c>
      <c r="C7603">
        <v>1</v>
      </c>
    </row>
    <row r="7604" spans="1:3" x14ac:dyDescent="0.25">
      <c r="A7604" s="16">
        <v>10032</v>
      </c>
      <c r="B7604">
        <v>71385</v>
      </c>
      <c r="C7604">
        <v>1</v>
      </c>
    </row>
    <row r="7605" spans="1:3" x14ac:dyDescent="0.25">
      <c r="A7605" s="16">
        <v>10033</v>
      </c>
      <c r="B7605">
        <v>60033</v>
      </c>
      <c r="C7605">
        <v>1</v>
      </c>
    </row>
    <row r="7606" spans="1:3" x14ac:dyDescent="0.25">
      <c r="A7606" s="16">
        <v>10034</v>
      </c>
      <c r="B7606">
        <v>32408</v>
      </c>
      <c r="C7606">
        <v>1</v>
      </c>
    </row>
    <row r="7607" spans="1:3" x14ac:dyDescent="0.25">
      <c r="A7607" s="16">
        <v>10035</v>
      </c>
      <c r="B7607">
        <v>41525</v>
      </c>
      <c r="C7607">
        <v>1</v>
      </c>
    </row>
    <row r="7608" spans="1:3" x14ac:dyDescent="0.25">
      <c r="A7608" s="16">
        <v>10036</v>
      </c>
      <c r="B7608">
        <v>285385</v>
      </c>
      <c r="C7608">
        <v>1</v>
      </c>
    </row>
    <row r="7609" spans="1:3" x14ac:dyDescent="0.25">
      <c r="A7609" s="16">
        <v>10037</v>
      </c>
      <c r="B7609">
        <v>27303</v>
      </c>
      <c r="C7609">
        <v>1</v>
      </c>
    </row>
    <row r="7610" spans="1:3" x14ac:dyDescent="0.25">
      <c r="A7610" s="16">
        <v>10038</v>
      </c>
      <c r="B7610">
        <v>141017</v>
      </c>
      <c r="C7610">
        <v>1</v>
      </c>
    </row>
    <row r="7611" spans="1:3" x14ac:dyDescent="0.25">
      <c r="A7611" s="16">
        <v>10039</v>
      </c>
      <c r="B7611">
        <v>168900</v>
      </c>
      <c r="C7611">
        <v>1</v>
      </c>
    </row>
    <row r="7612" spans="1:3" x14ac:dyDescent="0.25">
      <c r="A7612" s="16">
        <v>10040</v>
      </c>
      <c r="B7612">
        <v>42286</v>
      </c>
      <c r="C7612">
        <v>1</v>
      </c>
    </row>
    <row r="7613" spans="1:3" x14ac:dyDescent="0.25">
      <c r="A7613" s="16">
        <v>10041</v>
      </c>
      <c r="B7613">
        <v>18384</v>
      </c>
      <c r="C7613">
        <v>1</v>
      </c>
    </row>
    <row r="7614" spans="1:3" x14ac:dyDescent="0.25">
      <c r="A7614" s="16">
        <v>10042</v>
      </c>
      <c r="B7614">
        <v>278276</v>
      </c>
      <c r="C7614">
        <v>1</v>
      </c>
    </row>
    <row r="7615" spans="1:3" x14ac:dyDescent="0.25">
      <c r="A7615" s="16">
        <v>10048</v>
      </c>
      <c r="B7615">
        <v>73151</v>
      </c>
      <c r="C7615">
        <v>1</v>
      </c>
    </row>
    <row r="7616" spans="1:3" x14ac:dyDescent="0.25">
      <c r="A7616" s="16">
        <v>10051</v>
      </c>
      <c r="B7616">
        <v>54261</v>
      </c>
      <c r="C7616">
        <v>1</v>
      </c>
    </row>
    <row r="7617" spans="1:3" x14ac:dyDescent="0.25">
      <c r="A7617" s="16">
        <v>10054</v>
      </c>
      <c r="B7617">
        <v>167506</v>
      </c>
      <c r="C7617">
        <v>1</v>
      </c>
    </row>
    <row r="7618" spans="1:3" x14ac:dyDescent="0.25">
      <c r="A7618" s="16">
        <v>10055</v>
      </c>
      <c r="B7618">
        <v>28934</v>
      </c>
      <c r="C7618">
        <v>1</v>
      </c>
    </row>
    <row r="7619" spans="1:3" x14ac:dyDescent="0.25">
      <c r="A7619" s="16">
        <v>10060</v>
      </c>
      <c r="B7619">
        <v>29434</v>
      </c>
      <c r="C7619">
        <v>1</v>
      </c>
    </row>
    <row r="7620" spans="1:3" x14ac:dyDescent="0.25">
      <c r="A7620" s="16">
        <v>10068</v>
      </c>
      <c r="B7620">
        <v>9345</v>
      </c>
      <c r="C7620">
        <v>1</v>
      </c>
    </row>
    <row r="7621" spans="1:3" x14ac:dyDescent="0.25">
      <c r="A7621" s="16">
        <v>10072</v>
      </c>
      <c r="B7621">
        <v>89910</v>
      </c>
      <c r="C7621">
        <v>1</v>
      </c>
    </row>
    <row r="7622" spans="1:3" x14ac:dyDescent="0.25">
      <c r="A7622" s="16">
        <v>10074</v>
      </c>
      <c r="B7622">
        <v>88758</v>
      </c>
      <c r="C7622">
        <v>1</v>
      </c>
    </row>
    <row r="7623" spans="1:3" x14ac:dyDescent="0.25">
      <c r="A7623" s="16">
        <v>10076</v>
      </c>
      <c r="B7623">
        <v>6913</v>
      </c>
      <c r="C7623">
        <v>1</v>
      </c>
    </row>
    <row r="7624" spans="1:3" x14ac:dyDescent="0.25">
      <c r="A7624" s="16">
        <v>10077</v>
      </c>
      <c r="B7624">
        <v>3327</v>
      </c>
      <c r="C7624">
        <v>1</v>
      </c>
    </row>
    <row r="7625" spans="1:3" x14ac:dyDescent="0.25">
      <c r="A7625" s="16">
        <v>10078</v>
      </c>
      <c r="B7625">
        <v>9470</v>
      </c>
      <c r="C7625">
        <v>1</v>
      </c>
    </row>
    <row r="7626" spans="1:3" x14ac:dyDescent="0.25">
      <c r="A7626" s="16">
        <v>10082</v>
      </c>
      <c r="B7626">
        <v>8412</v>
      </c>
      <c r="C7626">
        <v>1</v>
      </c>
    </row>
    <row r="7627" spans="1:3" x14ac:dyDescent="0.25">
      <c r="A7627" s="16">
        <v>10091</v>
      </c>
      <c r="B7627">
        <v>11714</v>
      </c>
      <c r="C7627">
        <v>1</v>
      </c>
    </row>
    <row r="7628" spans="1:3" x14ac:dyDescent="0.25">
      <c r="A7628" s="16">
        <v>10092</v>
      </c>
      <c r="B7628">
        <v>33617</v>
      </c>
      <c r="C7628">
        <v>1</v>
      </c>
    </row>
    <row r="7629" spans="1:3" x14ac:dyDescent="0.25">
      <c r="A7629" s="16">
        <v>10094</v>
      </c>
      <c r="B7629">
        <v>8077</v>
      </c>
      <c r="C7629">
        <v>1</v>
      </c>
    </row>
    <row r="7630" spans="1:3" x14ac:dyDescent="0.25">
      <c r="A7630" s="16">
        <v>10097</v>
      </c>
      <c r="B7630">
        <v>45580</v>
      </c>
      <c r="C7630">
        <v>1</v>
      </c>
    </row>
    <row r="7631" spans="1:3" x14ac:dyDescent="0.25">
      <c r="A7631" s="16">
        <v>10098</v>
      </c>
      <c r="B7631">
        <v>208836</v>
      </c>
      <c r="C7631">
        <v>1</v>
      </c>
    </row>
    <row r="7632" spans="1:3" x14ac:dyDescent="0.25">
      <c r="A7632" s="16">
        <v>10105</v>
      </c>
      <c r="B7632">
        <v>28491</v>
      </c>
      <c r="C7632">
        <v>1</v>
      </c>
    </row>
    <row r="7633" spans="1:3" x14ac:dyDescent="0.25">
      <c r="A7633" s="16">
        <v>10106</v>
      </c>
      <c r="B7633">
        <v>44540</v>
      </c>
      <c r="C7633">
        <v>1</v>
      </c>
    </row>
    <row r="7634" spans="1:3" x14ac:dyDescent="0.25">
      <c r="A7634" s="16">
        <v>10107</v>
      </c>
      <c r="B7634">
        <v>101059</v>
      </c>
      <c r="C7634">
        <v>1</v>
      </c>
    </row>
    <row r="7635" spans="1:3" x14ac:dyDescent="0.25">
      <c r="A7635" s="16">
        <v>10108</v>
      </c>
      <c r="B7635">
        <v>13453</v>
      </c>
      <c r="C7635">
        <v>1</v>
      </c>
    </row>
    <row r="7636" spans="1:3" x14ac:dyDescent="0.25">
      <c r="A7636" s="16">
        <v>10109</v>
      </c>
      <c r="B7636">
        <v>19274</v>
      </c>
      <c r="C7636">
        <v>1</v>
      </c>
    </row>
    <row r="7637" spans="1:3" x14ac:dyDescent="0.25">
      <c r="A7637" s="16">
        <v>10110</v>
      </c>
      <c r="B7637">
        <v>23730</v>
      </c>
      <c r="C7637">
        <v>1</v>
      </c>
    </row>
    <row r="7638" spans="1:3" x14ac:dyDescent="0.25">
      <c r="A7638" s="16">
        <v>10121</v>
      </c>
      <c r="B7638">
        <v>243</v>
      </c>
      <c r="C7638">
        <v>1</v>
      </c>
    </row>
    <row r="7639" spans="1:3" x14ac:dyDescent="0.25">
      <c r="A7639" s="16">
        <v>10122</v>
      </c>
      <c r="B7639">
        <v>13541</v>
      </c>
      <c r="C7639">
        <v>1</v>
      </c>
    </row>
    <row r="7640" spans="1:3" x14ac:dyDescent="0.25">
      <c r="A7640" s="16">
        <v>10124</v>
      </c>
      <c r="B7640">
        <v>57016</v>
      </c>
      <c r="C7640">
        <v>1</v>
      </c>
    </row>
    <row r="7641" spans="1:3" x14ac:dyDescent="0.25">
      <c r="A7641" s="16">
        <v>10125</v>
      </c>
      <c r="B7641">
        <v>19392</v>
      </c>
      <c r="C7641">
        <v>1</v>
      </c>
    </row>
    <row r="7642" spans="1:3" x14ac:dyDescent="0.25">
      <c r="A7642" s="16">
        <v>10128</v>
      </c>
      <c r="B7642">
        <v>133669</v>
      </c>
      <c r="C7642">
        <v>1</v>
      </c>
    </row>
    <row r="7643" spans="1:3" x14ac:dyDescent="0.25">
      <c r="A7643" s="16">
        <v>10129</v>
      </c>
      <c r="B7643">
        <v>5115</v>
      </c>
      <c r="C7643">
        <v>1</v>
      </c>
    </row>
    <row r="7644" spans="1:3" x14ac:dyDescent="0.25">
      <c r="A7644" s="16">
        <v>10130</v>
      </c>
      <c r="B7644">
        <v>10796</v>
      </c>
      <c r="C7644">
        <v>1</v>
      </c>
    </row>
    <row r="7645" spans="1:3" x14ac:dyDescent="0.25">
      <c r="A7645" s="16">
        <v>10131</v>
      </c>
      <c r="B7645">
        <v>9472</v>
      </c>
      <c r="C7645">
        <v>1</v>
      </c>
    </row>
    <row r="7646" spans="1:3" x14ac:dyDescent="0.25">
      <c r="A7646" s="16">
        <v>10132</v>
      </c>
      <c r="B7646">
        <v>35460</v>
      </c>
      <c r="C7646">
        <v>1</v>
      </c>
    </row>
    <row r="7647" spans="1:3" x14ac:dyDescent="0.25">
      <c r="A7647" s="16">
        <v>10133</v>
      </c>
      <c r="B7647">
        <v>31423</v>
      </c>
      <c r="C7647">
        <v>1</v>
      </c>
    </row>
    <row r="7648" spans="1:3" x14ac:dyDescent="0.25">
      <c r="A7648" s="16">
        <v>10134</v>
      </c>
      <c r="B7648">
        <v>12092</v>
      </c>
      <c r="C7648">
        <v>1</v>
      </c>
    </row>
    <row r="7649" spans="1:3" x14ac:dyDescent="0.25">
      <c r="A7649" s="16">
        <v>10135</v>
      </c>
      <c r="B7649">
        <v>120192</v>
      </c>
      <c r="C7649">
        <v>1</v>
      </c>
    </row>
    <row r="7650" spans="1:3" x14ac:dyDescent="0.25">
      <c r="A7650" s="16">
        <v>10136</v>
      </c>
      <c r="B7650">
        <v>31164</v>
      </c>
      <c r="C7650">
        <v>1</v>
      </c>
    </row>
    <row r="7651" spans="1:3" x14ac:dyDescent="0.25">
      <c r="A7651" s="16">
        <v>10137</v>
      </c>
      <c r="B7651">
        <v>144464</v>
      </c>
      <c r="C7651">
        <v>1</v>
      </c>
    </row>
    <row r="7652" spans="1:3" x14ac:dyDescent="0.25">
      <c r="A7652" s="16">
        <v>10138</v>
      </c>
      <c r="B7652">
        <v>130910</v>
      </c>
      <c r="C7652">
        <v>1</v>
      </c>
    </row>
    <row r="7653" spans="1:3" x14ac:dyDescent="0.25">
      <c r="A7653" s="16">
        <v>10139</v>
      </c>
      <c r="B7653">
        <v>48801</v>
      </c>
      <c r="C7653">
        <v>1</v>
      </c>
    </row>
    <row r="7654" spans="1:3" x14ac:dyDescent="0.25">
      <c r="A7654" s="16">
        <v>10140</v>
      </c>
      <c r="B7654">
        <v>135238</v>
      </c>
      <c r="C7654">
        <v>1</v>
      </c>
    </row>
    <row r="7655" spans="1:3" x14ac:dyDescent="0.25">
      <c r="A7655" s="16">
        <v>10141</v>
      </c>
      <c r="B7655">
        <v>59795</v>
      </c>
      <c r="C7655">
        <v>1</v>
      </c>
    </row>
    <row r="7656" spans="1:3" x14ac:dyDescent="0.25">
      <c r="A7656" s="16">
        <v>10150</v>
      </c>
      <c r="B7656">
        <v>25290</v>
      </c>
      <c r="C7656">
        <v>1</v>
      </c>
    </row>
    <row r="7657" spans="1:3" x14ac:dyDescent="0.25">
      <c r="A7657" s="16">
        <v>10155</v>
      </c>
      <c r="B7657">
        <v>1803</v>
      </c>
      <c r="C7657">
        <v>1</v>
      </c>
    </row>
    <row r="7658" spans="1:3" x14ac:dyDescent="0.25">
      <c r="A7658" s="16">
        <v>10156</v>
      </c>
      <c r="B7658">
        <v>5326</v>
      </c>
      <c r="C7658">
        <v>1</v>
      </c>
    </row>
    <row r="7659" spans="1:3" x14ac:dyDescent="0.25">
      <c r="A7659" s="16">
        <v>10157</v>
      </c>
      <c r="B7659">
        <v>2919</v>
      </c>
      <c r="C7659">
        <v>1</v>
      </c>
    </row>
    <row r="7660" spans="1:3" x14ac:dyDescent="0.25">
      <c r="A7660" s="16">
        <v>10158</v>
      </c>
      <c r="B7660">
        <v>4303</v>
      </c>
      <c r="C7660">
        <v>1</v>
      </c>
    </row>
    <row r="7661" spans="1:3" x14ac:dyDescent="0.25">
      <c r="A7661" s="16">
        <v>10159</v>
      </c>
      <c r="B7661">
        <v>4408</v>
      </c>
      <c r="C7661">
        <v>1</v>
      </c>
    </row>
    <row r="7662" spans="1:3" x14ac:dyDescent="0.25">
      <c r="A7662" s="16">
        <v>10160</v>
      </c>
      <c r="B7662">
        <v>1400</v>
      </c>
      <c r="C7662">
        <v>1</v>
      </c>
    </row>
    <row r="7663" spans="1:3" x14ac:dyDescent="0.25">
      <c r="A7663" s="16">
        <v>10161</v>
      </c>
      <c r="B7663">
        <v>3419</v>
      </c>
      <c r="C7663">
        <v>1</v>
      </c>
    </row>
    <row r="7664" spans="1:3" x14ac:dyDescent="0.25">
      <c r="A7664" s="16">
        <v>10162</v>
      </c>
      <c r="B7664">
        <v>1384</v>
      </c>
      <c r="C7664">
        <v>1</v>
      </c>
    </row>
    <row r="7665" spans="1:3" x14ac:dyDescent="0.25">
      <c r="A7665" s="16">
        <v>10163</v>
      </c>
      <c r="B7665">
        <v>6224</v>
      </c>
      <c r="C7665">
        <v>1</v>
      </c>
    </row>
    <row r="7666" spans="1:3" x14ac:dyDescent="0.25">
      <c r="A7666" s="16">
        <v>10164</v>
      </c>
      <c r="B7666">
        <v>1574</v>
      </c>
      <c r="C7666">
        <v>1</v>
      </c>
    </row>
    <row r="7667" spans="1:3" x14ac:dyDescent="0.25">
      <c r="A7667" s="16">
        <v>10165</v>
      </c>
      <c r="B7667">
        <v>1531</v>
      </c>
      <c r="C7667">
        <v>1</v>
      </c>
    </row>
    <row r="7668" spans="1:3" x14ac:dyDescent="0.25">
      <c r="A7668" s="16">
        <v>10166</v>
      </c>
      <c r="B7668">
        <v>1590</v>
      </c>
      <c r="C7668">
        <v>1</v>
      </c>
    </row>
    <row r="7669" spans="1:3" x14ac:dyDescent="0.25">
      <c r="A7669" s="16">
        <v>10167</v>
      </c>
      <c r="B7669">
        <v>2044</v>
      </c>
      <c r="C7669">
        <v>1</v>
      </c>
    </row>
    <row r="7670" spans="1:3" x14ac:dyDescent="0.25">
      <c r="A7670" s="16">
        <v>10168</v>
      </c>
      <c r="B7670">
        <v>1147</v>
      </c>
      <c r="C7670">
        <v>1</v>
      </c>
    </row>
    <row r="7671" spans="1:3" x14ac:dyDescent="0.25">
      <c r="A7671" s="16">
        <v>10169</v>
      </c>
      <c r="B7671">
        <v>1027</v>
      </c>
      <c r="C7671">
        <v>1</v>
      </c>
    </row>
    <row r="7672" spans="1:3" x14ac:dyDescent="0.25">
      <c r="A7672" s="16">
        <v>10170</v>
      </c>
      <c r="B7672">
        <v>1892</v>
      </c>
      <c r="C7672">
        <v>1</v>
      </c>
    </row>
    <row r="7673" spans="1:3" x14ac:dyDescent="0.25">
      <c r="A7673" s="16">
        <v>10171</v>
      </c>
      <c r="B7673">
        <v>1348</v>
      </c>
      <c r="C7673">
        <v>1</v>
      </c>
    </row>
    <row r="7674" spans="1:3" x14ac:dyDescent="0.25">
      <c r="A7674" s="16">
        <v>10172</v>
      </c>
      <c r="B7674">
        <v>374</v>
      </c>
      <c r="C7674">
        <v>1</v>
      </c>
    </row>
    <row r="7675" spans="1:3" x14ac:dyDescent="0.25">
      <c r="A7675" s="16">
        <v>10173</v>
      </c>
      <c r="B7675">
        <v>630</v>
      </c>
      <c r="C7675">
        <v>1</v>
      </c>
    </row>
    <row r="7676" spans="1:3" x14ac:dyDescent="0.25">
      <c r="A7676" s="16">
        <v>10174</v>
      </c>
      <c r="B7676">
        <v>1366</v>
      </c>
      <c r="C7676">
        <v>1</v>
      </c>
    </row>
    <row r="7677" spans="1:3" x14ac:dyDescent="0.25">
      <c r="A7677" s="16">
        <v>10175</v>
      </c>
      <c r="B7677">
        <v>2768</v>
      </c>
      <c r="C7677">
        <v>1</v>
      </c>
    </row>
    <row r="7678" spans="1:3" x14ac:dyDescent="0.25">
      <c r="A7678" s="16">
        <v>10176</v>
      </c>
      <c r="B7678">
        <v>538</v>
      </c>
      <c r="C7678">
        <v>1</v>
      </c>
    </row>
    <row r="7679" spans="1:3" x14ac:dyDescent="0.25">
      <c r="A7679" s="16">
        <v>10177</v>
      </c>
      <c r="B7679">
        <v>1028</v>
      </c>
      <c r="C7679">
        <v>1</v>
      </c>
    </row>
    <row r="7680" spans="1:3" x14ac:dyDescent="0.25">
      <c r="A7680" s="16">
        <v>10178</v>
      </c>
      <c r="B7680">
        <v>1427</v>
      </c>
      <c r="C7680">
        <v>1</v>
      </c>
    </row>
    <row r="7681" spans="1:3" x14ac:dyDescent="0.25">
      <c r="A7681" s="16">
        <v>10179</v>
      </c>
      <c r="B7681">
        <v>3614</v>
      </c>
      <c r="C7681">
        <v>1</v>
      </c>
    </row>
    <row r="7682" spans="1:3" x14ac:dyDescent="0.25">
      <c r="A7682" s="16">
        <v>10180</v>
      </c>
      <c r="B7682">
        <v>484</v>
      </c>
      <c r="C7682">
        <v>1</v>
      </c>
    </row>
    <row r="7683" spans="1:3" x14ac:dyDescent="0.25">
      <c r="A7683" s="16">
        <v>10181</v>
      </c>
      <c r="B7683">
        <v>424</v>
      </c>
      <c r="C7683">
        <v>1</v>
      </c>
    </row>
    <row r="7684" spans="1:3" x14ac:dyDescent="0.25">
      <c r="A7684" s="16">
        <v>10182</v>
      </c>
      <c r="B7684">
        <v>3156</v>
      </c>
      <c r="C7684">
        <v>1</v>
      </c>
    </row>
    <row r="7685" spans="1:3" x14ac:dyDescent="0.25">
      <c r="A7685" s="16">
        <v>10183</v>
      </c>
      <c r="B7685">
        <v>1207</v>
      </c>
      <c r="C7685">
        <v>1</v>
      </c>
    </row>
    <row r="7686" spans="1:3" x14ac:dyDescent="0.25">
      <c r="A7686" s="16">
        <v>10184</v>
      </c>
      <c r="B7686">
        <v>1288</v>
      </c>
      <c r="C7686">
        <v>1</v>
      </c>
    </row>
    <row r="7687" spans="1:3" x14ac:dyDescent="0.25">
      <c r="A7687" s="16">
        <v>10185</v>
      </c>
      <c r="B7687">
        <v>550</v>
      </c>
      <c r="C7687">
        <v>1</v>
      </c>
    </row>
    <row r="7688" spans="1:3" x14ac:dyDescent="0.25">
      <c r="A7688" s="16">
        <v>10186</v>
      </c>
      <c r="B7688">
        <v>1736465</v>
      </c>
      <c r="C7688">
        <v>1</v>
      </c>
    </row>
    <row r="7689" spans="1:3" x14ac:dyDescent="0.25">
      <c r="A7689" s="16">
        <v>10187</v>
      </c>
      <c r="B7689">
        <v>1391</v>
      </c>
      <c r="C7689">
        <v>1</v>
      </c>
    </row>
    <row r="7690" spans="1:3" x14ac:dyDescent="0.25">
      <c r="A7690" s="16">
        <v>10188</v>
      </c>
      <c r="B7690">
        <v>2356</v>
      </c>
      <c r="C7690">
        <v>1</v>
      </c>
    </row>
    <row r="7691" spans="1:3" x14ac:dyDescent="0.25">
      <c r="A7691" s="16">
        <v>10189</v>
      </c>
      <c r="B7691">
        <v>1035</v>
      </c>
      <c r="C7691">
        <v>1</v>
      </c>
    </row>
    <row r="7692" spans="1:3" x14ac:dyDescent="0.25">
      <c r="A7692" s="16">
        <v>10190</v>
      </c>
      <c r="B7692">
        <v>107</v>
      </c>
      <c r="C7692">
        <v>1</v>
      </c>
    </row>
    <row r="7693" spans="1:3" x14ac:dyDescent="0.25">
      <c r="A7693" s="16">
        <v>10191</v>
      </c>
      <c r="B7693">
        <v>216</v>
      </c>
      <c r="C7693">
        <v>1</v>
      </c>
    </row>
    <row r="7694" spans="1:3" x14ac:dyDescent="0.25">
      <c r="A7694" s="16">
        <v>10192</v>
      </c>
      <c r="B7694">
        <v>56</v>
      </c>
      <c r="C7694">
        <v>1</v>
      </c>
    </row>
    <row r="7695" spans="1:3" x14ac:dyDescent="0.25">
      <c r="A7695" s="16">
        <v>10193</v>
      </c>
      <c r="B7695">
        <v>198</v>
      </c>
      <c r="C7695">
        <v>1</v>
      </c>
    </row>
    <row r="7696" spans="1:3" x14ac:dyDescent="0.25">
      <c r="A7696" s="16">
        <v>10194</v>
      </c>
      <c r="B7696">
        <v>70</v>
      </c>
      <c r="C7696">
        <v>1</v>
      </c>
    </row>
    <row r="7697" spans="1:3" x14ac:dyDescent="0.25">
      <c r="A7697" s="16">
        <v>10195</v>
      </c>
      <c r="B7697">
        <v>794</v>
      </c>
      <c r="C7697">
        <v>1</v>
      </c>
    </row>
    <row r="7698" spans="1:3" x14ac:dyDescent="0.25">
      <c r="A7698" s="16">
        <v>10196</v>
      </c>
      <c r="B7698">
        <v>5318</v>
      </c>
      <c r="C7698">
        <v>1</v>
      </c>
    </row>
    <row r="7699" spans="1:3" x14ac:dyDescent="0.25">
      <c r="A7699" s="16">
        <v>10197</v>
      </c>
      <c r="B7699">
        <v>157</v>
      </c>
      <c r="C7699">
        <v>1</v>
      </c>
    </row>
    <row r="7700" spans="1:3" x14ac:dyDescent="0.25">
      <c r="A7700" s="16">
        <v>10198</v>
      </c>
      <c r="B7700">
        <v>7663</v>
      </c>
      <c r="C7700">
        <v>1</v>
      </c>
    </row>
    <row r="7701" spans="1:3" x14ac:dyDescent="0.25">
      <c r="A7701" s="16">
        <v>10199</v>
      </c>
      <c r="B7701">
        <v>6839</v>
      </c>
      <c r="C7701">
        <v>1</v>
      </c>
    </row>
    <row r="7702" spans="1:3" x14ac:dyDescent="0.25">
      <c r="A7702" s="16">
        <v>10200</v>
      </c>
      <c r="B7702">
        <v>202</v>
      </c>
      <c r="C7702">
        <v>1</v>
      </c>
    </row>
    <row r="7703" spans="1:3" x14ac:dyDescent="0.25">
      <c r="A7703" s="16">
        <v>10201</v>
      </c>
      <c r="B7703">
        <v>1983</v>
      </c>
      <c r="C7703">
        <v>1</v>
      </c>
    </row>
    <row r="7704" spans="1:3" x14ac:dyDescent="0.25">
      <c r="A7704" s="16">
        <v>10202</v>
      </c>
      <c r="B7704">
        <v>1132</v>
      </c>
      <c r="C7704">
        <v>1</v>
      </c>
    </row>
    <row r="7705" spans="1:3" x14ac:dyDescent="0.25">
      <c r="A7705" s="16">
        <v>10203</v>
      </c>
      <c r="B7705">
        <v>4226</v>
      </c>
      <c r="C7705">
        <v>1</v>
      </c>
    </row>
    <row r="7706" spans="1:3" x14ac:dyDescent="0.25">
      <c r="A7706" s="16">
        <v>10204</v>
      </c>
      <c r="B7706">
        <v>125</v>
      </c>
      <c r="C7706">
        <v>1</v>
      </c>
    </row>
    <row r="7707" spans="1:3" x14ac:dyDescent="0.25">
      <c r="A7707" s="16">
        <v>10205</v>
      </c>
      <c r="B7707">
        <v>3663</v>
      </c>
      <c r="C7707">
        <v>1</v>
      </c>
    </row>
    <row r="7708" spans="1:3" x14ac:dyDescent="0.25">
      <c r="A7708" s="16">
        <v>10206</v>
      </c>
      <c r="B7708">
        <v>407</v>
      </c>
      <c r="C7708">
        <v>1</v>
      </c>
    </row>
    <row r="7709" spans="1:3" x14ac:dyDescent="0.25">
      <c r="A7709" s="16">
        <v>10207</v>
      </c>
      <c r="B7709">
        <v>2608</v>
      </c>
      <c r="C7709">
        <v>1</v>
      </c>
    </row>
    <row r="7710" spans="1:3" x14ac:dyDescent="0.25">
      <c r="A7710" s="16">
        <v>10208</v>
      </c>
      <c r="B7710">
        <v>1813</v>
      </c>
      <c r="C7710">
        <v>1</v>
      </c>
    </row>
    <row r="7711" spans="1:3" x14ac:dyDescent="0.25">
      <c r="A7711" s="16">
        <v>10209</v>
      </c>
      <c r="B7711">
        <v>10804</v>
      </c>
      <c r="C7711">
        <v>1</v>
      </c>
    </row>
    <row r="7712" spans="1:3" x14ac:dyDescent="0.25">
      <c r="A7712" s="16">
        <v>10210</v>
      </c>
      <c r="B7712">
        <v>136</v>
      </c>
      <c r="C7712">
        <v>1</v>
      </c>
    </row>
    <row r="7713" spans="1:3" x14ac:dyDescent="0.25">
      <c r="A7713" s="16">
        <v>10211</v>
      </c>
      <c r="B7713">
        <v>3914</v>
      </c>
      <c r="C7713">
        <v>1</v>
      </c>
    </row>
    <row r="7714" spans="1:3" x14ac:dyDescent="0.25">
      <c r="A7714" s="16">
        <v>10212</v>
      </c>
      <c r="B7714">
        <v>1303</v>
      </c>
      <c r="C7714">
        <v>1</v>
      </c>
    </row>
    <row r="7715" spans="1:3" x14ac:dyDescent="0.25">
      <c r="A7715" s="16">
        <v>10213</v>
      </c>
      <c r="B7715">
        <v>3273</v>
      </c>
      <c r="C7715">
        <v>1</v>
      </c>
    </row>
    <row r="7716" spans="1:3" x14ac:dyDescent="0.25">
      <c r="A7716" s="16">
        <v>10214</v>
      </c>
      <c r="B7716">
        <v>8870</v>
      </c>
      <c r="C7716">
        <v>1</v>
      </c>
    </row>
    <row r="7717" spans="1:3" x14ac:dyDescent="0.25">
      <c r="A7717" s="16">
        <v>10215</v>
      </c>
      <c r="B7717">
        <v>79</v>
      </c>
      <c r="C7717">
        <v>1</v>
      </c>
    </row>
    <row r="7718" spans="1:3" x14ac:dyDescent="0.25">
      <c r="A7718" s="16">
        <v>10216</v>
      </c>
      <c r="B7718">
        <v>4972</v>
      </c>
      <c r="C7718">
        <v>1</v>
      </c>
    </row>
    <row r="7719" spans="1:3" x14ac:dyDescent="0.25">
      <c r="A7719" s="16">
        <v>10217</v>
      </c>
      <c r="B7719">
        <v>48</v>
      </c>
      <c r="C7719">
        <v>1</v>
      </c>
    </row>
    <row r="7720" spans="1:3" x14ac:dyDescent="0.25">
      <c r="A7720" s="16">
        <v>10218</v>
      </c>
      <c r="B7720">
        <v>1538</v>
      </c>
      <c r="C7720">
        <v>1</v>
      </c>
    </row>
    <row r="7721" spans="1:3" x14ac:dyDescent="0.25">
      <c r="A7721" s="16">
        <v>10219</v>
      </c>
      <c r="B7721">
        <v>485</v>
      </c>
      <c r="C7721">
        <v>1</v>
      </c>
    </row>
    <row r="7722" spans="1:3" x14ac:dyDescent="0.25">
      <c r="A7722" s="16">
        <v>10220</v>
      </c>
      <c r="B7722">
        <v>1269</v>
      </c>
      <c r="C7722">
        <v>1</v>
      </c>
    </row>
    <row r="7723" spans="1:3" x14ac:dyDescent="0.25">
      <c r="A7723" s="16">
        <v>10221</v>
      </c>
      <c r="B7723">
        <v>454</v>
      </c>
      <c r="C7723">
        <v>1</v>
      </c>
    </row>
    <row r="7724" spans="1:3" x14ac:dyDescent="0.25">
      <c r="A7724" s="16">
        <v>10222</v>
      </c>
      <c r="B7724">
        <v>892</v>
      </c>
      <c r="C7724">
        <v>1</v>
      </c>
    </row>
    <row r="7725" spans="1:3" x14ac:dyDescent="0.25">
      <c r="A7725" s="16">
        <v>10223</v>
      </c>
      <c r="B7725">
        <v>1783</v>
      </c>
      <c r="C7725">
        <v>1</v>
      </c>
    </row>
    <row r="7726" spans="1:3" x14ac:dyDescent="0.25">
      <c r="A7726" s="16">
        <v>10224</v>
      </c>
      <c r="B7726">
        <v>2000</v>
      </c>
      <c r="C7726">
        <v>1</v>
      </c>
    </row>
    <row r="7727" spans="1:3" x14ac:dyDescent="0.25">
      <c r="A7727" s="16">
        <v>10225</v>
      </c>
      <c r="B7727">
        <v>1478</v>
      </c>
      <c r="C7727">
        <v>1</v>
      </c>
    </row>
    <row r="7728" spans="1:3" x14ac:dyDescent="0.25">
      <c r="A7728" s="16">
        <v>10226</v>
      </c>
      <c r="B7728">
        <v>1511</v>
      </c>
      <c r="C7728">
        <v>1</v>
      </c>
    </row>
    <row r="7729" spans="1:3" x14ac:dyDescent="0.25">
      <c r="A7729" s="16">
        <v>10227</v>
      </c>
      <c r="B7729">
        <v>2865</v>
      </c>
      <c r="C7729">
        <v>1</v>
      </c>
    </row>
    <row r="7730" spans="1:3" x14ac:dyDescent="0.25">
      <c r="A7730" s="16">
        <v>10228</v>
      </c>
      <c r="B7730">
        <v>692</v>
      </c>
      <c r="C7730">
        <v>1</v>
      </c>
    </row>
    <row r="7731" spans="1:3" x14ac:dyDescent="0.25">
      <c r="A7731" s="16">
        <v>10229</v>
      </c>
      <c r="B7731">
        <v>2029</v>
      </c>
      <c r="C7731">
        <v>1</v>
      </c>
    </row>
    <row r="7732" spans="1:3" x14ac:dyDescent="0.25">
      <c r="A7732" s="16">
        <v>10230</v>
      </c>
      <c r="B7732">
        <v>6070</v>
      </c>
      <c r="C7732">
        <v>1</v>
      </c>
    </row>
    <row r="7733" spans="1:3" x14ac:dyDescent="0.25">
      <c r="A7733" s="16">
        <v>10231</v>
      </c>
      <c r="B7733">
        <v>1646</v>
      </c>
      <c r="C7733">
        <v>1</v>
      </c>
    </row>
    <row r="7734" spans="1:3" x14ac:dyDescent="0.25">
      <c r="A7734" s="16">
        <v>10232</v>
      </c>
      <c r="B7734">
        <v>2947</v>
      </c>
      <c r="C7734">
        <v>1</v>
      </c>
    </row>
    <row r="7735" spans="1:3" x14ac:dyDescent="0.25">
      <c r="A7735" s="16">
        <v>10233</v>
      </c>
      <c r="B7735">
        <v>1715</v>
      </c>
      <c r="C7735">
        <v>1</v>
      </c>
    </row>
    <row r="7736" spans="1:3" x14ac:dyDescent="0.25">
      <c r="A7736" s="16">
        <v>10234</v>
      </c>
      <c r="B7736">
        <v>624</v>
      </c>
      <c r="C7736">
        <v>1</v>
      </c>
    </row>
    <row r="7737" spans="1:3" x14ac:dyDescent="0.25">
      <c r="A7737" s="16">
        <v>10235</v>
      </c>
      <c r="B7737">
        <v>2121</v>
      </c>
      <c r="C7737">
        <v>1</v>
      </c>
    </row>
    <row r="7738" spans="1:3" x14ac:dyDescent="0.25">
      <c r="A7738" s="16">
        <v>10236</v>
      </c>
      <c r="B7738">
        <v>2714</v>
      </c>
      <c r="C7738">
        <v>1</v>
      </c>
    </row>
    <row r="7739" spans="1:3" x14ac:dyDescent="0.25">
      <c r="A7739" s="16">
        <v>10237</v>
      </c>
      <c r="B7739">
        <v>998</v>
      </c>
      <c r="C7739">
        <v>1</v>
      </c>
    </row>
    <row r="7740" spans="1:3" x14ac:dyDescent="0.25">
      <c r="A7740" s="16">
        <v>10238</v>
      </c>
      <c r="B7740">
        <v>1933</v>
      </c>
      <c r="C7740">
        <v>1</v>
      </c>
    </row>
    <row r="7741" spans="1:3" x14ac:dyDescent="0.25">
      <c r="A7741" s="16">
        <v>10239</v>
      </c>
      <c r="B7741">
        <v>1605</v>
      </c>
      <c r="C7741">
        <v>1</v>
      </c>
    </row>
    <row r="7742" spans="1:3" x14ac:dyDescent="0.25">
      <c r="A7742" s="16">
        <v>10240</v>
      </c>
      <c r="B7742">
        <v>2180</v>
      </c>
      <c r="C7742">
        <v>1</v>
      </c>
    </row>
    <row r="7743" spans="1:3" x14ac:dyDescent="0.25">
      <c r="A7743" s="16">
        <v>10241</v>
      </c>
      <c r="B7743">
        <v>295</v>
      </c>
      <c r="C7743">
        <v>1</v>
      </c>
    </row>
    <row r="7744" spans="1:3" x14ac:dyDescent="0.25">
      <c r="A7744" s="16">
        <v>10242</v>
      </c>
      <c r="B7744">
        <v>1415</v>
      </c>
      <c r="C7744">
        <v>1</v>
      </c>
    </row>
    <row r="7745" spans="1:3" x14ac:dyDescent="0.25">
      <c r="A7745" s="16">
        <v>10243</v>
      </c>
      <c r="B7745">
        <v>18</v>
      </c>
      <c r="C7745">
        <v>1</v>
      </c>
    </row>
    <row r="7746" spans="1:3" x14ac:dyDescent="0.25">
      <c r="A7746" s="16">
        <v>10244</v>
      </c>
      <c r="B7746">
        <v>8690</v>
      </c>
      <c r="C7746">
        <v>1</v>
      </c>
    </row>
    <row r="7747" spans="1:3" x14ac:dyDescent="0.25">
      <c r="A7747" s="16">
        <v>10245</v>
      </c>
      <c r="B7747">
        <v>1545</v>
      </c>
      <c r="C7747">
        <v>1</v>
      </c>
    </row>
    <row r="7748" spans="1:3" x14ac:dyDescent="0.25">
      <c r="A7748" s="16">
        <v>10246</v>
      </c>
      <c r="B7748">
        <v>1511</v>
      </c>
      <c r="C7748">
        <v>1</v>
      </c>
    </row>
    <row r="7749" spans="1:3" x14ac:dyDescent="0.25">
      <c r="A7749" s="16">
        <v>10247</v>
      </c>
      <c r="B7749">
        <v>2742</v>
      </c>
      <c r="C7749">
        <v>1</v>
      </c>
    </row>
    <row r="7750" spans="1:3" x14ac:dyDescent="0.25">
      <c r="A7750" s="16">
        <v>10248</v>
      </c>
      <c r="B7750">
        <v>1095</v>
      </c>
      <c r="C7750">
        <v>1</v>
      </c>
    </row>
    <row r="7751" spans="1:3" x14ac:dyDescent="0.25">
      <c r="A7751" s="16">
        <v>10249</v>
      </c>
      <c r="B7751">
        <v>1644</v>
      </c>
      <c r="C7751">
        <v>1</v>
      </c>
    </row>
    <row r="7752" spans="1:3" x14ac:dyDescent="0.25">
      <c r="A7752" s="16">
        <v>10250</v>
      </c>
      <c r="B7752">
        <v>257</v>
      </c>
      <c r="C7752">
        <v>1</v>
      </c>
    </row>
    <row r="7753" spans="1:3" x14ac:dyDescent="0.25">
      <c r="A7753" s="16">
        <v>10251</v>
      </c>
      <c r="B7753">
        <v>232</v>
      </c>
      <c r="C7753">
        <v>1</v>
      </c>
    </row>
    <row r="7754" spans="1:3" x14ac:dyDescent="0.25">
      <c r="A7754" s="16">
        <v>10252</v>
      </c>
      <c r="B7754">
        <v>2906</v>
      </c>
      <c r="C7754">
        <v>1</v>
      </c>
    </row>
    <row r="7755" spans="1:3" x14ac:dyDescent="0.25">
      <c r="A7755" s="16">
        <v>10253</v>
      </c>
      <c r="B7755">
        <v>3752</v>
      </c>
      <c r="C7755">
        <v>1</v>
      </c>
    </row>
    <row r="7756" spans="1:3" x14ac:dyDescent="0.25">
      <c r="A7756" s="16">
        <v>10254</v>
      </c>
      <c r="B7756">
        <v>190</v>
      </c>
      <c r="C7756">
        <v>1</v>
      </c>
    </row>
    <row r="7757" spans="1:3" x14ac:dyDescent="0.25">
      <c r="A7757" s="16">
        <v>10255</v>
      </c>
      <c r="B7757">
        <v>4013</v>
      </c>
      <c r="C7757">
        <v>1</v>
      </c>
    </row>
    <row r="7758" spans="1:3" x14ac:dyDescent="0.25">
      <c r="A7758" s="16">
        <v>10256</v>
      </c>
      <c r="B7758">
        <v>870</v>
      </c>
      <c r="C7758">
        <v>1</v>
      </c>
    </row>
    <row r="7759" spans="1:3" x14ac:dyDescent="0.25">
      <c r="A7759" s="16">
        <v>10257</v>
      </c>
      <c r="B7759">
        <v>15</v>
      </c>
      <c r="C7759">
        <v>1</v>
      </c>
    </row>
    <row r="7760" spans="1:3" x14ac:dyDescent="0.25">
      <c r="A7760" s="16">
        <v>10258</v>
      </c>
      <c r="B7760">
        <v>13174</v>
      </c>
      <c r="C7760">
        <v>1</v>
      </c>
    </row>
    <row r="7761" spans="1:3" x14ac:dyDescent="0.25">
      <c r="A7761" s="16">
        <v>10259</v>
      </c>
      <c r="B7761">
        <v>3084</v>
      </c>
      <c r="C7761">
        <v>1</v>
      </c>
    </row>
    <row r="7762" spans="1:3" x14ac:dyDescent="0.25">
      <c r="A7762" s="16">
        <v>10260</v>
      </c>
      <c r="B7762">
        <v>10401</v>
      </c>
      <c r="C7762">
        <v>1</v>
      </c>
    </row>
    <row r="7763" spans="1:3" x14ac:dyDescent="0.25">
      <c r="A7763" s="16">
        <v>10261</v>
      </c>
      <c r="B7763">
        <v>6295</v>
      </c>
      <c r="C7763">
        <v>1</v>
      </c>
    </row>
    <row r="7764" spans="1:3" x14ac:dyDescent="0.25">
      <c r="A7764" s="16">
        <v>10262</v>
      </c>
      <c r="B7764">
        <v>1908</v>
      </c>
      <c r="C7764">
        <v>1</v>
      </c>
    </row>
    <row r="7765" spans="1:3" x14ac:dyDescent="0.25">
      <c r="A7765" s="16">
        <v>10263</v>
      </c>
      <c r="B7765">
        <v>12030</v>
      </c>
      <c r="C7765">
        <v>1</v>
      </c>
    </row>
    <row r="7766" spans="1:3" x14ac:dyDescent="0.25">
      <c r="A7766" s="16">
        <v>10264</v>
      </c>
      <c r="B7766">
        <v>7512</v>
      </c>
      <c r="C7766">
        <v>1</v>
      </c>
    </row>
    <row r="7767" spans="1:3" x14ac:dyDescent="0.25">
      <c r="A7767" s="16">
        <v>10265</v>
      </c>
      <c r="B7767">
        <v>4067</v>
      </c>
      <c r="C7767">
        <v>1</v>
      </c>
    </row>
    <row r="7768" spans="1:3" x14ac:dyDescent="0.25">
      <c r="A7768" s="16">
        <v>10266</v>
      </c>
      <c r="B7768">
        <v>1911</v>
      </c>
      <c r="C7768">
        <v>1</v>
      </c>
    </row>
    <row r="7769" spans="1:3" x14ac:dyDescent="0.25">
      <c r="A7769" s="16">
        <v>10267</v>
      </c>
      <c r="B7769">
        <v>5991</v>
      </c>
      <c r="C7769">
        <v>1</v>
      </c>
    </row>
    <row r="7770" spans="1:3" x14ac:dyDescent="0.25">
      <c r="A7770" s="16">
        <v>10268</v>
      </c>
      <c r="B7770">
        <v>1164</v>
      </c>
      <c r="C7770">
        <v>1</v>
      </c>
    </row>
    <row r="7771" spans="1:3" x14ac:dyDescent="0.25">
      <c r="A7771" s="16">
        <v>10269</v>
      </c>
      <c r="B7771">
        <v>3732</v>
      </c>
      <c r="C7771">
        <v>1</v>
      </c>
    </row>
    <row r="7772" spans="1:3" x14ac:dyDescent="0.25">
      <c r="A7772" s="16">
        <v>10270</v>
      </c>
      <c r="B7772">
        <v>2550</v>
      </c>
      <c r="C7772">
        <v>1</v>
      </c>
    </row>
    <row r="7773" spans="1:3" x14ac:dyDescent="0.25">
      <c r="A7773" s="16">
        <v>10271</v>
      </c>
      <c r="B7773">
        <v>3345</v>
      </c>
      <c r="C7773">
        <v>1</v>
      </c>
    </row>
    <row r="7774" spans="1:3" x14ac:dyDescent="0.25">
      <c r="A7774" s="16">
        <v>10272</v>
      </c>
      <c r="B7774">
        <v>2023</v>
      </c>
      <c r="C7774">
        <v>1</v>
      </c>
    </row>
    <row r="7775" spans="1:3" x14ac:dyDescent="0.25">
      <c r="A7775" s="16">
        <v>10273</v>
      </c>
      <c r="B7775">
        <v>2035</v>
      </c>
      <c r="C7775">
        <v>1</v>
      </c>
    </row>
    <row r="7776" spans="1:3" x14ac:dyDescent="0.25">
      <c r="A7776" s="16">
        <v>10274</v>
      </c>
      <c r="B7776">
        <v>4734</v>
      </c>
      <c r="C7776">
        <v>1</v>
      </c>
    </row>
    <row r="7777" spans="1:3" x14ac:dyDescent="0.25">
      <c r="A7777" s="16">
        <v>10275</v>
      </c>
      <c r="B7777">
        <v>4299</v>
      </c>
      <c r="C7777">
        <v>1</v>
      </c>
    </row>
    <row r="7778" spans="1:3" x14ac:dyDescent="0.25">
      <c r="A7778" s="16">
        <v>10276</v>
      </c>
      <c r="B7778">
        <v>3121</v>
      </c>
      <c r="C7778">
        <v>1</v>
      </c>
    </row>
    <row r="7779" spans="1:3" x14ac:dyDescent="0.25">
      <c r="A7779" s="16">
        <v>10277</v>
      </c>
      <c r="B7779">
        <v>5995</v>
      </c>
      <c r="C7779">
        <v>1</v>
      </c>
    </row>
    <row r="7780" spans="1:3" x14ac:dyDescent="0.25">
      <c r="A7780" s="16">
        <v>10278</v>
      </c>
      <c r="B7780">
        <v>217</v>
      </c>
      <c r="C7780">
        <v>1</v>
      </c>
    </row>
    <row r="7781" spans="1:3" x14ac:dyDescent="0.25">
      <c r="A7781" s="16">
        <v>10279</v>
      </c>
      <c r="B7781">
        <v>134</v>
      </c>
      <c r="C7781">
        <v>1</v>
      </c>
    </row>
    <row r="7782" spans="1:3" x14ac:dyDescent="0.25">
      <c r="A7782" s="16">
        <v>10280</v>
      </c>
      <c r="B7782">
        <v>1540</v>
      </c>
      <c r="C7782">
        <v>1</v>
      </c>
    </row>
    <row r="7783" spans="1:3" x14ac:dyDescent="0.25">
      <c r="A7783" s="16">
        <v>10281</v>
      </c>
      <c r="B7783">
        <v>321</v>
      </c>
      <c r="C7783">
        <v>1</v>
      </c>
    </row>
    <row r="7784" spans="1:3" x14ac:dyDescent="0.25">
      <c r="A7784" s="16">
        <v>10282</v>
      </c>
      <c r="B7784">
        <v>2397</v>
      </c>
      <c r="C7784">
        <v>1</v>
      </c>
    </row>
    <row r="7785" spans="1:3" x14ac:dyDescent="0.25">
      <c r="A7785" s="16">
        <v>10283</v>
      </c>
      <c r="B7785">
        <v>144</v>
      </c>
      <c r="C7785">
        <v>1</v>
      </c>
    </row>
    <row r="7786" spans="1:3" x14ac:dyDescent="0.25">
      <c r="A7786" s="16">
        <v>10284</v>
      </c>
      <c r="B7786">
        <v>329580</v>
      </c>
      <c r="C7786">
        <v>1</v>
      </c>
    </row>
    <row r="7787" spans="1:3" x14ac:dyDescent="0.25">
      <c r="A7787" s="16">
        <v>10285</v>
      </c>
      <c r="B7787">
        <v>798</v>
      </c>
      <c r="C7787">
        <v>1</v>
      </c>
    </row>
    <row r="7788" spans="1:3" x14ac:dyDescent="0.25">
      <c r="A7788" s="16">
        <v>10286</v>
      </c>
      <c r="B7788">
        <v>1643</v>
      </c>
      <c r="C7788">
        <v>1</v>
      </c>
    </row>
    <row r="7789" spans="1:3" x14ac:dyDescent="0.25">
      <c r="A7789" s="16">
        <v>10287</v>
      </c>
      <c r="B7789">
        <v>3862</v>
      </c>
      <c r="C7789">
        <v>1</v>
      </c>
    </row>
    <row r="7790" spans="1:3" x14ac:dyDescent="0.25">
      <c r="A7790" s="16">
        <v>10288</v>
      </c>
      <c r="B7790">
        <v>7286</v>
      </c>
      <c r="C7790">
        <v>1</v>
      </c>
    </row>
    <row r="7791" spans="1:3" x14ac:dyDescent="0.25">
      <c r="A7791" s="16">
        <v>10289</v>
      </c>
      <c r="B7791">
        <v>1038</v>
      </c>
      <c r="C7791">
        <v>1</v>
      </c>
    </row>
    <row r="7792" spans="1:3" x14ac:dyDescent="0.25">
      <c r="A7792" s="16">
        <v>10290</v>
      </c>
      <c r="B7792">
        <v>410</v>
      </c>
      <c r="C7792">
        <v>1</v>
      </c>
    </row>
    <row r="7793" spans="1:3" x14ac:dyDescent="0.25">
      <c r="A7793" s="16">
        <v>10291</v>
      </c>
      <c r="B7793">
        <v>610</v>
      </c>
      <c r="C7793">
        <v>1</v>
      </c>
    </row>
    <row r="7794" spans="1:3" x14ac:dyDescent="0.25">
      <c r="A7794" s="16">
        <v>10292</v>
      </c>
      <c r="B7794">
        <v>411</v>
      </c>
      <c r="C7794">
        <v>1</v>
      </c>
    </row>
    <row r="7795" spans="1:3" x14ac:dyDescent="0.25">
      <c r="A7795" s="16">
        <v>10293</v>
      </c>
      <c r="B7795">
        <v>8199</v>
      </c>
      <c r="C7795">
        <v>1</v>
      </c>
    </row>
    <row r="7796" spans="1:3" x14ac:dyDescent="0.25">
      <c r="A7796" s="16">
        <v>10294</v>
      </c>
      <c r="B7796">
        <v>1435</v>
      </c>
      <c r="C7796">
        <v>1</v>
      </c>
    </row>
    <row r="7797" spans="1:3" x14ac:dyDescent="0.25">
      <c r="A7797" s="16">
        <v>10295</v>
      </c>
      <c r="B7797">
        <v>100</v>
      </c>
      <c r="C7797">
        <v>1</v>
      </c>
    </row>
    <row r="7798" spans="1:3" x14ac:dyDescent="0.25">
      <c r="A7798" s="16">
        <v>10296</v>
      </c>
      <c r="B7798">
        <v>1360</v>
      </c>
      <c r="C7798">
        <v>1</v>
      </c>
    </row>
    <row r="7799" spans="1:3" x14ac:dyDescent="0.25">
      <c r="A7799" s="16">
        <v>10297</v>
      </c>
      <c r="B7799">
        <v>514</v>
      </c>
      <c r="C7799">
        <v>1</v>
      </c>
    </row>
    <row r="7800" spans="1:3" x14ac:dyDescent="0.25">
      <c r="A7800" s="16">
        <v>10298</v>
      </c>
      <c r="B7800">
        <v>646</v>
      </c>
      <c r="C7800">
        <v>1</v>
      </c>
    </row>
    <row r="7801" spans="1:3" x14ac:dyDescent="0.25">
      <c r="A7801" s="16">
        <v>10299</v>
      </c>
      <c r="B7801">
        <v>269</v>
      </c>
      <c r="C7801">
        <v>1</v>
      </c>
    </row>
    <row r="7802" spans="1:3" x14ac:dyDescent="0.25">
      <c r="A7802" s="16">
        <v>10300</v>
      </c>
      <c r="B7802">
        <v>809</v>
      </c>
      <c r="C7802">
        <v>1</v>
      </c>
    </row>
    <row r="7803" spans="1:3" x14ac:dyDescent="0.25">
      <c r="A7803" s="16">
        <v>10301</v>
      </c>
      <c r="B7803">
        <v>278</v>
      </c>
      <c r="C7803">
        <v>1</v>
      </c>
    </row>
    <row r="7804" spans="1:3" x14ac:dyDescent="0.25">
      <c r="A7804" s="16">
        <v>10302</v>
      </c>
      <c r="B7804">
        <v>954</v>
      </c>
      <c r="C7804">
        <v>1</v>
      </c>
    </row>
    <row r="7805" spans="1:3" x14ac:dyDescent="0.25">
      <c r="A7805" s="16">
        <v>10303</v>
      </c>
      <c r="B7805">
        <v>481</v>
      </c>
      <c r="C7805">
        <v>1</v>
      </c>
    </row>
    <row r="7806" spans="1:3" x14ac:dyDescent="0.25">
      <c r="A7806" s="16">
        <v>10304</v>
      </c>
      <c r="B7806">
        <v>586</v>
      </c>
      <c r="C7806">
        <v>1</v>
      </c>
    </row>
    <row r="7807" spans="1:3" x14ac:dyDescent="0.25">
      <c r="A7807" s="16">
        <v>10305</v>
      </c>
      <c r="B7807">
        <v>480</v>
      </c>
      <c r="C7807">
        <v>1</v>
      </c>
    </row>
    <row r="7808" spans="1:3" x14ac:dyDescent="0.25">
      <c r="A7808" s="16">
        <v>10306</v>
      </c>
      <c r="B7808">
        <v>1565</v>
      </c>
      <c r="C7808">
        <v>1</v>
      </c>
    </row>
    <row r="7809" spans="1:3" x14ac:dyDescent="0.25">
      <c r="A7809" s="16">
        <v>10307</v>
      </c>
      <c r="B7809">
        <v>118</v>
      </c>
      <c r="C7809">
        <v>1</v>
      </c>
    </row>
    <row r="7810" spans="1:3" x14ac:dyDescent="0.25">
      <c r="A7810" s="16">
        <v>10308</v>
      </c>
      <c r="B7810">
        <v>83</v>
      </c>
      <c r="C7810">
        <v>1</v>
      </c>
    </row>
    <row r="7811" spans="1:3" x14ac:dyDescent="0.25">
      <c r="A7811" s="16">
        <v>10309</v>
      </c>
      <c r="B7811">
        <v>181</v>
      </c>
      <c r="C7811">
        <v>1</v>
      </c>
    </row>
    <row r="7812" spans="1:3" x14ac:dyDescent="0.25">
      <c r="A7812" s="16">
        <v>10310</v>
      </c>
      <c r="B7812">
        <v>8485</v>
      </c>
      <c r="C7812">
        <v>1</v>
      </c>
    </row>
    <row r="7813" spans="1:3" x14ac:dyDescent="0.25">
      <c r="A7813" s="16">
        <v>10311</v>
      </c>
      <c r="B7813">
        <v>1309</v>
      </c>
      <c r="C7813">
        <v>1</v>
      </c>
    </row>
    <row r="7814" spans="1:3" x14ac:dyDescent="0.25">
      <c r="A7814" s="16">
        <v>10312</v>
      </c>
      <c r="B7814">
        <v>6086</v>
      </c>
      <c r="C7814">
        <v>1</v>
      </c>
    </row>
    <row r="7815" spans="1:3" x14ac:dyDescent="0.25">
      <c r="A7815" s="16">
        <v>10313</v>
      </c>
      <c r="B7815">
        <v>978</v>
      </c>
      <c r="C7815">
        <v>1</v>
      </c>
    </row>
    <row r="7816" spans="1:3" x14ac:dyDescent="0.25">
      <c r="A7816" s="16">
        <v>10314</v>
      </c>
      <c r="B7816">
        <v>5885</v>
      </c>
      <c r="C7816">
        <v>1</v>
      </c>
    </row>
    <row r="7817" spans="1:3" x14ac:dyDescent="0.25">
      <c r="A7817" s="16">
        <v>10315</v>
      </c>
      <c r="B7817">
        <v>136</v>
      </c>
      <c r="C7817">
        <v>1</v>
      </c>
    </row>
    <row r="7818" spans="1:3" x14ac:dyDescent="0.25">
      <c r="A7818" s="16">
        <v>10316</v>
      </c>
      <c r="B7818">
        <v>3558</v>
      </c>
      <c r="C7818">
        <v>1</v>
      </c>
    </row>
    <row r="7819" spans="1:3" x14ac:dyDescent="0.25">
      <c r="A7819" s="16">
        <v>10317</v>
      </c>
      <c r="B7819">
        <v>31</v>
      </c>
      <c r="C7819">
        <v>1</v>
      </c>
    </row>
    <row r="7820" spans="1:3" x14ac:dyDescent="0.25">
      <c r="A7820" s="16">
        <v>10318</v>
      </c>
      <c r="B7820">
        <v>799</v>
      </c>
      <c r="C7820">
        <v>1</v>
      </c>
    </row>
    <row r="7821" spans="1:3" x14ac:dyDescent="0.25">
      <c r="A7821" s="16">
        <v>10319</v>
      </c>
      <c r="B7821">
        <v>815</v>
      </c>
      <c r="C7821">
        <v>1</v>
      </c>
    </row>
    <row r="7822" spans="1:3" x14ac:dyDescent="0.25">
      <c r="A7822" s="16">
        <v>10320</v>
      </c>
      <c r="B7822">
        <v>416</v>
      </c>
      <c r="C7822">
        <v>1</v>
      </c>
    </row>
    <row r="7823" spans="1:3" x14ac:dyDescent="0.25">
      <c r="A7823" s="16">
        <v>10321</v>
      </c>
      <c r="B7823">
        <v>507</v>
      </c>
      <c r="C7823">
        <v>1</v>
      </c>
    </row>
    <row r="7824" spans="1:3" x14ac:dyDescent="0.25">
      <c r="A7824" s="16">
        <v>10322</v>
      </c>
      <c r="B7824">
        <v>3</v>
      </c>
      <c r="C7824">
        <v>1</v>
      </c>
    </row>
    <row r="7825" spans="1:3" x14ac:dyDescent="0.25">
      <c r="A7825" s="16">
        <v>10323</v>
      </c>
      <c r="B7825">
        <v>239</v>
      </c>
      <c r="C7825">
        <v>1</v>
      </c>
    </row>
    <row r="7826" spans="1:3" x14ac:dyDescent="0.25">
      <c r="A7826" s="16">
        <v>10324</v>
      </c>
      <c r="B7826">
        <v>959</v>
      </c>
      <c r="C7826">
        <v>1</v>
      </c>
    </row>
    <row r="7827" spans="1:3" x14ac:dyDescent="0.25">
      <c r="A7827" s="16">
        <v>10325</v>
      </c>
      <c r="B7827">
        <v>27</v>
      </c>
      <c r="C7827">
        <v>1</v>
      </c>
    </row>
    <row r="7828" spans="1:3" x14ac:dyDescent="0.25">
      <c r="A7828" s="16">
        <v>10326</v>
      </c>
      <c r="B7828">
        <v>28</v>
      </c>
      <c r="C7828">
        <v>1</v>
      </c>
    </row>
    <row r="7829" spans="1:3" x14ac:dyDescent="0.25">
      <c r="A7829" s="16">
        <v>10327</v>
      </c>
      <c r="B7829">
        <v>793</v>
      </c>
      <c r="C7829">
        <v>1</v>
      </c>
    </row>
    <row r="7830" spans="1:3" x14ac:dyDescent="0.25">
      <c r="A7830" s="16">
        <v>10328</v>
      </c>
      <c r="B7830">
        <v>1561</v>
      </c>
      <c r="C7830">
        <v>1</v>
      </c>
    </row>
    <row r="7831" spans="1:3" x14ac:dyDescent="0.25">
      <c r="A7831" s="16">
        <v>10329</v>
      </c>
      <c r="B7831">
        <v>135</v>
      </c>
      <c r="C7831">
        <v>1</v>
      </c>
    </row>
    <row r="7832" spans="1:3" x14ac:dyDescent="0.25">
      <c r="A7832" s="16">
        <v>10330</v>
      </c>
      <c r="B7832">
        <v>454</v>
      </c>
      <c r="C7832">
        <v>1</v>
      </c>
    </row>
    <row r="7833" spans="1:3" x14ac:dyDescent="0.25">
      <c r="A7833" s="16">
        <v>10331</v>
      </c>
      <c r="B7833">
        <v>1181</v>
      </c>
      <c r="C7833">
        <v>1</v>
      </c>
    </row>
    <row r="7834" spans="1:3" x14ac:dyDescent="0.25">
      <c r="A7834" s="16">
        <v>10332</v>
      </c>
      <c r="B7834">
        <v>180</v>
      </c>
      <c r="C7834">
        <v>1</v>
      </c>
    </row>
    <row r="7835" spans="1:3" x14ac:dyDescent="0.25">
      <c r="A7835" s="16">
        <v>10333</v>
      </c>
      <c r="B7835">
        <v>565</v>
      </c>
      <c r="C7835">
        <v>1</v>
      </c>
    </row>
    <row r="7836" spans="1:3" x14ac:dyDescent="0.25">
      <c r="A7836" s="16">
        <v>10334</v>
      </c>
      <c r="B7836">
        <v>416</v>
      </c>
      <c r="C7836">
        <v>1</v>
      </c>
    </row>
    <row r="7837" spans="1:3" x14ac:dyDescent="0.25">
      <c r="A7837" s="16">
        <v>10335</v>
      </c>
      <c r="B7837">
        <v>1528</v>
      </c>
      <c r="C7837">
        <v>1</v>
      </c>
    </row>
    <row r="7838" spans="1:3" x14ac:dyDescent="0.25">
      <c r="A7838" s="16">
        <v>10336</v>
      </c>
      <c r="B7838">
        <v>1629</v>
      </c>
      <c r="C7838">
        <v>1</v>
      </c>
    </row>
    <row r="7839" spans="1:3" x14ac:dyDescent="0.25">
      <c r="A7839" s="16">
        <v>10337</v>
      </c>
      <c r="B7839">
        <v>123</v>
      </c>
      <c r="C7839">
        <v>1</v>
      </c>
    </row>
    <row r="7840" spans="1:3" x14ac:dyDescent="0.25">
      <c r="A7840" s="16">
        <v>10338</v>
      </c>
      <c r="B7840">
        <v>69</v>
      </c>
      <c r="C7840">
        <v>1</v>
      </c>
    </row>
    <row r="7841" spans="1:3" x14ac:dyDescent="0.25">
      <c r="A7841" s="16">
        <v>10339</v>
      </c>
      <c r="B7841">
        <v>3040</v>
      </c>
      <c r="C7841">
        <v>1</v>
      </c>
    </row>
    <row r="7842" spans="1:3" x14ac:dyDescent="0.25">
      <c r="A7842" s="16">
        <v>10340</v>
      </c>
      <c r="B7842">
        <v>6041</v>
      </c>
      <c r="C7842">
        <v>1</v>
      </c>
    </row>
    <row r="7843" spans="1:3" x14ac:dyDescent="0.25">
      <c r="A7843" s="16">
        <v>10341</v>
      </c>
      <c r="B7843">
        <v>90043</v>
      </c>
      <c r="C7843">
        <v>1</v>
      </c>
    </row>
    <row r="7844" spans="1:3" x14ac:dyDescent="0.25">
      <c r="A7844" s="16">
        <v>10342</v>
      </c>
      <c r="B7844">
        <v>2103</v>
      </c>
      <c r="C7844">
        <v>1</v>
      </c>
    </row>
    <row r="7845" spans="1:3" x14ac:dyDescent="0.25">
      <c r="A7845" s="16">
        <v>10343</v>
      </c>
      <c r="B7845">
        <v>446</v>
      </c>
      <c r="C7845">
        <v>1</v>
      </c>
    </row>
    <row r="7846" spans="1:3" x14ac:dyDescent="0.25">
      <c r="A7846" s="16">
        <v>10344</v>
      </c>
      <c r="B7846">
        <v>1243</v>
      </c>
      <c r="C7846">
        <v>1</v>
      </c>
    </row>
    <row r="7847" spans="1:3" x14ac:dyDescent="0.25">
      <c r="A7847" s="16">
        <v>10345</v>
      </c>
      <c r="B7847">
        <v>54</v>
      </c>
      <c r="C7847">
        <v>1</v>
      </c>
    </row>
    <row r="7848" spans="1:3" x14ac:dyDescent="0.25">
      <c r="A7848" s="16">
        <v>10346</v>
      </c>
      <c r="B7848">
        <v>2767</v>
      </c>
      <c r="C7848">
        <v>1</v>
      </c>
    </row>
    <row r="7849" spans="1:3" x14ac:dyDescent="0.25">
      <c r="A7849" s="16">
        <v>10347</v>
      </c>
      <c r="B7849">
        <v>1225</v>
      </c>
      <c r="C7849">
        <v>1</v>
      </c>
    </row>
    <row r="7850" spans="1:3" x14ac:dyDescent="0.25">
      <c r="A7850" s="16">
        <v>10348</v>
      </c>
      <c r="B7850">
        <v>1132</v>
      </c>
      <c r="C7850">
        <v>1</v>
      </c>
    </row>
    <row r="7851" spans="1:3" x14ac:dyDescent="0.25">
      <c r="A7851" s="16">
        <v>10349</v>
      </c>
      <c r="B7851">
        <v>282</v>
      </c>
      <c r="C7851">
        <v>1</v>
      </c>
    </row>
    <row r="7852" spans="1:3" x14ac:dyDescent="0.25">
      <c r="A7852" s="16">
        <v>10350</v>
      </c>
      <c r="B7852">
        <v>1371</v>
      </c>
      <c r="C7852">
        <v>1</v>
      </c>
    </row>
    <row r="7853" spans="1:3" x14ac:dyDescent="0.25">
      <c r="A7853" s="16">
        <v>10351</v>
      </c>
      <c r="B7853">
        <v>1334</v>
      </c>
      <c r="C7853">
        <v>1</v>
      </c>
    </row>
    <row r="7854" spans="1:3" x14ac:dyDescent="0.25">
      <c r="A7854" s="16">
        <v>10352</v>
      </c>
      <c r="B7854">
        <v>384</v>
      </c>
      <c r="C7854">
        <v>1</v>
      </c>
    </row>
    <row r="7855" spans="1:3" x14ac:dyDescent="0.25">
      <c r="A7855" s="16">
        <v>10353</v>
      </c>
      <c r="B7855">
        <v>222</v>
      </c>
      <c r="C7855">
        <v>1</v>
      </c>
    </row>
    <row r="7856" spans="1:3" x14ac:dyDescent="0.25">
      <c r="A7856" s="16">
        <v>10354</v>
      </c>
      <c r="B7856">
        <v>872</v>
      </c>
      <c r="C7856">
        <v>1</v>
      </c>
    </row>
    <row r="7857" spans="1:3" x14ac:dyDescent="0.25">
      <c r="A7857" s="16">
        <v>10355</v>
      </c>
      <c r="B7857">
        <v>1220</v>
      </c>
      <c r="C7857">
        <v>1</v>
      </c>
    </row>
    <row r="7858" spans="1:3" x14ac:dyDescent="0.25">
      <c r="A7858" s="16">
        <v>10356</v>
      </c>
      <c r="B7858">
        <v>2375</v>
      </c>
      <c r="C7858">
        <v>1</v>
      </c>
    </row>
    <row r="7859" spans="1:3" x14ac:dyDescent="0.25">
      <c r="A7859" s="16">
        <v>10357</v>
      </c>
      <c r="B7859">
        <v>2122</v>
      </c>
      <c r="C7859">
        <v>1</v>
      </c>
    </row>
    <row r="7860" spans="1:3" x14ac:dyDescent="0.25">
      <c r="A7860" s="16">
        <v>10358</v>
      </c>
      <c r="B7860">
        <v>1216</v>
      </c>
      <c r="C7860">
        <v>1</v>
      </c>
    </row>
    <row r="7861" spans="1:3" x14ac:dyDescent="0.25">
      <c r="A7861" s="16">
        <v>10359</v>
      </c>
      <c r="B7861">
        <v>2039</v>
      </c>
      <c r="C7861">
        <v>1</v>
      </c>
    </row>
    <row r="7862" spans="1:3" x14ac:dyDescent="0.25">
      <c r="A7862" s="16">
        <v>10360</v>
      </c>
      <c r="B7862">
        <v>1952</v>
      </c>
      <c r="C7862">
        <v>1</v>
      </c>
    </row>
    <row r="7863" spans="1:3" x14ac:dyDescent="0.25">
      <c r="A7863" s="16">
        <v>10361</v>
      </c>
      <c r="B7863">
        <v>1160</v>
      </c>
      <c r="C7863">
        <v>1</v>
      </c>
    </row>
    <row r="7864" spans="1:3" x14ac:dyDescent="0.25">
      <c r="A7864" s="16">
        <v>10362</v>
      </c>
      <c r="B7864">
        <v>689</v>
      </c>
      <c r="C7864">
        <v>1</v>
      </c>
    </row>
    <row r="7865" spans="1:3" x14ac:dyDescent="0.25">
      <c r="A7865" s="16">
        <v>10363</v>
      </c>
      <c r="B7865">
        <v>1305</v>
      </c>
      <c r="C7865">
        <v>1</v>
      </c>
    </row>
    <row r="7866" spans="1:3" x14ac:dyDescent="0.25">
      <c r="A7866" s="16">
        <v>10364</v>
      </c>
      <c r="B7866">
        <v>1256</v>
      </c>
      <c r="C7866">
        <v>1</v>
      </c>
    </row>
    <row r="7867" spans="1:3" x14ac:dyDescent="0.25">
      <c r="A7867" s="16">
        <v>10365</v>
      </c>
      <c r="B7867">
        <v>2389</v>
      </c>
      <c r="C7867">
        <v>1</v>
      </c>
    </row>
    <row r="7868" spans="1:3" x14ac:dyDescent="0.25">
      <c r="A7868" s="16">
        <v>10366</v>
      </c>
      <c r="B7868">
        <v>332</v>
      </c>
      <c r="C7868">
        <v>1</v>
      </c>
    </row>
    <row r="7869" spans="1:3" x14ac:dyDescent="0.25">
      <c r="A7869" s="16">
        <v>10367</v>
      </c>
      <c r="B7869">
        <v>877</v>
      </c>
      <c r="C7869">
        <v>1</v>
      </c>
    </row>
    <row r="7870" spans="1:3" x14ac:dyDescent="0.25">
      <c r="A7870" s="16">
        <v>10368</v>
      </c>
      <c r="B7870">
        <v>1302</v>
      </c>
      <c r="C7870">
        <v>1</v>
      </c>
    </row>
    <row r="7871" spans="1:3" x14ac:dyDescent="0.25">
      <c r="A7871" s="16">
        <v>10369</v>
      </c>
      <c r="B7871">
        <v>57</v>
      </c>
      <c r="C7871">
        <v>1</v>
      </c>
    </row>
    <row r="7872" spans="1:3" x14ac:dyDescent="0.25">
      <c r="A7872" s="16">
        <v>10370</v>
      </c>
      <c r="B7872">
        <v>2489</v>
      </c>
      <c r="C7872">
        <v>1</v>
      </c>
    </row>
    <row r="7873" spans="1:3" x14ac:dyDescent="0.25">
      <c r="A7873" s="16">
        <v>10371</v>
      </c>
      <c r="B7873">
        <v>2113</v>
      </c>
      <c r="C7873">
        <v>1</v>
      </c>
    </row>
    <row r="7874" spans="1:3" x14ac:dyDescent="0.25">
      <c r="A7874" s="16">
        <v>10372</v>
      </c>
      <c r="B7874">
        <v>287</v>
      </c>
      <c r="C7874">
        <v>1</v>
      </c>
    </row>
    <row r="7875" spans="1:3" x14ac:dyDescent="0.25">
      <c r="A7875" s="16">
        <v>10373</v>
      </c>
      <c r="B7875">
        <v>113</v>
      </c>
      <c r="C7875">
        <v>1</v>
      </c>
    </row>
    <row r="7876" spans="1:3" x14ac:dyDescent="0.25">
      <c r="A7876" s="16">
        <v>10374</v>
      </c>
      <c r="B7876">
        <v>1491</v>
      </c>
      <c r="C7876">
        <v>1</v>
      </c>
    </row>
    <row r="7877" spans="1:3" x14ac:dyDescent="0.25">
      <c r="A7877" s="16">
        <v>10375</v>
      </c>
      <c r="B7877">
        <v>3045</v>
      </c>
      <c r="C7877">
        <v>1</v>
      </c>
    </row>
    <row r="7878" spans="1:3" x14ac:dyDescent="0.25">
      <c r="A7878" s="16">
        <v>10376</v>
      </c>
      <c r="B7878">
        <v>2720</v>
      </c>
      <c r="C7878">
        <v>1</v>
      </c>
    </row>
    <row r="7879" spans="1:3" x14ac:dyDescent="0.25">
      <c r="A7879" s="16">
        <v>10377</v>
      </c>
      <c r="B7879">
        <v>8284</v>
      </c>
      <c r="C7879">
        <v>1</v>
      </c>
    </row>
    <row r="7880" spans="1:3" x14ac:dyDescent="0.25">
      <c r="A7880" s="16">
        <v>10378</v>
      </c>
      <c r="B7880">
        <v>2983</v>
      </c>
      <c r="C7880">
        <v>1</v>
      </c>
    </row>
    <row r="7881" spans="1:3" x14ac:dyDescent="0.25">
      <c r="A7881" s="16">
        <v>10379</v>
      </c>
      <c r="B7881">
        <v>4769</v>
      </c>
      <c r="C7881">
        <v>1</v>
      </c>
    </row>
    <row r="7882" spans="1:3" x14ac:dyDescent="0.25">
      <c r="A7882" s="16">
        <v>10380</v>
      </c>
      <c r="B7882">
        <v>177</v>
      </c>
      <c r="C7882">
        <v>1</v>
      </c>
    </row>
    <row r="7883" spans="1:3" x14ac:dyDescent="0.25">
      <c r="A7883" s="16">
        <v>10381</v>
      </c>
      <c r="B7883">
        <v>138</v>
      </c>
      <c r="C7883">
        <v>1</v>
      </c>
    </row>
    <row r="7884" spans="1:3" x14ac:dyDescent="0.25">
      <c r="A7884" s="16">
        <v>10382</v>
      </c>
      <c r="B7884">
        <v>238</v>
      </c>
      <c r="C7884">
        <v>1</v>
      </c>
    </row>
    <row r="7885" spans="1:3" x14ac:dyDescent="0.25">
      <c r="A7885" s="16">
        <v>10383</v>
      </c>
      <c r="B7885">
        <v>841</v>
      </c>
      <c r="C7885">
        <v>1</v>
      </c>
    </row>
    <row r="7886" spans="1:3" x14ac:dyDescent="0.25">
      <c r="A7886" s="16">
        <v>10384</v>
      </c>
      <c r="B7886">
        <v>206</v>
      </c>
      <c r="C7886">
        <v>1</v>
      </c>
    </row>
    <row r="7887" spans="1:3" x14ac:dyDescent="0.25">
      <c r="A7887" s="16">
        <v>10385</v>
      </c>
      <c r="B7887">
        <v>958</v>
      </c>
      <c r="C7887">
        <v>1</v>
      </c>
    </row>
    <row r="7888" spans="1:3" x14ac:dyDescent="0.25">
      <c r="A7888" s="16">
        <v>10386</v>
      </c>
      <c r="B7888">
        <v>5041</v>
      </c>
      <c r="C7888">
        <v>1</v>
      </c>
    </row>
    <row r="7889" spans="1:3" x14ac:dyDescent="0.25">
      <c r="A7889" s="16">
        <v>10387</v>
      </c>
      <c r="B7889">
        <v>2007</v>
      </c>
      <c r="C7889">
        <v>1</v>
      </c>
    </row>
    <row r="7890" spans="1:3" x14ac:dyDescent="0.25">
      <c r="A7890" s="16">
        <v>10388</v>
      </c>
      <c r="B7890">
        <v>487</v>
      </c>
      <c r="C7890">
        <v>1</v>
      </c>
    </row>
    <row r="7891" spans="1:3" x14ac:dyDescent="0.25">
      <c r="A7891" s="16">
        <v>10389</v>
      </c>
      <c r="B7891">
        <v>3709</v>
      </c>
      <c r="C7891">
        <v>1</v>
      </c>
    </row>
    <row r="7892" spans="1:3" x14ac:dyDescent="0.25">
      <c r="A7892" s="16">
        <v>10390</v>
      </c>
      <c r="B7892">
        <v>3357</v>
      </c>
      <c r="C7892">
        <v>1</v>
      </c>
    </row>
    <row r="7893" spans="1:3" x14ac:dyDescent="0.25">
      <c r="A7893" s="16">
        <v>10391</v>
      </c>
      <c r="B7893">
        <v>1893</v>
      </c>
      <c r="C7893">
        <v>1</v>
      </c>
    </row>
    <row r="7894" spans="1:3" x14ac:dyDescent="0.25">
      <c r="A7894" s="16">
        <v>10392</v>
      </c>
      <c r="B7894">
        <v>830</v>
      </c>
      <c r="C7894">
        <v>1</v>
      </c>
    </row>
    <row r="7895" spans="1:3" x14ac:dyDescent="0.25">
      <c r="A7895" s="16">
        <v>10393</v>
      </c>
      <c r="B7895">
        <v>3304</v>
      </c>
      <c r="C7895">
        <v>1</v>
      </c>
    </row>
    <row r="7896" spans="1:3" x14ac:dyDescent="0.25">
      <c r="A7896" s="16">
        <v>10394</v>
      </c>
      <c r="B7896">
        <v>5651</v>
      </c>
      <c r="C7896">
        <v>1</v>
      </c>
    </row>
    <row r="7897" spans="1:3" x14ac:dyDescent="0.25">
      <c r="A7897" s="16">
        <v>10395</v>
      </c>
      <c r="B7897">
        <v>5077</v>
      </c>
      <c r="C7897">
        <v>1</v>
      </c>
    </row>
    <row r="7898" spans="1:3" x14ac:dyDescent="0.25">
      <c r="A7898" s="16">
        <v>10396</v>
      </c>
      <c r="B7898">
        <v>6783</v>
      </c>
      <c r="C7898">
        <v>1</v>
      </c>
    </row>
    <row r="7899" spans="1:3" x14ac:dyDescent="0.25">
      <c r="A7899" s="16">
        <v>10397</v>
      </c>
      <c r="B7899">
        <v>4721</v>
      </c>
      <c r="C7899">
        <v>1</v>
      </c>
    </row>
    <row r="7900" spans="1:3" x14ac:dyDescent="0.25">
      <c r="A7900" s="16">
        <v>10398</v>
      </c>
      <c r="B7900">
        <v>1322</v>
      </c>
      <c r="C7900">
        <v>1</v>
      </c>
    </row>
    <row r="7901" spans="1:3" x14ac:dyDescent="0.25">
      <c r="A7901" s="16">
        <v>10399</v>
      </c>
      <c r="B7901">
        <v>3647</v>
      </c>
      <c r="C7901">
        <v>1</v>
      </c>
    </row>
    <row r="7902" spans="1:3" x14ac:dyDescent="0.25">
      <c r="A7902" s="16">
        <v>10400</v>
      </c>
      <c r="B7902">
        <v>2397</v>
      </c>
      <c r="C7902">
        <v>1</v>
      </c>
    </row>
    <row r="7903" spans="1:3" x14ac:dyDescent="0.25">
      <c r="A7903" s="16">
        <v>10401</v>
      </c>
      <c r="B7903">
        <v>3095</v>
      </c>
      <c r="C7903">
        <v>1</v>
      </c>
    </row>
    <row r="7904" spans="1:3" x14ac:dyDescent="0.25">
      <c r="A7904" s="16">
        <v>10402</v>
      </c>
      <c r="B7904">
        <v>7677</v>
      </c>
      <c r="C7904">
        <v>1</v>
      </c>
    </row>
    <row r="7905" spans="1:3" x14ac:dyDescent="0.25">
      <c r="A7905" s="16">
        <v>10403</v>
      </c>
      <c r="B7905">
        <v>429</v>
      </c>
      <c r="C7905">
        <v>1</v>
      </c>
    </row>
    <row r="7906" spans="1:3" x14ac:dyDescent="0.25">
      <c r="A7906" s="16">
        <v>10404</v>
      </c>
      <c r="B7906">
        <v>1598</v>
      </c>
      <c r="C7906">
        <v>1</v>
      </c>
    </row>
    <row r="7907" spans="1:3" x14ac:dyDescent="0.25">
      <c r="A7907" s="16">
        <v>10405</v>
      </c>
      <c r="B7907">
        <v>1226</v>
      </c>
      <c r="C7907">
        <v>1</v>
      </c>
    </row>
    <row r="7908" spans="1:3" x14ac:dyDescent="0.25">
      <c r="A7908" s="16">
        <v>10406</v>
      </c>
      <c r="B7908">
        <v>3678</v>
      </c>
      <c r="C7908">
        <v>1</v>
      </c>
    </row>
    <row r="7909" spans="1:3" x14ac:dyDescent="0.25">
      <c r="A7909" s="16">
        <v>10407</v>
      </c>
      <c r="B7909">
        <v>4645</v>
      </c>
      <c r="C7909">
        <v>1</v>
      </c>
    </row>
    <row r="7910" spans="1:3" x14ac:dyDescent="0.25">
      <c r="A7910" s="16">
        <v>10408</v>
      </c>
      <c r="B7910">
        <v>2714</v>
      </c>
      <c r="C7910">
        <v>1</v>
      </c>
    </row>
    <row r="7911" spans="1:3" x14ac:dyDescent="0.25">
      <c r="A7911" s="16">
        <v>10409</v>
      </c>
      <c r="B7911">
        <v>1683</v>
      </c>
      <c r="C7911">
        <v>1</v>
      </c>
    </row>
    <row r="7912" spans="1:3" x14ac:dyDescent="0.25">
      <c r="A7912" s="16">
        <v>10410</v>
      </c>
      <c r="B7912">
        <v>1942</v>
      </c>
      <c r="C7912">
        <v>1</v>
      </c>
    </row>
    <row r="7913" spans="1:3" x14ac:dyDescent="0.25">
      <c r="A7913" s="16">
        <v>10411</v>
      </c>
      <c r="B7913">
        <v>2733</v>
      </c>
      <c r="C7913">
        <v>1</v>
      </c>
    </row>
    <row r="7914" spans="1:3" x14ac:dyDescent="0.25">
      <c r="A7914" s="16">
        <v>10412</v>
      </c>
      <c r="B7914">
        <v>1253</v>
      </c>
      <c r="C7914">
        <v>1</v>
      </c>
    </row>
    <row r="7915" spans="1:3" x14ac:dyDescent="0.25">
      <c r="A7915" s="16">
        <v>10413</v>
      </c>
      <c r="B7915">
        <v>1887</v>
      </c>
      <c r="C7915">
        <v>1</v>
      </c>
    </row>
    <row r="7916" spans="1:3" x14ac:dyDescent="0.25">
      <c r="A7916" s="16">
        <v>10414</v>
      </c>
      <c r="B7916">
        <v>3273</v>
      </c>
      <c r="C7916">
        <v>1</v>
      </c>
    </row>
    <row r="7917" spans="1:3" x14ac:dyDescent="0.25">
      <c r="A7917" s="16">
        <v>10415</v>
      </c>
      <c r="B7917">
        <v>3611</v>
      </c>
      <c r="C7917">
        <v>1</v>
      </c>
    </row>
    <row r="7918" spans="1:3" x14ac:dyDescent="0.25">
      <c r="A7918" s="16">
        <v>10416</v>
      </c>
      <c r="B7918">
        <v>455</v>
      </c>
      <c r="C7918">
        <v>1</v>
      </c>
    </row>
    <row r="7919" spans="1:3" x14ac:dyDescent="0.25">
      <c r="A7919" s="16">
        <v>10417</v>
      </c>
      <c r="B7919">
        <v>186645</v>
      </c>
      <c r="C7919">
        <v>1</v>
      </c>
    </row>
    <row r="7920" spans="1:3" x14ac:dyDescent="0.25">
      <c r="A7920" s="16">
        <v>10418</v>
      </c>
      <c r="B7920">
        <v>68</v>
      </c>
      <c r="C7920">
        <v>1</v>
      </c>
    </row>
    <row r="7921" spans="1:3" x14ac:dyDescent="0.25">
      <c r="A7921" s="16">
        <v>10419</v>
      </c>
      <c r="B7921">
        <v>116</v>
      </c>
      <c r="C7921">
        <v>1</v>
      </c>
    </row>
    <row r="7922" spans="1:3" x14ac:dyDescent="0.25">
      <c r="A7922" s="16">
        <v>10420</v>
      </c>
      <c r="B7922">
        <v>97</v>
      </c>
      <c r="C7922">
        <v>1</v>
      </c>
    </row>
    <row r="7923" spans="1:3" x14ac:dyDescent="0.25">
      <c r="A7923" s="16">
        <v>10421</v>
      </c>
      <c r="B7923">
        <v>114</v>
      </c>
      <c r="C7923">
        <v>1</v>
      </c>
    </row>
    <row r="7924" spans="1:3" x14ac:dyDescent="0.25">
      <c r="A7924" s="16">
        <v>10422</v>
      </c>
      <c r="B7924">
        <v>76</v>
      </c>
      <c r="C7924">
        <v>1</v>
      </c>
    </row>
    <row r="7925" spans="1:3" x14ac:dyDescent="0.25">
      <c r="A7925" s="16">
        <v>10423</v>
      </c>
      <c r="B7925">
        <v>81</v>
      </c>
      <c r="C7925">
        <v>1</v>
      </c>
    </row>
    <row r="7926" spans="1:3" x14ac:dyDescent="0.25">
      <c r="A7926" s="16">
        <v>10424</v>
      </c>
      <c r="B7926">
        <v>1534</v>
      </c>
      <c r="C7926">
        <v>1</v>
      </c>
    </row>
    <row r="7927" spans="1:3" x14ac:dyDescent="0.25">
      <c r="A7927" s="16">
        <v>10425</v>
      </c>
      <c r="B7927">
        <v>49766</v>
      </c>
      <c r="C7927">
        <v>1</v>
      </c>
    </row>
    <row r="7928" spans="1:3" x14ac:dyDescent="0.25">
      <c r="A7928" s="16">
        <v>10426</v>
      </c>
      <c r="B7928">
        <v>165887</v>
      </c>
      <c r="C7928">
        <v>1</v>
      </c>
    </row>
    <row r="7929" spans="1:3" x14ac:dyDescent="0.25">
      <c r="A7929" s="16">
        <v>10427</v>
      </c>
      <c r="B7929">
        <v>95385</v>
      </c>
      <c r="C7929">
        <v>1</v>
      </c>
    </row>
    <row r="7930" spans="1:3" x14ac:dyDescent="0.25">
      <c r="A7930" s="16">
        <v>10428</v>
      </c>
      <c r="B7930">
        <v>82944</v>
      </c>
      <c r="C7930">
        <v>1</v>
      </c>
    </row>
    <row r="7931" spans="1:3" x14ac:dyDescent="0.25">
      <c r="A7931" s="16">
        <v>10429</v>
      </c>
      <c r="B7931">
        <v>290302</v>
      </c>
      <c r="C7931">
        <v>1</v>
      </c>
    </row>
    <row r="7932" spans="1:3" x14ac:dyDescent="0.25">
      <c r="A7932" s="16">
        <v>10430</v>
      </c>
      <c r="B7932">
        <v>82944</v>
      </c>
      <c r="C7932">
        <v>1</v>
      </c>
    </row>
    <row r="7933" spans="1:3" x14ac:dyDescent="0.25">
      <c r="A7933" s="16">
        <v>10431</v>
      </c>
      <c r="B7933">
        <v>120268</v>
      </c>
      <c r="C7933">
        <v>1</v>
      </c>
    </row>
    <row r="7934" spans="1:3" x14ac:dyDescent="0.25">
      <c r="A7934" s="16">
        <v>10432</v>
      </c>
      <c r="B7934">
        <v>252977</v>
      </c>
      <c r="C7934">
        <v>1</v>
      </c>
    </row>
    <row r="7935" spans="1:3" x14ac:dyDescent="0.25">
      <c r="A7935" s="16">
        <v>10433</v>
      </c>
      <c r="B7935">
        <v>149298</v>
      </c>
      <c r="C7935">
        <v>1</v>
      </c>
    </row>
    <row r="7936" spans="1:3" x14ac:dyDescent="0.25">
      <c r="A7936" s="16">
        <v>10434</v>
      </c>
      <c r="B7936">
        <v>52225</v>
      </c>
      <c r="C7936">
        <v>1</v>
      </c>
    </row>
    <row r="7937" spans="1:3" x14ac:dyDescent="0.25">
      <c r="A7937" s="16">
        <v>10435</v>
      </c>
      <c r="B7937">
        <v>5896</v>
      </c>
      <c r="C7937">
        <v>1</v>
      </c>
    </row>
    <row r="7938" spans="1:3" x14ac:dyDescent="0.25">
      <c r="A7938" s="16">
        <v>10436</v>
      </c>
      <c r="B7938">
        <v>90989</v>
      </c>
      <c r="C7938">
        <v>1</v>
      </c>
    </row>
    <row r="7939" spans="1:3" x14ac:dyDescent="0.25">
      <c r="A7939" s="16">
        <v>10437</v>
      </c>
      <c r="B7939">
        <v>93120</v>
      </c>
      <c r="C7939">
        <v>1</v>
      </c>
    </row>
    <row r="7940" spans="1:3" x14ac:dyDescent="0.25">
      <c r="A7940" s="16">
        <v>10438</v>
      </c>
      <c r="B7940">
        <v>1038</v>
      </c>
      <c r="C7940">
        <v>1</v>
      </c>
    </row>
    <row r="7941" spans="1:3" x14ac:dyDescent="0.25">
      <c r="A7941" s="16">
        <v>10439</v>
      </c>
      <c r="B7941">
        <v>3035</v>
      </c>
      <c r="C7941">
        <v>1</v>
      </c>
    </row>
    <row r="7942" spans="1:3" x14ac:dyDescent="0.25">
      <c r="A7942" s="16">
        <v>10440</v>
      </c>
      <c r="B7942">
        <v>15759</v>
      </c>
      <c r="C7942">
        <v>1</v>
      </c>
    </row>
    <row r="7943" spans="1:3" x14ac:dyDescent="0.25">
      <c r="A7943" s="16">
        <v>10441</v>
      </c>
      <c r="B7943">
        <v>418419</v>
      </c>
      <c r="C7943">
        <v>1</v>
      </c>
    </row>
    <row r="7944" spans="1:3" x14ac:dyDescent="0.25">
      <c r="A7944" s="16">
        <v>10442</v>
      </c>
      <c r="B7944">
        <v>1037000</v>
      </c>
      <c r="C7944">
        <v>1</v>
      </c>
    </row>
    <row r="7945" spans="1:3" x14ac:dyDescent="0.25">
      <c r="A7945" s="16">
        <v>10443</v>
      </c>
      <c r="B7945">
        <v>678000</v>
      </c>
      <c r="C7945">
        <v>1</v>
      </c>
    </row>
    <row r="7946" spans="1:3" x14ac:dyDescent="0.25">
      <c r="A7946" s="16">
        <v>10444</v>
      </c>
      <c r="B7946">
        <v>5972</v>
      </c>
      <c r="C7946">
        <v>1</v>
      </c>
    </row>
    <row r="7947" spans="1:3" x14ac:dyDescent="0.25">
      <c r="A7947" s="16">
        <v>10445</v>
      </c>
      <c r="B7947">
        <v>981000</v>
      </c>
      <c r="C7947">
        <v>1</v>
      </c>
    </row>
    <row r="7948" spans="1:3" x14ac:dyDescent="0.25">
      <c r="A7948" s="16">
        <v>10446</v>
      </c>
      <c r="B7948">
        <v>778000</v>
      </c>
      <c r="C7948">
        <v>1</v>
      </c>
    </row>
    <row r="7949" spans="1:3" x14ac:dyDescent="0.25">
      <c r="A7949" s="16">
        <v>10447</v>
      </c>
      <c r="B7949">
        <v>147257</v>
      </c>
      <c r="C7949">
        <v>1</v>
      </c>
    </row>
    <row r="7950" spans="1:3" x14ac:dyDescent="0.25">
      <c r="A7950" s="16">
        <v>10448</v>
      </c>
      <c r="B7950">
        <v>5000</v>
      </c>
      <c r="C7950">
        <v>1</v>
      </c>
    </row>
    <row r="7951" spans="1:3" x14ac:dyDescent="0.25">
      <c r="A7951" s="16">
        <v>10449</v>
      </c>
      <c r="B7951">
        <v>5363</v>
      </c>
      <c r="C7951">
        <v>1</v>
      </c>
    </row>
    <row r="7952" spans="1:3" x14ac:dyDescent="0.25">
      <c r="A7952" s="16">
        <v>10450</v>
      </c>
      <c r="B7952">
        <v>704000</v>
      </c>
      <c r="C7952">
        <v>1</v>
      </c>
    </row>
    <row r="7953" spans="1:3" x14ac:dyDescent="0.25">
      <c r="A7953" s="16">
        <v>10451</v>
      </c>
      <c r="B7953">
        <v>21000</v>
      </c>
      <c r="C7953">
        <v>1</v>
      </c>
    </row>
    <row r="7954" spans="1:3" x14ac:dyDescent="0.25">
      <c r="A7954" s="16">
        <v>10452</v>
      </c>
      <c r="B7954">
        <v>1307000</v>
      </c>
      <c r="C7954">
        <v>1</v>
      </c>
    </row>
    <row r="7955" spans="1:3" x14ac:dyDescent="0.25">
      <c r="A7955" s="16">
        <v>10453</v>
      </c>
      <c r="B7955">
        <v>136000</v>
      </c>
      <c r="C7955">
        <v>1</v>
      </c>
    </row>
    <row r="7956" spans="1:3" x14ac:dyDescent="0.25">
      <c r="A7956" s="16">
        <v>10454</v>
      </c>
      <c r="B7956">
        <v>32522</v>
      </c>
      <c r="C7956">
        <v>1</v>
      </c>
    </row>
    <row r="7957" spans="1:3" x14ac:dyDescent="0.25">
      <c r="A7957" s="16">
        <v>10455</v>
      </c>
      <c r="B7957">
        <v>37000</v>
      </c>
      <c r="C7957">
        <v>1</v>
      </c>
    </row>
    <row r="7958" spans="1:3" x14ac:dyDescent="0.25">
      <c r="A7958" s="16">
        <v>10456</v>
      </c>
      <c r="B7958">
        <v>31977</v>
      </c>
      <c r="C7958">
        <v>1</v>
      </c>
    </row>
    <row r="7959" spans="1:3" x14ac:dyDescent="0.25">
      <c r="A7959" s="16">
        <v>10457</v>
      </c>
      <c r="B7959">
        <v>793000</v>
      </c>
      <c r="C7959">
        <v>1</v>
      </c>
    </row>
    <row r="7960" spans="1:3" x14ac:dyDescent="0.25">
      <c r="A7960" s="16">
        <v>10458</v>
      </c>
      <c r="B7960">
        <v>465000</v>
      </c>
      <c r="C7960">
        <v>1</v>
      </c>
    </row>
    <row r="7961" spans="1:3" x14ac:dyDescent="0.25">
      <c r="A7961" s="16">
        <v>10459</v>
      </c>
      <c r="B7961">
        <v>349000</v>
      </c>
      <c r="C7961">
        <v>1</v>
      </c>
    </row>
    <row r="7962" spans="1:3" x14ac:dyDescent="0.25">
      <c r="A7962" s="16">
        <v>10460</v>
      </c>
      <c r="B7962">
        <v>373000</v>
      </c>
      <c r="C7962">
        <v>1</v>
      </c>
    </row>
    <row r="7963" spans="1:3" x14ac:dyDescent="0.25">
      <c r="A7963" s="16">
        <v>10461</v>
      </c>
      <c r="B7963">
        <v>983000</v>
      </c>
      <c r="C7963">
        <v>1</v>
      </c>
    </row>
    <row r="7964" spans="1:3" x14ac:dyDescent="0.25">
      <c r="A7964" s="16">
        <v>10462</v>
      </c>
      <c r="B7964">
        <v>16</v>
      </c>
      <c r="C7964">
        <v>1</v>
      </c>
    </row>
    <row r="7965" spans="1:3" x14ac:dyDescent="0.25">
      <c r="A7965" s="16">
        <v>10463</v>
      </c>
      <c r="B7965">
        <v>21</v>
      </c>
      <c r="C7965">
        <v>1</v>
      </c>
    </row>
    <row r="7966" spans="1:3" x14ac:dyDescent="0.25">
      <c r="A7966" s="16">
        <v>10464</v>
      </c>
      <c r="B7966">
        <v>29</v>
      </c>
      <c r="C7966">
        <v>1</v>
      </c>
    </row>
    <row r="7967" spans="1:3" x14ac:dyDescent="0.25">
      <c r="A7967" s="16">
        <v>10465</v>
      </c>
      <c r="B7967">
        <v>315</v>
      </c>
      <c r="C7967">
        <v>1</v>
      </c>
    </row>
    <row r="7968" spans="1:3" x14ac:dyDescent="0.25">
      <c r="A7968" s="16">
        <v>10466</v>
      </c>
      <c r="B7968">
        <v>320</v>
      </c>
      <c r="C7968">
        <v>1</v>
      </c>
    </row>
    <row r="7969" spans="1:3" x14ac:dyDescent="0.25">
      <c r="A7969" s="16">
        <v>10467</v>
      </c>
      <c r="B7969">
        <v>24</v>
      </c>
      <c r="C7969">
        <v>1</v>
      </c>
    </row>
    <row r="7970" spans="1:3" x14ac:dyDescent="0.25">
      <c r="A7970" s="16">
        <v>10468</v>
      </c>
      <c r="B7970">
        <v>277000</v>
      </c>
      <c r="C7970">
        <v>1</v>
      </c>
    </row>
    <row r="7971" spans="1:3" x14ac:dyDescent="0.25">
      <c r="A7971" s="16">
        <v>10469</v>
      </c>
      <c r="B7971">
        <v>206000</v>
      </c>
      <c r="C7971">
        <v>1</v>
      </c>
    </row>
    <row r="7972" spans="1:3" x14ac:dyDescent="0.25">
      <c r="A7972" s="16">
        <v>10470</v>
      </c>
      <c r="B7972">
        <v>1250</v>
      </c>
      <c r="C7972">
        <v>1</v>
      </c>
    </row>
    <row r="7973" spans="1:3" x14ac:dyDescent="0.25">
      <c r="A7973" s="16">
        <v>10471</v>
      </c>
      <c r="B7973">
        <v>1250</v>
      </c>
      <c r="C7973">
        <v>1</v>
      </c>
    </row>
    <row r="7974" spans="1:3" x14ac:dyDescent="0.25">
      <c r="A7974" s="16">
        <v>10472</v>
      </c>
      <c r="B7974">
        <v>15229</v>
      </c>
      <c r="C7974">
        <v>1</v>
      </c>
    </row>
    <row r="7975" spans="1:3" x14ac:dyDescent="0.25">
      <c r="A7975" s="16">
        <v>10473</v>
      </c>
      <c r="B7975">
        <v>19708</v>
      </c>
      <c r="C7975">
        <v>1</v>
      </c>
    </row>
    <row r="7976" spans="1:3" x14ac:dyDescent="0.25">
      <c r="A7976" s="16">
        <v>10474</v>
      </c>
      <c r="B7976">
        <v>14123</v>
      </c>
      <c r="C7976">
        <v>1</v>
      </c>
    </row>
    <row r="7977" spans="1:3" x14ac:dyDescent="0.25">
      <c r="A7977" s="16">
        <v>10475</v>
      </c>
      <c r="B7977">
        <v>1651000</v>
      </c>
      <c r="C7977">
        <v>1</v>
      </c>
    </row>
    <row r="7978" spans="1:3" x14ac:dyDescent="0.25">
      <c r="A7978" s="16">
        <v>10476</v>
      </c>
      <c r="B7978">
        <v>207</v>
      </c>
      <c r="C7978">
        <v>1</v>
      </c>
    </row>
    <row r="7979" spans="1:3" x14ac:dyDescent="0.25">
      <c r="A7979" s="16">
        <v>10477</v>
      </c>
      <c r="B7979">
        <v>173</v>
      </c>
      <c r="C7979">
        <v>1</v>
      </c>
    </row>
    <row r="7980" spans="1:3" x14ac:dyDescent="0.25">
      <c r="A7980" s="16">
        <v>10478</v>
      </c>
      <c r="B7980">
        <v>1846</v>
      </c>
      <c r="C7980">
        <v>1</v>
      </c>
    </row>
    <row r="7981" spans="1:3" x14ac:dyDescent="0.25">
      <c r="A7981" s="16">
        <v>10479</v>
      </c>
      <c r="B7981">
        <v>4904</v>
      </c>
      <c r="C7981">
        <v>1</v>
      </c>
    </row>
    <row r="7982" spans="1:3" x14ac:dyDescent="0.25">
      <c r="A7982" s="16">
        <v>10480</v>
      </c>
      <c r="B7982">
        <v>239</v>
      </c>
      <c r="C7982">
        <v>1</v>
      </c>
    </row>
    <row r="7983" spans="1:3" x14ac:dyDescent="0.25">
      <c r="A7983" s="16">
        <v>10481</v>
      </c>
      <c r="B7983">
        <v>22826</v>
      </c>
      <c r="C7983">
        <v>1</v>
      </c>
    </row>
    <row r="7984" spans="1:3" x14ac:dyDescent="0.25">
      <c r="A7984" s="16">
        <v>10482</v>
      </c>
      <c r="B7984">
        <v>1143</v>
      </c>
      <c r="C7984">
        <v>1</v>
      </c>
    </row>
    <row r="7985" spans="1:3" x14ac:dyDescent="0.25">
      <c r="A7985" s="16">
        <v>10483</v>
      </c>
      <c r="B7985">
        <v>423</v>
      </c>
      <c r="C7985">
        <v>1</v>
      </c>
    </row>
    <row r="7986" spans="1:3" x14ac:dyDescent="0.25">
      <c r="A7986" s="16">
        <v>10484</v>
      </c>
      <c r="B7986">
        <v>12865</v>
      </c>
      <c r="C7986">
        <v>1</v>
      </c>
    </row>
    <row r="7987" spans="1:3" x14ac:dyDescent="0.25">
      <c r="A7987" s="16">
        <v>10485</v>
      </c>
      <c r="B7987">
        <v>738</v>
      </c>
      <c r="C7987">
        <v>1</v>
      </c>
    </row>
    <row r="7988" spans="1:3" x14ac:dyDescent="0.25">
      <c r="A7988" s="16">
        <v>10486</v>
      </c>
      <c r="B7988">
        <v>127022</v>
      </c>
      <c r="C7988">
        <v>1</v>
      </c>
    </row>
    <row r="7989" spans="1:3" x14ac:dyDescent="0.25">
      <c r="A7989" s="16">
        <v>10487</v>
      </c>
      <c r="B7989">
        <v>607</v>
      </c>
      <c r="C7989">
        <v>1</v>
      </c>
    </row>
    <row r="7990" spans="1:3" x14ac:dyDescent="0.25">
      <c r="A7990" s="16">
        <v>10488</v>
      </c>
      <c r="B7990">
        <v>2301</v>
      </c>
      <c r="C7990">
        <v>1</v>
      </c>
    </row>
    <row r="7991" spans="1:3" x14ac:dyDescent="0.25">
      <c r="A7991" s="16">
        <v>10489</v>
      </c>
      <c r="B7991">
        <v>892</v>
      </c>
      <c r="C7991">
        <v>1</v>
      </c>
    </row>
    <row r="7992" spans="1:3" x14ac:dyDescent="0.25">
      <c r="A7992" s="16">
        <v>10490</v>
      </c>
      <c r="B7992">
        <v>236</v>
      </c>
      <c r="C7992">
        <v>1</v>
      </c>
    </row>
    <row r="7993" spans="1:3" x14ac:dyDescent="0.25">
      <c r="A7993" s="16">
        <v>10491</v>
      </c>
      <c r="B7993">
        <v>53287</v>
      </c>
      <c r="C7993">
        <v>1</v>
      </c>
    </row>
    <row r="7994" spans="1:3" x14ac:dyDescent="0.25">
      <c r="A7994" s="16">
        <v>10492</v>
      </c>
      <c r="B7994">
        <v>9132</v>
      </c>
      <c r="C7994">
        <v>1</v>
      </c>
    </row>
    <row r="7995" spans="1:3" x14ac:dyDescent="0.25">
      <c r="A7995" s="16">
        <v>10493</v>
      </c>
      <c r="B7995">
        <v>16372</v>
      </c>
      <c r="C7995">
        <v>1</v>
      </c>
    </row>
    <row r="7996" spans="1:3" x14ac:dyDescent="0.25">
      <c r="A7996" s="16">
        <v>10494</v>
      </c>
      <c r="B7996">
        <v>81724</v>
      </c>
      <c r="C7996">
        <v>1</v>
      </c>
    </row>
    <row r="7997" spans="1:3" x14ac:dyDescent="0.25">
      <c r="A7997" s="16">
        <v>10495</v>
      </c>
      <c r="B7997">
        <v>691</v>
      </c>
      <c r="C7997">
        <v>1</v>
      </c>
    </row>
    <row r="7998" spans="1:3" x14ac:dyDescent="0.25">
      <c r="A7998" s="16">
        <v>10496</v>
      </c>
      <c r="B7998">
        <v>4611</v>
      </c>
      <c r="C7998">
        <v>1</v>
      </c>
    </row>
    <row r="7999" spans="1:3" x14ac:dyDescent="0.25">
      <c r="A7999" s="16">
        <v>10497</v>
      </c>
      <c r="B7999">
        <v>125000</v>
      </c>
      <c r="C7999">
        <v>1</v>
      </c>
    </row>
    <row r="8000" spans="1:3" x14ac:dyDescent="0.25">
      <c r="A8000" s="16">
        <v>10498</v>
      </c>
      <c r="B8000">
        <v>275000</v>
      </c>
      <c r="C8000">
        <v>1</v>
      </c>
    </row>
    <row r="8001" spans="1:3" x14ac:dyDescent="0.25">
      <c r="A8001" s="16">
        <v>10499</v>
      </c>
      <c r="B8001">
        <v>44915</v>
      </c>
      <c r="C8001">
        <v>1</v>
      </c>
    </row>
    <row r="8002" spans="1:3" x14ac:dyDescent="0.25">
      <c r="A8002" s="16">
        <v>10500</v>
      </c>
      <c r="B8002">
        <v>17479</v>
      </c>
      <c r="C8002">
        <v>1</v>
      </c>
    </row>
    <row r="8003" spans="1:3" x14ac:dyDescent="0.25">
      <c r="A8003" s="16">
        <v>10501</v>
      </c>
      <c r="B8003">
        <v>37437</v>
      </c>
      <c r="C8003">
        <v>1</v>
      </c>
    </row>
    <row r="8004" spans="1:3" x14ac:dyDescent="0.25">
      <c r="A8004" s="16">
        <v>10502</v>
      </c>
      <c r="B8004">
        <v>149814</v>
      </c>
      <c r="C8004">
        <v>1</v>
      </c>
    </row>
    <row r="8005" spans="1:3" x14ac:dyDescent="0.25">
      <c r="A8005" s="16">
        <v>10503</v>
      </c>
      <c r="B8005">
        <v>299740</v>
      </c>
      <c r="C8005">
        <v>1</v>
      </c>
    </row>
    <row r="8006" spans="1:3" x14ac:dyDescent="0.25">
      <c r="A8006" s="16">
        <v>10504</v>
      </c>
      <c r="B8006">
        <v>26218</v>
      </c>
      <c r="C8006">
        <v>1</v>
      </c>
    </row>
    <row r="8007" spans="1:3" x14ac:dyDescent="0.25">
      <c r="A8007" s="16">
        <v>10505</v>
      </c>
      <c r="B8007">
        <v>37452</v>
      </c>
      <c r="C8007">
        <v>1</v>
      </c>
    </row>
    <row r="8008" spans="1:3" x14ac:dyDescent="0.25">
      <c r="A8008" s="16">
        <v>10507</v>
      </c>
      <c r="B8008">
        <v>578000</v>
      </c>
      <c r="C8008">
        <v>1</v>
      </c>
    </row>
    <row r="8009" spans="1:3" x14ac:dyDescent="0.25">
      <c r="A8009" s="16">
        <v>10508</v>
      </c>
      <c r="B8009">
        <v>4000</v>
      </c>
      <c r="C8009">
        <v>1</v>
      </c>
    </row>
    <row r="8010" spans="1:3" x14ac:dyDescent="0.25">
      <c r="A8010" s="16">
        <v>10509</v>
      </c>
      <c r="B8010">
        <v>4</v>
      </c>
      <c r="C8010">
        <v>1</v>
      </c>
    </row>
    <row r="8011" spans="1:3" x14ac:dyDescent="0.25">
      <c r="A8011" s="16">
        <v>10510</v>
      </c>
      <c r="B8011">
        <v>209000</v>
      </c>
      <c r="C8011">
        <v>1</v>
      </c>
    </row>
    <row r="8012" spans="1:3" x14ac:dyDescent="0.25">
      <c r="A8012" s="16">
        <v>10511</v>
      </c>
      <c r="B8012">
        <v>447000</v>
      </c>
      <c r="C8012">
        <v>1</v>
      </c>
    </row>
    <row r="8013" spans="1:3" x14ac:dyDescent="0.25">
      <c r="A8013" s="16">
        <v>10512</v>
      </c>
      <c r="B8013">
        <v>17620</v>
      </c>
      <c r="C8013">
        <v>1</v>
      </c>
    </row>
    <row r="8014" spans="1:3" x14ac:dyDescent="0.25">
      <c r="A8014" s="16">
        <v>10513</v>
      </c>
      <c r="B8014">
        <v>377384</v>
      </c>
      <c r="C8014">
        <v>1</v>
      </c>
    </row>
    <row r="8015" spans="1:3" x14ac:dyDescent="0.25">
      <c r="A8015" s="16">
        <v>10514</v>
      </c>
      <c r="B8015">
        <v>84000</v>
      </c>
      <c r="C8015">
        <v>1</v>
      </c>
    </row>
    <row r="8016" spans="1:3" x14ac:dyDescent="0.25">
      <c r="A8016" s="16">
        <v>10515</v>
      </c>
      <c r="B8016">
        <v>54000</v>
      </c>
      <c r="C8016">
        <v>1</v>
      </c>
    </row>
    <row r="8017" spans="1:3" x14ac:dyDescent="0.25">
      <c r="A8017" s="16">
        <v>10516</v>
      </c>
      <c r="B8017">
        <v>27000</v>
      </c>
      <c r="C8017">
        <v>1</v>
      </c>
    </row>
    <row r="8018" spans="1:3" x14ac:dyDescent="0.25">
      <c r="A8018" s="16">
        <v>10517</v>
      </c>
      <c r="B8018">
        <v>124000</v>
      </c>
      <c r="C8018">
        <v>1</v>
      </c>
    </row>
    <row r="8019" spans="1:3" x14ac:dyDescent="0.25">
      <c r="A8019" s="16">
        <v>10518</v>
      </c>
      <c r="B8019">
        <v>731000</v>
      </c>
      <c r="C8019">
        <v>1</v>
      </c>
    </row>
    <row r="8020" spans="1:3" x14ac:dyDescent="0.25">
      <c r="A8020" s="16">
        <v>10520</v>
      </c>
      <c r="B8020">
        <v>102000</v>
      </c>
      <c r="C8020">
        <v>1</v>
      </c>
    </row>
    <row r="8021" spans="1:3" x14ac:dyDescent="0.25">
      <c r="A8021" s="16">
        <v>10521</v>
      </c>
      <c r="B8021">
        <v>165000</v>
      </c>
      <c r="C8021">
        <v>1</v>
      </c>
    </row>
    <row r="8022" spans="1:3" x14ac:dyDescent="0.25">
      <c r="A8022" s="16">
        <v>10522</v>
      </c>
      <c r="B8022">
        <v>1062000</v>
      </c>
      <c r="C8022">
        <v>1</v>
      </c>
    </row>
    <row r="8023" spans="1:3" x14ac:dyDescent="0.25">
      <c r="A8023" s="16">
        <v>10523</v>
      </c>
      <c r="B8023">
        <v>413000</v>
      </c>
      <c r="C8023">
        <v>1</v>
      </c>
    </row>
    <row r="8024" spans="1:3" x14ac:dyDescent="0.25">
      <c r="A8024" s="16">
        <v>10524</v>
      </c>
      <c r="B8024">
        <v>52000</v>
      </c>
      <c r="C8024">
        <v>1</v>
      </c>
    </row>
    <row r="8025" spans="1:3" x14ac:dyDescent="0.25">
      <c r="A8025" s="16">
        <v>10525</v>
      </c>
      <c r="B8025">
        <v>123000</v>
      </c>
      <c r="C8025">
        <v>1</v>
      </c>
    </row>
    <row r="8026" spans="1:3" x14ac:dyDescent="0.25">
      <c r="A8026" s="16">
        <v>10526</v>
      </c>
      <c r="B8026">
        <v>51000</v>
      </c>
      <c r="C8026">
        <v>1</v>
      </c>
    </row>
    <row r="8027" spans="1:3" x14ac:dyDescent="0.25">
      <c r="A8027" s="16">
        <v>10527</v>
      </c>
      <c r="B8027">
        <v>307000</v>
      </c>
      <c r="C8027">
        <v>1</v>
      </c>
    </row>
    <row r="8028" spans="1:3" x14ac:dyDescent="0.25">
      <c r="A8028" s="16">
        <v>10528</v>
      </c>
      <c r="B8028">
        <v>77000</v>
      </c>
      <c r="C8028">
        <v>1</v>
      </c>
    </row>
    <row r="8029" spans="1:3" x14ac:dyDescent="0.25">
      <c r="A8029" s="16">
        <v>10529</v>
      </c>
      <c r="B8029">
        <v>51000</v>
      </c>
      <c r="C8029">
        <v>1</v>
      </c>
    </row>
    <row r="8030" spans="1:3" x14ac:dyDescent="0.25">
      <c r="A8030" s="16">
        <v>10530</v>
      </c>
      <c r="B8030">
        <v>1052000</v>
      </c>
      <c r="C8030">
        <v>1</v>
      </c>
    </row>
    <row r="8031" spans="1:3" x14ac:dyDescent="0.25">
      <c r="A8031" s="16">
        <v>10531</v>
      </c>
      <c r="B8031">
        <v>4322000</v>
      </c>
      <c r="C8031">
        <v>1</v>
      </c>
    </row>
    <row r="8032" spans="1:3" x14ac:dyDescent="0.25">
      <c r="A8032" s="16">
        <v>10533</v>
      </c>
      <c r="B8032">
        <v>1928000</v>
      </c>
      <c r="C8032">
        <v>1</v>
      </c>
    </row>
    <row r="8033" spans="1:3" x14ac:dyDescent="0.25">
      <c r="A8033" s="16">
        <v>10535</v>
      </c>
      <c r="B8033">
        <v>1801000</v>
      </c>
      <c r="C8033">
        <v>1</v>
      </c>
    </row>
    <row r="8034" spans="1:3" x14ac:dyDescent="0.25">
      <c r="A8034" s="16">
        <v>10536</v>
      </c>
      <c r="B8034">
        <v>2526120</v>
      </c>
      <c r="C8034">
        <v>1</v>
      </c>
    </row>
    <row r="8035" spans="1:3" x14ac:dyDescent="0.25">
      <c r="A8035" s="16">
        <v>10537</v>
      </c>
      <c r="B8035">
        <v>625000</v>
      </c>
      <c r="C8035">
        <v>1</v>
      </c>
    </row>
    <row r="8036" spans="1:3" x14ac:dyDescent="0.25">
      <c r="A8036" s="16">
        <v>10538</v>
      </c>
      <c r="B8036">
        <v>140860</v>
      </c>
      <c r="C8036">
        <v>1</v>
      </c>
    </row>
    <row r="8037" spans="1:3" x14ac:dyDescent="0.25">
      <c r="A8037" s="16">
        <v>10539</v>
      </c>
      <c r="B8037">
        <v>63035</v>
      </c>
      <c r="C8037">
        <v>1</v>
      </c>
    </row>
    <row r="8038" spans="1:3" x14ac:dyDescent="0.25">
      <c r="A8038" s="16">
        <v>10540</v>
      </c>
      <c r="B8038">
        <v>457000</v>
      </c>
      <c r="C8038">
        <v>1</v>
      </c>
    </row>
    <row r="8039" spans="1:3" x14ac:dyDescent="0.25">
      <c r="A8039" s="16">
        <v>10541</v>
      </c>
      <c r="B8039">
        <v>20000</v>
      </c>
      <c r="C8039">
        <v>1</v>
      </c>
    </row>
    <row r="8040" spans="1:3" x14ac:dyDescent="0.25">
      <c r="A8040" s="16">
        <v>10543</v>
      </c>
      <c r="B8040">
        <v>566000</v>
      </c>
      <c r="C8040">
        <v>1</v>
      </c>
    </row>
    <row r="8041" spans="1:3" x14ac:dyDescent="0.25">
      <c r="A8041" s="16">
        <v>10544</v>
      </c>
      <c r="B8041">
        <v>3000</v>
      </c>
      <c r="C8041">
        <v>1</v>
      </c>
    </row>
    <row r="8042" spans="1:3" x14ac:dyDescent="0.25">
      <c r="A8042" s="16">
        <v>10545</v>
      </c>
      <c r="B8042">
        <v>12500</v>
      </c>
      <c r="C8042">
        <v>1</v>
      </c>
    </row>
    <row r="8043" spans="1:3" x14ac:dyDescent="0.25">
      <c r="A8043" s="16">
        <v>10546</v>
      </c>
      <c r="B8043">
        <v>14999</v>
      </c>
      <c r="C8043">
        <v>1</v>
      </c>
    </row>
    <row r="8044" spans="1:3" x14ac:dyDescent="0.25">
      <c r="A8044" s="16">
        <v>10547</v>
      </c>
      <c r="B8044">
        <v>589000</v>
      </c>
      <c r="C8044">
        <v>1</v>
      </c>
    </row>
    <row r="8045" spans="1:3" x14ac:dyDescent="0.25">
      <c r="A8045" s="16">
        <v>10548</v>
      </c>
      <c r="B8045">
        <v>3169000</v>
      </c>
      <c r="C8045">
        <v>1</v>
      </c>
    </row>
    <row r="8046" spans="1:3" x14ac:dyDescent="0.25">
      <c r="A8046" s="16">
        <v>10549</v>
      </c>
      <c r="B8046">
        <v>2711000</v>
      </c>
      <c r="C8046">
        <v>1</v>
      </c>
    </row>
    <row r="8047" spans="1:3" x14ac:dyDescent="0.25">
      <c r="A8047" s="16">
        <v>10550</v>
      </c>
      <c r="B8047">
        <v>1332000</v>
      </c>
      <c r="C8047">
        <v>1</v>
      </c>
    </row>
    <row r="8048" spans="1:3" x14ac:dyDescent="0.25">
      <c r="A8048" s="16">
        <v>10551</v>
      </c>
      <c r="B8048">
        <v>1195000</v>
      </c>
      <c r="C8048">
        <v>1</v>
      </c>
    </row>
    <row r="8049" spans="1:3" x14ac:dyDescent="0.25">
      <c r="A8049" s="16">
        <v>10552</v>
      </c>
      <c r="B8049">
        <v>177000</v>
      </c>
      <c r="C8049">
        <v>1</v>
      </c>
    </row>
    <row r="8050" spans="1:3" x14ac:dyDescent="0.25">
      <c r="A8050" s="16">
        <v>10553</v>
      </c>
      <c r="B8050">
        <v>298000</v>
      </c>
      <c r="C8050">
        <v>1</v>
      </c>
    </row>
    <row r="8051" spans="1:3" x14ac:dyDescent="0.25">
      <c r="A8051" s="16">
        <v>10554</v>
      </c>
      <c r="B8051">
        <v>377000</v>
      </c>
      <c r="C8051">
        <v>1</v>
      </c>
    </row>
    <row r="8052" spans="1:3" x14ac:dyDescent="0.25">
      <c r="A8052" s="16">
        <v>10555</v>
      </c>
      <c r="B8052">
        <v>476000</v>
      </c>
      <c r="C8052">
        <v>1</v>
      </c>
    </row>
    <row r="8053" spans="1:3" x14ac:dyDescent="0.25">
      <c r="A8053" s="16">
        <v>10556</v>
      </c>
      <c r="B8053">
        <v>1591000</v>
      </c>
      <c r="C8053">
        <v>1</v>
      </c>
    </row>
    <row r="8054" spans="1:3" x14ac:dyDescent="0.25">
      <c r="A8054" s="16">
        <v>10557</v>
      </c>
      <c r="B8054">
        <v>274120</v>
      </c>
      <c r="C8054">
        <v>1</v>
      </c>
    </row>
    <row r="8055" spans="1:3" x14ac:dyDescent="0.25">
      <c r="A8055" s="16">
        <v>10558</v>
      </c>
      <c r="B8055">
        <v>1482000</v>
      </c>
      <c r="C8055">
        <v>1</v>
      </c>
    </row>
    <row r="8056" spans="1:3" x14ac:dyDescent="0.25">
      <c r="A8056" s="16">
        <v>10559</v>
      </c>
      <c r="B8056">
        <v>124000</v>
      </c>
      <c r="C8056">
        <v>1</v>
      </c>
    </row>
    <row r="8057" spans="1:3" x14ac:dyDescent="0.25">
      <c r="A8057" s="16">
        <v>10560</v>
      </c>
      <c r="B8057">
        <v>90000</v>
      </c>
      <c r="C8057">
        <v>1</v>
      </c>
    </row>
    <row r="8058" spans="1:3" x14ac:dyDescent="0.25">
      <c r="A8058" s="16">
        <v>10561</v>
      </c>
      <c r="B8058">
        <v>944000</v>
      </c>
      <c r="C8058">
        <v>1</v>
      </c>
    </row>
    <row r="8059" spans="1:3" x14ac:dyDescent="0.25">
      <c r="A8059" s="16">
        <v>10563</v>
      </c>
      <c r="B8059">
        <v>294000</v>
      </c>
      <c r="C8059">
        <v>1</v>
      </c>
    </row>
    <row r="8060" spans="1:3" x14ac:dyDescent="0.25">
      <c r="A8060" s="16">
        <v>10564</v>
      </c>
      <c r="B8060">
        <v>179000</v>
      </c>
      <c r="C8060">
        <v>1</v>
      </c>
    </row>
    <row r="8061" spans="1:3" x14ac:dyDescent="0.25">
      <c r="A8061" s="16">
        <v>10565</v>
      </c>
      <c r="B8061">
        <v>112000</v>
      </c>
      <c r="C8061">
        <v>1</v>
      </c>
    </row>
    <row r="8062" spans="1:3" x14ac:dyDescent="0.25">
      <c r="A8062" s="16">
        <v>10566</v>
      </c>
      <c r="B8062">
        <v>822000</v>
      </c>
      <c r="C8062">
        <v>1</v>
      </c>
    </row>
    <row r="8063" spans="1:3" x14ac:dyDescent="0.25">
      <c r="A8063" s="16">
        <v>10567</v>
      </c>
      <c r="B8063">
        <v>184000</v>
      </c>
      <c r="C8063">
        <v>1</v>
      </c>
    </row>
    <row r="8064" spans="1:3" x14ac:dyDescent="0.25">
      <c r="A8064" s="16">
        <v>10568</v>
      </c>
      <c r="B8064">
        <v>87000</v>
      </c>
      <c r="C8064">
        <v>1</v>
      </c>
    </row>
    <row r="8065" spans="1:3" x14ac:dyDescent="0.25">
      <c r="A8065" s="16">
        <v>10570</v>
      </c>
      <c r="B8065">
        <v>105000</v>
      </c>
      <c r="C8065">
        <v>1</v>
      </c>
    </row>
    <row r="8066" spans="1:3" x14ac:dyDescent="0.25">
      <c r="A8066" s="16">
        <v>10571</v>
      </c>
      <c r="B8066">
        <v>50000</v>
      </c>
      <c r="C8066">
        <v>1</v>
      </c>
    </row>
    <row r="8067" spans="1:3" x14ac:dyDescent="0.25">
      <c r="A8067" s="16">
        <v>10572</v>
      </c>
      <c r="B8067">
        <v>1047000</v>
      </c>
      <c r="C8067">
        <v>1</v>
      </c>
    </row>
    <row r="8068" spans="1:3" x14ac:dyDescent="0.25">
      <c r="A8068" s="16">
        <v>10573</v>
      </c>
      <c r="B8068">
        <v>6000</v>
      </c>
      <c r="C8068">
        <v>1</v>
      </c>
    </row>
    <row r="8069" spans="1:3" x14ac:dyDescent="0.25">
      <c r="A8069" s="16">
        <v>10574</v>
      </c>
      <c r="B8069">
        <v>595000</v>
      </c>
      <c r="C8069">
        <v>1</v>
      </c>
    </row>
    <row r="8070" spans="1:3" x14ac:dyDescent="0.25">
      <c r="A8070" s="16">
        <v>10575</v>
      </c>
      <c r="B8070">
        <v>10000</v>
      </c>
      <c r="C8070">
        <v>1</v>
      </c>
    </row>
    <row r="8071" spans="1:3" x14ac:dyDescent="0.25">
      <c r="A8071" s="16">
        <v>10576</v>
      </c>
      <c r="B8071">
        <v>109826</v>
      </c>
      <c r="C8071">
        <v>1</v>
      </c>
    </row>
    <row r="8072" spans="1:3" x14ac:dyDescent="0.25">
      <c r="A8072" s="16">
        <v>10577</v>
      </c>
      <c r="B8072">
        <v>848000</v>
      </c>
      <c r="C8072">
        <v>1</v>
      </c>
    </row>
    <row r="8073" spans="1:3" x14ac:dyDescent="0.25">
      <c r="A8073" s="16">
        <v>10578</v>
      </c>
      <c r="B8073">
        <v>497000</v>
      </c>
      <c r="C8073">
        <v>1</v>
      </c>
    </row>
    <row r="8074" spans="1:3" x14ac:dyDescent="0.25">
      <c r="A8074" s="16">
        <v>10580</v>
      </c>
      <c r="B8074">
        <v>98000</v>
      </c>
      <c r="C8074">
        <v>1</v>
      </c>
    </row>
    <row r="8075" spans="1:3" x14ac:dyDescent="0.25">
      <c r="A8075" s="16">
        <v>10581</v>
      </c>
      <c r="B8075">
        <v>199000</v>
      </c>
      <c r="C8075">
        <v>1</v>
      </c>
    </row>
    <row r="8076" spans="1:3" x14ac:dyDescent="0.25">
      <c r="A8076" s="16">
        <v>10582</v>
      </c>
      <c r="B8076">
        <v>35000</v>
      </c>
      <c r="C8076">
        <v>1</v>
      </c>
    </row>
    <row r="8077" spans="1:3" x14ac:dyDescent="0.25">
      <c r="A8077" s="16">
        <v>10583</v>
      </c>
      <c r="B8077">
        <v>88</v>
      </c>
      <c r="C8077">
        <v>1</v>
      </c>
    </row>
    <row r="8078" spans="1:3" x14ac:dyDescent="0.25">
      <c r="A8078" s="16">
        <v>10584</v>
      </c>
      <c r="B8078">
        <v>1319000</v>
      </c>
      <c r="C8078">
        <v>1</v>
      </c>
    </row>
    <row r="8079" spans="1:3" x14ac:dyDescent="0.25">
      <c r="A8079" s="16">
        <v>10585</v>
      </c>
      <c r="B8079">
        <v>231786</v>
      </c>
      <c r="C8079">
        <v>1</v>
      </c>
    </row>
    <row r="8080" spans="1:3" x14ac:dyDescent="0.25">
      <c r="A8080" s="16">
        <v>10586</v>
      </c>
      <c r="B8080">
        <v>14000</v>
      </c>
      <c r="C8080">
        <v>1</v>
      </c>
    </row>
    <row r="8081" spans="1:3" x14ac:dyDescent="0.25">
      <c r="A8081" s="16">
        <v>10587</v>
      </c>
      <c r="B8081">
        <v>2660000</v>
      </c>
      <c r="C8081">
        <v>1</v>
      </c>
    </row>
    <row r="8082" spans="1:3" x14ac:dyDescent="0.25">
      <c r="A8082" s="16">
        <v>10588</v>
      </c>
      <c r="B8082">
        <v>81000</v>
      </c>
      <c r="C8082">
        <v>1</v>
      </c>
    </row>
    <row r="8083" spans="1:3" x14ac:dyDescent="0.25">
      <c r="A8083" s="16">
        <v>10590</v>
      </c>
      <c r="B8083">
        <v>530000</v>
      </c>
      <c r="C8083">
        <v>1</v>
      </c>
    </row>
    <row r="8084" spans="1:3" x14ac:dyDescent="0.25">
      <c r="A8084" s="16">
        <v>10591</v>
      </c>
      <c r="B8084">
        <v>892000</v>
      </c>
      <c r="C8084">
        <v>1</v>
      </c>
    </row>
    <row r="8085" spans="1:3" x14ac:dyDescent="0.25">
      <c r="A8085" s="16">
        <v>10592</v>
      </c>
      <c r="B8085">
        <v>51000</v>
      </c>
      <c r="C8085">
        <v>1</v>
      </c>
    </row>
    <row r="8086" spans="1:3" x14ac:dyDescent="0.25">
      <c r="A8086" s="16">
        <v>10593</v>
      </c>
      <c r="B8086">
        <v>1031000</v>
      </c>
      <c r="C8086">
        <v>1</v>
      </c>
    </row>
    <row r="8087" spans="1:3" x14ac:dyDescent="0.25">
      <c r="A8087" s="16">
        <v>10594</v>
      </c>
      <c r="B8087">
        <v>431000</v>
      </c>
      <c r="C8087">
        <v>1</v>
      </c>
    </row>
    <row r="8088" spans="1:3" x14ac:dyDescent="0.25">
      <c r="A8088" s="16">
        <v>10595</v>
      </c>
      <c r="B8088">
        <v>198000</v>
      </c>
      <c r="C8088">
        <v>1</v>
      </c>
    </row>
    <row r="8089" spans="1:3" x14ac:dyDescent="0.25">
      <c r="A8089" s="16">
        <v>10596</v>
      </c>
      <c r="B8089">
        <v>112000</v>
      </c>
      <c r="C8089">
        <v>1</v>
      </c>
    </row>
    <row r="8090" spans="1:3" x14ac:dyDescent="0.25">
      <c r="A8090" s="16">
        <v>10597</v>
      </c>
      <c r="B8090">
        <v>471000</v>
      </c>
      <c r="C8090">
        <v>1</v>
      </c>
    </row>
    <row r="8091" spans="1:3" x14ac:dyDescent="0.25">
      <c r="A8091" s="16">
        <v>10598</v>
      </c>
      <c r="B8091">
        <v>198000</v>
      </c>
      <c r="C8091">
        <v>1</v>
      </c>
    </row>
    <row r="8092" spans="1:3" x14ac:dyDescent="0.25">
      <c r="A8092" s="16">
        <v>10599</v>
      </c>
      <c r="B8092">
        <v>635000</v>
      </c>
      <c r="C8092">
        <v>1</v>
      </c>
    </row>
    <row r="8093" spans="1:3" x14ac:dyDescent="0.25">
      <c r="A8093" s="16">
        <v>10600</v>
      </c>
      <c r="B8093">
        <v>3207</v>
      </c>
      <c r="C8093">
        <v>1</v>
      </c>
    </row>
    <row r="8094" spans="1:3" x14ac:dyDescent="0.25">
      <c r="A8094" s="16">
        <v>10601</v>
      </c>
      <c r="B8094">
        <v>200000</v>
      </c>
      <c r="C8094">
        <v>1</v>
      </c>
    </row>
    <row r="8095" spans="1:3" x14ac:dyDescent="0.25">
      <c r="A8095" s="16">
        <v>10602</v>
      </c>
      <c r="B8095">
        <v>11000</v>
      </c>
      <c r="C8095">
        <v>1</v>
      </c>
    </row>
    <row r="8096" spans="1:3" x14ac:dyDescent="0.25">
      <c r="A8096" s="16">
        <v>10605</v>
      </c>
      <c r="B8096">
        <v>206000</v>
      </c>
      <c r="C8096">
        <v>1</v>
      </c>
    </row>
    <row r="8097" spans="1:3" x14ac:dyDescent="0.25">
      <c r="A8097" s="16">
        <v>10606</v>
      </c>
      <c r="B8097">
        <v>113000</v>
      </c>
      <c r="C8097">
        <v>1</v>
      </c>
    </row>
    <row r="8098" spans="1:3" x14ac:dyDescent="0.25">
      <c r="A8098" s="16">
        <v>10607</v>
      </c>
      <c r="B8098">
        <v>3000</v>
      </c>
      <c r="C8098">
        <v>1</v>
      </c>
    </row>
    <row r="8099" spans="1:3" x14ac:dyDescent="0.25">
      <c r="A8099" s="16">
        <v>10608</v>
      </c>
      <c r="B8099">
        <v>1134000</v>
      </c>
      <c r="C8099">
        <v>1</v>
      </c>
    </row>
    <row r="8100" spans="1:3" x14ac:dyDescent="0.25">
      <c r="A8100" s="16">
        <v>10609</v>
      </c>
      <c r="B8100">
        <v>186158</v>
      </c>
      <c r="C8100">
        <v>1</v>
      </c>
    </row>
    <row r="8101" spans="1:3" x14ac:dyDescent="0.25">
      <c r="A8101" s="16">
        <v>10610</v>
      </c>
      <c r="B8101">
        <v>37776</v>
      </c>
      <c r="C8101">
        <v>1</v>
      </c>
    </row>
    <row r="8102" spans="1:3" x14ac:dyDescent="0.25">
      <c r="A8102" s="16">
        <v>10611</v>
      </c>
      <c r="B8102">
        <v>367000</v>
      </c>
      <c r="C8102">
        <v>1</v>
      </c>
    </row>
    <row r="8103" spans="1:3" x14ac:dyDescent="0.25">
      <c r="A8103" s="16">
        <v>10612</v>
      </c>
      <c r="B8103">
        <v>665000</v>
      </c>
      <c r="C8103">
        <v>1</v>
      </c>
    </row>
    <row r="8104" spans="1:3" x14ac:dyDescent="0.25">
      <c r="A8104" s="16">
        <v>10613</v>
      </c>
      <c r="B8104">
        <v>28000</v>
      </c>
      <c r="C8104">
        <v>1</v>
      </c>
    </row>
    <row r="8105" spans="1:3" x14ac:dyDescent="0.25">
      <c r="A8105" s="16">
        <v>10614</v>
      </c>
      <c r="B8105">
        <v>219000</v>
      </c>
      <c r="C8105">
        <v>1</v>
      </c>
    </row>
    <row r="8106" spans="1:3" x14ac:dyDescent="0.25">
      <c r="A8106" s="16">
        <v>10615</v>
      </c>
      <c r="B8106">
        <v>409000</v>
      </c>
      <c r="C8106">
        <v>1</v>
      </c>
    </row>
    <row r="8107" spans="1:3" x14ac:dyDescent="0.25">
      <c r="A8107" s="16">
        <v>10616</v>
      </c>
      <c r="B8107">
        <v>21000</v>
      </c>
      <c r="C8107">
        <v>1</v>
      </c>
    </row>
    <row r="8108" spans="1:3" x14ac:dyDescent="0.25">
      <c r="A8108" s="16">
        <v>10617</v>
      </c>
      <c r="B8108">
        <v>160000</v>
      </c>
      <c r="C8108">
        <v>1</v>
      </c>
    </row>
    <row r="8109" spans="1:3" x14ac:dyDescent="0.25">
      <c r="A8109" s="16">
        <v>10618</v>
      </c>
      <c r="B8109">
        <v>237000</v>
      </c>
      <c r="C8109">
        <v>1</v>
      </c>
    </row>
    <row r="8110" spans="1:3" x14ac:dyDescent="0.25">
      <c r="A8110" s="16">
        <v>10619</v>
      </c>
      <c r="B8110">
        <v>451000</v>
      </c>
      <c r="C8110">
        <v>1</v>
      </c>
    </row>
    <row r="8111" spans="1:3" x14ac:dyDescent="0.25">
      <c r="A8111" s="16">
        <v>10620</v>
      </c>
      <c r="B8111">
        <v>160000</v>
      </c>
      <c r="C8111">
        <v>1</v>
      </c>
    </row>
    <row r="8112" spans="1:3" x14ac:dyDescent="0.25">
      <c r="A8112" s="16">
        <v>10621</v>
      </c>
      <c r="B8112">
        <v>96000</v>
      </c>
      <c r="C8112">
        <v>1</v>
      </c>
    </row>
    <row r="8113" spans="1:3" x14ac:dyDescent="0.25">
      <c r="A8113" s="16">
        <v>10622</v>
      </c>
      <c r="B8113">
        <v>158000</v>
      </c>
      <c r="C8113">
        <v>1</v>
      </c>
    </row>
    <row r="8114" spans="1:3" x14ac:dyDescent="0.25">
      <c r="A8114" s="16">
        <v>10623</v>
      </c>
      <c r="B8114">
        <v>741000</v>
      </c>
      <c r="C8114">
        <v>1</v>
      </c>
    </row>
    <row r="8115" spans="1:3" x14ac:dyDescent="0.25">
      <c r="A8115" s="16">
        <v>10624</v>
      </c>
      <c r="B8115">
        <v>33000</v>
      </c>
      <c r="C8115">
        <v>1</v>
      </c>
    </row>
    <row r="8116" spans="1:3" x14ac:dyDescent="0.25">
      <c r="A8116" s="16">
        <v>10626</v>
      </c>
      <c r="B8116">
        <v>230000</v>
      </c>
      <c r="C8116">
        <v>1</v>
      </c>
    </row>
    <row r="8117" spans="1:3" x14ac:dyDescent="0.25">
      <c r="A8117" s="16">
        <v>10627</v>
      </c>
      <c r="B8117">
        <v>267000</v>
      </c>
      <c r="C8117">
        <v>1</v>
      </c>
    </row>
    <row r="8118" spans="1:3" x14ac:dyDescent="0.25">
      <c r="A8118" s="16">
        <v>10628</v>
      </c>
      <c r="B8118">
        <v>12587</v>
      </c>
      <c r="C8118">
        <v>1</v>
      </c>
    </row>
    <row r="8119" spans="1:3" x14ac:dyDescent="0.25">
      <c r="A8119" s="16">
        <v>10629</v>
      </c>
      <c r="B8119">
        <v>298000</v>
      </c>
      <c r="C8119">
        <v>1</v>
      </c>
    </row>
    <row r="8120" spans="1:3" x14ac:dyDescent="0.25">
      <c r="A8120" s="16">
        <v>10630</v>
      </c>
      <c r="B8120">
        <v>846000</v>
      </c>
      <c r="C8120">
        <v>1</v>
      </c>
    </row>
    <row r="8121" spans="1:3" x14ac:dyDescent="0.25">
      <c r="A8121" s="16">
        <v>10631</v>
      </c>
      <c r="B8121">
        <v>44000</v>
      </c>
      <c r="C8121">
        <v>1</v>
      </c>
    </row>
    <row r="8122" spans="1:3" x14ac:dyDescent="0.25">
      <c r="A8122" s="16">
        <v>10632</v>
      </c>
      <c r="B8122">
        <v>51000</v>
      </c>
      <c r="C8122">
        <v>1</v>
      </c>
    </row>
    <row r="8123" spans="1:3" x14ac:dyDescent="0.25">
      <c r="A8123" s="16">
        <v>10633</v>
      </c>
      <c r="B8123">
        <v>17000</v>
      </c>
      <c r="C8123">
        <v>1</v>
      </c>
    </row>
    <row r="8124" spans="1:3" x14ac:dyDescent="0.25">
      <c r="A8124" s="16">
        <v>10634</v>
      </c>
      <c r="B8124">
        <v>57000</v>
      </c>
      <c r="C8124">
        <v>1</v>
      </c>
    </row>
    <row r="8125" spans="1:3" x14ac:dyDescent="0.25">
      <c r="A8125" s="16">
        <v>10635</v>
      </c>
      <c r="B8125">
        <v>18000</v>
      </c>
      <c r="C8125">
        <v>1</v>
      </c>
    </row>
    <row r="8126" spans="1:3" x14ac:dyDescent="0.25">
      <c r="A8126" s="16">
        <v>10636</v>
      </c>
      <c r="B8126">
        <v>265000</v>
      </c>
      <c r="C8126">
        <v>1</v>
      </c>
    </row>
    <row r="8127" spans="1:3" x14ac:dyDescent="0.25">
      <c r="A8127" s="16">
        <v>10637</v>
      </c>
      <c r="B8127">
        <v>25000</v>
      </c>
      <c r="C8127">
        <v>1</v>
      </c>
    </row>
    <row r="8128" spans="1:3" x14ac:dyDescent="0.25">
      <c r="A8128" s="16">
        <v>10638</v>
      </c>
      <c r="B8128">
        <v>306000</v>
      </c>
      <c r="C8128">
        <v>1</v>
      </c>
    </row>
    <row r="8129" spans="1:3" x14ac:dyDescent="0.25">
      <c r="A8129" s="16">
        <v>10639</v>
      </c>
      <c r="B8129">
        <v>179000</v>
      </c>
      <c r="C8129">
        <v>1</v>
      </c>
    </row>
    <row r="8130" spans="1:3" x14ac:dyDescent="0.25">
      <c r="A8130" s="16">
        <v>10640</v>
      </c>
      <c r="B8130">
        <v>4000</v>
      </c>
      <c r="C8130">
        <v>1</v>
      </c>
    </row>
    <row r="8131" spans="1:3" x14ac:dyDescent="0.25">
      <c r="A8131" s="16">
        <v>10641</v>
      </c>
      <c r="B8131">
        <v>12000</v>
      </c>
      <c r="C8131">
        <v>1</v>
      </c>
    </row>
    <row r="8132" spans="1:3" x14ac:dyDescent="0.25">
      <c r="A8132" s="16">
        <v>10642</v>
      </c>
      <c r="B8132">
        <v>251000</v>
      </c>
      <c r="C8132">
        <v>1</v>
      </c>
    </row>
    <row r="8133" spans="1:3" x14ac:dyDescent="0.25">
      <c r="A8133" s="16">
        <v>10643</v>
      </c>
      <c r="B8133">
        <v>509000</v>
      </c>
      <c r="C8133">
        <v>1</v>
      </c>
    </row>
    <row r="8134" spans="1:3" x14ac:dyDescent="0.25">
      <c r="A8134" s="16">
        <v>10644</v>
      </c>
      <c r="B8134">
        <v>733000</v>
      </c>
      <c r="C8134">
        <v>1</v>
      </c>
    </row>
    <row r="8135" spans="1:3" x14ac:dyDescent="0.25">
      <c r="A8135" s="16">
        <v>10645</v>
      </c>
      <c r="B8135">
        <v>10</v>
      </c>
      <c r="C8135">
        <v>1</v>
      </c>
    </row>
    <row r="8136" spans="1:3" x14ac:dyDescent="0.25">
      <c r="A8136" s="16">
        <v>10646</v>
      </c>
      <c r="B8136">
        <v>241000</v>
      </c>
      <c r="C8136">
        <v>1</v>
      </c>
    </row>
    <row r="8137" spans="1:3" x14ac:dyDescent="0.25">
      <c r="A8137" s="16">
        <v>10647</v>
      </c>
      <c r="B8137">
        <v>159000</v>
      </c>
      <c r="C8137">
        <v>1</v>
      </c>
    </row>
    <row r="8138" spans="1:3" x14ac:dyDescent="0.25">
      <c r="A8138" s="16">
        <v>10648</v>
      </c>
      <c r="B8138">
        <v>469000</v>
      </c>
      <c r="C8138">
        <v>1</v>
      </c>
    </row>
    <row r="8139" spans="1:3" x14ac:dyDescent="0.25">
      <c r="A8139" s="16">
        <v>10649</v>
      </c>
      <c r="B8139">
        <v>150000</v>
      </c>
      <c r="C8139">
        <v>1</v>
      </c>
    </row>
    <row r="8140" spans="1:3" x14ac:dyDescent="0.25">
      <c r="A8140" s="16">
        <v>10650</v>
      </c>
      <c r="B8140">
        <v>36000</v>
      </c>
      <c r="C8140">
        <v>1</v>
      </c>
    </row>
    <row r="8141" spans="1:3" x14ac:dyDescent="0.25">
      <c r="A8141" s="16">
        <v>10651</v>
      </c>
      <c r="B8141">
        <v>28000</v>
      </c>
      <c r="C8141">
        <v>1</v>
      </c>
    </row>
    <row r="8142" spans="1:3" x14ac:dyDescent="0.25">
      <c r="A8142" s="16">
        <v>10652</v>
      </c>
      <c r="B8142">
        <v>50000</v>
      </c>
      <c r="C8142">
        <v>1</v>
      </c>
    </row>
    <row r="8143" spans="1:3" x14ac:dyDescent="0.25">
      <c r="A8143" s="16">
        <v>10653</v>
      </c>
      <c r="B8143">
        <v>784000</v>
      </c>
      <c r="C8143">
        <v>1</v>
      </c>
    </row>
    <row r="8144" spans="1:3" x14ac:dyDescent="0.25">
      <c r="A8144" s="16">
        <v>10654</v>
      </c>
      <c r="B8144">
        <v>63000</v>
      </c>
      <c r="C8144">
        <v>1</v>
      </c>
    </row>
    <row r="8145" spans="1:3" x14ac:dyDescent="0.25">
      <c r="A8145" s="16">
        <v>10655</v>
      </c>
      <c r="B8145">
        <v>385000</v>
      </c>
      <c r="C8145">
        <v>1</v>
      </c>
    </row>
    <row r="8146" spans="1:3" x14ac:dyDescent="0.25">
      <c r="A8146" s="16">
        <v>10656</v>
      </c>
      <c r="B8146">
        <v>149689</v>
      </c>
      <c r="C8146">
        <v>1</v>
      </c>
    </row>
    <row r="8147" spans="1:3" x14ac:dyDescent="0.25">
      <c r="A8147" s="16">
        <v>10657</v>
      </c>
      <c r="B8147">
        <v>55352</v>
      </c>
      <c r="C8147">
        <v>1</v>
      </c>
    </row>
    <row r="8148" spans="1:3" x14ac:dyDescent="0.25">
      <c r="A8148" s="16">
        <v>10658</v>
      </c>
      <c r="B8148">
        <v>55399</v>
      </c>
      <c r="C8148">
        <v>1</v>
      </c>
    </row>
    <row r="8149" spans="1:3" x14ac:dyDescent="0.25">
      <c r="A8149" s="16">
        <v>10659</v>
      </c>
      <c r="B8149">
        <v>575000</v>
      </c>
      <c r="C8149">
        <v>1</v>
      </c>
    </row>
    <row r="8150" spans="1:3" x14ac:dyDescent="0.25">
      <c r="A8150" s="16">
        <v>10660</v>
      </c>
      <c r="B8150">
        <v>194000</v>
      </c>
      <c r="C8150">
        <v>1</v>
      </c>
    </row>
    <row r="8151" spans="1:3" x14ac:dyDescent="0.25">
      <c r="A8151" s="16">
        <v>10661</v>
      </c>
      <c r="B8151">
        <v>102000</v>
      </c>
      <c r="C8151">
        <v>1</v>
      </c>
    </row>
    <row r="8152" spans="1:3" x14ac:dyDescent="0.25">
      <c r="A8152" s="16">
        <v>10662</v>
      </c>
      <c r="B8152">
        <v>481000</v>
      </c>
      <c r="C8152">
        <v>1</v>
      </c>
    </row>
    <row r="8153" spans="1:3" x14ac:dyDescent="0.25">
      <c r="A8153" s="16">
        <v>10663</v>
      </c>
      <c r="B8153">
        <v>235000</v>
      </c>
      <c r="C8153">
        <v>1</v>
      </c>
    </row>
    <row r="8154" spans="1:3" x14ac:dyDescent="0.25">
      <c r="A8154" s="16">
        <v>10664</v>
      </c>
      <c r="B8154">
        <v>50000</v>
      </c>
      <c r="C8154">
        <v>1</v>
      </c>
    </row>
    <row r="8155" spans="1:3" x14ac:dyDescent="0.25">
      <c r="A8155" s="16">
        <v>10665</v>
      </c>
      <c r="B8155">
        <v>180000</v>
      </c>
      <c r="C8155">
        <v>1</v>
      </c>
    </row>
    <row r="8156" spans="1:3" x14ac:dyDescent="0.25">
      <c r="A8156" s="16">
        <v>10666</v>
      </c>
      <c r="B8156">
        <v>762000</v>
      </c>
      <c r="C8156">
        <v>1</v>
      </c>
    </row>
    <row r="8157" spans="1:3" x14ac:dyDescent="0.25">
      <c r="A8157" s="16">
        <v>10667</v>
      </c>
      <c r="B8157">
        <v>200430</v>
      </c>
      <c r="C8157">
        <v>1</v>
      </c>
    </row>
    <row r="8158" spans="1:3" x14ac:dyDescent="0.25">
      <c r="A8158" s="16">
        <v>10668</v>
      </c>
      <c r="B8158">
        <v>1264000</v>
      </c>
      <c r="C8158">
        <v>1</v>
      </c>
    </row>
    <row r="8159" spans="1:3" x14ac:dyDescent="0.25">
      <c r="A8159" s="16">
        <v>10669</v>
      </c>
      <c r="B8159">
        <v>36000</v>
      </c>
      <c r="C8159">
        <v>1</v>
      </c>
    </row>
    <row r="8160" spans="1:3" x14ac:dyDescent="0.25">
      <c r="A8160" s="16">
        <v>10670</v>
      </c>
      <c r="B8160">
        <v>174000</v>
      </c>
      <c r="C8160">
        <v>1</v>
      </c>
    </row>
    <row r="8161" spans="1:3" x14ac:dyDescent="0.25">
      <c r="A8161" s="16">
        <v>10671</v>
      </c>
      <c r="B8161">
        <v>81000</v>
      </c>
      <c r="C8161">
        <v>1</v>
      </c>
    </row>
    <row r="8162" spans="1:3" x14ac:dyDescent="0.25">
      <c r="A8162" s="16">
        <v>10672</v>
      </c>
      <c r="B8162">
        <v>292000</v>
      </c>
      <c r="C8162">
        <v>1</v>
      </c>
    </row>
    <row r="8163" spans="1:3" x14ac:dyDescent="0.25">
      <c r="A8163" s="16">
        <v>10673</v>
      </c>
      <c r="B8163">
        <v>1873000</v>
      </c>
      <c r="C8163">
        <v>1</v>
      </c>
    </row>
    <row r="8164" spans="1:3" x14ac:dyDescent="0.25">
      <c r="A8164" s="16">
        <v>10674</v>
      </c>
      <c r="B8164">
        <v>133000</v>
      </c>
      <c r="C8164">
        <v>1</v>
      </c>
    </row>
    <row r="8165" spans="1:3" x14ac:dyDescent="0.25">
      <c r="A8165" s="16">
        <v>10675</v>
      </c>
      <c r="B8165">
        <v>137000</v>
      </c>
      <c r="C8165">
        <v>1</v>
      </c>
    </row>
    <row r="8166" spans="1:3" x14ac:dyDescent="0.25">
      <c r="A8166" s="16">
        <v>10676</v>
      </c>
      <c r="B8166">
        <v>15000</v>
      </c>
      <c r="C8166">
        <v>1</v>
      </c>
    </row>
    <row r="8167" spans="1:3" x14ac:dyDescent="0.25">
      <c r="A8167" s="16">
        <v>10677</v>
      </c>
      <c r="B8167">
        <v>183000</v>
      </c>
      <c r="C8167">
        <v>1</v>
      </c>
    </row>
    <row r="8168" spans="1:3" x14ac:dyDescent="0.25">
      <c r="A8168" s="16">
        <v>10678</v>
      </c>
      <c r="B8168">
        <v>2623000</v>
      </c>
      <c r="C8168">
        <v>1</v>
      </c>
    </row>
    <row r="8169" spans="1:3" x14ac:dyDescent="0.25">
      <c r="A8169" s="16">
        <v>10680</v>
      </c>
      <c r="B8169">
        <v>178858</v>
      </c>
      <c r="C8169">
        <v>1</v>
      </c>
    </row>
    <row r="8170" spans="1:3" x14ac:dyDescent="0.25">
      <c r="A8170" s="16">
        <v>10681</v>
      </c>
      <c r="B8170">
        <v>247000</v>
      </c>
      <c r="C8170">
        <v>1</v>
      </c>
    </row>
    <row r="8171" spans="1:3" x14ac:dyDescent="0.25">
      <c r="A8171" s="16">
        <v>10683</v>
      </c>
      <c r="B8171">
        <v>35000</v>
      </c>
      <c r="C8171">
        <v>1</v>
      </c>
    </row>
    <row r="8172" spans="1:3" x14ac:dyDescent="0.25">
      <c r="A8172" s="16">
        <v>10684</v>
      </c>
      <c r="B8172">
        <v>1089000</v>
      </c>
      <c r="C8172">
        <v>1</v>
      </c>
    </row>
    <row r="8173" spans="1:3" x14ac:dyDescent="0.25">
      <c r="A8173" s="16">
        <v>10685</v>
      </c>
      <c r="B8173">
        <v>590000</v>
      </c>
      <c r="C8173">
        <v>1</v>
      </c>
    </row>
    <row r="8174" spans="1:3" x14ac:dyDescent="0.25">
      <c r="A8174" s="16">
        <v>10686</v>
      </c>
      <c r="B8174">
        <v>312000</v>
      </c>
      <c r="C8174">
        <v>1</v>
      </c>
    </row>
    <row r="8175" spans="1:3" x14ac:dyDescent="0.25">
      <c r="A8175" s="16">
        <v>10687</v>
      </c>
      <c r="B8175">
        <v>100</v>
      </c>
      <c r="C8175">
        <v>1</v>
      </c>
    </row>
    <row r="8176" spans="1:3" x14ac:dyDescent="0.25">
      <c r="A8176" s="16">
        <v>10688</v>
      </c>
      <c r="B8176">
        <v>145000</v>
      </c>
      <c r="C8176">
        <v>1</v>
      </c>
    </row>
    <row r="8177" spans="1:3" x14ac:dyDescent="0.25">
      <c r="A8177" s="16">
        <v>10689</v>
      </c>
      <c r="B8177">
        <v>857000</v>
      </c>
      <c r="C8177">
        <v>1</v>
      </c>
    </row>
    <row r="8178" spans="1:3" x14ac:dyDescent="0.25">
      <c r="A8178" s="16">
        <v>10690</v>
      </c>
      <c r="B8178">
        <v>306000</v>
      </c>
      <c r="C8178">
        <v>1</v>
      </c>
    </row>
    <row r="8179" spans="1:3" x14ac:dyDescent="0.25">
      <c r="A8179" s="16">
        <v>10691</v>
      </c>
      <c r="B8179">
        <v>928000</v>
      </c>
      <c r="C8179">
        <v>1</v>
      </c>
    </row>
    <row r="8180" spans="1:3" x14ac:dyDescent="0.25">
      <c r="A8180" s="16">
        <v>10692</v>
      </c>
      <c r="B8180">
        <v>88000</v>
      </c>
      <c r="C8180">
        <v>1</v>
      </c>
    </row>
    <row r="8181" spans="1:3" x14ac:dyDescent="0.25">
      <c r="A8181" s="16">
        <v>10693</v>
      </c>
      <c r="B8181">
        <v>17000</v>
      </c>
      <c r="C8181">
        <v>1</v>
      </c>
    </row>
    <row r="8182" spans="1:3" x14ac:dyDescent="0.25">
      <c r="A8182" s="16">
        <v>10694</v>
      </c>
      <c r="B8182">
        <v>377000</v>
      </c>
      <c r="C8182">
        <v>1</v>
      </c>
    </row>
    <row r="8183" spans="1:3" x14ac:dyDescent="0.25">
      <c r="A8183" s="16">
        <v>10695</v>
      </c>
      <c r="B8183">
        <v>45000</v>
      </c>
      <c r="C8183">
        <v>1</v>
      </c>
    </row>
    <row r="8184" spans="1:3" x14ac:dyDescent="0.25">
      <c r="A8184" s="16">
        <v>10696</v>
      </c>
      <c r="B8184">
        <v>309000</v>
      </c>
      <c r="C8184">
        <v>1</v>
      </c>
    </row>
    <row r="8185" spans="1:3" x14ac:dyDescent="0.25">
      <c r="A8185" s="16">
        <v>10697</v>
      </c>
      <c r="B8185">
        <v>981000</v>
      </c>
      <c r="C8185">
        <v>1</v>
      </c>
    </row>
    <row r="8186" spans="1:3" x14ac:dyDescent="0.25">
      <c r="A8186" s="16">
        <v>10698</v>
      </c>
      <c r="B8186">
        <v>94000</v>
      </c>
      <c r="C8186">
        <v>1</v>
      </c>
    </row>
    <row r="8187" spans="1:3" x14ac:dyDescent="0.25">
      <c r="A8187" s="16">
        <v>10699</v>
      </c>
      <c r="B8187">
        <v>363000</v>
      </c>
      <c r="C8187">
        <v>1</v>
      </c>
    </row>
    <row r="8188" spans="1:3" x14ac:dyDescent="0.25">
      <c r="A8188" s="16">
        <v>10700</v>
      </c>
      <c r="B8188">
        <v>80000</v>
      </c>
      <c r="C8188">
        <v>1</v>
      </c>
    </row>
    <row r="8189" spans="1:3" x14ac:dyDescent="0.25">
      <c r="A8189" s="16">
        <v>10701</v>
      </c>
      <c r="B8189">
        <v>266000</v>
      </c>
      <c r="C8189">
        <v>1</v>
      </c>
    </row>
    <row r="8190" spans="1:3" x14ac:dyDescent="0.25">
      <c r="A8190" s="16">
        <v>10702</v>
      </c>
      <c r="B8190">
        <v>272000</v>
      </c>
      <c r="C8190">
        <v>1</v>
      </c>
    </row>
    <row r="8191" spans="1:3" x14ac:dyDescent="0.25">
      <c r="A8191" s="16">
        <v>10703</v>
      </c>
      <c r="B8191">
        <v>80484</v>
      </c>
      <c r="C8191">
        <v>1</v>
      </c>
    </row>
    <row r="8192" spans="1:3" x14ac:dyDescent="0.25">
      <c r="A8192" s="16">
        <v>10704</v>
      </c>
      <c r="B8192">
        <v>155385</v>
      </c>
      <c r="C8192">
        <v>1</v>
      </c>
    </row>
    <row r="8193" spans="1:3" x14ac:dyDescent="0.25">
      <c r="A8193" s="16">
        <v>10705</v>
      </c>
      <c r="B8193">
        <v>29000</v>
      </c>
      <c r="C8193">
        <v>1</v>
      </c>
    </row>
    <row r="8194" spans="1:3" x14ac:dyDescent="0.25">
      <c r="A8194" s="16">
        <v>10706</v>
      </c>
      <c r="B8194">
        <v>119000</v>
      </c>
      <c r="C8194">
        <v>1</v>
      </c>
    </row>
    <row r="8195" spans="1:3" x14ac:dyDescent="0.25">
      <c r="A8195" s="16">
        <v>10707</v>
      </c>
      <c r="B8195">
        <v>582000</v>
      </c>
      <c r="C8195">
        <v>1</v>
      </c>
    </row>
    <row r="8196" spans="1:3" x14ac:dyDescent="0.25">
      <c r="A8196" s="16">
        <v>10708</v>
      </c>
      <c r="B8196">
        <v>522</v>
      </c>
      <c r="C8196">
        <v>1</v>
      </c>
    </row>
    <row r="8197" spans="1:3" x14ac:dyDescent="0.25">
      <c r="A8197" s="16">
        <v>10709</v>
      </c>
      <c r="B8197">
        <v>1051504</v>
      </c>
      <c r="C8197">
        <v>1</v>
      </c>
    </row>
    <row r="8198" spans="1:3" x14ac:dyDescent="0.25">
      <c r="A8198" s="16">
        <v>10710</v>
      </c>
      <c r="B8198">
        <v>191000</v>
      </c>
      <c r="C8198">
        <v>1</v>
      </c>
    </row>
    <row r="8199" spans="1:3" x14ac:dyDescent="0.25">
      <c r="A8199" s="16">
        <v>10711</v>
      </c>
      <c r="B8199">
        <v>161000</v>
      </c>
      <c r="C8199">
        <v>1</v>
      </c>
    </row>
    <row r="8200" spans="1:3" x14ac:dyDescent="0.25">
      <c r="A8200" s="16">
        <v>10712</v>
      </c>
      <c r="B8200">
        <v>238000</v>
      </c>
      <c r="C8200">
        <v>1</v>
      </c>
    </row>
    <row r="8201" spans="1:3" x14ac:dyDescent="0.25">
      <c r="A8201" s="16">
        <v>10713</v>
      </c>
      <c r="B8201">
        <v>26000</v>
      </c>
      <c r="C8201">
        <v>1</v>
      </c>
    </row>
    <row r="8202" spans="1:3" x14ac:dyDescent="0.25">
      <c r="A8202" s="16">
        <v>10714</v>
      </c>
      <c r="B8202">
        <v>80000</v>
      </c>
      <c r="C8202">
        <v>1</v>
      </c>
    </row>
    <row r="8203" spans="1:3" x14ac:dyDescent="0.25">
      <c r="A8203" s="16">
        <v>10715</v>
      </c>
      <c r="B8203">
        <v>145000</v>
      </c>
      <c r="C8203">
        <v>1</v>
      </c>
    </row>
    <row r="8204" spans="1:3" x14ac:dyDescent="0.25">
      <c r="A8204" s="16">
        <v>10716</v>
      </c>
      <c r="B8204">
        <v>370000</v>
      </c>
      <c r="C8204">
        <v>1</v>
      </c>
    </row>
    <row r="8205" spans="1:3" x14ac:dyDescent="0.25">
      <c r="A8205" s="16">
        <v>10718</v>
      </c>
      <c r="B8205">
        <v>14</v>
      </c>
      <c r="C8205">
        <v>1</v>
      </c>
    </row>
    <row r="8206" spans="1:3" x14ac:dyDescent="0.25">
      <c r="A8206" s="16">
        <v>10719</v>
      </c>
      <c r="B8206">
        <v>1000</v>
      </c>
      <c r="C8206">
        <v>1</v>
      </c>
    </row>
    <row r="8207" spans="1:3" x14ac:dyDescent="0.25">
      <c r="A8207" s="16">
        <v>10720</v>
      </c>
      <c r="B8207">
        <v>67</v>
      </c>
      <c r="C8207">
        <v>1</v>
      </c>
    </row>
    <row r="8208" spans="1:3" x14ac:dyDescent="0.25">
      <c r="A8208" s="16">
        <v>10721</v>
      </c>
      <c r="B8208">
        <v>64</v>
      </c>
      <c r="C8208">
        <v>1</v>
      </c>
    </row>
    <row r="8209" spans="1:3" x14ac:dyDescent="0.25">
      <c r="A8209" s="16">
        <v>10722</v>
      </c>
      <c r="B8209">
        <v>7</v>
      </c>
      <c r="C8209">
        <v>1</v>
      </c>
    </row>
    <row r="8210" spans="1:3" x14ac:dyDescent="0.25">
      <c r="A8210" s="16">
        <v>10723</v>
      </c>
      <c r="B8210">
        <v>74680</v>
      </c>
      <c r="C8210">
        <v>1</v>
      </c>
    </row>
    <row r="8211" spans="1:3" x14ac:dyDescent="0.25">
      <c r="A8211" s="16">
        <v>10724</v>
      </c>
      <c r="B8211">
        <v>37000</v>
      </c>
      <c r="C8211">
        <v>1</v>
      </c>
    </row>
    <row r="8212" spans="1:3" x14ac:dyDescent="0.25">
      <c r="A8212" s="16">
        <v>10725</v>
      </c>
      <c r="B8212">
        <v>6000</v>
      </c>
      <c r="C8212">
        <v>1</v>
      </c>
    </row>
    <row r="8213" spans="1:3" x14ac:dyDescent="0.25">
      <c r="A8213" s="16">
        <v>10726</v>
      </c>
      <c r="B8213">
        <v>425000</v>
      </c>
      <c r="C8213">
        <v>1</v>
      </c>
    </row>
    <row r="8214" spans="1:3" x14ac:dyDescent="0.25">
      <c r="A8214" s="16">
        <v>10727</v>
      </c>
      <c r="B8214">
        <v>4000</v>
      </c>
      <c r="C8214">
        <v>1</v>
      </c>
    </row>
    <row r="8215" spans="1:3" x14ac:dyDescent="0.25">
      <c r="A8215" s="16">
        <v>10728</v>
      </c>
      <c r="B8215">
        <v>737000</v>
      </c>
      <c r="C8215">
        <v>1</v>
      </c>
    </row>
    <row r="8216" spans="1:3" x14ac:dyDescent="0.25">
      <c r="A8216" s="16">
        <v>10729</v>
      </c>
      <c r="B8216">
        <v>237000</v>
      </c>
      <c r="C8216">
        <v>1</v>
      </c>
    </row>
    <row r="8217" spans="1:3" x14ac:dyDescent="0.25">
      <c r="A8217" s="16">
        <v>10730</v>
      </c>
      <c r="B8217">
        <v>632000</v>
      </c>
      <c r="C8217">
        <v>1</v>
      </c>
    </row>
    <row r="8218" spans="1:3" x14ac:dyDescent="0.25">
      <c r="A8218" s="16">
        <v>10731</v>
      </c>
      <c r="B8218">
        <v>102000</v>
      </c>
      <c r="C8218">
        <v>1</v>
      </c>
    </row>
    <row r="8219" spans="1:3" x14ac:dyDescent="0.25">
      <c r="A8219" s="16">
        <v>10732</v>
      </c>
      <c r="B8219">
        <v>249415</v>
      </c>
      <c r="C8219">
        <v>1</v>
      </c>
    </row>
    <row r="8220" spans="1:3" x14ac:dyDescent="0.25">
      <c r="A8220" s="16">
        <v>10733</v>
      </c>
      <c r="B8220">
        <v>265000</v>
      </c>
      <c r="C8220">
        <v>1</v>
      </c>
    </row>
    <row r="8221" spans="1:3" x14ac:dyDescent="0.25">
      <c r="A8221" s="16">
        <v>10734</v>
      </c>
      <c r="B8221">
        <v>444000</v>
      </c>
      <c r="C8221">
        <v>1</v>
      </c>
    </row>
    <row r="8222" spans="1:3" x14ac:dyDescent="0.25">
      <c r="A8222" s="16">
        <v>10735</v>
      </c>
      <c r="B8222">
        <v>323000</v>
      </c>
      <c r="C8222">
        <v>1</v>
      </c>
    </row>
    <row r="8223" spans="1:3" x14ac:dyDescent="0.25">
      <c r="A8223" s="16">
        <v>10736</v>
      </c>
      <c r="B8223">
        <v>143000</v>
      </c>
      <c r="C8223">
        <v>1</v>
      </c>
    </row>
    <row r="8224" spans="1:3" x14ac:dyDescent="0.25">
      <c r="A8224" s="16">
        <v>10737</v>
      </c>
      <c r="B8224">
        <v>1042000</v>
      </c>
      <c r="C8224">
        <v>1</v>
      </c>
    </row>
    <row r="8225" spans="1:3" x14ac:dyDescent="0.25">
      <c r="A8225" s="16">
        <v>10738</v>
      </c>
      <c r="B8225">
        <v>169000</v>
      </c>
      <c r="C8225">
        <v>1</v>
      </c>
    </row>
    <row r="8226" spans="1:3" x14ac:dyDescent="0.25">
      <c r="A8226" s="16">
        <v>10739</v>
      </c>
      <c r="B8226">
        <v>773000</v>
      </c>
      <c r="C8226">
        <v>1</v>
      </c>
    </row>
    <row r="8227" spans="1:3" x14ac:dyDescent="0.25">
      <c r="A8227" s="16">
        <v>10740</v>
      </c>
      <c r="B8227">
        <v>404000</v>
      </c>
      <c r="C8227">
        <v>1</v>
      </c>
    </row>
    <row r="8228" spans="1:3" x14ac:dyDescent="0.25">
      <c r="A8228" s="16">
        <v>10742</v>
      </c>
      <c r="B8228">
        <v>53000</v>
      </c>
      <c r="C8228">
        <v>1</v>
      </c>
    </row>
    <row r="8229" spans="1:3" x14ac:dyDescent="0.25">
      <c r="A8229" s="16">
        <v>10743</v>
      </c>
      <c r="B8229">
        <v>174000</v>
      </c>
      <c r="C8229">
        <v>1</v>
      </c>
    </row>
    <row r="8230" spans="1:3" x14ac:dyDescent="0.25">
      <c r="A8230" s="16">
        <v>10744</v>
      </c>
      <c r="B8230">
        <v>49898</v>
      </c>
      <c r="C8230">
        <v>1</v>
      </c>
    </row>
    <row r="8231" spans="1:3" x14ac:dyDescent="0.25">
      <c r="A8231" s="16">
        <v>10745</v>
      </c>
      <c r="B8231">
        <v>165000</v>
      </c>
      <c r="C8231">
        <v>1</v>
      </c>
    </row>
    <row r="8232" spans="1:3" x14ac:dyDescent="0.25">
      <c r="A8232" s="16">
        <v>10746</v>
      </c>
      <c r="B8232">
        <v>669000</v>
      </c>
      <c r="C8232">
        <v>1</v>
      </c>
    </row>
    <row r="8233" spans="1:3" x14ac:dyDescent="0.25">
      <c r="A8233" s="16">
        <v>10747</v>
      </c>
      <c r="B8233">
        <v>132000</v>
      </c>
      <c r="C8233">
        <v>1</v>
      </c>
    </row>
    <row r="8234" spans="1:3" x14ac:dyDescent="0.25">
      <c r="A8234" s="16">
        <v>10748</v>
      </c>
      <c r="B8234">
        <v>200000</v>
      </c>
      <c r="C8234">
        <v>1</v>
      </c>
    </row>
    <row r="8235" spans="1:3" x14ac:dyDescent="0.25">
      <c r="A8235" s="16">
        <v>10749</v>
      </c>
      <c r="B8235">
        <v>100669</v>
      </c>
      <c r="C8235">
        <v>1</v>
      </c>
    </row>
    <row r="8236" spans="1:3" x14ac:dyDescent="0.25">
      <c r="A8236" s="16">
        <v>10750</v>
      </c>
      <c r="B8236">
        <v>278000</v>
      </c>
      <c r="C8236">
        <v>1</v>
      </c>
    </row>
    <row r="8237" spans="1:3" x14ac:dyDescent="0.25">
      <c r="A8237" s="16">
        <v>10751</v>
      </c>
      <c r="B8237">
        <v>444000</v>
      </c>
      <c r="C8237">
        <v>1</v>
      </c>
    </row>
    <row r="8238" spans="1:3" x14ac:dyDescent="0.25">
      <c r="A8238" s="16">
        <v>10752</v>
      </c>
      <c r="B8238">
        <v>119793</v>
      </c>
      <c r="C8238">
        <v>1</v>
      </c>
    </row>
    <row r="8239" spans="1:3" x14ac:dyDescent="0.25">
      <c r="A8239" s="16">
        <v>10753</v>
      </c>
      <c r="B8239">
        <v>6279</v>
      </c>
      <c r="C8239">
        <v>1</v>
      </c>
    </row>
    <row r="8240" spans="1:3" x14ac:dyDescent="0.25">
      <c r="A8240" s="16">
        <v>10754</v>
      </c>
      <c r="B8240">
        <v>452000</v>
      </c>
      <c r="C8240">
        <v>1</v>
      </c>
    </row>
    <row r="8241" spans="1:3" x14ac:dyDescent="0.25">
      <c r="A8241" s="16">
        <v>10755</v>
      </c>
      <c r="B8241">
        <v>291000</v>
      </c>
      <c r="C8241">
        <v>1</v>
      </c>
    </row>
    <row r="8242" spans="1:3" x14ac:dyDescent="0.25">
      <c r="A8242" s="16">
        <v>10756</v>
      </c>
      <c r="B8242">
        <v>329000</v>
      </c>
      <c r="C8242">
        <v>1</v>
      </c>
    </row>
    <row r="8243" spans="1:3" x14ac:dyDescent="0.25">
      <c r="A8243" s="16">
        <v>10757</v>
      </c>
      <c r="B8243">
        <v>375000</v>
      </c>
      <c r="C8243">
        <v>1</v>
      </c>
    </row>
    <row r="8244" spans="1:3" x14ac:dyDescent="0.25">
      <c r="A8244" s="16">
        <v>10758</v>
      </c>
      <c r="B8244">
        <v>189000</v>
      </c>
      <c r="C8244">
        <v>1</v>
      </c>
    </row>
    <row r="8245" spans="1:3" x14ac:dyDescent="0.25">
      <c r="A8245" s="16">
        <v>10759</v>
      </c>
      <c r="B8245">
        <v>380000</v>
      </c>
      <c r="C8245">
        <v>1</v>
      </c>
    </row>
    <row r="8246" spans="1:3" x14ac:dyDescent="0.25">
      <c r="A8246" s="16">
        <v>10760</v>
      </c>
      <c r="B8246">
        <v>27000</v>
      </c>
      <c r="C8246">
        <v>1</v>
      </c>
    </row>
    <row r="8247" spans="1:3" x14ac:dyDescent="0.25">
      <c r="A8247" s="16">
        <v>10762</v>
      </c>
      <c r="B8247">
        <v>136000</v>
      </c>
      <c r="C8247">
        <v>1</v>
      </c>
    </row>
    <row r="8248" spans="1:3" x14ac:dyDescent="0.25">
      <c r="A8248" s="16">
        <v>10763</v>
      </c>
      <c r="B8248">
        <v>85000</v>
      </c>
      <c r="C8248">
        <v>1</v>
      </c>
    </row>
    <row r="8249" spans="1:3" x14ac:dyDescent="0.25">
      <c r="A8249" s="16">
        <v>10764</v>
      </c>
      <c r="B8249">
        <v>1992000</v>
      </c>
      <c r="C8249">
        <v>1</v>
      </c>
    </row>
    <row r="8250" spans="1:3" x14ac:dyDescent="0.25">
      <c r="A8250" s="16">
        <v>10765</v>
      </c>
      <c r="B8250">
        <v>117000</v>
      </c>
      <c r="C8250">
        <v>1</v>
      </c>
    </row>
    <row r="8251" spans="1:3" x14ac:dyDescent="0.25">
      <c r="A8251" s="16">
        <v>10766</v>
      </c>
      <c r="B8251">
        <v>81000</v>
      </c>
      <c r="C8251">
        <v>1</v>
      </c>
    </row>
    <row r="8252" spans="1:3" x14ac:dyDescent="0.25">
      <c r="A8252" s="16">
        <v>10767</v>
      </c>
      <c r="B8252">
        <v>42000</v>
      </c>
      <c r="C8252">
        <v>1</v>
      </c>
    </row>
    <row r="8253" spans="1:3" x14ac:dyDescent="0.25">
      <c r="A8253" s="16">
        <v>10768</v>
      </c>
      <c r="B8253">
        <v>65438</v>
      </c>
      <c r="C8253">
        <v>1</v>
      </c>
    </row>
    <row r="8254" spans="1:3" x14ac:dyDescent="0.25">
      <c r="A8254" s="16">
        <v>10769</v>
      </c>
      <c r="B8254">
        <v>750000</v>
      </c>
      <c r="C8254">
        <v>1</v>
      </c>
    </row>
    <row r="8255" spans="1:3" x14ac:dyDescent="0.25">
      <c r="A8255" s="16">
        <v>10771</v>
      </c>
      <c r="B8255">
        <v>121000</v>
      </c>
      <c r="C8255">
        <v>1</v>
      </c>
    </row>
    <row r="8256" spans="1:3" x14ac:dyDescent="0.25">
      <c r="A8256" s="16">
        <v>10772</v>
      </c>
      <c r="B8256">
        <v>174250</v>
      </c>
      <c r="C8256">
        <v>1</v>
      </c>
    </row>
    <row r="8257" spans="1:3" x14ac:dyDescent="0.25">
      <c r="A8257" s="16">
        <v>10773</v>
      </c>
      <c r="B8257">
        <v>920000</v>
      </c>
      <c r="C8257">
        <v>1</v>
      </c>
    </row>
    <row r="8258" spans="1:3" x14ac:dyDescent="0.25">
      <c r="A8258" s="16">
        <v>10774</v>
      </c>
      <c r="B8258">
        <v>38000</v>
      </c>
      <c r="C8258">
        <v>1</v>
      </c>
    </row>
    <row r="8259" spans="1:3" x14ac:dyDescent="0.25">
      <c r="A8259" s="16">
        <v>10775</v>
      </c>
      <c r="B8259">
        <v>80000</v>
      </c>
      <c r="C8259">
        <v>1</v>
      </c>
    </row>
    <row r="8260" spans="1:3" x14ac:dyDescent="0.25">
      <c r="A8260" s="16">
        <v>10776</v>
      </c>
      <c r="B8260">
        <v>90000</v>
      </c>
      <c r="C8260">
        <v>1</v>
      </c>
    </row>
    <row r="8261" spans="1:3" x14ac:dyDescent="0.25">
      <c r="A8261" s="16">
        <v>10777</v>
      </c>
      <c r="B8261">
        <v>70437</v>
      </c>
      <c r="C8261">
        <v>1</v>
      </c>
    </row>
    <row r="8262" spans="1:3" x14ac:dyDescent="0.25">
      <c r="A8262" s="16">
        <v>10778</v>
      </c>
      <c r="B8262">
        <v>177000</v>
      </c>
      <c r="C8262">
        <v>1</v>
      </c>
    </row>
    <row r="8263" spans="1:3" x14ac:dyDescent="0.25">
      <c r="A8263" s="16">
        <v>10779</v>
      </c>
      <c r="B8263">
        <v>18000</v>
      </c>
      <c r="C8263">
        <v>1</v>
      </c>
    </row>
    <row r="8264" spans="1:3" x14ac:dyDescent="0.25">
      <c r="A8264" s="16">
        <v>10780</v>
      </c>
      <c r="B8264">
        <v>522000</v>
      </c>
      <c r="C8264">
        <v>1</v>
      </c>
    </row>
    <row r="8265" spans="1:3" x14ac:dyDescent="0.25">
      <c r="A8265" s="16">
        <v>10781</v>
      </c>
      <c r="B8265">
        <v>135000</v>
      </c>
      <c r="C8265">
        <v>1</v>
      </c>
    </row>
    <row r="8266" spans="1:3" x14ac:dyDescent="0.25">
      <c r="A8266" s="16">
        <v>10782</v>
      </c>
      <c r="B8266">
        <v>102</v>
      </c>
      <c r="C8266">
        <v>1</v>
      </c>
    </row>
    <row r="8267" spans="1:3" x14ac:dyDescent="0.25">
      <c r="A8267" s="16">
        <v>10783</v>
      </c>
      <c r="B8267">
        <v>167000</v>
      </c>
      <c r="C8267">
        <v>1</v>
      </c>
    </row>
    <row r="8268" spans="1:3" x14ac:dyDescent="0.25">
      <c r="A8268" s="16">
        <v>10784</v>
      </c>
      <c r="B8268">
        <v>254000</v>
      </c>
      <c r="C8268">
        <v>1</v>
      </c>
    </row>
    <row r="8269" spans="1:3" x14ac:dyDescent="0.25">
      <c r="A8269" s="16">
        <v>10785</v>
      </c>
      <c r="B8269">
        <v>1116000</v>
      </c>
      <c r="C8269">
        <v>1</v>
      </c>
    </row>
    <row r="8270" spans="1:3" x14ac:dyDescent="0.25">
      <c r="A8270" s="16">
        <v>10786</v>
      </c>
      <c r="B8270">
        <v>240000</v>
      </c>
      <c r="C8270">
        <v>1</v>
      </c>
    </row>
    <row r="8271" spans="1:3" x14ac:dyDescent="0.25">
      <c r="A8271" s="16">
        <v>10787</v>
      </c>
      <c r="B8271">
        <v>8000</v>
      </c>
      <c r="C8271">
        <v>1</v>
      </c>
    </row>
    <row r="8272" spans="1:3" x14ac:dyDescent="0.25">
      <c r="A8272" s="16">
        <v>10788</v>
      </c>
      <c r="B8272">
        <v>17000</v>
      </c>
      <c r="C8272">
        <v>1</v>
      </c>
    </row>
    <row r="8273" spans="1:3" x14ac:dyDescent="0.25">
      <c r="A8273" s="16">
        <v>10789</v>
      </c>
      <c r="B8273">
        <v>416000</v>
      </c>
      <c r="C8273">
        <v>1</v>
      </c>
    </row>
    <row r="8274" spans="1:3" x14ac:dyDescent="0.25">
      <c r="A8274" s="16">
        <v>10791</v>
      </c>
      <c r="B8274">
        <v>119000</v>
      </c>
      <c r="C8274">
        <v>1</v>
      </c>
    </row>
    <row r="8275" spans="1:3" x14ac:dyDescent="0.25">
      <c r="A8275" s="16">
        <v>10792</v>
      </c>
      <c r="B8275">
        <v>51000</v>
      </c>
      <c r="C8275">
        <v>1</v>
      </c>
    </row>
    <row r="8276" spans="1:3" x14ac:dyDescent="0.25">
      <c r="A8276" s="16">
        <v>10793</v>
      </c>
      <c r="B8276">
        <v>606000</v>
      </c>
      <c r="C8276">
        <v>1</v>
      </c>
    </row>
    <row r="8277" spans="1:3" x14ac:dyDescent="0.25">
      <c r="A8277" s="16">
        <v>10794</v>
      </c>
      <c r="B8277">
        <v>477000</v>
      </c>
      <c r="C8277">
        <v>1</v>
      </c>
    </row>
    <row r="8278" spans="1:3" x14ac:dyDescent="0.25">
      <c r="A8278" s="16">
        <v>10795</v>
      </c>
      <c r="B8278">
        <v>337000</v>
      </c>
      <c r="C8278">
        <v>1</v>
      </c>
    </row>
    <row r="8279" spans="1:3" x14ac:dyDescent="0.25">
      <c r="A8279" s="16">
        <v>10796</v>
      </c>
      <c r="B8279">
        <v>180000</v>
      </c>
      <c r="C8279">
        <v>1</v>
      </c>
    </row>
    <row r="8280" spans="1:3" x14ac:dyDescent="0.25">
      <c r="A8280" s="16">
        <v>10797</v>
      </c>
      <c r="B8280">
        <v>234000</v>
      </c>
      <c r="C8280">
        <v>1</v>
      </c>
    </row>
    <row r="8281" spans="1:3" x14ac:dyDescent="0.25">
      <c r="A8281" s="16">
        <v>10798</v>
      </c>
      <c r="B8281">
        <v>53000</v>
      </c>
      <c r="C8281">
        <v>1</v>
      </c>
    </row>
    <row r="8282" spans="1:3" x14ac:dyDescent="0.25">
      <c r="A8282" s="16">
        <v>10799</v>
      </c>
      <c r="B8282">
        <v>1069000</v>
      </c>
      <c r="C8282">
        <v>1</v>
      </c>
    </row>
    <row r="8283" spans="1:3" x14ac:dyDescent="0.25">
      <c r="A8283" s="16">
        <v>10800</v>
      </c>
      <c r="B8283">
        <v>31000</v>
      </c>
      <c r="C8283">
        <v>1</v>
      </c>
    </row>
    <row r="8284" spans="1:3" x14ac:dyDescent="0.25">
      <c r="A8284" s="16">
        <v>10801</v>
      </c>
      <c r="B8284">
        <v>188000</v>
      </c>
      <c r="C8284">
        <v>1</v>
      </c>
    </row>
    <row r="8285" spans="1:3" x14ac:dyDescent="0.25">
      <c r="A8285" s="16">
        <v>10802</v>
      </c>
      <c r="B8285">
        <v>233000</v>
      </c>
      <c r="C8285">
        <v>1</v>
      </c>
    </row>
    <row r="8286" spans="1:3" x14ac:dyDescent="0.25">
      <c r="A8286" s="16">
        <v>10803</v>
      </c>
      <c r="B8286">
        <v>162000</v>
      </c>
      <c r="C8286">
        <v>1</v>
      </c>
    </row>
    <row r="8287" spans="1:3" x14ac:dyDescent="0.25">
      <c r="A8287" s="16">
        <v>10804</v>
      </c>
      <c r="B8287">
        <v>16000</v>
      </c>
      <c r="C8287">
        <v>1</v>
      </c>
    </row>
    <row r="8288" spans="1:3" x14ac:dyDescent="0.25">
      <c r="A8288" s="16">
        <v>10805</v>
      </c>
      <c r="B8288">
        <v>417000</v>
      </c>
      <c r="C8288">
        <v>1</v>
      </c>
    </row>
    <row r="8289" spans="1:3" x14ac:dyDescent="0.25">
      <c r="A8289" s="16">
        <v>10806</v>
      </c>
      <c r="B8289">
        <v>29000</v>
      </c>
      <c r="C8289">
        <v>1</v>
      </c>
    </row>
    <row r="8290" spans="1:3" x14ac:dyDescent="0.25">
      <c r="A8290" s="16">
        <v>10807</v>
      </c>
      <c r="B8290">
        <v>17000</v>
      </c>
      <c r="C8290">
        <v>1</v>
      </c>
    </row>
    <row r="8291" spans="1:3" x14ac:dyDescent="0.25">
      <c r="A8291" s="16">
        <v>10808</v>
      </c>
      <c r="B8291">
        <v>2710000</v>
      </c>
      <c r="C8291">
        <v>1</v>
      </c>
    </row>
    <row r="8292" spans="1:3" x14ac:dyDescent="0.25">
      <c r="A8292" s="16">
        <v>10809</v>
      </c>
      <c r="B8292">
        <v>51000</v>
      </c>
      <c r="C8292">
        <v>1</v>
      </c>
    </row>
    <row r="8293" spans="1:3" x14ac:dyDescent="0.25">
      <c r="A8293" s="16">
        <v>10810</v>
      </c>
      <c r="B8293">
        <v>289000</v>
      </c>
      <c r="C8293">
        <v>1</v>
      </c>
    </row>
    <row r="8294" spans="1:3" x14ac:dyDescent="0.25">
      <c r="A8294" s="16">
        <v>10811</v>
      </c>
      <c r="B8294">
        <v>7000</v>
      </c>
      <c r="C8294">
        <v>1</v>
      </c>
    </row>
    <row r="8295" spans="1:3" x14ac:dyDescent="0.25">
      <c r="A8295" s="16">
        <v>10812</v>
      </c>
      <c r="B8295">
        <v>109552</v>
      </c>
      <c r="C8295">
        <v>1</v>
      </c>
    </row>
    <row r="8296" spans="1:3" x14ac:dyDescent="0.25">
      <c r="A8296" s="16">
        <v>10813</v>
      </c>
      <c r="B8296">
        <v>124000</v>
      </c>
      <c r="C8296">
        <v>1</v>
      </c>
    </row>
    <row r="8297" spans="1:3" x14ac:dyDescent="0.25">
      <c r="A8297" s="16">
        <v>10814</v>
      </c>
      <c r="B8297">
        <v>228000</v>
      </c>
      <c r="C8297">
        <v>1</v>
      </c>
    </row>
    <row r="8298" spans="1:3" x14ac:dyDescent="0.25">
      <c r="A8298" s="16">
        <v>10815</v>
      </c>
      <c r="B8298">
        <v>123000</v>
      </c>
      <c r="C8298">
        <v>1</v>
      </c>
    </row>
    <row r="8299" spans="1:3" x14ac:dyDescent="0.25">
      <c r="A8299" s="16">
        <v>10816</v>
      </c>
      <c r="B8299">
        <v>123000</v>
      </c>
      <c r="C8299">
        <v>1</v>
      </c>
    </row>
    <row r="8300" spans="1:3" x14ac:dyDescent="0.25">
      <c r="A8300" s="16">
        <v>10817</v>
      </c>
      <c r="B8300">
        <v>373000</v>
      </c>
      <c r="C8300">
        <v>1</v>
      </c>
    </row>
    <row r="8301" spans="1:3" x14ac:dyDescent="0.25">
      <c r="A8301" s="16">
        <v>10818</v>
      </c>
      <c r="B8301">
        <v>1159000</v>
      </c>
      <c r="C8301">
        <v>1</v>
      </c>
    </row>
    <row r="8302" spans="1:3" x14ac:dyDescent="0.25">
      <c r="A8302" s="16">
        <v>10819</v>
      </c>
      <c r="B8302">
        <v>92000</v>
      </c>
      <c r="C8302">
        <v>1</v>
      </c>
    </row>
    <row r="8303" spans="1:3" x14ac:dyDescent="0.25">
      <c r="A8303" s="16">
        <v>10820</v>
      </c>
      <c r="B8303">
        <v>157000</v>
      </c>
      <c r="C8303">
        <v>1</v>
      </c>
    </row>
    <row r="8304" spans="1:3" x14ac:dyDescent="0.25">
      <c r="A8304" s="16">
        <v>10821</v>
      </c>
      <c r="B8304">
        <v>4000</v>
      </c>
      <c r="C8304">
        <v>1</v>
      </c>
    </row>
    <row r="8305" spans="1:3" x14ac:dyDescent="0.25">
      <c r="A8305" s="16">
        <v>10822</v>
      </c>
      <c r="B8305">
        <v>606000</v>
      </c>
      <c r="C8305">
        <v>1</v>
      </c>
    </row>
    <row r="8306" spans="1:3" x14ac:dyDescent="0.25">
      <c r="A8306" s="16">
        <v>10823</v>
      </c>
      <c r="B8306">
        <v>122000</v>
      </c>
      <c r="C8306">
        <v>1</v>
      </c>
    </row>
    <row r="8307" spans="1:3" x14ac:dyDescent="0.25">
      <c r="A8307" s="16">
        <v>10824</v>
      </c>
      <c r="B8307">
        <v>17439</v>
      </c>
      <c r="C8307">
        <v>1</v>
      </c>
    </row>
    <row r="8308" spans="1:3" x14ac:dyDescent="0.25">
      <c r="A8308" s="16">
        <v>10825</v>
      </c>
      <c r="B8308">
        <v>80000</v>
      </c>
      <c r="C8308">
        <v>1</v>
      </c>
    </row>
    <row r="8309" spans="1:3" x14ac:dyDescent="0.25">
      <c r="A8309" s="16">
        <v>10826</v>
      </c>
      <c r="B8309">
        <v>417000</v>
      </c>
      <c r="C8309">
        <v>1</v>
      </c>
    </row>
    <row r="8310" spans="1:3" x14ac:dyDescent="0.25">
      <c r="A8310" s="16">
        <v>10827</v>
      </c>
      <c r="B8310">
        <v>848000</v>
      </c>
      <c r="C8310">
        <v>1</v>
      </c>
    </row>
    <row r="8311" spans="1:3" x14ac:dyDescent="0.25">
      <c r="A8311" s="16">
        <v>10828</v>
      </c>
      <c r="B8311">
        <v>221000</v>
      </c>
      <c r="C8311">
        <v>1</v>
      </c>
    </row>
    <row r="8312" spans="1:3" x14ac:dyDescent="0.25">
      <c r="A8312" s="16">
        <v>10829</v>
      </c>
      <c r="B8312">
        <v>152000</v>
      </c>
      <c r="C8312">
        <v>1</v>
      </c>
    </row>
    <row r="8313" spans="1:3" x14ac:dyDescent="0.25">
      <c r="A8313" s="16">
        <v>10830</v>
      </c>
      <c r="B8313">
        <v>147241</v>
      </c>
      <c r="C8313">
        <v>1</v>
      </c>
    </row>
    <row r="8314" spans="1:3" x14ac:dyDescent="0.25">
      <c r="A8314" s="16">
        <v>10831</v>
      </c>
      <c r="B8314">
        <v>210000</v>
      </c>
      <c r="C8314">
        <v>1</v>
      </c>
    </row>
    <row r="8315" spans="1:3" x14ac:dyDescent="0.25">
      <c r="A8315" s="16">
        <v>10832</v>
      </c>
      <c r="B8315">
        <v>69000</v>
      </c>
      <c r="C8315">
        <v>1</v>
      </c>
    </row>
    <row r="8316" spans="1:3" x14ac:dyDescent="0.25">
      <c r="A8316" s="16">
        <v>10833</v>
      </c>
      <c r="B8316">
        <v>44000</v>
      </c>
      <c r="C8316">
        <v>1</v>
      </c>
    </row>
    <row r="8317" spans="1:3" x14ac:dyDescent="0.25">
      <c r="A8317" s="16">
        <v>10834</v>
      </c>
      <c r="B8317">
        <v>102000</v>
      </c>
      <c r="C8317">
        <v>1</v>
      </c>
    </row>
    <row r="8318" spans="1:3" x14ac:dyDescent="0.25">
      <c r="A8318" s="16">
        <v>10835</v>
      </c>
      <c r="B8318">
        <v>235000</v>
      </c>
      <c r="C8318">
        <v>1</v>
      </c>
    </row>
    <row r="8319" spans="1:3" x14ac:dyDescent="0.25">
      <c r="A8319" s="16">
        <v>10836</v>
      </c>
      <c r="B8319">
        <v>593000</v>
      </c>
      <c r="C8319">
        <v>1</v>
      </c>
    </row>
    <row r="8320" spans="1:3" x14ac:dyDescent="0.25">
      <c r="A8320" s="16">
        <v>10837</v>
      </c>
      <c r="B8320">
        <v>315000</v>
      </c>
      <c r="C8320">
        <v>1</v>
      </c>
    </row>
    <row r="8321" spans="1:3" x14ac:dyDescent="0.25">
      <c r="A8321" s="16">
        <v>10839</v>
      </c>
      <c r="B8321">
        <v>1250000</v>
      </c>
      <c r="C8321">
        <v>1</v>
      </c>
    </row>
    <row r="8322" spans="1:3" x14ac:dyDescent="0.25">
      <c r="A8322" s="16">
        <v>10841</v>
      </c>
      <c r="B8322">
        <v>33000</v>
      </c>
      <c r="C8322">
        <v>1</v>
      </c>
    </row>
    <row r="8323" spans="1:3" x14ac:dyDescent="0.25">
      <c r="A8323" s="16">
        <v>10842</v>
      </c>
      <c r="B8323">
        <v>69000</v>
      </c>
      <c r="C8323">
        <v>1</v>
      </c>
    </row>
    <row r="8324" spans="1:3" x14ac:dyDescent="0.25">
      <c r="A8324" s="16">
        <v>10843</v>
      </c>
      <c r="B8324">
        <v>429000</v>
      </c>
      <c r="C8324">
        <v>1</v>
      </c>
    </row>
    <row r="8325" spans="1:3" x14ac:dyDescent="0.25">
      <c r="A8325" s="16">
        <v>10844</v>
      </c>
      <c r="B8325">
        <v>113000</v>
      </c>
      <c r="C8325">
        <v>1</v>
      </c>
    </row>
    <row r="8326" spans="1:3" x14ac:dyDescent="0.25">
      <c r="A8326" s="16">
        <v>10845</v>
      </c>
      <c r="B8326">
        <v>102000</v>
      </c>
      <c r="C8326">
        <v>1</v>
      </c>
    </row>
    <row r="8327" spans="1:3" x14ac:dyDescent="0.25">
      <c r="A8327" s="16">
        <v>10846</v>
      </c>
      <c r="B8327">
        <v>180000</v>
      </c>
      <c r="C8327">
        <v>1</v>
      </c>
    </row>
    <row r="8328" spans="1:3" x14ac:dyDescent="0.25">
      <c r="A8328" s="16">
        <v>10847</v>
      </c>
      <c r="B8328">
        <v>277000</v>
      </c>
      <c r="C8328">
        <v>1</v>
      </c>
    </row>
    <row r="8329" spans="1:3" x14ac:dyDescent="0.25">
      <c r="A8329" s="16">
        <v>10848</v>
      </c>
      <c r="B8329">
        <v>352000</v>
      </c>
      <c r="C8329">
        <v>1</v>
      </c>
    </row>
    <row r="8330" spans="1:3" x14ac:dyDescent="0.25">
      <c r="A8330" s="16">
        <v>10849</v>
      </c>
      <c r="B8330">
        <v>70000</v>
      </c>
      <c r="C8330">
        <v>1</v>
      </c>
    </row>
    <row r="8331" spans="1:3" x14ac:dyDescent="0.25">
      <c r="A8331" s="16">
        <v>10850</v>
      </c>
      <c r="B8331">
        <v>329000</v>
      </c>
      <c r="C8331">
        <v>1</v>
      </c>
    </row>
    <row r="8332" spans="1:3" x14ac:dyDescent="0.25">
      <c r="A8332" s="16">
        <v>10851</v>
      </c>
      <c r="B8332">
        <v>10</v>
      </c>
      <c r="C8332">
        <v>1</v>
      </c>
    </row>
    <row r="8333" spans="1:3" x14ac:dyDescent="0.25">
      <c r="A8333" s="16">
        <v>10852</v>
      </c>
      <c r="B8333">
        <v>11</v>
      </c>
      <c r="C8333">
        <v>1</v>
      </c>
    </row>
    <row r="8334" spans="1:3" x14ac:dyDescent="0.25">
      <c r="A8334" s="16">
        <v>10853</v>
      </c>
      <c r="B8334">
        <v>172000</v>
      </c>
      <c r="C8334">
        <v>1</v>
      </c>
    </row>
    <row r="8335" spans="1:3" x14ac:dyDescent="0.25">
      <c r="A8335" s="16">
        <v>10854</v>
      </c>
      <c r="B8335">
        <v>18000</v>
      </c>
      <c r="C8335">
        <v>1</v>
      </c>
    </row>
    <row r="8336" spans="1:3" x14ac:dyDescent="0.25">
      <c r="A8336" s="16">
        <v>10855</v>
      </c>
      <c r="B8336">
        <v>284000</v>
      </c>
      <c r="C8336">
        <v>1</v>
      </c>
    </row>
    <row r="8337" spans="1:3" x14ac:dyDescent="0.25">
      <c r="A8337" s="16">
        <v>10856</v>
      </c>
      <c r="B8337">
        <v>243000</v>
      </c>
      <c r="C8337">
        <v>1</v>
      </c>
    </row>
    <row r="8338" spans="1:3" x14ac:dyDescent="0.25">
      <c r="A8338" s="16">
        <v>10857</v>
      </c>
      <c r="B8338">
        <v>161000</v>
      </c>
      <c r="C8338">
        <v>1</v>
      </c>
    </row>
    <row r="8339" spans="1:3" x14ac:dyDescent="0.25">
      <c r="A8339" s="16">
        <v>10858</v>
      </c>
      <c r="B8339">
        <v>148000</v>
      </c>
      <c r="C8339">
        <v>1</v>
      </c>
    </row>
    <row r="8340" spans="1:3" x14ac:dyDescent="0.25">
      <c r="A8340" s="16">
        <v>10859</v>
      </c>
      <c r="B8340">
        <v>28000</v>
      </c>
      <c r="C8340">
        <v>1</v>
      </c>
    </row>
    <row r="8341" spans="1:3" x14ac:dyDescent="0.25">
      <c r="A8341" s="16">
        <v>10860</v>
      </c>
      <c r="B8341">
        <v>386000</v>
      </c>
      <c r="C8341">
        <v>1</v>
      </c>
    </row>
    <row r="8342" spans="1:3" x14ac:dyDescent="0.25">
      <c r="A8342" s="16">
        <v>10861</v>
      </c>
      <c r="B8342">
        <v>114000</v>
      </c>
      <c r="C8342">
        <v>1</v>
      </c>
    </row>
    <row r="8343" spans="1:3" x14ac:dyDescent="0.25">
      <c r="A8343" s="16">
        <v>10862</v>
      </c>
      <c r="B8343">
        <v>21000</v>
      </c>
      <c r="C8343">
        <v>1</v>
      </c>
    </row>
    <row r="8344" spans="1:3" x14ac:dyDescent="0.25">
      <c r="A8344" s="16">
        <v>10863</v>
      </c>
      <c r="B8344">
        <v>241000</v>
      </c>
      <c r="C8344">
        <v>1</v>
      </c>
    </row>
    <row r="8345" spans="1:3" x14ac:dyDescent="0.25">
      <c r="A8345" s="16">
        <v>10864</v>
      </c>
      <c r="B8345">
        <v>301000</v>
      </c>
      <c r="C8345">
        <v>1</v>
      </c>
    </row>
    <row r="8346" spans="1:3" x14ac:dyDescent="0.25">
      <c r="A8346" s="16">
        <v>10865</v>
      </c>
      <c r="B8346">
        <v>194000</v>
      </c>
      <c r="C8346">
        <v>1</v>
      </c>
    </row>
    <row r="8347" spans="1:3" x14ac:dyDescent="0.25">
      <c r="A8347" s="16">
        <v>10866</v>
      </c>
      <c r="B8347">
        <v>216000</v>
      </c>
      <c r="C8347">
        <v>1</v>
      </c>
    </row>
    <row r="8348" spans="1:3" x14ac:dyDescent="0.25">
      <c r="A8348" s="16">
        <v>10867</v>
      </c>
      <c r="B8348">
        <v>40000</v>
      </c>
      <c r="C8348">
        <v>1</v>
      </c>
    </row>
    <row r="8349" spans="1:3" x14ac:dyDescent="0.25">
      <c r="A8349" s="16">
        <v>10868</v>
      </c>
      <c r="B8349">
        <v>45374</v>
      </c>
      <c r="C8349">
        <v>1</v>
      </c>
    </row>
    <row r="8350" spans="1:3" x14ac:dyDescent="0.25">
      <c r="A8350" s="16">
        <v>10869</v>
      </c>
      <c r="B8350">
        <v>1133000</v>
      </c>
      <c r="C8350">
        <v>1</v>
      </c>
    </row>
    <row r="8351" spans="1:3" x14ac:dyDescent="0.25">
      <c r="A8351" s="16">
        <v>10870</v>
      </c>
      <c r="B8351">
        <v>284000</v>
      </c>
      <c r="C8351">
        <v>1</v>
      </c>
    </row>
    <row r="8352" spans="1:3" x14ac:dyDescent="0.25">
      <c r="A8352" s="16">
        <v>10871</v>
      </c>
      <c r="B8352">
        <v>64000</v>
      </c>
      <c r="C8352">
        <v>1</v>
      </c>
    </row>
    <row r="8353" spans="1:3" x14ac:dyDescent="0.25">
      <c r="A8353" s="16">
        <v>10872</v>
      </c>
      <c r="B8353">
        <v>16000</v>
      </c>
      <c r="C8353">
        <v>1</v>
      </c>
    </row>
    <row r="8354" spans="1:3" x14ac:dyDescent="0.25">
      <c r="A8354" s="16">
        <v>10873</v>
      </c>
      <c r="B8354">
        <v>87000</v>
      </c>
      <c r="C8354">
        <v>1</v>
      </c>
    </row>
    <row r="8355" spans="1:3" x14ac:dyDescent="0.25">
      <c r="A8355" s="16">
        <v>10874</v>
      </c>
      <c r="B8355">
        <v>860000</v>
      </c>
      <c r="C8355">
        <v>1</v>
      </c>
    </row>
    <row r="8356" spans="1:3" x14ac:dyDescent="0.25">
      <c r="A8356" s="16">
        <v>10875</v>
      </c>
      <c r="B8356">
        <v>291000</v>
      </c>
      <c r="C8356">
        <v>1</v>
      </c>
    </row>
    <row r="8357" spans="1:3" x14ac:dyDescent="0.25">
      <c r="A8357" s="16">
        <v>10876</v>
      </c>
      <c r="B8357">
        <v>58000</v>
      </c>
      <c r="C8357">
        <v>1</v>
      </c>
    </row>
    <row r="8358" spans="1:3" x14ac:dyDescent="0.25">
      <c r="A8358" s="16">
        <v>10877</v>
      </c>
      <c r="B8358">
        <v>30000</v>
      </c>
      <c r="C8358">
        <v>1</v>
      </c>
    </row>
    <row r="8359" spans="1:3" x14ac:dyDescent="0.25">
      <c r="A8359" s="16">
        <v>10878</v>
      </c>
      <c r="B8359">
        <v>124600</v>
      </c>
      <c r="C8359">
        <v>1</v>
      </c>
    </row>
    <row r="8360" spans="1:3" x14ac:dyDescent="0.25">
      <c r="A8360" s="16">
        <v>10879</v>
      </c>
      <c r="B8360">
        <v>617000</v>
      </c>
      <c r="C8360">
        <v>1</v>
      </c>
    </row>
    <row r="8361" spans="1:3" x14ac:dyDescent="0.25">
      <c r="A8361" s="16">
        <v>10880</v>
      </c>
      <c r="B8361">
        <v>570000</v>
      </c>
      <c r="C8361">
        <v>1</v>
      </c>
    </row>
    <row r="8362" spans="1:3" x14ac:dyDescent="0.25">
      <c r="A8362" s="16">
        <v>10881</v>
      </c>
      <c r="B8362">
        <v>735000</v>
      </c>
      <c r="C8362">
        <v>1</v>
      </c>
    </row>
    <row r="8363" spans="1:3" x14ac:dyDescent="0.25">
      <c r="A8363" s="16">
        <v>10882</v>
      </c>
      <c r="B8363">
        <v>794000</v>
      </c>
      <c r="C8363">
        <v>1</v>
      </c>
    </row>
    <row r="8364" spans="1:3" x14ac:dyDescent="0.25">
      <c r="A8364" s="16">
        <v>10883</v>
      </c>
      <c r="B8364">
        <v>1043000</v>
      </c>
      <c r="C8364">
        <v>1</v>
      </c>
    </row>
    <row r="8365" spans="1:3" x14ac:dyDescent="0.25">
      <c r="A8365" s="16">
        <v>10884</v>
      </c>
      <c r="B8365">
        <v>152000</v>
      </c>
      <c r="C8365">
        <v>1</v>
      </c>
    </row>
    <row r="8366" spans="1:3" x14ac:dyDescent="0.25">
      <c r="A8366" s="16">
        <v>10885</v>
      </c>
      <c r="B8366">
        <v>120000</v>
      </c>
      <c r="C8366">
        <v>1</v>
      </c>
    </row>
    <row r="8367" spans="1:3" x14ac:dyDescent="0.25">
      <c r="A8367" s="16">
        <v>10886</v>
      </c>
      <c r="B8367">
        <v>380000</v>
      </c>
      <c r="C8367">
        <v>1</v>
      </c>
    </row>
    <row r="8368" spans="1:3" x14ac:dyDescent="0.25">
      <c r="A8368" s="16">
        <v>10887</v>
      </c>
      <c r="B8368">
        <v>328000</v>
      </c>
      <c r="C8368">
        <v>1</v>
      </c>
    </row>
    <row r="8369" spans="1:3" x14ac:dyDescent="0.25">
      <c r="A8369" s="16">
        <v>10888</v>
      </c>
      <c r="B8369">
        <v>20000</v>
      </c>
      <c r="C8369">
        <v>1</v>
      </c>
    </row>
    <row r="8370" spans="1:3" x14ac:dyDescent="0.25">
      <c r="A8370" s="16">
        <v>10889</v>
      </c>
      <c r="B8370">
        <v>10000</v>
      </c>
      <c r="C8370">
        <v>1</v>
      </c>
    </row>
    <row r="8371" spans="1:3" x14ac:dyDescent="0.25">
      <c r="A8371" s="16">
        <v>10890</v>
      </c>
      <c r="B8371">
        <v>301000</v>
      </c>
      <c r="C8371">
        <v>1</v>
      </c>
    </row>
    <row r="8372" spans="1:3" x14ac:dyDescent="0.25">
      <c r="A8372" s="16">
        <v>10891</v>
      </c>
      <c r="B8372">
        <v>352000</v>
      </c>
      <c r="C8372">
        <v>1</v>
      </c>
    </row>
    <row r="8373" spans="1:3" x14ac:dyDescent="0.25">
      <c r="A8373" s="16">
        <v>10892</v>
      </c>
      <c r="B8373">
        <v>387000</v>
      </c>
      <c r="C8373">
        <v>1</v>
      </c>
    </row>
    <row r="8374" spans="1:3" x14ac:dyDescent="0.25">
      <c r="A8374" s="16">
        <v>10893</v>
      </c>
      <c r="B8374">
        <v>68482</v>
      </c>
      <c r="C8374">
        <v>1</v>
      </c>
    </row>
    <row r="8375" spans="1:3" x14ac:dyDescent="0.25">
      <c r="A8375" s="16">
        <v>10894</v>
      </c>
      <c r="B8375">
        <v>138336</v>
      </c>
      <c r="C8375">
        <v>1</v>
      </c>
    </row>
    <row r="8376" spans="1:3" x14ac:dyDescent="0.25">
      <c r="A8376" s="16">
        <v>10895</v>
      </c>
      <c r="B8376">
        <v>27686</v>
      </c>
      <c r="C8376">
        <v>1</v>
      </c>
    </row>
    <row r="8377" spans="1:3" x14ac:dyDescent="0.25">
      <c r="A8377" s="16">
        <v>10896</v>
      </c>
      <c r="B8377">
        <v>489000</v>
      </c>
      <c r="C8377">
        <v>1</v>
      </c>
    </row>
    <row r="8378" spans="1:3" x14ac:dyDescent="0.25">
      <c r="A8378" s="16">
        <v>10897</v>
      </c>
      <c r="B8378">
        <v>25000</v>
      </c>
      <c r="C8378">
        <v>1</v>
      </c>
    </row>
    <row r="8379" spans="1:3" x14ac:dyDescent="0.25">
      <c r="A8379" s="16">
        <v>10898</v>
      </c>
      <c r="B8379">
        <v>384000</v>
      </c>
      <c r="C8379">
        <v>1</v>
      </c>
    </row>
    <row r="8380" spans="1:3" x14ac:dyDescent="0.25">
      <c r="A8380" s="16">
        <v>10899</v>
      </c>
      <c r="B8380">
        <v>817000</v>
      </c>
      <c r="C8380">
        <v>1</v>
      </c>
    </row>
    <row r="8381" spans="1:3" x14ac:dyDescent="0.25">
      <c r="A8381" s="16">
        <v>10900</v>
      </c>
      <c r="B8381">
        <v>430000</v>
      </c>
      <c r="C8381">
        <v>1</v>
      </c>
    </row>
    <row r="8382" spans="1:3" x14ac:dyDescent="0.25">
      <c r="A8382" s="16">
        <v>10901</v>
      </c>
      <c r="B8382">
        <v>545000</v>
      </c>
      <c r="C8382">
        <v>1</v>
      </c>
    </row>
    <row r="8383" spans="1:3" x14ac:dyDescent="0.25">
      <c r="A8383" s="16">
        <v>10902</v>
      </c>
      <c r="B8383">
        <v>241000</v>
      </c>
      <c r="C8383">
        <v>1</v>
      </c>
    </row>
    <row r="8384" spans="1:3" x14ac:dyDescent="0.25">
      <c r="A8384" s="16">
        <v>10903</v>
      </c>
      <c r="B8384">
        <v>3370</v>
      </c>
      <c r="C8384">
        <v>1</v>
      </c>
    </row>
    <row r="8385" spans="1:3" x14ac:dyDescent="0.25">
      <c r="A8385" s="16">
        <v>10904</v>
      </c>
      <c r="B8385">
        <v>138000</v>
      </c>
      <c r="C8385">
        <v>1</v>
      </c>
    </row>
    <row r="8386" spans="1:3" x14ac:dyDescent="0.25">
      <c r="A8386" s="16">
        <v>10905</v>
      </c>
      <c r="B8386">
        <v>247000</v>
      </c>
      <c r="C8386">
        <v>1</v>
      </c>
    </row>
    <row r="8387" spans="1:3" x14ac:dyDescent="0.25">
      <c r="A8387" s="16">
        <v>10906</v>
      </c>
      <c r="B8387">
        <v>245000</v>
      </c>
      <c r="C8387">
        <v>1</v>
      </c>
    </row>
    <row r="8388" spans="1:3" x14ac:dyDescent="0.25">
      <c r="A8388" s="16">
        <v>10907</v>
      </c>
      <c r="B8388">
        <v>47000</v>
      </c>
      <c r="C8388">
        <v>1</v>
      </c>
    </row>
    <row r="8389" spans="1:3" x14ac:dyDescent="0.25">
      <c r="A8389" s="16">
        <v>10908</v>
      </c>
      <c r="B8389">
        <v>124000</v>
      </c>
      <c r="C8389">
        <v>1</v>
      </c>
    </row>
    <row r="8390" spans="1:3" x14ac:dyDescent="0.25">
      <c r="A8390" s="16">
        <v>10909</v>
      </c>
      <c r="B8390">
        <v>827000</v>
      </c>
      <c r="C8390">
        <v>1</v>
      </c>
    </row>
    <row r="8391" spans="1:3" x14ac:dyDescent="0.25">
      <c r="A8391" s="16">
        <v>10910</v>
      </c>
      <c r="B8391">
        <v>150000</v>
      </c>
      <c r="C8391">
        <v>1</v>
      </c>
    </row>
    <row r="8392" spans="1:3" x14ac:dyDescent="0.25">
      <c r="A8392" s="16">
        <v>10911</v>
      </c>
      <c r="B8392">
        <v>199000</v>
      </c>
      <c r="C8392">
        <v>1</v>
      </c>
    </row>
    <row r="8393" spans="1:3" x14ac:dyDescent="0.25">
      <c r="A8393" s="16">
        <v>10912</v>
      </c>
      <c r="B8393">
        <v>228000</v>
      </c>
      <c r="C8393">
        <v>1</v>
      </c>
    </row>
    <row r="8394" spans="1:3" x14ac:dyDescent="0.25">
      <c r="A8394" s="16">
        <v>10913</v>
      </c>
      <c r="B8394">
        <v>164000</v>
      </c>
      <c r="C8394">
        <v>1</v>
      </c>
    </row>
    <row r="8395" spans="1:3" x14ac:dyDescent="0.25">
      <c r="A8395" s="16">
        <v>10914</v>
      </c>
      <c r="B8395">
        <v>319000</v>
      </c>
      <c r="C8395">
        <v>1</v>
      </c>
    </row>
    <row r="8396" spans="1:3" x14ac:dyDescent="0.25">
      <c r="A8396" s="16">
        <v>10915</v>
      </c>
      <c r="B8396">
        <v>87500</v>
      </c>
      <c r="C8396">
        <v>1</v>
      </c>
    </row>
    <row r="8397" spans="1:3" x14ac:dyDescent="0.25">
      <c r="A8397" s="16">
        <v>10916</v>
      </c>
      <c r="B8397">
        <v>131000</v>
      </c>
      <c r="C8397">
        <v>1</v>
      </c>
    </row>
    <row r="8398" spans="1:3" x14ac:dyDescent="0.25">
      <c r="A8398" s="16">
        <v>10917</v>
      </c>
      <c r="B8398">
        <v>158000</v>
      </c>
      <c r="C8398">
        <v>1</v>
      </c>
    </row>
    <row r="8399" spans="1:3" x14ac:dyDescent="0.25">
      <c r="A8399" s="16">
        <v>10918</v>
      </c>
      <c r="B8399">
        <v>695000</v>
      </c>
      <c r="C8399">
        <v>1</v>
      </c>
    </row>
    <row r="8400" spans="1:3" x14ac:dyDescent="0.25">
      <c r="A8400" s="16">
        <v>10919</v>
      </c>
      <c r="B8400">
        <v>119000</v>
      </c>
      <c r="C8400">
        <v>1</v>
      </c>
    </row>
    <row r="8401" spans="1:3" x14ac:dyDescent="0.25">
      <c r="A8401" s="16">
        <v>10920</v>
      </c>
      <c r="B8401">
        <v>370000</v>
      </c>
      <c r="C8401">
        <v>1</v>
      </c>
    </row>
    <row r="8402" spans="1:3" x14ac:dyDescent="0.25">
      <c r="A8402" s="16">
        <v>10921</v>
      </c>
      <c r="B8402">
        <v>356000</v>
      </c>
      <c r="C8402">
        <v>1</v>
      </c>
    </row>
    <row r="8403" spans="1:3" x14ac:dyDescent="0.25">
      <c r="A8403" s="16">
        <v>10923</v>
      </c>
      <c r="B8403">
        <v>27500</v>
      </c>
      <c r="C8403">
        <v>1</v>
      </c>
    </row>
    <row r="8404" spans="1:3" x14ac:dyDescent="0.25">
      <c r="A8404" s="16">
        <v>10924</v>
      </c>
      <c r="B8404">
        <v>202000</v>
      </c>
      <c r="C8404">
        <v>1</v>
      </c>
    </row>
    <row r="8405" spans="1:3" x14ac:dyDescent="0.25">
      <c r="A8405" s="16">
        <v>10925</v>
      </c>
      <c r="B8405">
        <v>1467000</v>
      </c>
      <c r="C8405">
        <v>1</v>
      </c>
    </row>
    <row r="8406" spans="1:3" x14ac:dyDescent="0.25">
      <c r="A8406" s="16">
        <v>10926</v>
      </c>
      <c r="B8406">
        <v>82000</v>
      </c>
      <c r="C8406">
        <v>1</v>
      </c>
    </row>
    <row r="8407" spans="1:3" x14ac:dyDescent="0.25">
      <c r="A8407" s="16">
        <v>10927</v>
      </c>
      <c r="B8407">
        <v>14000</v>
      </c>
      <c r="C8407">
        <v>1</v>
      </c>
    </row>
    <row r="8408" spans="1:3" x14ac:dyDescent="0.25">
      <c r="A8408" s="16">
        <v>10928</v>
      </c>
      <c r="B8408">
        <v>411000</v>
      </c>
      <c r="C8408">
        <v>1</v>
      </c>
    </row>
    <row r="8409" spans="1:3" x14ac:dyDescent="0.25">
      <c r="A8409" s="16">
        <v>10929</v>
      </c>
      <c r="B8409">
        <v>27711</v>
      </c>
      <c r="C8409">
        <v>1</v>
      </c>
    </row>
    <row r="8410" spans="1:3" x14ac:dyDescent="0.25">
      <c r="A8410" s="16">
        <v>10930</v>
      </c>
      <c r="B8410">
        <v>102000</v>
      </c>
      <c r="C8410">
        <v>1</v>
      </c>
    </row>
    <row r="8411" spans="1:3" x14ac:dyDescent="0.25">
      <c r="A8411" s="16">
        <v>10931</v>
      </c>
      <c r="B8411">
        <v>95000</v>
      </c>
      <c r="C8411">
        <v>1</v>
      </c>
    </row>
    <row r="8412" spans="1:3" x14ac:dyDescent="0.25">
      <c r="A8412" s="16">
        <v>10932</v>
      </c>
      <c r="B8412">
        <v>51000</v>
      </c>
      <c r="C8412">
        <v>1</v>
      </c>
    </row>
    <row r="8413" spans="1:3" x14ac:dyDescent="0.25">
      <c r="A8413" s="16">
        <v>10933</v>
      </c>
      <c r="B8413">
        <v>135862</v>
      </c>
      <c r="C8413">
        <v>1</v>
      </c>
    </row>
    <row r="8414" spans="1:3" x14ac:dyDescent="0.25">
      <c r="A8414" s="16">
        <v>10934</v>
      </c>
      <c r="B8414">
        <v>29946</v>
      </c>
      <c r="C8414">
        <v>1</v>
      </c>
    </row>
    <row r="8415" spans="1:3" x14ac:dyDescent="0.25">
      <c r="A8415" s="16">
        <v>10935</v>
      </c>
      <c r="B8415">
        <v>83446</v>
      </c>
      <c r="C8415">
        <v>1</v>
      </c>
    </row>
    <row r="8416" spans="1:3" x14ac:dyDescent="0.25">
      <c r="A8416" s="16">
        <v>10936</v>
      </c>
      <c r="B8416">
        <v>523</v>
      </c>
      <c r="C8416">
        <v>1</v>
      </c>
    </row>
    <row r="8417" spans="1:3" x14ac:dyDescent="0.25">
      <c r="A8417" s="16">
        <v>10937</v>
      </c>
      <c r="B8417">
        <v>392000</v>
      </c>
      <c r="C8417">
        <v>1</v>
      </c>
    </row>
    <row r="8418" spans="1:3" x14ac:dyDescent="0.25">
      <c r="A8418" s="16">
        <v>10938</v>
      </c>
      <c r="B8418">
        <v>253000</v>
      </c>
      <c r="C8418">
        <v>1</v>
      </c>
    </row>
    <row r="8419" spans="1:3" x14ac:dyDescent="0.25">
      <c r="A8419" s="16">
        <v>10939</v>
      </c>
      <c r="B8419">
        <v>193000</v>
      </c>
      <c r="C8419">
        <v>1</v>
      </c>
    </row>
    <row r="8420" spans="1:3" x14ac:dyDescent="0.25">
      <c r="A8420" s="16">
        <v>10940</v>
      </c>
      <c r="B8420">
        <v>181000</v>
      </c>
      <c r="C8420">
        <v>1</v>
      </c>
    </row>
    <row r="8421" spans="1:3" x14ac:dyDescent="0.25">
      <c r="A8421" s="16">
        <v>10941</v>
      </c>
      <c r="B8421">
        <v>224280</v>
      </c>
      <c r="C8421">
        <v>1</v>
      </c>
    </row>
    <row r="8422" spans="1:3" x14ac:dyDescent="0.25">
      <c r="A8422" s="16">
        <v>10942</v>
      </c>
      <c r="B8422">
        <v>443000</v>
      </c>
      <c r="C8422">
        <v>1</v>
      </c>
    </row>
    <row r="8423" spans="1:3" x14ac:dyDescent="0.25">
      <c r="A8423" s="16">
        <v>10943</v>
      </c>
      <c r="B8423">
        <v>311000</v>
      </c>
      <c r="C8423">
        <v>1</v>
      </c>
    </row>
    <row r="8424" spans="1:3" x14ac:dyDescent="0.25">
      <c r="A8424" s="16">
        <v>10944</v>
      </c>
      <c r="B8424">
        <v>245000</v>
      </c>
      <c r="C8424">
        <v>1</v>
      </c>
    </row>
    <row r="8425" spans="1:3" x14ac:dyDescent="0.25">
      <c r="A8425" s="16">
        <v>10945</v>
      </c>
      <c r="B8425">
        <v>442000</v>
      </c>
      <c r="C8425">
        <v>1</v>
      </c>
    </row>
    <row r="8426" spans="1:3" x14ac:dyDescent="0.25">
      <c r="A8426" s="16">
        <v>10946</v>
      </c>
      <c r="B8426">
        <v>14000</v>
      </c>
      <c r="C8426">
        <v>1</v>
      </c>
    </row>
    <row r="8427" spans="1:3" x14ac:dyDescent="0.25">
      <c r="A8427" s="16">
        <v>10947</v>
      </c>
      <c r="B8427">
        <v>123000</v>
      </c>
      <c r="C8427">
        <v>1</v>
      </c>
    </row>
    <row r="8428" spans="1:3" x14ac:dyDescent="0.25">
      <c r="A8428" s="16">
        <v>10948</v>
      </c>
      <c r="B8428">
        <v>280000</v>
      </c>
      <c r="C8428">
        <v>1</v>
      </c>
    </row>
    <row r="8429" spans="1:3" x14ac:dyDescent="0.25">
      <c r="A8429" s="16">
        <v>10949</v>
      </c>
      <c r="B8429">
        <v>401000</v>
      </c>
      <c r="C8429">
        <v>1</v>
      </c>
    </row>
    <row r="8430" spans="1:3" x14ac:dyDescent="0.25">
      <c r="A8430" s="16">
        <v>10950</v>
      </c>
      <c r="B8430">
        <v>228000</v>
      </c>
      <c r="C8430">
        <v>1</v>
      </c>
    </row>
    <row r="8431" spans="1:3" x14ac:dyDescent="0.25">
      <c r="A8431" s="16">
        <v>10951</v>
      </c>
      <c r="B8431">
        <v>207000</v>
      </c>
      <c r="C8431">
        <v>1</v>
      </c>
    </row>
    <row r="8432" spans="1:3" x14ac:dyDescent="0.25">
      <c r="A8432" s="16">
        <v>10952</v>
      </c>
      <c r="B8432">
        <v>147000</v>
      </c>
      <c r="C8432">
        <v>1</v>
      </c>
    </row>
    <row r="8433" spans="1:3" x14ac:dyDescent="0.25">
      <c r="A8433" s="16">
        <v>10953</v>
      </c>
      <c r="B8433">
        <v>132000</v>
      </c>
      <c r="C8433">
        <v>1</v>
      </c>
    </row>
    <row r="8434" spans="1:3" x14ac:dyDescent="0.25">
      <c r="A8434" s="16">
        <v>10954</v>
      </c>
      <c r="B8434">
        <v>104000</v>
      </c>
      <c r="C8434">
        <v>1</v>
      </c>
    </row>
    <row r="8435" spans="1:3" x14ac:dyDescent="0.25">
      <c r="A8435" s="16">
        <v>10955</v>
      </c>
      <c r="B8435">
        <v>48000</v>
      </c>
      <c r="C8435">
        <v>1</v>
      </c>
    </row>
    <row r="8436" spans="1:3" x14ac:dyDescent="0.25">
      <c r="A8436" s="16">
        <v>10956</v>
      </c>
      <c r="B8436">
        <v>24000</v>
      </c>
      <c r="C8436">
        <v>1</v>
      </c>
    </row>
    <row r="8437" spans="1:3" x14ac:dyDescent="0.25">
      <c r="A8437" s="16">
        <v>10957</v>
      </c>
      <c r="B8437">
        <v>50000</v>
      </c>
      <c r="C8437">
        <v>1</v>
      </c>
    </row>
    <row r="8438" spans="1:3" x14ac:dyDescent="0.25">
      <c r="A8438" s="16">
        <v>10958</v>
      </c>
      <c r="B8438">
        <v>988000</v>
      </c>
      <c r="C8438">
        <v>1</v>
      </c>
    </row>
    <row r="8439" spans="1:3" x14ac:dyDescent="0.25">
      <c r="A8439" s="16">
        <v>10959</v>
      </c>
      <c r="B8439">
        <v>31000</v>
      </c>
      <c r="C8439">
        <v>1</v>
      </c>
    </row>
    <row r="8440" spans="1:3" x14ac:dyDescent="0.25">
      <c r="A8440" s="16">
        <v>10960</v>
      </c>
      <c r="B8440">
        <v>153000</v>
      </c>
      <c r="C8440">
        <v>1</v>
      </c>
    </row>
    <row r="8441" spans="1:3" x14ac:dyDescent="0.25">
      <c r="A8441" s="16">
        <v>10961</v>
      </c>
      <c r="B8441">
        <v>7000</v>
      </c>
      <c r="C8441">
        <v>1</v>
      </c>
    </row>
    <row r="8442" spans="1:3" x14ac:dyDescent="0.25">
      <c r="A8442" s="16">
        <v>10962</v>
      </c>
      <c r="B8442">
        <v>131000</v>
      </c>
      <c r="C8442">
        <v>1</v>
      </c>
    </row>
    <row r="8443" spans="1:3" x14ac:dyDescent="0.25">
      <c r="A8443" s="16">
        <v>10963</v>
      </c>
      <c r="B8443">
        <v>148000</v>
      </c>
      <c r="C8443">
        <v>1</v>
      </c>
    </row>
    <row r="8444" spans="1:3" x14ac:dyDescent="0.25">
      <c r="A8444" s="16">
        <v>10964</v>
      </c>
      <c r="B8444">
        <v>98000</v>
      </c>
      <c r="C8444">
        <v>1</v>
      </c>
    </row>
    <row r="8445" spans="1:3" x14ac:dyDescent="0.25">
      <c r="A8445" s="16">
        <v>10965</v>
      </c>
      <c r="B8445">
        <v>207000</v>
      </c>
      <c r="C8445">
        <v>1</v>
      </c>
    </row>
    <row r="8446" spans="1:3" x14ac:dyDescent="0.25">
      <c r="A8446" s="16">
        <v>10966</v>
      </c>
      <c r="B8446">
        <v>627000</v>
      </c>
      <c r="C8446">
        <v>1</v>
      </c>
    </row>
    <row r="8447" spans="1:3" x14ac:dyDescent="0.25">
      <c r="A8447" s="16">
        <v>10967</v>
      </c>
      <c r="B8447">
        <v>532000</v>
      </c>
      <c r="C8447">
        <v>1</v>
      </c>
    </row>
    <row r="8448" spans="1:3" x14ac:dyDescent="0.25">
      <c r="A8448" s="16">
        <v>10968</v>
      </c>
      <c r="B8448">
        <v>43000</v>
      </c>
      <c r="C8448">
        <v>1</v>
      </c>
    </row>
    <row r="8449" spans="1:3" x14ac:dyDescent="0.25">
      <c r="A8449" s="16">
        <v>10969</v>
      </c>
      <c r="B8449">
        <v>25000</v>
      </c>
      <c r="C8449">
        <v>1</v>
      </c>
    </row>
    <row r="8450" spans="1:3" x14ac:dyDescent="0.25">
      <c r="A8450" s="16">
        <v>10970</v>
      </c>
      <c r="B8450">
        <v>110000</v>
      </c>
      <c r="C8450">
        <v>1</v>
      </c>
    </row>
    <row r="8451" spans="1:3" x14ac:dyDescent="0.25">
      <c r="A8451" s="16">
        <v>10971</v>
      </c>
      <c r="B8451">
        <v>407000</v>
      </c>
      <c r="C8451">
        <v>1</v>
      </c>
    </row>
    <row r="8452" spans="1:3" x14ac:dyDescent="0.25">
      <c r="A8452" s="16">
        <v>10972</v>
      </c>
      <c r="B8452">
        <v>104000</v>
      </c>
      <c r="C8452">
        <v>1</v>
      </c>
    </row>
    <row r="8453" spans="1:3" x14ac:dyDescent="0.25">
      <c r="A8453" s="16">
        <v>10973</v>
      </c>
      <c r="B8453">
        <v>4000</v>
      </c>
      <c r="C8453">
        <v>1</v>
      </c>
    </row>
    <row r="8454" spans="1:3" x14ac:dyDescent="0.25">
      <c r="A8454" s="16">
        <v>10974</v>
      </c>
      <c r="B8454">
        <v>31000</v>
      </c>
      <c r="C8454">
        <v>1</v>
      </c>
    </row>
    <row r="8455" spans="1:3" x14ac:dyDescent="0.25">
      <c r="A8455" s="16">
        <v>10975</v>
      </c>
      <c r="B8455">
        <v>32000</v>
      </c>
      <c r="C8455">
        <v>1</v>
      </c>
    </row>
    <row r="8456" spans="1:3" x14ac:dyDescent="0.25">
      <c r="A8456" s="16">
        <v>10976</v>
      </c>
      <c r="B8456">
        <v>121000</v>
      </c>
      <c r="C8456">
        <v>1</v>
      </c>
    </row>
    <row r="8457" spans="1:3" x14ac:dyDescent="0.25">
      <c r="A8457" s="16">
        <v>10977</v>
      </c>
      <c r="B8457">
        <v>76000</v>
      </c>
      <c r="C8457">
        <v>1</v>
      </c>
    </row>
    <row r="8458" spans="1:3" x14ac:dyDescent="0.25">
      <c r="A8458" s="16">
        <v>10978</v>
      </c>
      <c r="B8458">
        <v>328000</v>
      </c>
      <c r="C8458">
        <v>1</v>
      </c>
    </row>
    <row r="8459" spans="1:3" x14ac:dyDescent="0.25">
      <c r="A8459" s="16">
        <v>10979</v>
      </c>
      <c r="B8459">
        <v>1391000</v>
      </c>
      <c r="C8459">
        <v>1</v>
      </c>
    </row>
    <row r="8460" spans="1:3" x14ac:dyDescent="0.25">
      <c r="A8460" s="16">
        <v>10980</v>
      </c>
      <c r="B8460">
        <v>26000</v>
      </c>
      <c r="C8460">
        <v>1</v>
      </c>
    </row>
    <row r="8461" spans="1:3" x14ac:dyDescent="0.25">
      <c r="A8461" s="16">
        <v>10982</v>
      </c>
      <c r="B8461">
        <v>665000</v>
      </c>
      <c r="C8461">
        <v>1</v>
      </c>
    </row>
    <row r="8462" spans="1:3" x14ac:dyDescent="0.25">
      <c r="A8462" s="16">
        <v>10983</v>
      </c>
      <c r="B8462">
        <v>253000</v>
      </c>
      <c r="C8462">
        <v>1</v>
      </c>
    </row>
    <row r="8463" spans="1:3" x14ac:dyDescent="0.25">
      <c r="A8463" s="16">
        <v>10984</v>
      </c>
      <c r="B8463">
        <v>96000</v>
      </c>
      <c r="C8463">
        <v>1</v>
      </c>
    </row>
    <row r="8464" spans="1:3" x14ac:dyDescent="0.25">
      <c r="A8464" s="16">
        <v>10985</v>
      </c>
      <c r="B8464">
        <v>38000</v>
      </c>
      <c r="C8464">
        <v>1</v>
      </c>
    </row>
    <row r="8465" spans="1:3" x14ac:dyDescent="0.25">
      <c r="A8465" s="16">
        <v>10986</v>
      </c>
      <c r="B8465">
        <v>170000</v>
      </c>
      <c r="C8465">
        <v>1</v>
      </c>
    </row>
    <row r="8466" spans="1:3" x14ac:dyDescent="0.25">
      <c r="A8466" s="16">
        <v>10987</v>
      </c>
      <c r="B8466">
        <v>261000</v>
      </c>
      <c r="C8466">
        <v>1</v>
      </c>
    </row>
    <row r="8467" spans="1:3" x14ac:dyDescent="0.25">
      <c r="A8467" s="16">
        <v>10988</v>
      </c>
      <c r="B8467">
        <v>17000</v>
      </c>
      <c r="C8467">
        <v>1</v>
      </c>
    </row>
    <row r="8468" spans="1:3" x14ac:dyDescent="0.25">
      <c r="A8468" s="16">
        <v>10989</v>
      </c>
      <c r="B8468">
        <v>418000</v>
      </c>
      <c r="C8468">
        <v>1</v>
      </c>
    </row>
    <row r="8469" spans="1:3" x14ac:dyDescent="0.25">
      <c r="A8469" s="16">
        <v>10990</v>
      </c>
      <c r="B8469">
        <v>40203</v>
      </c>
      <c r="C8469">
        <v>1</v>
      </c>
    </row>
    <row r="8470" spans="1:3" x14ac:dyDescent="0.25">
      <c r="A8470" s="16">
        <v>10991</v>
      </c>
      <c r="B8470">
        <v>782000</v>
      </c>
      <c r="C8470">
        <v>1</v>
      </c>
    </row>
    <row r="8471" spans="1:3" x14ac:dyDescent="0.25">
      <c r="A8471" s="16">
        <v>10992</v>
      </c>
      <c r="B8471">
        <v>487000</v>
      </c>
      <c r="C8471">
        <v>1</v>
      </c>
    </row>
    <row r="8472" spans="1:3" x14ac:dyDescent="0.25">
      <c r="A8472" s="16">
        <v>10993</v>
      </c>
      <c r="B8472">
        <v>259000</v>
      </c>
      <c r="C8472">
        <v>1</v>
      </c>
    </row>
    <row r="8473" spans="1:3" x14ac:dyDescent="0.25">
      <c r="A8473" s="16">
        <v>10994</v>
      </c>
      <c r="B8473">
        <v>26000</v>
      </c>
      <c r="C8473">
        <v>1</v>
      </c>
    </row>
    <row r="8474" spans="1:3" x14ac:dyDescent="0.25">
      <c r="A8474" s="16">
        <v>10995</v>
      </c>
      <c r="B8474">
        <v>235000</v>
      </c>
      <c r="C8474">
        <v>1</v>
      </c>
    </row>
    <row r="8475" spans="1:3" x14ac:dyDescent="0.25">
      <c r="A8475" s="16">
        <v>10996</v>
      </c>
      <c r="B8475">
        <v>142000</v>
      </c>
      <c r="C8475">
        <v>1</v>
      </c>
    </row>
    <row r="8476" spans="1:3" x14ac:dyDescent="0.25">
      <c r="A8476" s="16">
        <v>10997</v>
      </c>
      <c r="B8476">
        <v>132000</v>
      </c>
      <c r="C8476">
        <v>1</v>
      </c>
    </row>
    <row r="8477" spans="1:3" x14ac:dyDescent="0.25">
      <c r="A8477" s="16">
        <v>10998</v>
      </c>
      <c r="B8477">
        <v>79000</v>
      </c>
      <c r="C8477">
        <v>1</v>
      </c>
    </row>
    <row r="8478" spans="1:3" x14ac:dyDescent="0.25">
      <c r="A8478" s="16">
        <v>10999</v>
      </c>
      <c r="B8478">
        <v>372000</v>
      </c>
      <c r="C8478">
        <v>1</v>
      </c>
    </row>
    <row r="8479" spans="1:3" x14ac:dyDescent="0.25">
      <c r="A8479" s="16">
        <v>11000</v>
      </c>
      <c r="B8479">
        <v>345000</v>
      </c>
      <c r="C8479">
        <v>1</v>
      </c>
    </row>
    <row r="8480" spans="1:3" x14ac:dyDescent="0.25">
      <c r="A8480" s="16">
        <v>11001</v>
      </c>
      <c r="B8480">
        <v>880000</v>
      </c>
      <c r="C8480">
        <v>1</v>
      </c>
    </row>
    <row r="8481" spans="1:3" x14ac:dyDescent="0.25">
      <c r="A8481" s="16">
        <v>11002</v>
      </c>
      <c r="B8481">
        <v>229646</v>
      </c>
      <c r="C8481">
        <v>1</v>
      </c>
    </row>
    <row r="8482" spans="1:3" x14ac:dyDescent="0.25">
      <c r="A8482" s="16">
        <v>11003</v>
      </c>
      <c r="B8482">
        <v>62</v>
      </c>
      <c r="C8482">
        <v>1</v>
      </c>
    </row>
    <row r="8483" spans="1:3" x14ac:dyDescent="0.25">
      <c r="A8483" s="16">
        <v>11004</v>
      </c>
      <c r="B8483">
        <v>233000</v>
      </c>
      <c r="C8483">
        <v>1</v>
      </c>
    </row>
    <row r="8484" spans="1:3" x14ac:dyDescent="0.25">
      <c r="A8484" s="16">
        <v>11005</v>
      </c>
      <c r="B8484">
        <v>196000</v>
      </c>
      <c r="C8484">
        <v>1</v>
      </c>
    </row>
    <row r="8485" spans="1:3" x14ac:dyDescent="0.25">
      <c r="A8485" s="16">
        <v>11006</v>
      </c>
      <c r="B8485">
        <v>456000</v>
      </c>
      <c r="C8485">
        <v>1</v>
      </c>
    </row>
    <row r="8486" spans="1:3" x14ac:dyDescent="0.25">
      <c r="A8486" s="16">
        <v>11007</v>
      </c>
      <c r="B8486">
        <v>558000</v>
      </c>
      <c r="C8486">
        <v>1</v>
      </c>
    </row>
    <row r="8487" spans="1:3" x14ac:dyDescent="0.25">
      <c r="A8487" s="16">
        <v>11008</v>
      </c>
      <c r="B8487">
        <v>670000</v>
      </c>
      <c r="C8487">
        <v>1</v>
      </c>
    </row>
    <row r="8488" spans="1:3" x14ac:dyDescent="0.25">
      <c r="A8488" s="16">
        <v>11009</v>
      </c>
      <c r="B8488">
        <v>267000</v>
      </c>
      <c r="C8488">
        <v>1</v>
      </c>
    </row>
    <row r="8489" spans="1:3" x14ac:dyDescent="0.25">
      <c r="A8489" s="16">
        <v>11010</v>
      </c>
      <c r="B8489">
        <v>697000</v>
      </c>
      <c r="C8489">
        <v>1</v>
      </c>
    </row>
    <row r="8490" spans="1:3" x14ac:dyDescent="0.25">
      <c r="A8490" s="16">
        <v>11011</v>
      </c>
      <c r="B8490">
        <v>109837</v>
      </c>
      <c r="C8490">
        <v>1</v>
      </c>
    </row>
    <row r="8491" spans="1:3" x14ac:dyDescent="0.25">
      <c r="A8491" s="16">
        <v>11012</v>
      </c>
      <c r="B8491">
        <v>929000</v>
      </c>
      <c r="C8491">
        <v>1</v>
      </c>
    </row>
    <row r="8492" spans="1:3" x14ac:dyDescent="0.25">
      <c r="A8492" s="16">
        <v>11013</v>
      </c>
      <c r="B8492">
        <v>1215000</v>
      </c>
      <c r="C8492">
        <v>1</v>
      </c>
    </row>
    <row r="8493" spans="1:3" x14ac:dyDescent="0.25">
      <c r="A8493" s="16">
        <v>11014</v>
      </c>
      <c r="B8493">
        <v>452000</v>
      </c>
      <c r="C8493">
        <v>1</v>
      </c>
    </row>
    <row r="8494" spans="1:3" x14ac:dyDescent="0.25">
      <c r="A8494" s="16">
        <v>11015</v>
      </c>
      <c r="B8494">
        <v>54824</v>
      </c>
      <c r="C8494">
        <v>1</v>
      </c>
    </row>
    <row r="8495" spans="1:3" x14ac:dyDescent="0.25">
      <c r="A8495" s="16">
        <v>11016</v>
      </c>
      <c r="B8495">
        <v>20</v>
      </c>
      <c r="C8495">
        <v>1</v>
      </c>
    </row>
    <row r="8496" spans="1:3" x14ac:dyDescent="0.25">
      <c r="A8496" s="16">
        <v>11017</v>
      </c>
      <c r="B8496">
        <v>108000</v>
      </c>
      <c r="C8496">
        <v>1</v>
      </c>
    </row>
    <row r="8497" spans="1:3" x14ac:dyDescent="0.25">
      <c r="A8497" s="16">
        <v>11018</v>
      </c>
      <c r="B8497">
        <v>34000</v>
      </c>
      <c r="C8497">
        <v>1</v>
      </c>
    </row>
    <row r="8498" spans="1:3" x14ac:dyDescent="0.25">
      <c r="A8498" s="16">
        <v>11019</v>
      </c>
      <c r="B8498">
        <v>533000</v>
      </c>
      <c r="C8498">
        <v>1</v>
      </c>
    </row>
    <row r="8499" spans="1:3" x14ac:dyDescent="0.25">
      <c r="A8499" s="16">
        <v>11020</v>
      </c>
      <c r="B8499">
        <v>13000</v>
      </c>
      <c r="C8499">
        <v>1</v>
      </c>
    </row>
    <row r="8500" spans="1:3" x14ac:dyDescent="0.25">
      <c r="A8500" s="16">
        <v>11021</v>
      </c>
      <c r="B8500">
        <v>34000</v>
      </c>
      <c r="C8500">
        <v>1</v>
      </c>
    </row>
    <row r="8501" spans="1:3" x14ac:dyDescent="0.25">
      <c r="A8501" s="16">
        <v>11022</v>
      </c>
      <c r="B8501">
        <v>171000</v>
      </c>
      <c r="C8501">
        <v>1</v>
      </c>
    </row>
    <row r="8502" spans="1:3" x14ac:dyDescent="0.25">
      <c r="A8502" s="16">
        <v>11023</v>
      </c>
      <c r="B8502">
        <v>164000</v>
      </c>
      <c r="C8502">
        <v>1</v>
      </c>
    </row>
    <row r="8503" spans="1:3" x14ac:dyDescent="0.25">
      <c r="A8503" s="16">
        <v>11024</v>
      </c>
      <c r="B8503">
        <v>200000</v>
      </c>
      <c r="C8503">
        <v>1</v>
      </c>
    </row>
    <row r="8504" spans="1:3" x14ac:dyDescent="0.25">
      <c r="A8504" s="16">
        <v>11025</v>
      </c>
      <c r="B8504">
        <v>447000</v>
      </c>
      <c r="C8504">
        <v>1</v>
      </c>
    </row>
    <row r="8505" spans="1:3" x14ac:dyDescent="0.25">
      <c r="A8505" s="16">
        <v>11026</v>
      </c>
      <c r="B8505">
        <v>1633000</v>
      </c>
      <c r="C8505">
        <v>1</v>
      </c>
    </row>
    <row r="8506" spans="1:3" x14ac:dyDescent="0.25">
      <c r="A8506" s="16">
        <v>11027</v>
      </c>
      <c r="B8506">
        <v>106000</v>
      </c>
      <c r="C8506">
        <v>1</v>
      </c>
    </row>
    <row r="8507" spans="1:3" x14ac:dyDescent="0.25">
      <c r="A8507" s="16">
        <v>11028</v>
      </c>
      <c r="B8507">
        <v>597000</v>
      </c>
      <c r="C8507">
        <v>1</v>
      </c>
    </row>
    <row r="8508" spans="1:3" x14ac:dyDescent="0.25">
      <c r="A8508" s="16">
        <v>11029</v>
      </c>
      <c r="B8508">
        <v>51000</v>
      </c>
      <c r="C8508">
        <v>1</v>
      </c>
    </row>
    <row r="8509" spans="1:3" x14ac:dyDescent="0.25">
      <c r="A8509" s="16">
        <v>11030</v>
      </c>
      <c r="B8509">
        <v>350000</v>
      </c>
      <c r="C8509">
        <v>1</v>
      </c>
    </row>
    <row r="8510" spans="1:3" x14ac:dyDescent="0.25">
      <c r="A8510" s="16">
        <v>11031</v>
      </c>
      <c r="B8510">
        <v>98000</v>
      </c>
      <c r="C8510">
        <v>1</v>
      </c>
    </row>
    <row r="8511" spans="1:3" x14ac:dyDescent="0.25">
      <c r="A8511" s="16">
        <v>11032</v>
      </c>
      <c r="B8511">
        <v>418000</v>
      </c>
      <c r="C8511">
        <v>1</v>
      </c>
    </row>
    <row r="8512" spans="1:3" x14ac:dyDescent="0.25">
      <c r="A8512" s="16">
        <v>11033</v>
      </c>
      <c r="B8512">
        <v>212000</v>
      </c>
      <c r="C8512">
        <v>1</v>
      </c>
    </row>
    <row r="8513" spans="1:3" x14ac:dyDescent="0.25">
      <c r="A8513" s="16">
        <v>11034</v>
      </c>
      <c r="B8513">
        <v>301000</v>
      </c>
      <c r="C8513">
        <v>1</v>
      </c>
    </row>
    <row r="8514" spans="1:3" x14ac:dyDescent="0.25">
      <c r="A8514" s="16">
        <v>11035</v>
      </c>
      <c r="B8514">
        <v>212000</v>
      </c>
      <c r="C8514">
        <v>1</v>
      </c>
    </row>
    <row r="8515" spans="1:3" x14ac:dyDescent="0.25">
      <c r="A8515" s="16">
        <v>11036</v>
      </c>
      <c r="B8515">
        <v>331000</v>
      </c>
      <c r="C8515">
        <v>1</v>
      </c>
    </row>
    <row r="8516" spans="1:3" x14ac:dyDescent="0.25">
      <c r="A8516" s="16">
        <v>11037</v>
      </c>
      <c r="B8516">
        <v>132000</v>
      </c>
      <c r="C8516">
        <v>1</v>
      </c>
    </row>
    <row r="8517" spans="1:3" x14ac:dyDescent="0.25">
      <c r="A8517" s="16">
        <v>11038</v>
      </c>
      <c r="B8517">
        <v>241000</v>
      </c>
      <c r="C8517">
        <v>1</v>
      </c>
    </row>
    <row r="8518" spans="1:3" x14ac:dyDescent="0.25">
      <c r="A8518" s="16">
        <v>11039</v>
      </c>
      <c r="B8518">
        <v>76000</v>
      </c>
      <c r="C8518">
        <v>1</v>
      </c>
    </row>
    <row r="8519" spans="1:3" x14ac:dyDescent="0.25">
      <c r="A8519" s="16">
        <v>11040</v>
      </c>
      <c r="B8519">
        <v>13000</v>
      </c>
      <c r="C8519">
        <v>1</v>
      </c>
    </row>
    <row r="8520" spans="1:3" x14ac:dyDescent="0.25">
      <c r="A8520" s="16">
        <v>11041</v>
      </c>
      <c r="B8520">
        <v>663000</v>
      </c>
      <c r="C8520">
        <v>1</v>
      </c>
    </row>
    <row r="8521" spans="1:3" x14ac:dyDescent="0.25">
      <c r="A8521" s="16">
        <v>11042</v>
      </c>
      <c r="B8521">
        <v>66</v>
      </c>
      <c r="C8521">
        <v>1</v>
      </c>
    </row>
    <row r="8522" spans="1:3" x14ac:dyDescent="0.25">
      <c r="A8522" s="16">
        <v>11043</v>
      </c>
      <c r="B8522">
        <v>14</v>
      </c>
      <c r="C8522">
        <v>1</v>
      </c>
    </row>
    <row r="8523" spans="1:3" x14ac:dyDescent="0.25">
      <c r="A8523" s="16">
        <v>11044</v>
      </c>
      <c r="B8523">
        <v>471000</v>
      </c>
      <c r="C8523">
        <v>1</v>
      </c>
    </row>
    <row r="8524" spans="1:3" x14ac:dyDescent="0.25">
      <c r="A8524" s="16">
        <v>11045</v>
      </c>
      <c r="B8524">
        <v>494000</v>
      </c>
      <c r="C8524">
        <v>1</v>
      </c>
    </row>
    <row r="8525" spans="1:3" x14ac:dyDescent="0.25">
      <c r="A8525" s="16">
        <v>11046</v>
      </c>
      <c r="B8525">
        <v>811000</v>
      </c>
      <c r="C8525">
        <v>1</v>
      </c>
    </row>
    <row r="8526" spans="1:3" x14ac:dyDescent="0.25">
      <c r="A8526" s="16">
        <v>11047</v>
      </c>
      <c r="B8526">
        <v>256000</v>
      </c>
      <c r="C8526">
        <v>1</v>
      </c>
    </row>
    <row r="8527" spans="1:3" x14ac:dyDescent="0.25">
      <c r="A8527" s="16">
        <v>11048</v>
      </c>
      <c r="B8527">
        <v>672000</v>
      </c>
      <c r="C8527">
        <v>1</v>
      </c>
    </row>
    <row r="8528" spans="1:3" x14ac:dyDescent="0.25">
      <c r="A8528" s="16">
        <v>11049</v>
      </c>
      <c r="B8528">
        <v>89000</v>
      </c>
      <c r="C8528">
        <v>1</v>
      </c>
    </row>
    <row r="8529" spans="1:3" x14ac:dyDescent="0.25">
      <c r="A8529" s="16">
        <v>11050</v>
      </c>
      <c r="B8529">
        <v>751000</v>
      </c>
      <c r="C8529">
        <v>1</v>
      </c>
    </row>
    <row r="8530" spans="1:3" x14ac:dyDescent="0.25">
      <c r="A8530" s="16">
        <v>11051</v>
      </c>
      <c r="B8530">
        <v>236000</v>
      </c>
      <c r="C8530">
        <v>1</v>
      </c>
    </row>
    <row r="8531" spans="1:3" x14ac:dyDescent="0.25">
      <c r="A8531" s="16">
        <v>11052</v>
      </c>
      <c r="B8531">
        <v>3215</v>
      </c>
      <c r="C8531">
        <v>1</v>
      </c>
    </row>
    <row r="8532" spans="1:3" x14ac:dyDescent="0.25">
      <c r="A8532" s="16">
        <v>11053</v>
      </c>
      <c r="B8532">
        <v>172000</v>
      </c>
      <c r="C8532">
        <v>1</v>
      </c>
    </row>
    <row r="8533" spans="1:3" x14ac:dyDescent="0.25">
      <c r="A8533" s="16">
        <v>11054</v>
      </c>
      <c r="B8533">
        <v>161000</v>
      </c>
      <c r="C8533">
        <v>1</v>
      </c>
    </row>
    <row r="8534" spans="1:3" x14ac:dyDescent="0.25">
      <c r="A8534" s="16">
        <v>11057</v>
      </c>
      <c r="B8534">
        <v>481000</v>
      </c>
      <c r="C8534">
        <v>1</v>
      </c>
    </row>
    <row r="8535" spans="1:3" x14ac:dyDescent="0.25">
      <c r="A8535" s="16">
        <v>11058</v>
      </c>
      <c r="B8535">
        <v>210000</v>
      </c>
      <c r="C8535">
        <v>1</v>
      </c>
    </row>
    <row r="8536" spans="1:3" x14ac:dyDescent="0.25">
      <c r="A8536" s="16">
        <v>11059</v>
      </c>
      <c r="B8536">
        <v>529000</v>
      </c>
      <c r="C8536">
        <v>1</v>
      </c>
    </row>
    <row r="8537" spans="1:3" x14ac:dyDescent="0.25">
      <c r="A8537" s="16">
        <v>11060</v>
      </c>
      <c r="B8537">
        <v>376000</v>
      </c>
      <c r="C8537">
        <v>1</v>
      </c>
    </row>
    <row r="8538" spans="1:3" x14ac:dyDescent="0.25">
      <c r="A8538" s="16">
        <v>11061</v>
      </c>
      <c r="B8538">
        <v>662000</v>
      </c>
      <c r="C8538">
        <v>1</v>
      </c>
    </row>
    <row r="8539" spans="1:3" x14ac:dyDescent="0.25">
      <c r="A8539" s="16">
        <v>11063</v>
      </c>
      <c r="B8539">
        <v>1012000</v>
      </c>
      <c r="C8539">
        <v>1</v>
      </c>
    </row>
    <row r="8540" spans="1:3" x14ac:dyDescent="0.25">
      <c r="A8540" s="16">
        <v>11064</v>
      </c>
      <c r="B8540">
        <v>97000</v>
      </c>
      <c r="C8540">
        <v>1</v>
      </c>
    </row>
    <row r="8541" spans="1:3" x14ac:dyDescent="0.25">
      <c r="A8541" s="16">
        <v>11065</v>
      </c>
      <c r="B8541">
        <v>626000</v>
      </c>
      <c r="C8541">
        <v>1</v>
      </c>
    </row>
    <row r="8542" spans="1:3" x14ac:dyDescent="0.25">
      <c r="A8542" s="16">
        <v>11066</v>
      </c>
      <c r="B8542">
        <v>146000</v>
      </c>
      <c r="C8542">
        <v>1</v>
      </c>
    </row>
    <row r="8543" spans="1:3" x14ac:dyDescent="0.25">
      <c r="A8543" s="16">
        <v>11067</v>
      </c>
      <c r="B8543">
        <v>80000</v>
      </c>
      <c r="C8543">
        <v>1</v>
      </c>
    </row>
    <row r="8544" spans="1:3" x14ac:dyDescent="0.25">
      <c r="A8544" s="16">
        <v>11068</v>
      </c>
      <c r="B8544">
        <v>271000</v>
      </c>
      <c r="C8544">
        <v>1</v>
      </c>
    </row>
    <row r="8545" spans="1:3" x14ac:dyDescent="0.25">
      <c r="A8545" s="16">
        <v>11069</v>
      </c>
      <c r="B8545">
        <v>12000</v>
      </c>
      <c r="C8545">
        <v>1</v>
      </c>
    </row>
    <row r="8546" spans="1:3" x14ac:dyDescent="0.25">
      <c r="A8546" s="16">
        <v>11070</v>
      </c>
      <c r="B8546">
        <v>16000</v>
      </c>
      <c r="C8546">
        <v>1</v>
      </c>
    </row>
    <row r="8547" spans="1:3" x14ac:dyDescent="0.25">
      <c r="A8547" s="16">
        <v>11071</v>
      </c>
      <c r="B8547">
        <v>1380000</v>
      </c>
      <c r="C8547">
        <v>1</v>
      </c>
    </row>
    <row r="8548" spans="1:3" x14ac:dyDescent="0.25">
      <c r="A8548" s="16">
        <v>11072</v>
      </c>
      <c r="B8548">
        <v>199360</v>
      </c>
      <c r="C8548">
        <v>1</v>
      </c>
    </row>
    <row r="8549" spans="1:3" x14ac:dyDescent="0.25">
      <c r="A8549" s="16">
        <v>11073</v>
      </c>
      <c r="B8549">
        <v>414000</v>
      </c>
      <c r="C8549">
        <v>1</v>
      </c>
    </row>
    <row r="8550" spans="1:3" x14ac:dyDescent="0.25">
      <c r="A8550" s="16">
        <v>11074</v>
      </c>
      <c r="B8550">
        <v>441000</v>
      </c>
      <c r="C8550">
        <v>1</v>
      </c>
    </row>
    <row r="8551" spans="1:3" x14ac:dyDescent="0.25">
      <c r="A8551" s="16">
        <v>11075</v>
      </c>
      <c r="B8551">
        <v>61000</v>
      </c>
      <c r="C8551">
        <v>1</v>
      </c>
    </row>
    <row r="8552" spans="1:3" x14ac:dyDescent="0.25">
      <c r="A8552" s="16">
        <v>11076</v>
      </c>
      <c r="B8552">
        <v>262000</v>
      </c>
      <c r="C8552">
        <v>1</v>
      </c>
    </row>
    <row r="8553" spans="1:3" x14ac:dyDescent="0.25">
      <c r="A8553" s="16">
        <v>11077</v>
      </c>
      <c r="B8553">
        <v>443000</v>
      </c>
      <c r="C8553">
        <v>1</v>
      </c>
    </row>
    <row r="8554" spans="1:3" x14ac:dyDescent="0.25">
      <c r="A8554" s="16">
        <v>11078</v>
      </c>
      <c r="B8554">
        <v>300000</v>
      </c>
      <c r="C8554">
        <v>1</v>
      </c>
    </row>
    <row r="8555" spans="1:3" x14ac:dyDescent="0.25">
      <c r="A8555" s="16">
        <v>11079</v>
      </c>
      <c r="B8555">
        <v>592000</v>
      </c>
      <c r="C8555">
        <v>1</v>
      </c>
    </row>
    <row r="8556" spans="1:3" x14ac:dyDescent="0.25">
      <c r="A8556" s="16">
        <v>11080</v>
      </c>
      <c r="B8556">
        <v>2946000</v>
      </c>
      <c r="C8556">
        <v>1</v>
      </c>
    </row>
    <row r="8557" spans="1:3" x14ac:dyDescent="0.25">
      <c r="A8557" s="16">
        <v>11081</v>
      </c>
      <c r="B8557">
        <v>5000</v>
      </c>
      <c r="C8557">
        <v>1</v>
      </c>
    </row>
    <row r="8558" spans="1:3" x14ac:dyDescent="0.25">
      <c r="A8558" s="16">
        <v>11082</v>
      </c>
      <c r="B8558">
        <v>4000</v>
      </c>
      <c r="C8558">
        <v>1</v>
      </c>
    </row>
    <row r="8559" spans="1:3" x14ac:dyDescent="0.25">
      <c r="A8559" s="16">
        <v>11083</v>
      </c>
      <c r="B8559">
        <v>4000</v>
      </c>
      <c r="C8559">
        <v>1</v>
      </c>
    </row>
    <row r="8560" spans="1:3" x14ac:dyDescent="0.25">
      <c r="A8560" s="16">
        <v>11084</v>
      </c>
      <c r="B8560">
        <v>2359000</v>
      </c>
      <c r="C8560">
        <v>1</v>
      </c>
    </row>
    <row r="8561" spans="1:3" x14ac:dyDescent="0.25">
      <c r="A8561" s="16">
        <v>11085</v>
      </c>
      <c r="B8561">
        <v>130000</v>
      </c>
      <c r="C8561">
        <v>1</v>
      </c>
    </row>
    <row r="8562" spans="1:3" x14ac:dyDescent="0.25">
      <c r="A8562" s="16">
        <v>11086</v>
      </c>
      <c r="B8562">
        <v>21000</v>
      </c>
      <c r="C8562">
        <v>1</v>
      </c>
    </row>
    <row r="8563" spans="1:3" x14ac:dyDescent="0.25">
      <c r="A8563" s="16">
        <v>11087</v>
      </c>
      <c r="B8563">
        <v>681000</v>
      </c>
      <c r="C8563">
        <v>1</v>
      </c>
    </row>
    <row r="8564" spans="1:3" x14ac:dyDescent="0.25">
      <c r="A8564" s="16">
        <v>11089</v>
      </c>
      <c r="B8564">
        <v>212000</v>
      </c>
      <c r="C8564">
        <v>1</v>
      </c>
    </row>
    <row r="8565" spans="1:3" x14ac:dyDescent="0.25">
      <c r="A8565" s="16">
        <v>11090</v>
      </c>
      <c r="B8565">
        <v>28000</v>
      </c>
      <c r="C8565">
        <v>1</v>
      </c>
    </row>
    <row r="8566" spans="1:3" x14ac:dyDescent="0.25">
      <c r="A8566" s="16">
        <v>11091</v>
      </c>
      <c r="B8566">
        <v>218000</v>
      </c>
      <c r="C8566">
        <v>1</v>
      </c>
    </row>
    <row r="8567" spans="1:3" x14ac:dyDescent="0.25">
      <c r="A8567" s="16">
        <v>11092</v>
      </c>
      <c r="B8567">
        <v>64000</v>
      </c>
      <c r="C8567">
        <v>1</v>
      </c>
    </row>
    <row r="8568" spans="1:3" x14ac:dyDescent="0.25">
      <c r="A8568" s="16">
        <v>11093</v>
      </c>
      <c r="B8568">
        <v>414000</v>
      </c>
      <c r="C8568">
        <v>1</v>
      </c>
    </row>
    <row r="8569" spans="1:3" x14ac:dyDescent="0.25">
      <c r="A8569" s="16">
        <v>11094</v>
      </c>
      <c r="B8569">
        <v>89712</v>
      </c>
      <c r="C8569">
        <v>1</v>
      </c>
    </row>
    <row r="8570" spans="1:3" x14ac:dyDescent="0.25">
      <c r="A8570" s="16">
        <v>11095</v>
      </c>
      <c r="B8570">
        <v>160000</v>
      </c>
      <c r="C8570">
        <v>1</v>
      </c>
    </row>
    <row r="8571" spans="1:3" x14ac:dyDescent="0.25">
      <c r="A8571" s="16">
        <v>11096</v>
      </c>
      <c r="B8571">
        <v>246000</v>
      </c>
      <c r="C8571">
        <v>1</v>
      </c>
    </row>
    <row r="8572" spans="1:3" x14ac:dyDescent="0.25">
      <c r="A8572" s="16">
        <v>11097</v>
      </c>
      <c r="B8572">
        <v>1057000</v>
      </c>
      <c r="C8572">
        <v>1</v>
      </c>
    </row>
    <row r="8573" spans="1:3" x14ac:dyDescent="0.25">
      <c r="A8573" s="16">
        <v>11099</v>
      </c>
      <c r="B8573">
        <v>645000</v>
      </c>
      <c r="C8573">
        <v>1</v>
      </c>
    </row>
    <row r="8574" spans="1:3" x14ac:dyDescent="0.25">
      <c r="A8574" s="16">
        <v>11100</v>
      </c>
      <c r="B8574">
        <v>21000</v>
      </c>
      <c r="C8574">
        <v>1</v>
      </c>
    </row>
    <row r="8575" spans="1:3" x14ac:dyDescent="0.25">
      <c r="A8575" s="16">
        <v>11101</v>
      </c>
      <c r="B8575">
        <v>69932</v>
      </c>
      <c r="C8575">
        <v>1</v>
      </c>
    </row>
    <row r="8576" spans="1:3" x14ac:dyDescent="0.25">
      <c r="A8576" s="16">
        <v>11102</v>
      </c>
      <c r="B8576">
        <v>596000</v>
      </c>
      <c r="C8576">
        <v>1</v>
      </c>
    </row>
    <row r="8577" spans="1:3" x14ac:dyDescent="0.25">
      <c r="A8577" s="16">
        <v>11103</v>
      </c>
      <c r="B8577">
        <v>484000</v>
      </c>
      <c r="C8577">
        <v>1</v>
      </c>
    </row>
    <row r="8578" spans="1:3" x14ac:dyDescent="0.25">
      <c r="A8578" s="16">
        <v>11104</v>
      </c>
      <c r="B8578">
        <v>65000</v>
      </c>
      <c r="C8578">
        <v>1</v>
      </c>
    </row>
    <row r="8579" spans="1:3" x14ac:dyDescent="0.25">
      <c r="A8579" s="16">
        <v>11105</v>
      </c>
      <c r="B8579">
        <v>65000</v>
      </c>
      <c r="C8579">
        <v>1</v>
      </c>
    </row>
    <row r="8580" spans="1:3" x14ac:dyDescent="0.25">
      <c r="A8580" s="16">
        <v>11106</v>
      </c>
      <c r="B8580">
        <v>119000</v>
      </c>
      <c r="C8580">
        <v>1</v>
      </c>
    </row>
    <row r="8581" spans="1:3" x14ac:dyDescent="0.25">
      <c r="A8581" s="16">
        <v>11107</v>
      </c>
      <c r="B8581">
        <v>19000</v>
      </c>
      <c r="C8581">
        <v>1</v>
      </c>
    </row>
    <row r="8582" spans="1:3" x14ac:dyDescent="0.25">
      <c r="A8582" s="16">
        <v>11108</v>
      </c>
      <c r="B8582">
        <v>34000</v>
      </c>
      <c r="C8582">
        <v>1</v>
      </c>
    </row>
    <row r="8583" spans="1:3" x14ac:dyDescent="0.25">
      <c r="A8583" s="16">
        <v>11109</v>
      </c>
      <c r="B8583">
        <v>2952000</v>
      </c>
      <c r="C8583">
        <v>1</v>
      </c>
    </row>
    <row r="8584" spans="1:3" x14ac:dyDescent="0.25">
      <c r="A8584" s="16">
        <v>11110</v>
      </c>
      <c r="B8584">
        <v>30000</v>
      </c>
      <c r="C8584">
        <v>1</v>
      </c>
    </row>
    <row r="8585" spans="1:3" x14ac:dyDescent="0.25">
      <c r="A8585" s="16">
        <v>11111</v>
      </c>
      <c r="B8585">
        <v>141000</v>
      </c>
      <c r="C8585">
        <v>1</v>
      </c>
    </row>
    <row r="8586" spans="1:3" x14ac:dyDescent="0.25">
      <c r="A8586" s="16">
        <v>11112</v>
      </c>
      <c r="B8586">
        <v>48000</v>
      </c>
      <c r="C8586">
        <v>1</v>
      </c>
    </row>
    <row r="8587" spans="1:3" x14ac:dyDescent="0.25">
      <c r="A8587" s="16">
        <v>11113</v>
      </c>
      <c r="B8587">
        <v>35000</v>
      </c>
      <c r="C8587">
        <v>1</v>
      </c>
    </row>
    <row r="8588" spans="1:3" x14ac:dyDescent="0.25">
      <c r="A8588" s="16">
        <v>11114</v>
      </c>
      <c r="B8588">
        <v>85000</v>
      </c>
      <c r="C8588">
        <v>1</v>
      </c>
    </row>
    <row r="8589" spans="1:3" x14ac:dyDescent="0.25">
      <c r="A8589" s="16">
        <v>11115</v>
      </c>
      <c r="B8589">
        <v>305000</v>
      </c>
      <c r="C8589">
        <v>1</v>
      </c>
    </row>
    <row r="8590" spans="1:3" x14ac:dyDescent="0.25">
      <c r="A8590" s="16">
        <v>11116</v>
      </c>
      <c r="B8590">
        <v>51000</v>
      </c>
      <c r="C8590">
        <v>1</v>
      </c>
    </row>
    <row r="8591" spans="1:3" x14ac:dyDescent="0.25">
      <c r="A8591" s="16">
        <v>11117</v>
      </c>
      <c r="B8591">
        <v>206000</v>
      </c>
      <c r="C8591">
        <v>1</v>
      </c>
    </row>
    <row r="8592" spans="1:3" x14ac:dyDescent="0.25">
      <c r="A8592" s="16">
        <v>11118</v>
      </c>
      <c r="B8592">
        <v>93000</v>
      </c>
      <c r="C8592">
        <v>1</v>
      </c>
    </row>
    <row r="8593" spans="1:3" x14ac:dyDescent="0.25">
      <c r="A8593" s="16">
        <v>11119</v>
      </c>
      <c r="B8593">
        <v>123000</v>
      </c>
      <c r="C8593">
        <v>1</v>
      </c>
    </row>
    <row r="8594" spans="1:3" x14ac:dyDescent="0.25">
      <c r="A8594" s="16">
        <v>11120</v>
      </c>
      <c r="B8594">
        <v>216000</v>
      </c>
      <c r="C8594">
        <v>1</v>
      </c>
    </row>
    <row r="8595" spans="1:3" x14ac:dyDescent="0.25">
      <c r="A8595" s="16">
        <v>11122</v>
      </c>
      <c r="B8595">
        <v>375000</v>
      </c>
      <c r="C8595">
        <v>1</v>
      </c>
    </row>
    <row r="8596" spans="1:3" x14ac:dyDescent="0.25">
      <c r="A8596" s="16">
        <v>11123</v>
      </c>
      <c r="B8596">
        <v>165000</v>
      </c>
      <c r="C8596">
        <v>1</v>
      </c>
    </row>
    <row r="8597" spans="1:3" x14ac:dyDescent="0.25">
      <c r="A8597" s="16">
        <v>11124</v>
      </c>
      <c r="B8597">
        <v>76000</v>
      </c>
      <c r="C8597">
        <v>1</v>
      </c>
    </row>
    <row r="8598" spans="1:3" x14ac:dyDescent="0.25">
      <c r="A8598" s="16">
        <v>11125</v>
      </c>
      <c r="B8598">
        <v>973000</v>
      </c>
      <c r="C8598">
        <v>1</v>
      </c>
    </row>
    <row r="8599" spans="1:3" x14ac:dyDescent="0.25">
      <c r="A8599" s="16">
        <v>11126</v>
      </c>
      <c r="B8599">
        <v>52000</v>
      </c>
      <c r="C8599">
        <v>1</v>
      </c>
    </row>
    <row r="8600" spans="1:3" x14ac:dyDescent="0.25">
      <c r="A8600" s="16">
        <v>11127</v>
      </c>
      <c r="B8600">
        <v>161000</v>
      </c>
      <c r="C8600">
        <v>1</v>
      </c>
    </row>
    <row r="8601" spans="1:3" x14ac:dyDescent="0.25">
      <c r="A8601" s="16">
        <v>11128</v>
      </c>
      <c r="B8601">
        <v>1276000</v>
      </c>
      <c r="C8601">
        <v>1</v>
      </c>
    </row>
    <row r="8602" spans="1:3" x14ac:dyDescent="0.25">
      <c r="A8602" s="16">
        <v>11129</v>
      </c>
      <c r="B8602">
        <v>588543</v>
      </c>
      <c r="C8602">
        <v>1</v>
      </c>
    </row>
    <row r="8603" spans="1:3" x14ac:dyDescent="0.25">
      <c r="A8603" s="16">
        <v>11130</v>
      </c>
      <c r="B8603">
        <v>493000</v>
      </c>
      <c r="C8603">
        <v>1</v>
      </c>
    </row>
    <row r="8604" spans="1:3" x14ac:dyDescent="0.25">
      <c r="A8604" s="16">
        <v>11131</v>
      </c>
      <c r="B8604">
        <v>241000</v>
      </c>
      <c r="C8604">
        <v>1</v>
      </c>
    </row>
    <row r="8605" spans="1:3" x14ac:dyDescent="0.25">
      <c r="A8605" s="16">
        <v>11132</v>
      </c>
      <c r="B8605">
        <v>178000</v>
      </c>
      <c r="C8605">
        <v>1</v>
      </c>
    </row>
    <row r="8606" spans="1:3" x14ac:dyDescent="0.25">
      <c r="A8606" s="16">
        <v>11133</v>
      </c>
      <c r="B8606">
        <v>64000</v>
      </c>
      <c r="C8606">
        <v>1</v>
      </c>
    </row>
    <row r="8607" spans="1:3" x14ac:dyDescent="0.25">
      <c r="A8607" s="16">
        <v>11134</v>
      </c>
      <c r="B8607">
        <v>49000</v>
      </c>
      <c r="C8607">
        <v>1</v>
      </c>
    </row>
    <row r="8608" spans="1:3" x14ac:dyDescent="0.25">
      <c r="A8608" s="16">
        <v>11135</v>
      </c>
      <c r="B8608">
        <v>57555</v>
      </c>
      <c r="C8608">
        <v>1</v>
      </c>
    </row>
    <row r="8609" spans="1:3" x14ac:dyDescent="0.25">
      <c r="A8609" s="16">
        <v>11136</v>
      </c>
      <c r="B8609">
        <v>106000</v>
      </c>
      <c r="C8609">
        <v>1</v>
      </c>
    </row>
    <row r="8610" spans="1:3" x14ac:dyDescent="0.25">
      <c r="A8610" s="16">
        <v>11137</v>
      </c>
      <c r="B8610">
        <v>46000</v>
      </c>
      <c r="C8610">
        <v>1</v>
      </c>
    </row>
    <row r="8611" spans="1:3" x14ac:dyDescent="0.25">
      <c r="A8611" s="16">
        <v>11138</v>
      </c>
      <c r="B8611">
        <v>289000</v>
      </c>
      <c r="C8611">
        <v>1</v>
      </c>
    </row>
    <row r="8612" spans="1:3" x14ac:dyDescent="0.25">
      <c r="A8612" s="16">
        <v>11139</v>
      </c>
      <c r="B8612">
        <v>133000</v>
      </c>
      <c r="C8612">
        <v>1</v>
      </c>
    </row>
    <row r="8613" spans="1:3" x14ac:dyDescent="0.25">
      <c r="A8613" s="16">
        <v>11140</v>
      </c>
      <c r="B8613">
        <v>62300</v>
      </c>
      <c r="C8613">
        <v>1</v>
      </c>
    </row>
    <row r="8614" spans="1:3" x14ac:dyDescent="0.25">
      <c r="A8614" s="16">
        <v>11141</v>
      </c>
      <c r="B8614">
        <v>43000</v>
      </c>
      <c r="C8614">
        <v>1</v>
      </c>
    </row>
    <row r="8615" spans="1:3" x14ac:dyDescent="0.25">
      <c r="A8615" s="16">
        <v>11142</v>
      </c>
      <c r="B8615">
        <v>25185</v>
      </c>
      <c r="C8615">
        <v>1</v>
      </c>
    </row>
    <row r="8616" spans="1:3" x14ac:dyDescent="0.25">
      <c r="A8616" s="16">
        <v>11143</v>
      </c>
      <c r="B8616">
        <v>1388000</v>
      </c>
      <c r="C8616">
        <v>1</v>
      </c>
    </row>
    <row r="8617" spans="1:3" x14ac:dyDescent="0.25">
      <c r="A8617" s="16">
        <v>11144</v>
      </c>
      <c r="B8617">
        <v>130000</v>
      </c>
      <c r="C8617">
        <v>1</v>
      </c>
    </row>
    <row r="8618" spans="1:3" x14ac:dyDescent="0.25">
      <c r="A8618" s="16">
        <v>11145</v>
      </c>
      <c r="B8618">
        <v>536000</v>
      </c>
      <c r="C8618">
        <v>1</v>
      </c>
    </row>
    <row r="8619" spans="1:3" x14ac:dyDescent="0.25">
      <c r="A8619" s="16">
        <v>11146</v>
      </c>
      <c r="B8619">
        <v>474000</v>
      </c>
      <c r="C8619">
        <v>1</v>
      </c>
    </row>
    <row r="8620" spans="1:3" x14ac:dyDescent="0.25">
      <c r="A8620" s="16">
        <v>11147</v>
      </c>
      <c r="B8620">
        <v>1960000</v>
      </c>
      <c r="C8620">
        <v>1</v>
      </c>
    </row>
    <row r="8621" spans="1:3" x14ac:dyDescent="0.25">
      <c r="A8621" s="16">
        <v>11148</v>
      </c>
      <c r="B8621">
        <v>856000</v>
      </c>
      <c r="C8621">
        <v>1</v>
      </c>
    </row>
    <row r="8622" spans="1:3" x14ac:dyDescent="0.25">
      <c r="A8622" s="16">
        <v>11149</v>
      </c>
      <c r="B8622">
        <v>322000</v>
      </c>
      <c r="C8622">
        <v>1</v>
      </c>
    </row>
    <row r="8623" spans="1:3" x14ac:dyDescent="0.25">
      <c r="A8623" s="16">
        <v>11150</v>
      </c>
      <c r="B8623">
        <v>19000</v>
      </c>
      <c r="C8623">
        <v>1</v>
      </c>
    </row>
    <row r="8624" spans="1:3" x14ac:dyDescent="0.25">
      <c r="A8624" s="16">
        <v>11151</v>
      </c>
      <c r="B8624">
        <v>131000</v>
      </c>
      <c r="C8624">
        <v>1</v>
      </c>
    </row>
    <row r="8625" spans="1:3" x14ac:dyDescent="0.25">
      <c r="A8625" s="16">
        <v>11152</v>
      </c>
      <c r="B8625">
        <v>266000</v>
      </c>
      <c r="C8625">
        <v>1</v>
      </c>
    </row>
    <row r="8626" spans="1:3" x14ac:dyDescent="0.25">
      <c r="A8626" s="16">
        <v>11153</v>
      </c>
      <c r="B8626">
        <v>193000</v>
      </c>
      <c r="C8626">
        <v>1</v>
      </c>
    </row>
    <row r="8627" spans="1:3" x14ac:dyDescent="0.25">
      <c r="A8627" s="16">
        <v>11154</v>
      </c>
      <c r="B8627">
        <v>566000</v>
      </c>
      <c r="C8627">
        <v>1</v>
      </c>
    </row>
    <row r="8628" spans="1:3" x14ac:dyDescent="0.25">
      <c r="A8628" s="16">
        <v>11155</v>
      </c>
      <c r="B8628">
        <v>49000</v>
      </c>
      <c r="C8628">
        <v>1</v>
      </c>
    </row>
    <row r="8629" spans="1:3" x14ac:dyDescent="0.25">
      <c r="A8629" s="16">
        <v>11156</v>
      </c>
      <c r="B8629">
        <v>39000</v>
      </c>
      <c r="C8629">
        <v>1</v>
      </c>
    </row>
    <row r="8630" spans="1:3" x14ac:dyDescent="0.25">
      <c r="A8630" s="16">
        <v>11158</v>
      </c>
      <c r="B8630">
        <v>59901</v>
      </c>
      <c r="C8630">
        <v>1</v>
      </c>
    </row>
    <row r="8631" spans="1:3" x14ac:dyDescent="0.25">
      <c r="A8631" s="16">
        <v>11159</v>
      </c>
      <c r="B8631">
        <v>632000</v>
      </c>
      <c r="C8631">
        <v>1</v>
      </c>
    </row>
    <row r="8632" spans="1:3" x14ac:dyDescent="0.25">
      <c r="A8632" s="16">
        <v>11160</v>
      </c>
      <c r="B8632">
        <v>501000</v>
      </c>
      <c r="C8632">
        <v>1</v>
      </c>
    </row>
    <row r="8633" spans="1:3" x14ac:dyDescent="0.25">
      <c r="A8633" s="16">
        <v>11161</v>
      </c>
      <c r="B8633">
        <v>185000</v>
      </c>
      <c r="C8633">
        <v>1</v>
      </c>
    </row>
    <row r="8634" spans="1:3" x14ac:dyDescent="0.25">
      <c r="A8634" s="16">
        <v>11162</v>
      </c>
      <c r="B8634">
        <v>130803</v>
      </c>
      <c r="C8634">
        <v>1</v>
      </c>
    </row>
    <row r="8635" spans="1:3" x14ac:dyDescent="0.25">
      <c r="A8635" s="16">
        <v>11163</v>
      </c>
      <c r="B8635">
        <v>152000</v>
      </c>
      <c r="C8635">
        <v>1</v>
      </c>
    </row>
    <row r="8636" spans="1:3" x14ac:dyDescent="0.25">
      <c r="A8636" s="16">
        <v>11164</v>
      </c>
      <c r="B8636">
        <v>228000</v>
      </c>
      <c r="C8636">
        <v>1</v>
      </c>
    </row>
    <row r="8637" spans="1:3" x14ac:dyDescent="0.25">
      <c r="A8637" s="16">
        <v>11165</v>
      </c>
      <c r="B8637">
        <v>28000</v>
      </c>
      <c r="C8637">
        <v>1</v>
      </c>
    </row>
    <row r="8638" spans="1:3" x14ac:dyDescent="0.25">
      <c r="A8638" s="16">
        <v>11166</v>
      </c>
      <c r="B8638">
        <v>225811</v>
      </c>
      <c r="C8638">
        <v>1</v>
      </c>
    </row>
    <row r="8639" spans="1:3" x14ac:dyDescent="0.25">
      <c r="A8639" s="16">
        <v>11167</v>
      </c>
      <c r="B8639">
        <v>145000</v>
      </c>
      <c r="C8639">
        <v>1</v>
      </c>
    </row>
    <row r="8640" spans="1:3" x14ac:dyDescent="0.25">
      <c r="A8640" s="16">
        <v>11168</v>
      </c>
      <c r="B8640">
        <v>809000</v>
      </c>
      <c r="C8640">
        <v>1</v>
      </c>
    </row>
    <row r="8641" spans="1:3" x14ac:dyDescent="0.25">
      <c r="A8641" s="16">
        <v>11169</v>
      </c>
      <c r="B8641">
        <v>16000</v>
      </c>
      <c r="C8641">
        <v>1</v>
      </c>
    </row>
    <row r="8642" spans="1:3" x14ac:dyDescent="0.25">
      <c r="A8642" s="16">
        <v>11170</v>
      </c>
      <c r="B8642">
        <v>719000</v>
      </c>
      <c r="C8642">
        <v>1</v>
      </c>
    </row>
    <row r="8643" spans="1:3" x14ac:dyDescent="0.25">
      <c r="A8643" s="16">
        <v>11171</v>
      </c>
      <c r="B8643">
        <v>588000</v>
      </c>
      <c r="C8643">
        <v>1</v>
      </c>
    </row>
    <row r="8644" spans="1:3" x14ac:dyDescent="0.25">
      <c r="A8644" s="16">
        <v>11172</v>
      </c>
      <c r="B8644">
        <v>82000</v>
      </c>
      <c r="C8644">
        <v>1</v>
      </c>
    </row>
    <row r="8645" spans="1:3" x14ac:dyDescent="0.25">
      <c r="A8645" s="16">
        <v>11173</v>
      </c>
      <c r="B8645">
        <v>312000</v>
      </c>
      <c r="C8645">
        <v>1</v>
      </c>
    </row>
    <row r="8646" spans="1:3" x14ac:dyDescent="0.25">
      <c r="A8646" s="16">
        <v>11174</v>
      </c>
      <c r="B8646">
        <v>72000</v>
      </c>
      <c r="C8646">
        <v>1</v>
      </c>
    </row>
    <row r="8647" spans="1:3" x14ac:dyDescent="0.25">
      <c r="A8647" s="16">
        <v>11175</v>
      </c>
      <c r="B8647">
        <v>33000</v>
      </c>
      <c r="C8647">
        <v>1</v>
      </c>
    </row>
    <row r="8648" spans="1:3" x14ac:dyDescent="0.25">
      <c r="A8648" s="16">
        <v>11177</v>
      </c>
      <c r="B8648">
        <v>1907000</v>
      </c>
      <c r="C8648">
        <v>1</v>
      </c>
    </row>
    <row r="8649" spans="1:3" x14ac:dyDescent="0.25">
      <c r="A8649" s="16">
        <v>11178</v>
      </c>
      <c r="B8649">
        <v>1119000</v>
      </c>
      <c r="C8649">
        <v>1</v>
      </c>
    </row>
    <row r="8650" spans="1:3" x14ac:dyDescent="0.25">
      <c r="A8650" s="16">
        <v>11179</v>
      </c>
      <c r="B8650">
        <v>1028000</v>
      </c>
      <c r="C8650">
        <v>1</v>
      </c>
    </row>
    <row r="8651" spans="1:3" x14ac:dyDescent="0.25">
      <c r="A8651" s="16">
        <v>11180</v>
      </c>
      <c r="B8651">
        <v>3191000</v>
      </c>
      <c r="C8651">
        <v>1</v>
      </c>
    </row>
    <row r="8652" spans="1:3" x14ac:dyDescent="0.25">
      <c r="A8652" s="16">
        <v>11181</v>
      </c>
      <c r="B8652">
        <v>239000</v>
      </c>
      <c r="C8652">
        <v>1</v>
      </c>
    </row>
    <row r="8653" spans="1:3" x14ac:dyDescent="0.25">
      <c r="A8653" s="16">
        <v>11182</v>
      </c>
      <c r="B8653">
        <v>276000</v>
      </c>
      <c r="C8653">
        <v>1</v>
      </c>
    </row>
    <row r="8654" spans="1:3" x14ac:dyDescent="0.25">
      <c r="A8654" s="16">
        <v>11183</v>
      </c>
      <c r="B8654">
        <v>340000</v>
      </c>
      <c r="C8654">
        <v>1</v>
      </c>
    </row>
    <row r="8655" spans="1:3" x14ac:dyDescent="0.25">
      <c r="A8655" s="16">
        <v>11184</v>
      </c>
      <c r="B8655">
        <v>127092</v>
      </c>
      <c r="C8655">
        <v>1</v>
      </c>
    </row>
    <row r="8656" spans="1:3" x14ac:dyDescent="0.25">
      <c r="A8656" s="16">
        <v>11186</v>
      </c>
      <c r="B8656">
        <v>84000</v>
      </c>
      <c r="C8656">
        <v>1</v>
      </c>
    </row>
    <row r="8657" spans="1:3" x14ac:dyDescent="0.25">
      <c r="A8657" s="16">
        <v>11187</v>
      </c>
      <c r="B8657">
        <v>51000</v>
      </c>
      <c r="C8657">
        <v>1</v>
      </c>
    </row>
    <row r="8658" spans="1:3" x14ac:dyDescent="0.25">
      <c r="A8658" s="16">
        <v>11188</v>
      </c>
      <c r="B8658">
        <v>1544000</v>
      </c>
      <c r="C8658">
        <v>1</v>
      </c>
    </row>
    <row r="8659" spans="1:3" x14ac:dyDescent="0.25">
      <c r="A8659" s="16">
        <v>11189</v>
      </c>
      <c r="B8659">
        <v>14000</v>
      </c>
      <c r="C8659">
        <v>1</v>
      </c>
    </row>
    <row r="8660" spans="1:3" x14ac:dyDescent="0.25">
      <c r="A8660" s="16">
        <v>11190</v>
      </c>
      <c r="B8660">
        <v>78000</v>
      </c>
      <c r="C8660">
        <v>1</v>
      </c>
    </row>
    <row r="8661" spans="1:3" x14ac:dyDescent="0.25">
      <c r="A8661" s="16">
        <v>11191</v>
      </c>
      <c r="B8661">
        <v>88000</v>
      </c>
      <c r="C8661">
        <v>1</v>
      </c>
    </row>
    <row r="8662" spans="1:3" x14ac:dyDescent="0.25">
      <c r="A8662" s="16">
        <v>11192</v>
      </c>
      <c r="B8662">
        <v>270000</v>
      </c>
      <c r="C8662">
        <v>1</v>
      </c>
    </row>
    <row r="8663" spans="1:3" x14ac:dyDescent="0.25">
      <c r="A8663" s="16">
        <v>11193</v>
      </c>
      <c r="B8663">
        <v>85000</v>
      </c>
      <c r="C8663">
        <v>1</v>
      </c>
    </row>
    <row r="8664" spans="1:3" x14ac:dyDescent="0.25">
      <c r="A8664" s="16">
        <v>11194</v>
      </c>
      <c r="B8664">
        <v>950000</v>
      </c>
      <c r="C8664">
        <v>1</v>
      </c>
    </row>
    <row r="8665" spans="1:3" x14ac:dyDescent="0.25">
      <c r="A8665" s="16">
        <v>11195</v>
      </c>
      <c r="B8665">
        <v>44000</v>
      </c>
      <c r="C8665">
        <v>1</v>
      </c>
    </row>
    <row r="8666" spans="1:3" x14ac:dyDescent="0.25">
      <c r="A8666" s="16">
        <v>11196</v>
      </c>
      <c r="B8666">
        <v>117000</v>
      </c>
      <c r="C8666">
        <v>1</v>
      </c>
    </row>
    <row r="8667" spans="1:3" x14ac:dyDescent="0.25">
      <c r="A8667" s="16">
        <v>11197</v>
      </c>
      <c r="B8667">
        <v>50324</v>
      </c>
      <c r="C8667">
        <v>1</v>
      </c>
    </row>
    <row r="8668" spans="1:3" x14ac:dyDescent="0.25">
      <c r="A8668" s="16">
        <v>11198</v>
      </c>
      <c r="B8668">
        <v>108328</v>
      </c>
      <c r="C8668">
        <v>1</v>
      </c>
    </row>
    <row r="8669" spans="1:3" x14ac:dyDescent="0.25">
      <c r="A8669" s="16">
        <v>11199</v>
      </c>
      <c r="B8669">
        <v>44965</v>
      </c>
      <c r="C8669">
        <v>1</v>
      </c>
    </row>
    <row r="8670" spans="1:3" x14ac:dyDescent="0.25">
      <c r="A8670" s="16">
        <v>11200</v>
      </c>
      <c r="B8670">
        <v>51000</v>
      </c>
      <c r="C8670">
        <v>1</v>
      </c>
    </row>
    <row r="8671" spans="1:3" x14ac:dyDescent="0.25">
      <c r="A8671" s="16">
        <v>11201</v>
      </c>
      <c r="B8671">
        <v>15000</v>
      </c>
      <c r="C8671">
        <v>1</v>
      </c>
    </row>
    <row r="8672" spans="1:3" x14ac:dyDescent="0.25">
      <c r="A8672" s="16">
        <v>11202</v>
      </c>
      <c r="B8672">
        <v>140000</v>
      </c>
      <c r="C8672">
        <v>1</v>
      </c>
    </row>
    <row r="8673" spans="1:3" x14ac:dyDescent="0.25">
      <c r="A8673" s="16">
        <v>11203</v>
      </c>
      <c r="B8673">
        <v>799000</v>
      </c>
      <c r="C8673">
        <v>1</v>
      </c>
    </row>
    <row r="8674" spans="1:3" x14ac:dyDescent="0.25">
      <c r="A8674" s="16">
        <v>11204</v>
      </c>
      <c r="B8674">
        <v>540000</v>
      </c>
      <c r="C8674">
        <v>1</v>
      </c>
    </row>
    <row r="8675" spans="1:3" x14ac:dyDescent="0.25">
      <c r="A8675" s="16">
        <v>11205</v>
      </c>
      <c r="B8675">
        <v>15</v>
      </c>
      <c r="C8675">
        <v>1</v>
      </c>
    </row>
    <row r="8676" spans="1:3" x14ac:dyDescent="0.25">
      <c r="A8676" s="16">
        <v>11206</v>
      </c>
      <c r="B8676">
        <v>467000</v>
      </c>
      <c r="C8676">
        <v>1</v>
      </c>
    </row>
    <row r="8677" spans="1:3" x14ac:dyDescent="0.25">
      <c r="A8677" s="16">
        <v>11207</v>
      </c>
      <c r="B8677">
        <v>211000</v>
      </c>
      <c r="C8677">
        <v>1</v>
      </c>
    </row>
    <row r="8678" spans="1:3" x14ac:dyDescent="0.25">
      <c r="A8678" s="16">
        <v>11208</v>
      </c>
      <c r="B8678">
        <v>94000</v>
      </c>
      <c r="C8678">
        <v>1</v>
      </c>
    </row>
    <row r="8679" spans="1:3" x14ac:dyDescent="0.25">
      <c r="A8679" s="16">
        <v>11209</v>
      </c>
      <c r="B8679">
        <v>183000</v>
      </c>
      <c r="C8679">
        <v>1</v>
      </c>
    </row>
    <row r="8680" spans="1:3" x14ac:dyDescent="0.25">
      <c r="A8680" s="16">
        <v>11210</v>
      </c>
      <c r="B8680">
        <v>308000</v>
      </c>
      <c r="C8680">
        <v>1</v>
      </c>
    </row>
    <row r="8681" spans="1:3" x14ac:dyDescent="0.25">
      <c r="A8681" s="16">
        <v>11211</v>
      </c>
      <c r="B8681">
        <v>1026000</v>
      </c>
      <c r="C8681">
        <v>1</v>
      </c>
    </row>
    <row r="8682" spans="1:3" x14ac:dyDescent="0.25">
      <c r="A8682" s="16">
        <v>11212</v>
      </c>
      <c r="B8682">
        <v>545000</v>
      </c>
      <c r="C8682">
        <v>1</v>
      </c>
    </row>
    <row r="8683" spans="1:3" x14ac:dyDescent="0.25">
      <c r="A8683" s="16">
        <v>11213</v>
      </c>
      <c r="B8683">
        <v>199000</v>
      </c>
      <c r="C8683">
        <v>1</v>
      </c>
    </row>
    <row r="8684" spans="1:3" x14ac:dyDescent="0.25">
      <c r="A8684" s="16">
        <v>11214</v>
      </c>
      <c r="B8684">
        <v>267000</v>
      </c>
      <c r="C8684">
        <v>1</v>
      </c>
    </row>
    <row r="8685" spans="1:3" x14ac:dyDescent="0.25">
      <c r="A8685" s="16">
        <v>11215</v>
      </c>
      <c r="B8685">
        <v>76000</v>
      </c>
      <c r="C8685">
        <v>1</v>
      </c>
    </row>
    <row r="8686" spans="1:3" x14ac:dyDescent="0.25">
      <c r="A8686" s="16">
        <v>11216</v>
      </c>
      <c r="B8686">
        <v>498000</v>
      </c>
      <c r="C8686">
        <v>1</v>
      </c>
    </row>
    <row r="8687" spans="1:3" x14ac:dyDescent="0.25">
      <c r="A8687" s="16">
        <v>11217</v>
      </c>
      <c r="B8687">
        <v>6135</v>
      </c>
      <c r="C8687">
        <v>1</v>
      </c>
    </row>
    <row r="8688" spans="1:3" x14ac:dyDescent="0.25">
      <c r="A8688" s="16">
        <v>11218</v>
      </c>
      <c r="B8688">
        <v>45000</v>
      </c>
      <c r="C8688">
        <v>1</v>
      </c>
    </row>
    <row r="8689" spans="1:3" x14ac:dyDescent="0.25">
      <c r="A8689" s="16">
        <v>11219</v>
      </c>
      <c r="B8689">
        <v>280000</v>
      </c>
      <c r="C8689">
        <v>1</v>
      </c>
    </row>
    <row r="8690" spans="1:3" x14ac:dyDescent="0.25">
      <c r="A8690" s="16">
        <v>11220</v>
      </c>
      <c r="B8690">
        <v>250000</v>
      </c>
      <c r="C8690">
        <v>1</v>
      </c>
    </row>
    <row r="8691" spans="1:3" x14ac:dyDescent="0.25">
      <c r="A8691" s="16">
        <v>11221</v>
      </c>
      <c r="B8691">
        <v>112897</v>
      </c>
      <c r="C8691">
        <v>1</v>
      </c>
    </row>
    <row r="8692" spans="1:3" x14ac:dyDescent="0.25">
      <c r="A8692" s="16">
        <v>11222</v>
      </c>
      <c r="B8692">
        <v>12460</v>
      </c>
      <c r="C8692">
        <v>1</v>
      </c>
    </row>
    <row r="8693" spans="1:3" x14ac:dyDescent="0.25">
      <c r="A8693" s="16">
        <v>11223</v>
      </c>
      <c r="B8693">
        <v>2067000</v>
      </c>
      <c r="C8693">
        <v>1</v>
      </c>
    </row>
    <row r="8694" spans="1:3" x14ac:dyDescent="0.25">
      <c r="A8694" s="16">
        <v>11224</v>
      </c>
      <c r="B8694">
        <v>127000</v>
      </c>
      <c r="C8694">
        <v>1</v>
      </c>
    </row>
    <row r="8695" spans="1:3" x14ac:dyDescent="0.25">
      <c r="A8695" s="16">
        <v>11225</v>
      </c>
      <c r="B8695">
        <v>901000</v>
      </c>
      <c r="C8695">
        <v>1</v>
      </c>
    </row>
    <row r="8696" spans="1:3" x14ac:dyDescent="0.25">
      <c r="A8696" s="16">
        <v>11226</v>
      </c>
      <c r="B8696">
        <v>280000</v>
      </c>
      <c r="C8696">
        <v>1</v>
      </c>
    </row>
    <row r="8697" spans="1:3" x14ac:dyDescent="0.25">
      <c r="A8697" s="16">
        <v>11227</v>
      </c>
      <c r="B8697">
        <v>156000</v>
      </c>
      <c r="C8697">
        <v>1</v>
      </c>
    </row>
    <row r="8698" spans="1:3" x14ac:dyDescent="0.25">
      <c r="A8698" s="16">
        <v>11228</v>
      </c>
      <c r="B8698">
        <v>227000</v>
      </c>
      <c r="C8698">
        <v>1</v>
      </c>
    </row>
    <row r="8699" spans="1:3" x14ac:dyDescent="0.25">
      <c r="A8699" s="16">
        <v>11229</v>
      </c>
      <c r="B8699">
        <v>314000</v>
      </c>
      <c r="C8699">
        <v>1</v>
      </c>
    </row>
    <row r="8700" spans="1:3" x14ac:dyDescent="0.25">
      <c r="A8700" s="16">
        <v>11230</v>
      </c>
      <c r="B8700">
        <v>4000</v>
      </c>
      <c r="C8700">
        <v>1</v>
      </c>
    </row>
    <row r="8701" spans="1:3" x14ac:dyDescent="0.25">
      <c r="A8701" s="16">
        <v>11231</v>
      </c>
      <c r="B8701">
        <v>408000</v>
      </c>
      <c r="C8701">
        <v>1</v>
      </c>
    </row>
    <row r="8702" spans="1:3" x14ac:dyDescent="0.25">
      <c r="A8702" s="16">
        <v>11233</v>
      </c>
      <c r="B8702">
        <v>32000</v>
      </c>
      <c r="C8702">
        <v>1</v>
      </c>
    </row>
    <row r="8703" spans="1:3" x14ac:dyDescent="0.25">
      <c r="A8703" s="16">
        <v>11234</v>
      </c>
      <c r="B8703">
        <v>253000</v>
      </c>
      <c r="C8703">
        <v>1</v>
      </c>
    </row>
    <row r="8704" spans="1:3" x14ac:dyDescent="0.25">
      <c r="A8704" s="16">
        <v>11237</v>
      </c>
      <c r="B8704">
        <v>291000</v>
      </c>
      <c r="C8704">
        <v>1</v>
      </c>
    </row>
    <row r="8705" spans="1:3" x14ac:dyDescent="0.25">
      <c r="A8705" s="16">
        <v>11238</v>
      </c>
      <c r="B8705">
        <v>696000</v>
      </c>
      <c r="C8705">
        <v>1</v>
      </c>
    </row>
    <row r="8706" spans="1:3" x14ac:dyDescent="0.25">
      <c r="A8706" s="16">
        <v>11239</v>
      </c>
      <c r="B8706">
        <v>105000</v>
      </c>
      <c r="C8706">
        <v>1</v>
      </c>
    </row>
    <row r="8707" spans="1:3" x14ac:dyDescent="0.25">
      <c r="A8707" s="16">
        <v>11240</v>
      </c>
      <c r="B8707">
        <v>80000</v>
      </c>
      <c r="C8707">
        <v>1</v>
      </c>
    </row>
    <row r="8708" spans="1:3" x14ac:dyDescent="0.25">
      <c r="A8708" s="16">
        <v>11241</v>
      </c>
      <c r="B8708">
        <v>52500</v>
      </c>
      <c r="C8708">
        <v>1</v>
      </c>
    </row>
    <row r="8709" spans="1:3" x14ac:dyDescent="0.25">
      <c r="A8709" s="16">
        <v>11242</v>
      </c>
      <c r="B8709">
        <v>74000</v>
      </c>
      <c r="C8709">
        <v>1</v>
      </c>
    </row>
    <row r="8710" spans="1:3" x14ac:dyDescent="0.25">
      <c r="A8710" s="16">
        <v>11243</v>
      </c>
      <c r="B8710">
        <v>282000</v>
      </c>
      <c r="C8710">
        <v>1</v>
      </c>
    </row>
    <row r="8711" spans="1:3" x14ac:dyDescent="0.25">
      <c r="A8711" s="16">
        <v>11244</v>
      </c>
      <c r="B8711">
        <v>165000</v>
      </c>
      <c r="C8711">
        <v>1</v>
      </c>
    </row>
    <row r="8712" spans="1:3" x14ac:dyDescent="0.25">
      <c r="A8712" s="16">
        <v>11245</v>
      </c>
      <c r="B8712">
        <v>112872</v>
      </c>
      <c r="C8712">
        <v>1</v>
      </c>
    </row>
    <row r="8713" spans="1:3" x14ac:dyDescent="0.25">
      <c r="A8713" s="16">
        <v>11246</v>
      </c>
      <c r="B8713">
        <v>1001000</v>
      </c>
      <c r="C8713">
        <v>1</v>
      </c>
    </row>
    <row r="8714" spans="1:3" x14ac:dyDescent="0.25">
      <c r="A8714" s="16">
        <v>11247</v>
      </c>
      <c r="B8714">
        <v>325000</v>
      </c>
      <c r="C8714">
        <v>1</v>
      </c>
    </row>
    <row r="8715" spans="1:3" x14ac:dyDescent="0.25">
      <c r="A8715" s="16">
        <v>11248</v>
      </c>
      <c r="B8715">
        <v>381000</v>
      </c>
      <c r="C8715">
        <v>1</v>
      </c>
    </row>
    <row r="8716" spans="1:3" x14ac:dyDescent="0.25">
      <c r="A8716" s="16">
        <v>11249</v>
      </c>
      <c r="B8716">
        <v>127000</v>
      </c>
      <c r="C8716">
        <v>1</v>
      </c>
    </row>
    <row r="8717" spans="1:3" x14ac:dyDescent="0.25">
      <c r="A8717" s="16">
        <v>11250</v>
      </c>
      <c r="B8717">
        <v>245000</v>
      </c>
      <c r="C8717">
        <v>1</v>
      </c>
    </row>
    <row r="8718" spans="1:3" x14ac:dyDescent="0.25">
      <c r="A8718" s="16">
        <v>11251</v>
      </c>
      <c r="B8718">
        <v>194000</v>
      </c>
      <c r="C8718">
        <v>1</v>
      </c>
    </row>
    <row r="8719" spans="1:3" x14ac:dyDescent="0.25">
      <c r="A8719" s="16">
        <v>11252</v>
      </c>
      <c r="B8719">
        <v>165000</v>
      </c>
      <c r="C8719">
        <v>1</v>
      </c>
    </row>
    <row r="8720" spans="1:3" x14ac:dyDescent="0.25">
      <c r="A8720" s="16">
        <v>11253</v>
      </c>
      <c r="B8720">
        <v>1060000</v>
      </c>
      <c r="C8720">
        <v>1</v>
      </c>
    </row>
    <row r="8721" spans="1:3" x14ac:dyDescent="0.25">
      <c r="A8721" s="16">
        <v>11254</v>
      </c>
      <c r="B8721">
        <v>103000</v>
      </c>
      <c r="C8721">
        <v>1</v>
      </c>
    </row>
    <row r="8722" spans="1:3" x14ac:dyDescent="0.25">
      <c r="A8722" s="16">
        <v>11255</v>
      </c>
      <c r="B8722">
        <v>28000</v>
      </c>
      <c r="C8722">
        <v>1</v>
      </c>
    </row>
    <row r="8723" spans="1:3" x14ac:dyDescent="0.25">
      <c r="A8723" s="16">
        <v>11256</v>
      </c>
      <c r="B8723">
        <v>12166</v>
      </c>
      <c r="C8723">
        <v>1</v>
      </c>
    </row>
    <row r="8724" spans="1:3" x14ac:dyDescent="0.25">
      <c r="A8724" s="16">
        <v>11257</v>
      </c>
      <c r="B8724">
        <v>199581</v>
      </c>
      <c r="C8724">
        <v>1</v>
      </c>
    </row>
    <row r="8725" spans="1:3" x14ac:dyDescent="0.25">
      <c r="A8725" s="16">
        <v>11258</v>
      </c>
      <c r="B8725">
        <v>17209</v>
      </c>
      <c r="C8725">
        <v>1</v>
      </c>
    </row>
    <row r="8726" spans="1:3" x14ac:dyDescent="0.25">
      <c r="A8726" s="16">
        <v>11259</v>
      </c>
      <c r="B8726">
        <v>35948</v>
      </c>
      <c r="C8726">
        <v>1</v>
      </c>
    </row>
    <row r="8727" spans="1:3" x14ac:dyDescent="0.25">
      <c r="A8727" s="16">
        <v>11260</v>
      </c>
      <c r="B8727">
        <v>59219</v>
      </c>
      <c r="C8727">
        <v>1</v>
      </c>
    </row>
    <row r="8728" spans="1:3" x14ac:dyDescent="0.25">
      <c r="A8728" s="16">
        <v>11261</v>
      </c>
      <c r="B8728">
        <v>145288</v>
      </c>
      <c r="C8728">
        <v>1</v>
      </c>
    </row>
    <row r="8729" spans="1:3" x14ac:dyDescent="0.25">
      <c r="A8729" s="16">
        <v>11262</v>
      </c>
      <c r="B8729">
        <v>57471</v>
      </c>
      <c r="C8729">
        <v>1</v>
      </c>
    </row>
    <row r="8730" spans="1:3" x14ac:dyDescent="0.25">
      <c r="A8730" s="16">
        <v>11263</v>
      </c>
      <c r="B8730">
        <v>47730</v>
      </c>
      <c r="C8730">
        <v>1</v>
      </c>
    </row>
    <row r="8731" spans="1:3" x14ac:dyDescent="0.25">
      <c r="A8731" s="16">
        <v>11264</v>
      </c>
      <c r="B8731">
        <v>106048</v>
      </c>
      <c r="C8731">
        <v>1</v>
      </c>
    </row>
    <row r="8732" spans="1:3" x14ac:dyDescent="0.25">
      <c r="A8732" s="16">
        <v>11265</v>
      </c>
      <c r="B8732">
        <v>48541</v>
      </c>
      <c r="C8732">
        <v>1</v>
      </c>
    </row>
    <row r="8733" spans="1:3" x14ac:dyDescent="0.25">
      <c r="A8733" s="16">
        <v>11266</v>
      </c>
      <c r="B8733">
        <v>147269</v>
      </c>
      <c r="C8733">
        <v>1</v>
      </c>
    </row>
    <row r="8734" spans="1:3" x14ac:dyDescent="0.25">
      <c r="A8734" s="16">
        <v>11267</v>
      </c>
      <c r="B8734">
        <v>190409</v>
      </c>
      <c r="C8734">
        <v>1</v>
      </c>
    </row>
    <row r="8735" spans="1:3" x14ac:dyDescent="0.25">
      <c r="A8735" s="16">
        <v>11268</v>
      </c>
      <c r="B8735">
        <v>48949</v>
      </c>
      <c r="C8735">
        <v>1</v>
      </c>
    </row>
    <row r="8736" spans="1:3" x14ac:dyDescent="0.25">
      <c r="A8736" s="16">
        <v>11269</v>
      </c>
      <c r="B8736">
        <v>14521</v>
      </c>
      <c r="C8736">
        <v>1</v>
      </c>
    </row>
    <row r="8737" spans="1:3" x14ac:dyDescent="0.25">
      <c r="A8737" s="16">
        <v>11270</v>
      </c>
      <c r="B8737">
        <v>1675</v>
      </c>
      <c r="C8737">
        <v>1</v>
      </c>
    </row>
    <row r="8738" spans="1:3" x14ac:dyDescent="0.25">
      <c r="A8738" s="16">
        <v>11271</v>
      </c>
      <c r="B8738">
        <v>221</v>
      </c>
      <c r="C8738">
        <v>1</v>
      </c>
    </row>
    <row r="8739" spans="1:3" x14ac:dyDescent="0.25">
      <c r="A8739" s="16">
        <v>11272</v>
      </c>
      <c r="B8739">
        <v>3751</v>
      </c>
      <c r="C8739">
        <v>1</v>
      </c>
    </row>
    <row r="8740" spans="1:3" x14ac:dyDescent="0.25">
      <c r="A8740" s="16">
        <v>11273</v>
      </c>
      <c r="B8740">
        <v>6649</v>
      </c>
      <c r="C8740">
        <v>1</v>
      </c>
    </row>
    <row r="8741" spans="1:3" x14ac:dyDescent="0.25">
      <c r="A8741" s="16">
        <v>11274</v>
      </c>
      <c r="B8741">
        <v>203923</v>
      </c>
      <c r="C8741">
        <v>1</v>
      </c>
    </row>
    <row r="8742" spans="1:3" x14ac:dyDescent="0.25">
      <c r="A8742" s="16">
        <v>11275</v>
      </c>
      <c r="B8742">
        <v>6065</v>
      </c>
      <c r="C8742">
        <v>1</v>
      </c>
    </row>
    <row r="8743" spans="1:3" x14ac:dyDescent="0.25">
      <c r="A8743" s="16">
        <v>11276</v>
      </c>
      <c r="B8743">
        <v>9019</v>
      </c>
      <c r="C8743">
        <v>1</v>
      </c>
    </row>
    <row r="8744" spans="1:3" x14ac:dyDescent="0.25">
      <c r="A8744" s="16">
        <v>11277</v>
      </c>
      <c r="B8744">
        <v>168360</v>
      </c>
      <c r="C8744">
        <v>1</v>
      </c>
    </row>
    <row r="8745" spans="1:3" x14ac:dyDescent="0.25">
      <c r="A8745" s="16">
        <v>11278</v>
      </c>
      <c r="B8745">
        <v>59531</v>
      </c>
      <c r="C8745">
        <v>1</v>
      </c>
    </row>
    <row r="8746" spans="1:3" x14ac:dyDescent="0.25">
      <c r="A8746" s="16">
        <v>11279</v>
      </c>
      <c r="B8746">
        <v>29564</v>
      </c>
      <c r="C8746">
        <v>1</v>
      </c>
    </row>
    <row r="8747" spans="1:3" x14ac:dyDescent="0.25">
      <c r="A8747" s="16">
        <v>11280</v>
      </c>
      <c r="B8747">
        <v>171379</v>
      </c>
      <c r="C8747">
        <v>1</v>
      </c>
    </row>
    <row r="8748" spans="1:3" x14ac:dyDescent="0.25">
      <c r="A8748" s="16">
        <v>11281</v>
      </c>
      <c r="B8748">
        <v>17776</v>
      </c>
      <c r="C8748">
        <v>1</v>
      </c>
    </row>
    <row r="8749" spans="1:3" x14ac:dyDescent="0.25">
      <c r="A8749" s="16">
        <v>11282</v>
      </c>
      <c r="B8749">
        <v>167</v>
      </c>
      <c r="C8749">
        <v>1</v>
      </c>
    </row>
    <row r="8750" spans="1:3" x14ac:dyDescent="0.25">
      <c r="A8750" s="16">
        <v>11283</v>
      </c>
      <c r="B8750">
        <v>15</v>
      </c>
      <c r="C8750">
        <v>1</v>
      </c>
    </row>
    <row r="8751" spans="1:3" x14ac:dyDescent="0.25">
      <c r="A8751" s="16">
        <v>11284</v>
      </c>
      <c r="B8751">
        <v>167</v>
      </c>
      <c r="C8751">
        <v>1</v>
      </c>
    </row>
    <row r="8752" spans="1:3" x14ac:dyDescent="0.25">
      <c r="A8752" s="16">
        <v>11285</v>
      </c>
      <c r="B8752">
        <v>167</v>
      </c>
      <c r="C8752">
        <v>1</v>
      </c>
    </row>
    <row r="8753" spans="1:3" x14ac:dyDescent="0.25">
      <c r="A8753" s="16">
        <v>11286</v>
      </c>
      <c r="B8753">
        <v>167</v>
      </c>
      <c r="C8753">
        <v>1</v>
      </c>
    </row>
    <row r="8754" spans="1:3" x14ac:dyDescent="0.25">
      <c r="A8754" s="16">
        <v>11287</v>
      </c>
      <c r="B8754">
        <v>167</v>
      </c>
      <c r="C8754">
        <v>1</v>
      </c>
    </row>
    <row r="8755" spans="1:3" x14ac:dyDescent="0.25">
      <c r="A8755" s="16">
        <v>11288</v>
      </c>
      <c r="B8755">
        <v>167</v>
      </c>
      <c r="C8755">
        <v>1</v>
      </c>
    </row>
    <row r="8756" spans="1:3" x14ac:dyDescent="0.25">
      <c r="A8756" s="16">
        <v>11289</v>
      </c>
      <c r="B8756">
        <v>167</v>
      </c>
      <c r="C8756">
        <v>1</v>
      </c>
    </row>
    <row r="8757" spans="1:3" x14ac:dyDescent="0.25">
      <c r="A8757" s="16">
        <v>11290</v>
      </c>
      <c r="B8757">
        <v>167</v>
      </c>
      <c r="C8757">
        <v>1</v>
      </c>
    </row>
    <row r="8758" spans="1:3" x14ac:dyDescent="0.25">
      <c r="A8758" s="16">
        <v>11291</v>
      </c>
      <c r="B8758">
        <v>167</v>
      </c>
      <c r="C8758">
        <v>1</v>
      </c>
    </row>
    <row r="8759" spans="1:3" x14ac:dyDescent="0.25">
      <c r="A8759" s="16">
        <v>11292</v>
      </c>
      <c r="B8759">
        <v>167</v>
      </c>
      <c r="C8759">
        <v>1</v>
      </c>
    </row>
    <row r="8760" spans="1:3" x14ac:dyDescent="0.25">
      <c r="A8760" s="16">
        <v>11293</v>
      </c>
      <c r="B8760">
        <v>167</v>
      </c>
      <c r="C8760">
        <v>1</v>
      </c>
    </row>
    <row r="8761" spans="1:3" x14ac:dyDescent="0.25">
      <c r="A8761" s="16">
        <v>11294</v>
      </c>
      <c r="B8761">
        <v>167</v>
      </c>
      <c r="C8761">
        <v>1</v>
      </c>
    </row>
    <row r="8762" spans="1:3" x14ac:dyDescent="0.25">
      <c r="A8762" s="16">
        <v>11295</v>
      </c>
      <c r="B8762">
        <v>167</v>
      </c>
      <c r="C8762">
        <v>1</v>
      </c>
    </row>
    <row r="8763" spans="1:3" x14ac:dyDescent="0.25">
      <c r="A8763" s="16">
        <v>11296</v>
      </c>
      <c r="B8763">
        <v>167</v>
      </c>
      <c r="C8763">
        <v>1</v>
      </c>
    </row>
    <row r="8764" spans="1:3" x14ac:dyDescent="0.25">
      <c r="A8764" s="16">
        <v>11297</v>
      </c>
      <c r="B8764">
        <v>167</v>
      </c>
      <c r="C8764">
        <v>1</v>
      </c>
    </row>
    <row r="8765" spans="1:3" x14ac:dyDescent="0.25">
      <c r="A8765" s="16">
        <v>11298</v>
      </c>
      <c r="B8765">
        <v>167</v>
      </c>
      <c r="C8765">
        <v>1</v>
      </c>
    </row>
    <row r="8766" spans="1:3" x14ac:dyDescent="0.25">
      <c r="A8766" s="16">
        <v>11299</v>
      </c>
      <c r="B8766">
        <v>167</v>
      </c>
      <c r="C8766">
        <v>1</v>
      </c>
    </row>
    <row r="8767" spans="1:3" x14ac:dyDescent="0.25">
      <c r="A8767" s="16">
        <v>11300</v>
      </c>
      <c r="B8767">
        <v>167</v>
      </c>
      <c r="C8767">
        <v>1</v>
      </c>
    </row>
    <row r="8768" spans="1:3" x14ac:dyDescent="0.25">
      <c r="A8768" s="16">
        <v>11301</v>
      </c>
      <c r="B8768">
        <v>167</v>
      </c>
      <c r="C8768">
        <v>1</v>
      </c>
    </row>
    <row r="8769" spans="1:3" x14ac:dyDescent="0.25">
      <c r="A8769" s="16">
        <v>11302</v>
      </c>
      <c r="B8769">
        <v>167</v>
      </c>
      <c r="C8769">
        <v>1</v>
      </c>
    </row>
    <row r="8770" spans="1:3" x14ac:dyDescent="0.25">
      <c r="A8770" s="16">
        <v>11303</v>
      </c>
      <c r="B8770">
        <v>167</v>
      </c>
      <c r="C8770">
        <v>1</v>
      </c>
    </row>
    <row r="8771" spans="1:3" x14ac:dyDescent="0.25">
      <c r="A8771" s="16">
        <v>11304</v>
      </c>
      <c r="B8771">
        <v>46160</v>
      </c>
      <c r="C8771">
        <v>1</v>
      </c>
    </row>
    <row r="8772" spans="1:3" x14ac:dyDescent="0.25">
      <c r="A8772" s="16">
        <v>11305</v>
      </c>
      <c r="B8772">
        <v>23806</v>
      </c>
      <c r="C8772">
        <v>1</v>
      </c>
    </row>
    <row r="8773" spans="1:3" x14ac:dyDescent="0.25">
      <c r="A8773" s="16">
        <v>11306</v>
      </c>
      <c r="B8773">
        <v>16095</v>
      </c>
      <c r="C8773">
        <v>1</v>
      </c>
    </row>
    <row r="8774" spans="1:3" x14ac:dyDescent="0.25">
      <c r="A8774" s="16">
        <v>11307</v>
      </c>
      <c r="B8774">
        <v>273</v>
      </c>
      <c r="C8774">
        <v>1</v>
      </c>
    </row>
    <row r="8775" spans="1:3" x14ac:dyDescent="0.25">
      <c r="A8775" s="16">
        <v>11308</v>
      </c>
      <c r="B8775">
        <v>273</v>
      </c>
      <c r="C8775">
        <v>1</v>
      </c>
    </row>
    <row r="8776" spans="1:3" x14ac:dyDescent="0.25">
      <c r="A8776" s="16">
        <v>11309</v>
      </c>
      <c r="B8776">
        <v>273</v>
      </c>
      <c r="C8776">
        <v>1</v>
      </c>
    </row>
    <row r="8777" spans="1:3" x14ac:dyDescent="0.25">
      <c r="A8777" s="16">
        <v>11310</v>
      </c>
      <c r="B8777">
        <v>273</v>
      </c>
      <c r="C8777">
        <v>1</v>
      </c>
    </row>
    <row r="8778" spans="1:3" x14ac:dyDescent="0.25">
      <c r="A8778" s="16">
        <v>11311</v>
      </c>
      <c r="B8778">
        <v>273</v>
      </c>
      <c r="C8778">
        <v>1</v>
      </c>
    </row>
    <row r="8779" spans="1:3" x14ac:dyDescent="0.25">
      <c r="A8779" s="16">
        <v>11312</v>
      </c>
      <c r="B8779">
        <v>273</v>
      </c>
      <c r="C8779">
        <v>1</v>
      </c>
    </row>
    <row r="8780" spans="1:3" x14ac:dyDescent="0.25">
      <c r="A8780" s="16">
        <v>11313</v>
      </c>
      <c r="B8780">
        <v>273</v>
      </c>
      <c r="C8780">
        <v>1</v>
      </c>
    </row>
    <row r="8781" spans="1:3" x14ac:dyDescent="0.25">
      <c r="A8781" s="16">
        <v>11314</v>
      </c>
      <c r="B8781">
        <v>273</v>
      </c>
      <c r="C8781">
        <v>1</v>
      </c>
    </row>
    <row r="8782" spans="1:3" x14ac:dyDescent="0.25">
      <c r="A8782" s="16">
        <v>11315</v>
      </c>
      <c r="B8782">
        <v>273</v>
      </c>
      <c r="C8782">
        <v>1</v>
      </c>
    </row>
    <row r="8783" spans="1:3" x14ac:dyDescent="0.25">
      <c r="A8783" s="16">
        <v>11316</v>
      </c>
      <c r="B8783">
        <v>40001</v>
      </c>
      <c r="C8783">
        <v>1</v>
      </c>
    </row>
    <row r="8784" spans="1:3" x14ac:dyDescent="0.25">
      <c r="A8784" s="16">
        <v>11317</v>
      </c>
      <c r="B8784">
        <v>181</v>
      </c>
      <c r="C8784">
        <v>1</v>
      </c>
    </row>
    <row r="8785" spans="1:3" x14ac:dyDescent="0.25">
      <c r="A8785" s="16">
        <v>11318</v>
      </c>
      <c r="B8785">
        <v>234</v>
      </c>
      <c r="C8785">
        <v>1</v>
      </c>
    </row>
    <row r="8786" spans="1:3" x14ac:dyDescent="0.25">
      <c r="A8786" s="16">
        <v>11319</v>
      </c>
      <c r="B8786">
        <v>4638</v>
      </c>
      <c r="C8786">
        <v>1</v>
      </c>
    </row>
    <row r="8787" spans="1:3" x14ac:dyDescent="0.25">
      <c r="A8787" s="16">
        <v>11320</v>
      </c>
      <c r="B8787">
        <v>249</v>
      </c>
      <c r="C8787">
        <v>1</v>
      </c>
    </row>
    <row r="8788" spans="1:3" x14ac:dyDescent="0.25">
      <c r="A8788" s="16">
        <v>11321</v>
      </c>
      <c r="B8788">
        <v>8402</v>
      </c>
      <c r="C8788">
        <v>1</v>
      </c>
    </row>
    <row r="8789" spans="1:3" x14ac:dyDescent="0.25">
      <c r="A8789" s="16">
        <v>11322</v>
      </c>
      <c r="B8789">
        <v>110552</v>
      </c>
      <c r="C8789">
        <v>1</v>
      </c>
    </row>
    <row r="8790" spans="1:3" x14ac:dyDescent="0.25">
      <c r="A8790" s="16">
        <v>11323</v>
      </c>
      <c r="B8790">
        <v>73702</v>
      </c>
      <c r="C8790">
        <v>1</v>
      </c>
    </row>
    <row r="8791" spans="1:3" x14ac:dyDescent="0.25">
      <c r="A8791" s="16">
        <v>11324</v>
      </c>
      <c r="B8791">
        <v>776502</v>
      </c>
      <c r="C8791">
        <v>1</v>
      </c>
    </row>
    <row r="8792" spans="1:3" x14ac:dyDescent="0.25">
      <c r="A8792" s="16">
        <v>11325</v>
      </c>
      <c r="B8792">
        <v>31586</v>
      </c>
      <c r="C8792">
        <v>1</v>
      </c>
    </row>
    <row r="8793" spans="1:3" x14ac:dyDescent="0.25">
      <c r="A8793" s="16">
        <v>11326</v>
      </c>
      <c r="B8793">
        <v>353</v>
      </c>
      <c r="C8793">
        <v>1</v>
      </c>
    </row>
    <row r="8794" spans="1:3" x14ac:dyDescent="0.25">
      <c r="A8794" s="16">
        <v>11327</v>
      </c>
      <c r="B8794">
        <v>177</v>
      </c>
      <c r="C8794">
        <v>1</v>
      </c>
    </row>
    <row r="8795" spans="1:3" x14ac:dyDescent="0.25">
      <c r="A8795" s="16">
        <v>11328</v>
      </c>
      <c r="B8795">
        <v>16707</v>
      </c>
      <c r="C8795">
        <v>1</v>
      </c>
    </row>
    <row r="8796" spans="1:3" x14ac:dyDescent="0.25">
      <c r="A8796" s="16">
        <v>11329</v>
      </c>
      <c r="B8796">
        <v>34477</v>
      </c>
      <c r="C8796">
        <v>1</v>
      </c>
    </row>
    <row r="8797" spans="1:3" x14ac:dyDescent="0.25">
      <c r="A8797" s="16">
        <v>11330</v>
      </c>
      <c r="B8797">
        <v>11933</v>
      </c>
      <c r="C8797">
        <v>1</v>
      </c>
    </row>
    <row r="8798" spans="1:3" x14ac:dyDescent="0.25">
      <c r="A8798" s="16">
        <v>11331</v>
      </c>
      <c r="B8798">
        <v>5358</v>
      </c>
      <c r="C8798">
        <v>1</v>
      </c>
    </row>
    <row r="8799" spans="1:3" x14ac:dyDescent="0.25">
      <c r="A8799" s="16">
        <v>11332</v>
      </c>
      <c r="B8799">
        <v>28191</v>
      </c>
      <c r="C8799">
        <v>1</v>
      </c>
    </row>
    <row r="8800" spans="1:3" x14ac:dyDescent="0.25">
      <c r="A8800" s="16">
        <v>11333</v>
      </c>
      <c r="B8800">
        <v>1639</v>
      </c>
      <c r="C8800">
        <v>1</v>
      </c>
    </row>
    <row r="8801" spans="1:3" x14ac:dyDescent="0.25">
      <c r="A8801" s="16">
        <v>11334</v>
      </c>
      <c r="B8801">
        <v>68437</v>
      </c>
      <c r="C8801">
        <v>1</v>
      </c>
    </row>
    <row r="8802" spans="1:3" x14ac:dyDescent="0.25">
      <c r="A8802" s="16">
        <v>11335</v>
      </c>
      <c r="B8802">
        <v>47380</v>
      </c>
      <c r="C8802">
        <v>1</v>
      </c>
    </row>
    <row r="8803" spans="1:3" x14ac:dyDescent="0.25">
      <c r="A8803" s="16">
        <v>11336</v>
      </c>
      <c r="B8803">
        <v>126346</v>
      </c>
      <c r="C8803">
        <v>1</v>
      </c>
    </row>
    <row r="8804" spans="1:3" x14ac:dyDescent="0.25">
      <c r="A8804" s="16">
        <v>11337</v>
      </c>
      <c r="B8804">
        <v>10529</v>
      </c>
      <c r="C8804">
        <v>1</v>
      </c>
    </row>
    <row r="8805" spans="1:3" x14ac:dyDescent="0.25">
      <c r="A8805" s="16">
        <v>11338</v>
      </c>
      <c r="B8805">
        <v>90153</v>
      </c>
      <c r="C8805">
        <v>1</v>
      </c>
    </row>
    <row r="8806" spans="1:3" x14ac:dyDescent="0.25">
      <c r="A8806" s="16">
        <v>11339</v>
      </c>
      <c r="B8806">
        <v>436947</v>
      </c>
      <c r="C8806">
        <v>1</v>
      </c>
    </row>
    <row r="8807" spans="1:3" x14ac:dyDescent="0.25">
      <c r="A8807" s="16">
        <v>11340</v>
      </c>
      <c r="B8807">
        <v>142140</v>
      </c>
      <c r="C8807">
        <v>1</v>
      </c>
    </row>
    <row r="8808" spans="1:3" x14ac:dyDescent="0.25">
      <c r="A8808" s="16">
        <v>11341</v>
      </c>
      <c r="B8808">
        <v>39483</v>
      </c>
      <c r="C8808">
        <v>1</v>
      </c>
    </row>
    <row r="8809" spans="1:3" x14ac:dyDescent="0.25">
      <c r="A8809" s="16">
        <v>11342</v>
      </c>
      <c r="B8809">
        <v>3897</v>
      </c>
      <c r="C8809">
        <v>1</v>
      </c>
    </row>
    <row r="8810" spans="1:3" x14ac:dyDescent="0.25">
      <c r="A8810" s="16">
        <v>11343</v>
      </c>
      <c r="B8810">
        <v>4586</v>
      </c>
      <c r="C8810">
        <v>1</v>
      </c>
    </row>
    <row r="8811" spans="1:3" x14ac:dyDescent="0.25">
      <c r="A8811" s="16">
        <v>11344</v>
      </c>
      <c r="B8811">
        <v>301743</v>
      </c>
      <c r="C8811">
        <v>1</v>
      </c>
    </row>
    <row r="8812" spans="1:3" x14ac:dyDescent="0.25">
      <c r="A8812" s="16">
        <v>11345</v>
      </c>
      <c r="B8812">
        <v>46064</v>
      </c>
      <c r="C8812">
        <v>1</v>
      </c>
    </row>
    <row r="8813" spans="1:3" x14ac:dyDescent="0.25">
      <c r="A8813" s="16">
        <v>11346</v>
      </c>
      <c r="B8813">
        <v>209199</v>
      </c>
      <c r="C8813">
        <v>1</v>
      </c>
    </row>
    <row r="8814" spans="1:3" x14ac:dyDescent="0.25">
      <c r="A8814" s="16">
        <v>11347</v>
      </c>
      <c r="B8814">
        <v>41000</v>
      </c>
      <c r="C8814">
        <v>1</v>
      </c>
    </row>
    <row r="8815" spans="1:3" x14ac:dyDescent="0.25">
      <c r="A8815" s="16">
        <v>11348</v>
      </c>
      <c r="B8815">
        <v>151536</v>
      </c>
      <c r="C8815">
        <v>1</v>
      </c>
    </row>
    <row r="8816" spans="1:3" x14ac:dyDescent="0.25">
      <c r="A8816" s="16">
        <v>11349</v>
      </c>
      <c r="B8816">
        <v>30846</v>
      </c>
      <c r="C8816">
        <v>1</v>
      </c>
    </row>
    <row r="8817" spans="1:3" x14ac:dyDescent="0.25">
      <c r="A8817" s="16">
        <v>11350</v>
      </c>
      <c r="B8817">
        <v>36527</v>
      </c>
      <c r="C8817">
        <v>1</v>
      </c>
    </row>
    <row r="8818" spans="1:3" x14ac:dyDescent="0.25">
      <c r="A8818" s="16">
        <v>11351</v>
      </c>
      <c r="B8818">
        <v>51851</v>
      </c>
      <c r="C8818">
        <v>1</v>
      </c>
    </row>
    <row r="8819" spans="1:3" x14ac:dyDescent="0.25">
      <c r="A8819" s="16">
        <v>11352</v>
      </c>
      <c r="B8819">
        <v>157932</v>
      </c>
      <c r="C8819">
        <v>1</v>
      </c>
    </row>
    <row r="8820" spans="1:3" x14ac:dyDescent="0.25">
      <c r="A8820" s="16">
        <v>11353</v>
      </c>
      <c r="B8820">
        <v>44679</v>
      </c>
      <c r="C8820">
        <v>1</v>
      </c>
    </row>
    <row r="8821" spans="1:3" x14ac:dyDescent="0.25">
      <c r="A8821" s="16">
        <v>11354</v>
      </c>
      <c r="B8821">
        <v>3867</v>
      </c>
      <c r="C8821">
        <v>1</v>
      </c>
    </row>
    <row r="8822" spans="1:3" x14ac:dyDescent="0.25">
      <c r="A8822" s="16">
        <v>11355</v>
      </c>
      <c r="B8822">
        <v>13337</v>
      </c>
      <c r="C8822">
        <v>1</v>
      </c>
    </row>
    <row r="8823" spans="1:3" x14ac:dyDescent="0.25">
      <c r="A8823" s="16">
        <v>11356</v>
      </c>
      <c r="B8823">
        <v>22350</v>
      </c>
      <c r="C8823">
        <v>1</v>
      </c>
    </row>
    <row r="8824" spans="1:3" x14ac:dyDescent="0.25">
      <c r="A8824" s="16">
        <v>11357</v>
      </c>
      <c r="B8824">
        <v>11866</v>
      </c>
      <c r="C8824">
        <v>1</v>
      </c>
    </row>
    <row r="8825" spans="1:3" x14ac:dyDescent="0.25">
      <c r="A8825" s="16">
        <v>11358</v>
      </c>
      <c r="B8825">
        <v>42120</v>
      </c>
      <c r="C8825">
        <v>1</v>
      </c>
    </row>
    <row r="8826" spans="1:3" x14ac:dyDescent="0.25">
      <c r="A8826" s="16">
        <v>11359</v>
      </c>
      <c r="B8826">
        <v>82808</v>
      </c>
      <c r="C8826">
        <v>1</v>
      </c>
    </row>
    <row r="8827" spans="1:3" x14ac:dyDescent="0.25">
      <c r="A8827" s="16">
        <v>11360</v>
      </c>
      <c r="B8827">
        <v>85621</v>
      </c>
      <c r="C8827">
        <v>1</v>
      </c>
    </row>
    <row r="8828" spans="1:3" x14ac:dyDescent="0.25">
      <c r="A8828" s="16">
        <v>11361</v>
      </c>
      <c r="B8828">
        <v>9277</v>
      </c>
      <c r="C8828">
        <v>1</v>
      </c>
    </row>
    <row r="8829" spans="1:3" x14ac:dyDescent="0.25">
      <c r="A8829" s="16">
        <v>11362</v>
      </c>
      <c r="B8829">
        <v>53313</v>
      </c>
      <c r="C8829">
        <v>1</v>
      </c>
    </row>
    <row r="8830" spans="1:3" x14ac:dyDescent="0.25">
      <c r="A8830" s="16">
        <v>11363</v>
      </c>
      <c r="B8830">
        <v>11768</v>
      </c>
      <c r="C8830">
        <v>1</v>
      </c>
    </row>
    <row r="8831" spans="1:3" x14ac:dyDescent="0.25">
      <c r="A8831" s="16">
        <v>11364</v>
      </c>
      <c r="B8831">
        <v>20312</v>
      </c>
      <c r="C8831">
        <v>1</v>
      </c>
    </row>
    <row r="8832" spans="1:3" x14ac:dyDescent="0.25">
      <c r="A8832" s="16">
        <v>11365</v>
      </c>
      <c r="B8832">
        <v>17187</v>
      </c>
      <c r="C8832">
        <v>1</v>
      </c>
    </row>
    <row r="8833" spans="1:3" x14ac:dyDescent="0.25">
      <c r="A8833" s="16">
        <v>11366</v>
      </c>
      <c r="B8833">
        <v>1068</v>
      </c>
      <c r="C8833">
        <v>1</v>
      </c>
    </row>
    <row r="8834" spans="1:3" x14ac:dyDescent="0.25">
      <c r="A8834" s="16">
        <v>11367</v>
      </c>
      <c r="B8834">
        <v>41939</v>
      </c>
      <c r="C8834">
        <v>1</v>
      </c>
    </row>
    <row r="8835" spans="1:3" x14ac:dyDescent="0.25">
      <c r="A8835" s="16">
        <v>11368</v>
      </c>
      <c r="B8835">
        <v>120820</v>
      </c>
      <c r="C8835">
        <v>1</v>
      </c>
    </row>
    <row r="8836" spans="1:3" x14ac:dyDescent="0.25">
      <c r="A8836" s="16">
        <v>11369</v>
      </c>
      <c r="B8836">
        <v>13489</v>
      </c>
      <c r="C8836">
        <v>1</v>
      </c>
    </row>
    <row r="8837" spans="1:3" x14ac:dyDescent="0.25">
      <c r="A8837" s="16">
        <v>11370</v>
      </c>
      <c r="B8837">
        <v>62496</v>
      </c>
      <c r="C8837">
        <v>1</v>
      </c>
    </row>
    <row r="8838" spans="1:3" x14ac:dyDescent="0.25">
      <c r="A8838" s="16">
        <v>11371</v>
      </c>
      <c r="B8838">
        <v>15219</v>
      </c>
      <c r="C8838">
        <v>1</v>
      </c>
    </row>
    <row r="8839" spans="1:3" x14ac:dyDescent="0.25">
      <c r="A8839" s="16">
        <v>11372</v>
      </c>
      <c r="B8839">
        <v>27352</v>
      </c>
      <c r="C8839">
        <v>1</v>
      </c>
    </row>
    <row r="8840" spans="1:3" x14ac:dyDescent="0.25">
      <c r="A8840" s="16">
        <v>11373</v>
      </c>
      <c r="B8840">
        <v>17698</v>
      </c>
      <c r="C8840">
        <v>1</v>
      </c>
    </row>
    <row r="8841" spans="1:3" x14ac:dyDescent="0.25">
      <c r="A8841" s="16">
        <v>11374</v>
      </c>
      <c r="B8841">
        <v>13329</v>
      </c>
      <c r="C8841">
        <v>1</v>
      </c>
    </row>
    <row r="8842" spans="1:3" x14ac:dyDescent="0.25">
      <c r="A8842" s="16">
        <v>11375</v>
      </c>
      <c r="B8842">
        <v>24607</v>
      </c>
      <c r="C8842">
        <v>1</v>
      </c>
    </row>
    <row r="8843" spans="1:3" x14ac:dyDescent="0.25">
      <c r="A8843" s="16">
        <v>11376</v>
      </c>
      <c r="B8843">
        <v>12055</v>
      </c>
      <c r="C8843">
        <v>1</v>
      </c>
    </row>
    <row r="8844" spans="1:3" x14ac:dyDescent="0.25">
      <c r="A8844" s="16">
        <v>11377</v>
      </c>
      <c r="B8844">
        <v>11750</v>
      </c>
      <c r="C8844">
        <v>1</v>
      </c>
    </row>
    <row r="8845" spans="1:3" x14ac:dyDescent="0.25">
      <c r="A8845" s="16">
        <v>11378</v>
      </c>
      <c r="B8845">
        <v>6302</v>
      </c>
      <c r="C8845">
        <v>1</v>
      </c>
    </row>
    <row r="8846" spans="1:3" x14ac:dyDescent="0.25">
      <c r="A8846" s="16">
        <v>11379</v>
      </c>
      <c r="B8846">
        <v>3165</v>
      </c>
      <c r="C8846">
        <v>1</v>
      </c>
    </row>
    <row r="8847" spans="1:3" x14ac:dyDescent="0.25">
      <c r="A8847" s="16">
        <v>11380</v>
      </c>
      <c r="B8847">
        <v>3260</v>
      </c>
      <c r="C8847">
        <v>1</v>
      </c>
    </row>
    <row r="8848" spans="1:3" x14ac:dyDescent="0.25">
      <c r="A8848" s="16">
        <v>11381</v>
      </c>
      <c r="B8848">
        <v>309729</v>
      </c>
      <c r="C8848">
        <v>1</v>
      </c>
    </row>
    <row r="8849" spans="1:3" x14ac:dyDescent="0.25">
      <c r="A8849" s="16">
        <v>11382</v>
      </c>
      <c r="B8849">
        <v>11601</v>
      </c>
      <c r="C8849">
        <v>1</v>
      </c>
    </row>
    <row r="8850" spans="1:3" x14ac:dyDescent="0.25">
      <c r="A8850" s="16">
        <v>11383</v>
      </c>
      <c r="B8850">
        <v>18585</v>
      </c>
      <c r="C8850">
        <v>1</v>
      </c>
    </row>
    <row r="8851" spans="1:3" x14ac:dyDescent="0.25">
      <c r="A8851" s="16">
        <v>11384</v>
      </c>
      <c r="B8851">
        <v>360</v>
      </c>
      <c r="C8851">
        <v>1</v>
      </c>
    </row>
    <row r="8852" spans="1:3" x14ac:dyDescent="0.25">
      <c r="A8852" s="16">
        <v>11385</v>
      </c>
      <c r="B8852">
        <v>7371</v>
      </c>
      <c r="C8852">
        <v>1</v>
      </c>
    </row>
    <row r="8853" spans="1:3" x14ac:dyDescent="0.25">
      <c r="A8853" s="16">
        <v>11386</v>
      </c>
      <c r="B8853">
        <v>978</v>
      </c>
      <c r="C8853">
        <v>1</v>
      </c>
    </row>
    <row r="8854" spans="1:3" x14ac:dyDescent="0.25">
      <c r="A8854" s="16">
        <v>11387</v>
      </c>
      <c r="B8854">
        <v>7423</v>
      </c>
      <c r="C8854">
        <v>1</v>
      </c>
    </row>
    <row r="8855" spans="1:3" x14ac:dyDescent="0.25">
      <c r="A8855" s="16">
        <v>11388</v>
      </c>
      <c r="B8855">
        <v>1591</v>
      </c>
      <c r="C8855">
        <v>1</v>
      </c>
    </row>
    <row r="8856" spans="1:3" x14ac:dyDescent="0.25">
      <c r="A8856" s="16">
        <v>11389</v>
      </c>
      <c r="B8856">
        <v>3487</v>
      </c>
      <c r="C8856">
        <v>1</v>
      </c>
    </row>
    <row r="8857" spans="1:3" x14ac:dyDescent="0.25">
      <c r="A8857" s="16">
        <v>11390</v>
      </c>
      <c r="B8857">
        <v>29253</v>
      </c>
      <c r="C8857">
        <v>1</v>
      </c>
    </row>
    <row r="8858" spans="1:3" x14ac:dyDescent="0.25">
      <c r="A8858" s="16">
        <v>11391</v>
      </c>
      <c r="B8858">
        <v>4041</v>
      </c>
      <c r="C8858">
        <v>1</v>
      </c>
    </row>
    <row r="8859" spans="1:3" x14ac:dyDescent="0.25">
      <c r="A8859" s="16">
        <v>11392</v>
      </c>
      <c r="B8859">
        <v>4</v>
      </c>
      <c r="C8859">
        <v>1</v>
      </c>
    </row>
    <row r="8860" spans="1:3" x14ac:dyDescent="0.25">
      <c r="A8860" s="16">
        <v>11393</v>
      </c>
      <c r="B8860">
        <v>5889</v>
      </c>
      <c r="C8860">
        <v>1</v>
      </c>
    </row>
    <row r="8861" spans="1:3" x14ac:dyDescent="0.25">
      <c r="A8861" s="16">
        <v>11395</v>
      </c>
      <c r="B8861">
        <v>15034</v>
      </c>
      <c r="C8861">
        <v>1</v>
      </c>
    </row>
    <row r="8862" spans="1:3" x14ac:dyDescent="0.25">
      <c r="A8862" s="16">
        <v>11396</v>
      </c>
      <c r="B8862">
        <v>0</v>
      </c>
      <c r="C8862">
        <v>1</v>
      </c>
    </row>
    <row r="8863" spans="1:3" x14ac:dyDescent="0.25">
      <c r="A8863" s="16">
        <v>11397</v>
      </c>
      <c r="B8863">
        <v>39972</v>
      </c>
      <c r="C8863">
        <v>1</v>
      </c>
    </row>
    <row r="8864" spans="1:3" x14ac:dyDescent="0.25">
      <c r="A8864" s="16">
        <v>11398</v>
      </c>
      <c r="B8864">
        <v>4156</v>
      </c>
      <c r="C8864">
        <v>1</v>
      </c>
    </row>
    <row r="8865" spans="1:3" x14ac:dyDescent="0.25">
      <c r="A8865" s="16">
        <v>11399</v>
      </c>
      <c r="B8865">
        <v>65805</v>
      </c>
      <c r="C8865">
        <v>1</v>
      </c>
    </row>
    <row r="8866" spans="1:3" x14ac:dyDescent="0.25">
      <c r="A8866" s="16">
        <v>11400</v>
      </c>
      <c r="B8866">
        <v>8282</v>
      </c>
      <c r="C8866">
        <v>1</v>
      </c>
    </row>
    <row r="8867" spans="1:3" x14ac:dyDescent="0.25">
      <c r="A8867" s="16">
        <v>11401</v>
      </c>
      <c r="B8867">
        <v>1557</v>
      </c>
      <c r="C8867">
        <v>1</v>
      </c>
    </row>
    <row r="8868" spans="1:3" x14ac:dyDescent="0.25">
      <c r="A8868" s="16">
        <v>11402</v>
      </c>
      <c r="B8868">
        <v>27838</v>
      </c>
      <c r="C8868">
        <v>1</v>
      </c>
    </row>
    <row r="8869" spans="1:3" x14ac:dyDescent="0.25">
      <c r="A8869" s="16">
        <v>11403</v>
      </c>
      <c r="B8869">
        <v>85547</v>
      </c>
      <c r="C8869">
        <v>1</v>
      </c>
    </row>
    <row r="8870" spans="1:3" x14ac:dyDescent="0.25">
      <c r="A8870" s="16">
        <v>11405</v>
      </c>
      <c r="B8870">
        <v>19812</v>
      </c>
      <c r="C8870">
        <v>1</v>
      </c>
    </row>
    <row r="8871" spans="1:3" x14ac:dyDescent="0.25">
      <c r="A8871" s="16">
        <v>11406</v>
      </c>
      <c r="B8871">
        <v>15810</v>
      </c>
      <c r="C8871">
        <v>1</v>
      </c>
    </row>
    <row r="8872" spans="1:3" x14ac:dyDescent="0.25">
      <c r="A8872" s="16">
        <v>11407</v>
      </c>
      <c r="B8872">
        <v>102656</v>
      </c>
      <c r="C8872">
        <v>1</v>
      </c>
    </row>
    <row r="8873" spans="1:3" x14ac:dyDescent="0.25">
      <c r="A8873" s="16">
        <v>11408</v>
      </c>
      <c r="B8873">
        <v>120155</v>
      </c>
      <c r="C8873">
        <v>1</v>
      </c>
    </row>
    <row r="8874" spans="1:3" x14ac:dyDescent="0.25">
      <c r="A8874" s="16">
        <v>11409</v>
      </c>
      <c r="B8874">
        <v>48062</v>
      </c>
      <c r="C8874">
        <v>1</v>
      </c>
    </row>
    <row r="8875" spans="1:3" x14ac:dyDescent="0.25">
      <c r="A8875" s="16">
        <v>11417</v>
      </c>
      <c r="B8875">
        <v>80103</v>
      </c>
      <c r="C8875">
        <v>1</v>
      </c>
    </row>
    <row r="8876" spans="1:3" x14ac:dyDescent="0.25">
      <c r="A8876" s="16">
        <v>11418</v>
      </c>
      <c r="B8876">
        <v>21362</v>
      </c>
      <c r="C8876">
        <v>1</v>
      </c>
    </row>
    <row r="8877" spans="1:3" x14ac:dyDescent="0.25">
      <c r="A8877" s="16">
        <v>11419</v>
      </c>
      <c r="B8877">
        <v>448579</v>
      </c>
      <c r="C8877">
        <v>1</v>
      </c>
    </row>
    <row r="8878" spans="1:3" x14ac:dyDescent="0.25">
      <c r="A8878" s="16">
        <v>11420</v>
      </c>
      <c r="B8878">
        <v>35710</v>
      </c>
      <c r="C8878">
        <v>1</v>
      </c>
    </row>
    <row r="8879" spans="1:3" x14ac:dyDescent="0.25">
      <c r="A8879" s="16">
        <v>11421</v>
      </c>
      <c r="B8879">
        <v>150035</v>
      </c>
      <c r="C8879">
        <v>1</v>
      </c>
    </row>
    <row r="8880" spans="1:3" x14ac:dyDescent="0.25">
      <c r="A8880" s="16">
        <v>11422</v>
      </c>
      <c r="B8880">
        <v>3393</v>
      </c>
      <c r="C8880">
        <v>1</v>
      </c>
    </row>
    <row r="8881" spans="1:3" x14ac:dyDescent="0.25">
      <c r="A8881" s="16">
        <v>11423</v>
      </c>
      <c r="B8881">
        <v>39483</v>
      </c>
      <c r="C8881">
        <v>1</v>
      </c>
    </row>
    <row r="8882" spans="1:3" x14ac:dyDescent="0.25">
      <c r="A8882" s="16">
        <v>11424</v>
      </c>
      <c r="B8882">
        <v>10030</v>
      </c>
      <c r="C8882">
        <v>1</v>
      </c>
    </row>
    <row r="8883" spans="1:3" x14ac:dyDescent="0.25">
      <c r="A8883" s="16">
        <v>11425</v>
      </c>
      <c r="B8883">
        <v>90784</v>
      </c>
      <c r="C8883">
        <v>1</v>
      </c>
    </row>
    <row r="8884" spans="1:3" x14ac:dyDescent="0.25">
      <c r="A8884" s="16">
        <v>11426</v>
      </c>
      <c r="B8884">
        <v>80103</v>
      </c>
      <c r="C8884">
        <v>1</v>
      </c>
    </row>
    <row r="8885" spans="1:3" x14ac:dyDescent="0.25">
      <c r="A8885" s="16">
        <v>11427</v>
      </c>
      <c r="B8885">
        <v>80103</v>
      </c>
      <c r="C8885">
        <v>1</v>
      </c>
    </row>
    <row r="8886" spans="1:3" x14ac:dyDescent="0.25">
      <c r="A8886" s="16">
        <v>11428</v>
      </c>
      <c r="B8886">
        <v>74763</v>
      </c>
      <c r="C8886">
        <v>1</v>
      </c>
    </row>
    <row r="8887" spans="1:3" x14ac:dyDescent="0.25">
      <c r="A8887" s="16">
        <v>11429</v>
      </c>
      <c r="B8887">
        <v>60880</v>
      </c>
      <c r="C8887">
        <v>1</v>
      </c>
    </row>
    <row r="8888" spans="1:3" x14ac:dyDescent="0.25">
      <c r="A8888" s="16">
        <v>11430</v>
      </c>
      <c r="B8888">
        <v>9655</v>
      </c>
      <c r="C8888">
        <v>1</v>
      </c>
    </row>
    <row r="8889" spans="1:3" x14ac:dyDescent="0.25">
      <c r="A8889" s="16">
        <v>11431</v>
      </c>
      <c r="B8889">
        <v>5125</v>
      </c>
      <c r="C8889">
        <v>1</v>
      </c>
    </row>
    <row r="8890" spans="1:3" x14ac:dyDescent="0.25">
      <c r="A8890" s="16">
        <v>11433</v>
      </c>
      <c r="B8890">
        <v>5622</v>
      </c>
      <c r="C8890">
        <v>1</v>
      </c>
    </row>
    <row r="8891" spans="1:3" x14ac:dyDescent="0.25">
      <c r="A8891" s="16">
        <v>11439</v>
      </c>
      <c r="B8891">
        <v>7303</v>
      </c>
      <c r="C8891">
        <v>1</v>
      </c>
    </row>
    <row r="8892" spans="1:3" x14ac:dyDescent="0.25">
      <c r="A8892" s="16">
        <v>11440</v>
      </c>
      <c r="B8892">
        <v>104134</v>
      </c>
      <c r="C8892">
        <v>1</v>
      </c>
    </row>
    <row r="8893" spans="1:3" x14ac:dyDescent="0.25">
      <c r="A8893" s="16">
        <v>11441</v>
      </c>
      <c r="B8893">
        <v>26701</v>
      </c>
      <c r="C8893">
        <v>1</v>
      </c>
    </row>
    <row r="8894" spans="1:3" x14ac:dyDescent="0.25">
      <c r="A8894" s="16">
        <v>11442</v>
      </c>
      <c r="B8894">
        <v>58743</v>
      </c>
      <c r="C8894">
        <v>1</v>
      </c>
    </row>
    <row r="8895" spans="1:3" x14ac:dyDescent="0.25">
      <c r="A8895" s="16">
        <v>11443</v>
      </c>
      <c r="B8895">
        <v>26701</v>
      </c>
      <c r="C8895">
        <v>1</v>
      </c>
    </row>
    <row r="8896" spans="1:3" x14ac:dyDescent="0.25">
      <c r="A8896" s="16">
        <v>11444</v>
      </c>
      <c r="B8896">
        <v>74763</v>
      </c>
      <c r="C8896">
        <v>1</v>
      </c>
    </row>
    <row r="8897" spans="1:3" x14ac:dyDescent="0.25">
      <c r="A8897" s="16">
        <v>11446</v>
      </c>
      <c r="B8897">
        <v>40052</v>
      </c>
      <c r="C8897">
        <v>1</v>
      </c>
    </row>
    <row r="8898" spans="1:3" x14ac:dyDescent="0.25">
      <c r="A8898" s="16">
        <v>11447</v>
      </c>
      <c r="B8898">
        <v>514</v>
      </c>
      <c r="C8898">
        <v>1</v>
      </c>
    </row>
    <row r="8899" spans="1:3" x14ac:dyDescent="0.25">
      <c r="A8899" s="16">
        <v>11449</v>
      </c>
      <c r="B8899">
        <v>9931</v>
      </c>
      <c r="C8899">
        <v>1</v>
      </c>
    </row>
    <row r="8900" spans="1:3" x14ac:dyDescent="0.25">
      <c r="A8900" s="16">
        <v>11450</v>
      </c>
      <c r="B8900">
        <v>18801</v>
      </c>
      <c r="C8900">
        <v>1</v>
      </c>
    </row>
    <row r="8901" spans="1:3" x14ac:dyDescent="0.25">
      <c r="A8901" s="16">
        <v>11451</v>
      </c>
      <c r="B8901">
        <v>7282</v>
      </c>
      <c r="C8901">
        <v>1</v>
      </c>
    </row>
    <row r="8902" spans="1:3" x14ac:dyDescent="0.25">
      <c r="A8902" s="16">
        <v>11452</v>
      </c>
      <c r="B8902">
        <v>44987</v>
      </c>
      <c r="C8902">
        <v>1</v>
      </c>
    </row>
    <row r="8903" spans="1:3" x14ac:dyDescent="0.25">
      <c r="A8903" s="16">
        <v>11453</v>
      </c>
      <c r="B8903">
        <v>8305</v>
      </c>
      <c r="C8903">
        <v>1</v>
      </c>
    </row>
    <row r="8904" spans="1:3" x14ac:dyDescent="0.25">
      <c r="A8904" s="16">
        <v>11454</v>
      </c>
      <c r="B8904">
        <v>12765</v>
      </c>
      <c r="C8904">
        <v>1</v>
      </c>
    </row>
    <row r="8905" spans="1:3" x14ac:dyDescent="0.25">
      <c r="A8905" s="16">
        <v>11455</v>
      </c>
      <c r="B8905">
        <v>54973</v>
      </c>
      <c r="C8905">
        <v>1</v>
      </c>
    </row>
    <row r="8906" spans="1:3" x14ac:dyDescent="0.25">
      <c r="A8906" s="16">
        <v>11456</v>
      </c>
      <c r="B8906">
        <v>1823</v>
      </c>
      <c r="C8906">
        <v>1</v>
      </c>
    </row>
    <row r="8907" spans="1:3" x14ac:dyDescent="0.25">
      <c r="A8907" s="16">
        <v>11457</v>
      </c>
      <c r="B8907">
        <v>2324</v>
      </c>
      <c r="C8907">
        <v>1</v>
      </c>
    </row>
    <row r="8908" spans="1:3" x14ac:dyDescent="0.25">
      <c r="A8908" s="16">
        <v>11458</v>
      </c>
      <c r="B8908">
        <v>5360</v>
      </c>
      <c r="C8908">
        <v>1</v>
      </c>
    </row>
    <row r="8909" spans="1:3" x14ac:dyDescent="0.25">
      <c r="A8909" s="16">
        <v>11459</v>
      </c>
      <c r="B8909">
        <v>14905</v>
      </c>
      <c r="C8909">
        <v>1</v>
      </c>
    </row>
    <row r="8910" spans="1:3" x14ac:dyDescent="0.25">
      <c r="A8910" s="16">
        <v>11460</v>
      </c>
      <c r="B8910">
        <v>9046</v>
      </c>
      <c r="C8910">
        <v>1</v>
      </c>
    </row>
    <row r="8911" spans="1:3" x14ac:dyDescent="0.25">
      <c r="A8911" s="16">
        <v>11461</v>
      </c>
      <c r="B8911">
        <v>10419</v>
      </c>
      <c r="C8911">
        <v>1</v>
      </c>
    </row>
    <row r="8912" spans="1:3" x14ac:dyDescent="0.25">
      <c r="A8912" s="16">
        <v>11462</v>
      </c>
      <c r="B8912">
        <v>14647</v>
      </c>
      <c r="C8912">
        <v>1</v>
      </c>
    </row>
    <row r="8913" spans="1:3" x14ac:dyDescent="0.25">
      <c r="A8913" s="16">
        <v>11463</v>
      </c>
      <c r="B8913">
        <v>44096</v>
      </c>
      <c r="C8913">
        <v>1</v>
      </c>
    </row>
    <row r="8914" spans="1:3" x14ac:dyDescent="0.25">
      <c r="A8914" s="16">
        <v>11464</v>
      </c>
      <c r="B8914">
        <v>6674</v>
      </c>
      <c r="C8914">
        <v>1</v>
      </c>
    </row>
    <row r="8915" spans="1:3" x14ac:dyDescent="0.25">
      <c r="A8915" s="16">
        <v>11465</v>
      </c>
      <c r="B8915">
        <v>19664</v>
      </c>
      <c r="C8915">
        <v>1</v>
      </c>
    </row>
    <row r="8916" spans="1:3" x14ac:dyDescent="0.25">
      <c r="A8916" s="16">
        <v>11466</v>
      </c>
      <c r="B8916">
        <v>9383</v>
      </c>
      <c r="C8916">
        <v>1</v>
      </c>
    </row>
    <row r="8917" spans="1:3" x14ac:dyDescent="0.25">
      <c r="A8917" s="16">
        <v>11467</v>
      </c>
      <c r="B8917">
        <v>20911</v>
      </c>
      <c r="C8917">
        <v>1</v>
      </c>
    </row>
    <row r="8918" spans="1:3" x14ac:dyDescent="0.25">
      <c r="A8918" s="16">
        <v>11468</v>
      </c>
      <c r="B8918">
        <v>2512</v>
      </c>
      <c r="C8918">
        <v>1</v>
      </c>
    </row>
    <row r="8919" spans="1:3" x14ac:dyDescent="0.25">
      <c r="A8919" s="16">
        <v>11469</v>
      </c>
      <c r="B8919">
        <v>9284</v>
      </c>
      <c r="C8919">
        <v>1</v>
      </c>
    </row>
    <row r="8920" spans="1:3" x14ac:dyDescent="0.25">
      <c r="A8920" s="16">
        <v>11470</v>
      </c>
      <c r="B8920">
        <v>5866</v>
      </c>
      <c r="C8920">
        <v>1</v>
      </c>
    </row>
    <row r="8921" spans="1:3" x14ac:dyDescent="0.25">
      <c r="A8921" s="16">
        <v>11471</v>
      </c>
      <c r="B8921">
        <v>6440</v>
      </c>
      <c r="C8921">
        <v>1</v>
      </c>
    </row>
    <row r="8922" spans="1:3" x14ac:dyDescent="0.25">
      <c r="A8922" s="16">
        <v>11472</v>
      </c>
      <c r="B8922">
        <v>16160</v>
      </c>
      <c r="C8922">
        <v>1</v>
      </c>
    </row>
    <row r="8923" spans="1:3" x14ac:dyDescent="0.25">
      <c r="A8923" s="16">
        <v>11473</v>
      </c>
      <c r="B8923">
        <v>3511</v>
      </c>
      <c r="C8923">
        <v>1</v>
      </c>
    </row>
    <row r="8924" spans="1:3" x14ac:dyDescent="0.25">
      <c r="A8924" s="16">
        <v>11474</v>
      </c>
      <c r="B8924">
        <v>18109</v>
      </c>
      <c r="C8924">
        <v>1</v>
      </c>
    </row>
    <row r="8925" spans="1:3" x14ac:dyDescent="0.25">
      <c r="A8925" s="16">
        <v>11475</v>
      </c>
      <c r="B8925">
        <v>7489</v>
      </c>
      <c r="C8925">
        <v>1</v>
      </c>
    </row>
    <row r="8926" spans="1:3" x14ac:dyDescent="0.25">
      <c r="A8926" s="16">
        <v>11476</v>
      </c>
      <c r="B8926">
        <v>8373</v>
      </c>
      <c r="C8926">
        <v>1</v>
      </c>
    </row>
    <row r="8927" spans="1:3" x14ac:dyDescent="0.25">
      <c r="A8927" s="16">
        <v>11477</v>
      </c>
      <c r="B8927">
        <v>14210</v>
      </c>
      <c r="C8927">
        <v>1</v>
      </c>
    </row>
    <row r="8928" spans="1:3" x14ac:dyDescent="0.25">
      <c r="A8928" s="16">
        <v>11478</v>
      </c>
      <c r="B8928">
        <v>11988</v>
      </c>
      <c r="C8928">
        <v>1</v>
      </c>
    </row>
    <row r="8929" spans="1:3" x14ac:dyDescent="0.25">
      <c r="A8929" s="16">
        <v>11479</v>
      </c>
      <c r="B8929">
        <v>14210</v>
      </c>
      <c r="C8929">
        <v>1</v>
      </c>
    </row>
    <row r="8930" spans="1:3" x14ac:dyDescent="0.25">
      <c r="A8930" s="16">
        <v>11480</v>
      </c>
      <c r="B8930">
        <v>7640</v>
      </c>
      <c r="C8930">
        <v>1</v>
      </c>
    </row>
    <row r="8931" spans="1:3" x14ac:dyDescent="0.25">
      <c r="A8931" s="16">
        <v>11481</v>
      </c>
      <c r="B8931">
        <v>4276</v>
      </c>
      <c r="C8931">
        <v>1</v>
      </c>
    </row>
    <row r="8932" spans="1:3" x14ac:dyDescent="0.25">
      <c r="A8932" s="16">
        <v>11482</v>
      </c>
      <c r="B8932">
        <v>2923</v>
      </c>
      <c r="C8932">
        <v>1</v>
      </c>
    </row>
    <row r="8933" spans="1:3" x14ac:dyDescent="0.25">
      <c r="A8933" s="16">
        <v>11483</v>
      </c>
      <c r="B8933">
        <v>308</v>
      </c>
      <c r="C8933">
        <v>1</v>
      </c>
    </row>
    <row r="8934" spans="1:3" x14ac:dyDescent="0.25">
      <c r="A8934" s="16">
        <v>11484</v>
      </c>
      <c r="B8934">
        <v>12079</v>
      </c>
      <c r="C8934">
        <v>1</v>
      </c>
    </row>
    <row r="8935" spans="1:3" x14ac:dyDescent="0.25">
      <c r="A8935" s="16">
        <v>11485</v>
      </c>
      <c r="B8935">
        <v>18514</v>
      </c>
      <c r="C8935">
        <v>1</v>
      </c>
    </row>
    <row r="8936" spans="1:3" x14ac:dyDescent="0.25">
      <c r="A8936" s="16">
        <v>11486</v>
      </c>
      <c r="B8936">
        <v>3563</v>
      </c>
      <c r="C8936">
        <v>1</v>
      </c>
    </row>
    <row r="8937" spans="1:3" x14ac:dyDescent="0.25">
      <c r="A8937" s="16">
        <v>11487</v>
      </c>
      <c r="B8937">
        <v>2769</v>
      </c>
      <c r="C8937">
        <v>1</v>
      </c>
    </row>
    <row r="8938" spans="1:3" x14ac:dyDescent="0.25">
      <c r="A8938" s="16">
        <v>11488</v>
      </c>
      <c r="B8938">
        <v>44911</v>
      </c>
      <c r="C8938">
        <v>1</v>
      </c>
    </row>
    <row r="8939" spans="1:3" x14ac:dyDescent="0.25">
      <c r="A8939" s="16">
        <v>11489</v>
      </c>
      <c r="B8939">
        <v>3117</v>
      </c>
      <c r="C8939">
        <v>1</v>
      </c>
    </row>
    <row r="8940" spans="1:3" x14ac:dyDescent="0.25">
      <c r="A8940" s="16">
        <v>11491</v>
      </c>
      <c r="B8940">
        <v>45173</v>
      </c>
      <c r="C8940">
        <v>1</v>
      </c>
    </row>
    <row r="8941" spans="1:3" x14ac:dyDescent="0.25">
      <c r="A8941" s="16">
        <v>11492</v>
      </c>
      <c r="B8941">
        <v>63173</v>
      </c>
      <c r="C8941">
        <v>1</v>
      </c>
    </row>
    <row r="8942" spans="1:3" x14ac:dyDescent="0.25">
      <c r="A8942" s="16">
        <v>11493</v>
      </c>
      <c r="B8942">
        <v>144772</v>
      </c>
      <c r="C8942">
        <v>1</v>
      </c>
    </row>
    <row r="8943" spans="1:3" x14ac:dyDescent="0.25">
      <c r="A8943" s="16">
        <v>11494</v>
      </c>
      <c r="B8943">
        <v>8133</v>
      </c>
      <c r="C8943">
        <v>1</v>
      </c>
    </row>
    <row r="8944" spans="1:3" x14ac:dyDescent="0.25">
      <c r="A8944" s="16">
        <v>11496</v>
      </c>
      <c r="B8944">
        <v>47380</v>
      </c>
      <c r="C8944">
        <v>1</v>
      </c>
    </row>
    <row r="8945" spans="1:3" x14ac:dyDescent="0.25">
      <c r="A8945" s="16">
        <v>11497</v>
      </c>
      <c r="B8945">
        <v>134243</v>
      </c>
      <c r="C8945">
        <v>1</v>
      </c>
    </row>
    <row r="8946" spans="1:3" x14ac:dyDescent="0.25">
      <c r="A8946" s="16">
        <v>11498</v>
      </c>
      <c r="B8946">
        <v>31586</v>
      </c>
      <c r="C8946">
        <v>1</v>
      </c>
    </row>
    <row r="8947" spans="1:3" x14ac:dyDescent="0.25">
      <c r="A8947" s="16">
        <v>11499</v>
      </c>
      <c r="B8947">
        <v>31586</v>
      </c>
      <c r="C8947">
        <v>1</v>
      </c>
    </row>
    <row r="8948" spans="1:3" x14ac:dyDescent="0.25">
      <c r="A8948" s="16">
        <v>11500</v>
      </c>
      <c r="B8948">
        <v>39483</v>
      </c>
      <c r="C8948">
        <v>1</v>
      </c>
    </row>
    <row r="8949" spans="1:3" x14ac:dyDescent="0.25">
      <c r="A8949" s="16">
        <v>11501</v>
      </c>
      <c r="B8949">
        <v>3073</v>
      </c>
      <c r="C8949">
        <v>1</v>
      </c>
    </row>
    <row r="8950" spans="1:3" x14ac:dyDescent="0.25">
      <c r="A8950" s="16">
        <v>11503</v>
      </c>
      <c r="B8950">
        <v>1390</v>
      </c>
      <c r="C8950">
        <v>1</v>
      </c>
    </row>
    <row r="8951" spans="1:3" x14ac:dyDescent="0.25">
      <c r="A8951" s="16">
        <v>11504</v>
      </c>
      <c r="B8951">
        <v>16845</v>
      </c>
      <c r="C8951">
        <v>1</v>
      </c>
    </row>
    <row r="8952" spans="1:3" x14ac:dyDescent="0.25">
      <c r="A8952" s="16">
        <v>11505</v>
      </c>
      <c r="B8952">
        <v>461538</v>
      </c>
      <c r="C8952">
        <v>1</v>
      </c>
    </row>
    <row r="8953" spans="1:3" x14ac:dyDescent="0.25">
      <c r="A8953" s="16">
        <v>11506</v>
      </c>
      <c r="B8953">
        <v>53219</v>
      </c>
      <c r="C8953">
        <v>1</v>
      </c>
    </row>
    <row r="8954" spans="1:3" x14ac:dyDescent="0.25">
      <c r="A8954" s="16">
        <v>11507</v>
      </c>
      <c r="B8954">
        <v>201902</v>
      </c>
      <c r="C8954">
        <v>1</v>
      </c>
    </row>
    <row r="8955" spans="1:3" x14ac:dyDescent="0.25">
      <c r="A8955" s="16">
        <v>11508</v>
      </c>
      <c r="B8955">
        <v>22530</v>
      </c>
      <c r="C8955">
        <v>1</v>
      </c>
    </row>
    <row r="8956" spans="1:3" x14ac:dyDescent="0.25">
      <c r="A8956" s="16">
        <v>11509</v>
      </c>
      <c r="B8956">
        <v>7811</v>
      </c>
      <c r="C8956">
        <v>1</v>
      </c>
    </row>
    <row r="8957" spans="1:3" x14ac:dyDescent="0.25">
      <c r="A8957" s="16">
        <v>11510</v>
      </c>
      <c r="B8957">
        <v>9879</v>
      </c>
      <c r="C8957">
        <v>1</v>
      </c>
    </row>
    <row r="8958" spans="1:3" x14ac:dyDescent="0.25">
      <c r="A8958" s="16">
        <v>11511</v>
      </c>
      <c r="B8958">
        <v>4125</v>
      </c>
      <c r="C8958">
        <v>1</v>
      </c>
    </row>
    <row r="8959" spans="1:3" x14ac:dyDescent="0.25">
      <c r="A8959" s="16">
        <v>11512</v>
      </c>
      <c r="B8959">
        <v>6456</v>
      </c>
      <c r="C8959">
        <v>1</v>
      </c>
    </row>
    <row r="8960" spans="1:3" x14ac:dyDescent="0.25">
      <c r="A8960" s="16">
        <v>11513</v>
      </c>
      <c r="B8960">
        <v>126860</v>
      </c>
      <c r="C8960">
        <v>1</v>
      </c>
    </row>
    <row r="8961" spans="1:3" x14ac:dyDescent="0.25">
      <c r="A8961" s="16">
        <v>11514</v>
      </c>
      <c r="B8961">
        <v>143350</v>
      </c>
      <c r="C8961">
        <v>1</v>
      </c>
    </row>
    <row r="8962" spans="1:3" x14ac:dyDescent="0.25">
      <c r="A8962" s="16">
        <v>11515</v>
      </c>
      <c r="B8962">
        <v>98710</v>
      </c>
      <c r="C8962">
        <v>1</v>
      </c>
    </row>
    <row r="8963" spans="1:3" x14ac:dyDescent="0.25">
      <c r="A8963" s="16">
        <v>11516</v>
      </c>
      <c r="B8963">
        <v>291755</v>
      </c>
      <c r="C8963">
        <v>1</v>
      </c>
    </row>
    <row r="8964" spans="1:3" x14ac:dyDescent="0.25">
      <c r="A8964" s="16">
        <v>11517</v>
      </c>
      <c r="B8964">
        <v>23318</v>
      </c>
      <c r="C8964">
        <v>1</v>
      </c>
    </row>
    <row r="8965" spans="1:3" x14ac:dyDescent="0.25">
      <c r="A8965" s="16">
        <v>11518</v>
      </c>
      <c r="B8965">
        <v>14447</v>
      </c>
      <c r="C8965">
        <v>1</v>
      </c>
    </row>
    <row r="8966" spans="1:3" x14ac:dyDescent="0.25">
      <c r="A8966" s="16">
        <v>11519</v>
      </c>
      <c r="B8966">
        <v>295039</v>
      </c>
      <c r="C8966">
        <v>1</v>
      </c>
    </row>
    <row r="8967" spans="1:3" x14ac:dyDescent="0.25">
      <c r="A8967" s="16">
        <v>11520</v>
      </c>
      <c r="B8967">
        <v>58408</v>
      </c>
      <c r="C8967">
        <v>1</v>
      </c>
    </row>
    <row r="8968" spans="1:3" x14ac:dyDescent="0.25">
      <c r="A8968" s="16">
        <v>11521</v>
      </c>
      <c r="B8968">
        <v>2728</v>
      </c>
      <c r="C8968">
        <v>1</v>
      </c>
    </row>
    <row r="8969" spans="1:3" x14ac:dyDescent="0.25">
      <c r="A8969" s="16">
        <v>11522</v>
      </c>
      <c r="B8969">
        <v>85284</v>
      </c>
      <c r="C8969">
        <v>1</v>
      </c>
    </row>
    <row r="8970" spans="1:3" x14ac:dyDescent="0.25">
      <c r="A8970" s="16">
        <v>11523</v>
      </c>
      <c r="B8970">
        <v>129505</v>
      </c>
      <c r="C8970">
        <v>1</v>
      </c>
    </row>
    <row r="8971" spans="1:3" x14ac:dyDescent="0.25">
      <c r="A8971" s="16">
        <v>11524</v>
      </c>
      <c r="B8971">
        <v>163249</v>
      </c>
      <c r="C8971">
        <v>1</v>
      </c>
    </row>
    <row r="8972" spans="1:3" x14ac:dyDescent="0.25">
      <c r="A8972" s="16">
        <v>11525</v>
      </c>
      <c r="B8972">
        <v>13174</v>
      </c>
      <c r="C8972">
        <v>1</v>
      </c>
    </row>
    <row r="8973" spans="1:3" x14ac:dyDescent="0.25">
      <c r="A8973" s="16">
        <v>11526</v>
      </c>
      <c r="B8973">
        <v>23690</v>
      </c>
      <c r="C8973">
        <v>1</v>
      </c>
    </row>
    <row r="8974" spans="1:3" x14ac:dyDescent="0.25">
      <c r="A8974" s="16">
        <v>11527</v>
      </c>
      <c r="B8974">
        <v>6690</v>
      </c>
      <c r="C8974">
        <v>1</v>
      </c>
    </row>
    <row r="8975" spans="1:3" x14ac:dyDescent="0.25">
      <c r="A8975" s="16">
        <v>11528</v>
      </c>
      <c r="B8975">
        <v>160008</v>
      </c>
      <c r="C8975">
        <v>1</v>
      </c>
    </row>
    <row r="8976" spans="1:3" x14ac:dyDescent="0.25">
      <c r="A8976" s="16">
        <v>11529</v>
      </c>
      <c r="B8976">
        <v>30319</v>
      </c>
      <c r="C8976">
        <v>1</v>
      </c>
    </row>
    <row r="8977" spans="1:3" x14ac:dyDescent="0.25">
      <c r="A8977" s="16">
        <v>11530</v>
      </c>
      <c r="B8977">
        <v>29768</v>
      </c>
      <c r="C8977">
        <v>1</v>
      </c>
    </row>
    <row r="8978" spans="1:3" x14ac:dyDescent="0.25">
      <c r="A8978" s="16">
        <v>11531</v>
      </c>
      <c r="B8978">
        <v>68759</v>
      </c>
      <c r="C8978">
        <v>1</v>
      </c>
    </row>
    <row r="8979" spans="1:3" x14ac:dyDescent="0.25">
      <c r="A8979" s="16">
        <v>11532</v>
      </c>
      <c r="B8979">
        <v>11666</v>
      </c>
      <c r="C8979">
        <v>1</v>
      </c>
    </row>
    <row r="8980" spans="1:3" x14ac:dyDescent="0.25">
      <c r="A8980" s="16">
        <v>11533</v>
      </c>
      <c r="B8980">
        <v>6879</v>
      </c>
      <c r="C8980">
        <v>1</v>
      </c>
    </row>
    <row r="8981" spans="1:3" x14ac:dyDescent="0.25">
      <c r="A8981" s="16">
        <v>11534</v>
      </c>
      <c r="B8981">
        <v>15896</v>
      </c>
      <c r="C8981">
        <v>1</v>
      </c>
    </row>
    <row r="8982" spans="1:3" x14ac:dyDescent="0.25">
      <c r="A8982" s="16">
        <v>11535</v>
      </c>
      <c r="B8982">
        <v>412</v>
      </c>
      <c r="C8982">
        <v>1</v>
      </c>
    </row>
    <row r="8983" spans="1:3" x14ac:dyDescent="0.25">
      <c r="A8983" s="16">
        <v>11536</v>
      </c>
      <c r="B8983">
        <v>638</v>
      </c>
      <c r="C8983">
        <v>1</v>
      </c>
    </row>
    <row r="8984" spans="1:3" x14ac:dyDescent="0.25">
      <c r="A8984" s="16">
        <v>11537</v>
      </c>
      <c r="B8984">
        <v>1058</v>
      </c>
      <c r="C8984">
        <v>1</v>
      </c>
    </row>
    <row r="8985" spans="1:3" x14ac:dyDescent="0.25">
      <c r="A8985" s="16">
        <v>11538</v>
      </c>
      <c r="B8985">
        <v>1666</v>
      </c>
      <c r="C8985">
        <v>1</v>
      </c>
    </row>
    <row r="8986" spans="1:3" x14ac:dyDescent="0.25">
      <c r="A8986" s="16">
        <v>11539</v>
      </c>
      <c r="B8986">
        <v>26</v>
      </c>
      <c r="C8986">
        <v>1</v>
      </c>
    </row>
    <row r="8987" spans="1:3" x14ac:dyDescent="0.25">
      <c r="A8987" s="16">
        <v>11540</v>
      </c>
      <c r="B8987">
        <v>8430</v>
      </c>
      <c r="C8987">
        <v>1</v>
      </c>
    </row>
    <row r="8988" spans="1:3" x14ac:dyDescent="0.25">
      <c r="A8988" s="16">
        <v>11541</v>
      </c>
      <c r="B8988">
        <v>5284</v>
      </c>
      <c r="C8988">
        <v>1</v>
      </c>
    </row>
    <row r="8989" spans="1:3" x14ac:dyDescent="0.25">
      <c r="A8989" s="16">
        <v>11542</v>
      </c>
      <c r="B8989">
        <v>7751</v>
      </c>
      <c r="C8989">
        <v>1</v>
      </c>
    </row>
    <row r="8990" spans="1:3" x14ac:dyDescent="0.25">
      <c r="A8990" s="16">
        <v>11543</v>
      </c>
      <c r="B8990">
        <v>9325</v>
      </c>
      <c r="C8990">
        <v>1</v>
      </c>
    </row>
    <row r="8991" spans="1:3" x14ac:dyDescent="0.25">
      <c r="A8991" s="16">
        <v>11544</v>
      </c>
      <c r="B8991">
        <v>5231</v>
      </c>
      <c r="C8991">
        <v>1</v>
      </c>
    </row>
    <row r="8992" spans="1:3" x14ac:dyDescent="0.25">
      <c r="A8992" s="16">
        <v>11545</v>
      </c>
      <c r="B8992">
        <v>313</v>
      </c>
      <c r="C8992">
        <v>1</v>
      </c>
    </row>
    <row r="8993" spans="1:3" x14ac:dyDescent="0.25">
      <c r="A8993" s="16">
        <v>11546</v>
      </c>
      <c r="B8993">
        <v>1235</v>
      </c>
      <c r="C8993">
        <v>1</v>
      </c>
    </row>
    <row r="8994" spans="1:3" x14ac:dyDescent="0.25">
      <c r="A8994" s="16">
        <v>11547</v>
      </c>
      <c r="B8994">
        <v>683</v>
      </c>
      <c r="C8994">
        <v>1</v>
      </c>
    </row>
    <row r="8995" spans="1:3" x14ac:dyDescent="0.25">
      <c r="A8995" s="16">
        <v>11548</v>
      </c>
      <c r="B8995">
        <v>2542</v>
      </c>
      <c r="C8995">
        <v>1</v>
      </c>
    </row>
    <row r="8996" spans="1:3" x14ac:dyDescent="0.25">
      <c r="A8996" s="16">
        <v>11549</v>
      </c>
      <c r="B8996">
        <v>33</v>
      </c>
      <c r="C8996">
        <v>1</v>
      </c>
    </row>
    <row r="8997" spans="1:3" x14ac:dyDescent="0.25">
      <c r="A8997" s="16">
        <v>11550</v>
      </c>
      <c r="B8997">
        <v>3056</v>
      </c>
      <c r="C8997">
        <v>1</v>
      </c>
    </row>
    <row r="8998" spans="1:3" x14ac:dyDescent="0.25">
      <c r="A8998" s="16">
        <v>11551</v>
      </c>
      <c r="B8998">
        <v>6926</v>
      </c>
      <c r="C8998">
        <v>1</v>
      </c>
    </row>
    <row r="8999" spans="1:3" x14ac:dyDescent="0.25">
      <c r="A8999" s="16">
        <v>11552</v>
      </c>
      <c r="B8999">
        <v>17</v>
      </c>
      <c r="C8999">
        <v>1</v>
      </c>
    </row>
    <row r="9000" spans="1:3" x14ac:dyDescent="0.25">
      <c r="A9000" s="16">
        <v>11553</v>
      </c>
      <c r="B9000">
        <v>1998</v>
      </c>
      <c r="C9000">
        <v>1</v>
      </c>
    </row>
    <row r="9001" spans="1:3" x14ac:dyDescent="0.25">
      <c r="A9001" s="16">
        <v>11554</v>
      </c>
      <c r="B9001">
        <v>127555</v>
      </c>
      <c r="C9001">
        <v>1</v>
      </c>
    </row>
    <row r="9002" spans="1:3" x14ac:dyDescent="0.25">
      <c r="A9002" s="16">
        <v>11556</v>
      </c>
      <c r="B9002">
        <v>49899</v>
      </c>
      <c r="C9002">
        <v>1</v>
      </c>
    </row>
    <row r="9003" spans="1:3" x14ac:dyDescent="0.25">
      <c r="A9003" s="16">
        <v>11557</v>
      </c>
      <c r="B9003">
        <v>26727</v>
      </c>
      <c r="C9003">
        <v>1</v>
      </c>
    </row>
    <row r="9004" spans="1:3" x14ac:dyDescent="0.25">
      <c r="A9004" s="16">
        <v>11558</v>
      </c>
      <c r="B9004">
        <v>110881</v>
      </c>
      <c r="C9004">
        <v>1</v>
      </c>
    </row>
    <row r="9005" spans="1:3" x14ac:dyDescent="0.25">
      <c r="A9005" s="16">
        <v>11559</v>
      </c>
      <c r="B9005">
        <v>107569</v>
      </c>
      <c r="C9005">
        <v>1</v>
      </c>
    </row>
    <row r="9006" spans="1:3" x14ac:dyDescent="0.25">
      <c r="A9006" s="16">
        <v>11560</v>
      </c>
      <c r="B9006">
        <v>61278</v>
      </c>
      <c r="C9006">
        <v>1</v>
      </c>
    </row>
    <row r="9007" spans="1:3" x14ac:dyDescent="0.25">
      <c r="A9007" s="16">
        <v>11562</v>
      </c>
      <c r="B9007">
        <v>171831</v>
      </c>
      <c r="C9007">
        <v>1</v>
      </c>
    </row>
    <row r="9008" spans="1:3" x14ac:dyDescent="0.25">
      <c r="A9008" s="16">
        <v>11563</v>
      </c>
      <c r="B9008">
        <v>36851</v>
      </c>
      <c r="C9008">
        <v>1</v>
      </c>
    </row>
    <row r="9009" spans="1:3" x14ac:dyDescent="0.25">
      <c r="A9009" s="16">
        <v>11564</v>
      </c>
      <c r="B9009">
        <v>101077</v>
      </c>
      <c r="C9009">
        <v>1</v>
      </c>
    </row>
    <row r="9010" spans="1:3" x14ac:dyDescent="0.25">
      <c r="A9010" s="16">
        <v>11565</v>
      </c>
      <c r="B9010">
        <v>49942</v>
      </c>
      <c r="C9010">
        <v>1</v>
      </c>
    </row>
    <row r="9011" spans="1:3" x14ac:dyDescent="0.25">
      <c r="A9011" s="16">
        <v>11566</v>
      </c>
      <c r="B9011">
        <v>33060</v>
      </c>
      <c r="C9011">
        <v>1</v>
      </c>
    </row>
    <row r="9012" spans="1:3" x14ac:dyDescent="0.25">
      <c r="A9012" s="16">
        <v>11567</v>
      </c>
      <c r="B9012">
        <v>157932</v>
      </c>
      <c r="C9012">
        <v>1</v>
      </c>
    </row>
    <row r="9013" spans="1:3" x14ac:dyDescent="0.25">
      <c r="A9013" s="16">
        <v>11568</v>
      </c>
      <c r="B9013">
        <v>169515</v>
      </c>
      <c r="C9013">
        <v>1</v>
      </c>
    </row>
    <row r="9014" spans="1:3" x14ac:dyDescent="0.25">
      <c r="A9014" s="16">
        <v>11569</v>
      </c>
      <c r="B9014">
        <v>23690</v>
      </c>
      <c r="C9014">
        <v>1</v>
      </c>
    </row>
    <row r="9015" spans="1:3" x14ac:dyDescent="0.25">
      <c r="A9015" s="16">
        <v>11570</v>
      </c>
      <c r="B9015">
        <v>44948</v>
      </c>
      <c r="C9015">
        <v>1</v>
      </c>
    </row>
    <row r="9016" spans="1:3" x14ac:dyDescent="0.25">
      <c r="A9016" s="16">
        <v>11571</v>
      </c>
      <c r="B9016">
        <v>4693</v>
      </c>
      <c r="C9016">
        <v>1</v>
      </c>
    </row>
    <row r="9017" spans="1:3" x14ac:dyDescent="0.25">
      <c r="A9017" s="16">
        <v>11572</v>
      </c>
      <c r="B9017">
        <v>27383</v>
      </c>
      <c r="C9017">
        <v>1</v>
      </c>
    </row>
    <row r="9018" spans="1:3" x14ac:dyDescent="0.25">
      <c r="A9018" s="16">
        <v>11573</v>
      </c>
      <c r="B9018">
        <v>27811</v>
      </c>
      <c r="C9018">
        <v>1</v>
      </c>
    </row>
    <row r="9019" spans="1:3" x14ac:dyDescent="0.25">
      <c r="A9019" s="16">
        <v>11574</v>
      </c>
      <c r="B9019">
        <v>22110</v>
      </c>
      <c r="C9019">
        <v>1</v>
      </c>
    </row>
    <row r="9020" spans="1:3" x14ac:dyDescent="0.25">
      <c r="A9020" s="16">
        <v>11575</v>
      </c>
      <c r="B9020">
        <v>49485</v>
      </c>
      <c r="C9020">
        <v>1</v>
      </c>
    </row>
    <row r="9021" spans="1:3" x14ac:dyDescent="0.25">
      <c r="A9021" s="16">
        <v>11576</v>
      </c>
      <c r="B9021">
        <v>42642</v>
      </c>
      <c r="C9021">
        <v>1</v>
      </c>
    </row>
    <row r="9022" spans="1:3" x14ac:dyDescent="0.25">
      <c r="A9022" s="16">
        <v>11577</v>
      </c>
      <c r="B9022">
        <v>88442</v>
      </c>
      <c r="C9022">
        <v>1</v>
      </c>
    </row>
    <row r="9023" spans="1:3" x14ac:dyDescent="0.25">
      <c r="A9023" s="16">
        <v>11578</v>
      </c>
      <c r="B9023">
        <v>34960</v>
      </c>
      <c r="C9023">
        <v>1</v>
      </c>
    </row>
    <row r="9024" spans="1:3" x14ac:dyDescent="0.25">
      <c r="A9024" s="16">
        <v>11579</v>
      </c>
      <c r="B9024">
        <v>12129</v>
      </c>
      <c r="C9024">
        <v>1</v>
      </c>
    </row>
    <row r="9025" spans="1:3" x14ac:dyDescent="0.25">
      <c r="A9025" s="16">
        <v>11580</v>
      </c>
      <c r="B9025">
        <v>25269</v>
      </c>
      <c r="C9025">
        <v>1</v>
      </c>
    </row>
    <row r="9026" spans="1:3" x14ac:dyDescent="0.25">
      <c r="A9026" s="16">
        <v>11581</v>
      </c>
      <c r="B9026">
        <v>69821</v>
      </c>
      <c r="C9026">
        <v>1</v>
      </c>
    </row>
    <row r="9027" spans="1:3" x14ac:dyDescent="0.25">
      <c r="A9027" s="16">
        <v>11582</v>
      </c>
      <c r="B9027">
        <v>43099</v>
      </c>
      <c r="C9027">
        <v>1</v>
      </c>
    </row>
    <row r="9028" spans="1:3" x14ac:dyDescent="0.25">
      <c r="A9028" s="16">
        <v>11583</v>
      </c>
      <c r="B9028">
        <v>39391</v>
      </c>
      <c r="C9028">
        <v>1</v>
      </c>
    </row>
    <row r="9029" spans="1:3" x14ac:dyDescent="0.25">
      <c r="A9029" s="16">
        <v>11584</v>
      </c>
      <c r="B9029">
        <v>37074</v>
      </c>
      <c r="C9029">
        <v>1</v>
      </c>
    </row>
    <row r="9030" spans="1:3" x14ac:dyDescent="0.25">
      <c r="A9030" s="16">
        <v>11585</v>
      </c>
      <c r="B9030">
        <v>186474</v>
      </c>
      <c r="C9030">
        <v>1</v>
      </c>
    </row>
    <row r="9031" spans="1:3" x14ac:dyDescent="0.25">
      <c r="A9031" s="16">
        <v>11586</v>
      </c>
      <c r="B9031">
        <v>175203</v>
      </c>
      <c r="C9031">
        <v>1</v>
      </c>
    </row>
    <row r="9032" spans="1:3" x14ac:dyDescent="0.25">
      <c r="A9032" s="16">
        <v>11587</v>
      </c>
      <c r="B9032">
        <v>267</v>
      </c>
      <c r="C9032">
        <v>1</v>
      </c>
    </row>
    <row r="9033" spans="1:3" x14ac:dyDescent="0.25">
      <c r="A9033" s="16">
        <v>11588</v>
      </c>
      <c r="B9033">
        <v>11215</v>
      </c>
      <c r="C9033">
        <v>1</v>
      </c>
    </row>
    <row r="9034" spans="1:3" x14ac:dyDescent="0.25">
      <c r="A9034" s="16">
        <v>11589</v>
      </c>
      <c r="B9034">
        <v>286</v>
      </c>
      <c r="C9034">
        <v>1</v>
      </c>
    </row>
    <row r="9035" spans="1:3" x14ac:dyDescent="0.25">
      <c r="A9035" s="16">
        <v>11590</v>
      </c>
      <c r="B9035">
        <v>801</v>
      </c>
      <c r="C9035">
        <v>1</v>
      </c>
    </row>
    <row r="9036" spans="1:3" x14ac:dyDescent="0.25">
      <c r="A9036" s="16">
        <v>11591</v>
      </c>
      <c r="B9036">
        <v>7313</v>
      </c>
      <c r="C9036">
        <v>1</v>
      </c>
    </row>
    <row r="9037" spans="1:3" x14ac:dyDescent="0.25">
      <c r="A9037" s="16">
        <v>11592</v>
      </c>
      <c r="B9037">
        <v>2804</v>
      </c>
      <c r="C9037">
        <v>1</v>
      </c>
    </row>
    <row r="9038" spans="1:3" x14ac:dyDescent="0.25">
      <c r="A9038" s="16">
        <v>11593</v>
      </c>
      <c r="B9038">
        <v>21611</v>
      </c>
      <c r="C9038">
        <v>1</v>
      </c>
    </row>
    <row r="9039" spans="1:3" x14ac:dyDescent="0.25">
      <c r="A9039" s="16">
        <v>11594</v>
      </c>
      <c r="B9039">
        <v>6131</v>
      </c>
      <c r="C9039">
        <v>1</v>
      </c>
    </row>
    <row r="9040" spans="1:3" x14ac:dyDescent="0.25">
      <c r="A9040" s="16">
        <v>11595</v>
      </c>
      <c r="B9040">
        <v>22696</v>
      </c>
      <c r="C9040">
        <v>1</v>
      </c>
    </row>
    <row r="9041" spans="1:3" x14ac:dyDescent="0.25">
      <c r="A9041" s="16">
        <v>11596</v>
      </c>
      <c r="B9041">
        <v>34376</v>
      </c>
      <c r="C9041">
        <v>1</v>
      </c>
    </row>
    <row r="9042" spans="1:3" x14ac:dyDescent="0.25">
      <c r="A9042" s="16">
        <v>11597</v>
      </c>
      <c r="B9042">
        <v>6289</v>
      </c>
      <c r="C9042">
        <v>1</v>
      </c>
    </row>
    <row r="9043" spans="1:3" x14ac:dyDescent="0.25">
      <c r="A9043" s="16">
        <v>11598</v>
      </c>
      <c r="B9043">
        <v>12562</v>
      </c>
      <c r="C9043">
        <v>1</v>
      </c>
    </row>
    <row r="9044" spans="1:3" x14ac:dyDescent="0.25">
      <c r="A9044" s="16">
        <v>11599</v>
      </c>
      <c r="B9044">
        <v>12435</v>
      </c>
      <c r="C9044">
        <v>1</v>
      </c>
    </row>
    <row r="9045" spans="1:3" x14ac:dyDescent="0.25">
      <c r="A9045" s="16">
        <v>11600</v>
      </c>
      <c r="B9045">
        <v>1335</v>
      </c>
      <c r="C9045">
        <v>1</v>
      </c>
    </row>
    <row r="9046" spans="1:3" x14ac:dyDescent="0.25">
      <c r="A9046" s="16">
        <v>11601</v>
      </c>
      <c r="B9046">
        <v>36047</v>
      </c>
      <c r="C9046">
        <v>1</v>
      </c>
    </row>
    <row r="9047" spans="1:3" x14ac:dyDescent="0.25">
      <c r="A9047" s="16">
        <v>11602</v>
      </c>
      <c r="B9047">
        <v>148</v>
      </c>
      <c r="C9047">
        <v>1</v>
      </c>
    </row>
    <row r="9048" spans="1:3" x14ac:dyDescent="0.25">
      <c r="A9048" s="16">
        <v>11603</v>
      </c>
      <c r="B9048">
        <v>2670</v>
      </c>
      <c r="C9048">
        <v>1</v>
      </c>
    </row>
    <row r="9049" spans="1:3" x14ac:dyDescent="0.25">
      <c r="A9049" s="16">
        <v>11604</v>
      </c>
      <c r="B9049">
        <v>2937</v>
      </c>
      <c r="C9049">
        <v>1</v>
      </c>
    </row>
    <row r="9050" spans="1:3" x14ac:dyDescent="0.25">
      <c r="A9050" s="16">
        <v>11605</v>
      </c>
      <c r="B9050">
        <v>3471</v>
      </c>
      <c r="C9050">
        <v>1</v>
      </c>
    </row>
    <row r="9051" spans="1:3" x14ac:dyDescent="0.25">
      <c r="A9051" s="16">
        <v>11606</v>
      </c>
      <c r="B9051">
        <v>18698</v>
      </c>
      <c r="C9051">
        <v>1</v>
      </c>
    </row>
    <row r="9052" spans="1:3" x14ac:dyDescent="0.25">
      <c r="A9052" s="16">
        <v>11607</v>
      </c>
      <c r="B9052">
        <v>32409</v>
      </c>
      <c r="C9052">
        <v>1</v>
      </c>
    </row>
    <row r="9053" spans="1:3" x14ac:dyDescent="0.25">
      <c r="A9053" s="16">
        <v>11608</v>
      </c>
      <c r="B9053">
        <v>21504</v>
      </c>
      <c r="C9053">
        <v>1</v>
      </c>
    </row>
    <row r="9054" spans="1:3" x14ac:dyDescent="0.25">
      <c r="A9054" s="16">
        <v>11609</v>
      </c>
      <c r="B9054">
        <v>10854</v>
      </c>
      <c r="C9054">
        <v>1</v>
      </c>
    </row>
    <row r="9055" spans="1:3" x14ac:dyDescent="0.25">
      <c r="A9055" s="16">
        <v>11610</v>
      </c>
      <c r="B9055">
        <v>3207</v>
      </c>
      <c r="C9055">
        <v>1</v>
      </c>
    </row>
    <row r="9056" spans="1:3" x14ac:dyDescent="0.25">
      <c r="A9056" s="16">
        <v>11611</v>
      </c>
      <c r="B9056">
        <v>54055</v>
      </c>
      <c r="C9056">
        <v>1</v>
      </c>
    </row>
    <row r="9057" spans="1:3" x14ac:dyDescent="0.25">
      <c r="A9057" s="16">
        <v>11612</v>
      </c>
      <c r="B9057">
        <v>18074</v>
      </c>
      <c r="C9057">
        <v>1</v>
      </c>
    </row>
    <row r="9058" spans="1:3" x14ac:dyDescent="0.25">
      <c r="A9058" s="16">
        <v>11613</v>
      </c>
      <c r="B9058">
        <v>2403</v>
      </c>
      <c r="C9058">
        <v>1</v>
      </c>
    </row>
    <row r="9059" spans="1:3" x14ac:dyDescent="0.25">
      <c r="A9059" s="16">
        <v>11615</v>
      </c>
      <c r="B9059">
        <v>13312</v>
      </c>
      <c r="C9059">
        <v>1</v>
      </c>
    </row>
    <row r="9060" spans="1:3" x14ac:dyDescent="0.25">
      <c r="A9060" s="16">
        <v>11616</v>
      </c>
      <c r="B9060">
        <v>8010</v>
      </c>
      <c r="C9060">
        <v>1</v>
      </c>
    </row>
    <row r="9061" spans="1:3" x14ac:dyDescent="0.25">
      <c r="A9061" s="16">
        <v>11617</v>
      </c>
      <c r="B9061">
        <v>4270</v>
      </c>
      <c r="C9061">
        <v>1</v>
      </c>
    </row>
    <row r="9062" spans="1:3" x14ac:dyDescent="0.25">
      <c r="A9062" s="16">
        <v>11619</v>
      </c>
      <c r="B9062">
        <v>16020</v>
      </c>
      <c r="C9062">
        <v>1</v>
      </c>
    </row>
    <row r="9063" spans="1:3" x14ac:dyDescent="0.25">
      <c r="A9063" s="16">
        <v>11620</v>
      </c>
      <c r="B9063">
        <v>48216</v>
      </c>
      <c r="C9063">
        <v>1</v>
      </c>
    </row>
    <row r="9064" spans="1:3" x14ac:dyDescent="0.25">
      <c r="A9064" s="16">
        <v>11621</v>
      </c>
      <c r="B9064">
        <v>21488</v>
      </c>
      <c r="C9064">
        <v>1</v>
      </c>
    </row>
    <row r="9065" spans="1:3" x14ac:dyDescent="0.25">
      <c r="A9065" s="16">
        <v>11623</v>
      </c>
      <c r="B9065">
        <v>40191</v>
      </c>
      <c r="C9065">
        <v>1</v>
      </c>
    </row>
    <row r="9066" spans="1:3" x14ac:dyDescent="0.25">
      <c r="A9066" s="16">
        <v>11625</v>
      </c>
      <c r="B9066">
        <v>61250</v>
      </c>
      <c r="C9066">
        <v>1</v>
      </c>
    </row>
    <row r="9067" spans="1:3" x14ac:dyDescent="0.25">
      <c r="A9067" s="16">
        <v>11626</v>
      </c>
      <c r="B9067">
        <v>8010</v>
      </c>
      <c r="C9067">
        <v>1</v>
      </c>
    </row>
    <row r="9068" spans="1:3" x14ac:dyDescent="0.25">
      <c r="A9068" s="16">
        <v>11627</v>
      </c>
      <c r="B9068">
        <v>16020</v>
      </c>
      <c r="C9068">
        <v>1</v>
      </c>
    </row>
    <row r="9069" spans="1:3" x14ac:dyDescent="0.25">
      <c r="A9069" s="16">
        <v>11628</v>
      </c>
      <c r="B9069">
        <v>12817</v>
      </c>
      <c r="C9069">
        <v>1</v>
      </c>
    </row>
    <row r="9070" spans="1:3" x14ac:dyDescent="0.25">
      <c r="A9070" s="16">
        <v>11629</v>
      </c>
      <c r="B9070">
        <v>5340</v>
      </c>
      <c r="C9070">
        <v>1</v>
      </c>
    </row>
    <row r="9071" spans="1:3" x14ac:dyDescent="0.25">
      <c r="A9071" s="16">
        <v>11630</v>
      </c>
      <c r="B9071">
        <v>90743</v>
      </c>
      <c r="C9071">
        <v>1</v>
      </c>
    </row>
    <row r="9072" spans="1:3" x14ac:dyDescent="0.25">
      <c r="A9072" s="16">
        <v>11631</v>
      </c>
      <c r="B9072">
        <v>46455</v>
      </c>
      <c r="C9072">
        <v>1</v>
      </c>
    </row>
    <row r="9073" spans="1:3" x14ac:dyDescent="0.25">
      <c r="A9073" s="16">
        <v>11632</v>
      </c>
      <c r="B9073">
        <v>3845</v>
      </c>
      <c r="C9073">
        <v>1</v>
      </c>
    </row>
    <row r="9074" spans="1:3" x14ac:dyDescent="0.25">
      <c r="A9074" s="16">
        <v>11633</v>
      </c>
      <c r="B9074">
        <v>20278</v>
      </c>
      <c r="C9074">
        <v>1</v>
      </c>
    </row>
    <row r="9075" spans="1:3" x14ac:dyDescent="0.25">
      <c r="A9075" s="16">
        <v>11634</v>
      </c>
      <c r="B9075">
        <v>5341</v>
      </c>
      <c r="C9075">
        <v>1</v>
      </c>
    </row>
    <row r="9076" spans="1:3" x14ac:dyDescent="0.25">
      <c r="A9076" s="16">
        <v>11635</v>
      </c>
      <c r="B9076">
        <v>460</v>
      </c>
      <c r="C9076">
        <v>1</v>
      </c>
    </row>
    <row r="9077" spans="1:3" x14ac:dyDescent="0.25">
      <c r="A9077" s="16">
        <v>11636</v>
      </c>
      <c r="B9077">
        <v>17089</v>
      </c>
      <c r="C9077">
        <v>1</v>
      </c>
    </row>
    <row r="9078" spans="1:3" x14ac:dyDescent="0.25">
      <c r="A9078" s="16">
        <v>11637</v>
      </c>
      <c r="B9078">
        <v>63173</v>
      </c>
      <c r="C9078">
        <v>1</v>
      </c>
    </row>
    <row r="9079" spans="1:3" x14ac:dyDescent="0.25">
      <c r="A9079" s="16">
        <v>11638</v>
      </c>
      <c r="B9079">
        <v>98708</v>
      </c>
      <c r="C9079">
        <v>1</v>
      </c>
    </row>
    <row r="9080" spans="1:3" x14ac:dyDescent="0.25">
      <c r="A9080" s="16">
        <v>11639</v>
      </c>
      <c r="B9080">
        <v>35535</v>
      </c>
      <c r="C9080">
        <v>1</v>
      </c>
    </row>
    <row r="9081" spans="1:3" x14ac:dyDescent="0.25">
      <c r="A9081" s="16">
        <v>11640</v>
      </c>
      <c r="B9081">
        <v>50000</v>
      </c>
      <c r="C9081">
        <v>1</v>
      </c>
    </row>
    <row r="9082" spans="1:3" x14ac:dyDescent="0.25">
      <c r="A9082" s="16">
        <v>11642</v>
      </c>
      <c r="B9082">
        <v>1456</v>
      </c>
      <c r="C9082">
        <v>1</v>
      </c>
    </row>
    <row r="9083" spans="1:3" x14ac:dyDescent="0.25">
      <c r="A9083" s="16">
        <v>11643</v>
      </c>
      <c r="B9083">
        <v>4059</v>
      </c>
      <c r="C9083">
        <v>1</v>
      </c>
    </row>
    <row r="9084" spans="1:3" x14ac:dyDescent="0.25">
      <c r="A9084" s="16">
        <v>11644</v>
      </c>
      <c r="B9084">
        <v>4745</v>
      </c>
      <c r="C9084">
        <v>1</v>
      </c>
    </row>
    <row r="9085" spans="1:3" x14ac:dyDescent="0.25">
      <c r="A9085" s="16">
        <v>11645</v>
      </c>
      <c r="B9085">
        <v>260</v>
      </c>
      <c r="C9085">
        <v>1</v>
      </c>
    </row>
    <row r="9086" spans="1:3" x14ac:dyDescent="0.25">
      <c r="A9086" s="16">
        <v>11648</v>
      </c>
      <c r="B9086">
        <v>2330462</v>
      </c>
      <c r="C9086">
        <v>1</v>
      </c>
    </row>
    <row r="9087" spans="1:3" x14ac:dyDescent="0.25">
      <c r="A9087" s="16">
        <v>11649</v>
      </c>
      <c r="B9087">
        <v>9310</v>
      </c>
      <c r="C9087">
        <v>1</v>
      </c>
    </row>
    <row r="9088" spans="1:3" x14ac:dyDescent="0.25">
      <c r="A9088" s="16">
        <v>11650</v>
      </c>
      <c r="B9088">
        <v>463763</v>
      </c>
      <c r="C9088">
        <v>1</v>
      </c>
    </row>
    <row r="9089" spans="1:3" x14ac:dyDescent="0.25">
      <c r="A9089" s="16">
        <v>11652</v>
      </c>
      <c r="B9089">
        <v>261450</v>
      </c>
      <c r="C9089">
        <v>1</v>
      </c>
    </row>
    <row r="9090" spans="1:3" x14ac:dyDescent="0.25">
      <c r="A9090" s="16">
        <v>11653</v>
      </c>
      <c r="B9090">
        <v>59992</v>
      </c>
      <c r="C9090">
        <v>1</v>
      </c>
    </row>
    <row r="9091" spans="1:3" x14ac:dyDescent="0.25">
      <c r="A9091" s="16">
        <v>11654</v>
      </c>
      <c r="B9091">
        <v>360472</v>
      </c>
      <c r="C9091">
        <v>1</v>
      </c>
    </row>
    <row r="9092" spans="1:3" x14ac:dyDescent="0.25">
      <c r="A9092" s="16">
        <v>11655</v>
      </c>
      <c r="B9092">
        <v>59139</v>
      </c>
      <c r="C9092">
        <v>1</v>
      </c>
    </row>
    <row r="9093" spans="1:3" x14ac:dyDescent="0.25">
      <c r="A9093" s="16">
        <v>11656</v>
      </c>
      <c r="B9093">
        <v>139747</v>
      </c>
      <c r="C9093">
        <v>1</v>
      </c>
    </row>
    <row r="9094" spans="1:3" x14ac:dyDescent="0.25">
      <c r="A9094" s="16">
        <v>11657</v>
      </c>
      <c r="B9094">
        <v>31340</v>
      </c>
      <c r="C9094">
        <v>1</v>
      </c>
    </row>
    <row r="9095" spans="1:3" x14ac:dyDescent="0.25">
      <c r="A9095" s="16">
        <v>11658</v>
      </c>
      <c r="B9095">
        <v>5612</v>
      </c>
      <c r="C9095">
        <v>1</v>
      </c>
    </row>
    <row r="9096" spans="1:3" x14ac:dyDescent="0.25">
      <c r="A9096" s="16">
        <v>11659</v>
      </c>
      <c r="B9096">
        <v>23095</v>
      </c>
      <c r="C9096">
        <v>1</v>
      </c>
    </row>
    <row r="9097" spans="1:3" x14ac:dyDescent="0.25">
      <c r="A9097" s="16">
        <v>11661</v>
      </c>
      <c r="B9097">
        <v>22070</v>
      </c>
      <c r="C9097">
        <v>1</v>
      </c>
    </row>
    <row r="9098" spans="1:3" x14ac:dyDescent="0.25">
      <c r="A9098" s="16">
        <v>11662</v>
      </c>
      <c r="B9098">
        <v>133847</v>
      </c>
      <c r="C9098">
        <v>1</v>
      </c>
    </row>
    <row r="9099" spans="1:3" x14ac:dyDescent="0.25">
      <c r="A9099" s="16">
        <v>11663</v>
      </c>
      <c r="B9099">
        <v>71945</v>
      </c>
      <c r="C9099">
        <v>1</v>
      </c>
    </row>
    <row r="9100" spans="1:3" x14ac:dyDescent="0.25">
      <c r="A9100" s="16">
        <v>11665</v>
      </c>
      <c r="B9100">
        <v>161925</v>
      </c>
      <c r="C9100">
        <v>1</v>
      </c>
    </row>
    <row r="9101" spans="1:3" x14ac:dyDescent="0.25">
      <c r="A9101" s="16">
        <v>11668</v>
      </c>
      <c r="B9101">
        <v>50485</v>
      </c>
      <c r="C9101">
        <v>1</v>
      </c>
    </row>
    <row r="9102" spans="1:3" x14ac:dyDescent="0.25">
      <c r="A9102" s="16">
        <v>11670</v>
      </c>
      <c r="B9102">
        <v>400330</v>
      </c>
      <c r="C9102">
        <v>1</v>
      </c>
    </row>
    <row r="9103" spans="1:3" x14ac:dyDescent="0.25">
      <c r="A9103" s="16">
        <v>11671</v>
      </c>
      <c r="B9103">
        <v>101304</v>
      </c>
      <c r="C9103">
        <v>1</v>
      </c>
    </row>
    <row r="9104" spans="1:3" x14ac:dyDescent="0.25">
      <c r="A9104" s="16">
        <v>11674</v>
      </c>
      <c r="B9104">
        <v>111150</v>
      </c>
      <c r="C9104">
        <v>1</v>
      </c>
    </row>
    <row r="9105" spans="1:3" x14ac:dyDescent="0.25">
      <c r="A9105" s="16">
        <v>11675</v>
      </c>
      <c r="B9105">
        <v>55407</v>
      </c>
      <c r="C9105">
        <v>1</v>
      </c>
    </row>
    <row r="9106" spans="1:3" x14ac:dyDescent="0.25">
      <c r="A9106" s="16">
        <v>11676</v>
      </c>
      <c r="B9106">
        <v>911918</v>
      </c>
      <c r="C9106">
        <v>1</v>
      </c>
    </row>
    <row r="9107" spans="1:3" x14ac:dyDescent="0.25">
      <c r="A9107" s="16">
        <v>11677</v>
      </c>
      <c r="B9107">
        <v>295775</v>
      </c>
      <c r="C9107">
        <v>1</v>
      </c>
    </row>
    <row r="9108" spans="1:3" x14ac:dyDescent="0.25">
      <c r="A9108" s="16">
        <v>11678</v>
      </c>
      <c r="B9108">
        <v>164035</v>
      </c>
      <c r="C9108">
        <v>1</v>
      </c>
    </row>
    <row r="9109" spans="1:3" x14ac:dyDescent="0.25">
      <c r="A9109" s="16">
        <v>11679</v>
      </c>
      <c r="B9109">
        <v>28002</v>
      </c>
      <c r="C9109">
        <v>1</v>
      </c>
    </row>
    <row r="9110" spans="1:3" x14ac:dyDescent="0.25">
      <c r="A9110" s="16">
        <v>11681</v>
      </c>
      <c r="B9110">
        <v>26911</v>
      </c>
      <c r="C9110">
        <v>1</v>
      </c>
    </row>
    <row r="9111" spans="1:3" x14ac:dyDescent="0.25">
      <c r="A9111" s="16">
        <v>11682</v>
      </c>
      <c r="B9111">
        <v>246634</v>
      </c>
      <c r="C9111">
        <v>1</v>
      </c>
    </row>
    <row r="9112" spans="1:3" x14ac:dyDescent="0.25">
      <c r="A9112" s="16">
        <v>11683</v>
      </c>
      <c r="B9112">
        <v>2674297</v>
      </c>
      <c r="C9112">
        <v>1</v>
      </c>
    </row>
    <row r="9113" spans="1:3" x14ac:dyDescent="0.25">
      <c r="A9113" s="16">
        <v>11684</v>
      </c>
      <c r="B9113">
        <v>183183</v>
      </c>
      <c r="C9113">
        <v>1</v>
      </c>
    </row>
    <row r="9114" spans="1:3" x14ac:dyDescent="0.25">
      <c r="A9114" s="16">
        <v>11685</v>
      </c>
      <c r="B9114">
        <v>31542</v>
      </c>
      <c r="C9114">
        <v>1</v>
      </c>
    </row>
    <row r="9115" spans="1:3" x14ac:dyDescent="0.25">
      <c r="A9115" s="16">
        <v>11687</v>
      </c>
      <c r="B9115">
        <v>96510</v>
      </c>
      <c r="C9115">
        <v>1</v>
      </c>
    </row>
    <row r="9116" spans="1:3" x14ac:dyDescent="0.25">
      <c r="A9116" s="16">
        <v>11688</v>
      </c>
      <c r="B9116">
        <v>250045</v>
      </c>
      <c r="C9116">
        <v>1</v>
      </c>
    </row>
    <row r="9117" spans="1:3" x14ac:dyDescent="0.25">
      <c r="A9117" s="16">
        <v>11690</v>
      </c>
      <c r="B9117">
        <v>1852188</v>
      </c>
      <c r="C9117">
        <v>1</v>
      </c>
    </row>
    <row r="9118" spans="1:3" x14ac:dyDescent="0.25">
      <c r="A9118" s="16">
        <v>11692</v>
      </c>
      <c r="B9118">
        <v>30054</v>
      </c>
      <c r="C9118">
        <v>1</v>
      </c>
    </row>
    <row r="9119" spans="1:3" x14ac:dyDescent="0.25">
      <c r="A9119" s="16">
        <v>11693</v>
      </c>
      <c r="B9119">
        <v>51461</v>
      </c>
      <c r="C9119">
        <v>1</v>
      </c>
    </row>
    <row r="9120" spans="1:3" x14ac:dyDescent="0.25">
      <c r="A9120" s="16">
        <v>11696</v>
      </c>
      <c r="B9120">
        <v>27365</v>
      </c>
      <c r="C9120">
        <v>1</v>
      </c>
    </row>
    <row r="9121" spans="1:3" x14ac:dyDescent="0.25">
      <c r="A9121" s="16">
        <v>11698</v>
      </c>
      <c r="B9121">
        <v>412959</v>
      </c>
      <c r="C9121">
        <v>1</v>
      </c>
    </row>
    <row r="9122" spans="1:3" x14ac:dyDescent="0.25">
      <c r="A9122" s="16">
        <v>11699</v>
      </c>
      <c r="B9122">
        <v>358035</v>
      </c>
      <c r="C9122">
        <v>1</v>
      </c>
    </row>
    <row r="9123" spans="1:3" x14ac:dyDescent="0.25">
      <c r="A9123" s="16">
        <v>11702</v>
      </c>
      <c r="B9123">
        <v>83778</v>
      </c>
      <c r="C9123">
        <v>1</v>
      </c>
    </row>
    <row r="9124" spans="1:3" x14ac:dyDescent="0.25">
      <c r="A9124" s="16">
        <v>11705</v>
      </c>
      <c r="B9124">
        <v>757875</v>
      </c>
      <c r="C9124">
        <v>1</v>
      </c>
    </row>
    <row r="9125" spans="1:3" x14ac:dyDescent="0.25">
      <c r="A9125" s="16">
        <v>11706</v>
      </c>
      <c r="B9125">
        <v>17976</v>
      </c>
      <c r="C9125">
        <v>1</v>
      </c>
    </row>
    <row r="9126" spans="1:3" x14ac:dyDescent="0.25">
      <c r="A9126" s="16">
        <v>11707</v>
      </c>
      <c r="B9126">
        <v>888662</v>
      </c>
      <c r="C9126">
        <v>1</v>
      </c>
    </row>
    <row r="9127" spans="1:3" x14ac:dyDescent="0.25">
      <c r="A9127" s="16">
        <v>11708</v>
      </c>
      <c r="B9127">
        <v>250275</v>
      </c>
      <c r="C9127">
        <v>1</v>
      </c>
    </row>
    <row r="9128" spans="1:3" x14ac:dyDescent="0.25">
      <c r="A9128" s="16">
        <v>11710</v>
      </c>
      <c r="B9128">
        <v>464</v>
      </c>
      <c r="C9128">
        <v>1</v>
      </c>
    </row>
    <row r="9129" spans="1:3" x14ac:dyDescent="0.25">
      <c r="A9129" s="16">
        <v>11711</v>
      </c>
      <c r="B9129">
        <v>550931</v>
      </c>
      <c r="C9129">
        <v>1</v>
      </c>
    </row>
    <row r="9130" spans="1:3" x14ac:dyDescent="0.25">
      <c r="A9130" s="16">
        <v>11712</v>
      </c>
      <c r="B9130">
        <v>150182</v>
      </c>
      <c r="C9130">
        <v>1</v>
      </c>
    </row>
    <row r="9131" spans="1:3" x14ac:dyDescent="0.25">
      <c r="A9131" s="16">
        <v>11713</v>
      </c>
      <c r="B9131">
        <v>136051</v>
      </c>
      <c r="C9131">
        <v>1</v>
      </c>
    </row>
    <row r="9132" spans="1:3" x14ac:dyDescent="0.25">
      <c r="A9132" s="16">
        <v>11714</v>
      </c>
      <c r="B9132">
        <v>887700</v>
      </c>
      <c r="C9132">
        <v>1</v>
      </c>
    </row>
    <row r="9133" spans="1:3" x14ac:dyDescent="0.25">
      <c r="A9133" s="16">
        <v>11715</v>
      </c>
      <c r="B9133">
        <v>1723736</v>
      </c>
      <c r="C9133">
        <v>1</v>
      </c>
    </row>
    <row r="9134" spans="1:3" x14ac:dyDescent="0.25">
      <c r="A9134" s="16">
        <v>11716</v>
      </c>
      <c r="B9134">
        <v>3003995</v>
      </c>
      <c r="C9134">
        <v>1</v>
      </c>
    </row>
    <row r="9135" spans="1:3" x14ac:dyDescent="0.25">
      <c r="A9135" s="16">
        <v>11717</v>
      </c>
      <c r="B9135">
        <v>374161</v>
      </c>
      <c r="C9135">
        <v>1</v>
      </c>
    </row>
    <row r="9136" spans="1:3" x14ac:dyDescent="0.25">
      <c r="A9136" s="16">
        <v>11718</v>
      </c>
      <c r="B9136">
        <v>33213</v>
      </c>
      <c r="C9136">
        <v>1</v>
      </c>
    </row>
    <row r="9137" spans="1:3" x14ac:dyDescent="0.25">
      <c r="A9137" s="16">
        <v>11719</v>
      </c>
      <c r="B9137">
        <v>57246</v>
      </c>
      <c r="C9137">
        <v>1</v>
      </c>
    </row>
    <row r="9138" spans="1:3" x14ac:dyDescent="0.25">
      <c r="A9138" s="16">
        <v>11720</v>
      </c>
      <c r="B9138">
        <v>166825</v>
      </c>
      <c r="C9138">
        <v>1</v>
      </c>
    </row>
    <row r="9139" spans="1:3" x14ac:dyDescent="0.25">
      <c r="A9139" s="16">
        <v>11721</v>
      </c>
      <c r="B9139">
        <v>283241</v>
      </c>
      <c r="C9139">
        <v>1</v>
      </c>
    </row>
    <row r="9140" spans="1:3" x14ac:dyDescent="0.25">
      <c r="A9140" s="16">
        <v>11722</v>
      </c>
      <c r="B9140">
        <v>75625</v>
      </c>
      <c r="C9140">
        <v>1</v>
      </c>
    </row>
    <row r="9141" spans="1:3" x14ac:dyDescent="0.25">
      <c r="A9141" s="16">
        <v>11724</v>
      </c>
      <c r="B9141">
        <v>115951</v>
      </c>
      <c r="C9141">
        <v>1</v>
      </c>
    </row>
    <row r="9142" spans="1:3" x14ac:dyDescent="0.25">
      <c r="A9142" s="16">
        <v>11725</v>
      </c>
      <c r="B9142">
        <v>1589948</v>
      </c>
      <c r="C9142">
        <v>1</v>
      </c>
    </row>
    <row r="9143" spans="1:3" x14ac:dyDescent="0.25">
      <c r="A9143" s="16">
        <v>11726</v>
      </c>
      <c r="B9143">
        <v>2126</v>
      </c>
      <c r="C9143">
        <v>1</v>
      </c>
    </row>
    <row r="9144" spans="1:3" x14ac:dyDescent="0.25">
      <c r="A9144" s="16">
        <v>11727</v>
      </c>
      <c r="B9144">
        <v>437391</v>
      </c>
      <c r="C9144">
        <v>1</v>
      </c>
    </row>
    <row r="9145" spans="1:3" x14ac:dyDescent="0.25">
      <c r="A9145" s="16">
        <v>11728</v>
      </c>
      <c r="B9145">
        <v>33224</v>
      </c>
      <c r="C9145">
        <v>1</v>
      </c>
    </row>
    <row r="9146" spans="1:3" x14ac:dyDescent="0.25">
      <c r="A9146" s="16">
        <v>11729</v>
      </c>
      <c r="B9146">
        <v>69102</v>
      </c>
      <c r="C9146">
        <v>1</v>
      </c>
    </row>
    <row r="9147" spans="1:3" x14ac:dyDescent="0.25">
      <c r="A9147" s="16">
        <v>11730</v>
      </c>
      <c r="B9147">
        <v>169737</v>
      </c>
      <c r="C9147">
        <v>1</v>
      </c>
    </row>
    <row r="9148" spans="1:3" x14ac:dyDescent="0.25">
      <c r="A9148" s="16">
        <v>11731</v>
      </c>
      <c r="B9148">
        <v>30358</v>
      </c>
      <c r="C9148">
        <v>1</v>
      </c>
    </row>
    <row r="9149" spans="1:3" x14ac:dyDescent="0.25">
      <c r="A9149" s="16">
        <v>11732</v>
      </c>
      <c r="B9149">
        <v>14975</v>
      </c>
      <c r="C9149">
        <v>1</v>
      </c>
    </row>
    <row r="9150" spans="1:3" x14ac:dyDescent="0.25">
      <c r="A9150" s="16">
        <v>11733</v>
      </c>
      <c r="B9150">
        <v>13251</v>
      </c>
      <c r="C9150">
        <v>1</v>
      </c>
    </row>
    <row r="9151" spans="1:3" x14ac:dyDescent="0.25">
      <c r="A9151" s="16">
        <v>11735</v>
      </c>
      <c r="B9151">
        <v>208209</v>
      </c>
      <c r="C9151">
        <v>1</v>
      </c>
    </row>
    <row r="9152" spans="1:3" x14ac:dyDescent="0.25">
      <c r="A9152" s="16">
        <v>11737</v>
      </c>
      <c r="B9152">
        <v>948551</v>
      </c>
      <c r="C9152">
        <v>1</v>
      </c>
    </row>
    <row r="9153" spans="1:3" x14ac:dyDescent="0.25">
      <c r="A9153" s="16">
        <v>11738</v>
      </c>
      <c r="B9153">
        <v>208842</v>
      </c>
      <c r="C9153">
        <v>1</v>
      </c>
    </row>
    <row r="9154" spans="1:3" x14ac:dyDescent="0.25">
      <c r="A9154" s="16">
        <v>11739</v>
      </c>
      <c r="B9154">
        <v>143094</v>
      </c>
      <c r="C9154">
        <v>1</v>
      </c>
    </row>
    <row r="9155" spans="1:3" x14ac:dyDescent="0.25">
      <c r="A9155" s="16">
        <v>11740</v>
      </c>
      <c r="B9155">
        <v>149829</v>
      </c>
      <c r="C9155">
        <v>1</v>
      </c>
    </row>
    <row r="9156" spans="1:3" x14ac:dyDescent="0.25">
      <c r="A9156" s="16">
        <v>11741</v>
      </c>
      <c r="B9156">
        <v>80208</v>
      </c>
      <c r="C9156">
        <v>1</v>
      </c>
    </row>
    <row r="9157" spans="1:3" x14ac:dyDescent="0.25">
      <c r="A9157" s="16">
        <v>11742</v>
      </c>
      <c r="B9157">
        <v>2353312</v>
      </c>
      <c r="C9157">
        <v>1</v>
      </c>
    </row>
    <row r="9158" spans="1:3" x14ac:dyDescent="0.25">
      <c r="A9158" s="16">
        <v>11743</v>
      </c>
      <c r="B9158">
        <v>1809700</v>
      </c>
      <c r="C9158">
        <v>1</v>
      </c>
    </row>
    <row r="9159" spans="1:3" x14ac:dyDescent="0.25">
      <c r="A9159" s="16">
        <v>11745</v>
      </c>
      <c r="B9159">
        <v>66428</v>
      </c>
      <c r="C9159">
        <v>1</v>
      </c>
    </row>
    <row r="9160" spans="1:3" x14ac:dyDescent="0.25">
      <c r="A9160" s="16">
        <v>11746</v>
      </c>
      <c r="B9160">
        <v>19110</v>
      </c>
      <c r="C9160">
        <v>1</v>
      </c>
    </row>
    <row r="9161" spans="1:3" x14ac:dyDescent="0.25">
      <c r="A9161" s="16">
        <v>11747</v>
      </c>
      <c r="B9161">
        <v>97641</v>
      </c>
      <c r="C9161">
        <v>1</v>
      </c>
    </row>
    <row r="9162" spans="1:3" x14ac:dyDescent="0.25">
      <c r="A9162" s="16">
        <v>11748</v>
      </c>
      <c r="B9162">
        <v>1269017</v>
      </c>
      <c r="C9162">
        <v>1</v>
      </c>
    </row>
    <row r="9163" spans="1:3" x14ac:dyDescent="0.25">
      <c r="A9163" s="16">
        <v>11749</v>
      </c>
      <c r="B9163">
        <v>431545</v>
      </c>
      <c r="C9163">
        <v>1</v>
      </c>
    </row>
    <row r="9164" spans="1:3" x14ac:dyDescent="0.25">
      <c r="A9164" s="16">
        <v>11750</v>
      </c>
      <c r="B9164">
        <v>828701</v>
      </c>
      <c r="C9164">
        <v>1</v>
      </c>
    </row>
    <row r="9165" spans="1:3" x14ac:dyDescent="0.25">
      <c r="A9165" s="16">
        <v>11751</v>
      </c>
      <c r="B9165">
        <v>324618</v>
      </c>
      <c r="C9165">
        <v>1</v>
      </c>
    </row>
    <row r="9166" spans="1:3" x14ac:dyDescent="0.25">
      <c r="A9166" s="16">
        <v>11752</v>
      </c>
      <c r="B9166">
        <v>34538</v>
      </c>
      <c r="C9166">
        <v>1</v>
      </c>
    </row>
    <row r="9167" spans="1:3" x14ac:dyDescent="0.25">
      <c r="A9167" s="16">
        <v>11755</v>
      </c>
      <c r="B9167">
        <v>78688</v>
      </c>
      <c r="C9167">
        <v>1</v>
      </c>
    </row>
    <row r="9168" spans="1:3" x14ac:dyDescent="0.25">
      <c r="A9168" s="16">
        <v>11756</v>
      </c>
      <c r="B9168">
        <v>9708</v>
      </c>
      <c r="C9168">
        <v>1</v>
      </c>
    </row>
    <row r="9169" spans="1:3" x14ac:dyDescent="0.25">
      <c r="A9169" s="16">
        <v>11757</v>
      </c>
      <c r="B9169">
        <v>159527</v>
      </c>
      <c r="C9169">
        <v>1</v>
      </c>
    </row>
    <row r="9170" spans="1:3" x14ac:dyDescent="0.25">
      <c r="A9170" s="16">
        <v>11758</v>
      </c>
      <c r="B9170">
        <v>84128</v>
      </c>
      <c r="C9170">
        <v>1</v>
      </c>
    </row>
    <row r="9171" spans="1:3" x14ac:dyDescent="0.25">
      <c r="A9171" s="16">
        <v>11760</v>
      </c>
      <c r="B9171">
        <v>472282</v>
      </c>
      <c r="C9171">
        <v>1</v>
      </c>
    </row>
    <row r="9172" spans="1:3" x14ac:dyDescent="0.25">
      <c r="A9172" s="16">
        <v>11761</v>
      </c>
      <c r="B9172">
        <v>1325341</v>
      </c>
      <c r="C9172">
        <v>1</v>
      </c>
    </row>
    <row r="9173" spans="1:3" x14ac:dyDescent="0.25">
      <c r="A9173" s="16">
        <v>11762</v>
      </c>
      <c r="B9173">
        <v>4219</v>
      </c>
      <c r="C9173">
        <v>1</v>
      </c>
    </row>
    <row r="9174" spans="1:3" x14ac:dyDescent="0.25">
      <c r="A9174" s="16">
        <v>11764</v>
      </c>
      <c r="B9174">
        <v>106038</v>
      </c>
      <c r="C9174">
        <v>1</v>
      </c>
    </row>
    <row r="9175" spans="1:3" x14ac:dyDescent="0.25">
      <c r="A9175" s="16">
        <v>11765</v>
      </c>
      <c r="B9175">
        <v>50654</v>
      </c>
      <c r="C9175">
        <v>1</v>
      </c>
    </row>
    <row r="9176" spans="1:3" x14ac:dyDescent="0.25">
      <c r="A9176" s="16">
        <v>11766</v>
      </c>
      <c r="B9176">
        <v>6125</v>
      </c>
      <c r="C9176">
        <v>1</v>
      </c>
    </row>
    <row r="9177" spans="1:3" x14ac:dyDescent="0.25">
      <c r="A9177" s="16">
        <v>11768</v>
      </c>
      <c r="B9177">
        <v>64680</v>
      </c>
      <c r="C9177">
        <v>1</v>
      </c>
    </row>
    <row r="9178" spans="1:3" x14ac:dyDescent="0.25">
      <c r="A9178" s="16">
        <v>11769</v>
      </c>
      <c r="B9178">
        <v>137011</v>
      </c>
      <c r="C9178">
        <v>1</v>
      </c>
    </row>
    <row r="9179" spans="1:3" x14ac:dyDescent="0.25">
      <c r="A9179" s="16">
        <v>11770</v>
      </c>
      <c r="B9179">
        <v>130835</v>
      </c>
      <c r="C9179">
        <v>1</v>
      </c>
    </row>
    <row r="9180" spans="1:3" x14ac:dyDescent="0.25">
      <c r="A9180" s="16">
        <v>11771</v>
      </c>
      <c r="B9180">
        <v>4872</v>
      </c>
      <c r="C9180">
        <v>1</v>
      </c>
    </row>
    <row r="9181" spans="1:3" x14ac:dyDescent="0.25">
      <c r="A9181" s="16">
        <v>11772</v>
      </c>
      <c r="B9181">
        <v>714275</v>
      </c>
      <c r="C9181">
        <v>1</v>
      </c>
    </row>
    <row r="9182" spans="1:3" x14ac:dyDescent="0.25">
      <c r="A9182" s="16">
        <v>11773</v>
      </c>
      <c r="B9182">
        <v>13565</v>
      </c>
      <c r="C9182">
        <v>1</v>
      </c>
    </row>
    <row r="9183" spans="1:3" x14ac:dyDescent="0.25">
      <c r="A9183" s="16">
        <v>11774</v>
      </c>
      <c r="B9183">
        <v>7932</v>
      </c>
      <c r="C9183">
        <v>1</v>
      </c>
    </row>
    <row r="9184" spans="1:3" x14ac:dyDescent="0.25">
      <c r="A9184" s="16">
        <v>11776</v>
      </c>
      <c r="B9184">
        <v>115024</v>
      </c>
      <c r="C9184">
        <v>1</v>
      </c>
    </row>
    <row r="9185" spans="1:3" x14ac:dyDescent="0.25">
      <c r="A9185" s="16">
        <v>11777</v>
      </c>
      <c r="B9185">
        <v>127695</v>
      </c>
      <c r="C9185">
        <v>1</v>
      </c>
    </row>
    <row r="9186" spans="1:3" x14ac:dyDescent="0.25">
      <c r="A9186" s="16">
        <v>11778</v>
      </c>
      <c r="B9186">
        <v>15878</v>
      </c>
      <c r="C9186">
        <v>1</v>
      </c>
    </row>
    <row r="9187" spans="1:3" x14ac:dyDescent="0.25">
      <c r="A9187" s="16">
        <v>11779</v>
      </c>
      <c r="B9187">
        <v>336133</v>
      </c>
      <c r="C9187">
        <v>1</v>
      </c>
    </row>
    <row r="9188" spans="1:3" x14ac:dyDescent="0.25">
      <c r="A9188" s="16">
        <v>11783</v>
      </c>
      <c r="B9188">
        <v>14754</v>
      </c>
      <c r="C9188">
        <v>1</v>
      </c>
    </row>
    <row r="9189" spans="1:3" x14ac:dyDescent="0.25">
      <c r="A9189" s="16">
        <v>11784</v>
      </c>
      <c r="B9189">
        <v>95183</v>
      </c>
      <c r="C9189">
        <v>1</v>
      </c>
    </row>
    <row r="9190" spans="1:3" x14ac:dyDescent="0.25">
      <c r="A9190" s="16">
        <v>11785</v>
      </c>
      <c r="B9190">
        <v>12730</v>
      </c>
      <c r="C9190">
        <v>1</v>
      </c>
    </row>
    <row r="9191" spans="1:3" x14ac:dyDescent="0.25">
      <c r="A9191" s="16">
        <v>11786</v>
      </c>
      <c r="B9191">
        <v>13632</v>
      </c>
      <c r="C9191">
        <v>1</v>
      </c>
    </row>
    <row r="9192" spans="1:3" x14ac:dyDescent="0.25">
      <c r="A9192" s="16">
        <v>11787</v>
      </c>
      <c r="B9192">
        <v>12371</v>
      </c>
      <c r="C9192">
        <v>1</v>
      </c>
    </row>
    <row r="9193" spans="1:3" x14ac:dyDescent="0.25">
      <c r="A9193" s="16">
        <v>11788</v>
      </c>
      <c r="B9193">
        <v>34940</v>
      </c>
      <c r="C9193">
        <v>1</v>
      </c>
    </row>
    <row r="9194" spans="1:3" x14ac:dyDescent="0.25">
      <c r="A9194" s="16">
        <v>11790</v>
      </c>
      <c r="B9194">
        <v>35455</v>
      </c>
      <c r="C9194">
        <v>1</v>
      </c>
    </row>
    <row r="9195" spans="1:3" x14ac:dyDescent="0.25">
      <c r="A9195" s="16">
        <v>11792</v>
      </c>
      <c r="B9195">
        <v>100225</v>
      </c>
      <c r="C9195">
        <v>1</v>
      </c>
    </row>
    <row r="9196" spans="1:3" x14ac:dyDescent="0.25">
      <c r="A9196" s="16">
        <v>11793</v>
      </c>
      <c r="B9196">
        <v>51051</v>
      </c>
      <c r="C9196">
        <v>1</v>
      </c>
    </row>
    <row r="9197" spans="1:3" x14ac:dyDescent="0.25">
      <c r="A9197" s="16">
        <v>11794</v>
      </c>
      <c r="B9197">
        <v>2308</v>
      </c>
      <c r="C9197">
        <v>1</v>
      </c>
    </row>
    <row r="9198" spans="1:3" x14ac:dyDescent="0.25">
      <c r="A9198" s="16">
        <v>11795</v>
      </c>
      <c r="B9198">
        <v>4414019</v>
      </c>
      <c r="C9198">
        <v>1</v>
      </c>
    </row>
    <row r="9199" spans="1:3" x14ac:dyDescent="0.25">
      <c r="A9199" s="16">
        <v>11796</v>
      </c>
      <c r="B9199">
        <v>1484921</v>
      </c>
      <c r="C9199">
        <v>1</v>
      </c>
    </row>
    <row r="9200" spans="1:3" x14ac:dyDescent="0.25">
      <c r="A9200" s="16">
        <v>11797</v>
      </c>
      <c r="B9200">
        <v>47416</v>
      </c>
      <c r="C9200">
        <v>1</v>
      </c>
    </row>
    <row r="9201" spans="1:3" x14ac:dyDescent="0.25">
      <c r="A9201" s="16">
        <v>11798</v>
      </c>
      <c r="B9201">
        <v>2342373</v>
      </c>
      <c r="C9201">
        <v>1</v>
      </c>
    </row>
    <row r="9202" spans="1:3" x14ac:dyDescent="0.25">
      <c r="A9202" s="16">
        <v>11799</v>
      </c>
      <c r="B9202">
        <v>13108</v>
      </c>
      <c r="C9202">
        <v>1</v>
      </c>
    </row>
    <row r="9203" spans="1:3" x14ac:dyDescent="0.25">
      <c r="A9203" s="16">
        <v>11802</v>
      </c>
      <c r="B9203">
        <v>27886</v>
      </c>
      <c r="C9203">
        <v>1</v>
      </c>
    </row>
    <row r="9204" spans="1:3" x14ac:dyDescent="0.25">
      <c r="A9204" s="16">
        <v>11803</v>
      </c>
      <c r="B9204">
        <v>3244704</v>
      </c>
      <c r="C9204">
        <v>1</v>
      </c>
    </row>
    <row r="9205" spans="1:3" x14ac:dyDescent="0.25">
      <c r="A9205" s="16">
        <v>11804</v>
      </c>
      <c r="B9205">
        <v>1060349</v>
      </c>
      <c r="C9205">
        <v>1</v>
      </c>
    </row>
    <row r="9206" spans="1:3" x14ac:dyDescent="0.25">
      <c r="A9206" s="16">
        <v>11805</v>
      </c>
      <c r="B9206">
        <v>139947</v>
      </c>
      <c r="C9206">
        <v>1</v>
      </c>
    </row>
    <row r="9207" spans="1:3" x14ac:dyDescent="0.25">
      <c r="A9207" s="16">
        <v>11807</v>
      </c>
      <c r="B9207">
        <v>124185</v>
      </c>
      <c r="C9207">
        <v>1</v>
      </c>
    </row>
    <row r="9208" spans="1:3" x14ac:dyDescent="0.25">
      <c r="A9208" s="16">
        <v>11809</v>
      </c>
      <c r="B9208">
        <v>24006</v>
      </c>
      <c r="C9208">
        <v>1</v>
      </c>
    </row>
    <row r="9209" spans="1:3" x14ac:dyDescent="0.25">
      <c r="A9209" s="16">
        <v>11810</v>
      </c>
      <c r="B9209">
        <v>338007</v>
      </c>
      <c r="C9209">
        <v>1</v>
      </c>
    </row>
    <row r="9210" spans="1:3" x14ac:dyDescent="0.25">
      <c r="A9210" s="16">
        <v>11811</v>
      </c>
      <c r="B9210">
        <v>7911</v>
      </c>
      <c r="C9210">
        <v>1</v>
      </c>
    </row>
    <row r="9211" spans="1:3" x14ac:dyDescent="0.25">
      <c r="A9211" s="16">
        <v>11812</v>
      </c>
      <c r="B9211">
        <v>12779</v>
      </c>
      <c r="C9211">
        <v>1</v>
      </c>
    </row>
    <row r="9212" spans="1:3" x14ac:dyDescent="0.25">
      <c r="A9212" s="16">
        <v>11814</v>
      </c>
      <c r="B9212">
        <v>835308</v>
      </c>
      <c r="C9212">
        <v>1</v>
      </c>
    </row>
    <row r="9213" spans="1:3" x14ac:dyDescent="0.25">
      <c r="A9213" s="16">
        <v>11815</v>
      </c>
      <c r="B9213">
        <v>9135</v>
      </c>
      <c r="C9213">
        <v>1</v>
      </c>
    </row>
    <row r="9214" spans="1:3" x14ac:dyDescent="0.25">
      <c r="A9214" s="16">
        <v>11816</v>
      </c>
      <c r="B9214">
        <v>172200</v>
      </c>
      <c r="C9214">
        <v>1</v>
      </c>
    </row>
    <row r="9215" spans="1:3" x14ac:dyDescent="0.25">
      <c r="A9215" s="16">
        <v>11817</v>
      </c>
      <c r="B9215">
        <v>126421</v>
      </c>
      <c r="C9215">
        <v>1</v>
      </c>
    </row>
    <row r="9216" spans="1:3" x14ac:dyDescent="0.25">
      <c r="A9216" s="16">
        <v>11818</v>
      </c>
      <c r="B9216">
        <v>2882953</v>
      </c>
      <c r="C9216">
        <v>1</v>
      </c>
    </row>
    <row r="9217" spans="1:3" x14ac:dyDescent="0.25">
      <c r="A9217" s="16">
        <v>11819</v>
      </c>
      <c r="B9217">
        <v>57221</v>
      </c>
      <c r="C9217">
        <v>1</v>
      </c>
    </row>
    <row r="9218" spans="1:3" x14ac:dyDescent="0.25">
      <c r="A9218" s="16">
        <v>11820</v>
      </c>
      <c r="B9218">
        <v>325620</v>
      </c>
      <c r="C9218">
        <v>1</v>
      </c>
    </row>
    <row r="9219" spans="1:3" x14ac:dyDescent="0.25">
      <c r="A9219" s="16">
        <v>11822</v>
      </c>
      <c r="B9219">
        <v>42694</v>
      </c>
      <c r="C9219">
        <v>1</v>
      </c>
    </row>
    <row r="9220" spans="1:3" x14ac:dyDescent="0.25">
      <c r="A9220" s="16">
        <v>11823</v>
      </c>
      <c r="B9220">
        <v>1261826</v>
      </c>
      <c r="C9220">
        <v>1</v>
      </c>
    </row>
    <row r="9221" spans="1:3" x14ac:dyDescent="0.25">
      <c r="A9221" s="16">
        <v>11824</v>
      </c>
      <c r="B9221">
        <v>25349</v>
      </c>
      <c r="C9221">
        <v>1</v>
      </c>
    </row>
    <row r="9222" spans="1:3" x14ac:dyDescent="0.25">
      <c r="A9222" s="16">
        <v>11825</v>
      </c>
      <c r="B9222">
        <v>68755</v>
      </c>
      <c r="C9222">
        <v>1</v>
      </c>
    </row>
    <row r="9223" spans="1:3" x14ac:dyDescent="0.25">
      <c r="A9223" s="16">
        <v>11828</v>
      </c>
      <c r="B9223">
        <v>19429</v>
      </c>
      <c r="C9223">
        <v>1</v>
      </c>
    </row>
    <row r="9224" spans="1:3" x14ac:dyDescent="0.25">
      <c r="A9224" s="16">
        <v>11829</v>
      </c>
      <c r="B9224">
        <v>142580</v>
      </c>
      <c r="C9224">
        <v>1</v>
      </c>
    </row>
    <row r="9225" spans="1:3" x14ac:dyDescent="0.25">
      <c r="A9225" s="16">
        <v>11830</v>
      </c>
      <c r="B9225">
        <v>265579</v>
      </c>
      <c r="C9225">
        <v>1</v>
      </c>
    </row>
    <row r="9226" spans="1:3" x14ac:dyDescent="0.25">
      <c r="A9226" s="16">
        <v>11831</v>
      </c>
      <c r="B9226">
        <v>2638117</v>
      </c>
      <c r="C9226">
        <v>1</v>
      </c>
    </row>
    <row r="9227" spans="1:3" x14ac:dyDescent="0.25">
      <c r="A9227" s="16">
        <v>11832</v>
      </c>
      <c r="B9227">
        <v>214756</v>
      </c>
      <c r="C9227">
        <v>1</v>
      </c>
    </row>
    <row r="9228" spans="1:3" x14ac:dyDescent="0.25">
      <c r="A9228" s="16">
        <v>11833</v>
      </c>
      <c r="B9228">
        <v>561402</v>
      </c>
      <c r="C9228">
        <v>1</v>
      </c>
    </row>
    <row r="9229" spans="1:3" x14ac:dyDescent="0.25">
      <c r="A9229" s="16">
        <v>11834</v>
      </c>
      <c r="B9229">
        <v>28307</v>
      </c>
      <c r="C9229">
        <v>1</v>
      </c>
    </row>
    <row r="9230" spans="1:3" x14ac:dyDescent="0.25">
      <c r="A9230" s="16">
        <v>11835</v>
      </c>
      <c r="B9230">
        <v>102606</v>
      </c>
      <c r="C9230">
        <v>1</v>
      </c>
    </row>
    <row r="9231" spans="1:3" x14ac:dyDescent="0.25">
      <c r="A9231" s="16">
        <v>11836</v>
      </c>
      <c r="B9231">
        <v>214448</v>
      </c>
      <c r="C9231">
        <v>1</v>
      </c>
    </row>
    <row r="9232" spans="1:3" x14ac:dyDescent="0.25">
      <c r="A9232" s="16">
        <v>11837</v>
      </c>
      <c r="B9232">
        <v>24900</v>
      </c>
      <c r="C9232">
        <v>1</v>
      </c>
    </row>
    <row r="9233" spans="1:3" x14ac:dyDescent="0.25">
      <c r="A9233" s="16">
        <v>11838</v>
      </c>
      <c r="B9233">
        <v>171368</v>
      </c>
      <c r="C9233">
        <v>1</v>
      </c>
    </row>
    <row r="9234" spans="1:3" x14ac:dyDescent="0.25">
      <c r="A9234" s="16">
        <v>11839</v>
      </c>
      <c r="B9234">
        <v>28717</v>
      </c>
      <c r="C9234">
        <v>1</v>
      </c>
    </row>
    <row r="9235" spans="1:3" x14ac:dyDescent="0.25">
      <c r="A9235" s="16">
        <v>11840</v>
      </c>
      <c r="B9235">
        <v>124764</v>
      </c>
      <c r="C9235">
        <v>1</v>
      </c>
    </row>
    <row r="9236" spans="1:3" x14ac:dyDescent="0.25">
      <c r="A9236" s="16">
        <v>11843</v>
      </c>
      <c r="B9236">
        <v>128659</v>
      </c>
      <c r="C9236">
        <v>1</v>
      </c>
    </row>
    <row r="9237" spans="1:3" x14ac:dyDescent="0.25">
      <c r="A9237" s="16">
        <v>11845</v>
      </c>
      <c r="B9237">
        <v>955834</v>
      </c>
      <c r="C9237">
        <v>1</v>
      </c>
    </row>
    <row r="9238" spans="1:3" x14ac:dyDescent="0.25">
      <c r="A9238" s="16">
        <v>11846</v>
      </c>
      <c r="B9238">
        <v>913434</v>
      </c>
      <c r="C9238">
        <v>1</v>
      </c>
    </row>
    <row r="9239" spans="1:3" x14ac:dyDescent="0.25">
      <c r="A9239" s="16">
        <v>11847</v>
      </c>
      <c r="B9239">
        <v>186123</v>
      </c>
      <c r="C9239">
        <v>1</v>
      </c>
    </row>
    <row r="9240" spans="1:3" x14ac:dyDescent="0.25">
      <c r="A9240" s="16">
        <v>11848</v>
      </c>
      <c r="B9240">
        <v>276241</v>
      </c>
      <c r="C9240">
        <v>1</v>
      </c>
    </row>
    <row r="9241" spans="1:3" x14ac:dyDescent="0.25">
      <c r="A9241" s="16">
        <v>11849</v>
      </c>
      <c r="B9241">
        <v>14908</v>
      </c>
      <c r="C9241">
        <v>1</v>
      </c>
    </row>
    <row r="9242" spans="1:3" x14ac:dyDescent="0.25">
      <c r="A9242" s="16">
        <v>11850</v>
      </c>
      <c r="B9242">
        <v>2411176</v>
      </c>
      <c r="C9242">
        <v>1</v>
      </c>
    </row>
    <row r="9243" spans="1:3" x14ac:dyDescent="0.25">
      <c r="A9243" s="16">
        <v>11851</v>
      </c>
      <c r="B9243">
        <v>37871</v>
      </c>
      <c r="C9243">
        <v>1</v>
      </c>
    </row>
    <row r="9244" spans="1:3" x14ac:dyDescent="0.25">
      <c r="A9244" s="16">
        <v>11852</v>
      </c>
      <c r="B9244">
        <v>34224</v>
      </c>
      <c r="C9244">
        <v>1</v>
      </c>
    </row>
    <row r="9245" spans="1:3" x14ac:dyDescent="0.25">
      <c r="A9245" s="16">
        <v>11853</v>
      </c>
      <c r="B9245">
        <v>316072</v>
      </c>
      <c r="C9245">
        <v>1</v>
      </c>
    </row>
    <row r="9246" spans="1:3" x14ac:dyDescent="0.25">
      <c r="A9246" s="16">
        <v>11856</v>
      </c>
      <c r="B9246">
        <v>184409</v>
      </c>
      <c r="C9246">
        <v>1</v>
      </c>
    </row>
    <row r="9247" spans="1:3" x14ac:dyDescent="0.25">
      <c r="A9247" s="16">
        <v>11857</v>
      </c>
      <c r="B9247">
        <v>201340</v>
      </c>
      <c r="C9247">
        <v>1</v>
      </c>
    </row>
    <row r="9248" spans="1:3" x14ac:dyDescent="0.25">
      <c r="A9248" s="16">
        <v>11858</v>
      </c>
      <c r="B9248">
        <v>108828</v>
      </c>
      <c r="C9248">
        <v>1</v>
      </c>
    </row>
    <row r="9249" spans="1:3" x14ac:dyDescent="0.25">
      <c r="A9249" s="16">
        <v>11859</v>
      </c>
      <c r="B9249">
        <v>581397</v>
      </c>
      <c r="C9249">
        <v>1</v>
      </c>
    </row>
    <row r="9250" spans="1:3" x14ac:dyDescent="0.25">
      <c r="A9250" s="16">
        <v>11860</v>
      </c>
      <c r="B9250">
        <v>68065</v>
      </c>
      <c r="C9250">
        <v>1</v>
      </c>
    </row>
    <row r="9251" spans="1:3" x14ac:dyDescent="0.25">
      <c r="A9251" s="16">
        <v>11861</v>
      </c>
      <c r="B9251">
        <v>139858</v>
      </c>
      <c r="C9251">
        <v>1</v>
      </c>
    </row>
    <row r="9252" spans="1:3" x14ac:dyDescent="0.25">
      <c r="A9252" s="16">
        <v>11862</v>
      </c>
      <c r="B9252">
        <v>2658088</v>
      </c>
      <c r="C9252">
        <v>1</v>
      </c>
    </row>
    <row r="9253" spans="1:3" x14ac:dyDescent="0.25">
      <c r="A9253" s="16">
        <v>11863</v>
      </c>
      <c r="B9253">
        <v>57954</v>
      </c>
      <c r="C9253">
        <v>1</v>
      </c>
    </row>
    <row r="9254" spans="1:3" x14ac:dyDescent="0.25">
      <c r="A9254" s="16">
        <v>11864</v>
      </c>
      <c r="B9254">
        <v>29524</v>
      </c>
      <c r="C9254">
        <v>1</v>
      </c>
    </row>
    <row r="9255" spans="1:3" x14ac:dyDescent="0.25">
      <c r="A9255" s="16">
        <v>11865</v>
      </c>
      <c r="B9255">
        <v>68</v>
      </c>
      <c r="C9255">
        <v>1</v>
      </c>
    </row>
    <row r="9256" spans="1:3" x14ac:dyDescent="0.25">
      <c r="A9256" s="16">
        <v>11866</v>
      </c>
      <c r="B9256">
        <v>752958</v>
      </c>
      <c r="C9256">
        <v>1</v>
      </c>
    </row>
    <row r="9257" spans="1:3" x14ac:dyDescent="0.25">
      <c r="A9257" s="16">
        <v>11867</v>
      </c>
      <c r="B9257">
        <v>73840</v>
      </c>
      <c r="C9257">
        <v>1</v>
      </c>
    </row>
    <row r="9258" spans="1:3" x14ac:dyDescent="0.25">
      <c r="A9258" s="16">
        <v>11868</v>
      </c>
      <c r="B9258">
        <v>150066</v>
      </c>
      <c r="C9258">
        <v>1</v>
      </c>
    </row>
    <row r="9259" spans="1:3" x14ac:dyDescent="0.25">
      <c r="A9259" s="16">
        <v>11869</v>
      </c>
      <c r="B9259">
        <v>228844</v>
      </c>
      <c r="C9259">
        <v>1</v>
      </c>
    </row>
    <row r="9260" spans="1:3" x14ac:dyDescent="0.25">
      <c r="A9260" s="16">
        <v>11870</v>
      </c>
      <c r="B9260">
        <v>1661</v>
      </c>
      <c r="C9260">
        <v>1</v>
      </c>
    </row>
    <row r="9261" spans="1:3" x14ac:dyDescent="0.25">
      <c r="A9261" s="16">
        <v>11871</v>
      </c>
      <c r="B9261">
        <v>6281</v>
      </c>
      <c r="C9261">
        <v>1</v>
      </c>
    </row>
    <row r="9262" spans="1:3" x14ac:dyDescent="0.25">
      <c r="A9262" s="16">
        <v>11872</v>
      </c>
      <c r="B9262">
        <v>171806</v>
      </c>
      <c r="C9262">
        <v>1</v>
      </c>
    </row>
    <row r="9263" spans="1:3" x14ac:dyDescent="0.25">
      <c r="A9263" s="16">
        <v>11873</v>
      </c>
      <c r="B9263">
        <v>135212</v>
      </c>
      <c r="C9263">
        <v>1</v>
      </c>
    </row>
    <row r="9264" spans="1:3" x14ac:dyDescent="0.25">
      <c r="A9264" s="16">
        <v>11874</v>
      </c>
      <c r="B9264">
        <v>11178</v>
      </c>
      <c r="C9264">
        <v>1</v>
      </c>
    </row>
    <row r="9265" spans="1:3" x14ac:dyDescent="0.25">
      <c r="A9265" s="16">
        <v>11875</v>
      </c>
      <c r="B9265">
        <v>185476</v>
      </c>
      <c r="C9265">
        <v>1</v>
      </c>
    </row>
    <row r="9266" spans="1:3" x14ac:dyDescent="0.25">
      <c r="A9266" s="16">
        <v>11876</v>
      </c>
      <c r="B9266">
        <v>15213</v>
      </c>
      <c r="C9266">
        <v>1</v>
      </c>
    </row>
    <row r="9267" spans="1:3" x14ac:dyDescent="0.25">
      <c r="A9267" s="16">
        <v>11877</v>
      </c>
      <c r="B9267">
        <v>209934</v>
      </c>
      <c r="C9267">
        <v>1</v>
      </c>
    </row>
    <row r="9268" spans="1:3" x14ac:dyDescent="0.25">
      <c r="A9268" s="16">
        <v>11878</v>
      </c>
      <c r="B9268">
        <v>34597</v>
      </c>
      <c r="C9268">
        <v>1</v>
      </c>
    </row>
    <row r="9269" spans="1:3" x14ac:dyDescent="0.25">
      <c r="A9269" s="16">
        <v>11879</v>
      </c>
      <c r="B9269">
        <v>177675</v>
      </c>
      <c r="C9269">
        <v>1</v>
      </c>
    </row>
    <row r="9270" spans="1:3" x14ac:dyDescent="0.25">
      <c r="A9270" s="16">
        <v>11880</v>
      </c>
      <c r="B9270">
        <v>81080</v>
      </c>
      <c r="C9270">
        <v>1</v>
      </c>
    </row>
    <row r="9271" spans="1:3" x14ac:dyDescent="0.25">
      <c r="A9271" s="16">
        <v>11881</v>
      </c>
      <c r="B9271">
        <v>67580</v>
      </c>
      <c r="C9271">
        <v>1</v>
      </c>
    </row>
    <row r="9272" spans="1:3" x14ac:dyDescent="0.25">
      <c r="A9272" s="16">
        <v>11882</v>
      </c>
      <c r="B9272">
        <v>39399</v>
      </c>
      <c r="C9272">
        <v>1</v>
      </c>
    </row>
    <row r="9273" spans="1:3" x14ac:dyDescent="0.25">
      <c r="A9273" s="16">
        <v>11883</v>
      </c>
      <c r="B9273">
        <v>88643</v>
      </c>
      <c r="C9273">
        <v>1</v>
      </c>
    </row>
    <row r="9274" spans="1:3" x14ac:dyDescent="0.25">
      <c r="A9274" s="16">
        <v>11884</v>
      </c>
      <c r="B9274">
        <v>47087</v>
      </c>
      <c r="C9274">
        <v>1</v>
      </c>
    </row>
    <row r="9275" spans="1:3" x14ac:dyDescent="0.25">
      <c r="A9275" s="16">
        <v>11885</v>
      </c>
      <c r="B9275">
        <v>1565633</v>
      </c>
      <c r="C9275">
        <v>1</v>
      </c>
    </row>
    <row r="9276" spans="1:3" x14ac:dyDescent="0.25">
      <c r="A9276" s="16">
        <v>11886</v>
      </c>
      <c r="B9276">
        <v>85115</v>
      </c>
      <c r="C9276">
        <v>1</v>
      </c>
    </row>
    <row r="9277" spans="1:3" x14ac:dyDescent="0.25">
      <c r="A9277" s="16">
        <v>11887</v>
      </c>
      <c r="B9277">
        <v>41924</v>
      </c>
      <c r="C9277">
        <v>1</v>
      </c>
    </row>
    <row r="9278" spans="1:3" x14ac:dyDescent="0.25">
      <c r="A9278" s="16">
        <v>11888</v>
      </c>
      <c r="B9278">
        <v>3200</v>
      </c>
      <c r="C9278">
        <v>1</v>
      </c>
    </row>
    <row r="9279" spans="1:3" x14ac:dyDescent="0.25">
      <c r="A9279" s="16">
        <v>11889</v>
      </c>
      <c r="B9279">
        <v>18613</v>
      </c>
      <c r="C9279">
        <v>1</v>
      </c>
    </row>
    <row r="9280" spans="1:3" x14ac:dyDescent="0.25">
      <c r="A9280" s="16">
        <v>11890</v>
      </c>
      <c r="B9280">
        <v>438122</v>
      </c>
      <c r="C9280">
        <v>1</v>
      </c>
    </row>
    <row r="9281" spans="1:3" x14ac:dyDescent="0.25">
      <c r="A9281" s="16">
        <v>11895</v>
      </c>
      <c r="B9281">
        <v>53132</v>
      </c>
      <c r="C9281">
        <v>1</v>
      </c>
    </row>
    <row r="9282" spans="1:3" x14ac:dyDescent="0.25">
      <c r="A9282" s="16">
        <v>11897</v>
      </c>
      <c r="B9282">
        <v>232751</v>
      </c>
      <c r="C9282">
        <v>1</v>
      </c>
    </row>
    <row r="9283" spans="1:3" x14ac:dyDescent="0.25">
      <c r="A9283" s="16">
        <v>11898</v>
      </c>
      <c r="B9283">
        <v>29486</v>
      </c>
      <c r="C9283">
        <v>1</v>
      </c>
    </row>
    <row r="9284" spans="1:3" x14ac:dyDescent="0.25">
      <c r="A9284" s="16">
        <v>11899</v>
      </c>
      <c r="B9284">
        <v>1042942</v>
      </c>
      <c r="C9284">
        <v>1</v>
      </c>
    </row>
    <row r="9285" spans="1:3" x14ac:dyDescent="0.25">
      <c r="A9285" s="16">
        <v>11900</v>
      </c>
      <c r="B9285">
        <v>43076</v>
      </c>
      <c r="C9285">
        <v>1</v>
      </c>
    </row>
    <row r="9286" spans="1:3" x14ac:dyDescent="0.25">
      <c r="A9286" s="16">
        <v>11901</v>
      </c>
      <c r="B9286">
        <v>1384627</v>
      </c>
      <c r="C9286">
        <v>1</v>
      </c>
    </row>
    <row r="9287" spans="1:3" x14ac:dyDescent="0.25">
      <c r="A9287" s="16">
        <v>11912</v>
      </c>
      <c r="B9287">
        <v>203874</v>
      </c>
      <c r="C9287">
        <v>1</v>
      </c>
    </row>
    <row r="9288" spans="1:3" x14ac:dyDescent="0.25">
      <c r="A9288" s="16">
        <v>11913</v>
      </c>
      <c r="B9288">
        <v>289758</v>
      </c>
      <c r="C9288">
        <v>1</v>
      </c>
    </row>
    <row r="9289" spans="1:3" x14ac:dyDescent="0.25">
      <c r="A9289" s="16">
        <v>11914</v>
      </c>
      <c r="B9289">
        <v>105845</v>
      </c>
      <c r="C9289">
        <v>1</v>
      </c>
    </row>
    <row r="9290" spans="1:3" x14ac:dyDescent="0.25">
      <c r="A9290" s="16">
        <v>11916</v>
      </c>
      <c r="B9290">
        <v>255426</v>
      </c>
      <c r="C9290">
        <v>1</v>
      </c>
    </row>
    <row r="9291" spans="1:3" x14ac:dyDescent="0.25">
      <c r="A9291" s="16">
        <v>11917</v>
      </c>
      <c r="B9291">
        <v>27700</v>
      </c>
      <c r="C9291">
        <v>1</v>
      </c>
    </row>
    <row r="9292" spans="1:3" x14ac:dyDescent="0.25">
      <c r="A9292" s="16">
        <v>11918</v>
      </c>
      <c r="B9292">
        <v>95475</v>
      </c>
      <c r="C9292">
        <v>1</v>
      </c>
    </row>
    <row r="9293" spans="1:3" x14ac:dyDescent="0.25">
      <c r="A9293" s="16">
        <v>11919</v>
      </c>
      <c r="B9293">
        <v>219178</v>
      </c>
      <c r="C9293">
        <v>1</v>
      </c>
    </row>
    <row r="9294" spans="1:3" x14ac:dyDescent="0.25">
      <c r="A9294" s="16">
        <v>11923</v>
      </c>
      <c r="B9294">
        <v>32850</v>
      </c>
      <c r="C9294">
        <v>1</v>
      </c>
    </row>
    <row r="9295" spans="1:3" x14ac:dyDescent="0.25">
      <c r="A9295" s="16">
        <v>11924</v>
      </c>
      <c r="B9295">
        <v>58444</v>
      </c>
      <c r="C9295">
        <v>1</v>
      </c>
    </row>
    <row r="9296" spans="1:3" x14ac:dyDescent="0.25">
      <c r="A9296" s="16">
        <v>11925</v>
      </c>
      <c r="B9296">
        <v>51478</v>
      </c>
      <c r="C9296">
        <v>1</v>
      </c>
    </row>
    <row r="9297" spans="1:3" x14ac:dyDescent="0.25">
      <c r="A9297" s="16">
        <v>11926</v>
      </c>
      <c r="B9297">
        <v>25256</v>
      </c>
      <c r="C9297">
        <v>1</v>
      </c>
    </row>
    <row r="9298" spans="1:3" x14ac:dyDescent="0.25">
      <c r="A9298" s="16">
        <v>11927</v>
      </c>
      <c r="B9298">
        <v>8663</v>
      </c>
      <c r="C9298">
        <v>1</v>
      </c>
    </row>
    <row r="9299" spans="1:3" x14ac:dyDescent="0.25">
      <c r="A9299" s="16">
        <v>11928</v>
      </c>
      <c r="B9299">
        <v>42067</v>
      </c>
      <c r="C9299">
        <v>1</v>
      </c>
    </row>
    <row r="9300" spans="1:3" x14ac:dyDescent="0.25">
      <c r="A9300" s="16">
        <v>11929</v>
      </c>
      <c r="B9300">
        <v>7933</v>
      </c>
      <c r="C9300">
        <v>1</v>
      </c>
    </row>
    <row r="9301" spans="1:3" x14ac:dyDescent="0.25">
      <c r="A9301" s="16">
        <v>11930</v>
      </c>
      <c r="B9301">
        <v>26455</v>
      </c>
      <c r="C9301">
        <v>1</v>
      </c>
    </row>
    <row r="9302" spans="1:3" x14ac:dyDescent="0.25">
      <c r="A9302" s="16">
        <v>11931</v>
      </c>
      <c r="B9302">
        <v>8398</v>
      </c>
      <c r="C9302">
        <v>1</v>
      </c>
    </row>
    <row r="9303" spans="1:3" x14ac:dyDescent="0.25">
      <c r="A9303" s="16">
        <v>11932</v>
      </c>
      <c r="B9303">
        <v>39242</v>
      </c>
      <c r="C9303">
        <v>1</v>
      </c>
    </row>
    <row r="9304" spans="1:3" x14ac:dyDescent="0.25">
      <c r="A9304" s="16">
        <v>11933</v>
      </c>
      <c r="B9304">
        <v>177262</v>
      </c>
      <c r="C9304">
        <v>1</v>
      </c>
    </row>
    <row r="9305" spans="1:3" x14ac:dyDescent="0.25">
      <c r="A9305" s="16">
        <v>11934</v>
      </c>
      <c r="B9305">
        <v>128932</v>
      </c>
      <c r="C9305">
        <v>1</v>
      </c>
    </row>
    <row r="9306" spans="1:3" x14ac:dyDescent="0.25">
      <c r="A9306" s="16">
        <v>11935</v>
      </c>
      <c r="B9306">
        <v>82860</v>
      </c>
      <c r="C9306">
        <v>1</v>
      </c>
    </row>
    <row r="9307" spans="1:3" x14ac:dyDescent="0.25">
      <c r="A9307" s="16">
        <v>11936</v>
      </c>
      <c r="B9307">
        <v>21688</v>
      </c>
      <c r="C9307">
        <v>1</v>
      </c>
    </row>
    <row r="9308" spans="1:3" x14ac:dyDescent="0.25">
      <c r="A9308" s="16">
        <v>11937</v>
      </c>
      <c r="B9308">
        <v>111484</v>
      </c>
      <c r="C9308">
        <v>1</v>
      </c>
    </row>
    <row r="9309" spans="1:3" x14ac:dyDescent="0.25">
      <c r="A9309" s="16">
        <v>11938</v>
      </c>
      <c r="B9309">
        <v>2057653</v>
      </c>
      <c r="C9309">
        <v>1</v>
      </c>
    </row>
    <row r="9310" spans="1:3" x14ac:dyDescent="0.25">
      <c r="A9310" s="16">
        <v>11939</v>
      </c>
      <c r="B9310">
        <v>1363892</v>
      </c>
      <c r="C9310">
        <v>1</v>
      </c>
    </row>
    <row r="9311" spans="1:3" x14ac:dyDescent="0.25">
      <c r="A9311" s="16">
        <v>11940</v>
      </c>
      <c r="B9311">
        <v>112487</v>
      </c>
      <c r="C9311">
        <v>1</v>
      </c>
    </row>
    <row r="9312" spans="1:3" x14ac:dyDescent="0.25">
      <c r="A9312" s="16">
        <v>11941</v>
      </c>
      <c r="B9312">
        <v>91169</v>
      </c>
      <c r="C9312">
        <v>1</v>
      </c>
    </row>
    <row r="9313" spans="1:3" x14ac:dyDescent="0.25">
      <c r="A9313" s="16">
        <v>11943</v>
      </c>
      <c r="B9313">
        <v>1536242</v>
      </c>
      <c r="C9313">
        <v>1</v>
      </c>
    </row>
    <row r="9314" spans="1:3" x14ac:dyDescent="0.25">
      <c r="A9314" s="16">
        <v>11944</v>
      </c>
      <c r="B9314">
        <v>2701504</v>
      </c>
      <c r="C9314">
        <v>1</v>
      </c>
    </row>
    <row r="9315" spans="1:3" x14ac:dyDescent="0.25">
      <c r="A9315" s="16">
        <v>11945</v>
      </c>
      <c r="B9315">
        <v>99048</v>
      </c>
      <c r="C9315">
        <v>1</v>
      </c>
    </row>
    <row r="9316" spans="1:3" x14ac:dyDescent="0.25">
      <c r="A9316" s="16">
        <v>11946</v>
      </c>
      <c r="B9316">
        <v>2550598</v>
      </c>
      <c r="C9316">
        <v>1</v>
      </c>
    </row>
    <row r="9317" spans="1:3" x14ac:dyDescent="0.25">
      <c r="A9317" s="16">
        <v>11947</v>
      </c>
      <c r="B9317">
        <v>15697</v>
      </c>
      <c r="C9317">
        <v>1</v>
      </c>
    </row>
    <row r="9318" spans="1:3" x14ac:dyDescent="0.25">
      <c r="A9318" s="16">
        <v>11948</v>
      </c>
      <c r="B9318">
        <v>396429</v>
      </c>
      <c r="C9318">
        <v>1</v>
      </c>
    </row>
    <row r="9319" spans="1:3" x14ac:dyDescent="0.25">
      <c r="A9319" s="16">
        <v>11949</v>
      </c>
      <c r="B9319">
        <v>91227</v>
      </c>
      <c r="C9319">
        <v>1</v>
      </c>
    </row>
    <row r="9320" spans="1:3" x14ac:dyDescent="0.25">
      <c r="A9320" s="16">
        <v>11950</v>
      </c>
      <c r="B9320">
        <v>51317</v>
      </c>
      <c r="C9320">
        <v>1</v>
      </c>
    </row>
    <row r="9321" spans="1:3" x14ac:dyDescent="0.25">
      <c r="A9321" s="16">
        <v>11951</v>
      </c>
      <c r="B9321">
        <v>1007695</v>
      </c>
      <c r="C9321">
        <v>1</v>
      </c>
    </row>
    <row r="9322" spans="1:3" x14ac:dyDescent="0.25">
      <c r="A9322" s="16">
        <v>11953</v>
      </c>
      <c r="B9322">
        <v>3830</v>
      </c>
      <c r="C9322">
        <v>1</v>
      </c>
    </row>
    <row r="9323" spans="1:3" x14ac:dyDescent="0.25">
      <c r="A9323" s="16">
        <v>11956</v>
      </c>
      <c r="B9323">
        <v>7365737</v>
      </c>
      <c r="C9323">
        <v>1</v>
      </c>
    </row>
    <row r="9324" spans="1:3" x14ac:dyDescent="0.25">
      <c r="A9324" s="16">
        <v>11957</v>
      </c>
      <c r="B9324">
        <v>46431</v>
      </c>
      <c r="C9324">
        <v>1</v>
      </c>
    </row>
    <row r="9325" spans="1:3" x14ac:dyDescent="0.25">
      <c r="A9325" s="16">
        <v>11961</v>
      </c>
      <c r="B9325">
        <v>13943</v>
      </c>
      <c r="C9325">
        <v>1</v>
      </c>
    </row>
    <row r="9326" spans="1:3" x14ac:dyDescent="0.25">
      <c r="A9326" s="16">
        <v>11962</v>
      </c>
      <c r="B9326">
        <v>122188</v>
      </c>
      <c r="C9326">
        <v>1</v>
      </c>
    </row>
    <row r="9327" spans="1:3" x14ac:dyDescent="0.25">
      <c r="A9327" s="16">
        <v>11963</v>
      </c>
      <c r="B9327">
        <v>3476759</v>
      </c>
      <c r="C9327">
        <v>1</v>
      </c>
    </row>
    <row r="9328" spans="1:3" x14ac:dyDescent="0.25">
      <c r="A9328" s="16">
        <v>11964</v>
      </c>
      <c r="B9328">
        <v>46823</v>
      </c>
      <c r="C9328">
        <v>1</v>
      </c>
    </row>
    <row r="9329" spans="1:3" x14ac:dyDescent="0.25">
      <c r="A9329" s="16">
        <v>11965</v>
      </c>
      <c r="B9329">
        <v>843929</v>
      </c>
      <c r="C9329">
        <v>1</v>
      </c>
    </row>
    <row r="9330" spans="1:3" x14ac:dyDescent="0.25">
      <c r="A9330" s="16">
        <v>11966</v>
      </c>
      <c r="B9330">
        <v>2254</v>
      </c>
      <c r="C9330">
        <v>1</v>
      </c>
    </row>
    <row r="9331" spans="1:3" x14ac:dyDescent="0.25">
      <c r="A9331" s="16">
        <v>11967</v>
      </c>
      <c r="B9331">
        <v>4705</v>
      </c>
      <c r="C9331">
        <v>1</v>
      </c>
    </row>
    <row r="9332" spans="1:3" x14ac:dyDescent="0.25">
      <c r="A9332" s="16">
        <v>11970</v>
      </c>
      <c r="B9332">
        <v>717340</v>
      </c>
      <c r="C9332">
        <v>1</v>
      </c>
    </row>
    <row r="9333" spans="1:3" x14ac:dyDescent="0.25">
      <c r="A9333" s="16">
        <v>11971</v>
      </c>
      <c r="B9333">
        <v>18688</v>
      </c>
      <c r="C9333">
        <v>1</v>
      </c>
    </row>
    <row r="9334" spans="1:3" x14ac:dyDescent="0.25">
      <c r="A9334" s="16">
        <v>11973</v>
      </c>
      <c r="B9334">
        <v>1700421</v>
      </c>
      <c r="C9334">
        <v>1</v>
      </c>
    </row>
    <row r="9335" spans="1:3" x14ac:dyDescent="0.25">
      <c r="A9335" s="16">
        <v>11976</v>
      </c>
      <c r="B9335">
        <v>110678</v>
      </c>
      <c r="C9335">
        <v>1</v>
      </c>
    </row>
    <row r="9336" spans="1:3" x14ac:dyDescent="0.25">
      <c r="A9336" s="16">
        <v>11977</v>
      </c>
      <c r="B9336">
        <v>1947340</v>
      </c>
      <c r="C9336">
        <v>1</v>
      </c>
    </row>
    <row r="9337" spans="1:3" x14ac:dyDescent="0.25">
      <c r="A9337" s="16">
        <v>11978</v>
      </c>
      <c r="B9337">
        <v>5301014</v>
      </c>
      <c r="C9337">
        <v>1</v>
      </c>
    </row>
    <row r="9338" spans="1:3" x14ac:dyDescent="0.25">
      <c r="A9338" s="16">
        <v>11981</v>
      </c>
      <c r="B9338">
        <v>376903</v>
      </c>
      <c r="C9338">
        <v>1</v>
      </c>
    </row>
    <row r="9339" spans="1:3" x14ac:dyDescent="0.25">
      <c r="A9339" s="16">
        <v>11982</v>
      </c>
      <c r="B9339">
        <v>881760</v>
      </c>
      <c r="C9339">
        <v>1</v>
      </c>
    </row>
    <row r="9340" spans="1:3" x14ac:dyDescent="0.25">
      <c r="A9340" s="16">
        <v>11983</v>
      </c>
      <c r="B9340">
        <v>291329</v>
      </c>
      <c r="C9340">
        <v>1</v>
      </c>
    </row>
    <row r="9341" spans="1:3" x14ac:dyDescent="0.25">
      <c r="A9341" s="16">
        <v>11984</v>
      </c>
      <c r="B9341">
        <v>502732</v>
      </c>
      <c r="C9341">
        <v>1</v>
      </c>
    </row>
    <row r="9342" spans="1:3" x14ac:dyDescent="0.25">
      <c r="A9342" s="16">
        <v>11985</v>
      </c>
      <c r="B9342">
        <v>545177</v>
      </c>
      <c r="C9342">
        <v>1</v>
      </c>
    </row>
    <row r="9343" spans="1:3" x14ac:dyDescent="0.25">
      <c r="A9343" s="16">
        <v>11986</v>
      </c>
      <c r="B9343">
        <v>89734</v>
      </c>
      <c r="C9343">
        <v>1</v>
      </c>
    </row>
    <row r="9344" spans="1:3" x14ac:dyDescent="0.25">
      <c r="A9344" s="16">
        <v>11987</v>
      </c>
      <c r="B9344">
        <v>122105</v>
      </c>
      <c r="C9344">
        <v>1</v>
      </c>
    </row>
    <row r="9345" spans="1:3" x14ac:dyDescent="0.25">
      <c r="A9345" s="16">
        <v>11988</v>
      </c>
      <c r="B9345">
        <v>70492</v>
      </c>
      <c r="C9345">
        <v>1</v>
      </c>
    </row>
    <row r="9346" spans="1:3" x14ac:dyDescent="0.25">
      <c r="A9346" s="16">
        <v>11991</v>
      </c>
      <c r="B9346">
        <v>78593</v>
      </c>
      <c r="C9346">
        <v>1</v>
      </c>
    </row>
    <row r="9347" spans="1:3" x14ac:dyDescent="0.25">
      <c r="A9347" s="16">
        <v>11992</v>
      </c>
      <c r="B9347">
        <v>52397</v>
      </c>
      <c r="C9347">
        <v>1</v>
      </c>
    </row>
    <row r="9348" spans="1:3" x14ac:dyDescent="0.25">
      <c r="A9348" s="16">
        <v>11993</v>
      </c>
      <c r="B9348">
        <v>41990</v>
      </c>
      <c r="C9348">
        <v>1</v>
      </c>
    </row>
    <row r="9349" spans="1:3" x14ac:dyDescent="0.25">
      <c r="A9349" s="16">
        <v>11994</v>
      </c>
      <c r="B9349">
        <v>136790</v>
      </c>
      <c r="C9349">
        <v>1</v>
      </c>
    </row>
    <row r="9350" spans="1:3" x14ac:dyDescent="0.25">
      <c r="A9350" s="16">
        <v>11995</v>
      </c>
      <c r="B9350">
        <v>8963</v>
      </c>
      <c r="C9350">
        <v>1</v>
      </c>
    </row>
    <row r="9351" spans="1:3" x14ac:dyDescent="0.25">
      <c r="A9351" s="16">
        <v>11996</v>
      </c>
      <c r="B9351">
        <v>63052</v>
      </c>
      <c r="C9351">
        <v>1</v>
      </c>
    </row>
    <row r="9352" spans="1:3" x14ac:dyDescent="0.25">
      <c r="A9352" s="16">
        <v>11997</v>
      </c>
      <c r="B9352">
        <v>292043</v>
      </c>
      <c r="C9352">
        <v>1</v>
      </c>
    </row>
    <row r="9353" spans="1:3" x14ac:dyDescent="0.25">
      <c r="A9353" s="16">
        <v>11998</v>
      </c>
      <c r="B9353">
        <v>317596</v>
      </c>
      <c r="C9353">
        <v>1</v>
      </c>
    </row>
    <row r="9354" spans="1:3" x14ac:dyDescent="0.25">
      <c r="A9354" s="16">
        <v>11999</v>
      </c>
      <c r="B9354">
        <v>41575</v>
      </c>
      <c r="C9354">
        <v>1</v>
      </c>
    </row>
    <row r="9355" spans="1:3" x14ac:dyDescent="0.25">
      <c r="A9355" s="16">
        <v>12000</v>
      </c>
      <c r="B9355">
        <v>717881</v>
      </c>
      <c r="C9355">
        <v>1</v>
      </c>
    </row>
    <row r="9356" spans="1:3" x14ac:dyDescent="0.25">
      <c r="A9356" s="16">
        <v>12001</v>
      </c>
      <c r="B9356">
        <v>141420</v>
      </c>
      <c r="C9356">
        <v>1</v>
      </c>
    </row>
    <row r="9357" spans="1:3" x14ac:dyDescent="0.25">
      <c r="A9357" s="16">
        <v>12002</v>
      </c>
      <c r="B9357">
        <v>595400</v>
      </c>
      <c r="C9357">
        <v>1</v>
      </c>
    </row>
    <row r="9358" spans="1:3" x14ac:dyDescent="0.25">
      <c r="A9358" s="16">
        <v>12003</v>
      </c>
      <c r="B9358">
        <v>250723</v>
      </c>
      <c r="C9358">
        <v>1</v>
      </c>
    </row>
    <row r="9359" spans="1:3" x14ac:dyDescent="0.25">
      <c r="A9359" s="16">
        <v>12004</v>
      </c>
      <c r="B9359">
        <v>63949</v>
      </c>
      <c r="C9359">
        <v>1</v>
      </c>
    </row>
    <row r="9360" spans="1:3" x14ac:dyDescent="0.25">
      <c r="A9360" s="16">
        <v>12005</v>
      </c>
      <c r="B9360">
        <v>58619</v>
      </c>
      <c r="C9360">
        <v>1</v>
      </c>
    </row>
    <row r="9361" spans="1:3" x14ac:dyDescent="0.25">
      <c r="A9361" s="16">
        <v>12006</v>
      </c>
      <c r="B9361">
        <v>53149</v>
      </c>
      <c r="C9361">
        <v>1</v>
      </c>
    </row>
    <row r="9362" spans="1:3" x14ac:dyDescent="0.25">
      <c r="A9362" s="16">
        <v>12007</v>
      </c>
      <c r="B9362">
        <v>201027</v>
      </c>
      <c r="C9362">
        <v>1</v>
      </c>
    </row>
    <row r="9363" spans="1:3" x14ac:dyDescent="0.25">
      <c r="A9363" s="16">
        <v>12008</v>
      </c>
      <c r="B9363">
        <v>390382</v>
      </c>
      <c r="C9363">
        <v>1</v>
      </c>
    </row>
    <row r="9364" spans="1:3" x14ac:dyDescent="0.25">
      <c r="A9364" s="16">
        <v>12009</v>
      </c>
      <c r="B9364">
        <v>18328</v>
      </c>
      <c r="C9364">
        <v>1</v>
      </c>
    </row>
    <row r="9365" spans="1:3" x14ac:dyDescent="0.25">
      <c r="A9365" s="16">
        <v>12010</v>
      </c>
      <c r="B9365">
        <v>5681</v>
      </c>
      <c r="C9365">
        <v>1</v>
      </c>
    </row>
    <row r="9366" spans="1:3" x14ac:dyDescent="0.25">
      <c r="A9366" s="16">
        <v>12011</v>
      </c>
      <c r="B9366">
        <v>4587</v>
      </c>
      <c r="C9366">
        <v>1</v>
      </c>
    </row>
    <row r="9367" spans="1:3" x14ac:dyDescent="0.25">
      <c r="A9367" s="16">
        <v>12012</v>
      </c>
      <c r="B9367">
        <v>3896</v>
      </c>
      <c r="C9367">
        <v>1</v>
      </c>
    </row>
    <row r="9368" spans="1:3" x14ac:dyDescent="0.25">
      <c r="A9368" s="16">
        <v>12013</v>
      </c>
      <c r="B9368">
        <v>6908</v>
      </c>
      <c r="C9368">
        <v>1</v>
      </c>
    </row>
    <row r="9369" spans="1:3" x14ac:dyDescent="0.25">
      <c r="A9369" s="16">
        <v>12014</v>
      </c>
      <c r="B9369">
        <v>8891</v>
      </c>
      <c r="C9369">
        <v>1</v>
      </c>
    </row>
    <row r="9370" spans="1:3" x14ac:dyDescent="0.25">
      <c r="A9370" s="16">
        <v>12015</v>
      </c>
      <c r="B9370">
        <v>5435</v>
      </c>
      <c r="C9370">
        <v>1</v>
      </c>
    </row>
    <row r="9371" spans="1:3" x14ac:dyDescent="0.25">
      <c r="A9371" s="16">
        <v>12016</v>
      </c>
      <c r="B9371">
        <v>27787</v>
      </c>
      <c r="C9371">
        <v>1</v>
      </c>
    </row>
    <row r="9372" spans="1:3" x14ac:dyDescent="0.25">
      <c r="A9372" s="16">
        <v>12017</v>
      </c>
      <c r="B9372">
        <v>7993</v>
      </c>
      <c r="C9372">
        <v>1</v>
      </c>
    </row>
    <row r="9373" spans="1:3" x14ac:dyDescent="0.25">
      <c r="A9373" s="16">
        <v>12018</v>
      </c>
      <c r="B9373">
        <v>24665</v>
      </c>
      <c r="C9373">
        <v>1</v>
      </c>
    </row>
    <row r="9374" spans="1:3" x14ac:dyDescent="0.25">
      <c r="A9374" s="16">
        <v>12019</v>
      </c>
      <c r="B9374">
        <v>49110</v>
      </c>
      <c r="C9374">
        <v>1</v>
      </c>
    </row>
    <row r="9375" spans="1:3" x14ac:dyDescent="0.25">
      <c r="A9375" s="16">
        <v>12020</v>
      </c>
      <c r="B9375">
        <v>850738</v>
      </c>
      <c r="C9375">
        <v>1</v>
      </c>
    </row>
    <row r="9376" spans="1:3" x14ac:dyDescent="0.25">
      <c r="A9376" s="16">
        <v>12021</v>
      </c>
      <c r="B9376">
        <v>18128</v>
      </c>
      <c r="C9376">
        <v>1</v>
      </c>
    </row>
    <row r="9377" spans="1:3" x14ac:dyDescent="0.25">
      <c r="A9377" s="16">
        <v>12022</v>
      </c>
      <c r="B9377">
        <v>70174</v>
      </c>
      <c r="C9377">
        <v>1</v>
      </c>
    </row>
    <row r="9378" spans="1:3" x14ac:dyDescent="0.25">
      <c r="A9378" s="16">
        <v>12023</v>
      </c>
      <c r="B9378">
        <v>49158</v>
      </c>
      <c r="C9378">
        <v>1</v>
      </c>
    </row>
    <row r="9379" spans="1:3" x14ac:dyDescent="0.25">
      <c r="A9379" s="16">
        <v>12024</v>
      </c>
      <c r="B9379">
        <v>56893</v>
      </c>
      <c r="C9379">
        <v>1</v>
      </c>
    </row>
    <row r="9380" spans="1:3" x14ac:dyDescent="0.25">
      <c r="A9380" s="16">
        <v>12025</v>
      </c>
      <c r="B9380">
        <v>123263</v>
      </c>
      <c r="C9380">
        <v>1</v>
      </c>
    </row>
    <row r="9381" spans="1:3" x14ac:dyDescent="0.25">
      <c r="A9381" s="16">
        <v>12026</v>
      </c>
      <c r="B9381">
        <v>27565</v>
      </c>
      <c r="C9381">
        <v>1</v>
      </c>
    </row>
    <row r="9382" spans="1:3" x14ac:dyDescent="0.25">
      <c r="A9382" s="16">
        <v>12027</v>
      </c>
      <c r="B9382">
        <v>96368</v>
      </c>
      <c r="C9382">
        <v>1</v>
      </c>
    </row>
    <row r="9383" spans="1:3" x14ac:dyDescent="0.25">
      <c r="A9383" s="16">
        <v>12028</v>
      </c>
      <c r="B9383">
        <v>102074</v>
      </c>
      <c r="C9383">
        <v>1</v>
      </c>
    </row>
    <row r="9384" spans="1:3" x14ac:dyDescent="0.25">
      <c r="A9384" s="16">
        <v>12029</v>
      </c>
      <c r="B9384">
        <v>104972</v>
      </c>
      <c r="C9384">
        <v>1</v>
      </c>
    </row>
    <row r="9385" spans="1:3" x14ac:dyDescent="0.25">
      <c r="A9385" s="16">
        <v>12030</v>
      </c>
      <c r="B9385">
        <v>77114</v>
      </c>
      <c r="C9385">
        <v>1</v>
      </c>
    </row>
    <row r="9386" spans="1:3" x14ac:dyDescent="0.25">
      <c r="A9386" s="16">
        <v>12031</v>
      </c>
      <c r="B9386">
        <v>51058</v>
      </c>
      <c r="C9386">
        <v>1</v>
      </c>
    </row>
    <row r="9387" spans="1:3" x14ac:dyDescent="0.25">
      <c r="A9387" s="16">
        <v>12032</v>
      </c>
      <c r="B9387">
        <v>27389</v>
      </c>
      <c r="C9387">
        <v>1</v>
      </c>
    </row>
    <row r="9388" spans="1:3" x14ac:dyDescent="0.25">
      <c r="A9388" s="16">
        <v>12033</v>
      </c>
      <c r="B9388">
        <v>101440</v>
      </c>
      <c r="C9388">
        <v>1</v>
      </c>
    </row>
    <row r="9389" spans="1:3" x14ac:dyDescent="0.25">
      <c r="A9389" s="16">
        <v>12034</v>
      </c>
      <c r="B9389">
        <v>161718</v>
      </c>
      <c r="C9389">
        <v>1</v>
      </c>
    </row>
    <row r="9390" spans="1:3" x14ac:dyDescent="0.25">
      <c r="A9390" s="16">
        <v>12035</v>
      </c>
      <c r="B9390">
        <v>149382</v>
      </c>
      <c r="C9390">
        <v>1</v>
      </c>
    </row>
    <row r="9391" spans="1:3" x14ac:dyDescent="0.25">
      <c r="A9391" s="16">
        <v>12036</v>
      </c>
      <c r="B9391">
        <v>30730</v>
      </c>
      <c r="C9391">
        <v>1</v>
      </c>
    </row>
    <row r="9392" spans="1:3" x14ac:dyDescent="0.25">
      <c r="A9392" s="16">
        <v>12037</v>
      </c>
      <c r="B9392">
        <v>73201</v>
      </c>
      <c r="C9392">
        <v>1</v>
      </c>
    </row>
    <row r="9393" spans="1:3" x14ac:dyDescent="0.25">
      <c r="A9393" s="16">
        <v>12038</v>
      </c>
      <c r="B9393">
        <v>19011</v>
      </c>
      <c r="C9393">
        <v>1</v>
      </c>
    </row>
    <row r="9394" spans="1:3" x14ac:dyDescent="0.25">
      <c r="A9394" s="16">
        <v>12039</v>
      </c>
      <c r="B9394">
        <v>111584</v>
      </c>
      <c r="C9394">
        <v>1</v>
      </c>
    </row>
    <row r="9395" spans="1:3" x14ac:dyDescent="0.25">
      <c r="A9395" s="16">
        <v>12040</v>
      </c>
      <c r="B9395">
        <v>188794</v>
      </c>
      <c r="C9395">
        <v>1</v>
      </c>
    </row>
    <row r="9396" spans="1:3" x14ac:dyDescent="0.25">
      <c r="A9396" s="16">
        <v>12041</v>
      </c>
      <c r="B9396">
        <v>5072</v>
      </c>
      <c r="C9396">
        <v>1</v>
      </c>
    </row>
    <row r="9397" spans="1:3" x14ac:dyDescent="0.25">
      <c r="A9397" s="16">
        <v>12042</v>
      </c>
      <c r="B9397">
        <v>2536</v>
      </c>
      <c r="C9397">
        <v>1</v>
      </c>
    </row>
    <row r="9398" spans="1:3" x14ac:dyDescent="0.25">
      <c r="A9398" s="16">
        <v>12043</v>
      </c>
      <c r="B9398">
        <v>2029</v>
      </c>
      <c r="C9398">
        <v>1</v>
      </c>
    </row>
    <row r="9399" spans="1:3" x14ac:dyDescent="0.25">
      <c r="A9399" s="16">
        <v>12044</v>
      </c>
      <c r="B9399">
        <v>354060</v>
      </c>
      <c r="C9399">
        <v>1</v>
      </c>
    </row>
    <row r="9400" spans="1:3" x14ac:dyDescent="0.25">
      <c r="A9400" s="16">
        <v>12045</v>
      </c>
      <c r="B9400">
        <v>2586</v>
      </c>
      <c r="C9400">
        <v>1</v>
      </c>
    </row>
    <row r="9401" spans="1:3" x14ac:dyDescent="0.25">
      <c r="A9401" s="16">
        <v>12046</v>
      </c>
      <c r="B9401">
        <v>3385</v>
      </c>
      <c r="C9401">
        <v>1</v>
      </c>
    </row>
    <row r="9402" spans="1:3" x14ac:dyDescent="0.25">
      <c r="A9402" s="16">
        <v>12047</v>
      </c>
      <c r="B9402">
        <v>4363</v>
      </c>
      <c r="C9402">
        <v>1</v>
      </c>
    </row>
    <row r="9403" spans="1:3" x14ac:dyDescent="0.25">
      <c r="A9403" s="16">
        <v>12048</v>
      </c>
      <c r="B9403">
        <v>5048</v>
      </c>
      <c r="C9403">
        <v>1</v>
      </c>
    </row>
    <row r="9404" spans="1:3" x14ac:dyDescent="0.25">
      <c r="A9404" s="16">
        <v>12049</v>
      </c>
      <c r="B9404">
        <v>159786</v>
      </c>
      <c r="C9404">
        <v>1</v>
      </c>
    </row>
    <row r="9405" spans="1:3" x14ac:dyDescent="0.25">
      <c r="A9405" s="16">
        <v>12050</v>
      </c>
      <c r="B9405">
        <v>143827</v>
      </c>
      <c r="C9405">
        <v>1</v>
      </c>
    </row>
    <row r="9406" spans="1:3" x14ac:dyDescent="0.25">
      <c r="A9406" s="16">
        <v>12051</v>
      </c>
      <c r="B9406">
        <v>2613</v>
      </c>
      <c r="C9406">
        <v>1</v>
      </c>
    </row>
    <row r="9407" spans="1:3" x14ac:dyDescent="0.25">
      <c r="A9407" s="16">
        <v>12052</v>
      </c>
      <c r="B9407">
        <v>2543</v>
      </c>
      <c r="C9407">
        <v>1</v>
      </c>
    </row>
    <row r="9408" spans="1:3" x14ac:dyDescent="0.25">
      <c r="A9408" s="16">
        <v>12053</v>
      </c>
      <c r="B9408">
        <v>3951</v>
      </c>
      <c r="C9408">
        <v>1</v>
      </c>
    </row>
    <row r="9409" spans="1:3" x14ac:dyDescent="0.25">
      <c r="A9409" s="16">
        <v>12054</v>
      </c>
      <c r="B9409">
        <v>17475</v>
      </c>
      <c r="C9409">
        <v>1</v>
      </c>
    </row>
    <row r="9410" spans="1:3" x14ac:dyDescent="0.25">
      <c r="A9410" s="16">
        <v>12055</v>
      </c>
      <c r="B9410">
        <v>128170</v>
      </c>
      <c r="C9410">
        <v>1</v>
      </c>
    </row>
    <row r="9411" spans="1:3" x14ac:dyDescent="0.25">
      <c r="A9411" s="16">
        <v>12056</v>
      </c>
      <c r="B9411">
        <v>47168</v>
      </c>
      <c r="C9411">
        <v>1</v>
      </c>
    </row>
    <row r="9412" spans="1:3" x14ac:dyDescent="0.25">
      <c r="A9412" s="16">
        <v>12057</v>
      </c>
      <c r="B9412">
        <v>131861</v>
      </c>
      <c r="C9412">
        <v>1</v>
      </c>
    </row>
    <row r="9413" spans="1:3" x14ac:dyDescent="0.25">
      <c r="A9413" s="16">
        <v>12058</v>
      </c>
      <c r="B9413">
        <v>58183</v>
      </c>
      <c r="C9413">
        <v>1</v>
      </c>
    </row>
    <row r="9414" spans="1:3" x14ac:dyDescent="0.25">
      <c r="A9414" s="16">
        <v>12059</v>
      </c>
      <c r="B9414">
        <v>45601</v>
      </c>
      <c r="C9414">
        <v>1</v>
      </c>
    </row>
    <row r="9415" spans="1:3" x14ac:dyDescent="0.25">
      <c r="A9415" s="16">
        <v>12060</v>
      </c>
      <c r="B9415">
        <v>12356</v>
      </c>
      <c r="C9415">
        <v>1</v>
      </c>
    </row>
    <row r="9416" spans="1:3" x14ac:dyDescent="0.25">
      <c r="A9416" s="16">
        <v>12061</v>
      </c>
      <c r="B9416">
        <v>23290</v>
      </c>
      <c r="C9416">
        <v>1</v>
      </c>
    </row>
    <row r="9417" spans="1:3" x14ac:dyDescent="0.25">
      <c r="A9417" s="16">
        <v>12062</v>
      </c>
      <c r="B9417">
        <v>109236</v>
      </c>
      <c r="C9417">
        <v>1</v>
      </c>
    </row>
    <row r="9418" spans="1:3" x14ac:dyDescent="0.25">
      <c r="A9418" s="16">
        <v>12063</v>
      </c>
      <c r="B9418">
        <v>48244</v>
      </c>
      <c r="C9418">
        <v>1</v>
      </c>
    </row>
    <row r="9419" spans="1:3" x14ac:dyDescent="0.25">
      <c r="A9419" s="16">
        <v>12064</v>
      </c>
      <c r="B9419">
        <v>90199</v>
      </c>
      <c r="C9419">
        <v>1</v>
      </c>
    </row>
    <row r="9420" spans="1:3" x14ac:dyDescent="0.25">
      <c r="A9420" s="16">
        <v>12065</v>
      </c>
      <c r="B9420">
        <v>164821</v>
      </c>
      <c r="C9420">
        <v>1</v>
      </c>
    </row>
    <row r="9421" spans="1:3" x14ac:dyDescent="0.25">
      <c r="A9421" s="16">
        <v>12066</v>
      </c>
      <c r="B9421">
        <v>67286</v>
      </c>
      <c r="C9421">
        <v>1</v>
      </c>
    </row>
    <row r="9422" spans="1:3" x14ac:dyDescent="0.25">
      <c r="A9422" s="16">
        <v>12067</v>
      </c>
      <c r="B9422">
        <v>234038</v>
      </c>
      <c r="C9422">
        <v>1</v>
      </c>
    </row>
    <row r="9423" spans="1:3" x14ac:dyDescent="0.25">
      <c r="A9423" s="16">
        <v>12068</v>
      </c>
      <c r="B9423">
        <v>69792</v>
      </c>
      <c r="C9423">
        <v>1</v>
      </c>
    </row>
    <row r="9424" spans="1:3" x14ac:dyDescent="0.25">
      <c r="A9424" s="16">
        <v>12069</v>
      </c>
      <c r="B9424">
        <v>207091</v>
      </c>
      <c r="C9424">
        <v>1</v>
      </c>
    </row>
    <row r="9425" spans="1:3" x14ac:dyDescent="0.25">
      <c r="A9425" s="16">
        <v>12070</v>
      </c>
      <c r="B9425">
        <v>164998</v>
      </c>
      <c r="C9425">
        <v>1</v>
      </c>
    </row>
    <row r="9426" spans="1:3" x14ac:dyDescent="0.25">
      <c r="A9426" s="16">
        <v>12071</v>
      </c>
      <c r="B9426">
        <v>250191</v>
      </c>
      <c r="C9426">
        <v>1</v>
      </c>
    </row>
    <row r="9427" spans="1:3" x14ac:dyDescent="0.25">
      <c r="A9427" s="16">
        <v>12072</v>
      </c>
      <c r="B9427">
        <v>188686</v>
      </c>
      <c r="C9427">
        <v>1</v>
      </c>
    </row>
    <row r="9428" spans="1:3" x14ac:dyDescent="0.25">
      <c r="A9428" s="16">
        <v>12073</v>
      </c>
      <c r="B9428">
        <v>165380</v>
      </c>
      <c r="C9428">
        <v>1</v>
      </c>
    </row>
    <row r="9429" spans="1:3" x14ac:dyDescent="0.25">
      <c r="A9429" s="16">
        <v>12074</v>
      </c>
      <c r="B9429">
        <v>88850</v>
      </c>
      <c r="C9429">
        <v>1</v>
      </c>
    </row>
    <row r="9430" spans="1:3" x14ac:dyDescent="0.25">
      <c r="A9430" s="16">
        <v>12075</v>
      </c>
      <c r="B9430">
        <v>88831</v>
      </c>
      <c r="C9430">
        <v>1</v>
      </c>
    </row>
    <row r="9431" spans="1:3" x14ac:dyDescent="0.25">
      <c r="A9431" s="16">
        <v>12076</v>
      </c>
      <c r="B9431">
        <v>65347</v>
      </c>
      <c r="C9431">
        <v>1</v>
      </c>
    </row>
    <row r="9432" spans="1:3" x14ac:dyDescent="0.25">
      <c r="A9432" s="16">
        <v>12077</v>
      </c>
      <c r="B9432">
        <v>95974</v>
      </c>
      <c r="C9432">
        <v>1</v>
      </c>
    </row>
    <row r="9433" spans="1:3" x14ac:dyDescent="0.25">
      <c r="A9433" s="16">
        <v>12078</v>
      </c>
      <c r="B9433">
        <v>159956</v>
      </c>
      <c r="C9433">
        <v>1</v>
      </c>
    </row>
    <row r="9434" spans="1:3" x14ac:dyDescent="0.25">
      <c r="A9434" s="16">
        <v>12079</v>
      </c>
      <c r="B9434">
        <v>39053</v>
      </c>
      <c r="C9434">
        <v>1</v>
      </c>
    </row>
    <row r="9435" spans="1:3" x14ac:dyDescent="0.25">
      <c r="A9435" s="16">
        <v>12080</v>
      </c>
      <c r="B9435">
        <v>234374</v>
      </c>
      <c r="C9435">
        <v>1</v>
      </c>
    </row>
    <row r="9436" spans="1:3" x14ac:dyDescent="0.25">
      <c r="A9436" s="16">
        <v>12081</v>
      </c>
      <c r="B9436">
        <v>86726</v>
      </c>
      <c r="C9436">
        <v>1</v>
      </c>
    </row>
    <row r="9437" spans="1:3" x14ac:dyDescent="0.25">
      <c r="A9437" s="16">
        <v>12082</v>
      </c>
      <c r="B9437">
        <v>21689</v>
      </c>
      <c r="C9437">
        <v>1</v>
      </c>
    </row>
    <row r="9438" spans="1:3" x14ac:dyDescent="0.25">
      <c r="A9438" s="16">
        <v>12083</v>
      </c>
      <c r="B9438">
        <v>54217</v>
      </c>
      <c r="C9438">
        <v>1</v>
      </c>
    </row>
    <row r="9439" spans="1:3" x14ac:dyDescent="0.25">
      <c r="A9439" s="16">
        <v>12084</v>
      </c>
      <c r="B9439">
        <v>69658</v>
      </c>
      <c r="C9439">
        <v>1</v>
      </c>
    </row>
    <row r="9440" spans="1:3" x14ac:dyDescent="0.25">
      <c r="A9440" s="16">
        <v>12085</v>
      </c>
      <c r="B9440">
        <v>40293</v>
      </c>
      <c r="C9440">
        <v>1</v>
      </c>
    </row>
    <row r="9441" spans="1:3" x14ac:dyDescent="0.25">
      <c r="A9441" s="16">
        <v>12086</v>
      </c>
      <c r="B9441">
        <v>89937</v>
      </c>
      <c r="C9441">
        <v>1</v>
      </c>
    </row>
    <row r="9442" spans="1:3" x14ac:dyDescent="0.25">
      <c r="A9442" s="16">
        <v>12087</v>
      </c>
      <c r="B9442">
        <v>139538</v>
      </c>
      <c r="C9442">
        <v>1</v>
      </c>
    </row>
    <row r="9443" spans="1:3" x14ac:dyDescent="0.25">
      <c r="A9443" s="16">
        <v>12088</v>
      </c>
      <c r="B9443">
        <v>118897</v>
      </c>
      <c r="C9443">
        <v>1</v>
      </c>
    </row>
    <row r="9444" spans="1:3" x14ac:dyDescent="0.25">
      <c r="A9444" s="16">
        <v>12089</v>
      </c>
      <c r="B9444">
        <v>93406</v>
      </c>
      <c r="C9444">
        <v>1</v>
      </c>
    </row>
    <row r="9445" spans="1:3" x14ac:dyDescent="0.25">
      <c r="A9445" s="16">
        <v>12090</v>
      </c>
      <c r="B9445">
        <v>87519</v>
      </c>
      <c r="C9445">
        <v>1</v>
      </c>
    </row>
    <row r="9446" spans="1:3" x14ac:dyDescent="0.25">
      <c r="A9446" s="16">
        <v>12091</v>
      </c>
      <c r="B9446">
        <v>99253</v>
      </c>
      <c r="C9446">
        <v>1</v>
      </c>
    </row>
    <row r="9447" spans="1:3" x14ac:dyDescent="0.25">
      <c r="A9447" s="16">
        <v>12092</v>
      </c>
      <c r="B9447">
        <v>91491</v>
      </c>
      <c r="C9447">
        <v>1</v>
      </c>
    </row>
    <row r="9448" spans="1:3" x14ac:dyDescent="0.25">
      <c r="A9448" s="16">
        <v>12093</v>
      </c>
      <c r="B9448">
        <v>149947</v>
      </c>
      <c r="C9448">
        <v>1</v>
      </c>
    </row>
    <row r="9449" spans="1:3" x14ac:dyDescent="0.25">
      <c r="A9449" s="16">
        <v>12094</v>
      </c>
      <c r="B9449">
        <v>140103</v>
      </c>
      <c r="C9449">
        <v>1</v>
      </c>
    </row>
    <row r="9450" spans="1:3" x14ac:dyDescent="0.25">
      <c r="A9450" s="16">
        <v>12095</v>
      </c>
      <c r="B9450">
        <v>148059</v>
      </c>
      <c r="C9450">
        <v>1</v>
      </c>
    </row>
    <row r="9451" spans="1:3" x14ac:dyDescent="0.25">
      <c r="A9451" s="16">
        <v>12096</v>
      </c>
      <c r="B9451">
        <v>141091</v>
      </c>
      <c r="C9451">
        <v>1</v>
      </c>
    </row>
    <row r="9452" spans="1:3" x14ac:dyDescent="0.25">
      <c r="A9452" s="16">
        <v>12097</v>
      </c>
      <c r="B9452">
        <v>82843</v>
      </c>
      <c r="C9452">
        <v>1</v>
      </c>
    </row>
    <row r="9453" spans="1:3" x14ac:dyDescent="0.25">
      <c r="A9453" s="16">
        <v>12098</v>
      </c>
      <c r="B9453">
        <v>124069</v>
      </c>
      <c r="C9453">
        <v>1</v>
      </c>
    </row>
    <row r="9454" spans="1:3" x14ac:dyDescent="0.25">
      <c r="A9454" s="16">
        <v>12099</v>
      </c>
      <c r="B9454">
        <v>183912</v>
      </c>
      <c r="C9454">
        <v>1</v>
      </c>
    </row>
    <row r="9455" spans="1:3" x14ac:dyDescent="0.25">
      <c r="A9455" s="16">
        <v>12100</v>
      </c>
      <c r="B9455">
        <v>34121</v>
      </c>
      <c r="C9455">
        <v>1</v>
      </c>
    </row>
    <row r="9456" spans="1:3" x14ac:dyDescent="0.25">
      <c r="A9456" s="16">
        <v>12101</v>
      </c>
      <c r="B9456">
        <v>73293</v>
      </c>
      <c r="C9456">
        <v>1</v>
      </c>
    </row>
    <row r="9457" spans="1:3" x14ac:dyDescent="0.25">
      <c r="A9457" s="16">
        <v>12102</v>
      </c>
      <c r="B9457">
        <v>49993</v>
      </c>
      <c r="C9457">
        <v>1</v>
      </c>
    </row>
    <row r="9458" spans="1:3" x14ac:dyDescent="0.25">
      <c r="A9458" s="16">
        <v>12103</v>
      </c>
      <c r="B9458">
        <v>118527</v>
      </c>
      <c r="C9458">
        <v>1</v>
      </c>
    </row>
    <row r="9459" spans="1:3" x14ac:dyDescent="0.25">
      <c r="A9459" s="16">
        <v>12104</v>
      </c>
      <c r="B9459">
        <v>175499</v>
      </c>
      <c r="C9459">
        <v>1</v>
      </c>
    </row>
    <row r="9460" spans="1:3" x14ac:dyDescent="0.25">
      <c r="A9460" s="16">
        <v>12105</v>
      </c>
      <c r="B9460">
        <v>51683</v>
      </c>
      <c r="C9460">
        <v>1</v>
      </c>
    </row>
    <row r="9461" spans="1:3" x14ac:dyDescent="0.25">
      <c r="A9461" s="16">
        <v>12106</v>
      </c>
      <c r="B9461">
        <v>148036</v>
      </c>
      <c r="C9461">
        <v>1</v>
      </c>
    </row>
    <row r="9462" spans="1:3" x14ac:dyDescent="0.25">
      <c r="A9462" s="16">
        <v>12107</v>
      </c>
      <c r="B9462">
        <v>236195</v>
      </c>
      <c r="C9462">
        <v>1</v>
      </c>
    </row>
    <row r="9463" spans="1:3" x14ac:dyDescent="0.25">
      <c r="A9463" s="16">
        <v>12108</v>
      </c>
      <c r="B9463">
        <v>122499</v>
      </c>
      <c r="C9463">
        <v>1</v>
      </c>
    </row>
    <row r="9464" spans="1:3" x14ac:dyDescent="0.25">
      <c r="A9464" s="16">
        <v>12109</v>
      </c>
      <c r="B9464">
        <v>144097</v>
      </c>
      <c r="C9464">
        <v>1</v>
      </c>
    </row>
    <row r="9465" spans="1:3" x14ac:dyDescent="0.25">
      <c r="A9465" s="16">
        <v>12110</v>
      </c>
      <c r="B9465">
        <v>55737</v>
      </c>
      <c r="C9465">
        <v>1</v>
      </c>
    </row>
    <row r="9466" spans="1:3" x14ac:dyDescent="0.25">
      <c r="A9466" s="16">
        <v>12111</v>
      </c>
      <c r="B9466">
        <v>94188</v>
      </c>
      <c r="C9466">
        <v>1</v>
      </c>
    </row>
    <row r="9467" spans="1:3" x14ac:dyDescent="0.25">
      <c r="A9467" s="16">
        <v>12112</v>
      </c>
      <c r="B9467">
        <v>78678</v>
      </c>
      <c r="C9467">
        <v>1</v>
      </c>
    </row>
    <row r="9468" spans="1:3" x14ac:dyDescent="0.25">
      <c r="A9468" s="16">
        <v>12113</v>
      </c>
      <c r="B9468">
        <v>124632</v>
      </c>
      <c r="C9468">
        <v>1</v>
      </c>
    </row>
    <row r="9469" spans="1:3" x14ac:dyDescent="0.25">
      <c r="A9469" s="16">
        <v>12114</v>
      </c>
      <c r="B9469">
        <v>99206</v>
      </c>
      <c r="C9469">
        <v>1</v>
      </c>
    </row>
    <row r="9470" spans="1:3" x14ac:dyDescent="0.25">
      <c r="A9470" s="16">
        <v>12115</v>
      </c>
      <c r="B9470">
        <v>261316</v>
      </c>
      <c r="C9470">
        <v>1</v>
      </c>
    </row>
    <row r="9471" spans="1:3" x14ac:dyDescent="0.25">
      <c r="A9471" s="16">
        <v>12116</v>
      </c>
      <c r="B9471">
        <v>186054</v>
      </c>
      <c r="C9471">
        <v>1</v>
      </c>
    </row>
    <row r="9472" spans="1:3" x14ac:dyDescent="0.25">
      <c r="A9472" s="16">
        <v>12117</v>
      </c>
      <c r="B9472">
        <v>113960</v>
      </c>
      <c r="C9472">
        <v>1</v>
      </c>
    </row>
    <row r="9473" spans="1:3" x14ac:dyDescent="0.25">
      <c r="A9473" s="16">
        <v>12118</v>
      </c>
      <c r="B9473">
        <v>98279</v>
      </c>
      <c r="C9473">
        <v>1</v>
      </c>
    </row>
    <row r="9474" spans="1:3" x14ac:dyDescent="0.25">
      <c r="A9474" s="16">
        <v>12119</v>
      </c>
      <c r="B9474">
        <v>128278</v>
      </c>
      <c r="C9474">
        <v>1</v>
      </c>
    </row>
    <row r="9475" spans="1:3" x14ac:dyDescent="0.25">
      <c r="A9475" s="16">
        <v>12120</v>
      </c>
      <c r="B9475">
        <v>191173</v>
      </c>
      <c r="C9475">
        <v>1</v>
      </c>
    </row>
    <row r="9476" spans="1:3" x14ac:dyDescent="0.25">
      <c r="A9476" s="16">
        <v>12121</v>
      </c>
      <c r="B9476">
        <v>191173</v>
      </c>
      <c r="C9476">
        <v>1</v>
      </c>
    </row>
    <row r="9477" spans="1:3" x14ac:dyDescent="0.25">
      <c r="A9477" s="16">
        <v>12122</v>
      </c>
      <c r="B9477">
        <v>172383</v>
      </c>
      <c r="C9477">
        <v>1</v>
      </c>
    </row>
    <row r="9478" spans="1:3" x14ac:dyDescent="0.25">
      <c r="A9478" s="16">
        <v>12123</v>
      </c>
      <c r="B9478">
        <v>110174</v>
      </c>
      <c r="C9478">
        <v>1</v>
      </c>
    </row>
    <row r="9479" spans="1:3" x14ac:dyDescent="0.25">
      <c r="A9479" s="16">
        <v>12124</v>
      </c>
      <c r="B9479">
        <v>109958</v>
      </c>
      <c r="C9479">
        <v>1</v>
      </c>
    </row>
    <row r="9480" spans="1:3" x14ac:dyDescent="0.25">
      <c r="A9480" s="16">
        <v>12125</v>
      </c>
      <c r="B9480">
        <v>150987</v>
      </c>
      <c r="C9480">
        <v>1</v>
      </c>
    </row>
    <row r="9481" spans="1:3" x14ac:dyDescent="0.25">
      <c r="A9481" s="16">
        <v>12126</v>
      </c>
      <c r="B9481">
        <v>149863</v>
      </c>
      <c r="C9481">
        <v>1</v>
      </c>
    </row>
    <row r="9482" spans="1:3" x14ac:dyDescent="0.25">
      <c r="A9482" s="16">
        <v>12127</v>
      </c>
      <c r="B9482">
        <v>40509</v>
      </c>
      <c r="C9482">
        <v>1</v>
      </c>
    </row>
    <row r="9483" spans="1:3" x14ac:dyDescent="0.25">
      <c r="A9483" s="16">
        <v>12128</v>
      </c>
      <c r="B9483">
        <v>124920</v>
      </c>
      <c r="C9483">
        <v>1</v>
      </c>
    </row>
    <row r="9484" spans="1:3" x14ac:dyDescent="0.25">
      <c r="A9484" s="16">
        <v>12129</v>
      </c>
      <c r="B9484">
        <v>124920</v>
      </c>
      <c r="C9484">
        <v>1</v>
      </c>
    </row>
    <row r="9485" spans="1:3" x14ac:dyDescent="0.25">
      <c r="A9485" s="16">
        <v>12130</v>
      </c>
      <c r="B9485">
        <v>121917</v>
      </c>
      <c r="C9485">
        <v>1</v>
      </c>
    </row>
    <row r="9486" spans="1:3" x14ac:dyDescent="0.25">
      <c r="A9486" s="16">
        <v>12131</v>
      </c>
      <c r="B9486">
        <v>202867</v>
      </c>
      <c r="C9486">
        <v>1</v>
      </c>
    </row>
    <row r="9487" spans="1:3" x14ac:dyDescent="0.25">
      <c r="A9487" s="16">
        <v>12132</v>
      </c>
      <c r="B9487">
        <v>74273</v>
      </c>
      <c r="C9487">
        <v>1</v>
      </c>
    </row>
    <row r="9488" spans="1:3" x14ac:dyDescent="0.25">
      <c r="A9488" s="16">
        <v>12133</v>
      </c>
      <c r="B9488">
        <v>103634</v>
      </c>
      <c r="C9488">
        <v>1</v>
      </c>
    </row>
    <row r="9489" spans="1:3" x14ac:dyDescent="0.25">
      <c r="A9489" s="16">
        <v>12134</v>
      </c>
      <c r="B9489">
        <v>118840</v>
      </c>
      <c r="C9489">
        <v>1</v>
      </c>
    </row>
    <row r="9490" spans="1:3" x14ac:dyDescent="0.25">
      <c r="A9490" s="16">
        <v>12135</v>
      </c>
      <c r="B9490">
        <v>72704</v>
      </c>
      <c r="C9490">
        <v>1</v>
      </c>
    </row>
    <row r="9491" spans="1:3" x14ac:dyDescent="0.25">
      <c r="A9491" s="16">
        <v>12136</v>
      </c>
      <c r="B9491">
        <v>79805</v>
      </c>
      <c r="C9491">
        <v>1</v>
      </c>
    </row>
    <row r="9492" spans="1:3" x14ac:dyDescent="0.25">
      <c r="A9492" s="16">
        <v>12137</v>
      </c>
      <c r="B9492">
        <v>79805</v>
      </c>
      <c r="C9492">
        <v>1</v>
      </c>
    </row>
    <row r="9493" spans="1:3" x14ac:dyDescent="0.25">
      <c r="A9493" s="16">
        <v>12138</v>
      </c>
      <c r="B9493">
        <v>159593</v>
      </c>
      <c r="C9493">
        <v>1</v>
      </c>
    </row>
    <row r="9494" spans="1:3" x14ac:dyDescent="0.25">
      <c r="A9494" s="16">
        <v>12139</v>
      </c>
      <c r="B9494">
        <v>146757</v>
      </c>
      <c r="C9494">
        <v>1</v>
      </c>
    </row>
    <row r="9495" spans="1:3" x14ac:dyDescent="0.25">
      <c r="A9495" s="16">
        <v>20381</v>
      </c>
      <c r="B9495">
        <v>18052</v>
      </c>
      <c r="C9495">
        <v>1</v>
      </c>
    </row>
    <row r="9496" spans="1:3" x14ac:dyDescent="0.25">
      <c r="A9496" s="16">
        <v>20382</v>
      </c>
      <c r="B9496">
        <v>46113</v>
      </c>
      <c r="C9496">
        <v>1</v>
      </c>
    </row>
    <row r="9497" spans="1:3" x14ac:dyDescent="0.25">
      <c r="A9497" s="16">
        <v>26335</v>
      </c>
      <c r="B9497">
        <v>3901770</v>
      </c>
      <c r="C9497">
        <v>1</v>
      </c>
    </row>
    <row r="9498" spans="1:3" x14ac:dyDescent="0.25">
      <c r="A9498" s="16">
        <v>103667</v>
      </c>
      <c r="B9498">
        <v>3528895</v>
      </c>
      <c r="C9498">
        <v>1</v>
      </c>
    </row>
    <row r="9499" spans="1:3" x14ac:dyDescent="0.25">
      <c r="A9499" s="16">
        <v>104118</v>
      </c>
      <c r="B9499">
        <v>8299346</v>
      </c>
      <c r="C9499">
        <v>1</v>
      </c>
    </row>
    <row r="9500" spans="1:3" x14ac:dyDescent="0.25">
      <c r="A9500" s="16">
        <v>105027</v>
      </c>
      <c r="B9500">
        <v>227553</v>
      </c>
      <c r="C9500">
        <v>1</v>
      </c>
    </row>
    <row r="9501" spans="1:3" x14ac:dyDescent="0.25">
      <c r="A9501" s="16">
        <v>105028</v>
      </c>
      <c r="B9501">
        <v>484249</v>
      </c>
      <c r="C9501">
        <v>1</v>
      </c>
    </row>
    <row r="9502" spans="1:3" x14ac:dyDescent="0.25">
      <c r="A9502" s="16">
        <v>105029</v>
      </c>
      <c r="B9502">
        <v>166991</v>
      </c>
      <c r="C9502">
        <v>1</v>
      </c>
    </row>
    <row r="9503" spans="1:3" x14ac:dyDescent="0.25">
      <c r="A9503" s="16">
        <v>105031</v>
      </c>
      <c r="B9503">
        <v>824579</v>
      </c>
      <c r="C9503">
        <v>1</v>
      </c>
    </row>
    <row r="9504" spans="1:3" x14ac:dyDescent="0.25">
      <c r="A9504" s="16">
        <v>105032</v>
      </c>
      <c r="B9504">
        <v>149626</v>
      </c>
      <c r="C9504">
        <v>1</v>
      </c>
    </row>
    <row r="9505" spans="1:3" x14ac:dyDescent="0.25">
      <c r="A9505" s="16">
        <v>105034</v>
      </c>
      <c r="B9505">
        <v>29575</v>
      </c>
      <c r="C9505">
        <v>1</v>
      </c>
    </row>
    <row r="9506" spans="1:3" x14ac:dyDescent="0.25">
      <c r="A9506" s="16">
        <v>105035</v>
      </c>
      <c r="B9506">
        <v>77595</v>
      </c>
      <c r="C9506">
        <v>1</v>
      </c>
    </row>
    <row r="9507" spans="1:3" x14ac:dyDescent="0.25">
      <c r="A9507" s="16">
        <v>105036</v>
      </c>
      <c r="B9507">
        <v>15168</v>
      </c>
      <c r="C9507">
        <v>1</v>
      </c>
    </row>
    <row r="9508" spans="1:3" x14ac:dyDescent="0.25">
      <c r="A9508" s="16">
        <v>105039</v>
      </c>
      <c r="B9508">
        <v>1033865</v>
      </c>
      <c r="C9508">
        <v>1</v>
      </c>
    </row>
    <row r="9509" spans="1:3" x14ac:dyDescent="0.25">
      <c r="A9509" s="16">
        <v>105041</v>
      </c>
      <c r="B9509">
        <v>755690</v>
      </c>
      <c r="C9509">
        <v>1</v>
      </c>
    </row>
    <row r="9510" spans="1:3" x14ac:dyDescent="0.25">
      <c r="A9510" s="16">
        <v>105836</v>
      </c>
      <c r="B9510">
        <v>170680</v>
      </c>
      <c r="C9510">
        <v>1</v>
      </c>
    </row>
    <row r="9511" spans="1:3" x14ac:dyDescent="0.25">
      <c r="A9511" s="16">
        <v>106478</v>
      </c>
      <c r="B9511">
        <v>91296</v>
      </c>
      <c r="C9511">
        <v>1</v>
      </c>
    </row>
    <row r="9512" spans="1:3" x14ac:dyDescent="0.25">
      <c r="A9512" s="16">
        <v>106500</v>
      </c>
      <c r="B9512">
        <v>81152</v>
      </c>
      <c r="C9512">
        <v>1</v>
      </c>
    </row>
    <row r="9513" spans="1:3" x14ac:dyDescent="0.25">
      <c r="A9513" s="16">
        <v>106522</v>
      </c>
      <c r="B9513">
        <v>1138</v>
      </c>
      <c r="C9513">
        <v>1</v>
      </c>
    </row>
    <row r="9514" spans="1:3" x14ac:dyDescent="0.25">
      <c r="A9514" s="16">
        <v>108318</v>
      </c>
      <c r="B9514">
        <v>1</v>
      </c>
      <c r="C9514">
        <v>1</v>
      </c>
    </row>
    <row r="9515" spans="1:3" x14ac:dyDescent="0.25">
      <c r="A9515" s="16">
        <v>108319</v>
      </c>
      <c r="B9515">
        <v>1</v>
      </c>
      <c r="C9515">
        <v>1</v>
      </c>
    </row>
    <row r="9516" spans="1:3" x14ac:dyDescent="0.25">
      <c r="A9516" s="16">
        <v>108324</v>
      </c>
      <c r="B9516">
        <v>1</v>
      </c>
      <c r="C9516">
        <v>1</v>
      </c>
    </row>
    <row r="9517" spans="1:3" x14ac:dyDescent="0.25">
      <c r="A9517" s="16">
        <v>108325</v>
      </c>
      <c r="B9517">
        <v>1</v>
      </c>
      <c r="C9517">
        <v>1</v>
      </c>
    </row>
    <row r="9518" spans="1:3" x14ac:dyDescent="0.25">
      <c r="A9518" s="16">
        <v>108327</v>
      </c>
      <c r="B9518">
        <v>1</v>
      </c>
      <c r="C9518">
        <v>1</v>
      </c>
    </row>
    <row r="9519" spans="1:3" x14ac:dyDescent="0.25">
      <c r="A9519" s="16">
        <v>108328</v>
      </c>
      <c r="B9519">
        <v>1</v>
      </c>
      <c r="C9519">
        <v>1</v>
      </c>
    </row>
    <row r="9520" spans="1:3" x14ac:dyDescent="0.25">
      <c r="A9520" s="16">
        <v>108329</v>
      </c>
      <c r="B9520">
        <v>1</v>
      </c>
      <c r="C9520">
        <v>1</v>
      </c>
    </row>
    <row r="9521" spans="1:3" x14ac:dyDescent="0.25">
      <c r="A9521" s="16">
        <v>108331</v>
      </c>
      <c r="B9521">
        <v>1</v>
      </c>
      <c r="C9521">
        <v>1</v>
      </c>
    </row>
    <row r="9522" spans="1:3" x14ac:dyDescent="0.25">
      <c r="A9522" s="16">
        <v>108333</v>
      </c>
      <c r="B9522">
        <v>1</v>
      </c>
      <c r="C9522">
        <v>1</v>
      </c>
    </row>
    <row r="9523" spans="1:3" x14ac:dyDescent="0.25">
      <c r="A9523" s="16">
        <v>108335</v>
      </c>
      <c r="B9523">
        <v>1</v>
      </c>
      <c r="C9523">
        <v>1</v>
      </c>
    </row>
    <row r="9524" spans="1:3" x14ac:dyDescent="0.25">
      <c r="A9524" s="16">
        <v>121425</v>
      </c>
      <c r="B9524">
        <v>5115</v>
      </c>
      <c r="C9524">
        <v>1</v>
      </c>
    </row>
    <row r="9525" spans="1:3" x14ac:dyDescent="0.25">
      <c r="A9525" s="16">
        <v>144905</v>
      </c>
      <c r="B9525">
        <v>62603</v>
      </c>
      <c r="C9525">
        <v>1</v>
      </c>
    </row>
    <row r="9526" spans="1:3" x14ac:dyDescent="0.25">
      <c r="A9526" s="16">
        <v>145613</v>
      </c>
      <c r="B9526">
        <v>2000</v>
      </c>
      <c r="C9526">
        <v>1</v>
      </c>
    </row>
    <row r="9527" spans="1:3" x14ac:dyDescent="0.25">
      <c r="A9527" s="16">
        <v>145657</v>
      </c>
      <c r="B9527">
        <v>2800</v>
      </c>
      <c r="C9527">
        <v>1</v>
      </c>
    </row>
    <row r="9528" spans="1:3" x14ac:dyDescent="0.25">
      <c r="A9528" s="16">
        <v>145679</v>
      </c>
      <c r="B9528">
        <v>2800</v>
      </c>
      <c r="C9528">
        <v>1</v>
      </c>
    </row>
    <row r="9529" spans="1:3" x14ac:dyDescent="0.25">
      <c r="A9529" s="16">
        <v>145693</v>
      </c>
      <c r="B9529">
        <v>3000</v>
      </c>
      <c r="C9529">
        <v>1</v>
      </c>
    </row>
    <row r="9530" spans="1:3" x14ac:dyDescent="0.25">
      <c r="A9530" s="16">
        <v>145699</v>
      </c>
      <c r="B9530">
        <v>3000</v>
      </c>
      <c r="C9530">
        <v>1</v>
      </c>
    </row>
    <row r="9531" spans="1:3" x14ac:dyDescent="0.25">
      <c r="A9531" s="16">
        <v>145701</v>
      </c>
      <c r="B9531">
        <v>3000</v>
      </c>
      <c r="C9531">
        <v>1</v>
      </c>
    </row>
    <row r="9532" spans="1:3" x14ac:dyDescent="0.25">
      <c r="A9532" s="16">
        <v>145702</v>
      </c>
      <c r="B9532">
        <v>3000</v>
      </c>
      <c r="C9532">
        <v>1</v>
      </c>
    </row>
    <row r="9533" spans="1:3" x14ac:dyDescent="0.25">
      <c r="A9533" s="16">
        <v>145706</v>
      </c>
      <c r="B9533">
        <v>1410</v>
      </c>
      <c r="C9533">
        <v>1</v>
      </c>
    </row>
    <row r="9534" spans="1:3" x14ac:dyDescent="0.25">
      <c r="A9534" s="16">
        <v>145707</v>
      </c>
      <c r="B9534">
        <v>2875</v>
      </c>
      <c r="C9534">
        <v>1</v>
      </c>
    </row>
    <row r="9535" spans="1:3" x14ac:dyDescent="0.25">
      <c r="A9535" s="16">
        <v>145709</v>
      </c>
      <c r="B9535">
        <v>2800</v>
      </c>
      <c r="C9535">
        <v>1</v>
      </c>
    </row>
    <row r="9536" spans="1:3" x14ac:dyDescent="0.25">
      <c r="A9536" s="16">
        <v>145711</v>
      </c>
      <c r="B9536">
        <v>2846</v>
      </c>
      <c r="C9536">
        <v>1</v>
      </c>
    </row>
    <row r="9537" spans="1:3" x14ac:dyDescent="0.25">
      <c r="A9537" s="16">
        <v>145715</v>
      </c>
      <c r="B9537">
        <v>2800</v>
      </c>
      <c r="C9537">
        <v>1</v>
      </c>
    </row>
    <row r="9538" spans="1:3" x14ac:dyDescent="0.25">
      <c r="A9538" s="16">
        <v>145717</v>
      </c>
      <c r="B9538">
        <v>2800</v>
      </c>
      <c r="C9538">
        <v>1</v>
      </c>
    </row>
    <row r="9539" spans="1:3" x14ac:dyDescent="0.25">
      <c r="A9539" s="16">
        <v>145723</v>
      </c>
      <c r="B9539">
        <v>2750</v>
      </c>
      <c r="C9539">
        <v>1</v>
      </c>
    </row>
    <row r="9540" spans="1:3" x14ac:dyDescent="0.25">
      <c r="A9540" s="16">
        <v>145724</v>
      </c>
      <c r="B9540">
        <v>2750</v>
      </c>
      <c r="C9540">
        <v>1</v>
      </c>
    </row>
    <row r="9541" spans="1:3" x14ac:dyDescent="0.25">
      <c r="A9541" s="16">
        <v>145729</v>
      </c>
      <c r="B9541">
        <v>2600</v>
      </c>
      <c r="C9541">
        <v>1</v>
      </c>
    </row>
    <row r="9542" spans="1:3" x14ac:dyDescent="0.25">
      <c r="A9542" s="16">
        <v>145732</v>
      </c>
      <c r="B9542">
        <v>2600</v>
      </c>
      <c r="C9542">
        <v>1</v>
      </c>
    </row>
    <row r="9543" spans="1:3" x14ac:dyDescent="0.25">
      <c r="A9543" s="16">
        <v>145735</v>
      </c>
      <c r="B9543">
        <v>2600</v>
      </c>
      <c r="C9543">
        <v>1</v>
      </c>
    </row>
    <row r="9544" spans="1:3" x14ac:dyDescent="0.25">
      <c r="A9544" s="16">
        <v>145738</v>
      </c>
      <c r="B9544">
        <v>2600</v>
      </c>
      <c r="C9544">
        <v>1</v>
      </c>
    </row>
    <row r="9545" spans="1:3" x14ac:dyDescent="0.25">
      <c r="A9545" s="16">
        <v>145739</v>
      </c>
      <c r="B9545">
        <v>3000</v>
      </c>
      <c r="C9545">
        <v>1</v>
      </c>
    </row>
    <row r="9546" spans="1:3" x14ac:dyDescent="0.25">
      <c r="A9546" s="16">
        <v>145741</v>
      </c>
      <c r="B9546">
        <v>3000</v>
      </c>
      <c r="C9546">
        <v>1</v>
      </c>
    </row>
    <row r="9547" spans="1:3" x14ac:dyDescent="0.25">
      <c r="A9547" s="16">
        <v>145839</v>
      </c>
      <c r="B9547">
        <v>1416</v>
      </c>
      <c r="C9547">
        <v>1</v>
      </c>
    </row>
    <row r="9548" spans="1:3" x14ac:dyDescent="0.25">
      <c r="A9548" s="16">
        <v>145868</v>
      </c>
      <c r="B9548">
        <v>2900</v>
      </c>
      <c r="C9548">
        <v>1</v>
      </c>
    </row>
    <row r="9549" spans="1:3" x14ac:dyDescent="0.25">
      <c r="A9549" s="16">
        <v>145869</v>
      </c>
      <c r="B9549">
        <v>2900</v>
      </c>
      <c r="C9549">
        <v>1</v>
      </c>
    </row>
    <row r="9550" spans="1:3" x14ac:dyDescent="0.25">
      <c r="A9550" s="16">
        <v>145875</v>
      </c>
      <c r="B9550">
        <v>2660</v>
      </c>
      <c r="C9550">
        <v>1</v>
      </c>
    </row>
    <row r="9551" spans="1:3" x14ac:dyDescent="0.25">
      <c r="A9551" s="16">
        <v>145876</v>
      </c>
      <c r="B9551">
        <v>2700</v>
      </c>
      <c r="C9551">
        <v>1</v>
      </c>
    </row>
    <row r="9552" spans="1:3" x14ac:dyDescent="0.25">
      <c r="A9552" s="16">
        <v>145880</v>
      </c>
      <c r="B9552">
        <v>9956</v>
      </c>
      <c r="C9552">
        <v>1</v>
      </c>
    </row>
    <row r="9553" spans="1:3" x14ac:dyDescent="0.25">
      <c r="A9553" s="16">
        <v>145883</v>
      </c>
      <c r="B9553">
        <v>9000</v>
      </c>
      <c r="C9553">
        <v>1</v>
      </c>
    </row>
    <row r="9554" spans="1:3" x14ac:dyDescent="0.25">
      <c r="A9554" s="16">
        <v>145929</v>
      </c>
      <c r="B9554">
        <v>8000</v>
      </c>
      <c r="C9554">
        <v>1</v>
      </c>
    </row>
    <row r="9555" spans="1:3" x14ac:dyDescent="0.25">
      <c r="A9555" s="16">
        <v>145930</v>
      </c>
      <c r="B9555">
        <v>8000</v>
      </c>
      <c r="C9555">
        <v>1</v>
      </c>
    </row>
    <row r="9556" spans="1:3" x14ac:dyDescent="0.25">
      <c r="A9556" s="16">
        <v>145941</v>
      </c>
      <c r="B9556">
        <v>2700</v>
      </c>
      <c r="C9556">
        <v>1</v>
      </c>
    </row>
    <row r="9557" spans="1:3" x14ac:dyDescent="0.25">
      <c r="A9557" s="16">
        <v>145943</v>
      </c>
      <c r="B9557">
        <v>2700</v>
      </c>
      <c r="C9557">
        <v>1</v>
      </c>
    </row>
    <row r="9558" spans="1:3" x14ac:dyDescent="0.25">
      <c r="A9558" s="16">
        <v>145988</v>
      </c>
      <c r="B9558">
        <v>6000</v>
      </c>
      <c r="C9558">
        <v>1</v>
      </c>
    </row>
    <row r="9559" spans="1:3" x14ac:dyDescent="0.25">
      <c r="A9559" s="16">
        <v>146003</v>
      </c>
      <c r="B9559">
        <v>5442</v>
      </c>
      <c r="C9559">
        <v>1</v>
      </c>
    </row>
    <row r="9560" spans="1:3" x14ac:dyDescent="0.25">
      <c r="A9560" s="16">
        <v>146007</v>
      </c>
      <c r="B9560">
        <v>5066</v>
      </c>
      <c r="C9560">
        <v>1</v>
      </c>
    </row>
    <row r="9561" spans="1:3" x14ac:dyDescent="0.25">
      <c r="A9561" s="16">
        <v>146033</v>
      </c>
      <c r="B9561">
        <v>5316</v>
      </c>
      <c r="C9561">
        <v>1</v>
      </c>
    </row>
    <row r="9562" spans="1:3" x14ac:dyDescent="0.25">
      <c r="A9562" s="16">
        <v>146041</v>
      </c>
      <c r="B9562">
        <v>4157</v>
      </c>
      <c r="C9562">
        <v>1</v>
      </c>
    </row>
    <row r="9563" spans="1:3" x14ac:dyDescent="0.25">
      <c r="A9563" s="16">
        <v>146045</v>
      </c>
      <c r="B9563">
        <v>5861</v>
      </c>
      <c r="C9563">
        <v>1</v>
      </c>
    </row>
    <row r="9564" spans="1:3" x14ac:dyDescent="0.25">
      <c r="A9564" s="16">
        <v>146047</v>
      </c>
      <c r="B9564">
        <v>5861</v>
      </c>
      <c r="C9564">
        <v>1</v>
      </c>
    </row>
    <row r="9565" spans="1:3" x14ac:dyDescent="0.25">
      <c r="A9565" s="16">
        <v>146049</v>
      </c>
      <c r="B9565">
        <v>4981</v>
      </c>
      <c r="C9565">
        <v>1</v>
      </c>
    </row>
    <row r="9566" spans="1:3" x14ac:dyDescent="0.25">
      <c r="A9566" s="16">
        <v>146054</v>
      </c>
      <c r="B9566">
        <v>4551</v>
      </c>
      <c r="C9566">
        <v>1</v>
      </c>
    </row>
    <row r="9567" spans="1:3" x14ac:dyDescent="0.25">
      <c r="A9567" s="16">
        <v>146066</v>
      </c>
      <c r="B9567">
        <v>4437</v>
      </c>
      <c r="C9567">
        <v>1</v>
      </c>
    </row>
    <row r="9568" spans="1:3" x14ac:dyDescent="0.25">
      <c r="A9568" s="16">
        <v>146070</v>
      </c>
      <c r="B9568">
        <v>4437</v>
      </c>
      <c r="C9568">
        <v>1</v>
      </c>
    </row>
    <row r="9569" spans="1:3" x14ac:dyDescent="0.25">
      <c r="A9569" s="16">
        <v>146072</v>
      </c>
      <c r="B9569">
        <v>4142</v>
      </c>
      <c r="C9569">
        <v>1</v>
      </c>
    </row>
    <row r="9570" spans="1:3" x14ac:dyDescent="0.25">
      <c r="A9570" s="16">
        <v>146076</v>
      </c>
      <c r="B9570">
        <v>4842</v>
      </c>
      <c r="C9570">
        <v>1</v>
      </c>
    </row>
    <row r="9571" spans="1:3" x14ac:dyDescent="0.25">
      <c r="A9571" s="16">
        <v>146083</v>
      </c>
      <c r="B9571">
        <v>5497</v>
      </c>
      <c r="C9571">
        <v>1</v>
      </c>
    </row>
    <row r="9572" spans="1:3" x14ac:dyDescent="0.25">
      <c r="A9572" s="16">
        <v>146098</v>
      </c>
      <c r="B9572">
        <v>2700</v>
      </c>
      <c r="C9572">
        <v>1</v>
      </c>
    </row>
    <row r="9573" spans="1:3" x14ac:dyDescent="0.25">
      <c r="A9573" s="16">
        <v>146106</v>
      </c>
      <c r="B9573">
        <v>4000</v>
      </c>
      <c r="C9573">
        <v>1</v>
      </c>
    </row>
    <row r="9574" spans="1:3" x14ac:dyDescent="0.25">
      <c r="A9574" s="16">
        <v>146107</v>
      </c>
      <c r="B9574">
        <v>4000</v>
      </c>
      <c r="C9574">
        <v>1</v>
      </c>
    </row>
    <row r="9575" spans="1:3" x14ac:dyDescent="0.25">
      <c r="A9575" s="16">
        <v>146110</v>
      </c>
      <c r="B9575">
        <v>4000</v>
      </c>
      <c r="C9575">
        <v>1</v>
      </c>
    </row>
    <row r="9576" spans="1:3" x14ac:dyDescent="0.25">
      <c r="A9576" s="16">
        <v>146115</v>
      </c>
      <c r="B9576">
        <v>4000</v>
      </c>
      <c r="C9576">
        <v>1</v>
      </c>
    </row>
    <row r="9577" spans="1:3" x14ac:dyDescent="0.25">
      <c r="A9577" s="16">
        <v>146124</v>
      </c>
      <c r="B9577">
        <v>4000</v>
      </c>
      <c r="C9577">
        <v>1</v>
      </c>
    </row>
    <row r="9578" spans="1:3" x14ac:dyDescent="0.25">
      <c r="A9578" s="16">
        <v>146125</v>
      </c>
      <c r="B9578">
        <v>4000</v>
      </c>
      <c r="C9578">
        <v>1</v>
      </c>
    </row>
    <row r="9579" spans="1:3" x14ac:dyDescent="0.25">
      <c r="A9579" s="16">
        <v>146127</v>
      </c>
      <c r="B9579">
        <v>4000</v>
      </c>
      <c r="C9579">
        <v>1</v>
      </c>
    </row>
    <row r="9580" spans="1:3" x14ac:dyDescent="0.25">
      <c r="A9580" s="16">
        <v>146145</v>
      </c>
      <c r="B9580">
        <v>2000</v>
      </c>
      <c r="C9580">
        <v>1</v>
      </c>
    </row>
    <row r="9581" spans="1:3" x14ac:dyDescent="0.25">
      <c r="A9581" s="16">
        <v>146152</v>
      </c>
      <c r="B9581">
        <v>4000</v>
      </c>
      <c r="C9581">
        <v>1</v>
      </c>
    </row>
    <row r="9582" spans="1:3" x14ac:dyDescent="0.25">
      <c r="A9582" s="16">
        <v>146154</v>
      </c>
      <c r="B9582">
        <v>4000</v>
      </c>
      <c r="C9582">
        <v>1</v>
      </c>
    </row>
    <row r="9583" spans="1:3" x14ac:dyDescent="0.25">
      <c r="A9583" s="16">
        <v>146155</v>
      </c>
      <c r="B9583">
        <v>4000</v>
      </c>
      <c r="C9583">
        <v>1</v>
      </c>
    </row>
    <row r="9584" spans="1:3" x14ac:dyDescent="0.25">
      <c r="A9584" s="16">
        <v>146159</v>
      </c>
      <c r="B9584">
        <v>4000</v>
      </c>
      <c r="C9584">
        <v>1</v>
      </c>
    </row>
    <row r="9585" spans="1:3" x14ac:dyDescent="0.25">
      <c r="A9585" s="16">
        <v>146160</v>
      </c>
      <c r="B9585">
        <v>4000</v>
      </c>
      <c r="C9585">
        <v>1</v>
      </c>
    </row>
    <row r="9586" spans="1:3" x14ac:dyDescent="0.25">
      <c r="A9586" s="16">
        <v>146175</v>
      </c>
      <c r="B9586">
        <v>4000</v>
      </c>
      <c r="C9586">
        <v>1</v>
      </c>
    </row>
    <row r="9587" spans="1:3" x14ac:dyDescent="0.25">
      <c r="A9587" s="16">
        <v>146192</v>
      </c>
      <c r="B9587">
        <v>3000</v>
      </c>
      <c r="C9587">
        <v>1</v>
      </c>
    </row>
    <row r="9588" spans="1:3" x14ac:dyDescent="0.25">
      <c r="A9588" s="16">
        <v>146195</v>
      </c>
      <c r="B9588">
        <v>4000</v>
      </c>
      <c r="C9588">
        <v>1</v>
      </c>
    </row>
    <row r="9589" spans="1:3" x14ac:dyDescent="0.25">
      <c r="A9589" s="16">
        <v>146201</v>
      </c>
      <c r="B9589">
        <v>475</v>
      </c>
      <c r="C9589">
        <v>1</v>
      </c>
    </row>
    <row r="9590" spans="1:3" x14ac:dyDescent="0.25">
      <c r="A9590" s="16">
        <v>146202</v>
      </c>
      <c r="B9590">
        <v>2800</v>
      </c>
      <c r="C9590">
        <v>1</v>
      </c>
    </row>
    <row r="9591" spans="1:3" x14ac:dyDescent="0.25">
      <c r="A9591" s="16">
        <v>146203</v>
      </c>
      <c r="B9591">
        <v>2500</v>
      </c>
      <c r="C9591">
        <v>1</v>
      </c>
    </row>
    <row r="9592" spans="1:3" x14ac:dyDescent="0.25">
      <c r="A9592" s="16">
        <v>146204</v>
      </c>
      <c r="B9592">
        <v>2800</v>
      </c>
      <c r="C9592">
        <v>1</v>
      </c>
    </row>
    <row r="9593" spans="1:3" x14ac:dyDescent="0.25">
      <c r="A9593" s="16">
        <v>146205</v>
      </c>
      <c r="B9593">
        <v>2600</v>
      </c>
      <c r="C9593">
        <v>1</v>
      </c>
    </row>
    <row r="9594" spans="1:3" x14ac:dyDescent="0.25">
      <c r="A9594" s="16">
        <v>146206</v>
      </c>
      <c r="B9594">
        <v>2600</v>
      </c>
      <c r="C9594">
        <v>1</v>
      </c>
    </row>
    <row r="9595" spans="1:3" x14ac:dyDescent="0.25">
      <c r="A9595" s="16">
        <v>146207</v>
      </c>
      <c r="B9595">
        <v>2600</v>
      </c>
      <c r="C9595">
        <v>1</v>
      </c>
    </row>
    <row r="9596" spans="1:3" x14ac:dyDescent="0.25">
      <c r="A9596" s="16">
        <v>146211</v>
      </c>
      <c r="B9596">
        <v>2700</v>
      </c>
      <c r="C9596">
        <v>1</v>
      </c>
    </row>
    <row r="9597" spans="1:3" x14ac:dyDescent="0.25">
      <c r="A9597" s="16">
        <v>146214</v>
      </c>
      <c r="B9597">
        <v>3000</v>
      </c>
      <c r="C9597">
        <v>1</v>
      </c>
    </row>
    <row r="9598" spans="1:3" x14ac:dyDescent="0.25">
      <c r="A9598" s="16">
        <v>146215</v>
      </c>
      <c r="B9598">
        <v>3000</v>
      </c>
      <c r="C9598">
        <v>1</v>
      </c>
    </row>
    <row r="9599" spans="1:3" x14ac:dyDescent="0.25">
      <c r="A9599" s="16">
        <v>146222</v>
      </c>
      <c r="B9599">
        <v>2800</v>
      </c>
      <c r="C9599">
        <v>1</v>
      </c>
    </row>
    <row r="9600" spans="1:3" x14ac:dyDescent="0.25">
      <c r="A9600" s="16">
        <v>146227</v>
      </c>
      <c r="B9600">
        <v>9369</v>
      </c>
      <c r="C9600">
        <v>1</v>
      </c>
    </row>
    <row r="9601" spans="1:3" x14ac:dyDescent="0.25">
      <c r="A9601" s="16">
        <v>146234</v>
      </c>
      <c r="B9601">
        <v>8900</v>
      </c>
      <c r="C9601">
        <v>1</v>
      </c>
    </row>
    <row r="9602" spans="1:3" x14ac:dyDescent="0.25">
      <c r="A9602" s="16">
        <v>146237</v>
      </c>
      <c r="B9602">
        <v>8786</v>
      </c>
      <c r="C9602">
        <v>1</v>
      </c>
    </row>
    <row r="9603" spans="1:3" x14ac:dyDescent="0.25">
      <c r="A9603" s="16">
        <v>146241</v>
      </c>
      <c r="B9603">
        <v>4733</v>
      </c>
      <c r="C9603">
        <v>1</v>
      </c>
    </row>
    <row r="9604" spans="1:3" x14ac:dyDescent="0.25">
      <c r="A9604" s="16">
        <v>146246</v>
      </c>
      <c r="B9604">
        <v>5767</v>
      </c>
      <c r="C9604">
        <v>1</v>
      </c>
    </row>
    <row r="9605" spans="1:3" x14ac:dyDescent="0.25">
      <c r="A9605" s="16">
        <v>146247</v>
      </c>
      <c r="B9605">
        <v>5767</v>
      </c>
      <c r="C9605">
        <v>1</v>
      </c>
    </row>
    <row r="9606" spans="1:3" x14ac:dyDescent="0.25">
      <c r="A9606" s="16">
        <v>146248</v>
      </c>
      <c r="B9606">
        <v>11831</v>
      </c>
      <c r="C9606">
        <v>1</v>
      </c>
    </row>
    <row r="9607" spans="1:3" x14ac:dyDescent="0.25">
      <c r="A9607" s="16">
        <v>146249</v>
      </c>
      <c r="B9607">
        <v>11831</v>
      </c>
      <c r="C9607">
        <v>1</v>
      </c>
    </row>
    <row r="9608" spans="1:3" x14ac:dyDescent="0.25">
      <c r="A9608" s="16">
        <v>146250</v>
      </c>
      <c r="B9608">
        <v>12449</v>
      </c>
      <c r="C9608">
        <v>1</v>
      </c>
    </row>
    <row r="9609" spans="1:3" x14ac:dyDescent="0.25">
      <c r="A9609" s="16">
        <v>146257</v>
      </c>
      <c r="B9609">
        <v>6625</v>
      </c>
      <c r="C9609">
        <v>1</v>
      </c>
    </row>
    <row r="9610" spans="1:3" x14ac:dyDescent="0.25">
      <c r="A9610" s="16">
        <v>146259</v>
      </c>
      <c r="B9610">
        <v>10592</v>
      </c>
      <c r="C9610">
        <v>1</v>
      </c>
    </row>
    <row r="9611" spans="1:3" x14ac:dyDescent="0.25">
      <c r="A9611" s="16">
        <v>146261</v>
      </c>
      <c r="B9611">
        <v>4732</v>
      </c>
      <c r="C9611">
        <v>1</v>
      </c>
    </row>
    <row r="9612" spans="1:3" x14ac:dyDescent="0.25">
      <c r="A9612" s="16">
        <v>146264</v>
      </c>
      <c r="B9612">
        <v>7365</v>
      </c>
      <c r="C9612">
        <v>1</v>
      </c>
    </row>
    <row r="9613" spans="1:3" x14ac:dyDescent="0.25">
      <c r="A9613" s="16">
        <v>146265</v>
      </c>
      <c r="B9613">
        <v>8838</v>
      </c>
      <c r="C9613">
        <v>1</v>
      </c>
    </row>
    <row r="9614" spans="1:3" x14ac:dyDescent="0.25">
      <c r="A9614" s="16">
        <v>146266</v>
      </c>
      <c r="B9614">
        <v>12449</v>
      </c>
      <c r="C9614">
        <v>1</v>
      </c>
    </row>
    <row r="9615" spans="1:3" x14ac:dyDescent="0.25">
      <c r="A9615" s="16">
        <v>146268</v>
      </c>
      <c r="B9615">
        <v>8439</v>
      </c>
      <c r="C9615">
        <v>1</v>
      </c>
    </row>
    <row r="9616" spans="1:3" x14ac:dyDescent="0.25">
      <c r="A9616" s="16">
        <v>146269</v>
      </c>
      <c r="B9616">
        <v>8439</v>
      </c>
      <c r="C9616">
        <v>1</v>
      </c>
    </row>
    <row r="9617" spans="1:3" x14ac:dyDescent="0.25">
      <c r="A9617" s="16">
        <v>146271</v>
      </c>
      <c r="B9617">
        <v>2983</v>
      </c>
      <c r="C9617">
        <v>1</v>
      </c>
    </row>
    <row r="9618" spans="1:3" x14ac:dyDescent="0.25">
      <c r="A9618" s="16">
        <v>146273</v>
      </c>
      <c r="B9618">
        <v>12106</v>
      </c>
      <c r="C9618">
        <v>1</v>
      </c>
    </row>
    <row r="9619" spans="1:3" x14ac:dyDescent="0.25">
      <c r="A9619" s="16">
        <v>146280</v>
      </c>
      <c r="B9619">
        <v>13452</v>
      </c>
      <c r="C9619">
        <v>1</v>
      </c>
    </row>
    <row r="9620" spans="1:3" x14ac:dyDescent="0.25">
      <c r="A9620" s="16">
        <v>146281</v>
      </c>
      <c r="B9620">
        <v>13452</v>
      </c>
      <c r="C9620">
        <v>1</v>
      </c>
    </row>
    <row r="9621" spans="1:3" x14ac:dyDescent="0.25">
      <c r="A9621" s="16">
        <v>146286</v>
      </c>
      <c r="B9621">
        <v>8439</v>
      </c>
      <c r="C9621">
        <v>1</v>
      </c>
    </row>
    <row r="9622" spans="1:3" x14ac:dyDescent="0.25">
      <c r="A9622" s="16">
        <v>146288</v>
      </c>
      <c r="B9622">
        <v>5854</v>
      </c>
      <c r="C9622">
        <v>1</v>
      </c>
    </row>
    <row r="9623" spans="1:3" x14ac:dyDescent="0.25">
      <c r="A9623" s="16">
        <v>146299</v>
      </c>
      <c r="B9623">
        <v>4957</v>
      </c>
      <c r="C9623">
        <v>1</v>
      </c>
    </row>
    <row r="9624" spans="1:3" x14ac:dyDescent="0.25">
      <c r="A9624" s="16">
        <v>146300</v>
      </c>
      <c r="B9624">
        <v>9465</v>
      </c>
      <c r="C9624">
        <v>1</v>
      </c>
    </row>
    <row r="9625" spans="1:3" x14ac:dyDescent="0.25">
      <c r="A9625" s="16">
        <v>146307</v>
      </c>
      <c r="B9625">
        <v>11240</v>
      </c>
      <c r="C9625">
        <v>1</v>
      </c>
    </row>
    <row r="9626" spans="1:3" x14ac:dyDescent="0.25">
      <c r="A9626" s="16">
        <v>146310</v>
      </c>
      <c r="B9626">
        <v>11240</v>
      </c>
      <c r="C9626">
        <v>1</v>
      </c>
    </row>
    <row r="9627" spans="1:3" x14ac:dyDescent="0.25">
      <c r="A9627" s="16">
        <v>146324</v>
      </c>
      <c r="B9627">
        <v>11091</v>
      </c>
      <c r="C9627">
        <v>1</v>
      </c>
    </row>
    <row r="9628" spans="1:3" x14ac:dyDescent="0.25">
      <c r="A9628" s="16">
        <v>146328</v>
      </c>
      <c r="B9628">
        <v>9465</v>
      </c>
      <c r="C9628">
        <v>1</v>
      </c>
    </row>
    <row r="9629" spans="1:3" x14ac:dyDescent="0.25">
      <c r="A9629" s="16">
        <v>146331</v>
      </c>
      <c r="B9629">
        <v>425</v>
      </c>
      <c r="C9629">
        <v>1</v>
      </c>
    </row>
    <row r="9630" spans="1:3" x14ac:dyDescent="0.25">
      <c r="A9630" s="16">
        <v>146332</v>
      </c>
      <c r="B9630">
        <v>2350</v>
      </c>
      <c r="C9630">
        <v>1</v>
      </c>
    </row>
    <row r="9631" spans="1:3" x14ac:dyDescent="0.25">
      <c r="A9631" s="16">
        <v>146334</v>
      </c>
      <c r="B9631">
        <v>850</v>
      </c>
      <c r="C9631">
        <v>1</v>
      </c>
    </row>
    <row r="9632" spans="1:3" x14ac:dyDescent="0.25">
      <c r="A9632" s="16">
        <v>146339</v>
      </c>
      <c r="B9632">
        <v>2775</v>
      </c>
      <c r="C9632">
        <v>1</v>
      </c>
    </row>
    <row r="9633" spans="1:3" x14ac:dyDescent="0.25">
      <c r="A9633" s="16">
        <v>146340</v>
      </c>
      <c r="B9633">
        <v>2633</v>
      </c>
      <c r="C9633">
        <v>1</v>
      </c>
    </row>
    <row r="9634" spans="1:3" x14ac:dyDescent="0.25">
      <c r="A9634" s="16">
        <v>146341</v>
      </c>
      <c r="B9634">
        <v>2633</v>
      </c>
      <c r="C9634">
        <v>1</v>
      </c>
    </row>
    <row r="9635" spans="1:3" x14ac:dyDescent="0.25">
      <c r="A9635" s="16">
        <v>146348</v>
      </c>
      <c r="B9635">
        <v>2925</v>
      </c>
      <c r="C9635">
        <v>1</v>
      </c>
    </row>
    <row r="9636" spans="1:3" x14ac:dyDescent="0.25">
      <c r="A9636" s="16">
        <v>146349</v>
      </c>
      <c r="B9636">
        <v>3000</v>
      </c>
      <c r="C9636">
        <v>1</v>
      </c>
    </row>
    <row r="9637" spans="1:3" x14ac:dyDescent="0.25">
      <c r="A9637" s="16">
        <v>146369</v>
      </c>
      <c r="B9637">
        <v>11122</v>
      </c>
      <c r="C9637">
        <v>1</v>
      </c>
    </row>
    <row r="9638" spans="1:3" x14ac:dyDescent="0.25">
      <c r="A9638" s="16">
        <v>146373</v>
      </c>
      <c r="B9638">
        <v>7448</v>
      </c>
      <c r="C9638">
        <v>1</v>
      </c>
    </row>
    <row r="9639" spans="1:3" x14ac:dyDescent="0.25">
      <c r="A9639" s="16">
        <v>146382</v>
      </c>
      <c r="B9639">
        <v>3736</v>
      </c>
      <c r="C9639">
        <v>1</v>
      </c>
    </row>
    <row r="9640" spans="1:3" x14ac:dyDescent="0.25">
      <c r="A9640" s="16">
        <v>146404</v>
      </c>
      <c r="B9640">
        <v>6792</v>
      </c>
      <c r="C9640">
        <v>1</v>
      </c>
    </row>
    <row r="9641" spans="1:3" x14ac:dyDescent="0.25">
      <c r="A9641" s="16">
        <v>146408</v>
      </c>
      <c r="B9641">
        <v>6641</v>
      </c>
      <c r="C9641">
        <v>1</v>
      </c>
    </row>
    <row r="9642" spans="1:3" x14ac:dyDescent="0.25">
      <c r="A9642" s="16">
        <v>146409</v>
      </c>
      <c r="B9642">
        <v>4834</v>
      </c>
      <c r="C9642">
        <v>1</v>
      </c>
    </row>
    <row r="9643" spans="1:3" x14ac:dyDescent="0.25">
      <c r="A9643" s="16">
        <v>146411</v>
      </c>
      <c r="B9643">
        <v>11402</v>
      </c>
      <c r="C9643">
        <v>1</v>
      </c>
    </row>
    <row r="9644" spans="1:3" x14ac:dyDescent="0.25">
      <c r="A9644" s="16">
        <v>146412</v>
      </c>
      <c r="B9644">
        <v>11402</v>
      </c>
      <c r="C9644">
        <v>1</v>
      </c>
    </row>
    <row r="9645" spans="1:3" x14ac:dyDescent="0.25">
      <c r="A9645" s="16">
        <v>146428</v>
      </c>
      <c r="B9645">
        <v>3000</v>
      </c>
      <c r="C9645">
        <v>1</v>
      </c>
    </row>
    <row r="9646" spans="1:3" x14ac:dyDescent="0.25">
      <c r="A9646" s="16">
        <v>146429</v>
      </c>
      <c r="B9646">
        <v>3000</v>
      </c>
      <c r="C9646">
        <v>1</v>
      </c>
    </row>
    <row r="9647" spans="1:3" x14ac:dyDescent="0.25">
      <c r="A9647" s="16">
        <v>146431</v>
      </c>
      <c r="B9647">
        <v>438</v>
      </c>
      <c r="C9647">
        <v>1</v>
      </c>
    </row>
    <row r="9648" spans="1:3" x14ac:dyDescent="0.25">
      <c r="A9648" s="16">
        <v>146438</v>
      </c>
      <c r="B9648">
        <v>175</v>
      </c>
      <c r="C9648">
        <v>1</v>
      </c>
    </row>
    <row r="9649" spans="1:3" x14ac:dyDescent="0.25">
      <c r="A9649" s="16">
        <v>146439</v>
      </c>
      <c r="B9649">
        <v>438</v>
      </c>
      <c r="C9649">
        <v>1</v>
      </c>
    </row>
    <row r="9650" spans="1:3" x14ac:dyDescent="0.25">
      <c r="A9650" s="16">
        <v>146440</v>
      </c>
      <c r="B9650">
        <v>438</v>
      </c>
      <c r="C9650">
        <v>1</v>
      </c>
    </row>
    <row r="9651" spans="1:3" x14ac:dyDescent="0.25">
      <c r="A9651" s="16">
        <v>146441</v>
      </c>
      <c r="B9651">
        <v>438</v>
      </c>
      <c r="C9651">
        <v>1</v>
      </c>
    </row>
    <row r="9652" spans="1:3" x14ac:dyDescent="0.25">
      <c r="A9652" s="16">
        <v>146442</v>
      </c>
      <c r="B9652">
        <v>438</v>
      </c>
      <c r="C9652">
        <v>1</v>
      </c>
    </row>
    <row r="9653" spans="1:3" x14ac:dyDescent="0.25">
      <c r="A9653" s="16">
        <v>146451</v>
      </c>
      <c r="B9653">
        <v>875</v>
      </c>
      <c r="C9653">
        <v>1</v>
      </c>
    </row>
    <row r="9654" spans="1:3" x14ac:dyDescent="0.25">
      <c r="A9654" s="16">
        <v>146454</v>
      </c>
      <c r="B9654">
        <v>2250</v>
      </c>
      <c r="C9654">
        <v>1</v>
      </c>
    </row>
    <row r="9655" spans="1:3" x14ac:dyDescent="0.25">
      <c r="A9655" s="16">
        <v>146455</v>
      </c>
      <c r="B9655">
        <v>2500</v>
      </c>
      <c r="C9655">
        <v>1</v>
      </c>
    </row>
    <row r="9656" spans="1:3" x14ac:dyDescent="0.25">
      <c r="A9656" s="16">
        <v>146457</v>
      </c>
      <c r="B9656">
        <v>2500</v>
      </c>
      <c r="C9656">
        <v>1</v>
      </c>
    </row>
    <row r="9657" spans="1:3" x14ac:dyDescent="0.25">
      <c r="A9657" s="16">
        <v>146463</v>
      </c>
      <c r="B9657">
        <v>2875</v>
      </c>
      <c r="C9657">
        <v>1</v>
      </c>
    </row>
    <row r="9658" spans="1:3" x14ac:dyDescent="0.25">
      <c r="A9658" s="16">
        <v>146464</v>
      </c>
      <c r="B9658">
        <v>2400</v>
      </c>
      <c r="C9658">
        <v>1</v>
      </c>
    </row>
    <row r="9659" spans="1:3" x14ac:dyDescent="0.25">
      <c r="A9659" s="16">
        <v>146466</v>
      </c>
      <c r="B9659">
        <v>2400</v>
      </c>
      <c r="C9659">
        <v>1</v>
      </c>
    </row>
    <row r="9660" spans="1:3" x14ac:dyDescent="0.25">
      <c r="A9660" s="16">
        <v>146469</v>
      </c>
      <c r="B9660">
        <v>850</v>
      </c>
      <c r="C9660">
        <v>1</v>
      </c>
    </row>
    <row r="9661" spans="1:3" x14ac:dyDescent="0.25">
      <c r="A9661" s="16">
        <v>146472</v>
      </c>
      <c r="B9661">
        <v>1300</v>
      </c>
      <c r="C9661">
        <v>1</v>
      </c>
    </row>
    <row r="9662" spans="1:3" x14ac:dyDescent="0.25">
      <c r="A9662" s="16">
        <v>146474</v>
      </c>
      <c r="B9662">
        <v>2500</v>
      </c>
      <c r="C9662">
        <v>1</v>
      </c>
    </row>
    <row r="9663" spans="1:3" x14ac:dyDescent="0.25">
      <c r="A9663" s="16">
        <v>146478</v>
      </c>
      <c r="B9663">
        <v>2500</v>
      </c>
      <c r="C9663">
        <v>1</v>
      </c>
    </row>
    <row r="9664" spans="1:3" x14ac:dyDescent="0.25">
      <c r="A9664" s="16">
        <v>146479</v>
      </c>
      <c r="B9664">
        <v>2375</v>
      </c>
      <c r="C9664">
        <v>1</v>
      </c>
    </row>
    <row r="9665" spans="1:3" x14ac:dyDescent="0.25">
      <c r="A9665" s="16">
        <v>146483</v>
      </c>
      <c r="B9665">
        <v>2375</v>
      </c>
      <c r="C9665">
        <v>1</v>
      </c>
    </row>
    <row r="9666" spans="1:3" x14ac:dyDescent="0.25">
      <c r="A9666" s="16">
        <v>146485</v>
      </c>
      <c r="B9666">
        <v>2375</v>
      </c>
      <c r="C9666">
        <v>1</v>
      </c>
    </row>
    <row r="9667" spans="1:3" x14ac:dyDescent="0.25">
      <c r="A9667" s="16">
        <v>146489</v>
      </c>
      <c r="B9667">
        <v>2375</v>
      </c>
      <c r="C9667">
        <v>1</v>
      </c>
    </row>
    <row r="9668" spans="1:3" x14ac:dyDescent="0.25">
      <c r="A9668" s="16">
        <v>146494</v>
      </c>
      <c r="B9668">
        <v>2375</v>
      </c>
      <c r="C9668">
        <v>1</v>
      </c>
    </row>
    <row r="9669" spans="1:3" x14ac:dyDescent="0.25">
      <c r="A9669" s="16">
        <v>146495</v>
      </c>
      <c r="B9669">
        <v>2200</v>
      </c>
      <c r="C9669">
        <v>1</v>
      </c>
    </row>
    <row r="9670" spans="1:3" x14ac:dyDescent="0.25">
      <c r="A9670" s="16">
        <v>146499</v>
      </c>
      <c r="B9670">
        <v>2145</v>
      </c>
      <c r="C9670">
        <v>1</v>
      </c>
    </row>
    <row r="9671" spans="1:3" x14ac:dyDescent="0.25">
      <c r="A9671" s="16">
        <v>146500</v>
      </c>
      <c r="B9671">
        <v>2200</v>
      </c>
      <c r="C9671">
        <v>1</v>
      </c>
    </row>
    <row r="9672" spans="1:3" x14ac:dyDescent="0.25">
      <c r="A9672" s="16">
        <v>146502</v>
      </c>
      <c r="B9672">
        <v>394</v>
      </c>
      <c r="C9672">
        <v>1</v>
      </c>
    </row>
    <row r="9673" spans="1:3" x14ac:dyDescent="0.25">
      <c r="A9673" s="16">
        <v>146517</v>
      </c>
      <c r="B9673">
        <v>750</v>
      </c>
      <c r="C9673">
        <v>1</v>
      </c>
    </row>
    <row r="9674" spans="1:3" x14ac:dyDescent="0.25">
      <c r="A9674" s="16">
        <v>146541</v>
      </c>
      <c r="B9674">
        <v>124</v>
      </c>
      <c r="C9674">
        <v>1</v>
      </c>
    </row>
    <row r="9675" spans="1:3" x14ac:dyDescent="0.25">
      <c r="A9675" s="16">
        <v>146542</v>
      </c>
      <c r="B9675">
        <v>124</v>
      </c>
      <c r="C9675">
        <v>1</v>
      </c>
    </row>
    <row r="9676" spans="1:3" x14ac:dyDescent="0.25">
      <c r="A9676" s="16">
        <v>146543</v>
      </c>
      <c r="B9676">
        <v>175</v>
      </c>
      <c r="C9676">
        <v>1</v>
      </c>
    </row>
    <row r="9677" spans="1:3" x14ac:dyDescent="0.25">
      <c r="A9677" s="16">
        <v>146545</v>
      </c>
      <c r="B9677">
        <v>2500</v>
      </c>
      <c r="C9677">
        <v>1</v>
      </c>
    </row>
    <row r="9678" spans="1:3" x14ac:dyDescent="0.25">
      <c r="A9678" s="16">
        <v>146546</v>
      </c>
      <c r="B9678">
        <v>3000</v>
      </c>
      <c r="C9678">
        <v>1</v>
      </c>
    </row>
    <row r="9679" spans="1:3" x14ac:dyDescent="0.25">
      <c r="A9679" s="16">
        <v>146550</v>
      </c>
      <c r="B9679">
        <v>4000</v>
      </c>
      <c r="C9679">
        <v>1</v>
      </c>
    </row>
    <row r="9680" spans="1:3" x14ac:dyDescent="0.25">
      <c r="A9680" s="16">
        <v>146556</v>
      </c>
      <c r="B9680">
        <v>6000</v>
      </c>
      <c r="C9680">
        <v>1</v>
      </c>
    </row>
    <row r="9681" spans="1:3" x14ac:dyDescent="0.25">
      <c r="A9681" s="16">
        <v>146557</v>
      </c>
      <c r="B9681">
        <v>6000</v>
      </c>
      <c r="C9681">
        <v>1</v>
      </c>
    </row>
    <row r="9682" spans="1:3" x14ac:dyDescent="0.25">
      <c r="A9682" s="16">
        <v>146566</v>
      </c>
      <c r="B9682">
        <v>6040</v>
      </c>
      <c r="C9682">
        <v>1</v>
      </c>
    </row>
    <row r="9683" spans="1:3" x14ac:dyDescent="0.25">
      <c r="A9683" s="16">
        <v>146572</v>
      </c>
      <c r="B9683">
        <v>6641</v>
      </c>
      <c r="C9683">
        <v>1</v>
      </c>
    </row>
    <row r="9684" spans="1:3" x14ac:dyDescent="0.25">
      <c r="A9684" s="16">
        <v>146574</v>
      </c>
      <c r="B9684">
        <v>6406</v>
      </c>
      <c r="C9684">
        <v>1</v>
      </c>
    </row>
    <row r="9685" spans="1:3" x14ac:dyDescent="0.25">
      <c r="A9685" s="16">
        <v>146575</v>
      </c>
      <c r="B9685">
        <v>6406</v>
      </c>
      <c r="C9685">
        <v>1</v>
      </c>
    </row>
    <row r="9686" spans="1:3" x14ac:dyDescent="0.25">
      <c r="A9686" s="16">
        <v>146583</v>
      </c>
      <c r="B9686">
        <v>6961</v>
      </c>
      <c r="C9686">
        <v>1</v>
      </c>
    </row>
    <row r="9687" spans="1:3" x14ac:dyDescent="0.25">
      <c r="A9687" s="16">
        <v>146591</v>
      </c>
      <c r="B9687">
        <v>3175</v>
      </c>
      <c r="C9687">
        <v>1</v>
      </c>
    </row>
    <row r="9688" spans="1:3" x14ac:dyDescent="0.25">
      <c r="A9688" s="16">
        <v>146592</v>
      </c>
      <c r="B9688">
        <v>6044</v>
      </c>
      <c r="C9688">
        <v>1</v>
      </c>
    </row>
    <row r="9689" spans="1:3" x14ac:dyDescent="0.25">
      <c r="A9689" s="16">
        <v>146593</v>
      </c>
      <c r="B9689">
        <v>7427</v>
      </c>
      <c r="C9689">
        <v>1</v>
      </c>
    </row>
    <row r="9690" spans="1:3" x14ac:dyDescent="0.25">
      <c r="A9690" s="16">
        <v>146601</v>
      </c>
      <c r="B9690">
        <v>4619</v>
      </c>
      <c r="C9690">
        <v>1</v>
      </c>
    </row>
    <row r="9691" spans="1:3" x14ac:dyDescent="0.25">
      <c r="A9691" s="16">
        <v>146602</v>
      </c>
      <c r="B9691">
        <v>6959</v>
      </c>
      <c r="C9691">
        <v>1</v>
      </c>
    </row>
    <row r="9692" spans="1:3" x14ac:dyDescent="0.25">
      <c r="A9692" s="16">
        <v>146610</v>
      </c>
      <c r="B9692">
        <v>6049</v>
      </c>
      <c r="C9692">
        <v>1</v>
      </c>
    </row>
    <row r="9693" spans="1:3" x14ac:dyDescent="0.25">
      <c r="A9693" s="16">
        <v>146611</v>
      </c>
      <c r="B9693">
        <v>6961</v>
      </c>
      <c r="C9693">
        <v>1</v>
      </c>
    </row>
    <row r="9694" spans="1:3" x14ac:dyDescent="0.25">
      <c r="A9694" s="16">
        <v>146614</v>
      </c>
      <c r="B9694">
        <v>5280</v>
      </c>
      <c r="C9694">
        <v>1</v>
      </c>
    </row>
    <row r="9695" spans="1:3" x14ac:dyDescent="0.25">
      <c r="A9695" s="16">
        <v>146628</v>
      </c>
      <c r="B9695">
        <v>5838</v>
      </c>
      <c r="C9695">
        <v>1</v>
      </c>
    </row>
    <row r="9696" spans="1:3" x14ac:dyDescent="0.25">
      <c r="A9696" s="16">
        <v>146634</v>
      </c>
      <c r="B9696">
        <v>3402</v>
      </c>
      <c r="C9696">
        <v>1</v>
      </c>
    </row>
    <row r="9697" spans="1:3" x14ac:dyDescent="0.25">
      <c r="A9697" s="16">
        <v>146635</v>
      </c>
      <c r="B9697">
        <v>3402</v>
      </c>
      <c r="C9697">
        <v>1</v>
      </c>
    </row>
    <row r="9698" spans="1:3" x14ac:dyDescent="0.25">
      <c r="A9698" s="16">
        <v>146636</v>
      </c>
      <c r="B9698">
        <v>3061</v>
      </c>
      <c r="C9698">
        <v>1</v>
      </c>
    </row>
    <row r="9699" spans="1:3" x14ac:dyDescent="0.25">
      <c r="A9699" s="16">
        <v>146641</v>
      </c>
      <c r="B9699">
        <v>6033</v>
      </c>
      <c r="C9699">
        <v>1</v>
      </c>
    </row>
    <row r="9700" spans="1:3" x14ac:dyDescent="0.25">
      <c r="A9700" s="16">
        <v>146645</v>
      </c>
      <c r="B9700">
        <v>3175</v>
      </c>
      <c r="C9700">
        <v>1</v>
      </c>
    </row>
    <row r="9701" spans="1:3" x14ac:dyDescent="0.25">
      <c r="A9701" s="16">
        <v>146647</v>
      </c>
      <c r="B9701">
        <v>4619</v>
      </c>
      <c r="C9701">
        <v>1</v>
      </c>
    </row>
    <row r="9702" spans="1:3" x14ac:dyDescent="0.25">
      <c r="A9702" s="16">
        <v>146651</v>
      </c>
      <c r="B9702">
        <v>6648</v>
      </c>
      <c r="C9702">
        <v>1</v>
      </c>
    </row>
    <row r="9703" spans="1:3" x14ac:dyDescent="0.25">
      <c r="A9703" s="16">
        <v>146652</v>
      </c>
      <c r="B9703">
        <v>3704</v>
      </c>
      <c r="C9703">
        <v>1</v>
      </c>
    </row>
    <row r="9704" spans="1:3" x14ac:dyDescent="0.25">
      <c r="A9704" s="16">
        <v>146656</v>
      </c>
      <c r="B9704">
        <v>3402</v>
      </c>
      <c r="C9704">
        <v>1</v>
      </c>
    </row>
    <row r="9705" spans="1:3" x14ac:dyDescent="0.25">
      <c r="A9705" s="16">
        <v>146658</v>
      </c>
      <c r="B9705">
        <v>7997</v>
      </c>
      <c r="C9705">
        <v>1</v>
      </c>
    </row>
    <row r="9706" spans="1:3" x14ac:dyDescent="0.25">
      <c r="A9706" s="16">
        <v>146659</v>
      </c>
      <c r="B9706">
        <v>7633</v>
      </c>
      <c r="C9706">
        <v>1</v>
      </c>
    </row>
    <row r="9707" spans="1:3" x14ac:dyDescent="0.25">
      <c r="A9707" s="16">
        <v>146663</v>
      </c>
      <c r="B9707">
        <v>3092</v>
      </c>
      <c r="C9707">
        <v>1</v>
      </c>
    </row>
    <row r="9708" spans="1:3" x14ac:dyDescent="0.25">
      <c r="A9708" s="16">
        <v>146666</v>
      </c>
      <c r="B9708">
        <v>3092</v>
      </c>
      <c r="C9708">
        <v>1</v>
      </c>
    </row>
    <row r="9709" spans="1:3" x14ac:dyDescent="0.25">
      <c r="A9709" s="16">
        <v>146667</v>
      </c>
      <c r="B9709">
        <v>2332</v>
      </c>
      <c r="C9709">
        <v>1</v>
      </c>
    </row>
    <row r="9710" spans="1:3" x14ac:dyDescent="0.25">
      <c r="A9710" s="16">
        <v>146697</v>
      </c>
      <c r="B9710">
        <v>3598</v>
      </c>
      <c r="C9710">
        <v>1</v>
      </c>
    </row>
    <row r="9711" spans="1:3" x14ac:dyDescent="0.25">
      <c r="A9711" s="16">
        <v>146698</v>
      </c>
      <c r="B9711">
        <v>3595</v>
      </c>
      <c r="C9711">
        <v>1</v>
      </c>
    </row>
    <row r="9712" spans="1:3" x14ac:dyDescent="0.25">
      <c r="A9712" s="16">
        <v>146700</v>
      </c>
      <c r="B9712">
        <v>2734</v>
      </c>
      <c r="C9712">
        <v>1</v>
      </c>
    </row>
    <row r="9713" spans="1:3" x14ac:dyDescent="0.25">
      <c r="A9713" s="16">
        <v>146702</v>
      </c>
      <c r="B9713">
        <v>3255</v>
      </c>
      <c r="C9713">
        <v>1</v>
      </c>
    </row>
    <row r="9714" spans="1:3" x14ac:dyDescent="0.25">
      <c r="A9714" s="16">
        <v>146790</v>
      </c>
      <c r="B9714">
        <v>475</v>
      </c>
      <c r="C9714">
        <v>1</v>
      </c>
    </row>
    <row r="9715" spans="1:3" x14ac:dyDescent="0.25">
      <c r="A9715" s="16">
        <v>146800</v>
      </c>
      <c r="B9715">
        <v>500</v>
      </c>
      <c r="C9715">
        <v>1</v>
      </c>
    </row>
    <row r="9716" spans="1:3" x14ac:dyDescent="0.25">
      <c r="A9716" s="16">
        <v>146801</v>
      </c>
      <c r="B9716">
        <v>450</v>
      </c>
      <c r="C9716">
        <v>1</v>
      </c>
    </row>
    <row r="9717" spans="1:3" x14ac:dyDescent="0.25">
      <c r="A9717" s="16">
        <v>146809</v>
      </c>
      <c r="B9717">
        <v>2500</v>
      </c>
      <c r="C9717">
        <v>1</v>
      </c>
    </row>
    <row r="9718" spans="1:3" x14ac:dyDescent="0.25">
      <c r="A9718" s="16">
        <v>146810</v>
      </c>
      <c r="B9718">
        <v>3000</v>
      </c>
      <c r="C9718">
        <v>1</v>
      </c>
    </row>
    <row r="9719" spans="1:3" x14ac:dyDescent="0.25">
      <c r="A9719" s="16">
        <v>146813</v>
      </c>
      <c r="B9719">
        <v>2500</v>
      </c>
      <c r="C9719">
        <v>1</v>
      </c>
    </row>
    <row r="9720" spans="1:3" x14ac:dyDescent="0.25">
      <c r="A9720" s="16">
        <v>146817</v>
      </c>
      <c r="B9720">
        <v>2500</v>
      </c>
      <c r="C9720">
        <v>1</v>
      </c>
    </row>
    <row r="9721" spans="1:3" x14ac:dyDescent="0.25">
      <c r="A9721" s="16">
        <v>146819</v>
      </c>
      <c r="B9721">
        <v>2902</v>
      </c>
      <c r="C9721">
        <v>1</v>
      </c>
    </row>
    <row r="9722" spans="1:3" x14ac:dyDescent="0.25">
      <c r="A9722" s="16">
        <v>146821</v>
      </c>
      <c r="B9722">
        <v>2000</v>
      </c>
      <c r="C9722">
        <v>1</v>
      </c>
    </row>
    <row r="9723" spans="1:3" x14ac:dyDescent="0.25">
      <c r="A9723" s="16">
        <v>146826</v>
      </c>
      <c r="B9723">
        <v>2500</v>
      </c>
      <c r="C9723">
        <v>1</v>
      </c>
    </row>
    <row r="9724" spans="1:3" x14ac:dyDescent="0.25">
      <c r="A9724" s="16">
        <v>146828</v>
      </c>
      <c r="B9724">
        <v>2500</v>
      </c>
      <c r="C9724">
        <v>1</v>
      </c>
    </row>
    <row r="9725" spans="1:3" x14ac:dyDescent="0.25">
      <c r="A9725" s="16">
        <v>146830</v>
      </c>
      <c r="B9725">
        <v>3000</v>
      </c>
      <c r="C9725">
        <v>1</v>
      </c>
    </row>
    <row r="9726" spans="1:3" x14ac:dyDescent="0.25">
      <c r="A9726" s="16">
        <v>146832</v>
      </c>
      <c r="B9726">
        <v>3500</v>
      </c>
      <c r="C9726">
        <v>1</v>
      </c>
    </row>
    <row r="9727" spans="1:3" x14ac:dyDescent="0.25">
      <c r="A9727" s="16">
        <v>146834</v>
      </c>
      <c r="B9727">
        <v>3500</v>
      </c>
      <c r="C9727">
        <v>1</v>
      </c>
    </row>
    <row r="9728" spans="1:3" x14ac:dyDescent="0.25">
      <c r="A9728" s="16">
        <v>146837</v>
      </c>
      <c r="B9728">
        <v>4000</v>
      </c>
      <c r="C9728">
        <v>1</v>
      </c>
    </row>
    <row r="9729" spans="1:3" x14ac:dyDescent="0.25">
      <c r="A9729" s="16">
        <v>146839</v>
      </c>
      <c r="B9729">
        <v>3500</v>
      </c>
      <c r="C9729">
        <v>1</v>
      </c>
    </row>
    <row r="9730" spans="1:3" x14ac:dyDescent="0.25">
      <c r="A9730" s="16">
        <v>146840</v>
      </c>
      <c r="B9730">
        <v>2000</v>
      </c>
      <c r="C9730">
        <v>1</v>
      </c>
    </row>
    <row r="9731" spans="1:3" x14ac:dyDescent="0.25">
      <c r="A9731" s="16">
        <v>146846</v>
      </c>
      <c r="B9731">
        <v>3000</v>
      </c>
      <c r="C9731">
        <v>1</v>
      </c>
    </row>
    <row r="9732" spans="1:3" x14ac:dyDescent="0.25">
      <c r="A9732" s="16">
        <v>146852</v>
      </c>
      <c r="B9732">
        <v>2616</v>
      </c>
      <c r="C9732">
        <v>1</v>
      </c>
    </row>
    <row r="9733" spans="1:3" x14ac:dyDescent="0.25">
      <c r="A9733" s="16">
        <v>146871</v>
      </c>
      <c r="B9733">
        <v>2500</v>
      </c>
      <c r="C9733">
        <v>1</v>
      </c>
    </row>
    <row r="9734" spans="1:3" x14ac:dyDescent="0.25">
      <c r="A9734" s="16">
        <v>146874</v>
      </c>
      <c r="B9734">
        <v>3000</v>
      </c>
      <c r="C9734">
        <v>1</v>
      </c>
    </row>
    <row r="9735" spans="1:3" x14ac:dyDescent="0.25">
      <c r="A9735" s="16">
        <v>146875</v>
      </c>
      <c r="B9735">
        <v>3000</v>
      </c>
      <c r="C9735">
        <v>1</v>
      </c>
    </row>
    <row r="9736" spans="1:3" x14ac:dyDescent="0.25">
      <c r="A9736" s="16">
        <v>146877</v>
      </c>
      <c r="B9736">
        <v>3000</v>
      </c>
      <c r="C9736">
        <v>1</v>
      </c>
    </row>
    <row r="9737" spans="1:3" x14ac:dyDescent="0.25">
      <c r="A9737" s="16">
        <v>146878</v>
      </c>
      <c r="B9737">
        <v>3000</v>
      </c>
      <c r="C9737">
        <v>1</v>
      </c>
    </row>
    <row r="9738" spans="1:3" x14ac:dyDescent="0.25">
      <c r="A9738" s="16">
        <v>146884</v>
      </c>
      <c r="B9738">
        <v>500</v>
      </c>
      <c r="C9738">
        <v>1</v>
      </c>
    </row>
    <row r="9739" spans="1:3" x14ac:dyDescent="0.25">
      <c r="A9739" s="16">
        <v>146887</v>
      </c>
      <c r="B9739">
        <v>500</v>
      </c>
      <c r="C9739">
        <v>1</v>
      </c>
    </row>
    <row r="9740" spans="1:3" x14ac:dyDescent="0.25">
      <c r="A9740" s="16">
        <v>146892</v>
      </c>
      <c r="B9740">
        <v>500</v>
      </c>
      <c r="C9740">
        <v>1</v>
      </c>
    </row>
    <row r="9741" spans="1:3" x14ac:dyDescent="0.25">
      <c r="A9741" s="16">
        <v>146894</v>
      </c>
      <c r="B9741">
        <v>2500</v>
      </c>
      <c r="C9741">
        <v>1</v>
      </c>
    </row>
    <row r="9742" spans="1:3" x14ac:dyDescent="0.25">
      <c r="A9742" s="16">
        <v>146906</v>
      </c>
      <c r="B9742">
        <v>475</v>
      </c>
      <c r="C9742">
        <v>1</v>
      </c>
    </row>
    <row r="9743" spans="1:3" x14ac:dyDescent="0.25">
      <c r="A9743" s="16">
        <v>146911</v>
      </c>
      <c r="B9743">
        <v>475</v>
      </c>
      <c r="C9743">
        <v>1</v>
      </c>
    </row>
    <row r="9744" spans="1:3" x14ac:dyDescent="0.25">
      <c r="A9744" s="16">
        <v>146914</v>
      </c>
      <c r="B9744">
        <v>475</v>
      </c>
      <c r="C9744">
        <v>1</v>
      </c>
    </row>
    <row r="9745" spans="1:3" x14ac:dyDescent="0.25">
      <c r="A9745" s="16">
        <v>146916</v>
      </c>
      <c r="B9745">
        <v>475</v>
      </c>
      <c r="C9745">
        <v>1</v>
      </c>
    </row>
    <row r="9746" spans="1:3" x14ac:dyDescent="0.25">
      <c r="A9746" s="16">
        <v>146919</v>
      </c>
      <c r="B9746">
        <v>2800</v>
      </c>
      <c r="C9746">
        <v>1</v>
      </c>
    </row>
    <row r="9747" spans="1:3" x14ac:dyDescent="0.25">
      <c r="A9747" s="16">
        <v>146928</v>
      </c>
      <c r="B9747">
        <v>332</v>
      </c>
      <c r="C9747">
        <v>1</v>
      </c>
    </row>
    <row r="9748" spans="1:3" x14ac:dyDescent="0.25">
      <c r="A9748" s="16">
        <v>146929</v>
      </c>
      <c r="B9748">
        <v>475</v>
      </c>
      <c r="C9748">
        <v>1</v>
      </c>
    </row>
    <row r="9749" spans="1:3" x14ac:dyDescent="0.25">
      <c r="A9749" s="16">
        <v>146932</v>
      </c>
      <c r="B9749">
        <v>475</v>
      </c>
      <c r="C9749">
        <v>1</v>
      </c>
    </row>
    <row r="9750" spans="1:3" x14ac:dyDescent="0.25">
      <c r="A9750" s="16">
        <v>146934</v>
      </c>
      <c r="B9750">
        <v>475</v>
      </c>
      <c r="C9750">
        <v>1</v>
      </c>
    </row>
    <row r="9751" spans="1:3" x14ac:dyDescent="0.25">
      <c r="A9751" s="16">
        <v>146936</v>
      </c>
      <c r="B9751">
        <v>475</v>
      </c>
      <c r="C9751">
        <v>1</v>
      </c>
    </row>
    <row r="9752" spans="1:3" x14ac:dyDescent="0.25">
      <c r="A9752" s="16">
        <v>146938</v>
      </c>
      <c r="B9752">
        <v>475</v>
      </c>
      <c r="C9752">
        <v>1</v>
      </c>
    </row>
    <row r="9753" spans="1:3" x14ac:dyDescent="0.25">
      <c r="A9753" s="16">
        <v>146940</v>
      </c>
      <c r="B9753">
        <v>475</v>
      </c>
      <c r="C9753">
        <v>1</v>
      </c>
    </row>
    <row r="9754" spans="1:3" x14ac:dyDescent="0.25">
      <c r="A9754" s="16">
        <v>146941</v>
      </c>
      <c r="B9754">
        <v>475</v>
      </c>
      <c r="C9754">
        <v>1</v>
      </c>
    </row>
    <row r="9755" spans="1:3" x14ac:dyDescent="0.25">
      <c r="A9755" s="16">
        <v>146943</v>
      </c>
      <c r="B9755">
        <v>2500</v>
      </c>
      <c r="C9755">
        <v>1</v>
      </c>
    </row>
    <row r="9756" spans="1:3" x14ac:dyDescent="0.25">
      <c r="A9756" s="16">
        <v>146944</v>
      </c>
      <c r="B9756">
        <v>2500</v>
      </c>
      <c r="C9756">
        <v>1</v>
      </c>
    </row>
    <row r="9757" spans="1:3" x14ac:dyDescent="0.25">
      <c r="A9757" s="16">
        <v>146945</v>
      </c>
      <c r="B9757">
        <v>2500</v>
      </c>
      <c r="C9757">
        <v>1</v>
      </c>
    </row>
    <row r="9758" spans="1:3" x14ac:dyDescent="0.25">
      <c r="A9758" s="16">
        <v>146947</v>
      </c>
      <c r="B9758">
        <v>2800</v>
      </c>
      <c r="C9758">
        <v>1</v>
      </c>
    </row>
    <row r="9759" spans="1:3" x14ac:dyDescent="0.25">
      <c r="A9759" s="16">
        <v>146956</v>
      </c>
      <c r="B9759">
        <v>1200</v>
      </c>
      <c r="C9759">
        <v>1</v>
      </c>
    </row>
    <row r="9760" spans="1:3" x14ac:dyDescent="0.25">
      <c r="A9760" s="16">
        <v>146969</v>
      </c>
      <c r="B9760">
        <v>2875</v>
      </c>
      <c r="C9760">
        <v>1</v>
      </c>
    </row>
    <row r="9761" spans="1:3" x14ac:dyDescent="0.25">
      <c r="A9761" s="16">
        <v>146975</v>
      </c>
      <c r="B9761">
        <v>2800</v>
      </c>
      <c r="C9761">
        <v>1</v>
      </c>
    </row>
    <row r="9762" spans="1:3" x14ac:dyDescent="0.25">
      <c r="A9762" s="16">
        <v>146980</v>
      </c>
      <c r="B9762">
        <v>2800</v>
      </c>
      <c r="C9762">
        <v>1</v>
      </c>
    </row>
    <row r="9763" spans="1:3" x14ac:dyDescent="0.25">
      <c r="A9763" s="16">
        <v>146983</v>
      </c>
      <c r="B9763">
        <v>2800</v>
      </c>
      <c r="C9763">
        <v>1</v>
      </c>
    </row>
    <row r="9764" spans="1:3" x14ac:dyDescent="0.25">
      <c r="A9764" s="16">
        <v>146986</v>
      </c>
      <c r="B9764">
        <v>2800</v>
      </c>
      <c r="C9764">
        <v>1</v>
      </c>
    </row>
    <row r="9765" spans="1:3" x14ac:dyDescent="0.25">
      <c r="A9765" s="16">
        <v>146993</v>
      </c>
      <c r="B9765">
        <v>2800</v>
      </c>
      <c r="C9765">
        <v>1</v>
      </c>
    </row>
    <row r="9766" spans="1:3" x14ac:dyDescent="0.25">
      <c r="A9766" s="16">
        <v>147005</v>
      </c>
      <c r="B9766">
        <v>2695</v>
      </c>
      <c r="C9766">
        <v>1</v>
      </c>
    </row>
    <row r="9767" spans="1:3" x14ac:dyDescent="0.25">
      <c r="A9767" s="16">
        <v>147014</v>
      </c>
      <c r="B9767">
        <v>2800</v>
      </c>
      <c r="C9767">
        <v>1</v>
      </c>
    </row>
    <row r="9768" spans="1:3" x14ac:dyDescent="0.25">
      <c r="A9768" s="16">
        <v>147017</v>
      </c>
      <c r="B9768">
        <v>2500</v>
      </c>
      <c r="C9768">
        <v>1</v>
      </c>
    </row>
    <row r="9769" spans="1:3" x14ac:dyDescent="0.25">
      <c r="A9769" s="16">
        <v>147018</v>
      </c>
      <c r="B9769">
        <v>2800</v>
      </c>
      <c r="C9769">
        <v>1</v>
      </c>
    </row>
    <row r="9770" spans="1:3" x14ac:dyDescent="0.25">
      <c r="A9770" s="16">
        <v>147020</v>
      </c>
      <c r="B9770">
        <v>1200</v>
      </c>
      <c r="C9770">
        <v>1</v>
      </c>
    </row>
    <row r="9771" spans="1:3" x14ac:dyDescent="0.25">
      <c r="A9771" s="16">
        <v>147022</v>
      </c>
      <c r="B9771">
        <v>3000</v>
      </c>
      <c r="C9771">
        <v>1</v>
      </c>
    </row>
    <row r="9772" spans="1:3" x14ac:dyDescent="0.25">
      <c r="A9772" s="16">
        <v>147024</v>
      </c>
      <c r="B9772">
        <v>3000</v>
      </c>
      <c r="C9772">
        <v>1</v>
      </c>
    </row>
    <row r="9773" spans="1:3" x14ac:dyDescent="0.25">
      <c r="A9773" s="16">
        <v>147040</v>
      </c>
      <c r="B9773">
        <v>2800</v>
      </c>
      <c r="C9773">
        <v>1</v>
      </c>
    </row>
    <row r="9774" spans="1:3" x14ac:dyDescent="0.25">
      <c r="A9774" s="16">
        <v>147041</v>
      </c>
      <c r="B9774">
        <v>2800</v>
      </c>
      <c r="C9774">
        <v>1</v>
      </c>
    </row>
    <row r="9775" spans="1:3" x14ac:dyDescent="0.25">
      <c r="A9775" s="16">
        <v>147051</v>
      </c>
      <c r="B9775">
        <v>2800</v>
      </c>
      <c r="C9775">
        <v>1</v>
      </c>
    </row>
    <row r="9776" spans="1:3" x14ac:dyDescent="0.25">
      <c r="A9776" s="16">
        <v>147054</v>
      </c>
      <c r="B9776">
        <v>2800</v>
      </c>
      <c r="C9776">
        <v>1</v>
      </c>
    </row>
    <row r="9777" spans="1:3" x14ac:dyDescent="0.25">
      <c r="A9777" s="16">
        <v>147055</v>
      </c>
      <c r="B9777">
        <v>2800</v>
      </c>
      <c r="C9777">
        <v>1</v>
      </c>
    </row>
    <row r="9778" spans="1:3" x14ac:dyDescent="0.25">
      <c r="A9778" s="16">
        <v>147868</v>
      </c>
      <c r="B9778">
        <v>53584</v>
      </c>
      <c r="C9778">
        <v>1</v>
      </c>
    </row>
    <row r="9779" spans="1:3" x14ac:dyDescent="0.25">
      <c r="A9779" s="16">
        <v>147869</v>
      </c>
      <c r="B9779">
        <v>159230</v>
      </c>
      <c r="C9779">
        <v>1</v>
      </c>
    </row>
    <row r="9780" spans="1:3" x14ac:dyDescent="0.25">
      <c r="A9780" s="16">
        <v>147870</v>
      </c>
      <c r="B9780">
        <v>330065</v>
      </c>
      <c r="C9780">
        <v>1</v>
      </c>
    </row>
    <row r="9781" spans="1:3" x14ac:dyDescent="0.25">
      <c r="A9781" s="16">
        <v>147871</v>
      </c>
      <c r="B9781">
        <v>952041</v>
      </c>
      <c r="C9781">
        <v>1</v>
      </c>
    </row>
    <row r="9782" spans="1:3" x14ac:dyDescent="0.25">
      <c r="A9782" s="16">
        <v>147872</v>
      </c>
      <c r="B9782">
        <v>497878</v>
      </c>
      <c r="C9782">
        <v>1</v>
      </c>
    </row>
    <row r="9783" spans="1:3" x14ac:dyDescent="0.25">
      <c r="A9783" s="16">
        <v>147873</v>
      </c>
      <c r="B9783">
        <v>1889270</v>
      </c>
      <c r="C9783">
        <v>1</v>
      </c>
    </row>
    <row r="9784" spans="1:3" x14ac:dyDescent="0.25">
      <c r="A9784" s="16">
        <v>147874</v>
      </c>
      <c r="B9784">
        <v>1389961</v>
      </c>
      <c r="C9784">
        <v>1</v>
      </c>
    </row>
    <row r="9785" spans="1:3" x14ac:dyDescent="0.25">
      <c r="A9785" s="16">
        <v>147875</v>
      </c>
      <c r="B9785">
        <v>434897</v>
      </c>
      <c r="C9785">
        <v>1</v>
      </c>
    </row>
    <row r="9786" spans="1:3" x14ac:dyDescent="0.25">
      <c r="A9786" s="16">
        <v>147876</v>
      </c>
      <c r="B9786">
        <v>8160</v>
      </c>
      <c r="C9786">
        <v>1</v>
      </c>
    </row>
    <row r="9787" spans="1:3" x14ac:dyDescent="0.25">
      <c r="A9787" s="16">
        <v>147877</v>
      </c>
      <c r="B9787">
        <v>153272</v>
      </c>
      <c r="C9787">
        <v>1</v>
      </c>
    </row>
    <row r="9788" spans="1:3" x14ac:dyDescent="0.25">
      <c r="A9788" s="16">
        <v>147878</v>
      </c>
      <c r="B9788">
        <v>1255</v>
      </c>
      <c r="C9788">
        <v>1</v>
      </c>
    </row>
    <row r="9789" spans="1:3" x14ac:dyDescent="0.25">
      <c r="A9789" s="16">
        <v>147881</v>
      </c>
      <c r="B9789">
        <v>21193</v>
      </c>
      <c r="C9789">
        <v>1</v>
      </c>
    </row>
    <row r="9790" spans="1:3" x14ac:dyDescent="0.25">
      <c r="A9790" s="16">
        <v>147882</v>
      </c>
      <c r="B9790">
        <v>528151</v>
      </c>
      <c r="C9790">
        <v>1</v>
      </c>
    </row>
    <row r="9791" spans="1:3" x14ac:dyDescent="0.25">
      <c r="A9791" s="16">
        <v>147883</v>
      </c>
      <c r="B9791">
        <v>13463</v>
      </c>
      <c r="C9791">
        <v>1</v>
      </c>
    </row>
    <row r="9792" spans="1:3" x14ac:dyDescent="0.25">
      <c r="A9792" s="16">
        <v>147884</v>
      </c>
      <c r="B9792">
        <v>9676</v>
      </c>
      <c r="C9792">
        <v>1</v>
      </c>
    </row>
    <row r="9793" spans="1:3" x14ac:dyDescent="0.25">
      <c r="A9793" s="16">
        <v>147886</v>
      </c>
      <c r="B9793">
        <v>1072205</v>
      </c>
      <c r="C9793">
        <v>1</v>
      </c>
    </row>
    <row r="9794" spans="1:3" x14ac:dyDescent="0.25">
      <c r="A9794" s="16">
        <v>147889</v>
      </c>
      <c r="B9794">
        <v>2496599</v>
      </c>
      <c r="C9794">
        <v>1</v>
      </c>
    </row>
    <row r="9795" spans="1:3" x14ac:dyDescent="0.25">
      <c r="A9795" s="16">
        <v>147890</v>
      </c>
      <c r="B9795">
        <v>361988</v>
      </c>
      <c r="C9795">
        <v>1</v>
      </c>
    </row>
    <row r="9796" spans="1:3" x14ac:dyDescent="0.25">
      <c r="A9796" s="16">
        <v>147893</v>
      </c>
      <c r="B9796">
        <v>2875</v>
      </c>
      <c r="C9796">
        <v>1</v>
      </c>
    </row>
    <row r="9797" spans="1:3" x14ac:dyDescent="0.25">
      <c r="A9797" s="16">
        <v>147896</v>
      </c>
      <c r="B9797">
        <v>2500</v>
      </c>
      <c r="C9797">
        <v>1</v>
      </c>
    </row>
    <row r="9798" spans="1:3" x14ac:dyDescent="0.25">
      <c r="A9798" s="16">
        <v>147901</v>
      </c>
      <c r="B9798">
        <v>2633</v>
      </c>
      <c r="C9798">
        <v>1</v>
      </c>
    </row>
    <row r="9799" spans="1:3" x14ac:dyDescent="0.25">
      <c r="A9799" s="16">
        <v>147903</v>
      </c>
      <c r="B9799">
        <v>2633</v>
      </c>
      <c r="C9799">
        <v>1</v>
      </c>
    </row>
    <row r="9800" spans="1:3" x14ac:dyDescent="0.25">
      <c r="A9800" s="16">
        <v>147905</v>
      </c>
      <c r="B9800">
        <v>2300</v>
      </c>
      <c r="C9800">
        <v>1</v>
      </c>
    </row>
    <row r="9801" spans="1:3" x14ac:dyDescent="0.25">
      <c r="A9801" s="16">
        <v>147906</v>
      </c>
      <c r="B9801">
        <v>2300</v>
      </c>
      <c r="C9801">
        <v>1</v>
      </c>
    </row>
    <row r="9802" spans="1:3" x14ac:dyDescent="0.25">
      <c r="A9802" s="16">
        <v>147908</v>
      </c>
      <c r="B9802">
        <v>188</v>
      </c>
      <c r="C9802">
        <v>1</v>
      </c>
    </row>
    <row r="9803" spans="1:3" x14ac:dyDescent="0.25">
      <c r="A9803" s="16">
        <v>147917</v>
      </c>
      <c r="B9803">
        <v>317</v>
      </c>
      <c r="C9803">
        <v>1</v>
      </c>
    </row>
    <row r="9804" spans="1:3" x14ac:dyDescent="0.25">
      <c r="A9804" s="16">
        <v>147921</v>
      </c>
      <c r="B9804">
        <v>405</v>
      </c>
      <c r="C9804">
        <v>1</v>
      </c>
    </row>
    <row r="9805" spans="1:3" x14ac:dyDescent="0.25">
      <c r="A9805" s="16">
        <v>147922</v>
      </c>
      <c r="B9805">
        <v>405</v>
      </c>
      <c r="C9805">
        <v>1</v>
      </c>
    </row>
    <row r="9806" spans="1:3" x14ac:dyDescent="0.25">
      <c r="A9806" s="16">
        <v>147923</v>
      </c>
      <c r="B9806">
        <v>405</v>
      </c>
      <c r="C9806">
        <v>1</v>
      </c>
    </row>
    <row r="9807" spans="1:3" x14ac:dyDescent="0.25">
      <c r="A9807" s="16">
        <v>147924</v>
      </c>
      <c r="B9807">
        <v>352</v>
      </c>
      <c r="C9807">
        <v>1</v>
      </c>
    </row>
    <row r="9808" spans="1:3" x14ac:dyDescent="0.25">
      <c r="A9808" s="16">
        <v>147929</v>
      </c>
      <c r="B9808">
        <v>444</v>
      </c>
      <c r="C9808">
        <v>1</v>
      </c>
    </row>
    <row r="9809" spans="1:3" x14ac:dyDescent="0.25">
      <c r="A9809" s="16">
        <v>147932</v>
      </c>
      <c r="B9809">
        <v>406</v>
      </c>
      <c r="C9809">
        <v>1</v>
      </c>
    </row>
    <row r="9810" spans="1:3" x14ac:dyDescent="0.25">
      <c r="A9810" s="16">
        <v>147936</v>
      </c>
      <c r="B9810">
        <v>406</v>
      </c>
      <c r="C9810">
        <v>1</v>
      </c>
    </row>
    <row r="9811" spans="1:3" x14ac:dyDescent="0.25">
      <c r="A9811" s="16">
        <v>147948</v>
      </c>
      <c r="B9811">
        <v>7200</v>
      </c>
      <c r="C9811">
        <v>1</v>
      </c>
    </row>
    <row r="9812" spans="1:3" x14ac:dyDescent="0.25">
      <c r="A9812" s="16">
        <v>147949</v>
      </c>
      <c r="B9812">
        <v>7200</v>
      </c>
      <c r="C9812">
        <v>1</v>
      </c>
    </row>
    <row r="9813" spans="1:3" x14ac:dyDescent="0.25">
      <c r="A9813" s="16">
        <v>147950</v>
      </c>
      <c r="B9813">
        <v>7200</v>
      </c>
      <c r="C9813">
        <v>1</v>
      </c>
    </row>
    <row r="9814" spans="1:3" x14ac:dyDescent="0.25">
      <c r="A9814" s="16">
        <v>147951</v>
      </c>
      <c r="B9814">
        <v>7600</v>
      </c>
      <c r="C9814">
        <v>1</v>
      </c>
    </row>
    <row r="9815" spans="1:3" x14ac:dyDescent="0.25">
      <c r="A9815" s="16">
        <v>147952</v>
      </c>
      <c r="B9815">
        <v>7215</v>
      </c>
      <c r="C9815">
        <v>1</v>
      </c>
    </row>
    <row r="9816" spans="1:3" x14ac:dyDescent="0.25">
      <c r="A9816" s="16">
        <v>147953</v>
      </c>
      <c r="B9816">
        <v>7030</v>
      </c>
      <c r="C9816">
        <v>1</v>
      </c>
    </row>
    <row r="9817" spans="1:3" x14ac:dyDescent="0.25">
      <c r="A9817" s="16">
        <v>147955</v>
      </c>
      <c r="B9817">
        <v>7410</v>
      </c>
      <c r="C9817">
        <v>1</v>
      </c>
    </row>
    <row r="9818" spans="1:3" x14ac:dyDescent="0.25">
      <c r="A9818" s="16">
        <v>147956</v>
      </c>
      <c r="B9818">
        <v>1480195</v>
      </c>
      <c r="C9818">
        <v>1</v>
      </c>
    </row>
    <row r="9819" spans="1:3" x14ac:dyDescent="0.25">
      <c r="A9819" s="16">
        <v>147957</v>
      </c>
      <c r="B9819">
        <v>12660</v>
      </c>
      <c r="C9819">
        <v>1</v>
      </c>
    </row>
    <row r="9820" spans="1:3" x14ac:dyDescent="0.25">
      <c r="A9820" s="16">
        <v>147958</v>
      </c>
      <c r="B9820">
        <v>168795</v>
      </c>
      <c r="C9820">
        <v>1</v>
      </c>
    </row>
    <row r="9821" spans="1:3" x14ac:dyDescent="0.25">
      <c r="A9821" s="16">
        <v>147959</v>
      </c>
      <c r="B9821">
        <v>288303</v>
      </c>
      <c r="C9821">
        <v>1</v>
      </c>
    </row>
    <row r="9822" spans="1:3" x14ac:dyDescent="0.25">
      <c r="A9822" s="16">
        <v>147960</v>
      </c>
      <c r="B9822">
        <v>351398</v>
      </c>
      <c r="C9822">
        <v>1</v>
      </c>
    </row>
    <row r="9823" spans="1:3" x14ac:dyDescent="0.25">
      <c r="A9823" s="16">
        <v>147961</v>
      </c>
      <c r="B9823">
        <v>126597</v>
      </c>
      <c r="C9823">
        <v>1</v>
      </c>
    </row>
    <row r="9824" spans="1:3" x14ac:dyDescent="0.25">
      <c r="A9824" s="16">
        <v>147962</v>
      </c>
      <c r="B9824">
        <v>617437</v>
      </c>
      <c r="C9824">
        <v>1</v>
      </c>
    </row>
    <row r="9825" spans="1:3" x14ac:dyDescent="0.25">
      <c r="A9825" s="16">
        <v>147963</v>
      </c>
      <c r="B9825">
        <v>246160</v>
      </c>
      <c r="C9825">
        <v>1</v>
      </c>
    </row>
    <row r="9826" spans="1:3" x14ac:dyDescent="0.25">
      <c r="A9826" s="16">
        <v>147964</v>
      </c>
      <c r="B9826">
        <v>126597</v>
      </c>
      <c r="C9826">
        <v>1</v>
      </c>
    </row>
    <row r="9827" spans="1:3" x14ac:dyDescent="0.25">
      <c r="A9827" s="16">
        <v>147965</v>
      </c>
      <c r="B9827">
        <v>168795</v>
      </c>
      <c r="C9827">
        <v>1</v>
      </c>
    </row>
    <row r="9828" spans="1:3" x14ac:dyDescent="0.25">
      <c r="A9828" s="16">
        <v>147966</v>
      </c>
      <c r="B9828">
        <v>351657</v>
      </c>
      <c r="C9828">
        <v>1</v>
      </c>
    </row>
    <row r="9829" spans="1:3" x14ac:dyDescent="0.25">
      <c r="A9829" s="16">
        <v>147967</v>
      </c>
      <c r="B9829">
        <v>239127</v>
      </c>
      <c r="C9829">
        <v>1</v>
      </c>
    </row>
    <row r="9830" spans="1:3" x14ac:dyDescent="0.25">
      <c r="A9830" s="16">
        <v>147968</v>
      </c>
      <c r="B9830">
        <v>70331</v>
      </c>
      <c r="C9830">
        <v>1</v>
      </c>
    </row>
    <row r="9831" spans="1:3" x14ac:dyDescent="0.25">
      <c r="A9831" s="16">
        <v>147969</v>
      </c>
      <c r="B9831">
        <v>112530</v>
      </c>
      <c r="C9831">
        <v>1</v>
      </c>
    </row>
    <row r="9832" spans="1:3" x14ac:dyDescent="0.25">
      <c r="A9832" s="16">
        <v>147970</v>
      </c>
      <c r="B9832">
        <v>737897</v>
      </c>
      <c r="C9832">
        <v>1</v>
      </c>
    </row>
    <row r="9833" spans="1:3" x14ac:dyDescent="0.25">
      <c r="A9833" s="16">
        <v>147971</v>
      </c>
      <c r="B9833">
        <v>300189</v>
      </c>
      <c r="C9833">
        <v>1</v>
      </c>
    </row>
    <row r="9834" spans="1:3" x14ac:dyDescent="0.25">
      <c r="A9834" s="16">
        <v>147972</v>
      </c>
      <c r="B9834">
        <v>709376</v>
      </c>
      <c r="C9834">
        <v>1</v>
      </c>
    </row>
    <row r="9835" spans="1:3" x14ac:dyDescent="0.25">
      <c r="A9835" s="16">
        <v>147973</v>
      </c>
      <c r="B9835">
        <v>36282</v>
      </c>
      <c r="C9835">
        <v>1</v>
      </c>
    </row>
    <row r="9836" spans="1:3" x14ac:dyDescent="0.25">
      <c r="A9836" s="16">
        <v>147974</v>
      </c>
      <c r="B9836">
        <v>1416779</v>
      </c>
      <c r="C9836">
        <v>1</v>
      </c>
    </row>
    <row r="9837" spans="1:3" x14ac:dyDescent="0.25">
      <c r="A9837" s="16">
        <v>147975</v>
      </c>
      <c r="B9837">
        <v>288151</v>
      </c>
      <c r="C9837">
        <v>1</v>
      </c>
    </row>
    <row r="9838" spans="1:3" x14ac:dyDescent="0.25">
      <c r="A9838" s="16">
        <v>147976</v>
      </c>
      <c r="B9838">
        <v>1452823</v>
      </c>
      <c r="C9838">
        <v>1</v>
      </c>
    </row>
    <row r="9839" spans="1:3" x14ac:dyDescent="0.25">
      <c r="A9839" s="16">
        <v>147977</v>
      </c>
      <c r="B9839">
        <v>911499</v>
      </c>
      <c r="C9839">
        <v>1</v>
      </c>
    </row>
    <row r="9840" spans="1:3" x14ac:dyDescent="0.25">
      <c r="A9840" s="16">
        <v>147978</v>
      </c>
      <c r="B9840">
        <v>33270</v>
      </c>
      <c r="C9840">
        <v>1</v>
      </c>
    </row>
    <row r="9841" spans="1:3" x14ac:dyDescent="0.25">
      <c r="A9841" s="16">
        <v>147979</v>
      </c>
      <c r="B9841">
        <v>84399</v>
      </c>
      <c r="C9841">
        <v>1</v>
      </c>
    </row>
    <row r="9842" spans="1:3" x14ac:dyDescent="0.25">
      <c r="A9842" s="16">
        <v>147981</v>
      </c>
      <c r="B9842">
        <v>178309</v>
      </c>
      <c r="C9842">
        <v>1</v>
      </c>
    </row>
    <row r="9843" spans="1:3" x14ac:dyDescent="0.25">
      <c r="A9843" s="16">
        <v>147982</v>
      </c>
      <c r="B9843">
        <v>127216</v>
      </c>
      <c r="C9843">
        <v>1</v>
      </c>
    </row>
    <row r="9844" spans="1:3" x14ac:dyDescent="0.25">
      <c r="A9844" s="16">
        <v>147983</v>
      </c>
      <c r="B9844">
        <v>65213</v>
      </c>
      <c r="C9844">
        <v>1</v>
      </c>
    </row>
    <row r="9845" spans="1:3" x14ac:dyDescent="0.25">
      <c r="A9845" s="16">
        <v>147984</v>
      </c>
      <c r="B9845">
        <v>890412</v>
      </c>
      <c r="C9845">
        <v>1</v>
      </c>
    </row>
    <row r="9846" spans="1:3" x14ac:dyDescent="0.25">
      <c r="A9846" s="16">
        <v>147985</v>
      </c>
      <c r="B9846">
        <v>83735</v>
      </c>
      <c r="C9846">
        <v>1</v>
      </c>
    </row>
    <row r="9847" spans="1:3" x14ac:dyDescent="0.25">
      <c r="A9847" s="16">
        <v>147986</v>
      </c>
      <c r="B9847">
        <v>598670</v>
      </c>
      <c r="C9847">
        <v>1</v>
      </c>
    </row>
    <row r="9848" spans="1:3" x14ac:dyDescent="0.25">
      <c r="A9848" s="16">
        <v>147987</v>
      </c>
      <c r="B9848">
        <v>81553</v>
      </c>
      <c r="C9848">
        <v>1</v>
      </c>
    </row>
    <row r="9849" spans="1:3" x14ac:dyDescent="0.25">
      <c r="A9849" s="16">
        <v>147988</v>
      </c>
      <c r="B9849">
        <v>691185</v>
      </c>
      <c r="C9849">
        <v>1</v>
      </c>
    </row>
    <row r="9850" spans="1:3" x14ac:dyDescent="0.25">
      <c r="A9850" s="16">
        <v>147989</v>
      </c>
      <c r="B9850">
        <v>98080</v>
      </c>
      <c r="C9850">
        <v>1</v>
      </c>
    </row>
    <row r="9851" spans="1:3" x14ac:dyDescent="0.25">
      <c r="A9851" s="16">
        <v>147990</v>
      </c>
      <c r="B9851">
        <v>311839</v>
      </c>
      <c r="C9851">
        <v>1</v>
      </c>
    </row>
    <row r="9852" spans="1:3" x14ac:dyDescent="0.25">
      <c r="A9852" s="16">
        <v>147991</v>
      </c>
      <c r="B9852">
        <v>58210</v>
      </c>
      <c r="C9852">
        <v>1</v>
      </c>
    </row>
    <row r="9853" spans="1:3" x14ac:dyDescent="0.25">
      <c r="A9853" s="16">
        <v>147992</v>
      </c>
      <c r="B9853">
        <v>144181</v>
      </c>
      <c r="C9853">
        <v>1</v>
      </c>
    </row>
    <row r="9854" spans="1:3" x14ac:dyDescent="0.25">
      <c r="A9854" s="16">
        <v>147993</v>
      </c>
      <c r="B9854">
        <v>17595</v>
      </c>
      <c r="C9854">
        <v>1</v>
      </c>
    </row>
    <row r="9855" spans="1:3" x14ac:dyDescent="0.25">
      <c r="A9855" s="16">
        <v>147994</v>
      </c>
      <c r="B9855">
        <v>57729</v>
      </c>
      <c r="C9855">
        <v>1</v>
      </c>
    </row>
    <row r="9856" spans="1:3" x14ac:dyDescent="0.25">
      <c r="A9856" s="16">
        <v>147995</v>
      </c>
      <c r="B9856">
        <v>59641</v>
      </c>
      <c r="C9856">
        <v>1</v>
      </c>
    </row>
    <row r="9857" spans="1:3" x14ac:dyDescent="0.25">
      <c r="A9857" s="16">
        <v>147996</v>
      </c>
      <c r="B9857">
        <v>85655</v>
      </c>
      <c r="C9857">
        <v>1</v>
      </c>
    </row>
    <row r="9858" spans="1:3" x14ac:dyDescent="0.25">
      <c r="A9858" s="16">
        <v>147997</v>
      </c>
      <c r="B9858">
        <v>448153</v>
      </c>
      <c r="C9858">
        <v>1</v>
      </c>
    </row>
    <row r="9859" spans="1:3" x14ac:dyDescent="0.25">
      <c r="A9859" s="16">
        <v>147998</v>
      </c>
      <c r="B9859">
        <v>177271</v>
      </c>
      <c r="C9859">
        <v>1</v>
      </c>
    </row>
    <row r="9860" spans="1:3" x14ac:dyDescent="0.25">
      <c r="A9860" s="16">
        <v>147999</v>
      </c>
      <c r="B9860">
        <v>6337</v>
      </c>
      <c r="C9860">
        <v>1</v>
      </c>
    </row>
    <row r="9861" spans="1:3" x14ac:dyDescent="0.25">
      <c r="A9861" s="16">
        <v>148000</v>
      </c>
      <c r="B9861">
        <v>535486</v>
      </c>
      <c r="C9861">
        <v>1</v>
      </c>
    </row>
    <row r="9862" spans="1:3" x14ac:dyDescent="0.25">
      <c r="A9862" s="16">
        <v>148001</v>
      </c>
      <c r="B9862">
        <v>656147</v>
      </c>
      <c r="C9862">
        <v>1</v>
      </c>
    </row>
    <row r="9863" spans="1:3" x14ac:dyDescent="0.25">
      <c r="A9863" s="16">
        <v>148002</v>
      </c>
      <c r="B9863">
        <v>1200200</v>
      </c>
      <c r="C9863">
        <v>1</v>
      </c>
    </row>
    <row r="9864" spans="1:3" x14ac:dyDescent="0.25">
      <c r="A9864" s="16">
        <v>148003</v>
      </c>
      <c r="B9864">
        <v>576686</v>
      </c>
      <c r="C9864">
        <v>1</v>
      </c>
    </row>
    <row r="9865" spans="1:3" x14ac:dyDescent="0.25">
      <c r="A9865" s="16">
        <v>148004</v>
      </c>
      <c r="B9865">
        <v>60997</v>
      </c>
      <c r="C9865">
        <v>1</v>
      </c>
    </row>
    <row r="9866" spans="1:3" x14ac:dyDescent="0.25">
      <c r="A9866" s="16">
        <v>148005</v>
      </c>
      <c r="B9866">
        <v>23949</v>
      </c>
      <c r="C9866">
        <v>1</v>
      </c>
    </row>
    <row r="9867" spans="1:3" x14ac:dyDescent="0.25">
      <c r="A9867" s="16">
        <v>148006</v>
      </c>
      <c r="B9867">
        <v>1325562</v>
      </c>
      <c r="C9867">
        <v>1</v>
      </c>
    </row>
    <row r="9868" spans="1:3" x14ac:dyDescent="0.25">
      <c r="A9868" s="16">
        <v>148007</v>
      </c>
      <c r="B9868">
        <v>8015</v>
      </c>
      <c r="C9868">
        <v>1</v>
      </c>
    </row>
    <row r="9869" spans="1:3" x14ac:dyDescent="0.25">
      <c r="A9869" s="16">
        <v>148008</v>
      </c>
      <c r="B9869">
        <v>190908</v>
      </c>
      <c r="C9869">
        <v>1</v>
      </c>
    </row>
    <row r="9870" spans="1:3" x14ac:dyDescent="0.25">
      <c r="A9870" s="16">
        <v>148009</v>
      </c>
      <c r="B9870">
        <v>382263</v>
      </c>
      <c r="C9870">
        <v>1</v>
      </c>
    </row>
    <row r="9871" spans="1:3" x14ac:dyDescent="0.25">
      <c r="A9871" s="16">
        <v>148010</v>
      </c>
      <c r="B9871">
        <v>981714</v>
      </c>
      <c r="C9871">
        <v>1</v>
      </c>
    </row>
    <row r="9872" spans="1:3" x14ac:dyDescent="0.25">
      <c r="A9872" s="16">
        <v>148011</v>
      </c>
      <c r="B9872">
        <v>64462</v>
      </c>
      <c r="C9872">
        <v>1</v>
      </c>
    </row>
    <row r="9873" spans="1:3" x14ac:dyDescent="0.25">
      <c r="A9873" s="16">
        <v>148012</v>
      </c>
      <c r="B9873">
        <v>218740</v>
      </c>
      <c r="C9873">
        <v>1</v>
      </c>
    </row>
    <row r="9874" spans="1:3" x14ac:dyDescent="0.25">
      <c r="A9874" s="16">
        <v>148013</v>
      </c>
      <c r="B9874">
        <v>116005</v>
      </c>
      <c r="C9874">
        <v>1</v>
      </c>
    </row>
    <row r="9875" spans="1:3" x14ac:dyDescent="0.25">
      <c r="A9875" s="16">
        <v>148014</v>
      </c>
      <c r="B9875">
        <v>1010453</v>
      </c>
      <c r="C9875">
        <v>1</v>
      </c>
    </row>
    <row r="9876" spans="1:3" x14ac:dyDescent="0.25">
      <c r="A9876" s="16">
        <v>148017</v>
      </c>
      <c r="B9876">
        <v>1890</v>
      </c>
      <c r="C9876">
        <v>1</v>
      </c>
    </row>
    <row r="9877" spans="1:3" x14ac:dyDescent="0.25">
      <c r="A9877" s="16">
        <v>148018</v>
      </c>
      <c r="B9877">
        <v>96</v>
      </c>
      <c r="C9877">
        <v>1</v>
      </c>
    </row>
    <row r="9878" spans="1:3" x14ac:dyDescent="0.25">
      <c r="A9878" s="16">
        <v>148019</v>
      </c>
      <c r="B9878">
        <v>8</v>
      </c>
      <c r="C9878">
        <v>1</v>
      </c>
    </row>
    <row r="9879" spans="1:3" x14ac:dyDescent="0.25">
      <c r="A9879" s="16">
        <v>148020</v>
      </c>
      <c r="B9879">
        <v>15255</v>
      </c>
      <c r="C9879">
        <v>1</v>
      </c>
    </row>
    <row r="9880" spans="1:3" x14ac:dyDescent="0.25">
      <c r="A9880" s="16">
        <v>148021</v>
      </c>
      <c r="B9880">
        <v>60</v>
      </c>
      <c r="C9880">
        <v>1</v>
      </c>
    </row>
    <row r="9881" spans="1:3" x14ac:dyDescent="0.25">
      <c r="A9881" s="16">
        <v>148022</v>
      </c>
      <c r="B9881">
        <v>36</v>
      </c>
      <c r="C9881">
        <v>1</v>
      </c>
    </row>
    <row r="9882" spans="1:3" x14ac:dyDescent="0.25">
      <c r="A9882" s="16">
        <v>148023</v>
      </c>
      <c r="B9882">
        <v>701</v>
      </c>
      <c r="C9882">
        <v>1</v>
      </c>
    </row>
    <row r="9883" spans="1:3" x14ac:dyDescent="0.25">
      <c r="A9883" s="16">
        <v>148025</v>
      </c>
      <c r="B9883">
        <v>153724</v>
      </c>
      <c r="C9883">
        <v>1</v>
      </c>
    </row>
    <row r="9884" spans="1:3" x14ac:dyDescent="0.25">
      <c r="A9884" s="16">
        <v>148026</v>
      </c>
      <c r="B9884">
        <v>55160</v>
      </c>
      <c r="C9884">
        <v>1</v>
      </c>
    </row>
    <row r="9885" spans="1:3" x14ac:dyDescent="0.25">
      <c r="A9885" s="16">
        <v>148027</v>
      </c>
      <c r="B9885">
        <v>527913</v>
      </c>
      <c r="C9885">
        <v>1</v>
      </c>
    </row>
    <row r="9886" spans="1:3" x14ac:dyDescent="0.25">
      <c r="A9886" s="16">
        <v>148028</v>
      </c>
      <c r="B9886">
        <v>954378</v>
      </c>
      <c r="C9886">
        <v>1</v>
      </c>
    </row>
    <row r="9887" spans="1:3" x14ac:dyDescent="0.25">
      <c r="A9887" s="16">
        <v>148029</v>
      </c>
      <c r="B9887">
        <v>46813</v>
      </c>
      <c r="C9887">
        <v>1</v>
      </c>
    </row>
    <row r="9888" spans="1:3" x14ac:dyDescent="0.25">
      <c r="A9888" s="16">
        <v>148030</v>
      </c>
      <c r="B9888">
        <v>649027</v>
      </c>
      <c r="C9888">
        <v>1</v>
      </c>
    </row>
    <row r="9889" spans="1:3" x14ac:dyDescent="0.25">
      <c r="A9889" s="16">
        <v>148031</v>
      </c>
      <c r="B9889">
        <v>5011</v>
      </c>
      <c r="C9889">
        <v>1</v>
      </c>
    </row>
    <row r="9890" spans="1:3" x14ac:dyDescent="0.25">
      <c r="A9890" s="16">
        <v>148032</v>
      </c>
      <c r="B9890">
        <v>604</v>
      </c>
      <c r="C9890">
        <v>1</v>
      </c>
    </row>
    <row r="9891" spans="1:3" x14ac:dyDescent="0.25">
      <c r="A9891" s="16">
        <v>148033</v>
      </c>
      <c r="B9891">
        <v>654</v>
      </c>
      <c r="C9891">
        <v>1</v>
      </c>
    </row>
    <row r="9892" spans="1:3" x14ac:dyDescent="0.25">
      <c r="A9892" s="16">
        <v>148034</v>
      </c>
      <c r="B9892">
        <v>44</v>
      </c>
      <c r="C9892">
        <v>1</v>
      </c>
    </row>
    <row r="9893" spans="1:3" x14ac:dyDescent="0.25">
      <c r="A9893" s="16">
        <v>148035</v>
      </c>
      <c r="B9893">
        <v>3992</v>
      </c>
      <c r="C9893">
        <v>1</v>
      </c>
    </row>
    <row r="9894" spans="1:3" x14ac:dyDescent="0.25">
      <c r="A9894" s="16">
        <v>148036</v>
      </c>
      <c r="B9894">
        <v>414379</v>
      </c>
      <c r="C9894">
        <v>1</v>
      </c>
    </row>
    <row r="9895" spans="1:3" x14ac:dyDescent="0.25">
      <c r="A9895" s="16">
        <v>148048</v>
      </c>
      <c r="B9895">
        <v>7600</v>
      </c>
      <c r="C9895">
        <v>1</v>
      </c>
    </row>
    <row r="9896" spans="1:3" x14ac:dyDescent="0.25">
      <c r="A9896" s="16">
        <v>148051</v>
      </c>
      <c r="B9896">
        <v>7215</v>
      </c>
      <c r="C9896">
        <v>1</v>
      </c>
    </row>
    <row r="9897" spans="1:3" x14ac:dyDescent="0.25">
      <c r="A9897" s="16">
        <v>148056</v>
      </c>
      <c r="B9897">
        <v>240309</v>
      </c>
      <c r="C9897">
        <v>1</v>
      </c>
    </row>
    <row r="9898" spans="1:3" x14ac:dyDescent="0.25">
      <c r="A9898" s="16">
        <v>148057</v>
      </c>
      <c r="B9898">
        <v>173714</v>
      </c>
      <c r="C9898">
        <v>1</v>
      </c>
    </row>
    <row r="9899" spans="1:3" x14ac:dyDescent="0.25">
      <c r="A9899" s="16">
        <v>148058</v>
      </c>
      <c r="B9899">
        <v>276382</v>
      </c>
      <c r="C9899">
        <v>1</v>
      </c>
    </row>
    <row r="9900" spans="1:3" x14ac:dyDescent="0.25">
      <c r="A9900" s="16">
        <v>148059</v>
      </c>
      <c r="B9900">
        <v>112144</v>
      </c>
      <c r="C9900">
        <v>1</v>
      </c>
    </row>
    <row r="9901" spans="1:3" x14ac:dyDescent="0.25">
      <c r="A9901" s="16">
        <v>148060</v>
      </c>
      <c r="B9901">
        <v>708791</v>
      </c>
      <c r="C9901">
        <v>1</v>
      </c>
    </row>
    <row r="9902" spans="1:3" x14ac:dyDescent="0.25">
      <c r="A9902" s="16">
        <v>148061</v>
      </c>
      <c r="B9902">
        <v>392679</v>
      </c>
      <c r="C9902">
        <v>1</v>
      </c>
    </row>
    <row r="9903" spans="1:3" x14ac:dyDescent="0.25">
      <c r="A9903" s="16">
        <v>148062</v>
      </c>
      <c r="B9903">
        <v>394751</v>
      </c>
      <c r="C9903">
        <v>1</v>
      </c>
    </row>
    <row r="9904" spans="1:3" x14ac:dyDescent="0.25">
      <c r="A9904" s="16">
        <v>148063</v>
      </c>
      <c r="B9904">
        <v>12590</v>
      </c>
      <c r="C9904">
        <v>1</v>
      </c>
    </row>
    <row r="9905" spans="1:3" x14ac:dyDescent="0.25">
      <c r="A9905" s="16">
        <v>148064</v>
      </c>
      <c r="B9905">
        <v>5469</v>
      </c>
      <c r="C9905">
        <v>1</v>
      </c>
    </row>
    <row r="9906" spans="1:3" x14ac:dyDescent="0.25">
      <c r="A9906" s="16">
        <v>148065</v>
      </c>
      <c r="B9906">
        <v>4</v>
      </c>
      <c r="C9906">
        <v>1</v>
      </c>
    </row>
    <row r="9907" spans="1:3" x14ac:dyDescent="0.25">
      <c r="A9907" s="16">
        <v>148066</v>
      </c>
      <c r="B9907">
        <v>93337</v>
      </c>
      <c r="C9907">
        <v>1</v>
      </c>
    </row>
    <row r="9908" spans="1:3" x14ac:dyDescent="0.25">
      <c r="A9908" s="16">
        <v>148067</v>
      </c>
      <c r="B9908">
        <v>203407</v>
      </c>
      <c r="C9908">
        <v>1</v>
      </c>
    </row>
    <row r="9909" spans="1:3" x14ac:dyDescent="0.25">
      <c r="A9909" s="16">
        <v>148068</v>
      </c>
      <c r="B9909">
        <v>190911</v>
      </c>
      <c r="C9909">
        <v>1</v>
      </c>
    </row>
    <row r="9910" spans="1:3" x14ac:dyDescent="0.25">
      <c r="A9910" s="16">
        <v>148069</v>
      </c>
      <c r="B9910">
        <v>1110794</v>
      </c>
      <c r="C9910">
        <v>1</v>
      </c>
    </row>
    <row r="9911" spans="1:3" x14ac:dyDescent="0.25">
      <c r="A9911" s="16">
        <v>148070</v>
      </c>
      <c r="B9911">
        <v>7197</v>
      </c>
      <c r="C9911">
        <v>1</v>
      </c>
    </row>
    <row r="9912" spans="1:3" x14ac:dyDescent="0.25">
      <c r="A9912" s="16">
        <v>148071</v>
      </c>
      <c r="B9912">
        <v>1746668</v>
      </c>
      <c r="C9912">
        <v>1</v>
      </c>
    </row>
    <row r="9913" spans="1:3" x14ac:dyDescent="0.25">
      <c r="A9913" s="16">
        <v>148072</v>
      </c>
      <c r="B9913">
        <v>1685705</v>
      </c>
      <c r="C9913">
        <v>1</v>
      </c>
    </row>
    <row r="9914" spans="1:3" x14ac:dyDescent="0.25">
      <c r="A9914" s="16">
        <v>148074</v>
      </c>
      <c r="B9914">
        <v>607288</v>
      </c>
      <c r="C9914">
        <v>1</v>
      </c>
    </row>
    <row r="9915" spans="1:3" x14ac:dyDescent="0.25">
      <c r="A9915" s="16">
        <v>148075</v>
      </c>
      <c r="B9915">
        <v>407280</v>
      </c>
      <c r="C9915">
        <v>1</v>
      </c>
    </row>
    <row r="9916" spans="1:3" x14ac:dyDescent="0.25">
      <c r="A9916" s="16">
        <v>148076</v>
      </c>
      <c r="B9916">
        <v>916362</v>
      </c>
      <c r="C9916">
        <v>1</v>
      </c>
    </row>
    <row r="9917" spans="1:3" x14ac:dyDescent="0.25">
      <c r="A9917" s="16">
        <v>148077</v>
      </c>
      <c r="B9917">
        <v>334344</v>
      </c>
      <c r="C9917">
        <v>1</v>
      </c>
    </row>
    <row r="9918" spans="1:3" x14ac:dyDescent="0.25">
      <c r="A9918" s="16">
        <v>148078</v>
      </c>
      <c r="B9918">
        <v>272815</v>
      </c>
      <c r="C9918">
        <v>1</v>
      </c>
    </row>
    <row r="9919" spans="1:3" x14ac:dyDescent="0.25">
      <c r="A9919" s="16">
        <v>148079</v>
      </c>
      <c r="B9919">
        <v>478198</v>
      </c>
      <c r="C9919">
        <v>1</v>
      </c>
    </row>
    <row r="9920" spans="1:3" x14ac:dyDescent="0.25">
      <c r="A9920" s="16">
        <v>148080</v>
      </c>
      <c r="B9920">
        <v>1124010</v>
      </c>
      <c r="C9920">
        <v>1</v>
      </c>
    </row>
    <row r="9921" spans="1:3" x14ac:dyDescent="0.25">
      <c r="A9921" s="16">
        <v>148081</v>
      </c>
      <c r="B9921">
        <v>255757</v>
      </c>
      <c r="C9921">
        <v>1</v>
      </c>
    </row>
    <row r="9922" spans="1:3" x14ac:dyDescent="0.25">
      <c r="A9922" s="16">
        <v>148082</v>
      </c>
      <c r="B9922">
        <v>501299</v>
      </c>
      <c r="C9922">
        <v>1</v>
      </c>
    </row>
    <row r="9923" spans="1:3" x14ac:dyDescent="0.25">
      <c r="A9923" s="16">
        <v>148083</v>
      </c>
      <c r="B9923">
        <v>50417</v>
      </c>
      <c r="C9923">
        <v>1</v>
      </c>
    </row>
    <row r="9924" spans="1:3" x14ac:dyDescent="0.25">
      <c r="A9924" s="16">
        <v>148084</v>
      </c>
      <c r="B9924">
        <v>107429</v>
      </c>
      <c r="C9924">
        <v>1</v>
      </c>
    </row>
    <row r="9925" spans="1:3" x14ac:dyDescent="0.25">
      <c r="A9925" s="16">
        <v>148085</v>
      </c>
      <c r="B9925">
        <v>53491</v>
      </c>
      <c r="C9925">
        <v>1</v>
      </c>
    </row>
    <row r="9926" spans="1:3" x14ac:dyDescent="0.25">
      <c r="A9926" s="16">
        <v>148086</v>
      </c>
      <c r="B9926">
        <v>32061</v>
      </c>
      <c r="C9926">
        <v>1</v>
      </c>
    </row>
    <row r="9927" spans="1:3" x14ac:dyDescent="0.25">
      <c r="A9927" s="16">
        <v>148087</v>
      </c>
      <c r="B9927">
        <v>501952</v>
      </c>
      <c r="C9927">
        <v>1</v>
      </c>
    </row>
    <row r="9928" spans="1:3" x14ac:dyDescent="0.25">
      <c r="A9928" s="16">
        <v>148088</v>
      </c>
      <c r="B9928">
        <v>982</v>
      </c>
      <c r="C9928">
        <v>1</v>
      </c>
    </row>
    <row r="9929" spans="1:3" x14ac:dyDescent="0.25">
      <c r="A9929" s="16">
        <v>148089</v>
      </c>
      <c r="B9929">
        <v>153693</v>
      </c>
      <c r="C9929">
        <v>1</v>
      </c>
    </row>
    <row r="9930" spans="1:3" x14ac:dyDescent="0.25">
      <c r="A9930" s="16">
        <v>148090</v>
      </c>
      <c r="B9930">
        <v>689792</v>
      </c>
      <c r="C9930">
        <v>1</v>
      </c>
    </row>
    <row r="9931" spans="1:3" x14ac:dyDescent="0.25">
      <c r="A9931" s="16">
        <v>148091</v>
      </c>
      <c r="B9931">
        <v>7800</v>
      </c>
      <c r="C9931">
        <v>1</v>
      </c>
    </row>
    <row r="9932" spans="1:3" x14ac:dyDescent="0.25">
      <c r="A9932" s="16">
        <v>148097</v>
      </c>
      <c r="B9932">
        <v>7600</v>
      </c>
      <c r="C9932">
        <v>1</v>
      </c>
    </row>
    <row r="9933" spans="1:3" x14ac:dyDescent="0.25">
      <c r="A9933" s="16">
        <v>148098</v>
      </c>
      <c r="B9933">
        <v>6840</v>
      </c>
      <c r="C9933">
        <v>1</v>
      </c>
    </row>
    <row r="9934" spans="1:3" x14ac:dyDescent="0.25">
      <c r="A9934" s="16">
        <v>148099</v>
      </c>
      <c r="B9934">
        <v>7400</v>
      </c>
      <c r="C9934">
        <v>1</v>
      </c>
    </row>
    <row r="9935" spans="1:3" x14ac:dyDescent="0.25">
      <c r="A9935" s="16">
        <v>148100</v>
      </c>
      <c r="B9935">
        <v>7600</v>
      </c>
      <c r="C9935">
        <v>1</v>
      </c>
    </row>
    <row r="9936" spans="1:3" x14ac:dyDescent="0.25">
      <c r="A9936" s="16">
        <v>148101</v>
      </c>
      <c r="B9936">
        <v>7000</v>
      </c>
      <c r="C9936">
        <v>1</v>
      </c>
    </row>
    <row r="9937" spans="1:3" x14ac:dyDescent="0.25">
      <c r="A9937" s="16">
        <v>148102</v>
      </c>
      <c r="B9937">
        <v>142321</v>
      </c>
      <c r="C9937">
        <v>1</v>
      </c>
    </row>
    <row r="9938" spans="1:3" x14ac:dyDescent="0.25">
      <c r="A9938" s="16">
        <v>148103</v>
      </c>
      <c r="B9938">
        <v>11776</v>
      </c>
      <c r="C9938">
        <v>1</v>
      </c>
    </row>
    <row r="9939" spans="1:3" x14ac:dyDescent="0.25">
      <c r="A9939" s="16">
        <v>148104</v>
      </c>
      <c r="B9939">
        <v>48675</v>
      </c>
      <c r="C9939">
        <v>1</v>
      </c>
    </row>
    <row r="9940" spans="1:3" x14ac:dyDescent="0.25">
      <c r="A9940" s="16">
        <v>148105</v>
      </c>
      <c r="B9940">
        <v>178474</v>
      </c>
      <c r="C9940">
        <v>1</v>
      </c>
    </row>
    <row r="9941" spans="1:3" x14ac:dyDescent="0.25">
      <c r="A9941" s="16">
        <v>148106</v>
      </c>
      <c r="B9941">
        <v>97350</v>
      </c>
      <c r="C9941">
        <v>1</v>
      </c>
    </row>
    <row r="9942" spans="1:3" x14ac:dyDescent="0.25">
      <c r="A9942" s="16">
        <v>148110</v>
      </c>
      <c r="B9942">
        <v>347585</v>
      </c>
      <c r="C9942">
        <v>1</v>
      </c>
    </row>
    <row r="9943" spans="1:3" x14ac:dyDescent="0.25">
      <c r="A9943" s="16">
        <v>148122</v>
      </c>
      <c r="B9943">
        <v>863000</v>
      </c>
      <c r="C9943">
        <v>1</v>
      </c>
    </row>
    <row r="9944" spans="1:3" x14ac:dyDescent="0.25">
      <c r="A9944" s="16">
        <v>148123</v>
      </c>
      <c r="B9944">
        <v>115000</v>
      </c>
      <c r="C9944">
        <v>1</v>
      </c>
    </row>
    <row r="9945" spans="1:3" x14ac:dyDescent="0.25">
      <c r="A9945" s="16">
        <v>148124</v>
      </c>
      <c r="B9945">
        <v>1444000</v>
      </c>
      <c r="C9945">
        <v>1</v>
      </c>
    </row>
    <row r="9946" spans="1:3" x14ac:dyDescent="0.25">
      <c r="A9946" s="16">
        <v>148125</v>
      </c>
      <c r="B9946">
        <v>720000</v>
      </c>
      <c r="C9946">
        <v>1</v>
      </c>
    </row>
    <row r="9947" spans="1:3" x14ac:dyDescent="0.25">
      <c r="A9947" s="16">
        <v>148126</v>
      </c>
      <c r="B9947">
        <v>1440000</v>
      </c>
      <c r="C9947">
        <v>1</v>
      </c>
    </row>
    <row r="9948" spans="1:3" x14ac:dyDescent="0.25">
      <c r="A9948" s="16">
        <v>148129</v>
      </c>
      <c r="B9948">
        <v>6825</v>
      </c>
      <c r="C9948">
        <v>1</v>
      </c>
    </row>
    <row r="9949" spans="1:3" x14ac:dyDescent="0.25">
      <c r="A9949" s="16">
        <v>148139</v>
      </c>
      <c r="B9949">
        <v>7000</v>
      </c>
      <c r="C9949">
        <v>1</v>
      </c>
    </row>
    <row r="9950" spans="1:3" x14ac:dyDescent="0.25">
      <c r="A9950" s="16">
        <v>148140</v>
      </c>
      <c r="B9950">
        <v>7400</v>
      </c>
      <c r="C9950">
        <v>1</v>
      </c>
    </row>
    <row r="9951" spans="1:3" x14ac:dyDescent="0.25">
      <c r="A9951" s="16">
        <v>148143</v>
      </c>
      <c r="B9951">
        <v>7215</v>
      </c>
      <c r="C9951">
        <v>1</v>
      </c>
    </row>
    <row r="9952" spans="1:3" x14ac:dyDescent="0.25">
      <c r="A9952" s="16">
        <v>148145</v>
      </c>
      <c r="B9952">
        <v>7215</v>
      </c>
      <c r="C9952">
        <v>1</v>
      </c>
    </row>
    <row r="9953" spans="1:3" x14ac:dyDescent="0.25">
      <c r="A9953" s="16">
        <v>148146</v>
      </c>
      <c r="B9953">
        <v>6825</v>
      </c>
      <c r="C9953">
        <v>1</v>
      </c>
    </row>
    <row r="9954" spans="1:3" x14ac:dyDescent="0.25">
      <c r="A9954" s="16">
        <v>148149</v>
      </c>
      <c r="B9954">
        <v>6840</v>
      </c>
      <c r="C9954">
        <v>1</v>
      </c>
    </row>
    <row r="9955" spans="1:3" x14ac:dyDescent="0.25">
      <c r="A9955" s="16">
        <v>148151</v>
      </c>
      <c r="B9955">
        <v>7200</v>
      </c>
      <c r="C9955">
        <v>1</v>
      </c>
    </row>
    <row r="9956" spans="1:3" x14ac:dyDescent="0.25">
      <c r="A9956" s="16">
        <v>148153</v>
      </c>
      <c r="B9956">
        <v>6600</v>
      </c>
      <c r="C9956">
        <v>1</v>
      </c>
    </row>
    <row r="9957" spans="1:3" x14ac:dyDescent="0.25">
      <c r="A9957" s="16">
        <v>148154</v>
      </c>
      <c r="B9957">
        <v>6400</v>
      </c>
      <c r="C9957">
        <v>1</v>
      </c>
    </row>
    <row r="9958" spans="1:3" x14ac:dyDescent="0.25">
      <c r="A9958" s="16">
        <v>148156</v>
      </c>
      <c r="B9958">
        <v>7400</v>
      </c>
      <c r="C9958">
        <v>1</v>
      </c>
    </row>
    <row r="9959" spans="1:3" x14ac:dyDescent="0.25">
      <c r="A9959" s="16">
        <v>148157</v>
      </c>
      <c r="B9959">
        <v>6840</v>
      </c>
      <c r="C9959">
        <v>1</v>
      </c>
    </row>
    <row r="9960" spans="1:3" x14ac:dyDescent="0.25">
      <c r="A9960" s="16">
        <v>148158</v>
      </c>
      <c r="B9960">
        <v>7200</v>
      </c>
      <c r="C9960">
        <v>1</v>
      </c>
    </row>
    <row r="9961" spans="1:3" x14ac:dyDescent="0.25">
      <c r="A9961" s="16">
        <v>148159</v>
      </c>
      <c r="B9961">
        <v>6840</v>
      </c>
      <c r="C9961">
        <v>1</v>
      </c>
    </row>
    <row r="9962" spans="1:3" x14ac:dyDescent="0.25">
      <c r="A9962" s="16">
        <v>148160</v>
      </c>
      <c r="B9962">
        <v>6840</v>
      </c>
      <c r="C9962">
        <v>1</v>
      </c>
    </row>
    <row r="9963" spans="1:3" x14ac:dyDescent="0.25">
      <c r="A9963" s="16">
        <v>148163</v>
      </c>
      <c r="B9963">
        <v>1900</v>
      </c>
      <c r="C9963">
        <v>1</v>
      </c>
    </row>
    <row r="9964" spans="1:3" x14ac:dyDescent="0.25">
      <c r="A9964" s="16">
        <v>148164</v>
      </c>
      <c r="B9964">
        <v>1900</v>
      </c>
      <c r="C9964">
        <v>1</v>
      </c>
    </row>
    <row r="9965" spans="1:3" x14ac:dyDescent="0.25">
      <c r="A9965" s="16">
        <v>148165</v>
      </c>
      <c r="B9965">
        <v>1900</v>
      </c>
      <c r="C9965">
        <v>1</v>
      </c>
    </row>
    <row r="9966" spans="1:3" x14ac:dyDescent="0.25">
      <c r="A9966" s="16">
        <v>148166</v>
      </c>
      <c r="B9966">
        <v>2100</v>
      </c>
      <c r="C9966">
        <v>1</v>
      </c>
    </row>
    <row r="9967" spans="1:3" x14ac:dyDescent="0.25">
      <c r="A9967" s="16">
        <v>148167</v>
      </c>
      <c r="B9967">
        <v>2100</v>
      </c>
      <c r="C9967">
        <v>1</v>
      </c>
    </row>
    <row r="9968" spans="1:3" x14ac:dyDescent="0.25">
      <c r="A9968" s="16">
        <v>148168</v>
      </c>
      <c r="B9968">
        <v>2100</v>
      </c>
      <c r="C9968">
        <v>1</v>
      </c>
    </row>
    <row r="9969" spans="1:3" x14ac:dyDescent="0.25">
      <c r="A9969" s="16">
        <v>148170</v>
      </c>
      <c r="B9969">
        <v>2100</v>
      </c>
      <c r="C9969">
        <v>1</v>
      </c>
    </row>
    <row r="9970" spans="1:3" x14ac:dyDescent="0.25">
      <c r="A9970" s="16">
        <v>148173</v>
      </c>
      <c r="B9970">
        <v>2100</v>
      </c>
      <c r="C9970">
        <v>1</v>
      </c>
    </row>
    <row r="9971" spans="1:3" x14ac:dyDescent="0.25">
      <c r="A9971" s="16">
        <v>148175</v>
      </c>
      <c r="B9971">
        <v>334135</v>
      </c>
      <c r="C9971">
        <v>1</v>
      </c>
    </row>
    <row r="9972" spans="1:3" x14ac:dyDescent="0.25">
      <c r="A9972" s="16">
        <v>148176</v>
      </c>
      <c r="B9972">
        <v>253181</v>
      </c>
      <c r="C9972">
        <v>1</v>
      </c>
    </row>
    <row r="9973" spans="1:3" x14ac:dyDescent="0.25">
      <c r="A9973" s="16">
        <v>148177</v>
      </c>
      <c r="B9973">
        <v>816545</v>
      </c>
      <c r="C9973">
        <v>1</v>
      </c>
    </row>
    <row r="9974" spans="1:3" x14ac:dyDescent="0.25">
      <c r="A9974" s="16">
        <v>148178</v>
      </c>
      <c r="B9974">
        <v>612916</v>
      </c>
      <c r="C9974">
        <v>1</v>
      </c>
    </row>
    <row r="9975" spans="1:3" x14ac:dyDescent="0.25">
      <c r="A9975" s="16">
        <v>148179</v>
      </c>
      <c r="B9975">
        <v>831</v>
      </c>
      <c r="C9975">
        <v>1</v>
      </c>
    </row>
    <row r="9976" spans="1:3" x14ac:dyDescent="0.25">
      <c r="A9976" s="16">
        <v>148180</v>
      </c>
      <c r="B9976">
        <v>2852</v>
      </c>
      <c r="C9976">
        <v>1</v>
      </c>
    </row>
    <row r="9977" spans="1:3" x14ac:dyDescent="0.25">
      <c r="A9977" s="16">
        <v>148181</v>
      </c>
      <c r="B9977">
        <v>83045</v>
      </c>
      <c r="C9977">
        <v>1</v>
      </c>
    </row>
    <row r="9978" spans="1:3" x14ac:dyDescent="0.25">
      <c r="A9978" s="16">
        <v>148182</v>
      </c>
      <c r="B9978">
        <v>10717</v>
      </c>
      <c r="C9978">
        <v>1</v>
      </c>
    </row>
    <row r="9979" spans="1:3" x14ac:dyDescent="0.25">
      <c r="A9979" s="16">
        <v>148183</v>
      </c>
      <c r="B9979">
        <v>5564</v>
      </c>
      <c r="C9979">
        <v>1</v>
      </c>
    </row>
    <row r="9980" spans="1:3" x14ac:dyDescent="0.25">
      <c r="A9980" s="16">
        <v>148184</v>
      </c>
      <c r="B9980">
        <v>7167</v>
      </c>
      <c r="C9980">
        <v>1</v>
      </c>
    </row>
    <row r="9981" spans="1:3" x14ac:dyDescent="0.25">
      <c r="A9981" s="16">
        <v>148185</v>
      </c>
      <c r="B9981">
        <v>4192</v>
      </c>
      <c r="C9981">
        <v>1</v>
      </c>
    </row>
    <row r="9982" spans="1:3" x14ac:dyDescent="0.25">
      <c r="A9982" s="16">
        <v>148186</v>
      </c>
      <c r="B9982">
        <v>6558</v>
      </c>
      <c r="C9982">
        <v>1</v>
      </c>
    </row>
    <row r="9983" spans="1:3" x14ac:dyDescent="0.25">
      <c r="A9983" s="16">
        <v>148187</v>
      </c>
      <c r="B9983">
        <v>9148</v>
      </c>
      <c r="C9983">
        <v>1</v>
      </c>
    </row>
    <row r="9984" spans="1:3" x14ac:dyDescent="0.25">
      <c r="A9984" s="16">
        <v>148188</v>
      </c>
      <c r="B9984">
        <v>7167</v>
      </c>
      <c r="C9984">
        <v>1</v>
      </c>
    </row>
    <row r="9985" spans="1:3" x14ac:dyDescent="0.25">
      <c r="A9985" s="16">
        <v>148189</v>
      </c>
      <c r="B9985">
        <v>7929</v>
      </c>
      <c r="C9985">
        <v>1</v>
      </c>
    </row>
    <row r="9986" spans="1:3" x14ac:dyDescent="0.25">
      <c r="A9986" s="16">
        <v>148190</v>
      </c>
      <c r="B9986">
        <v>8593</v>
      </c>
      <c r="C9986">
        <v>1</v>
      </c>
    </row>
    <row r="9987" spans="1:3" x14ac:dyDescent="0.25">
      <c r="A9987" s="16">
        <v>148194</v>
      </c>
      <c r="B9987">
        <v>1341</v>
      </c>
      <c r="C9987">
        <v>1</v>
      </c>
    </row>
    <row r="9988" spans="1:3" x14ac:dyDescent="0.25">
      <c r="A9988" s="16">
        <v>148195</v>
      </c>
      <c r="B9988">
        <v>191000</v>
      </c>
      <c r="C9988">
        <v>1</v>
      </c>
    </row>
    <row r="9989" spans="1:3" x14ac:dyDescent="0.25">
      <c r="A9989" s="16">
        <v>148196</v>
      </c>
      <c r="B9989">
        <v>300000</v>
      </c>
      <c r="C9989">
        <v>1</v>
      </c>
    </row>
    <row r="9990" spans="1:3" x14ac:dyDescent="0.25">
      <c r="A9990" s="16">
        <v>148197</v>
      </c>
      <c r="B9990">
        <v>89390</v>
      </c>
      <c r="C9990">
        <v>1</v>
      </c>
    </row>
    <row r="9991" spans="1:3" x14ac:dyDescent="0.25">
      <c r="A9991" s="16">
        <v>148198</v>
      </c>
      <c r="B9991">
        <v>251986</v>
      </c>
      <c r="C9991">
        <v>1</v>
      </c>
    </row>
    <row r="9992" spans="1:3" x14ac:dyDescent="0.25">
      <c r="A9992" s="16">
        <v>148199</v>
      </c>
      <c r="B9992">
        <v>64000</v>
      </c>
      <c r="C9992">
        <v>1</v>
      </c>
    </row>
    <row r="9993" spans="1:3" x14ac:dyDescent="0.25">
      <c r="A9993" s="16">
        <v>148200</v>
      </c>
      <c r="B9993">
        <v>578</v>
      </c>
      <c r="C9993">
        <v>1</v>
      </c>
    </row>
    <row r="9994" spans="1:3" x14ac:dyDescent="0.25">
      <c r="A9994" s="16">
        <v>148201</v>
      </c>
      <c r="B9994">
        <v>7000</v>
      </c>
      <c r="C9994">
        <v>1</v>
      </c>
    </row>
    <row r="9995" spans="1:3" x14ac:dyDescent="0.25">
      <c r="A9995" s="16">
        <v>148202</v>
      </c>
      <c r="B9995">
        <v>2901</v>
      </c>
      <c r="C9995">
        <v>1</v>
      </c>
    </row>
    <row r="9996" spans="1:3" x14ac:dyDescent="0.25">
      <c r="A9996" s="16">
        <v>148203</v>
      </c>
      <c r="B9996">
        <v>34414</v>
      </c>
      <c r="C9996">
        <v>1</v>
      </c>
    </row>
    <row r="9997" spans="1:3" x14ac:dyDescent="0.25">
      <c r="A9997" s="16">
        <v>148204</v>
      </c>
      <c r="B9997">
        <v>21791</v>
      </c>
      <c r="C9997">
        <v>1</v>
      </c>
    </row>
    <row r="9998" spans="1:3" x14ac:dyDescent="0.25">
      <c r="A9998" s="16">
        <v>148205</v>
      </c>
      <c r="B9998">
        <v>10000</v>
      </c>
      <c r="C9998">
        <v>1</v>
      </c>
    </row>
    <row r="9999" spans="1:3" x14ac:dyDescent="0.25">
      <c r="A9999" s="16">
        <v>148206</v>
      </c>
      <c r="B9999">
        <v>10000</v>
      </c>
      <c r="C9999">
        <v>1</v>
      </c>
    </row>
    <row r="10000" spans="1:3" x14ac:dyDescent="0.25">
      <c r="A10000" s="16">
        <v>148207</v>
      </c>
      <c r="B10000">
        <v>1568874</v>
      </c>
      <c r="C10000">
        <v>1</v>
      </c>
    </row>
    <row r="10001" spans="1:3" x14ac:dyDescent="0.25">
      <c r="A10001" s="16">
        <v>148208</v>
      </c>
      <c r="B10001">
        <v>15300</v>
      </c>
      <c r="C10001">
        <v>1</v>
      </c>
    </row>
    <row r="10002" spans="1:3" x14ac:dyDescent="0.25">
      <c r="A10002" s="16">
        <v>148209</v>
      </c>
      <c r="B10002">
        <v>41438</v>
      </c>
      <c r="C10002">
        <v>1</v>
      </c>
    </row>
    <row r="10003" spans="1:3" x14ac:dyDescent="0.25">
      <c r="A10003" s="16">
        <v>148210</v>
      </c>
      <c r="B10003">
        <v>19774</v>
      </c>
      <c r="C10003">
        <v>1</v>
      </c>
    </row>
    <row r="10004" spans="1:3" x14ac:dyDescent="0.25">
      <c r="A10004" s="16">
        <v>148211</v>
      </c>
      <c r="B10004">
        <v>1056087</v>
      </c>
      <c r="C10004">
        <v>1</v>
      </c>
    </row>
    <row r="10005" spans="1:3" x14ac:dyDescent="0.25">
      <c r="A10005" s="16">
        <v>148212</v>
      </c>
      <c r="B10005">
        <v>966331</v>
      </c>
      <c r="C10005">
        <v>1</v>
      </c>
    </row>
    <row r="10006" spans="1:3" x14ac:dyDescent="0.25">
      <c r="A10006" s="16">
        <v>148213</v>
      </c>
      <c r="B10006">
        <v>875255</v>
      </c>
      <c r="C10006">
        <v>1</v>
      </c>
    </row>
    <row r="10007" spans="1:3" x14ac:dyDescent="0.25">
      <c r="A10007" s="16">
        <v>148214</v>
      </c>
      <c r="B10007">
        <v>3274319</v>
      </c>
      <c r="C10007">
        <v>1</v>
      </c>
    </row>
    <row r="10008" spans="1:3" x14ac:dyDescent="0.25">
      <c r="A10008" s="16">
        <v>148215</v>
      </c>
      <c r="B10008">
        <v>0</v>
      </c>
      <c r="C10008">
        <v>1</v>
      </c>
    </row>
    <row r="10009" spans="1:3" x14ac:dyDescent="0.25">
      <c r="A10009" s="16">
        <v>148216</v>
      </c>
      <c r="B10009">
        <v>816893</v>
      </c>
      <c r="C10009">
        <v>1</v>
      </c>
    </row>
    <row r="10010" spans="1:3" x14ac:dyDescent="0.25">
      <c r="A10010" s="16">
        <v>148217</v>
      </c>
      <c r="B10010">
        <v>485579</v>
      </c>
      <c r="C10010">
        <v>1</v>
      </c>
    </row>
    <row r="10011" spans="1:3" x14ac:dyDescent="0.25">
      <c r="A10011" s="16">
        <v>148218</v>
      </c>
      <c r="B10011">
        <v>613682</v>
      </c>
      <c r="C10011">
        <v>1</v>
      </c>
    </row>
    <row r="10012" spans="1:3" x14ac:dyDescent="0.25">
      <c r="A10012" s="16">
        <v>148219</v>
      </c>
      <c r="B10012">
        <v>652132</v>
      </c>
      <c r="C10012">
        <v>1</v>
      </c>
    </row>
    <row r="10013" spans="1:3" x14ac:dyDescent="0.25">
      <c r="A10013" s="16">
        <v>148220</v>
      </c>
      <c r="B10013">
        <v>615203</v>
      </c>
      <c r="C10013">
        <v>1</v>
      </c>
    </row>
    <row r="10014" spans="1:3" x14ac:dyDescent="0.25">
      <c r="A10014" s="16">
        <v>148221</v>
      </c>
      <c r="B10014">
        <v>300</v>
      </c>
      <c r="C10014">
        <v>1</v>
      </c>
    </row>
    <row r="10015" spans="1:3" x14ac:dyDescent="0.25">
      <c r="A10015" s="16">
        <v>148222</v>
      </c>
      <c r="B10015">
        <v>30</v>
      </c>
      <c r="C10015">
        <v>1</v>
      </c>
    </row>
    <row r="10016" spans="1:3" x14ac:dyDescent="0.25">
      <c r="A10016" s="16">
        <v>148223</v>
      </c>
      <c r="B10016">
        <v>1032</v>
      </c>
      <c r="C10016">
        <v>1</v>
      </c>
    </row>
    <row r="10017" spans="1:3" x14ac:dyDescent="0.25">
      <c r="A10017" s="16">
        <v>148224</v>
      </c>
      <c r="B10017">
        <v>111</v>
      </c>
      <c r="C10017">
        <v>1</v>
      </c>
    </row>
    <row r="10018" spans="1:3" x14ac:dyDescent="0.25">
      <c r="A10018" s="16">
        <v>148225</v>
      </c>
      <c r="B10018">
        <v>2292987</v>
      </c>
      <c r="C10018">
        <v>1</v>
      </c>
    </row>
    <row r="10019" spans="1:3" x14ac:dyDescent="0.25">
      <c r="A10019" s="16">
        <v>148226</v>
      </c>
      <c r="B10019">
        <v>95</v>
      </c>
      <c r="C10019">
        <v>1</v>
      </c>
    </row>
    <row r="10020" spans="1:3" x14ac:dyDescent="0.25">
      <c r="A10020" s="16">
        <v>148228</v>
      </c>
      <c r="B10020">
        <v>1005</v>
      </c>
      <c r="C10020">
        <v>1</v>
      </c>
    </row>
    <row r="10021" spans="1:3" x14ac:dyDescent="0.25">
      <c r="A10021" s="16">
        <v>148229</v>
      </c>
      <c r="B10021">
        <v>169</v>
      </c>
      <c r="C10021">
        <v>1</v>
      </c>
    </row>
    <row r="10022" spans="1:3" x14ac:dyDescent="0.25">
      <c r="A10022" s="16">
        <v>148236</v>
      </c>
      <c r="B10022">
        <v>69156</v>
      </c>
      <c r="C10022">
        <v>1</v>
      </c>
    </row>
    <row r="10023" spans="1:3" x14ac:dyDescent="0.25">
      <c r="A10023" s="16">
        <v>148238</v>
      </c>
      <c r="B10023">
        <v>114</v>
      </c>
      <c r="C10023">
        <v>1</v>
      </c>
    </row>
    <row r="10024" spans="1:3" x14ac:dyDescent="0.25">
      <c r="A10024" s="16">
        <v>148239</v>
      </c>
      <c r="B10024">
        <v>680</v>
      </c>
      <c r="C10024">
        <v>1</v>
      </c>
    </row>
    <row r="10025" spans="1:3" x14ac:dyDescent="0.25">
      <c r="A10025" s="16">
        <v>148240</v>
      </c>
      <c r="B10025">
        <v>1200</v>
      </c>
      <c r="C10025">
        <v>1</v>
      </c>
    </row>
    <row r="10026" spans="1:3" x14ac:dyDescent="0.25">
      <c r="A10026" s="16">
        <v>148241</v>
      </c>
      <c r="B10026">
        <v>1338</v>
      </c>
      <c r="C10026">
        <v>1</v>
      </c>
    </row>
    <row r="10027" spans="1:3" x14ac:dyDescent="0.25">
      <c r="A10027" s="16">
        <v>148242</v>
      </c>
      <c r="B10027">
        <v>981</v>
      </c>
      <c r="C10027">
        <v>1</v>
      </c>
    </row>
    <row r="10028" spans="1:3" x14ac:dyDescent="0.25">
      <c r="A10028" s="16">
        <v>148243</v>
      </c>
      <c r="B10028">
        <v>615</v>
      </c>
      <c r="C10028">
        <v>1</v>
      </c>
    </row>
    <row r="10029" spans="1:3" x14ac:dyDescent="0.25">
      <c r="A10029" s="16">
        <v>148244</v>
      </c>
      <c r="B10029">
        <v>908</v>
      </c>
      <c r="C10029">
        <v>1</v>
      </c>
    </row>
    <row r="10030" spans="1:3" x14ac:dyDescent="0.25">
      <c r="A10030" s="16">
        <v>148245</v>
      </c>
      <c r="B10030">
        <v>6872</v>
      </c>
      <c r="C10030">
        <v>1</v>
      </c>
    </row>
    <row r="10031" spans="1:3" x14ac:dyDescent="0.25">
      <c r="A10031" s="16">
        <v>148246</v>
      </c>
      <c r="B10031">
        <v>2268</v>
      </c>
      <c r="C10031">
        <v>1</v>
      </c>
    </row>
    <row r="10032" spans="1:3" x14ac:dyDescent="0.25">
      <c r="A10032" s="16">
        <v>148249</v>
      </c>
      <c r="B10032">
        <v>2980</v>
      </c>
      <c r="C10032">
        <v>1</v>
      </c>
    </row>
    <row r="10033" spans="1:3" x14ac:dyDescent="0.25">
      <c r="A10033" s="16">
        <v>148250</v>
      </c>
      <c r="B10033">
        <v>28592</v>
      </c>
      <c r="C10033">
        <v>1</v>
      </c>
    </row>
    <row r="10034" spans="1:3" x14ac:dyDescent="0.25">
      <c r="A10034" s="16">
        <v>148251</v>
      </c>
      <c r="B10034">
        <v>2063</v>
      </c>
      <c r="C10034">
        <v>1</v>
      </c>
    </row>
    <row r="10035" spans="1:3" x14ac:dyDescent="0.25">
      <c r="A10035" s="16">
        <v>148252</v>
      </c>
      <c r="B10035">
        <v>50844</v>
      </c>
      <c r="C10035">
        <v>1</v>
      </c>
    </row>
    <row r="10036" spans="1:3" x14ac:dyDescent="0.25">
      <c r="A10036" s="16">
        <v>148253</v>
      </c>
      <c r="B10036">
        <v>6677</v>
      </c>
      <c r="C10036">
        <v>1</v>
      </c>
    </row>
    <row r="10037" spans="1:3" x14ac:dyDescent="0.25">
      <c r="A10037" s="16">
        <v>148254</v>
      </c>
      <c r="B10037">
        <v>4968</v>
      </c>
      <c r="C10037">
        <v>1</v>
      </c>
    </row>
    <row r="10038" spans="1:3" x14ac:dyDescent="0.25">
      <c r="A10038" s="16">
        <v>148255</v>
      </c>
      <c r="B10038">
        <v>58006</v>
      </c>
      <c r="C10038">
        <v>1</v>
      </c>
    </row>
    <row r="10039" spans="1:3" x14ac:dyDescent="0.25">
      <c r="A10039" s="16">
        <v>148256</v>
      </c>
      <c r="B10039">
        <v>6428</v>
      </c>
      <c r="C10039">
        <v>1</v>
      </c>
    </row>
    <row r="10040" spans="1:3" x14ac:dyDescent="0.25">
      <c r="A10040" s="16">
        <v>148257</v>
      </c>
      <c r="B10040">
        <v>146192</v>
      </c>
      <c r="C10040">
        <v>1</v>
      </c>
    </row>
    <row r="10041" spans="1:3" x14ac:dyDescent="0.25">
      <c r="A10041" s="16">
        <v>148258</v>
      </c>
      <c r="B10041">
        <v>36051</v>
      </c>
      <c r="C10041">
        <v>1</v>
      </c>
    </row>
    <row r="10042" spans="1:3" x14ac:dyDescent="0.25">
      <c r="A10042" s="16">
        <v>148259</v>
      </c>
      <c r="B10042">
        <v>172393</v>
      </c>
      <c r="C10042">
        <v>1</v>
      </c>
    </row>
    <row r="10043" spans="1:3" x14ac:dyDescent="0.25">
      <c r="A10043" s="16">
        <v>148260</v>
      </c>
      <c r="B10043">
        <v>17023</v>
      </c>
      <c r="C10043">
        <v>1</v>
      </c>
    </row>
    <row r="10044" spans="1:3" x14ac:dyDescent="0.25">
      <c r="A10044" s="16">
        <v>148261</v>
      </c>
      <c r="B10044">
        <v>23193</v>
      </c>
      <c r="C10044">
        <v>1</v>
      </c>
    </row>
    <row r="10045" spans="1:3" x14ac:dyDescent="0.25">
      <c r="A10045" s="16">
        <v>148262</v>
      </c>
      <c r="B10045">
        <v>285952</v>
      </c>
      <c r="C10045">
        <v>1</v>
      </c>
    </row>
    <row r="10046" spans="1:3" x14ac:dyDescent="0.25">
      <c r="A10046" s="16">
        <v>148263</v>
      </c>
      <c r="B10046">
        <v>7930</v>
      </c>
      <c r="C10046">
        <v>1</v>
      </c>
    </row>
    <row r="10047" spans="1:3" x14ac:dyDescent="0.25">
      <c r="A10047" s="16">
        <v>148264</v>
      </c>
      <c r="B10047">
        <v>259617</v>
      </c>
      <c r="C10047">
        <v>1</v>
      </c>
    </row>
    <row r="10048" spans="1:3" x14ac:dyDescent="0.25">
      <c r="A10048" s="16">
        <v>148265</v>
      </c>
      <c r="B10048">
        <v>16133</v>
      </c>
      <c r="C10048">
        <v>1</v>
      </c>
    </row>
    <row r="10049" spans="1:3" x14ac:dyDescent="0.25">
      <c r="A10049" s="16">
        <v>148266</v>
      </c>
      <c r="B10049">
        <v>67403</v>
      </c>
      <c r="C10049">
        <v>1</v>
      </c>
    </row>
    <row r="10050" spans="1:3" x14ac:dyDescent="0.25">
      <c r="A10050" s="16">
        <v>148267</v>
      </c>
      <c r="B10050">
        <v>413697</v>
      </c>
      <c r="C10050">
        <v>1</v>
      </c>
    </row>
    <row r="10051" spans="1:3" x14ac:dyDescent="0.25">
      <c r="A10051" s="16">
        <v>148268</v>
      </c>
      <c r="B10051">
        <v>50452</v>
      </c>
      <c r="C10051">
        <v>1</v>
      </c>
    </row>
    <row r="10052" spans="1:3" x14ac:dyDescent="0.25">
      <c r="A10052" s="16">
        <v>148269</v>
      </c>
      <c r="B10052">
        <v>38313</v>
      </c>
      <c r="C10052">
        <v>1</v>
      </c>
    </row>
    <row r="10053" spans="1:3" x14ac:dyDescent="0.25">
      <c r="A10053" s="16">
        <v>148270</v>
      </c>
      <c r="B10053">
        <v>39806</v>
      </c>
      <c r="C10053">
        <v>1</v>
      </c>
    </row>
    <row r="10054" spans="1:3" x14ac:dyDescent="0.25">
      <c r="A10054" s="16">
        <v>148271</v>
      </c>
      <c r="B10054">
        <v>72483</v>
      </c>
      <c r="C10054">
        <v>1</v>
      </c>
    </row>
    <row r="10055" spans="1:3" x14ac:dyDescent="0.25">
      <c r="A10055" s="16">
        <v>148272</v>
      </c>
      <c r="B10055">
        <v>265252</v>
      </c>
      <c r="C10055">
        <v>1</v>
      </c>
    </row>
    <row r="10056" spans="1:3" x14ac:dyDescent="0.25">
      <c r="A10056" s="16">
        <v>148273</v>
      </c>
      <c r="B10056">
        <v>59733</v>
      </c>
      <c r="C10056">
        <v>1</v>
      </c>
    </row>
    <row r="10057" spans="1:3" x14ac:dyDescent="0.25">
      <c r="A10057" s="16">
        <v>148274</v>
      </c>
      <c r="B10057">
        <v>13474</v>
      </c>
      <c r="C10057">
        <v>1</v>
      </c>
    </row>
    <row r="10058" spans="1:3" x14ac:dyDescent="0.25">
      <c r="A10058" s="16">
        <v>148275</v>
      </c>
      <c r="B10058">
        <v>41242</v>
      </c>
      <c r="C10058">
        <v>1</v>
      </c>
    </row>
    <row r="10059" spans="1:3" x14ac:dyDescent="0.25">
      <c r="A10059" s="16">
        <v>148276</v>
      </c>
      <c r="B10059">
        <v>22593</v>
      </c>
      <c r="C10059">
        <v>1</v>
      </c>
    </row>
    <row r="10060" spans="1:3" x14ac:dyDescent="0.25">
      <c r="A10060" s="16">
        <v>148277</v>
      </c>
      <c r="B10060">
        <v>30050</v>
      </c>
      <c r="C10060">
        <v>1</v>
      </c>
    </row>
    <row r="10061" spans="1:3" x14ac:dyDescent="0.25">
      <c r="A10061" s="16">
        <v>148278</v>
      </c>
      <c r="B10061">
        <v>19747</v>
      </c>
      <c r="C10061">
        <v>1</v>
      </c>
    </row>
    <row r="10062" spans="1:3" x14ac:dyDescent="0.25">
      <c r="A10062" s="16">
        <v>148279</v>
      </c>
      <c r="B10062">
        <v>257985</v>
      </c>
      <c r="C10062">
        <v>1</v>
      </c>
    </row>
    <row r="10063" spans="1:3" x14ac:dyDescent="0.25">
      <c r="A10063" s="16">
        <v>148280</v>
      </c>
      <c r="B10063">
        <v>72180</v>
      </c>
      <c r="C10063">
        <v>1</v>
      </c>
    </row>
    <row r="10064" spans="1:3" x14ac:dyDescent="0.25">
      <c r="A10064" s="16">
        <v>148281</v>
      </c>
      <c r="B10064">
        <v>57014</v>
      </c>
      <c r="C10064">
        <v>1</v>
      </c>
    </row>
    <row r="10065" spans="1:3" x14ac:dyDescent="0.25">
      <c r="A10065" s="16">
        <v>148282</v>
      </c>
      <c r="B10065">
        <v>27295</v>
      </c>
      <c r="C10065">
        <v>1</v>
      </c>
    </row>
    <row r="10066" spans="1:3" x14ac:dyDescent="0.25">
      <c r="A10066" s="16">
        <v>148283</v>
      </c>
      <c r="B10066">
        <v>521613</v>
      </c>
      <c r="C10066">
        <v>1</v>
      </c>
    </row>
    <row r="10067" spans="1:3" x14ac:dyDescent="0.25">
      <c r="A10067" s="16">
        <v>148284</v>
      </c>
      <c r="B10067">
        <v>58015</v>
      </c>
      <c r="C10067">
        <v>1</v>
      </c>
    </row>
    <row r="10068" spans="1:3" x14ac:dyDescent="0.25">
      <c r="A10068" s="16">
        <v>148285</v>
      </c>
      <c r="B10068">
        <v>68119</v>
      </c>
      <c r="C10068">
        <v>1</v>
      </c>
    </row>
    <row r="10069" spans="1:3" x14ac:dyDescent="0.25">
      <c r="A10069" s="16">
        <v>148286</v>
      </c>
      <c r="B10069">
        <v>90283</v>
      </c>
      <c r="C10069">
        <v>1</v>
      </c>
    </row>
    <row r="10070" spans="1:3" x14ac:dyDescent="0.25">
      <c r="A10070" s="16">
        <v>148287</v>
      </c>
      <c r="B10070">
        <v>71205</v>
      </c>
      <c r="C10070">
        <v>1</v>
      </c>
    </row>
    <row r="10071" spans="1:3" x14ac:dyDescent="0.25">
      <c r="A10071" s="16">
        <v>148288</v>
      </c>
      <c r="B10071">
        <v>94070</v>
      </c>
      <c r="C10071">
        <v>1</v>
      </c>
    </row>
    <row r="10072" spans="1:3" x14ac:dyDescent="0.25">
      <c r="A10072" s="16">
        <v>148290</v>
      </c>
      <c r="B10072">
        <v>281719</v>
      </c>
      <c r="C10072">
        <v>1</v>
      </c>
    </row>
    <row r="10073" spans="1:3" x14ac:dyDescent="0.25">
      <c r="A10073" s="16">
        <v>148291</v>
      </c>
      <c r="B10073">
        <v>90726</v>
      </c>
      <c r="C10073">
        <v>1</v>
      </c>
    </row>
    <row r="10074" spans="1:3" x14ac:dyDescent="0.25">
      <c r="A10074" s="16">
        <v>148293</v>
      </c>
      <c r="B10074">
        <v>267846</v>
      </c>
      <c r="C10074">
        <v>1</v>
      </c>
    </row>
    <row r="10075" spans="1:3" x14ac:dyDescent="0.25">
      <c r="A10075" s="16">
        <v>148294</v>
      </c>
      <c r="B10075">
        <v>1607967</v>
      </c>
      <c r="C10075">
        <v>1</v>
      </c>
    </row>
    <row r="10076" spans="1:3" x14ac:dyDescent="0.25">
      <c r="A10076" s="16">
        <v>148295</v>
      </c>
      <c r="B10076">
        <v>425485</v>
      </c>
      <c r="C10076">
        <v>1</v>
      </c>
    </row>
    <row r="10077" spans="1:3" x14ac:dyDescent="0.25">
      <c r="A10077" s="16">
        <v>148296</v>
      </c>
      <c r="B10077">
        <v>5707</v>
      </c>
      <c r="C10077">
        <v>1</v>
      </c>
    </row>
    <row r="10078" spans="1:3" x14ac:dyDescent="0.25">
      <c r="A10078" s="16">
        <v>148297</v>
      </c>
      <c r="B10078">
        <v>22837</v>
      </c>
      <c r="C10078">
        <v>1</v>
      </c>
    </row>
    <row r="10079" spans="1:3" x14ac:dyDescent="0.25">
      <c r="A10079" s="16">
        <v>148298</v>
      </c>
      <c r="B10079">
        <v>5707</v>
      </c>
      <c r="C10079">
        <v>1</v>
      </c>
    </row>
    <row r="10080" spans="1:3" x14ac:dyDescent="0.25">
      <c r="A10080" s="16">
        <v>148301</v>
      </c>
      <c r="B10080">
        <v>893907</v>
      </c>
      <c r="C10080">
        <v>1</v>
      </c>
    </row>
    <row r="10081" spans="1:3" x14ac:dyDescent="0.25">
      <c r="A10081" s="16">
        <v>148302</v>
      </c>
      <c r="B10081">
        <v>3662</v>
      </c>
      <c r="C10081">
        <v>1</v>
      </c>
    </row>
    <row r="10082" spans="1:3" x14ac:dyDescent="0.25">
      <c r="A10082" s="16">
        <v>148303</v>
      </c>
      <c r="B10082">
        <v>53895</v>
      </c>
      <c r="C10082">
        <v>1</v>
      </c>
    </row>
    <row r="10083" spans="1:3" x14ac:dyDescent="0.25">
      <c r="A10083" s="16">
        <v>148304</v>
      </c>
      <c r="B10083">
        <v>197414</v>
      </c>
      <c r="C10083">
        <v>1</v>
      </c>
    </row>
    <row r="10084" spans="1:3" x14ac:dyDescent="0.25">
      <c r="A10084" s="16">
        <v>148305</v>
      </c>
      <c r="B10084">
        <v>145567</v>
      </c>
      <c r="C10084">
        <v>1</v>
      </c>
    </row>
    <row r="10085" spans="1:3" x14ac:dyDescent="0.25">
      <c r="A10085" s="16">
        <v>148306</v>
      </c>
      <c r="B10085">
        <v>62878</v>
      </c>
      <c r="C10085">
        <v>1</v>
      </c>
    </row>
    <row r="10086" spans="1:3" x14ac:dyDescent="0.25">
      <c r="A10086" s="16">
        <v>148307</v>
      </c>
      <c r="B10086">
        <v>55264</v>
      </c>
      <c r="C10086">
        <v>1</v>
      </c>
    </row>
    <row r="10087" spans="1:3" x14ac:dyDescent="0.25">
      <c r="A10087" s="16">
        <v>148308</v>
      </c>
      <c r="B10087">
        <v>53287</v>
      </c>
      <c r="C10087">
        <v>1</v>
      </c>
    </row>
    <row r="10088" spans="1:3" x14ac:dyDescent="0.25">
      <c r="A10088" s="16">
        <v>148309</v>
      </c>
      <c r="B10088">
        <v>30267</v>
      </c>
      <c r="C10088">
        <v>1</v>
      </c>
    </row>
    <row r="10089" spans="1:3" x14ac:dyDescent="0.25">
      <c r="A10089" s="16">
        <v>148310</v>
      </c>
      <c r="B10089">
        <v>46854</v>
      </c>
      <c r="C10089">
        <v>1</v>
      </c>
    </row>
    <row r="10090" spans="1:3" x14ac:dyDescent="0.25">
      <c r="A10090" s="16">
        <v>148311</v>
      </c>
      <c r="B10090">
        <v>52264</v>
      </c>
      <c r="C10090">
        <v>1</v>
      </c>
    </row>
    <row r="10091" spans="1:3" x14ac:dyDescent="0.25">
      <c r="A10091" s="16">
        <v>148312</v>
      </c>
      <c r="B10091">
        <v>62419</v>
      </c>
      <c r="C10091">
        <v>1</v>
      </c>
    </row>
    <row r="10092" spans="1:3" x14ac:dyDescent="0.25">
      <c r="A10092" s="16">
        <v>148313</v>
      </c>
      <c r="B10092">
        <v>53330</v>
      </c>
      <c r="C10092">
        <v>1</v>
      </c>
    </row>
    <row r="10093" spans="1:3" x14ac:dyDescent="0.25">
      <c r="A10093" s="16">
        <v>148314</v>
      </c>
      <c r="B10093">
        <v>67675</v>
      </c>
      <c r="C10093">
        <v>1</v>
      </c>
    </row>
    <row r="10094" spans="1:3" x14ac:dyDescent="0.25">
      <c r="A10094" s="16">
        <v>148315</v>
      </c>
      <c r="B10094">
        <v>90821</v>
      </c>
      <c r="C10094">
        <v>1</v>
      </c>
    </row>
    <row r="10095" spans="1:3" x14ac:dyDescent="0.25">
      <c r="A10095" s="16">
        <v>148316</v>
      </c>
      <c r="B10095">
        <v>14342</v>
      </c>
      <c r="C10095">
        <v>1</v>
      </c>
    </row>
    <row r="10096" spans="1:3" x14ac:dyDescent="0.25">
      <c r="A10096" s="16">
        <v>148317</v>
      </c>
      <c r="B10096">
        <v>107422</v>
      </c>
      <c r="C10096">
        <v>1</v>
      </c>
    </row>
    <row r="10097" spans="1:3" x14ac:dyDescent="0.25">
      <c r="A10097" s="16">
        <v>148318</v>
      </c>
      <c r="B10097">
        <v>94157</v>
      </c>
      <c r="C10097">
        <v>1</v>
      </c>
    </row>
    <row r="10098" spans="1:3" x14ac:dyDescent="0.25">
      <c r="A10098" s="16">
        <v>148319</v>
      </c>
      <c r="B10098">
        <v>349110</v>
      </c>
      <c r="C10098">
        <v>1</v>
      </c>
    </row>
    <row r="10099" spans="1:3" x14ac:dyDescent="0.25">
      <c r="A10099" s="16">
        <v>148320</v>
      </c>
      <c r="B10099">
        <v>14207</v>
      </c>
      <c r="C10099">
        <v>1</v>
      </c>
    </row>
    <row r="10100" spans="1:3" x14ac:dyDescent="0.25">
      <c r="A10100" s="16">
        <v>148321</v>
      </c>
      <c r="B10100">
        <v>123437</v>
      </c>
      <c r="C10100">
        <v>1</v>
      </c>
    </row>
    <row r="10101" spans="1:3" x14ac:dyDescent="0.25">
      <c r="A10101" s="16">
        <v>148322</v>
      </c>
      <c r="B10101">
        <v>102719</v>
      </c>
      <c r="C10101">
        <v>1</v>
      </c>
    </row>
    <row r="10102" spans="1:3" x14ac:dyDescent="0.25">
      <c r="A10102" s="16">
        <v>148323</v>
      </c>
      <c r="B10102">
        <v>47480</v>
      </c>
      <c r="C10102">
        <v>1</v>
      </c>
    </row>
    <row r="10103" spans="1:3" x14ac:dyDescent="0.25">
      <c r="A10103" s="16">
        <v>148324</v>
      </c>
      <c r="B10103">
        <v>100767</v>
      </c>
      <c r="C10103">
        <v>1</v>
      </c>
    </row>
    <row r="10104" spans="1:3" x14ac:dyDescent="0.25">
      <c r="A10104" s="16">
        <v>148325</v>
      </c>
      <c r="B10104">
        <v>29877</v>
      </c>
      <c r="C10104">
        <v>1</v>
      </c>
    </row>
    <row r="10105" spans="1:3" x14ac:dyDescent="0.25">
      <c r="A10105" s="16">
        <v>148326</v>
      </c>
      <c r="B10105">
        <v>21661</v>
      </c>
      <c r="C10105">
        <v>1</v>
      </c>
    </row>
    <row r="10106" spans="1:3" x14ac:dyDescent="0.25">
      <c r="A10106" s="16">
        <v>148327</v>
      </c>
      <c r="B10106">
        <v>17399</v>
      </c>
      <c r="C10106">
        <v>1</v>
      </c>
    </row>
    <row r="10107" spans="1:3" x14ac:dyDescent="0.25">
      <c r="A10107" s="16">
        <v>148328</v>
      </c>
      <c r="B10107">
        <v>29877</v>
      </c>
      <c r="C10107">
        <v>1</v>
      </c>
    </row>
    <row r="10108" spans="1:3" x14ac:dyDescent="0.25">
      <c r="A10108" s="16">
        <v>148329</v>
      </c>
      <c r="B10108">
        <v>28154</v>
      </c>
      <c r="C10108">
        <v>1</v>
      </c>
    </row>
    <row r="10109" spans="1:3" x14ac:dyDescent="0.25">
      <c r="A10109" s="16">
        <v>148330</v>
      </c>
      <c r="B10109">
        <v>25160</v>
      </c>
      <c r="C10109">
        <v>1</v>
      </c>
    </row>
    <row r="10110" spans="1:3" x14ac:dyDescent="0.25">
      <c r="A10110" s="16">
        <v>148331</v>
      </c>
      <c r="B10110">
        <v>30029</v>
      </c>
      <c r="C10110">
        <v>1</v>
      </c>
    </row>
    <row r="10111" spans="1:3" x14ac:dyDescent="0.25">
      <c r="A10111" s="16">
        <v>148332</v>
      </c>
      <c r="B10111">
        <v>13291</v>
      </c>
      <c r="C10111">
        <v>1</v>
      </c>
    </row>
    <row r="10112" spans="1:3" x14ac:dyDescent="0.25">
      <c r="A10112" s="16">
        <v>148333</v>
      </c>
      <c r="B10112">
        <v>13161</v>
      </c>
      <c r="C10112">
        <v>1</v>
      </c>
    </row>
    <row r="10113" spans="1:3" x14ac:dyDescent="0.25">
      <c r="A10113" s="16">
        <v>148334</v>
      </c>
      <c r="B10113">
        <v>23294</v>
      </c>
      <c r="C10113">
        <v>1</v>
      </c>
    </row>
    <row r="10114" spans="1:3" x14ac:dyDescent="0.25">
      <c r="A10114" s="16">
        <v>148335</v>
      </c>
      <c r="B10114">
        <v>45246</v>
      </c>
      <c r="C10114">
        <v>1</v>
      </c>
    </row>
    <row r="10115" spans="1:3" x14ac:dyDescent="0.25">
      <c r="A10115" s="16">
        <v>148336</v>
      </c>
      <c r="B10115">
        <v>21406</v>
      </c>
      <c r="C10115">
        <v>1</v>
      </c>
    </row>
    <row r="10116" spans="1:3" x14ac:dyDescent="0.25">
      <c r="A10116" s="16">
        <v>148337</v>
      </c>
      <c r="B10116">
        <v>137010</v>
      </c>
      <c r="C10116">
        <v>1</v>
      </c>
    </row>
    <row r="10117" spans="1:3" x14ac:dyDescent="0.25">
      <c r="A10117" s="16">
        <v>148338</v>
      </c>
      <c r="B10117">
        <v>113409</v>
      </c>
      <c r="C10117">
        <v>1</v>
      </c>
    </row>
    <row r="10118" spans="1:3" x14ac:dyDescent="0.25">
      <c r="A10118" s="16">
        <v>148339</v>
      </c>
      <c r="B10118">
        <v>173152</v>
      </c>
      <c r="C10118">
        <v>1</v>
      </c>
    </row>
    <row r="10119" spans="1:3" x14ac:dyDescent="0.25">
      <c r="A10119" s="16">
        <v>148340</v>
      </c>
      <c r="B10119">
        <v>278528</v>
      </c>
      <c r="C10119">
        <v>1</v>
      </c>
    </row>
    <row r="10120" spans="1:3" x14ac:dyDescent="0.25">
      <c r="A10120" s="16">
        <v>148341</v>
      </c>
      <c r="B10120">
        <v>405506</v>
      </c>
      <c r="C10120">
        <v>1</v>
      </c>
    </row>
    <row r="10121" spans="1:3" x14ac:dyDescent="0.25">
      <c r="A10121" s="16">
        <v>148342</v>
      </c>
      <c r="B10121">
        <v>21635</v>
      </c>
      <c r="C10121">
        <v>1</v>
      </c>
    </row>
    <row r="10122" spans="1:3" x14ac:dyDescent="0.25">
      <c r="A10122" s="16">
        <v>148343</v>
      </c>
      <c r="B10122">
        <v>704859</v>
      </c>
      <c r="C10122">
        <v>1</v>
      </c>
    </row>
    <row r="10123" spans="1:3" x14ac:dyDescent="0.25">
      <c r="A10123" s="16">
        <v>148344</v>
      </c>
      <c r="B10123">
        <v>241739</v>
      </c>
      <c r="C10123">
        <v>1</v>
      </c>
    </row>
    <row r="10124" spans="1:3" x14ac:dyDescent="0.25">
      <c r="A10124" s="16">
        <v>148345</v>
      </c>
      <c r="B10124">
        <v>1093848</v>
      </c>
      <c r="C10124">
        <v>1</v>
      </c>
    </row>
    <row r="10125" spans="1:3" x14ac:dyDescent="0.25">
      <c r="A10125" s="16">
        <v>148346</v>
      </c>
      <c r="B10125">
        <v>429623</v>
      </c>
      <c r="C10125">
        <v>1</v>
      </c>
    </row>
    <row r="10126" spans="1:3" x14ac:dyDescent="0.25">
      <c r="A10126" s="16">
        <v>148347</v>
      </c>
      <c r="B10126">
        <v>620750</v>
      </c>
      <c r="C10126">
        <v>1</v>
      </c>
    </row>
    <row r="10127" spans="1:3" x14ac:dyDescent="0.25">
      <c r="A10127" s="16">
        <v>148348</v>
      </c>
      <c r="B10127">
        <v>403553</v>
      </c>
      <c r="C10127">
        <v>1</v>
      </c>
    </row>
    <row r="10128" spans="1:3" x14ac:dyDescent="0.25">
      <c r="A10128" s="16">
        <v>148349</v>
      </c>
      <c r="B10128">
        <v>257927</v>
      </c>
      <c r="C10128">
        <v>1</v>
      </c>
    </row>
    <row r="10129" spans="1:3" x14ac:dyDescent="0.25">
      <c r="A10129" s="16">
        <v>148350</v>
      </c>
      <c r="B10129">
        <v>295992</v>
      </c>
      <c r="C10129">
        <v>1</v>
      </c>
    </row>
    <row r="10130" spans="1:3" x14ac:dyDescent="0.25">
      <c r="A10130" s="16">
        <v>148351</v>
      </c>
      <c r="B10130">
        <v>325293</v>
      </c>
      <c r="C10130">
        <v>1</v>
      </c>
    </row>
    <row r="10131" spans="1:3" x14ac:dyDescent="0.25">
      <c r="A10131" s="16">
        <v>148352</v>
      </c>
      <c r="B10131">
        <v>673141</v>
      </c>
      <c r="C10131">
        <v>1</v>
      </c>
    </row>
    <row r="10132" spans="1:3" x14ac:dyDescent="0.25">
      <c r="A10132" s="16">
        <v>148353</v>
      </c>
      <c r="B10132">
        <v>558248</v>
      </c>
      <c r="C10132">
        <v>1</v>
      </c>
    </row>
    <row r="10133" spans="1:3" x14ac:dyDescent="0.25">
      <c r="A10133" s="16">
        <v>148354</v>
      </c>
      <c r="B10133">
        <v>7600</v>
      </c>
      <c r="C10133">
        <v>1</v>
      </c>
    </row>
    <row r="10134" spans="1:3" x14ac:dyDescent="0.25">
      <c r="A10134" s="16">
        <v>148357</v>
      </c>
      <c r="B10134">
        <v>7200</v>
      </c>
      <c r="C10134">
        <v>1</v>
      </c>
    </row>
    <row r="10135" spans="1:3" x14ac:dyDescent="0.25">
      <c r="A10135" s="16">
        <v>148361</v>
      </c>
      <c r="B10135">
        <v>7600</v>
      </c>
      <c r="C10135">
        <v>1</v>
      </c>
    </row>
    <row r="10136" spans="1:3" x14ac:dyDescent="0.25">
      <c r="A10136" s="16">
        <v>148362</v>
      </c>
      <c r="B10136">
        <v>7600</v>
      </c>
      <c r="C10136">
        <v>1</v>
      </c>
    </row>
    <row r="10137" spans="1:3" x14ac:dyDescent="0.25">
      <c r="A10137" s="16">
        <v>148364</v>
      </c>
      <c r="B10137">
        <v>7410</v>
      </c>
      <c r="C10137">
        <v>1</v>
      </c>
    </row>
    <row r="10138" spans="1:3" x14ac:dyDescent="0.25">
      <c r="A10138" s="16">
        <v>148366</v>
      </c>
      <c r="B10138">
        <v>8000</v>
      </c>
      <c r="C10138">
        <v>1</v>
      </c>
    </row>
    <row r="10139" spans="1:3" x14ac:dyDescent="0.25">
      <c r="A10139" s="16">
        <v>148367</v>
      </c>
      <c r="B10139">
        <v>7800</v>
      </c>
      <c r="C10139">
        <v>1</v>
      </c>
    </row>
    <row r="10140" spans="1:3" x14ac:dyDescent="0.25">
      <c r="A10140" s="16">
        <v>148370</v>
      </c>
      <c r="B10140">
        <v>7400</v>
      </c>
      <c r="C10140">
        <v>1</v>
      </c>
    </row>
    <row r="10141" spans="1:3" x14ac:dyDescent="0.25">
      <c r="A10141" s="16">
        <v>148371</v>
      </c>
      <c r="B10141">
        <v>7800</v>
      </c>
      <c r="C10141">
        <v>1</v>
      </c>
    </row>
    <row r="10142" spans="1:3" x14ac:dyDescent="0.25">
      <c r="A10142" s="16">
        <v>148373</v>
      </c>
      <c r="B10142">
        <v>7800</v>
      </c>
      <c r="C10142">
        <v>1</v>
      </c>
    </row>
    <row r="10143" spans="1:3" x14ac:dyDescent="0.25">
      <c r="A10143" s="16">
        <v>148376</v>
      </c>
      <c r="B10143">
        <v>143</v>
      </c>
      <c r="C10143">
        <v>1</v>
      </c>
    </row>
    <row r="10144" spans="1:3" x14ac:dyDescent="0.25">
      <c r="A10144" s="16">
        <v>148377</v>
      </c>
      <c r="B10144">
        <v>1704065</v>
      </c>
      <c r="C10144">
        <v>1</v>
      </c>
    </row>
    <row r="10145" spans="1:3" x14ac:dyDescent="0.25">
      <c r="A10145" s="16">
        <v>148378</v>
      </c>
      <c r="B10145">
        <v>990329</v>
      </c>
      <c r="C10145">
        <v>1</v>
      </c>
    </row>
    <row r="10146" spans="1:3" x14ac:dyDescent="0.25">
      <c r="A10146" s="16">
        <v>148380</v>
      </c>
      <c r="B10146">
        <v>843589</v>
      </c>
      <c r="C10146">
        <v>1</v>
      </c>
    </row>
    <row r="10147" spans="1:3" x14ac:dyDescent="0.25">
      <c r="A10147" s="16">
        <v>148381</v>
      </c>
      <c r="B10147">
        <v>127486</v>
      </c>
      <c r="C10147">
        <v>1</v>
      </c>
    </row>
    <row r="10148" spans="1:3" x14ac:dyDescent="0.25">
      <c r="A10148" s="16">
        <v>148382</v>
      </c>
      <c r="B10148">
        <v>83922</v>
      </c>
      <c r="C10148">
        <v>1</v>
      </c>
    </row>
    <row r="10149" spans="1:3" x14ac:dyDescent="0.25">
      <c r="A10149" s="16">
        <v>148383</v>
      </c>
      <c r="B10149">
        <v>20133</v>
      </c>
      <c r="C10149">
        <v>1</v>
      </c>
    </row>
    <row r="10150" spans="1:3" x14ac:dyDescent="0.25">
      <c r="A10150" s="16">
        <v>148384</v>
      </c>
      <c r="B10150">
        <v>115413</v>
      </c>
      <c r="C10150">
        <v>1</v>
      </c>
    </row>
    <row r="10151" spans="1:3" x14ac:dyDescent="0.25">
      <c r="A10151" s="16">
        <v>148385</v>
      </c>
      <c r="B10151">
        <v>45</v>
      </c>
      <c r="C10151">
        <v>1</v>
      </c>
    </row>
    <row r="10152" spans="1:3" x14ac:dyDescent="0.25">
      <c r="A10152" s="16">
        <v>148386</v>
      </c>
      <c r="B10152">
        <v>26</v>
      </c>
      <c r="C10152">
        <v>1</v>
      </c>
    </row>
    <row r="10153" spans="1:3" x14ac:dyDescent="0.25">
      <c r="A10153" s="16">
        <v>148387</v>
      </c>
      <c r="B10153">
        <v>170000</v>
      </c>
      <c r="C10153">
        <v>1</v>
      </c>
    </row>
    <row r="10154" spans="1:3" x14ac:dyDescent="0.25">
      <c r="A10154" s="16">
        <v>148388</v>
      </c>
      <c r="B10154">
        <v>109000</v>
      </c>
      <c r="C10154">
        <v>1</v>
      </c>
    </row>
    <row r="10155" spans="1:3" x14ac:dyDescent="0.25">
      <c r="A10155" s="16">
        <v>148389</v>
      </c>
      <c r="B10155">
        <v>150000</v>
      </c>
      <c r="C10155">
        <v>1</v>
      </c>
    </row>
    <row r="10156" spans="1:3" x14ac:dyDescent="0.25">
      <c r="A10156" s="16">
        <v>148390</v>
      </c>
      <c r="B10156">
        <v>55000</v>
      </c>
      <c r="C10156">
        <v>1</v>
      </c>
    </row>
    <row r="10157" spans="1:3" x14ac:dyDescent="0.25">
      <c r="A10157" s="16">
        <v>148391</v>
      </c>
      <c r="B10157">
        <v>229500</v>
      </c>
      <c r="C10157">
        <v>1</v>
      </c>
    </row>
    <row r="10158" spans="1:3" x14ac:dyDescent="0.25">
      <c r="A10158" s="16">
        <v>148392</v>
      </c>
      <c r="B10158">
        <v>54000</v>
      </c>
      <c r="C10158">
        <v>1</v>
      </c>
    </row>
    <row r="10159" spans="1:3" x14ac:dyDescent="0.25">
      <c r="A10159" s="16">
        <v>148393</v>
      </c>
      <c r="B10159">
        <v>220000</v>
      </c>
      <c r="C10159">
        <v>1</v>
      </c>
    </row>
    <row r="10160" spans="1:3" x14ac:dyDescent="0.25">
      <c r="A10160" s="16">
        <v>148394</v>
      </c>
      <c r="B10160">
        <v>1937907</v>
      </c>
      <c r="C10160">
        <v>1</v>
      </c>
    </row>
    <row r="10161" spans="1:3" x14ac:dyDescent="0.25">
      <c r="A10161" s="16">
        <v>148398</v>
      </c>
      <c r="B10161">
        <v>25000</v>
      </c>
      <c r="C10161">
        <v>1</v>
      </c>
    </row>
    <row r="10162" spans="1:3" x14ac:dyDescent="0.25">
      <c r="A10162" s="16">
        <v>148399</v>
      </c>
      <c r="B10162">
        <v>270000</v>
      </c>
      <c r="C10162">
        <v>1</v>
      </c>
    </row>
    <row r="10163" spans="1:3" x14ac:dyDescent="0.25">
      <c r="A10163" s="16">
        <v>148400</v>
      </c>
      <c r="B10163">
        <v>189344</v>
      </c>
      <c r="C10163">
        <v>1</v>
      </c>
    </row>
    <row r="10164" spans="1:3" x14ac:dyDescent="0.25">
      <c r="A10164" s="16">
        <v>148401</v>
      </c>
      <c r="B10164">
        <v>40000</v>
      </c>
      <c r="C10164">
        <v>1</v>
      </c>
    </row>
    <row r="10165" spans="1:3" x14ac:dyDescent="0.25">
      <c r="A10165" s="16">
        <v>148402</v>
      </c>
      <c r="B10165">
        <v>1908</v>
      </c>
      <c r="C10165">
        <v>1</v>
      </c>
    </row>
    <row r="10166" spans="1:3" x14ac:dyDescent="0.25">
      <c r="A10166" s="16">
        <v>148404</v>
      </c>
      <c r="B10166">
        <v>250000</v>
      </c>
      <c r="C10166">
        <v>1</v>
      </c>
    </row>
    <row r="10167" spans="1:3" x14ac:dyDescent="0.25">
      <c r="A10167" s="16">
        <v>148405</v>
      </c>
      <c r="B10167">
        <v>265000</v>
      </c>
      <c r="C10167">
        <v>1</v>
      </c>
    </row>
    <row r="10168" spans="1:3" x14ac:dyDescent="0.25">
      <c r="A10168" s="16">
        <v>148412</v>
      </c>
      <c r="B10168">
        <v>65000</v>
      </c>
      <c r="C10168">
        <v>1</v>
      </c>
    </row>
    <row r="10169" spans="1:3" x14ac:dyDescent="0.25">
      <c r="A10169" s="16">
        <v>148414</v>
      </c>
      <c r="B10169">
        <v>75000</v>
      </c>
      <c r="C10169">
        <v>1</v>
      </c>
    </row>
    <row r="10170" spans="1:3" x14ac:dyDescent="0.25">
      <c r="A10170" s="16">
        <v>148415</v>
      </c>
      <c r="B10170">
        <v>41000</v>
      </c>
      <c r="C10170">
        <v>1</v>
      </c>
    </row>
    <row r="10171" spans="1:3" x14ac:dyDescent="0.25">
      <c r="A10171" s="16">
        <v>148416</v>
      </c>
      <c r="B10171">
        <v>110000</v>
      </c>
      <c r="C10171">
        <v>1</v>
      </c>
    </row>
    <row r="10172" spans="1:3" x14ac:dyDescent="0.25">
      <c r="A10172" s="16">
        <v>148417</v>
      </c>
      <c r="B10172">
        <v>75000</v>
      </c>
      <c r="C10172">
        <v>1</v>
      </c>
    </row>
    <row r="10173" spans="1:3" x14ac:dyDescent="0.25">
      <c r="A10173" s="16">
        <v>148418</v>
      </c>
      <c r="B10173">
        <v>45000</v>
      </c>
      <c r="C10173">
        <v>1</v>
      </c>
    </row>
    <row r="10174" spans="1:3" x14ac:dyDescent="0.25">
      <c r="A10174" s="16">
        <v>148419</v>
      </c>
      <c r="B10174">
        <v>25000</v>
      </c>
      <c r="C10174">
        <v>1</v>
      </c>
    </row>
    <row r="10175" spans="1:3" x14ac:dyDescent="0.25">
      <c r="A10175" s="16">
        <v>148420</v>
      </c>
      <c r="B10175">
        <v>167500</v>
      </c>
      <c r="C10175">
        <v>1</v>
      </c>
    </row>
    <row r="10176" spans="1:3" x14ac:dyDescent="0.25">
      <c r="A10176" s="16">
        <v>148422</v>
      </c>
      <c r="B10176">
        <v>205000</v>
      </c>
      <c r="C10176">
        <v>1</v>
      </c>
    </row>
    <row r="10177" spans="1:3" x14ac:dyDescent="0.25">
      <c r="A10177" s="16">
        <v>148423</v>
      </c>
      <c r="B10177">
        <v>47500</v>
      </c>
      <c r="C10177">
        <v>1</v>
      </c>
    </row>
    <row r="10178" spans="1:3" x14ac:dyDescent="0.25">
      <c r="A10178" s="16">
        <v>148424</v>
      </c>
      <c r="B10178">
        <v>70000</v>
      </c>
      <c r="C10178">
        <v>1</v>
      </c>
    </row>
    <row r="10179" spans="1:3" x14ac:dyDescent="0.25">
      <c r="A10179" s="16">
        <v>148425</v>
      </c>
      <c r="B10179">
        <v>115000</v>
      </c>
      <c r="C10179">
        <v>1</v>
      </c>
    </row>
    <row r="10180" spans="1:3" x14ac:dyDescent="0.25">
      <c r="A10180" s="16">
        <v>148426</v>
      </c>
      <c r="B10180">
        <v>97500</v>
      </c>
      <c r="C10180">
        <v>1</v>
      </c>
    </row>
    <row r="10181" spans="1:3" x14ac:dyDescent="0.25">
      <c r="A10181" s="16">
        <v>148427</v>
      </c>
      <c r="B10181">
        <v>160000</v>
      </c>
      <c r="C10181">
        <v>1</v>
      </c>
    </row>
    <row r="10182" spans="1:3" x14ac:dyDescent="0.25">
      <c r="A10182" s="16">
        <v>148428</v>
      </c>
      <c r="B10182">
        <v>96000</v>
      </c>
      <c r="C10182">
        <v>1</v>
      </c>
    </row>
    <row r="10183" spans="1:3" x14ac:dyDescent="0.25">
      <c r="A10183" s="16">
        <v>148429</v>
      </c>
      <c r="B10183">
        <v>47500</v>
      </c>
      <c r="C10183">
        <v>1</v>
      </c>
    </row>
    <row r="10184" spans="1:3" x14ac:dyDescent="0.25">
      <c r="A10184" s="16">
        <v>148430</v>
      </c>
      <c r="B10184">
        <v>220000</v>
      </c>
      <c r="C10184">
        <v>1</v>
      </c>
    </row>
    <row r="10185" spans="1:3" x14ac:dyDescent="0.25">
      <c r="A10185" s="16">
        <v>148431</v>
      </c>
      <c r="B10185">
        <v>170000</v>
      </c>
      <c r="C10185">
        <v>1</v>
      </c>
    </row>
    <row r="10186" spans="1:3" x14ac:dyDescent="0.25">
      <c r="A10186" s="16">
        <v>148432</v>
      </c>
      <c r="B10186">
        <v>85000</v>
      </c>
      <c r="C10186">
        <v>1</v>
      </c>
    </row>
    <row r="10187" spans="1:3" x14ac:dyDescent="0.25">
      <c r="A10187" s="16">
        <v>148433</v>
      </c>
      <c r="B10187">
        <v>280000</v>
      </c>
      <c r="C10187">
        <v>1</v>
      </c>
    </row>
    <row r="10188" spans="1:3" x14ac:dyDescent="0.25">
      <c r="A10188" s="16">
        <v>148434</v>
      </c>
      <c r="B10188">
        <v>145000</v>
      </c>
      <c r="C10188">
        <v>1</v>
      </c>
    </row>
    <row r="10189" spans="1:3" x14ac:dyDescent="0.25">
      <c r="A10189" s="16">
        <v>148435</v>
      </c>
      <c r="B10189">
        <v>72500</v>
      </c>
      <c r="C10189">
        <v>1</v>
      </c>
    </row>
    <row r="10190" spans="1:3" x14ac:dyDescent="0.25">
      <c r="A10190" s="16">
        <v>148436</v>
      </c>
      <c r="B10190">
        <v>102500</v>
      </c>
      <c r="C10190">
        <v>1</v>
      </c>
    </row>
    <row r="10191" spans="1:3" x14ac:dyDescent="0.25">
      <c r="A10191" s="16">
        <v>148437</v>
      </c>
      <c r="B10191">
        <v>78897</v>
      </c>
      <c r="C10191">
        <v>1</v>
      </c>
    </row>
    <row r="10192" spans="1:3" x14ac:dyDescent="0.25">
      <c r="A10192" s="16">
        <v>148438</v>
      </c>
      <c r="B10192">
        <v>619302</v>
      </c>
      <c r="C10192">
        <v>1</v>
      </c>
    </row>
    <row r="10193" spans="1:3" x14ac:dyDescent="0.25">
      <c r="A10193" s="16">
        <v>148439</v>
      </c>
      <c r="B10193">
        <v>92367</v>
      </c>
      <c r="C10193">
        <v>1</v>
      </c>
    </row>
    <row r="10194" spans="1:3" x14ac:dyDescent="0.25">
      <c r="A10194" s="16">
        <v>148440</v>
      </c>
      <c r="B10194">
        <v>341123</v>
      </c>
      <c r="C10194">
        <v>1</v>
      </c>
    </row>
    <row r="10195" spans="1:3" x14ac:dyDescent="0.25">
      <c r="A10195" s="16">
        <v>148441</v>
      </c>
      <c r="B10195">
        <v>299434</v>
      </c>
      <c r="C10195">
        <v>1</v>
      </c>
    </row>
    <row r="10196" spans="1:3" x14ac:dyDescent="0.25">
      <c r="A10196" s="16">
        <v>148442</v>
      </c>
      <c r="B10196">
        <v>94932</v>
      </c>
      <c r="C10196">
        <v>1</v>
      </c>
    </row>
    <row r="10197" spans="1:3" x14ac:dyDescent="0.25">
      <c r="A10197" s="16">
        <v>148443</v>
      </c>
      <c r="B10197">
        <v>101032</v>
      </c>
      <c r="C10197">
        <v>1</v>
      </c>
    </row>
    <row r="10198" spans="1:3" x14ac:dyDescent="0.25">
      <c r="A10198" s="16">
        <v>148444</v>
      </c>
      <c r="B10198">
        <v>82626</v>
      </c>
      <c r="C10198">
        <v>1</v>
      </c>
    </row>
    <row r="10199" spans="1:3" x14ac:dyDescent="0.25">
      <c r="A10199" s="16">
        <v>148445</v>
      </c>
      <c r="B10199">
        <v>122324</v>
      </c>
      <c r="C10199">
        <v>1</v>
      </c>
    </row>
    <row r="10200" spans="1:3" x14ac:dyDescent="0.25">
      <c r="A10200" s="16">
        <v>148446</v>
      </c>
      <c r="B10200">
        <v>125831</v>
      </c>
      <c r="C10200">
        <v>1</v>
      </c>
    </row>
    <row r="10201" spans="1:3" x14ac:dyDescent="0.25">
      <c r="A10201" s="16">
        <v>148447</v>
      </c>
      <c r="B10201">
        <v>186766</v>
      </c>
      <c r="C10201">
        <v>1</v>
      </c>
    </row>
    <row r="10202" spans="1:3" x14ac:dyDescent="0.25">
      <c r="A10202" s="16">
        <v>148448</v>
      </c>
      <c r="B10202">
        <v>139538</v>
      </c>
      <c r="C10202">
        <v>1</v>
      </c>
    </row>
    <row r="10203" spans="1:3" x14ac:dyDescent="0.25">
      <c r="A10203" s="16">
        <v>148449</v>
      </c>
      <c r="B10203">
        <v>145197</v>
      </c>
      <c r="C10203">
        <v>1</v>
      </c>
    </row>
    <row r="10204" spans="1:3" x14ac:dyDescent="0.25">
      <c r="A10204" s="16">
        <v>148450</v>
      </c>
      <c r="B10204">
        <v>101089</v>
      </c>
      <c r="C10204">
        <v>1</v>
      </c>
    </row>
    <row r="10205" spans="1:3" x14ac:dyDescent="0.25">
      <c r="A10205" s="16">
        <v>148451</v>
      </c>
      <c r="B10205">
        <v>214632</v>
      </c>
      <c r="C10205">
        <v>1</v>
      </c>
    </row>
    <row r="10206" spans="1:3" x14ac:dyDescent="0.25">
      <c r="A10206" s="16">
        <v>148452</v>
      </c>
      <c r="B10206">
        <v>122251</v>
      </c>
      <c r="C10206">
        <v>1</v>
      </c>
    </row>
    <row r="10207" spans="1:3" x14ac:dyDescent="0.25">
      <c r="A10207" s="16">
        <v>148453</v>
      </c>
      <c r="B10207">
        <v>135759</v>
      </c>
      <c r="C10207">
        <v>1</v>
      </c>
    </row>
    <row r="10208" spans="1:3" x14ac:dyDescent="0.25">
      <c r="A10208" s="16">
        <v>148454</v>
      </c>
      <c r="B10208">
        <v>61655</v>
      </c>
      <c r="C10208">
        <v>1</v>
      </c>
    </row>
    <row r="10209" spans="1:3" x14ac:dyDescent="0.25">
      <c r="A10209" s="16">
        <v>148455</v>
      </c>
      <c r="B10209">
        <v>126704</v>
      </c>
      <c r="C10209">
        <v>1</v>
      </c>
    </row>
    <row r="10210" spans="1:3" x14ac:dyDescent="0.25">
      <c r="A10210" s="16">
        <v>148456</v>
      </c>
      <c r="B10210">
        <v>125511</v>
      </c>
      <c r="C10210">
        <v>1</v>
      </c>
    </row>
    <row r="10211" spans="1:3" x14ac:dyDescent="0.25">
      <c r="A10211" s="16">
        <v>148457</v>
      </c>
      <c r="B10211">
        <v>130168</v>
      </c>
      <c r="C10211">
        <v>1</v>
      </c>
    </row>
    <row r="10212" spans="1:3" x14ac:dyDescent="0.25">
      <c r="A10212" s="16">
        <v>148458</v>
      </c>
      <c r="B10212">
        <v>88209</v>
      </c>
      <c r="C10212">
        <v>1</v>
      </c>
    </row>
    <row r="10213" spans="1:3" x14ac:dyDescent="0.25">
      <c r="A10213" s="16">
        <v>148459</v>
      </c>
      <c r="B10213">
        <v>86902</v>
      </c>
      <c r="C10213">
        <v>1</v>
      </c>
    </row>
    <row r="10214" spans="1:3" x14ac:dyDescent="0.25">
      <c r="A10214" s="16">
        <v>148460</v>
      </c>
      <c r="B10214">
        <v>84668</v>
      </c>
      <c r="C10214">
        <v>1</v>
      </c>
    </row>
    <row r="10215" spans="1:3" x14ac:dyDescent="0.25">
      <c r="A10215" s="16">
        <v>148461</v>
      </c>
      <c r="B10215">
        <v>33809</v>
      </c>
      <c r="C10215">
        <v>1</v>
      </c>
    </row>
    <row r="10216" spans="1:3" x14ac:dyDescent="0.25">
      <c r="A10216" s="16">
        <v>148462</v>
      </c>
      <c r="B10216">
        <v>84825</v>
      </c>
      <c r="C10216">
        <v>1</v>
      </c>
    </row>
    <row r="10217" spans="1:3" x14ac:dyDescent="0.25">
      <c r="A10217" s="16">
        <v>148463</v>
      </c>
      <c r="B10217">
        <v>144748</v>
      </c>
      <c r="C10217">
        <v>1</v>
      </c>
    </row>
    <row r="10218" spans="1:3" x14ac:dyDescent="0.25">
      <c r="A10218" s="16">
        <v>148464</v>
      </c>
      <c r="B10218">
        <v>36295</v>
      </c>
      <c r="C10218">
        <v>1</v>
      </c>
    </row>
    <row r="10219" spans="1:3" x14ac:dyDescent="0.25">
      <c r="A10219" s="16">
        <v>148465</v>
      </c>
      <c r="B10219">
        <v>20518</v>
      </c>
      <c r="C10219">
        <v>1</v>
      </c>
    </row>
    <row r="10220" spans="1:3" x14ac:dyDescent="0.25">
      <c r="A10220" s="16">
        <v>148466</v>
      </c>
      <c r="B10220">
        <v>234796</v>
      </c>
      <c r="C10220">
        <v>1</v>
      </c>
    </row>
    <row r="10221" spans="1:3" x14ac:dyDescent="0.25">
      <c r="A10221" s="16">
        <v>148467</v>
      </c>
      <c r="B10221">
        <v>89303</v>
      </c>
      <c r="C10221">
        <v>1</v>
      </c>
    </row>
    <row r="10222" spans="1:3" x14ac:dyDescent="0.25">
      <c r="A10222" s="16">
        <v>148468</v>
      </c>
      <c r="B10222">
        <v>150558</v>
      </c>
      <c r="C10222">
        <v>1</v>
      </c>
    </row>
    <row r="10223" spans="1:3" x14ac:dyDescent="0.25">
      <c r="A10223" s="16">
        <v>148469</v>
      </c>
      <c r="B10223">
        <v>280792</v>
      </c>
      <c r="C10223">
        <v>1</v>
      </c>
    </row>
    <row r="10224" spans="1:3" x14ac:dyDescent="0.25">
      <c r="A10224" s="16">
        <v>148470</v>
      </c>
      <c r="B10224">
        <v>154023</v>
      </c>
      <c r="C10224">
        <v>1</v>
      </c>
    </row>
    <row r="10225" spans="1:3" x14ac:dyDescent="0.25">
      <c r="A10225" s="16">
        <v>148471</v>
      </c>
      <c r="B10225">
        <v>57997</v>
      </c>
      <c r="C10225">
        <v>1</v>
      </c>
    </row>
    <row r="10226" spans="1:3" x14ac:dyDescent="0.25">
      <c r="A10226" s="16">
        <v>148472</v>
      </c>
      <c r="B10226">
        <v>52367</v>
      </c>
      <c r="C10226">
        <v>1</v>
      </c>
    </row>
    <row r="10227" spans="1:3" x14ac:dyDescent="0.25">
      <c r="A10227" s="16">
        <v>148473</v>
      </c>
      <c r="B10227">
        <v>154362</v>
      </c>
      <c r="C10227">
        <v>1</v>
      </c>
    </row>
    <row r="10228" spans="1:3" x14ac:dyDescent="0.25">
      <c r="A10228" s="16">
        <v>148475</v>
      </c>
      <c r="B10228">
        <v>139778</v>
      </c>
      <c r="C10228">
        <v>1</v>
      </c>
    </row>
    <row r="10229" spans="1:3" x14ac:dyDescent="0.25">
      <c r="A10229" s="16">
        <v>148476</v>
      </c>
      <c r="B10229">
        <v>137828</v>
      </c>
      <c r="C10229">
        <v>1</v>
      </c>
    </row>
    <row r="10230" spans="1:3" x14ac:dyDescent="0.25">
      <c r="A10230" s="16">
        <v>148477</v>
      </c>
      <c r="B10230">
        <v>576491</v>
      </c>
      <c r="C10230">
        <v>1</v>
      </c>
    </row>
    <row r="10231" spans="1:3" x14ac:dyDescent="0.25">
      <c r="A10231" s="16">
        <v>148478</v>
      </c>
      <c r="B10231">
        <v>561</v>
      </c>
      <c r="C10231">
        <v>1</v>
      </c>
    </row>
    <row r="10232" spans="1:3" x14ac:dyDescent="0.25">
      <c r="A10232" s="16">
        <v>148481</v>
      </c>
      <c r="B10232">
        <v>71778</v>
      </c>
      <c r="C10232">
        <v>1</v>
      </c>
    </row>
    <row r="10233" spans="1:3" x14ac:dyDescent="0.25">
      <c r="A10233" s="16">
        <v>148483</v>
      </c>
      <c r="B10233">
        <v>12366</v>
      </c>
      <c r="C10233">
        <v>1</v>
      </c>
    </row>
    <row r="10234" spans="1:3" x14ac:dyDescent="0.25">
      <c r="A10234" s="16">
        <v>148484</v>
      </c>
      <c r="B10234">
        <v>5194</v>
      </c>
      <c r="C10234">
        <v>1</v>
      </c>
    </row>
    <row r="10235" spans="1:3" x14ac:dyDescent="0.25">
      <c r="A10235" s="16">
        <v>148485</v>
      </c>
      <c r="B10235">
        <v>10453</v>
      </c>
      <c r="C10235">
        <v>1</v>
      </c>
    </row>
    <row r="10236" spans="1:3" x14ac:dyDescent="0.25">
      <c r="A10236" s="16">
        <v>148488</v>
      </c>
      <c r="B10236">
        <v>102690</v>
      </c>
      <c r="C10236">
        <v>1</v>
      </c>
    </row>
    <row r="10237" spans="1:3" x14ac:dyDescent="0.25">
      <c r="A10237" s="16">
        <v>148489</v>
      </c>
      <c r="B10237">
        <v>84320</v>
      </c>
      <c r="C10237">
        <v>1</v>
      </c>
    </row>
    <row r="10238" spans="1:3" x14ac:dyDescent="0.25">
      <c r="A10238" s="16">
        <v>148490</v>
      </c>
      <c r="B10238">
        <v>89103</v>
      </c>
      <c r="C10238">
        <v>1</v>
      </c>
    </row>
    <row r="10239" spans="1:3" x14ac:dyDescent="0.25">
      <c r="A10239" s="16">
        <v>148492</v>
      </c>
      <c r="B10239">
        <v>91474</v>
      </c>
      <c r="C10239">
        <v>1</v>
      </c>
    </row>
    <row r="10240" spans="1:3" x14ac:dyDescent="0.25">
      <c r="A10240" s="16">
        <v>148493</v>
      </c>
      <c r="B10240">
        <v>226612</v>
      </c>
      <c r="C10240">
        <v>1</v>
      </c>
    </row>
    <row r="10241" spans="1:3" x14ac:dyDescent="0.25">
      <c r="A10241" s="16">
        <v>148494</v>
      </c>
      <c r="B10241">
        <v>243063</v>
      </c>
      <c r="C10241">
        <v>1</v>
      </c>
    </row>
    <row r="10242" spans="1:3" x14ac:dyDescent="0.25">
      <c r="A10242" s="16">
        <v>148495</v>
      </c>
      <c r="B10242">
        <v>171980</v>
      </c>
      <c r="C10242">
        <v>1</v>
      </c>
    </row>
    <row r="10243" spans="1:3" x14ac:dyDescent="0.25">
      <c r="A10243" s="16">
        <v>148496</v>
      </c>
      <c r="B10243">
        <v>197875</v>
      </c>
      <c r="C10243">
        <v>1</v>
      </c>
    </row>
    <row r="10244" spans="1:3" x14ac:dyDescent="0.25">
      <c r="A10244" s="16">
        <v>148497</v>
      </c>
      <c r="B10244">
        <v>6713</v>
      </c>
      <c r="C10244">
        <v>1</v>
      </c>
    </row>
    <row r="10245" spans="1:3" x14ac:dyDescent="0.25">
      <c r="A10245" s="16">
        <v>148498</v>
      </c>
      <c r="B10245">
        <v>41314</v>
      </c>
      <c r="C10245">
        <v>1</v>
      </c>
    </row>
    <row r="10246" spans="1:3" x14ac:dyDescent="0.25">
      <c r="A10246" s="16">
        <v>148499</v>
      </c>
      <c r="B10246">
        <v>67761</v>
      </c>
      <c r="C10246">
        <v>1</v>
      </c>
    </row>
    <row r="10247" spans="1:3" x14ac:dyDescent="0.25">
      <c r="A10247" s="16">
        <v>148500</v>
      </c>
      <c r="B10247">
        <v>136456</v>
      </c>
      <c r="C10247">
        <v>1</v>
      </c>
    </row>
    <row r="10248" spans="1:3" x14ac:dyDescent="0.25">
      <c r="A10248" s="16">
        <v>148503</v>
      </c>
      <c r="B10248">
        <v>1988</v>
      </c>
      <c r="C10248">
        <v>1</v>
      </c>
    </row>
    <row r="10249" spans="1:3" x14ac:dyDescent="0.25">
      <c r="A10249" s="16">
        <v>148504</v>
      </c>
      <c r="B10249">
        <v>333360</v>
      </c>
      <c r="C10249">
        <v>1</v>
      </c>
    </row>
    <row r="10250" spans="1:3" x14ac:dyDescent="0.25">
      <c r="A10250" s="16">
        <v>148505</v>
      </c>
      <c r="B10250">
        <v>123217</v>
      </c>
      <c r="C10250">
        <v>1</v>
      </c>
    </row>
    <row r="10251" spans="1:3" x14ac:dyDescent="0.25">
      <c r="A10251" s="16">
        <v>148506</v>
      </c>
      <c r="B10251">
        <v>117499</v>
      </c>
      <c r="C10251">
        <v>1</v>
      </c>
    </row>
    <row r="10252" spans="1:3" x14ac:dyDescent="0.25">
      <c r="A10252" s="16">
        <v>148507</v>
      </c>
      <c r="B10252">
        <v>34017</v>
      </c>
      <c r="C10252">
        <v>1</v>
      </c>
    </row>
    <row r="10253" spans="1:3" x14ac:dyDescent="0.25">
      <c r="A10253" s="16">
        <v>148508</v>
      </c>
      <c r="B10253">
        <v>11576</v>
      </c>
      <c r="C10253">
        <v>1</v>
      </c>
    </row>
    <row r="10254" spans="1:3" x14ac:dyDescent="0.25">
      <c r="A10254" s="16">
        <v>148509</v>
      </c>
      <c r="B10254">
        <v>33528</v>
      </c>
      <c r="C10254">
        <v>1</v>
      </c>
    </row>
    <row r="10255" spans="1:3" x14ac:dyDescent="0.25">
      <c r="A10255" s="16">
        <v>148510</v>
      </c>
      <c r="B10255">
        <v>64682</v>
      </c>
      <c r="C10255">
        <v>1</v>
      </c>
    </row>
    <row r="10256" spans="1:3" x14ac:dyDescent="0.25">
      <c r="A10256" s="16">
        <v>148513</v>
      </c>
      <c r="B10256">
        <v>37149</v>
      </c>
      <c r="C10256">
        <v>1</v>
      </c>
    </row>
    <row r="10257" spans="1:3" x14ac:dyDescent="0.25">
      <c r="A10257" s="16">
        <v>148514</v>
      </c>
      <c r="B10257">
        <v>2798</v>
      </c>
      <c r="C10257">
        <v>1</v>
      </c>
    </row>
    <row r="10258" spans="1:3" x14ac:dyDescent="0.25">
      <c r="A10258" s="16">
        <v>148517</v>
      </c>
      <c r="B10258">
        <v>115160</v>
      </c>
      <c r="C10258">
        <v>1</v>
      </c>
    </row>
    <row r="10259" spans="1:3" x14ac:dyDescent="0.25">
      <c r="A10259" s="16">
        <v>148518</v>
      </c>
      <c r="B10259">
        <v>63400</v>
      </c>
      <c r="C10259">
        <v>1</v>
      </c>
    </row>
    <row r="10260" spans="1:3" x14ac:dyDescent="0.25">
      <c r="A10260" s="16">
        <v>148519</v>
      </c>
      <c r="B10260">
        <v>93902</v>
      </c>
      <c r="C10260">
        <v>1</v>
      </c>
    </row>
    <row r="10261" spans="1:3" x14ac:dyDescent="0.25">
      <c r="A10261" s="16">
        <v>148520</v>
      </c>
      <c r="B10261">
        <v>160882</v>
      </c>
      <c r="C10261">
        <v>1</v>
      </c>
    </row>
    <row r="10262" spans="1:3" x14ac:dyDescent="0.25">
      <c r="A10262" s="16">
        <v>148521</v>
      </c>
      <c r="B10262">
        <v>212066</v>
      </c>
      <c r="C10262">
        <v>1</v>
      </c>
    </row>
    <row r="10263" spans="1:3" x14ac:dyDescent="0.25">
      <c r="A10263" s="16">
        <v>148522</v>
      </c>
      <c r="B10263">
        <v>12411</v>
      </c>
      <c r="C10263">
        <v>1</v>
      </c>
    </row>
    <row r="10264" spans="1:3" x14ac:dyDescent="0.25">
      <c r="A10264" s="16">
        <v>148523</v>
      </c>
      <c r="B10264">
        <v>97941</v>
      </c>
      <c r="C10264">
        <v>1</v>
      </c>
    </row>
    <row r="10265" spans="1:3" x14ac:dyDescent="0.25">
      <c r="A10265" s="16">
        <v>148524</v>
      </c>
      <c r="B10265">
        <v>108946</v>
      </c>
      <c r="C10265">
        <v>1</v>
      </c>
    </row>
    <row r="10266" spans="1:3" x14ac:dyDescent="0.25">
      <c r="A10266" s="16">
        <v>148525</v>
      </c>
      <c r="B10266">
        <v>5000</v>
      </c>
      <c r="C10266">
        <v>1</v>
      </c>
    </row>
    <row r="10267" spans="1:3" x14ac:dyDescent="0.25">
      <c r="A10267" s="16">
        <v>148528</v>
      </c>
      <c r="B10267">
        <v>3025</v>
      </c>
      <c r="C10267">
        <v>1</v>
      </c>
    </row>
    <row r="10268" spans="1:3" x14ac:dyDescent="0.25">
      <c r="A10268" s="16">
        <v>148529</v>
      </c>
      <c r="B10268">
        <v>59997</v>
      </c>
      <c r="C10268">
        <v>1</v>
      </c>
    </row>
    <row r="10269" spans="1:3" x14ac:dyDescent="0.25">
      <c r="A10269" s="16">
        <v>148530</v>
      </c>
      <c r="B10269">
        <v>10000</v>
      </c>
      <c r="C10269">
        <v>1</v>
      </c>
    </row>
    <row r="10270" spans="1:3" x14ac:dyDescent="0.25">
      <c r="A10270" s="16">
        <v>148531</v>
      </c>
      <c r="B10270">
        <v>10000</v>
      </c>
      <c r="C10270">
        <v>1</v>
      </c>
    </row>
    <row r="10271" spans="1:3" x14ac:dyDescent="0.25">
      <c r="A10271" s="16">
        <v>148532</v>
      </c>
      <c r="B10271">
        <v>167</v>
      </c>
      <c r="C10271">
        <v>1</v>
      </c>
    </row>
    <row r="10272" spans="1:3" x14ac:dyDescent="0.25">
      <c r="A10272" s="16">
        <v>148533</v>
      </c>
      <c r="B10272">
        <v>2119</v>
      </c>
      <c r="C10272">
        <v>1</v>
      </c>
    </row>
    <row r="10273" spans="1:3" x14ac:dyDescent="0.25">
      <c r="A10273" s="16">
        <v>148534</v>
      </c>
      <c r="B10273">
        <v>2064</v>
      </c>
      <c r="C10273">
        <v>1</v>
      </c>
    </row>
    <row r="10274" spans="1:3" x14ac:dyDescent="0.25">
      <c r="A10274" s="16">
        <v>148535</v>
      </c>
      <c r="B10274">
        <v>1009</v>
      </c>
      <c r="C10274">
        <v>1</v>
      </c>
    </row>
    <row r="10275" spans="1:3" x14ac:dyDescent="0.25">
      <c r="A10275" s="16">
        <v>148536</v>
      </c>
      <c r="B10275">
        <v>854</v>
      </c>
      <c r="C10275">
        <v>1</v>
      </c>
    </row>
    <row r="10276" spans="1:3" x14ac:dyDescent="0.25">
      <c r="A10276" s="16">
        <v>148537</v>
      </c>
      <c r="B10276">
        <v>660</v>
      </c>
      <c r="C10276">
        <v>1</v>
      </c>
    </row>
    <row r="10277" spans="1:3" x14ac:dyDescent="0.25">
      <c r="A10277" s="16">
        <v>148538</v>
      </c>
      <c r="B10277">
        <v>5156</v>
      </c>
      <c r="C10277">
        <v>1</v>
      </c>
    </row>
    <row r="10278" spans="1:3" x14ac:dyDescent="0.25">
      <c r="A10278" s="16">
        <v>148539</v>
      </c>
      <c r="B10278">
        <v>2911</v>
      </c>
      <c r="C10278">
        <v>1</v>
      </c>
    </row>
    <row r="10279" spans="1:3" x14ac:dyDescent="0.25">
      <c r="A10279" s="16">
        <v>148540</v>
      </c>
      <c r="B10279">
        <v>616461</v>
      </c>
      <c r="C10279">
        <v>1</v>
      </c>
    </row>
    <row r="10280" spans="1:3" x14ac:dyDescent="0.25">
      <c r="A10280" s="16">
        <v>148541</v>
      </c>
      <c r="B10280">
        <v>503633</v>
      </c>
      <c r="C10280">
        <v>1</v>
      </c>
    </row>
    <row r="10281" spans="1:3" x14ac:dyDescent="0.25">
      <c r="A10281" s="16">
        <v>148542</v>
      </c>
      <c r="B10281">
        <v>890736</v>
      </c>
      <c r="C10281">
        <v>1</v>
      </c>
    </row>
    <row r="10282" spans="1:3" x14ac:dyDescent="0.25">
      <c r="A10282" s="16">
        <v>148543</v>
      </c>
      <c r="B10282">
        <v>838273</v>
      </c>
      <c r="C10282">
        <v>1</v>
      </c>
    </row>
    <row r="10283" spans="1:3" x14ac:dyDescent="0.25">
      <c r="A10283" s="16">
        <v>148544</v>
      </c>
      <c r="B10283">
        <v>2470043</v>
      </c>
      <c r="C10283">
        <v>1</v>
      </c>
    </row>
    <row r="10284" spans="1:3" x14ac:dyDescent="0.25">
      <c r="A10284" s="16">
        <v>148545</v>
      </c>
      <c r="B10284">
        <v>1701133</v>
      </c>
      <c r="C10284">
        <v>1</v>
      </c>
    </row>
    <row r="10285" spans="1:3" x14ac:dyDescent="0.25">
      <c r="A10285" s="16">
        <v>148547</v>
      </c>
      <c r="B10285">
        <v>768321</v>
      </c>
      <c r="C10285">
        <v>1</v>
      </c>
    </row>
    <row r="10286" spans="1:3" x14ac:dyDescent="0.25">
      <c r="A10286" s="16">
        <v>148548</v>
      </c>
      <c r="B10286">
        <v>73967</v>
      </c>
      <c r="C10286">
        <v>1</v>
      </c>
    </row>
    <row r="10287" spans="1:3" x14ac:dyDescent="0.25">
      <c r="A10287" s="16">
        <v>148549</v>
      </c>
      <c r="B10287">
        <v>23269</v>
      </c>
      <c r="C10287">
        <v>1</v>
      </c>
    </row>
    <row r="10288" spans="1:3" x14ac:dyDescent="0.25">
      <c r="A10288" s="16">
        <v>148550</v>
      </c>
      <c r="B10288">
        <v>24059</v>
      </c>
      <c r="C10288">
        <v>1</v>
      </c>
    </row>
    <row r="10289" spans="1:3" x14ac:dyDescent="0.25">
      <c r="A10289" s="16">
        <v>148551</v>
      </c>
      <c r="B10289">
        <v>1612322</v>
      </c>
      <c r="C10289">
        <v>1</v>
      </c>
    </row>
    <row r="10290" spans="1:3" x14ac:dyDescent="0.25">
      <c r="A10290" s="16">
        <v>148552</v>
      </c>
      <c r="B10290">
        <v>434447</v>
      </c>
      <c r="C10290">
        <v>1</v>
      </c>
    </row>
    <row r="10291" spans="1:3" x14ac:dyDescent="0.25">
      <c r="A10291" s="16">
        <v>148553</v>
      </c>
      <c r="B10291">
        <v>313270</v>
      </c>
      <c r="C10291">
        <v>1</v>
      </c>
    </row>
    <row r="10292" spans="1:3" x14ac:dyDescent="0.25">
      <c r="A10292" s="16">
        <v>148554</v>
      </c>
      <c r="B10292">
        <v>825245</v>
      </c>
      <c r="C10292">
        <v>1</v>
      </c>
    </row>
    <row r="10293" spans="1:3" x14ac:dyDescent="0.25">
      <c r="A10293" s="16">
        <v>148555</v>
      </c>
      <c r="B10293">
        <v>169833</v>
      </c>
      <c r="C10293">
        <v>1</v>
      </c>
    </row>
    <row r="10294" spans="1:3" x14ac:dyDescent="0.25">
      <c r="A10294" s="16">
        <v>148556</v>
      </c>
      <c r="B10294">
        <v>696627</v>
      </c>
      <c r="C10294">
        <v>1</v>
      </c>
    </row>
    <row r="10295" spans="1:3" x14ac:dyDescent="0.25">
      <c r="A10295" s="16">
        <v>148557</v>
      </c>
      <c r="B10295">
        <v>687586</v>
      </c>
      <c r="C10295">
        <v>1</v>
      </c>
    </row>
    <row r="10296" spans="1:3" x14ac:dyDescent="0.25">
      <c r="A10296" s="16">
        <v>148558</v>
      </c>
      <c r="B10296">
        <v>461592</v>
      </c>
      <c r="C10296">
        <v>1</v>
      </c>
    </row>
    <row r="10297" spans="1:3" x14ac:dyDescent="0.25">
      <c r="A10297" s="16">
        <v>148559</v>
      </c>
      <c r="B10297">
        <v>703310</v>
      </c>
      <c r="C10297">
        <v>1</v>
      </c>
    </row>
    <row r="10298" spans="1:3" x14ac:dyDescent="0.25">
      <c r="A10298" s="16">
        <v>148560</v>
      </c>
      <c r="B10298">
        <v>1575366</v>
      </c>
      <c r="C10298">
        <v>1</v>
      </c>
    </row>
    <row r="10299" spans="1:3" x14ac:dyDescent="0.25">
      <c r="A10299" s="16">
        <v>148561</v>
      </c>
      <c r="B10299">
        <v>605123</v>
      </c>
      <c r="C10299">
        <v>1</v>
      </c>
    </row>
    <row r="10300" spans="1:3" x14ac:dyDescent="0.25">
      <c r="A10300" s="16">
        <v>148562</v>
      </c>
      <c r="B10300">
        <v>844507</v>
      </c>
      <c r="C10300">
        <v>1</v>
      </c>
    </row>
    <row r="10301" spans="1:3" x14ac:dyDescent="0.25">
      <c r="A10301" s="16">
        <v>148563</v>
      </c>
      <c r="B10301">
        <v>2700</v>
      </c>
      <c r="C10301">
        <v>1</v>
      </c>
    </row>
    <row r="10302" spans="1:3" x14ac:dyDescent="0.25">
      <c r="A10302" s="16">
        <v>148564</v>
      </c>
      <c r="B10302">
        <v>2700</v>
      </c>
      <c r="C10302">
        <v>1</v>
      </c>
    </row>
    <row r="10303" spans="1:3" x14ac:dyDescent="0.25">
      <c r="A10303" s="16">
        <v>148566</v>
      </c>
      <c r="B10303">
        <v>2633</v>
      </c>
      <c r="C10303">
        <v>1</v>
      </c>
    </row>
    <row r="10304" spans="1:3" x14ac:dyDescent="0.25">
      <c r="A10304" s="16">
        <v>148567</v>
      </c>
      <c r="B10304">
        <v>2700</v>
      </c>
      <c r="C10304">
        <v>1</v>
      </c>
    </row>
    <row r="10305" spans="1:3" x14ac:dyDescent="0.25">
      <c r="A10305" s="16">
        <v>148568</v>
      </c>
      <c r="B10305">
        <v>2633</v>
      </c>
      <c r="C10305">
        <v>1</v>
      </c>
    </row>
    <row r="10306" spans="1:3" x14ac:dyDescent="0.25">
      <c r="A10306" s="16">
        <v>148570</v>
      </c>
      <c r="B10306">
        <v>97670</v>
      </c>
      <c r="C10306">
        <v>1</v>
      </c>
    </row>
    <row r="10307" spans="1:3" x14ac:dyDescent="0.25">
      <c r="A10307" s="16">
        <v>148571</v>
      </c>
      <c r="B10307">
        <v>13605</v>
      </c>
      <c r="C10307">
        <v>1</v>
      </c>
    </row>
    <row r="10308" spans="1:3" x14ac:dyDescent="0.25">
      <c r="A10308" s="16">
        <v>148572</v>
      </c>
      <c r="B10308">
        <v>11974</v>
      </c>
      <c r="C10308">
        <v>1</v>
      </c>
    </row>
    <row r="10309" spans="1:3" x14ac:dyDescent="0.25">
      <c r="A10309" s="16">
        <v>148573</v>
      </c>
      <c r="B10309">
        <v>25325</v>
      </c>
      <c r="C10309">
        <v>1</v>
      </c>
    </row>
    <row r="10310" spans="1:3" x14ac:dyDescent="0.25">
      <c r="A10310" s="16">
        <v>148574</v>
      </c>
      <c r="B10310">
        <v>25370</v>
      </c>
      <c r="C10310">
        <v>1</v>
      </c>
    </row>
    <row r="10311" spans="1:3" x14ac:dyDescent="0.25">
      <c r="A10311" s="16">
        <v>148575</v>
      </c>
      <c r="B10311">
        <v>10920</v>
      </c>
      <c r="C10311">
        <v>1</v>
      </c>
    </row>
    <row r="10312" spans="1:3" x14ac:dyDescent="0.25">
      <c r="A10312" s="16">
        <v>148576</v>
      </c>
      <c r="B10312">
        <v>1042</v>
      </c>
      <c r="C10312">
        <v>1</v>
      </c>
    </row>
    <row r="10313" spans="1:3" x14ac:dyDescent="0.25">
      <c r="A10313" s="16">
        <v>148577</v>
      </c>
      <c r="B10313">
        <v>5049</v>
      </c>
      <c r="C10313">
        <v>1</v>
      </c>
    </row>
    <row r="10314" spans="1:3" x14ac:dyDescent="0.25">
      <c r="A10314" s="16">
        <v>148578</v>
      </c>
      <c r="B10314">
        <v>5082</v>
      </c>
      <c r="C10314">
        <v>1</v>
      </c>
    </row>
    <row r="10315" spans="1:3" x14ac:dyDescent="0.25">
      <c r="A10315" s="16">
        <v>148579</v>
      </c>
      <c r="B10315">
        <v>1078</v>
      </c>
      <c r="C10315">
        <v>1</v>
      </c>
    </row>
    <row r="10316" spans="1:3" x14ac:dyDescent="0.25">
      <c r="A10316" s="16">
        <v>148580</v>
      </c>
      <c r="B10316">
        <v>1057</v>
      </c>
      <c r="C10316">
        <v>1</v>
      </c>
    </row>
    <row r="10317" spans="1:3" x14ac:dyDescent="0.25">
      <c r="A10317" s="16">
        <v>148581</v>
      </c>
      <c r="B10317">
        <v>5070</v>
      </c>
      <c r="C10317">
        <v>1</v>
      </c>
    </row>
    <row r="10318" spans="1:3" x14ac:dyDescent="0.25">
      <c r="A10318" s="16">
        <v>148582</v>
      </c>
      <c r="B10318">
        <v>1090</v>
      </c>
      <c r="C10318">
        <v>1</v>
      </c>
    </row>
    <row r="10319" spans="1:3" x14ac:dyDescent="0.25">
      <c r="A10319" s="16">
        <v>148583</v>
      </c>
      <c r="B10319">
        <v>2782</v>
      </c>
      <c r="C10319">
        <v>1</v>
      </c>
    </row>
    <row r="10320" spans="1:3" x14ac:dyDescent="0.25">
      <c r="A10320" s="16">
        <v>148585</v>
      </c>
      <c r="B10320">
        <v>1662</v>
      </c>
      <c r="C10320">
        <v>1</v>
      </c>
    </row>
    <row r="10321" spans="1:3" x14ac:dyDescent="0.25">
      <c r="A10321" s="16">
        <v>148589</v>
      </c>
      <c r="B10321">
        <v>1748</v>
      </c>
      <c r="C10321">
        <v>1</v>
      </c>
    </row>
    <row r="10322" spans="1:3" x14ac:dyDescent="0.25">
      <c r="A10322" s="16">
        <v>148590</v>
      </c>
      <c r="B10322">
        <v>1512</v>
      </c>
      <c r="C10322">
        <v>1</v>
      </c>
    </row>
    <row r="10323" spans="1:3" x14ac:dyDescent="0.25">
      <c r="A10323" s="16">
        <v>148592</v>
      </c>
      <c r="B10323">
        <v>2877</v>
      </c>
      <c r="C10323">
        <v>1</v>
      </c>
    </row>
    <row r="10324" spans="1:3" x14ac:dyDescent="0.25">
      <c r="A10324" s="16">
        <v>148593</v>
      </c>
      <c r="B10324">
        <v>2877</v>
      </c>
      <c r="C10324">
        <v>1</v>
      </c>
    </row>
    <row r="10325" spans="1:3" x14ac:dyDescent="0.25">
      <c r="A10325" s="16">
        <v>148599</v>
      </c>
      <c r="B10325">
        <v>1648</v>
      </c>
      <c r="C10325">
        <v>1</v>
      </c>
    </row>
    <row r="10326" spans="1:3" x14ac:dyDescent="0.25">
      <c r="A10326" s="16">
        <v>148602</v>
      </c>
      <c r="B10326">
        <v>1324</v>
      </c>
      <c r="C10326">
        <v>1</v>
      </c>
    </row>
    <row r="10327" spans="1:3" x14ac:dyDescent="0.25">
      <c r="A10327" s="16">
        <v>148603</v>
      </c>
      <c r="B10327">
        <v>2098</v>
      </c>
      <c r="C10327">
        <v>1</v>
      </c>
    </row>
    <row r="10328" spans="1:3" x14ac:dyDescent="0.25">
      <c r="A10328" s="16">
        <v>148606</v>
      </c>
      <c r="B10328">
        <v>1449</v>
      </c>
      <c r="C10328">
        <v>1</v>
      </c>
    </row>
    <row r="10329" spans="1:3" x14ac:dyDescent="0.25">
      <c r="A10329" s="16">
        <v>148607</v>
      </c>
      <c r="B10329">
        <v>1726</v>
      </c>
      <c r="C10329">
        <v>1</v>
      </c>
    </row>
    <row r="10330" spans="1:3" x14ac:dyDescent="0.25">
      <c r="A10330" s="16">
        <v>148611</v>
      </c>
      <c r="B10330">
        <v>1484</v>
      </c>
      <c r="C10330">
        <v>1</v>
      </c>
    </row>
    <row r="10331" spans="1:3" x14ac:dyDescent="0.25">
      <c r="A10331" s="16">
        <v>148613</v>
      </c>
      <c r="B10331">
        <v>2528</v>
      </c>
      <c r="C10331">
        <v>1</v>
      </c>
    </row>
    <row r="10332" spans="1:3" x14ac:dyDescent="0.25">
      <c r="A10332" s="16">
        <v>148617</v>
      </c>
      <c r="B10332">
        <v>1748</v>
      </c>
      <c r="C10332">
        <v>1</v>
      </c>
    </row>
    <row r="10333" spans="1:3" x14ac:dyDescent="0.25">
      <c r="A10333" s="16">
        <v>148620</v>
      </c>
      <c r="B10333">
        <v>1512</v>
      </c>
      <c r="C10333">
        <v>1</v>
      </c>
    </row>
    <row r="10334" spans="1:3" x14ac:dyDescent="0.25">
      <c r="A10334" s="16">
        <v>148622</v>
      </c>
      <c r="B10334">
        <v>773</v>
      </c>
      <c r="C10334">
        <v>1</v>
      </c>
    </row>
    <row r="10335" spans="1:3" x14ac:dyDescent="0.25">
      <c r="A10335" s="16">
        <v>148623</v>
      </c>
      <c r="B10335">
        <v>1547</v>
      </c>
      <c r="C10335">
        <v>1</v>
      </c>
    </row>
    <row r="10336" spans="1:3" x14ac:dyDescent="0.25">
      <c r="A10336" s="16">
        <v>148627</v>
      </c>
      <c r="B10336">
        <v>2629</v>
      </c>
      <c r="C10336">
        <v>1</v>
      </c>
    </row>
    <row r="10337" spans="1:3" x14ac:dyDescent="0.25">
      <c r="A10337" s="16">
        <v>148629</v>
      </c>
      <c r="B10337">
        <v>500</v>
      </c>
      <c r="C10337">
        <v>1</v>
      </c>
    </row>
    <row r="10338" spans="1:3" x14ac:dyDescent="0.25">
      <c r="A10338" s="16">
        <v>148630</v>
      </c>
      <c r="B10338">
        <v>2754</v>
      </c>
      <c r="C10338">
        <v>1</v>
      </c>
    </row>
    <row r="10339" spans="1:3" x14ac:dyDescent="0.25">
      <c r="A10339" s="16">
        <v>148631</v>
      </c>
      <c r="B10339">
        <v>2754</v>
      </c>
      <c r="C10339">
        <v>1</v>
      </c>
    </row>
    <row r="10340" spans="1:3" x14ac:dyDescent="0.25">
      <c r="A10340" s="16">
        <v>148632</v>
      </c>
      <c r="B10340">
        <v>1524</v>
      </c>
      <c r="C10340">
        <v>1</v>
      </c>
    </row>
    <row r="10341" spans="1:3" x14ac:dyDescent="0.25">
      <c r="A10341" s="16">
        <v>148633</v>
      </c>
      <c r="B10341">
        <v>1449</v>
      </c>
      <c r="C10341">
        <v>1</v>
      </c>
    </row>
    <row r="10342" spans="1:3" x14ac:dyDescent="0.25">
      <c r="A10342" s="16">
        <v>148636</v>
      </c>
      <c r="B10342">
        <v>2647</v>
      </c>
      <c r="C10342">
        <v>1</v>
      </c>
    </row>
    <row r="10343" spans="1:3" x14ac:dyDescent="0.25">
      <c r="A10343" s="16">
        <v>148637</v>
      </c>
      <c r="B10343">
        <v>2663</v>
      </c>
      <c r="C10343">
        <v>1</v>
      </c>
    </row>
    <row r="10344" spans="1:3" x14ac:dyDescent="0.25">
      <c r="A10344" s="16">
        <v>148642</v>
      </c>
      <c r="B10344">
        <v>2621</v>
      </c>
      <c r="C10344">
        <v>1</v>
      </c>
    </row>
    <row r="10345" spans="1:3" x14ac:dyDescent="0.25">
      <c r="A10345" s="16">
        <v>148650</v>
      </c>
      <c r="B10345">
        <v>2387</v>
      </c>
      <c r="C10345">
        <v>1</v>
      </c>
    </row>
    <row r="10346" spans="1:3" x14ac:dyDescent="0.25">
      <c r="A10346" s="16">
        <v>148652</v>
      </c>
      <c r="B10346">
        <v>2811</v>
      </c>
      <c r="C10346">
        <v>1</v>
      </c>
    </row>
    <row r="10347" spans="1:3" x14ac:dyDescent="0.25">
      <c r="A10347" s="16">
        <v>148656</v>
      </c>
      <c r="B10347">
        <v>2248</v>
      </c>
      <c r="C10347">
        <v>1</v>
      </c>
    </row>
    <row r="10348" spans="1:3" x14ac:dyDescent="0.25">
      <c r="A10348" s="16">
        <v>148658</v>
      </c>
      <c r="B10348">
        <v>2248</v>
      </c>
      <c r="C10348">
        <v>1</v>
      </c>
    </row>
    <row r="10349" spans="1:3" x14ac:dyDescent="0.25">
      <c r="A10349" s="16">
        <v>148659</v>
      </c>
      <c r="B10349">
        <v>2776</v>
      </c>
      <c r="C10349">
        <v>1</v>
      </c>
    </row>
    <row r="10350" spans="1:3" x14ac:dyDescent="0.25">
      <c r="A10350" s="16">
        <v>148662</v>
      </c>
      <c r="B10350">
        <v>2875</v>
      </c>
      <c r="C10350">
        <v>1</v>
      </c>
    </row>
    <row r="10351" spans="1:3" x14ac:dyDescent="0.25">
      <c r="A10351" s="16">
        <v>148667</v>
      </c>
      <c r="B10351">
        <v>2649</v>
      </c>
      <c r="C10351">
        <v>1</v>
      </c>
    </row>
    <row r="10352" spans="1:3" x14ac:dyDescent="0.25">
      <c r="A10352" s="16">
        <v>148676</v>
      </c>
      <c r="B10352">
        <v>2800</v>
      </c>
      <c r="C10352">
        <v>1</v>
      </c>
    </row>
    <row r="10353" spans="1:3" x14ac:dyDescent="0.25">
      <c r="A10353" s="16">
        <v>148677</v>
      </c>
      <c r="B10353">
        <v>2800</v>
      </c>
      <c r="C10353">
        <v>1</v>
      </c>
    </row>
    <row r="10354" spans="1:3" x14ac:dyDescent="0.25">
      <c r="A10354" s="16">
        <v>148678</v>
      </c>
      <c r="B10354">
        <v>2500</v>
      </c>
      <c r="C10354">
        <v>1</v>
      </c>
    </row>
    <row r="10355" spans="1:3" x14ac:dyDescent="0.25">
      <c r="A10355" s="16">
        <v>148681</v>
      </c>
      <c r="B10355">
        <v>2045</v>
      </c>
      <c r="C10355">
        <v>1</v>
      </c>
    </row>
    <row r="10356" spans="1:3" x14ac:dyDescent="0.25">
      <c r="A10356" s="16">
        <v>148682</v>
      </c>
      <c r="B10356">
        <v>2045</v>
      </c>
      <c r="C10356">
        <v>1</v>
      </c>
    </row>
    <row r="10357" spans="1:3" x14ac:dyDescent="0.25">
      <c r="A10357" s="16">
        <v>148683</v>
      </c>
      <c r="B10357">
        <v>2045</v>
      </c>
      <c r="C10357">
        <v>1</v>
      </c>
    </row>
    <row r="10358" spans="1:3" x14ac:dyDescent="0.25">
      <c r="A10358" s="16">
        <v>148685</v>
      </c>
      <c r="B10358">
        <v>2500</v>
      </c>
      <c r="C10358">
        <v>1</v>
      </c>
    </row>
    <row r="10359" spans="1:3" x14ac:dyDescent="0.25">
      <c r="A10359" s="16">
        <v>148686</v>
      </c>
      <c r="B10359">
        <v>2800</v>
      </c>
      <c r="C10359">
        <v>1</v>
      </c>
    </row>
    <row r="10360" spans="1:3" x14ac:dyDescent="0.25">
      <c r="A10360" s="16">
        <v>148691</v>
      </c>
      <c r="B10360">
        <v>7000</v>
      </c>
      <c r="C10360">
        <v>1</v>
      </c>
    </row>
    <row r="10361" spans="1:3" x14ac:dyDescent="0.25">
      <c r="A10361" s="16">
        <v>148698</v>
      </c>
      <c r="B10361">
        <v>5800</v>
      </c>
      <c r="C10361">
        <v>1</v>
      </c>
    </row>
    <row r="10362" spans="1:3" x14ac:dyDescent="0.25">
      <c r="A10362" s="16">
        <v>148699</v>
      </c>
      <c r="B10362">
        <v>7020</v>
      </c>
      <c r="C10362">
        <v>1</v>
      </c>
    </row>
    <row r="10363" spans="1:3" x14ac:dyDescent="0.25">
      <c r="A10363" s="16">
        <v>148700</v>
      </c>
      <c r="B10363">
        <v>7000</v>
      </c>
      <c r="C10363">
        <v>1</v>
      </c>
    </row>
    <row r="10364" spans="1:3" x14ac:dyDescent="0.25">
      <c r="A10364" s="16">
        <v>148701</v>
      </c>
      <c r="B10364">
        <v>7600</v>
      </c>
      <c r="C10364">
        <v>1</v>
      </c>
    </row>
    <row r="10365" spans="1:3" x14ac:dyDescent="0.25">
      <c r="A10365" s="16">
        <v>148703</v>
      </c>
      <c r="B10365">
        <v>863</v>
      </c>
      <c r="C10365">
        <v>1</v>
      </c>
    </row>
    <row r="10366" spans="1:3" x14ac:dyDescent="0.25">
      <c r="A10366" s="16">
        <v>148704</v>
      </c>
      <c r="B10366">
        <v>7600</v>
      </c>
      <c r="C10366">
        <v>1</v>
      </c>
    </row>
    <row r="10367" spans="1:3" x14ac:dyDescent="0.25">
      <c r="A10367" s="16">
        <v>148706</v>
      </c>
      <c r="B10367">
        <v>7000</v>
      </c>
      <c r="C10367">
        <v>1</v>
      </c>
    </row>
    <row r="10368" spans="1:3" x14ac:dyDescent="0.25">
      <c r="A10368" s="16">
        <v>148710</v>
      </c>
      <c r="B10368">
        <v>2775</v>
      </c>
      <c r="C10368">
        <v>1</v>
      </c>
    </row>
    <row r="10369" spans="1:3" x14ac:dyDescent="0.25">
      <c r="A10369" s="16">
        <v>148720</v>
      </c>
      <c r="B10369">
        <v>2341</v>
      </c>
      <c r="C10369">
        <v>1</v>
      </c>
    </row>
    <row r="10370" spans="1:3" x14ac:dyDescent="0.25">
      <c r="A10370" s="16">
        <v>148724</v>
      </c>
      <c r="B10370">
        <v>6840</v>
      </c>
      <c r="C10370">
        <v>1</v>
      </c>
    </row>
    <row r="10371" spans="1:3" x14ac:dyDescent="0.25">
      <c r="A10371" s="16">
        <v>148730</v>
      </c>
      <c r="B10371">
        <v>2590</v>
      </c>
      <c r="C10371">
        <v>1</v>
      </c>
    </row>
    <row r="10372" spans="1:3" x14ac:dyDescent="0.25">
      <c r="A10372" s="16">
        <v>148740</v>
      </c>
      <c r="B10372">
        <v>2235</v>
      </c>
      <c r="C10372">
        <v>1</v>
      </c>
    </row>
    <row r="10373" spans="1:3" x14ac:dyDescent="0.25">
      <c r="A10373" s="16">
        <v>148742</v>
      </c>
      <c r="B10373">
        <v>2341</v>
      </c>
      <c r="C10373">
        <v>1</v>
      </c>
    </row>
    <row r="10374" spans="1:3" x14ac:dyDescent="0.25">
      <c r="A10374" s="16">
        <v>148755</v>
      </c>
      <c r="B10374">
        <v>1740</v>
      </c>
      <c r="C10374">
        <v>1</v>
      </c>
    </row>
    <row r="10375" spans="1:3" x14ac:dyDescent="0.25">
      <c r="A10375" s="16">
        <v>148762</v>
      </c>
      <c r="B10375">
        <v>1578</v>
      </c>
      <c r="C10375">
        <v>1</v>
      </c>
    </row>
    <row r="10376" spans="1:3" x14ac:dyDescent="0.25">
      <c r="A10376" s="16">
        <v>148777</v>
      </c>
      <c r="B10376">
        <v>2182</v>
      </c>
      <c r="C10376">
        <v>1</v>
      </c>
    </row>
    <row r="10377" spans="1:3" x14ac:dyDescent="0.25">
      <c r="A10377" s="16">
        <v>148793</v>
      </c>
      <c r="B10377">
        <v>2800</v>
      </c>
      <c r="C10377">
        <v>1</v>
      </c>
    </row>
    <row r="10378" spans="1:3" x14ac:dyDescent="0.25">
      <c r="A10378" s="16">
        <v>148796</v>
      </c>
      <c r="B10378">
        <v>1561</v>
      </c>
      <c r="C10378">
        <v>1</v>
      </c>
    </row>
    <row r="10379" spans="1:3" x14ac:dyDescent="0.25">
      <c r="A10379" s="16">
        <v>148797</v>
      </c>
      <c r="B10379">
        <v>2800</v>
      </c>
      <c r="C10379">
        <v>1</v>
      </c>
    </row>
    <row r="10380" spans="1:3" x14ac:dyDescent="0.25">
      <c r="A10380" s="16">
        <v>148808</v>
      </c>
      <c r="B10380">
        <v>3000</v>
      </c>
      <c r="C10380">
        <v>1</v>
      </c>
    </row>
    <row r="10381" spans="1:3" x14ac:dyDescent="0.25">
      <c r="A10381" s="16">
        <v>148811</v>
      </c>
      <c r="B10381">
        <v>1431</v>
      </c>
      <c r="C10381">
        <v>1</v>
      </c>
    </row>
    <row r="10382" spans="1:3" x14ac:dyDescent="0.25">
      <c r="A10382" s="16">
        <v>148816</v>
      </c>
      <c r="B10382">
        <v>1272</v>
      </c>
      <c r="C10382">
        <v>1</v>
      </c>
    </row>
    <row r="10383" spans="1:3" x14ac:dyDescent="0.25">
      <c r="A10383" s="16">
        <v>148817</v>
      </c>
      <c r="B10383">
        <v>2400</v>
      </c>
      <c r="C10383">
        <v>1</v>
      </c>
    </row>
    <row r="10384" spans="1:3" x14ac:dyDescent="0.25">
      <c r="A10384" s="16">
        <v>148820</v>
      </c>
      <c r="B10384">
        <v>819065</v>
      </c>
      <c r="C10384">
        <v>1</v>
      </c>
    </row>
    <row r="10385" spans="1:3" x14ac:dyDescent="0.25">
      <c r="A10385" s="16">
        <v>148821</v>
      </c>
      <c r="B10385">
        <v>819125</v>
      </c>
      <c r="C10385">
        <v>1</v>
      </c>
    </row>
    <row r="10386" spans="1:3" x14ac:dyDescent="0.25">
      <c r="A10386" s="16">
        <v>148822</v>
      </c>
      <c r="B10386">
        <v>317316</v>
      </c>
      <c r="C10386">
        <v>1</v>
      </c>
    </row>
    <row r="10387" spans="1:3" x14ac:dyDescent="0.25">
      <c r="A10387" s="16">
        <v>148823</v>
      </c>
      <c r="B10387">
        <v>286510</v>
      </c>
      <c r="C10387">
        <v>1</v>
      </c>
    </row>
    <row r="10388" spans="1:3" x14ac:dyDescent="0.25">
      <c r="A10388" s="16">
        <v>148824</v>
      </c>
      <c r="B10388">
        <v>2500</v>
      </c>
      <c r="C10388">
        <v>1</v>
      </c>
    </row>
    <row r="10389" spans="1:3" x14ac:dyDescent="0.25">
      <c r="A10389" s="16">
        <v>148825</v>
      </c>
      <c r="B10389">
        <v>3000</v>
      </c>
      <c r="C10389">
        <v>1</v>
      </c>
    </row>
    <row r="10390" spans="1:3" x14ac:dyDescent="0.25">
      <c r="A10390" s="16">
        <v>148826</v>
      </c>
      <c r="B10390">
        <v>335641</v>
      </c>
      <c r="C10390">
        <v>1</v>
      </c>
    </row>
    <row r="10391" spans="1:3" x14ac:dyDescent="0.25">
      <c r="A10391" s="16">
        <v>148827</v>
      </c>
      <c r="B10391">
        <v>371831</v>
      </c>
      <c r="C10391">
        <v>1</v>
      </c>
    </row>
    <row r="10392" spans="1:3" x14ac:dyDescent="0.25">
      <c r="A10392" s="16">
        <v>148828</v>
      </c>
      <c r="B10392">
        <v>533574</v>
      </c>
      <c r="C10392">
        <v>1</v>
      </c>
    </row>
    <row r="10393" spans="1:3" x14ac:dyDescent="0.25">
      <c r="A10393" s="16">
        <v>148829</v>
      </c>
      <c r="B10393">
        <v>781014</v>
      </c>
      <c r="C10393">
        <v>1</v>
      </c>
    </row>
    <row r="10394" spans="1:3" x14ac:dyDescent="0.25">
      <c r="A10394" s="16">
        <v>148830</v>
      </c>
      <c r="B10394">
        <v>241455</v>
      </c>
      <c r="C10394">
        <v>1</v>
      </c>
    </row>
    <row r="10395" spans="1:3" x14ac:dyDescent="0.25">
      <c r="A10395" s="16">
        <v>148831</v>
      </c>
      <c r="B10395">
        <v>431691</v>
      </c>
      <c r="C10395">
        <v>1</v>
      </c>
    </row>
    <row r="10396" spans="1:3" x14ac:dyDescent="0.25">
      <c r="A10396" s="16">
        <v>148832</v>
      </c>
      <c r="B10396">
        <v>181875</v>
      </c>
      <c r="C10396">
        <v>1</v>
      </c>
    </row>
    <row r="10397" spans="1:3" x14ac:dyDescent="0.25">
      <c r="A10397" s="16">
        <v>148833</v>
      </c>
      <c r="B10397">
        <v>705969</v>
      </c>
      <c r="C10397">
        <v>1</v>
      </c>
    </row>
    <row r="10398" spans="1:3" x14ac:dyDescent="0.25">
      <c r="A10398" s="16">
        <v>148834</v>
      </c>
      <c r="B10398">
        <v>15139</v>
      </c>
      <c r="C10398">
        <v>1</v>
      </c>
    </row>
    <row r="10399" spans="1:3" x14ac:dyDescent="0.25">
      <c r="A10399" s="16">
        <v>148835</v>
      </c>
      <c r="B10399">
        <v>32847</v>
      </c>
      <c r="C10399">
        <v>1</v>
      </c>
    </row>
    <row r="10400" spans="1:3" x14ac:dyDescent="0.25">
      <c r="A10400" s="16">
        <v>148836</v>
      </c>
      <c r="B10400">
        <v>172448</v>
      </c>
      <c r="C10400">
        <v>1</v>
      </c>
    </row>
    <row r="10401" spans="1:3" x14ac:dyDescent="0.25">
      <c r="A10401" s="16">
        <v>148837</v>
      </c>
      <c r="B10401">
        <v>314464</v>
      </c>
      <c r="C10401">
        <v>1</v>
      </c>
    </row>
    <row r="10402" spans="1:3" x14ac:dyDescent="0.25">
      <c r="A10402" s="16">
        <v>148838</v>
      </c>
      <c r="B10402">
        <v>270847</v>
      </c>
      <c r="C10402">
        <v>1</v>
      </c>
    </row>
    <row r="10403" spans="1:3" x14ac:dyDescent="0.25">
      <c r="A10403" s="16">
        <v>148839</v>
      </c>
      <c r="B10403">
        <v>309975</v>
      </c>
      <c r="C10403">
        <v>1</v>
      </c>
    </row>
    <row r="10404" spans="1:3" x14ac:dyDescent="0.25">
      <c r="A10404" s="16">
        <v>148840</v>
      </c>
      <c r="B10404">
        <v>890594</v>
      </c>
      <c r="C10404">
        <v>1</v>
      </c>
    </row>
    <row r="10405" spans="1:3" x14ac:dyDescent="0.25">
      <c r="A10405" s="16">
        <v>148841</v>
      </c>
      <c r="B10405">
        <v>1180096</v>
      </c>
      <c r="C10405">
        <v>1</v>
      </c>
    </row>
    <row r="10406" spans="1:3" x14ac:dyDescent="0.25">
      <c r="A10406" s="16">
        <v>148842</v>
      </c>
      <c r="B10406">
        <v>1222053</v>
      </c>
      <c r="C10406">
        <v>1</v>
      </c>
    </row>
    <row r="10407" spans="1:3" x14ac:dyDescent="0.25">
      <c r="A10407" s="16">
        <v>148843</v>
      </c>
      <c r="B10407">
        <v>472816</v>
      </c>
      <c r="C10407">
        <v>1</v>
      </c>
    </row>
    <row r="10408" spans="1:3" x14ac:dyDescent="0.25">
      <c r="A10408" s="16">
        <v>148844</v>
      </c>
      <c r="B10408">
        <v>1067131</v>
      </c>
      <c r="C10408">
        <v>1</v>
      </c>
    </row>
    <row r="10409" spans="1:3" x14ac:dyDescent="0.25">
      <c r="A10409" s="16">
        <v>148845</v>
      </c>
      <c r="B10409">
        <v>1562965</v>
      </c>
      <c r="C10409">
        <v>1</v>
      </c>
    </row>
    <row r="10410" spans="1:3" x14ac:dyDescent="0.25">
      <c r="A10410" s="16">
        <v>148846</v>
      </c>
      <c r="B10410">
        <v>77727</v>
      </c>
      <c r="C10410">
        <v>1</v>
      </c>
    </row>
    <row r="10411" spans="1:3" x14ac:dyDescent="0.25">
      <c r="A10411" s="16">
        <v>148847</v>
      </c>
      <c r="B10411">
        <v>39257</v>
      </c>
      <c r="C10411">
        <v>1</v>
      </c>
    </row>
    <row r="10412" spans="1:3" x14ac:dyDescent="0.25">
      <c r="A10412" s="16">
        <v>148848</v>
      </c>
      <c r="B10412">
        <v>11136</v>
      </c>
      <c r="C10412">
        <v>1</v>
      </c>
    </row>
    <row r="10413" spans="1:3" x14ac:dyDescent="0.25">
      <c r="A10413" s="16">
        <v>148850</v>
      </c>
      <c r="B10413">
        <v>11246</v>
      </c>
      <c r="C10413">
        <v>1</v>
      </c>
    </row>
    <row r="10414" spans="1:3" x14ac:dyDescent="0.25">
      <c r="A10414" s="16">
        <v>148851</v>
      </c>
      <c r="B10414">
        <v>11100</v>
      </c>
      <c r="C10414">
        <v>1</v>
      </c>
    </row>
    <row r="10415" spans="1:3" x14ac:dyDescent="0.25">
      <c r="A10415" s="16">
        <v>148925</v>
      </c>
      <c r="B10415">
        <v>1548</v>
      </c>
      <c r="C10415">
        <v>1</v>
      </c>
    </row>
    <row r="10416" spans="1:3" x14ac:dyDescent="0.25">
      <c r="A10416" s="16">
        <v>148926</v>
      </c>
      <c r="B10416">
        <v>1994</v>
      </c>
      <c r="C10416">
        <v>1</v>
      </c>
    </row>
    <row r="10417" spans="1:3" x14ac:dyDescent="0.25">
      <c r="A10417" s="16">
        <v>148929</v>
      </c>
      <c r="B10417">
        <v>7600</v>
      </c>
      <c r="C10417">
        <v>1</v>
      </c>
    </row>
    <row r="10418" spans="1:3" x14ac:dyDescent="0.25">
      <c r="A10418" s="16">
        <v>148932</v>
      </c>
      <c r="B10418">
        <v>8000</v>
      </c>
      <c r="C10418">
        <v>1</v>
      </c>
    </row>
    <row r="10419" spans="1:3" x14ac:dyDescent="0.25">
      <c r="A10419" s="16">
        <v>148954</v>
      </c>
      <c r="B10419">
        <v>7400</v>
      </c>
      <c r="C10419">
        <v>1</v>
      </c>
    </row>
    <row r="10420" spans="1:3" x14ac:dyDescent="0.25">
      <c r="A10420" s="16">
        <v>148956</v>
      </c>
      <c r="B10420">
        <v>7400</v>
      </c>
      <c r="C10420">
        <v>1</v>
      </c>
    </row>
    <row r="10421" spans="1:3" x14ac:dyDescent="0.25">
      <c r="A10421" s="16">
        <v>148957</v>
      </c>
      <c r="B10421">
        <v>7215</v>
      </c>
      <c r="C10421">
        <v>1</v>
      </c>
    </row>
    <row r="10422" spans="1:3" x14ac:dyDescent="0.25">
      <c r="A10422" s="16">
        <v>148958</v>
      </c>
      <c r="B10422">
        <v>7215</v>
      </c>
      <c r="C10422">
        <v>1</v>
      </c>
    </row>
    <row r="10423" spans="1:3" x14ac:dyDescent="0.25">
      <c r="A10423" s="16">
        <v>148959</v>
      </c>
      <c r="B10423">
        <v>2850</v>
      </c>
      <c r="C10423">
        <v>1</v>
      </c>
    </row>
    <row r="10424" spans="1:3" x14ac:dyDescent="0.25">
      <c r="A10424" s="16">
        <v>148960</v>
      </c>
      <c r="B10424">
        <v>2750</v>
      </c>
      <c r="C10424">
        <v>1</v>
      </c>
    </row>
    <row r="10425" spans="1:3" x14ac:dyDescent="0.25">
      <c r="A10425" s="16">
        <v>148963</v>
      </c>
      <c r="B10425">
        <v>3000</v>
      </c>
      <c r="C10425">
        <v>1</v>
      </c>
    </row>
    <row r="10426" spans="1:3" x14ac:dyDescent="0.25">
      <c r="A10426" s="16">
        <v>148966</v>
      </c>
      <c r="B10426">
        <v>7200</v>
      </c>
      <c r="C10426">
        <v>1</v>
      </c>
    </row>
    <row r="10427" spans="1:3" x14ac:dyDescent="0.25">
      <c r="A10427" s="16">
        <v>148968</v>
      </c>
      <c r="B10427">
        <v>7600</v>
      </c>
      <c r="C10427">
        <v>1</v>
      </c>
    </row>
    <row r="10428" spans="1:3" x14ac:dyDescent="0.25">
      <c r="A10428" s="16">
        <v>148970</v>
      </c>
      <c r="B10428">
        <v>7600</v>
      </c>
      <c r="C10428">
        <v>1</v>
      </c>
    </row>
    <row r="10429" spans="1:3" x14ac:dyDescent="0.25">
      <c r="A10429" s="16">
        <v>149239</v>
      </c>
      <c r="B10429">
        <v>4725</v>
      </c>
      <c r="C10429">
        <v>1</v>
      </c>
    </row>
    <row r="10430" spans="1:3" x14ac:dyDescent="0.25">
      <c r="A10430" s="16">
        <v>149240</v>
      </c>
      <c r="B10430">
        <v>211582</v>
      </c>
      <c r="C10430">
        <v>1</v>
      </c>
    </row>
    <row r="10431" spans="1:3" x14ac:dyDescent="0.25">
      <c r="A10431" s="16">
        <v>149242</v>
      </c>
      <c r="B10431">
        <v>669823</v>
      </c>
      <c r="C10431">
        <v>1</v>
      </c>
    </row>
    <row r="10432" spans="1:3" x14ac:dyDescent="0.25">
      <c r="A10432" s="16">
        <v>149243</v>
      </c>
      <c r="B10432">
        <v>40</v>
      </c>
      <c r="C10432">
        <v>1</v>
      </c>
    </row>
    <row r="10433" spans="1:3" x14ac:dyDescent="0.25">
      <c r="A10433" s="16">
        <v>149244</v>
      </c>
      <c r="B10433">
        <v>358151</v>
      </c>
      <c r="C10433">
        <v>1</v>
      </c>
    </row>
    <row r="10434" spans="1:3" x14ac:dyDescent="0.25">
      <c r="A10434" s="16">
        <v>149245</v>
      </c>
      <c r="B10434">
        <v>5880141</v>
      </c>
      <c r="C10434">
        <v>1</v>
      </c>
    </row>
    <row r="10435" spans="1:3" x14ac:dyDescent="0.25">
      <c r="A10435" s="16">
        <v>149246</v>
      </c>
      <c r="B10435">
        <v>6</v>
      </c>
      <c r="C10435">
        <v>1</v>
      </c>
    </row>
    <row r="10436" spans="1:3" x14ac:dyDescent="0.25">
      <c r="A10436" s="16">
        <v>149247</v>
      </c>
      <c r="B10436">
        <v>3</v>
      </c>
      <c r="C10436">
        <v>1</v>
      </c>
    </row>
    <row r="10437" spans="1:3" x14ac:dyDescent="0.25">
      <c r="A10437" s="16">
        <v>149248</v>
      </c>
      <c r="B10437">
        <v>17297</v>
      </c>
      <c r="C10437">
        <v>1</v>
      </c>
    </row>
    <row r="10438" spans="1:3" x14ac:dyDescent="0.25">
      <c r="A10438" s="16">
        <v>149249</v>
      </c>
      <c r="B10438">
        <v>18759</v>
      </c>
      <c r="C10438">
        <v>1</v>
      </c>
    </row>
    <row r="10439" spans="1:3" x14ac:dyDescent="0.25">
      <c r="A10439" s="16">
        <v>149250</v>
      </c>
      <c r="B10439">
        <v>0</v>
      </c>
      <c r="C10439">
        <v>1</v>
      </c>
    </row>
    <row r="10440" spans="1:3" x14ac:dyDescent="0.25">
      <c r="A10440" s="16">
        <v>149251</v>
      </c>
      <c r="B10440">
        <v>0</v>
      </c>
      <c r="C10440">
        <v>1</v>
      </c>
    </row>
    <row r="10441" spans="1:3" x14ac:dyDescent="0.25">
      <c r="A10441" s="16">
        <v>149252</v>
      </c>
      <c r="B10441">
        <v>444657</v>
      </c>
      <c r="C10441">
        <v>1</v>
      </c>
    </row>
    <row r="10442" spans="1:3" x14ac:dyDescent="0.25">
      <c r="A10442" s="16">
        <v>149253</v>
      </c>
      <c r="B10442">
        <v>0</v>
      </c>
      <c r="C10442">
        <v>1</v>
      </c>
    </row>
    <row r="10443" spans="1:3" x14ac:dyDescent="0.25">
      <c r="A10443" s="16">
        <v>149254</v>
      </c>
      <c r="B10443">
        <v>837253</v>
      </c>
      <c r="C10443">
        <v>1</v>
      </c>
    </row>
    <row r="10444" spans="1:3" x14ac:dyDescent="0.25">
      <c r="A10444" s="16">
        <v>149255</v>
      </c>
      <c r="B10444">
        <v>90548</v>
      </c>
      <c r="C10444">
        <v>1</v>
      </c>
    </row>
    <row r="10445" spans="1:3" x14ac:dyDescent="0.25">
      <c r="A10445" s="16">
        <v>149256</v>
      </c>
      <c r="B10445">
        <v>177351</v>
      </c>
      <c r="C10445">
        <v>1</v>
      </c>
    </row>
    <row r="10446" spans="1:3" x14ac:dyDescent="0.25">
      <c r="A10446" s="16">
        <v>149257</v>
      </c>
      <c r="B10446">
        <v>282353</v>
      </c>
      <c r="C10446">
        <v>1</v>
      </c>
    </row>
    <row r="10447" spans="1:3" x14ac:dyDescent="0.25">
      <c r="A10447" s="16">
        <v>149258</v>
      </c>
      <c r="B10447">
        <v>0</v>
      </c>
      <c r="C10447">
        <v>1</v>
      </c>
    </row>
    <row r="10448" spans="1:3" x14ac:dyDescent="0.25">
      <c r="A10448" s="16">
        <v>149259</v>
      </c>
      <c r="B10448">
        <v>678054</v>
      </c>
      <c r="C10448">
        <v>1</v>
      </c>
    </row>
    <row r="10449" spans="1:3" x14ac:dyDescent="0.25">
      <c r="A10449" s="16">
        <v>149260</v>
      </c>
      <c r="B10449">
        <v>362221</v>
      </c>
      <c r="C10449">
        <v>1</v>
      </c>
    </row>
    <row r="10450" spans="1:3" x14ac:dyDescent="0.25">
      <c r="A10450" s="16">
        <v>149261</v>
      </c>
      <c r="B10450">
        <v>293742</v>
      </c>
      <c r="C10450">
        <v>1</v>
      </c>
    </row>
    <row r="10451" spans="1:3" x14ac:dyDescent="0.25">
      <c r="A10451" s="16">
        <v>149262</v>
      </c>
      <c r="B10451">
        <v>1090</v>
      </c>
      <c r="C10451">
        <v>1</v>
      </c>
    </row>
    <row r="10452" spans="1:3" x14ac:dyDescent="0.25">
      <c r="A10452" s="16">
        <v>149263</v>
      </c>
      <c r="B10452">
        <v>4396</v>
      </c>
      <c r="C10452">
        <v>1</v>
      </c>
    </row>
    <row r="10453" spans="1:3" x14ac:dyDescent="0.25">
      <c r="A10453" s="16">
        <v>149264</v>
      </c>
      <c r="B10453">
        <v>330</v>
      </c>
      <c r="C10453">
        <v>1</v>
      </c>
    </row>
    <row r="10454" spans="1:3" x14ac:dyDescent="0.25">
      <c r="A10454" s="16">
        <v>149265</v>
      </c>
      <c r="B10454">
        <v>599465</v>
      </c>
      <c r="C10454">
        <v>1</v>
      </c>
    </row>
    <row r="10455" spans="1:3" x14ac:dyDescent="0.25">
      <c r="A10455" s="16">
        <v>149266</v>
      </c>
      <c r="B10455">
        <v>334</v>
      </c>
      <c r="C10455">
        <v>1</v>
      </c>
    </row>
    <row r="10456" spans="1:3" x14ac:dyDescent="0.25">
      <c r="A10456" s="16">
        <v>149267</v>
      </c>
      <c r="B10456">
        <v>1158</v>
      </c>
      <c r="C10456">
        <v>1</v>
      </c>
    </row>
    <row r="10457" spans="1:3" x14ac:dyDescent="0.25">
      <c r="A10457" s="16">
        <v>149268</v>
      </c>
      <c r="B10457">
        <v>568</v>
      </c>
      <c r="C10457">
        <v>1</v>
      </c>
    </row>
    <row r="10458" spans="1:3" x14ac:dyDescent="0.25">
      <c r="A10458" s="16">
        <v>149269</v>
      </c>
      <c r="B10458">
        <v>333</v>
      </c>
      <c r="C10458">
        <v>1</v>
      </c>
    </row>
    <row r="10459" spans="1:3" x14ac:dyDescent="0.25">
      <c r="A10459" s="16">
        <v>149270</v>
      </c>
      <c r="B10459">
        <v>952</v>
      </c>
      <c r="C10459">
        <v>1</v>
      </c>
    </row>
    <row r="10460" spans="1:3" x14ac:dyDescent="0.25">
      <c r="A10460" s="16">
        <v>149271</v>
      </c>
      <c r="B10460">
        <v>603</v>
      </c>
      <c r="C10460">
        <v>1</v>
      </c>
    </row>
    <row r="10461" spans="1:3" x14ac:dyDescent="0.25">
      <c r="A10461" s="16">
        <v>149272</v>
      </c>
      <c r="B10461">
        <v>294</v>
      </c>
      <c r="C10461">
        <v>1</v>
      </c>
    </row>
    <row r="10462" spans="1:3" x14ac:dyDescent="0.25">
      <c r="A10462" s="16">
        <v>149273</v>
      </c>
      <c r="B10462">
        <v>412</v>
      </c>
      <c r="C10462">
        <v>1</v>
      </c>
    </row>
    <row r="10463" spans="1:3" x14ac:dyDescent="0.25">
      <c r="A10463" s="16">
        <v>149274</v>
      </c>
      <c r="B10463">
        <v>456</v>
      </c>
      <c r="C10463">
        <v>1</v>
      </c>
    </row>
    <row r="10464" spans="1:3" x14ac:dyDescent="0.25">
      <c r="A10464" s="16">
        <v>149275</v>
      </c>
      <c r="B10464">
        <v>308</v>
      </c>
      <c r="C10464">
        <v>1</v>
      </c>
    </row>
    <row r="10465" spans="1:3" x14ac:dyDescent="0.25">
      <c r="A10465" s="16">
        <v>149276</v>
      </c>
      <c r="B10465">
        <v>732</v>
      </c>
      <c r="C10465">
        <v>1</v>
      </c>
    </row>
    <row r="10466" spans="1:3" x14ac:dyDescent="0.25">
      <c r="A10466" s="16">
        <v>149277</v>
      </c>
      <c r="B10466">
        <v>415</v>
      </c>
      <c r="C10466">
        <v>1</v>
      </c>
    </row>
    <row r="10467" spans="1:3" x14ac:dyDescent="0.25">
      <c r="A10467" s="16">
        <v>149278</v>
      </c>
      <c r="B10467">
        <v>1094</v>
      </c>
      <c r="C10467">
        <v>1</v>
      </c>
    </row>
    <row r="10468" spans="1:3" x14ac:dyDescent="0.25">
      <c r="A10468" s="16">
        <v>149279</v>
      </c>
      <c r="B10468">
        <v>526</v>
      </c>
      <c r="C10468">
        <v>1</v>
      </c>
    </row>
    <row r="10469" spans="1:3" x14ac:dyDescent="0.25">
      <c r="A10469" s="16">
        <v>149280</v>
      </c>
      <c r="B10469">
        <v>432</v>
      </c>
      <c r="C10469">
        <v>1</v>
      </c>
    </row>
    <row r="10470" spans="1:3" x14ac:dyDescent="0.25">
      <c r="A10470" s="16">
        <v>149281</v>
      </c>
      <c r="B10470">
        <v>1198</v>
      </c>
      <c r="C10470">
        <v>1</v>
      </c>
    </row>
    <row r="10471" spans="1:3" x14ac:dyDescent="0.25">
      <c r="A10471" s="16">
        <v>149282</v>
      </c>
      <c r="B10471">
        <v>439</v>
      </c>
      <c r="C10471">
        <v>1</v>
      </c>
    </row>
    <row r="10472" spans="1:3" x14ac:dyDescent="0.25">
      <c r="A10472" s="16">
        <v>149283</v>
      </c>
      <c r="B10472">
        <v>402</v>
      </c>
      <c r="C10472">
        <v>1</v>
      </c>
    </row>
    <row r="10473" spans="1:3" x14ac:dyDescent="0.25">
      <c r="A10473" s="16">
        <v>149284</v>
      </c>
      <c r="B10473">
        <v>466</v>
      </c>
      <c r="C10473">
        <v>1</v>
      </c>
    </row>
    <row r="10474" spans="1:3" x14ac:dyDescent="0.25">
      <c r="A10474" s="16">
        <v>149285</v>
      </c>
      <c r="B10474">
        <v>496</v>
      </c>
      <c r="C10474">
        <v>1</v>
      </c>
    </row>
    <row r="10475" spans="1:3" x14ac:dyDescent="0.25">
      <c r="A10475" s="16">
        <v>149286</v>
      </c>
      <c r="B10475">
        <v>853</v>
      </c>
      <c r="C10475">
        <v>1</v>
      </c>
    </row>
    <row r="10476" spans="1:3" x14ac:dyDescent="0.25">
      <c r="A10476" s="16">
        <v>149287</v>
      </c>
      <c r="B10476">
        <v>583</v>
      </c>
      <c r="C10476">
        <v>1</v>
      </c>
    </row>
    <row r="10477" spans="1:3" x14ac:dyDescent="0.25">
      <c r="A10477" s="16">
        <v>149288</v>
      </c>
      <c r="B10477">
        <v>74180</v>
      </c>
      <c r="C10477">
        <v>1</v>
      </c>
    </row>
    <row r="10478" spans="1:3" x14ac:dyDescent="0.25">
      <c r="A10478" s="16">
        <v>149289</v>
      </c>
      <c r="B10478">
        <v>741</v>
      </c>
      <c r="C10478">
        <v>1</v>
      </c>
    </row>
    <row r="10479" spans="1:3" x14ac:dyDescent="0.25">
      <c r="A10479" s="16">
        <v>149290</v>
      </c>
      <c r="B10479">
        <v>441</v>
      </c>
      <c r="C10479">
        <v>1</v>
      </c>
    </row>
    <row r="10480" spans="1:3" x14ac:dyDescent="0.25">
      <c r="A10480" s="16">
        <v>149291</v>
      </c>
      <c r="B10480">
        <v>627</v>
      </c>
      <c r="C10480">
        <v>1</v>
      </c>
    </row>
    <row r="10481" spans="1:3" x14ac:dyDescent="0.25">
      <c r="A10481" s="16">
        <v>149292</v>
      </c>
      <c r="B10481">
        <v>671</v>
      </c>
      <c r="C10481">
        <v>1</v>
      </c>
    </row>
    <row r="10482" spans="1:3" x14ac:dyDescent="0.25">
      <c r="A10482" s="16">
        <v>149293</v>
      </c>
      <c r="B10482">
        <v>1291</v>
      </c>
      <c r="C10482">
        <v>1</v>
      </c>
    </row>
    <row r="10483" spans="1:3" x14ac:dyDescent="0.25">
      <c r="A10483" s="16">
        <v>149294</v>
      </c>
      <c r="B10483">
        <v>741</v>
      </c>
      <c r="C10483">
        <v>1</v>
      </c>
    </row>
    <row r="10484" spans="1:3" x14ac:dyDescent="0.25">
      <c r="A10484" s="16">
        <v>149295</v>
      </c>
      <c r="B10484">
        <v>276</v>
      </c>
      <c r="C10484">
        <v>1</v>
      </c>
    </row>
    <row r="10485" spans="1:3" x14ac:dyDescent="0.25">
      <c r="A10485" s="16">
        <v>149296</v>
      </c>
      <c r="B10485">
        <v>271</v>
      </c>
      <c r="C10485">
        <v>1</v>
      </c>
    </row>
    <row r="10486" spans="1:3" x14ac:dyDescent="0.25">
      <c r="A10486" s="16">
        <v>149297</v>
      </c>
      <c r="B10486">
        <v>1921</v>
      </c>
      <c r="C10486">
        <v>1</v>
      </c>
    </row>
    <row r="10487" spans="1:3" x14ac:dyDescent="0.25">
      <c r="A10487" s="16">
        <v>149298</v>
      </c>
      <c r="B10487">
        <v>785</v>
      </c>
      <c r="C10487">
        <v>1</v>
      </c>
    </row>
    <row r="10488" spans="1:3" x14ac:dyDescent="0.25">
      <c r="A10488" s="16">
        <v>149299</v>
      </c>
      <c r="B10488">
        <v>1030</v>
      </c>
      <c r="C10488">
        <v>1</v>
      </c>
    </row>
    <row r="10489" spans="1:3" x14ac:dyDescent="0.25">
      <c r="A10489" s="16">
        <v>149300</v>
      </c>
      <c r="B10489">
        <v>307</v>
      </c>
      <c r="C10489">
        <v>1</v>
      </c>
    </row>
    <row r="10490" spans="1:3" x14ac:dyDescent="0.25">
      <c r="A10490" s="16">
        <v>149301</v>
      </c>
      <c r="B10490">
        <v>307</v>
      </c>
      <c r="C10490">
        <v>1</v>
      </c>
    </row>
    <row r="10491" spans="1:3" x14ac:dyDescent="0.25">
      <c r="A10491" s="16">
        <v>149302</v>
      </c>
      <c r="B10491">
        <v>718</v>
      </c>
      <c r="C10491">
        <v>1</v>
      </c>
    </row>
    <row r="10492" spans="1:3" x14ac:dyDescent="0.25">
      <c r="A10492" s="16">
        <v>149303</v>
      </c>
      <c r="B10492">
        <v>1427</v>
      </c>
      <c r="C10492">
        <v>1</v>
      </c>
    </row>
    <row r="10493" spans="1:3" x14ac:dyDescent="0.25">
      <c r="A10493" s="16">
        <v>149304</v>
      </c>
      <c r="B10493">
        <v>1117</v>
      </c>
      <c r="C10493">
        <v>1</v>
      </c>
    </row>
    <row r="10494" spans="1:3" x14ac:dyDescent="0.25">
      <c r="A10494" s="16">
        <v>149305</v>
      </c>
      <c r="B10494">
        <v>966</v>
      </c>
      <c r="C10494">
        <v>1</v>
      </c>
    </row>
    <row r="10495" spans="1:3" x14ac:dyDescent="0.25">
      <c r="A10495" s="16">
        <v>149306</v>
      </c>
      <c r="B10495">
        <v>679</v>
      </c>
      <c r="C10495">
        <v>1</v>
      </c>
    </row>
    <row r="10496" spans="1:3" x14ac:dyDescent="0.25">
      <c r="A10496" s="16">
        <v>149307</v>
      </c>
      <c r="B10496">
        <v>1821</v>
      </c>
      <c r="C10496">
        <v>1</v>
      </c>
    </row>
    <row r="10497" spans="1:3" x14ac:dyDescent="0.25">
      <c r="A10497" s="16">
        <v>149308</v>
      </c>
      <c r="B10497">
        <v>990</v>
      </c>
      <c r="C10497">
        <v>1</v>
      </c>
    </row>
    <row r="10498" spans="1:3" x14ac:dyDescent="0.25">
      <c r="A10498" s="16">
        <v>149309</v>
      </c>
      <c r="B10498">
        <v>787</v>
      </c>
      <c r="C10498">
        <v>1</v>
      </c>
    </row>
    <row r="10499" spans="1:3" x14ac:dyDescent="0.25">
      <c r="A10499" s="16">
        <v>149310</v>
      </c>
      <c r="B10499">
        <v>700</v>
      </c>
      <c r="C10499">
        <v>1</v>
      </c>
    </row>
    <row r="10500" spans="1:3" x14ac:dyDescent="0.25">
      <c r="A10500" s="16">
        <v>149311</v>
      </c>
      <c r="B10500">
        <v>656</v>
      </c>
      <c r="C10500">
        <v>1</v>
      </c>
    </row>
    <row r="10501" spans="1:3" x14ac:dyDescent="0.25">
      <c r="A10501" s="16">
        <v>149312</v>
      </c>
      <c r="B10501">
        <v>713</v>
      </c>
      <c r="C10501">
        <v>1</v>
      </c>
    </row>
    <row r="10502" spans="1:3" x14ac:dyDescent="0.25">
      <c r="A10502" s="16">
        <v>149313</v>
      </c>
      <c r="B10502">
        <v>1743</v>
      </c>
      <c r="C10502">
        <v>1</v>
      </c>
    </row>
    <row r="10503" spans="1:3" x14ac:dyDescent="0.25">
      <c r="A10503" s="16">
        <v>149314</v>
      </c>
      <c r="B10503">
        <v>332</v>
      </c>
      <c r="C10503">
        <v>1</v>
      </c>
    </row>
    <row r="10504" spans="1:3" x14ac:dyDescent="0.25">
      <c r="A10504" s="16">
        <v>149315</v>
      </c>
      <c r="B10504">
        <v>288</v>
      </c>
      <c r="C10504">
        <v>1</v>
      </c>
    </row>
    <row r="10505" spans="1:3" x14ac:dyDescent="0.25">
      <c r="A10505" s="16">
        <v>149316</v>
      </c>
      <c r="B10505">
        <v>288</v>
      </c>
      <c r="C10505">
        <v>1</v>
      </c>
    </row>
    <row r="10506" spans="1:3" x14ac:dyDescent="0.25">
      <c r="A10506" s="16">
        <v>149317</v>
      </c>
      <c r="B10506">
        <v>291</v>
      </c>
      <c r="C10506">
        <v>1</v>
      </c>
    </row>
    <row r="10507" spans="1:3" x14ac:dyDescent="0.25">
      <c r="A10507" s="16">
        <v>149318</v>
      </c>
      <c r="B10507">
        <v>288</v>
      </c>
      <c r="C10507">
        <v>1</v>
      </c>
    </row>
    <row r="10508" spans="1:3" x14ac:dyDescent="0.25">
      <c r="A10508" s="16">
        <v>149319</v>
      </c>
      <c r="B10508">
        <v>1000</v>
      </c>
      <c r="C10508">
        <v>1</v>
      </c>
    </row>
    <row r="10509" spans="1:3" x14ac:dyDescent="0.25">
      <c r="A10509" s="16">
        <v>149320</v>
      </c>
      <c r="B10509">
        <v>655</v>
      </c>
      <c r="C10509">
        <v>1</v>
      </c>
    </row>
    <row r="10510" spans="1:3" x14ac:dyDescent="0.25">
      <c r="A10510" s="16">
        <v>149321</v>
      </c>
      <c r="B10510">
        <v>551</v>
      </c>
      <c r="C10510">
        <v>1</v>
      </c>
    </row>
    <row r="10511" spans="1:3" x14ac:dyDescent="0.25">
      <c r="A10511" s="16">
        <v>149322</v>
      </c>
      <c r="B10511">
        <v>920</v>
      </c>
      <c r="C10511">
        <v>1</v>
      </c>
    </row>
    <row r="10512" spans="1:3" x14ac:dyDescent="0.25">
      <c r="A10512" s="16">
        <v>149323</v>
      </c>
      <c r="B10512">
        <v>1185</v>
      </c>
      <c r="C10512">
        <v>1</v>
      </c>
    </row>
    <row r="10513" spans="1:3" x14ac:dyDescent="0.25">
      <c r="A10513" s="16">
        <v>149324</v>
      </c>
      <c r="B10513">
        <v>1148</v>
      </c>
      <c r="C10513">
        <v>1</v>
      </c>
    </row>
    <row r="10514" spans="1:3" x14ac:dyDescent="0.25">
      <c r="A10514" s="16">
        <v>149325</v>
      </c>
      <c r="B10514">
        <v>1404</v>
      </c>
      <c r="C10514">
        <v>1</v>
      </c>
    </row>
    <row r="10515" spans="1:3" x14ac:dyDescent="0.25">
      <c r="A10515" s="16">
        <v>149326</v>
      </c>
      <c r="B10515">
        <v>740</v>
      </c>
      <c r="C10515">
        <v>1</v>
      </c>
    </row>
    <row r="10516" spans="1:3" x14ac:dyDescent="0.25">
      <c r="A10516" s="16">
        <v>149327</v>
      </c>
      <c r="B10516">
        <v>991</v>
      </c>
      <c r="C10516">
        <v>1</v>
      </c>
    </row>
    <row r="10517" spans="1:3" x14ac:dyDescent="0.25">
      <c r="A10517" s="16">
        <v>149328</v>
      </c>
      <c r="B10517">
        <v>1478</v>
      </c>
      <c r="C10517">
        <v>1</v>
      </c>
    </row>
    <row r="10518" spans="1:3" x14ac:dyDescent="0.25">
      <c r="A10518" s="16">
        <v>149329</v>
      </c>
      <c r="B10518">
        <v>1241</v>
      </c>
      <c r="C10518">
        <v>1</v>
      </c>
    </row>
    <row r="10519" spans="1:3" x14ac:dyDescent="0.25">
      <c r="A10519" s="16">
        <v>149330</v>
      </c>
      <c r="B10519">
        <v>1827</v>
      </c>
      <c r="C10519">
        <v>1</v>
      </c>
    </row>
    <row r="10520" spans="1:3" x14ac:dyDescent="0.25">
      <c r="A10520" s="16">
        <v>149331</v>
      </c>
      <c r="B10520">
        <v>876</v>
      </c>
      <c r="C10520">
        <v>1</v>
      </c>
    </row>
    <row r="10521" spans="1:3" x14ac:dyDescent="0.25">
      <c r="A10521" s="16">
        <v>149332</v>
      </c>
      <c r="B10521">
        <v>966</v>
      </c>
      <c r="C10521">
        <v>1</v>
      </c>
    </row>
    <row r="10522" spans="1:3" x14ac:dyDescent="0.25">
      <c r="A10522" s="16">
        <v>149333</v>
      </c>
      <c r="B10522">
        <v>735</v>
      </c>
      <c r="C10522">
        <v>1</v>
      </c>
    </row>
    <row r="10523" spans="1:3" x14ac:dyDescent="0.25">
      <c r="A10523" s="16">
        <v>149334</v>
      </c>
      <c r="B10523">
        <v>619</v>
      </c>
      <c r="C10523">
        <v>1</v>
      </c>
    </row>
    <row r="10524" spans="1:3" x14ac:dyDescent="0.25">
      <c r="A10524" s="16">
        <v>149335</v>
      </c>
      <c r="B10524">
        <v>1749</v>
      </c>
      <c r="C10524">
        <v>1</v>
      </c>
    </row>
    <row r="10525" spans="1:3" x14ac:dyDescent="0.25">
      <c r="A10525" s="16">
        <v>149336</v>
      </c>
      <c r="B10525">
        <v>2578</v>
      </c>
      <c r="C10525">
        <v>1</v>
      </c>
    </row>
    <row r="10526" spans="1:3" x14ac:dyDescent="0.25">
      <c r="A10526" s="16">
        <v>149337</v>
      </c>
      <c r="B10526">
        <v>221</v>
      </c>
      <c r="C10526">
        <v>1</v>
      </c>
    </row>
    <row r="10527" spans="1:3" x14ac:dyDescent="0.25">
      <c r="A10527" s="16">
        <v>149338</v>
      </c>
      <c r="B10527">
        <v>324</v>
      </c>
      <c r="C10527">
        <v>1</v>
      </c>
    </row>
    <row r="10528" spans="1:3" x14ac:dyDescent="0.25">
      <c r="A10528" s="16">
        <v>149339</v>
      </c>
      <c r="B10528">
        <v>691</v>
      </c>
      <c r="C10528">
        <v>1</v>
      </c>
    </row>
    <row r="10529" spans="1:3" x14ac:dyDescent="0.25">
      <c r="A10529" s="16">
        <v>149340</v>
      </c>
      <c r="B10529">
        <v>565</v>
      </c>
      <c r="C10529">
        <v>1</v>
      </c>
    </row>
    <row r="10530" spans="1:3" x14ac:dyDescent="0.25">
      <c r="A10530" s="16">
        <v>149341</v>
      </c>
      <c r="B10530">
        <v>767</v>
      </c>
      <c r="C10530">
        <v>1</v>
      </c>
    </row>
    <row r="10531" spans="1:3" x14ac:dyDescent="0.25">
      <c r="A10531" s="16">
        <v>149342</v>
      </c>
      <c r="B10531">
        <v>920</v>
      </c>
      <c r="C10531">
        <v>1</v>
      </c>
    </row>
    <row r="10532" spans="1:3" x14ac:dyDescent="0.25">
      <c r="A10532" s="16">
        <v>149343</v>
      </c>
      <c r="B10532">
        <v>916</v>
      </c>
      <c r="C10532">
        <v>1</v>
      </c>
    </row>
    <row r="10533" spans="1:3" x14ac:dyDescent="0.25">
      <c r="A10533" s="16">
        <v>149344</v>
      </c>
      <c r="B10533">
        <v>589</v>
      </c>
      <c r="C10533">
        <v>1</v>
      </c>
    </row>
    <row r="10534" spans="1:3" x14ac:dyDescent="0.25">
      <c r="A10534" s="16">
        <v>149345</v>
      </c>
      <c r="B10534">
        <v>584</v>
      </c>
      <c r="C10534">
        <v>1</v>
      </c>
    </row>
    <row r="10535" spans="1:3" x14ac:dyDescent="0.25">
      <c r="A10535" s="16">
        <v>149346</v>
      </c>
      <c r="B10535">
        <v>4540</v>
      </c>
      <c r="C10535">
        <v>1</v>
      </c>
    </row>
    <row r="10536" spans="1:3" x14ac:dyDescent="0.25">
      <c r="A10536" s="16">
        <v>149347</v>
      </c>
      <c r="B10536">
        <v>704</v>
      </c>
      <c r="C10536">
        <v>1</v>
      </c>
    </row>
    <row r="10537" spans="1:3" x14ac:dyDescent="0.25">
      <c r="A10537" s="16">
        <v>149348</v>
      </c>
      <c r="B10537">
        <v>819</v>
      </c>
      <c r="C10537">
        <v>1</v>
      </c>
    </row>
    <row r="10538" spans="1:3" x14ac:dyDescent="0.25">
      <c r="A10538" s="16">
        <v>149349</v>
      </c>
      <c r="B10538">
        <v>724</v>
      </c>
      <c r="C10538">
        <v>1</v>
      </c>
    </row>
    <row r="10539" spans="1:3" x14ac:dyDescent="0.25">
      <c r="A10539" s="16">
        <v>149350</v>
      </c>
      <c r="B10539">
        <v>855</v>
      </c>
      <c r="C10539">
        <v>1</v>
      </c>
    </row>
    <row r="10540" spans="1:3" x14ac:dyDescent="0.25">
      <c r="A10540" s="16">
        <v>149351</v>
      </c>
      <c r="B10540">
        <v>1287</v>
      </c>
      <c r="C10540">
        <v>1</v>
      </c>
    </row>
    <row r="10541" spans="1:3" x14ac:dyDescent="0.25">
      <c r="A10541" s="16">
        <v>149352</v>
      </c>
      <c r="B10541">
        <v>647</v>
      </c>
      <c r="C10541">
        <v>1</v>
      </c>
    </row>
    <row r="10542" spans="1:3" x14ac:dyDescent="0.25">
      <c r="A10542" s="16">
        <v>149353</v>
      </c>
      <c r="B10542">
        <v>491</v>
      </c>
      <c r="C10542">
        <v>1</v>
      </c>
    </row>
    <row r="10543" spans="1:3" x14ac:dyDescent="0.25">
      <c r="A10543" s="16">
        <v>149354</v>
      </c>
      <c r="B10543">
        <v>555</v>
      </c>
      <c r="C10543">
        <v>1</v>
      </c>
    </row>
    <row r="10544" spans="1:3" x14ac:dyDescent="0.25">
      <c r="A10544" s="16">
        <v>149355</v>
      </c>
      <c r="B10544">
        <v>432</v>
      </c>
      <c r="C10544">
        <v>1</v>
      </c>
    </row>
    <row r="10545" spans="1:3" x14ac:dyDescent="0.25">
      <c r="A10545" s="16">
        <v>149356</v>
      </c>
      <c r="B10545">
        <v>431</v>
      </c>
      <c r="C10545">
        <v>1</v>
      </c>
    </row>
    <row r="10546" spans="1:3" x14ac:dyDescent="0.25">
      <c r="A10546" s="16">
        <v>149357</v>
      </c>
      <c r="B10546">
        <v>411</v>
      </c>
      <c r="C10546">
        <v>1</v>
      </c>
    </row>
    <row r="10547" spans="1:3" x14ac:dyDescent="0.25">
      <c r="A10547" s="16">
        <v>149358</v>
      </c>
      <c r="B10547">
        <v>355</v>
      </c>
      <c r="C10547">
        <v>1</v>
      </c>
    </row>
    <row r="10548" spans="1:3" x14ac:dyDescent="0.25">
      <c r="A10548" s="16">
        <v>149359</v>
      </c>
      <c r="B10548">
        <v>408</v>
      </c>
      <c r="C10548">
        <v>1</v>
      </c>
    </row>
    <row r="10549" spans="1:3" x14ac:dyDescent="0.25">
      <c r="A10549" s="16">
        <v>149360</v>
      </c>
      <c r="B10549">
        <v>407</v>
      </c>
      <c r="C10549">
        <v>1</v>
      </c>
    </row>
    <row r="10550" spans="1:3" x14ac:dyDescent="0.25">
      <c r="A10550" s="16">
        <v>149361</v>
      </c>
      <c r="B10550">
        <v>428</v>
      </c>
      <c r="C10550">
        <v>1</v>
      </c>
    </row>
    <row r="10551" spans="1:3" x14ac:dyDescent="0.25">
      <c r="A10551" s="16">
        <v>149362</v>
      </c>
      <c r="B10551">
        <v>616</v>
      </c>
      <c r="C10551">
        <v>1</v>
      </c>
    </row>
    <row r="10552" spans="1:3" x14ac:dyDescent="0.25">
      <c r="A10552" s="16">
        <v>149363</v>
      </c>
      <c r="B10552">
        <v>432</v>
      </c>
      <c r="C10552">
        <v>1</v>
      </c>
    </row>
    <row r="10553" spans="1:3" x14ac:dyDescent="0.25">
      <c r="A10553" s="16">
        <v>149364</v>
      </c>
      <c r="B10553">
        <v>1209</v>
      </c>
      <c r="C10553">
        <v>1</v>
      </c>
    </row>
    <row r="10554" spans="1:3" x14ac:dyDescent="0.25">
      <c r="A10554" s="16">
        <v>149365</v>
      </c>
      <c r="B10554">
        <v>631</v>
      </c>
      <c r="C10554">
        <v>1</v>
      </c>
    </row>
    <row r="10555" spans="1:3" x14ac:dyDescent="0.25">
      <c r="A10555" s="16">
        <v>149366</v>
      </c>
      <c r="B10555">
        <v>1525</v>
      </c>
      <c r="C10555">
        <v>1</v>
      </c>
    </row>
    <row r="10556" spans="1:3" x14ac:dyDescent="0.25">
      <c r="A10556" s="16">
        <v>149367</v>
      </c>
      <c r="B10556">
        <v>820</v>
      </c>
      <c r="C10556">
        <v>1</v>
      </c>
    </row>
    <row r="10557" spans="1:3" x14ac:dyDescent="0.25">
      <c r="A10557" s="16">
        <v>149368</v>
      </c>
      <c r="B10557">
        <v>215</v>
      </c>
      <c r="C10557">
        <v>1</v>
      </c>
    </row>
    <row r="10558" spans="1:3" x14ac:dyDescent="0.25">
      <c r="A10558" s="16">
        <v>149369</v>
      </c>
      <c r="B10558">
        <v>675</v>
      </c>
      <c r="C10558">
        <v>1</v>
      </c>
    </row>
    <row r="10559" spans="1:3" x14ac:dyDescent="0.25">
      <c r="A10559" s="16">
        <v>149370</v>
      </c>
      <c r="B10559">
        <v>1105</v>
      </c>
      <c r="C10559">
        <v>1</v>
      </c>
    </row>
    <row r="10560" spans="1:3" x14ac:dyDescent="0.25">
      <c r="A10560" s="16">
        <v>149371</v>
      </c>
      <c r="B10560">
        <v>696</v>
      </c>
      <c r="C10560">
        <v>1</v>
      </c>
    </row>
    <row r="10561" spans="1:3" x14ac:dyDescent="0.25">
      <c r="A10561" s="16">
        <v>149372</v>
      </c>
      <c r="B10561">
        <v>899</v>
      </c>
      <c r="C10561">
        <v>1</v>
      </c>
    </row>
    <row r="10562" spans="1:3" x14ac:dyDescent="0.25">
      <c r="A10562" s="16">
        <v>149373</v>
      </c>
      <c r="B10562">
        <v>9799</v>
      </c>
      <c r="C10562">
        <v>1</v>
      </c>
    </row>
    <row r="10563" spans="1:3" x14ac:dyDescent="0.25">
      <c r="A10563" s="16">
        <v>149374</v>
      </c>
      <c r="B10563">
        <v>4115</v>
      </c>
      <c r="C10563">
        <v>1</v>
      </c>
    </row>
    <row r="10564" spans="1:3" x14ac:dyDescent="0.25">
      <c r="A10564" s="16">
        <v>149375</v>
      </c>
      <c r="B10564">
        <v>13260</v>
      </c>
      <c r="C10564">
        <v>1</v>
      </c>
    </row>
    <row r="10565" spans="1:3" x14ac:dyDescent="0.25">
      <c r="A10565" s="16">
        <v>149376</v>
      </c>
      <c r="B10565">
        <v>12002</v>
      </c>
      <c r="C10565">
        <v>1</v>
      </c>
    </row>
    <row r="10566" spans="1:3" x14ac:dyDescent="0.25">
      <c r="A10566" s="16">
        <v>149377</v>
      </c>
      <c r="B10566">
        <v>20012</v>
      </c>
      <c r="C10566">
        <v>1</v>
      </c>
    </row>
    <row r="10567" spans="1:3" x14ac:dyDescent="0.25">
      <c r="A10567" s="16">
        <v>149378</v>
      </c>
      <c r="B10567">
        <v>70773</v>
      </c>
      <c r="C10567">
        <v>1</v>
      </c>
    </row>
    <row r="10568" spans="1:3" x14ac:dyDescent="0.25">
      <c r="A10568" s="16">
        <v>149379</v>
      </c>
      <c r="B10568">
        <v>10071</v>
      </c>
      <c r="C10568">
        <v>1</v>
      </c>
    </row>
    <row r="10569" spans="1:3" x14ac:dyDescent="0.25">
      <c r="A10569" s="16">
        <v>149380</v>
      </c>
      <c r="B10569">
        <v>16366</v>
      </c>
      <c r="C10569">
        <v>1</v>
      </c>
    </row>
    <row r="10570" spans="1:3" x14ac:dyDescent="0.25">
      <c r="A10570" s="16">
        <v>149381</v>
      </c>
      <c r="B10570">
        <v>12094</v>
      </c>
      <c r="C10570">
        <v>1</v>
      </c>
    </row>
    <row r="10571" spans="1:3" x14ac:dyDescent="0.25">
      <c r="A10571" s="16">
        <v>149382</v>
      </c>
      <c r="B10571">
        <v>1829</v>
      </c>
      <c r="C10571">
        <v>1</v>
      </c>
    </row>
    <row r="10572" spans="1:3" x14ac:dyDescent="0.25">
      <c r="A10572" s="16">
        <v>149383</v>
      </c>
      <c r="B10572">
        <v>5485</v>
      </c>
      <c r="C10572">
        <v>1</v>
      </c>
    </row>
    <row r="10573" spans="1:3" x14ac:dyDescent="0.25">
      <c r="A10573" s="16">
        <v>149384</v>
      </c>
      <c r="B10573">
        <v>23240</v>
      </c>
      <c r="C10573">
        <v>1</v>
      </c>
    </row>
    <row r="10574" spans="1:3" x14ac:dyDescent="0.25">
      <c r="A10574" s="16">
        <v>149385</v>
      </c>
      <c r="B10574">
        <v>4758</v>
      </c>
      <c r="C10574">
        <v>1</v>
      </c>
    </row>
    <row r="10575" spans="1:3" x14ac:dyDescent="0.25">
      <c r="A10575" s="16">
        <v>149386</v>
      </c>
      <c r="B10575">
        <v>1365</v>
      </c>
      <c r="C10575">
        <v>1</v>
      </c>
    </row>
    <row r="10576" spans="1:3" x14ac:dyDescent="0.25">
      <c r="A10576" s="16">
        <v>149387</v>
      </c>
      <c r="B10576">
        <v>251222</v>
      </c>
      <c r="C10576">
        <v>1</v>
      </c>
    </row>
    <row r="10577" spans="1:3" x14ac:dyDescent="0.25">
      <c r="A10577" s="16">
        <v>149388</v>
      </c>
      <c r="B10577">
        <v>872338</v>
      </c>
      <c r="C10577">
        <v>1</v>
      </c>
    </row>
    <row r="10578" spans="1:3" x14ac:dyDescent="0.25">
      <c r="A10578" s="16">
        <v>149389</v>
      </c>
      <c r="B10578">
        <v>0</v>
      </c>
      <c r="C10578">
        <v>1</v>
      </c>
    </row>
    <row r="10579" spans="1:3" x14ac:dyDescent="0.25">
      <c r="A10579" s="16">
        <v>149390</v>
      </c>
      <c r="B10579">
        <v>33274</v>
      </c>
      <c r="C10579">
        <v>1</v>
      </c>
    </row>
    <row r="10580" spans="1:3" x14ac:dyDescent="0.25">
      <c r="A10580" s="16">
        <v>149391</v>
      </c>
      <c r="B10580">
        <v>1053367</v>
      </c>
      <c r="C10580">
        <v>1</v>
      </c>
    </row>
    <row r="10581" spans="1:3" x14ac:dyDescent="0.25">
      <c r="A10581" s="16">
        <v>149392</v>
      </c>
      <c r="B10581">
        <v>3506</v>
      </c>
      <c r="C10581">
        <v>1</v>
      </c>
    </row>
    <row r="10582" spans="1:3" x14ac:dyDescent="0.25">
      <c r="A10582" s="16">
        <v>149393</v>
      </c>
      <c r="B10582">
        <v>447</v>
      </c>
      <c r="C10582">
        <v>1</v>
      </c>
    </row>
    <row r="10583" spans="1:3" x14ac:dyDescent="0.25">
      <c r="A10583" s="16">
        <v>149394</v>
      </c>
      <c r="B10583">
        <v>377</v>
      </c>
      <c r="C10583">
        <v>1</v>
      </c>
    </row>
    <row r="10584" spans="1:3" x14ac:dyDescent="0.25">
      <c r="A10584" s="16">
        <v>149395</v>
      </c>
      <c r="B10584">
        <v>428</v>
      </c>
      <c r="C10584">
        <v>1</v>
      </c>
    </row>
    <row r="10585" spans="1:3" x14ac:dyDescent="0.25">
      <c r="A10585" s="16">
        <v>149396</v>
      </c>
      <c r="B10585">
        <v>2</v>
      </c>
      <c r="C10585">
        <v>1</v>
      </c>
    </row>
    <row r="10586" spans="1:3" x14ac:dyDescent="0.25">
      <c r="A10586" s="16">
        <v>149397</v>
      </c>
      <c r="B10586">
        <v>10822</v>
      </c>
      <c r="C10586">
        <v>1</v>
      </c>
    </row>
    <row r="10587" spans="1:3" x14ac:dyDescent="0.25">
      <c r="A10587" s="16">
        <v>149398</v>
      </c>
      <c r="B10587">
        <v>492</v>
      </c>
      <c r="C10587">
        <v>1</v>
      </c>
    </row>
    <row r="10588" spans="1:3" x14ac:dyDescent="0.25">
      <c r="A10588" s="16">
        <v>149399</v>
      </c>
      <c r="B10588">
        <v>440</v>
      </c>
      <c r="C10588">
        <v>1</v>
      </c>
    </row>
    <row r="10589" spans="1:3" x14ac:dyDescent="0.25">
      <c r="A10589" s="16">
        <v>149400</v>
      </c>
      <c r="B10589">
        <v>529</v>
      </c>
      <c r="C10589">
        <v>1</v>
      </c>
    </row>
    <row r="10590" spans="1:3" x14ac:dyDescent="0.25">
      <c r="A10590" s="16">
        <v>149401</v>
      </c>
      <c r="B10590">
        <v>471</v>
      </c>
      <c r="C10590">
        <v>1</v>
      </c>
    </row>
    <row r="10591" spans="1:3" x14ac:dyDescent="0.25">
      <c r="A10591" s="16">
        <v>149402</v>
      </c>
      <c r="B10591">
        <v>3996</v>
      </c>
      <c r="C10591">
        <v>1</v>
      </c>
    </row>
    <row r="10592" spans="1:3" x14ac:dyDescent="0.25">
      <c r="A10592" s="16">
        <v>149403</v>
      </c>
      <c r="B10592">
        <v>315</v>
      </c>
      <c r="C10592">
        <v>1</v>
      </c>
    </row>
    <row r="10593" spans="1:3" x14ac:dyDescent="0.25">
      <c r="A10593" s="16">
        <v>149404</v>
      </c>
      <c r="B10593">
        <v>311</v>
      </c>
      <c r="C10593">
        <v>1</v>
      </c>
    </row>
    <row r="10594" spans="1:3" x14ac:dyDescent="0.25">
      <c r="A10594" s="16">
        <v>149405</v>
      </c>
      <c r="B10594">
        <v>680</v>
      </c>
      <c r="C10594">
        <v>1</v>
      </c>
    </row>
    <row r="10595" spans="1:3" x14ac:dyDescent="0.25">
      <c r="A10595" s="16">
        <v>149406</v>
      </c>
      <c r="B10595">
        <v>626</v>
      </c>
      <c r="C10595">
        <v>1</v>
      </c>
    </row>
    <row r="10596" spans="1:3" x14ac:dyDescent="0.25">
      <c r="A10596" s="16">
        <v>149407</v>
      </c>
      <c r="B10596">
        <v>319</v>
      </c>
      <c r="C10596">
        <v>1</v>
      </c>
    </row>
    <row r="10597" spans="1:3" x14ac:dyDescent="0.25">
      <c r="A10597" s="16">
        <v>149408</v>
      </c>
      <c r="B10597">
        <v>185</v>
      </c>
      <c r="C10597">
        <v>1</v>
      </c>
    </row>
    <row r="10598" spans="1:3" x14ac:dyDescent="0.25">
      <c r="A10598" s="16">
        <v>149409</v>
      </c>
      <c r="B10598">
        <v>243</v>
      </c>
      <c r="C10598">
        <v>1</v>
      </c>
    </row>
    <row r="10599" spans="1:3" x14ac:dyDescent="0.25">
      <c r="A10599" s="16">
        <v>149410</v>
      </c>
      <c r="B10599">
        <v>457</v>
      </c>
      <c r="C10599">
        <v>1</v>
      </c>
    </row>
    <row r="10600" spans="1:3" x14ac:dyDescent="0.25">
      <c r="A10600" s="16">
        <v>149411</v>
      </c>
      <c r="B10600">
        <v>146</v>
      </c>
      <c r="C10600">
        <v>1</v>
      </c>
    </row>
    <row r="10601" spans="1:3" x14ac:dyDescent="0.25">
      <c r="A10601" s="16">
        <v>149412</v>
      </c>
      <c r="B10601">
        <v>474</v>
      </c>
      <c r="C10601">
        <v>1</v>
      </c>
    </row>
    <row r="10602" spans="1:3" x14ac:dyDescent="0.25">
      <c r="A10602" s="16">
        <v>149413</v>
      </c>
      <c r="B10602">
        <v>1883</v>
      </c>
      <c r="C10602">
        <v>1</v>
      </c>
    </row>
    <row r="10603" spans="1:3" x14ac:dyDescent="0.25">
      <c r="A10603" s="16">
        <v>149414</v>
      </c>
      <c r="B10603">
        <v>322</v>
      </c>
      <c r="C10603">
        <v>1</v>
      </c>
    </row>
    <row r="10604" spans="1:3" x14ac:dyDescent="0.25">
      <c r="A10604" s="16">
        <v>149415</v>
      </c>
      <c r="B10604">
        <v>569</v>
      </c>
      <c r="C10604">
        <v>1</v>
      </c>
    </row>
    <row r="10605" spans="1:3" x14ac:dyDescent="0.25">
      <c r="A10605" s="16">
        <v>149416</v>
      </c>
      <c r="B10605">
        <v>708</v>
      </c>
      <c r="C10605">
        <v>1</v>
      </c>
    </row>
    <row r="10606" spans="1:3" x14ac:dyDescent="0.25">
      <c r="A10606" s="16">
        <v>149417</v>
      </c>
      <c r="B10606">
        <v>747</v>
      </c>
      <c r="C10606">
        <v>1</v>
      </c>
    </row>
    <row r="10607" spans="1:3" x14ac:dyDescent="0.25">
      <c r="A10607" s="16">
        <v>149418</v>
      </c>
      <c r="B10607">
        <v>637</v>
      </c>
      <c r="C10607">
        <v>1</v>
      </c>
    </row>
    <row r="10608" spans="1:3" x14ac:dyDescent="0.25">
      <c r="A10608" s="16">
        <v>149419</v>
      </c>
      <c r="B10608">
        <v>24206</v>
      </c>
      <c r="C10608">
        <v>1</v>
      </c>
    </row>
    <row r="10609" spans="1:3" x14ac:dyDescent="0.25">
      <c r="A10609" s="16">
        <v>149420</v>
      </c>
      <c r="B10609">
        <v>1282</v>
      </c>
      <c r="C10609">
        <v>1</v>
      </c>
    </row>
    <row r="10610" spans="1:3" x14ac:dyDescent="0.25">
      <c r="A10610" s="16">
        <v>149421</v>
      </c>
      <c r="B10610">
        <v>2096</v>
      </c>
      <c r="C10610">
        <v>1</v>
      </c>
    </row>
    <row r="10611" spans="1:3" x14ac:dyDescent="0.25">
      <c r="A10611" s="16">
        <v>149422</v>
      </c>
      <c r="B10611">
        <v>7284</v>
      </c>
      <c r="C10611">
        <v>1</v>
      </c>
    </row>
    <row r="10612" spans="1:3" x14ac:dyDescent="0.25">
      <c r="A10612" s="16">
        <v>149423</v>
      </c>
      <c r="B10612">
        <v>1212</v>
      </c>
      <c r="C10612">
        <v>1</v>
      </c>
    </row>
    <row r="10613" spans="1:3" x14ac:dyDescent="0.25">
      <c r="A10613" s="16">
        <v>149424</v>
      </c>
      <c r="B10613">
        <v>1008</v>
      </c>
      <c r="C10613">
        <v>1</v>
      </c>
    </row>
    <row r="10614" spans="1:3" x14ac:dyDescent="0.25">
      <c r="A10614" s="16">
        <v>149425</v>
      </c>
      <c r="B10614">
        <v>729</v>
      </c>
      <c r="C10614">
        <v>1</v>
      </c>
    </row>
    <row r="10615" spans="1:3" x14ac:dyDescent="0.25">
      <c r="A10615" s="16">
        <v>149426</v>
      </c>
      <c r="B10615">
        <v>1005</v>
      </c>
      <c r="C10615">
        <v>1</v>
      </c>
    </row>
    <row r="10616" spans="1:3" x14ac:dyDescent="0.25">
      <c r="A10616" s="16">
        <v>149427</v>
      </c>
      <c r="B10616">
        <v>527</v>
      </c>
      <c r="C10616">
        <v>1</v>
      </c>
    </row>
    <row r="10617" spans="1:3" x14ac:dyDescent="0.25">
      <c r="A10617" s="16">
        <v>149428</v>
      </c>
      <c r="B10617">
        <v>431</v>
      </c>
      <c r="C10617">
        <v>1</v>
      </c>
    </row>
    <row r="10618" spans="1:3" x14ac:dyDescent="0.25">
      <c r="A10618" s="16">
        <v>149429</v>
      </c>
      <c r="B10618">
        <v>564134</v>
      </c>
      <c r="C10618">
        <v>1</v>
      </c>
    </row>
    <row r="10619" spans="1:3" x14ac:dyDescent="0.25">
      <c r="A10619" s="16">
        <v>149433</v>
      </c>
      <c r="B10619">
        <v>21548</v>
      </c>
      <c r="C10619">
        <v>1</v>
      </c>
    </row>
    <row r="10620" spans="1:3" x14ac:dyDescent="0.25">
      <c r="A10620" s="16">
        <v>149434</v>
      </c>
      <c r="B10620">
        <v>28917</v>
      </c>
      <c r="C10620">
        <v>1</v>
      </c>
    </row>
    <row r="10621" spans="1:3" x14ac:dyDescent="0.25">
      <c r="A10621" s="16">
        <v>149435</v>
      </c>
      <c r="B10621">
        <v>2800</v>
      </c>
      <c r="C10621">
        <v>1</v>
      </c>
    </row>
    <row r="10622" spans="1:3" x14ac:dyDescent="0.25">
      <c r="A10622" s="16">
        <v>149438</v>
      </c>
      <c r="B10622">
        <v>406</v>
      </c>
      <c r="C10622">
        <v>1</v>
      </c>
    </row>
    <row r="10623" spans="1:3" x14ac:dyDescent="0.25">
      <c r="A10623" s="16">
        <v>149443</v>
      </c>
      <c r="B10623">
        <v>475</v>
      </c>
      <c r="C10623">
        <v>1</v>
      </c>
    </row>
    <row r="10624" spans="1:3" x14ac:dyDescent="0.25">
      <c r="A10624" s="16">
        <v>149446</v>
      </c>
      <c r="B10624">
        <v>475</v>
      </c>
      <c r="C10624">
        <v>1</v>
      </c>
    </row>
    <row r="10625" spans="1:3" x14ac:dyDescent="0.25">
      <c r="A10625" s="16">
        <v>149460</v>
      </c>
      <c r="B10625">
        <v>160</v>
      </c>
      <c r="C10625">
        <v>1</v>
      </c>
    </row>
    <row r="10626" spans="1:3" x14ac:dyDescent="0.25">
      <c r="A10626" s="16">
        <v>149466</v>
      </c>
      <c r="B10626">
        <v>475</v>
      </c>
      <c r="C10626">
        <v>1</v>
      </c>
    </row>
    <row r="10627" spans="1:3" x14ac:dyDescent="0.25">
      <c r="A10627" s="16">
        <v>149472</v>
      </c>
      <c r="B10627">
        <v>283</v>
      </c>
      <c r="C10627">
        <v>1</v>
      </c>
    </row>
    <row r="10628" spans="1:3" x14ac:dyDescent="0.25">
      <c r="A10628" s="16">
        <v>149479</v>
      </c>
      <c r="B10628">
        <v>744</v>
      </c>
      <c r="C10628">
        <v>1</v>
      </c>
    </row>
    <row r="10629" spans="1:3" x14ac:dyDescent="0.25">
      <c r="A10629" s="16">
        <v>149480</v>
      </c>
      <c r="B10629">
        <v>254</v>
      </c>
      <c r="C10629">
        <v>1</v>
      </c>
    </row>
    <row r="10630" spans="1:3" x14ac:dyDescent="0.25">
      <c r="A10630" s="16">
        <v>149481</v>
      </c>
      <c r="B10630">
        <v>962</v>
      </c>
      <c r="C10630">
        <v>1</v>
      </c>
    </row>
    <row r="10631" spans="1:3" x14ac:dyDescent="0.25">
      <c r="A10631" s="16">
        <v>149482</v>
      </c>
      <c r="B10631">
        <v>1243</v>
      </c>
      <c r="C10631">
        <v>1</v>
      </c>
    </row>
    <row r="10632" spans="1:3" x14ac:dyDescent="0.25">
      <c r="A10632" s="16">
        <v>149483</v>
      </c>
      <c r="B10632">
        <v>48</v>
      </c>
      <c r="C10632">
        <v>1</v>
      </c>
    </row>
    <row r="10633" spans="1:3" x14ac:dyDescent="0.25">
      <c r="A10633" s="16">
        <v>149484</v>
      </c>
      <c r="B10633">
        <v>376</v>
      </c>
      <c r="C10633">
        <v>1</v>
      </c>
    </row>
    <row r="10634" spans="1:3" x14ac:dyDescent="0.25">
      <c r="A10634" s="16">
        <v>149485</v>
      </c>
      <c r="B10634">
        <v>310</v>
      </c>
      <c r="C10634">
        <v>1</v>
      </c>
    </row>
    <row r="10635" spans="1:3" x14ac:dyDescent="0.25">
      <c r="A10635" s="16">
        <v>149486</v>
      </c>
      <c r="B10635">
        <v>150</v>
      </c>
      <c r="C10635">
        <v>1</v>
      </c>
    </row>
    <row r="10636" spans="1:3" x14ac:dyDescent="0.25">
      <c r="A10636" s="16">
        <v>149487</v>
      </c>
      <c r="B10636">
        <v>83</v>
      </c>
      <c r="C10636">
        <v>1</v>
      </c>
    </row>
    <row r="10637" spans="1:3" x14ac:dyDescent="0.25">
      <c r="A10637" s="16">
        <v>149488</v>
      </c>
      <c r="B10637">
        <v>121</v>
      </c>
      <c r="C10637">
        <v>1</v>
      </c>
    </row>
    <row r="10638" spans="1:3" x14ac:dyDescent="0.25">
      <c r="A10638" s="16">
        <v>149489</v>
      </c>
      <c r="B10638">
        <v>631</v>
      </c>
      <c r="C10638">
        <v>1</v>
      </c>
    </row>
    <row r="10639" spans="1:3" x14ac:dyDescent="0.25">
      <c r="A10639" s="16">
        <v>149490</v>
      </c>
      <c r="B10639">
        <v>75</v>
      </c>
      <c r="C10639">
        <v>1</v>
      </c>
    </row>
    <row r="10640" spans="1:3" x14ac:dyDescent="0.25">
      <c r="A10640" s="16">
        <v>149491</v>
      </c>
      <c r="B10640">
        <v>801</v>
      </c>
      <c r="C10640">
        <v>1</v>
      </c>
    </row>
    <row r="10641" spans="1:3" x14ac:dyDescent="0.25">
      <c r="A10641" s="16">
        <v>149492</v>
      </c>
      <c r="B10641">
        <v>423</v>
      </c>
      <c r="C10641">
        <v>1</v>
      </c>
    </row>
    <row r="10642" spans="1:3" x14ac:dyDescent="0.25">
      <c r="A10642" s="16">
        <v>149493</v>
      </c>
      <c r="B10642">
        <v>102</v>
      </c>
      <c r="C10642">
        <v>1</v>
      </c>
    </row>
    <row r="10643" spans="1:3" x14ac:dyDescent="0.25">
      <c r="A10643" s="16">
        <v>149494</v>
      </c>
      <c r="B10643">
        <v>77</v>
      </c>
      <c r="C10643">
        <v>1</v>
      </c>
    </row>
    <row r="10644" spans="1:3" x14ac:dyDescent="0.25">
      <c r="A10644" s="16">
        <v>149495</v>
      </c>
      <c r="B10644">
        <v>617</v>
      </c>
      <c r="C10644">
        <v>1</v>
      </c>
    </row>
    <row r="10645" spans="1:3" x14ac:dyDescent="0.25">
      <c r="A10645" s="16">
        <v>149496</v>
      </c>
      <c r="B10645">
        <v>254</v>
      </c>
      <c r="C10645">
        <v>1</v>
      </c>
    </row>
    <row r="10646" spans="1:3" x14ac:dyDescent="0.25">
      <c r="A10646" s="16">
        <v>149497</v>
      </c>
      <c r="B10646">
        <v>844</v>
      </c>
      <c r="C10646">
        <v>1</v>
      </c>
    </row>
    <row r="10647" spans="1:3" x14ac:dyDescent="0.25">
      <c r="A10647" s="16">
        <v>149498</v>
      </c>
      <c r="B10647">
        <v>897</v>
      </c>
      <c r="C10647">
        <v>1</v>
      </c>
    </row>
    <row r="10648" spans="1:3" x14ac:dyDescent="0.25">
      <c r="A10648" s="16">
        <v>149499</v>
      </c>
      <c r="B10648">
        <v>208</v>
      </c>
      <c r="C10648">
        <v>1</v>
      </c>
    </row>
    <row r="10649" spans="1:3" x14ac:dyDescent="0.25">
      <c r="A10649" s="16">
        <v>149500</v>
      </c>
      <c r="B10649">
        <v>218</v>
      </c>
      <c r="C10649">
        <v>1</v>
      </c>
    </row>
    <row r="10650" spans="1:3" x14ac:dyDescent="0.25">
      <c r="A10650" s="16">
        <v>149501</v>
      </c>
      <c r="B10650">
        <v>292</v>
      </c>
      <c r="C10650">
        <v>1</v>
      </c>
    </row>
    <row r="10651" spans="1:3" x14ac:dyDescent="0.25">
      <c r="A10651" s="16">
        <v>149502</v>
      </c>
      <c r="B10651">
        <v>273</v>
      </c>
      <c r="C10651">
        <v>1</v>
      </c>
    </row>
    <row r="10652" spans="1:3" x14ac:dyDescent="0.25">
      <c r="A10652" s="16">
        <v>149503</v>
      </c>
      <c r="B10652">
        <v>179</v>
      </c>
      <c r="C10652">
        <v>1</v>
      </c>
    </row>
    <row r="10653" spans="1:3" x14ac:dyDescent="0.25">
      <c r="A10653" s="16">
        <v>149504</v>
      </c>
      <c r="B10653">
        <v>310</v>
      </c>
      <c r="C10653">
        <v>1</v>
      </c>
    </row>
    <row r="10654" spans="1:3" x14ac:dyDescent="0.25">
      <c r="A10654" s="16">
        <v>149505</v>
      </c>
      <c r="B10654">
        <v>39</v>
      </c>
      <c r="C10654">
        <v>1</v>
      </c>
    </row>
    <row r="10655" spans="1:3" x14ac:dyDescent="0.25">
      <c r="A10655" s="16">
        <v>149506</v>
      </c>
      <c r="B10655">
        <v>504</v>
      </c>
      <c r="C10655">
        <v>1</v>
      </c>
    </row>
    <row r="10656" spans="1:3" x14ac:dyDescent="0.25">
      <c r="A10656" s="16">
        <v>149507</v>
      </c>
      <c r="B10656">
        <v>126</v>
      </c>
      <c r="C10656">
        <v>1</v>
      </c>
    </row>
    <row r="10657" spans="1:3" x14ac:dyDescent="0.25">
      <c r="A10657" s="16">
        <v>149509</v>
      </c>
      <c r="B10657">
        <v>3062</v>
      </c>
      <c r="C10657">
        <v>1</v>
      </c>
    </row>
    <row r="10658" spans="1:3" x14ac:dyDescent="0.25">
      <c r="A10658" s="16">
        <v>149510</v>
      </c>
      <c r="B10658">
        <v>4546</v>
      </c>
      <c r="C10658">
        <v>1</v>
      </c>
    </row>
    <row r="10659" spans="1:3" x14ac:dyDescent="0.25">
      <c r="A10659" s="16">
        <v>149511</v>
      </c>
      <c r="B10659">
        <v>7596</v>
      </c>
      <c r="C10659">
        <v>1</v>
      </c>
    </row>
    <row r="10660" spans="1:3" x14ac:dyDescent="0.25">
      <c r="A10660" s="16">
        <v>149512</v>
      </c>
      <c r="B10660">
        <v>12120</v>
      </c>
      <c r="C10660">
        <v>1</v>
      </c>
    </row>
    <row r="10661" spans="1:3" x14ac:dyDescent="0.25">
      <c r="A10661" s="16">
        <v>149513</v>
      </c>
      <c r="B10661">
        <v>53000</v>
      </c>
      <c r="C10661">
        <v>1</v>
      </c>
    </row>
    <row r="10662" spans="1:3" x14ac:dyDescent="0.25">
      <c r="A10662" s="16">
        <v>149514</v>
      </c>
      <c r="B10662">
        <v>24184</v>
      </c>
      <c r="C10662">
        <v>1</v>
      </c>
    </row>
    <row r="10663" spans="1:3" x14ac:dyDescent="0.25">
      <c r="A10663" s="16">
        <v>149515</v>
      </c>
      <c r="B10663">
        <v>78155</v>
      </c>
      <c r="C10663">
        <v>1</v>
      </c>
    </row>
    <row r="10664" spans="1:3" x14ac:dyDescent="0.25">
      <c r="A10664" s="16">
        <v>149516</v>
      </c>
      <c r="B10664">
        <v>63138</v>
      </c>
      <c r="C10664">
        <v>1</v>
      </c>
    </row>
    <row r="10665" spans="1:3" x14ac:dyDescent="0.25">
      <c r="A10665" s="16">
        <v>149517</v>
      </c>
      <c r="B10665">
        <v>75262</v>
      </c>
      <c r="C10665">
        <v>1</v>
      </c>
    </row>
    <row r="10666" spans="1:3" x14ac:dyDescent="0.25">
      <c r="A10666" s="16">
        <v>149518</v>
      </c>
      <c r="B10666">
        <v>571000</v>
      </c>
      <c r="C10666">
        <v>1</v>
      </c>
    </row>
    <row r="10667" spans="1:3" x14ac:dyDescent="0.25">
      <c r="A10667" s="16">
        <v>149519</v>
      </c>
      <c r="B10667">
        <v>134259</v>
      </c>
      <c r="C10667">
        <v>1</v>
      </c>
    </row>
    <row r="10668" spans="1:3" x14ac:dyDescent="0.25">
      <c r="A10668" s="16">
        <v>149520</v>
      </c>
      <c r="B10668">
        <v>330700</v>
      </c>
      <c r="C10668">
        <v>1</v>
      </c>
    </row>
    <row r="10669" spans="1:3" x14ac:dyDescent="0.25">
      <c r="A10669" s="16">
        <v>149521</v>
      </c>
      <c r="B10669">
        <v>233000</v>
      </c>
      <c r="C10669">
        <v>1</v>
      </c>
    </row>
    <row r="10670" spans="1:3" x14ac:dyDescent="0.25">
      <c r="A10670" s="16">
        <v>149522</v>
      </c>
      <c r="B10670">
        <v>303000</v>
      </c>
      <c r="C10670">
        <v>1</v>
      </c>
    </row>
    <row r="10671" spans="1:3" x14ac:dyDescent="0.25">
      <c r="A10671" s="16">
        <v>149523</v>
      </c>
      <c r="B10671">
        <v>350000</v>
      </c>
      <c r="C10671">
        <v>1</v>
      </c>
    </row>
    <row r="10672" spans="1:3" x14ac:dyDescent="0.25">
      <c r="A10672" s="16">
        <v>149524</v>
      </c>
      <c r="B10672">
        <v>524219</v>
      </c>
      <c r="C10672">
        <v>1</v>
      </c>
    </row>
    <row r="10673" spans="1:3" x14ac:dyDescent="0.25">
      <c r="A10673" s="16">
        <v>149525</v>
      </c>
      <c r="B10673">
        <v>1362000</v>
      </c>
      <c r="C10673">
        <v>1</v>
      </c>
    </row>
    <row r="10674" spans="1:3" x14ac:dyDescent="0.25">
      <c r="A10674" s="16">
        <v>149526</v>
      </c>
      <c r="B10674">
        <v>796000</v>
      </c>
      <c r="C10674">
        <v>1</v>
      </c>
    </row>
    <row r="10675" spans="1:3" x14ac:dyDescent="0.25">
      <c r="A10675" s="16">
        <v>149527</v>
      </c>
      <c r="B10675">
        <v>1463000</v>
      </c>
      <c r="C10675">
        <v>1</v>
      </c>
    </row>
    <row r="10676" spans="1:3" x14ac:dyDescent="0.25">
      <c r="A10676" s="16">
        <v>149528</v>
      </c>
      <c r="B10676">
        <v>2948000</v>
      </c>
      <c r="C10676">
        <v>1</v>
      </c>
    </row>
    <row r="10677" spans="1:3" x14ac:dyDescent="0.25">
      <c r="A10677" s="16">
        <v>149529</v>
      </c>
      <c r="B10677">
        <v>2445000</v>
      </c>
      <c r="C10677">
        <v>1</v>
      </c>
    </row>
    <row r="10678" spans="1:3" x14ac:dyDescent="0.25">
      <c r="A10678" s="16">
        <v>149530</v>
      </c>
      <c r="B10678">
        <v>3494000</v>
      </c>
      <c r="C10678">
        <v>1</v>
      </c>
    </row>
    <row r="10679" spans="1:3" x14ac:dyDescent="0.25">
      <c r="A10679" s="16">
        <v>149531</v>
      </c>
      <c r="B10679">
        <v>822955</v>
      </c>
      <c r="C10679">
        <v>1</v>
      </c>
    </row>
    <row r="10680" spans="1:3" x14ac:dyDescent="0.25">
      <c r="A10680" s="16">
        <v>149532</v>
      </c>
      <c r="B10680">
        <v>147414</v>
      </c>
      <c r="C10680">
        <v>1</v>
      </c>
    </row>
    <row r="10681" spans="1:3" x14ac:dyDescent="0.25">
      <c r="A10681" s="16">
        <v>149533</v>
      </c>
      <c r="B10681">
        <v>3201</v>
      </c>
      <c r="C10681">
        <v>1</v>
      </c>
    </row>
    <row r="10682" spans="1:3" x14ac:dyDescent="0.25">
      <c r="A10682" s="16">
        <v>149534</v>
      </c>
      <c r="B10682">
        <v>65030</v>
      </c>
      <c r="C10682">
        <v>1</v>
      </c>
    </row>
    <row r="10683" spans="1:3" x14ac:dyDescent="0.25">
      <c r="A10683" s="16">
        <v>149535</v>
      </c>
      <c r="B10683">
        <v>37160</v>
      </c>
      <c r="C10683">
        <v>1</v>
      </c>
    </row>
    <row r="10684" spans="1:3" x14ac:dyDescent="0.25">
      <c r="A10684" s="16">
        <v>149536</v>
      </c>
      <c r="B10684">
        <v>138957</v>
      </c>
      <c r="C10684">
        <v>1</v>
      </c>
    </row>
    <row r="10685" spans="1:3" x14ac:dyDescent="0.25">
      <c r="A10685" s="16">
        <v>149537</v>
      </c>
      <c r="B10685">
        <v>220332</v>
      </c>
      <c r="C10685">
        <v>1</v>
      </c>
    </row>
    <row r="10686" spans="1:3" x14ac:dyDescent="0.25">
      <c r="A10686" s="16">
        <v>149538</v>
      </c>
      <c r="B10686">
        <v>26</v>
      </c>
      <c r="C10686">
        <v>1</v>
      </c>
    </row>
    <row r="10687" spans="1:3" x14ac:dyDescent="0.25">
      <c r="A10687" s="16">
        <v>149539</v>
      </c>
      <c r="B10687">
        <v>28627</v>
      </c>
      <c r="C10687">
        <v>1</v>
      </c>
    </row>
    <row r="10688" spans="1:3" x14ac:dyDescent="0.25">
      <c r="A10688" s="16">
        <v>149540</v>
      </c>
      <c r="B10688">
        <v>60844</v>
      </c>
      <c r="C10688">
        <v>1</v>
      </c>
    </row>
    <row r="10689" spans="1:3" x14ac:dyDescent="0.25">
      <c r="A10689" s="16">
        <v>149541</v>
      </c>
      <c r="B10689">
        <v>32573</v>
      </c>
      <c r="C10689">
        <v>1</v>
      </c>
    </row>
    <row r="10690" spans="1:3" x14ac:dyDescent="0.25">
      <c r="A10690" s="16">
        <v>149542</v>
      </c>
      <c r="B10690">
        <v>811389</v>
      </c>
      <c r="C10690">
        <v>1</v>
      </c>
    </row>
    <row r="10691" spans="1:3" x14ac:dyDescent="0.25">
      <c r="A10691" s="16">
        <v>149543</v>
      </c>
      <c r="B10691">
        <v>234555</v>
      </c>
      <c r="C10691">
        <v>1</v>
      </c>
    </row>
    <row r="10692" spans="1:3" x14ac:dyDescent="0.25">
      <c r="A10692" s="16">
        <v>149544</v>
      </c>
      <c r="B10692">
        <v>77</v>
      </c>
      <c r="C10692">
        <v>1</v>
      </c>
    </row>
    <row r="10693" spans="1:3" x14ac:dyDescent="0.25">
      <c r="A10693" s="16">
        <v>149545</v>
      </c>
      <c r="B10693">
        <v>71</v>
      </c>
      <c r="C10693">
        <v>1</v>
      </c>
    </row>
    <row r="10694" spans="1:3" x14ac:dyDescent="0.25">
      <c r="A10694" s="16">
        <v>149730</v>
      </c>
      <c r="B10694">
        <v>482908</v>
      </c>
      <c r="C10694">
        <v>1</v>
      </c>
    </row>
    <row r="10695" spans="1:3" x14ac:dyDescent="0.25">
      <c r="A10695" s="16">
        <v>149731</v>
      </c>
      <c r="B10695">
        <v>407</v>
      </c>
      <c r="C10695">
        <v>1</v>
      </c>
    </row>
    <row r="10696" spans="1:3" x14ac:dyDescent="0.25">
      <c r="A10696" s="16">
        <v>149733</v>
      </c>
      <c r="B10696">
        <v>764</v>
      </c>
      <c r="C10696">
        <v>1</v>
      </c>
    </row>
    <row r="10697" spans="1:3" x14ac:dyDescent="0.25">
      <c r="A10697" s="16">
        <v>149734</v>
      </c>
      <c r="B10697">
        <v>5517</v>
      </c>
      <c r="C10697">
        <v>1</v>
      </c>
    </row>
    <row r="10698" spans="1:3" x14ac:dyDescent="0.25">
      <c r="A10698" s="16">
        <v>149735</v>
      </c>
      <c r="B10698">
        <v>123281</v>
      </c>
      <c r="C10698">
        <v>1</v>
      </c>
    </row>
    <row r="10699" spans="1:3" x14ac:dyDescent="0.25">
      <c r="A10699" s="16">
        <v>149737</v>
      </c>
      <c r="B10699">
        <v>67469</v>
      </c>
      <c r="C10699">
        <v>1</v>
      </c>
    </row>
    <row r="10700" spans="1:3" x14ac:dyDescent="0.25">
      <c r="A10700" s="16">
        <v>149738</v>
      </c>
      <c r="B10700">
        <v>50331</v>
      </c>
      <c r="C10700">
        <v>1</v>
      </c>
    </row>
    <row r="10701" spans="1:3" x14ac:dyDescent="0.25">
      <c r="A10701" s="16">
        <v>149739</v>
      </c>
      <c r="B10701">
        <v>175056</v>
      </c>
      <c r="C10701">
        <v>1</v>
      </c>
    </row>
    <row r="10702" spans="1:3" x14ac:dyDescent="0.25">
      <c r="A10702" s="16">
        <v>149740</v>
      </c>
      <c r="B10702">
        <v>52201</v>
      </c>
      <c r="C10702">
        <v>1</v>
      </c>
    </row>
    <row r="10703" spans="1:3" x14ac:dyDescent="0.25">
      <c r="A10703" s="16">
        <v>149741</v>
      </c>
      <c r="B10703">
        <v>154901</v>
      </c>
      <c r="C10703">
        <v>1</v>
      </c>
    </row>
    <row r="10704" spans="1:3" x14ac:dyDescent="0.25">
      <c r="A10704" s="16">
        <v>149742</v>
      </c>
      <c r="B10704">
        <v>36089</v>
      </c>
      <c r="C10704">
        <v>1</v>
      </c>
    </row>
    <row r="10705" spans="1:3" x14ac:dyDescent="0.25">
      <c r="A10705" s="16">
        <v>149743</v>
      </c>
      <c r="B10705">
        <v>166007</v>
      </c>
      <c r="C10705">
        <v>1</v>
      </c>
    </row>
    <row r="10706" spans="1:3" x14ac:dyDescent="0.25">
      <c r="A10706" s="16">
        <v>149744</v>
      </c>
      <c r="B10706">
        <v>144656</v>
      </c>
      <c r="C10706">
        <v>1</v>
      </c>
    </row>
    <row r="10707" spans="1:3" x14ac:dyDescent="0.25">
      <c r="A10707" s="16">
        <v>149745</v>
      </c>
      <c r="B10707">
        <v>218639</v>
      </c>
      <c r="C10707">
        <v>1</v>
      </c>
    </row>
    <row r="10708" spans="1:3" x14ac:dyDescent="0.25">
      <c r="A10708" s="16">
        <v>149746</v>
      </c>
      <c r="B10708">
        <v>145032</v>
      </c>
      <c r="C10708">
        <v>1</v>
      </c>
    </row>
    <row r="10709" spans="1:3" x14ac:dyDescent="0.25">
      <c r="A10709" s="16">
        <v>149747</v>
      </c>
      <c r="B10709">
        <v>77589</v>
      </c>
      <c r="C10709">
        <v>1</v>
      </c>
    </row>
    <row r="10710" spans="1:3" x14ac:dyDescent="0.25">
      <c r="A10710" s="16">
        <v>149748</v>
      </c>
      <c r="B10710">
        <v>77570</v>
      </c>
      <c r="C10710">
        <v>1</v>
      </c>
    </row>
    <row r="10711" spans="1:3" x14ac:dyDescent="0.25">
      <c r="A10711" s="16">
        <v>149776</v>
      </c>
      <c r="B10711">
        <v>17301</v>
      </c>
      <c r="C10711">
        <v>1</v>
      </c>
    </row>
    <row r="10712" spans="1:3" x14ac:dyDescent="0.25">
      <c r="A10712" s="16">
        <v>149787</v>
      </c>
      <c r="B10712">
        <v>195606</v>
      </c>
      <c r="C10712">
        <v>1</v>
      </c>
    </row>
    <row r="10713" spans="1:3" x14ac:dyDescent="0.25">
      <c r="A10713" s="16">
        <v>149788</v>
      </c>
      <c r="B10713">
        <v>139413</v>
      </c>
      <c r="C10713">
        <v>1</v>
      </c>
    </row>
    <row r="10714" spans="1:3" x14ac:dyDescent="0.25">
      <c r="A10714" s="16">
        <v>149789</v>
      </c>
      <c r="B10714">
        <v>85342</v>
      </c>
      <c r="C10714">
        <v>1</v>
      </c>
    </row>
    <row r="10715" spans="1:3" x14ac:dyDescent="0.25">
      <c r="A10715" s="16">
        <v>149790</v>
      </c>
      <c r="B10715">
        <v>73884</v>
      </c>
      <c r="C10715">
        <v>1</v>
      </c>
    </row>
    <row r="10716" spans="1:3" x14ac:dyDescent="0.25">
      <c r="A10716" s="16">
        <v>149792</v>
      </c>
      <c r="B10716">
        <v>96457</v>
      </c>
      <c r="C10716">
        <v>1</v>
      </c>
    </row>
    <row r="10717" spans="1:3" x14ac:dyDescent="0.25">
      <c r="A10717" s="16">
        <v>149794</v>
      </c>
      <c r="B10717">
        <v>129936</v>
      </c>
      <c r="C10717">
        <v>1</v>
      </c>
    </row>
    <row r="10718" spans="1:3" x14ac:dyDescent="0.25">
      <c r="A10718" s="16">
        <v>149795</v>
      </c>
      <c r="B10718">
        <v>82610</v>
      </c>
      <c r="C10718">
        <v>1</v>
      </c>
    </row>
    <row r="10719" spans="1:3" x14ac:dyDescent="0.25">
      <c r="A10719" s="16">
        <v>149796</v>
      </c>
      <c r="B10719">
        <v>82397</v>
      </c>
      <c r="C10719">
        <v>1</v>
      </c>
    </row>
    <row r="10720" spans="1:3" x14ac:dyDescent="0.25">
      <c r="A10720" s="16">
        <v>149797</v>
      </c>
      <c r="B10720">
        <v>112844</v>
      </c>
      <c r="C10720">
        <v>1</v>
      </c>
    </row>
    <row r="10721" spans="1:3" x14ac:dyDescent="0.25">
      <c r="A10721" s="16">
        <v>149798</v>
      </c>
      <c r="B10721">
        <v>111736</v>
      </c>
      <c r="C10721">
        <v>1</v>
      </c>
    </row>
    <row r="10722" spans="1:3" x14ac:dyDescent="0.25">
      <c r="A10722" s="16">
        <v>149799</v>
      </c>
      <c r="B10722">
        <v>93147</v>
      </c>
      <c r="C10722">
        <v>1</v>
      </c>
    </row>
    <row r="10723" spans="1:3" x14ac:dyDescent="0.25">
      <c r="A10723" s="16">
        <v>149800</v>
      </c>
      <c r="B10723">
        <v>91186</v>
      </c>
      <c r="C10723">
        <v>1</v>
      </c>
    </row>
    <row r="10724" spans="1:3" x14ac:dyDescent="0.25">
      <c r="A10724" s="16">
        <v>149801</v>
      </c>
      <c r="B10724">
        <v>151987</v>
      </c>
      <c r="C10724">
        <v>1</v>
      </c>
    </row>
    <row r="10725" spans="1:3" x14ac:dyDescent="0.25">
      <c r="A10725" s="16">
        <v>149802</v>
      </c>
      <c r="B10725">
        <v>55219</v>
      </c>
      <c r="C10725">
        <v>1</v>
      </c>
    </row>
    <row r="10726" spans="1:3" x14ac:dyDescent="0.25">
      <c r="A10726" s="16">
        <v>149803</v>
      </c>
      <c r="B10726">
        <v>72163</v>
      </c>
      <c r="C10726">
        <v>1</v>
      </c>
    </row>
    <row r="10727" spans="1:3" x14ac:dyDescent="0.25">
      <c r="A10727" s="16">
        <v>149804</v>
      </c>
      <c r="B10727">
        <v>89153</v>
      </c>
      <c r="C10727">
        <v>1</v>
      </c>
    </row>
    <row r="10728" spans="1:3" x14ac:dyDescent="0.25">
      <c r="A10728" s="16">
        <v>149805</v>
      </c>
      <c r="B10728">
        <v>61672</v>
      </c>
      <c r="C10728">
        <v>1</v>
      </c>
    </row>
    <row r="10729" spans="1:3" x14ac:dyDescent="0.25">
      <c r="A10729" s="16">
        <v>149806</v>
      </c>
      <c r="B10729">
        <v>119327</v>
      </c>
      <c r="C10729">
        <v>1</v>
      </c>
    </row>
    <row r="10730" spans="1:3" x14ac:dyDescent="0.25">
      <c r="A10730" s="16">
        <v>149807</v>
      </c>
      <c r="B10730">
        <v>109674</v>
      </c>
      <c r="C10730">
        <v>1</v>
      </c>
    </row>
    <row r="10731" spans="1:3" x14ac:dyDescent="0.25">
      <c r="A10731" s="16">
        <v>149808</v>
      </c>
      <c r="B10731">
        <v>29934</v>
      </c>
      <c r="C10731">
        <v>1</v>
      </c>
    </row>
    <row r="10732" spans="1:3" x14ac:dyDescent="0.25">
      <c r="A10732" s="16">
        <v>149809</v>
      </c>
      <c r="B10732">
        <v>93147</v>
      </c>
      <c r="C10732">
        <v>1</v>
      </c>
    </row>
    <row r="10733" spans="1:3" x14ac:dyDescent="0.25">
      <c r="A10733" s="16">
        <v>149810</v>
      </c>
      <c r="B10733">
        <v>59672</v>
      </c>
      <c r="C10733">
        <v>1</v>
      </c>
    </row>
    <row r="10734" spans="1:3" x14ac:dyDescent="0.25">
      <c r="A10734" s="16">
        <v>149812</v>
      </c>
      <c r="B10734">
        <v>220</v>
      </c>
      <c r="C10734">
        <v>1</v>
      </c>
    </row>
    <row r="10735" spans="1:3" x14ac:dyDescent="0.25">
      <c r="A10735" s="16">
        <v>149813</v>
      </c>
      <c r="B10735">
        <v>578</v>
      </c>
      <c r="C10735">
        <v>1</v>
      </c>
    </row>
    <row r="10736" spans="1:3" x14ac:dyDescent="0.25">
      <c r="A10736" s="16">
        <v>149814</v>
      </c>
      <c r="B10736">
        <v>574</v>
      </c>
      <c r="C10736">
        <v>1</v>
      </c>
    </row>
    <row r="10737" spans="1:3" x14ac:dyDescent="0.25">
      <c r="A10737" s="16">
        <v>149815</v>
      </c>
      <c r="B10737">
        <v>318</v>
      </c>
      <c r="C10737">
        <v>1</v>
      </c>
    </row>
    <row r="10738" spans="1:3" x14ac:dyDescent="0.25">
      <c r="A10738" s="16">
        <v>149816</v>
      </c>
      <c r="B10738">
        <v>490</v>
      </c>
      <c r="C10738">
        <v>1</v>
      </c>
    </row>
    <row r="10739" spans="1:3" x14ac:dyDescent="0.25">
      <c r="A10739" s="16">
        <v>149817</v>
      </c>
      <c r="B10739">
        <v>2966</v>
      </c>
      <c r="C10739">
        <v>1</v>
      </c>
    </row>
    <row r="10740" spans="1:3" x14ac:dyDescent="0.25">
      <c r="A10740" s="16">
        <v>149819</v>
      </c>
      <c r="B10740">
        <v>2203</v>
      </c>
      <c r="C10740">
        <v>1</v>
      </c>
    </row>
    <row r="10741" spans="1:3" x14ac:dyDescent="0.25">
      <c r="A10741" s="16">
        <v>149821</v>
      </c>
      <c r="B10741">
        <v>2376</v>
      </c>
      <c r="C10741">
        <v>1</v>
      </c>
    </row>
    <row r="10742" spans="1:3" x14ac:dyDescent="0.25">
      <c r="A10742" s="16">
        <v>149837</v>
      </c>
      <c r="B10742">
        <v>126778</v>
      </c>
      <c r="C10742">
        <v>1</v>
      </c>
    </row>
    <row r="10743" spans="1:3" x14ac:dyDescent="0.25">
      <c r="A10743" s="16">
        <v>149838</v>
      </c>
      <c r="B10743">
        <v>941919</v>
      </c>
      <c r="C10743">
        <v>1</v>
      </c>
    </row>
    <row r="10744" spans="1:3" x14ac:dyDescent="0.25">
      <c r="A10744" s="16">
        <v>149839</v>
      </c>
      <c r="B10744">
        <v>228641</v>
      </c>
      <c r="C10744">
        <v>1</v>
      </c>
    </row>
    <row r="10745" spans="1:3" x14ac:dyDescent="0.25">
      <c r="A10745" s="16">
        <v>149840</v>
      </c>
      <c r="B10745">
        <v>66698</v>
      </c>
      <c r="C10745">
        <v>1</v>
      </c>
    </row>
    <row r="10746" spans="1:3" x14ac:dyDescent="0.25">
      <c r="A10746" s="16">
        <v>149841</v>
      </c>
      <c r="B10746">
        <v>143349</v>
      </c>
      <c r="C10746">
        <v>1</v>
      </c>
    </row>
    <row r="10747" spans="1:3" x14ac:dyDescent="0.25">
      <c r="A10747" s="16">
        <v>149842</v>
      </c>
      <c r="B10747">
        <v>132731</v>
      </c>
      <c r="C10747">
        <v>1</v>
      </c>
    </row>
    <row r="10748" spans="1:3" x14ac:dyDescent="0.25">
      <c r="A10748" s="16">
        <v>149843</v>
      </c>
      <c r="B10748">
        <v>181001</v>
      </c>
      <c r="C10748">
        <v>1</v>
      </c>
    </row>
    <row r="10749" spans="1:3" x14ac:dyDescent="0.25">
      <c r="A10749" s="16">
        <v>149844</v>
      </c>
      <c r="B10749">
        <v>40955</v>
      </c>
      <c r="C10749">
        <v>1</v>
      </c>
    </row>
    <row r="10750" spans="1:3" x14ac:dyDescent="0.25">
      <c r="A10750" s="16">
        <v>149845</v>
      </c>
      <c r="B10750">
        <v>78169</v>
      </c>
      <c r="C10750">
        <v>1</v>
      </c>
    </row>
    <row r="10751" spans="1:3" x14ac:dyDescent="0.25">
      <c r="A10751" s="16">
        <v>149846</v>
      </c>
      <c r="B10751">
        <v>33795</v>
      </c>
      <c r="C10751">
        <v>1</v>
      </c>
    </row>
    <row r="10752" spans="1:3" x14ac:dyDescent="0.25">
      <c r="A10752" s="16">
        <v>149847</v>
      </c>
      <c r="B10752">
        <v>31123</v>
      </c>
      <c r="C10752">
        <v>1</v>
      </c>
    </row>
    <row r="10753" spans="1:3" x14ac:dyDescent="0.25">
      <c r="A10753" s="16">
        <v>149848</v>
      </c>
      <c r="B10753">
        <v>49798</v>
      </c>
      <c r="C10753">
        <v>1</v>
      </c>
    </row>
    <row r="10754" spans="1:3" x14ac:dyDescent="0.25">
      <c r="A10754" s="16">
        <v>149849</v>
      </c>
      <c r="B10754">
        <v>6425</v>
      </c>
      <c r="C10754">
        <v>1</v>
      </c>
    </row>
    <row r="10755" spans="1:3" x14ac:dyDescent="0.25">
      <c r="A10755" s="16">
        <v>149850</v>
      </c>
      <c r="B10755">
        <v>31721</v>
      </c>
      <c r="C10755">
        <v>1</v>
      </c>
    </row>
    <row r="10756" spans="1:3" x14ac:dyDescent="0.25">
      <c r="A10756" s="16">
        <v>149851</v>
      </c>
      <c r="B10756">
        <v>30324</v>
      </c>
      <c r="C10756">
        <v>1</v>
      </c>
    </row>
    <row r="10757" spans="1:3" x14ac:dyDescent="0.25">
      <c r="A10757" s="16">
        <v>149852</v>
      </c>
      <c r="B10757">
        <v>36616</v>
      </c>
      <c r="C10757">
        <v>1</v>
      </c>
    </row>
    <row r="10758" spans="1:3" x14ac:dyDescent="0.25">
      <c r="A10758" s="16">
        <v>149853</v>
      </c>
      <c r="B10758">
        <v>44816</v>
      </c>
      <c r="C10758">
        <v>1</v>
      </c>
    </row>
    <row r="10759" spans="1:3" x14ac:dyDescent="0.25">
      <c r="A10759" s="16">
        <v>149854</v>
      </c>
      <c r="B10759">
        <v>3039</v>
      </c>
      <c r="C10759">
        <v>1</v>
      </c>
    </row>
    <row r="10760" spans="1:3" x14ac:dyDescent="0.25">
      <c r="A10760" s="16">
        <v>149855</v>
      </c>
      <c r="B10760">
        <v>3498</v>
      </c>
      <c r="C10760">
        <v>1</v>
      </c>
    </row>
    <row r="10761" spans="1:3" x14ac:dyDescent="0.25">
      <c r="A10761" s="16">
        <v>149856</v>
      </c>
      <c r="B10761">
        <v>3498</v>
      </c>
      <c r="C10761">
        <v>1</v>
      </c>
    </row>
    <row r="10762" spans="1:3" x14ac:dyDescent="0.25">
      <c r="A10762" s="16">
        <v>149857</v>
      </c>
      <c r="B10762">
        <v>3299</v>
      </c>
      <c r="C10762">
        <v>1</v>
      </c>
    </row>
    <row r="10763" spans="1:3" x14ac:dyDescent="0.25">
      <c r="A10763" s="16">
        <v>149858</v>
      </c>
      <c r="B10763">
        <v>4396</v>
      </c>
      <c r="C10763">
        <v>1</v>
      </c>
    </row>
    <row r="10764" spans="1:3" x14ac:dyDescent="0.25">
      <c r="A10764" s="16">
        <v>149859</v>
      </c>
      <c r="B10764">
        <v>7693</v>
      </c>
      <c r="C10764">
        <v>1</v>
      </c>
    </row>
    <row r="10765" spans="1:3" x14ac:dyDescent="0.25">
      <c r="A10765" s="16">
        <v>149860</v>
      </c>
      <c r="B10765">
        <v>25498</v>
      </c>
      <c r="C10765">
        <v>1</v>
      </c>
    </row>
    <row r="10766" spans="1:3" x14ac:dyDescent="0.25">
      <c r="A10766" s="16">
        <v>149861</v>
      </c>
      <c r="B10766">
        <v>41985</v>
      </c>
      <c r="C10766">
        <v>1</v>
      </c>
    </row>
    <row r="10767" spans="1:3" x14ac:dyDescent="0.25">
      <c r="A10767" s="16">
        <v>149862</v>
      </c>
      <c r="B10767">
        <v>106016</v>
      </c>
      <c r="C10767">
        <v>1</v>
      </c>
    </row>
    <row r="10768" spans="1:3" x14ac:dyDescent="0.25">
      <c r="A10768" s="16">
        <v>149863</v>
      </c>
      <c r="B10768">
        <v>4638</v>
      </c>
      <c r="C10768">
        <v>1</v>
      </c>
    </row>
    <row r="10769" spans="1:3" x14ac:dyDescent="0.25">
      <c r="A10769" s="16">
        <v>149864</v>
      </c>
      <c r="B10769">
        <v>14964</v>
      </c>
      <c r="C10769">
        <v>1</v>
      </c>
    </row>
    <row r="10770" spans="1:3" x14ac:dyDescent="0.25">
      <c r="A10770" s="16">
        <v>149865</v>
      </c>
      <c r="B10770">
        <v>22541</v>
      </c>
      <c r="C10770">
        <v>1</v>
      </c>
    </row>
    <row r="10771" spans="1:3" x14ac:dyDescent="0.25">
      <c r="A10771" s="16">
        <v>149866</v>
      </c>
      <c r="B10771">
        <v>37591</v>
      </c>
      <c r="C10771">
        <v>1</v>
      </c>
    </row>
    <row r="10772" spans="1:3" x14ac:dyDescent="0.25">
      <c r="A10772" s="16">
        <v>149867</v>
      </c>
      <c r="B10772">
        <v>14842</v>
      </c>
      <c r="C10772">
        <v>1</v>
      </c>
    </row>
    <row r="10773" spans="1:3" x14ac:dyDescent="0.25">
      <c r="A10773" s="16">
        <v>149868</v>
      </c>
      <c r="B10773">
        <v>12006</v>
      </c>
      <c r="C10773">
        <v>1</v>
      </c>
    </row>
    <row r="10774" spans="1:3" x14ac:dyDescent="0.25">
      <c r="A10774" s="16">
        <v>149869</v>
      </c>
      <c r="B10774">
        <v>15502</v>
      </c>
      <c r="C10774">
        <v>1</v>
      </c>
    </row>
    <row r="10775" spans="1:3" x14ac:dyDescent="0.25">
      <c r="A10775" s="16">
        <v>149870</v>
      </c>
      <c r="B10775">
        <v>34704</v>
      </c>
      <c r="C10775">
        <v>1</v>
      </c>
    </row>
    <row r="10776" spans="1:3" x14ac:dyDescent="0.25">
      <c r="A10776" s="16">
        <v>149871</v>
      </c>
      <c r="B10776">
        <v>20850</v>
      </c>
      <c r="C10776">
        <v>1</v>
      </c>
    </row>
    <row r="10777" spans="1:3" x14ac:dyDescent="0.25">
      <c r="A10777" s="16">
        <v>149872</v>
      </c>
      <c r="B10777">
        <v>28328</v>
      </c>
      <c r="C10777">
        <v>1</v>
      </c>
    </row>
    <row r="10778" spans="1:3" x14ac:dyDescent="0.25">
      <c r="A10778" s="16">
        <v>149873</v>
      </c>
      <c r="B10778">
        <v>15180</v>
      </c>
      <c r="C10778">
        <v>1</v>
      </c>
    </row>
    <row r="10779" spans="1:3" x14ac:dyDescent="0.25">
      <c r="A10779" s="16">
        <v>149874</v>
      </c>
      <c r="B10779">
        <v>13599</v>
      </c>
      <c r="C10779">
        <v>1</v>
      </c>
    </row>
    <row r="10780" spans="1:3" x14ac:dyDescent="0.25">
      <c r="A10780" s="16">
        <v>149875</v>
      </c>
      <c r="B10780">
        <v>50775</v>
      </c>
      <c r="C10780">
        <v>1</v>
      </c>
    </row>
    <row r="10781" spans="1:3" x14ac:dyDescent="0.25">
      <c r="A10781" s="16">
        <v>149876</v>
      </c>
      <c r="B10781">
        <v>14050</v>
      </c>
      <c r="C10781">
        <v>1</v>
      </c>
    </row>
    <row r="10782" spans="1:3" x14ac:dyDescent="0.25">
      <c r="A10782" s="16">
        <v>149877</v>
      </c>
      <c r="B10782">
        <v>26288</v>
      </c>
      <c r="C10782">
        <v>1</v>
      </c>
    </row>
    <row r="10783" spans="1:3" x14ac:dyDescent="0.25">
      <c r="A10783" s="16">
        <v>149878</v>
      </c>
      <c r="B10783">
        <v>168175</v>
      </c>
      <c r="C10783">
        <v>1</v>
      </c>
    </row>
    <row r="10784" spans="1:3" x14ac:dyDescent="0.25">
      <c r="A10784" s="16">
        <v>149879</v>
      </c>
      <c r="B10784">
        <v>207347</v>
      </c>
      <c r="C10784">
        <v>1</v>
      </c>
    </row>
    <row r="10785" spans="1:3" x14ac:dyDescent="0.25">
      <c r="A10785" s="16">
        <v>149880</v>
      </c>
      <c r="B10785">
        <v>24933</v>
      </c>
      <c r="C10785">
        <v>1</v>
      </c>
    </row>
    <row r="10786" spans="1:3" x14ac:dyDescent="0.25">
      <c r="A10786" s="16">
        <v>149881</v>
      </c>
      <c r="B10786">
        <v>61820</v>
      </c>
      <c r="C10786">
        <v>1</v>
      </c>
    </row>
    <row r="10787" spans="1:3" x14ac:dyDescent="0.25">
      <c r="A10787" s="16">
        <v>149882</v>
      </c>
      <c r="B10787">
        <v>27071</v>
      </c>
      <c r="C10787">
        <v>1</v>
      </c>
    </row>
    <row r="10788" spans="1:3" x14ac:dyDescent="0.25">
      <c r="A10788" s="16">
        <v>149883</v>
      </c>
      <c r="B10788">
        <v>23267</v>
      </c>
      <c r="C10788">
        <v>1</v>
      </c>
    </row>
    <row r="10789" spans="1:3" x14ac:dyDescent="0.25">
      <c r="A10789" s="16">
        <v>149884</v>
      </c>
      <c r="B10789">
        <v>15705</v>
      </c>
      <c r="C10789">
        <v>1</v>
      </c>
    </row>
    <row r="10790" spans="1:3" x14ac:dyDescent="0.25">
      <c r="A10790" s="16">
        <v>149885</v>
      </c>
      <c r="B10790">
        <v>16945</v>
      </c>
      <c r="C10790">
        <v>1</v>
      </c>
    </row>
    <row r="10791" spans="1:3" x14ac:dyDescent="0.25">
      <c r="A10791" s="16">
        <v>149886</v>
      </c>
      <c r="B10791">
        <v>89106</v>
      </c>
      <c r="C10791">
        <v>1</v>
      </c>
    </row>
    <row r="10792" spans="1:3" x14ac:dyDescent="0.25">
      <c r="A10792" s="16">
        <v>149887</v>
      </c>
      <c r="B10792">
        <v>14165</v>
      </c>
      <c r="C10792">
        <v>1</v>
      </c>
    </row>
    <row r="10793" spans="1:3" x14ac:dyDescent="0.25">
      <c r="A10793" s="16">
        <v>149888</v>
      </c>
      <c r="B10793">
        <v>4955</v>
      </c>
      <c r="C10793">
        <v>1</v>
      </c>
    </row>
    <row r="10794" spans="1:3" x14ac:dyDescent="0.25">
      <c r="A10794" s="16">
        <v>149889</v>
      </c>
      <c r="B10794">
        <v>3950</v>
      </c>
      <c r="C10794">
        <v>1</v>
      </c>
    </row>
    <row r="10795" spans="1:3" x14ac:dyDescent="0.25">
      <c r="A10795" s="16">
        <v>149890</v>
      </c>
      <c r="B10795">
        <v>380</v>
      </c>
      <c r="C10795">
        <v>1</v>
      </c>
    </row>
    <row r="10796" spans="1:3" x14ac:dyDescent="0.25">
      <c r="A10796" s="16">
        <v>149891</v>
      </c>
      <c r="B10796">
        <v>427</v>
      </c>
      <c r="C10796">
        <v>1</v>
      </c>
    </row>
    <row r="10797" spans="1:3" x14ac:dyDescent="0.25">
      <c r="A10797" s="16">
        <v>149892</v>
      </c>
      <c r="B10797">
        <v>1822</v>
      </c>
      <c r="C10797">
        <v>1</v>
      </c>
    </row>
    <row r="10798" spans="1:3" x14ac:dyDescent="0.25">
      <c r="A10798" s="16">
        <v>149893</v>
      </c>
      <c r="B10798">
        <v>576</v>
      </c>
      <c r="C10798">
        <v>1</v>
      </c>
    </row>
    <row r="10799" spans="1:3" x14ac:dyDescent="0.25">
      <c r="A10799" s="16">
        <v>149894</v>
      </c>
      <c r="B10799">
        <v>1675</v>
      </c>
      <c r="C10799">
        <v>1</v>
      </c>
    </row>
    <row r="10800" spans="1:3" x14ac:dyDescent="0.25">
      <c r="A10800" s="16">
        <v>149896</v>
      </c>
      <c r="B10800">
        <v>27295</v>
      </c>
      <c r="C10800">
        <v>1</v>
      </c>
    </row>
    <row r="10801" spans="1:3" x14ac:dyDescent="0.25">
      <c r="A10801" s="16">
        <v>149897</v>
      </c>
      <c r="B10801">
        <v>11346</v>
      </c>
      <c r="C10801">
        <v>1</v>
      </c>
    </row>
    <row r="10802" spans="1:3" x14ac:dyDescent="0.25">
      <c r="A10802" s="16">
        <v>149898</v>
      </c>
      <c r="B10802">
        <v>2964</v>
      </c>
      <c r="C10802">
        <v>1</v>
      </c>
    </row>
    <row r="10803" spans="1:3" x14ac:dyDescent="0.25">
      <c r="A10803" s="16">
        <v>149899</v>
      </c>
      <c r="B10803">
        <v>4742</v>
      </c>
      <c r="C10803">
        <v>1</v>
      </c>
    </row>
    <row r="10804" spans="1:3" x14ac:dyDescent="0.25">
      <c r="A10804" s="16">
        <v>149900</v>
      </c>
      <c r="B10804">
        <v>4149</v>
      </c>
      <c r="C10804">
        <v>1</v>
      </c>
    </row>
    <row r="10805" spans="1:3" x14ac:dyDescent="0.25">
      <c r="A10805" s="16">
        <v>149901</v>
      </c>
      <c r="B10805">
        <v>8654</v>
      </c>
      <c r="C10805">
        <v>1</v>
      </c>
    </row>
    <row r="10806" spans="1:3" x14ac:dyDescent="0.25">
      <c r="A10806" s="16">
        <v>149902</v>
      </c>
      <c r="B10806">
        <v>2378</v>
      </c>
      <c r="C10806">
        <v>1</v>
      </c>
    </row>
    <row r="10807" spans="1:3" x14ac:dyDescent="0.25">
      <c r="A10807" s="16">
        <v>149903</v>
      </c>
      <c r="B10807">
        <v>11587</v>
      </c>
      <c r="C10807">
        <v>1</v>
      </c>
    </row>
    <row r="10808" spans="1:3" x14ac:dyDescent="0.25">
      <c r="A10808" s="16">
        <v>151635</v>
      </c>
      <c r="B10808">
        <v>457294</v>
      </c>
      <c r="C10808">
        <v>1</v>
      </c>
    </row>
    <row r="10809" spans="1:3" x14ac:dyDescent="0.25">
      <c r="A10809" s="16">
        <v>151676</v>
      </c>
      <c r="B10809">
        <v>653625</v>
      </c>
      <c r="C10809">
        <v>1</v>
      </c>
    </row>
    <row r="10810" spans="1:3" x14ac:dyDescent="0.25">
      <c r="A10810" s="16">
        <v>151677</v>
      </c>
      <c r="B10810">
        <v>653996</v>
      </c>
      <c r="C10810">
        <v>1</v>
      </c>
    </row>
    <row r="10811" spans="1:3" x14ac:dyDescent="0.25">
      <c r="A10811" s="16">
        <v>151678</v>
      </c>
      <c r="B10811">
        <v>575286</v>
      </c>
      <c r="C10811">
        <v>1</v>
      </c>
    </row>
    <row r="10812" spans="1:3" x14ac:dyDescent="0.25">
      <c r="A10812" s="16">
        <v>151679</v>
      </c>
      <c r="B10812">
        <v>882146</v>
      </c>
      <c r="C10812">
        <v>1</v>
      </c>
    </row>
    <row r="10813" spans="1:3" x14ac:dyDescent="0.25">
      <c r="A10813" s="16">
        <v>151680</v>
      </c>
      <c r="B10813">
        <v>6400</v>
      </c>
      <c r="C10813">
        <v>1</v>
      </c>
    </row>
    <row r="10814" spans="1:3" x14ac:dyDescent="0.25">
      <c r="A10814" s="16">
        <v>151681</v>
      </c>
      <c r="B10814">
        <v>7600</v>
      </c>
      <c r="C10814">
        <v>1</v>
      </c>
    </row>
    <row r="10815" spans="1:3" x14ac:dyDescent="0.25">
      <c r="A10815" s="16">
        <v>151683</v>
      </c>
      <c r="B10815">
        <v>6240</v>
      </c>
      <c r="C10815">
        <v>1</v>
      </c>
    </row>
    <row r="10816" spans="1:3" x14ac:dyDescent="0.25">
      <c r="A10816" s="16">
        <v>151684</v>
      </c>
      <c r="B10816">
        <v>3119</v>
      </c>
      <c r="C10816">
        <v>1</v>
      </c>
    </row>
    <row r="10817" spans="1:3" x14ac:dyDescent="0.25">
      <c r="A10817" s="16">
        <v>151686</v>
      </c>
      <c r="B10817">
        <v>788940</v>
      </c>
      <c r="C10817">
        <v>1</v>
      </c>
    </row>
    <row r="10818" spans="1:3" x14ac:dyDescent="0.25">
      <c r="A10818" s="16">
        <v>151688</v>
      </c>
      <c r="B10818">
        <v>374715</v>
      </c>
      <c r="C10818">
        <v>1</v>
      </c>
    </row>
    <row r="10819" spans="1:3" x14ac:dyDescent="0.25">
      <c r="A10819" s="16">
        <v>151689</v>
      </c>
      <c r="B10819">
        <v>933541</v>
      </c>
      <c r="C10819">
        <v>1</v>
      </c>
    </row>
    <row r="10820" spans="1:3" x14ac:dyDescent="0.25">
      <c r="A10820" s="16">
        <v>151690</v>
      </c>
      <c r="B10820">
        <v>328047</v>
      </c>
      <c r="C10820">
        <v>1</v>
      </c>
    </row>
    <row r="10821" spans="1:3" x14ac:dyDescent="0.25">
      <c r="A10821" s="16">
        <v>151691</v>
      </c>
      <c r="B10821">
        <v>538394</v>
      </c>
      <c r="C10821">
        <v>1</v>
      </c>
    </row>
    <row r="10822" spans="1:3" x14ac:dyDescent="0.25">
      <c r="A10822" s="16">
        <v>151692</v>
      </c>
      <c r="B10822">
        <v>215352</v>
      </c>
      <c r="C10822">
        <v>1</v>
      </c>
    </row>
    <row r="10823" spans="1:3" x14ac:dyDescent="0.25">
      <c r="A10823" s="16">
        <v>151697</v>
      </c>
      <c r="B10823">
        <v>8000</v>
      </c>
      <c r="C10823">
        <v>1</v>
      </c>
    </row>
    <row r="10824" spans="1:3" x14ac:dyDescent="0.25">
      <c r="A10824" s="16">
        <v>151698</v>
      </c>
      <c r="B10824">
        <v>7600</v>
      </c>
      <c r="C10824">
        <v>1</v>
      </c>
    </row>
    <row r="10825" spans="1:3" x14ac:dyDescent="0.25">
      <c r="A10825" s="16">
        <v>151700</v>
      </c>
      <c r="B10825">
        <v>698570</v>
      </c>
      <c r="C10825">
        <v>1</v>
      </c>
    </row>
    <row r="10826" spans="1:3" x14ac:dyDescent="0.25">
      <c r="A10826" s="16">
        <v>151701</v>
      </c>
      <c r="B10826">
        <v>651618</v>
      </c>
      <c r="C10826">
        <v>1</v>
      </c>
    </row>
    <row r="10827" spans="1:3" x14ac:dyDescent="0.25">
      <c r="A10827" s="16">
        <v>151702</v>
      </c>
      <c r="B10827">
        <v>919324</v>
      </c>
      <c r="C10827">
        <v>1</v>
      </c>
    </row>
    <row r="10828" spans="1:3" x14ac:dyDescent="0.25">
      <c r="A10828" s="16">
        <v>151703</v>
      </c>
      <c r="B10828">
        <v>937062</v>
      </c>
      <c r="C10828">
        <v>1</v>
      </c>
    </row>
    <row r="10829" spans="1:3" x14ac:dyDescent="0.25">
      <c r="A10829" s="16">
        <v>151704</v>
      </c>
      <c r="B10829">
        <v>594511</v>
      </c>
      <c r="C10829">
        <v>1</v>
      </c>
    </row>
    <row r="10830" spans="1:3" x14ac:dyDescent="0.25">
      <c r="A10830" s="16">
        <v>151705</v>
      </c>
      <c r="B10830">
        <v>1337026</v>
      </c>
      <c r="C10830">
        <v>1</v>
      </c>
    </row>
    <row r="10831" spans="1:3" x14ac:dyDescent="0.25">
      <c r="A10831" s="16">
        <v>151707</v>
      </c>
      <c r="B10831">
        <v>7200</v>
      </c>
      <c r="C10831">
        <v>1</v>
      </c>
    </row>
    <row r="10832" spans="1:3" x14ac:dyDescent="0.25">
      <c r="A10832" s="16">
        <v>151709</v>
      </c>
      <c r="B10832">
        <v>7200</v>
      </c>
      <c r="C10832">
        <v>1</v>
      </c>
    </row>
    <row r="10833" spans="1:3" x14ac:dyDescent="0.25">
      <c r="A10833" s="16">
        <v>151711</v>
      </c>
      <c r="B10833">
        <v>7450</v>
      </c>
      <c r="C10833">
        <v>1</v>
      </c>
    </row>
    <row r="10834" spans="1:3" x14ac:dyDescent="0.25">
      <c r="A10834" s="16">
        <v>151712</v>
      </c>
      <c r="B10834">
        <v>7600</v>
      </c>
      <c r="C10834">
        <v>1</v>
      </c>
    </row>
    <row r="10835" spans="1:3" x14ac:dyDescent="0.25">
      <c r="A10835" s="16">
        <v>151716</v>
      </c>
      <c r="B10835">
        <v>6800</v>
      </c>
      <c r="C10835">
        <v>1</v>
      </c>
    </row>
    <row r="10836" spans="1:3" x14ac:dyDescent="0.25">
      <c r="A10836" s="16">
        <v>151718</v>
      </c>
      <c r="B10836">
        <v>7600</v>
      </c>
      <c r="C10836">
        <v>1</v>
      </c>
    </row>
    <row r="10837" spans="1:3" x14ac:dyDescent="0.25">
      <c r="A10837" s="16">
        <v>151719</v>
      </c>
      <c r="B10837">
        <v>6240</v>
      </c>
      <c r="C10837">
        <v>1</v>
      </c>
    </row>
    <row r="10838" spans="1:3" x14ac:dyDescent="0.25">
      <c r="A10838" s="16">
        <v>151720</v>
      </c>
      <c r="B10838">
        <v>6240</v>
      </c>
      <c r="C10838">
        <v>1</v>
      </c>
    </row>
    <row r="10839" spans="1:3" x14ac:dyDescent="0.25">
      <c r="A10839" s="16">
        <v>151721</v>
      </c>
      <c r="B10839">
        <v>7220</v>
      </c>
      <c r="C10839">
        <v>1</v>
      </c>
    </row>
    <row r="10840" spans="1:3" x14ac:dyDescent="0.25">
      <c r="A10840" s="16">
        <v>151722</v>
      </c>
      <c r="B10840">
        <v>6800</v>
      </c>
      <c r="C10840">
        <v>1</v>
      </c>
    </row>
    <row r="10841" spans="1:3" x14ac:dyDescent="0.25">
      <c r="A10841" s="16">
        <v>151723</v>
      </c>
      <c r="B10841">
        <v>7400</v>
      </c>
      <c r="C10841">
        <v>1</v>
      </c>
    </row>
    <row r="10842" spans="1:3" x14ac:dyDescent="0.25">
      <c r="A10842" s="16">
        <v>151725</v>
      </c>
      <c r="B10842">
        <v>8000</v>
      </c>
      <c r="C10842">
        <v>1</v>
      </c>
    </row>
    <row r="10843" spans="1:3" x14ac:dyDescent="0.25">
      <c r="A10843" s="16">
        <v>151730</v>
      </c>
      <c r="B10843">
        <v>1154497</v>
      </c>
      <c r="C10843">
        <v>1</v>
      </c>
    </row>
    <row r="10844" spans="1:3" x14ac:dyDescent="0.25">
      <c r="A10844" s="16">
        <v>151734</v>
      </c>
      <c r="B10844">
        <v>219455</v>
      </c>
      <c r="C10844">
        <v>1</v>
      </c>
    </row>
    <row r="10845" spans="1:3" x14ac:dyDescent="0.25">
      <c r="A10845" s="16">
        <v>151735</v>
      </c>
      <c r="B10845">
        <v>156699</v>
      </c>
      <c r="C10845">
        <v>1</v>
      </c>
    </row>
    <row r="10846" spans="1:3" x14ac:dyDescent="0.25">
      <c r="A10846" s="16">
        <v>151736</v>
      </c>
      <c r="B10846">
        <v>740296</v>
      </c>
      <c r="C10846">
        <v>1</v>
      </c>
    </row>
    <row r="10847" spans="1:3" x14ac:dyDescent="0.25">
      <c r="A10847" s="16">
        <v>151737</v>
      </c>
      <c r="B10847">
        <v>376112</v>
      </c>
      <c r="C10847">
        <v>1</v>
      </c>
    </row>
    <row r="10848" spans="1:3" x14ac:dyDescent="0.25">
      <c r="A10848" s="16">
        <v>151738</v>
      </c>
      <c r="B10848">
        <v>706684</v>
      </c>
      <c r="C10848">
        <v>1</v>
      </c>
    </row>
    <row r="10849" spans="1:3" x14ac:dyDescent="0.25">
      <c r="A10849" s="16">
        <v>151739</v>
      </c>
      <c r="B10849">
        <v>1202897</v>
      </c>
      <c r="C10849">
        <v>1</v>
      </c>
    </row>
    <row r="10850" spans="1:3" x14ac:dyDescent="0.25">
      <c r="A10850" s="16">
        <v>151740</v>
      </c>
      <c r="B10850">
        <v>223189</v>
      </c>
      <c r="C10850">
        <v>1</v>
      </c>
    </row>
    <row r="10851" spans="1:3" x14ac:dyDescent="0.25">
      <c r="A10851" s="16">
        <v>151745</v>
      </c>
      <c r="B10851">
        <v>4000</v>
      </c>
      <c r="C10851">
        <v>1</v>
      </c>
    </row>
    <row r="10852" spans="1:3" x14ac:dyDescent="0.25">
      <c r="A10852" s="16">
        <v>151746</v>
      </c>
      <c r="B10852">
        <v>7215</v>
      </c>
      <c r="C10852">
        <v>1</v>
      </c>
    </row>
    <row r="10853" spans="1:3" x14ac:dyDescent="0.25">
      <c r="A10853" s="16">
        <v>151748</v>
      </c>
      <c r="B10853">
        <v>2500</v>
      </c>
      <c r="C10853">
        <v>1</v>
      </c>
    </row>
    <row r="10854" spans="1:3" x14ac:dyDescent="0.25">
      <c r="A10854" s="16">
        <v>151749</v>
      </c>
      <c r="B10854">
        <v>2500</v>
      </c>
      <c r="C10854">
        <v>1</v>
      </c>
    </row>
    <row r="10855" spans="1:3" x14ac:dyDescent="0.25">
      <c r="A10855" s="16">
        <v>151750</v>
      </c>
      <c r="B10855">
        <v>7400</v>
      </c>
      <c r="C10855">
        <v>1</v>
      </c>
    </row>
    <row r="10856" spans="1:3" x14ac:dyDescent="0.25">
      <c r="A10856" s="16">
        <v>151751</v>
      </c>
      <c r="B10856">
        <v>7400</v>
      </c>
      <c r="C10856">
        <v>1</v>
      </c>
    </row>
    <row r="10857" spans="1:3" x14ac:dyDescent="0.25">
      <c r="A10857" s="16">
        <v>151752</v>
      </c>
      <c r="B10857">
        <v>7400</v>
      </c>
      <c r="C10857">
        <v>1</v>
      </c>
    </row>
    <row r="10858" spans="1:3" x14ac:dyDescent="0.25">
      <c r="A10858" s="16">
        <v>151755</v>
      </c>
      <c r="B10858">
        <v>7215</v>
      </c>
      <c r="C10858">
        <v>1</v>
      </c>
    </row>
    <row r="10859" spans="1:3" x14ac:dyDescent="0.25">
      <c r="A10859" s="16">
        <v>151757</v>
      </c>
      <c r="B10859">
        <v>1301634</v>
      </c>
      <c r="C10859">
        <v>1</v>
      </c>
    </row>
    <row r="10860" spans="1:3" x14ac:dyDescent="0.25">
      <c r="A10860" s="16">
        <v>151758</v>
      </c>
      <c r="B10860">
        <v>897208</v>
      </c>
      <c r="C10860">
        <v>1</v>
      </c>
    </row>
    <row r="10861" spans="1:3" x14ac:dyDescent="0.25">
      <c r="A10861" s="16">
        <v>151759</v>
      </c>
      <c r="B10861">
        <v>722022</v>
      </c>
      <c r="C10861">
        <v>1</v>
      </c>
    </row>
    <row r="10862" spans="1:3" x14ac:dyDescent="0.25">
      <c r="A10862" s="16">
        <v>151760</v>
      </c>
      <c r="B10862">
        <v>1878137</v>
      </c>
      <c r="C10862">
        <v>1</v>
      </c>
    </row>
    <row r="10863" spans="1:3" x14ac:dyDescent="0.25">
      <c r="A10863" s="16">
        <v>151761</v>
      </c>
      <c r="B10863">
        <v>2494596</v>
      </c>
      <c r="C10863">
        <v>1</v>
      </c>
    </row>
    <row r="10864" spans="1:3" x14ac:dyDescent="0.25">
      <c r="A10864" s="16">
        <v>151762</v>
      </c>
      <c r="B10864">
        <v>876829</v>
      </c>
      <c r="C10864">
        <v>1</v>
      </c>
    </row>
    <row r="10865" spans="1:3" x14ac:dyDescent="0.25">
      <c r="A10865" s="16">
        <v>151763</v>
      </c>
      <c r="B10865">
        <v>855010</v>
      </c>
      <c r="C10865">
        <v>1</v>
      </c>
    </row>
    <row r="10866" spans="1:3" x14ac:dyDescent="0.25">
      <c r="A10866" s="16">
        <v>151765</v>
      </c>
      <c r="B10866">
        <v>7410</v>
      </c>
      <c r="C10866">
        <v>1</v>
      </c>
    </row>
    <row r="10867" spans="1:3" x14ac:dyDescent="0.25">
      <c r="A10867" s="16">
        <v>151766</v>
      </c>
      <c r="B10867">
        <v>7030</v>
      </c>
      <c r="C10867">
        <v>1</v>
      </c>
    </row>
    <row r="10868" spans="1:3" x14ac:dyDescent="0.25">
      <c r="A10868" s="16">
        <v>151767</v>
      </c>
      <c r="B10868">
        <v>8000</v>
      </c>
      <c r="C10868">
        <v>1</v>
      </c>
    </row>
    <row r="10869" spans="1:3" x14ac:dyDescent="0.25">
      <c r="A10869" s="16">
        <v>151768</v>
      </c>
      <c r="B10869">
        <v>7200</v>
      </c>
      <c r="C10869">
        <v>1</v>
      </c>
    </row>
    <row r="10870" spans="1:3" x14ac:dyDescent="0.25">
      <c r="A10870" s="16">
        <v>151769</v>
      </c>
      <c r="B10870">
        <v>7200</v>
      </c>
      <c r="C10870">
        <v>1</v>
      </c>
    </row>
    <row r="10871" spans="1:3" x14ac:dyDescent="0.25">
      <c r="A10871" s="16">
        <v>151779</v>
      </c>
      <c r="B10871">
        <v>386740</v>
      </c>
      <c r="C10871">
        <v>1</v>
      </c>
    </row>
    <row r="10872" spans="1:3" x14ac:dyDescent="0.25">
      <c r="A10872" s="16">
        <v>151780</v>
      </c>
      <c r="B10872">
        <v>1794089</v>
      </c>
      <c r="C10872">
        <v>1</v>
      </c>
    </row>
    <row r="10873" spans="1:3" x14ac:dyDescent="0.25">
      <c r="A10873" s="16">
        <v>151781</v>
      </c>
      <c r="B10873">
        <v>345291</v>
      </c>
      <c r="C10873">
        <v>1</v>
      </c>
    </row>
    <row r="10874" spans="1:3" x14ac:dyDescent="0.25">
      <c r="A10874" s="16">
        <v>151782</v>
      </c>
      <c r="B10874">
        <v>1162859</v>
      </c>
      <c r="C10874">
        <v>1</v>
      </c>
    </row>
    <row r="10875" spans="1:3" x14ac:dyDescent="0.25">
      <c r="A10875" s="16">
        <v>151784</v>
      </c>
      <c r="B10875">
        <v>1364412</v>
      </c>
      <c r="C10875">
        <v>1</v>
      </c>
    </row>
    <row r="10876" spans="1:3" x14ac:dyDescent="0.25">
      <c r="A10876" s="16">
        <v>151785</v>
      </c>
      <c r="B10876">
        <v>683474</v>
      </c>
      <c r="C10876">
        <v>1</v>
      </c>
    </row>
    <row r="10877" spans="1:3" x14ac:dyDescent="0.25">
      <c r="A10877" s="16">
        <v>151786</v>
      </c>
      <c r="B10877">
        <v>1629728</v>
      </c>
      <c r="C10877">
        <v>1</v>
      </c>
    </row>
    <row r="10878" spans="1:3" x14ac:dyDescent="0.25">
      <c r="A10878" s="16">
        <v>151787</v>
      </c>
      <c r="B10878">
        <v>1444885</v>
      </c>
      <c r="C10878">
        <v>1</v>
      </c>
    </row>
    <row r="10879" spans="1:3" x14ac:dyDescent="0.25">
      <c r="A10879" s="16">
        <v>151788</v>
      </c>
      <c r="B10879">
        <v>1005320</v>
      </c>
      <c r="C10879">
        <v>1</v>
      </c>
    </row>
    <row r="10880" spans="1:3" x14ac:dyDescent="0.25">
      <c r="A10880" s="16">
        <v>151789</v>
      </c>
      <c r="B10880">
        <v>899884</v>
      </c>
      <c r="C10880">
        <v>1</v>
      </c>
    </row>
    <row r="10881" spans="1:3" x14ac:dyDescent="0.25">
      <c r="A10881" s="16">
        <v>151790</v>
      </c>
      <c r="B10881">
        <v>2034286</v>
      </c>
      <c r="C10881">
        <v>1</v>
      </c>
    </row>
    <row r="10882" spans="1:3" x14ac:dyDescent="0.25">
      <c r="A10882" s="16">
        <v>151791</v>
      </c>
      <c r="B10882">
        <v>38596</v>
      </c>
      <c r="C10882">
        <v>1</v>
      </c>
    </row>
    <row r="10883" spans="1:3" x14ac:dyDescent="0.25">
      <c r="A10883" s="16">
        <v>151792</v>
      </c>
      <c r="B10883">
        <v>38030</v>
      </c>
      <c r="C10883">
        <v>1</v>
      </c>
    </row>
    <row r="10884" spans="1:3" x14ac:dyDescent="0.25">
      <c r="A10884" s="16">
        <v>151793</v>
      </c>
      <c r="B10884">
        <v>30893</v>
      </c>
      <c r="C10884">
        <v>1</v>
      </c>
    </row>
    <row r="10885" spans="1:3" x14ac:dyDescent="0.25">
      <c r="A10885" s="16">
        <v>151794</v>
      </c>
      <c r="B10885">
        <v>375030</v>
      </c>
      <c r="C10885">
        <v>1</v>
      </c>
    </row>
    <row r="10886" spans="1:3" x14ac:dyDescent="0.25">
      <c r="A10886" s="16">
        <v>151795</v>
      </c>
      <c r="B10886">
        <v>180578</v>
      </c>
      <c r="C10886">
        <v>1</v>
      </c>
    </row>
    <row r="10887" spans="1:3" x14ac:dyDescent="0.25">
      <c r="A10887" s="16">
        <v>151796</v>
      </c>
      <c r="B10887">
        <v>86436</v>
      </c>
      <c r="C10887">
        <v>1</v>
      </c>
    </row>
    <row r="10888" spans="1:3" x14ac:dyDescent="0.25">
      <c r="A10888" s="16">
        <v>151797</v>
      </c>
      <c r="B10888">
        <v>21252</v>
      </c>
      <c r="C10888">
        <v>1</v>
      </c>
    </row>
    <row r="10889" spans="1:3" x14ac:dyDescent="0.25">
      <c r="A10889" s="16">
        <v>151798</v>
      </c>
      <c r="B10889">
        <v>6812</v>
      </c>
      <c r="C10889">
        <v>1</v>
      </c>
    </row>
    <row r="10890" spans="1:3" x14ac:dyDescent="0.25">
      <c r="A10890" s="16">
        <v>151799</v>
      </c>
      <c r="B10890">
        <v>29760</v>
      </c>
      <c r="C10890">
        <v>1</v>
      </c>
    </row>
    <row r="10891" spans="1:3" x14ac:dyDescent="0.25">
      <c r="A10891" s="16">
        <v>151800</v>
      </c>
      <c r="B10891">
        <v>5188</v>
      </c>
      <c r="C10891">
        <v>1</v>
      </c>
    </row>
    <row r="10892" spans="1:3" x14ac:dyDescent="0.25">
      <c r="A10892" s="16">
        <v>151801</v>
      </c>
      <c r="B10892">
        <v>15972</v>
      </c>
      <c r="C10892">
        <v>1</v>
      </c>
    </row>
    <row r="10893" spans="1:3" x14ac:dyDescent="0.25">
      <c r="A10893" s="16">
        <v>151802</v>
      </c>
      <c r="B10893">
        <v>9650</v>
      </c>
      <c r="C10893">
        <v>1</v>
      </c>
    </row>
    <row r="10894" spans="1:3" x14ac:dyDescent="0.25">
      <c r="A10894" s="16">
        <v>151803</v>
      </c>
      <c r="B10894">
        <v>19217</v>
      </c>
      <c r="C10894">
        <v>1</v>
      </c>
    </row>
    <row r="10895" spans="1:3" x14ac:dyDescent="0.25">
      <c r="A10895" s="16">
        <v>151804</v>
      </c>
      <c r="B10895">
        <v>7947</v>
      </c>
      <c r="C10895">
        <v>1</v>
      </c>
    </row>
    <row r="10896" spans="1:3" x14ac:dyDescent="0.25">
      <c r="A10896" s="16">
        <v>151805</v>
      </c>
      <c r="B10896">
        <v>8757</v>
      </c>
      <c r="C10896">
        <v>1</v>
      </c>
    </row>
    <row r="10897" spans="1:3" x14ac:dyDescent="0.25">
      <c r="A10897" s="16">
        <v>151806</v>
      </c>
      <c r="B10897">
        <v>35433</v>
      </c>
      <c r="C10897">
        <v>1</v>
      </c>
    </row>
    <row r="10898" spans="1:3" x14ac:dyDescent="0.25">
      <c r="A10898" s="16">
        <v>151807</v>
      </c>
      <c r="B10898">
        <v>7703</v>
      </c>
      <c r="C10898">
        <v>1</v>
      </c>
    </row>
    <row r="10899" spans="1:3" x14ac:dyDescent="0.25">
      <c r="A10899" s="16">
        <v>151808</v>
      </c>
      <c r="B10899">
        <v>3243</v>
      </c>
      <c r="C10899">
        <v>1</v>
      </c>
    </row>
    <row r="10900" spans="1:3" x14ac:dyDescent="0.25">
      <c r="A10900" s="16">
        <v>151809</v>
      </c>
      <c r="B10900">
        <v>26839</v>
      </c>
      <c r="C10900">
        <v>1</v>
      </c>
    </row>
    <row r="10901" spans="1:3" x14ac:dyDescent="0.25">
      <c r="A10901" s="16">
        <v>151810</v>
      </c>
      <c r="B10901">
        <v>7136</v>
      </c>
      <c r="C10901">
        <v>1</v>
      </c>
    </row>
    <row r="10902" spans="1:3" x14ac:dyDescent="0.25">
      <c r="A10902" s="16">
        <v>151811</v>
      </c>
      <c r="B10902">
        <v>18164</v>
      </c>
      <c r="C10902">
        <v>1</v>
      </c>
    </row>
    <row r="10903" spans="1:3" x14ac:dyDescent="0.25">
      <c r="A10903" s="16">
        <v>151812</v>
      </c>
      <c r="B10903">
        <v>16379</v>
      </c>
      <c r="C10903">
        <v>1</v>
      </c>
    </row>
    <row r="10904" spans="1:3" x14ac:dyDescent="0.25">
      <c r="A10904" s="16">
        <v>151813</v>
      </c>
      <c r="B10904">
        <v>1621</v>
      </c>
      <c r="C10904">
        <v>1</v>
      </c>
    </row>
    <row r="10905" spans="1:3" x14ac:dyDescent="0.25">
      <c r="A10905" s="16">
        <v>151814</v>
      </c>
      <c r="B10905">
        <v>7379</v>
      </c>
      <c r="C10905">
        <v>1</v>
      </c>
    </row>
    <row r="10906" spans="1:3" x14ac:dyDescent="0.25">
      <c r="A10906" s="16">
        <v>151815</v>
      </c>
      <c r="B10906">
        <v>8757</v>
      </c>
      <c r="C10906">
        <v>1</v>
      </c>
    </row>
    <row r="10907" spans="1:3" x14ac:dyDescent="0.25">
      <c r="A10907" s="16">
        <v>151816</v>
      </c>
      <c r="B10907">
        <v>31298</v>
      </c>
      <c r="C10907">
        <v>1</v>
      </c>
    </row>
    <row r="10908" spans="1:3" x14ac:dyDescent="0.25">
      <c r="A10908" s="16">
        <v>151817</v>
      </c>
      <c r="B10908">
        <v>12730</v>
      </c>
      <c r="C10908">
        <v>1</v>
      </c>
    </row>
    <row r="10909" spans="1:3" x14ac:dyDescent="0.25">
      <c r="A10909" s="16">
        <v>151818</v>
      </c>
      <c r="B10909">
        <v>22137</v>
      </c>
      <c r="C10909">
        <v>1</v>
      </c>
    </row>
    <row r="10910" spans="1:3" x14ac:dyDescent="0.25">
      <c r="A10910" s="16">
        <v>151819</v>
      </c>
      <c r="B10910">
        <v>69572</v>
      </c>
      <c r="C10910">
        <v>1</v>
      </c>
    </row>
    <row r="10911" spans="1:3" x14ac:dyDescent="0.25">
      <c r="A10911" s="16">
        <v>151820</v>
      </c>
      <c r="B10911">
        <v>67140</v>
      </c>
      <c r="C10911">
        <v>1</v>
      </c>
    </row>
    <row r="10912" spans="1:3" x14ac:dyDescent="0.25">
      <c r="A10912" s="16">
        <v>151821</v>
      </c>
      <c r="B10912">
        <v>28300</v>
      </c>
      <c r="C10912">
        <v>1</v>
      </c>
    </row>
    <row r="10913" spans="1:3" x14ac:dyDescent="0.25">
      <c r="A10913" s="16">
        <v>151822</v>
      </c>
      <c r="B10913">
        <v>112709</v>
      </c>
      <c r="C10913">
        <v>1</v>
      </c>
    </row>
    <row r="10914" spans="1:3" x14ac:dyDescent="0.25">
      <c r="A10914" s="16">
        <v>151823</v>
      </c>
      <c r="B10914">
        <v>154711</v>
      </c>
      <c r="C10914">
        <v>1</v>
      </c>
    </row>
    <row r="10915" spans="1:3" x14ac:dyDescent="0.25">
      <c r="A10915" s="16">
        <v>151824</v>
      </c>
      <c r="B10915">
        <v>73788</v>
      </c>
      <c r="C10915">
        <v>1</v>
      </c>
    </row>
    <row r="10916" spans="1:3" x14ac:dyDescent="0.25">
      <c r="A10916" s="16">
        <v>151825</v>
      </c>
      <c r="B10916">
        <v>101845</v>
      </c>
      <c r="C10916">
        <v>1</v>
      </c>
    </row>
    <row r="10917" spans="1:3" x14ac:dyDescent="0.25">
      <c r="A10917" s="16">
        <v>151826</v>
      </c>
      <c r="B10917">
        <v>119521</v>
      </c>
      <c r="C10917">
        <v>1</v>
      </c>
    </row>
    <row r="10918" spans="1:3" x14ac:dyDescent="0.25">
      <c r="A10918" s="16">
        <v>151827</v>
      </c>
      <c r="B10918">
        <v>124710</v>
      </c>
      <c r="C10918">
        <v>1</v>
      </c>
    </row>
    <row r="10919" spans="1:3" x14ac:dyDescent="0.25">
      <c r="A10919" s="16">
        <v>151828</v>
      </c>
      <c r="B10919">
        <v>77192</v>
      </c>
      <c r="C10919">
        <v>1</v>
      </c>
    </row>
    <row r="10920" spans="1:3" x14ac:dyDescent="0.25">
      <c r="A10920" s="16">
        <v>151829</v>
      </c>
      <c r="B10920">
        <v>150251</v>
      </c>
      <c r="C10920">
        <v>1</v>
      </c>
    </row>
    <row r="10921" spans="1:3" x14ac:dyDescent="0.25">
      <c r="A10921" s="16">
        <v>151830</v>
      </c>
      <c r="B10921">
        <v>85223</v>
      </c>
      <c r="C10921">
        <v>1</v>
      </c>
    </row>
    <row r="10922" spans="1:3" x14ac:dyDescent="0.25">
      <c r="A10922" s="16">
        <v>151831</v>
      </c>
      <c r="B10922">
        <v>29353</v>
      </c>
      <c r="C10922">
        <v>1</v>
      </c>
    </row>
    <row r="10923" spans="1:3" x14ac:dyDescent="0.25">
      <c r="A10923" s="16">
        <v>151832</v>
      </c>
      <c r="B10923">
        <v>19541</v>
      </c>
      <c r="C10923">
        <v>1</v>
      </c>
    </row>
    <row r="10924" spans="1:3" x14ac:dyDescent="0.25">
      <c r="A10924" s="16">
        <v>151833</v>
      </c>
      <c r="B10924">
        <v>99088</v>
      </c>
      <c r="C10924">
        <v>1</v>
      </c>
    </row>
    <row r="10925" spans="1:3" x14ac:dyDescent="0.25">
      <c r="A10925" s="16">
        <v>151834</v>
      </c>
      <c r="B10925">
        <v>77192</v>
      </c>
      <c r="C10925">
        <v>1</v>
      </c>
    </row>
    <row r="10926" spans="1:3" x14ac:dyDescent="0.25">
      <c r="A10926" s="16">
        <v>151835</v>
      </c>
      <c r="B10926">
        <v>150251</v>
      </c>
      <c r="C10926">
        <v>1</v>
      </c>
    </row>
    <row r="10927" spans="1:3" x14ac:dyDescent="0.25">
      <c r="A10927" s="16">
        <v>151836</v>
      </c>
      <c r="B10927">
        <v>77841</v>
      </c>
      <c r="C10927">
        <v>1</v>
      </c>
    </row>
    <row r="10928" spans="1:3" x14ac:dyDescent="0.25">
      <c r="A10928" s="16">
        <v>151837</v>
      </c>
      <c r="B10928">
        <v>15487</v>
      </c>
      <c r="C10928">
        <v>1</v>
      </c>
    </row>
    <row r="10929" spans="1:3" x14ac:dyDescent="0.25">
      <c r="A10929" s="16">
        <v>151838</v>
      </c>
      <c r="B10929">
        <v>16459</v>
      </c>
      <c r="C10929">
        <v>1</v>
      </c>
    </row>
    <row r="10930" spans="1:3" x14ac:dyDescent="0.25">
      <c r="A10930" s="16">
        <v>151839</v>
      </c>
      <c r="B10930">
        <v>4945</v>
      </c>
      <c r="C10930">
        <v>1</v>
      </c>
    </row>
    <row r="10931" spans="1:3" x14ac:dyDescent="0.25">
      <c r="A10931" s="16">
        <v>151840</v>
      </c>
      <c r="B10931">
        <v>7703</v>
      </c>
      <c r="C10931">
        <v>1</v>
      </c>
    </row>
    <row r="10932" spans="1:3" x14ac:dyDescent="0.25">
      <c r="A10932" s="16">
        <v>151841</v>
      </c>
      <c r="B10932">
        <v>19379</v>
      </c>
      <c r="C10932">
        <v>1</v>
      </c>
    </row>
    <row r="10933" spans="1:3" x14ac:dyDescent="0.25">
      <c r="A10933" s="16">
        <v>151842</v>
      </c>
      <c r="B10933">
        <v>58719</v>
      </c>
      <c r="C10933">
        <v>1</v>
      </c>
    </row>
    <row r="10934" spans="1:3" x14ac:dyDescent="0.25">
      <c r="A10934" s="16">
        <v>151843</v>
      </c>
      <c r="B10934">
        <v>13460</v>
      </c>
      <c r="C10934">
        <v>1</v>
      </c>
    </row>
    <row r="10935" spans="1:3" x14ac:dyDescent="0.25">
      <c r="A10935" s="16">
        <v>151844</v>
      </c>
      <c r="B10935">
        <v>18893</v>
      </c>
      <c r="C10935">
        <v>1</v>
      </c>
    </row>
    <row r="10936" spans="1:3" x14ac:dyDescent="0.25">
      <c r="A10936" s="16">
        <v>151845</v>
      </c>
      <c r="B10936">
        <v>39965</v>
      </c>
      <c r="C10936">
        <v>1</v>
      </c>
    </row>
    <row r="10937" spans="1:3" x14ac:dyDescent="0.25">
      <c r="A10937" s="16">
        <v>151846</v>
      </c>
      <c r="B10937">
        <v>8595</v>
      </c>
      <c r="C10937">
        <v>1</v>
      </c>
    </row>
    <row r="10938" spans="1:3" x14ac:dyDescent="0.25">
      <c r="A10938" s="16">
        <v>151847</v>
      </c>
      <c r="B10938">
        <v>12325</v>
      </c>
      <c r="C10938">
        <v>1</v>
      </c>
    </row>
    <row r="10939" spans="1:3" x14ac:dyDescent="0.25">
      <c r="A10939" s="16">
        <v>151848</v>
      </c>
      <c r="B10939">
        <v>57815</v>
      </c>
      <c r="C10939">
        <v>1</v>
      </c>
    </row>
    <row r="10940" spans="1:3" x14ac:dyDescent="0.25">
      <c r="A10940" s="16">
        <v>151849</v>
      </c>
      <c r="B10940">
        <v>472457</v>
      </c>
      <c r="C10940">
        <v>1</v>
      </c>
    </row>
    <row r="10941" spans="1:3" x14ac:dyDescent="0.25">
      <c r="A10941" s="16">
        <v>151867</v>
      </c>
      <c r="B10941">
        <v>7400</v>
      </c>
      <c r="C10941">
        <v>1</v>
      </c>
    </row>
    <row r="10942" spans="1:3" x14ac:dyDescent="0.25">
      <c r="A10942" s="16">
        <v>151869</v>
      </c>
      <c r="B10942">
        <v>1741147</v>
      </c>
      <c r="C10942">
        <v>1</v>
      </c>
    </row>
    <row r="10943" spans="1:3" x14ac:dyDescent="0.25">
      <c r="A10943" s="16">
        <v>151870</v>
      </c>
      <c r="B10943">
        <v>313495</v>
      </c>
      <c r="C10943">
        <v>1</v>
      </c>
    </row>
    <row r="10944" spans="1:3" x14ac:dyDescent="0.25">
      <c r="A10944" s="16">
        <v>151871</v>
      </c>
      <c r="B10944">
        <v>1083707</v>
      </c>
      <c r="C10944">
        <v>1</v>
      </c>
    </row>
    <row r="10945" spans="1:3" x14ac:dyDescent="0.25">
      <c r="A10945" s="16">
        <v>151872</v>
      </c>
      <c r="B10945">
        <v>3277698</v>
      </c>
      <c r="C10945">
        <v>1</v>
      </c>
    </row>
    <row r="10946" spans="1:3" x14ac:dyDescent="0.25">
      <c r="A10946" s="16">
        <v>151873</v>
      </c>
      <c r="B10946">
        <v>1392258</v>
      </c>
      <c r="C10946">
        <v>1</v>
      </c>
    </row>
    <row r="10947" spans="1:3" x14ac:dyDescent="0.25">
      <c r="A10947" s="16">
        <v>151874</v>
      </c>
      <c r="B10947">
        <v>4427076</v>
      </c>
      <c r="C10947">
        <v>1</v>
      </c>
    </row>
    <row r="10948" spans="1:3" x14ac:dyDescent="0.25">
      <c r="A10948" s="16">
        <v>151875</v>
      </c>
      <c r="B10948">
        <v>2786535</v>
      </c>
      <c r="C10948">
        <v>1</v>
      </c>
    </row>
    <row r="10949" spans="1:3" x14ac:dyDescent="0.25">
      <c r="A10949" s="16">
        <v>151876</v>
      </c>
      <c r="B10949">
        <v>1592473</v>
      </c>
      <c r="C10949">
        <v>1</v>
      </c>
    </row>
    <row r="10950" spans="1:3" x14ac:dyDescent="0.25">
      <c r="A10950" s="16">
        <v>152144</v>
      </c>
      <c r="B10950">
        <v>500107</v>
      </c>
      <c r="C10950">
        <v>1</v>
      </c>
    </row>
    <row r="10951" spans="1:3" x14ac:dyDescent="0.25">
      <c r="A10951" s="16">
        <v>152356</v>
      </c>
      <c r="B10951">
        <v>339629</v>
      </c>
      <c r="C10951">
        <v>1</v>
      </c>
    </row>
    <row r="10952" spans="1:3" x14ac:dyDescent="0.25">
      <c r="A10952" s="16">
        <v>152357</v>
      </c>
      <c r="B10952">
        <v>392407</v>
      </c>
      <c r="C10952">
        <v>1</v>
      </c>
    </row>
    <row r="10953" spans="1:3" x14ac:dyDescent="0.25">
      <c r="A10953" s="16">
        <v>152358</v>
      </c>
      <c r="B10953">
        <v>222404</v>
      </c>
      <c r="C10953">
        <v>1</v>
      </c>
    </row>
    <row r="10954" spans="1:3" x14ac:dyDescent="0.25">
      <c r="A10954" s="16">
        <v>152359</v>
      </c>
      <c r="B10954">
        <v>484090</v>
      </c>
      <c r="C10954">
        <v>1</v>
      </c>
    </row>
    <row r="10955" spans="1:3" x14ac:dyDescent="0.25">
      <c r="A10955" s="16">
        <v>152360</v>
      </c>
      <c r="B10955">
        <v>633663</v>
      </c>
      <c r="C10955">
        <v>1</v>
      </c>
    </row>
    <row r="10956" spans="1:3" x14ac:dyDescent="0.25">
      <c r="A10956" s="16">
        <v>152361</v>
      </c>
      <c r="B10956">
        <v>389539</v>
      </c>
      <c r="C10956">
        <v>1</v>
      </c>
    </row>
    <row r="10957" spans="1:3" x14ac:dyDescent="0.25">
      <c r="A10957" s="16">
        <v>152362</v>
      </c>
      <c r="B10957">
        <v>399464</v>
      </c>
      <c r="C10957">
        <v>1</v>
      </c>
    </row>
    <row r="10958" spans="1:3" x14ac:dyDescent="0.25">
      <c r="A10958" s="16">
        <v>152363</v>
      </c>
      <c r="B10958">
        <v>625731</v>
      </c>
      <c r="C10958">
        <v>1</v>
      </c>
    </row>
    <row r="10959" spans="1:3" x14ac:dyDescent="0.25">
      <c r="A10959" s="16">
        <v>152364</v>
      </c>
      <c r="B10959">
        <v>401817</v>
      </c>
      <c r="C10959">
        <v>1</v>
      </c>
    </row>
    <row r="10960" spans="1:3" x14ac:dyDescent="0.25">
      <c r="A10960" s="16">
        <v>152365</v>
      </c>
      <c r="B10960">
        <v>762296</v>
      </c>
      <c r="C10960">
        <v>1</v>
      </c>
    </row>
    <row r="10961" spans="1:3" x14ac:dyDescent="0.25">
      <c r="A10961" s="16">
        <v>152367</v>
      </c>
      <c r="B10961">
        <v>563502</v>
      </c>
      <c r="C10961">
        <v>1</v>
      </c>
    </row>
    <row r="10962" spans="1:3" x14ac:dyDescent="0.25">
      <c r="A10962" s="16">
        <v>152368</v>
      </c>
      <c r="B10962">
        <v>361150</v>
      </c>
      <c r="C10962">
        <v>1</v>
      </c>
    </row>
    <row r="10963" spans="1:3" x14ac:dyDescent="0.25">
      <c r="A10963" s="16">
        <v>152369</v>
      </c>
      <c r="B10963">
        <v>1017710</v>
      </c>
      <c r="C10963">
        <v>1</v>
      </c>
    </row>
    <row r="10964" spans="1:3" x14ac:dyDescent="0.25">
      <c r="A10964" s="16">
        <v>152370</v>
      </c>
      <c r="B10964">
        <v>405030</v>
      </c>
      <c r="C10964">
        <v>1</v>
      </c>
    </row>
    <row r="10965" spans="1:3" x14ac:dyDescent="0.25">
      <c r="A10965" s="16">
        <v>152371</v>
      </c>
      <c r="B10965">
        <v>198201</v>
      </c>
      <c r="C10965">
        <v>1</v>
      </c>
    </row>
    <row r="10966" spans="1:3" x14ac:dyDescent="0.25">
      <c r="A10966" s="16">
        <v>152372</v>
      </c>
      <c r="B10966">
        <v>590834</v>
      </c>
      <c r="C10966">
        <v>1</v>
      </c>
    </row>
    <row r="10967" spans="1:3" x14ac:dyDescent="0.25">
      <c r="A10967" s="16">
        <v>152373</v>
      </c>
      <c r="B10967">
        <v>322908</v>
      </c>
      <c r="C10967">
        <v>1</v>
      </c>
    </row>
    <row r="10968" spans="1:3" x14ac:dyDescent="0.25">
      <c r="A10968" s="16">
        <v>152374</v>
      </c>
      <c r="B10968">
        <v>824380</v>
      </c>
      <c r="C10968">
        <v>1</v>
      </c>
    </row>
    <row r="10969" spans="1:3" x14ac:dyDescent="0.25">
      <c r="A10969" s="16">
        <v>152375</v>
      </c>
      <c r="B10969">
        <v>325977</v>
      </c>
      <c r="C10969">
        <v>1</v>
      </c>
    </row>
    <row r="10970" spans="1:3" x14ac:dyDescent="0.25">
      <c r="A10970" s="16">
        <v>152376</v>
      </c>
      <c r="B10970">
        <v>706563</v>
      </c>
      <c r="C10970">
        <v>1</v>
      </c>
    </row>
    <row r="10971" spans="1:3" x14ac:dyDescent="0.25">
      <c r="A10971" s="16">
        <v>152377</v>
      </c>
      <c r="B10971">
        <v>677959</v>
      </c>
      <c r="C10971">
        <v>1</v>
      </c>
    </row>
    <row r="10972" spans="1:3" x14ac:dyDescent="0.25">
      <c r="A10972" s="16">
        <v>152378</v>
      </c>
      <c r="B10972">
        <v>648121</v>
      </c>
      <c r="C10972">
        <v>1</v>
      </c>
    </row>
    <row r="10973" spans="1:3" x14ac:dyDescent="0.25">
      <c r="A10973" s="16">
        <v>152379</v>
      </c>
      <c r="B10973">
        <v>925141</v>
      </c>
      <c r="C10973">
        <v>1</v>
      </c>
    </row>
    <row r="10974" spans="1:3" x14ac:dyDescent="0.25">
      <c r="A10974" s="16">
        <v>152380</v>
      </c>
      <c r="B10974">
        <v>48486</v>
      </c>
      <c r="C10974">
        <v>1</v>
      </c>
    </row>
    <row r="10975" spans="1:3" x14ac:dyDescent="0.25">
      <c r="A10975" s="16">
        <v>152381</v>
      </c>
      <c r="B10975">
        <v>1890</v>
      </c>
      <c r="C10975">
        <v>1</v>
      </c>
    </row>
    <row r="10976" spans="1:3" x14ac:dyDescent="0.25">
      <c r="A10976" s="16">
        <v>152382</v>
      </c>
      <c r="B10976">
        <v>6073</v>
      </c>
      <c r="C10976">
        <v>1</v>
      </c>
    </row>
    <row r="10977" spans="1:3" x14ac:dyDescent="0.25">
      <c r="A10977" s="16">
        <v>152383</v>
      </c>
      <c r="B10977">
        <v>14117</v>
      </c>
      <c r="C10977">
        <v>1</v>
      </c>
    </row>
    <row r="10978" spans="1:3" x14ac:dyDescent="0.25">
      <c r="A10978" s="16">
        <v>152384</v>
      </c>
      <c r="B10978">
        <v>876691</v>
      </c>
      <c r="C10978">
        <v>1</v>
      </c>
    </row>
    <row r="10979" spans="1:3" x14ac:dyDescent="0.25">
      <c r="A10979" s="16">
        <v>152386</v>
      </c>
      <c r="B10979">
        <v>1241322</v>
      </c>
      <c r="C10979">
        <v>1</v>
      </c>
    </row>
    <row r="10980" spans="1:3" x14ac:dyDescent="0.25">
      <c r="A10980" s="16">
        <v>152387</v>
      </c>
      <c r="B10980">
        <v>218687</v>
      </c>
      <c r="C10980">
        <v>1</v>
      </c>
    </row>
    <row r="10981" spans="1:3" x14ac:dyDescent="0.25">
      <c r="A10981" s="16">
        <v>152388</v>
      </c>
      <c r="B10981">
        <v>5075</v>
      </c>
      <c r="C10981">
        <v>1</v>
      </c>
    </row>
    <row r="10982" spans="1:3" x14ac:dyDescent="0.25">
      <c r="A10982" s="16">
        <v>152389</v>
      </c>
      <c r="B10982">
        <v>4742</v>
      </c>
      <c r="C10982">
        <v>1</v>
      </c>
    </row>
    <row r="10983" spans="1:3" x14ac:dyDescent="0.25">
      <c r="A10983" s="16">
        <v>152390</v>
      </c>
      <c r="B10983">
        <v>4149</v>
      </c>
      <c r="C10983">
        <v>1</v>
      </c>
    </row>
    <row r="10984" spans="1:3" x14ac:dyDescent="0.25">
      <c r="A10984" s="16">
        <v>152391</v>
      </c>
      <c r="B10984">
        <v>8654</v>
      </c>
      <c r="C10984">
        <v>1</v>
      </c>
    </row>
    <row r="10985" spans="1:3" x14ac:dyDescent="0.25">
      <c r="A10985" s="16">
        <v>152392</v>
      </c>
      <c r="B10985">
        <v>2378</v>
      </c>
      <c r="C10985">
        <v>1</v>
      </c>
    </row>
    <row r="10986" spans="1:3" x14ac:dyDescent="0.25">
      <c r="A10986" s="16">
        <v>152393</v>
      </c>
      <c r="B10986">
        <v>766314</v>
      </c>
      <c r="C10986">
        <v>1</v>
      </c>
    </row>
    <row r="10987" spans="1:3" x14ac:dyDescent="0.25">
      <c r="A10987" s="16">
        <v>152394</v>
      </c>
      <c r="B10987">
        <v>582884</v>
      </c>
      <c r="C10987">
        <v>1</v>
      </c>
    </row>
    <row r="10988" spans="1:3" x14ac:dyDescent="0.25">
      <c r="A10988" s="16">
        <v>152395</v>
      </c>
      <c r="B10988">
        <v>1586318</v>
      </c>
      <c r="C10988">
        <v>1</v>
      </c>
    </row>
    <row r="10989" spans="1:3" x14ac:dyDescent="0.25">
      <c r="A10989" s="16">
        <v>152396</v>
      </c>
      <c r="B10989">
        <v>477707</v>
      </c>
      <c r="C10989">
        <v>1</v>
      </c>
    </row>
    <row r="10990" spans="1:3" x14ac:dyDescent="0.25">
      <c r="A10990" s="16">
        <v>152397</v>
      </c>
      <c r="B10990">
        <v>1077163</v>
      </c>
      <c r="C10990">
        <v>1</v>
      </c>
    </row>
    <row r="10991" spans="1:3" x14ac:dyDescent="0.25">
      <c r="A10991" s="16">
        <v>152398</v>
      </c>
      <c r="B10991">
        <v>961446</v>
      </c>
      <c r="C10991">
        <v>1</v>
      </c>
    </row>
    <row r="10992" spans="1:3" x14ac:dyDescent="0.25">
      <c r="A10992" s="16">
        <v>152399</v>
      </c>
      <c r="B10992">
        <v>445514</v>
      </c>
      <c r="C10992">
        <v>1</v>
      </c>
    </row>
    <row r="10993" spans="1:3" x14ac:dyDescent="0.25">
      <c r="A10993" s="16">
        <v>152400</v>
      </c>
      <c r="B10993">
        <v>1586047</v>
      </c>
      <c r="C10993">
        <v>1</v>
      </c>
    </row>
    <row r="10994" spans="1:3" x14ac:dyDescent="0.25">
      <c r="A10994" s="16">
        <v>152401</v>
      </c>
      <c r="B10994">
        <v>2510337</v>
      </c>
      <c r="C10994">
        <v>1</v>
      </c>
    </row>
    <row r="10995" spans="1:3" x14ac:dyDescent="0.25">
      <c r="A10995" s="16">
        <v>152402</v>
      </c>
      <c r="B10995">
        <v>2363695</v>
      </c>
      <c r="C10995">
        <v>1</v>
      </c>
    </row>
    <row r="10996" spans="1:3" x14ac:dyDescent="0.25">
      <c r="A10996" s="16">
        <v>152403</v>
      </c>
      <c r="B10996">
        <v>1520263</v>
      </c>
      <c r="C10996">
        <v>1</v>
      </c>
    </row>
    <row r="10997" spans="1:3" x14ac:dyDescent="0.25">
      <c r="A10997" s="16">
        <v>152404</v>
      </c>
      <c r="B10997">
        <v>1135556</v>
      </c>
      <c r="C10997">
        <v>1</v>
      </c>
    </row>
    <row r="10998" spans="1:3" x14ac:dyDescent="0.25">
      <c r="A10998" s="16">
        <v>152405</v>
      </c>
      <c r="B10998">
        <v>3336248</v>
      </c>
      <c r="C10998">
        <v>1</v>
      </c>
    </row>
    <row r="10999" spans="1:3" x14ac:dyDescent="0.25">
      <c r="A10999" s="16">
        <v>152406</v>
      </c>
      <c r="B10999">
        <v>611559</v>
      </c>
      <c r="C10999">
        <v>1</v>
      </c>
    </row>
    <row r="11000" spans="1:3" x14ac:dyDescent="0.25">
      <c r="A11000" s="16">
        <v>152407</v>
      </c>
      <c r="B11000">
        <v>3299428</v>
      </c>
      <c r="C11000">
        <v>1</v>
      </c>
    </row>
    <row r="11001" spans="1:3" x14ac:dyDescent="0.25">
      <c r="A11001" s="16">
        <v>152408</v>
      </c>
      <c r="B11001">
        <v>18364</v>
      </c>
      <c r="C11001">
        <v>1</v>
      </c>
    </row>
    <row r="11002" spans="1:3" x14ac:dyDescent="0.25">
      <c r="A11002" s="16">
        <v>152409</v>
      </c>
      <c r="B11002">
        <v>9921</v>
      </c>
      <c r="C11002">
        <v>1</v>
      </c>
    </row>
    <row r="11003" spans="1:3" x14ac:dyDescent="0.25">
      <c r="A11003" s="16">
        <v>152410</v>
      </c>
      <c r="B11003">
        <v>9273</v>
      </c>
      <c r="C11003">
        <v>1</v>
      </c>
    </row>
    <row r="11004" spans="1:3" x14ac:dyDescent="0.25">
      <c r="A11004" s="16">
        <v>152411</v>
      </c>
      <c r="B11004">
        <v>4167</v>
      </c>
      <c r="C11004">
        <v>1</v>
      </c>
    </row>
    <row r="11005" spans="1:3" x14ac:dyDescent="0.25">
      <c r="A11005" s="16">
        <v>152412</v>
      </c>
      <c r="B11005">
        <v>1408395</v>
      </c>
      <c r="C11005">
        <v>1</v>
      </c>
    </row>
    <row r="11006" spans="1:3" x14ac:dyDescent="0.25">
      <c r="A11006" s="16">
        <v>152413</v>
      </c>
      <c r="B11006">
        <v>837348</v>
      </c>
      <c r="C11006">
        <v>1</v>
      </c>
    </row>
    <row r="11007" spans="1:3" x14ac:dyDescent="0.25">
      <c r="A11007" s="16">
        <v>152414</v>
      </c>
      <c r="B11007">
        <v>239337</v>
      </c>
      <c r="C11007">
        <v>1</v>
      </c>
    </row>
    <row r="11008" spans="1:3" x14ac:dyDescent="0.25">
      <c r="A11008" s="16">
        <v>152415</v>
      </c>
      <c r="B11008">
        <v>514992</v>
      </c>
      <c r="C11008">
        <v>1</v>
      </c>
    </row>
    <row r="11009" spans="1:3" x14ac:dyDescent="0.25">
      <c r="A11009" s="16">
        <v>152416</v>
      </c>
      <c r="B11009">
        <v>197732</v>
      </c>
      <c r="C11009">
        <v>1</v>
      </c>
    </row>
    <row r="11010" spans="1:3" x14ac:dyDescent="0.25">
      <c r="A11010" s="16">
        <v>152417</v>
      </c>
      <c r="B11010">
        <v>472747</v>
      </c>
      <c r="C11010">
        <v>1</v>
      </c>
    </row>
    <row r="11011" spans="1:3" x14ac:dyDescent="0.25">
      <c r="A11011" s="16">
        <v>152421</v>
      </c>
      <c r="B11011">
        <v>40157</v>
      </c>
      <c r="C11011">
        <v>1</v>
      </c>
    </row>
    <row r="11012" spans="1:3" x14ac:dyDescent="0.25">
      <c r="A11012" s="16">
        <v>152422</v>
      </c>
      <c r="B11012">
        <v>110387</v>
      </c>
      <c r="C11012">
        <v>1</v>
      </c>
    </row>
    <row r="11013" spans="1:3" x14ac:dyDescent="0.25">
      <c r="A11013" s="16">
        <v>152424</v>
      </c>
      <c r="B11013">
        <v>27101</v>
      </c>
      <c r="C11013">
        <v>1</v>
      </c>
    </row>
    <row r="11014" spans="1:3" x14ac:dyDescent="0.25">
      <c r="A11014" s="16">
        <v>152425</v>
      </c>
      <c r="B11014">
        <v>44999</v>
      </c>
      <c r="C11014">
        <v>1</v>
      </c>
    </row>
    <row r="11015" spans="1:3" x14ac:dyDescent="0.25">
      <c r="A11015" s="16">
        <v>152428</v>
      </c>
      <c r="B11015">
        <v>360000</v>
      </c>
      <c r="C11015">
        <v>1</v>
      </c>
    </row>
    <row r="11016" spans="1:3" x14ac:dyDescent="0.25">
      <c r="A11016" s="16">
        <v>152429</v>
      </c>
      <c r="B11016">
        <v>304320</v>
      </c>
      <c r="C11016">
        <v>1</v>
      </c>
    </row>
    <row r="11017" spans="1:3" x14ac:dyDescent="0.25">
      <c r="A11017" s="16">
        <v>152430</v>
      </c>
      <c r="B11017">
        <v>120000</v>
      </c>
      <c r="C11017">
        <v>1</v>
      </c>
    </row>
    <row r="11018" spans="1:3" x14ac:dyDescent="0.25">
      <c r="A11018" s="16">
        <v>152431</v>
      </c>
      <c r="B11018">
        <v>160000</v>
      </c>
      <c r="C11018">
        <v>1</v>
      </c>
    </row>
    <row r="11019" spans="1:3" x14ac:dyDescent="0.25">
      <c r="A11019" s="16">
        <v>152432</v>
      </c>
      <c r="B11019">
        <v>380000</v>
      </c>
      <c r="C11019">
        <v>1</v>
      </c>
    </row>
    <row r="11020" spans="1:3" x14ac:dyDescent="0.25">
      <c r="A11020" s="16">
        <v>152433</v>
      </c>
      <c r="B11020">
        <v>34601</v>
      </c>
      <c r="C11020">
        <v>1</v>
      </c>
    </row>
    <row r="11021" spans="1:3" x14ac:dyDescent="0.25">
      <c r="A11021" s="16">
        <v>152434</v>
      </c>
      <c r="B11021">
        <v>18452</v>
      </c>
      <c r="C11021">
        <v>1</v>
      </c>
    </row>
    <row r="11022" spans="1:3" x14ac:dyDescent="0.25">
      <c r="A11022" s="16">
        <v>152435</v>
      </c>
      <c r="B11022">
        <v>50000</v>
      </c>
      <c r="C11022">
        <v>1</v>
      </c>
    </row>
    <row r="11023" spans="1:3" x14ac:dyDescent="0.25">
      <c r="A11023" s="16">
        <v>152436</v>
      </c>
      <c r="B11023">
        <v>80000</v>
      </c>
      <c r="C11023">
        <v>1</v>
      </c>
    </row>
    <row r="11024" spans="1:3" x14ac:dyDescent="0.25">
      <c r="A11024" s="16">
        <v>152437</v>
      </c>
      <c r="B11024">
        <v>25000</v>
      </c>
      <c r="C11024">
        <v>1</v>
      </c>
    </row>
    <row r="11025" spans="1:3" x14ac:dyDescent="0.25">
      <c r="A11025" s="16">
        <v>152438</v>
      </c>
      <c r="B11025">
        <v>150000</v>
      </c>
      <c r="C11025">
        <v>1</v>
      </c>
    </row>
    <row r="11026" spans="1:3" x14ac:dyDescent="0.25">
      <c r="A11026" s="16">
        <v>152439</v>
      </c>
      <c r="B11026">
        <v>60864</v>
      </c>
      <c r="C11026">
        <v>1</v>
      </c>
    </row>
    <row r="11027" spans="1:3" x14ac:dyDescent="0.25">
      <c r="A11027" s="16">
        <v>152440</v>
      </c>
      <c r="B11027">
        <v>675000</v>
      </c>
      <c r="C11027">
        <v>1</v>
      </c>
    </row>
    <row r="11028" spans="1:3" x14ac:dyDescent="0.25">
      <c r="A11028" s="16">
        <v>152441</v>
      </c>
      <c r="B11028">
        <v>486912</v>
      </c>
      <c r="C11028">
        <v>1</v>
      </c>
    </row>
    <row r="11029" spans="1:3" x14ac:dyDescent="0.25">
      <c r="A11029" s="16">
        <v>152442</v>
      </c>
      <c r="B11029">
        <v>170000</v>
      </c>
      <c r="C11029">
        <v>1</v>
      </c>
    </row>
    <row r="11030" spans="1:3" x14ac:dyDescent="0.25">
      <c r="A11030" s="16">
        <v>152443</v>
      </c>
      <c r="B11030">
        <v>81152</v>
      </c>
      <c r="C11030">
        <v>1</v>
      </c>
    </row>
    <row r="11031" spans="1:3" x14ac:dyDescent="0.25">
      <c r="A11031" s="16">
        <v>152444</v>
      </c>
      <c r="B11031">
        <v>380400</v>
      </c>
      <c r="C11031">
        <v>1</v>
      </c>
    </row>
    <row r="11032" spans="1:3" x14ac:dyDescent="0.25">
      <c r="A11032" s="16">
        <v>152445</v>
      </c>
      <c r="B11032">
        <v>130000</v>
      </c>
      <c r="C11032">
        <v>1</v>
      </c>
    </row>
    <row r="11033" spans="1:3" x14ac:dyDescent="0.25">
      <c r="A11033" s="16">
        <v>152446</v>
      </c>
      <c r="B11033">
        <v>210000</v>
      </c>
      <c r="C11033">
        <v>1</v>
      </c>
    </row>
    <row r="11034" spans="1:3" x14ac:dyDescent="0.25">
      <c r="A11034" s="16">
        <v>152447</v>
      </c>
      <c r="B11034">
        <v>10000</v>
      </c>
      <c r="C11034">
        <v>1</v>
      </c>
    </row>
    <row r="11035" spans="1:3" x14ac:dyDescent="0.25">
      <c r="A11035" s="16">
        <v>152448</v>
      </c>
      <c r="B11035">
        <v>10000</v>
      </c>
      <c r="C11035">
        <v>1</v>
      </c>
    </row>
    <row r="11036" spans="1:3" x14ac:dyDescent="0.25">
      <c r="A11036" s="16">
        <v>152450</v>
      </c>
      <c r="B11036">
        <v>130000</v>
      </c>
      <c r="C11036">
        <v>1</v>
      </c>
    </row>
    <row r="11037" spans="1:3" x14ac:dyDescent="0.25">
      <c r="A11037" s="16">
        <v>152451</v>
      </c>
      <c r="B11037">
        <v>90000</v>
      </c>
      <c r="C11037">
        <v>1</v>
      </c>
    </row>
    <row r="11038" spans="1:3" x14ac:dyDescent="0.25">
      <c r="A11038" s="16">
        <v>152452</v>
      </c>
      <c r="B11038">
        <v>150000</v>
      </c>
      <c r="C11038">
        <v>1</v>
      </c>
    </row>
    <row r="11039" spans="1:3" x14ac:dyDescent="0.25">
      <c r="A11039" s="16">
        <v>152453</v>
      </c>
      <c r="B11039">
        <v>225000</v>
      </c>
      <c r="C11039">
        <v>1</v>
      </c>
    </row>
    <row r="11040" spans="1:3" x14ac:dyDescent="0.25">
      <c r="A11040" s="16">
        <v>152454</v>
      </c>
      <c r="B11040">
        <v>7015513</v>
      </c>
      <c r="C11040">
        <v>1</v>
      </c>
    </row>
    <row r="11041" spans="1:3" x14ac:dyDescent="0.25">
      <c r="A11041" s="16">
        <v>152456</v>
      </c>
      <c r="B11041">
        <v>162304</v>
      </c>
      <c r="C11041">
        <v>1</v>
      </c>
    </row>
    <row r="11042" spans="1:3" x14ac:dyDescent="0.25">
      <c r="A11042" s="16">
        <v>152459</v>
      </c>
      <c r="B11042">
        <v>20000</v>
      </c>
      <c r="C11042">
        <v>1</v>
      </c>
    </row>
    <row r="11043" spans="1:3" x14ac:dyDescent="0.25">
      <c r="A11043" s="16">
        <v>152460</v>
      </c>
      <c r="B11043">
        <v>260000</v>
      </c>
      <c r="C11043">
        <v>1</v>
      </c>
    </row>
    <row r="11044" spans="1:3" x14ac:dyDescent="0.25">
      <c r="A11044" s="16">
        <v>152461</v>
      </c>
      <c r="B11044">
        <v>100000</v>
      </c>
      <c r="C11044">
        <v>1</v>
      </c>
    </row>
    <row r="11045" spans="1:3" x14ac:dyDescent="0.25">
      <c r="A11045" s="16">
        <v>152462</v>
      </c>
      <c r="B11045">
        <v>285000</v>
      </c>
      <c r="C11045">
        <v>1</v>
      </c>
    </row>
    <row r="11046" spans="1:3" x14ac:dyDescent="0.25">
      <c r="A11046" s="16">
        <v>152463</v>
      </c>
      <c r="B11046">
        <v>261000</v>
      </c>
      <c r="C11046">
        <v>1</v>
      </c>
    </row>
    <row r="11047" spans="1:3" x14ac:dyDescent="0.25">
      <c r="A11047" s="16">
        <v>152465</v>
      </c>
      <c r="B11047">
        <v>162000</v>
      </c>
      <c r="C11047">
        <v>1</v>
      </c>
    </row>
    <row r="11048" spans="1:3" x14ac:dyDescent="0.25">
      <c r="A11048" s="16">
        <v>152467</v>
      </c>
      <c r="B11048">
        <v>77000</v>
      </c>
      <c r="C11048">
        <v>1</v>
      </c>
    </row>
    <row r="11049" spans="1:3" x14ac:dyDescent="0.25">
      <c r="A11049" s="16">
        <v>152469</v>
      </c>
      <c r="B11049">
        <v>210000</v>
      </c>
      <c r="C11049">
        <v>1</v>
      </c>
    </row>
    <row r="11050" spans="1:3" x14ac:dyDescent="0.25">
      <c r="A11050" s="16">
        <v>152470</v>
      </c>
      <c r="B11050">
        <v>237080</v>
      </c>
      <c r="C11050">
        <v>1</v>
      </c>
    </row>
    <row r="11051" spans="1:3" x14ac:dyDescent="0.25">
      <c r="A11051" s="16">
        <v>152471</v>
      </c>
      <c r="B11051">
        <v>395781</v>
      </c>
      <c r="C11051">
        <v>1</v>
      </c>
    </row>
    <row r="11052" spans="1:3" x14ac:dyDescent="0.25">
      <c r="A11052" s="16">
        <v>152472</v>
      </c>
      <c r="B11052">
        <v>771777</v>
      </c>
      <c r="C11052">
        <v>1</v>
      </c>
    </row>
    <row r="11053" spans="1:3" x14ac:dyDescent="0.25">
      <c r="A11053" s="16">
        <v>152473</v>
      </c>
      <c r="B11053">
        <v>2911</v>
      </c>
      <c r="C11053">
        <v>1</v>
      </c>
    </row>
    <row r="11054" spans="1:3" x14ac:dyDescent="0.25">
      <c r="A11054" s="16">
        <v>152474</v>
      </c>
      <c r="B11054">
        <v>1789</v>
      </c>
      <c r="C11054">
        <v>1</v>
      </c>
    </row>
    <row r="11055" spans="1:3" x14ac:dyDescent="0.25">
      <c r="A11055" s="16">
        <v>152475</v>
      </c>
      <c r="B11055">
        <v>108039</v>
      </c>
      <c r="C11055">
        <v>1</v>
      </c>
    </row>
    <row r="11056" spans="1:3" x14ac:dyDescent="0.25">
      <c r="A11056" s="16">
        <v>152476</v>
      </c>
      <c r="B11056">
        <v>491734</v>
      </c>
      <c r="C11056">
        <v>1</v>
      </c>
    </row>
    <row r="11057" spans="1:3" x14ac:dyDescent="0.25">
      <c r="A11057" s="16">
        <v>152477</v>
      </c>
      <c r="B11057">
        <v>453842</v>
      </c>
      <c r="C11057">
        <v>1</v>
      </c>
    </row>
    <row r="11058" spans="1:3" x14ac:dyDescent="0.25">
      <c r="A11058" s="16">
        <v>152478</v>
      </c>
      <c r="B11058">
        <v>344933</v>
      </c>
      <c r="C11058">
        <v>1</v>
      </c>
    </row>
    <row r="11059" spans="1:3" x14ac:dyDescent="0.25">
      <c r="A11059" s="16">
        <v>152479</v>
      </c>
      <c r="B11059">
        <v>1176976</v>
      </c>
      <c r="C11059">
        <v>1</v>
      </c>
    </row>
    <row r="11060" spans="1:3" x14ac:dyDescent="0.25">
      <c r="A11060" s="16">
        <v>152480</v>
      </c>
      <c r="B11060">
        <v>2460</v>
      </c>
      <c r="C11060">
        <v>1</v>
      </c>
    </row>
    <row r="11061" spans="1:3" x14ac:dyDescent="0.25">
      <c r="A11061" s="16">
        <v>152481</v>
      </c>
      <c r="B11061">
        <v>654932</v>
      </c>
      <c r="C11061">
        <v>1</v>
      </c>
    </row>
    <row r="11062" spans="1:3" x14ac:dyDescent="0.25">
      <c r="A11062" s="16">
        <v>152482</v>
      </c>
      <c r="B11062">
        <v>588340</v>
      </c>
      <c r="C11062">
        <v>1</v>
      </c>
    </row>
    <row r="11063" spans="1:3" x14ac:dyDescent="0.25">
      <c r="A11063" s="16">
        <v>152483</v>
      </c>
      <c r="B11063">
        <v>350366</v>
      </c>
      <c r="C11063">
        <v>1</v>
      </c>
    </row>
    <row r="11064" spans="1:3" x14ac:dyDescent="0.25">
      <c r="A11064" s="16">
        <v>152484</v>
      </c>
      <c r="B11064">
        <v>590000</v>
      </c>
      <c r="C11064">
        <v>1</v>
      </c>
    </row>
    <row r="11065" spans="1:3" x14ac:dyDescent="0.25">
      <c r="A11065" s="16">
        <v>152485</v>
      </c>
      <c r="B11065">
        <v>206000</v>
      </c>
      <c r="C11065">
        <v>1</v>
      </c>
    </row>
    <row r="11066" spans="1:3" x14ac:dyDescent="0.25">
      <c r="A11066" s="16">
        <v>152486</v>
      </c>
      <c r="B11066">
        <v>278000</v>
      </c>
      <c r="C11066">
        <v>1</v>
      </c>
    </row>
    <row r="11067" spans="1:3" x14ac:dyDescent="0.25">
      <c r="A11067" s="16">
        <v>152487</v>
      </c>
      <c r="B11067">
        <v>349000</v>
      </c>
      <c r="C11067">
        <v>1</v>
      </c>
    </row>
    <row r="11068" spans="1:3" x14ac:dyDescent="0.25">
      <c r="A11068" s="16">
        <v>152488</v>
      </c>
      <c r="B11068">
        <v>263000</v>
      </c>
      <c r="C11068">
        <v>1</v>
      </c>
    </row>
    <row r="11069" spans="1:3" x14ac:dyDescent="0.25">
      <c r="A11069" s="16">
        <v>152489</v>
      </c>
      <c r="B11069">
        <v>691000</v>
      </c>
      <c r="C11069">
        <v>1</v>
      </c>
    </row>
    <row r="11070" spans="1:3" x14ac:dyDescent="0.25">
      <c r="A11070" s="16">
        <v>152490</v>
      </c>
      <c r="B11070">
        <v>187000</v>
      </c>
      <c r="C11070">
        <v>1</v>
      </c>
    </row>
    <row r="11071" spans="1:3" x14ac:dyDescent="0.25">
      <c r="A11071" s="16">
        <v>152491</v>
      </c>
      <c r="B11071">
        <v>1053000</v>
      </c>
      <c r="C11071">
        <v>1</v>
      </c>
    </row>
    <row r="11072" spans="1:3" x14ac:dyDescent="0.25">
      <c r="A11072" s="16">
        <v>152492</v>
      </c>
      <c r="B11072">
        <v>447000</v>
      </c>
      <c r="C11072">
        <v>1</v>
      </c>
    </row>
    <row r="11073" spans="1:3" x14ac:dyDescent="0.25">
      <c r="A11073" s="16">
        <v>152493</v>
      </c>
      <c r="B11073">
        <v>403000</v>
      </c>
      <c r="C11073">
        <v>1</v>
      </c>
    </row>
    <row r="11074" spans="1:3" x14ac:dyDescent="0.25">
      <c r="A11074" s="16">
        <v>152494</v>
      </c>
      <c r="B11074">
        <v>171000</v>
      </c>
      <c r="C11074">
        <v>1</v>
      </c>
    </row>
    <row r="11075" spans="1:3" x14ac:dyDescent="0.25">
      <c r="A11075" s="16">
        <v>152495</v>
      </c>
      <c r="B11075">
        <v>211000</v>
      </c>
      <c r="C11075">
        <v>1</v>
      </c>
    </row>
    <row r="11076" spans="1:3" x14ac:dyDescent="0.25">
      <c r="A11076" s="16">
        <v>152496</v>
      </c>
      <c r="B11076">
        <v>217000</v>
      </c>
      <c r="C11076">
        <v>1</v>
      </c>
    </row>
    <row r="11077" spans="1:3" x14ac:dyDescent="0.25">
      <c r="A11077" s="16">
        <v>152497</v>
      </c>
      <c r="B11077">
        <v>268000</v>
      </c>
      <c r="C11077">
        <v>1</v>
      </c>
    </row>
    <row r="11078" spans="1:3" x14ac:dyDescent="0.25">
      <c r="A11078" s="16">
        <v>152498</v>
      </c>
      <c r="B11078">
        <v>414000</v>
      </c>
      <c r="C11078">
        <v>1</v>
      </c>
    </row>
    <row r="11079" spans="1:3" x14ac:dyDescent="0.25">
      <c r="A11079" s="16">
        <v>152499</v>
      </c>
      <c r="B11079">
        <v>474000</v>
      </c>
      <c r="C11079">
        <v>1</v>
      </c>
    </row>
    <row r="11080" spans="1:3" x14ac:dyDescent="0.25">
      <c r="A11080" s="16">
        <v>152500</v>
      </c>
      <c r="B11080">
        <v>652000</v>
      </c>
      <c r="C11080">
        <v>1</v>
      </c>
    </row>
    <row r="11081" spans="1:3" x14ac:dyDescent="0.25">
      <c r="A11081" s="16">
        <v>152501</v>
      </c>
      <c r="B11081">
        <v>235000</v>
      </c>
      <c r="C11081">
        <v>1</v>
      </c>
    </row>
    <row r="11082" spans="1:3" x14ac:dyDescent="0.25">
      <c r="A11082" s="16">
        <v>152502</v>
      </c>
      <c r="B11082">
        <v>377000</v>
      </c>
      <c r="C11082">
        <v>1</v>
      </c>
    </row>
    <row r="11083" spans="1:3" x14ac:dyDescent="0.25">
      <c r="A11083" s="16">
        <v>152503</v>
      </c>
      <c r="B11083">
        <v>377000</v>
      </c>
      <c r="C11083">
        <v>1</v>
      </c>
    </row>
    <row r="11084" spans="1:3" x14ac:dyDescent="0.25">
      <c r="A11084" s="16">
        <v>152504</v>
      </c>
      <c r="B11084">
        <v>977000</v>
      </c>
      <c r="C11084">
        <v>1</v>
      </c>
    </row>
    <row r="11085" spans="1:3" x14ac:dyDescent="0.25">
      <c r="A11085" s="16">
        <v>152505</v>
      </c>
      <c r="B11085">
        <v>1500297</v>
      </c>
      <c r="C11085">
        <v>1</v>
      </c>
    </row>
    <row r="11086" spans="1:3" x14ac:dyDescent="0.25">
      <c r="A11086" s="16">
        <v>152506</v>
      </c>
      <c r="B11086">
        <v>1195739</v>
      </c>
      <c r="C11086">
        <v>1</v>
      </c>
    </row>
    <row r="11087" spans="1:3" x14ac:dyDescent="0.25">
      <c r="A11087" s="16">
        <v>152507</v>
      </c>
      <c r="B11087">
        <v>456032</v>
      </c>
      <c r="C11087">
        <v>1</v>
      </c>
    </row>
    <row r="11088" spans="1:3" x14ac:dyDescent="0.25">
      <c r="A11088" s="16">
        <v>152508</v>
      </c>
      <c r="B11088">
        <v>514291</v>
      </c>
      <c r="C11088">
        <v>1</v>
      </c>
    </row>
    <row r="11089" spans="1:3" x14ac:dyDescent="0.25">
      <c r="A11089" s="16">
        <v>152509</v>
      </c>
      <c r="B11089">
        <v>2456489</v>
      </c>
      <c r="C11089">
        <v>1</v>
      </c>
    </row>
    <row r="11090" spans="1:3" x14ac:dyDescent="0.25">
      <c r="A11090" s="16">
        <v>152510</v>
      </c>
      <c r="B11090">
        <v>420351</v>
      </c>
      <c r="C11090">
        <v>1</v>
      </c>
    </row>
    <row r="11091" spans="1:3" x14ac:dyDescent="0.25">
      <c r="A11091" s="16">
        <v>152511</v>
      </c>
      <c r="B11091">
        <v>891621</v>
      </c>
      <c r="C11091">
        <v>1</v>
      </c>
    </row>
    <row r="11092" spans="1:3" x14ac:dyDescent="0.25">
      <c r="A11092" s="16">
        <v>152512</v>
      </c>
      <c r="B11092">
        <v>921678</v>
      </c>
      <c r="C11092">
        <v>1</v>
      </c>
    </row>
    <row r="11093" spans="1:3" x14ac:dyDescent="0.25">
      <c r="A11093" s="16">
        <v>152513</v>
      </c>
      <c r="B11093">
        <v>189485</v>
      </c>
      <c r="C11093">
        <v>1</v>
      </c>
    </row>
    <row r="11094" spans="1:3" x14ac:dyDescent="0.25">
      <c r="A11094" s="16">
        <v>152514</v>
      </c>
      <c r="B11094">
        <v>785733</v>
      </c>
      <c r="C11094">
        <v>1</v>
      </c>
    </row>
    <row r="11095" spans="1:3" x14ac:dyDescent="0.25">
      <c r="A11095" s="16">
        <v>152515</v>
      </c>
      <c r="B11095">
        <v>605925</v>
      </c>
      <c r="C11095">
        <v>1</v>
      </c>
    </row>
    <row r="11096" spans="1:3" x14ac:dyDescent="0.25">
      <c r="A11096" s="16">
        <v>152516</v>
      </c>
      <c r="B11096">
        <v>572108</v>
      </c>
      <c r="C11096">
        <v>1</v>
      </c>
    </row>
    <row r="11097" spans="1:3" x14ac:dyDescent="0.25">
      <c r="A11097" s="16">
        <v>152518</v>
      </c>
      <c r="B11097">
        <v>139394</v>
      </c>
      <c r="C11097">
        <v>1</v>
      </c>
    </row>
    <row r="11098" spans="1:3" x14ac:dyDescent="0.25">
      <c r="A11098" s="16">
        <v>152519</v>
      </c>
      <c r="B11098">
        <v>93394</v>
      </c>
      <c r="C11098">
        <v>1</v>
      </c>
    </row>
    <row r="11099" spans="1:3" x14ac:dyDescent="0.25">
      <c r="A11099" s="16">
        <v>152520</v>
      </c>
      <c r="B11099">
        <v>60864</v>
      </c>
      <c r="C11099">
        <v>1</v>
      </c>
    </row>
    <row r="11100" spans="1:3" x14ac:dyDescent="0.25">
      <c r="A11100" s="16">
        <v>152521</v>
      </c>
      <c r="B11100">
        <v>9335</v>
      </c>
      <c r="C11100">
        <v>1</v>
      </c>
    </row>
    <row r="11101" spans="1:3" x14ac:dyDescent="0.25">
      <c r="A11101" s="16">
        <v>152522</v>
      </c>
      <c r="B11101">
        <v>402382</v>
      </c>
      <c r="C11101">
        <v>1</v>
      </c>
    </row>
    <row r="11102" spans="1:3" x14ac:dyDescent="0.25">
      <c r="A11102" s="16">
        <v>152523</v>
      </c>
      <c r="B11102">
        <v>147339</v>
      </c>
      <c r="C11102">
        <v>1</v>
      </c>
    </row>
    <row r="11103" spans="1:3" x14ac:dyDescent="0.25">
      <c r="A11103" s="16">
        <v>152524</v>
      </c>
      <c r="B11103">
        <v>5037</v>
      </c>
      <c r="C11103">
        <v>1</v>
      </c>
    </row>
    <row r="11104" spans="1:3" x14ac:dyDescent="0.25">
      <c r="A11104" s="16">
        <v>152525</v>
      </c>
      <c r="B11104">
        <v>25937</v>
      </c>
      <c r="C11104">
        <v>1</v>
      </c>
    </row>
    <row r="11105" spans="1:3" x14ac:dyDescent="0.25">
      <c r="A11105" s="16">
        <v>152526</v>
      </c>
      <c r="B11105">
        <v>43914</v>
      </c>
      <c r="C11105">
        <v>1</v>
      </c>
    </row>
    <row r="11106" spans="1:3" x14ac:dyDescent="0.25">
      <c r="A11106" s="16">
        <v>152527</v>
      </c>
      <c r="B11106">
        <v>8027</v>
      </c>
      <c r="C11106">
        <v>1</v>
      </c>
    </row>
    <row r="11107" spans="1:3" x14ac:dyDescent="0.25">
      <c r="A11107" s="16">
        <v>152528</v>
      </c>
      <c r="B11107">
        <v>130420</v>
      </c>
      <c r="C11107">
        <v>1</v>
      </c>
    </row>
    <row r="11108" spans="1:3" x14ac:dyDescent="0.25">
      <c r="A11108" s="16">
        <v>152529</v>
      </c>
      <c r="B11108">
        <v>57922</v>
      </c>
      <c r="C11108">
        <v>1</v>
      </c>
    </row>
    <row r="11109" spans="1:3" x14ac:dyDescent="0.25">
      <c r="A11109" s="16">
        <v>152530</v>
      </c>
      <c r="B11109">
        <v>21832</v>
      </c>
      <c r="C11109">
        <v>1</v>
      </c>
    </row>
    <row r="11110" spans="1:3" x14ac:dyDescent="0.25">
      <c r="A11110" s="16">
        <v>152531</v>
      </c>
      <c r="B11110">
        <v>18513</v>
      </c>
      <c r="C11110">
        <v>1</v>
      </c>
    </row>
    <row r="11111" spans="1:3" x14ac:dyDescent="0.25">
      <c r="A11111" s="16">
        <v>152532</v>
      </c>
      <c r="B11111">
        <v>77044</v>
      </c>
      <c r="C11111">
        <v>1</v>
      </c>
    </row>
    <row r="11112" spans="1:3" x14ac:dyDescent="0.25">
      <c r="A11112" s="16">
        <v>152533</v>
      </c>
      <c r="B11112">
        <v>52769</v>
      </c>
      <c r="C11112">
        <v>1</v>
      </c>
    </row>
    <row r="11113" spans="1:3" x14ac:dyDescent="0.25">
      <c r="A11113" s="16">
        <v>152534</v>
      </c>
      <c r="B11113">
        <v>11427</v>
      </c>
      <c r="C11113">
        <v>1</v>
      </c>
    </row>
    <row r="11114" spans="1:3" x14ac:dyDescent="0.25">
      <c r="A11114" s="16">
        <v>152535</v>
      </c>
      <c r="B11114">
        <v>95521</v>
      </c>
      <c r="C11114">
        <v>1</v>
      </c>
    </row>
    <row r="11115" spans="1:3" x14ac:dyDescent="0.25">
      <c r="A11115" s="16">
        <v>152536</v>
      </c>
      <c r="B11115">
        <v>39186</v>
      </c>
      <c r="C11115">
        <v>1</v>
      </c>
    </row>
    <row r="11116" spans="1:3" x14ac:dyDescent="0.25">
      <c r="A11116" s="16">
        <v>152537</v>
      </c>
      <c r="B11116">
        <v>7226</v>
      </c>
      <c r="C11116">
        <v>1</v>
      </c>
    </row>
    <row r="11117" spans="1:3" x14ac:dyDescent="0.25">
      <c r="A11117" s="16">
        <v>152538</v>
      </c>
      <c r="B11117">
        <v>47162</v>
      </c>
      <c r="C11117">
        <v>1</v>
      </c>
    </row>
    <row r="11118" spans="1:3" x14ac:dyDescent="0.25">
      <c r="A11118" s="16">
        <v>152539</v>
      </c>
      <c r="B11118">
        <v>49972</v>
      </c>
      <c r="C11118">
        <v>1</v>
      </c>
    </row>
    <row r="11119" spans="1:3" x14ac:dyDescent="0.25">
      <c r="A11119" s="16">
        <v>152540</v>
      </c>
      <c r="B11119">
        <v>46288</v>
      </c>
      <c r="C11119">
        <v>1</v>
      </c>
    </row>
    <row r="11120" spans="1:3" x14ac:dyDescent="0.25">
      <c r="A11120" s="16">
        <v>152541</v>
      </c>
      <c r="B11120">
        <v>9747</v>
      </c>
      <c r="C11120">
        <v>1</v>
      </c>
    </row>
    <row r="11121" spans="1:3" x14ac:dyDescent="0.25">
      <c r="A11121" s="16">
        <v>152542</v>
      </c>
      <c r="B11121">
        <v>41102</v>
      </c>
      <c r="C11121">
        <v>1</v>
      </c>
    </row>
    <row r="11122" spans="1:3" x14ac:dyDescent="0.25">
      <c r="A11122" s="16">
        <v>152543</v>
      </c>
      <c r="B11122">
        <v>20001</v>
      </c>
      <c r="C11122">
        <v>1</v>
      </c>
    </row>
    <row r="11123" spans="1:3" x14ac:dyDescent="0.25">
      <c r="A11123" s="16">
        <v>152544</v>
      </c>
      <c r="B11123">
        <v>31528</v>
      </c>
      <c r="C11123">
        <v>1</v>
      </c>
    </row>
    <row r="11124" spans="1:3" x14ac:dyDescent="0.25">
      <c r="A11124" s="16">
        <v>152545</v>
      </c>
      <c r="B11124">
        <v>35677</v>
      </c>
      <c r="C11124">
        <v>1</v>
      </c>
    </row>
    <row r="11125" spans="1:3" x14ac:dyDescent="0.25">
      <c r="A11125" s="16">
        <v>152546</v>
      </c>
      <c r="B11125">
        <v>45675</v>
      </c>
      <c r="C11125">
        <v>1</v>
      </c>
    </row>
    <row r="11126" spans="1:3" x14ac:dyDescent="0.25">
      <c r="A11126" s="16">
        <v>152547</v>
      </c>
      <c r="B11126">
        <v>50928</v>
      </c>
      <c r="C11126">
        <v>1</v>
      </c>
    </row>
    <row r="11127" spans="1:3" x14ac:dyDescent="0.25">
      <c r="A11127" s="16">
        <v>152548</v>
      </c>
      <c r="B11127">
        <v>56562</v>
      </c>
      <c r="C11127">
        <v>1</v>
      </c>
    </row>
    <row r="11128" spans="1:3" x14ac:dyDescent="0.25">
      <c r="A11128" s="16">
        <v>152549</v>
      </c>
      <c r="B11128">
        <v>22727</v>
      </c>
      <c r="C11128">
        <v>1</v>
      </c>
    </row>
    <row r="11129" spans="1:3" x14ac:dyDescent="0.25">
      <c r="A11129" s="16">
        <v>152550</v>
      </c>
      <c r="B11129">
        <v>20216</v>
      </c>
      <c r="C11129">
        <v>1</v>
      </c>
    </row>
    <row r="11130" spans="1:3" x14ac:dyDescent="0.25">
      <c r="A11130" s="16">
        <v>152551</v>
      </c>
      <c r="B11130">
        <v>23420</v>
      </c>
      <c r="C11130">
        <v>1</v>
      </c>
    </row>
    <row r="11131" spans="1:3" x14ac:dyDescent="0.25">
      <c r="A11131" s="16">
        <v>152552</v>
      </c>
      <c r="B11131">
        <v>9135</v>
      </c>
      <c r="C11131">
        <v>1</v>
      </c>
    </row>
    <row r="11132" spans="1:3" x14ac:dyDescent="0.25">
      <c r="A11132" s="16">
        <v>152553</v>
      </c>
      <c r="B11132">
        <v>102664</v>
      </c>
      <c r="C11132">
        <v>1</v>
      </c>
    </row>
    <row r="11133" spans="1:3" x14ac:dyDescent="0.25">
      <c r="A11133" s="16">
        <v>152554</v>
      </c>
      <c r="B11133">
        <v>8723</v>
      </c>
      <c r="C11133">
        <v>1</v>
      </c>
    </row>
    <row r="11134" spans="1:3" x14ac:dyDescent="0.25">
      <c r="A11134" s="16">
        <v>152555</v>
      </c>
      <c r="B11134">
        <v>12939</v>
      </c>
      <c r="C11134">
        <v>1</v>
      </c>
    </row>
    <row r="11135" spans="1:3" x14ac:dyDescent="0.25">
      <c r="A11135" s="16">
        <v>152556</v>
      </c>
      <c r="B11135">
        <v>12916</v>
      </c>
      <c r="C11135">
        <v>1</v>
      </c>
    </row>
    <row r="11136" spans="1:3" x14ac:dyDescent="0.25">
      <c r="A11136" s="16">
        <v>152557</v>
      </c>
      <c r="B11136">
        <v>45482</v>
      </c>
      <c r="C11136">
        <v>1</v>
      </c>
    </row>
    <row r="11137" spans="1:3" x14ac:dyDescent="0.25">
      <c r="A11137" s="16">
        <v>152558</v>
      </c>
      <c r="B11137">
        <v>7201</v>
      </c>
      <c r="C11137">
        <v>1</v>
      </c>
    </row>
    <row r="11138" spans="1:3" x14ac:dyDescent="0.25">
      <c r="A11138" s="16">
        <v>152559</v>
      </c>
      <c r="B11138">
        <v>62162</v>
      </c>
      <c r="C11138">
        <v>1</v>
      </c>
    </row>
    <row r="11139" spans="1:3" x14ac:dyDescent="0.25">
      <c r="A11139" s="16">
        <v>152560</v>
      </c>
      <c r="B11139">
        <v>22450</v>
      </c>
      <c r="C11139">
        <v>1</v>
      </c>
    </row>
    <row r="11140" spans="1:3" x14ac:dyDescent="0.25">
      <c r="A11140" s="16">
        <v>152561</v>
      </c>
      <c r="B11140">
        <v>26372</v>
      </c>
      <c r="C11140">
        <v>1</v>
      </c>
    </row>
    <row r="11141" spans="1:3" x14ac:dyDescent="0.25">
      <c r="A11141" s="16">
        <v>152562</v>
      </c>
      <c r="B11141">
        <v>17066</v>
      </c>
      <c r="C11141">
        <v>1</v>
      </c>
    </row>
    <row r="11142" spans="1:3" x14ac:dyDescent="0.25">
      <c r="A11142" s="16">
        <v>152563</v>
      </c>
      <c r="B11142">
        <v>16280</v>
      </c>
      <c r="C11142">
        <v>1</v>
      </c>
    </row>
    <row r="11143" spans="1:3" x14ac:dyDescent="0.25">
      <c r="A11143" s="16">
        <v>152564</v>
      </c>
      <c r="B11143">
        <v>10690</v>
      </c>
      <c r="C11143">
        <v>1</v>
      </c>
    </row>
    <row r="11144" spans="1:3" x14ac:dyDescent="0.25">
      <c r="A11144" s="16">
        <v>152565</v>
      </c>
      <c r="B11144">
        <v>18700</v>
      </c>
      <c r="C11144">
        <v>1</v>
      </c>
    </row>
    <row r="11145" spans="1:3" x14ac:dyDescent="0.25">
      <c r="A11145" s="16">
        <v>152566</v>
      </c>
      <c r="B11145">
        <v>13064</v>
      </c>
      <c r="C11145">
        <v>1</v>
      </c>
    </row>
    <row r="11146" spans="1:3" x14ac:dyDescent="0.25">
      <c r="A11146" s="16">
        <v>152567</v>
      </c>
      <c r="B11146">
        <v>61927</v>
      </c>
      <c r="C11146">
        <v>1</v>
      </c>
    </row>
    <row r="11147" spans="1:3" x14ac:dyDescent="0.25">
      <c r="A11147" s="16">
        <v>152568</v>
      </c>
      <c r="B11147">
        <v>39676</v>
      </c>
      <c r="C11147">
        <v>1</v>
      </c>
    </row>
    <row r="11148" spans="1:3" x14ac:dyDescent="0.25">
      <c r="A11148" s="16">
        <v>152569</v>
      </c>
      <c r="B11148">
        <v>63907</v>
      </c>
      <c r="C11148">
        <v>1</v>
      </c>
    </row>
    <row r="11149" spans="1:3" x14ac:dyDescent="0.25">
      <c r="A11149" s="16">
        <v>152570</v>
      </c>
      <c r="B11149">
        <v>27122</v>
      </c>
      <c r="C11149">
        <v>1</v>
      </c>
    </row>
    <row r="11150" spans="1:3" x14ac:dyDescent="0.25">
      <c r="A11150" s="16">
        <v>152571</v>
      </c>
      <c r="B11150">
        <v>40278</v>
      </c>
      <c r="C11150">
        <v>1</v>
      </c>
    </row>
    <row r="11151" spans="1:3" x14ac:dyDescent="0.25">
      <c r="A11151" s="16">
        <v>152572</v>
      </c>
      <c r="B11151">
        <v>65198</v>
      </c>
      <c r="C11151">
        <v>1</v>
      </c>
    </row>
    <row r="11152" spans="1:3" x14ac:dyDescent="0.25">
      <c r="A11152" s="16">
        <v>152573</v>
      </c>
      <c r="B11152">
        <v>52335</v>
      </c>
      <c r="C11152">
        <v>1</v>
      </c>
    </row>
    <row r="11153" spans="1:3" x14ac:dyDescent="0.25">
      <c r="A11153" s="16">
        <v>152574</v>
      </c>
      <c r="B11153">
        <v>39374</v>
      </c>
      <c r="C11153">
        <v>1</v>
      </c>
    </row>
    <row r="11154" spans="1:3" x14ac:dyDescent="0.25">
      <c r="A11154" s="16">
        <v>152575</v>
      </c>
      <c r="B11154">
        <v>34175</v>
      </c>
      <c r="C11154">
        <v>1</v>
      </c>
    </row>
    <row r="11155" spans="1:3" x14ac:dyDescent="0.25">
      <c r="A11155" s="16">
        <v>152576</v>
      </c>
      <c r="B11155">
        <v>31563</v>
      </c>
      <c r="C11155">
        <v>1</v>
      </c>
    </row>
    <row r="11156" spans="1:3" x14ac:dyDescent="0.25">
      <c r="A11156" s="16">
        <v>152577</v>
      </c>
      <c r="B11156">
        <v>216113</v>
      </c>
      <c r="C11156">
        <v>1</v>
      </c>
    </row>
    <row r="11157" spans="1:3" x14ac:dyDescent="0.25">
      <c r="A11157" s="16">
        <v>152578</v>
      </c>
      <c r="B11157">
        <v>20672</v>
      </c>
      <c r="C11157">
        <v>1</v>
      </c>
    </row>
    <row r="11158" spans="1:3" x14ac:dyDescent="0.25">
      <c r="A11158" s="16">
        <v>152579</v>
      </c>
      <c r="B11158">
        <v>15480</v>
      </c>
      <c r="C11158">
        <v>1</v>
      </c>
    </row>
    <row r="11159" spans="1:3" x14ac:dyDescent="0.25">
      <c r="A11159" s="16">
        <v>152580</v>
      </c>
      <c r="B11159">
        <v>11512</v>
      </c>
      <c r="C11159">
        <v>1</v>
      </c>
    </row>
    <row r="11160" spans="1:3" x14ac:dyDescent="0.25">
      <c r="A11160" s="16">
        <v>152581</v>
      </c>
      <c r="B11160">
        <v>15102</v>
      </c>
      <c r="C11160">
        <v>1</v>
      </c>
    </row>
    <row r="11161" spans="1:3" x14ac:dyDescent="0.25">
      <c r="A11161" s="16">
        <v>152582</v>
      </c>
      <c r="B11161">
        <v>34640</v>
      </c>
      <c r="C11161">
        <v>1</v>
      </c>
    </row>
    <row r="11162" spans="1:3" x14ac:dyDescent="0.25">
      <c r="A11162" s="16">
        <v>152583</v>
      </c>
      <c r="B11162">
        <v>2025</v>
      </c>
      <c r="C11162">
        <v>1</v>
      </c>
    </row>
    <row r="11163" spans="1:3" x14ac:dyDescent="0.25">
      <c r="A11163" s="16">
        <v>152584</v>
      </c>
      <c r="B11163">
        <v>31243</v>
      </c>
      <c r="C11163">
        <v>1</v>
      </c>
    </row>
    <row r="11164" spans="1:3" x14ac:dyDescent="0.25">
      <c r="A11164" s="16">
        <v>152585</v>
      </c>
      <c r="B11164">
        <v>16039</v>
      </c>
      <c r="C11164">
        <v>1</v>
      </c>
    </row>
    <row r="11165" spans="1:3" x14ac:dyDescent="0.25">
      <c r="A11165" s="16">
        <v>152586</v>
      </c>
      <c r="B11165">
        <v>7102</v>
      </c>
      <c r="C11165">
        <v>1</v>
      </c>
    </row>
    <row r="11166" spans="1:3" x14ac:dyDescent="0.25">
      <c r="A11166" s="16">
        <v>152587</v>
      </c>
      <c r="B11166">
        <v>35667</v>
      </c>
      <c r="C11166">
        <v>1</v>
      </c>
    </row>
    <row r="11167" spans="1:3" x14ac:dyDescent="0.25">
      <c r="A11167" s="16">
        <v>152588</v>
      </c>
      <c r="B11167">
        <v>17845</v>
      </c>
      <c r="C11167">
        <v>1</v>
      </c>
    </row>
    <row r="11168" spans="1:3" x14ac:dyDescent="0.25">
      <c r="A11168" s="16">
        <v>152589</v>
      </c>
      <c r="B11168">
        <v>15861</v>
      </c>
      <c r="C11168">
        <v>1</v>
      </c>
    </row>
    <row r="11169" spans="1:3" x14ac:dyDescent="0.25">
      <c r="A11169" s="16">
        <v>152590</v>
      </c>
      <c r="B11169">
        <v>17826</v>
      </c>
      <c r="C11169">
        <v>1</v>
      </c>
    </row>
    <row r="11170" spans="1:3" x14ac:dyDescent="0.25">
      <c r="A11170" s="16">
        <v>152591</v>
      </c>
      <c r="B11170">
        <v>17850</v>
      </c>
      <c r="C11170">
        <v>1</v>
      </c>
    </row>
    <row r="11171" spans="1:3" x14ac:dyDescent="0.25">
      <c r="A11171" s="16">
        <v>152592</v>
      </c>
      <c r="B11171">
        <v>17814</v>
      </c>
      <c r="C11171">
        <v>1</v>
      </c>
    </row>
    <row r="11172" spans="1:3" x14ac:dyDescent="0.25">
      <c r="A11172" s="16">
        <v>152593</v>
      </c>
      <c r="B11172">
        <v>5023</v>
      </c>
      <c r="C11172">
        <v>1</v>
      </c>
    </row>
    <row r="11173" spans="1:3" x14ac:dyDescent="0.25">
      <c r="A11173" s="16">
        <v>152594</v>
      </c>
      <c r="B11173">
        <v>2733</v>
      </c>
      <c r="C11173">
        <v>1</v>
      </c>
    </row>
    <row r="11174" spans="1:3" x14ac:dyDescent="0.25">
      <c r="A11174" s="16">
        <v>152595</v>
      </c>
      <c r="B11174">
        <v>11585</v>
      </c>
      <c r="C11174">
        <v>1</v>
      </c>
    </row>
    <row r="11175" spans="1:3" x14ac:dyDescent="0.25">
      <c r="A11175" s="16">
        <v>152596</v>
      </c>
      <c r="B11175">
        <v>626281</v>
      </c>
      <c r="C11175">
        <v>1</v>
      </c>
    </row>
    <row r="11176" spans="1:3" x14ac:dyDescent="0.25">
      <c r="A11176" s="16">
        <v>152597</v>
      </c>
      <c r="B11176">
        <v>135172</v>
      </c>
      <c r="C11176">
        <v>1</v>
      </c>
    </row>
    <row r="11177" spans="1:3" x14ac:dyDescent="0.25">
      <c r="A11177" s="16">
        <v>152598</v>
      </c>
      <c r="B11177">
        <v>70000</v>
      </c>
      <c r="C11177">
        <v>1</v>
      </c>
    </row>
    <row r="11178" spans="1:3" x14ac:dyDescent="0.25">
      <c r="A11178" s="16">
        <v>152599</v>
      </c>
      <c r="B11178">
        <v>24000</v>
      </c>
      <c r="C11178">
        <v>1</v>
      </c>
    </row>
    <row r="11179" spans="1:3" x14ac:dyDescent="0.25">
      <c r="A11179" s="16">
        <v>152600</v>
      </c>
      <c r="B11179">
        <v>43000</v>
      </c>
      <c r="C11179">
        <v>1</v>
      </c>
    </row>
    <row r="11180" spans="1:3" x14ac:dyDescent="0.25">
      <c r="A11180" s="16">
        <v>152601</v>
      </c>
      <c r="B11180">
        <v>20000</v>
      </c>
      <c r="C11180">
        <v>1</v>
      </c>
    </row>
    <row r="11181" spans="1:3" x14ac:dyDescent="0.25">
      <c r="A11181" s="16">
        <v>152602</v>
      </c>
      <c r="B11181">
        <v>23000</v>
      </c>
      <c r="C11181">
        <v>1</v>
      </c>
    </row>
    <row r="11182" spans="1:3" x14ac:dyDescent="0.25">
      <c r="A11182" s="16">
        <v>152603</v>
      </c>
      <c r="B11182">
        <v>36000</v>
      </c>
      <c r="C11182">
        <v>1</v>
      </c>
    </row>
    <row r="11183" spans="1:3" x14ac:dyDescent="0.25">
      <c r="A11183" s="16">
        <v>152604</v>
      </c>
      <c r="B11183">
        <v>7800</v>
      </c>
      <c r="C11183">
        <v>1</v>
      </c>
    </row>
    <row r="11184" spans="1:3" x14ac:dyDescent="0.25">
      <c r="A11184" s="16">
        <v>152605</v>
      </c>
      <c r="B11184">
        <v>36000</v>
      </c>
      <c r="C11184">
        <v>1</v>
      </c>
    </row>
    <row r="11185" spans="1:3" x14ac:dyDescent="0.25">
      <c r="A11185" s="16">
        <v>152606</v>
      </c>
      <c r="B11185">
        <v>168000</v>
      </c>
      <c r="C11185">
        <v>1</v>
      </c>
    </row>
    <row r="11186" spans="1:3" x14ac:dyDescent="0.25">
      <c r="A11186" s="16">
        <v>152607</v>
      </c>
      <c r="B11186">
        <v>15000</v>
      </c>
      <c r="C11186">
        <v>1</v>
      </c>
    </row>
    <row r="11187" spans="1:3" x14ac:dyDescent="0.25">
      <c r="A11187" s="16">
        <v>152608</v>
      </c>
      <c r="B11187">
        <v>37035</v>
      </c>
      <c r="C11187">
        <v>1</v>
      </c>
    </row>
    <row r="11188" spans="1:3" x14ac:dyDescent="0.25">
      <c r="A11188" s="16">
        <v>152609</v>
      </c>
      <c r="B11188">
        <v>11280</v>
      </c>
      <c r="C11188">
        <v>1</v>
      </c>
    </row>
    <row r="11189" spans="1:3" x14ac:dyDescent="0.25">
      <c r="A11189" s="16">
        <v>152610</v>
      </c>
      <c r="B11189">
        <v>90000</v>
      </c>
      <c r="C11189">
        <v>1</v>
      </c>
    </row>
    <row r="11190" spans="1:3" x14ac:dyDescent="0.25">
      <c r="A11190" s="16">
        <v>152611</v>
      </c>
      <c r="B11190">
        <v>25084</v>
      </c>
      <c r="C11190">
        <v>1</v>
      </c>
    </row>
    <row r="11191" spans="1:3" x14ac:dyDescent="0.25">
      <c r="A11191" s="16">
        <v>152612</v>
      </c>
      <c r="B11191">
        <v>95000</v>
      </c>
      <c r="C11191">
        <v>1</v>
      </c>
    </row>
    <row r="11192" spans="1:3" x14ac:dyDescent="0.25">
      <c r="A11192" s="16">
        <v>152613</v>
      </c>
      <c r="B11192">
        <v>15704</v>
      </c>
      <c r="C11192">
        <v>1</v>
      </c>
    </row>
    <row r="11193" spans="1:3" x14ac:dyDescent="0.25">
      <c r="A11193" s="16">
        <v>152614</v>
      </c>
      <c r="B11193">
        <v>7121</v>
      </c>
      <c r="C11193">
        <v>1</v>
      </c>
    </row>
    <row r="11194" spans="1:3" x14ac:dyDescent="0.25">
      <c r="A11194" s="16">
        <v>152615</v>
      </c>
      <c r="B11194">
        <v>21657</v>
      </c>
      <c r="C11194">
        <v>1</v>
      </c>
    </row>
    <row r="11195" spans="1:3" x14ac:dyDescent="0.25">
      <c r="A11195" s="16">
        <v>152616</v>
      </c>
      <c r="B11195">
        <v>381535</v>
      </c>
      <c r="C11195">
        <v>1</v>
      </c>
    </row>
    <row r="11196" spans="1:3" x14ac:dyDescent="0.25">
      <c r="A11196" s="16">
        <v>152617</v>
      </c>
      <c r="B11196">
        <v>26700</v>
      </c>
      <c r="C11196">
        <v>1</v>
      </c>
    </row>
    <row r="11197" spans="1:3" x14ac:dyDescent="0.25">
      <c r="A11197" s="16">
        <v>152618</v>
      </c>
      <c r="B11197">
        <v>1578</v>
      </c>
      <c r="C11197">
        <v>1</v>
      </c>
    </row>
    <row r="11198" spans="1:3" x14ac:dyDescent="0.25">
      <c r="A11198" s="16">
        <v>152619</v>
      </c>
      <c r="B11198">
        <v>26700</v>
      </c>
      <c r="C11198">
        <v>1</v>
      </c>
    </row>
    <row r="11199" spans="1:3" x14ac:dyDescent="0.25">
      <c r="A11199" s="16">
        <v>152620</v>
      </c>
      <c r="B11199">
        <v>8530</v>
      </c>
      <c r="C11199">
        <v>1</v>
      </c>
    </row>
    <row r="11200" spans="1:3" x14ac:dyDescent="0.25">
      <c r="A11200" s="16">
        <v>152621</v>
      </c>
      <c r="B11200">
        <v>131462</v>
      </c>
      <c r="C11200">
        <v>1</v>
      </c>
    </row>
    <row r="11201" spans="1:3" x14ac:dyDescent="0.25">
      <c r="A11201" s="16">
        <v>152622</v>
      </c>
      <c r="B11201">
        <v>56194</v>
      </c>
      <c r="C11201">
        <v>1</v>
      </c>
    </row>
    <row r="11202" spans="1:3" x14ac:dyDescent="0.25">
      <c r="A11202" s="16">
        <v>152623</v>
      </c>
      <c r="B11202">
        <v>38547</v>
      </c>
      <c r="C11202">
        <v>1</v>
      </c>
    </row>
    <row r="11203" spans="1:3" x14ac:dyDescent="0.25">
      <c r="A11203" s="16">
        <v>152624</v>
      </c>
      <c r="B11203">
        <v>54057</v>
      </c>
      <c r="C11203">
        <v>1</v>
      </c>
    </row>
    <row r="11204" spans="1:3" x14ac:dyDescent="0.25">
      <c r="A11204" s="16">
        <v>152625</v>
      </c>
      <c r="B11204">
        <v>40576</v>
      </c>
      <c r="C11204">
        <v>1</v>
      </c>
    </row>
    <row r="11205" spans="1:3" x14ac:dyDescent="0.25">
      <c r="A11205" s="16">
        <v>152626</v>
      </c>
      <c r="B11205">
        <v>96294</v>
      </c>
      <c r="C11205">
        <v>1</v>
      </c>
    </row>
    <row r="11206" spans="1:3" x14ac:dyDescent="0.25">
      <c r="A11206" s="16">
        <v>152627</v>
      </c>
      <c r="B11206">
        <v>601844</v>
      </c>
      <c r="C11206">
        <v>1</v>
      </c>
    </row>
    <row r="11207" spans="1:3" x14ac:dyDescent="0.25">
      <c r="A11207" s="16">
        <v>152628</v>
      </c>
      <c r="B11207">
        <v>72221</v>
      </c>
      <c r="C11207">
        <v>1</v>
      </c>
    </row>
    <row r="11208" spans="1:3" x14ac:dyDescent="0.25">
      <c r="A11208" s="16">
        <v>152629</v>
      </c>
      <c r="B11208">
        <v>13694</v>
      </c>
      <c r="C11208">
        <v>1</v>
      </c>
    </row>
    <row r="11209" spans="1:3" x14ac:dyDescent="0.25">
      <c r="A11209" s="16">
        <v>152630</v>
      </c>
      <c r="B11209">
        <v>59330</v>
      </c>
      <c r="C11209">
        <v>1</v>
      </c>
    </row>
    <row r="11210" spans="1:3" x14ac:dyDescent="0.25">
      <c r="A11210" s="16">
        <v>152631</v>
      </c>
      <c r="B11210">
        <v>11158</v>
      </c>
      <c r="C11210">
        <v>1</v>
      </c>
    </row>
    <row r="11211" spans="1:3" x14ac:dyDescent="0.25">
      <c r="A11211" s="16">
        <v>152632</v>
      </c>
      <c r="B11211">
        <v>437321</v>
      </c>
      <c r="C11211">
        <v>1</v>
      </c>
    </row>
    <row r="11212" spans="1:3" x14ac:dyDescent="0.25">
      <c r="A11212" s="16">
        <v>152633</v>
      </c>
      <c r="B11212">
        <v>10815</v>
      </c>
      <c r="C11212">
        <v>1</v>
      </c>
    </row>
    <row r="11213" spans="1:3" x14ac:dyDescent="0.25">
      <c r="A11213" s="16">
        <v>152634</v>
      </c>
      <c r="B11213">
        <v>71792</v>
      </c>
      <c r="C11213">
        <v>1</v>
      </c>
    </row>
    <row r="11214" spans="1:3" x14ac:dyDescent="0.25">
      <c r="A11214" s="16">
        <v>152635</v>
      </c>
      <c r="B11214">
        <v>10478</v>
      </c>
      <c r="C11214">
        <v>1</v>
      </c>
    </row>
    <row r="11215" spans="1:3" x14ac:dyDescent="0.25">
      <c r="A11215" s="16">
        <v>152636</v>
      </c>
      <c r="B11215">
        <v>12944</v>
      </c>
      <c r="C11215">
        <v>1</v>
      </c>
    </row>
    <row r="11216" spans="1:3" x14ac:dyDescent="0.25">
      <c r="A11216" s="16">
        <v>152637</v>
      </c>
      <c r="B11216">
        <v>22838</v>
      </c>
      <c r="C11216">
        <v>1</v>
      </c>
    </row>
    <row r="11217" spans="1:3" x14ac:dyDescent="0.25">
      <c r="A11217" s="16">
        <v>152638</v>
      </c>
      <c r="B11217">
        <v>13704</v>
      </c>
      <c r="C11217">
        <v>1</v>
      </c>
    </row>
    <row r="11218" spans="1:3" x14ac:dyDescent="0.25">
      <c r="A11218" s="16">
        <v>152639</v>
      </c>
      <c r="B11218">
        <v>20114</v>
      </c>
      <c r="C11218">
        <v>1</v>
      </c>
    </row>
    <row r="11219" spans="1:3" x14ac:dyDescent="0.25">
      <c r="A11219" s="16">
        <v>152640</v>
      </c>
      <c r="B11219">
        <v>40079</v>
      </c>
      <c r="C11219">
        <v>1</v>
      </c>
    </row>
    <row r="11220" spans="1:3" x14ac:dyDescent="0.25">
      <c r="A11220" s="16">
        <v>152641</v>
      </c>
      <c r="B11220">
        <v>8035</v>
      </c>
      <c r="C11220">
        <v>1</v>
      </c>
    </row>
    <row r="11221" spans="1:3" x14ac:dyDescent="0.25">
      <c r="A11221" s="16">
        <v>152642</v>
      </c>
      <c r="B11221">
        <v>17986</v>
      </c>
      <c r="C11221">
        <v>1</v>
      </c>
    </row>
    <row r="11222" spans="1:3" x14ac:dyDescent="0.25">
      <c r="A11222" s="16">
        <v>152643</v>
      </c>
      <c r="B11222">
        <v>19666</v>
      </c>
      <c r="C11222">
        <v>1</v>
      </c>
    </row>
    <row r="11223" spans="1:3" x14ac:dyDescent="0.25">
      <c r="A11223" s="16">
        <v>152644</v>
      </c>
      <c r="B11223">
        <v>16500</v>
      </c>
      <c r="C11223">
        <v>1</v>
      </c>
    </row>
    <row r="11224" spans="1:3" x14ac:dyDescent="0.25">
      <c r="A11224" s="16">
        <v>152645</v>
      </c>
      <c r="B11224">
        <v>19415</v>
      </c>
      <c r="C11224">
        <v>1</v>
      </c>
    </row>
    <row r="11225" spans="1:3" x14ac:dyDescent="0.25">
      <c r="A11225" s="16">
        <v>152646</v>
      </c>
      <c r="B11225">
        <v>22824</v>
      </c>
      <c r="C11225">
        <v>1</v>
      </c>
    </row>
    <row r="11226" spans="1:3" x14ac:dyDescent="0.25">
      <c r="A11226" s="16">
        <v>152647</v>
      </c>
      <c r="B11226">
        <v>57119</v>
      </c>
      <c r="C11226">
        <v>1</v>
      </c>
    </row>
    <row r="11227" spans="1:3" x14ac:dyDescent="0.25">
      <c r="A11227" s="16">
        <v>152648</v>
      </c>
      <c r="B11227">
        <v>32197</v>
      </c>
      <c r="C11227">
        <v>1</v>
      </c>
    </row>
    <row r="11228" spans="1:3" x14ac:dyDescent="0.25">
      <c r="A11228" s="16">
        <v>152649</v>
      </c>
      <c r="B11228">
        <v>11199</v>
      </c>
      <c r="C11228">
        <v>1</v>
      </c>
    </row>
    <row r="11229" spans="1:3" x14ac:dyDescent="0.25">
      <c r="A11229" s="16">
        <v>152650</v>
      </c>
      <c r="B11229">
        <v>22412</v>
      </c>
      <c r="C11229">
        <v>1</v>
      </c>
    </row>
    <row r="11230" spans="1:3" x14ac:dyDescent="0.25">
      <c r="A11230" s="16">
        <v>152651</v>
      </c>
      <c r="B11230">
        <v>13820</v>
      </c>
      <c r="C11230">
        <v>1</v>
      </c>
    </row>
    <row r="11231" spans="1:3" x14ac:dyDescent="0.25">
      <c r="A11231" s="16">
        <v>152652</v>
      </c>
      <c r="B11231">
        <v>52720</v>
      </c>
      <c r="C11231">
        <v>1</v>
      </c>
    </row>
    <row r="11232" spans="1:3" x14ac:dyDescent="0.25">
      <c r="A11232" s="16">
        <v>152653</v>
      </c>
      <c r="B11232">
        <v>3650</v>
      </c>
      <c r="C11232">
        <v>1</v>
      </c>
    </row>
    <row r="11233" spans="1:3" x14ac:dyDescent="0.25">
      <c r="A11233" s="16">
        <v>152654</v>
      </c>
      <c r="B11233">
        <v>8124</v>
      </c>
      <c r="C11233">
        <v>1</v>
      </c>
    </row>
    <row r="11234" spans="1:3" x14ac:dyDescent="0.25">
      <c r="A11234" s="16">
        <v>152655</v>
      </c>
      <c r="B11234">
        <v>134765</v>
      </c>
      <c r="C11234">
        <v>1</v>
      </c>
    </row>
    <row r="11235" spans="1:3" x14ac:dyDescent="0.25">
      <c r="A11235" s="16">
        <v>152656</v>
      </c>
      <c r="B11235">
        <v>96368</v>
      </c>
      <c r="C11235">
        <v>1</v>
      </c>
    </row>
    <row r="11236" spans="1:3" x14ac:dyDescent="0.25">
      <c r="A11236" s="16">
        <v>152657</v>
      </c>
      <c r="B11236">
        <v>94425</v>
      </c>
      <c r="C11236">
        <v>1</v>
      </c>
    </row>
    <row r="11237" spans="1:3" x14ac:dyDescent="0.25">
      <c r="A11237" s="16">
        <v>152658</v>
      </c>
      <c r="B11237">
        <v>69886</v>
      </c>
      <c r="C11237">
        <v>1</v>
      </c>
    </row>
    <row r="11238" spans="1:3" x14ac:dyDescent="0.25">
      <c r="A11238" s="16">
        <v>152659</v>
      </c>
      <c r="B11238">
        <v>63313</v>
      </c>
      <c r="C11238">
        <v>1</v>
      </c>
    </row>
    <row r="11239" spans="1:3" x14ac:dyDescent="0.25">
      <c r="A11239" s="16">
        <v>152660</v>
      </c>
      <c r="B11239">
        <v>71268</v>
      </c>
      <c r="C11239">
        <v>1</v>
      </c>
    </row>
    <row r="11240" spans="1:3" x14ac:dyDescent="0.25">
      <c r="A11240" s="16">
        <v>152661</v>
      </c>
      <c r="B11240">
        <v>34264</v>
      </c>
      <c r="C11240">
        <v>1</v>
      </c>
    </row>
    <row r="11241" spans="1:3" x14ac:dyDescent="0.25">
      <c r="A11241" s="16">
        <v>152662</v>
      </c>
      <c r="B11241">
        <v>9235</v>
      </c>
      <c r="C11241">
        <v>1</v>
      </c>
    </row>
    <row r="11242" spans="1:3" x14ac:dyDescent="0.25">
      <c r="A11242" s="16">
        <v>152663</v>
      </c>
      <c r="B11242">
        <v>15112</v>
      </c>
      <c r="C11242">
        <v>1</v>
      </c>
    </row>
    <row r="11243" spans="1:3" x14ac:dyDescent="0.25">
      <c r="A11243" s="16">
        <v>152664</v>
      </c>
      <c r="B11243">
        <v>23802</v>
      </c>
      <c r="C11243">
        <v>1</v>
      </c>
    </row>
    <row r="11244" spans="1:3" x14ac:dyDescent="0.25">
      <c r="A11244" s="16">
        <v>152665</v>
      </c>
      <c r="B11244">
        <v>33582</v>
      </c>
      <c r="C11244">
        <v>1</v>
      </c>
    </row>
    <row r="11245" spans="1:3" x14ac:dyDescent="0.25">
      <c r="A11245" s="16">
        <v>152666</v>
      </c>
      <c r="B11245">
        <v>16624</v>
      </c>
      <c r="C11245">
        <v>1</v>
      </c>
    </row>
    <row r="11246" spans="1:3" x14ac:dyDescent="0.25">
      <c r="A11246" s="16">
        <v>152667</v>
      </c>
      <c r="B11246">
        <v>83956</v>
      </c>
      <c r="C11246">
        <v>1</v>
      </c>
    </row>
    <row r="11247" spans="1:3" x14ac:dyDescent="0.25">
      <c r="A11247" s="16">
        <v>152668</v>
      </c>
      <c r="B11247">
        <v>12593</v>
      </c>
      <c r="C11247">
        <v>1</v>
      </c>
    </row>
    <row r="11248" spans="1:3" x14ac:dyDescent="0.25">
      <c r="A11248" s="16">
        <v>152669</v>
      </c>
      <c r="B11248">
        <v>9974</v>
      </c>
      <c r="C11248">
        <v>1</v>
      </c>
    </row>
    <row r="11249" spans="1:3" x14ac:dyDescent="0.25">
      <c r="A11249" s="16">
        <v>152670</v>
      </c>
      <c r="B11249">
        <v>16624</v>
      </c>
      <c r="C11249">
        <v>1</v>
      </c>
    </row>
    <row r="11250" spans="1:3" x14ac:dyDescent="0.25">
      <c r="A11250" s="16">
        <v>152671</v>
      </c>
      <c r="B11250">
        <v>81572</v>
      </c>
      <c r="C11250">
        <v>1</v>
      </c>
    </row>
    <row r="11251" spans="1:3" x14ac:dyDescent="0.25">
      <c r="A11251" s="16">
        <v>152672</v>
      </c>
      <c r="B11251">
        <v>9157</v>
      </c>
      <c r="C11251">
        <v>1</v>
      </c>
    </row>
    <row r="11252" spans="1:3" x14ac:dyDescent="0.25">
      <c r="A11252" s="16">
        <v>152673</v>
      </c>
      <c r="B11252">
        <v>4579</v>
      </c>
      <c r="C11252">
        <v>1</v>
      </c>
    </row>
    <row r="11253" spans="1:3" x14ac:dyDescent="0.25">
      <c r="A11253" s="16">
        <v>152674</v>
      </c>
      <c r="B11253">
        <v>3945</v>
      </c>
      <c r="C11253">
        <v>1</v>
      </c>
    </row>
    <row r="11254" spans="1:3" x14ac:dyDescent="0.25">
      <c r="A11254" s="16">
        <v>152675</v>
      </c>
      <c r="B11254">
        <v>21145</v>
      </c>
      <c r="C11254">
        <v>1</v>
      </c>
    </row>
    <row r="11255" spans="1:3" x14ac:dyDescent="0.25">
      <c r="A11255" s="16">
        <v>152676</v>
      </c>
      <c r="B11255">
        <v>3289</v>
      </c>
      <c r="C11255">
        <v>1</v>
      </c>
    </row>
    <row r="11256" spans="1:3" x14ac:dyDescent="0.25">
      <c r="A11256" s="16">
        <v>152677</v>
      </c>
      <c r="B11256">
        <v>3968</v>
      </c>
      <c r="C11256">
        <v>1</v>
      </c>
    </row>
    <row r="11257" spans="1:3" x14ac:dyDescent="0.25">
      <c r="A11257" s="16">
        <v>152678</v>
      </c>
      <c r="B11257">
        <v>1984</v>
      </c>
      <c r="C11257">
        <v>1</v>
      </c>
    </row>
    <row r="11258" spans="1:3" x14ac:dyDescent="0.25">
      <c r="A11258" s="16">
        <v>152679</v>
      </c>
      <c r="B11258">
        <v>19840</v>
      </c>
      <c r="C11258">
        <v>1</v>
      </c>
    </row>
    <row r="11259" spans="1:3" x14ac:dyDescent="0.25">
      <c r="A11259" s="16">
        <v>152680</v>
      </c>
      <c r="B11259">
        <v>3968</v>
      </c>
      <c r="C11259">
        <v>1</v>
      </c>
    </row>
    <row r="11260" spans="1:3" x14ac:dyDescent="0.25">
      <c r="A11260" s="16">
        <v>152681</v>
      </c>
      <c r="B11260">
        <v>7936</v>
      </c>
      <c r="C11260">
        <v>1</v>
      </c>
    </row>
    <row r="11261" spans="1:3" x14ac:dyDescent="0.25">
      <c r="A11261" s="16">
        <v>152682</v>
      </c>
      <c r="B11261">
        <v>3968</v>
      </c>
      <c r="C11261">
        <v>1</v>
      </c>
    </row>
    <row r="11262" spans="1:3" x14ac:dyDescent="0.25">
      <c r="A11262" s="16">
        <v>152683</v>
      </c>
      <c r="B11262">
        <v>1447</v>
      </c>
      <c r="C11262">
        <v>1</v>
      </c>
    </row>
    <row r="11263" spans="1:3" x14ac:dyDescent="0.25">
      <c r="A11263" s="16">
        <v>152684</v>
      </c>
      <c r="B11263">
        <v>11841</v>
      </c>
      <c r="C11263">
        <v>1</v>
      </c>
    </row>
    <row r="11264" spans="1:3" x14ac:dyDescent="0.25">
      <c r="A11264" s="16">
        <v>152685</v>
      </c>
      <c r="B11264">
        <v>3684</v>
      </c>
      <c r="C11264">
        <v>1</v>
      </c>
    </row>
    <row r="11265" spans="1:3" x14ac:dyDescent="0.25">
      <c r="A11265" s="16">
        <v>152686</v>
      </c>
      <c r="B11265">
        <v>11052</v>
      </c>
      <c r="C11265">
        <v>1</v>
      </c>
    </row>
    <row r="11266" spans="1:3" x14ac:dyDescent="0.25">
      <c r="A11266" s="16">
        <v>152687</v>
      </c>
      <c r="B11266">
        <v>1447</v>
      </c>
      <c r="C11266">
        <v>1</v>
      </c>
    </row>
    <row r="11267" spans="1:3" x14ac:dyDescent="0.25">
      <c r="A11267" s="16">
        <v>152688</v>
      </c>
      <c r="B11267">
        <v>7434</v>
      </c>
      <c r="C11267">
        <v>1</v>
      </c>
    </row>
    <row r="11268" spans="1:3" x14ac:dyDescent="0.25">
      <c r="A11268" s="16">
        <v>152689</v>
      </c>
      <c r="B11268">
        <v>6315</v>
      </c>
      <c r="C11268">
        <v>1</v>
      </c>
    </row>
    <row r="11269" spans="1:3" x14ac:dyDescent="0.25">
      <c r="A11269" s="16">
        <v>152690</v>
      </c>
      <c r="B11269">
        <v>11841</v>
      </c>
      <c r="C11269">
        <v>1</v>
      </c>
    </row>
    <row r="11270" spans="1:3" x14ac:dyDescent="0.25">
      <c r="A11270" s="16">
        <v>152691</v>
      </c>
      <c r="B11270">
        <v>17101</v>
      </c>
      <c r="C11270">
        <v>1</v>
      </c>
    </row>
    <row r="11271" spans="1:3" x14ac:dyDescent="0.25">
      <c r="A11271" s="16">
        <v>152692</v>
      </c>
      <c r="B11271">
        <v>7894</v>
      </c>
      <c r="C11271">
        <v>1</v>
      </c>
    </row>
    <row r="11272" spans="1:3" x14ac:dyDescent="0.25">
      <c r="A11272" s="16">
        <v>152693</v>
      </c>
      <c r="B11272">
        <v>2369</v>
      </c>
      <c r="C11272">
        <v>1</v>
      </c>
    </row>
    <row r="11273" spans="1:3" x14ac:dyDescent="0.25">
      <c r="A11273" s="16">
        <v>152694</v>
      </c>
      <c r="B11273">
        <v>4353</v>
      </c>
      <c r="C11273">
        <v>1</v>
      </c>
    </row>
    <row r="11274" spans="1:3" x14ac:dyDescent="0.25">
      <c r="A11274" s="16">
        <v>152695</v>
      </c>
      <c r="B11274">
        <v>1973</v>
      </c>
      <c r="C11274">
        <v>1</v>
      </c>
    </row>
    <row r="11275" spans="1:3" x14ac:dyDescent="0.25">
      <c r="A11275" s="16">
        <v>152696</v>
      </c>
      <c r="B11275">
        <v>8552</v>
      </c>
      <c r="C11275">
        <v>1</v>
      </c>
    </row>
    <row r="11276" spans="1:3" x14ac:dyDescent="0.25">
      <c r="A11276" s="16">
        <v>152697</v>
      </c>
      <c r="B11276">
        <v>230017</v>
      </c>
      <c r="C11276">
        <v>1</v>
      </c>
    </row>
    <row r="11277" spans="1:3" x14ac:dyDescent="0.25">
      <c r="A11277" s="16">
        <v>152698</v>
      </c>
      <c r="B11277">
        <v>80354</v>
      </c>
      <c r="C11277">
        <v>1</v>
      </c>
    </row>
    <row r="11278" spans="1:3" x14ac:dyDescent="0.25">
      <c r="A11278" s="16">
        <v>152699</v>
      </c>
      <c r="B11278">
        <v>11529</v>
      </c>
      <c r="C11278">
        <v>1</v>
      </c>
    </row>
    <row r="11279" spans="1:3" x14ac:dyDescent="0.25">
      <c r="A11279" s="16">
        <v>152700</v>
      </c>
      <c r="B11279">
        <v>245830</v>
      </c>
      <c r="C11279">
        <v>1</v>
      </c>
    </row>
    <row r="11280" spans="1:3" x14ac:dyDescent="0.25">
      <c r="A11280" s="16">
        <v>152701</v>
      </c>
      <c r="B11280">
        <v>334046</v>
      </c>
      <c r="C11280">
        <v>1</v>
      </c>
    </row>
    <row r="11281" spans="1:3" x14ac:dyDescent="0.25">
      <c r="A11281" s="16">
        <v>152702</v>
      </c>
      <c r="B11281">
        <v>30061</v>
      </c>
      <c r="C11281">
        <v>1</v>
      </c>
    </row>
    <row r="11282" spans="1:3" x14ac:dyDescent="0.25">
      <c r="A11282" s="16">
        <v>152703</v>
      </c>
      <c r="B11282">
        <v>191856</v>
      </c>
      <c r="C11282">
        <v>1</v>
      </c>
    </row>
    <row r="11283" spans="1:3" x14ac:dyDescent="0.25">
      <c r="A11283" s="16">
        <v>152704</v>
      </c>
      <c r="B11283">
        <v>54250</v>
      </c>
      <c r="C11283">
        <v>1</v>
      </c>
    </row>
    <row r="11284" spans="1:3" x14ac:dyDescent="0.25">
      <c r="A11284" s="16">
        <v>152705</v>
      </c>
      <c r="B11284">
        <v>6119</v>
      </c>
      <c r="C11284">
        <v>1</v>
      </c>
    </row>
    <row r="11285" spans="1:3" x14ac:dyDescent="0.25">
      <c r="A11285" s="16">
        <v>152706</v>
      </c>
      <c r="B11285">
        <v>4079</v>
      </c>
      <c r="C11285">
        <v>1</v>
      </c>
    </row>
    <row r="11286" spans="1:3" x14ac:dyDescent="0.25">
      <c r="A11286" s="16">
        <v>152707</v>
      </c>
      <c r="B11286">
        <v>5711</v>
      </c>
      <c r="C11286">
        <v>1</v>
      </c>
    </row>
    <row r="11287" spans="1:3" x14ac:dyDescent="0.25">
      <c r="A11287" s="16">
        <v>152708</v>
      </c>
      <c r="B11287">
        <v>7343</v>
      </c>
      <c r="C11287">
        <v>1</v>
      </c>
    </row>
    <row r="11288" spans="1:3" x14ac:dyDescent="0.25">
      <c r="A11288" s="16">
        <v>152709</v>
      </c>
      <c r="B11288">
        <v>7343</v>
      </c>
      <c r="C11288">
        <v>1</v>
      </c>
    </row>
    <row r="11289" spans="1:3" x14ac:dyDescent="0.25">
      <c r="A11289" s="16">
        <v>152710</v>
      </c>
      <c r="B11289">
        <v>4079</v>
      </c>
      <c r="C11289">
        <v>1</v>
      </c>
    </row>
    <row r="11290" spans="1:3" x14ac:dyDescent="0.25">
      <c r="A11290" s="16">
        <v>152746</v>
      </c>
      <c r="B11290">
        <v>1414872</v>
      </c>
      <c r="C11290">
        <v>1</v>
      </c>
    </row>
    <row r="11291" spans="1:3" x14ac:dyDescent="0.25">
      <c r="A11291" s="16">
        <v>152747</v>
      </c>
      <c r="B11291">
        <v>78</v>
      </c>
      <c r="C11291">
        <v>1</v>
      </c>
    </row>
    <row r="11292" spans="1:3" x14ac:dyDescent="0.25">
      <c r="A11292" s="16">
        <v>152748</v>
      </c>
      <c r="B11292">
        <v>77</v>
      </c>
      <c r="C11292">
        <v>1</v>
      </c>
    </row>
    <row r="11293" spans="1:3" x14ac:dyDescent="0.25">
      <c r="A11293" s="16">
        <v>152749</v>
      </c>
      <c r="B11293">
        <v>71</v>
      </c>
      <c r="C11293">
        <v>1</v>
      </c>
    </row>
    <row r="11294" spans="1:3" x14ac:dyDescent="0.25">
      <c r="A11294" s="16">
        <v>152750</v>
      </c>
      <c r="B11294">
        <v>13702</v>
      </c>
      <c r="C11294">
        <v>1</v>
      </c>
    </row>
    <row r="11295" spans="1:3" x14ac:dyDescent="0.25">
      <c r="A11295" s="16">
        <v>152751</v>
      </c>
      <c r="B11295">
        <v>129588</v>
      </c>
      <c r="C11295">
        <v>1</v>
      </c>
    </row>
    <row r="11296" spans="1:3" x14ac:dyDescent="0.25">
      <c r="A11296" s="16">
        <v>152752</v>
      </c>
      <c r="B11296">
        <v>41468</v>
      </c>
      <c r="C11296">
        <v>1</v>
      </c>
    </row>
    <row r="11297" spans="1:3" x14ac:dyDescent="0.25">
      <c r="A11297" s="16">
        <v>152753</v>
      </c>
      <c r="B11297">
        <v>111446</v>
      </c>
      <c r="C11297">
        <v>1</v>
      </c>
    </row>
    <row r="11298" spans="1:3" x14ac:dyDescent="0.25">
      <c r="A11298" s="16">
        <v>152754</v>
      </c>
      <c r="B11298">
        <v>36286</v>
      </c>
      <c r="C11298">
        <v>1</v>
      </c>
    </row>
    <row r="11299" spans="1:3" x14ac:dyDescent="0.25">
      <c r="A11299" s="16">
        <v>153180</v>
      </c>
      <c r="B11299">
        <v>235511</v>
      </c>
      <c r="C11299">
        <v>1</v>
      </c>
    </row>
    <row r="11300" spans="1:3" x14ac:dyDescent="0.25">
      <c r="A11300" s="16">
        <v>153189</v>
      </c>
      <c r="B11300">
        <v>30675</v>
      </c>
      <c r="C11300">
        <v>1</v>
      </c>
    </row>
    <row r="11301" spans="1:3" x14ac:dyDescent="0.25">
      <c r="A11301" s="16">
        <v>153321</v>
      </c>
      <c r="B11301">
        <v>1</v>
      </c>
      <c r="C11301">
        <v>1</v>
      </c>
    </row>
    <row r="11302" spans="1:3" x14ac:dyDescent="0.25">
      <c r="A11302" s="16">
        <v>153322</v>
      </c>
      <c r="B11302">
        <v>1</v>
      </c>
      <c r="C11302">
        <v>1</v>
      </c>
    </row>
    <row r="11303" spans="1:3" x14ac:dyDescent="0.25">
      <c r="A11303" s="16">
        <v>153330</v>
      </c>
      <c r="B11303">
        <v>764589</v>
      </c>
      <c r="C11303">
        <v>1</v>
      </c>
    </row>
    <row r="11304" spans="1:3" x14ac:dyDescent="0.25">
      <c r="A11304" s="16">
        <v>153331</v>
      </c>
      <c r="B11304">
        <v>1847371</v>
      </c>
      <c r="C11304">
        <v>1</v>
      </c>
    </row>
    <row r="11305" spans="1:3" x14ac:dyDescent="0.25">
      <c r="A11305" s="16">
        <v>153333</v>
      </c>
      <c r="B11305">
        <v>90073</v>
      </c>
      <c r="C11305">
        <v>1</v>
      </c>
    </row>
    <row r="11306" spans="1:3" x14ac:dyDescent="0.25">
      <c r="A11306" s="16">
        <v>153334</v>
      </c>
      <c r="B11306">
        <v>1600070</v>
      </c>
      <c r="C11306">
        <v>1</v>
      </c>
    </row>
    <row r="11307" spans="1:3" x14ac:dyDescent="0.25">
      <c r="A11307" s="16">
        <v>153335</v>
      </c>
      <c r="B11307">
        <v>73466</v>
      </c>
      <c r="C11307">
        <v>1</v>
      </c>
    </row>
    <row r="11308" spans="1:3" x14ac:dyDescent="0.25">
      <c r="A11308" s="16">
        <v>153336</v>
      </c>
      <c r="B11308">
        <v>897691</v>
      </c>
      <c r="C11308">
        <v>1</v>
      </c>
    </row>
    <row r="11309" spans="1:3" x14ac:dyDescent="0.25">
      <c r="A11309" s="16">
        <v>153337</v>
      </c>
      <c r="B11309">
        <v>1181140</v>
      </c>
      <c r="C11309">
        <v>1</v>
      </c>
    </row>
    <row r="11310" spans="1:3" x14ac:dyDescent="0.25">
      <c r="A11310" s="16">
        <v>153338</v>
      </c>
      <c r="B11310">
        <v>148166</v>
      </c>
      <c r="C11310">
        <v>1</v>
      </c>
    </row>
    <row r="11311" spans="1:3" x14ac:dyDescent="0.25">
      <c r="A11311" s="16">
        <v>153340</v>
      </c>
      <c r="B11311">
        <v>1082650</v>
      </c>
      <c r="C11311">
        <v>1</v>
      </c>
    </row>
    <row r="11312" spans="1:3" x14ac:dyDescent="0.25">
      <c r="A11312" s="16">
        <v>153342</v>
      </c>
      <c r="B11312">
        <v>340890</v>
      </c>
      <c r="C11312">
        <v>1</v>
      </c>
    </row>
    <row r="11313" spans="1:3" x14ac:dyDescent="0.25">
      <c r="A11313" s="16">
        <v>153343</v>
      </c>
      <c r="B11313">
        <v>942698</v>
      </c>
      <c r="C11313">
        <v>1</v>
      </c>
    </row>
    <row r="11314" spans="1:3" x14ac:dyDescent="0.25">
      <c r="A11314" s="16">
        <v>153344</v>
      </c>
      <c r="B11314">
        <v>826334</v>
      </c>
      <c r="C11314">
        <v>1</v>
      </c>
    </row>
    <row r="11315" spans="1:3" x14ac:dyDescent="0.25">
      <c r="A11315" s="16">
        <v>153658</v>
      </c>
    </row>
    <row r="11316" spans="1:3" x14ac:dyDescent="0.25">
      <c r="A11316" s="16">
        <v>154579</v>
      </c>
      <c r="B11316">
        <v>2235124</v>
      </c>
      <c r="C11316">
        <v>1</v>
      </c>
    </row>
    <row r="11317" spans="1:3" x14ac:dyDescent="0.25">
      <c r="A11317" s="16">
        <v>156615</v>
      </c>
      <c r="B11317">
        <v>7400</v>
      </c>
      <c r="C11317">
        <v>1</v>
      </c>
    </row>
    <row r="11318" spans="1:3" x14ac:dyDescent="0.25">
      <c r="A11318" s="16">
        <v>156633</v>
      </c>
      <c r="B11318">
        <v>7600</v>
      </c>
      <c r="C11318">
        <v>1</v>
      </c>
    </row>
    <row r="11319" spans="1:3" x14ac:dyDescent="0.25">
      <c r="A11319" s="16">
        <v>156634</v>
      </c>
      <c r="B11319">
        <v>7400</v>
      </c>
      <c r="C11319">
        <v>1</v>
      </c>
    </row>
    <row r="11320" spans="1:3" x14ac:dyDescent="0.25">
      <c r="A11320" s="16">
        <v>156636</v>
      </c>
      <c r="B11320">
        <v>7400</v>
      </c>
      <c r="C11320">
        <v>1</v>
      </c>
    </row>
    <row r="11321" spans="1:3" x14ac:dyDescent="0.25">
      <c r="A11321" s="16">
        <v>156637</v>
      </c>
      <c r="B11321">
        <v>8000</v>
      </c>
      <c r="C11321">
        <v>1</v>
      </c>
    </row>
    <row r="11322" spans="1:3" x14ac:dyDescent="0.25">
      <c r="A11322" s="16">
        <v>156639</v>
      </c>
      <c r="B11322">
        <v>7800</v>
      </c>
      <c r="C11322">
        <v>1</v>
      </c>
    </row>
    <row r="11323" spans="1:3" x14ac:dyDescent="0.25">
      <c r="A11323" s="16">
        <v>156662</v>
      </c>
      <c r="B11323">
        <v>7800</v>
      </c>
      <c r="C11323">
        <v>1</v>
      </c>
    </row>
    <row r="11324" spans="1:3" x14ac:dyDescent="0.25">
      <c r="A11324" s="16">
        <v>156664</v>
      </c>
      <c r="B11324">
        <v>7215</v>
      </c>
      <c r="C11324">
        <v>1</v>
      </c>
    </row>
    <row r="11325" spans="1:3" x14ac:dyDescent="0.25">
      <c r="A11325" s="16">
        <v>156666</v>
      </c>
      <c r="B11325">
        <v>10000</v>
      </c>
      <c r="C11325">
        <v>1</v>
      </c>
    </row>
    <row r="11326" spans="1:3" x14ac:dyDescent="0.25">
      <c r="A11326" s="16">
        <v>156667</v>
      </c>
      <c r="B11326">
        <v>9400</v>
      </c>
      <c r="C11326">
        <v>1</v>
      </c>
    </row>
    <row r="11327" spans="1:3" x14ac:dyDescent="0.25">
      <c r="A11327" s="16">
        <v>156668</v>
      </c>
      <c r="B11327">
        <v>9400</v>
      </c>
      <c r="C11327">
        <v>1</v>
      </c>
    </row>
    <row r="11328" spans="1:3" x14ac:dyDescent="0.25">
      <c r="A11328" s="16">
        <v>156669</v>
      </c>
      <c r="B11328">
        <v>9400</v>
      </c>
      <c r="C11328">
        <v>1</v>
      </c>
    </row>
    <row r="11329" spans="1:3" x14ac:dyDescent="0.25">
      <c r="A11329" s="16">
        <v>156671</v>
      </c>
      <c r="B11329">
        <v>9400</v>
      </c>
      <c r="C11329">
        <v>1</v>
      </c>
    </row>
    <row r="11330" spans="1:3" x14ac:dyDescent="0.25">
      <c r="A11330" s="16">
        <v>156673</v>
      </c>
      <c r="B11330">
        <v>10000</v>
      </c>
      <c r="C11330">
        <v>1</v>
      </c>
    </row>
    <row r="11331" spans="1:3" x14ac:dyDescent="0.25">
      <c r="A11331" s="16">
        <v>156674</v>
      </c>
      <c r="B11331">
        <v>10000</v>
      </c>
      <c r="C11331">
        <v>1</v>
      </c>
    </row>
    <row r="11332" spans="1:3" x14ac:dyDescent="0.25">
      <c r="A11332" s="16">
        <v>156675</v>
      </c>
      <c r="B11332">
        <v>10000</v>
      </c>
      <c r="C11332">
        <v>1</v>
      </c>
    </row>
    <row r="11333" spans="1:3" x14ac:dyDescent="0.25">
      <c r="A11333" s="16">
        <v>156676</v>
      </c>
      <c r="B11333">
        <v>10000</v>
      </c>
      <c r="C11333">
        <v>1</v>
      </c>
    </row>
    <row r="11334" spans="1:3" x14ac:dyDescent="0.25">
      <c r="A11334" s="16">
        <v>156677</v>
      </c>
      <c r="B11334">
        <v>10000</v>
      </c>
      <c r="C11334">
        <v>1</v>
      </c>
    </row>
    <row r="11335" spans="1:3" x14ac:dyDescent="0.25">
      <c r="A11335" s="16">
        <v>156679</v>
      </c>
      <c r="B11335">
        <v>10000</v>
      </c>
      <c r="C11335">
        <v>1</v>
      </c>
    </row>
    <row r="11336" spans="1:3" x14ac:dyDescent="0.25">
      <c r="A11336" s="16">
        <v>156680</v>
      </c>
      <c r="B11336">
        <v>10000</v>
      </c>
      <c r="C11336">
        <v>1</v>
      </c>
    </row>
    <row r="11337" spans="1:3" x14ac:dyDescent="0.25">
      <c r="A11337" s="16">
        <v>156682</v>
      </c>
      <c r="B11337">
        <v>7600</v>
      </c>
      <c r="C11337">
        <v>1</v>
      </c>
    </row>
    <row r="11338" spans="1:3" x14ac:dyDescent="0.25">
      <c r="A11338" s="16">
        <v>156686</v>
      </c>
      <c r="B11338">
        <v>7200</v>
      </c>
      <c r="C11338">
        <v>1</v>
      </c>
    </row>
    <row r="11339" spans="1:3" x14ac:dyDescent="0.25">
      <c r="A11339" s="16">
        <v>156687</v>
      </c>
      <c r="B11339">
        <v>7200</v>
      </c>
      <c r="C11339">
        <v>1</v>
      </c>
    </row>
    <row r="11340" spans="1:3" x14ac:dyDescent="0.25">
      <c r="A11340" s="16">
        <v>156689</v>
      </c>
      <c r="B11340">
        <v>7600</v>
      </c>
      <c r="C11340">
        <v>1</v>
      </c>
    </row>
    <row r="11341" spans="1:3" x14ac:dyDescent="0.25">
      <c r="A11341" s="16">
        <v>156692</v>
      </c>
      <c r="B11341">
        <v>7200</v>
      </c>
      <c r="C11341">
        <v>1</v>
      </c>
    </row>
    <row r="11342" spans="1:3" x14ac:dyDescent="0.25">
      <c r="A11342" s="16">
        <v>156693</v>
      </c>
      <c r="B11342">
        <v>7200</v>
      </c>
      <c r="C11342">
        <v>1</v>
      </c>
    </row>
    <row r="11343" spans="1:3" x14ac:dyDescent="0.25">
      <c r="A11343" s="16">
        <v>156694</v>
      </c>
      <c r="B11343">
        <v>7200</v>
      </c>
      <c r="C11343">
        <v>1</v>
      </c>
    </row>
    <row r="11344" spans="1:3" x14ac:dyDescent="0.25">
      <c r="A11344" s="16">
        <v>156696</v>
      </c>
      <c r="B11344">
        <v>7200</v>
      </c>
      <c r="C11344">
        <v>1</v>
      </c>
    </row>
    <row r="11345" spans="1:3" x14ac:dyDescent="0.25">
      <c r="A11345" s="16">
        <v>156697</v>
      </c>
      <c r="B11345">
        <v>7200</v>
      </c>
      <c r="C11345">
        <v>1</v>
      </c>
    </row>
    <row r="11346" spans="1:3" x14ac:dyDescent="0.25">
      <c r="A11346" s="16">
        <v>156699</v>
      </c>
      <c r="B11346">
        <v>7400</v>
      </c>
      <c r="C11346">
        <v>1</v>
      </c>
    </row>
    <row r="11347" spans="1:3" x14ac:dyDescent="0.25">
      <c r="A11347" s="16">
        <v>156700</v>
      </c>
      <c r="B11347">
        <v>7200</v>
      </c>
      <c r="C11347">
        <v>1</v>
      </c>
    </row>
    <row r="11348" spans="1:3" x14ac:dyDescent="0.25">
      <c r="A11348" s="16">
        <v>156701</v>
      </c>
      <c r="B11348">
        <v>7200</v>
      </c>
      <c r="C11348">
        <v>1</v>
      </c>
    </row>
    <row r="11349" spans="1:3" x14ac:dyDescent="0.25">
      <c r="A11349" s="16">
        <v>156703</v>
      </c>
      <c r="B11349">
        <v>7220</v>
      </c>
      <c r="C11349">
        <v>1</v>
      </c>
    </row>
    <row r="11350" spans="1:3" x14ac:dyDescent="0.25">
      <c r="A11350" s="16">
        <v>156704</v>
      </c>
      <c r="B11350">
        <v>6840</v>
      </c>
      <c r="C11350">
        <v>1</v>
      </c>
    </row>
    <row r="11351" spans="1:3" x14ac:dyDescent="0.25">
      <c r="A11351" s="16">
        <v>156706</v>
      </c>
      <c r="B11351">
        <v>7400</v>
      </c>
      <c r="C11351">
        <v>1</v>
      </c>
    </row>
    <row r="11352" spans="1:3" x14ac:dyDescent="0.25">
      <c r="A11352" s="16">
        <v>156707</v>
      </c>
      <c r="B11352">
        <v>7215</v>
      </c>
      <c r="C11352">
        <v>1</v>
      </c>
    </row>
    <row r="11353" spans="1:3" x14ac:dyDescent="0.25">
      <c r="A11353" s="16">
        <v>156708</v>
      </c>
      <c r="B11353">
        <v>7600</v>
      </c>
      <c r="C11353">
        <v>1</v>
      </c>
    </row>
    <row r="11354" spans="1:3" x14ac:dyDescent="0.25">
      <c r="A11354" s="16">
        <v>156710</v>
      </c>
      <c r="B11354">
        <v>7400</v>
      </c>
      <c r="C11354">
        <v>1</v>
      </c>
    </row>
    <row r="11355" spans="1:3" x14ac:dyDescent="0.25">
      <c r="A11355" s="16">
        <v>156711</v>
      </c>
      <c r="B11355">
        <v>7600</v>
      </c>
      <c r="C11355">
        <v>1</v>
      </c>
    </row>
    <row r="11356" spans="1:3" x14ac:dyDescent="0.25">
      <c r="A11356" s="16">
        <v>156727</v>
      </c>
      <c r="B11356">
        <v>9400</v>
      </c>
      <c r="C11356">
        <v>1</v>
      </c>
    </row>
    <row r="11357" spans="1:3" x14ac:dyDescent="0.25">
      <c r="A11357" s="16">
        <v>156728</v>
      </c>
      <c r="B11357">
        <v>8900</v>
      </c>
      <c r="C11357">
        <v>1</v>
      </c>
    </row>
    <row r="11358" spans="1:3" x14ac:dyDescent="0.25">
      <c r="A11358" s="16">
        <v>156730</v>
      </c>
      <c r="B11358">
        <v>10000</v>
      </c>
      <c r="C11358">
        <v>1</v>
      </c>
    </row>
    <row r="11359" spans="1:3" x14ac:dyDescent="0.25">
      <c r="A11359" s="16">
        <v>156731</v>
      </c>
      <c r="B11359">
        <v>10800</v>
      </c>
      <c r="C11359">
        <v>1</v>
      </c>
    </row>
    <row r="11360" spans="1:3" x14ac:dyDescent="0.25">
      <c r="A11360" s="16">
        <v>156732</v>
      </c>
      <c r="B11360">
        <v>10000</v>
      </c>
      <c r="C11360">
        <v>1</v>
      </c>
    </row>
    <row r="11361" spans="1:3" x14ac:dyDescent="0.25">
      <c r="A11361" s="16">
        <v>156733</v>
      </c>
      <c r="B11361">
        <v>10800</v>
      </c>
      <c r="C11361">
        <v>1</v>
      </c>
    </row>
    <row r="11362" spans="1:3" x14ac:dyDescent="0.25">
      <c r="A11362" s="16">
        <v>156735</v>
      </c>
      <c r="B11362">
        <v>10000</v>
      </c>
      <c r="C11362">
        <v>1</v>
      </c>
    </row>
    <row r="11363" spans="1:3" x14ac:dyDescent="0.25">
      <c r="A11363" s="16">
        <v>156737</v>
      </c>
      <c r="B11363">
        <v>7899</v>
      </c>
      <c r="C11363">
        <v>1</v>
      </c>
    </row>
    <row r="11364" spans="1:3" x14ac:dyDescent="0.25">
      <c r="A11364" s="16">
        <v>156739</v>
      </c>
      <c r="B11364">
        <v>7899</v>
      </c>
      <c r="C11364">
        <v>1</v>
      </c>
    </row>
    <row r="11365" spans="1:3" x14ac:dyDescent="0.25">
      <c r="A11365" s="16">
        <v>156740</v>
      </c>
      <c r="B11365">
        <v>7899</v>
      </c>
      <c r="C11365">
        <v>1</v>
      </c>
    </row>
    <row r="11366" spans="1:3" x14ac:dyDescent="0.25">
      <c r="A11366" s="16">
        <v>156742</v>
      </c>
      <c r="B11366">
        <v>7899</v>
      </c>
      <c r="C11366">
        <v>1</v>
      </c>
    </row>
    <row r="11367" spans="1:3" x14ac:dyDescent="0.25">
      <c r="A11367" s="16">
        <v>156743</v>
      </c>
      <c r="B11367">
        <v>10000</v>
      </c>
      <c r="C11367">
        <v>1</v>
      </c>
    </row>
    <row r="11368" spans="1:3" x14ac:dyDescent="0.25">
      <c r="A11368" s="16">
        <v>156745</v>
      </c>
      <c r="B11368">
        <v>10000</v>
      </c>
      <c r="C11368">
        <v>1</v>
      </c>
    </row>
    <row r="11369" spans="1:3" x14ac:dyDescent="0.25">
      <c r="A11369" s="16">
        <v>156746</v>
      </c>
      <c r="B11369">
        <v>9400</v>
      </c>
      <c r="C11369">
        <v>1</v>
      </c>
    </row>
    <row r="11370" spans="1:3" x14ac:dyDescent="0.25">
      <c r="A11370" s="16">
        <v>156752</v>
      </c>
      <c r="B11370">
        <v>9400</v>
      </c>
      <c r="C11370">
        <v>1</v>
      </c>
    </row>
    <row r="11371" spans="1:3" x14ac:dyDescent="0.25">
      <c r="A11371" s="16">
        <v>156756</v>
      </c>
      <c r="B11371">
        <v>10000</v>
      </c>
      <c r="C11371">
        <v>1</v>
      </c>
    </row>
    <row r="11372" spans="1:3" x14ac:dyDescent="0.25">
      <c r="A11372" s="16">
        <v>156757</v>
      </c>
      <c r="B11372">
        <v>9400</v>
      </c>
      <c r="C11372">
        <v>1</v>
      </c>
    </row>
    <row r="11373" spans="1:3" x14ac:dyDescent="0.25">
      <c r="A11373" s="16">
        <v>156760</v>
      </c>
      <c r="B11373">
        <v>9400</v>
      </c>
      <c r="C11373">
        <v>1</v>
      </c>
    </row>
    <row r="11374" spans="1:3" x14ac:dyDescent="0.25">
      <c r="A11374" s="16">
        <v>156762</v>
      </c>
      <c r="B11374">
        <v>10000</v>
      </c>
      <c r="C11374">
        <v>1</v>
      </c>
    </row>
    <row r="11375" spans="1:3" x14ac:dyDescent="0.25">
      <c r="A11375" s="16">
        <v>156767</v>
      </c>
      <c r="B11375">
        <v>9400</v>
      </c>
      <c r="C11375">
        <v>1</v>
      </c>
    </row>
    <row r="11376" spans="1:3" x14ac:dyDescent="0.25">
      <c r="A11376" s="16">
        <v>156768</v>
      </c>
      <c r="B11376">
        <v>9400</v>
      </c>
      <c r="C11376">
        <v>1</v>
      </c>
    </row>
    <row r="11377" spans="1:3" x14ac:dyDescent="0.25">
      <c r="A11377" s="16">
        <v>156770</v>
      </c>
      <c r="B11377">
        <v>9400</v>
      </c>
      <c r="C11377">
        <v>1</v>
      </c>
    </row>
    <row r="11378" spans="1:3" x14ac:dyDescent="0.25">
      <c r="A11378" s="16">
        <v>156771</v>
      </c>
      <c r="B11378">
        <v>10000</v>
      </c>
      <c r="C11378">
        <v>1</v>
      </c>
    </row>
    <row r="11379" spans="1:3" x14ac:dyDescent="0.25">
      <c r="A11379" s="16">
        <v>156772</v>
      </c>
      <c r="B11379">
        <v>10000</v>
      </c>
      <c r="C11379">
        <v>1</v>
      </c>
    </row>
    <row r="11380" spans="1:3" x14ac:dyDescent="0.25">
      <c r="A11380" s="16">
        <v>156775</v>
      </c>
      <c r="B11380">
        <v>8900</v>
      </c>
      <c r="C11380">
        <v>1</v>
      </c>
    </row>
    <row r="11381" spans="1:3" x14ac:dyDescent="0.25">
      <c r="A11381" s="16">
        <v>156776</v>
      </c>
      <c r="B11381">
        <v>9400</v>
      </c>
      <c r="C11381">
        <v>1</v>
      </c>
    </row>
    <row r="11382" spans="1:3" x14ac:dyDescent="0.25">
      <c r="A11382" s="16">
        <v>156777</v>
      </c>
      <c r="B11382">
        <v>9400</v>
      </c>
      <c r="C11382">
        <v>1</v>
      </c>
    </row>
    <row r="11383" spans="1:3" x14ac:dyDescent="0.25">
      <c r="A11383" s="16">
        <v>156778</v>
      </c>
      <c r="B11383">
        <v>7000</v>
      </c>
      <c r="C11383">
        <v>1</v>
      </c>
    </row>
    <row r="11384" spans="1:3" x14ac:dyDescent="0.25">
      <c r="A11384" s="16">
        <v>156782</v>
      </c>
      <c r="B11384">
        <v>7000</v>
      </c>
      <c r="C11384">
        <v>1</v>
      </c>
    </row>
    <row r="11385" spans="1:3" x14ac:dyDescent="0.25">
      <c r="A11385" s="16">
        <v>156783</v>
      </c>
      <c r="B11385">
        <v>7000</v>
      </c>
      <c r="C11385">
        <v>1</v>
      </c>
    </row>
    <row r="11386" spans="1:3" x14ac:dyDescent="0.25">
      <c r="A11386" s="16">
        <v>156787</v>
      </c>
      <c r="B11386">
        <v>7200</v>
      </c>
      <c r="C11386">
        <v>1</v>
      </c>
    </row>
    <row r="11387" spans="1:3" x14ac:dyDescent="0.25">
      <c r="A11387" s="16">
        <v>156788</v>
      </c>
      <c r="B11387">
        <v>7400</v>
      </c>
      <c r="C11387">
        <v>1</v>
      </c>
    </row>
    <row r="11388" spans="1:3" x14ac:dyDescent="0.25">
      <c r="A11388" s="16">
        <v>156790</v>
      </c>
      <c r="B11388">
        <v>11402</v>
      </c>
      <c r="C11388">
        <v>1</v>
      </c>
    </row>
    <row r="11389" spans="1:3" x14ac:dyDescent="0.25">
      <c r="A11389" s="16">
        <v>156791</v>
      </c>
      <c r="B11389">
        <v>11402</v>
      </c>
      <c r="C11389">
        <v>1</v>
      </c>
    </row>
    <row r="11390" spans="1:3" x14ac:dyDescent="0.25">
      <c r="A11390" s="16">
        <v>156798</v>
      </c>
      <c r="B11390">
        <v>7400</v>
      </c>
      <c r="C11390">
        <v>1</v>
      </c>
    </row>
    <row r="11391" spans="1:3" x14ac:dyDescent="0.25">
      <c r="A11391" s="16">
        <v>156799</v>
      </c>
      <c r="B11391">
        <v>7030</v>
      </c>
      <c r="C11391">
        <v>1</v>
      </c>
    </row>
    <row r="11392" spans="1:3" x14ac:dyDescent="0.25">
      <c r="A11392" s="16">
        <v>156800</v>
      </c>
      <c r="B11392">
        <v>7410</v>
      </c>
      <c r="C11392">
        <v>1</v>
      </c>
    </row>
    <row r="11393" spans="1:3" x14ac:dyDescent="0.25">
      <c r="A11393" s="16">
        <v>156802</v>
      </c>
      <c r="B11393">
        <v>7600</v>
      </c>
      <c r="C11393">
        <v>1</v>
      </c>
    </row>
    <row r="11394" spans="1:3" x14ac:dyDescent="0.25">
      <c r="A11394" s="16">
        <v>156803</v>
      </c>
      <c r="B11394">
        <v>6840</v>
      </c>
      <c r="C11394">
        <v>1</v>
      </c>
    </row>
    <row r="11395" spans="1:3" x14ac:dyDescent="0.25">
      <c r="A11395" s="16">
        <v>156804</v>
      </c>
      <c r="B11395">
        <v>7600</v>
      </c>
      <c r="C11395">
        <v>1</v>
      </c>
    </row>
    <row r="11396" spans="1:3" x14ac:dyDescent="0.25">
      <c r="A11396" s="16">
        <v>156805</v>
      </c>
      <c r="B11396">
        <v>7400</v>
      </c>
      <c r="C11396">
        <v>1</v>
      </c>
    </row>
    <row r="11397" spans="1:3" x14ac:dyDescent="0.25">
      <c r="A11397" s="16">
        <v>156806</v>
      </c>
      <c r="B11397">
        <v>7800</v>
      </c>
      <c r="C11397">
        <v>1</v>
      </c>
    </row>
    <row r="11398" spans="1:3" x14ac:dyDescent="0.25">
      <c r="A11398" s="16">
        <v>156810</v>
      </c>
      <c r="B11398">
        <v>8000</v>
      </c>
      <c r="C11398">
        <v>1</v>
      </c>
    </row>
    <row r="11399" spans="1:3" x14ac:dyDescent="0.25">
      <c r="A11399" s="16">
        <v>156811</v>
      </c>
      <c r="B11399">
        <v>7400</v>
      </c>
      <c r="C11399">
        <v>1</v>
      </c>
    </row>
    <row r="11400" spans="1:3" x14ac:dyDescent="0.25">
      <c r="A11400" s="16">
        <v>156812</v>
      </c>
      <c r="B11400">
        <v>8000</v>
      </c>
      <c r="C11400">
        <v>1</v>
      </c>
    </row>
    <row r="11401" spans="1:3" x14ac:dyDescent="0.25">
      <c r="A11401" s="16">
        <v>156815</v>
      </c>
      <c r="B11401">
        <v>7600</v>
      </c>
      <c r="C11401">
        <v>1</v>
      </c>
    </row>
    <row r="11402" spans="1:3" x14ac:dyDescent="0.25">
      <c r="A11402" s="16">
        <v>156816</v>
      </c>
      <c r="B11402">
        <v>7600</v>
      </c>
      <c r="C11402">
        <v>1</v>
      </c>
    </row>
    <row r="11403" spans="1:3" x14ac:dyDescent="0.25">
      <c r="A11403" s="16">
        <v>156817</v>
      </c>
      <c r="B11403">
        <v>7220</v>
      </c>
      <c r="C11403">
        <v>1</v>
      </c>
    </row>
    <row r="11404" spans="1:3" x14ac:dyDescent="0.25">
      <c r="A11404" s="16">
        <v>156818</v>
      </c>
      <c r="B11404">
        <v>7220</v>
      </c>
      <c r="C11404">
        <v>1</v>
      </c>
    </row>
    <row r="11405" spans="1:3" x14ac:dyDescent="0.25">
      <c r="A11405" s="16">
        <v>156821</v>
      </c>
      <c r="B11405">
        <v>7600</v>
      </c>
      <c r="C11405">
        <v>1</v>
      </c>
    </row>
    <row r="11406" spans="1:3" x14ac:dyDescent="0.25">
      <c r="A11406" s="16">
        <v>156822</v>
      </c>
      <c r="B11406">
        <v>7600</v>
      </c>
      <c r="C11406">
        <v>1</v>
      </c>
    </row>
    <row r="11407" spans="1:3" x14ac:dyDescent="0.25">
      <c r="A11407" s="16">
        <v>156823</v>
      </c>
      <c r="B11407">
        <v>7030</v>
      </c>
      <c r="C11407">
        <v>1</v>
      </c>
    </row>
    <row r="11408" spans="1:3" x14ac:dyDescent="0.25">
      <c r="A11408" s="16">
        <v>156824</v>
      </c>
      <c r="B11408">
        <v>7600</v>
      </c>
      <c r="C11408">
        <v>1</v>
      </c>
    </row>
    <row r="11409" spans="1:3" x14ac:dyDescent="0.25">
      <c r="A11409" s="16">
        <v>156825</v>
      </c>
      <c r="B11409">
        <v>7400</v>
      </c>
      <c r="C11409">
        <v>1</v>
      </c>
    </row>
    <row r="11410" spans="1:3" x14ac:dyDescent="0.25">
      <c r="A11410" s="16">
        <v>156826</v>
      </c>
      <c r="B11410">
        <v>9400</v>
      </c>
      <c r="C11410">
        <v>1</v>
      </c>
    </row>
    <row r="11411" spans="1:3" x14ac:dyDescent="0.25">
      <c r="A11411" s="16">
        <v>156827</v>
      </c>
      <c r="B11411">
        <v>10300</v>
      </c>
      <c r="C11411">
        <v>1</v>
      </c>
    </row>
    <row r="11412" spans="1:3" x14ac:dyDescent="0.25">
      <c r="A11412" s="16">
        <v>156828</v>
      </c>
      <c r="B11412">
        <v>10000</v>
      </c>
      <c r="C11412">
        <v>1</v>
      </c>
    </row>
    <row r="11413" spans="1:3" x14ac:dyDescent="0.25">
      <c r="A11413" s="16">
        <v>156829</v>
      </c>
      <c r="B11413">
        <v>10000</v>
      </c>
      <c r="C11413">
        <v>1</v>
      </c>
    </row>
    <row r="11414" spans="1:3" x14ac:dyDescent="0.25">
      <c r="A11414" s="16">
        <v>156832</v>
      </c>
      <c r="B11414">
        <v>10000</v>
      </c>
      <c r="C11414">
        <v>1</v>
      </c>
    </row>
    <row r="11415" spans="1:3" x14ac:dyDescent="0.25">
      <c r="A11415" s="16">
        <v>156853</v>
      </c>
      <c r="B11415">
        <v>9400</v>
      </c>
      <c r="C11415">
        <v>1</v>
      </c>
    </row>
    <row r="11416" spans="1:3" x14ac:dyDescent="0.25">
      <c r="A11416" s="16">
        <v>156855</v>
      </c>
      <c r="B11416">
        <v>10300</v>
      </c>
      <c r="C11416">
        <v>1</v>
      </c>
    </row>
    <row r="11417" spans="1:3" x14ac:dyDescent="0.25">
      <c r="A11417" s="16">
        <v>156856</v>
      </c>
      <c r="B11417">
        <v>10300</v>
      </c>
      <c r="C11417">
        <v>1</v>
      </c>
    </row>
    <row r="11418" spans="1:3" x14ac:dyDescent="0.25">
      <c r="A11418" s="16">
        <v>156857</v>
      </c>
      <c r="B11418">
        <v>10300</v>
      </c>
      <c r="C11418">
        <v>1</v>
      </c>
    </row>
    <row r="11419" spans="1:3" x14ac:dyDescent="0.25">
      <c r="A11419" s="16">
        <v>156858</v>
      </c>
      <c r="B11419">
        <v>9400</v>
      </c>
      <c r="C11419">
        <v>1</v>
      </c>
    </row>
    <row r="11420" spans="1:3" x14ac:dyDescent="0.25">
      <c r="A11420" s="16">
        <v>156859</v>
      </c>
      <c r="B11420">
        <v>10000</v>
      </c>
      <c r="C11420">
        <v>1</v>
      </c>
    </row>
    <row r="11421" spans="1:3" x14ac:dyDescent="0.25">
      <c r="A11421" s="16">
        <v>156862</v>
      </c>
      <c r="B11421">
        <v>10000</v>
      </c>
      <c r="C11421">
        <v>1</v>
      </c>
    </row>
    <row r="11422" spans="1:3" x14ac:dyDescent="0.25">
      <c r="A11422" s="16">
        <v>156864</v>
      </c>
      <c r="B11422">
        <v>10800</v>
      </c>
      <c r="C11422">
        <v>1</v>
      </c>
    </row>
    <row r="11423" spans="1:3" x14ac:dyDescent="0.25">
      <c r="A11423" s="16">
        <v>156865</v>
      </c>
      <c r="B11423">
        <v>10000</v>
      </c>
      <c r="C11423">
        <v>1</v>
      </c>
    </row>
    <row r="11424" spans="1:3" x14ac:dyDescent="0.25">
      <c r="A11424" s="16">
        <v>156866</v>
      </c>
      <c r="B11424">
        <v>10000</v>
      </c>
      <c r="C11424">
        <v>1</v>
      </c>
    </row>
    <row r="11425" spans="1:3" x14ac:dyDescent="0.25">
      <c r="A11425" s="16">
        <v>156867</v>
      </c>
      <c r="B11425">
        <v>10300</v>
      </c>
      <c r="C11425">
        <v>1</v>
      </c>
    </row>
    <row r="11426" spans="1:3" x14ac:dyDescent="0.25">
      <c r="A11426" s="16">
        <v>156869</v>
      </c>
      <c r="B11426">
        <v>10300</v>
      </c>
      <c r="C11426">
        <v>1</v>
      </c>
    </row>
    <row r="11427" spans="1:3" x14ac:dyDescent="0.25">
      <c r="A11427" s="16">
        <v>156870</v>
      </c>
      <c r="B11427">
        <v>10300</v>
      </c>
      <c r="C11427">
        <v>1</v>
      </c>
    </row>
    <row r="11428" spans="1:3" x14ac:dyDescent="0.25">
      <c r="A11428" s="16">
        <v>156871</v>
      </c>
      <c r="B11428">
        <v>10300</v>
      </c>
      <c r="C11428">
        <v>1</v>
      </c>
    </row>
    <row r="11429" spans="1:3" x14ac:dyDescent="0.25">
      <c r="A11429" s="16">
        <v>156872</v>
      </c>
      <c r="B11429">
        <v>10000</v>
      </c>
      <c r="C11429">
        <v>1</v>
      </c>
    </row>
    <row r="11430" spans="1:3" x14ac:dyDescent="0.25">
      <c r="A11430" s="16">
        <v>156873</v>
      </c>
      <c r="B11430">
        <v>10000</v>
      </c>
      <c r="C11430">
        <v>1</v>
      </c>
    </row>
    <row r="11431" spans="1:3" x14ac:dyDescent="0.25">
      <c r="A11431" s="16">
        <v>156874</v>
      </c>
      <c r="B11431">
        <v>10000</v>
      </c>
      <c r="C11431">
        <v>1</v>
      </c>
    </row>
    <row r="11432" spans="1:3" x14ac:dyDescent="0.25">
      <c r="A11432" s="16">
        <v>156875</v>
      </c>
      <c r="B11432">
        <v>9400</v>
      </c>
      <c r="C11432">
        <v>1</v>
      </c>
    </row>
    <row r="11433" spans="1:3" x14ac:dyDescent="0.25">
      <c r="A11433" s="16">
        <v>156876</v>
      </c>
      <c r="B11433">
        <v>10000</v>
      </c>
      <c r="C11433">
        <v>1</v>
      </c>
    </row>
    <row r="11434" spans="1:3" x14ac:dyDescent="0.25">
      <c r="A11434" s="16">
        <v>156877</v>
      </c>
      <c r="B11434">
        <v>10000</v>
      </c>
      <c r="C11434">
        <v>1</v>
      </c>
    </row>
    <row r="11435" spans="1:3" x14ac:dyDescent="0.25">
      <c r="A11435" s="16">
        <v>156878</v>
      </c>
      <c r="B11435">
        <v>10000</v>
      </c>
      <c r="C11435">
        <v>1</v>
      </c>
    </row>
    <row r="11436" spans="1:3" x14ac:dyDescent="0.25">
      <c r="A11436" s="16">
        <v>156879</v>
      </c>
      <c r="B11436">
        <v>9400</v>
      </c>
      <c r="C11436">
        <v>1</v>
      </c>
    </row>
    <row r="11437" spans="1:3" x14ac:dyDescent="0.25">
      <c r="A11437" s="16">
        <v>156880</v>
      </c>
      <c r="B11437">
        <v>10300</v>
      </c>
      <c r="C11437">
        <v>1</v>
      </c>
    </row>
    <row r="11438" spans="1:3" x14ac:dyDescent="0.25">
      <c r="A11438" s="16">
        <v>156881</v>
      </c>
      <c r="B11438">
        <v>10300</v>
      </c>
      <c r="C11438">
        <v>1</v>
      </c>
    </row>
    <row r="11439" spans="1:3" x14ac:dyDescent="0.25">
      <c r="A11439" s="16">
        <v>156882</v>
      </c>
      <c r="B11439">
        <v>10000</v>
      </c>
      <c r="C11439">
        <v>1</v>
      </c>
    </row>
    <row r="11440" spans="1:3" x14ac:dyDescent="0.25">
      <c r="A11440" s="16">
        <v>156883</v>
      </c>
      <c r="B11440">
        <v>10000</v>
      </c>
      <c r="C11440">
        <v>1</v>
      </c>
    </row>
    <row r="11441" spans="1:3" x14ac:dyDescent="0.25">
      <c r="A11441" s="16">
        <v>156884</v>
      </c>
      <c r="B11441">
        <v>10000</v>
      </c>
      <c r="C11441">
        <v>1</v>
      </c>
    </row>
    <row r="11442" spans="1:3" x14ac:dyDescent="0.25">
      <c r="A11442" s="16">
        <v>156885</v>
      </c>
      <c r="B11442">
        <v>10300</v>
      </c>
      <c r="C11442">
        <v>1</v>
      </c>
    </row>
    <row r="11443" spans="1:3" x14ac:dyDescent="0.25">
      <c r="A11443" s="16">
        <v>156886</v>
      </c>
      <c r="B11443">
        <v>9400</v>
      </c>
      <c r="C11443">
        <v>1</v>
      </c>
    </row>
    <row r="11444" spans="1:3" x14ac:dyDescent="0.25">
      <c r="A11444" s="16">
        <v>156887</v>
      </c>
      <c r="B11444">
        <v>10000</v>
      </c>
      <c r="C11444">
        <v>1</v>
      </c>
    </row>
    <row r="11445" spans="1:3" x14ac:dyDescent="0.25">
      <c r="A11445" s="16">
        <v>156888</v>
      </c>
      <c r="B11445">
        <v>7020</v>
      </c>
      <c r="C11445">
        <v>1</v>
      </c>
    </row>
    <row r="11446" spans="1:3" x14ac:dyDescent="0.25">
      <c r="A11446" s="16">
        <v>156891</v>
      </c>
      <c r="B11446">
        <v>7600</v>
      </c>
      <c r="C11446">
        <v>1</v>
      </c>
    </row>
    <row r="11447" spans="1:3" x14ac:dyDescent="0.25">
      <c r="A11447" s="16">
        <v>156893</v>
      </c>
      <c r="B11447">
        <v>6650</v>
      </c>
      <c r="C11447">
        <v>1</v>
      </c>
    </row>
    <row r="11448" spans="1:3" x14ac:dyDescent="0.25">
      <c r="A11448" s="16">
        <v>156894</v>
      </c>
      <c r="B11448">
        <v>7000</v>
      </c>
      <c r="C11448">
        <v>1</v>
      </c>
    </row>
    <row r="11449" spans="1:3" x14ac:dyDescent="0.25">
      <c r="A11449" s="16">
        <v>156897</v>
      </c>
      <c r="B11449">
        <v>6800</v>
      </c>
      <c r="C11449">
        <v>1</v>
      </c>
    </row>
    <row r="11450" spans="1:3" x14ac:dyDescent="0.25">
      <c r="A11450" s="16">
        <v>156900</v>
      </c>
      <c r="B11450">
        <v>7600</v>
      </c>
      <c r="C11450">
        <v>1</v>
      </c>
    </row>
    <row r="11451" spans="1:3" x14ac:dyDescent="0.25">
      <c r="A11451" s="16">
        <v>156901</v>
      </c>
      <c r="B11451">
        <v>7410</v>
      </c>
      <c r="C11451">
        <v>1</v>
      </c>
    </row>
    <row r="11452" spans="1:3" x14ac:dyDescent="0.25">
      <c r="A11452" s="16">
        <v>156903</v>
      </c>
      <c r="B11452">
        <v>7200</v>
      </c>
      <c r="C11452">
        <v>1</v>
      </c>
    </row>
    <row r="11453" spans="1:3" x14ac:dyDescent="0.25">
      <c r="A11453" s="16">
        <v>156904</v>
      </c>
      <c r="B11453">
        <v>7200</v>
      </c>
      <c r="C11453">
        <v>1</v>
      </c>
    </row>
    <row r="11454" spans="1:3" x14ac:dyDescent="0.25">
      <c r="A11454" s="16">
        <v>156905</v>
      </c>
      <c r="B11454">
        <v>7200</v>
      </c>
      <c r="C11454">
        <v>1</v>
      </c>
    </row>
    <row r="11455" spans="1:3" x14ac:dyDescent="0.25">
      <c r="A11455" s="16">
        <v>156906</v>
      </c>
      <c r="B11455">
        <v>8900</v>
      </c>
      <c r="C11455">
        <v>1</v>
      </c>
    </row>
    <row r="11456" spans="1:3" x14ac:dyDescent="0.25">
      <c r="A11456" s="16">
        <v>156908</v>
      </c>
      <c r="B11456">
        <v>8900</v>
      </c>
      <c r="C11456">
        <v>1</v>
      </c>
    </row>
    <row r="11457" spans="1:3" x14ac:dyDescent="0.25">
      <c r="A11457" s="16">
        <v>156909</v>
      </c>
      <c r="B11457">
        <v>8900</v>
      </c>
      <c r="C11457">
        <v>1</v>
      </c>
    </row>
    <row r="11458" spans="1:3" x14ac:dyDescent="0.25">
      <c r="A11458" s="16">
        <v>156912</v>
      </c>
      <c r="B11458">
        <v>8900</v>
      </c>
      <c r="C11458">
        <v>1</v>
      </c>
    </row>
    <row r="11459" spans="1:3" x14ac:dyDescent="0.25">
      <c r="A11459" s="16">
        <v>156913</v>
      </c>
      <c r="B11459">
        <v>8900</v>
      </c>
      <c r="C11459">
        <v>1</v>
      </c>
    </row>
    <row r="11460" spans="1:3" x14ac:dyDescent="0.25">
      <c r="A11460" s="16">
        <v>156915</v>
      </c>
      <c r="B11460">
        <v>9400</v>
      </c>
      <c r="C11460">
        <v>1</v>
      </c>
    </row>
    <row r="11461" spans="1:3" x14ac:dyDescent="0.25">
      <c r="A11461" s="16">
        <v>156919</v>
      </c>
      <c r="B11461">
        <v>8900</v>
      </c>
      <c r="C11461">
        <v>1</v>
      </c>
    </row>
    <row r="11462" spans="1:3" x14ac:dyDescent="0.25">
      <c r="A11462" s="16">
        <v>156923</v>
      </c>
      <c r="B11462">
        <v>8900</v>
      </c>
      <c r="C11462">
        <v>1</v>
      </c>
    </row>
    <row r="11463" spans="1:3" x14ac:dyDescent="0.25">
      <c r="A11463" s="16">
        <v>156924</v>
      </c>
      <c r="B11463">
        <v>9400</v>
      </c>
      <c r="C11463">
        <v>1</v>
      </c>
    </row>
    <row r="11464" spans="1:3" x14ac:dyDescent="0.25">
      <c r="A11464" s="16">
        <v>156925</v>
      </c>
      <c r="B11464">
        <v>10000</v>
      </c>
      <c r="C11464">
        <v>1</v>
      </c>
    </row>
    <row r="11465" spans="1:3" x14ac:dyDescent="0.25">
      <c r="A11465" s="16">
        <v>156926</v>
      </c>
      <c r="B11465">
        <v>9400</v>
      </c>
      <c r="C11465">
        <v>1</v>
      </c>
    </row>
    <row r="11466" spans="1:3" x14ac:dyDescent="0.25">
      <c r="A11466" s="16">
        <v>156927</v>
      </c>
      <c r="B11466">
        <v>9400</v>
      </c>
      <c r="C11466">
        <v>1</v>
      </c>
    </row>
    <row r="11467" spans="1:3" x14ac:dyDescent="0.25">
      <c r="A11467" s="16">
        <v>156928</v>
      </c>
      <c r="B11467">
        <v>9400</v>
      </c>
      <c r="C11467">
        <v>1</v>
      </c>
    </row>
    <row r="11468" spans="1:3" x14ac:dyDescent="0.25">
      <c r="A11468" s="16">
        <v>156929</v>
      </c>
      <c r="B11468">
        <v>9400</v>
      </c>
      <c r="C11468">
        <v>1</v>
      </c>
    </row>
    <row r="11469" spans="1:3" x14ac:dyDescent="0.25">
      <c r="A11469" s="16">
        <v>156930</v>
      </c>
      <c r="B11469">
        <v>9400</v>
      </c>
      <c r="C11469">
        <v>1</v>
      </c>
    </row>
    <row r="11470" spans="1:3" x14ac:dyDescent="0.25">
      <c r="A11470" s="16">
        <v>156931</v>
      </c>
      <c r="B11470">
        <v>8900</v>
      </c>
      <c r="C11470">
        <v>1</v>
      </c>
    </row>
    <row r="11471" spans="1:3" x14ac:dyDescent="0.25">
      <c r="A11471" s="16">
        <v>156933</v>
      </c>
      <c r="B11471">
        <v>8900</v>
      </c>
      <c r="C11471">
        <v>1</v>
      </c>
    </row>
    <row r="11472" spans="1:3" x14ac:dyDescent="0.25">
      <c r="A11472" s="16">
        <v>156935</v>
      </c>
      <c r="B11472">
        <v>8900</v>
      </c>
      <c r="C11472">
        <v>1</v>
      </c>
    </row>
    <row r="11473" spans="1:3" x14ac:dyDescent="0.25">
      <c r="A11473" s="16">
        <v>156936</v>
      </c>
      <c r="B11473">
        <v>8900</v>
      </c>
      <c r="C11473">
        <v>1</v>
      </c>
    </row>
    <row r="11474" spans="1:3" x14ac:dyDescent="0.25">
      <c r="A11474" s="16">
        <v>156939</v>
      </c>
      <c r="B11474">
        <v>9400</v>
      </c>
      <c r="C11474">
        <v>1</v>
      </c>
    </row>
    <row r="11475" spans="1:3" x14ac:dyDescent="0.25">
      <c r="A11475" s="16">
        <v>156946</v>
      </c>
      <c r="B11475">
        <v>10300</v>
      </c>
      <c r="C11475">
        <v>1</v>
      </c>
    </row>
    <row r="11476" spans="1:3" x14ac:dyDescent="0.25">
      <c r="A11476" s="16">
        <v>156947</v>
      </c>
      <c r="B11476">
        <v>10000</v>
      </c>
      <c r="C11476">
        <v>1</v>
      </c>
    </row>
    <row r="11477" spans="1:3" x14ac:dyDescent="0.25">
      <c r="A11477" s="16">
        <v>156949</v>
      </c>
      <c r="B11477">
        <v>9400</v>
      </c>
      <c r="C11477">
        <v>1</v>
      </c>
    </row>
    <row r="11478" spans="1:3" x14ac:dyDescent="0.25">
      <c r="A11478" s="16">
        <v>156950</v>
      </c>
      <c r="B11478">
        <v>9400</v>
      </c>
      <c r="C11478">
        <v>1</v>
      </c>
    </row>
    <row r="11479" spans="1:3" x14ac:dyDescent="0.25">
      <c r="A11479" s="16">
        <v>156951</v>
      </c>
      <c r="B11479">
        <v>10300</v>
      </c>
      <c r="C11479">
        <v>1</v>
      </c>
    </row>
    <row r="11480" spans="1:3" x14ac:dyDescent="0.25">
      <c r="A11480" s="16">
        <v>156952</v>
      </c>
      <c r="B11480">
        <v>9400</v>
      </c>
      <c r="C11480">
        <v>1</v>
      </c>
    </row>
    <row r="11481" spans="1:3" x14ac:dyDescent="0.25">
      <c r="A11481" s="16">
        <v>156953</v>
      </c>
      <c r="B11481">
        <v>10300</v>
      </c>
      <c r="C11481">
        <v>1</v>
      </c>
    </row>
    <row r="11482" spans="1:3" x14ac:dyDescent="0.25">
      <c r="A11482" s="16">
        <v>156954</v>
      </c>
      <c r="B11482">
        <v>9400</v>
      </c>
      <c r="C11482">
        <v>1</v>
      </c>
    </row>
    <row r="11483" spans="1:3" x14ac:dyDescent="0.25">
      <c r="A11483" s="16">
        <v>156955</v>
      </c>
      <c r="B11483">
        <v>9400</v>
      </c>
      <c r="C11483">
        <v>1</v>
      </c>
    </row>
    <row r="11484" spans="1:3" x14ac:dyDescent="0.25">
      <c r="A11484" s="16">
        <v>156956</v>
      </c>
      <c r="B11484">
        <v>9400</v>
      </c>
      <c r="C11484">
        <v>1</v>
      </c>
    </row>
    <row r="11485" spans="1:3" x14ac:dyDescent="0.25">
      <c r="A11485" s="16">
        <v>156957</v>
      </c>
      <c r="B11485">
        <v>9400</v>
      </c>
      <c r="C11485">
        <v>1</v>
      </c>
    </row>
    <row r="11486" spans="1:3" x14ac:dyDescent="0.25">
      <c r="A11486" s="16">
        <v>156961</v>
      </c>
      <c r="B11486">
        <v>9400</v>
      </c>
      <c r="C11486">
        <v>1</v>
      </c>
    </row>
    <row r="11487" spans="1:3" x14ac:dyDescent="0.25">
      <c r="A11487" s="16">
        <v>156962</v>
      </c>
      <c r="B11487">
        <v>9400</v>
      </c>
      <c r="C11487">
        <v>1</v>
      </c>
    </row>
    <row r="11488" spans="1:3" x14ac:dyDescent="0.25">
      <c r="A11488" s="16">
        <v>156965</v>
      </c>
      <c r="B11488">
        <v>8900</v>
      </c>
      <c r="C11488">
        <v>1</v>
      </c>
    </row>
    <row r="11489" spans="1:3" x14ac:dyDescent="0.25">
      <c r="A11489" s="16">
        <v>156966</v>
      </c>
      <c r="B11489">
        <v>8900</v>
      </c>
      <c r="C11489">
        <v>1</v>
      </c>
    </row>
    <row r="11490" spans="1:3" x14ac:dyDescent="0.25">
      <c r="A11490" s="16">
        <v>156969</v>
      </c>
      <c r="B11490">
        <v>8900</v>
      </c>
      <c r="C11490">
        <v>1</v>
      </c>
    </row>
    <row r="11491" spans="1:3" x14ac:dyDescent="0.25">
      <c r="A11491" s="16">
        <v>156970</v>
      </c>
      <c r="B11491">
        <v>9400</v>
      </c>
      <c r="C11491">
        <v>1</v>
      </c>
    </row>
    <row r="11492" spans="1:3" x14ac:dyDescent="0.25">
      <c r="A11492" s="16">
        <v>156972</v>
      </c>
      <c r="B11492">
        <v>10300</v>
      </c>
      <c r="C11492">
        <v>1</v>
      </c>
    </row>
    <row r="11493" spans="1:3" x14ac:dyDescent="0.25">
      <c r="A11493" s="16">
        <v>156974</v>
      </c>
      <c r="B11493">
        <v>9400</v>
      </c>
      <c r="C11493">
        <v>1</v>
      </c>
    </row>
    <row r="11494" spans="1:3" x14ac:dyDescent="0.25">
      <c r="A11494" s="16">
        <v>156975</v>
      </c>
      <c r="B11494">
        <v>10300</v>
      </c>
      <c r="C11494">
        <v>1</v>
      </c>
    </row>
    <row r="11495" spans="1:3" x14ac:dyDescent="0.25">
      <c r="A11495" s="16">
        <v>156977</v>
      </c>
      <c r="B11495">
        <v>9400</v>
      </c>
      <c r="C11495">
        <v>1</v>
      </c>
    </row>
    <row r="11496" spans="1:3" x14ac:dyDescent="0.25">
      <c r="A11496" s="16">
        <v>156979</v>
      </c>
      <c r="B11496">
        <v>9400</v>
      </c>
      <c r="C11496">
        <v>1</v>
      </c>
    </row>
    <row r="11497" spans="1:3" x14ac:dyDescent="0.25">
      <c r="A11497" s="16">
        <v>156980</v>
      </c>
      <c r="B11497">
        <v>8900</v>
      </c>
      <c r="C11497">
        <v>1</v>
      </c>
    </row>
    <row r="11498" spans="1:3" x14ac:dyDescent="0.25">
      <c r="A11498" s="16">
        <v>156982</v>
      </c>
      <c r="B11498">
        <v>7600</v>
      </c>
      <c r="C11498">
        <v>1</v>
      </c>
    </row>
    <row r="11499" spans="1:3" x14ac:dyDescent="0.25">
      <c r="A11499" s="16">
        <v>156984</v>
      </c>
      <c r="B11499">
        <v>7400</v>
      </c>
      <c r="C11499">
        <v>1</v>
      </c>
    </row>
    <row r="11500" spans="1:3" x14ac:dyDescent="0.25">
      <c r="A11500" s="16">
        <v>156985</v>
      </c>
      <c r="B11500">
        <v>7400</v>
      </c>
      <c r="C11500">
        <v>1</v>
      </c>
    </row>
    <row r="11501" spans="1:3" x14ac:dyDescent="0.25">
      <c r="A11501" s="16">
        <v>156987</v>
      </c>
      <c r="B11501">
        <v>7410</v>
      </c>
      <c r="C11501">
        <v>1</v>
      </c>
    </row>
    <row r="11502" spans="1:3" x14ac:dyDescent="0.25">
      <c r="A11502" s="16">
        <v>156990</v>
      </c>
      <c r="B11502">
        <v>7600</v>
      </c>
      <c r="C11502">
        <v>1</v>
      </c>
    </row>
    <row r="11503" spans="1:3" x14ac:dyDescent="0.25">
      <c r="A11503" s="16">
        <v>156991</v>
      </c>
      <c r="B11503">
        <v>7200</v>
      </c>
      <c r="C11503">
        <v>1</v>
      </c>
    </row>
    <row r="11504" spans="1:3" x14ac:dyDescent="0.25">
      <c r="A11504" s="16">
        <v>156992</v>
      </c>
      <c r="B11504">
        <v>7600</v>
      </c>
      <c r="C11504">
        <v>1</v>
      </c>
    </row>
    <row r="11505" spans="1:3" x14ac:dyDescent="0.25">
      <c r="A11505" s="16">
        <v>156995</v>
      </c>
      <c r="B11505">
        <v>7546</v>
      </c>
      <c r="C11505">
        <v>1</v>
      </c>
    </row>
    <row r="11506" spans="1:3" x14ac:dyDescent="0.25">
      <c r="A11506" s="16">
        <v>156996</v>
      </c>
      <c r="B11506">
        <v>6641</v>
      </c>
      <c r="C11506">
        <v>1</v>
      </c>
    </row>
    <row r="11507" spans="1:3" x14ac:dyDescent="0.25">
      <c r="A11507" s="16">
        <v>156998</v>
      </c>
      <c r="B11507">
        <v>8000</v>
      </c>
      <c r="C11507">
        <v>1</v>
      </c>
    </row>
    <row r="11508" spans="1:3" x14ac:dyDescent="0.25">
      <c r="A11508" s="16">
        <v>157000</v>
      </c>
      <c r="B11508">
        <v>7600</v>
      </c>
      <c r="C11508">
        <v>1</v>
      </c>
    </row>
    <row r="11509" spans="1:3" x14ac:dyDescent="0.25">
      <c r="A11509" s="16">
        <v>157001</v>
      </c>
      <c r="B11509">
        <v>8000</v>
      </c>
      <c r="C11509">
        <v>1</v>
      </c>
    </row>
    <row r="11510" spans="1:3" x14ac:dyDescent="0.25">
      <c r="A11510" s="16">
        <v>157002</v>
      </c>
      <c r="B11510">
        <v>7400</v>
      </c>
      <c r="C11510">
        <v>1</v>
      </c>
    </row>
    <row r="11511" spans="1:3" x14ac:dyDescent="0.25">
      <c r="A11511" s="16">
        <v>157003</v>
      </c>
      <c r="B11511">
        <v>7400</v>
      </c>
      <c r="C11511">
        <v>1</v>
      </c>
    </row>
    <row r="11512" spans="1:3" x14ac:dyDescent="0.25">
      <c r="A11512" s="16">
        <v>157006</v>
      </c>
      <c r="B11512">
        <v>7600</v>
      </c>
      <c r="C11512">
        <v>1</v>
      </c>
    </row>
    <row r="11513" spans="1:3" x14ac:dyDescent="0.25">
      <c r="A11513" s="16">
        <v>157010</v>
      </c>
      <c r="B11513">
        <v>8000</v>
      </c>
      <c r="C11513">
        <v>1</v>
      </c>
    </row>
    <row r="11514" spans="1:3" x14ac:dyDescent="0.25">
      <c r="A11514" s="16">
        <v>157011</v>
      </c>
      <c r="B11514">
        <v>8000</v>
      </c>
      <c r="C11514">
        <v>1</v>
      </c>
    </row>
    <row r="11515" spans="1:3" x14ac:dyDescent="0.25">
      <c r="A11515" s="16">
        <v>157013</v>
      </c>
      <c r="B11515">
        <v>7600</v>
      </c>
      <c r="C11515">
        <v>1</v>
      </c>
    </row>
    <row r="11516" spans="1:3" x14ac:dyDescent="0.25">
      <c r="A11516" s="16">
        <v>157015</v>
      </c>
      <c r="B11516">
        <v>7410</v>
      </c>
      <c r="C11516">
        <v>1</v>
      </c>
    </row>
    <row r="11517" spans="1:3" x14ac:dyDescent="0.25">
      <c r="A11517" s="16">
        <v>157017</v>
      </c>
      <c r="B11517">
        <v>10300</v>
      </c>
      <c r="C11517">
        <v>1</v>
      </c>
    </row>
    <row r="11518" spans="1:3" x14ac:dyDescent="0.25">
      <c r="A11518" s="16">
        <v>157019</v>
      </c>
      <c r="B11518">
        <v>8900</v>
      </c>
      <c r="C11518">
        <v>1</v>
      </c>
    </row>
    <row r="11519" spans="1:3" x14ac:dyDescent="0.25">
      <c r="A11519" s="16">
        <v>157020</v>
      </c>
      <c r="B11519">
        <v>8900</v>
      </c>
      <c r="C11519">
        <v>1</v>
      </c>
    </row>
    <row r="11520" spans="1:3" x14ac:dyDescent="0.25">
      <c r="A11520" s="16">
        <v>157022</v>
      </c>
      <c r="B11520">
        <v>7600</v>
      </c>
      <c r="C11520">
        <v>1</v>
      </c>
    </row>
    <row r="11521" spans="1:3" x14ac:dyDescent="0.25">
      <c r="A11521" s="16">
        <v>157023</v>
      </c>
      <c r="B11521">
        <v>7000</v>
      </c>
      <c r="C11521">
        <v>1</v>
      </c>
    </row>
    <row r="11522" spans="1:3" x14ac:dyDescent="0.25">
      <c r="A11522" s="16">
        <v>157024</v>
      </c>
      <c r="B11522">
        <v>10000</v>
      </c>
      <c r="C11522">
        <v>1</v>
      </c>
    </row>
    <row r="11523" spans="1:3" x14ac:dyDescent="0.25">
      <c r="A11523" s="16">
        <v>157025</v>
      </c>
      <c r="B11523">
        <v>8900</v>
      </c>
      <c r="C11523">
        <v>1</v>
      </c>
    </row>
    <row r="11524" spans="1:3" x14ac:dyDescent="0.25">
      <c r="A11524" s="16">
        <v>157026</v>
      </c>
      <c r="B11524">
        <v>9400</v>
      </c>
      <c r="C11524">
        <v>1</v>
      </c>
    </row>
    <row r="11525" spans="1:3" x14ac:dyDescent="0.25">
      <c r="A11525" s="16">
        <v>157027</v>
      </c>
      <c r="B11525">
        <v>8000</v>
      </c>
      <c r="C11525">
        <v>1</v>
      </c>
    </row>
    <row r="11526" spans="1:3" x14ac:dyDescent="0.25">
      <c r="A11526" s="16">
        <v>157028</v>
      </c>
      <c r="B11526">
        <v>8000</v>
      </c>
      <c r="C11526">
        <v>1</v>
      </c>
    </row>
    <row r="11527" spans="1:3" x14ac:dyDescent="0.25">
      <c r="A11527" s="16">
        <v>157029</v>
      </c>
      <c r="B11527">
        <v>7600</v>
      </c>
      <c r="C11527">
        <v>1</v>
      </c>
    </row>
    <row r="11528" spans="1:3" x14ac:dyDescent="0.25">
      <c r="A11528" s="16">
        <v>157031</v>
      </c>
      <c r="B11528">
        <v>7200</v>
      </c>
      <c r="C11528">
        <v>1</v>
      </c>
    </row>
    <row r="11529" spans="1:3" x14ac:dyDescent="0.25">
      <c r="A11529" s="16">
        <v>157032</v>
      </c>
      <c r="B11529">
        <v>8900</v>
      </c>
      <c r="C11529">
        <v>1</v>
      </c>
    </row>
    <row r="11530" spans="1:3" x14ac:dyDescent="0.25">
      <c r="A11530" s="16">
        <v>157033</v>
      </c>
      <c r="B11530">
        <v>9400</v>
      </c>
      <c r="C11530">
        <v>1</v>
      </c>
    </row>
    <row r="11531" spans="1:3" x14ac:dyDescent="0.25">
      <c r="A11531" s="16">
        <v>157034</v>
      </c>
      <c r="B11531">
        <v>9400</v>
      </c>
      <c r="C11531">
        <v>1</v>
      </c>
    </row>
    <row r="11532" spans="1:3" x14ac:dyDescent="0.25">
      <c r="A11532" s="16">
        <v>157035</v>
      </c>
      <c r="B11532">
        <v>9400</v>
      </c>
      <c r="C11532">
        <v>1</v>
      </c>
    </row>
    <row r="11533" spans="1:3" x14ac:dyDescent="0.25">
      <c r="A11533" s="16">
        <v>157036</v>
      </c>
      <c r="B11533">
        <v>9400</v>
      </c>
      <c r="C11533">
        <v>1</v>
      </c>
    </row>
    <row r="11534" spans="1:3" x14ac:dyDescent="0.25">
      <c r="A11534" s="16">
        <v>157037</v>
      </c>
      <c r="B11534">
        <v>9400</v>
      </c>
      <c r="C11534">
        <v>1</v>
      </c>
    </row>
    <row r="11535" spans="1:3" x14ac:dyDescent="0.25">
      <c r="A11535" s="16">
        <v>157040</v>
      </c>
      <c r="B11535">
        <v>9400</v>
      </c>
      <c r="C11535">
        <v>1</v>
      </c>
    </row>
    <row r="11536" spans="1:3" x14ac:dyDescent="0.25">
      <c r="A11536" s="16">
        <v>157041</v>
      </c>
      <c r="B11536">
        <v>10000</v>
      </c>
      <c r="C11536">
        <v>1</v>
      </c>
    </row>
    <row r="11537" spans="1:3" x14ac:dyDescent="0.25">
      <c r="A11537" s="16">
        <v>157042</v>
      </c>
      <c r="B11537">
        <v>9400</v>
      </c>
      <c r="C11537">
        <v>1</v>
      </c>
    </row>
    <row r="11538" spans="1:3" x14ac:dyDescent="0.25">
      <c r="A11538" s="16">
        <v>157043</v>
      </c>
      <c r="B11538">
        <v>9400</v>
      </c>
      <c r="C11538">
        <v>1</v>
      </c>
    </row>
    <row r="11539" spans="1:3" x14ac:dyDescent="0.25">
      <c r="A11539" s="16">
        <v>157044</v>
      </c>
      <c r="B11539">
        <v>9400</v>
      </c>
      <c r="C11539">
        <v>1</v>
      </c>
    </row>
    <row r="11540" spans="1:3" x14ac:dyDescent="0.25">
      <c r="A11540" s="16">
        <v>157047</v>
      </c>
      <c r="B11540">
        <v>10800</v>
      </c>
      <c r="C11540">
        <v>1</v>
      </c>
    </row>
    <row r="11541" spans="1:3" x14ac:dyDescent="0.25">
      <c r="A11541" s="16">
        <v>157048</v>
      </c>
      <c r="B11541">
        <v>10300</v>
      </c>
      <c r="C11541">
        <v>1</v>
      </c>
    </row>
    <row r="11542" spans="1:3" x14ac:dyDescent="0.25">
      <c r="A11542" s="16">
        <v>157050</v>
      </c>
      <c r="B11542">
        <v>9400</v>
      </c>
      <c r="C11542">
        <v>1</v>
      </c>
    </row>
    <row r="11543" spans="1:3" x14ac:dyDescent="0.25">
      <c r="A11543" s="16">
        <v>157051</v>
      </c>
      <c r="B11543">
        <v>9400</v>
      </c>
      <c r="C11543">
        <v>1</v>
      </c>
    </row>
    <row r="11544" spans="1:3" x14ac:dyDescent="0.25">
      <c r="A11544" s="16">
        <v>157053</v>
      </c>
      <c r="B11544">
        <v>9700</v>
      </c>
      <c r="C11544">
        <v>1</v>
      </c>
    </row>
    <row r="11545" spans="1:3" x14ac:dyDescent="0.25">
      <c r="A11545" s="16">
        <v>157054</v>
      </c>
      <c r="B11545">
        <v>8900</v>
      </c>
      <c r="C11545">
        <v>1</v>
      </c>
    </row>
    <row r="11546" spans="1:3" x14ac:dyDescent="0.25">
      <c r="A11546" s="16">
        <v>157055</v>
      </c>
      <c r="B11546">
        <v>9700</v>
      </c>
      <c r="C11546">
        <v>1</v>
      </c>
    </row>
    <row r="11547" spans="1:3" x14ac:dyDescent="0.25">
      <c r="A11547" s="16">
        <v>157056</v>
      </c>
      <c r="B11547">
        <v>9400</v>
      </c>
      <c r="C11547">
        <v>1</v>
      </c>
    </row>
    <row r="11548" spans="1:3" x14ac:dyDescent="0.25">
      <c r="A11548" s="16">
        <v>157057</v>
      </c>
      <c r="B11548">
        <v>9400</v>
      </c>
      <c r="C11548">
        <v>1</v>
      </c>
    </row>
    <row r="11549" spans="1:3" x14ac:dyDescent="0.25">
      <c r="A11549" s="16">
        <v>157058</v>
      </c>
      <c r="B11549">
        <v>9400</v>
      </c>
      <c r="C11549">
        <v>1</v>
      </c>
    </row>
    <row r="11550" spans="1:3" x14ac:dyDescent="0.25">
      <c r="A11550" s="16">
        <v>157059</v>
      </c>
      <c r="B11550">
        <v>9400</v>
      </c>
      <c r="C11550">
        <v>1</v>
      </c>
    </row>
    <row r="11551" spans="1:3" x14ac:dyDescent="0.25">
      <c r="A11551" s="16">
        <v>157060</v>
      </c>
      <c r="B11551">
        <v>9400</v>
      </c>
      <c r="C11551">
        <v>1</v>
      </c>
    </row>
    <row r="11552" spans="1:3" x14ac:dyDescent="0.25">
      <c r="A11552" s="16">
        <v>157061</v>
      </c>
      <c r="B11552">
        <v>8900</v>
      </c>
      <c r="C11552">
        <v>1</v>
      </c>
    </row>
    <row r="11553" spans="1:3" x14ac:dyDescent="0.25">
      <c r="A11553" s="16">
        <v>157063</v>
      </c>
      <c r="B11553">
        <v>10300</v>
      </c>
      <c r="C11553">
        <v>1</v>
      </c>
    </row>
    <row r="11554" spans="1:3" x14ac:dyDescent="0.25">
      <c r="A11554" s="16">
        <v>157064</v>
      </c>
      <c r="B11554">
        <v>10300</v>
      </c>
      <c r="C11554">
        <v>1</v>
      </c>
    </row>
    <row r="11555" spans="1:3" x14ac:dyDescent="0.25">
      <c r="A11555" s="16">
        <v>157066</v>
      </c>
      <c r="B11555">
        <v>10800</v>
      </c>
      <c r="C11555">
        <v>1</v>
      </c>
    </row>
    <row r="11556" spans="1:3" x14ac:dyDescent="0.25">
      <c r="A11556" s="16">
        <v>157067</v>
      </c>
      <c r="B11556">
        <v>9400</v>
      </c>
      <c r="C11556">
        <v>1</v>
      </c>
    </row>
    <row r="11557" spans="1:3" x14ac:dyDescent="0.25">
      <c r="A11557" s="16">
        <v>157068</v>
      </c>
      <c r="B11557">
        <v>9400</v>
      </c>
      <c r="C11557">
        <v>1</v>
      </c>
    </row>
    <row r="11558" spans="1:3" x14ac:dyDescent="0.25">
      <c r="A11558" s="16">
        <v>157069</v>
      </c>
      <c r="B11558">
        <v>10300</v>
      </c>
      <c r="C11558">
        <v>1</v>
      </c>
    </row>
    <row r="11559" spans="1:3" x14ac:dyDescent="0.25">
      <c r="A11559" s="16">
        <v>157071</v>
      </c>
      <c r="B11559">
        <v>8900</v>
      </c>
      <c r="C11559">
        <v>1</v>
      </c>
    </row>
    <row r="11560" spans="1:3" x14ac:dyDescent="0.25">
      <c r="A11560" s="16">
        <v>157072</v>
      </c>
      <c r="B11560">
        <v>9400</v>
      </c>
      <c r="C11560">
        <v>1</v>
      </c>
    </row>
    <row r="11561" spans="1:3" x14ac:dyDescent="0.25">
      <c r="A11561" s="16">
        <v>157073</v>
      </c>
      <c r="B11561">
        <v>8900</v>
      </c>
      <c r="C11561">
        <v>1</v>
      </c>
    </row>
    <row r="11562" spans="1:3" x14ac:dyDescent="0.25">
      <c r="A11562" s="16">
        <v>157074</v>
      </c>
      <c r="B11562">
        <v>8900</v>
      </c>
      <c r="C11562">
        <v>1</v>
      </c>
    </row>
    <row r="11563" spans="1:3" x14ac:dyDescent="0.25">
      <c r="A11563" s="16">
        <v>157075</v>
      </c>
      <c r="B11563">
        <v>10300</v>
      </c>
      <c r="C11563">
        <v>1</v>
      </c>
    </row>
    <row r="11564" spans="1:3" x14ac:dyDescent="0.25">
      <c r="A11564" s="16">
        <v>157076</v>
      </c>
      <c r="B11564">
        <v>9400</v>
      </c>
      <c r="C11564">
        <v>1</v>
      </c>
    </row>
    <row r="11565" spans="1:3" x14ac:dyDescent="0.25">
      <c r="A11565" s="16">
        <v>157078</v>
      </c>
      <c r="B11565">
        <v>10300</v>
      </c>
      <c r="C11565">
        <v>1</v>
      </c>
    </row>
    <row r="11566" spans="1:3" x14ac:dyDescent="0.25">
      <c r="A11566" s="16">
        <v>157079</v>
      </c>
      <c r="B11566">
        <v>9400</v>
      </c>
      <c r="C11566">
        <v>1</v>
      </c>
    </row>
    <row r="11567" spans="1:3" x14ac:dyDescent="0.25">
      <c r="A11567" s="16">
        <v>157080</v>
      </c>
      <c r="B11567">
        <v>10000</v>
      </c>
      <c r="C11567">
        <v>1</v>
      </c>
    </row>
    <row r="11568" spans="1:3" x14ac:dyDescent="0.25">
      <c r="A11568" s="16">
        <v>157081</v>
      </c>
      <c r="B11568">
        <v>10000</v>
      </c>
      <c r="C11568">
        <v>1</v>
      </c>
    </row>
    <row r="11569" spans="1:3" x14ac:dyDescent="0.25">
      <c r="A11569" s="16">
        <v>157085</v>
      </c>
      <c r="B11569">
        <v>9400</v>
      </c>
      <c r="C11569">
        <v>1</v>
      </c>
    </row>
    <row r="11570" spans="1:3" x14ac:dyDescent="0.25">
      <c r="A11570" s="16">
        <v>157087</v>
      </c>
      <c r="B11570">
        <v>9400</v>
      </c>
      <c r="C11570">
        <v>1</v>
      </c>
    </row>
    <row r="11571" spans="1:3" x14ac:dyDescent="0.25">
      <c r="A11571" s="16">
        <v>157106</v>
      </c>
      <c r="B11571">
        <v>10300</v>
      </c>
      <c r="C11571">
        <v>1</v>
      </c>
    </row>
    <row r="11572" spans="1:3" x14ac:dyDescent="0.25">
      <c r="A11572" s="16">
        <v>157107</v>
      </c>
      <c r="B11572">
        <v>9400</v>
      </c>
      <c r="C11572">
        <v>1</v>
      </c>
    </row>
    <row r="11573" spans="1:3" x14ac:dyDescent="0.25">
      <c r="A11573" s="16">
        <v>157109</v>
      </c>
      <c r="B11573">
        <v>10000</v>
      </c>
      <c r="C11573">
        <v>1</v>
      </c>
    </row>
    <row r="11574" spans="1:3" x14ac:dyDescent="0.25">
      <c r="A11574" s="16">
        <v>157110</v>
      </c>
      <c r="B11574">
        <v>10800</v>
      </c>
      <c r="C11574">
        <v>1</v>
      </c>
    </row>
    <row r="11575" spans="1:3" x14ac:dyDescent="0.25">
      <c r="A11575" s="16">
        <v>157120</v>
      </c>
      <c r="B11575">
        <v>10000</v>
      </c>
      <c r="C11575">
        <v>1</v>
      </c>
    </row>
    <row r="11576" spans="1:3" x14ac:dyDescent="0.25">
      <c r="A11576" s="16">
        <v>157121</v>
      </c>
      <c r="B11576">
        <v>10000</v>
      </c>
      <c r="C11576">
        <v>1</v>
      </c>
    </row>
    <row r="11577" spans="1:3" x14ac:dyDescent="0.25">
      <c r="A11577" s="16">
        <v>157122</v>
      </c>
      <c r="B11577">
        <v>10000</v>
      </c>
      <c r="C11577">
        <v>1</v>
      </c>
    </row>
    <row r="11578" spans="1:3" x14ac:dyDescent="0.25">
      <c r="A11578" s="16">
        <v>157123</v>
      </c>
      <c r="B11578">
        <v>9400</v>
      </c>
      <c r="C11578">
        <v>1</v>
      </c>
    </row>
    <row r="11579" spans="1:3" x14ac:dyDescent="0.25">
      <c r="A11579" s="16">
        <v>157124</v>
      </c>
      <c r="B11579">
        <v>9400</v>
      </c>
      <c r="C11579">
        <v>1</v>
      </c>
    </row>
    <row r="11580" spans="1:3" x14ac:dyDescent="0.25">
      <c r="A11580" s="16">
        <v>157125</v>
      </c>
      <c r="B11580">
        <v>10000</v>
      </c>
      <c r="C11580">
        <v>1</v>
      </c>
    </row>
    <row r="11581" spans="1:3" x14ac:dyDescent="0.25">
      <c r="A11581" s="16">
        <v>157126</v>
      </c>
      <c r="B11581">
        <v>10000</v>
      </c>
      <c r="C11581">
        <v>1</v>
      </c>
    </row>
    <row r="11582" spans="1:3" x14ac:dyDescent="0.25">
      <c r="A11582" s="16">
        <v>157128</v>
      </c>
      <c r="B11582">
        <v>10000</v>
      </c>
      <c r="C11582">
        <v>1</v>
      </c>
    </row>
    <row r="11583" spans="1:3" x14ac:dyDescent="0.25">
      <c r="A11583" s="16">
        <v>157129</v>
      </c>
      <c r="B11583">
        <v>10300</v>
      </c>
      <c r="C11583">
        <v>1</v>
      </c>
    </row>
    <row r="11584" spans="1:3" x14ac:dyDescent="0.25">
      <c r="A11584" s="16">
        <v>157130</v>
      </c>
      <c r="B11584">
        <v>9400</v>
      </c>
      <c r="C11584">
        <v>1</v>
      </c>
    </row>
    <row r="11585" spans="1:3" x14ac:dyDescent="0.25">
      <c r="A11585" s="16">
        <v>157131</v>
      </c>
      <c r="B11585">
        <v>10300</v>
      </c>
      <c r="C11585">
        <v>1</v>
      </c>
    </row>
    <row r="11586" spans="1:3" x14ac:dyDescent="0.25">
      <c r="A11586" s="16">
        <v>157133</v>
      </c>
      <c r="B11586">
        <v>9400</v>
      </c>
      <c r="C11586">
        <v>1</v>
      </c>
    </row>
    <row r="11587" spans="1:3" x14ac:dyDescent="0.25">
      <c r="A11587" s="16">
        <v>157134</v>
      </c>
      <c r="B11587">
        <v>10000</v>
      </c>
      <c r="C11587">
        <v>1</v>
      </c>
    </row>
    <row r="11588" spans="1:3" x14ac:dyDescent="0.25">
      <c r="A11588" s="16">
        <v>157135</v>
      </c>
      <c r="B11588">
        <v>9400</v>
      </c>
      <c r="C11588">
        <v>1</v>
      </c>
    </row>
    <row r="11589" spans="1:3" x14ac:dyDescent="0.25">
      <c r="A11589" s="16">
        <v>157136</v>
      </c>
      <c r="B11589">
        <v>9400</v>
      </c>
      <c r="C11589">
        <v>1</v>
      </c>
    </row>
    <row r="11590" spans="1:3" x14ac:dyDescent="0.25">
      <c r="A11590" s="16">
        <v>157137</v>
      </c>
      <c r="B11590">
        <v>10000</v>
      </c>
      <c r="C11590">
        <v>1</v>
      </c>
    </row>
    <row r="11591" spans="1:3" x14ac:dyDescent="0.25">
      <c r="A11591" s="16">
        <v>157138</v>
      </c>
      <c r="B11591">
        <v>10000</v>
      </c>
      <c r="C11591">
        <v>1</v>
      </c>
    </row>
    <row r="11592" spans="1:3" x14ac:dyDescent="0.25">
      <c r="A11592" s="16">
        <v>157140</v>
      </c>
      <c r="B11592">
        <v>10300</v>
      </c>
      <c r="C11592">
        <v>1</v>
      </c>
    </row>
    <row r="11593" spans="1:3" x14ac:dyDescent="0.25">
      <c r="A11593" s="16">
        <v>157143</v>
      </c>
      <c r="B11593">
        <v>10000</v>
      </c>
      <c r="C11593">
        <v>1</v>
      </c>
    </row>
    <row r="11594" spans="1:3" x14ac:dyDescent="0.25">
      <c r="A11594" s="16">
        <v>157144</v>
      </c>
      <c r="B11594">
        <v>10000</v>
      </c>
      <c r="C11594">
        <v>1</v>
      </c>
    </row>
    <row r="11595" spans="1:3" x14ac:dyDescent="0.25">
      <c r="A11595" s="16">
        <v>157145</v>
      </c>
      <c r="B11595">
        <v>10000</v>
      </c>
      <c r="C11595">
        <v>1</v>
      </c>
    </row>
    <row r="11596" spans="1:3" x14ac:dyDescent="0.25">
      <c r="A11596" s="16">
        <v>157148</v>
      </c>
      <c r="B11596">
        <v>10300</v>
      </c>
      <c r="C11596">
        <v>1</v>
      </c>
    </row>
    <row r="11597" spans="1:3" x14ac:dyDescent="0.25">
      <c r="A11597" s="16">
        <v>157149</v>
      </c>
      <c r="B11597">
        <v>9400</v>
      </c>
      <c r="C11597">
        <v>1</v>
      </c>
    </row>
    <row r="11598" spans="1:3" x14ac:dyDescent="0.25">
      <c r="A11598" s="16">
        <v>157150</v>
      </c>
      <c r="B11598">
        <v>9400</v>
      </c>
      <c r="C11598">
        <v>1</v>
      </c>
    </row>
    <row r="11599" spans="1:3" x14ac:dyDescent="0.25">
      <c r="A11599" s="16">
        <v>157151</v>
      </c>
      <c r="B11599">
        <v>10300</v>
      </c>
      <c r="C11599">
        <v>1</v>
      </c>
    </row>
    <row r="11600" spans="1:3" x14ac:dyDescent="0.25">
      <c r="A11600" s="16">
        <v>157152</v>
      </c>
      <c r="B11600">
        <v>8900</v>
      </c>
      <c r="C11600">
        <v>1</v>
      </c>
    </row>
    <row r="11601" spans="1:3" x14ac:dyDescent="0.25">
      <c r="A11601" s="16">
        <v>157153</v>
      </c>
      <c r="B11601">
        <v>7400</v>
      </c>
      <c r="C11601">
        <v>1</v>
      </c>
    </row>
    <row r="11602" spans="1:3" x14ac:dyDescent="0.25">
      <c r="A11602" s="16">
        <v>157155</v>
      </c>
      <c r="B11602">
        <v>7600</v>
      </c>
      <c r="C11602">
        <v>1</v>
      </c>
    </row>
    <row r="11603" spans="1:3" x14ac:dyDescent="0.25">
      <c r="A11603" s="16">
        <v>157156</v>
      </c>
      <c r="B11603">
        <v>7220</v>
      </c>
      <c r="C11603">
        <v>1</v>
      </c>
    </row>
    <row r="11604" spans="1:3" x14ac:dyDescent="0.25">
      <c r="A11604" s="16">
        <v>157157</v>
      </c>
      <c r="B11604">
        <v>7600</v>
      </c>
      <c r="C11604">
        <v>1</v>
      </c>
    </row>
    <row r="11605" spans="1:3" x14ac:dyDescent="0.25">
      <c r="A11605" s="16">
        <v>157160</v>
      </c>
      <c r="B11605">
        <v>7600</v>
      </c>
      <c r="C11605">
        <v>1</v>
      </c>
    </row>
    <row r="11606" spans="1:3" x14ac:dyDescent="0.25">
      <c r="A11606" s="16">
        <v>157163</v>
      </c>
      <c r="B11606">
        <v>7600</v>
      </c>
      <c r="C11606">
        <v>1</v>
      </c>
    </row>
    <row r="11607" spans="1:3" x14ac:dyDescent="0.25">
      <c r="A11607" s="16">
        <v>157164</v>
      </c>
      <c r="B11607">
        <v>7600</v>
      </c>
      <c r="C11607">
        <v>1</v>
      </c>
    </row>
    <row r="11608" spans="1:3" x14ac:dyDescent="0.25">
      <c r="A11608" s="16">
        <v>157165</v>
      </c>
      <c r="B11608">
        <v>7030</v>
      </c>
      <c r="C11608">
        <v>1</v>
      </c>
    </row>
    <row r="11609" spans="1:3" x14ac:dyDescent="0.25">
      <c r="A11609" s="16">
        <v>157166</v>
      </c>
      <c r="B11609">
        <v>7400</v>
      </c>
      <c r="C11609">
        <v>1</v>
      </c>
    </row>
    <row r="11610" spans="1:3" x14ac:dyDescent="0.25">
      <c r="A11610" s="16">
        <v>157169</v>
      </c>
      <c r="B11610">
        <v>8000</v>
      </c>
      <c r="C11610">
        <v>1</v>
      </c>
    </row>
    <row r="11611" spans="1:3" x14ac:dyDescent="0.25">
      <c r="A11611" s="16">
        <v>157171</v>
      </c>
      <c r="B11611">
        <v>7400</v>
      </c>
      <c r="C11611">
        <v>1</v>
      </c>
    </row>
    <row r="11612" spans="1:3" x14ac:dyDescent="0.25">
      <c r="A11612" s="16">
        <v>157173</v>
      </c>
      <c r="B11612">
        <v>7400</v>
      </c>
      <c r="C11612">
        <v>1</v>
      </c>
    </row>
    <row r="11613" spans="1:3" x14ac:dyDescent="0.25">
      <c r="A11613" s="16">
        <v>157174</v>
      </c>
      <c r="B11613">
        <v>7400</v>
      </c>
      <c r="C11613">
        <v>1</v>
      </c>
    </row>
    <row r="11614" spans="1:3" x14ac:dyDescent="0.25">
      <c r="A11614" s="16">
        <v>157176</v>
      </c>
      <c r="B11614">
        <v>7400</v>
      </c>
      <c r="C11614">
        <v>1</v>
      </c>
    </row>
    <row r="11615" spans="1:3" x14ac:dyDescent="0.25">
      <c r="A11615" s="16">
        <v>157178</v>
      </c>
      <c r="B11615">
        <v>7400</v>
      </c>
      <c r="C11615">
        <v>1</v>
      </c>
    </row>
    <row r="11616" spans="1:3" x14ac:dyDescent="0.25">
      <c r="A11616" s="16">
        <v>157179</v>
      </c>
      <c r="B11616">
        <v>7600</v>
      </c>
      <c r="C11616">
        <v>1</v>
      </c>
    </row>
    <row r="11617" spans="1:3" x14ac:dyDescent="0.25">
      <c r="A11617" s="16">
        <v>157183</v>
      </c>
      <c r="B11617">
        <v>10000</v>
      </c>
      <c r="C11617">
        <v>1</v>
      </c>
    </row>
    <row r="11618" spans="1:3" x14ac:dyDescent="0.25">
      <c r="A11618" s="16">
        <v>157184</v>
      </c>
      <c r="B11618">
        <v>9400</v>
      </c>
      <c r="C11618">
        <v>1</v>
      </c>
    </row>
    <row r="11619" spans="1:3" x14ac:dyDescent="0.25">
      <c r="A11619" s="16">
        <v>157186</v>
      </c>
      <c r="B11619">
        <v>10000</v>
      </c>
      <c r="C11619">
        <v>1</v>
      </c>
    </row>
    <row r="11620" spans="1:3" x14ac:dyDescent="0.25">
      <c r="A11620" s="16">
        <v>157187</v>
      </c>
      <c r="B11620">
        <v>10000</v>
      </c>
      <c r="C11620">
        <v>1</v>
      </c>
    </row>
    <row r="11621" spans="1:3" x14ac:dyDescent="0.25">
      <c r="A11621" s="16">
        <v>157192</v>
      </c>
      <c r="B11621">
        <v>9400</v>
      </c>
      <c r="C11621">
        <v>1</v>
      </c>
    </row>
    <row r="11622" spans="1:3" x14ac:dyDescent="0.25">
      <c r="A11622" s="16">
        <v>157193</v>
      </c>
      <c r="B11622">
        <v>9400</v>
      </c>
      <c r="C11622">
        <v>1</v>
      </c>
    </row>
    <row r="11623" spans="1:3" x14ac:dyDescent="0.25">
      <c r="A11623" s="16">
        <v>157194</v>
      </c>
      <c r="B11623">
        <v>9400</v>
      </c>
      <c r="C11623">
        <v>1</v>
      </c>
    </row>
    <row r="11624" spans="1:3" x14ac:dyDescent="0.25">
      <c r="A11624" s="16">
        <v>157195</v>
      </c>
      <c r="B11624">
        <v>10000</v>
      </c>
      <c r="C11624">
        <v>1</v>
      </c>
    </row>
    <row r="11625" spans="1:3" x14ac:dyDescent="0.25">
      <c r="A11625" s="16">
        <v>157197</v>
      </c>
      <c r="B11625">
        <v>10000</v>
      </c>
      <c r="C11625">
        <v>1</v>
      </c>
    </row>
    <row r="11626" spans="1:3" x14ac:dyDescent="0.25">
      <c r="A11626" s="16">
        <v>157198</v>
      </c>
      <c r="B11626">
        <v>9400</v>
      </c>
      <c r="C11626">
        <v>1</v>
      </c>
    </row>
    <row r="11627" spans="1:3" x14ac:dyDescent="0.25">
      <c r="A11627" s="16">
        <v>157199</v>
      </c>
      <c r="B11627">
        <v>10000</v>
      </c>
      <c r="C11627">
        <v>1</v>
      </c>
    </row>
    <row r="11628" spans="1:3" x14ac:dyDescent="0.25">
      <c r="A11628" s="16">
        <v>157201</v>
      </c>
      <c r="B11628">
        <v>9400</v>
      </c>
      <c r="C11628">
        <v>1</v>
      </c>
    </row>
    <row r="11629" spans="1:3" x14ac:dyDescent="0.25">
      <c r="A11629" s="16">
        <v>157203</v>
      </c>
      <c r="B11629">
        <v>9400</v>
      </c>
      <c r="C11629">
        <v>1</v>
      </c>
    </row>
    <row r="11630" spans="1:3" x14ac:dyDescent="0.25">
      <c r="A11630" s="16">
        <v>157204</v>
      </c>
      <c r="B11630">
        <v>9400</v>
      </c>
      <c r="C11630">
        <v>1</v>
      </c>
    </row>
    <row r="11631" spans="1:3" x14ac:dyDescent="0.25">
      <c r="A11631" s="16">
        <v>157206</v>
      </c>
      <c r="B11631">
        <v>9400</v>
      </c>
      <c r="C11631">
        <v>1</v>
      </c>
    </row>
    <row r="11632" spans="1:3" x14ac:dyDescent="0.25">
      <c r="A11632" s="16">
        <v>157208</v>
      </c>
      <c r="B11632">
        <v>10000</v>
      </c>
      <c r="C11632">
        <v>1</v>
      </c>
    </row>
    <row r="11633" spans="1:3" x14ac:dyDescent="0.25">
      <c r="A11633" s="16">
        <v>157209</v>
      </c>
      <c r="B11633">
        <v>10000</v>
      </c>
      <c r="C11633">
        <v>1</v>
      </c>
    </row>
    <row r="11634" spans="1:3" x14ac:dyDescent="0.25">
      <c r="A11634" s="16">
        <v>157210</v>
      </c>
      <c r="B11634">
        <v>10000</v>
      </c>
      <c r="C11634">
        <v>1</v>
      </c>
    </row>
    <row r="11635" spans="1:3" x14ac:dyDescent="0.25">
      <c r="A11635" s="16">
        <v>157211</v>
      </c>
      <c r="B11635">
        <v>10000</v>
      </c>
      <c r="C11635">
        <v>1</v>
      </c>
    </row>
    <row r="11636" spans="1:3" x14ac:dyDescent="0.25">
      <c r="A11636" s="16">
        <v>157212</v>
      </c>
      <c r="B11636">
        <v>10000</v>
      </c>
      <c r="C11636">
        <v>1</v>
      </c>
    </row>
    <row r="11637" spans="1:3" x14ac:dyDescent="0.25">
      <c r="A11637" s="16">
        <v>157213</v>
      </c>
      <c r="B11637">
        <v>10000</v>
      </c>
      <c r="C11637">
        <v>1</v>
      </c>
    </row>
    <row r="11638" spans="1:3" x14ac:dyDescent="0.25">
      <c r="A11638" s="16">
        <v>157216</v>
      </c>
      <c r="B11638">
        <v>8000</v>
      </c>
      <c r="C11638">
        <v>1</v>
      </c>
    </row>
    <row r="11639" spans="1:3" x14ac:dyDescent="0.25">
      <c r="A11639" s="16">
        <v>157219</v>
      </c>
      <c r="B11639">
        <v>7600</v>
      </c>
      <c r="C11639">
        <v>1</v>
      </c>
    </row>
    <row r="11640" spans="1:3" x14ac:dyDescent="0.25">
      <c r="A11640" s="16">
        <v>157223</v>
      </c>
      <c r="B11640">
        <v>7600</v>
      </c>
      <c r="C11640">
        <v>1</v>
      </c>
    </row>
    <row r="11641" spans="1:3" x14ac:dyDescent="0.25">
      <c r="A11641" s="16">
        <v>157224</v>
      </c>
      <c r="B11641">
        <v>7220</v>
      </c>
      <c r="C11641">
        <v>1</v>
      </c>
    </row>
    <row r="11642" spans="1:3" x14ac:dyDescent="0.25">
      <c r="A11642" s="16">
        <v>157225</v>
      </c>
      <c r="B11642">
        <v>7600</v>
      </c>
      <c r="C11642">
        <v>1</v>
      </c>
    </row>
    <row r="11643" spans="1:3" x14ac:dyDescent="0.25">
      <c r="A11643" s="16">
        <v>157228</v>
      </c>
      <c r="B11643">
        <v>9400</v>
      </c>
      <c r="C11643">
        <v>1</v>
      </c>
    </row>
    <row r="11644" spans="1:3" x14ac:dyDescent="0.25">
      <c r="A11644" s="16">
        <v>157229</v>
      </c>
      <c r="B11644">
        <v>9400</v>
      </c>
      <c r="C11644">
        <v>1</v>
      </c>
    </row>
    <row r="11645" spans="1:3" x14ac:dyDescent="0.25">
      <c r="A11645" s="16">
        <v>157231</v>
      </c>
      <c r="B11645">
        <v>9400</v>
      </c>
      <c r="C11645">
        <v>1</v>
      </c>
    </row>
    <row r="11646" spans="1:3" x14ac:dyDescent="0.25">
      <c r="A11646" s="16">
        <v>157232</v>
      </c>
      <c r="B11646">
        <v>9400</v>
      </c>
      <c r="C11646">
        <v>1</v>
      </c>
    </row>
    <row r="11647" spans="1:3" x14ac:dyDescent="0.25">
      <c r="A11647" s="16">
        <v>157233</v>
      </c>
      <c r="B11647">
        <v>9400</v>
      </c>
      <c r="C11647">
        <v>1</v>
      </c>
    </row>
    <row r="11648" spans="1:3" x14ac:dyDescent="0.25">
      <c r="A11648" s="16">
        <v>157234</v>
      </c>
      <c r="B11648">
        <v>9400</v>
      </c>
      <c r="C11648">
        <v>1</v>
      </c>
    </row>
    <row r="11649" spans="1:3" x14ac:dyDescent="0.25">
      <c r="A11649" s="16">
        <v>157235</v>
      </c>
      <c r="B11649">
        <v>10000</v>
      </c>
      <c r="C11649">
        <v>1</v>
      </c>
    </row>
    <row r="11650" spans="1:3" x14ac:dyDescent="0.25">
      <c r="A11650" s="16">
        <v>157236</v>
      </c>
      <c r="B11650">
        <v>9400</v>
      </c>
      <c r="C11650">
        <v>1</v>
      </c>
    </row>
    <row r="11651" spans="1:3" x14ac:dyDescent="0.25">
      <c r="A11651" s="16">
        <v>157238</v>
      </c>
      <c r="B11651">
        <v>10000</v>
      </c>
      <c r="C11651">
        <v>1</v>
      </c>
    </row>
    <row r="11652" spans="1:3" x14ac:dyDescent="0.25">
      <c r="A11652" s="16">
        <v>157239</v>
      </c>
      <c r="B11652">
        <v>10000</v>
      </c>
      <c r="C11652">
        <v>1</v>
      </c>
    </row>
    <row r="11653" spans="1:3" x14ac:dyDescent="0.25">
      <c r="A11653" s="16">
        <v>157240</v>
      </c>
      <c r="B11653">
        <v>10000</v>
      </c>
      <c r="C11653">
        <v>1</v>
      </c>
    </row>
    <row r="11654" spans="1:3" x14ac:dyDescent="0.25">
      <c r="A11654" s="16">
        <v>157242</v>
      </c>
      <c r="B11654">
        <v>9400</v>
      </c>
      <c r="C11654">
        <v>1</v>
      </c>
    </row>
    <row r="11655" spans="1:3" x14ac:dyDescent="0.25">
      <c r="A11655" s="16">
        <v>157244</v>
      </c>
      <c r="B11655">
        <v>9400</v>
      </c>
      <c r="C11655">
        <v>1</v>
      </c>
    </row>
    <row r="11656" spans="1:3" x14ac:dyDescent="0.25">
      <c r="A11656" s="16">
        <v>157245</v>
      </c>
      <c r="B11656">
        <v>9400</v>
      </c>
      <c r="C11656">
        <v>1</v>
      </c>
    </row>
    <row r="11657" spans="1:3" x14ac:dyDescent="0.25">
      <c r="A11657" s="16">
        <v>157246</v>
      </c>
      <c r="B11657">
        <v>9400</v>
      </c>
      <c r="C11657">
        <v>1</v>
      </c>
    </row>
    <row r="11658" spans="1:3" x14ac:dyDescent="0.25">
      <c r="A11658" s="16">
        <v>157247</v>
      </c>
      <c r="B11658">
        <v>9400</v>
      </c>
      <c r="C11658">
        <v>1</v>
      </c>
    </row>
    <row r="11659" spans="1:3" x14ac:dyDescent="0.25">
      <c r="A11659" s="16">
        <v>157248</v>
      </c>
      <c r="B11659">
        <v>7600</v>
      </c>
      <c r="C11659">
        <v>1</v>
      </c>
    </row>
    <row r="11660" spans="1:3" x14ac:dyDescent="0.25">
      <c r="A11660" s="16">
        <v>157249</v>
      </c>
      <c r="B11660">
        <v>7400</v>
      </c>
      <c r="C11660">
        <v>1</v>
      </c>
    </row>
    <row r="11661" spans="1:3" x14ac:dyDescent="0.25">
      <c r="A11661" s="16">
        <v>157251</v>
      </c>
      <c r="B11661">
        <v>7600</v>
      </c>
      <c r="C11661">
        <v>1</v>
      </c>
    </row>
    <row r="11662" spans="1:3" x14ac:dyDescent="0.25">
      <c r="A11662" s="16">
        <v>157252</v>
      </c>
      <c r="B11662">
        <v>7600</v>
      </c>
      <c r="C11662">
        <v>1</v>
      </c>
    </row>
    <row r="11663" spans="1:3" x14ac:dyDescent="0.25">
      <c r="A11663" s="16">
        <v>157254</v>
      </c>
      <c r="B11663">
        <v>7600</v>
      </c>
      <c r="C11663">
        <v>1</v>
      </c>
    </row>
    <row r="11664" spans="1:3" x14ac:dyDescent="0.25">
      <c r="A11664" s="16">
        <v>157257</v>
      </c>
      <c r="B11664">
        <v>7400</v>
      </c>
      <c r="C11664">
        <v>1</v>
      </c>
    </row>
    <row r="11665" spans="1:3" x14ac:dyDescent="0.25">
      <c r="A11665" s="16">
        <v>157259</v>
      </c>
      <c r="B11665">
        <v>8000</v>
      </c>
      <c r="C11665">
        <v>1</v>
      </c>
    </row>
    <row r="11666" spans="1:3" x14ac:dyDescent="0.25">
      <c r="A11666" s="16">
        <v>157260</v>
      </c>
      <c r="B11666">
        <v>7800</v>
      </c>
      <c r="C11666">
        <v>1</v>
      </c>
    </row>
    <row r="11667" spans="1:3" x14ac:dyDescent="0.25">
      <c r="A11667" s="16">
        <v>157262</v>
      </c>
      <c r="B11667">
        <v>7600</v>
      </c>
      <c r="C11667">
        <v>1</v>
      </c>
    </row>
    <row r="11668" spans="1:3" x14ac:dyDescent="0.25">
      <c r="A11668" s="16">
        <v>157263</v>
      </c>
      <c r="B11668">
        <v>7600</v>
      </c>
      <c r="C11668">
        <v>1</v>
      </c>
    </row>
    <row r="11669" spans="1:3" x14ac:dyDescent="0.25">
      <c r="A11669" s="16">
        <v>157264</v>
      </c>
      <c r="B11669">
        <v>7600</v>
      </c>
      <c r="C11669">
        <v>1</v>
      </c>
    </row>
    <row r="11670" spans="1:3" x14ac:dyDescent="0.25">
      <c r="A11670" s="16">
        <v>157265</v>
      </c>
      <c r="B11670">
        <v>7600</v>
      </c>
      <c r="C11670">
        <v>1</v>
      </c>
    </row>
    <row r="11671" spans="1:3" x14ac:dyDescent="0.25">
      <c r="A11671" s="16">
        <v>157266</v>
      </c>
      <c r="B11671">
        <v>7800</v>
      </c>
      <c r="C11671">
        <v>1</v>
      </c>
    </row>
    <row r="11672" spans="1:3" x14ac:dyDescent="0.25">
      <c r="A11672" s="16">
        <v>157269</v>
      </c>
      <c r="B11672">
        <v>8000</v>
      </c>
      <c r="C11672">
        <v>1</v>
      </c>
    </row>
    <row r="11673" spans="1:3" x14ac:dyDescent="0.25">
      <c r="A11673" s="16">
        <v>157270</v>
      </c>
      <c r="B11673">
        <v>8000</v>
      </c>
      <c r="C11673">
        <v>1</v>
      </c>
    </row>
    <row r="11674" spans="1:3" x14ac:dyDescent="0.25">
      <c r="A11674" s="16">
        <v>157271</v>
      </c>
      <c r="B11674">
        <v>7400</v>
      </c>
      <c r="C11674">
        <v>1</v>
      </c>
    </row>
    <row r="11675" spans="1:3" x14ac:dyDescent="0.25">
      <c r="A11675" s="16">
        <v>157272</v>
      </c>
      <c r="B11675">
        <v>8000</v>
      </c>
      <c r="C11675">
        <v>1</v>
      </c>
    </row>
    <row r="11676" spans="1:3" x14ac:dyDescent="0.25">
      <c r="A11676" s="16">
        <v>157273</v>
      </c>
      <c r="B11676">
        <v>6845</v>
      </c>
      <c r="C11676">
        <v>1</v>
      </c>
    </row>
    <row r="11677" spans="1:3" x14ac:dyDescent="0.25">
      <c r="A11677" s="16">
        <v>157277</v>
      </c>
      <c r="B11677">
        <v>10000</v>
      </c>
      <c r="C11677">
        <v>1</v>
      </c>
    </row>
    <row r="11678" spans="1:3" x14ac:dyDescent="0.25">
      <c r="A11678" s="16">
        <v>157279</v>
      </c>
      <c r="B11678">
        <v>10000</v>
      </c>
      <c r="C11678">
        <v>1</v>
      </c>
    </row>
    <row r="11679" spans="1:3" x14ac:dyDescent="0.25">
      <c r="A11679" s="16">
        <v>157281</v>
      </c>
      <c r="B11679">
        <v>9400</v>
      </c>
      <c r="C11679">
        <v>1</v>
      </c>
    </row>
    <row r="11680" spans="1:3" x14ac:dyDescent="0.25">
      <c r="A11680" s="16">
        <v>157284</v>
      </c>
      <c r="B11680">
        <v>10000</v>
      </c>
      <c r="C11680">
        <v>1</v>
      </c>
    </row>
    <row r="11681" spans="1:3" x14ac:dyDescent="0.25">
      <c r="A11681" s="16">
        <v>157285</v>
      </c>
      <c r="B11681">
        <v>10000</v>
      </c>
      <c r="C11681">
        <v>1</v>
      </c>
    </row>
    <row r="11682" spans="1:3" x14ac:dyDescent="0.25">
      <c r="A11682" s="16">
        <v>157286</v>
      </c>
      <c r="B11682">
        <v>10000</v>
      </c>
      <c r="C11682">
        <v>1</v>
      </c>
    </row>
    <row r="11683" spans="1:3" x14ac:dyDescent="0.25">
      <c r="A11683" s="16">
        <v>157287</v>
      </c>
      <c r="B11683">
        <v>9400</v>
      </c>
      <c r="C11683">
        <v>1</v>
      </c>
    </row>
    <row r="11684" spans="1:3" x14ac:dyDescent="0.25">
      <c r="A11684" s="16">
        <v>157289</v>
      </c>
      <c r="B11684">
        <v>10000</v>
      </c>
      <c r="C11684">
        <v>1</v>
      </c>
    </row>
    <row r="11685" spans="1:3" x14ac:dyDescent="0.25">
      <c r="A11685" s="16">
        <v>157290</v>
      </c>
      <c r="B11685">
        <v>10000</v>
      </c>
      <c r="C11685">
        <v>1</v>
      </c>
    </row>
    <row r="11686" spans="1:3" x14ac:dyDescent="0.25">
      <c r="A11686" s="16">
        <v>157291</v>
      </c>
      <c r="B11686">
        <v>9400</v>
      </c>
      <c r="C11686">
        <v>1</v>
      </c>
    </row>
    <row r="11687" spans="1:3" x14ac:dyDescent="0.25">
      <c r="A11687" s="16">
        <v>157292</v>
      </c>
      <c r="B11687">
        <v>10800</v>
      </c>
      <c r="C11687">
        <v>1</v>
      </c>
    </row>
    <row r="11688" spans="1:3" x14ac:dyDescent="0.25">
      <c r="A11688" s="16">
        <v>157294</v>
      </c>
      <c r="B11688">
        <v>10000</v>
      </c>
      <c r="C11688">
        <v>1</v>
      </c>
    </row>
    <row r="11689" spans="1:3" x14ac:dyDescent="0.25">
      <c r="A11689" s="16">
        <v>157295</v>
      </c>
      <c r="B11689">
        <v>9400</v>
      </c>
      <c r="C11689">
        <v>1</v>
      </c>
    </row>
    <row r="11690" spans="1:3" x14ac:dyDescent="0.25">
      <c r="A11690" s="16">
        <v>157297</v>
      </c>
      <c r="B11690">
        <v>10000</v>
      </c>
      <c r="C11690">
        <v>1</v>
      </c>
    </row>
    <row r="11691" spans="1:3" x14ac:dyDescent="0.25">
      <c r="A11691" s="16">
        <v>157298</v>
      </c>
      <c r="B11691">
        <v>9400</v>
      </c>
      <c r="C11691">
        <v>1</v>
      </c>
    </row>
    <row r="11692" spans="1:3" x14ac:dyDescent="0.25">
      <c r="A11692" s="16">
        <v>157299</v>
      </c>
      <c r="B11692">
        <v>9400</v>
      </c>
      <c r="C11692">
        <v>1</v>
      </c>
    </row>
    <row r="11693" spans="1:3" x14ac:dyDescent="0.25">
      <c r="A11693" s="16">
        <v>157300</v>
      </c>
      <c r="B11693">
        <v>9400</v>
      </c>
      <c r="C11693">
        <v>1</v>
      </c>
    </row>
    <row r="11694" spans="1:3" x14ac:dyDescent="0.25">
      <c r="A11694" s="16">
        <v>157301</v>
      </c>
      <c r="B11694">
        <v>9400</v>
      </c>
      <c r="C11694">
        <v>1</v>
      </c>
    </row>
    <row r="11695" spans="1:3" x14ac:dyDescent="0.25">
      <c r="A11695" s="16">
        <v>157307</v>
      </c>
      <c r="B11695">
        <v>9400</v>
      </c>
      <c r="C11695">
        <v>1</v>
      </c>
    </row>
    <row r="11696" spans="1:3" x14ac:dyDescent="0.25">
      <c r="A11696" s="16">
        <v>157308</v>
      </c>
      <c r="B11696">
        <v>9400</v>
      </c>
      <c r="C11696">
        <v>1</v>
      </c>
    </row>
    <row r="11697" spans="1:3" x14ac:dyDescent="0.25">
      <c r="A11697" s="16">
        <v>157309</v>
      </c>
      <c r="B11697">
        <v>9400</v>
      </c>
      <c r="C11697">
        <v>1</v>
      </c>
    </row>
    <row r="11698" spans="1:3" x14ac:dyDescent="0.25">
      <c r="A11698" s="16">
        <v>157310</v>
      </c>
      <c r="B11698">
        <v>10000</v>
      </c>
      <c r="C11698">
        <v>1</v>
      </c>
    </row>
    <row r="11699" spans="1:3" x14ac:dyDescent="0.25">
      <c r="A11699" s="16">
        <v>157311</v>
      </c>
      <c r="B11699">
        <v>10000</v>
      </c>
      <c r="C11699">
        <v>1</v>
      </c>
    </row>
    <row r="11700" spans="1:3" x14ac:dyDescent="0.25">
      <c r="A11700" s="16">
        <v>157312</v>
      </c>
      <c r="B11700">
        <v>10000</v>
      </c>
      <c r="C11700">
        <v>1</v>
      </c>
    </row>
    <row r="11701" spans="1:3" x14ac:dyDescent="0.25">
      <c r="A11701" s="16">
        <v>157313</v>
      </c>
      <c r="B11701">
        <v>10000</v>
      </c>
      <c r="C11701">
        <v>1</v>
      </c>
    </row>
    <row r="11702" spans="1:3" x14ac:dyDescent="0.25">
      <c r="A11702" s="16">
        <v>157317</v>
      </c>
      <c r="B11702">
        <v>7600</v>
      </c>
      <c r="C11702">
        <v>1</v>
      </c>
    </row>
    <row r="11703" spans="1:3" x14ac:dyDescent="0.25">
      <c r="A11703" s="16">
        <v>157320</v>
      </c>
      <c r="B11703">
        <v>7400</v>
      </c>
      <c r="C11703">
        <v>1</v>
      </c>
    </row>
    <row r="11704" spans="1:3" x14ac:dyDescent="0.25">
      <c r="A11704" s="16">
        <v>157321</v>
      </c>
      <c r="B11704">
        <v>7200</v>
      </c>
      <c r="C11704">
        <v>1</v>
      </c>
    </row>
    <row r="11705" spans="1:3" x14ac:dyDescent="0.25">
      <c r="A11705" s="16">
        <v>157323</v>
      </c>
      <c r="B11705">
        <v>6800</v>
      </c>
      <c r="C11705">
        <v>1</v>
      </c>
    </row>
    <row r="11706" spans="1:3" x14ac:dyDescent="0.25">
      <c r="A11706" s="16">
        <v>157324</v>
      </c>
      <c r="B11706">
        <v>7600</v>
      </c>
      <c r="C11706">
        <v>1</v>
      </c>
    </row>
    <row r="11707" spans="1:3" x14ac:dyDescent="0.25">
      <c r="A11707" s="16">
        <v>157325</v>
      </c>
      <c r="B11707">
        <v>7600</v>
      </c>
      <c r="C11707">
        <v>1</v>
      </c>
    </row>
    <row r="11708" spans="1:3" x14ac:dyDescent="0.25">
      <c r="A11708" s="16">
        <v>157326</v>
      </c>
      <c r="B11708">
        <v>7600</v>
      </c>
      <c r="C11708">
        <v>1</v>
      </c>
    </row>
    <row r="11709" spans="1:3" x14ac:dyDescent="0.25">
      <c r="A11709" s="16">
        <v>157327</v>
      </c>
      <c r="B11709">
        <v>8000</v>
      </c>
      <c r="C11709">
        <v>1</v>
      </c>
    </row>
    <row r="11710" spans="1:3" x14ac:dyDescent="0.25">
      <c r="A11710" s="16">
        <v>157328</v>
      </c>
      <c r="B11710">
        <v>7600</v>
      </c>
      <c r="C11710">
        <v>1</v>
      </c>
    </row>
    <row r="11711" spans="1:3" x14ac:dyDescent="0.25">
      <c r="A11711" s="16">
        <v>157330</v>
      </c>
      <c r="B11711">
        <v>7600</v>
      </c>
      <c r="C11711">
        <v>1</v>
      </c>
    </row>
    <row r="11712" spans="1:3" x14ac:dyDescent="0.25">
      <c r="A11712" s="16">
        <v>157332</v>
      </c>
      <c r="B11712">
        <v>7000</v>
      </c>
      <c r="C11712">
        <v>1</v>
      </c>
    </row>
    <row r="11713" spans="1:3" x14ac:dyDescent="0.25">
      <c r="A11713" s="16">
        <v>157333</v>
      </c>
      <c r="B11713">
        <v>8000</v>
      </c>
      <c r="C11713">
        <v>1</v>
      </c>
    </row>
    <row r="11714" spans="1:3" x14ac:dyDescent="0.25">
      <c r="A11714" s="16">
        <v>157334</v>
      </c>
      <c r="B11714">
        <v>8000</v>
      </c>
      <c r="C11714">
        <v>1</v>
      </c>
    </row>
    <row r="11715" spans="1:3" x14ac:dyDescent="0.25">
      <c r="A11715" s="16">
        <v>157337</v>
      </c>
      <c r="B11715">
        <v>10000</v>
      </c>
      <c r="C11715">
        <v>1</v>
      </c>
    </row>
    <row r="11716" spans="1:3" x14ac:dyDescent="0.25">
      <c r="A11716" s="16">
        <v>157338</v>
      </c>
      <c r="B11716">
        <v>9400</v>
      </c>
      <c r="C11716">
        <v>1</v>
      </c>
    </row>
    <row r="11717" spans="1:3" x14ac:dyDescent="0.25">
      <c r="A11717" s="16">
        <v>157339</v>
      </c>
      <c r="B11717">
        <v>9400</v>
      </c>
      <c r="C11717">
        <v>1</v>
      </c>
    </row>
    <row r="11718" spans="1:3" x14ac:dyDescent="0.25">
      <c r="A11718" s="16">
        <v>157340</v>
      </c>
      <c r="B11718">
        <v>9400</v>
      </c>
      <c r="C11718">
        <v>1</v>
      </c>
    </row>
    <row r="11719" spans="1:3" x14ac:dyDescent="0.25">
      <c r="A11719" s="16">
        <v>157341</v>
      </c>
      <c r="B11719">
        <v>9400</v>
      </c>
      <c r="C11719">
        <v>1</v>
      </c>
    </row>
    <row r="11720" spans="1:3" x14ac:dyDescent="0.25">
      <c r="A11720" s="16">
        <v>157342</v>
      </c>
      <c r="B11720">
        <v>8403</v>
      </c>
      <c r="C11720">
        <v>1</v>
      </c>
    </row>
    <row r="11721" spans="1:3" x14ac:dyDescent="0.25">
      <c r="A11721" s="16">
        <v>157343</v>
      </c>
      <c r="B11721">
        <v>10000</v>
      </c>
      <c r="C11721">
        <v>1</v>
      </c>
    </row>
    <row r="11722" spans="1:3" x14ac:dyDescent="0.25">
      <c r="A11722" s="16">
        <v>157344</v>
      </c>
      <c r="B11722">
        <v>7215</v>
      </c>
      <c r="C11722">
        <v>1</v>
      </c>
    </row>
    <row r="11723" spans="1:3" x14ac:dyDescent="0.25">
      <c r="A11723" s="16">
        <v>157346</v>
      </c>
      <c r="B11723">
        <v>10000</v>
      </c>
      <c r="C11723">
        <v>1</v>
      </c>
    </row>
    <row r="11724" spans="1:3" x14ac:dyDescent="0.25">
      <c r="A11724" s="16">
        <v>157347</v>
      </c>
      <c r="B11724">
        <v>10000</v>
      </c>
      <c r="C11724">
        <v>1</v>
      </c>
    </row>
    <row r="11725" spans="1:3" x14ac:dyDescent="0.25">
      <c r="A11725" s="16">
        <v>157348</v>
      </c>
      <c r="B11725">
        <v>10000</v>
      </c>
      <c r="C11725">
        <v>1</v>
      </c>
    </row>
    <row r="11726" spans="1:3" x14ac:dyDescent="0.25">
      <c r="A11726" s="16">
        <v>157349</v>
      </c>
      <c r="B11726">
        <v>10000</v>
      </c>
      <c r="C11726">
        <v>1</v>
      </c>
    </row>
    <row r="11727" spans="1:3" x14ac:dyDescent="0.25">
      <c r="A11727" s="16">
        <v>157350</v>
      </c>
      <c r="B11727">
        <v>10000</v>
      </c>
      <c r="C11727">
        <v>1</v>
      </c>
    </row>
    <row r="11728" spans="1:3" x14ac:dyDescent="0.25">
      <c r="A11728" s="16">
        <v>157351</v>
      </c>
      <c r="B11728">
        <v>7000</v>
      </c>
      <c r="C11728">
        <v>1</v>
      </c>
    </row>
    <row r="11729" spans="1:3" x14ac:dyDescent="0.25">
      <c r="A11729" s="16">
        <v>157353</v>
      </c>
      <c r="B11729">
        <v>10000</v>
      </c>
      <c r="C11729">
        <v>1</v>
      </c>
    </row>
    <row r="11730" spans="1:3" x14ac:dyDescent="0.25">
      <c r="A11730" s="16">
        <v>157354</v>
      </c>
      <c r="B11730">
        <v>1500</v>
      </c>
      <c r="C11730">
        <v>1</v>
      </c>
    </row>
    <row r="11731" spans="1:3" x14ac:dyDescent="0.25">
      <c r="A11731" s="16">
        <v>157355</v>
      </c>
      <c r="B11731">
        <v>8000</v>
      </c>
      <c r="C11731">
        <v>1</v>
      </c>
    </row>
    <row r="11732" spans="1:3" x14ac:dyDescent="0.25">
      <c r="A11732" s="16">
        <v>157356</v>
      </c>
      <c r="B11732">
        <v>1000</v>
      </c>
      <c r="C11732">
        <v>1</v>
      </c>
    </row>
    <row r="11733" spans="1:3" x14ac:dyDescent="0.25">
      <c r="A11733" s="16">
        <v>157357</v>
      </c>
      <c r="B11733">
        <v>1000</v>
      </c>
      <c r="C11733">
        <v>1</v>
      </c>
    </row>
    <row r="11734" spans="1:3" x14ac:dyDescent="0.25">
      <c r="A11734" s="16">
        <v>157358</v>
      </c>
      <c r="B11734">
        <v>2270</v>
      </c>
      <c r="C11734">
        <v>1</v>
      </c>
    </row>
    <row r="11735" spans="1:3" x14ac:dyDescent="0.25">
      <c r="A11735" s="16">
        <v>157359</v>
      </c>
      <c r="B11735">
        <v>1000</v>
      </c>
      <c r="C11735">
        <v>1</v>
      </c>
    </row>
    <row r="11736" spans="1:3" x14ac:dyDescent="0.25">
      <c r="A11736" s="16">
        <v>157360</v>
      </c>
      <c r="B11736">
        <v>1000</v>
      </c>
      <c r="C11736">
        <v>1</v>
      </c>
    </row>
    <row r="11737" spans="1:3" x14ac:dyDescent="0.25">
      <c r="A11737" s="16">
        <v>157361</v>
      </c>
      <c r="B11737">
        <v>450</v>
      </c>
      <c r="C11737">
        <v>1</v>
      </c>
    </row>
    <row r="11738" spans="1:3" x14ac:dyDescent="0.25">
      <c r="A11738" s="16">
        <v>157362</v>
      </c>
      <c r="B11738">
        <v>5005</v>
      </c>
      <c r="C11738">
        <v>1</v>
      </c>
    </row>
    <row r="11739" spans="1:3" x14ac:dyDescent="0.25">
      <c r="A11739" s="16">
        <v>157363</v>
      </c>
      <c r="B11739">
        <v>3000</v>
      </c>
      <c r="C11739">
        <v>1</v>
      </c>
    </row>
    <row r="11740" spans="1:3" x14ac:dyDescent="0.25">
      <c r="A11740" s="16">
        <v>157364</v>
      </c>
      <c r="B11740">
        <v>3000</v>
      </c>
      <c r="C11740">
        <v>1</v>
      </c>
    </row>
    <row r="11741" spans="1:3" x14ac:dyDescent="0.25">
      <c r="A11741" s="16">
        <v>157366</v>
      </c>
      <c r="B11741">
        <v>1000</v>
      </c>
      <c r="C11741">
        <v>1</v>
      </c>
    </row>
    <row r="11742" spans="1:3" x14ac:dyDescent="0.25">
      <c r="A11742" s="16">
        <v>157367</v>
      </c>
      <c r="B11742">
        <v>290</v>
      </c>
      <c r="C11742">
        <v>1</v>
      </c>
    </row>
    <row r="11743" spans="1:3" x14ac:dyDescent="0.25">
      <c r="A11743" s="16">
        <v>157368</v>
      </c>
      <c r="B11743">
        <v>1000</v>
      </c>
      <c r="C11743">
        <v>1</v>
      </c>
    </row>
    <row r="11744" spans="1:3" x14ac:dyDescent="0.25">
      <c r="A11744" s="16">
        <v>157369</v>
      </c>
      <c r="B11744">
        <v>1000</v>
      </c>
      <c r="C11744">
        <v>1</v>
      </c>
    </row>
    <row r="11745" spans="1:3" x14ac:dyDescent="0.25">
      <c r="A11745" s="16">
        <v>157370</v>
      </c>
      <c r="B11745">
        <v>2700</v>
      </c>
      <c r="C11745">
        <v>1</v>
      </c>
    </row>
    <row r="11746" spans="1:3" x14ac:dyDescent="0.25">
      <c r="A11746" s="16">
        <v>157371</v>
      </c>
      <c r="B11746">
        <v>1000</v>
      </c>
      <c r="C11746">
        <v>1</v>
      </c>
    </row>
    <row r="11747" spans="1:3" x14ac:dyDescent="0.25">
      <c r="A11747" s="16">
        <v>157372</v>
      </c>
      <c r="B11747">
        <v>290</v>
      </c>
      <c r="C11747">
        <v>1</v>
      </c>
    </row>
    <row r="11748" spans="1:3" x14ac:dyDescent="0.25">
      <c r="A11748" s="16">
        <v>157373</v>
      </c>
      <c r="B11748">
        <v>2300</v>
      </c>
      <c r="C11748">
        <v>1</v>
      </c>
    </row>
    <row r="11749" spans="1:3" x14ac:dyDescent="0.25">
      <c r="A11749" s="16">
        <v>157374</v>
      </c>
      <c r="B11749">
        <v>2400</v>
      </c>
      <c r="C11749">
        <v>1</v>
      </c>
    </row>
    <row r="11750" spans="1:3" x14ac:dyDescent="0.25">
      <c r="A11750" s="16">
        <v>157375</v>
      </c>
      <c r="B11750">
        <v>2350</v>
      </c>
      <c r="C11750">
        <v>1</v>
      </c>
    </row>
    <row r="11751" spans="1:3" x14ac:dyDescent="0.25">
      <c r="A11751" s="16">
        <v>157377</v>
      </c>
      <c r="B11751">
        <v>2811</v>
      </c>
      <c r="C11751">
        <v>1</v>
      </c>
    </row>
    <row r="11752" spans="1:3" x14ac:dyDescent="0.25">
      <c r="A11752" s="16">
        <v>157378</v>
      </c>
      <c r="B11752">
        <v>2700</v>
      </c>
      <c r="C11752">
        <v>1</v>
      </c>
    </row>
    <row r="11753" spans="1:3" x14ac:dyDescent="0.25">
      <c r="A11753" s="16">
        <v>157379</v>
      </c>
      <c r="B11753">
        <v>2700</v>
      </c>
      <c r="C11753">
        <v>1</v>
      </c>
    </row>
    <row r="11754" spans="1:3" x14ac:dyDescent="0.25">
      <c r="A11754" s="16">
        <v>157380</v>
      </c>
      <c r="B11754">
        <v>2700</v>
      </c>
      <c r="C11754">
        <v>1</v>
      </c>
    </row>
    <row r="11755" spans="1:3" x14ac:dyDescent="0.25">
      <c r="A11755" s="16">
        <v>157385</v>
      </c>
      <c r="B11755">
        <v>2700</v>
      </c>
      <c r="C11755">
        <v>1</v>
      </c>
    </row>
    <row r="11756" spans="1:3" x14ac:dyDescent="0.25">
      <c r="A11756" s="16">
        <v>157386</v>
      </c>
      <c r="B11756">
        <v>2700</v>
      </c>
      <c r="C11756">
        <v>1</v>
      </c>
    </row>
    <row r="11757" spans="1:3" x14ac:dyDescent="0.25">
      <c r="A11757" s="16">
        <v>157387</v>
      </c>
      <c r="B11757">
        <v>1000</v>
      </c>
      <c r="C11757">
        <v>1</v>
      </c>
    </row>
    <row r="11758" spans="1:3" x14ac:dyDescent="0.25">
      <c r="A11758" s="16">
        <v>157388</v>
      </c>
      <c r="B11758">
        <v>1000</v>
      </c>
      <c r="C11758">
        <v>1</v>
      </c>
    </row>
    <row r="11759" spans="1:3" x14ac:dyDescent="0.25">
      <c r="A11759" s="16">
        <v>157389</v>
      </c>
      <c r="B11759">
        <v>1000</v>
      </c>
      <c r="C11759">
        <v>1</v>
      </c>
    </row>
    <row r="11760" spans="1:3" x14ac:dyDescent="0.25">
      <c r="A11760" s="16">
        <v>157390</v>
      </c>
      <c r="B11760">
        <v>188</v>
      </c>
      <c r="C11760">
        <v>1</v>
      </c>
    </row>
    <row r="11761" spans="1:3" x14ac:dyDescent="0.25">
      <c r="A11761" s="16">
        <v>157391</v>
      </c>
      <c r="B11761">
        <v>2279</v>
      </c>
      <c r="C11761">
        <v>1</v>
      </c>
    </row>
    <row r="11762" spans="1:3" x14ac:dyDescent="0.25">
      <c r="A11762" s="16">
        <v>157392</v>
      </c>
      <c r="B11762">
        <v>8000</v>
      </c>
      <c r="C11762">
        <v>1</v>
      </c>
    </row>
    <row r="11763" spans="1:3" x14ac:dyDescent="0.25">
      <c r="A11763" s="16">
        <v>157393</v>
      </c>
      <c r="B11763">
        <v>7600</v>
      </c>
      <c r="C11763">
        <v>1</v>
      </c>
    </row>
    <row r="11764" spans="1:3" x14ac:dyDescent="0.25">
      <c r="A11764" s="16">
        <v>157394</v>
      </c>
      <c r="B11764">
        <v>7600</v>
      </c>
      <c r="C11764">
        <v>1</v>
      </c>
    </row>
    <row r="11765" spans="1:3" x14ac:dyDescent="0.25">
      <c r="A11765" s="16">
        <v>157395</v>
      </c>
      <c r="B11765">
        <v>3270</v>
      </c>
      <c r="C11765">
        <v>1</v>
      </c>
    </row>
    <row r="11766" spans="1:3" x14ac:dyDescent="0.25">
      <c r="A11766" s="16">
        <v>157396</v>
      </c>
      <c r="B11766">
        <v>3399</v>
      </c>
      <c r="C11766">
        <v>1</v>
      </c>
    </row>
    <row r="11767" spans="1:3" x14ac:dyDescent="0.25">
      <c r="A11767" s="16">
        <v>157397</v>
      </c>
      <c r="B11767">
        <v>7600</v>
      </c>
      <c r="C11767">
        <v>1</v>
      </c>
    </row>
    <row r="11768" spans="1:3" x14ac:dyDescent="0.25">
      <c r="A11768" s="16">
        <v>157398</v>
      </c>
      <c r="B11768">
        <v>7215</v>
      </c>
      <c r="C11768">
        <v>1</v>
      </c>
    </row>
    <row r="11769" spans="1:3" x14ac:dyDescent="0.25">
      <c r="A11769" s="16">
        <v>157400</v>
      </c>
      <c r="B11769">
        <v>8000</v>
      </c>
      <c r="C11769">
        <v>1</v>
      </c>
    </row>
    <row r="11770" spans="1:3" x14ac:dyDescent="0.25">
      <c r="A11770" s="16">
        <v>157401</v>
      </c>
      <c r="B11770">
        <v>7400</v>
      </c>
      <c r="C11770">
        <v>1</v>
      </c>
    </row>
    <row r="11771" spans="1:3" x14ac:dyDescent="0.25">
      <c r="A11771" s="16">
        <v>157402</v>
      </c>
      <c r="B11771">
        <v>3000</v>
      </c>
      <c r="C11771">
        <v>1</v>
      </c>
    </row>
    <row r="11772" spans="1:3" x14ac:dyDescent="0.25">
      <c r="A11772" s="16">
        <v>157404</v>
      </c>
      <c r="B11772">
        <v>2279</v>
      </c>
      <c r="C11772">
        <v>1</v>
      </c>
    </row>
    <row r="11773" spans="1:3" x14ac:dyDescent="0.25">
      <c r="A11773" s="16">
        <v>157405</v>
      </c>
      <c r="B11773">
        <v>7245</v>
      </c>
      <c r="C11773">
        <v>1</v>
      </c>
    </row>
    <row r="11774" spans="1:3" x14ac:dyDescent="0.25">
      <c r="A11774" s="16">
        <v>157406</v>
      </c>
      <c r="B11774">
        <v>6845</v>
      </c>
      <c r="C11774">
        <v>1</v>
      </c>
    </row>
    <row r="11775" spans="1:3" x14ac:dyDescent="0.25">
      <c r="A11775" s="16">
        <v>157407</v>
      </c>
      <c r="B11775">
        <v>7600</v>
      </c>
      <c r="C11775">
        <v>1</v>
      </c>
    </row>
    <row r="11776" spans="1:3" x14ac:dyDescent="0.25">
      <c r="A11776" s="16">
        <v>157408</v>
      </c>
      <c r="B11776">
        <v>7600</v>
      </c>
      <c r="C11776">
        <v>1</v>
      </c>
    </row>
    <row r="11777" spans="1:3" x14ac:dyDescent="0.25">
      <c r="A11777" s="16">
        <v>157409</v>
      </c>
      <c r="B11777">
        <v>9400</v>
      </c>
      <c r="C11777">
        <v>1</v>
      </c>
    </row>
    <row r="11778" spans="1:3" x14ac:dyDescent="0.25">
      <c r="A11778" s="16">
        <v>157411</v>
      </c>
      <c r="B11778">
        <v>6959</v>
      </c>
      <c r="C11778">
        <v>1</v>
      </c>
    </row>
    <row r="11779" spans="1:3" x14ac:dyDescent="0.25">
      <c r="A11779" s="16">
        <v>157412</v>
      </c>
      <c r="B11779">
        <v>3000</v>
      </c>
      <c r="C11779">
        <v>1</v>
      </c>
    </row>
    <row r="11780" spans="1:3" x14ac:dyDescent="0.25">
      <c r="A11780" s="16">
        <v>157413</v>
      </c>
      <c r="B11780">
        <v>8949</v>
      </c>
      <c r="C11780">
        <v>1</v>
      </c>
    </row>
    <row r="11781" spans="1:3" x14ac:dyDescent="0.25">
      <c r="A11781" s="16">
        <v>157414</v>
      </c>
      <c r="B11781">
        <v>7800</v>
      </c>
      <c r="C11781">
        <v>1</v>
      </c>
    </row>
    <row r="11782" spans="1:3" x14ac:dyDescent="0.25">
      <c r="A11782" s="16">
        <v>157415</v>
      </c>
      <c r="B11782">
        <v>3000</v>
      </c>
      <c r="C11782">
        <v>1</v>
      </c>
    </row>
    <row r="11783" spans="1:3" x14ac:dyDescent="0.25">
      <c r="A11783" s="16">
        <v>157416</v>
      </c>
      <c r="B11783">
        <v>410</v>
      </c>
      <c r="C11783">
        <v>1</v>
      </c>
    </row>
    <row r="11784" spans="1:3" x14ac:dyDescent="0.25">
      <c r="A11784" s="16">
        <v>157417</v>
      </c>
      <c r="B11784">
        <v>10000</v>
      </c>
      <c r="C11784">
        <v>1</v>
      </c>
    </row>
    <row r="11785" spans="1:3" x14ac:dyDescent="0.25">
      <c r="A11785" s="16">
        <v>157418</v>
      </c>
      <c r="B11785">
        <v>7600</v>
      </c>
      <c r="C11785">
        <v>1</v>
      </c>
    </row>
    <row r="11786" spans="1:3" x14ac:dyDescent="0.25">
      <c r="A11786" s="16">
        <v>157419</v>
      </c>
      <c r="B11786">
        <v>7600</v>
      </c>
      <c r="C11786">
        <v>1</v>
      </c>
    </row>
    <row r="11787" spans="1:3" x14ac:dyDescent="0.25">
      <c r="A11787" s="16">
        <v>157421</v>
      </c>
      <c r="B11787">
        <v>7600</v>
      </c>
      <c r="C11787">
        <v>1</v>
      </c>
    </row>
    <row r="11788" spans="1:3" x14ac:dyDescent="0.25">
      <c r="A11788" s="16">
        <v>157422</v>
      </c>
      <c r="B11788">
        <v>7474</v>
      </c>
      <c r="C11788">
        <v>1</v>
      </c>
    </row>
    <row r="11789" spans="1:3" x14ac:dyDescent="0.25">
      <c r="A11789" s="16">
        <v>157423</v>
      </c>
      <c r="B11789">
        <v>188</v>
      </c>
      <c r="C11789">
        <v>1</v>
      </c>
    </row>
    <row r="11790" spans="1:3" x14ac:dyDescent="0.25">
      <c r="A11790" s="16">
        <v>157424</v>
      </c>
      <c r="B11790">
        <v>7600</v>
      </c>
      <c r="C11790">
        <v>1</v>
      </c>
    </row>
    <row r="11791" spans="1:3" x14ac:dyDescent="0.25">
      <c r="A11791" s="16">
        <v>157426</v>
      </c>
      <c r="B11791">
        <v>2565</v>
      </c>
      <c r="C11791">
        <v>1</v>
      </c>
    </row>
    <row r="11792" spans="1:3" x14ac:dyDescent="0.25">
      <c r="A11792" s="16">
        <v>157427</v>
      </c>
      <c r="B11792">
        <v>8000</v>
      </c>
      <c r="C11792">
        <v>1</v>
      </c>
    </row>
    <row r="11793" spans="1:3" x14ac:dyDescent="0.25">
      <c r="A11793" s="16">
        <v>157430</v>
      </c>
      <c r="B11793">
        <v>7400</v>
      </c>
      <c r="C11793">
        <v>1</v>
      </c>
    </row>
    <row r="11794" spans="1:3" x14ac:dyDescent="0.25">
      <c r="A11794" s="16">
        <v>157431</v>
      </c>
      <c r="B11794">
        <v>7400</v>
      </c>
      <c r="C11794">
        <v>1</v>
      </c>
    </row>
    <row r="11795" spans="1:3" x14ac:dyDescent="0.25">
      <c r="A11795" s="16">
        <v>157432</v>
      </c>
      <c r="B11795">
        <v>7400</v>
      </c>
      <c r="C11795">
        <v>1</v>
      </c>
    </row>
    <row r="11796" spans="1:3" x14ac:dyDescent="0.25">
      <c r="A11796" s="16">
        <v>157433</v>
      </c>
      <c r="B11796">
        <v>7000</v>
      </c>
      <c r="C11796">
        <v>1</v>
      </c>
    </row>
    <row r="11797" spans="1:3" x14ac:dyDescent="0.25">
      <c r="A11797" s="16">
        <v>157435</v>
      </c>
      <c r="B11797">
        <v>10000</v>
      </c>
      <c r="C11797">
        <v>1</v>
      </c>
    </row>
    <row r="11798" spans="1:3" x14ac:dyDescent="0.25">
      <c r="A11798" s="16">
        <v>157436</v>
      </c>
      <c r="B11798">
        <v>10000</v>
      </c>
      <c r="C11798">
        <v>1</v>
      </c>
    </row>
    <row r="11799" spans="1:3" x14ac:dyDescent="0.25">
      <c r="A11799" s="16">
        <v>157437</v>
      </c>
      <c r="B11799">
        <v>10000</v>
      </c>
      <c r="C11799">
        <v>1</v>
      </c>
    </row>
    <row r="11800" spans="1:3" x14ac:dyDescent="0.25">
      <c r="A11800" s="16">
        <v>157438</v>
      </c>
      <c r="B11800">
        <v>7400</v>
      </c>
      <c r="C11800">
        <v>1</v>
      </c>
    </row>
    <row r="11801" spans="1:3" x14ac:dyDescent="0.25">
      <c r="A11801" s="16">
        <v>157439</v>
      </c>
      <c r="B11801">
        <v>7400</v>
      </c>
      <c r="C11801">
        <v>1</v>
      </c>
    </row>
    <row r="11802" spans="1:3" x14ac:dyDescent="0.25">
      <c r="A11802" s="16">
        <v>157441</v>
      </c>
      <c r="B11802">
        <v>7215</v>
      </c>
      <c r="C11802">
        <v>1</v>
      </c>
    </row>
    <row r="11803" spans="1:3" x14ac:dyDescent="0.25">
      <c r="A11803" s="16">
        <v>157442</v>
      </c>
      <c r="B11803">
        <v>7000</v>
      </c>
      <c r="C11803">
        <v>1</v>
      </c>
    </row>
    <row r="11804" spans="1:3" x14ac:dyDescent="0.25">
      <c r="A11804" s="16">
        <v>157447</v>
      </c>
      <c r="B11804">
        <v>7600</v>
      </c>
      <c r="C11804">
        <v>1</v>
      </c>
    </row>
    <row r="11805" spans="1:3" x14ac:dyDescent="0.25">
      <c r="A11805" s="16">
        <v>157449</v>
      </c>
      <c r="B11805">
        <v>7600</v>
      </c>
      <c r="C11805">
        <v>1</v>
      </c>
    </row>
    <row r="11806" spans="1:3" x14ac:dyDescent="0.25">
      <c r="A11806" s="16">
        <v>157450</v>
      </c>
      <c r="B11806">
        <v>7600</v>
      </c>
      <c r="C11806">
        <v>1</v>
      </c>
    </row>
    <row r="11807" spans="1:3" x14ac:dyDescent="0.25">
      <c r="A11807" s="16">
        <v>157451</v>
      </c>
      <c r="B11807">
        <v>7600</v>
      </c>
      <c r="C11807">
        <v>1</v>
      </c>
    </row>
    <row r="11808" spans="1:3" x14ac:dyDescent="0.25">
      <c r="A11808" s="16">
        <v>157452</v>
      </c>
      <c r="B11808">
        <v>7600</v>
      </c>
      <c r="C11808">
        <v>1</v>
      </c>
    </row>
    <row r="11809" spans="1:3" x14ac:dyDescent="0.25">
      <c r="A11809" s="16">
        <v>157453</v>
      </c>
      <c r="B11809">
        <v>7600</v>
      </c>
      <c r="C11809">
        <v>1</v>
      </c>
    </row>
    <row r="11810" spans="1:3" x14ac:dyDescent="0.25">
      <c r="A11810" s="16">
        <v>157454</v>
      </c>
      <c r="B11810">
        <v>7410</v>
      </c>
      <c r="C11810">
        <v>1</v>
      </c>
    </row>
    <row r="11811" spans="1:3" x14ac:dyDescent="0.25">
      <c r="A11811" s="16">
        <v>157455</v>
      </c>
      <c r="B11811">
        <v>7800</v>
      </c>
      <c r="C11811">
        <v>1</v>
      </c>
    </row>
    <row r="11812" spans="1:3" x14ac:dyDescent="0.25">
      <c r="A11812" s="16">
        <v>157457</v>
      </c>
      <c r="B11812">
        <v>8000</v>
      </c>
      <c r="C11812">
        <v>1</v>
      </c>
    </row>
    <row r="11813" spans="1:3" x14ac:dyDescent="0.25">
      <c r="A11813" s="16">
        <v>157458</v>
      </c>
      <c r="B11813">
        <v>8000</v>
      </c>
      <c r="C11813">
        <v>1</v>
      </c>
    </row>
    <row r="11814" spans="1:3" x14ac:dyDescent="0.25">
      <c r="A11814" s="16">
        <v>157459</v>
      </c>
      <c r="B11814">
        <v>7000</v>
      </c>
      <c r="C11814">
        <v>1</v>
      </c>
    </row>
    <row r="11815" spans="1:3" x14ac:dyDescent="0.25">
      <c r="A11815" s="16">
        <v>157460</v>
      </c>
      <c r="B11815">
        <v>6950</v>
      </c>
      <c r="C11815">
        <v>1</v>
      </c>
    </row>
    <row r="11816" spans="1:3" x14ac:dyDescent="0.25">
      <c r="A11816" s="16">
        <v>157461</v>
      </c>
      <c r="B11816">
        <v>6825</v>
      </c>
      <c r="C11816">
        <v>1</v>
      </c>
    </row>
    <row r="11817" spans="1:3" x14ac:dyDescent="0.25">
      <c r="A11817" s="16">
        <v>157462</v>
      </c>
      <c r="B11817">
        <v>6825</v>
      </c>
      <c r="C11817">
        <v>1</v>
      </c>
    </row>
    <row r="11818" spans="1:3" x14ac:dyDescent="0.25">
      <c r="A11818" s="16">
        <v>157463</v>
      </c>
      <c r="B11818">
        <v>6800</v>
      </c>
      <c r="C11818">
        <v>1</v>
      </c>
    </row>
    <row r="11819" spans="1:3" x14ac:dyDescent="0.25">
      <c r="A11819" s="16">
        <v>157464</v>
      </c>
      <c r="B11819">
        <v>10000</v>
      </c>
      <c r="C11819">
        <v>1</v>
      </c>
    </row>
    <row r="11820" spans="1:3" x14ac:dyDescent="0.25">
      <c r="A11820" s="16">
        <v>157465</v>
      </c>
      <c r="B11820">
        <v>7600</v>
      </c>
      <c r="C11820">
        <v>1</v>
      </c>
    </row>
    <row r="11821" spans="1:3" x14ac:dyDescent="0.25">
      <c r="A11821" s="16">
        <v>157466</v>
      </c>
      <c r="B11821">
        <v>6800</v>
      </c>
      <c r="C11821">
        <v>1</v>
      </c>
    </row>
    <row r="11822" spans="1:3" x14ac:dyDescent="0.25">
      <c r="A11822" s="16">
        <v>157469</v>
      </c>
      <c r="B11822">
        <v>6483</v>
      </c>
      <c r="C11822">
        <v>1</v>
      </c>
    </row>
    <row r="11823" spans="1:3" x14ac:dyDescent="0.25">
      <c r="A11823" s="16">
        <v>157470</v>
      </c>
      <c r="B11823">
        <v>7600</v>
      </c>
      <c r="C11823">
        <v>1</v>
      </c>
    </row>
    <row r="11824" spans="1:3" x14ac:dyDescent="0.25">
      <c r="A11824" s="16">
        <v>157471</v>
      </c>
      <c r="B11824">
        <v>8000</v>
      </c>
      <c r="C11824">
        <v>1</v>
      </c>
    </row>
    <row r="11825" spans="1:3" x14ac:dyDescent="0.25">
      <c r="A11825" s="16">
        <v>157472</v>
      </c>
      <c r="B11825">
        <v>7000</v>
      </c>
      <c r="C11825">
        <v>1</v>
      </c>
    </row>
    <row r="11826" spans="1:3" x14ac:dyDescent="0.25">
      <c r="A11826" s="16">
        <v>157473</v>
      </c>
      <c r="B11826">
        <v>7600</v>
      </c>
      <c r="C11826">
        <v>1</v>
      </c>
    </row>
    <row r="11827" spans="1:3" x14ac:dyDescent="0.25">
      <c r="A11827" s="16">
        <v>157474</v>
      </c>
      <c r="B11827">
        <v>7600</v>
      </c>
      <c r="C11827">
        <v>1</v>
      </c>
    </row>
    <row r="11828" spans="1:3" x14ac:dyDescent="0.25">
      <c r="A11828" s="16">
        <v>157475</v>
      </c>
      <c r="B11828">
        <v>7600</v>
      </c>
      <c r="C11828">
        <v>1</v>
      </c>
    </row>
    <row r="11829" spans="1:3" x14ac:dyDescent="0.25">
      <c r="A11829" s="16">
        <v>157477</v>
      </c>
      <c r="B11829">
        <v>8000</v>
      </c>
      <c r="C11829">
        <v>1</v>
      </c>
    </row>
    <row r="11830" spans="1:3" x14ac:dyDescent="0.25">
      <c r="A11830" s="16">
        <v>157479</v>
      </c>
      <c r="B11830">
        <v>8000</v>
      </c>
      <c r="C11830">
        <v>1</v>
      </c>
    </row>
    <row r="11831" spans="1:3" x14ac:dyDescent="0.25">
      <c r="A11831" s="16">
        <v>157480</v>
      </c>
      <c r="B11831">
        <v>7410</v>
      </c>
      <c r="C11831">
        <v>1</v>
      </c>
    </row>
    <row r="11832" spans="1:3" x14ac:dyDescent="0.25">
      <c r="A11832" s="16">
        <v>157481</v>
      </c>
      <c r="B11832">
        <v>7800</v>
      </c>
      <c r="C11832">
        <v>1</v>
      </c>
    </row>
    <row r="11833" spans="1:3" x14ac:dyDescent="0.25">
      <c r="A11833" s="16">
        <v>157483</v>
      </c>
      <c r="B11833">
        <v>8600</v>
      </c>
      <c r="C11833">
        <v>1</v>
      </c>
    </row>
    <row r="11834" spans="1:3" x14ac:dyDescent="0.25">
      <c r="A11834" s="16">
        <v>157486</v>
      </c>
      <c r="B11834">
        <v>8000</v>
      </c>
      <c r="C11834">
        <v>1</v>
      </c>
    </row>
    <row r="11835" spans="1:3" x14ac:dyDescent="0.25">
      <c r="A11835" s="16">
        <v>157487</v>
      </c>
      <c r="B11835">
        <v>8000</v>
      </c>
      <c r="C11835">
        <v>1</v>
      </c>
    </row>
    <row r="11836" spans="1:3" x14ac:dyDescent="0.25">
      <c r="A11836" s="16">
        <v>157488</v>
      </c>
      <c r="B11836">
        <v>8000</v>
      </c>
      <c r="C11836">
        <v>1</v>
      </c>
    </row>
    <row r="11837" spans="1:3" x14ac:dyDescent="0.25">
      <c r="A11837" s="16">
        <v>157489</v>
      </c>
      <c r="B11837">
        <v>8000</v>
      </c>
      <c r="C11837">
        <v>1</v>
      </c>
    </row>
    <row r="11838" spans="1:3" x14ac:dyDescent="0.25">
      <c r="A11838" s="16">
        <v>157490</v>
      </c>
      <c r="B11838">
        <v>10300</v>
      </c>
      <c r="C11838">
        <v>1</v>
      </c>
    </row>
    <row r="11839" spans="1:3" x14ac:dyDescent="0.25">
      <c r="A11839" s="16">
        <v>157493</v>
      </c>
      <c r="B11839">
        <v>10300</v>
      </c>
      <c r="C11839">
        <v>1</v>
      </c>
    </row>
    <row r="11840" spans="1:3" x14ac:dyDescent="0.25">
      <c r="A11840" s="16">
        <v>157494</v>
      </c>
      <c r="B11840">
        <v>10300</v>
      </c>
      <c r="C11840">
        <v>1</v>
      </c>
    </row>
    <row r="11841" spans="1:3" x14ac:dyDescent="0.25">
      <c r="A11841" s="16">
        <v>157495</v>
      </c>
      <c r="B11841">
        <v>10000</v>
      </c>
      <c r="C11841">
        <v>1</v>
      </c>
    </row>
    <row r="11842" spans="1:3" x14ac:dyDescent="0.25">
      <c r="A11842" s="16">
        <v>157497</v>
      </c>
      <c r="B11842">
        <v>10000</v>
      </c>
      <c r="C11842">
        <v>1</v>
      </c>
    </row>
    <row r="11843" spans="1:3" x14ac:dyDescent="0.25">
      <c r="A11843" s="16">
        <v>157498</v>
      </c>
      <c r="B11843">
        <v>10000</v>
      </c>
      <c r="C11843">
        <v>1</v>
      </c>
    </row>
    <row r="11844" spans="1:3" x14ac:dyDescent="0.25">
      <c r="A11844" s="16">
        <v>157500</v>
      </c>
      <c r="B11844">
        <v>9400</v>
      </c>
      <c r="C11844">
        <v>1</v>
      </c>
    </row>
    <row r="11845" spans="1:3" x14ac:dyDescent="0.25">
      <c r="A11845" s="16">
        <v>157501</v>
      </c>
      <c r="B11845">
        <v>10300</v>
      </c>
      <c r="C11845">
        <v>1</v>
      </c>
    </row>
    <row r="11846" spans="1:3" x14ac:dyDescent="0.25">
      <c r="A11846" s="16">
        <v>157502</v>
      </c>
      <c r="B11846">
        <v>10300</v>
      </c>
      <c r="C11846">
        <v>1</v>
      </c>
    </row>
    <row r="11847" spans="1:3" x14ac:dyDescent="0.25">
      <c r="A11847" s="16">
        <v>157503</v>
      </c>
      <c r="B11847">
        <v>10300</v>
      </c>
      <c r="C11847">
        <v>1</v>
      </c>
    </row>
    <row r="11848" spans="1:3" x14ac:dyDescent="0.25">
      <c r="A11848" s="16">
        <v>157504</v>
      </c>
      <c r="B11848">
        <v>10000</v>
      </c>
      <c r="C11848">
        <v>1</v>
      </c>
    </row>
    <row r="11849" spans="1:3" x14ac:dyDescent="0.25">
      <c r="A11849" s="16">
        <v>157506</v>
      </c>
      <c r="B11849">
        <v>10000</v>
      </c>
      <c r="C11849">
        <v>1</v>
      </c>
    </row>
    <row r="11850" spans="1:3" x14ac:dyDescent="0.25">
      <c r="A11850" s="16">
        <v>157507</v>
      </c>
      <c r="B11850">
        <v>10300</v>
      </c>
      <c r="C11850">
        <v>1</v>
      </c>
    </row>
    <row r="11851" spans="1:3" x14ac:dyDescent="0.25">
      <c r="A11851" s="16">
        <v>157509</v>
      </c>
      <c r="B11851">
        <v>10800</v>
      </c>
      <c r="C11851">
        <v>1</v>
      </c>
    </row>
    <row r="11852" spans="1:3" x14ac:dyDescent="0.25">
      <c r="A11852" s="16">
        <v>157510</v>
      </c>
      <c r="B11852">
        <v>10800</v>
      </c>
      <c r="C11852">
        <v>1</v>
      </c>
    </row>
    <row r="11853" spans="1:3" x14ac:dyDescent="0.25">
      <c r="A11853" s="16">
        <v>157512</v>
      </c>
      <c r="B11853">
        <v>8000</v>
      </c>
      <c r="C11853">
        <v>1</v>
      </c>
    </row>
    <row r="11854" spans="1:3" x14ac:dyDescent="0.25">
      <c r="A11854" s="16">
        <v>157516</v>
      </c>
      <c r="B11854">
        <v>8600</v>
      </c>
      <c r="C11854">
        <v>1</v>
      </c>
    </row>
    <row r="11855" spans="1:3" x14ac:dyDescent="0.25">
      <c r="A11855" s="16">
        <v>157517</v>
      </c>
      <c r="B11855">
        <v>8600</v>
      </c>
      <c r="C11855">
        <v>1</v>
      </c>
    </row>
    <row r="11856" spans="1:3" x14ac:dyDescent="0.25">
      <c r="A11856" s="16">
        <v>157520</v>
      </c>
      <c r="B11856">
        <v>8600</v>
      </c>
      <c r="C11856">
        <v>1</v>
      </c>
    </row>
    <row r="11857" spans="1:3" x14ac:dyDescent="0.25">
      <c r="A11857" s="16">
        <v>157521</v>
      </c>
      <c r="B11857">
        <v>8600</v>
      </c>
      <c r="C11857">
        <v>1</v>
      </c>
    </row>
    <row r="11858" spans="1:3" x14ac:dyDescent="0.25">
      <c r="A11858" s="16">
        <v>157522</v>
      </c>
      <c r="B11858">
        <v>8600</v>
      </c>
      <c r="C11858">
        <v>1</v>
      </c>
    </row>
    <row r="11859" spans="1:3" x14ac:dyDescent="0.25">
      <c r="A11859" s="16">
        <v>157523</v>
      </c>
      <c r="B11859">
        <v>8600</v>
      </c>
      <c r="C11859">
        <v>1</v>
      </c>
    </row>
    <row r="11860" spans="1:3" x14ac:dyDescent="0.25">
      <c r="A11860" s="16">
        <v>157524</v>
      </c>
      <c r="B11860">
        <v>8600</v>
      </c>
      <c r="C11860">
        <v>1</v>
      </c>
    </row>
    <row r="11861" spans="1:3" x14ac:dyDescent="0.25">
      <c r="A11861" s="16">
        <v>157525</v>
      </c>
      <c r="B11861">
        <v>8600</v>
      </c>
      <c r="C11861">
        <v>1</v>
      </c>
    </row>
    <row r="11862" spans="1:3" x14ac:dyDescent="0.25">
      <c r="A11862" s="16">
        <v>157527</v>
      </c>
      <c r="B11862">
        <v>8600</v>
      </c>
      <c r="C11862">
        <v>1</v>
      </c>
    </row>
    <row r="11863" spans="1:3" x14ac:dyDescent="0.25">
      <c r="A11863" s="16">
        <v>157528</v>
      </c>
      <c r="B11863">
        <v>8000</v>
      </c>
      <c r="C11863">
        <v>1</v>
      </c>
    </row>
    <row r="11864" spans="1:3" x14ac:dyDescent="0.25">
      <c r="A11864" s="16">
        <v>157529</v>
      </c>
      <c r="B11864">
        <v>9400</v>
      </c>
      <c r="C11864">
        <v>1</v>
      </c>
    </row>
    <row r="11865" spans="1:3" x14ac:dyDescent="0.25">
      <c r="A11865" s="16">
        <v>157530</v>
      </c>
      <c r="B11865">
        <v>9400</v>
      </c>
      <c r="C11865">
        <v>1</v>
      </c>
    </row>
    <row r="11866" spans="1:3" x14ac:dyDescent="0.25">
      <c r="A11866" s="16">
        <v>157531</v>
      </c>
      <c r="B11866">
        <v>8000</v>
      </c>
      <c r="C11866">
        <v>1</v>
      </c>
    </row>
    <row r="11867" spans="1:3" x14ac:dyDescent="0.25">
      <c r="A11867" s="16">
        <v>157532</v>
      </c>
      <c r="B11867">
        <v>9400</v>
      </c>
      <c r="C11867">
        <v>1</v>
      </c>
    </row>
    <row r="11868" spans="1:3" x14ac:dyDescent="0.25">
      <c r="A11868" s="16">
        <v>157533</v>
      </c>
      <c r="B11868">
        <v>9400</v>
      </c>
      <c r="C11868">
        <v>1</v>
      </c>
    </row>
    <row r="11869" spans="1:3" x14ac:dyDescent="0.25">
      <c r="A11869" s="16">
        <v>157534</v>
      </c>
      <c r="B11869">
        <v>8000</v>
      </c>
      <c r="C11869">
        <v>1</v>
      </c>
    </row>
    <row r="11870" spans="1:3" x14ac:dyDescent="0.25">
      <c r="A11870" s="16">
        <v>157536</v>
      </c>
      <c r="B11870">
        <v>9400</v>
      </c>
      <c r="C11870">
        <v>1</v>
      </c>
    </row>
    <row r="11871" spans="1:3" x14ac:dyDescent="0.25">
      <c r="A11871" s="16">
        <v>157537</v>
      </c>
      <c r="B11871">
        <v>9400</v>
      </c>
      <c r="C11871">
        <v>1</v>
      </c>
    </row>
    <row r="11872" spans="1:3" x14ac:dyDescent="0.25">
      <c r="A11872" s="16">
        <v>157539</v>
      </c>
      <c r="B11872">
        <v>8000</v>
      </c>
      <c r="C11872">
        <v>1</v>
      </c>
    </row>
    <row r="11873" spans="1:3" x14ac:dyDescent="0.25">
      <c r="A11873" s="16">
        <v>157540</v>
      </c>
      <c r="B11873">
        <v>8000</v>
      </c>
      <c r="C11873">
        <v>1</v>
      </c>
    </row>
    <row r="11874" spans="1:3" x14ac:dyDescent="0.25">
      <c r="A11874" s="16">
        <v>157541</v>
      </c>
      <c r="B11874">
        <v>8000</v>
      </c>
      <c r="C11874">
        <v>1</v>
      </c>
    </row>
    <row r="11875" spans="1:3" x14ac:dyDescent="0.25">
      <c r="A11875" s="16">
        <v>157542</v>
      </c>
      <c r="B11875">
        <v>9400</v>
      </c>
      <c r="C11875">
        <v>1</v>
      </c>
    </row>
    <row r="11876" spans="1:3" x14ac:dyDescent="0.25">
      <c r="A11876" s="16">
        <v>157543</v>
      </c>
      <c r="B11876">
        <v>9400</v>
      </c>
      <c r="C11876">
        <v>1</v>
      </c>
    </row>
    <row r="11877" spans="1:3" x14ac:dyDescent="0.25">
      <c r="A11877" s="16">
        <v>157544</v>
      </c>
      <c r="B11877">
        <v>9400</v>
      </c>
      <c r="C11877">
        <v>1</v>
      </c>
    </row>
    <row r="11878" spans="1:3" x14ac:dyDescent="0.25">
      <c r="A11878" s="16">
        <v>157545</v>
      </c>
      <c r="B11878">
        <v>10300</v>
      </c>
      <c r="C11878">
        <v>1</v>
      </c>
    </row>
    <row r="11879" spans="1:3" x14ac:dyDescent="0.25">
      <c r="A11879" s="16">
        <v>157547</v>
      </c>
      <c r="B11879">
        <v>9400</v>
      </c>
      <c r="C11879">
        <v>1</v>
      </c>
    </row>
    <row r="11880" spans="1:3" x14ac:dyDescent="0.25">
      <c r="A11880" s="16">
        <v>157549</v>
      </c>
      <c r="B11880">
        <v>9400</v>
      </c>
      <c r="C11880">
        <v>1</v>
      </c>
    </row>
    <row r="11881" spans="1:3" x14ac:dyDescent="0.25">
      <c r="A11881" s="16">
        <v>157551</v>
      </c>
      <c r="B11881">
        <v>9400</v>
      </c>
      <c r="C11881">
        <v>1</v>
      </c>
    </row>
    <row r="11882" spans="1:3" x14ac:dyDescent="0.25">
      <c r="A11882" s="16">
        <v>157552</v>
      </c>
      <c r="B11882">
        <v>9400</v>
      </c>
      <c r="C11882">
        <v>1</v>
      </c>
    </row>
    <row r="11883" spans="1:3" x14ac:dyDescent="0.25">
      <c r="A11883" s="16">
        <v>157553</v>
      </c>
      <c r="B11883">
        <v>9700</v>
      </c>
      <c r="C11883">
        <v>1</v>
      </c>
    </row>
    <row r="11884" spans="1:3" x14ac:dyDescent="0.25">
      <c r="A11884" s="16">
        <v>157554</v>
      </c>
      <c r="B11884">
        <v>8600</v>
      </c>
      <c r="C11884">
        <v>1</v>
      </c>
    </row>
    <row r="11885" spans="1:3" x14ac:dyDescent="0.25">
      <c r="A11885" s="16">
        <v>157555</v>
      </c>
      <c r="B11885">
        <v>8600</v>
      </c>
      <c r="C11885">
        <v>1</v>
      </c>
    </row>
    <row r="11886" spans="1:3" x14ac:dyDescent="0.25">
      <c r="A11886" s="16">
        <v>157558</v>
      </c>
      <c r="B11886">
        <v>9400</v>
      </c>
      <c r="C11886">
        <v>1</v>
      </c>
    </row>
    <row r="11887" spans="1:3" x14ac:dyDescent="0.25">
      <c r="A11887" s="16">
        <v>157559</v>
      </c>
      <c r="B11887">
        <v>9400</v>
      </c>
      <c r="C11887">
        <v>1</v>
      </c>
    </row>
    <row r="11888" spans="1:3" x14ac:dyDescent="0.25">
      <c r="A11888" s="16">
        <v>157560</v>
      </c>
      <c r="B11888">
        <v>9400</v>
      </c>
      <c r="C11888">
        <v>1</v>
      </c>
    </row>
    <row r="11889" spans="1:3" x14ac:dyDescent="0.25">
      <c r="A11889" s="16">
        <v>157561</v>
      </c>
      <c r="B11889">
        <v>9400</v>
      </c>
      <c r="C11889">
        <v>1</v>
      </c>
    </row>
    <row r="11890" spans="1:3" x14ac:dyDescent="0.25">
      <c r="A11890" s="16">
        <v>157562</v>
      </c>
      <c r="B11890">
        <v>9400</v>
      </c>
      <c r="C11890">
        <v>1</v>
      </c>
    </row>
    <row r="11891" spans="1:3" x14ac:dyDescent="0.25">
      <c r="A11891" s="16">
        <v>157563</v>
      </c>
      <c r="B11891">
        <v>9400</v>
      </c>
      <c r="C11891">
        <v>1</v>
      </c>
    </row>
    <row r="11892" spans="1:3" x14ac:dyDescent="0.25">
      <c r="A11892" s="16">
        <v>157564</v>
      </c>
      <c r="B11892">
        <v>9400</v>
      </c>
      <c r="C11892">
        <v>1</v>
      </c>
    </row>
    <row r="11893" spans="1:3" x14ac:dyDescent="0.25">
      <c r="A11893" s="16">
        <v>157565</v>
      </c>
      <c r="B11893">
        <v>9400</v>
      </c>
      <c r="C11893">
        <v>1</v>
      </c>
    </row>
    <row r="11894" spans="1:3" x14ac:dyDescent="0.25">
      <c r="A11894" s="16">
        <v>157566</v>
      </c>
      <c r="B11894">
        <v>9400</v>
      </c>
      <c r="C11894">
        <v>1</v>
      </c>
    </row>
    <row r="11895" spans="1:3" x14ac:dyDescent="0.25">
      <c r="A11895" s="16">
        <v>157567</v>
      </c>
      <c r="B11895">
        <v>9400</v>
      </c>
      <c r="C11895">
        <v>1</v>
      </c>
    </row>
    <row r="11896" spans="1:3" x14ac:dyDescent="0.25">
      <c r="A11896" s="16">
        <v>157570</v>
      </c>
      <c r="B11896">
        <v>8600</v>
      </c>
      <c r="C11896">
        <v>1</v>
      </c>
    </row>
    <row r="11897" spans="1:3" x14ac:dyDescent="0.25">
      <c r="A11897" s="16">
        <v>157571</v>
      </c>
      <c r="B11897">
        <v>8000</v>
      </c>
      <c r="C11897">
        <v>1</v>
      </c>
    </row>
    <row r="11898" spans="1:3" x14ac:dyDescent="0.25">
      <c r="A11898" s="16">
        <v>157572</v>
      </c>
      <c r="B11898">
        <v>8900</v>
      </c>
      <c r="C11898">
        <v>1</v>
      </c>
    </row>
    <row r="11899" spans="1:3" x14ac:dyDescent="0.25">
      <c r="A11899" s="16">
        <v>157573</v>
      </c>
      <c r="B11899">
        <v>9400</v>
      </c>
      <c r="C11899">
        <v>1</v>
      </c>
    </row>
    <row r="11900" spans="1:3" x14ac:dyDescent="0.25">
      <c r="A11900" s="16">
        <v>157574</v>
      </c>
      <c r="B11900">
        <v>10300</v>
      </c>
      <c r="C11900">
        <v>1</v>
      </c>
    </row>
    <row r="11901" spans="1:3" x14ac:dyDescent="0.25">
      <c r="A11901" s="16">
        <v>157576</v>
      </c>
      <c r="B11901">
        <v>10300</v>
      </c>
      <c r="C11901">
        <v>1</v>
      </c>
    </row>
    <row r="11902" spans="1:3" x14ac:dyDescent="0.25">
      <c r="A11902" s="16">
        <v>157578</v>
      </c>
      <c r="B11902">
        <v>10000</v>
      </c>
      <c r="C11902">
        <v>1</v>
      </c>
    </row>
    <row r="11903" spans="1:3" x14ac:dyDescent="0.25">
      <c r="A11903" s="16">
        <v>157579</v>
      </c>
      <c r="B11903">
        <v>10000</v>
      </c>
      <c r="C11903">
        <v>1</v>
      </c>
    </row>
    <row r="11904" spans="1:3" x14ac:dyDescent="0.25">
      <c r="A11904" s="16">
        <v>157580</v>
      </c>
      <c r="B11904">
        <v>10000</v>
      </c>
      <c r="C11904">
        <v>1</v>
      </c>
    </row>
    <row r="11905" spans="1:3" x14ac:dyDescent="0.25">
      <c r="A11905" s="16">
        <v>157582</v>
      </c>
      <c r="B11905">
        <v>7030</v>
      </c>
      <c r="C11905">
        <v>1</v>
      </c>
    </row>
    <row r="11906" spans="1:3" x14ac:dyDescent="0.25">
      <c r="A11906" s="16">
        <v>157584</v>
      </c>
      <c r="B11906">
        <v>7600</v>
      </c>
      <c r="C11906">
        <v>1</v>
      </c>
    </row>
    <row r="11907" spans="1:3" x14ac:dyDescent="0.25">
      <c r="A11907" s="16">
        <v>157586</v>
      </c>
      <c r="B11907">
        <v>7600</v>
      </c>
      <c r="C11907">
        <v>1</v>
      </c>
    </row>
    <row r="11908" spans="1:3" x14ac:dyDescent="0.25">
      <c r="A11908" s="16">
        <v>157588</v>
      </c>
      <c r="B11908">
        <v>7200</v>
      </c>
      <c r="C11908">
        <v>1</v>
      </c>
    </row>
    <row r="11909" spans="1:3" x14ac:dyDescent="0.25">
      <c r="A11909" s="16">
        <v>157592</v>
      </c>
      <c r="B11909">
        <v>7600</v>
      </c>
      <c r="C11909">
        <v>1</v>
      </c>
    </row>
    <row r="11910" spans="1:3" x14ac:dyDescent="0.25">
      <c r="A11910" s="16">
        <v>157594</v>
      </c>
      <c r="B11910">
        <v>7600</v>
      </c>
      <c r="C11910">
        <v>1</v>
      </c>
    </row>
    <row r="11911" spans="1:3" x14ac:dyDescent="0.25">
      <c r="A11911" s="16">
        <v>157595</v>
      </c>
      <c r="B11911">
        <v>7600</v>
      </c>
      <c r="C11911">
        <v>1</v>
      </c>
    </row>
    <row r="11912" spans="1:3" x14ac:dyDescent="0.25">
      <c r="A11912" s="16">
        <v>157596</v>
      </c>
      <c r="B11912">
        <v>7400</v>
      </c>
      <c r="C11912">
        <v>1</v>
      </c>
    </row>
    <row r="11913" spans="1:3" x14ac:dyDescent="0.25">
      <c r="A11913" s="16">
        <v>157597</v>
      </c>
      <c r="B11913">
        <v>7400</v>
      </c>
      <c r="C11913">
        <v>1</v>
      </c>
    </row>
    <row r="11914" spans="1:3" x14ac:dyDescent="0.25">
      <c r="A11914" s="16">
        <v>157598</v>
      </c>
      <c r="B11914">
        <v>7400</v>
      </c>
      <c r="C11914">
        <v>1</v>
      </c>
    </row>
    <row r="11915" spans="1:3" x14ac:dyDescent="0.25">
      <c r="A11915" s="16">
        <v>157601</v>
      </c>
      <c r="B11915">
        <v>5388</v>
      </c>
      <c r="C11915">
        <v>1</v>
      </c>
    </row>
    <row r="11916" spans="1:3" x14ac:dyDescent="0.25">
      <c r="A11916" s="16">
        <v>157606</v>
      </c>
      <c r="B11916">
        <v>7200</v>
      </c>
      <c r="C11916">
        <v>1</v>
      </c>
    </row>
    <row r="11917" spans="1:3" x14ac:dyDescent="0.25">
      <c r="A11917" s="16">
        <v>157607</v>
      </c>
      <c r="B11917">
        <v>7000</v>
      </c>
      <c r="C11917">
        <v>1</v>
      </c>
    </row>
    <row r="11918" spans="1:3" x14ac:dyDescent="0.25">
      <c r="A11918" s="16">
        <v>157610</v>
      </c>
      <c r="B11918">
        <v>8000</v>
      </c>
      <c r="C11918">
        <v>1</v>
      </c>
    </row>
    <row r="11919" spans="1:3" x14ac:dyDescent="0.25">
      <c r="A11919" s="16">
        <v>157613</v>
      </c>
      <c r="B11919">
        <v>9400</v>
      </c>
      <c r="C11919">
        <v>1</v>
      </c>
    </row>
    <row r="11920" spans="1:3" x14ac:dyDescent="0.25">
      <c r="A11920" s="16">
        <v>157614</v>
      </c>
      <c r="B11920">
        <v>10000</v>
      </c>
      <c r="C11920">
        <v>1</v>
      </c>
    </row>
    <row r="11921" spans="1:3" x14ac:dyDescent="0.25">
      <c r="A11921" s="16">
        <v>157617</v>
      </c>
      <c r="B11921">
        <v>9400</v>
      </c>
      <c r="C11921">
        <v>1</v>
      </c>
    </row>
    <row r="11922" spans="1:3" x14ac:dyDescent="0.25">
      <c r="A11922" s="16">
        <v>157618</v>
      </c>
      <c r="B11922">
        <v>7600</v>
      </c>
      <c r="C11922">
        <v>1</v>
      </c>
    </row>
    <row r="11923" spans="1:3" x14ac:dyDescent="0.25">
      <c r="A11923" s="16">
        <v>157619</v>
      </c>
      <c r="B11923">
        <v>10000</v>
      </c>
      <c r="C11923">
        <v>1</v>
      </c>
    </row>
    <row r="11924" spans="1:3" x14ac:dyDescent="0.25">
      <c r="A11924" s="16">
        <v>157620</v>
      </c>
      <c r="B11924">
        <v>10000</v>
      </c>
      <c r="C11924">
        <v>1</v>
      </c>
    </row>
    <row r="11925" spans="1:3" x14ac:dyDescent="0.25">
      <c r="A11925" s="16">
        <v>157621</v>
      </c>
      <c r="B11925">
        <v>10000</v>
      </c>
      <c r="C11925">
        <v>1</v>
      </c>
    </row>
    <row r="11926" spans="1:3" x14ac:dyDescent="0.25">
      <c r="A11926" s="16">
        <v>157622</v>
      </c>
      <c r="B11926">
        <v>7479</v>
      </c>
      <c r="C11926">
        <v>1</v>
      </c>
    </row>
    <row r="11927" spans="1:3" x14ac:dyDescent="0.25">
      <c r="A11927" s="16">
        <v>157624</v>
      </c>
      <c r="B11927">
        <v>9400</v>
      </c>
      <c r="C11927">
        <v>1</v>
      </c>
    </row>
    <row r="11928" spans="1:3" x14ac:dyDescent="0.25">
      <c r="A11928" s="16">
        <v>157625</v>
      </c>
      <c r="B11928">
        <v>9400</v>
      </c>
      <c r="C11928">
        <v>1</v>
      </c>
    </row>
    <row r="11929" spans="1:3" x14ac:dyDescent="0.25">
      <c r="A11929" s="16">
        <v>157626</v>
      </c>
      <c r="B11929">
        <v>8900</v>
      </c>
      <c r="C11929">
        <v>1</v>
      </c>
    </row>
    <row r="11930" spans="1:3" x14ac:dyDescent="0.25">
      <c r="A11930" s="16">
        <v>157627</v>
      </c>
      <c r="B11930">
        <v>8900</v>
      </c>
      <c r="C11930">
        <v>1</v>
      </c>
    </row>
    <row r="11931" spans="1:3" x14ac:dyDescent="0.25">
      <c r="A11931" s="16">
        <v>157629</v>
      </c>
      <c r="B11931">
        <v>9400</v>
      </c>
      <c r="C11931">
        <v>1</v>
      </c>
    </row>
    <row r="11932" spans="1:3" x14ac:dyDescent="0.25">
      <c r="A11932" s="16">
        <v>157631</v>
      </c>
      <c r="B11932">
        <v>10000</v>
      </c>
      <c r="C11932">
        <v>1</v>
      </c>
    </row>
    <row r="11933" spans="1:3" x14ac:dyDescent="0.25">
      <c r="A11933" s="16">
        <v>157632</v>
      </c>
      <c r="B11933">
        <v>10000</v>
      </c>
      <c r="C11933">
        <v>1</v>
      </c>
    </row>
    <row r="11934" spans="1:3" x14ac:dyDescent="0.25">
      <c r="A11934" s="16">
        <v>157633</v>
      </c>
      <c r="B11934">
        <v>10300</v>
      </c>
      <c r="C11934">
        <v>1</v>
      </c>
    </row>
    <row r="11935" spans="1:3" x14ac:dyDescent="0.25">
      <c r="A11935" s="16">
        <v>157634</v>
      </c>
      <c r="B11935">
        <v>10000</v>
      </c>
      <c r="C11935">
        <v>1</v>
      </c>
    </row>
    <row r="11936" spans="1:3" x14ac:dyDescent="0.25">
      <c r="A11936" s="16">
        <v>157637</v>
      </c>
      <c r="B11936">
        <v>9700</v>
      </c>
      <c r="C11936">
        <v>1</v>
      </c>
    </row>
    <row r="11937" spans="1:3" x14ac:dyDescent="0.25">
      <c r="A11937" s="16">
        <v>157639</v>
      </c>
      <c r="B11937">
        <v>10300</v>
      </c>
      <c r="C11937">
        <v>1</v>
      </c>
    </row>
    <row r="11938" spans="1:3" x14ac:dyDescent="0.25">
      <c r="A11938" s="16">
        <v>157640</v>
      </c>
      <c r="B11938">
        <v>10300</v>
      </c>
      <c r="C11938">
        <v>1</v>
      </c>
    </row>
    <row r="11939" spans="1:3" x14ac:dyDescent="0.25">
      <c r="A11939" s="16">
        <v>157641</v>
      </c>
      <c r="B11939">
        <v>9400</v>
      </c>
      <c r="C11939">
        <v>1</v>
      </c>
    </row>
    <row r="11940" spans="1:3" x14ac:dyDescent="0.25">
      <c r="A11940" s="16">
        <v>157642</v>
      </c>
      <c r="B11940">
        <v>9400</v>
      </c>
      <c r="C11940">
        <v>1</v>
      </c>
    </row>
    <row r="11941" spans="1:3" x14ac:dyDescent="0.25">
      <c r="A11941" s="16">
        <v>157643</v>
      </c>
      <c r="B11941">
        <v>10000</v>
      </c>
      <c r="C11941">
        <v>1</v>
      </c>
    </row>
    <row r="11942" spans="1:3" x14ac:dyDescent="0.25">
      <c r="A11942" s="16">
        <v>157644</v>
      </c>
      <c r="B11942">
        <v>10000</v>
      </c>
      <c r="C11942">
        <v>1</v>
      </c>
    </row>
    <row r="11943" spans="1:3" x14ac:dyDescent="0.25">
      <c r="A11943" s="16">
        <v>157645</v>
      </c>
      <c r="B11943">
        <v>10000</v>
      </c>
      <c r="C11943">
        <v>1</v>
      </c>
    </row>
    <row r="11944" spans="1:3" x14ac:dyDescent="0.25">
      <c r="A11944" s="16">
        <v>157646</v>
      </c>
      <c r="B11944">
        <v>10000</v>
      </c>
      <c r="C11944">
        <v>1</v>
      </c>
    </row>
    <row r="11945" spans="1:3" x14ac:dyDescent="0.25">
      <c r="A11945" s="16">
        <v>157649</v>
      </c>
      <c r="B11945">
        <v>9400</v>
      </c>
      <c r="C11945">
        <v>1</v>
      </c>
    </row>
    <row r="11946" spans="1:3" x14ac:dyDescent="0.25">
      <c r="A11946" s="16">
        <v>157687</v>
      </c>
      <c r="B11946">
        <v>8900</v>
      </c>
      <c r="C11946">
        <v>1</v>
      </c>
    </row>
    <row r="11947" spans="1:3" x14ac:dyDescent="0.25">
      <c r="A11947" s="16">
        <v>157688</v>
      </c>
      <c r="B11947">
        <v>10000</v>
      </c>
      <c r="C11947">
        <v>1</v>
      </c>
    </row>
    <row r="11948" spans="1:3" x14ac:dyDescent="0.25">
      <c r="A11948" s="16">
        <v>157689</v>
      </c>
      <c r="B11948">
        <v>10000</v>
      </c>
      <c r="C11948">
        <v>1</v>
      </c>
    </row>
    <row r="11949" spans="1:3" x14ac:dyDescent="0.25">
      <c r="A11949" s="16">
        <v>157690</v>
      </c>
      <c r="B11949">
        <v>10300</v>
      </c>
      <c r="C11949">
        <v>1</v>
      </c>
    </row>
    <row r="11950" spans="1:3" x14ac:dyDescent="0.25">
      <c r="A11950" s="16">
        <v>157691</v>
      </c>
      <c r="B11950">
        <v>10000</v>
      </c>
      <c r="C11950">
        <v>1</v>
      </c>
    </row>
    <row r="11951" spans="1:3" x14ac:dyDescent="0.25">
      <c r="A11951" s="16">
        <v>157693</v>
      </c>
      <c r="B11951">
        <v>9400</v>
      </c>
      <c r="C11951">
        <v>1</v>
      </c>
    </row>
    <row r="11952" spans="1:3" x14ac:dyDescent="0.25">
      <c r="A11952" s="16">
        <v>157695</v>
      </c>
      <c r="B11952">
        <v>9400</v>
      </c>
      <c r="C11952">
        <v>1</v>
      </c>
    </row>
    <row r="11953" spans="1:3" x14ac:dyDescent="0.25">
      <c r="A11953" s="16">
        <v>157696</v>
      </c>
      <c r="B11953">
        <v>9400</v>
      </c>
      <c r="C11953">
        <v>1</v>
      </c>
    </row>
    <row r="11954" spans="1:3" x14ac:dyDescent="0.25">
      <c r="A11954" s="16">
        <v>157698</v>
      </c>
      <c r="B11954">
        <v>9400</v>
      </c>
      <c r="C11954">
        <v>1</v>
      </c>
    </row>
    <row r="11955" spans="1:3" x14ac:dyDescent="0.25">
      <c r="A11955" s="16">
        <v>157699</v>
      </c>
      <c r="B11955">
        <v>9700</v>
      </c>
      <c r="C11955">
        <v>1</v>
      </c>
    </row>
    <row r="11956" spans="1:3" x14ac:dyDescent="0.25">
      <c r="A11956" s="16">
        <v>157700</v>
      </c>
      <c r="B11956">
        <v>9700</v>
      </c>
      <c r="C11956">
        <v>1</v>
      </c>
    </row>
    <row r="11957" spans="1:3" x14ac:dyDescent="0.25">
      <c r="A11957" s="16">
        <v>157701</v>
      </c>
      <c r="B11957">
        <v>10000</v>
      </c>
      <c r="C11957">
        <v>1</v>
      </c>
    </row>
    <row r="11958" spans="1:3" x14ac:dyDescent="0.25">
      <c r="A11958" s="16">
        <v>157702</v>
      </c>
      <c r="B11958">
        <v>9400</v>
      </c>
      <c r="C11958">
        <v>1</v>
      </c>
    </row>
    <row r="11959" spans="1:3" x14ac:dyDescent="0.25">
      <c r="A11959" s="16">
        <v>157703</v>
      </c>
      <c r="B11959">
        <v>10000</v>
      </c>
      <c r="C11959">
        <v>1</v>
      </c>
    </row>
    <row r="11960" spans="1:3" x14ac:dyDescent="0.25">
      <c r="A11960" s="16">
        <v>157704</v>
      </c>
      <c r="B11960">
        <v>9400</v>
      </c>
      <c r="C11960">
        <v>1</v>
      </c>
    </row>
    <row r="11961" spans="1:3" x14ac:dyDescent="0.25">
      <c r="A11961" s="16">
        <v>157705</v>
      </c>
      <c r="B11961">
        <v>10000</v>
      </c>
      <c r="C11961">
        <v>1</v>
      </c>
    </row>
    <row r="11962" spans="1:3" x14ac:dyDescent="0.25">
      <c r="A11962" s="16">
        <v>157708</v>
      </c>
      <c r="B11962">
        <v>9400</v>
      </c>
      <c r="C11962">
        <v>1</v>
      </c>
    </row>
    <row r="11963" spans="1:3" x14ac:dyDescent="0.25">
      <c r="A11963" s="16">
        <v>157709</v>
      </c>
      <c r="B11963">
        <v>10000</v>
      </c>
      <c r="C11963">
        <v>1</v>
      </c>
    </row>
    <row r="11964" spans="1:3" x14ac:dyDescent="0.25">
      <c r="A11964" s="16">
        <v>157710</v>
      </c>
      <c r="B11964">
        <v>10000</v>
      </c>
      <c r="C11964">
        <v>1</v>
      </c>
    </row>
    <row r="11965" spans="1:3" x14ac:dyDescent="0.25">
      <c r="A11965" s="16">
        <v>157711</v>
      </c>
      <c r="B11965">
        <v>9400</v>
      </c>
      <c r="C11965">
        <v>1</v>
      </c>
    </row>
    <row r="11966" spans="1:3" x14ac:dyDescent="0.25">
      <c r="A11966" s="16">
        <v>157712</v>
      </c>
      <c r="B11966">
        <v>9400</v>
      </c>
      <c r="C11966">
        <v>1</v>
      </c>
    </row>
    <row r="11967" spans="1:3" x14ac:dyDescent="0.25">
      <c r="A11967" s="16">
        <v>157713</v>
      </c>
      <c r="B11967">
        <v>9400</v>
      </c>
      <c r="C11967">
        <v>1</v>
      </c>
    </row>
    <row r="11968" spans="1:3" x14ac:dyDescent="0.25">
      <c r="A11968" s="16">
        <v>157714</v>
      </c>
      <c r="B11968">
        <v>9400</v>
      </c>
      <c r="C11968">
        <v>1</v>
      </c>
    </row>
    <row r="11969" spans="1:3" x14ac:dyDescent="0.25">
      <c r="A11969" s="16">
        <v>157715</v>
      </c>
      <c r="B11969">
        <v>9400</v>
      </c>
      <c r="C11969">
        <v>1</v>
      </c>
    </row>
    <row r="11970" spans="1:3" x14ac:dyDescent="0.25">
      <c r="A11970" s="16">
        <v>157716</v>
      </c>
      <c r="B11970">
        <v>9400</v>
      </c>
      <c r="C11970">
        <v>1</v>
      </c>
    </row>
    <row r="11971" spans="1:3" x14ac:dyDescent="0.25">
      <c r="A11971" s="16">
        <v>157717</v>
      </c>
      <c r="B11971">
        <v>9400</v>
      </c>
      <c r="C11971">
        <v>1</v>
      </c>
    </row>
    <row r="11972" spans="1:3" x14ac:dyDescent="0.25">
      <c r="A11972" s="16">
        <v>157718</v>
      </c>
      <c r="B11972">
        <v>10300</v>
      </c>
      <c r="C11972">
        <v>1</v>
      </c>
    </row>
    <row r="11973" spans="1:3" x14ac:dyDescent="0.25">
      <c r="A11973" s="16">
        <v>157719</v>
      </c>
      <c r="B11973">
        <v>10300</v>
      </c>
      <c r="C11973">
        <v>1</v>
      </c>
    </row>
    <row r="11974" spans="1:3" x14ac:dyDescent="0.25">
      <c r="A11974" s="16">
        <v>157720</v>
      </c>
      <c r="B11974">
        <v>10300</v>
      </c>
      <c r="C11974">
        <v>1</v>
      </c>
    </row>
    <row r="11975" spans="1:3" x14ac:dyDescent="0.25">
      <c r="A11975" s="16">
        <v>157721</v>
      </c>
      <c r="B11975">
        <v>10300</v>
      </c>
      <c r="C11975">
        <v>1</v>
      </c>
    </row>
    <row r="11976" spans="1:3" x14ac:dyDescent="0.25">
      <c r="A11976" s="16">
        <v>157725</v>
      </c>
      <c r="B11976">
        <v>8900</v>
      </c>
      <c r="C11976">
        <v>1</v>
      </c>
    </row>
    <row r="11977" spans="1:3" x14ac:dyDescent="0.25">
      <c r="A11977" s="16">
        <v>157726</v>
      </c>
      <c r="B11977">
        <v>8900</v>
      </c>
      <c r="C11977">
        <v>1</v>
      </c>
    </row>
    <row r="11978" spans="1:3" x14ac:dyDescent="0.25">
      <c r="A11978" s="16">
        <v>157727</v>
      </c>
      <c r="B11978">
        <v>8900</v>
      </c>
      <c r="C11978">
        <v>1</v>
      </c>
    </row>
    <row r="11979" spans="1:3" x14ac:dyDescent="0.25">
      <c r="A11979" s="16">
        <v>157728</v>
      </c>
      <c r="B11979">
        <v>9400</v>
      </c>
      <c r="C11979">
        <v>1</v>
      </c>
    </row>
    <row r="11980" spans="1:3" x14ac:dyDescent="0.25">
      <c r="A11980" s="16">
        <v>157729</v>
      </c>
      <c r="B11980">
        <v>9400</v>
      </c>
      <c r="C11980">
        <v>1</v>
      </c>
    </row>
    <row r="11981" spans="1:3" x14ac:dyDescent="0.25">
      <c r="A11981" s="16">
        <v>157730</v>
      </c>
      <c r="B11981">
        <v>9400</v>
      </c>
      <c r="C11981">
        <v>1</v>
      </c>
    </row>
    <row r="11982" spans="1:3" x14ac:dyDescent="0.25">
      <c r="A11982" s="16">
        <v>157731</v>
      </c>
      <c r="B11982">
        <v>10300</v>
      </c>
      <c r="C11982">
        <v>1</v>
      </c>
    </row>
    <row r="11983" spans="1:3" x14ac:dyDescent="0.25">
      <c r="A11983" s="16">
        <v>157733</v>
      </c>
      <c r="B11983">
        <v>10300</v>
      </c>
      <c r="C11983">
        <v>1</v>
      </c>
    </row>
    <row r="11984" spans="1:3" x14ac:dyDescent="0.25">
      <c r="A11984" s="16">
        <v>157734</v>
      </c>
      <c r="B11984">
        <v>9400</v>
      </c>
      <c r="C11984">
        <v>1</v>
      </c>
    </row>
    <row r="11985" spans="1:3" x14ac:dyDescent="0.25">
      <c r="A11985" s="16">
        <v>157735</v>
      </c>
      <c r="B11985">
        <v>10300</v>
      </c>
      <c r="C11985">
        <v>1</v>
      </c>
    </row>
    <row r="11986" spans="1:3" x14ac:dyDescent="0.25">
      <c r="A11986" s="16">
        <v>157737</v>
      </c>
      <c r="B11986">
        <v>10000</v>
      </c>
      <c r="C11986">
        <v>1</v>
      </c>
    </row>
    <row r="11987" spans="1:3" x14ac:dyDescent="0.25">
      <c r="A11987" s="16">
        <v>157738</v>
      </c>
      <c r="B11987">
        <v>10000</v>
      </c>
      <c r="C11987">
        <v>1</v>
      </c>
    </row>
    <row r="11988" spans="1:3" x14ac:dyDescent="0.25">
      <c r="A11988" s="16">
        <v>157739</v>
      </c>
      <c r="B11988">
        <v>8900</v>
      </c>
      <c r="C11988">
        <v>1</v>
      </c>
    </row>
    <row r="11989" spans="1:3" x14ac:dyDescent="0.25">
      <c r="A11989" s="16">
        <v>157741</v>
      </c>
      <c r="B11989">
        <v>9400</v>
      </c>
      <c r="C11989">
        <v>1</v>
      </c>
    </row>
    <row r="11990" spans="1:3" x14ac:dyDescent="0.25">
      <c r="A11990" s="16">
        <v>157744</v>
      </c>
      <c r="B11990">
        <v>8600</v>
      </c>
      <c r="C11990">
        <v>1</v>
      </c>
    </row>
    <row r="11991" spans="1:3" x14ac:dyDescent="0.25">
      <c r="A11991" s="16">
        <v>157745</v>
      </c>
      <c r="B11991">
        <v>9400</v>
      </c>
      <c r="C11991">
        <v>1</v>
      </c>
    </row>
    <row r="11992" spans="1:3" x14ac:dyDescent="0.25">
      <c r="A11992" s="16">
        <v>157746</v>
      </c>
      <c r="B11992">
        <v>8600</v>
      </c>
      <c r="C11992">
        <v>1</v>
      </c>
    </row>
    <row r="11993" spans="1:3" x14ac:dyDescent="0.25">
      <c r="A11993" s="16">
        <v>157747</v>
      </c>
      <c r="B11993">
        <v>8600</v>
      </c>
      <c r="C11993">
        <v>1</v>
      </c>
    </row>
    <row r="11994" spans="1:3" x14ac:dyDescent="0.25">
      <c r="A11994" s="16">
        <v>157748</v>
      </c>
      <c r="B11994">
        <v>8600</v>
      </c>
      <c r="C11994">
        <v>1</v>
      </c>
    </row>
    <row r="11995" spans="1:3" x14ac:dyDescent="0.25">
      <c r="A11995" s="16">
        <v>157749</v>
      </c>
      <c r="B11995">
        <v>9400</v>
      </c>
      <c r="C11995">
        <v>1</v>
      </c>
    </row>
    <row r="11996" spans="1:3" x14ac:dyDescent="0.25">
      <c r="A11996" s="16">
        <v>157750</v>
      </c>
      <c r="B11996">
        <v>9400</v>
      </c>
      <c r="C11996">
        <v>1</v>
      </c>
    </row>
    <row r="11997" spans="1:3" x14ac:dyDescent="0.25">
      <c r="A11997" s="16">
        <v>157751</v>
      </c>
      <c r="B11997">
        <v>9400</v>
      </c>
      <c r="C11997">
        <v>1</v>
      </c>
    </row>
    <row r="11998" spans="1:3" x14ac:dyDescent="0.25">
      <c r="A11998" s="16">
        <v>157752</v>
      </c>
      <c r="B11998">
        <v>9400</v>
      </c>
      <c r="C11998">
        <v>1</v>
      </c>
    </row>
    <row r="11999" spans="1:3" x14ac:dyDescent="0.25">
      <c r="A11999" s="16">
        <v>157753</v>
      </c>
      <c r="B11999">
        <v>8000</v>
      </c>
      <c r="C11999">
        <v>1</v>
      </c>
    </row>
    <row r="12000" spans="1:3" x14ac:dyDescent="0.25">
      <c r="A12000" s="16">
        <v>157754</v>
      </c>
      <c r="B12000">
        <v>8000</v>
      </c>
      <c r="C12000">
        <v>1</v>
      </c>
    </row>
    <row r="12001" spans="1:3" x14ac:dyDescent="0.25">
      <c r="A12001" s="16">
        <v>157755</v>
      </c>
      <c r="B12001">
        <v>8600</v>
      </c>
      <c r="C12001">
        <v>1</v>
      </c>
    </row>
    <row r="12002" spans="1:3" x14ac:dyDescent="0.25">
      <c r="A12002" s="16">
        <v>157756</v>
      </c>
      <c r="B12002">
        <v>8000</v>
      </c>
      <c r="C12002">
        <v>1</v>
      </c>
    </row>
    <row r="12003" spans="1:3" x14ac:dyDescent="0.25">
      <c r="A12003" s="16">
        <v>157757</v>
      </c>
      <c r="B12003">
        <v>8600</v>
      </c>
      <c r="C12003">
        <v>1</v>
      </c>
    </row>
    <row r="12004" spans="1:3" x14ac:dyDescent="0.25">
      <c r="A12004" s="16">
        <v>157759</v>
      </c>
      <c r="B12004">
        <v>8600</v>
      </c>
      <c r="C12004">
        <v>1</v>
      </c>
    </row>
    <row r="12005" spans="1:3" x14ac:dyDescent="0.25">
      <c r="A12005" s="16">
        <v>157760</v>
      </c>
      <c r="B12005">
        <v>8600</v>
      </c>
      <c r="C12005">
        <v>1</v>
      </c>
    </row>
    <row r="12006" spans="1:3" x14ac:dyDescent="0.25">
      <c r="A12006" s="16">
        <v>157761</v>
      </c>
      <c r="B12006">
        <v>9400</v>
      </c>
      <c r="C12006">
        <v>1</v>
      </c>
    </row>
    <row r="12007" spans="1:3" x14ac:dyDescent="0.25">
      <c r="A12007" s="16">
        <v>157762</v>
      </c>
      <c r="B12007">
        <v>10000</v>
      </c>
      <c r="C12007">
        <v>1</v>
      </c>
    </row>
    <row r="12008" spans="1:3" x14ac:dyDescent="0.25">
      <c r="A12008" s="16">
        <v>157763</v>
      </c>
      <c r="B12008">
        <v>6496</v>
      </c>
      <c r="C12008">
        <v>1</v>
      </c>
    </row>
    <row r="12009" spans="1:3" x14ac:dyDescent="0.25">
      <c r="A12009" s="16">
        <v>157768</v>
      </c>
      <c r="B12009">
        <v>10000</v>
      </c>
      <c r="C12009">
        <v>1</v>
      </c>
    </row>
    <row r="12010" spans="1:3" x14ac:dyDescent="0.25">
      <c r="A12010" s="16">
        <v>157769</v>
      </c>
      <c r="B12010">
        <v>10000</v>
      </c>
      <c r="C12010">
        <v>1</v>
      </c>
    </row>
    <row r="12011" spans="1:3" x14ac:dyDescent="0.25">
      <c r="A12011" s="16">
        <v>157770</v>
      </c>
      <c r="B12011">
        <v>10000</v>
      </c>
      <c r="C12011">
        <v>1</v>
      </c>
    </row>
    <row r="12012" spans="1:3" x14ac:dyDescent="0.25">
      <c r="A12012" s="16">
        <v>157771</v>
      </c>
      <c r="B12012">
        <v>10000</v>
      </c>
      <c r="C12012">
        <v>1</v>
      </c>
    </row>
    <row r="12013" spans="1:3" x14ac:dyDescent="0.25">
      <c r="A12013" s="16">
        <v>157772</v>
      </c>
      <c r="B12013">
        <v>10000</v>
      </c>
      <c r="C12013">
        <v>1</v>
      </c>
    </row>
    <row r="12014" spans="1:3" x14ac:dyDescent="0.25">
      <c r="A12014" s="16">
        <v>157773</v>
      </c>
      <c r="B12014">
        <v>10000</v>
      </c>
      <c r="C12014">
        <v>1</v>
      </c>
    </row>
    <row r="12015" spans="1:3" x14ac:dyDescent="0.25">
      <c r="A12015" s="16">
        <v>157774</v>
      </c>
      <c r="B12015">
        <v>9400</v>
      </c>
      <c r="C12015">
        <v>1</v>
      </c>
    </row>
    <row r="12016" spans="1:3" x14ac:dyDescent="0.25">
      <c r="A12016" s="16">
        <v>157776</v>
      </c>
      <c r="B12016">
        <v>9400</v>
      </c>
      <c r="C12016">
        <v>1</v>
      </c>
    </row>
    <row r="12017" spans="1:3" x14ac:dyDescent="0.25">
      <c r="A12017" s="16">
        <v>157777</v>
      </c>
      <c r="B12017">
        <v>9400</v>
      </c>
      <c r="C12017">
        <v>1</v>
      </c>
    </row>
    <row r="12018" spans="1:3" x14ac:dyDescent="0.25">
      <c r="A12018" s="16">
        <v>157778</v>
      </c>
      <c r="B12018">
        <v>9400</v>
      </c>
      <c r="C12018">
        <v>1</v>
      </c>
    </row>
    <row r="12019" spans="1:3" x14ac:dyDescent="0.25">
      <c r="A12019" s="16">
        <v>157779</v>
      </c>
      <c r="B12019">
        <v>9400</v>
      </c>
      <c r="C12019">
        <v>1</v>
      </c>
    </row>
    <row r="12020" spans="1:3" x14ac:dyDescent="0.25">
      <c r="A12020" s="16">
        <v>157780</v>
      </c>
      <c r="B12020">
        <v>9400</v>
      </c>
      <c r="C12020">
        <v>1</v>
      </c>
    </row>
    <row r="12021" spans="1:3" x14ac:dyDescent="0.25">
      <c r="A12021" s="16">
        <v>157783</v>
      </c>
      <c r="B12021">
        <v>9400</v>
      </c>
      <c r="C12021">
        <v>1</v>
      </c>
    </row>
    <row r="12022" spans="1:3" x14ac:dyDescent="0.25">
      <c r="A12022" s="16">
        <v>157784</v>
      </c>
      <c r="B12022">
        <v>9400</v>
      </c>
      <c r="C12022">
        <v>1</v>
      </c>
    </row>
    <row r="12023" spans="1:3" x14ac:dyDescent="0.25">
      <c r="A12023" s="16">
        <v>157785</v>
      </c>
      <c r="B12023">
        <v>9400</v>
      </c>
      <c r="C12023">
        <v>1</v>
      </c>
    </row>
    <row r="12024" spans="1:3" x14ac:dyDescent="0.25">
      <c r="A12024" s="16">
        <v>157789</v>
      </c>
      <c r="B12024">
        <v>10000</v>
      </c>
      <c r="C12024">
        <v>1</v>
      </c>
    </row>
    <row r="12025" spans="1:3" x14ac:dyDescent="0.25">
      <c r="A12025" s="16">
        <v>157790</v>
      </c>
      <c r="B12025">
        <v>10000</v>
      </c>
      <c r="C12025">
        <v>1</v>
      </c>
    </row>
    <row r="12026" spans="1:3" x14ac:dyDescent="0.25">
      <c r="A12026" s="16">
        <v>157791</v>
      </c>
      <c r="B12026">
        <v>10000</v>
      </c>
      <c r="C12026">
        <v>1</v>
      </c>
    </row>
    <row r="12027" spans="1:3" x14ac:dyDescent="0.25">
      <c r="A12027" s="16">
        <v>157792</v>
      </c>
      <c r="B12027">
        <v>10000</v>
      </c>
      <c r="C12027">
        <v>1</v>
      </c>
    </row>
    <row r="12028" spans="1:3" x14ac:dyDescent="0.25">
      <c r="A12028" s="16">
        <v>157793</v>
      </c>
      <c r="B12028">
        <v>10000</v>
      </c>
      <c r="C12028">
        <v>1</v>
      </c>
    </row>
    <row r="12029" spans="1:3" x14ac:dyDescent="0.25">
      <c r="A12029" s="16">
        <v>157794</v>
      </c>
      <c r="B12029">
        <v>10000</v>
      </c>
      <c r="C12029">
        <v>1</v>
      </c>
    </row>
    <row r="12030" spans="1:3" x14ac:dyDescent="0.25">
      <c r="A12030" s="16">
        <v>157795</v>
      </c>
      <c r="B12030">
        <v>9400</v>
      </c>
      <c r="C12030">
        <v>1</v>
      </c>
    </row>
    <row r="12031" spans="1:3" x14ac:dyDescent="0.25">
      <c r="A12031" s="16">
        <v>157796</v>
      </c>
      <c r="B12031">
        <v>9400</v>
      </c>
      <c r="C12031">
        <v>1</v>
      </c>
    </row>
    <row r="12032" spans="1:3" x14ac:dyDescent="0.25">
      <c r="A12032" s="16">
        <v>157797</v>
      </c>
      <c r="B12032">
        <v>9400</v>
      </c>
      <c r="C12032">
        <v>1</v>
      </c>
    </row>
    <row r="12033" spans="1:3" x14ac:dyDescent="0.25">
      <c r="A12033" s="16">
        <v>157798</v>
      </c>
      <c r="B12033">
        <v>9400</v>
      </c>
      <c r="C12033">
        <v>1</v>
      </c>
    </row>
    <row r="12034" spans="1:3" x14ac:dyDescent="0.25">
      <c r="A12034" s="16">
        <v>157799</v>
      </c>
      <c r="B12034">
        <v>10000</v>
      </c>
      <c r="C12034">
        <v>1</v>
      </c>
    </row>
    <row r="12035" spans="1:3" x14ac:dyDescent="0.25">
      <c r="A12035" s="16">
        <v>157801</v>
      </c>
      <c r="B12035">
        <v>10000</v>
      </c>
      <c r="C12035">
        <v>1</v>
      </c>
    </row>
    <row r="12036" spans="1:3" x14ac:dyDescent="0.25">
      <c r="A12036" s="16">
        <v>157803</v>
      </c>
      <c r="B12036">
        <v>10000</v>
      </c>
      <c r="C12036">
        <v>1</v>
      </c>
    </row>
    <row r="12037" spans="1:3" x14ac:dyDescent="0.25">
      <c r="A12037" s="16">
        <v>157804</v>
      </c>
      <c r="B12037">
        <v>10000</v>
      </c>
      <c r="C12037">
        <v>1</v>
      </c>
    </row>
    <row r="12038" spans="1:3" x14ac:dyDescent="0.25">
      <c r="A12038" s="16">
        <v>157805</v>
      </c>
      <c r="B12038">
        <v>10000</v>
      </c>
      <c r="C12038">
        <v>1</v>
      </c>
    </row>
    <row r="12039" spans="1:3" x14ac:dyDescent="0.25">
      <c r="A12039" s="16">
        <v>157807</v>
      </c>
      <c r="B12039">
        <v>10000</v>
      </c>
      <c r="C12039">
        <v>1</v>
      </c>
    </row>
    <row r="12040" spans="1:3" x14ac:dyDescent="0.25">
      <c r="A12040" s="16">
        <v>157808</v>
      </c>
      <c r="B12040">
        <v>10000</v>
      </c>
      <c r="C12040">
        <v>1</v>
      </c>
    </row>
    <row r="12041" spans="1:3" x14ac:dyDescent="0.25">
      <c r="A12041" s="16">
        <v>157809</v>
      </c>
      <c r="B12041">
        <v>10000</v>
      </c>
      <c r="C12041">
        <v>1</v>
      </c>
    </row>
    <row r="12042" spans="1:3" x14ac:dyDescent="0.25">
      <c r="A12042" s="16">
        <v>157810</v>
      </c>
      <c r="B12042">
        <v>10000</v>
      </c>
      <c r="C12042">
        <v>1</v>
      </c>
    </row>
    <row r="12043" spans="1:3" x14ac:dyDescent="0.25">
      <c r="A12043" s="16">
        <v>157811</v>
      </c>
      <c r="B12043">
        <v>9400</v>
      </c>
      <c r="C12043">
        <v>1</v>
      </c>
    </row>
    <row r="12044" spans="1:3" x14ac:dyDescent="0.25">
      <c r="A12044" s="16">
        <v>157812</v>
      </c>
      <c r="B12044">
        <v>9400</v>
      </c>
      <c r="C12044">
        <v>1</v>
      </c>
    </row>
    <row r="12045" spans="1:3" x14ac:dyDescent="0.25">
      <c r="A12045" s="16">
        <v>157813</v>
      </c>
      <c r="B12045">
        <v>9400</v>
      </c>
      <c r="C12045">
        <v>1</v>
      </c>
    </row>
    <row r="12046" spans="1:3" x14ac:dyDescent="0.25">
      <c r="A12046" s="16">
        <v>157814</v>
      </c>
      <c r="B12046">
        <v>9400</v>
      </c>
      <c r="C12046">
        <v>1</v>
      </c>
    </row>
    <row r="12047" spans="1:3" x14ac:dyDescent="0.25">
      <c r="A12047" s="16">
        <v>157816</v>
      </c>
      <c r="B12047">
        <v>10000</v>
      </c>
      <c r="C12047">
        <v>1</v>
      </c>
    </row>
    <row r="12048" spans="1:3" x14ac:dyDescent="0.25">
      <c r="A12048" s="16">
        <v>157817</v>
      </c>
      <c r="B12048">
        <v>10000</v>
      </c>
      <c r="C12048">
        <v>1</v>
      </c>
    </row>
    <row r="12049" spans="1:3" x14ac:dyDescent="0.25">
      <c r="A12049" s="16">
        <v>157818</v>
      </c>
      <c r="B12049">
        <v>10000</v>
      </c>
      <c r="C12049">
        <v>1</v>
      </c>
    </row>
    <row r="12050" spans="1:3" x14ac:dyDescent="0.25">
      <c r="A12050" s="16">
        <v>157819</v>
      </c>
      <c r="B12050">
        <v>10000</v>
      </c>
      <c r="C12050">
        <v>1</v>
      </c>
    </row>
    <row r="12051" spans="1:3" x14ac:dyDescent="0.25">
      <c r="A12051" s="16">
        <v>157820</v>
      </c>
      <c r="B12051">
        <v>10000</v>
      </c>
      <c r="C12051">
        <v>1</v>
      </c>
    </row>
    <row r="12052" spans="1:3" x14ac:dyDescent="0.25">
      <c r="A12052" s="16">
        <v>157843</v>
      </c>
      <c r="B12052">
        <v>18059</v>
      </c>
      <c r="C12052">
        <v>1</v>
      </c>
    </row>
    <row r="12053" spans="1:3" x14ac:dyDescent="0.25">
      <c r="A12053" s="16">
        <v>157844</v>
      </c>
      <c r="B12053">
        <v>32177</v>
      </c>
      <c r="C12053">
        <v>1</v>
      </c>
    </row>
    <row r="12054" spans="1:3" x14ac:dyDescent="0.25">
      <c r="A12054" s="16">
        <v>157845</v>
      </c>
      <c r="B12054">
        <v>56873</v>
      </c>
      <c r="C12054">
        <v>1</v>
      </c>
    </row>
    <row r="12055" spans="1:3" x14ac:dyDescent="0.25">
      <c r="A12055" s="16">
        <v>157846</v>
      </c>
      <c r="B12055">
        <v>42008</v>
      </c>
      <c r="C12055">
        <v>1</v>
      </c>
    </row>
    <row r="12056" spans="1:3" x14ac:dyDescent="0.25">
      <c r="A12056" s="16">
        <v>157847</v>
      </c>
      <c r="B12056">
        <v>14359</v>
      </c>
      <c r="C12056">
        <v>1</v>
      </c>
    </row>
    <row r="12057" spans="1:3" x14ac:dyDescent="0.25">
      <c r="A12057" s="16">
        <v>157848</v>
      </c>
      <c r="B12057">
        <v>14359</v>
      </c>
      <c r="C12057">
        <v>1</v>
      </c>
    </row>
    <row r="12058" spans="1:3" x14ac:dyDescent="0.25">
      <c r="A12058" s="16">
        <v>157849</v>
      </c>
      <c r="B12058">
        <v>14359</v>
      </c>
      <c r="C12058">
        <v>1</v>
      </c>
    </row>
    <row r="12059" spans="1:3" x14ac:dyDescent="0.25">
      <c r="A12059" s="16">
        <v>157850</v>
      </c>
      <c r="B12059">
        <v>14357</v>
      </c>
      <c r="C12059">
        <v>1</v>
      </c>
    </row>
    <row r="12060" spans="1:3" x14ac:dyDescent="0.25">
      <c r="A12060" s="16">
        <v>157851</v>
      </c>
      <c r="B12060">
        <v>4125</v>
      </c>
      <c r="C12060">
        <v>1</v>
      </c>
    </row>
    <row r="12061" spans="1:3" x14ac:dyDescent="0.25">
      <c r="A12061" s="16">
        <v>157852</v>
      </c>
      <c r="B12061">
        <v>8093</v>
      </c>
      <c r="C12061">
        <v>1</v>
      </c>
    </row>
    <row r="12062" spans="1:3" x14ac:dyDescent="0.25">
      <c r="A12062" s="16">
        <v>157853</v>
      </c>
      <c r="B12062">
        <v>4951</v>
      </c>
      <c r="C12062">
        <v>1</v>
      </c>
    </row>
    <row r="12063" spans="1:3" x14ac:dyDescent="0.25">
      <c r="A12063" s="16">
        <v>157854</v>
      </c>
      <c r="B12063">
        <v>8073</v>
      </c>
      <c r="C12063">
        <v>1</v>
      </c>
    </row>
    <row r="12064" spans="1:3" x14ac:dyDescent="0.25">
      <c r="A12064" s="16">
        <v>157855</v>
      </c>
      <c r="B12064">
        <v>4066</v>
      </c>
      <c r="C12064">
        <v>1</v>
      </c>
    </row>
    <row r="12065" spans="1:3" x14ac:dyDescent="0.25">
      <c r="A12065" s="16">
        <v>157856</v>
      </c>
      <c r="B12065">
        <v>8095</v>
      </c>
      <c r="C12065">
        <v>1</v>
      </c>
    </row>
    <row r="12066" spans="1:3" x14ac:dyDescent="0.25">
      <c r="A12066" s="16">
        <v>157857</v>
      </c>
      <c r="B12066">
        <v>4074</v>
      </c>
      <c r="C12066">
        <v>1</v>
      </c>
    </row>
    <row r="12067" spans="1:3" x14ac:dyDescent="0.25">
      <c r="A12067" s="16">
        <v>157858</v>
      </c>
      <c r="B12067">
        <v>4073</v>
      </c>
      <c r="C12067">
        <v>1</v>
      </c>
    </row>
    <row r="12068" spans="1:3" x14ac:dyDescent="0.25">
      <c r="A12068" s="16">
        <v>157859</v>
      </c>
      <c r="B12068">
        <v>8093</v>
      </c>
      <c r="C12068">
        <v>1</v>
      </c>
    </row>
    <row r="12069" spans="1:3" x14ac:dyDescent="0.25">
      <c r="A12069" s="16">
        <v>157860</v>
      </c>
      <c r="B12069">
        <v>4951</v>
      </c>
      <c r="C12069">
        <v>1</v>
      </c>
    </row>
    <row r="12070" spans="1:3" x14ac:dyDescent="0.25">
      <c r="A12070" s="16">
        <v>157861</v>
      </c>
      <c r="B12070">
        <v>4951</v>
      </c>
      <c r="C12070">
        <v>1</v>
      </c>
    </row>
    <row r="12071" spans="1:3" x14ac:dyDescent="0.25">
      <c r="A12071" s="16">
        <v>157862</v>
      </c>
      <c r="B12071">
        <v>4074</v>
      </c>
      <c r="C12071">
        <v>1</v>
      </c>
    </row>
    <row r="12072" spans="1:3" x14ac:dyDescent="0.25">
      <c r="A12072" s="16">
        <v>157863</v>
      </c>
      <c r="B12072">
        <v>12736</v>
      </c>
      <c r="C12072">
        <v>1</v>
      </c>
    </row>
    <row r="12073" spans="1:3" x14ac:dyDescent="0.25">
      <c r="A12073" s="16">
        <v>157864</v>
      </c>
      <c r="B12073">
        <v>17015</v>
      </c>
      <c r="C12073">
        <v>1</v>
      </c>
    </row>
    <row r="12074" spans="1:3" x14ac:dyDescent="0.25">
      <c r="A12074" s="16">
        <v>157865</v>
      </c>
      <c r="B12074">
        <v>4074</v>
      </c>
      <c r="C12074">
        <v>1</v>
      </c>
    </row>
    <row r="12075" spans="1:3" x14ac:dyDescent="0.25">
      <c r="A12075" s="16">
        <v>157866</v>
      </c>
      <c r="B12075">
        <v>15980</v>
      </c>
      <c r="C12075">
        <v>1</v>
      </c>
    </row>
    <row r="12076" spans="1:3" x14ac:dyDescent="0.25">
      <c r="A12076" s="16">
        <v>157867</v>
      </c>
      <c r="B12076">
        <v>8042</v>
      </c>
      <c r="C12076">
        <v>1</v>
      </c>
    </row>
    <row r="12077" spans="1:3" x14ac:dyDescent="0.25">
      <c r="A12077" s="16">
        <v>157868</v>
      </c>
      <c r="B12077">
        <v>16469</v>
      </c>
      <c r="C12077">
        <v>1</v>
      </c>
    </row>
    <row r="12078" spans="1:3" x14ac:dyDescent="0.25">
      <c r="A12078" s="16">
        <v>157869</v>
      </c>
      <c r="B12078">
        <v>40927</v>
      </c>
      <c r="C12078">
        <v>1</v>
      </c>
    </row>
    <row r="12079" spans="1:3" x14ac:dyDescent="0.25">
      <c r="A12079" s="16">
        <v>157870</v>
      </c>
      <c r="B12079">
        <v>17651</v>
      </c>
      <c r="C12079">
        <v>1</v>
      </c>
    </row>
    <row r="12080" spans="1:3" x14ac:dyDescent="0.25">
      <c r="A12080" s="16">
        <v>157871</v>
      </c>
      <c r="B12080">
        <v>72218</v>
      </c>
      <c r="C12080">
        <v>1</v>
      </c>
    </row>
    <row r="12081" spans="1:3" x14ac:dyDescent="0.25">
      <c r="A12081" s="16">
        <v>157872</v>
      </c>
      <c r="B12081">
        <v>1440985</v>
      </c>
      <c r="C12081">
        <v>1</v>
      </c>
    </row>
    <row r="12082" spans="1:3" x14ac:dyDescent="0.25">
      <c r="A12082" s="16">
        <v>157873</v>
      </c>
      <c r="B12082">
        <v>55121</v>
      </c>
      <c r="C12082">
        <v>1</v>
      </c>
    </row>
    <row r="12083" spans="1:3" x14ac:dyDescent="0.25">
      <c r="A12083" s="16">
        <v>157874</v>
      </c>
      <c r="B12083">
        <v>2110</v>
      </c>
      <c r="C12083">
        <v>1</v>
      </c>
    </row>
    <row r="12084" spans="1:3" x14ac:dyDescent="0.25">
      <c r="A12084" s="16">
        <v>157875</v>
      </c>
      <c r="B12084">
        <v>27886</v>
      </c>
      <c r="C12084">
        <v>1</v>
      </c>
    </row>
    <row r="12085" spans="1:3" x14ac:dyDescent="0.25">
      <c r="A12085" s="16">
        <v>157876</v>
      </c>
      <c r="B12085">
        <v>243945</v>
      </c>
      <c r="C12085">
        <v>1</v>
      </c>
    </row>
    <row r="12086" spans="1:3" x14ac:dyDescent="0.25">
      <c r="A12086" s="16">
        <v>157877</v>
      </c>
      <c r="B12086">
        <v>20436</v>
      </c>
      <c r="C12086">
        <v>1</v>
      </c>
    </row>
    <row r="12087" spans="1:3" x14ac:dyDescent="0.25">
      <c r="A12087" s="16">
        <v>157878</v>
      </c>
      <c r="B12087">
        <v>9336</v>
      </c>
      <c r="C12087">
        <v>1</v>
      </c>
    </row>
    <row r="12088" spans="1:3" x14ac:dyDescent="0.25">
      <c r="A12088" s="16">
        <v>157879</v>
      </c>
      <c r="B12088">
        <v>4126</v>
      </c>
      <c r="C12088">
        <v>1</v>
      </c>
    </row>
    <row r="12089" spans="1:3" x14ac:dyDescent="0.25">
      <c r="A12089" s="16">
        <v>157880</v>
      </c>
      <c r="B12089">
        <v>35405</v>
      </c>
      <c r="C12089">
        <v>1</v>
      </c>
    </row>
    <row r="12090" spans="1:3" x14ac:dyDescent="0.25">
      <c r="A12090" s="16">
        <v>157881</v>
      </c>
      <c r="B12090">
        <v>8534</v>
      </c>
      <c r="C12090">
        <v>1</v>
      </c>
    </row>
    <row r="12091" spans="1:3" x14ac:dyDescent="0.25">
      <c r="A12091" s="16">
        <v>157882</v>
      </c>
      <c r="B12091">
        <v>31283</v>
      </c>
      <c r="C12091">
        <v>1</v>
      </c>
    </row>
    <row r="12092" spans="1:3" x14ac:dyDescent="0.25">
      <c r="A12092" s="16">
        <v>157883</v>
      </c>
      <c r="B12092">
        <v>14316</v>
      </c>
      <c r="C12092">
        <v>1</v>
      </c>
    </row>
    <row r="12093" spans="1:3" x14ac:dyDescent="0.25">
      <c r="A12093" s="16">
        <v>157884</v>
      </c>
      <c r="B12093">
        <v>8023</v>
      </c>
      <c r="C12093">
        <v>1</v>
      </c>
    </row>
    <row r="12094" spans="1:3" x14ac:dyDescent="0.25">
      <c r="A12094" s="16">
        <v>157885</v>
      </c>
      <c r="B12094">
        <v>6099</v>
      </c>
      <c r="C12094">
        <v>1</v>
      </c>
    </row>
    <row r="12095" spans="1:3" x14ac:dyDescent="0.25">
      <c r="A12095" s="16">
        <v>157886</v>
      </c>
      <c r="B12095">
        <v>2853</v>
      </c>
      <c r="C12095">
        <v>1</v>
      </c>
    </row>
    <row r="12096" spans="1:3" x14ac:dyDescent="0.25">
      <c r="A12096" s="16">
        <v>157887</v>
      </c>
      <c r="B12096">
        <v>2320</v>
      </c>
      <c r="C12096">
        <v>1</v>
      </c>
    </row>
    <row r="12097" spans="1:3" x14ac:dyDescent="0.25">
      <c r="A12097" s="16">
        <v>157888</v>
      </c>
      <c r="B12097">
        <v>5389</v>
      </c>
      <c r="C12097">
        <v>1</v>
      </c>
    </row>
    <row r="12098" spans="1:3" x14ac:dyDescent="0.25">
      <c r="A12098" s="16">
        <v>157889</v>
      </c>
      <c r="B12098">
        <v>11120</v>
      </c>
      <c r="C12098">
        <v>1</v>
      </c>
    </row>
    <row r="12099" spans="1:3" x14ac:dyDescent="0.25">
      <c r="A12099" s="16">
        <v>157890</v>
      </c>
      <c r="B12099">
        <v>1534</v>
      </c>
      <c r="C12099">
        <v>1</v>
      </c>
    </row>
    <row r="12100" spans="1:3" x14ac:dyDescent="0.25">
      <c r="A12100" s="16">
        <v>157891</v>
      </c>
      <c r="B12100">
        <v>6048</v>
      </c>
      <c r="C12100">
        <v>1</v>
      </c>
    </row>
    <row r="12101" spans="1:3" x14ac:dyDescent="0.25">
      <c r="A12101" s="16">
        <v>157892</v>
      </c>
      <c r="B12101">
        <v>5440</v>
      </c>
      <c r="C12101">
        <v>1</v>
      </c>
    </row>
    <row r="12102" spans="1:3" x14ac:dyDescent="0.25">
      <c r="A12102" s="16">
        <v>157893</v>
      </c>
      <c r="B12102">
        <v>1605</v>
      </c>
      <c r="C12102">
        <v>1</v>
      </c>
    </row>
    <row r="12103" spans="1:3" x14ac:dyDescent="0.25">
      <c r="A12103" s="16">
        <v>157894</v>
      </c>
      <c r="B12103">
        <v>4042</v>
      </c>
      <c r="C12103">
        <v>1</v>
      </c>
    </row>
    <row r="12104" spans="1:3" x14ac:dyDescent="0.25">
      <c r="A12104" s="16">
        <v>157895</v>
      </c>
      <c r="B12104">
        <v>38256</v>
      </c>
      <c r="C12104">
        <v>1</v>
      </c>
    </row>
    <row r="12105" spans="1:3" x14ac:dyDescent="0.25">
      <c r="A12105" s="16">
        <v>157896</v>
      </c>
      <c r="B12105">
        <v>10601</v>
      </c>
      <c r="C12105">
        <v>1</v>
      </c>
    </row>
    <row r="12106" spans="1:3" x14ac:dyDescent="0.25">
      <c r="A12106" s="16">
        <v>157897</v>
      </c>
      <c r="B12106">
        <v>1723</v>
      </c>
      <c r="C12106">
        <v>1</v>
      </c>
    </row>
    <row r="12107" spans="1:3" x14ac:dyDescent="0.25">
      <c r="A12107" s="16">
        <v>157898</v>
      </c>
      <c r="B12107">
        <v>10809</v>
      </c>
      <c r="C12107">
        <v>1</v>
      </c>
    </row>
    <row r="12108" spans="1:3" x14ac:dyDescent="0.25">
      <c r="A12108" s="16">
        <v>157899</v>
      </c>
      <c r="B12108">
        <v>18165</v>
      </c>
      <c r="C12108">
        <v>1</v>
      </c>
    </row>
    <row r="12109" spans="1:3" x14ac:dyDescent="0.25">
      <c r="A12109" s="16">
        <v>157900</v>
      </c>
      <c r="B12109">
        <v>43378</v>
      </c>
      <c r="C12109">
        <v>1</v>
      </c>
    </row>
    <row r="12110" spans="1:3" x14ac:dyDescent="0.25">
      <c r="A12110" s="16">
        <v>157901</v>
      </c>
      <c r="B12110">
        <v>4222</v>
      </c>
      <c r="C12110">
        <v>1</v>
      </c>
    </row>
    <row r="12111" spans="1:3" x14ac:dyDescent="0.25">
      <c r="A12111" s="16">
        <v>157902</v>
      </c>
      <c r="B12111">
        <v>528569</v>
      </c>
      <c r="C12111">
        <v>1</v>
      </c>
    </row>
    <row r="12112" spans="1:3" x14ac:dyDescent="0.25">
      <c r="A12112" s="16">
        <v>157903</v>
      </c>
      <c r="B12112">
        <v>83509</v>
      </c>
      <c r="C12112">
        <v>1</v>
      </c>
    </row>
    <row r="12113" spans="1:3" x14ac:dyDescent="0.25">
      <c r="A12113" s="16">
        <v>157904</v>
      </c>
      <c r="B12113">
        <v>75211</v>
      </c>
      <c r="C12113">
        <v>1</v>
      </c>
    </row>
    <row r="12114" spans="1:3" x14ac:dyDescent="0.25">
      <c r="A12114" s="16">
        <v>157905</v>
      </c>
      <c r="B12114">
        <v>19064</v>
      </c>
      <c r="C12114">
        <v>1</v>
      </c>
    </row>
    <row r="12115" spans="1:3" x14ac:dyDescent="0.25">
      <c r="A12115" s="16">
        <v>157906</v>
      </c>
      <c r="B12115">
        <v>50295</v>
      </c>
      <c r="C12115">
        <v>1</v>
      </c>
    </row>
    <row r="12116" spans="1:3" x14ac:dyDescent="0.25">
      <c r="A12116" s="16">
        <v>157907</v>
      </c>
      <c r="B12116">
        <v>22804</v>
      </c>
      <c r="C12116">
        <v>1</v>
      </c>
    </row>
    <row r="12117" spans="1:3" x14ac:dyDescent="0.25">
      <c r="A12117" s="16">
        <v>157908</v>
      </c>
      <c r="B12117">
        <v>3855</v>
      </c>
      <c r="C12117">
        <v>1</v>
      </c>
    </row>
    <row r="12118" spans="1:3" x14ac:dyDescent="0.25">
      <c r="A12118" s="16">
        <v>157909</v>
      </c>
      <c r="B12118">
        <v>14034</v>
      </c>
      <c r="C12118">
        <v>1</v>
      </c>
    </row>
    <row r="12119" spans="1:3" x14ac:dyDescent="0.25">
      <c r="A12119" s="16">
        <v>157910</v>
      </c>
      <c r="B12119">
        <v>23534</v>
      </c>
      <c r="C12119">
        <v>1</v>
      </c>
    </row>
    <row r="12120" spans="1:3" x14ac:dyDescent="0.25">
      <c r="A12120" s="16">
        <v>157911</v>
      </c>
      <c r="B12120">
        <v>23280</v>
      </c>
      <c r="C12120">
        <v>1</v>
      </c>
    </row>
    <row r="12121" spans="1:3" x14ac:dyDescent="0.25">
      <c r="A12121" s="16">
        <v>157912</v>
      </c>
      <c r="B12121">
        <v>3703</v>
      </c>
      <c r="C12121">
        <v>1</v>
      </c>
    </row>
    <row r="12122" spans="1:3" x14ac:dyDescent="0.25">
      <c r="A12122" s="16">
        <v>157913</v>
      </c>
      <c r="B12122">
        <v>27186</v>
      </c>
      <c r="C12122">
        <v>1</v>
      </c>
    </row>
    <row r="12123" spans="1:3" x14ac:dyDescent="0.25">
      <c r="A12123" s="16">
        <v>157914</v>
      </c>
      <c r="B12123">
        <v>19632</v>
      </c>
      <c r="C12123">
        <v>1</v>
      </c>
    </row>
    <row r="12124" spans="1:3" x14ac:dyDescent="0.25">
      <c r="A12124" s="16">
        <v>157915</v>
      </c>
      <c r="B12124">
        <v>12173</v>
      </c>
      <c r="C12124">
        <v>1</v>
      </c>
    </row>
    <row r="12125" spans="1:3" x14ac:dyDescent="0.25">
      <c r="A12125" s="16">
        <v>157916</v>
      </c>
      <c r="B12125">
        <v>17139</v>
      </c>
      <c r="C12125">
        <v>1</v>
      </c>
    </row>
    <row r="12126" spans="1:3" x14ac:dyDescent="0.25">
      <c r="A12126" s="16">
        <v>157917</v>
      </c>
      <c r="B12126">
        <v>17031</v>
      </c>
      <c r="C12126">
        <v>1</v>
      </c>
    </row>
    <row r="12127" spans="1:3" x14ac:dyDescent="0.25">
      <c r="A12127" s="16">
        <v>157918</v>
      </c>
      <c r="B12127">
        <v>30253</v>
      </c>
      <c r="C12127">
        <v>1</v>
      </c>
    </row>
    <row r="12128" spans="1:3" x14ac:dyDescent="0.25">
      <c r="A12128" s="16">
        <v>157919</v>
      </c>
      <c r="B12128">
        <v>621</v>
      </c>
      <c r="C12128">
        <v>1</v>
      </c>
    </row>
    <row r="12129" spans="1:3" x14ac:dyDescent="0.25">
      <c r="A12129" s="16">
        <v>157920</v>
      </c>
      <c r="B12129">
        <v>352</v>
      </c>
      <c r="C12129">
        <v>1</v>
      </c>
    </row>
    <row r="12130" spans="1:3" x14ac:dyDescent="0.25">
      <c r="A12130" s="16">
        <v>157921</v>
      </c>
      <c r="B12130">
        <v>459</v>
      </c>
      <c r="C12130">
        <v>1</v>
      </c>
    </row>
    <row r="12131" spans="1:3" x14ac:dyDescent="0.25">
      <c r="A12131" s="16">
        <v>157922</v>
      </c>
      <c r="B12131">
        <v>4163</v>
      </c>
      <c r="C12131">
        <v>1</v>
      </c>
    </row>
    <row r="12132" spans="1:3" x14ac:dyDescent="0.25">
      <c r="A12132" s="16">
        <v>157923</v>
      </c>
      <c r="B12132">
        <v>33932</v>
      </c>
      <c r="C12132">
        <v>1</v>
      </c>
    </row>
    <row r="12133" spans="1:3" x14ac:dyDescent="0.25">
      <c r="A12133" s="16">
        <v>157924</v>
      </c>
      <c r="B12133">
        <v>42059</v>
      </c>
      <c r="C12133">
        <v>1</v>
      </c>
    </row>
    <row r="12134" spans="1:3" x14ac:dyDescent="0.25">
      <c r="A12134" s="16">
        <v>157925</v>
      </c>
      <c r="B12134">
        <v>34750</v>
      </c>
      <c r="C12134">
        <v>1</v>
      </c>
    </row>
    <row r="12135" spans="1:3" x14ac:dyDescent="0.25">
      <c r="A12135" s="16">
        <v>157926</v>
      </c>
      <c r="B12135">
        <v>18133</v>
      </c>
      <c r="C12135">
        <v>1</v>
      </c>
    </row>
    <row r="12136" spans="1:3" x14ac:dyDescent="0.25">
      <c r="A12136" s="16">
        <v>157927</v>
      </c>
      <c r="B12136">
        <v>12429</v>
      </c>
      <c r="C12136">
        <v>1</v>
      </c>
    </row>
    <row r="12137" spans="1:3" x14ac:dyDescent="0.25">
      <c r="A12137" s="16">
        <v>157928</v>
      </c>
      <c r="B12137">
        <v>12630</v>
      </c>
      <c r="C12137">
        <v>1</v>
      </c>
    </row>
    <row r="12138" spans="1:3" x14ac:dyDescent="0.25">
      <c r="A12138" s="16">
        <v>157929</v>
      </c>
      <c r="B12138">
        <v>24833</v>
      </c>
      <c r="C12138">
        <v>1</v>
      </c>
    </row>
    <row r="12139" spans="1:3" x14ac:dyDescent="0.25">
      <c r="A12139" s="16">
        <v>157930</v>
      </c>
      <c r="B12139">
        <v>12797</v>
      </c>
      <c r="C12139">
        <v>1</v>
      </c>
    </row>
    <row r="12140" spans="1:3" x14ac:dyDescent="0.25">
      <c r="A12140" s="16">
        <v>157931</v>
      </c>
      <c r="B12140">
        <v>2737</v>
      </c>
      <c r="C12140">
        <v>1</v>
      </c>
    </row>
    <row r="12141" spans="1:3" x14ac:dyDescent="0.25">
      <c r="A12141" s="16">
        <v>157932</v>
      </c>
      <c r="B12141">
        <v>13017</v>
      </c>
      <c r="C12141">
        <v>1</v>
      </c>
    </row>
    <row r="12142" spans="1:3" x14ac:dyDescent="0.25">
      <c r="A12142" s="16">
        <v>157933</v>
      </c>
      <c r="B12142">
        <v>4798</v>
      </c>
      <c r="C12142">
        <v>1</v>
      </c>
    </row>
    <row r="12143" spans="1:3" x14ac:dyDescent="0.25">
      <c r="A12143" s="16">
        <v>157934</v>
      </c>
      <c r="B12143">
        <v>5432</v>
      </c>
      <c r="C12143">
        <v>1</v>
      </c>
    </row>
    <row r="12144" spans="1:3" x14ac:dyDescent="0.25">
      <c r="A12144" s="16">
        <v>157935</v>
      </c>
      <c r="B12144">
        <v>23480</v>
      </c>
      <c r="C12144">
        <v>1</v>
      </c>
    </row>
    <row r="12145" spans="1:3" x14ac:dyDescent="0.25">
      <c r="A12145" s="16">
        <v>157936</v>
      </c>
      <c r="B12145">
        <v>28809</v>
      </c>
      <c r="C12145">
        <v>1</v>
      </c>
    </row>
    <row r="12146" spans="1:3" x14ac:dyDescent="0.25">
      <c r="A12146" s="16">
        <v>157937</v>
      </c>
      <c r="B12146">
        <v>10052</v>
      </c>
      <c r="C12146">
        <v>1</v>
      </c>
    </row>
    <row r="12147" spans="1:3" x14ac:dyDescent="0.25">
      <c r="A12147" s="16">
        <v>157938</v>
      </c>
      <c r="B12147">
        <v>2976</v>
      </c>
      <c r="C12147">
        <v>1</v>
      </c>
    </row>
    <row r="12148" spans="1:3" x14ac:dyDescent="0.25">
      <c r="A12148" s="16">
        <v>157939</v>
      </c>
      <c r="B12148">
        <v>31299</v>
      </c>
      <c r="C12148">
        <v>1</v>
      </c>
    </row>
    <row r="12149" spans="1:3" x14ac:dyDescent="0.25">
      <c r="A12149" s="16">
        <v>157940</v>
      </c>
      <c r="B12149">
        <v>6644</v>
      </c>
      <c r="C12149">
        <v>1</v>
      </c>
    </row>
    <row r="12150" spans="1:3" x14ac:dyDescent="0.25">
      <c r="A12150" s="16">
        <v>157941</v>
      </c>
      <c r="B12150">
        <v>7051</v>
      </c>
      <c r="C12150">
        <v>1</v>
      </c>
    </row>
    <row r="12151" spans="1:3" x14ac:dyDescent="0.25">
      <c r="A12151" s="16">
        <v>157942</v>
      </c>
      <c r="B12151">
        <v>10225</v>
      </c>
      <c r="C12151">
        <v>1</v>
      </c>
    </row>
    <row r="12152" spans="1:3" x14ac:dyDescent="0.25">
      <c r="A12152" s="16">
        <v>157943</v>
      </c>
      <c r="B12152">
        <v>54217</v>
      </c>
      <c r="C12152">
        <v>1</v>
      </c>
    </row>
    <row r="12153" spans="1:3" x14ac:dyDescent="0.25">
      <c r="A12153" s="16">
        <v>157944</v>
      </c>
      <c r="B12153">
        <v>84387</v>
      </c>
      <c r="C12153">
        <v>1</v>
      </c>
    </row>
    <row r="12154" spans="1:3" x14ac:dyDescent="0.25">
      <c r="A12154" s="16">
        <v>157945</v>
      </c>
      <c r="B12154">
        <v>2692</v>
      </c>
      <c r="C12154">
        <v>1</v>
      </c>
    </row>
    <row r="12155" spans="1:3" x14ac:dyDescent="0.25">
      <c r="A12155" s="16">
        <v>157946</v>
      </c>
      <c r="B12155">
        <v>74004</v>
      </c>
      <c r="C12155">
        <v>1</v>
      </c>
    </row>
    <row r="12156" spans="1:3" x14ac:dyDescent="0.25">
      <c r="A12156" s="16">
        <v>157947</v>
      </c>
      <c r="B12156">
        <v>41399</v>
      </c>
      <c r="C12156">
        <v>1</v>
      </c>
    </row>
    <row r="12157" spans="1:3" x14ac:dyDescent="0.25">
      <c r="A12157" s="16">
        <v>157948</v>
      </c>
      <c r="B12157">
        <v>22723</v>
      </c>
      <c r="C12157">
        <v>1</v>
      </c>
    </row>
    <row r="12158" spans="1:3" x14ac:dyDescent="0.25">
      <c r="A12158" s="16">
        <v>157949</v>
      </c>
      <c r="B12158">
        <v>6400</v>
      </c>
      <c r="C12158">
        <v>1</v>
      </c>
    </row>
    <row r="12159" spans="1:3" x14ac:dyDescent="0.25">
      <c r="A12159" s="16">
        <v>157950</v>
      </c>
      <c r="B12159">
        <v>6157</v>
      </c>
      <c r="C12159">
        <v>1</v>
      </c>
    </row>
    <row r="12160" spans="1:3" x14ac:dyDescent="0.25">
      <c r="A12160" s="16">
        <v>157951</v>
      </c>
      <c r="B12160">
        <v>15216</v>
      </c>
      <c r="C12160">
        <v>1</v>
      </c>
    </row>
    <row r="12161" spans="1:3" x14ac:dyDescent="0.25">
      <c r="A12161" s="16">
        <v>157952</v>
      </c>
      <c r="B12161">
        <v>48534</v>
      </c>
      <c r="C12161">
        <v>1</v>
      </c>
    </row>
    <row r="12162" spans="1:3" x14ac:dyDescent="0.25">
      <c r="A12162" s="16">
        <v>157953</v>
      </c>
      <c r="B12162">
        <v>82805</v>
      </c>
      <c r="C12162">
        <v>1</v>
      </c>
    </row>
    <row r="12163" spans="1:3" x14ac:dyDescent="0.25">
      <c r="A12163" s="16">
        <v>157954</v>
      </c>
      <c r="B12163">
        <v>14035</v>
      </c>
      <c r="C12163">
        <v>1</v>
      </c>
    </row>
    <row r="12164" spans="1:3" x14ac:dyDescent="0.25">
      <c r="A12164" s="16">
        <v>157955</v>
      </c>
      <c r="B12164">
        <v>265251</v>
      </c>
      <c r="C12164">
        <v>1</v>
      </c>
    </row>
    <row r="12165" spans="1:3" x14ac:dyDescent="0.25">
      <c r="A12165" s="16">
        <v>157956</v>
      </c>
      <c r="B12165">
        <v>7608</v>
      </c>
      <c r="C12165">
        <v>1</v>
      </c>
    </row>
    <row r="12166" spans="1:3" x14ac:dyDescent="0.25">
      <c r="A12166" s="16">
        <v>157957</v>
      </c>
      <c r="B12166">
        <v>77819</v>
      </c>
      <c r="C12166">
        <v>1</v>
      </c>
    </row>
    <row r="12167" spans="1:3" x14ac:dyDescent="0.25">
      <c r="A12167" s="16">
        <v>157958</v>
      </c>
      <c r="B12167">
        <v>36576</v>
      </c>
      <c r="C12167">
        <v>1</v>
      </c>
    </row>
    <row r="12168" spans="1:3" x14ac:dyDescent="0.25">
      <c r="A12168" s="16">
        <v>157959</v>
      </c>
      <c r="B12168">
        <v>19071</v>
      </c>
      <c r="C12168">
        <v>1</v>
      </c>
    </row>
    <row r="12169" spans="1:3" x14ac:dyDescent="0.25">
      <c r="A12169" s="16">
        <v>157960</v>
      </c>
      <c r="B12169">
        <v>882528</v>
      </c>
      <c r="C12169">
        <v>1</v>
      </c>
    </row>
    <row r="12170" spans="1:3" x14ac:dyDescent="0.25">
      <c r="A12170" s="16">
        <v>157961</v>
      </c>
      <c r="B12170">
        <v>18564</v>
      </c>
      <c r="C12170">
        <v>1</v>
      </c>
    </row>
    <row r="12171" spans="1:3" x14ac:dyDescent="0.25">
      <c r="A12171" s="16">
        <v>157962</v>
      </c>
      <c r="B12171">
        <v>43315</v>
      </c>
      <c r="C12171">
        <v>1</v>
      </c>
    </row>
    <row r="12172" spans="1:3" x14ac:dyDescent="0.25">
      <c r="A12172" s="16">
        <v>157963</v>
      </c>
      <c r="B12172">
        <v>43315</v>
      </c>
      <c r="C12172">
        <v>1</v>
      </c>
    </row>
    <row r="12173" spans="1:3" x14ac:dyDescent="0.25">
      <c r="A12173" s="16">
        <v>157964</v>
      </c>
      <c r="B12173">
        <v>31649</v>
      </c>
      <c r="C12173">
        <v>1</v>
      </c>
    </row>
    <row r="12174" spans="1:3" x14ac:dyDescent="0.25">
      <c r="A12174" s="16">
        <v>157965</v>
      </c>
      <c r="B12174">
        <v>31649</v>
      </c>
      <c r="C12174">
        <v>1</v>
      </c>
    </row>
    <row r="12175" spans="1:3" x14ac:dyDescent="0.25">
      <c r="A12175" s="16">
        <v>157966</v>
      </c>
      <c r="B12175">
        <v>12376</v>
      </c>
      <c r="C12175">
        <v>1</v>
      </c>
    </row>
    <row r="12176" spans="1:3" x14ac:dyDescent="0.25">
      <c r="A12176" s="16">
        <v>157967</v>
      </c>
      <c r="B12176">
        <v>24751</v>
      </c>
      <c r="C12176">
        <v>1</v>
      </c>
    </row>
    <row r="12177" spans="1:3" x14ac:dyDescent="0.25">
      <c r="A12177" s="16">
        <v>157968</v>
      </c>
      <c r="B12177">
        <v>12376</v>
      </c>
      <c r="C12177">
        <v>1</v>
      </c>
    </row>
    <row r="12178" spans="1:3" x14ac:dyDescent="0.25">
      <c r="A12178" s="16">
        <v>157969</v>
      </c>
      <c r="B12178">
        <v>12376</v>
      </c>
      <c r="C12178">
        <v>1</v>
      </c>
    </row>
    <row r="12179" spans="1:3" x14ac:dyDescent="0.25">
      <c r="A12179" s="16">
        <v>157970</v>
      </c>
      <c r="B12179">
        <v>18564</v>
      </c>
      <c r="C12179">
        <v>1</v>
      </c>
    </row>
    <row r="12180" spans="1:3" x14ac:dyDescent="0.25">
      <c r="A12180" s="16">
        <v>157971</v>
      </c>
      <c r="B12180">
        <v>129998</v>
      </c>
      <c r="C12180">
        <v>1</v>
      </c>
    </row>
    <row r="12181" spans="1:3" x14ac:dyDescent="0.25">
      <c r="A12181" s="16">
        <v>157972</v>
      </c>
      <c r="B12181">
        <v>129998</v>
      </c>
      <c r="C12181">
        <v>1</v>
      </c>
    </row>
    <row r="12182" spans="1:3" x14ac:dyDescent="0.25">
      <c r="A12182" s="16">
        <v>157973</v>
      </c>
      <c r="B12182">
        <v>156378</v>
      </c>
      <c r="C12182">
        <v>1</v>
      </c>
    </row>
    <row r="12183" spans="1:3" x14ac:dyDescent="0.25">
      <c r="A12183" s="16">
        <v>157974</v>
      </c>
      <c r="B12183">
        <v>5750</v>
      </c>
      <c r="C12183">
        <v>1</v>
      </c>
    </row>
    <row r="12184" spans="1:3" x14ac:dyDescent="0.25">
      <c r="A12184" s="16">
        <v>157975</v>
      </c>
      <c r="B12184">
        <v>2133</v>
      </c>
      <c r="C12184">
        <v>1</v>
      </c>
    </row>
    <row r="12185" spans="1:3" x14ac:dyDescent="0.25">
      <c r="A12185" s="16">
        <v>157976</v>
      </c>
      <c r="B12185">
        <v>2499</v>
      </c>
      <c r="C12185">
        <v>1</v>
      </c>
    </row>
    <row r="12186" spans="1:3" x14ac:dyDescent="0.25">
      <c r="A12186" s="16">
        <v>157977</v>
      </c>
      <c r="B12186">
        <v>6449</v>
      </c>
      <c r="C12186">
        <v>1</v>
      </c>
    </row>
    <row r="12187" spans="1:3" x14ac:dyDescent="0.25">
      <c r="A12187" s="16">
        <v>157978</v>
      </c>
      <c r="B12187">
        <v>15998</v>
      </c>
      <c r="C12187">
        <v>1</v>
      </c>
    </row>
    <row r="12188" spans="1:3" x14ac:dyDescent="0.25">
      <c r="A12188" s="16">
        <v>157979</v>
      </c>
      <c r="B12188">
        <v>13784</v>
      </c>
      <c r="C12188">
        <v>1</v>
      </c>
    </row>
    <row r="12189" spans="1:3" x14ac:dyDescent="0.25">
      <c r="A12189" s="16">
        <v>157980</v>
      </c>
      <c r="B12189">
        <v>70499</v>
      </c>
      <c r="C12189">
        <v>1</v>
      </c>
    </row>
    <row r="12190" spans="1:3" x14ac:dyDescent="0.25">
      <c r="A12190" s="16">
        <v>157981</v>
      </c>
      <c r="B12190">
        <v>39852</v>
      </c>
      <c r="C12190">
        <v>1</v>
      </c>
    </row>
    <row r="12191" spans="1:3" x14ac:dyDescent="0.25">
      <c r="A12191" s="16">
        <v>157982</v>
      </c>
      <c r="B12191">
        <v>33932</v>
      </c>
      <c r="C12191">
        <v>1</v>
      </c>
    </row>
    <row r="12192" spans="1:3" x14ac:dyDescent="0.25">
      <c r="A12192" s="16">
        <v>157983</v>
      </c>
      <c r="B12192">
        <v>28455</v>
      </c>
      <c r="C12192">
        <v>1</v>
      </c>
    </row>
    <row r="12193" spans="1:3" x14ac:dyDescent="0.25">
      <c r="A12193" s="16">
        <v>157984</v>
      </c>
      <c r="B12193">
        <v>47211</v>
      </c>
      <c r="C12193">
        <v>1</v>
      </c>
    </row>
    <row r="12194" spans="1:3" x14ac:dyDescent="0.25">
      <c r="A12194" s="16">
        <v>157985</v>
      </c>
      <c r="B12194">
        <v>11199</v>
      </c>
      <c r="C12194">
        <v>1</v>
      </c>
    </row>
    <row r="12195" spans="1:3" x14ac:dyDescent="0.25">
      <c r="A12195" s="16">
        <v>157986</v>
      </c>
      <c r="B12195">
        <v>49743</v>
      </c>
      <c r="C12195">
        <v>1</v>
      </c>
    </row>
    <row r="12196" spans="1:3" x14ac:dyDescent="0.25">
      <c r="A12196" s="16">
        <v>157987</v>
      </c>
      <c r="B12196">
        <v>38558</v>
      </c>
      <c r="C12196">
        <v>1</v>
      </c>
    </row>
    <row r="12197" spans="1:3" x14ac:dyDescent="0.25">
      <c r="A12197" s="16">
        <v>157988</v>
      </c>
      <c r="B12197">
        <v>50070</v>
      </c>
      <c r="C12197">
        <v>1</v>
      </c>
    </row>
    <row r="12198" spans="1:3" x14ac:dyDescent="0.25">
      <c r="A12198" s="16">
        <v>157989</v>
      </c>
      <c r="B12198">
        <v>561723</v>
      </c>
      <c r="C12198">
        <v>1</v>
      </c>
    </row>
    <row r="12199" spans="1:3" x14ac:dyDescent="0.25">
      <c r="A12199" s="16">
        <v>157990</v>
      </c>
      <c r="B12199">
        <v>29502</v>
      </c>
      <c r="C12199">
        <v>1</v>
      </c>
    </row>
    <row r="12200" spans="1:3" x14ac:dyDescent="0.25">
      <c r="A12200" s="16">
        <v>157991</v>
      </c>
      <c r="B12200">
        <v>14357</v>
      </c>
      <c r="C12200">
        <v>1</v>
      </c>
    </row>
    <row r="12201" spans="1:3" x14ac:dyDescent="0.25">
      <c r="A12201" s="16">
        <v>158011</v>
      </c>
      <c r="B12201">
        <v>10000</v>
      </c>
      <c r="C12201">
        <v>1</v>
      </c>
    </row>
    <row r="12202" spans="1:3" x14ac:dyDescent="0.25">
      <c r="A12202" s="16">
        <v>158012</v>
      </c>
      <c r="B12202">
        <v>10000</v>
      </c>
      <c r="C12202">
        <v>1</v>
      </c>
    </row>
    <row r="12203" spans="1:3" x14ac:dyDescent="0.25">
      <c r="A12203" s="16">
        <v>158013</v>
      </c>
      <c r="B12203">
        <v>9400</v>
      </c>
      <c r="C12203">
        <v>1</v>
      </c>
    </row>
    <row r="12204" spans="1:3" x14ac:dyDescent="0.25">
      <c r="A12204" s="16">
        <v>158014</v>
      </c>
      <c r="B12204">
        <v>10000</v>
      </c>
      <c r="C12204">
        <v>1</v>
      </c>
    </row>
    <row r="12205" spans="1:3" x14ac:dyDescent="0.25">
      <c r="A12205" s="16">
        <v>158015</v>
      </c>
      <c r="B12205">
        <v>10000</v>
      </c>
      <c r="C12205">
        <v>1</v>
      </c>
    </row>
    <row r="12206" spans="1:3" x14ac:dyDescent="0.25">
      <c r="A12206" s="16">
        <v>158016</v>
      </c>
      <c r="B12206">
        <v>9400</v>
      </c>
      <c r="C12206">
        <v>1</v>
      </c>
    </row>
    <row r="12207" spans="1:3" x14ac:dyDescent="0.25">
      <c r="A12207" s="16">
        <v>158018</v>
      </c>
      <c r="B12207">
        <v>9400</v>
      </c>
      <c r="C12207">
        <v>1</v>
      </c>
    </row>
    <row r="12208" spans="1:3" x14ac:dyDescent="0.25">
      <c r="A12208" s="16">
        <v>158019</v>
      </c>
      <c r="B12208">
        <v>9400</v>
      </c>
      <c r="C12208">
        <v>1</v>
      </c>
    </row>
    <row r="12209" spans="1:3" x14ac:dyDescent="0.25">
      <c r="A12209" s="16">
        <v>158020</v>
      </c>
      <c r="B12209">
        <v>9400</v>
      </c>
      <c r="C12209">
        <v>1</v>
      </c>
    </row>
    <row r="12210" spans="1:3" x14ac:dyDescent="0.25">
      <c r="A12210" s="16">
        <v>158021</v>
      </c>
      <c r="B12210">
        <v>9400</v>
      </c>
      <c r="C12210">
        <v>1</v>
      </c>
    </row>
    <row r="12211" spans="1:3" x14ac:dyDescent="0.25">
      <c r="A12211" s="16">
        <v>158022</v>
      </c>
      <c r="B12211">
        <v>9400</v>
      </c>
      <c r="C12211">
        <v>1</v>
      </c>
    </row>
    <row r="12212" spans="1:3" x14ac:dyDescent="0.25">
      <c r="A12212" s="16">
        <v>158023</v>
      </c>
      <c r="B12212">
        <v>9400</v>
      </c>
      <c r="C12212">
        <v>1</v>
      </c>
    </row>
    <row r="12213" spans="1:3" x14ac:dyDescent="0.25">
      <c r="A12213" s="16">
        <v>158024</v>
      </c>
      <c r="B12213">
        <v>9400</v>
      </c>
      <c r="C12213">
        <v>1</v>
      </c>
    </row>
    <row r="12214" spans="1:3" x14ac:dyDescent="0.25">
      <c r="A12214" s="16">
        <v>158026</v>
      </c>
      <c r="B12214">
        <v>9400</v>
      </c>
      <c r="C12214">
        <v>1</v>
      </c>
    </row>
    <row r="12215" spans="1:3" x14ac:dyDescent="0.25">
      <c r="A12215" s="16">
        <v>158027</v>
      </c>
      <c r="B12215">
        <v>9400</v>
      </c>
      <c r="C12215">
        <v>1</v>
      </c>
    </row>
    <row r="12216" spans="1:3" x14ac:dyDescent="0.25">
      <c r="A12216" s="16">
        <v>158028</v>
      </c>
      <c r="B12216">
        <v>9400</v>
      </c>
      <c r="C12216">
        <v>1</v>
      </c>
    </row>
    <row r="12217" spans="1:3" x14ac:dyDescent="0.25">
      <c r="A12217" s="16">
        <v>158029</v>
      </c>
      <c r="B12217">
        <v>8900</v>
      </c>
      <c r="C12217">
        <v>1</v>
      </c>
    </row>
    <row r="12218" spans="1:3" x14ac:dyDescent="0.25">
      <c r="A12218" s="16">
        <v>158030</v>
      </c>
      <c r="B12218">
        <v>8900</v>
      </c>
      <c r="C12218">
        <v>1</v>
      </c>
    </row>
    <row r="12219" spans="1:3" x14ac:dyDescent="0.25">
      <c r="A12219" s="16">
        <v>158031</v>
      </c>
      <c r="B12219">
        <v>8900</v>
      </c>
      <c r="C12219">
        <v>1</v>
      </c>
    </row>
    <row r="12220" spans="1:3" x14ac:dyDescent="0.25">
      <c r="A12220" s="16">
        <v>158032</v>
      </c>
      <c r="B12220">
        <v>8900</v>
      </c>
      <c r="C12220">
        <v>1</v>
      </c>
    </row>
    <row r="12221" spans="1:3" x14ac:dyDescent="0.25">
      <c r="A12221" s="16">
        <v>158033</v>
      </c>
      <c r="B12221">
        <v>8900</v>
      </c>
      <c r="C12221">
        <v>1</v>
      </c>
    </row>
    <row r="12222" spans="1:3" x14ac:dyDescent="0.25">
      <c r="A12222" s="16">
        <v>158034</v>
      </c>
      <c r="B12222">
        <v>8900</v>
      </c>
      <c r="C12222">
        <v>1</v>
      </c>
    </row>
    <row r="12223" spans="1:3" x14ac:dyDescent="0.25">
      <c r="A12223" s="16">
        <v>158035</v>
      </c>
      <c r="B12223">
        <v>8900</v>
      </c>
      <c r="C12223">
        <v>1</v>
      </c>
    </row>
    <row r="12224" spans="1:3" x14ac:dyDescent="0.25">
      <c r="A12224" s="16">
        <v>158037</v>
      </c>
      <c r="B12224">
        <v>9400</v>
      </c>
      <c r="C12224">
        <v>1</v>
      </c>
    </row>
    <row r="12225" spans="1:3" x14ac:dyDescent="0.25">
      <c r="A12225" s="16">
        <v>158038</v>
      </c>
      <c r="B12225">
        <v>9400</v>
      </c>
      <c r="C12225">
        <v>1</v>
      </c>
    </row>
    <row r="12226" spans="1:3" x14ac:dyDescent="0.25">
      <c r="A12226" s="16">
        <v>158039</v>
      </c>
      <c r="B12226">
        <v>9400</v>
      </c>
      <c r="C12226">
        <v>1</v>
      </c>
    </row>
    <row r="12227" spans="1:3" x14ac:dyDescent="0.25">
      <c r="A12227" s="16">
        <v>158040</v>
      </c>
      <c r="B12227">
        <v>9400</v>
      </c>
      <c r="C12227">
        <v>1</v>
      </c>
    </row>
    <row r="12228" spans="1:3" x14ac:dyDescent="0.25">
      <c r="A12228" s="16">
        <v>158042</v>
      </c>
      <c r="B12228">
        <v>10000</v>
      </c>
      <c r="C12228">
        <v>1</v>
      </c>
    </row>
    <row r="12229" spans="1:3" x14ac:dyDescent="0.25">
      <c r="A12229" s="16">
        <v>158043</v>
      </c>
      <c r="B12229">
        <v>9400</v>
      </c>
      <c r="C12229">
        <v>1</v>
      </c>
    </row>
    <row r="12230" spans="1:3" x14ac:dyDescent="0.25">
      <c r="A12230" s="16">
        <v>158044</v>
      </c>
      <c r="B12230">
        <v>9400</v>
      </c>
      <c r="C12230">
        <v>1</v>
      </c>
    </row>
    <row r="12231" spans="1:3" x14ac:dyDescent="0.25">
      <c r="A12231" s="16">
        <v>158045</v>
      </c>
      <c r="B12231">
        <v>9400</v>
      </c>
      <c r="C12231">
        <v>1</v>
      </c>
    </row>
    <row r="12232" spans="1:3" x14ac:dyDescent="0.25">
      <c r="A12232" s="16">
        <v>158046</v>
      </c>
      <c r="B12232">
        <v>9400</v>
      </c>
      <c r="C12232">
        <v>1</v>
      </c>
    </row>
    <row r="12233" spans="1:3" x14ac:dyDescent="0.25">
      <c r="A12233" s="16">
        <v>158047</v>
      </c>
      <c r="B12233">
        <v>10000</v>
      </c>
      <c r="C12233">
        <v>1</v>
      </c>
    </row>
    <row r="12234" spans="1:3" x14ac:dyDescent="0.25">
      <c r="A12234" s="16">
        <v>158049</v>
      </c>
      <c r="B12234">
        <v>10800</v>
      </c>
      <c r="C12234">
        <v>1</v>
      </c>
    </row>
    <row r="12235" spans="1:3" x14ac:dyDescent="0.25">
      <c r="A12235" s="16">
        <v>158050</v>
      </c>
      <c r="B12235">
        <v>9400</v>
      </c>
      <c r="C12235">
        <v>1</v>
      </c>
    </row>
    <row r="12236" spans="1:3" x14ac:dyDescent="0.25">
      <c r="A12236" s="16">
        <v>158051</v>
      </c>
      <c r="B12236">
        <v>10000</v>
      </c>
      <c r="C12236">
        <v>1</v>
      </c>
    </row>
    <row r="12237" spans="1:3" x14ac:dyDescent="0.25">
      <c r="A12237" s="16">
        <v>158052</v>
      </c>
      <c r="B12237">
        <v>10000</v>
      </c>
      <c r="C12237">
        <v>1</v>
      </c>
    </row>
    <row r="12238" spans="1:3" x14ac:dyDescent="0.25">
      <c r="A12238" s="16">
        <v>158054</v>
      </c>
      <c r="B12238">
        <v>10000</v>
      </c>
      <c r="C12238">
        <v>1</v>
      </c>
    </row>
    <row r="12239" spans="1:3" x14ac:dyDescent="0.25">
      <c r="A12239" s="16">
        <v>158056</v>
      </c>
      <c r="B12239">
        <v>10000</v>
      </c>
      <c r="C12239">
        <v>1</v>
      </c>
    </row>
    <row r="12240" spans="1:3" x14ac:dyDescent="0.25">
      <c r="A12240" s="16">
        <v>158057</v>
      </c>
      <c r="B12240">
        <v>10300</v>
      </c>
      <c r="C12240">
        <v>1</v>
      </c>
    </row>
    <row r="12241" spans="1:3" x14ac:dyDescent="0.25">
      <c r="A12241" s="16">
        <v>158058</v>
      </c>
      <c r="B12241">
        <v>9400</v>
      </c>
      <c r="C12241">
        <v>1</v>
      </c>
    </row>
    <row r="12242" spans="1:3" x14ac:dyDescent="0.25">
      <c r="A12242" s="16">
        <v>158059</v>
      </c>
      <c r="B12242">
        <v>10300</v>
      </c>
      <c r="C12242">
        <v>1</v>
      </c>
    </row>
    <row r="12243" spans="1:3" x14ac:dyDescent="0.25">
      <c r="A12243" s="16">
        <v>158060</v>
      </c>
      <c r="B12243">
        <v>9400</v>
      </c>
      <c r="C12243">
        <v>1</v>
      </c>
    </row>
    <row r="12244" spans="1:3" x14ac:dyDescent="0.25">
      <c r="A12244" s="16">
        <v>158061</v>
      </c>
      <c r="B12244">
        <v>9400</v>
      </c>
      <c r="C12244">
        <v>1</v>
      </c>
    </row>
    <row r="12245" spans="1:3" x14ac:dyDescent="0.25">
      <c r="A12245" s="16">
        <v>158062</v>
      </c>
      <c r="B12245">
        <v>10000</v>
      </c>
      <c r="C12245">
        <v>1</v>
      </c>
    </row>
    <row r="12246" spans="1:3" x14ac:dyDescent="0.25">
      <c r="A12246" s="16">
        <v>158063</v>
      </c>
      <c r="B12246">
        <v>50323</v>
      </c>
      <c r="C12246">
        <v>1</v>
      </c>
    </row>
    <row r="12247" spans="1:3" x14ac:dyDescent="0.25">
      <c r="A12247" s="16">
        <v>158064</v>
      </c>
      <c r="B12247">
        <v>50323</v>
      </c>
      <c r="C12247">
        <v>1</v>
      </c>
    </row>
    <row r="12248" spans="1:3" x14ac:dyDescent="0.25">
      <c r="A12248" s="16">
        <v>158065</v>
      </c>
      <c r="B12248">
        <v>24668</v>
      </c>
      <c r="C12248">
        <v>1</v>
      </c>
    </row>
    <row r="12249" spans="1:3" x14ac:dyDescent="0.25">
      <c r="A12249" s="16">
        <v>158066</v>
      </c>
      <c r="B12249">
        <v>10081</v>
      </c>
      <c r="C12249">
        <v>1</v>
      </c>
    </row>
    <row r="12250" spans="1:3" x14ac:dyDescent="0.25">
      <c r="A12250" s="16">
        <v>158067</v>
      </c>
      <c r="B12250">
        <v>24173</v>
      </c>
      <c r="C12250">
        <v>1</v>
      </c>
    </row>
    <row r="12251" spans="1:3" x14ac:dyDescent="0.25">
      <c r="A12251" s="16">
        <v>158068</v>
      </c>
      <c r="B12251">
        <v>24379</v>
      </c>
      <c r="C12251">
        <v>1</v>
      </c>
    </row>
    <row r="12252" spans="1:3" x14ac:dyDescent="0.25">
      <c r="A12252" s="16">
        <v>158069</v>
      </c>
      <c r="B12252">
        <v>101440</v>
      </c>
      <c r="C12252">
        <v>1</v>
      </c>
    </row>
    <row r="12253" spans="1:3" x14ac:dyDescent="0.25">
      <c r="A12253" s="16">
        <v>158070</v>
      </c>
      <c r="B12253">
        <v>269348</v>
      </c>
      <c r="C12253">
        <v>1</v>
      </c>
    </row>
    <row r="12254" spans="1:3" x14ac:dyDescent="0.25">
      <c r="A12254" s="16">
        <v>158071</v>
      </c>
      <c r="B12254">
        <v>399895</v>
      </c>
      <c r="C12254">
        <v>1</v>
      </c>
    </row>
    <row r="12255" spans="1:3" x14ac:dyDescent="0.25">
      <c r="A12255" s="16">
        <v>158072</v>
      </c>
      <c r="B12255">
        <v>24859</v>
      </c>
      <c r="C12255">
        <v>1</v>
      </c>
    </row>
    <row r="12256" spans="1:3" x14ac:dyDescent="0.25">
      <c r="A12256" s="16">
        <v>158073</v>
      </c>
      <c r="B12256">
        <v>635902</v>
      </c>
      <c r="C12256">
        <v>1</v>
      </c>
    </row>
    <row r="12257" spans="1:3" x14ac:dyDescent="0.25">
      <c r="A12257" s="16">
        <v>158074</v>
      </c>
      <c r="B12257">
        <v>1416945</v>
      </c>
      <c r="C12257">
        <v>1</v>
      </c>
    </row>
    <row r="12258" spans="1:3" x14ac:dyDescent="0.25">
      <c r="A12258" s="16">
        <v>158075</v>
      </c>
      <c r="B12258">
        <v>1425448</v>
      </c>
      <c r="C12258">
        <v>1</v>
      </c>
    </row>
    <row r="12259" spans="1:3" x14ac:dyDescent="0.25">
      <c r="A12259" s="16">
        <v>158076</v>
      </c>
      <c r="B12259">
        <v>525740</v>
      </c>
      <c r="C12259">
        <v>1</v>
      </c>
    </row>
    <row r="12260" spans="1:3" x14ac:dyDescent="0.25">
      <c r="A12260" s="16">
        <v>158077</v>
      </c>
      <c r="B12260">
        <v>3236</v>
      </c>
      <c r="C12260">
        <v>1</v>
      </c>
    </row>
    <row r="12261" spans="1:3" x14ac:dyDescent="0.25">
      <c r="A12261" s="16">
        <v>158078</v>
      </c>
      <c r="B12261">
        <v>12849</v>
      </c>
      <c r="C12261">
        <v>1</v>
      </c>
    </row>
    <row r="12262" spans="1:3" x14ac:dyDescent="0.25">
      <c r="A12262" s="16">
        <v>158079</v>
      </c>
      <c r="B12262">
        <v>4283</v>
      </c>
      <c r="C12262">
        <v>1</v>
      </c>
    </row>
    <row r="12263" spans="1:3" x14ac:dyDescent="0.25">
      <c r="A12263" s="16">
        <v>158080</v>
      </c>
      <c r="B12263">
        <v>42830</v>
      </c>
      <c r="C12263">
        <v>1</v>
      </c>
    </row>
    <row r="12264" spans="1:3" x14ac:dyDescent="0.25">
      <c r="A12264" s="16">
        <v>158081</v>
      </c>
      <c r="B12264">
        <v>40689</v>
      </c>
      <c r="C12264">
        <v>1</v>
      </c>
    </row>
    <row r="12265" spans="1:3" x14ac:dyDescent="0.25">
      <c r="A12265" s="16">
        <v>158082</v>
      </c>
      <c r="B12265">
        <v>47091</v>
      </c>
      <c r="C12265">
        <v>1</v>
      </c>
    </row>
    <row r="12266" spans="1:3" x14ac:dyDescent="0.25">
      <c r="A12266" s="16">
        <v>158083</v>
      </c>
      <c r="B12266">
        <v>44321</v>
      </c>
      <c r="C12266">
        <v>1</v>
      </c>
    </row>
    <row r="12267" spans="1:3" x14ac:dyDescent="0.25">
      <c r="A12267" s="16">
        <v>158084</v>
      </c>
      <c r="B12267">
        <v>54478</v>
      </c>
      <c r="C12267">
        <v>1</v>
      </c>
    </row>
    <row r="12268" spans="1:3" x14ac:dyDescent="0.25">
      <c r="A12268" s="16">
        <v>158085</v>
      </c>
      <c r="B12268">
        <v>28363</v>
      </c>
      <c r="C12268">
        <v>1</v>
      </c>
    </row>
    <row r="12269" spans="1:3" x14ac:dyDescent="0.25">
      <c r="A12269" s="16">
        <v>158086</v>
      </c>
      <c r="B12269">
        <v>53826</v>
      </c>
      <c r="C12269">
        <v>1</v>
      </c>
    </row>
    <row r="12270" spans="1:3" x14ac:dyDescent="0.25">
      <c r="A12270" s="16">
        <v>158087</v>
      </c>
      <c r="B12270">
        <v>34206</v>
      </c>
      <c r="C12270">
        <v>1</v>
      </c>
    </row>
    <row r="12271" spans="1:3" x14ac:dyDescent="0.25">
      <c r="A12271" s="16">
        <v>158088</v>
      </c>
      <c r="B12271">
        <v>4173</v>
      </c>
      <c r="C12271">
        <v>1</v>
      </c>
    </row>
    <row r="12272" spans="1:3" x14ac:dyDescent="0.25">
      <c r="A12272" s="16">
        <v>158089</v>
      </c>
      <c r="B12272">
        <v>34656</v>
      </c>
      <c r="C12272">
        <v>1</v>
      </c>
    </row>
    <row r="12273" spans="1:3" x14ac:dyDescent="0.25">
      <c r="A12273" s="16">
        <v>158090</v>
      </c>
      <c r="B12273">
        <v>67727</v>
      </c>
      <c r="C12273">
        <v>1</v>
      </c>
    </row>
    <row r="12274" spans="1:3" x14ac:dyDescent="0.25">
      <c r="A12274" s="16">
        <v>158091</v>
      </c>
      <c r="B12274">
        <v>13641</v>
      </c>
      <c r="C12274">
        <v>1</v>
      </c>
    </row>
    <row r="12275" spans="1:3" x14ac:dyDescent="0.25">
      <c r="A12275" s="16">
        <v>158092</v>
      </c>
      <c r="B12275">
        <v>38399</v>
      </c>
      <c r="C12275">
        <v>1</v>
      </c>
    </row>
    <row r="12276" spans="1:3" x14ac:dyDescent="0.25">
      <c r="A12276" s="16">
        <v>158093</v>
      </c>
      <c r="B12276">
        <v>25973</v>
      </c>
      <c r="C12276">
        <v>1</v>
      </c>
    </row>
    <row r="12277" spans="1:3" x14ac:dyDescent="0.25">
      <c r="A12277" s="16">
        <v>158094</v>
      </c>
      <c r="B12277">
        <v>23142</v>
      </c>
      <c r="C12277">
        <v>1</v>
      </c>
    </row>
    <row r="12278" spans="1:3" x14ac:dyDescent="0.25">
      <c r="A12278" s="16">
        <v>158095</v>
      </c>
      <c r="B12278">
        <v>3326</v>
      </c>
      <c r="C12278">
        <v>1</v>
      </c>
    </row>
    <row r="12279" spans="1:3" x14ac:dyDescent="0.25">
      <c r="A12279" s="16">
        <v>158096</v>
      </c>
      <c r="B12279">
        <v>13454</v>
      </c>
      <c r="C12279">
        <v>1</v>
      </c>
    </row>
    <row r="12280" spans="1:3" x14ac:dyDescent="0.25">
      <c r="A12280" s="16">
        <v>158097</v>
      </c>
      <c r="B12280">
        <v>7740</v>
      </c>
      <c r="C12280">
        <v>1</v>
      </c>
    </row>
    <row r="12281" spans="1:3" x14ac:dyDescent="0.25">
      <c r="A12281" s="16">
        <v>158098</v>
      </c>
      <c r="B12281">
        <v>1319</v>
      </c>
      <c r="C12281">
        <v>1</v>
      </c>
    </row>
    <row r="12282" spans="1:3" x14ac:dyDescent="0.25">
      <c r="A12282" s="16">
        <v>158099</v>
      </c>
      <c r="B12282">
        <v>1236</v>
      </c>
      <c r="C12282">
        <v>1</v>
      </c>
    </row>
    <row r="12283" spans="1:3" x14ac:dyDescent="0.25">
      <c r="A12283" s="16">
        <v>158100</v>
      </c>
      <c r="B12283">
        <v>18474</v>
      </c>
      <c r="C12283">
        <v>1</v>
      </c>
    </row>
    <row r="12284" spans="1:3" x14ac:dyDescent="0.25">
      <c r="A12284" s="16">
        <v>158101</v>
      </c>
      <c r="B12284">
        <v>3459</v>
      </c>
      <c r="C12284">
        <v>1</v>
      </c>
    </row>
    <row r="12285" spans="1:3" x14ac:dyDescent="0.25">
      <c r="A12285" s="16">
        <v>158102</v>
      </c>
      <c r="B12285">
        <v>10850</v>
      </c>
      <c r="C12285">
        <v>1</v>
      </c>
    </row>
    <row r="12286" spans="1:3" x14ac:dyDescent="0.25">
      <c r="A12286" s="16">
        <v>158103</v>
      </c>
      <c r="B12286">
        <v>33703</v>
      </c>
      <c r="C12286">
        <v>1</v>
      </c>
    </row>
    <row r="12287" spans="1:3" x14ac:dyDescent="0.25">
      <c r="A12287" s="16">
        <v>158104</v>
      </c>
      <c r="B12287">
        <v>8649</v>
      </c>
      <c r="C12287">
        <v>1</v>
      </c>
    </row>
    <row r="12288" spans="1:3" x14ac:dyDescent="0.25">
      <c r="A12288" s="16">
        <v>158105</v>
      </c>
      <c r="B12288">
        <v>16333</v>
      </c>
      <c r="C12288">
        <v>1</v>
      </c>
    </row>
    <row r="12289" spans="1:3" x14ac:dyDescent="0.25">
      <c r="A12289" s="16">
        <v>158106</v>
      </c>
      <c r="B12289">
        <v>39354</v>
      </c>
      <c r="C12289">
        <v>1</v>
      </c>
    </row>
    <row r="12290" spans="1:3" x14ac:dyDescent="0.25">
      <c r="A12290" s="16">
        <v>158107</v>
      </c>
      <c r="B12290">
        <v>39137</v>
      </c>
      <c r="C12290">
        <v>1</v>
      </c>
    </row>
    <row r="12291" spans="1:3" x14ac:dyDescent="0.25">
      <c r="A12291" s="16">
        <v>158108</v>
      </c>
      <c r="B12291">
        <v>3652</v>
      </c>
      <c r="C12291">
        <v>1</v>
      </c>
    </row>
    <row r="12292" spans="1:3" x14ac:dyDescent="0.25">
      <c r="A12292" s="16">
        <v>158109</v>
      </c>
      <c r="B12292">
        <v>6220</v>
      </c>
      <c r="C12292">
        <v>1</v>
      </c>
    </row>
    <row r="12293" spans="1:3" x14ac:dyDescent="0.25">
      <c r="A12293" s="16">
        <v>158110</v>
      </c>
      <c r="B12293">
        <v>12297</v>
      </c>
      <c r="C12293">
        <v>1</v>
      </c>
    </row>
    <row r="12294" spans="1:3" x14ac:dyDescent="0.25">
      <c r="A12294" s="16">
        <v>158111</v>
      </c>
      <c r="B12294">
        <v>13973</v>
      </c>
      <c r="C12294">
        <v>1</v>
      </c>
    </row>
    <row r="12295" spans="1:3" x14ac:dyDescent="0.25">
      <c r="A12295" s="16">
        <v>158112</v>
      </c>
      <c r="B12295">
        <v>42115</v>
      </c>
      <c r="C12295">
        <v>1</v>
      </c>
    </row>
    <row r="12296" spans="1:3" x14ac:dyDescent="0.25">
      <c r="A12296" s="16">
        <v>158113</v>
      </c>
      <c r="B12296">
        <v>15125</v>
      </c>
      <c r="C12296">
        <v>1</v>
      </c>
    </row>
    <row r="12297" spans="1:3" x14ac:dyDescent="0.25">
      <c r="A12297" s="16">
        <v>158114</v>
      </c>
      <c r="B12297">
        <v>108034</v>
      </c>
      <c r="C12297">
        <v>1</v>
      </c>
    </row>
    <row r="12298" spans="1:3" x14ac:dyDescent="0.25">
      <c r="A12298" s="16">
        <v>158115</v>
      </c>
      <c r="B12298">
        <v>216067</v>
      </c>
      <c r="C12298">
        <v>1</v>
      </c>
    </row>
    <row r="12299" spans="1:3" x14ac:dyDescent="0.25">
      <c r="A12299" s="16">
        <v>158116</v>
      </c>
      <c r="B12299">
        <v>3748</v>
      </c>
      <c r="C12299">
        <v>1</v>
      </c>
    </row>
    <row r="12300" spans="1:3" x14ac:dyDescent="0.25">
      <c r="A12300" s="16">
        <v>158117</v>
      </c>
      <c r="B12300">
        <v>13365</v>
      </c>
      <c r="C12300">
        <v>1</v>
      </c>
    </row>
    <row r="12301" spans="1:3" x14ac:dyDescent="0.25">
      <c r="A12301" s="16">
        <v>158118</v>
      </c>
      <c r="B12301">
        <v>14623</v>
      </c>
      <c r="C12301">
        <v>1</v>
      </c>
    </row>
    <row r="12302" spans="1:3" x14ac:dyDescent="0.25">
      <c r="A12302" s="16">
        <v>158119</v>
      </c>
      <c r="B12302">
        <v>75231</v>
      </c>
      <c r="C12302">
        <v>1</v>
      </c>
    </row>
    <row r="12303" spans="1:3" x14ac:dyDescent="0.25">
      <c r="A12303" s="16">
        <v>158129</v>
      </c>
      <c r="B12303">
        <v>2162143</v>
      </c>
      <c r="C12303">
        <v>1</v>
      </c>
    </row>
    <row r="12304" spans="1:3" x14ac:dyDescent="0.25">
      <c r="A12304" s="16">
        <v>158130</v>
      </c>
      <c r="B12304">
        <v>1593339</v>
      </c>
      <c r="C12304">
        <v>1</v>
      </c>
    </row>
    <row r="12305" spans="1:3" x14ac:dyDescent="0.25">
      <c r="A12305" s="16">
        <v>158131</v>
      </c>
      <c r="B12305">
        <v>2777624</v>
      </c>
      <c r="C12305">
        <v>1</v>
      </c>
    </row>
    <row r="12306" spans="1:3" x14ac:dyDescent="0.25">
      <c r="A12306" s="16">
        <v>158132</v>
      </c>
      <c r="B12306">
        <v>1270316</v>
      </c>
      <c r="C12306">
        <v>1</v>
      </c>
    </row>
    <row r="12307" spans="1:3" x14ac:dyDescent="0.25">
      <c r="A12307" s="16">
        <v>158133</v>
      </c>
      <c r="B12307">
        <v>219577</v>
      </c>
      <c r="C12307">
        <v>1</v>
      </c>
    </row>
    <row r="12308" spans="1:3" x14ac:dyDescent="0.25">
      <c r="A12308" s="16">
        <v>158134</v>
      </c>
      <c r="B12308">
        <v>1286204</v>
      </c>
      <c r="C12308">
        <v>1</v>
      </c>
    </row>
    <row r="12309" spans="1:3" x14ac:dyDescent="0.25">
      <c r="A12309" s="16">
        <v>158135</v>
      </c>
      <c r="B12309">
        <v>3025221</v>
      </c>
      <c r="C12309">
        <v>1</v>
      </c>
    </row>
    <row r="12310" spans="1:3" x14ac:dyDescent="0.25">
      <c r="A12310" s="16">
        <v>158136</v>
      </c>
      <c r="B12310">
        <v>1542937</v>
      </c>
      <c r="C12310">
        <v>1</v>
      </c>
    </row>
    <row r="12311" spans="1:3" x14ac:dyDescent="0.25">
      <c r="A12311" s="16">
        <v>158137</v>
      </c>
      <c r="B12311">
        <v>1496078</v>
      </c>
      <c r="C12311">
        <v>1</v>
      </c>
    </row>
    <row r="12312" spans="1:3" x14ac:dyDescent="0.25">
      <c r="A12312" s="16">
        <v>158138</v>
      </c>
      <c r="B12312">
        <v>1415204</v>
      </c>
      <c r="C12312">
        <v>1</v>
      </c>
    </row>
    <row r="12313" spans="1:3" x14ac:dyDescent="0.25">
      <c r="A12313" s="16">
        <v>158139</v>
      </c>
      <c r="B12313">
        <v>1391793</v>
      </c>
      <c r="C12313">
        <v>1</v>
      </c>
    </row>
    <row r="12314" spans="1:3" x14ac:dyDescent="0.25">
      <c r="A12314" s="16">
        <v>158140</v>
      </c>
      <c r="B12314">
        <v>3262046</v>
      </c>
      <c r="C12314">
        <v>1</v>
      </c>
    </row>
    <row r="12315" spans="1:3" x14ac:dyDescent="0.25">
      <c r="A12315" s="16">
        <v>158141</v>
      </c>
      <c r="B12315">
        <v>2265132</v>
      </c>
      <c r="C12315">
        <v>1</v>
      </c>
    </row>
    <row r="12316" spans="1:3" x14ac:dyDescent="0.25">
      <c r="A12316" s="16">
        <v>158142</v>
      </c>
      <c r="B12316">
        <v>2162243</v>
      </c>
      <c r="C12316">
        <v>1</v>
      </c>
    </row>
    <row r="12317" spans="1:3" x14ac:dyDescent="0.25">
      <c r="A12317" s="16">
        <v>158143</v>
      </c>
      <c r="B12317">
        <v>4508023</v>
      </c>
      <c r="C12317">
        <v>1</v>
      </c>
    </row>
    <row r="12318" spans="1:3" x14ac:dyDescent="0.25">
      <c r="A12318" s="16">
        <v>158144</v>
      </c>
      <c r="B12318">
        <v>1663448</v>
      </c>
      <c r="C12318">
        <v>1</v>
      </c>
    </row>
    <row r="12319" spans="1:3" x14ac:dyDescent="0.25">
      <c r="A12319" s="16">
        <v>158145</v>
      </c>
      <c r="B12319">
        <v>1663632</v>
      </c>
      <c r="C12319">
        <v>1</v>
      </c>
    </row>
    <row r="12320" spans="1:3" x14ac:dyDescent="0.25">
      <c r="A12320" s="16">
        <v>158146</v>
      </c>
      <c r="B12320">
        <v>2773084</v>
      </c>
      <c r="C12320">
        <v>1</v>
      </c>
    </row>
    <row r="12321" spans="1:3" x14ac:dyDescent="0.25">
      <c r="A12321" s="16">
        <v>158147</v>
      </c>
      <c r="B12321">
        <v>1107312</v>
      </c>
      <c r="C12321">
        <v>1</v>
      </c>
    </row>
    <row r="12322" spans="1:3" x14ac:dyDescent="0.25">
      <c r="A12322" s="16">
        <v>158148</v>
      </c>
      <c r="B12322">
        <v>690646</v>
      </c>
      <c r="C12322">
        <v>1</v>
      </c>
    </row>
    <row r="12323" spans="1:3" x14ac:dyDescent="0.25">
      <c r="A12323" s="16">
        <v>158149</v>
      </c>
      <c r="B12323">
        <v>1782175</v>
      </c>
      <c r="C12323">
        <v>1</v>
      </c>
    </row>
    <row r="12324" spans="1:3" x14ac:dyDescent="0.25">
      <c r="A12324" s="16">
        <v>158150</v>
      </c>
      <c r="B12324">
        <v>1250659</v>
      </c>
      <c r="C12324">
        <v>1</v>
      </c>
    </row>
    <row r="12325" spans="1:3" x14ac:dyDescent="0.25">
      <c r="A12325" s="16">
        <v>158151</v>
      </c>
      <c r="B12325">
        <v>935651</v>
      </c>
      <c r="C12325">
        <v>1</v>
      </c>
    </row>
    <row r="12326" spans="1:3" x14ac:dyDescent="0.25">
      <c r="A12326" s="16">
        <v>158152</v>
      </c>
      <c r="B12326">
        <v>4154113</v>
      </c>
      <c r="C12326">
        <v>1</v>
      </c>
    </row>
    <row r="12327" spans="1:3" x14ac:dyDescent="0.25">
      <c r="A12327" s="16">
        <v>158153</v>
      </c>
      <c r="B12327">
        <v>917669</v>
      </c>
      <c r="C12327">
        <v>1</v>
      </c>
    </row>
    <row r="12328" spans="1:3" x14ac:dyDescent="0.25">
      <c r="A12328" s="16">
        <v>158154</v>
      </c>
      <c r="B12328">
        <v>1140767</v>
      </c>
      <c r="C12328">
        <v>1</v>
      </c>
    </row>
    <row r="12329" spans="1:3" x14ac:dyDescent="0.25">
      <c r="A12329" s="16">
        <v>158155</v>
      </c>
      <c r="B12329">
        <v>1055672</v>
      </c>
      <c r="C12329">
        <v>1</v>
      </c>
    </row>
    <row r="12330" spans="1:3" x14ac:dyDescent="0.25">
      <c r="A12330" s="16">
        <v>158156</v>
      </c>
      <c r="B12330">
        <v>3092678</v>
      </c>
      <c r="C12330">
        <v>1</v>
      </c>
    </row>
    <row r="12331" spans="1:3" x14ac:dyDescent="0.25">
      <c r="A12331" s="16">
        <v>158157</v>
      </c>
      <c r="B12331">
        <v>742903</v>
      </c>
      <c r="C12331">
        <v>1</v>
      </c>
    </row>
    <row r="12332" spans="1:3" x14ac:dyDescent="0.25">
      <c r="A12332" s="16">
        <v>158158</v>
      </c>
      <c r="B12332">
        <v>2017721</v>
      </c>
      <c r="C12332">
        <v>1</v>
      </c>
    </row>
    <row r="12333" spans="1:3" x14ac:dyDescent="0.25">
      <c r="A12333" s="16">
        <v>158159</v>
      </c>
      <c r="B12333">
        <v>1886792</v>
      </c>
      <c r="C12333">
        <v>1</v>
      </c>
    </row>
    <row r="12334" spans="1:3" x14ac:dyDescent="0.25">
      <c r="A12334" s="16">
        <v>158160</v>
      </c>
      <c r="B12334">
        <v>3594644</v>
      </c>
      <c r="C12334">
        <v>1</v>
      </c>
    </row>
    <row r="12335" spans="1:3" x14ac:dyDescent="0.25">
      <c r="A12335" s="16">
        <v>158161</v>
      </c>
      <c r="B12335">
        <v>1420750</v>
      </c>
      <c r="C12335">
        <v>1</v>
      </c>
    </row>
    <row r="12336" spans="1:3" x14ac:dyDescent="0.25">
      <c r="A12336" s="16">
        <v>158162</v>
      </c>
      <c r="B12336">
        <v>1263271</v>
      </c>
      <c r="C12336">
        <v>1</v>
      </c>
    </row>
    <row r="12337" spans="1:3" x14ac:dyDescent="0.25">
      <c r="A12337" s="16">
        <v>158163</v>
      </c>
      <c r="B12337">
        <v>566634</v>
      </c>
      <c r="C12337">
        <v>1</v>
      </c>
    </row>
    <row r="12338" spans="1:3" x14ac:dyDescent="0.25">
      <c r="A12338" s="16">
        <v>158164</v>
      </c>
      <c r="B12338">
        <v>1624102</v>
      </c>
      <c r="C12338">
        <v>1</v>
      </c>
    </row>
    <row r="12339" spans="1:3" x14ac:dyDescent="0.25">
      <c r="A12339" s="16">
        <v>158165</v>
      </c>
      <c r="B12339">
        <v>2188954</v>
      </c>
      <c r="C12339">
        <v>1</v>
      </c>
    </row>
    <row r="12340" spans="1:3" x14ac:dyDescent="0.25">
      <c r="A12340" s="16">
        <v>158166</v>
      </c>
      <c r="B12340">
        <v>1270663</v>
      </c>
      <c r="C12340">
        <v>1</v>
      </c>
    </row>
    <row r="12341" spans="1:3" x14ac:dyDescent="0.25">
      <c r="A12341" s="16">
        <v>158167</v>
      </c>
      <c r="B12341">
        <v>1322269</v>
      </c>
      <c r="C12341">
        <v>1</v>
      </c>
    </row>
    <row r="12342" spans="1:3" x14ac:dyDescent="0.25">
      <c r="A12342" s="16">
        <v>158168</v>
      </c>
      <c r="B12342">
        <v>2156346</v>
      </c>
      <c r="C12342">
        <v>1</v>
      </c>
    </row>
    <row r="12343" spans="1:3" x14ac:dyDescent="0.25">
      <c r="A12343" s="16">
        <v>158169</v>
      </c>
      <c r="B12343">
        <v>650300</v>
      </c>
      <c r="C12343">
        <v>1</v>
      </c>
    </row>
    <row r="12344" spans="1:3" x14ac:dyDescent="0.25">
      <c r="A12344" s="16">
        <v>158170</v>
      </c>
      <c r="B12344">
        <v>1442015</v>
      </c>
      <c r="C12344">
        <v>1</v>
      </c>
    </row>
    <row r="12345" spans="1:3" x14ac:dyDescent="0.25">
      <c r="A12345" s="16">
        <v>158171</v>
      </c>
      <c r="B12345">
        <v>1584340</v>
      </c>
      <c r="C12345">
        <v>1</v>
      </c>
    </row>
    <row r="12346" spans="1:3" x14ac:dyDescent="0.25">
      <c r="A12346" s="16">
        <v>158172</v>
      </c>
      <c r="B12346">
        <v>372509</v>
      </c>
      <c r="C12346">
        <v>1</v>
      </c>
    </row>
    <row r="12347" spans="1:3" x14ac:dyDescent="0.25">
      <c r="A12347" s="16">
        <v>158173</v>
      </c>
      <c r="B12347">
        <v>99323</v>
      </c>
      <c r="C12347">
        <v>1</v>
      </c>
    </row>
    <row r="12348" spans="1:3" x14ac:dyDescent="0.25">
      <c r="A12348" s="16">
        <v>158174</v>
      </c>
      <c r="B12348">
        <v>1391916</v>
      </c>
      <c r="C12348">
        <v>1</v>
      </c>
    </row>
    <row r="12349" spans="1:3" x14ac:dyDescent="0.25">
      <c r="A12349" s="16">
        <v>158175</v>
      </c>
      <c r="B12349">
        <v>1048452</v>
      </c>
      <c r="C12349">
        <v>1</v>
      </c>
    </row>
    <row r="12350" spans="1:3" x14ac:dyDescent="0.25">
      <c r="A12350" s="16">
        <v>158176</v>
      </c>
      <c r="B12350">
        <v>831893</v>
      </c>
      <c r="C12350">
        <v>1</v>
      </c>
    </row>
    <row r="12351" spans="1:3" x14ac:dyDescent="0.25">
      <c r="A12351" s="16">
        <v>158177</v>
      </c>
      <c r="B12351">
        <v>295996</v>
      </c>
      <c r="C12351">
        <v>1</v>
      </c>
    </row>
    <row r="12352" spans="1:3" x14ac:dyDescent="0.25">
      <c r="A12352" s="16">
        <v>158178</v>
      </c>
      <c r="B12352">
        <v>228950</v>
      </c>
      <c r="C12352">
        <v>1</v>
      </c>
    </row>
    <row r="12353" spans="1:3" x14ac:dyDescent="0.25">
      <c r="A12353" s="16">
        <v>158179</v>
      </c>
      <c r="B12353">
        <v>215061</v>
      </c>
      <c r="C12353">
        <v>1</v>
      </c>
    </row>
    <row r="12354" spans="1:3" x14ac:dyDescent="0.25">
      <c r="A12354" s="16">
        <v>158180</v>
      </c>
      <c r="B12354">
        <v>1268247</v>
      </c>
      <c r="C12354">
        <v>1</v>
      </c>
    </row>
    <row r="12355" spans="1:3" x14ac:dyDescent="0.25">
      <c r="A12355" s="16">
        <v>158181</v>
      </c>
      <c r="B12355">
        <v>3094703</v>
      </c>
      <c r="C12355">
        <v>1</v>
      </c>
    </row>
    <row r="12356" spans="1:3" x14ac:dyDescent="0.25">
      <c r="A12356" s="16">
        <v>158182</v>
      </c>
      <c r="B12356">
        <v>968306</v>
      </c>
      <c r="C12356">
        <v>1</v>
      </c>
    </row>
    <row r="12357" spans="1:3" x14ac:dyDescent="0.25">
      <c r="A12357" s="16">
        <v>158183</v>
      </c>
      <c r="B12357">
        <v>2077655</v>
      </c>
      <c r="C12357">
        <v>1</v>
      </c>
    </row>
    <row r="12358" spans="1:3" x14ac:dyDescent="0.25">
      <c r="A12358" s="16">
        <v>158184</v>
      </c>
      <c r="B12358">
        <v>887082</v>
      </c>
      <c r="C12358">
        <v>1</v>
      </c>
    </row>
    <row r="12359" spans="1:3" x14ac:dyDescent="0.25">
      <c r="A12359" s="16">
        <v>158185</v>
      </c>
      <c r="B12359">
        <v>2437025</v>
      </c>
      <c r="C12359">
        <v>1</v>
      </c>
    </row>
    <row r="12360" spans="1:3" x14ac:dyDescent="0.25">
      <c r="A12360" s="16">
        <v>158186</v>
      </c>
      <c r="B12360">
        <v>2410700</v>
      </c>
      <c r="C12360">
        <v>1</v>
      </c>
    </row>
    <row r="12361" spans="1:3" x14ac:dyDescent="0.25">
      <c r="A12361" s="16">
        <v>158187</v>
      </c>
      <c r="B12361">
        <v>1290618</v>
      </c>
      <c r="C12361">
        <v>1</v>
      </c>
    </row>
    <row r="12362" spans="1:3" x14ac:dyDescent="0.25">
      <c r="A12362" s="16">
        <v>158188</v>
      </c>
      <c r="B12362">
        <v>1622862</v>
      </c>
      <c r="C12362">
        <v>1</v>
      </c>
    </row>
    <row r="12363" spans="1:3" x14ac:dyDescent="0.25">
      <c r="A12363" s="16">
        <v>158189</v>
      </c>
      <c r="B12363">
        <v>2196363</v>
      </c>
      <c r="C12363">
        <v>1</v>
      </c>
    </row>
    <row r="12364" spans="1:3" x14ac:dyDescent="0.25">
      <c r="A12364" s="16">
        <v>158190</v>
      </c>
      <c r="B12364">
        <v>866215</v>
      </c>
      <c r="C12364">
        <v>1</v>
      </c>
    </row>
    <row r="12365" spans="1:3" x14ac:dyDescent="0.25">
      <c r="A12365" s="16">
        <v>158191</v>
      </c>
      <c r="B12365">
        <v>4772853</v>
      </c>
      <c r="C12365">
        <v>1</v>
      </c>
    </row>
    <row r="12366" spans="1:3" x14ac:dyDescent="0.25">
      <c r="A12366" s="16">
        <v>158192</v>
      </c>
      <c r="B12366">
        <v>1219273</v>
      </c>
      <c r="C12366">
        <v>1</v>
      </c>
    </row>
    <row r="12367" spans="1:3" x14ac:dyDescent="0.25">
      <c r="A12367" s="16">
        <v>158193</v>
      </c>
      <c r="B12367">
        <v>4196559</v>
      </c>
      <c r="C12367">
        <v>1</v>
      </c>
    </row>
    <row r="12368" spans="1:3" x14ac:dyDescent="0.25">
      <c r="A12368" s="16">
        <v>158194</v>
      </c>
      <c r="B12368">
        <v>2245013</v>
      </c>
      <c r="C12368">
        <v>1</v>
      </c>
    </row>
    <row r="12369" spans="1:3" x14ac:dyDescent="0.25">
      <c r="A12369" s="16">
        <v>158195</v>
      </c>
      <c r="B12369">
        <v>1720239</v>
      </c>
      <c r="C12369">
        <v>1</v>
      </c>
    </row>
    <row r="12370" spans="1:3" x14ac:dyDescent="0.25">
      <c r="A12370" s="16">
        <v>158196</v>
      </c>
      <c r="B12370">
        <v>2527878</v>
      </c>
      <c r="C12370">
        <v>1</v>
      </c>
    </row>
    <row r="12371" spans="1:3" x14ac:dyDescent="0.25">
      <c r="A12371" s="16">
        <v>158197</v>
      </c>
      <c r="B12371">
        <v>2149100</v>
      </c>
      <c r="C12371">
        <v>1</v>
      </c>
    </row>
    <row r="12372" spans="1:3" x14ac:dyDescent="0.25">
      <c r="A12372" s="16">
        <v>158198</v>
      </c>
      <c r="B12372">
        <v>786150</v>
      </c>
      <c r="C12372">
        <v>1</v>
      </c>
    </row>
    <row r="12373" spans="1:3" x14ac:dyDescent="0.25">
      <c r="A12373" s="16">
        <v>158199</v>
      </c>
      <c r="B12373">
        <v>2111857</v>
      </c>
      <c r="C12373">
        <v>1</v>
      </c>
    </row>
    <row r="12374" spans="1:3" x14ac:dyDescent="0.25">
      <c r="A12374" s="16">
        <v>158200</v>
      </c>
      <c r="B12374">
        <v>1805089</v>
      </c>
      <c r="C12374">
        <v>1</v>
      </c>
    </row>
    <row r="12375" spans="1:3" x14ac:dyDescent="0.25">
      <c r="A12375" s="16">
        <v>158201</v>
      </c>
      <c r="B12375">
        <v>1492682</v>
      </c>
      <c r="C12375">
        <v>1</v>
      </c>
    </row>
    <row r="12376" spans="1:3" x14ac:dyDescent="0.25">
      <c r="A12376" s="16">
        <v>158202</v>
      </c>
      <c r="B12376">
        <v>2149000</v>
      </c>
      <c r="C12376">
        <v>1</v>
      </c>
    </row>
    <row r="12377" spans="1:3" x14ac:dyDescent="0.25">
      <c r="A12377" s="16">
        <v>158203</v>
      </c>
      <c r="B12377">
        <v>947947</v>
      </c>
      <c r="C12377">
        <v>1</v>
      </c>
    </row>
    <row r="12378" spans="1:3" x14ac:dyDescent="0.25">
      <c r="A12378" s="16">
        <v>158204</v>
      </c>
      <c r="B12378">
        <v>1030134</v>
      </c>
      <c r="C12378">
        <v>1</v>
      </c>
    </row>
    <row r="12379" spans="1:3" x14ac:dyDescent="0.25">
      <c r="A12379" s="16">
        <v>158205</v>
      </c>
      <c r="B12379">
        <v>1893105</v>
      </c>
      <c r="C12379">
        <v>1</v>
      </c>
    </row>
    <row r="12380" spans="1:3" x14ac:dyDescent="0.25">
      <c r="A12380" s="16">
        <v>158206</v>
      </c>
      <c r="B12380">
        <v>1214117</v>
      </c>
      <c r="C12380">
        <v>1</v>
      </c>
    </row>
    <row r="12381" spans="1:3" x14ac:dyDescent="0.25">
      <c r="A12381" s="16">
        <v>158207</v>
      </c>
      <c r="B12381">
        <v>2998978</v>
      </c>
      <c r="C12381">
        <v>1</v>
      </c>
    </row>
    <row r="12382" spans="1:3" x14ac:dyDescent="0.25">
      <c r="A12382" s="16">
        <v>158208</v>
      </c>
      <c r="B12382">
        <v>1896799</v>
      </c>
      <c r="C12382">
        <v>1</v>
      </c>
    </row>
    <row r="12383" spans="1:3" x14ac:dyDescent="0.25">
      <c r="A12383" s="16">
        <v>158209</v>
      </c>
      <c r="B12383">
        <v>828542</v>
      </c>
      <c r="C12383">
        <v>1</v>
      </c>
    </row>
    <row r="12384" spans="1:3" x14ac:dyDescent="0.25">
      <c r="A12384" s="16">
        <v>158210</v>
      </c>
      <c r="B12384">
        <v>3157982</v>
      </c>
      <c r="C12384">
        <v>1</v>
      </c>
    </row>
    <row r="12385" spans="1:3" x14ac:dyDescent="0.25">
      <c r="A12385" s="16">
        <v>158211</v>
      </c>
      <c r="B12385">
        <v>3375611</v>
      </c>
      <c r="C12385">
        <v>1</v>
      </c>
    </row>
    <row r="12386" spans="1:3" x14ac:dyDescent="0.25">
      <c r="A12386" s="16">
        <v>158212</v>
      </c>
      <c r="B12386">
        <v>1629018</v>
      </c>
      <c r="C12386">
        <v>1</v>
      </c>
    </row>
    <row r="12387" spans="1:3" x14ac:dyDescent="0.25">
      <c r="A12387" s="16">
        <v>158213</v>
      </c>
      <c r="B12387">
        <v>2560282</v>
      </c>
      <c r="C12387">
        <v>1</v>
      </c>
    </row>
    <row r="12388" spans="1:3" x14ac:dyDescent="0.25">
      <c r="A12388" s="16">
        <v>158214</v>
      </c>
      <c r="B12388">
        <v>2937875</v>
      </c>
      <c r="C12388">
        <v>1</v>
      </c>
    </row>
    <row r="12389" spans="1:3" x14ac:dyDescent="0.25">
      <c r="A12389" s="16">
        <v>158215</v>
      </c>
      <c r="B12389">
        <v>1624462</v>
      </c>
      <c r="C12389">
        <v>1</v>
      </c>
    </row>
    <row r="12390" spans="1:3" x14ac:dyDescent="0.25">
      <c r="A12390" s="16">
        <v>158216</v>
      </c>
      <c r="B12390">
        <v>1356239</v>
      </c>
      <c r="C12390">
        <v>1</v>
      </c>
    </row>
    <row r="12391" spans="1:3" x14ac:dyDescent="0.25">
      <c r="A12391" s="16">
        <v>158217</v>
      </c>
      <c r="B12391">
        <v>2164708</v>
      </c>
      <c r="C12391">
        <v>1</v>
      </c>
    </row>
    <row r="12392" spans="1:3" x14ac:dyDescent="0.25">
      <c r="A12392" s="16">
        <v>158218</v>
      </c>
      <c r="B12392">
        <v>3115258</v>
      </c>
      <c r="C12392">
        <v>1</v>
      </c>
    </row>
    <row r="12393" spans="1:3" x14ac:dyDescent="0.25">
      <c r="A12393" s="16">
        <v>158219</v>
      </c>
      <c r="B12393">
        <v>408486</v>
      </c>
      <c r="C12393">
        <v>1</v>
      </c>
    </row>
    <row r="12394" spans="1:3" x14ac:dyDescent="0.25">
      <c r="A12394" s="16">
        <v>158220</v>
      </c>
      <c r="B12394">
        <v>2690950</v>
      </c>
      <c r="C12394">
        <v>1</v>
      </c>
    </row>
    <row r="12395" spans="1:3" x14ac:dyDescent="0.25">
      <c r="A12395" s="16">
        <v>158221</v>
      </c>
      <c r="B12395">
        <v>2098941</v>
      </c>
      <c r="C12395">
        <v>1</v>
      </c>
    </row>
    <row r="12396" spans="1:3" x14ac:dyDescent="0.25">
      <c r="A12396" s="16">
        <v>158222</v>
      </c>
      <c r="B12396">
        <v>622901</v>
      </c>
      <c r="C12396">
        <v>1</v>
      </c>
    </row>
    <row r="12397" spans="1:3" x14ac:dyDescent="0.25">
      <c r="A12397" s="16">
        <v>158223</v>
      </c>
      <c r="B12397">
        <v>562086</v>
      </c>
      <c r="C12397">
        <v>1</v>
      </c>
    </row>
    <row r="12398" spans="1:3" x14ac:dyDescent="0.25">
      <c r="A12398" s="16">
        <v>158224</v>
      </c>
      <c r="B12398">
        <v>606863</v>
      </c>
      <c r="C12398">
        <v>1</v>
      </c>
    </row>
    <row r="12399" spans="1:3" x14ac:dyDescent="0.25">
      <c r="A12399" s="16">
        <v>158225</v>
      </c>
      <c r="B12399">
        <v>1207698</v>
      </c>
      <c r="C12399">
        <v>1</v>
      </c>
    </row>
    <row r="12400" spans="1:3" x14ac:dyDescent="0.25">
      <c r="A12400" s="16">
        <v>158226</v>
      </c>
      <c r="B12400">
        <v>2648756</v>
      </c>
      <c r="C12400">
        <v>1</v>
      </c>
    </row>
    <row r="12401" spans="1:3" x14ac:dyDescent="0.25">
      <c r="A12401" s="16">
        <v>158227</v>
      </c>
      <c r="B12401">
        <v>1215018</v>
      </c>
      <c r="C12401">
        <v>1</v>
      </c>
    </row>
    <row r="12402" spans="1:3" x14ac:dyDescent="0.25">
      <c r="A12402" s="16">
        <v>158228</v>
      </c>
      <c r="B12402">
        <v>2218957</v>
      </c>
      <c r="C12402">
        <v>1</v>
      </c>
    </row>
    <row r="12403" spans="1:3" x14ac:dyDescent="0.25">
      <c r="A12403" s="16">
        <v>158229</v>
      </c>
      <c r="B12403">
        <v>3230384</v>
      </c>
      <c r="C12403">
        <v>1</v>
      </c>
    </row>
    <row r="12404" spans="1:3" x14ac:dyDescent="0.25">
      <c r="A12404" s="16">
        <v>158230</v>
      </c>
      <c r="B12404">
        <v>985762</v>
      </c>
      <c r="C12404">
        <v>1</v>
      </c>
    </row>
    <row r="12405" spans="1:3" x14ac:dyDescent="0.25">
      <c r="A12405" s="16">
        <v>158231</v>
      </c>
      <c r="B12405">
        <v>1612872</v>
      </c>
      <c r="C12405">
        <v>1</v>
      </c>
    </row>
    <row r="12406" spans="1:3" x14ac:dyDescent="0.25">
      <c r="A12406" s="16">
        <v>158232</v>
      </c>
      <c r="B12406">
        <v>843575</v>
      </c>
      <c r="C12406">
        <v>1</v>
      </c>
    </row>
    <row r="12407" spans="1:3" x14ac:dyDescent="0.25">
      <c r="A12407" s="16">
        <v>158233</v>
      </c>
      <c r="B12407">
        <v>3159332</v>
      </c>
      <c r="C12407">
        <v>1</v>
      </c>
    </row>
    <row r="12408" spans="1:3" x14ac:dyDescent="0.25">
      <c r="A12408" s="16">
        <v>158234</v>
      </c>
      <c r="B12408">
        <v>1052822</v>
      </c>
      <c r="C12408">
        <v>1</v>
      </c>
    </row>
    <row r="12409" spans="1:3" x14ac:dyDescent="0.25">
      <c r="A12409" s="16">
        <v>158235</v>
      </c>
      <c r="B12409">
        <v>904610</v>
      </c>
      <c r="C12409">
        <v>1</v>
      </c>
    </row>
    <row r="12410" spans="1:3" x14ac:dyDescent="0.25">
      <c r="A12410" s="16">
        <v>158236</v>
      </c>
      <c r="B12410">
        <v>1713089</v>
      </c>
      <c r="C12410">
        <v>1</v>
      </c>
    </row>
    <row r="12411" spans="1:3" x14ac:dyDescent="0.25">
      <c r="A12411" s="16">
        <v>158237</v>
      </c>
      <c r="B12411">
        <v>1339221</v>
      </c>
      <c r="C12411">
        <v>1</v>
      </c>
    </row>
    <row r="12412" spans="1:3" x14ac:dyDescent="0.25">
      <c r="A12412" s="16">
        <v>158238</v>
      </c>
      <c r="B12412">
        <v>875538</v>
      </c>
      <c r="C12412">
        <v>1</v>
      </c>
    </row>
    <row r="12413" spans="1:3" x14ac:dyDescent="0.25">
      <c r="A12413" s="16">
        <v>158239</v>
      </c>
      <c r="B12413">
        <v>423329</v>
      </c>
      <c r="C12413">
        <v>1</v>
      </c>
    </row>
    <row r="12414" spans="1:3" x14ac:dyDescent="0.25">
      <c r="A12414" s="16">
        <v>158240</v>
      </c>
      <c r="B12414">
        <v>2443602</v>
      </c>
      <c r="C12414">
        <v>1</v>
      </c>
    </row>
    <row r="12415" spans="1:3" x14ac:dyDescent="0.25">
      <c r="A12415" s="16">
        <v>158241</v>
      </c>
      <c r="B12415">
        <v>2114297</v>
      </c>
      <c r="C12415">
        <v>1</v>
      </c>
    </row>
    <row r="12416" spans="1:3" x14ac:dyDescent="0.25">
      <c r="A12416" s="16">
        <v>158242</v>
      </c>
      <c r="B12416">
        <v>3870757</v>
      </c>
      <c r="C12416">
        <v>1</v>
      </c>
    </row>
    <row r="12417" spans="1:3" x14ac:dyDescent="0.25">
      <c r="A12417" s="16">
        <v>158243</v>
      </c>
      <c r="B12417">
        <v>2655846</v>
      </c>
      <c r="C12417">
        <v>1</v>
      </c>
    </row>
    <row r="12418" spans="1:3" x14ac:dyDescent="0.25">
      <c r="A12418" s="16">
        <v>158244</v>
      </c>
      <c r="B12418">
        <v>1403149</v>
      </c>
      <c r="C12418">
        <v>1</v>
      </c>
    </row>
    <row r="12419" spans="1:3" x14ac:dyDescent="0.25">
      <c r="A12419" s="16">
        <v>158245</v>
      </c>
      <c r="B12419">
        <v>2971430</v>
      </c>
      <c r="C12419">
        <v>1</v>
      </c>
    </row>
    <row r="12420" spans="1:3" x14ac:dyDescent="0.25">
      <c r="A12420" s="16">
        <v>158246</v>
      </c>
      <c r="B12420">
        <v>1307722</v>
      </c>
      <c r="C12420">
        <v>1</v>
      </c>
    </row>
    <row r="12421" spans="1:3" x14ac:dyDescent="0.25">
      <c r="A12421" s="16">
        <v>158247</v>
      </c>
      <c r="B12421">
        <v>891801</v>
      </c>
      <c r="C12421">
        <v>1</v>
      </c>
    </row>
    <row r="12422" spans="1:3" x14ac:dyDescent="0.25">
      <c r="A12422" s="16">
        <v>158933</v>
      </c>
      <c r="B12422">
        <v>1701082</v>
      </c>
      <c r="C12422">
        <v>1</v>
      </c>
    </row>
    <row r="12423" spans="1:3" x14ac:dyDescent="0.25">
      <c r="A12423" s="16">
        <v>158934</v>
      </c>
      <c r="B12423">
        <v>34979</v>
      </c>
      <c r="C12423">
        <v>1</v>
      </c>
    </row>
    <row r="12424" spans="1:3" x14ac:dyDescent="0.25">
      <c r="A12424" s="16">
        <v>158935</v>
      </c>
      <c r="B12424">
        <v>50988</v>
      </c>
      <c r="C12424">
        <v>1</v>
      </c>
    </row>
    <row r="12425" spans="1:3" x14ac:dyDescent="0.25">
      <c r="A12425" s="16">
        <v>158936</v>
      </c>
      <c r="B12425">
        <v>66220</v>
      </c>
      <c r="C12425">
        <v>1</v>
      </c>
    </row>
    <row r="12426" spans="1:3" x14ac:dyDescent="0.25">
      <c r="A12426" s="16">
        <v>158937</v>
      </c>
      <c r="B12426">
        <v>4019</v>
      </c>
      <c r="C12426">
        <v>1</v>
      </c>
    </row>
    <row r="12427" spans="1:3" x14ac:dyDescent="0.25">
      <c r="A12427" s="16">
        <v>158938</v>
      </c>
      <c r="B12427">
        <v>63476</v>
      </c>
      <c r="C12427">
        <v>1</v>
      </c>
    </row>
    <row r="12428" spans="1:3" x14ac:dyDescent="0.25">
      <c r="A12428" s="16">
        <v>158939</v>
      </c>
      <c r="B12428">
        <v>65629</v>
      </c>
      <c r="C12428">
        <v>1</v>
      </c>
    </row>
    <row r="12429" spans="1:3" x14ac:dyDescent="0.25">
      <c r="A12429" s="16">
        <v>158940</v>
      </c>
      <c r="B12429">
        <v>10694</v>
      </c>
      <c r="C12429">
        <v>1</v>
      </c>
    </row>
    <row r="12430" spans="1:3" x14ac:dyDescent="0.25">
      <c r="A12430" s="16">
        <v>158941</v>
      </c>
      <c r="B12430">
        <v>8029</v>
      </c>
      <c r="C12430">
        <v>1</v>
      </c>
    </row>
    <row r="12431" spans="1:3" x14ac:dyDescent="0.25">
      <c r="A12431" s="16">
        <v>158942</v>
      </c>
      <c r="B12431">
        <v>12966</v>
      </c>
      <c r="C12431">
        <v>1</v>
      </c>
    </row>
    <row r="12432" spans="1:3" x14ac:dyDescent="0.25">
      <c r="A12432" s="16">
        <v>158943</v>
      </c>
      <c r="B12432">
        <v>2897</v>
      </c>
      <c r="C12432">
        <v>1</v>
      </c>
    </row>
    <row r="12433" spans="1:3" x14ac:dyDescent="0.25">
      <c r="A12433" s="16">
        <v>158944</v>
      </c>
      <c r="B12433">
        <v>5185</v>
      </c>
      <c r="C12433">
        <v>1</v>
      </c>
    </row>
    <row r="12434" spans="1:3" x14ac:dyDescent="0.25">
      <c r="A12434" s="16">
        <v>158945</v>
      </c>
      <c r="B12434">
        <v>1335</v>
      </c>
      <c r="C12434">
        <v>1</v>
      </c>
    </row>
    <row r="12435" spans="1:3" x14ac:dyDescent="0.25">
      <c r="A12435" s="16">
        <v>158946</v>
      </c>
      <c r="B12435">
        <v>2618322</v>
      </c>
      <c r="C12435">
        <v>1</v>
      </c>
    </row>
    <row r="12436" spans="1:3" x14ac:dyDescent="0.25">
      <c r="A12436" s="16">
        <v>158947</v>
      </c>
      <c r="B12436">
        <v>2655852</v>
      </c>
      <c r="C12436">
        <v>1</v>
      </c>
    </row>
    <row r="12437" spans="1:3" x14ac:dyDescent="0.25">
      <c r="A12437" s="16">
        <v>158948</v>
      </c>
      <c r="B12437">
        <v>3227649</v>
      </c>
      <c r="C12437">
        <v>1</v>
      </c>
    </row>
    <row r="12438" spans="1:3" x14ac:dyDescent="0.25">
      <c r="A12438" s="16">
        <v>158949</v>
      </c>
      <c r="B12438">
        <v>1977855</v>
      </c>
      <c r="C12438">
        <v>1</v>
      </c>
    </row>
    <row r="12439" spans="1:3" x14ac:dyDescent="0.25">
      <c r="A12439" s="16">
        <v>158950</v>
      </c>
      <c r="B12439">
        <v>5224729</v>
      </c>
      <c r="C12439">
        <v>1</v>
      </c>
    </row>
    <row r="12440" spans="1:3" x14ac:dyDescent="0.25">
      <c r="A12440" s="16">
        <v>158951</v>
      </c>
      <c r="B12440">
        <v>2592</v>
      </c>
      <c r="C12440">
        <v>1</v>
      </c>
    </row>
    <row r="12441" spans="1:3" x14ac:dyDescent="0.25">
      <c r="A12441" s="16">
        <v>158952</v>
      </c>
      <c r="B12441">
        <v>2719</v>
      </c>
      <c r="C12441">
        <v>1</v>
      </c>
    </row>
    <row r="12442" spans="1:3" x14ac:dyDescent="0.25">
      <c r="A12442" s="16">
        <v>158953</v>
      </c>
      <c r="B12442">
        <v>2722</v>
      </c>
      <c r="C12442">
        <v>1</v>
      </c>
    </row>
    <row r="12443" spans="1:3" x14ac:dyDescent="0.25">
      <c r="A12443" s="16">
        <v>158954</v>
      </c>
      <c r="B12443">
        <v>4694</v>
      </c>
      <c r="C12443">
        <v>1</v>
      </c>
    </row>
    <row r="12444" spans="1:3" x14ac:dyDescent="0.25">
      <c r="A12444" s="16">
        <v>158955</v>
      </c>
      <c r="B12444">
        <v>648</v>
      </c>
      <c r="C12444">
        <v>1</v>
      </c>
    </row>
    <row r="12445" spans="1:3" x14ac:dyDescent="0.25">
      <c r="A12445" s="16">
        <v>158956</v>
      </c>
      <c r="B12445">
        <v>5185</v>
      </c>
      <c r="C12445">
        <v>1</v>
      </c>
    </row>
    <row r="12446" spans="1:3" x14ac:dyDescent="0.25">
      <c r="A12446" s="16">
        <v>158957</v>
      </c>
      <c r="B12446">
        <v>3887</v>
      </c>
      <c r="C12446">
        <v>1</v>
      </c>
    </row>
    <row r="12447" spans="1:3" x14ac:dyDescent="0.25">
      <c r="A12447" s="16">
        <v>158958</v>
      </c>
      <c r="B12447">
        <v>79081</v>
      </c>
      <c r="C12447">
        <v>1</v>
      </c>
    </row>
    <row r="12448" spans="1:3" x14ac:dyDescent="0.25">
      <c r="A12448" s="16">
        <v>158959</v>
      </c>
      <c r="B12448">
        <v>95397</v>
      </c>
      <c r="C12448">
        <v>1</v>
      </c>
    </row>
    <row r="12449" spans="1:3" x14ac:dyDescent="0.25">
      <c r="A12449" s="16">
        <v>158960</v>
      </c>
      <c r="B12449">
        <v>89672</v>
      </c>
      <c r="C12449">
        <v>1</v>
      </c>
    </row>
    <row r="12450" spans="1:3" x14ac:dyDescent="0.25">
      <c r="A12450" s="16">
        <v>158961</v>
      </c>
      <c r="B12450">
        <v>21220</v>
      </c>
      <c r="C12450">
        <v>1</v>
      </c>
    </row>
    <row r="12451" spans="1:3" x14ac:dyDescent="0.25">
      <c r="A12451" s="16">
        <v>158979</v>
      </c>
      <c r="B12451">
        <v>96165</v>
      </c>
      <c r="C12451">
        <v>1</v>
      </c>
    </row>
    <row r="12452" spans="1:3" x14ac:dyDescent="0.25">
      <c r="A12452" s="16">
        <v>158980</v>
      </c>
      <c r="B12452">
        <v>7479</v>
      </c>
      <c r="C12452">
        <v>1</v>
      </c>
    </row>
    <row r="12453" spans="1:3" x14ac:dyDescent="0.25">
      <c r="A12453" s="16">
        <v>158981</v>
      </c>
      <c r="B12453">
        <v>66171</v>
      </c>
      <c r="C12453">
        <v>1</v>
      </c>
    </row>
    <row r="12454" spans="1:3" x14ac:dyDescent="0.25">
      <c r="A12454" s="16">
        <v>158982</v>
      </c>
      <c r="B12454">
        <v>17466</v>
      </c>
      <c r="C12454">
        <v>1</v>
      </c>
    </row>
    <row r="12455" spans="1:3" x14ac:dyDescent="0.25">
      <c r="A12455" s="16">
        <v>158983</v>
      </c>
      <c r="B12455">
        <v>11130</v>
      </c>
      <c r="C12455">
        <v>1</v>
      </c>
    </row>
    <row r="12456" spans="1:3" x14ac:dyDescent="0.25">
      <c r="A12456" s="16">
        <v>158984</v>
      </c>
      <c r="B12456">
        <v>7452</v>
      </c>
      <c r="C12456">
        <v>1</v>
      </c>
    </row>
    <row r="12457" spans="1:3" x14ac:dyDescent="0.25">
      <c r="A12457" s="16">
        <v>158985</v>
      </c>
      <c r="B12457">
        <v>107189</v>
      </c>
      <c r="C12457">
        <v>1</v>
      </c>
    </row>
    <row r="12458" spans="1:3" x14ac:dyDescent="0.25">
      <c r="A12458" s="16">
        <v>158986</v>
      </c>
      <c r="B12458">
        <v>110276</v>
      </c>
      <c r="C12458">
        <v>1</v>
      </c>
    </row>
    <row r="12459" spans="1:3" x14ac:dyDescent="0.25">
      <c r="A12459" s="16">
        <v>158987</v>
      </c>
      <c r="B12459">
        <v>27062</v>
      </c>
      <c r="C12459">
        <v>1</v>
      </c>
    </row>
    <row r="12460" spans="1:3" x14ac:dyDescent="0.25">
      <c r="A12460" s="16">
        <v>158988</v>
      </c>
      <c r="B12460">
        <v>27062</v>
      </c>
      <c r="C12460">
        <v>1</v>
      </c>
    </row>
    <row r="12461" spans="1:3" x14ac:dyDescent="0.25">
      <c r="A12461" s="16">
        <v>158989</v>
      </c>
      <c r="B12461">
        <v>30565</v>
      </c>
      <c r="C12461">
        <v>1</v>
      </c>
    </row>
    <row r="12462" spans="1:3" x14ac:dyDescent="0.25">
      <c r="A12462" s="16">
        <v>158990</v>
      </c>
      <c r="B12462">
        <v>20556</v>
      </c>
      <c r="C12462">
        <v>1</v>
      </c>
    </row>
    <row r="12463" spans="1:3" x14ac:dyDescent="0.25">
      <c r="A12463" s="16">
        <v>158991</v>
      </c>
      <c r="B12463">
        <v>19990</v>
      </c>
      <c r="C12463">
        <v>1</v>
      </c>
    </row>
    <row r="12464" spans="1:3" x14ac:dyDescent="0.25">
      <c r="A12464" s="16">
        <v>158992</v>
      </c>
      <c r="B12464">
        <v>18154</v>
      </c>
      <c r="C12464">
        <v>1</v>
      </c>
    </row>
    <row r="12465" spans="1:3" x14ac:dyDescent="0.25">
      <c r="A12465" s="16">
        <v>158993</v>
      </c>
      <c r="B12465">
        <v>10374</v>
      </c>
      <c r="C12465">
        <v>1</v>
      </c>
    </row>
    <row r="12466" spans="1:3" x14ac:dyDescent="0.25">
      <c r="A12466" s="16">
        <v>158994</v>
      </c>
      <c r="B12466">
        <v>32156</v>
      </c>
      <c r="C12466">
        <v>1</v>
      </c>
    </row>
    <row r="12467" spans="1:3" x14ac:dyDescent="0.25">
      <c r="A12467" s="16">
        <v>158995</v>
      </c>
      <c r="B12467">
        <v>301785</v>
      </c>
      <c r="C12467">
        <v>1</v>
      </c>
    </row>
    <row r="12468" spans="1:3" x14ac:dyDescent="0.25">
      <c r="A12468" s="16">
        <v>158996</v>
      </c>
      <c r="B12468">
        <v>26753</v>
      </c>
      <c r="C12468">
        <v>1</v>
      </c>
    </row>
    <row r="12469" spans="1:3" x14ac:dyDescent="0.25">
      <c r="A12469" s="16">
        <v>158997</v>
      </c>
      <c r="B12469">
        <v>50872</v>
      </c>
      <c r="C12469">
        <v>1</v>
      </c>
    </row>
    <row r="12470" spans="1:3" x14ac:dyDescent="0.25">
      <c r="A12470" s="16">
        <v>158998</v>
      </c>
      <c r="B12470">
        <v>7304</v>
      </c>
      <c r="C12470">
        <v>1</v>
      </c>
    </row>
    <row r="12471" spans="1:3" x14ac:dyDescent="0.25">
      <c r="A12471" s="16">
        <v>158999</v>
      </c>
      <c r="B12471">
        <v>6475</v>
      </c>
      <c r="C12471">
        <v>1</v>
      </c>
    </row>
    <row r="12472" spans="1:3" x14ac:dyDescent="0.25">
      <c r="A12472" s="16">
        <v>159000</v>
      </c>
      <c r="B12472">
        <v>6131</v>
      </c>
      <c r="C12472">
        <v>1</v>
      </c>
    </row>
    <row r="12473" spans="1:3" x14ac:dyDescent="0.25">
      <c r="A12473" s="16">
        <v>159001</v>
      </c>
      <c r="B12473">
        <v>15419</v>
      </c>
      <c r="C12473">
        <v>1</v>
      </c>
    </row>
    <row r="12474" spans="1:3" x14ac:dyDescent="0.25">
      <c r="A12474" s="16">
        <v>159002</v>
      </c>
      <c r="B12474">
        <v>14208</v>
      </c>
      <c r="C12474">
        <v>1</v>
      </c>
    </row>
    <row r="12475" spans="1:3" x14ac:dyDescent="0.25">
      <c r="A12475" s="16">
        <v>159003</v>
      </c>
      <c r="B12475">
        <v>47666</v>
      </c>
      <c r="C12475">
        <v>1</v>
      </c>
    </row>
    <row r="12476" spans="1:3" x14ac:dyDescent="0.25">
      <c r="A12476" s="16">
        <v>159004</v>
      </c>
      <c r="B12476">
        <v>8140</v>
      </c>
      <c r="C12476">
        <v>1</v>
      </c>
    </row>
    <row r="12477" spans="1:3" x14ac:dyDescent="0.25">
      <c r="A12477" s="16">
        <v>159005</v>
      </c>
      <c r="B12477">
        <v>1522</v>
      </c>
      <c r="C12477">
        <v>1</v>
      </c>
    </row>
    <row r="12478" spans="1:3" x14ac:dyDescent="0.25">
      <c r="A12478" s="16">
        <v>159006</v>
      </c>
      <c r="B12478">
        <v>12283</v>
      </c>
      <c r="C12478">
        <v>1</v>
      </c>
    </row>
    <row r="12479" spans="1:3" x14ac:dyDescent="0.25">
      <c r="A12479" s="16">
        <v>159007</v>
      </c>
      <c r="B12479">
        <v>77031</v>
      </c>
      <c r="C12479">
        <v>1</v>
      </c>
    </row>
    <row r="12480" spans="1:3" x14ac:dyDescent="0.25">
      <c r="A12480" s="16">
        <v>159008</v>
      </c>
      <c r="B12480">
        <v>1522</v>
      </c>
      <c r="C12480">
        <v>1</v>
      </c>
    </row>
    <row r="12481" spans="1:3" x14ac:dyDescent="0.25">
      <c r="A12481" s="16">
        <v>159009</v>
      </c>
      <c r="B12481">
        <v>30571</v>
      </c>
      <c r="C12481">
        <v>1</v>
      </c>
    </row>
    <row r="12482" spans="1:3" x14ac:dyDescent="0.25">
      <c r="A12482" s="16">
        <v>159010</v>
      </c>
      <c r="B12482">
        <v>153275</v>
      </c>
      <c r="C12482">
        <v>1</v>
      </c>
    </row>
    <row r="12483" spans="1:3" x14ac:dyDescent="0.25">
      <c r="A12483" s="16">
        <v>159011</v>
      </c>
      <c r="B12483">
        <v>27567</v>
      </c>
      <c r="C12483">
        <v>1</v>
      </c>
    </row>
    <row r="12484" spans="1:3" x14ac:dyDescent="0.25">
      <c r="A12484" s="16">
        <v>159012</v>
      </c>
      <c r="B12484">
        <v>27976</v>
      </c>
      <c r="C12484">
        <v>1</v>
      </c>
    </row>
    <row r="12485" spans="1:3" x14ac:dyDescent="0.25">
      <c r="A12485" s="16">
        <v>159013</v>
      </c>
      <c r="B12485">
        <v>59573</v>
      </c>
      <c r="C12485">
        <v>1</v>
      </c>
    </row>
    <row r="12486" spans="1:3" x14ac:dyDescent="0.25">
      <c r="A12486" s="16">
        <v>159014</v>
      </c>
      <c r="B12486">
        <v>22041</v>
      </c>
      <c r="C12486">
        <v>1</v>
      </c>
    </row>
    <row r="12487" spans="1:3" x14ac:dyDescent="0.25">
      <c r="A12487" s="16">
        <v>159015</v>
      </c>
      <c r="B12487">
        <v>67435</v>
      </c>
      <c r="C12487">
        <v>1</v>
      </c>
    </row>
    <row r="12488" spans="1:3" x14ac:dyDescent="0.25">
      <c r="A12488" s="16">
        <v>159016</v>
      </c>
      <c r="B12488">
        <v>64391</v>
      </c>
      <c r="C12488">
        <v>1</v>
      </c>
    </row>
    <row r="12489" spans="1:3" x14ac:dyDescent="0.25">
      <c r="A12489" s="16">
        <v>159017</v>
      </c>
      <c r="B12489">
        <v>18080</v>
      </c>
      <c r="C12489">
        <v>1</v>
      </c>
    </row>
    <row r="12490" spans="1:3" x14ac:dyDescent="0.25">
      <c r="A12490" s="16">
        <v>159018</v>
      </c>
      <c r="B12490">
        <v>9708</v>
      </c>
      <c r="C12490">
        <v>1</v>
      </c>
    </row>
    <row r="12491" spans="1:3" x14ac:dyDescent="0.25">
      <c r="A12491" s="16">
        <v>159019</v>
      </c>
      <c r="B12491">
        <v>16663</v>
      </c>
      <c r="C12491">
        <v>1</v>
      </c>
    </row>
    <row r="12492" spans="1:3" x14ac:dyDescent="0.25">
      <c r="A12492" s="16">
        <v>159020</v>
      </c>
      <c r="B12492">
        <v>7747</v>
      </c>
      <c r="C12492">
        <v>1</v>
      </c>
    </row>
    <row r="12493" spans="1:3" x14ac:dyDescent="0.25">
      <c r="A12493" s="16">
        <v>159021</v>
      </c>
      <c r="B12493">
        <v>16624</v>
      </c>
      <c r="C12493">
        <v>1</v>
      </c>
    </row>
    <row r="12494" spans="1:3" x14ac:dyDescent="0.25">
      <c r="A12494" s="16">
        <v>159022</v>
      </c>
      <c r="B12494">
        <v>55932</v>
      </c>
      <c r="C12494">
        <v>1</v>
      </c>
    </row>
    <row r="12495" spans="1:3" x14ac:dyDescent="0.25">
      <c r="A12495" s="16">
        <v>159023</v>
      </c>
      <c r="B12495">
        <v>33962</v>
      </c>
      <c r="C12495">
        <v>1</v>
      </c>
    </row>
    <row r="12496" spans="1:3" x14ac:dyDescent="0.25">
      <c r="A12496" s="16">
        <v>159024</v>
      </c>
      <c r="B12496">
        <v>16228</v>
      </c>
      <c r="C12496">
        <v>1</v>
      </c>
    </row>
    <row r="12497" spans="1:3" x14ac:dyDescent="0.25">
      <c r="A12497" s="16">
        <v>159025</v>
      </c>
      <c r="B12497">
        <v>1118</v>
      </c>
      <c r="C12497">
        <v>1</v>
      </c>
    </row>
    <row r="12498" spans="1:3" x14ac:dyDescent="0.25">
      <c r="A12498" s="16">
        <v>159026</v>
      </c>
      <c r="B12498">
        <v>19993</v>
      </c>
      <c r="C12498">
        <v>1</v>
      </c>
    </row>
    <row r="12499" spans="1:3" x14ac:dyDescent="0.25">
      <c r="A12499" s="16">
        <v>159027</v>
      </c>
      <c r="B12499">
        <v>13148</v>
      </c>
      <c r="C12499">
        <v>1</v>
      </c>
    </row>
    <row r="12500" spans="1:3" x14ac:dyDescent="0.25">
      <c r="A12500" s="16">
        <v>159028</v>
      </c>
      <c r="B12500">
        <v>4904</v>
      </c>
      <c r="C12500">
        <v>1</v>
      </c>
    </row>
    <row r="12501" spans="1:3" x14ac:dyDescent="0.25">
      <c r="A12501" s="16">
        <v>159029</v>
      </c>
      <c r="B12501">
        <v>67029</v>
      </c>
      <c r="C12501">
        <v>1</v>
      </c>
    </row>
    <row r="12502" spans="1:3" x14ac:dyDescent="0.25">
      <c r="A12502" s="16">
        <v>159030</v>
      </c>
      <c r="B12502">
        <v>48677</v>
      </c>
      <c r="C12502">
        <v>1</v>
      </c>
    </row>
    <row r="12503" spans="1:3" x14ac:dyDescent="0.25">
      <c r="A12503" s="16">
        <v>159031</v>
      </c>
      <c r="B12503">
        <v>59886</v>
      </c>
      <c r="C12503">
        <v>1</v>
      </c>
    </row>
    <row r="12504" spans="1:3" x14ac:dyDescent="0.25">
      <c r="A12504" s="16">
        <v>159032</v>
      </c>
      <c r="B12504">
        <v>14226</v>
      </c>
      <c r="C12504">
        <v>1</v>
      </c>
    </row>
    <row r="12505" spans="1:3" x14ac:dyDescent="0.25">
      <c r="A12505" s="16">
        <v>159033</v>
      </c>
      <c r="B12505">
        <v>4490</v>
      </c>
      <c r="C12505">
        <v>1</v>
      </c>
    </row>
    <row r="12506" spans="1:3" x14ac:dyDescent="0.25">
      <c r="A12506" s="16">
        <v>159034</v>
      </c>
      <c r="B12506">
        <v>46944</v>
      </c>
      <c r="C12506">
        <v>1</v>
      </c>
    </row>
    <row r="12507" spans="1:3" x14ac:dyDescent="0.25">
      <c r="A12507" s="16">
        <v>159035</v>
      </c>
      <c r="B12507">
        <v>4181</v>
      </c>
      <c r="C12507">
        <v>1</v>
      </c>
    </row>
    <row r="12508" spans="1:3" x14ac:dyDescent="0.25">
      <c r="A12508" s="16">
        <v>159036</v>
      </c>
      <c r="B12508">
        <v>6792</v>
      </c>
      <c r="C12508">
        <v>1</v>
      </c>
    </row>
    <row r="12509" spans="1:3" x14ac:dyDescent="0.25">
      <c r="A12509" s="16">
        <v>159037</v>
      </c>
      <c r="B12509">
        <v>5842</v>
      </c>
      <c r="C12509">
        <v>1</v>
      </c>
    </row>
    <row r="12510" spans="1:3" x14ac:dyDescent="0.25">
      <c r="A12510" s="16">
        <v>159038</v>
      </c>
      <c r="B12510">
        <v>10315</v>
      </c>
      <c r="C12510">
        <v>1</v>
      </c>
    </row>
    <row r="12511" spans="1:3" x14ac:dyDescent="0.25">
      <c r="A12511" s="16">
        <v>159039</v>
      </c>
      <c r="B12511">
        <v>18726</v>
      </c>
      <c r="C12511">
        <v>1</v>
      </c>
    </row>
    <row r="12512" spans="1:3" x14ac:dyDescent="0.25">
      <c r="A12512" s="16">
        <v>159040</v>
      </c>
      <c r="B12512">
        <v>41394</v>
      </c>
      <c r="C12512">
        <v>1</v>
      </c>
    </row>
    <row r="12513" spans="1:3" x14ac:dyDescent="0.25">
      <c r="A12513" s="16">
        <v>159041</v>
      </c>
      <c r="B12513">
        <v>16066</v>
      </c>
      <c r="C12513">
        <v>1</v>
      </c>
    </row>
    <row r="12514" spans="1:3" x14ac:dyDescent="0.25">
      <c r="A12514" s="16">
        <v>159042</v>
      </c>
      <c r="B12514">
        <v>6881</v>
      </c>
      <c r="C12514">
        <v>1</v>
      </c>
    </row>
    <row r="12515" spans="1:3" x14ac:dyDescent="0.25">
      <c r="A12515" s="16">
        <v>159043</v>
      </c>
      <c r="B12515">
        <v>68571</v>
      </c>
      <c r="C12515">
        <v>1</v>
      </c>
    </row>
    <row r="12516" spans="1:3" x14ac:dyDescent="0.25">
      <c r="A12516" s="16">
        <v>159044</v>
      </c>
      <c r="B12516">
        <v>1566</v>
      </c>
      <c r="C12516">
        <v>1</v>
      </c>
    </row>
    <row r="12517" spans="1:3" x14ac:dyDescent="0.25">
      <c r="A12517" s="16">
        <v>159045</v>
      </c>
      <c r="B12517">
        <v>27156</v>
      </c>
      <c r="C12517">
        <v>1</v>
      </c>
    </row>
    <row r="12518" spans="1:3" x14ac:dyDescent="0.25">
      <c r="A12518" s="16">
        <v>159046</v>
      </c>
      <c r="B12518">
        <v>42203</v>
      </c>
      <c r="C12518">
        <v>1</v>
      </c>
    </row>
    <row r="12519" spans="1:3" x14ac:dyDescent="0.25">
      <c r="A12519" s="16">
        <v>159047</v>
      </c>
      <c r="B12519">
        <v>61516</v>
      </c>
      <c r="C12519">
        <v>1</v>
      </c>
    </row>
    <row r="12520" spans="1:3" x14ac:dyDescent="0.25">
      <c r="A12520" s="16">
        <v>159048</v>
      </c>
      <c r="B12520">
        <v>37749</v>
      </c>
      <c r="C12520">
        <v>1</v>
      </c>
    </row>
    <row r="12521" spans="1:3" x14ac:dyDescent="0.25">
      <c r="A12521" s="16">
        <v>159049</v>
      </c>
      <c r="B12521">
        <v>13834</v>
      </c>
      <c r="C12521">
        <v>1</v>
      </c>
    </row>
    <row r="12522" spans="1:3" x14ac:dyDescent="0.25">
      <c r="A12522" s="16">
        <v>159050</v>
      </c>
      <c r="B12522">
        <v>9330</v>
      </c>
      <c r="C12522">
        <v>1</v>
      </c>
    </row>
    <row r="12523" spans="1:3" x14ac:dyDescent="0.25">
      <c r="A12523" s="16">
        <v>159051</v>
      </c>
      <c r="B12523">
        <v>28544</v>
      </c>
      <c r="C12523">
        <v>1</v>
      </c>
    </row>
    <row r="12524" spans="1:3" x14ac:dyDescent="0.25">
      <c r="A12524" s="16">
        <v>159052</v>
      </c>
      <c r="B12524">
        <v>66808</v>
      </c>
      <c r="C12524">
        <v>1</v>
      </c>
    </row>
    <row r="12525" spans="1:3" x14ac:dyDescent="0.25">
      <c r="A12525" s="16">
        <v>159053</v>
      </c>
      <c r="B12525">
        <v>58088</v>
      </c>
      <c r="C12525">
        <v>1</v>
      </c>
    </row>
    <row r="12526" spans="1:3" x14ac:dyDescent="0.25">
      <c r="A12526" s="16">
        <v>159066</v>
      </c>
      <c r="B12526">
        <v>67024</v>
      </c>
      <c r="C12526">
        <v>1</v>
      </c>
    </row>
    <row r="12527" spans="1:3" x14ac:dyDescent="0.25">
      <c r="A12527" s="16">
        <v>159067</v>
      </c>
      <c r="B12527">
        <v>17298</v>
      </c>
      <c r="C12527">
        <v>1</v>
      </c>
    </row>
    <row r="12528" spans="1:3" x14ac:dyDescent="0.25">
      <c r="A12528" s="16">
        <v>159068</v>
      </c>
      <c r="B12528">
        <v>85210</v>
      </c>
      <c r="C12528">
        <v>1</v>
      </c>
    </row>
    <row r="12529" spans="1:3" x14ac:dyDescent="0.25">
      <c r="A12529" s="16">
        <v>159069</v>
      </c>
      <c r="B12529">
        <v>3800</v>
      </c>
      <c r="C12529">
        <v>1</v>
      </c>
    </row>
    <row r="12530" spans="1:3" x14ac:dyDescent="0.25">
      <c r="A12530" s="16">
        <v>159070</v>
      </c>
      <c r="B12530">
        <v>33658</v>
      </c>
      <c r="C12530">
        <v>1</v>
      </c>
    </row>
    <row r="12531" spans="1:3" x14ac:dyDescent="0.25">
      <c r="A12531" s="16">
        <v>159077</v>
      </c>
      <c r="B12531">
        <v>33658</v>
      </c>
      <c r="C12531">
        <v>1</v>
      </c>
    </row>
    <row r="12532" spans="1:3" x14ac:dyDescent="0.25">
      <c r="A12532" s="16">
        <v>159078</v>
      </c>
      <c r="B12532">
        <v>85210</v>
      </c>
      <c r="C12532">
        <v>1</v>
      </c>
    </row>
    <row r="12533" spans="1:3" x14ac:dyDescent="0.25">
      <c r="A12533" s="16">
        <v>159079</v>
      </c>
      <c r="B12533">
        <v>85210</v>
      </c>
      <c r="C12533">
        <v>1</v>
      </c>
    </row>
    <row r="12534" spans="1:3" x14ac:dyDescent="0.25">
      <c r="A12534" s="16">
        <v>159080</v>
      </c>
      <c r="B12534">
        <v>12781</v>
      </c>
      <c r="C12534">
        <v>1</v>
      </c>
    </row>
    <row r="12535" spans="1:3" x14ac:dyDescent="0.25">
      <c r="A12535" s="16">
        <v>159081</v>
      </c>
      <c r="B12535">
        <v>19598</v>
      </c>
      <c r="C12535">
        <v>1</v>
      </c>
    </row>
    <row r="12536" spans="1:3" x14ac:dyDescent="0.25">
      <c r="A12536" s="16">
        <v>159082</v>
      </c>
      <c r="B12536">
        <v>10651</v>
      </c>
      <c r="C12536">
        <v>1</v>
      </c>
    </row>
    <row r="12537" spans="1:3" x14ac:dyDescent="0.25">
      <c r="A12537" s="16">
        <v>159083</v>
      </c>
      <c r="B12537">
        <v>20280</v>
      </c>
      <c r="C12537">
        <v>1</v>
      </c>
    </row>
    <row r="12538" spans="1:3" x14ac:dyDescent="0.25">
      <c r="A12538" s="16">
        <v>159084</v>
      </c>
      <c r="B12538">
        <v>39452</v>
      </c>
      <c r="C12538">
        <v>1</v>
      </c>
    </row>
    <row r="12539" spans="1:3" x14ac:dyDescent="0.25">
      <c r="A12539" s="16">
        <v>159085</v>
      </c>
      <c r="B12539">
        <v>2912</v>
      </c>
      <c r="C12539">
        <v>1</v>
      </c>
    </row>
    <row r="12540" spans="1:3" x14ac:dyDescent="0.25">
      <c r="A12540" s="16">
        <v>159086</v>
      </c>
      <c r="B12540">
        <v>31803</v>
      </c>
      <c r="C12540">
        <v>1</v>
      </c>
    </row>
    <row r="12541" spans="1:3" x14ac:dyDescent="0.25">
      <c r="A12541" s="16">
        <v>159087</v>
      </c>
      <c r="B12541">
        <v>31097</v>
      </c>
      <c r="C12541">
        <v>1</v>
      </c>
    </row>
    <row r="12542" spans="1:3" x14ac:dyDescent="0.25">
      <c r="A12542" s="16">
        <v>159088</v>
      </c>
      <c r="B12542">
        <v>44309</v>
      </c>
      <c r="C12542">
        <v>1</v>
      </c>
    </row>
    <row r="12543" spans="1:3" x14ac:dyDescent="0.25">
      <c r="A12543" s="16">
        <v>159089</v>
      </c>
      <c r="B12543">
        <v>85210</v>
      </c>
      <c r="C12543">
        <v>1</v>
      </c>
    </row>
    <row r="12544" spans="1:3" x14ac:dyDescent="0.25">
      <c r="A12544" s="16">
        <v>159090</v>
      </c>
      <c r="B12544">
        <v>76689</v>
      </c>
      <c r="C12544">
        <v>1</v>
      </c>
    </row>
    <row r="12545" spans="1:3" x14ac:dyDescent="0.25">
      <c r="A12545" s="16">
        <v>159091</v>
      </c>
      <c r="B12545">
        <v>21302</v>
      </c>
      <c r="C12545">
        <v>1</v>
      </c>
    </row>
    <row r="12546" spans="1:3" x14ac:dyDescent="0.25">
      <c r="A12546" s="16">
        <v>159092</v>
      </c>
      <c r="B12546">
        <v>85210</v>
      </c>
      <c r="C12546">
        <v>1</v>
      </c>
    </row>
    <row r="12547" spans="1:3" x14ac:dyDescent="0.25">
      <c r="A12547" s="16">
        <v>159093</v>
      </c>
      <c r="B12547">
        <v>76689</v>
      </c>
      <c r="C12547">
        <v>1</v>
      </c>
    </row>
    <row r="12548" spans="1:3" x14ac:dyDescent="0.25">
      <c r="A12548" s="16">
        <v>159094</v>
      </c>
      <c r="B12548">
        <v>85210</v>
      </c>
      <c r="C12548">
        <v>1</v>
      </c>
    </row>
    <row r="12549" spans="1:3" x14ac:dyDescent="0.25">
      <c r="A12549" s="16">
        <v>159095</v>
      </c>
      <c r="B12549">
        <v>78137</v>
      </c>
      <c r="C12549">
        <v>1</v>
      </c>
    </row>
    <row r="12550" spans="1:3" x14ac:dyDescent="0.25">
      <c r="A12550" s="16">
        <v>159096</v>
      </c>
      <c r="B12550">
        <v>11077</v>
      </c>
      <c r="C12550">
        <v>1</v>
      </c>
    </row>
    <row r="12551" spans="1:3" x14ac:dyDescent="0.25">
      <c r="A12551" s="16">
        <v>159097</v>
      </c>
      <c r="B12551">
        <v>85210</v>
      </c>
      <c r="C12551">
        <v>1</v>
      </c>
    </row>
    <row r="12552" spans="1:3" x14ac:dyDescent="0.25">
      <c r="A12552" s="16">
        <v>159098</v>
      </c>
      <c r="B12552">
        <v>85210</v>
      </c>
      <c r="C12552">
        <v>1</v>
      </c>
    </row>
    <row r="12553" spans="1:3" x14ac:dyDescent="0.25">
      <c r="A12553" s="16">
        <v>159099</v>
      </c>
      <c r="B12553">
        <v>76689</v>
      </c>
      <c r="C12553">
        <v>1</v>
      </c>
    </row>
    <row r="12554" spans="1:3" x14ac:dyDescent="0.25">
      <c r="A12554" s="16">
        <v>159100</v>
      </c>
      <c r="B12554">
        <v>76689</v>
      </c>
      <c r="C12554">
        <v>1</v>
      </c>
    </row>
    <row r="12555" spans="1:3" x14ac:dyDescent="0.25">
      <c r="A12555" s="16">
        <v>159101</v>
      </c>
      <c r="B12555">
        <v>85210</v>
      </c>
      <c r="C12555">
        <v>1</v>
      </c>
    </row>
    <row r="12556" spans="1:3" x14ac:dyDescent="0.25">
      <c r="A12556" s="16">
        <v>159102</v>
      </c>
      <c r="B12556">
        <v>46865</v>
      </c>
      <c r="C12556">
        <v>1</v>
      </c>
    </row>
    <row r="12557" spans="1:3" x14ac:dyDescent="0.25">
      <c r="A12557" s="16">
        <v>159103</v>
      </c>
      <c r="B12557">
        <v>85210</v>
      </c>
      <c r="C12557">
        <v>1</v>
      </c>
    </row>
    <row r="12558" spans="1:3" x14ac:dyDescent="0.25">
      <c r="A12558" s="16">
        <v>159104</v>
      </c>
      <c r="B12558">
        <v>69872</v>
      </c>
      <c r="C12558">
        <v>1</v>
      </c>
    </row>
    <row r="12559" spans="1:3" x14ac:dyDescent="0.25">
      <c r="A12559" s="16">
        <v>159105</v>
      </c>
      <c r="B12559">
        <v>17042</v>
      </c>
      <c r="C12559">
        <v>1</v>
      </c>
    </row>
    <row r="12560" spans="1:3" x14ac:dyDescent="0.25">
      <c r="A12560" s="16">
        <v>159106</v>
      </c>
      <c r="B12560">
        <v>34084</v>
      </c>
      <c r="C12560">
        <v>1</v>
      </c>
    </row>
    <row r="12561" spans="1:3" x14ac:dyDescent="0.25">
      <c r="A12561" s="16">
        <v>159107</v>
      </c>
      <c r="B12561">
        <v>3749</v>
      </c>
      <c r="C12561">
        <v>1</v>
      </c>
    </row>
    <row r="12562" spans="1:3" x14ac:dyDescent="0.25">
      <c r="A12562" s="16">
        <v>159108</v>
      </c>
      <c r="B12562">
        <v>45587</v>
      </c>
      <c r="C12562">
        <v>1</v>
      </c>
    </row>
    <row r="12563" spans="1:3" x14ac:dyDescent="0.25">
      <c r="A12563" s="16">
        <v>159109</v>
      </c>
      <c r="B12563">
        <v>61180</v>
      </c>
      <c r="C12563">
        <v>1</v>
      </c>
    </row>
    <row r="12564" spans="1:3" x14ac:dyDescent="0.25">
      <c r="A12564" s="16">
        <v>159110</v>
      </c>
      <c r="B12564">
        <v>12781</v>
      </c>
      <c r="C12564">
        <v>1</v>
      </c>
    </row>
    <row r="12565" spans="1:3" x14ac:dyDescent="0.25">
      <c r="A12565" s="16">
        <v>159111</v>
      </c>
      <c r="B12565">
        <v>17042</v>
      </c>
      <c r="C12565">
        <v>1</v>
      </c>
    </row>
    <row r="12566" spans="1:3" x14ac:dyDescent="0.25">
      <c r="A12566" s="16">
        <v>159112</v>
      </c>
      <c r="B12566">
        <v>85210</v>
      </c>
      <c r="C12566">
        <v>1</v>
      </c>
    </row>
    <row r="12567" spans="1:3" x14ac:dyDescent="0.25">
      <c r="A12567" s="16">
        <v>159113</v>
      </c>
      <c r="B12567">
        <v>29823</v>
      </c>
      <c r="C12567">
        <v>1</v>
      </c>
    </row>
    <row r="12568" spans="1:3" x14ac:dyDescent="0.25">
      <c r="A12568" s="16">
        <v>159114</v>
      </c>
      <c r="B12568">
        <v>26841</v>
      </c>
      <c r="C12568">
        <v>1</v>
      </c>
    </row>
    <row r="12569" spans="1:3" x14ac:dyDescent="0.25">
      <c r="A12569" s="16">
        <v>159115</v>
      </c>
      <c r="B12569">
        <v>85210</v>
      </c>
      <c r="C12569">
        <v>1</v>
      </c>
    </row>
    <row r="12570" spans="1:3" x14ac:dyDescent="0.25">
      <c r="A12570" s="16">
        <v>159116</v>
      </c>
      <c r="B12570">
        <v>8521</v>
      </c>
      <c r="C12570">
        <v>1</v>
      </c>
    </row>
    <row r="12571" spans="1:3" x14ac:dyDescent="0.25">
      <c r="A12571" s="16">
        <v>159117</v>
      </c>
      <c r="B12571">
        <v>5624</v>
      </c>
      <c r="C12571">
        <v>1</v>
      </c>
    </row>
    <row r="12572" spans="1:3" x14ac:dyDescent="0.25">
      <c r="A12572" s="16">
        <v>159118</v>
      </c>
      <c r="B12572">
        <v>85210</v>
      </c>
      <c r="C12572">
        <v>1</v>
      </c>
    </row>
    <row r="12573" spans="1:3" x14ac:dyDescent="0.25">
      <c r="A12573" s="16">
        <v>159119</v>
      </c>
      <c r="B12573">
        <v>25563</v>
      </c>
      <c r="C12573">
        <v>1</v>
      </c>
    </row>
    <row r="12574" spans="1:3" x14ac:dyDescent="0.25">
      <c r="A12574" s="16">
        <v>159120</v>
      </c>
      <c r="B12574">
        <v>76689</v>
      </c>
      <c r="C12574">
        <v>1</v>
      </c>
    </row>
    <row r="12575" spans="1:3" x14ac:dyDescent="0.25">
      <c r="A12575" s="16">
        <v>159121</v>
      </c>
      <c r="B12575">
        <v>42519</v>
      </c>
      <c r="C12575">
        <v>1</v>
      </c>
    </row>
    <row r="12576" spans="1:3" x14ac:dyDescent="0.25">
      <c r="A12576" s="16">
        <v>159122</v>
      </c>
      <c r="B12576">
        <v>20068</v>
      </c>
      <c r="C12576">
        <v>1</v>
      </c>
    </row>
    <row r="12577" spans="1:3" x14ac:dyDescent="0.25">
      <c r="A12577" s="16">
        <v>159123</v>
      </c>
      <c r="B12577">
        <v>1733</v>
      </c>
      <c r="C12577">
        <v>1</v>
      </c>
    </row>
    <row r="12578" spans="1:3" x14ac:dyDescent="0.25">
      <c r="A12578" s="16">
        <v>159124</v>
      </c>
      <c r="B12578">
        <v>16538</v>
      </c>
      <c r="C12578">
        <v>1</v>
      </c>
    </row>
    <row r="12579" spans="1:3" x14ac:dyDescent="0.25">
      <c r="A12579" s="16">
        <v>159128</v>
      </c>
      <c r="B12579">
        <v>3574962</v>
      </c>
      <c r="C12579">
        <v>1</v>
      </c>
    </row>
    <row r="12580" spans="1:3" x14ac:dyDescent="0.25">
      <c r="A12580" s="16">
        <v>159129</v>
      </c>
      <c r="B12580">
        <v>19683</v>
      </c>
      <c r="C12580">
        <v>1</v>
      </c>
    </row>
    <row r="12581" spans="1:3" x14ac:dyDescent="0.25">
      <c r="A12581" s="16">
        <v>159130</v>
      </c>
      <c r="B12581">
        <v>8351</v>
      </c>
      <c r="C12581">
        <v>1</v>
      </c>
    </row>
    <row r="12582" spans="1:3" x14ac:dyDescent="0.25">
      <c r="A12582" s="16">
        <v>159131</v>
      </c>
      <c r="B12582">
        <v>8900</v>
      </c>
      <c r="C12582">
        <v>1</v>
      </c>
    </row>
    <row r="12583" spans="1:3" x14ac:dyDescent="0.25">
      <c r="A12583" s="16">
        <v>159132</v>
      </c>
      <c r="B12583">
        <v>8900</v>
      </c>
      <c r="C12583">
        <v>1</v>
      </c>
    </row>
    <row r="12584" spans="1:3" x14ac:dyDescent="0.25">
      <c r="A12584" s="16">
        <v>159133</v>
      </c>
      <c r="B12584">
        <v>8900</v>
      </c>
      <c r="C12584">
        <v>1</v>
      </c>
    </row>
    <row r="12585" spans="1:3" x14ac:dyDescent="0.25">
      <c r="A12585" s="16">
        <v>159134</v>
      </c>
      <c r="B12585">
        <v>8900</v>
      </c>
      <c r="C12585">
        <v>1</v>
      </c>
    </row>
    <row r="12586" spans="1:3" x14ac:dyDescent="0.25">
      <c r="A12586" s="16">
        <v>159135</v>
      </c>
      <c r="B12586">
        <v>9700</v>
      </c>
      <c r="C12586">
        <v>1</v>
      </c>
    </row>
    <row r="12587" spans="1:3" x14ac:dyDescent="0.25">
      <c r="A12587" s="16">
        <v>159137</v>
      </c>
      <c r="B12587">
        <v>8900</v>
      </c>
      <c r="C12587">
        <v>1</v>
      </c>
    </row>
    <row r="12588" spans="1:3" x14ac:dyDescent="0.25">
      <c r="A12588" s="16">
        <v>159140</v>
      </c>
      <c r="B12588">
        <v>8900</v>
      </c>
      <c r="C12588">
        <v>1</v>
      </c>
    </row>
    <row r="12589" spans="1:3" x14ac:dyDescent="0.25">
      <c r="A12589" s="16">
        <v>159141</v>
      </c>
      <c r="B12589">
        <v>9400</v>
      </c>
      <c r="C12589">
        <v>1</v>
      </c>
    </row>
    <row r="12590" spans="1:3" x14ac:dyDescent="0.25">
      <c r="A12590" s="16">
        <v>159142</v>
      </c>
      <c r="B12590">
        <v>9400</v>
      </c>
      <c r="C12590">
        <v>1</v>
      </c>
    </row>
    <row r="12591" spans="1:3" x14ac:dyDescent="0.25">
      <c r="A12591" s="16">
        <v>159143</v>
      </c>
      <c r="B12591">
        <v>9400</v>
      </c>
      <c r="C12591">
        <v>1</v>
      </c>
    </row>
    <row r="12592" spans="1:3" x14ac:dyDescent="0.25">
      <c r="A12592" s="16">
        <v>159144</v>
      </c>
      <c r="B12592">
        <v>9400</v>
      </c>
      <c r="C12592">
        <v>1</v>
      </c>
    </row>
    <row r="12593" spans="1:3" x14ac:dyDescent="0.25">
      <c r="A12593" s="16">
        <v>159145</v>
      </c>
      <c r="B12593">
        <v>9400</v>
      </c>
      <c r="C12593">
        <v>1</v>
      </c>
    </row>
    <row r="12594" spans="1:3" x14ac:dyDescent="0.25">
      <c r="A12594" s="16">
        <v>159146</v>
      </c>
      <c r="B12594">
        <v>9400</v>
      </c>
      <c r="C12594">
        <v>1</v>
      </c>
    </row>
    <row r="12595" spans="1:3" x14ac:dyDescent="0.25">
      <c r="A12595" s="16">
        <v>159147</v>
      </c>
      <c r="B12595">
        <v>9400</v>
      </c>
      <c r="C12595">
        <v>1</v>
      </c>
    </row>
    <row r="12596" spans="1:3" x14ac:dyDescent="0.25">
      <c r="A12596" s="16">
        <v>159148</v>
      </c>
      <c r="B12596">
        <v>9400</v>
      </c>
      <c r="C12596">
        <v>1</v>
      </c>
    </row>
    <row r="12597" spans="1:3" x14ac:dyDescent="0.25">
      <c r="A12597" s="16">
        <v>159149</v>
      </c>
      <c r="B12597">
        <v>9400</v>
      </c>
      <c r="C12597">
        <v>1</v>
      </c>
    </row>
    <row r="12598" spans="1:3" x14ac:dyDescent="0.25">
      <c r="A12598" s="16">
        <v>159150</v>
      </c>
      <c r="B12598">
        <v>9400</v>
      </c>
      <c r="C12598">
        <v>1</v>
      </c>
    </row>
    <row r="12599" spans="1:3" x14ac:dyDescent="0.25">
      <c r="A12599" s="16">
        <v>159151</v>
      </c>
      <c r="B12599">
        <v>10000</v>
      </c>
      <c r="C12599">
        <v>1</v>
      </c>
    </row>
    <row r="12600" spans="1:3" x14ac:dyDescent="0.25">
      <c r="A12600" s="16">
        <v>159152</v>
      </c>
      <c r="B12600">
        <v>10000</v>
      </c>
      <c r="C12600">
        <v>1</v>
      </c>
    </row>
    <row r="12601" spans="1:3" x14ac:dyDescent="0.25">
      <c r="A12601" s="16">
        <v>159153</v>
      </c>
      <c r="B12601">
        <v>9400</v>
      </c>
      <c r="C12601">
        <v>1</v>
      </c>
    </row>
    <row r="12602" spans="1:3" x14ac:dyDescent="0.25">
      <c r="A12602" s="16">
        <v>159154</v>
      </c>
      <c r="B12602">
        <v>9400</v>
      </c>
      <c r="C12602">
        <v>1</v>
      </c>
    </row>
    <row r="12603" spans="1:3" x14ac:dyDescent="0.25">
      <c r="A12603" s="16">
        <v>159155</v>
      </c>
      <c r="B12603">
        <v>9400</v>
      </c>
      <c r="C12603">
        <v>1</v>
      </c>
    </row>
    <row r="12604" spans="1:3" x14ac:dyDescent="0.25">
      <c r="A12604" s="16">
        <v>159157</v>
      </c>
      <c r="B12604">
        <v>9400</v>
      </c>
      <c r="C12604">
        <v>1</v>
      </c>
    </row>
    <row r="12605" spans="1:3" x14ac:dyDescent="0.25">
      <c r="A12605" s="16">
        <v>159158</v>
      </c>
      <c r="B12605">
        <v>9400</v>
      </c>
      <c r="C12605">
        <v>1</v>
      </c>
    </row>
    <row r="12606" spans="1:3" x14ac:dyDescent="0.25">
      <c r="A12606" s="16">
        <v>159159</v>
      </c>
      <c r="B12606">
        <v>9400</v>
      </c>
      <c r="C12606">
        <v>1</v>
      </c>
    </row>
    <row r="12607" spans="1:3" x14ac:dyDescent="0.25">
      <c r="A12607" s="16">
        <v>159160</v>
      </c>
      <c r="B12607">
        <v>10300</v>
      </c>
      <c r="C12607">
        <v>1</v>
      </c>
    </row>
    <row r="12608" spans="1:3" x14ac:dyDescent="0.25">
      <c r="A12608" s="16">
        <v>159161</v>
      </c>
      <c r="B12608">
        <v>9400</v>
      </c>
      <c r="C12608">
        <v>1</v>
      </c>
    </row>
    <row r="12609" spans="1:3" x14ac:dyDescent="0.25">
      <c r="A12609" s="16">
        <v>159163</v>
      </c>
      <c r="B12609">
        <v>9400</v>
      </c>
      <c r="C12609">
        <v>1</v>
      </c>
    </row>
    <row r="12610" spans="1:3" x14ac:dyDescent="0.25">
      <c r="A12610" s="16">
        <v>159164</v>
      </c>
      <c r="B12610">
        <v>10800</v>
      </c>
      <c r="C12610">
        <v>1</v>
      </c>
    </row>
    <row r="12611" spans="1:3" x14ac:dyDescent="0.25">
      <c r="A12611" s="16">
        <v>159165</v>
      </c>
      <c r="B12611">
        <v>10000</v>
      </c>
      <c r="C12611">
        <v>1</v>
      </c>
    </row>
    <row r="12612" spans="1:3" x14ac:dyDescent="0.25">
      <c r="A12612" s="16">
        <v>159166</v>
      </c>
      <c r="B12612">
        <v>10000</v>
      </c>
      <c r="C12612">
        <v>1</v>
      </c>
    </row>
    <row r="12613" spans="1:3" x14ac:dyDescent="0.25">
      <c r="A12613" s="16">
        <v>159167</v>
      </c>
      <c r="B12613">
        <v>10000</v>
      </c>
      <c r="C12613">
        <v>1</v>
      </c>
    </row>
    <row r="12614" spans="1:3" x14ac:dyDescent="0.25">
      <c r="A12614" s="16">
        <v>159168</v>
      </c>
      <c r="B12614">
        <v>10000</v>
      </c>
      <c r="C12614">
        <v>1</v>
      </c>
    </row>
    <row r="12615" spans="1:3" x14ac:dyDescent="0.25">
      <c r="A12615" s="16">
        <v>159169</v>
      </c>
      <c r="B12615">
        <v>8900</v>
      </c>
      <c r="C12615">
        <v>1</v>
      </c>
    </row>
    <row r="12616" spans="1:3" x14ac:dyDescent="0.25">
      <c r="A12616" s="16">
        <v>159170</v>
      </c>
      <c r="B12616">
        <v>10000</v>
      </c>
      <c r="C12616">
        <v>1</v>
      </c>
    </row>
    <row r="12617" spans="1:3" x14ac:dyDescent="0.25">
      <c r="A12617" s="16">
        <v>159171</v>
      </c>
      <c r="B12617">
        <v>8900</v>
      </c>
      <c r="C12617">
        <v>1</v>
      </c>
    </row>
    <row r="12618" spans="1:3" x14ac:dyDescent="0.25">
      <c r="A12618" s="16">
        <v>159172</v>
      </c>
      <c r="B12618">
        <v>10000</v>
      </c>
      <c r="C12618">
        <v>1</v>
      </c>
    </row>
    <row r="12619" spans="1:3" x14ac:dyDescent="0.25">
      <c r="A12619" s="16">
        <v>159173</v>
      </c>
      <c r="B12619">
        <v>10000</v>
      </c>
      <c r="C12619">
        <v>1</v>
      </c>
    </row>
    <row r="12620" spans="1:3" x14ac:dyDescent="0.25">
      <c r="A12620" s="16">
        <v>159174</v>
      </c>
      <c r="B12620">
        <v>9400</v>
      </c>
      <c r="C12620">
        <v>1</v>
      </c>
    </row>
    <row r="12621" spans="1:3" x14ac:dyDescent="0.25">
      <c r="A12621" s="16">
        <v>159175</v>
      </c>
      <c r="B12621">
        <v>9400</v>
      </c>
      <c r="C12621">
        <v>1</v>
      </c>
    </row>
    <row r="12622" spans="1:3" x14ac:dyDescent="0.25">
      <c r="A12622" s="16">
        <v>159176</v>
      </c>
      <c r="B12622">
        <v>10000</v>
      </c>
      <c r="C12622">
        <v>1</v>
      </c>
    </row>
    <row r="12623" spans="1:3" x14ac:dyDescent="0.25">
      <c r="A12623" s="16">
        <v>159177</v>
      </c>
      <c r="B12623">
        <v>10000</v>
      </c>
      <c r="C12623">
        <v>1</v>
      </c>
    </row>
    <row r="12624" spans="1:3" x14ac:dyDescent="0.25">
      <c r="A12624" s="16">
        <v>159179</v>
      </c>
      <c r="B12624">
        <v>10000</v>
      </c>
      <c r="C12624">
        <v>1</v>
      </c>
    </row>
    <row r="12625" spans="1:3" x14ac:dyDescent="0.25">
      <c r="A12625" s="16">
        <v>159180</v>
      </c>
      <c r="B12625">
        <v>10000</v>
      </c>
      <c r="C12625">
        <v>1</v>
      </c>
    </row>
    <row r="12626" spans="1:3" x14ac:dyDescent="0.25">
      <c r="A12626" s="16">
        <v>159181</v>
      </c>
      <c r="B12626">
        <v>10000</v>
      </c>
      <c r="C12626">
        <v>1</v>
      </c>
    </row>
    <row r="12627" spans="1:3" x14ac:dyDescent="0.25">
      <c r="A12627" s="16">
        <v>159182</v>
      </c>
      <c r="B12627">
        <v>10000</v>
      </c>
      <c r="C12627">
        <v>1</v>
      </c>
    </row>
    <row r="12628" spans="1:3" x14ac:dyDescent="0.25">
      <c r="A12628" s="16">
        <v>159183</v>
      </c>
      <c r="B12628">
        <v>9400</v>
      </c>
      <c r="C12628">
        <v>1</v>
      </c>
    </row>
    <row r="12629" spans="1:3" x14ac:dyDescent="0.25">
      <c r="A12629" s="16">
        <v>159184</v>
      </c>
      <c r="B12629">
        <v>9400</v>
      </c>
      <c r="C12629">
        <v>1</v>
      </c>
    </row>
    <row r="12630" spans="1:3" x14ac:dyDescent="0.25">
      <c r="A12630" s="16">
        <v>159185</v>
      </c>
      <c r="B12630">
        <v>9400</v>
      </c>
      <c r="C12630">
        <v>1</v>
      </c>
    </row>
    <row r="12631" spans="1:3" x14ac:dyDescent="0.25">
      <c r="A12631" s="16">
        <v>159186</v>
      </c>
      <c r="B12631">
        <v>9400</v>
      </c>
      <c r="C12631">
        <v>1</v>
      </c>
    </row>
    <row r="12632" spans="1:3" x14ac:dyDescent="0.25">
      <c r="A12632" s="16">
        <v>159187</v>
      </c>
      <c r="B12632">
        <v>9400</v>
      </c>
      <c r="C12632">
        <v>1</v>
      </c>
    </row>
    <row r="12633" spans="1:3" x14ac:dyDescent="0.25">
      <c r="A12633" s="16">
        <v>159188</v>
      </c>
      <c r="B12633">
        <v>8600</v>
      </c>
      <c r="C12633">
        <v>1</v>
      </c>
    </row>
    <row r="12634" spans="1:3" x14ac:dyDescent="0.25">
      <c r="A12634" s="16">
        <v>159189</v>
      </c>
      <c r="B12634">
        <v>8600</v>
      </c>
      <c r="C12634">
        <v>1</v>
      </c>
    </row>
    <row r="12635" spans="1:3" x14ac:dyDescent="0.25">
      <c r="A12635" s="16">
        <v>159190</v>
      </c>
      <c r="B12635">
        <v>8600</v>
      </c>
      <c r="C12635">
        <v>1</v>
      </c>
    </row>
    <row r="12636" spans="1:3" x14ac:dyDescent="0.25">
      <c r="A12636" s="16">
        <v>159191</v>
      </c>
      <c r="B12636">
        <v>8000</v>
      </c>
      <c r="C12636">
        <v>1</v>
      </c>
    </row>
    <row r="12637" spans="1:3" x14ac:dyDescent="0.25">
      <c r="A12637" s="16">
        <v>159192</v>
      </c>
      <c r="B12637">
        <v>9400</v>
      </c>
      <c r="C12637">
        <v>1</v>
      </c>
    </row>
    <row r="12638" spans="1:3" x14ac:dyDescent="0.25">
      <c r="A12638" s="16">
        <v>159193</v>
      </c>
      <c r="B12638">
        <v>9400</v>
      </c>
      <c r="C12638">
        <v>1</v>
      </c>
    </row>
    <row r="12639" spans="1:3" x14ac:dyDescent="0.25">
      <c r="A12639" s="16">
        <v>159194</v>
      </c>
      <c r="B12639">
        <v>8000</v>
      </c>
      <c r="C12639">
        <v>1</v>
      </c>
    </row>
    <row r="12640" spans="1:3" x14ac:dyDescent="0.25">
      <c r="A12640" s="16">
        <v>159195</v>
      </c>
      <c r="B12640">
        <v>9400</v>
      </c>
      <c r="C12640">
        <v>1</v>
      </c>
    </row>
    <row r="12641" spans="1:3" x14ac:dyDescent="0.25">
      <c r="A12641" s="16">
        <v>159196</v>
      </c>
      <c r="B12641">
        <v>9400</v>
      </c>
      <c r="C12641">
        <v>1</v>
      </c>
    </row>
    <row r="12642" spans="1:3" x14ac:dyDescent="0.25">
      <c r="A12642" s="16">
        <v>159197</v>
      </c>
      <c r="B12642">
        <v>9400</v>
      </c>
      <c r="C12642">
        <v>1</v>
      </c>
    </row>
    <row r="12643" spans="1:3" x14ac:dyDescent="0.25">
      <c r="A12643" s="16">
        <v>159198</v>
      </c>
      <c r="B12643">
        <v>10000</v>
      </c>
      <c r="C12643">
        <v>1</v>
      </c>
    </row>
    <row r="12644" spans="1:3" x14ac:dyDescent="0.25">
      <c r="A12644" s="16">
        <v>159199</v>
      </c>
      <c r="B12644">
        <v>10000</v>
      </c>
      <c r="C12644">
        <v>1</v>
      </c>
    </row>
    <row r="12645" spans="1:3" x14ac:dyDescent="0.25">
      <c r="A12645" s="16">
        <v>159201</v>
      </c>
      <c r="B12645">
        <v>10000</v>
      </c>
      <c r="C12645">
        <v>1</v>
      </c>
    </row>
    <row r="12646" spans="1:3" x14ac:dyDescent="0.25">
      <c r="A12646" s="16">
        <v>159202</v>
      </c>
      <c r="B12646">
        <v>10000</v>
      </c>
      <c r="C12646">
        <v>1</v>
      </c>
    </row>
    <row r="12647" spans="1:3" x14ac:dyDescent="0.25">
      <c r="A12647" s="16">
        <v>159203</v>
      </c>
      <c r="B12647">
        <v>10000</v>
      </c>
      <c r="C12647">
        <v>1</v>
      </c>
    </row>
    <row r="12648" spans="1:3" x14ac:dyDescent="0.25">
      <c r="A12648" s="16">
        <v>159204</v>
      </c>
      <c r="B12648">
        <v>9400</v>
      </c>
      <c r="C12648">
        <v>1</v>
      </c>
    </row>
    <row r="12649" spans="1:3" x14ac:dyDescent="0.25">
      <c r="A12649" s="16">
        <v>159205</v>
      </c>
      <c r="B12649">
        <v>9400</v>
      </c>
      <c r="C12649">
        <v>1</v>
      </c>
    </row>
    <row r="12650" spans="1:3" x14ac:dyDescent="0.25">
      <c r="A12650" s="16">
        <v>159206</v>
      </c>
      <c r="B12650">
        <v>9400</v>
      </c>
      <c r="C12650">
        <v>1</v>
      </c>
    </row>
    <row r="12651" spans="1:3" x14ac:dyDescent="0.25">
      <c r="A12651" s="16">
        <v>159207</v>
      </c>
      <c r="B12651">
        <v>9400</v>
      </c>
      <c r="C12651">
        <v>1</v>
      </c>
    </row>
    <row r="12652" spans="1:3" x14ac:dyDescent="0.25">
      <c r="A12652" s="16">
        <v>159209</v>
      </c>
      <c r="B12652">
        <v>9400</v>
      </c>
      <c r="C12652">
        <v>1</v>
      </c>
    </row>
    <row r="12653" spans="1:3" x14ac:dyDescent="0.25">
      <c r="A12653" s="16">
        <v>159210</v>
      </c>
      <c r="B12653">
        <v>9400</v>
      </c>
      <c r="C12653">
        <v>1</v>
      </c>
    </row>
    <row r="12654" spans="1:3" x14ac:dyDescent="0.25">
      <c r="A12654" s="16">
        <v>159211</v>
      </c>
      <c r="B12654">
        <v>10300</v>
      </c>
      <c r="C12654">
        <v>1</v>
      </c>
    </row>
    <row r="12655" spans="1:3" x14ac:dyDescent="0.25">
      <c r="A12655" s="16">
        <v>159213</v>
      </c>
      <c r="B12655">
        <v>10300</v>
      </c>
      <c r="C12655">
        <v>1</v>
      </c>
    </row>
    <row r="12656" spans="1:3" x14ac:dyDescent="0.25">
      <c r="A12656" s="16">
        <v>159214</v>
      </c>
      <c r="B12656">
        <v>10000</v>
      </c>
      <c r="C12656">
        <v>1</v>
      </c>
    </row>
    <row r="12657" spans="1:3" x14ac:dyDescent="0.25">
      <c r="A12657" s="16">
        <v>159215</v>
      </c>
      <c r="B12657">
        <v>10000</v>
      </c>
      <c r="C12657">
        <v>1</v>
      </c>
    </row>
    <row r="12658" spans="1:3" x14ac:dyDescent="0.25">
      <c r="A12658" s="16">
        <v>159216</v>
      </c>
      <c r="B12658">
        <v>10300</v>
      </c>
      <c r="C12658">
        <v>1</v>
      </c>
    </row>
    <row r="12659" spans="1:3" x14ac:dyDescent="0.25">
      <c r="A12659" s="16">
        <v>159218</v>
      </c>
      <c r="B12659">
        <v>9400</v>
      </c>
      <c r="C12659">
        <v>1</v>
      </c>
    </row>
    <row r="12660" spans="1:3" x14ac:dyDescent="0.25">
      <c r="A12660" s="16">
        <v>159219</v>
      </c>
      <c r="B12660">
        <v>10000</v>
      </c>
      <c r="C12660">
        <v>1</v>
      </c>
    </row>
    <row r="12661" spans="1:3" x14ac:dyDescent="0.25">
      <c r="A12661" s="16">
        <v>159220</v>
      </c>
      <c r="B12661">
        <v>8000</v>
      </c>
      <c r="C12661">
        <v>1</v>
      </c>
    </row>
    <row r="12662" spans="1:3" x14ac:dyDescent="0.25">
      <c r="A12662" s="16">
        <v>159230</v>
      </c>
      <c r="B12662">
        <v>9400</v>
      </c>
      <c r="C12662">
        <v>1</v>
      </c>
    </row>
    <row r="12663" spans="1:3" x14ac:dyDescent="0.25">
      <c r="A12663" s="16">
        <v>159231</v>
      </c>
      <c r="B12663">
        <v>9400</v>
      </c>
      <c r="C12663">
        <v>1</v>
      </c>
    </row>
    <row r="12664" spans="1:3" x14ac:dyDescent="0.25">
      <c r="A12664" s="16">
        <v>159232</v>
      </c>
      <c r="B12664">
        <v>10000</v>
      </c>
      <c r="C12664">
        <v>1</v>
      </c>
    </row>
    <row r="12665" spans="1:3" x14ac:dyDescent="0.25">
      <c r="A12665" s="16">
        <v>159233</v>
      </c>
      <c r="B12665">
        <v>10300</v>
      </c>
      <c r="C12665">
        <v>1</v>
      </c>
    </row>
    <row r="12666" spans="1:3" x14ac:dyDescent="0.25">
      <c r="A12666" s="16">
        <v>159234</v>
      </c>
      <c r="B12666">
        <v>10800</v>
      </c>
      <c r="C12666">
        <v>1</v>
      </c>
    </row>
    <row r="12667" spans="1:3" x14ac:dyDescent="0.25">
      <c r="A12667" s="16">
        <v>159235</v>
      </c>
      <c r="B12667">
        <v>10800</v>
      </c>
      <c r="C12667">
        <v>1</v>
      </c>
    </row>
    <row r="12668" spans="1:3" x14ac:dyDescent="0.25">
      <c r="A12668" s="16">
        <v>159236</v>
      </c>
      <c r="B12668">
        <v>10800</v>
      </c>
      <c r="C12668">
        <v>1</v>
      </c>
    </row>
    <row r="12669" spans="1:3" x14ac:dyDescent="0.25">
      <c r="A12669" s="16">
        <v>159237</v>
      </c>
      <c r="B12669">
        <v>9400</v>
      </c>
      <c r="C12669">
        <v>1</v>
      </c>
    </row>
    <row r="12670" spans="1:3" x14ac:dyDescent="0.25">
      <c r="A12670" s="16">
        <v>159238</v>
      </c>
      <c r="B12670">
        <v>10300</v>
      </c>
      <c r="C12670">
        <v>1</v>
      </c>
    </row>
    <row r="12671" spans="1:3" x14ac:dyDescent="0.25">
      <c r="A12671" s="16">
        <v>159239</v>
      </c>
      <c r="B12671">
        <v>9400</v>
      </c>
      <c r="C12671">
        <v>1</v>
      </c>
    </row>
    <row r="12672" spans="1:3" x14ac:dyDescent="0.25">
      <c r="A12672" s="16">
        <v>159240</v>
      </c>
      <c r="B12672">
        <v>9400</v>
      </c>
      <c r="C12672">
        <v>1</v>
      </c>
    </row>
    <row r="12673" spans="1:3" x14ac:dyDescent="0.25">
      <c r="A12673" s="16">
        <v>159241</v>
      </c>
      <c r="B12673">
        <v>9400</v>
      </c>
      <c r="C12673">
        <v>1</v>
      </c>
    </row>
    <row r="12674" spans="1:3" x14ac:dyDescent="0.25">
      <c r="A12674" s="16">
        <v>159242</v>
      </c>
      <c r="B12674">
        <v>9400</v>
      </c>
      <c r="C12674">
        <v>1</v>
      </c>
    </row>
    <row r="12675" spans="1:3" x14ac:dyDescent="0.25">
      <c r="A12675" s="16">
        <v>159243</v>
      </c>
      <c r="B12675">
        <v>10000</v>
      </c>
      <c r="C12675">
        <v>1</v>
      </c>
    </row>
    <row r="12676" spans="1:3" x14ac:dyDescent="0.25">
      <c r="A12676" s="16">
        <v>159244</v>
      </c>
      <c r="B12676">
        <v>10000</v>
      </c>
      <c r="C12676">
        <v>1</v>
      </c>
    </row>
    <row r="12677" spans="1:3" x14ac:dyDescent="0.25">
      <c r="A12677" s="16">
        <v>159245</v>
      </c>
      <c r="B12677">
        <v>10800</v>
      </c>
      <c r="C12677">
        <v>1</v>
      </c>
    </row>
    <row r="12678" spans="1:3" x14ac:dyDescent="0.25">
      <c r="A12678" s="16">
        <v>159246</v>
      </c>
      <c r="B12678">
        <v>10800</v>
      </c>
      <c r="C12678">
        <v>1</v>
      </c>
    </row>
    <row r="12679" spans="1:3" x14ac:dyDescent="0.25">
      <c r="A12679" s="16">
        <v>159247</v>
      </c>
      <c r="B12679">
        <v>10300</v>
      </c>
      <c r="C12679">
        <v>1</v>
      </c>
    </row>
    <row r="12680" spans="1:3" x14ac:dyDescent="0.25">
      <c r="A12680" s="16">
        <v>159248</v>
      </c>
      <c r="B12680">
        <v>10800</v>
      </c>
      <c r="C12680">
        <v>1</v>
      </c>
    </row>
    <row r="12681" spans="1:3" x14ac:dyDescent="0.25">
      <c r="A12681" s="16">
        <v>159249</v>
      </c>
      <c r="B12681">
        <v>10000</v>
      </c>
      <c r="C12681">
        <v>1</v>
      </c>
    </row>
    <row r="12682" spans="1:3" x14ac:dyDescent="0.25">
      <c r="A12682" s="16">
        <v>159250</v>
      </c>
      <c r="B12682">
        <v>10000</v>
      </c>
      <c r="C12682">
        <v>1</v>
      </c>
    </row>
    <row r="12683" spans="1:3" x14ac:dyDescent="0.25">
      <c r="A12683" s="16">
        <v>159251</v>
      </c>
      <c r="B12683">
        <v>10000</v>
      </c>
      <c r="C12683">
        <v>1</v>
      </c>
    </row>
    <row r="12684" spans="1:3" x14ac:dyDescent="0.25">
      <c r="A12684" s="16">
        <v>159252</v>
      </c>
      <c r="B12684">
        <v>10000</v>
      </c>
      <c r="C12684">
        <v>1</v>
      </c>
    </row>
    <row r="12685" spans="1:3" x14ac:dyDescent="0.25">
      <c r="A12685" s="16">
        <v>159253</v>
      </c>
      <c r="B12685">
        <v>10000</v>
      </c>
      <c r="C12685">
        <v>1</v>
      </c>
    </row>
    <row r="12686" spans="1:3" x14ac:dyDescent="0.25">
      <c r="A12686" s="16">
        <v>159254</v>
      </c>
      <c r="B12686">
        <v>9400</v>
      </c>
      <c r="C12686">
        <v>1</v>
      </c>
    </row>
    <row r="12687" spans="1:3" x14ac:dyDescent="0.25">
      <c r="A12687" s="16">
        <v>159255</v>
      </c>
      <c r="B12687">
        <v>9400</v>
      </c>
      <c r="C12687">
        <v>1</v>
      </c>
    </row>
    <row r="12688" spans="1:3" x14ac:dyDescent="0.25">
      <c r="A12688" s="16">
        <v>159256</v>
      </c>
      <c r="B12688">
        <v>8900</v>
      </c>
      <c r="C12688">
        <v>1</v>
      </c>
    </row>
    <row r="12689" spans="1:3" x14ac:dyDescent="0.25">
      <c r="A12689" s="16">
        <v>159257</v>
      </c>
      <c r="B12689">
        <v>8900</v>
      </c>
      <c r="C12689">
        <v>1</v>
      </c>
    </row>
    <row r="12690" spans="1:3" x14ac:dyDescent="0.25">
      <c r="A12690" s="16">
        <v>159258</v>
      </c>
      <c r="B12690">
        <v>8900</v>
      </c>
      <c r="C12690">
        <v>1</v>
      </c>
    </row>
    <row r="12691" spans="1:3" x14ac:dyDescent="0.25">
      <c r="A12691" s="16">
        <v>159260</v>
      </c>
      <c r="B12691">
        <v>10000</v>
      </c>
      <c r="C12691">
        <v>1</v>
      </c>
    </row>
    <row r="12692" spans="1:3" x14ac:dyDescent="0.25">
      <c r="A12692" s="16">
        <v>159261</v>
      </c>
      <c r="B12692">
        <v>10000</v>
      </c>
      <c r="C12692">
        <v>1</v>
      </c>
    </row>
    <row r="12693" spans="1:3" x14ac:dyDescent="0.25">
      <c r="A12693" s="16">
        <v>159262</v>
      </c>
      <c r="B12693">
        <v>10000</v>
      </c>
      <c r="C12693">
        <v>1</v>
      </c>
    </row>
    <row r="12694" spans="1:3" x14ac:dyDescent="0.25">
      <c r="A12694" s="16">
        <v>159264</v>
      </c>
      <c r="B12694">
        <v>10300</v>
      </c>
      <c r="C12694">
        <v>1</v>
      </c>
    </row>
    <row r="12695" spans="1:3" x14ac:dyDescent="0.25">
      <c r="A12695" s="16">
        <v>159265</v>
      </c>
      <c r="B12695">
        <v>10300</v>
      </c>
      <c r="C12695">
        <v>1</v>
      </c>
    </row>
    <row r="12696" spans="1:3" x14ac:dyDescent="0.25">
      <c r="A12696" s="16">
        <v>159266</v>
      </c>
      <c r="B12696">
        <v>10300</v>
      </c>
      <c r="C12696">
        <v>1</v>
      </c>
    </row>
    <row r="12697" spans="1:3" x14ac:dyDescent="0.25">
      <c r="A12697" s="16">
        <v>159267</v>
      </c>
      <c r="B12697">
        <v>10000</v>
      </c>
      <c r="C12697">
        <v>1</v>
      </c>
    </row>
    <row r="12698" spans="1:3" x14ac:dyDescent="0.25">
      <c r="A12698" s="16">
        <v>159268</v>
      </c>
      <c r="B12698">
        <v>10000</v>
      </c>
      <c r="C12698">
        <v>1</v>
      </c>
    </row>
    <row r="12699" spans="1:3" x14ac:dyDescent="0.25">
      <c r="A12699" s="16">
        <v>159270</v>
      </c>
      <c r="B12699">
        <v>9400</v>
      </c>
      <c r="C12699">
        <v>1</v>
      </c>
    </row>
    <row r="12700" spans="1:3" x14ac:dyDescent="0.25">
      <c r="A12700" s="16">
        <v>159271</v>
      </c>
      <c r="B12700">
        <v>10000</v>
      </c>
      <c r="C12700">
        <v>1</v>
      </c>
    </row>
    <row r="12701" spans="1:3" x14ac:dyDescent="0.25">
      <c r="A12701" s="16">
        <v>159272</v>
      </c>
      <c r="B12701">
        <v>10000</v>
      </c>
      <c r="C12701">
        <v>1</v>
      </c>
    </row>
    <row r="12702" spans="1:3" x14ac:dyDescent="0.25">
      <c r="A12702" s="16">
        <v>159273</v>
      </c>
      <c r="B12702">
        <v>10000</v>
      </c>
      <c r="C12702">
        <v>1</v>
      </c>
    </row>
    <row r="12703" spans="1:3" x14ac:dyDescent="0.25">
      <c r="A12703" s="16">
        <v>159274</v>
      </c>
      <c r="B12703">
        <v>10300</v>
      </c>
      <c r="C12703">
        <v>1</v>
      </c>
    </row>
    <row r="12704" spans="1:3" x14ac:dyDescent="0.25">
      <c r="A12704" s="16">
        <v>159276</v>
      </c>
      <c r="B12704">
        <v>10300</v>
      </c>
      <c r="C12704">
        <v>1</v>
      </c>
    </row>
    <row r="12705" spans="1:3" x14ac:dyDescent="0.25">
      <c r="A12705" s="16">
        <v>159277</v>
      </c>
      <c r="B12705">
        <v>10300</v>
      </c>
      <c r="C12705">
        <v>1</v>
      </c>
    </row>
    <row r="12706" spans="1:3" x14ac:dyDescent="0.25">
      <c r="A12706" s="16">
        <v>159278</v>
      </c>
      <c r="B12706">
        <v>8000</v>
      </c>
      <c r="C12706">
        <v>1</v>
      </c>
    </row>
    <row r="12707" spans="1:3" x14ac:dyDescent="0.25">
      <c r="A12707" s="16">
        <v>159279</v>
      </c>
      <c r="B12707">
        <v>8000</v>
      </c>
      <c r="C12707">
        <v>1</v>
      </c>
    </row>
    <row r="12708" spans="1:3" x14ac:dyDescent="0.25">
      <c r="A12708" s="16">
        <v>159280</v>
      </c>
      <c r="B12708">
        <v>8900</v>
      </c>
      <c r="C12708">
        <v>1</v>
      </c>
    </row>
    <row r="12709" spans="1:3" x14ac:dyDescent="0.25">
      <c r="A12709" s="16">
        <v>159281</v>
      </c>
      <c r="B12709">
        <v>8900</v>
      </c>
      <c r="C12709">
        <v>1</v>
      </c>
    </row>
    <row r="12710" spans="1:3" x14ac:dyDescent="0.25">
      <c r="A12710" s="16">
        <v>159282</v>
      </c>
      <c r="B12710">
        <v>9700</v>
      </c>
      <c r="C12710">
        <v>1</v>
      </c>
    </row>
    <row r="12711" spans="1:3" x14ac:dyDescent="0.25">
      <c r="A12711" s="16">
        <v>159283</v>
      </c>
      <c r="B12711">
        <v>9400</v>
      </c>
      <c r="C12711">
        <v>1</v>
      </c>
    </row>
    <row r="12712" spans="1:3" x14ac:dyDescent="0.25">
      <c r="A12712" s="16">
        <v>159284</v>
      </c>
      <c r="B12712">
        <v>10000</v>
      </c>
      <c r="C12712">
        <v>1</v>
      </c>
    </row>
    <row r="12713" spans="1:3" x14ac:dyDescent="0.25">
      <c r="A12713" s="16">
        <v>159322</v>
      </c>
      <c r="B12713">
        <v>18788</v>
      </c>
      <c r="C12713">
        <v>1</v>
      </c>
    </row>
    <row r="12714" spans="1:3" x14ac:dyDescent="0.25">
      <c r="A12714" s="16">
        <v>159323</v>
      </c>
      <c r="B12714">
        <v>18788</v>
      </c>
      <c r="C12714">
        <v>1</v>
      </c>
    </row>
    <row r="12715" spans="1:3" x14ac:dyDescent="0.25">
      <c r="A12715" s="16">
        <v>159324</v>
      </c>
      <c r="B12715">
        <v>18629</v>
      </c>
      <c r="C12715">
        <v>1</v>
      </c>
    </row>
    <row r="12716" spans="1:3" x14ac:dyDescent="0.25">
      <c r="A12716" s="16">
        <v>159325</v>
      </c>
      <c r="B12716">
        <v>18893</v>
      </c>
      <c r="C12716">
        <v>1</v>
      </c>
    </row>
    <row r="12717" spans="1:3" x14ac:dyDescent="0.25">
      <c r="A12717" s="16">
        <v>159326</v>
      </c>
      <c r="B12717">
        <v>18500</v>
      </c>
      <c r="C12717">
        <v>1</v>
      </c>
    </row>
    <row r="12718" spans="1:3" x14ac:dyDescent="0.25">
      <c r="A12718" s="16">
        <v>159414</v>
      </c>
      <c r="B12718">
        <v>9400</v>
      </c>
      <c r="C12718">
        <v>1</v>
      </c>
    </row>
    <row r="12719" spans="1:3" x14ac:dyDescent="0.25">
      <c r="A12719" s="16">
        <v>159415</v>
      </c>
      <c r="B12719">
        <v>10000</v>
      </c>
      <c r="C12719">
        <v>1</v>
      </c>
    </row>
    <row r="12720" spans="1:3" x14ac:dyDescent="0.25">
      <c r="A12720" s="16">
        <v>159416</v>
      </c>
      <c r="B12720">
        <v>10000</v>
      </c>
      <c r="C12720">
        <v>1</v>
      </c>
    </row>
    <row r="12721" spans="1:3" x14ac:dyDescent="0.25">
      <c r="A12721" s="16">
        <v>159417</v>
      </c>
      <c r="B12721">
        <v>10000</v>
      </c>
      <c r="C12721">
        <v>1</v>
      </c>
    </row>
    <row r="12722" spans="1:3" x14ac:dyDescent="0.25">
      <c r="A12722" s="16">
        <v>159418</v>
      </c>
      <c r="B12722">
        <v>9400</v>
      </c>
      <c r="C12722">
        <v>1</v>
      </c>
    </row>
    <row r="12723" spans="1:3" x14ac:dyDescent="0.25">
      <c r="A12723" s="16">
        <v>159419</v>
      </c>
      <c r="B12723">
        <v>9400</v>
      </c>
      <c r="C12723">
        <v>1</v>
      </c>
    </row>
    <row r="12724" spans="1:3" x14ac:dyDescent="0.25">
      <c r="A12724" s="16">
        <v>159420</v>
      </c>
      <c r="B12724">
        <v>9400</v>
      </c>
      <c r="C12724">
        <v>1</v>
      </c>
    </row>
    <row r="12725" spans="1:3" x14ac:dyDescent="0.25">
      <c r="A12725" s="16">
        <v>159421</v>
      </c>
      <c r="B12725">
        <v>8900</v>
      </c>
      <c r="C12725">
        <v>1</v>
      </c>
    </row>
    <row r="12726" spans="1:3" x14ac:dyDescent="0.25">
      <c r="A12726" s="16">
        <v>159422</v>
      </c>
      <c r="B12726">
        <v>8900</v>
      </c>
      <c r="C12726">
        <v>1</v>
      </c>
    </row>
    <row r="12727" spans="1:3" x14ac:dyDescent="0.25">
      <c r="A12727" s="16">
        <v>159423</v>
      </c>
      <c r="B12727">
        <v>9700</v>
      </c>
      <c r="C12727">
        <v>1</v>
      </c>
    </row>
    <row r="12728" spans="1:3" x14ac:dyDescent="0.25">
      <c r="A12728" s="16">
        <v>159424</v>
      </c>
      <c r="B12728">
        <v>9700</v>
      </c>
      <c r="C12728">
        <v>1</v>
      </c>
    </row>
    <row r="12729" spans="1:3" x14ac:dyDescent="0.25">
      <c r="A12729" s="16">
        <v>159425</v>
      </c>
      <c r="B12729">
        <v>9400</v>
      </c>
      <c r="C12729">
        <v>1</v>
      </c>
    </row>
    <row r="12730" spans="1:3" x14ac:dyDescent="0.25">
      <c r="A12730" s="16">
        <v>159457</v>
      </c>
      <c r="B12730">
        <v>9400</v>
      </c>
      <c r="C12730">
        <v>1</v>
      </c>
    </row>
    <row r="12731" spans="1:3" x14ac:dyDescent="0.25">
      <c r="A12731" s="16">
        <v>159458</v>
      </c>
      <c r="B12731">
        <v>10000</v>
      </c>
      <c r="C12731">
        <v>1</v>
      </c>
    </row>
    <row r="12732" spans="1:3" x14ac:dyDescent="0.25">
      <c r="A12732" s="16">
        <v>159459</v>
      </c>
      <c r="B12732">
        <v>9400</v>
      </c>
      <c r="C12732">
        <v>1</v>
      </c>
    </row>
    <row r="12733" spans="1:3" x14ac:dyDescent="0.25">
      <c r="A12733" s="16">
        <v>159460</v>
      </c>
      <c r="B12733">
        <v>10000</v>
      </c>
      <c r="C12733">
        <v>1</v>
      </c>
    </row>
    <row r="12734" spans="1:3" x14ac:dyDescent="0.25">
      <c r="A12734" s="16">
        <v>159461</v>
      </c>
      <c r="B12734">
        <v>10000</v>
      </c>
      <c r="C12734">
        <v>1</v>
      </c>
    </row>
    <row r="12735" spans="1:3" x14ac:dyDescent="0.25">
      <c r="A12735" s="16">
        <v>159462</v>
      </c>
      <c r="B12735">
        <v>9400</v>
      </c>
      <c r="C12735">
        <v>1</v>
      </c>
    </row>
    <row r="12736" spans="1:3" x14ac:dyDescent="0.25">
      <c r="A12736" s="16">
        <v>159463</v>
      </c>
      <c r="B12736">
        <v>9400</v>
      </c>
      <c r="C12736">
        <v>1</v>
      </c>
    </row>
    <row r="12737" spans="1:3" x14ac:dyDescent="0.25">
      <c r="A12737" s="16">
        <v>159464</v>
      </c>
      <c r="B12737">
        <v>9400</v>
      </c>
      <c r="C12737">
        <v>1</v>
      </c>
    </row>
    <row r="12738" spans="1:3" x14ac:dyDescent="0.25">
      <c r="A12738" s="16">
        <v>159467</v>
      </c>
      <c r="B12738">
        <v>10300</v>
      </c>
      <c r="C12738">
        <v>1</v>
      </c>
    </row>
    <row r="12739" spans="1:3" x14ac:dyDescent="0.25">
      <c r="A12739" s="16">
        <v>159468</v>
      </c>
      <c r="B12739">
        <v>9400</v>
      </c>
      <c r="C12739">
        <v>1</v>
      </c>
    </row>
    <row r="12740" spans="1:3" x14ac:dyDescent="0.25">
      <c r="A12740" s="16">
        <v>159469</v>
      </c>
      <c r="B12740">
        <v>10300</v>
      </c>
      <c r="C12740">
        <v>1</v>
      </c>
    </row>
    <row r="12741" spans="1:3" x14ac:dyDescent="0.25">
      <c r="A12741" s="16">
        <v>159470</v>
      </c>
      <c r="B12741">
        <v>9400</v>
      </c>
      <c r="C12741">
        <v>1</v>
      </c>
    </row>
    <row r="12742" spans="1:3" x14ac:dyDescent="0.25">
      <c r="A12742" s="16">
        <v>159471</v>
      </c>
      <c r="B12742">
        <v>9400</v>
      </c>
      <c r="C12742">
        <v>1</v>
      </c>
    </row>
    <row r="12743" spans="1:3" x14ac:dyDescent="0.25">
      <c r="A12743" s="16">
        <v>159472</v>
      </c>
      <c r="B12743">
        <v>8900</v>
      </c>
      <c r="C12743">
        <v>1</v>
      </c>
    </row>
    <row r="12744" spans="1:3" x14ac:dyDescent="0.25">
      <c r="A12744" s="16">
        <v>159473</v>
      </c>
      <c r="B12744">
        <v>9700</v>
      </c>
      <c r="C12744">
        <v>1</v>
      </c>
    </row>
    <row r="12745" spans="1:3" x14ac:dyDescent="0.25">
      <c r="A12745" s="16">
        <v>159474</v>
      </c>
      <c r="B12745">
        <v>9700</v>
      </c>
      <c r="C12745">
        <v>1</v>
      </c>
    </row>
    <row r="12746" spans="1:3" x14ac:dyDescent="0.25">
      <c r="A12746" s="16">
        <v>159475</v>
      </c>
      <c r="B12746">
        <v>9700</v>
      </c>
      <c r="C12746">
        <v>1</v>
      </c>
    </row>
    <row r="12747" spans="1:3" x14ac:dyDescent="0.25">
      <c r="A12747" s="16">
        <v>159476</v>
      </c>
      <c r="B12747">
        <v>9700</v>
      </c>
      <c r="C12747">
        <v>1</v>
      </c>
    </row>
    <row r="12748" spans="1:3" x14ac:dyDescent="0.25">
      <c r="A12748" s="16">
        <v>159477</v>
      </c>
      <c r="B12748">
        <v>9700</v>
      </c>
      <c r="C12748">
        <v>1</v>
      </c>
    </row>
    <row r="12749" spans="1:3" x14ac:dyDescent="0.25">
      <c r="A12749" s="16">
        <v>159478</v>
      </c>
      <c r="B12749">
        <v>8900</v>
      </c>
      <c r="C12749">
        <v>1</v>
      </c>
    </row>
    <row r="12750" spans="1:3" x14ac:dyDescent="0.25">
      <c r="A12750" s="16">
        <v>159479</v>
      </c>
      <c r="B12750">
        <v>8900</v>
      </c>
      <c r="C12750">
        <v>1</v>
      </c>
    </row>
    <row r="12751" spans="1:3" x14ac:dyDescent="0.25">
      <c r="A12751" s="16">
        <v>159480</v>
      </c>
      <c r="B12751">
        <v>9700</v>
      </c>
      <c r="C12751">
        <v>1</v>
      </c>
    </row>
    <row r="12752" spans="1:3" x14ac:dyDescent="0.25">
      <c r="A12752" s="16">
        <v>159481</v>
      </c>
      <c r="B12752">
        <v>10000</v>
      </c>
      <c r="C12752">
        <v>1</v>
      </c>
    </row>
    <row r="12753" spans="1:3" x14ac:dyDescent="0.25">
      <c r="A12753" s="16">
        <v>159482</v>
      </c>
      <c r="B12753">
        <v>9400</v>
      </c>
      <c r="C12753">
        <v>1</v>
      </c>
    </row>
    <row r="12754" spans="1:3" x14ac:dyDescent="0.25">
      <c r="A12754" s="16">
        <v>159483</v>
      </c>
      <c r="B12754">
        <v>9400</v>
      </c>
      <c r="C12754">
        <v>1</v>
      </c>
    </row>
    <row r="12755" spans="1:3" x14ac:dyDescent="0.25">
      <c r="A12755" s="16">
        <v>159484</v>
      </c>
      <c r="B12755">
        <v>9400</v>
      </c>
      <c r="C12755">
        <v>1</v>
      </c>
    </row>
    <row r="12756" spans="1:3" x14ac:dyDescent="0.25">
      <c r="A12756" s="16">
        <v>159485</v>
      </c>
      <c r="B12756">
        <v>9400</v>
      </c>
      <c r="C12756">
        <v>1</v>
      </c>
    </row>
    <row r="12757" spans="1:3" x14ac:dyDescent="0.25">
      <c r="A12757" s="16">
        <v>159486</v>
      </c>
      <c r="B12757">
        <v>9400</v>
      </c>
      <c r="C12757">
        <v>1</v>
      </c>
    </row>
    <row r="12758" spans="1:3" x14ac:dyDescent="0.25">
      <c r="A12758" s="16">
        <v>159488</v>
      </c>
      <c r="B12758">
        <v>10000</v>
      </c>
      <c r="C12758">
        <v>1</v>
      </c>
    </row>
    <row r="12759" spans="1:3" x14ac:dyDescent="0.25">
      <c r="A12759" s="16">
        <v>159489</v>
      </c>
      <c r="B12759">
        <v>10000</v>
      </c>
      <c r="C12759">
        <v>1</v>
      </c>
    </row>
    <row r="12760" spans="1:3" x14ac:dyDescent="0.25">
      <c r="A12760" s="16">
        <v>159491</v>
      </c>
      <c r="B12760">
        <v>9400</v>
      </c>
      <c r="C12760">
        <v>1</v>
      </c>
    </row>
    <row r="12761" spans="1:3" x14ac:dyDescent="0.25">
      <c r="A12761" s="16">
        <v>159492</v>
      </c>
      <c r="B12761">
        <v>9400</v>
      </c>
      <c r="C12761">
        <v>1</v>
      </c>
    </row>
    <row r="12762" spans="1:3" x14ac:dyDescent="0.25">
      <c r="A12762" s="16">
        <v>159493</v>
      </c>
      <c r="B12762">
        <v>9400</v>
      </c>
      <c r="C12762">
        <v>1</v>
      </c>
    </row>
    <row r="12763" spans="1:3" x14ac:dyDescent="0.25">
      <c r="A12763" s="16">
        <v>159494</v>
      </c>
      <c r="B12763">
        <v>8900</v>
      </c>
      <c r="C12763">
        <v>1</v>
      </c>
    </row>
    <row r="12764" spans="1:3" x14ac:dyDescent="0.25">
      <c r="A12764" s="16">
        <v>159495</v>
      </c>
      <c r="B12764">
        <v>9400</v>
      </c>
      <c r="C12764">
        <v>1</v>
      </c>
    </row>
    <row r="12765" spans="1:3" x14ac:dyDescent="0.25">
      <c r="A12765" s="16">
        <v>159496</v>
      </c>
      <c r="B12765">
        <v>9400</v>
      </c>
      <c r="C12765">
        <v>1</v>
      </c>
    </row>
    <row r="12766" spans="1:3" x14ac:dyDescent="0.25">
      <c r="A12766" s="16">
        <v>159497</v>
      </c>
      <c r="B12766">
        <v>9400</v>
      </c>
      <c r="C12766">
        <v>1</v>
      </c>
    </row>
    <row r="12767" spans="1:3" x14ac:dyDescent="0.25">
      <c r="A12767" s="16">
        <v>159498</v>
      </c>
      <c r="B12767">
        <v>9400</v>
      </c>
      <c r="C12767">
        <v>1</v>
      </c>
    </row>
    <row r="12768" spans="1:3" x14ac:dyDescent="0.25">
      <c r="A12768" s="16">
        <v>159499</v>
      </c>
      <c r="B12768">
        <v>10300</v>
      </c>
      <c r="C12768">
        <v>1</v>
      </c>
    </row>
    <row r="12769" spans="1:3" x14ac:dyDescent="0.25">
      <c r="A12769" s="16">
        <v>159501</v>
      </c>
      <c r="B12769">
        <v>10000</v>
      </c>
      <c r="C12769">
        <v>1</v>
      </c>
    </row>
    <row r="12770" spans="1:3" x14ac:dyDescent="0.25">
      <c r="A12770" s="16">
        <v>159502</v>
      </c>
      <c r="B12770">
        <v>10000</v>
      </c>
      <c r="C12770">
        <v>1</v>
      </c>
    </row>
    <row r="12771" spans="1:3" x14ac:dyDescent="0.25">
      <c r="A12771" s="16">
        <v>159503</v>
      </c>
      <c r="B12771">
        <v>10000</v>
      </c>
      <c r="C12771">
        <v>1</v>
      </c>
    </row>
    <row r="12772" spans="1:3" x14ac:dyDescent="0.25">
      <c r="A12772" s="16">
        <v>159504</v>
      </c>
      <c r="B12772">
        <v>10000</v>
      </c>
      <c r="C12772">
        <v>1</v>
      </c>
    </row>
    <row r="12773" spans="1:3" x14ac:dyDescent="0.25">
      <c r="A12773" s="16">
        <v>159505</v>
      </c>
      <c r="B12773">
        <v>9400</v>
      </c>
      <c r="C12773">
        <v>1</v>
      </c>
    </row>
    <row r="12774" spans="1:3" x14ac:dyDescent="0.25">
      <c r="A12774" s="16">
        <v>159506</v>
      </c>
      <c r="B12774">
        <v>10800</v>
      </c>
      <c r="C12774">
        <v>1</v>
      </c>
    </row>
    <row r="12775" spans="1:3" x14ac:dyDescent="0.25">
      <c r="A12775" s="16">
        <v>159507</v>
      </c>
      <c r="B12775">
        <v>10800</v>
      </c>
      <c r="C12775">
        <v>1</v>
      </c>
    </row>
    <row r="12776" spans="1:3" x14ac:dyDescent="0.25">
      <c r="A12776" s="16">
        <v>159508</v>
      </c>
      <c r="B12776">
        <v>10300</v>
      </c>
      <c r="C12776">
        <v>1</v>
      </c>
    </row>
    <row r="12777" spans="1:3" x14ac:dyDescent="0.25">
      <c r="A12777" s="16">
        <v>159510</v>
      </c>
      <c r="B12777">
        <v>10000</v>
      </c>
      <c r="C12777">
        <v>1</v>
      </c>
    </row>
    <row r="12778" spans="1:3" x14ac:dyDescent="0.25">
      <c r="A12778" s="16">
        <v>159511</v>
      </c>
      <c r="B12778">
        <v>10800</v>
      </c>
      <c r="C12778">
        <v>1</v>
      </c>
    </row>
    <row r="12779" spans="1:3" x14ac:dyDescent="0.25">
      <c r="A12779" s="16">
        <v>159512</v>
      </c>
      <c r="B12779">
        <v>10300</v>
      </c>
      <c r="C12779">
        <v>1</v>
      </c>
    </row>
    <row r="12780" spans="1:3" x14ac:dyDescent="0.25">
      <c r="A12780" s="16">
        <v>159539</v>
      </c>
      <c r="B12780">
        <v>61617</v>
      </c>
      <c r="C12780">
        <v>1</v>
      </c>
    </row>
    <row r="12781" spans="1:3" x14ac:dyDescent="0.25">
      <c r="A12781" s="16">
        <v>159540</v>
      </c>
      <c r="B12781">
        <v>150</v>
      </c>
      <c r="C12781">
        <v>1</v>
      </c>
    </row>
    <row r="12782" spans="1:3" x14ac:dyDescent="0.25">
      <c r="A12782" s="16">
        <v>159541</v>
      </c>
      <c r="B12782">
        <v>11320</v>
      </c>
      <c r="C12782">
        <v>1</v>
      </c>
    </row>
    <row r="12783" spans="1:3" x14ac:dyDescent="0.25">
      <c r="A12783" s="16">
        <v>159542</v>
      </c>
      <c r="B12783">
        <v>7328</v>
      </c>
      <c r="C12783">
        <v>1</v>
      </c>
    </row>
    <row r="12784" spans="1:3" x14ac:dyDescent="0.25">
      <c r="A12784" s="16">
        <v>159543</v>
      </c>
      <c r="B12784">
        <v>35200</v>
      </c>
      <c r="C12784">
        <v>1</v>
      </c>
    </row>
    <row r="12785" spans="1:3" x14ac:dyDescent="0.25">
      <c r="A12785" s="16">
        <v>159544</v>
      </c>
      <c r="B12785">
        <v>31569</v>
      </c>
      <c r="C12785">
        <v>1</v>
      </c>
    </row>
    <row r="12786" spans="1:3" x14ac:dyDescent="0.25">
      <c r="A12786" s="16">
        <v>159545</v>
      </c>
      <c r="B12786">
        <v>34581</v>
      </c>
      <c r="C12786">
        <v>1</v>
      </c>
    </row>
    <row r="12787" spans="1:3" x14ac:dyDescent="0.25">
      <c r="A12787" s="16">
        <v>159546</v>
      </c>
      <c r="B12787">
        <v>32259</v>
      </c>
      <c r="C12787">
        <v>1</v>
      </c>
    </row>
    <row r="12788" spans="1:3" x14ac:dyDescent="0.25">
      <c r="A12788" s="16">
        <v>159547</v>
      </c>
      <c r="B12788">
        <v>19300</v>
      </c>
      <c r="C12788">
        <v>1</v>
      </c>
    </row>
    <row r="12789" spans="1:3" x14ac:dyDescent="0.25">
      <c r="A12789" s="16">
        <v>159548</v>
      </c>
      <c r="B12789">
        <v>5478</v>
      </c>
      <c r="C12789">
        <v>1</v>
      </c>
    </row>
    <row r="12790" spans="1:3" x14ac:dyDescent="0.25">
      <c r="A12790" s="16">
        <v>159549</v>
      </c>
      <c r="B12790">
        <v>59266</v>
      </c>
      <c r="C12790">
        <v>1</v>
      </c>
    </row>
    <row r="12791" spans="1:3" x14ac:dyDescent="0.25">
      <c r="A12791" s="16">
        <v>159550</v>
      </c>
      <c r="B12791">
        <v>4719</v>
      </c>
      <c r="C12791">
        <v>1</v>
      </c>
    </row>
    <row r="12792" spans="1:3" x14ac:dyDescent="0.25">
      <c r="A12792" s="16">
        <v>159551</v>
      </c>
      <c r="B12792">
        <v>19708</v>
      </c>
      <c r="C12792">
        <v>1</v>
      </c>
    </row>
    <row r="12793" spans="1:3" x14ac:dyDescent="0.25">
      <c r="A12793" s="16">
        <v>159556</v>
      </c>
      <c r="B12793">
        <v>3403150</v>
      </c>
      <c r="C12793">
        <v>1</v>
      </c>
    </row>
    <row r="12794" spans="1:3" x14ac:dyDescent="0.25">
      <c r="A12794" s="16">
        <v>159557</v>
      </c>
      <c r="B12794">
        <v>59530</v>
      </c>
      <c r="C12794">
        <v>1</v>
      </c>
    </row>
    <row r="12795" spans="1:3" x14ac:dyDescent="0.25">
      <c r="A12795" s="16">
        <v>159558</v>
      </c>
      <c r="B12795">
        <v>19844</v>
      </c>
      <c r="C12795">
        <v>1</v>
      </c>
    </row>
    <row r="12796" spans="1:3" x14ac:dyDescent="0.25">
      <c r="A12796" s="16">
        <v>159559</v>
      </c>
      <c r="B12796">
        <v>233312</v>
      </c>
      <c r="C12796">
        <v>1</v>
      </c>
    </row>
    <row r="12797" spans="1:3" x14ac:dyDescent="0.25">
      <c r="A12797" s="16">
        <v>159560</v>
      </c>
      <c r="B12797">
        <v>12844</v>
      </c>
      <c r="C12797">
        <v>1</v>
      </c>
    </row>
    <row r="12798" spans="1:3" x14ac:dyDescent="0.25">
      <c r="A12798" s="16">
        <v>159561</v>
      </c>
      <c r="B12798">
        <v>162</v>
      </c>
      <c r="C12798">
        <v>1</v>
      </c>
    </row>
    <row r="12799" spans="1:3" x14ac:dyDescent="0.25">
      <c r="A12799" s="16">
        <v>159562</v>
      </c>
      <c r="B12799">
        <v>3605</v>
      </c>
      <c r="C12799">
        <v>1</v>
      </c>
    </row>
    <row r="12800" spans="1:3" x14ac:dyDescent="0.25">
      <c r="A12800" s="16">
        <v>159563</v>
      </c>
      <c r="B12800">
        <v>28393</v>
      </c>
      <c r="C12800">
        <v>1</v>
      </c>
    </row>
    <row r="12801" spans="1:3" x14ac:dyDescent="0.25">
      <c r="A12801" s="16">
        <v>159564</v>
      </c>
      <c r="B12801">
        <v>43400</v>
      </c>
      <c r="C12801">
        <v>1</v>
      </c>
    </row>
    <row r="12802" spans="1:3" x14ac:dyDescent="0.25">
      <c r="A12802" s="16">
        <v>159565</v>
      </c>
      <c r="B12802">
        <v>31489</v>
      </c>
      <c r="C12802">
        <v>1</v>
      </c>
    </row>
    <row r="12803" spans="1:3" x14ac:dyDescent="0.25">
      <c r="A12803" s="16">
        <v>159566</v>
      </c>
      <c r="B12803">
        <v>17052</v>
      </c>
      <c r="C12803">
        <v>1</v>
      </c>
    </row>
    <row r="12804" spans="1:3" x14ac:dyDescent="0.25">
      <c r="A12804" s="16">
        <v>159567</v>
      </c>
      <c r="B12804">
        <v>9089</v>
      </c>
      <c r="C12804">
        <v>1</v>
      </c>
    </row>
    <row r="12805" spans="1:3" x14ac:dyDescent="0.25">
      <c r="A12805" s="16">
        <v>159568</v>
      </c>
      <c r="B12805">
        <v>9089</v>
      </c>
      <c r="C12805">
        <v>1</v>
      </c>
    </row>
    <row r="12806" spans="1:3" x14ac:dyDescent="0.25">
      <c r="A12806" s="16">
        <v>159569</v>
      </c>
      <c r="B12806">
        <v>3176</v>
      </c>
      <c r="C12806">
        <v>1</v>
      </c>
    </row>
    <row r="12807" spans="1:3" x14ac:dyDescent="0.25">
      <c r="A12807" s="16">
        <v>159570</v>
      </c>
      <c r="B12807">
        <v>19377</v>
      </c>
      <c r="C12807">
        <v>1</v>
      </c>
    </row>
    <row r="12808" spans="1:3" x14ac:dyDescent="0.25">
      <c r="A12808" s="16">
        <v>159571</v>
      </c>
      <c r="B12808">
        <v>76212</v>
      </c>
      <c r="C12808">
        <v>1</v>
      </c>
    </row>
    <row r="12809" spans="1:3" x14ac:dyDescent="0.25">
      <c r="A12809" s="16">
        <v>159572</v>
      </c>
      <c r="B12809">
        <v>28919</v>
      </c>
      <c r="C12809">
        <v>1</v>
      </c>
    </row>
    <row r="12810" spans="1:3" x14ac:dyDescent="0.25">
      <c r="A12810" s="16">
        <v>159573</v>
      </c>
      <c r="B12810">
        <v>374562</v>
      </c>
      <c r="C12810">
        <v>1</v>
      </c>
    </row>
    <row r="12811" spans="1:3" x14ac:dyDescent="0.25">
      <c r="A12811" s="16">
        <v>159574</v>
      </c>
      <c r="B12811">
        <v>89767</v>
      </c>
      <c r="C12811">
        <v>1</v>
      </c>
    </row>
    <row r="12812" spans="1:3" x14ac:dyDescent="0.25">
      <c r="A12812" s="16">
        <v>159575</v>
      </c>
      <c r="B12812">
        <v>18730</v>
      </c>
      <c r="C12812">
        <v>1</v>
      </c>
    </row>
    <row r="12813" spans="1:3" x14ac:dyDescent="0.25">
      <c r="A12813" s="16">
        <v>159576</v>
      </c>
      <c r="B12813">
        <v>31328</v>
      </c>
      <c r="C12813">
        <v>1</v>
      </c>
    </row>
    <row r="12814" spans="1:3" x14ac:dyDescent="0.25">
      <c r="A12814" s="16">
        <v>159577</v>
      </c>
      <c r="B12814">
        <v>35000</v>
      </c>
      <c r="C12814">
        <v>1</v>
      </c>
    </row>
    <row r="12815" spans="1:3" x14ac:dyDescent="0.25">
      <c r="A12815" s="16">
        <v>160308</v>
      </c>
      <c r="B12815">
        <v>10300</v>
      </c>
      <c r="C12815">
        <v>1</v>
      </c>
    </row>
    <row r="12816" spans="1:3" x14ac:dyDescent="0.25">
      <c r="A12816" s="16">
        <v>160310</v>
      </c>
      <c r="B12816">
        <v>10000</v>
      </c>
      <c r="C12816">
        <v>1</v>
      </c>
    </row>
    <row r="12817" spans="1:3" x14ac:dyDescent="0.25">
      <c r="A12817" s="16">
        <v>160311</v>
      </c>
      <c r="B12817">
        <v>10800</v>
      </c>
      <c r="C12817">
        <v>1</v>
      </c>
    </row>
    <row r="12818" spans="1:3" x14ac:dyDescent="0.25">
      <c r="A12818" s="16">
        <v>160312</v>
      </c>
      <c r="B12818">
        <v>10000</v>
      </c>
      <c r="C12818">
        <v>1</v>
      </c>
    </row>
    <row r="12819" spans="1:3" x14ac:dyDescent="0.25">
      <c r="A12819" s="16">
        <v>160313</v>
      </c>
      <c r="B12819">
        <v>10000</v>
      </c>
      <c r="C12819">
        <v>1</v>
      </c>
    </row>
    <row r="12820" spans="1:3" x14ac:dyDescent="0.25">
      <c r="A12820" s="16">
        <v>160314</v>
      </c>
      <c r="B12820">
        <v>10000</v>
      </c>
      <c r="C12820">
        <v>1</v>
      </c>
    </row>
    <row r="12821" spans="1:3" x14ac:dyDescent="0.25">
      <c r="A12821" s="16">
        <v>160318</v>
      </c>
      <c r="B12821">
        <v>10300</v>
      </c>
      <c r="C12821">
        <v>1</v>
      </c>
    </row>
    <row r="12822" spans="1:3" x14ac:dyDescent="0.25">
      <c r="A12822" s="16">
        <v>160319</v>
      </c>
      <c r="B12822">
        <v>10300</v>
      </c>
      <c r="C12822">
        <v>1</v>
      </c>
    </row>
    <row r="12823" spans="1:3" x14ac:dyDescent="0.25">
      <c r="A12823" s="16">
        <v>160320</v>
      </c>
      <c r="B12823">
        <v>9400</v>
      </c>
      <c r="C12823">
        <v>1</v>
      </c>
    </row>
    <row r="12824" spans="1:3" x14ac:dyDescent="0.25">
      <c r="A12824" s="16">
        <v>160321</v>
      </c>
      <c r="B12824">
        <v>9400</v>
      </c>
      <c r="C12824">
        <v>1</v>
      </c>
    </row>
    <row r="12825" spans="1:3" x14ac:dyDescent="0.25">
      <c r="A12825" s="16">
        <v>160322</v>
      </c>
      <c r="B12825">
        <v>9400</v>
      </c>
      <c r="C12825">
        <v>1</v>
      </c>
    </row>
    <row r="12826" spans="1:3" x14ac:dyDescent="0.25">
      <c r="A12826" s="16">
        <v>160324</v>
      </c>
      <c r="B12826">
        <v>10300</v>
      </c>
      <c r="C12826">
        <v>1</v>
      </c>
    </row>
    <row r="12827" spans="1:3" x14ac:dyDescent="0.25">
      <c r="A12827" s="16">
        <v>160326</v>
      </c>
      <c r="B12827">
        <v>9400</v>
      </c>
      <c r="C12827">
        <v>1</v>
      </c>
    </row>
    <row r="12828" spans="1:3" x14ac:dyDescent="0.25">
      <c r="A12828" s="16">
        <v>160327</v>
      </c>
      <c r="B12828">
        <v>10000</v>
      </c>
      <c r="C12828">
        <v>1</v>
      </c>
    </row>
    <row r="12829" spans="1:3" x14ac:dyDescent="0.25">
      <c r="A12829" s="16">
        <v>160328</v>
      </c>
      <c r="B12829">
        <v>10000</v>
      </c>
      <c r="C12829">
        <v>1</v>
      </c>
    </row>
    <row r="12830" spans="1:3" x14ac:dyDescent="0.25">
      <c r="A12830" s="16">
        <v>160329</v>
      </c>
      <c r="B12830">
        <v>10000</v>
      </c>
      <c r="C12830">
        <v>1</v>
      </c>
    </row>
    <row r="12831" spans="1:3" x14ac:dyDescent="0.25">
      <c r="A12831" s="16">
        <v>160330</v>
      </c>
      <c r="B12831">
        <v>10000</v>
      </c>
      <c r="C12831">
        <v>1</v>
      </c>
    </row>
    <row r="12832" spans="1:3" x14ac:dyDescent="0.25">
      <c r="A12832" s="16">
        <v>160331</v>
      </c>
      <c r="B12832">
        <v>10000</v>
      </c>
      <c r="C12832">
        <v>1</v>
      </c>
    </row>
    <row r="12833" spans="1:3" x14ac:dyDescent="0.25">
      <c r="A12833" s="16">
        <v>160332</v>
      </c>
      <c r="B12833">
        <v>10000</v>
      </c>
      <c r="C12833">
        <v>1</v>
      </c>
    </row>
    <row r="12834" spans="1:3" x14ac:dyDescent="0.25">
      <c r="A12834" s="16">
        <v>160333</v>
      </c>
      <c r="B12834">
        <v>10000</v>
      </c>
      <c r="C12834">
        <v>1</v>
      </c>
    </row>
    <row r="12835" spans="1:3" x14ac:dyDescent="0.25">
      <c r="A12835" s="16">
        <v>160335</v>
      </c>
      <c r="B12835">
        <v>9400</v>
      </c>
      <c r="C12835">
        <v>1</v>
      </c>
    </row>
    <row r="12836" spans="1:3" x14ac:dyDescent="0.25">
      <c r="A12836" s="16">
        <v>160336</v>
      </c>
      <c r="B12836">
        <v>10300</v>
      </c>
      <c r="C12836">
        <v>1</v>
      </c>
    </row>
    <row r="12837" spans="1:3" x14ac:dyDescent="0.25">
      <c r="A12837" s="16">
        <v>160337</v>
      </c>
      <c r="B12837">
        <v>9400</v>
      </c>
      <c r="C12837">
        <v>1</v>
      </c>
    </row>
    <row r="12838" spans="1:3" x14ac:dyDescent="0.25">
      <c r="A12838" s="16">
        <v>160338</v>
      </c>
      <c r="B12838">
        <v>9400</v>
      </c>
      <c r="C12838">
        <v>1</v>
      </c>
    </row>
    <row r="12839" spans="1:3" x14ac:dyDescent="0.25">
      <c r="A12839" s="16">
        <v>160339</v>
      </c>
      <c r="B12839">
        <v>9400</v>
      </c>
      <c r="C12839">
        <v>1</v>
      </c>
    </row>
    <row r="12840" spans="1:3" x14ac:dyDescent="0.25">
      <c r="A12840" s="16">
        <v>160342</v>
      </c>
      <c r="B12840">
        <v>9400</v>
      </c>
      <c r="C12840">
        <v>1</v>
      </c>
    </row>
    <row r="12841" spans="1:3" x14ac:dyDescent="0.25">
      <c r="A12841" s="16">
        <v>160344</v>
      </c>
      <c r="B12841">
        <v>10300</v>
      </c>
      <c r="C12841">
        <v>1</v>
      </c>
    </row>
    <row r="12842" spans="1:3" x14ac:dyDescent="0.25">
      <c r="A12842" s="16">
        <v>160345</v>
      </c>
      <c r="B12842">
        <v>8900</v>
      </c>
      <c r="C12842">
        <v>1</v>
      </c>
    </row>
    <row r="12843" spans="1:3" x14ac:dyDescent="0.25">
      <c r="A12843" s="16">
        <v>160346</v>
      </c>
      <c r="B12843">
        <v>10000</v>
      </c>
      <c r="C12843">
        <v>1</v>
      </c>
    </row>
    <row r="12844" spans="1:3" x14ac:dyDescent="0.25">
      <c r="A12844" s="16">
        <v>160347</v>
      </c>
      <c r="B12844">
        <v>10000</v>
      </c>
      <c r="C12844">
        <v>1</v>
      </c>
    </row>
    <row r="12845" spans="1:3" x14ac:dyDescent="0.25">
      <c r="A12845" s="16">
        <v>160348</v>
      </c>
      <c r="B12845">
        <v>10000</v>
      </c>
      <c r="C12845">
        <v>1</v>
      </c>
    </row>
    <row r="12846" spans="1:3" x14ac:dyDescent="0.25">
      <c r="A12846" s="16">
        <v>160350</v>
      </c>
      <c r="B12846">
        <v>9400</v>
      </c>
      <c r="C12846">
        <v>1</v>
      </c>
    </row>
    <row r="12847" spans="1:3" x14ac:dyDescent="0.25">
      <c r="A12847" s="16">
        <v>160352</v>
      </c>
      <c r="B12847">
        <v>9400</v>
      </c>
      <c r="C12847">
        <v>1</v>
      </c>
    </row>
    <row r="12848" spans="1:3" x14ac:dyDescent="0.25">
      <c r="A12848" s="16">
        <v>160353</v>
      </c>
      <c r="B12848">
        <v>9400</v>
      </c>
      <c r="C12848">
        <v>1</v>
      </c>
    </row>
    <row r="12849" spans="1:3" x14ac:dyDescent="0.25">
      <c r="A12849" s="16">
        <v>160355</v>
      </c>
      <c r="B12849">
        <v>10000</v>
      </c>
      <c r="C12849">
        <v>1</v>
      </c>
    </row>
    <row r="12850" spans="1:3" x14ac:dyDescent="0.25">
      <c r="A12850" s="16">
        <v>160356</v>
      </c>
      <c r="B12850">
        <v>10000</v>
      </c>
      <c r="C12850">
        <v>1</v>
      </c>
    </row>
    <row r="12851" spans="1:3" x14ac:dyDescent="0.25">
      <c r="A12851" s="16">
        <v>160358</v>
      </c>
      <c r="B12851">
        <v>10000</v>
      </c>
      <c r="C12851">
        <v>1</v>
      </c>
    </row>
    <row r="12852" spans="1:3" x14ac:dyDescent="0.25">
      <c r="A12852" s="16">
        <v>160359</v>
      </c>
      <c r="B12852">
        <v>10000</v>
      </c>
      <c r="C12852">
        <v>1</v>
      </c>
    </row>
    <row r="12853" spans="1:3" x14ac:dyDescent="0.25">
      <c r="A12853" s="16">
        <v>160360</v>
      </c>
      <c r="B12853">
        <v>10000</v>
      </c>
      <c r="C12853">
        <v>1</v>
      </c>
    </row>
    <row r="12854" spans="1:3" x14ac:dyDescent="0.25">
      <c r="A12854" s="16">
        <v>160361</v>
      </c>
      <c r="B12854">
        <v>10000</v>
      </c>
      <c r="C12854">
        <v>1</v>
      </c>
    </row>
    <row r="12855" spans="1:3" x14ac:dyDescent="0.25">
      <c r="A12855" s="16">
        <v>160362</v>
      </c>
      <c r="B12855">
        <v>10300</v>
      </c>
      <c r="C12855">
        <v>1</v>
      </c>
    </row>
    <row r="12856" spans="1:3" x14ac:dyDescent="0.25">
      <c r="A12856" s="16">
        <v>160363</v>
      </c>
      <c r="B12856">
        <v>10300</v>
      </c>
      <c r="C12856">
        <v>1</v>
      </c>
    </row>
    <row r="12857" spans="1:3" x14ac:dyDescent="0.25">
      <c r="A12857" s="16">
        <v>160364</v>
      </c>
      <c r="B12857">
        <v>10300</v>
      </c>
      <c r="C12857">
        <v>1</v>
      </c>
    </row>
    <row r="12858" spans="1:3" x14ac:dyDescent="0.25">
      <c r="A12858" s="16">
        <v>160366</v>
      </c>
      <c r="B12858">
        <v>8000</v>
      </c>
      <c r="C12858">
        <v>1</v>
      </c>
    </row>
    <row r="12859" spans="1:3" x14ac:dyDescent="0.25">
      <c r="A12859" s="16">
        <v>160367</v>
      </c>
      <c r="B12859">
        <v>8000</v>
      </c>
      <c r="C12859">
        <v>1</v>
      </c>
    </row>
    <row r="12860" spans="1:3" x14ac:dyDescent="0.25">
      <c r="A12860" s="16">
        <v>160368</v>
      </c>
      <c r="B12860">
        <v>8000</v>
      </c>
      <c r="C12860">
        <v>1</v>
      </c>
    </row>
    <row r="12861" spans="1:3" x14ac:dyDescent="0.25">
      <c r="A12861" s="16">
        <v>160369</v>
      </c>
      <c r="B12861">
        <v>8000</v>
      </c>
      <c r="C12861">
        <v>1</v>
      </c>
    </row>
    <row r="12862" spans="1:3" x14ac:dyDescent="0.25">
      <c r="A12862" s="16">
        <v>160370</v>
      </c>
      <c r="B12862">
        <v>8000</v>
      </c>
      <c r="C12862">
        <v>1</v>
      </c>
    </row>
    <row r="12863" spans="1:3" x14ac:dyDescent="0.25">
      <c r="A12863" s="16">
        <v>160371</v>
      </c>
      <c r="B12863">
        <v>8000</v>
      </c>
      <c r="C12863">
        <v>1</v>
      </c>
    </row>
    <row r="12864" spans="1:3" x14ac:dyDescent="0.25">
      <c r="A12864" s="16">
        <v>160372</v>
      </c>
      <c r="B12864">
        <v>9400</v>
      </c>
      <c r="C12864">
        <v>1</v>
      </c>
    </row>
    <row r="12865" spans="1:3" x14ac:dyDescent="0.25">
      <c r="A12865" s="16">
        <v>160373</v>
      </c>
      <c r="B12865">
        <v>8000</v>
      </c>
      <c r="C12865">
        <v>1</v>
      </c>
    </row>
    <row r="12866" spans="1:3" x14ac:dyDescent="0.25">
      <c r="A12866" s="16">
        <v>160374</v>
      </c>
      <c r="B12866">
        <v>8600</v>
      </c>
      <c r="C12866">
        <v>1</v>
      </c>
    </row>
    <row r="12867" spans="1:3" x14ac:dyDescent="0.25">
      <c r="A12867" s="16">
        <v>160380</v>
      </c>
      <c r="B12867">
        <v>8600</v>
      </c>
      <c r="C12867">
        <v>1</v>
      </c>
    </row>
    <row r="12868" spans="1:3" x14ac:dyDescent="0.25">
      <c r="A12868" s="16">
        <v>160381</v>
      </c>
      <c r="B12868">
        <v>8600</v>
      </c>
      <c r="C12868">
        <v>1</v>
      </c>
    </row>
    <row r="12869" spans="1:3" x14ac:dyDescent="0.25">
      <c r="A12869" s="16">
        <v>160382</v>
      </c>
      <c r="B12869">
        <v>8600</v>
      </c>
      <c r="C12869">
        <v>1</v>
      </c>
    </row>
    <row r="12870" spans="1:3" x14ac:dyDescent="0.25">
      <c r="A12870" s="16">
        <v>160383</v>
      </c>
      <c r="B12870">
        <v>8600</v>
      </c>
      <c r="C12870">
        <v>1</v>
      </c>
    </row>
    <row r="12871" spans="1:3" x14ac:dyDescent="0.25">
      <c r="A12871" s="16">
        <v>160384</v>
      </c>
      <c r="B12871">
        <v>8600</v>
      </c>
      <c r="C12871">
        <v>1</v>
      </c>
    </row>
    <row r="12872" spans="1:3" x14ac:dyDescent="0.25">
      <c r="A12872" s="16">
        <v>160385</v>
      </c>
      <c r="B12872">
        <v>8900</v>
      </c>
      <c r="C12872">
        <v>1</v>
      </c>
    </row>
    <row r="12873" spans="1:3" x14ac:dyDescent="0.25">
      <c r="A12873" s="16">
        <v>160387</v>
      </c>
      <c r="B12873">
        <v>9400</v>
      </c>
      <c r="C12873">
        <v>1</v>
      </c>
    </row>
    <row r="12874" spans="1:3" x14ac:dyDescent="0.25">
      <c r="A12874" s="16">
        <v>160388</v>
      </c>
      <c r="B12874">
        <v>9400</v>
      </c>
      <c r="C12874">
        <v>1</v>
      </c>
    </row>
    <row r="12875" spans="1:3" x14ac:dyDescent="0.25">
      <c r="A12875" s="16">
        <v>160389</v>
      </c>
      <c r="B12875">
        <v>10000</v>
      </c>
      <c r="C12875">
        <v>1</v>
      </c>
    </row>
    <row r="12876" spans="1:3" x14ac:dyDescent="0.25">
      <c r="A12876" s="16">
        <v>160390</v>
      </c>
      <c r="B12876">
        <v>10000</v>
      </c>
      <c r="C12876">
        <v>1</v>
      </c>
    </row>
    <row r="12877" spans="1:3" x14ac:dyDescent="0.25">
      <c r="A12877" s="16">
        <v>160391</v>
      </c>
      <c r="B12877">
        <v>10000</v>
      </c>
      <c r="C12877">
        <v>1</v>
      </c>
    </row>
    <row r="12878" spans="1:3" x14ac:dyDescent="0.25">
      <c r="A12878" s="16">
        <v>160393</v>
      </c>
      <c r="B12878">
        <v>10000</v>
      </c>
      <c r="C12878">
        <v>1</v>
      </c>
    </row>
    <row r="12879" spans="1:3" x14ac:dyDescent="0.25">
      <c r="A12879" s="16">
        <v>160394</v>
      </c>
      <c r="B12879">
        <v>10000</v>
      </c>
      <c r="C12879">
        <v>1</v>
      </c>
    </row>
    <row r="12880" spans="1:3" x14ac:dyDescent="0.25">
      <c r="A12880" s="16">
        <v>160395</v>
      </c>
      <c r="B12880">
        <v>10000</v>
      </c>
      <c r="C12880">
        <v>1</v>
      </c>
    </row>
    <row r="12881" spans="1:3" x14ac:dyDescent="0.25">
      <c r="A12881" s="16">
        <v>160397</v>
      </c>
      <c r="B12881">
        <v>9400</v>
      </c>
      <c r="C12881">
        <v>1</v>
      </c>
    </row>
    <row r="12882" spans="1:3" x14ac:dyDescent="0.25">
      <c r="A12882" s="16">
        <v>160398</v>
      </c>
      <c r="B12882">
        <v>10300</v>
      </c>
      <c r="C12882">
        <v>1</v>
      </c>
    </row>
    <row r="12883" spans="1:3" x14ac:dyDescent="0.25">
      <c r="A12883" s="16">
        <v>160399</v>
      </c>
      <c r="B12883">
        <v>10300</v>
      </c>
      <c r="C12883">
        <v>1</v>
      </c>
    </row>
    <row r="12884" spans="1:3" x14ac:dyDescent="0.25">
      <c r="A12884" s="16">
        <v>160400</v>
      </c>
      <c r="B12884">
        <v>9400</v>
      </c>
      <c r="C12884">
        <v>1</v>
      </c>
    </row>
    <row r="12885" spans="1:3" x14ac:dyDescent="0.25">
      <c r="A12885" s="16">
        <v>160401</v>
      </c>
      <c r="B12885">
        <v>10300</v>
      </c>
      <c r="C12885">
        <v>1</v>
      </c>
    </row>
    <row r="12886" spans="1:3" x14ac:dyDescent="0.25">
      <c r="A12886" s="16">
        <v>160402</v>
      </c>
      <c r="B12886">
        <v>10000</v>
      </c>
      <c r="C12886">
        <v>1</v>
      </c>
    </row>
    <row r="12887" spans="1:3" x14ac:dyDescent="0.25">
      <c r="A12887" s="16">
        <v>160403</v>
      </c>
      <c r="B12887">
        <v>10000</v>
      </c>
      <c r="C12887">
        <v>1</v>
      </c>
    </row>
    <row r="12888" spans="1:3" x14ac:dyDescent="0.25">
      <c r="A12888" s="16">
        <v>160404</v>
      </c>
      <c r="B12888">
        <v>9700</v>
      </c>
      <c r="C12888">
        <v>1</v>
      </c>
    </row>
    <row r="12889" spans="1:3" x14ac:dyDescent="0.25">
      <c r="A12889" s="16">
        <v>160405</v>
      </c>
      <c r="B12889">
        <v>9700</v>
      </c>
      <c r="C12889">
        <v>1</v>
      </c>
    </row>
    <row r="12890" spans="1:3" x14ac:dyDescent="0.25">
      <c r="A12890" s="16">
        <v>160407</v>
      </c>
      <c r="B12890">
        <v>9400</v>
      </c>
      <c r="C12890">
        <v>1</v>
      </c>
    </row>
    <row r="12891" spans="1:3" x14ac:dyDescent="0.25">
      <c r="A12891" s="16">
        <v>160588</v>
      </c>
      <c r="B12891">
        <v>10000</v>
      </c>
      <c r="C12891">
        <v>1</v>
      </c>
    </row>
    <row r="12892" spans="1:3" x14ac:dyDescent="0.25">
      <c r="A12892" s="16">
        <v>160589</v>
      </c>
      <c r="B12892">
        <v>9400</v>
      </c>
      <c r="C12892">
        <v>1</v>
      </c>
    </row>
    <row r="12893" spans="1:3" x14ac:dyDescent="0.25">
      <c r="A12893" s="16">
        <v>160590</v>
      </c>
      <c r="B12893">
        <v>9400</v>
      </c>
      <c r="C12893">
        <v>1</v>
      </c>
    </row>
    <row r="12894" spans="1:3" x14ac:dyDescent="0.25">
      <c r="A12894" s="16">
        <v>160591</v>
      </c>
      <c r="B12894">
        <v>10800</v>
      </c>
      <c r="C12894">
        <v>1</v>
      </c>
    </row>
    <row r="12895" spans="1:3" x14ac:dyDescent="0.25">
      <c r="A12895" s="16">
        <v>160592</v>
      </c>
      <c r="B12895">
        <v>10800</v>
      </c>
      <c r="C12895">
        <v>1</v>
      </c>
    </row>
    <row r="12896" spans="1:3" x14ac:dyDescent="0.25">
      <c r="A12896" s="16">
        <v>160593</v>
      </c>
      <c r="B12896">
        <v>10800</v>
      </c>
      <c r="C12896">
        <v>1</v>
      </c>
    </row>
    <row r="12897" spans="1:3" x14ac:dyDescent="0.25">
      <c r="A12897" s="16">
        <v>160594</v>
      </c>
      <c r="B12897">
        <v>10000</v>
      </c>
      <c r="C12897">
        <v>1</v>
      </c>
    </row>
    <row r="12898" spans="1:3" x14ac:dyDescent="0.25">
      <c r="A12898" s="16">
        <v>160595</v>
      </c>
      <c r="B12898">
        <v>10000</v>
      </c>
      <c r="C12898">
        <v>1</v>
      </c>
    </row>
    <row r="12899" spans="1:3" x14ac:dyDescent="0.25">
      <c r="A12899" s="16">
        <v>160596</v>
      </c>
      <c r="B12899">
        <v>10300</v>
      </c>
      <c r="C12899">
        <v>1</v>
      </c>
    </row>
    <row r="12900" spans="1:3" x14ac:dyDescent="0.25">
      <c r="A12900" s="16">
        <v>160597</v>
      </c>
      <c r="B12900">
        <v>10000</v>
      </c>
      <c r="C12900">
        <v>1</v>
      </c>
    </row>
    <row r="12901" spans="1:3" x14ac:dyDescent="0.25">
      <c r="A12901" s="16">
        <v>160598</v>
      </c>
      <c r="B12901">
        <v>10000</v>
      </c>
      <c r="C12901">
        <v>1</v>
      </c>
    </row>
    <row r="12902" spans="1:3" x14ac:dyDescent="0.25">
      <c r="A12902" s="16">
        <v>160599</v>
      </c>
      <c r="B12902">
        <v>9400</v>
      </c>
      <c r="C12902">
        <v>1</v>
      </c>
    </row>
    <row r="12903" spans="1:3" x14ac:dyDescent="0.25">
      <c r="A12903" s="16">
        <v>160600</v>
      </c>
      <c r="B12903">
        <v>9400</v>
      </c>
      <c r="C12903">
        <v>1</v>
      </c>
    </row>
    <row r="12904" spans="1:3" x14ac:dyDescent="0.25">
      <c r="A12904" s="16">
        <v>160601</v>
      </c>
      <c r="B12904">
        <v>9400</v>
      </c>
      <c r="C12904">
        <v>1</v>
      </c>
    </row>
    <row r="12905" spans="1:3" x14ac:dyDescent="0.25">
      <c r="A12905" s="16">
        <v>160602</v>
      </c>
      <c r="B12905">
        <v>9400</v>
      </c>
      <c r="C12905">
        <v>1</v>
      </c>
    </row>
    <row r="12906" spans="1:3" x14ac:dyDescent="0.25">
      <c r="A12906" s="16">
        <v>160603</v>
      </c>
      <c r="B12906">
        <v>8900</v>
      </c>
      <c r="C12906">
        <v>1</v>
      </c>
    </row>
    <row r="12907" spans="1:3" x14ac:dyDescent="0.25">
      <c r="A12907" s="16">
        <v>160604</v>
      </c>
      <c r="B12907">
        <v>9400</v>
      </c>
      <c r="C12907">
        <v>1</v>
      </c>
    </row>
    <row r="12908" spans="1:3" x14ac:dyDescent="0.25">
      <c r="A12908" s="16">
        <v>160605</v>
      </c>
      <c r="B12908">
        <v>10300</v>
      </c>
      <c r="C12908">
        <v>1</v>
      </c>
    </row>
    <row r="12909" spans="1:3" x14ac:dyDescent="0.25">
      <c r="A12909" s="16">
        <v>160606</v>
      </c>
      <c r="B12909">
        <v>10300</v>
      </c>
      <c r="C12909">
        <v>1</v>
      </c>
    </row>
    <row r="12910" spans="1:3" x14ac:dyDescent="0.25">
      <c r="A12910" s="16">
        <v>160607</v>
      </c>
      <c r="B12910">
        <v>10000</v>
      </c>
      <c r="C12910">
        <v>1</v>
      </c>
    </row>
    <row r="12911" spans="1:3" x14ac:dyDescent="0.25">
      <c r="A12911" s="16">
        <v>160608</v>
      </c>
      <c r="B12911">
        <v>10000</v>
      </c>
      <c r="C12911">
        <v>1</v>
      </c>
    </row>
    <row r="12912" spans="1:3" x14ac:dyDescent="0.25">
      <c r="A12912" s="16">
        <v>160609</v>
      </c>
      <c r="B12912">
        <v>10000</v>
      </c>
      <c r="C12912">
        <v>1</v>
      </c>
    </row>
    <row r="12913" spans="1:3" x14ac:dyDescent="0.25">
      <c r="A12913" s="16">
        <v>160610</v>
      </c>
      <c r="B12913">
        <v>10800</v>
      </c>
      <c r="C12913">
        <v>1</v>
      </c>
    </row>
    <row r="12914" spans="1:3" x14ac:dyDescent="0.25">
      <c r="A12914" s="16">
        <v>160611</v>
      </c>
      <c r="B12914">
        <v>9400</v>
      </c>
      <c r="C12914">
        <v>1</v>
      </c>
    </row>
    <row r="12915" spans="1:3" x14ac:dyDescent="0.25">
      <c r="A12915" s="16">
        <v>160612</v>
      </c>
      <c r="B12915">
        <v>9400</v>
      </c>
      <c r="C12915">
        <v>1</v>
      </c>
    </row>
    <row r="12916" spans="1:3" x14ac:dyDescent="0.25">
      <c r="A12916" s="16">
        <v>160613</v>
      </c>
      <c r="B12916">
        <v>10300</v>
      </c>
      <c r="C12916">
        <v>1</v>
      </c>
    </row>
    <row r="12917" spans="1:3" x14ac:dyDescent="0.25">
      <c r="A12917" s="16">
        <v>160614</v>
      </c>
      <c r="B12917">
        <v>9400</v>
      </c>
      <c r="C12917">
        <v>1</v>
      </c>
    </row>
    <row r="12918" spans="1:3" x14ac:dyDescent="0.25">
      <c r="A12918" s="16">
        <v>160615</v>
      </c>
      <c r="B12918">
        <v>9400</v>
      </c>
      <c r="C12918">
        <v>1</v>
      </c>
    </row>
    <row r="12919" spans="1:3" x14ac:dyDescent="0.25">
      <c r="A12919" s="16">
        <v>160616</v>
      </c>
      <c r="B12919">
        <v>10300</v>
      </c>
      <c r="C12919">
        <v>1</v>
      </c>
    </row>
    <row r="12920" spans="1:3" x14ac:dyDescent="0.25">
      <c r="A12920" s="16">
        <v>160617</v>
      </c>
      <c r="B12920">
        <v>9400</v>
      </c>
      <c r="C12920">
        <v>1</v>
      </c>
    </row>
    <row r="12921" spans="1:3" x14ac:dyDescent="0.25">
      <c r="A12921" s="16">
        <v>160618</v>
      </c>
      <c r="B12921">
        <v>10300</v>
      </c>
      <c r="C12921">
        <v>1</v>
      </c>
    </row>
    <row r="12922" spans="1:3" x14ac:dyDescent="0.25">
      <c r="A12922" s="16">
        <v>160619</v>
      </c>
      <c r="B12922">
        <v>9400</v>
      </c>
      <c r="C12922">
        <v>1</v>
      </c>
    </row>
    <row r="12923" spans="1:3" x14ac:dyDescent="0.25">
      <c r="A12923" s="16">
        <v>160620</v>
      </c>
      <c r="B12923">
        <v>9400</v>
      </c>
      <c r="C12923">
        <v>1</v>
      </c>
    </row>
    <row r="12924" spans="1:3" x14ac:dyDescent="0.25">
      <c r="A12924" s="16">
        <v>160621</v>
      </c>
      <c r="B12924">
        <v>9400</v>
      </c>
      <c r="C12924">
        <v>1</v>
      </c>
    </row>
    <row r="12925" spans="1:3" x14ac:dyDescent="0.25">
      <c r="A12925" s="16">
        <v>160622</v>
      </c>
      <c r="B12925">
        <v>9400</v>
      </c>
      <c r="C12925">
        <v>1</v>
      </c>
    </row>
    <row r="12926" spans="1:3" x14ac:dyDescent="0.25">
      <c r="A12926" s="16">
        <v>160623</v>
      </c>
      <c r="B12926">
        <v>9400</v>
      </c>
      <c r="C12926">
        <v>1</v>
      </c>
    </row>
    <row r="12927" spans="1:3" x14ac:dyDescent="0.25">
      <c r="A12927" s="16">
        <v>160624</v>
      </c>
      <c r="B12927">
        <v>9700</v>
      </c>
      <c r="C12927">
        <v>1</v>
      </c>
    </row>
    <row r="12928" spans="1:3" x14ac:dyDescent="0.25">
      <c r="A12928" s="16">
        <v>160625</v>
      </c>
      <c r="B12928">
        <v>9700</v>
      </c>
      <c r="C12928">
        <v>1</v>
      </c>
    </row>
    <row r="12929" spans="1:3" x14ac:dyDescent="0.25">
      <c r="A12929" s="16">
        <v>160626</v>
      </c>
      <c r="B12929">
        <v>9700</v>
      </c>
      <c r="C12929">
        <v>1</v>
      </c>
    </row>
    <row r="12930" spans="1:3" x14ac:dyDescent="0.25">
      <c r="A12930" s="16">
        <v>160627</v>
      </c>
      <c r="B12930">
        <v>9700</v>
      </c>
      <c r="C12930">
        <v>1</v>
      </c>
    </row>
    <row r="12931" spans="1:3" x14ac:dyDescent="0.25">
      <c r="A12931" s="16">
        <v>160628</v>
      </c>
      <c r="B12931">
        <v>8900</v>
      </c>
      <c r="C12931">
        <v>1</v>
      </c>
    </row>
    <row r="12932" spans="1:3" x14ac:dyDescent="0.25">
      <c r="A12932" s="16">
        <v>160629</v>
      </c>
      <c r="B12932">
        <v>9700</v>
      </c>
      <c r="C12932">
        <v>1</v>
      </c>
    </row>
    <row r="12933" spans="1:3" x14ac:dyDescent="0.25">
      <c r="A12933" s="16">
        <v>160630</v>
      </c>
      <c r="B12933">
        <v>9700</v>
      </c>
      <c r="C12933">
        <v>1</v>
      </c>
    </row>
    <row r="12934" spans="1:3" x14ac:dyDescent="0.25">
      <c r="A12934" s="16">
        <v>160631</v>
      </c>
      <c r="B12934">
        <v>9700</v>
      </c>
      <c r="C12934">
        <v>1</v>
      </c>
    </row>
    <row r="12935" spans="1:3" x14ac:dyDescent="0.25">
      <c r="A12935" s="16">
        <v>160632</v>
      </c>
      <c r="B12935">
        <v>9700</v>
      </c>
      <c r="C12935">
        <v>1</v>
      </c>
    </row>
    <row r="12936" spans="1:3" x14ac:dyDescent="0.25">
      <c r="A12936" s="16">
        <v>160633</v>
      </c>
      <c r="B12936">
        <v>8900</v>
      </c>
      <c r="C12936">
        <v>1</v>
      </c>
    </row>
    <row r="12937" spans="1:3" x14ac:dyDescent="0.25">
      <c r="A12937" s="16">
        <v>160634</v>
      </c>
      <c r="B12937">
        <v>10000</v>
      </c>
      <c r="C12937">
        <v>1</v>
      </c>
    </row>
    <row r="12938" spans="1:3" x14ac:dyDescent="0.25">
      <c r="A12938" s="16">
        <v>160635</v>
      </c>
      <c r="B12938">
        <v>10000</v>
      </c>
      <c r="C12938">
        <v>1</v>
      </c>
    </row>
    <row r="12939" spans="1:3" x14ac:dyDescent="0.25">
      <c r="A12939" s="16">
        <v>160637</v>
      </c>
      <c r="B12939">
        <v>9400</v>
      </c>
      <c r="C12939">
        <v>1</v>
      </c>
    </row>
    <row r="12940" spans="1:3" x14ac:dyDescent="0.25">
      <c r="A12940" s="16">
        <v>160638</v>
      </c>
      <c r="B12940">
        <v>10300</v>
      </c>
      <c r="C12940">
        <v>1</v>
      </c>
    </row>
    <row r="12941" spans="1:3" x14ac:dyDescent="0.25">
      <c r="A12941" s="16">
        <v>160639</v>
      </c>
      <c r="B12941">
        <v>10300</v>
      </c>
      <c r="C12941">
        <v>1</v>
      </c>
    </row>
    <row r="12942" spans="1:3" x14ac:dyDescent="0.25">
      <c r="A12942" s="16">
        <v>160640</v>
      </c>
      <c r="B12942">
        <v>9400</v>
      </c>
      <c r="C12942">
        <v>1</v>
      </c>
    </row>
    <row r="12943" spans="1:3" x14ac:dyDescent="0.25">
      <c r="A12943" s="16">
        <v>160641</v>
      </c>
      <c r="B12943">
        <v>10000</v>
      </c>
      <c r="C12943">
        <v>1</v>
      </c>
    </row>
    <row r="12944" spans="1:3" x14ac:dyDescent="0.25">
      <c r="A12944" s="16">
        <v>160642</v>
      </c>
      <c r="B12944">
        <v>10000</v>
      </c>
      <c r="C12944">
        <v>1</v>
      </c>
    </row>
    <row r="12945" spans="1:3" x14ac:dyDescent="0.25">
      <c r="A12945" s="16">
        <v>160643</v>
      </c>
      <c r="B12945">
        <v>10000</v>
      </c>
      <c r="C12945">
        <v>1</v>
      </c>
    </row>
    <row r="12946" spans="1:3" x14ac:dyDescent="0.25">
      <c r="A12946" s="16">
        <v>160644</v>
      </c>
      <c r="B12946">
        <v>9400</v>
      </c>
      <c r="C12946">
        <v>1</v>
      </c>
    </row>
    <row r="12947" spans="1:3" x14ac:dyDescent="0.25">
      <c r="A12947" s="16">
        <v>160645</v>
      </c>
      <c r="B12947">
        <v>9400</v>
      </c>
      <c r="C12947">
        <v>1</v>
      </c>
    </row>
    <row r="12948" spans="1:3" x14ac:dyDescent="0.25">
      <c r="A12948" s="16">
        <v>160646</v>
      </c>
      <c r="B12948">
        <v>9400</v>
      </c>
      <c r="C12948">
        <v>1</v>
      </c>
    </row>
    <row r="12949" spans="1:3" x14ac:dyDescent="0.25">
      <c r="A12949" s="16">
        <v>160647</v>
      </c>
      <c r="B12949">
        <v>10000</v>
      </c>
      <c r="C12949">
        <v>1</v>
      </c>
    </row>
    <row r="12950" spans="1:3" x14ac:dyDescent="0.25">
      <c r="A12950" s="16">
        <v>160648</v>
      </c>
      <c r="B12950">
        <v>10000</v>
      </c>
      <c r="C12950">
        <v>1</v>
      </c>
    </row>
    <row r="12951" spans="1:3" x14ac:dyDescent="0.25">
      <c r="A12951" s="16">
        <v>160649</v>
      </c>
      <c r="B12951">
        <v>10000</v>
      </c>
      <c r="C12951">
        <v>1</v>
      </c>
    </row>
    <row r="12952" spans="1:3" x14ac:dyDescent="0.25">
      <c r="A12952" s="16">
        <v>160650</v>
      </c>
      <c r="B12952">
        <v>10300</v>
      </c>
      <c r="C12952">
        <v>1</v>
      </c>
    </row>
    <row r="12953" spans="1:3" x14ac:dyDescent="0.25">
      <c r="A12953" s="16">
        <v>160651</v>
      </c>
      <c r="B12953">
        <v>9400</v>
      </c>
      <c r="C12953">
        <v>1</v>
      </c>
    </row>
    <row r="12954" spans="1:3" x14ac:dyDescent="0.25">
      <c r="A12954" s="16">
        <v>160652</v>
      </c>
      <c r="B12954">
        <v>10000</v>
      </c>
      <c r="C12954">
        <v>1</v>
      </c>
    </row>
    <row r="12955" spans="1:3" x14ac:dyDescent="0.25">
      <c r="A12955" s="16">
        <v>160653</v>
      </c>
      <c r="B12955">
        <v>9400</v>
      </c>
      <c r="C12955">
        <v>1</v>
      </c>
    </row>
    <row r="12956" spans="1:3" x14ac:dyDescent="0.25">
      <c r="A12956" s="16">
        <v>160654</v>
      </c>
      <c r="B12956">
        <v>9400</v>
      </c>
      <c r="C12956">
        <v>1</v>
      </c>
    </row>
    <row r="12957" spans="1:3" x14ac:dyDescent="0.25">
      <c r="A12957" s="16">
        <v>160655</v>
      </c>
      <c r="B12957">
        <v>8900</v>
      </c>
      <c r="C12957">
        <v>1</v>
      </c>
    </row>
    <row r="12958" spans="1:3" x14ac:dyDescent="0.25">
      <c r="A12958" s="16">
        <v>160659</v>
      </c>
      <c r="B12958">
        <v>10000</v>
      </c>
      <c r="C12958">
        <v>1</v>
      </c>
    </row>
    <row r="12959" spans="1:3" x14ac:dyDescent="0.25">
      <c r="A12959" s="16">
        <v>160660</v>
      </c>
      <c r="B12959">
        <v>9400</v>
      </c>
      <c r="C12959">
        <v>1</v>
      </c>
    </row>
    <row r="12960" spans="1:3" x14ac:dyDescent="0.25">
      <c r="A12960" s="16">
        <v>160661</v>
      </c>
      <c r="B12960">
        <v>9400</v>
      </c>
      <c r="C12960">
        <v>1</v>
      </c>
    </row>
    <row r="12961" spans="1:3" x14ac:dyDescent="0.25">
      <c r="A12961" s="16">
        <v>160662</v>
      </c>
      <c r="B12961">
        <v>9400</v>
      </c>
      <c r="C12961">
        <v>1</v>
      </c>
    </row>
    <row r="12962" spans="1:3" x14ac:dyDescent="0.25">
      <c r="A12962" s="16">
        <v>160663</v>
      </c>
      <c r="B12962">
        <v>10000</v>
      </c>
      <c r="C12962">
        <v>1</v>
      </c>
    </row>
    <row r="12963" spans="1:3" x14ac:dyDescent="0.25">
      <c r="A12963" s="16">
        <v>160664</v>
      </c>
      <c r="B12963">
        <v>10000</v>
      </c>
      <c r="C12963">
        <v>1</v>
      </c>
    </row>
    <row r="12964" spans="1:3" x14ac:dyDescent="0.25">
      <c r="A12964" s="16">
        <v>160665</v>
      </c>
      <c r="B12964">
        <v>10000</v>
      </c>
      <c r="C12964">
        <v>1</v>
      </c>
    </row>
    <row r="12965" spans="1:3" x14ac:dyDescent="0.25">
      <c r="A12965" s="16">
        <v>160666</v>
      </c>
      <c r="B12965">
        <v>9400</v>
      </c>
      <c r="C12965">
        <v>1</v>
      </c>
    </row>
    <row r="12966" spans="1:3" x14ac:dyDescent="0.25">
      <c r="A12966" s="16">
        <v>160667</v>
      </c>
      <c r="B12966">
        <v>9400</v>
      </c>
      <c r="C12966">
        <v>1</v>
      </c>
    </row>
    <row r="12967" spans="1:3" x14ac:dyDescent="0.25">
      <c r="A12967" s="16">
        <v>160668</v>
      </c>
      <c r="B12967">
        <v>9400</v>
      </c>
      <c r="C12967">
        <v>1</v>
      </c>
    </row>
    <row r="12968" spans="1:3" x14ac:dyDescent="0.25">
      <c r="A12968" s="16">
        <v>160669</v>
      </c>
      <c r="B12968">
        <v>10000</v>
      </c>
      <c r="C12968">
        <v>1</v>
      </c>
    </row>
    <row r="12969" spans="1:3" x14ac:dyDescent="0.25">
      <c r="A12969" s="16">
        <v>160670</v>
      </c>
      <c r="B12969">
        <v>9400</v>
      </c>
      <c r="C12969">
        <v>1</v>
      </c>
    </row>
    <row r="12970" spans="1:3" x14ac:dyDescent="0.25">
      <c r="A12970" s="16">
        <v>160671</v>
      </c>
      <c r="B12970">
        <v>10000</v>
      </c>
      <c r="C12970">
        <v>1</v>
      </c>
    </row>
    <row r="12971" spans="1:3" x14ac:dyDescent="0.25">
      <c r="A12971" s="16">
        <v>160672</v>
      </c>
      <c r="B12971">
        <v>10000</v>
      </c>
      <c r="C12971">
        <v>1</v>
      </c>
    </row>
    <row r="12972" spans="1:3" x14ac:dyDescent="0.25">
      <c r="A12972" s="16">
        <v>160673</v>
      </c>
      <c r="B12972">
        <v>10000</v>
      </c>
      <c r="C12972">
        <v>1</v>
      </c>
    </row>
    <row r="12973" spans="1:3" x14ac:dyDescent="0.25">
      <c r="A12973" s="16">
        <v>160674</v>
      </c>
      <c r="B12973">
        <v>10000</v>
      </c>
      <c r="C12973">
        <v>1</v>
      </c>
    </row>
    <row r="12974" spans="1:3" x14ac:dyDescent="0.25">
      <c r="A12974" s="16">
        <v>160675</v>
      </c>
      <c r="B12974">
        <v>9400</v>
      </c>
      <c r="C12974">
        <v>1</v>
      </c>
    </row>
    <row r="12975" spans="1:3" x14ac:dyDescent="0.25">
      <c r="A12975" s="16">
        <v>160677</v>
      </c>
      <c r="B12975">
        <v>9400</v>
      </c>
      <c r="C12975">
        <v>1</v>
      </c>
    </row>
    <row r="12976" spans="1:3" x14ac:dyDescent="0.25">
      <c r="A12976" s="16">
        <v>160679</v>
      </c>
      <c r="B12976">
        <v>10000</v>
      </c>
      <c r="C12976">
        <v>1</v>
      </c>
    </row>
    <row r="12977" spans="1:3" x14ac:dyDescent="0.25">
      <c r="A12977" s="16">
        <v>160680</v>
      </c>
      <c r="B12977">
        <v>8900</v>
      </c>
      <c r="C12977">
        <v>1</v>
      </c>
    </row>
    <row r="12978" spans="1:3" x14ac:dyDescent="0.25">
      <c r="A12978" s="16">
        <v>160681</v>
      </c>
      <c r="B12978">
        <v>9400</v>
      </c>
      <c r="C12978">
        <v>1</v>
      </c>
    </row>
    <row r="12979" spans="1:3" x14ac:dyDescent="0.25">
      <c r="A12979" s="16">
        <v>160682</v>
      </c>
      <c r="B12979">
        <v>9400</v>
      </c>
      <c r="C12979">
        <v>1</v>
      </c>
    </row>
    <row r="12980" spans="1:3" x14ac:dyDescent="0.25">
      <c r="A12980" s="16">
        <v>160683</v>
      </c>
      <c r="B12980">
        <v>8600</v>
      </c>
      <c r="C12980">
        <v>1</v>
      </c>
    </row>
    <row r="12981" spans="1:3" x14ac:dyDescent="0.25">
      <c r="A12981" s="16">
        <v>160684</v>
      </c>
      <c r="B12981">
        <v>8600</v>
      </c>
      <c r="C12981">
        <v>1</v>
      </c>
    </row>
    <row r="12982" spans="1:3" x14ac:dyDescent="0.25">
      <c r="A12982" s="16">
        <v>160685</v>
      </c>
      <c r="B12982">
        <v>8600</v>
      </c>
      <c r="C12982">
        <v>1</v>
      </c>
    </row>
    <row r="12983" spans="1:3" x14ac:dyDescent="0.25">
      <c r="A12983" s="16">
        <v>160686</v>
      </c>
      <c r="B12983">
        <v>8600</v>
      </c>
      <c r="C12983">
        <v>1</v>
      </c>
    </row>
    <row r="12984" spans="1:3" x14ac:dyDescent="0.25">
      <c r="A12984" s="16">
        <v>160687</v>
      </c>
      <c r="B12984">
        <v>8000</v>
      </c>
      <c r="C12984">
        <v>1</v>
      </c>
    </row>
    <row r="12985" spans="1:3" x14ac:dyDescent="0.25">
      <c r="A12985" s="16">
        <v>160688</v>
      </c>
      <c r="B12985">
        <v>8000</v>
      </c>
      <c r="C12985">
        <v>1</v>
      </c>
    </row>
    <row r="12986" spans="1:3" x14ac:dyDescent="0.25">
      <c r="A12986" s="16">
        <v>160689</v>
      </c>
      <c r="B12986">
        <v>8000</v>
      </c>
      <c r="C12986">
        <v>1</v>
      </c>
    </row>
    <row r="12987" spans="1:3" x14ac:dyDescent="0.25">
      <c r="A12987" s="16">
        <v>160690</v>
      </c>
      <c r="B12987">
        <v>8000</v>
      </c>
      <c r="C12987">
        <v>1</v>
      </c>
    </row>
    <row r="12988" spans="1:3" x14ac:dyDescent="0.25">
      <c r="A12988" s="16">
        <v>160691</v>
      </c>
      <c r="B12988">
        <v>9400</v>
      </c>
      <c r="C12988">
        <v>1</v>
      </c>
    </row>
    <row r="12989" spans="1:3" x14ac:dyDescent="0.25">
      <c r="A12989" s="16">
        <v>160692</v>
      </c>
      <c r="B12989">
        <v>8000</v>
      </c>
      <c r="C12989">
        <v>1</v>
      </c>
    </row>
    <row r="12990" spans="1:3" x14ac:dyDescent="0.25">
      <c r="A12990" s="16">
        <v>160693</v>
      </c>
      <c r="B12990">
        <v>10000</v>
      </c>
      <c r="C12990">
        <v>1</v>
      </c>
    </row>
    <row r="12991" spans="1:3" x14ac:dyDescent="0.25">
      <c r="A12991" s="16">
        <v>160694</v>
      </c>
      <c r="B12991">
        <v>10000</v>
      </c>
      <c r="C12991">
        <v>1</v>
      </c>
    </row>
    <row r="12992" spans="1:3" x14ac:dyDescent="0.25">
      <c r="A12992" s="16">
        <v>160695</v>
      </c>
      <c r="B12992">
        <v>10000</v>
      </c>
      <c r="C12992">
        <v>1</v>
      </c>
    </row>
    <row r="12993" spans="1:3" x14ac:dyDescent="0.25">
      <c r="A12993" s="16">
        <v>160696</v>
      </c>
      <c r="B12993">
        <v>9400</v>
      </c>
      <c r="C12993">
        <v>1</v>
      </c>
    </row>
    <row r="12994" spans="1:3" x14ac:dyDescent="0.25">
      <c r="A12994" s="16">
        <v>160697</v>
      </c>
      <c r="B12994">
        <v>9400</v>
      </c>
      <c r="C12994">
        <v>1</v>
      </c>
    </row>
    <row r="12995" spans="1:3" x14ac:dyDescent="0.25">
      <c r="A12995" s="16">
        <v>160698</v>
      </c>
      <c r="B12995">
        <v>10000</v>
      </c>
      <c r="C12995">
        <v>1</v>
      </c>
    </row>
    <row r="12996" spans="1:3" x14ac:dyDescent="0.25">
      <c r="A12996" s="16">
        <v>160700</v>
      </c>
      <c r="B12996">
        <v>10000</v>
      </c>
      <c r="C12996">
        <v>1</v>
      </c>
    </row>
    <row r="12997" spans="1:3" x14ac:dyDescent="0.25">
      <c r="A12997" s="16">
        <v>160701</v>
      </c>
      <c r="B12997">
        <v>10000</v>
      </c>
      <c r="C12997">
        <v>1</v>
      </c>
    </row>
    <row r="12998" spans="1:3" x14ac:dyDescent="0.25">
      <c r="A12998" s="16">
        <v>160702</v>
      </c>
      <c r="B12998">
        <v>9400</v>
      </c>
      <c r="C12998">
        <v>1</v>
      </c>
    </row>
    <row r="12999" spans="1:3" x14ac:dyDescent="0.25">
      <c r="A12999" s="16">
        <v>160703</v>
      </c>
      <c r="B12999">
        <v>9400</v>
      </c>
      <c r="C12999">
        <v>1</v>
      </c>
    </row>
    <row r="13000" spans="1:3" x14ac:dyDescent="0.25">
      <c r="A13000" s="16">
        <v>160704</v>
      </c>
      <c r="B13000">
        <v>9400</v>
      </c>
      <c r="C13000">
        <v>1</v>
      </c>
    </row>
    <row r="13001" spans="1:3" x14ac:dyDescent="0.25">
      <c r="A13001" s="16">
        <v>160705</v>
      </c>
      <c r="B13001">
        <v>9400</v>
      </c>
      <c r="C13001">
        <v>1</v>
      </c>
    </row>
    <row r="13002" spans="1:3" x14ac:dyDescent="0.25">
      <c r="A13002" s="16">
        <v>160706</v>
      </c>
      <c r="B13002">
        <v>10000</v>
      </c>
      <c r="C13002">
        <v>1</v>
      </c>
    </row>
    <row r="13003" spans="1:3" x14ac:dyDescent="0.25">
      <c r="A13003" s="16">
        <v>160707</v>
      </c>
      <c r="B13003">
        <v>10800</v>
      </c>
      <c r="C13003">
        <v>1</v>
      </c>
    </row>
    <row r="13004" spans="1:3" x14ac:dyDescent="0.25">
      <c r="A13004" s="16">
        <v>160708</v>
      </c>
      <c r="B13004">
        <v>9400</v>
      </c>
      <c r="C13004">
        <v>1</v>
      </c>
    </row>
    <row r="13005" spans="1:3" x14ac:dyDescent="0.25">
      <c r="A13005" s="16">
        <v>160709</v>
      </c>
      <c r="B13005">
        <v>9400</v>
      </c>
      <c r="C13005">
        <v>1</v>
      </c>
    </row>
    <row r="13006" spans="1:3" x14ac:dyDescent="0.25">
      <c r="A13006" s="16">
        <v>160710</v>
      </c>
      <c r="B13006">
        <v>9400</v>
      </c>
      <c r="C13006">
        <v>1</v>
      </c>
    </row>
    <row r="13007" spans="1:3" x14ac:dyDescent="0.25">
      <c r="A13007" s="16">
        <v>160711</v>
      </c>
      <c r="B13007">
        <v>10000</v>
      </c>
      <c r="C13007">
        <v>1</v>
      </c>
    </row>
    <row r="13008" spans="1:3" x14ac:dyDescent="0.25">
      <c r="A13008" s="16">
        <v>160813</v>
      </c>
      <c r="B13008">
        <v>2050463</v>
      </c>
      <c r="C13008">
        <v>1</v>
      </c>
    </row>
    <row r="13009" spans="1:3" x14ac:dyDescent="0.25">
      <c r="A13009" s="16">
        <v>160814</v>
      </c>
      <c r="B13009">
        <v>2177731</v>
      </c>
      <c r="C13009">
        <v>1</v>
      </c>
    </row>
    <row r="13010" spans="1:3" x14ac:dyDescent="0.25">
      <c r="A13010" s="16">
        <v>160815</v>
      </c>
      <c r="B13010">
        <v>2947994</v>
      </c>
      <c r="C13010">
        <v>1</v>
      </c>
    </row>
    <row r="13011" spans="1:3" x14ac:dyDescent="0.25">
      <c r="A13011" s="16">
        <v>160816</v>
      </c>
      <c r="B13011">
        <v>3122606</v>
      </c>
      <c r="C13011">
        <v>1</v>
      </c>
    </row>
    <row r="13012" spans="1:3" x14ac:dyDescent="0.25">
      <c r="A13012" s="16">
        <v>160817</v>
      </c>
      <c r="B13012">
        <v>1109799</v>
      </c>
      <c r="C13012">
        <v>1</v>
      </c>
    </row>
    <row r="13013" spans="1:3" x14ac:dyDescent="0.25">
      <c r="A13013" s="16">
        <v>160818</v>
      </c>
      <c r="B13013">
        <v>3028324</v>
      </c>
      <c r="C13013">
        <v>1</v>
      </c>
    </row>
    <row r="13014" spans="1:3" x14ac:dyDescent="0.25">
      <c r="A13014" s="16">
        <v>160819</v>
      </c>
      <c r="B13014">
        <v>1204067</v>
      </c>
      <c r="C13014">
        <v>1</v>
      </c>
    </row>
    <row r="13015" spans="1:3" x14ac:dyDescent="0.25">
      <c r="A13015" s="16">
        <v>160820</v>
      </c>
      <c r="B13015">
        <v>2618437</v>
      </c>
      <c r="C13015">
        <v>1</v>
      </c>
    </row>
    <row r="13016" spans="1:3" x14ac:dyDescent="0.25">
      <c r="A13016" s="16">
        <v>160821</v>
      </c>
      <c r="B13016">
        <v>1885220</v>
      </c>
      <c r="C13016">
        <v>1</v>
      </c>
    </row>
    <row r="13017" spans="1:3" x14ac:dyDescent="0.25">
      <c r="A13017" s="16">
        <v>160822</v>
      </c>
      <c r="B13017">
        <v>306457</v>
      </c>
      <c r="C13017">
        <v>1</v>
      </c>
    </row>
    <row r="13018" spans="1:3" x14ac:dyDescent="0.25">
      <c r="A13018" s="16">
        <v>160823</v>
      </c>
      <c r="B13018">
        <v>522134</v>
      </c>
      <c r="C13018">
        <v>1</v>
      </c>
    </row>
    <row r="13019" spans="1:3" x14ac:dyDescent="0.25">
      <c r="A13019" s="16">
        <v>160824</v>
      </c>
      <c r="B13019">
        <v>2241497</v>
      </c>
      <c r="C13019">
        <v>1</v>
      </c>
    </row>
    <row r="13020" spans="1:3" x14ac:dyDescent="0.25">
      <c r="A13020" s="16">
        <v>160825</v>
      </c>
      <c r="B13020">
        <v>1535588</v>
      </c>
      <c r="C13020">
        <v>1</v>
      </c>
    </row>
    <row r="13021" spans="1:3" x14ac:dyDescent="0.25">
      <c r="A13021" s="16">
        <v>160826</v>
      </c>
      <c r="B13021">
        <v>2626928</v>
      </c>
      <c r="C13021">
        <v>1</v>
      </c>
    </row>
    <row r="13022" spans="1:3" x14ac:dyDescent="0.25">
      <c r="A13022" s="16">
        <v>160827</v>
      </c>
      <c r="B13022">
        <v>2999083</v>
      </c>
      <c r="C13022">
        <v>1</v>
      </c>
    </row>
    <row r="13023" spans="1:3" x14ac:dyDescent="0.25">
      <c r="A13023" s="16">
        <v>160828</v>
      </c>
      <c r="B13023">
        <v>2262257</v>
      </c>
      <c r="C13023">
        <v>1</v>
      </c>
    </row>
    <row r="13024" spans="1:3" x14ac:dyDescent="0.25">
      <c r="A13024" s="16">
        <v>160829</v>
      </c>
      <c r="B13024">
        <v>4527588</v>
      </c>
      <c r="C13024">
        <v>1</v>
      </c>
    </row>
    <row r="13025" spans="1:3" x14ac:dyDescent="0.25">
      <c r="A13025" s="16">
        <v>160830</v>
      </c>
      <c r="B13025">
        <v>3287139</v>
      </c>
      <c r="C13025">
        <v>1</v>
      </c>
    </row>
    <row r="13026" spans="1:3" x14ac:dyDescent="0.25">
      <c r="A13026" s="16">
        <v>160831</v>
      </c>
      <c r="B13026">
        <v>2808912</v>
      </c>
      <c r="C13026">
        <v>1</v>
      </c>
    </row>
    <row r="13027" spans="1:3" x14ac:dyDescent="0.25">
      <c r="A13027" s="16">
        <v>160832</v>
      </c>
      <c r="B13027">
        <v>2632007</v>
      </c>
      <c r="C13027">
        <v>1</v>
      </c>
    </row>
    <row r="13028" spans="1:3" x14ac:dyDescent="0.25">
      <c r="A13028" s="16">
        <v>160833</v>
      </c>
      <c r="B13028">
        <v>1714021</v>
      </c>
      <c r="C13028">
        <v>1</v>
      </c>
    </row>
    <row r="13029" spans="1:3" x14ac:dyDescent="0.25">
      <c r="A13029" s="16">
        <v>160834</v>
      </c>
      <c r="B13029">
        <v>1054462</v>
      </c>
      <c r="C13029">
        <v>1</v>
      </c>
    </row>
    <row r="13030" spans="1:3" x14ac:dyDescent="0.25">
      <c r="A13030" s="16">
        <v>160835</v>
      </c>
      <c r="B13030">
        <v>1700249</v>
      </c>
      <c r="C13030">
        <v>1</v>
      </c>
    </row>
    <row r="13031" spans="1:3" x14ac:dyDescent="0.25">
      <c r="A13031" s="16">
        <v>160836</v>
      </c>
      <c r="B13031">
        <v>723004</v>
      </c>
      <c r="C13031">
        <v>1</v>
      </c>
    </row>
    <row r="13032" spans="1:3" x14ac:dyDescent="0.25">
      <c r="A13032" s="16">
        <v>160837</v>
      </c>
      <c r="B13032">
        <v>1249354</v>
      </c>
      <c r="C13032">
        <v>1</v>
      </c>
    </row>
    <row r="13033" spans="1:3" x14ac:dyDescent="0.25">
      <c r="A13033" s="16">
        <v>160838</v>
      </c>
      <c r="B13033">
        <v>3419925</v>
      </c>
      <c r="C13033">
        <v>1</v>
      </c>
    </row>
    <row r="13034" spans="1:3" x14ac:dyDescent="0.25">
      <c r="A13034" s="16">
        <v>160839</v>
      </c>
      <c r="B13034">
        <v>2733394</v>
      </c>
      <c r="C13034">
        <v>1</v>
      </c>
    </row>
    <row r="13035" spans="1:3" x14ac:dyDescent="0.25">
      <c r="A13035" s="16">
        <v>160840</v>
      </c>
      <c r="B13035">
        <v>1167509</v>
      </c>
      <c r="C13035">
        <v>1</v>
      </c>
    </row>
    <row r="13036" spans="1:3" x14ac:dyDescent="0.25">
      <c r="A13036" s="16">
        <v>160841</v>
      </c>
      <c r="B13036">
        <v>1435247</v>
      </c>
      <c r="C13036">
        <v>1</v>
      </c>
    </row>
    <row r="13037" spans="1:3" x14ac:dyDescent="0.25">
      <c r="A13037" s="16">
        <v>160842</v>
      </c>
      <c r="B13037">
        <v>1030332</v>
      </c>
      <c r="C13037">
        <v>1</v>
      </c>
    </row>
    <row r="13038" spans="1:3" x14ac:dyDescent="0.25">
      <c r="A13038" s="16">
        <v>160843</v>
      </c>
      <c r="B13038">
        <v>1392972</v>
      </c>
      <c r="C13038">
        <v>1</v>
      </c>
    </row>
    <row r="13039" spans="1:3" x14ac:dyDescent="0.25">
      <c r="A13039" s="16">
        <v>160844</v>
      </c>
      <c r="B13039">
        <v>3893120</v>
      </c>
      <c r="C13039">
        <v>1</v>
      </c>
    </row>
    <row r="13040" spans="1:3" x14ac:dyDescent="0.25">
      <c r="A13040" s="16">
        <v>160845</v>
      </c>
      <c r="B13040">
        <v>1720464</v>
      </c>
      <c r="C13040">
        <v>1</v>
      </c>
    </row>
    <row r="13041" spans="1:3" x14ac:dyDescent="0.25">
      <c r="A13041" s="16">
        <v>160846</v>
      </c>
      <c r="B13041">
        <v>6634039</v>
      </c>
      <c r="C13041">
        <v>1</v>
      </c>
    </row>
    <row r="13042" spans="1:3" x14ac:dyDescent="0.25">
      <c r="A13042" s="16">
        <v>160847</v>
      </c>
      <c r="B13042">
        <v>1821997</v>
      </c>
      <c r="C13042">
        <v>1</v>
      </c>
    </row>
    <row r="13043" spans="1:3" x14ac:dyDescent="0.25">
      <c r="A13043" s="16">
        <v>160848</v>
      </c>
      <c r="B13043">
        <v>893858</v>
      </c>
      <c r="C13043">
        <v>1</v>
      </c>
    </row>
    <row r="13044" spans="1:3" x14ac:dyDescent="0.25">
      <c r="A13044" s="16">
        <v>160849</v>
      </c>
      <c r="B13044">
        <v>2272304</v>
      </c>
      <c r="C13044">
        <v>1</v>
      </c>
    </row>
    <row r="13045" spans="1:3" x14ac:dyDescent="0.25">
      <c r="A13045" s="16">
        <v>160850</v>
      </c>
      <c r="B13045">
        <v>2504568</v>
      </c>
      <c r="C13045">
        <v>1</v>
      </c>
    </row>
    <row r="13046" spans="1:3" x14ac:dyDescent="0.25">
      <c r="A13046" s="16">
        <v>160851</v>
      </c>
      <c r="B13046">
        <v>3337701</v>
      </c>
      <c r="C13046">
        <v>1</v>
      </c>
    </row>
    <row r="13047" spans="1:3" x14ac:dyDescent="0.25">
      <c r="A13047" s="16">
        <v>160852</v>
      </c>
      <c r="B13047">
        <v>2406897</v>
      </c>
      <c r="C13047">
        <v>1</v>
      </c>
    </row>
    <row r="13048" spans="1:3" x14ac:dyDescent="0.25">
      <c r="A13048" s="16">
        <v>160853</v>
      </c>
      <c r="B13048">
        <v>1401374</v>
      </c>
      <c r="C13048">
        <v>1</v>
      </c>
    </row>
    <row r="13049" spans="1:3" x14ac:dyDescent="0.25">
      <c r="A13049" s="16">
        <v>160854</v>
      </c>
      <c r="B13049">
        <v>1650851</v>
      </c>
      <c r="C13049">
        <v>1</v>
      </c>
    </row>
    <row r="13050" spans="1:3" x14ac:dyDescent="0.25">
      <c r="A13050" s="16">
        <v>160855</v>
      </c>
      <c r="B13050">
        <v>1562234</v>
      </c>
      <c r="C13050">
        <v>1</v>
      </c>
    </row>
    <row r="13051" spans="1:3" x14ac:dyDescent="0.25">
      <c r="A13051" s="16">
        <v>160856</v>
      </c>
      <c r="B13051">
        <v>129783</v>
      </c>
      <c r="C13051">
        <v>1</v>
      </c>
    </row>
    <row r="13052" spans="1:3" x14ac:dyDescent="0.25">
      <c r="A13052" s="16">
        <v>160857</v>
      </c>
      <c r="B13052">
        <v>28613</v>
      </c>
      <c r="C13052">
        <v>1</v>
      </c>
    </row>
    <row r="13053" spans="1:3" x14ac:dyDescent="0.25">
      <c r="A13053" s="16">
        <v>160858</v>
      </c>
      <c r="B13053">
        <v>33379</v>
      </c>
      <c r="C13053">
        <v>1</v>
      </c>
    </row>
    <row r="13054" spans="1:3" x14ac:dyDescent="0.25">
      <c r="A13054" s="16">
        <v>160859</v>
      </c>
      <c r="B13054">
        <v>74882</v>
      </c>
      <c r="C13054">
        <v>1</v>
      </c>
    </row>
    <row r="13055" spans="1:3" x14ac:dyDescent="0.25">
      <c r="A13055" s="16">
        <v>160860</v>
      </c>
      <c r="B13055">
        <v>1956605</v>
      </c>
      <c r="C13055">
        <v>1</v>
      </c>
    </row>
    <row r="13056" spans="1:3" x14ac:dyDescent="0.25">
      <c r="A13056" s="16">
        <v>160861</v>
      </c>
      <c r="B13056">
        <v>94016</v>
      </c>
      <c r="C13056">
        <v>1</v>
      </c>
    </row>
    <row r="13057" spans="1:3" x14ac:dyDescent="0.25">
      <c r="A13057" s="16">
        <v>160862</v>
      </c>
      <c r="B13057">
        <v>428586</v>
      </c>
      <c r="C13057">
        <v>1</v>
      </c>
    </row>
    <row r="13058" spans="1:3" x14ac:dyDescent="0.25">
      <c r="A13058" s="16">
        <v>160863</v>
      </c>
      <c r="B13058">
        <v>117040</v>
      </c>
      <c r="C13058">
        <v>1</v>
      </c>
    </row>
    <row r="13059" spans="1:3" x14ac:dyDescent="0.25">
      <c r="A13059" s="16">
        <v>160864</v>
      </c>
      <c r="B13059">
        <v>49760</v>
      </c>
      <c r="C13059">
        <v>1</v>
      </c>
    </row>
    <row r="13060" spans="1:3" x14ac:dyDescent="0.25">
      <c r="A13060" s="16">
        <v>160865</v>
      </c>
      <c r="B13060">
        <v>115273</v>
      </c>
      <c r="C13060">
        <v>1</v>
      </c>
    </row>
    <row r="13061" spans="1:3" x14ac:dyDescent="0.25">
      <c r="A13061" s="16">
        <v>160866</v>
      </c>
      <c r="B13061">
        <v>1029060</v>
      </c>
      <c r="C13061">
        <v>1</v>
      </c>
    </row>
    <row r="13062" spans="1:3" x14ac:dyDescent="0.25">
      <c r="A13062" s="16">
        <v>160867</v>
      </c>
      <c r="B13062">
        <v>3319</v>
      </c>
      <c r="C13062">
        <v>1</v>
      </c>
    </row>
    <row r="13063" spans="1:3" x14ac:dyDescent="0.25">
      <c r="A13063" s="16">
        <v>160868</v>
      </c>
      <c r="B13063">
        <v>10721</v>
      </c>
      <c r="C13063">
        <v>1</v>
      </c>
    </row>
    <row r="13064" spans="1:3" x14ac:dyDescent="0.25">
      <c r="A13064" s="16">
        <v>160869</v>
      </c>
      <c r="B13064">
        <v>162861</v>
      </c>
      <c r="C13064">
        <v>1</v>
      </c>
    </row>
    <row r="13065" spans="1:3" x14ac:dyDescent="0.25">
      <c r="A13065" s="16">
        <v>160870</v>
      </c>
      <c r="B13065">
        <v>511475</v>
      </c>
      <c r="C13065">
        <v>1</v>
      </c>
    </row>
    <row r="13066" spans="1:3" x14ac:dyDescent="0.25">
      <c r="A13066" s="16">
        <v>160871</v>
      </c>
      <c r="B13066">
        <v>1325147</v>
      </c>
      <c r="C13066">
        <v>1</v>
      </c>
    </row>
    <row r="13067" spans="1:3" x14ac:dyDescent="0.25">
      <c r="A13067" s="16">
        <v>164130</v>
      </c>
      <c r="B13067">
        <v>2554975</v>
      </c>
      <c r="C13067">
        <v>1</v>
      </c>
    </row>
    <row r="13068" spans="1:3" x14ac:dyDescent="0.25">
      <c r="A13068" s="16">
        <v>164131</v>
      </c>
      <c r="B13068">
        <v>1456093</v>
      </c>
      <c r="C13068">
        <v>1</v>
      </c>
    </row>
    <row r="13069" spans="1:3" x14ac:dyDescent="0.25">
      <c r="A13069" s="16">
        <v>164132</v>
      </c>
      <c r="B13069">
        <v>2143885</v>
      </c>
      <c r="C13069">
        <v>1</v>
      </c>
    </row>
    <row r="13070" spans="1:3" x14ac:dyDescent="0.25">
      <c r="A13070" s="16">
        <v>164133</v>
      </c>
      <c r="B13070">
        <v>3158181</v>
      </c>
      <c r="C13070">
        <v>1</v>
      </c>
    </row>
    <row r="13071" spans="1:3" x14ac:dyDescent="0.25">
      <c r="A13071" s="16">
        <v>164134</v>
      </c>
      <c r="B13071">
        <v>8959600</v>
      </c>
      <c r="C13071">
        <v>1</v>
      </c>
    </row>
    <row r="13072" spans="1:3" x14ac:dyDescent="0.25">
      <c r="A13072" s="16">
        <v>164135</v>
      </c>
      <c r="B13072">
        <v>8215786</v>
      </c>
      <c r="C13072">
        <v>1</v>
      </c>
    </row>
    <row r="13073" spans="1:3" x14ac:dyDescent="0.25">
      <c r="A13073" s="16">
        <v>164136</v>
      </c>
      <c r="B13073">
        <v>1334469</v>
      </c>
      <c r="C13073">
        <v>1</v>
      </c>
    </row>
    <row r="13074" spans="1:3" x14ac:dyDescent="0.25">
      <c r="A13074" s="16">
        <v>164137</v>
      </c>
      <c r="B13074">
        <v>5044175</v>
      </c>
      <c r="C13074">
        <v>1</v>
      </c>
    </row>
    <row r="13075" spans="1:3" x14ac:dyDescent="0.25">
      <c r="A13075" s="16">
        <v>164138</v>
      </c>
      <c r="B13075">
        <v>3145510</v>
      </c>
      <c r="C13075">
        <v>1</v>
      </c>
    </row>
    <row r="13076" spans="1:3" x14ac:dyDescent="0.25">
      <c r="A13076" s="16">
        <v>164139</v>
      </c>
      <c r="B13076">
        <v>5776316</v>
      </c>
      <c r="C13076">
        <v>1</v>
      </c>
    </row>
    <row r="13077" spans="1:3" x14ac:dyDescent="0.25">
      <c r="A13077" s="16">
        <v>164143</v>
      </c>
      <c r="B13077">
        <v>4602919</v>
      </c>
      <c r="C13077">
        <v>1</v>
      </c>
    </row>
    <row r="13078" spans="1:3" x14ac:dyDescent="0.25">
      <c r="A13078" s="16">
        <v>164144</v>
      </c>
      <c r="B13078">
        <v>3433134</v>
      </c>
      <c r="C13078">
        <v>1</v>
      </c>
    </row>
    <row r="13079" spans="1:3" x14ac:dyDescent="0.25">
      <c r="A13079" s="16">
        <v>164145</v>
      </c>
      <c r="B13079">
        <v>2245025</v>
      </c>
      <c r="C13079">
        <v>1</v>
      </c>
    </row>
    <row r="13080" spans="1:3" x14ac:dyDescent="0.25">
      <c r="A13080" s="16">
        <v>164146</v>
      </c>
      <c r="B13080">
        <v>3735618</v>
      </c>
      <c r="C13080">
        <v>1</v>
      </c>
    </row>
    <row r="13081" spans="1:3" x14ac:dyDescent="0.25">
      <c r="A13081" s="16">
        <v>164147</v>
      </c>
      <c r="B13081">
        <v>933185</v>
      </c>
      <c r="C13081">
        <v>1</v>
      </c>
    </row>
    <row r="13082" spans="1:3" x14ac:dyDescent="0.25">
      <c r="A13082" s="16">
        <v>164148</v>
      </c>
      <c r="B13082">
        <v>3040667</v>
      </c>
      <c r="C13082">
        <v>1</v>
      </c>
    </row>
    <row r="13083" spans="1:3" x14ac:dyDescent="0.25">
      <c r="A13083" s="16">
        <v>164149</v>
      </c>
      <c r="B13083">
        <v>1684699</v>
      </c>
      <c r="C13083">
        <v>1</v>
      </c>
    </row>
    <row r="13084" spans="1:3" x14ac:dyDescent="0.25">
      <c r="A13084" s="16">
        <v>164150</v>
      </c>
      <c r="B13084">
        <v>2653</v>
      </c>
      <c r="C13084">
        <v>1</v>
      </c>
    </row>
    <row r="13085" spans="1:3" x14ac:dyDescent="0.25">
      <c r="A13085" s="16">
        <v>164151</v>
      </c>
      <c r="B13085">
        <v>135</v>
      </c>
      <c r="C13085">
        <v>1</v>
      </c>
    </row>
    <row r="13086" spans="1:3" x14ac:dyDescent="0.25">
      <c r="A13086" s="16">
        <v>164152</v>
      </c>
      <c r="B13086">
        <v>753398</v>
      </c>
      <c r="C13086">
        <v>1</v>
      </c>
    </row>
    <row r="13087" spans="1:3" x14ac:dyDescent="0.25">
      <c r="A13087" s="16">
        <v>164153</v>
      </c>
      <c r="B13087">
        <v>2129992</v>
      </c>
      <c r="C13087">
        <v>1</v>
      </c>
    </row>
    <row r="13088" spans="1:3" x14ac:dyDescent="0.25">
      <c r="A13088" s="16">
        <v>164154</v>
      </c>
      <c r="B13088">
        <v>1140033</v>
      </c>
      <c r="C13088">
        <v>1</v>
      </c>
    </row>
    <row r="13089" spans="1:3" x14ac:dyDescent="0.25">
      <c r="A13089" s="16">
        <v>164155</v>
      </c>
      <c r="B13089">
        <v>929990</v>
      </c>
      <c r="C13089">
        <v>1</v>
      </c>
    </row>
    <row r="13090" spans="1:3" x14ac:dyDescent="0.25">
      <c r="A13090" s="16">
        <v>164156</v>
      </c>
      <c r="B13090">
        <v>2094724</v>
      </c>
      <c r="C13090">
        <v>1</v>
      </c>
    </row>
    <row r="13091" spans="1:3" x14ac:dyDescent="0.25">
      <c r="A13091" s="16">
        <v>164157</v>
      </c>
      <c r="B13091">
        <v>2456109</v>
      </c>
      <c r="C13091">
        <v>1</v>
      </c>
    </row>
    <row r="13092" spans="1:3" x14ac:dyDescent="0.25">
      <c r="A13092" s="16">
        <v>164158</v>
      </c>
      <c r="B13092">
        <v>6396208</v>
      </c>
      <c r="C13092">
        <v>1</v>
      </c>
    </row>
    <row r="13093" spans="1:3" x14ac:dyDescent="0.25">
      <c r="A13093" s="16">
        <v>164159</v>
      </c>
      <c r="B13093">
        <v>2494823</v>
      </c>
      <c r="C13093">
        <v>1</v>
      </c>
    </row>
    <row r="13094" spans="1:3" x14ac:dyDescent="0.25">
      <c r="A13094" s="16">
        <v>164160</v>
      </c>
      <c r="B13094">
        <v>1342568</v>
      </c>
      <c r="C13094">
        <v>1</v>
      </c>
    </row>
    <row r="13095" spans="1:3" x14ac:dyDescent="0.25">
      <c r="A13095" s="16">
        <v>164161</v>
      </c>
      <c r="B13095">
        <v>2796637</v>
      </c>
      <c r="C13095">
        <v>1</v>
      </c>
    </row>
    <row r="13096" spans="1:3" x14ac:dyDescent="0.25">
      <c r="A13096" s="16">
        <v>164162</v>
      </c>
      <c r="B13096">
        <v>5444728</v>
      </c>
      <c r="C13096">
        <v>1</v>
      </c>
    </row>
    <row r="13097" spans="1:3" x14ac:dyDescent="0.25">
      <c r="A13097" s="16">
        <v>164666</v>
      </c>
      <c r="B13097">
        <v>41478</v>
      </c>
      <c r="C13097">
        <v>1</v>
      </c>
    </row>
    <row r="13098" spans="1:3" x14ac:dyDescent="0.25">
      <c r="A13098" s="16">
        <v>164679</v>
      </c>
      <c r="B13098">
        <v>10300</v>
      </c>
      <c r="C13098">
        <v>1</v>
      </c>
    </row>
    <row r="13099" spans="1:3" x14ac:dyDescent="0.25">
      <c r="A13099" s="16">
        <v>164680</v>
      </c>
      <c r="B13099">
        <v>9700</v>
      </c>
      <c r="C13099">
        <v>1</v>
      </c>
    </row>
    <row r="13100" spans="1:3" x14ac:dyDescent="0.25">
      <c r="A13100" s="16">
        <v>164681</v>
      </c>
      <c r="B13100">
        <v>9400</v>
      </c>
      <c r="C13100">
        <v>1</v>
      </c>
    </row>
    <row r="13101" spans="1:3" x14ac:dyDescent="0.25">
      <c r="A13101" s="16">
        <v>164682</v>
      </c>
      <c r="B13101">
        <v>9400</v>
      </c>
      <c r="C13101">
        <v>1</v>
      </c>
    </row>
    <row r="13102" spans="1:3" x14ac:dyDescent="0.25">
      <c r="A13102" s="16">
        <v>164683</v>
      </c>
      <c r="B13102">
        <v>9700</v>
      </c>
      <c r="C13102">
        <v>1</v>
      </c>
    </row>
    <row r="13103" spans="1:3" x14ac:dyDescent="0.25">
      <c r="A13103" s="16">
        <v>164684</v>
      </c>
      <c r="B13103">
        <v>8900</v>
      </c>
      <c r="C13103">
        <v>1</v>
      </c>
    </row>
    <row r="13104" spans="1:3" x14ac:dyDescent="0.25">
      <c r="A13104" s="16">
        <v>164685</v>
      </c>
      <c r="B13104">
        <v>10000</v>
      </c>
      <c r="C13104">
        <v>1</v>
      </c>
    </row>
    <row r="13105" spans="1:3" x14ac:dyDescent="0.25">
      <c r="A13105" s="16">
        <v>164686</v>
      </c>
      <c r="B13105">
        <v>10000</v>
      </c>
      <c r="C13105">
        <v>1</v>
      </c>
    </row>
    <row r="13106" spans="1:3" x14ac:dyDescent="0.25">
      <c r="A13106" s="16">
        <v>164687</v>
      </c>
      <c r="B13106">
        <v>10000</v>
      </c>
      <c r="C13106">
        <v>1</v>
      </c>
    </row>
    <row r="13107" spans="1:3" x14ac:dyDescent="0.25">
      <c r="A13107" s="16">
        <v>164688</v>
      </c>
      <c r="B13107">
        <v>9400</v>
      </c>
      <c r="C13107">
        <v>1</v>
      </c>
    </row>
    <row r="13108" spans="1:3" x14ac:dyDescent="0.25">
      <c r="A13108" s="16">
        <v>164689</v>
      </c>
      <c r="B13108">
        <v>10000</v>
      </c>
      <c r="C13108">
        <v>1</v>
      </c>
    </row>
    <row r="13109" spans="1:3" x14ac:dyDescent="0.25">
      <c r="A13109" s="16">
        <v>164690</v>
      </c>
      <c r="B13109">
        <v>10000</v>
      </c>
      <c r="C13109">
        <v>1</v>
      </c>
    </row>
    <row r="13110" spans="1:3" x14ac:dyDescent="0.25">
      <c r="A13110" s="16">
        <v>164691</v>
      </c>
      <c r="B13110">
        <v>9400</v>
      </c>
      <c r="C13110">
        <v>1</v>
      </c>
    </row>
    <row r="13111" spans="1:3" x14ac:dyDescent="0.25">
      <c r="A13111" s="16">
        <v>164692</v>
      </c>
      <c r="B13111">
        <v>9400</v>
      </c>
      <c r="C13111">
        <v>1</v>
      </c>
    </row>
    <row r="13112" spans="1:3" x14ac:dyDescent="0.25">
      <c r="A13112" s="16">
        <v>164693</v>
      </c>
      <c r="B13112">
        <v>9400</v>
      </c>
      <c r="C13112">
        <v>1</v>
      </c>
    </row>
    <row r="13113" spans="1:3" x14ac:dyDescent="0.25">
      <c r="A13113" s="16">
        <v>164694</v>
      </c>
      <c r="B13113">
        <v>9400</v>
      </c>
      <c r="C13113">
        <v>1</v>
      </c>
    </row>
    <row r="13114" spans="1:3" x14ac:dyDescent="0.25">
      <c r="A13114" s="16">
        <v>164695</v>
      </c>
      <c r="B13114">
        <v>9400</v>
      </c>
      <c r="C13114">
        <v>1</v>
      </c>
    </row>
    <row r="13115" spans="1:3" x14ac:dyDescent="0.25">
      <c r="A13115" s="16">
        <v>164696</v>
      </c>
      <c r="B13115">
        <v>9400</v>
      </c>
      <c r="C13115">
        <v>1</v>
      </c>
    </row>
    <row r="13116" spans="1:3" x14ac:dyDescent="0.25">
      <c r="A13116" s="16">
        <v>164697</v>
      </c>
      <c r="B13116">
        <v>10800</v>
      </c>
      <c r="C13116">
        <v>1</v>
      </c>
    </row>
    <row r="13117" spans="1:3" x14ac:dyDescent="0.25">
      <c r="A13117" s="16">
        <v>164698</v>
      </c>
      <c r="B13117">
        <v>10800</v>
      </c>
      <c r="C13117">
        <v>1</v>
      </c>
    </row>
    <row r="13118" spans="1:3" x14ac:dyDescent="0.25">
      <c r="A13118" s="16">
        <v>164699</v>
      </c>
      <c r="B13118">
        <v>10000</v>
      </c>
      <c r="C13118">
        <v>1</v>
      </c>
    </row>
    <row r="13119" spans="1:3" x14ac:dyDescent="0.25">
      <c r="A13119" s="16">
        <v>164700</v>
      </c>
      <c r="B13119">
        <v>10000</v>
      </c>
      <c r="C13119">
        <v>1</v>
      </c>
    </row>
    <row r="13120" spans="1:3" x14ac:dyDescent="0.25">
      <c r="A13120" s="16">
        <v>164701</v>
      </c>
      <c r="B13120">
        <v>9400</v>
      </c>
      <c r="C13120">
        <v>1</v>
      </c>
    </row>
    <row r="13121" spans="1:3" x14ac:dyDescent="0.25">
      <c r="A13121" s="16">
        <v>164702</v>
      </c>
      <c r="B13121">
        <v>10300</v>
      </c>
      <c r="C13121">
        <v>1</v>
      </c>
    </row>
    <row r="13122" spans="1:3" x14ac:dyDescent="0.25">
      <c r="A13122" s="16">
        <v>164703</v>
      </c>
      <c r="B13122">
        <v>10800</v>
      </c>
      <c r="C13122">
        <v>1</v>
      </c>
    </row>
    <row r="13123" spans="1:3" x14ac:dyDescent="0.25">
      <c r="A13123" s="16">
        <v>164704</v>
      </c>
      <c r="B13123">
        <v>10000</v>
      </c>
      <c r="C13123">
        <v>1</v>
      </c>
    </row>
    <row r="13124" spans="1:3" x14ac:dyDescent="0.25">
      <c r="A13124" s="16">
        <v>164705</v>
      </c>
      <c r="B13124">
        <v>10000</v>
      </c>
      <c r="C13124">
        <v>1</v>
      </c>
    </row>
    <row r="13125" spans="1:3" x14ac:dyDescent="0.25">
      <c r="A13125" s="16">
        <v>164706</v>
      </c>
      <c r="B13125">
        <v>10000</v>
      </c>
      <c r="C13125">
        <v>1</v>
      </c>
    </row>
    <row r="13126" spans="1:3" x14ac:dyDescent="0.25">
      <c r="A13126" s="16">
        <v>164707</v>
      </c>
      <c r="B13126">
        <v>10800</v>
      </c>
      <c r="C13126">
        <v>1</v>
      </c>
    </row>
    <row r="13127" spans="1:3" x14ac:dyDescent="0.25">
      <c r="A13127" s="16">
        <v>164708</v>
      </c>
      <c r="B13127">
        <v>10000</v>
      </c>
      <c r="C13127">
        <v>1</v>
      </c>
    </row>
    <row r="13128" spans="1:3" x14ac:dyDescent="0.25">
      <c r="A13128" s="16">
        <v>164709</v>
      </c>
      <c r="B13128">
        <v>10000</v>
      </c>
      <c r="C13128">
        <v>1</v>
      </c>
    </row>
    <row r="13129" spans="1:3" x14ac:dyDescent="0.25">
      <c r="A13129" s="16">
        <v>164710</v>
      </c>
      <c r="B13129">
        <v>10000</v>
      </c>
      <c r="C13129">
        <v>1</v>
      </c>
    </row>
    <row r="13130" spans="1:3" x14ac:dyDescent="0.25">
      <c r="A13130" s="16">
        <v>164711</v>
      </c>
      <c r="B13130">
        <v>10300</v>
      </c>
      <c r="C13130">
        <v>1</v>
      </c>
    </row>
    <row r="13131" spans="1:3" x14ac:dyDescent="0.25">
      <c r="A13131" s="16">
        <v>164712</v>
      </c>
      <c r="B13131">
        <v>9400</v>
      </c>
      <c r="C13131">
        <v>1</v>
      </c>
    </row>
    <row r="13132" spans="1:3" x14ac:dyDescent="0.25">
      <c r="A13132" s="16">
        <v>164714</v>
      </c>
      <c r="B13132">
        <v>51435</v>
      </c>
      <c r="C13132">
        <v>1</v>
      </c>
    </row>
    <row r="13133" spans="1:3" x14ac:dyDescent="0.25">
      <c r="A13133" s="16">
        <v>164715</v>
      </c>
      <c r="B13133">
        <v>45532</v>
      </c>
      <c r="C13133">
        <v>1</v>
      </c>
    </row>
    <row r="13134" spans="1:3" x14ac:dyDescent="0.25">
      <c r="A13134" s="16">
        <v>164716</v>
      </c>
      <c r="B13134">
        <v>4361</v>
      </c>
      <c r="C13134">
        <v>1</v>
      </c>
    </row>
    <row r="13135" spans="1:3" x14ac:dyDescent="0.25">
      <c r="A13135" s="16">
        <v>164717</v>
      </c>
      <c r="B13135">
        <v>38953</v>
      </c>
      <c r="C13135">
        <v>1</v>
      </c>
    </row>
    <row r="13136" spans="1:3" x14ac:dyDescent="0.25">
      <c r="A13136" s="16">
        <v>164718</v>
      </c>
      <c r="B13136">
        <v>252151</v>
      </c>
      <c r="C13136">
        <v>1</v>
      </c>
    </row>
    <row r="13137" spans="1:3" x14ac:dyDescent="0.25">
      <c r="A13137" s="16">
        <v>164719</v>
      </c>
      <c r="B13137">
        <v>14200</v>
      </c>
      <c r="C13137">
        <v>1</v>
      </c>
    </row>
    <row r="13138" spans="1:3" x14ac:dyDescent="0.25">
      <c r="A13138" s="16">
        <v>164720</v>
      </c>
      <c r="B13138">
        <v>2443</v>
      </c>
      <c r="C13138">
        <v>1</v>
      </c>
    </row>
    <row r="13139" spans="1:3" x14ac:dyDescent="0.25">
      <c r="A13139" s="16">
        <v>164721</v>
      </c>
      <c r="B13139">
        <v>801580</v>
      </c>
      <c r="C13139">
        <v>1</v>
      </c>
    </row>
    <row r="13140" spans="1:3" x14ac:dyDescent="0.25">
      <c r="A13140" s="16">
        <v>164722</v>
      </c>
      <c r="B13140">
        <v>63073</v>
      </c>
      <c r="C13140">
        <v>1</v>
      </c>
    </row>
    <row r="13141" spans="1:3" x14ac:dyDescent="0.25">
      <c r="A13141" s="16">
        <v>164723</v>
      </c>
      <c r="B13141">
        <v>15984</v>
      </c>
      <c r="C13141">
        <v>1</v>
      </c>
    </row>
    <row r="13142" spans="1:3" x14ac:dyDescent="0.25">
      <c r="A13142" s="16">
        <v>164724</v>
      </c>
      <c r="B13142">
        <v>1068992</v>
      </c>
      <c r="C13142">
        <v>1</v>
      </c>
    </row>
    <row r="13143" spans="1:3" x14ac:dyDescent="0.25">
      <c r="A13143" s="16">
        <v>164725</v>
      </c>
      <c r="B13143">
        <v>2769646</v>
      </c>
      <c r="C13143">
        <v>1</v>
      </c>
    </row>
    <row r="13144" spans="1:3" x14ac:dyDescent="0.25">
      <c r="A13144" s="16">
        <v>164726</v>
      </c>
      <c r="B13144">
        <v>40000</v>
      </c>
      <c r="C13144">
        <v>1</v>
      </c>
    </row>
    <row r="13145" spans="1:3" x14ac:dyDescent="0.25">
      <c r="A13145" s="16">
        <v>164727</v>
      </c>
      <c r="B13145">
        <v>120000</v>
      </c>
      <c r="C13145">
        <v>1</v>
      </c>
    </row>
    <row r="13146" spans="1:3" x14ac:dyDescent="0.25">
      <c r="A13146" s="16">
        <v>164728</v>
      </c>
      <c r="B13146">
        <v>1575361</v>
      </c>
      <c r="C13146">
        <v>1</v>
      </c>
    </row>
    <row r="13147" spans="1:3" x14ac:dyDescent="0.25">
      <c r="A13147" s="16">
        <v>164730</v>
      </c>
      <c r="B13147">
        <v>10000</v>
      </c>
      <c r="C13147">
        <v>1</v>
      </c>
    </row>
    <row r="13148" spans="1:3" x14ac:dyDescent="0.25">
      <c r="A13148" s="16">
        <v>164731</v>
      </c>
      <c r="B13148">
        <v>9400</v>
      </c>
      <c r="C13148">
        <v>1</v>
      </c>
    </row>
    <row r="13149" spans="1:3" x14ac:dyDescent="0.25">
      <c r="A13149" s="16">
        <v>164732</v>
      </c>
      <c r="B13149">
        <v>9400</v>
      </c>
      <c r="C13149">
        <v>1</v>
      </c>
    </row>
    <row r="13150" spans="1:3" x14ac:dyDescent="0.25">
      <c r="A13150" s="16">
        <v>164733</v>
      </c>
      <c r="B13150">
        <v>8900</v>
      </c>
      <c r="C13150">
        <v>1</v>
      </c>
    </row>
    <row r="13151" spans="1:3" x14ac:dyDescent="0.25">
      <c r="A13151" s="16">
        <v>164734</v>
      </c>
      <c r="B13151">
        <v>8900</v>
      </c>
      <c r="C13151">
        <v>1</v>
      </c>
    </row>
    <row r="13152" spans="1:3" x14ac:dyDescent="0.25">
      <c r="A13152" s="16">
        <v>164735</v>
      </c>
      <c r="B13152">
        <v>8900</v>
      </c>
      <c r="C13152">
        <v>1</v>
      </c>
    </row>
    <row r="13153" spans="1:3" x14ac:dyDescent="0.25">
      <c r="A13153" s="16">
        <v>164736</v>
      </c>
      <c r="B13153">
        <v>8900</v>
      </c>
      <c r="C13153">
        <v>1</v>
      </c>
    </row>
    <row r="13154" spans="1:3" x14ac:dyDescent="0.25">
      <c r="A13154" s="16">
        <v>164737</v>
      </c>
      <c r="B13154">
        <v>8900</v>
      </c>
      <c r="C13154">
        <v>1</v>
      </c>
    </row>
    <row r="13155" spans="1:3" x14ac:dyDescent="0.25">
      <c r="A13155" s="16">
        <v>164738</v>
      </c>
      <c r="B13155">
        <v>8900</v>
      </c>
      <c r="C13155">
        <v>1</v>
      </c>
    </row>
    <row r="13156" spans="1:3" x14ac:dyDescent="0.25">
      <c r="A13156" s="16">
        <v>164739</v>
      </c>
      <c r="B13156">
        <v>8900</v>
      </c>
      <c r="C13156">
        <v>1</v>
      </c>
    </row>
    <row r="13157" spans="1:3" x14ac:dyDescent="0.25">
      <c r="A13157" s="16">
        <v>164740</v>
      </c>
      <c r="B13157">
        <v>8900</v>
      </c>
      <c r="C13157">
        <v>1</v>
      </c>
    </row>
    <row r="13158" spans="1:3" x14ac:dyDescent="0.25">
      <c r="A13158" s="16">
        <v>164741</v>
      </c>
      <c r="B13158">
        <v>10000</v>
      </c>
      <c r="C13158">
        <v>1</v>
      </c>
    </row>
    <row r="13159" spans="1:3" x14ac:dyDescent="0.25">
      <c r="A13159" s="16">
        <v>164742</v>
      </c>
      <c r="B13159">
        <v>10000</v>
      </c>
      <c r="C13159">
        <v>1</v>
      </c>
    </row>
    <row r="13160" spans="1:3" x14ac:dyDescent="0.25">
      <c r="A13160" s="16">
        <v>164743</v>
      </c>
      <c r="B13160">
        <v>10000</v>
      </c>
      <c r="C13160">
        <v>1</v>
      </c>
    </row>
    <row r="13161" spans="1:3" x14ac:dyDescent="0.25">
      <c r="A13161" s="16">
        <v>164744</v>
      </c>
      <c r="B13161">
        <v>10000</v>
      </c>
      <c r="C13161">
        <v>1</v>
      </c>
    </row>
    <row r="13162" spans="1:3" x14ac:dyDescent="0.25">
      <c r="A13162" s="16">
        <v>164745</v>
      </c>
      <c r="B13162">
        <v>10000</v>
      </c>
      <c r="C13162">
        <v>1</v>
      </c>
    </row>
    <row r="13163" spans="1:3" x14ac:dyDescent="0.25">
      <c r="A13163" s="16">
        <v>164746</v>
      </c>
      <c r="B13163">
        <v>10000</v>
      </c>
      <c r="C13163">
        <v>1</v>
      </c>
    </row>
    <row r="13164" spans="1:3" x14ac:dyDescent="0.25">
      <c r="A13164" s="16">
        <v>164747</v>
      </c>
      <c r="B13164">
        <v>10000</v>
      </c>
      <c r="C13164">
        <v>1</v>
      </c>
    </row>
    <row r="13165" spans="1:3" x14ac:dyDescent="0.25">
      <c r="A13165" s="16">
        <v>164748</v>
      </c>
      <c r="B13165">
        <v>10300</v>
      </c>
      <c r="C13165">
        <v>1</v>
      </c>
    </row>
    <row r="13166" spans="1:3" x14ac:dyDescent="0.25">
      <c r="A13166" s="16">
        <v>164749</v>
      </c>
      <c r="B13166">
        <v>10300</v>
      </c>
      <c r="C13166">
        <v>1</v>
      </c>
    </row>
    <row r="13167" spans="1:3" x14ac:dyDescent="0.25">
      <c r="A13167" s="16">
        <v>164750</v>
      </c>
      <c r="B13167">
        <v>10300</v>
      </c>
      <c r="C13167">
        <v>1</v>
      </c>
    </row>
    <row r="13168" spans="1:3" x14ac:dyDescent="0.25">
      <c r="A13168" s="16">
        <v>164751</v>
      </c>
      <c r="B13168">
        <v>10300</v>
      </c>
      <c r="C13168">
        <v>1</v>
      </c>
    </row>
    <row r="13169" spans="1:3" x14ac:dyDescent="0.25">
      <c r="A13169" s="16">
        <v>164752</v>
      </c>
      <c r="B13169">
        <v>10300</v>
      </c>
      <c r="C13169">
        <v>1</v>
      </c>
    </row>
    <row r="13170" spans="1:3" x14ac:dyDescent="0.25">
      <c r="A13170" s="16">
        <v>164753</v>
      </c>
      <c r="B13170">
        <v>10300</v>
      </c>
      <c r="C13170">
        <v>1</v>
      </c>
    </row>
    <row r="13171" spans="1:3" x14ac:dyDescent="0.25">
      <c r="A13171" s="16">
        <v>164754</v>
      </c>
      <c r="B13171">
        <v>10300</v>
      </c>
      <c r="C13171">
        <v>1</v>
      </c>
    </row>
    <row r="13172" spans="1:3" x14ac:dyDescent="0.25">
      <c r="A13172" s="16">
        <v>164755</v>
      </c>
      <c r="B13172">
        <v>10300</v>
      </c>
      <c r="C13172">
        <v>1</v>
      </c>
    </row>
    <row r="13173" spans="1:3" x14ac:dyDescent="0.25">
      <c r="A13173" s="16">
        <v>164756</v>
      </c>
      <c r="B13173">
        <v>10300</v>
      </c>
      <c r="C13173">
        <v>1</v>
      </c>
    </row>
    <row r="13174" spans="1:3" x14ac:dyDescent="0.25">
      <c r="A13174" s="16">
        <v>164757</v>
      </c>
      <c r="B13174">
        <v>10300</v>
      </c>
      <c r="C13174">
        <v>1</v>
      </c>
    </row>
    <row r="13175" spans="1:3" x14ac:dyDescent="0.25">
      <c r="A13175" s="16">
        <v>164758</v>
      </c>
      <c r="B13175">
        <v>9400</v>
      </c>
      <c r="C13175">
        <v>1</v>
      </c>
    </row>
    <row r="13176" spans="1:3" x14ac:dyDescent="0.25">
      <c r="A13176" s="16">
        <v>164759</v>
      </c>
      <c r="B13176">
        <v>10300</v>
      </c>
      <c r="C13176">
        <v>1</v>
      </c>
    </row>
    <row r="13177" spans="1:3" x14ac:dyDescent="0.25">
      <c r="A13177" s="16">
        <v>164760</v>
      </c>
      <c r="B13177">
        <v>9400</v>
      </c>
      <c r="C13177">
        <v>1</v>
      </c>
    </row>
    <row r="13178" spans="1:3" x14ac:dyDescent="0.25">
      <c r="A13178" s="16">
        <v>164761</v>
      </c>
      <c r="B13178">
        <v>9400</v>
      </c>
      <c r="C13178">
        <v>1</v>
      </c>
    </row>
    <row r="13179" spans="1:3" x14ac:dyDescent="0.25">
      <c r="A13179" s="16">
        <v>164762</v>
      </c>
      <c r="B13179">
        <v>10000</v>
      </c>
      <c r="C13179">
        <v>1</v>
      </c>
    </row>
    <row r="13180" spans="1:3" x14ac:dyDescent="0.25">
      <c r="A13180" s="16">
        <v>164763</v>
      </c>
      <c r="B13180">
        <v>10000</v>
      </c>
      <c r="C13180">
        <v>1</v>
      </c>
    </row>
    <row r="13181" spans="1:3" x14ac:dyDescent="0.25">
      <c r="A13181" s="16">
        <v>164764</v>
      </c>
      <c r="B13181">
        <v>9400</v>
      </c>
      <c r="C13181">
        <v>1</v>
      </c>
    </row>
    <row r="13182" spans="1:3" x14ac:dyDescent="0.25">
      <c r="A13182" s="16">
        <v>164765</v>
      </c>
      <c r="B13182">
        <v>9400</v>
      </c>
      <c r="C13182">
        <v>1</v>
      </c>
    </row>
    <row r="13183" spans="1:3" x14ac:dyDescent="0.25">
      <c r="A13183" s="16">
        <v>164766</v>
      </c>
      <c r="B13183">
        <v>8900</v>
      </c>
      <c r="C13183">
        <v>1</v>
      </c>
    </row>
    <row r="13184" spans="1:3" x14ac:dyDescent="0.25">
      <c r="A13184" s="16">
        <v>164767</v>
      </c>
      <c r="B13184">
        <v>9400</v>
      </c>
      <c r="C13184">
        <v>1</v>
      </c>
    </row>
    <row r="13185" spans="1:3" x14ac:dyDescent="0.25">
      <c r="A13185" s="16">
        <v>164768</v>
      </c>
      <c r="B13185">
        <v>9400</v>
      </c>
      <c r="C13185">
        <v>1</v>
      </c>
    </row>
    <row r="13186" spans="1:3" x14ac:dyDescent="0.25">
      <c r="A13186" s="16">
        <v>164769</v>
      </c>
      <c r="B13186">
        <v>10000</v>
      </c>
      <c r="C13186">
        <v>1</v>
      </c>
    </row>
    <row r="13187" spans="1:3" x14ac:dyDescent="0.25">
      <c r="A13187" s="16">
        <v>164770</v>
      </c>
      <c r="B13187">
        <v>9400</v>
      </c>
      <c r="C13187">
        <v>1</v>
      </c>
    </row>
    <row r="13188" spans="1:3" x14ac:dyDescent="0.25">
      <c r="A13188" s="16">
        <v>164771</v>
      </c>
      <c r="B13188">
        <v>9400</v>
      </c>
      <c r="C13188">
        <v>1</v>
      </c>
    </row>
    <row r="13189" spans="1:3" x14ac:dyDescent="0.25">
      <c r="A13189" s="16">
        <v>164772</v>
      </c>
      <c r="B13189">
        <v>9400</v>
      </c>
      <c r="C13189">
        <v>1</v>
      </c>
    </row>
    <row r="13190" spans="1:3" x14ac:dyDescent="0.25">
      <c r="A13190" s="16">
        <v>164773</v>
      </c>
      <c r="B13190">
        <v>9400</v>
      </c>
      <c r="C13190">
        <v>1</v>
      </c>
    </row>
    <row r="13191" spans="1:3" x14ac:dyDescent="0.25">
      <c r="A13191" s="16">
        <v>164774</v>
      </c>
      <c r="B13191">
        <v>9400</v>
      </c>
      <c r="C13191">
        <v>1</v>
      </c>
    </row>
    <row r="13192" spans="1:3" x14ac:dyDescent="0.25">
      <c r="A13192" s="16">
        <v>164775</v>
      </c>
      <c r="B13192">
        <v>9400</v>
      </c>
      <c r="C13192">
        <v>1</v>
      </c>
    </row>
    <row r="13193" spans="1:3" x14ac:dyDescent="0.25">
      <c r="A13193" s="16">
        <v>164776</v>
      </c>
      <c r="B13193">
        <v>9400</v>
      </c>
      <c r="C13193">
        <v>1</v>
      </c>
    </row>
    <row r="13194" spans="1:3" x14ac:dyDescent="0.25">
      <c r="A13194" s="16">
        <v>164777</v>
      </c>
      <c r="B13194">
        <v>9400</v>
      </c>
      <c r="C13194">
        <v>1</v>
      </c>
    </row>
    <row r="13195" spans="1:3" x14ac:dyDescent="0.25">
      <c r="A13195" s="16">
        <v>164778</v>
      </c>
      <c r="B13195">
        <v>9400</v>
      </c>
      <c r="C13195">
        <v>1</v>
      </c>
    </row>
    <row r="13196" spans="1:3" x14ac:dyDescent="0.25">
      <c r="A13196" s="16">
        <v>164779</v>
      </c>
      <c r="B13196">
        <v>9400</v>
      </c>
      <c r="C13196">
        <v>1</v>
      </c>
    </row>
    <row r="13197" spans="1:3" x14ac:dyDescent="0.25">
      <c r="A13197" s="16">
        <v>164780</v>
      </c>
      <c r="B13197">
        <v>9400</v>
      </c>
      <c r="C13197">
        <v>1</v>
      </c>
    </row>
    <row r="13198" spans="1:3" x14ac:dyDescent="0.25">
      <c r="A13198" s="16">
        <v>164781</v>
      </c>
      <c r="B13198">
        <v>9400</v>
      </c>
      <c r="C13198">
        <v>1</v>
      </c>
    </row>
    <row r="13199" spans="1:3" x14ac:dyDescent="0.25">
      <c r="A13199" s="16">
        <v>164782</v>
      </c>
      <c r="B13199">
        <v>9700</v>
      </c>
      <c r="C13199">
        <v>1</v>
      </c>
    </row>
    <row r="13200" spans="1:3" x14ac:dyDescent="0.25">
      <c r="A13200" s="16">
        <v>164783</v>
      </c>
      <c r="B13200">
        <v>9400</v>
      </c>
      <c r="C13200">
        <v>1</v>
      </c>
    </row>
    <row r="13201" spans="1:3" x14ac:dyDescent="0.25">
      <c r="A13201" s="16">
        <v>164784</v>
      </c>
      <c r="B13201">
        <v>9400</v>
      </c>
      <c r="C13201">
        <v>1</v>
      </c>
    </row>
    <row r="13202" spans="1:3" x14ac:dyDescent="0.25">
      <c r="A13202" s="16">
        <v>164785</v>
      </c>
      <c r="B13202">
        <v>9400</v>
      </c>
      <c r="C13202">
        <v>1</v>
      </c>
    </row>
    <row r="13203" spans="1:3" x14ac:dyDescent="0.25">
      <c r="A13203" s="16">
        <v>164786</v>
      </c>
      <c r="B13203">
        <v>10300</v>
      </c>
      <c r="C13203">
        <v>1</v>
      </c>
    </row>
    <row r="13204" spans="1:3" x14ac:dyDescent="0.25">
      <c r="A13204" s="16">
        <v>164787</v>
      </c>
      <c r="B13204">
        <v>8900</v>
      </c>
      <c r="C13204">
        <v>1</v>
      </c>
    </row>
    <row r="13205" spans="1:3" x14ac:dyDescent="0.25">
      <c r="A13205" s="16">
        <v>164788</v>
      </c>
      <c r="B13205">
        <v>10000</v>
      </c>
      <c r="C13205">
        <v>1</v>
      </c>
    </row>
    <row r="13206" spans="1:3" x14ac:dyDescent="0.25">
      <c r="A13206" s="16">
        <v>164789</v>
      </c>
      <c r="B13206">
        <v>10000</v>
      </c>
      <c r="C13206">
        <v>1</v>
      </c>
    </row>
    <row r="13207" spans="1:3" x14ac:dyDescent="0.25">
      <c r="A13207" s="16">
        <v>164790</v>
      </c>
      <c r="B13207">
        <v>10000</v>
      </c>
      <c r="C13207">
        <v>1</v>
      </c>
    </row>
    <row r="13208" spans="1:3" x14ac:dyDescent="0.25">
      <c r="A13208" s="16">
        <v>164791</v>
      </c>
      <c r="B13208">
        <v>10000</v>
      </c>
      <c r="C13208">
        <v>1</v>
      </c>
    </row>
    <row r="13209" spans="1:3" x14ac:dyDescent="0.25">
      <c r="A13209" s="16">
        <v>164792</v>
      </c>
      <c r="B13209">
        <v>10000</v>
      </c>
      <c r="C13209">
        <v>1</v>
      </c>
    </row>
    <row r="13210" spans="1:3" x14ac:dyDescent="0.25">
      <c r="A13210" s="16">
        <v>164793</v>
      </c>
      <c r="B13210">
        <v>8600</v>
      </c>
      <c r="C13210">
        <v>1</v>
      </c>
    </row>
    <row r="13211" spans="1:3" x14ac:dyDescent="0.25">
      <c r="A13211" s="16">
        <v>164794</v>
      </c>
      <c r="B13211">
        <v>8600</v>
      </c>
      <c r="C13211">
        <v>1</v>
      </c>
    </row>
    <row r="13212" spans="1:3" x14ac:dyDescent="0.25">
      <c r="A13212" s="16">
        <v>164795</v>
      </c>
      <c r="B13212">
        <v>8600</v>
      </c>
      <c r="C13212">
        <v>1</v>
      </c>
    </row>
    <row r="13213" spans="1:3" x14ac:dyDescent="0.25">
      <c r="A13213" s="16">
        <v>164796</v>
      </c>
      <c r="B13213">
        <v>8600</v>
      </c>
      <c r="C13213">
        <v>1</v>
      </c>
    </row>
    <row r="13214" spans="1:3" x14ac:dyDescent="0.25">
      <c r="A13214" s="16">
        <v>164797</v>
      </c>
      <c r="B13214">
        <v>8600</v>
      </c>
      <c r="C13214">
        <v>1</v>
      </c>
    </row>
    <row r="13215" spans="1:3" x14ac:dyDescent="0.25">
      <c r="A13215" s="16">
        <v>164798</v>
      </c>
      <c r="B13215">
        <v>8600</v>
      </c>
      <c r="C13215">
        <v>1</v>
      </c>
    </row>
    <row r="13216" spans="1:3" x14ac:dyDescent="0.25">
      <c r="A13216" s="16">
        <v>164799</v>
      </c>
      <c r="B13216">
        <v>8600</v>
      </c>
      <c r="C13216">
        <v>1</v>
      </c>
    </row>
    <row r="13217" spans="1:3" x14ac:dyDescent="0.25">
      <c r="A13217" s="16">
        <v>164800</v>
      </c>
      <c r="B13217">
        <v>8600</v>
      </c>
      <c r="C13217">
        <v>1</v>
      </c>
    </row>
    <row r="13218" spans="1:3" x14ac:dyDescent="0.25">
      <c r="A13218" s="16">
        <v>164801</v>
      </c>
      <c r="B13218">
        <v>10000</v>
      </c>
      <c r="C13218">
        <v>1</v>
      </c>
    </row>
    <row r="13219" spans="1:3" x14ac:dyDescent="0.25">
      <c r="A13219" s="16">
        <v>164802</v>
      </c>
      <c r="B13219">
        <v>10000</v>
      </c>
      <c r="C13219">
        <v>1</v>
      </c>
    </row>
    <row r="13220" spans="1:3" x14ac:dyDescent="0.25">
      <c r="A13220" s="16">
        <v>164803</v>
      </c>
      <c r="B13220">
        <v>9400</v>
      </c>
      <c r="C13220">
        <v>1</v>
      </c>
    </row>
    <row r="13221" spans="1:3" x14ac:dyDescent="0.25">
      <c r="A13221" s="16">
        <v>164804</v>
      </c>
      <c r="B13221">
        <v>9400</v>
      </c>
      <c r="C13221">
        <v>1</v>
      </c>
    </row>
    <row r="13222" spans="1:3" x14ac:dyDescent="0.25">
      <c r="A13222" s="16">
        <v>164805</v>
      </c>
      <c r="B13222">
        <v>8000</v>
      </c>
      <c r="C13222">
        <v>1</v>
      </c>
    </row>
    <row r="13223" spans="1:3" x14ac:dyDescent="0.25">
      <c r="A13223" s="16">
        <v>164806</v>
      </c>
      <c r="B13223">
        <v>8000</v>
      </c>
      <c r="C13223">
        <v>1</v>
      </c>
    </row>
    <row r="13224" spans="1:3" x14ac:dyDescent="0.25">
      <c r="A13224" s="16">
        <v>164807</v>
      </c>
      <c r="B13224">
        <v>8000</v>
      </c>
      <c r="C13224">
        <v>1</v>
      </c>
    </row>
    <row r="13225" spans="1:3" x14ac:dyDescent="0.25">
      <c r="A13225" s="16">
        <v>164808</v>
      </c>
      <c r="B13225">
        <v>8000</v>
      </c>
      <c r="C13225">
        <v>1</v>
      </c>
    </row>
    <row r="13226" spans="1:3" x14ac:dyDescent="0.25">
      <c r="A13226" s="16">
        <v>164809</v>
      </c>
      <c r="B13226">
        <v>8000</v>
      </c>
      <c r="C13226">
        <v>1</v>
      </c>
    </row>
    <row r="13227" spans="1:3" x14ac:dyDescent="0.25">
      <c r="A13227" s="16">
        <v>164810</v>
      </c>
      <c r="B13227">
        <v>9400</v>
      </c>
      <c r="C13227">
        <v>1</v>
      </c>
    </row>
    <row r="13228" spans="1:3" x14ac:dyDescent="0.25">
      <c r="A13228" s="16">
        <v>164811</v>
      </c>
      <c r="B13228">
        <v>8000</v>
      </c>
      <c r="C13228">
        <v>1</v>
      </c>
    </row>
    <row r="13229" spans="1:3" x14ac:dyDescent="0.25">
      <c r="A13229" s="16">
        <v>164812</v>
      </c>
      <c r="B13229">
        <v>8000</v>
      </c>
      <c r="C13229">
        <v>1</v>
      </c>
    </row>
    <row r="13230" spans="1:3" x14ac:dyDescent="0.25">
      <c r="A13230" s="16">
        <v>164813</v>
      </c>
      <c r="B13230">
        <v>9400</v>
      </c>
      <c r="C13230">
        <v>1</v>
      </c>
    </row>
    <row r="13231" spans="1:3" x14ac:dyDescent="0.25">
      <c r="A13231" s="16">
        <v>164814</v>
      </c>
      <c r="B13231">
        <v>9400</v>
      </c>
      <c r="C13231">
        <v>1</v>
      </c>
    </row>
    <row r="13232" spans="1:3" x14ac:dyDescent="0.25">
      <c r="A13232" s="16">
        <v>164815</v>
      </c>
      <c r="B13232">
        <v>9400</v>
      </c>
      <c r="C13232">
        <v>1</v>
      </c>
    </row>
    <row r="13233" spans="1:3" x14ac:dyDescent="0.25">
      <c r="A13233" s="16">
        <v>164816</v>
      </c>
      <c r="B13233">
        <v>9400</v>
      </c>
      <c r="C13233">
        <v>1</v>
      </c>
    </row>
    <row r="13234" spans="1:3" x14ac:dyDescent="0.25">
      <c r="A13234" s="16">
        <v>164817</v>
      </c>
      <c r="B13234">
        <v>9400</v>
      </c>
      <c r="C13234">
        <v>1</v>
      </c>
    </row>
    <row r="13235" spans="1:3" x14ac:dyDescent="0.25">
      <c r="A13235" s="16">
        <v>164818</v>
      </c>
      <c r="B13235">
        <v>9400</v>
      </c>
      <c r="C13235">
        <v>1</v>
      </c>
    </row>
    <row r="13236" spans="1:3" x14ac:dyDescent="0.25">
      <c r="A13236" s="16">
        <v>164819</v>
      </c>
      <c r="B13236">
        <v>10000</v>
      </c>
      <c r="C13236">
        <v>1</v>
      </c>
    </row>
    <row r="13237" spans="1:3" x14ac:dyDescent="0.25">
      <c r="A13237" s="16">
        <v>164820</v>
      </c>
      <c r="B13237">
        <v>10300</v>
      </c>
      <c r="C13237">
        <v>1</v>
      </c>
    </row>
    <row r="13238" spans="1:3" x14ac:dyDescent="0.25">
      <c r="A13238" s="16">
        <v>164821</v>
      </c>
      <c r="B13238">
        <v>9400</v>
      </c>
      <c r="C13238">
        <v>1</v>
      </c>
    </row>
    <row r="13239" spans="1:3" x14ac:dyDescent="0.25">
      <c r="A13239" s="16">
        <v>164822</v>
      </c>
      <c r="B13239">
        <v>10800</v>
      </c>
      <c r="C13239">
        <v>1</v>
      </c>
    </row>
    <row r="13240" spans="1:3" x14ac:dyDescent="0.25">
      <c r="A13240" s="16">
        <v>164823</v>
      </c>
      <c r="B13240">
        <v>8900</v>
      </c>
      <c r="C13240">
        <v>1</v>
      </c>
    </row>
    <row r="13241" spans="1:3" x14ac:dyDescent="0.25">
      <c r="A13241" s="16">
        <v>164824</v>
      </c>
      <c r="B13241">
        <v>8900</v>
      </c>
      <c r="C13241">
        <v>1</v>
      </c>
    </row>
    <row r="13242" spans="1:3" x14ac:dyDescent="0.25">
      <c r="A13242" s="16">
        <v>164825</v>
      </c>
      <c r="B13242">
        <v>9700</v>
      </c>
      <c r="C13242">
        <v>1</v>
      </c>
    </row>
    <row r="13243" spans="1:3" x14ac:dyDescent="0.25">
      <c r="A13243" s="16">
        <v>164826</v>
      </c>
      <c r="B13243">
        <v>9700</v>
      </c>
      <c r="C13243">
        <v>1</v>
      </c>
    </row>
    <row r="13244" spans="1:3" x14ac:dyDescent="0.25">
      <c r="A13244" s="16">
        <v>164827</v>
      </c>
      <c r="B13244">
        <v>9700</v>
      </c>
      <c r="C13244">
        <v>1</v>
      </c>
    </row>
    <row r="13245" spans="1:3" x14ac:dyDescent="0.25">
      <c r="A13245" s="16">
        <v>164828</v>
      </c>
      <c r="B13245">
        <v>10000</v>
      </c>
      <c r="C13245">
        <v>1</v>
      </c>
    </row>
    <row r="13246" spans="1:3" x14ac:dyDescent="0.25">
      <c r="A13246" s="16">
        <v>164829</v>
      </c>
      <c r="B13246">
        <v>9400</v>
      </c>
      <c r="C13246">
        <v>1</v>
      </c>
    </row>
    <row r="13247" spans="1:3" x14ac:dyDescent="0.25">
      <c r="A13247" s="16">
        <v>164830</v>
      </c>
      <c r="B13247">
        <v>9400</v>
      </c>
      <c r="C13247">
        <v>1</v>
      </c>
    </row>
    <row r="13248" spans="1:3" x14ac:dyDescent="0.25">
      <c r="A13248" s="16">
        <v>164831</v>
      </c>
      <c r="B13248">
        <v>9400</v>
      </c>
      <c r="C13248">
        <v>1</v>
      </c>
    </row>
    <row r="13249" spans="1:3" x14ac:dyDescent="0.25">
      <c r="A13249" s="16">
        <v>164832</v>
      </c>
      <c r="B13249">
        <v>10300</v>
      </c>
      <c r="C13249">
        <v>1</v>
      </c>
    </row>
    <row r="13250" spans="1:3" x14ac:dyDescent="0.25">
      <c r="A13250" s="16">
        <v>164833</v>
      </c>
      <c r="B13250">
        <v>9400</v>
      </c>
      <c r="C13250">
        <v>1</v>
      </c>
    </row>
    <row r="13251" spans="1:3" x14ac:dyDescent="0.25">
      <c r="A13251" s="16">
        <v>164834</v>
      </c>
      <c r="B13251">
        <v>9400</v>
      </c>
      <c r="C13251">
        <v>1</v>
      </c>
    </row>
    <row r="13252" spans="1:3" x14ac:dyDescent="0.25">
      <c r="A13252" s="16">
        <v>164835</v>
      </c>
      <c r="B13252">
        <v>9400</v>
      </c>
      <c r="C13252">
        <v>1</v>
      </c>
    </row>
    <row r="13253" spans="1:3" x14ac:dyDescent="0.25">
      <c r="A13253" s="16">
        <v>164836</v>
      </c>
      <c r="B13253">
        <v>9400</v>
      </c>
      <c r="C13253">
        <v>1</v>
      </c>
    </row>
    <row r="13254" spans="1:3" x14ac:dyDescent="0.25">
      <c r="A13254" s="16">
        <v>164837</v>
      </c>
      <c r="B13254">
        <v>9400</v>
      </c>
      <c r="C13254">
        <v>1</v>
      </c>
    </row>
    <row r="13255" spans="1:3" x14ac:dyDescent="0.25">
      <c r="A13255" s="16">
        <v>164838</v>
      </c>
      <c r="B13255">
        <v>9400</v>
      </c>
      <c r="C13255">
        <v>1</v>
      </c>
    </row>
    <row r="13256" spans="1:3" x14ac:dyDescent="0.25">
      <c r="A13256" s="16">
        <v>164839</v>
      </c>
      <c r="B13256">
        <v>8000</v>
      </c>
      <c r="C13256">
        <v>1</v>
      </c>
    </row>
    <row r="13257" spans="1:3" x14ac:dyDescent="0.25">
      <c r="A13257" s="16">
        <v>164840</v>
      </c>
      <c r="B13257">
        <v>9400</v>
      </c>
      <c r="C13257">
        <v>1</v>
      </c>
    </row>
    <row r="13258" spans="1:3" x14ac:dyDescent="0.25">
      <c r="A13258" s="16">
        <v>164841</v>
      </c>
      <c r="B13258">
        <v>10800</v>
      </c>
      <c r="C13258">
        <v>1</v>
      </c>
    </row>
    <row r="13259" spans="1:3" x14ac:dyDescent="0.25">
      <c r="A13259" s="16">
        <v>164842</v>
      </c>
      <c r="B13259">
        <v>10000</v>
      </c>
      <c r="C13259">
        <v>1</v>
      </c>
    </row>
    <row r="13260" spans="1:3" x14ac:dyDescent="0.25">
      <c r="A13260" s="16">
        <v>164843</v>
      </c>
      <c r="B13260">
        <v>9400</v>
      </c>
      <c r="C13260">
        <v>1</v>
      </c>
    </row>
    <row r="13261" spans="1:3" x14ac:dyDescent="0.25">
      <c r="A13261" s="16">
        <v>164844</v>
      </c>
      <c r="B13261">
        <v>10300</v>
      </c>
      <c r="C13261">
        <v>1</v>
      </c>
    </row>
    <row r="13262" spans="1:3" x14ac:dyDescent="0.25">
      <c r="A13262" s="16">
        <v>164845</v>
      </c>
      <c r="B13262">
        <v>9700</v>
      </c>
      <c r="C13262">
        <v>1</v>
      </c>
    </row>
    <row r="13263" spans="1:3" x14ac:dyDescent="0.25">
      <c r="A13263" s="16">
        <v>164846</v>
      </c>
      <c r="B13263">
        <v>8900</v>
      </c>
      <c r="C13263">
        <v>1</v>
      </c>
    </row>
    <row r="13264" spans="1:3" x14ac:dyDescent="0.25">
      <c r="A13264" s="16">
        <v>164847</v>
      </c>
      <c r="B13264">
        <v>9700</v>
      </c>
      <c r="C13264">
        <v>1</v>
      </c>
    </row>
    <row r="13265" spans="1:3" x14ac:dyDescent="0.25">
      <c r="A13265" s="16">
        <v>164848</v>
      </c>
      <c r="B13265">
        <v>8900</v>
      </c>
      <c r="C13265">
        <v>1</v>
      </c>
    </row>
    <row r="13266" spans="1:3" x14ac:dyDescent="0.25">
      <c r="A13266" s="16">
        <v>164849</v>
      </c>
      <c r="B13266">
        <v>9400</v>
      </c>
      <c r="C13266">
        <v>1</v>
      </c>
    </row>
    <row r="13267" spans="1:3" x14ac:dyDescent="0.25">
      <c r="A13267" s="16">
        <v>164850</v>
      </c>
      <c r="B13267">
        <v>9400</v>
      </c>
      <c r="C13267">
        <v>1</v>
      </c>
    </row>
    <row r="13268" spans="1:3" x14ac:dyDescent="0.25">
      <c r="A13268" s="16">
        <v>164851</v>
      </c>
      <c r="B13268">
        <v>9400</v>
      </c>
      <c r="C13268">
        <v>1</v>
      </c>
    </row>
    <row r="13269" spans="1:3" x14ac:dyDescent="0.25">
      <c r="A13269" s="16">
        <v>164852</v>
      </c>
      <c r="B13269">
        <v>9400</v>
      </c>
      <c r="C13269">
        <v>1</v>
      </c>
    </row>
    <row r="13270" spans="1:3" x14ac:dyDescent="0.25">
      <c r="A13270" s="16">
        <v>164853</v>
      </c>
      <c r="B13270">
        <v>9400</v>
      </c>
      <c r="C13270">
        <v>1</v>
      </c>
    </row>
    <row r="13271" spans="1:3" x14ac:dyDescent="0.25">
      <c r="A13271" s="16">
        <v>164854</v>
      </c>
      <c r="B13271">
        <v>9400</v>
      </c>
      <c r="C13271">
        <v>1</v>
      </c>
    </row>
    <row r="13272" spans="1:3" x14ac:dyDescent="0.25">
      <c r="A13272" s="16">
        <v>164855</v>
      </c>
      <c r="B13272">
        <v>9400</v>
      </c>
      <c r="C13272">
        <v>1</v>
      </c>
    </row>
    <row r="13273" spans="1:3" x14ac:dyDescent="0.25">
      <c r="A13273" s="16">
        <v>164856</v>
      </c>
      <c r="B13273">
        <v>9400</v>
      </c>
      <c r="C13273">
        <v>1</v>
      </c>
    </row>
    <row r="13274" spans="1:3" x14ac:dyDescent="0.25">
      <c r="A13274" s="16">
        <v>164857</v>
      </c>
      <c r="B13274">
        <v>9400</v>
      </c>
      <c r="C13274">
        <v>1</v>
      </c>
    </row>
    <row r="13275" spans="1:3" x14ac:dyDescent="0.25">
      <c r="A13275" s="16">
        <v>164858</v>
      </c>
      <c r="B13275">
        <v>10000</v>
      </c>
      <c r="C13275">
        <v>1</v>
      </c>
    </row>
    <row r="13276" spans="1:3" x14ac:dyDescent="0.25">
      <c r="A13276" s="16">
        <v>164859</v>
      </c>
      <c r="B13276">
        <v>9400</v>
      </c>
      <c r="C13276">
        <v>1</v>
      </c>
    </row>
    <row r="13277" spans="1:3" x14ac:dyDescent="0.25">
      <c r="A13277" s="16">
        <v>164860</v>
      </c>
      <c r="B13277">
        <v>10000</v>
      </c>
      <c r="C13277">
        <v>1</v>
      </c>
    </row>
    <row r="13278" spans="1:3" x14ac:dyDescent="0.25">
      <c r="A13278" s="16">
        <v>164861</v>
      </c>
      <c r="B13278">
        <v>9400</v>
      </c>
      <c r="C13278">
        <v>1</v>
      </c>
    </row>
    <row r="13279" spans="1:3" x14ac:dyDescent="0.25">
      <c r="A13279" s="16">
        <v>164862</v>
      </c>
      <c r="B13279">
        <v>9400</v>
      </c>
      <c r="C13279">
        <v>1</v>
      </c>
    </row>
    <row r="13280" spans="1:3" x14ac:dyDescent="0.25">
      <c r="A13280" s="16">
        <v>164863</v>
      </c>
      <c r="B13280">
        <v>9400</v>
      </c>
      <c r="C13280">
        <v>1</v>
      </c>
    </row>
    <row r="13281" spans="1:3" x14ac:dyDescent="0.25">
      <c r="A13281" s="16">
        <v>164864</v>
      </c>
      <c r="B13281">
        <v>9400</v>
      </c>
      <c r="C13281">
        <v>1</v>
      </c>
    </row>
    <row r="13282" spans="1:3" x14ac:dyDescent="0.25">
      <c r="A13282" s="16">
        <v>164865</v>
      </c>
      <c r="B13282">
        <v>9400</v>
      </c>
      <c r="C13282">
        <v>1</v>
      </c>
    </row>
    <row r="13283" spans="1:3" x14ac:dyDescent="0.25">
      <c r="A13283" s="16">
        <v>164866</v>
      </c>
      <c r="B13283">
        <v>9400</v>
      </c>
      <c r="C13283">
        <v>1</v>
      </c>
    </row>
    <row r="13284" spans="1:3" x14ac:dyDescent="0.25">
      <c r="A13284" s="16">
        <v>164867</v>
      </c>
      <c r="B13284">
        <v>10000</v>
      </c>
      <c r="C13284">
        <v>1</v>
      </c>
    </row>
    <row r="13285" spans="1:3" x14ac:dyDescent="0.25">
      <c r="A13285" s="16">
        <v>164868</v>
      </c>
      <c r="B13285">
        <v>10000</v>
      </c>
      <c r="C13285">
        <v>1</v>
      </c>
    </row>
    <row r="13286" spans="1:3" x14ac:dyDescent="0.25">
      <c r="A13286" s="16">
        <v>164869</v>
      </c>
      <c r="B13286">
        <v>10000</v>
      </c>
      <c r="C13286">
        <v>1</v>
      </c>
    </row>
    <row r="13287" spans="1:3" x14ac:dyDescent="0.25">
      <c r="A13287" s="16">
        <v>164870</v>
      </c>
      <c r="B13287">
        <v>10800</v>
      </c>
      <c r="C13287">
        <v>1</v>
      </c>
    </row>
    <row r="13288" spans="1:3" x14ac:dyDescent="0.25">
      <c r="A13288" s="16">
        <v>164871</v>
      </c>
      <c r="B13288">
        <v>10800</v>
      </c>
      <c r="C13288">
        <v>1</v>
      </c>
    </row>
    <row r="13289" spans="1:3" x14ac:dyDescent="0.25">
      <c r="A13289" s="16">
        <v>164872</v>
      </c>
      <c r="B13289">
        <v>9400</v>
      </c>
      <c r="C13289">
        <v>1</v>
      </c>
    </row>
    <row r="13290" spans="1:3" x14ac:dyDescent="0.25">
      <c r="A13290" s="16">
        <v>164873</v>
      </c>
      <c r="B13290">
        <v>10300</v>
      </c>
      <c r="C13290">
        <v>1</v>
      </c>
    </row>
    <row r="13291" spans="1:3" x14ac:dyDescent="0.25">
      <c r="A13291" s="16">
        <v>164874</v>
      </c>
      <c r="B13291">
        <v>10000</v>
      </c>
      <c r="C13291">
        <v>1</v>
      </c>
    </row>
    <row r="13292" spans="1:3" x14ac:dyDescent="0.25">
      <c r="A13292" s="16">
        <v>164875</v>
      </c>
      <c r="B13292">
        <v>9400</v>
      </c>
      <c r="C13292">
        <v>1</v>
      </c>
    </row>
    <row r="13293" spans="1:3" x14ac:dyDescent="0.25">
      <c r="A13293" s="16">
        <v>164877</v>
      </c>
      <c r="B13293">
        <v>9400</v>
      </c>
      <c r="C13293">
        <v>1</v>
      </c>
    </row>
    <row r="13294" spans="1:3" x14ac:dyDescent="0.25">
      <c r="A13294" s="16">
        <v>164878</v>
      </c>
      <c r="B13294">
        <v>10300</v>
      </c>
      <c r="C13294">
        <v>1</v>
      </c>
    </row>
    <row r="13295" spans="1:3" x14ac:dyDescent="0.25">
      <c r="A13295" s="16">
        <v>164879</v>
      </c>
      <c r="B13295">
        <v>10300</v>
      </c>
      <c r="C13295">
        <v>1</v>
      </c>
    </row>
    <row r="13296" spans="1:3" x14ac:dyDescent="0.25">
      <c r="A13296" s="16">
        <v>164880</v>
      </c>
      <c r="B13296">
        <v>10300</v>
      </c>
      <c r="C13296">
        <v>1</v>
      </c>
    </row>
    <row r="13297" spans="1:3" x14ac:dyDescent="0.25">
      <c r="A13297" s="16">
        <v>164881</v>
      </c>
      <c r="B13297">
        <v>10300</v>
      </c>
      <c r="C13297">
        <v>1</v>
      </c>
    </row>
    <row r="13298" spans="1:3" x14ac:dyDescent="0.25">
      <c r="A13298" s="16">
        <v>164882</v>
      </c>
      <c r="B13298">
        <v>10300</v>
      </c>
      <c r="C13298">
        <v>1</v>
      </c>
    </row>
    <row r="13299" spans="1:3" x14ac:dyDescent="0.25">
      <c r="A13299" s="16">
        <v>164883</v>
      </c>
      <c r="B13299">
        <v>10300</v>
      </c>
      <c r="C13299">
        <v>1</v>
      </c>
    </row>
    <row r="13300" spans="1:3" x14ac:dyDescent="0.25">
      <c r="A13300" s="16">
        <v>164884</v>
      </c>
      <c r="B13300">
        <v>9400</v>
      </c>
      <c r="C13300">
        <v>1</v>
      </c>
    </row>
    <row r="13301" spans="1:3" x14ac:dyDescent="0.25">
      <c r="A13301" s="16">
        <v>164885</v>
      </c>
      <c r="B13301">
        <v>10300</v>
      </c>
      <c r="C13301">
        <v>1</v>
      </c>
    </row>
    <row r="13302" spans="1:3" x14ac:dyDescent="0.25">
      <c r="A13302" s="16">
        <v>164886</v>
      </c>
      <c r="B13302">
        <v>10000</v>
      </c>
      <c r="C13302">
        <v>1</v>
      </c>
    </row>
    <row r="13303" spans="1:3" x14ac:dyDescent="0.25">
      <c r="A13303" s="16">
        <v>164887</v>
      </c>
      <c r="B13303">
        <v>10000</v>
      </c>
      <c r="C13303">
        <v>1</v>
      </c>
    </row>
    <row r="13304" spans="1:3" x14ac:dyDescent="0.25">
      <c r="A13304" s="16">
        <v>164888</v>
      </c>
      <c r="B13304">
        <v>10000</v>
      </c>
      <c r="C13304">
        <v>1</v>
      </c>
    </row>
    <row r="13305" spans="1:3" x14ac:dyDescent="0.25">
      <c r="A13305" s="16">
        <v>164889</v>
      </c>
      <c r="B13305">
        <v>10000</v>
      </c>
      <c r="C13305">
        <v>1</v>
      </c>
    </row>
    <row r="13306" spans="1:3" x14ac:dyDescent="0.25">
      <c r="A13306" s="16">
        <v>164890</v>
      </c>
      <c r="B13306">
        <v>10000</v>
      </c>
      <c r="C13306">
        <v>1</v>
      </c>
    </row>
    <row r="13307" spans="1:3" x14ac:dyDescent="0.25">
      <c r="A13307" s="16">
        <v>164891</v>
      </c>
      <c r="B13307">
        <v>10000</v>
      </c>
      <c r="C13307">
        <v>1</v>
      </c>
    </row>
    <row r="13308" spans="1:3" x14ac:dyDescent="0.25">
      <c r="A13308" s="16">
        <v>164892</v>
      </c>
      <c r="B13308">
        <v>10000</v>
      </c>
      <c r="C13308">
        <v>1</v>
      </c>
    </row>
    <row r="13309" spans="1:3" x14ac:dyDescent="0.25">
      <c r="A13309" s="16">
        <v>164893</v>
      </c>
      <c r="B13309">
        <v>10000</v>
      </c>
      <c r="C13309">
        <v>1</v>
      </c>
    </row>
    <row r="13310" spans="1:3" x14ac:dyDescent="0.25">
      <c r="A13310" s="16">
        <v>164894</v>
      </c>
      <c r="B13310">
        <v>8900</v>
      </c>
      <c r="C13310">
        <v>1</v>
      </c>
    </row>
    <row r="13311" spans="1:3" x14ac:dyDescent="0.25">
      <c r="A13311" s="16">
        <v>164895</v>
      </c>
      <c r="B13311">
        <v>8900</v>
      </c>
      <c r="C13311">
        <v>1</v>
      </c>
    </row>
    <row r="13312" spans="1:3" x14ac:dyDescent="0.25">
      <c r="A13312" s="16">
        <v>164896</v>
      </c>
      <c r="B13312">
        <v>8900</v>
      </c>
      <c r="C13312">
        <v>1</v>
      </c>
    </row>
    <row r="13313" spans="1:3" x14ac:dyDescent="0.25">
      <c r="A13313" s="16">
        <v>164897</v>
      </c>
      <c r="B13313">
        <v>8900</v>
      </c>
      <c r="C13313">
        <v>1</v>
      </c>
    </row>
    <row r="13314" spans="1:3" x14ac:dyDescent="0.25">
      <c r="A13314" s="16">
        <v>164898</v>
      </c>
      <c r="B13314">
        <v>8900</v>
      </c>
      <c r="C13314">
        <v>1</v>
      </c>
    </row>
    <row r="13315" spans="1:3" x14ac:dyDescent="0.25">
      <c r="A13315" s="16">
        <v>164899</v>
      </c>
      <c r="B13315">
        <v>9400</v>
      </c>
      <c r="C13315">
        <v>1</v>
      </c>
    </row>
    <row r="13316" spans="1:3" x14ac:dyDescent="0.25">
      <c r="A13316" s="16">
        <v>164900</v>
      </c>
      <c r="B13316">
        <v>9400</v>
      </c>
      <c r="C13316">
        <v>1</v>
      </c>
    </row>
    <row r="13317" spans="1:3" x14ac:dyDescent="0.25">
      <c r="A13317" s="16">
        <v>164901</v>
      </c>
      <c r="B13317">
        <v>9400</v>
      </c>
      <c r="C13317">
        <v>1</v>
      </c>
    </row>
    <row r="13318" spans="1:3" x14ac:dyDescent="0.25">
      <c r="A13318" s="16">
        <v>164902</v>
      </c>
      <c r="B13318">
        <v>10300</v>
      </c>
      <c r="C13318">
        <v>1</v>
      </c>
    </row>
    <row r="13319" spans="1:3" x14ac:dyDescent="0.25">
      <c r="A13319" s="16">
        <v>164903</v>
      </c>
      <c r="B13319">
        <v>9400</v>
      </c>
      <c r="C13319">
        <v>1</v>
      </c>
    </row>
    <row r="13320" spans="1:3" x14ac:dyDescent="0.25">
      <c r="A13320" s="16">
        <v>164904</v>
      </c>
      <c r="B13320">
        <v>10300</v>
      </c>
      <c r="C13320">
        <v>1</v>
      </c>
    </row>
    <row r="13321" spans="1:3" x14ac:dyDescent="0.25">
      <c r="A13321" s="16">
        <v>164905</v>
      </c>
      <c r="B13321">
        <v>10300</v>
      </c>
      <c r="C13321">
        <v>1</v>
      </c>
    </row>
    <row r="13322" spans="1:3" x14ac:dyDescent="0.25">
      <c r="A13322" s="16">
        <v>164906</v>
      </c>
      <c r="B13322">
        <v>10300</v>
      </c>
      <c r="C13322">
        <v>1</v>
      </c>
    </row>
    <row r="13323" spans="1:3" x14ac:dyDescent="0.25">
      <c r="A13323" s="16">
        <v>164907</v>
      </c>
      <c r="B13323">
        <v>9400</v>
      </c>
      <c r="C13323">
        <v>1</v>
      </c>
    </row>
    <row r="13324" spans="1:3" x14ac:dyDescent="0.25">
      <c r="A13324" s="16">
        <v>164908</v>
      </c>
      <c r="B13324">
        <v>9400</v>
      </c>
      <c r="C13324">
        <v>1</v>
      </c>
    </row>
    <row r="13325" spans="1:3" x14ac:dyDescent="0.25">
      <c r="A13325" s="16">
        <v>164909</v>
      </c>
      <c r="B13325">
        <v>10000</v>
      </c>
      <c r="C13325">
        <v>1</v>
      </c>
    </row>
    <row r="13326" spans="1:3" x14ac:dyDescent="0.25">
      <c r="A13326" s="16">
        <v>164910</v>
      </c>
      <c r="B13326">
        <v>10000</v>
      </c>
      <c r="C13326">
        <v>1</v>
      </c>
    </row>
    <row r="13327" spans="1:3" x14ac:dyDescent="0.25">
      <c r="A13327" s="16">
        <v>164911</v>
      </c>
      <c r="B13327">
        <v>10000</v>
      </c>
      <c r="C13327">
        <v>1</v>
      </c>
    </row>
    <row r="13328" spans="1:3" x14ac:dyDescent="0.25">
      <c r="A13328" s="16">
        <v>164912</v>
      </c>
      <c r="B13328">
        <v>10000</v>
      </c>
      <c r="C13328">
        <v>1</v>
      </c>
    </row>
    <row r="13329" spans="1:3" x14ac:dyDescent="0.25">
      <c r="A13329" s="16">
        <v>164913</v>
      </c>
      <c r="B13329">
        <v>9400</v>
      </c>
      <c r="C13329">
        <v>1</v>
      </c>
    </row>
    <row r="13330" spans="1:3" x14ac:dyDescent="0.25">
      <c r="A13330" s="16">
        <v>164914</v>
      </c>
      <c r="B13330">
        <v>8900</v>
      </c>
      <c r="C13330">
        <v>1</v>
      </c>
    </row>
    <row r="13331" spans="1:3" x14ac:dyDescent="0.25">
      <c r="A13331" s="16">
        <v>164915</v>
      </c>
      <c r="B13331">
        <v>8900</v>
      </c>
      <c r="C13331">
        <v>1</v>
      </c>
    </row>
    <row r="13332" spans="1:3" x14ac:dyDescent="0.25">
      <c r="A13332" s="16">
        <v>164916</v>
      </c>
      <c r="B13332">
        <v>8600</v>
      </c>
      <c r="C13332">
        <v>1</v>
      </c>
    </row>
    <row r="13333" spans="1:3" x14ac:dyDescent="0.25">
      <c r="A13333" s="16">
        <v>164917</v>
      </c>
      <c r="B13333">
        <v>8600</v>
      </c>
      <c r="C13333">
        <v>1</v>
      </c>
    </row>
    <row r="13334" spans="1:3" x14ac:dyDescent="0.25">
      <c r="A13334" s="16">
        <v>164918</v>
      </c>
      <c r="B13334">
        <v>8600</v>
      </c>
      <c r="C13334">
        <v>1</v>
      </c>
    </row>
    <row r="13335" spans="1:3" x14ac:dyDescent="0.25">
      <c r="A13335" s="16">
        <v>164919</v>
      </c>
      <c r="B13335">
        <v>8600</v>
      </c>
      <c r="C13335">
        <v>1</v>
      </c>
    </row>
    <row r="13336" spans="1:3" x14ac:dyDescent="0.25">
      <c r="A13336" s="16">
        <v>164920</v>
      </c>
      <c r="B13336">
        <v>8600</v>
      </c>
      <c r="C13336">
        <v>1</v>
      </c>
    </row>
    <row r="13337" spans="1:3" x14ac:dyDescent="0.25">
      <c r="A13337" s="16">
        <v>164921</v>
      </c>
      <c r="B13337">
        <v>8600</v>
      </c>
      <c r="C13337">
        <v>1</v>
      </c>
    </row>
    <row r="13338" spans="1:3" x14ac:dyDescent="0.25">
      <c r="A13338" s="16">
        <v>164922</v>
      </c>
      <c r="B13338">
        <v>8600</v>
      </c>
      <c r="C13338">
        <v>1</v>
      </c>
    </row>
    <row r="13339" spans="1:3" x14ac:dyDescent="0.25">
      <c r="A13339" s="16">
        <v>164923</v>
      </c>
      <c r="B13339">
        <v>8000</v>
      </c>
      <c r="C13339">
        <v>1</v>
      </c>
    </row>
    <row r="13340" spans="1:3" x14ac:dyDescent="0.25">
      <c r="A13340" s="16">
        <v>164924</v>
      </c>
      <c r="B13340">
        <v>8000</v>
      </c>
      <c r="C13340">
        <v>1</v>
      </c>
    </row>
    <row r="13341" spans="1:3" x14ac:dyDescent="0.25">
      <c r="A13341" s="16">
        <v>164925</v>
      </c>
      <c r="B13341">
        <v>8000</v>
      </c>
      <c r="C13341">
        <v>1</v>
      </c>
    </row>
    <row r="13342" spans="1:3" x14ac:dyDescent="0.25">
      <c r="A13342" s="16">
        <v>164926</v>
      </c>
      <c r="B13342">
        <v>8000</v>
      </c>
      <c r="C13342">
        <v>1</v>
      </c>
    </row>
    <row r="13343" spans="1:3" x14ac:dyDescent="0.25">
      <c r="A13343" s="16">
        <v>164927</v>
      </c>
      <c r="B13343">
        <v>8000</v>
      </c>
      <c r="C13343">
        <v>1</v>
      </c>
    </row>
    <row r="13344" spans="1:3" x14ac:dyDescent="0.25">
      <c r="A13344" s="16">
        <v>164928</v>
      </c>
      <c r="B13344">
        <v>8000</v>
      </c>
      <c r="C13344">
        <v>1</v>
      </c>
    </row>
    <row r="13345" spans="1:3" x14ac:dyDescent="0.25">
      <c r="A13345" s="16">
        <v>164929</v>
      </c>
      <c r="B13345">
        <v>8000</v>
      </c>
      <c r="C13345">
        <v>1</v>
      </c>
    </row>
    <row r="13346" spans="1:3" x14ac:dyDescent="0.25">
      <c r="A13346" s="16">
        <v>164930</v>
      </c>
      <c r="B13346">
        <v>8000</v>
      </c>
      <c r="C13346">
        <v>1</v>
      </c>
    </row>
    <row r="13347" spans="1:3" x14ac:dyDescent="0.25">
      <c r="A13347" s="16">
        <v>164931</v>
      </c>
      <c r="B13347">
        <v>8000</v>
      </c>
      <c r="C13347">
        <v>1</v>
      </c>
    </row>
    <row r="13348" spans="1:3" x14ac:dyDescent="0.25">
      <c r="A13348" s="16">
        <v>164932</v>
      </c>
      <c r="B13348">
        <v>8000</v>
      </c>
      <c r="C13348">
        <v>1</v>
      </c>
    </row>
    <row r="13349" spans="1:3" x14ac:dyDescent="0.25">
      <c r="A13349" s="16">
        <v>164933</v>
      </c>
      <c r="B13349">
        <v>8000</v>
      </c>
      <c r="C13349">
        <v>1</v>
      </c>
    </row>
    <row r="13350" spans="1:3" x14ac:dyDescent="0.25">
      <c r="A13350" s="16">
        <v>164934</v>
      </c>
      <c r="B13350">
        <v>9400</v>
      </c>
      <c r="C13350">
        <v>1</v>
      </c>
    </row>
    <row r="13351" spans="1:3" x14ac:dyDescent="0.25">
      <c r="A13351" s="16">
        <v>164935</v>
      </c>
      <c r="B13351">
        <v>9400</v>
      </c>
      <c r="C13351">
        <v>1</v>
      </c>
    </row>
    <row r="13352" spans="1:3" x14ac:dyDescent="0.25">
      <c r="A13352" s="16">
        <v>164936</v>
      </c>
      <c r="B13352">
        <v>9400</v>
      </c>
      <c r="C13352">
        <v>1</v>
      </c>
    </row>
    <row r="13353" spans="1:3" x14ac:dyDescent="0.25">
      <c r="A13353" s="16">
        <v>164937</v>
      </c>
      <c r="B13353">
        <v>9400</v>
      </c>
      <c r="C13353">
        <v>1</v>
      </c>
    </row>
    <row r="13354" spans="1:3" x14ac:dyDescent="0.25">
      <c r="A13354" s="16">
        <v>164938</v>
      </c>
      <c r="B13354">
        <v>10000</v>
      </c>
      <c r="C13354">
        <v>1</v>
      </c>
    </row>
    <row r="13355" spans="1:3" x14ac:dyDescent="0.25">
      <c r="A13355" s="16">
        <v>164939</v>
      </c>
      <c r="B13355">
        <v>10000</v>
      </c>
      <c r="C13355">
        <v>1</v>
      </c>
    </row>
    <row r="13356" spans="1:3" x14ac:dyDescent="0.25">
      <c r="A13356" s="16">
        <v>164940</v>
      </c>
      <c r="B13356">
        <v>10000</v>
      </c>
      <c r="C13356">
        <v>1</v>
      </c>
    </row>
    <row r="13357" spans="1:3" x14ac:dyDescent="0.25">
      <c r="A13357" s="16">
        <v>164941</v>
      </c>
      <c r="B13357">
        <v>9400</v>
      </c>
      <c r="C13357">
        <v>1</v>
      </c>
    </row>
    <row r="13358" spans="1:3" x14ac:dyDescent="0.25">
      <c r="A13358" s="16">
        <v>164942</v>
      </c>
      <c r="B13358">
        <v>9400</v>
      </c>
      <c r="C13358">
        <v>1</v>
      </c>
    </row>
    <row r="13359" spans="1:3" x14ac:dyDescent="0.25">
      <c r="A13359" s="16">
        <v>164943</v>
      </c>
      <c r="B13359">
        <v>9400</v>
      </c>
      <c r="C13359">
        <v>1</v>
      </c>
    </row>
    <row r="13360" spans="1:3" x14ac:dyDescent="0.25">
      <c r="A13360" s="16">
        <v>164944</v>
      </c>
      <c r="B13360">
        <v>9400</v>
      </c>
      <c r="C13360">
        <v>1</v>
      </c>
    </row>
    <row r="13361" spans="1:3" x14ac:dyDescent="0.25">
      <c r="A13361" s="16">
        <v>164945</v>
      </c>
      <c r="B13361">
        <v>9400</v>
      </c>
      <c r="C13361">
        <v>1</v>
      </c>
    </row>
    <row r="13362" spans="1:3" x14ac:dyDescent="0.25">
      <c r="A13362" s="16">
        <v>164946</v>
      </c>
      <c r="B13362">
        <v>8900</v>
      </c>
      <c r="C13362">
        <v>1</v>
      </c>
    </row>
    <row r="13363" spans="1:3" x14ac:dyDescent="0.25">
      <c r="A13363" s="16">
        <v>164947</v>
      </c>
      <c r="B13363">
        <v>10000</v>
      </c>
      <c r="C13363">
        <v>1</v>
      </c>
    </row>
    <row r="13364" spans="1:3" x14ac:dyDescent="0.25">
      <c r="A13364" s="16">
        <v>164948</v>
      </c>
      <c r="B13364">
        <v>10000</v>
      </c>
      <c r="C13364">
        <v>1</v>
      </c>
    </row>
    <row r="13365" spans="1:3" x14ac:dyDescent="0.25">
      <c r="A13365" s="16">
        <v>164949</v>
      </c>
      <c r="B13365">
        <v>10000</v>
      </c>
      <c r="C13365">
        <v>1</v>
      </c>
    </row>
    <row r="13366" spans="1:3" x14ac:dyDescent="0.25">
      <c r="A13366" s="16">
        <v>164950</v>
      </c>
      <c r="B13366">
        <v>10800</v>
      </c>
      <c r="C13366">
        <v>1</v>
      </c>
    </row>
    <row r="13367" spans="1:3" x14ac:dyDescent="0.25">
      <c r="A13367" s="16">
        <v>164951</v>
      </c>
      <c r="B13367">
        <v>10000</v>
      </c>
      <c r="C13367">
        <v>1</v>
      </c>
    </row>
    <row r="13368" spans="1:3" x14ac:dyDescent="0.25">
      <c r="A13368" s="16">
        <v>164952</v>
      </c>
      <c r="B13368">
        <v>10000</v>
      </c>
      <c r="C13368">
        <v>1</v>
      </c>
    </row>
    <row r="13369" spans="1:3" x14ac:dyDescent="0.25">
      <c r="A13369" s="16">
        <v>164953</v>
      </c>
      <c r="B13369">
        <v>10000</v>
      </c>
      <c r="C13369">
        <v>1</v>
      </c>
    </row>
    <row r="13370" spans="1:3" x14ac:dyDescent="0.25">
      <c r="A13370" s="16">
        <v>164954</v>
      </c>
      <c r="B13370">
        <v>10300</v>
      </c>
      <c r="C13370">
        <v>1</v>
      </c>
    </row>
    <row r="13371" spans="1:3" x14ac:dyDescent="0.25">
      <c r="A13371" s="16">
        <v>164955</v>
      </c>
      <c r="B13371">
        <v>10300</v>
      </c>
      <c r="C13371">
        <v>1</v>
      </c>
    </row>
    <row r="13372" spans="1:3" x14ac:dyDescent="0.25">
      <c r="A13372" s="16">
        <v>164978</v>
      </c>
      <c r="B13372">
        <v>9400</v>
      </c>
      <c r="C13372">
        <v>1</v>
      </c>
    </row>
    <row r="13373" spans="1:3" x14ac:dyDescent="0.25">
      <c r="A13373" s="16">
        <v>164979</v>
      </c>
      <c r="B13373">
        <v>10000</v>
      </c>
      <c r="C13373">
        <v>1</v>
      </c>
    </row>
    <row r="13374" spans="1:3" x14ac:dyDescent="0.25">
      <c r="A13374" s="16">
        <v>165302</v>
      </c>
      <c r="B13374">
        <v>710302</v>
      </c>
      <c r="C13374">
        <v>1</v>
      </c>
    </row>
    <row r="13375" spans="1:3" x14ac:dyDescent="0.25">
      <c r="A13375" s="16">
        <v>165303</v>
      </c>
      <c r="B13375">
        <v>511450</v>
      </c>
      <c r="C13375">
        <v>1</v>
      </c>
    </row>
    <row r="13376" spans="1:3" x14ac:dyDescent="0.25">
      <c r="A13376" s="16">
        <v>165304</v>
      </c>
      <c r="B13376">
        <v>389424</v>
      </c>
      <c r="C13376">
        <v>1</v>
      </c>
    </row>
    <row r="13377" spans="1:3" x14ac:dyDescent="0.25">
      <c r="A13377" s="16">
        <v>165305</v>
      </c>
      <c r="B13377">
        <v>310902</v>
      </c>
      <c r="C13377">
        <v>1</v>
      </c>
    </row>
    <row r="13378" spans="1:3" x14ac:dyDescent="0.25">
      <c r="A13378" s="16">
        <v>165306</v>
      </c>
      <c r="B13378">
        <v>102927</v>
      </c>
      <c r="C13378">
        <v>1</v>
      </c>
    </row>
    <row r="13379" spans="1:3" x14ac:dyDescent="0.25">
      <c r="A13379" s="16">
        <v>165307</v>
      </c>
      <c r="B13379">
        <v>307719</v>
      </c>
      <c r="C13379">
        <v>1</v>
      </c>
    </row>
    <row r="13380" spans="1:3" x14ac:dyDescent="0.25">
      <c r="A13380" s="16">
        <v>165308</v>
      </c>
      <c r="B13380">
        <v>492350</v>
      </c>
      <c r="C13380">
        <v>1</v>
      </c>
    </row>
    <row r="13381" spans="1:3" x14ac:dyDescent="0.25">
      <c r="A13381" s="16">
        <v>165309</v>
      </c>
      <c r="B13381">
        <v>49872</v>
      </c>
      <c r="C13381">
        <v>1</v>
      </c>
    </row>
    <row r="13382" spans="1:3" x14ac:dyDescent="0.25">
      <c r="A13382" s="16">
        <v>165310</v>
      </c>
      <c r="B13382">
        <v>25466</v>
      </c>
      <c r="C13382">
        <v>1</v>
      </c>
    </row>
    <row r="13383" spans="1:3" x14ac:dyDescent="0.25">
      <c r="A13383" s="16">
        <v>165311</v>
      </c>
      <c r="B13383">
        <v>111416</v>
      </c>
      <c r="C13383">
        <v>1</v>
      </c>
    </row>
    <row r="13384" spans="1:3" x14ac:dyDescent="0.25">
      <c r="A13384" s="16">
        <v>165312</v>
      </c>
      <c r="B13384">
        <v>37139</v>
      </c>
      <c r="C13384">
        <v>1</v>
      </c>
    </row>
    <row r="13385" spans="1:3" x14ac:dyDescent="0.25">
      <c r="A13385" s="16">
        <v>165313</v>
      </c>
      <c r="B13385">
        <v>74277</v>
      </c>
      <c r="C13385">
        <v>1</v>
      </c>
    </row>
    <row r="13386" spans="1:3" x14ac:dyDescent="0.25">
      <c r="A13386" s="16">
        <v>165314</v>
      </c>
      <c r="B13386">
        <v>80644</v>
      </c>
      <c r="C13386">
        <v>1</v>
      </c>
    </row>
    <row r="13387" spans="1:3" x14ac:dyDescent="0.25">
      <c r="A13387" s="16">
        <v>165315</v>
      </c>
      <c r="B13387">
        <v>37139</v>
      </c>
      <c r="C13387">
        <v>1</v>
      </c>
    </row>
    <row r="13388" spans="1:3" x14ac:dyDescent="0.25">
      <c r="A13388" s="16">
        <v>165316</v>
      </c>
      <c r="B13388">
        <v>1717747</v>
      </c>
      <c r="C13388">
        <v>1</v>
      </c>
    </row>
    <row r="13389" spans="1:3" x14ac:dyDescent="0.25">
      <c r="A13389" s="16">
        <v>165317</v>
      </c>
      <c r="B13389">
        <v>743831</v>
      </c>
      <c r="C13389">
        <v>1</v>
      </c>
    </row>
    <row r="13390" spans="1:3" x14ac:dyDescent="0.25">
      <c r="A13390" s="16">
        <v>165320</v>
      </c>
      <c r="B13390">
        <v>355469</v>
      </c>
      <c r="C13390">
        <v>1</v>
      </c>
    </row>
    <row r="13391" spans="1:3" x14ac:dyDescent="0.25">
      <c r="A13391" s="16">
        <v>165321</v>
      </c>
      <c r="B13391">
        <v>2511624</v>
      </c>
      <c r="C13391">
        <v>1</v>
      </c>
    </row>
    <row r="13392" spans="1:3" x14ac:dyDescent="0.25">
      <c r="A13392" s="16">
        <v>165322</v>
      </c>
      <c r="B13392">
        <v>271642</v>
      </c>
      <c r="C13392">
        <v>1</v>
      </c>
    </row>
    <row r="13393" spans="1:3" x14ac:dyDescent="0.25">
      <c r="A13393" s="16">
        <v>165323</v>
      </c>
      <c r="B13393">
        <v>401096</v>
      </c>
      <c r="C13393">
        <v>1</v>
      </c>
    </row>
    <row r="13394" spans="1:3" x14ac:dyDescent="0.25">
      <c r="A13394" s="16">
        <v>165324</v>
      </c>
      <c r="B13394">
        <v>202670</v>
      </c>
      <c r="C13394">
        <v>1</v>
      </c>
    </row>
    <row r="13395" spans="1:3" x14ac:dyDescent="0.25">
      <c r="A13395" s="16">
        <v>165325</v>
      </c>
      <c r="B13395">
        <v>141126</v>
      </c>
      <c r="C13395">
        <v>1</v>
      </c>
    </row>
    <row r="13396" spans="1:3" x14ac:dyDescent="0.25">
      <c r="A13396" s="16">
        <v>165326</v>
      </c>
      <c r="B13396">
        <v>560555</v>
      </c>
      <c r="C13396">
        <v>1</v>
      </c>
    </row>
    <row r="13397" spans="1:3" x14ac:dyDescent="0.25">
      <c r="A13397" s="16">
        <v>165327</v>
      </c>
      <c r="B13397">
        <v>132638</v>
      </c>
      <c r="C13397">
        <v>1</v>
      </c>
    </row>
    <row r="13398" spans="1:3" x14ac:dyDescent="0.25">
      <c r="A13398" s="16">
        <v>165328</v>
      </c>
      <c r="B13398">
        <v>170837</v>
      </c>
      <c r="C13398">
        <v>1</v>
      </c>
    </row>
    <row r="13399" spans="1:3" x14ac:dyDescent="0.25">
      <c r="A13399" s="16">
        <v>165329</v>
      </c>
      <c r="B13399">
        <v>158104</v>
      </c>
      <c r="C13399">
        <v>1</v>
      </c>
    </row>
    <row r="13400" spans="1:3" x14ac:dyDescent="0.25">
      <c r="A13400" s="16">
        <v>165330</v>
      </c>
      <c r="B13400">
        <v>2577412</v>
      </c>
      <c r="C13400">
        <v>1</v>
      </c>
    </row>
    <row r="13401" spans="1:3" x14ac:dyDescent="0.25">
      <c r="A13401" s="16">
        <v>165331</v>
      </c>
      <c r="B13401">
        <v>924083</v>
      </c>
      <c r="C13401">
        <v>1</v>
      </c>
    </row>
    <row r="13402" spans="1:3" x14ac:dyDescent="0.25">
      <c r="A13402" s="16">
        <v>165332</v>
      </c>
      <c r="B13402">
        <v>43505</v>
      </c>
      <c r="C13402">
        <v>1</v>
      </c>
    </row>
    <row r="13403" spans="1:3" x14ac:dyDescent="0.25">
      <c r="A13403" s="16">
        <v>165333</v>
      </c>
      <c r="B13403">
        <v>108232</v>
      </c>
      <c r="C13403">
        <v>1</v>
      </c>
    </row>
    <row r="13404" spans="1:3" x14ac:dyDescent="0.25">
      <c r="A13404" s="16">
        <v>165334</v>
      </c>
      <c r="B13404">
        <v>115660</v>
      </c>
      <c r="C13404">
        <v>1</v>
      </c>
    </row>
    <row r="13405" spans="1:3" x14ac:dyDescent="0.25">
      <c r="A13405" s="16">
        <v>165335</v>
      </c>
      <c r="B13405">
        <v>1066406</v>
      </c>
      <c r="C13405">
        <v>1</v>
      </c>
    </row>
    <row r="13406" spans="1:3" x14ac:dyDescent="0.25">
      <c r="A13406" s="16">
        <v>165336</v>
      </c>
      <c r="B13406">
        <v>296576</v>
      </c>
      <c r="C13406">
        <v>1</v>
      </c>
    </row>
    <row r="13407" spans="1:3" x14ac:dyDescent="0.25">
      <c r="A13407" s="16">
        <v>165337</v>
      </c>
      <c r="B13407">
        <v>2280826</v>
      </c>
      <c r="C13407">
        <v>1</v>
      </c>
    </row>
    <row r="13408" spans="1:3" x14ac:dyDescent="0.25">
      <c r="A13408" s="16">
        <v>165338</v>
      </c>
      <c r="B13408">
        <v>253603</v>
      </c>
      <c r="C13408">
        <v>1</v>
      </c>
    </row>
    <row r="13409" spans="1:3" x14ac:dyDescent="0.25">
      <c r="A13409" s="16">
        <v>165339</v>
      </c>
      <c r="B13409">
        <v>198426</v>
      </c>
      <c r="C13409">
        <v>1</v>
      </c>
    </row>
    <row r="13410" spans="1:3" x14ac:dyDescent="0.25">
      <c r="A13410" s="16">
        <v>165340</v>
      </c>
      <c r="B13410">
        <v>71094</v>
      </c>
      <c r="C13410">
        <v>1</v>
      </c>
    </row>
    <row r="13411" spans="1:3" x14ac:dyDescent="0.25">
      <c r="A13411" s="16">
        <v>165341</v>
      </c>
      <c r="B13411">
        <v>261031</v>
      </c>
      <c r="C13411">
        <v>1</v>
      </c>
    </row>
    <row r="13412" spans="1:3" x14ac:dyDescent="0.25">
      <c r="A13412" s="16">
        <v>165342</v>
      </c>
      <c r="B13412">
        <v>677875</v>
      </c>
      <c r="C13412">
        <v>1</v>
      </c>
    </row>
    <row r="13413" spans="1:3" x14ac:dyDescent="0.25">
      <c r="A13413" s="16">
        <v>165343</v>
      </c>
      <c r="B13413">
        <v>495373</v>
      </c>
      <c r="C13413">
        <v>1</v>
      </c>
    </row>
    <row r="13414" spans="1:3" x14ac:dyDescent="0.25">
      <c r="A13414" s="16">
        <v>165344</v>
      </c>
      <c r="B13414">
        <v>1397563</v>
      </c>
      <c r="C13414">
        <v>1</v>
      </c>
    </row>
    <row r="13415" spans="1:3" x14ac:dyDescent="0.25">
      <c r="A13415" s="16">
        <v>165345</v>
      </c>
      <c r="B13415">
        <v>487304</v>
      </c>
      <c r="C13415">
        <v>1</v>
      </c>
    </row>
    <row r="13416" spans="1:3" x14ac:dyDescent="0.25">
      <c r="A13416" s="16">
        <v>165346</v>
      </c>
      <c r="B13416">
        <v>1467949</v>
      </c>
      <c r="C13416">
        <v>1</v>
      </c>
    </row>
    <row r="13417" spans="1:3" x14ac:dyDescent="0.25">
      <c r="A13417" s="16">
        <v>165347</v>
      </c>
      <c r="B13417">
        <v>462053</v>
      </c>
      <c r="C13417">
        <v>1</v>
      </c>
    </row>
    <row r="13418" spans="1:3" x14ac:dyDescent="0.25">
      <c r="A13418" s="16">
        <v>165348</v>
      </c>
      <c r="B13418">
        <v>476737</v>
      </c>
      <c r="C13418">
        <v>1</v>
      </c>
    </row>
    <row r="13419" spans="1:3" x14ac:dyDescent="0.25">
      <c r="A13419" s="16">
        <v>165349</v>
      </c>
      <c r="B13419">
        <v>1521881</v>
      </c>
      <c r="C13419">
        <v>1</v>
      </c>
    </row>
    <row r="13420" spans="1:3" x14ac:dyDescent="0.25">
      <c r="A13420" s="16">
        <v>165350</v>
      </c>
      <c r="B13420">
        <v>1205703</v>
      </c>
      <c r="C13420">
        <v>1</v>
      </c>
    </row>
    <row r="13421" spans="1:3" x14ac:dyDescent="0.25">
      <c r="A13421" s="16">
        <v>165351</v>
      </c>
      <c r="B13421">
        <v>1711335</v>
      </c>
      <c r="C13421">
        <v>1</v>
      </c>
    </row>
    <row r="13422" spans="1:3" x14ac:dyDescent="0.25">
      <c r="A13422" s="16">
        <v>165352</v>
      </c>
      <c r="B13422">
        <v>169604</v>
      </c>
      <c r="C13422">
        <v>1</v>
      </c>
    </row>
    <row r="13423" spans="1:3" x14ac:dyDescent="0.25">
      <c r="A13423" s="16">
        <v>165356</v>
      </c>
      <c r="B13423">
        <v>0</v>
      </c>
      <c r="C13423">
        <v>1</v>
      </c>
    </row>
    <row r="13424" spans="1:3" x14ac:dyDescent="0.25">
      <c r="A13424" s="16" t="s">
        <v>178</v>
      </c>
      <c r="B13424">
        <v>2279547135</v>
      </c>
      <c r="C13424">
        <v>13419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8635-0414-4E2A-9183-03C634BA8AFB}">
  <sheetPr codeName="Sheet10"/>
  <dimension ref="A1:D2211"/>
  <sheetViews>
    <sheetView workbookViewId="0">
      <selection activeCell="M28" sqref="M28"/>
    </sheetView>
  </sheetViews>
  <sheetFormatPr defaultRowHeight="15" x14ac:dyDescent="0.25"/>
  <cols>
    <col min="2" max="2" width="33" customWidth="1"/>
    <col min="4" max="4" width="11" customWidth="1"/>
  </cols>
  <sheetData>
    <row r="1" spans="1:4" x14ac:dyDescent="0.25">
      <c r="A1" t="s">
        <v>17356</v>
      </c>
      <c r="B1" t="s">
        <v>15203</v>
      </c>
      <c r="C1" t="s">
        <v>17357</v>
      </c>
      <c r="D1" t="s">
        <v>17358</v>
      </c>
    </row>
    <row r="2" spans="1:4" x14ac:dyDescent="0.25">
      <c r="A2">
        <v>1</v>
      </c>
      <c r="B2" t="s">
        <v>15206</v>
      </c>
      <c r="C2" t="s">
        <v>15207</v>
      </c>
      <c r="D2">
        <v>8900</v>
      </c>
    </row>
    <row r="3" spans="1:4" x14ac:dyDescent="0.25">
      <c r="A3">
        <v>2</v>
      </c>
      <c r="B3" t="s">
        <v>15208</v>
      </c>
      <c r="C3" t="s">
        <v>15209</v>
      </c>
      <c r="D3">
        <v>8900</v>
      </c>
    </row>
    <row r="4" spans="1:4" x14ac:dyDescent="0.25">
      <c r="A4">
        <v>3</v>
      </c>
      <c r="B4" t="s">
        <v>15210</v>
      </c>
      <c r="C4" t="s">
        <v>15211</v>
      </c>
      <c r="D4">
        <v>8900</v>
      </c>
    </row>
    <row r="5" spans="1:4" x14ac:dyDescent="0.25">
      <c r="A5">
        <v>4</v>
      </c>
      <c r="B5" t="s">
        <v>15212</v>
      </c>
      <c r="C5" t="s">
        <v>15213</v>
      </c>
      <c r="D5">
        <v>8900</v>
      </c>
    </row>
    <row r="6" spans="1:4" x14ac:dyDescent="0.25">
      <c r="A6">
        <v>5</v>
      </c>
      <c r="B6" t="s">
        <v>15214</v>
      </c>
      <c r="C6" t="s">
        <v>17359</v>
      </c>
      <c r="D6">
        <v>7410</v>
      </c>
    </row>
    <row r="7" spans="1:4" x14ac:dyDescent="0.25">
      <c r="A7">
        <v>6</v>
      </c>
      <c r="B7" t="s">
        <v>15215</v>
      </c>
      <c r="C7" t="s">
        <v>17360</v>
      </c>
      <c r="D7">
        <v>7600</v>
      </c>
    </row>
    <row r="8" spans="1:4" x14ac:dyDescent="0.25">
      <c r="A8">
        <v>7</v>
      </c>
      <c r="B8" t="s">
        <v>15216</v>
      </c>
      <c r="C8" t="s">
        <v>17361</v>
      </c>
      <c r="D8">
        <v>7410</v>
      </c>
    </row>
    <row r="9" spans="1:4" x14ac:dyDescent="0.25">
      <c r="A9">
        <v>8</v>
      </c>
      <c r="B9" t="s">
        <v>15217</v>
      </c>
      <c r="C9" t="s">
        <v>17362</v>
      </c>
      <c r="D9">
        <v>10300</v>
      </c>
    </row>
    <row r="10" spans="1:4" x14ac:dyDescent="0.25">
      <c r="A10">
        <v>9</v>
      </c>
      <c r="B10" t="s">
        <v>15218</v>
      </c>
      <c r="C10" t="s">
        <v>17363</v>
      </c>
      <c r="D10">
        <v>9400</v>
      </c>
    </row>
    <row r="11" spans="1:4" x14ac:dyDescent="0.25">
      <c r="A11">
        <v>10</v>
      </c>
      <c r="B11" t="s">
        <v>15219</v>
      </c>
      <c r="C11" t="s">
        <v>17364</v>
      </c>
      <c r="D11">
        <v>9400</v>
      </c>
    </row>
    <row r="12" spans="1:4" x14ac:dyDescent="0.25">
      <c r="A12">
        <v>11</v>
      </c>
      <c r="B12" t="s">
        <v>15220</v>
      </c>
      <c r="C12" t="s">
        <v>17365</v>
      </c>
      <c r="D12">
        <v>9400</v>
      </c>
    </row>
    <row r="13" spans="1:4" x14ac:dyDescent="0.25">
      <c r="A13">
        <v>12</v>
      </c>
      <c r="B13" t="s">
        <v>15221</v>
      </c>
      <c r="C13" t="s">
        <v>17366</v>
      </c>
      <c r="D13">
        <v>9400</v>
      </c>
    </row>
    <row r="14" spans="1:4" x14ac:dyDescent="0.25">
      <c r="A14">
        <v>13</v>
      </c>
      <c r="B14" t="s">
        <v>15222</v>
      </c>
      <c r="C14" t="s">
        <v>17367</v>
      </c>
      <c r="D14">
        <v>9400</v>
      </c>
    </row>
    <row r="15" spans="1:4" x14ac:dyDescent="0.25">
      <c r="A15">
        <v>14</v>
      </c>
      <c r="B15" t="s">
        <v>15223</v>
      </c>
      <c r="C15" t="s">
        <v>17368</v>
      </c>
      <c r="D15">
        <v>9400</v>
      </c>
    </row>
    <row r="16" spans="1:4" x14ac:dyDescent="0.25">
      <c r="A16">
        <v>15</v>
      </c>
      <c r="B16" t="s">
        <v>15224</v>
      </c>
      <c r="C16" t="s">
        <v>17369</v>
      </c>
      <c r="D16">
        <v>9400</v>
      </c>
    </row>
    <row r="17" spans="1:4" x14ac:dyDescent="0.25">
      <c r="A17">
        <v>16</v>
      </c>
      <c r="B17" t="s">
        <v>15225</v>
      </c>
      <c r="C17" t="s">
        <v>17370</v>
      </c>
      <c r="D17">
        <v>9400</v>
      </c>
    </row>
    <row r="18" spans="1:4" x14ac:dyDescent="0.25">
      <c r="A18">
        <v>17</v>
      </c>
      <c r="B18" t="s">
        <v>15226</v>
      </c>
      <c r="C18" t="s">
        <v>17371</v>
      </c>
      <c r="D18">
        <v>7600</v>
      </c>
    </row>
    <row r="19" spans="1:4" x14ac:dyDescent="0.25">
      <c r="A19">
        <v>18</v>
      </c>
      <c r="B19" t="s">
        <v>15227</v>
      </c>
      <c r="C19" t="s">
        <v>17372</v>
      </c>
      <c r="D19">
        <v>7000</v>
      </c>
    </row>
    <row r="20" spans="1:4" x14ac:dyDescent="0.25">
      <c r="A20">
        <v>19</v>
      </c>
      <c r="B20" t="s">
        <v>15228</v>
      </c>
      <c r="C20" t="s">
        <v>15229</v>
      </c>
      <c r="D20">
        <v>10300</v>
      </c>
    </row>
    <row r="21" spans="1:4" x14ac:dyDescent="0.25">
      <c r="A21">
        <v>20</v>
      </c>
      <c r="B21" t="s">
        <v>15230</v>
      </c>
      <c r="C21" t="s">
        <v>15231</v>
      </c>
      <c r="D21">
        <v>9400</v>
      </c>
    </row>
    <row r="22" spans="1:4" x14ac:dyDescent="0.25">
      <c r="A22">
        <v>21</v>
      </c>
      <c r="B22" t="s">
        <v>15232</v>
      </c>
      <c r="C22" t="s">
        <v>15233</v>
      </c>
      <c r="D22">
        <v>9400</v>
      </c>
    </row>
    <row r="23" spans="1:4" x14ac:dyDescent="0.25">
      <c r="A23">
        <v>22</v>
      </c>
      <c r="B23" t="s">
        <v>15234</v>
      </c>
      <c r="C23" t="s">
        <v>15235</v>
      </c>
      <c r="D23">
        <v>9400</v>
      </c>
    </row>
    <row r="24" spans="1:4" x14ac:dyDescent="0.25">
      <c r="A24">
        <v>23</v>
      </c>
      <c r="B24" t="s">
        <v>15236</v>
      </c>
      <c r="C24" t="s">
        <v>15237</v>
      </c>
      <c r="D24">
        <v>9400</v>
      </c>
    </row>
    <row r="25" spans="1:4" x14ac:dyDescent="0.25">
      <c r="A25">
        <v>24</v>
      </c>
      <c r="B25" t="s">
        <v>15238</v>
      </c>
      <c r="C25" t="s">
        <v>15239</v>
      </c>
      <c r="D25">
        <v>9400</v>
      </c>
    </row>
    <row r="26" spans="1:4" x14ac:dyDescent="0.25">
      <c r="A26">
        <v>25</v>
      </c>
      <c r="B26" t="s">
        <v>15240</v>
      </c>
      <c r="C26" t="s">
        <v>17373</v>
      </c>
      <c r="D26">
        <v>10300</v>
      </c>
    </row>
    <row r="27" spans="1:4" x14ac:dyDescent="0.25">
      <c r="A27">
        <v>26</v>
      </c>
      <c r="B27" t="s">
        <v>15242</v>
      </c>
      <c r="C27" t="s">
        <v>17374</v>
      </c>
      <c r="D27">
        <v>10300</v>
      </c>
    </row>
    <row r="28" spans="1:4" x14ac:dyDescent="0.25">
      <c r="A28">
        <v>27</v>
      </c>
      <c r="B28" t="s">
        <v>15244</v>
      </c>
      <c r="C28" t="s">
        <v>15245</v>
      </c>
      <c r="D28">
        <v>10300</v>
      </c>
    </row>
    <row r="29" spans="1:4" x14ac:dyDescent="0.25">
      <c r="A29">
        <v>28</v>
      </c>
      <c r="B29" t="s">
        <v>15246</v>
      </c>
      <c r="C29" t="s">
        <v>17375</v>
      </c>
      <c r="D29">
        <v>7448</v>
      </c>
    </row>
    <row r="30" spans="1:4" x14ac:dyDescent="0.25">
      <c r="A30">
        <v>29</v>
      </c>
      <c r="B30" t="s">
        <v>15247</v>
      </c>
      <c r="C30" t="s">
        <v>17376</v>
      </c>
      <c r="D30">
        <v>3736</v>
      </c>
    </row>
    <row r="31" spans="1:4" x14ac:dyDescent="0.25">
      <c r="A31">
        <v>30</v>
      </c>
      <c r="B31" t="s">
        <v>15248</v>
      </c>
      <c r="C31" t="s">
        <v>17377</v>
      </c>
      <c r="D31">
        <v>2973</v>
      </c>
    </row>
    <row r="32" spans="1:4" x14ac:dyDescent="0.25">
      <c r="A32">
        <v>31</v>
      </c>
      <c r="B32" t="s">
        <v>15249</v>
      </c>
      <c r="C32" t="s">
        <v>17378</v>
      </c>
      <c r="D32">
        <v>7600</v>
      </c>
    </row>
    <row r="33" spans="1:4" x14ac:dyDescent="0.25">
      <c r="A33">
        <v>32</v>
      </c>
      <c r="B33" t="s">
        <v>15250</v>
      </c>
      <c r="C33" t="s">
        <v>17379</v>
      </c>
      <c r="D33">
        <v>7600</v>
      </c>
    </row>
    <row r="34" spans="1:4" x14ac:dyDescent="0.25">
      <c r="A34">
        <v>33</v>
      </c>
      <c r="B34" t="s">
        <v>15251</v>
      </c>
      <c r="C34" t="s">
        <v>17380</v>
      </c>
      <c r="D34">
        <v>3342</v>
      </c>
    </row>
    <row r="35" spans="1:4" x14ac:dyDescent="0.25">
      <c r="A35">
        <v>34</v>
      </c>
      <c r="B35" t="s">
        <v>15252</v>
      </c>
      <c r="C35" t="s">
        <v>17381</v>
      </c>
      <c r="D35">
        <v>3342</v>
      </c>
    </row>
    <row r="36" spans="1:4" x14ac:dyDescent="0.25">
      <c r="A36">
        <v>35</v>
      </c>
      <c r="B36" t="s">
        <v>15253</v>
      </c>
      <c r="C36" t="s">
        <v>17382</v>
      </c>
      <c r="D36">
        <v>9400</v>
      </c>
    </row>
    <row r="37" spans="1:4" x14ac:dyDescent="0.25">
      <c r="A37">
        <v>36</v>
      </c>
      <c r="B37" t="s">
        <v>15254</v>
      </c>
      <c r="C37" t="s">
        <v>17383</v>
      </c>
      <c r="D37">
        <v>9400</v>
      </c>
    </row>
    <row r="38" spans="1:4" x14ac:dyDescent="0.25">
      <c r="A38">
        <v>37</v>
      </c>
      <c r="B38" t="s">
        <v>15255</v>
      </c>
      <c r="C38" t="s">
        <v>17384</v>
      </c>
      <c r="D38">
        <v>9400</v>
      </c>
    </row>
    <row r="39" spans="1:4" x14ac:dyDescent="0.25">
      <c r="A39">
        <v>38</v>
      </c>
      <c r="B39" t="s">
        <v>15256</v>
      </c>
      <c r="C39" t="s">
        <v>17385</v>
      </c>
      <c r="D39">
        <v>9400</v>
      </c>
    </row>
    <row r="40" spans="1:4" x14ac:dyDescent="0.25">
      <c r="A40">
        <v>39</v>
      </c>
      <c r="B40" t="s">
        <v>15257</v>
      </c>
      <c r="C40" t="s">
        <v>17386</v>
      </c>
      <c r="D40">
        <v>2660</v>
      </c>
    </row>
    <row r="41" spans="1:4" x14ac:dyDescent="0.25">
      <c r="A41">
        <v>40</v>
      </c>
      <c r="B41" t="s">
        <v>15258</v>
      </c>
      <c r="C41" t="s">
        <v>17387</v>
      </c>
      <c r="D41">
        <v>9400</v>
      </c>
    </row>
    <row r="42" spans="1:4" x14ac:dyDescent="0.25">
      <c r="A42">
        <v>41</v>
      </c>
      <c r="B42" t="s">
        <v>15259</v>
      </c>
      <c r="C42" t="s">
        <v>17388</v>
      </c>
      <c r="D42">
        <v>9400</v>
      </c>
    </row>
    <row r="43" spans="1:4" x14ac:dyDescent="0.25">
      <c r="A43">
        <v>42</v>
      </c>
      <c r="B43" t="s">
        <v>15260</v>
      </c>
      <c r="C43" t="s">
        <v>17389</v>
      </c>
      <c r="D43">
        <v>7600</v>
      </c>
    </row>
    <row r="44" spans="1:4" x14ac:dyDescent="0.25">
      <c r="A44">
        <v>43</v>
      </c>
      <c r="B44" t="s">
        <v>15261</v>
      </c>
      <c r="C44" t="s">
        <v>17390</v>
      </c>
      <c r="D44">
        <v>7600</v>
      </c>
    </row>
    <row r="45" spans="1:4" x14ac:dyDescent="0.25">
      <c r="A45">
        <v>44</v>
      </c>
      <c r="B45" t="s">
        <v>15262</v>
      </c>
      <c r="C45" t="s">
        <v>17391</v>
      </c>
      <c r="D45">
        <v>6840</v>
      </c>
    </row>
    <row r="46" spans="1:4" x14ac:dyDescent="0.25">
      <c r="A46">
        <v>45</v>
      </c>
      <c r="B46" t="s">
        <v>15263</v>
      </c>
      <c r="C46" t="s">
        <v>17392</v>
      </c>
      <c r="D46">
        <v>7600</v>
      </c>
    </row>
    <row r="47" spans="1:4" x14ac:dyDescent="0.25">
      <c r="A47">
        <v>46</v>
      </c>
      <c r="B47" t="s">
        <v>15264</v>
      </c>
      <c r="C47" t="s">
        <v>17393</v>
      </c>
      <c r="D47">
        <v>7600</v>
      </c>
    </row>
    <row r="48" spans="1:4" x14ac:dyDescent="0.25">
      <c r="A48">
        <v>47</v>
      </c>
      <c r="B48" t="s">
        <v>15265</v>
      </c>
      <c r="C48" t="s">
        <v>17394</v>
      </c>
      <c r="D48">
        <v>7410</v>
      </c>
    </row>
    <row r="49" spans="1:4" x14ac:dyDescent="0.25">
      <c r="A49">
        <v>48</v>
      </c>
      <c r="B49" t="s">
        <v>15266</v>
      </c>
      <c r="C49" t="s">
        <v>17395</v>
      </c>
      <c r="D49">
        <v>7030</v>
      </c>
    </row>
    <row r="50" spans="1:4" x14ac:dyDescent="0.25">
      <c r="A50">
        <v>49</v>
      </c>
      <c r="B50" t="s">
        <v>15267</v>
      </c>
      <c r="C50" t="s">
        <v>17396</v>
      </c>
      <c r="D50">
        <v>7600</v>
      </c>
    </row>
    <row r="51" spans="1:4" x14ac:dyDescent="0.25">
      <c r="A51">
        <v>50</v>
      </c>
      <c r="B51" t="s">
        <v>15268</v>
      </c>
      <c r="C51" t="s">
        <v>17397</v>
      </c>
      <c r="D51">
        <v>7220</v>
      </c>
    </row>
    <row r="52" spans="1:4" x14ac:dyDescent="0.25">
      <c r="A52">
        <v>51</v>
      </c>
      <c r="B52" t="s">
        <v>15269</v>
      </c>
      <c r="C52" t="s">
        <v>17398</v>
      </c>
      <c r="D52">
        <v>7600</v>
      </c>
    </row>
    <row r="53" spans="1:4" x14ac:dyDescent="0.25">
      <c r="A53">
        <v>52</v>
      </c>
      <c r="B53" t="s">
        <v>15270</v>
      </c>
      <c r="C53" t="s">
        <v>17399</v>
      </c>
      <c r="D53">
        <v>7600</v>
      </c>
    </row>
    <row r="54" spans="1:4" x14ac:dyDescent="0.25">
      <c r="A54">
        <v>53</v>
      </c>
      <c r="B54" t="s">
        <v>15271</v>
      </c>
      <c r="C54" t="s">
        <v>17400</v>
      </c>
      <c r="D54">
        <v>7600</v>
      </c>
    </row>
    <row r="55" spans="1:4" x14ac:dyDescent="0.25">
      <c r="A55">
        <v>54</v>
      </c>
      <c r="B55" t="s">
        <v>15272</v>
      </c>
      <c r="C55" t="s">
        <v>17401</v>
      </c>
      <c r="D55">
        <v>7600</v>
      </c>
    </row>
    <row r="56" spans="1:4" x14ac:dyDescent="0.25">
      <c r="A56">
        <v>55</v>
      </c>
      <c r="B56" t="s">
        <v>15273</v>
      </c>
      <c r="C56" t="s">
        <v>17402</v>
      </c>
      <c r="D56">
        <v>7600</v>
      </c>
    </row>
    <row r="57" spans="1:4" x14ac:dyDescent="0.25">
      <c r="A57">
        <v>56</v>
      </c>
      <c r="B57" t="s">
        <v>15274</v>
      </c>
      <c r="C57" t="s">
        <v>17403</v>
      </c>
      <c r="D57">
        <v>7600</v>
      </c>
    </row>
    <row r="58" spans="1:4" x14ac:dyDescent="0.25">
      <c r="A58">
        <v>57</v>
      </c>
      <c r="B58" t="s">
        <v>15275</v>
      </c>
      <c r="C58" t="s">
        <v>17404</v>
      </c>
      <c r="D58">
        <v>7220</v>
      </c>
    </row>
    <row r="59" spans="1:4" x14ac:dyDescent="0.25">
      <c r="A59">
        <v>58</v>
      </c>
      <c r="B59" t="s">
        <v>15276</v>
      </c>
      <c r="C59" t="s">
        <v>17405</v>
      </c>
      <c r="D59">
        <v>10300</v>
      </c>
    </row>
    <row r="60" spans="1:4" x14ac:dyDescent="0.25">
      <c r="A60">
        <v>59</v>
      </c>
      <c r="B60" t="s">
        <v>15277</v>
      </c>
      <c r="C60" t="s">
        <v>17406</v>
      </c>
      <c r="D60">
        <v>9400</v>
      </c>
    </row>
    <row r="61" spans="1:4" x14ac:dyDescent="0.25">
      <c r="A61">
        <v>60</v>
      </c>
      <c r="B61" t="s">
        <v>15278</v>
      </c>
      <c r="C61" t="s">
        <v>17407</v>
      </c>
      <c r="D61">
        <v>8000</v>
      </c>
    </row>
    <row r="62" spans="1:4" x14ac:dyDescent="0.25">
      <c r="A62">
        <v>61</v>
      </c>
      <c r="B62" t="s">
        <v>15279</v>
      </c>
      <c r="C62" t="s">
        <v>17408</v>
      </c>
      <c r="D62">
        <v>9400</v>
      </c>
    </row>
    <row r="63" spans="1:4" x14ac:dyDescent="0.25">
      <c r="A63">
        <v>62</v>
      </c>
      <c r="B63" t="s">
        <v>15280</v>
      </c>
      <c r="C63" t="s">
        <v>17409</v>
      </c>
      <c r="D63">
        <v>8000</v>
      </c>
    </row>
    <row r="64" spans="1:4" x14ac:dyDescent="0.25">
      <c r="A64">
        <v>63</v>
      </c>
      <c r="B64" t="s">
        <v>15281</v>
      </c>
      <c r="C64" t="s">
        <v>17410</v>
      </c>
      <c r="D64">
        <v>8000</v>
      </c>
    </row>
    <row r="65" spans="1:4" x14ac:dyDescent="0.25">
      <c r="A65">
        <v>64</v>
      </c>
      <c r="B65" t="s">
        <v>15282</v>
      </c>
      <c r="C65" t="s">
        <v>17411</v>
      </c>
      <c r="D65">
        <v>8000</v>
      </c>
    </row>
    <row r="66" spans="1:4" x14ac:dyDescent="0.25">
      <c r="A66">
        <v>65</v>
      </c>
      <c r="B66" t="s">
        <v>15283</v>
      </c>
      <c r="C66" t="s">
        <v>17412</v>
      </c>
      <c r="D66">
        <v>8000</v>
      </c>
    </row>
    <row r="67" spans="1:4" x14ac:dyDescent="0.25">
      <c r="A67">
        <v>66</v>
      </c>
      <c r="B67" t="s">
        <v>15284</v>
      </c>
      <c r="C67" t="s">
        <v>17413</v>
      </c>
      <c r="D67">
        <v>8000</v>
      </c>
    </row>
    <row r="68" spans="1:4" x14ac:dyDescent="0.25">
      <c r="A68">
        <v>67</v>
      </c>
      <c r="B68" t="s">
        <v>15285</v>
      </c>
      <c r="C68" t="s">
        <v>17414</v>
      </c>
      <c r="D68">
        <v>9400</v>
      </c>
    </row>
    <row r="69" spans="1:4" x14ac:dyDescent="0.25">
      <c r="A69">
        <v>68</v>
      </c>
      <c r="B69" t="s">
        <v>15286</v>
      </c>
      <c r="C69" t="s">
        <v>17415</v>
      </c>
      <c r="D69">
        <v>10300</v>
      </c>
    </row>
    <row r="70" spans="1:4" x14ac:dyDescent="0.25">
      <c r="A70">
        <v>69</v>
      </c>
      <c r="B70" t="s">
        <v>15287</v>
      </c>
      <c r="C70" t="s">
        <v>17416</v>
      </c>
      <c r="D70">
        <v>9400</v>
      </c>
    </row>
    <row r="71" spans="1:4" x14ac:dyDescent="0.25">
      <c r="A71">
        <v>70</v>
      </c>
      <c r="B71" t="s">
        <v>15288</v>
      </c>
      <c r="C71" t="s">
        <v>17417</v>
      </c>
      <c r="D71">
        <v>9400</v>
      </c>
    </row>
    <row r="72" spans="1:4" x14ac:dyDescent="0.25">
      <c r="A72">
        <v>71</v>
      </c>
      <c r="B72" t="s">
        <v>15289</v>
      </c>
      <c r="C72" t="s">
        <v>17418</v>
      </c>
      <c r="D72">
        <v>10300</v>
      </c>
    </row>
    <row r="73" spans="1:4" x14ac:dyDescent="0.25">
      <c r="A73">
        <v>72</v>
      </c>
      <c r="B73" t="s">
        <v>15290</v>
      </c>
      <c r="C73" t="s">
        <v>17419</v>
      </c>
      <c r="D73">
        <v>10300</v>
      </c>
    </row>
    <row r="74" spans="1:4" x14ac:dyDescent="0.25">
      <c r="A74">
        <v>73</v>
      </c>
      <c r="B74" t="s">
        <v>15291</v>
      </c>
      <c r="C74" t="s">
        <v>17420</v>
      </c>
      <c r="D74">
        <v>10300</v>
      </c>
    </row>
    <row r="75" spans="1:4" x14ac:dyDescent="0.25">
      <c r="A75">
        <v>74</v>
      </c>
      <c r="B75" t="s">
        <v>15292</v>
      </c>
      <c r="C75" t="s">
        <v>17421</v>
      </c>
      <c r="D75">
        <v>10300</v>
      </c>
    </row>
    <row r="76" spans="1:4" x14ac:dyDescent="0.25">
      <c r="A76">
        <v>75</v>
      </c>
      <c r="B76" t="s">
        <v>15293</v>
      </c>
      <c r="C76" t="s">
        <v>17422</v>
      </c>
      <c r="D76">
        <v>10300</v>
      </c>
    </row>
    <row r="77" spans="1:4" x14ac:dyDescent="0.25">
      <c r="A77">
        <v>76</v>
      </c>
      <c r="B77" t="s">
        <v>15294</v>
      </c>
      <c r="C77" t="s">
        <v>17423</v>
      </c>
      <c r="D77">
        <v>9400</v>
      </c>
    </row>
    <row r="78" spans="1:4" x14ac:dyDescent="0.25">
      <c r="A78">
        <v>77</v>
      </c>
      <c r="B78" t="s">
        <v>15295</v>
      </c>
      <c r="C78" t="s">
        <v>17424</v>
      </c>
      <c r="D78">
        <v>10300</v>
      </c>
    </row>
    <row r="79" spans="1:4" x14ac:dyDescent="0.25">
      <c r="A79">
        <v>78</v>
      </c>
      <c r="B79" t="s">
        <v>15296</v>
      </c>
      <c r="C79" t="s">
        <v>17425</v>
      </c>
      <c r="D79">
        <v>9400</v>
      </c>
    </row>
    <row r="80" spans="1:4" x14ac:dyDescent="0.25">
      <c r="A80">
        <v>79</v>
      </c>
      <c r="B80" t="s">
        <v>15297</v>
      </c>
      <c r="C80" t="s">
        <v>17426</v>
      </c>
      <c r="D80">
        <v>9400</v>
      </c>
    </row>
    <row r="81" spans="1:4" x14ac:dyDescent="0.25">
      <c r="A81">
        <v>80</v>
      </c>
      <c r="B81" t="s">
        <v>15298</v>
      </c>
      <c r="C81" t="s">
        <v>17427</v>
      </c>
      <c r="D81">
        <v>9400</v>
      </c>
    </row>
    <row r="82" spans="1:4" x14ac:dyDescent="0.25">
      <c r="A82">
        <v>81</v>
      </c>
      <c r="B82" t="s">
        <v>15299</v>
      </c>
      <c r="C82" t="s">
        <v>17428</v>
      </c>
      <c r="D82">
        <v>10300</v>
      </c>
    </row>
    <row r="83" spans="1:4" x14ac:dyDescent="0.25">
      <c r="A83">
        <v>82</v>
      </c>
      <c r="B83" t="s">
        <v>15300</v>
      </c>
      <c r="C83" t="s">
        <v>17429</v>
      </c>
      <c r="D83">
        <v>10300</v>
      </c>
    </row>
    <row r="84" spans="1:4" x14ac:dyDescent="0.25">
      <c r="A84">
        <v>83</v>
      </c>
      <c r="B84" t="s">
        <v>15301</v>
      </c>
      <c r="C84" t="s">
        <v>17430</v>
      </c>
      <c r="D84">
        <v>10300</v>
      </c>
    </row>
    <row r="85" spans="1:4" x14ac:dyDescent="0.25">
      <c r="A85">
        <v>84</v>
      </c>
      <c r="B85" t="s">
        <v>15302</v>
      </c>
      <c r="C85" t="s">
        <v>17431</v>
      </c>
      <c r="D85">
        <v>9400</v>
      </c>
    </row>
    <row r="86" spans="1:4" x14ac:dyDescent="0.25">
      <c r="A86">
        <v>85</v>
      </c>
      <c r="B86" t="s">
        <v>15303</v>
      </c>
      <c r="C86" t="s">
        <v>17432</v>
      </c>
      <c r="D86">
        <v>10300</v>
      </c>
    </row>
    <row r="87" spans="1:4" x14ac:dyDescent="0.25">
      <c r="A87">
        <v>86</v>
      </c>
      <c r="B87" t="s">
        <v>15304</v>
      </c>
      <c r="C87" t="s">
        <v>17433</v>
      </c>
      <c r="D87">
        <v>10300</v>
      </c>
    </row>
    <row r="88" spans="1:4" x14ac:dyDescent="0.25">
      <c r="A88">
        <v>87</v>
      </c>
      <c r="B88" t="s">
        <v>15305</v>
      </c>
      <c r="C88" t="s">
        <v>17434</v>
      </c>
      <c r="D88">
        <v>10300</v>
      </c>
    </row>
    <row r="89" spans="1:4" x14ac:dyDescent="0.25">
      <c r="A89">
        <v>88</v>
      </c>
      <c r="B89" t="s">
        <v>15306</v>
      </c>
      <c r="C89" t="s">
        <v>17435</v>
      </c>
      <c r="D89">
        <v>10300</v>
      </c>
    </row>
    <row r="90" spans="1:4" x14ac:dyDescent="0.25">
      <c r="A90">
        <v>89</v>
      </c>
      <c r="B90" t="s">
        <v>15307</v>
      </c>
      <c r="C90" t="s">
        <v>17436</v>
      </c>
      <c r="D90">
        <v>10300</v>
      </c>
    </row>
    <row r="91" spans="1:4" x14ac:dyDescent="0.25">
      <c r="A91">
        <v>90</v>
      </c>
      <c r="B91" t="s">
        <v>15308</v>
      </c>
      <c r="C91" t="s">
        <v>17437</v>
      </c>
      <c r="D91">
        <v>9400</v>
      </c>
    </row>
    <row r="92" spans="1:4" x14ac:dyDescent="0.25">
      <c r="A92">
        <v>91</v>
      </c>
      <c r="B92" t="s">
        <v>15309</v>
      </c>
      <c r="C92" t="s">
        <v>17438</v>
      </c>
      <c r="D92">
        <v>9400</v>
      </c>
    </row>
    <row r="93" spans="1:4" x14ac:dyDescent="0.25">
      <c r="A93">
        <v>92</v>
      </c>
      <c r="B93" t="s">
        <v>15310</v>
      </c>
      <c r="C93" t="s">
        <v>17439</v>
      </c>
      <c r="D93">
        <v>10300</v>
      </c>
    </row>
    <row r="94" spans="1:4" x14ac:dyDescent="0.25">
      <c r="A94">
        <v>93</v>
      </c>
      <c r="B94" t="s">
        <v>15311</v>
      </c>
      <c r="C94" t="s">
        <v>17440</v>
      </c>
      <c r="D94">
        <v>10300</v>
      </c>
    </row>
    <row r="95" spans="1:4" x14ac:dyDescent="0.25">
      <c r="A95">
        <v>94</v>
      </c>
      <c r="B95" t="s">
        <v>15312</v>
      </c>
      <c r="C95" t="s">
        <v>17441</v>
      </c>
      <c r="D95">
        <v>10300</v>
      </c>
    </row>
    <row r="96" spans="1:4" x14ac:dyDescent="0.25">
      <c r="A96">
        <v>95</v>
      </c>
      <c r="B96" t="s">
        <v>15313</v>
      </c>
      <c r="C96" t="s">
        <v>17442</v>
      </c>
      <c r="D96">
        <v>9400</v>
      </c>
    </row>
    <row r="97" spans="1:4" x14ac:dyDescent="0.25">
      <c r="A97">
        <v>96</v>
      </c>
      <c r="B97" t="s">
        <v>15314</v>
      </c>
      <c r="C97" t="s">
        <v>17443</v>
      </c>
      <c r="D97">
        <v>9400</v>
      </c>
    </row>
    <row r="98" spans="1:4" x14ac:dyDescent="0.25">
      <c r="A98">
        <v>97</v>
      </c>
      <c r="B98" t="s">
        <v>15315</v>
      </c>
      <c r="C98" t="s">
        <v>17444</v>
      </c>
      <c r="D98">
        <v>9400</v>
      </c>
    </row>
    <row r="99" spans="1:4" x14ac:dyDescent="0.25">
      <c r="A99">
        <v>98</v>
      </c>
      <c r="B99" t="s">
        <v>15316</v>
      </c>
      <c r="C99" t="s">
        <v>17445</v>
      </c>
      <c r="D99">
        <v>9400</v>
      </c>
    </row>
    <row r="100" spans="1:4" x14ac:dyDescent="0.25">
      <c r="A100">
        <v>99</v>
      </c>
      <c r="B100" t="s">
        <v>15317</v>
      </c>
      <c r="C100" t="s">
        <v>17446</v>
      </c>
      <c r="D100">
        <v>9400</v>
      </c>
    </row>
    <row r="101" spans="1:4" x14ac:dyDescent="0.25">
      <c r="A101">
        <v>100</v>
      </c>
      <c r="B101" t="s">
        <v>15318</v>
      </c>
      <c r="C101" t="s">
        <v>17447</v>
      </c>
      <c r="D101">
        <v>9400</v>
      </c>
    </row>
    <row r="102" spans="1:4" x14ac:dyDescent="0.25">
      <c r="A102">
        <v>101</v>
      </c>
      <c r="B102" t="s">
        <v>15319</v>
      </c>
      <c r="C102" t="s">
        <v>17448</v>
      </c>
      <c r="D102">
        <v>9400</v>
      </c>
    </row>
    <row r="103" spans="1:4" x14ac:dyDescent="0.25">
      <c r="A103">
        <v>102</v>
      </c>
      <c r="B103" t="s">
        <v>15320</v>
      </c>
      <c r="C103" t="s">
        <v>17449</v>
      </c>
      <c r="D103">
        <v>9400</v>
      </c>
    </row>
    <row r="104" spans="1:4" x14ac:dyDescent="0.25">
      <c r="A104">
        <v>103</v>
      </c>
      <c r="B104" t="s">
        <v>15321</v>
      </c>
      <c r="C104" t="s">
        <v>17450</v>
      </c>
      <c r="D104">
        <v>10300</v>
      </c>
    </row>
    <row r="105" spans="1:4" x14ac:dyDescent="0.25">
      <c r="A105">
        <v>104</v>
      </c>
      <c r="B105" t="s">
        <v>15322</v>
      </c>
      <c r="C105" t="s">
        <v>17451</v>
      </c>
      <c r="D105">
        <v>10300</v>
      </c>
    </row>
    <row r="106" spans="1:4" x14ac:dyDescent="0.25">
      <c r="A106">
        <v>105</v>
      </c>
      <c r="B106" t="s">
        <v>15323</v>
      </c>
      <c r="C106" t="s">
        <v>17452</v>
      </c>
      <c r="D106">
        <v>10300</v>
      </c>
    </row>
    <row r="107" spans="1:4" x14ac:dyDescent="0.25">
      <c r="A107">
        <v>106</v>
      </c>
      <c r="B107" t="s">
        <v>15324</v>
      </c>
      <c r="C107" t="s">
        <v>17453</v>
      </c>
      <c r="D107">
        <v>10300</v>
      </c>
    </row>
    <row r="108" spans="1:4" x14ac:dyDescent="0.25">
      <c r="A108">
        <v>107</v>
      </c>
      <c r="B108" t="s">
        <v>15325</v>
      </c>
      <c r="C108" t="s">
        <v>17454</v>
      </c>
      <c r="D108">
        <v>10300</v>
      </c>
    </row>
    <row r="109" spans="1:4" x14ac:dyDescent="0.25">
      <c r="A109">
        <v>108</v>
      </c>
      <c r="B109" t="s">
        <v>15326</v>
      </c>
      <c r="C109" t="s">
        <v>17455</v>
      </c>
      <c r="D109">
        <v>10300</v>
      </c>
    </row>
    <row r="110" spans="1:4" x14ac:dyDescent="0.25">
      <c r="A110">
        <v>109</v>
      </c>
      <c r="B110" t="s">
        <v>15327</v>
      </c>
      <c r="C110" t="s">
        <v>17456</v>
      </c>
      <c r="D110">
        <v>10300</v>
      </c>
    </row>
    <row r="111" spans="1:4" x14ac:dyDescent="0.25">
      <c r="A111">
        <v>110</v>
      </c>
      <c r="B111" t="s">
        <v>15328</v>
      </c>
      <c r="C111" t="s">
        <v>17457</v>
      </c>
      <c r="D111">
        <v>10300</v>
      </c>
    </row>
    <row r="112" spans="1:4" x14ac:dyDescent="0.25">
      <c r="A112">
        <v>111</v>
      </c>
      <c r="B112" t="s">
        <v>15329</v>
      </c>
      <c r="C112" t="s">
        <v>17458</v>
      </c>
      <c r="D112">
        <v>10300</v>
      </c>
    </row>
    <row r="113" spans="1:4" x14ac:dyDescent="0.25">
      <c r="A113">
        <v>112</v>
      </c>
      <c r="B113" t="s">
        <v>15330</v>
      </c>
      <c r="C113" t="s">
        <v>17459</v>
      </c>
      <c r="D113">
        <v>10300</v>
      </c>
    </row>
    <row r="114" spans="1:4" x14ac:dyDescent="0.25">
      <c r="A114">
        <v>113</v>
      </c>
      <c r="B114" t="s">
        <v>15331</v>
      </c>
      <c r="C114" t="s">
        <v>17460</v>
      </c>
      <c r="D114">
        <v>10300</v>
      </c>
    </row>
    <row r="115" spans="1:4" x14ac:dyDescent="0.25">
      <c r="A115">
        <v>114</v>
      </c>
      <c r="B115" t="s">
        <v>15332</v>
      </c>
      <c r="C115" t="s">
        <v>17461</v>
      </c>
      <c r="D115">
        <v>10300</v>
      </c>
    </row>
    <row r="116" spans="1:4" x14ac:dyDescent="0.25">
      <c r="A116">
        <v>115</v>
      </c>
      <c r="B116" t="s">
        <v>15333</v>
      </c>
      <c r="C116" t="s">
        <v>17462</v>
      </c>
      <c r="D116">
        <v>9400</v>
      </c>
    </row>
    <row r="117" spans="1:4" x14ac:dyDescent="0.25">
      <c r="A117">
        <v>116</v>
      </c>
      <c r="B117" t="s">
        <v>15334</v>
      </c>
      <c r="C117" t="s">
        <v>17463</v>
      </c>
      <c r="D117">
        <v>9400</v>
      </c>
    </row>
    <row r="118" spans="1:4" x14ac:dyDescent="0.25">
      <c r="A118">
        <v>117</v>
      </c>
      <c r="B118" t="s">
        <v>15335</v>
      </c>
      <c r="C118" t="s">
        <v>17464</v>
      </c>
      <c r="D118">
        <v>10300</v>
      </c>
    </row>
    <row r="119" spans="1:4" x14ac:dyDescent="0.25">
      <c r="A119">
        <v>118</v>
      </c>
      <c r="B119" t="s">
        <v>15336</v>
      </c>
      <c r="C119" t="s">
        <v>17465</v>
      </c>
      <c r="D119">
        <v>9400</v>
      </c>
    </row>
    <row r="120" spans="1:4" x14ac:dyDescent="0.25">
      <c r="A120">
        <v>119</v>
      </c>
      <c r="B120" t="s">
        <v>15337</v>
      </c>
      <c r="C120" t="s">
        <v>17466</v>
      </c>
      <c r="D120">
        <v>10300</v>
      </c>
    </row>
    <row r="121" spans="1:4" x14ac:dyDescent="0.25">
      <c r="A121">
        <v>120</v>
      </c>
      <c r="B121" t="s">
        <v>15338</v>
      </c>
      <c r="C121" t="s">
        <v>17467</v>
      </c>
      <c r="D121">
        <v>34000</v>
      </c>
    </row>
    <row r="122" spans="1:4" x14ac:dyDescent="0.25">
      <c r="A122">
        <v>121</v>
      </c>
      <c r="B122" t="s">
        <v>15339</v>
      </c>
      <c r="C122" t="s">
        <v>17468</v>
      </c>
      <c r="D122">
        <v>36000</v>
      </c>
    </row>
    <row r="123" spans="1:4" x14ac:dyDescent="0.25">
      <c r="A123">
        <v>122</v>
      </c>
      <c r="B123" t="s">
        <v>15340</v>
      </c>
      <c r="C123" t="s">
        <v>17469</v>
      </c>
      <c r="D123">
        <v>9400</v>
      </c>
    </row>
    <row r="124" spans="1:4" x14ac:dyDescent="0.25">
      <c r="A124">
        <v>123</v>
      </c>
      <c r="B124" t="s">
        <v>15341</v>
      </c>
      <c r="C124" t="s">
        <v>17470</v>
      </c>
      <c r="D124">
        <v>9400</v>
      </c>
    </row>
    <row r="125" spans="1:4" x14ac:dyDescent="0.25">
      <c r="A125">
        <v>124</v>
      </c>
      <c r="B125" t="s">
        <v>15342</v>
      </c>
      <c r="C125" t="s">
        <v>17471</v>
      </c>
      <c r="D125">
        <v>9400</v>
      </c>
    </row>
    <row r="126" spans="1:4" x14ac:dyDescent="0.25">
      <c r="A126">
        <v>125</v>
      </c>
      <c r="B126" t="s">
        <v>15343</v>
      </c>
      <c r="C126" t="s">
        <v>17472</v>
      </c>
      <c r="D126">
        <v>34000</v>
      </c>
    </row>
    <row r="127" spans="1:4" x14ac:dyDescent="0.25">
      <c r="A127">
        <v>126</v>
      </c>
      <c r="B127" t="s">
        <v>15344</v>
      </c>
      <c r="C127" t="s">
        <v>17473</v>
      </c>
      <c r="D127">
        <v>10300</v>
      </c>
    </row>
    <row r="128" spans="1:4" x14ac:dyDescent="0.25">
      <c r="A128">
        <v>127</v>
      </c>
      <c r="B128" t="s">
        <v>15345</v>
      </c>
      <c r="C128" t="s">
        <v>17474</v>
      </c>
      <c r="D128">
        <v>36000</v>
      </c>
    </row>
    <row r="129" spans="1:4" x14ac:dyDescent="0.25">
      <c r="A129">
        <v>128</v>
      </c>
      <c r="B129" t="s">
        <v>15346</v>
      </c>
      <c r="C129" t="s">
        <v>17475</v>
      </c>
      <c r="D129">
        <v>9400</v>
      </c>
    </row>
    <row r="130" spans="1:4" x14ac:dyDescent="0.25">
      <c r="A130">
        <v>129</v>
      </c>
      <c r="B130" t="s">
        <v>15347</v>
      </c>
      <c r="C130" t="s">
        <v>17476</v>
      </c>
      <c r="D130">
        <v>9400</v>
      </c>
    </row>
    <row r="131" spans="1:4" x14ac:dyDescent="0.25">
      <c r="A131">
        <v>130</v>
      </c>
      <c r="B131" t="s">
        <v>15348</v>
      </c>
      <c r="C131" t="s">
        <v>17477</v>
      </c>
      <c r="D131">
        <v>7000</v>
      </c>
    </row>
    <row r="132" spans="1:4" x14ac:dyDescent="0.25">
      <c r="A132">
        <v>131</v>
      </c>
      <c r="B132" t="s">
        <v>15349</v>
      </c>
      <c r="C132" t="s">
        <v>17478</v>
      </c>
      <c r="D132">
        <v>9400</v>
      </c>
    </row>
    <row r="133" spans="1:4" ht="45" x14ac:dyDescent="0.25">
      <c r="A133">
        <v>132</v>
      </c>
      <c r="B133" s="18" t="s">
        <v>15350</v>
      </c>
      <c r="C133" t="s">
        <v>17479</v>
      </c>
      <c r="D133">
        <v>9400</v>
      </c>
    </row>
    <row r="134" spans="1:4" x14ac:dyDescent="0.25">
      <c r="A134">
        <v>133</v>
      </c>
      <c r="B134" t="s">
        <v>15351</v>
      </c>
      <c r="C134" t="s">
        <v>17480</v>
      </c>
      <c r="D134">
        <v>9400</v>
      </c>
    </row>
    <row r="135" spans="1:4" x14ac:dyDescent="0.25">
      <c r="A135">
        <v>134</v>
      </c>
      <c r="B135" t="s">
        <v>15352</v>
      </c>
      <c r="C135" t="s">
        <v>17481</v>
      </c>
      <c r="D135">
        <v>8900</v>
      </c>
    </row>
    <row r="136" spans="1:4" x14ac:dyDescent="0.25">
      <c r="A136">
        <v>135</v>
      </c>
      <c r="B136" t="s">
        <v>15353</v>
      </c>
      <c r="C136" t="s">
        <v>17482</v>
      </c>
      <c r="D136">
        <v>9400</v>
      </c>
    </row>
    <row r="137" spans="1:4" x14ac:dyDescent="0.25">
      <c r="A137">
        <v>136</v>
      </c>
      <c r="B137" t="s">
        <v>15354</v>
      </c>
      <c r="C137" t="s">
        <v>17483</v>
      </c>
      <c r="D137">
        <v>34000</v>
      </c>
    </row>
    <row r="138" spans="1:4" x14ac:dyDescent="0.25">
      <c r="A138">
        <v>137</v>
      </c>
      <c r="B138" t="s">
        <v>15355</v>
      </c>
      <c r="C138" t="s">
        <v>17484</v>
      </c>
      <c r="D138">
        <v>10000</v>
      </c>
    </row>
    <row r="139" spans="1:4" x14ac:dyDescent="0.25">
      <c r="A139">
        <v>138</v>
      </c>
      <c r="B139" t="s">
        <v>15356</v>
      </c>
      <c r="C139" t="s">
        <v>17485</v>
      </c>
      <c r="D139">
        <v>7400</v>
      </c>
    </row>
    <row r="140" spans="1:4" x14ac:dyDescent="0.25">
      <c r="A140">
        <v>139</v>
      </c>
      <c r="B140" t="s">
        <v>15357</v>
      </c>
      <c r="C140" t="s">
        <v>17486</v>
      </c>
      <c r="D140">
        <v>9400</v>
      </c>
    </row>
    <row r="141" spans="1:4" x14ac:dyDescent="0.25">
      <c r="A141">
        <v>140</v>
      </c>
      <c r="B141" t="s">
        <v>15358</v>
      </c>
      <c r="C141" t="s">
        <v>17487</v>
      </c>
      <c r="D141">
        <v>9400</v>
      </c>
    </row>
    <row r="142" spans="1:4" x14ac:dyDescent="0.25">
      <c r="A142">
        <v>141</v>
      </c>
      <c r="B142" t="s">
        <v>15359</v>
      </c>
      <c r="C142" t="s">
        <v>17488</v>
      </c>
      <c r="D142">
        <v>10000</v>
      </c>
    </row>
    <row r="143" spans="1:4" x14ac:dyDescent="0.25">
      <c r="A143">
        <v>142</v>
      </c>
      <c r="B143" t="s">
        <v>15360</v>
      </c>
      <c r="C143" t="s">
        <v>17489</v>
      </c>
      <c r="D143">
        <v>34000</v>
      </c>
    </row>
    <row r="144" spans="1:4" x14ac:dyDescent="0.25">
      <c r="A144">
        <v>143</v>
      </c>
      <c r="B144" t="s">
        <v>15361</v>
      </c>
      <c r="C144" t="s">
        <v>17490</v>
      </c>
      <c r="D144">
        <v>10000</v>
      </c>
    </row>
    <row r="145" spans="1:4" x14ac:dyDescent="0.25">
      <c r="A145">
        <v>144</v>
      </c>
      <c r="B145" t="s">
        <v>15362</v>
      </c>
      <c r="C145" t="s">
        <v>17491</v>
      </c>
      <c r="D145">
        <v>7000</v>
      </c>
    </row>
    <row r="146" spans="1:4" x14ac:dyDescent="0.25">
      <c r="A146">
        <v>145</v>
      </c>
      <c r="B146" t="s">
        <v>15363</v>
      </c>
      <c r="C146" t="s">
        <v>17492</v>
      </c>
      <c r="D146">
        <v>7200</v>
      </c>
    </row>
    <row r="147" spans="1:4" x14ac:dyDescent="0.25">
      <c r="A147">
        <v>146</v>
      </c>
      <c r="B147" t="s">
        <v>15364</v>
      </c>
      <c r="C147" t="s">
        <v>17493</v>
      </c>
      <c r="D147">
        <v>7600</v>
      </c>
    </row>
    <row r="148" spans="1:4" x14ac:dyDescent="0.25">
      <c r="A148">
        <v>147</v>
      </c>
      <c r="B148" t="s">
        <v>15365</v>
      </c>
      <c r="C148" t="s">
        <v>17494</v>
      </c>
      <c r="D148">
        <v>9400</v>
      </c>
    </row>
    <row r="149" spans="1:4" x14ac:dyDescent="0.25">
      <c r="A149">
        <v>148</v>
      </c>
      <c r="B149" t="s">
        <v>15366</v>
      </c>
      <c r="C149" t="s">
        <v>17495</v>
      </c>
      <c r="D149">
        <v>37700</v>
      </c>
    </row>
    <row r="150" spans="1:4" x14ac:dyDescent="0.25">
      <c r="A150">
        <v>149</v>
      </c>
      <c r="B150" t="s">
        <v>15367</v>
      </c>
      <c r="C150" t="s">
        <v>17496</v>
      </c>
      <c r="D150">
        <v>9400</v>
      </c>
    </row>
    <row r="151" spans="1:4" x14ac:dyDescent="0.25">
      <c r="A151">
        <v>150</v>
      </c>
      <c r="B151" t="s">
        <v>15368</v>
      </c>
      <c r="C151" t="s">
        <v>17497</v>
      </c>
      <c r="D151">
        <v>9400</v>
      </c>
    </row>
    <row r="152" spans="1:4" x14ac:dyDescent="0.25">
      <c r="A152">
        <v>151</v>
      </c>
      <c r="B152" t="s">
        <v>15369</v>
      </c>
      <c r="C152" t="s">
        <v>17498</v>
      </c>
      <c r="D152">
        <v>9400</v>
      </c>
    </row>
    <row r="153" spans="1:4" x14ac:dyDescent="0.25">
      <c r="A153">
        <v>152</v>
      </c>
      <c r="B153" t="s">
        <v>15370</v>
      </c>
      <c r="C153" t="s">
        <v>17499</v>
      </c>
      <c r="D153">
        <v>9400</v>
      </c>
    </row>
    <row r="154" spans="1:4" x14ac:dyDescent="0.25">
      <c r="A154">
        <v>153</v>
      </c>
      <c r="B154" t="s">
        <v>15371</v>
      </c>
      <c r="C154" t="s">
        <v>17500</v>
      </c>
      <c r="D154">
        <v>9400</v>
      </c>
    </row>
    <row r="155" spans="1:4" x14ac:dyDescent="0.25">
      <c r="A155">
        <v>154</v>
      </c>
      <c r="B155" t="s">
        <v>15372</v>
      </c>
      <c r="C155" t="s">
        <v>17501</v>
      </c>
      <c r="D155">
        <v>9400</v>
      </c>
    </row>
    <row r="156" spans="1:4" x14ac:dyDescent="0.25">
      <c r="A156">
        <v>155</v>
      </c>
      <c r="B156" t="s">
        <v>15373</v>
      </c>
      <c r="C156" t="s">
        <v>17502</v>
      </c>
      <c r="D156">
        <v>9400</v>
      </c>
    </row>
    <row r="157" spans="1:4" x14ac:dyDescent="0.25">
      <c r="A157">
        <v>156</v>
      </c>
      <c r="B157" t="s">
        <v>15374</v>
      </c>
      <c r="C157" t="s">
        <v>17503</v>
      </c>
      <c r="D157">
        <v>9400</v>
      </c>
    </row>
    <row r="158" spans="1:4" x14ac:dyDescent="0.25">
      <c r="A158">
        <v>157</v>
      </c>
      <c r="B158" t="s">
        <v>15375</v>
      </c>
      <c r="C158" t="s">
        <v>17504</v>
      </c>
      <c r="D158">
        <v>9400</v>
      </c>
    </row>
    <row r="159" spans="1:4" x14ac:dyDescent="0.25">
      <c r="A159">
        <v>158</v>
      </c>
      <c r="B159" t="s">
        <v>15376</v>
      </c>
      <c r="C159" t="s">
        <v>17505</v>
      </c>
      <c r="D159">
        <v>9400</v>
      </c>
    </row>
    <row r="160" spans="1:4" x14ac:dyDescent="0.25">
      <c r="A160">
        <v>159</v>
      </c>
      <c r="B160" t="s">
        <v>15377</v>
      </c>
      <c r="C160" t="s">
        <v>17506</v>
      </c>
      <c r="D160">
        <v>9400</v>
      </c>
    </row>
    <row r="161" spans="1:4" x14ac:dyDescent="0.25">
      <c r="A161">
        <v>160</v>
      </c>
      <c r="B161" t="s">
        <v>15378</v>
      </c>
      <c r="C161" t="s">
        <v>17507</v>
      </c>
      <c r="D161">
        <v>9400</v>
      </c>
    </row>
    <row r="162" spans="1:4" x14ac:dyDescent="0.25">
      <c r="A162">
        <v>161</v>
      </c>
      <c r="B162" t="s">
        <v>15379</v>
      </c>
      <c r="C162" t="s">
        <v>17508</v>
      </c>
      <c r="D162">
        <v>9400</v>
      </c>
    </row>
    <row r="163" spans="1:4" x14ac:dyDescent="0.25">
      <c r="A163">
        <v>162</v>
      </c>
      <c r="B163" t="s">
        <v>15380</v>
      </c>
      <c r="C163" t="s">
        <v>17509</v>
      </c>
      <c r="D163">
        <v>9400</v>
      </c>
    </row>
    <row r="164" spans="1:4" x14ac:dyDescent="0.25">
      <c r="A164">
        <v>163</v>
      </c>
      <c r="B164" t="s">
        <v>15381</v>
      </c>
      <c r="C164" t="s">
        <v>17510</v>
      </c>
      <c r="D164">
        <v>9400</v>
      </c>
    </row>
    <row r="165" spans="1:4" x14ac:dyDescent="0.25">
      <c r="A165">
        <v>164</v>
      </c>
      <c r="B165" t="s">
        <v>15382</v>
      </c>
      <c r="C165" t="s">
        <v>17511</v>
      </c>
      <c r="D165">
        <v>10000</v>
      </c>
    </row>
    <row r="166" spans="1:4" x14ac:dyDescent="0.25">
      <c r="A166">
        <v>165</v>
      </c>
      <c r="B166" t="s">
        <v>11374</v>
      </c>
      <c r="C166" t="s">
        <v>17512</v>
      </c>
      <c r="D166">
        <v>6400</v>
      </c>
    </row>
    <row r="167" spans="1:4" x14ac:dyDescent="0.25">
      <c r="A167">
        <v>166</v>
      </c>
      <c r="B167" t="s">
        <v>15383</v>
      </c>
      <c r="C167" t="s">
        <v>17513</v>
      </c>
      <c r="D167">
        <v>10000</v>
      </c>
    </row>
    <row r="168" spans="1:4" x14ac:dyDescent="0.25">
      <c r="A168">
        <v>167</v>
      </c>
      <c r="B168" t="s">
        <v>15384</v>
      </c>
      <c r="C168" t="s">
        <v>17514</v>
      </c>
      <c r="D168">
        <v>10000</v>
      </c>
    </row>
    <row r="169" spans="1:4" x14ac:dyDescent="0.25">
      <c r="A169">
        <v>168</v>
      </c>
      <c r="B169" t="s">
        <v>15385</v>
      </c>
      <c r="C169" t="s">
        <v>17515</v>
      </c>
      <c r="D169">
        <v>7400</v>
      </c>
    </row>
    <row r="170" spans="1:4" x14ac:dyDescent="0.25">
      <c r="A170">
        <v>169</v>
      </c>
      <c r="B170" t="s">
        <v>15386</v>
      </c>
      <c r="C170" t="s">
        <v>17516</v>
      </c>
      <c r="D170">
        <v>10000</v>
      </c>
    </row>
    <row r="171" spans="1:4" x14ac:dyDescent="0.25">
      <c r="A171">
        <v>170</v>
      </c>
      <c r="B171" t="s">
        <v>15387</v>
      </c>
      <c r="C171" t="s">
        <v>17517</v>
      </c>
      <c r="D171">
        <v>10000</v>
      </c>
    </row>
    <row r="172" spans="1:4" x14ac:dyDescent="0.25">
      <c r="A172">
        <v>171</v>
      </c>
      <c r="B172" t="s">
        <v>15388</v>
      </c>
      <c r="C172" t="s">
        <v>17518</v>
      </c>
      <c r="D172">
        <v>10000</v>
      </c>
    </row>
    <row r="173" spans="1:4" x14ac:dyDescent="0.25">
      <c r="A173">
        <v>172</v>
      </c>
      <c r="B173" t="s">
        <v>15389</v>
      </c>
      <c r="C173" t="s">
        <v>17519</v>
      </c>
      <c r="D173">
        <v>10000</v>
      </c>
    </row>
    <row r="174" spans="1:4" x14ac:dyDescent="0.25">
      <c r="A174">
        <v>173</v>
      </c>
      <c r="B174" t="s">
        <v>15390</v>
      </c>
      <c r="C174" t="s">
        <v>17520</v>
      </c>
      <c r="D174">
        <v>10000</v>
      </c>
    </row>
    <row r="175" spans="1:4" x14ac:dyDescent="0.25">
      <c r="A175">
        <v>174</v>
      </c>
      <c r="B175" t="s">
        <v>15391</v>
      </c>
      <c r="C175" t="s">
        <v>17521</v>
      </c>
      <c r="D175">
        <v>10000</v>
      </c>
    </row>
    <row r="176" spans="1:4" x14ac:dyDescent="0.25">
      <c r="A176">
        <v>175</v>
      </c>
      <c r="B176" t="s">
        <v>15392</v>
      </c>
      <c r="C176" t="s">
        <v>17522</v>
      </c>
      <c r="D176">
        <v>10000</v>
      </c>
    </row>
    <row r="177" spans="1:4" x14ac:dyDescent="0.25">
      <c r="A177">
        <v>176</v>
      </c>
      <c r="B177" t="s">
        <v>15393</v>
      </c>
      <c r="C177" t="s">
        <v>17523</v>
      </c>
      <c r="D177">
        <v>10000</v>
      </c>
    </row>
    <row r="178" spans="1:4" x14ac:dyDescent="0.25">
      <c r="A178">
        <v>177</v>
      </c>
      <c r="B178" t="s">
        <v>15394</v>
      </c>
      <c r="C178" t="s">
        <v>17524</v>
      </c>
      <c r="D178">
        <v>7600</v>
      </c>
    </row>
    <row r="179" spans="1:4" x14ac:dyDescent="0.25">
      <c r="A179">
        <v>178</v>
      </c>
      <c r="B179" t="s">
        <v>15395</v>
      </c>
      <c r="C179" t="s">
        <v>17525</v>
      </c>
      <c r="D179">
        <v>10000</v>
      </c>
    </row>
    <row r="180" spans="1:4" x14ac:dyDescent="0.25">
      <c r="A180">
        <v>179</v>
      </c>
      <c r="B180" t="s">
        <v>29</v>
      </c>
      <c r="C180" t="s">
        <v>17526</v>
      </c>
      <c r="D180">
        <v>7600</v>
      </c>
    </row>
    <row r="181" spans="1:4" x14ac:dyDescent="0.25">
      <c r="A181">
        <v>180</v>
      </c>
      <c r="B181" t="s">
        <v>11376</v>
      </c>
      <c r="C181" t="s">
        <v>17527</v>
      </c>
      <c r="D181">
        <v>6240</v>
      </c>
    </row>
    <row r="182" spans="1:4" x14ac:dyDescent="0.25">
      <c r="A182">
        <v>181</v>
      </c>
      <c r="B182" t="s">
        <v>15396</v>
      </c>
      <c r="C182" t="s">
        <v>17528</v>
      </c>
      <c r="D182">
        <v>10000</v>
      </c>
    </row>
    <row r="183" spans="1:4" x14ac:dyDescent="0.25">
      <c r="A183">
        <v>182</v>
      </c>
      <c r="B183" t="s">
        <v>15397</v>
      </c>
      <c r="C183" t="s">
        <v>17529</v>
      </c>
      <c r="D183">
        <v>10000</v>
      </c>
    </row>
    <row r="184" spans="1:4" x14ac:dyDescent="0.25">
      <c r="A184">
        <v>183</v>
      </c>
      <c r="B184" t="s">
        <v>15398</v>
      </c>
      <c r="C184" t="s">
        <v>17530</v>
      </c>
      <c r="D184">
        <v>2875</v>
      </c>
    </row>
    <row r="185" spans="1:4" x14ac:dyDescent="0.25">
      <c r="A185">
        <v>184</v>
      </c>
      <c r="B185" t="s">
        <v>15399</v>
      </c>
      <c r="C185" t="s">
        <v>17531</v>
      </c>
      <c r="D185">
        <v>7030</v>
      </c>
    </row>
    <row r="186" spans="1:4" x14ac:dyDescent="0.25">
      <c r="A186">
        <v>185</v>
      </c>
      <c r="B186" t="s">
        <v>15400</v>
      </c>
      <c r="C186" t="s">
        <v>17532</v>
      </c>
      <c r="D186">
        <v>9400</v>
      </c>
    </row>
    <row r="187" spans="1:4" x14ac:dyDescent="0.25">
      <c r="A187">
        <v>186</v>
      </c>
      <c r="B187" t="s">
        <v>15401</v>
      </c>
      <c r="C187" t="s">
        <v>17533</v>
      </c>
      <c r="D187">
        <v>9400</v>
      </c>
    </row>
    <row r="188" spans="1:4" x14ac:dyDescent="0.25">
      <c r="A188">
        <v>187</v>
      </c>
      <c r="B188" t="s">
        <v>15402</v>
      </c>
      <c r="C188" t="s">
        <v>17534</v>
      </c>
      <c r="D188">
        <v>9400</v>
      </c>
    </row>
    <row r="189" spans="1:4" x14ac:dyDescent="0.25">
      <c r="A189">
        <v>188</v>
      </c>
      <c r="B189" t="s">
        <v>15403</v>
      </c>
      <c r="C189" t="s">
        <v>17535</v>
      </c>
      <c r="D189">
        <v>9400</v>
      </c>
    </row>
    <row r="190" spans="1:4" x14ac:dyDescent="0.25">
      <c r="A190">
        <v>189</v>
      </c>
      <c r="B190" t="s">
        <v>15404</v>
      </c>
      <c r="C190" t="s">
        <v>17536</v>
      </c>
      <c r="D190">
        <v>9400</v>
      </c>
    </row>
    <row r="191" spans="1:4" x14ac:dyDescent="0.25">
      <c r="A191">
        <v>190</v>
      </c>
      <c r="B191" t="s">
        <v>15405</v>
      </c>
      <c r="C191" t="s">
        <v>17537</v>
      </c>
      <c r="D191">
        <v>10300</v>
      </c>
    </row>
    <row r="192" spans="1:4" x14ac:dyDescent="0.25">
      <c r="A192">
        <v>191</v>
      </c>
      <c r="B192" t="s">
        <v>15406</v>
      </c>
      <c r="C192" t="s">
        <v>17538</v>
      </c>
      <c r="D192">
        <v>9400</v>
      </c>
    </row>
    <row r="193" spans="1:4" x14ac:dyDescent="0.25">
      <c r="A193">
        <v>192</v>
      </c>
      <c r="B193" t="s">
        <v>15407</v>
      </c>
      <c r="C193" t="s">
        <v>17539</v>
      </c>
      <c r="D193">
        <v>9400</v>
      </c>
    </row>
    <row r="194" spans="1:4" x14ac:dyDescent="0.25">
      <c r="A194">
        <v>193</v>
      </c>
      <c r="B194" t="s">
        <v>15408</v>
      </c>
      <c r="C194" t="s">
        <v>17540</v>
      </c>
      <c r="D194">
        <v>9400</v>
      </c>
    </row>
    <row r="195" spans="1:4" x14ac:dyDescent="0.25">
      <c r="A195">
        <v>194</v>
      </c>
      <c r="B195" t="s">
        <v>15409</v>
      </c>
      <c r="C195" t="s">
        <v>17541</v>
      </c>
      <c r="D195">
        <v>9400</v>
      </c>
    </row>
    <row r="196" spans="1:4" x14ac:dyDescent="0.25">
      <c r="A196">
        <v>195</v>
      </c>
      <c r="B196" t="s">
        <v>15410</v>
      </c>
      <c r="C196" t="s">
        <v>17542</v>
      </c>
      <c r="D196">
        <v>9400</v>
      </c>
    </row>
    <row r="197" spans="1:4" x14ac:dyDescent="0.25">
      <c r="A197">
        <v>196</v>
      </c>
      <c r="B197" t="s">
        <v>15411</v>
      </c>
      <c r="C197" t="s">
        <v>17543</v>
      </c>
      <c r="D197">
        <v>9400</v>
      </c>
    </row>
    <row r="198" spans="1:4" x14ac:dyDescent="0.25">
      <c r="A198">
        <v>197</v>
      </c>
      <c r="B198" t="s">
        <v>15412</v>
      </c>
      <c r="C198" t="s">
        <v>17544</v>
      </c>
      <c r="D198">
        <v>9400</v>
      </c>
    </row>
    <row r="199" spans="1:4" x14ac:dyDescent="0.25">
      <c r="A199">
        <v>198</v>
      </c>
      <c r="B199" t="s">
        <v>15413</v>
      </c>
      <c r="C199" t="s">
        <v>17545</v>
      </c>
      <c r="D199">
        <v>9400</v>
      </c>
    </row>
    <row r="200" spans="1:4" x14ac:dyDescent="0.25">
      <c r="A200">
        <v>199</v>
      </c>
      <c r="B200" t="s">
        <v>15414</v>
      </c>
      <c r="C200" t="s">
        <v>17546</v>
      </c>
      <c r="D200">
        <v>9400</v>
      </c>
    </row>
    <row r="201" spans="1:4" x14ac:dyDescent="0.25">
      <c r="A201">
        <v>200</v>
      </c>
      <c r="B201" t="s">
        <v>15415</v>
      </c>
      <c r="C201" t="s">
        <v>17547</v>
      </c>
      <c r="D201">
        <v>10000</v>
      </c>
    </row>
    <row r="202" spans="1:4" x14ac:dyDescent="0.25">
      <c r="A202">
        <v>201</v>
      </c>
      <c r="B202" t="s">
        <v>15416</v>
      </c>
      <c r="C202" t="s">
        <v>17548</v>
      </c>
      <c r="D202">
        <v>9400</v>
      </c>
    </row>
    <row r="203" spans="1:4" x14ac:dyDescent="0.25">
      <c r="A203">
        <v>202</v>
      </c>
      <c r="B203" t="s">
        <v>15417</v>
      </c>
      <c r="C203" t="s">
        <v>17549</v>
      </c>
      <c r="D203">
        <v>9400</v>
      </c>
    </row>
    <row r="204" spans="1:4" x14ac:dyDescent="0.25">
      <c r="A204">
        <v>203</v>
      </c>
      <c r="B204" t="s">
        <v>15418</v>
      </c>
      <c r="C204" t="s">
        <v>17550</v>
      </c>
      <c r="D204">
        <v>9700</v>
      </c>
    </row>
    <row r="205" spans="1:4" x14ac:dyDescent="0.25">
      <c r="A205">
        <v>204</v>
      </c>
      <c r="B205" t="s">
        <v>15419</v>
      </c>
      <c r="C205" t="s">
        <v>17551</v>
      </c>
      <c r="D205">
        <v>8900</v>
      </c>
    </row>
    <row r="206" spans="1:4" x14ac:dyDescent="0.25">
      <c r="A206">
        <v>205</v>
      </c>
      <c r="B206" t="s">
        <v>15420</v>
      </c>
      <c r="C206" t="s">
        <v>17552</v>
      </c>
      <c r="D206">
        <v>36000</v>
      </c>
    </row>
    <row r="207" spans="1:4" x14ac:dyDescent="0.25">
      <c r="A207">
        <v>206</v>
      </c>
      <c r="B207" t="s">
        <v>15421</v>
      </c>
      <c r="C207" t="s">
        <v>17553</v>
      </c>
      <c r="D207">
        <v>2500</v>
      </c>
    </row>
    <row r="208" spans="1:4" x14ac:dyDescent="0.25">
      <c r="A208">
        <v>207</v>
      </c>
      <c r="B208" t="s">
        <v>15422</v>
      </c>
      <c r="C208" t="s">
        <v>17554</v>
      </c>
      <c r="D208">
        <v>7400</v>
      </c>
    </row>
    <row r="209" spans="1:4" x14ac:dyDescent="0.25">
      <c r="A209">
        <v>208</v>
      </c>
      <c r="B209" t="s">
        <v>15423</v>
      </c>
      <c r="C209" t="s">
        <v>17555</v>
      </c>
      <c r="D209">
        <v>2500</v>
      </c>
    </row>
    <row r="210" spans="1:4" x14ac:dyDescent="0.25">
      <c r="A210">
        <v>209</v>
      </c>
      <c r="B210" t="s">
        <v>15424</v>
      </c>
      <c r="C210" t="s">
        <v>17556</v>
      </c>
      <c r="D210">
        <v>2700</v>
      </c>
    </row>
    <row r="211" spans="1:4" x14ac:dyDescent="0.25">
      <c r="A211">
        <v>210</v>
      </c>
      <c r="B211" t="s">
        <v>15425</v>
      </c>
      <c r="C211" t="s">
        <v>17557</v>
      </c>
      <c r="D211">
        <v>10000</v>
      </c>
    </row>
    <row r="212" spans="1:4" x14ac:dyDescent="0.25">
      <c r="A212">
        <v>211</v>
      </c>
      <c r="B212" t="s">
        <v>15426</v>
      </c>
      <c r="C212" t="s">
        <v>17558</v>
      </c>
      <c r="D212">
        <v>7400</v>
      </c>
    </row>
    <row r="213" spans="1:4" x14ac:dyDescent="0.25">
      <c r="A213">
        <v>212</v>
      </c>
      <c r="B213" t="s">
        <v>15427</v>
      </c>
      <c r="C213" t="s">
        <v>17559</v>
      </c>
      <c r="D213">
        <v>9400</v>
      </c>
    </row>
    <row r="214" spans="1:4" x14ac:dyDescent="0.25">
      <c r="A214">
        <v>213</v>
      </c>
      <c r="B214" t="s">
        <v>15428</v>
      </c>
      <c r="C214" t="s">
        <v>17560</v>
      </c>
      <c r="D214">
        <v>7000</v>
      </c>
    </row>
    <row r="215" spans="1:4" x14ac:dyDescent="0.25">
      <c r="A215">
        <v>214</v>
      </c>
      <c r="B215" t="s">
        <v>15429</v>
      </c>
      <c r="C215" t="s">
        <v>17561</v>
      </c>
      <c r="D215">
        <v>10300</v>
      </c>
    </row>
    <row r="216" spans="1:4" x14ac:dyDescent="0.25">
      <c r="A216">
        <v>215</v>
      </c>
      <c r="B216" t="s">
        <v>15430</v>
      </c>
      <c r="C216" t="s">
        <v>17562</v>
      </c>
      <c r="D216">
        <v>9400</v>
      </c>
    </row>
    <row r="217" spans="1:4" x14ac:dyDescent="0.25">
      <c r="A217">
        <v>216</v>
      </c>
      <c r="B217" t="s">
        <v>15431</v>
      </c>
      <c r="C217" t="s">
        <v>17563</v>
      </c>
      <c r="D217">
        <v>34000</v>
      </c>
    </row>
    <row r="218" spans="1:4" x14ac:dyDescent="0.25">
      <c r="A218">
        <v>217</v>
      </c>
      <c r="B218" t="s">
        <v>15432</v>
      </c>
      <c r="C218" t="s">
        <v>17564</v>
      </c>
      <c r="D218">
        <v>9400</v>
      </c>
    </row>
    <row r="219" spans="1:4" x14ac:dyDescent="0.25">
      <c r="A219">
        <v>218</v>
      </c>
      <c r="B219" t="s">
        <v>15433</v>
      </c>
      <c r="C219" t="s">
        <v>17565</v>
      </c>
      <c r="D219">
        <v>36000</v>
      </c>
    </row>
    <row r="220" spans="1:4" x14ac:dyDescent="0.25">
      <c r="A220">
        <v>219</v>
      </c>
      <c r="B220" t="s">
        <v>15434</v>
      </c>
      <c r="C220" t="s">
        <v>17566</v>
      </c>
      <c r="D220">
        <v>9400</v>
      </c>
    </row>
    <row r="221" spans="1:4" x14ac:dyDescent="0.25">
      <c r="A221">
        <v>220</v>
      </c>
      <c r="B221" t="s">
        <v>15435</v>
      </c>
      <c r="C221" t="s">
        <v>17567</v>
      </c>
      <c r="D221">
        <v>7600</v>
      </c>
    </row>
    <row r="222" spans="1:4" ht="45" x14ac:dyDescent="0.25">
      <c r="A222">
        <v>221</v>
      </c>
      <c r="B222" s="18" t="s">
        <v>15436</v>
      </c>
      <c r="C222" t="s">
        <v>17568</v>
      </c>
      <c r="D222">
        <v>2800</v>
      </c>
    </row>
    <row r="223" spans="1:4" x14ac:dyDescent="0.25">
      <c r="A223">
        <v>222</v>
      </c>
      <c r="B223" t="s">
        <v>151</v>
      </c>
      <c r="C223" t="s">
        <v>17569</v>
      </c>
      <c r="D223">
        <v>7600</v>
      </c>
    </row>
    <row r="224" spans="1:4" x14ac:dyDescent="0.25">
      <c r="A224">
        <v>223</v>
      </c>
      <c r="B224" t="s">
        <v>10888</v>
      </c>
      <c r="C224" t="s">
        <v>17570</v>
      </c>
      <c r="D224">
        <v>7600</v>
      </c>
    </row>
    <row r="225" spans="1:4" x14ac:dyDescent="0.25">
      <c r="A225">
        <v>224</v>
      </c>
      <c r="B225" t="s">
        <v>15437</v>
      </c>
      <c r="C225" t="s">
        <v>17571</v>
      </c>
      <c r="D225">
        <v>34000</v>
      </c>
    </row>
    <row r="226" spans="1:4" x14ac:dyDescent="0.25">
      <c r="A226">
        <v>225</v>
      </c>
      <c r="B226" t="s">
        <v>15438</v>
      </c>
      <c r="C226" t="s">
        <v>17572</v>
      </c>
      <c r="D226">
        <v>10000</v>
      </c>
    </row>
    <row r="227" spans="1:4" x14ac:dyDescent="0.25">
      <c r="A227">
        <v>226</v>
      </c>
      <c r="B227" t="s">
        <v>15439</v>
      </c>
      <c r="C227" t="s">
        <v>17573</v>
      </c>
      <c r="D227">
        <v>10000</v>
      </c>
    </row>
    <row r="228" spans="1:4" ht="45" x14ac:dyDescent="0.25">
      <c r="A228">
        <v>227</v>
      </c>
      <c r="B228" s="18" t="s">
        <v>15440</v>
      </c>
      <c r="C228" t="s">
        <v>17574</v>
      </c>
      <c r="D228">
        <v>9400</v>
      </c>
    </row>
    <row r="229" spans="1:4" x14ac:dyDescent="0.25">
      <c r="A229">
        <v>228</v>
      </c>
      <c r="B229" t="s">
        <v>15441</v>
      </c>
      <c r="C229" t="s">
        <v>17575</v>
      </c>
      <c r="D229">
        <v>9400</v>
      </c>
    </row>
    <row r="230" spans="1:4" x14ac:dyDescent="0.25">
      <c r="A230">
        <v>229</v>
      </c>
      <c r="B230" t="s">
        <v>15442</v>
      </c>
      <c r="C230" t="s">
        <v>17576</v>
      </c>
      <c r="D230">
        <v>10300</v>
      </c>
    </row>
    <row r="231" spans="1:4" x14ac:dyDescent="0.25">
      <c r="A231">
        <v>230</v>
      </c>
      <c r="B231" t="s">
        <v>15443</v>
      </c>
      <c r="C231" t="s">
        <v>17577</v>
      </c>
      <c r="D231">
        <v>8900</v>
      </c>
    </row>
    <row r="232" spans="1:4" x14ac:dyDescent="0.25">
      <c r="A232">
        <v>231</v>
      </c>
      <c r="B232" t="s">
        <v>13872</v>
      </c>
      <c r="C232" t="s">
        <v>17578</v>
      </c>
      <c r="D232">
        <v>9400</v>
      </c>
    </row>
    <row r="233" spans="1:4" x14ac:dyDescent="0.25">
      <c r="A233">
        <v>232</v>
      </c>
      <c r="B233" t="s">
        <v>15444</v>
      </c>
      <c r="C233" t="s">
        <v>17579</v>
      </c>
      <c r="D233">
        <v>10300</v>
      </c>
    </row>
    <row r="234" spans="1:4" x14ac:dyDescent="0.25">
      <c r="A234">
        <v>233</v>
      </c>
      <c r="B234" t="s">
        <v>15445</v>
      </c>
      <c r="C234" t="s">
        <v>17580</v>
      </c>
      <c r="D234">
        <v>10000</v>
      </c>
    </row>
    <row r="235" spans="1:4" x14ac:dyDescent="0.25">
      <c r="A235">
        <v>234</v>
      </c>
      <c r="B235" t="s">
        <v>15446</v>
      </c>
      <c r="C235" t="s">
        <v>17581</v>
      </c>
      <c r="D235">
        <v>9400</v>
      </c>
    </row>
    <row r="236" spans="1:4" x14ac:dyDescent="0.25">
      <c r="A236">
        <v>235</v>
      </c>
      <c r="B236" t="s">
        <v>15447</v>
      </c>
      <c r="C236" t="s">
        <v>17582</v>
      </c>
      <c r="D236">
        <v>8900</v>
      </c>
    </row>
    <row r="237" spans="1:4" x14ac:dyDescent="0.25">
      <c r="A237">
        <v>236</v>
      </c>
      <c r="B237" t="s">
        <v>15448</v>
      </c>
      <c r="C237" t="s">
        <v>17583</v>
      </c>
      <c r="D237">
        <v>34000</v>
      </c>
    </row>
    <row r="238" spans="1:4" x14ac:dyDescent="0.25">
      <c r="A238">
        <v>237</v>
      </c>
      <c r="B238" t="s">
        <v>15449</v>
      </c>
      <c r="C238" t="s">
        <v>17584</v>
      </c>
      <c r="D238">
        <v>9400</v>
      </c>
    </row>
    <row r="239" spans="1:4" x14ac:dyDescent="0.25">
      <c r="A239">
        <v>238</v>
      </c>
      <c r="B239" t="s">
        <v>15450</v>
      </c>
      <c r="C239" t="s">
        <v>17585</v>
      </c>
      <c r="D239">
        <v>36000</v>
      </c>
    </row>
    <row r="240" spans="1:4" x14ac:dyDescent="0.25">
      <c r="A240">
        <v>239</v>
      </c>
      <c r="B240" t="s">
        <v>15451</v>
      </c>
      <c r="C240" t="s">
        <v>17586</v>
      </c>
      <c r="D240">
        <v>9400</v>
      </c>
    </row>
    <row r="241" spans="1:4" x14ac:dyDescent="0.25">
      <c r="A241">
        <v>240</v>
      </c>
      <c r="B241" t="s">
        <v>15452</v>
      </c>
      <c r="C241" t="s">
        <v>17587</v>
      </c>
      <c r="D241">
        <v>10300</v>
      </c>
    </row>
    <row r="242" spans="1:4" x14ac:dyDescent="0.25">
      <c r="A242">
        <v>241</v>
      </c>
      <c r="B242" t="s">
        <v>15454</v>
      </c>
      <c r="C242" t="s">
        <v>17588</v>
      </c>
      <c r="D242">
        <v>7600</v>
      </c>
    </row>
    <row r="243" spans="1:4" x14ac:dyDescent="0.25">
      <c r="A243">
        <v>242</v>
      </c>
      <c r="B243" t="s">
        <v>15455</v>
      </c>
      <c r="C243" t="s">
        <v>17589</v>
      </c>
      <c r="D243">
        <v>8900</v>
      </c>
    </row>
    <row r="244" spans="1:4" x14ac:dyDescent="0.25">
      <c r="A244">
        <v>243</v>
      </c>
      <c r="B244" t="s">
        <v>15456</v>
      </c>
      <c r="C244" t="s">
        <v>17590</v>
      </c>
      <c r="D244">
        <v>8000</v>
      </c>
    </row>
    <row r="245" spans="1:4" x14ac:dyDescent="0.25">
      <c r="A245">
        <v>244</v>
      </c>
      <c r="B245" t="s">
        <v>15457</v>
      </c>
      <c r="C245" t="s">
        <v>17591</v>
      </c>
      <c r="D245">
        <v>34000</v>
      </c>
    </row>
    <row r="246" spans="1:4" x14ac:dyDescent="0.25">
      <c r="A246">
        <v>245</v>
      </c>
      <c r="B246" t="s">
        <v>15458</v>
      </c>
      <c r="C246" t="s">
        <v>17592</v>
      </c>
      <c r="D246">
        <v>9400</v>
      </c>
    </row>
    <row r="247" spans="1:4" x14ac:dyDescent="0.25">
      <c r="A247">
        <v>246</v>
      </c>
      <c r="B247" t="s">
        <v>15459</v>
      </c>
      <c r="C247" t="s">
        <v>17593</v>
      </c>
      <c r="D247">
        <v>8900</v>
      </c>
    </row>
    <row r="248" spans="1:4" x14ac:dyDescent="0.25">
      <c r="A248">
        <v>247</v>
      </c>
      <c r="B248" t="s">
        <v>15460</v>
      </c>
      <c r="C248" t="s">
        <v>17594</v>
      </c>
      <c r="D248">
        <v>9400</v>
      </c>
    </row>
    <row r="249" spans="1:4" ht="45" x14ac:dyDescent="0.25">
      <c r="A249">
        <v>248</v>
      </c>
      <c r="B249" s="18" t="s">
        <v>15462</v>
      </c>
      <c r="C249" t="s">
        <v>17595</v>
      </c>
      <c r="D249">
        <v>10000</v>
      </c>
    </row>
    <row r="250" spans="1:4" x14ac:dyDescent="0.25">
      <c r="A250">
        <v>249</v>
      </c>
      <c r="B250" t="s">
        <v>15463</v>
      </c>
      <c r="C250" t="s">
        <v>17596</v>
      </c>
      <c r="D250">
        <v>9400</v>
      </c>
    </row>
    <row r="251" spans="1:4" x14ac:dyDescent="0.25">
      <c r="A251">
        <v>250</v>
      </c>
      <c r="B251" t="s">
        <v>15464</v>
      </c>
      <c r="C251" t="s">
        <v>17597</v>
      </c>
      <c r="D251">
        <v>10000</v>
      </c>
    </row>
    <row r="252" spans="1:4" x14ac:dyDescent="0.25">
      <c r="A252">
        <v>251</v>
      </c>
      <c r="B252" t="s">
        <v>15466</v>
      </c>
      <c r="C252" t="s">
        <v>17598</v>
      </c>
      <c r="D252">
        <v>9700</v>
      </c>
    </row>
    <row r="253" spans="1:4" x14ac:dyDescent="0.25">
      <c r="A253">
        <v>252</v>
      </c>
      <c r="B253" t="s">
        <v>12808</v>
      </c>
      <c r="C253" t="s">
        <v>17599</v>
      </c>
      <c r="D253">
        <v>8000</v>
      </c>
    </row>
    <row r="254" spans="1:4" x14ac:dyDescent="0.25">
      <c r="A254">
        <v>253</v>
      </c>
      <c r="B254" t="s">
        <v>15467</v>
      </c>
      <c r="C254" t="s">
        <v>17600</v>
      </c>
      <c r="D254">
        <v>9400</v>
      </c>
    </row>
    <row r="255" spans="1:4" x14ac:dyDescent="0.25">
      <c r="A255">
        <v>254</v>
      </c>
      <c r="B255" t="s">
        <v>15468</v>
      </c>
      <c r="C255" t="s">
        <v>17601</v>
      </c>
      <c r="D255">
        <v>10000</v>
      </c>
    </row>
    <row r="256" spans="1:4" x14ac:dyDescent="0.25">
      <c r="A256">
        <v>255</v>
      </c>
      <c r="B256" t="s">
        <v>15469</v>
      </c>
      <c r="C256" t="s">
        <v>17602</v>
      </c>
      <c r="D256">
        <v>9400</v>
      </c>
    </row>
    <row r="257" spans="1:4" ht="45" x14ac:dyDescent="0.25">
      <c r="A257">
        <v>256</v>
      </c>
      <c r="B257" s="18" t="s">
        <v>15470</v>
      </c>
      <c r="C257" t="s">
        <v>17603</v>
      </c>
      <c r="D257">
        <v>9400</v>
      </c>
    </row>
    <row r="258" spans="1:4" x14ac:dyDescent="0.25">
      <c r="A258">
        <v>257</v>
      </c>
      <c r="B258" t="s">
        <v>15471</v>
      </c>
      <c r="C258" t="s">
        <v>17604</v>
      </c>
      <c r="D258">
        <v>8900</v>
      </c>
    </row>
    <row r="259" spans="1:4" x14ac:dyDescent="0.25">
      <c r="A259">
        <v>258</v>
      </c>
      <c r="B259" t="s">
        <v>15472</v>
      </c>
      <c r="C259" t="s">
        <v>17605</v>
      </c>
      <c r="D259">
        <v>10000</v>
      </c>
    </row>
    <row r="260" spans="1:4" x14ac:dyDescent="0.25">
      <c r="A260">
        <v>259</v>
      </c>
      <c r="B260" t="s">
        <v>15473</v>
      </c>
      <c r="C260" t="s">
        <v>17606</v>
      </c>
      <c r="D260">
        <v>10000</v>
      </c>
    </row>
    <row r="261" spans="1:4" x14ac:dyDescent="0.25">
      <c r="A261">
        <v>260</v>
      </c>
      <c r="B261" t="s">
        <v>15475</v>
      </c>
      <c r="C261" t="s">
        <v>17607</v>
      </c>
      <c r="D261">
        <v>10000</v>
      </c>
    </row>
    <row r="262" spans="1:4" x14ac:dyDescent="0.25">
      <c r="A262">
        <v>261</v>
      </c>
      <c r="B262" t="s">
        <v>15476</v>
      </c>
      <c r="C262" t="s">
        <v>17608</v>
      </c>
      <c r="D262">
        <v>8900</v>
      </c>
    </row>
    <row r="263" spans="1:4" x14ac:dyDescent="0.25">
      <c r="A263">
        <v>262</v>
      </c>
      <c r="B263" t="s">
        <v>15477</v>
      </c>
      <c r="C263" t="s">
        <v>17609</v>
      </c>
      <c r="D263">
        <v>36000</v>
      </c>
    </row>
    <row r="264" spans="1:4" x14ac:dyDescent="0.25">
      <c r="A264">
        <v>263</v>
      </c>
      <c r="B264" t="s">
        <v>15479</v>
      </c>
      <c r="C264" t="s">
        <v>17610</v>
      </c>
      <c r="D264">
        <v>9400</v>
      </c>
    </row>
    <row r="265" spans="1:4" x14ac:dyDescent="0.25">
      <c r="A265">
        <v>264</v>
      </c>
      <c r="B265" t="s">
        <v>15481</v>
      </c>
      <c r="C265" t="s">
        <v>17611</v>
      </c>
      <c r="D265">
        <v>9400</v>
      </c>
    </row>
    <row r="266" spans="1:4" x14ac:dyDescent="0.25">
      <c r="A266">
        <v>265</v>
      </c>
      <c r="B266" t="s">
        <v>15483</v>
      </c>
      <c r="C266" t="s">
        <v>17612</v>
      </c>
      <c r="D266">
        <v>6800</v>
      </c>
    </row>
    <row r="267" spans="1:4" x14ac:dyDescent="0.25">
      <c r="A267">
        <v>266</v>
      </c>
      <c r="B267" t="s">
        <v>15484</v>
      </c>
      <c r="C267" t="s">
        <v>17613</v>
      </c>
      <c r="D267">
        <v>8900</v>
      </c>
    </row>
    <row r="268" spans="1:4" x14ac:dyDescent="0.25">
      <c r="A268">
        <v>267</v>
      </c>
      <c r="B268" t="s">
        <v>15485</v>
      </c>
      <c r="C268" t="s">
        <v>17614</v>
      </c>
      <c r="D268">
        <v>10000</v>
      </c>
    </row>
    <row r="269" spans="1:4" x14ac:dyDescent="0.25">
      <c r="A269">
        <v>268</v>
      </c>
      <c r="B269" t="s">
        <v>15487</v>
      </c>
      <c r="C269" t="s">
        <v>17615</v>
      </c>
      <c r="D269">
        <v>9700</v>
      </c>
    </row>
    <row r="270" spans="1:4" x14ac:dyDescent="0.25">
      <c r="A270">
        <v>269</v>
      </c>
      <c r="B270" t="s">
        <v>15488</v>
      </c>
      <c r="C270" t="s">
        <v>17616</v>
      </c>
      <c r="D270">
        <v>10300</v>
      </c>
    </row>
    <row r="271" spans="1:4" x14ac:dyDescent="0.25">
      <c r="A271">
        <v>270</v>
      </c>
      <c r="B271" t="s">
        <v>15489</v>
      </c>
      <c r="C271" t="s">
        <v>17617</v>
      </c>
      <c r="D271">
        <v>3175</v>
      </c>
    </row>
    <row r="272" spans="1:4" x14ac:dyDescent="0.25">
      <c r="A272">
        <v>271</v>
      </c>
      <c r="B272" t="s">
        <v>15490</v>
      </c>
      <c r="C272" t="s">
        <v>17618</v>
      </c>
      <c r="D272">
        <v>10000</v>
      </c>
    </row>
    <row r="273" spans="1:4" x14ac:dyDescent="0.25">
      <c r="A273">
        <v>272</v>
      </c>
      <c r="B273" t="s">
        <v>15492</v>
      </c>
      <c r="C273" t="s">
        <v>17619</v>
      </c>
      <c r="D273">
        <v>10000</v>
      </c>
    </row>
    <row r="274" spans="1:4" x14ac:dyDescent="0.25">
      <c r="A274">
        <v>273</v>
      </c>
      <c r="B274" t="s">
        <v>15494</v>
      </c>
      <c r="C274" t="s">
        <v>17620</v>
      </c>
      <c r="D274">
        <v>9400</v>
      </c>
    </row>
    <row r="275" spans="1:4" x14ac:dyDescent="0.25">
      <c r="A275">
        <v>274</v>
      </c>
      <c r="B275" t="s">
        <v>15496</v>
      </c>
      <c r="C275" t="s">
        <v>17621</v>
      </c>
      <c r="D275">
        <v>8900</v>
      </c>
    </row>
    <row r="276" spans="1:4" x14ac:dyDescent="0.25">
      <c r="A276">
        <v>275</v>
      </c>
      <c r="B276" t="s">
        <v>15497</v>
      </c>
      <c r="C276" t="s">
        <v>17622</v>
      </c>
      <c r="D276">
        <v>9400</v>
      </c>
    </row>
    <row r="277" spans="1:4" x14ac:dyDescent="0.25">
      <c r="A277">
        <v>276</v>
      </c>
      <c r="B277" t="s">
        <v>15499</v>
      </c>
      <c r="C277" t="s">
        <v>17623</v>
      </c>
      <c r="D277">
        <v>9400</v>
      </c>
    </row>
    <row r="278" spans="1:4" x14ac:dyDescent="0.25">
      <c r="A278">
        <v>277</v>
      </c>
      <c r="B278" t="s">
        <v>15500</v>
      </c>
      <c r="C278" t="s">
        <v>17624</v>
      </c>
      <c r="D278">
        <v>10000</v>
      </c>
    </row>
    <row r="279" spans="1:4" x14ac:dyDescent="0.25">
      <c r="A279">
        <v>278</v>
      </c>
      <c r="B279" t="s">
        <v>15501</v>
      </c>
      <c r="C279" t="s">
        <v>17625</v>
      </c>
      <c r="D279">
        <v>7600</v>
      </c>
    </row>
    <row r="280" spans="1:4" x14ac:dyDescent="0.25">
      <c r="A280">
        <v>279</v>
      </c>
      <c r="B280" t="s">
        <v>15502</v>
      </c>
      <c r="C280" t="s">
        <v>17626</v>
      </c>
      <c r="D280">
        <v>7215</v>
      </c>
    </row>
    <row r="281" spans="1:4" x14ac:dyDescent="0.25">
      <c r="A281">
        <v>280</v>
      </c>
      <c r="B281" t="s">
        <v>15503</v>
      </c>
      <c r="C281" t="s">
        <v>17627</v>
      </c>
      <c r="D281">
        <v>8000</v>
      </c>
    </row>
    <row r="282" spans="1:4" x14ac:dyDescent="0.25">
      <c r="A282">
        <v>281</v>
      </c>
      <c r="B282" t="s">
        <v>10443</v>
      </c>
      <c r="C282" t="s">
        <v>17628</v>
      </c>
      <c r="D282">
        <v>6840</v>
      </c>
    </row>
    <row r="283" spans="1:4" x14ac:dyDescent="0.25">
      <c r="A283">
        <v>282</v>
      </c>
      <c r="B283" t="s">
        <v>112</v>
      </c>
      <c r="C283" t="s">
        <v>17629</v>
      </c>
      <c r="D283">
        <v>6825</v>
      </c>
    </row>
    <row r="284" spans="1:4" x14ac:dyDescent="0.25">
      <c r="A284">
        <v>283</v>
      </c>
      <c r="B284" t="s">
        <v>15504</v>
      </c>
      <c r="C284" t="s">
        <v>17630</v>
      </c>
      <c r="D284">
        <v>7600</v>
      </c>
    </row>
    <row r="285" spans="1:4" x14ac:dyDescent="0.25">
      <c r="A285">
        <v>284</v>
      </c>
      <c r="B285" t="s">
        <v>10453</v>
      </c>
      <c r="C285" t="s">
        <v>17631</v>
      </c>
      <c r="D285">
        <v>1900</v>
      </c>
    </row>
    <row r="286" spans="1:4" x14ac:dyDescent="0.25">
      <c r="A286">
        <v>285</v>
      </c>
      <c r="B286" t="s">
        <v>15505</v>
      </c>
      <c r="C286" t="s">
        <v>17632</v>
      </c>
      <c r="D286">
        <v>10000</v>
      </c>
    </row>
    <row r="287" spans="1:4" x14ac:dyDescent="0.25">
      <c r="A287">
        <v>286</v>
      </c>
      <c r="B287" t="s">
        <v>15506</v>
      </c>
      <c r="C287" t="s">
        <v>17633</v>
      </c>
      <c r="D287">
        <v>8000</v>
      </c>
    </row>
    <row r="288" spans="1:4" x14ac:dyDescent="0.25">
      <c r="A288">
        <v>287</v>
      </c>
      <c r="B288" t="s">
        <v>15507</v>
      </c>
      <c r="C288" t="s">
        <v>17634</v>
      </c>
      <c r="D288">
        <v>8000</v>
      </c>
    </row>
    <row r="289" spans="1:4" x14ac:dyDescent="0.25">
      <c r="A289">
        <v>288</v>
      </c>
      <c r="B289" t="s">
        <v>10436</v>
      </c>
      <c r="C289" t="s">
        <v>17635</v>
      </c>
      <c r="D289">
        <v>7000</v>
      </c>
    </row>
    <row r="290" spans="1:4" x14ac:dyDescent="0.25">
      <c r="A290">
        <v>289</v>
      </c>
      <c r="B290" t="s">
        <v>10454</v>
      </c>
      <c r="C290" t="s">
        <v>17636</v>
      </c>
      <c r="D290">
        <v>1900</v>
      </c>
    </row>
    <row r="291" spans="1:4" x14ac:dyDescent="0.25">
      <c r="A291">
        <v>290</v>
      </c>
      <c r="B291" t="s">
        <v>15508</v>
      </c>
      <c r="C291" t="s">
        <v>17637</v>
      </c>
      <c r="D291">
        <v>8000</v>
      </c>
    </row>
    <row r="292" spans="1:4" x14ac:dyDescent="0.25">
      <c r="A292">
        <v>291</v>
      </c>
      <c r="B292" t="s">
        <v>10455</v>
      </c>
      <c r="C292" t="s">
        <v>17638</v>
      </c>
      <c r="D292">
        <v>1900</v>
      </c>
    </row>
    <row r="293" spans="1:4" x14ac:dyDescent="0.25">
      <c r="A293">
        <v>292</v>
      </c>
      <c r="B293" t="s">
        <v>15509</v>
      </c>
      <c r="C293" t="s">
        <v>17639</v>
      </c>
      <c r="D293">
        <v>7215</v>
      </c>
    </row>
    <row r="294" spans="1:4" x14ac:dyDescent="0.25">
      <c r="A294">
        <v>293</v>
      </c>
      <c r="B294" t="s">
        <v>10442</v>
      </c>
      <c r="C294" t="s">
        <v>17640</v>
      </c>
      <c r="D294">
        <v>6825</v>
      </c>
    </row>
    <row r="295" spans="1:4" x14ac:dyDescent="0.25">
      <c r="A295">
        <v>294</v>
      </c>
      <c r="B295" t="s">
        <v>15510</v>
      </c>
      <c r="C295" t="s">
        <v>17641</v>
      </c>
      <c r="D295">
        <v>8000</v>
      </c>
    </row>
    <row r="296" spans="1:4" x14ac:dyDescent="0.25">
      <c r="A296">
        <v>295</v>
      </c>
      <c r="B296" t="s">
        <v>15511</v>
      </c>
      <c r="C296" t="s">
        <v>17642</v>
      </c>
      <c r="D296">
        <v>8600</v>
      </c>
    </row>
    <row r="297" spans="1:4" x14ac:dyDescent="0.25">
      <c r="A297">
        <v>296</v>
      </c>
      <c r="B297" t="s">
        <v>117</v>
      </c>
      <c r="C297" t="s">
        <v>17643</v>
      </c>
      <c r="D297">
        <v>10000</v>
      </c>
    </row>
    <row r="298" spans="1:4" x14ac:dyDescent="0.25">
      <c r="A298">
        <v>297</v>
      </c>
      <c r="B298" t="s">
        <v>15512</v>
      </c>
      <c r="C298" t="s">
        <v>17644</v>
      </c>
      <c r="D298">
        <v>7400</v>
      </c>
    </row>
    <row r="299" spans="1:4" x14ac:dyDescent="0.25">
      <c r="A299">
        <v>298</v>
      </c>
      <c r="B299" t="s">
        <v>10449</v>
      </c>
      <c r="C299" t="s">
        <v>17645</v>
      </c>
      <c r="D299">
        <v>7400</v>
      </c>
    </row>
    <row r="300" spans="1:4" x14ac:dyDescent="0.25">
      <c r="A300">
        <v>299</v>
      </c>
      <c r="B300" t="s">
        <v>15513</v>
      </c>
      <c r="C300" t="s">
        <v>17646</v>
      </c>
      <c r="D300">
        <v>9400</v>
      </c>
    </row>
    <row r="301" spans="1:4" x14ac:dyDescent="0.25">
      <c r="A301">
        <v>300</v>
      </c>
      <c r="B301" t="s">
        <v>10450</v>
      </c>
      <c r="C301" t="s">
        <v>17647</v>
      </c>
      <c r="D301">
        <v>6840</v>
      </c>
    </row>
    <row r="302" spans="1:4" x14ac:dyDescent="0.25">
      <c r="A302">
        <v>301</v>
      </c>
      <c r="B302" t="s">
        <v>10452</v>
      </c>
      <c r="C302" t="s">
        <v>17648</v>
      </c>
      <c r="D302">
        <v>6840</v>
      </c>
    </row>
    <row r="303" spans="1:4" x14ac:dyDescent="0.25">
      <c r="A303">
        <v>302</v>
      </c>
      <c r="B303" t="s">
        <v>101</v>
      </c>
      <c r="C303" t="s">
        <v>17649</v>
      </c>
      <c r="D303">
        <v>6840</v>
      </c>
    </row>
    <row r="304" spans="1:4" x14ac:dyDescent="0.25">
      <c r="A304">
        <v>303</v>
      </c>
      <c r="B304" t="s">
        <v>15514</v>
      </c>
      <c r="C304" t="s">
        <v>17650</v>
      </c>
      <c r="D304">
        <v>9400</v>
      </c>
    </row>
    <row r="305" spans="1:4" x14ac:dyDescent="0.25">
      <c r="A305">
        <v>304</v>
      </c>
      <c r="B305" t="s">
        <v>15515</v>
      </c>
      <c r="C305" t="s">
        <v>17651</v>
      </c>
      <c r="D305">
        <v>4000</v>
      </c>
    </row>
    <row r="306" spans="1:4" x14ac:dyDescent="0.25">
      <c r="A306">
        <v>305</v>
      </c>
      <c r="B306" t="s">
        <v>15516</v>
      </c>
      <c r="C306" t="s">
        <v>17652</v>
      </c>
      <c r="D306">
        <v>4000</v>
      </c>
    </row>
    <row r="307" spans="1:4" x14ac:dyDescent="0.25">
      <c r="A307">
        <v>306</v>
      </c>
      <c r="B307" t="s">
        <v>15517</v>
      </c>
      <c r="C307" t="s">
        <v>17653</v>
      </c>
      <c r="D307">
        <v>6961</v>
      </c>
    </row>
    <row r="308" spans="1:4" x14ac:dyDescent="0.25">
      <c r="A308">
        <v>307</v>
      </c>
      <c r="B308" t="s">
        <v>15518</v>
      </c>
      <c r="C308" t="s">
        <v>17654</v>
      </c>
      <c r="D308">
        <v>4000</v>
      </c>
    </row>
    <row r="309" spans="1:4" x14ac:dyDescent="0.25">
      <c r="A309">
        <v>308</v>
      </c>
      <c r="B309" t="s">
        <v>15519</v>
      </c>
      <c r="C309" t="s">
        <v>17655</v>
      </c>
      <c r="D309">
        <v>4000</v>
      </c>
    </row>
    <row r="310" spans="1:4" x14ac:dyDescent="0.25">
      <c r="A310">
        <v>309</v>
      </c>
      <c r="B310" t="s">
        <v>9933</v>
      </c>
      <c r="C310" t="s">
        <v>17656</v>
      </c>
      <c r="D310">
        <v>2846</v>
      </c>
    </row>
    <row r="311" spans="1:4" x14ac:dyDescent="0.25">
      <c r="A311">
        <v>310</v>
      </c>
      <c r="B311" t="s">
        <v>15520</v>
      </c>
      <c r="C311" t="s">
        <v>17657</v>
      </c>
      <c r="D311">
        <v>375</v>
      </c>
    </row>
    <row r="312" spans="1:4" x14ac:dyDescent="0.25">
      <c r="A312">
        <v>311</v>
      </c>
      <c r="B312" t="s">
        <v>10066</v>
      </c>
      <c r="C312" t="s">
        <v>17658</v>
      </c>
      <c r="D312">
        <v>2375</v>
      </c>
    </row>
    <row r="313" spans="1:4" x14ac:dyDescent="0.25">
      <c r="A313">
        <v>312</v>
      </c>
      <c r="B313" t="s">
        <v>15521</v>
      </c>
      <c r="C313" t="s">
        <v>17659</v>
      </c>
      <c r="D313">
        <v>2375</v>
      </c>
    </row>
    <row r="314" spans="1:4" x14ac:dyDescent="0.25">
      <c r="A314">
        <v>313</v>
      </c>
      <c r="B314" t="s">
        <v>15522</v>
      </c>
      <c r="C314" t="s">
        <v>17660</v>
      </c>
      <c r="D314">
        <v>2375</v>
      </c>
    </row>
    <row r="315" spans="1:4" x14ac:dyDescent="0.25">
      <c r="A315">
        <v>314</v>
      </c>
      <c r="B315" t="s">
        <v>10067</v>
      </c>
      <c r="C315" t="s">
        <v>17661</v>
      </c>
      <c r="D315">
        <v>2375</v>
      </c>
    </row>
    <row r="316" spans="1:4" x14ac:dyDescent="0.25">
      <c r="A316">
        <v>315</v>
      </c>
      <c r="B316" t="s">
        <v>9932</v>
      </c>
      <c r="C316" t="s">
        <v>17662</v>
      </c>
      <c r="D316">
        <v>2800</v>
      </c>
    </row>
    <row r="317" spans="1:4" x14ac:dyDescent="0.25">
      <c r="A317">
        <v>316</v>
      </c>
      <c r="B317" t="s">
        <v>9934</v>
      </c>
      <c r="C317" t="s">
        <v>17663</v>
      </c>
      <c r="D317">
        <v>2800</v>
      </c>
    </row>
    <row r="318" spans="1:4" x14ac:dyDescent="0.25">
      <c r="A318">
        <v>317</v>
      </c>
      <c r="B318" t="s">
        <v>10069</v>
      </c>
      <c r="C318" t="s">
        <v>17664</v>
      </c>
      <c r="D318">
        <v>2375</v>
      </c>
    </row>
    <row r="319" spans="1:4" x14ac:dyDescent="0.25">
      <c r="A319">
        <v>318</v>
      </c>
      <c r="B319" t="s">
        <v>10070</v>
      </c>
      <c r="C319" t="s">
        <v>17665</v>
      </c>
      <c r="D319">
        <v>2375</v>
      </c>
    </row>
    <row r="320" spans="1:4" x14ac:dyDescent="0.25">
      <c r="A320">
        <v>319</v>
      </c>
      <c r="B320" t="s">
        <v>10071</v>
      </c>
      <c r="C320" t="s">
        <v>17666</v>
      </c>
      <c r="D320">
        <v>2200</v>
      </c>
    </row>
    <row r="321" spans="1:4" x14ac:dyDescent="0.25">
      <c r="A321">
        <v>320</v>
      </c>
      <c r="B321" t="s">
        <v>10073</v>
      </c>
      <c r="C321" t="s">
        <v>17667</v>
      </c>
      <c r="D321">
        <v>2200</v>
      </c>
    </row>
    <row r="322" spans="1:4" x14ac:dyDescent="0.25">
      <c r="A322">
        <v>321</v>
      </c>
      <c r="B322" t="s">
        <v>15523</v>
      </c>
      <c r="C322" t="s">
        <v>17668</v>
      </c>
      <c r="D322">
        <v>6000</v>
      </c>
    </row>
    <row r="323" spans="1:4" x14ac:dyDescent="0.25">
      <c r="A323">
        <v>322</v>
      </c>
      <c r="B323" t="s">
        <v>15524</v>
      </c>
      <c r="C323" t="s">
        <v>17669</v>
      </c>
      <c r="D323">
        <v>6000</v>
      </c>
    </row>
    <row r="324" spans="1:4" x14ac:dyDescent="0.25">
      <c r="A324">
        <v>323</v>
      </c>
      <c r="B324" t="s">
        <v>9949</v>
      </c>
      <c r="C324" t="s">
        <v>17670</v>
      </c>
      <c r="D324">
        <v>9956</v>
      </c>
    </row>
    <row r="325" spans="1:4" x14ac:dyDescent="0.25">
      <c r="A325">
        <v>324</v>
      </c>
      <c r="B325" t="s">
        <v>10100</v>
      </c>
      <c r="C325" t="s">
        <v>17671</v>
      </c>
      <c r="D325">
        <v>3402</v>
      </c>
    </row>
    <row r="326" spans="1:4" x14ac:dyDescent="0.25">
      <c r="A326">
        <v>325</v>
      </c>
      <c r="B326" t="s">
        <v>9951</v>
      </c>
      <c r="C326" t="s">
        <v>17672</v>
      </c>
      <c r="D326">
        <v>9000</v>
      </c>
    </row>
    <row r="327" spans="1:4" x14ac:dyDescent="0.25">
      <c r="A327">
        <v>326</v>
      </c>
      <c r="B327" t="s">
        <v>10147</v>
      </c>
      <c r="C327" t="s">
        <v>17673</v>
      </c>
      <c r="D327">
        <v>2500</v>
      </c>
    </row>
    <row r="328" spans="1:4" x14ac:dyDescent="0.25">
      <c r="A328">
        <v>327</v>
      </c>
      <c r="B328" t="s">
        <v>10166</v>
      </c>
      <c r="C328" t="s">
        <v>17674</v>
      </c>
      <c r="D328">
        <v>1200</v>
      </c>
    </row>
    <row r="329" spans="1:4" x14ac:dyDescent="0.25">
      <c r="A329">
        <v>328</v>
      </c>
      <c r="B329" t="s">
        <v>10181</v>
      </c>
      <c r="C329" t="s">
        <v>17675</v>
      </c>
      <c r="D329">
        <v>2800</v>
      </c>
    </row>
    <row r="330" spans="1:4" x14ac:dyDescent="0.25">
      <c r="A330">
        <v>329</v>
      </c>
      <c r="B330" t="s">
        <v>10180</v>
      </c>
      <c r="C330" t="s">
        <v>17676</v>
      </c>
      <c r="D330">
        <v>2800</v>
      </c>
    </row>
    <row r="331" spans="1:4" x14ac:dyDescent="0.25">
      <c r="A331">
        <v>330</v>
      </c>
      <c r="B331" t="s">
        <v>10061</v>
      </c>
      <c r="C331" t="s">
        <v>17677</v>
      </c>
      <c r="D331">
        <v>2400</v>
      </c>
    </row>
    <row r="332" spans="1:4" x14ac:dyDescent="0.25">
      <c r="A332">
        <v>331</v>
      </c>
      <c r="B332" t="s">
        <v>15525</v>
      </c>
      <c r="C332" t="s">
        <v>17678</v>
      </c>
      <c r="D332">
        <v>2500</v>
      </c>
    </row>
    <row r="333" spans="1:4" x14ac:dyDescent="0.25">
      <c r="A333">
        <v>332</v>
      </c>
      <c r="B333" t="s">
        <v>15526</v>
      </c>
      <c r="C333" t="s">
        <v>17679</v>
      </c>
      <c r="D333">
        <v>2700</v>
      </c>
    </row>
    <row r="334" spans="1:4" x14ac:dyDescent="0.25">
      <c r="A334">
        <v>333</v>
      </c>
      <c r="B334" t="s">
        <v>10124</v>
      </c>
      <c r="C334" t="s">
        <v>17680</v>
      </c>
      <c r="D334">
        <v>3000</v>
      </c>
    </row>
    <row r="335" spans="1:4" x14ac:dyDescent="0.25">
      <c r="A335">
        <v>334</v>
      </c>
      <c r="B335" t="s">
        <v>15527</v>
      </c>
      <c r="C335" t="s">
        <v>17681</v>
      </c>
      <c r="D335">
        <v>8000</v>
      </c>
    </row>
    <row r="336" spans="1:4" x14ac:dyDescent="0.25">
      <c r="A336">
        <v>335</v>
      </c>
      <c r="B336" t="s">
        <v>10108</v>
      </c>
      <c r="C336" t="s">
        <v>17682</v>
      </c>
      <c r="D336">
        <v>3402</v>
      </c>
    </row>
    <row r="337" spans="1:4" x14ac:dyDescent="0.25">
      <c r="A337">
        <v>336</v>
      </c>
      <c r="B337" t="s">
        <v>10133</v>
      </c>
      <c r="C337" t="s">
        <v>17683</v>
      </c>
      <c r="D337">
        <v>3500</v>
      </c>
    </row>
    <row r="338" spans="1:4" x14ac:dyDescent="0.25">
      <c r="A338">
        <v>337</v>
      </c>
      <c r="B338" t="s">
        <v>10134</v>
      </c>
      <c r="C338" t="s">
        <v>17684</v>
      </c>
      <c r="D338">
        <v>4000</v>
      </c>
    </row>
    <row r="339" spans="1:4" x14ac:dyDescent="0.25">
      <c r="A339">
        <v>338</v>
      </c>
      <c r="B339" t="s">
        <v>10174</v>
      </c>
      <c r="C339" t="s">
        <v>17685</v>
      </c>
      <c r="D339">
        <v>2695</v>
      </c>
    </row>
    <row r="340" spans="1:4" x14ac:dyDescent="0.25">
      <c r="A340">
        <v>339</v>
      </c>
      <c r="B340" t="s">
        <v>9991</v>
      </c>
      <c r="C340" t="s">
        <v>17686</v>
      </c>
      <c r="D340">
        <v>2600</v>
      </c>
    </row>
    <row r="341" spans="1:4" x14ac:dyDescent="0.25">
      <c r="A341">
        <v>340</v>
      </c>
      <c r="B341" t="s">
        <v>9942</v>
      </c>
      <c r="C341" t="s">
        <v>17687</v>
      </c>
      <c r="D341">
        <v>3000</v>
      </c>
    </row>
    <row r="342" spans="1:4" x14ac:dyDescent="0.25">
      <c r="A342">
        <v>341</v>
      </c>
      <c r="B342" t="s">
        <v>15528</v>
      </c>
      <c r="C342" t="s">
        <v>17688</v>
      </c>
      <c r="D342">
        <v>2800</v>
      </c>
    </row>
    <row r="343" spans="1:4" x14ac:dyDescent="0.25">
      <c r="A343">
        <v>342</v>
      </c>
      <c r="B343" t="s">
        <v>9993</v>
      </c>
      <c r="C343" t="s">
        <v>17689</v>
      </c>
      <c r="D343">
        <v>2600</v>
      </c>
    </row>
    <row r="344" spans="1:4" x14ac:dyDescent="0.25">
      <c r="A344">
        <v>343</v>
      </c>
      <c r="B344" t="s">
        <v>10109</v>
      </c>
      <c r="C344" t="s">
        <v>17690</v>
      </c>
      <c r="D344">
        <v>7997</v>
      </c>
    </row>
    <row r="345" spans="1:4" x14ac:dyDescent="0.25">
      <c r="A345">
        <v>344</v>
      </c>
      <c r="B345" t="s">
        <v>9992</v>
      </c>
      <c r="C345" t="s">
        <v>17691</v>
      </c>
      <c r="D345">
        <v>2600</v>
      </c>
    </row>
    <row r="346" spans="1:4" x14ac:dyDescent="0.25">
      <c r="A346">
        <v>345</v>
      </c>
      <c r="B346" t="s">
        <v>15529</v>
      </c>
      <c r="C346" t="s">
        <v>17692</v>
      </c>
      <c r="D346">
        <v>4000</v>
      </c>
    </row>
    <row r="347" spans="1:4" x14ac:dyDescent="0.25">
      <c r="A347">
        <v>346</v>
      </c>
      <c r="B347" t="s">
        <v>15530</v>
      </c>
      <c r="C347" t="s">
        <v>17693</v>
      </c>
      <c r="D347">
        <v>2800</v>
      </c>
    </row>
    <row r="348" spans="1:4" x14ac:dyDescent="0.25">
      <c r="A348">
        <v>347</v>
      </c>
      <c r="B348" t="s">
        <v>15531</v>
      </c>
      <c r="C348" t="s">
        <v>17694</v>
      </c>
      <c r="D348">
        <v>2800</v>
      </c>
    </row>
    <row r="349" spans="1:4" x14ac:dyDescent="0.25">
      <c r="A349">
        <v>348</v>
      </c>
      <c r="B349" t="s">
        <v>15532</v>
      </c>
      <c r="C349" t="s">
        <v>17695</v>
      </c>
      <c r="D349">
        <v>3300</v>
      </c>
    </row>
    <row r="350" spans="1:4" x14ac:dyDescent="0.25">
      <c r="A350">
        <v>349</v>
      </c>
      <c r="B350" t="s">
        <v>92</v>
      </c>
      <c r="C350" t="s">
        <v>17696</v>
      </c>
      <c r="D350">
        <v>2800</v>
      </c>
    </row>
    <row r="351" spans="1:4" x14ac:dyDescent="0.25">
      <c r="A351">
        <v>350</v>
      </c>
      <c r="B351" t="s">
        <v>9996</v>
      </c>
      <c r="C351" t="s">
        <v>17697</v>
      </c>
      <c r="D351">
        <v>3000</v>
      </c>
    </row>
    <row r="352" spans="1:4" x14ac:dyDescent="0.25">
      <c r="A352">
        <v>351</v>
      </c>
      <c r="B352" t="s">
        <v>9995</v>
      </c>
      <c r="C352" t="s">
        <v>17698</v>
      </c>
      <c r="D352">
        <v>3000</v>
      </c>
    </row>
    <row r="353" spans="1:4" x14ac:dyDescent="0.25">
      <c r="A353">
        <v>352</v>
      </c>
      <c r="B353" t="s">
        <v>9990</v>
      </c>
      <c r="C353" t="s">
        <v>17699</v>
      </c>
      <c r="D353">
        <v>2800</v>
      </c>
    </row>
    <row r="354" spans="1:4" x14ac:dyDescent="0.25">
      <c r="A354">
        <v>353</v>
      </c>
      <c r="B354" t="s">
        <v>10080</v>
      </c>
      <c r="C354" t="s">
        <v>17700</v>
      </c>
      <c r="D354">
        <v>3000</v>
      </c>
    </row>
    <row r="355" spans="1:4" x14ac:dyDescent="0.25">
      <c r="A355">
        <v>354</v>
      </c>
      <c r="B355" t="s">
        <v>9939</v>
      </c>
      <c r="C355" t="s">
        <v>17701</v>
      </c>
      <c r="D355">
        <v>2600</v>
      </c>
    </row>
    <row r="356" spans="1:4" x14ac:dyDescent="0.25">
      <c r="A356">
        <v>355</v>
      </c>
      <c r="B356" t="s">
        <v>9940</v>
      </c>
      <c r="C356" t="s">
        <v>17702</v>
      </c>
      <c r="D356">
        <v>2600</v>
      </c>
    </row>
    <row r="357" spans="1:4" x14ac:dyDescent="0.25">
      <c r="A357">
        <v>356</v>
      </c>
      <c r="B357" t="s">
        <v>9925</v>
      </c>
      <c r="C357" t="s">
        <v>17703</v>
      </c>
      <c r="D357">
        <v>2800</v>
      </c>
    </row>
    <row r="358" spans="1:4" x14ac:dyDescent="0.25">
      <c r="A358">
        <v>357</v>
      </c>
      <c r="B358" t="s">
        <v>9941</v>
      </c>
      <c r="C358" t="s">
        <v>17704</v>
      </c>
      <c r="D358">
        <v>2600</v>
      </c>
    </row>
    <row r="359" spans="1:4" x14ac:dyDescent="0.25">
      <c r="A359">
        <v>358</v>
      </c>
      <c r="B359" t="s">
        <v>15533</v>
      </c>
      <c r="C359" t="s">
        <v>17705</v>
      </c>
      <c r="D359">
        <v>2800</v>
      </c>
    </row>
    <row r="360" spans="1:4" x14ac:dyDescent="0.25">
      <c r="A360">
        <v>359</v>
      </c>
      <c r="B360" t="s">
        <v>9928</v>
      </c>
      <c r="C360" t="s">
        <v>17706</v>
      </c>
      <c r="D360">
        <v>3000</v>
      </c>
    </row>
    <row r="361" spans="1:4" x14ac:dyDescent="0.25">
      <c r="A361">
        <v>360</v>
      </c>
      <c r="B361" t="s">
        <v>10110</v>
      </c>
      <c r="C361" t="s">
        <v>17707</v>
      </c>
      <c r="D361">
        <v>7633</v>
      </c>
    </row>
    <row r="362" spans="1:4" x14ac:dyDescent="0.25">
      <c r="A362">
        <v>361</v>
      </c>
      <c r="B362" t="s">
        <v>15534</v>
      </c>
      <c r="C362" t="s">
        <v>17708</v>
      </c>
      <c r="D362">
        <v>5880</v>
      </c>
    </row>
    <row r="363" spans="1:4" x14ac:dyDescent="0.25">
      <c r="A363">
        <v>362</v>
      </c>
      <c r="B363" t="s">
        <v>15535</v>
      </c>
      <c r="C363" t="s">
        <v>17709</v>
      </c>
      <c r="D363">
        <v>2700</v>
      </c>
    </row>
    <row r="364" spans="1:4" x14ac:dyDescent="0.25">
      <c r="A364">
        <v>363</v>
      </c>
      <c r="B364" t="s">
        <v>9943</v>
      </c>
      <c r="C364" t="s">
        <v>17710</v>
      </c>
      <c r="D364">
        <v>3000</v>
      </c>
    </row>
    <row r="365" spans="1:4" x14ac:dyDescent="0.25">
      <c r="A365">
        <v>364</v>
      </c>
      <c r="B365" t="s">
        <v>15536</v>
      </c>
      <c r="C365" t="s">
        <v>17711</v>
      </c>
      <c r="D365">
        <v>4000</v>
      </c>
    </row>
    <row r="366" spans="1:4" x14ac:dyDescent="0.25">
      <c r="A366">
        <v>365</v>
      </c>
      <c r="B366" t="s">
        <v>10170</v>
      </c>
      <c r="C366" t="s">
        <v>17712</v>
      </c>
      <c r="D366">
        <v>2800</v>
      </c>
    </row>
    <row r="367" spans="1:4" x14ac:dyDescent="0.25">
      <c r="A367">
        <v>366</v>
      </c>
      <c r="B367" t="s">
        <v>15537</v>
      </c>
      <c r="C367" t="s">
        <v>17713</v>
      </c>
      <c r="D367">
        <v>2800</v>
      </c>
    </row>
    <row r="368" spans="1:4" x14ac:dyDescent="0.25">
      <c r="A368">
        <v>367</v>
      </c>
      <c r="B368" t="s">
        <v>15538</v>
      </c>
      <c r="C368" t="s">
        <v>17714</v>
      </c>
      <c r="D368">
        <v>9400</v>
      </c>
    </row>
    <row r="369" spans="1:4" x14ac:dyDescent="0.25">
      <c r="A369">
        <v>368</v>
      </c>
      <c r="B369" t="s">
        <v>15539</v>
      </c>
      <c r="C369" t="s">
        <v>17715</v>
      </c>
      <c r="D369">
        <v>9400</v>
      </c>
    </row>
    <row r="370" spans="1:4" x14ac:dyDescent="0.25">
      <c r="A370">
        <v>369</v>
      </c>
      <c r="B370" t="s">
        <v>15540</v>
      </c>
      <c r="C370" t="s">
        <v>17716</v>
      </c>
      <c r="D370">
        <v>8900</v>
      </c>
    </row>
    <row r="371" spans="1:4" x14ac:dyDescent="0.25">
      <c r="A371">
        <v>370</v>
      </c>
      <c r="B371" t="s">
        <v>15541</v>
      </c>
      <c r="C371" t="s">
        <v>17717</v>
      </c>
      <c r="D371">
        <v>9400</v>
      </c>
    </row>
    <row r="372" spans="1:4" x14ac:dyDescent="0.25">
      <c r="A372">
        <v>371</v>
      </c>
      <c r="B372" t="s">
        <v>15542</v>
      </c>
      <c r="C372" t="s">
        <v>17718</v>
      </c>
      <c r="D372">
        <v>9400</v>
      </c>
    </row>
    <row r="373" spans="1:4" x14ac:dyDescent="0.25">
      <c r="A373">
        <v>372</v>
      </c>
      <c r="B373" t="s">
        <v>15543</v>
      </c>
      <c r="C373" t="s">
        <v>17719</v>
      </c>
      <c r="D373">
        <v>10300</v>
      </c>
    </row>
    <row r="374" spans="1:4" x14ac:dyDescent="0.25">
      <c r="A374">
        <v>373</v>
      </c>
      <c r="B374" t="s">
        <v>15544</v>
      </c>
      <c r="C374" t="s">
        <v>17720</v>
      </c>
      <c r="D374">
        <v>9400</v>
      </c>
    </row>
    <row r="375" spans="1:4" x14ac:dyDescent="0.25">
      <c r="A375">
        <v>374</v>
      </c>
      <c r="B375" t="s">
        <v>15545</v>
      </c>
      <c r="C375" t="s">
        <v>17721</v>
      </c>
      <c r="D375">
        <v>9700</v>
      </c>
    </row>
    <row r="376" spans="1:4" x14ac:dyDescent="0.25">
      <c r="A376">
        <v>375</v>
      </c>
      <c r="B376" t="s">
        <v>15546</v>
      </c>
      <c r="C376" t="s">
        <v>17722</v>
      </c>
      <c r="D376">
        <v>9700</v>
      </c>
    </row>
    <row r="377" spans="1:4" x14ac:dyDescent="0.25">
      <c r="A377">
        <v>376</v>
      </c>
      <c r="B377" t="s">
        <v>15547</v>
      </c>
      <c r="C377" t="s">
        <v>17723</v>
      </c>
      <c r="D377">
        <v>9400</v>
      </c>
    </row>
    <row r="378" spans="1:4" x14ac:dyDescent="0.25">
      <c r="A378">
        <v>377</v>
      </c>
      <c r="B378" t="s">
        <v>15548</v>
      </c>
      <c r="C378" t="s">
        <v>17724</v>
      </c>
      <c r="D378">
        <v>9400</v>
      </c>
    </row>
    <row r="379" spans="1:4" x14ac:dyDescent="0.25">
      <c r="A379">
        <v>378</v>
      </c>
      <c r="B379" t="s">
        <v>15549</v>
      </c>
      <c r="C379" t="s">
        <v>17725</v>
      </c>
      <c r="D379">
        <v>9400</v>
      </c>
    </row>
    <row r="380" spans="1:4" x14ac:dyDescent="0.25">
      <c r="A380">
        <v>379</v>
      </c>
      <c r="B380" t="s">
        <v>15550</v>
      </c>
      <c r="C380" t="s">
        <v>17726</v>
      </c>
      <c r="D380">
        <v>9400</v>
      </c>
    </row>
    <row r="381" spans="1:4" x14ac:dyDescent="0.25">
      <c r="A381">
        <v>380</v>
      </c>
      <c r="B381" t="s">
        <v>15551</v>
      </c>
      <c r="C381" t="s">
        <v>17727</v>
      </c>
      <c r="D381">
        <v>10300</v>
      </c>
    </row>
    <row r="382" spans="1:4" x14ac:dyDescent="0.25">
      <c r="A382">
        <v>381</v>
      </c>
      <c r="B382" t="s">
        <v>15552</v>
      </c>
      <c r="C382" t="s">
        <v>17728</v>
      </c>
      <c r="D382">
        <v>9400</v>
      </c>
    </row>
    <row r="383" spans="1:4" x14ac:dyDescent="0.25">
      <c r="A383">
        <v>382</v>
      </c>
      <c r="B383" t="s">
        <v>15553</v>
      </c>
      <c r="C383" t="s">
        <v>17729</v>
      </c>
      <c r="D383">
        <v>3149</v>
      </c>
    </row>
    <row r="384" spans="1:4" x14ac:dyDescent="0.25">
      <c r="A384">
        <v>383</v>
      </c>
      <c r="B384" t="s">
        <v>15555</v>
      </c>
      <c r="C384" t="s">
        <v>17730</v>
      </c>
      <c r="D384">
        <v>7600</v>
      </c>
    </row>
    <row r="385" spans="1:4" x14ac:dyDescent="0.25">
      <c r="A385">
        <v>384</v>
      </c>
      <c r="B385" t="s">
        <v>15556</v>
      </c>
      <c r="C385" t="s">
        <v>17731</v>
      </c>
      <c r="D385">
        <v>10000</v>
      </c>
    </row>
    <row r="386" spans="1:4" x14ac:dyDescent="0.25">
      <c r="A386">
        <v>385</v>
      </c>
      <c r="B386" t="s">
        <v>15557</v>
      </c>
      <c r="C386" t="s">
        <v>17732</v>
      </c>
      <c r="D386">
        <v>7400</v>
      </c>
    </row>
    <row r="387" spans="1:4" x14ac:dyDescent="0.25">
      <c r="A387">
        <v>386</v>
      </c>
      <c r="B387" t="s">
        <v>15559</v>
      </c>
      <c r="C387" t="s">
        <v>17733</v>
      </c>
      <c r="D387">
        <v>10000</v>
      </c>
    </row>
    <row r="388" spans="1:4" x14ac:dyDescent="0.25">
      <c r="A388">
        <v>387</v>
      </c>
      <c r="B388" t="s">
        <v>98</v>
      </c>
      <c r="C388" t="s">
        <v>17734</v>
      </c>
      <c r="D388">
        <v>7600</v>
      </c>
    </row>
    <row r="389" spans="1:4" x14ac:dyDescent="0.25">
      <c r="A389">
        <v>388</v>
      </c>
      <c r="B389" t="s">
        <v>15562</v>
      </c>
      <c r="C389" t="s">
        <v>17735</v>
      </c>
      <c r="D389">
        <v>8000</v>
      </c>
    </row>
    <row r="390" spans="1:4" x14ac:dyDescent="0.25">
      <c r="A390">
        <v>389</v>
      </c>
      <c r="B390" t="s">
        <v>15563</v>
      </c>
      <c r="C390" t="s">
        <v>17736</v>
      </c>
      <c r="D390">
        <v>8000</v>
      </c>
    </row>
    <row r="391" spans="1:4" x14ac:dyDescent="0.25">
      <c r="A391">
        <v>390</v>
      </c>
      <c r="B391" t="s">
        <v>15564</v>
      </c>
      <c r="C391" t="s">
        <v>17737</v>
      </c>
      <c r="D391">
        <v>10000</v>
      </c>
    </row>
    <row r="392" spans="1:4" x14ac:dyDescent="0.25">
      <c r="A392">
        <v>391</v>
      </c>
      <c r="B392" t="s">
        <v>15565</v>
      </c>
      <c r="C392" t="s">
        <v>17738</v>
      </c>
      <c r="D392">
        <v>10000</v>
      </c>
    </row>
    <row r="393" spans="1:4" x14ac:dyDescent="0.25">
      <c r="A393">
        <v>392</v>
      </c>
      <c r="B393" t="s">
        <v>15566</v>
      </c>
      <c r="C393" t="s">
        <v>17739</v>
      </c>
      <c r="D393">
        <v>10000</v>
      </c>
    </row>
    <row r="394" spans="1:4" x14ac:dyDescent="0.25">
      <c r="A394">
        <v>393</v>
      </c>
      <c r="B394" t="s">
        <v>15567</v>
      </c>
      <c r="C394" t="s">
        <v>17740</v>
      </c>
      <c r="D394">
        <v>10000</v>
      </c>
    </row>
    <row r="395" spans="1:4" x14ac:dyDescent="0.25">
      <c r="A395">
        <v>394</v>
      </c>
      <c r="B395" t="s">
        <v>15568</v>
      </c>
      <c r="C395" t="s">
        <v>17741</v>
      </c>
      <c r="D395">
        <v>10000</v>
      </c>
    </row>
    <row r="396" spans="1:4" x14ac:dyDescent="0.25">
      <c r="A396">
        <v>395</v>
      </c>
      <c r="B396" t="s">
        <v>15569</v>
      </c>
      <c r="C396" t="s">
        <v>17742</v>
      </c>
      <c r="D396">
        <v>10000</v>
      </c>
    </row>
    <row r="397" spans="1:4" x14ac:dyDescent="0.25">
      <c r="A397">
        <v>396</v>
      </c>
      <c r="B397" t="s">
        <v>15570</v>
      </c>
      <c r="C397" t="s">
        <v>17743</v>
      </c>
      <c r="D397">
        <v>10000</v>
      </c>
    </row>
    <row r="398" spans="1:4" x14ac:dyDescent="0.25">
      <c r="A398">
        <v>397</v>
      </c>
      <c r="B398" t="s">
        <v>15571</v>
      </c>
      <c r="C398" t="s">
        <v>17744</v>
      </c>
      <c r="D398">
        <v>10800</v>
      </c>
    </row>
    <row r="399" spans="1:4" x14ac:dyDescent="0.25">
      <c r="A399">
        <v>398</v>
      </c>
      <c r="B399" t="s">
        <v>15572</v>
      </c>
      <c r="C399" t="s">
        <v>15573</v>
      </c>
      <c r="D399">
        <v>10300</v>
      </c>
    </row>
    <row r="400" spans="1:4" x14ac:dyDescent="0.25">
      <c r="A400">
        <v>399</v>
      </c>
      <c r="B400" t="s">
        <v>15574</v>
      </c>
      <c r="C400" t="s">
        <v>15575</v>
      </c>
      <c r="D400">
        <v>10000</v>
      </c>
    </row>
    <row r="401" spans="1:4" x14ac:dyDescent="0.25">
      <c r="A401">
        <v>400</v>
      </c>
      <c r="B401" t="s">
        <v>15576</v>
      </c>
      <c r="C401" t="s">
        <v>15577</v>
      </c>
      <c r="D401">
        <v>10000</v>
      </c>
    </row>
    <row r="402" spans="1:4" x14ac:dyDescent="0.25">
      <c r="A402">
        <v>401</v>
      </c>
      <c r="B402" t="s">
        <v>15578</v>
      </c>
      <c r="C402" t="s">
        <v>17745</v>
      </c>
      <c r="D402">
        <v>10000</v>
      </c>
    </row>
    <row r="403" spans="1:4" x14ac:dyDescent="0.25">
      <c r="A403">
        <v>402</v>
      </c>
      <c r="B403" t="s">
        <v>15580</v>
      </c>
      <c r="C403" t="s">
        <v>17746</v>
      </c>
      <c r="D403">
        <v>10300</v>
      </c>
    </row>
    <row r="404" spans="1:4" x14ac:dyDescent="0.25">
      <c r="A404">
        <v>403</v>
      </c>
      <c r="B404" t="s">
        <v>15582</v>
      </c>
      <c r="C404" t="s">
        <v>17747</v>
      </c>
      <c r="D404">
        <v>35000</v>
      </c>
    </row>
    <row r="405" spans="1:4" x14ac:dyDescent="0.25">
      <c r="A405">
        <v>404</v>
      </c>
      <c r="B405" t="s">
        <v>15583</v>
      </c>
      <c r="C405" t="s">
        <v>17748</v>
      </c>
      <c r="D405">
        <v>36000</v>
      </c>
    </row>
    <row r="406" spans="1:4" x14ac:dyDescent="0.25">
      <c r="A406">
        <v>405</v>
      </c>
      <c r="B406" t="s">
        <v>15584</v>
      </c>
      <c r="C406" t="s">
        <v>17749</v>
      </c>
      <c r="D406">
        <v>34000</v>
      </c>
    </row>
    <row r="407" spans="1:4" x14ac:dyDescent="0.25">
      <c r="A407">
        <v>406</v>
      </c>
      <c r="B407" t="s">
        <v>15585</v>
      </c>
      <c r="C407" t="s">
        <v>17750</v>
      </c>
      <c r="D407">
        <v>36000</v>
      </c>
    </row>
    <row r="408" spans="1:4" x14ac:dyDescent="0.25">
      <c r="A408">
        <v>407</v>
      </c>
      <c r="B408" t="s">
        <v>15586</v>
      </c>
      <c r="C408" t="s">
        <v>17751</v>
      </c>
      <c r="D408">
        <v>35000</v>
      </c>
    </row>
    <row r="409" spans="1:4" x14ac:dyDescent="0.25">
      <c r="A409">
        <v>408</v>
      </c>
      <c r="B409" t="s">
        <v>15587</v>
      </c>
      <c r="C409" t="s">
        <v>17752</v>
      </c>
      <c r="D409">
        <v>37700</v>
      </c>
    </row>
    <row r="410" spans="1:4" x14ac:dyDescent="0.25">
      <c r="A410">
        <v>409</v>
      </c>
      <c r="B410" t="s">
        <v>15588</v>
      </c>
      <c r="C410" t="s">
        <v>17753</v>
      </c>
      <c r="D410">
        <v>36000</v>
      </c>
    </row>
    <row r="411" spans="1:4" x14ac:dyDescent="0.25">
      <c r="A411">
        <v>410</v>
      </c>
      <c r="B411" t="s">
        <v>15589</v>
      </c>
      <c r="C411" t="s">
        <v>17754</v>
      </c>
      <c r="D411">
        <v>10300</v>
      </c>
    </row>
    <row r="412" spans="1:4" x14ac:dyDescent="0.25">
      <c r="A412">
        <v>411</v>
      </c>
      <c r="B412" t="s">
        <v>15590</v>
      </c>
      <c r="C412" t="s">
        <v>17755</v>
      </c>
      <c r="D412">
        <v>10000</v>
      </c>
    </row>
    <row r="413" spans="1:4" x14ac:dyDescent="0.25">
      <c r="A413">
        <v>412</v>
      </c>
      <c r="B413" t="s">
        <v>15591</v>
      </c>
      <c r="C413" t="s">
        <v>17756</v>
      </c>
      <c r="D413">
        <v>10000</v>
      </c>
    </row>
    <row r="414" spans="1:4" x14ac:dyDescent="0.25">
      <c r="A414">
        <v>413</v>
      </c>
      <c r="B414" t="s">
        <v>15592</v>
      </c>
      <c r="C414" t="s">
        <v>17757</v>
      </c>
      <c r="D414">
        <v>10300</v>
      </c>
    </row>
    <row r="415" spans="1:4" x14ac:dyDescent="0.25">
      <c r="A415">
        <v>414</v>
      </c>
      <c r="B415" t="s">
        <v>15593</v>
      </c>
      <c r="C415" t="s">
        <v>17758</v>
      </c>
      <c r="D415">
        <v>10800</v>
      </c>
    </row>
    <row r="416" spans="1:4" ht="45" x14ac:dyDescent="0.25">
      <c r="A416">
        <v>415</v>
      </c>
      <c r="B416" s="18" t="s">
        <v>15594</v>
      </c>
      <c r="C416" t="s">
        <v>17759</v>
      </c>
      <c r="D416">
        <v>10300</v>
      </c>
    </row>
    <row r="417" spans="1:4" x14ac:dyDescent="0.25">
      <c r="A417">
        <v>416</v>
      </c>
      <c r="B417" t="s">
        <v>15595</v>
      </c>
      <c r="C417" t="s">
        <v>17760</v>
      </c>
      <c r="D417">
        <v>10000</v>
      </c>
    </row>
    <row r="418" spans="1:4" x14ac:dyDescent="0.25">
      <c r="A418">
        <v>417</v>
      </c>
      <c r="B418" t="s">
        <v>15596</v>
      </c>
      <c r="C418" t="s">
        <v>17761</v>
      </c>
      <c r="D418">
        <v>34000</v>
      </c>
    </row>
    <row r="419" spans="1:4" x14ac:dyDescent="0.25">
      <c r="A419">
        <v>418</v>
      </c>
      <c r="B419" t="s">
        <v>15597</v>
      </c>
      <c r="C419" t="s">
        <v>17762</v>
      </c>
      <c r="D419">
        <v>37700</v>
      </c>
    </row>
    <row r="420" spans="1:4" x14ac:dyDescent="0.25">
      <c r="A420">
        <v>419</v>
      </c>
      <c r="B420" t="s">
        <v>15598</v>
      </c>
      <c r="C420" t="s">
        <v>17763</v>
      </c>
      <c r="D420">
        <v>34000</v>
      </c>
    </row>
    <row r="421" spans="1:4" x14ac:dyDescent="0.25">
      <c r="A421">
        <v>420</v>
      </c>
      <c r="B421" t="s">
        <v>15599</v>
      </c>
      <c r="C421" t="s">
        <v>17764</v>
      </c>
      <c r="D421">
        <v>35000</v>
      </c>
    </row>
    <row r="422" spans="1:4" x14ac:dyDescent="0.25">
      <c r="A422">
        <v>421</v>
      </c>
      <c r="B422" t="s">
        <v>15600</v>
      </c>
      <c r="C422" t="s">
        <v>17765</v>
      </c>
      <c r="D422">
        <v>9400</v>
      </c>
    </row>
    <row r="423" spans="1:4" x14ac:dyDescent="0.25">
      <c r="A423">
        <v>422</v>
      </c>
      <c r="B423" t="s">
        <v>15601</v>
      </c>
      <c r="C423" t="s">
        <v>17766</v>
      </c>
      <c r="D423">
        <v>10300</v>
      </c>
    </row>
    <row r="424" spans="1:4" x14ac:dyDescent="0.25">
      <c r="A424">
        <v>423</v>
      </c>
      <c r="B424" t="s">
        <v>15602</v>
      </c>
      <c r="C424" t="s">
        <v>17767</v>
      </c>
      <c r="D424">
        <v>10300</v>
      </c>
    </row>
    <row r="425" spans="1:4" x14ac:dyDescent="0.25">
      <c r="A425">
        <v>424</v>
      </c>
      <c r="B425" t="s">
        <v>15603</v>
      </c>
      <c r="C425" t="s">
        <v>17768</v>
      </c>
      <c r="D425">
        <v>10000</v>
      </c>
    </row>
    <row r="426" spans="1:4" x14ac:dyDescent="0.25">
      <c r="A426">
        <v>425</v>
      </c>
      <c r="B426" t="s">
        <v>15604</v>
      </c>
      <c r="C426" t="s">
        <v>17769</v>
      </c>
      <c r="D426">
        <v>10300</v>
      </c>
    </row>
    <row r="427" spans="1:4" x14ac:dyDescent="0.25">
      <c r="A427">
        <v>426</v>
      </c>
      <c r="B427" t="s">
        <v>15605</v>
      </c>
      <c r="C427" t="s">
        <v>17770</v>
      </c>
      <c r="D427">
        <v>9400</v>
      </c>
    </row>
    <row r="428" spans="1:4" x14ac:dyDescent="0.25">
      <c r="A428">
        <v>427</v>
      </c>
      <c r="B428" t="s">
        <v>15606</v>
      </c>
      <c r="C428" t="s">
        <v>17771</v>
      </c>
      <c r="D428">
        <v>10000</v>
      </c>
    </row>
    <row r="429" spans="1:4" x14ac:dyDescent="0.25">
      <c r="A429">
        <v>428</v>
      </c>
      <c r="B429" t="s">
        <v>15607</v>
      </c>
      <c r="C429" t="s">
        <v>17772</v>
      </c>
      <c r="D429">
        <v>10000</v>
      </c>
    </row>
    <row r="430" spans="1:4" x14ac:dyDescent="0.25">
      <c r="A430">
        <v>429</v>
      </c>
      <c r="B430" t="s">
        <v>15608</v>
      </c>
      <c r="C430" t="s">
        <v>17773</v>
      </c>
      <c r="D430">
        <v>9400</v>
      </c>
    </row>
    <row r="431" spans="1:4" x14ac:dyDescent="0.25">
      <c r="A431">
        <v>430</v>
      </c>
      <c r="B431" t="s">
        <v>15609</v>
      </c>
      <c r="C431" t="s">
        <v>17774</v>
      </c>
      <c r="D431">
        <v>9400</v>
      </c>
    </row>
    <row r="432" spans="1:4" x14ac:dyDescent="0.25">
      <c r="A432">
        <v>431</v>
      </c>
      <c r="B432" t="s">
        <v>15610</v>
      </c>
      <c r="C432" t="s">
        <v>17775</v>
      </c>
      <c r="D432">
        <v>10000</v>
      </c>
    </row>
    <row r="433" spans="1:4" x14ac:dyDescent="0.25">
      <c r="A433">
        <v>432</v>
      </c>
      <c r="B433" t="s">
        <v>15611</v>
      </c>
      <c r="C433" t="s">
        <v>17776</v>
      </c>
      <c r="D433">
        <v>10000</v>
      </c>
    </row>
    <row r="434" spans="1:4" x14ac:dyDescent="0.25">
      <c r="A434">
        <v>433</v>
      </c>
      <c r="B434" t="s">
        <v>15612</v>
      </c>
      <c r="C434" t="s">
        <v>17777</v>
      </c>
      <c r="D434">
        <v>9400</v>
      </c>
    </row>
    <row r="435" spans="1:4" x14ac:dyDescent="0.25">
      <c r="A435">
        <v>434</v>
      </c>
      <c r="B435" t="s">
        <v>15613</v>
      </c>
      <c r="C435" t="s">
        <v>17778</v>
      </c>
      <c r="D435">
        <v>9400</v>
      </c>
    </row>
    <row r="436" spans="1:4" x14ac:dyDescent="0.25">
      <c r="A436">
        <v>435</v>
      </c>
      <c r="B436" t="s">
        <v>15614</v>
      </c>
      <c r="C436" t="s">
        <v>17779</v>
      </c>
      <c r="D436">
        <v>9400</v>
      </c>
    </row>
    <row r="437" spans="1:4" x14ac:dyDescent="0.25">
      <c r="A437">
        <v>436</v>
      </c>
      <c r="B437" t="s">
        <v>15615</v>
      </c>
      <c r="C437" t="s">
        <v>17780</v>
      </c>
      <c r="D437">
        <v>10000</v>
      </c>
    </row>
    <row r="438" spans="1:4" ht="45" x14ac:dyDescent="0.25">
      <c r="A438">
        <v>437</v>
      </c>
      <c r="B438" s="18" t="s">
        <v>15616</v>
      </c>
      <c r="C438" t="s">
        <v>17781</v>
      </c>
      <c r="D438">
        <v>10000</v>
      </c>
    </row>
    <row r="439" spans="1:4" x14ac:dyDescent="0.25">
      <c r="A439">
        <v>438</v>
      </c>
      <c r="B439" t="s">
        <v>15617</v>
      </c>
      <c r="C439" t="s">
        <v>17782</v>
      </c>
      <c r="D439">
        <v>9400</v>
      </c>
    </row>
    <row r="440" spans="1:4" ht="45" x14ac:dyDescent="0.25">
      <c r="A440">
        <v>439</v>
      </c>
      <c r="B440" s="18" t="s">
        <v>15618</v>
      </c>
      <c r="C440" t="s">
        <v>17783</v>
      </c>
      <c r="D440">
        <v>9400</v>
      </c>
    </row>
    <row r="441" spans="1:4" ht="45" x14ac:dyDescent="0.25">
      <c r="A441">
        <v>440</v>
      </c>
      <c r="B441" s="18" t="s">
        <v>15619</v>
      </c>
      <c r="C441" t="s">
        <v>17784</v>
      </c>
      <c r="D441">
        <v>9400</v>
      </c>
    </row>
    <row r="442" spans="1:4" ht="45" x14ac:dyDescent="0.25">
      <c r="A442">
        <v>441</v>
      </c>
      <c r="B442" s="18" t="s">
        <v>15620</v>
      </c>
      <c r="C442" t="s">
        <v>17785</v>
      </c>
      <c r="D442">
        <v>9400</v>
      </c>
    </row>
    <row r="443" spans="1:4" x14ac:dyDescent="0.25">
      <c r="A443">
        <v>442</v>
      </c>
      <c r="B443" t="s">
        <v>15621</v>
      </c>
      <c r="C443" t="s">
        <v>17786</v>
      </c>
      <c r="D443">
        <v>10000</v>
      </c>
    </row>
    <row r="444" spans="1:4" x14ac:dyDescent="0.25">
      <c r="A444">
        <v>443</v>
      </c>
      <c r="B444" t="s">
        <v>15622</v>
      </c>
      <c r="C444" t="s">
        <v>17787</v>
      </c>
      <c r="D444">
        <v>10000</v>
      </c>
    </row>
    <row r="445" spans="1:4" x14ac:dyDescent="0.25">
      <c r="A445">
        <v>444</v>
      </c>
      <c r="B445" t="s">
        <v>15623</v>
      </c>
      <c r="C445" t="s">
        <v>17788</v>
      </c>
      <c r="D445">
        <v>9400</v>
      </c>
    </row>
    <row r="446" spans="1:4" x14ac:dyDescent="0.25">
      <c r="A446">
        <v>445</v>
      </c>
      <c r="B446" t="s">
        <v>15624</v>
      </c>
      <c r="C446" t="s">
        <v>17789</v>
      </c>
      <c r="D446">
        <v>9400</v>
      </c>
    </row>
    <row r="447" spans="1:4" x14ac:dyDescent="0.25">
      <c r="A447">
        <v>446</v>
      </c>
      <c r="B447" t="s">
        <v>15625</v>
      </c>
      <c r="C447" t="s">
        <v>17790</v>
      </c>
      <c r="D447">
        <v>36000</v>
      </c>
    </row>
    <row r="448" spans="1:4" x14ac:dyDescent="0.25">
      <c r="A448">
        <v>447</v>
      </c>
      <c r="B448" t="s">
        <v>15626</v>
      </c>
      <c r="C448" t="s">
        <v>17791</v>
      </c>
      <c r="D448">
        <v>34000</v>
      </c>
    </row>
    <row r="449" spans="1:4" x14ac:dyDescent="0.25">
      <c r="A449">
        <v>448</v>
      </c>
      <c r="B449" t="s">
        <v>15627</v>
      </c>
      <c r="C449" t="s">
        <v>17792</v>
      </c>
      <c r="D449">
        <v>9400</v>
      </c>
    </row>
    <row r="450" spans="1:4" x14ac:dyDescent="0.25">
      <c r="A450">
        <v>449</v>
      </c>
      <c r="B450" t="s">
        <v>15628</v>
      </c>
      <c r="C450" t="s">
        <v>17793</v>
      </c>
      <c r="D450">
        <v>36000</v>
      </c>
    </row>
    <row r="451" spans="1:4" x14ac:dyDescent="0.25">
      <c r="A451">
        <v>450</v>
      </c>
      <c r="B451" t="s">
        <v>15629</v>
      </c>
      <c r="C451" t="s">
        <v>15630</v>
      </c>
      <c r="D451">
        <v>10000</v>
      </c>
    </row>
    <row r="452" spans="1:4" x14ac:dyDescent="0.25">
      <c r="A452">
        <v>451</v>
      </c>
      <c r="B452" t="s">
        <v>15631</v>
      </c>
      <c r="C452" t="s">
        <v>17794</v>
      </c>
      <c r="D452">
        <v>9400</v>
      </c>
    </row>
    <row r="453" spans="1:4" x14ac:dyDescent="0.25">
      <c r="A453">
        <v>452</v>
      </c>
      <c r="B453" t="s">
        <v>15632</v>
      </c>
      <c r="C453" t="s">
        <v>15633</v>
      </c>
      <c r="D453">
        <v>9400</v>
      </c>
    </row>
    <row r="454" spans="1:4" x14ac:dyDescent="0.25">
      <c r="A454">
        <v>453</v>
      </c>
      <c r="B454" t="s">
        <v>15634</v>
      </c>
      <c r="C454" t="s">
        <v>15635</v>
      </c>
      <c r="D454">
        <v>10000</v>
      </c>
    </row>
    <row r="455" spans="1:4" x14ac:dyDescent="0.25">
      <c r="A455">
        <v>454</v>
      </c>
      <c r="B455" t="s">
        <v>15636</v>
      </c>
      <c r="C455" t="s">
        <v>15637</v>
      </c>
      <c r="D455">
        <v>9400</v>
      </c>
    </row>
    <row r="456" spans="1:4" x14ac:dyDescent="0.25">
      <c r="A456">
        <v>455</v>
      </c>
      <c r="B456" t="s">
        <v>15638</v>
      </c>
      <c r="C456" t="s">
        <v>17795</v>
      </c>
      <c r="D456">
        <v>10000</v>
      </c>
    </row>
    <row r="457" spans="1:4" ht="45" x14ac:dyDescent="0.25">
      <c r="A457">
        <v>456</v>
      </c>
      <c r="B457" s="18" t="s">
        <v>15639</v>
      </c>
      <c r="C457" t="s">
        <v>17796</v>
      </c>
      <c r="D457">
        <v>9400</v>
      </c>
    </row>
    <row r="458" spans="1:4" ht="45" x14ac:dyDescent="0.25">
      <c r="A458">
        <v>457</v>
      </c>
      <c r="B458" s="18" t="s">
        <v>15640</v>
      </c>
      <c r="C458" t="s">
        <v>17797</v>
      </c>
      <c r="D458">
        <v>10000</v>
      </c>
    </row>
    <row r="459" spans="1:4" x14ac:dyDescent="0.25">
      <c r="A459">
        <v>458</v>
      </c>
      <c r="B459" t="s">
        <v>15641</v>
      </c>
      <c r="C459" t="s">
        <v>17798</v>
      </c>
      <c r="D459">
        <v>7600</v>
      </c>
    </row>
    <row r="460" spans="1:4" x14ac:dyDescent="0.25">
      <c r="A460">
        <v>459</v>
      </c>
      <c r="B460" t="s">
        <v>15642</v>
      </c>
      <c r="C460" t="s">
        <v>17799</v>
      </c>
      <c r="D460">
        <v>7800</v>
      </c>
    </row>
    <row r="461" spans="1:4" x14ac:dyDescent="0.25">
      <c r="A461">
        <v>460</v>
      </c>
      <c r="B461" t="s">
        <v>15643</v>
      </c>
      <c r="C461" t="s">
        <v>17800</v>
      </c>
      <c r="D461">
        <v>7600</v>
      </c>
    </row>
    <row r="462" spans="1:4" x14ac:dyDescent="0.25">
      <c r="A462">
        <v>461</v>
      </c>
      <c r="B462" t="s">
        <v>15644</v>
      </c>
      <c r="C462" t="s">
        <v>17801</v>
      </c>
      <c r="D462">
        <v>7600</v>
      </c>
    </row>
    <row r="463" spans="1:4" x14ac:dyDescent="0.25">
      <c r="A463">
        <v>462</v>
      </c>
      <c r="B463" t="s">
        <v>12713</v>
      </c>
      <c r="C463" t="s">
        <v>17802</v>
      </c>
      <c r="D463">
        <v>10000</v>
      </c>
    </row>
    <row r="464" spans="1:4" x14ac:dyDescent="0.25">
      <c r="A464">
        <v>463</v>
      </c>
      <c r="B464" t="s">
        <v>12710</v>
      </c>
      <c r="C464" t="s">
        <v>17803</v>
      </c>
      <c r="D464">
        <v>10300</v>
      </c>
    </row>
    <row r="465" spans="1:4" x14ac:dyDescent="0.25">
      <c r="A465">
        <v>464</v>
      </c>
      <c r="B465" t="s">
        <v>12756</v>
      </c>
      <c r="C465" t="s">
        <v>17804</v>
      </c>
      <c r="D465">
        <v>9400</v>
      </c>
    </row>
    <row r="466" spans="1:4" x14ac:dyDescent="0.25">
      <c r="A466">
        <v>465</v>
      </c>
      <c r="B466" t="s">
        <v>15645</v>
      </c>
      <c r="C466" t="s">
        <v>17805</v>
      </c>
      <c r="D466">
        <v>9400</v>
      </c>
    </row>
    <row r="467" spans="1:4" x14ac:dyDescent="0.25">
      <c r="A467">
        <v>466</v>
      </c>
      <c r="B467" t="s">
        <v>15646</v>
      </c>
      <c r="C467" t="s">
        <v>17806</v>
      </c>
      <c r="D467">
        <v>10000</v>
      </c>
    </row>
    <row r="468" spans="1:4" ht="45" x14ac:dyDescent="0.25">
      <c r="A468">
        <v>467</v>
      </c>
      <c r="B468" s="18" t="s">
        <v>15647</v>
      </c>
      <c r="C468" t="s">
        <v>17807</v>
      </c>
      <c r="D468">
        <v>9400</v>
      </c>
    </row>
    <row r="469" spans="1:4" ht="45" x14ac:dyDescent="0.25">
      <c r="A469">
        <v>468</v>
      </c>
      <c r="B469" s="18" t="s">
        <v>15648</v>
      </c>
      <c r="C469" t="s">
        <v>17808</v>
      </c>
      <c r="D469">
        <v>10300</v>
      </c>
    </row>
    <row r="470" spans="1:4" ht="45" x14ac:dyDescent="0.25">
      <c r="A470">
        <v>469</v>
      </c>
      <c r="B470" s="18" t="s">
        <v>15649</v>
      </c>
      <c r="C470" t="s">
        <v>17809</v>
      </c>
      <c r="D470">
        <v>10000</v>
      </c>
    </row>
    <row r="471" spans="1:4" ht="45" x14ac:dyDescent="0.25">
      <c r="A471">
        <v>470</v>
      </c>
      <c r="B471" s="18" t="s">
        <v>15650</v>
      </c>
      <c r="C471" t="s">
        <v>17810</v>
      </c>
      <c r="D471">
        <v>9400</v>
      </c>
    </row>
    <row r="472" spans="1:4" x14ac:dyDescent="0.25">
      <c r="A472">
        <v>471</v>
      </c>
      <c r="B472" t="s">
        <v>15651</v>
      </c>
      <c r="C472" t="s">
        <v>17811</v>
      </c>
      <c r="D472">
        <v>7600</v>
      </c>
    </row>
    <row r="473" spans="1:4" x14ac:dyDescent="0.25">
      <c r="A473">
        <v>472</v>
      </c>
      <c r="B473" t="s">
        <v>15652</v>
      </c>
      <c r="C473" t="s">
        <v>17812</v>
      </c>
      <c r="D473">
        <v>9400</v>
      </c>
    </row>
    <row r="474" spans="1:4" x14ac:dyDescent="0.25">
      <c r="A474">
        <v>473</v>
      </c>
      <c r="B474" t="s">
        <v>15653</v>
      </c>
      <c r="C474" t="s">
        <v>17813</v>
      </c>
      <c r="D474">
        <v>8900</v>
      </c>
    </row>
    <row r="475" spans="1:4" x14ac:dyDescent="0.25">
      <c r="A475">
        <v>474</v>
      </c>
      <c r="B475" t="s">
        <v>15654</v>
      </c>
      <c r="C475" t="s">
        <v>17814</v>
      </c>
      <c r="D475">
        <v>9400</v>
      </c>
    </row>
    <row r="476" spans="1:4" x14ac:dyDescent="0.25">
      <c r="A476">
        <v>475</v>
      </c>
      <c r="B476" t="s">
        <v>15655</v>
      </c>
      <c r="C476" t="s">
        <v>17815</v>
      </c>
      <c r="D476">
        <v>9400</v>
      </c>
    </row>
    <row r="477" spans="1:4" ht="45" x14ac:dyDescent="0.25">
      <c r="A477">
        <v>476</v>
      </c>
      <c r="B477" s="18" t="s">
        <v>15656</v>
      </c>
      <c r="C477" t="s">
        <v>17816</v>
      </c>
      <c r="D477">
        <v>10000</v>
      </c>
    </row>
    <row r="478" spans="1:4" ht="45" x14ac:dyDescent="0.25">
      <c r="A478">
        <v>477</v>
      </c>
      <c r="B478" s="18" t="s">
        <v>15657</v>
      </c>
      <c r="C478" t="s">
        <v>17817</v>
      </c>
      <c r="D478">
        <v>10000</v>
      </c>
    </row>
    <row r="479" spans="1:4" ht="45" x14ac:dyDescent="0.25">
      <c r="A479">
        <v>478</v>
      </c>
      <c r="B479" s="18" t="s">
        <v>15658</v>
      </c>
      <c r="C479" t="s">
        <v>17818</v>
      </c>
      <c r="D479">
        <v>10300</v>
      </c>
    </row>
    <row r="480" spans="1:4" ht="45" x14ac:dyDescent="0.25">
      <c r="A480">
        <v>479</v>
      </c>
      <c r="B480" s="18" t="s">
        <v>15659</v>
      </c>
      <c r="C480" t="s">
        <v>17819</v>
      </c>
      <c r="D480">
        <v>9400</v>
      </c>
    </row>
    <row r="481" spans="1:4" x14ac:dyDescent="0.25">
      <c r="A481">
        <v>480</v>
      </c>
      <c r="B481" t="s">
        <v>15660</v>
      </c>
      <c r="C481" t="s">
        <v>17820</v>
      </c>
      <c r="D481">
        <v>7600</v>
      </c>
    </row>
    <row r="482" spans="1:4" x14ac:dyDescent="0.25">
      <c r="A482">
        <v>481</v>
      </c>
      <c r="B482" t="s">
        <v>15661</v>
      </c>
      <c r="C482" t="s">
        <v>17821</v>
      </c>
      <c r="D482">
        <v>9400</v>
      </c>
    </row>
    <row r="483" spans="1:4" x14ac:dyDescent="0.25">
      <c r="A483">
        <v>482</v>
      </c>
      <c r="B483" t="s">
        <v>15662</v>
      </c>
      <c r="C483" t="s">
        <v>17822</v>
      </c>
      <c r="D483">
        <v>9400</v>
      </c>
    </row>
    <row r="484" spans="1:4" ht="45" x14ac:dyDescent="0.25">
      <c r="A484">
        <v>483</v>
      </c>
      <c r="B484" s="18" t="s">
        <v>15663</v>
      </c>
      <c r="C484" t="s">
        <v>17823</v>
      </c>
      <c r="D484">
        <v>9400</v>
      </c>
    </row>
    <row r="485" spans="1:4" x14ac:dyDescent="0.25">
      <c r="A485">
        <v>484</v>
      </c>
      <c r="B485" t="s">
        <v>15664</v>
      </c>
      <c r="C485" t="s">
        <v>17824</v>
      </c>
      <c r="D485">
        <v>8900</v>
      </c>
    </row>
    <row r="486" spans="1:4" x14ac:dyDescent="0.25">
      <c r="A486">
        <v>485</v>
      </c>
      <c r="B486" t="s">
        <v>15665</v>
      </c>
      <c r="C486" t="s">
        <v>17825</v>
      </c>
      <c r="D486">
        <v>9400</v>
      </c>
    </row>
    <row r="487" spans="1:4" x14ac:dyDescent="0.25">
      <c r="A487">
        <v>486</v>
      </c>
      <c r="B487" t="s">
        <v>14</v>
      </c>
      <c r="C487" t="s">
        <v>17826</v>
      </c>
      <c r="D487">
        <v>9400</v>
      </c>
    </row>
    <row r="488" spans="1:4" ht="45" x14ac:dyDescent="0.25">
      <c r="A488">
        <v>487</v>
      </c>
      <c r="B488" s="18" t="s">
        <v>15666</v>
      </c>
      <c r="C488" t="s">
        <v>17827</v>
      </c>
      <c r="D488">
        <v>10300</v>
      </c>
    </row>
    <row r="489" spans="1:4" x14ac:dyDescent="0.25">
      <c r="A489">
        <v>488</v>
      </c>
      <c r="B489" t="s">
        <v>15667</v>
      </c>
      <c r="C489" t="s">
        <v>17828</v>
      </c>
      <c r="D489">
        <v>9400</v>
      </c>
    </row>
    <row r="490" spans="1:4" x14ac:dyDescent="0.25">
      <c r="A490">
        <v>489</v>
      </c>
      <c r="B490" t="s">
        <v>15668</v>
      </c>
      <c r="C490" t="s">
        <v>17829</v>
      </c>
      <c r="D490">
        <v>9400</v>
      </c>
    </row>
    <row r="491" spans="1:4" x14ac:dyDescent="0.25">
      <c r="A491">
        <v>490</v>
      </c>
      <c r="B491" t="s">
        <v>15669</v>
      </c>
      <c r="C491" t="s">
        <v>17830</v>
      </c>
      <c r="D491">
        <v>9400</v>
      </c>
    </row>
    <row r="492" spans="1:4" x14ac:dyDescent="0.25">
      <c r="A492">
        <v>491</v>
      </c>
      <c r="B492" t="s">
        <v>15670</v>
      </c>
      <c r="C492" t="s">
        <v>17831</v>
      </c>
      <c r="D492">
        <v>6650</v>
      </c>
    </row>
    <row r="493" spans="1:4" ht="45" x14ac:dyDescent="0.25">
      <c r="A493">
        <v>492</v>
      </c>
      <c r="B493" s="18" t="s">
        <v>15671</v>
      </c>
      <c r="C493" t="s">
        <v>17832</v>
      </c>
      <c r="D493">
        <v>9400</v>
      </c>
    </row>
    <row r="494" spans="1:4" ht="45" x14ac:dyDescent="0.25">
      <c r="A494">
        <v>493</v>
      </c>
      <c r="B494" s="18" t="s">
        <v>15672</v>
      </c>
      <c r="C494" t="s">
        <v>17833</v>
      </c>
      <c r="D494">
        <v>9400</v>
      </c>
    </row>
    <row r="495" spans="1:4" ht="45" x14ac:dyDescent="0.25">
      <c r="A495">
        <v>494</v>
      </c>
      <c r="B495" s="18" t="s">
        <v>15673</v>
      </c>
      <c r="C495" t="s">
        <v>17834</v>
      </c>
      <c r="D495">
        <v>9400</v>
      </c>
    </row>
    <row r="496" spans="1:4" x14ac:dyDescent="0.25">
      <c r="A496">
        <v>495</v>
      </c>
      <c r="B496" t="s">
        <v>15674</v>
      </c>
      <c r="C496" t="s">
        <v>17835</v>
      </c>
      <c r="D496">
        <v>9400</v>
      </c>
    </row>
    <row r="497" spans="1:4" ht="45" x14ac:dyDescent="0.25">
      <c r="A497">
        <v>496</v>
      </c>
      <c r="B497" s="18" t="s">
        <v>15675</v>
      </c>
      <c r="C497" t="s">
        <v>17836</v>
      </c>
      <c r="D497">
        <v>10000</v>
      </c>
    </row>
    <row r="498" spans="1:4" ht="45" x14ac:dyDescent="0.25">
      <c r="A498">
        <v>497</v>
      </c>
      <c r="B498" s="18" t="s">
        <v>15676</v>
      </c>
      <c r="C498" t="s">
        <v>17837</v>
      </c>
      <c r="D498">
        <v>10000</v>
      </c>
    </row>
    <row r="499" spans="1:4" x14ac:dyDescent="0.25">
      <c r="A499">
        <v>498</v>
      </c>
      <c r="B499" t="s">
        <v>15677</v>
      </c>
      <c r="C499" t="s">
        <v>17838</v>
      </c>
      <c r="D499">
        <v>9400</v>
      </c>
    </row>
    <row r="500" spans="1:4" x14ac:dyDescent="0.25">
      <c r="A500">
        <v>499</v>
      </c>
      <c r="B500" t="s">
        <v>15678</v>
      </c>
      <c r="C500" t="s">
        <v>17839</v>
      </c>
      <c r="D500">
        <v>9400</v>
      </c>
    </row>
    <row r="501" spans="1:4" x14ac:dyDescent="0.25">
      <c r="A501">
        <v>500</v>
      </c>
      <c r="B501" t="s">
        <v>15679</v>
      </c>
      <c r="C501" t="s">
        <v>17840</v>
      </c>
      <c r="D501">
        <v>10200</v>
      </c>
    </row>
    <row r="502" spans="1:4" x14ac:dyDescent="0.25">
      <c r="A502">
        <v>501</v>
      </c>
      <c r="B502" t="s">
        <v>15680</v>
      </c>
      <c r="C502" t="s">
        <v>17841</v>
      </c>
      <c r="D502">
        <v>9400</v>
      </c>
    </row>
    <row r="503" spans="1:4" x14ac:dyDescent="0.25">
      <c r="A503">
        <v>502</v>
      </c>
      <c r="B503" t="s">
        <v>15681</v>
      </c>
      <c r="C503" t="s">
        <v>17842</v>
      </c>
      <c r="D503">
        <v>9400</v>
      </c>
    </row>
    <row r="504" spans="1:4" x14ac:dyDescent="0.25">
      <c r="A504">
        <v>503</v>
      </c>
      <c r="B504" t="s">
        <v>15682</v>
      </c>
      <c r="C504" t="s">
        <v>17843</v>
      </c>
      <c r="D504">
        <v>10300</v>
      </c>
    </row>
    <row r="505" spans="1:4" x14ac:dyDescent="0.25">
      <c r="A505">
        <v>504</v>
      </c>
      <c r="B505" t="s">
        <v>15683</v>
      </c>
      <c r="C505" t="s">
        <v>17844</v>
      </c>
      <c r="D505">
        <v>9400</v>
      </c>
    </row>
    <row r="506" spans="1:4" x14ac:dyDescent="0.25">
      <c r="A506">
        <v>505</v>
      </c>
      <c r="B506" t="s">
        <v>15684</v>
      </c>
      <c r="C506" t="s">
        <v>17845</v>
      </c>
      <c r="D506">
        <v>8900</v>
      </c>
    </row>
    <row r="507" spans="1:4" x14ac:dyDescent="0.25">
      <c r="A507">
        <v>506</v>
      </c>
      <c r="B507" t="s">
        <v>13713</v>
      </c>
      <c r="C507" t="s">
        <v>17846</v>
      </c>
      <c r="D507">
        <v>9400</v>
      </c>
    </row>
    <row r="508" spans="1:4" ht="45" x14ac:dyDescent="0.25">
      <c r="A508">
        <v>507</v>
      </c>
      <c r="B508" s="18" t="s">
        <v>15685</v>
      </c>
      <c r="C508" t="s">
        <v>17847</v>
      </c>
      <c r="D508">
        <v>9400</v>
      </c>
    </row>
    <row r="509" spans="1:4" x14ac:dyDescent="0.25">
      <c r="A509">
        <v>508</v>
      </c>
      <c r="B509" t="s">
        <v>15686</v>
      </c>
      <c r="C509" t="s">
        <v>17848</v>
      </c>
      <c r="D509">
        <v>30000</v>
      </c>
    </row>
    <row r="510" spans="1:4" x14ac:dyDescent="0.25">
      <c r="A510">
        <v>509</v>
      </c>
      <c r="B510" t="s">
        <v>15687</v>
      </c>
      <c r="C510" t="s">
        <v>17849</v>
      </c>
      <c r="D510">
        <v>9400</v>
      </c>
    </row>
    <row r="511" spans="1:4" x14ac:dyDescent="0.25">
      <c r="A511">
        <v>510</v>
      </c>
      <c r="B511" t="s">
        <v>15688</v>
      </c>
      <c r="C511" t="s">
        <v>17850</v>
      </c>
      <c r="D511">
        <v>10800</v>
      </c>
    </row>
    <row r="512" spans="1:4" x14ac:dyDescent="0.25">
      <c r="A512">
        <v>511</v>
      </c>
      <c r="B512" t="s">
        <v>15689</v>
      </c>
      <c r="C512" t="s">
        <v>17851</v>
      </c>
      <c r="D512">
        <v>9400</v>
      </c>
    </row>
    <row r="513" spans="1:4" x14ac:dyDescent="0.25">
      <c r="A513">
        <v>512</v>
      </c>
      <c r="B513" t="s">
        <v>15690</v>
      </c>
      <c r="C513" t="s">
        <v>17852</v>
      </c>
      <c r="D513">
        <v>10300</v>
      </c>
    </row>
    <row r="514" spans="1:4" x14ac:dyDescent="0.25">
      <c r="A514">
        <v>513</v>
      </c>
      <c r="B514" t="s">
        <v>15691</v>
      </c>
      <c r="C514" t="s">
        <v>17853</v>
      </c>
      <c r="D514">
        <v>10300</v>
      </c>
    </row>
    <row r="515" spans="1:4" x14ac:dyDescent="0.25">
      <c r="A515">
        <v>514</v>
      </c>
      <c r="B515" t="s">
        <v>15692</v>
      </c>
      <c r="C515" t="s">
        <v>17854</v>
      </c>
      <c r="D515">
        <v>8900</v>
      </c>
    </row>
    <row r="516" spans="1:4" x14ac:dyDescent="0.25">
      <c r="A516">
        <v>515</v>
      </c>
      <c r="B516" t="s">
        <v>15693</v>
      </c>
      <c r="C516" t="s">
        <v>17855</v>
      </c>
      <c r="D516">
        <v>9400</v>
      </c>
    </row>
    <row r="517" spans="1:4" x14ac:dyDescent="0.25">
      <c r="A517">
        <v>516</v>
      </c>
      <c r="B517" t="s">
        <v>15694</v>
      </c>
      <c r="C517" t="s">
        <v>17856</v>
      </c>
      <c r="D517">
        <v>10000</v>
      </c>
    </row>
    <row r="518" spans="1:4" ht="45" x14ac:dyDescent="0.25">
      <c r="A518">
        <v>517</v>
      </c>
      <c r="B518" s="18" t="s">
        <v>15695</v>
      </c>
      <c r="C518" t="s">
        <v>17857</v>
      </c>
      <c r="D518">
        <v>8900</v>
      </c>
    </row>
    <row r="519" spans="1:4" x14ac:dyDescent="0.25">
      <c r="A519">
        <v>518</v>
      </c>
      <c r="B519" t="s">
        <v>15696</v>
      </c>
      <c r="C519" t="s">
        <v>17858</v>
      </c>
      <c r="D519">
        <v>34000</v>
      </c>
    </row>
    <row r="520" spans="1:4" x14ac:dyDescent="0.25">
      <c r="A520">
        <v>519</v>
      </c>
      <c r="B520" t="s">
        <v>15697</v>
      </c>
      <c r="C520" t="s">
        <v>17859</v>
      </c>
      <c r="D520">
        <v>36000</v>
      </c>
    </row>
    <row r="521" spans="1:4" x14ac:dyDescent="0.25">
      <c r="A521">
        <v>520</v>
      </c>
      <c r="B521" t="s">
        <v>15698</v>
      </c>
      <c r="C521" t="s">
        <v>17860</v>
      </c>
      <c r="D521">
        <v>7400</v>
      </c>
    </row>
    <row r="522" spans="1:4" x14ac:dyDescent="0.25">
      <c r="A522">
        <v>521</v>
      </c>
      <c r="B522" t="s">
        <v>15699</v>
      </c>
      <c r="C522" t="s">
        <v>17861</v>
      </c>
      <c r="D522">
        <v>9400</v>
      </c>
    </row>
    <row r="523" spans="1:4" x14ac:dyDescent="0.25">
      <c r="A523">
        <v>522</v>
      </c>
      <c r="B523" t="s">
        <v>15700</v>
      </c>
      <c r="C523" t="s">
        <v>17862</v>
      </c>
      <c r="D523">
        <v>9400</v>
      </c>
    </row>
    <row r="524" spans="1:4" x14ac:dyDescent="0.25">
      <c r="A524">
        <v>523</v>
      </c>
      <c r="B524" t="s">
        <v>15701</v>
      </c>
      <c r="C524" t="s">
        <v>17863</v>
      </c>
      <c r="D524">
        <v>9400</v>
      </c>
    </row>
    <row r="525" spans="1:4" x14ac:dyDescent="0.25">
      <c r="A525">
        <v>524</v>
      </c>
      <c r="B525" t="s">
        <v>15702</v>
      </c>
      <c r="C525" t="s">
        <v>17864</v>
      </c>
      <c r="D525">
        <v>9400</v>
      </c>
    </row>
    <row r="526" spans="1:4" x14ac:dyDescent="0.25">
      <c r="A526">
        <v>525</v>
      </c>
      <c r="B526" t="s">
        <v>15703</v>
      </c>
      <c r="C526" t="s">
        <v>17865</v>
      </c>
      <c r="D526">
        <v>9400</v>
      </c>
    </row>
    <row r="527" spans="1:4" x14ac:dyDescent="0.25">
      <c r="A527">
        <v>526</v>
      </c>
      <c r="B527" t="s">
        <v>15704</v>
      </c>
      <c r="C527" t="s">
        <v>17866</v>
      </c>
      <c r="D527">
        <v>7400</v>
      </c>
    </row>
    <row r="528" spans="1:4" x14ac:dyDescent="0.25">
      <c r="A528">
        <v>527</v>
      </c>
      <c r="B528" t="s">
        <v>15705</v>
      </c>
      <c r="C528" t="s">
        <v>17867</v>
      </c>
      <c r="D528">
        <v>9400</v>
      </c>
    </row>
    <row r="529" spans="1:4" ht="45" x14ac:dyDescent="0.25">
      <c r="A529">
        <v>528</v>
      </c>
      <c r="B529" s="18" t="s">
        <v>15706</v>
      </c>
      <c r="C529" t="s">
        <v>17868</v>
      </c>
      <c r="D529">
        <v>9400</v>
      </c>
    </row>
    <row r="530" spans="1:4" ht="60" x14ac:dyDescent="0.25">
      <c r="A530">
        <v>529</v>
      </c>
      <c r="B530" s="18" t="s">
        <v>15707</v>
      </c>
      <c r="C530" t="s">
        <v>17869</v>
      </c>
      <c r="D530">
        <v>10000</v>
      </c>
    </row>
    <row r="531" spans="1:4" x14ac:dyDescent="0.25">
      <c r="A531">
        <v>530</v>
      </c>
      <c r="B531" t="s">
        <v>15708</v>
      </c>
      <c r="C531" t="s">
        <v>17870</v>
      </c>
      <c r="D531">
        <v>9400</v>
      </c>
    </row>
    <row r="532" spans="1:4" x14ac:dyDescent="0.25">
      <c r="A532">
        <v>531</v>
      </c>
      <c r="B532" t="s">
        <v>103</v>
      </c>
      <c r="C532" t="s">
        <v>17871</v>
      </c>
      <c r="D532">
        <v>7600</v>
      </c>
    </row>
    <row r="533" spans="1:4" x14ac:dyDescent="0.25">
      <c r="A533">
        <v>532</v>
      </c>
      <c r="B533" t="s">
        <v>15709</v>
      </c>
      <c r="C533" t="s">
        <v>17872</v>
      </c>
      <c r="D533">
        <v>3000</v>
      </c>
    </row>
    <row r="534" spans="1:4" x14ac:dyDescent="0.25">
      <c r="A534">
        <v>533</v>
      </c>
      <c r="B534" t="s">
        <v>15710</v>
      </c>
      <c r="C534" t="s">
        <v>17873</v>
      </c>
      <c r="D534">
        <v>10000</v>
      </c>
    </row>
    <row r="535" spans="1:4" x14ac:dyDescent="0.25">
      <c r="A535">
        <v>534</v>
      </c>
      <c r="B535" t="s">
        <v>15711</v>
      </c>
      <c r="C535" t="s">
        <v>17874</v>
      </c>
      <c r="D535">
        <v>10000</v>
      </c>
    </row>
    <row r="536" spans="1:4" x14ac:dyDescent="0.25">
      <c r="A536">
        <v>535</v>
      </c>
      <c r="B536" t="s">
        <v>15712</v>
      </c>
      <c r="C536" t="s">
        <v>17875</v>
      </c>
      <c r="D536">
        <v>10000</v>
      </c>
    </row>
    <row r="537" spans="1:4" x14ac:dyDescent="0.25">
      <c r="A537">
        <v>536</v>
      </c>
      <c r="B537" t="s">
        <v>15713</v>
      </c>
      <c r="C537" t="s">
        <v>17876</v>
      </c>
      <c r="D537">
        <v>10000</v>
      </c>
    </row>
    <row r="538" spans="1:4" x14ac:dyDescent="0.25">
      <c r="A538">
        <v>537</v>
      </c>
      <c r="B538" t="s">
        <v>15714</v>
      </c>
      <c r="C538" t="s">
        <v>17877</v>
      </c>
      <c r="D538">
        <v>10000</v>
      </c>
    </row>
    <row r="539" spans="1:4" x14ac:dyDescent="0.25">
      <c r="A539">
        <v>538</v>
      </c>
      <c r="B539" t="s">
        <v>12727</v>
      </c>
      <c r="C539" t="s">
        <v>17878</v>
      </c>
      <c r="D539">
        <v>10800</v>
      </c>
    </row>
    <row r="540" spans="1:4" x14ac:dyDescent="0.25">
      <c r="A540">
        <v>539</v>
      </c>
      <c r="B540" t="s">
        <v>12718</v>
      </c>
      <c r="C540" t="s">
        <v>17879</v>
      </c>
      <c r="D540">
        <v>10300</v>
      </c>
    </row>
    <row r="541" spans="1:4" x14ac:dyDescent="0.25">
      <c r="A541">
        <v>540</v>
      </c>
      <c r="B541" t="s">
        <v>15715</v>
      </c>
      <c r="C541" t="s">
        <v>17880</v>
      </c>
      <c r="D541">
        <v>10000</v>
      </c>
    </row>
    <row r="542" spans="1:4" x14ac:dyDescent="0.25">
      <c r="A542">
        <v>541</v>
      </c>
      <c r="B542" t="s">
        <v>15716</v>
      </c>
      <c r="C542" t="s">
        <v>17881</v>
      </c>
      <c r="D542">
        <v>10000</v>
      </c>
    </row>
    <row r="543" spans="1:4" x14ac:dyDescent="0.25">
      <c r="A543">
        <v>542</v>
      </c>
      <c r="B543" t="s">
        <v>15717</v>
      </c>
      <c r="C543" t="s">
        <v>17882</v>
      </c>
      <c r="D543">
        <v>9400</v>
      </c>
    </row>
    <row r="544" spans="1:4" x14ac:dyDescent="0.25">
      <c r="A544">
        <v>543</v>
      </c>
      <c r="B544" t="s">
        <v>12758</v>
      </c>
      <c r="C544" t="s">
        <v>17883</v>
      </c>
      <c r="D544">
        <v>9400</v>
      </c>
    </row>
    <row r="545" spans="1:4" x14ac:dyDescent="0.25">
      <c r="A545">
        <v>544</v>
      </c>
      <c r="B545" t="s">
        <v>12759</v>
      </c>
      <c r="C545" t="s">
        <v>17884</v>
      </c>
      <c r="D545">
        <v>9400</v>
      </c>
    </row>
    <row r="546" spans="1:4" x14ac:dyDescent="0.25">
      <c r="A546">
        <v>545</v>
      </c>
      <c r="B546" t="s">
        <v>15718</v>
      </c>
      <c r="C546" t="s">
        <v>17885</v>
      </c>
      <c r="D546">
        <v>10000</v>
      </c>
    </row>
    <row r="547" spans="1:4" x14ac:dyDescent="0.25">
      <c r="A547">
        <v>546</v>
      </c>
      <c r="B547" t="s">
        <v>12695</v>
      </c>
      <c r="C547" t="s">
        <v>17886</v>
      </c>
      <c r="D547">
        <v>7600</v>
      </c>
    </row>
    <row r="548" spans="1:4" x14ac:dyDescent="0.25">
      <c r="A548">
        <v>547</v>
      </c>
      <c r="B548" t="s">
        <v>12697</v>
      </c>
      <c r="C548" t="s">
        <v>17887</v>
      </c>
      <c r="D548">
        <v>8000</v>
      </c>
    </row>
    <row r="549" spans="1:4" x14ac:dyDescent="0.25">
      <c r="A549">
        <v>548</v>
      </c>
      <c r="B549" t="s">
        <v>15719</v>
      </c>
      <c r="C549" t="s">
        <v>17888</v>
      </c>
      <c r="D549">
        <v>7800</v>
      </c>
    </row>
    <row r="550" spans="1:4" x14ac:dyDescent="0.25">
      <c r="A550">
        <v>549</v>
      </c>
      <c r="B550" t="s">
        <v>15720</v>
      </c>
      <c r="C550" t="s">
        <v>15721</v>
      </c>
      <c r="D550">
        <v>10000</v>
      </c>
    </row>
    <row r="551" spans="1:4" x14ac:dyDescent="0.25">
      <c r="A551">
        <v>550</v>
      </c>
      <c r="B551" t="s">
        <v>15722</v>
      </c>
      <c r="C551" t="s">
        <v>17889</v>
      </c>
      <c r="D551">
        <v>34000</v>
      </c>
    </row>
    <row r="552" spans="1:4" x14ac:dyDescent="0.25">
      <c r="A552">
        <v>551</v>
      </c>
      <c r="B552" t="s">
        <v>15723</v>
      </c>
      <c r="C552" t="s">
        <v>17890</v>
      </c>
      <c r="D552">
        <v>36000</v>
      </c>
    </row>
    <row r="553" spans="1:4" ht="45" x14ac:dyDescent="0.25">
      <c r="A553">
        <v>552</v>
      </c>
      <c r="B553" s="18" t="s">
        <v>15724</v>
      </c>
      <c r="C553" t="s">
        <v>17891</v>
      </c>
      <c r="D553">
        <v>8900</v>
      </c>
    </row>
    <row r="554" spans="1:4" x14ac:dyDescent="0.25">
      <c r="A554">
        <v>553</v>
      </c>
      <c r="B554" t="s">
        <v>15725</v>
      </c>
      <c r="C554" t="s">
        <v>17892</v>
      </c>
      <c r="D554">
        <v>8900</v>
      </c>
    </row>
    <row r="555" spans="1:4" ht="45" x14ac:dyDescent="0.25">
      <c r="A555">
        <v>554</v>
      </c>
      <c r="B555" s="18" t="s">
        <v>15726</v>
      </c>
      <c r="C555" t="s">
        <v>17893</v>
      </c>
      <c r="D555">
        <v>8900</v>
      </c>
    </row>
    <row r="556" spans="1:4" x14ac:dyDescent="0.25">
      <c r="A556">
        <v>555</v>
      </c>
      <c r="B556" t="s">
        <v>15727</v>
      </c>
      <c r="C556" t="s">
        <v>17894</v>
      </c>
      <c r="D556">
        <v>10000</v>
      </c>
    </row>
    <row r="557" spans="1:4" x14ac:dyDescent="0.25">
      <c r="A557">
        <v>556</v>
      </c>
      <c r="B557" t="s">
        <v>15728</v>
      </c>
      <c r="C557" t="s">
        <v>17895</v>
      </c>
      <c r="D557">
        <v>10800</v>
      </c>
    </row>
    <row r="558" spans="1:4" x14ac:dyDescent="0.25">
      <c r="A558">
        <v>557</v>
      </c>
      <c r="B558" t="s">
        <v>15729</v>
      </c>
      <c r="C558" t="s">
        <v>15730</v>
      </c>
      <c r="D558">
        <v>9400</v>
      </c>
    </row>
    <row r="559" spans="1:4" x14ac:dyDescent="0.25">
      <c r="A559">
        <v>558</v>
      </c>
      <c r="B559" t="s">
        <v>15731</v>
      </c>
      <c r="C559" t="s">
        <v>15732</v>
      </c>
      <c r="D559">
        <v>9400</v>
      </c>
    </row>
    <row r="560" spans="1:4" x14ac:dyDescent="0.25">
      <c r="A560">
        <v>559</v>
      </c>
      <c r="B560" t="s">
        <v>15733</v>
      </c>
      <c r="C560" t="s">
        <v>17896</v>
      </c>
      <c r="D560">
        <v>10000</v>
      </c>
    </row>
    <row r="561" spans="1:4" x14ac:dyDescent="0.25">
      <c r="A561">
        <v>560</v>
      </c>
      <c r="B561" t="s">
        <v>15734</v>
      </c>
      <c r="C561" t="s">
        <v>17897</v>
      </c>
      <c r="D561">
        <v>10000</v>
      </c>
    </row>
    <row r="562" spans="1:4" x14ac:dyDescent="0.25">
      <c r="A562">
        <v>561</v>
      </c>
      <c r="B562" t="s">
        <v>15735</v>
      </c>
      <c r="C562" t="s">
        <v>17898</v>
      </c>
      <c r="D562">
        <v>10300</v>
      </c>
    </row>
    <row r="563" spans="1:4" ht="45" x14ac:dyDescent="0.25">
      <c r="A563">
        <v>562</v>
      </c>
      <c r="B563" s="18" t="s">
        <v>15736</v>
      </c>
      <c r="C563" t="s">
        <v>17899</v>
      </c>
      <c r="D563">
        <v>8900</v>
      </c>
    </row>
    <row r="564" spans="1:4" x14ac:dyDescent="0.25">
      <c r="A564">
        <v>563</v>
      </c>
      <c r="B564" t="s">
        <v>15737</v>
      </c>
      <c r="C564" t="s">
        <v>17900</v>
      </c>
      <c r="D564">
        <v>9400</v>
      </c>
    </row>
    <row r="565" spans="1:4" x14ac:dyDescent="0.25">
      <c r="A565">
        <v>564</v>
      </c>
      <c r="B565" t="s">
        <v>15738</v>
      </c>
      <c r="C565" t="s">
        <v>17901</v>
      </c>
      <c r="D565">
        <v>10000</v>
      </c>
    </row>
    <row r="566" spans="1:4" x14ac:dyDescent="0.25">
      <c r="A566">
        <v>565</v>
      </c>
      <c r="B566" t="s">
        <v>15739</v>
      </c>
      <c r="C566" t="s">
        <v>17902</v>
      </c>
      <c r="D566">
        <v>9400</v>
      </c>
    </row>
    <row r="567" spans="1:4" x14ac:dyDescent="0.25">
      <c r="A567">
        <v>566</v>
      </c>
      <c r="B567" t="s">
        <v>15740</v>
      </c>
      <c r="C567" t="s">
        <v>17903</v>
      </c>
      <c r="D567">
        <v>9700</v>
      </c>
    </row>
    <row r="568" spans="1:4" x14ac:dyDescent="0.25">
      <c r="A568">
        <v>567</v>
      </c>
      <c r="B568" t="s">
        <v>15741</v>
      </c>
      <c r="C568" t="s">
        <v>17904</v>
      </c>
      <c r="D568">
        <v>10000</v>
      </c>
    </row>
    <row r="569" spans="1:4" x14ac:dyDescent="0.25">
      <c r="A569">
        <v>568</v>
      </c>
      <c r="B569" t="s">
        <v>15742</v>
      </c>
      <c r="C569" t="s">
        <v>17905</v>
      </c>
      <c r="D569">
        <v>10000</v>
      </c>
    </row>
    <row r="570" spans="1:4" ht="45" x14ac:dyDescent="0.25">
      <c r="A570">
        <v>569</v>
      </c>
      <c r="B570" s="18" t="s">
        <v>15743</v>
      </c>
      <c r="C570" t="s">
        <v>17906</v>
      </c>
      <c r="D570">
        <v>8900</v>
      </c>
    </row>
    <row r="571" spans="1:4" ht="45" x14ac:dyDescent="0.25">
      <c r="A571">
        <v>570</v>
      </c>
      <c r="B571" s="18" t="s">
        <v>15744</v>
      </c>
      <c r="C571" t="s">
        <v>17907</v>
      </c>
      <c r="D571">
        <v>8900</v>
      </c>
    </row>
    <row r="572" spans="1:4" x14ac:dyDescent="0.25">
      <c r="A572">
        <v>571</v>
      </c>
      <c r="B572" t="s">
        <v>15745</v>
      </c>
      <c r="C572" t="s">
        <v>17908</v>
      </c>
      <c r="D572">
        <v>31500</v>
      </c>
    </row>
    <row r="573" spans="1:4" x14ac:dyDescent="0.25">
      <c r="A573">
        <v>572</v>
      </c>
      <c r="B573" t="s">
        <v>15746</v>
      </c>
      <c r="C573" t="s">
        <v>17909</v>
      </c>
      <c r="D573">
        <v>10300</v>
      </c>
    </row>
    <row r="574" spans="1:4" x14ac:dyDescent="0.25">
      <c r="A574">
        <v>573</v>
      </c>
      <c r="B574" t="s">
        <v>15747</v>
      </c>
      <c r="C574" t="s">
        <v>17910</v>
      </c>
      <c r="D574">
        <v>32700</v>
      </c>
    </row>
    <row r="575" spans="1:4" x14ac:dyDescent="0.25">
      <c r="A575">
        <v>574</v>
      </c>
      <c r="B575" t="s">
        <v>15748</v>
      </c>
      <c r="C575" t="s">
        <v>17911</v>
      </c>
      <c r="D575">
        <v>10000</v>
      </c>
    </row>
    <row r="576" spans="1:4" ht="45" x14ac:dyDescent="0.25">
      <c r="A576">
        <v>575</v>
      </c>
      <c r="B576" s="18" t="s">
        <v>15749</v>
      </c>
      <c r="C576" t="s">
        <v>17912</v>
      </c>
      <c r="D576">
        <v>8900</v>
      </c>
    </row>
    <row r="577" spans="1:4" x14ac:dyDescent="0.25">
      <c r="A577">
        <v>576</v>
      </c>
      <c r="B577" t="s">
        <v>15750</v>
      </c>
      <c r="C577" t="s">
        <v>17913</v>
      </c>
      <c r="D577">
        <v>9400</v>
      </c>
    </row>
    <row r="578" spans="1:4" ht="45" x14ac:dyDescent="0.25">
      <c r="A578">
        <v>577</v>
      </c>
      <c r="B578" s="18" t="s">
        <v>15751</v>
      </c>
      <c r="C578" t="s">
        <v>17914</v>
      </c>
      <c r="D578">
        <v>9400</v>
      </c>
    </row>
    <row r="579" spans="1:4" x14ac:dyDescent="0.25">
      <c r="A579">
        <v>578</v>
      </c>
      <c r="B579" t="s">
        <v>15752</v>
      </c>
      <c r="C579" t="s">
        <v>17915</v>
      </c>
      <c r="D579">
        <v>9700</v>
      </c>
    </row>
    <row r="580" spans="1:4" x14ac:dyDescent="0.25">
      <c r="A580">
        <v>579</v>
      </c>
      <c r="B580" t="s">
        <v>15753</v>
      </c>
      <c r="C580" t="s">
        <v>17916</v>
      </c>
      <c r="D580">
        <v>9400</v>
      </c>
    </row>
    <row r="581" spans="1:4" x14ac:dyDescent="0.25">
      <c r="A581">
        <v>580</v>
      </c>
      <c r="B581" t="s">
        <v>15754</v>
      </c>
      <c r="C581" t="s">
        <v>17917</v>
      </c>
      <c r="D581">
        <v>10300</v>
      </c>
    </row>
    <row r="582" spans="1:4" x14ac:dyDescent="0.25">
      <c r="A582">
        <v>581</v>
      </c>
      <c r="B582" t="s">
        <v>15755</v>
      </c>
      <c r="C582" t="s">
        <v>15756</v>
      </c>
      <c r="D582">
        <v>9400</v>
      </c>
    </row>
    <row r="583" spans="1:4" x14ac:dyDescent="0.25">
      <c r="A583">
        <v>582</v>
      </c>
      <c r="B583" t="s">
        <v>15757</v>
      </c>
      <c r="C583" t="s">
        <v>17918</v>
      </c>
      <c r="D583">
        <v>8900</v>
      </c>
    </row>
    <row r="584" spans="1:4" x14ac:dyDescent="0.25">
      <c r="A584">
        <v>583</v>
      </c>
      <c r="B584" t="s">
        <v>15758</v>
      </c>
      <c r="C584" t="s">
        <v>17919</v>
      </c>
      <c r="D584">
        <v>9700</v>
      </c>
    </row>
    <row r="585" spans="1:4" x14ac:dyDescent="0.25">
      <c r="A585">
        <v>584</v>
      </c>
      <c r="B585" t="s">
        <v>15759</v>
      </c>
      <c r="C585" t="s">
        <v>17920</v>
      </c>
      <c r="D585">
        <v>8900</v>
      </c>
    </row>
    <row r="586" spans="1:4" x14ac:dyDescent="0.25">
      <c r="A586">
        <v>585</v>
      </c>
      <c r="B586" t="s">
        <v>15760</v>
      </c>
      <c r="C586" t="s">
        <v>17921</v>
      </c>
      <c r="D586">
        <v>30000</v>
      </c>
    </row>
    <row r="587" spans="1:4" x14ac:dyDescent="0.25">
      <c r="A587">
        <v>586</v>
      </c>
      <c r="B587" t="s">
        <v>15761</v>
      </c>
      <c r="C587" t="s">
        <v>17922</v>
      </c>
      <c r="D587">
        <v>31500</v>
      </c>
    </row>
    <row r="588" spans="1:4" x14ac:dyDescent="0.25">
      <c r="A588">
        <v>587</v>
      </c>
      <c r="B588" t="s">
        <v>15762</v>
      </c>
      <c r="C588" t="s">
        <v>17923</v>
      </c>
      <c r="D588">
        <v>7600</v>
      </c>
    </row>
    <row r="589" spans="1:4" x14ac:dyDescent="0.25">
      <c r="A589">
        <v>588</v>
      </c>
      <c r="B589" t="s">
        <v>15763</v>
      </c>
      <c r="C589" t="s">
        <v>17924</v>
      </c>
      <c r="D589">
        <v>10000</v>
      </c>
    </row>
    <row r="590" spans="1:4" x14ac:dyDescent="0.25">
      <c r="A590">
        <v>589</v>
      </c>
      <c r="B590" t="s">
        <v>15764</v>
      </c>
      <c r="C590" t="s">
        <v>17925</v>
      </c>
      <c r="D590">
        <v>9850</v>
      </c>
    </row>
    <row r="591" spans="1:4" x14ac:dyDescent="0.25">
      <c r="A591">
        <v>590</v>
      </c>
      <c r="B591" t="s">
        <v>15765</v>
      </c>
      <c r="C591" t="s">
        <v>17926</v>
      </c>
      <c r="D591">
        <v>34000</v>
      </c>
    </row>
    <row r="592" spans="1:4" x14ac:dyDescent="0.25">
      <c r="A592">
        <v>591</v>
      </c>
      <c r="B592" t="s">
        <v>15766</v>
      </c>
      <c r="C592" t="s">
        <v>17927</v>
      </c>
      <c r="D592">
        <v>9400</v>
      </c>
    </row>
    <row r="593" spans="1:4" x14ac:dyDescent="0.25">
      <c r="A593">
        <v>592</v>
      </c>
      <c r="B593" t="s">
        <v>15767</v>
      </c>
      <c r="C593" t="s">
        <v>17928</v>
      </c>
      <c r="D593">
        <v>9400</v>
      </c>
    </row>
    <row r="594" spans="1:4" x14ac:dyDescent="0.25">
      <c r="A594">
        <v>593</v>
      </c>
      <c r="B594" t="s">
        <v>15768</v>
      </c>
      <c r="C594" t="s">
        <v>15769</v>
      </c>
      <c r="D594">
        <v>10000</v>
      </c>
    </row>
    <row r="595" spans="1:4" x14ac:dyDescent="0.25">
      <c r="A595">
        <v>594</v>
      </c>
      <c r="B595" t="s">
        <v>15770</v>
      </c>
      <c r="C595" t="s">
        <v>17929</v>
      </c>
      <c r="D595">
        <v>9400</v>
      </c>
    </row>
    <row r="596" spans="1:4" x14ac:dyDescent="0.25">
      <c r="A596">
        <v>595</v>
      </c>
      <c r="B596" t="s">
        <v>15771</v>
      </c>
      <c r="C596" t="s">
        <v>17930</v>
      </c>
      <c r="D596">
        <v>9700</v>
      </c>
    </row>
    <row r="597" spans="1:4" x14ac:dyDescent="0.25">
      <c r="A597">
        <v>596</v>
      </c>
      <c r="B597" t="s">
        <v>15772</v>
      </c>
      <c r="C597" t="s">
        <v>17931</v>
      </c>
      <c r="D597">
        <v>7000</v>
      </c>
    </row>
    <row r="598" spans="1:4" x14ac:dyDescent="0.25">
      <c r="A598">
        <v>597</v>
      </c>
      <c r="B598" t="s">
        <v>15773</v>
      </c>
      <c r="C598" t="s">
        <v>17932</v>
      </c>
      <c r="D598">
        <v>9400</v>
      </c>
    </row>
    <row r="599" spans="1:4" x14ac:dyDescent="0.25">
      <c r="A599">
        <v>598</v>
      </c>
      <c r="B599" t="s">
        <v>15774</v>
      </c>
      <c r="C599" t="s">
        <v>15775</v>
      </c>
      <c r="D599">
        <v>10000</v>
      </c>
    </row>
    <row r="600" spans="1:4" x14ac:dyDescent="0.25">
      <c r="A600">
        <v>599</v>
      </c>
      <c r="B600" t="s">
        <v>15776</v>
      </c>
      <c r="C600" t="s">
        <v>17933</v>
      </c>
      <c r="D600">
        <v>10000</v>
      </c>
    </row>
    <row r="601" spans="1:4" x14ac:dyDescent="0.25">
      <c r="A601">
        <v>600</v>
      </c>
      <c r="B601" t="s">
        <v>15777</v>
      </c>
      <c r="C601" t="s">
        <v>17934</v>
      </c>
      <c r="D601">
        <v>7400</v>
      </c>
    </row>
    <row r="602" spans="1:4" x14ac:dyDescent="0.25">
      <c r="A602">
        <v>601</v>
      </c>
      <c r="B602" t="s">
        <v>15778</v>
      </c>
      <c r="C602" t="s">
        <v>17935</v>
      </c>
      <c r="D602">
        <v>10800</v>
      </c>
    </row>
    <row r="603" spans="1:4" x14ac:dyDescent="0.25">
      <c r="A603">
        <v>602</v>
      </c>
      <c r="B603" t="s">
        <v>15779</v>
      </c>
      <c r="C603" t="s">
        <v>17936</v>
      </c>
      <c r="D603">
        <v>10000</v>
      </c>
    </row>
    <row r="604" spans="1:4" x14ac:dyDescent="0.25">
      <c r="A604">
        <v>603</v>
      </c>
      <c r="B604" t="s">
        <v>15780</v>
      </c>
      <c r="C604" t="s">
        <v>17937</v>
      </c>
      <c r="D604">
        <v>10000</v>
      </c>
    </row>
    <row r="605" spans="1:4" x14ac:dyDescent="0.25">
      <c r="A605">
        <v>604</v>
      </c>
      <c r="B605" t="s">
        <v>15781</v>
      </c>
      <c r="C605" t="s">
        <v>17938</v>
      </c>
      <c r="D605">
        <v>10300</v>
      </c>
    </row>
    <row r="606" spans="1:4" x14ac:dyDescent="0.25">
      <c r="A606">
        <v>605</v>
      </c>
      <c r="B606" t="s">
        <v>15782</v>
      </c>
      <c r="C606" t="s">
        <v>17939</v>
      </c>
      <c r="D606">
        <v>7600</v>
      </c>
    </row>
    <row r="607" spans="1:4" x14ac:dyDescent="0.25">
      <c r="A607">
        <v>606</v>
      </c>
      <c r="B607" t="s">
        <v>15783</v>
      </c>
      <c r="C607" t="s">
        <v>17940</v>
      </c>
      <c r="D607">
        <v>10000</v>
      </c>
    </row>
    <row r="608" spans="1:4" ht="45" x14ac:dyDescent="0.25">
      <c r="A608">
        <v>607</v>
      </c>
      <c r="B608" s="18" t="s">
        <v>15784</v>
      </c>
      <c r="C608" t="s">
        <v>17941</v>
      </c>
      <c r="D608">
        <v>9400</v>
      </c>
    </row>
    <row r="609" spans="1:4" x14ac:dyDescent="0.25">
      <c r="A609">
        <v>608</v>
      </c>
      <c r="B609" t="s">
        <v>15785</v>
      </c>
      <c r="C609" t="s">
        <v>17942</v>
      </c>
      <c r="D609">
        <v>10000</v>
      </c>
    </row>
    <row r="610" spans="1:4" x14ac:dyDescent="0.25">
      <c r="A610">
        <v>609</v>
      </c>
      <c r="B610" t="s">
        <v>15786</v>
      </c>
      <c r="C610" t="s">
        <v>17943</v>
      </c>
      <c r="D610">
        <v>10000</v>
      </c>
    </row>
    <row r="611" spans="1:4" x14ac:dyDescent="0.25">
      <c r="A611">
        <v>610</v>
      </c>
      <c r="B611" t="s">
        <v>15788</v>
      </c>
      <c r="C611" t="s">
        <v>17944</v>
      </c>
      <c r="D611">
        <v>36000</v>
      </c>
    </row>
    <row r="612" spans="1:4" x14ac:dyDescent="0.25">
      <c r="A612">
        <v>611</v>
      </c>
      <c r="B612" t="s">
        <v>15789</v>
      </c>
      <c r="C612" t="s">
        <v>17945</v>
      </c>
      <c r="D612">
        <v>36000</v>
      </c>
    </row>
    <row r="613" spans="1:4" x14ac:dyDescent="0.25">
      <c r="A613">
        <v>612</v>
      </c>
      <c r="B613" t="s">
        <v>15790</v>
      </c>
      <c r="C613" t="s">
        <v>17946</v>
      </c>
      <c r="D613">
        <v>36000</v>
      </c>
    </row>
    <row r="614" spans="1:4" x14ac:dyDescent="0.25">
      <c r="A614">
        <v>613</v>
      </c>
      <c r="B614" t="s">
        <v>15791</v>
      </c>
      <c r="C614" t="s">
        <v>17947</v>
      </c>
      <c r="D614">
        <v>10000</v>
      </c>
    </row>
    <row r="615" spans="1:4" ht="45" x14ac:dyDescent="0.25">
      <c r="A615">
        <v>614</v>
      </c>
      <c r="B615" s="18" t="s">
        <v>15792</v>
      </c>
      <c r="C615" t="s">
        <v>17948</v>
      </c>
      <c r="D615">
        <v>9400</v>
      </c>
    </row>
    <row r="616" spans="1:4" ht="45" x14ac:dyDescent="0.25">
      <c r="A616">
        <v>615</v>
      </c>
      <c r="B616" s="18" t="s">
        <v>15793</v>
      </c>
      <c r="C616" t="s">
        <v>17949</v>
      </c>
      <c r="D616">
        <v>10000</v>
      </c>
    </row>
    <row r="617" spans="1:4" x14ac:dyDescent="0.25">
      <c r="A617">
        <v>616</v>
      </c>
      <c r="B617" t="s">
        <v>14066</v>
      </c>
      <c r="C617" t="s">
        <v>17950</v>
      </c>
      <c r="D617">
        <v>10000</v>
      </c>
    </row>
    <row r="618" spans="1:4" x14ac:dyDescent="0.25">
      <c r="A618">
        <v>617</v>
      </c>
      <c r="B618" t="s">
        <v>15794</v>
      </c>
      <c r="C618" t="s">
        <v>15795</v>
      </c>
      <c r="D618">
        <v>10300</v>
      </c>
    </row>
    <row r="619" spans="1:4" x14ac:dyDescent="0.25">
      <c r="A619">
        <v>618</v>
      </c>
      <c r="B619" t="s">
        <v>15796</v>
      </c>
      <c r="C619" t="s">
        <v>15797</v>
      </c>
      <c r="D619">
        <v>10000</v>
      </c>
    </row>
    <row r="620" spans="1:4" x14ac:dyDescent="0.25">
      <c r="A620">
        <v>619</v>
      </c>
      <c r="B620" t="s">
        <v>15798</v>
      </c>
      <c r="C620" t="s">
        <v>15799</v>
      </c>
      <c r="D620">
        <v>10300</v>
      </c>
    </row>
    <row r="621" spans="1:4" x14ac:dyDescent="0.25">
      <c r="A621">
        <v>620</v>
      </c>
      <c r="B621" t="s">
        <v>15800</v>
      </c>
      <c r="C621" t="s">
        <v>17951</v>
      </c>
      <c r="D621">
        <v>9400</v>
      </c>
    </row>
    <row r="622" spans="1:4" x14ac:dyDescent="0.25">
      <c r="A622">
        <v>621</v>
      </c>
      <c r="B622" t="s">
        <v>15801</v>
      </c>
      <c r="C622" t="s">
        <v>17952</v>
      </c>
      <c r="D622">
        <v>10000</v>
      </c>
    </row>
    <row r="623" spans="1:4" x14ac:dyDescent="0.25">
      <c r="A623">
        <v>622</v>
      </c>
      <c r="B623" t="s">
        <v>15802</v>
      </c>
      <c r="C623" t="s">
        <v>17953</v>
      </c>
      <c r="D623">
        <v>36000</v>
      </c>
    </row>
    <row r="624" spans="1:4" x14ac:dyDescent="0.25">
      <c r="A624">
        <v>623</v>
      </c>
      <c r="B624" t="s">
        <v>15803</v>
      </c>
      <c r="C624" t="s">
        <v>17954</v>
      </c>
      <c r="D624">
        <v>36000</v>
      </c>
    </row>
    <row r="625" spans="1:4" x14ac:dyDescent="0.25">
      <c r="A625">
        <v>624</v>
      </c>
      <c r="B625" t="s">
        <v>15804</v>
      </c>
      <c r="C625" t="s">
        <v>17955</v>
      </c>
      <c r="D625">
        <v>35000</v>
      </c>
    </row>
    <row r="626" spans="1:4" x14ac:dyDescent="0.25">
      <c r="A626">
        <v>625</v>
      </c>
      <c r="B626" t="s">
        <v>15805</v>
      </c>
      <c r="C626" t="s">
        <v>17956</v>
      </c>
      <c r="D626">
        <v>10000</v>
      </c>
    </row>
    <row r="627" spans="1:4" ht="45" x14ac:dyDescent="0.25">
      <c r="A627">
        <v>626</v>
      </c>
      <c r="B627" s="18" t="s">
        <v>15806</v>
      </c>
      <c r="C627" t="s">
        <v>17957</v>
      </c>
      <c r="D627">
        <v>10000</v>
      </c>
    </row>
    <row r="628" spans="1:4" x14ac:dyDescent="0.25">
      <c r="A628">
        <v>627</v>
      </c>
      <c r="B628" t="s">
        <v>15807</v>
      </c>
      <c r="C628" t="s">
        <v>17958</v>
      </c>
      <c r="D628">
        <v>35000</v>
      </c>
    </row>
    <row r="629" spans="1:4" x14ac:dyDescent="0.25">
      <c r="A629">
        <v>628</v>
      </c>
      <c r="B629" t="s">
        <v>15808</v>
      </c>
      <c r="C629" t="s">
        <v>17959</v>
      </c>
      <c r="D629">
        <v>35000</v>
      </c>
    </row>
    <row r="630" spans="1:4" x14ac:dyDescent="0.25">
      <c r="A630">
        <v>629</v>
      </c>
      <c r="B630" t="s">
        <v>15809</v>
      </c>
      <c r="C630" t="s">
        <v>17960</v>
      </c>
      <c r="D630">
        <v>36000</v>
      </c>
    </row>
    <row r="631" spans="1:4" x14ac:dyDescent="0.25">
      <c r="A631">
        <v>630</v>
      </c>
      <c r="B631" t="s">
        <v>15810</v>
      </c>
      <c r="C631" t="s">
        <v>17961</v>
      </c>
      <c r="D631">
        <v>8900</v>
      </c>
    </row>
    <row r="632" spans="1:4" x14ac:dyDescent="0.25">
      <c r="A632">
        <v>631</v>
      </c>
      <c r="B632" t="s">
        <v>15811</v>
      </c>
      <c r="C632" t="s">
        <v>17962</v>
      </c>
      <c r="D632">
        <v>9400</v>
      </c>
    </row>
    <row r="633" spans="1:4" x14ac:dyDescent="0.25">
      <c r="A633">
        <v>632</v>
      </c>
      <c r="B633" t="s">
        <v>15812</v>
      </c>
      <c r="C633" t="s">
        <v>17963</v>
      </c>
      <c r="D633">
        <v>8900</v>
      </c>
    </row>
    <row r="634" spans="1:4" x14ac:dyDescent="0.25">
      <c r="A634">
        <v>633</v>
      </c>
      <c r="B634" t="s">
        <v>15813</v>
      </c>
      <c r="C634" t="s">
        <v>17964</v>
      </c>
      <c r="D634">
        <v>9400</v>
      </c>
    </row>
    <row r="635" spans="1:4" x14ac:dyDescent="0.25">
      <c r="A635">
        <v>634</v>
      </c>
      <c r="B635" t="s">
        <v>15814</v>
      </c>
      <c r="C635" t="s">
        <v>15815</v>
      </c>
      <c r="D635">
        <v>10000</v>
      </c>
    </row>
    <row r="636" spans="1:4" x14ac:dyDescent="0.25">
      <c r="A636">
        <v>635</v>
      </c>
      <c r="B636" t="s">
        <v>15816</v>
      </c>
      <c r="C636" t="s">
        <v>17965</v>
      </c>
      <c r="D636">
        <v>9700</v>
      </c>
    </row>
    <row r="637" spans="1:4" x14ac:dyDescent="0.25">
      <c r="A637">
        <v>636</v>
      </c>
      <c r="B637" t="s">
        <v>15817</v>
      </c>
      <c r="C637" t="s">
        <v>17966</v>
      </c>
      <c r="D637">
        <v>9700</v>
      </c>
    </row>
    <row r="638" spans="1:4" x14ac:dyDescent="0.25">
      <c r="A638">
        <v>637</v>
      </c>
      <c r="B638" t="s">
        <v>15818</v>
      </c>
      <c r="C638" t="s">
        <v>15819</v>
      </c>
      <c r="D638">
        <v>10000</v>
      </c>
    </row>
    <row r="639" spans="1:4" x14ac:dyDescent="0.25">
      <c r="A639">
        <v>638</v>
      </c>
      <c r="B639" t="s">
        <v>15820</v>
      </c>
      <c r="C639" t="s">
        <v>17967</v>
      </c>
      <c r="D639">
        <v>9700</v>
      </c>
    </row>
    <row r="640" spans="1:4" x14ac:dyDescent="0.25">
      <c r="A640">
        <v>639</v>
      </c>
      <c r="B640" t="s">
        <v>15821</v>
      </c>
      <c r="C640" t="s">
        <v>17968</v>
      </c>
      <c r="D640">
        <v>9400</v>
      </c>
    </row>
    <row r="641" spans="1:4" x14ac:dyDescent="0.25">
      <c r="A641">
        <v>640</v>
      </c>
      <c r="B641" t="s">
        <v>15822</v>
      </c>
      <c r="C641" t="s">
        <v>15823</v>
      </c>
      <c r="D641">
        <v>10000</v>
      </c>
    </row>
    <row r="642" spans="1:4" x14ac:dyDescent="0.25">
      <c r="A642">
        <v>641</v>
      </c>
      <c r="B642" t="s">
        <v>15824</v>
      </c>
      <c r="C642" t="s">
        <v>17969</v>
      </c>
      <c r="D642">
        <v>9400</v>
      </c>
    </row>
    <row r="643" spans="1:4" x14ac:dyDescent="0.25">
      <c r="A643">
        <v>642</v>
      </c>
      <c r="B643" t="s">
        <v>15825</v>
      </c>
      <c r="C643" t="s">
        <v>17970</v>
      </c>
      <c r="D643">
        <v>8900</v>
      </c>
    </row>
    <row r="644" spans="1:4" x14ac:dyDescent="0.25">
      <c r="A644">
        <v>643</v>
      </c>
      <c r="B644" t="s">
        <v>15826</v>
      </c>
      <c r="C644" t="s">
        <v>17971</v>
      </c>
      <c r="D644">
        <v>8900</v>
      </c>
    </row>
    <row r="645" spans="1:4" x14ac:dyDescent="0.25">
      <c r="A645">
        <v>644</v>
      </c>
      <c r="B645" t="s">
        <v>15827</v>
      </c>
      <c r="C645" t="s">
        <v>17972</v>
      </c>
      <c r="D645">
        <v>7000</v>
      </c>
    </row>
    <row r="646" spans="1:4" x14ac:dyDescent="0.25">
      <c r="A646">
        <v>645</v>
      </c>
      <c r="B646" t="s">
        <v>15828</v>
      </c>
      <c r="C646" t="s">
        <v>15829</v>
      </c>
      <c r="D646">
        <v>9400</v>
      </c>
    </row>
    <row r="647" spans="1:4" x14ac:dyDescent="0.25">
      <c r="A647">
        <v>646</v>
      </c>
      <c r="B647" t="s">
        <v>15830</v>
      </c>
      <c r="C647" t="s">
        <v>17973</v>
      </c>
      <c r="D647">
        <v>9400</v>
      </c>
    </row>
    <row r="648" spans="1:4" x14ac:dyDescent="0.25">
      <c r="A648">
        <v>647</v>
      </c>
      <c r="B648" t="s">
        <v>15831</v>
      </c>
      <c r="C648" t="s">
        <v>17974</v>
      </c>
      <c r="D648">
        <v>7600</v>
      </c>
    </row>
    <row r="649" spans="1:4" x14ac:dyDescent="0.25">
      <c r="A649">
        <v>648</v>
      </c>
      <c r="B649" t="s">
        <v>15832</v>
      </c>
      <c r="C649" t="s">
        <v>17975</v>
      </c>
      <c r="D649">
        <v>9400</v>
      </c>
    </row>
    <row r="650" spans="1:4" x14ac:dyDescent="0.25">
      <c r="A650">
        <v>649</v>
      </c>
      <c r="B650" t="s">
        <v>15833</v>
      </c>
      <c r="C650" t="s">
        <v>17976</v>
      </c>
      <c r="D650">
        <v>8403</v>
      </c>
    </row>
    <row r="651" spans="1:4" x14ac:dyDescent="0.25">
      <c r="A651">
        <v>650</v>
      </c>
      <c r="B651" t="s">
        <v>15834</v>
      </c>
      <c r="C651" t="s">
        <v>17977</v>
      </c>
      <c r="D651">
        <v>7600</v>
      </c>
    </row>
    <row r="652" spans="1:4" x14ac:dyDescent="0.25">
      <c r="A652">
        <v>651</v>
      </c>
      <c r="B652" t="s">
        <v>15835</v>
      </c>
      <c r="C652" t="s">
        <v>17978</v>
      </c>
      <c r="D652">
        <v>7400</v>
      </c>
    </row>
    <row r="653" spans="1:4" x14ac:dyDescent="0.25">
      <c r="A653">
        <v>652</v>
      </c>
      <c r="B653" t="s">
        <v>15837</v>
      </c>
      <c r="C653" t="s">
        <v>17979</v>
      </c>
      <c r="D653">
        <v>10300</v>
      </c>
    </row>
    <row r="654" spans="1:4" x14ac:dyDescent="0.25">
      <c r="A654">
        <v>653</v>
      </c>
      <c r="B654" t="s">
        <v>15838</v>
      </c>
      <c r="C654" t="s">
        <v>15839</v>
      </c>
      <c r="D654">
        <v>9400</v>
      </c>
    </row>
    <row r="655" spans="1:4" x14ac:dyDescent="0.25">
      <c r="A655">
        <v>654</v>
      </c>
      <c r="B655" t="s">
        <v>15840</v>
      </c>
      <c r="C655" t="s">
        <v>17980</v>
      </c>
      <c r="D655">
        <v>9400</v>
      </c>
    </row>
    <row r="656" spans="1:4" x14ac:dyDescent="0.25">
      <c r="A656">
        <v>655</v>
      </c>
      <c r="B656" t="s">
        <v>15841</v>
      </c>
      <c r="C656" t="s">
        <v>15842</v>
      </c>
      <c r="D656">
        <v>9400</v>
      </c>
    </row>
    <row r="657" spans="1:4" x14ac:dyDescent="0.25">
      <c r="A657">
        <v>656</v>
      </c>
      <c r="B657" t="s">
        <v>15843</v>
      </c>
      <c r="C657" t="s">
        <v>17981</v>
      </c>
      <c r="D657">
        <v>8900</v>
      </c>
    </row>
    <row r="658" spans="1:4" x14ac:dyDescent="0.25">
      <c r="A658">
        <v>657</v>
      </c>
      <c r="B658" t="s">
        <v>15844</v>
      </c>
      <c r="C658" t="s">
        <v>17982</v>
      </c>
      <c r="D658">
        <v>9400</v>
      </c>
    </row>
    <row r="659" spans="1:4" x14ac:dyDescent="0.25">
      <c r="A659">
        <v>658</v>
      </c>
      <c r="B659" t="s">
        <v>15844</v>
      </c>
      <c r="C659" t="s">
        <v>15845</v>
      </c>
      <c r="D659">
        <v>10000</v>
      </c>
    </row>
    <row r="660" spans="1:4" x14ac:dyDescent="0.25">
      <c r="A660">
        <v>659</v>
      </c>
      <c r="B660" t="s">
        <v>15846</v>
      </c>
      <c r="C660" t="s">
        <v>17983</v>
      </c>
      <c r="D660">
        <v>7000</v>
      </c>
    </row>
    <row r="661" spans="1:4" x14ac:dyDescent="0.25">
      <c r="A661">
        <v>660</v>
      </c>
      <c r="B661" t="s">
        <v>15847</v>
      </c>
      <c r="C661" t="s">
        <v>17984</v>
      </c>
      <c r="D661">
        <v>31500</v>
      </c>
    </row>
    <row r="662" spans="1:4" x14ac:dyDescent="0.25">
      <c r="A662">
        <v>661</v>
      </c>
      <c r="B662" t="s">
        <v>15848</v>
      </c>
      <c r="C662" t="s">
        <v>15849</v>
      </c>
      <c r="D662">
        <v>9400</v>
      </c>
    </row>
    <row r="663" spans="1:4" x14ac:dyDescent="0.25">
      <c r="A663">
        <v>662</v>
      </c>
      <c r="B663" t="s">
        <v>15850</v>
      </c>
      <c r="C663" t="s">
        <v>17985</v>
      </c>
      <c r="D663">
        <v>9400</v>
      </c>
    </row>
    <row r="664" spans="1:4" x14ac:dyDescent="0.25">
      <c r="A664">
        <v>663</v>
      </c>
      <c r="B664" t="s">
        <v>15851</v>
      </c>
      <c r="C664" t="s">
        <v>17986</v>
      </c>
      <c r="D664">
        <v>9400</v>
      </c>
    </row>
    <row r="665" spans="1:4" x14ac:dyDescent="0.25">
      <c r="A665">
        <v>664</v>
      </c>
      <c r="B665" t="s">
        <v>15852</v>
      </c>
      <c r="C665" t="s">
        <v>17987</v>
      </c>
      <c r="D665">
        <v>10000</v>
      </c>
    </row>
    <row r="666" spans="1:4" x14ac:dyDescent="0.25">
      <c r="A666">
        <v>665</v>
      </c>
      <c r="B666" t="s">
        <v>15853</v>
      </c>
      <c r="C666" t="s">
        <v>17988</v>
      </c>
      <c r="D666">
        <v>7600</v>
      </c>
    </row>
    <row r="667" spans="1:4" x14ac:dyDescent="0.25">
      <c r="A667">
        <v>666</v>
      </c>
      <c r="B667" t="s">
        <v>15854</v>
      </c>
      <c r="C667" t="s">
        <v>17989</v>
      </c>
      <c r="D667">
        <v>10000</v>
      </c>
    </row>
    <row r="668" spans="1:4" x14ac:dyDescent="0.25">
      <c r="A668">
        <v>667</v>
      </c>
      <c r="B668" t="s">
        <v>15855</v>
      </c>
      <c r="C668" t="s">
        <v>17990</v>
      </c>
      <c r="D668">
        <v>10000</v>
      </c>
    </row>
    <row r="669" spans="1:4" x14ac:dyDescent="0.25">
      <c r="A669">
        <v>668</v>
      </c>
      <c r="B669" t="s">
        <v>15856</v>
      </c>
      <c r="C669" t="s">
        <v>17991</v>
      </c>
      <c r="D669">
        <v>9400</v>
      </c>
    </row>
    <row r="670" spans="1:4" x14ac:dyDescent="0.25">
      <c r="A670">
        <v>669</v>
      </c>
      <c r="B670" t="s">
        <v>15857</v>
      </c>
      <c r="C670" t="s">
        <v>17992</v>
      </c>
      <c r="D670">
        <v>9400</v>
      </c>
    </row>
    <row r="671" spans="1:4" x14ac:dyDescent="0.25">
      <c r="A671">
        <v>670</v>
      </c>
      <c r="B671" t="s">
        <v>15858</v>
      </c>
      <c r="C671" t="s">
        <v>17993</v>
      </c>
      <c r="D671">
        <v>9400</v>
      </c>
    </row>
    <row r="672" spans="1:4" x14ac:dyDescent="0.25">
      <c r="A672">
        <v>671</v>
      </c>
      <c r="B672" t="s">
        <v>11454</v>
      </c>
      <c r="C672" t="s">
        <v>17994</v>
      </c>
      <c r="D672">
        <v>7400</v>
      </c>
    </row>
    <row r="673" spans="1:4" x14ac:dyDescent="0.25">
      <c r="A673">
        <v>672</v>
      </c>
      <c r="B673" t="s">
        <v>15859</v>
      </c>
      <c r="C673" t="s">
        <v>17995</v>
      </c>
      <c r="D673">
        <v>36000</v>
      </c>
    </row>
    <row r="674" spans="1:4" x14ac:dyDescent="0.25">
      <c r="A674">
        <v>673</v>
      </c>
      <c r="B674" t="s">
        <v>15860</v>
      </c>
      <c r="C674" t="s">
        <v>17996</v>
      </c>
      <c r="D674">
        <v>10300</v>
      </c>
    </row>
    <row r="675" spans="1:4" x14ac:dyDescent="0.25">
      <c r="A675">
        <v>674</v>
      </c>
      <c r="B675" t="s">
        <v>123</v>
      </c>
      <c r="C675" t="s">
        <v>15861</v>
      </c>
      <c r="D675">
        <v>9400</v>
      </c>
    </row>
    <row r="676" spans="1:4" x14ac:dyDescent="0.25">
      <c r="A676">
        <v>675</v>
      </c>
      <c r="B676" t="s">
        <v>15862</v>
      </c>
      <c r="C676" t="s">
        <v>17997</v>
      </c>
      <c r="D676">
        <v>34000</v>
      </c>
    </row>
    <row r="677" spans="1:4" x14ac:dyDescent="0.25">
      <c r="A677">
        <v>676</v>
      </c>
      <c r="B677" t="s">
        <v>15863</v>
      </c>
      <c r="C677" t="s">
        <v>17998</v>
      </c>
      <c r="D677">
        <v>36000</v>
      </c>
    </row>
    <row r="678" spans="1:4" x14ac:dyDescent="0.25">
      <c r="A678">
        <v>677</v>
      </c>
      <c r="B678" t="s">
        <v>15864</v>
      </c>
      <c r="C678" t="s">
        <v>17999</v>
      </c>
      <c r="D678">
        <v>35000</v>
      </c>
    </row>
    <row r="679" spans="1:4" x14ac:dyDescent="0.25">
      <c r="A679">
        <v>678</v>
      </c>
      <c r="B679" t="s">
        <v>15866</v>
      </c>
      <c r="C679" t="s">
        <v>18000</v>
      </c>
      <c r="D679">
        <v>35000</v>
      </c>
    </row>
    <row r="680" spans="1:4" ht="45" x14ac:dyDescent="0.25">
      <c r="A680">
        <v>679</v>
      </c>
      <c r="B680" s="18" t="s">
        <v>15867</v>
      </c>
      <c r="C680" t="s">
        <v>18001</v>
      </c>
      <c r="D680">
        <v>10000</v>
      </c>
    </row>
    <row r="681" spans="1:4" x14ac:dyDescent="0.25">
      <c r="A681">
        <v>680</v>
      </c>
      <c r="B681" t="s">
        <v>15868</v>
      </c>
      <c r="C681" t="s">
        <v>18002</v>
      </c>
      <c r="D681">
        <v>10000</v>
      </c>
    </row>
    <row r="682" spans="1:4" x14ac:dyDescent="0.25">
      <c r="A682">
        <v>681</v>
      </c>
      <c r="B682" t="s">
        <v>15869</v>
      </c>
      <c r="C682" t="s">
        <v>18003</v>
      </c>
      <c r="D682">
        <v>8000</v>
      </c>
    </row>
    <row r="683" spans="1:4" x14ac:dyDescent="0.25">
      <c r="A683">
        <v>682</v>
      </c>
      <c r="B683" t="s">
        <v>15870</v>
      </c>
      <c r="C683" t="s">
        <v>18004</v>
      </c>
      <c r="D683">
        <v>10000</v>
      </c>
    </row>
    <row r="684" spans="1:4" x14ac:dyDescent="0.25">
      <c r="A684">
        <v>683</v>
      </c>
      <c r="B684" t="s">
        <v>15871</v>
      </c>
      <c r="C684" t="s">
        <v>18005</v>
      </c>
      <c r="D684">
        <v>10000</v>
      </c>
    </row>
    <row r="685" spans="1:4" x14ac:dyDescent="0.25">
      <c r="A685">
        <v>684</v>
      </c>
      <c r="B685" t="s">
        <v>15872</v>
      </c>
      <c r="C685" t="s">
        <v>18006</v>
      </c>
      <c r="D685">
        <v>2500</v>
      </c>
    </row>
    <row r="686" spans="1:4" x14ac:dyDescent="0.25">
      <c r="A686">
        <v>685</v>
      </c>
      <c r="B686" t="s">
        <v>15873</v>
      </c>
      <c r="C686" t="s">
        <v>18007</v>
      </c>
      <c r="D686">
        <v>7400</v>
      </c>
    </row>
    <row r="687" spans="1:4" x14ac:dyDescent="0.25">
      <c r="A687">
        <v>686</v>
      </c>
      <c r="B687" t="s">
        <v>15874</v>
      </c>
      <c r="C687" t="s">
        <v>18008</v>
      </c>
      <c r="D687">
        <v>10000</v>
      </c>
    </row>
    <row r="688" spans="1:4" x14ac:dyDescent="0.25">
      <c r="A688">
        <v>687</v>
      </c>
      <c r="B688" t="s">
        <v>15875</v>
      </c>
      <c r="C688" t="s">
        <v>18009</v>
      </c>
      <c r="D688">
        <v>7215</v>
      </c>
    </row>
    <row r="689" spans="1:4" x14ac:dyDescent="0.25">
      <c r="A689">
        <v>688</v>
      </c>
      <c r="B689" t="s">
        <v>15876</v>
      </c>
      <c r="C689" t="s">
        <v>18010</v>
      </c>
      <c r="D689">
        <v>10000</v>
      </c>
    </row>
    <row r="690" spans="1:4" x14ac:dyDescent="0.25">
      <c r="A690">
        <v>689</v>
      </c>
      <c r="B690" t="s">
        <v>15877</v>
      </c>
      <c r="C690" t="s">
        <v>18011</v>
      </c>
      <c r="D690">
        <v>10800</v>
      </c>
    </row>
    <row r="691" spans="1:4" x14ac:dyDescent="0.25">
      <c r="A691">
        <v>690</v>
      </c>
      <c r="B691" t="s">
        <v>15878</v>
      </c>
      <c r="C691" t="s">
        <v>18012</v>
      </c>
      <c r="D691">
        <v>10000</v>
      </c>
    </row>
    <row r="692" spans="1:4" x14ac:dyDescent="0.25">
      <c r="A692">
        <v>691</v>
      </c>
      <c r="B692" t="s">
        <v>15879</v>
      </c>
      <c r="C692" t="s">
        <v>18013</v>
      </c>
      <c r="D692">
        <v>10000</v>
      </c>
    </row>
    <row r="693" spans="1:4" x14ac:dyDescent="0.25">
      <c r="A693">
        <v>692</v>
      </c>
      <c r="B693" t="s">
        <v>15880</v>
      </c>
      <c r="C693" t="s">
        <v>18014</v>
      </c>
      <c r="D693">
        <v>10000</v>
      </c>
    </row>
    <row r="694" spans="1:4" x14ac:dyDescent="0.25">
      <c r="A694">
        <v>693</v>
      </c>
      <c r="B694" t="s">
        <v>15881</v>
      </c>
      <c r="C694" t="s">
        <v>18015</v>
      </c>
      <c r="D694">
        <v>10000</v>
      </c>
    </row>
    <row r="695" spans="1:4" x14ac:dyDescent="0.25">
      <c r="A695">
        <v>694</v>
      </c>
      <c r="B695" t="s">
        <v>15882</v>
      </c>
      <c r="C695" t="s">
        <v>15883</v>
      </c>
      <c r="D695">
        <v>9400</v>
      </c>
    </row>
    <row r="696" spans="1:4" x14ac:dyDescent="0.25">
      <c r="A696">
        <v>695</v>
      </c>
      <c r="B696" t="s">
        <v>15884</v>
      </c>
      <c r="C696" t="s">
        <v>15885</v>
      </c>
      <c r="D696">
        <v>10300</v>
      </c>
    </row>
    <row r="697" spans="1:4" x14ac:dyDescent="0.25">
      <c r="A697">
        <v>696</v>
      </c>
      <c r="B697" t="s">
        <v>15886</v>
      </c>
      <c r="C697" t="s">
        <v>18016</v>
      </c>
      <c r="D697">
        <v>34000</v>
      </c>
    </row>
    <row r="698" spans="1:4" x14ac:dyDescent="0.25">
      <c r="A698">
        <v>697</v>
      </c>
      <c r="B698" t="s">
        <v>15887</v>
      </c>
      <c r="C698" t="s">
        <v>18017</v>
      </c>
      <c r="D698">
        <v>34000</v>
      </c>
    </row>
    <row r="699" spans="1:4" x14ac:dyDescent="0.25">
      <c r="A699">
        <v>698</v>
      </c>
      <c r="B699" t="s">
        <v>15888</v>
      </c>
      <c r="C699" t="s">
        <v>18018</v>
      </c>
      <c r="D699">
        <v>37700</v>
      </c>
    </row>
    <row r="700" spans="1:4" x14ac:dyDescent="0.25">
      <c r="A700">
        <v>699</v>
      </c>
      <c r="B700" t="s">
        <v>15889</v>
      </c>
      <c r="C700" t="s">
        <v>15890</v>
      </c>
      <c r="D700">
        <v>10000</v>
      </c>
    </row>
    <row r="701" spans="1:4" x14ac:dyDescent="0.25">
      <c r="A701">
        <v>700</v>
      </c>
      <c r="B701" t="s">
        <v>15891</v>
      </c>
      <c r="C701" t="s">
        <v>18019</v>
      </c>
      <c r="D701">
        <v>10000</v>
      </c>
    </row>
    <row r="702" spans="1:4" x14ac:dyDescent="0.25">
      <c r="A702">
        <v>701</v>
      </c>
      <c r="B702" t="s">
        <v>15892</v>
      </c>
      <c r="C702" t="s">
        <v>18020</v>
      </c>
      <c r="D702">
        <v>10000</v>
      </c>
    </row>
    <row r="703" spans="1:4" x14ac:dyDescent="0.25">
      <c r="A703">
        <v>702</v>
      </c>
      <c r="B703" t="s">
        <v>15893</v>
      </c>
      <c r="C703" t="s">
        <v>18021</v>
      </c>
      <c r="D703">
        <v>10000</v>
      </c>
    </row>
    <row r="704" spans="1:4" x14ac:dyDescent="0.25">
      <c r="A704">
        <v>703</v>
      </c>
      <c r="B704" t="s">
        <v>15894</v>
      </c>
      <c r="C704" t="s">
        <v>18022</v>
      </c>
      <c r="D704">
        <v>10000</v>
      </c>
    </row>
    <row r="705" spans="1:4" x14ac:dyDescent="0.25">
      <c r="A705">
        <v>704</v>
      </c>
      <c r="B705" t="s">
        <v>15895</v>
      </c>
      <c r="C705" t="s">
        <v>18023</v>
      </c>
      <c r="D705">
        <v>10000</v>
      </c>
    </row>
    <row r="706" spans="1:4" x14ac:dyDescent="0.25">
      <c r="A706">
        <v>705</v>
      </c>
      <c r="B706" t="s">
        <v>15896</v>
      </c>
      <c r="C706" t="s">
        <v>18024</v>
      </c>
      <c r="D706">
        <v>10000</v>
      </c>
    </row>
    <row r="707" spans="1:4" x14ac:dyDescent="0.25">
      <c r="A707">
        <v>706</v>
      </c>
      <c r="B707" t="s">
        <v>15897</v>
      </c>
      <c r="C707" t="s">
        <v>18025</v>
      </c>
      <c r="D707">
        <v>10000</v>
      </c>
    </row>
    <row r="708" spans="1:4" x14ac:dyDescent="0.25">
      <c r="A708">
        <v>707</v>
      </c>
      <c r="B708" t="s">
        <v>15898</v>
      </c>
      <c r="C708" t="s">
        <v>15899</v>
      </c>
      <c r="D708">
        <v>9400</v>
      </c>
    </row>
    <row r="709" spans="1:4" x14ac:dyDescent="0.25">
      <c r="A709">
        <v>708</v>
      </c>
      <c r="B709" t="s">
        <v>15900</v>
      </c>
      <c r="C709" t="s">
        <v>18026</v>
      </c>
      <c r="D709">
        <v>34000</v>
      </c>
    </row>
    <row r="710" spans="1:4" x14ac:dyDescent="0.25">
      <c r="A710">
        <v>709</v>
      </c>
      <c r="B710" t="s">
        <v>15901</v>
      </c>
      <c r="C710" t="s">
        <v>18027</v>
      </c>
      <c r="D710">
        <v>34000</v>
      </c>
    </row>
    <row r="711" spans="1:4" x14ac:dyDescent="0.25">
      <c r="A711">
        <v>710</v>
      </c>
      <c r="B711" t="s">
        <v>15902</v>
      </c>
      <c r="C711" t="s">
        <v>18028</v>
      </c>
      <c r="D711">
        <v>9400</v>
      </c>
    </row>
    <row r="712" spans="1:4" x14ac:dyDescent="0.25">
      <c r="A712">
        <v>711</v>
      </c>
      <c r="B712" t="s">
        <v>15903</v>
      </c>
      <c r="C712" t="s">
        <v>18029</v>
      </c>
      <c r="D712">
        <v>36000</v>
      </c>
    </row>
    <row r="713" spans="1:4" x14ac:dyDescent="0.25">
      <c r="A713">
        <v>712</v>
      </c>
      <c r="B713" t="s">
        <v>15904</v>
      </c>
      <c r="C713" t="s">
        <v>18030</v>
      </c>
      <c r="D713">
        <v>36000</v>
      </c>
    </row>
    <row r="714" spans="1:4" x14ac:dyDescent="0.25">
      <c r="A714">
        <v>713</v>
      </c>
      <c r="B714" t="s">
        <v>15905</v>
      </c>
      <c r="C714" t="s">
        <v>15906</v>
      </c>
      <c r="D714">
        <v>10000</v>
      </c>
    </row>
    <row r="715" spans="1:4" x14ac:dyDescent="0.25">
      <c r="A715">
        <v>714</v>
      </c>
      <c r="B715" t="s">
        <v>15907</v>
      </c>
      <c r="C715" t="s">
        <v>18031</v>
      </c>
      <c r="D715">
        <v>35000</v>
      </c>
    </row>
    <row r="716" spans="1:4" ht="45" x14ac:dyDescent="0.25">
      <c r="A716">
        <v>715</v>
      </c>
      <c r="B716" s="18" t="s">
        <v>15908</v>
      </c>
      <c r="C716" t="s">
        <v>18032</v>
      </c>
      <c r="D716">
        <v>9400</v>
      </c>
    </row>
    <row r="717" spans="1:4" x14ac:dyDescent="0.25">
      <c r="A717">
        <v>716</v>
      </c>
      <c r="B717" t="s">
        <v>15909</v>
      </c>
      <c r="C717" t="s">
        <v>18033</v>
      </c>
      <c r="D717">
        <v>10000</v>
      </c>
    </row>
    <row r="718" spans="1:4" x14ac:dyDescent="0.25">
      <c r="A718">
        <v>717</v>
      </c>
      <c r="B718" t="s">
        <v>15910</v>
      </c>
      <c r="C718" t="s">
        <v>15911</v>
      </c>
      <c r="D718">
        <v>10300</v>
      </c>
    </row>
    <row r="719" spans="1:4" x14ac:dyDescent="0.25">
      <c r="A719">
        <v>718</v>
      </c>
      <c r="B719" t="s">
        <v>15912</v>
      </c>
      <c r="C719" t="s">
        <v>15913</v>
      </c>
      <c r="D719">
        <v>10000</v>
      </c>
    </row>
    <row r="720" spans="1:4" x14ac:dyDescent="0.25">
      <c r="A720">
        <v>719</v>
      </c>
      <c r="B720" t="s">
        <v>15914</v>
      </c>
      <c r="C720" t="s">
        <v>18034</v>
      </c>
      <c r="D720">
        <v>35000</v>
      </c>
    </row>
    <row r="721" spans="1:4" x14ac:dyDescent="0.25">
      <c r="A721">
        <v>720</v>
      </c>
      <c r="B721" t="s">
        <v>15915</v>
      </c>
      <c r="C721" t="s">
        <v>18035</v>
      </c>
      <c r="D721">
        <v>35000</v>
      </c>
    </row>
    <row r="722" spans="1:4" x14ac:dyDescent="0.25">
      <c r="A722">
        <v>721</v>
      </c>
      <c r="B722" t="s">
        <v>15917</v>
      </c>
      <c r="C722" t="s">
        <v>18036</v>
      </c>
      <c r="D722">
        <v>35000</v>
      </c>
    </row>
    <row r="723" spans="1:4" x14ac:dyDescent="0.25">
      <c r="A723">
        <v>722</v>
      </c>
      <c r="B723" t="s">
        <v>15918</v>
      </c>
      <c r="C723" t="s">
        <v>15919</v>
      </c>
      <c r="D723">
        <v>10000</v>
      </c>
    </row>
    <row r="724" spans="1:4" x14ac:dyDescent="0.25">
      <c r="A724">
        <v>723</v>
      </c>
      <c r="B724" t="s">
        <v>15920</v>
      </c>
      <c r="C724" t="s">
        <v>18037</v>
      </c>
      <c r="D724">
        <v>10000</v>
      </c>
    </row>
    <row r="725" spans="1:4" x14ac:dyDescent="0.25">
      <c r="A725">
        <v>724</v>
      </c>
      <c r="B725" t="s">
        <v>15922</v>
      </c>
      <c r="C725" t="s">
        <v>18038</v>
      </c>
      <c r="D725">
        <v>9400</v>
      </c>
    </row>
    <row r="726" spans="1:4" x14ac:dyDescent="0.25">
      <c r="A726">
        <v>725</v>
      </c>
      <c r="B726" t="s">
        <v>15923</v>
      </c>
      <c r="C726" t="s">
        <v>18039</v>
      </c>
      <c r="D726">
        <v>7800</v>
      </c>
    </row>
    <row r="727" spans="1:4" x14ac:dyDescent="0.25">
      <c r="A727">
        <v>726</v>
      </c>
      <c r="B727" t="s">
        <v>15924</v>
      </c>
      <c r="C727" t="s">
        <v>18040</v>
      </c>
      <c r="D727">
        <v>10000</v>
      </c>
    </row>
    <row r="728" spans="1:4" x14ac:dyDescent="0.25">
      <c r="A728">
        <v>727</v>
      </c>
      <c r="B728" t="s">
        <v>15925</v>
      </c>
      <c r="C728" t="s">
        <v>18041</v>
      </c>
      <c r="D728">
        <v>9400</v>
      </c>
    </row>
    <row r="729" spans="1:4" x14ac:dyDescent="0.25">
      <c r="A729">
        <v>728</v>
      </c>
      <c r="B729" t="s">
        <v>15926</v>
      </c>
      <c r="C729" t="s">
        <v>18042</v>
      </c>
      <c r="D729">
        <v>9400</v>
      </c>
    </row>
    <row r="730" spans="1:4" x14ac:dyDescent="0.25">
      <c r="A730">
        <v>729</v>
      </c>
      <c r="B730" t="s">
        <v>15927</v>
      </c>
      <c r="C730" t="s">
        <v>18043</v>
      </c>
      <c r="D730">
        <v>8900</v>
      </c>
    </row>
    <row r="731" spans="1:4" x14ac:dyDescent="0.25">
      <c r="A731">
        <v>730</v>
      </c>
      <c r="B731" t="s">
        <v>15928</v>
      </c>
      <c r="C731" t="s">
        <v>18044</v>
      </c>
      <c r="D731">
        <v>9400</v>
      </c>
    </row>
    <row r="732" spans="1:4" x14ac:dyDescent="0.25">
      <c r="A732">
        <v>731</v>
      </c>
      <c r="B732" t="s">
        <v>15929</v>
      </c>
      <c r="C732" t="s">
        <v>18045</v>
      </c>
      <c r="D732">
        <v>35000</v>
      </c>
    </row>
    <row r="733" spans="1:4" x14ac:dyDescent="0.25">
      <c r="A733">
        <v>732</v>
      </c>
      <c r="B733" t="s">
        <v>15930</v>
      </c>
      <c r="C733" t="s">
        <v>18046</v>
      </c>
      <c r="D733">
        <v>9700</v>
      </c>
    </row>
    <row r="734" spans="1:4" x14ac:dyDescent="0.25">
      <c r="A734">
        <v>733</v>
      </c>
      <c r="B734" t="s">
        <v>15931</v>
      </c>
      <c r="C734" t="s">
        <v>18047</v>
      </c>
      <c r="D734">
        <v>37700</v>
      </c>
    </row>
    <row r="735" spans="1:4" x14ac:dyDescent="0.25">
      <c r="A735">
        <v>734</v>
      </c>
      <c r="B735" t="s">
        <v>15932</v>
      </c>
      <c r="C735" t="s">
        <v>18048</v>
      </c>
      <c r="D735">
        <v>35000</v>
      </c>
    </row>
    <row r="736" spans="1:4" x14ac:dyDescent="0.25">
      <c r="A736">
        <v>735</v>
      </c>
      <c r="B736" t="s">
        <v>15933</v>
      </c>
      <c r="C736" t="s">
        <v>18049</v>
      </c>
      <c r="D736">
        <v>9700</v>
      </c>
    </row>
    <row r="737" spans="1:4" x14ac:dyDescent="0.25">
      <c r="A737">
        <v>736</v>
      </c>
      <c r="B737" t="s">
        <v>15934</v>
      </c>
      <c r="C737" t="s">
        <v>18050</v>
      </c>
      <c r="D737">
        <v>36000</v>
      </c>
    </row>
    <row r="738" spans="1:4" x14ac:dyDescent="0.25">
      <c r="A738">
        <v>737</v>
      </c>
      <c r="B738" t="s">
        <v>15935</v>
      </c>
      <c r="C738" t="s">
        <v>18051</v>
      </c>
      <c r="D738">
        <v>10300</v>
      </c>
    </row>
    <row r="739" spans="1:4" x14ac:dyDescent="0.25">
      <c r="A739">
        <v>738</v>
      </c>
      <c r="B739" t="s">
        <v>15936</v>
      </c>
      <c r="C739" t="s">
        <v>18052</v>
      </c>
      <c r="D739">
        <v>9400</v>
      </c>
    </row>
    <row r="740" spans="1:4" x14ac:dyDescent="0.25">
      <c r="A740">
        <v>739</v>
      </c>
      <c r="B740" t="s">
        <v>15937</v>
      </c>
      <c r="C740" t="s">
        <v>18053</v>
      </c>
      <c r="D740">
        <v>9700</v>
      </c>
    </row>
    <row r="741" spans="1:4" x14ac:dyDescent="0.25">
      <c r="A741">
        <v>740</v>
      </c>
      <c r="B741" t="s">
        <v>15938</v>
      </c>
      <c r="C741" t="s">
        <v>18054</v>
      </c>
      <c r="D741">
        <v>9400</v>
      </c>
    </row>
    <row r="742" spans="1:4" x14ac:dyDescent="0.25">
      <c r="A742">
        <v>741</v>
      </c>
      <c r="B742" t="s">
        <v>15939</v>
      </c>
      <c r="C742" t="s">
        <v>18055</v>
      </c>
      <c r="D742">
        <v>9400</v>
      </c>
    </row>
    <row r="743" spans="1:4" x14ac:dyDescent="0.25">
      <c r="A743">
        <v>742</v>
      </c>
      <c r="B743" t="s">
        <v>15940</v>
      </c>
      <c r="C743" t="s">
        <v>18056</v>
      </c>
      <c r="D743">
        <v>9400</v>
      </c>
    </row>
    <row r="744" spans="1:4" x14ac:dyDescent="0.25">
      <c r="A744">
        <v>743</v>
      </c>
      <c r="B744" t="s">
        <v>15941</v>
      </c>
      <c r="C744" t="s">
        <v>18057</v>
      </c>
      <c r="D744">
        <v>8900</v>
      </c>
    </row>
    <row r="745" spans="1:4" x14ac:dyDescent="0.25">
      <c r="A745">
        <v>744</v>
      </c>
      <c r="B745" t="s">
        <v>15942</v>
      </c>
      <c r="C745" t="s">
        <v>18058</v>
      </c>
      <c r="D745">
        <v>8900</v>
      </c>
    </row>
    <row r="746" spans="1:4" x14ac:dyDescent="0.25">
      <c r="A746">
        <v>745</v>
      </c>
      <c r="B746" t="s">
        <v>15943</v>
      </c>
      <c r="C746" t="s">
        <v>18059</v>
      </c>
      <c r="D746">
        <v>8900</v>
      </c>
    </row>
    <row r="747" spans="1:4" x14ac:dyDescent="0.25">
      <c r="A747">
        <v>746</v>
      </c>
      <c r="B747" t="s">
        <v>15944</v>
      </c>
      <c r="C747" t="s">
        <v>18060</v>
      </c>
      <c r="D747">
        <v>8900</v>
      </c>
    </row>
    <row r="748" spans="1:4" x14ac:dyDescent="0.25">
      <c r="A748">
        <v>747</v>
      </c>
      <c r="B748" t="s">
        <v>15945</v>
      </c>
      <c r="C748" t="s">
        <v>18061</v>
      </c>
      <c r="D748">
        <v>9400</v>
      </c>
    </row>
    <row r="749" spans="1:4" x14ac:dyDescent="0.25">
      <c r="A749">
        <v>748</v>
      </c>
      <c r="B749" t="s">
        <v>15946</v>
      </c>
      <c r="C749" t="s">
        <v>18062</v>
      </c>
      <c r="D749">
        <v>9400</v>
      </c>
    </row>
    <row r="750" spans="1:4" x14ac:dyDescent="0.25">
      <c r="A750">
        <v>749</v>
      </c>
      <c r="B750" t="s">
        <v>15947</v>
      </c>
      <c r="C750" t="s">
        <v>18063</v>
      </c>
      <c r="D750">
        <v>8900</v>
      </c>
    </row>
    <row r="751" spans="1:4" x14ac:dyDescent="0.25">
      <c r="A751">
        <v>750</v>
      </c>
      <c r="B751" t="s">
        <v>15948</v>
      </c>
      <c r="C751" t="s">
        <v>18064</v>
      </c>
      <c r="D751">
        <v>9400</v>
      </c>
    </row>
    <row r="752" spans="1:4" x14ac:dyDescent="0.25">
      <c r="A752">
        <v>751</v>
      </c>
      <c r="B752" t="s">
        <v>15949</v>
      </c>
      <c r="C752" t="s">
        <v>18065</v>
      </c>
      <c r="D752">
        <v>9400</v>
      </c>
    </row>
    <row r="753" spans="1:4" x14ac:dyDescent="0.25">
      <c r="A753">
        <v>752</v>
      </c>
      <c r="B753" t="s">
        <v>15950</v>
      </c>
      <c r="C753" t="s">
        <v>18066</v>
      </c>
      <c r="D753">
        <v>8900</v>
      </c>
    </row>
    <row r="754" spans="1:4" x14ac:dyDescent="0.25">
      <c r="A754">
        <v>753</v>
      </c>
      <c r="B754" t="s">
        <v>15951</v>
      </c>
      <c r="C754" t="s">
        <v>18067</v>
      </c>
      <c r="D754">
        <v>9400</v>
      </c>
    </row>
    <row r="755" spans="1:4" x14ac:dyDescent="0.25">
      <c r="A755">
        <v>754</v>
      </c>
      <c r="B755" t="s">
        <v>15952</v>
      </c>
      <c r="C755" t="s">
        <v>18068</v>
      </c>
      <c r="D755">
        <v>9400</v>
      </c>
    </row>
    <row r="756" spans="1:4" x14ac:dyDescent="0.25">
      <c r="A756">
        <v>755</v>
      </c>
      <c r="B756" t="s">
        <v>15953</v>
      </c>
      <c r="C756" t="s">
        <v>18069</v>
      </c>
      <c r="D756">
        <v>31500</v>
      </c>
    </row>
    <row r="757" spans="1:4" x14ac:dyDescent="0.25">
      <c r="A757">
        <v>756</v>
      </c>
      <c r="B757" t="s">
        <v>15954</v>
      </c>
      <c r="C757" t="s">
        <v>18070</v>
      </c>
      <c r="D757">
        <v>30000</v>
      </c>
    </row>
    <row r="758" spans="1:4" x14ac:dyDescent="0.25">
      <c r="A758">
        <v>757</v>
      </c>
      <c r="B758" t="s">
        <v>15955</v>
      </c>
      <c r="C758" t="s">
        <v>18071</v>
      </c>
      <c r="D758">
        <v>9700</v>
      </c>
    </row>
    <row r="759" spans="1:4" x14ac:dyDescent="0.25">
      <c r="A759">
        <v>758</v>
      </c>
      <c r="B759" t="s">
        <v>15956</v>
      </c>
      <c r="C759" t="s">
        <v>18072</v>
      </c>
      <c r="D759">
        <v>34000</v>
      </c>
    </row>
    <row r="760" spans="1:4" x14ac:dyDescent="0.25">
      <c r="A760">
        <v>759</v>
      </c>
      <c r="B760" t="s">
        <v>15957</v>
      </c>
      <c r="C760" t="s">
        <v>18073</v>
      </c>
      <c r="D760">
        <v>9400</v>
      </c>
    </row>
    <row r="761" spans="1:4" x14ac:dyDescent="0.25">
      <c r="A761">
        <v>760</v>
      </c>
      <c r="B761" t="s">
        <v>15959</v>
      </c>
      <c r="C761" t="s">
        <v>18074</v>
      </c>
      <c r="D761">
        <v>9400</v>
      </c>
    </row>
    <row r="762" spans="1:4" x14ac:dyDescent="0.25">
      <c r="A762">
        <v>761</v>
      </c>
      <c r="B762" t="s">
        <v>15960</v>
      </c>
      <c r="C762" t="s">
        <v>18075</v>
      </c>
      <c r="D762">
        <v>35000</v>
      </c>
    </row>
    <row r="763" spans="1:4" x14ac:dyDescent="0.25">
      <c r="A763">
        <v>762</v>
      </c>
      <c r="B763" t="s">
        <v>15961</v>
      </c>
      <c r="C763" t="s">
        <v>18076</v>
      </c>
      <c r="D763">
        <v>9700</v>
      </c>
    </row>
    <row r="764" spans="1:4" x14ac:dyDescent="0.25">
      <c r="A764">
        <v>763</v>
      </c>
      <c r="B764" t="s">
        <v>15962</v>
      </c>
      <c r="C764" t="s">
        <v>18077</v>
      </c>
      <c r="D764">
        <v>10000</v>
      </c>
    </row>
    <row r="765" spans="1:4" x14ac:dyDescent="0.25">
      <c r="A765">
        <v>764</v>
      </c>
      <c r="B765" t="s">
        <v>15963</v>
      </c>
      <c r="C765" t="s">
        <v>18078</v>
      </c>
      <c r="D765">
        <v>9400</v>
      </c>
    </row>
    <row r="766" spans="1:4" x14ac:dyDescent="0.25">
      <c r="A766">
        <v>765</v>
      </c>
      <c r="B766" t="s">
        <v>15964</v>
      </c>
      <c r="C766" t="s">
        <v>18079</v>
      </c>
      <c r="D766">
        <v>9400</v>
      </c>
    </row>
    <row r="767" spans="1:4" x14ac:dyDescent="0.25">
      <c r="A767">
        <v>766</v>
      </c>
      <c r="B767" t="s">
        <v>15965</v>
      </c>
      <c r="C767" t="s">
        <v>18080</v>
      </c>
      <c r="D767">
        <v>9400</v>
      </c>
    </row>
    <row r="768" spans="1:4" x14ac:dyDescent="0.25">
      <c r="A768">
        <v>767</v>
      </c>
      <c r="B768" t="s">
        <v>15966</v>
      </c>
      <c r="C768" t="s">
        <v>18081</v>
      </c>
      <c r="D768">
        <v>9400</v>
      </c>
    </row>
    <row r="769" spans="1:4" ht="45" x14ac:dyDescent="0.25">
      <c r="A769">
        <v>768</v>
      </c>
      <c r="B769" s="18" t="s">
        <v>15967</v>
      </c>
      <c r="C769" t="s">
        <v>18082</v>
      </c>
      <c r="D769">
        <v>10000</v>
      </c>
    </row>
    <row r="770" spans="1:4" ht="45" x14ac:dyDescent="0.25">
      <c r="A770">
        <v>769</v>
      </c>
      <c r="B770" s="18" t="s">
        <v>15968</v>
      </c>
      <c r="C770" t="s">
        <v>18083</v>
      </c>
      <c r="D770">
        <v>9400</v>
      </c>
    </row>
    <row r="771" spans="1:4" x14ac:dyDescent="0.25">
      <c r="A771">
        <v>770</v>
      </c>
      <c r="B771" t="s">
        <v>15969</v>
      </c>
      <c r="C771" t="s">
        <v>18084</v>
      </c>
      <c r="D771">
        <v>10000</v>
      </c>
    </row>
    <row r="772" spans="1:4" x14ac:dyDescent="0.25">
      <c r="A772">
        <v>771</v>
      </c>
      <c r="B772" t="s">
        <v>15970</v>
      </c>
      <c r="C772" t="s">
        <v>18085</v>
      </c>
      <c r="D772">
        <v>7400</v>
      </c>
    </row>
    <row r="773" spans="1:4" x14ac:dyDescent="0.25">
      <c r="A773">
        <v>772</v>
      </c>
      <c r="B773" t="s">
        <v>15971</v>
      </c>
      <c r="C773" t="s">
        <v>18086</v>
      </c>
      <c r="D773">
        <v>10000</v>
      </c>
    </row>
    <row r="774" spans="1:4" x14ac:dyDescent="0.25">
      <c r="A774">
        <v>773</v>
      </c>
      <c r="B774" t="s">
        <v>15972</v>
      </c>
      <c r="C774" t="s">
        <v>18087</v>
      </c>
      <c r="D774">
        <v>8000</v>
      </c>
    </row>
    <row r="775" spans="1:4" x14ac:dyDescent="0.25">
      <c r="A775">
        <v>774</v>
      </c>
      <c r="B775" t="s">
        <v>15973</v>
      </c>
      <c r="C775" t="s">
        <v>18088</v>
      </c>
      <c r="D775">
        <v>9400</v>
      </c>
    </row>
    <row r="776" spans="1:4" x14ac:dyDescent="0.25">
      <c r="A776">
        <v>775</v>
      </c>
      <c r="B776" t="s">
        <v>15974</v>
      </c>
      <c r="C776" t="s">
        <v>18089</v>
      </c>
      <c r="D776">
        <v>10000</v>
      </c>
    </row>
    <row r="777" spans="1:4" x14ac:dyDescent="0.25">
      <c r="A777">
        <v>776</v>
      </c>
      <c r="B777" t="s">
        <v>15975</v>
      </c>
      <c r="C777" t="s">
        <v>18090</v>
      </c>
      <c r="D777">
        <v>8000</v>
      </c>
    </row>
    <row r="778" spans="1:4" x14ac:dyDescent="0.25">
      <c r="A778">
        <v>777</v>
      </c>
      <c r="B778" t="s">
        <v>12699</v>
      </c>
      <c r="C778" t="s">
        <v>18091</v>
      </c>
      <c r="D778">
        <v>7410</v>
      </c>
    </row>
    <row r="779" spans="1:4" x14ac:dyDescent="0.25">
      <c r="A779">
        <v>778</v>
      </c>
      <c r="B779" t="s">
        <v>15976</v>
      </c>
      <c r="C779" t="s">
        <v>18092</v>
      </c>
      <c r="D779">
        <v>10000</v>
      </c>
    </row>
    <row r="780" spans="1:4" x14ac:dyDescent="0.25">
      <c r="A780">
        <v>779</v>
      </c>
      <c r="B780" t="s">
        <v>15977</v>
      </c>
      <c r="C780" t="s">
        <v>18093</v>
      </c>
      <c r="D780">
        <v>9400</v>
      </c>
    </row>
    <row r="781" spans="1:4" x14ac:dyDescent="0.25">
      <c r="A781">
        <v>780</v>
      </c>
      <c r="B781" t="s">
        <v>12785</v>
      </c>
      <c r="C781" t="s">
        <v>18094</v>
      </c>
      <c r="D781">
        <v>10000</v>
      </c>
    </row>
    <row r="782" spans="1:4" x14ac:dyDescent="0.25">
      <c r="A782">
        <v>781</v>
      </c>
      <c r="B782" t="s">
        <v>15978</v>
      </c>
      <c r="C782" t="s">
        <v>18095</v>
      </c>
      <c r="D782">
        <v>9400</v>
      </c>
    </row>
    <row r="783" spans="1:4" x14ac:dyDescent="0.25">
      <c r="A783">
        <v>782</v>
      </c>
      <c r="B783" t="s">
        <v>15979</v>
      </c>
      <c r="C783" t="s">
        <v>18096</v>
      </c>
      <c r="D783">
        <v>9400</v>
      </c>
    </row>
    <row r="784" spans="1:4" x14ac:dyDescent="0.25">
      <c r="A784">
        <v>783</v>
      </c>
      <c r="B784" t="s">
        <v>12783</v>
      </c>
      <c r="C784" t="s">
        <v>18097</v>
      </c>
      <c r="D784">
        <v>10300</v>
      </c>
    </row>
    <row r="785" spans="1:4" x14ac:dyDescent="0.25">
      <c r="A785">
        <v>784</v>
      </c>
      <c r="B785" t="s">
        <v>15980</v>
      </c>
      <c r="C785" t="s">
        <v>18098</v>
      </c>
      <c r="D785">
        <v>10000</v>
      </c>
    </row>
    <row r="786" spans="1:4" x14ac:dyDescent="0.25">
      <c r="A786">
        <v>785</v>
      </c>
      <c r="B786" t="s">
        <v>15981</v>
      </c>
      <c r="C786" t="s">
        <v>18099</v>
      </c>
      <c r="D786">
        <v>9400</v>
      </c>
    </row>
    <row r="787" spans="1:4" x14ac:dyDescent="0.25">
      <c r="A787">
        <v>786</v>
      </c>
      <c r="B787" t="s">
        <v>15982</v>
      </c>
      <c r="C787" t="s">
        <v>18100</v>
      </c>
      <c r="D787">
        <v>9400</v>
      </c>
    </row>
    <row r="788" spans="1:4" ht="45" x14ac:dyDescent="0.25">
      <c r="A788">
        <v>787</v>
      </c>
      <c r="B788" s="18" t="s">
        <v>15983</v>
      </c>
      <c r="C788" t="s">
        <v>18101</v>
      </c>
      <c r="D788">
        <v>9400</v>
      </c>
    </row>
    <row r="789" spans="1:4" x14ac:dyDescent="0.25">
      <c r="A789">
        <v>788</v>
      </c>
      <c r="B789" t="s">
        <v>15984</v>
      </c>
      <c r="C789" t="s">
        <v>18102</v>
      </c>
      <c r="D789">
        <v>10000</v>
      </c>
    </row>
    <row r="790" spans="1:4" x14ac:dyDescent="0.25">
      <c r="A790">
        <v>789</v>
      </c>
      <c r="B790" t="s">
        <v>15986</v>
      </c>
      <c r="C790" t="s">
        <v>18103</v>
      </c>
      <c r="D790">
        <v>36000</v>
      </c>
    </row>
    <row r="791" spans="1:4" x14ac:dyDescent="0.25">
      <c r="A791">
        <v>790</v>
      </c>
      <c r="B791" t="s">
        <v>15987</v>
      </c>
      <c r="C791" t="s">
        <v>15988</v>
      </c>
      <c r="D791">
        <v>9400</v>
      </c>
    </row>
    <row r="792" spans="1:4" x14ac:dyDescent="0.25">
      <c r="A792">
        <v>791</v>
      </c>
      <c r="B792" t="s">
        <v>15989</v>
      </c>
      <c r="C792" t="s">
        <v>15990</v>
      </c>
      <c r="D792">
        <v>10000</v>
      </c>
    </row>
    <row r="793" spans="1:4" x14ac:dyDescent="0.25">
      <c r="A793">
        <v>792</v>
      </c>
      <c r="B793" t="s">
        <v>15991</v>
      </c>
      <c r="C793" t="s">
        <v>18104</v>
      </c>
      <c r="D793">
        <v>9400</v>
      </c>
    </row>
    <row r="794" spans="1:4" x14ac:dyDescent="0.25">
      <c r="A794">
        <v>793</v>
      </c>
      <c r="B794" t="s">
        <v>15992</v>
      </c>
      <c r="C794" t="s">
        <v>18105</v>
      </c>
      <c r="D794">
        <v>35000</v>
      </c>
    </row>
    <row r="795" spans="1:4" x14ac:dyDescent="0.25">
      <c r="A795">
        <v>794</v>
      </c>
      <c r="B795" t="s">
        <v>15993</v>
      </c>
      <c r="C795" t="s">
        <v>18106</v>
      </c>
      <c r="D795">
        <v>34000</v>
      </c>
    </row>
    <row r="796" spans="1:4" x14ac:dyDescent="0.25">
      <c r="A796">
        <v>795</v>
      </c>
      <c r="B796" t="s">
        <v>15994</v>
      </c>
      <c r="C796" t="s">
        <v>18107</v>
      </c>
      <c r="D796">
        <v>8900</v>
      </c>
    </row>
    <row r="797" spans="1:4" x14ac:dyDescent="0.25">
      <c r="A797">
        <v>796</v>
      </c>
      <c r="B797" t="s">
        <v>15995</v>
      </c>
      <c r="C797" t="s">
        <v>18108</v>
      </c>
      <c r="D797">
        <v>31000</v>
      </c>
    </row>
    <row r="798" spans="1:4" x14ac:dyDescent="0.25">
      <c r="A798">
        <v>797</v>
      </c>
      <c r="B798" t="s">
        <v>15996</v>
      </c>
      <c r="C798" t="s">
        <v>18109</v>
      </c>
      <c r="D798">
        <v>34000</v>
      </c>
    </row>
    <row r="799" spans="1:4" x14ac:dyDescent="0.25">
      <c r="A799">
        <v>798</v>
      </c>
      <c r="B799" t="s">
        <v>15997</v>
      </c>
      <c r="C799" t="s">
        <v>18110</v>
      </c>
      <c r="D799">
        <v>34000</v>
      </c>
    </row>
    <row r="800" spans="1:4" x14ac:dyDescent="0.25">
      <c r="A800">
        <v>799</v>
      </c>
      <c r="B800" t="s">
        <v>15998</v>
      </c>
      <c r="C800" t="s">
        <v>18111</v>
      </c>
      <c r="D800">
        <v>37700</v>
      </c>
    </row>
    <row r="801" spans="1:4" x14ac:dyDescent="0.25">
      <c r="A801">
        <v>800</v>
      </c>
      <c r="B801" t="s">
        <v>15999</v>
      </c>
      <c r="C801" t="s">
        <v>18112</v>
      </c>
      <c r="D801">
        <v>36000</v>
      </c>
    </row>
    <row r="802" spans="1:4" x14ac:dyDescent="0.25">
      <c r="A802">
        <v>801</v>
      </c>
      <c r="B802" t="s">
        <v>16000</v>
      </c>
      <c r="C802" t="s">
        <v>18113</v>
      </c>
      <c r="D802">
        <v>9400</v>
      </c>
    </row>
    <row r="803" spans="1:4" x14ac:dyDescent="0.25">
      <c r="A803">
        <v>802</v>
      </c>
      <c r="B803" t="s">
        <v>16001</v>
      </c>
      <c r="C803" t="s">
        <v>18114</v>
      </c>
      <c r="D803">
        <v>9400</v>
      </c>
    </row>
    <row r="804" spans="1:4" x14ac:dyDescent="0.25">
      <c r="A804">
        <v>803</v>
      </c>
      <c r="B804" t="s">
        <v>16002</v>
      </c>
      <c r="C804" t="s">
        <v>18115</v>
      </c>
      <c r="D804">
        <v>9400</v>
      </c>
    </row>
    <row r="805" spans="1:4" x14ac:dyDescent="0.25">
      <c r="A805">
        <v>804</v>
      </c>
      <c r="B805" t="s">
        <v>16003</v>
      </c>
      <c r="C805" t="s">
        <v>18116</v>
      </c>
      <c r="D805">
        <v>9400</v>
      </c>
    </row>
    <row r="806" spans="1:4" x14ac:dyDescent="0.25">
      <c r="A806">
        <v>805</v>
      </c>
      <c r="B806" t="s">
        <v>16004</v>
      </c>
      <c r="C806" t="s">
        <v>18117</v>
      </c>
      <c r="D806">
        <v>9400</v>
      </c>
    </row>
    <row r="807" spans="1:4" x14ac:dyDescent="0.25">
      <c r="A807">
        <v>806</v>
      </c>
      <c r="B807" t="s">
        <v>16005</v>
      </c>
      <c r="C807" t="s">
        <v>18118</v>
      </c>
      <c r="D807">
        <v>34000</v>
      </c>
    </row>
    <row r="808" spans="1:4" x14ac:dyDescent="0.25">
      <c r="A808">
        <v>807</v>
      </c>
      <c r="B808" t="s">
        <v>16006</v>
      </c>
      <c r="C808" t="s">
        <v>18119</v>
      </c>
      <c r="D808">
        <v>9400</v>
      </c>
    </row>
    <row r="809" spans="1:4" x14ac:dyDescent="0.25">
      <c r="A809">
        <v>808</v>
      </c>
      <c r="B809" t="s">
        <v>16007</v>
      </c>
      <c r="C809" t="s">
        <v>18120</v>
      </c>
      <c r="D809">
        <v>34000</v>
      </c>
    </row>
    <row r="810" spans="1:4" x14ac:dyDescent="0.25">
      <c r="A810">
        <v>809</v>
      </c>
      <c r="B810" t="s">
        <v>16008</v>
      </c>
      <c r="C810" t="s">
        <v>18121</v>
      </c>
      <c r="D810">
        <v>36000</v>
      </c>
    </row>
    <row r="811" spans="1:4" x14ac:dyDescent="0.25">
      <c r="A811">
        <v>810</v>
      </c>
      <c r="B811" t="s">
        <v>16009</v>
      </c>
      <c r="C811" t="s">
        <v>18122</v>
      </c>
      <c r="D811">
        <v>10000</v>
      </c>
    </row>
    <row r="812" spans="1:4" x14ac:dyDescent="0.25">
      <c r="A812">
        <v>811</v>
      </c>
      <c r="B812" t="s">
        <v>16010</v>
      </c>
      <c r="C812" t="s">
        <v>18123</v>
      </c>
      <c r="D812">
        <v>34000</v>
      </c>
    </row>
    <row r="813" spans="1:4" x14ac:dyDescent="0.25">
      <c r="A813">
        <v>812</v>
      </c>
      <c r="B813" t="s">
        <v>16011</v>
      </c>
      <c r="C813" t="s">
        <v>18124</v>
      </c>
      <c r="D813">
        <v>34000</v>
      </c>
    </row>
    <row r="814" spans="1:4" x14ac:dyDescent="0.25">
      <c r="A814">
        <v>813</v>
      </c>
      <c r="B814" t="s">
        <v>16012</v>
      </c>
      <c r="C814" t="s">
        <v>18125</v>
      </c>
      <c r="D814">
        <v>9400</v>
      </c>
    </row>
    <row r="815" spans="1:4" x14ac:dyDescent="0.25">
      <c r="A815">
        <v>814</v>
      </c>
      <c r="B815" t="s">
        <v>16013</v>
      </c>
      <c r="C815" t="s">
        <v>18126</v>
      </c>
      <c r="D815">
        <v>9400</v>
      </c>
    </row>
    <row r="816" spans="1:4" x14ac:dyDescent="0.25">
      <c r="A816">
        <v>815</v>
      </c>
      <c r="B816" t="s">
        <v>111</v>
      </c>
      <c r="C816" t="s">
        <v>18127</v>
      </c>
      <c r="D816">
        <v>9400</v>
      </c>
    </row>
    <row r="817" spans="1:4" x14ac:dyDescent="0.25">
      <c r="A817">
        <v>816</v>
      </c>
      <c r="B817" t="s">
        <v>16014</v>
      </c>
      <c r="C817" t="s">
        <v>18128</v>
      </c>
      <c r="D817">
        <v>9400</v>
      </c>
    </row>
    <row r="818" spans="1:4" x14ac:dyDescent="0.25">
      <c r="A818">
        <v>817</v>
      </c>
      <c r="B818" t="s">
        <v>16015</v>
      </c>
      <c r="C818" t="s">
        <v>18129</v>
      </c>
      <c r="D818">
        <v>9400</v>
      </c>
    </row>
    <row r="819" spans="1:4" x14ac:dyDescent="0.25">
      <c r="A819">
        <v>818</v>
      </c>
      <c r="B819" t="s">
        <v>16016</v>
      </c>
      <c r="C819" t="s">
        <v>18130</v>
      </c>
      <c r="D819">
        <v>9400</v>
      </c>
    </row>
    <row r="820" spans="1:4" x14ac:dyDescent="0.25">
      <c r="A820">
        <v>819</v>
      </c>
      <c r="B820" t="s">
        <v>16017</v>
      </c>
      <c r="C820" t="s">
        <v>18131</v>
      </c>
      <c r="D820">
        <v>8000</v>
      </c>
    </row>
    <row r="821" spans="1:4" x14ac:dyDescent="0.25">
      <c r="A821">
        <v>820</v>
      </c>
      <c r="B821" t="s">
        <v>16018</v>
      </c>
      <c r="C821" t="s">
        <v>18132</v>
      </c>
      <c r="D821">
        <v>7030</v>
      </c>
    </row>
    <row r="822" spans="1:4" x14ac:dyDescent="0.25">
      <c r="A822">
        <v>821</v>
      </c>
      <c r="B822" t="s">
        <v>16019</v>
      </c>
      <c r="C822" t="s">
        <v>18133</v>
      </c>
      <c r="D822">
        <v>10800</v>
      </c>
    </row>
    <row r="823" spans="1:4" ht="45" x14ac:dyDescent="0.25">
      <c r="A823">
        <v>822</v>
      </c>
      <c r="B823" s="18" t="s">
        <v>16020</v>
      </c>
      <c r="C823" t="s">
        <v>18134</v>
      </c>
      <c r="D823">
        <v>9400</v>
      </c>
    </row>
    <row r="824" spans="1:4" ht="45" x14ac:dyDescent="0.25">
      <c r="A824">
        <v>823</v>
      </c>
      <c r="B824" s="18" t="s">
        <v>16021</v>
      </c>
      <c r="C824" t="s">
        <v>18135</v>
      </c>
      <c r="D824">
        <v>9400</v>
      </c>
    </row>
    <row r="825" spans="1:4" ht="45" x14ac:dyDescent="0.25">
      <c r="A825">
        <v>824</v>
      </c>
      <c r="B825" s="18" t="s">
        <v>16022</v>
      </c>
      <c r="C825" t="s">
        <v>18136</v>
      </c>
      <c r="D825">
        <v>9400</v>
      </c>
    </row>
    <row r="826" spans="1:4" x14ac:dyDescent="0.25">
      <c r="A826">
        <v>825</v>
      </c>
      <c r="B826" t="s">
        <v>16023</v>
      </c>
      <c r="C826" t="s">
        <v>18137</v>
      </c>
      <c r="D826">
        <v>3000</v>
      </c>
    </row>
    <row r="827" spans="1:4" x14ac:dyDescent="0.25">
      <c r="A827">
        <v>826</v>
      </c>
      <c r="B827" t="s">
        <v>16024</v>
      </c>
      <c r="C827" t="s">
        <v>18138</v>
      </c>
      <c r="D827">
        <v>34000</v>
      </c>
    </row>
    <row r="828" spans="1:4" x14ac:dyDescent="0.25">
      <c r="A828">
        <v>827</v>
      </c>
      <c r="B828" t="s">
        <v>16025</v>
      </c>
      <c r="C828" t="s">
        <v>18139</v>
      </c>
      <c r="D828">
        <v>34000</v>
      </c>
    </row>
    <row r="829" spans="1:4" x14ac:dyDescent="0.25">
      <c r="A829">
        <v>828</v>
      </c>
      <c r="B829" t="s">
        <v>16026</v>
      </c>
      <c r="C829" t="s">
        <v>18140</v>
      </c>
      <c r="D829">
        <v>34000</v>
      </c>
    </row>
    <row r="830" spans="1:4" x14ac:dyDescent="0.25">
      <c r="A830">
        <v>829</v>
      </c>
      <c r="B830" t="s">
        <v>16027</v>
      </c>
      <c r="C830" t="s">
        <v>18141</v>
      </c>
      <c r="D830">
        <v>9400</v>
      </c>
    </row>
    <row r="831" spans="1:4" x14ac:dyDescent="0.25">
      <c r="A831">
        <v>830</v>
      </c>
      <c r="B831" t="s">
        <v>16028</v>
      </c>
      <c r="C831" t="s">
        <v>18142</v>
      </c>
      <c r="D831">
        <v>10000</v>
      </c>
    </row>
    <row r="832" spans="1:4" x14ac:dyDescent="0.25">
      <c r="A832">
        <v>831</v>
      </c>
      <c r="B832" t="s">
        <v>16029</v>
      </c>
      <c r="C832" t="s">
        <v>18143</v>
      </c>
      <c r="D832">
        <v>9400</v>
      </c>
    </row>
    <row r="833" spans="1:4" x14ac:dyDescent="0.25">
      <c r="A833">
        <v>832</v>
      </c>
      <c r="B833" t="s">
        <v>16030</v>
      </c>
      <c r="C833" t="s">
        <v>18144</v>
      </c>
      <c r="D833">
        <v>10000</v>
      </c>
    </row>
    <row r="834" spans="1:4" x14ac:dyDescent="0.25">
      <c r="A834">
        <v>833</v>
      </c>
      <c r="B834" t="s">
        <v>16031</v>
      </c>
      <c r="C834" t="s">
        <v>18145</v>
      </c>
      <c r="D834">
        <v>36000</v>
      </c>
    </row>
    <row r="835" spans="1:4" x14ac:dyDescent="0.25">
      <c r="A835">
        <v>834</v>
      </c>
      <c r="B835" t="s">
        <v>16032</v>
      </c>
      <c r="C835" t="s">
        <v>18146</v>
      </c>
      <c r="D835">
        <v>10000</v>
      </c>
    </row>
    <row r="836" spans="1:4" x14ac:dyDescent="0.25">
      <c r="A836">
        <v>835</v>
      </c>
      <c r="B836" t="s">
        <v>16033</v>
      </c>
      <c r="C836" t="s">
        <v>18147</v>
      </c>
      <c r="D836">
        <v>34000</v>
      </c>
    </row>
    <row r="837" spans="1:4" x14ac:dyDescent="0.25">
      <c r="A837">
        <v>836</v>
      </c>
      <c r="B837" t="s">
        <v>16034</v>
      </c>
      <c r="C837" t="s">
        <v>18148</v>
      </c>
      <c r="D837">
        <v>34000</v>
      </c>
    </row>
    <row r="838" spans="1:4" x14ac:dyDescent="0.25">
      <c r="A838">
        <v>837</v>
      </c>
      <c r="B838" t="s">
        <v>16035</v>
      </c>
      <c r="C838" t="s">
        <v>18149</v>
      </c>
      <c r="D838">
        <v>34000</v>
      </c>
    </row>
    <row r="839" spans="1:4" x14ac:dyDescent="0.25">
      <c r="A839">
        <v>838</v>
      </c>
      <c r="B839" t="s">
        <v>16036</v>
      </c>
      <c r="C839" t="s">
        <v>18150</v>
      </c>
      <c r="D839">
        <v>36000</v>
      </c>
    </row>
    <row r="840" spans="1:4" x14ac:dyDescent="0.25">
      <c r="A840">
        <v>839</v>
      </c>
      <c r="B840" t="s">
        <v>16037</v>
      </c>
      <c r="C840" t="s">
        <v>18151</v>
      </c>
      <c r="D840">
        <v>8000</v>
      </c>
    </row>
    <row r="841" spans="1:4" x14ac:dyDescent="0.25">
      <c r="A841">
        <v>840</v>
      </c>
      <c r="B841" t="s">
        <v>16038</v>
      </c>
      <c r="C841" t="s">
        <v>16039</v>
      </c>
      <c r="D841">
        <v>9400</v>
      </c>
    </row>
    <row r="842" spans="1:4" x14ac:dyDescent="0.25">
      <c r="A842">
        <v>841</v>
      </c>
      <c r="B842" t="s">
        <v>16040</v>
      </c>
      <c r="C842" t="s">
        <v>18152</v>
      </c>
      <c r="D842">
        <v>36000</v>
      </c>
    </row>
    <row r="843" spans="1:4" x14ac:dyDescent="0.25">
      <c r="A843">
        <v>842</v>
      </c>
      <c r="B843" t="s">
        <v>16041</v>
      </c>
      <c r="C843" t="s">
        <v>18153</v>
      </c>
      <c r="D843">
        <v>36000</v>
      </c>
    </row>
    <row r="844" spans="1:4" x14ac:dyDescent="0.25">
      <c r="A844">
        <v>843</v>
      </c>
      <c r="B844" t="s">
        <v>16042</v>
      </c>
      <c r="C844" t="s">
        <v>18154</v>
      </c>
      <c r="D844">
        <v>36000</v>
      </c>
    </row>
    <row r="845" spans="1:4" x14ac:dyDescent="0.25">
      <c r="A845">
        <v>844</v>
      </c>
      <c r="B845" t="s">
        <v>16043</v>
      </c>
      <c r="C845" t="s">
        <v>18155</v>
      </c>
      <c r="D845">
        <v>36000</v>
      </c>
    </row>
    <row r="846" spans="1:4" x14ac:dyDescent="0.25">
      <c r="A846">
        <v>845</v>
      </c>
      <c r="B846" t="s">
        <v>16044</v>
      </c>
      <c r="C846" t="s">
        <v>18156</v>
      </c>
      <c r="D846">
        <v>35000</v>
      </c>
    </row>
    <row r="847" spans="1:4" x14ac:dyDescent="0.25">
      <c r="A847">
        <v>846</v>
      </c>
      <c r="B847" t="s">
        <v>24</v>
      </c>
      <c r="C847" t="s">
        <v>18157</v>
      </c>
      <c r="D847">
        <v>9400</v>
      </c>
    </row>
    <row r="848" spans="1:4" x14ac:dyDescent="0.25">
      <c r="A848">
        <v>847</v>
      </c>
      <c r="B848" t="s">
        <v>16045</v>
      </c>
      <c r="C848" t="s">
        <v>18158</v>
      </c>
      <c r="D848">
        <v>35000</v>
      </c>
    </row>
    <row r="849" spans="1:4" x14ac:dyDescent="0.25">
      <c r="A849">
        <v>848</v>
      </c>
      <c r="B849" t="s">
        <v>16046</v>
      </c>
      <c r="C849" t="s">
        <v>18159</v>
      </c>
      <c r="D849">
        <v>31500</v>
      </c>
    </row>
    <row r="850" spans="1:4" x14ac:dyDescent="0.25">
      <c r="A850">
        <v>849</v>
      </c>
      <c r="B850" t="s">
        <v>16047</v>
      </c>
      <c r="C850" t="s">
        <v>18160</v>
      </c>
      <c r="D850">
        <v>8900</v>
      </c>
    </row>
    <row r="851" spans="1:4" x14ac:dyDescent="0.25">
      <c r="A851">
        <v>850</v>
      </c>
      <c r="B851" t="s">
        <v>16048</v>
      </c>
      <c r="C851" t="s">
        <v>18161</v>
      </c>
      <c r="D851">
        <v>9400</v>
      </c>
    </row>
    <row r="852" spans="1:4" x14ac:dyDescent="0.25">
      <c r="A852">
        <v>851</v>
      </c>
      <c r="B852" t="s">
        <v>16049</v>
      </c>
      <c r="C852" t="s">
        <v>18162</v>
      </c>
      <c r="D852">
        <v>9400</v>
      </c>
    </row>
    <row r="853" spans="1:4" x14ac:dyDescent="0.25">
      <c r="A853">
        <v>852</v>
      </c>
      <c r="B853" t="s">
        <v>16050</v>
      </c>
      <c r="C853" t="s">
        <v>18163</v>
      </c>
      <c r="D853">
        <v>8000</v>
      </c>
    </row>
    <row r="854" spans="1:4" x14ac:dyDescent="0.25">
      <c r="A854">
        <v>853</v>
      </c>
      <c r="B854" t="s">
        <v>16051</v>
      </c>
      <c r="C854" t="s">
        <v>18164</v>
      </c>
      <c r="D854">
        <v>9700</v>
      </c>
    </row>
    <row r="855" spans="1:4" x14ac:dyDescent="0.25">
      <c r="A855">
        <v>854</v>
      </c>
      <c r="B855" t="s">
        <v>16052</v>
      </c>
      <c r="C855" t="s">
        <v>18165</v>
      </c>
      <c r="D855">
        <v>37700</v>
      </c>
    </row>
    <row r="856" spans="1:4" x14ac:dyDescent="0.25">
      <c r="A856">
        <v>855</v>
      </c>
      <c r="B856" t="s">
        <v>16053</v>
      </c>
      <c r="C856" t="s">
        <v>18166</v>
      </c>
      <c r="D856">
        <v>9400</v>
      </c>
    </row>
    <row r="857" spans="1:4" x14ac:dyDescent="0.25">
      <c r="A857">
        <v>856</v>
      </c>
      <c r="B857" t="s">
        <v>16054</v>
      </c>
      <c r="C857" t="s">
        <v>18167</v>
      </c>
      <c r="D857">
        <v>34000</v>
      </c>
    </row>
    <row r="858" spans="1:4" x14ac:dyDescent="0.25">
      <c r="A858">
        <v>857</v>
      </c>
      <c r="B858" t="s">
        <v>16055</v>
      </c>
      <c r="C858" t="s">
        <v>18168</v>
      </c>
      <c r="D858">
        <v>32700</v>
      </c>
    </row>
    <row r="859" spans="1:4" x14ac:dyDescent="0.25">
      <c r="A859">
        <v>858</v>
      </c>
      <c r="B859" t="s">
        <v>12703</v>
      </c>
      <c r="C859" t="s">
        <v>18169</v>
      </c>
      <c r="D859">
        <v>8600</v>
      </c>
    </row>
    <row r="860" spans="1:4" x14ac:dyDescent="0.25">
      <c r="A860">
        <v>859</v>
      </c>
      <c r="B860" t="s">
        <v>16056</v>
      </c>
      <c r="C860" t="s">
        <v>18170</v>
      </c>
      <c r="D860">
        <v>8600</v>
      </c>
    </row>
    <row r="861" spans="1:4" x14ac:dyDescent="0.25">
      <c r="A861">
        <v>860</v>
      </c>
      <c r="B861" t="s">
        <v>16057</v>
      </c>
      <c r="C861" t="s">
        <v>18171</v>
      </c>
      <c r="D861">
        <v>35000</v>
      </c>
    </row>
    <row r="862" spans="1:4" x14ac:dyDescent="0.25">
      <c r="A862">
        <v>861</v>
      </c>
      <c r="B862" t="s">
        <v>16058</v>
      </c>
      <c r="C862" t="s">
        <v>18172</v>
      </c>
      <c r="D862">
        <v>8000</v>
      </c>
    </row>
    <row r="863" spans="1:4" x14ac:dyDescent="0.25">
      <c r="A863">
        <v>862</v>
      </c>
      <c r="B863" t="s">
        <v>16059</v>
      </c>
      <c r="C863" t="s">
        <v>18173</v>
      </c>
      <c r="D863">
        <v>8000</v>
      </c>
    </row>
    <row r="864" spans="1:4" x14ac:dyDescent="0.25">
      <c r="A864">
        <v>863</v>
      </c>
      <c r="B864" t="s">
        <v>16060</v>
      </c>
      <c r="C864" t="s">
        <v>18174</v>
      </c>
      <c r="D864">
        <v>8600</v>
      </c>
    </row>
    <row r="865" spans="1:4" x14ac:dyDescent="0.25">
      <c r="A865">
        <v>864</v>
      </c>
      <c r="B865" t="s">
        <v>16061</v>
      </c>
      <c r="C865" t="s">
        <v>18175</v>
      </c>
      <c r="D865">
        <v>8600</v>
      </c>
    </row>
    <row r="866" spans="1:4" x14ac:dyDescent="0.25">
      <c r="A866">
        <v>865</v>
      </c>
      <c r="B866" t="s">
        <v>12770</v>
      </c>
      <c r="C866" t="s">
        <v>18176</v>
      </c>
      <c r="D866">
        <v>9400</v>
      </c>
    </row>
    <row r="867" spans="1:4" x14ac:dyDescent="0.25">
      <c r="A867">
        <v>866</v>
      </c>
      <c r="B867" t="s">
        <v>16062</v>
      </c>
      <c r="C867" t="s">
        <v>18177</v>
      </c>
      <c r="D867">
        <v>8000</v>
      </c>
    </row>
    <row r="868" spans="1:4" x14ac:dyDescent="0.25">
      <c r="A868">
        <v>867</v>
      </c>
      <c r="B868" t="s">
        <v>16063</v>
      </c>
      <c r="C868" t="s">
        <v>18178</v>
      </c>
      <c r="D868">
        <v>8600</v>
      </c>
    </row>
    <row r="869" spans="1:4" x14ac:dyDescent="0.25">
      <c r="A869">
        <v>868</v>
      </c>
      <c r="B869" t="s">
        <v>16064</v>
      </c>
      <c r="C869" t="s">
        <v>18179</v>
      </c>
      <c r="D869">
        <v>8600</v>
      </c>
    </row>
    <row r="870" spans="1:4" x14ac:dyDescent="0.25">
      <c r="A870">
        <v>869</v>
      </c>
      <c r="B870" t="s">
        <v>16065</v>
      </c>
      <c r="C870" t="s">
        <v>18180</v>
      </c>
      <c r="D870">
        <v>8600</v>
      </c>
    </row>
    <row r="871" spans="1:4" x14ac:dyDescent="0.25">
      <c r="A871">
        <v>870</v>
      </c>
      <c r="B871" t="s">
        <v>12768</v>
      </c>
      <c r="C871" t="s">
        <v>18181</v>
      </c>
      <c r="D871">
        <v>9400</v>
      </c>
    </row>
    <row r="872" spans="1:4" x14ac:dyDescent="0.25">
      <c r="A872">
        <v>871</v>
      </c>
      <c r="B872" t="s">
        <v>16066</v>
      </c>
      <c r="C872" t="s">
        <v>18182</v>
      </c>
      <c r="D872">
        <v>8600</v>
      </c>
    </row>
    <row r="873" spans="1:4" x14ac:dyDescent="0.25">
      <c r="A873">
        <v>872</v>
      </c>
      <c r="B873" t="s">
        <v>16067</v>
      </c>
      <c r="C873" t="s">
        <v>18183</v>
      </c>
      <c r="D873">
        <v>8600</v>
      </c>
    </row>
    <row r="874" spans="1:4" x14ac:dyDescent="0.25">
      <c r="A874">
        <v>873</v>
      </c>
      <c r="B874" t="s">
        <v>16068</v>
      </c>
      <c r="C874" t="s">
        <v>18184</v>
      </c>
      <c r="D874">
        <v>9400</v>
      </c>
    </row>
    <row r="875" spans="1:4" x14ac:dyDescent="0.25">
      <c r="A875">
        <v>874</v>
      </c>
      <c r="B875" t="s">
        <v>16069</v>
      </c>
      <c r="C875" t="s">
        <v>18185</v>
      </c>
      <c r="D875">
        <v>10000</v>
      </c>
    </row>
    <row r="876" spans="1:4" x14ac:dyDescent="0.25">
      <c r="A876">
        <v>875</v>
      </c>
      <c r="B876" t="s">
        <v>16070</v>
      </c>
      <c r="C876" t="s">
        <v>18186</v>
      </c>
      <c r="D876">
        <v>8000</v>
      </c>
    </row>
    <row r="877" spans="1:4" ht="45" x14ac:dyDescent="0.25">
      <c r="A877">
        <v>876</v>
      </c>
      <c r="B877" s="18" t="s">
        <v>16071</v>
      </c>
      <c r="C877" t="s">
        <v>18187</v>
      </c>
      <c r="D877">
        <v>8000</v>
      </c>
    </row>
    <row r="878" spans="1:4" ht="45" x14ac:dyDescent="0.25">
      <c r="A878">
        <v>877</v>
      </c>
      <c r="B878" s="18" t="s">
        <v>16072</v>
      </c>
      <c r="C878" t="s">
        <v>18188</v>
      </c>
      <c r="D878">
        <v>8000</v>
      </c>
    </row>
    <row r="879" spans="1:4" x14ac:dyDescent="0.25">
      <c r="A879">
        <v>878</v>
      </c>
      <c r="B879" t="s">
        <v>12780</v>
      </c>
      <c r="C879" t="s">
        <v>18189</v>
      </c>
      <c r="D879">
        <v>8900</v>
      </c>
    </row>
    <row r="880" spans="1:4" x14ac:dyDescent="0.25">
      <c r="A880">
        <v>879</v>
      </c>
      <c r="B880" t="s">
        <v>161</v>
      </c>
      <c r="C880" t="s">
        <v>18190</v>
      </c>
      <c r="D880">
        <v>9400</v>
      </c>
    </row>
    <row r="881" spans="1:4" x14ac:dyDescent="0.25">
      <c r="A881">
        <v>880</v>
      </c>
      <c r="B881" t="s">
        <v>16073</v>
      </c>
      <c r="C881" t="s">
        <v>18191</v>
      </c>
      <c r="D881">
        <v>8000</v>
      </c>
    </row>
    <row r="882" spans="1:4" x14ac:dyDescent="0.25">
      <c r="A882">
        <v>881</v>
      </c>
      <c r="B882" t="s">
        <v>16074</v>
      </c>
      <c r="C882" t="s">
        <v>18192</v>
      </c>
      <c r="D882">
        <v>8000</v>
      </c>
    </row>
    <row r="883" spans="1:4" x14ac:dyDescent="0.25">
      <c r="A883">
        <v>882</v>
      </c>
      <c r="B883" t="s">
        <v>16075</v>
      </c>
      <c r="C883" t="s">
        <v>18193</v>
      </c>
      <c r="D883">
        <v>8000</v>
      </c>
    </row>
    <row r="884" spans="1:4" x14ac:dyDescent="0.25">
      <c r="A884">
        <v>883</v>
      </c>
      <c r="B884" t="s">
        <v>16076</v>
      </c>
      <c r="C884" t="s">
        <v>18194</v>
      </c>
      <c r="D884">
        <v>10000</v>
      </c>
    </row>
    <row r="885" spans="1:4" x14ac:dyDescent="0.25">
      <c r="A885">
        <v>884</v>
      </c>
      <c r="B885" t="s">
        <v>16077</v>
      </c>
      <c r="C885" t="s">
        <v>18195</v>
      </c>
      <c r="D885">
        <v>8000</v>
      </c>
    </row>
    <row r="886" spans="1:4" x14ac:dyDescent="0.25">
      <c r="A886">
        <v>885</v>
      </c>
      <c r="B886" t="s">
        <v>115</v>
      </c>
      <c r="C886" t="s">
        <v>18196</v>
      </c>
      <c r="D886">
        <v>8000</v>
      </c>
    </row>
    <row r="887" spans="1:4" x14ac:dyDescent="0.25">
      <c r="A887">
        <v>886</v>
      </c>
      <c r="B887" t="s">
        <v>16078</v>
      </c>
      <c r="C887" t="s">
        <v>17889</v>
      </c>
      <c r="D887">
        <v>8600</v>
      </c>
    </row>
    <row r="888" spans="1:4" x14ac:dyDescent="0.25">
      <c r="A888">
        <v>887</v>
      </c>
      <c r="B888" t="s">
        <v>16079</v>
      </c>
      <c r="C888" t="s">
        <v>18197</v>
      </c>
      <c r="D888">
        <v>8600</v>
      </c>
    </row>
    <row r="889" spans="1:4" x14ac:dyDescent="0.25">
      <c r="A889">
        <v>888</v>
      </c>
      <c r="B889" t="s">
        <v>16080</v>
      </c>
      <c r="C889" t="s">
        <v>18198</v>
      </c>
      <c r="D889">
        <v>8600</v>
      </c>
    </row>
    <row r="890" spans="1:4" x14ac:dyDescent="0.25">
      <c r="A890">
        <v>889</v>
      </c>
      <c r="B890" t="s">
        <v>16081</v>
      </c>
      <c r="C890" t="s">
        <v>18199</v>
      </c>
      <c r="D890">
        <v>8600</v>
      </c>
    </row>
    <row r="891" spans="1:4" x14ac:dyDescent="0.25">
      <c r="A891">
        <v>890</v>
      </c>
      <c r="B891" t="s">
        <v>16082</v>
      </c>
      <c r="C891" t="s">
        <v>18200</v>
      </c>
      <c r="D891">
        <v>8000</v>
      </c>
    </row>
    <row r="892" spans="1:4" x14ac:dyDescent="0.25">
      <c r="A892">
        <v>891</v>
      </c>
      <c r="B892" t="s">
        <v>16083</v>
      </c>
      <c r="C892" t="s">
        <v>18201</v>
      </c>
      <c r="D892">
        <v>8600</v>
      </c>
    </row>
    <row r="893" spans="1:4" ht="45" x14ac:dyDescent="0.25">
      <c r="A893">
        <v>892</v>
      </c>
      <c r="B893" s="18" t="s">
        <v>16084</v>
      </c>
      <c r="C893" t="s">
        <v>18202</v>
      </c>
      <c r="D893">
        <v>8600</v>
      </c>
    </row>
    <row r="894" spans="1:4" ht="45" x14ac:dyDescent="0.25">
      <c r="A894">
        <v>893</v>
      </c>
      <c r="B894" s="18" t="s">
        <v>16085</v>
      </c>
      <c r="C894" t="s">
        <v>18203</v>
      </c>
      <c r="D894">
        <v>8000</v>
      </c>
    </row>
    <row r="895" spans="1:4" ht="45" x14ac:dyDescent="0.25">
      <c r="A895">
        <v>894</v>
      </c>
      <c r="B895" s="18" t="s">
        <v>16086</v>
      </c>
      <c r="C895" t="s">
        <v>18204</v>
      </c>
      <c r="D895">
        <v>8600</v>
      </c>
    </row>
    <row r="896" spans="1:4" ht="45" x14ac:dyDescent="0.25">
      <c r="A896">
        <v>895</v>
      </c>
      <c r="B896" s="18" t="s">
        <v>16087</v>
      </c>
      <c r="C896" t="s">
        <v>18205</v>
      </c>
      <c r="D896">
        <v>8000</v>
      </c>
    </row>
    <row r="897" spans="1:4" ht="45" x14ac:dyDescent="0.25">
      <c r="A897">
        <v>896</v>
      </c>
      <c r="B897" s="18" t="s">
        <v>16088</v>
      </c>
      <c r="C897" t="s">
        <v>18206</v>
      </c>
      <c r="D897">
        <v>8000</v>
      </c>
    </row>
    <row r="898" spans="1:4" x14ac:dyDescent="0.25">
      <c r="A898">
        <v>897</v>
      </c>
      <c r="B898" t="s">
        <v>16089</v>
      </c>
      <c r="C898" t="s">
        <v>18207</v>
      </c>
      <c r="D898">
        <v>36000</v>
      </c>
    </row>
    <row r="899" spans="1:4" x14ac:dyDescent="0.25">
      <c r="A899">
        <v>898</v>
      </c>
      <c r="B899" t="s">
        <v>16090</v>
      </c>
      <c r="C899" t="s">
        <v>18208</v>
      </c>
      <c r="D899">
        <v>9400</v>
      </c>
    </row>
    <row r="900" spans="1:4" x14ac:dyDescent="0.25">
      <c r="A900">
        <v>899</v>
      </c>
      <c r="B900" t="s">
        <v>16091</v>
      </c>
      <c r="C900" t="s">
        <v>18209</v>
      </c>
      <c r="D900">
        <v>37700</v>
      </c>
    </row>
    <row r="901" spans="1:4" x14ac:dyDescent="0.25">
      <c r="A901">
        <v>900</v>
      </c>
      <c r="B901" t="s">
        <v>16092</v>
      </c>
      <c r="C901" t="s">
        <v>18210</v>
      </c>
      <c r="D901">
        <v>9400</v>
      </c>
    </row>
    <row r="902" spans="1:4" x14ac:dyDescent="0.25">
      <c r="A902">
        <v>901</v>
      </c>
      <c r="B902" t="s">
        <v>16093</v>
      </c>
      <c r="C902" t="s">
        <v>18211</v>
      </c>
      <c r="D902">
        <v>35000</v>
      </c>
    </row>
    <row r="903" spans="1:4" x14ac:dyDescent="0.25">
      <c r="A903">
        <v>902</v>
      </c>
      <c r="B903" t="s">
        <v>16094</v>
      </c>
      <c r="C903" t="s">
        <v>18212</v>
      </c>
      <c r="D903">
        <v>37700</v>
      </c>
    </row>
    <row r="904" spans="1:4" x14ac:dyDescent="0.25">
      <c r="A904">
        <v>903</v>
      </c>
      <c r="B904" t="s">
        <v>16095</v>
      </c>
      <c r="C904" t="s">
        <v>18213</v>
      </c>
      <c r="D904">
        <v>8000</v>
      </c>
    </row>
    <row r="905" spans="1:4" x14ac:dyDescent="0.25">
      <c r="A905">
        <v>904</v>
      </c>
      <c r="B905" t="s">
        <v>16096</v>
      </c>
      <c r="C905" t="s">
        <v>18214</v>
      </c>
      <c r="D905">
        <v>10000</v>
      </c>
    </row>
    <row r="906" spans="1:4" x14ac:dyDescent="0.25">
      <c r="A906">
        <v>905</v>
      </c>
      <c r="B906" t="s">
        <v>12726</v>
      </c>
      <c r="C906" t="s">
        <v>18215</v>
      </c>
      <c r="D906">
        <v>10300</v>
      </c>
    </row>
    <row r="907" spans="1:4" x14ac:dyDescent="0.25">
      <c r="A907">
        <v>906</v>
      </c>
      <c r="B907" t="s">
        <v>16097</v>
      </c>
      <c r="C907" t="s">
        <v>18216</v>
      </c>
      <c r="D907">
        <v>10000</v>
      </c>
    </row>
    <row r="908" spans="1:4" x14ac:dyDescent="0.25">
      <c r="A908">
        <v>907</v>
      </c>
      <c r="B908" t="s">
        <v>16098</v>
      </c>
      <c r="C908" t="s">
        <v>18217</v>
      </c>
      <c r="D908">
        <v>9400</v>
      </c>
    </row>
    <row r="909" spans="1:4" x14ac:dyDescent="0.25">
      <c r="A909">
        <v>908</v>
      </c>
      <c r="B909" t="s">
        <v>16099</v>
      </c>
      <c r="C909" t="s">
        <v>18218</v>
      </c>
      <c r="D909">
        <v>9400</v>
      </c>
    </row>
    <row r="910" spans="1:4" x14ac:dyDescent="0.25">
      <c r="A910">
        <v>909</v>
      </c>
      <c r="B910" t="s">
        <v>16100</v>
      </c>
      <c r="C910" t="s">
        <v>18219</v>
      </c>
      <c r="D910">
        <v>9400</v>
      </c>
    </row>
    <row r="911" spans="1:4" x14ac:dyDescent="0.25">
      <c r="A911">
        <v>910</v>
      </c>
      <c r="B911" t="s">
        <v>28</v>
      </c>
      <c r="C911" t="s">
        <v>16101</v>
      </c>
      <c r="D911">
        <v>10000</v>
      </c>
    </row>
    <row r="912" spans="1:4" x14ac:dyDescent="0.25">
      <c r="A912">
        <v>911</v>
      </c>
      <c r="B912" t="s">
        <v>16102</v>
      </c>
      <c r="C912" t="s">
        <v>16103</v>
      </c>
      <c r="D912">
        <v>10000</v>
      </c>
    </row>
    <row r="913" spans="1:4" x14ac:dyDescent="0.25">
      <c r="A913">
        <v>912</v>
      </c>
      <c r="B913" t="s">
        <v>16104</v>
      </c>
      <c r="C913" t="s">
        <v>18220</v>
      </c>
      <c r="D913">
        <v>36000</v>
      </c>
    </row>
    <row r="914" spans="1:4" x14ac:dyDescent="0.25">
      <c r="A914">
        <v>913</v>
      </c>
      <c r="B914" t="s">
        <v>12720</v>
      </c>
      <c r="C914" t="s">
        <v>18221</v>
      </c>
      <c r="D914">
        <v>10300</v>
      </c>
    </row>
    <row r="915" spans="1:4" x14ac:dyDescent="0.25">
      <c r="A915">
        <v>914</v>
      </c>
      <c r="B915" t="s">
        <v>16105</v>
      </c>
      <c r="C915" t="s">
        <v>18222</v>
      </c>
      <c r="D915">
        <v>9400</v>
      </c>
    </row>
    <row r="916" spans="1:4" x14ac:dyDescent="0.25">
      <c r="A916">
        <v>915</v>
      </c>
      <c r="B916" t="s">
        <v>12781</v>
      </c>
      <c r="C916" t="s">
        <v>18223</v>
      </c>
      <c r="D916">
        <v>9400</v>
      </c>
    </row>
    <row r="917" spans="1:4" x14ac:dyDescent="0.25">
      <c r="A917">
        <v>916</v>
      </c>
      <c r="B917" t="s">
        <v>16106</v>
      </c>
      <c r="C917" t="s">
        <v>18224</v>
      </c>
      <c r="D917">
        <v>9400</v>
      </c>
    </row>
    <row r="918" spans="1:4" x14ac:dyDescent="0.25">
      <c r="A918">
        <v>917</v>
      </c>
      <c r="B918" t="s">
        <v>16107</v>
      </c>
      <c r="C918" t="s">
        <v>18225</v>
      </c>
      <c r="D918">
        <v>10000</v>
      </c>
    </row>
    <row r="919" spans="1:4" x14ac:dyDescent="0.25">
      <c r="A919">
        <v>918</v>
      </c>
      <c r="B919" t="s">
        <v>16108</v>
      </c>
      <c r="C919" t="s">
        <v>18226</v>
      </c>
      <c r="D919">
        <v>10000</v>
      </c>
    </row>
    <row r="920" spans="1:4" ht="45" x14ac:dyDescent="0.25">
      <c r="A920">
        <v>919</v>
      </c>
      <c r="B920" s="18" t="s">
        <v>16109</v>
      </c>
      <c r="C920" t="s">
        <v>18227</v>
      </c>
      <c r="D920">
        <v>9400</v>
      </c>
    </row>
    <row r="921" spans="1:4" x14ac:dyDescent="0.25">
      <c r="A921">
        <v>920</v>
      </c>
      <c r="B921" t="s">
        <v>16110</v>
      </c>
      <c r="C921" t="s">
        <v>18228</v>
      </c>
      <c r="D921">
        <v>10000</v>
      </c>
    </row>
    <row r="922" spans="1:4" x14ac:dyDescent="0.25">
      <c r="A922">
        <v>921</v>
      </c>
      <c r="B922" t="s">
        <v>16111</v>
      </c>
      <c r="C922" t="s">
        <v>18229</v>
      </c>
      <c r="D922">
        <v>10000</v>
      </c>
    </row>
    <row r="923" spans="1:4" x14ac:dyDescent="0.25">
      <c r="A923">
        <v>922</v>
      </c>
      <c r="B923" t="s">
        <v>16112</v>
      </c>
      <c r="C923" t="s">
        <v>18230</v>
      </c>
      <c r="D923">
        <v>9400</v>
      </c>
    </row>
    <row r="924" spans="1:4" x14ac:dyDescent="0.25">
      <c r="A924">
        <v>923</v>
      </c>
      <c r="B924" t="s">
        <v>16113</v>
      </c>
      <c r="C924" t="s">
        <v>18231</v>
      </c>
      <c r="D924">
        <v>10000</v>
      </c>
    </row>
    <row r="925" spans="1:4" x14ac:dyDescent="0.25">
      <c r="A925">
        <v>924</v>
      </c>
      <c r="B925" t="s">
        <v>16114</v>
      </c>
      <c r="C925" t="s">
        <v>18232</v>
      </c>
      <c r="D925">
        <v>9400</v>
      </c>
    </row>
    <row r="926" spans="1:4" x14ac:dyDescent="0.25">
      <c r="A926">
        <v>925</v>
      </c>
      <c r="B926" t="s">
        <v>16115</v>
      </c>
      <c r="C926" t="s">
        <v>18233</v>
      </c>
      <c r="D926">
        <v>10000</v>
      </c>
    </row>
    <row r="927" spans="1:4" x14ac:dyDescent="0.25">
      <c r="A927">
        <v>926</v>
      </c>
      <c r="B927" t="s">
        <v>16116</v>
      </c>
      <c r="C927" t="s">
        <v>18234</v>
      </c>
      <c r="D927">
        <v>9400</v>
      </c>
    </row>
    <row r="928" spans="1:4" x14ac:dyDescent="0.25">
      <c r="A928">
        <v>927</v>
      </c>
      <c r="B928" t="s">
        <v>16117</v>
      </c>
      <c r="C928" t="s">
        <v>18235</v>
      </c>
      <c r="D928">
        <v>9400</v>
      </c>
    </row>
    <row r="929" spans="1:4" x14ac:dyDescent="0.25">
      <c r="A929">
        <v>928</v>
      </c>
      <c r="B929" t="s">
        <v>16118</v>
      </c>
      <c r="C929" t="s">
        <v>18236</v>
      </c>
      <c r="D929">
        <v>10000</v>
      </c>
    </row>
    <row r="930" spans="1:4" x14ac:dyDescent="0.25">
      <c r="A930">
        <v>929</v>
      </c>
      <c r="B930" t="s">
        <v>16119</v>
      </c>
      <c r="C930" t="s">
        <v>18237</v>
      </c>
      <c r="D930">
        <v>9400</v>
      </c>
    </row>
    <row r="931" spans="1:4" x14ac:dyDescent="0.25">
      <c r="A931">
        <v>930</v>
      </c>
      <c r="B931" t="s">
        <v>16120</v>
      </c>
      <c r="C931" t="s">
        <v>18238</v>
      </c>
      <c r="D931">
        <v>10000</v>
      </c>
    </row>
    <row r="932" spans="1:4" x14ac:dyDescent="0.25">
      <c r="A932">
        <v>931</v>
      </c>
      <c r="B932" t="s">
        <v>16121</v>
      </c>
      <c r="C932" t="s">
        <v>18239</v>
      </c>
      <c r="D932">
        <v>10000</v>
      </c>
    </row>
    <row r="933" spans="1:4" x14ac:dyDescent="0.25">
      <c r="A933">
        <v>932</v>
      </c>
      <c r="B933" t="s">
        <v>16122</v>
      </c>
      <c r="C933" t="s">
        <v>18240</v>
      </c>
      <c r="D933">
        <v>10000</v>
      </c>
    </row>
    <row r="934" spans="1:4" x14ac:dyDescent="0.25">
      <c r="A934">
        <v>933</v>
      </c>
      <c r="B934" t="s">
        <v>16123</v>
      </c>
      <c r="C934" t="s">
        <v>18241</v>
      </c>
      <c r="D934">
        <v>10300</v>
      </c>
    </row>
    <row r="935" spans="1:4" x14ac:dyDescent="0.25">
      <c r="A935">
        <v>934</v>
      </c>
      <c r="B935" t="s">
        <v>16124</v>
      </c>
      <c r="C935" t="s">
        <v>18242</v>
      </c>
      <c r="D935">
        <v>34000</v>
      </c>
    </row>
    <row r="936" spans="1:4" x14ac:dyDescent="0.25">
      <c r="A936">
        <v>935</v>
      </c>
      <c r="B936" t="s">
        <v>16125</v>
      </c>
      <c r="C936" t="s">
        <v>18243</v>
      </c>
      <c r="D936">
        <v>37700</v>
      </c>
    </row>
    <row r="937" spans="1:4" ht="45" x14ac:dyDescent="0.25">
      <c r="A937">
        <v>936</v>
      </c>
      <c r="B937" s="18" t="s">
        <v>16126</v>
      </c>
      <c r="C937" t="s">
        <v>18244</v>
      </c>
      <c r="D937">
        <v>9700</v>
      </c>
    </row>
    <row r="938" spans="1:4" x14ac:dyDescent="0.25">
      <c r="A938">
        <v>937</v>
      </c>
      <c r="B938" t="s">
        <v>16127</v>
      </c>
      <c r="C938" t="s">
        <v>18245</v>
      </c>
      <c r="D938">
        <v>36000</v>
      </c>
    </row>
    <row r="939" spans="1:4" x14ac:dyDescent="0.25">
      <c r="A939">
        <v>938</v>
      </c>
      <c r="B939" t="s">
        <v>16128</v>
      </c>
      <c r="C939" t="s">
        <v>18246</v>
      </c>
      <c r="D939">
        <v>9400</v>
      </c>
    </row>
    <row r="940" spans="1:4" x14ac:dyDescent="0.25">
      <c r="A940">
        <v>939</v>
      </c>
      <c r="B940" t="s">
        <v>16129</v>
      </c>
      <c r="C940" t="s">
        <v>18247</v>
      </c>
      <c r="D940">
        <v>34000</v>
      </c>
    </row>
    <row r="941" spans="1:4" ht="45" x14ac:dyDescent="0.25">
      <c r="A941">
        <v>940</v>
      </c>
      <c r="B941" s="18" t="s">
        <v>16130</v>
      </c>
      <c r="C941" t="s">
        <v>18248</v>
      </c>
      <c r="D941">
        <v>9700</v>
      </c>
    </row>
    <row r="942" spans="1:4" x14ac:dyDescent="0.25">
      <c r="A942">
        <v>941</v>
      </c>
      <c r="B942" t="s">
        <v>16131</v>
      </c>
      <c r="C942" t="s">
        <v>18249</v>
      </c>
      <c r="D942">
        <v>36000</v>
      </c>
    </row>
    <row r="943" spans="1:4" x14ac:dyDescent="0.25">
      <c r="A943">
        <v>942</v>
      </c>
      <c r="B943" t="s">
        <v>16132</v>
      </c>
      <c r="C943" t="s">
        <v>18250</v>
      </c>
      <c r="D943">
        <v>36000</v>
      </c>
    </row>
    <row r="944" spans="1:4" x14ac:dyDescent="0.25">
      <c r="A944">
        <v>943</v>
      </c>
      <c r="B944" t="s">
        <v>16133</v>
      </c>
      <c r="C944" t="s">
        <v>18251</v>
      </c>
      <c r="D944">
        <v>34000</v>
      </c>
    </row>
    <row r="945" spans="1:4" x14ac:dyDescent="0.25">
      <c r="A945">
        <v>944</v>
      </c>
      <c r="B945" t="s">
        <v>16134</v>
      </c>
      <c r="C945" t="s">
        <v>18252</v>
      </c>
      <c r="D945">
        <v>35000</v>
      </c>
    </row>
    <row r="946" spans="1:4" x14ac:dyDescent="0.25">
      <c r="A946">
        <v>945</v>
      </c>
      <c r="B946" t="s">
        <v>16135</v>
      </c>
      <c r="C946" t="s">
        <v>18253</v>
      </c>
      <c r="D946">
        <v>37700</v>
      </c>
    </row>
    <row r="947" spans="1:4" ht="45" x14ac:dyDescent="0.25">
      <c r="A947">
        <v>946</v>
      </c>
      <c r="B947" s="18" t="s">
        <v>16136</v>
      </c>
      <c r="C947" t="s">
        <v>18254</v>
      </c>
      <c r="D947">
        <v>9700</v>
      </c>
    </row>
    <row r="948" spans="1:4" x14ac:dyDescent="0.25">
      <c r="A948">
        <v>947</v>
      </c>
      <c r="B948" t="s">
        <v>16137</v>
      </c>
      <c r="C948" t="s">
        <v>18255</v>
      </c>
      <c r="D948">
        <v>37700</v>
      </c>
    </row>
    <row r="949" spans="1:4" x14ac:dyDescent="0.25">
      <c r="A949">
        <v>948</v>
      </c>
      <c r="B949" t="s">
        <v>16138</v>
      </c>
      <c r="C949" t="s">
        <v>18256</v>
      </c>
      <c r="D949">
        <v>34000</v>
      </c>
    </row>
    <row r="950" spans="1:4" x14ac:dyDescent="0.25">
      <c r="A950">
        <v>949</v>
      </c>
      <c r="B950" t="s">
        <v>16139</v>
      </c>
      <c r="C950" t="s">
        <v>18257</v>
      </c>
      <c r="D950">
        <v>34000</v>
      </c>
    </row>
    <row r="951" spans="1:4" x14ac:dyDescent="0.25">
      <c r="A951">
        <v>950</v>
      </c>
      <c r="B951" t="s">
        <v>16140</v>
      </c>
      <c r="C951" t="s">
        <v>18258</v>
      </c>
      <c r="D951">
        <v>36000</v>
      </c>
    </row>
    <row r="952" spans="1:4" x14ac:dyDescent="0.25">
      <c r="A952">
        <v>951</v>
      </c>
      <c r="B952" t="s">
        <v>16141</v>
      </c>
      <c r="C952" t="s">
        <v>18259</v>
      </c>
      <c r="D952">
        <v>9400</v>
      </c>
    </row>
    <row r="953" spans="1:4" x14ac:dyDescent="0.25">
      <c r="A953">
        <v>952</v>
      </c>
      <c r="B953" t="s">
        <v>16142</v>
      </c>
      <c r="C953" t="s">
        <v>18260</v>
      </c>
      <c r="D953">
        <v>31500</v>
      </c>
    </row>
    <row r="954" spans="1:4" x14ac:dyDescent="0.25">
      <c r="A954">
        <v>953</v>
      </c>
      <c r="B954" t="s">
        <v>16143</v>
      </c>
      <c r="C954" t="s">
        <v>18261</v>
      </c>
      <c r="D954">
        <v>10000</v>
      </c>
    </row>
    <row r="955" spans="1:4" x14ac:dyDescent="0.25">
      <c r="A955">
        <v>954</v>
      </c>
      <c r="B955" t="s">
        <v>16144</v>
      </c>
      <c r="C955" t="s">
        <v>18262</v>
      </c>
      <c r="D955">
        <v>35000</v>
      </c>
    </row>
    <row r="956" spans="1:4" x14ac:dyDescent="0.25">
      <c r="A956">
        <v>955</v>
      </c>
      <c r="B956" t="s">
        <v>16145</v>
      </c>
      <c r="C956" t="s">
        <v>18263</v>
      </c>
      <c r="D956">
        <v>34000</v>
      </c>
    </row>
    <row r="957" spans="1:4" x14ac:dyDescent="0.25">
      <c r="A957">
        <v>956</v>
      </c>
      <c r="B957" t="s">
        <v>16146</v>
      </c>
      <c r="C957" t="s">
        <v>18264</v>
      </c>
      <c r="D957">
        <v>5838</v>
      </c>
    </row>
    <row r="958" spans="1:4" x14ac:dyDescent="0.25">
      <c r="A958">
        <v>957</v>
      </c>
      <c r="B958" t="s">
        <v>16147</v>
      </c>
      <c r="C958" t="s">
        <v>18265</v>
      </c>
      <c r="D958">
        <v>34000</v>
      </c>
    </row>
    <row r="959" spans="1:4" x14ac:dyDescent="0.25">
      <c r="A959">
        <v>958</v>
      </c>
      <c r="B959" t="s">
        <v>16148</v>
      </c>
      <c r="C959" t="s">
        <v>18266</v>
      </c>
      <c r="D959">
        <v>37700</v>
      </c>
    </row>
    <row r="960" spans="1:4" x14ac:dyDescent="0.25">
      <c r="A960">
        <v>959</v>
      </c>
      <c r="B960" t="s">
        <v>16149</v>
      </c>
      <c r="C960" t="s">
        <v>18267</v>
      </c>
      <c r="D960">
        <v>10300</v>
      </c>
    </row>
    <row r="961" spans="1:4" x14ac:dyDescent="0.25">
      <c r="A961">
        <v>960</v>
      </c>
      <c r="B961" t="s">
        <v>16150</v>
      </c>
      <c r="C961" t="s">
        <v>18268</v>
      </c>
      <c r="D961">
        <v>35000</v>
      </c>
    </row>
    <row r="962" spans="1:4" x14ac:dyDescent="0.25">
      <c r="A962">
        <v>961</v>
      </c>
      <c r="B962" t="s">
        <v>16151</v>
      </c>
      <c r="C962" t="s">
        <v>18269</v>
      </c>
      <c r="D962">
        <v>31500</v>
      </c>
    </row>
    <row r="963" spans="1:4" x14ac:dyDescent="0.25">
      <c r="A963">
        <v>962</v>
      </c>
      <c r="B963" t="s">
        <v>16152</v>
      </c>
      <c r="C963" t="s">
        <v>18270</v>
      </c>
      <c r="D963">
        <v>36000</v>
      </c>
    </row>
    <row r="964" spans="1:4" x14ac:dyDescent="0.25">
      <c r="A964">
        <v>963</v>
      </c>
      <c r="B964" t="s">
        <v>16153</v>
      </c>
      <c r="C964" t="s">
        <v>18271</v>
      </c>
      <c r="D964">
        <v>2350</v>
      </c>
    </row>
    <row r="965" spans="1:4" x14ac:dyDescent="0.25">
      <c r="A965">
        <v>964</v>
      </c>
      <c r="B965" t="s">
        <v>16154</v>
      </c>
      <c r="C965" t="s">
        <v>18272</v>
      </c>
      <c r="D965">
        <v>7400</v>
      </c>
    </row>
    <row r="966" spans="1:4" x14ac:dyDescent="0.25">
      <c r="A966">
        <v>965</v>
      </c>
      <c r="B966" t="s">
        <v>16155</v>
      </c>
      <c r="C966" t="s">
        <v>18273</v>
      </c>
      <c r="D966">
        <v>7215</v>
      </c>
    </row>
    <row r="967" spans="1:4" x14ac:dyDescent="0.25">
      <c r="A967">
        <v>966</v>
      </c>
      <c r="B967" t="s">
        <v>12709</v>
      </c>
      <c r="C967" t="s">
        <v>18274</v>
      </c>
      <c r="D967">
        <v>8000</v>
      </c>
    </row>
    <row r="968" spans="1:4" x14ac:dyDescent="0.25">
      <c r="A968">
        <v>967</v>
      </c>
      <c r="B968" t="s">
        <v>16156</v>
      </c>
      <c r="C968" t="s">
        <v>18275</v>
      </c>
      <c r="D968">
        <v>8600</v>
      </c>
    </row>
    <row r="969" spans="1:4" x14ac:dyDescent="0.25">
      <c r="A969">
        <v>968</v>
      </c>
      <c r="B969" t="s">
        <v>12707</v>
      </c>
      <c r="C969" t="s">
        <v>18276</v>
      </c>
      <c r="D969">
        <v>8000</v>
      </c>
    </row>
    <row r="970" spans="1:4" x14ac:dyDescent="0.25">
      <c r="A970">
        <v>969</v>
      </c>
      <c r="B970" t="s">
        <v>12731</v>
      </c>
      <c r="C970" t="s">
        <v>18277</v>
      </c>
      <c r="D970">
        <v>8600</v>
      </c>
    </row>
    <row r="971" spans="1:4" x14ac:dyDescent="0.25">
      <c r="A971">
        <v>970</v>
      </c>
      <c r="B971" t="s">
        <v>12733</v>
      </c>
      <c r="C971" t="s">
        <v>18278</v>
      </c>
      <c r="D971">
        <v>8600</v>
      </c>
    </row>
    <row r="972" spans="1:4" x14ac:dyDescent="0.25">
      <c r="A972">
        <v>971</v>
      </c>
      <c r="B972" t="s">
        <v>12741</v>
      </c>
      <c r="C972" t="s">
        <v>18279</v>
      </c>
      <c r="D972">
        <v>8000</v>
      </c>
    </row>
    <row r="973" spans="1:4" x14ac:dyDescent="0.25">
      <c r="A973">
        <v>972</v>
      </c>
      <c r="B973" t="s">
        <v>12743</v>
      </c>
      <c r="C973" t="s">
        <v>18280</v>
      </c>
      <c r="D973">
        <v>9400</v>
      </c>
    </row>
    <row r="974" spans="1:4" x14ac:dyDescent="0.25">
      <c r="A974">
        <v>973</v>
      </c>
      <c r="B974" t="s">
        <v>12779</v>
      </c>
      <c r="C974" t="s">
        <v>18281</v>
      </c>
      <c r="D974">
        <v>8000</v>
      </c>
    </row>
    <row r="975" spans="1:4" x14ac:dyDescent="0.25">
      <c r="A975">
        <v>974</v>
      </c>
      <c r="B975" t="s">
        <v>12766</v>
      </c>
      <c r="C975" t="s">
        <v>18282</v>
      </c>
      <c r="D975">
        <v>8600</v>
      </c>
    </row>
    <row r="976" spans="1:4" x14ac:dyDescent="0.25">
      <c r="A976">
        <v>975</v>
      </c>
      <c r="B976" t="s">
        <v>12778</v>
      </c>
      <c r="C976" t="s">
        <v>18283</v>
      </c>
      <c r="D976">
        <v>8600</v>
      </c>
    </row>
    <row r="977" spans="1:4" x14ac:dyDescent="0.25">
      <c r="A977">
        <v>976</v>
      </c>
      <c r="B977" t="s">
        <v>16157</v>
      </c>
      <c r="C977" t="s">
        <v>18284</v>
      </c>
      <c r="D977">
        <v>8000</v>
      </c>
    </row>
    <row r="978" spans="1:4" x14ac:dyDescent="0.25">
      <c r="A978">
        <v>977</v>
      </c>
      <c r="B978" t="s">
        <v>113</v>
      </c>
      <c r="C978" t="s">
        <v>18285</v>
      </c>
      <c r="D978">
        <v>8600</v>
      </c>
    </row>
    <row r="979" spans="1:4" x14ac:dyDescent="0.25">
      <c r="A979">
        <v>978</v>
      </c>
      <c r="B979" t="s">
        <v>16158</v>
      </c>
      <c r="C979" t="s">
        <v>18286</v>
      </c>
      <c r="D979">
        <v>8000</v>
      </c>
    </row>
    <row r="980" spans="1:4" x14ac:dyDescent="0.25">
      <c r="A980">
        <v>979</v>
      </c>
      <c r="B980" t="s">
        <v>16159</v>
      </c>
      <c r="C980" t="s">
        <v>18287</v>
      </c>
      <c r="D980">
        <v>8000</v>
      </c>
    </row>
    <row r="981" spans="1:4" x14ac:dyDescent="0.25">
      <c r="A981">
        <v>980</v>
      </c>
      <c r="B981" t="s">
        <v>16160</v>
      </c>
      <c r="C981" t="s">
        <v>18288</v>
      </c>
      <c r="D981">
        <v>34000</v>
      </c>
    </row>
    <row r="982" spans="1:4" x14ac:dyDescent="0.25">
      <c r="A982">
        <v>981</v>
      </c>
      <c r="B982" t="s">
        <v>16161</v>
      </c>
      <c r="C982" t="s">
        <v>18289</v>
      </c>
      <c r="D982">
        <v>36000</v>
      </c>
    </row>
    <row r="983" spans="1:4" x14ac:dyDescent="0.25">
      <c r="A983">
        <v>982</v>
      </c>
      <c r="B983" t="s">
        <v>12767</v>
      </c>
      <c r="C983" t="s">
        <v>18290</v>
      </c>
      <c r="D983">
        <v>8600</v>
      </c>
    </row>
    <row r="984" spans="1:4" x14ac:dyDescent="0.25">
      <c r="A984">
        <v>983</v>
      </c>
      <c r="B984" t="s">
        <v>16162</v>
      </c>
      <c r="C984" t="s">
        <v>18291</v>
      </c>
      <c r="D984">
        <v>9400</v>
      </c>
    </row>
    <row r="985" spans="1:4" x14ac:dyDescent="0.25">
      <c r="A985">
        <v>984</v>
      </c>
      <c r="B985" t="s">
        <v>16163</v>
      </c>
      <c r="C985" t="s">
        <v>18292</v>
      </c>
      <c r="D985">
        <v>8600</v>
      </c>
    </row>
    <row r="986" spans="1:4" x14ac:dyDescent="0.25">
      <c r="A986">
        <v>985</v>
      </c>
      <c r="B986" t="s">
        <v>12777</v>
      </c>
      <c r="C986" t="s">
        <v>18293</v>
      </c>
      <c r="D986">
        <v>9400</v>
      </c>
    </row>
    <row r="987" spans="1:4" x14ac:dyDescent="0.25">
      <c r="A987">
        <v>986</v>
      </c>
      <c r="B987" t="s">
        <v>16164</v>
      </c>
      <c r="C987" t="s">
        <v>18294</v>
      </c>
      <c r="D987">
        <v>8600</v>
      </c>
    </row>
    <row r="988" spans="1:4" x14ac:dyDescent="0.25">
      <c r="A988">
        <v>987</v>
      </c>
      <c r="B988" t="s">
        <v>16165</v>
      </c>
      <c r="C988" t="s">
        <v>18295</v>
      </c>
      <c r="D988">
        <v>8000</v>
      </c>
    </row>
    <row r="989" spans="1:4" x14ac:dyDescent="0.25">
      <c r="A989">
        <v>988</v>
      </c>
      <c r="B989" t="s">
        <v>16166</v>
      </c>
      <c r="C989" t="s">
        <v>18296</v>
      </c>
      <c r="D989">
        <v>8000</v>
      </c>
    </row>
    <row r="990" spans="1:4" x14ac:dyDescent="0.25">
      <c r="A990">
        <v>989</v>
      </c>
      <c r="B990" t="s">
        <v>16167</v>
      </c>
      <c r="C990" t="s">
        <v>18297</v>
      </c>
      <c r="D990">
        <v>8600</v>
      </c>
    </row>
    <row r="991" spans="1:4" x14ac:dyDescent="0.25">
      <c r="A991">
        <v>990</v>
      </c>
      <c r="B991" t="s">
        <v>12776</v>
      </c>
      <c r="C991" t="s">
        <v>18298</v>
      </c>
      <c r="D991">
        <v>9400</v>
      </c>
    </row>
    <row r="992" spans="1:4" x14ac:dyDescent="0.25">
      <c r="A992">
        <v>991</v>
      </c>
      <c r="B992" t="s">
        <v>16168</v>
      </c>
      <c r="C992" t="s">
        <v>18299</v>
      </c>
      <c r="D992">
        <v>10000</v>
      </c>
    </row>
    <row r="993" spans="1:4" x14ac:dyDescent="0.25">
      <c r="A993">
        <v>992</v>
      </c>
      <c r="B993" t="s">
        <v>16169</v>
      </c>
      <c r="C993" t="s">
        <v>18300</v>
      </c>
      <c r="D993">
        <v>8600</v>
      </c>
    </row>
    <row r="994" spans="1:4" x14ac:dyDescent="0.25">
      <c r="A994">
        <v>993</v>
      </c>
      <c r="B994" t="s">
        <v>16170</v>
      </c>
      <c r="C994" t="s">
        <v>18301</v>
      </c>
      <c r="D994">
        <v>8600</v>
      </c>
    </row>
    <row r="995" spans="1:4" ht="45" x14ac:dyDescent="0.25">
      <c r="A995">
        <v>994</v>
      </c>
      <c r="B995" s="18" t="s">
        <v>16171</v>
      </c>
      <c r="C995" t="s">
        <v>18302</v>
      </c>
      <c r="D995">
        <v>8000</v>
      </c>
    </row>
    <row r="996" spans="1:4" x14ac:dyDescent="0.25">
      <c r="A996">
        <v>995</v>
      </c>
      <c r="B996" t="s">
        <v>16172</v>
      </c>
      <c r="C996" t="s">
        <v>18303</v>
      </c>
      <c r="D996">
        <v>8700</v>
      </c>
    </row>
    <row r="997" spans="1:4" ht="45" x14ac:dyDescent="0.25">
      <c r="A997">
        <v>996</v>
      </c>
      <c r="B997" s="18" t="s">
        <v>16173</v>
      </c>
      <c r="C997" t="s">
        <v>18304</v>
      </c>
      <c r="D997">
        <v>8600</v>
      </c>
    </row>
    <row r="998" spans="1:4" x14ac:dyDescent="0.25">
      <c r="A998">
        <v>997</v>
      </c>
      <c r="B998" t="s">
        <v>16174</v>
      </c>
      <c r="C998" t="s">
        <v>18305</v>
      </c>
      <c r="D998">
        <v>8600</v>
      </c>
    </row>
    <row r="999" spans="1:4" x14ac:dyDescent="0.25">
      <c r="A999">
        <v>998</v>
      </c>
      <c r="B999" t="s">
        <v>16175</v>
      </c>
      <c r="C999" t="s">
        <v>18306</v>
      </c>
      <c r="D999">
        <v>8600</v>
      </c>
    </row>
    <row r="1000" spans="1:4" x14ac:dyDescent="0.25">
      <c r="A1000">
        <v>999</v>
      </c>
      <c r="B1000" t="s">
        <v>16176</v>
      </c>
      <c r="C1000" t="s">
        <v>18307</v>
      </c>
      <c r="D1000">
        <v>9400</v>
      </c>
    </row>
    <row r="1001" spans="1:4" x14ac:dyDescent="0.25">
      <c r="A1001">
        <v>1000</v>
      </c>
      <c r="B1001" t="s">
        <v>16177</v>
      </c>
      <c r="C1001" t="s">
        <v>18308</v>
      </c>
      <c r="D1001">
        <v>8600</v>
      </c>
    </row>
    <row r="1002" spans="1:4" x14ac:dyDescent="0.25">
      <c r="A1002">
        <v>1001</v>
      </c>
      <c r="B1002" t="s">
        <v>16178</v>
      </c>
      <c r="C1002" t="s">
        <v>18309</v>
      </c>
      <c r="D1002">
        <v>36000</v>
      </c>
    </row>
    <row r="1003" spans="1:4" x14ac:dyDescent="0.25">
      <c r="A1003">
        <v>1002</v>
      </c>
      <c r="B1003" t="s">
        <v>16179</v>
      </c>
      <c r="C1003" t="s">
        <v>18310</v>
      </c>
      <c r="D1003">
        <v>35000</v>
      </c>
    </row>
    <row r="1004" spans="1:4" x14ac:dyDescent="0.25">
      <c r="A1004">
        <v>1003</v>
      </c>
      <c r="B1004" t="s">
        <v>16180</v>
      </c>
      <c r="C1004" t="s">
        <v>18311</v>
      </c>
      <c r="D1004">
        <v>36000</v>
      </c>
    </row>
    <row r="1005" spans="1:4" x14ac:dyDescent="0.25">
      <c r="A1005">
        <v>1004</v>
      </c>
      <c r="B1005" t="s">
        <v>16181</v>
      </c>
      <c r="C1005" t="s">
        <v>18312</v>
      </c>
      <c r="D1005">
        <v>34000</v>
      </c>
    </row>
    <row r="1006" spans="1:4" x14ac:dyDescent="0.25">
      <c r="A1006">
        <v>1005</v>
      </c>
      <c r="B1006" t="s">
        <v>16182</v>
      </c>
      <c r="C1006" t="s">
        <v>18313</v>
      </c>
      <c r="D1006">
        <v>8000</v>
      </c>
    </row>
    <row r="1007" spans="1:4" x14ac:dyDescent="0.25">
      <c r="A1007">
        <v>1006</v>
      </c>
      <c r="B1007" t="s">
        <v>16183</v>
      </c>
      <c r="C1007" t="s">
        <v>18314</v>
      </c>
      <c r="D1007">
        <v>8600</v>
      </c>
    </row>
    <row r="1008" spans="1:4" x14ac:dyDescent="0.25">
      <c r="A1008">
        <v>1007</v>
      </c>
      <c r="B1008" t="s">
        <v>16184</v>
      </c>
      <c r="C1008" t="s">
        <v>18315</v>
      </c>
      <c r="D1008">
        <v>8000</v>
      </c>
    </row>
    <row r="1009" spans="1:4" x14ac:dyDescent="0.25">
      <c r="A1009">
        <v>1008</v>
      </c>
      <c r="B1009" t="s">
        <v>16185</v>
      </c>
      <c r="C1009" t="s">
        <v>18316</v>
      </c>
      <c r="D1009">
        <v>8600</v>
      </c>
    </row>
    <row r="1010" spans="1:4" x14ac:dyDescent="0.25">
      <c r="A1010">
        <v>1009</v>
      </c>
      <c r="B1010" t="s">
        <v>16186</v>
      </c>
      <c r="C1010" t="s">
        <v>18317</v>
      </c>
      <c r="D1010">
        <v>9400</v>
      </c>
    </row>
    <row r="1011" spans="1:4" x14ac:dyDescent="0.25">
      <c r="A1011">
        <v>1010</v>
      </c>
      <c r="B1011" t="s">
        <v>16187</v>
      </c>
      <c r="C1011" t="s">
        <v>18318</v>
      </c>
      <c r="D1011">
        <v>8000</v>
      </c>
    </row>
    <row r="1012" spans="1:4" x14ac:dyDescent="0.25">
      <c r="A1012">
        <v>1011</v>
      </c>
      <c r="B1012" t="s">
        <v>16188</v>
      </c>
      <c r="C1012" t="s">
        <v>18319</v>
      </c>
      <c r="D1012">
        <v>36000</v>
      </c>
    </row>
    <row r="1013" spans="1:4" x14ac:dyDescent="0.25">
      <c r="A1013">
        <v>1012</v>
      </c>
      <c r="B1013" t="s">
        <v>16189</v>
      </c>
      <c r="C1013" t="s">
        <v>18320</v>
      </c>
      <c r="D1013">
        <v>36000</v>
      </c>
    </row>
    <row r="1014" spans="1:4" x14ac:dyDescent="0.25">
      <c r="A1014">
        <v>1013</v>
      </c>
      <c r="B1014" t="s">
        <v>16190</v>
      </c>
      <c r="C1014" t="s">
        <v>18321</v>
      </c>
      <c r="D1014">
        <v>34000</v>
      </c>
    </row>
    <row r="1015" spans="1:4" x14ac:dyDescent="0.25">
      <c r="A1015">
        <v>1014</v>
      </c>
      <c r="B1015" t="s">
        <v>16191</v>
      </c>
      <c r="C1015" t="s">
        <v>18322</v>
      </c>
      <c r="D1015">
        <v>34000</v>
      </c>
    </row>
    <row r="1016" spans="1:4" ht="45" x14ac:dyDescent="0.25">
      <c r="A1016">
        <v>1015</v>
      </c>
      <c r="B1016" s="18" t="s">
        <v>16192</v>
      </c>
      <c r="C1016" t="s">
        <v>18323</v>
      </c>
      <c r="D1016">
        <v>8600</v>
      </c>
    </row>
    <row r="1017" spans="1:4" ht="45" x14ac:dyDescent="0.25">
      <c r="A1017">
        <v>1016</v>
      </c>
      <c r="B1017" s="18" t="s">
        <v>16193</v>
      </c>
      <c r="C1017" t="s">
        <v>18324</v>
      </c>
      <c r="D1017">
        <v>8600</v>
      </c>
    </row>
    <row r="1018" spans="1:4" ht="45" x14ac:dyDescent="0.25">
      <c r="A1018">
        <v>1017</v>
      </c>
      <c r="B1018" s="18" t="s">
        <v>16194</v>
      </c>
      <c r="C1018" t="s">
        <v>18325</v>
      </c>
      <c r="D1018">
        <v>8000</v>
      </c>
    </row>
    <row r="1019" spans="1:4" x14ac:dyDescent="0.25">
      <c r="A1019">
        <v>1018</v>
      </c>
      <c r="B1019" t="s">
        <v>16195</v>
      </c>
      <c r="C1019" t="s">
        <v>18326</v>
      </c>
      <c r="D1019">
        <v>34000</v>
      </c>
    </row>
    <row r="1020" spans="1:4" x14ac:dyDescent="0.25">
      <c r="A1020">
        <v>1019</v>
      </c>
      <c r="B1020" t="s">
        <v>16196</v>
      </c>
      <c r="C1020" t="s">
        <v>18327</v>
      </c>
      <c r="D1020">
        <v>7000</v>
      </c>
    </row>
    <row r="1021" spans="1:4" x14ac:dyDescent="0.25">
      <c r="A1021">
        <v>1020</v>
      </c>
      <c r="B1021" t="s">
        <v>16197</v>
      </c>
      <c r="C1021" t="s">
        <v>18328</v>
      </c>
      <c r="D1021">
        <v>9400</v>
      </c>
    </row>
    <row r="1022" spans="1:4" x14ac:dyDescent="0.25">
      <c r="A1022">
        <v>1021</v>
      </c>
      <c r="B1022" t="s">
        <v>16198</v>
      </c>
      <c r="C1022" t="s">
        <v>18329</v>
      </c>
      <c r="D1022">
        <v>9400</v>
      </c>
    </row>
    <row r="1023" spans="1:4" x14ac:dyDescent="0.25">
      <c r="A1023">
        <v>1022</v>
      </c>
      <c r="B1023" t="s">
        <v>16199</v>
      </c>
      <c r="C1023" t="s">
        <v>18330</v>
      </c>
      <c r="D1023">
        <v>9400</v>
      </c>
    </row>
    <row r="1024" spans="1:4" x14ac:dyDescent="0.25">
      <c r="A1024">
        <v>1023</v>
      </c>
      <c r="B1024" t="s">
        <v>85</v>
      </c>
      <c r="C1024" t="s">
        <v>18331</v>
      </c>
      <c r="D1024">
        <v>8900</v>
      </c>
    </row>
    <row r="1025" spans="1:4" x14ac:dyDescent="0.25">
      <c r="A1025">
        <v>1024</v>
      </c>
      <c r="B1025" t="s">
        <v>16200</v>
      </c>
      <c r="C1025" t="s">
        <v>18332</v>
      </c>
      <c r="D1025">
        <v>7000</v>
      </c>
    </row>
    <row r="1026" spans="1:4" x14ac:dyDescent="0.25">
      <c r="A1026">
        <v>1025</v>
      </c>
      <c r="B1026" t="s">
        <v>16201</v>
      </c>
      <c r="C1026" t="s">
        <v>18333</v>
      </c>
      <c r="D1026">
        <v>9400</v>
      </c>
    </row>
    <row r="1027" spans="1:4" x14ac:dyDescent="0.25">
      <c r="A1027">
        <v>1026</v>
      </c>
      <c r="B1027" t="s">
        <v>16202</v>
      </c>
      <c r="C1027" t="s">
        <v>18334</v>
      </c>
      <c r="D1027">
        <v>7400</v>
      </c>
    </row>
    <row r="1028" spans="1:4" x14ac:dyDescent="0.25">
      <c r="A1028">
        <v>1027</v>
      </c>
      <c r="B1028" t="s">
        <v>16203</v>
      </c>
      <c r="C1028" t="s">
        <v>18335</v>
      </c>
      <c r="D1028">
        <v>10000</v>
      </c>
    </row>
    <row r="1029" spans="1:4" x14ac:dyDescent="0.25">
      <c r="A1029">
        <v>1028</v>
      </c>
      <c r="B1029" t="s">
        <v>16204</v>
      </c>
      <c r="C1029" t="s">
        <v>18336</v>
      </c>
      <c r="D1029">
        <v>10000</v>
      </c>
    </row>
    <row r="1030" spans="1:4" x14ac:dyDescent="0.25">
      <c r="A1030">
        <v>1029</v>
      </c>
      <c r="B1030" t="s">
        <v>16205</v>
      </c>
      <c r="C1030" t="s">
        <v>18337</v>
      </c>
      <c r="D1030">
        <v>9400</v>
      </c>
    </row>
    <row r="1031" spans="1:4" x14ac:dyDescent="0.25">
      <c r="A1031">
        <v>1030</v>
      </c>
      <c r="B1031" t="s">
        <v>16206</v>
      </c>
      <c r="C1031" t="s">
        <v>18338</v>
      </c>
      <c r="D1031">
        <v>9400</v>
      </c>
    </row>
    <row r="1032" spans="1:4" x14ac:dyDescent="0.25">
      <c r="A1032">
        <v>1031</v>
      </c>
      <c r="B1032" t="s">
        <v>16207</v>
      </c>
      <c r="C1032" t="s">
        <v>18339</v>
      </c>
      <c r="D1032">
        <v>7600</v>
      </c>
    </row>
    <row r="1033" spans="1:4" x14ac:dyDescent="0.25">
      <c r="A1033">
        <v>1032</v>
      </c>
      <c r="B1033" t="s">
        <v>16208</v>
      </c>
      <c r="C1033" t="s">
        <v>18340</v>
      </c>
      <c r="D1033">
        <v>9400</v>
      </c>
    </row>
    <row r="1034" spans="1:4" x14ac:dyDescent="0.25">
      <c r="A1034">
        <v>1033</v>
      </c>
      <c r="B1034" t="s">
        <v>16209</v>
      </c>
      <c r="C1034" t="s">
        <v>18341</v>
      </c>
      <c r="D1034">
        <v>9400</v>
      </c>
    </row>
    <row r="1035" spans="1:4" x14ac:dyDescent="0.25">
      <c r="A1035">
        <v>1034</v>
      </c>
      <c r="B1035" t="s">
        <v>16210</v>
      </c>
      <c r="C1035" t="s">
        <v>18342</v>
      </c>
      <c r="D1035">
        <v>7030</v>
      </c>
    </row>
    <row r="1036" spans="1:4" x14ac:dyDescent="0.25">
      <c r="A1036">
        <v>1035</v>
      </c>
      <c r="B1036" t="s">
        <v>16211</v>
      </c>
      <c r="C1036" t="s">
        <v>18343</v>
      </c>
      <c r="D1036">
        <v>10000</v>
      </c>
    </row>
    <row r="1037" spans="1:4" x14ac:dyDescent="0.25">
      <c r="A1037">
        <v>1036</v>
      </c>
      <c r="B1037" t="s">
        <v>16212</v>
      </c>
      <c r="C1037" t="s">
        <v>18344</v>
      </c>
      <c r="D1037">
        <v>9400</v>
      </c>
    </row>
    <row r="1038" spans="1:4" x14ac:dyDescent="0.25">
      <c r="A1038">
        <v>1037</v>
      </c>
      <c r="B1038" t="s">
        <v>16213</v>
      </c>
      <c r="C1038" t="s">
        <v>18345</v>
      </c>
      <c r="D1038">
        <v>10000</v>
      </c>
    </row>
    <row r="1039" spans="1:4" x14ac:dyDescent="0.25">
      <c r="A1039">
        <v>1038</v>
      </c>
      <c r="B1039" t="s">
        <v>16214</v>
      </c>
      <c r="C1039" t="s">
        <v>18346</v>
      </c>
      <c r="D1039">
        <v>10000</v>
      </c>
    </row>
    <row r="1040" spans="1:4" x14ac:dyDescent="0.25">
      <c r="A1040">
        <v>1039</v>
      </c>
      <c r="B1040" t="s">
        <v>16216</v>
      </c>
      <c r="C1040" t="s">
        <v>18347</v>
      </c>
      <c r="D1040">
        <v>7400</v>
      </c>
    </row>
    <row r="1041" spans="1:4" x14ac:dyDescent="0.25">
      <c r="A1041">
        <v>1040</v>
      </c>
      <c r="B1041" t="s">
        <v>16217</v>
      </c>
      <c r="C1041" t="s">
        <v>18348</v>
      </c>
      <c r="D1041">
        <v>7410</v>
      </c>
    </row>
    <row r="1042" spans="1:4" x14ac:dyDescent="0.25">
      <c r="A1042">
        <v>1041</v>
      </c>
      <c r="B1042" t="s">
        <v>16218</v>
      </c>
      <c r="C1042" t="s">
        <v>18349</v>
      </c>
      <c r="D1042">
        <v>7600</v>
      </c>
    </row>
    <row r="1043" spans="1:4" x14ac:dyDescent="0.25">
      <c r="A1043">
        <v>1042</v>
      </c>
      <c r="B1043" t="s">
        <v>16219</v>
      </c>
      <c r="C1043" t="s">
        <v>18350</v>
      </c>
      <c r="D1043">
        <v>2500</v>
      </c>
    </row>
    <row r="1044" spans="1:4" x14ac:dyDescent="0.25">
      <c r="A1044">
        <v>1043</v>
      </c>
      <c r="B1044" t="s">
        <v>16220</v>
      </c>
      <c r="C1044" t="s">
        <v>18351</v>
      </c>
      <c r="D1044">
        <v>8900</v>
      </c>
    </row>
    <row r="1045" spans="1:4" x14ac:dyDescent="0.25">
      <c r="A1045">
        <v>1044</v>
      </c>
      <c r="B1045" t="s">
        <v>88</v>
      </c>
      <c r="C1045" t="s">
        <v>18352</v>
      </c>
      <c r="D1045">
        <v>9400</v>
      </c>
    </row>
    <row r="1046" spans="1:4" x14ac:dyDescent="0.25">
      <c r="A1046">
        <v>1045</v>
      </c>
      <c r="B1046" t="s">
        <v>16221</v>
      </c>
      <c r="C1046" t="s">
        <v>18353</v>
      </c>
      <c r="D1046">
        <v>9400</v>
      </c>
    </row>
    <row r="1047" spans="1:4" x14ac:dyDescent="0.25">
      <c r="A1047">
        <v>1046</v>
      </c>
      <c r="B1047" t="s">
        <v>16222</v>
      </c>
      <c r="C1047" t="s">
        <v>18354</v>
      </c>
      <c r="D1047">
        <v>30000</v>
      </c>
    </row>
    <row r="1048" spans="1:4" x14ac:dyDescent="0.25">
      <c r="A1048">
        <v>1047</v>
      </c>
      <c r="B1048" t="s">
        <v>16223</v>
      </c>
      <c r="C1048" t="s">
        <v>18355</v>
      </c>
      <c r="D1048">
        <v>31500</v>
      </c>
    </row>
    <row r="1049" spans="1:4" x14ac:dyDescent="0.25">
      <c r="A1049">
        <v>1048</v>
      </c>
      <c r="B1049" t="s">
        <v>16224</v>
      </c>
      <c r="C1049" t="s">
        <v>18356</v>
      </c>
      <c r="D1049">
        <v>10300</v>
      </c>
    </row>
    <row r="1050" spans="1:4" x14ac:dyDescent="0.25">
      <c r="A1050">
        <v>1049</v>
      </c>
      <c r="B1050" t="s">
        <v>16225</v>
      </c>
      <c r="C1050" t="s">
        <v>18357</v>
      </c>
      <c r="D1050">
        <v>8900</v>
      </c>
    </row>
    <row r="1051" spans="1:4" x14ac:dyDescent="0.25">
      <c r="A1051">
        <v>1050</v>
      </c>
      <c r="B1051" t="s">
        <v>16226</v>
      </c>
      <c r="C1051" t="s">
        <v>18358</v>
      </c>
      <c r="D1051">
        <v>8900</v>
      </c>
    </row>
    <row r="1052" spans="1:4" x14ac:dyDescent="0.25">
      <c r="A1052">
        <v>1051</v>
      </c>
      <c r="B1052" t="s">
        <v>16227</v>
      </c>
      <c r="C1052" t="s">
        <v>18359</v>
      </c>
      <c r="D1052">
        <v>8900</v>
      </c>
    </row>
    <row r="1053" spans="1:4" x14ac:dyDescent="0.25">
      <c r="A1053">
        <v>1052</v>
      </c>
      <c r="B1053" t="s">
        <v>16228</v>
      </c>
      <c r="C1053" t="s">
        <v>18360</v>
      </c>
      <c r="D1053">
        <v>8900</v>
      </c>
    </row>
    <row r="1054" spans="1:4" x14ac:dyDescent="0.25">
      <c r="A1054">
        <v>1053</v>
      </c>
      <c r="B1054" t="s">
        <v>16229</v>
      </c>
      <c r="C1054" t="s">
        <v>18361</v>
      </c>
      <c r="D1054">
        <v>8900</v>
      </c>
    </row>
    <row r="1055" spans="1:4" x14ac:dyDescent="0.25">
      <c r="A1055">
        <v>1054</v>
      </c>
      <c r="B1055" t="s">
        <v>16230</v>
      </c>
      <c r="C1055" t="s">
        <v>18362</v>
      </c>
      <c r="D1055">
        <v>8900</v>
      </c>
    </row>
    <row r="1056" spans="1:4" x14ac:dyDescent="0.25">
      <c r="A1056">
        <v>1055</v>
      </c>
      <c r="B1056" t="s">
        <v>16231</v>
      </c>
      <c r="C1056" t="s">
        <v>18363</v>
      </c>
      <c r="D1056">
        <v>8900</v>
      </c>
    </row>
    <row r="1057" spans="1:4" x14ac:dyDescent="0.25">
      <c r="A1057">
        <v>1056</v>
      </c>
      <c r="B1057" t="s">
        <v>16232</v>
      </c>
      <c r="C1057" t="s">
        <v>18364</v>
      </c>
      <c r="D1057">
        <v>8900</v>
      </c>
    </row>
    <row r="1058" spans="1:4" x14ac:dyDescent="0.25">
      <c r="A1058">
        <v>1057</v>
      </c>
      <c r="B1058" t="s">
        <v>16233</v>
      </c>
      <c r="C1058" t="s">
        <v>18365</v>
      </c>
      <c r="D1058">
        <v>8900</v>
      </c>
    </row>
    <row r="1059" spans="1:4" x14ac:dyDescent="0.25">
      <c r="A1059">
        <v>1058</v>
      </c>
      <c r="B1059" t="s">
        <v>16234</v>
      </c>
      <c r="C1059" t="s">
        <v>18366</v>
      </c>
      <c r="D1059">
        <v>8900</v>
      </c>
    </row>
    <row r="1060" spans="1:4" x14ac:dyDescent="0.25">
      <c r="A1060">
        <v>1059</v>
      </c>
      <c r="B1060" t="s">
        <v>16235</v>
      </c>
      <c r="C1060" t="s">
        <v>18367</v>
      </c>
      <c r="D1060">
        <v>8900</v>
      </c>
    </row>
    <row r="1061" spans="1:4" x14ac:dyDescent="0.25">
      <c r="A1061">
        <v>1060</v>
      </c>
      <c r="B1061" t="s">
        <v>16236</v>
      </c>
      <c r="C1061" t="s">
        <v>18368</v>
      </c>
      <c r="D1061">
        <v>8900</v>
      </c>
    </row>
    <row r="1062" spans="1:4" x14ac:dyDescent="0.25">
      <c r="A1062">
        <v>1061</v>
      </c>
      <c r="B1062" t="s">
        <v>16237</v>
      </c>
      <c r="C1062" t="s">
        <v>18369</v>
      </c>
      <c r="D1062">
        <v>8900</v>
      </c>
    </row>
    <row r="1063" spans="1:4" x14ac:dyDescent="0.25">
      <c r="A1063">
        <v>1062</v>
      </c>
      <c r="B1063" t="s">
        <v>16238</v>
      </c>
      <c r="C1063" t="s">
        <v>18370</v>
      </c>
      <c r="D1063">
        <v>9700</v>
      </c>
    </row>
    <row r="1064" spans="1:4" x14ac:dyDescent="0.25">
      <c r="A1064">
        <v>1063</v>
      </c>
      <c r="B1064" t="s">
        <v>16239</v>
      </c>
      <c r="C1064" t="s">
        <v>18371</v>
      </c>
      <c r="D1064">
        <v>9700</v>
      </c>
    </row>
    <row r="1065" spans="1:4" x14ac:dyDescent="0.25">
      <c r="A1065">
        <v>1064</v>
      </c>
      <c r="B1065" t="s">
        <v>16240</v>
      </c>
      <c r="C1065" t="s">
        <v>18372</v>
      </c>
      <c r="D1065">
        <v>8900</v>
      </c>
    </row>
    <row r="1066" spans="1:4" x14ac:dyDescent="0.25">
      <c r="A1066">
        <v>1065</v>
      </c>
      <c r="B1066" t="s">
        <v>16241</v>
      </c>
      <c r="C1066" t="s">
        <v>18373</v>
      </c>
      <c r="D1066">
        <v>8900</v>
      </c>
    </row>
    <row r="1067" spans="1:4" x14ac:dyDescent="0.25">
      <c r="A1067">
        <v>1066</v>
      </c>
      <c r="B1067" t="s">
        <v>16242</v>
      </c>
      <c r="C1067" t="s">
        <v>18374</v>
      </c>
      <c r="D1067">
        <v>8900</v>
      </c>
    </row>
    <row r="1068" spans="1:4" x14ac:dyDescent="0.25">
      <c r="A1068">
        <v>1067</v>
      </c>
      <c r="B1068" t="s">
        <v>16243</v>
      </c>
      <c r="C1068" t="s">
        <v>18375</v>
      </c>
      <c r="D1068">
        <v>9400</v>
      </c>
    </row>
    <row r="1069" spans="1:4" x14ac:dyDescent="0.25">
      <c r="A1069">
        <v>1068</v>
      </c>
      <c r="B1069" t="s">
        <v>16244</v>
      </c>
      <c r="C1069" t="s">
        <v>18376</v>
      </c>
      <c r="D1069">
        <v>9400</v>
      </c>
    </row>
    <row r="1070" spans="1:4" x14ac:dyDescent="0.25">
      <c r="A1070">
        <v>1069</v>
      </c>
      <c r="B1070" t="s">
        <v>16245</v>
      </c>
      <c r="C1070" t="s">
        <v>18377</v>
      </c>
      <c r="D1070">
        <v>9400</v>
      </c>
    </row>
    <row r="1071" spans="1:4" x14ac:dyDescent="0.25">
      <c r="A1071">
        <v>1070</v>
      </c>
      <c r="B1071" t="s">
        <v>16246</v>
      </c>
      <c r="C1071" t="s">
        <v>18378</v>
      </c>
      <c r="D1071">
        <v>9400</v>
      </c>
    </row>
    <row r="1072" spans="1:4" x14ac:dyDescent="0.25">
      <c r="A1072">
        <v>1071</v>
      </c>
      <c r="B1072" t="s">
        <v>16247</v>
      </c>
      <c r="C1072" t="s">
        <v>18379</v>
      </c>
      <c r="D1072">
        <v>10300</v>
      </c>
    </row>
    <row r="1073" spans="1:4" x14ac:dyDescent="0.25">
      <c r="A1073">
        <v>1072</v>
      </c>
      <c r="B1073" t="s">
        <v>16248</v>
      </c>
      <c r="C1073" t="s">
        <v>18380</v>
      </c>
      <c r="D1073">
        <v>7410</v>
      </c>
    </row>
    <row r="1074" spans="1:4" x14ac:dyDescent="0.25">
      <c r="A1074">
        <v>1073</v>
      </c>
      <c r="B1074" t="s">
        <v>16249</v>
      </c>
      <c r="C1074" t="s">
        <v>18381</v>
      </c>
      <c r="D1074">
        <v>7600</v>
      </c>
    </row>
    <row r="1075" spans="1:4" x14ac:dyDescent="0.25">
      <c r="A1075">
        <v>1074</v>
      </c>
      <c r="B1075" t="s">
        <v>16250</v>
      </c>
      <c r="C1075" t="s">
        <v>18382</v>
      </c>
      <c r="D1075">
        <v>7600</v>
      </c>
    </row>
    <row r="1076" spans="1:4" x14ac:dyDescent="0.25">
      <c r="A1076">
        <v>1075</v>
      </c>
      <c r="B1076" t="s">
        <v>16251</v>
      </c>
      <c r="C1076" t="s">
        <v>18383</v>
      </c>
      <c r="D1076">
        <v>10300</v>
      </c>
    </row>
    <row r="1077" spans="1:4" x14ac:dyDescent="0.25">
      <c r="A1077">
        <v>1076</v>
      </c>
      <c r="B1077" t="s">
        <v>16252</v>
      </c>
      <c r="C1077" t="s">
        <v>16253</v>
      </c>
      <c r="D1077">
        <v>9400</v>
      </c>
    </row>
    <row r="1078" spans="1:4" x14ac:dyDescent="0.25">
      <c r="A1078">
        <v>1077</v>
      </c>
      <c r="B1078" t="s">
        <v>16254</v>
      </c>
      <c r="C1078" t="s">
        <v>18384</v>
      </c>
      <c r="D1078">
        <v>9400</v>
      </c>
    </row>
    <row r="1079" spans="1:4" x14ac:dyDescent="0.25">
      <c r="A1079">
        <v>1078</v>
      </c>
      <c r="B1079" t="s">
        <v>16255</v>
      </c>
      <c r="C1079" t="s">
        <v>18385</v>
      </c>
      <c r="D1079">
        <v>10300</v>
      </c>
    </row>
    <row r="1080" spans="1:4" x14ac:dyDescent="0.25">
      <c r="A1080">
        <v>1079</v>
      </c>
      <c r="B1080" t="s">
        <v>16256</v>
      </c>
      <c r="C1080" t="s">
        <v>18386</v>
      </c>
      <c r="D1080">
        <v>9400</v>
      </c>
    </row>
    <row r="1081" spans="1:4" x14ac:dyDescent="0.25">
      <c r="A1081">
        <v>1080</v>
      </c>
      <c r="B1081" t="s">
        <v>16257</v>
      </c>
      <c r="C1081" t="s">
        <v>18387</v>
      </c>
      <c r="D1081">
        <v>7600</v>
      </c>
    </row>
    <row r="1082" spans="1:4" x14ac:dyDescent="0.25">
      <c r="A1082">
        <v>1081</v>
      </c>
      <c r="B1082" t="s">
        <v>16258</v>
      </c>
      <c r="C1082" t="s">
        <v>18388</v>
      </c>
      <c r="D1082">
        <v>9400</v>
      </c>
    </row>
    <row r="1083" spans="1:4" x14ac:dyDescent="0.25">
      <c r="A1083">
        <v>1082</v>
      </c>
      <c r="B1083" t="s">
        <v>16259</v>
      </c>
      <c r="C1083" t="s">
        <v>18389</v>
      </c>
      <c r="D1083">
        <v>7000</v>
      </c>
    </row>
    <row r="1084" spans="1:4" x14ac:dyDescent="0.25">
      <c r="A1084">
        <v>1083</v>
      </c>
      <c r="B1084" t="s">
        <v>16260</v>
      </c>
      <c r="C1084" t="s">
        <v>18390</v>
      </c>
      <c r="D1084">
        <v>7220</v>
      </c>
    </row>
    <row r="1085" spans="1:4" x14ac:dyDescent="0.25">
      <c r="A1085">
        <v>1084</v>
      </c>
      <c r="B1085" t="s">
        <v>16261</v>
      </c>
      <c r="C1085" t="s">
        <v>18391</v>
      </c>
      <c r="D1085">
        <v>7600</v>
      </c>
    </row>
    <row r="1086" spans="1:4" x14ac:dyDescent="0.25">
      <c r="A1086">
        <v>1085</v>
      </c>
      <c r="B1086" t="s">
        <v>16262</v>
      </c>
      <c r="C1086" t="s">
        <v>18392</v>
      </c>
      <c r="D1086">
        <v>7600</v>
      </c>
    </row>
    <row r="1087" spans="1:4" x14ac:dyDescent="0.25">
      <c r="A1087">
        <v>1086</v>
      </c>
      <c r="B1087" t="s">
        <v>16263</v>
      </c>
      <c r="C1087" t="s">
        <v>18393</v>
      </c>
      <c r="D1087">
        <v>7600</v>
      </c>
    </row>
    <row r="1088" spans="1:4" x14ac:dyDescent="0.25">
      <c r="A1088">
        <v>1087</v>
      </c>
      <c r="B1088" t="s">
        <v>16264</v>
      </c>
      <c r="C1088" t="s">
        <v>18394</v>
      </c>
      <c r="D1088">
        <v>9400</v>
      </c>
    </row>
    <row r="1089" spans="1:4" x14ac:dyDescent="0.25">
      <c r="A1089">
        <v>1088</v>
      </c>
      <c r="B1089" t="s">
        <v>16265</v>
      </c>
      <c r="C1089" t="s">
        <v>18395</v>
      </c>
      <c r="D1089">
        <v>7220</v>
      </c>
    </row>
    <row r="1090" spans="1:4" x14ac:dyDescent="0.25">
      <c r="A1090">
        <v>1089</v>
      </c>
      <c r="B1090" t="s">
        <v>16266</v>
      </c>
      <c r="C1090" t="s">
        <v>18396</v>
      </c>
      <c r="D1090">
        <v>9400</v>
      </c>
    </row>
    <row r="1091" spans="1:4" x14ac:dyDescent="0.25">
      <c r="A1091">
        <v>1090</v>
      </c>
      <c r="B1091" t="s">
        <v>16267</v>
      </c>
      <c r="C1091" t="s">
        <v>18397</v>
      </c>
      <c r="D1091">
        <v>9400</v>
      </c>
    </row>
    <row r="1092" spans="1:4" x14ac:dyDescent="0.25">
      <c r="A1092">
        <v>1091</v>
      </c>
      <c r="B1092" t="s">
        <v>16268</v>
      </c>
      <c r="C1092" t="s">
        <v>18398</v>
      </c>
      <c r="D1092">
        <v>9400</v>
      </c>
    </row>
    <row r="1093" spans="1:4" x14ac:dyDescent="0.25">
      <c r="A1093">
        <v>1092</v>
      </c>
      <c r="B1093" t="s">
        <v>16269</v>
      </c>
      <c r="C1093" t="s">
        <v>18399</v>
      </c>
      <c r="D1093">
        <v>9400</v>
      </c>
    </row>
    <row r="1094" spans="1:4" x14ac:dyDescent="0.25">
      <c r="A1094">
        <v>1093</v>
      </c>
      <c r="B1094" t="s">
        <v>16270</v>
      </c>
      <c r="C1094" t="s">
        <v>18400</v>
      </c>
      <c r="D1094">
        <v>9400</v>
      </c>
    </row>
    <row r="1095" spans="1:4" x14ac:dyDescent="0.25">
      <c r="A1095">
        <v>1094</v>
      </c>
      <c r="B1095" t="s">
        <v>16271</v>
      </c>
      <c r="C1095" t="s">
        <v>18401</v>
      </c>
      <c r="D1095">
        <v>9400</v>
      </c>
    </row>
    <row r="1096" spans="1:4" x14ac:dyDescent="0.25">
      <c r="A1096">
        <v>1095</v>
      </c>
      <c r="B1096" t="s">
        <v>16272</v>
      </c>
      <c r="C1096" t="s">
        <v>18402</v>
      </c>
      <c r="D1096">
        <v>10300</v>
      </c>
    </row>
    <row r="1097" spans="1:4" x14ac:dyDescent="0.25">
      <c r="A1097">
        <v>1096</v>
      </c>
      <c r="B1097" t="s">
        <v>16273</v>
      </c>
      <c r="C1097" t="s">
        <v>18403</v>
      </c>
      <c r="D1097">
        <v>7600</v>
      </c>
    </row>
    <row r="1098" spans="1:4" x14ac:dyDescent="0.25">
      <c r="A1098">
        <v>1097</v>
      </c>
      <c r="B1098" t="s">
        <v>16274</v>
      </c>
      <c r="C1098" t="s">
        <v>18404</v>
      </c>
      <c r="D1098">
        <v>9400</v>
      </c>
    </row>
    <row r="1099" spans="1:4" x14ac:dyDescent="0.25">
      <c r="A1099">
        <v>1098</v>
      </c>
      <c r="B1099" t="s">
        <v>16275</v>
      </c>
      <c r="C1099" t="s">
        <v>18405</v>
      </c>
      <c r="D1099">
        <v>9400</v>
      </c>
    </row>
    <row r="1100" spans="1:4" x14ac:dyDescent="0.25">
      <c r="A1100">
        <v>1099</v>
      </c>
      <c r="B1100" t="s">
        <v>16276</v>
      </c>
      <c r="C1100" t="s">
        <v>18406</v>
      </c>
      <c r="D1100">
        <v>9400</v>
      </c>
    </row>
    <row r="1101" spans="1:4" x14ac:dyDescent="0.25">
      <c r="A1101">
        <v>1100</v>
      </c>
      <c r="B1101" t="s">
        <v>16277</v>
      </c>
      <c r="C1101" t="s">
        <v>18407</v>
      </c>
      <c r="D1101">
        <v>7600</v>
      </c>
    </row>
    <row r="1102" spans="1:4" x14ac:dyDescent="0.25">
      <c r="A1102">
        <v>1101</v>
      </c>
      <c r="B1102" t="s">
        <v>16278</v>
      </c>
      <c r="C1102" t="s">
        <v>18408</v>
      </c>
      <c r="D1102">
        <v>9400</v>
      </c>
    </row>
    <row r="1103" spans="1:4" x14ac:dyDescent="0.25">
      <c r="A1103">
        <v>1102</v>
      </c>
      <c r="B1103" t="s">
        <v>16279</v>
      </c>
      <c r="C1103" t="s">
        <v>18409</v>
      </c>
      <c r="D1103">
        <v>2730</v>
      </c>
    </row>
    <row r="1104" spans="1:4" x14ac:dyDescent="0.25">
      <c r="A1104">
        <v>1103</v>
      </c>
      <c r="B1104" t="s">
        <v>16280</v>
      </c>
      <c r="C1104" t="s">
        <v>18410</v>
      </c>
      <c r="D1104">
        <v>9400</v>
      </c>
    </row>
    <row r="1105" spans="1:4" x14ac:dyDescent="0.25">
      <c r="A1105">
        <v>1104</v>
      </c>
      <c r="B1105" t="s">
        <v>16281</v>
      </c>
      <c r="C1105" t="s">
        <v>18411</v>
      </c>
      <c r="D1105">
        <v>9400</v>
      </c>
    </row>
    <row r="1106" spans="1:4" x14ac:dyDescent="0.25">
      <c r="A1106">
        <v>1105</v>
      </c>
      <c r="B1106" t="s">
        <v>16282</v>
      </c>
      <c r="C1106" t="s">
        <v>18412</v>
      </c>
      <c r="D1106">
        <v>2500</v>
      </c>
    </row>
    <row r="1107" spans="1:4" x14ac:dyDescent="0.25">
      <c r="A1107">
        <v>1106</v>
      </c>
      <c r="B1107" t="s">
        <v>16283</v>
      </c>
      <c r="C1107" t="s">
        <v>18413</v>
      </c>
      <c r="D1107">
        <v>10300</v>
      </c>
    </row>
    <row r="1108" spans="1:4" x14ac:dyDescent="0.25">
      <c r="A1108">
        <v>1107</v>
      </c>
      <c r="B1108" t="s">
        <v>16284</v>
      </c>
      <c r="C1108" t="s">
        <v>18414</v>
      </c>
      <c r="D1108">
        <v>10300</v>
      </c>
    </row>
    <row r="1109" spans="1:4" x14ac:dyDescent="0.25">
      <c r="A1109">
        <v>1108</v>
      </c>
      <c r="B1109" t="s">
        <v>16285</v>
      </c>
      <c r="C1109" t="s">
        <v>18415</v>
      </c>
      <c r="D1109">
        <v>9400</v>
      </c>
    </row>
    <row r="1110" spans="1:4" x14ac:dyDescent="0.25">
      <c r="A1110">
        <v>1109</v>
      </c>
      <c r="B1110" t="s">
        <v>16286</v>
      </c>
      <c r="C1110" t="s">
        <v>18416</v>
      </c>
      <c r="D1110">
        <v>9700</v>
      </c>
    </row>
    <row r="1111" spans="1:4" x14ac:dyDescent="0.25">
      <c r="A1111">
        <v>1110</v>
      </c>
      <c r="B1111" t="s">
        <v>16287</v>
      </c>
      <c r="C1111" t="s">
        <v>18417</v>
      </c>
      <c r="D1111">
        <v>9700</v>
      </c>
    </row>
    <row r="1112" spans="1:4" x14ac:dyDescent="0.25">
      <c r="A1112">
        <v>1111</v>
      </c>
      <c r="B1112" t="s">
        <v>16288</v>
      </c>
      <c r="C1112" t="s">
        <v>18418</v>
      </c>
      <c r="D1112">
        <v>8900</v>
      </c>
    </row>
    <row r="1113" spans="1:4" x14ac:dyDescent="0.25">
      <c r="A1113">
        <v>1112</v>
      </c>
      <c r="B1113" t="s">
        <v>16289</v>
      </c>
      <c r="C1113" t="s">
        <v>18419</v>
      </c>
      <c r="D1113">
        <v>8900</v>
      </c>
    </row>
    <row r="1114" spans="1:4" x14ac:dyDescent="0.25">
      <c r="A1114">
        <v>1113</v>
      </c>
      <c r="B1114" t="s">
        <v>16290</v>
      </c>
      <c r="C1114" t="s">
        <v>18420</v>
      </c>
      <c r="D1114">
        <v>8900</v>
      </c>
    </row>
    <row r="1115" spans="1:4" x14ac:dyDescent="0.25">
      <c r="A1115">
        <v>1114</v>
      </c>
      <c r="B1115" t="s">
        <v>16291</v>
      </c>
      <c r="C1115" t="s">
        <v>18421</v>
      </c>
      <c r="D1115">
        <v>7020</v>
      </c>
    </row>
    <row r="1116" spans="1:4" x14ac:dyDescent="0.25">
      <c r="A1116">
        <v>1115</v>
      </c>
      <c r="B1116" t="s">
        <v>16292</v>
      </c>
      <c r="C1116" t="s">
        <v>18422</v>
      </c>
      <c r="D1116">
        <v>9700</v>
      </c>
    </row>
    <row r="1117" spans="1:4" x14ac:dyDescent="0.25">
      <c r="A1117">
        <v>1116</v>
      </c>
      <c r="B1117" t="s">
        <v>16293</v>
      </c>
      <c r="C1117" t="s">
        <v>18423</v>
      </c>
      <c r="D1117">
        <v>8900</v>
      </c>
    </row>
    <row r="1118" spans="1:4" x14ac:dyDescent="0.25">
      <c r="A1118">
        <v>1117</v>
      </c>
      <c r="B1118" t="s">
        <v>16294</v>
      </c>
      <c r="C1118" t="s">
        <v>18424</v>
      </c>
      <c r="D1118">
        <v>9700</v>
      </c>
    </row>
    <row r="1119" spans="1:4" x14ac:dyDescent="0.25">
      <c r="A1119">
        <v>1118</v>
      </c>
      <c r="B1119" t="s">
        <v>16295</v>
      </c>
      <c r="C1119" t="s">
        <v>18425</v>
      </c>
      <c r="D1119">
        <v>9700</v>
      </c>
    </row>
    <row r="1120" spans="1:4" x14ac:dyDescent="0.25">
      <c r="A1120">
        <v>1119</v>
      </c>
      <c r="B1120" t="s">
        <v>16296</v>
      </c>
      <c r="C1120" t="s">
        <v>18426</v>
      </c>
      <c r="D1120">
        <v>9700</v>
      </c>
    </row>
    <row r="1121" spans="1:4" x14ac:dyDescent="0.25">
      <c r="A1121">
        <v>1120</v>
      </c>
      <c r="B1121" t="s">
        <v>16297</v>
      </c>
      <c r="C1121" t="s">
        <v>18427</v>
      </c>
      <c r="D1121">
        <v>9700</v>
      </c>
    </row>
    <row r="1122" spans="1:4" x14ac:dyDescent="0.25">
      <c r="A1122">
        <v>1121</v>
      </c>
      <c r="B1122" t="s">
        <v>16298</v>
      </c>
      <c r="C1122" t="s">
        <v>18428</v>
      </c>
      <c r="D1122">
        <v>8900</v>
      </c>
    </row>
    <row r="1123" spans="1:4" x14ac:dyDescent="0.25">
      <c r="A1123">
        <v>1122</v>
      </c>
      <c r="B1123" t="s">
        <v>16299</v>
      </c>
      <c r="C1123" t="s">
        <v>18429</v>
      </c>
      <c r="D1123">
        <v>8900</v>
      </c>
    </row>
    <row r="1124" spans="1:4" x14ac:dyDescent="0.25">
      <c r="A1124">
        <v>1123</v>
      </c>
      <c r="B1124" t="s">
        <v>16300</v>
      </c>
      <c r="C1124" t="s">
        <v>18430</v>
      </c>
      <c r="D1124">
        <v>5800</v>
      </c>
    </row>
    <row r="1125" spans="1:4" x14ac:dyDescent="0.25">
      <c r="A1125">
        <v>1124</v>
      </c>
      <c r="B1125" t="s">
        <v>16301</v>
      </c>
      <c r="C1125" t="s">
        <v>18431</v>
      </c>
      <c r="D1125">
        <v>7200</v>
      </c>
    </row>
    <row r="1126" spans="1:4" x14ac:dyDescent="0.25">
      <c r="A1126">
        <v>1125</v>
      </c>
      <c r="B1126" t="s">
        <v>16302</v>
      </c>
      <c r="C1126" t="s">
        <v>18432</v>
      </c>
      <c r="D1126">
        <v>8900</v>
      </c>
    </row>
    <row r="1127" spans="1:4" x14ac:dyDescent="0.25">
      <c r="A1127">
        <v>1126</v>
      </c>
      <c r="B1127" t="s">
        <v>16303</v>
      </c>
      <c r="C1127" t="s">
        <v>18433</v>
      </c>
      <c r="D1127">
        <v>7200</v>
      </c>
    </row>
    <row r="1128" spans="1:4" x14ac:dyDescent="0.25">
      <c r="A1128">
        <v>1127</v>
      </c>
      <c r="B1128" t="s">
        <v>16304</v>
      </c>
      <c r="C1128" t="s">
        <v>18434</v>
      </c>
      <c r="D1128">
        <v>8900</v>
      </c>
    </row>
    <row r="1129" spans="1:4" x14ac:dyDescent="0.25">
      <c r="A1129">
        <v>1128</v>
      </c>
      <c r="B1129" t="s">
        <v>16305</v>
      </c>
      <c r="C1129" t="s">
        <v>18435</v>
      </c>
      <c r="D1129">
        <v>9700</v>
      </c>
    </row>
    <row r="1130" spans="1:4" x14ac:dyDescent="0.25">
      <c r="A1130">
        <v>1129</v>
      </c>
      <c r="B1130" t="s">
        <v>16306</v>
      </c>
      <c r="C1130" t="s">
        <v>18436</v>
      </c>
      <c r="D1130">
        <v>7200</v>
      </c>
    </row>
    <row r="1131" spans="1:4" x14ac:dyDescent="0.25">
      <c r="A1131">
        <v>1130</v>
      </c>
      <c r="B1131" t="s">
        <v>16307</v>
      </c>
      <c r="C1131" t="s">
        <v>18437</v>
      </c>
      <c r="D1131">
        <v>15200</v>
      </c>
    </row>
    <row r="1132" spans="1:4" x14ac:dyDescent="0.25">
      <c r="A1132">
        <v>1131</v>
      </c>
      <c r="B1132" t="s">
        <v>16308</v>
      </c>
      <c r="C1132" t="s">
        <v>18438</v>
      </c>
      <c r="D1132">
        <v>8900</v>
      </c>
    </row>
    <row r="1133" spans="1:4" x14ac:dyDescent="0.25">
      <c r="A1133">
        <v>1132</v>
      </c>
      <c r="B1133" t="s">
        <v>16309</v>
      </c>
      <c r="C1133" t="s">
        <v>18439</v>
      </c>
      <c r="D1133">
        <v>8900</v>
      </c>
    </row>
    <row r="1134" spans="1:4" x14ac:dyDescent="0.25">
      <c r="A1134">
        <v>1133</v>
      </c>
      <c r="B1134" t="s">
        <v>16310</v>
      </c>
      <c r="C1134" t="s">
        <v>18440</v>
      </c>
      <c r="D1134">
        <v>8900</v>
      </c>
    </row>
    <row r="1135" spans="1:4" x14ac:dyDescent="0.25">
      <c r="A1135">
        <v>1134</v>
      </c>
      <c r="B1135" t="s">
        <v>16311</v>
      </c>
      <c r="C1135" t="s">
        <v>18441</v>
      </c>
      <c r="D1135">
        <v>8900</v>
      </c>
    </row>
    <row r="1136" spans="1:4" x14ac:dyDescent="0.25">
      <c r="A1136">
        <v>1135</v>
      </c>
      <c r="B1136" t="s">
        <v>16312</v>
      </c>
      <c r="C1136" t="s">
        <v>18442</v>
      </c>
      <c r="D1136">
        <v>9700</v>
      </c>
    </row>
    <row r="1137" spans="1:4" x14ac:dyDescent="0.25">
      <c r="A1137">
        <v>1136</v>
      </c>
      <c r="B1137" t="s">
        <v>16313</v>
      </c>
      <c r="C1137" t="s">
        <v>18443</v>
      </c>
      <c r="D1137">
        <v>9700</v>
      </c>
    </row>
    <row r="1138" spans="1:4" x14ac:dyDescent="0.25">
      <c r="A1138">
        <v>1137</v>
      </c>
      <c r="B1138" t="s">
        <v>16314</v>
      </c>
      <c r="C1138" t="s">
        <v>18444</v>
      </c>
      <c r="D1138">
        <v>8900</v>
      </c>
    </row>
    <row r="1139" spans="1:4" x14ac:dyDescent="0.25">
      <c r="A1139">
        <v>1138</v>
      </c>
      <c r="B1139" t="s">
        <v>16315</v>
      </c>
      <c r="C1139" t="s">
        <v>18445</v>
      </c>
      <c r="D1139">
        <v>9700</v>
      </c>
    </row>
    <row r="1140" spans="1:4" x14ac:dyDescent="0.25">
      <c r="A1140">
        <v>1139</v>
      </c>
      <c r="B1140" t="s">
        <v>16316</v>
      </c>
      <c r="C1140" t="s">
        <v>18446</v>
      </c>
      <c r="D1140">
        <v>8900</v>
      </c>
    </row>
    <row r="1141" spans="1:4" x14ac:dyDescent="0.25">
      <c r="A1141">
        <v>1140</v>
      </c>
      <c r="B1141" t="s">
        <v>16317</v>
      </c>
      <c r="C1141" t="s">
        <v>18447</v>
      </c>
      <c r="D1141">
        <v>8900</v>
      </c>
    </row>
    <row r="1142" spans="1:4" x14ac:dyDescent="0.25">
      <c r="A1142">
        <v>1141</v>
      </c>
      <c r="B1142" t="s">
        <v>16318</v>
      </c>
      <c r="C1142" t="s">
        <v>18448</v>
      </c>
      <c r="D1142">
        <v>8900</v>
      </c>
    </row>
    <row r="1143" spans="1:4" x14ac:dyDescent="0.25">
      <c r="A1143">
        <v>1142</v>
      </c>
      <c r="B1143" t="s">
        <v>16319</v>
      </c>
      <c r="C1143" t="s">
        <v>18449</v>
      </c>
      <c r="D1143">
        <v>7200</v>
      </c>
    </row>
    <row r="1144" spans="1:4" x14ac:dyDescent="0.25">
      <c r="A1144">
        <v>1143</v>
      </c>
      <c r="B1144" t="s">
        <v>16320</v>
      </c>
      <c r="C1144" t="s">
        <v>18450</v>
      </c>
      <c r="D1144">
        <v>9700</v>
      </c>
    </row>
    <row r="1145" spans="1:4" x14ac:dyDescent="0.25">
      <c r="A1145">
        <v>1144</v>
      </c>
      <c r="B1145" t="s">
        <v>16321</v>
      </c>
      <c r="C1145" t="s">
        <v>18451</v>
      </c>
      <c r="D1145">
        <v>8900</v>
      </c>
    </row>
    <row r="1146" spans="1:4" x14ac:dyDescent="0.25">
      <c r="A1146">
        <v>1145</v>
      </c>
      <c r="B1146" t="s">
        <v>16322</v>
      </c>
      <c r="C1146" t="s">
        <v>18452</v>
      </c>
      <c r="D1146">
        <v>9700</v>
      </c>
    </row>
    <row r="1147" spans="1:4" x14ac:dyDescent="0.25">
      <c r="A1147">
        <v>1146</v>
      </c>
      <c r="B1147" t="s">
        <v>16323</v>
      </c>
      <c r="C1147" t="s">
        <v>18453</v>
      </c>
      <c r="D1147">
        <v>9700</v>
      </c>
    </row>
    <row r="1148" spans="1:4" x14ac:dyDescent="0.25">
      <c r="A1148">
        <v>1147</v>
      </c>
      <c r="B1148" t="s">
        <v>16324</v>
      </c>
      <c r="C1148" t="s">
        <v>18454</v>
      </c>
      <c r="D1148">
        <v>9700</v>
      </c>
    </row>
    <row r="1149" spans="1:4" x14ac:dyDescent="0.25">
      <c r="A1149">
        <v>1148</v>
      </c>
      <c r="B1149" t="s">
        <v>16325</v>
      </c>
      <c r="C1149" t="s">
        <v>18455</v>
      </c>
      <c r="D1149">
        <v>8900</v>
      </c>
    </row>
    <row r="1150" spans="1:4" x14ac:dyDescent="0.25">
      <c r="A1150">
        <v>1149</v>
      </c>
      <c r="B1150" t="s">
        <v>16326</v>
      </c>
      <c r="C1150" t="s">
        <v>18456</v>
      </c>
      <c r="D1150">
        <v>8900</v>
      </c>
    </row>
    <row r="1151" spans="1:4" x14ac:dyDescent="0.25">
      <c r="A1151">
        <v>1150</v>
      </c>
      <c r="B1151" t="s">
        <v>16327</v>
      </c>
      <c r="C1151" t="s">
        <v>18457</v>
      </c>
      <c r="D1151">
        <v>9700</v>
      </c>
    </row>
    <row r="1152" spans="1:4" x14ac:dyDescent="0.25">
      <c r="A1152">
        <v>1151</v>
      </c>
      <c r="B1152" t="s">
        <v>16328</v>
      </c>
      <c r="C1152" t="s">
        <v>18458</v>
      </c>
      <c r="D1152">
        <v>8900</v>
      </c>
    </row>
    <row r="1153" spans="1:4" x14ac:dyDescent="0.25">
      <c r="A1153">
        <v>1152</v>
      </c>
      <c r="B1153" t="s">
        <v>16329</v>
      </c>
      <c r="C1153" t="s">
        <v>18459</v>
      </c>
      <c r="D1153">
        <v>8900</v>
      </c>
    </row>
    <row r="1154" spans="1:4" x14ac:dyDescent="0.25">
      <c r="A1154">
        <v>1153</v>
      </c>
      <c r="B1154" t="s">
        <v>16330</v>
      </c>
      <c r="C1154" t="s">
        <v>18460</v>
      </c>
      <c r="D1154">
        <v>8900</v>
      </c>
    </row>
    <row r="1155" spans="1:4" x14ac:dyDescent="0.25">
      <c r="A1155">
        <v>1154</v>
      </c>
      <c r="B1155" t="s">
        <v>16331</v>
      </c>
      <c r="C1155" t="s">
        <v>18461</v>
      </c>
      <c r="D1155">
        <v>8900</v>
      </c>
    </row>
    <row r="1156" spans="1:4" x14ac:dyDescent="0.25">
      <c r="A1156">
        <v>1155</v>
      </c>
      <c r="B1156" t="s">
        <v>16332</v>
      </c>
      <c r="C1156" t="s">
        <v>18462</v>
      </c>
      <c r="D1156">
        <v>7200</v>
      </c>
    </row>
    <row r="1157" spans="1:4" x14ac:dyDescent="0.25">
      <c r="A1157">
        <v>1156</v>
      </c>
      <c r="B1157" t="s">
        <v>16333</v>
      </c>
      <c r="C1157" t="s">
        <v>18463</v>
      </c>
      <c r="D1157">
        <v>8900</v>
      </c>
    </row>
    <row r="1158" spans="1:4" x14ac:dyDescent="0.25">
      <c r="A1158">
        <v>1157</v>
      </c>
      <c r="B1158" t="s">
        <v>16334</v>
      </c>
      <c r="C1158" t="s">
        <v>18464</v>
      </c>
      <c r="D1158">
        <v>8900</v>
      </c>
    </row>
    <row r="1159" spans="1:4" x14ac:dyDescent="0.25">
      <c r="A1159">
        <v>1158</v>
      </c>
      <c r="B1159" t="s">
        <v>16335</v>
      </c>
      <c r="C1159" t="s">
        <v>18465</v>
      </c>
      <c r="D1159">
        <v>8900</v>
      </c>
    </row>
    <row r="1160" spans="1:4" x14ac:dyDescent="0.25">
      <c r="A1160">
        <v>1159</v>
      </c>
      <c r="B1160" t="s">
        <v>16336</v>
      </c>
      <c r="C1160" t="s">
        <v>18466</v>
      </c>
      <c r="D1160">
        <v>9700</v>
      </c>
    </row>
    <row r="1161" spans="1:4" x14ac:dyDescent="0.25">
      <c r="A1161">
        <v>1160</v>
      </c>
      <c r="B1161" t="s">
        <v>16337</v>
      </c>
      <c r="C1161" t="s">
        <v>18467</v>
      </c>
      <c r="D1161">
        <v>8900</v>
      </c>
    </row>
    <row r="1162" spans="1:4" x14ac:dyDescent="0.25">
      <c r="A1162">
        <v>1161</v>
      </c>
      <c r="B1162" t="s">
        <v>16338</v>
      </c>
      <c r="C1162" t="s">
        <v>18468</v>
      </c>
      <c r="D1162">
        <v>8900</v>
      </c>
    </row>
    <row r="1163" spans="1:4" x14ac:dyDescent="0.25">
      <c r="A1163">
        <v>1162</v>
      </c>
      <c r="B1163" t="s">
        <v>16339</v>
      </c>
      <c r="C1163" t="s">
        <v>18469</v>
      </c>
      <c r="D1163">
        <v>9700</v>
      </c>
    </row>
    <row r="1164" spans="1:4" x14ac:dyDescent="0.25">
      <c r="A1164">
        <v>1163</v>
      </c>
      <c r="B1164" t="s">
        <v>16340</v>
      </c>
      <c r="C1164" t="s">
        <v>18470</v>
      </c>
      <c r="D1164">
        <v>7200</v>
      </c>
    </row>
    <row r="1165" spans="1:4" x14ac:dyDescent="0.25">
      <c r="A1165">
        <v>1164</v>
      </c>
      <c r="B1165" t="s">
        <v>16341</v>
      </c>
      <c r="C1165" t="s">
        <v>18471</v>
      </c>
      <c r="D1165">
        <v>8900</v>
      </c>
    </row>
    <row r="1166" spans="1:4" x14ac:dyDescent="0.25">
      <c r="A1166">
        <v>1165</v>
      </c>
      <c r="B1166" t="s">
        <v>16342</v>
      </c>
      <c r="C1166" t="s">
        <v>18472</v>
      </c>
      <c r="D1166">
        <v>9700</v>
      </c>
    </row>
    <row r="1167" spans="1:4" x14ac:dyDescent="0.25">
      <c r="A1167">
        <v>1166</v>
      </c>
      <c r="B1167" t="s">
        <v>16343</v>
      </c>
      <c r="C1167" t="s">
        <v>18473</v>
      </c>
      <c r="D1167">
        <v>8900</v>
      </c>
    </row>
    <row r="1168" spans="1:4" x14ac:dyDescent="0.25">
      <c r="A1168">
        <v>1167</v>
      </c>
      <c r="B1168" t="s">
        <v>16344</v>
      </c>
      <c r="C1168" t="s">
        <v>16345</v>
      </c>
      <c r="D1168">
        <v>9400</v>
      </c>
    </row>
    <row r="1169" spans="1:4" x14ac:dyDescent="0.25">
      <c r="A1169">
        <v>1168</v>
      </c>
      <c r="B1169" t="s">
        <v>16346</v>
      </c>
      <c r="C1169" t="s">
        <v>18474</v>
      </c>
      <c r="D1169">
        <v>9400</v>
      </c>
    </row>
    <row r="1170" spans="1:4" x14ac:dyDescent="0.25">
      <c r="A1170">
        <v>1169</v>
      </c>
      <c r="B1170" t="s">
        <v>16347</v>
      </c>
      <c r="C1170" t="s">
        <v>18475</v>
      </c>
      <c r="D1170">
        <v>9400</v>
      </c>
    </row>
    <row r="1171" spans="1:4" x14ac:dyDescent="0.25">
      <c r="A1171">
        <v>1170</v>
      </c>
      <c r="B1171" t="s">
        <v>16348</v>
      </c>
      <c r="C1171" t="s">
        <v>18476</v>
      </c>
      <c r="D1171">
        <v>9400</v>
      </c>
    </row>
    <row r="1172" spans="1:4" x14ac:dyDescent="0.25">
      <c r="A1172">
        <v>1171</v>
      </c>
      <c r="B1172" t="s">
        <v>16349</v>
      </c>
      <c r="C1172" t="s">
        <v>18477</v>
      </c>
      <c r="D1172">
        <v>31000</v>
      </c>
    </row>
    <row r="1173" spans="1:4" x14ac:dyDescent="0.25">
      <c r="A1173">
        <v>1172</v>
      </c>
      <c r="B1173" t="s">
        <v>16350</v>
      </c>
      <c r="C1173" t="s">
        <v>18478</v>
      </c>
      <c r="D1173">
        <v>36000</v>
      </c>
    </row>
    <row r="1174" spans="1:4" x14ac:dyDescent="0.25">
      <c r="A1174">
        <v>1173</v>
      </c>
      <c r="B1174" t="s">
        <v>16351</v>
      </c>
      <c r="C1174" t="s">
        <v>18479</v>
      </c>
      <c r="D1174">
        <v>37700</v>
      </c>
    </row>
    <row r="1175" spans="1:4" x14ac:dyDescent="0.25">
      <c r="A1175">
        <v>1174</v>
      </c>
      <c r="B1175" t="s">
        <v>16352</v>
      </c>
      <c r="C1175" t="s">
        <v>18480</v>
      </c>
      <c r="D1175">
        <v>2633</v>
      </c>
    </row>
    <row r="1176" spans="1:4" x14ac:dyDescent="0.25">
      <c r="A1176">
        <v>1175</v>
      </c>
      <c r="B1176" t="s">
        <v>10225</v>
      </c>
      <c r="C1176" t="s">
        <v>18481</v>
      </c>
      <c r="D1176">
        <v>7600</v>
      </c>
    </row>
    <row r="1177" spans="1:4" x14ac:dyDescent="0.25">
      <c r="A1177">
        <v>1176</v>
      </c>
      <c r="B1177" t="s">
        <v>16353</v>
      </c>
      <c r="C1177" t="s">
        <v>18482</v>
      </c>
      <c r="D1177">
        <v>7600</v>
      </c>
    </row>
    <row r="1178" spans="1:4" x14ac:dyDescent="0.25">
      <c r="A1178">
        <v>1177</v>
      </c>
      <c r="B1178" t="s">
        <v>16354</v>
      </c>
      <c r="C1178" t="s">
        <v>18483</v>
      </c>
      <c r="D1178">
        <v>9400</v>
      </c>
    </row>
    <row r="1179" spans="1:4" x14ac:dyDescent="0.25">
      <c r="A1179">
        <v>1178</v>
      </c>
      <c r="B1179" t="s">
        <v>16355</v>
      </c>
      <c r="C1179" t="s">
        <v>18484</v>
      </c>
      <c r="D1179">
        <v>10000</v>
      </c>
    </row>
    <row r="1180" spans="1:4" x14ac:dyDescent="0.25">
      <c r="A1180">
        <v>1179</v>
      </c>
      <c r="B1180" t="s">
        <v>16356</v>
      </c>
      <c r="C1180" t="s">
        <v>18485</v>
      </c>
      <c r="D1180">
        <v>9400</v>
      </c>
    </row>
    <row r="1181" spans="1:4" x14ac:dyDescent="0.25">
      <c r="A1181">
        <v>1180</v>
      </c>
      <c r="B1181" t="s">
        <v>16357</v>
      </c>
      <c r="C1181" t="s">
        <v>18486</v>
      </c>
      <c r="D1181">
        <v>10000</v>
      </c>
    </row>
    <row r="1182" spans="1:4" x14ac:dyDescent="0.25">
      <c r="A1182">
        <v>1181</v>
      </c>
      <c r="B1182" t="s">
        <v>16358</v>
      </c>
      <c r="C1182" t="s">
        <v>18487</v>
      </c>
      <c r="D1182">
        <v>9400</v>
      </c>
    </row>
    <row r="1183" spans="1:4" x14ac:dyDescent="0.25">
      <c r="A1183">
        <v>1182</v>
      </c>
      <c r="B1183" t="s">
        <v>16359</v>
      </c>
      <c r="C1183" t="s">
        <v>18488</v>
      </c>
      <c r="D1183">
        <v>10300</v>
      </c>
    </row>
    <row r="1184" spans="1:4" x14ac:dyDescent="0.25">
      <c r="A1184">
        <v>1183</v>
      </c>
      <c r="B1184" t="s">
        <v>16360</v>
      </c>
      <c r="C1184" t="s">
        <v>18489</v>
      </c>
      <c r="D1184">
        <v>9400</v>
      </c>
    </row>
    <row r="1185" spans="1:4" x14ac:dyDescent="0.25">
      <c r="A1185">
        <v>1184</v>
      </c>
      <c r="B1185" t="s">
        <v>16361</v>
      </c>
      <c r="C1185" t="s">
        <v>18490</v>
      </c>
      <c r="D1185">
        <v>10000</v>
      </c>
    </row>
    <row r="1186" spans="1:4" x14ac:dyDescent="0.25">
      <c r="A1186">
        <v>1185</v>
      </c>
      <c r="B1186" t="s">
        <v>16362</v>
      </c>
      <c r="C1186" t="s">
        <v>18491</v>
      </c>
      <c r="D1186">
        <v>9400</v>
      </c>
    </row>
    <row r="1187" spans="1:4" x14ac:dyDescent="0.25">
      <c r="A1187">
        <v>1186</v>
      </c>
      <c r="B1187" t="s">
        <v>16363</v>
      </c>
      <c r="C1187" t="s">
        <v>18492</v>
      </c>
      <c r="D1187">
        <v>10000</v>
      </c>
    </row>
    <row r="1188" spans="1:4" x14ac:dyDescent="0.25">
      <c r="A1188">
        <v>1187</v>
      </c>
      <c r="B1188" t="s">
        <v>16364</v>
      </c>
      <c r="C1188" t="s">
        <v>18493</v>
      </c>
      <c r="D1188">
        <v>10000</v>
      </c>
    </row>
    <row r="1189" spans="1:4" x14ac:dyDescent="0.25">
      <c r="A1189">
        <v>1188</v>
      </c>
      <c r="B1189" t="s">
        <v>16365</v>
      </c>
      <c r="C1189" t="s">
        <v>18494</v>
      </c>
      <c r="D1189">
        <v>9400</v>
      </c>
    </row>
    <row r="1190" spans="1:4" x14ac:dyDescent="0.25">
      <c r="A1190">
        <v>1189</v>
      </c>
      <c r="B1190" t="s">
        <v>16366</v>
      </c>
      <c r="C1190" t="s">
        <v>18495</v>
      </c>
      <c r="D1190">
        <v>10000</v>
      </c>
    </row>
    <row r="1191" spans="1:4" x14ac:dyDescent="0.25">
      <c r="A1191">
        <v>1190</v>
      </c>
      <c r="B1191" t="s">
        <v>16367</v>
      </c>
      <c r="C1191" t="s">
        <v>18496</v>
      </c>
      <c r="D1191">
        <v>10000</v>
      </c>
    </row>
    <row r="1192" spans="1:4" x14ac:dyDescent="0.25">
      <c r="A1192">
        <v>1191</v>
      </c>
      <c r="B1192" t="s">
        <v>16368</v>
      </c>
      <c r="C1192" t="s">
        <v>18497</v>
      </c>
      <c r="D1192">
        <v>10300</v>
      </c>
    </row>
    <row r="1193" spans="1:4" x14ac:dyDescent="0.25">
      <c r="A1193">
        <v>1192</v>
      </c>
      <c r="B1193" t="s">
        <v>16369</v>
      </c>
      <c r="C1193" t="s">
        <v>18498</v>
      </c>
      <c r="D1193">
        <v>10300</v>
      </c>
    </row>
    <row r="1194" spans="1:4" x14ac:dyDescent="0.25">
      <c r="A1194">
        <v>1193</v>
      </c>
      <c r="B1194" t="s">
        <v>16370</v>
      </c>
      <c r="C1194" t="s">
        <v>16371</v>
      </c>
      <c r="D1194">
        <v>9400</v>
      </c>
    </row>
    <row r="1195" spans="1:4" x14ac:dyDescent="0.25">
      <c r="A1195">
        <v>1194</v>
      </c>
      <c r="B1195" t="s">
        <v>16372</v>
      </c>
      <c r="C1195" t="s">
        <v>18499</v>
      </c>
      <c r="D1195">
        <v>9400</v>
      </c>
    </row>
    <row r="1196" spans="1:4" x14ac:dyDescent="0.25">
      <c r="A1196">
        <v>1195</v>
      </c>
      <c r="B1196" t="s">
        <v>16374</v>
      </c>
      <c r="C1196" t="s">
        <v>18500</v>
      </c>
      <c r="D1196">
        <v>36000</v>
      </c>
    </row>
    <row r="1197" spans="1:4" x14ac:dyDescent="0.25">
      <c r="A1197">
        <v>1196</v>
      </c>
      <c r="B1197" t="s">
        <v>16375</v>
      </c>
      <c r="C1197" t="s">
        <v>18501</v>
      </c>
      <c r="D1197">
        <v>8900</v>
      </c>
    </row>
    <row r="1198" spans="1:4" x14ac:dyDescent="0.25">
      <c r="A1198">
        <v>1197</v>
      </c>
      <c r="B1198" t="s">
        <v>16376</v>
      </c>
      <c r="C1198" t="s">
        <v>18502</v>
      </c>
      <c r="D1198">
        <v>9400</v>
      </c>
    </row>
    <row r="1199" spans="1:4" x14ac:dyDescent="0.25">
      <c r="A1199">
        <v>1198</v>
      </c>
      <c r="B1199" t="s">
        <v>16377</v>
      </c>
      <c r="C1199" t="s">
        <v>18503</v>
      </c>
      <c r="D1199">
        <v>31500</v>
      </c>
    </row>
    <row r="1200" spans="1:4" x14ac:dyDescent="0.25">
      <c r="A1200">
        <v>1199</v>
      </c>
      <c r="B1200" t="s">
        <v>16378</v>
      </c>
      <c r="C1200" t="s">
        <v>18504</v>
      </c>
      <c r="D1200">
        <v>8900</v>
      </c>
    </row>
    <row r="1201" spans="1:4" x14ac:dyDescent="0.25">
      <c r="A1201">
        <v>1200</v>
      </c>
      <c r="B1201" t="s">
        <v>16379</v>
      </c>
      <c r="C1201" t="s">
        <v>18505</v>
      </c>
      <c r="D1201">
        <v>9400</v>
      </c>
    </row>
    <row r="1202" spans="1:4" x14ac:dyDescent="0.25">
      <c r="A1202">
        <v>1201</v>
      </c>
      <c r="B1202" t="s">
        <v>16380</v>
      </c>
      <c r="C1202" t="s">
        <v>18506</v>
      </c>
      <c r="D1202">
        <v>9400</v>
      </c>
    </row>
    <row r="1203" spans="1:4" x14ac:dyDescent="0.25">
      <c r="A1203">
        <v>1202</v>
      </c>
      <c r="B1203" t="s">
        <v>16381</v>
      </c>
      <c r="C1203" t="s">
        <v>18507</v>
      </c>
      <c r="D1203">
        <v>10300</v>
      </c>
    </row>
    <row r="1204" spans="1:4" x14ac:dyDescent="0.25">
      <c r="A1204">
        <v>1203</v>
      </c>
      <c r="B1204" t="s">
        <v>16382</v>
      </c>
      <c r="C1204" t="s">
        <v>18508</v>
      </c>
      <c r="D1204">
        <v>9400</v>
      </c>
    </row>
    <row r="1205" spans="1:4" x14ac:dyDescent="0.25">
      <c r="A1205">
        <v>1204</v>
      </c>
      <c r="B1205" t="s">
        <v>16383</v>
      </c>
      <c r="C1205" t="s">
        <v>18509</v>
      </c>
      <c r="D1205">
        <v>10300</v>
      </c>
    </row>
    <row r="1206" spans="1:4" x14ac:dyDescent="0.25">
      <c r="A1206">
        <v>1205</v>
      </c>
      <c r="B1206" t="s">
        <v>16384</v>
      </c>
      <c r="C1206" t="s">
        <v>18510</v>
      </c>
      <c r="D1206">
        <v>7600</v>
      </c>
    </row>
    <row r="1207" spans="1:4" x14ac:dyDescent="0.25">
      <c r="A1207">
        <v>1206</v>
      </c>
      <c r="B1207" t="s">
        <v>16385</v>
      </c>
      <c r="C1207" t="s">
        <v>18511</v>
      </c>
      <c r="D1207">
        <v>9400</v>
      </c>
    </row>
    <row r="1208" spans="1:4" x14ac:dyDescent="0.25">
      <c r="A1208">
        <v>1207</v>
      </c>
      <c r="B1208" t="s">
        <v>16386</v>
      </c>
      <c r="C1208" t="s">
        <v>18512</v>
      </c>
      <c r="D1208">
        <v>30000</v>
      </c>
    </row>
    <row r="1209" spans="1:4" x14ac:dyDescent="0.25">
      <c r="A1209">
        <v>1208</v>
      </c>
      <c r="B1209" t="s">
        <v>16387</v>
      </c>
      <c r="C1209" t="s">
        <v>18513</v>
      </c>
      <c r="D1209">
        <v>9700</v>
      </c>
    </row>
    <row r="1210" spans="1:4" x14ac:dyDescent="0.25">
      <c r="A1210">
        <v>1209</v>
      </c>
      <c r="B1210" t="s">
        <v>16387</v>
      </c>
      <c r="C1210" t="s">
        <v>18514</v>
      </c>
      <c r="D1210">
        <v>31500</v>
      </c>
    </row>
    <row r="1211" spans="1:4" x14ac:dyDescent="0.25">
      <c r="A1211">
        <v>1210</v>
      </c>
      <c r="B1211" t="s">
        <v>16388</v>
      </c>
      <c r="C1211" t="s">
        <v>18515</v>
      </c>
      <c r="D1211">
        <v>31500</v>
      </c>
    </row>
    <row r="1212" spans="1:4" x14ac:dyDescent="0.25">
      <c r="A1212">
        <v>1211</v>
      </c>
      <c r="B1212" t="s">
        <v>16389</v>
      </c>
      <c r="C1212" t="s">
        <v>18516</v>
      </c>
      <c r="D1212">
        <v>9400</v>
      </c>
    </row>
    <row r="1213" spans="1:4" x14ac:dyDescent="0.25">
      <c r="A1213">
        <v>1212</v>
      </c>
      <c r="B1213" t="s">
        <v>16390</v>
      </c>
      <c r="C1213" t="s">
        <v>18517</v>
      </c>
      <c r="D1213">
        <v>7600</v>
      </c>
    </row>
    <row r="1214" spans="1:4" x14ac:dyDescent="0.25">
      <c r="A1214">
        <v>1213</v>
      </c>
      <c r="B1214" t="s">
        <v>89</v>
      </c>
      <c r="C1214" t="s">
        <v>18518</v>
      </c>
      <c r="D1214">
        <v>9400</v>
      </c>
    </row>
    <row r="1215" spans="1:4" x14ac:dyDescent="0.25">
      <c r="A1215">
        <v>1214</v>
      </c>
      <c r="B1215" t="s">
        <v>16391</v>
      </c>
      <c r="C1215" t="s">
        <v>18519</v>
      </c>
      <c r="D1215">
        <v>31500</v>
      </c>
    </row>
    <row r="1216" spans="1:4" x14ac:dyDescent="0.25">
      <c r="A1216">
        <v>1215</v>
      </c>
      <c r="B1216" t="s">
        <v>16392</v>
      </c>
      <c r="C1216" t="s">
        <v>18520</v>
      </c>
      <c r="D1216">
        <v>9400</v>
      </c>
    </row>
    <row r="1217" spans="1:4" x14ac:dyDescent="0.25">
      <c r="A1217">
        <v>1216</v>
      </c>
      <c r="B1217" t="s">
        <v>16393</v>
      </c>
      <c r="C1217" t="s">
        <v>18521</v>
      </c>
      <c r="D1217">
        <v>9400</v>
      </c>
    </row>
    <row r="1218" spans="1:4" x14ac:dyDescent="0.25">
      <c r="A1218">
        <v>1217</v>
      </c>
      <c r="B1218" t="s">
        <v>16394</v>
      </c>
      <c r="C1218" t="s">
        <v>18522</v>
      </c>
      <c r="D1218">
        <v>9400</v>
      </c>
    </row>
    <row r="1219" spans="1:4" x14ac:dyDescent="0.25">
      <c r="A1219">
        <v>1218</v>
      </c>
      <c r="B1219" t="s">
        <v>16395</v>
      </c>
      <c r="C1219" t="s">
        <v>18523</v>
      </c>
      <c r="D1219">
        <v>9400</v>
      </c>
    </row>
    <row r="1220" spans="1:4" x14ac:dyDescent="0.25">
      <c r="A1220">
        <v>1219</v>
      </c>
      <c r="B1220" t="s">
        <v>16396</v>
      </c>
      <c r="C1220" t="s">
        <v>18524</v>
      </c>
      <c r="D1220">
        <v>31500</v>
      </c>
    </row>
    <row r="1221" spans="1:4" x14ac:dyDescent="0.25">
      <c r="A1221">
        <v>1220</v>
      </c>
      <c r="B1221" t="s">
        <v>16397</v>
      </c>
      <c r="C1221" t="s">
        <v>18525</v>
      </c>
      <c r="D1221">
        <v>31500</v>
      </c>
    </row>
    <row r="1222" spans="1:4" x14ac:dyDescent="0.25">
      <c r="A1222">
        <v>1221</v>
      </c>
      <c r="B1222" t="s">
        <v>16398</v>
      </c>
      <c r="C1222" t="s">
        <v>18526</v>
      </c>
      <c r="D1222">
        <v>9400</v>
      </c>
    </row>
    <row r="1223" spans="1:4" x14ac:dyDescent="0.25">
      <c r="A1223">
        <v>1222</v>
      </c>
      <c r="B1223" t="s">
        <v>16399</v>
      </c>
      <c r="C1223" t="s">
        <v>18527</v>
      </c>
      <c r="D1223">
        <v>9400</v>
      </c>
    </row>
    <row r="1224" spans="1:4" x14ac:dyDescent="0.25">
      <c r="A1224">
        <v>1223</v>
      </c>
      <c r="B1224" t="s">
        <v>16400</v>
      </c>
      <c r="C1224" t="s">
        <v>18528</v>
      </c>
      <c r="D1224">
        <v>9400</v>
      </c>
    </row>
    <row r="1225" spans="1:4" x14ac:dyDescent="0.25">
      <c r="A1225">
        <v>1224</v>
      </c>
      <c r="B1225" t="s">
        <v>16401</v>
      </c>
      <c r="C1225" t="s">
        <v>18529</v>
      </c>
      <c r="D1225">
        <v>9700</v>
      </c>
    </row>
    <row r="1226" spans="1:4" x14ac:dyDescent="0.25">
      <c r="A1226">
        <v>1225</v>
      </c>
      <c r="B1226" t="s">
        <v>16402</v>
      </c>
      <c r="C1226" t="s">
        <v>18530</v>
      </c>
      <c r="D1226">
        <v>9400</v>
      </c>
    </row>
    <row r="1227" spans="1:4" x14ac:dyDescent="0.25">
      <c r="A1227">
        <v>1226</v>
      </c>
      <c r="B1227" t="s">
        <v>16403</v>
      </c>
      <c r="C1227" t="s">
        <v>18531</v>
      </c>
      <c r="D1227">
        <v>31500</v>
      </c>
    </row>
    <row r="1228" spans="1:4" x14ac:dyDescent="0.25">
      <c r="A1228">
        <v>1227</v>
      </c>
      <c r="B1228" t="s">
        <v>16404</v>
      </c>
      <c r="C1228" t="s">
        <v>18532</v>
      </c>
      <c r="D1228">
        <v>30000</v>
      </c>
    </row>
    <row r="1229" spans="1:4" x14ac:dyDescent="0.25">
      <c r="A1229">
        <v>1228</v>
      </c>
      <c r="B1229" t="s">
        <v>16405</v>
      </c>
      <c r="C1229" t="s">
        <v>18533</v>
      </c>
      <c r="D1229">
        <v>30000</v>
      </c>
    </row>
    <row r="1230" spans="1:4" x14ac:dyDescent="0.25">
      <c r="A1230">
        <v>1229</v>
      </c>
      <c r="B1230" t="s">
        <v>16406</v>
      </c>
      <c r="C1230" t="s">
        <v>18534</v>
      </c>
      <c r="D1230">
        <v>30000</v>
      </c>
    </row>
    <row r="1231" spans="1:4" x14ac:dyDescent="0.25">
      <c r="A1231">
        <v>1230</v>
      </c>
      <c r="B1231" t="s">
        <v>16407</v>
      </c>
      <c r="C1231" t="s">
        <v>18535</v>
      </c>
      <c r="D1231">
        <v>31500</v>
      </c>
    </row>
    <row r="1232" spans="1:4" x14ac:dyDescent="0.25">
      <c r="A1232">
        <v>1231</v>
      </c>
      <c r="B1232" t="s">
        <v>16408</v>
      </c>
      <c r="C1232" t="s">
        <v>18536</v>
      </c>
      <c r="D1232">
        <v>9400</v>
      </c>
    </row>
    <row r="1233" spans="1:4" x14ac:dyDescent="0.25">
      <c r="A1233">
        <v>1232</v>
      </c>
      <c r="B1233" t="s">
        <v>16409</v>
      </c>
      <c r="C1233" t="s">
        <v>16410</v>
      </c>
      <c r="D1233">
        <v>10000</v>
      </c>
    </row>
    <row r="1234" spans="1:4" x14ac:dyDescent="0.25">
      <c r="A1234">
        <v>1233</v>
      </c>
      <c r="B1234" t="s">
        <v>16411</v>
      </c>
      <c r="C1234" t="s">
        <v>18537</v>
      </c>
      <c r="D1234">
        <v>30000</v>
      </c>
    </row>
    <row r="1235" spans="1:4" x14ac:dyDescent="0.25">
      <c r="A1235">
        <v>1234</v>
      </c>
      <c r="B1235" t="s">
        <v>16412</v>
      </c>
      <c r="C1235" t="s">
        <v>18538</v>
      </c>
      <c r="D1235">
        <v>34000</v>
      </c>
    </row>
    <row r="1236" spans="1:4" x14ac:dyDescent="0.25">
      <c r="A1236">
        <v>1235</v>
      </c>
      <c r="B1236" t="s">
        <v>16413</v>
      </c>
      <c r="C1236" t="s">
        <v>18539</v>
      </c>
      <c r="D1236">
        <v>31500</v>
      </c>
    </row>
    <row r="1237" spans="1:4" x14ac:dyDescent="0.25">
      <c r="A1237">
        <v>1236</v>
      </c>
      <c r="B1237" t="s">
        <v>16414</v>
      </c>
      <c r="C1237" t="s">
        <v>18540</v>
      </c>
      <c r="D1237">
        <v>35000</v>
      </c>
    </row>
    <row r="1238" spans="1:4" x14ac:dyDescent="0.25">
      <c r="A1238">
        <v>1237</v>
      </c>
      <c r="B1238" t="s">
        <v>16415</v>
      </c>
      <c r="C1238" t="s">
        <v>18541</v>
      </c>
      <c r="D1238">
        <v>10300</v>
      </c>
    </row>
    <row r="1239" spans="1:4" x14ac:dyDescent="0.25">
      <c r="A1239">
        <v>1238</v>
      </c>
      <c r="B1239" t="s">
        <v>16416</v>
      </c>
      <c r="C1239" t="s">
        <v>18542</v>
      </c>
      <c r="D1239">
        <v>9400</v>
      </c>
    </row>
    <row r="1240" spans="1:4" x14ac:dyDescent="0.25">
      <c r="A1240">
        <v>1239</v>
      </c>
      <c r="B1240" t="s">
        <v>12782</v>
      </c>
      <c r="C1240" t="s">
        <v>18543</v>
      </c>
      <c r="D1240">
        <v>10300</v>
      </c>
    </row>
    <row r="1241" spans="1:4" x14ac:dyDescent="0.25">
      <c r="A1241">
        <v>1240</v>
      </c>
      <c r="B1241" t="s">
        <v>12721</v>
      </c>
      <c r="C1241" t="s">
        <v>18544</v>
      </c>
      <c r="D1241">
        <v>10300</v>
      </c>
    </row>
    <row r="1242" spans="1:4" x14ac:dyDescent="0.25">
      <c r="A1242">
        <v>1241</v>
      </c>
      <c r="B1242" t="s">
        <v>16417</v>
      </c>
      <c r="C1242" t="s">
        <v>16418</v>
      </c>
      <c r="D1242">
        <v>9400</v>
      </c>
    </row>
    <row r="1243" spans="1:4" x14ac:dyDescent="0.25">
      <c r="A1243">
        <v>1242</v>
      </c>
      <c r="B1243" t="s">
        <v>12711</v>
      </c>
      <c r="C1243" t="s">
        <v>18545</v>
      </c>
      <c r="D1243">
        <v>10300</v>
      </c>
    </row>
    <row r="1244" spans="1:4" x14ac:dyDescent="0.25">
      <c r="A1244">
        <v>1243</v>
      </c>
      <c r="B1244" t="s">
        <v>12787</v>
      </c>
      <c r="C1244" t="s">
        <v>18546</v>
      </c>
      <c r="D1244">
        <v>10000</v>
      </c>
    </row>
    <row r="1245" spans="1:4" x14ac:dyDescent="0.25">
      <c r="A1245">
        <v>1244</v>
      </c>
      <c r="B1245" t="s">
        <v>16419</v>
      </c>
      <c r="C1245" t="s">
        <v>18547</v>
      </c>
      <c r="D1245">
        <v>10000</v>
      </c>
    </row>
    <row r="1246" spans="1:4" x14ac:dyDescent="0.25">
      <c r="A1246">
        <v>1245</v>
      </c>
      <c r="B1246" t="s">
        <v>12701</v>
      </c>
      <c r="C1246" t="s">
        <v>18548</v>
      </c>
      <c r="D1246">
        <v>7800</v>
      </c>
    </row>
    <row r="1247" spans="1:4" ht="45" x14ac:dyDescent="0.25">
      <c r="A1247">
        <v>1246</v>
      </c>
      <c r="B1247" s="18" t="s">
        <v>16420</v>
      </c>
      <c r="C1247" t="s">
        <v>18549</v>
      </c>
      <c r="D1247">
        <v>10000</v>
      </c>
    </row>
    <row r="1248" spans="1:4" ht="45" x14ac:dyDescent="0.25">
      <c r="A1248">
        <v>1247</v>
      </c>
      <c r="B1248" s="18" t="s">
        <v>16421</v>
      </c>
      <c r="C1248" t="s">
        <v>18550</v>
      </c>
      <c r="D1248">
        <v>9400</v>
      </c>
    </row>
    <row r="1249" spans="1:4" x14ac:dyDescent="0.25">
      <c r="A1249">
        <v>1248</v>
      </c>
      <c r="B1249" t="s">
        <v>12757</v>
      </c>
      <c r="C1249" t="s">
        <v>18551</v>
      </c>
      <c r="D1249">
        <v>10300</v>
      </c>
    </row>
    <row r="1250" spans="1:4" x14ac:dyDescent="0.25">
      <c r="A1250">
        <v>1249</v>
      </c>
      <c r="B1250" t="s">
        <v>16422</v>
      </c>
      <c r="C1250" t="s">
        <v>18552</v>
      </c>
      <c r="D1250">
        <v>7800</v>
      </c>
    </row>
    <row r="1251" spans="1:4" x14ac:dyDescent="0.25">
      <c r="A1251">
        <v>1250</v>
      </c>
      <c r="B1251" t="s">
        <v>16423</v>
      </c>
      <c r="C1251" t="s">
        <v>18553</v>
      </c>
      <c r="D1251">
        <v>10000</v>
      </c>
    </row>
    <row r="1252" spans="1:4" x14ac:dyDescent="0.25">
      <c r="A1252">
        <v>1251</v>
      </c>
      <c r="B1252" t="s">
        <v>16424</v>
      </c>
      <c r="C1252" t="s">
        <v>18554</v>
      </c>
      <c r="D1252">
        <v>10000</v>
      </c>
    </row>
    <row r="1253" spans="1:4" x14ac:dyDescent="0.25">
      <c r="A1253">
        <v>1252</v>
      </c>
      <c r="B1253" t="s">
        <v>16425</v>
      </c>
      <c r="C1253" t="s">
        <v>16426</v>
      </c>
      <c r="D1253">
        <v>10000</v>
      </c>
    </row>
    <row r="1254" spans="1:4" x14ac:dyDescent="0.25">
      <c r="A1254">
        <v>1253</v>
      </c>
      <c r="B1254" t="s">
        <v>16427</v>
      </c>
      <c r="C1254" t="s">
        <v>16428</v>
      </c>
      <c r="D1254">
        <v>9400</v>
      </c>
    </row>
    <row r="1255" spans="1:4" x14ac:dyDescent="0.25">
      <c r="A1255">
        <v>1254</v>
      </c>
      <c r="B1255" t="s">
        <v>16429</v>
      </c>
      <c r="C1255" t="s">
        <v>18555</v>
      </c>
      <c r="D1255">
        <v>34000</v>
      </c>
    </row>
    <row r="1256" spans="1:4" x14ac:dyDescent="0.25">
      <c r="A1256">
        <v>1255</v>
      </c>
      <c r="B1256" t="s">
        <v>16430</v>
      </c>
      <c r="C1256" t="s">
        <v>18556</v>
      </c>
      <c r="D1256">
        <v>8000</v>
      </c>
    </row>
    <row r="1257" spans="1:4" x14ac:dyDescent="0.25">
      <c r="A1257">
        <v>1256</v>
      </c>
      <c r="B1257" t="s">
        <v>16431</v>
      </c>
      <c r="C1257" t="s">
        <v>18557</v>
      </c>
      <c r="D1257">
        <v>9400</v>
      </c>
    </row>
    <row r="1258" spans="1:4" x14ac:dyDescent="0.25">
      <c r="A1258">
        <v>1257</v>
      </c>
      <c r="B1258" t="s">
        <v>16432</v>
      </c>
      <c r="C1258" t="s">
        <v>18558</v>
      </c>
      <c r="D1258">
        <v>10000</v>
      </c>
    </row>
    <row r="1259" spans="1:4" x14ac:dyDescent="0.25">
      <c r="A1259">
        <v>1258</v>
      </c>
      <c r="B1259" t="s">
        <v>16433</v>
      </c>
      <c r="C1259" t="s">
        <v>18559</v>
      </c>
      <c r="D1259">
        <v>10000</v>
      </c>
    </row>
    <row r="1260" spans="1:4" x14ac:dyDescent="0.25">
      <c r="A1260">
        <v>1259</v>
      </c>
      <c r="B1260" t="s">
        <v>16434</v>
      </c>
      <c r="C1260" t="s">
        <v>18560</v>
      </c>
      <c r="D1260">
        <v>36000</v>
      </c>
    </row>
    <row r="1261" spans="1:4" x14ac:dyDescent="0.25">
      <c r="A1261">
        <v>1260</v>
      </c>
      <c r="B1261" t="s">
        <v>16435</v>
      </c>
      <c r="C1261" t="s">
        <v>18561</v>
      </c>
      <c r="D1261">
        <v>9400</v>
      </c>
    </row>
    <row r="1262" spans="1:4" ht="45" x14ac:dyDescent="0.25">
      <c r="A1262">
        <v>1261</v>
      </c>
      <c r="B1262" s="18" t="s">
        <v>16436</v>
      </c>
      <c r="C1262" t="s">
        <v>18562</v>
      </c>
      <c r="D1262">
        <v>9400</v>
      </c>
    </row>
    <row r="1263" spans="1:4" x14ac:dyDescent="0.25">
      <c r="A1263">
        <v>1262</v>
      </c>
      <c r="B1263" t="s">
        <v>16437</v>
      </c>
      <c r="C1263" t="s">
        <v>18563</v>
      </c>
      <c r="D1263">
        <v>36000</v>
      </c>
    </row>
    <row r="1264" spans="1:4" x14ac:dyDescent="0.25">
      <c r="A1264">
        <v>1263</v>
      </c>
      <c r="B1264" t="s">
        <v>16438</v>
      </c>
      <c r="C1264" t="s">
        <v>18564</v>
      </c>
      <c r="D1264">
        <v>34000</v>
      </c>
    </row>
    <row r="1265" spans="1:4" x14ac:dyDescent="0.25">
      <c r="A1265">
        <v>1264</v>
      </c>
      <c r="B1265" t="s">
        <v>16439</v>
      </c>
      <c r="C1265" t="s">
        <v>16440</v>
      </c>
      <c r="D1265">
        <v>9400</v>
      </c>
    </row>
    <row r="1266" spans="1:4" x14ac:dyDescent="0.25">
      <c r="A1266">
        <v>1265</v>
      </c>
      <c r="B1266" t="s">
        <v>16441</v>
      </c>
      <c r="C1266" t="s">
        <v>18565</v>
      </c>
      <c r="D1266">
        <v>34000</v>
      </c>
    </row>
    <row r="1267" spans="1:4" x14ac:dyDescent="0.25">
      <c r="A1267">
        <v>1266</v>
      </c>
      <c r="B1267" t="s">
        <v>10446</v>
      </c>
      <c r="C1267" t="s">
        <v>18566</v>
      </c>
      <c r="D1267">
        <v>7200</v>
      </c>
    </row>
    <row r="1268" spans="1:4" x14ac:dyDescent="0.25">
      <c r="A1268">
        <v>1267</v>
      </c>
      <c r="B1268" t="s">
        <v>16442</v>
      </c>
      <c r="C1268" t="s">
        <v>18567</v>
      </c>
      <c r="D1268">
        <v>10760</v>
      </c>
    </row>
    <row r="1269" spans="1:4" x14ac:dyDescent="0.25">
      <c r="A1269">
        <v>1268</v>
      </c>
      <c r="B1269" t="s">
        <v>16443</v>
      </c>
      <c r="C1269" t="s">
        <v>18568</v>
      </c>
      <c r="D1269">
        <v>9400</v>
      </c>
    </row>
    <row r="1270" spans="1:4" x14ac:dyDescent="0.25">
      <c r="A1270">
        <v>1269</v>
      </c>
      <c r="B1270" t="s">
        <v>16444</v>
      </c>
      <c r="C1270" t="s">
        <v>18569</v>
      </c>
      <c r="D1270">
        <v>9400</v>
      </c>
    </row>
    <row r="1271" spans="1:4" x14ac:dyDescent="0.25">
      <c r="A1271">
        <v>1270</v>
      </c>
      <c r="B1271" t="s">
        <v>16445</v>
      </c>
      <c r="C1271" t="s">
        <v>18570</v>
      </c>
      <c r="D1271">
        <v>30000</v>
      </c>
    </row>
    <row r="1272" spans="1:4" x14ac:dyDescent="0.25">
      <c r="A1272">
        <v>1271</v>
      </c>
      <c r="B1272" t="s">
        <v>16446</v>
      </c>
      <c r="C1272" t="s">
        <v>18571</v>
      </c>
      <c r="D1272">
        <v>30000</v>
      </c>
    </row>
    <row r="1273" spans="1:4" x14ac:dyDescent="0.25">
      <c r="A1273">
        <v>1272</v>
      </c>
      <c r="B1273" t="s">
        <v>16447</v>
      </c>
      <c r="C1273" t="s">
        <v>18572</v>
      </c>
      <c r="D1273">
        <v>9400</v>
      </c>
    </row>
    <row r="1274" spans="1:4" x14ac:dyDescent="0.25">
      <c r="A1274">
        <v>1273</v>
      </c>
      <c r="B1274" t="s">
        <v>16448</v>
      </c>
      <c r="C1274" t="s">
        <v>18573</v>
      </c>
      <c r="D1274">
        <v>7600</v>
      </c>
    </row>
    <row r="1275" spans="1:4" x14ac:dyDescent="0.25">
      <c r="A1275">
        <v>1274</v>
      </c>
      <c r="B1275" t="s">
        <v>16449</v>
      </c>
      <c r="C1275" t="s">
        <v>18574</v>
      </c>
      <c r="D1275">
        <v>10000</v>
      </c>
    </row>
    <row r="1276" spans="1:4" x14ac:dyDescent="0.25">
      <c r="A1276">
        <v>1275</v>
      </c>
      <c r="B1276" t="s">
        <v>16450</v>
      </c>
      <c r="C1276" t="s">
        <v>18575</v>
      </c>
      <c r="D1276">
        <v>8900</v>
      </c>
    </row>
    <row r="1277" spans="1:4" x14ac:dyDescent="0.25">
      <c r="A1277">
        <v>1276</v>
      </c>
      <c r="B1277" t="s">
        <v>16451</v>
      </c>
      <c r="C1277" t="s">
        <v>18576</v>
      </c>
      <c r="D1277">
        <v>9400</v>
      </c>
    </row>
    <row r="1278" spans="1:4" ht="30" x14ac:dyDescent="0.25">
      <c r="A1278">
        <v>1277</v>
      </c>
      <c r="B1278" s="18" t="s">
        <v>16452</v>
      </c>
      <c r="C1278" t="s">
        <v>18577</v>
      </c>
      <c r="D1278">
        <v>9400</v>
      </c>
    </row>
    <row r="1279" spans="1:4" x14ac:dyDescent="0.25">
      <c r="A1279">
        <v>1278</v>
      </c>
      <c r="B1279" t="s">
        <v>16453</v>
      </c>
      <c r="C1279" t="s">
        <v>18578</v>
      </c>
      <c r="D1279">
        <v>9400</v>
      </c>
    </row>
    <row r="1280" spans="1:4" x14ac:dyDescent="0.25">
      <c r="A1280">
        <v>1279</v>
      </c>
      <c r="B1280" t="s">
        <v>16454</v>
      </c>
      <c r="C1280" t="s">
        <v>18579</v>
      </c>
      <c r="D1280">
        <v>32700</v>
      </c>
    </row>
    <row r="1281" spans="1:4" x14ac:dyDescent="0.25">
      <c r="A1281">
        <v>1280</v>
      </c>
      <c r="B1281" t="s">
        <v>16455</v>
      </c>
      <c r="C1281" t="s">
        <v>18580</v>
      </c>
      <c r="D1281">
        <v>10000</v>
      </c>
    </row>
    <row r="1282" spans="1:4" x14ac:dyDescent="0.25">
      <c r="A1282">
        <v>1281</v>
      </c>
      <c r="B1282" t="s">
        <v>16456</v>
      </c>
      <c r="C1282" t="s">
        <v>18581</v>
      </c>
      <c r="D1282">
        <v>31000</v>
      </c>
    </row>
    <row r="1283" spans="1:4" x14ac:dyDescent="0.25">
      <c r="A1283">
        <v>1282</v>
      </c>
      <c r="B1283" t="s">
        <v>16457</v>
      </c>
      <c r="C1283" t="s">
        <v>18582</v>
      </c>
      <c r="D1283">
        <v>32700</v>
      </c>
    </row>
    <row r="1284" spans="1:4" x14ac:dyDescent="0.25">
      <c r="A1284">
        <v>1283</v>
      </c>
      <c r="B1284" t="s">
        <v>16458</v>
      </c>
      <c r="C1284" t="s">
        <v>18583</v>
      </c>
      <c r="D1284">
        <v>9400</v>
      </c>
    </row>
    <row r="1285" spans="1:4" x14ac:dyDescent="0.25">
      <c r="A1285">
        <v>1284</v>
      </c>
      <c r="B1285" t="s">
        <v>16459</v>
      </c>
      <c r="C1285" t="s">
        <v>18584</v>
      </c>
      <c r="D1285">
        <v>32700</v>
      </c>
    </row>
    <row r="1286" spans="1:4" x14ac:dyDescent="0.25">
      <c r="A1286">
        <v>1285</v>
      </c>
      <c r="B1286" t="s">
        <v>16460</v>
      </c>
      <c r="C1286" t="s">
        <v>18585</v>
      </c>
      <c r="D1286">
        <v>31500</v>
      </c>
    </row>
    <row r="1287" spans="1:4" x14ac:dyDescent="0.25">
      <c r="A1287">
        <v>1286</v>
      </c>
      <c r="B1287" t="s">
        <v>16461</v>
      </c>
      <c r="C1287" t="s">
        <v>18586</v>
      </c>
      <c r="D1287">
        <v>9400</v>
      </c>
    </row>
    <row r="1288" spans="1:4" x14ac:dyDescent="0.25">
      <c r="A1288">
        <v>1287</v>
      </c>
      <c r="B1288" t="s">
        <v>16462</v>
      </c>
      <c r="C1288" t="s">
        <v>18587</v>
      </c>
      <c r="D1288">
        <v>31500</v>
      </c>
    </row>
    <row r="1289" spans="1:4" x14ac:dyDescent="0.25">
      <c r="A1289">
        <v>1288</v>
      </c>
      <c r="B1289" t="s">
        <v>16463</v>
      </c>
      <c r="C1289" t="s">
        <v>18588</v>
      </c>
      <c r="D1289">
        <v>9400</v>
      </c>
    </row>
    <row r="1290" spans="1:4" x14ac:dyDescent="0.25">
      <c r="A1290">
        <v>1289</v>
      </c>
      <c r="B1290" t="s">
        <v>16464</v>
      </c>
      <c r="C1290" t="s">
        <v>18589</v>
      </c>
      <c r="D1290">
        <v>9400</v>
      </c>
    </row>
    <row r="1291" spans="1:4" x14ac:dyDescent="0.25">
      <c r="A1291">
        <v>1290</v>
      </c>
      <c r="B1291" t="s">
        <v>16465</v>
      </c>
      <c r="C1291" t="s">
        <v>18590</v>
      </c>
      <c r="D1291">
        <v>8900</v>
      </c>
    </row>
    <row r="1292" spans="1:4" x14ac:dyDescent="0.25">
      <c r="A1292">
        <v>1291</v>
      </c>
      <c r="B1292" t="s">
        <v>16466</v>
      </c>
      <c r="C1292" t="s">
        <v>18591</v>
      </c>
      <c r="D1292">
        <v>7000</v>
      </c>
    </row>
    <row r="1293" spans="1:4" x14ac:dyDescent="0.25">
      <c r="A1293">
        <v>1292</v>
      </c>
      <c r="B1293" t="s">
        <v>16467</v>
      </c>
      <c r="C1293" t="s">
        <v>18592</v>
      </c>
      <c r="D1293">
        <v>31000</v>
      </c>
    </row>
    <row r="1294" spans="1:4" x14ac:dyDescent="0.25">
      <c r="A1294">
        <v>1293</v>
      </c>
      <c r="B1294" t="s">
        <v>16468</v>
      </c>
      <c r="C1294" t="s">
        <v>18593</v>
      </c>
      <c r="D1294">
        <v>31000</v>
      </c>
    </row>
    <row r="1295" spans="1:4" x14ac:dyDescent="0.25">
      <c r="A1295">
        <v>1294</v>
      </c>
      <c r="B1295" t="s">
        <v>16469</v>
      </c>
      <c r="C1295" t="s">
        <v>18594</v>
      </c>
      <c r="D1295">
        <v>32700</v>
      </c>
    </row>
    <row r="1296" spans="1:4" x14ac:dyDescent="0.25">
      <c r="A1296">
        <v>1295</v>
      </c>
      <c r="B1296" t="s">
        <v>16470</v>
      </c>
      <c r="C1296" t="s">
        <v>18595</v>
      </c>
      <c r="D1296">
        <v>7220</v>
      </c>
    </row>
    <row r="1297" spans="1:4" x14ac:dyDescent="0.25">
      <c r="A1297">
        <v>1296</v>
      </c>
      <c r="B1297" t="s">
        <v>16</v>
      </c>
      <c r="C1297" t="s">
        <v>18596</v>
      </c>
      <c r="D1297">
        <v>9400</v>
      </c>
    </row>
    <row r="1298" spans="1:4" x14ac:dyDescent="0.25">
      <c r="A1298">
        <v>1297</v>
      </c>
      <c r="B1298" t="s">
        <v>16471</v>
      </c>
      <c r="C1298" t="s">
        <v>18597</v>
      </c>
      <c r="D1298">
        <v>6650</v>
      </c>
    </row>
    <row r="1299" spans="1:4" x14ac:dyDescent="0.25">
      <c r="A1299">
        <v>1298</v>
      </c>
      <c r="B1299" t="s">
        <v>16472</v>
      </c>
      <c r="C1299" t="s">
        <v>18598</v>
      </c>
      <c r="D1299">
        <v>8900</v>
      </c>
    </row>
    <row r="1300" spans="1:4" x14ac:dyDescent="0.25">
      <c r="A1300">
        <v>1299</v>
      </c>
      <c r="B1300" t="s">
        <v>16473</v>
      </c>
      <c r="C1300" t="s">
        <v>18599</v>
      </c>
      <c r="D1300">
        <v>30000</v>
      </c>
    </row>
    <row r="1301" spans="1:4" x14ac:dyDescent="0.25">
      <c r="A1301">
        <v>1300</v>
      </c>
      <c r="B1301" t="s">
        <v>16474</v>
      </c>
      <c r="C1301" t="s">
        <v>18600</v>
      </c>
      <c r="D1301">
        <v>31000</v>
      </c>
    </row>
    <row r="1302" spans="1:4" x14ac:dyDescent="0.25">
      <c r="A1302">
        <v>1301</v>
      </c>
      <c r="B1302" t="s">
        <v>16475</v>
      </c>
      <c r="C1302" t="s">
        <v>18601</v>
      </c>
      <c r="D1302">
        <v>9400</v>
      </c>
    </row>
    <row r="1303" spans="1:4" x14ac:dyDescent="0.25">
      <c r="A1303">
        <v>1302</v>
      </c>
      <c r="B1303" t="s">
        <v>16476</v>
      </c>
      <c r="C1303" t="s">
        <v>18602</v>
      </c>
      <c r="D1303">
        <v>31500</v>
      </c>
    </row>
    <row r="1304" spans="1:4" x14ac:dyDescent="0.25">
      <c r="A1304">
        <v>1303</v>
      </c>
      <c r="B1304" t="s">
        <v>16477</v>
      </c>
      <c r="C1304" t="s">
        <v>18603</v>
      </c>
      <c r="D1304">
        <v>9400</v>
      </c>
    </row>
    <row r="1305" spans="1:4" x14ac:dyDescent="0.25">
      <c r="A1305">
        <v>1304</v>
      </c>
      <c r="B1305" t="s">
        <v>16478</v>
      </c>
      <c r="C1305" t="s">
        <v>18604</v>
      </c>
      <c r="D1305">
        <v>30000</v>
      </c>
    </row>
    <row r="1306" spans="1:4" x14ac:dyDescent="0.25">
      <c r="A1306">
        <v>1305</v>
      </c>
      <c r="B1306" t="s">
        <v>16479</v>
      </c>
      <c r="C1306" t="s">
        <v>18605</v>
      </c>
      <c r="D1306">
        <v>31500</v>
      </c>
    </row>
    <row r="1307" spans="1:4" x14ac:dyDescent="0.25">
      <c r="A1307">
        <v>1306</v>
      </c>
      <c r="B1307" t="s">
        <v>16480</v>
      </c>
      <c r="C1307" t="s">
        <v>18606</v>
      </c>
      <c r="D1307">
        <v>31000</v>
      </c>
    </row>
    <row r="1308" spans="1:4" x14ac:dyDescent="0.25">
      <c r="A1308">
        <v>1307</v>
      </c>
      <c r="B1308" t="s">
        <v>16481</v>
      </c>
      <c r="C1308" t="s">
        <v>18607</v>
      </c>
      <c r="D1308">
        <v>31500</v>
      </c>
    </row>
    <row r="1309" spans="1:4" x14ac:dyDescent="0.25">
      <c r="A1309">
        <v>1308</v>
      </c>
      <c r="B1309" t="s">
        <v>16482</v>
      </c>
      <c r="C1309" t="s">
        <v>18608</v>
      </c>
      <c r="D1309">
        <v>7400</v>
      </c>
    </row>
    <row r="1310" spans="1:4" x14ac:dyDescent="0.25">
      <c r="A1310">
        <v>1309</v>
      </c>
      <c r="B1310" t="s">
        <v>16483</v>
      </c>
      <c r="C1310" t="s">
        <v>18609</v>
      </c>
      <c r="D1310">
        <v>10000</v>
      </c>
    </row>
    <row r="1311" spans="1:4" x14ac:dyDescent="0.25">
      <c r="A1311">
        <v>1310</v>
      </c>
      <c r="B1311" t="s">
        <v>16484</v>
      </c>
      <c r="C1311" t="s">
        <v>18610</v>
      </c>
      <c r="D1311">
        <v>7400</v>
      </c>
    </row>
    <row r="1312" spans="1:4" x14ac:dyDescent="0.25">
      <c r="A1312">
        <v>1311</v>
      </c>
      <c r="B1312" t="s">
        <v>16485</v>
      </c>
      <c r="C1312" t="s">
        <v>18611</v>
      </c>
      <c r="D1312">
        <v>10000</v>
      </c>
    </row>
    <row r="1313" spans="1:4" x14ac:dyDescent="0.25">
      <c r="A1313">
        <v>1312</v>
      </c>
      <c r="B1313" t="s">
        <v>16486</v>
      </c>
      <c r="C1313" t="s">
        <v>16487</v>
      </c>
      <c r="D1313">
        <v>10000</v>
      </c>
    </row>
    <row r="1314" spans="1:4" x14ac:dyDescent="0.25">
      <c r="A1314">
        <v>1313</v>
      </c>
      <c r="B1314" t="s">
        <v>16488</v>
      </c>
      <c r="C1314" t="s">
        <v>18612</v>
      </c>
      <c r="D1314">
        <v>10000</v>
      </c>
    </row>
    <row r="1315" spans="1:4" x14ac:dyDescent="0.25">
      <c r="A1315">
        <v>1314</v>
      </c>
      <c r="B1315" t="s">
        <v>16489</v>
      </c>
      <c r="C1315" t="s">
        <v>18613</v>
      </c>
      <c r="D1315">
        <v>10000</v>
      </c>
    </row>
    <row r="1316" spans="1:4" ht="45" x14ac:dyDescent="0.25">
      <c r="A1316">
        <v>1315</v>
      </c>
      <c r="B1316" s="18" t="s">
        <v>16490</v>
      </c>
      <c r="C1316" t="s">
        <v>18614</v>
      </c>
      <c r="D1316">
        <v>10800</v>
      </c>
    </row>
    <row r="1317" spans="1:4" x14ac:dyDescent="0.25">
      <c r="A1317">
        <v>1316</v>
      </c>
      <c r="B1317" t="s">
        <v>16491</v>
      </c>
      <c r="C1317" t="s">
        <v>18615</v>
      </c>
      <c r="D1317">
        <v>10000</v>
      </c>
    </row>
    <row r="1318" spans="1:4" x14ac:dyDescent="0.25">
      <c r="A1318">
        <v>1317</v>
      </c>
      <c r="B1318" t="s">
        <v>16493</v>
      </c>
      <c r="C1318" t="s">
        <v>18616</v>
      </c>
      <c r="D1318">
        <v>35000</v>
      </c>
    </row>
    <row r="1319" spans="1:4" x14ac:dyDescent="0.25">
      <c r="A1319">
        <v>1318</v>
      </c>
      <c r="B1319" t="s">
        <v>16494</v>
      </c>
      <c r="C1319" t="s">
        <v>18617</v>
      </c>
      <c r="D1319">
        <v>35000</v>
      </c>
    </row>
    <row r="1320" spans="1:4" x14ac:dyDescent="0.25">
      <c r="A1320">
        <v>1319</v>
      </c>
      <c r="B1320" t="s">
        <v>16495</v>
      </c>
      <c r="C1320" t="s">
        <v>18618</v>
      </c>
      <c r="D1320">
        <v>10000</v>
      </c>
    </row>
    <row r="1321" spans="1:4" x14ac:dyDescent="0.25">
      <c r="A1321">
        <v>1320</v>
      </c>
      <c r="B1321" t="s">
        <v>16496</v>
      </c>
      <c r="C1321" t="s">
        <v>18619</v>
      </c>
      <c r="D1321">
        <v>10000</v>
      </c>
    </row>
    <row r="1322" spans="1:4" x14ac:dyDescent="0.25">
      <c r="A1322">
        <v>1321</v>
      </c>
      <c r="B1322" t="s">
        <v>16497</v>
      </c>
      <c r="C1322" t="s">
        <v>18620</v>
      </c>
      <c r="D1322">
        <v>10000</v>
      </c>
    </row>
    <row r="1323" spans="1:4" x14ac:dyDescent="0.25">
      <c r="A1323">
        <v>1322</v>
      </c>
      <c r="B1323" t="s">
        <v>16498</v>
      </c>
      <c r="C1323" t="s">
        <v>18621</v>
      </c>
      <c r="D1323">
        <v>10000</v>
      </c>
    </row>
    <row r="1324" spans="1:4" x14ac:dyDescent="0.25">
      <c r="A1324">
        <v>1323</v>
      </c>
      <c r="B1324" t="s">
        <v>16499</v>
      </c>
      <c r="C1324" t="s">
        <v>18622</v>
      </c>
      <c r="D1324">
        <v>36000</v>
      </c>
    </row>
    <row r="1325" spans="1:4" x14ac:dyDescent="0.25">
      <c r="A1325">
        <v>1324</v>
      </c>
      <c r="B1325" t="s">
        <v>16500</v>
      </c>
      <c r="C1325" t="s">
        <v>18623</v>
      </c>
      <c r="D1325">
        <v>10000</v>
      </c>
    </row>
    <row r="1326" spans="1:4" x14ac:dyDescent="0.25">
      <c r="A1326">
        <v>1325</v>
      </c>
      <c r="B1326" t="s">
        <v>16501</v>
      </c>
      <c r="C1326" t="s">
        <v>18624</v>
      </c>
      <c r="D1326">
        <v>36000</v>
      </c>
    </row>
    <row r="1327" spans="1:4" x14ac:dyDescent="0.25">
      <c r="A1327">
        <v>1326</v>
      </c>
      <c r="B1327" t="s">
        <v>16502</v>
      </c>
      <c r="C1327" t="s">
        <v>16503</v>
      </c>
      <c r="D1327">
        <v>10000</v>
      </c>
    </row>
    <row r="1328" spans="1:4" x14ac:dyDescent="0.25">
      <c r="A1328">
        <v>1327</v>
      </c>
      <c r="B1328" t="s">
        <v>16504</v>
      </c>
      <c r="C1328" t="s">
        <v>18625</v>
      </c>
      <c r="D1328">
        <v>10300</v>
      </c>
    </row>
    <row r="1329" spans="1:4" x14ac:dyDescent="0.25">
      <c r="A1329">
        <v>1328</v>
      </c>
      <c r="B1329" t="s">
        <v>16505</v>
      </c>
      <c r="C1329" t="s">
        <v>18626</v>
      </c>
      <c r="D1329">
        <v>10000</v>
      </c>
    </row>
    <row r="1330" spans="1:4" x14ac:dyDescent="0.25">
      <c r="A1330">
        <v>1329</v>
      </c>
      <c r="B1330" t="s">
        <v>16506</v>
      </c>
      <c r="C1330" t="s">
        <v>16507</v>
      </c>
      <c r="D1330">
        <v>10300</v>
      </c>
    </row>
    <row r="1331" spans="1:4" x14ac:dyDescent="0.25">
      <c r="A1331">
        <v>1330</v>
      </c>
      <c r="B1331" t="s">
        <v>16508</v>
      </c>
      <c r="C1331" t="s">
        <v>18627</v>
      </c>
      <c r="D1331">
        <v>36000</v>
      </c>
    </row>
    <row r="1332" spans="1:4" x14ac:dyDescent="0.25">
      <c r="A1332">
        <v>1331</v>
      </c>
      <c r="B1332" t="s">
        <v>16509</v>
      </c>
      <c r="C1332" t="s">
        <v>18628</v>
      </c>
      <c r="D1332">
        <v>10000</v>
      </c>
    </row>
    <row r="1333" spans="1:4" x14ac:dyDescent="0.25">
      <c r="A1333">
        <v>1332</v>
      </c>
      <c r="B1333" t="s">
        <v>16510</v>
      </c>
      <c r="C1333" t="s">
        <v>18629</v>
      </c>
      <c r="D1333">
        <v>23885</v>
      </c>
    </row>
    <row r="1334" spans="1:4" x14ac:dyDescent="0.25">
      <c r="A1334">
        <v>1333</v>
      </c>
      <c r="B1334" t="s">
        <v>16511</v>
      </c>
      <c r="C1334" t="s">
        <v>18630</v>
      </c>
      <c r="D1334">
        <v>10000</v>
      </c>
    </row>
    <row r="1335" spans="1:4" x14ac:dyDescent="0.25">
      <c r="A1335">
        <v>1334</v>
      </c>
      <c r="B1335" t="s">
        <v>16512</v>
      </c>
      <c r="C1335" t="s">
        <v>18631</v>
      </c>
      <c r="D1335">
        <v>10000</v>
      </c>
    </row>
    <row r="1336" spans="1:4" ht="45" x14ac:dyDescent="0.25">
      <c r="A1336">
        <v>1335</v>
      </c>
      <c r="B1336" s="18" t="s">
        <v>16513</v>
      </c>
      <c r="C1336" t="s">
        <v>18632</v>
      </c>
      <c r="D1336">
        <v>9400</v>
      </c>
    </row>
    <row r="1337" spans="1:4" x14ac:dyDescent="0.25">
      <c r="A1337">
        <v>1336</v>
      </c>
      <c r="B1337" t="s">
        <v>16514</v>
      </c>
      <c r="C1337" t="s">
        <v>18633</v>
      </c>
      <c r="D1337">
        <v>10000</v>
      </c>
    </row>
    <row r="1338" spans="1:4" x14ac:dyDescent="0.25">
      <c r="A1338">
        <v>1337</v>
      </c>
      <c r="B1338" t="s">
        <v>16515</v>
      </c>
      <c r="C1338" t="s">
        <v>18634</v>
      </c>
      <c r="D1338">
        <v>10000</v>
      </c>
    </row>
    <row r="1339" spans="1:4" x14ac:dyDescent="0.25">
      <c r="A1339">
        <v>1338</v>
      </c>
      <c r="B1339" t="s">
        <v>16517</v>
      </c>
      <c r="C1339" t="s">
        <v>18635</v>
      </c>
      <c r="D1339">
        <v>10000</v>
      </c>
    </row>
    <row r="1340" spans="1:4" x14ac:dyDescent="0.25">
      <c r="A1340">
        <v>1339</v>
      </c>
      <c r="B1340" t="s">
        <v>14059</v>
      </c>
      <c r="C1340" t="s">
        <v>18636</v>
      </c>
      <c r="D1340">
        <v>10000</v>
      </c>
    </row>
    <row r="1341" spans="1:4" ht="45" x14ac:dyDescent="0.25">
      <c r="A1341">
        <v>1340</v>
      </c>
      <c r="B1341" s="18" t="s">
        <v>14079</v>
      </c>
      <c r="C1341" t="s">
        <v>18637</v>
      </c>
      <c r="D1341">
        <v>10300</v>
      </c>
    </row>
    <row r="1342" spans="1:4" x14ac:dyDescent="0.25">
      <c r="A1342">
        <v>1341</v>
      </c>
      <c r="B1342" t="s">
        <v>16518</v>
      </c>
      <c r="C1342" t="s">
        <v>18638</v>
      </c>
      <c r="D1342">
        <v>35000</v>
      </c>
    </row>
    <row r="1343" spans="1:4" x14ac:dyDescent="0.25">
      <c r="A1343">
        <v>1342</v>
      </c>
      <c r="B1343" t="s">
        <v>16519</v>
      </c>
      <c r="C1343" t="s">
        <v>18639</v>
      </c>
      <c r="D1343">
        <v>10000</v>
      </c>
    </row>
    <row r="1344" spans="1:4" x14ac:dyDescent="0.25">
      <c r="A1344">
        <v>1343</v>
      </c>
      <c r="B1344" t="s">
        <v>16520</v>
      </c>
      <c r="C1344" t="s">
        <v>18640</v>
      </c>
      <c r="D1344">
        <v>9400</v>
      </c>
    </row>
    <row r="1345" spans="1:4" x14ac:dyDescent="0.25">
      <c r="A1345">
        <v>1344</v>
      </c>
      <c r="B1345" t="s">
        <v>16521</v>
      </c>
      <c r="C1345" t="s">
        <v>18641</v>
      </c>
      <c r="D1345">
        <v>10000</v>
      </c>
    </row>
    <row r="1346" spans="1:4" x14ac:dyDescent="0.25">
      <c r="A1346">
        <v>1345</v>
      </c>
      <c r="B1346" t="s">
        <v>16522</v>
      </c>
      <c r="C1346" t="s">
        <v>18642</v>
      </c>
      <c r="D1346">
        <v>36000</v>
      </c>
    </row>
    <row r="1347" spans="1:4" x14ac:dyDescent="0.25">
      <c r="A1347">
        <v>1346</v>
      </c>
      <c r="B1347" t="s">
        <v>16523</v>
      </c>
      <c r="C1347" t="s">
        <v>18643</v>
      </c>
      <c r="D1347">
        <v>34000</v>
      </c>
    </row>
    <row r="1348" spans="1:4" x14ac:dyDescent="0.25">
      <c r="A1348">
        <v>1347</v>
      </c>
      <c r="B1348" t="s">
        <v>16524</v>
      </c>
      <c r="C1348" t="s">
        <v>18644</v>
      </c>
      <c r="D1348">
        <v>36000</v>
      </c>
    </row>
    <row r="1349" spans="1:4" x14ac:dyDescent="0.25">
      <c r="A1349">
        <v>1348</v>
      </c>
      <c r="B1349" t="s">
        <v>16525</v>
      </c>
      <c r="C1349" t="s">
        <v>18645</v>
      </c>
      <c r="D1349">
        <v>34000</v>
      </c>
    </row>
    <row r="1350" spans="1:4" x14ac:dyDescent="0.25">
      <c r="A1350">
        <v>1349</v>
      </c>
      <c r="B1350" t="s">
        <v>16526</v>
      </c>
      <c r="C1350" t="s">
        <v>18646</v>
      </c>
      <c r="D1350">
        <v>10800</v>
      </c>
    </row>
    <row r="1351" spans="1:4" x14ac:dyDescent="0.25">
      <c r="A1351">
        <v>1350</v>
      </c>
      <c r="B1351" t="s">
        <v>16527</v>
      </c>
      <c r="C1351" t="s">
        <v>18647</v>
      </c>
      <c r="D1351">
        <v>7400</v>
      </c>
    </row>
    <row r="1352" spans="1:4" x14ac:dyDescent="0.25">
      <c r="A1352">
        <v>1351</v>
      </c>
      <c r="B1352" t="s">
        <v>16528</v>
      </c>
      <c r="C1352" t="s">
        <v>18648</v>
      </c>
      <c r="D1352">
        <v>6840</v>
      </c>
    </row>
    <row r="1353" spans="1:4" x14ac:dyDescent="0.25">
      <c r="A1353">
        <v>1352</v>
      </c>
      <c r="B1353" t="s">
        <v>16529</v>
      </c>
      <c r="C1353" t="s">
        <v>18649</v>
      </c>
      <c r="D1353">
        <v>10800</v>
      </c>
    </row>
    <row r="1354" spans="1:4" x14ac:dyDescent="0.25">
      <c r="A1354">
        <v>1353</v>
      </c>
      <c r="B1354" t="s">
        <v>16530</v>
      </c>
      <c r="C1354" t="s">
        <v>18650</v>
      </c>
      <c r="D1354">
        <v>10000</v>
      </c>
    </row>
    <row r="1355" spans="1:4" x14ac:dyDescent="0.25">
      <c r="A1355">
        <v>1354</v>
      </c>
      <c r="B1355" t="s">
        <v>16531</v>
      </c>
      <c r="C1355" t="s">
        <v>18651</v>
      </c>
      <c r="D1355">
        <v>9400</v>
      </c>
    </row>
    <row r="1356" spans="1:4" x14ac:dyDescent="0.25">
      <c r="A1356">
        <v>1355</v>
      </c>
      <c r="B1356" t="s">
        <v>16532</v>
      </c>
      <c r="C1356" t="s">
        <v>18652</v>
      </c>
      <c r="D1356">
        <v>9400</v>
      </c>
    </row>
    <row r="1357" spans="1:4" x14ac:dyDescent="0.25">
      <c r="A1357">
        <v>1356</v>
      </c>
      <c r="B1357" t="s">
        <v>16533</v>
      </c>
      <c r="C1357" t="s">
        <v>18653</v>
      </c>
      <c r="D1357">
        <v>10300</v>
      </c>
    </row>
    <row r="1358" spans="1:4" x14ac:dyDescent="0.25">
      <c r="A1358">
        <v>1357</v>
      </c>
      <c r="B1358" t="s">
        <v>16534</v>
      </c>
      <c r="C1358" t="s">
        <v>18654</v>
      </c>
      <c r="D1358">
        <v>10000</v>
      </c>
    </row>
    <row r="1359" spans="1:4" x14ac:dyDescent="0.25">
      <c r="A1359">
        <v>1358</v>
      </c>
      <c r="B1359" t="s">
        <v>16535</v>
      </c>
      <c r="C1359" t="s">
        <v>18655</v>
      </c>
      <c r="D1359">
        <v>10000</v>
      </c>
    </row>
    <row r="1360" spans="1:4" x14ac:dyDescent="0.25">
      <c r="A1360">
        <v>1359</v>
      </c>
      <c r="B1360" t="s">
        <v>16536</v>
      </c>
      <c r="C1360" t="s">
        <v>18656</v>
      </c>
      <c r="D1360">
        <v>10000</v>
      </c>
    </row>
    <row r="1361" spans="1:4" x14ac:dyDescent="0.25">
      <c r="A1361">
        <v>1360</v>
      </c>
      <c r="B1361" t="s">
        <v>16537</v>
      </c>
      <c r="C1361" t="s">
        <v>18657</v>
      </c>
      <c r="D1361">
        <v>10000</v>
      </c>
    </row>
    <row r="1362" spans="1:4" x14ac:dyDescent="0.25">
      <c r="A1362">
        <v>1361</v>
      </c>
      <c r="B1362" t="s">
        <v>16538</v>
      </c>
      <c r="C1362" t="s">
        <v>18658</v>
      </c>
      <c r="D1362">
        <v>10000</v>
      </c>
    </row>
    <row r="1363" spans="1:4" x14ac:dyDescent="0.25">
      <c r="A1363">
        <v>1362</v>
      </c>
      <c r="B1363" t="s">
        <v>16539</v>
      </c>
      <c r="C1363" t="s">
        <v>18659</v>
      </c>
      <c r="D1363">
        <v>10000</v>
      </c>
    </row>
    <row r="1364" spans="1:4" x14ac:dyDescent="0.25">
      <c r="A1364">
        <v>1363</v>
      </c>
      <c r="B1364" t="s">
        <v>16540</v>
      </c>
      <c r="C1364" t="s">
        <v>18660</v>
      </c>
      <c r="D1364">
        <v>10000</v>
      </c>
    </row>
    <row r="1365" spans="1:4" x14ac:dyDescent="0.25">
      <c r="A1365">
        <v>1364</v>
      </c>
      <c r="B1365" t="s">
        <v>16541</v>
      </c>
      <c r="C1365" t="s">
        <v>18661</v>
      </c>
      <c r="D1365">
        <v>10000</v>
      </c>
    </row>
    <row r="1366" spans="1:4" x14ac:dyDescent="0.25">
      <c r="A1366">
        <v>1365</v>
      </c>
      <c r="B1366" t="s">
        <v>16542</v>
      </c>
      <c r="C1366" t="s">
        <v>18662</v>
      </c>
      <c r="D1366">
        <v>10000</v>
      </c>
    </row>
    <row r="1367" spans="1:4" x14ac:dyDescent="0.25">
      <c r="A1367">
        <v>1366</v>
      </c>
      <c r="B1367" t="s">
        <v>16543</v>
      </c>
      <c r="C1367" t="s">
        <v>18663</v>
      </c>
      <c r="D1367">
        <v>6460</v>
      </c>
    </row>
    <row r="1368" spans="1:4" x14ac:dyDescent="0.25">
      <c r="A1368">
        <v>1367</v>
      </c>
      <c r="B1368" t="s">
        <v>16544</v>
      </c>
      <c r="C1368" t="s">
        <v>16545</v>
      </c>
      <c r="D1368">
        <v>9400</v>
      </c>
    </row>
    <row r="1369" spans="1:4" x14ac:dyDescent="0.25">
      <c r="A1369">
        <v>1368</v>
      </c>
      <c r="B1369" t="s">
        <v>16546</v>
      </c>
      <c r="C1369" t="s">
        <v>16547</v>
      </c>
      <c r="D1369">
        <v>9400</v>
      </c>
    </row>
    <row r="1370" spans="1:4" x14ac:dyDescent="0.25">
      <c r="A1370">
        <v>1369</v>
      </c>
      <c r="B1370" t="s">
        <v>16548</v>
      </c>
      <c r="C1370" t="s">
        <v>18664</v>
      </c>
      <c r="D1370">
        <v>9400</v>
      </c>
    </row>
    <row r="1371" spans="1:4" x14ac:dyDescent="0.25">
      <c r="A1371">
        <v>1370</v>
      </c>
      <c r="B1371" t="s">
        <v>16550</v>
      </c>
      <c r="C1371" t="s">
        <v>18665</v>
      </c>
      <c r="D1371">
        <v>10800</v>
      </c>
    </row>
    <row r="1372" spans="1:4" x14ac:dyDescent="0.25">
      <c r="A1372">
        <v>1371</v>
      </c>
      <c r="B1372" t="s">
        <v>16552</v>
      </c>
      <c r="C1372" t="s">
        <v>18666</v>
      </c>
      <c r="D1372">
        <v>7215</v>
      </c>
    </row>
    <row r="1373" spans="1:4" x14ac:dyDescent="0.25">
      <c r="A1373">
        <v>1372</v>
      </c>
      <c r="B1373" t="s">
        <v>16553</v>
      </c>
      <c r="C1373" t="s">
        <v>16554</v>
      </c>
      <c r="D1373">
        <v>10300</v>
      </c>
    </row>
    <row r="1374" spans="1:4" x14ac:dyDescent="0.25">
      <c r="A1374">
        <v>1373</v>
      </c>
      <c r="B1374" t="s">
        <v>16555</v>
      </c>
      <c r="C1374" t="s">
        <v>18667</v>
      </c>
      <c r="D1374">
        <v>36000</v>
      </c>
    </row>
    <row r="1375" spans="1:4" x14ac:dyDescent="0.25">
      <c r="A1375">
        <v>1374</v>
      </c>
      <c r="B1375" t="s">
        <v>16556</v>
      </c>
      <c r="C1375" t="s">
        <v>18668</v>
      </c>
      <c r="D1375">
        <v>36000</v>
      </c>
    </row>
    <row r="1376" spans="1:4" x14ac:dyDescent="0.25">
      <c r="A1376">
        <v>1375</v>
      </c>
      <c r="B1376" t="s">
        <v>16557</v>
      </c>
      <c r="C1376" t="s">
        <v>18669</v>
      </c>
      <c r="D1376">
        <v>7600</v>
      </c>
    </row>
    <row r="1377" spans="1:4" x14ac:dyDescent="0.25">
      <c r="A1377">
        <v>1376</v>
      </c>
      <c r="B1377" t="s">
        <v>16558</v>
      </c>
      <c r="C1377" t="s">
        <v>18670</v>
      </c>
      <c r="D1377">
        <v>9400</v>
      </c>
    </row>
    <row r="1378" spans="1:4" x14ac:dyDescent="0.25">
      <c r="A1378">
        <v>1377</v>
      </c>
      <c r="B1378" t="s">
        <v>16559</v>
      </c>
      <c r="C1378" t="s">
        <v>18671</v>
      </c>
      <c r="D1378">
        <v>9400</v>
      </c>
    </row>
    <row r="1379" spans="1:4" x14ac:dyDescent="0.25">
      <c r="A1379">
        <v>1378</v>
      </c>
      <c r="B1379" t="s">
        <v>16560</v>
      </c>
      <c r="C1379" t="s">
        <v>18672</v>
      </c>
      <c r="D1379">
        <v>2800</v>
      </c>
    </row>
    <row r="1380" spans="1:4" x14ac:dyDescent="0.25">
      <c r="A1380">
        <v>1379</v>
      </c>
      <c r="B1380" t="s">
        <v>16561</v>
      </c>
      <c r="C1380" t="s">
        <v>18673</v>
      </c>
      <c r="D1380">
        <v>7400</v>
      </c>
    </row>
    <row r="1381" spans="1:4" x14ac:dyDescent="0.25">
      <c r="A1381">
        <v>1380</v>
      </c>
      <c r="B1381" t="s">
        <v>16563</v>
      </c>
      <c r="C1381" t="s">
        <v>18674</v>
      </c>
      <c r="D1381">
        <v>9400</v>
      </c>
    </row>
    <row r="1382" spans="1:4" x14ac:dyDescent="0.25">
      <c r="A1382">
        <v>1381</v>
      </c>
      <c r="B1382" t="s">
        <v>16564</v>
      </c>
      <c r="C1382" t="s">
        <v>18675</v>
      </c>
      <c r="D1382">
        <v>10300</v>
      </c>
    </row>
    <row r="1383" spans="1:4" x14ac:dyDescent="0.25">
      <c r="A1383">
        <v>1382</v>
      </c>
      <c r="B1383" t="s">
        <v>16565</v>
      </c>
      <c r="C1383" t="s">
        <v>18676</v>
      </c>
      <c r="D1383">
        <v>10800</v>
      </c>
    </row>
    <row r="1384" spans="1:4" x14ac:dyDescent="0.25">
      <c r="A1384">
        <v>1383</v>
      </c>
      <c r="B1384" t="s">
        <v>11451</v>
      </c>
      <c r="C1384" t="s">
        <v>18677</v>
      </c>
      <c r="D1384">
        <v>7215</v>
      </c>
    </row>
    <row r="1385" spans="1:4" x14ac:dyDescent="0.25">
      <c r="A1385">
        <v>1384</v>
      </c>
      <c r="B1385" t="s">
        <v>16566</v>
      </c>
      <c r="C1385" t="s">
        <v>18678</v>
      </c>
      <c r="D1385">
        <v>36000</v>
      </c>
    </row>
    <row r="1386" spans="1:4" x14ac:dyDescent="0.25">
      <c r="A1386">
        <v>1385</v>
      </c>
      <c r="B1386" t="s">
        <v>16567</v>
      </c>
      <c r="C1386" t="s">
        <v>18679</v>
      </c>
      <c r="D1386">
        <v>9400</v>
      </c>
    </row>
    <row r="1387" spans="1:4" x14ac:dyDescent="0.25">
      <c r="A1387">
        <v>1386</v>
      </c>
      <c r="B1387" t="s">
        <v>16568</v>
      </c>
      <c r="C1387" t="s">
        <v>18680</v>
      </c>
      <c r="D1387">
        <v>9400</v>
      </c>
    </row>
    <row r="1388" spans="1:4" x14ac:dyDescent="0.25">
      <c r="A1388">
        <v>1387</v>
      </c>
      <c r="B1388" t="s">
        <v>16569</v>
      </c>
      <c r="C1388" t="s">
        <v>18681</v>
      </c>
      <c r="D1388">
        <v>9400</v>
      </c>
    </row>
    <row r="1389" spans="1:4" x14ac:dyDescent="0.25">
      <c r="A1389">
        <v>1388</v>
      </c>
      <c r="B1389" t="s">
        <v>16570</v>
      </c>
      <c r="C1389" t="s">
        <v>18682</v>
      </c>
      <c r="D1389">
        <v>36000</v>
      </c>
    </row>
    <row r="1390" spans="1:4" x14ac:dyDescent="0.25">
      <c r="A1390">
        <v>1389</v>
      </c>
      <c r="B1390" t="s">
        <v>16571</v>
      </c>
      <c r="C1390" t="s">
        <v>18683</v>
      </c>
      <c r="D1390">
        <v>10000</v>
      </c>
    </row>
    <row r="1391" spans="1:4" x14ac:dyDescent="0.25">
      <c r="A1391">
        <v>1390</v>
      </c>
      <c r="B1391" t="s">
        <v>16572</v>
      </c>
      <c r="C1391" t="s">
        <v>18684</v>
      </c>
      <c r="D1391">
        <v>9400</v>
      </c>
    </row>
    <row r="1392" spans="1:4" x14ac:dyDescent="0.25">
      <c r="A1392">
        <v>1391</v>
      </c>
      <c r="B1392" t="s">
        <v>16573</v>
      </c>
      <c r="C1392" t="s">
        <v>18685</v>
      </c>
      <c r="D1392">
        <v>34000</v>
      </c>
    </row>
    <row r="1393" spans="1:4" x14ac:dyDescent="0.25">
      <c r="A1393">
        <v>1392</v>
      </c>
      <c r="B1393" t="s">
        <v>16574</v>
      </c>
      <c r="C1393" t="s">
        <v>18686</v>
      </c>
      <c r="D1393">
        <v>8000</v>
      </c>
    </row>
    <row r="1394" spans="1:4" ht="60" x14ac:dyDescent="0.25">
      <c r="A1394">
        <v>1393</v>
      </c>
      <c r="B1394" s="18" t="s">
        <v>16575</v>
      </c>
      <c r="C1394" t="s">
        <v>18687</v>
      </c>
      <c r="D1394">
        <v>9400</v>
      </c>
    </row>
    <row r="1395" spans="1:4" x14ac:dyDescent="0.25">
      <c r="A1395">
        <v>1394</v>
      </c>
      <c r="B1395" t="s">
        <v>16576</v>
      </c>
      <c r="C1395" t="s">
        <v>18688</v>
      </c>
      <c r="D1395">
        <v>7600</v>
      </c>
    </row>
    <row r="1396" spans="1:4" x14ac:dyDescent="0.25">
      <c r="A1396">
        <v>1395</v>
      </c>
      <c r="B1396" t="s">
        <v>16577</v>
      </c>
      <c r="C1396" t="s">
        <v>18689</v>
      </c>
      <c r="D1396">
        <v>9400</v>
      </c>
    </row>
    <row r="1397" spans="1:4" x14ac:dyDescent="0.25">
      <c r="A1397">
        <v>1396</v>
      </c>
      <c r="B1397" t="s">
        <v>16578</v>
      </c>
      <c r="C1397" t="s">
        <v>18690</v>
      </c>
      <c r="D1397">
        <v>9400</v>
      </c>
    </row>
    <row r="1398" spans="1:4" x14ac:dyDescent="0.25">
      <c r="A1398">
        <v>1397</v>
      </c>
      <c r="B1398" t="s">
        <v>16579</v>
      </c>
      <c r="C1398" t="s">
        <v>18691</v>
      </c>
      <c r="D1398">
        <v>10000</v>
      </c>
    </row>
    <row r="1399" spans="1:4" x14ac:dyDescent="0.25">
      <c r="A1399">
        <v>1398</v>
      </c>
      <c r="B1399" t="s">
        <v>16580</v>
      </c>
      <c r="C1399" t="s">
        <v>16581</v>
      </c>
      <c r="D1399">
        <v>9400</v>
      </c>
    </row>
    <row r="1400" spans="1:4" x14ac:dyDescent="0.25">
      <c r="A1400">
        <v>1399</v>
      </c>
      <c r="B1400" t="s">
        <v>16582</v>
      </c>
      <c r="C1400" t="s">
        <v>16583</v>
      </c>
      <c r="D1400">
        <v>10000</v>
      </c>
    </row>
    <row r="1401" spans="1:4" x14ac:dyDescent="0.25">
      <c r="A1401">
        <v>1400</v>
      </c>
      <c r="B1401" t="s">
        <v>16584</v>
      </c>
      <c r="C1401" t="s">
        <v>16585</v>
      </c>
      <c r="D1401">
        <v>9400</v>
      </c>
    </row>
    <row r="1402" spans="1:4" x14ac:dyDescent="0.25">
      <c r="A1402">
        <v>1401</v>
      </c>
      <c r="B1402" t="s">
        <v>16586</v>
      </c>
      <c r="C1402" t="s">
        <v>16587</v>
      </c>
      <c r="D1402">
        <v>9400</v>
      </c>
    </row>
    <row r="1403" spans="1:4" x14ac:dyDescent="0.25">
      <c r="A1403">
        <v>1402</v>
      </c>
      <c r="B1403" t="s">
        <v>16588</v>
      </c>
      <c r="C1403" t="s">
        <v>18692</v>
      </c>
      <c r="D1403">
        <v>9400</v>
      </c>
    </row>
    <row r="1404" spans="1:4" x14ac:dyDescent="0.25">
      <c r="A1404">
        <v>1403</v>
      </c>
      <c r="B1404" t="s">
        <v>16589</v>
      </c>
      <c r="C1404" t="s">
        <v>18693</v>
      </c>
      <c r="D1404">
        <v>35000</v>
      </c>
    </row>
    <row r="1405" spans="1:4" x14ac:dyDescent="0.25">
      <c r="A1405">
        <v>1404</v>
      </c>
      <c r="B1405" t="s">
        <v>16590</v>
      </c>
      <c r="C1405" t="s">
        <v>18694</v>
      </c>
      <c r="D1405">
        <v>36000</v>
      </c>
    </row>
    <row r="1406" spans="1:4" x14ac:dyDescent="0.25">
      <c r="A1406">
        <v>1405</v>
      </c>
      <c r="B1406" t="s">
        <v>16591</v>
      </c>
      <c r="C1406" t="s">
        <v>18695</v>
      </c>
      <c r="D1406">
        <v>9400</v>
      </c>
    </row>
    <row r="1407" spans="1:4" x14ac:dyDescent="0.25">
      <c r="A1407">
        <v>1406</v>
      </c>
      <c r="B1407" t="s">
        <v>16592</v>
      </c>
      <c r="C1407" t="s">
        <v>18696</v>
      </c>
      <c r="D1407">
        <v>10000</v>
      </c>
    </row>
    <row r="1408" spans="1:4" x14ac:dyDescent="0.25">
      <c r="A1408">
        <v>1407</v>
      </c>
      <c r="B1408" t="s">
        <v>16593</v>
      </c>
      <c r="C1408" t="s">
        <v>18697</v>
      </c>
      <c r="D1408">
        <v>36000</v>
      </c>
    </row>
    <row r="1409" spans="1:4" x14ac:dyDescent="0.25">
      <c r="A1409">
        <v>1408</v>
      </c>
      <c r="B1409" t="s">
        <v>16594</v>
      </c>
      <c r="C1409" t="s">
        <v>18698</v>
      </c>
      <c r="D1409">
        <v>36000</v>
      </c>
    </row>
    <row r="1410" spans="1:4" x14ac:dyDescent="0.25">
      <c r="A1410">
        <v>1409</v>
      </c>
      <c r="B1410" t="s">
        <v>16595</v>
      </c>
      <c r="C1410" t="s">
        <v>18699</v>
      </c>
      <c r="D1410">
        <v>34000</v>
      </c>
    </row>
    <row r="1411" spans="1:4" x14ac:dyDescent="0.25">
      <c r="A1411">
        <v>1410</v>
      </c>
      <c r="B1411" t="s">
        <v>16596</v>
      </c>
      <c r="C1411" t="s">
        <v>18700</v>
      </c>
      <c r="D1411">
        <v>10000</v>
      </c>
    </row>
    <row r="1412" spans="1:4" x14ac:dyDescent="0.25">
      <c r="A1412">
        <v>1411</v>
      </c>
      <c r="B1412" t="s">
        <v>16597</v>
      </c>
      <c r="C1412" t="s">
        <v>18701</v>
      </c>
      <c r="D1412">
        <v>10000</v>
      </c>
    </row>
    <row r="1413" spans="1:4" x14ac:dyDescent="0.25">
      <c r="A1413">
        <v>1412</v>
      </c>
      <c r="B1413" t="s">
        <v>16598</v>
      </c>
      <c r="C1413" t="s">
        <v>18702</v>
      </c>
      <c r="D1413">
        <v>9400</v>
      </c>
    </row>
    <row r="1414" spans="1:4" x14ac:dyDescent="0.25">
      <c r="A1414">
        <v>1413</v>
      </c>
      <c r="B1414" t="s">
        <v>16599</v>
      </c>
      <c r="C1414" t="s">
        <v>18703</v>
      </c>
      <c r="D1414">
        <v>10200</v>
      </c>
    </row>
    <row r="1415" spans="1:4" x14ac:dyDescent="0.25">
      <c r="A1415">
        <v>1414</v>
      </c>
      <c r="B1415" t="s">
        <v>16600</v>
      </c>
      <c r="C1415" t="s">
        <v>18704</v>
      </c>
      <c r="D1415">
        <v>9400</v>
      </c>
    </row>
    <row r="1416" spans="1:4" x14ac:dyDescent="0.25">
      <c r="A1416">
        <v>1415</v>
      </c>
      <c r="B1416" t="s">
        <v>16601</v>
      </c>
      <c r="C1416" t="s">
        <v>18705</v>
      </c>
      <c r="D1416">
        <v>9400</v>
      </c>
    </row>
    <row r="1417" spans="1:4" x14ac:dyDescent="0.25">
      <c r="A1417">
        <v>1416</v>
      </c>
      <c r="B1417" t="s">
        <v>16602</v>
      </c>
      <c r="C1417" t="s">
        <v>18706</v>
      </c>
      <c r="D1417">
        <v>2742</v>
      </c>
    </row>
    <row r="1418" spans="1:4" x14ac:dyDescent="0.25">
      <c r="A1418">
        <v>1417</v>
      </c>
      <c r="B1418" t="s">
        <v>16603</v>
      </c>
      <c r="C1418" t="s">
        <v>18707</v>
      </c>
      <c r="D1418">
        <v>2742</v>
      </c>
    </row>
    <row r="1419" spans="1:4" x14ac:dyDescent="0.25">
      <c r="A1419">
        <v>1418</v>
      </c>
      <c r="B1419" t="s">
        <v>16604</v>
      </c>
      <c r="C1419" t="s">
        <v>18708</v>
      </c>
      <c r="D1419">
        <v>7600</v>
      </c>
    </row>
    <row r="1420" spans="1:4" x14ac:dyDescent="0.25">
      <c r="A1420">
        <v>1419</v>
      </c>
      <c r="B1420" t="s">
        <v>16605</v>
      </c>
      <c r="C1420" t="s">
        <v>18709</v>
      </c>
      <c r="D1420">
        <v>2002</v>
      </c>
    </row>
    <row r="1421" spans="1:4" x14ac:dyDescent="0.25">
      <c r="A1421">
        <v>1420</v>
      </c>
      <c r="B1421" t="s">
        <v>16606</v>
      </c>
      <c r="C1421" t="s">
        <v>18710</v>
      </c>
      <c r="D1421">
        <v>3255</v>
      </c>
    </row>
    <row r="1422" spans="1:4" x14ac:dyDescent="0.25">
      <c r="A1422">
        <v>1421</v>
      </c>
      <c r="B1422" t="s">
        <v>12764</v>
      </c>
      <c r="C1422" t="s">
        <v>18711</v>
      </c>
      <c r="D1422">
        <v>9700</v>
      </c>
    </row>
    <row r="1423" spans="1:4" x14ac:dyDescent="0.25">
      <c r="A1423">
        <v>1422</v>
      </c>
      <c r="B1423" t="s">
        <v>16607</v>
      </c>
      <c r="C1423" t="s">
        <v>18712</v>
      </c>
      <c r="D1423">
        <v>8900</v>
      </c>
    </row>
    <row r="1424" spans="1:4" x14ac:dyDescent="0.25">
      <c r="A1424">
        <v>1423</v>
      </c>
      <c r="B1424" t="s">
        <v>16608</v>
      </c>
      <c r="C1424" t="s">
        <v>18713</v>
      </c>
      <c r="D1424">
        <v>9400</v>
      </c>
    </row>
    <row r="1425" spans="1:4" x14ac:dyDescent="0.25">
      <c r="A1425">
        <v>1424</v>
      </c>
      <c r="B1425" t="s">
        <v>16609</v>
      </c>
      <c r="C1425" t="s">
        <v>18714</v>
      </c>
      <c r="D1425">
        <v>8900</v>
      </c>
    </row>
    <row r="1426" spans="1:4" x14ac:dyDescent="0.25">
      <c r="A1426">
        <v>1425</v>
      </c>
      <c r="B1426" t="s">
        <v>16610</v>
      </c>
      <c r="C1426" t="s">
        <v>18715</v>
      </c>
      <c r="D1426">
        <v>30000</v>
      </c>
    </row>
    <row r="1427" spans="1:4" x14ac:dyDescent="0.25">
      <c r="A1427">
        <v>1426</v>
      </c>
      <c r="B1427" t="s">
        <v>16611</v>
      </c>
      <c r="C1427" t="s">
        <v>18716</v>
      </c>
      <c r="D1427">
        <v>2400</v>
      </c>
    </row>
    <row r="1428" spans="1:4" x14ac:dyDescent="0.25">
      <c r="A1428">
        <v>1427</v>
      </c>
      <c r="B1428" t="s">
        <v>16612</v>
      </c>
      <c r="C1428" t="s">
        <v>18717</v>
      </c>
      <c r="D1428">
        <v>2633</v>
      </c>
    </row>
    <row r="1429" spans="1:4" x14ac:dyDescent="0.25">
      <c r="A1429">
        <v>1428</v>
      </c>
      <c r="B1429" t="s">
        <v>16613</v>
      </c>
      <c r="C1429" t="s">
        <v>18718</v>
      </c>
      <c r="D1429">
        <v>7030</v>
      </c>
    </row>
    <row r="1430" spans="1:4" x14ac:dyDescent="0.25">
      <c r="A1430">
        <v>1429</v>
      </c>
      <c r="B1430" t="s">
        <v>10658</v>
      </c>
      <c r="C1430" t="s">
        <v>18719</v>
      </c>
      <c r="D1430">
        <v>7200</v>
      </c>
    </row>
    <row r="1431" spans="1:4" x14ac:dyDescent="0.25">
      <c r="A1431">
        <v>1430</v>
      </c>
      <c r="B1431" t="s">
        <v>16614</v>
      </c>
      <c r="C1431" t="s">
        <v>18720</v>
      </c>
      <c r="D1431">
        <v>10000</v>
      </c>
    </row>
    <row r="1432" spans="1:4" x14ac:dyDescent="0.25">
      <c r="A1432">
        <v>1431</v>
      </c>
      <c r="B1432" t="s">
        <v>16616</v>
      </c>
      <c r="C1432" t="s">
        <v>18721</v>
      </c>
      <c r="D1432">
        <v>7400</v>
      </c>
    </row>
    <row r="1433" spans="1:4" x14ac:dyDescent="0.25">
      <c r="A1433">
        <v>1432</v>
      </c>
      <c r="B1433" t="s">
        <v>16617</v>
      </c>
      <c r="C1433" t="s">
        <v>18722</v>
      </c>
      <c r="D1433">
        <v>6641</v>
      </c>
    </row>
    <row r="1434" spans="1:4" x14ac:dyDescent="0.25">
      <c r="A1434">
        <v>1433</v>
      </c>
      <c r="B1434" t="s">
        <v>16618</v>
      </c>
      <c r="C1434" t="s">
        <v>18723</v>
      </c>
      <c r="D1434">
        <v>10000</v>
      </c>
    </row>
    <row r="1435" spans="1:4" x14ac:dyDescent="0.25">
      <c r="A1435">
        <v>1434</v>
      </c>
      <c r="B1435" t="s">
        <v>16619</v>
      </c>
      <c r="C1435" t="s">
        <v>18724</v>
      </c>
      <c r="D1435">
        <v>10000</v>
      </c>
    </row>
    <row r="1436" spans="1:4" x14ac:dyDescent="0.25">
      <c r="A1436">
        <v>1435</v>
      </c>
      <c r="B1436" t="s">
        <v>16620</v>
      </c>
      <c r="C1436" t="s">
        <v>18725</v>
      </c>
      <c r="D1436">
        <v>37700</v>
      </c>
    </row>
    <row r="1437" spans="1:4" x14ac:dyDescent="0.25">
      <c r="A1437">
        <v>1436</v>
      </c>
      <c r="B1437" t="s">
        <v>16621</v>
      </c>
      <c r="C1437" t="s">
        <v>18726</v>
      </c>
      <c r="D1437">
        <v>8000</v>
      </c>
    </row>
    <row r="1438" spans="1:4" x14ac:dyDescent="0.25">
      <c r="A1438">
        <v>1437</v>
      </c>
      <c r="B1438" t="s">
        <v>16622</v>
      </c>
      <c r="C1438" t="s">
        <v>18727</v>
      </c>
      <c r="D1438">
        <v>10000</v>
      </c>
    </row>
    <row r="1439" spans="1:4" x14ac:dyDescent="0.25">
      <c r="A1439">
        <v>1438</v>
      </c>
      <c r="B1439" t="s">
        <v>16623</v>
      </c>
      <c r="C1439" t="s">
        <v>18728</v>
      </c>
      <c r="D1439">
        <v>7400</v>
      </c>
    </row>
    <row r="1440" spans="1:4" x14ac:dyDescent="0.25">
      <c r="A1440">
        <v>1439</v>
      </c>
      <c r="B1440" t="s">
        <v>16624</v>
      </c>
      <c r="C1440" t="s">
        <v>18729</v>
      </c>
      <c r="D1440">
        <v>10000</v>
      </c>
    </row>
    <row r="1441" spans="1:4" x14ac:dyDescent="0.25">
      <c r="A1441">
        <v>1440</v>
      </c>
      <c r="B1441" t="s">
        <v>16625</v>
      </c>
      <c r="C1441" t="s">
        <v>18730</v>
      </c>
      <c r="D1441">
        <v>10000</v>
      </c>
    </row>
    <row r="1442" spans="1:4" x14ac:dyDescent="0.25">
      <c r="A1442">
        <v>1441</v>
      </c>
      <c r="B1442" t="s">
        <v>16626</v>
      </c>
      <c r="C1442" t="s">
        <v>18731</v>
      </c>
      <c r="D1442">
        <v>10800</v>
      </c>
    </row>
    <row r="1443" spans="1:4" x14ac:dyDescent="0.25">
      <c r="A1443">
        <v>1442</v>
      </c>
      <c r="B1443" t="s">
        <v>16627</v>
      </c>
      <c r="C1443" t="s">
        <v>18732</v>
      </c>
      <c r="D1443">
        <v>8000</v>
      </c>
    </row>
    <row r="1444" spans="1:4" x14ac:dyDescent="0.25">
      <c r="A1444">
        <v>1443</v>
      </c>
      <c r="B1444" t="s">
        <v>16628</v>
      </c>
      <c r="C1444" t="s">
        <v>18733</v>
      </c>
      <c r="D1444">
        <v>7800</v>
      </c>
    </row>
    <row r="1445" spans="1:4" x14ac:dyDescent="0.25">
      <c r="A1445">
        <v>1444</v>
      </c>
      <c r="B1445" t="s">
        <v>16629</v>
      </c>
      <c r="C1445" t="s">
        <v>18734</v>
      </c>
      <c r="D1445">
        <v>10000</v>
      </c>
    </row>
    <row r="1446" spans="1:4" x14ac:dyDescent="0.25">
      <c r="A1446">
        <v>1445</v>
      </c>
      <c r="B1446" t="s">
        <v>16630</v>
      </c>
      <c r="C1446" t="s">
        <v>18735</v>
      </c>
      <c r="D1446">
        <v>8403</v>
      </c>
    </row>
    <row r="1447" spans="1:4" x14ac:dyDescent="0.25">
      <c r="A1447">
        <v>1446</v>
      </c>
      <c r="B1447" t="s">
        <v>16631</v>
      </c>
      <c r="C1447" t="s">
        <v>18736</v>
      </c>
      <c r="D1447">
        <v>10000</v>
      </c>
    </row>
    <row r="1448" spans="1:4" x14ac:dyDescent="0.25">
      <c r="A1448">
        <v>1447</v>
      </c>
      <c r="B1448" t="s">
        <v>16632</v>
      </c>
      <c r="C1448" t="s">
        <v>18737</v>
      </c>
      <c r="D1448">
        <v>10000</v>
      </c>
    </row>
    <row r="1449" spans="1:4" x14ac:dyDescent="0.25">
      <c r="A1449">
        <v>1448</v>
      </c>
      <c r="B1449" t="s">
        <v>16633</v>
      </c>
      <c r="C1449" t="s">
        <v>18738</v>
      </c>
      <c r="D1449">
        <v>10800</v>
      </c>
    </row>
    <row r="1450" spans="1:4" x14ac:dyDescent="0.25">
      <c r="A1450">
        <v>1449</v>
      </c>
      <c r="B1450" t="s">
        <v>16634</v>
      </c>
      <c r="C1450" t="s">
        <v>18739</v>
      </c>
      <c r="D1450">
        <v>10800</v>
      </c>
    </row>
    <row r="1451" spans="1:4" x14ac:dyDescent="0.25">
      <c r="A1451">
        <v>1450</v>
      </c>
      <c r="B1451" t="s">
        <v>16635</v>
      </c>
      <c r="C1451" t="s">
        <v>18740</v>
      </c>
      <c r="D1451">
        <v>10800</v>
      </c>
    </row>
    <row r="1452" spans="1:4" ht="45" x14ac:dyDescent="0.25">
      <c r="A1452">
        <v>1451</v>
      </c>
      <c r="B1452" s="18" t="s">
        <v>16636</v>
      </c>
      <c r="C1452" t="s">
        <v>18741</v>
      </c>
      <c r="D1452">
        <v>10800</v>
      </c>
    </row>
    <row r="1453" spans="1:4" ht="45" x14ac:dyDescent="0.25">
      <c r="A1453">
        <v>1452</v>
      </c>
      <c r="B1453" s="18" t="s">
        <v>16637</v>
      </c>
      <c r="C1453" t="s">
        <v>18742</v>
      </c>
      <c r="D1453">
        <v>10800</v>
      </c>
    </row>
    <row r="1454" spans="1:4" x14ac:dyDescent="0.25">
      <c r="A1454">
        <v>1453</v>
      </c>
      <c r="B1454" t="s">
        <v>16638</v>
      </c>
      <c r="C1454" t="s">
        <v>18743</v>
      </c>
      <c r="D1454">
        <v>8000</v>
      </c>
    </row>
    <row r="1455" spans="1:4" x14ac:dyDescent="0.25">
      <c r="A1455">
        <v>1454</v>
      </c>
      <c r="B1455" t="s">
        <v>16639</v>
      </c>
      <c r="C1455" t="s">
        <v>18744</v>
      </c>
      <c r="D1455">
        <v>7600</v>
      </c>
    </row>
    <row r="1456" spans="1:4" x14ac:dyDescent="0.25">
      <c r="A1456">
        <v>1455</v>
      </c>
      <c r="B1456" t="s">
        <v>16640</v>
      </c>
      <c r="C1456" t="s">
        <v>18745</v>
      </c>
      <c r="D1456">
        <v>7600</v>
      </c>
    </row>
    <row r="1457" spans="1:4" x14ac:dyDescent="0.25">
      <c r="A1457">
        <v>1456</v>
      </c>
      <c r="B1457" t="s">
        <v>16641</v>
      </c>
      <c r="C1457" t="s">
        <v>18746</v>
      </c>
      <c r="D1457">
        <v>10000</v>
      </c>
    </row>
    <row r="1458" spans="1:4" x14ac:dyDescent="0.25">
      <c r="A1458">
        <v>1457</v>
      </c>
      <c r="B1458" t="s">
        <v>16642</v>
      </c>
      <c r="C1458" t="s">
        <v>18747</v>
      </c>
      <c r="D1458">
        <v>7215</v>
      </c>
    </row>
    <row r="1459" spans="1:4" x14ac:dyDescent="0.25">
      <c r="A1459">
        <v>1458</v>
      </c>
      <c r="B1459" t="s">
        <v>16643</v>
      </c>
      <c r="C1459" t="s">
        <v>18748</v>
      </c>
      <c r="D1459">
        <v>8000</v>
      </c>
    </row>
    <row r="1460" spans="1:4" x14ac:dyDescent="0.25">
      <c r="A1460">
        <v>1459</v>
      </c>
      <c r="B1460" t="s">
        <v>16644</v>
      </c>
      <c r="C1460" t="s">
        <v>18749</v>
      </c>
      <c r="D1460">
        <v>8000</v>
      </c>
    </row>
    <row r="1461" spans="1:4" x14ac:dyDescent="0.25">
      <c r="A1461">
        <v>1460</v>
      </c>
      <c r="B1461" t="s">
        <v>16645</v>
      </c>
      <c r="C1461" t="s">
        <v>18750</v>
      </c>
      <c r="D1461">
        <v>34000</v>
      </c>
    </row>
    <row r="1462" spans="1:4" x14ac:dyDescent="0.25">
      <c r="A1462">
        <v>1461</v>
      </c>
      <c r="B1462" t="s">
        <v>16646</v>
      </c>
      <c r="C1462" t="s">
        <v>18751</v>
      </c>
      <c r="D1462">
        <v>7200</v>
      </c>
    </row>
    <row r="1463" spans="1:4" x14ac:dyDescent="0.25">
      <c r="A1463">
        <v>1462</v>
      </c>
      <c r="B1463" t="s">
        <v>16647</v>
      </c>
      <c r="C1463" t="s">
        <v>18752</v>
      </c>
      <c r="D1463">
        <v>7400</v>
      </c>
    </row>
    <row r="1464" spans="1:4" x14ac:dyDescent="0.25">
      <c r="A1464">
        <v>1463</v>
      </c>
      <c r="B1464" t="s">
        <v>16648</v>
      </c>
      <c r="C1464" t="s">
        <v>18753</v>
      </c>
      <c r="D1464">
        <v>7410</v>
      </c>
    </row>
    <row r="1465" spans="1:4" x14ac:dyDescent="0.25">
      <c r="A1465">
        <v>1464</v>
      </c>
      <c r="B1465" t="s">
        <v>16649</v>
      </c>
      <c r="C1465" t="s">
        <v>18754</v>
      </c>
      <c r="D1465">
        <v>9400</v>
      </c>
    </row>
    <row r="1466" spans="1:4" x14ac:dyDescent="0.25">
      <c r="A1466">
        <v>1465</v>
      </c>
      <c r="B1466" t="s">
        <v>16650</v>
      </c>
      <c r="C1466" t="s">
        <v>18755</v>
      </c>
      <c r="D1466">
        <v>7400</v>
      </c>
    </row>
    <row r="1467" spans="1:4" x14ac:dyDescent="0.25">
      <c r="A1467">
        <v>1466</v>
      </c>
      <c r="B1467" t="s">
        <v>16651</v>
      </c>
      <c r="C1467" t="s">
        <v>18756</v>
      </c>
      <c r="D1467">
        <v>10000</v>
      </c>
    </row>
    <row r="1468" spans="1:4" x14ac:dyDescent="0.25">
      <c r="A1468">
        <v>1467</v>
      </c>
      <c r="B1468" t="s">
        <v>16652</v>
      </c>
      <c r="C1468" t="s">
        <v>18757</v>
      </c>
      <c r="D1468">
        <v>7220</v>
      </c>
    </row>
    <row r="1469" spans="1:4" x14ac:dyDescent="0.25">
      <c r="A1469">
        <v>1468</v>
      </c>
      <c r="B1469" t="s">
        <v>16653</v>
      </c>
      <c r="C1469" t="s">
        <v>18758</v>
      </c>
      <c r="D1469">
        <v>10000</v>
      </c>
    </row>
    <row r="1470" spans="1:4" x14ac:dyDescent="0.25">
      <c r="A1470">
        <v>1469</v>
      </c>
      <c r="B1470" t="s">
        <v>16654</v>
      </c>
      <c r="C1470" t="s">
        <v>18759</v>
      </c>
      <c r="D1470">
        <v>10000</v>
      </c>
    </row>
    <row r="1471" spans="1:4" x14ac:dyDescent="0.25">
      <c r="A1471">
        <v>1470</v>
      </c>
      <c r="B1471" t="s">
        <v>16655</v>
      </c>
      <c r="C1471" t="s">
        <v>18760</v>
      </c>
      <c r="D1471">
        <v>10000</v>
      </c>
    </row>
    <row r="1472" spans="1:4" x14ac:dyDescent="0.25">
      <c r="A1472">
        <v>1471</v>
      </c>
      <c r="B1472" t="s">
        <v>16656</v>
      </c>
      <c r="C1472" t="s">
        <v>18761</v>
      </c>
      <c r="D1472">
        <v>10000</v>
      </c>
    </row>
    <row r="1473" spans="1:4" x14ac:dyDescent="0.25">
      <c r="A1473">
        <v>1472</v>
      </c>
      <c r="B1473" t="s">
        <v>16657</v>
      </c>
      <c r="C1473" t="s">
        <v>18762</v>
      </c>
      <c r="D1473">
        <v>10000</v>
      </c>
    </row>
    <row r="1474" spans="1:4" x14ac:dyDescent="0.25">
      <c r="A1474">
        <v>1473</v>
      </c>
      <c r="B1474" t="s">
        <v>87</v>
      </c>
      <c r="C1474" t="s">
        <v>18763</v>
      </c>
      <c r="D1474">
        <v>10000</v>
      </c>
    </row>
    <row r="1475" spans="1:4" x14ac:dyDescent="0.25">
      <c r="A1475">
        <v>1474</v>
      </c>
      <c r="B1475" t="s">
        <v>16658</v>
      </c>
      <c r="C1475" t="s">
        <v>16659</v>
      </c>
      <c r="D1475">
        <v>10800</v>
      </c>
    </row>
    <row r="1476" spans="1:4" x14ac:dyDescent="0.25">
      <c r="A1476">
        <v>1475</v>
      </c>
      <c r="B1476" t="s">
        <v>16660</v>
      </c>
      <c r="C1476" t="s">
        <v>18764</v>
      </c>
      <c r="D1476">
        <v>7200</v>
      </c>
    </row>
    <row r="1477" spans="1:4" x14ac:dyDescent="0.25">
      <c r="A1477">
        <v>1476</v>
      </c>
      <c r="B1477" t="s">
        <v>16661</v>
      </c>
      <c r="C1477" t="s">
        <v>18765</v>
      </c>
      <c r="D1477">
        <v>10800</v>
      </c>
    </row>
    <row r="1478" spans="1:4" x14ac:dyDescent="0.25">
      <c r="A1478">
        <v>1477</v>
      </c>
      <c r="B1478" t="s">
        <v>16662</v>
      </c>
      <c r="C1478" t="s">
        <v>18766</v>
      </c>
      <c r="D1478">
        <v>10000</v>
      </c>
    </row>
    <row r="1479" spans="1:4" x14ac:dyDescent="0.25">
      <c r="A1479">
        <v>1478</v>
      </c>
      <c r="B1479" t="s">
        <v>16663</v>
      </c>
      <c r="C1479" t="s">
        <v>16664</v>
      </c>
      <c r="D1479">
        <v>10300</v>
      </c>
    </row>
    <row r="1480" spans="1:4" x14ac:dyDescent="0.25">
      <c r="A1480">
        <v>1479</v>
      </c>
      <c r="B1480" t="s">
        <v>16665</v>
      </c>
      <c r="C1480" t="s">
        <v>18767</v>
      </c>
      <c r="D1480">
        <v>10800</v>
      </c>
    </row>
    <row r="1481" spans="1:4" x14ac:dyDescent="0.25">
      <c r="A1481">
        <v>1480</v>
      </c>
      <c r="B1481" t="s">
        <v>16666</v>
      </c>
      <c r="C1481" t="s">
        <v>16667</v>
      </c>
      <c r="D1481">
        <v>9400</v>
      </c>
    </row>
    <row r="1482" spans="1:4" x14ac:dyDescent="0.25">
      <c r="A1482">
        <v>1481</v>
      </c>
      <c r="B1482" t="s">
        <v>16668</v>
      </c>
      <c r="C1482" t="s">
        <v>18768</v>
      </c>
      <c r="D1482">
        <v>10000</v>
      </c>
    </row>
    <row r="1483" spans="1:4" x14ac:dyDescent="0.25">
      <c r="A1483">
        <v>1482</v>
      </c>
      <c r="B1483" t="s">
        <v>16669</v>
      </c>
      <c r="C1483" t="s">
        <v>18769</v>
      </c>
      <c r="D1483">
        <v>35000</v>
      </c>
    </row>
    <row r="1484" spans="1:4" x14ac:dyDescent="0.25">
      <c r="A1484">
        <v>1483</v>
      </c>
      <c r="B1484" t="s">
        <v>16670</v>
      </c>
      <c r="C1484" t="s">
        <v>18770</v>
      </c>
      <c r="D1484">
        <v>36000</v>
      </c>
    </row>
    <row r="1485" spans="1:4" x14ac:dyDescent="0.25">
      <c r="A1485">
        <v>1484</v>
      </c>
      <c r="B1485" t="s">
        <v>16671</v>
      </c>
      <c r="C1485" t="s">
        <v>18771</v>
      </c>
      <c r="D1485">
        <v>36000</v>
      </c>
    </row>
    <row r="1486" spans="1:4" x14ac:dyDescent="0.25">
      <c r="A1486">
        <v>1485</v>
      </c>
      <c r="B1486" t="s">
        <v>16672</v>
      </c>
      <c r="C1486" t="s">
        <v>18772</v>
      </c>
      <c r="D1486">
        <v>10000</v>
      </c>
    </row>
    <row r="1487" spans="1:4" x14ac:dyDescent="0.25">
      <c r="A1487">
        <v>1486</v>
      </c>
      <c r="B1487" t="s">
        <v>14061</v>
      </c>
      <c r="C1487" t="s">
        <v>18773</v>
      </c>
      <c r="D1487">
        <v>10800</v>
      </c>
    </row>
    <row r="1488" spans="1:4" x14ac:dyDescent="0.25">
      <c r="A1488">
        <v>1487</v>
      </c>
      <c r="B1488" t="s">
        <v>16673</v>
      </c>
      <c r="C1488" t="s">
        <v>18774</v>
      </c>
      <c r="D1488">
        <v>10000</v>
      </c>
    </row>
    <row r="1489" spans="1:4" x14ac:dyDescent="0.25">
      <c r="A1489">
        <v>1488</v>
      </c>
      <c r="B1489" t="s">
        <v>16674</v>
      </c>
      <c r="C1489" t="s">
        <v>18775</v>
      </c>
      <c r="D1489">
        <v>10800</v>
      </c>
    </row>
    <row r="1490" spans="1:4" x14ac:dyDescent="0.25">
      <c r="A1490">
        <v>1489</v>
      </c>
      <c r="B1490" t="s">
        <v>16675</v>
      </c>
      <c r="C1490" t="s">
        <v>18776</v>
      </c>
      <c r="D1490">
        <v>10000</v>
      </c>
    </row>
    <row r="1491" spans="1:4" ht="45" x14ac:dyDescent="0.25">
      <c r="A1491">
        <v>1490</v>
      </c>
      <c r="B1491" s="18" t="s">
        <v>16676</v>
      </c>
      <c r="C1491" t="s">
        <v>18777</v>
      </c>
      <c r="D1491">
        <v>10300</v>
      </c>
    </row>
    <row r="1492" spans="1:4" ht="45" x14ac:dyDescent="0.25">
      <c r="A1492">
        <v>1491</v>
      </c>
      <c r="B1492" s="18" t="s">
        <v>16677</v>
      </c>
      <c r="C1492" t="s">
        <v>16678</v>
      </c>
      <c r="D1492">
        <v>10300</v>
      </c>
    </row>
    <row r="1493" spans="1:4" x14ac:dyDescent="0.25">
      <c r="A1493">
        <v>1492</v>
      </c>
      <c r="B1493" t="s">
        <v>16679</v>
      </c>
      <c r="C1493" t="s">
        <v>18778</v>
      </c>
      <c r="D1493">
        <v>10300</v>
      </c>
    </row>
    <row r="1494" spans="1:4" x14ac:dyDescent="0.25">
      <c r="A1494">
        <v>1493</v>
      </c>
      <c r="B1494" t="s">
        <v>16681</v>
      </c>
      <c r="C1494" t="s">
        <v>18779</v>
      </c>
      <c r="D1494">
        <v>36000</v>
      </c>
    </row>
    <row r="1495" spans="1:4" x14ac:dyDescent="0.25">
      <c r="A1495">
        <v>1494</v>
      </c>
      <c r="B1495" t="s">
        <v>16682</v>
      </c>
      <c r="C1495" t="s">
        <v>18780</v>
      </c>
      <c r="D1495">
        <v>9400</v>
      </c>
    </row>
    <row r="1496" spans="1:4" x14ac:dyDescent="0.25">
      <c r="A1496">
        <v>1495</v>
      </c>
      <c r="B1496" t="s">
        <v>16683</v>
      </c>
      <c r="C1496" t="s">
        <v>18781</v>
      </c>
      <c r="D1496">
        <v>9400</v>
      </c>
    </row>
    <row r="1497" spans="1:4" x14ac:dyDescent="0.25">
      <c r="A1497">
        <v>1496</v>
      </c>
      <c r="B1497" t="s">
        <v>16684</v>
      </c>
      <c r="C1497" t="s">
        <v>18782</v>
      </c>
      <c r="D1497">
        <v>7600</v>
      </c>
    </row>
    <row r="1498" spans="1:4" x14ac:dyDescent="0.25">
      <c r="A1498">
        <v>1497</v>
      </c>
      <c r="B1498" t="s">
        <v>16685</v>
      </c>
      <c r="C1498" t="s">
        <v>18783</v>
      </c>
      <c r="D1498">
        <v>7220</v>
      </c>
    </row>
    <row r="1499" spans="1:4" x14ac:dyDescent="0.25">
      <c r="A1499">
        <v>1498</v>
      </c>
      <c r="B1499" t="s">
        <v>16686</v>
      </c>
      <c r="C1499" t="s">
        <v>18784</v>
      </c>
      <c r="D1499">
        <v>7400</v>
      </c>
    </row>
    <row r="1500" spans="1:4" x14ac:dyDescent="0.25">
      <c r="A1500">
        <v>1499</v>
      </c>
      <c r="B1500" t="s">
        <v>16687</v>
      </c>
      <c r="C1500" t="s">
        <v>18785</v>
      </c>
      <c r="D1500">
        <v>10000</v>
      </c>
    </row>
    <row r="1501" spans="1:4" x14ac:dyDescent="0.25">
      <c r="A1501">
        <v>1500</v>
      </c>
      <c r="B1501" t="s">
        <v>16688</v>
      </c>
      <c r="C1501" t="s">
        <v>18786</v>
      </c>
      <c r="D1501">
        <v>9400</v>
      </c>
    </row>
    <row r="1502" spans="1:4" x14ac:dyDescent="0.25">
      <c r="A1502">
        <v>1501</v>
      </c>
      <c r="B1502" t="s">
        <v>16689</v>
      </c>
      <c r="C1502" t="s">
        <v>18787</v>
      </c>
      <c r="D1502">
        <v>10000</v>
      </c>
    </row>
    <row r="1503" spans="1:4" x14ac:dyDescent="0.25">
      <c r="A1503">
        <v>1502</v>
      </c>
      <c r="B1503" t="s">
        <v>16690</v>
      </c>
      <c r="C1503" t="s">
        <v>18788</v>
      </c>
      <c r="D1503">
        <v>10000</v>
      </c>
    </row>
    <row r="1504" spans="1:4" x14ac:dyDescent="0.25">
      <c r="A1504">
        <v>1503</v>
      </c>
      <c r="B1504" t="s">
        <v>16691</v>
      </c>
      <c r="C1504" t="s">
        <v>18789</v>
      </c>
      <c r="D1504">
        <v>9400</v>
      </c>
    </row>
    <row r="1505" spans="1:4" x14ac:dyDescent="0.25">
      <c r="A1505">
        <v>1504</v>
      </c>
      <c r="B1505" t="s">
        <v>16692</v>
      </c>
      <c r="C1505" t="s">
        <v>18790</v>
      </c>
      <c r="D1505">
        <v>10000</v>
      </c>
    </row>
    <row r="1506" spans="1:4" x14ac:dyDescent="0.25">
      <c r="A1506">
        <v>1505</v>
      </c>
      <c r="B1506" t="s">
        <v>16693</v>
      </c>
      <c r="C1506" t="s">
        <v>18791</v>
      </c>
      <c r="D1506">
        <v>9400</v>
      </c>
    </row>
    <row r="1507" spans="1:4" x14ac:dyDescent="0.25">
      <c r="A1507">
        <v>1506</v>
      </c>
      <c r="B1507" t="s">
        <v>16694</v>
      </c>
      <c r="C1507" t="s">
        <v>18792</v>
      </c>
      <c r="D1507">
        <v>10000</v>
      </c>
    </row>
    <row r="1508" spans="1:4" x14ac:dyDescent="0.25">
      <c r="A1508">
        <v>1507</v>
      </c>
      <c r="B1508" t="s">
        <v>16695</v>
      </c>
      <c r="C1508" t="s">
        <v>18793</v>
      </c>
      <c r="D1508">
        <v>9400</v>
      </c>
    </row>
    <row r="1509" spans="1:4" x14ac:dyDescent="0.25">
      <c r="A1509">
        <v>1508</v>
      </c>
      <c r="B1509" t="s">
        <v>16696</v>
      </c>
      <c r="C1509" t="s">
        <v>18794</v>
      </c>
      <c r="D1509">
        <v>10000</v>
      </c>
    </row>
    <row r="1510" spans="1:4" x14ac:dyDescent="0.25">
      <c r="A1510">
        <v>1509</v>
      </c>
      <c r="B1510" t="s">
        <v>16697</v>
      </c>
      <c r="C1510" t="s">
        <v>18795</v>
      </c>
      <c r="D1510">
        <v>10000</v>
      </c>
    </row>
    <row r="1511" spans="1:4" x14ac:dyDescent="0.25">
      <c r="A1511">
        <v>1510</v>
      </c>
      <c r="B1511" t="s">
        <v>16698</v>
      </c>
      <c r="C1511" t="s">
        <v>18796</v>
      </c>
      <c r="D1511">
        <v>35000</v>
      </c>
    </row>
    <row r="1512" spans="1:4" x14ac:dyDescent="0.25">
      <c r="A1512">
        <v>1511</v>
      </c>
      <c r="B1512" t="s">
        <v>16699</v>
      </c>
      <c r="C1512" t="s">
        <v>18797</v>
      </c>
      <c r="D1512">
        <v>8900</v>
      </c>
    </row>
    <row r="1513" spans="1:4" x14ac:dyDescent="0.25">
      <c r="A1513">
        <v>1512</v>
      </c>
      <c r="B1513" t="s">
        <v>16700</v>
      </c>
      <c r="C1513" t="s">
        <v>16701</v>
      </c>
      <c r="D1513">
        <v>10000</v>
      </c>
    </row>
    <row r="1514" spans="1:4" x14ac:dyDescent="0.25">
      <c r="A1514">
        <v>1513</v>
      </c>
      <c r="B1514" t="s">
        <v>16702</v>
      </c>
      <c r="C1514" t="s">
        <v>18798</v>
      </c>
      <c r="D1514">
        <v>7400</v>
      </c>
    </row>
    <row r="1515" spans="1:4" x14ac:dyDescent="0.25">
      <c r="A1515">
        <v>1514</v>
      </c>
      <c r="B1515" t="s">
        <v>16703</v>
      </c>
      <c r="C1515" t="s">
        <v>18799</v>
      </c>
      <c r="D1515">
        <v>9400</v>
      </c>
    </row>
    <row r="1516" spans="1:4" x14ac:dyDescent="0.25">
      <c r="A1516">
        <v>1515</v>
      </c>
      <c r="B1516" t="s">
        <v>16704</v>
      </c>
      <c r="C1516" t="s">
        <v>18800</v>
      </c>
      <c r="D1516">
        <v>7400</v>
      </c>
    </row>
    <row r="1517" spans="1:4" x14ac:dyDescent="0.25">
      <c r="A1517">
        <v>1516</v>
      </c>
      <c r="B1517" t="s">
        <v>16705</v>
      </c>
      <c r="C1517" t="s">
        <v>18801</v>
      </c>
      <c r="D1517">
        <v>7800</v>
      </c>
    </row>
    <row r="1518" spans="1:4" x14ac:dyDescent="0.25">
      <c r="A1518">
        <v>1517</v>
      </c>
      <c r="B1518" t="s">
        <v>16706</v>
      </c>
      <c r="C1518" t="s">
        <v>18802</v>
      </c>
      <c r="D1518">
        <v>10000</v>
      </c>
    </row>
    <row r="1519" spans="1:4" ht="45" x14ac:dyDescent="0.25">
      <c r="A1519">
        <v>1518</v>
      </c>
      <c r="B1519" s="18" t="s">
        <v>16707</v>
      </c>
      <c r="C1519" t="s">
        <v>18803</v>
      </c>
      <c r="D1519">
        <v>10300</v>
      </c>
    </row>
    <row r="1520" spans="1:4" x14ac:dyDescent="0.25">
      <c r="A1520">
        <v>1519</v>
      </c>
      <c r="B1520" t="s">
        <v>10657</v>
      </c>
      <c r="C1520" t="s">
        <v>18804</v>
      </c>
      <c r="D1520">
        <v>7600</v>
      </c>
    </row>
    <row r="1521" spans="1:4" x14ac:dyDescent="0.25">
      <c r="A1521">
        <v>1520</v>
      </c>
      <c r="B1521" t="s">
        <v>10659</v>
      </c>
      <c r="C1521" t="s">
        <v>18805</v>
      </c>
      <c r="D1521">
        <v>7600</v>
      </c>
    </row>
    <row r="1522" spans="1:4" x14ac:dyDescent="0.25">
      <c r="A1522">
        <v>1521</v>
      </c>
      <c r="B1522" t="s">
        <v>16708</v>
      </c>
      <c r="C1522" t="s">
        <v>18806</v>
      </c>
      <c r="D1522">
        <v>10000</v>
      </c>
    </row>
    <row r="1523" spans="1:4" x14ac:dyDescent="0.25">
      <c r="A1523">
        <v>1522</v>
      </c>
      <c r="B1523" t="s">
        <v>16709</v>
      </c>
      <c r="C1523" t="s">
        <v>18807</v>
      </c>
      <c r="D1523">
        <v>9400</v>
      </c>
    </row>
    <row r="1524" spans="1:4" x14ac:dyDescent="0.25">
      <c r="A1524">
        <v>1523</v>
      </c>
      <c r="B1524" t="s">
        <v>12817</v>
      </c>
      <c r="C1524" t="s">
        <v>18808</v>
      </c>
      <c r="D1524">
        <v>10000</v>
      </c>
    </row>
    <row r="1525" spans="1:4" x14ac:dyDescent="0.25">
      <c r="A1525">
        <v>1524</v>
      </c>
      <c r="B1525" t="s">
        <v>16710</v>
      </c>
      <c r="C1525" t="s">
        <v>18809</v>
      </c>
      <c r="D1525">
        <v>9400</v>
      </c>
    </row>
    <row r="1526" spans="1:4" x14ac:dyDescent="0.25">
      <c r="A1526">
        <v>1525</v>
      </c>
      <c r="B1526" t="s">
        <v>10660</v>
      </c>
      <c r="C1526" t="s">
        <v>18810</v>
      </c>
      <c r="D1526">
        <v>7600</v>
      </c>
    </row>
    <row r="1527" spans="1:4" x14ac:dyDescent="0.25">
      <c r="A1527">
        <v>1526</v>
      </c>
      <c r="B1527" t="s">
        <v>10663</v>
      </c>
      <c r="C1527" t="s">
        <v>18811</v>
      </c>
      <c r="D1527">
        <v>7800</v>
      </c>
    </row>
    <row r="1528" spans="1:4" x14ac:dyDescent="0.25">
      <c r="A1528">
        <v>1527</v>
      </c>
      <c r="B1528" t="s">
        <v>16711</v>
      </c>
      <c r="C1528" t="s">
        <v>18812</v>
      </c>
      <c r="D1528">
        <v>7030</v>
      </c>
    </row>
    <row r="1529" spans="1:4" x14ac:dyDescent="0.25">
      <c r="A1529">
        <v>1528</v>
      </c>
      <c r="B1529" t="s">
        <v>12798</v>
      </c>
      <c r="C1529" t="s">
        <v>18813</v>
      </c>
      <c r="D1529">
        <v>7400</v>
      </c>
    </row>
    <row r="1530" spans="1:4" x14ac:dyDescent="0.25">
      <c r="A1530">
        <v>1529</v>
      </c>
      <c r="B1530" t="s">
        <v>16712</v>
      </c>
      <c r="C1530" t="s">
        <v>18814</v>
      </c>
      <c r="D1530">
        <v>7215</v>
      </c>
    </row>
    <row r="1531" spans="1:4" x14ac:dyDescent="0.25">
      <c r="A1531">
        <v>1530</v>
      </c>
      <c r="B1531" t="s">
        <v>16713</v>
      </c>
      <c r="C1531" t="s">
        <v>18815</v>
      </c>
      <c r="D1531">
        <v>10000</v>
      </c>
    </row>
    <row r="1532" spans="1:4" x14ac:dyDescent="0.25">
      <c r="A1532">
        <v>1531</v>
      </c>
      <c r="B1532" t="s">
        <v>16714</v>
      </c>
      <c r="C1532" t="s">
        <v>18816</v>
      </c>
      <c r="D1532">
        <v>7600</v>
      </c>
    </row>
    <row r="1533" spans="1:4" x14ac:dyDescent="0.25">
      <c r="A1533">
        <v>1532</v>
      </c>
      <c r="B1533" t="s">
        <v>10665</v>
      </c>
      <c r="C1533" t="s">
        <v>18817</v>
      </c>
      <c r="D1533">
        <v>7800</v>
      </c>
    </row>
    <row r="1534" spans="1:4" x14ac:dyDescent="0.25">
      <c r="A1534">
        <v>1533</v>
      </c>
      <c r="B1534" t="s">
        <v>11466</v>
      </c>
      <c r="C1534" t="s">
        <v>18818</v>
      </c>
      <c r="D1534">
        <v>7410</v>
      </c>
    </row>
    <row r="1535" spans="1:4" x14ac:dyDescent="0.25">
      <c r="A1535">
        <v>1534</v>
      </c>
      <c r="B1535" t="s">
        <v>12800</v>
      </c>
      <c r="C1535" t="s">
        <v>18819</v>
      </c>
      <c r="D1535">
        <v>7400</v>
      </c>
    </row>
    <row r="1536" spans="1:4" x14ac:dyDescent="0.25">
      <c r="A1536">
        <v>1535</v>
      </c>
      <c r="B1536" t="s">
        <v>16715</v>
      </c>
      <c r="C1536" t="s">
        <v>18820</v>
      </c>
      <c r="D1536">
        <v>10000</v>
      </c>
    </row>
    <row r="1537" spans="1:4" x14ac:dyDescent="0.25">
      <c r="A1537">
        <v>1536</v>
      </c>
      <c r="B1537" t="s">
        <v>16716</v>
      </c>
      <c r="C1537" t="s">
        <v>18821</v>
      </c>
      <c r="D1537">
        <v>10000</v>
      </c>
    </row>
    <row r="1538" spans="1:4" x14ac:dyDescent="0.25">
      <c r="A1538">
        <v>1537</v>
      </c>
      <c r="B1538" t="s">
        <v>10661</v>
      </c>
      <c r="C1538" t="s">
        <v>18822</v>
      </c>
      <c r="D1538">
        <v>7410</v>
      </c>
    </row>
    <row r="1539" spans="1:4" x14ac:dyDescent="0.25">
      <c r="A1539">
        <v>1538</v>
      </c>
      <c r="B1539" t="s">
        <v>12795</v>
      </c>
      <c r="C1539" t="s">
        <v>18823</v>
      </c>
      <c r="D1539">
        <v>7600</v>
      </c>
    </row>
    <row r="1540" spans="1:4" x14ac:dyDescent="0.25">
      <c r="A1540">
        <v>1539</v>
      </c>
      <c r="B1540" t="s">
        <v>16717</v>
      </c>
      <c r="C1540" t="s">
        <v>18824</v>
      </c>
      <c r="D1540">
        <v>9400</v>
      </c>
    </row>
    <row r="1541" spans="1:4" x14ac:dyDescent="0.25">
      <c r="A1541">
        <v>1540</v>
      </c>
      <c r="B1541" t="s">
        <v>12815</v>
      </c>
      <c r="C1541" t="s">
        <v>18825</v>
      </c>
      <c r="D1541">
        <v>10000</v>
      </c>
    </row>
    <row r="1542" spans="1:4" ht="45" x14ac:dyDescent="0.25">
      <c r="A1542">
        <v>1541</v>
      </c>
      <c r="B1542" s="18" t="s">
        <v>16718</v>
      </c>
      <c r="C1542" t="s">
        <v>18826</v>
      </c>
      <c r="D1542">
        <v>10000</v>
      </c>
    </row>
    <row r="1543" spans="1:4" x14ac:dyDescent="0.25">
      <c r="A1543">
        <v>1542</v>
      </c>
      <c r="B1543" t="s">
        <v>12818</v>
      </c>
      <c r="C1543" t="s">
        <v>18827</v>
      </c>
      <c r="D1543">
        <v>10000</v>
      </c>
    </row>
    <row r="1544" spans="1:4" x14ac:dyDescent="0.25">
      <c r="A1544">
        <v>1543</v>
      </c>
      <c r="B1544" t="s">
        <v>16719</v>
      </c>
      <c r="C1544" t="s">
        <v>18828</v>
      </c>
      <c r="D1544">
        <v>8000</v>
      </c>
    </row>
    <row r="1545" spans="1:4" x14ac:dyDescent="0.25">
      <c r="A1545">
        <v>1544</v>
      </c>
      <c r="B1545" t="s">
        <v>16720</v>
      </c>
      <c r="C1545" t="s">
        <v>18829</v>
      </c>
      <c r="D1545">
        <v>8000</v>
      </c>
    </row>
    <row r="1546" spans="1:4" x14ac:dyDescent="0.25">
      <c r="A1546">
        <v>1545</v>
      </c>
      <c r="B1546" t="s">
        <v>10666</v>
      </c>
      <c r="C1546" t="s">
        <v>18830</v>
      </c>
      <c r="D1546">
        <v>7800</v>
      </c>
    </row>
    <row r="1547" spans="1:4" x14ac:dyDescent="0.25">
      <c r="A1547">
        <v>1546</v>
      </c>
      <c r="B1547" t="s">
        <v>16721</v>
      </c>
      <c r="C1547" t="s">
        <v>18831</v>
      </c>
      <c r="D1547">
        <v>9400</v>
      </c>
    </row>
    <row r="1548" spans="1:4" x14ac:dyDescent="0.25">
      <c r="A1548">
        <v>1547</v>
      </c>
      <c r="B1548" t="s">
        <v>16722</v>
      </c>
      <c r="C1548" t="s">
        <v>18832</v>
      </c>
      <c r="D1548">
        <v>10000</v>
      </c>
    </row>
    <row r="1549" spans="1:4" x14ac:dyDescent="0.25">
      <c r="A1549">
        <v>1548</v>
      </c>
      <c r="B1549" t="s">
        <v>16723</v>
      </c>
      <c r="C1549" t="s">
        <v>18833</v>
      </c>
      <c r="D1549">
        <v>10300</v>
      </c>
    </row>
    <row r="1550" spans="1:4" x14ac:dyDescent="0.25">
      <c r="A1550">
        <v>1549</v>
      </c>
      <c r="B1550" t="s">
        <v>16724</v>
      </c>
      <c r="C1550" t="s">
        <v>18834</v>
      </c>
      <c r="D1550">
        <v>10300</v>
      </c>
    </row>
    <row r="1551" spans="1:4" x14ac:dyDescent="0.25">
      <c r="A1551">
        <v>1550</v>
      </c>
      <c r="B1551" t="s">
        <v>16725</v>
      </c>
      <c r="C1551" t="s">
        <v>18835</v>
      </c>
      <c r="D1551">
        <v>10000</v>
      </c>
    </row>
    <row r="1552" spans="1:4" x14ac:dyDescent="0.25">
      <c r="A1552">
        <v>1551</v>
      </c>
      <c r="B1552" t="s">
        <v>16726</v>
      </c>
      <c r="C1552" t="s">
        <v>18836</v>
      </c>
      <c r="D1552">
        <v>9400</v>
      </c>
    </row>
    <row r="1553" spans="1:4" x14ac:dyDescent="0.25">
      <c r="A1553">
        <v>1552</v>
      </c>
      <c r="B1553" t="s">
        <v>16727</v>
      </c>
      <c r="C1553" t="s">
        <v>18837</v>
      </c>
      <c r="D1553">
        <v>9400</v>
      </c>
    </row>
    <row r="1554" spans="1:4" ht="45" x14ac:dyDescent="0.25">
      <c r="A1554">
        <v>1553</v>
      </c>
      <c r="B1554" s="18" t="s">
        <v>16728</v>
      </c>
      <c r="C1554" t="s">
        <v>18838</v>
      </c>
      <c r="D1554">
        <v>10000</v>
      </c>
    </row>
    <row r="1555" spans="1:4" ht="45" x14ac:dyDescent="0.25">
      <c r="A1555">
        <v>1554</v>
      </c>
      <c r="B1555" s="18" t="s">
        <v>16729</v>
      </c>
      <c r="C1555" t="s">
        <v>18839</v>
      </c>
      <c r="D1555">
        <v>10300</v>
      </c>
    </row>
    <row r="1556" spans="1:4" x14ac:dyDescent="0.25">
      <c r="A1556">
        <v>1555</v>
      </c>
      <c r="B1556" t="s">
        <v>16730</v>
      </c>
      <c r="C1556" t="s">
        <v>18840</v>
      </c>
      <c r="D1556">
        <v>9400</v>
      </c>
    </row>
    <row r="1557" spans="1:4" x14ac:dyDescent="0.25">
      <c r="A1557">
        <v>1556</v>
      </c>
      <c r="B1557" t="s">
        <v>16731</v>
      </c>
      <c r="C1557" t="s">
        <v>18841</v>
      </c>
      <c r="D1557">
        <v>10300</v>
      </c>
    </row>
    <row r="1558" spans="1:4" x14ac:dyDescent="0.25">
      <c r="A1558">
        <v>1557</v>
      </c>
      <c r="B1558" t="s">
        <v>16732</v>
      </c>
      <c r="C1558" t="s">
        <v>18842</v>
      </c>
      <c r="D1558">
        <v>10300</v>
      </c>
    </row>
    <row r="1559" spans="1:4" x14ac:dyDescent="0.25">
      <c r="A1559">
        <v>1558</v>
      </c>
      <c r="B1559" t="s">
        <v>16733</v>
      </c>
      <c r="C1559" t="s">
        <v>18843</v>
      </c>
      <c r="D1559">
        <v>10300</v>
      </c>
    </row>
    <row r="1560" spans="1:4" x14ac:dyDescent="0.25">
      <c r="A1560">
        <v>1559</v>
      </c>
      <c r="B1560" t="s">
        <v>16734</v>
      </c>
      <c r="C1560" t="s">
        <v>18844</v>
      </c>
      <c r="D1560">
        <v>10300</v>
      </c>
    </row>
    <row r="1561" spans="1:4" x14ac:dyDescent="0.25">
      <c r="A1561">
        <v>1560</v>
      </c>
      <c r="B1561" t="s">
        <v>16735</v>
      </c>
      <c r="C1561" t="s">
        <v>18845</v>
      </c>
      <c r="D1561">
        <v>10800</v>
      </c>
    </row>
    <row r="1562" spans="1:4" x14ac:dyDescent="0.25">
      <c r="A1562">
        <v>1561</v>
      </c>
      <c r="B1562" t="s">
        <v>16736</v>
      </c>
      <c r="C1562" t="s">
        <v>18846</v>
      </c>
      <c r="D1562">
        <v>10800</v>
      </c>
    </row>
    <row r="1563" spans="1:4" x14ac:dyDescent="0.25">
      <c r="A1563">
        <v>1562</v>
      </c>
      <c r="B1563" t="s">
        <v>16737</v>
      </c>
      <c r="C1563" t="s">
        <v>18847</v>
      </c>
      <c r="D1563">
        <v>9400</v>
      </c>
    </row>
    <row r="1564" spans="1:4" x14ac:dyDescent="0.25">
      <c r="A1564">
        <v>1563</v>
      </c>
      <c r="B1564" t="s">
        <v>16738</v>
      </c>
      <c r="C1564" t="s">
        <v>18848</v>
      </c>
      <c r="D1564">
        <v>10000</v>
      </c>
    </row>
    <row r="1565" spans="1:4" ht="45" x14ac:dyDescent="0.25">
      <c r="A1565">
        <v>1564</v>
      </c>
      <c r="B1565" s="18" t="s">
        <v>16739</v>
      </c>
      <c r="C1565" t="s">
        <v>18849</v>
      </c>
      <c r="D1565">
        <v>10300</v>
      </c>
    </row>
    <row r="1566" spans="1:4" ht="45" x14ac:dyDescent="0.25">
      <c r="A1566">
        <v>1565</v>
      </c>
      <c r="B1566" s="18" t="s">
        <v>16740</v>
      </c>
      <c r="C1566" t="s">
        <v>18850</v>
      </c>
      <c r="D1566">
        <v>10300</v>
      </c>
    </row>
    <row r="1567" spans="1:4" ht="45" x14ac:dyDescent="0.25">
      <c r="A1567">
        <v>1566</v>
      </c>
      <c r="B1567" s="18" t="s">
        <v>16741</v>
      </c>
      <c r="C1567" t="s">
        <v>18851</v>
      </c>
      <c r="D1567">
        <v>10300</v>
      </c>
    </row>
    <row r="1568" spans="1:4" x14ac:dyDescent="0.25">
      <c r="A1568">
        <v>1567</v>
      </c>
      <c r="B1568" t="s">
        <v>16742</v>
      </c>
      <c r="C1568" t="s">
        <v>18852</v>
      </c>
      <c r="D1568">
        <v>10300</v>
      </c>
    </row>
    <row r="1569" spans="1:4" x14ac:dyDescent="0.25">
      <c r="A1569">
        <v>1568</v>
      </c>
      <c r="B1569" t="s">
        <v>16743</v>
      </c>
      <c r="C1569" t="s">
        <v>18853</v>
      </c>
      <c r="D1569">
        <v>9400</v>
      </c>
    </row>
    <row r="1570" spans="1:4" ht="45" x14ac:dyDescent="0.25">
      <c r="A1570">
        <v>1569</v>
      </c>
      <c r="B1570" s="18" t="s">
        <v>16744</v>
      </c>
      <c r="C1570" t="s">
        <v>18854</v>
      </c>
      <c r="D1570">
        <v>10300</v>
      </c>
    </row>
    <row r="1571" spans="1:4" x14ac:dyDescent="0.25">
      <c r="A1571">
        <v>1570</v>
      </c>
      <c r="B1571" t="s">
        <v>16745</v>
      </c>
      <c r="C1571" t="s">
        <v>18855</v>
      </c>
      <c r="D1571">
        <v>9400</v>
      </c>
    </row>
    <row r="1572" spans="1:4" x14ac:dyDescent="0.25">
      <c r="A1572">
        <v>1571</v>
      </c>
      <c r="B1572" t="s">
        <v>16746</v>
      </c>
      <c r="C1572" t="s">
        <v>18856</v>
      </c>
      <c r="D1572">
        <v>10000</v>
      </c>
    </row>
    <row r="1573" spans="1:4" x14ac:dyDescent="0.25">
      <c r="A1573">
        <v>1572</v>
      </c>
      <c r="B1573" t="s">
        <v>16747</v>
      </c>
      <c r="C1573" t="s">
        <v>18857</v>
      </c>
      <c r="D1573">
        <v>9400</v>
      </c>
    </row>
    <row r="1574" spans="1:4" x14ac:dyDescent="0.25">
      <c r="A1574">
        <v>1573</v>
      </c>
      <c r="B1574" t="s">
        <v>16748</v>
      </c>
      <c r="C1574" t="s">
        <v>18858</v>
      </c>
      <c r="D1574">
        <v>9400</v>
      </c>
    </row>
    <row r="1575" spans="1:4" x14ac:dyDescent="0.25">
      <c r="A1575">
        <v>1574</v>
      </c>
      <c r="B1575" t="s">
        <v>16749</v>
      </c>
      <c r="C1575" t="s">
        <v>16750</v>
      </c>
      <c r="D1575">
        <v>10000</v>
      </c>
    </row>
    <row r="1576" spans="1:4" x14ac:dyDescent="0.25">
      <c r="A1576">
        <v>1575</v>
      </c>
      <c r="B1576" t="s">
        <v>16751</v>
      </c>
      <c r="C1576" t="s">
        <v>18859</v>
      </c>
      <c r="D1576">
        <v>36000</v>
      </c>
    </row>
    <row r="1577" spans="1:4" x14ac:dyDescent="0.25">
      <c r="A1577">
        <v>1576</v>
      </c>
      <c r="B1577" t="s">
        <v>16752</v>
      </c>
      <c r="C1577" t="s">
        <v>18860</v>
      </c>
      <c r="D1577">
        <v>37700</v>
      </c>
    </row>
    <row r="1578" spans="1:4" x14ac:dyDescent="0.25">
      <c r="A1578">
        <v>1577</v>
      </c>
      <c r="B1578" t="s">
        <v>16753</v>
      </c>
      <c r="C1578" t="s">
        <v>18861</v>
      </c>
      <c r="D1578">
        <v>36000</v>
      </c>
    </row>
    <row r="1579" spans="1:4" x14ac:dyDescent="0.25">
      <c r="A1579">
        <v>1578</v>
      </c>
      <c r="B1579" t="s">
        <v>16754</v>
      </c>
      <c r="C1579" t="s">
        <v>18862</v>
      </c>
      <c r="D1579">
        <v>10300</v>
      </c>
    </row>
    <row r="1580" spans="1:4" x14ac:dyDescent="0.25">
      <c r="A1580">
        <v>1579</v>
      </c>
      <c r="B1580" t="s">
        <v>16755</v>
      </c>
      <c r="C1580" t="s">
        <v>18863</v>
      </c>
      <c r="D1580">
        <v>9400</v>
      </c>
    </row>
    <row r="1581" spans="1:4" ht="45" x14ac:dyDescent="0.25">
      <c r="A1581">
        <v>1580</v>
      </c>
      <c r="B1581" s="18" t="s">
        <v>16756</v>
      </c>
      <c r="C1581" t="s">
        <v>18864</v>
      </c>
      <c r="D1581">
        <v>10000</v>
      </c>
    </row>
    <row r="1582" spans="1:4" ht="45" x14ac:dyDescent="0.25">
      <c r="A1582">
        <v>1581</v>
      </c>
      <c r="B1582" s="18" t="s">
        <v>16757</v>
      </c>
      <c r="C1582" t="s">
        <v>18865</v>
      </c>
      <c r="D1582">
        <v>10000</v>
      </c>
    </row>
    <row r="1583" spans="1:4" x14ac:dyDescent="0.25">
      <c r="A1583">
        <v>1582</v>
      </c>
      <c r="B1583" t="s">
        <v>16758</v>
      </c>
      <c r="C1583" t="s">
        <v>18866</v>
      </c>
      <c r="D1583">
        <v>8000</v>
      </c>
    </row>
    <row r="1584" spans="1:4" x14ac:dyDescent="0.25">
      <c r="A1584">
        <v>1583</v>
      </c>
      <c r="B1584" t="s">
        <v>16759</v>
      </c>
      <c r="C1584" t="s">
        <v>18867</v>
      </c>
      <c r="D1584">
        <v>9400</v>
      </c>
    </row>
    <row r="1585" spans="1:4" x14ac:dyDescent="0.25">
      <c r="A1585">
        <v>1584</v>
      </c>
      <c r="B1585" t="s">
        <v>16760</v>
      </c>
      <c r="C1585" t="s">
        <v>18868</v>
      </c>
      <c r="D1585">
        <v>35000</v>
      </c>
    </row>
    <row r="1586" spans="1:4" x14ac:dyDescent="0.25">
      <c r="A1586">
        <v>1585</v>
      </c>
      <c r="B1586" t="s">
        <v>16761</v>
      </c>
      <c r="C1586" t="s">
        <v>18869</v>
      </c>
      <c r="D1586">
        <v>9400</v>
      </c>
    </row>
    <row r="1587" spans="1:4" x14ac:dyDescent="0.25">
      <c r="A1587">
        <v>1586</v>
      </c>
      <c r="B1587" t="s">
        <v>16762</v>
      </c>
      <c r="C1587" t="s">
        <v>18870</v>
      </c>
      <c r="D1587">
        <v>10800</v>
      </c>
    </row>
    <row r="1588" spans="1:4" ht="45" x14ac:dyDescent="0.25">
      <c r="A1588">
        <v>1587</v>
      </c>
      <c r="B1588" s="18" t="s">
        <v>16764</v>
      </c>
      <c r="C1588" t="s">
        <v>18871</v>
      </c>
      <c r="D1588">
        <v>9400</v>
      </c>
    </row>
    <row r="1589" spans="1:4" ht="45" x14ac:dyDescent="0.25">
      <c r="A1589">
        <v>1588</v>
      </c>
      <c r="B1589" s="18" t="s">
        <v>16765</v>
      </c>
      <c r="C1589" t="s">
        <v>18872</v>
      </c>
      <c r="D1589">
        <v>10000</v>
      </c>
    </row>
    <row r="1590" spans="1:4" x14ac:dyDescent="0.25">
      <c r="A1590">
        <v>1589</v>
      </c>
      <c r="B1590" t="s">
        <v>16766</v>
      </c>
      <c r="C1590" t="s">
        <v>18873</v>
      </c>
      <c r="D1590">
        <v>10000</v>
      </c>
    </row>
    <row r="1591" spans="1:4" x14ac:dyDescent="0.25">
      <c r="A1591">
        <v>1590</v>
      </c>
      <c r="B1591" t="s">
        <v>16767</v>
      </c>
      <c r="C1591" t="s">
        <v>18874</v>
      </c>
      <c r="D1591">
        <v>10000</v>
      </c>
    </row>
    <row r="1592" spans="1:4" x14ac:dyDescent="0.25">
      <c r="A1592">
        <v>1591</v>
      </c>
      <c r="B1592" t="s">
        <v>16768</v>
      </c>
      <c r="C1592" t="s">
        <v>18875</v>
      </c>
      <c r="D1592">
        <v>9400</v>
      </c>
    </row>
    <row r="1593" spans="1:4" x14ac:dyDescent="0.25">
      <c r="A1593">
        <v>1592</v>
      </c>
      <c r="B1593" t="s">
        <v>16769</v>
      </c>
      <c r="C1593" t="s">
        <v>18876</v>
      </c>
      <c r="D1593">
        <v>37700</v>
      </c>
    </row>
    <row r="1594" spans="1:4" x14ac:dyDescent="0.25">
      <c r="A1594">
        <v>1593</v>
      </c>
      <c r="B1594" t="s">
        <v>16770</v>
      </c>
      <c r="C1594" t="s">
        <v>18877</v>
      </c>
      <c r="D1594">
        <v>36000</v>
      </c>
    </row>
    <row r="1595" spans="1:4" x14ac:dyDescent="0.25">
      <c r="A1595">
        <v>1594</v>
      </c>
      <c r="B1595" t="s">
        <v>16771</v>
      </c>
      <c r="C1595" t="s">
        <v>18878</v>
      </c>
      <c r="D1595">
        <v>36000</v>
      </c>
    </row>
    <row r="1596" spans="1:4" x14ac:dyDescent="0.25">
      <c r="A1596">
        <v>1595</v>
      </c>
      <c r="B1596" t="s">
        <v>16772</v>
      </c>
      <c r="C1596" t="s">
        <v>18879</v>
      </c>
      <c r="D1596">
        <v>36000</v>
      </c>
    </row>
    <row r="1597" spans="1:4" x14ac:dyDescent="0.25">
      <c r="A1597">
        <v>1596</v>
      </c>
      <c r="B1597" t="s">
        <v>16773</v>
      </c>
      <c r="C1597" t="s">
        <v>16774</v>
      </c>
      <c r="D1597">
        <v>10000</v>
      </c>
    </row>
    <row r="1598" spans="1:4" ht="45" x14ac:dyDescent="0.25">
      <c r="A1598">
        <v>1597</v>
      </c>
      <c r="B1598" s="18" t="s">
        <v>16775</v>
      </c>
      <c r="C1598" t="s">
        <v>18880</v>
      </c>
      <c r="D1598">
        <v>10300</v>
      </c>
    </row>
    <row r="1599" spans="1:4" ht="45" x14ac:dyDescent="0.25">
      <c r="A1599">
        <v>1598</v>
      </c>
      <c r="B1599" s="18" t="s">
        <v>16776</v>
      </c>
      <c r="C1599" t="s">
        <v>18881</v>
      </c>
      <c r="D1599">
        <v>10000</v>
      </c>
    </row>
    <row r="1600" spans="1:4" ht="45" x14ac:dyDescent="0.25">
      <c r="A1600">
        <v>1599</v>
      </c>
      <c r="B1600" s="18" t="s">
        <v>16777</v>
      </c>
      <c r="C1600" t="s">
        <v>18882</v>
      </c>
      <c r="D1600">
        <v>10000</v>
      </c>
    </row>
    <row r="1601" spans="1:4" ht="45" x14ac:dyDescent="0.25">
      <c r="A1601">
        <v>1600</v>
      </c>
      <c r="B1601" s="18" t="s">
        <v>16778</v>
      </c>
      <c r="C1601" t="s">
        <v>18883</v>
      </c>
      <c r="D1601">
        <v>10000</v>
      </c>
    </row>
    <row r="1602" spans="1:4" x14ac:dyDescent="0.25">
      <c r="A1602">
        <v>1601</v>
      </c>
      <c r="B1602" t="s">
        <v>16779</v>
      </c>
      <c r="C1602" t="s">
        <v>16780</v>
      </c>
      <c r="D1602">
        <v>10000</v>
      </c>
    </row>
    <row r="1603" spans="1:4" x14ac:dyDescent="0.25">
      <c r="A1603">
        <v>1602</v>
      </c>
      <c r="B1603" t="s">
        <v>16781</v>
      </c>
      <c r="C1603" t="s">
        <v>16782</v>
      </c>
      <c r="D1603">
        <v>10000</v>
      </c>
    </row>
    <row r="1604" spans="1:4" x14ac:dyDescent="0.25">
      <c r="A1604">
        <v>1603</v>
      </c>
      <c r="B1604" t="s">
        <v>16783</v>
      </c>
      <c r="C1604" t="s">
        <v>18884</v>
      </c>
      <c r="D1604">
        <v>36000</v>
      </c>
    </row>
    <row r="1605" spans="1:4" x14ac:dyDescent="0.25">
      <c r="A1605">
        <v>1604</v>
      </c>
      <c r="B1605" t="s">
        <v>16784</v>
      </c>
      <c r="C1605" t="s">
        <v>18885</v>
      </c>
      <c r="D1605">
        <v>36000</v>
      </c>
    </row>
    <row r="1606" spans="1:4" x14ac:dyDescent="0.25">
      <c r="A1606">
        <v>1605</v>
      </c>
      <c r="B1606" t="s">
        <v>16785</v>
      </c>
      <c r="C1606" t="s">
        <v>18886</v>
      </c>
      <c r="D1606">
        <v>8000</v>
      </c>
    </row>
    <row r="1607" spans="1:4" x14ac:dyDescent="0.25">
      <c r="A1607">
        <v>1606</v>
      </c>
      <c r="B1607" t="s">
        <v>16786</v>
      </c>
      <c r="C1607" t="s">
        <v>18887</v>
      </c>
      <c r="D1607">
        <v>8000</v>
      </c>
    </row>
    <row r="1608" spans="1:4" x14ac:dyDescent="0.25">
      <c r="A1608">
        <v>1607</v>
      </c>
      <c r="B1608" t="s">
        <v>16787</v>
      </c>
      <c r="C1608" t="s">
        <v>18888</v>
      </c>
      <c r="D1608">
        <v>7400</v>
      </c>
    </row>
    <row r="1609" spans="1:4" x14ac:dyDescent="0.25">
      <c r="A1609">
        <v>1608</v>
      </c>
      <c r="B1609" t="s">
        <v>16788</v>
      </c>
      <c r="C1609" t="s">
        <v>18889</v>
      </c>
      <c r="D1609">
        <v>10000</v>
      </c>
    </row>
    <row r="1610" spans="1:4" x14ac:dyDescent="0.25">
      <c r="A1610">
        <v>1609</v>
      </c>
      <c r="B1610" t="s">
        <v>16789</v>
      </c>
      <c r="C1610" t="s">
        <v>18890</v>
      </c>
      <c r="D1610">
        <v>10000</v>
      </c>
    </row>
    <row r="1611" spans="1:4" x14ac:dyDescent="0.25">
      <c r="A1611">
        <v>1610</v>
      </c>
      <c r="B1611" t="s">
        <v>16790</v>
      </c>
      <c r="C1611" t="s">
        <v>18891</v>
      </c>
      <c r="D1611">
        <v>10000</v>
      </c>
    </row>
    <row r="1612" spans="1:4" x14ac:dyDescent="0.25">
      <c r="A1612">
        <v>1611</v>
      </c>
      <c r="B1612" t="s">
        <v>16791</v>
      </c>
      <c r="C1612" t="s">
        <v>18892</v>
      </c>
      <c r="D1612">
        <v>9400</v>
      </c>
    </row>
    <row r="1613" spans="1:4" x14ac:dyDescent="0.25">
      <c r="A1613">
        <v>1612</v>
      </c>
      <c r="B1613" t="s">
        <v>16792</v>
      </c>
      <c r="C1613" t="s">
        <v>16793</v>
      </c>
      <c r="D1613">
        <v>10000</v>
      </c>
    </row>
    <row r="1614" spans="1:4" x14ac:dyDescent="0.25">
      <c r="A1614">
        <v>1613</v>
      </c>
      <c r="B1614" t="s">
        <v>16794</v>
      </c>
      <c r="C1614" t="s">
        <v>18893</v>
      </c>
      <c r="D1614">
        <v>10300</v>
      </c>
    </row>
    <row r="1615" spans="1:4" x14ac:dyDescent="0.25">
      <c r="A1615">
        <v>1614</v>
      </c>
      <c r="B1615" t="s">
        <v>16795</v>
      </c>
      <c r="C1615" t="s">
        <v>18894</v>
      </c>
      <c r="D1615">
        <v>10300</v>
      </c>
    </row>
    <row r="1616" spans="1:4" x14ac:dyDescent="0.25">
      <c r="A1616">
        <v>1615</v>
      </c>
      <c r="B1616" t="s">
        <v>16796</v>
      </c>
      <c r="C1616" t="s">
        <v>18895</v>
      </c>
      <c r="D1616">
        <v>10000</v>
      </c>
    </row>
    <row r="1617" spans="1:4" x14ac:dyDescent="0.25">
      <c r="A1617">
        <v>1616</v>
      </c>
      <c r="B1617" t="s">
        <v>16797</v>
      </c>
      <c r="C1617" t="s">
        <v>16798</v>
      </c>
      <c r="D1617">
        <v>10300</v>
      </c>
    </row>
    <row r="1618" spans="1:4" x14ac:dyDescent="0.25">
      <c r="A1618">
        <v>1617</v>
      </c>
      <c r="B1618" t="s">
        <v>16799</v>
      </c>
      <c r="C1618" t="s">
        <v>16800</v>
      </c>
      <c r="D1618">
        <v>10300</v>
      </c>
    </row>
    <row r="1619" spans="1:4" x14ac:dyDescent="0.25">
      <c r="A1619">
        <v>1618</v>
      </c>
      <c r="B1619" t="s">
        <v>16801</v>
      </c>
      <c r="C1619" t="s">
        <v>16802</v>
      </c>
      <c r="D1619">
        <v>10000</v>
      </c>
    </row>
    <row r="1620" spans="1:4" x14ac:dyDescent="0.25">
      <c r="A1620">
        <v>1619</v>
      </c>
      <c r="B1620" t="s">
        <v>16803</v>
      </c>
      <c r="C1620" t="s">
        <v>16804</v>
      </c>
      <c r="D1620">
        <v>10300</v>
      </c>
    </row>
    <row r="1621" spans="1:4" x14ac:dyDescent="0.25">
      <c r="A1621">
        <v>1620</v>
      </c>
      <c r="B1621" t="s">
        <v>16805</v>
      </c>
      <c r="C1621" t="s">
        <v>16806</v>
      </c>
      <c r="D1621">
        <v>10000</v>
      </c>
    </row>
    <row r="1622" spans="1:4" x14ac:dyDescent="0.25">
      <c r="A1622">
        <v>1621</v>
      </c>
      <c r="B1622" t="s">
        <v>16807</v>
      </c>
      <c r="C1622" t="s">
        <v>16808</v>
      </c>
      <c r="D1622">
        <v>10000</v>
      </c>
    </row>
    <row r="1623" spans="1:4" x14ac:dyDescent="0.25">
      <c r="A1623">
        <v>1622</v>
      </c>
      <c r="B1623" t="s">
        <v>16809</v>
      </c>
      <c r="C1623" t="s">
        <v>18896</v>
      </c>
      <c r="D1623">
        <v>10000</v>
      </c>
    </row>
    <row r="1624" spans="1:4" x14ac:dyDescent="0.25">
      <c r="A1624">
        <v>1623</v>
      </c>
      <c r="B1624" t="s">
        <v>16810</v>
      </c>
      <c r="C1624" t="s">
        <v>16811</v>
      </c>
      <c r="D1624">
        <v>10000</v>
      </c>
    </row>
    <row r="1625" spans="1:4" x14ac:dyDescent="0.25">
      <c r="A1625">
        <v>1624</v>
      </c>
      <c r="B1625" t="s">
        <v>16812</v>
      </c>
      <c r="C1625" t="s">
        <v>18897</v>
      </c>
      <c r="D1625">
        <v>7400</v>
      </c>
    </row>
    <row r="1626" spans="1:4" ht="45" x14ac:dyDescent="0.25">
      <c r="A1626">
        <v>1625</v>
      </c>
      <c r="B1626" s="18" t="s">
        <v>16813</v>
      </c>
      <c r="C1626" t="s">
        <v>18898</v>
      </c>
      <c r="D1626">
        <v>9400</v>
      </c>
    </row>
    <row r="1627" spans="1:4" x14ac:dyDescent="0.25">
      <c r="A1627">
        <v>1626</v>
      </c>
      <c r="B1627" t="s">
        <v>16814</v>
      </c>
      <c r="C1627" t="s">
        <v>18899</v>
      </c>
      <c r="D1627">
        <v>36000</v>
      </c>
    </row>
    <row r="1628" spans="1:4" x14ac:dyDescent="0.25">
      <c r="A1628">
        <v>1627</v>
      </c>
      <c r="B1628" t="s">
        <v>16815</v>
      </c>
      <c r="C1628" t="s">
        <v>18900</v>
      </c>
      <c r="D1628">
        <v>36000</v>
      </c>
    </row>
    <row r="1629" spans="1:4" x14ac:dyDescent="0.25">
      <c r="A1629">
        <v>1628</v>
      </c>
      <c r="B1629" t="s">
        <v>16816</v>
      </c>
      <c r="C1629" t="s">
        <v>18901</v>
      </c>
      <c r="D1629">
        <v>36000</v>
      </c>
    </row>
    <row r="1630" spans="1:4" ht="45" x14ac:dyDescent="0.25">
      <c r="A1630">
        <v>1629</v>
      </c>
      <c r="B1630" s="18" t="s">
        <v>16817</v>
      </c>
      <c r="C1630" t="s">
        <v>18902</v>
      </c>
      <c r="D1630">
        <v>9400</v>
      </c>
    </row>
    <row r="1631" spans="1:4" x14ac:dyDescent="0.25">
      <c r="A1631">
        <v>1630</v>
      </c>
      <c r="B1631" t="s">
        <v>16818</v>
      </c>
      <c r="C1631" t="s">
        <v>18903</v>
      </c>
      <c r="D1631">
        <v>36000</v>
      </c>
    </row>
    <row r="1632" spans="1:4" x14ac:dyDescent="0.25">
      <c r="A1632">
        <v>1631</v>
      </c>
      <c r="B1632" t="s">
        <v>16819</v>
      </c>
      <c r="C1632" t="s">
        <v>18904</v>
      </c>
      <c r="D1632">
        <v>36000</v>
      </c>
    </row>
    <row r="1633" spans="1:4" x14ac:dyDescent="0.25">
      <c r="A1633">
        <v>1632</v>
      </c>
      <c r="B1633" t="s">
        <v>16820</v>
      </c>
      <c r="C1633" t="s">
        <v>18905</v>
      </c>
      <c r="D1633">
        <v>35000</v>
      </c>
    </row>
    <row r="1634" spans="1:4" x14ac:dyDescent="0.25">
      <c r="A1634">
        <v>1633</v>
      </c>
      <c r="B1634" t="s">
        <v>16821</v>
      </c>
      <c r="C1634" t="s">
        <v>18906</v>
      </c>
      <c r="D1634">
        <v>36000</v>
      </c>
    </row>
    <row r="1635" spans="1:4" x14ac:dyDescent="0.25">
      <c r="A1635">
        <v>1634</v>
      </c>
      <c r="B1635" t="s">
        <v>16822</v>
      </c>
      <c r="C1635" t="s">
        <v>18907</v>
      </c>
      <c r="D1635">
        <v>35000</v>
      </c>
    </row>
    <row r="1636" spans="1:4" x14ac:dyDescent="0.25">
      <c r="A1636">
        <v>1635</v>
      </c>
      <c r="B1636" t="s">
        <v>16824</v>
      </c>
      <c r="C1636" t="s">
        <v>18908</v>
      </c>
      <c r="D1636">
        <v>37700</v>
      </c>
    </row>
    <row r="1637" spans="1:4" x14ac:dyDescent="0.25">
      <c r="A1637">
        <v>1636</v>
      </c>
      <c r="B1637" t="s">
        <v>16825</v>
      </c>
      <c r="C1637" t="s">
        <v>18909</v>
      </c>
      <c r="D1637">
        <v>34000</v>
      </c>
    </row>
    <row r="1638" spans="1:4" x14ac:dyDescent="0.25">
      <c r="A1638">
        <v>1637</v>
      </c>
      <c r="B1638" t="s">
        <v>16826</v>
      </c>
      <c r="C1638" t="s">
        <v>18910</v>
      </c>
      <c r="D1638">
        <v>10000</v>
      </c>
    </row>
    <row r="1639" spans="1:4" x14ac:dyDescent="0.25">
      <c r="A1639">
        <v>1638</v>
      </c>
      <c r="B1639" t="s">
        <v>16827</v>
      </c>
      <c r="C1639" t="s">
        <v>18911</v>
      </c>
      <c r="D1639">
        <v>10000</v>
      </c>
    </row>
    <row r="1640" spans="1:4" x14ac:dyDescent="0.25">
      <c r="A1640">
        <v>1639</v>
      </c>
      <c r="B1640" t="s">
        <v>16828</v>
      </c>
      <c r="C1640" t="s">
        <v>18912</v>
      </c>
      <c r="D1640">
        <v>8000</v>
      </c>
    </row>
    <row r="1641" spans="1:4" x14ac:dyDescent="0.25">
      <c r="A1641">
        <v>1640</v>
      </c>
      <c r="B1641" t="s">
        <v>16829</v>
      </c>
      <c r="C1641" t="s">
        <v>18913</v>
      </c>
      <c r="D1641">
        <v>10000</v>
      </c>
    </row>
    <row r="1642" spans="1:4" x14ac:dyDescent="0.25">
      <c r="A1642">
        <v>1641</v>
      </c>
      <c r="B1642" t="s">
        <v>16830</v>
      </c>
      <c r="C1642" t="s">
        <v>18914</v>
      </c>
      <c r="D1642">
        <v>10000</v>
      </c>
    </row>
    <row r="1643" spans="1:4" x14ac:dyDescent="0.25">
      <c r="A1643">
        <v>1642</v>
      </c>
      <c r="B1643" t="s">
        <v>16831</v>
      </c>
      <c r="C1643" t="s">
        <v>18915</v>
      </c>
      <c r="D1643">
        <v>10000</v>
      </c>
    </row>
    <row r="1644" spans="1:4" x14ac:dyDescent="0.25">
      <c r="A1644">
        <v>1643</v>
      </c>
      <c r="B1644" t="s">
        <v>16832</v>
      </c>
      <c r="C1644" t="s">
        <v>18916</v>
      </c>
      <c r="D1644">
        <v>10000</v>
      </c>
    </row>
    <row r="1645" spans="1:4" x14ac:dyDescent="0.25">
      <c r="A1645">
        <v>1644</v>
      </c>
      <c r="B1645" t="s">
        <v>16833</v>
      </c>
      <c r="C1645" t="s">
        <v>18917</v>
      </c>
      <c r="D1645">
        <v>10000</v>
      </c>
    </row>
    <row r="1646" spans="1:4" x14ac:dyDescent="0.25">
      <c r="A1646">
        <v>1645</v>
      </c>
      <c r="B1646" t="s">
        <v>16834</v>
      </c>
      <c r="C1646" t="s">
        <v>18918</v>
      </c>
      <c r="D1646">
        <v>10000</v>
      </c>
    </row>
    <row r="1647" spans="1:4" x14ac:dyDescent="0.25">
      <c r="A1647">
        <v>1646</v>
      </c>
      <c r="B1647" t="s">
        <v>16835</v>
      </c>
      <c r="C1647" t="s">
        <v>18919</v>
      </c>
      <c r="D1647">
        <v>10000</v>
      </c>
    </row>
    <row r="1648" spans="1:4" x14ac:dyDescent="0.25">
      <c r="A1648">
        <v>1647</v>
      </c>
      <c r="B1648" t="s">
        <v>16836</v>
      </c>
      <c r="C1648" t="s">
        <v>18920</v>
      </c>
      <c r="D1648">
        <v>10000</v>
      </c>
    </row>
    <row r="1649" spans="1:4" x14ac:dyDescent="0.25">
      <c r="A1649">
        <v>1648</v>
      </c>
      <c r="B1649" t="s">
        <v>16837</v>
      </c>
      <c r="C1649" t="s">
        <v>18921</v>
      </c>
      <c r="D1649">
        <v>10000</v>
      </c>
    </row>
    <row r="1650" spans="1:4" x14ac:dyDescent="0.25">
      <c r="A1650">
        <v>1649</v>
      </c>
      <c r="B1650" t="s">
        <v>16838</v>
      </c>
      <c r="C1650" t="s">
        <v>18922</v>
      </c>
      <c r="D1650">
        <v>10000</v>
      </c>
    </row>
    <row r="1651" spans="1:4" x14ac:dyDescent="0.25">
      <c r="A1651">
        <v>1650</v>
      </c>
      <c r="B1651" t="s">
        <v>16839</v>
      </c>
      <c r="C1651" t="s">
        <v>18923</v>
      </c>
      <c r="D1651">
        <v>10000</v>
      </c>
    </row>
    <row r="1652" spans="1:4" x14ac:dyDescent="0.25">
      <c r="A1652">
        <v>1651</v>
      </c>
      <c r="B1652" t="s">
        <v>16840</v>
      </c>
      <c r="C1652" t="s">
        <v>18924</v>
      </c>
      <c r="D1652">
        <v>10000</v>
      </c>
    </row>
    <row r="1653" spans="1:4" x14ac:dyDescent="0.25">
      <c r="A1653">
        <v>1652</v>
      </c>
      <c r="B1653" t="s">
        <v>16842</v>
      </c>
      <c r="C1653" t="s">
        <v>18925</v>
      </c>
      <c r="D1653">
        <v>10300</v>
      </c>
    </row>
    <row r="1654" spans="1:4" x14ac:dyDescent="0.25">
      <c r="A1654">
        <v>1653</v>
      </c>
      <c r="B1654" t="s">
        <v>16843</v>
      </c>
      <c r="C1654" t="s">
        <v>18926</v>
      </c>
      <c r="D1654">
        <v>8900</v>
      </c>
    </row>
    <row r="1655" spans="1:4" x14ac:dyDescent="0.25">
      <c r="A1655">
        <v>1654</v>
      </c>
      <c r="B1655" t="s">
        <v>16844</v>
      </c>
      <c r="C1655" t="s">
        <v>16845</v>
      </c>
      <c r="D1655">
        <v>8900</v>
      </c>
    </row>
    <row r="1656" spans="1:4" x14ac:dyDescent="0.25">
      <c r="A1656">
        <v>1655</v>
      </c>
      <c r="B1656" t="s">
        <v>16846</v>
      </c>
      <c r="C1656" t="s">
        <v>18927</v>
      </c>
      <c r="D1656">
        <v>31500</v>
      </c>
    </row>
    <row r="1657" spans="1:4" x14ac:dyDescent="0.25">
      <c r="A1657">
        <v>1656</v>
      </c>
      <c r="B1657" t="s">
        <v>106</v>
      </c>
      <c r="C1657" t="s">
        <v>18928</v>
      </c>
      <c r="D1657">
        <v>2775</v>
      </c>
    </row>
    <row r="1658" spans="1:4" x14ac:dyDescent="0.25">
      <c r="A1658">
        <v>1657</v>
      </c>
      <c r="B1658" t="s">
        <v>16847</v>
      </c>
      <c r="C1658" t="s">
        <v>18929</v>
      </c>
      <c r="D1658">
        <v>2900.14</v>
      </c>
    </row>
    <row r="1659" spans="1:4" x14ac:dyDescent="0.25">
      <c r="A1659">
        <v>1658</v>
      </c>
      <c r="B1659" t="s">
        <v>16848</v>
      </c>
      <c r="C1659" t="s">
        <v>18930</v>
      </c>
      <c r="D1659">
        <v>6400</v>
      </c>
    </row>
    <row r="1660" spans="1:4" x14ac:dyDescent="0.25">
      <c r="A1660">
        <v>1659</v>
      </c>
      <c r="B1660" t="s">
        <v>16849</v>
      </c>
      <c r="C1660" t="s">
        <v>18931</v>
      </c>
      <c r="D1660">
        <v>9700</v>
      </c>
    </row>
    <row r="1661" spans="1:4" x14ac:dyDescent="0.25">
      <c r="A1661">
        <v>1660</v>
      </c>
      <c r="B1661" t="s">
        <v>16850</v>
      </c>
      <c r="C1661" t="s">
        <v>18932</v>
      </c>
      <c r="D1661">
        <v>2900.14</v>
      </c>
    </row>
    <row r="1662" spans="1:4" x14ac:dyDescent="0.25">
      <c r="A1662">
        <v>1661</v>
      </c>
      <c r="B1662" t="s">
        <v>16851</v>
      </c>
      <c r="C1662" t="s">
        <v>16852</v>
      </c>
      <c r="D1662">
        <v>9400</v>
      </c>
    </row>
    <row r="1663" spans="1:4" x14ac:dyDescent="0.25">
      <c r="A1663">
        <v>1662</v>
      </c>
      <c r="B1663" t="s">
        <v>13721</v>
      </c>
      <c r="C1663" t="s">
        <v>18933</v>
      </c>
      <c r="D1663">
        <v>36000</v>
      </c>
    </row>
    <row r="1664" spans="1:4" ht="45" x14ac:dyDescent="0.25">
      <c r="A1664">
        <v>1663</v>
      </c>
      <c r="B1664" s="18" t="s">
        <v>16853</v>
      </c>
      <c r="C1664" t="s">
        <v>18934</v>
      </c>
      <c r="D1664">
        <v>8900</v>
      </c>
    </row>
    <row r="1665" spans="1:4" x14ac:dyDescent="0.25">
      <c r="A1665">
        <v>1664</v>
      </c>
      <c r="B1665" t="s">
        <v>16854</v>
      </c>
      <c r="C1665" t="s">
        <v>18935</v>
      </c>
      <c r="D1665">
        <v>9400</v>
      </c>
    </row>
    <row r="1666" spans="1:4" x14ac:dyDescent="0.25">
      <c r="A1666">
        <v>1665</v>
      </c>
      <c r="B1666" t="s">
        <v>317</v>
      </c>
      <c r="C1666" t="s">
        <v>16855</v>
      </c>
      <c r="D1666">
        <v>9400</v>
      </c>
    </row>
    <row r="1667" spans="1:4" x14ac:dyDescent="0.25">
      <c r="A1667">
        <v>1666</v>
      </c>
      <c r="B1667" t="s">
        <v>11473</v>
      </c>
      <c r="C1667" t="s">
        <v>18936</v>
      </c>
      <c r="D1667">
        <v>7200</v>
      </c>
    </row>
    <row r="1668" spans="1:4" x14ac:dyDescent="0.25">
      <c r="A1668">
        <v>1667</v>
      </c>
      <c r="B1668" t="s">
        <v>16856</v>
      </c>
      <c r="C1668" t="s">
        <v>18937</v>
      </c>
      <c r="D1668">
        <v>7400</v>
      </c>
    </row>
    <row r="1669" spans="1:4" x14ac:dyDescent="0.25">
      <c r="A1669">
        <v>1668</v>
      </c>
      <c r="B1669" t="s">
        <v>16857</v>
      </c>
      <c r="C1669" t="s">
        <v>18938</v>
      </c>
      <c r="D1669">
        <v>30000</v>
      </c>
    </row>
    <row r="1670" spans="1:4" x14ac:dyDescent="0.25">
      <c r="A1670">
        <v>1669</v>
      </c>
      <c r="B1670" t="s">
        <v>16858</v>
      </c>
      <c r="C1670" t="s">
        <v>18939</v>
      </c>
      <c r="D1670">
        <v>9400</v>
      </c>
    </row>
    <row r="1671" spans="1:4" x14ac:dyDescent="0.25">
      <c r="A1671">
        <v>1670</v>
      </c>
      <c r="B1671" t="s">
        <v>11475</v>
      </c>
      <c r="C1671" t="s">
        <v>18940</v>
      </c>
      <c r="D1671">
        <v>7200</v>
      </c>
    </row>
    <row r="1672" spans="1:4" x14ac:dyDescent="0.25">
      <c r="A1672">
        <v>1671</v>
      </c>
      <c r="B1672" t="s">
        <v>16859</v>
      </c>
      <c r="C1672" t="s">
        <v>18941</v>
      </c>
      <c r="D1672">
        <v>9400</v>
      </c>
    </row>
    <row r="1673" spans="1:4" x14ac:dyDescent="0.25">
      <c r="A1673">
        <v>1672</v>
      </c>
      <c r="B1673" t="s">
        <v>16860</v>
      </c>
      <c r="C1673" t="s">
        <v>18942</v>
      </c>
      <c r="D1673">
        <v>9700</v>
      </c>
    </row>
    <row r="1674" spans="1:4" x14ac:dyDescent="0.25">
      <c r="A1674">
        <v>1673</v>
      </c>
      <c r="B1674" t="s">
        <v>16861</v>
      </c>
      <c r="C1674" t="s">
        <v>18943</v>
      </c>
      <c r="D1674">
        <v>9700</v>
      </c>
    </row>
    <row r="1675" spans="1:4" x14ac:dyDescent="0.25">
      <c r="A1675">
        <v>1674</v>
      </c>
      <c r="B1675" t="s">
        <v>16862</v>
      </c>
      <c r="C1675" t="s">
        <v>18944</v>
      </c>
      <c r="D1675">
        <v>34000</v>
      </c>
    </row>
    <row r="1676" spans="1:4" x14ac:dyDescent="0.25">
      <c r="A1676">
        <v>1675</v>
      </c>
      <c r="B1676" t="s">
        <v>16863</v>
      </c>
      <c r="C1676" t="s">
        <v>18945</v>
      </c>
      <c r="D1676">
        <v>30000</v>
      </c>
    </row>
    <row r="1677" spans="1:4" x14ac:dyDescent="0.25">
      <c r="A1677">
        <v>1676</v>
      </c>
      <c r="B1677" t="s">
        <v>16864</v>
      </c>
      <c r="C1677" t="s">
        <v>18946</v>
      </c>
      <c r="D1677">
        <v>7800</v>
      </c>
    </row>
    <row r="1678" spans="1:4" x14ac:dyDescent="0.25">
      <c r="A1678">
        <v>1677</v>
      </c>
      <c r="B1678" t="s">
        <v>16865</v>
      </c>
      <c r="C1678" t="s">
        <v>18947</v>
      </c>
      <c r="D1678">
        <v>7400</v>
      </c>
    </row>
    <row r="1679" spans="1:4" x14ac:dyDescent="0.25">
      <c r="A1679">
        <v>1678</v>
      </c>
      <c r="B1679" t="s">
        <v>16866</v>
      </c>
      <c r="C1679" t="s">
        <v>18948</v>
      </c>
      <c r="D1679">
        <v>9400</v>
      </c>
    </row>
    <row r="1680" spans="1:4" x14ac:dyDescent="0.25">
      <c r="A1680">
        <v>1679</v>
      </c>
      <c r="B1680" t="s">
        <v>16867</v>
      </c>
      <c r="C1680" t="s">
        <v>18949</v>
      </c>
      <c r="D1680">
        <v>9800</v>
      </c>
    </row>
    <row r="1681" spans="1:4" x14ac:dyDescent="0.25">
      <c r="A1681">
        <v>1680</v>
      </c>
      <c r="B1681" t="s">
        <v>16868</v>
      </c>
      <c r="C1681" t="s">
        <v>18950</v>
      </c>
      <c r="D1681">
        <v>7600</v>
      </c>
    </row>
    <row r="1682" spans="1:4" x14ac:dyDescent="0.25">
      <c r="A1682">
        <v>1681</v>
      </c>
      <c r="B1682" t="s">
        <v>16869</v>
      </c>
      <c r="C1682" t="s">
        <v>18951</v>
      </c>
      <c r="D1682">
        <v>9400</v>
      </c>
    </row>
    <row r="1683" spans="1:4" x14ac:dyDescent="0.25">
      <c r="A1683">
        <v>1682</v>
      </c>
      <c r="B1683" t="s">
        <v>16870</v>
      </c>
      <c r="C1683" t="s">
        <v>18952</v>
      </c>
      <c r="D1683">
        <v>9400</v>
      </c>
    </row>
    <row r="1684" spans="1:4" x14ac:dyDescent="0.25">
      <c r="A1684">
        <v>1683</v>
      </c>
      <c r="B1684" t="s">
        <v>16871</v>
      </c>
      <c r="C1684" t="s">
        <v>18953</v>
      </c>
      <c r="D1684">
        <v>9400</v>
      </c>
    </row>
    <row r="1685" spans="1:4" x14ac:dyDescent="0.25">
      <c r="A1685">
        <v>1684</v>
      </c>
      <c r="B1685" t="s">
        <v>16872</v>
      </c>
      <c r="C1685" t="s">
        <v>18954</v>
      </c>
      <c r="D1685">
        <v>31500</v>
      </c>
    </row>
    <row r="1686" spans="1:4" x14ac:dyDescent="0.25">
      <c r="A1686">
        <v>1685</v>
      </c>
      <c r="B1686" t="s">
        <v>13742</v>
      </c>
      <c r="C1686" t="s">
        <v>18955</v>
      </c>
      <c r="D1686">
        <v>8900</v>
      </c>
    </row>
    <row r="1687" spans="1:4" x14ac:dyDescent="0.25">
      <c r="A1687">
        <v>1686</v>
      </c>
      <c r="B1687" t="s">
        <v>16873</v>
      </c>
      <c r="C1687" t="s">
        <v>18956</v>
      </c>
      <c r="D1687">
        <v>31500</v>
      </c>
    </row>
    <row r="1688" spans="1:4" x14ac:dyDescent="0.25">
      <c r="A1688">
        <v>1687</v>
      </c>
      <c r="B1688" t="s">
        <v>16874</v>
      </c>
      <c r="C1688" t="s">
        <v>18957</v>
      </c>
      <c r="D1688">
        <v>10300</v>
      </c>
    </row>
    <row r="1689" spans="1:4" x14ac:dyDescent="0.25">
      <c r="A1689">
        <v>1688</v>
      </c>
      <c r="B1689" t="s">
        <v>16875</v>
      </c>
      <c r="C1689" t="s">
        <v>18958</v>
      </c>
      <c r="D1689">
        <v>8600</v>
      </c>
    </row>
    <row r="1690" spans="1:4" x14ac:dyDescent="0.25">
      <c r="A1690">
        <v>1689</v>
      </c>
      <c r="B1690" t="s">
        <v>16876</v>
      </c>
      <c r="C1690" t="s">
        <v>18959</v>
      </c>
      <c r="D1690">
        <v>2280</v>
      </c>
    </row>
    <row r="1691" spans="1:4" x14ac:dyDescent="0.25">
      <c r="A1691">
        <v>1690</v>
      </c>
      <c r="B1691" t="s">
        <v>12729</v>
      </c>
      <c r="C1691" t="s">
        <v>18960</v>
      </c>
      <c r="D1691">
        <v>8000</v>
      </c>
    </row>
    <row r="1692" spans="1:4" x14ac:dyDescent="0.25">
      <c r="A1692">
        <v>1691</v>
      </c>
      <c r="B1692" t="s">
        <v>16877</v>
      </c>
      <c r="C1692" t="s">
        <v>18961</v>
      </c>
      <c r="D1692">
        <v>8600</v>
      </c>
    </row>
    <row r="1693" spans="1:4" x14ac:dyDescent="0.25">
      <c r="A1693">
        <v>1692</v>
      </c>
      <c r="B1693" t="s">
        <v>16878</v>
      </c>
      <c r="C1693" t="s">
        <v>18962</v>
      </c>
      <c r="D1693">
        <v>9400</v>
      </c>
    </row>
    <row r="1694" spans="1:4" x14ac:dyDescent="0.25">
      <c r="A1694">
        <v>1693</v>
      </c>
      <c r="B1694" t="s">
        <v>16879</v>
      </c>
      <c r="C1694" t="s">
        <v>18963</v>
      </c>
      <c r="D1694">
        <v>8000</v>
      </c>
    </row>
    <row r="1695" spans="1:4" x14ac:dyDescent="0.25">
      <c r="A1695">
        <v>1694</v>
      </c>
      <c r="B1695" t="s">
        <v>16880</v>
      </c>
      <c r="C1695" t="s">
        <v>18964</v>
      </c>
      <c r="D1695">
        <v>8000</v>
      </c>
    </row>
    <row r="1696" spans="1:4" x14ac:dyDescent="0.25">
      <c r="A1696">
        <v>1695</v>
      </c>
      <c r="B1696" t="s">
        <v>16881</v>
      </c>
      <c r="C1696" t="s">
        <v>18965</v>
      </c>
      <c r="D1696">
        <v>8000</v>
      </c>
    </row>
    <row r="1697" spans="1:4" x14ac:dyDescent="0.25">
      <c r="A1697">
        <v>1696</v>
      </c>
      <c r="B1697" t="s">
        <v>16882</v>
      </c>
      <c r="C1697" t="s">
        <v>18966</v>
      </c>
      <c r="D1697">
        <v>8000</v>
      </c>
    </row>
    <row r="1698" spans="1:4" ht="45" x14ac:dyDescent="0.25">
      <c r="A1698">
        <v>1697</v>
      </c>
      <c r="B1698" s="18" t="s">
        <v>16883</v>
      </c>
      <c r="C1698" t="s">
        <v>18967</v>
      </c>
      <c r="D1698">
        <v>8000</v>
      </c>
    </row>
    <row r="1699" spans="1:4" ht="45" x14ac:dyDescent="0.25">
      <c r="A1699">
        <v>1698</v>
      </c>
      <c r="B1699" s="18" t="s">
        <v>16884</v>
      </c>
      <c r="C1699" t="s">
        <v>18968</v>
      </c>
      <c r="D1699">
        <v>8000</v>
      </c>
    </row>
    <row r="1700" spans="1:4" x14ac:dyDescent="0.25">
      <c r="A1700">
        <v>1699</v>
      </c>
      <c r="B1700" t="s">
        <v>16885</v>
      </c>
      <c r="C1700" t="s">
        <v>18969</v>
      </c>
      <c r="D1700">
        <v>7400</v>
      </c>
    </row>
    <row r="1701" spans="1:4" x14ac:dyDescent="0.25">
      <c r="A1701">
        <v>1700</v>
      </c>
      <c r="B1701" t="s">
        <v>16886</v>
      </c>
      <c r="C1701" t="s">
        <v>18970</v>
      </c>
      <c r="D1701">
        <v>7000</v>
      </c>
    </row>
    <row r="1702" spans="1:4" x14ac:dyDescent="0.25">
      <c r="A1702">
        <v>1701</v>
      </c>
      <c r="B1702" t="s">
        <v>16887</v>
      </c>
      <c r="C1702" t="s">
        <v>18971</v>
      </c>
      <c r="D1702">
        <v>6950</v>
      </c>
    </row>
    <row r="1703" spans="1:4" x14ac:dyDescent="0.25">
      <c r="A1703">
        <v>1702</v>
      </c>
      <c r="B1703" t="s">
        <v>12705</v>
      </c>
      <c r="C1703" t="s">
        <v>18972</v>
      </c>
      <c r="D1703">
        <v>8000</v>
      </c>
    </row>
    <row r="1704" spans="1:4" x14ac:dyDescent="0.25">
      <c r="A1704">
        <v>1703</v>
      </c>
      <c r="B1704" t="s">
        <v>12708</v>
      </c>
      <c r="C1704" t="s">
        <v>18973</v>
      </c>
      <c r="D1704">
        <v>8000</v>
      </c>
    </row>
    <row r="1705" spans="1:4" x14ac:dyDescent="0.25">
      <c r="A1705">
        <v>1704</v>
      </c>
      <c r="B1705" t="s">
        <v>12735</v>
      </c>
      <c r="C1705" t="s">
        <v>18974</v>
      </c>
      <c r="D1705">
        <v>8600</v>
      </c>
    </row>
    <row r="1706" spans="1:4" x14ac:dyDescent="0.25">
      <c r="A1706">
        <v>1705</v>
      </c>
      <c r="B1706" t="s">
        <v>12744</v>
      </c>
      <c r="C1706" t="s">
        <v>18975</v>
      </c>
      <c r="D1706">
        <v>9400</v>
      </c>
    </row>
    <row r="1707" spans="1:4" x14ac:dyDescent="0.25">
      <c r="A1707">
        <v>1706</v>
      </c>
      <c r="B1707" t="s">
        <v>12745</v>
      </c>
      <c r="C1707" t="s">
        <v>18976</v>
      </c>
      <c r="D1707">
        <v>8000</v>
      </c>
    </row>
    <row r="1708" spans="1:4" x14ac:dyDescent="0.25">
      <c r="A1708">
        <v>1707</v>
      </c>
      <c r="B1708" t="s">
        <v>16888</v>
      </c>
      <c r="C1708" t="s">
        <v>18977</v>
      </c>
      <c r="D1708">
        <v>8600</v>
      </c>
    </row>
    <row r="1709" spans="1:4" x14ac:dyDescent="0.25">
      <c r="A1709">
        <v>1708</v>
      </c>
      <c r="B1709" t="s">
        <v>12748</v>
      </c>
      <c r="C1709" t="s">
        <v>18978</v>
      </c>
      <c r="D1709">
        <v>8000</v>
      </c>
    </row>
    <row r="1710" spans="1:4" x14ac:dyDescent="0.25">
      <c r="A1710">
        <v>1709</v>
      </c>
      <c r="B1710" t="s">
        <v>16889</v>
      </c>
      <c r="C1710" t="s">
        <v>18979</v>
      </c>
      <c r="D1710">
        <v>8600</v>
      </c>
    </row>
    <row r="1711" spans="1:4" x14ac:dyDescent="0.25">
      <c r="A1711">
        <v>1710</v>
      </c>
      <c r="B1711" t="s">
        <v>12773</v>
      </c>
      <c r="C1711" t="s">
        <v>18980</v>
      </c>
      <c r="D1711">
        <v>9400</v>
      </c>
    </row>
    <row r="1712" spans="1:4" x14ac:dyDescent="0.25">
      <c r="A1712">
        <v>1711</v>
      </c>
      <c r="B1712" t="s">
        <v>16890</v>
      </c>
      <c r="C1712" t="s">
        <v>18981</v>
      </c>
      <c r="D1712">
        <v>1750</v>
      </c>
    </row>
    <row r="1713" spans="1:4" x14ac:dyDescent="0.25">
      <c r="A1713">
        <v>1712</v>
      </c>
      <c r="B1713" t="s">
        <v>16891</v>
      </c>
      <c r="C1713" t="s">
        <v>18982</v>
      </c>
      <c r="D1713">
        <v>7215</v>
      </c>
    </row>
    <row r="1714" spans="1:4" x14ac:dyDescent="0.25">
      <c r="A1714">
        <v>1713</v>
      </c>
      <c r="B1714" t="s">
        <v>16892</v>
      </c>
      <c r="C1714" t="s">
        <v>18983</v>
      </c>
      <c r="D1714">
        <v>6800</v>
      </c>
    </row>
    <row r="1715" spans="1:4" ht="45" x14ac:dyDescent="0.25">
      <c r="A1715">
        <v>1714</v>
      </c>
      <c r="B1715" s="18" t="s">
        <v>16893</v>
      </c>
      <c r="C1715" t="s">
        <v>18984</v>
      </c>
      <c r="D1715">
        <v>8000</v>
      </c>
    </row>
    <row r="1716" spans="1:4" x14ac:dyDescent="0.25">
      <c r="A1716">
        <v>1715</v>
      </c>
      <c r="B1716" t="s">
        <v>16894</v>
      </c>
      <c r="C1716" t="s">
        <v>18985</v>
      </c>
      <c r="D1716">
        <v>35000</v>
      </c>
    </row>
    <row r="1717" spans="1:4" x14ac:dyDescent="0.25">
      <c r="A1717">
        <v>1716</v>
      </c>
      <c r="B1717" t="s">
        <v>16895</v>
      </c>
      <c r="C1717" t="s">
        <v>18986</v>
      </c>
      <c r="D1717">
        <v>34000</v>
      </c>
    </row>
    <row r="1718" spans="1:4" x14ac:dyDescent="0.25">
      <c r="A1718">
        <v>1717</v>
      </c>
      <c r="B1718" t="s">
        <v>16896</v>
      </c>
      <c r="C1718" t="s">
        <v>18987</v>
      </c>
      <c r="D1718">
        <v>8600</v>
      </c>
    </row>
    <row r="1719" spans="1:4" x14ac:dyDescent="0.25">
      <c r="A1719">
        <v>1718</v>
      </c>
      <c r="B1719" t="s">
        <v>16897</v>
      </c>
      <c r="C1719" t="s">
        <v>18988</v>
      </c>
      <c r="D1719">
        <v>8600</v>
      </c>
    </row>
    <row r="1720" spans="1:4" x14ac:dyDescent="0.25">
      <c r="A1720">
        <v>1719</v>
      </c>
      <c r="B1720" t="s">
        <v>118</v>
      </c>
      <c r="C1720" t="s">
        <v>18989</v>
      </c>
      <c r="D1720">
        <v>8600</v>
      </c>
    </row>
    <row r="1721" spans="1:4" x14ac:dyDescent="0.25">
      <c r="A1721">
        <v>1720</v>
      </c>
      <c r="B1721" t="s">
        <v>16898</v>
      </c>
      <c r="C1721" t="s">
        <v>18990</v>
      </c>
      <c r="D1721">
        <v>6825</v>
      </c>
    </row>
    <row r="1722" spans="1:4" x14ac:dyDescent="0.25">
      <c r="A1722">
        <v>1721</v>
      </c>
      <c r="B1722" t="s">
        <v>16899</v>
      </c>
      <c r="C1722" t="s">
        <v>18991</v>
      </c>
      <c r="D1722">
        <v>6825</v>
      </c>
    </row>
    <row r="1723" spans="1:4" x14ac:dyDescent="0.25">
      <c r="A1723">
        <v>1722</v>
      </c>
      <c r="B1723" t="s">
        <v>12746</v>
      </c>
      <c r="C1723" t="s">
        <v>18992</v>
      </c>
      <c r="D1723">
        <v>9400</v>
      </c>
    </row>
    <row r="1724" spans="1:4" x14ac:dyDescent="0.25">
      <c r="A1724">
        <v>1723</v>
      </c>
      <c r="B1724" t="s">
        <v>12747</v>
      </c>
      <c r="C1724" t="s">
        <v>18993</v>
      </c>
      <c r="D1724">
        <v>9400</v>
      </c>
    </row>
    <row r="1725" spans="1:4" x14ac:dyDescent="0.25">
      <c r="A1725">
        <v>1724</v>
      </c>
      <c r="B1725" t="s">
        <v>12738</v>
      </c>
      <c r="C1725" t="s">
        <v>18994</v>
      </c>
      <c r="D1725">
        <v>8600</v>
      </c>
    </row>
    <row r="1726" spans="1:4" x14ac:dyDescent="0.25">
      <c r="A1726">
        <v>1725</v>
      </c>
      <c r="B1726" t="s">
        <v>16900</v>
      </c>
      <c r="C1726" t="s">
        <v>18995</v>
      </c>
      <c r="D1726">
        <v>8700</v>
      </c>
    </row>
    <row r="1727" spans="1:4" x14ac:dyDescent="0.25">
      <c r="A1727">
        <v>1726</v>
      </c>
      <c r="B1727" t="s">
        <v>16901</v>
      </c>
      <c r="C1727" t="s">
        <v>18996</v>
      </c>
      <c r="D1727">
        <v>8000</v>
      </c>
    </row>
    <row r="1728" spans="1:4" x14ac:dyDescent="0.25">
      <c r="A1728">
        <v>1727</v>
      </c>
      <c r="B1728" t="s">
        <v>16902</v>
      </c>
      <c r="C1728" t="s">
        <v>18997</v>
      </c>
      <c r="D1728">
        <v>8600</v>
      </c>
    </row>
    <row r="1729" spans="1:4" x14ac:dyDescent="0.25">
      <c r="A1729">
        <v>1728</v>
      </c>
      <c r="B1729" t="s">
        <v>16903</v>
      </c>
      <c r="C1729" t="s">
        <v>18998</v>
      </c>
      <c r="D1729">
        <v>8000</v>
      </c>
    </row>
    <row r="1730" spans="1:4" ht="45" x14ac:dyDescent="0.25">
      <c r="A1730">
        <v>1729</v>
      </c>
      <c r="B1730" s="18" t="s">
        <v>16904</v>
      </c>
      <c r="C1730" t="s">
        <v>18999</v>
      </c>
      <c r="D1730">
        <v>8600</v>
      </c>
    </row>
    <row r="1731" spans="1:4" x14ac:dyDescent="0.25">
      <c r="A1731">
        <v>1730</v>
      </c>
      <c r="B1731" t="s">
        <v>16905</v>
      </c>
      <c r="C1731" t="s">
        <v>19000</v>
      </c>
      <c r="D1731">
        <v>7215</v>
      </c>
    </row>
    <row r="1732" spans="1:4" x14ac:dyDescent="0.25">
      <c r="A1732">
        <v>1731</v>
      </c>
      <c r="B1732" t="s">
        <v>16906</v>
      </c>
      <c r="C1732" t="s">
        <v>19001</v>
      </c>
      <c r="D1732">
        <v>36000</v>
      </c>
    </row>
    <row r="1733" spans="1:4" x14ac:dyDescent="0.25">
      <c r="A1733">
        <v>1732</v>
      </c>
      <c r="B1733" t="s">
        <v>16907</v>
      </c>
      <c r="C1733" t="s">
        <v>19002</v>
      </c>
      <c r="D1733">
        <v>35000</v>
      </c>
    </row>
    <row r="1734" spans="1:4" x14ac:dyDescent="0.25">
      <c r="A1734">
        <v>1733</v>
      </c>
      <c r="B1734" t="s">
        <v>16908</v>
      </c>
      <c r="C1734" t="s">
        <v>19003</v>
      </c>
      <c r="D1734">
        <v>34000</v>
      </c>
    </row>
    <row r="1735" spans="1:4" x14ac:dyDescent="0.25">
      <c r="A1735">
        <v>1734</v>
      </c>
      <c r="B1735" t="s">
        <v>16909</v>
      </c>
      <c r="C1735" t="s">
        <v>18103</v>
      </c>
      <c r="D1735">
        <v>8600</v>
      </c>
    </row>
    <row r="1736" spans="1:4" x14ac:dyDescent="0.25">
      <c r="A1736">
        <v>1735</v>
      </c>
      <c r="B1736" t="s">
        <v>16910</v>
      </c>
      <c r="C1736" t="s">
        <v>19004</v>
      </c>
      <c r="D1736">
        <v>8600</v>
      </c>
    </row>
    <row r="1737" spans="1:4" x14ac:dyDescent="0.25">
      <c r="A1737">
        <v>1736</v>
      </c>
      <c r="B1737" t="s">
        <v>16911</v>
      </c>
      <c r="C1737" t="s">
        <v>19005</v>
      </c>
      <c r="D1737">
        <v>9400</v>
      </c>
    </row>
    <row r="1738" spans="1:4" x14ac:dyDescent="0.25">
      <c r="A1738">
        <v>1737</v>
      </c>
      <c r="B1738" t="s">
        <v>16912</v>
      </c>
      <c r="C1738" t="s">
        <v>19006</v>
      </c>
      <c r="D1738">
        <v>9400</v>
      </c>
    </row>
    <row r="1739" spans="1:4" x14ac:dyDescent="0.25">
      <c r="A1739">
        <v>1738</v>
      </c>
      <c r="B1739" t="s">
        <v>16913</v>
      </c>
      <c r="C1739" t="s">
        <v>19007</v>
      </c>
      <c r="D1739">
        <v>34000</v>
      </c>
    </row>
    <row r="1740" spans="1:4" x14ac:dyDescent="0.25">
      <c r="A1740">
        <v>1739</v>
      </c>
      <c r="B1740" t="s">
        <v>16914</v>
      </c>
      <c r="C1740" t="s">
        <v>19008</v>
      </c>
      <c r="D1740">
        <v>36000</v>
      </c>
    </row>
    <row r="1741" spans="1:4" x14ac:dyDescent="0.25">
      <c r="A1741">
        <v>1740</v>
      </c>
      <c r="B1741" t="s">
        <v>16915</v>
      </c>
      <c r="C1741" t="s">
        <v>19009</v>
      </c>
      <c r="D1741">
        <v>36000</v>
      </c>
    </row>
    <row r="1742" spans="1:4" x14ac:dyDescent="0.25">
      <c r="A1742">
        <v>1741</v>
      </c>
      <c r="B1742" t="s">
        <v>16916</v>
      </c>
      <c r="C1742" t="s">
        <v>19010</v>
      </c>
      <c r="D1742">
        <v>36000</v>
      </c>
    </row>
    <row r="1743" spans="1:4" x14ac:dyDescent="0.25">
      <c r="A1743">
        <v>1742</v>
      </c>
      <c r="B1743" t="s">
        <v>16917</v>
      </c>
      <c r="C1743" t="s">
        <v>19011</v>
      </c>
      <c r="D1743">
        <v>7600</v>
      </c>
    </row>
    <row r="1744" spans="1:4" x14ac:dyDescent="0.25">
      <c r="A1744">
        <v>1743</v>
      </c>
      <c r="B1744" t="s">
        <v>16918</v>
      </c>
      <c r="C1744" t="s">
        <v>19012</v>
      </c>
      <c r="D1744">
        <v>9700</v>
      </c>
    </row>
    <row r="1745" spans="1:4" x14ac:dyDescent="0.25">
      <c r="A1745">
        <v>1744</v>
      </c>
      <c r="B1745" t="s">
        <v>13744</v>
      </c>
      <c r="C1745" t="s">
        <v>19013</v>
      </c>
      <c r="D1745">
        <v>8900</v>
      </c>
    </row>
    <row r="1746" spans="1:4" x14ac:dyDescent="0.25">
      <c r="A1746">
        <v>1745</v>
      </c>
      <c r="B1746" t="s">
        <v>16919</v>
      </c>
      <c r="C1746" t="s">
        <v>19014</v>
      </c>
      <c r="D1746">
        <v>10000</v>
      </c>
    </row>
    <row r="1747" spans="1:4" x14ac:dyDescent="0.25">
      <c r="A1747">
        <v>1746</v>
      </c>
      <c r="B1747" t="s">
        <v>16920</v>
      </c>
      <c r="C1747" t="s">
        <v>19015</v>
      </c>
      <c r="D1747">
        <v>9400</v>
      </c>
    </row>
    <row r="1748" spans="1:4" x14ac:dyDescent="0.25">
      <c r="A1748">
        <v>1747</v>
      </c>
      <c r="B1748" t="s">
        <v>16921</v>
      </c>
      <c r="C1748" t="s">
        <v>19016</v>
      </c>
      <c r="D1748">
        <v>9400</v>
      </c>
    </row>
    <row r="1749" spans="1:4" x14ac:dyDescent="0.25">
      <c r="A1749">
        <v>1748</v>
      </c>
      <c r="B1749" t="s">
        <v>16922</v>
      </c>
      <c r="C1749" t="s">
        <v>19017</v>
      </c>
      <c r="D1749">
        <v>9400</v>
      </c>
    </row>
    <row r="1750" spans="1:4" x14ac:dyDescent="0.25">
      <c r="A1750">
        <v>1749</v>
      </c>
      <c r="B1750" t="s">
        <v>16923</v>
      </c>
      <c r="C1750" t="s">
        <v>16924</v>
      </c>
      <c r="D1750">
        <v>9400</v>
      </c>
    </row>
    <row r="1751" spans="1:4" x14ac:dyDescent="0.25">
      <c r="A1751">
        <v>1750</v>
      </c>
      <c r="B1751" t="s">
        <v>16925</v>
      </c>
      <c r="C1751" t="s">
        <v>19018</v>
      </c>
      <c r="D1751">
        <v>10000</v>
      </c>
    </row>
    <row r="1752" spans="1:4" x14ac:dyDescent="0.25">
      <c r="A1752">
        <v>1751</v>
      </c>
      <c r="B1752" t="s">
        <v>16926</v>
      </c>
      <c r="C1752" t="s">
        <v>19019</v>
      </c>
      <c r="D1752">
        <v>7215</v>
      </c>
    </row>
    <row r="1753" spans="1:4" x14ac:dyDescent="0.25">
      <c r="A1753">
        <v>1752</v>
      </c>
      <c r="B1753" t="s">
        <v>16927</v>
      </c>
      <c r="C1753" t="s">
        <v>19020</v>
      </c>
      <c r="D1753">
        <v>7600</v>
      </c>
    </row>
    <row r="1754" spans="1:4" x14ac:dyDescent="0.25">
      <c r="A1754">
        <v>1753</v>
      </c>
      <c r="B1754" t="s">
        <v>16928</v>
      </c>
      <c r="C1754" t="s">
        <v>19021</v>
      </c>
      <c r="D1754">
        <v>10000</v>
      </c>
    </row>
    <row r="1755" spans="1:4" x14ac:dyDescent="0.25">
      <c r="A1755">
        <v>1754</v>
      </c>
      <c r="B1755" t="s">
        <v>16929</v>
      </c>
      <c r="C1755" t="s">
        <v>19022</v>
      </c>
      <c r="D1755">
        <v>9400</v>
      </c>
    </row>
    <row r="1756" spans="1:4" x14ac:dyDescent="0.25">
      <c r="A1756">
        <v>1755</v>
      </c>
      <c r="B1756" t="s">
        <v>16930</v>
      </c>
      <c r="C1756" t="s">
        <v>19023</v>
      </c>
      <c r="D1756">
        <v>10000</v>
      </c>
    </row>
    <row r="1757" spans="1:4" x14ac:dyDescent="0.25">
      <c r="A1757">
        <v>1756</v>
      </c>
      <c r="B1757" t="s">
        <v>16931</v>
      </c>
      <c r="C1757" t="s">
        <v>19024</v>
      </c>
      <c r="D1757">
        <v>10000</v>
      </c>
    </row>
    <row r="1758" spans="1:4" x14ac:dyDescent="0.25">
      <c r="A1758">
        <v>1757</v>
      </c>
      <c r="B1758" t="s">
        <v>16932</v>
      </c>
      <c r="C1758" t="s">
        <v>19025</v>
      </c>
      <c r="D1758">
        <v>10000</v>
      </c>
    </row>
    <row r="1759" spans="1:4" x14ac:dyDescent="0.25">
      <c r="A1759">
        <v>1758</v>
      </c>
      <c r="B1759" t="s">
        <v>16933</v>
      </c>
      <c r="C1759" t="s">
        <v>19026</v>
      </c>
      <c r="D1759">
        <v>9400</v>
      </c>
    </row>
    <row r="1760" spans="1:4" x14ac:dyDescent="0.25">
      <c r="A1760">
        <v>1759</v>
      </c>
      <c r="B1760" t="s">
        <v>32</v>
      </c>
      <c r="C1760" t="s">
        <v>19027</v>
      </c>
      <c r="D1760">
        <v>7600</v>
      </c>
    </row>
    <row r="1761" spans="1:4" x14ac:dyDescent="0.25">
      <c r="A1761">
        <v>1760</v>
      </c>
      <c r="B1761" t="s">
        <v>16934</v>
      </c>
      <c r="C1761" t="s">
        <v>19028</v>
      </c>
      <c r="D1761">
        <v>10000</v>
      </c>
    </row>
    <row r="1762" spans="1:4" x14ac:dyDescent="0.25">
      <c r="A1762">
        <v>1761</v>
      </c>
      <c r="B1762" t="s">
        <v>16935</v>
      </c>
      <c r="C1762" t="s">
        <v>19029</v>
      </c>
      <c r="D1762">
        <v>7600</v>
      </c>
    </row>
    <row r="1763" spans="1:4" x14ac:dyDescent="0.25">
      <c r="A1763">
        <v>1762</v>
      </c>
      <c r="B1763" t="s">
        <v>12793</v>
      </c>
      <c r="C1763" t="s">
        <v>19030</v>
      </c>
      <c r="D1763">
        <v>7200</v>
      </c>
    </row>
    <row r="1764" spans="1:4" x14ac:dyDescent="0.25">
      <c r="A1764">
        <v>1763</v>
      </c>
      <c r="B1764" t="s">
        <v>16936</v>
      </c>
      <c r="C1764" t="s">
        <v>19031</v>
      </c>
      <c r="D1764">
        <v>10000</v>
      </c>
    </row>
    <row r="1765" spans="1:4" x14ac:dyDescent="0.25">
      <c r="A1765">
        <v>1764</v>
      </c>
      <c r="B1765" t="s">
        <v>160</v>
      </c>
      <c r="C1765" t="s">
        <v>19032</v>
      </c>
      <c r="D1765">
        <v>7245</v>
      </c>
    </row>
    <row r="1766" spans="1:4" x14ac:dyDescent="0.25">
      <c r="A1766">
        <v>1765</v>
      </c>
      <c r="B1766" t="s">
        <v>16937</v>
      </c>
      <c r="C1766" t="s">
        <v>19033</v>
      </c>
      <c r="D1766">
        <v>6845</v>
      </c>
    </row>
    <row r="1767" spans="1:4" x14ac:dyDescent="0.25">
      <c r="A1767">
        <v>1766</v>
      </c>
      <c r="B1767" t="s">
        <v>12774</v>
      </c>
      <c r="C1767" t="s">
        <v>19034</v>
      </c>
      <c r="D1767">
        <v>9400</v>
      </c>
    </row>
    <row r="1768" spans="1:4" x14ac:dyDescent="0.25">
      <c r="A1768">
        <v>1767</v>
      </c>
      <c r="B1768" t="s">
        <v>16938</v>
      </c>
      <c r="C1768" t="s">
        <v>19035</v>
      </c>
      <c r="D1768">
        <v>8600</v>
      </c>
    </row>
    <row r="1769" spans="1:4" x14ac:dyDescent="0.25">
      <c r="A1769">
        <v>1768</v>
      </c>
      <c r="B1769" t="s">
        <v>16939</v>
      </c>
      <c r="C1769" t="s">
        <v>19036</v>
      </c>
      <c r="D1769">
        <v>36000</v>
      </c>
    </row>
    <row r="1770" spans="1:4" x14ac:dyDescent="0.25">
      <c r="A1770">
        <v>1769</v>
      </c>
      <c r="B1770" t="s">
        <v>16940</v>
      </c>
      <c r="C1770" t="s">
        <v>19037</v>
      </c>
      <c r="D1770">
        <v>8600</v>
      </c>
    </row>
    <row r="1771" spans="1:4" x14ac:dyDescent="0.25">
      <c r="A1771">
        <v>1770</v>
      </c>
      <c r="B1771" t="s">
        <v>16941</v>
      </c>
      <c r="C1771" t="s">
        <v>19038</v>
      </c>
      <c r="D1771">
        <v>8600</v>
      </c>
    </row>
    <row r="1772" spans="1:4" x14ac:dyDescent="0.25">
      <c r="A1772">
        <v>1771</v>
      </c>
      <c r="B1772" t="s">
        <v>16942</v>
      </c>
      <c r="C1772" t="s">
        <v>19039</v>
      </c>
      <c r="D1772">
        <v>8600</v>
      </c>
    </row>
    <row r="1773" spans="1:4" x14ac:dyDescent="0.25">
      <c r="A1773">
        <v>1772</v>
      </c>
      <c r="B1773" t="s">
        <v>16943</v>
      </c>
      <c r="C1773" t="s">
        <v>19040</v>
      </c>
      <c r="D1773">
        <v>8000</v>
      </c>
    </row>
    <row r="1774" spans="1:4" x14ac:dyDescent="0.25">
      <c r="A1774">
        <v>1773</v>
      </c>
      <c r="B1774" t="s">
        <v>16944</v>
      </c>
      <c r="C1774" t="s">
        <v>19041</v>
      </c>
      <c r="D1774">
        <v>8600</v>
      </c>
    </row>
    <row r="1775" spans="1:4" x14ac:dyDescent="0.25">
      <c r="A1775">
        <v>1774</v>
      </c>
      <c r="B1775" t="s">
        <v>16945</v>
      </c>
      <c r="C1775" t="s">
        <v>19042</v>
      </c>
      <c r="D1775">
        <v>36000</v>
      </c>
    </row>
    <row r="1776" spans="1:4" x14ac:dyDescent="0.25">
      <c r="A1776">
        <v>1775</v>
      </c>
      <c r="B1776" t="s">
        <v>16946</v>
      </c>
      <c r="C1776" t="s">
        <v>19043</v>
      </c>
      <c r="D1776">
        <v>9400</v>
      </c>
    </row>
    <row r="1777" spans="1:4" x14ac:dyDescent="0.25">
      <c r="A1777">
        <v>1776</v>
      </c>
      <c r="B1777" t="s">
        <v>12739</v>
      </c>
      <c r="C1777" t="s">
        <v>19044</v>
      </c>
      <c r="D1777">
        <v>8600</v>
      </c>
    </row>
    <row r="1778" spans="1:4" x14ac:dyDescent="0.25">
      <c r="A1778">
        <v>1777</v>
      </c>
      <c r="B1778" t="s">
        <v>12749</v>
      </c>
      <c r="C1778" t="s">
        <v>19045</v>
      </c>
      <c r="D1778">
        <v>9400</v>
      </c>
    </row>
    <row r="1779" spans="1:4" x14ac:dyDescent="0.25">
      <c r="A1779">
        <v>1778</v>
      </c>
      <c r="B1779" t="s">
        <v>12750</v>
      </c>
      <c r="C1779" t="s">
        <v>19046</v>
      </c>
      <c r="D1779">
        <v>9400</v>
      </c>
    </row>
    <row r="1780" spans="1:4" x14ac:dyDescent="0.25">
      <c r="A1780">
        <v>1779</v>
      </c>
      <c r="B1780" t="s">
        <v>16947</v>
      </c>
      <c r="C1780" t="s">
        <v>19047</v>
      </c>
      <c r="D1780">
        <v>7215</v>
      </c>
    </row>
    <row r="1781" spans="1:4" x14ac:dyDescent="0.25">
      <c r="A1781">
        <v>1780</v>
      </c>
      <c r="B1781" t="s">
        <v>12775</v>
      </c>
      <c r="C1781" t="s">
        <v>19048</v>
      </c>
      <c r="D1781">
        <v>9400</v>
      </c>
    </row>
    <row r="1782" spans="1:4" x14ac:dyDescent="0.25">
      <c r="A1782">
        <v>1781</v>
      </c>
      <c r="B1782" t="s">
        <v>12769</v>
      </c>
      <c r="C1782" t="s">
        <v>19049</v>
      </c>
      <c r="D1782">
        <v>9400</v>
      </c>
    </row>
    <row r="1783" spans="1:4" x14ac:dyDescent="0.25">
      <c r="A1783">
        <v>1782</v>
      </c>
      <c r="B1783" t="s">
        <v>12772</v>
      </c>
      <c r="C1783" t="s">
        <v>19050</v>
      </c>
      <c r="D1783">
        <v>9400</v>
      </c>
    </row>
    <row r="1784" spans="1:4" x14ac:dyDescent="0.25">
      <c r="A1784">
        <v>1783</v>
      </c>
      <c r="B1784" t="s">
        <v>16948</v>
      </c>
      <c r="C1784" t="s">
        <v>19051</v>
      </c>
      <c r="D1784">
        <v>8600</v>
      </c>
    </row>
    <row r="1785" spans="1:4" x14ac:dyDescent="0.25">
      <c r="A1785">
        <v>1784</v>
      </c>
      <c r="B1785" t="s">
        <v>16949</v>
      </c>
      <c r="C1785" t="s">
        <v>19052</v>
      </c>
      <c r="D1785">
        <v>9400</v>
      </c>
    </row>
    <row r="1786" spans="1:4" x14ac:dyDescent="0.25">
      <c r="A1786">
        <v>1785</v>
      </c>
      <c r="B1786" t="s">
        <v>16950</v>
      </c>
      <c r="C1786" t="s">
        <v>19053</v>
      </c>
      <c r="D1786">
        <v>9400</v>
      </c>
    </row>
    <row r="1787" spans="1:4" x14ac:dyDescent="0.25">
      <c r="A1787">
        <v>1786</v>
      </c>
      <c r="B1787" t="s">
        <v>16951</v>
      </c>
      <c r="C1787" t="s">
        <v>19054</v>
      </c>
      <c r="D1787">
        <v>8000</v>
      </c>
    </row>
    <row r="1788" spans="1:4" x14ac:dyDescent="0.25">
      <c r="A1788">
        <v>1787</v>
      </c>
      <c r="B1788" t="s">
        <v>16952</v>
      </c>
      <c r="C1788" t="s">
        <v>19055</v>
      </c>
      <c r="D1788">
        <v>8600</v>
      </c>
    </row>
    <row r="1789" spans="1:4" x14ac:dyDescent="0.25">
      <c r="A1789">
        <v>1788</v>
      </c>
      <c r="B1789" t="s">
        <v>16953</v>
      </c>
      <c r="C1789" t="s">
        <v>19056</v>
      </c>
      <c r="D1789">
        <v>8000</v>
      </c>
    </row>
    <row r="1790" spans="1:4" x14ac:dyDescent="0.25">
      <c r="A1790">
        <v>1789</v>
      </c>
      <c r="B1790" t="s">
        <v>16954</v>
      </c>
      <c r="C1790" t="s">
        <v>19057</v>
      </c>
      <c r="D1790">
        <v>8600</v>
      </c>
    </row>
    <row r="1791" spans="1:4" x14ac:dyDescent="0.25">
      <c r="A1791">
        <v>1790</v>
      </c>
      <c r="B1791" t="s">
        <v>16955</v>
      </c>
      <c r="C1791" t="s">
        <v>19058</v>
      </c>
      <c r="D1791">
        <v>9400</v>
      </c>
    </row>
    <row r="1792" spans="1:4" x14ac:dyDescent="0.25">
      <c r="A1792">
        <v>1791</v>
      </c>
      <c r="B1792" t="s">
        <v>16956</v>
      </c>
      <c r="C1792" t="s">
        <v>19059</v>
      </c>
      <c r="D1792">
        <v>9400</v>
      </c>
    </row>
    <row r="1793" spans="1:4" ht="45" x14ac:dyDescent="0.25">
      <c r="A1793">
        <v>1792</v>
      </c>
      <c r="B1793" s="18" t="s">
        <v>16957</v>
      </c>
      <c r="C1793" t="s">
        <v>19060</v>
      </c>
      <c r="D1793">
        <v>8600</v>
      </c>
    </row>
    <row r="1794" spans="1:4" x14ac:dyDescent="0.25">
      <c r="A1794">
        <v>1793</v>
      </c>
      <c r="B1794" t="s">
        <v>16958</v>
      </c>
      <c r="C1794" t="s">
        <v>19061</v>
      </c>
      <c r="D1794">
        <v>35000</v>
      </c>
    </row>
    <row r="1795" spans="1:4" x14ac:dyDescent="0.25">
      <c r="A1795">
        <v>1794</v>
      </c>
      <c r="B1795" t="s">
        <v>16959</v>
      </c>
      <c r="C1795" t="s">
        <v>19062</v>
      </c>
      <c r="D1795">
        <v>35000</v>
      </c>
    </row>
    <row r="1796" spans="1:4" x14ac:dyDescent="0.25">
      <c r="A1796">
        <v>1795</v>
      </c>
      <c r="B1796" t="s">
        <v>16960</v>
      </c>
      <c r="C1796" t="s">
        <v>19063</v>
      </c>
      <c r="D1796">
        <v>36000</v>
      </c>
    </row>
    <row r="1797" spans="1:4" x14ac:dyDescent="0.25">
      <c r="A1797">
        <v>1796</v>
      </c>
      <c r="B1797" t="s">
        <v>16961</v>
      </c>
      <c r="C1797" t="s">
        <v>19064</v>
      </c>
      <c r="D1797">
        <v>34000</v>
      </c>
    </row>
    <row r="1798" spans="1:4" x14ac:dyDescent="0.25">
      <c r="A1798">
        <v>1797</v>
      </c>
      <c r="B1798" t="s">
        <v>16962</v>
      </c>
      <c r="C1798" t="s">
        <v>19065</v>
      </c>
      <c r="D1798">
        <v>8000</v>
      </c>
    </row>
    <row r="1799" spans="1:4" x14ac:dyDescent="0.25">
      <c r="A1799">
        <v>1798</v>
      </c>
      <c r="B1799" t="s">
        <v>16963</v>
      </c>
      <c r="C1799" t="s">
        <v>19066</v>
      </c>
      <c r="D1799">
        <v>34000</v>
      </c>
    </row>
    <row r="1800" spans="1:4" x14ac:dyDescent="0.25">
      <c r="A1800">
        <v>1799</v>
      </c>
      <c r="B1800" t="s">
        <v>12755</v>
      </c>
      <c r="C1800" t="s">
        <v>19067</v>
      </c>
      <c r="D1800">
        <v>9400</v>
      </c>
    </row>
    <row r="1801" spans="1:4" x14ac:dyDescent="0.25">
      <c r="A1801">
        <v>1800</v>
      </c>
      <c r="B1801" t="s">
        <v>16964</v>
      </c>
      <c r="C1801" t="s">
        <v>19068</v>
      </c>
      <c r="D1801">
        <v>1251</v>
      </c>
    </row>
    <row r="1802" spans="1:4" x14ac:dyDescent="0.25">
      <c r="A1802">
        <v>1801</v>
      </c>
      <c r="B1802" t="s">
        <v>16965</v>
      </c>
      <c r="C1802" t="s">
        <v>19069</v>
      </c>
      <c r="D1802">
        <v>9400</v>
      </c>
    </row>
    <row r="1803" spans="1:4" x14ac:dyDescent="0.25">
      <c r="A1803">
        <v>1802</v>
      </c>
      <c r="B1803" t="s">
        <v>12763</v>
      </c>
      <c r="C1803" t="s">
        <v>19070</v>
      </c>
      <c r="D1803">
        <v>9400</v>
      </c>
    </row>
    <row r="1804" spans="1:4" x14ac:dyDescent="0.25">
      <c r="A1804">
        <v>1803</v>
      </c>
      <c r="B1804" t="s">
        <v>16966</v>
      </c>
      <c r="C1804" t="s">
        <v>19071</v>
      </c>
      <c r="D1804">
        <v>8900</v>
      </c>
    </row>
    <row r="1805" spans="1:4" x14ac:dyDescent="0.25">
      <c r="A1805">
        <v>1804</v>
      </c>
      <c r="B1805" t="s">
        <v>12761</v>
      </c>
      <c r="C1805" t="s">
        <v>19072</v>
      </c>
      <c r="D1805">
        <v>9400</v>
      </c>
    </row>
    <row r="1806" spans="1:4" x14ac:dyDescent="0.25">
      <c r="A1806">
        <v>1805</v>
      </c>
      <c r="B1806" t="s">
        <v>16967</v>
      </c>
      <c r="C1806" t="s">
        <v>19073</v>
      </c>
      <c r="D1806">
        <v>10200</v>
      </c>
    </row>
    <row r="1807" spans="1:4" x14ac:dyDescent="0.25">
      <c r="A1807">
        <v>1806</v>
      </c>
      <c r="B1807" t="s">
        <v>16968</v>
      </c>
      <c r="C1807" t="s">
        <v>19074</v>
      </c>
      <c r="D1807">
        <v>10000</v>
      </c>
    </row>
    <row r="1808" spans="1:4" x14ac:dyDescent="0.25">
      <c r="A1808">
        <v>1807</v>
      </c>
      <c r="B1808" t="s">
        <v>16969</v>
      </c>
      <c r="C1808" t="s">
        <v>19075</v>
      </c>
      <c r="D1808">
        <v>10800</v>
      </c>
    </row>
    <row r="1809" spans="1:4" x14ac:dyDescent="0.25">
      <c r="A1809">
        <v>1808</v>
      </c>
      <c r="B1809" t="s">
        <v>16970</v>
      </c>
      <c r="C1809" t="s">
        <v>19076</v>
      </c>
      <c r="D1809">
        <v>10000</v>
      </c>
    </row>
    <row r="1810" spans="1:4" x14ac:dyDescent="0.25">
      <c r="A1810">
        <v>1809</v>
      </c>
      <c r="B1810" t="s">
        <v>16971</v>
      </c>
      <c r="C1810" t="s">
        <v>19077</v>
      </c>
      <c r="D1810">
        <v>4497</v>
      </c>
    </row>
    <row r="1811" spans="1:4" x14ac:dyDescent="0.25">
      <c r="A1811">
        <v>1810</v>
      </c>
      <c r="B1811" t="s">
        <v>16972</v>
      </c>
      <c r="C1811" t="s">
        <v>19078</v>
      </c>
      <c r="D1811">
        <v>8000</v>
      </c>
    </row>
    <row r="1812" spans="1:4" x14ac:dyDescent="0.25">
      <c r="A1812">
        <v>1811</v>
      </c>
      <c r="B1812" t="s">
        <v>16973</v>
      </c>
      <c r="C1812" t="s">
        <v>19079</v>
      </c>
      <c r="D1812">
        <v>7400</v>
      </c>
    </row>
    <row r="1813" spans="1:4" x14ac:dyDescent="0.25">
      <c r="A1813">
        <v>1812</v>
      </c>
      <c r="B1813" t="s">
        <v>16974</v>
      </c>
      <c r="C1813" t="s">
        <v>19080</v>
      </c>
      <c r="D1813">
        <v>10000</v>
      </c>
    </row>
    <row r="1814" spans="1:4" x14ac:dyDescent="0.25">
      <c r="A1814">
        <v>1813</v>
      </c>
      <c r="B1814" t="s">
        <v>16975</v>
      </c>
      <c r="C1814" t="s">
        <v>19081</v>
      </c>
      <c r="D1814">
        <v>10000</v>
      </c>
    </row>
    <row r="1815" spans="1:4" x14ac:dyDescent="0.25">
      <c r="A1815">
        <v>1814</v>
      </c>
      <c r="B1815" t="s">
        <v>16976</v>
      </c>
      <c r="C1815" t="s">
        <v>19082</v>
      </c>
      <c r="D1815">
        <v>10000</v>
      </c>
    </row>
    <row r="1816" spans="1:4" x14ac:dyDescent="0.25">
      <c r="A1816">
        <v>1815</v>
      </c>
      <c r="B1816" t="s">
        <v>16977</v>
      </c>
      <c r="C1816" t="s">
        <v>19083</v>
      </c>
      <c r="D1816">
        <v>8000</v>
      </c>
    </row>
    <row r="1817" spans="1:4" x14ac:dyDescent="0.25">
      <c r="A1817">
        <v>1816</v>
      </c>
      <c r="B1817" t="s">
        <v>16978</v>
      </c>
      <c r="C1817" t="s">
        <v>19084</v>
      </c>
      <c r="D1817">
        <v>10000</v>
      </c>
    </row>
    <row r="1818" spans="1:4" x14ac:dyDescent="0.25">
      <c r="A1818">
        <v>1817</v>
      </c>
      <c r="B1818" t="s">
        <v>16979</v>
      </c>
      <c r="C1818" t="s">
        <v>19085</v>
      </c>
      <c r="D1818">
        <v>10000</v>
      </c>
    </row>
    <row r="1819" spans="1:4" x14ac:dyDescent="0.25">
      <c r="A1819">
        <v>1818</v>
      </c>
      <c r="B1819" t="s">
        <v>16980</v>
      </c>
      <c r="C1819" t="s">
        <v>19086</v>
      </c>
      <c r="D1819">
        <v>10000</v>
      </c>
    </row>
    <row r="1820" spans="1:4" x14ac:dyDescent="0.25">
      <c r="A1820">
        <v>1819</v>
      </c>
      <c r="B1820" t="s">
        <v>16981</v>
      </c>
      <c r="C1820" t="s">
        <v>19087</v>
      </c>
      <c r="D1820">
        <v>10000</v>
      </c>
    </row>
    <row r="1821" spans="1:4" x14ac:dyDescent="0.25">
      <c r="A1821">
        <v>1820</v>
      </c>
      <c r="B1821" t="s">
        <v>16982</v>
      </c>
      <c r="C1821" t="s">
        <v>19088</v>
      </c>
      <c r="D1821">
        <v>10800</v>
      </c>
    </row>
    <row r="1822" spans="1:4" x14ac:dyDescent="0.25">
      <c r="A1822">
        <v>1821</v>
      </c>
      <c r="B1822" t="s">
        <v>16983</v>
      </c>
      <c r="C1822" t="s">
        <v>16984</v>
      </c>
      <c r="D1822">
        <v>10300</v>
      </c>
    </row>
    <row r="1823" spans="1:4" x14ac:dyDescent="0.25">
      <c r="A1823">
        <v>1822</v>
      </c>
      <c r="B1823" t="s">
        <v>16985</v>
      </c>
      <c r="C1823" t="s">
        <v>19089</v>
      </c>
      <c r="D1823">
        <v>9400</v>
      </c>
    </row>
    <row r="1824" spans="1:4" ht="45" x14ac:dyDescent="0.25">
      <c r="A1824">
        <v>1823</v>
      </c>
      <c r="B1824" s="18" t="s">
        <v>16986</v>
      </c>
      <c r="C1824" t="s">
        <v>16987</v>
      </c>
      <c r="D1824">
        <v>10000</v>
      </c>
    </row>
    <row r="1825" spans="1:4" x14ac:dyDescent="0.25">
      <c r="A1825">
        <v>1824</v>
      </c>
      <c r="B1825" t="s">
        <v>16988</v>
      </c>
      <c r="C1825" t="s">
        <v>19090</v>
      </c>
      <c r="D1825">
        <v>10000</v>
      </c>
    </row>
    <row r="1826" spans="1:4" x14ac:dyDescent="0.25">
      <c r="A1826">
        <v>1825</v>
      </c>
      <c r="B1826" t="s">
        <v>16989</v>
      </c>
      <c r="C1826" t="s">
        <v>19091</v>
      </c>
      <c r="D1826">
        <v>36000</v>
      </c>
    </row>
    <row r="1827" spans="1:4" x14ac:dyDescent="0.25">
      <c r="A1827">
        <v>1826</v>
      </c>
      <c r="B1827" t="s">
        <v>16990</v>
      </c>
      <c r="C1827" t="s">
        <v>19092</v>
      </c>
      <c r="D1827">
        <v>36000</v>
      </c>
    </row>
    <row r="1828" spans="1:4" x14ac:dyDescent="0.25">
      <c r="A1828">
        <v>1827</v>
      </c>
      <c r="B1828" t="s">
        <v>16991</v>
      </c>
      <c r="C1828" t="s">
        <v>16992</v>
      </c>
      <c r="D1828">
        <v>10000</v>
      </c>
    </row>
    <row r="1829" spans="1:4" x14ac:dyDescent="0.25">
      <c r="A1829">
        <v>1828</v>
      </c>
      <c r="B1829" t="s">
        <v>16993</v>
      </c>
      <c r="C1829" t="s">
        <v>19093</v>
      </c>
      <c r="D1829">
        <v>10300</v>
      </c>
    </row>
    <row r="1830" spans="1:4" x14ac:dyDescent="0.25">
      <c r="A1830">
        <v>1829</v>
      </c>
      <c r="B1830" t="s">
        <v>16994</v>
      </c>
      <c r="C1830" t="s">
        <v>19094</v>
      </c>
      <c r="D1830">
        <v>36000</v>
      </c>
    </row>
    <row r="1831" spans="1:4" ht="45" x14ac:dyDescent="0.25">
      <c r="A1831">
        <v>1830</v>
      </c>
      <c r="B1831" s="18" t="s">
        <v>16995</v>
      </c>
      <c r="C1831" t="s">
        <v>19095</v>
      </c>
      <c r="D1831">
        <v>10000</v>
      </c>
    </row>
    <row r="1832" spans="1:4" ht="45" x14ac:dyDescent="0.25">
      <c r="A1832">
        <v>1831</v>
      </c>
      <c r="B1832" s="18" t="s">
        <v>16996</v>
      </c>
      <c r="C1832" t="s">
        <v>16997</v>
      </c>
      <c r="D1832">
        <v>10300</v>
      </c>
    </row>
    <row r="1833" spans="1:4" x14ac:dyDescent="0.25">
      <c r="A1833">
        <v>1832</v>
      </c>
      <c r="B1833" t="s">
        <v>16998</v>
      </c>
      <c r="C1833" t="s">
        <v>19096</v>
      </c>
      <c r="D1833">
        <v>36000</v>
      </c>
    </row>
    <row r="1834" spans="1:4" x14ac:dyDescent="0.25">
      <c r="A1834">
        <v>1833</v>
      </c>
      <c r="B1834" t="s">
        <v>16999</v>
      </c>
      <c r="C1834" t="s">
        <v>19097</v>
      </c>
      <c r="D1834">
        <v>37700</v>
      </c>
    </row>
    <row r="1835" spans="1:4" x14ac:dyDescent="0.25">
      <c r="A1835">
        <v>1834</v>
      </c>
      <c r="B1835" t="s">
        <v>17000</v>
      </c>
      <c r="C1835" t="s">
        <v>19098</v>
      </c>
      <c r="D1835">
        <v>9400</v>
      </c>
    </row>
    <row r="1836" spans="1:4" x14ac:dyDescent="0.25">
      <c r="A1836">
        <v>1835</v>
      </c>
      <c r="B1836" t="s">
        <v>17001</v>
      </c>
      <c r="C1836" t="s">
        <v>19099</v>
      </c>
      <c r="D1836">
        <v>10000</v>
      </c>
    </row>
    <row r="1837" spans="1:4" x14ac:dyDescent="0.25">
      <c r="A1837">
        <v>1836</v>
      </c>
      <c r="B1837" t="s">
        <v>17002</v>
      </c>
      <c r="C1837" t="s">
        <v>19100</v>
      </c>
      <c r="D1837">
        <v>10300</v>
      </c>
    </row>
    <row r="1838" spans="1:4" x14ac:dyDescent="0.25">
      <c r="A1838">
        <v>1837</v>
      </c>
      <c r="B1838" t="s">
        <v>17003</v>
      </c>
      <c r="C1838" t="s">
        <v>19101</v>
      </c>
      <c r="D1838">
        <v>9400</v>
      </c>
    </row>
    <row r="1839" spans="1:4" x14ac:dyDescent="0.25">
      <c r="A1839">
        <v>1838</v>
      </c>
      <c r="B1839" t="s">
        <v>12792</v>
      </c>
      <c r="C1839" t="s">
        <v>19102</v>
      </c>
      <c r="D1839">
        <v>7600</v>
      </c>
    </row>
    <row r="1840" spans="1:4" x14ac:dyDescent="0.25">
      <c r="A1840">
        <v>1839</v>
      </c>
      <c r="B1840" t="s">
        <v>109</v>
      </c>
      <c r="C1840" t="s">
        <v>17004</v>
      </c>
      <c r="D1840">
        <v>10000</v>
      </c>
    </row>
    <row r="1841" spans="1:4" x14ac:dyDescent="0.25">
      <c r="A1841">
        <v>1840</v>
      </c>
      <c r="B1841" t="s">
        <v>17005</v>
      </c>
      <c r="C1841" t="s">
        <v>19103</v>
      </c>
      <c r="D1841">
        <v>10800</v>
      </c>
    </row>
    <row r="1842" spans="1:4" x14ac:dyDescent="0.25">
      <c r="A1842">
        <v>1841</v>
      </c>
      <c r="B1842" t="s">
        <v>10894</v>
      </c>
      <c r="C1842" t="s">
        <v>19104</v>
      </c>
      <c r="D1842">
        <v>2234.81</v>
      </c>
    </row>
    <row r="1843" spans="1:4" x14ac:dyDescent="0.25">
      <c r="A1843">
        <v>1842</v>
      </c>
      <c r="B1843" t="s">
        <v>17006</v>
      </c>
      <c r="C1843" t="s">
        <v>19105</v>
      </c>
      <c r="D1843">
        <v>2734</v>
      </c>
    </row>
    <row r="1844" spans="1:4" x14ac:dyDescent="0.25">
      <c r="A1844">
        <v>1843</v>
      </c>
      <c r="B1844" t="s">
        <v>17007</v>
      </c>
      <c r="C1844" t="s">
        <v>19106</v>
      </c>
      <c r="D1844">
        <v>7245</v>
      </c>
    </row>
    <row r="1845" spans="1:4" x14ac:dyDescent="0.25">
      <c r="A1845">
        <v>1844</v>
      </c>
      <c r="B1845" t="s">
        <v>17008</v>
      </c>
      <c r="C1845" t="s">
        <v>19107</v>
      </c>
      <c r="D1845">
        <v>10000</v>
      </c>
    </row>
    <row r="1846" spans="1:4" x14ac:dyDescent="0.25">
      <c r="A1846">
        <v>1845</v>
      </c>
      <c r="B1846" t="s">
        <v>12751</v>
      </c>
      <c r="C1846" t="s">
        <v>19108</v>
      </c>
      <c r="D1846">
        <v>8000</v>
      </c>
    </row>
    <row r="1847" spans="1:4" x14ac:dyDescent="0.25">
      <c r="A1847">
        <v>1846</v>
      </c>
      <c r="B1847" t="s">
        <v>12752</v>
      </c>
      <c r="C1847" t="s">
        <v>19109</v>
      </c>
      <c r="D1847">
        <v>8000</v>
      </c>
    </row>
    <row r="1848" spans="1:4" x14ac:dyDescent="0.25">
      <c r="A1848">
        <v>1847</v>
      </c>
      <c r="B1848" t="s">
        <v>12753</v>
      </c>
      <c r="C1848" t="s">
        <v>19110</v>
      </c>
      <c r="D1848">
        <v>8000</v>
      </c>
    </row>
    <row r="1849" spans="1:4" x14ac:dyDescent="0.25">
      <c r="A1849">
        <v>1848</v>
      </c>
      <c r="B1849" t="s">
        <v>12771</v>
      </c>
      <c r="C1849" t="s">
        <v>19111</v>
      </c>
      <c r="D1849">
        <v>9400</v>
      </c>
    </row>
    <row r="1850" spans="1:4" x14ac:dyDescent="0.25">
      <c r="A1850">
        <v>1849</v>
      </c>
      <c r="B1850" t="s">
        <v>17009</v>
      </c>
      <c r="C1850" t="s">
        <v>19112</v>
      </c>
      <c r="D1850">
        <v>9400</v>
      </c>
    </row>
    <row r="1851" spans="1:4" x14ac:dyDescent="0.25">
      <c r="A1851">
        <v>1850</v>
      </c>
      <c r="B1851" t="s">
        <v>17010</v>
      </c>
      <c r="C1851" t="s">
        <v>19113</v>
      </c>
      <c r="D1851">
        <v>8600</v>
      </c>
    </row>
    <row r="1852" spans="1:4" x14ac:dyDescent="0.25">
      <c r="A1852">
        <v>1851</v>
      </c>
      <c r="B1852" t="s">
        <v>17011</v>
      </c>
      <c r="C1852" t="s">
        <v>19114</v>
      </c>
      <c r="D1852">
        <v>8600</v>
      </c>
    </row>
    <row r="1853" spans="1:4" x14ac:dyDescent="0.25">
      <c r="A1853">
        <v>1852</v>
      </c>
      <c r="B1853" t="s">
        <v>17012</v>
      </c>
      <c r="C1853" t="s">
        <v>19115</v>
      </c>
      <c r="D1853">
        <v>36000</v>
      </c>
    </row>
    <row r="1854" spans="1:4" x14ac:dyDescent="0.25">
      <c r="A1854">
        <v>1853</v>
      </c>
      <c r="B1854" t="s">
        <v>114</v>
      </c>
      <c r="C1854" t="s">
        <v>19116</v>
      </c>
      <c r="D1854">
        <v>8000</v>
      </c>
    </row>
    <row r="1855" spans="1:4" x14ac:dyDescent="0.25">
      <c r="A1855">
        <v>1854</v>
      </c>
      <c r="B1855" t="s">
        <v>17013</v>
      </c>
      <c r="C1855" t="s">
        <v>19117</v>
      </c>
      <c r="D1855">
        <v>8600</v>
      </c>
    </row>
    <row r="1856" spans="1:4" x14ac:dyDescent="0.25">
      <c r="A1856">
        <v>1855</v>
      </c>
      <c r="B1856" t="s">
        <v>17014</v>
      </c>
      <c r="C1856" t="s">
        <v>19118</v>
      </c>
      <c r="D1856">
        <v>8600</v>
      </c>
    </row>
    <row r="1857" spans="1:4" x14ac:dyDescent="0.25">
      <c r="A1857">
        <v>1856</v>
      </c>
      <c r="B1857" t="s">
        <v>17015</v>
      </c>
      <c r="C1857" t="s">
        <v>19119</v>
      </c>
      <c r="D1857">
        <v>8000</v>
      </c>
    </row>
    <row r="1858" spans="1:4" x14ac:dyDescent="0.25">
      <c r="A1858">
        <v>1857</v>
      </c>
      <c r="B1858" t="s">
        <v>17016</v>
      </c>
      <c r="C1858" t="s">
        <v>19120</v>
      </c>
      <c r="D1858">
        <v>8000</v>
      </c>
    </row>
    <row r="1859" spans="1:4" x14ac:dyDescent="0.25">
      <c r="A1859">
        <v>1858</v>
      </c>
      <c r="B1859" t="s">
        <v>17017</v>
      </c>
      <c r="C1859" t="s">
        <v>19121</v>
      </c>
      <c r="D1859">
        <v>8600</v>
      </c>
    </row>
    <row r="1860" spans="1:4" x14ac:dyDescent="0.25">
      <c r="A1860">
        <v>1859</v>
      </c>
      <c r="B1860" t="s">
        <v>17018</v>
      </c>
      <c r="C1860" t="s">
        <v>19122</v>
      </c>
      <c r="D1860">
        <v>9400</v>
      </c>
    </row>
    <row r="1861" spans="1:4" x14ac:dyDescent="0.25">
      <c r="A1861">
        <v>1860</v>
      </c>
      <c r="B1861" t="s">
        <v>17019</v>
      </c>
      <c r="C1861" t="s">
        <v>19123</v>
      </c>
      <c r="D1861">
        <v>8600</v>
      </c>
    </row>
    <row r="1862" spans="1:4" x14ac:dyDescent="0.25">
      <c r="A1862">
        <v>1861</v>
      </c>
      <c r="B1862" t="s">
        <v>17020</v>
      </c>
      <c r="C1862" t="s">
        <v>18220</v>
      </c>
      <c r="D1862">
        <v>8600</v>
      </c>
    </row>
    <row r="1863" spans="1:4" x14ac:dyDescent="0.25">
      <c r="A1863">
        <v>1862</v>
      </c>
      <c r="B1863" t="s">
        <v>116</v>
      </c>
      <c r="C1863" t="s">
        <v>19124</v>
      </c>
      <c r="D1863">
        <v>9400</v>
      </c>
    </row>
    <row r="1864" spans="1:4" x14ac:dyDescent="0.25">
      <c r="A1864">
        <v>1863</v>
      </c>
      <c r="B1864" t="s">
        <v>17021</v>
      </c>
      <c r="C1864" t="s">
        <v>19125</v>
      </c>
      <c r="D1864">
        <v>9400</v>
      </c>
    </row>
    <row r="1865" spans="1:4" x14ac:dyDescent="0.25">
      <c r="A1865">
        <v>1864</v>
      </c>
      <c r="B1865" t="s">
        <v>17022</v>
      </c>
      <c r="C1865" t="s">
        <v>19126</v>
      </c>
      <c r="D1865">
        <v>8000</v>
      </c>
    </row>
    <row r="1866" spans="1:4" x14ac:dyDescent="0.25">
      <c r="A1866">
        <v>1865</v>
      </c>
      <c r="B1866" t="s">
        <v>17023</v>
      </c>
      <c r="C1866" t="s">
        <v>19127</v>
      </c>
      <c r="D1866">
        <v>34000</v>
      </c>
    </row>
    <row r="1867" spans="1:4" x14ac:dyDescent="0.25">
      <c r="A1867">
        <v>1866</v>
      </c>
      <c r="B1867" t="s">
        <v>17024</v>
      </c>
      <c r="C1867" t="s">
        <v>19128</v>
      </c>
      <c r="D1867">
        <v>36000</v>
      </c>
    </row>
    <row r="1868" spans="1:4" x14ac:dyDescent="0.25">
      <c r="A1868">
        <v>1867</v>
      </c>
      <c r="B1868" t="s">
        <v>17025</v>
      </c>
      <c r="C1868" t="s">
        <v>19129</v>
      </c>
      <c r="D1868">
        <v>36000</v>
      </c>
    </row>
    <row r="1869" spans="1:4" x14ac:dyDescent="0.25">
      <c r="A1869">
        <v>1868</v>
      </c>
      <c r="B1869" t="s">
        <v>17026</v>
      </c>
      <c r="C1869" t="s">
        <v>19130</v>
      </c>
      <c r="D1869">
        <v>8600</v>
      </c>
    </row>
    <row r="1870" spans="1:4" x14ac:dyDescent="0.25">
      <c r="A1870">
        <v>1869</v>
      </c>
      <c r="B1870" t="s">
        <v>17027</v>
      </c>
      <c r="C1870" t="s">
        <v>19131</v>
      </c>
      <c r="D1870">
        <v>8600</v>
      </c>
    </row>
    <row r="1871" spans="1:4" x14ac:dyDescent="0.25">
      <c r="A1871">
        <v>1870</v>
      </c>
      <c r="B1871" t="s">
        <v>17028</v>
      </c>
      <c r="C1871" t="s">
        <v>19132</v>
      </c>
      <c r="D1871">
        <v>8600</v>
      </c>
    </row>
    <row r="1872" spans="1:4" x14ac:dyDescent="0.25">
      <c r="A1872">
        <v>1871</v>
      </c>
      <c r="B1872" t="s">
        <v>17029</v>
      </c>
      <c r="C1872" t="s">
        <v>19133</v>
      </c>
      <c r="D1872">
        <v>8000</v>
      </c>
    </row>
    <row r="1873" spans="1:4" x14ac:dyDescent="0.25">
      <c r="A1873">
        <v>1872</v>
      </c>
      <c r="B1873" t="s">
        <v>17030</v>
      </c>
      <c r="C1873" t="s">
        <v>19134</v>
      </c>
      <c r="D1873">
        <v>8000</v>
      </c>
    </row>
    <row r="1874" spans="1:4" ht="45" x14ac:dyDescent="0.25">
      <c r="A1874">
        <v>1873</v>
      </c>
      <c r="B1874" s="18" t="s">
        <v>17031</v>
      </c>
      <c r="C1874" t="s">
        <v>19135</v>
      </c>
      <c r="D1874">
        <v>8000</v>
      </c>
    </row>
    <row r="1875" spans="1:4" x14ac:dyDescent="0.25">
      <c r="A1875">
        <v>1874</v>
      </c>
      <c r="B1875" t="s">
        <v>17032</v>
      </c>
      <c r="C1875" t="s">
        <v>19136</v>
      </c>
      <c r="D1875">
        <v>8000</v>
      </c>
    </row>
    <row r="1876" spans="1:4" x14ac:dyDescent="0.25">
      <c r="A1876">
        <v>1875</v>
      </c>
      <c r="B1876" t="s">
        <v>164</v>
      </c>
      <c r="C1876" t="s">
        <v>19137</v>
      </c>
      <c r="D1876">
        <v>8600</v>
      </c>
    </row>
    <row r="1877" spans="1:4" x14ac:dyDescent="0.25">
      <c r="A1877">
        <v>1876</v>
      </c>
      <c r="B1877" t="s">
        <v>17033</v>
      </c>
      <c r="C1877" t="s">
        <v>19138</v>
      </c>
      <c r="D1877">
        <v>35000</v>
      </c>
    </row>
    <row r="1878" spans="1:4" x14ac:dyDescent="0.25">
      <c r="A1878">
        <v>1877</v>
      </c>
      <c r="B1878" t="s">
        <v>17034</v>
      </c>
      <c r="C1878" t="s">
        <v>19139</v>
      </c>
      <c r="D1878">
        <v>34000</v>
      </c>
    </row>
    <row r="1879" spans="1:4" x14ac:dyDescent="0.25">
      <c r="A1879">
        <v>1878</v>
      </c>
      <c r="B1879" t="s">
        <v>17035</v>
      </c>
      <c r="C1879" t="s">
        <v>19140</v>
      </c>
      <c r="D1879">
        <v>35000</v>
      </c>
    </row>
    <row r="1880" spans="1:4" x14ac:dyDescent="0.25">
      <c r="A1880">
        <v>1879</v>
      </c>
      <c r="B1880" t="s">
        <v>17036</v>
      </c>
      <c r="C1880" t="s">
        <v>19141</v>
      </c>
      <c r="D1880">
        <v>36000</v>
      </c>
    </row>
    <row r="1881" spans="1:4" x14ac:dyDescent="0.25">
      <c r="A1881">
        <v>1880</v>
      </c>
      <c r="B1881" t="s">
        <v>17037</v>
      </c>
      <c r="C1881" t="s">
        <v>19142</v>
      </c>
      <c r="D1881">
        <v>10000</v>
      </c>
    </row>
    <row r="1882" spans="1:4" x14ac:dyDescent="0.25">
      <c r="A1882">
        <v>1881</v>
      </c>
      <c r="B1882" t="s">
        <v>17038</v>
      </c>
      <c r="C1882" t="s">
        <v>19143</v>
      </c>
      <c r="D1882">
        <v>9400</v>
      </c>
    </row>
    <row r="1883" spans="1:4" x14ac:dyDescent="0.25">
      <c r="A1883">
        <v>1882</v>
      </c>
      <c r="B1883" t="s">
        <v>17039</v>
      </c>
      <c r="C1883" t="s">
        <v>19144</v>
      </c>
      <c r="D1883">
        <v>35000</v>
      </c>
    </row>
    <row r="1884" spans="1:4" x14ac:dyDescent="0.25">
      <c r="A1884">
        <v>1883</v>
      </c>
      <c r="B1884" t="s">
        <v>17040</v>
      </c>
      <c r="C1884" t="s">
        <v>19145</v>
      </c>
      <c r="D1884">
        <v>10000</v>
      </c>
    </row>
    <row r="1885" spans="1:4" x14ac:dyDescent="0.25">
      <c r="A1885">
        <v>1884</v>
      </c>
      <c r="B1885" t="s">
        <v>17041</v>
      </c>
      <c r="C1885" t="s">
        <v>19146</v>
      </c>
      <c r="D1885">
        <v>9400</v>
      </c>
    </row>
    <row r="1886" spans="1:4" x14ac:dyDescent="0.25">
      <c r="A1886">
        <v>1885</v>
      </c>
      <c r="B1886" t="s">
        <v>17042</v>
      </c>
      <c r="C1886" t="s">
        <v>19147</v>
      </c>
      <c r="D1886">
        <v>9400</v>
      </c>
    </row>
    <row r="1887" spans="1:4" x14ac:dyDescent="0.25">
      <c r="A1887">
        <v>1886</v>
      </c>
      <c r="B1887" t="s">
        <v>17043</v>
      </c>
      <c r="C1887" t="s">
        <v>19148</v>
      </c>
      <c r="D1887">
        <v>10000</v>
      </c>
    </row>
    <row r="1888" spans="1:4" x14ac:dyDescent="0.25">
      <c r="A1888">
        <v>1887</v>
      </c>
      <c r="B1888" t="s">
        <v>17044</v>
      </c>
      <c r="C1888" t="s">
        <v>19149</v>
      </c>
      <c r="D1888">
        <v>10000</v>
      </c>
    </row>
    <row r="1889" spans="1:4" x14ac:dyDescent="0.25">
      <c r="A1889">
        <v>1888</v>
      </c>
      <c r="B1889" t="s">
        <v>17045</v>
      </c>
      <c r="C1889" t="s">
        <v>19150</v>
      </c>
      <c r="D1889">
        <v>9400</v>
      </c>
    </row>
    <row r="1890" spans="1:4" x14ac:dyDescent="0.25">
      <c r="A1890">
        <v>1889</v>
      </c>
      <c r="B1890" t="s">
        <v>17046</v>
      </c>
      <c r="C1890" t="s">
        <v>19151</v>
      </c>
      <c r="D1890">
        <v>9400</v>
      </c>
    </row>
    <row r="1891" spans="1:4" x14ac:dyDescent="0.25">
      <c r="A1891">
        <v>1890</v>
      </c>
      <c r="B1891" t="s">
        <v>17047</v>
      </c>
      <c r="C1891" t="s">
        <v>19152</v>
      </c>
      <c r="D1891">
        <v>10300</v>
      </c>
    </row>
    <row r="1892" spans="1:4" x14ac:dyDescent="0.25">
      <c r="A1892">
        <v>1891</v>
      </c>
      <c r="B1892" t="s">
        <v>17048</v>
      </c>
      <c r="C1892" t="s">
        <v>19153</v>
      </c>
      <c r="D1892">
        <v>9400</v>
      </c>
    </row>
    <row r="1893" spans="1:4" x14ac:dyDescent="0.25">
      <c r="A1893">
        <v>1892</v>
      </c>
      <c r="B1893" t="s">
        <v>13724</v>
      </c>
      <c r="C1893" t="s">
        <v>19154</v>
      </c>
      <c r="D1893">
        <v>10000</v>
      </c>
    </row>
    <row r="1894" spans="1:4" x14ac:dyDescent="0.25">
      <c r="A1894">
        <v>1893</v>
      </c>
      <c r="B1894" t="s">
        <v>12804</v>
      </c>
      <c r="C1894" t="s">
        <v>19155</v>
      </c>
      <c r="D1894">
        <v>7200</v>
      </c>
    </row>
    <row r="1895" spans="1:4" x14ac:dyDescent="0.25">
      <c r="A1895">
        <v>1894</v>
      </c>
      <c r="B1895" t="s">
        <v>17049</v>
      </c>
      <c r="C1895" t="s">
        <v>19156</v>
      </c>
      <c r="D1895">
        <v>9400</v>
      </c>
    </row>
    <row r="1896" spans="1:4" x14ac:dyDescent="0.25">
      <c r="A1896">
        <v>1895</v>
      </c>
      <c r="B1896" t="s">
        <v>17050</v>
      </c>
      <c r="C1896" t="s">
        <v>19157</v>
      </c>
      <c r="D1896">
        <v>9400</v>
      </c>
    </row>
    <row r="1897" spans="1:4" x14ac:dyDescent="0.25">
      <c r="A1897">
        <v>1896</v>
      </c>
      <c r="B1897" t="s">
        <v>17051</v>
      </c>
      <c r="C1897" t="s">
        <v>19158</v>
      </c>
      <c r="D1897">
        <v>9700</v>
      </c>
    </row>
    <row r="1898" spans="1:4" x14ac:dyDescent="0.25">
      <c r="A1898">
        <v>1897</v>
      </c>
      <c r="B1898" t="s">
        <v>17052</v>
      </c>
      <c r="C1898" t="s">
        <v>19159</v>
      </c>
      <c r="D1898">
        <v>9400</v>
      </c>
    </row>
    <row r="1899" spans="1:4" x14ac:dyDescent="0.25">
      <c r="A1899">
        <v>1898</v>
      </c>
      <c r="B1899" t="s">
        <v>17053</v>
      </c>
      <c r="C1899" t="s">
        <v>19160</v>
      </c>
      <c r="D1899">
        <v>10300</v>
      </c>
    </row>
    <row r="1900" spans="1:4" x14ac:dyDescent="0.25">
      <c r="A1900">
        <v>1899</v>
      </c>
      <c r="B1900" t="s">
        <v>17054</v>
      </c>
      <c r="C1900" t="s">
        <v>19161</v>
      </c>
      <c r="D1900">
        <v>10000</v>
      </c>
    </row>
    <row r="1901" spans="1:4" x14ac:dyDescent="0.25">
      <c r="A1901">
        <v>1900</v>
      </c>
      <c r="B1901" t="s">
        <v>17055</v>
      </c>
      <c r="C1901" t="s">
        <v>19162</v>
      </c>
      <c r="D1901">
        <v>2800</v>
      </c>
    </row>
    <row r="1902" spans="1:4" x14ac:dyDescent="0.25">
      <c r="A1902">
        <v>1901</v>
      </c>
      <c r="B1902" t="s">
        <v>17056</v>
      </c>
      <c r="C1902" t="s">
        <v>19163</v>
      </c>
      <c r="D1902">
        <v>10800</v>
      </c>
    </row>
    <row r="1903" spans="1:4" x14ac:dyDescent="0.25">
      <c r="A1903">
        <v>1902</v>
      </c>
      <c r="B1903" t="s">
        <v>17057</v>
      </c>
      <c r="C1903" t="s">
        <v>19164</v>
      </c>
      <c r="D1903">
        <v>7600</v>
      </c>
    </row>
    <row r="1904" spans="1:4" x14ac:dyDescent="0.25">
      <c r="A1904">
        <v>1903</v>
      </c>
      <c r="B1904" t="s">
        <v>17058</v>
      </c>
      <c r="C1904" t="s">
        <v>19165</v>
      </c>
      <c r="D1904">
        <v>7220</v>
      </c>
    </row>
    <row r="1905" spans="1:4" x14ac:dyDescent="0.25">
      <c r="A1905">
        <v>1904</v>
      </c>
      <c r="B1905" t="s">
        <v>14109</v>
      </c>
      <c r="C1905" t="s">
        <v>19166</v>
      </c>
      <c r="D1905">
        <v>9400</v>
      </c>
    </row>
    <row r="1906" spans="1:4" x14ac:dyDescent="0.25">
      <c r="A1906">
        <v>1905</v>
      </c>
      <c r="B1906" t="s">
        <v>17059</v>
      </c>
      <c r="C1906" t="s">
        <v>19167</v>
      </c>
      <c r="D1906">
        <v>9400</v>
      </c>
    </row>
    <row r="1907" spans="1:4" x14ac:dyDescent="0.25">
      <c r="A1907">
        <v>1906</v>
      </c>
      <c r="B1907" t="s">
        <v>17060</v>
      </c>
      <c r="C1907" t="s">
        <v>19168</v>
      </c>
      <c r="D1907">
        <v>10000</v>
      </c>
    </row>
    <row r="1908" spans="1:4" x14ac:dyDescent="0.25">
      <c r="A1908">
        <v>1907</v>
      </c>
      <c r="B1908" t="s">
        <v>17061</v>
      </c>
      <c r="C1908" t="s">
        <v>19169</v>
      </c>
      <c r="D1908">
        <v>10000</v>
      </c>
    </row>
    <row r="1909" spans="1:4" x14ac:dyDescent="0.25">
      <c r="A1909">
        <v>1908</v>
      </c>
      <c r="B1909" t="s">
        <v>17062</v>
      </c>
      <c r="C1909" t="s">
        <v>19170</v>
      </c>
      <c r="D1909">
        <v>10000</v>
      </c>
    </row>
    <row r="1910" spans="1:4" x14ac:dyDescent="0.25">
      <c r="A1910">
        <v>1909</v>
      </c>
      <c r="B1910" t="s">
        <v>17063</v>
      </c>
      <c r="C1910" t="s">
        <v>19171</v>
      </c>
      <c r="D1910">
        <v>10000</v>
      </c>
    </row>
    <row r="1911" spans="1:4" x14ac:dyDescent="0.25">
      <c r="A1911">
        <v>1910</v>
      </c>
      <c r="B1911" t="s">
        <v>17064</v>
      </c>
      <c r="C1911" t="s">
        <v>19172</v>
      </c>
      <c r="D1911">
        <v>9400</v>
      </c>
    </row>
    <row r="1912" spans="1:4" x14ac:dyDescent="0.25">
      <c r="A1912">
        <v>1911</v>
      </c>
      <c r="B1912" t="s">
        <v>17065</v>
      </c>
      <c r="C1912" t="s">
        <v>19173</v>
      </c>
      <c r="D1912">
        <v>9400</v>
      </c>
    </row>
    <row r="1913" spans="1:4" x14ac:dyDescent="0.25">
      <c r="A1913">
        <v>1912</v>
      </c>
      <c r="B1913" t="s">
        <v>17066</v>
      </c>
      <c r="C1913" t="s">
        <v>19174</v>
      </c>
      <c r="D1913">
        <v>9400</v>
      </c>
    </row>
    <row r="1914" spans="1:4" x14ac:dyDescent="0.25">
      <c r="A1914">
        <v>1913</v>
      </c>
      <c r="B1914" t="s">
        <v>12801</v>
      </c>
      <c r="C1914" t="s">
        <v>19175</v>
      </c>
      <c r="D1914">
        <v>7400</v>
      </c>
    </row>
    <row r="1915" spans="1:4" x14ac:dyDescent="0.25">
      <c r="A1915">
        <v>1914</v>
      </c>
      <c r="B1915" t="s">
        <v>17067</v>
      </c>
      <c r="C1915" t="s">
        <v>19176</v>
      </c>
      <c r="D1915">
        <v>10000</v>
      </c>
    </row>
    <row r="1916" spans="1:4" x14ac:dyDescent="0.25">
      <c r="A1916">
        <v>1915</v>
      </c>
      <c r="B1916" t="s">
        <v>17068</v>
      </c>
      <c r="C1916" t="s">
        <v>19177</v>
      </c>
      <c r="D1916">
        <v>2500</v>
      </c>
    </row>
    <row r="1917" spans="1:4" x14ac:dyDescent="0.25">
      <c r="A1917">
        <v>1916</v>
      </c>
      <c r="B1917" t="s">
        <v>17069</v>
      </c>
      <c r="C1917" t="s">
        <v>19178</v>
      </c>
      <c r="D1917">
        <v>10000</v>
      </c>
    </row>
    <row r="1918" spans="1:4" x14ac:dyDescent="0.25">
      <c r="A1918">
        <v>1917</v>
      </c>
      <c r="B1918" t="s">
        <v>17070</v>
      </c>
      <c r="C1918" t="s">
        <v>19179</v>
      </c>
      <c r="D1918">
        <v>7410</v>
      </c>
    </row>
    <row r="1919" spans="1:4" x14ac:dyDescent="0.25">
      <c r="A1919">
        <v>1918</v>
      </c>
      <c r="B1919" t="s">
        <v>17071</v>
      </c>
      <c r="C1919" t="s">
        <v>19180</v>
      </c>
      <c r="D1919">
        <v>9400</v>
      </c>
    </row>
    <row r="1920" spans="1:4" x14ac:dyDescent="0.25">
      <c r="A1920">
        <v>1919</v>
      </c>
      <c r="B1920" t="s">
        <v>17072</v>
      </c>
      <c r="C1920" t="s">
        <v>17073</v>
      </c>
      <c r="D1920">
        <v>10000</v>
      </c>
    </row>
    <row r="1921" spans="1:4" ht="45" x14ac:dyDescent="0.25">
      <c r="A1921">
        <v>1920</v>
      </c>
      <c r="B1921" s="18" t="s">
        <v>14112</v>
      </c>
      <c r="C1921" t="s">
        <v>19181</v>
      </c>
      <c r="D1921">
        <v>9400</v>
      </c>
    </row>
    <row r="1922" spans="1:4" x14ac:dyDescent="0.25">
      <c r="A1922">
        <v>1921</v>
      </c>
      <c r="B1922" t="s">
        <v>17074</v>
      </c>
      <c r="C1922" t="s">
        <v>19182</v>
      </c>
      <c r="D1922">
        <v>9400</v>
      </c>
    </row>
    <row r="1923" spans="1:4" x14ac:dyDescent="0.25">
      <c r="A1923">
        <v>1922</v>
      </c>
      <c r="B1923" t="s">
        <v>17075</v>
      </c>
      <c r="C1923" t="s">
        <v>19183</v>
      </c>
      <c r="D1923">
        <v>31500</v>
      </c>
    </row>
    <row r="1924" spans="1:4" x14ac:dyDescent="0.25">
      <c r="A1924">
        <v>1923</v>
      </c>
      <c r="B1924" t="s">
        <v>17076</v>
      </c>
      <c r="C1924" t="s">
        <v>19184</v>
      </c>
      <c r="D1924">
        <v>9400</v>
      </c>
    </row>
    <row r="1925" spans="1:4" x14ac:dyDescent="0.25">
      <c r="A1925">
        <v>1924</v>
      </c>
      <c r="B1925" t="s">
        <v>17077</v>
      </c>
      <c r="C1925" t="s">
        <v>19185</v>
      </c>
      <c r="D1925">
        <v>9400</v>
      </c>
    </row>
    <row r="1926" spans="1:4" x14ac:dyDescent="0.25">
      <c r="A1926">
        <v>1925</v>
      </c>
      <c r="B1926" t="s">
        <v>17078</v>
      </c>
      <c r="C1926" t="s">
        <v>19186</v>
      </c>
      <c r="D1926">
        <v>10300</v>
      </c>
    </row>
    <row r="1927" spans="1:4" x14ac:dyDescent="0.25">
      <c r="A1927">
        <v>1926</v>
      </c>
      <c r="B1927" t="s">
        <v>17079</v>
      </c>
      <c r="C1927" t="s">
        <v>19187</v>
      </c>
      <c r="D1927">
        <v>10000</v>
      </c>
    </row>
    <row r="1928" spans="1:4" x14ac:dyDescent="0.25">
      <c r="A1928">
        <v>1927</v>
      </c>
      <c r="B1928" t="s">
        <v>17080</v>
      </c>
      <c r="C1928" t="s">
        <v>19188</v>
      </c>
      <c r="D1928">
        <v>9400</v>
      </c>
    </row>
    <row r="1929" spans="1:4" x14ac:dyDescent="0.25">
      <c r="A1929">
        <v>1928</v>
      </c>
      <c r="B1929" t="s">
        <v>17081</v>
      </c>
      <c r="C1929" t="s">
        <v>17082</v>
      </c>
      <c r="D1929">
        <v>10000</v>
      </c>
    </row>
    <row r="1930" spans="1:4" x14ac:dyDescent="0.25">
      <c r="A1930">
        <v>1929</v>
      </c>
      <c r="B1930" t="s">
        <v>17083</v>
      </c>
      <c r="C1930" t="s">
        <v>17084</v>
      </c>
      <c r="D1930">
        <v>9400</v>
      </c>
    </row>
    <row r="1931" spans="1:4" x14ac:dyDescent="0.25">
      <c r="A1931">
        <v>1930</v>
      </c>
      <c r="B1931" t="s">
        <v>17085</v>
      </c>
      <c r="C1931" t="s">
        <v>17086</v>
      </c>
      <c r="D1931">
        <v>10000</v>
      </c>
    </row>
    <row r="1932" spans="1:4" x14ac:dyDescent="0.25">
      <c r="A1932">
        <v>1931</v>
      </c>
      <c r="B1932" t="s">
        <v>17087</v>
      </c>
      <c r="C1932" t="s">
        <v>17088</v>
      </c>
      <c r="D1932">
        <v>9400</v>
      </c>
    </row>
    <row r="1933" spans="1:4" x14ac:dyDescent="0.25">
      <c r="A1933">
        <v>1932</v>
      </c>
      <c r="B1933" t="s">
        <v>17089</v>
      </c>
      <c r="C1933" t="s">
        <v>19189</v>
      </c>
      <c r="D1933">
        <v>34000</v>
      </c>
    </row>
    <row r="1934" spans="1:4" x14ac:dyDescent="0.25">
      <c r="A1934">
        <v>1933</v>
      </c>
      <c r="B1934" t="s">
        <v>17090</v>
      </c>
      <c r="C1934" t="s">
        <v>19004</v>
      </c>
      <c r="D1934">
        <v>34000</v>
      </c>
    </row>
    <row r="1935" spans="1:4" x14ac:dyDescent="0.25">
      <c r="A1935">
        <v>1934</v>
      </c>
      <c r="B1935" t="s">
        <v>17091</v>
      </c>
      <c r="C1935" t="s">
        <v>19190</v>
      </c>
      <c r="D1935">
        <v>36000</v>
      </c>
    </row>
    <row r="1936" spans="1:4" x14ac:dyDescent="0.25">
      <c r="A1936">
        <v>1935</v>
      </c>
      <c r="B1936" t="s">
        <v>17092</v>
      </c>
      <c r="C1936" t="s">
        <v>19191</v>
      </c>
      <c r="D1936">
        <v>36000</v>
      </c>
    </row>
    <row r="1937" spans="1:4" x14ac:dyDescent="0.25">
      <c r="A1937">
        <v>1936</v>
      </c>
      <c r="B1937" t="s">
        <v>12714</v>
      </c>
      <c r="C1937" t="s">
        <v>19192</v>
      </c>
      <c r="D1937">
        <v>10000</v>
      </c>
    </row>
    <row r="1938" spans="1:4" x14ac:dyDescent="0.25">
      <c r="A1938">
        <v>1937</v>
      </c>
      <c r="B1938" t="s">
        <v>17093</v>
      </c>
      <c r="C1938" t="s">
        <v>19193</v>
      </c>
      <c r="D1938">
        <v>10000</v>
      </c>
    </row>
    <row r="1939" spans="1:4" x14ac:dyDescent="0.25">
      <c r="A1939">
        <v>1938</v>
      </c>
      <c r="B1939" t="s">
        <v>12788</v>
      </c>
      <c r="C1939" t="s">
        <v>19194</v>
      </c>
      <c r="D1939">
        <v>10000</v>
      </c>
    </row>
    <row r="1940" spans="1:4" x14ac:dyDescent="0.25">
      <c r="A1940">
        <v>1939</v>
      </c>
      <c r="B1940" t="s">
        <v>17094</v>
      </c>
      <c r="C1940" t="s">
        <v>19195</v>
      </c>
      <c r="D1940">
        <v>9400</v>
      </c>
    </row>
    <row r="1941" spans="1:4" x14ac:dyDescent="0.25">
      <c r="A1941">
        <v>1940</v>
      </c>
      <c r="B1941" t="s">
        <v>13789</v>
      </c>
      <c r="C1941" t="s">
        <v>19196</v>
      </c>
      <c r="D1941">
        <v>10000</v>
      </c>
    </row>
    <row r="1942" spans="1:4" x14ac:dyDescent="0.25">
      <c r="A1942">
        <v>1941</v>
      </c>
      <c r="B1942" t="s">
        <v>17095</v>
      </c>
      <c r="C1942" t="s">
        <v>19197</v>
      </c>
      <c r="D1942">
        <v>9400</v>
      </c>
    </row>
    <row r="1943" spans="1:4" ht="45" x14ac:dyDescent="0.25">
      <c r="A1943">
        <v>1942</v>
      </c>
      <c r="B1943" s="18" t="s">
        <v>17096</v>
      </c>
      <c r="C1943" t="s">
        <v>19198</v>
      </c>
      <c r="D1943">
        <v>9400</v>
      </c>
    </row>
    <row r="1944" spans="1:4" x14ac:dyDescent="0.25">
      <c r="A1944">
        <v>1943</v>
      </c>
      <c r="B1944" t="s">
        <v>102</v>
      </c>
      <c r="C1944" t="s">
        <v>19199</v>
      </c>
      <c r="D1944">
        <v>7600</v>
      </c>
    </row>
    <row r="1945" spans="1:4" x14ac:dyDescent="0.25">
      <c r="A1945">
        <v>1944</v>
      </c>
      <c r="B1945" t="s">
        <v>17097</v>
      </c>
      <c r="C1945" t="s">
        <v>19200</v>
      </c>
      <c r="D1945">
        <v>7600</v>
      </c>
    </row>
    <row r="1946" spans="1:4" x14ac:dyDescent="0.25">
      <c r="A1946">
        <v>1945</v>
      </c>
      <c r="B1946" t="s">
        <v>17098</v>
      </c>
      <c r="C1946" t="s">
        <v>19201</v>
      </c>
      <c r="D1946">
        <v>7800</v>
      </c>
    </row>
    <row r="1947" spans="1:4" x14ac:dyDescent="0.25">
      <c r="A1947">
        <v>1946</v>
      </c>
      <c r="B1947" t="s">
        <v>17099</v>
      </c>
      <c r="C1947" t="s">
        <v>17100</v>
      </c>
      <c r="D1947">
        <v>10300</v>
      </c>
    </row>
    <row r="1948" spans="1:4" x14ac:dyDescent="0.25">
      <c r="A1948">
        <v>1947</v>
      </c>
      <c r="B1948" t="s">
        <v>17101</v>
      </c>
      <c r="C1948" t="s">
        <v>19202</v>
      </c>
      <c r="D1948">
        <v>10300</v>
      </c>
    </row>
    <row r="1949" spans="1:4" x14ac:dyDescent="0.25">
      <c r="A1949">
        <v>1948</v>
      </c>
      <c r="B1949" t="s">
        <v>17102</v>
      </c>
      <c r="C1949" t="s">
        <v>19203</v>
      </c>
      <c r="D1949">
        <v>35000</v>
      </c>
    </row>
    <row r="1950" spans="1:4" x14ac:dyDescent="0.25">
      <c r="A1950">
        <v>1949</v>
      </c>
      <c r="B1950" t="s">
        <v>17103</v>
      </c>
      <c r="C1950" t="s">
        <v>19204</v>
      </c>
      <c r="D1950">
        <v>10000</v>
      </c>
    </row>
    <row r="1951" spans="1:4" x14ac:dyDescent="0.25">
      <c r="A1951">
        <v>1950</v>
      </c>
      <c r="B1951" t="s">
        <v>17104</v>
      </c>
      <c r="C1951" t="s">
        <v>18175</v>
      </c>
      <c r="D1951">
        <v>34000</v>
      </c>
    </row>
    <row r="1952" spans="1:4" x14ac:dyDescent="0.25">
      <c r="A1952">
        <v>1951</v>
      </c>
      <c r="B1952" t="s">
        <v>17105</v>
      </c>
      <c r="C1952" t="s">
        <v>19205</v>
      </c>
      <c r="D1952">
        <v>34000</v>
      </c>
    </row>
    <row r="1953" spans="1:4" x14ac:dyDescent="0.25">
      <c r="A1953">
        <v>1952</v>
      </c>
      <c r="B1953" t="s">
        <v>17106</v>
      </c>
      <c r="C1953" t="s">
        <v>19206</v>
      </c>
      <c r="D1953">
        <v>7400</v>
      </c>
    </row>
    <row r="1954" spans="1:4" x14ac:dyDescent="0.25">
      <c r="A1954">
        <v>1953</v>
      </c>
      <c r="B1954" t="s">
        <v>17107</v>
      </c>
      <c r="C1954" t="s">
        <v>19207</v>
      </c>
      <c r="D1954">
        <v>10000</v>
      </c>
    </row>
    <row r="1955" spans="1:4" x14ac:dyDescent="0.25">
      <c r="A1955">
        <v>1954</v>
      </c>
      <c r="B1955" t="s">
        <v>17108</v>
      </c>
      <c r="C1955" t="s">
        <v>19208</v>
      </c>
      <c r="D1955">
        <v>9400</v>
      </c>
    </row>
    <row r="1956" spans="1:4" x14ac:dyDescent="0.25">
      <c r="A1956">
        <v>1955</v>
      </c>
      <c r="B1956" t="s">
        <v>17109</v>
      </c>
      <c r="C1956" t="s">
        <v>19209</v>
      </c>
      <c r="D1956">
        <v>9400</v>
      </c>
    </row>
    <row r="1957" spans="1:4" x14ac:dyDescent="0.25">
      <c r="A1957">
        <v>1956</v>
      </c>
      <c r="B1957" t="s">
        <v>17110</v>
      </c>
      <c r="C1957" t="s">
        <v>19210</v>
      </c>
      <c r="D1957">
        <v>8000</v>
      </c>
    </row>
    <row r="1958" spans="1:4" x14ac:dyDescent="0.25">
      <c r="A1958">
        <v>1957</v>
      </c>
      <c r="B1958" t="s">
        <v>17111</v>
      </c>
      <c r="C1958" t="s">
        <v>19211</v>
      </c>
      <c r="D1958">
        <v>10000</v>
      </c>
    </row>
    <row r="1959" spans="1:4" x14ac:dyDescent="0.25">
      <c r="A1959">
        <v>1958</v>
      </c>
      <c r="B1959" t="s">
        <v>17112</v>
      </c>
      <c r="C1959" t="s">
        <v>19212</v>
      </c>
      <c r="D1959">
        <v>10000</v>
      </c>
    </row>
    <row r="1960" spans="1:4" x14ac:dyDescent="0.25">
      <c r="A1960">
        <v>1959</v>
      </c>
      <c r="B1960" t="s">
        <v>17113</v>
      </c>
      <c r="C1960" t="s">
        <v>19213</v>
      </c>
      <c r="D1960">
        <v>9400</v>
      </c>
    </row>
    <row r="1961" spans="1:4" x14ac:dyDescent="0.25">
      <c r="A1961">
        <v>1960</v>
      </c>
      <c r="B1961" t="s">
        <v>17114</v>
      </c>
      <c r="C1961" t="s">
        <v>19214</v>
      </c>
      <c r="D1961">
        <v>7600</v>
      </c>
    </row>
    <row r="1962" spans="1:4" x14ac:dyDescent="0.25">
      <c r="A1962">
        <v>1961</v>
      </c>
      <c r="B1962" t="s">
        <v>17115</v>
      </c>
      <c r="C1962" t="s">
        <v>19215</v>
      </c>
      <c r="D1962">
        <v>7600</v>
      </c>
    </row>
    <row r="1963" spans="1:4" x14ac:dyDescent="0.25">
      <c r="A1963">
        <v>1962</v>
      </c>
      <c r="B1963" t="s">
        <v>17116</v>
      </c>
      <c r="C1963" t="s">
        <v>19216</v>
      </c>
      <c r="D1963">
        <v>7600</v>
      </c>
    </row>
    <row r="1964" spans="1:4" x14ac:dyDescent="0.25">
      <c r="A1964">
        <v>1963</v>
      </c>
      <c r="B1964" t="s">
        <v>17117</v>
      </c>
      <c r="C1964" t="s">
        <v>19217</v>
      </c>
      <c r="D1964">
        <v>8000</v>
      </c>
    </row>
    <row r="1965" spans="1:4" x14ac:dyDescent="0.25">
      <c r="A1965">
        <v>1964</v>
      </c>
      <c r="B1965" t="s">
        <v>17118</v>
      </c>
      <c r="C1965" t="s">
        <v>19218</v>
      </c>
      <c r="D1965">
        <v>7600</v>
      </c>
    </row>
    <row r="1966" spans="1:4" x14ac:dyDescent="0.25">
      <c r="A1966">
        <v>1965</v>
      </c>
      <c r="B1966" t="s">
        <v>12716</v>
      </c>
      <c r="C1966" t="s">
        <v>19219</v>
      </c>
      <c r="D1966">
        <v>9400</v>
      </c>
    </row>
    <row r="1967" spans="1:4" x14ac:dyDescent="0.25">
      <c r="A1967">
        <v>1966</v>
      </c>
      <c r="B1967" t="s">
        <v>17119</v>
      </c>
      <c r="C1967" t="s">
        <v>19220</v>
      </c>
      <c r="D1967">
        <v>10000</v>
      </c>
    </row>
    <row r="1968" spans="1:4" x14ac:dyDescent="0.25">
      <c r="A1968">
        <v>1967</v>
      </c>
      <c r="B1968" t="s">
        <v>17120</v>
      </c>
      <c r="C1968" t="s">
        <v>17121</v>
      </c>
      <c r="D1968">
        <v>10000</v>
      </c>
    </row>
    <row r="1969" spans="1:4" x14ac:dyDescent="0.25">
      <c r="A1969">
        <v>1968</v>
      </c>
      <c r="B1969" t="s">
        <v>17122</v>
      </c>
      <c r="C1969" t="s">
        <v>19221</v>
      </c>
      <c r="D1969">
        <v>9400</v>
      </c>
    </row>
    <row r="1970" spans="1:4" x14ac:dyDescent="0.25">
      <c r="A1970">
        <v>1969</v>
      </c>
      <c r="B1970" t="s">
        <v>17123</v>
      </c>
      <c r="C1970" t="s">
        <v>19222</v>
      </c>
      <c r="D1970">
        <v>10000</v>
      </c>
    </row>
    <row r="1971" spans="1:4" x14ac:dyDescent="0.25">
      <c r="A1971">
        <v>1970</v>
      </c>
      <c r="B1971" t="s">
        <v>17124</v>
      </c>
      <c r="C1971" t="s">
        <v>19223</v>
      </c>
      <c r="D1971">
        <v>9400</v>
      </c>
    </row>
    <row r="1972" spans="1:4" x14ac:dyDescent="0.25">
      <c r="A1972">
        <v>1971</v>
      </c>
      <c r="B1972" t="s">
        <v>17125</v>
      </c>
      <c r="C1972" t="s">
        <v>19224</v>
      </c>
      <c r="D1972">
        <v>10000</v>
      </c>
    </row>
    <row r="1973" spans="1:4" x14ac:dyDescent="0.25">
      <c r="A1973">
        <v>1972</v>
      </c>
      <c r="B1973" t="s">
        <v>17126</v>
      </c>
      <c r="C1973" t="s">
        <v>19225</v>
      </c>
      <c r="D1973">
        <v>10000</v>
      </c>
    </row>
    <row r="1974" spans="1:4" ht="60" x14ac:dyDescent="0.25">
      <c r="A1974">
        <v>1973</v>
      </c>
      <c r="B1974" s="18" t="s">
        <v>17127</v>
      </c>
      <c r="C1974" t="s">
        <v>19226</v>
      </c>
      <c r="D1974">
        <v>9400</v>
      </c>
    </row>
    <row r="1975" spans="1:4" ht="60" x14ac:dyDescent="0.25">
      <c r="A1975">
        <v>1974</v>
      </c>
      <c r="B1975" s="18" t="s">
        <v>17128</v>
      </c>
      <c r="C1975" t="s">
        <v>19227</v>
      </c>
      <c r="D1975">
        <v>10000</v>
      </c>
    </row>
    <row r="1976" spans="1:4" x14ac:dyDescent="0.25">
      <c r="A1976">
        <v>1975</v>
      </c>
      <c r="B1976" t="s">
        <v>17129</v>
      </c>
      <c r="C1976" t="s">
        <v>19228</v>
      </c>
      <c r="D1976">
        <v>9400</v>
      </c>
    </row>
    <row r="1977" spans="1:4" ht="60" x14ac:dyDescent="0.25">
      <c r="A1977">
        <v>1976</v>
      </c>
      <c r="B1977" s="18" t="s">
        <v>17130</v>
      </c>
      <c r="C1977" t="s">
        <v>19229</v>
      </c>
      <c r="D1977">
        <v>10000</v>
      </c>
    </row>
    <row r="1978" spans="1:4" ht="60" x14ac:dyDescent="0.25">
      <c r="A1978">
        <v>1977</v>
      </c>
      <c r="B1978" s="18" t="s">
        <v>17131</v>
      </c>
      <c r="C1978" t="s">
        <v>19230</v>
      </c>
      <c r="D1978">
        <v>9400</v>
      </c>
    </row>
    <row r="1979" spans="1:4" x14ac:dyDescent="0.25">
      <c r="A1979">
        <v>1978</v>
      </c>
      <c r="B1979" t="s">
        <v>17132</v>
      </c>
      <c r="C1979" t="s">
        <v>19231</v>
      </c>
      <c r="D1979">
        <v>10000</v>
      </c>
    </row>
    <row r="1980" spans="1:4" x14ac:dyDescent="0.25">
      <c r="A1980">
        <v>1979</v>
      </c>
      <c r="B1980" t="s">
        <v>12712</v>
      </c>
      <c r="C1980" t="s">
        <v>19232</v>
      </c>
      <c r="D1980">
        <v>10300</v>
      </c>
    </row>
    <row r="1981" spans="1:4" x14ac:dyDescent="0.25">
      <c r="A1981">
        <v>1980</v>
      </c>
      <c r="B1981" t="s">
        <v>17134</v>
      </c>
      <c r="C1981" t="s">
        <v>19233</v>
      </c>
      <c r="D1981">
        <v>10000</v>
      </c>
    </row>
    <row r="1982" spans="1:4" x14ac:dyDescent="0.25">
      <c r="A1982">
        <v>1981</v>
      </c>
      <c r="B1982" t="s">
        <v>17135</v>
      </c>
      <c r="C1982" t="s">
        <v>19234</v>
      </c>
      <c r="D1982">
        <v>10000</v>
      </c>
    </row>
    <row r="1983" spans="1:4" x14ac:dyDescent="0.25">
      <c r="A1983">
        <v>1982</v>
      </c>
      <c r="B1983" t="s">
        <v>17137</v>
      </c>
      <c r="C1983" t="s">
        <v>19235</v>
      </c>
      <c r="D1983">
        <v>10800</v>
      </c>
    </row>
    <row r="1984" spans="1:4" x14ac:dyDescent="0.25">
      <c r="A1984">
        <v>1983</v>
      </c>
      <c r="B1984" t="s">
        <v>17138</v>
      </c>
      <c r="C1984" t="s">
        <v>19236</v>
      </c>
      <c r="D1984">
        <v>10000</v>
      </c>
    </row>
    <row r="1985" spans="1:4" x14ac:dyDescent="0.25">
      <c r="A1985">
        <v>1984</v>
      </c>
      <c r="B1985" t="s">
        <v>17139</v>
      </c>
      <c r="C1985" t="s">
        <v>19237</v>
      </c>
      <c r="D1985">
        <v>10000</v>
      </c>
    </row>
    <row r="1986" spans="1:4" x14ac:dyDescent="0.25">
      <c r="A1986">
        <v>1985</v>
      </c>
      <c r="B1986" t="s">
        <v>17140</v>
      </c>
      <c r="C1986" t="s">
        <v>19238</v>
      </c>
      <c r="D1986">
        <v>10000</v>
      </c>
    </row>
    <row r="1987" spans="1:4" ht="60" x14ac:dyDescent="0.25">
      <c r="A1987">
        <v>1986</v>
      </c>
      <c r="B1987" s="18" t="s">
        <v>17141</v>
      </c>
      <c r="C1987" t="s">
        <v>19239</v>
      </c>
      <c r="D1987">
        <v>9400</v>
      </c>
    </row>
    <row r="1988" spans="1:4" x14ac:dyDescent="0.25">
      <c r="A1988">
        <v>1987</v>
      </c>
      <c r="B1988" t="s">
        <v>17142</v>
      </c>
      <c r="C1988" t="s">
        <v>19240</v>
      </c>
      <c r="D1988">
        <v>7400</v>
      </c>
    </row>
    <row r="1989" spans="1:4" x14ac:dyDescent="0.25">
      <c r="A1989">
        <v>1988</v>
      </c>
      <c r="B1989" t="s">
        <v>17143</v>
      </c>
      <c r="C1989" t="s">
        <v>19241</v>
      </c>
      <c r="D1989">
        <v>6800</v>
      </c>
    </row>
    <row r="1990" spans="1:4" x14ac:dyDescent="0.25">
      <c r="A1990">
        <v>1989</v>
      </c>
      <c r="B1990" t="s">
        <v>17144</v>
      </c>
      <c r="C1990" t="s">
        <v>19242</v>
      </c>
      <c r="D1990">
        <v>10000</v>
      </c>
    </row>
    <row r="1991" spans="1:4" x14ac:dyDescent="0.25">
      <c r="A1991">
        <v>1990</v>
      </c>
      <c r="B1991" t="s">
        <v>17145</v>
      </c>
      <c r="C1991" t="s">
        <v>19243</v>
      </c>
      <c r="D1991">
        <v>10000</v>
      </c>
    </row>
    <row r="1992" spans="1:4" x14ac:dyDescent="0.25">
      <c r="A1992">
        <v>1991</v>
      </c>
      <c r="B1992" t="s">
        <v>17146</v>
      </c>
      <c r="C1992" t="s">
        <v>19244</v>
      </c>
      <c r="D1992">
        <v>6840</v>
      </c>
    </row>
    <row r="1993" spans="1:4" x14ac:dyDescent="0.25">
      <c r="A1993">
        <v>1992</v>
      </c>
      <c r="B1993" t="s">
        <v>17147</v>
      </c>
      <c r="C1993" t="s">
        <v>19245</v>
      </c>
      <c r="D1993">
        <v>10000</v>
      </c>
    </row>
    <row r="1994" spans="1:4" x14ac:dyDescent="0.25">
      <c r="A1994">
        <v>1993</v>
      </c>
      <c r="B1994" t="s">
        <v>17148</v>
      </c>
      <c r="C1994" t="s">
        <v>19246</v>
      </c>
      <c r="D1994">
        <v>9400</v>
      </c>
    </row>
    <row r="1995" spans="1:4" x14ac:dyDescent="0.25">
      <c r="A1995">
        <v>1994</v>
      </c>
      <c r="B1995" t="s">
        <v>17149</v>
      </c>
      <c r="C1995" t="s">
        <v>19247</v>
      </c>
      <c r="D1995">
        <v>10000</v>
      </c>
    </row>
    <row r="1996" spans="1:4" ht="60" x14ac:dyDescent="0.25">
      <c r="A1996">
        <v>1995</v>
      </c>
      <c r="B1996" s="18" t="s">
        <v>17150</v>
      </c>
      <c r="C1996" t="s">
        <v>19248</v>
      </c>
      <c r="D1996">
        <v>9400</v>
      </c>
    </row>
    <row r="1997" spans="1:4" ht="60" x14ac:dyDescent="0.25">
      <c r="A1997">
        <v>1996</v>
      </c>
      <c r="B1997" s="18" t="s">
        <v>17151</v>
      </c>
      <c r="C1997" t="s">
        <v>19249</v>
      </c>
      <c r="D1997">
        <v>10000</v>
      </c>
    </row>
    <row r="1998" spans="1:4" ht="45" x14ac:dyDescent="0.25">
      <c r="A1998">
        <v>1997</v>
      </c>
      <c r="B1998" s="18" t="s">
        <v>17152</v>
      </c>
      <c r="C1998" t="s">
        <v>19250</v>
      </c>
      <c r="D1998">
        <v>9400</v>
      </c>
    </row>
    <row r="1999" spans="1:4" x14ac:dyDescent="0.25">
      <c r="A1999">
        <v>1998</v>
      </c>
      <c r="B1999" t="s">
        <v>17153</v>
      </c>
      <c r="C1999" t="s">
        <v>19251</v>
      </c>
      <c r="D1999">
        <v>10300</v>
      </c>
    </row>
    <row r="2000" spans="1:4" x14ac:dyDescent="0.25">
      <c r="A2000">
        <v>1999</v>
      </c>
      <c r="B2000" t="s">
        <v>17154</v>
      </c>
      <c r="C2000" t="s">
        <v>19252</v>
      </c>
      <c r="D2000">
        <v>7400</v>
      </c>
    </row>
    <row r="2001" spans="1:4" x14ac:dyDescent="0.25">
      <c r="A2001">
        <v>2000</v>
      </c>
      <c r="B2001" t="s">
        <v>17155</v>
      </c>
      <c r="C2001" t="s">
        <v>19253</v>
      </c>
      <c r="D2001">
        <v>7600</v>
      </c>
    </row>
    <row r="2002" spans="1:4" x14ac:dyDescent="0.25">
      <c r="A2002">
        <v>2001</v>
      </c>
      <c r="B2002" t="s">
        <v>17156</v>
      </c>
      <c r="C2002" t="s">
        <v>19254</v>
      </c>
      <c r="D2002">
        <v>10300</v>
      </c>
    </row>
    <row r="2003" spans="1:4" x14ac:dyDescent="0.25">
      <c r="A2003">
        <v>2002</v>
      </c>
      <c r="B2003" t="s">
        <v>17157</v>
      </c>
      <c r="C2003" t="s">
        <v>19255</v>
      </c>
      <c r="D2003">
        <v>10000</v>
      </c>
    </row>
    <row r="2004" spans="1:4" x14ac:dyDescent="0.25">
      <c r="A2004">
        <v>2003</v>
      </c>
      <c r="B2004" t="s">
        <v>17158</v>
      </c>
      <c r="C2004" t="s">
        <v>19256</v>
      </c>
      <c r="D2004">
        <v>10800</v>
      </c>
    </row>
    <row r="2005" spans="1:4" x14ac:dyDescent="0.25">
      <c r="A2005">
        <v>2004</v>
      </c>
      <c r="B2005" t="s">
        <v>17159</v>
      </c>
      <c r="C2005" t="s">
        <v>19257</v>
      </c>
      <c r="D2005">
        <v>10000</v>
      </c>
    </row>
    <row r="2006" spans="1:4" x14ac:dyDescent="0.25">
      <c r="A2006">
        <v>2005</v>
      </c>
      <c r="B2006" t="s">
        <v>17160</v>
      </c>
      <c r="C2006" t="s">
        <v>19258</v>
      </c>
      <c r="D2006">
        <v>10000</v>
      </c>
    </row>
    <row r="2007" spans="1:4" x14ac:dyDescent="0.25">
      <c r="A2007">
        <v>2006</v>
      </c>
      <c r="B2007" t="s">
        <v>17161</v>
      </c>
      <c r="C2007" t="s">
        <v>19259</v>
      </c>
      <c r="D2007">
        <v>8000</v>
      </c>
    </row>
    <row r="2008" spans="1:4" x14ac:dyDescent="0.25">
      <c r="A2008">
        <v>2007</v>
      </c>
      <c r="B2008" t="s">
        <v>14070</v>
      </c>
      <c r="C2008" t="s">
        <v>19260</v>
      </c>
      <c r="D2008">
        <v>10300</v>
      </c>
    </row>
    <row r="2009" spans="1:4" x14ac:dyDescent="0.25">
      <c r="A2009">
        <v>2008</v>
      </c>
      <c r="B2009" t="s">
        <v>14072</v>
      </c>
      <c r="C2009" t="s">
        <v>19261</v>
      </c>
      <c r="D2009">
        <v>10300</v>
      </c>
    </row>
    <row r="2010" spans="1:4" x14ac:dyDescent="0.25">
      <c r="A2010">
        <v>2009</v>
      </c>
      <c r="B2010" t="s">
        <v>17162</v>
      </c>
      <c r="C2010" t="s">
        <v>19262</v>
      </c>
      <c r="D2010">
        <v>10000</v>
      </c>
    </row>
    <row r="2011" spans="1:4" x14ac:dyDescent="0.25">
      <c r="A2011">
        <v>2010</v>
      </c>
      <c r="B2011" t="s">
        <v>17163</v>
      </c>
      <c r="C2011" t="s">
        <v>19263</v>
      </c>
      <c r="D2011">
        <v>35000</v>
      </c>
    </row>
    <row r="2012" spans="1:4" x14ac:dyDescent="0.25">
      <c r="A2012">
        <v>2011</v>
      </c>
      <c r="B2012" t="s">
        <v>17164</v>
      </c>
      <c r="C2012" t="s">
        <v>17165</v>
      </c>
      <c r="D2012">
        <v>10000</v>
      </c>
    </row>
    <row r="2013" spans="1:4" x14ac:dyDescent="0.25">
      <c r="A2013">
        <v>2012</v>
      </c>
      <c r="B2013" t="s">
        <v>17166</v>
      </c>
      <c r="C2013" t="s">
        <v>17167</v>
      </c>
      <c r="D2013">
        <v>10300</v>
      </c>
    </row>
    <row r="2014" spans="1:4" x14ac:dyDescent="0.25">
      <c r="A2014">
        <v>2013</v>
      </c>
      <c r="B2014" t="s">
        <v>17168</v>
      </c>
      <c r="C2014" t="s">
        <v>19264</v>
      </c>
      <c r="D2014">
        <v>35000</v>
      </c>
    </row>
    <row r="2015" spans="1:4" x14ac:dyDescent="0.25">
      <c r="A2015">
        <v>2014</v>
      </c>
      <c r="B2015" t="s">
        <v>17169</v>
      </c>
      <c r="C2015" t="s">
        <v>17170</v>
      </c>
      <c r="D2015">
        <v>10000</v>
      </c>
    </row>
    <row r="2016" spans="1:4" x14ac:dyDescent="0.25">
      <c r="A2016">
        <v>2015</v>
      </c>
      <c r="B2016" t="s">
        <v>17171</v>
      </c>
      <c r="C2016" t="s">
        <v>19265</v>
      </c>
      <c r="D2016">
        <v>35000</v>
      </c>
    </row>
    <row r="2017" spans="1:4" ht="45" x14ac:dyDescent="0.25">
      <c r="A2017">
        <v>2016</v>
      </c>
      <c r="B2017" s="18" t="s">
        <v>17172</v>
      </c>
      <c r="C2017" t="s">
        <v>19266</v>
      </c>
      <c r="D2017">
        <v>10300</v>
      </c>
    </row>
    <row r="2018" spans="1:4" x14ac:dyDescent="0.25">
      <c r="A2018">
        <v>2017</v>
      </c>
      <c r="B2018" t="s">
        <v>17173</v>
      </c>
      <c r="C2018" t="s">
        <v>19267</v>
      </c>
      <c r="D2018">
        <v>10000</v>
      </c>
    </row>
    <row r="2019" spans="1:4" x14ac:dyDescent="0.25">
      <c r="A2019">
        <v>2018</v>
      </c>
      <c r="B2019" t="s">
        <v>17174</v>
      </c>
      <c r="C2019" t="s">
        <v>19268</v>
      </c>
      <c r="D2019">
        <v>10000</v>
      </c>
    </row>
    <row r="2020" spans="1:4" x14ac:dyDescent="0.25">
      <c r="A2020">
        <v>2019</v>
      </c>
      <c r="B2020" t="s">
        <v>17175</v>
      </c>
      <c r="C2020" t="s">
        <v>19269</v>
      </c>
      <c r="D2020">
        <v>10000</v>
      </c>
    </row>
    <row r="2021" spans="1:4" x14ac:dyDescent="0.25">
      <c r="A2021">
        <v>2020</v>
      </c>
      <c r="B2021" t="s">
        <v>17176</v>
      </c>
      <c r="C2021" t="s">
        <v>19270</v>
      </c>
      <c r="D2021">
        <v>10000</v>
      </c>
    </row>
    <row r="2022" spans="1:4" x14ac:dyDescent="0.25">
      <c r="A2022">
        <v>2021</v>
      </c>
      <c r="B2022" t="s">
        <v>17177</v>
      </c>
      <c r="C2022" t="s">
        <v>19271</v>
      </c>
      <c r="D2022">
        <v>7600</v>
      </c>
    </row>
    <row r="2023" spans="1:4" x14ac:dyDescent="0.25">
      <c r="A2023">
        <v>2022</v>
      </c>
      <c r="B2023" t="s">
        <v>17178</v>
      </c>
      <c r="C2023" t="s">
        <v>19272</v>
      </c>
      <c r="D2023">
        <v>9400</v>
      </c>
    </row>
    <row r="2024" spans="1:4" x14ac:dyDescent="0.25">
      <c r="A2024">
        <v>2023</v>
      </c>
      <c r="B2024" t="s">
        <v>17179</v>
      </c>
      <c r="C2024" t="s">
        <v>19273</v>
      </c>
      <c r="D2024">
        <v>9400</v>
      </c>
    </row>
    <row r="2025" spans="1:4" x14ac:dyDescent="0.25">
      <c r="A2025">
        <v>2024</v>
      </c>
      <c r="B2025" t="s">
        <v>17180</v>
      </c>
      <c r="C2025" t="s">
        <v>19274</v>
      </c>
      <c r="D2025">
        <v>10000</v>
      </c>
    </row>
    <row r="2026" spans="1:4" x14ac:dyDescent="0.25">
      <c r="A2026">
        <v>2025</v>
      </c>
      <c r="B2026" t="s">
        <v>17181</v>
      </c>
      <c r="C2026" t="s">
        <v>19275</v>
      </c>
      <c r="D2026">
        <v>9400</v>
      </c>
    </row>
    <row r="2027" spans="1:4" x14ac:dyDescent="0.25">
      <c r="A2027">
        <v>2026</v>
      </c>
      <c r="B2027" t="s">
        <v>12819</v>
      </c>
      <c r="C2027" t="s">
        <v>19276</v>
      </c>
      <c r="D2027">
        <v>7479</v>
      </c>
    </row>
    <row r="2028" spans="1:4" x14ac:dyDescent="0.25">
      <c r="A2028">
        <v>2027</v>
      </c>
      <c r="B2028" t="s">
        <v>17182</v>
      </c>
      <c r="C2028" t="s">
        <v>19277</v>
      </c>
      <c r="D2028">
        <v>9400</v>
      </c>
    </row>
    <row r="2029" spans="1:4" x14ac:dyDescent="0.25">
      <c r="A2029">
        <v>2028</v>
      </c>
      <c r="B2029" t="s">
        <v>17183</v>
      </c>
      <c r="C2029" t="s">
        <v>19278</v>
      </c>
      <c r="D2029">
        <v>35000</v>
      </c>
    </row>
    <row r="2030" spans="1:4" x14ac:dyDescent="0.25">
      <c r="A2030">
        <v>2029</v>
      </c>
      <c r="B2030" t="s">
        <v>17184</v>
      </c>
      <c r="C2030" t="s">
        <v>19279</v>
      </c>
      <c r="D2030">
        <v>10000</v>
      </c>
    </row>
    <row r="2031" spans="1:4" x14ac:dyDescent="0.25">
      <c r="A2031">
        <v>2030</v>
      </c>
      <c r="B2031" t="s">
        <v>17185</v>
      </c>
      <c r="C2031" t="s">
        <v>19280</v>
      </c>
      <c r="D2031">
        <v>7000</v>
      </c>
    </row>
    <row r="2032" spans="1:4" x14ac:dyDescent="0.25">
      <c r="A2032">
        <v>2031</v>
      </c>
      <c r="B2032" t="s">
        <v>17186</v>
      </c>
      <c r="C2032" t="s">
        <v>19281</v>
      </c>
      <c r="D2032">
        <v>8900</v>
      </c>
    </row>
    <row r="2033" spans="1:4" x14ac:dyDescent="0.25">
      <c r="A2033">
        <v>2032</v>
      </c>
      <c r="B2033" t="s">
        <v>17187</v>
      </c>
      <c r="C2033" t="s">
        <v>19282</v>
      </c>
      <c r="D2033">
        <v>10000</v>
      </c>
    </row>
    <row r="2034" spans="1:4" x14ac:dyDescent="0.25">
      <c r="A2034">
        <v>2033</v>
      </c>
      <c r="B2034" t="s">
        <v>17188</v>
      </c>
      <c r="C2034" t="s">
        <v>19283</v>
      </c>
      <c r="D2034">
        <v>35000</v>
      </c>
    </row>
    <row r="2035" spans="1:4" x14ac:dyDescent="0.25">
      <c r="A2035">
        <v>2034</v>
      </c>
      <c r="B2035" t="s">
        <v>17189</v>
      </c>
      <c r="C2035" t="s">
        <v>19284</v>
      </c>
      <c r="D2035">
        <v>9400</v>
      </c>
    </row>
    <row r="2036" spans="1:4" x14ac:dyDescent="0.25">
      <c r="A2036">
        <v>2035</v>
      </c>
      <c r="B2036" t="s">
        <v>17190</v>
      </c>
      <c r="C2036" t="s">
        <v>19285</v>
      </c>
      <c r="D2036">
        <v>9400</v>
      </c>
    </row>
    <row r="2037" spans="1:4" x14ac:dyDescent="0.25">
      <c r="A2037">
        <v>2036</v>
      </c>
      <c r="B2037" t="s">
        <v>17191</v>
      </c>
      <c r="C2037" t="s">
        <v>19286</v>
      </c>
      <c r="D2037">
        <v>9400</v>
      </c>
    </row>
    <row r="2038" spans="1:4" x14ac:dyDescent="0.25">
      <c r="A2038">
        <v>2037</v>
      </c>
      <c r="B2038" t="s">
        <v>17192</v>
      </c>
      <c r="C2038" t="s">
        <v>19287</v>
      </c>
      <c r="D2038">
        <v>9400</v>
      </c>
    </row>
    <row r="2039" spans="1:4" x14ac:dyDescent="0.25">
      <c r="A2039">
        <v>2038</v>
      </c>
      <c r="B2039" t="s">
        <v>12820</v>
      </c>
      <c r="C2039" t="s">
        <v>19288</v>
      </c>
      <c r="D2039">
        <v>9400</v>
      </c>
    </row>
    <row r="2040" spans="1:4" x14ac:dyDescent="0.25">
      <c r="A2040">
        <v>2039</v>
      </c>
      <c r="B2040" t="s">
        <v>17193</v>
      </c>
      <c r="C2040" t="s">
        <v>19289</v>
      </c>
      <c r="D2040">
        <v>9400</v>
      </c>
    </row>
    <row r="2041" spans="1:4" x14ac:dyDescent="0.25">
      <c r="A2041">
        <v>2040</v>
      </c>
      <c r="B2041" t="s">
        <v>17194</v>
      </c>
      <c r="C2041" t="s">
        <v>19290</v>
      </c>
      <c r="D2041">
        <v>9400</v>
      </c>
    </row>
    <row r="2042" spans="1:4" x14ac:dyDescent="0.25">
      <c r="A2042">
        <v>2041</v>
      </c>
      <c r="B2042" t="s">
        <v>17195</v>
      </c>
      <c r="C2042" t="s">
        <v>19291</v>
      </c>
      <c r="D2042">
        <v>10000</v>
      </c>
    </row>
    <row r="2043" spans="1:4" x14ac:dyDescent="0.25">
      <c r="A2043">
        <v>2042</v>
      </c>
      <c r="B2043" t="s">
        <v>17196</v>
      </c>
      <c r="C2043" t="s">
        <v>19292</v>
      </c>
      <c r="D2043">
        <v>7600</v>
      </c>
    </row>
    <row r="2044" spans="1:4" x14ac:dyDescent="0.25">
      <c r="A2044">
        <v>2043</v>
      </c>
      <c r="B2044" t="s">
        <v>17197</v>
      </c>
      <c r="C2044" t="s">
        <v>19293</v>
      </c>
      <c r="D2044">
        <v>7200</v>
      </c>
    </row>
    <row r="2045" spans="1:4" x14ac:dyDescent="0.25">
      <c r="A2045">
        <v>2044</v>
      </c>
      <c r="B2045" t="s">
        <v>17198</v>
      </c>
      <c r="C2045" t="s">
        <v>19294</v>
      </c>
      <c r="D2045">
        <v>7600</v>
      </c>
    </row>
    <row r="2046" spans="1:4" x14ac:dyDescent="0.25">
      <c r="A2046">
        <v>2045</v>
      </c>
      <c r="B2046" t="s">
        <v>17199</v>
      </c>
      <c r="C2046" t="s">
        <v>19295</v>
      </c>
      <c r="D2046">
        <v>7200</v>
      </c>
    </row>
    <row r="2047" spans="1:4" x14ac:dyDescent="0.25">
      <c r="A2047">
        <v>2046</v>
      </c>
      <c r="B2047" t="s">
        <v>17200</v>
      </c>
      <c r="C2047" t="s">
        <v>19296</v>
      </c>
      <c r="D2047">
        <v>9400</v>
      </c>
    </row>
    <row r="2048" spans="1:4" x14ac:dyDescent="0.25">
      <c r="A2048">
        <v>2047</v>
      </c>
      <c r="B2048" t="s">
        <v>86</v>
      </c>
      <c r="C2048" t="s">
        <v>19297</v>
      </c>
      <c r="D2048">
        <v>7600</v>
      </c>
    </row>
    <row r="2049" spans="1:4" x14ac:dyDescent="0.25">
      <c r="A2049">
        <v>2048</v>
      </c>
      <c r="B2049" t="s">
        <v>17201</v>
      </c>
      <c r="C2049" t="s">
        <v>19298</v>
      </c>
      <c r="D2049">
        <v>10300</v>
      </c>
    </row>
    <row r="2050" spans="1:4" x14ac:dyDescent="0.25">
      <c r="A2050">
        <v>2049</v>
      </c>
      <c r="B2050" t="s">
        <v>17202</v>
      </c>
      <c r="C2050" t="s">
        <v>19299</v>
      </c>
      <c r="D2050">
        <v>7600</v>
      </c>
    </row>
    <row r="2051" spans="1:4" x14ac:dyDescent="0.25">
      <c r="A2051">
        <v>2050</v>
      </c>
      <c r="B2051" t="s">
        <v>17203</v>
      </c>
      <c r="C2051" t="s">
        <v>19300</v>
      </c>
      <c r="D2051">
        <v>10800</v>
      </c>
    </row>
    <row r="2052" spans="1:4" x14ac:dyDescent="0.25">
      <c r="A2052">
        <v>2051</v>
      </c>
      <c r="B2052" t="s">
        <v>17204</v>
      </c>
      <c r="C2052" t="s">
        <v>19301</v>
      </c>
      <c r="D2052">
        <v>7200</v>
      </c>
    </row>
    <row r="2053" spans="1:4" x14ac:dyDescent="0.25">
      <c r="A2053">
        <v>2052</v>
      </c>
      <c r="B2053" t="s">
        <v>17205</v>
      </c>
      <c r="C2053" t="s">
        <v>19302</v>
      </c>
      <c r="D2053">
        <v>7000</v>
      </c>
    </row>
    <row r="2054" spans="1:4" x14ac:dyDescent="0.25">
      <c r="A2054">
        <v>2053</v>
      </c>
      <c r="B2054" t="s">
        <v>17206</v>
      </c>
      <c r="C2054" t="s">
        <v>19303</v>
      </c>
      <c r="D2054">
        <v>7600</v>
      </c>
    </row>
    <row r="2055" spans="1:4" x14ac:dyDescent="0.25">
      <c r="A2055">
        <v>2054</v>
      </c>
      <c r="B2055" t="s">
        <v>17207</v>
      </c>
      <c r="C2055" t="s">
        <v>19304</v>
      </c>
      <c r="D2055">
        <v>7600</v>
      </c>
    </row>
    <row r="2056" spans="1:4" x14ac:dyDescent="0.25">
      <c r="A2056">
        <v>2055</v>
      </c>
      <c r="B2056" t="s">
        <v>23</v>
      </c>
      <c r="C2056" t="s">
        <v>19305</v>
      </c>
      <c r="D2056">
        <v>9400</v>
      </c>
    </row>
    <row r="2057" spans="1:4" x14ac:dyDescent="0.25">
      <c r="A2057">
        <v>2056</v>
      </c>
      <c r="B2057" t="s">
        <v>17208</v>
      </c>
      <c r="C2057" t="s">
        <v>19306</v>
      </c>
      <c r="D2057">
        <v>10300</v>
      </c>
    </row>
    <row r="2058" spans="1:4" x14ac:dyDescent="0.25">
      <c r="A2058">
        <v>2057</v>
      </c>
      <c r="B2058" t="s">
        <v>17209</v>
      </c>
      <c r="C2058" t="s">
        <v>19307</v>
      </c>
      <c r="D2058">
        <v>9400</v>
      </c>
    </row>
    <row r="2059" spans="1:4" x14ac:dyDescent="0.25">
      <c r="A2059">
        <v>2058</v>
      </c>
      <c r="B2059" t="s">
        <v>30</v>
      </c>
      <c r="C2059" t="s">
        <v>19308</v>
      </c>
      <c r="D2059">
        <v>7600</v>
      </c>
    </row>
    <row r="2060" spans="1:4" x14ac:dyDescent="0.25">
      <c r="A2060">
        <v>2059</v>
      </c>
      <c r="B2060" t="s">
        <v>17210</v>
      </c>
      <c r="C2060" t="s">
        <v>19309</v>
      </c>
      <c r="D2060">
        <v>7600</v>
      </c>
    </row>
    <row r="2061" spans="1:4" x14ac:dyDescent="0.25">
      <c r="A2061">
        <v>2060</v>
      </c>
      <c r="B2061" t="s">
        <v>17211</v>
      </c>
      <c r="C2061" t="s">
        <v>19310</v>
      </c>
      <c r="D2061">
        <v>6230</v>
      </c>
    </row>
    <row r="2062" spans="1:4" x14ac:dyDescent="0.25">
      <c r="A2062">
        <v>2061</v>
      </c>
      <c r="B2062" t="s">
        <v>11431</v>
      </c>
      <c r="C2062" t="s">
        <v>19311</v>
      </c>
      <c r="D2062">
        <v>8000</v>
      </c>
    </row>
    <row r="2063" spans="1:4" x14ac:dyDescent="0.25">
      <c r="A2063">
        <v>2062</v>
      </c>
      <c r="B2063" t="s">
        <v>13718</v>
      </c>
      <c r="C2063" t="s">
        <v>19312</v>
      </c>
      <c r="D2063">
        <v>9400</v>
      </c>
    </row>
    <row r="2064" spans="1:4" x14ac:dyDescent="0.25">
      <c r="A2064">
        <v>2063</v>
      </c>
      <c r="B2064" t="s">
        <v>31</v>
      </c>
      <c r="C2064" t="s">
        <v>19313</v>
      </c>
      <c r="D2064">
        <v>7600</v>
      </c>
    </row>
    <row r="2065" spans="1:4" ht="30" x14ac:dyDescent="0.25">
      <c r="A2065">
        <v>2064</v>
      </c>
      <c r="B2065" s="18" t="s">
        <v>17212</v>
      </c>
      <c r="C2065" t="s">
        <v>19314</v>
      </c>
      <c r="D2065">
        <v>10000</v>
      </c>
    </row>
    <row r="2066" spans="1:4" x14ac:dyDescent="0.25">
      <c r="A2066">
        <v>2065</v>
      </c>
      <c r="B2066" t="s">
        <v>78</v>
      </c>
      <c r="C2066" t="s">
        <v>19315</v>
      </c>
      <c r="D2066">
        <v>7200</v>
      </c>
    </row>
    <row r="2067" spans="1:4" x14ac:dyDescent="0.25">
      <c r="A2067">
        <v>2066</v>
      </c>
      <c r="B2067" t="s">
        <v>17213</v>
      </c>
      <c r="C2067" t="s">
        <v>19316</v>
      </c>
      <c r="D2067">
        <v>7200</v>
      </c>
    </row>
    <row r="2068" spans="1:4" x14ac:dyDescent="0.25">
      <c r="A2068">
        <v>2067</v>
      </c>
      <c r="B2068" t="s">
        <v>17214</v>
      </c>
      <c r="C2068" t="s">
        <v>19317</v>
      </c>
      <c r="D2068">
        <v>7400</v>
      </c>
    </row>
    <row r="2069" spans="1:4" x14ac:dyDescent="0.25">
      <c r="A2069">
        <v>2068</v>
      </c>
      <c r="B2069" t="s">
        <v>12823</v>
      </c>
      <c r="C2069" t="s">
        <v>19318</v>
      </c>
      <c r="D2069">
        <v>8900</v>
      </c>
    </row>
    <row r="2070" spans="1:4" x14ac:dyDescent="0.25">
      <c r="A2070">
        <v>2069</v>
      </c>
      <c r="B2070" t="s">
        <v>17215</v>
      </c>
      <c r="C2070" t="s">
        <v>19319</v>
      </c>
      <c r="D2070">
        <v>7600</v>
      </c>
    </row>
    <row r="2071" spans="1:4" x14ac:dyDescent="0.25">
      <c r="A2071">
        <v>2070</v>
      </c>
      <c r="B2071" t="s">
        <v>17216</v>
      </c>
      <c r="C2071" t="s">
        <v>19320</v>
      </c>
      <c r="D2071">
        <v>9400</v>
      </c>
    </row>
    <row r="2072" spans="1:4" x14ac:dyDescent="0.25">
      <c r="A2072">
        <v>2071</v>
      </c>
      <c r="B2072" t="s">
        <v>17217</v>
      </c>
      <c r="C2072" t="s">
        <v>19321</v>
      </c>
      <c r="D2072">
        <v>6230</v>
      </c>
    </row>
    <row r="2073" spans="1:4" x14ac:dyDescent="0.25">
      <c r="A2073">
        <v>2072</v>
      </c>
      <c r="B2073" t="s">
        <v>17218</v>
      </c>
      <c r="C2073" t="s">
        <v>19322</v>
      </c>
      <c r="D2073">
        <v>10000</v>
      </c>
    </row>
    <row r="2074" spans="1:4" x14ac:dyDescent="0.25">
      <c r="A2074">
        <v>2073</v>
      </c>
      <c r="B2074" t="s">
        <v>11943</v>
      </c>
      <c r="C2074" t="s">
        <v>19323</v>
      </c>
      <c r="D2074">
        <v>1414872.23</v>
      </c>
    </row>
    <row r="2075" spans="1:4" x14ac:dyDescent="0.25">
      <c r="A2075">
        <v>2074</v>
      </c>
      <c r="B2075" t="s">
        <v>17219</v>
      </c>
      <c r="C2075" t="s">
        <v>19324</v>
      </c>
      <c r="D2075">
        <v>9400</v>
      </c>
    </row>
    <row r="2076" spans="1:4" x14ac:dyDescent="0.25">
      <c r="A2076">
        <v>2075</v>
      </c>
      <c r="B2076" t="s">
        <v>17220</v>
      </c>
      <c r="C2076" t="s">
        <v>19325</v>
      </c>
      <c r="D2076">
        <v>7000</v>
      </c>
    </row>
    <row r="2077" spans="1:4" x14ac:dyDescent="0.25">
      <c r="A2077">
        <v>2076</v>
      </c>
      <c r="B2077" t="s">
        <v>17221</v>
      </c>
      <c r="C2077" t="s">
        <v>19326</v>
      </c>
      <c r="D2077">
        <v>9400</v>
      </c>
    </row>
    <row r="2078" spans="1:4" x14ac:dyDescent="0.25">
      <c r="A2078">
        <v>2077</v>
      </c>
      <c r="B2078" t="s">
        <v>17222</v>
      </c>
      <c r="C2078" t="s">
        <v>19327</v>
      </c>
      <c r="D2078">
        <v>10000</v>
      </c>
    </row>
    <row r="2079" spans="1:4" x14ac:dyDescent="0.25">
      <c r="A2079">
        <v>2078</v>
      </c>
      <c r="B2079" t="s">
        <v>17223</v>
      </c>
      <c r="C2079" t="s">
        <v>19328</v>
      </c>
      <c r="D2079">
        <v>7600</v>
      </c>
    </row>
    <row r="2080" spans="1:4" x14ac:dyDescent="0.25">
      <c r="A2080">
        <v>2079</v>
      </c>
      <c r="B2080" t="s">
        <v>17224</v>
      </c>
      <c r="C2080" t="s">
        <v>19329</v>
      </c>
      <c r="D2080">
        <v>10000</v>
      </c>
    </row>
    <row r="2081" spans="1:4" x14ac:dyDescent="0.25">
      <c r="A2081">
        <v>2080</v>
      </c>
      <c r="B2081" t="s">
        <v>17225</v>
      </c>
      <c r="C2081" t="s">
        <v>19330</v>
      </c>
      <c r="D2081">
        <v>10000</v>
      </c>
    </row>
    <row r="2082" spans="1:4" x14ac:dyDescent="0.25">
      <c r="A2082">
        <v>2081</v>
      </c>
      <c r="B2082" t="s">
        <v>17226</v>
      </c>
      <c r="C2082" t="s">
        <v>19331</v>
      </c>
      <c r="D2082">
        <v>10000</v>
      </c>
    </row>
    <row r="2083" spans="1:4" x14ac:dyDescent="0.25">
      <c r="A2083">
        <v>2082</v>
      </c>
      <c r="B2083" t="s">
        <v>17227</v>
      </c>
      <c r="C2083" t="s">
        <v>19332</v>
      </c>
      <c r="D2083">
        <v>10000</v>
      </c>
    </row>
    <row r="2084" spans="1:4" x14ac:dyDescent="0.25">
      <c r="A2084">
        <v>2083</v>
      </c>
      <c r="B2084" t="s">
        <v>17228</v>
      </c>
      <c r="C2084" t="s">
        <v>19333</v>
      </c>
      <c r="D2084">
        <v>10000</v>
      </c>
    </row>
    <row r="2085" spans="1:4" x14ac:dyDescent="0.25">
      <c r="A2085">
        <v>2084</v>
      </c>
      <c r="B2085" t="s">
        <v>17229</v>
      </c>
      <c r="C2085" t="s">
        <v>19334</v>
      </c>
      <c r="D2085">
        <v>2565</v>
      </c>
    </row>
    <row r="2086" spans="1:4" x14ac:dyDescent="0.25">
      <c r="A2086">
        <v>2085</v>
      </c>
      <c r="B2086" t="s">
        <v>17230</v>
      </c>
      <c r="C2086" t="s">
        <v>19335</v>
      </c>
      <c r="D2086">
        <v>10000</v>
      </c>
    </row>
    <row r="2087" spans="1:4" x14ac:dyDescent="0.25">
      <c r="A2087">
        <v>2086</v>
      </c>
      <c r="B2087" t="s">
        <v>17231</v>
      </c>
      <c r="C2087" t="s">
        <v>19336</v>
      </c>
      <c r="D2087">
        <v>10000</v>
      </c>
    </row>
    <row r="2088" spans="1:4" x14ac:dyDescent="0.25">
      <c r="A2088">
        <v>2087</v>
      </c>
      <c r="B2088" t="s">
        <v>17232</v>
      </c>
      <c r="C2088" t="s">
        <v>19337</v>
      </c>
      <c r="D2088">
        <v>10000</v>
      </c>
    </row>
    <row r="2089" spans="1:4" x14ac:dyDescent="0.25">
      <c r="A2089">
        <v>2088</v>
      </c>
      <c r="B2089" t="s">
        <v>17233</v>
      </c>
      <c r="C2089" t="s">
        <v>19338</v>
      </c>
      <c r="D2089">
        <v>10000</v>
      </c>
    </row>
    <row r="2090" spans="1:4" x14ac:dyDescent="0.25">
      <c r="A2090">
        <v>2089</v>
      </c>
      <c r="B2090" t="s">
        <v>17234</v>
      </c>
      <c r="C2090" t="s">
        <v>19339</v>
      </c>
      <c r="D2090">
        <v>9400</v>
      </c>
    </row>
    <row r="2091" spans="1:4" x14ac:dyDescent="0.25">
      <c r="A2091">
        <v>2090</v>
      </c>
      <c r="B2091" t="s">
        <v>17235</v>
      </c>
      <c r="C2091" t="s">
        <v>19340</v>
      </c>
      <c r="D2091">
        <v>10000</v>
      </c>
    </row>
    <row r="2092" spans="1:4" x14ac:dyDescent="0.25">
      <c r="A2092">
        <v>2091</v>
      </c>
      <c r="B2092" t="s">
        <v>17236</v>
      </c>
      <c r="C2092" t="s">
        <v>19341</v>
      </c>
      <c r="D2092">
        <v>7030</v>
      </c>
    </row>
    <row r="2093" spans="1:4" x14ac:dyDescent="0.25">
      <c r="A2093">
        <v>2092</v>
      </c>
      <c r="B2093" t="s">
        <v>17237</v>
      </c>
      <c r="C2093" t="s">
        <v>19342</v>
      </c>
      <c r="D2093">
        <v>10800</v>
      </c>
    </row>
    <row r="2094" spans="1:4" x14ac:dyDescent="0.25">
      <c r="A2094">
        <v>2093</v>
      </c>
      <c r="B2094" t="s">
        <v>17238</v>
      </c>
      <c r="C2094" t="s">
        <v>19343</v>
      </c>
      <c r="D2094">
        <v>10000</v>
      </c>
    </row>
    <row r="2095" spans="1:4" x14ac:dyDescent="0.25">
      <c r="A2095">
        <v>2094</v>
      </c>
      <c r="B2095" t="s">
        <v>17239</v>
      </c>
      <c r="C2095" t="s">
        <v>19344</v>
      </c>
      <c r="D2095">
        <v>10300</v>
      </c>
    </row>
    <row r="2096" spans="1:4" x14ac:dyDescent="0.25">
      <c r="A2096">
        <v>2095</v>
      </c>
      <c r="B2096" t="s">
        <v>17240</v>
      </c>
      <c r="C2096" t="s">
        <v>19345</v>
      </c>
      <c r="D2096">
        <v>10300</v>
      </c>
    </row>
    <row r="2097" spans="1:4" x14ac:dyDescent="0.25">
      <c r="A2097">
        <v>2096</v>
      </c>
      <c r="B2097" t="s">
        <v>17241</v>
      </c>
      <c r="C2097" t="s">
        <v>19346</v>
      </c>
      <c r="D2097">
        <v>10000</v>
      </c>
    </row>
    <row r="2098" spans="1:4" x14ac:dyDescent="0.25">
      <c r="A2098">
        <v>2097</v>
      </c>
      <c r="B2098" t="s">
        <v>17242</v>
      </c>
      <c r="C2098" t="s">
        <v>19347</v>
      </c>
      <c r="D2098">
        <v>10000</v>
      </c>
    </row>
    <row r="2099" spans="1:4" x14ac:dyDescent="0.25">
      <c r="A2099">
        <v>2098</v>
      </c>
      <c r="B2099" t="s">
        <v>17243</v>
      </c>
      <c r="C2099" t="s">
        <v>19348</v>
      </c>
      <c r="D2099">
        <v>36000</v>
      </c>
    </row>
    <row r="2100" spans="1:4" x14ac:dyDescent="0.25">
      <c r="A2100">
        <v>2099</v>
      </c>
      <c r="B2100" t="s">
        <v>17244</v>
      </c>
      <c r="C2100" t="s">
        <v>19349</v>
      </c>
      <c r="D2100">
        <v>36000</v>
      </c>
    </row>
    <row r="2101" spans="1:4" x14ac:dyDescent="0.25">
      <c r="A2101">
        <v>2100</v>
      </c>
      <c r="B2101" t="s">
        <v>14056</v>
      </c>
      <c r="C2101" t="s">
        <v>19350</v>
      </c>
      <c r="D2101">
        <v>10300</v>
      </c>
    </row>
    <row r="2102" spans="1:4" x14ac:dyDescent="0.25">
      <c r="A2102">
        <v>2101</v>
      </c>
      <c r="B2102" t="s">
        <v>17245</v>
      </c>
      <c r="C2102" t="s">
        <v>19351</v>
      </c>
      <c r="D2102">
        <v>10000</v>
      </c>
    </row>
    <row r="2103" spans="1:4" x14ac:dyDescent="0.25">
      <c r="A2103">
        <v>2102</v>
      </c>
      <c r="B2103" t="s">
        <v>17246</v>
      </c>
      <c r="C2103" t="s">
        <v>19352</v>
      </c>
      <c r="D2103">
        <v>10000</v>
      </c>
    </row>
    <row r="2104" spans="1:4" ht="45" x14ac:dyDescent="0.25">
      <c r="A2104">
        <v>2103</v>
      </c>
      <c r="B2104" s="18" t="s">
        <v>17247</v>
      </c>
      <c r="C2104" t="s">
        <v>19353</v>
      </c>
      <c r="D2104">
        <v>10000</v>
      </c>
    </row>
    <row r="2105" spans="1:4" ht="45" x14ac:dyDescent="0.25">
      <c r="A2105">
        <v>2104</v>
      </c>
      <c r="B2105" s="18" t="s">
        <v>17248</v>
      </c>
      <c r="C2105" t="s">
        <v>19354</v>
      </c>
      <c r="D2105">
        <v>10800</v>
      </c>
    </row>
    <row r="2106" spans="1:4" x14ac:dyDescent="0.25">
      <c r="A2106">
        <v>2105</v>
      </c>
      <c r="B2106" t="s">
        <v>17249</v>
      </c>
      <c r="C2106" t="s">
        <v>19355</v>
      </c>
      <c r="D2106">
        <v>10000</v>
      </c>
    </row>
    <row r="2107" spans="1:4" x14ac:dyDescent="0.25">
      <c r="A2107">
        <v>2106</v>
      </c>
      <c r="B2107" t="s">
        <v>17250</v>
      </c>
      <c r="C2107" t="s">
        <v>19356</v>
      </c>
      <c r="D2107">
        <v>37700</v>
      </c>
    </row>
    <row r="2108" spans="1:4" x14ac:dyDescent="0.25">
      <c r="A2108">
        <v>2107</v>
      </c>
      <c r="B2108" t="s">
        <v>17251</v>
      </c>
      <c r="C2108" t="s">
        <v>19357</v>
      </c>
      <c r="D2108">
        <v>34000</v>
      </c>
    </row>
    <row r="2109" spans="1:4" x14ac:dyDescent="0.25">
      <c r="A2109">
        <v>2108</v>
      </c>
      <c r="B2109" t="s">
        <v>17252</v>
      </c>
      <c r="C2109" t="s">
        <v>19358</v>
      </c>
      <c r="D2109">
        <v>36000</v>
      </c>
    </row>
    <row r="2110" spans="1:4" x14ac:dyDescent="0.25">
      <c r="A2110">
        <v>2109</v>
      </c>
      <c r="B2110" t="s">
        <v>17253</v>
      </c>
      <c r="C2110" t="s">
        <v>19359</v>
      </c>
      <c r="D2110">
        <v>10000</v>
      </c>
    </row>
    <row r="2111" spans="1:4" x14ac:dyDescent="0.25">
      <c r="A2111">
        <v>2110</v>
      </c>
      <c r="B2111" t="s">
        <v>17254</v>
      </c>
      <c r="C2111" t="s">
        <v>19360</v>
      </c>
      <c r="D2111">
        <v>10000</v>
      </c>
    </row>
    <row r="2112" spans="1:4" x14ac:dyDescent="0.25">
      <c r="A2112">
        <v>2111</v>
      </c>
      <c r="B2112" t="s">
        <v>17255</v>
      </c>
      <c r="C2112" t="s">
        <v>19361</v>
      </c>
      <c r="D2112">
        <v>9400</v>
      </c>
    </row>
    <row r="2113" spans="1:4" x14ac:dyDescent="0.25">
      <c r="A2113">
        <v>2112</v>
      </c>
      <c r="B2113" t="s">
        <v>17256</v>
      </c>
      <c r="C2113" t="s">
        <v>17257</v>
      </c>
      <c r="D2113">
        <v>10000</v>
      </c>
    </row>
    <row r="2114" spans="1:4" x14ac:dyDescent="0.25">
      <c r="A2114">
        <v>2113</v>
      </c>
      <c r="B2114" t="s">
        <v>17258</v>
      </c>
      <c r="C2114" t="s">
        <v>17259</v>
      </c>
      <c r="D2114">
        <v>9400</v>
      </c>
    </row>
    <row r="2115" spans="1:4" x14ac:dyDescent="0.25">
      <c r="A2115">
        <v>2114</v>
      </c>
      <c r="B2115" t="s">
        <v>17260</v>
      </c>
      <c r="C2115" t="s">
        <v>19362</v>
      </c>
      <c r="D2115">
        <v>10800</v>
      </c>
    </row>
    <row r="2116" spans="1:4" ht="45" x14ac:dyDescent="0.25">
      <c r="A2116">
        <v>2115</v>
      </c>
      <c r="B2116" s="18" t="s">
        <v>17261</v>
      </c>
      <c r="C2116" t="s">
        <v>17262</v>
      </c>
      <c r="D2116">
        <v>10000</v>
      </c>
    </row>
    <row r="2117" spans="1:4" x14ac:dyDescent="0.25">
      <c r="A2117">
        <v>2116</v>
      </c>
      <c r="B2117" t="s">
        <v>17263</v>
      </c>
      <c r="C2117" t="s">
        <v>19363</v>
      </c>
      <c r="D2117">
        <v>35000</v>
      </c>
    </row>
    <row r="2118" spans="1:4" x14ac:dyDescent="0.25">
      <c r="A2118">
        <v>2117</v>
      </c>
      <c r="B2118" t="s">
        <v>17264</v>
      </c>
      <c r="C2118" t="s">
        <v>19364</v>
      </c>
      <c r="D2118">
        <v>35000</v>
      </c>
    </row>
    <row r="2119" spans="1:4" x14ac:dyDescent="0.25">
      <c r="A2119">
        <v>2118</v>
      </c>
      <c r="B2119" t="s">
        <v>17265</v>
      </c>
      <c r="C2119" t="s">
        <v>19365</v>
      </c>
      <c r="D2119">
        <v>35000</v>
      </c>
    </row>
    <row r="2120" spans="1:4" x14ac:dyDescent="0.25">
      <c r="A2120">
        <v>2119</v>
      </c>
      <c r="B2120" t="s">
        <v>17266</v>
      </c>
      <c r="C2120" t="s">
        <v>19366</v>
      </c>
      <c r="D2120">
        <v>36000</v>
      </c>
    </row>
    <row r="2121" spans="1:4" x14ac:dyDescent="0.25">
      <c r="A2121">
        <v>2120</v>
      </c>
      <c r="B2121" t="s">
        <v>19</v>
      </c>
      <c r="C2121" t="s">
        <v>19367</v>
      </c>
      <c r="D2121">
        <v>9400</v>
      </c>
    </row>
    <row r="2122" spans="1:4" x14ac:dyDescent="0.25">
      <c r="A2122">
        <v>2121</v>
      </c>
      <c r="B2122" t="s">
        <v>17267</v>
      </c>
      <c r="C2122" t="s">
        <v>19368</v>
      </c>
      <c r="D2122">
        <v>9400</v>
      </c>
    </row>
    <row r="2123" spans="1:4" x14ac:dyDescent="0.25">
      <c r="A2123">
        <v>2122</v>
      </c>
      <c r="B2123" t="s">
        <v>17268</v>
      </c>
      <c r="C2123" t="s">
        <v>19369</v>
      </c>
      <c r="D2123">
        <v>7200</v>
      </c>
    </row>
    <row r="2124" spans="1:4" x14ac:dyDescent="0.25">
      <c r="A2124">
        <v>2123</v>
      </c>
      <c r="B2124" t="s">
        <v>17269</v>
      </c>
      <c r="C2124" t="s">
        <v>19370</v>
      </c>
      <c r="D2124">
        <v>10000</v>
      </c>
    </row>
    <row r="2125" spans="1:4" x14ac:dyDescent="0.25">
      <c r="A2125">
        <v>2124</v>
      </c>
      <c r="B2125" t="s">
        <v>17270</v>
      </c>
      <c r="C2125" t="s">
        <v>19371</v>
      </c>
      <c r="D2125">
        <v>9400</v>
      </c>
    </row>
    <row r="2126" spans="1:4" x14ac:dyDescent="0.25">
      <c r="A2126">
        <v>2125</v>
      </c>
      <c r="B2126" t="s">
        <v>17271</v>
      </c>
      <c r="C2126" t="s">
        <v>19372</v>
      </c>
      <c r="D2126">
        <v>4150</v>
      </c>
    </row>
    <row r="2127" spans="1:4" x14ac:dyDescent="0.25">
      <c r="A2127">
        <v>2126</v>
      </c>
      <c r="B2127" t="s">
        <v>12845</v>
      </c>
      <c r="C2127" t="s">
        <v>19373</v>
      </c>
      <c r="D2127">
        <v>9400</v>
      </c>
    </row>
    <row r="2128" spans="1:4" x14ac:dyDescent="0.25">
      <c r="A2128">
        <v>2127</v>
      </c>
      <c r="B2128" t="s">
        <v>17272</v>
      </c>
      <c r="C2128" t="s">
        <v>19374</v>
      </c>
      <c r="D2128">
        <v>10300</v>
      </c>
    </row>
    <row r="2129" spans="1:4" x14ac:dyDescent="0.25">
      <c r="A2129">
        <v>2128</v>
      </c>
      <c r="B2129" t="s">
        <v>17273</v>
      </c>
      <c r="C2129" t="s">
        <v>19375</v>
      </c>
      <c r="D2129">
        <v>9400</v>
      </c>
    </row>
    <row r="2130" spans="1:4" x14ac:dyDescent="0.25">
      <c r="A2130">
        <v>2129</v>
      </c>
      <c r="B2130" t="s">
        <v>17274</v>
      </c>
      <c r="C2130" t="s">
        <v>19376</v>
      </c>
      <c r="D2130">
        <v>37700</v>
      </c>
    </row>
    <row r="2131" spans="1:4" x14ac:dyDescent="0.25">
      <c r="A2131">
        <v>2130</v>
      </c>
      <c r="B2131" t="s">
        <v>12832</v>
      </c>
      <c r="C2131" t="s">
        <v>19377</v>
      </c>
      <c r="D2131">
        <v>9700</v>
      </c>
    </row>
    <row r="2132" spans="1:4" x14ac:dyDescent="0.25">
      <c r="A2132">
        <v>2131</v>
      </c>
      <c r="B2132" t="s">
        <v>17275</v>
      </c>
      <c r="C2132" t="s">
        <v>19378</v>
      </c>
      <c r="D2132">
        <v>10000</v>
      </c>
    </row>
    <row r="2133" spans="1:4" x14ac:dyDescent="0.25">
      <c r="A2133">
        <v>2132</v>
      </c>
      <c r="B2133" t="s">
        <v>17276</v>
      </c>
      <c r="C2133" t="s">
        <v>19379</v>
      </c>
      <c r="D2133">
        <v>9400</v>
      </c>
    </row>
    <row r="2134" spans="1:4" x14ac:dyDescent="0.25">
      <c r="A2134">
        <v>2133</v>
      </c>
      <c r="B2134" t="s">
        <v>17277</v>
      </c>
      <c r="C2134" t="s">
        <v>19380</v>
      </c>
      <c r="D2134">
        <v>9700</v>
      </c>
    </row>
    <row r="2135" spans="1:4" x14ac:dyDescent="0.25">
      <c r="A2135">
        <v>2134</v>
      </c>
      <c r="B2135" t="s">
        <v>17278</v>
      </c>
      <c r="C2135" t="s">
        <v>19381</v>
      </c>
      <c r="D2135">
        <v>7000</v>
      </c>
    </row>
    <row r="2136" spans="1:4" x14ac:dyDescent="0.25">
      <c r="A2136">
        <v>2135</v>
      </c>
      <c r="B2136" t="s">
        <v>17279</v>
      </c>
      <c r="C2136" t="s">
        <v>19382</v>
      </c>
      <c r="D2136">
        <v>9400</v>
      </c>
    </row>
    <row r="2137" spans="1:4" x14ac:dyDescent="0.25">
      <c r="A2137">
        <v>2136</v>
      </c>
      <c r="B2137" t="s">
        <v>17280</v>
      </c>
      <c r="C2137" t="s">
        <v>19383</v>
      </c>
      <c r="D2137">
        <v>7200</v>
      </c>
    </row>
    <row r="2138" spans="1:4" x14ac:dyDescent="0.25">
      <c r="A2138">
        <v>2137</v>
      </c>
      <c r="B2138" t="s">
        <v>17281</v>
      </c>
      <c r="C2138" t="s">
        <v>19384</v>
      </c>
      <c r="D2138">
        <v>10000</v>
      </c>
    </row>
    <row r="2139" spans="1:4" x14ac:dyDescent="0.25">
      <c r="A2139">
        <v>2138</v>
      </c>
      <c r="B2139" t="s">
        <v>17282</v>
      </c>
      <c r="C2139" t="s">
        <v>19385</v>
      </c>
      <c r="D2139">
        <v>10000</v>
      </c>
    </row>
    <row r="2140" spans="1:4" x14ac:dyDescent="0.25">
      <c r="A2140">
        <v>2139</v>
      </c>
      <c r="B2140" t="s">
        <v>17283</v>
      </c>
      <c r="C2140" t="s">
        <v>19386</v>
      </c>
      <c r="D2140">
        <v>9400</v>
      </c>
    </row>
    <row r="2141" spans="1:4" x14ac:dyDescent="0.25">
      <c r="A2141">
        <v>2140</v>
      </c>
      <c r="B2141" t="s">
        <v>17284</v>
      </c>
      <c r="C2141" t="s">
        <v>19387</v>
      </c>
      <c r="D2141">
        <v>8900</v>
      </c>
    </row>
    <row r="2142" spans="1:4" x14ac:dyDescent="0.25">
      <c r="A2142">
        <v>2141</v>
      </c>
      <c r="B2142" t="s">
        <v>17285</v>
      </c>
      <c r="C2142" t="s">
        <v>19388</v>
      </c>
      <c r="D2142">
        <v>10800</v>
      </c>
    </row>
    <row r="2143" spans="1:4" x14ac:dyDescent="0.25">
      <c r="A2143">
        <v>2142</v>
      </c>
      <c r="B2143" t="s">
        <v>17286</v>
      </c>
      <c r="C2143" t="s">
        <v>19389</v>
      </c>
      <c r="D2143">
        <v>10000</v>
      </c>
    </row>
    <row r="2144" spans="1:4" x14ac:dyDescent="0.25">
      <c r="A2144">
        <v>2143</v>
      </c>
      <c r="B2144" t="s">
        <v>17287</v>
      </c>
      <c r="C2144" t="s">
        <v>19390</v>
      </c>
      <c r="D2144">
        <v>10300</v>
      </c>
    </row>
    <row r="2145" spans="1:4" x14ac:dyDescent="0.25">
      <c r="A2145">
        <v>2144</v>
      </c>
      <c r="B2145" t="s">
        <v>17288</v>
      </c>
      <c r="C2145" t="s">
        <v>19391</v>
      </c>
      <c r="D2145">
        <v>9400</v>
      </c>
    </row>
    <row r="2146" spans="1:4" x14ac:dyDescent="0.25">
      <c r="A2146">
        <v>2145</v>
      </c>
      <c r="B2146" t="s">
        <v>17289</v>
      </c>
      <c r="C2146" t="s">
        <v>19392</v>
      </c>
      <c r="D2146">
        <v>9400</v>
      </c>
    </row>
    <row r="2147" spans="1:4" x14ac:dyDescent="0.25">
      <c r="A2147">
        <v>2146</v>
      </c>
      <c r="B2147" t="s">
        <v>17290</v>
      </c>
      <c r="C2147" t="s">
        <v>19393</v>
      </c>
      <c r="D2147">
        <v>34000</v>
      </c>
    </row>
    <row r="2148" spans="1:4" x14ac:dyDescent="0.25">
      <c r="A2148">
        <v>2147</v>
      </c>
      <c r="B2148" t="s">
        <v>17291</v>
      </c>
      <c r="C2148" t="s">
        <v>19394</v>
      </c>
      <c r="D2148">
        <v>9400</v>
      </c>
    </row>
    <row r="2149" spans="1:4" x14ac:dyDescent="0.25">
      <c r="A2149">
        <v>2148</v>
      </c>
      <c r="B2149" t="s">
        <v>17292</v>
      </c>
      <c r="C2149" t="s">
        <v>19395</v>
      </c>
      <c r="D2149">
        <v>37700</v>
      </c>
    </row>
    <row r="2150" spans="1:4" x14ac:dyDescent="0.25">
      <c r="A2150">
        <v>2149</v>
      </c>
      <c r="B2150" t="s">
        <v>17293</v>
      </c>
      <c r="C2150" t="s">
        <v>19396</v>
      </c>
      <c r="D2150">
        <v>9400</v>
      </c>
    </row>
    <row r="2151" spans="1:4" x14ac:dyDescent="0.25">
      <c r="A2151">
        <v>2150</v>
      </c>
      <c r="B2151" t="s">
        <v>17294</v>
      </c>
      <c r="C2151" t="s">
        <v>19397</v>
      </c>
      <c r="D2151">
        <v>10300</v>
      </c>
    </row>
    <row r="2152" spans="1:4" x14ac:dyDescent="0.25">
      <c r="A2152">
        <v>2151</v>
      </c>
      <c r="B2152" t="s">
        <v>17295</v>
      </c>
      <c r="C2152" t="s">
        <v>19398</v>
      </c>
      <c r="D2152">
        <v>7000</v>
      </c>
    </row>
    <row r="2153" spans="1:4" x14ac:dyDescent="0.25">
      <c r="A2153">
        <v>2152</v>
      </c>
      <c r="B2153" t="s">
        <v>17296</v>
      </c>
      <c r="C2153" t="s">
        <v>19399</v>
      </c>
      <c r="D2153">
        <v>9400</v>
      </c>
    </row>
    <row r="2154" spans="1:4" x14ac:dyDescent="0.25">
      <c r="A2154">
        <v>2153</v>
      </c>
      <c r="B2154" t="s">
        <v>17297</v>
      </c>
      <c r="C2154" t="s">
        <v>19400</v>
      </c>
      <c r="D2154">
        <v>7600</v>
      </c>
    </row>
    <row r="2155" spans="1:4" x14ac:dyDescent="0.25">
      <c r="A2155">
        <v>2154</v>
      </c>
      <c r="B2155" t="s">
        <v>17298</v>
      </c>
      <c r="C2155" t="s">
        <v>19401</v>
      </c>
      <c r="D2155">
        <v>9400</v>
      </c>
    </row>
    <row r="2156" spans="1:4" x14ac:dyDescent="0.25">
      <c r="A2156">
        <v>2155</v>
      </c>
      <c r="B2156" t="s">
        <v>17299</v>
      </c>
      <c r="C2156" t="s">
        <v>19402</v>
      </c>
      <c r="D2156">
        <v>9400</v>
      </c>
    </row>
    <row r="2157" spans="1:4" x14ac:dyDescent="0.25">
      <c r="A2157">
        <v>2156</v>
      </c>
      <c r="B2157" t="s">
        <v>17300</v>
      </c>
      <c r="C2157" t="s">
        <v>19403</v>
      </c>
      <c r="D2157">
        <v>9400</v>
      </c>
    </row>
    <row r="2158" spans="1:4" x14ac:dyDescent="0.25">
      <c r="A2158">
        <v>2157</v>
      </c>
      <c r="B2158" t="s">
        <v>17301</v>
      </c>
      <c r="C2158" t="s">
        <v>19404</v>
      </c>
      <c r="D2158">
        <v>34000</v>
      </c>
    </row>
    <row r="2159" spans="1:4" x14ac:dyDescent="0.25">
      <c r="A2159">
        <v>2158</v>
      </c>
      <c r="B2159" t="s">
        <v>17302</v>
      </c>
      <c r="C2159" t="s">
        <v>19405</v>
      </c>
      <c r="D2159">
        <v>37700</v>
      </c>
    </row>
    <row r="2160" spans="1:4" x14ac:dyDescent="0.25">
      <c r="A2160">
        <v>2159</v>
      </c>
      <c r="B2160" t="s">
        <v>17303</v>
      </c>
      <c r="C2160" t="s">
        <v>19406</v>
      </c>
      <c r="D2160">
        <v>9400</v>
      </c>
    </row>
    <row r="2161" spans="1:4" x14ac:dyDescent="0.25">
      <c r="A2161">
        <v>2160</v>
      </c>
      <c r="B2161" t="s">
        <v>17304</v>
      </c>
      <c r="C2161" t="s">
        <v>19407</v>
      </c>
      <c r="D2161">
        <v>10000</v>
      </c>
    </row>
    <row r="2162" spans="1:4" x14ac:dyDescent="0.25">
      <c r="A2162">
        <v>2161</v>
      </c>
      <c r="B2162" t="s">
        <v>17305</v>
      </c>
      <c r="C2162" t="s">
        <v>19408</v>
      </c>
      <c r="D2162">
        <v>10000</v>
      </c>
    </row>
    <row r="2163" spans="1:4" x14ac:dyDescent="0.25">
      <c r="A2163">
        <v>2162</v>
      </c>
      <c r="B2163" t="s">
        <v>17306</v>
      </c>
      <c r="C2163" t="s">
        <v>19409</v>
      </c>
      <c r="D2163">
        <v>9400</v>
      </c>
    </row>
    <row r="2164" spans="1:4" x14ac:dyDescent="0.25">
      <c r="A2164">
        <v>2163</v>
      </c>
      <c r="B2164" t="s">
        <v>17307</v>
      </c>
      <c r="C2164" t="s">
        <v>19410</v>
      </c>
      <c r="D2164">
        <v>9400</v>
      </c>
    </row>
    <row r="2165" spans="1:4" x14ac:dyDescent="0.25">
      <c r="A2165">
        <v>2164</v>
      </c>
      <c r="B2165" t="s">
        <v>17308</v>
      </c>
      <c r="C2165" t="s">
        <v>19411</v>
      </c>
      <c r="D2165">
        <v>36000</v>
      </c>
    </row>
    <row r="2166" spans="1:4" x14ac:dyDescent="0.25">
      <c r="A2166">
        <v>2165</v>
      </c>
      <c r="B2166" t="s">
        <v>17309</v>
      </c>
      <c r="C2166" t="s">
        <v>19412</v>
      </c>
      <c r="D2166">
        <v>34000</v>
      </c>
    </row>
    <row r="2167" spans="1:4" x14ac:dyDescent="0.25">
      <c r="A2167">
        <v>2166</v>
      </c>
      <c r="B2167" t="s">
        <v>17310</v>
      </c>
      <c r="C2167" t="s">
        <v>19413</v>
      </c>
      <c r="D2167">
        <v>34000</v>
      </c>
    </row>
    <row r="2168" spans="1:4" x14ac:dyDescent="0.25">
      <c r="A2168">
        <v>2167</v>
      </c>
      <c r="B2168" t="s">
        <v>17311</v>
      </c>
      <c r="C2168" t="s">
        <v>19414</v>
      </c>
      <c r="D2168">
        <v>36000</v>
      </c>
    </row>
    <row r="2169" spans="1:4" x14ac:dyDescent="0.25">
      <c r="A2169">
        <v>2168</v>
      </c>
      <c r="B2169" t="s">
        <v>17312</v>
      </c>
      <c r="C2169" t="s">
        <v>19415</v>
      </c>
      <c r="D2169">
        <v>34000</v>
      </c>
    </row>
    <row r="2170" spans="1:4" x14ac:dyDescent="0.25">
      <c r="A2170">
        <v>2169</v>
      </c>
      <c r="B2170" t="s">
        <v>17313</v>
      </c>
      <c r="C2170" t="s">
        <v>19416</v>
      </c>
      <c r="D2170">
        <v>36000</v>
      </c>
    </row>
    <row r="2171" spans="1:4" x14ac:dyDescent="0.25">
      <c r="A2171">
        <v>2170</v>
      </c>
      <c r="B2171" t="s">
        <v>17314</v>
      </c>
      <c r="C2171" t="s">
        <v>19417</v>
      </c>
      <c r="D2171">
        <v>34000</v>
      </c>
    </row>
    <row r="2172" spans="1:4" x14ac:dyDescent="0.25">
      <c r="A2172">
        <v>2171</v>
      </c>
      <c r="B2172" t="s">
        <v>17315</v>
      </c>
      <c r="C2172" t="s">
        <v>19418</v>
      </c>
      <c r="D2172">
        <v>34000</v>
      </c>
    </row>
    <row r="2173" spans="1:4" x14ac:dyDescent="0.25">
      <c r="A2173">
        <v>2172</v>
      </c>
      <c r="B2173" t="s">
        <v>17316</v>
      </c>
      <c r="C2173" t="s">
        <v>19419</v>
      </c>
      <c r="D2173">
        <v>34000</v>
      </c>
    </row>
    <row r="2174" spans="1:4" x14ac:dyDescent="0.25">
      <c r="A2174">
        <v>2173</v>
      </c>
      <c r="B2174" t="s">
        <v>17317</v>
      </c>
      <c r="C2174" t="s">
        <v>19420</v>
      </c>
      <c r="D2174">
        <v>36000</v>
      </c>
    </row>
    <row r="2175" spans="1:4" x14ac:dyDescent="0.25">
      <c r="A2175">
        <v>2174</v>
      </c>
      <c r="B2175" t="s">
        <v>17318</v>
      </c>
      <c r="C2175" t="s">
        <v>19421</v>
      </c>
      <c r="D2175">
        <v>34000</v>
      </c>
    </row>
    <row r="2176" spans="1:4" x14ac:dyDescent="0.25">
      <c r="A2176">
        <v>2175</v>
      </c>
      <c r="B2176" t="s">
        <v>17319</v>
      </c>
      <c r="C2176" t="s">
        <v>19422</v>
      </c>
      <c r="D2176">
        <v>36000</v>
      </c>
    </row>
    <row r="2177" spans="1:4" x14ac:dyDescent="0.25">
      <c r="A2177">
        <v>2176</v>
      </c>
      <c r="B2177" t="s">
        <v>17320</v>
      </c>
      <c r="C2177" t="s">
        <v>19423</v>
      </c>
      <c r="D2177">
        <v>36000</v>
      </c>
    </row>
    <row r="2178" spans="1:4" x14ac:dyDescent="0.25">
      <c r="A2178">
        <v>2177</v>
      </c>
      <c r="B2178" t="s">
        <v>17321</v>
      </c>
      <c r="C2178" t="s">
        <v>19424</v>
      </c>
      <c r="D2178">
        <v>9400</v>
      </c>
    </row>
    <row r="2179" spans="1:4" x14ac:dyDescent="0.25">
      <c r="A2179">
        <v>2178</v>
      </c>
      <c r="B2179" t="s">
        <v>17322</v>
      </c>
      <c r="C2179" t="s">
        <v>19425</v>
      </c>
      <c r="D2179">
        <v>9400</v>
      </c>
    </row>
    <row r="2180" spans="1:4" x14ac:dyDescent="0.25">
      <c r="A2180">
        <v>2179</v>
      </c>
      <c r="B2180" t="s">
        <v>17323</v>
      </c>
      <c r="C2180" t="s">
        <v>19426</v>
      </c>
      <c r="D2180">
        <v>10000</v>
      </c>
    </row>
    <row r="2181" spans="1:4" x14ac:dyDescent="0.25">
      <c r="A2181">
        <v>2180</v>
      </c>
      <c r="B2181" t="s">
        <v>17324</v>
      </c>
      <c r="C2181" t="s">
        <v>19427</v>
      </c>
      <c r="D2181">
        <v>10000</v>
      </c>
    </row>
    <row r="2182" spans="1:4" x14ac:dyDescent="0.25">
      <c r="A2182">
        <v>2181</v>
      </c>
      <c r="B2182" t="s">
        <v>17325</v>
      </c>
      <c r="C2182" t="s">
        <v>19428</v>
      </c>
      <c r="D2182">
        <v>34000</v>
      </c>
    </row>
    <row r="2183" spans="1:4" x14ac:dyDescent="0.25">
      <c r="A2183">
        <v>2182</v>
      </c>
      <c r="B2183" t="s">
        <v>17326</v>
      </c>
      <c r="C2183" t="s">
        <v>19429</v>
      </c>
      <c r="D2183">
        <v>8900</v>
      </c>
    </row>
    <row r="2184" spans="1:4" x14ac:dyDescent="0.25">
      <c r="A2184">
        <v>2183</v>
      </c>
      <c r="B2184" t="s">
        <v>17327</v>
      </c>
      <c r="C2184" t="s">
        <v>19430</v>
      </c>
      <c r="D2184">
        <v>10000</v>
      </c>
    </row>
    <row r="2185" spans="1:4" x14ac:dyDescent="0.25">
      <c r="A2185">
        <v>2184</v>
      </c>
      <c r="B2185" t="s">
        <v>17328</v>
      </c>
      <c r="C2185" t="s">
        <v>19431</v>
      </c>
      <c r="D2185">
        <v>9400</v>
      </c>
    </row>
    <row r="2186" spans="1:4" x14ac:dyDescent="0.25">
      <c r="A2186">
        <v>2185</v>
      </c>
      <c r="B2186" t="s">
        <v>17329</v>
      </c>
      <c r="C2186" t="s">
        <v>19432</v>
      </c>
      <c r="D2186">
        <v>9400</v>
      </c>
    </row>
    <row r="2187" spans="1:4" x14ac:dyDescent="0.25">
      <c r="A2187">
        <v>2186</v>
      </c>
      <c r="B2187" t="s">
        <v>17330</v>
      </c>
      <c r="C2187" t="s">
        <v>19433</v>
      </c>
      <c r="D2187">
        <v>10000</v>
      </c>
    </row>
    <row r="2188" spans="1:4" x14ac:dyDescent="0.25">
      <c r="A2188">
        <v>2187</v>
      </c>
      <c r="B2188" t="s">
        <v>17331</v>
      </c>
      <c r="C2188" t="s">
        <v>19434</v>
      </c>
      <c r="D2188">
        <v>8900</v>
      </c>
    </row>
    <row r="2189" spans="1:4" x14ac:dyDescent="0.25">
      <c r="A2189">
        <v>2188</v>
      </c>
      <c r="B2189" t="s">
        <v>13741</v>
      </c>
      <c r="C2189" t="s">
        <v>19435</v>
      </c>
      <c r="D2189">
        <v>9400</v>
      </c>
    </row>
    <row r="2190" spans="1:4" x14ac:dyDescent="0.25">
      <c r="A2190">
        <v>2189</v>
      </c>
      <c r="B2190" t="s">
        <v>13732</v>
      </c>
      <c r="C2190" t="s">
        <v>19436</v>
      </c>
      <c r="D2190">
        <v>9400</v>
      </c>
    </row>
    <row r="2191" spans="1:4" x14ac:dyDescent="0.25">
      <c r="A2191">
        <v>2190</v>
      </c>
      <c r="B2191" t="s">
        <v>13743</v>
      </c>
      <c r="C2191" t="s">
        <v>19437</v>
      </c>
      <c r="D2191">
        <v>10000</v>
      </c>
    </row>
    <row r="2192" spans="1:4" x14ac:dyDescent="0.25">
      <c r="A2192">
        <v>2191</v>
      </c>
      <c r="B2192" t="s">
        <v>17332</v>
      </c>
      <c r="C2192" t="s">
        <v>19438</v>
      </c>
      <c r="D2192">
        <v>9400</v>
      </c>
    </row>
    <row r="2193" spans="1:4" x14ac:dyDescent="0.25">
      <c r="A2193">
        <v>2192</v>
      </c>
      <c r="B2193" t="s">
        <v>17333</v>
      </c>
      <c r="C2193" t="s">
        <v>19439</v>
      </c>
      <c r="D2193">
        <v>9400</v>
      </c>
    </row>
    <row r="2194" spans="1:4" x14ac:dyDescent="0.25">
      <c r="A2194">
        <v>2193</v>
      </c>
      <c r="B2194" t="s">
        <v>17334</v>
      </c>
      <c r="C2194" t="s">
        <v>19440</v>
      </c>
      <c r="D2194">
        <v>9400</v>
      </c>
    </row>
    <row r="2195" spans="1:4" x14ac:dyDescent="0.25">
      <c r="A2195">
        <v>2194</v>
      </c>
      <c r="B2195" t="s">
        <v>17335</v>
      </c>
      <c r="C2195" t="s">
        <v>19441</v>
      </c>
      <c r="D2195">
        <v>9400</v>
      </c>
    </row>
    <row r="2196" spans="1:4" x14ac:dyDescent="0.25">
      <c r="A2196">
        <v>2195</v>
      </c>
      <c r="B2196" t="s">
        <v>17336</v>
      </c>
      <c r="C2196" t="s">
        <v>19442</v>
      </c>
      <c r="D2196">
        <v>9400</v>
      </c>
    </row>
    <row r="2197" spans="1:4" x14ac:dyDescent="0.25">
      <c r="A2197">
        <v>2196</v>
      </c>
      <c r="B2197" t="s">
        <v>17337</v>
      </c>
      <c r="C2197" t="s">
        <v>19443</v>
      </c>
      <c r="D2197">
        <v>8900</v>
      </c>
    </row>
    <row r="2198" spans="1:4" x14ac:dyDescent="0.25">
      <c r="A2198">
        <v>2197</v>
      </c>
      <c r="B2198" t="s">
        <v>13734</v>
      </c>
      <c r="C2198" t="s">
        <v>19444</v>
      </c>
      <c r="D2198">
        <v>10300</v>
      </c>
    </row>
    <row r="2199" spans="1:4" x14ac:dyDescent="0.25">
      <c r="A2199">
        <v>2198</v>
      </c>
      <c r="B2199" t="s">
        <v>17338</v>
      </c>
      <c r="C2199" t="s">
        <v>19445</v>
      </c>
      <c r="D2199">
        <v>9400</v>
      </c>
    </row>
    <row r="2200" spans="1:4" x14ac:dyDescent="0.25">
      <c r="A2200">
        <v>2199</v>
      </c>
      <c r="B2200" t="s">
        <v>13735</v>
      </c>
      <c r="C2200" t="s">
        <v>19446</v>
      </c>
      <c r="D2200">
        <v>9400</v>
      </c>
    </row>
    <row r="2201" spans="1:4" x14ac:dyDescent="0.25">
      <c r="A2201">
        <v>2200</v>
      </c>
      <c r="B2201" t="s">
        <v>13737</v>
      </c>
      <c r="C2201" t="s">
        <v>19447</v>
      </c>
      <c r="D2201">
        <v>10300</v>
      </c>
    </row>
    <row r="2202" spans="1:4" x14ac:dyDescent="0.25">
      <c r="A2202">
        <v>2201</v>
      </c>
      <c r="B2202" t="s">
        <v>17339</v>
      </c>
      <c r="C2202" t="s">
        <v>19448</v>
      </c>
      <c r="D2202">
        <v>9700</v>
      </c>
    </row>
    <row r="2203" spans="1:4" x14ac:dyDescent="0.25">
      <c r="A2203">
        <v>2202</v>
      </c>
      <c r="B2203" t="s">
        <v>17340</v>
      </c>
      <c r="C2203" t="s">
        <v>19449</v>
      </c>
      <c r="D2203">
        <v>9400</v>
      </c>
    </row>
    <row r="2204" spans="1:4" x14ac:dyDescent="0.25">
      <c r="A2204">
        <v>2203</v>
      </c>
      <c r="B2204" t="s">
        <v>17341</v>
      </c>
      <c r="C2204" t="s">
        <v>19450</v>
      </c>
      <c r="D2204">
        <v>9400</v>
      </c>
    </row>
    <row r="2205" spans="1:4" x14ac:dyDescent="0.25">
      <c r="A2205">
        <v>2204</v>
      </c>
      <c r="B2205" t="s">
        <v>17342</v>
      </c>
      <c r="C2205" t="s">
        <v>19451</v>
      </c>
      <c r="D2205">
        <v>9400</v>
      </c>
    </row>
    <row r="2206" spans="1:4" x14ac:dyDescent="0.25">
      <c r="A2206">
        <v>2205</v>
      </c>
      <c r="B2206" t="s">
        <v>17343</v>
      </c>
      <c r="C2206" t="s">
        <v>19452</v>
      </c>
      <c r="D2206">
        <v>9400</v>
      </c>
    </row>
    <row r="2207" spans="1:4" x14ac:dyDescent="0.25">
      <c r="A2207">
        <v>2206</v>
      </c>
      <c r="B2207" t="s">
        <v>17344</v>
      </c>
      <c r="C2207" t="s">
        <v>19453</v>
      </c>
      <c r="D2207">
        <v>9400</v>
      </c>
    </row>
    <row r="2208" spans="1:4" x14ac:dyDescent="0.25">
      <c r="A2208">
        <v>2207</v>
      </c>
      <c r="B2208" t="s">
        <v>17345</v>
      </c>
      <c r="C2208" t="s">
        <v>19454</v>
      </c>
      <c r="D2208">
        <v>9400</v>
      </c>
    </row>
    <row r="2209" spans="1:4" x14ac:dyDescent="0.25">
      <c r="A2209">
        <v>2208</v>
      </c>
      <c r="B2209" t="s">
        <v>17346</v>
      </c>
      <c r="C2209" t="s">
        <v>19455</v>
      </c>
      <c r="D2209">
        <v>9400</v>
      </c>
    </row>
    <row r="2210" spans="1:4" x14ac:dyDescent="0.25">
      <c r="A2210">
        <v>2209</v>
      </c>
      <c r="B2210" t="s">
        <v>17347</v>
      </c>
      <c r="C2210" t="s">
        <v>19456</v>
      </c>
      <c r="D2210">
        <v>9400</v>
      </c>
    </row>
    <row r="2211" spans="1:4" x14ac:dyDescent="0.25">
      <c r="A2211">
        <v>2210</v>
      </c>
      <c r="B2211" t="s">
        <v>13740</v>
      </c>
      <c r="C2211" t="s">
        <v>19457</v>
      </c>
      <c r="D2211">
        <v>10000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11EFE-17B9-40CA-BAB2-5BFDB52BB4B3}">
  <sheetPr codeName="Sheet11"/>
  <dimension ref="A3:B2212"/>
  <sheetViews>
    <sheetView topLeftCell="A2177" workbookViewId="0">
      <selection activeCell="F2204" sqref="F2204"/>
    </sheetView>
  </sheetViews>
  <sheetFormatPr defaultRowHeight="15" x14ac:dyDescent="0.25"/>
  <cols>
    <col min="1" max="1" width="73.140625" bestFit="1" customWidth="1"/>
    <col min="2" max="2" width="15.5703125" bestFit="1" customWidth="1"/>
  </cols>
  <sheetData>
    <row r="3" spans="1:2" x14ac:dyDescent="0.25">
      <c r="A3" s="17" t="s">
        <v>175</v>
      </c>
      <c r="B3" t="s">
        <v>17355</v>
      </c>
    </row>
    <row r="4" spans="1:2" x14ac:dyDescent="0.25">
      <c r="A4" s="60" t="s">
        <v>15206</v>
      </c>
      <c r="B4">
        <v>8900</v>
      </c>
    </row>
    <row r="5" spans="1:2" x14ac:dyDescent="0.25">
      <c r="A5" s="60" t="s">
        <v>15208</v>
      </c>
      <c r="B5">
        <v>8900</v>
      </c>
    </row>
    <row r="6" spans="1:2" x14ac:dyDescent="0.25">
      <c r="A6" s="60" t="s">
        <v>15210</v>
      </c>
      <c r="B6">
        <v>8900</v>
      </c>
    </row>
    <row r="7" spans="1:2" x14ac:dyDescent="0.25">
      <c r="A7" s="60" t="s">
        <v>15212</v>
      </c>
      <c r="B7">
        <v>8900</v>
      </c>
    </row>
    <row r="8" spans="1:2" x14ac:dyDescent="0.25">
      <c r="A8" s="60" t="s">
        <v>15214</v>
      </c>
      <c r="B8">
        <v>7410</v>
      </c>
    </row>
    <row r="9" spans="1:2" x14ac:dyDescent="0.25">
      <c r="A9" s="60" t="s">
        <v>15215</v>
      </c>
      <c r="B9">
        <v>7600</v>
      </c>
    </row>
    <row r="10" spans="1:2" x14ac:dyDescent="0.25">
      <c r="A10" s="60" t="s">
        <v>15216</v>
      </c>
      <c r="B10">
        <v>7410</v>
      </c>
    </row>
    <row r="11" spans="1:2" x14ac:dyDescent="0.25">
      <c r="A11" s="60" t="s">
        <v>15217</v>
      </c>
      <c r="B11">
        <v>10300</v>
      </c>
    </row>
    <row r="12" spans="1:2" x14ac:dyDescent="0.25">
      <c r="A12" s="60" t="s">
        <v>15218</v>
      </c>
      <c r="B12">
        <v>9400</v>
      </c>
    </row>
    <row r="13" spans="1:2" x14ac:dyDescent="0.25">
      <c r="A13" s="60" t="s">
        <v>15219</v>
      </c>
      <c r="B13">
        <v>9400</v>
      </c>
    </row>
    <row r="14" spans="1:2" x14ac:dyDescent="0.25">
      <c r="A14" s="60" t="s">
        <v>15220</v>
      </c>
      <c r="B14">
        <v>9400</v>
      </c>
    </row>
    <row r="15" spans="1:2" x14ac:dyDescent="0.25">
      <c r="A15" s="60" t="s">
        <v>15221</v>
      </c>
      <c r="B15">
        <v>9400</v>
      </c>
    </row>
    <row r="16" spans="1:2" x14ac:dyDescent="0.25">
      <c r="A16" s="60" t="s">
        <v>15222</v>
      </c>
      <c r="B16">
        <v>9400</v>
      </c>
    </row>
    <row r="17" spans="1:2" x14ac:dyDescent="0.25">
      <c r="A17" s="60" t="s">
        <v>15223</v>
      </c>
      <c r="B17">
        <v>9400</v>
      </c>
    </row>
    <row r="18" spans="1:2" x14ac:dyDescent="0.25">
      <c r="A18" s="60" t="s">
        <v>15224</v>
      </c>
      <c r="B18">
        <v>9400</v>
      </c>
    </row>
    <row r="19" spans="1:2" x14ac:dyDescent="0.25">
      <c r="A19" s="60" t="s">
        <v>15225</v>
      </c>
      <c r="B19">
        <v>9400</v>
      </c>
    </row>
    <row r="20" spans="1:2" x14ac:dyDescent="0.25">
      <c r="A20" s="60" t="s">
        <v>15226</v>
      </c>
      <c r="B20">
        <v>7600</v>
      </c>
    </row>
    <row r="21" spans="1:2" x14ac:dyDescent="0.25">
      <c r="A21" s="60" t="s">
        <v>15227</v>
      </c>
      <c r="B21">
        <v>7000</v>
      </c>
    </row>
    <row r="22" spans="1:2" x14ac:dyDescent="0.25">
      <c r="A22" s="60" t="s">
        <v>15228</v>
      </c>
      <c r="B22">
        <v>10300</v>
      </c>
    </row>
    <row r="23" spans="1:2" x14ac:dyDescent="0.25">
      <c r="A23" s="60" t="s">
        <v>15230</v>
      </c>
      <c r="B23">
        <v>9400</v>
      </c>
    </row>
    <row r="24" spans="1:2" x14ac:dyDescent="0.25">
      <c r="A24" s="60" t="s">
        <v>15232</v>
      </c>
      <c r="B24">
        <v>9400</v>
      </c>
    </row>
    <row r="25" spans="1:2" x14ac:dyDescent="0.25">
      <c r="A25" s="60" t="s">
        <v>15234</v>
      </c>
      <c r="B25">
        <v>9400</v>
      </c>
    </row>
    <row r="26" spans="1:2" x14ac:dyDescent="0.25">
      <c r="A26" s="60" t="s">
        <v>15236</v>
      </c>
      <c r="B26">
        <v>9400</v>
      </c>
    </row>
    <row r="27" spans="1:2" x14ac:dyDescent="0.25">
      <c r="A27" s="60" t="s">
        <v>15238</v>
      </c>
      <c r="B27">
        <v>9400</v>
      </c>
    </row>
    <row r="28" spans="1:2" x14ac:dyDescent="0.25">
      <c r="A28" s="60" t="s">
        <v>15240</v>
      </c>
      <c r="B28">
        <v>10300</v>
      </c>
    </row>
    <row r="29" spans="1:2" x14ac:dyDescent="0.25">
      <c r="A29" s="60" t="s">
        <v>15242</v>
      </c>
      <c r="B29">
        <v>10300</v>
      </c>
    </row>
    <row r="30" spans="1:2" x14ac:dyDescent="0.25">
      <c r="A30" s="60" t="s">
        <v>15244</v>
      </c>
      <c r="B30">
        <v>10300</v>
      </c>
    </row>
    <row r="31" spans="1:2" x14ac:dyDescent="0.25">
      <c r="A31" s="60" t="s">
        <v>15246</v>
      </c>
      <c r="B31">
        <v>7448</v>
      </c>
    </row>
    <row r="32" spans="1:2" x14ac:dyDescent="0.25">
      <c r="A32" s="60" t="s">
        <v>15247</v>
      </c>
      <c r="B32">
        <v>3736</v>
      </c>
    </row>
    <row r="33" spans="1:2" x14ac:dyDescent="0.25">
      <c r="A33" s="60" t="s">
        <v>15248</v>
      </c>
      <c r="B33">
        <v>2973</v>
      </c>
    </row>
    <row r="34" spans="1:2" x14ac:dyDescent="0.25">
      <c r="A34" s="60" t="s">
        <v>15249</v>
      </c>
      <c r="B34">
        <v>7600</v>
      </c>
    </row>
    <row r="35" spans="1:2" x14ac:dyDescent="0.25">
      <c r="A35" s="60" t="s">
        <v>15250</v>
      </c>
      <c r="B35">
        <v>7600</v>
      </c>
    </row>
    <row r="36" spans="1:2" x14ac:dyDescent="0.25">
      <c r="A36" s="60" t="s">
        <v>15251</v>
      </c>
      <c r="B36">
        <v>3342</v>
      </c>
    </row>
    <row r="37" spans="1:2" x14ac:dyDescent="0.25">
      <c r="A37" s="60" t="s">
        <v>15252</v>
      </c>
      <c r="B37">
        <v>3342</v>
      </c>
    </row>
    <row r="38" spans="1:2" x14ac:dyDescent="0.25">
      <c r="A38" s="60" t="s">
        <v>15253</v>
      </c>
      <c r="B38">
        <v>9400</v>
      </c>
    </row>
    <row r="39" spans="1:2" x14ac:dyDescent="0.25">
      <c r="A39" s="60" t="s">
        <v>15254</v>
      </c>
      <c r="B39">
        <v>9400</v>
      </c>
    </row>
    <row r="40" spans="1:2" x14ac:dyDescent="0.25">
      <c r="A40" s="60" t="s">
        <v>15255</v>
      </c>
      <c r="B40">
        <v>9400</v>
      </c>
    </row>
    <row r="41" spans="1:2" x14ac:dyDescent="0.25">
      <c r="A41" s="60" t="s">
        <v>15256</v>
      </c>
      <c r="B41">
        <v>9400</v>
      </c>
    </row>
    <row r="42" spans="1:2" x14ac:dyDescent="0.25">
      <c r="A42" s="60" t="s">
        <v>15257</v>
      </c>
      <c r="B42">
        <v>2660</v>
      </c>
    </row>
    <row r="43" spans="1:2" x14ac:dyDescent="0.25">
      <c r="A43" s="60" t="s">
        <v>15258</v>
      </c>
      <c r="B43">
        <v>9400</v>
      </c>
    </row>
    <row r="44" spans="1:2" x14ac:dyDescent="0.25">
      <c r="A44" s="60" t="s">
        <v>15259</v>
      </c>
      <c r="B44">
        <v>9400</v>
      </c>
    </row>
    <row r="45" spans="1:2" x14ac:dyDescent="0.25">
      <c r="A45" s="60" t="s">
        <v>15260</v>
      </c>
      <c r="B45">
        <v>7600</v>
      </c>
    </row>
    <row r="46" spans="1:2" x14ac:dyDescent="0.25">
      <c r="A46" s="60" t="s">
        <v>15261</v>
      </c>
      <c r="B46">
        <v>7600</v>
      </c>
    </row>
    <row r="47" spans="1:2" x14ac:dyDescent="0.25">
      <c r="A47" s="60" t="s">
        <v>15262</v>
      </c>
      <c r="B47">
        <v>6840</v>
      </c>
    </row>
    <row r="48" spans="1:2" x14ac:dyDescent="0.25">
      <c r="A48" s="60" t="s">
        <v>15263</v>
      </c>
      <c r="B48">
        <v>7600</v>
      </c>
    </row>
    <row r="49" spans="1:2" x14ac:dyDescent="0.25">
      <c r="A49" s="60" t="s">
        <v>15264</v>
      </c>
      <c r="B49">
        <v>7600</v>
      </c>
    </row>
    <row r="50" spans="1:2" x14ac:dyDescent="0.25">
      <c r="A50" s="60" t="s">
        <v>15265</v>
      </c>
      <c r="B50">
        <v>7410</v>
      </c>
    </row>
    <row r="51" spans="1:2" x14ac:dyDescent="0.25">
      <c r="A51" s="60" t="s">
        <v>15266</v>
      </c>
      <c r="B51">
        <v>7030</v>
      </c>
    </row>
    <row r="52" spans="1:2" x14ac:dyDescent="0.25">
      <c r="A52" s="60" t="s">
        <v>15267</v>
      </c>
      <c r="B52">
        <v>7600</v>
      </c>
    </row>
    <row r="53" spans="1:2" x14ac:dyDescent="0.25">
      <c r="A53" s="60" t="s">
        <v>15268</v>
      </c>
      <c r="B53">
        <v>7220</v>
      </c>
    </row>
    <row r="54" spans="1:2" x14ac:dyDescent="0.25">
      <c r="A54" s="60" t="s">
        <v>15269</v>
      </c>
      <c r="B54">
        <v>7600</v>
      </c>
    </row>
    <row r="55" spans="1:2" x14ac:dyDescent="0.25">
      <c r="A55" s="60" t="s">
        <v>15270</v>
      </c>
      <c r="B55">
        <v>7600</v>
      </c>
    </row>
    <row r="56" spans="1:2" x14ac:dyDescent="0.25">
      <c r="A56" s="60" t="s">
        <v>15271</v>
      </c>
      <c r="B56">
        <v>7600</v>
      </c>
    </row>
    <row r="57" spans="1:2" x14ac:dyDescent="0.25">
      <c r="A57" s="60" t="s">
        <v>15272</v>
      </c>
      <c r="B57">
        <v>7600</v>
      </c>
    </row>
    <row r="58" spans="1:2" x14ac:dyDescent="0.25">
      <c r="A58" s="60" t="s">
        <v>15273</v>
      </c>
      <c r="B58">
        <v>7600</v>
      </c>
    </row>
    <row r="59" spans="1:2" x14ac:dyDescent="0.25">
      <c r="A59" s="60" t="s">
        <v>15274</v>
      </c>
      <c r="B59">
        <v>7600</v>
      </c>
    </row>
    <row r="60" spans="1:2" x14ac:dyDescent="0.25">
      <c r="A60" s="60" t="s">
        <v>15275</v>
      </c>
      <c r="B60">
        <v>7220</v>
      </c>
    </row>
    <row r="61" spans="1:2" x14ac:dyDescent="0.25">
      <c r="A61" s="60" t="s">
        <v>15276</v>
      </c>
      <c r="B61">
        <v>10300</v>
      </c>
    </row>
    <row r="62" spans="1:2" x14ac:dyDescent="0.25">
      <c r="A62" s="60" t="s">
        <v>15277</v>
      </c>
      <c r="B62">
        <v>9400</v>
      </c>
    </row>
    <row r="63" spans="1:2" x14ac:dyDescent="0.25">
      <c r="A63" s="60" t="s">
        <v>15278</v>
      </c>
      <c r="B63">
        <v>8000</v>
      </c>
    </row>
    <row r="64" spans="1:2" x14ac:dyDescent="0.25">
      <c r="A64" s="60" t="s">
        <v>15279</v>
      </c>
      <c r="B64">
        <v>9400</v>
      </c>
    </row>
    <row r="65" spans="1:2" x14ac:dyDescent="0.25">
      <c r="A65" s="60" t="s">
        <v>15280</v>
      </c>
      <c r="B65">
        <v>8000</v>
      </c>
    </row>
    <row r="66" spans="1:2" x14ac:dyDescent="0.25">
      <c r="A66" s="60" t="s">
        <v>15281</v>
      </c>
      <c r="B66">
        <v>8000</v>
      </c>
    </row>
    <row r="67" spans="1:2" x14ac:dyDescent="0.25">
      <c r="A67" s="60" t="s">
        <v>15282</v>
      </c>
      <c r="B67">
        <v>8000</v>
      </c>
    </row>
    <row r="68" spans="1:2" x14ac:dyDescent="0.25">
      <c r="A68" s="60" t="s">
        <v>15283</v>
      </c>
      <c r="B68">
        <v>8000</v>
      </c>
    </row>
    <row r="69" spans="1:2" x14ac:dyDescent="0.25">
      <c r="A69" s="60" t="s">
        <v>15284</v>
      </c>
      <c r="B69">
        <v>8000</v>
      </c>
    </row>
    <row r="70" spans="1:2" x14ac:dyDescent="0.25">
      <c r="A70" s="60" t="s">
        <v>15285</v>
      </c>
      <c r="B70">
        <v>9400</v>
      </c>
    </row>
    <row r="71" spans="1:2" x14ac:dyDescent="0.25">
      <c r="A71" s="60" t="s">
        <v>15286</v>
      </c>
      <c r="B71">
        <v>10300</v>
      </c>
    </row>
    <row r="72" spans="1:2" x14ac:dyDescent="0.25">
      <c r="A72" s="60" t="s">
        <v>15287</v>
      </c>
      <c r="B72">
        <v>9400</v>
      </c>
    </row>
    <row r="73" spans="1:2" x14ac:dyDescent="0.25">
      <c r="A73" s="60" t="s">
        <v>15288</v>
      </c>
      <c r="B73">
        <v>9400</v>
      </c>
    </row>
    <row r="74" spans="1:2" x14ac:dyDescent="0.25">
      <c r="A74" s="60" t="s">
        <v>15289</v>
      </c>
      <c r="B74">
        <v>10300</v>
      </c>
    </row>
    <row r="75" spans="1:2" x14ac:dyDescent="0.25">
      <c r="A75" s="60" t="s">
        <v>15290</v>
      </c>
      <c r="B75">
        <v>10300</v>
      </c>
    </row>
    <row r="76" spans="1:2" x14ac:dyDescent="0.25">
      <c r="A76" s="60" t="s">
        <v>15291</v>
      </c>
      <c r="B76">
        <v>10300</v>
      </c>
    </row>
    <row r="77" spans="1:2" x14ac:dyDescent="0.25">
      <c r="A77" s="60" t="s">
        <v>15292</v>
      </c>
      <c r="B77">
        <v>10300</v>
      </c>
    </row>
    <row r="78" spans="1:2" x14ac:dyDescent="0.25">
      <c r="A78" s="60" t="s">
        <v>15293</v>
      </c>
      <c r="B78">
        <v>10300</v>
      </c>
    </row>
    <row r="79" spans="1:2" x14ac:dyDescent="0.25">
      <c r="A79" s="60" t="s">
        <v>15294</v>
      </c>
      <c r="B79">
        <v>9400</v>
      </c>
    </row>
    <row r="80" spans="1:2" x14ac:dyDescent="0.25">
      <c r="A80" s="60" t="s">
        <v>15295</v>
      </c>
      <c r="B80">
        <v>10300</v>
      </c>
    </row>
    <row r="81" spans="1:2" x14ac:dyDescent="0.25">
      <c r="A81" s="60" t="s">
        <v>15296</v>
      </c>
      <c r="B81">
        <v>9400</v>
      </c>
    </row>
    <row r="82" spans="1:2" x14ac:dyDescent="0.25">
      <c r="A82" s="60" t="s">
        <v>15297</v>
      </c>
      <c r="B82">
        <v>9400</v>
      </c>
    </row>
    <row r="83" spans="1:2" x14ac:dyDescent="0.25">
      <c r="A83" s="60" t="s">
        <v>15298</v>
      </c>
      <c r="B83">
        <v>9400</v>
      </c>
    </row>
    <row r="84" spans="1:2" x14ac:dyDescent="0.25">
      <c r="A84" s="60" t="s">
        <v>15299</v>
      </c>
      <c r="B84">
        <v>10300</v>
      </c>
    </row>
    <row r="85" spans="1:2" x14ac:dyDescent="0.25">
      <c r="A85" s="60" t="s">
        <v>15300</v>
      </c>
      <c r="B85">
        <v>10300</v>
      </c>
    </row>
    <row r="86" spans="1:2" x14ac:dyDescent="0.25">
      <c r="A86" s="60" t="s">
        <v>15301</v>
      </c>
      <c r="B86">
        <v>10300</v>
      </c>
    </row>
    <row r="87" spans="1:2" x14ac:dyDescent="0.25">
      <c r="A87" s="60" t="s">
        <v>15302</v>
      </c>
      <c r="B87">
        <v>9400</v>
      </c>
    </row>
    <row r="88" spans="1:2" x14ac:dyDescent="0.25">
      <c r="A88" s="60" t="s">
        <v>15303</v>
      </c>
      <c r="B88">
        <v>10300</v>
      </c>
    </row>
    <row r="89" spans="1:2" x14ac:dyDescent="0.25">
      <c r="A89" s="60" t="s">
        <v>15304</v>
      </c>
      <c r="B89">
        <v>10300</v>
      </c>
    </row>
    <row r="90" spans="1:2" x14ac:dyDescent="0.25">
      <c r="A90" s="60" t="s">
        <v>15305</v>
      </c>
      <c r="B90">
        <v>10300</v>
      </c>
    </row>
    <row r="91" spans="1:2" x14ac:dyDescent="0.25">
      <c r="A91" s="60" t="s">
        <v>15306</v>
      </c>
      <c r="B91">
        <v>10300</v>
      </c>
    </row>
    <row r="92" spans="1:2" x14ac:dyDescent="0.25">
      <c r="A92" s="60" t="s">
        <v>15307</v>
      </c>
      <c r="B92">
        <v>10300</v>
      </c>
    </row>
    <row r="93" spans="1:2" x14ac:dyDescent="0.25">
      <c r="A93" s="60" t="s">
        <v>15308</v>
      </c>
      <c r="B93">
        <v>9400</v>
      </c>
    </row>
    <row r="94" spans="1:2" x14ac:dyDescent="0.25">
      <c r="A94" s="60" t="s">
        <v>15309</v>
      </c>
      <c r="B94">
        <v>9400</v>
      </c>
    </row>
    <row r="95" spans="1:2" x14ac:dyDescent="0.25">
      <c r="A95" s="60" t="s">
        <v>15310</v>
      </c>
      <c r="B95">
        <v>10300</v>
      </c>
    </row>
    <row r="96" spans="1:2" x14ac:dyDescent="0.25">
      <c r="A96" s="60" t="s">
        <v>15311</v>
      </c>
      <c r="B96">
        <v>10300</v>
      </c>
    </row>
    <row r="97" spans="1:2" x14ac:dyDescent="0.25">
      <c r="A97" s="60" t="s">
        <v>15312</v>
      </c>
      <c r="B97">
        <v>10300</v>
      </c>
    </row>
    <row r="98" spans="1:2" x14ac:dyDescent="0.25">
      <c r="A98" s="60" t="s">
        <v>15313</v>
      </c>
      <c r="B98">
        <v>9400</v>
      </c>
    </row>
    <row r="99" spans="1:2" x14ac:dyDescent="0.25">
      <c r="A99" s="60" t="s">
        <v>15314</v>
      </c>
      <c r="B99">
        <v>9400</v>
      </c>
    </row>
    <row r="100" spans="1:2" x14ac:dyDescent="0.25">
      <c r="A100" s="60" t="s">
        <v>15315</v>
      </c>
      <c r="B100">
        <v>9400</v>
      </c>
    </row>
    <row r="101" spans="1:2" x14ac:dyDescent="0.25">
      <c r="A101" s="60" t="s">
        <v>15316</v>
      </c>
      <c r="B101">
        <v>9400</v>
      </c>
    </row>
    <row r="102" spans="1:2" x14ac:dyDescent="0.25">
      <c r="A102" s="60" t="s">
        <v>15317</v>
      </c>
      <c r="B102">
        <v>9400</v>
      </c>
    </row>
    <row r="103" spans="1:2" x14ac:dyDescent="0.25">
      <c r="A103" s="60" t="s">
        <v>15318</v>
      </c>
      <c r="B103">
        <v>9400</v>
      </c>
    </row>
    <row r="104" spans="1:2" x14ac:dyDescent="0.25">
      <c r="A104" s="60" t="s">
        <v>15319</v>
      </c>
      <c r="B104">
        <v>9400</v>
      </c>
    </row>
    <row r="105" spans="1:2" x14ac:dyDescent="0.25">
      <c r="A105" s="60" t="s">
        <v>15320</v>
      </c>
      <c r="B105">
        <v>9400</v>
      </c>
    </row>
    <row r="106" spans="1:2" x14ac:dyDescent="0.25">
      <c r="A106" s="60" t="s">
        <v>15321</v>
      </c>
      <c r="B106">
        <v>10300</v>
      </c>
    </row>
    <row r="107" spans="1:2" x14ac:dyDescent="0.25">
      <c r="A107" s="60" t="s">
        <v>15322</v>
      </c>
      <c r="B107">
        <v>10300</v>
      </c>
    </row>
    <row r="108" spans="1:2" x14ac:dyDescent="0.25">
      <c r="A108" s="60" t="s">
        <v>15323</v>
      </c>
      <c r="B108">
        <v>10300</v>
      </c>
    </row>
    <row r="109" spans="1:2" x14ac:dyDescent="0.25">
      <c r="A109" s="60" t="s">
        <v>15324</v>
      </c>
      <c r="B109">
        <v>10300</v>
      </c>
    </row>
    <row r="110" spans="1:2" x14ac:dyDescent="0.25">
      <c r="A110" s="60" t="s">
        <v>15325</v>
      </c>
      <c r="B110">
        <v>10300</v>
      </c>
    </row>
    <row r="111" spans="1:2" x14ac:dyDescent="0.25">
      <c r="A111" s="60" t="s">
        <v>15326</v>
      </c>
      <c r="B111">
        <v>10300</v>
      </c>
    </row>
    <row r="112" spans="1:2" x14ac:dyDescent="0.25">
      <c r="A112" s="60" t="s">
        <v>15327</v>
      </c>
      <c r="B112">
        <v>10300</v>
      </c>
    </row>
    <row r="113" spans="1:2" x14ac:dyDescent="0.25">
      <c r="A113" s="60" t="s">
        <v>15328</v>
      </c>
      <c r="B113">
        <v>10300</v>
      </c>
    </row>
    <row r="114" spans="1:2" x14ac:dyDescent="0.25">
      <c r="A114" s="60" t="s">
        <v>15329</v>
      </c>
      <c r="B114">
        <v>10300</v>
      </c>
    </row>
    <row r="115" spans="1:2" x14ac:dyDescent="0.25">
      <c r="A115" s="60" t="s">
        <v>15330</v>
      </c>
      <c r="B115">
        <v>10300</v>
      </c>
    </row>
    <row r="116" spans="1:2" x14ac:dyDescent="0.25">
      <c r="A116" s="60" t="s">
        <v>15331</v>
      </c>
      <c r="B116">
        <v>10300</v>
      </c>
    </row>
    <row r="117" spans="1:2" x14ac:dyDescent="0.25">
      <c r="A117" s="60" t="s">
        <v>15332</v>
      </c>
      <c r="B117">
        <v>10300</v>
      </c>
    </row>
    <row r="118" spans="1:2" x14ac:dyDescent="0.25">
      <c r="A118" s="60" t="s">
        <v>15333</v>
      </c>
      <c r="B118">
        <v>9400</v>
      </c>
    </row>
    <row r="119" spans="1:2" x14ac:dyDescent="0.25">
      <c r="A119" s="60" t="s">
        <v>15334</v>
      </c>
      <c r="B119">
        <v>9400</v>
      </c>
    </row>
    <row r="120" spans="1:2" x14ac:dyDescent="0.25">
      <c r="A120" s="60" t="s">
        <v>15335</v>
      </c>
      <c r="B120">
        <v>10300</v>
      </c>
    </row>
    <row r="121" spans="1:2" x14ac:dyDescent="0.25">
      <c r="A121" s="60" t="s">
        <v>15336</v>
      </c>
      <c r="B121">
        <v>9400</v>
      </c>
    </row>
    <row r="122" spans="1:2" x14ac:dyDescent="0.25">
      <c r="A122" s="60" t="s">
        <v>15337</v>
      </c>
      <c r="B122">
        <v>10300</v>
      </c>
    </row>
    <row r="123" spans="1:2" x14ac:dyDescent="0.25">
      <c r="A123" s="60" t="s">
        <v>15338</v>
      </c>
      <c r="B123">
        <v>34000</v>
      </c>
    </row>
    <row r="124" spans="1:2" x14ac:dyDescent="0.25">
      <c r="A124" s="60" t="s">
        <v>15339</v>
      </c>
      <c r="B124">
        <v>36000</v>
      </c>
    </row>
    <row r="125" spans="1:2" x14ac:dyDescent="0.25">
      <c r="A125" s="60" t="s">
        <v>15340</v>
      </c>
      <c r="B125">
        <v>9400</v>
      </c>
    </row>
    <row r="126" spans="1:2" x14ac:dyDescent="0.25">
      <c r="A126" s="60" t="s">
        <v>15341</v>
      </c>
      <c r="B126">
        <v>9400</v>
      </c>
    </row>
    <row r="127" spans="1:2" x14ac:dyDescent="0.25">
      <c r="A127" s="60" t="s">
        <v>15342</v>
      </c>
      <c r="B127">
        <v>9400</v>
      </c>
    </row>
    <row r="128" spans="1:2" x14ac:dyDescent="0.25">
      <c r="A128" s="60" t="s">
        <v>15343</v>
      </c>
      <c r="B128">
        <v>34000</v>
      </c>
    </row>
    <row r="129" spans="1:2" x14ac:dyDescent="0.25">
      <c r="A129" s="60" t="s">
        <v>15344</v>
      </c>
      <c r="B129">
        <v>10300</v>
      </c>
    </row>
    <row r="130" spans="1:2" x14ac:dyDescent="0.25">
      <c r="A130" s="60" t="s">
        <v>15345</v>
      </c>
      <c r="B130">
        <v>36000</v>
      </c>
    </row>
    <row r="131" spans="1:2" x14ac:dyDescent="0.25">
      <c r="A131" s="60" t="s">
        <v>15346</v>
      </c>
      <c r="B131">
        <v>9400</v>
      </c>
    </row>
    <row r="132" spans="1:2" x14ac:dyDescent="0.25">
      <c r="A132" s="60" t="s">
        <v>15347</v>
      </c>
      <c r="B132">
        <v>9400</v>
      </c>
    </row>
    <row r="133" spans="1:2" x14ac:dyDescent="0.25">
      <c r="A133" s="60" t="s">
        <v>15348</v>
      </c>
      <c r="B133">
        <v>7000</v>
      </c>
    </row>
    <row r="134" spans="1:2" x14ac:dyDescent="0.25">
      <c r="A134" s="60" t="s">
        <v>15349</v>
      </c>
      <c r="B134">
        <v>9400</v>
      </c>
    </row>
    <row r="135" spans="1:2" x14ac:dyDescent="0.25">
      <c r="A135" s="60" t="s">
        <v>15350</v>
      </c>
      <c r="B135">
        <v>9400</v>
      </c>
    </row>
    <row r="136" spans="1:2" x14ac:dyDescent="0.25">
      <c r="A136" s="60" t="s">
        <v>15351</v>
      </c>
      <c r="B136">
        <v>9400</v>
      </c>
    </row>
    <row r="137" spans="1:2" x14ac:dyDescent="0.25">
      <c r="A137" s="60" t="s">
        <v>15352</v>
      </c>
      <c r="B137">
        <v>8900</v>
      </c>
    </row>
    <row r="138" spans="1:2" x14ac:dyDescent="0.25">
      <c r="A138" s="60" t="s">
        <v>15353</v>
      </c>
      <c r="B138">
        <v>9400</v>
      </c>
    </row>
    <row r="139" spans="1:2" x14ac:dyDescent="0.25">
      <c r="A139" s="60" t="s">
        <v>15354</v>
      </c>
      <c r="B139">
        <v>34000</v>
      </c>
    </row>
    <row r="140" spans="1:2" x14ac:dyDescent="0.25">
      <c r="A140" s="60" t="s">
        <v>15355</v>
      </c>
      <c r="B140">
        <v>10000</v>
      </c>
    </row>
    <row r="141" spans="1:2" x14ac:dyDescent="0.25">
      <c r="A141" s="60" t="s">
        <v>15356</v>
      </c>
      <c r="B141">
        <v>7400</v>
      </c>
    </row>
    <row r="142" spans="1:2" x14ac:dyDescent="0.25">
      <c r="A142" s="60" t="s">
        <v>15357</v>
      </c>
      <c r="B142">
        <v>9400</v>
      </c>
    </row>
    <row r="143" spans="1:2" x14ac:dyDescent="0.25">
      <c r="A143" s="60" t="s">
        <v>15358</v>
      </c>
      <c r="B143">
        <v>9400</v>
      </c>
    </row>
    <row r="144" spans="1:2" x14ac:dyDescent="0.25">
      <c r="A144" s="60" t="s">
        <v>15359</v>
      </c>
      <c r="B144">
        <v>10000</v>
      </c>
    </row>
    <row r="145" spans="1:2" x14ac:dyDescent="0.25">
      <c r="A145" s="60" t="s">
        <v>15360</v>
      </c>
      <c r="B145">
        <v>34000</v>
      </c>
    </row>
    <row r="146" spans="1:2" x14ac:dyDescent="0.25">
      <c r="A146" s="60" t="s">
        <v>15361</v>
      </c>
      <c r="B146">
        <v>10000</v>
      </c>
    </row>
    <row r="147" spans="1:2" x14ac:dyDescent="0.25">
      <c r="A147" s="60" t="s">
        <v>15362</v>
      </c>
      <c r="B147">
        <v>7000</v>
      </c>
    </row>
    <row r="148" spans="1:2" x14ac:dyDescent="0.25">
      <c r="A148" s="60" t="s">
        <v>15363</v>
      </c>
      <c r="B148">
        <v>7200</v>
      </c>
    </row>
    <row r="149" spans="1:2" x14ac:dyDescent="0.25">
      <c r="A149" s="60" t="s">
        <v>15364</v>
      </c>
      <c r="B149">
        <v>7600</v>
      </c>
    </row>
    <row r="150" spans="1:2" x14ac:dyDescent="0.25">
      <c r="A150" s="60" t="s">
        <v>15365</v>
      </c>
      <c r="B150">
        <v>9400</v>
      </c>
    </row>
    <row r="151" spans="1:2" x14ac:dyDescent="0.25">
      <c r="A151" s="60" t="s">
        <v>15366</v>
      </c>
      <c r="B151">
        <v>37700</v>
      </c>
    </row>
    <row r="152" spans="1:2" x14ac:dyDescent="0.25">
      <c r="A152" s="60" t="s">
        <v>15367</v>
      </c>
      <c r="B152">
        <v>9400</v>
      </c>
    </row>
    <row r="153" spans="1:2" x14ac:dyDescent="0.25">
      <c r="A153" s="60" t="s">
        <v>15368</v>
      </c>
      <c r="B153">
        <v>9400</v>
      </c>
    </row>
    <row r="154" spans="1:2" x14ac:dyDescent="0.25">
      <c r="A154" s="60" t="s">
        <v>15369</v>
      </c>
      <c r="B154">
        <v>9400</v>
      </c>
    </row>
    <row r="155" spans="1:2" x14ac:dyDescent="0.25">
      <c r="A155" s="60" t="s">
        <v>15370</v>
      </c>
      <c r="B155">
        <v>9400</v>
      </c>
    </row>
    <row r="156" spans="1:2" x14ac:dyDescent="0.25">
      <c r="A156" s="60" t="s">
        <v>15371</v>
      </c>
      <c r="B156">
        <v>9400</v>
      </c>
    </row>
    <row r="157" spans="1:2" x14ac:dyDescent="0.25">
      <c r="A157" s="60" t="s">
        <v>15372</v>
      </c>
      <c r="B157">
        <v>9400</v>
      </c>
    </row>
    <row r="158" spans="1:2" x14ac:dyDescent="0.25">
      <c r="A158" s="60" t="s">
        <v>15373</v>
      </c>
      <c r="B158">
        <v>9400</v>
      </c>
    </row>
    <row r="159" spans="1:2" x14ac:dyDescent="0.25">
      <c r="A159" s="60" t="s">
        <v>15374</v>
      </c>
      <c r="B159">
        <v>9400</v>
      </c>
    </row>
    <row r="160" spans="1:2" x14ac:dyDescent="0.25">
      <c r="A160" s="60" t="s">
        <v>15375</v>
      </c>
      <c r="B160">
        <v>9400</v>
      </c>
    </row>
    <row r="161" spans="1:2" x14ac:dyDescent="0.25">
      <c r="A161" s="60" t="s">
        <v>15376</v>
      </c>
      <c r="B161">
        <v>9400</v>
      </c>
    </row>
    <row r="162" spans="1:2" x14ac:dyDescent="0.25">
      <c r="A162" s="60" t="s">
        <v>15377</v>
      </c>
      <c r="B162">
        <v>9400</v>
      </c>
    </row>
    <row r="163" spans="1:2" x14ac:dyDescent="0.25">
      <c r="A163" s="60" t="s">
        <v>15378</v>
      </c>
      <c r="B163">
        <v>9400</v>
      </c>
    </row>
    <row r="164" spans="1:2" x14ac:dyDescent="0.25">
      <c r="A164" s="60" t="s">
        <v>15379</v>
      </c>
      <c r="B164">
        <v>9400</v>
      </c>
    </row>
    <row r="165" spans="1:2" x14ac:dyDescent="0.25">
      <c r="A165" s="60" t="s">
        <v>15380</v>
      </c>
      <c r="B165">
        <v>9400</v>
      </c>
    </row>
    <row r="166" spans="1:2" x14ac:dyDescent="0.25">
      <c r="A166" s="60" t="s">
        <v>15381</v>
      </c>
      <c r="B166">
        <v>9400</v>
      </c>
    </row>
    <row r="167" spans="1:2" x14ac:dyDescent="0.25">
      <c r="A167" s="60" t="s">
        <v>15382</v>
      </c>
      <c r="B167">
        <v>10000</v>
      </c>
    </row>
    <row r="168" spans="1:2" x14ac:dyDescent="0.25">
      <c r="A168" s="60" t="s">
        <v>11374</v>
      </c>
      <c r="B168">
        <v>6400</v>
      </c>
    </row>
    <row r="169" spans="1:2" x14ac:dyDescent="0.25">
      <c r="A169" s="60" t="s">
        <v>15383</v>
      </c>
      <c r="B169">
        <v>10000</v>
      </c>
    </row>
    <row r="170" spans="1:2" x14ac:dyDescent="0.25">
      <c r="A170" s="60" t="s">
        <v>15384</v>
      </c>
      <c r="B170">
        <v>10000</v>
      </c>
    </row>
    <row r="171" spans="1:2" x14ac:dyDescent="0.25">
      <c r="A171" s="60" t="s">
        <v>15385</v>
      </c>
      <c r="B171">
        <v>7400</v>
      </c>
    </row>
    <row r="172" spans="1:2" x14ac:dyDescent="0.25">
      <c r="A172" s="60" t="s">
        <v>15386</v>
      </c>
      <c r="B172">
        <v>10000</v>
      </c>
    </row>
    <row r="173" spans="1:2" x14ac:dyDescent="0.25">
      <c r="A173" s="60" t="s">
        <v>15387</v>
      </c>
      <c r="B173">
        <v>10000</v>
      </c>
    </row>
    <row r="174" spans="1:2" x14ac:dyDescent="0.25">
      <c r="A174" s="60" t="s">
        <v>15388</v>
      </c>
      <c r="B174">
        <v>10000</v>
      </c>
    </row>
    <row r="175" spans="1:2" x14ac:dyDescent="0.25">
      <c r="A175" s="60" t="s">
        <v>15389</v>
      </c>
      <c r="B175">
        <v>10000</v>
      </c>
    </row>
    <row r="176" spans="1:2" x14ac:dyDescent="0.25">
      <c r="A176" s="60" t="s">
        <v>15390</v>
      </c>
      <c r="B176">
        <v>10000</v>
      </c>
    </row>
    <row r="177" spans="1:2" x14ac:dyDescent="0.25">
      <c r="A177" s="60" t="s">
        <v>15391</v>
      </c>
      <c r="B177">
        <v>10000</v>
      </c>
    </row>
    <row r="178" spans="1:2" x14ac:dyDescent="0.25">
      <c r="A178" s="60" t="s">
        <v>15392</v>
      </c>
      <c r="B178">
        <v>10000</v>
      </c>
    </row>
    <row r="179" spans="1:2" x14ac:dyDescent="0.25">
      <c r="A179" s="60" t="s">
        <v>15393</v>
      </c>
      <c r="B179">
        <v>10000</v>
      </c>
    </row>
    <row r="180" spans="1:2" x14ac:dyDescent="0.25">
      <c r="A180" s="60" t="s">
        <v>15394</v>
      </c>
      <c r="B180">
        <v>7600</v>
      </c>
    </row>
    <row r="181" spans="1:2" x14ac:dyDescent="0.25">
      <c r="A181" s="60" t="s">
        <v>15395</v>
      </c>
      <c r="B181">
        <v>10000</v>
      </c>
    </row>
    <row r="182" spans="1:2" x14ac:dyDescent="0.25">
      <c r="A182" s="60" t="s">
        <v>29</v>
      </c>
      <c r="B182">
        <v>7600</v>
      </c>
    </row>
    <row r="183" spans="1:2" x14ac:dyDescent="0.25">
      <c r="A183" s="60" t="s">
        <v>11376</v>
      </c>
      <c r="B183">
        <v>6240</v>
      </c>
    </row>
    <row r="184" spans="1:2" x14ac:dyDescent="0.25">
      <c r="A184" s="60" t="s">
        <v>15396</v>
      </c>
      <c r="B184">
        <v>10000</v>
      </c>
    </row>
    <row r="185" spans="1:2" x14ac:dyDescent="0.25">
      <c r="A185" s="60" t="s">
        <v>15397</v>
      </c>
      <c r="B185">
        <v>10000</v>
      </c>
    </row>
    <row r="186" spans="1:2" x14ac:dyDescent="0.25">
      <c r="A186" s="60" t="s">
        <v>15398</v>
      </c>
      <c r="B186">
        <v>2875</v>
      </c>
    </row>
    <row r="187" spans="1:2" x14ac:dyDescent="0.25">
      <c r="A187" s="60" t="s">
        <v>15399</v>
      </c>
      <c r="B187">
        <v>7030</v>
      </c>
    </row>
    <row r="188" spans="1:2" x14ac:dyDescent="0.25">
      <c r="A188" s="60" t="s">
        <v>15400</v>
      </c>
      <c r="B188">
        <v>9400</v>
      </c>
    </row>
    <row r="189" spans="1:2" x14ac:dyDescent="0.25">
      <c r="A189" s="60" t="s">
        <v>15401</v>
      </c>
      <c r="B189">
        <v>9400</v>
      </c>
    </row>
    <row r="190" spans="1:2" x14ac:dyDescent="0.25">
      <c r="A190" s="60" t="s">
        <v>15402</v>
      </c>
      <c r="B190">
        <v>9400</v>
      </c>
    </row>
    <row r="191" spans="1:2" x14ac:dyDescent="0.25">
      <c r="A191" s="60" t="s">
        <v>15403</v>
      </c>
      <c r="B191">
        <v>9400</v>
      </c>
    </row>
    <row r="192" spans="1:2" x14ac:dyDescent="0.25">
      <c r="A192" s="60" t="s">
        <v>15404</v>
      </c>
      <c r="B192">
        <v>9400</v>
      </c>
    </row>
    <row r="193" spans="1:2" x14ac:dyDescent="0.25">
      <c r="A193" s="60" t="s">
        <v>15405</v>
      </c>
      <c r="B193">
        <v>10300</v>
      </c>
    </row>
    <row r="194" spans="1:2" x14ac:dyDescent="0.25">
      <c r="A194" s="60" t="s">
        <v>15406</v>
      </c>
      <c r="B194">
        <v>9400</v>
      </c>
    </row>
    <row r="195" spans="1:2" x14ac:dyDescent="0.25">
      <c r="A195" s="60" t="s">
        <v>15407</v>
      </c>
      <c r="B195">
        <v>9400</v>
      </c>
    </row>
    <row r="196" spans="1:2" x14ac:dyDescent="0.25">
      <c r="A196" s="60" t="s">
        <v>15408</v>
      </c>
      <c r="B196">
        <v>9400</v>
      </c>
    </row>
    <row r="197" spans="1:2" x14ac:dyDescent="0.25">
      <c r="A197" s="60" t="s">
        <v>15409</v>
      </c>
      <c r="B197">
        <v>9400</v>
      </c>
    </row>
    <row r="198" spans="1:2" x14ac:dyDescent="0.25">
      <c r="A198" s="60" t="s">
        <v>15410</v>
      </c>
      <c r="B198">
        <v>9400</v>
      </c>
    </row>
    <row r="199" spans="1:2" x14ac:dyDescent="0.25">
      <c r="A199" s="60" t="s">
        <v>15411</v>
      </c>
      <c r="B199">
        <v>9400</v>
      </c>
    </row>
    <row r="200" spans="1:2" x14ac:dyDescent="0.25">
      <c r="A200" s="60" t="s">
        <v>15412</v>
      </c>
      <c r="B200">
        <v>9400</v>
      </c>
    </row>
    <row r="201" spans="1:2" x14ac:dyDescent="0.25">
      <c r="A201" s="60" t="s">
        <v>15413</v>
      </c>
      <c r="B201">
        <v>9400</v>
      </c>
    </row>
    <row r="202" spans="1:2" x14ac:dyDescent="0.25">
      <c r="A202" s="60" t="s">
        <v>15414</v>
      </c>
      <c r="B202">
        <v>9400</v>
      </c>
    </row>
    <row r="203" spans="1:2" x14ac:dyDescent="0.25">
      <c r="A203" s="60" t="s">
        <v>15415</v>
      </c>
      <c r="B203">
        <v>10000</v>
      </c>
    </row>
    <row r="204" spans="1:2" x14ac:dyDescent="0.25">
      <c r="A204" s="60" t="s">
        <v>15416</v>
      </c>
      <c r="B204">
        <v>9400</v>
      </c>
    </row>
    <row r="205" spans="1:2" x14ac:dyDescent="0.25">
      <c r="A205" s="60" t="s">
        <v>15417</v>
      </c>
      <c r="B205">
        <v>9400</v>
      </c>
    </row>
    <row r="206" spans="1:2" x14ac:dyDescent="0.25">
      <c r="A206" s="60" t="s">
        <v>15418</v>
      </c>
      <c r="B206">
        <v>9700</v>
      </c>
    </row>
    <row r="207" spans="1:2" x14ac:dyDescent="0.25">
      <c r="A207" s="60" t="s">
        <v>15419</v>
      </c>
      <c r="B207">
        <v>8900</v>
      </c>
    </row>
    <row r="208" spans="1:2" x14ac:dyDescent="0.25">
      <c r="A208" s="60" t="s">
        <v>15420</v>
      </c>
      <c r="B208">
        <v>36000</v>
      </c>
    </row>
    <row r="209" spans="1:2" x14ac:dyDescent="0.25">
      <c r="A209" s="60" t="s">
        <v>15421</v>
      </c>
      <c r="B209">
        <v>2500</v>
      </c>
    </row>
    <row r="210" spans="1:2" x14ac:dyDescent="0.25">
      <c r="A210" s="60" t="s">
        <v>15422</v>
      </c>
      <c r="B210">
        <v>7400</v>
      </c>
    </row>
    <row r="211" spans="1:2" x14ac:dyDescent="0.25">
      <c r="A211" s="60" t="s">
        <v>15423</v>
      </c>
      <c r="B211">
        <v>2500</v>
      </c>
    </row>
    <row r="212" spans="1:2" x14ac:dyDescent="0.25">
      <c r="A212" s="60" t="s">
        <v>15424</v>
      </c>
      <c r="B212">
        <v>2700</v>
      </c>
    </row>
    <row r="213" spans="1:2" x14ac:dyDescent="0.25">
      <c r="A213" s="60" t="s">
        <v>15425</v>
      </c>
      <c r="B213">
        <v>10000</v>
      </c>
    </row>
    <row r="214" spans="1:2" x14ac:dyDescent="0.25">
      <c r="A214" s="60" t="s">
        <v>15426</v>
      </c>
      <c r="B214">
        <v>7400</v>
      </c>
    </row>
    <row r="215" spans="1:2" x14ac:dyDescent="0.25">
      <c r="A215" s="60" t="s">
        <v>15427</v>
      </c>
      <c r="B215">
        <v>9400</v>
      </c>
    </row>
    <row r="216" spans="1:2" x14ac:dyDescent="0.25">
      <c r="A216" s="60" t="s">
        <v>15428</v>
      </c>
      <c r="B216">
        <v>7000</v>
      </c>
    </row>
    <row r="217" spans="1:2" x14ac:dyDescent="0.25">
      <c r="A217" s="60" t="s">
        <v>15429</v>
      </c>
      <c r="B217">
        <v>10300</v>
      </c>
    </row>
    <row r="218" spans="1:2" x14ac:dyDescent="0.25">
      <c r="A218" s="60" t="s">
        <v>15430</v>
      </c>
      <c r="B218">
        <v>9400</v>
      </c>
    </row>
    <row r="219" spans="1:2" x14ac:dyDescent="0.25">
      <c r="A219" s="60" t="s">
        <v>15431</v>
      </c>
      <c r="B219">
        <v>34000</v>
      </c>
    </row>
    <row r="220" spans="1:2" x14ac:dyDescent="0.25">
      <c r="A220" s="60" t="s">
        <v>15432</v>
      </c>
      <c r="B220">
        <v>9400</v>
      </c>
    </row>
    <row r="221" spans="1:2" x14ac:dyDescent="0.25">
      <c r="A221" s="60" t="s">
        <v>15433</v>
      </c>
      <c r="B221">
        <v>36000</v>
      </c>
    </row>
    <row r="222" spans="1:2" x14ac:dyDescent="0.25">
      <c r="A222" s="60" t="s">
        <v>15434</v>
      </c>
      <c r="B222">
        <v>9400</v>
      </c>
    </row>
    <row r="223" spans="1:2" x14ac:dyDescent="0.25">
      <c r="A223" s="60" t="s">
        <v>15435</v>
      </c>
      <c r="B223">
        <v>7600</v>
      </c>
    </row>
    <row r="224" spans="1:2" x14ac:dyDescent="0.25">
      <c r="A224" s="60" t="s">
        <v>15436</v>
      </c>
      <c r="B224">
        <v>2800</v>
      </c>
    </row>
    <row r="225" spans="1:2" x14ac:dyDescent="0.25">
      <c r="A225" s="60" t="s">
        <v>151</v>
      </c>
      <c r="B225">
        <v>7600</v>
      </c>
    </row>
    <row r="226" spans="1:2" x14ac:dyDescent="0.25">
      <c r="A226" s="60" t="s">
        <v>10888</v>
      </c>
      <c r="B226">
        <v>7600</v>
      </c>
    </row>
    <row r="227" spans="1:2" x14ac:dyDescent="0.25">
      <c r="A227" s="60" t="s">
        <v>15437</v>
      </c>
      <c r="B227">
        <v>34000</v>
      </c>
    </row>
    <row r="228" spans="1:2" x14ac:dyDescent="0.25">
      <c r="A228" s="60" t="s">
        <v>15438</v>
      </c>
      <c r="B228">
        <v>10000</v>
      </c>
    </row>
    <row r="229" spans="1:2" x14ac:dyDescent="0.25">
      <c r="A229" s="60" t="s">
        <v>15439</v>
      </c>
      <c r="B229">
        <v>10000</v>
      </c>
    </row>
    <row r="230" spans="1:2" x14ac:dyDescent="0.25">
      <c r="A230" s="60" t="s">
        <v>15440</v>
      </c>
      <c r="B230">
        <v>9400</v>
      </c>
    </row>
    <row r="231" spans="1:2" x14ac:dyDescent="0.25">
      <c r="A231" s="60" t="s">
        <v>15441</v>
      </c>
      <c r="B231">
        <v>9400</v>
      </c>
    </row>
    <row r="232" spans="1:2" x14ac:dyDescent="0.25">
      <c r="A232" s="60" t="s">
        <v>15442</v>
      </c>
      <c r="B232">
        <v>10300</v>
      </c>
    </row>
    <row r="233" spans="1:2" x14ac:dyDescent="0.25">
      <c r="A233" s="60" t="s">
        <v>15443</v>
      </c>
      <c r="B233">
        <v>8900</v>
      </c>
    </row>
    <row r="234" spans="1:2" x14ac:dyDescent="0.25">
      <c r="A234" s="60" t="s">
        <v>13872</v>
      </c>
      <c r="B234">
        <v>9400</v>
      </c>
    </row>
    <row r="235" spans="1:2" x14ac:dyDescent="0.25">
      <c r="A235" s="60" t="s">
        <v>15444</v>
      </c>
      <c r="B235">
        <v>10300</v>
      </c>
    </row>
    <row r="236" spans="1:2" x14ac:dyDescent="0.25">
      <c r="A236" s="60" t="s">
        <v>15445</v>
      </c>
      <c r="B236">
        <v>10000</v>
      </c>
    </row>
    <row r="237" spans="1:2" x14ac:dyDescent="0.25">
      <c r="A237" s="60" t="s">
        <v>15446</v>
      </c>
      <c r="B237">
        <v>9400</v>
      </c>
    </row>
    <row r="238" spans="1:2" x14ac:dyDescent="0.25">
      <c r="A238" s="60" t="s">
        <v>15447</v>
      </c>
      <c r="B238">
        <v>8900</v>
      </c>
    </row>
    <row r="239" spans="1:2" x14ac:dyDescent="0.25">
      <c r="A239" s="60" t="s">
        <v>15448</v>
      </c>
      <c r="B239">
        <v>34000</v>
      </c>
    </row>
    <row r="240" spans="1:2" x14ac:dyDescent="0.25">
      <c r="A240" s="60" t="s">
        <v>15449</v>
      </c>
      <c r="B240">
        <v>9400</v>
      </c>
    </row>
    <row r="241" spans="1:2" x14ac:dyDescent="0.25">
      <c r="A241" s="60" t="s">
        <v>15450</v>
      </c>
      <c r="B241">
        <v>36000</v>
      </c>
    </row>
    <row r="242" spans="1:2" x14ac:dyDescent="0.25">
      <c r="A242" s="60" t="s">
        <v>15451</v>
      </c>
      <c r="B242">
        <v>9400</v>
      </c>
    </row>
    <row r="243" spans="1:2" x14ac:dyDescent="0.25">
      <c r="A243" s="60" t="s">
        <v>15452</v>
      </c>
      <c r="B243">
        <v>10300</v>
      </c>
    </row>
    <row r="244" spans="1:2" x14ac:dyDescent="0.25">
      <c r="A244" s="60" t="s">
        <v>15454</v>
      </c>
      <c r="B244">
        <v>7600</v>
      </c>
    </row>
    <row r="245" spans="1:2" x14ac:dyDescent="0.25">
      <c r="A245" s="60" t="s">
        <v>15455</v>
      </c>
      <c r="B245">
        <v>8900</v>
      </c>
    </row>
    <row r="246" spans="1:2" x14ac:dyDescent="0.25">
      <c r="A246" s="60" t="s">
        <v>15456</v>
      </c>
      <c r="B246">
        <v>8000</v>
      </c>
    </row>
    <row r="247" spans="1:2" x14ac:dyDescent="0.25">
      <c r="A247" s="60" t="s">
        <v>15457</v>
      </c>
      <c r="B247">
        <v>34000</v>
      </c>
    </row>
    <row r="248" spans="1:2" x14ac:dyDescent="0.25">
      <c r="A248" s="60" t="s">
        <v>15458</v>
      </c>
      <c r="B248">
        <v>9400</v>
      </c>
    </row>
    <row r="249" spans="1:2" x14ac:dyDescent="0.25">
      <c r="A249" s="60" t="s">
        <v>15459</v>
      </c>
      <c r="B249">
        <v>8900</v>
      </c>
    </row>
    <row r="250" spans="1:2" x14ac:dyDescent="0.25">
      <c r="A250" s="60" t="s">
        <v>15460</v>
      </c>
      <c r="B250">
        <v>9400</v>
      </c>
    </row>
    <row r="251" spans="1:2" x14ac:dyDescent="0.25">
      <c r="A251" s="60" t="s">
        <v>15462</v>
      </c>
      <c r="B251">
        <v>10000</v>
      </c>
    </row>
    <row r="252" spans="1:2" x14ac:dyDescent="0.25">
      <c r="A252" s="60" t="s">
        <v>15463</v>
      </c>
      <c r="B252">
        <v>9400</v>
      </c>
    </row>
    <row r="253" spans="1:2" x14ac:dyDescent="0.25">
      <c r="A253" s="60" t="s">
        <v>15464</v>
      </c>
      <c r="B253">
        <v>10000</v>
      </c>
    </row>
    <row r="254" spans="1:2" x14ac:dyDescent="0.25">
      <c r="A254" s="60" t="s">
        <v>15466</v>
      </c>
      <c r="B254">
        <v>9700</v>
      </c>
    </row>
    <row r="255" spans="1:2" x14ac:dyDescent="0.25">
      <c r="A255" s="60" t="s">
        <v>12808</v>
      </c>
      <c r="B255">
        <v>8000</v>
      </c>
    </row>
    <row r="256" spans="1:2" x14ac:dyDescent="0.25">
      <c r="A256" s="60" t="s">
        <v>15467</v>
      </c>
      <c r="B256">
        <v>9400</v>
      </c>
    </row>
    <row r="257" spans="1:2" x14ac:dyDescent="0.25">
      <c r="A257" s="60" t="s">
        <v>15468</v>
      </c>
      <c r="B257">
        <v>10000</v>
      </c>
    </row>
    <row r="258" spans="1:2" x14ac:dyDescent="0.25">
      <c r="A258" s="60" t="s">
        <v>15469</v>
      </c>
      <c r="B258">
        <v>9400</v>
      </c>
    </row>
    <row r="259" spans="1:2" x14ac:dyDescent="0.25">
      <c r="A259" s="60" t="s">
        <v>15470</v>
      </c>
      <c r="B259">
        <v>9400</v>
      </c>
    </row>
    <row r="260" spans="1:2" x14ac:dyDescent="0.25">
      <c r="A260" s="60" t="s">
        <v>15471</v>
      </c>
      <c r="B260">
        <v>8900</v>
      </c>
    </row>
    <row r="261" spans="1:2" x14ac:dyDescent="0.25">
      <c r="A261" s="60" t="s">
        <v>15472</v>
      </c>
      <c r="B261">
        <v>10000</v>
      </c>
    </row>
    <row r="262" spans="1:2" x14ac:dyDescent="0.25">
      <c r="A262" s="60" t="s">
        <v>15473</v>
      </c>
      <c r="B262">
        <v>10000</v>
      </c>
    </row>
    <row r="263" spans="1:2" x14ac:dyDescent="0.25">
      <c r="A263" s="60" t="s">
        <v>15475</v>
      </c>
      <c r="B263">
        <v>10000</v>
      </c>
    </row>
    <row r="264" spans="1:2" x14ac:dyDescent="0.25">
      <c r="A264" s="60" t="s">
        <v>15476</v>
      </c>
      <c r="B264">
        <v>8900</v>
      </c>
    </row>
    <row r="265" spans="1:2" x14ac:dyDescent="0.25">
      <c r="A265" s="60" t="s">
        <v>15477</v>
      </c>
      <c r="B265">
        <v>36000</v>
      </c>
    </row>
    <row r="266" spans="1:2" x14ac:dyDescent="0.25">
      <c r="A266" s="60" t="s">
        <v>15479</v>
      </c>
      <c r="B266">
        <v>9400</v>
      </c>
    </row>
    <row r="267" spans="1:2" x14ac:dyDescent="0.25">
      <c r="A267" s="60" t="s">
        <v>15481</v>
      </c>
      <c r="B267">
        <v>9400</v>
      </c>
    </row>
    <row r="268" spans="1:2" x14ac:dyDescent="0.25">
      <c r="A268" s="60" t="s">
        <v>15483</v>
      </c>
      <c r="B268">
        <v>6800</v>
      </c>
    </row>
    <row r="269" spans="1:2" x14ac:dyDescent="0.25">
      <c r="A269" s="60" t="s">
        <v>15484</v>
      </c>
      <c r="B269">
        <v>8900</v>
      </c>
    </row>
    <row r="270" spans="1:2" x14ac:dyDescent="0.25">
      <c r="A270" s="60" t="s">
        <v>15485</v>
      </c>
      <c r="B270">
        <v>10000</v>
      </c>
    </row>
    <row r="271" spans="1:2" x14ac:dyDescent="0.25">
      <c r="A271" s="60" t="s">
        <v>15487</v>
      </c>
      <c r="B271">
        <v>9700</v>
      </c>
    </row>
    <row r="272" spans="1:2" x14ac:dyDescent="0.25">
      <c r="A272" s="60" t="s">
        <v>15488</v>
      </c>
      <c r="B272">
        <v>10300</v>
      </c>
    </row>
    <row r="273" spans="1:2" x14ac:dyDescent="0.25">
      <c r="A273" s="60" t="s">
        <v>15489</v>
      </c>
      <c r="B273">
        <v>3175</v>
      </c>
    </row>
    <row r="274" spans="1:2" x14ac:dyDescent="0.25">
      <c r="A274" s="60" t="s">
        <v>15490</v>
      </c>
      <c r="B274">
        <v>10000</v>
      </c>
    </row>
    <row r="275" spans="1:2" x14ac:dyDescent="0.25">
      <c r="A275" s="60" t="s">
        <v>15492</v>
      </c>
      <c r="B275">
        <v>10000</v>
      </c>
    </row>
    <row r="276" spans="1:2" x14ac:dyDescent="0.25">
      <c r="A276" s="60" t="s">
        <v>15494</v>
      </c>
      <c r="B276">
        <v>9400</v>
      </c>
    </row>
    <row r="277" spans="1:2" x14ac:dyDescent="0.25">
      <c r="A277" s="60" t="s">
        <v>15496</v>
      </c>
      <c r="B277">
        <v>8900</v>
      </c>
    </row>
    <row r="278" spans="1:2" x14ac:dyDescent="0.25">
      <c r="A278" s="60" t="s">
        <v>15497</v>
      </c>
      <c r="B278">
        <v>9400</v>
      </c>
    </row>
    <row r="279" spans="1:2" x14ac:dyDescent="0.25">
      <c r="A279" s="60" t="s">
        <v>15499</v>
      </c>
      <c r="B279">
        <v>9400</v>
      </c>
    </row>
    <row r="280" spans="1:2" x14ac:dyDescent="0.25">
      <c r="A280" s="60" t="s">
        <v>15500</v>
      </c>
      <c r="B280">
        <v>10000</v>
      </c>
    </row>
    <row r="281" spans="1:2" x14ac:dyDescent="0.25">
      <c r="A281" s="60" t="s">
        <v>15501</v>
      </c>
      <c r="B281">
        <v>7600</v>
      </c>
    </row>
    <row r="282" spans="1:2" x14ac:dyDescent="0.25">
      <c r="A282" s="60" t="s">
        <v>15502</v>
      </c>
      <c r="B282">
        <v>7215</v>
      </c>
    </row>
    <row r="283" spans="1:2" x14ac:dyDescent="0.25">
      <c r="A283" s="60" t="s">
        <v>15503</v>
      </c>
      <c r="B283">
        <v>8000</v>
      </c>
    </row>
    <row r="284" spans="1:2" x14ac:dyDescent="0.25">
      <c r="A284" s="60" t="s">
        <v>10443</v>
      </c>
      <c r="B284">
        <v>6840</v>
      </c>
    </row>
    <row r="285" spans="1:2" x14ac:dyDescent="0.25">
      <c r="A285" s="60" t="s">
        <v>112</v>
      </c>
      <c r="B285">
        <v>6825</v>
      </c>
    </row>
    <row r="286" spans="1:2" x14ac:dyDescent="0.25">
      <c r="A286" s="60" t="s">
        <v>15504</v>
      </c>
      <c r="B286">
        <v>7600</v>
      </c>
    </row>
    <row r="287" spans="1:2" x14ac:dyDescent="0.25">
      <c r="A287" s="60" t="s">
        <v>10453</v>
      </c>
      <c r="B287">
        <v>1900</v>
      </c>
    </row>
    <row r="288" spans="1:2" x14ac:dyDescent="0.25">
      <c r="A288" s="60" t="s">
        <v>15505</v>
      </c>
      <c r="B288">
        <v>10000</v>
      </c>
    </row>
    <row r="289" spans="1:2" x14ac:dyDescent="0.25">
      <c r="A289" s="60" t="s">
        <v>15506</v>
      </c>
      <c r="B289">
        <v>8000</v>
      </c>
    </row>
    <row r="290" spans="1:2" x14ac:dyDescent="0.25">
      <c r="A290" s="60" t="s">
        <v>15507</v>
      </c>
      <c r="B290">
        <v>8000</v>
      </c>
    </row>
    <row r="291" spans="1:2" x14ac:dyDescent="0.25">
      <c r="A291" s="60" t="s">
        <v>10436</v>
      </c>
      <c r="B291">
        <v>7000</v>
      </c>
    </row>
    <row r="292" spans="1:2" x14ac:dyDescent="0.25">
      <c r="A292" s="60" t="s">
        <v>10454</v>
      </c>
      <c r="B292">
        <v>1900</v>
      </c>
    </row>
    <row r="293" spans="1:2" x14ac:dyDescent="0.25">
      <c r="A293" s="60" t="s">
        <v>15508</v>
      </c>
      <c r="B293">
        <v>8000</v>
      </c>
    </row>
    <row r="294" spans="1:2" x14ac:dyDescent="0.25">
      <c r="A294" s="60" t="s">
        <v>10455</v>
      </c>
      <c r="B294">
        <v>1900</v>
      </c>
    </row>
    <row r="295" spans="1:2" x14ac:dyDescent="0.25">
      <c r="A295" s="60" t="s">
        <v>15509</v>
      </c>
      <c r="B295">
        <v>7215</v>
      </c>
    </row>
    <row r="296" spans="1:2" x14ac:dyDescent="0.25">
      <c r="A296" s="60" t="s">
        <v>10442</v>
      </c>
      <c r="B296">
        <v>6825</v>
      </c>
    </row>
    <row r="297" spans="1:2" x14ac:dyDescent="0.25">
      <c r="A297" s="60" t="s">
        <v>15510</v>
      </c>
      <c r="B297">
        <v>8000</v>
      </c>
    </row>
    <row r="298" spans="1:2" x14ac:dyDescent="0.25">
      <c r="A298" s="60" t="s">
        <v>15511</v>
      </c>
      <c r="B298">
        <v>8600</v>
      </c>
    </row>
    <row r="299" spans="1:2" x14ac:dyDescent="0.25">
      <c r="A299" s="60" t="s">
        <v>117</v>
      </c>
      <c r="B299">
        <v>10000</v>
      </c>
    </row>
    <row r="300" spans="1:2" x14ac:dyDescent="0.25">
      <c r="A300" s="60" t="s">
        <v>15512</v>
      </c>
      <c r="B300">
        <v>7400</v>
      </c>
    </row>
    <row r="301" spans="1:2" x14ac:dyDescent="0.25">
      <c r="A301" s="60" t="s">
        <v>10449</v>
      </c>
      <c r="B301">
        <v>7400</v>
      </c>
    </row>
    <row r="302" spans="1:2" x14ac:dyDescent="0.25">
      <c r="A302" s="60" t="s">
        <v>15513</v>
      </c>
      <c r="B302">
        <v>9400</v>
      </c>
    </row>
    <row r="303" spans="1:2" x14ac:dyDescent="0.25">
      <c r="A303" s="60" t="s">
        <v>10450</v>
      </c>
      <c r="B303">
        <v>6840</v>
      </c>
    </row>
    <row r="304" spans="1:2" x14ac:dyDescent="0.25">
      <c r="A304" s="60" t="s">
        <v>10452</v>
      </c>
      <c r="B304">
        <v>6840</v>
      </c>
    </row>
    <row r="305" spans="1:2" x14ac:dyDescent="0.25">
      <c r="A305" s="60" t="s">
        <v>101</v>
      </c>
      <c r="B305">
        <v>6840</v>
      </c>
    </row>
    <row r="306" spans="1:2" x14ac:dyDescent="0.25">
      <c r="A306" s="60" t="s">
        <v>15514</v>
      </c>
      <c r="B306">
        <v>9400</v>
      </c>
    </row>
    <row r="307" spans="1:2" x14ac:dyDescent="0.25">
      <c r="A307" s="60" t="s">
        <v>15515</v>
      </c>
      <c r="B307">
        <v>4000</v>
      </c>
    </row>
    <row r="308" spans="1:2" x14ac:dyDescent="0.25">
      <c r="A308" s="60" t="s">
        <v>15516</v>
      </c>
      <c r="B308">
        <v>4000</v>
      </c>
    </row>
    <row r="309" spans="1:2" x14ac:dyDescent="0.25">
      <c r="A309" s="60" t="s">
        <v>15517</v>
      </c>
      <c r="B309">
        <v>6961</v>
      </c>
    </row>
    <row r="310" spans="1:2" x14ac:dyDescent="0.25">
      <c r="A310" s="60" t="s">
        <v>15518</v>
      </c>
      <c r="B310">
        <v>4000</v>
      </c>
    </row>
    <row r="311" spans="1:2" x14ac:dyDescent="0.25">
      <c r="A311" s="60" t="s">
        <v>15519</v>
      </c>
      <c r="B311">
        <v>4000</v>
      </c>
    </row>
    <row r="312" spans="1:2" x14ac:dyDescent="0.25">
      <c r="A312" s="60" t="s">
        <v>9933</v>
      </c>
      <c r="B312">
        <v>2846</v>
      </c>
    </row>
    <row r="313" spans="1:2" x14ac:dyDescent="0.25">
      <c r="A313" s="60" t="s">
        <v>15520</v>
      </c>
      <c r="B313">
        <v>375</v>
      </c>
    </row>
    <row r="314" spans="1:2" x14ac:dyDescent="0.25">
      <c r="A314" s="60" t="s">
        <v>10066</v>
      </c>
      <c r="B314">
        <v>2375</v>
      </c>
    </row>
    <row r="315" spans="1:2" x14ac:dyDescent="0.25">
      <c r="A315" s="60" t="s">
        <v>15521</v>
      </c>
      <c r="B315">
        <v>2375</v>
      </c>
    </row>
    <row r="316" spans="1:2" x14ac:dyDescent="0.25">
      <c r="A316" s="60" t="s">
        <v>15522</v>
      </c>
      <c r="B316">
        <v>2375</v>
      </c>
    </row>
    <row r="317" spans="1:2" x14ac:dyDescent="0.25">
      <c r="A317" s="60" t="s">
        <v>10067</v>
      </c>
      <c r="B317">
        <v>2375</v>
      </c>
    </row>
    <row r="318" spans="1:2" x14ac:dyDescent="0.25">
      <c r="A318" s="60" t="s">
        <v>9932</v>
      </c>
      <c r="B318">
        <v>2800</v>
      </c>
    </row>
    <row r="319" spans="1:2" x14ac:dyDescent="0.25">
      <c r="A319" s="60" t="s">
        <v>9934</v>
      </c>
      <c r="B319">
        <v>2800</v>
      </c>
    </row>
    <row r="320" spans="1:2" x14ac:dyDescent="0.25">
      <c r="A320" s="60" t="s">
        <v>10069</v>
      </c>
      <c r="B320">
        <v>2375</v>
      </c>
    </row>
    <row r="321" spans="1:2" x14ac:dyDescent="0.25">
      <c r="A321" s="60" t="s">
        <v>10070</v>
      </c>
      <c r="B321">
        <v>2375</v>
      </c>
    </row>
    <row r="322" spans="1:2" x14ac:dyDescent="0.25">
      <c r="A322" s="60" t="s">
        <v>10071</v>
      </c>
      <c r="B322">
        <v>2200</v>
      </c>
    </row>
    <row r="323" spans="1:2" x14ac:dyDescent="0.25">
      <c r="A323" s="60" t="s">
        <v>10073</v>
      </c>
      <c r="B323">
        <v>2200</v>
      </c>
    </row>
    <row r="324" spans="1:2" x14ac:dyDescent="0.25">
      <c r="A324" s="60" t="s">
        <v>15523</v>
      </c>
      <c r="B324">
        <v>6000</v>
      </c>
    </row>
    <row r="325" spans="1:2" x14ac:dyDescent="0.25">
      <c r="A325" s="60" t="s">
        <v>15524</v>
      </c>
      <c r="B325">
        <v>6000</v>
      </c>
    </row>
    <row r="326" spans="1:2" x14ac:dyDescent="0.25">
      <c r="A326" s="60" t="s">
        <v>9949</v>
      </c>
      <c r="B326">
        <v>9956</v>
      </c>
    </row>
    <row r="327" spans="1:2" x14ac:dyDescent="0.25">
      <c r="A327" s="60" t="s">
        <v>10100</v>
      </c>
      <c r="B327">
        <v>3402</v>
      </c>
    </row>
    <row r="328" spans="1:2" x14ac:dyDescent="0.25">
      <c r="A328" s="60" t="s">
        <v>9951</v>
      </c>
      <c r="B328">
        <v>9000</v>
      </c>
    </row>
    <row r="329" spans="1:2" x14ac:dyDescent="0.25">
      <c r="A329" s="60" t="s">
        <v>10147</v>
      </c>
      <c r="B329">
        <v>2500</v>
      </c>
    </row>
    <row r="330" spans="1:2" x14ac:dyDescent="0.25">
      <c r="A330" s="60" t="s">
        <v>10166</v>
      </c>
      <c r="B330">
        <v>1200</v>
      </c>
    </row>
    <row r="331" spans="1:2" x14ac:dyDescent="0.25">
      <c r="A331" s="60" t="s">
        <v>10181</v>
      </c>
      <c r="B331">
        <v>2800</v>
      </c>
    </row>
    <row r="332" spans="1:2" x14ac:dyDescent="0.25">
      <c r="A332" s="60" t="s">
        <v>10180</v>
      </c>
      <c r="B332">
        <v>2800</v>
      </c>
    </row>
    <row r="333" spans="1:2" x14ac:dyDescent="0.25">
      <c r="A333" s="60" t="s">
        <v>10061</v>
      </c>
      <c r="B333">
        <v>2400</v>
      </c>
    </row>
    <row r="334" spans="1:2" x14ac:dyDescent="0.25">
      <c r="A334" s="60" t="s">
        <v>15525</v>
      </c>
      <c r="B334">
        <v>2500</v>
      </c>
    </row>
    <row r="335" spans="1:2" x14ac:dyDescent="0.25">
      <c r="A335" s="60" t="s">
        <v>15526</v>
      </c>
      <c r="B335">
        <v>2700</v>
      </c>
    </row>
    <row r="336" spans="1:2" x14ac:dyDescent="0.25">
      <c r="A336" s="60" t="s">
        <v>10124</v>
      </c>
      <c r="B336">
        <v>3000</v>
      </c>
    </row>
    <row r="337" spans="1:2" x14ac:dyDescent="0.25">
      <c r="A337" s="60" t="s">
        <v>15527</v>
      </c>
      <c r="B337">
        <v>8000</v>
      </c>
    </row>
    <row r="338" spans="1:2" x14ac:dyDescent="0.25">
      <c r="A338" s="60" t="s">
        <v>10108</v>
      </c>
      <c r="B338">
        <v>3402</v>
      </c>
    </row>
    <row r="339" spans="1:2" x14ac:dyDescent="0.25">
      <c r="A339" s="60" t="s">
        <v>10133</v>
      </c>
      <c r="B339">
        <v>3500</v>
      </c>
    </row>
    <row r="340" spans="1:2" x14ac:dyDescent="0.25">
      <c r="A340" s="60" t="s">
        <v>10134</v>
      </c>
      <c r="B340">
        <v>4000</v>
      </c>
    </row>
    <row r="341" spans="1:2" x14ac:dyDescent="0.25">
      <c r="A341" s="60" t="s">
        <v>10174</v>
      </c>
      <c r="B341">
        <v>2695</v>
      </c>
    </row>
    <row r="342" spans="1:2" x14ac:dyDescent="0.25">
      <c r="A342" s="60" t="s">
        <v>9991</v>
      </c>
      <c r="B342">
        <v>2600</v>
      </c>
    </row>
    <row r="343" spans="1:2" x14ac:dyDescent="0.25">
      <c r="A343" s="60" t="s">
        <v>9942</v>
      </c>
      <c r="B343">
        <v>3000</v>
      </c>
    </row>
    <row r="344" spans="1:2" x14ac:dyDescent="0.25">
      <c r="A344" s="60" t="s">
        <v>15528</v>
      </c>
      <c r="B344">
        <v>2800</v>
      </c>
    </row>
    <row r="345" spans="1:2" x14ac:dyDescent="0.25">
      <c r="A345" s="60" t="s">
        <v>9993</v>
      </c>
      <c r="B345">
        <v>2600</v>
      </c>
    </row>
    <row r="346" spans="1:2" x14ac:dyDescent="0.25">
      <c r="A346" s="60" t="s">
        <v>10109</v>
      </c>
      <c r="B346">
        <v>7997</v>
      </c>
    </row>
    <row r="347" spans="1:2" x14ac:dyDescent="0.25">
      <c r="A347" s="60" t="s">
        <v>9992</v>
      </c>
      <c r="B347">
        <v>2600</v>
      </c>
    </row>
    <row r="348" spans="1:2" x14ac:dyDescent="0.25">
      <c r="A348" s="60" t="s">
        <v>15529</v>
      </c>
      <c r="B348">
        <v>4000</v>
      </c>
    </row>
    <row r="349" spans="1:2" x14ac:dyDescent="0.25">
      <c r="A349" s="60" t="s">
        <v>15530</v>
      </c>
      <c r="B349">
        <v>2800</v>
      </c>
    </row>
    <row r="350" spans="1:2" x14ac:dyDescent="0.25">
      <c r="A350" s="60" t="s">
        <v>15531</v>
      </c>
      <c r="B350">
        <v>2800</v>
      </c>
    </row>
    <row r="351" spans="1:2" x14ac:dyDescent="0.25">
      <c r="A351" s="60" t="s">
        <v>15532</v>
      </c>
      <c r="B351">
        <v>3300</v>
      </c>
    </row>
    <row r="352" spans="1:2" x14ac:dyDescent="0.25">
      <c r="A352" s="60" t="s">
        <v>92</v>
      </c>
      <c r="B352">
        <v>2800</v>
      </c>
    </row>
    <row r="353" spans="1:2" x14ac:dyDescent="0.25">
      <c r="A353" s="60" t="s">
        <v>9996</v>
      </c>
      <c r="B353">
        <v>3000</v>
      </c>
    </row>
    <row r="354" spans="1:2" x14ac:dyDescent="0.25">
      <c r="A354" s="60" t="s">
        <v>9995</v>
      </c>
      <c r="B354">
        <v>3000</v>
      </c>
    </row>
    <row r="355" spans="1:2" x14ac:dyDescent="0.25">
      <c r="A355" s="60" t="s">
        <v>9990</v>
      </c>
      <c r="B355">
        <v>2800</v>
      </c>
    </row>
    <row r="356" spans="1:2" x14ac:dyDescent="0.25">
      <c r="A356" s="60" t="s">
        <v>10080</v>
      </c>
      <c r="B356">
        <v>3000</v>
      </c>
    </row>
    <row r="357" spans="1:2" x14ac:dyDescent="0.25">
      <c r="A357" s="60" t="s">
        <v>9939</v>
      </c>
      <c r="B357">
        <v>2600</v>
      </c>
    </row>
    <row r="358" spans="1:2" x14ac:dyDescent="0.25">
      <c r="A358" s="60" t="s">
        <v>9940</v>
      </c>
      <c r="B358">
        <v>2600</v>
      </c>
    </row>
    <row r="359" spans="1:2" x14ac:dyDescent="0.25">
      <c r="A359" s="60" t="s">
        <v>9925</v>
      </c>
      <c r="B359">
        <v>2800</v>
      </c>
    </row>
    <row r="360" spans="1:2" x14ac:dyDescent="0.25">
      <c r="A360" s="60" t="s">
        <v>9941</v>
      </c>
      <c r="B360">
        <v>2600</v>
      </c>
    </row>
    <row r="361" spans="1:2" x14ac:dyDescent="0.25">
      <c r="A361" s="60" t="s">
        <v>15533</v>
      </c>
      <c r="B361">
        <v>2800</v>
      </c>
    </row>
    <row r="362" spans="1:2" x14ac:dyDescent="0.25">
      <c r="A362" s="60" t="s">
        <v>9928</v>
      </c>
      <c r="B362">
        <v>3000</v>
      </c>
    </row>
    <row r="363" spans="1:2" x14ac:dyDescent="0.25">
      <c r="A363" s="60" t="s">
        <v>10110</v>
      </c>
      <c r="B363">
        <v>7633</v>
      </c>
    </row>
    <row r="364" spans="1:2" x14ac:dyDescent="0.25">
      <c r="A364" s="60" t="s">
        <v>15534</v>
      </c>
      <c r="B364">
        <v>5880</v>
      </c>
    </row>
    <row r="365" spans="1:2" x14ac:dyDescent="0.25">
      <c r="A365" s="60" t="s">
        <v>15535</v>
      </c>
      <c r="B365">
        <v>2700</v>
      </c>
    </row>
    <row r="366" spans="1:2" x14ac:dyDescent="0.25">
      <c r="A366" s="60" t="s">
        <v>9943</v>
      </c>
      <c r="B366">
        <v>3000</v>
      </c>
    </row>
    <row r="367" spans="1:2" x14ac:dyDescent="0.25">
      <c r="A367" s="60" t="s">
        <v>15536</v>
      </c>
      <c r="B367">
        <v>4000</v>
      </c>
    </row>
    <row r="368" spans="1:2" x14ac:dyDescent="0.25">
      <c r="A368" s="60" t="s">
        <v>10170</v>
      </c>
      <c r="B368">
        <v>2800</v>
      </c>
    </row>
    <row r="369" spans="1:2" x14ac:dyDescent="0.25">
      <c r="A369" s="60" t="s">
        <v>15537</v>
      </c>
      <c r="B369">
        <v>2800</v>
      </c>
    </row>
    <row r="370" spans="1:2" x14ac:dyDescent="0.25">
      <c r="A370" s="60" t="s">
        <v>15538</v>
      </c>
      <c r="B370">
        <v>9400</v>
      </c>
    </row>
    <row r="371" spans="1:2" x14ac:dyDescent="0.25">
      <c r="A371" s="60" t="s">
        <v>15539</v>
      </c>
      <c r="B371">
        <v>9400</v>
      </c>
    </row>
    <row r="372" spans="1:2" x14ac:dyDescent="0.25">
      <c r="A372" s="60" t="s">
        <v>15540</v>
      </c>
      <c r="B372">
        <v>8900</v>
      </c>
    </row>
    <row r="373" spans="1:2" x14ac:dyDescent="0.25">
      <c r="A373" s="60" t="s">
        <v>15541</v>
      </c>
      <c r="B373">
        <v>9400</v>
      </c>
    </row>
    <row r="374" spans="1:2" x14ac:dyDescent="0.25">
      <c r="A374" s="60" t="s">
        <v>15542</v>
      </c>
      <c r="B374">
        <v>9400</v>
      </c>
    </row>
    <row r="375" spans="1:2" x14ac:dyDescent="0.25">
      <c r="A375" s="60" t="s">
        <v>15543</v>
      </c>
      <c r="B375">
        <v>10300</v>
      </c>
    </row>
    <row r="376" spans="1:2" x14ac:dyDescent="0.25">
      <c r="A376" s="60" t="s">
        <v>15544</v>
      </c>
      <c r="B376">
        <v>9400</v>
      </c>
    </row>
    <row r="377" spans="1:2" x14ac:dyDescent="0.25">
      <c r="A377" s="60" t="s">
        <v>15545</v>
      </c>
      <c r="B377">
        <v>9700</v>
      </c>
    </row>
    <row r="378" spans="1:2" x14ac:dyDescent="0.25">
      <c r="A378" s="60" t="s">
        <v>15546</v>
      </c>
      <c r="B378">
        <v>9700</v>
      </c>
    </row>
    <row r="379" spans="1:2" x14ac:dyDescent="0.25">
      <c r="A379" s="60" t="s">
        <v>15547</v>
      </c>
      <c r="B379">
        <v>9400</v>
      </c>
    </row>
    <row r="380" spans="1:2" x14ac:dyDescent="0.25">
      <c r="A380" s="60" t="s">
        <v>15548</v>
      </c>
      <c r="B380">
        <v>9400</v>
      </c>
    </row>
    <row r="381" spans="1:2" x14ac:dyDescent="0.25">
      <c r="A381" s="60" t="s">
        <v>15549</v>
      </c>
      <c r="B381">
        <v>9400</v>
      </c>
    </row>
    <row r="382" spans="1:2" x14ac:dyDescent="0.25">
      <c r="A382" s="60" t="s">
        <v>15550</v>
      </c>
      <c r="B382">
        <v>9400</v>
      </c>
    </row>
    <row r="383" spans="1:2" x14ac:dyDescent="0.25">
      <c r="A383" s="60" t="s">
        <v>15551</v>
      </c>
      <c r="B383">
        <v>10300</v>
      </c>
    </row>
    <row r="384" spans="1:2" x14ac:dyDescent="0.25">
      <c r="A384" s="60" t="s">
        <v>15552</v>
      </c>
      <c r="B384">
        <v>9400</v>
      </c>
    </row>
    <row r="385" spans="1:2" x14ac:dyDescent="0.25">
      <c r="A385" s="60" t="s">
        <v>15553</v>
      </c>
      <c r="B385">
        <v>3149</v>
      </c>
    </row>
    <row r="386" spans="1:2" x14ac:dyDescent="0.25">
      <c r="A386" s="60" t="s">
        <v>15555</v>
      </c>
      <c r="B386">
        <v>7600</v>
      </c>
    </row>
    <row r="387" spans="1:2" x14ac:dyDescent="0.25">
      <c r="A387" s="60" t="s">
        <v>15556</v>
      </c>
      <c r="B387">
        <v>10000</v>
      </c>
    </row>
    <row r="388" spans="1:2" x14ac:dyDescent="0.25">
      <c r="A388" s="60" t="s">
        <v>15557</v>
      </c>
      <c r="B388">
        <v>7400</v>
      </c>
    </row>
    <row r="389" spans="1:2" x14ac:dyDescent="0.25">
      <c r="A389" s="60" t="s">
        <v>15559</v>
      </c>
      <c r="B389">
        <v>10000</v>
      </c>
    </row>
    <row r="390" spans="1:2" x14ac:dyDescent="0.25">
      <c r="A390" s="60" t="s">
        <v>98</v>
      </c>
      <c r="B390">
        <v>7600</v>
      </c>
    </row>
    <row r="391" spans="1:2" x14ac:dyDescent="0.25">
      <c r="A391" s="60" t="s">
        <v>15562</v>
      </c>
      <c r="B391">
        <v>8000</v>
      </c>
    </row>
    <row r="392" spans="1:2" x14ac:dyDescent="0.25">
      <c r="A392" s="60" t="s">
        <v>15563</v>
      </c>
      <c r="B392">
        <v>8000</v>
      </c>
    </row>
    <row r="393" spans="1:2" x14ac:dyDescent="0.25">
      <c r="A393" s="60" t="s">
        <v>15564</v>
      </c>
      <c r="B393">
        <v>10000</v>
      </c>
    </row>
    <row r="394" spans="1:2" x14ac:dyDescent="0.25">
      <c r="A394" s="60" t="s">
        <v>15565</v>
      </c>
      <c r="B394">
        <v>10000</v>
      </c>
    </row>
    <row r="395" spans="1:2" x14ac:dyDescent="0.25">
      <c r="A395" s="60" t="s">
        <v>15566</v>
      </c>
      <c r="B395">
        <v>10000</v>
      </c>
    </row>
    <row r="396" spans="1:2" x14ac:dyDescent="0.25">
      <c r="A396" s="60" t="s">
        <v>15567</v>
      </c>
      <c r="B396">
        <v>10000</v>
      </c>
    </row>
    <row r="397" spans="1:2" x14ac:dyDescent="0.25">
      <c r="A397" s="60" t="s">
        <v>15568</v>
      </c>
      <c r="B397">
        <v>10000</v>
      </c>
    </row>
    <row r="398" spans="1:2" x14ac:dyDescent="0.25">
      <c r="A398" s="60" t="s">
        <v>15569</v>
      </c>
      <c r="B398">
        <v>10000</v>
      </c>
    </row>
    <row r="399" spans="1:2" x14ac:dyDescent="0.25">
      <c r="A399" s="60" t="s">
        <v>15570</v>
      </c>
      <c r="B399">
        <v>10000</v>
      </c>
    </row>
    <row r="400" spans="1:2" x14ac:dyDescent="0.25">
      <c r="A400" s="60" t="s">
        <v>15571</v>
      </c>
      <c r="B400">
        <v>10800</v>
      </c>
    </row>
    <row r="401" spans="1:2" x14ac:dyDescent="0.25">
      <c r="A401" s="60" t="s">
        <v>15572</v>
      </c>
      <c r="B401">
        <v>10300</v>
      </c>
    </row>
    <row r="402" spans="1:2" x14ac:dyDescent="0.25">
      <c r="A402" s="60" t="s">
        <v>15574</v>
      </c>
      <c r="B402">
        <v>10000</v>
      </c>
    </row>
    <row r="403" spans="1:2" x14ac:dyDescent="0.25">
      <c r="A403" s="60" t="s">
        <v>15576</v>
      </c>
      <c r="B403">
        <v>10000</v>
      </c>
    </row>
    <row r="404" spans="1:2" x14ac:dyDescent="0.25">
      <c r="A404" s="60" t="s">
        <v>15578</v>
      </c>
      <c r="B404">
        <v>10000</v>
      </c>
    </row>
    <row r="405" spans="1:2" x14ac:dyDescent="0.25">
      <c r="A405" s="60" t="s">
        <v>15580</v>
      </c>
      <c r="B405">
        <v>10300</v>
      </c>
    </row>
    <row r="406" spans="1:2" x14ac:dyDescent="0.25">
      <c r="A406" s="60" t="s">
        <v>15582</v>
      </c>
      <c r="B406">
        <v>35000</v>
      </c>
    </row>
    <row r="407" spans="1:2" x14ac:dyDescent="0.25">
      <c r="A407" s="60" t="s">
        <v>15583</v>
      </c>
      <c r="B407">
        <v>36000</v>
      </c>
    </row>
    <row r="408" spans="1:2" x14ac:dyDescent="0.25">
      <c r="A408" s="60" t="s">
        <v>15584</v>
      </c>
      <c r="B408">
        <v>34000</v>
      </c>
    </row>
    <row r="409" spans="1:2" x14ac:dyDescent="0.25">
      <c r="A409" s="60" t="s">
        <v>15585</v>
      </c>
      <c r="B409">
        <v>36000</v>
      </c>
    </row>
    <row r="410" spans="1:2" x14ac:dyDescent="0.25">
      <c r="A410" s="60" t="s">
        <v>15586</v>
      </c>
      <c r="B410">
        <v>35000</v>
      </c>
    </row>
    <row r="411" spans="1:2" x14ac:dyDescent="0.25">
      <c r="A411" s="60" t="s">
        <v>15587</v>
      </c>
      <c r="B411">
        <v>37700</v>
      </c>
    </row>
    <row r="412" spans="1:2" x14ac:dyDescent="0.25">
      <c r="A412" s="60" t="s">
        <v>15588</v>
      </c>
      <c r="B412">
        <v>36000</v>
      </c>
    </row>
    <row r="413" spans="1:2" x14ac:dyDescent="0.25">
      <c r="A413" s="60" t="s">
        <v>15589</v>
      </c>
      <c r="B413">
        <v>10300</v>
      </c>
    </row>
    <row r="414" spans="1:2" x14ac:dyDescent="0.25">
      <c r="A414" s="60" t="s">
        <v>15590</v>
      </c>
      <c r="B414">
        <v>10000</v>
      </c>
    </row>
    <row r="415" spans="1:2" x14ac:dyDescent="0.25">
      <c r="A415" s="60" t="s">
        <v>15591</v>
      </c>
      <c r="B415">
        <v>10000</v>
      </c>
    </row>
    <row r="416" spans="1:2" x14ac:dyDescent="0.25">
      <c r="A416" s="60" t="s">
        <v>15592</v>
      </c>
      <c r="B416">
        <v>10300</v>
      </c>
    </row>
    <row r="417" spans="1:2" x14ac:dyDescent="0.25">
      <c r="A417" s="60" t="s">
        <v>15593</v>
      </c>
      <c r="B417">
        <v>10800</v>
      </c>
    </row>
    <row r="418" spans="1:2" x14ac:dyDescent="0.25">
      <c r="A418" s="60" t="s">
        <v>15594</v>
      </c>
      <c r="B418">
        <v>10300</v>
      </c>
    </row>
    <row r="419" spans="1:2" x14ac:dyDescent="0.25">
      <c r="A419" s="60" t="s">
        <v>15595</v>
      </c>
      <c r="B419">
        <v>10000</v>
      </c>
    </row>
    <row r="420" spans="1:2" x14ac:dyDescent="0.25">
      <c r="A420" s="60" t="s">
        <v>15596</v>
      </c>
      <c r="B420">
        <v>34000</v>
      </c>
    </row>
    <row r="421" spans="1:2" x14ac:dyDescent="0.25">
      <c r="A421" s="60" t="s">
        <v>15597</v>
      </c>
      <c r="B421">
        <v>37700</v>
      </c>
    </row>
    <row r="422" spans="1:2" x14ac:dyDescent="0.25">
      <c r="A422" s="60" t="s">
        <v>15598</v>
      </c>
      <c r="B422">
        <v>34000</v>
      </c>
    </row>
    <row r="423" spans="1:2" x14ac:dyDescent="0.25">
      <c r="A423" s="60" t="s">
        <v>15599</v>
      </c>
      <c r="B423">
        <v>35000</v>
      </c>
    </row>
    <row r="424" spans="1:2" x14ac:dyDescent="0.25">
      <c r="A424" s="60" t="s">
        <v>15600</v>
      </c>
      <c r="B424">
        <v>9400</v>
      </c>
    </row>
    <row r="425" spans="1:2" x14ac:dyDescent="0.25">
      <c r="A425" s="60" t="s">
        <v>15601</v>
      </c>
      <c r="B425">
        <v>10300</v>
      </c>
    </row>
    <row r="426" spans="1:2" x14ac:dyDescent="0.25">
      <c r="A426" s="60" t="s">
        <v>15602</v>
      </c>
      <c r="B426">
        <v>10300</v>
      </c>
    </row>
    <row r="427" spans="1:2" x14ac:dyDescent="0.25">
      <c r="A427" s="60" t="s">
        <v>15603</v>
      </c>
      <c r="B427">
        <v>10000</v>
      </c>
    </row>
    <row r="428" spans="1:2" x14ac:dyDescent="0.25">
      <c r="A428" s="60" t="s">
        <v>15604</v>
      </c>
      <c r="B428">
        <v>10300</v>
      </c>
    </row>
    <row r="429" spans="1:2" x14ac:dyDescent="0.25">
      <c r="A429" s="60" t="s">
        <v>15605</v>
      </c>
      <c r="B429">
        <v>9400</v>
      </c>
    </row>
    <row r="430" spans="1:2" x14ac:dyDescent="0.25">
      <c r="A430" s="60" t="s">
        <v>15606</v>
      </c>
      <c r="B430">
        <v>10000</v>
      </c>
    </row>
    <row r="431" spans="1:2" x14ac:dyDescent="0.25">
      <c r="A431" s="60" t="s">
        <v>15607</v>
      </c>
      <c r="B431">
        <v>10000</v>
      </c>
    </row>
    <row r="432" spans="1:2" x14ac:dyDescent="0.25">
      <c r="A432" s="60" t="s">
        <v>15608</v>
      </c>
      <c r="B432">
        <v>9400</v>
      </c>
    </row>
    <row r="433" spans="1:2" x14ac:dyDescent="0.25">
      <c r="A433" s="60" t="s">
        <v>15609</v>
      </c>
      <c r="B433">
        <v>9400</v>
      </c>
    </row>
    <row r="434" spans="1:2" x14ac:dyDescent="0.25">
      <c r="A434" s="60" t="s">
        <v>15610</v>
      </c>
      <c r="B434">
        <v>10000</v>
      </c>
    </row>
    <row r="435" spans="1:2" x14ac:dyDescent="0.25">
      <c r="A435" s="60" t="s">
        <v>15611</v>
      </c>
      <c r="B435">
        <v>10000</v>
      </c>
    </row>
    <row r="436" spans="1:2" x14ac:dyDescent="0.25">
      <c r="A436" s="60" t="s">
        <v>15612</v>
      </c>
      <c r="B436">
        <v>9400</v>
      </c>
    </row>
    <row r="437" spans="1:2" x14ac:dyDescent="0.25">
      <c r="A437" s="60" t="s">
        <v>15613</v>
      </c>
      <c r="B437">
        <v>9400</v>
      </c>
    </row>
    <row r="438" spans="1:2" x14ac:dyDescent="0.25">
      <c r="A438" s="60" t="s">
        <v>15614</v>
      </c>
      <c r="B438">
        <v>9400</v>
      </c>
    </row>
    <row r="439" spans="1:2" x14ac:dyDescent="0.25">
      <c r="A439" s="60" t="s">
        <v>15615</v>
      </c>
      <c r="B439">
        <v>10000</v>
      </c>
    </row>
    <row r="440" spans="1:2" x14ac:dyDescent="0.25">
      <c r="A440" s="60" t="s">
        <v>15616</v>
      </c>
      <c r="B440">
        <v>10000</v>
      </c>
    </row>
    <row r="441" spans="1:2" x14ac:dyDescent="0.25">
      <c r="A441" s="60" t="s">
        <v>15617</v>
      </c>
      <c r="B441">
        <v>9400</v>
      </c>
    </row>
    <row r="442" spans="1:2" x14ac:dyDescent="0.25">
      <c r="A442" s="60" t="s">
        <v>15618</v>
      </c>
      <c r="B442">
        <v>9400</v>
      </c>
    </row>
    <row r="443" spans="1:2" x14ac:dyDescent="0.25">
      <c r="A443" s="60" t="s">
        <v>15619</v>
      </c>
      <c r="B443">
        <v>9400</v>
      </c>
    </row>
    <row r="444" spans="1:2" x14ac:dyDescent="0.25">
      <c r="A444" s="60" t="s">
        <v>15620</v>
      </c>
      <c r="B444">
        <v>9400</v>
      </c>
    </row>
    <row r="445" spans="1:2" x14ac:dyDescent="0.25">
      <c r="A445" s="60" t="s">
        <v>15621</v>
      </c>
      <c r="B445">
        <v>10000</v>
      </c>
    </row>
    <row r="446" spans="1:2" x14ac:dyDescent="0.25">
      <c r="A446" s="60" t="s">
        <v>15622</v>
      </c>
      <c r="B446">
        <v>10000</v>
      </c>
    </row>
    <row r="447" spans="1:2" x14ac:dyDescent="0.25">
      <c r="A447" s="60" t="s">
        <v>15623</v>
      </c>
      <c r="B447">
        <v>9400</v>
      </c>
    </row>
    <row r="448" spans="1:2" x14ac:dyDescent="0.25">
      <c r="A448" s="60" t="s">
        <v>15624</v>
      </c>
      <c r="B448">
        <v>9400</v>
      </c>
    </row>
    <row r="449" spans="1:2" x14ac:dyDescent="0.25">
      <c r="A449" s="60" t="s">
        <v>15625</v>
      </c>
      <c r="B449">
        <v>36000</v>
      </c>
    </row>
    <row r="450" spans="1:2" x14ac:dyDescent="0.25">
      <c r="A450" s="60" t="s">
        <v>15626</v>
      </c>
      <c r="B450">
        <v>34000</v>
      </c>
    </row>
    <row r="451" spans="1:2" x14ac:dyDescent="0.25">
      <c r="A451" s="60" t="s">
        <v>15627</v>
      </c>
      <c r="B451">
        <v>9400</v>
      </c>
    </row>
    <row r="452" spans="1:2" x14ac:dyDescent="0.25">
      <c r="A452" s="60" t="s">
        <v>15628</v>
      </c>
      <c r="B452">
        <v>36000</v>
      </c>
    </row>
    <row r="453" spans="1:2" x14ac:dyDescent="0.25">
      <c r="A453" s="60" t="s">
        <v>15629</v>
      </c>
      <c r="B453">
        <v>10000</v>
      </c>
    </row>
    <row r="454" spans="1:2" x14ac:dyDescent="0.25">
      <c r="A454" s="60" t="s">
        <v>15631</v>
      </c>
      <c r="B454">
        <v>9400</v>
      </c>
    </row>
    <row r="455" spans="1:2" x14ac:dyDescent="0.25">
      <c r="A455" s="60" t="s">
        <v>15632</v>
      </c>
      <c r="B455">
        <v>9400</v>
      </c>
    </row>
    <row r="456" spans="1:2" x14ac:dyDescent="0.25">
      <c r="A456" s="60" t="s">
        <v>15634</v>
      </c>
      <c r="B456">
        <v>10000</v>
      </c>
    </row>
    <row r="457" spans="1:2" x14ac:dyDescent="0.25">
      <c r="A457" s="60" t="s">
        <v>15636</v>
      </c>
      <c r="B457">
        <v>9400</v>
      </c>
    </row>
    <row r="458" spans="1:2" x14ac:dyDescent="0.25">
      <c r="A458" s="60" t="s">
        <v>15638</v>
      </c>
      <c r="B458">
        <v>10000</v>
      </c>
    </row>
    <row r="459" spans="1:2" x14ac:dyDescent="0.25">
      <c r="A459" s="60" t="s">
        <v>15639</v>
      </c>
      <c r="B459">
        <v>9400</v>
      </c>
    </row>
    <row r="460" spans="1:2" x14ac:dyDescent="0.25">
      <c r="A460" s="60" t="s">
        <v>15640</v>
      </c>
      <c r="B460">
        <v>10000</v>
      </c>
    </row>
    <row r="461" spans="1:2" x14ac:dyDescent="0.25">
      <c r="A461" s="60" t="s">
        <v>15641</v>
      </c>
      <c r="B461">
        <v>7600</v>
      </c>
    </row>
    <row r="462" spans="1:2" x14ac:dyDescent="0.25">
      <c r="A462" s="60" t="s">
        <v>15642</v>
      </c>
      <c r="B462">
        <v>7800</v>
      </c>
    </row>
    <row r="463" spans="1:2" x14ac:dyDescent="0.25">
      <c r="A463" s="60" t="s">
        <v>15643</v>
      </c>
      <c r="B463">
        <v>7600</v>
      </c>
    </row>
    <row r="464" spans="1:2" x14ac:dyDescent="0.25">
      <c r="A464" s="60" t="s">
        <v>15644</v>
      </c>
      <c r="B464">
        <v>7600</v>
      </c>
    </row>
    <row r="465" spans="1:2" x14ac:dyDescent="0.25">
      <c r="A465" s="60" t="s">
        <v>12713</v>
      </c>
      <c r="B465">
        <v>10000</v>
      </c>
    </row>
    <row r="466" spans="1:2" x14ac:dyDescent="0.25">
      <c r="A466" s="60" t="s">
        <v>12710</v>
      </c>
      <c r="B466">
        <v>10300</v>
      </c>
    </row>
    <row r="467" spans="1:2" x14ac:dyDescent="0.25">
      <c r="A467" s="60" t="s">
        <v>12756</v>
      </c>
      <c r="B467">
        <v>9400</v>
      </c>
    </row>
    <row r="468" spans="1:2" x14ac:dyDescent="0.25">
      <c r="A468" s="60" t="s">
        <v>15645</v>
      </c>
      <c r="B468">
        <v>9400</v>
      </c>
    </row>
    <row r="469" spans="1:2" x14ac:dyDescent="0.25">
      <c r="A469" s="60" t="s">
        <v>15646</v>
      </c>
      <c r="B469">
        <v>10000</v>
      </c>
    </row>
    <row r="470" spans="1:2" x14ac:dyDescent="0.25">
      <c r="A470" s="60" t="s">
        <v>15647</v>
      </c>
      <c r="B470">
        <v>9400</v>
      </c>
    </row>
    <row r="471" spans="1:2" x14ac:dyDescent="0.25">
      <c r="A471" s="60" t="s">
        <v>15648</v>
      </c>
      <c r="B471">
        <v>10300</v>
      </c>
    </row>
    <row r="472" spans="1:2" x14ac:dyDescent="0.25">
      <c r="A472" s="60" t="s">
        <v>15649</v>
      </c>
      <c r="B472">
        <v>10000</v>
      </c>
    </row>
    <row r="473" spans="1:2" x14ac:dyDescent="0.25">
      <c r="A473" s="60" t="s">
        <v>15650</v>
      </c>
      <c r="B473">
        <v>9400</v>
      </c>
    </row>
    <row r="474" spans="1:2" x14ac:dyDescent="0.25">
      <c r="A474" s="60" t="s">
        <v>15651</v>
      </c>
      <c r="B474">
        <v>7600</v>
      </c>
    </row>
    <row r="475" spans="1:2" x14ac:dyDescent="0.25">
      <c r="A475" s="60" t="s">
        <v>15652</v>
      </c>
      <c r="B475">
        <v>9400</v>
      </c>
    </row>
    <row r="476" spans="1:2" x14ac:dyDescent="0.25">
      <c r="A476" s="60" t="s">
        <v>15653</v>
      </c>
      <c r="B476">
        <v>8900</v>
      </c>
    </row>
    <row r="477" spans="1:2" x14ac:dyDescent="0.25">
      <c r="A477" s="60" t="s">
        <v>15654</v>
      </c>
      <c r="B477">
        <v>9400</v>
      </c>
    </row>
    <row r="478" spans="1:2" x14ac:dyDescent="0.25">
      <c r="A478" s="60" t="s">
        <v>15655</v>
      </c>
      <c r="B478">
        <v>9400</v>
      </c>
    </row>
    <row r="479" spans="1:2" x14ac:dyDescent="0.25">
      <c r="A479" s="60" t="s">
        <v>15656</v>
      </c>
      <c r="B479">
        <v>10000</v>
      </c>
    </row>
    <row r="480" spans="1:2" x14ac:dyDescent="0.25">
      <c r="A480" s="60" t="s">
        <v>15657</v>
      </c>
      <c r="B480">
        <v>10000</v>
      </c>
    </row>
    <row r="481" spans="1:2" x14ac:dyDescent="0.25">
      <c r="A481" s="60" t="s">
        <v>15658</v>
      </c>
      <c r="B481">
        <v>10300</v>
      </c>
    </row>
    <row r="482" spans="1:2" x14ac:dyDescent="0.25">
      <c r="A482" s="60" t="s">
        <v>15659</v>
      </c>
      <c r="B482">
        <v>9400</v>
      </c>
    </row>
    <row r="483" spans="1:2" x14ac:dyDescent="0.25">
      <c r="A483" s="60" t="s">
        <v>15660</v>
      </c>
      <c r="B483">
        <v>7600</v>
      </c>
    </row>
    <row r="484" spans="1:2" x14ac:dyDescent="0.25">
      <c r="A484" s="60" t="s">
        <v>15661</v>
      </c>
      <c r="B484">
        <v>9400</v>
      </c>
    </row>
    <row r="485" spans="1:2" x14ac:dyDescent="0.25">
      <c r="A485" s="60" t="s">
        <v>15662</v>
      </c>
      <c r="B485">
        <v>9400</v>
      </c>
    </row>
    <row r="486" spans="1:2" x14ac:dyDescent="0.25">
      <c r="A486" s="60" t="s">
        <v>15663</v>
      </c>
      <c r="B486">
        <v>9400</v>
      </c>
    </row>
    <row r="487" spans="1:2" x14ac:dyDescent="0.25">
      <c r="A487" s="60" t="s">
        <v>15664</v>
      </c>
      <c r="B487">
        <v>8900</v>
      </c>
    </row>
    <row r="488" spans="1:2" x14ac:dyDescent="0.25">
      <c r="A488" s="60" t="s">
        <v>15665</v>
      </c>
      <c r="B488">
        <v>9400</v>
      </c>
    </row>
    <row r="489" spans="1:2" x14ac:dyDescent="0.25">
      <c r="A489" s="60" t="s">
        <v>14</v>
      </c>
      <c r="B489">
        <v>9400</v>
      </c>
    </row>
    <row r="490" spans="1:2" x14ac:dyDescent="0.25">
      <c r="A490" s="60" t="s">
        <v>15666</v>
      </c>
      <c r="B490">
        <v>10300</v>
      </c>
    </row>
    <row r="491" spans="1:2" x14ac:dyDescent="0.25">
      <c r="A491" s="60" t="s">
        <v>15667</v>
      </c>
      <c r="B491">
        <v>9400</v>
      </c>
    </row>
    <row r="492" spans="1:2" x14ac:dyDescent="0.25">
      <c r="A492" s="60" t="s">
        <v>15668</v>
      </c>
      <c r="B492">
        <v>9400</v>
      </c>
    </row>
    <row r="493" spans="1:2" x14ac:dyDescent="0.25">
      <c r="A493" s="60" t="s">
        <v>15669</v>
      </c>
      <c r="B493">
        <v>9400</v>
      </c>
    </row>
    <row r="494" spans="1:2" x14ac:dyDescent="0.25">
      <c r="A494" s="60" t="s">
        <v>15670</v>
      </c>
      <c r="B494">
        <v>6650</v>
      </c>
    </row>
    <row r="495" spans="1:2" x14ac:dyDescent="0.25">
      <c r="A495" s="60" t="s">
        <v>15671</v>
      </c>
      <c r="B495">
        <v>9400</v>
      </c>
    </row>
    <row r="496" spans="1:2" x14ac:dyDescent="0.25">
      <c r="A496" s="60" t="s">
        <v>15672</v>
      </c>
      <c r="B496">
        <v>9400</v>
      </c>
    </row>
    <row r="497" spans="1:2" x14ac:dyDescent="0.25">
      <c r="A497" s="60" t="s">
        <v>15673</v>
      </c>
      <c r="B497">
        <v>9400</v>
      </c>
    </row>
    <row r="498" spans="1:2" x14ac:dyDescent="0.25">
      <c r="A498" s="60" t="s">
        <v>15674</v>
      </c>
      <c r="B498">
        <v>9400</v>
      </c>
    </row>
    <row r="499" spans="1:2" x14ac:dyDescent="0.25">
      <c r="A499" s="60" t="s">
        <v>15675</v>
      </c>
      <c r="B499">
        <v>10000</v>
      </c>
    </row>
    <row r="500" spans="1:2" x14ac:dyDescent="0.25">
      <c r="A500" s="60" t="s">
        <v>15676</v>
      </c>
      <c r="B500">
        <v>10000</v>
      </c>
    </row>
    <row r="501" spans="1:2" x14ac:dyDescent="0.25">
      <c r="A501" s="60" t="s">
        <v>15677</v>
      </c>
      <c r="B501">
        <v>9400</v>
      </c>
    </row>
    <row r="502" spans="1:2" x14ac:dyDescent="0.25">
      <c r="A502" s="60" t="s">
        <v>15678</v>
      </c>
      <c r="B502">
        <v>9400</v>
      </c>
    </row>
    <row r="503" spans="1:2" x14ac:dyDescent="0.25">
      <c r="A503" s="60" t="s">
        <v>15679</v>
      </c>
      <c r="B503">
        <v>10200</v>
      </c>
    </row>
    <row r="504" spans="1:2" x14ac:dyDescent="0.25">
      <c r="A504" s="60" t="s">
        <v>15680</v>
      </c>
      <c r="B504">
        <v>9400</v>
      </c>
    </row>
    <row r="505" spans="1:2" x14ac:dyDescent="0.25">
      <c r="A505" s="60" t="s">
        <v>15681</v>
      </c>
      <c r="B505">
        <v>9400</v>
      </c>
    </row>
    <row r="506" spans="1:2" x14ac:dyDescent="0.25">
      <c r="A506" s="60" t="s">
        <v>15682</v>
      </c>
      <c r="B506">
        <v>10300</v>
      </c>
    </row>
    <row r="507" spans="1:2" x14ac:dyDescent="0.25">
      <c r="A507" s="60" t="s">
        <v>15683</v>
      </c>
      <c r="B507">
        <v>9400</v>
      </c>
    </row>
    <row r="508" spans="1:2" x14ac:dyDescent="0.25">
      <c r="A508" s="60" t="s">
        <v>15684</v>
      </c>
      <c r="B508">
        <v>8900</v>
      </c>
    </row>
    <row r="509" spans="1:2" x14ac:dyDescent="0.25">
      <c r="A509" s="60" t="s">
        <v>13713</v>
      </c>
      <c r="B509">
        <v>9400</v>
      </c>
    </row>
    <row r="510" spans="1:2" x14ac:dyDescent="0.25">
      <c r="A510" s="60" t="s">
        <v>15685</v>
      </c>
      <c r="B510">
        <v>9400</v>
      </c>
    </row>
    <row r="511" spans="1:2" x14ac:dyDescent="0.25">
      <c r="A511" s="60" t="s">
        <v>15686</v>
      </c>
      <c r="B511">
        <v>30000</v>
      </c>
    </row>
    <row r="512" spans="1:2" x14ac:dyDescent="0.25">
      <c r="A512" s="60" t="s">
        <v>15687</v>
      </c>
      <c r="B512">
        <v>9400</v>
      </c>
    </row>
    <row r="513" spans="1:2" x14ac:dyDescent="0.25">
      <c r="A513" s="60" t="s">
        <v>15688</v>
      </c>
      <c r="B513">
        <v>10800</v>
      </c>
    </row>
    <row r="514" spans="1:2" x14ac:dyDescent="0.25">
      <c r="A514" s="60" t="s">
        <v>15689</v>
      </c>
      <c r="B514">
        <v>9400</v>
      </c>
    </row>
    <row r="515" spans="1:2" x14ac:dyDescent="0.25">
      <c r="A515" s="60" t="s">
        <v>15690</v>
      </c>
      <c r="B515">
        <v>10300</v>
      </c>
    </row>
    <row r="516" spans="1:2" x14ac:dyDescent="0.25">
      <c r="A516" s="60" t="s">
        <v>15691</v>
      </c>
      <c r="B516">
        <v>10300</v>
      </c>
    </row>
    <row r="517" spans="1:2" x14ac:dyDescent="0.25">
      <c r="A517" s="60" t="s">
        <v>15692</v>
      </c>
      <c r="B517">
        <v>8900</v>
      </c>
    </row>
    <row r="518" spans="1:2" x14ac:dyDescent="0.25">
      <c r="A518" s="60" t="s">
        <v>15693</v>
      </c>
      <c r="B518">
        <v>9400</v>
      </c>
    </row>
    <row r="519" spans="1:2" x14ac:dyDescent="0.25">
      <c r="A519" s="60" t="s">
        <v>15694</v>
      </c>
      <c r="B519">
        <v>10000</v>
      </c>
    </row>
    <row r="520" spans="1:2" x14ac:dyDescent="0.25">
      <c r="A520" s="60" t="s">
        <v>15695</v>
      </c>
      <c r="B520">
        <v>8900</v>
      </c>
    </row>
    <row r="521" spans="1:2" x14ac:dyDescent="0.25">
      <c r="A521" s="60" t="s">
        <v>15696</v>
      </c>
      <c r="B521">
        <v>34000</v>
      </c>
    </row>
    <row r="522" spans="1:2" x14ac:dyDescent="0.25">
      <c r="A522" s="60" t="s">
        <v>15697</v>
      </c>
      <c r="B522">
        <v>36000</v>
      </c>
    </row>
    <row r="523" spans="1:2" x14ac:dyDescent="0.25">
      <c r="A523" s="60" t="s">
        <v>15698</v>
      </c>
      <c r="B523">
        <v>7400</v>
      </c>
    </row>
    <row r="524" spans="1:2" x14ac:dyDescent="0.25">
      <c r="A524" s="60" t="s">
        <v>15699</v>
      </c>
      <c r="B524">
        <v>9400</v>
      </c>
    </row>
    <row r="525" spans="1:2" x14ac:dyDescent="0.25">
      <c r="A525" s="60" t="s">
        <v>15700</v>
      </c>
      <c r="B525">
        <v>9400</v>
      </c>
    </row>
    <row r="526" spans="1:2" x14ac:dyDescent="0.25">
      <c r="A526" s="60" t="s">
        <v>15701</v>
      </c>
      <c r="B526">
        <v>9400</v>
      </c>
    </row>
    <row r="527" spans="1:2" x14ac:dyDescent="0.25">
      <c r="A527" s="60" t="s">
        <v>15702</v>
      </c>
      <c r="B527">
        <v>9400</v>
      </c>
    </row>
    <row r="528" spans="1:2" x14ac:dyDescent="0.25">
      <c r="A528" s="60" t="s">
        <v>15703</v>
      </c>
      <c r="B528">
        <v>9400</v>
      </c>
    </row>
    <row r="529" spans="1:2" x14ac:dyDescent="0.25">
      <c r="A529" s="60" t="s">
        <v>15704</v>
      </c>
      <c r="B529">
        <v>7400</v>
      </c>
    </row>
    <row r="530" spans="1:2" x14ac:dyDescent="0.25">
      <c r="A530" s="60" t="s">
        <v>15705</v>
      </c>
      <c r="B530">
        <v>9400</v>
      </c>
    </row>
    <row r="531" spans="1:2" x14ac:dyDescent="0.25">
      <c r="A531" s="60" t="s">
        <v>15706</v>
      </c>
      <c r="B531">
        <v>9400</v>
      </c>
    </row>
    <row r="532" spans="1:2" x14ac:dyDescent="0.25">
      <c r="A532" s="60" t="s">
        <v>15707</v>
      </c>
      <c r="B532">
        <v>10000</v>
      </c>
    </row>
    <row r="533" spans="1:2" x14ac:dyDescent="0.25">
      <c r="A533" s="60" t="s">
        <v>15708</v>
      </c>
      <c r="B533">
        <v>9400</v>
      </c>
    </row>
    <row r="534" spans="1:2" x14ac:dyDescent="0.25">
      <c r="A534" s="60" t="s">
        <v>103</v>
      </c>
      <c r="B534">
        <v>7600</v>
      </c>
    </row>
    <row r="535" spans="1:2" x14ac:dyDescent="0.25">
      <c r="A535" s="60" t="s">
        <v>15709</v>
      </c>
      <c r="B535">
        <v>3000</v>
      </c>
    </row>
    <row r="536" spans="1:2" x14ac:dyDescent="0.25">
      <c r="A536" s="60" t="s">
        <v>15710</v>
      </c>
      <c r="B536">
        <v>10000</v>
      </c>
    </row>
    <row r="537" spans="1:2" x14ac:dyDescent="0.25">
      <c r="A537" s="60" t="s">
        <v>15711</v>
      </c>
      <c r="B537">
        <v>10000</v>
      </c>
    </row>
    <row r="538" spans="1:2" x14ac:dyDescent="0.25">
      <c r="A538" s="60" t="s">
        <v>15712</v>
      </c>
      <c r="B538">
        <v>10000</v>
      </c>
    </row>
    <row r="539" spans="1:2" x14ac:dyDescent="0.25">
      <c r="A539" s="60" t="s">
        <v>15713</v>
      </c>
      <c r="B539">
        <v>10000</v>
      </c>
    </row>
    <row r="540" spans="1:2" x14ac:dyDescent="0.25">
      <c r="A540" s="60" t="s">
        <v>15714</v>
      </c>
      <c r="B540">
        <v>10000</v>
      </c>
    </row>
    <row r="541" spans="1:2" x14ac:dyDescent="0.25">
      <c r="A541" s="60" t="s">
        <v>12727</v>
      </c>
      <c r="B541">
        <v>10800</v>
      </c>
    </row>
    <row r="542" spans="1:2" x14ac:dyDescent="0.25">
      <c r="A542" s="60" t="s">
        <v>12718</v>
      </c>
      <c r="B542">
        <v>10300</v>
      </c>
    </row>
    <row r="543" spans="1:2" x14ac:dyDescent="0.25">
      <c r="A543" s="60" t="s">
        <v>15715</v>
      </c>
      <c r="B543">
        <v>10000</v>
      </c>
    </row>
    <row r="544" spans="1:2" x14ac:dyDescent="0.25">
      <c r="A544" s="60" t="s">
        <v>15716</v>
      </c>
      <c r="B544">
        <v>10000</v>
      </c>
    </row>
    <row r="545" spans="1:2" x14ac:dyDescent="0.25">
      <c r="A545" s="60" t="s">
        <v>15717</v>
      </c>
      <c r="B545">
        <v>9400</v>
      </c>
    </row>
    <row r="546" spans="1:2" x14ac:dyDescent="0.25">
      <c r="A546" s="60" t="s">
        <v>12758</v>
      </c>
      <c r="B546">
        <v>9400</v>
      </c>
    </row>
    <row r="547" spans="1:2" x14ac:dyDescent="0.25">
      <c r="A547" s="60" t="s">
        <v>12759</v>
      </c>
      <c r="B547">
        <v>9400</v>
      </c>
    </row>
    <row r="548" spans="1:2" x14ac:dyDescent="0.25">
      <c r="A548" s="60" t="s">
        <v>15718</v>
      </c>
      <c r="B548">
        <v>10000</v>
      </c>
    </row>
    <row r="549" spans="1:2" x14ac:dyDescent="0.25">
      <c r="A549" s="60" t="s">
        <v>12695</v>
      </c>
      <c r="B549">
        <v>7600</v>
      </c>
    </row>
    <row r="550" spans="1:2" x14ac:dyDescent="0.25">
      <c r="A550" s="60" t="s">
        <v>12697</v>
      </c>
      <c r="B550">
        <v>8000</v>
      </c>
    </row>
    <row r="551" spans="1:2" x14ac:dyDescent="0.25">
      <c r="A551" s="60" t="s">
        <v>15719</v>
      </c>
      <c r="B551">
        <v>7800</v>
      </c>
    </row>
    <row r="552" spans="1:2" x14ac:dyDescent="0.25">
      <c r="A552" s="60" t="s">
        <v>15720</v>
      </c>
      <c r="B552">
        <v>10000</v>
      </c>
    </row>
    <row r="553" spans="1:2" x14ac:dyDescent="0.25">
      <c r="A553" s="60" t="s">
        <v>15722</v>
      </c>
      <c r="B553">
        <v>34000</v>
      </c>
    </row>
    <row r="554" spans="1:2" x14ac:dyDescent="0.25">
      <c r="A554" s="60" t="s">
        <v>15723</v>
      </c>
      <c r="B554">
        <v>36000</v>
      </c>
    </row>
    <row r="555" spans="1:2" x14ac:dyDescent="0.25">
      <c r="A555" s="60" t="s">
        <v>15724</v>
      </c>
      <c r="B555">
        <v>8900</v>
      </c>
    </row>
    <row r="556" spans="1:2" x14ac:dyDescent="0.25">
      <c r="A556" s="60" t="s">
        <v>15725</v>
      </c>
      <c r="B556">
        <v>8900</v>
      </c>
    </row>
    <row r="557" spans="1:2" x14ac:dyDescent="0.25">
      <c r="A557" s="60" t="s">
        <v>15726</v>
      </c>
      <c r="B557">
        <v>8900</v>
      </c>
    </row>
    <row r="558" spans="1:2" x14ac:dyDescent="0.25">
      <c r="A558" s="60" t="s">
        <v>15727</v>
      </c>
      <c r="B558">
        <v>10000</v>
      </c>
    </row>
    <row r="559" spans="1:2" x14ac:dyDescent="0.25">
      <c r="A559" s="60" t="s">
        <v>15728</v>
      </c>
      <c r="B559">
        <v>10800</v>
      </c>
    </row>
    <row r="560" spans="1:2" x14ac:dyDescent="0.25">
      <c r="A560" s="60" t="s">
        <v>15729</v>
      </c>
      <c r="B560">
        <v>9400</v>
      </c>
    </row>
    <row r="561" spans="1:2" x14ac:dyDescent="0.25">
      <c r="A561" s="60" t="s">
        <v>15731</v>
      </c>
      <c r="B561">
        <v>9400</v>
      </c>
    </row>
    <row r="562" spans="1:2" x14ac:dyDescent="0.25">
      <c r="A562" s="60" t="s">
        <v>15733</v>
      </c>
      <c r="B562">
        <v>10000</v>
      </c>
    </row>
    <row r="563" spans="1:2" x14ac:dyDescent="0.25">
      <c r="A563" s="60" t="s">
        <v>15734</v>
      </c>
      <c r="B563">
        <v>10000</v>
      </c>
    </row>
    <row r="564" spans="1:2" x14ac:dyDescent="0.25">
      <c r="A564" s="60" t="s">
        <v>15735</v>
      </c>
      <c r="B564">
        <v>10300</v>
      </c>
    </row>
    <row r="565" spans="1:2" x14ac:dyDescent="0.25">
      <c r="A565" s="60" t="s">
        <v>15736</v>
      </c>
      <c r="B565">
        <v>8900</v>
      </c>
    </row>
    <row r="566" spans="1:2" x14ac:dyDescent="0.25">
      <c r="A566" s="60" t="s">
        <v>15737</v>
      </c>
      <c r="B566">
        <v>9400</v>
      </c>
    </row>
    <row r="567" spans="1:2" x14ac:dyDescent="0.25">
      <c r="A567" s="60" t="s">
        <v>15738</v>
      </c>
      <c r="B567">
        <v>10000</v>
      </c>
    </row>
    <row r="568" spans="1:2" x14ac:dyDescent="0.25">
      <c r="A568" s="60" t="s">
        <v>15739</v>
      </c>
      <c r="B568">
        <v>9400</v>
      </c>
    </row>
    <row r="569" spans="1:2" x14ac:dyDescent="0.25">
      <c r="A569" s="60" t="s">
        <v>15740</v>
      </c>
      <c r="B569">
        <v>9700</v>
      </c>
    </row>
    <row r="570" spans="1:2" x14ac:dyDescent="0.25">
      <c r="A570" s="60" t="s">
        <v>15741</v>
      </c>
      <c r="B570">
        <v>10000</v>
      </c>
    </row>
    <row r="571" spans="1:2" x14ac:dyDescent="0.25">
      <c r="A571" s="60" t="s">
        <v>15742</v>
      </c>
      <c r="B571">
        <v>10000</v>
      </c>
    </row>
    <row r="572" spans="1:2" x14ac:dyDescent="0.25">
      <c r="A572" s="60" t="s">
        <v>15743</v>
      </c>
      <c r="B572">
        <v>8900</v>
      </c>
    </row>
    <row r="573" spans="1:2" x14ac:dyDescent="0.25">
      <c r="A573" s="60" t="s">
        <v>15744</v>
      </c>
      <c r="B573">
        <v>8900</v>
      </c>
    </row>
    <row r="574" spans="1:2" x14ac:dyDescent="0.25">
      <c r="A574" s="60" t="s">
        <v>15745</v>
      </c>
      <c r="B574">
        <v>31500</v>
      </c>
    </row>
    <row r="575" spans="1:2" x14ac:dyDescent="0.25">
      <c r="A575" s="60" t="s">
        <v>15746</v>
      </c>
      <c r="B575">
        <v>10300</v>
      </c>
    </row>
    <row r="576" spans="1:2" x14ac:dyDescent="0.25">
      <c r="A576" s="60" t="s">
        <v>15747</v>
      </c>
      <c r="B576">
        <v>32700</v>
      </c>
    </row>
    <row r="577" spans="1:2" x14ac:dyDescent="0.25">
      <c r="A577" s="60" t="s">
        <v>15748</v>
      </c>
      <c r="B577">
        <v>10000</v>
      </c>
    </row>
    <row r="578" spans="1:2" x14ac:dyDescent="0.25">
      <c r="A578" s="60" t="s">
        <v>15749</v>
      </c>
      <c r="B578">
        <v>8900</v>
      </c>
    </row>
    <row r="579" spans="1:2" x14ac:dyDescent="0.25">
      <c r="A579" s="60" t="s">
        <v>15750</v>
      </c>
      <c r="B579">
        <v>9400</v>
      </c>
    </row>
    <row r="580" spans="1:2" x14ac:dyDescent="0.25">
      <c r="A580" s="60" t="s">
        <v>15751</v>
      </c>
      <c r="B580">
        <v>9400</v>
      </c>
    </row>
    <row r="581" spans="1:2" x14ac:dyDescent="0.25">
      <c r="A581" s="60" t="s">
        <v>15752</v>
      </c>
      <c r="B581">
        <v>9700</v>
      </c>
    </row>
    <row r="582" spans="1:2" x14ac:dyDescent="0.25">
      <c r="A582" s="60" t="s">
        <v>15753</v>
      </c>
      <c r="B582">
        <v>9400</v>
      </c>
    </row>
    <row r="583" spans="1:2" x14ac:dyDescent="0.25">
      <c r="A583" s="60" t="s">
        <v>15754</v>
      </c>
      <c r="B583">
        <v>10300</v>
      </c>
    </row>
    <row r="584" spans="1:2" x14ac:dyDescent="0.25">
      <c r="A584" s="60" t="s">
        <v>15755</v>
      </c>
      <c r="B584">
        <v>9400</v>
      </c>
    </row>
    <row r="585" spans="1:2" x14ac:dyDescent="0.25">
      <c r="A585" s="60" t="s">
        <v>15757</v>
      </c>
      <c r="B585">
        <v>8900</v>
      </c>
    </row>
    <row r="586" spans="1:2" x14ac:dyDescent="0.25">
      <c r="A586" s="60" t="s">
        <v>15758</v>
      </c>
      <c r="B586">
        <v>9700</v>
      </c>
    </row>
    <row r="587" spans="1:2" x14ac:dyDescent="0.25">
      <c r="A587" s="60" t="s">
        <v>15759</v>
      </c>
      <c r="B587">
        <v>8900</v>
      </c>
    </row>
    <row r="588" spans="1:2" x14ac:dyDescent="0.25">
      <c r="A588" s="60" t="s">
        <v>15760</v>
      </c>
      <c r="B588">
        <v>30000</v>
      </c>
    </row>
    <row r="589" spans="1:2" x14ac:dyDescent="0.25">
      <c r="A589" s="60" t="s">
        <v>15761</v>
      </c>
      <c r="B589">
        <v>31500</v>
      </c>
    </row>
    <row r="590" spans="1:2" x14ac:dyDescent="0.25">
      <c r="A590" s="60" t="s">
        <v>15762</v>
      </c>
      <c r="B590">
        <v>7600</v>
      </c>
    </row>
    <row r="591" spans="1:2" x14ac:dyDescent="0.25">
      <c r="A591" s="60" t="s">
        <v>15763</v>
      </c>
      <c r="B591">
        <v>10000</v>
      </c>
    </row>
    <row r="592" spans="1:2" x14ac:dyDescent="0.25">
      <c r="A592" s="60" t="s">
        <v>15764</v>
      </c>
      <c r="B592">
        <v>9850</v>
      </c>
    </row>
    <row r="593" spans="1:2" x14ac:dyDescent="0.25">
      <c r="A593" s="60" t="s">
        <v>15765</v>
      </c>
      <c r="B593">
        <v>34000</v>
      </c>
    </row>
    <row r="594" spans="1:2" x14ac:dyDescent="0.25">
      <c r="A594" s="60" t="s">
        <v>15766</v>
      </c>
      <c r="B594">
        <v>9400</v>
      </c>
    </row>
    <row r="595" spans="1:2" x14ac:dyDescent="0.25">
      <c r="A595" s="60" t="s">
        <v>15767</v>
      </c>
      <c r="B595">
        <v>9400</v>
      </c>
    </row>
    <row r="596" spans="1:2" x14ac:dyDescent="0.25">
      <c r="A596" s="60" t="s">
        <v>15768</v>
      </c>
      <c r="B596">
        <v>10000</v>
      </c>
    </row>
    <row r="597" spans="1:2" x14ac:dyDescent="0.25">
      <c r="A597" s="60" t="s">
        <v>15770</v>
      </c>
      <c r="B597">
        <v>9400</v>
      </c>
    </row>
    <row r="598" spans="1:2" x14ac:dyDescent="0.25">
      <c r="A598" s="60" t="s">
        <v>15771</v>
      </c>
      <c r="B598">
        <v>9700</v>
      </c>
    </row>
    <row r="599" spans="1:2" x14ac:dyDescent="0.25">
      <c r="A599" s="60" t="s">
        <v>15772</v>
      </c>
      <c r="B599">
        <v>7000</v>
      </c>
    </row>
    <row r="600" spans="1:2" x14ac:dyDescent="0.25">
      <c r="A600" s="60" t="s">
        <v>15773</v>
      </c>
      <c r="B600">
        <v>9400</v>
      </c>
    </row>
    <row r="601" spans="1:2" x14ac:dyDescent="0.25">
      <c r="A601" s="60" t="s">
        <v>15774</v>
      </c>
      <c r="B601">
        <v>10000</v>
      </c>
    </row>
    <row r="602" spans="1:2" x14ac:dyDescent="0.25">
      <c r="A602" s="60" t="s">
        <v>15776</v>
      </c>
      <c r="B602">
        <v>10000</v>
      </c>
    </row>
    <row r="603" spans="1:2" x14ac:dyDescent="0.25">
      <c r="A603" s="60" t="s">
        <v>15777</v>
      </c>
      <c r="B603">
        <v>7400</v>
      </c>
    </row>
    <row r="604" spans="1:2" x14ac:dyDescent="0.25">
      <c r="A604" s="60" t="s">
        <v>15778</v>
      </c>
      <c r="B604">
        <v>10800</v>
      </c>
    </row>
    <row r="605" spans="1:2" x14ac:dyDescent="0.25">
      <c r="A605" s="60" t="s">
        <v>15779</v>
      </c>
      <c r="B605">
        <v>10000</v>
      </c>
    </row>
    <row r="606" spans="1:2" x14ac:dyDescent="0.25">
      <c r="A606" s="60" t="s">
        <v>15780</v>
      </c>
      <c r="B606">
        <v>10000</v>
      </c>
    </row>
    <row r="607" spans="1:2" x14ac:dyDescent="0.25">
      <c r="A607" s="60" t="s">
        <v>15781</v>
      </c>
      <c r="B607">
        <v>10300</v>
      </c>
    </row>
    <row r="608" spans="1:2" x14ac:dyDescent="0.25">
      <c r="A608" s="60" t="s">
        <v>15782</v>
      </c>
      <c r="B608">
        <v>7600</v>
      </c>
    </row>
    <row r="609" spans="1:2" x14ac:dyDescent="0.25">
      <c r="A609" s="60" t="s">
        <v>15783</v>
      </c>
      <c r="B609">
        <v>10000</v>
      </c>
    </row>
    <row r="610" spans="1:2" x14ac:dyDescent="0.25">
      <c r="A610" s="60" t="s">
        <v>15784</v>
      </c>
      <c r="B610">
        <v>9400</v>
      </c>
    </row>
    <row r="611" spans="1:2" x14ac:dyDescent="0.25">
      <c r="A611" s="60" t="s">
        <v>15785</v>
      </c>
      <c r="B611">
        <v>10000</v>
      </c>
    </row>
    <row r="612" spans="1:2" x14ac:dyDescent="0.25">
      <c r="A612" s="60" t="s">
        <v>15786</v>
      </c>
      <c r="B612">
        <v>10000</v>
      </c>
    </row>
    <row r="613" spans="1:2" x14ac:dyDescent="0.25">
      <c r="A613" s="60" t="s">
        <v>15788</v>
      </c>
      <c r="B613">
        <v>36000</v>
      </c>
    </row>
    <row r="614" spans="1:2" x14ac:dyDescent="0.25">
      <c r="A614" s="60" t="s">
        <v>15789</v>
      </c>
      <c r="B614">
        <v>36000</v>
      </c>
    </row>
    <row r="615" spans="1:2" x14ac:dyDescent="0.25">
      <c r="A615" s="60" t="s">
        <v>15790</v>
      </c>
      <c r="B615">
        <v>36000</v>
      </c>
    </row>
    <row r="616" spans="1:2" x14ac:dyDescent="0.25">
      <c r="A616" s="60" t="s">
        <v>15791</v>
      </c>
      <c r="B616">
        <v>10000</v>
      </c>
    </row>
    <row r="617" spans="1:2" x14ac:dyDescent="0.25">
      <c r="A617" s="60" t="s">
        <v>15792</v>
      </c>
      <c r="B617">
        <v>9400</v>
      </c>
    </row>
    <row r="618" spans="1:2" x14ac:dyDescent="0.25">
      <c r="A618" s="60" t="s">
        <v>15793</v>
      </c>
      <c r="B618">
        <v>10000</v>
      </c>
    </row>
    <row r="619" spans="1:2" x14ac:dyDescent="0.25">
      <c r="A619" s="60" t="s">
        <v>14066</v>
      </c>
      <c r="B619">
        <v>10000</v>
      </c>
    </row>
    <row r="620" spans="1:2" x14ac:dyDescent="0.25">
      <c r="A620" s="60" t="s">
        <v>15794</v>
      </c>
      <c r="B620">
        <v>10300</v>
      </c>
    </row>
    <row r="621" spans="1:2" x14ac:dyDescent="0.25">
      <c r="A621" s="60" t="s">
        <v>15796</v>
      </c>
      <c r="B621">
        <v>10000</v>
      </c>
    </row>
    <row r="622" spans="1:2" x14ac:dyDescent="0.25">
      <c r="A622" s="60" t="s">
        <v>15798</v>
      </c>
      <c r="B622">
        <v>10300</v>
      </c>
    </row>
    <row r="623" spans="1:2" x14ac:dyDescent="0.25">
      <c r="A623" s="60" t="s">
        <v>15800</v>
      </c>
      <c r="B623">
        <v>9400</v>
      </c>
    </row>
    <row r="624" spans="1:2" x14ac:dyDescent="0.25">
      <c r="A624" s="60" t="s">
        <v>15801</v>
      </c>
      <c r="B624">
        <v>10000</v>
      </c>
    </row>
    <row r="625" spans="1:2" x14ac:dyDescent="0.25">
      <c r="A625" s="60" t="s">
        <v>15802</v>
      </c>
      <c r="B625">
        <v>36000</v>
      </c>
    </row>
    <row r="626" spans="1:2" x14ac:dyDescent="0.25">
      <c r="A626" s="60" t="s">
        <v>15803</v>
      </c>
      <c r="B626">
        <v>36000</v>
      </c>
    </row>
    <row r="627" spans="1:2" x14ac:dyDescent="0.25">
      <c r="A627" s="60" t="s">
        <v>15804</v>
      </c>
      <c r="B627">
        <v>35000</v>
      </c>
    </row>
    <row r="628" spans="1:2" x14ac:dyDescent="0.25">
      <c r="A628" s="60" t="s">
        <v>15805</v>
      </c>
      <c r="B628">
        <v>10000</v>
      </c>
    </row>
    <row r="629" spans="1:2" x14ac:dyDescent="0.25">
      <c r="A629" s="60" t="s">
        <v>15806</v>
      </c>
      <c r="B629">
        <v>10000</v>
      </c>
    </row>
    <row r="630" spans="1:2" x14ac:dyDescent="0.25">
      <c r="A630" s="60" t="s">
        <v>15807</v>
      </c>
      <c r="B630">
        <v>35000</v>
      </c>
    </row>
    <row r="631" spans="1:2" x14ac:dyDescent="0.25">
      <c r="A631" s="60" t="s">
        <v>15808</v>
      </c>
      <c r="B631">
        <v>35000</v>
      </c>
    </row>
    <row r="632" spans="1:2" x14ac:dyDescent="0.25">
      <c r="A632" s="60" t="s">
        <v>15809</v>
      </c>
      <c r="B632">
        <v>36000</v>
      </c>
    </row>
    <row r="633" spans="1:2" x14ac:dyDescent="0.25">
      <c r="A633" s="60" t="s">
        <v>15810</v>
      </c>
      <c r="B633">
        <v>8900</v>
      </c>
    </row>
    <row r="634" spans="1:2" x14ac:dyDescent="0.25">
      <c r="A634" s="60" t="s">
        <v>15811</v>
      </c>
      <c r="B634">
        <v>9400</v>
      </c>
    </row>
    <row r="635" spans="1:2" x14ac:dyDescent="0.25">
      <c r="A635" s="60" t="s">
        <v>15812</v>
      </c>
      <c r="B635">
        <v>8900</v>
      </c>
    </row>
    <row r="636" spans="1:2" x14ac:dyDescent="0.25">
      <c r="A636" s="60" t="s">
        <v>15813</v>
      </c>
      <c r="B636">
        <v>9400</v>
      </c>
    </row>
    <row r="637" spans="1:2" x14ac:dyDescent="0.25">
      <c r="A637" s="60" t="s">
        <v>15814</v>
      </c>
      <c r="B637">
        <v>10000</v>
      </c>
    </row>
    <row r="638" spans="1:2" x14ac:dyDescent="0.25">
      <c r="A638" s="60" t="s">
        <v>15816</v>
      </c>
      <c r="B638">
        <v>9700</v>
      </c>
    </row>
    <row r="639" spans="1:2" x14ac:dyDescent="0.25">
      <c r="A639" s="60" t="s">
        <v>15817</v>
      </c>
      <c r="B639">
        <v>9700</v>
      </c>
    </row>
    <row r="640" spans="1:2" x14ac:dyDescent="0.25">
      <c r="A640" s="60" t="s">
        <v>15818</v>
      </c>
      <c r="B640">
        <v>10000</v>
      </c>
    </row>
    <row r="641" spans="1:2" x14ac:dyDescent="0.25">
      <c r="A641" s="60" t="s">
        <v>15820</v>
      </c>
      <c r="B641">
        <v>9700</v>
      </c>
    </row>
    <row r="642" spans="1:2" x14ac:dyDescent="0.25">
      <c r="A642" s="60" t="s">
        <v>15821</v>
      </c>
      <c r="B642">
        <v>9400</v>
      </c>
    </row>
    <row r="643" spans="1:2" x14ac:dyDescent="0.25">
      <c r="A643" s="60" t="s">
        <v>15822</v>
      </c>
      <c r="B643">
        <v>10000</v>
      </c>
    </row>
    <row r="644" spans="1:2" x14ac:dyDescent="0.25">
      <c r="A644" s="60" t="s">
        <v>15824</v>
      </c>
      <c r="B644">
        <v>9400</v>
      </c>
    </row>
    <row r="645" spans="1:2" x14ac:dyDescent="0.25">
      <c r="A645" s="60" t="s">
        <v>15825</v>
      </c>
      <c r="B645">
        <v>8900</v>
      </c>
    </row>
    <row r="646" spans="1:2" x14ac:dyDescent="0.25">
      <c r="A646" s="60" t="s">
        <v>15826</v>
      </c>
      <c r="B646">
        <v>8900</v>
      </c>
    </row>
    <row r="647" spans="1:2" x14ac:dyDescent="0.25">
      <c r="A647" s="60" t="s">
        <v>15827</v>
      </c>
      <c r="B647">
        <v>7000</v>
      </c>
    </row>
    <row r="648" spans="1:2" x14ac:dyDescent="0.25">
      <c r="A648" s="60" t="s">
        <v>15828</v>
      </c>
      <c r="B648">
        <v>9400</v>
      </c>
    </row>
    <row r="649" spans="1:2" x14ac:dyDescent="0.25">
      <c r="A649" s="60" t="s">
        <v>15830</v>
      </c>
      <c r="B649">
        <v>9400</v>
      </c>
    </row>
    <row r="650" spans="1:2" x14ac:dyDescent="0.25">
      <c r="A650" s="60" t="s">
        <v>15831</v>
      </c>
      <c r="B650">
        <v>7600</v>
      </c>
    </row>
    <row r="651" spans="1:2" x14ac:dyDescent="0.25">
      <c r="A651" s="60" t="s">
        <v>15832</v>
      </c>
      <c r="B651">
        <v>9400</v>
      </c>
    </row>
    <row r="652" spans="1:2" x14ac:dyDescent="0.25">
      <c r="A652" s="60" t="s">
        <v>15833</v>
      </c>
      <c r="B652">
        <v>8403</v>
      </c>
    </row>
    <row r="653" spans="1:2" x14ac:dyDescent="0.25">
      <c r="A653" s="60" t="s">
        <v>15834</v>
      </c>
      <c r="B653">
        <v>7600</v>
      </c>
    </row>
    <row r="654" spans="1:2" x14ac:dyDescent="0.25">
      <c r="A654" s="60" t="s">
        <v>15835</v>
      </c>
      <c r="B654">
        <v>7400</v>
      </c>
    </row>
    <row r="655" spans="1:2" x14ac:dyDescent="0.25">
      <c r="A655" s="60" t="s">
        <v>15837</v>
      </c>
      <c r="B655">
        <v>10300</v>
      </c>
    </row>
    <row r="656" spans="1:2" x14ac:dyDescent="0.25">
      <c r="A656" s="60" t="s">
        <v>15838</v>
      </c>
      <c r="B656">
        <v>9400</v>
      </c>
    </row>
    <row r="657" spans="1:2" x14ac:dyDescent="0.25">
      <c r="A657" s="60" t="s">
        <v>15840</v>
      </c>
      <c r="B657">
        <v>9400</v>
      </c>
    </row>
    <row r="658" spans="1:2" x14ac:dyDescent="0.25">
      <c r="A658" s="60" t="s">
        <v>15841</v>
      </c>
      <c r="B658">
        <v>9400</v>
      </c>
    </row>
    <row r="659" spans="1:2" x14ac:dyDescent="0.25">
      <c r="A659" s="60" t="s">
        <v>15843</v>
      </c>
      <c r="B659">
        <v>8900</v>
      </c>
    </row>
    <row r="660" spans="1:2" x14ac:dyDescent="0.25">
      <c r="A660" s="60" t="s">
        <v>15844</v>
      </c>
      <c r="B660">
        <v>19400</v>
      </c>
    </row>
    <row r="661" spans="1:2" x14ac:dyDescent="0.25">
      <c r="A661" s="60" t="s">
        <v>15846</v>
      </c>
      <c r="B661">
        <v>7000</v>
      </c>
    </row>
    <row r="662" spans="1:2" x14ac:dyDescent="0.25">
      <c r="A662" s="60" t="s">
        <v>15847</v>
      </c>
      <c r="B662">
        <v>31500</v>
      </c>
    </row>
    <row r="663" spans="1:2" x14ac:dyDescent="0.25">
      <c r="A663" s="60" t="s">
        <v>15848</v>
      </c>
      <c r="B663">
        <v>9400</v>
      </c>
    </row>
    <row r="664" spans="1:2" x14ac:dyDescent="0.25">
      <c r="A664" s="60" t="s">
        <v>15850</v>
      </c>
      <c r="B664">
        <v>9400</v>
      </c>
    </row>
    <row r="665" spans="1:2" x14ac:dyDescent="0.25">
      <c r="A665" s="60" t="s">
        <v>15851</v>
      </c>
      <c r="B665">
        <v>9400</v>
      </c>
    </row>
    <row r="666" spans="1:2" x14ac:dyDescent="0.25">
      <c r="A666" s="60" t="s">
        <v>15852</v>
      </c>
      <c r="B666">
        <v>10000</v>
      </c>
    </row>
    <row r="667" spans="1:2" x14ac:dyDescent="0.25">
      <c r="A667" s="60" t="s">
        <v>15853</v>
      </c>
      <c r="B667">
        <v>7600</v>
      </c>
    </row>
    <row r="668" spans="1:2" x14ac:dyDescent="0.25">
      <c r="A668" s="60" t="s">
        <v>15854</v>
      </c>
      <c r="B668">
        <v>10000</v>
      </c>
    </row>
    <row r="669" spans="1:2" x14ac:dyDescent="0.25">
      <c r="A669" s="60" t="s">
        <v>15855</v>
      </c>
      <c r="B669">
        <v>10000</v>
      </c>
    </row>
    <row r="670" spans="1:2" x14ac:dyDescent="0.25">
      <c r="A670" s="60" t="s">
        <v>15856</v>
      </c>
      <c r="B670">
        <v>9400</v>
      </c>
    </row>
    <row r="671" spans="1:2" x14ac:dyDescent="0.25">
      <c r="A671" s="60" t="s">
        <v>15857</v>
      </c>
      <c r="B671">
        <v>9400</v>
      </c>
    </row>
    <row r="672" spans="1:2" x14ac:dyDescent="0.25">
      <c r="A672" s="60" t="s">
        <v>15858</v>
      </c>
      <c r="B672">
        <v>9400</v>
      </c>
    </row>
    <row r="673" spans="1:2" x14ac:dyDescent="0.25">
      <c r="A673" s="60" t="s">
        <v>11454</v>
      </c>
      <c r="B673">
        <v>7400</v>
      </c>
    </row>
    <row r="674" spans="1:2" x14ac:dyDescent="0.25">
      <c r="A674" s="60" t="s">
        <v>15859</v>
      </c>
      <c r="B674">
        <v>36000</v>
      </c>
    </row>
    <row r="675" spans="1:2" x14ac:dyDescent="0.25">
      <c r="A675" s="60" t="s">
        <v>15860</v>
      </c>
      <c r="B675">
        <v>10300</v>
      </c>
    </row>
    <row r="676" spans="1:2" x14ac:dyDescent="0.25">
      <c r="A676" s="60" t="s">
        <v>123</v>
      </c>
      <c r="B676">
        <v>9400</v>
      </c>
    </row>
    <row r="677" spans="1:2" x14ac:dyDescent="0.25">
      <c r="A677" s="60" t="s">
        <v>15862</v>
      </c>
      <c r="B677">
        <v>34000</v>
      </c>
    </row>
    <row r="678" spans="1:2" x14ac:dyDescent="0.25">
      <c r="A678" s="60" t="s">
        <v>15863</v>
      </c>
      <c r="B678">
        <v>36000</v>
      </c>
    </row>
    <row r="679" spans="1:2" x14ac:dyDescent="0.25">
      <c r="A679" s="60" t="s">
        <v>15864</v>
      </c>
      <c r="B679">
        <v>35000</v>
      </c>
    </row>
    <row r="680" spans="1:2" x14ac:dyDescent="0.25">
      <c r="A680" s="60" t="s">
        <v>15866</v>
      </c>
      <c r="B680">
        <v>35000</v>
      </c>
    </row>
    <row r="681" spans="1:2" x14ac:dyDescent="0.25">
      <c r="A681" s="60" t="s">
        <v>15867</v>
      </c>
      <c r="B681">
        <v>10000</v>
      </c>
    </row>
    <row r="682" spans="1:2" x14ac:dyDescent="0.25">
      <c r="A682" s="60" t="s">
        <v>15868</v>
      </c>
      <c r="B682">
        <v>10000</v>
      </c>
    </row>
    <row r="683" spans="1:2" x14ac:dyDescent="0.25">
      <c r="A683" s="60" t="s">
        <v>15869</v>
      </c>
      <c r="B683">
        <v>8000</v>
      </c>
    </row>
    <row r="684" spans="1:2" x14ac:dyDescent="0.25">
      <c r="A684" s="60" t="s">
        <v>15870</v>
      </c>
      <c r="B684">
        <v>10000</v>
      </c>
    </row>
    <row r="685" spans="1:2" x14ac:dyDescent="0.25">
      <c r="A685" s="60" t="s">
        <v>15871</v>
      </c>
      <c r="B685">
        <v>10000</v>
      </c>
    </row>
    <row r="686" spans="1:2" x14ac:dyDescent="0.25">
      <c r="A686" s="60" t="s">
        <v>15872</v>
      </c>
      <c r="B686">
        <v>2500</v>
      </c>
    </row>
    <row r="687" spans="1:2" x14ac:dyDescent="0.25">
      <c r="A687" s="60" t="s">
        <v>15873</v>
      </c>
      <c r="B687">
        <v>7400</v>
      </c>
    </row>
    <row r="688" spans="1:2" x14ac:dyDescent="0.25">
      <c r="A688" s="60" t="s">
        <v>15874</v>
      </c>
      <c r="B688">
        <v>10000</v>
      </c>
    </row>
    <row r="689" spans="1:2" x14ac:dyDescent="0.25">
      <c r="A689" s="60" t="s">
        <v>15875</v>
      </c>
      <c r="B689">
        <v>7215</v>
      </c>
    </row>
    <row r="690" spans="1:2" x14ac:dyDescent="0.25">
      <c r="A690" s="60" t="s">
        <v>15876</v>
      </c>
      <c r="B690">
        <v>10000</v>
      </c>
    </row>
    <row r="691" spans="1:2" x14ac:dyDescent="0.25">
      <c r="A691" s="60" t="s">
        <v>15877</v>
      </c>
      <c r="B691">
        <v>10800</v>
      </c>
    </row>
    <row r="692" spans="1:2" x14ac:dyDescent="0.25">
      <c r="A692" s="60" t="s">
        <v>15878</v>
      </c>
      <c r="B692">
        <v>10000</v>
      </c>
    </row>
    <row r="693" spans="1:2" x14ac:dyDescent="0.25">
      <c r="A693" s="60" t="s">
        <v>15879</v>
      </c>
      <c r="B693">
        <v>10000</v>
      </c>
    </row>
    <row r="694" spans="1:2" x14ac:dyDescent="0.25">
      <c r="A694" s="60" t="s">
        <v>15880</v>
      </c>
      <c r="B694">
        <v>10000</v>
      </c>
    </row>
    <row r="695" spans="1:2" x14ac:dyDescent="0.25">
      <c r="A695" s="60" t="s">
        <v>15881</v>
      </c>
      <c r="B695">
        <v>10000</v>
      </c>
    </row>
    <row r="696" spans="1:2" x14ac:dyDescent="0.25">
      <c r="A696" s="60" t="s">
        <v>15882</v>
      </c>
      <c r="B696">
        <v>9400</v>
      </c>
    </row>
    <row r="697" spans="1:2" x14ac:dyDescent="0.25">
      <c r="A697" s="60" t="s">
        <v>15884</v>
      </c>
      <c r="B697">
        <v>10300</v>
      </c>
    </row>
    <row r="698" spans="1:2" x14ac:dyDescent="0.25">
      <c r="A698" s="60" t="s">
        <v>15886</v>
      </c>
      <c r="B698">
        <v>34000</v>
      </c>
    </row>
    <row r="699" spans="1:2" x14ac:dyDescent="0.25">
      <c r="A699" s="60" t="s">
        <v>15887</v>
      </c>
      <c r="B699">
        <v>34000</v>
      </c>
    </row>
    <row r="700" spans="1:2" x14ac:dyDescent="0.25">
      <c r="A700" s="60" t="s">
        <v>15888</v>
      </c>
      <c r="B700">
        <v>37700</v>
      </c>
    </row>
    <row r="701" spans="1:2" x14ac:dyDescent="0.25">
      <c r="A701" s="60" t="s">
        <v>15889</v>
      </c>
      <c r="B701">
        <v>10000</v>
      </c>
    </row>
    <row r="702" spans="1:2" x14ac:dyDescent="0.25">
      <c r="A702" s="60" t="s">
        <v>15891</v>
      </c>
      <c r="B702">
        <v>10000</v>
      </c>
    </row>
    <row r="703" spans="1:2" x14ac:dyDescent="0.25">
      <c r="A703" s="60" t="s">
        <v>15892</v>
      </c>
      <c r="B703">
        <v>10000</v>
      </c>
    </row>
    <row r="704" spans="1:2" x14ac:dyDescent="0.25">
      <c r="A704" s="60" t="s">
        <v>15893</v>
      </c>
      <c r="B704">
        <v>10000</v>
      </c>
    </row>
    <row r="705" spans="1:2" x14ac:dyDescent="0.25">
      <c r="A705" s="60" t="s">
        <v>15894</v>
      </c>
      <c r="B705">
        <v>10000</v>
      </c>
    </row>
    <row r="706" spans="1:2" x14ac:dyDescent="0.25">
      <c r="A706" s="60" t="s">
        <v>15895</v>
      </c>
      <c r="B706">
        <v>10000</v>
      </c>
    </row>
    <row r="707" spans="1:2" x14ac:dyDescent="0.25">
      <c r="A707" s="60" t="s">
        <v>15896</v>
      </c>
      <c r="B707">
        <v>10000</v>
      </c>
    </row>
    <row r="708" spans="1:2" x14ac:dyDescent="0.25">
      <c r="A708" s="60" t="s">
        <v>15897</v>
      </c>
      <c r="B708">
        <v>10000</v>
      </c>
    </row>
    <row r="709" spans="1:2" x14ac:dyDescent="0.25">
      <c r="A709" s="60" t="s">
        <v>15898</v>
      </c>
      <c r="B709">
        <v>9400</v>
      </c>
    </row>
    <row r="710" spans="1:2" x14ac:dyDescent="0.25">
      <c r="A710" s="60" t="s">
        <v>15900</v>
      </c>
      <c r="B710">
        <v>34000</v>
      </c>
    </row>
    <row r="711" spans="1:2" x14ac:dyDescent="0.25">
      <c r="A711" s="60" t="s">
        <v>15901</v>
      </c>
      <c r="B711">
        <v>34000</v>
      </c>
    </row>
    <row r="712" spans="1:2" x14ac:dyDescent="0.25">
      <c r="A712" s="60" t="s">
        <v>15902</v>
      </c>
      <c r="B712">
        <v>9400</v>
      </c>
    </row>
    <row r="713" spans="1:2" x14ac:dyDescent="0.25">
      <c r="A713" s="60" t="s">
        <v>15903</v>
      </c>
      <c r="B713">
        <v>36000</v>
      </c>
    </row>
    <row r="714" spans="1:2" x14ac:dyDescent="0.25">
      <c r="A714" s="60" t="s">
        <v>15904</v>
      </c>
      <c r="B714">
        <v>36000</v>
      </c>
    </row>
    <row r="715" spans="1:2" x14ac:dyDescent="0.25">
      <c r="A715" s="60" t="s">
        <v>15905</v>
      </c>
      <c r="B715">
        <v>10000</v>
      </c>
    </row>
    <row r="716" spans="1:2" x14ac:dyDescent="0.25">
      <c r="A716" s="60" t="s">
        <v>15907</v>
      </c>
      <c r="B716">
        <v>35000</v>
      </c>
    </row>
    <row r="717" spans="1:2" x14ac:dyDescent="0.25">
      <c r="A717" s="60" t="s">
        <v>15908</v>
      </c>
      <c r="B717">
        <v>9400</v>
      </c>
    </row>
    <row r="718" spans="1:2" x14ac:dyDescent="0.25">
      <c r="A718" s="60" t="s">
        <v>15909</v>
      </c>
      <c r="B718">
        <v>10000</v>
      </c>
    </row>
    <row r="719" spans="1:2" x14ac:dyDescent="0.25">
      <c r="A719" s="60" t="s">
        <v>15910</v>
      </c>
      <c r="B719">
        <v>10300</v>
      </c>
    </row>
    <row r="720" spans="1:2" x14ac:dyDescent="0.25">
      <c r="A720" s="60" t="s">
        <v>15912</v>
      </c>
      <c r="B720">
        <v>10000</v>
      </c>
    </row>
    <row r="721" spans="1:2" x14ac:dyDescent="0.25">
      <c r="A721" s="60" t="s">
        <v>15914</v>
      </c>
      <c r="B721">
        <v>35000</v>
      </c>
    </row>
    <row r="722" spans="1:2" x14ac:dyDescent="0.25">
      <c r="A722" s="60" t="s">
        <v>15915</v>
      </c>
      <c r="B722">
        <v>35000</v>
      </c>
    </row>
    <row r="723" spans="1:2" x14ac:dyDescent="0.25">
      <c r="A723" s="60" t="s">
        <v>15917</v>
      </c>
      <c r="B723">
        <v>35000</v>
      </c>
    </row>
    <row r="724" spans="1:2" x14ac:dyDescent="0.25">
      <c r="A724" s="60" t="s">
        <v>15918</v>
      </c>
      <c r="B724">
        <v>10000</v>
      </c>
    </row>
    <row r="725" spans="1:2" x14ac:dyDescent="0.25">
      <c r="A725" s="60" t="s">
        <v>15920</v>
      </c>
      <c r="B725">
        <v>10000</v>
      </c>
    </row>
    <row r="726" spans="1:2" x14ac:dyDescent="0.25">
      <c r="A726" s="60" t="s">
        <v>15922</v>
      </c>
      <c r="B726">
        <v>9400</v>
      </c>
    </row>
    <row r="727" spans="1:2" x14ac:dyDescent="0.25">
      <c r="A727" s="60" t="s">
        <v>15923</v>
      </c>
      <c r="B727">
        <v>7800</v>
      </c>
    </row>
    <row r="728" spans="1:2" x14ac:dyDescent="0.25">
      <c r="A728" s="60" t="s">
        <v>15924</v>
      </c>
      <c r="B728">
        <v>10000</v>
      </c>
    </row>
    <row r="729" spans="1:2" x14ac:dyDescent="0.25">
      <c r="A729" s="60" t="s">
        <v>15925</v>
      </c>
      <c r="B729">
        <v>9400</v>
      </c>
    </row>
    <row r="730" spans="1:2" x14ac:dyDescent="0.25">
      <c r="A730" s="60" t="s">
        <v>15926</v>
      </c>
      <c r="B730">
        <v>9400</v>
      </c>
    </row>
    <row r="731" spans="1:2" x14ac:dyDescent="0.25">
      <c r="A731" s="60" t="s">
        <v>15927</v>
      </c>
      <c r="B731">
        <v>8900</v>
      </c>
    </row>
    <row r="732" spans="1:2" x14ac:dyDescent="0.25">
      <c r="A732" s="60" t="s">
        <v>15928</v>
      </c>
      <c r="B732">
        <v>9400</v>
      </c>
    </row>
    <row r="733" spans="1:2" x14ac:dyDescent="0.25">
      <c r="A733" s="60" t="s">
        <v>15929</v>
      </c>
      <c r="B733">
        <v>35000</v>
      </c>
    </row>
    <row r="734" spans="1:2" x14ac:dyDescent="0.25">
      <c r="A734" s="60" t="s">
        <v>15930</v>
      </c>
      <c r="B734">
        <v>9700</v>
      </c>
    </row>
    <row r="735" spans="1:2" x14ac:dyDescent="0.25">
      <c r="A735" s="60" t="s">
        <v>15931</v>
      </c>
      <c r="B735">
        <v>37700</v>
      </c>
    </row>
    <row r="736" spans="1:2" x14ac:dyDescent="0.25">
      <c r="A736" s="60" t="s">
        <v>15932</v>
      </c>
      <c r="B736">
        <v>35000</v>
      </c>
    </row>
    <row r="737" spans="1:2" x14ac:dyDescent="0.25">
      <c r="A737" s="60" t="s">
        <v>15933</v>
      </c>
      <c r="B737">
        <v>9700</v>
      </c>
    </row>
    <row r="738" spans="1:2" x14ac:dyDescent="0.25">
      <c r="A738" s="60" t="s">
        <v>15934</v>
      </c>
      <c r="B738">
        <v>36000</v>
      </c>
    </row>
    <row r="739" spans="1:2" x14ac:dyDescent="0.25">
      <c r="A739" s="60" t="s">
        <v>15935</v>
      </c>
      <c r="B739">
        <v>10300</v>
      </c>
    </row>
    <row r="740" spans="1:2" x14ac:dyDescent="0.25">
      <c r="A740" s="60" t="s">
        <v>15936</v>
      </c>
      <c r="B740">
        <v>9400</v>
      </c>
    </row>
    <row r="741" spans="1:2" x14ac:dyDescent="0.25">
      <c r="A741" s="60" t="s">
        <v>15937</v>
      </c>
      <c r="B741">
        <v>9700</v>
      </c>
    </row>
    <row r="742" spans="1:2" x14ac:dyDescent="0.25">
      <c r="A742" s="60" t="s">
        <v>15938</v>
      </c>
      <c r="B742">
        <v>9400</v>
      </c>
    </row>
    <row r="743" spans="1:2" x14ac:dyDescent="0.25">
      <c r="A743" s="60" t="s">
        <v>15939</v>
      </c>
      <c r="B743">
        <v>9400</v>
      </c>
    </row>
    <row r="744" spans="1:2" x14ac:dyDescent="0.25">
      <c r="A744" s="60" t="s">
        <v>15940</v>
      </c>
      <c r="B744">
        <v>9400</v>
      </c>
    </row>
    <row r="745" spans="1:2" x14ac:dyDescent="0.25">
      <c r="A745" s="60" t="s">
        <v>15941</v>
      </c>
      <c r="B745">
        <v>8900</v>
      </c>
    </row>
    <row r="746" spans="1:2" x14ac:dyDescent="0.25">
      <c r="A746" s="60" t="s">
        <v>15942</v>
      </c>
      <c r="B746">
        <v>8900</v>
      </c>
    </row>
    <row r="747" spans="1:2" x14ac:dyDescent="0.25">
      <c r="A747" s="60" t="s">
        <v>15943</v>
      </c>
      <c r="B747">
        <v>8900</v>
      </c>
    </row>
    <row r="748" spans="1:2" x14ac:dyDescent="0.25">
      <c r="A748" s="60" t="s">
        <v>15944</v>
      </c>
      <c r="B748">
        <v>8900</v>
      </c>
    </row>
    <row r="749" spans="1:2" x14ac:dyDescent="0.25">
      <c r="A749" s="60" t="s">
        <v>15945</v>
      </c>
      <c r="B749">
        <v>9400</v>
      </c>
    </row>
    <row r="750" spans="1:2" x14ac:dyDescent="0.25">
      <c r="A750" s="60" t="s">
        <v>15946</v>
      </c>
      <c r="B750">
        <v>9400</v>
      </c>
    </row>
    <row r="751" spans="1:2" x14ac:dyDescent="0.25">
      <c r="A751" s="60" t="s">
        <v>15947</v>
      </c>
      <c r="B751">
        <v>8900</v>
      </c>
    </row>
    <row r="752" spans="1:2" x14ac:dyDescent="0.25">
      <c r="A752" s="60" t="s">
        <v>15948</v>
      </c>
      <c r="B752">
        <v>9400</v>
      </c>
    </row>
    <row r="753" spans="1:2" x14ac:dyDescent="0.25">
      <c r="A753" s="60" t="s">
        <v>15949</v>
      </c>
      <c r="B753">
        <v>9400</v>
      </c>
    </row>
    <row r="754" spans="1:2" x14ac:dyDescent="0.25">
      <c r="A754" s="60" t="s">
        <v>15950</v>
      </c>
      <c r="B754">
        <v>8900</v>
      </c>
    </row>
    <row r="755" spans="1:2" x14ac:dyDescent="0.25">
      <c r="A755" s="60" t="s">
        <v>15951</v>
      </c>
      <c r="B755">
        <v>9400</v>
      </c>
    </row>
    <row r="756" spans="1:2" x14ac:dyDescent="0.25">
      <c r="A756" s="60" t="s">
        <v>15952</v>
      </c>
      <c r="B756">
        <v>9400</v>
      </c>
    </row>
    <row r="757" spans="1:2" x14ac:dyDescent="0.25">
      <c r="A757" s="60" t="s">
        <v>15953</v>
      </c>
      <c r="B757">
        <v>31500</v>
      </c>
    </row>
    <row r="758" spans="1:2" x14ac:dyDescent="0.25">
      <c r="A758" s="60" t="s">
        <v>15954</v>
      </c>
      <c r="B758">
        <v>30000</v>
      </c>
    </row>
    <row r="759" spans="1:2" x14ac:dyDescent="0.25">
      <c r="A759" s="60" t="s">
        <v>15955</v>
      </c>
      <c r="B759">
        <v>9700</v>
      </c>
    </row>
    <row r="760" spans="1:2" x14ac:dyDescent="0.25">
      <c r="A760" s="60" t="s">
        <v>15956</v>
      </c>
      <c r="B760">
        <v>34000</v>
      </c>
    </row>
    <row r="761" spans="1:2" x14ac:dyDescent="0.25">
      <c r="A761" s="60" t="s">
        <v>15957</v>
      </c>
      <c r="B761">
        <v>9400</v>
      </c>
    </row>
    <row r="762" spans="1:2" x14ac:dyDescent="0.25">
      <c r="A762" s="60" t="s">
        <v>15959</v>
      </c>
      <c r="B762">
        <v>9400</v>
      </c>
    </row>
    <row r="763" spans="1:2" x14ac:dyDescent="0.25">
      <c r="A763" s="60" t="s">
        <v>15960</v>
      </c>
      <c r="B763">
        <v>35000</v>
      </c>
    </row>
    <row r="764" spans="1:2" x14ac:dyDescent="0.25">
      <c r="A764" s="60" t="s">
        <v>15961</v>
      </c>
      <c r="B764">
        <v>9700</v>
      </c>
    </row>
    <row r="765" spans="1:2" x14ac:dyDescent="0.25">
      <c r="A765" s="60" t="s">
        <v>15962</v>
      </c>
      <c r="B765">
        <v>10000</v>
      </c>
    </row>
    <row r="766" spans="1:2" x14ac:dyDescent="0.25">
      <c r="A766" s="60" t="s">
        <v>15963</v>
      </c>
      <c r="B766">
        <v>9400</v>
      </c>
    </row>
    <row r="767" spans="1:2" x14ac:dyDescent="0.25">
      <c r="A767" s="60" t="s">
        <v>15964</v>
      </c>
      <c r="B767">
        <v>9400</v>
      </c>
    </row>
    <row r="768" spans="1:2" x14ac:dyDescent="0.25">
      <c r="A768" s="60" t="s">
        <v>15965</v>
      </c>
      <c r="B768">
        <v>9400</v>
      </c>
    </row>
    <row r="769" spans="1:2" x14ac:dyDescent="0.25">
      <c r="A769" s="60" t="s">
        <v>15966</v>
      </c>
      <c r="B769">
        <v>9400</v>
      </c>
    </row>
    <row r="770" spans="1:2" x14ac:dyDescent="0.25">
      <c r="A770" s="60" t="s">
        <v>15967</v>
      </c>
      <c r="B770">
        <v>10000</v>
      </c>
    </row>
    <row r="771" spans="1:2" x14ac:dyDescent="0.25">
      <c r="A771" s="60" t="s">
        <v>15968</v>
      </c>
      <c r="B771">
        <v>9400</v>
      </c>
    </row>
    <row r="772" spans="1:2" x14ac:dyDescent="0.25">
      <c r="A772" s="60" t="s">
        <v>15969</v>
      </c>
      <c r="B772">
        <v>10000</v>
      </c>
    </row>
    <row r="773" spans="1:2" x14ac:dyDescent="0.25">
      <c r="A773" s="60" t="s">
        <v>15970</v>
      </c>
      <c r="B773">
        <v>7400</v>
      </c>
    </row>
    <row r="774" spans="1:2" x14ac:dyDescent="0.25">
      <c r="A774" s="60" t="s">
        <v>15971</v>
      </c>
      <c r="B774">
        <v>10000</v>
      </c>
    </row>
    <row r="775" spans="1:2" x14ac:dyDescent="0.25">
      <c r="A775" s="60" t="s">
        <v>15972</v>
      </c>
      <c r="B775">
        <v>8000</v>
      </c>
    </row>
    <row r="776" spans="1:2" x14ac:dyDescent="0.25">
      <c r="A776" s="60" t="s">
        <v>15973</v>
      </c>
      <c r="B776">
        <v>9400</v>
      </c>
    </row>
    <row r="777" spans="1:2" x14ac:dyDescent="0.25">
      <c r="A777" s="60" t="s">
        <v>15974</v>
      </c>
      <c r="B777">
        <v>10000</v>
      </c>
    </row>
    <row r="778" spans="1:2" x14ac:dyDescent="0.25">
      <c r="A778" s="60" t="s">
        <v>15975</v>
      </c>
      <c r="B778">
        <v>8000</v>
      </c>
    </row>
    <row r="779" spans="1:2" x14ac:dyDescent="0.25">
      <c r="A779" s="60" t="s">
        <v>12699</v>
      </c>
      <c r="B779">
        <v>7410</v>
      </c>
    </row>
    <row r="780" spans="1:2" x14ac:dyDescent="0.25">
      <c r="A780" s="60" t="s">
        <v>15976</v>
      </c>
      <c r="B780">
        <v>10000</v>
      </c>
    </row>
    <row r="781" spans="1:2" x14ac:dyDescent="0.25">
      <c r="A781" s="60" t="s">
        <v>15977</v>
      </c>
      <c r="B781">
        <v>9400</v>
      </c>
    </row>
    <row r="782" spans="1:2" x14ac:dyDescent="0.25">
      <c r="A782" s="60" t="s">
        <v>12785</v>
      </c>
      <c r="B782">
        <v>10000</v>
      </c>
    </row>
    <row r="783" spans="1:2" x14ac:dyDescent="0.25">
      <c r="A783" s="60" t="s">
        <v>15978</v>
      </c>
      <c r="B783">
        <v>9400</v>
      </c>
    </row>
    <row r="784" spans="1:2" x14ac:dyDescent="0.25">
      <c r="A784" s="60" t="s">
        <v>15979</v>
      </c>
      <c r="B784">
        <v>9400</v>
      </c>
    </row>
    <row r="785" spans="1:2" x14ac:dyDescent="0.25">
      <c r="A785" s="60" t="s">
        <v>12783</v>
      </c>
      <c r="B785">
        <v>10300</v>
      </c>
    </row>
    <row r="786" spans="1:2" x14ac:dyDescent="0.25">
      <c r="A786" s="60" t="s">
        <v>15980</v>
      </c>
      <c r="B786">
        <v>10000</v>
      </c>
    </row>
    <row r="787" spans="1:2" x14ac:dyDescent="0.25">
      <c r="A787" s="60" t="s">
        <v>15981</v>
      </c>
      <c r="B787">
        <v>9400</v>
      </c>
    </row>
    <row r="788" spans="1:2" x14ac:dyDescent="0.25">
      <c r="A788" s="60" t="s">
        <v>15982</v>
      </c>
      <c r="B788">
        <v>9400</v>
      </c>
    </row>
    <row r="789" spans="1:2" x14ac:dyDescent="0.25">
      <c r="A789" s="60" t="s">
        <v>15983</v>
      </c>
      <c r="B789">
        <v>9400</v>
      </c>
    </row>
    <row r="790" spans="1:2" x14ac:dyDescent="0.25">
      <c r="A790" s="60" t="s">
        <v>15984</v>
      </c>
      <c r="B790">
        <v>10000</v>
      </c>
    </row>
    <row r="791" spans="1:2" x14ac:dyDescent="0.25">
      <c r="A791" s="60" t="s">
        <v>15986</v>
      </c>
      <c r="B791">
        <v>36000</v>
      </c>
    </row>
    <row r="792" spans="1:2" x14ac:dyDescent="0.25">
      <c r="A792" s="60" t="s">
        <v>15987</v>
      </c>
      <c r="B792">
        <v>9400</v>
      </c>
    </row>
    <row r="793" spans="1:2" x14ac:dyDescent="0.25">
      <c r="A793" s="60" t="s">
        <v>15989</v>
      </c>
      <c r="B793">
        <v>10000</v>
      </c>
    </row>
    <row r="794" spans="1:2" x14ac:dyDescent="0.25">
      <c r="A794" s="60" t="s">
        <v>15991</v>
      </c>
      <c r="B794">
        <v>9400</v>
      </c>
    </row>
    <row r="795" spans="1:2" x14ac:dyDescent="0.25">
      <c r="A795" s="60" t="s">
        <v>15992</v>
      </c>
      <c r="B795">
        <v>35000</v>
      </c>
    </row>
    <row r="796" spans="1:2" x14ac:dyDescent="0.25">
      <c r="A796" s="60" t="s">
        <v>15993</v>
      </c>
      <c r="B796">
        <v>34000</v>
      </c>
    </row>
    <row r="797" spans="1:2" x14ac:dyDescent="0.25">
      <c r="A797" s="60" t="s">
        <v>15994</v>
      </c>
      <c r="B797">
        <v>8900</v>
      </c>
    </row>
    <row r="798" spans="1:2" x14ac:dyDescent="0.25">
      <c r="A798" s="60" t="s">
        <v>15995</v>
      </c>
      <c r="B798">
        <v>31000</v>
      </c>
    </row>
    <row r="799" spans="1:2" x14ac:dyDescent="0.25">
      <c r="A799" s="60" t="s">
        <v>15996</v>
      </c>
      <c r="B799">
        <v>34000</v>
      </c>
    </row>
    <row r="800" spans="1:2" x14ac:dyDescent="0.25">
      <c r="A800" s="60" t="s">
        <v>15997</v>
      </c>
      <c r="B800">
        <v>34000</v>
      </c>
    </row>
    <row r="801" spans="1:2" x14ac:dyDescent="0.25">
      <c r="A801" s="60" t="s">
        <v>15998</v>
      </c>
      <c r="B801">
        <v>37700</v>
      </c>
    </row>
    <row r="802" spans="1:2" x14ac:dyDescent="0.25">
      <c r="A802" s="60" t="s">
        <v>15999</v>
      </c>
      <c r="B802">
        <v>36000</v>
      </c>
    </row>
    <row r="803" spans="1:2" x14ac:dyDescent="0.25">
      <c r="A803" s="60" t="s">
        <v>16000</v>
      </c>
      <c r="B803">
        <v>9400</v>
      </c>
    </row>
    <row r="804" spans="1:2" x14ac:dyDescent="0.25">
      <c r="A804" s="60" t="s">
        <v>16001</v>
      </c>
      <c r="B804">
        <v>9400</v>
      </c>
    </row>
    <row r="805" spans="1:2" x14ac:dyDescent="0.25">
      <c r="A805" s="60" t="s">
        <v>16002</v>
      </c>
      <c r="B805">
        <v>9400</v>
      </c>
    </row>
    <row r="806" spans="1:2" x14ac:dyDescent="0.25">
      <c r="A806" s="60" t="s">
        <v>16003</v>
      </c>
      <c r="B806">
        <v>9400</v>
      </c>
    </row>
    <row r="807" spans="1:2" x14ac:dyDescent="0.25">
      <c r="A807" s="60" t="s">
        <v>16004</v>
      </c>
      <c r="B807">
        <v>9400</v>
      </c>
    </row>
    <row r="808" spans="1:2" x14ac:dyDescent="0.25">
      <c r="A808" s="60" t="s">
        <v>16005</v>
      </c>
      <c r="B808">
        <v>34000</v>
      </c>
    </row>
    <row r="809" spans="1:2" x14ac:dyDescent="0.25">
      <c r="A809" s="60" t="s">
        <v>16006</v>
      </c>
      <c r="B809">
        <v>9400</v>
      </c>
    </row>
    <row r="810" spans="1:2" x14ac:dyDescent="0.25">
      <c r="A810" s="60" t="s">
        <v>16007</v>
      </c>
      <c r="B810">
        <v>34000</v>
      </c>
    </row>
    <row r="811" spans="1:2" x14ac:dyDescent="0.25">
      <c r="A811" s="60" t="s">
        <v>16008</v>
      </c>
      <c r="B811">
        <v>36000</v>
      </c>
    </row>
    <row r="812" spans="1:2" x14ac:dyDescent="0.25">
      <c r="A812" s="60" t="s">
        <v>16009</v>
      </c>
      <c r="B812">
        <v>10000</v>
      </c>
    </row>
    <row r="813" spans="1:2" x14ac:dyDescent="0.25">
      <c r="A813" s="60" t="s">
        <v>16010</v>
      </c>
      <c r="B813">
        <v>34000</v>
      </c>
    </row>
    <row r="814" spans="1:2" x14ac:dyDescent="0.25">
      <c r="A814" s="60" t="s">
        <v>16011</v>
      </c>
      <c r="B814">
        <v>34000</v>
      </c>
    </row>
    <row r="815" spans="1:2" x14ac:dyDescent="0.25">
      <c r="A815" s="60" t="s">
        <v>16012</v>
      </c>
      <c r="B815">
        <v>9400</v>
      </c>
    </row>
    <row r="816" spans="1:2" x14ac:dyDescent="0.25">
      <c r="A816" s="60" t="s">
        <v>16013</v>
      </c>
      <c r="B816">
        <v>9400</v>
      </c>
    </row>
    <row r="817" spans="1:2" x14ac:dyDescent="0.25">
      <c r="A817" s="60" t="s">
        <v>111</v>
      </c>
      <c r="B817">
        <v>9400</v>
      </c>
    </row>
    <row r="818" spans="1:2" x14ac:dyDescent="0.25">
      <c r="A818" s="60" t="s">
        <v>16014</v>
      </c>
      <c r="B818">
        <v>9400</v>
      </c>
    </row>
    <row r="819" spans="1:2" x14ac:dyDescent="0.25">
      <c r="A819" s="60" t="s">
        <v>16015</v>
      </c>
      <c r="B819">
        <v>9400</v>
      </c>
    </row>
    <row r="820" spans="1:2" x14ac:dyDescent="0.25">
      <c r="A820" s="60" t="s">
        <v>16016</v>
      </c>
      <c r="B820">
        <v>9400</v>
      </c>
    </row>
    <row r="821" spans="1:2" x14ac:dyDescent="0.25">
      <c r="A821" s="60" t="s">
        <v>16017</v>
      </c>
      <c r="B821">
        <v>8000</v>
      </c>
    </row>
    <row r="822" spans="1:2" x14ac:dyDescent="0.25">
      <c r="A822" s="60" t="s">
        <v>16018</v>
      </c>
      <c r="B822">
        <v>7030</v>
      </c>
    </row>
    <row r="823" spans="1:2" x14ac:dyDescent="0.25">
      <c r="A823" s="60" t="s">
        <v>16019</v>
      </c>
      <c r="B823">
        <v>10800</v>
      </c>
    </row>
    <row r="824" spans="1:2" x14ac:dyDescent="0.25">
      <c r="A824" s="60" t="s">
        <v>16020</v>
      </c>
      <c r="B824">
        <v>9400</v>
      </c>
    </row>
    <row r="825" spans="1:2" x14ac:dyDescent="0.25">
      <c r="A825" s="60" t="s">
        <v>16021</v>
      </c>
      <c r="B825">
        <v>9400</v>
      </c>
    </row>
    <row r="826" spans="1:2" x14ac:dyDescent="0.25">
      <c r="A826" s="60" t="s">
        <v>16022</v>
      </c>
      <c r="B826">
        <v>9400</v>
      </c>
    </row>
    <row r="827" spans="1:2" x14ac:dyDescent="0.25">
      <c r="A827" s="60" t="s">
        <v>16023</v>
      </c>
      <c r="B827">
        <v>3000</v>
      </c>
    </row>
    <row r="828" spans="1:2" x14ac:dyDescent="0.25">
      <c r="A828" s="60" t="s">
        <v>16024</v>
      </c>
      <c r="B828">
        <v>34000</v>
      </c>
    </row>
    <row r="829" spans="1:2" x14ac:dyDescent="0.25">
      <c r="A829" s="60" t="s">
        <v>16025</v>
      </c>
      <c r="B829">
        <v>34000</v>
      </c>
    </row>
    <row r="830" spans="1:2" x14ac:dyDescent="0.25">
      <c r="A830" s="60" t="s">
        <v>16026</v>
      </c>
      <c r="B830">
        <v>34000</v>
      </c>
    </row>
    <row r="831" spans="1:2" x14ac:dyDescent="0.25">
      <c r="A831" s="60" t="s">
        <v>16027</v>
      </c>
      <c r="B831">
        <v>9400</v>
      </c>
    </row>
    <row r="832" spans="1:2" x14ac:dyDescent="0.25">
      <c r="A832" s="60" t="s">
        <v>16028</v>
      </c>
      <c r="B832">
        <v>10000</v>
      </c>
    </row>
    <row r="833" spans="1:2" x14ac:dyDescent="0.25">
      <c r="A833" s="60" t="s">
        <v>16029</v>
      </c>
      <c r="B833">
        <v>9400</v>
      </c>
    </row>
    <row r="834" spans="1:2" x14ac:dyDescent="0.25">
      <c r="A834" s="60" t="s">
        <v>16030</v>
      </c>
      <c r="B834">
        <v>10000</v>
      </c>
    </row>
    <row r="835" spans="1:2" x14ac:dyDescent="0.25">
      <c r="A835" s="60" t="s">
        <v>16031</v>
      </c>
      <c r="B835">
        <v>36000</v>
      </c>
    </row>
    <row r="836" spans="1:2" x14ac:dyDescent="0.25">
      <c r="A836" s="60" t="s">
        <v>16032</v>
      </c>
      <c r="B836">
        <v>10000</v>
      </c>
    </row>
    <row r="837" spans="1:2" x14ac:dyDescent="0.25">
      <c r="A837" s="60" t="s">
        <v>16033</v>
      </c>
      <c r="B837">
        <v>34000</v>
      </c>
    </row>
    <row r="838" spans="1:2" x14ac:dyDescent="0.25">
      <c r="A838" s="60" t="s">
        <v>16034</v>
      </c>
      <c r="B838">
        <v>34000</v>
      </c>
    </row>
    <row r="839" spans="1:2" x14ac:dyDescent="0.25">
      <c r="A839" s="60" t="s">
        <v>16035</v>
      </c>
      <c r="B839">
        <v>34000</v>
      </c>
    </row>
    <row r="840" spans="1:2" x14ac:dyDescent="0.25">
      <c r="A840" s="60" t="s">
        <v>16036</v>
      </c>
      <c r="B840">
        <v>36000</v>
      </c>
    </row>
    <row r="841" spans="1:2" x14ac:dyDescent="0.25">
      <c r="A841" s="60" t="s">
        <v>16037</v>
      </c>
      <c r="B841">
        <v>8000</v>
      </c>
    </row>
    <row r="842" spans="1:2" x14ac:dyDescent="0.25">
      <c r="A842" s="60" t="s">
        <v>16038</v>
      </c>
      <c r="B842">
        <v>9400</v>
      </c>
    </row>
    <row r="843" spans="1:2" x14ac:dyDescent="0.25">
      <c r="A843" s="60" t="s">
        <v>16040</v>
      </c>
      <c r="B843">
        <v>36000</v>
      </c>
    </row>
    <row r="844" spans="1:2" x14ac:dyDescent="0.25">
      <c r="A844" s="60" t="s">
        <v>16041</v>
      </c>
      <c r="B844">
        <v>36000</v>
      </c>
    </row>
    <row r="845" spans="1:2" x14ac:dyDescent="0.25">
      <c r="A845" s="60" t="s">
        <v>16042</v>
      </c>
      <c r="B845">
        <v>36000</v>
      </c>
    </row>
    <row r="846" spans="1:2" x14ac:dyDescent="0.25">
      <c r="A846" s="60" t="s">
        <v>16043</v>
      </c>
      <c r="B846">
        <v>36000</v>
      </c>
    </row>
    <row r="847" spans="1:2" x14ac:dyDescent="0.25">
      <c r="A847" s="60" t="s">
        <v>16044</v>
      </c>
      <c r="B847">
        <v>35000</v>
      </c>
    </row>
    <row r="848" spans="1:2" x14ac:dyDescent="0.25">
      <c r="A848" s="60" t="s">
        <v>24</v>
      </c>
      <c r="B848">
        <v>9400</v>
      </c>
    </row>
    <row r="849" spans="1:2" x14ac:dyDescent="0.25">
      <c r="A849" s="60" t="s">
        <v>16045</v>
      </c>
      <c r="B849">
        <v>35000</v>
      </c>
    </row>
    <row r="850" spans="1:2" x14ac:dyDescent="0.25">
      <c r="A850" s="60" t="s">
        <v>16046</v>
      </c>
      <c r="B850">
        <v>31500</v>
      </c>
    </row>
    <row r="851" spans="1:2" x14ac:dyDescent="0.25">
      <c r="A851" s="60" t="s">
        <v>16047</v>
      </c>
      <c r="B851">
        <v>8900</v>
      </c>
    </row>
    <row r="852" spans="1:2" x14ac:dyDescent="0.25">
      <c r="A852" s="60" t="s">
        <v>16048</v>
      </c>
      <c r="B852">
        <v>9400</v>
      </c>
    </row>
    <row r="853" spans="1:2" x14ac:dyDescent="0.25">
      <c r="A853" s="60" t="s">
        <v>16049</v>
      </c>
      <c r="B853">
        <v>9400</v>
      </c>
    </row>
    <row r="854" spans="1:2" x14ac:dyDescent="0.25">
      <c r="A854" s="60" t="s">
        <v>16050</v>
      </c>
      <c r="B854">
        <v>8000</v>
      </c>
    </row>
    <row r="855" spans="1:2" x14ac:dyDescent="0.25">
      <c r="A855" s="60" t="s">
        <v>16051</v>
      </c>
      <c r="B855">
        <v>9700</v>
      </c>
    </row>
    <row r="856" spans="1:2" x14ac:dyDescent="0.25">
      <c r="A856" s="60" t="s">
        <v>16052</v>
      </c>
      <c r="B856">
        <v>37700</v>
      </c>
    </row>
    <row r="857" spans="1:2" x14ac:dyDescent="0.25">
      <c r="A857" s="60" t="s">
        <v>16053</v>
      </c>
      <c r="B857">
        <v>9400</v>
      </c>
    </row>
    <row r="858" spans="1:2" x14ac:dyDescent="0.25">
      <c r="A858" s="60" t="s">
        <v>16054</v>
      </c>
      <c r="B858">
        <v>34000</v>
      </c>
    </row>
    <row r="859" spans="1:2" x14ac:dyDescent="0.25">
      <c r="A859" s="60" t="s">
        <v>16055</v>
      </c>
      <c r="B859">
        <v>32700</v>
      </c>
    </row>
    <row r="860" spans="1:2" x14ac:dyDescent="0.25">
      <c r="A860" s="60" t="s">
        <v>12703</v>
      </c>
      <c r="B860">
        <v>8600</v>
      </c>
    </row>
    <row r="861" spans="1:2" x14ac:dyDescent="0.25">
      <c r="A861" s="60" t="s">
        <v>16056</v>
      </c>
      <c r="B861">
        <v>8600</v>
      </c>
    </row>
    <row r="862" spans="1:2" x14ac:dyDescent="0.25">
      <c r="A862" s="60" t="s">
        <v>16057</v>
      </c>
      <c r="B862">
        <v>35000</v>
      </c>
    </row>
    <row r="863" spans="1:2" x14ac:dyDescent="0.25">
      <c r="A863" s="60" t="s">
        <v>16058</v>
      </c>
      <c r="B863">
        <v>8000</v>
      </c>
    </row>
    <row r="864" spans="1:2" x14ac:dyDescent="0.25">
      <c r="A864" s="60" t="s">
        <v>16059</v>
      </c>
      <c r="B864">
        <v>8000</v>
      </c>
    </row>
    <row r="865" spans="1:2" x14ac:dyDescent="0.25">
      <c r="A865" s="60" t="s">
        <v>16060</v>
      </c>
      <c r="B865">
        <v>8600</v>
      </c>
    </row>
    <row r="866" spans="1:2" x14ac:dyDescent="0.25">
      <c r="A866" s="60" t="s">
        <v>16061</v>
      </c>
      <c r="B866">
        <v>8600</v>
      </c>
    </row>
    <row r="867" spans="1:2" x14ac:dyDescent="0.25">
      <c r="A867" s="60" t="s">
        <v>12770</v>
      </c>
      <c r="B867">
        <v>9400</v>
      </c>
    </row>
    <row r="868" spans="1:2" x14ac:dyDescent="0.25">
      <c r="A868" s="60" t="s">
        <v>16062</v>
      </c>
      <c r="B868">
        <v>8000</v>
      </c>
    </row>
    <row r="869" spans="1:2" x14ac:dyDescent="0.25">
      <c r="A869" s="60" t="s">
        <v>16063</v>
      </c>
      <c r="B869">
        <v>8600</v>
      </c>
    </row>
    <row r="870" spans="1:2" x14ac:dyDescent="0.25">
      <c r="A870" s="60" t="s">
        <v>16064</v>
      </c>
      <c r="B870">
        <v>8600</v>
      </c>
    </row>
    <row r="871" spans="1:2" x14ac:dyDescent="0.25">
      <c r="A871" s="60" t="s">
        <v>16065</v>
      </c>
      <c r="B871">
        <v>8600</v>
      </c>
    </row>
    <row r="872" spans="1:2" x14ac:dyDescent="0.25">
      <c r="A872" s="60" t="s">
        <v>12768</v>
      </c>
      <c r="B872">
        <v>9400</v>
      </c>
    </row>
    <row r="873" spans="1:2" x14ac:dyDescent="0.25">
      <c r="A873" s="60" t="s">
        <v>16066</v>
      </c>
      <c r="B873">
        <v>8600</v>
      </c>
    </row>
    <row r="874" spans="1:2" x14ac:dyDescent="0.25">
      <c r="A874" s="60" t="s">
        <v>16067</v>
      </c>
      <c r="B874">
        <v>8600</v>
      </c>
    </row>
    <row r="875" spans="1:2" x14ac:dyDescent="0.25">
      <c r="A875" s="60" t="s">
        <v>16068</v>
      </c>
      <c r="B875">
        <v>9400</v>
      </c>
    </row>
    <row r="876" spans="1:2" x14ac:dyDescent="0.25">
      <c r="A876" s="60" t="s">
        <v>16069</v>
      </c>
      <c r="B876">
        <v>10000</v>
      </c>
    </row>
    <row r="877" spans="1:2" x14ac:dyDescent="0.25">
      <c r="A877" s="60" t="s">
        <v>16070</v>
      </c>
      <c r="B877">
        <v>8000</v>
      </c>
    </row>
    <row r="878" spans="1:2" x14ac:dyDescent="0.25">
      <c r="A878" s="60" t="s">
        <v>16071</v>
      </c>
      <c r="B878">
        <v>8000</v>
      </c>
    </row>
    <row r="879" spans="1:2" x14ac:dyDescent="0.25">
      <c r="A879" s="60" t="s">
        <v>16072</v>
      </c>
      <c r="B879">
        <v>8000</v>
      </c>
    </row>
    <row r="880" spans="1:2" x14ac:dyDescent="0.25">
      <c r="A880" s="60" t="s">
        <v>12780</v>
      </c>
      <c r="B880">
        <v>8900</v>
      </c>
    </row>
    <row r="881" spans="1:2" x14ac:dyDescent="0.25">
      <c r="A881" s="60" t="s">
        <v>161</v>
      </c>
      <c r="B881">
        <v>9400</v>
      </c>
    </row>
    <row r="882" spans="1:2" x14ac:dyDescent="0.25">
      <c r="A882" s="60" t="s">
        <v>16073</v>
      </c>
      <c r="B882">
        <v>8000</v>
      </c>
    </row>
    <row r="883" spans="1:2" x14ac:dyDescent="0.25">
      <c r="A883" s="60" t="s">
        <v>16074</v>
      </c>
      <c r="B883">
        <v>8000</v>
      </c>
    </row>
    <row r="884" spans="1:2" x14ac:dyDescent="0.25">
      <c r="A884" s="60" t="s">
        <v>16075</v>
      </c>
      <c r="B884">
        <v>8000</v>
      </c>
    </row>
    <row r="885" spans="1:2" x14ac:dyDescent="0.25">
      <c r="A885" s="60" t="s">
        <v>16076</v>
      </c>
      <c r="B885">
        <v>10000</v>
      </c>
    </row>
    <row r="886" spans="1:2" x14ac:dyDescent="0.25">
      <c r="A886" s="60" t="s">
        <v>16077</v>
      </c>
      <c r="B886">
        <v>8000</v>
      </c>
    </row>
    <row r="887" spans="1:2" x14ac:dyDescent="0.25">
      <c r="A887" s="60" t="s">
        <v>115</v>
      </c>
      <c r="B887">
        <v>8000</v>
      </c>
    </row>
    <row r="888" spans="1:2" x14ac:dyDescent="0.25">
      <c r="A888" s="60" t="s">
        <v>16078</v>
      </c>
      <c r="B888">
        <v>8600</v>
      </c>
    </row>
    <row r="889" spans="1:2" x14ac:dyDescent="0.25">
      <c r="A889" s="60" t="s">
        <v>16079</v>
      </c>
      <c r="B889">
        <v>8600</v>
      </c>
    </row>
    <row r="890" spans="1:2" x14ac:dyDescent="0.25">
      <c r="A890" s="60" t="s">
        <v>16080</v>
      </c>
      <c r="B890">
        <v>8600</v>
      </c>
    </row>
    <row r="891" spans="1:2" x14ac:dyDescent="0.25">
      <c r="A891" s="60" t="s">
        <v>16081</v>
      </c>
      <c r="B891">
        <v>8600</v>
      </c>
    </row>
    <row r="892" spans="1:2" x14ac:dyDescent="0.25">
      <c r="A892" s="60" t="s">
        <v>16082</v>
      </c>
      <c r="B892">
        <v>8000</v>
      </c>
    </row>
    <row r="893" spans="1:2" x14ac:dyDescent="0.25">
      <c r="A893" s="60" t="s">
        <v>16083</v>
      </c>
      <c r="B893">
        <v>8600</v>
      </c>
    </row>
    <row r="894" spans="1:2" x14ac:dyDescent="0.25">
      <c r="A894" s="60" t="s">
        <v>16084</v>
      </c>
      <c r="B894">
        <v>8600</v>
      </c>
    </row>
    <row r="895" spans="1:2" x14ac:dyDescent="0.25">
      <c r="A895" s="60" t="s">
        <v>16085</v>
      </c>
      <c r="B895">
        <v>8000</v>
      </c>
    </row>
    <row r="896" spans="1:2" x14ac:dyDescent="0.25">
      <c r="A896" s="60" t="s">
        <v>16086</v>
      </c>
      <c r="B896">
        <v>8600</v>
      </c>
    </row>
    <row r="897" spans="1:2" x14ac:dyDescent="0.25">
      <c r="A897" s="60" t="s">
        <v>16087</v>
      </c>
      <c r="B897">
        <v>8000</v>
      </c>
    </row>
    <row r="898" spans="1:2" x14ac:dyDescent="0.25">
      <c r="A898" s="60" t="s">
        <v>16088</v>
      </c>
      <c r="B898">
        <v>8000</v>
      </c>
    </row>
    <row r="899" spans="1:2" x14ac:dyDescent="0.25">
      <c r="A899" s="60" t="s">
        <v>16089</v>
      </c>
      <c r="B899">
        <v>36000</v>
      </c>
    </row>
    <row r="900" spans="1:2" x14ac:dyDescent="0.25">
      <c r="A900" s="60" t="s">
        <v>16090</v>
      </c>
      <c r="B900">
        <v>9400</v>
      </c>
    </row>
    <row r="901" spans="1:2" x14ac:dyDescent="0.25">
      <c r="A901" s="60" t="s">
        <v>16091</v>
      </c>
      <c r="B901">
        <v>37700</v>
      </c>
    </row>
    <row r="902" spans="1:2" x14ac:dyDescent="0.25">
      <c r="A902" s="60" t="s">
        <v>16092</v>
      </c>
      <c r="B902">
        <v>9400</v>
      </c>
    </row>
    <row r="903" spans="1:2" x14ac:dyDescent="0.25">
      <c r="A903" s="60" t="s">
        <v>16093</v>
      </c>
      <c r="B903">
        <v>35000</v>
      </c>
    </row>
    <row r="904" spans="1:2" x14ac:dyDescent="0.25">
      <c r="A904" s="60" t="s">
        <v>16094</v>
      </c>
      <c r="B904">
        <v>37700</v>
      </c>
    </row>
    <row r="905" spans="1:2" x14ac:dyDescent="0.25">
      <c r="A905" s="60" t="s">
        <v>16095</v>
      </c>
      <c r="B905">
        <v>8000</v>
      </c>
    </row>
    <row r="906" spans="1:2" x14ac:dyDescent="0.25">
      <c r="A906" s="60" t="s">
        <v>16096</v>
      </c>
      <c r="B906">
        <v>10000</v>
      </c>
    </row>
    <row r="907" spans="1:2" x14ac:dyDescent="0.25">
      <c r="A907" s="60" t="s">
        <v>12726</v>
      </c>
      <c r="B907">
        <v>10300</v>
      </c>
    </row>
    <row r="908" spans="1:2" x14ac:dyDescent="0.25">
      <c r="A908" s="60" t="s">
        <v>16097</v>
      </c>
      <c r="B908">
        <v>10000</v>
      </c>
    </row>
    <row r="909" spans="1:2" x14ac:dyDescent="0.25">
      <c r="A909" s="60" t="s">
        <v>16098</v>
      </c>
      <c r="B909">
        <v>9400</v>
      </c>
    </row>
    <row r="910" spans="1:2" x14ac:dyDescent="0.25">
      <c r="A910" s="60" t="s">
        <v>16099</v>
      </c>
      <c r="B910">
        <v>9400</v>
      </c>
    </row>
    <row r="911" spans="1:2" x14ac:dyDescent="0.25">
      <c r="A911" s="60" t="s">
        <v>16100</v>
      </c>
      <c r="B911">
        <v>9400</v>
      </c>
    </row>
    <row r="912" spans="1:2" x14ac:dyDescent="0.25">
      <c r="A912" s="60" t="s">
        <v>28</v>
      </c>
      <c r="B912">
        <v>10000</v>
      </c>
    </row>
    <row r="913" spans="1:2" x14ac:dyDescent="0.25">
      <c r="A913" s="60" t="s">
        <v>16102</v>
      </c>
      <c r="B913">
        <v>10000</v>
      </c>
    </row>
    <row r="914" spans="1:2" x14ac:dyDescent="0.25">
      <c r="A914" s="60" t="s">
        <v>16104</v>
      </c>
      <c r="B914">
        <v>36000</v>
      </c>
    </row>
    <row r="915" spans="1:2" x14ac:dyDescent="0.25">
      <c r="A915" s="60" t="s">
        <v>12720</v>
      </c>
      <c r="B915">
        <v>10300</v>
      </c>
    </row>
    <row r="916" spans="1:2" x14ac:dyDescent="0.25">
      <c r="A916" s="60" t="s">
        <v>16105</v>
      </c>
      <c r="B916">
        <v>9400</v>
      </c>
    </row>
    <row r="917" spans="1:2" x14ac:dyDescent="0.25">
      <c r="A917" s="60" t="s">
        <v>12781</v>
      </c>
      <c r="B917">
        <v>9400</v>
      </c>
    </row>
    <row r="918" spans="1:2" x14ac:dyDescent="0.25">
      <c r="A918" s="60" t="s">
        <v>16106</v>
      </c>
      <c r="B918">
        <v>9400</v>
      </c>
    </row>
    <row r="919" spans="1:2" x14ac:dyDescent="0.25">
      <c r="A919" s="60" t="s">
        <v>16107</v>
      </c>
      <c r="B919">
        <v>10000</v>
      </c>
    </row>
    <row r="920" spans="1:2" x14ac:dyDescent="0.25">
      <c r="A920" s="60" t="s">
        <v>16108</v>
      </c>
      <c r="B920">
        <v>10000</v>
      </c>
    </row>
    <row r="921" spans="1:2" x14ac:dyDescent="0.25">
      <c r="A921" s="60" t="s">
        <v>16109</v>
      </c>
      <c r="B921">
        <v>9400</v>
      </c>
    </row>
    <row r="922" spans="1:2" x14ac:dyDescent="0.25">
      <c r="A922" s="60" t="s">
        <v>16110</v>
      </c>
      <c r="B922">
        <v>10000</v>
      </c>
    </row>
    <row r="923" spans="1:2" x14ac:dyDescent="0.25">
      <c r="A923" s="60" t="s">
        <v>16111</v>
      </c>
      <c r="B923">
        <v>10000</v>
      </c>
    </row>
    <row r="924" spans="1:2" x14ac:dyDescent="0.25">
      <c r="A924" s="60" t="s">
        <v>16112</v>
      </c>
      <c r="B924">
        <v>9400</v>
      </c>
    </row>
    <row r="925" spans="1:2" x14ac:dyDescent="0.25">
      <c r="A925" s="60" t="s">
        <v>16113</v>
      </c>
      <c r="B925">
        <v>10000</v>
      </c>
    </row>
    <row r="926" spans="1:2" x14ac:dyDescent="0.25">
      <c r="A926" s="60" t="s">
        <v>16114</v>
      </c>
      <c r="B926">
        <v>9400</v>
      </c>
    </row>
    <row r="927" spans="1:2" x14ac:dyDescent="0.25">
      <c r="A927" s="60" t="s">
        <v>16115</v>
      </c>
      <c r="B927">
        <v>10000</v>
      </c>
    </row>
    <row r="928" spans="1:2" x14ac:dyDescent="0.25">
      <c r="A928" s="60" t="s">
        <v>16116</v>
      </c>
      <c r="B928">
        <v>9400</v>
      </c>
    </row>
    <row r="929" spans="1:2" x14ac:dyDescent="0.25">
      <c r="A929" s="60" t="s">
        <v>16117</v>
      </c>
      <c r="B929">
        <v>9400</v>
      </c>
    </row>
    <row r="930" spans="1:2" x14ac:dyDescent="0.25">
      <c r="A930" s="60" t="s">
        <v>16118</v>
      </c>
      <c r="B930">
        <v>10000</v>
      </c>
    </row>
    <row r="931" spans="1:2" x14ac:dyDescent="0.25">
      <c r="A931" s="60" t="s">
        <v>16119</v>
      </c>
      <c r="B931">
        <v>9400</v>
      </c>
    </row>
    <row r="932" spans="1:2" x14ac:dyDescent="0.25">
      <c r="A932" s="60" t="s">
        <v>16120</v>
      </c>
      <c r="B932">
        <v>10000</v>
      </c>
    </row>
    <row r="933" spans="1:2" x14ac:dyDescent="0.25">
      <c r="A933" s="60" t="s">
        <v>16121</v>
      </c>
      <c r="B933">
        <v>10000</v>
      </c>
    </row>
    <row r="934" spans="1:2" x14ac:dyDescent="0.25">
      <c r="A934" s="60" t="s">
        <v>16122</v>
      </c>
      <c r="B934">
        <v>10000</v>
      </c>
    </row>
    <row r="935" spans="1:2" x14ac:dyDescent="0.25">
      <c r="A935" s="60" t="s">
        <v>16123</v>
      </c>
      <c r="B935">
        <v>10300</v>
      </c>
    </row>
    <row r="936" spans="1:2" x14ac:dyDescent="0.25">
      <c r="A936" s="60" t="s">
        <v>16124</v>
      </c>
      <c r="B936">
        <v>34000</v>
      </c>
    </row>
    <row r="937" spans="1:2" x14ac:dyDescent="0.25">
      <c r="A937" s="60" t="s">
        <v>16125</v>
      </c>
      <c r="B937">
        <v>37700</v>
      </c>
    </row>
    <row r="938" spans="1:2" x14ac:dyDescent="0.25">
      <c r="A938" s="60" t="s">
        <v>16126</v>
      </c>
      <c r="B938">
        <v>9700</v>
      </c>
    </row>
    <row r="939" spans="1:2" x14ac:dyDescent="0.25">
      <c r="A939" s="60" t="s">
        <v>16127</v>
      </c>
      <c r="B939">
        <v>36000</v>
      </c>
    </row>
    <row r="940" spans="1:2" x14ac:dyDescent="0.25">
      <c r="A940" s="60" t="s">
        <v>16128</v>
      </c>
      <c r="B940">
        <v>9400</v>
      </c>
    </row>
    <row r="941" spans="1:2" x14ac:dyDescent="0.25">
      <c r="A941" s="60" t="s">
        <v>16129</v>
      </c>
      <c r="B941">
        <v>34000</v>
      </c>
    </row>
    <row r="942" spans="1:2" x14ac:dyDescent="0.25">
      <c r="A942" s="60" t="s">
        <v>16130</v>
      </c>
      <c r="B942">
        <v>9700</v>
      </c>
    </row>
    <row r="943" spans="1:2" x14ac:dyDescent="0.25">
      <c r="A943" s="60" t="s">
        <v>16131</v>
      </c>
      <c r="B943">
        <v>36000</v>
      </c>
    </row>
    <row r="944" spans="1:2" x14ac:dyDescent="0.25">
      <c r="A944" s="60" t="s">
        <v>16132</v>
      </c>
      <c r="B944">
        <v>36000</v>
      </c>
    </row>
    <row r="945" spans="1:2" x14ac:dyDescent="0.25">
      <c r="A945" s="60" t="s">
        <v>16133</v>
      </c>
      <c r="B945">
        <v>34000</v>
      </c>
    </row>
    <row r="946" spans="1:2" x14ac:dyDescent="0.25">
      <c r="A946" s="60" t="s">
        <v>16134</v>
      </c>
      <c r="B946">
        <v>35000</v>
      </c>
    </row>
    <row r="947" spans="1:2" x14ac:dyDescent="0.25">
      <c r="A947" s="60" t="s">
        <v>16135</v>
      </c>
      <c r="B947">
        <v>37700</v>
      </c>
    </row>
    <row r="948" spans="1:2" x14ac:dyDescent="0.25">
      <c r="A948" s="60" t="s">
        <v>16136</v>
      </c>
      <c r="B948">
        <v>9700</v>
      </c>
    </row>
    <row r="949" spans="1:2" x14ac:dyDescent="0.25">
      <c r="A949" s="60" t="s">
        <v>16137</v>
      </c>
      <c r="B949">
        <v>37700</v>
      </c>
    </row>
    <row r="950" spans="1:2" x14ac:dyDescent="0.25">
      <c r="A950" s="60" t="s">
        <v>16138</v>
      </c>
      <c r="B950">
        <v>34000</v>
      </c>
    </row>
    <row r="951" spans="1:2" x14ac:dyDescent="0.25">
      <c r="A951" s="60" t="s">
        <v>16139</v>
      </c>
      <c r="B951">
        <v>34000</v>
      </c>
    </row>
    <row r="952" spans="1:2" x14ac:dyDescent="0.25">
      <c r="A952" s="60" t="s">
        <v>16140</v>
      </c>
      <c r="B952">
        <v>36000</v>
      </c>
    </row>
    <row r="953" spans="1:2" x14ac:dyDescent="0.25">
      <c r="A953" s="60" t="s">
        <v>16141</v>
      </c>
      <c r="B953">
        <v>9400</v>
      </c>
    </row>
    <row r="954" spans="1:2" x14ac:dyDescent="0.25">
      <c r="A954" s="60" t="s">
        <v>16142</v>
      </c>
      <c r="B954">
        <v>31500</v>
      </c>
    </row>
    <row r="955" spans="1:2" x14ac:dyDescent="0.25">
      <c r="A955" s="60" t="s">
        <v>16143</v>
      </c>
      <c r="B955">
        <v>10000</v>
      </c>
    </row>
    <row r="956" spans="1:2" x14ac:dyDescent="0.25">
      <c r="A956" s="60" t="s">
        <v>16144</v>
      </c>
      <c r="B956">
        <v>35000</v>
      </c>
    </row>
    <row r="957" spans="1:2" x14ac:dyDescent="0.25">
      <c r="A957" s="60" t="s">
        <v>16145</v>
      </c>
      <c r="B957">
        <v>34000</v>
      </c>
    </row>
    <row r="958" spans="1:2" x14ac:dyDescent="0.25">
      <c r="A958" s="60" t="s">
        <v>16146</v>
      </c>
      <c r="B958">
        <v>5838</v>
      </c>
    </row>
    <row r="959" spans="1:2" x14ac:dyDescent="0.25">
      <c r="A959" s="60" t="s">
        <v>16147</v>
      </c>
      <c r="B959">
        <v>34000</v>
      </c>
    </row>
    <row r="960" spans="1:2" x14ac:dyDescent="0.25">
      <c r="A960" s="60" t="s">
        <v>16148</v>
      </c>
      <c r="B960">
        <v>37700</v>
      </c>
    </row>
    <row r="961" spans="1:2" x14ac:dyDescent="0.25">
      <c r="A961" s="60" t="s">
        <v>16149</v>
      </c>
      <c r="B961">
        <v>10300</v>
      </c>
    </row>
    <row r="962" spans="1:2" x14ac:dyDescent="0.25">
      <c r="A962" s="60" t="s">
        <v>16150</v>
      </c>
      <c r="B962">
        <v>35000</v>
      </c>
    </row>
    <row r="963" spans="1:2" x14ac:dyDescent="0.25">
      <c r="A963" s="60" t="s">
        <v>16151</v>
      </c>
      <c r="B963">
        <v>31500</v>
      </c>
    </row>
    <row r="964" spans="1:2" x14ac:dyDescent="0.25">
      <c r="A964" s="60" t="s">
        <v>16152</v>
      </c>
      <c r="B964">
        <v>36000</v>
      </c>
    </row>
    <row r="965" spans="1:2" x14ac:dyDescent="0.25">
      <c r="A965" s="60" t="s">
        <v>16153</v>
      </c>
      <c r="B965">
        <v>2350</v>
      </c>
    </row>
    <row r="966" spans="1:2" x14ac:dyDescent="0.25">
      <c r="A966" s="60" t="s">
        <v>16154</v>
      </c>
      <c r="B966">
        <v>7400</v>
      </c>
    </row>
    <row r="967" spans="1:2" x14ac:dyDescent="0.25">
      <c r="A967" s="60" t="s">
        <v>16155</v>
      </c>
      <c r="B967">
        <v>7215</v>
      </c>
    </row>
    <row r="968" spans="1:2" x14ac:dyDescent="0.25">
      <c r="A968" s="60" t="s">
        <v>12709</v>
      </c>
      <c r="B968">
        <v>8000</v>
      </c>
    </row>
    <row r="969" spans="1:2" x14ac:dyDescent="0.25">
      <c r="A969" s="60" t="s">
        <v>16156</v>
      </c>
      <c r="B969">
        <v>8600</v>
      </c>
    </row>
    <row r="970" spans="1:2" x14ac:dyDescent="0.25">
      <c r="A970" s="60" t="s">
        <v>12707</v>
      </c>
      <c r="B970">
        <v>8000</v>
      </c>
    </row>
    <row r="971" spans="1:2" x14ac:dyDescent="0.25">
      <c r="A971" s="60" t="s">
        <v>12731</v>
      </c>
      <c r="B971">
        <v>8600</v>
      </c>
    </row>
    <row r="972" spans="1:2" x14ac:dyDescent="0.25">
      <c r="A972" s="60" t="s">
        <v>12733</v>
      </c>
      <c r="B972">
        <v>8600</v>
      </c>
    </row>
    <row r="973" spans="1:2" x14ac:dyDescent="0.25">
      <c r="A973" s="60" t="s">
        <v>12741</v>
      </c>
      <c r="B973">
        <v>8000</v>
      </c>
    </row>
    <row r="974" spans="1:2" x14ac:dyDescent="0.25">
      <c r="A974" s="60" t="s">
        <v>12743</v>
      </c>
      <c r="B974">
        <v>9400</v>
      </c>
    </row>
    <row r="975" spans="1:2" x14ac:dyDescent="0.25">
      <c r="A975" s="60" t="s">
        <v>12779</v>
      </c>
      <c r="B975">
        <v>8000</v>
      </c>
    </row>
    <row r="976" spans="1:2" x14ac:dyDescent="0.25">
      <c r="A976" s="60" t="s">
        <v>12766</v>
      </c>
      <c r="B976">
        <v>8600</v>
      </c>
    </row>
    <row r="977" spans="1:2" x14ac:dyDescent="0.25">
      <c r="A977" s="60" t="s">
        <v>12778</v>
      </c>
      <c r="B977">
        <v>8600</v>
      </c>
    </row>
    <row r="978" spans="1:2" x14ac:dyDescent="0.25">
      <c r="A978" s="60" t="s">
        <v>16157</v>
      </c>
      <c r="B978">
        <v>8000</v>
      </c>
    </row>
    <row r="979" spans="1:2" x14ac:dyDescent="0.25">
      <c r="A979" s="60" t="s">
        <v>113</v>
      </c>
      <c r="B979">
        <v>8600</v>
      </c>
    </row>
    <row r="980" spans="1:2" x14ac:dyDescent="0.25">
      <c r="A980" s="60" t="s">
        <v>16158</v>
      </c>
      <c r="B980">
        <v>8000</v>
      </c>
    </row>
    <row r="981" spans="1:2" x14ac:dyDescent="0.25">
      <c r="A981" s="60" t="s">
        <v>16159</v>
      </c>
      <c r="B981">
        <v>8000</v>
      </c>
    </row>
    <row r="982" spans="1:2" x14ac:dyDescent="0.25">
      <c r="A982" s="60" t="s">
        <v>16160</v>
      </c>
      <c r="B982">
        <v>34000</v>
      </c>
    </row>
    <row r="983" spans="1:2" x14ac:dyDescent="0.25">
      <c r="A983" s="60" t="s">
        <v>16161</v>
      </c>
      <c r="B983">
        <v>36000</v>
      </c>
    </row>
    <row r="984" spans="1:2" x14ac:dyDescent="0.25">
      <c r="A984" s="60" t="s">
        <v>12767</v>
      </c>
      <c r="B984">
        <v>8600</v>
      </c>
    </row>
    <row r="985" spans="1:2" x14ac:dyDescent="0.25">
      <c r="A985" s="60" t="s">
        <v>16162</v>
      </c>
      <c r="B985">
        <v>9400</v>
      </c>
    </row>
    <row r="986" spans="1:2" x14ac:dyDescent="0.25">
      <c r="A986" s="60" t="s">
        <v>16163</v>
      </c>
      <c r="B986">
        <v>8600</v>
      </c>
    </row>
    <row r="987" spans="1:2" x14ac:dyDescent="0.25">
      <c r="A987" s="60" t="s">
        <v>12777</v>
      </c>
      <c r="B987">
        <v>9400</v>
      </c>
    </row>
    <row r="988" spans="1:2" x14ac:dyDescent="0.25">
      <c r="A988" s="60" t="s">
        <v>16164</v>
      </c>
      <c r="B988">
        <v>8600</v>
      </c>
    </row>
    <row r="989" spans="1:2" x14ac:dyDescent="0.25">
      <c r="A989" s="60" t="s">
        <v>16165</v>
      </c>
      <c r="B989">
        <v>8000</v>
      </c>
    </row>
    <row r="990" spans="1:2" x14ac:dyDescent="0.25">
      <c r="A990" s="60" t="s">
        <v>16166</v>
      </c>
      <c r="B990">
        <v>8000</v>
      </c>
    </row>
    <row r="991" spans="1:2" x14ac:dyDescent="0.25">
      <c r="A991" s="60" t="s">
        <v>16167</v>
      </c>
      <c r="B991">
        <v>8600</v>
      </c>
    </row>
    <row r="992" spans="1:2" x14ac:dyDescent="0.25">
      <c r="A992" s="60" t="s">
        <v>12776</v>
      </c>
      <c r="B992">
        <v>9400</v>
      </c>
    </row>
    <row r="993" spans="1:2" x14ac:dyDescent="0.25">
      <c r="A993" s="60" t="s">
        <v>16168</v>
      </c>
      <c r="B993">
        <v>10000</v>
      </c>
    </row>
    <row r="994" spans="1:2" x14ac:dyDescent="0.25">
      <c r="A994" s="60" t="s">
        <v>16169</v>
      </c>
      <c r="B994">
        <v>8600</v>
      </c>
    </row>
    <row r="995" spans="1:2" x14ac:dyDescent="0.25">
      <c r="A995" s="60" t="s">
        <v>16170</v>
      </c>
      <c r="B995">
        <v>8600</v>
      </c>
    </row>
    <row r="996" spans="1:2" x14ac:dyDescent="0.25">
      <c r="A996" s="60" t="s">
        <v>16171</v>
      </c>
      <c r="B996">
        <v>8000</v>
      </c>
    </row>
    <row r="997" spans="1:2" x14ac:dyDescent="0.25">
      <c r="A997" s="60" t="s">
        <v>16172</v>
      </c>
      <c r="B997">
        <v>8700</v>
      </c>
    </row>
    <row r="998" spans="1:2" x14ac:dyDescent="0.25">
      <c r="A998" s="60" t="s">
        <v>16173</v>
      </c>
      <c r="B998">
        <v>8600</v>
      </c>
    </row>
    <row r="999" spans="1:2" x14ac:dyDescent="0.25">
      <c r="A999" s="60" t="s">
        <v>16174</v>
      </c>
      <c r="B999">
        <v>8600</v>
      </c>
    </row>
    <row r="1000" spans="1:2" x14ac:dyDescent="0.25">
      <c r="A1000" s="60" t="s">
        <v>16175</v>
      </c>
      <c r="B1000">
        <v>8600</v>
      </c>
    </row>
    <row r="1001" spans="1:2" x14ac:dyDescent="0.25">
      <c r="A1001" s="60" t="s">
        <v>16176</v>
      </c>
      <c r="B1001">
        <v>9400</v>
      </c>
    </row>
    <row r="1002" spans="1:2" x14ac:dyDescent="0.25">
      <c r="A1002" s="60" t="s">
        <v>16177</v>
      </c>
      <c r="B1002">
        <v>8600</v>
      </c>
    </row>
    <row r="1003" spans="1:2" x14ac:dyDescent="0.25">
      <c r="A1003" s="60" t="s">
        <v>16178</v>
      </c>
      <c r="B1003">
        <v>36000</v>
      </c>
    </row>
    <row r="1004" spans="1:2" x14ac:dyDescent="0.25">
      <c r="A1004" s="60" t="s">
        <v>16179</v>
      </c>
      <c r="B1004">
        <v>35000</v>
      </c>
    </row>
    <row r="1005" spans="1:2" x14ac:dyDescent="0.25">
      <c r="A1005" s="60" t="s">
        <v>16180</v>
      </c>
      <c r="B1005">
        <v>36000</v>
      </c>
    </row>
    <row r="1006" spans="1:2" x14ac:dyDescent="0.25">
      <c r="A1006" s="60" t="s">
        <v>16181</v>
      </c>
      <c r="B1006">
        <v>34000</v>
      </c>
    </row>
    <row r="1007" spans="1:2" x14ac:dyDescent="0.25">
      <c r="A1007" s="60" t="s">
        <v>16182</v>
      </c>
      <c r="B1007">
        <v>8000</v>
      </c>
    </row>
    <row r="1008" spans="1:2" x14ac:dyDescent="0.25">
      <c r="A1008" s="60" t="s">
        <v>16183</v>
      </c>
      <c r="B1008">
        <v>8600</v>
      </c>
    </row>
    <row r="1009" spans="1:2" x14ac:dyDescent="0.25">
      <c r="A1009" s="60" t="s">
        <v>16184</v>
      </c>
      <c r="B1009">
        <v>8000</v>
      </c>
    </row>
    <row r="1010" spans="1:2" x14ac:dyDescent="0.25">
      <c r="A1010" s="60" t="s">
        <v>16185</v>
      </c>
      <c r="B1010">
        <v>8600</v>
      </c>
    </row>
    <row r="1011" spans="1:2" x14ac:dyDescent="0.25">
      <c r="A1011" s="60" t="s">
        <v>16186</v>
      </c>
      <c r="B1011">
        <v>9400</v>
      </c>
    </row>
    <row r="1012" spans="1:2" x14ac:dyDescent="0.25">
      <c r="A1012" s="60" t="s">
        <v>16187</v>
      </c>
      <c r="B1012">
        <v>8000</v>
      </c>
    </row>
    <row r="1013" spans="1:2" x14ac:dyDescent="0.25">
      <c r="A1013" s="60" t="s">
        <v>16188</v>
      </c>
      <c r="B1013">
        <v>36000</v>
      </c>
    </row>
    <row r="1014" spans="1:2" x14ac:dyDescent="0.25">
      <c r="A1014" s="60" t="s">
        <v>16189</v>
      </c>
      <c r="B1014">
        <v>36000</v>
      </c>
    </row>
    <row r="1015" spans="1:2" x14ac:dyDescent="0.25">
      <c r="A1015" s="60" t="s">
        <v>16190</v>
      </c>
      <c r="B1015">
        <v>34000</v>
      </c>
    </row>
    <row r="1016" spans="1:2" x14ac:dyDescent="0.25">
      <c r="A1016" s="60" t="s">
        <v>16191</v>
      </c>
      <c r="B1016">
        <v>34000</v>
      </c>
    </row>
    <row r="1017" spans="1:2" x14ac:dyDescent="0.25">
      <c r="A1017" s="60" t="s">
        <v>16192</v>
      </c>
      <c r="B1017">
        <v>8600</v>
      </c>
    </row>
    <row r="1018" spans="1:2" x14ac:dyDescent="0.25">
      <c r="A1018" s="60" t="s">
        <v>16193</v>
      </c>
      <c r="B1018">
        <v>8600</v>
      </c>
    </row>
    <row r="1019" spans="1:2" x14ac:dyDescent="0.25">
      <c r="A1019" s="60" t="s">
        <v>16194</v>
      </c>
      <c r="B1019">
        <v>8000</v>
      </c>
    </row>
    <row r="1020" spans="1:2" x14ac:dyDescent="0.25">
      <c r="A1020" s="60" t="s">
        <v>16195</v>
      </c>
      <c r="B1020">
        <v>34000</v>
      </c>
    </row>
    <row r="1021" spans="1:2" x14ac:dyDescent="0.25">
      <c r="A1021" s="60" t="s">
        <v>16196</v>
      </c>
      <c r="B1021">
        <v>7000</v>
      </c>
    </row>
    <row r="1022" spans="1:2" x14ac:dyDescent="0.25">
      <c r="A1022" s="60" t="s">
        <v>16197</v>
      </c>
      <c r="B1022">
        <v>9400</v>
      </c>
    </row>
    <row r="1023" spans="1:2" x14ac:dyDescent="0.25">
      <c r="A1023" s="60" t="s">
        <v>16198</v>
      </c>
      <c r="B1023">
        <v>9400</v>
      </c>
    </row>
    <row r="1024" spans="1:2" x14ac:dyDescent="0.25">
      <c r="A1024" s="60" t="s">
        <v>16199</v>
      </c>
      <c r="B1024">
        <v>9400</v>
      </c>
    </row>
    <row r="1025" spans="1:2" x14ac:dyDescent="0.25">
      <c r="A1025" s="60" t="s">
        <v>85</v>
      </c>
      <c r="B1025">
        <v>8900</v>
      </c>
    </row>
    <row r="1026" spans="1:2" x14ac:dyDescent="0.25">
      <c r="A1026" s="60" t="s">
        <v>16200</v>
      </c>
      <c r="B1026">
        <v>7000</v>
      </c>
    </row>
    <row r="1027" spans="1:2" x14ac:dyDescent="0.25">
      <c r="A1027" s="60" t="s">
        <v>16201</v>
      </c>
      <c r="B1027">
        <v>9400</v>
      </c>
    </row>
    <row r="1028" spans="1:2" x14ac:dyDescent="0.25">
      <c r="A1028" s="60" t="s">
        <v>16202</v>
      </c>
      <c r="B1028">
        <v>7400</v>
      </c>
    </row>
    <row r="1029" spans="1:2" x14ac:dyDescent="0.25">
      <c r="A1029" s="60" t="s">
        <v>16203</v>
      </c>
      <c r="B1029">
        <v>10000</v>
      </c>
    </row>
    <row r="1030" spans="1:2" x14ac:dyDescent="0.25">
      <c r="A1030" s="60" t="s">
        <v>16204</v>
      </c>
      <c r="B1030">
        <v>10000</v>
      </c>
    </row>
    <row r="1031" spans="1:2" x14ac:dyDescent="0.25">
      <c r="A1031" s="60" t="s">
        <v>16205</v>
      </c>
      <c r="B1031">
        <v>9400</v>
      </c>
    </row>
    <row r="1032" spans="1:2" x14ac:dyDescent="0.25">
      <c r="A1032" s="60" t="s">
        <v>16206</v>
      </c>
      <c r="B1032">
        <v>9400</v>
      </c>
    </row>
    <row r="1033" spans="1:2" x14ac:dyDescent="0.25">
      <c r="A1033" s="60" t="s">
        <v>16207</v>
      </c>
      <c r="B1033">
        <v>7600</v>
      </c>
    </row>
    <row r="1034" spans="1:2" x14ac:dyDescent="0.25">
      <c r="A1034" s="60" t="s">
        <v>16208</v>
      </c>
      <c r="B1034">
        <v>9400</v>
      </c>
    </row>
    <row r="1035" spans="1:2" x14ac:dyDescent="0.25">
      <c r="A1035" s="60" t="s">
        <v>16209</v>
      </c>
      <c r="B1035">
        <v>9400</v>
      </c>
    </row>
    <row r="1036" spans="1:2" x14ac:dyDescent="0.25">
      <c r="A1036" s="60" t="s">
        <v>16210</v>
      </c>
      <c r="B1036">
        <v>7030</v>
      </c>
    </row>
    <row r="1037" spans="1:2" x14ac:dyDescent="0.25">
      <c r="A1037" s="60" t="s">
        <v>16211</v>
      </c>
      <c r="B1037">
        <v>10000</v>
      </c>
    </row>
    <row r="1038" spans="1:2" x14ac:dyDescent="0.25">
      <c r="A1038" s="60" t="s">
        <v>16212</v>
      </c>
      <c r="B1038">
        <v>9400</v>
      </c>
    </row>
    <row r="1039" spans="1:2" x14ac:dyDescent="0.25">
      <c r="A1039" s="60" t="s">
        <v>16213</v>
      </c>
      <c r="B1039">
        <v>10000</v>
      </c>
    </row>
    <row r="1040" spans="1:2" x14ac:dyDescent="0.25">
      <c r="A1040" s="60" t="s">
        <v>16214</v>
      </c>
      <c r="B1040">
        <v>10000</v>
      </c>
    </row>
    <row r="1041" spans="1:2" x14ac:dyDescent="0.25">
      <c r="A1041" s="60" t="s">
        <v>16216</v>
      </c>
      <c r="B1041">
        <v>7400</v>
      </c>
    </row>
    <row r="1042" spans="1:2" x14ac:dyDescent="0.25">
      <c r="A1042" s="60" t="s">
        <v>16217</v>
      </c>
      <c r="B1042">
        <v>7410</v>
      </c>
    </row>
    <row r="1043" spans="1:2" x14ac:dyDescent="0.25">
      <c r="A1043" s="60" t="s">
        <v>16218</v>
      </c>
      <c r="B1043">
        <v>7600</v>
      </c>
    </row>
    <row r="1044" spans="1:2" x14ac:dyDescent="0.25">
      <c r="A1044" s="60" t="s">
        <v>16219</v>
      </c>
      <c r="B1044">
        <v>2500</v>
      </c>
    </row>
    <row r="1045" spans="1:2" x14ac:dyDescent="0.25">
      <c r="A1045" s="60" t="s">
        <v>16220</v>
      </c>
      <c r="B1045">
        <v>8900</v>
      </c>
    </row>
    <row r="1046" spans="1:2" x14ac:dyDescent="0.25">
      <c r="A1046" s="60" t="s">
        <v>88</v>
      </c>
      <c r="B1046">
        <v>9400</v>
      </c>
    </row>
    <row r="1047" spans="1:2" x14ac:dyDescent="0.25">
      <c r="A1047" s="60" t="s">
        <v>16221</v>
      </c>
      <c r="B1047">
        <v>9400</v>
      </c>
    </row>
    <row r="1048" spans="1:2" x14ac:dyDescent="0.25">
      <c r="A1048" s="60" t="s">
        <v>16222</v>
      </c>
      <c r="B1048">
        <v>30000</v>
      </c>
    </row>
    <row r="1049" spans="1:2" x14ac:dyDescent="0.25">
      <c r="A1049" s="60" t="s">
        <v>16223</v>
      </c>
      <c r="B1049">
        <v>31500</v>
      </c>
    </row>
    <row r="1050" spans="1:2" x14ac:dyDescent="0.25">
      <c r="A1050" s="60" t="s">
        <v>16224</v>
      </c>
      <c r="B1050">
        <v>10300</v>
      </c>
    </row>
    <row r="1051" spans="1:2" x14ac:dyDescent="0.25">
      <c r="A1051" s="60" t="s">
        <v>16225</v>
      </c>
      <c r="B1051">
        <v>8900</v>
      </c>
    </row>
    <row r="1052" spans="1:2" x14ac:dyDescent="0.25">
      <c r="A1052" s="60" t="s">
        <v>16226</v>
      </c>
      <c r="B1052">
        <v>8900</v>
      </c>
    </row>
    <row r="1053" spans="1:2" x14ac:dyDescent="0.25">
      <c r="A1053" s="60" t="s">
        <v>16227</v>
      </c>
      <c r="B1053">
        <v>8900</v>
      </c>
    </row>
    <row r="1054" spans="1:2" x14ac:dyDescent="0.25">
      <c r="A1054" s="60" t="s">
        <v>16228</v>
      </c>
      <c r="B1054">
        <v>8900</v>
      </c>
    </row>
    <row r="1055" spans="1:2" x14ac:dyDescent="0.25">
      <c r="A1055" s="60" t="s">
        <v>16229</v>
      </c>
      <c r="B1055">
        <v>8900</v>
      </c>
    </row>
    <row r="1056" spans="1:2" x14ac:dyDescent="0.25">
      <c r="A1056" s="60" t="s">
        <v>16230</v>
      </c>
      <c r="B1056">
        <v>8900</v>
      </c>
    </row>
    <row r="1057" spans="1:2" x14ac:dyDescent="0.25">
      <c r="A1057" s="60" t="s">
        <v>16231</v>
      </c>
      <c r="B1057">
        <v>8900</v>
      </c>
    </row>
    <row r="1058" spans="1:2" x14ac:dyDescent="0.25">
      <c r="A1058" s="60" t="s">
        <v>16232</v>
      </c>
      <c r="B1058">
        <v>8900</v>
      </c>
    </row>
    <row r="1059" spans="1:2" x14ac:dyDescent="0.25">
      <c r="A1059" s="60" t="s">
        <v>16233</v>
      </c>
      <c r="B1059">
        <v>8900</v>
      </c>
    </row>
    <row r="1060" spans="1:2" x14ac:dyDescent="0.25">
      <c r="A1060" s="60" t="s">
        <v>16234</v>
      </c>
      <c r="B1060">
        <v>8900</v>
      </c>
    </row>
    <row r="1061" spans="1:2" x14ac:dyDescent="0.25">
      <c r="A1061" s="60" t="s">
        <v>16235</v>
      </c>
      <c r="B1061">
        <v>8900</v>
      </c>
    </row>
    <row r="1062" spans="1:2" x14ac:dyDescent="0.25">
      <c r="A1062" s="60" t="s">
        <v>16236</v>
      </c>
      <c r="B1062">
        <v>8900</v>
      </c>
    </row>
    <row r="1063" spans="1:2" x14ac:dyDescent="0.25">
      <c r="A1063" s="60" t="s">
        <v>16237</v>
      </c>
      <c r="B1063">
        <v>8900</v>
      </c>
    </row>
    <row r="1064" spans="1:2" x14ac:dyDescent="0.25">
      <c r="A1064" s="60" t="s">
        <v>16238</v>
      </c>
      <c r="B1064">
        <v>9700</v>
      </c>
    </row>
    <row r="1065" spans="1:2" x14ac:dyDescent="0.25">
      <c r="A1065" s="60" t="s">
        <v>16239</v>
      </c>
      <c r="B1065">
        <v>9700</v>
      </c>
    </row>
    <row r="1066" spans="1:2" x14ac:dyDescent="0.25">
      <c r="A1066" s="60" t="s">
        <v>16240</v>
      </c>
      <c r="B1066">
        <v>8900</v>
      </c>
    </row>
    <row r="1067" spans="1:2" x14ac:dyDescent="0.25">
      <c r="A1067" s="60" t="s">
        <v>16241</v>
      </c>
      <c r="B1067">
        <v>8900</v>
      </c>
    </row>
    <row r="1068" spans="1:2" x14ac:dyDescent="0.25">
      <c r="A1068" s="60" t="s">
        <v>16242</v>
      </c>
      <c r="B1068">
        <v>8900</v>
      </c>
    </row>
    <row r="1069" spans="1:2" x14ac:dyDescent="0.25">
      <c r="A1069" s="60" t="s">
        <v>16243</v>
      </c>
      <c r="B1069">
        <v>9400</v>
      </c>
    </row>
    <row r="1070" spans="1:2" x14ac:dyDescent="0.25">
      <c r="A1070" s="60" t="s">
        <v>16244</v>
      </c>
      <c r="B1070">
        <v>9400</v>
      </c>
    </row>
    <row r="1071" spans="1:2" x14ac:dyDescent="0.25">
      <c r="A1071" s="60" t="s">
        <v>16245</v>
      </c>
      <c r="B1071">
        <v>9400</v>
      </c>
    </row>
    <row r="1072" spans="1:2" x14ac:dyDescent="0.25">
      <c r="A1072" s="60" t="s">
        <v>16246</v>
      </c>
      <c r="B1072">
        <v>9400</v>
      </c>
    </row>
    <row r="1073" spans="1:2" x14ac:dyDescent="0.25">
      <c r="A1073" s="60" t="s">
        <v>16247</v>
      </c>
      <c r="B1073">
        <v>10300</v>
      </c>
    </row>
    <row r="1074" spans="1:2" x14ac:dyDescent="0.25">
      <c r="A1074" s="60" t="s">
        <v>16248</v>
      </c>
      <c r="B1074">
        <v>7410</v>
      </c>
    </row>
    <row r="1075" spans="1:2" x14ac:dyDescent="0.25">
      <c r="A1075" s="60" t="s">
        <v>16249</v>
      </c>
      <c r="B1075">
        <v>7600</v>
      </c>
    </row>
    <row r="1076" spans="1:2" x14ac:dyDescent="0.25">
      <c r="A1076" s="60" t="s">
        <v>16250</v>
      </c>
      <c r="B1076">
        <v>7600</v>
      </c>
    </row>
    <row r="1077" spans="1:2" x14ac:dyDescent="0.25">
      <c r="A1077" s="60" t="s">
        <v>16251</v>
      </c>
      <c r="B1077">
        <v>10300</v>
      </c>
    </row>
    <row r="1078" spans="1:2" x14ac:dyDescent="0.25">
      <c r="A1078" s="60" t="s">
        <v>16252</v>
      </c>
      <c r="B1078">
        <v>9400</v>
      </c>
    </row>
    <row r="1079" spans="1:2" x14ac:dyDescent="0.25">
      <c r="A1079" s="60" t="s">
        <v>16254</v>
      </c>
      <c r="B1079">
        <v>9400</v>
      </c>
    </row>
    <row r="1080" spans="1:2" x14ac:dyDescent="0.25">
      <c r="A1080" s="60" t="s">
        <v>16255</v>
      </c>
      <c r="B1080">
        <v>10300</v>
      </c>
    </row>
    <row r="1081" spans="1:2" x14ac:dyDescent="0.25">
      <c r="A1081" s="60" t="s">
        <v>16256</v>
      </c>
      <c r="B1081">
        <v>9400</v>
      </c>
    </row>
    <row r="1082" spans="1:2" x14ac:dyDescent="0.25">
      <c r="A1082" s="60" t="s">
        <v>16257</v>
      </c>
      <c r="B1082">
        <v>7600</v>
      </c>
    </row>
    <row r="1083" spans="1:2" x14ac:dyDescent="0.25">
      <c r="A1083" s="60" t="s">
        <v>16258</v>
      </c>
      <c r="B1083">
        <v>9400</v>
      </c>
    </row>
    <row r="1084" spans="1:2" x14ac:dyDescent="0.25">
      <c r="A1084" s="60" t="s">
        <v>16259</v>
      </c>
      <c r="B1084">
        <v>7000</v>
      </c>
    </row>
    <row r="1085" spans="1:2" x14ac:dyDescent="0.25">
      <c r="A1085" s="60" t="s">
        <v>16260</v>
      </c>
      <c r="B1085">
        <v>7220</v>
      </c>
    </row>
    <row r="1086" spans="1:2" x14ac:dyDescent="0.25">
      <c r="A1086" s="60" t="s">
        <v>16261</v>
      </c>
      <c r="B1086">
        <v>7600</v>
      </c>
    </row>
    <row r="1087" spans="1:2" x14ac:dyDescent="0.25">
      <c r="A1087" s="60" t="s">
        <v>16262</v>
      </c>
      <c r="B1087">
        <v>7600</v>
      </c>
    </row>
    <row r="1088" spans="1:2" x14ac:dyDescent="0.25">
      <c r="A1088" s="60" t="s">
        <v>16263</v>
      </c>
      <c r="B1088">
        <v>7600</v>
      </c>
    </row>
    <row r="1089" spans="1:2" x14ac:dyDescent="0.25">
      <c r="A1089" s="60" t="s">
        <v>16264</v>
      </c>
      <c r="B1089">
        <v>9400</v>
      </c>
    </row>
    <row r="1090" spans="1:2" x14ac:dyDescent="0.25">
      <c r="A1090" s="60" t="s">
        <v>16265</v>
      </c>
      <c r="B1090">
        <v>7220</v>
      </c>
    </row>
    <row r="1091" spans="1:2" x14ac:dyDescent="0.25">
      <c r="A1091" s="60" t="s">
        <v>16266</v>
      </c>
      <c r="B1091">
        <v>9400</v>
      </c>
    </row>
    <row r="1092" spans="1:2" x14ac:dyDescent="0.25">
      <c r="A1092" s="60" t="s">
        <v>16267</v>
      </c>
      <c r="B1092">
        <v>9400</v>
      </c>
    </row>
    <row r="1093" spans="1:2" x14ac:dyDescent="0.25">
      <c r="A1093" s="60" t="s">
        <v>16268</v>
      </c>
      <c r="B1093">
        <v>9400</v>
      </c>
    </row>
    <row r="1094" spans="1:2" x14ac:dyDescent="0.25">
      <c r="A1094" s="60" t="s">
        <v>16269</v>
      </c>
      <c r="B1094">
        <v>9400</v>
      </c>
    </row>
    <row r="1095" spans="1:2" x14ac:dyDescent="0.25">
      <c r="A1095" s="60" t="s">
        <v>16270</v>
      </c>
      <c r="B1095">
        <v>9400</v>
      </c>
    </row>
    <row r="1096" spans="1:2" x14ac:dyDescent="0.25">
      <c r="A1096" s="60" t="s">
        <v>16271</v>
      </c>
      <c r="B1096">
        <v>9400</v>
      </c>
    </row>
    <row r="1097" spans="1:2" x14ac:dyDescent="0.25">
      <c r="A1097" s="60" t="s">
        <v>16272</v>
      </c>
      <c r="B1097">
        <v>10300</v>
      </c>
    </row>
    <row r="1098" spans="1:2" x14ac:dyDescent="0.25">
      <c r="A1098" s="60" t="s">
        <v>16273</v>
      </c>
      <c r="B1098">
        <v>7600</v>
      </c>
    </row>
    <row r="1099" spans="1:2" x14ac:dyDescent="0.25">
      <c r="A1099" s="60" t="s">
        <v>16274</v>
      </c>
      <c r="B1099">
        <v>9400</v>
      </c>
    </row>
    <row r="1100" spans="1:2" x14ac:dyDescent="0.25">
      <c r="A1100" s="60" t="s">
        <v>16275</v>
      </c>
      <c r="B1100">
        <v>9400</v>
      </c>
    </row>
    <row r="1101" spans="1:2" x14ac:dyDescent="0.25">
      <c r="A1101" s="60" t="s">
        <v>16276</v>
      </c>
      <c r="B1101">
        <v>9400</v>
      </c>
    </row>
    <row r="1102" spans="1:2" x14ac:dyDescent="0.25">
      <c r="A1102" s="60" t="s">
        <v>16277</v>
      </c>
      <c r="B1102">
        <v>7600</v>
      </c>
    </row>
    <row r="1103" spans="1:2" x14ac:dyDescent="0.25">
      <c r="A1103" s="60" t="s">
        <v>16278</v>
      </c>
      <c r="B1103">
        <v>9400</v>
      </c>
    </row>
    <row r="1104" spans="1:2" x14ac:dyDescent="0.25">
      <c r="A1104" s="60" t="s">
        <v>16279</v>
      </c>
      <c r="B1104">
        <v>2730</v>
      </c>
    </row>
    <row r="1105" spans="1:2" x14ac:dyDescent="0.25">
      <c r="A1105" s="60" t="s">
        <v>16280</v>
      </c>
      <c r="B1105">
        <v>9400</v>
      </c>
    </row>
    <row r="1106" spans="1:2" x14ac:dyDescent="0.25">
      <c r="A1106" s="60" t="s">
        <v>16281</v>
      </c>
      <c r="B1106">
        <v>9400</v>
      </c>
    </row>
    <row r="1107" spans="1:2" x14ac:dyDescent="0.25">
      <c r="A1107" s="60" t="s">
        <v>16282</v>
      </c>
      <c r="B1107">
        <v>2500</v>
      </c>
    </row>
    <row r="1108" spans="1:2" x14ac:dyDescent="0.25">
      <c r="A1108" s="60" t="s">
        <v>16283</v>
      </c>
      <c r="B1108">
        <v>10300</v>
      </c>
    </row>
    <row r="1109" spans="1:2" x14ac:dyDescent="0.25">
      <c r="A1109" s="60" t="s">
        <v>16284</v>
      </c>
      <c r="B1109">
        <v>10300</v>
      </c>
    </row>
    <row r="1110" spans="1:2" x14ac:dyDescent="0.25">
      <c r="A1110" s="60" t="s">
        <v>16285</v>
      </c>
      <c r="B1110">
        <v>9400</v>
      </c>
    </row>
    <row r="1111" spans="1:2" x14ac:dyDescent="0.25">
      <c r="A1111" s="60" t="s">
        <v>16286</v>
      </c>
      <c r="B1111">
        <v>9700</v>
      </c>
    </row>
    <row r="1112" spans="1:2" x14ac:dyDescent="0.25">
      <c r="A1112" s="60" t="s">
        <v>16287</v>
      </c>
      <c r="B1112">
        <v>9700</v>
      </c>
    </row>
    <row r="1113" spans="1:2" x14ac:dyDescent="0.25">
      <c r="A1113" s="60" t="s">
        <v>16288</v>
      </c>
      <c r="B1113">
        <v>8900</v>
      </c>
    </row>
    <row r="1114" spans="1:2" x14ac:dyDescent="0.25">
      <c r="A1114" s="60" t="s">
        <v>16289</v>
      </c>
      <c r="B1114">
        <v>8900</v>
      </c>
    </row>
    <row r="1115" spans="1:2" x14ac:dyDescent="0.25">
      <c r="A1115" s="60" t="s">
        <v>16290</v>
      </c>
      <c r="B1115">
        <v>8900</v>
      </c>
    </row>
    <row r="1116" spans="1:2" x14ac:dyDescent="0.25">
      <c r="A1116" s="60" t="s">
        <v>16291</v>
      </c>
      <c r="B1116">
        <v>7020</v>
      </c>
    </row>
    <row r="1117" spans="1:2" x14ac:dyDescent="0.25">
      <c r="A1117" s="60" t="s">
        <v>16292</v>
      </c>
      <c r="B1117">
        <v>9700</v>
      </c>
    </row>
    <row r="1118" spans="1:2" x14ac:dyDescent="0.25">
      <c r="A1118" s="60" t="s">
        <v>16293</v>
      </c>
      <c r="B1118">
        <v>8900</v>
      </c>
    </row>
    <row r="1119" spans="1:2" x14ac:dyDescent="0.25">
      <c r="A1119" s="60" t="s">
        <v>16294</v>
      </c>
      <c r="B1119">
        <v>9700</v>
      </c>
    </row>
    <row r="1120" spans="1:2" x14ac:dyDescent="0.25">
      <c r="A1120" s="60" t="s">
        <v>16295</v>
      </c>
      <c r="B1120">
        <v>9700</v>
      </c>
    </row>
    <row r="1121" spans="1:2" x14ac:dyDescent="0.25">
      <c r="A1121" s="60" t="s">
        <v>16296</v>
      </c>
      <c r="B1121">
        <v>9700</v>
      </c>
    </row>
    <row r="1122" spans="1:2" x14ac:dyDescent="0.25">
      <c r="A1122" s="60" t="s">
        <v>16297</v>
      </c>
      <c r="B1122">
        <v>9700</v>
      </c>
    </row>
    <row r="1123" spans="1:2" x14ac:dyDescent="0.25">
      <c r="A1123" s="60" t="s">
        <v>16298</v>
      </c>
      <c r="B1123">
        <v>8900</v>
      </c>
    </row>
    <row r="1124" spans="1:2" x14ac:dyDescent="0.25">
      <c r="A1124" s="60" t="s">
        <v>16299</v>
      </c>
      <c r="B1124">
        <v>8900</v>
      </c>
    </row>
    <row r="1125" spans="1:2" x14ac:dyDescent="0.25">
      <c r="A1125" s="60" t="s">
        <v>16300</v>
      </c>
      <c r="B1125">
        <v>5800</v>
      </c>
    </row>
    <row r="1126" spans="1:2" x14ac:dyDescent="0.25">
      <c r="A1126" s="60" t="s">
        <v>16301</v>
      </c>
      <c r="B1126">
        <v>7200</v>
      </c>
    </row>
    <row r="1127" spans="1:2" x14ac:dyDescent="0.25">
      <c r="A1127" s="60" t="s">
        <v>16302</v>
      </c>
      <c r="B1127">
        <v>8900</v>
      </c>
    </row>
    <row r="1128" spans="1:2" x14ac:dyDescent="0.25">
      <c r="A1128" s="60" t="s">
        <v>16303</v>
      </c>
      <c r="B1128">
        <v>7200</v>
      </c>
    </row>
    <row r="1129" spans="1:2" x14ac:dyDescent="0.25">
      <c r="A1129" s="60" t="s">
        <v>16304</v>
      </c>
      <c r="B1129">
        <v>8900</v>
      </c>
    </row>
    <row r="1130" spans="1:2" x14ac:dyDescent="0.25">
      <c r="A1130" s="60" t="s">
        <v>16305</v>
      </c>
      <c r="B1130">
        <v>9700</v>
      </c>
    </row>
    <row r="1131" spans="1:2" x14ac:dyDescent="0.25">
      <c r="A1131" s="60" t="s">
        <v>16306</v>
      </c>
      <c r="B1131">
        <v>7200</v>
      </c>
    </row>
    <row r="1132" spans="1:2" x14ac:dyDescent="0.25">
      <c r="A1132" s="60" t="s">
        <v>16307</v>
      </c>
      <c r="B1132">
        <v>15200</v>
      </c>
    </row>
    <row r="1133" spans="1:2" x14ac:dyDescent="0.25">
      <c r="A1133" s="60" t="s">
        <v>16308</v>
      </c>
      <c r="B1133">
        <v>8900</v>
      </c>
    </row>
    <row r="1134" spans="1:2" x14ac:dyDescent="0.25">
      <c r="A1134" s="60" t="s">
        <v>16309</v>
      </c>
      <c r="B1134">
        <v>8900</v>
      </c>
    </row>
    <row r="1135" spans="1:2" x14ac:dyDescent="0.25">
      <c r="A1135" s="60" t="s">
        <v>16310</v>
      </c>
      <c r="B1135">
        <v>8900</v>
      </c>
    </row>
    <row r="1136" spans="1:2" x14ac:dyDescent="0.25">
      <c r="A1136" s="60" t="s">
        <v>16311</v>
      </c>
      <c r="B1136">
        <v>8900</v>
      </c>
    </row>
    <row r="1137" spans="1:2" x14ac:dyDescent="0.25">
      <c r="A1137" s="60" t="s">
        <v>16312</v>
      </c>
      <c r="B1137">
        <v>9700</v>
      </c>
    </row>
    <row r="1138" spans="1:2" x14ac:dyDescent="0.25">
      <c r="A1138" s="60" t="s">
        <v>16313</v>
      </c>
      <c r="B1138">
        <v>9700</v>
      </c>
    </row>
    <row r="1139" spans="1:2" x14ac:dyDescent="0.25">
      <c r="A1139" s="60" t="s">
        <v>16314</v>
      </c>
      <c r="B1139">
        <v>8900</v>
      </c>
    </row>
    <row r="1140" spans="1:2" x14ac:dyDescent="0.25">
      <c r="A1140" s="60" t="s">
        <v>16315</v>
      </c>
      <c r="B1140">
        <v>9700</v>
      </c>
    </row>
    <row r="1141" spans="1:2" x14ac:dyDescent="0.25">
      <c r="A1141" s="60" t="s">
        <v>16316</v>
      </c>
      <c r="B1141">
        <v>8900</v>
      </c>
    </row>
    <row r="1142" spans="1:2" x14ac:dyDescent="0.25">
      <c r="A1142" s="60" t="s">
        <v>16317</v>
      </c>
      <c r="B1142">
        <v>8900</v>
      </c>
    </row>
    <row r="1143" spans="1:2" x14ac:dyDescent="0.25">
      <c r="A1143" s="60" t="s">
        <v>16318</v>
      </c>
      <c r="B1143">
        <v>8900</v>
      </c>
    </row>
    <row r="1144" spans="1:2" x14ac:dyDescent="0.25">
      <c r="A1144" s="60" t="s">
        <v>16319</v>
      </c>
      <c r="B1144">
        <v>7200</v>
      </c>
    </row>
    <row r="1145" spans="1:2" x14ac:dyDescent="0.25">
      <c r="A1145" s="60" t="s">
        <v>16320</v>
      </c>
      <c r="B1145">
        <v>9700</v>
      </c>
    </row>
    <row r="1146" spans="1:2" x14ac:dyDescent="0.25">
      <c r="A1146" s="60" t="s">
        <v>16321</v>
      </c>
      <c r="B1146">
        <v>8900</v>
      </c>
    </row>
    <row r="1147" spans="1:2" x14ac:dyDescent="0.25">
      <c r="A1147" s="60" t="s">
        <v>16322</v>
      </c>
      <c r="B1147">
        <v>9700</v>
      </c>
    </row>
    <row r="1148" spans="1:2" x14ac:dyDescent="0.25">
      <c r="A1148" s="60" t="s">
        <v>16323</v>
      </c>
      <c r="B1148">
        <v>9700</v>
      </c>
    </row>
    <row r="1149" spans="1:2" x14ac:dyDescent="0.25">
      <c r="A1149" s="60" t="s">
        <v>16324</v>
      </c>
      <c r="B1149">
        <v>9700</v>
      </c>
    </row>
    <row r="1150" spans="1:2" x14ac:dyDescent="0.25">
      <c r="A1150" s="60" t="s">
        <v>16325</v>
      </c>
      <c r="B1150">
        <v>8900</v>
      </c>
    </row>
    <row r="1151" spans="1:2" x14ac:dyDescent="0.25">
      <c r="A1151" s="60" t="s">
        <v>16326</v>
      </c>
      <c r="B1151">
        <v>8900</v>
      </c>
    </row>
    <row r="1152" spans="1:2" x14ac:dyDescent="0.25">
      <c r="A1152" s="60" t="s">
        <v>16327</v>
      </c>
      <c r="B1152">
        <v>9700</v>
      </c>
    </row>
    <row r="1153" spans="1:2" x14ac:dyDescent="0.25">
      <c r="A1153" s="60" t="s">
        <v>16328</v>
      </c>
      <c r="B1153">
        <v>8900</v>
      </c>
    </row>
    <row r="1154" spans="1:2" x14ac:dyDescent="0.25">
      <c r="A1154" s="60" t="s">
        <v>16329</v>
      </c>
      <c r="B1154">
        <v>8900</v>
      </c>
    </row>
    <row r="1155" spans="1:2" x14ac:dyDescent="0.25">
      <c r="A1155" s="60" t="s">
        <v>16330</v>
      </c>
      <c r="B1155">
        <v>8900</v>
      </c>
    </row>
    <row r="1156" spans="1:2" x14ac:dyDescent="0.25">
      <c r="A1156" s="60" t="s">
        <v>16331</v>
      </c>
      <c r="B1156">
        <v>8900</v>
      </c>
    </row>
    <row r="1157" spans="1:2" x14ac:dyDescent="0.25">
      <c r="A1157" s="60" t="s">
        <v>16332</v>
      </c>
      <c r="B1157">
        <v>7200</v>
      </c>
    </row>
    <row r="1158" spans="1:2" x14ac:dyDescent="0.25">
      <c r="A1158" s="60" t="s">
        <v>16333</v>
      </c>
      <c r="B1158">
        <v>8900</v>
      </c>
    </row>
    <row r="1159" spans="1:2" x14ac:dyDescent="0.25">
      <c r="A1159" s="60" t="s">
        <v>16334</v>
      </c>
      <c r="B1159">
        <v>8900</v>
      </c>
    </row>
    <row r="1160" spans="1:2" x14ac:dyDescent="0.25">
      <c r="A1160" s="60" t="s">
        <v>16335</v>
      </c>
      <c r="B1160">
        <v>8900</v>
      </c>
    </row>
    <row r="1161" spans="1:2" x14ac:dyDescent="0.25">
      <c r="A1161" s="60" t="s">
        <v>16336</v>
      </c>
      <c r="B1161">
        <v>9700</v>
      </c>
    </row>
    <row r="1162" spans="1:2" x14ac:dyDescent="0.25">
      <c r="A1162" s="60" t="s">
        <v>16337</v>
      </c>
      <c r="B1162">
        <v>8900</v>
      </c>
    </row>
    <row r="1163" spans="1:2" x14ac:dyDescent="0.25">
      <c r="A1163" s="60" t="s">
        <v>16338</v>
      </c>
      <c r="B1163">
        <v>8900</v>
      </c>
    </row>
    <row r="1164" spans="1:2" x14ac:dyDescent="0.25">
      <c r="A1164" s="60" t="s">
        <v>16339</v>
      </c>
      <c r="B1164">
        <v>9700</v>
      </c>
    </row>
    <row r="1165" spans="1:2" x14ac:dyDescent="0.25">
      <c r="A1165" s="60" t="s">
        <v>16340</v>
      </c>
      <c r="B1165">
        <v>7200</v>
      </c>
    </row>
    <row r="1166" spans="1:2" x14ac:dyDescent="0.25">
      <c r="A1166" s="60" t="s">
        <v>16341</v>
      </c>
      <c r="B1166">
        <v>8900</v>
      </c>
    </row>
    <row r="1167" spans="1:2" x14ac:dyDescent="0.25">
      <c r="A1167" s="60" t="s">
        <v>16342</v>
      </c>
      <c r="B1167">
        <v>9700</v>
      </c>
    </row>
    <row r="1168" spans="1:2" x14ac:dyDescent="0.25">
      <c r="A1168" s="60" t="s">
        <v>16343</v>
      </c>
      <c r="B1168">
        <v>8900</v>
      </c>
    </row>
    <row r="1169" spans="1:2" x14ac:dyDescent="0.25">
      <c r="A1169" s="60" t="s">
        <v>16344</v>
      </c>
      <c r="B1169">
        <v>9400</v>
      </c>
    </row>
    <row r="1170" spans="1:2" x14ac:dyDescent="0.25">
      <c r="A1170" s="60" t="s">
        <v>16346</v>
      </c>
      <c r="B1170">
        <v>9400</v>
      </c>
    </row>
    <row r="1171" spans="1:2" x14ac:dyDescent="0.25">
      <c r="A1171" s="60" t="s">
        <v>16347</v>
      </c>
      <c r="B1171">
        <v>9400</v>
      </c>
    </row>
    <row r="1172" spans="1:2" x14ac:dyDescent="0.25">
      <c r="A1172" s="60" t="s">
        <v>16348</v>
      </c>
      <c r="B1172">
        <v>9400</v>
      </c>
    </row>
    <row r="1173" spans="1:2" x14ac:dyDescent="0.25">
      <c r="A1173" s="60" t="s">
        <v>16349</v>
      </c>
      <c r="B1173">
        <v>31000</v>
      </c>
    </row>
    <row r="1174" spans="1:2" x14ac:dyDescent="0.25">
      <c r="A1174" s="60" t="s">
        <v>16350</v>
      </c>
      <c r="B1174">
        <v>36000</v>
      </c>
    </row>
    <row r="1175" spans="1:2" x14ac:dyDescent="0.25">
      <c r="A1175" s="60" t="s">
        <v>16351</v>
      </c>
      <c r="B1175">
        <v>37700</v>
      </c>
    </row>
    <row r="1176" spans="1:2" x14ac:dyDescent="0.25">
      <c r="A1176" s="60" t="s">
        <v>16352</v>
      </c>
      <c r="B1176">
        <v>2633</v>
      </c>
    </row>
    <row r="1177" spans="1:2" x14ac:dyDescent="0.25">
      <c r="A1177" s="60" t="s">
        <v>10225</v>
      </c>
      <c r="B1177">
        <v>7600</v>
      </c>
    </row>
    <row r="1178" spans="1:2" x14ac:dyDescent="0.25">
      <c r="A1178" s="60" t="s">
        <v>16353</v>
      </c>
      <c r="B1178">
        <v>7600</v>
      </c>
    </row>
    <row r="1179" spans="1:2" x14ac:dyDescent="0.25">
      <c r="A1179" s="60" t="s">
        <v>16354</v>
      </c>
      <c r="B1179">
        <v>9400</v>
      </c>
    </row>
    <row r="1180" spans="1:2" x14ac:dyDescent="0.25">
      <c r="A1180" s="60" t="s">
        <v>16355</v>
      </c>
      <c r="B1180">
        <v>10000</v>
      </c>
    </row>
    <row r="1181" spans="1:2" x14ac:dyDescent="0.25">
      <c r="A1181" s="60" t="s">
        <v>16356</v>
      </c>
      <c r="B1181">
        <v>9400</v>
      </c>
    </row>
    <row r="1182" spans="1:2" x14ac:dyDescent="0.25">
      <c r="A1182" s="60" t="s">
        <v>16357</v>
      </c>
      <c r="B1182">
        <v>10000</v>
      </c>
    </row>
    <row r="1183" spans="1:2" x14ac:dyDescent="0.25">
      <c r="A1183" s="60" t="s">
        <v>16358</v>
      </c>
      <c r="B1183">
        <v>9400</v>
      </c>
    </row>
    <row r="1184" spans="1:2" x14ac:dyDescent="0.25">
      <c r="A1184" s="60" t="s">
        <v>16359</v>
      </c>
      <c r="B1184">
        <v>10300</v>
      </c>
    </row>
    <row r="1185" spans="1:2" x14ac:dyDescent="0.25">
      <c r="A1185" s="60" t="s">
        <v>16360</v>
      </c>
      <c r="B1185">
        <v>9400</v>
      </c>
    </row>
    <row r="1186" spans="1:2" x14ac:dyDescent="0.25">
      <c r="A1186" s="60" t="s">
        <v>16361</v>
      </c>
      <c r="B1186">
        <v>10000</v>
      </c>
    </row>
    <row r="1187" spans="1:2" x14ac:dyDescent="0.25">
      <c r="A1187" s="60" t="s">
        <v>16362</v>
      </c>
      <c r="B1187">
        <v>9400</v>
      </c>
    </row>
    <row r="1188" spans="1:2" x14ac:dyDescent="0.25">
      <c r="A1188" s="60" t="s">
        <v>16363</v>
      </c>
      <c r="B1188">
        <v>10000</v>
      </c>
    </row>
    <row r="1189" spans="1:2" x14ac:dyDescent="0.25">
      <c r="A1189" s="60" t="s">
        <v>16364</v>
      </c>
      <c r="B1189">
        <v>10000</v>
      </c>
    </row>
    <row r="1190" spans="1:2" x14ac:dyDescent="0.25">
      <c r="A1190" s="60" t="s">
        <v>16365</v>
      </c>
      <c r="B1190">
        <v>9400</v>
      </c>
    </row>
    <row r="1191" spans="1:2" x14ac:dyDescent="0.25">
      <c r="A1191" s="60" t="s">
        <v>16366</v>
      </c>
      <c r="B1191">
        <v>10000</v>
      </c>
    </row>
    <row r="1192" spans="1:2" x14ac:dyDescent="0.25">
      <c r="A1192" s="60" t="s">
        <v>16367</v>
      </c>
      <c r="B1192">
        <v>10000</v>
      </c>
    </row>
    <row r="1193" spans="1:2" x14ac:dyDescent="0.25">
      <c r="A1193" s="60" t="s">
        <v>16368</v>
      </c>
      <c r="B1193">
        <v>10300</v>
      </c>
    </row>
    <row r="1194" spans="1:2" x14ac:dyDescent="0.25">
      <c r="A1194" s="60" t="s">
        <v>16369</v>
      </c>
      <c r="B1194">
        <v>10300</v>
      </c>
    </row>
    <row r="1195" spans="1:2" x14ac:dyDescent="0.25">
      <c r="A1195" s="60" t="s">
        <v>16370</v>
      </c>
      <c r="B1195">
        <v>9400</v>
      </c>
    </row>
    <row r="1196" spans="1:2" x14ac:dyDescent="0.25">
      <c r="A1196" s="60" t="s">
        <v>16372</v>
      </c>
      <c r="B1196">
        <v>9400</v>
      </c>
    </row>
    <row r="1197" spans="1:2" x14ac:dyDescent="0.25">
      <c r="A1197" s="60" t="s">
        <v>16374</v>
      </c>
      <c r="B1197">
        <v>36000</v>
      </c>
    </row>
    <row r="1198" spans="1:2" x14ac:dyDescent="0.25">
      <c r="A1198" s="60" t="s">
        <v>16375</v>
      </c>
      <c r="B1198">
        <v>8900</v>
      </c>
    </row>
    <row r="1199" spans="1:2" x14ac:dyDescent="0.25">
      <c r="A1199" s="60" t="s">
        <v>16376</v>
      </c>
      <c r="B1199">
        <v>9400</v>
      </c>
    </row>
    <row r="1200" spans="1:2" x14ac:dyDescent="0.25">
      <c r="A1200" s="60" t="s">
        <v>16377</v>
      </c>
      <c r="B1200">
        <v>31500</v>
      </c>
    </row>
    <row r="1201" spans="1:2" x14ac:dyDescent="0.25">
      <c r="A1201" s="60" t="s">
        <v>16378</v>
      </c>
      <c r="B1201">
        <v>8900</v>
      </c>
    </row>
    <row r="1202" spans="1:2" x14ac:dyDescent="0.25">
      <c r="A1202" s="60" t="s">
        <v>16379</v>
      </c>
      <c r="B1202">
        <v>9400</v>
      </c>
    </row>
    <row r="1203" spans="1:2" x14ac:dyDescent="0.25">
      <c r="A1203" s="60" t="s">
        <v>16380</v>
      </c>
      <c r="B1203">
        <v>9400</v>
      </c>
    </row>
    <row r="1204" spans="1:2" x14ac:dyDescent="0.25">
      <c r="A1204" s="60" t="s">
        <v>16381</v>
      </c>
      <c r="B1204">
        <v>10300</v>
      </c>
    </row>
    <row r="1205" spans="1:2" x14ac:dyDescent="0.25">
      <c r="A1205" s="60" t="s">
        <v>16382</v>
      </c>
      <c r="B1205">
        <v>9400</v>
      </c>
    </row>
    <row r="1206" spans="1:2" x14ac:dyDescent="0.25">
      <c r="A1206" s="60" t="s">
        <v>16383</v>
      </c>
      <c r="B1206">
        <v>10300</v>
      </c>
    </row>
    <row r="1207" spans="1:2" x14ac:dyDescent="0.25">
      <c r="A1207" s="60" t="s">
        <v>16384</v>
      </c>
      <c r="B1207">
        <v>7600</v>
      </c>
    </row>
    <row r="1208" spans="1:2" x14ac:dyDescent="0.25">
      <c r="A1208" s="60" t="s">
        <v>16385</v>
      </c>
      <c r="B1208">
        <v>9400</v>
      </c>
    </row>
    <row r="1209" spans="1:2" x14ac:dyDescent="0.25">
      <c r="A1209" s="60" t="s">
        <v>16386</v>
      </c>
      <c r="B1209">
        <v>30000</v>
      </c>
    </row>
    <row r="1210" spans="1:2" x14ac:dyDescent="0.25">
      <c r="A1210" s="60" t="s">
        <v>16387</v>
      </c>
      <c r="B1210">
        <v>41200</v>
      </c>
    </row>
    <row r="1211" spans="1:2" x14ac:dyDescent="0.25">
      <c r="A1211" s="60" t="s">
        <v>16388</v>
      </c>
      <c r="B1211">
        <v>31500</v>
      </c>
    </row>
    <row r="1212" spans="1:2" x14ac:dyDescent="0.25">
      <c r="A1212" s="60" t="s">
        <v>16389</v>
      </c>
      <c r="B1212">
        <v>9400</v>
      </c>
    </row>
    <row r="1213" spans="1:2" x14ac:dyDescent="0.25">
      <c r="A1213" s="60" t="s">
        <v>16390</v>
      </c>
      <c r="B1213">
        <v>7600</v>
      </c>
    </row>
    <row r="1214" spans="1:2" x14ac:dyDescent="0.25">
      <c r="A1214" s="60" t="s">
        <v>89</v>
      </c>
      <c r="B1214">
        <v>9400</v>
      </c>
    </row>
    <row r="1215" spans="1:2" x14ac:dyDescent="0.25">
      <c r="A1215" s="60" t="s">
        <v>16391</v>
      </c>
      <c r="B1215">
        <v>31500</v>
      </c>
    </row>
    <row r="1216" spans="1:2" x14ac:dyDescent="0.25">
      <c r="A1216" s="60" t="s">
        <v>16392</v>
      </c>
      <c r="B1216">
        <v>9400</v>
      </c>
    </row>
    <row r="1217" spans="1:2" x14ac:dyDescent="0.25">
      <c r="A1217" s="60" t="s">
        <v>16393</v>
      </c>
      <c r="B1217">
        <v>9400</v>
      </c>
    </row>
    <row r="1218" spans="1:2" x14ac:dyDescent="0.25">
      <c r="A1218" s="60" t="s">
        <v>16394</v>
      </c>
      <c r="B1218">
        <v>9400</v>
      </c>
    </row>
    <row r="1219" spans="1:2" x14ac:dyDescent="0.25">
      <c r="A1219" s="60" t="s">
        <v>16395</v>
      </c>
      <c r="B1219">
        <v>9400</v>
      </c>
    </row>
    <row r="1220" spans="1:2" x14ac:dyDescent="0.25">
      <c r="A1220" s="60" t="s">
        <v>16396</v>
      </c>
      <c r="B1220">
        <v>31500</v>
      </c>
    </row>
    <row r="1221" spans="1:2" x14ac:dyDescent="0.25">
      <c r="A1221" s="60" t="s">
        <v>16397</v>
      </c>
      <c r="B1221">
        <v>31500</v>
      </c>
    </row>
    <row r="1222" spans="1:2" x14ac:dyDescent="0.25">
      <c r="A1222" s="60" t="s">
        <v>16398</v>
      </c>
      <c r="B1222">
        <v>9400</v>
      </c>
    </row>
    <row r="1223" spans="1:2" x14ac:dyDescent="0.25">
      <c r="A1223" s="60" t="s">
        <v>16399</v>
      </c>
      <c r="B1223">
        <v>9400</v>
      </c>
    </row>
    <row r="1224" spans="1:2" x14ac:dyDescent="0.25">
      <c r="A1224" s="60" t="s">
        <v>16400</v>
      </c>
      <c r="B1224">
        <v>9400</v>
      </c>
    </row>
    <row r="1225" spans="1:2" x14ac:dyDescent="0.25">
      <c r="A1225" s="60" t="s">
        <v>16401</v>
      </c>
      <c r="B1225">
        <v>9700</v>
      </c>
    </row>
    <row r="1226" spans="1:2" x14ac:dyDescent="0.25">
      <c r="A1226" s="60" t="s">
        <v>16402</v>
      </c>
      <c r="B1226">
        <v>9400</v>
      </c>
    </row>
    <row r="1227" spans="1:2" x14ac:dyDescent="0.25">
      <c r="A1227" s="60" t="s">
        <v>16403</v>
      </c>
      <c r="B1227">
        <v>31500</v>
      </c>
    </row>
    <row r="1228" spans="1:2" x14ac:dyDescent="0.25">
      <c r="A1228" s="60" t="s">
        <v>16404</v>
      </c>
      <c r="B1228">
        <v>30000</v>
      </c>
    </row>
    <row r="1229" spans="1:2" x14ac:dyDescent="0.25">
      <c r="A1229" s="60" t="s">
        <v>16405</v>
      </c>
      <c r="B1229">
        <v>30000</v>
      </c>
    </row>
    <row r="1230" spans="1:2" x14ac:dyDescent="0.25">
      <c r="A1230" s="60" t="s">
        <v>16406</v>
      </c>
      <c r="B1230">
        <v>30000</v>
      </c>
    </row>
    <row r="1231" spans="1:2" x14ac:dyDescent="0.25">
      <c r="A1231" s="60" t="s">
        <v>16407</v>
      </c>
      <c r="B1231">
        <v>31500</v>
      </c>
    </row>
    <row r="1232" spans="1:2" x14ac:dyDescent="0.25">
      <c r="A1232" s="60" t="s">
        <v>16408</v>
      </c>
      <c r="B1232">
        <v>9400</v>
      </c>
    </row>
    <row r="1233" spans="1:2" x14ac:dyDescent="0.25">
      <c r="A1233" s="60" t="s">
        <v>16409</v>
      </c>
      <c r="B1233">
        <v>10000</v>
      </c>
    </row>
    <row r="1234" spans="1:2" x14ac:dyDescent="0.25">
      <c r="A1234" s="60" t="s">
        <v>16411</v>
      </c>
      <c r="B1234">
        <v>30000</v>
      </c>
    </row>
    <row r="1235" spans="1:2" x14ac:dyDescent="0.25">
      <c r="A1235" s="60" t="s">
        <v>16412</v>
      </c>
      <c r="B1235">
        <v>34000</v>
      </c>
    </row>
    <row r="1236" spans="1:2" x14ac:dyDescent="0.25">
      <c r="A1236" s="60" t="s">
        <v>16413</v>
      </c>
      <c r="B1236">
        <v>31500</v>
      </c>
    </row>
    <row r="1237" spans="1:2" x14ac:dyDescent="0.25">
      <c r="A1237" s="60" t="s">
        <v>16414</v>
      </c>
      <c r="B1237">
        <v>35000</v>
      </c>
    </row>
    <row r="1238" spans="1:2" x14ac:dyDescent="0.25">
      <c r="A1238" s="60" t="s">
        <v>16415</v>
      </c>
      <c r="B1238">
        <v>10300</v>
      </c>
    </row>
    <row r="1239" spans="1:2" x14ac:dyDescent="0.25">
      <c r="A1239" s="60" t="s">
        <v>16416</v>
      </c>
      <c r="B1239">
        <v>9400</v>
      </c>
    </row>
    <row r="1240" spans="1:2" x14ac:dyDescent="0.25">
      <c r="A1240" s="60" t="s">
        <v>12782</v>
      </c>
      <c r="B1240">
        <v>10300</v>
      </c>
    </row>
    <row r="1241" spans="1:2" x14ac:dyDescent="0.25">
      <c r="A1241" s="60" t="s">
        <v>12721</v>
      </c>
      <c r="B1241">
        <v>10300</v>
      </c>
    </row>
    <row r="1242" spans="1:2" x14ac:dyDescent="0.25">
      <c r="A1242" s="60" t="s">
        <v>16417</v>
      </c>
      <c r="B1242">
        <v>9400</v>
      </c>
    </row>
    <row r="1243" spans="1:2" x14ac:dyDescent="0.25">
      <c r="A1243" s="60" t="s">
        <v>12711</v>
      </c>
      <c r="B1243">
        <v>10300</v>
      </c>
    </row>
    <row r="1244" spans="1:2" x14ac:dyDescent="0.25">
      <c r="A1244" s="60" t="s">
        <v>12787</v>
      </c>
      <c r="B1244">
        <v>10000</v>
      </c>
    </row>
    <row r="1245" spans="1:2" x14ac:dyDescent="0.25">
      <c r="A1245" s="60" t="s">
        <v>16419</v>
      </c>
      <c r="B1245">
        <v>10000</v>
      </c>
    </row>
    <row r="1246" spans="1:2" x14ac:dyDescent="0.25">
      <c r="A1246" s="60" t="s">
        <v>12701</v>
      </c>
      <c r="B1246">
        <v>7800</v>
      </c>
    </row>
    <row r="1247" spans="1:2" x14ac:dyDescent="0.25">
      <c r="A1247" s="60" t="s">
        <v>16420</v>
      </c>
      <c r="B1247">
        <v>10000</v>
      </c>
    </row>
    <row r="1248" spans="1:2" x14ac:dyDescent="0.25">
      <c r="A1248" s="60" t="s">
        <v>16421</v>
      </c>
      <c r="B1248">
        <v>9400</v>
      </c>
    </row>
    <row r="1249" spans="1:2" x14ac:dyDescent="0.25">
      <c r="A1249" s="60" t="s">
        <v>12757</v>
      </c>
      <c r="B1249">
        <v>10300</v>
      </c>
    </row>
    <row r="1250" spans="1:2" x14ac:dyDescent="0.25">
      <c r="A1250" s="60" t="s">
        <v>16422</v>
      </c>
      <c r="B1250">
        <v>7800</v>
      </c>
    </row>
    <row r="1251" spans="1:2" x14ac:dyDescent="0.25">
      <c r="A1251" s="60" t="s">
        <v>16423</v>
      </c>
      <c r="B1251">
        <v>10000</v>
      </c>
    </row>
    <row r="1252" spans="1:2" x14ac:dyDescent="0.25">
      <c r="A1252" s="60" t="s">
        <v>16424</v>
      </c>
      <c r="B1252">
        <v>10000</v>
      </c>
    </row>
    <row r="1253" spans="1:2" x14ac:dyDescent="0.25">
      <c r="A1253" s="60" t="s">
        <v>16425</v>
      </c>
      <c r="B1253">
        <v>10000</v>
      </c>
    </row>
    <row r="1254" spans="1:2" x14ac:dyDescent="0.25">
      <c r="A1254" s="60" t="s">
        <v>16427</v>
      </c>
      <c r="B1254">
        <v>9400</v>
      </c>
    </row>
    <row r="1255" spans="1:2" x14ac:dyDescent="0.25">
      <c r="A1255" s="60" t="s">
        <v>16429</v>
      </c>
      <c r="B1255">
        <v>34000</v>
      </c>
    </row>
    <row r="1256" spans="1:2" x14ac:dyDescent="0.25">
      <c r="A1256" s="60" t="s">
        <v>16430</v>
      </c>
      <c r="B1256">
        <v>8000</v>
      </c>
    </row>
    <row r="1257" spans="1:2" x14ac:dyDescent="0.25">
      <c r="A1257" s="60" t="s">
        <v>16431</v>
      </c>
      <c r="B1257">
        <v>9400</v>
      </c>
    </row>
    <row r="1258" spans="1:2" x14ac:dyDescent="0.25">
      <c r="A1258" s="60" t="s">
        <v>16432</v>
      </c>
      <c r="B1258">
        <v>10000</v>
      </c>
    </row>
    <row r="1259" spans="1:2" x14ac:dyDescent="0.25">
      <c r="A1259" s="60" t="s">
        <v>16433</v>
      </c>
      <c r="B1259">
        <v>10000</v>
      </c>
    </row>
    <row r="1260" spans="1:2" x14ac:dyDescent="0.25">
      <c r="A1260" s="60" t="s">
        <v>16434</v>
      </c>
      <c r="B1260">
        <v>36000</v>
      </c>
    </row>
    <row r="1261" spans="1:2" x14ac:dyDescent="0.25">
      <c r="A1261" s="60" t="s">
        <v>16435</v>
      </c>
      <c r="B1261">
        <v>9400</v>
      </c>
    </row>
    <row r="1262" spans="1:2" x14ac:dyDescent="0.25">
      <c r="A1262" s="60" t="s">
        <v>16436</v>
      </c>
      <c r="B1262">
        <v>9400</v>
      </c>
    </row>
    <row r="1263" spans="1:2" x14ac:dyDescent="0.25">
      <c r="A1263" s="60" t="s">
        <v>16437</v>
      </c>
      <c r="B1263">
        <v>36000</v>
      </c>
    </row>
    <row r="1264" spans="1:2" x14ac:dyDescent="0.25">
      <c r="A1264" s="60" t="s">
        <v>16438</v>
      </c>
      <c r="B1264">
        <v>34000</v>
      </c>
    </row>
    <row r="1265" spans="1:2" x14ac:dyDescent="0.25">
      <c r="A1265" s="60" t="s">
        <v>16439</v>
      </c>
      <c r="B1265">
        <v>9400</v>
      </c>
    </row>
    <row r="1266" spans="1:2" x14ac:dyDescent="0.25">
      <c r="A1266" s="60" t="s">
        <v>16441</v>
      </c>
      <c r="B1266">
        <v>34000</v>
      </c>
    </row>
    <row r="1267" spans="1:2" x14ac:dyDescent="0.25">
      <c r="A1267" s="60" t="s">
        <v>10446</v>
      </c>
      <c r="B1267">
        <v>7200</v>
      </c>
    </row>
    <row r="1268" spans="1:2" x14ac:dyDescent="0.25">
      <c r="A1268" s="60" t="s">
        <v>16442</v>
      </c>
      <c r="B1268">
        <v>10760</v>
      </c>
    </row>
    <row r="1269" spans="1:2" x14ac:dyDescent="0.25">
      <c r="A1269" s="60" t="s">
        <v>16443</v>
      </c>
      <c r="B1269">
        <v>9400</v>
      </c>
    </row>
    <row r="1270" spans="1:2" x14ac:dyDescent="0.25">
      <c r="A1270" s="60" t="s">
        <v>16444</v>
      </c>
      <c r="B1270">
        <v>9400</v>
      </c>
    </row>
    <row r="1271" spans="1:2" x14ac:dyDescent="0.25">
      <c r="A1271" s="60" t="s">
        <v>16445</v>
      </c>
      <c r="B1271">
        <v>30000</v>
      </c>
    </row>
    <row r="1272" spans="1:2" x14ac:dyDescent="0.25">
      <c r="A1272" s="60" t="s">
        <v>16446</v>
      </c>
      <c r="B1272">
        <v>30000</v>
      </c>
    </row>
    <row r="1273" spans="1:2" x14ac:dyDescent="0.25">
      <c r="A1273" s="60" t="s">
        <v>16447</v>
      </c>
      <c r="B1273">
        <v>9400</v>
      </c>
    </row>
    <row r="1274" spans="1:2" x14ac:dyDescent="0.25">
      <c r="A1274" s="60" t="s">
        <v>16448</v>
      </c>
      <c r="B1274">
        <v>7600</v>
      </c>
    </row>
    <row r="1275" spans="1:2" x14ac:dyDescent="0.25">
      <c r="A1275" s="60" t="s">
        <v>16449</v>
      </c>
      <c r="B1275">
        <v>10000</v>
      </c>
    </row>
    <row r="1276" spans="1:2" x14ac:dyDescent="0.25">
      <c r="A1276" s="60" t="s">
        <v>16450</v>
      </c>
      <c r="B1276">
        <v>8900</v>
      </c>
    </row>
    <row r="1277" spans="1:2" x14ac:dyDescent="0.25">
      <c r="A1277" s="60" t="s">
        <v>16451</v>
      </c>
      <c r="B1277">
        <v>9400</v>
      </c>
    </row>
    <row r="1278" spans="1:2" x14ac:dyDescent="0.25">
      <c r="A1278" s="60" t="s">
        <v>16452</v>
      </c>
      <c r="B1278">
        <v>9400</v>
      </c>
    </row>
    <row r="1279" spans="1:2" x14ac:dyDescent="0.25">
      <c r="A1279" s="60" t="s">
        <v>16453</v>
      </c>
      <c r="B1279">
        <v>9400</v>
      </c>
    </row>
    <row r="1280" spans="1:2" x14ac:dyDescent="0.25">
      <c r="A1280" s="60" t="s">
        <v>16454</v>
      </c>
      <c r="B1280">
        <v>32700</v>
      </c>
    </row>
    <row r="1281" spans="1:2" x14ac:dyDescent="0.25">
      <c r="A1281" s="60" t="s">
        <v>16455</v>
      </c>
      <c r="B1281">
        <v>10000</v>
      </c>
    </row>
    <row r="1282" spans="1:2" x14ac:dyDescent="0.25">
      <c r="A1282" s="60" t="s">
        <v>16456</v>
      </c>
      <c r="B1282">
        <v>31000</v>
      </c>
    </row>
    <row r="1283" spans="1:2" x14ac:dyDescent="0.25">
      <c r="A1283" s="60" t="s">
        <v>16457</v>
      </c>
      <c r="B1283">
        <v>32700</v>
      </c>
    </row>
    <row r="1284" spans="1:2" x14ac:dyDescent="0.25">
      <c r="A1284" s="60" t="s">
        <v>16458</v>
      </c>
      <c r="B1284">
        <v>9400</v>
      </c>
    </row>
    <row r="1285" spans="1:2" x14ac:dyDescent="0.25">
      <c r="A1285" s="60" t="s">
        <v>16459</v>
      </c>
      <c r="B1285">
        <v>32700</v>
      </c>
    </row>
    <row r="1286" spans="1:2" x14ac:dyDescent="0.25">
      <c r="A1286" s="60" t="s">
        <v>16460</v>
      </c>
      <c r="B1286">
        <v>31500</v>
      </c>
    </row>
    <row r="1287" spans="1:2" x14ac:dyDescent="0.25">
      <c r="A1287" s="60" t="s">
        <v>16461</v>
      </c>
      <c r="B1287">
        <v>9400</v>
      </c>
    </row>
    <row r="1288" spans="1:2" x14ac:dyDescent="0.25">
      <c r="A1288" s="60" t="s">
        <v>16462</v>
      </c>
      <c r="B1288">
        <v>31500</v>
      </c>
    </row>
    <row r="1289" spans="1:2" x14ac:dyDescent="0.25">
      <c r="A1289" s="60" t="s">
        <v>16463</v>
      </c>
      <c r="B1289">
        <v>9400</v>
      </c>
    </row>
    <row r="1290" spans="1:2" x14ac:dyDescent="0.25">
      <c r="A1290" s="60" t="s">
        <v>16464</v>
      </c>
      <c r="B1290">
        <v>9400</v>
      </c>
    </row>
    <row r="1291" spans="1:2" x14ac:dyDescent="0.25">
      <c r="A1291" s="60" t="s">
        <v>16465</v>
      </c>
      <c r="B1291">
        <v>8900</v>
      </c>
    </row>
    <row r="1292" spans="1:2" x14ac:dyDescent="0.25">
      <c r="A1292" s="60" t="s">
        <v>16466</v>
      </c>
      <c r="B1292">
        <v>7000</v>
      </c>
    </row>
    <row r="1293" spans="1:2" x14ac:dyDescent="0.25">
      <c r="A1293" s="60" t="s">
        <v>16467</v>
      </c>
      <c r="B1293">
        <v>31000</v>
      </c>
    </row>
    <row r="1294" spans="1:2" x14ac:dyDescent="0.25">
      <c r="A1294" s="60" t="s">
        <v>16468</v>
      </c>
      <c r="B1294">
        <v>31000</v>
      </c>
    </row>
    <row r="1295" spans="1:2" x14ac:dyDescent="0.25">
      <c r="A1295" s="60" t="s">
        <v>16469</v>
      </c>
      <c r="B1295">
        <v>32700</v>
      </c>
    </row>
    <row r="1296" spans="1:2" x14ac:dyDescent="0.25">
      <c r="A1296" s="60" t="s">
        <v>16470</v>
      </c>
      <c r="B1296">
        <v>7220</v>
      </c>
    </row>
    <row r="1297" spans="1:2" x14ac:dyDescent="0.25">
      <c r="A1297" s="60" t="s">
        <v>16</v>
      </c>
      <c r="B1297">
        <v>9400</v>
      </c>
    </row>
    <row r="1298" spans="1:2" x14ac:dyDescent="0.25">
      <c r="A1298" s="60" t="s">
        <v>16471</v>
      </c>
      <c r="B1298">
        <v>6650</v>
      </c>
    </row>
    <row r="1299" spans="1:2" x14ac:dyDescent="0.25">
      <c r="A1299" s="60" t="s">
        <v>16472</v>
      </c>
      <c r="B1299">
        <v>8900</v>
      </c>
    </row>
    <row r="1300" spans="1:2" x14ac:dyDescent="0.25">
      <c r="A1300" s="60" t="s">
        <v>16473</v>
      </c>
      <c r="B1300">
        <v>30000</v>
      </c>
    </row>
    <row r="1301" spans="1:2" x14ac:dyDescent="0.25">
      <c r="A1301" s="60" t="s">
        <v>16474</v>
      </c>
      <c r="B1301">
        <v>31000</v>
      </c>
    </row>
    <row r="1302" spans="1:2" x14ac:dyDescent="0.25">
      <c r="A1302" s="60" t="s">
        <v>16475</v>
      </c>
      <c r="B1302">
        <v>9400</v>
      </c>
    </row>
    <row r="1303" spans="1:2" x14ac:dyDescent="0.25">
      <c r="A1303" s="60" t="s">
        <v>16476</v>
      </c>
      <c r="B1303">
        <v>31500</v>
      </c>
    </row>
    <row r="1304" spans="1:2" x14ac:dyDescent="0.25">
      <c r="A1304" s="60" t="s">
        <v>16477</v>
      </c>
      <c r="B1304">
        <v>9400</v>
      </c>
    </row>
    <row r="1305" spans="1:2" x14ac:dyDescent="0.25">
      <c r="A1305" s="60" t="s">
        <v>16478</v>
      </c>
      <c r="B1305">
        <v>30000</v>
      </c>
    </row>
    <row r="1306" spans="1:2" x14ac:dyDescent="0.25">
      <c r="A1306" s="60" t="s">
        <v>16479</v>
      </c>
      <c r="B1306">
        <v>31500</v>
      </c>
    </row>
    <row r="1307" spans="1:2" x14ac:dyDescent="0.25">
      <c r="A1307" s="60" t="s">
        <v>16480</v>
      </c>
      <c r="B1307">
        <v>31000</v>
      </c>
    </row>
    <row r="1308" spans="1:2" x14ac:dyDescent="0.25">
      <c r="A1308" s="60" t="s">
        <v>16481</v>
      </c>
      <c r="B1308">
        <v>31500</v>
      </c>
    </row>
    <row r="1309" spans="1:2" x14ac:dyDescent="0.25">
      <c r="A1309" s="60" t="s">
        <v>16482</v>
      </c>
      <c r="B1309">
        <v>7400</v>
      </c>
    </row>
    <row r="1310" spans="1:2" x14ac:dyDescent="0.25">
      <c r="A1310" s="60" t="s">
        <v>16483</v>
      </c>
      <c r="B1310">
        <v>10000</v>
      </c>
    </row>
    <row r="1311" spans="1:2" x14ac:dyDescent="0.25">
      <c r="A1311" s="60" t="s">
        <v>16484</v>
      </c>
      <c r="B1311">
        <v>7400</v>
      </c>
    </row>
    <row r="1312" spans="1:2" x14ac:dyDescent="0.25">
      <c r="A1312" s="60" t="s">
        <v>16485</v>
      </c>
      <c r="B1312">
        <v>10000</v>
      </c>
    </row>
    <row r="1313" spans="1:2" x14ac:dyDescent="0.25">
      <c r="A1313" s="60" t="s">
        <v>16486</v>
      </c>
      <c r="B1313">
        <v>10000</v>
      </c>
    </row>
    <row r="1314" spans="1:2" x14ac:dyDescent="0.25">
      <c r="A1314" s="60" t="s">
        <v>16488</v>
      </c>
      <c r="B1314">
        <v>10000</v>
      </c>
    </row>
    <row r="1315" spans="1:2" x14ac:dyDescent="0.25">
      <c r="A1315" s="60" t="s">
        <v>16489</v>
      </c>
      <c r="B1315">
        <v>10000</v>
      </c>
    </row>
    <row r="1316" spans="1:2" x14ac:dyDescent="0.25">
      <c r="A1316" s="60" t="s">
        <v>16490</v>
      </c>
      <c r="B1316">
        <v>10800</v>
      </c>
    </row>
    <row r="1317" spans="1:2" x14ac:dyDescent="0.25">
      <c r="A1317" s="60" t="s">
        <v>16491</v>
      </c>
      <c r="B1317">
        <v>10000</v>
      </c>
    </row>
    <row r="1318" spans="1:2" x14ac:dyDescent="0.25">
      <c r="A1318" s="60" t="s">
        <v>16493</v>
      </c>
      <c r="B1318">
        <v>35000</v>
      </c>
    </row>
    <row r="1319" spans="1:2" x14ac:dyDescent="0.25">
      <c r="A1319" s="60" t="s">
        <v>16494</v>
      </c>
      <c r="B1319">
        <v>35000</v>
      </c>
    </row>
    <row r="1320" spans="1:2" x14ac:dyDescent="0.25">
      <c r="A1320" s="60" t="s">
        <v>16495</v>
      </c>
      <c r="B1320">
        <v>10000</v>
      </c>
    </row>
    <row r="1321" spans="1:2" x14ac:dyDescent="0.25">
      <c r="A1321" s="60" t="s">
        <v>16496</v>
      </c>
      <c r="B1321">
        <v>10000</v>
      </c>
    </row>
    <row r="1322" spans="1:2" x14ac:dyDescent="0.25">
      <c r="A1322" s="60" t="s">
        <v>16497</v>
      </c>
      <c r="B1322">
        <v>10000</v>
      </c>
    </row>
    <row r="1323" spans="1:2" x14ac:dyDescent="0.25">
      <c r="A1323" s="60" t="s">
        <v>16498</v>
      </c>
      <c r="B1323">
        <v>10000</v>
      </c>
    </row>
    <row r="1324" spans="1:2" x14ac:dyDescent="0.25">
      <c r="A1324" s="60" t="s">
        <v>16499</v>
      </c>
      <c r="B1324">
        <v>36000</v>
      </c>
    </row>
    <row r="1325" spans="1:2" x14ac:dyDescent="0.25">
      <c r="A1325" s="60" t="s">
        <v>16500</v>
      </c>
      <c r="B1325">
        <v>10000</v>
      </c>
    </row>
    <row r="1326" spans="1:2" x14ac:dyDescent="0.25">
      <c r="A1326" s="60" t="s">
        <v>16501</v>
      </c>
      <c r="B1326">
        <v>36000</v>
      </c>
    </row>
    <row r="1327" spans="1:2" x14ac:dyDescent="0.25">
      <c r="A1327" s="60" t="s">
        <v>16502</v>
      </c>
      <c r="B1327">
        <v>10000</v>
      </c>
    </row>
    <row r="1328" spans="1:2" x14ac:dyDescent="0.25">
      <c r="A1328" s="60" t="s">
        <v>16504</v>
      </c>
      <c r="B1328">
        <v>10300</v>
      </c>
    </row>
    <row r="1329" spans="1:2" x14ac:dyDescent="0.25">
      <c r="A1329" s="60" t="s">
        <v>16505</v>
      </c>
      <c r="B1329">
        <v>10000</v>
      </c>
    </row>
    <row r="1330" spans="1:2" x14ac:dyDescent="0.25">
      <c r="A1330" s="60" t="s">
        <v>16506</v>
      </c>
      <c r="B1330">
        <v>10300</v>
      </c>
    </row>
    <row r="1331" spans="1:2" x14ac:dyDescent="0.25">
      <c r="A1331" s="60" t="s">
        <v>16508</v>
      </c>
      <c r="B1331">
        <v>36000</v>
      </c>
    </row>
    <row r="1332" spans="1:2" x14ac:dyDescent="0.25">
      <c r="A1332" s="60" t="s">
        <v>16509</v>
      </c>
      <c r="B1332">
        <v>10000</v>
      </c>
    </row>
    <row r="1333" spans="1:2" x14ac:dyDescent="0.25">
      <c r="A1333" s="60" t="s">
        <v>16510</v>
      </c>
      <c r="B1333">
        <v>23885</v>
      </c>
    </row>
    <row r="1334" spans="1:2" x14ac:dyDescent="0.25">
      <c r="A1334" s="60" t="s">
        <v>16511</v>
      </c>
      <c r="B1334">
        <v>10000</v>
      </c>
    </row>
    <row r="1335" spans="1:2" x14ac:dyDescent="0.25">
      <c r="A1335" s="60" t="s">
        <v>16512</v>
      </c>
      <c r="B1335">
        <v>10000</v>
      </c>
    </row>
    <row r="1336" spans="1:2" x14ac:dyDescent="0.25">
      <c r="A1336" s="60" t="s">
        <v>16513</v>
      </c>
      <c r="B1336">
        <v>9400</v>
      </c>
    </row>
    <row r="1337" spans="1:2" x14ac:dyDescent="0.25">
      <c r="A1337" s="60" t="s">
        <v>16514</v>
      </c>
      <c r="B1337">
        <v>10000</v>
      </c>
    </row>
    <row r="1338" spans="1:2" x14ac:dyDescent="0.25">
      <c r="A1338" s="60" t="s">
        <v>16515</v>
      </c>
      <c r="B1338">
        <v>10000</v>
      </c>
    </row>
    <row r="1339" spans="1:2" x14ac:dyDescent="0.25">
      <c r="A1339" s="60" t="s">
        <v>16517</v>
      </c>
      <c r="B1339">
        <v>10000</v>
      </c>
    </row>
    <row r="1340" spans="1:2" x14ac:dyDescent="0.25">
      <c r="A1340" s="60" t="s">
        <v>14059</v>
      </c>
      <c r="B1340">
        <v>10000</v>
      </c>
    </row>
    <row r="1341" spans="1:2" x14ac:dyDescent="0.25">
      <c r="A1341" s="60" t="s">
        <v>14079</v>
      </c>
      <c r="B1341">
        <v>10300</v>
      </c>
    </row>
    <row r="1342" spans="1:2" x14ac:dyDescent="0.25">
      <c r="A1342" s="60" t="s">
        <v>16518</v>
      </c>
      <c r="B1342">
        <v>35000</v>
      </c>
    </row>
    <row r="1343" spans="1:2" x14ac:dyDescent="0.25">
      <c r="A1343" s="60" t="s">
        <v>16519</v>
      </c>
      <c r="B1343">
        <v>10000</v>
      </c>
    </row>
    <row r="1344" spans="1:2" x14ac:dyDescent="0.25">
      <c r="A1344" s="60" t="s">
        <v>16520</v>
      </c>
      <c r="B1344">
        <v>9400</v>
      </c>
    </row>
    <row r="1345" spans="1:2" x14ac:dyDescent="0.25">
      <c r="A1345" s="60" t="s">
        <v>16521</v>
      </c>
      <c r="B1345">
        <v>10000</v>
      </c>
    </row>
    <row r="1346" spans="1:2" x14ac:dyDescent="0.25">
      <c r="A1346" s="60" t="s">
        <v>16522</v>
      </c>
      <c r="B1346">
        <v>36000</v>
      </c>
    </row>
    <row r="1347" spans="1:2" x14ac:dyDescent="0.25">
      <c r="A1347" s="60" t="s">
        <v>16523</v>
      </c>
      <c r="B1347">
        <v>34000</v>
      </c>
    </row>
    <row r="1348" spans="1:2" x14ac:dyDescent="0.25">
      <c r="A1348" s="60" t="s">
        <v>16524</v>
      </c>
      <c r="B1348">
        <v>36000</v>
      </c>
    </row>
    <row r="1349" spans="1:2" x14ac:dyDescent="0.25">
      <c r="A1349" s="60" t="s">
        <v>16525</v>
      </c>
      <c r="B1349">
        <v>34000</v>
      </c>
    </row>
    <row r="1350" spans="1:2" x14ac:dyDescent="0.25">
      <c r="A1350" s="60" t="s">
        <v>16526</v>
      </c>
      <c r="B1350">
        <v>10800</v>
      </c>
    </row>
    <row r="1351" spans="1:2" x14ac:dyDescent="0.25">
      <c r="A1351" s="60" t="s">
        <v>16527</v>
      </c>
      <c r="B1351">
        <v>7400</v>
      </c>
    </row>
    <row r="1352" spans="1:2" x14ac:dyDescent="0.25">
      <c r="A1352" s="60" t="s">
        <v>16528</v>
      </c>
      <c r="B1352">
        <v>6840</v>
      </c>
    </row>
    <row r="1353" spans="1:2" x14ac:dyDescent="0.25">
      <c r="A1353" s="60" t="s">
        <v>16529</v>
      </c>
      <c r="B1353">
        <v>10800</v>
      </c>
    </row>
    <row r="1354" spans="1:2" x14ac:dyDescent="0.25">
      <c r="A1354" s="60" t="s">
        <v>16530</v>
      </c>
      <c r="B1354">
        <v>10000</v>
      </c>
    </row>
    <row r="1355" spans="1:2" x14ac:dyDescent="0.25">
      <c r="A1355" s="60" t="s">
        <v>16531</v>
      </c>
      <c r="B1355">
        <v>9400</v>
      </c>
    </row>
    <row r="1356" spans="1:2" x14ac:dyDescent="0.25">
      <c r="A1356" s="60" t="s">
        <v>16532</v>
      </c>
      <c r="B1356">
        <v>9400</v>
      </c>
    </row>
    <row r="1357" spans="1:2" x14ac:dyDescent="0.25">
      <c r="A1357" s="60" t="s">
        <v>16533</v>
      </c>
      <c r="B1357">
        <v>10300</v>
      </c>
    </row>
    <row r="1358" spans="1:2" x14ac:dyDescent="0.25">
      <c r="A1358" s="60" t="s">
        <v>16534</v>
      </c>
      <c r="B1358">
        <v>10000</v>
      </c>
    </row>
    <row r="1359" spans="1:2" x14ac:dyDescent="0.25">
      <c r="A1359" s="60" t="s">
        <v>16535</v>
      </c>
      <c r="B1359">
        <v>10000</v>
      </c>
    </row>
    <row r="1360" spans="1:2" x14ac:dyDescent="0.25">
      <c r="A1360" s="60" t="s">
        <v>16536</v>
      </c>
      <c r="B1360">
        <v>10000</v>
      </c>
    </row>
    <row r="1361" spans="1:2" x14ac:dyDescent="0.25">
      <c r="A1361" s="60" t="s">
        <v>16537</v>
      </c>
      <c r="B1361">
        <v>10000</v>
      </c>
    </row>
    <row r="1362" spans="1:2" x14ac:dyDescent="0.25">
      <c r="A1362" s="60" t="s">
        <v>16538</v>
      </c>
      <c r="B1362">
        <v>10000</v>
      </c>
    </row>
    <row r="1363" spans="1:2" x14ac:dyDescent="0.25">
      <c r="A1363" s="60" t="s">
        <v>16539</v>
      </c>
      <c r="B1363">
        <v>10000</v>
      </c>
    </row>
    <row r="1364" spans="1:2" x14ac:dyDescent="0.25">
      <c r="A1364" s="60" t="s">
        <v>16540</v>
      </c>
      <c r="B1364">
        <v>10000</v>
      </c>
    </row>
    <row r="1365" spans="1:2" x14ac:dyDescent="0.25">
      <c r="A1365" s="60" t="s">
        <v>16541</v>
      </c>
      <c r="B1365">
        <v>10000</v>
      </c>
    </row>
    <row r="1366" spans="1:2" x14ac:dyDescent="0.25">
      <c r="A1366" s="60" t="s">
        <v>16542</v>
      </c>
      <c r="B1366">
        <v>10000</v>
      </c>
    </row>
    <row r="1367" spans="1:2" x14ac:dyDescent="0.25">
      <c r="A1367" s="60" t="s">
        <v>16543</v>
      </c>
      <c r="B1367">
        <v>6460</v>
      </c>
    </row>
    <row r="1368" spans="1:2" x14ac:dyDescent="0.25">
      <c r="A1368" s="60" t="s">
        <v>16544</v>
      </c>
      <c r="B1368">
        <v>9400</v>
      </c>
    </row>
    <row r="1369" spans="1:2" x14ac:dyDescent="0.25">
      <c r="A1369" s="60" t="s">
        <v>16546</v>
      </c>
      <c r="B1369">
        <v>9400</v>
      </c>
    </row>
    <row r="1370" spans="1:2" x14ac:dyDescent="0.25">
      <c r="A1370" s="60" t="s">
        <v>16548</v>
      </c>
      <c r="B1370">
        <v>9400</v>
      </c>
    </row>
    <row r="1371" spans="1:2" x14ac:dyDescent="0.25">
      <c r="A1371" s="60" t="s">
        <v>16550</v>
      </c>
      <c r="B1371">
        <v>10800</v>
      </c>
    </row>
    <row r="1372" spans="1:2" x14ac:dyDescent="0.25">
      <c r="A1372" s="60" t="s">
        <v>16552</v>
      </c>
      <c r="B1372">
        <v>7215</v>
      </c>
    </row>
    <row r="1373" spans="1:2" x14ac:dyDescent="0.25">
      <c r="A1373" s="60" t="s">
        <v>16553</v>
      </c>
      <c r="B1373">
        <v>10300</v>
      </c>
    </row>
    <row r="1374" spans="1:2" x14ac:dyDescent="0.25">
      <c r="A1374" s="60" t="s">
        <v>16555</v>
      </c>
      <c r="B1374">
        <v>36000</v>
      </c>
    </row>
    <row r="1375" spans="1:2" x14ac:dyDescent="0.25">
      <c r="A1375" s="60" t="s">
        <v>16556</v>
      </c>
      <c r="B1375">
        <v>36000</v>
      </c>
    </row>
    <row r="1376" spans="1:2" x14ac:dyDescent="0.25">
      <c r="A1376" s="60" t="s">
        <v>16557</v>
      </c>
      <c r="B1376">
        <v>7600</v>
      </c>
    </row>
    <row r="1377" spans="1:2" x14ac:dyDescent="0.25">
      <c r="A1377" s="60" t="s">
        <v>16558</v>
      </c>
      <c r="B1377">
        <v>9400</v>
      </c>
    </row>
    <row r="1378" spans="1:2" x14ac:dyDescent="0.25">
      <c r="A1378" s="60" t="s">
        <v>16559</v>
      </c>
      <c r="B1378">
        <v>9400</v>
      </c>
    </row>
    <row r="1379" spans="1:2" x14ac:dyDescent="0.25">
      <c r="A1379" s="60" t="s">
        <v>16560</v>
      </c>
      <c r="B1379">
        <v>2800</v>
      </c>
    </row>
    <row r="1380" spans="1:2" x14ac:dyDescent="0.25">
      <c r="A1380" s="60" t="s">
        <v>16561</v>
      </c>
      <c r="B1380">
        <v>7400</v>
      </c>
    </row>
    <row r="1381" spans="1:2" x14ac:dyDescent="0.25">
      <c r="A1381" s="60" t="s">
        <v>16563</v>
      </c>
      <c r="B1381">
        <v>9400</v>
      </c>
    </row>
    <row r="1382" spans="1:2" x14ac:dyDescent="0.25">
      <c r="A1382" s="60" t="s">
        <v>16564</v>
      </c>
      <c r="B1382">
        <v>10300</v>
      </c>
    </row>
    <row r="1383" spans="1:2" x14ac:dyDescent="0.25">
      <c r="A1383" s="60" t="s">
        <v>16565</v>
      </c>
      <c r="B1383">
        <v>10800</v>
      </c>
    </row>
    <row r="1384" spans="1:2" x14ac:dyDescent="0.25">
      <c r="A1384" s="60" t="s">
        <v>11451</v>
      </c>
      <c r="B1384">
        <v>7215</v>
      </c>
    </row>
    <row r="1385" spans="1:2" x14ac:dyDescent="0.25">
      <c r="A1385" s="60" t="s">
        <v>16566</v>
      </c>
      <c r="B1385">
        <v>36000</v>
      </c>
    </row>
    <row r="1386" spans="1:2" x14ac:dyDescent="0.25">
      <c r="A1386" s="60" t="s">
        <v>16567</v>
      </c>
      <c r="B1386">
        <v>9400</v>
      </c>
    </row>
    <row r="1387" spans="1:2" x14ac:dyDescent="0.25">
      <c r="A1387" s="60" t="s">
        <v>16568</v>
      </c>
      <c r="B1387">
        <v>9400</v>
      </c>
    </row>
    <row r="1388" spans="1:2" x14ac:dyDescent="0.25">
      <c r="A1388" s="60" t="s">
        <v>16569</v>
      </c>
      <c r="B1388">
        <v>9400</v>
      </c>
    </row>
    <row r="1389" spans="1:2" x14ac:dyDescent="0.25">
      <c r="A1389" s="60" t="s">
        <v>16570</v>
      </c>
      <c r="B1389">
        <v>36000</v>
      </c>
    </row>
    <row r="1390" spans="1:2" x14ac:dyDescent="0.25">
      <c r="A1390" s="60" t="s">
        <v>16571</v>
      </c>
      <c r="B1390">
        <v>10000</v>
      </c>
    </row>
    <row r="1391" spans="1:2" x14ac:dyDescent="0.25">
      <c r="A1391" s="60" t="s">
        <v>16572</v>
      </c>
      <c r="B1391">
        <v>9400</v>
      </c>
    </row>
    <row r="1392" spans="1:2" x14ac:dyDescent="0.25">
      <c r="A1392" s="60" t="s">
        <v>16573</v>
      </c>
      <c r="B1392">
        <v>34000</v>
      </c>
    </row>
    <row r="1393" spans="1:2" x14ac:dyDescent="0.25">
      <c r="A1393" s="60" t="s">
        <v>16574</v>
      </c>
      <c r="B1393">
        <v>8000</v>
      </c>
    </row>
    <row r="1394" spans="1:2" x14ac:dyDescent="0.25">
      <c r="A1394" s="60" t="s">
        <v>16575</v>
      </c>
      <c r="B1394">
        <v>9400</v>
      </c>
    </row>
    <row r="1395" spans="1:2" x14ac:dyDescent="0.25">
      <c r="A1395" s="60" t="s">
        <v>16576</v>
      </c>
      <c r="B1395">
        <v>7600</v>
      </c>
    </row>
    <row r="1396" spans="1:2" x14ac:dyDescent="0.25">
      <c r="A1396" s="60" t="s">
        <v>16577</v>
      </c>
      <c r="B1396">
        <v>9400</v>
      </c>
    </row>
    <row r="1397" spans="1:2" x14ac:dyDescent="0.25">
      <c r="A1397" s="60" t="s">
        <v>16578</v>
      </c>
      <c r="B1397">
        <v>9400</v>
      </c>
    </row>
    <row r="1398" spans="1:2" x14ac:dyDescent="0.25">
      <c r="A1398" s="60" t="s">
        <v>16579</v>
      </c>
      <c r="B1398">
        <v>10000</v>
      </c>
    </row>
    <row r="1399" spans="1:2" x14ac:dyDescent="0.25">
      <c r="A1399" s="60" t="s">
        <v>16580</v>
      </c>
      <c r="B1399">
        <v>9400</v>
      </c>
    </row>
    <row r="1400" spans="1:2" x14ac:dyDescent="0.25">
      <c r="A1400" s="60" t="s">
        <v>16582</v>
      </c>
      <c r="B1400">
        <v>10000</v>
      </c>
    </row>
    <row r="1401" spans="1:2" x14ac:dyDescent="0.25">
      <c r="A1401" s="60" t="s">
        <v>16584</v>
      </c>
      <c r="B1401">
        <v>9400</v>
      </c>
    </row>
    <row r="1402" spans="1:2" x14ac:dyDescent="0.25">
      <c r="A1402" s="60" t="s">
        <v>16586</v>
      </c>
      <c r="B1402">
        <v>9400</v>
      </c>
    </row>
    <row r="1403" spans="1:2" x14ac:dyDescent="0.25">
      <c r="A1403" s="60" t="s">
        <v>16588</v>
      </c>
      <c r="B1403">
        <v>9400</v>
      </c>
    </row>
    <row r="1404" spans="1:2" x14ac:dyDescent="0.25">
      <c r="A1404" s="60" t="s">
        <v>16589</v>
      </c>
      <c r="B1404">
        <v>35000</v>
      </c>
    </row>
    <row r="1405" spans="1:2" x14ac:dyDescent="0.25">
      <c r="A1405" s="60" t="s">
        <v>16590</v>
      </c>
      <c r="B1405">
        <v>36000</v>
      </c>
    </row>
    <row r="1406" spans="1:2" x14ac:dyDescent="0.25">
      <c r="A1406" s="60" t="s">
        <v>16591</v>
      </c>
      <c r="B1406">
        <v>9400</v>
      </c>
    </row>
    <row r="1407" spans="1:2" x14ac:dyDescent="0.25">
      <c r="A1407" s="60" t="s">
        <v>16592</v>
      </c>
      <c r="B1407">
        <v>10000</v>
      </c>
    </row>
    <row r="1408" spans="1:2" x14ac:dyDescent="0.25">
      <c r="A1408" s="60" t="s">
        <v>16593</v>
      </c>
      <c r="B1408">
        <v>36000</v>
      </c>
    </row>
    <row r="1409" spans="1:2" x14ac:dyDescent="0.25">
      <c r="A1409" s="60" t="s">
        <v>16594</v>
      </c>
      <c r="B1409">
        <v>36000</v>
      </c>
    </row>
    <row r="1410" spans="1:2" x14ac:dyDescent="0.25">
      <c r="A1410" s="60" t="s">
        <v>16595</v>
      </c>
      <c r="B1410">
        <v>34000</v>
      </c>
    </row>
    <row r="1411" spans="1:2" x14ac:dyDescent="0.25">
      <c r="A1411" s="60" t="s">
        <v>16596</v>
      </c>
      <c r="B1411">
        <v>10000</v>
      </c>
    </row>
    <row r="1412" spans="1:2" x14ac:dyDescent="0.25">
      <c r="A1412" s="60" t="s">
        <v>16597</v>
      </c>
      <c r="B1412">
        <v>10000</v>
      </c>
    </row>
    <row r="1413" spans="1:2" x14ac:dyDescent="0.25">
      <c r="A1413" s="60" t="s">
        <v>16598</v>
      </c>
      <c r="B1413">
        <v>9400</v>
      </c>
    </row>
    <row r="1414" spans="1:2" x14ac:dyDescent="0.25">
      <c r="A1414" s="60" t="s">
        <v>16599</v>
      </c>
      <c r="B1414">
        <v>10200</v>
      </c>
    </row>
    <row r="1415" spans="1:2" x14ac:dyDescent="0.25">
      <c r="A1415" s="60" t="s">
        <v>16600</v>
      </c>
      <c r="B1415">
        <v>9400</v>
      </c>
    </row>
    <row r="1416" spans="1:2" x14ac:dyDescent="0.25">
      <c r="A1416" s="60" t="s">
        <v>16601</v>
      </c>
      <c r="B1416">
        <v>9400</v>
      </c>
    </row>
    <row r="1417" spans="1:2" x14ac:dyDescent="0.25">
      <c r="A1417" s="60" t="s">
        <v>16602</v>
      </c>
      <c r="B1417">
        <v>2742</v>
      </c>
    </row>
    <row r="1418" spans="1:2" x14ac:dyDescent="0.25">
      <c r="A1418" s="60" t="s">
        <v>16603</v>
      </c>
      <c r="B1418">
        <v>2742</v>
      </c>
    </row>
    <row r="1419" spans="1:2" x14ac:dyDescent="0.25">
      <c r="A1419" s="60" t="s">
        <v>16604</v>
      </c>
      <c r="B1419">
        <v>7600</v>
      </c>
    </row>
    <row r="1420" spans="1:2" x14ac:dyDescent="0.25">
      <c r="A1420" s="60" t="s">
        <v>16605</v>
      </c>
      <c r="B1420">
        <v>2002</v>
      </c>
    </row>
    <row r="1421" spans="1:2" x14ac:dyDescent="0.25">
      <c r="A1421" s="60" t="s">
        <v>16606</v>
      </c>
      <c r="B1421">
        <v>3255</v>
      </c>
    </row>
    <row r="1422" spans="1:2" x14ac:dyDescent="0.25">
      <c r="A1422" s="60" t="s">
        <v>12764</v>
      </c>
      <c r="B1422">
        <v>9700</v>
      </c>
    </row>
    <row r="1423" spans="1:2" x14ac:dyDescent="0.25">
      <c r="A1423" s="60" t="s">
        <v>16607</v>
      </c>
      <c r="B1423">
        <v>8900</v>
      </c>
    </row>
    <row r="1424" spans="1:2" x14ac:dyDescent="0.25">
      <c r="A1424" s="60" t="s">
        <v>16608</v>
      </c>
      <c r="B1424">
        <v>9400</v>
      </c>
    </row>
    <row r="1425" spans="1:2" x14ac:dyDescent="0.25">
      <c r="A1425" s="60" t="s">
        <v>16609</v>
      </c>
      <c r="B1425">
        <v>8900</v>
      </c>
    </row>
    <row r="1426" spans="1:2" x14ac:dyDescent="0.25">
      <c r="A1426" s="60" t="s">
        <v>16610</v>
      </c>
      <c r="B1426">
        <v>30000</v>
      </c>
    </row>
    <row r="1427" spans="1:2" x14ac:dyDescent="0.25">
      <c r="A1427" s="60" t="s">
        <v>16611</v>
      </c>
      <c r="B1427">
        <v>2400</v>
      </c>
    </row>
    <row r="1428" spans="1:2" x14ac:dyDescent="0.25">
      <c r="A1428" s="60" t="s">
        <v>16612</v>
      </c>
      <c r="B1428">
        <v>2633</v>
      </c>
    </row>
    <row r="1429" spans="1:2" x14ac:dyDescent="0.25">
      <c r="A1429" s="60" t="s">
        <v>16613</v>
      </c>
      <c r="B1429">
        <v>7030</v>
      </c>
    </row>
    <row r="1430" spans="1:2" x14ac:dyDescent="0.25">
      <c r="A1430" s="60" t="s">
        <v>10658</v>
      </c>
      <c r="B1430">
        <v>7200</v>
      </c>
    </row>
    <row r="1431" spans="1:2" x14ac:dyDescent="0.25">
      <c r="A1431" s="60" t="s">
        <v>16614</v>
      </c>
      <c r="B1431">
        <v>10000</v>
      </c>
    </row>
    <row r="1432" spans="1:2" x14ac:dyDescent="0.25">
      <c r="A1432" s="60" t="s">
        <v>16616</v>
      </c>
      <c r="B1432">
        <v>7400</v>
      </c>
    </row>
    <row r="1433" spans="1:2" x14ac:dyDescent="0.25">
      <c r="A1433" s="60" t="s">
        <v>16617</v>
      </c>
      <c r="B1433">
        <v>6641</v>
      </c>
    </row>
    <row r="1434" spans="1:2" x14ac:dyDescent="0.25">
      <c r="A1434" s="60" t="s">
        <v>16618</v>
      </c>
      <c r="B1434">
        <v>10000</v>
      </c>
    </row>
    <row r="1435" spans="1:2" x14ac:dyDescent="0.25">
      <c r="A1435" s="60" t="s">
        <v>16619</v>
      </c>
      <c r="B1435">
        <v>10000</v>
      </c>
    </row>
    <row r="1436" spans="1:2" x14ac:dyDescent="0.25">
      <c r="A1436" s="60" t="s">
        <v>16620</v>
      </c>
      <c r="B1436">
        <v>37700</v>
      </c>
    </row>
    <row r="1437" spans="1:2" x14ac:dyDescent="0.25">
      <c r="A1437" s="60" t="s">
        <v>16621</v>
      </c>
      <c r="B1437">
        <v>8000</v>
      </c>
    </row>
    <row r="1438" spans="1:2" x14ac:dyDescent="0.25">
      <c r="A1438" s="60" t="s">
        <v>16622</v>
      </c>
      <c r="B1438">
        <v>10000</v>
      </c>
    </row>
    <row r="1439" spans="1:2" x14ac:dyDescent="0.25">
      <c r="A1439" s="60" t="s">
        <v>16623</v>
      </c>
      <c r="B1439">
        <v>7400</v>
      </c>
    </row>
    <row r="1440" spans="1:2" x14ac:dyDescent="0.25">
      <c r="A1440" s="60" t="s">
        <v>16624</v>
      </c>
      <c r="B1440">
        <v>10000</v>
      </c>
    </row>
    <row r="1441" spans="1:2" x14ac:dyDescent="0.25">
      <c r="A1441" s="60" t="s">
        <v>16625</v>
      </c>
      <c r="B1441">
        <v>10000</v>
      </c>
    </row>
    <row r="1442" spans="1:2" x14ac:dyDescent="0.25">
      <c r="A1442" s="60" t="s">
        <v>16626</v>
      </c>
      <c r="B1442">
        <v>10800</v>
      </c>
    </row>
    <row r="1443" spans="1:2" x14ac:dyDescent="0.25">
      <c r="A1443" s="60" t="s">
        <v>16627</v>
      </c>
      <c r="B1443">
        <v>8000</v>
      </c>
    </row>
    <row r="1444" spans="1:2" x14ac:dyDescent="0.25">
      <c r="A1444" s="60" t="s">
        <v>16628</v>
      </c>
      <c r="B1444">
        <v>7800</v>
      </c>
    </row>
    <row r="1445" spans="1:2" x14ac:dyDescent="0.25">
      <c r="A1445" s="60" t="s">
        <v>16629</v>
      </c>
      <c r="B1445">
        <v>10000</v>
      </c>
    </row>
    <row r="1446" spans="1:2" x14ac:dyDescent="0.25">
      <c r="A1446" s="60" t="s">
        <v>16630</v>
      </c>
      <c r="B1446">
        <v>8403</v>
      </c>
    </row>
    <row r="1447" spans="1:2" x14ac:dyDescent="0.25">
      <c r="A1447" s="60" t="s">
        <v>16631</v>
      </c>
      <c r="B1447">
        <v>10000</v>
      </c>
    </row>
    <row r="1448" spans="1:2" x14ac:dyDescent="0.25">
      <c r="A1448" s="60" t="s">
        <v>16632</v>
      </c>
      <c r="B1448">
        <v>10000</v>
      </c>
    </row>
    <row r="1449" spans="1:2" x14ac:dyDescent="0.25">
      <c r="A1449" s="60" t="s">
        <v>16633</v>
      </c>
      <c r="B1449">
        <v>10800</v>
      </c>
    </row>
    <row r="1450" spans="1:2" x14ac:dyDescent="0.25">
      <c r="A1450" s="60" t="s">
        <v>16634</v>
      </c>
      <c r="B1450">
        <v>10800</v>
      </c>
    </row>
    <row r="1451" spans="1:2" x14ac:dyDescent="0.25">
      <c r="A1451" s="60" t="s">
        <v>16635</v>
      </c>
      <c r="B1451">
        <v>10800</v>
      </c>
    </row>
    <row r="1452" spans="1:2" x14ac:dyDescent="0.25">
      <c r="A1452" s="60" t="s">
        <v>16636</v>
      </c>
      <c r="B1452">
        <v>10800</v>
      </c>
    </row>
    <row r="1453" spans="1:2" x14ac:dyDescent="0.25">
      <c r="A1453" s="60" t="s">
        <v>16637</v>
      </c>
      <c r="B1453">
        <v>10800</v>
      </c>
    </row>
    <row r="1454" spans="1:2" x14ac:dyDescent="0.25">
      <c r="A1454" s="60" t="s">
        <v>16638</v>
      </c>
      <c r="B1454">
        <v>8000</v>
      </c>
    </row>
    <row r="1455" spans="1:2" x14ac:dyDescent="0.25">
      <c r="A1455" s="60" t="s">
        <v>16639</v>
      </c>
      <c r="B1455">
        <v>7600</v>
      </c>
    </row>
    <row r="1456" spans="1:2" x14ac:dyDescent="0.25">
      <c r="A1456" s="60" t="s">
        <v>16640</v>
      </c>
      <c r="B1456">
        <v>7600</v>
      </c>
    </row>
    <row r="1457" spans="1:2" x14ac:dyDescent="0.25">
      <c r="A1457" s="60" t="s">
        <v>16641</v>
      </c>
      <c r="B1457">
        <v>10000</v>
      </c>
    </row>
    <row r="1458" spans="1:2" x14ac:dyDescent="0.25">
      <c r="A1458" s="60" t="s">
        <v>16642</v>
      </c>
      <c r="B1458">
        <v>7215</v>
      </c>
    </row>
    <row r="1459" spans="1:2" x14ac:dyDescent="0.25">
      <c r="A1459" s="60" t="s">
        <v>16643</v>
      </c>
      <c r="B1459">
        <v>8000</v>
      </c>
    </row>
    <row r="1460" spans="1:2" x14ac:dyDescent="0.25">
      <c r="A1460" s="60" t="s">
        <v>16644</v>
      </c>
      <c r="B1460">
        <v>8000</v>
      </c>
    </row>
    <row r="1461" spans="1:2" x14ac:dyDescent="0.25">
      <c r="A1461" s="60" t="s">
        <v>16645</v>
      </c>
      <c r="B1461">
        <v>34000</v>
      </c>
    </row>
    <row r="1462" spans="1:2" x14ac:dyDescent="0.25">
      <c r="A1462" s="60" t="s">
        <v>16646</v>
      </c>
      <c r="B1462">
        <v>7200</v>
      </c>
    </row>
    <row r="1463" spans="1:2" x14ac:dyDescent="0.25">
      <c r="A1463" s="60" t="s">
        <v>16647</v>
      </c>
      <c r="B1463">
        <v>7400</v>
      </c>
    </row>
    <row r="1464" spans="1:2" x14ac:dyDescent="0.25">
      <c r="A1464" s="60" t="s">
        <v>16648</v>
      </c>
      <c r="B1464">
        <v>7410</v>
      </c>
    </row>
    <row r="1465" spans="1:2" x14ac:dyDescent="0.25">
      <c r="A1465" s="60" t="s">
        <v>16649</v>
      </c>
      <c r="B1465">
        <v>9400</v>
      </c>
    </row>
    <row r="1466" spans="1:2" x14ac:dyDescent="0.25">
      <c r="A1466" s="60" t="s">
        <v>16650</v>
      </c>
      <c r="B1466">
        <v>7400</v>
      </c>
    </row>
    <row r="1467" spans="1:2" x14ac:dyDescent="0.25">
      <c r="A1467" s="60" t="s">
        <v>16651</v>
      </c>
      <c r="B1467">
        <v>10000</v>
      </c>
    </row>
    <row r="1468" spans="1:2" x14ac:dyDescent="0.25">
      <c r="A1468" s="60" t="s">
        <v>16652</v>
      </c>
      <c r="B1468">
        <v>7220</v>
      </c>
    </row>
    <row r="1469" spans="1:2" x14ac:dyDescent="0.25">
      <c r="A1469" s="60" t="s">
        <v>16653</v>
      </c>
      <c r="B1469">
        <v>10000</v>
      </c>
    </row>
    <row r="1470" spans="1:2" x14ac:dyDescent="0.25">
      <c r="A1470" s="60" t="s">
        <v>16654</v>
      </c>
      <c r="B1470">
        <v>10000</v>
      </c>
    </row>
    <row r="1471" spans="1:2" x14ac:dyDescent="0.25">
      <c r="A1471" s="60" t="s">
        <v>16655</v>
      </c>
      <c r="B1471">
        <v>10000</v>
      </c>
    </row>
    <row r="1472" spans="1:2" x14ac:dyDescent="0.25">
      <c r="A1472" s="60" t="s">
        <v>16656</v>
      </c>
      <c r="B1472">
        <v>10000</v>
      </c>
    </row>
    <row r="1473" spans="1:2" x14ac:dyDescent="0.25">
      <c r="A1473" s="60" t="s">
        <v>16657</v>
      </c>
      <c r="B1473">
        <v>10000</v>
      </c>
    </row>
    <row r="1474" spans="1:2" x14ac:dyDescent="0.25">
      <c r="A1474" s="60" t="s">
        <v>87</v>
      </c>
      <c r="B1474">
        <v>10000</v>
      </c>
    </row>
    <row r="1475" spans="1:2" x14ac:dyDescent="0.25">
      <c r="A1475" s="60" t="s">
        <v>16658</v>
      </c>
      <c r="B1475">
        <v>10800</v>
      </c>
    </row>
    <row r="1476" spans="1:2" x14ac:dyDescent="0.25">
      <c r="A1476" s="60" t="s">
        <v>16660</v>
      </c>
      <c r="B1476">
        <v>7200</v>
      </c>
    </row>
    <row r="1477" spans="1:2" x14ac:dyDescent="0.25">
      <c r="A1477" s="60" t="s">
        <v>16661</v>
      </c>
      <c r="B1477">
        <v>10800</v>
      </c>
    </row>
    <row r="1478" spans="1:2" x14ac:dyDescent="0.25">
      <c r="A1478" s="60" t="s">
        <v>16662</v>
      </c>
      <c r="B1478">
        <v>10000</v>
      </c>
    </row>
    <row r="1479" spans="1:2" x14ac:dyDescent="0.25">
      <c r="A1479" s="60" t="s">
        <v>16663</v>
      </c>
      <c r="B1479">
        <v>10300</v>
      </c>
    </row>
    <row r="1480" spans="1:2" x14ac:dyDescent="0.25">
      <c r="A1480" s="60" t="s">
        <v>16665</v>
      </c>
      <c r="B1480">
        <v>10800</v>
      </c>
    </row>
    <row r="1481" spans="1:2" x14ac:dyDescent="0.25">
      <c r="A1481" s="60" t="s">
        <v>16666</v>
      </c>
      <c r="B1481">
        <v>9400</v>
      </c>
    </row>
    <row r="1482" spans="1:2" x14ac:dyDescent="0.25">
      <c r="A1482" s="60" t="s">
        <v>16668</v>
      </c>
      <c r="B1482">
        <v>10000</v>
      </c>
    </row>
    <row r="1483" spans="1:2" x14ac:dyDescent="0.25">
      <c r="A1483" s="60" t="s">
        <v>16669</v>
      </c>
      <c r="B1483">
        <v>35000</v>
      </c>
    </row>
    <row r="1484" spans="1:2" x14ac:dyDescent="0.25">
      <c r="A1484" s="60" t="s">
        <v>16670</v>
      </c>
      <c r="B1484">
        <v>36000</v>
      </c>
    </row>
    <row r="1485" spans="1:2" x14ac:dyDescent="0.25">
      <c r="A1485" s="60" t="s">
        <v>16671</v>
      </c>
      <c r="B1485">
        <v>36000</v>
      </c>
    </row>
    <row r="1486" spans="1:2" x14ac:dyDescent="0.25">
      <c r="A1486" s="60" t="s">
        <v>16672</v>
      </c>
      <c r="B1486">
        <v>10000</v>
      </c>
    </row>
    <row r="1487" spans="1:2" x14ac:dyDescent="0.25">
      <c r="A1487" s="60" t="s">
        <v>14061</v>
      </c>
      <c r="B1487">
        <v>10800</v>
      </c>
    </row>
    <row r="1488" spans="1:2" x14ac:dyDescent="0.25">
      <c r="A1488" s="60" t="s">
        <v>16673</v>
      </c>
      <c r="B1488">
        <v>10000</v>
      </c>
    </row>
    <row r="1489" spans="1:2" x14ac:dyDescent="0.25">
      <c r="A1489" s="60" t="s">
        <v>16674</v>
      </c>
      <c r="B1489">
        <v>10800</v>
      </c>
    </row>
    <row r="1490" spans="1:2" x14ac:dyDescent="0.25">
      <c r="A1490" s="60" t="s">
        <v>16675</v>
      </c>
      <c r="B1490">
        <v>10000</v>
      </c>
    </row>
    <row r="1491" spans="1:2" x14ac:dyDescent="0.25">
      <c r="A1491" s="60" t="s">
        <v>16676</v>
      </c>
      <c r="B1491">
        <v>10300</v>
      </c>
    </row>
    <row r="1492" spans="1:2" x14ac:dyDescent="0.25">
      <c r="A1492" s="60" t="s">
        <v>16677</v>
      </c>
      <c r="B1492">
        <v>10300</v>
      </c>
    </row>
    <row r="1493" spans="1:2" x14ac:dyDescent="0.25">
      <c r="A1493" s="60" t="s">
        <v>16679</v>
      </c>
      <c r="B1493">
        <v>10300</v>
      </c>
    </row>
    <row r="1494" spans="1:2" x14ac:dyDescent="0.25">
      <c r="A1494" s="60" t="s">
        <v>16681</v>
      </c>
      <c r="B1494">
        <v>36000</v>
      </c>
    </row>
    <row r="1495" spans="1:2" x14ac:dyDescent="0.25">
      <c r="A1495" s="60" t="s">
        <v>16682</v>
      </c>
      <c r="B1495">
        <v>9400</v>
      </c>
    </row>
    <row r="1496" spans="1:2" x14ac:dyDescent="0.25">
      <c r="A1496" s="60" t="s">
        <v>16683</v>
      </c>
      <c r="B1496">
        <v>9400</v>
      </c>
    </row>
    <row r="1497" spans="1:2" x14ac:dyDescent="0.25">
      <c r="A1497" s="60" t="s">
        <v>16684</v>
      </c>
      <c r="B1497">
        <v>7600</v>
      </c>
    </row>
    <row r="1498" spans="1:2" x14ac:dyDescent="0.25">
      <c r="A1498" s="60" t="s">
        <v>16685</v>
      </c>
      <c r="B1498">
        <v>7220</v>
      </c>
    </row>
    <row r="1499" spans="1:2" x14ac:dyDescent="0.25">
      <c r="A1499" s="60" t="s">
        <v>16686</v>
      </c>
      <c r="B1499">
        <v>7400</v>
      </c>
    </row>
    <row r="1500" spans="1:2" x14ac:dyDescent="0.25">
      <c r="A1500" s="60" t="s">
        <v>16687</v>
      </c>
      <c r="B1500">
        <v>10000</v>
      </c>
    </row>
    <row r="1501" spans="1:2" x14ac:dyDescent="0.25">
      <c r="A1501" s="60" t="s">
        <v>16688</v>
      </c>
      <c r="B1501">
        <v>9400</v>
      </c>
    </row>
    <row r="1502" spans="1:2" x14ac:dyDescent="0.25">
      <c r="A1502" s="60" t="s">
        <v>16689</v>
      </c>
      <c r="B1502">
        <v>10000</v>
      </c>
    </row>
    <row r="1503" spans="1:2" x14ac:dyDescent="0.25">
      <c r="A1503" s="60" t="s">
        <v>16690</v>
      </c>
      <c r="B1503">
        <v>10000</v>
      </c>
    </row>
    <row r="1504" spans="1:2" x14ac:dyDescent="0.25">
      <c r="A1504" s="60" t="s">
        <v>16691</v>
      </c>
      <c r="B1504">
        <v>9400</v>
      </c>
    </row>
    <row r="1505" spans="1:2" x14ac:dyDescent="0.25">
      <c r="A1505" s="60" t="s">
        <v>16692</v>
      </c>
      <c r="B1505">
        <v>10000</v>
      </c>
    </row>
    <row r="1506" spans="1:2" x14ac:dyDescent="0.25">
      <c r="A1506" s="60" t="s">
        <v>16693</v>
      </c>
      <c r="B1506">
        <v>9400</v>
      </c>
    </row>
    <row r="1507" spans="1:2" x14ac:dyDescent="0.25">
      <c r="A1507" s="60" t="s">
        <v>16694</v>
      </c>
      <c r="B1507">
        <v>10000</v>
      </c>
    </row>
    <row r="1508" spans="1:2" x14ac:dyDescent="0.25">
      <c r="A1508" s="60" t="s">
        <v>16695</v>
      </c>
      <c r="B1508">
        <v>9400</v>
      </c>
    </row>
    <row r="1509" spans="1:2" x14ac:dyDescent="0.25">
      <c r="A1509" s="60" t="s">
        <v>16696</v>
      </c>
      <c r="B1509">
        <v>10000</v>
      </c>
    </row>
    <row r="1510" spans="1:2" x14ac:dyDescent="0.25">
      <c r="A1510" s="60" t="s">
        <v>16697</v>
      </c>
      <c r="B1510">
        <v>10000</v>
      </c>
    </row>
    <row r="1511" spans="1:2" x14ac:dyDescent="0.25">
      <c r="A1511" s="60" t="s">
        <v>16698</v>
      </c>
      <c r="B1511">
        <v>35000</v>
      </c>
    </row>
    <row r="1512" spans="1:2" x14ac:dyDescent="0.25">
      <c r="A1512" s="60" t="s">
        <v>16699</v>
      </c>
      <c r="B1512">
        <v>8900</v>
      </c>
    </row>
    <row r="1513" spans="1:2" x14ac:dyDescent="0.25">
      <c r="A1513" s="60" t="s">
        <v>16700</v>
      </c>
      <c r="B1513">
        <v>10000</v>
      </c>
    </row>
    <row r="1514" spans="1:2" x14ac:dyDescent="0.25">
      <c r="A1514" s="60" t="s">
        <v>16702</v>
      </c>
      <c r="B1514">
        <v>7400</v>
      </c>
    </row>
    <row r="1515" spans="1:2" x14ac:dyDescent="0.25">
      <c r="A1515" s="60" t="s">
        <v>16703</v>
      </c>
      <c r="B1515">
        <v>9400</v>
      </c>
    </row>
    <row r="1516" spans="1:2" x14ac:dyDescent="0.25">
      <c r="A1516" s="60" t="s">
        <v>16704</v>
      </c>
      <c r="B1516">
        <v>7400</v>
      </c>
    </row>
    <row r="1517" spans="1:2" x14ac:dyDescent="0.25">
      <c r="A1517" s="60" t="s">
        <v>16705</v>
      </c>
      <c r="B1517">
        <v>7800</v>
      </c>
    </row>
    <row r="1518" spans="1:2" x14ac:dyDescent="0.25">
      <c r="A1518" s="60" t="s">
        <v>16706</v>
      </c>
      <c r="B1518">
        <v>10000</v>
      </c>
    </row>
    <row r="1519" spans="1:2" x14ac:dyDescent="0.25">
      <c r="A1519" s="60" t="s">
        <v>16707</v>
      </c>
      <c r="B1519">
        <v>10300</v>
      </c>
    </row>
    <row r="1520" spans="1:2" x14ac:dyDescent="0.25">
      <c r="A1520" s="60" t="s">
        <v>10657</v>
      </c>
      <c r="B1520">
        <v>7600</v>
      </c>
    </row>
    <row r="1521" spans="1:2" x14ac:dyDescent="0.25">
      <c r="A1521" s="60" t="s">
        <v>10659</v>
      </c>
      <c r="B1521">
        <v>7600</v>
      </c>
    </row>
    <row r="1522" spans="1:2" x14ac:dyDescent="0.25">
      <c r="A1522" s="60" t="s">
        <v>16708</v>
      </c>
      <c r="B1522">
        <v>10000</v>
      </c>
    </row>
    <row r="1523" spans="1:2" x14ac:dyDescent="0.25">
      <c r="A1523" s="60" t="s">
        <v>16709</v>
      </c>
      <c r="B1523">
        <v>9400</v>
      </c>
    </row>
    <row r="1524" spans="1:2" x14ac:dyDescent="0.25">
      <c r="A1524" s="60" t="s">
        <v>12817</v>
      </c>
      <c r="B1524">
        <v>10000</v>
      </c>
    </row>
    <row r="1525" spans="1:2" x14ac:dyDescent="0.25">
      <c r="A1525" s="60" t="s">
        <v>16710</v>
      </c>
      <c r="B1525">
        <v>9400</v>
      </c>
    </row>
    <row r="1526" spans="1:2" x14ac:dyDescent="0.25">
      <c r="A1526" s="60" t="s">
        <v>10660</v>
      </c>
      <c r="B1526">
        <v>7600</v>
      </c>
    </row>
    <row r="1527" spans="1:2" x14ac:dyDescent="0.25">
      <c r="A1527" s="60" t="s">
        <v>10663</v>
      </c>
      <c r="B1527">
        <v>7800</v>
      </c>
    </row>
    <row r="1528" spans="1:2" x14ac:dyDescent="0.25">
      <c r="A1528" s="60" t="s">
        <v>16711</v>
      </c>
      <c r="B1528">
        <v>7030</v>
      </c>
    </row>
    <row r="1529" spans="1:2" x14ac:dyDescent="0.25">
      <c r="A1529" s="60" t="s">
        <v>12798</v>
      </c>
      <c r="B1529">
        <v>7400</v>
      </c>
    </row>
    <row r="1530" spans="1:2" x14ac:dyDescent="0.25">
      <c r="A1530" s="60" t="s">
        <v>16712</v>
      </c>
      <c r="B1530">
        <v>7215</v>
      </c>
    </row>
    <row r="1531" spans="1:2" x14ac:dyDescent="0.25">
      <c r="A1531" s="60" t="s">
        <v>16713</v>
      </c>
      <c r="B1531">
        <v>10000</v>
      </c>
    </row>
    <row r="1532" spans="1:2" x14ac:dyDescent="0.25">
      <c r="A1532" s="60" t="s">
        <v>16714</v>
      </c>
      <c r="B1532">
        <v>7600</v>
      </c>
    </row>
    <row r="1533" spans="1:2" x14ac:dyDescent="0.25">
      <c r="A1533" s="60" t="s">
        <v>10665</v>
      </c>
      <c r="B1533">
        <v>7800</v>
      </c>
    </row>
    <row r="1534" spans="1:2" x14ac:dyDescent="0.25">
      <c r="A1534" s="60" t="s">
        <v>11466</v>
      </c>
      <c r="B1534">
        <v>7410</v>
      </c>
    </row>
    <row r="1535" spans="1:2" x14ac:dyDescent="0.25">
      <c r="A1535" s="60" t="s">
        <v>12800</v>
      </c>
      <c r="B1535">
        <v>7400</v>
      </c>
    </row>
    <row r="1536" spans="1:2" x14ac:dyDescent="0.25">
      <c r="A1536" s="60" t="s">
        <v>16715</v>
      </c>
      <c r="B1536">
        <v>10000</v>
      </c>
    </row>
    <row r="1537" spans="1:2" x14ac:dyDescent="0.25">
      <c r="A1537" s="60" t="s">
        <v>16716</v>
      </c>
      <c r="B1537">
        <v>10000</v>
      </c>
    </row>
    <row r="1538" spans="1:2" x14ac:dyDescent="0.25">
      <c r="A1538" s="60" t="s">
        <v>10661</v>
      </c>
      <c r="B1538">
        <v>7410</v>
      </c>
    </row>
    <row r="1539" spans="1:2" x14ac:dyDescent="0.25">
      <c r="A1539" s="60" t="s">
        <v>12795</v>
      </c>
      <c r="B1539">
        <v>7600</v>
      </c>
    </row>
    <row r="1540" spans="1:2" x14ac:dyDescent="0.25">
      <c r="A1540" s="60" t="s">
        <v>16717</v>
      </c>
      <c r="B1540">
        <v>9400</v>
      </c>
    </row>
    <row r="1541" spans="1:2" x14ac:dyDescent="0.25">
      <c r="A1541" s="60" t="s">
        <v>12815</v>
      </c>
      <c r="B1541">
        <v>10000</v>
      </c>
    </row>
    <row r="1542" spans="1:2" x14ac:dyDescent="0.25">
      <c r="A1542" s="60" t="s">
        <v>16718</v>
      </c>
      <c r="B1542">
        <v>10000</v>
      </c>
    </row>
    <row r="1543" spans="1:2" x14ac:dyDescent="0.25">
      <c r="A1543" s="60" t="s">
        <v>12818</v>
      </c>
      <c r="B1543">
        <v>10000</v>
      </c>
    </row>
    <row r="1544" spans="1:2" x14ac:dyDescent="0.25">
      <c r="A1544" s="60" t="s">
        <v>16719</v>
      </c>
      <c r="B1544">
        <v>8000</v>
      </c>
    </row>
    <row r="1545" spans="1:2" x14ac:dyDescent="0.25">
      <c r="A1545" s="60" t="s">
        <v>16720</v>
      </c>
      <c r="B1545">
        <v>8000</v>
      </c>
    </row>
    <row r="1546" spans="1:2" x14ac:dyDescent="0.25">
      <c r="A1546" s="60" t="s">
        <v>10666</v>
      </c>
      <c r="B1546">
        <v>7800</v>
      </c>
    </row>
    <row r="1547" spans="1:2" x14ac:dyDescent="0.25">
      <c r="A1547" s="60" t="s">
        <v>16721</v>
      </c>
      <c r="B1547">
        <v>9400</v>
      </c>
    </row>
    <row r="1548" spans="1:2" x14ac:dyDescent="0.25">
      <c r="A1548" s="60" t="s">
        <v>16722</v>
      </c>
      <c r="B1548">
        <v>10000</v>
      </c>
    </row>
    <row r="1549" spans="1:2" x14ac:dyDescent="0.25">
      <c r="A1549" s="60" t="s">
        <v>16723</v>
      </c>
      <c r="B1549">
        <v>10300</v>
      </c>
    </row>
    <row r="1550" spans="1:2" x14ac:dyDescent="0.25">
      <c r="A1550" s="60" t="s">
        <v>16724</v>
      </c>
      <c r="B1550">
        <v>10300</v>
      </c>
    </row>
    <row r="1551" spans="1:2" x14ac:dyDescent="0.25">
      <c r="A1551" s="60" t="s">
        <v>16725</v>
      </c>
      <c r="B1551">
        <v>10000</v>
      </c>
    </row>
    <row r="1552" spans="1:2" x14ac:dyDescent="0.25">
      <c r="A1552" s="60" t="s">
        <v>16726</v>
      </c>
      <c r="B1552">
        <v>9400</v>
      </c>
    </row>
    <row r="1553" spans="1:2" x14ac:dyDescent="0.25">
      <c r="A1553" s="60" t="s">
        <v>16727</v>
      </c>
      <c r="B1553">
        <v>9400</v>
      </c>
    </row>
    <row r="1554" spans="1:2" x14ac:dyDescent="0.25">
      <c r="A1554" s="60" t="s">
        <v>16728</v>
      </c>
      <c r="B1554">
        <v>10000</v>
      </c>
    </row>
    <row r="1555" spans="1:2" x14ac:dyDescent="0.25">
      <c r="A1555" s="60" t="s">
        <v>16729</v>
      </c>
      <c r="B1555">
        <v>10300</v>
      </c>
    </row>
    <row r="1556" spans="1:2" x14ac:dyDescent="0.25">
      <c r="A1556" s="60" t="s">
        <v>16730</v>
      </c>
      <c r="B1556">
        <v>9400</v>
      </c>
    </row>
    <row r="1557" spans="1:2" x14ac:dyDescent="0.25">
      <c r="A1557" s="60" t="s">
        <v>16731</v>
      </c>
      <c r="B1557">
        <v>10300</v>
      </c>
    </row>
    <row r="1558" spans="1:2" x14ac:dyDescent="0.25">
      <c r="A1558" s="60" t="s">
        <v>16732</v>
      </c>
      <c r="B1558">
        <v>10300</v>
      </c>
    </row>
    <row r="1559" spans="1:2" x14ac:dyDescent="0.25">
      <c r="A1559" s="60" t="s">
        <v>16733</v>
      </c>
      <c r="B1559">
        <v>10300</v>
      </c>
    </row>
    <row r="1560" spans="1:2" x14ac:dyDescent="0.25">
      <c r="A1560" s="60" t="s">
        <v>16734</v>
      </c>
      <c r="B1560">
        <v>10300</v>
      </c>
    </row>
    <row r="1561" spans="1:2" x14ac:dyDescent="0.25">
      <c r="A1561" s="60" t="s">
        <v>16735</v>
      </c>
      <c r="B1561">
        <v>10800</v>
      </c>
    </row>
    <row r="1562" spans="1:2" x14ac:dyDescent="0.25">
      <c r="A1562" s="60" t="s">
        <v>16736</v>
      </c>
      <c r="B1562">
        <v>10800</v>
      </c>
    </row>
    <row r="1563" spans="1:2" x14ac:dyDescent="0.25">
      <c r="A1563" s="60" t="s">
        <v>16737</v>
      </c>
      <c r="B1563">
        <v>9400</v>
      </c>
    </row>
    <row r="1564" spans="1:2" x14ac:dyDescent="0.25">
      <c r="A1564" s="60" t="s">
        <v>16738</v>
      </c>
      <c r="B1564">
        <v>10000</v>
      </c>
    </row>
    <row r="1565" spans="1:2" x14ac:dyDescent="0.25">
      <c r="A1565" s="60" t="s">
        <v>16739</v>
      </c>
      <c r="B1565">
        <v>10300</v>
      </c>
    </row>
    <row r="1566" spans="1:2" x14ac:dyDescent="0.25">
      <c r="A1566" s="60" t="s">
        <v>16740</v>
      </c>
      <c r="B1566">
        <v>10300</v>
      </c>
    </row>
    <row r="1567" spans="1:2" x14ac:dyDescent="0.25">
      <c r="A1567" s="60" t="s">
        <v>16741</v>
      </c>
      <c r="B1567">
        <v>10300</v>
      </c>
    </row>
    <row r="1568" spans="1:2" x14ac:dyDescent="0.25">
      <c r="A1568" s="60" t="s">
        <v>16742</v>
      </c>
      <c r="B1568">
        <v>10300</v>
      </c>
    </row>
    <row r="1569" spans="1:2" x14ac:dyDescent="0.25">
      <c r="A1569" s="60" t="s">
        <v>16743</v>
      </c>
      <c r="B1569">
        <v>9400</v>
      </c>
    </row>
    <row r="1570" spans="1:2" x14ac:dyDescent="0.25">
      <c r="A1570" s="60" t="s">
        <v>16744</v>
      </c>
      <c r="B1570">
        <v>10300</v>
      </c>
    </row>
    <row r="1571" spans="1:2" x14ac:dyDescent="0.25">
      <c r="A1571" s="60" t="s">
        <v>16745</v>
      </c>
      <c r="B1571">
        <v>9400</v>
      </c>
    </row>
    <row r="1572" spans="1:2" x14ac:dyDescent="0.25">
      <c r="A1572" s="60" t="s">
        <v>16746</v>
      </c>
      <c r="B1572">
        <v>10000</v>
      </c>
    </row>
    <row r="1573" spans="1:2" x14ac:dyDescent="0.25">
      <c r="A1573" s="60" t="s">
        <v>16747</v>
      </c>
      <c r="B1573">
        <v>9400</v>
      </c>
    </row>
    <row r="1574" spans="1:2" x14ac:dyDescent="0.25">
      <c r="A1574" s="60" t="s">
        <v>16748</v>
      </c>
      <c r="B1574">
        <v>9400</v>
      </c>
    </row>
    <row r="1575" spans="1:2" x14ac:dyDescent="0.25">
      <c r="A1575" s="60" t="s">
        <v>16749</v>
      </c>
      <c r="B1575">
        <v>10000</v>
      </c>
    </row>
    <row r="1576" spans="1:2" x14ac:dyDescent="0.25">
      <c r="A1576" s="60" t="s">
        <v>16751</v>
      </c>
      <c r="B1576">
        <v>36000</v>
      </c>
    </row>
    <row r="1577" spans="1:2" x14ac:dyDescent="0.25">
      <c r="A1577" s="60" t="s">
        <v>16752</v>
      </c>
      <c r="B1577">
        <v>37700</v>
      </c>
    </row>
    <row r="1578" spans="1:2" x14ac:dyDescent="0.25">
      <c r="A1578" s="60" t="s">
        <v>16753</v>
      </c>
      <c r="B1578">
        <v>36000</v>
      </c>
    </row>
    <row r="1579" spans="1:2" x14ac:dyDescent="0.25">
      <c r="A1579" s="60" t="s">
        <v>16754</v>
      </c>
      <c r="B1579">
        <v>10300</v>
      </c>
    </row>
    <row r="1580" spans="1:2" x14ac:dyDescent="0.25">
      <c r="A1580" s="60" t="s">
        <v>16755</v>
      </c>
      <c r="B1580">
        <v>9400</v>
      </c>
    </row>
    <row r="1581" spans="1:2" x14ac:dyDescent="0.25">
      <c r="A1581" s="60" t="s">
        <v>16756</v>
      </c>
      <c r="B1581">
        <v>10000</v>
      </c>
    </row>
    <row r="1582" spans="1:2" x14ac:dyDescent="0.25">
      <c r="A1582" s="60" t="s">
        <v>16757</v>
      </c>
      <c r="B1582">
        <v>10000</v>
      </c>
    </row>
    <row r="1583" spans="1:2" x14ac:dyDescent="0.25">
      <c r="A1583" s="60" t="s">
        <v>16758</v>
      </c>
      <c r="B1583">
        <v>8000</v>
      </c>
    </row>
    <row r="1584" spans="1:2" x14ac:dyDescent="0.25">
      <c r="A1584" s="60" t="s">
        <v>16759</v>
      </c>
      <c r="B1584">
        <v>9400</v>
      </c>
    </row>
    <row r="1585" spans="1:2" x14ac:dyDescent="0.25">
      <c r="A1585" s="60" t="s">
        <v>16760</v>
      </c>
      <c r="B1585">
        <v>35000</v>
      </c>
    </row>
    <row r="1586" spans="1:2" x14ac:dyDescent="0.25">
      <c r="A1586" s="60" t="s">
        <v>16761</v>
      </c>
      <c r="B1586">
        <v>9400</v>
      </c>
    </row>
    <row r="1587" spans="1:2" x14ac:dyDescent="0.25">
      <c r="A1587" s="60" t="s">
        <v>16762</v>
      </c>
      <c r="B1587">
        <v>10800</v>
      </c>
    </row>
    <row r="1588" spans="1:2" x14ac:dyDescent="0.25">
      <c r="A1588" s="60" t="s">
        <v>16764</v>
      </c>
      <c r="B1588">
        <v>9400</v>
      </c>
    </row>
    <row r="1589" spans="1:2" x14ac:dyDescent="0.25">
      <c r="A1589" s="60" t="s">
        <v>16765</v>
      </c>
      <c r="B1589">
        <v>10000</v>
      </c>
    </row>
    <row r="1590" spans="1:2" x14ac:dyDescent="0.25">
      <c r="A1590" s="60" t="s">
        <v>16766</v>
      </c>
      <c r="B1590">
        <v>10000</v>
      </c>
    </row>
    <row r="1591" spans="1:2" x14ac:dyDescent="0.25">
      <c r="A1591" s="60" t="s">
        <v>16767</v>
      </c>
      <c r="B1591">
        <v>10000</v>
      </c>
    </row>
    <row r="1592" spans="1:2" x14ac:dyDescent="0.25">
      <c r="A1592" s="60" t="s">
        <v>16768</v>
      </c>
      <c r="B1592">
        <v>9400</v>
      </c>
    </row>
    <row r="1593" spans="1:2" x14ac:dyDescent="0.25">
      <c r="A1593" s="60" t="s">
        <v>16769</v>
      </c>
      <c r="B1593">
        <v>37700</v>
      </c>
    </row>
    <row r="1594" spans="1:2" x14ac:dyDescent="0.25">
      <c r="A1594" s="60" t="s">
        <v>16770</v>
      </c>
      <c r="B1594">
        <v>36000</v>
      </c>
    </row>
    <row r="1595" spans="1:2" x14ac:dyDescent="0.25">
      <c r="A1595" s="60" t="s">
        <v>16771</v>
      </c>
      <c r="B1595">
        <v>36000</v>
      </c>
    </row>
    <row r="1596" spans="1:2" x14ac:dyDescent="0.25">
      <c r="A1596" s="60" t="s">
        <v>16772</v>
      </c>
      <c r="B1596">
        <v>36000</v>
      </c>
    </row>
    <row r="1597" spans="1:2" x14ac:dyDescent="0.25">
      <c r="A1597" s="60" t="s">
        <v>16773</v>
      </c>
      <c r="B1597">
        <v>10000</v>
      </c>
    </row>
    <row r="1598" spans="1:2" x14ac:dyDescent="0.25">
      <c r="A1598" s="60" t="s">
        <v>16775</v>
      </c>
      <c r="B1598">
        <v>10300</v>
      </c>
    </row>
    <row r="1599" spans="1:2" x14ac:dyDescent="0.25">
      <c r="A1599" s="60" t="s">
        <v>16776</v>
      </c>
      <c r="B1599">
        <v>10000</v>
      </c>
    </row>
    <row r="1600" spans="1:2" x14ac:dyDescent="0.25">
      <c r="A1600" s="60" t="s">
        <v>16777</v>
      </c>
      <c r="B1600">
        <v>10000</v>
      </c>
    </row>
    <row r="1601" spans="1:2" x14ac:dyDescent="0.25">
      <c r="A1601" s="60" t="s">
        <v>16778</v>
      </c>
      <c r="B1601">
        <v>10000</v>
      </c>
    </row>
    <row r="1602" spans="1:2" x14ac:dyDescent="0.25">
      <c r="A1602" s="60" t="s">
        <v>16779</v>
      </c>
      <c r="B1602">
        <v>10000</v>
      </c>
    </row>
    <row r="1603" spans="1:2" x14ac:dyDescent="0.25">
      <c r="A1603" s="60" t="s">
        <v>16781</v>
      </c>
      <c r="B1603">
        <v>10000</v>
      </c>
    </row>
    <row r="1604" spans="1:2" x14ac:dyDescent="0.25">
      <c r="A1604" s="60" t="s">
        <v>16783</v>
      </c>
      <c r="B1604">
        <v>36000</v>
      </c>
    </row>
    <row r="1605" spans="1:2" x14ac:dyDescent="0.25">
      <c r="A1605" s="60" t="s">
        <v>16784</v>
      </c>
      <c r="B1605">
        <v>36000</v>
      </c>
    </row>
    <row r="1606" spans="1:2" x14ac:dyDescent="0.25">
      <c r="A1606" s="60" t="s">
        <v>16785</v>
      </c>
      <c r="B1606">
        <v>8000</v>
      </c>
    </row>
    <row r="1607" spans="1:2" x14ac:dyDescent="0.25">
      <c r="A1607" s="60" t="s">
        <v>16786</v>
      </c>
      <c r="B1607">
        <v>8000</v>
      </c>
    </row>
    <row r="1608" spans="1:2" x14ac:dyDescent="0.25">
      <c r="A1608" s="60" t="s">
        <v>16787</v>
      </c>
      <c r="B1608">
        <v>7400</v>
      </c>
    </row>
    <row r="1609" spans="1:2" x14ac:dyDescent="0.25">
      <c r="A1609" s="60" t="s">
        <v>16788</v>
      </c>
      <c r="B1609">
        <v>10000</v>
      </c>
    </row>
    <row r="1610" spans="1:2" x14ac:dyDescent="0.25">
      <c r="A1610" s="60" t="s">
        <v>16789</v>
      </c>
      <c r="B1610">
        <v>10000</v>
      </c>
    </row>
    <row r="1611" spans="1:2" x14ac:dyDescent="0.25">
      <c r="A1611" s="60" t="s">
        <v>16790</v>
      </c>
      <c r="B1611">
        <v>10000</v>
      </c>
    </row>
    <row r="1612" spans="1:2" x14ac:dyDescent="0.25">
      <c r="A1612" s="60" t="s">
        <v>16791</v>
      </c>
      <c r="B1612">
        <v>9400</v>
      </c>
    </row>
    <row r="1613" spans="1:2" x14ac:dyDescent="0.25">
      <c r="A1613" s="60" t="s">
        <v>16792</v>
      </c>
      <c r="B1613">
        <v>10000</v>
      </c>
    </row>
    <row r="1614" spans="1:2" x14ac:dyDescent="0.25">
      <c r="A1614" s="60" t="s">
        <v>16794</v>
      </c>
      <c r="B1614">
        <v>10300</v>
      </c>
    </row>
    <row r="1615" spans="1:2" x14ac:dyDescent="0.25">
      <c r="A1615" s="60" t="s">
        <v>16795</v>
      </c>
      <c r="B1615">
        <v>10300</v>
      </c>
    </row>
    <row r="1616" spans="1:2" x14ac:dyDescent="0.25">
      <c r="A1616" s="60" t="s">
        <v>16796</v>
      </c>
      <c r="B1616">
        <v>10000</v>
      </c>
    </row>
    <row r="1617" spans="1:2" x14ac:dyDescent="0.25">
      <c r="A1617" s="60" t="s">
        <v>16797</v>
      </c>
      <c r="B1617">
        <v>10300</v>
      </c>
    </row>
    <row r="1618" spans="1:2" x14ac:dyDescent="0.25">
      <c r="A1618" s="60" t="s">
        <v>16799</v>
      </c>
      <c r="B1618">
        <v>10300</v>
      </c>
    </row>
    <row r="1619" spans="1:2" x14ac:dyDescent="0.25">
      <c r="A1619" s="60" t="s">
        <v>16801</v>
      </c>
      <c r="B1619">
        <v>10000</v>
      </c>
    </row>
    <row r="1620" spans="1:2" x14ac:dyDescent="0.25">
      <c r="A1620" s="60" t="s">
        <v>16803</v>
      </c>
      <c r="B1620">
        <v>10300</v>
      </c>
    </row>
    <row r="1621" spans="1:2" x14ac:dyDescent="0.25">
      <c r="A1621" s="60" t="s">
        <v>16805</v>
      </c>
      <c r="B1621">
        <v>10000</v>
      </c>
    </row>
    <row r="1622" spans="1:2" x14ac:dyDescent="0.25">
      <c r="A1622" s="60" t="s">
        <v>16807</v>
      </c>
      <c r="B1622">
        <v>10000</v>
      </c>
    </row>
    <row r="1623" spans="1:2" x14ac:dyDescent="0.25">
      <c r="A1623" s="60" t="s">
        <v>16809</v>
      </c>
      <c r="B1623">
        <v>10000</v>
      </c>
    </row>
    <row r="1624" spans="1:2" x14ac:dyDescent="0.25">
      <c r="A1624" s="60" t="s">
        <v>16810</v>
      </c>
      <c r="B1624">
        <v>10000</v>
      </c>
    </row>
    <row r="1625" spans="1:2" x14ac:dyDescent="0.25">
      <c r="A1625" s="60" t="s">
        <v>16812</v>
      </c>
      <c r="B1625">
        <v>7400</v>
      </c>
    </row>
    <row r="1626" spans="1:2" x14ac:dyDescent="0.25">
      <c r="A1626" s="60" t="s">
        <v>16813</v>
      </c>
      <c r="B1626">
        <v>9400</v>
      </c>
    </row>
    <row r="1627" spans="1:2" x14ac:dyDescent="0.25">
      <c r="A1627" s="60" t="s">
        <v>16814</v>
      </c>
      <c r="B1627">
        <v>36000</v>
      </c>
    </row>
    <row r="1628" spans="1:2" x14ac:dyDescent="0.25">
      <c r="A1628" s="60" t="s">
        <v>16815</v>
      </c>
      <c r="B1628">
        <v>36000</v>
      </c>
    </row>
    <row r="1629" spans="1:2" x14ac:dyDescent="0.25">
      <c r="A1629" s="60" t="s">
        <v>16816</v>
      </c>
      <c r="B1629">
        <v>36000</v>
      </c>
    </row>
    <row r="1630" spans="1:2" x14ac:dyDescent="0.25">
      <c r="A1630" s="60" t="s">
        <v>16817</v>
      </c>
      <c r="B1630">
        <v>9400</v>
      </c>
    </row>
    <row r="1631" spans="1:2" x14ac:dyDescent="0.25">
      <c r="A1631" s="60" t="s">
        <v>16818</v>
      </c>
      <c r="B1631">
        <v>36000</v>
      </c>
    </row>
    <row r="1632" spans="1:2" x14ac:dyDescent="0.25">
      <c r="A1632" s="60" t="s">
        <v>16819</v>
      </c>
      <c r="B1632">
        <v>36000</v>
      </c>
    </row>
    <row r="1633" spans="1:2" x14ac:dyDescent="0.25">
      <c r="A1633" s="60" t="s">
        <v>16820</v>
      </c>
      <c r="B1633">
        <v>35000</v>
      </c>
    </row>
    <row r="1634" spans="1:2" x14ac:dyDescent="0.25">
      <c r="A1634" s="60" t="s">
        <v>16821</v>
      </c>
      <c r="B1634">
        <v>36000</v>
      </c>
    </row>
    <row r="1635" spans="1:2" x14ac:dyDescent="0.25">
      <c r="A1635" s="60" t="s">
        <v>16822</v>
      </c>
      <c r="B1635">
        <v>35000</v>
      </c>
    </row>
    <row r="1636" spans="1:2" x14ac:dyDescent="0.25">
      <c r="A1636" s="60" t="s">
        <v>16824</v>
      </c>
      <c r="B1636">
        <v>37700</v>
      </c>
    </row>
    <row r="1637" spans="1:2" x14ac:dyDescent="0.25">
      <c r="A1637" s="60" t="s">
        <v>16825</v>
      </c>
      <c r="B1637">
        <v>34000</v>
      </c>
    </row>
    <row r="1638" spans="1:2" x14ac:dyDescent="0.25">
      <c r="A1638" s="60" t="s">
        <v>16826</v>
      </c>
      <c r="B1638">
        <v>10000</v>
      </c>
    </row>
    <row r="1639" spans="1:2" x14ac:dyDescent="0.25">
      <c r="A1639" s="60" t="s">
        <v>16827</v>
      </c>
      <c r="B1639">
        <v>10000</v>
      </c>
    </row>
    <row r="1640" spans="1:2" x14ac:dyDescent="0.25">
      <c r="A1640" s="60" t="s">
        <v>16828</v>
      </c>
      <c r="B1640">
        <v>8000</v>
      </c>
    </row>
    <row r="1641" spans="1:2" x14ac:dyDescent="0.25">
      <c r="A1641" s="60" t="s">
        <v>16829</v>
      </c>
      <c r="B1641">
        <v>10000</v>
      </c>
    </row>
    <row r="1642" spans="1:2" x14ac:dyDescent="0.25">
      <c r="A1642" s="60" t="s">
        <v>16830</v>
      </c>
      <c r="B1642">
        <v>10000</v>
      </c>
    </row>
    <row r="1643" spans="1:2" x14ac:dyDescent="0.25">
      <c r="A1643" s="60" t="s">
        <v>16831</v>
      </c>
      <c r="B1643">
        <v>10000</v>
      </c>
    </row>
    <row r="1644" spans="1:2" x14ac:dyDescent="0.25">
      <c r="A1644" s="60" t="s">
        <v>16832</v>
      </c>
      <c r="B1644">
        <v>10000</v>
      </c>
    </row>
    <row r="1645" spans="1:2" x14ac:dyDescent="0.25">
      <c r="A1645" s="60" t="s">
        <v>16833</v>
      </c>
      <c r="B1645">
        <v>10000</v>
      </c>
    </row>
    <row r="1646" spans="1:2" x14ac:dyDescent="0.25">
      <c r="A1646" s="60" t="s">
        <v>16834</v>
      </c>
      <c r="B1646">
        <v>10000</v>
      </c>
    </row>
    <row r="1647" spans="1:2" x14ac:dyDescent="0.25">
      <c r="A1647" s="60" t="s">
        <v>16835</v>
      </c>
      <c r="B1647">
        <v>10000</v>
      </c>
    </row>
    <row r="1648" spans="1:2" x14ac:dyDescent="0.25">
      <c r="A1648" s="60" t="s">
        <v>16836</v>
      </c>
      <c r="B1648">
        <v>10000</v>
      </c>
    </row>
    <row r="1649" spans="1:2" x14ac:dyDescent="0.25">
      <c r="A1649" s="60" t="s">
        <v>16837</v>
      </c>
      <c r="B1649">
        <v>10000</v>
      </c>
    </row>
    <row r="1650" spans="1:2" x14ac:dyDescent="0.25">
      <c r="A1650" s="60" t="s">
        <v>16838</v>
      </c>
      <c r="B1650">
        <v>10000</v>
      </c>
    </row>
    <row r="1651" spans="1:2" x14ac:dyDescent="0.25">
      <c r="A1651" s="60" t="s">
        <v>16839</v>
      </c>
      <c r="B1651">
        <v>10000</v>
      </c>
    </row>
    <row r="1652" spans="1:2" x14ac:dyDescent="0.25">
      <c r="A1652" s="60" t="s">
        <v>16840</v>
      </c>
      <c r="B1652">
        <v>10000</v>
      </c>
    </row>
    <row r="1653" spans="1:2" x14ac:dyDescent="0.25">
      <c r="A1653" s="60" t="s">
        <v>16842</v>
      </c>
      <c r="B1653">
        <v>10300</v>
      </c>
    </row>
    <row r="1654" spans="1:2" x14ac:dyDescent="0.25">
      <c r="A1654" s="60" t="s">
        <v>16843</v>
      </c>
      <c r="B1654">
        <v>8900</v>
      </c>
    </row>
    <row r="1655" spans="1:2" x14ac:dyDescent="0.25">
      <c r="A1655" s="60" t="s">
        <v>16844</v>
      </c>
      <c r="B1655">
        <v>8900</v>
      </c>
    </row>
    <row r="1656" spans="1:2" x14ac:dyDescent="0.25">
      <c r="A1656" s="60" t="s">
        <v>16846</v>
      </c>
      <c r="B1656">
        <v>31500</v>
      </c>
    </row>
    <row r="1657" spans="1:2" x14ac:dyDescent="0.25">
      <c r="A1657" s="60" t="s">
        <v>106</v>
      </c>
      <c r="B1657">
        <v>2775</v>
      </c>
    </row>
    <row r="1658" spans="1:2" x14ac:dyDescent="0.25">
      <c r="A1658" s="60" t="s">
        <v>16847</v>
      </c>
      <c r="B1658">
        <v>2900.14</v>
      </c>
    </row>
    <row r="1659" spans="1:2" x14ac:dyDescent="0.25">
      <c r="A1659" s="60" t="s">
        <v>16848</v>
      </c>
      <c r="B1659">
        <v>6400</v>
      </c>
    </row>
    <row r="1660" spans="1:2" x14ac:dyDescent="0.25">
      <c r="A1660" s="60" t="s">
        <v>16849</v>
      </c>
      <c r="B1660">
        <v>9700</v>
      </c>
    </row>
    <row r="1661" spans="1:2" x14ac:dyDescent="0.25">
      <c r="A1661" s="60" t="s">
        <v>16850</v>
      </c>
      <c r="B1661">
        <v>2900.14</v>
      </c>
    </row>
    <row r="1662" spans="1:2" x14ac:dyDescent="0.25">
      <c r="A1662" s="60" t="s">
        <v>16851</v>
      </c>
      <c r="B1662">
        <v>9400</v>
      </c>
    </row>
    <row r="1663" spans="1:2" x14ac:dyDescent="0.25">
      <c r="A1663" s="60" t="s">
        <v>13721</v>
      </c>
      <c r="B1663">
        <v>36000</v>
      </c>
    </row>
    <row r="1664" spans="1:2" x14ac:dyDescent="0.25">
      <c r="A1664" s="60" t="s">
        <v>16853</v>
      </c>
      <c r="B1664">
        <v>8900</v>
      </c>
    </row>
    <row r="1665" spans="1:2" x14ac:dyDescent="0.25">
      <c r="A1665" s="60" t="s">
        <v>16854</v>
      </c>
      <c r="B1665">
        <v>9400</v>
      </c>
    </row>
    <row r="1666" spans="1:2" x14ac:dyDescent="0.25">
      <c r="A1666" s="60" t="s">
        <v>317</v>
      </c>
      <c r="B1666">
        <v>9400</v>
      </c>
    </row>
    <row r="1667" spans="1:2" x14ac:dyDescent="0.25">
      <c r="A1667" s="60" t="s">
        <v>11473</v>
      </c>
      <c r="B1667">
        <v>7200</v>
      </c>
    </row>
    <row r="1668" spans="1:2" x14ac:dyDescent="0.25">
      <c r="A1668" s="60" t="s">
        <v>16856</v>
      </c>
      <c r="B1668">
        <v>7400</v>
      </c>
    </row>
    <row r="1669" spans="1:2" x14ac:dyDescent="0.25">
      <c r="A1669" s="60" t="s">
        <v>16857</v>
      </c>
      <c r="B1669">
        <v>30000</v>
      </c>
    </row>
    <row r="1670" spans="1:2" x14ac:dyDescent="0.25">
      <c r="A1670" s="60" t="s">
        <v>16858</v>
      </c>
      <c r="B1670">
        <v>9400</v>
      </c>
    </row>
    <row r="1671" spans="1:2" x14ac:dyDescent="0.25">
      <c r="A1671" s="60" t="s">
        <v>11475</v>
      </c>
      <c r="B1671">
        <v>7200</v>
      </c>
    </row>
    <row r="1672" spans="1:2" x14ac:dyDescent="0.25">
      <c r="A1672" s="60" t="s">
        <v>16859</v>
      </c>
      <c r="B1672">
        <v>9400</v>
      </c>
    </row>
    <row r="1673" spans="1:2" x14ac:dyDescent="0.25">
      <c r="A1673" s="60" t="s">
        <v>16860</v>
      </c>
      <c r="B1673">
        <v>9700</v>
      </c>
    </row>
    <row r="1674" spans="1:2" x14ac:dyDescent="0.25">
      <c r="A1674" s="60" t="s">
        <v>16861</v>
      </c>
      <c r="B1674">
        <v>9700</v>
      </c>
    </row>
    <row r="1675" spans="1:2" x14ac:dyDescent="0.25">
      <c r="A1675" s="60" t="s">
        <v>16862</v>
      </c>
      <c r="B1675">
        <v>34000</v>
      </c>
    </row>
    <row r="1676" spans="1:2" x14ac:dyDescent="0.25">
      <c r="A1676" s="60" t="s">
        <v>16863</v>
      </c>
      <c r="B1676">
        <v>30000</v>
      </c>
    </row>
    <row r="1677" spans="1:2" x14ac:dyDescent="0.25">
      <c r="A1677" s="60" t="s">
        <v>16864</v>
      </c>
      <c r="B1677">
        <v>7800</v>
      </c>
    </row>
    <row r="1678" spans="1:2" x14ac:dyDescent="0.25">
      <c r="A1678" s="60" t="s">
        <v>16865</v>
      </c>
      <c r="B1678">
        <v>7400</v>
      </c>
    </row>
    <row r="1679" spans="1:2" x14ac:dyDescent="0.25">
      <c r="A1679" s="60" t="s">
        <v>16866</v>
      </c>
      <c r="B1679">
        <v>9400</v>
      </c>
    </row>
    <row r="1680" spans="1:2" x14ac:dyDescent="0.25">
      <c r="A1680" s="60" t="s">
        <v>16867</v>
      </c>
      <c r="B1680">
        <v>9800</v>
      </c>
    </row>
    <row r="1681" spans="1:2" x14ac:dyDescent="0.25">
      <c r="A1681" s="60" t="s">
        <v>16868</v>
      </c>
      <c r="B1681">
        <v>7600</v>
      </c>
    </row>
    <row r="1682" spans="1:2" x14ac:dyDescent="0.25">
      <c r="A1682" s="60" t="s">
        <v>16869</v>
      </c>
      <c r="B1682">
        <v>9400</v>
      </c>
    </row>
    <row r="1683" spans="1:2" x14ac:dyDescent="0.25">
      <c r="A1683" s="60" t="s">
        <v>16870</v>
      </c>
      <c r="B1683">
        <v>9400</v>
      </c>
    </row>
    <row r="1684" spans="1:2" x14ac:dyDescent="0.25">
      <c r="A1684" s="60" t="s">
        <v>16871</v>
      </c>
      <c r="B1684">
        <v>9400</v>
      </c>
    </row>
    <row r="1685" spans="1:2" x14ac:dyDescent="0.25">
      <c r="A1685" s="60" t="s">
        <v>16872</v>
      </c>
      <c r="B1685">
        <v>31500</v>
      </c>
    </row>
    <row r="1686" spans="1:2" x14ac:dyDescent="0.25">
      <c r="A1686" s="60" t="s">
        <v>13742</v>
      </c>
      <c r="B1686">
        <v>8900</v>
      </c>
    </row>
    <row r="1687" spans="1:2" x14ac:dyDescent="0.25">
      <c r="A1687" s="60" t="s">
        <v>16873</v>
      </c>
      <c r="B1687">
        <v>31500</v>
      </c>
    </row>
    <row r="1688" spans="1:2" x14ac:dyDescent="0.25">
      <c r="A1688" s="60" t="s">
        <v>16874</v>
      </c>
      <c r="B1688">
        <v>10300</v>
      </c>
    </row>
    <row r="1689" spans="1:2" x14ac:dyDescent="0.25">
      <c r="A1689" s="60" t="s">
        <v>16875</v>
      </c>
      <c r="B1689">
        <v>8600</v>
      </c>
    </row>
    <row r="1690" spans="1:2" x14ac:dyDescent="0.25">
      <c r="A1690" s="60" t="s">
        <v>16876</v>
      </c>
      <c r="B1690">
        <v>2280</v>
      </c>
    </row>
    <row r="1691" spans="1:2" x14ac:dyDescent="0.25">
      <c r="A1691" s="60" t="s">
        <v>12729</v>
      </c>
      <c r="B1691">
        <v>8000</v>
      </c>
    </row>
    <row r="1692" spans="1:2" x14ac:dyDescent="0.25">
      <c r="A1692" s="60" t="s">
        <v>16877</v>
      </c>
      <c r="B1692">
        <v>8600</v>
      </c>
    </row>
    <row r="1693" spans="1:2" x14ac:dyDescent="0.25">
      <c r="A1693" s="60" t="s">
        <v>16878</v>
      </c>
      <c r="B1693">
        <v>9400</v>
      </c>
    </row>
    <row r="1694" spans="1:2" x14ac:dyDescent="0.25">
      <c r="A1694" s="60" t="s">
        <v>16879</v>
      </c>
      <c r="B1694">
        <v>8000</v>
      </c>
    </row>
    <row r="1695" spans="1:2" x14ac:dyDescent="0.25">
      <c r="A1695" s="60" t="s">
        <v>16880</v>
      </c>
      <c r="B1695">
        <v>8000</v>
      </c>
    </row>
    <row r="1696" spans="1:2" x14ac:dyDescent="0.25">
      <c r="A1696" s="60" t="s">
        <v>16881</v>
      </c>
      <c r="B1696">
        <v>8000</v>
      </c>
    </row>
    <row r="1697" spans="1:2" x14ac:dyDescent="0.25">
      <c r="A1697" s="60" t="s">
        <v>16882</v>
      </c>
      <c r="B1697">
        <v>8000</v>
      </c>
    </row>
    <row r="1698" spans="1:2" x14ac:dyDescent="0.25">
      <c r="A1698" s="60" t="s">
        <v>16883</v>
      </c>
      <c r="B1698">
        <v>8000</v>
      </c>
    </row>
    <row r="1699" spans="1:2" x14ac:dyDescent="0.25">
      <c r="A1699" s="60" t="s">
        <v>16884</v>
      </c>
      <c r="B1699">
        <v>8000</v>
      </c>
    </row>
    <row r="1700" spans="1:2" x14ac:dyDescent="0.25">
      <c r="A1700" s="60" t="s">
        <v>16885</v>
      </c>
      <c r="B1700">
        <v>7400</v>
      </c>
    </row>
    <row r="1701" spans="1:2" x14ac:dyDescent="0.25">
      <c r="A1701" s="60" t="s">
        <v>16886</v>
      </c>
      <c r="B1701">
        <v>7000</v>
      </c>
    </row>
    <row r="1702" spans="1:2" x14ac:dyDescent="0.25">
      <c r="A1702" s="60" t="s">
        <v>16887</v>
      </c>
      <c r="B1702">
        <v>6950</v>
      </c>
    </row>
    <row r="1703" spans="1:2" x14ac:dyDescent="0.25">
      <c r="A1703" s="60" t="s">
        <v>12705</v>
      </c>
      <c r="B1703">
        <v>8000</v>
      </c>
    </row>
    <row r="1704" spans="1:2" x14ac:dyDescent="0.25">
      <c r="A1704" s="60" t="s">
        <v>12708</v>
      </c>
      <c r="B1704">
        <v>8000</v>
      </c>
    </row>
    <row r="1705" spans="1:2" x14ac:dyDescent="0.25">
      <c r="A1705" s="60" t="s">
        <v>12735</v>
      </c>
      <c r="B1705">
        <v>8600</v>
      </c>
    </row>
    <row r="1706" spans="1:2" x14ac:dyDescent="0.25">
      <c r="A1706" s="60" t="s">
        <v>12744</v>
      </c>
      <c r="B1706">
        <v>9400</v>
      </c>
    </row>
    <row r="1707" spans="1:2" x14ac:dyDescent="0.25">
      <c r="A1707" s="60" t="s">
        <v>12745</v>
      </c>
      <c r="B1707">
        <v>8000</v>
      </c>
    </row>
    <row r="1708" spans="1:2" x14ac:dyDescent="0.25">
      <c r="A1708" s="60" t="s">
        <v>16888</v>
      </c>
      <c r="B1708">
        <v>8600</v>
      </c>
    </row>
    <row r="1709" spans="1:2" x14ac:dyDescent="0.25">
      <c r="A1709" s="60" t="s">
        <v>12748</v>
      </c>
      <c r="B1709">
        <v>8000</v>
      </c>
    </row>
    <row r="1710" spans="1:2" x14ac:dyDescent="0.25">
      <c r="A1710" s="60" t="s">
        <v>16889</v>
      </c>
      <c r="B1710">
        <v>8600</v>
      </c>
    </row>
    <row r="1711" spans="1:2" x14ac:dyDescent="0.25">
      <c r="A1711" s="60" t="s">
        <v>12773</v>
      </c>
      <c r="B1711">
        <v>9400</v>
      </c>
    </row>
    <row r="1712" spans="1:2" x14ac:dyDescent="0.25">
      <c r="A1712" s="60" t="s">
        <v>16890</v>
      </c>
      <c r="B1712">
        <v>1750</v>
      </c>
    </row>
    <row r="1713" spans="1:2" x14ac:dyDescent="0.25">
      <c r="A1713" s="60" t="s">
        <v>16891</v>
      </c>
      <c r="B1713">
        <v>7215</v>
      </c>
    </row>
    <row r="1714" spans="1:2" x14ac:dyDescent="0.25">
      <c r="A1714" s="60" t="s">
        <v>16892</v>
      </c>
      <c r="B1714">
        <v>6800</v>
      </c>
    </row>
    <row r="1715" spans="1:2" x14ac:dyDescent="0.25">
      <c r="A1715" s="60" t="s">
        <v>16893</v>
      </c>
      <c r="B1715">
        <v>8000</v>
      </c>
    </row>
    <row r="1716" spans="1:2" x14ac:dyDescent="0.25">
      <c r="A1716" s="60" t="s">
        <v>16894</v>
      </c>
      <c r="B1716">
        <v>35000</v>
      </c>
    </row>
    <row r="1717" spans="1:2" x14ac:dyDescent="0.25">
      <c r="A1717" s="60" t="s">
        <v>16895</v>
      </c>
      <c r="B1717">
        <v>34000</v>
      </c>
    </row>
    <row r="1718" spans="1:2" x14ac:dyDescent="0.25">
      <c r="A1718" s="60" t="s">
        <v>16896</v>
      </c>
      <c r="B1718">
        <v>8600</v>
      </c>
    </row>
    <row r="1719" spans="1:2" x14ac:dyDescent="0.25">
      <c r="A1719" s="60" t="s">
        <v>16897</v>
      </c>
      <c r="B1719">
        <v>8600</v>
      </c>
    </row>
    <row r="1720" spans="1:2" x14ac:dyDescent="0.25">
      <c r="A1720" s="60" t="s">
        <v>118</v>
      </c>
      <c r="B1720">
        <v>8600</v>
      </c>
    </row>
    <row r="1721" spans="1:2" x14ac:dyDescent="0.25">
      <c r="A1721" s="60" t="s">
        <v>16898</v>
      </c>
      <c r="B1721">
        <v>6825</v>
      </c>
    </row>
    <row r="1722" spans="1:2" x14ac:dyDescent="0.25">
      <c r="A1722" s="60" t="s">
        <v>16899</v>
      </c>
      <c r="B1722">
        <v>6825</v>
      </c>
    </row>
    <row r="1723" spans="1:2" x14ac:dyDescent="0.25">
      <c r="A1723" s="60" t="s">
        <v>12746</v>
      </c>
      <c r="B1723">
        <v>9400</v>
      </c>
    </row>
    <row r="1724" spans="1:2" x14ac:dyDescent="0.25">
      <c r="A1724" s="60" t="s">
        <v>12747</v>
      </c>
      <c r="B1724">
        <v>9400</v>
      </c>
    </row>
    <row r="1725" spans="1:2" x14ac:dyDescent="0.25">
      <c r="A1725" s="60" t="s">
        <v>12738</v>
      </c>
      <c r="B1725">
        <v>8600</v>
      </c>
    </row>
    <row r="1726" spans="1:2" x14ac:dyDescent="0.25">
      <c r="A1726" s="60" t="s">
        <v>16900</v>
      </c>
      <c r="B1726">
        <v>8700</v>
      </c>
    </row>
    <row r="1727" spans="1:2" x14ac:dyDescent="0.25">
      <c r="A1727" s="60" t="s">
        <v>16901</v>
      </c>
      <c r="B1727">
        <v>8000</v>
      </c>
    </row>
    <row r="1728" spans="1:2" x14ac:dyDescent="0.25">
      <c r="A1728" s="60" t="s">
        <v>16902</v>
      </c>
      <c r="B1728">
        <v>8600</v>
      </c>
    </row>
    <row r="1729" spans="1:2" x14ac:dyDescent="0.25">
      <c r="A1729" s="60" t="s">
        <v>16903</v>
      </c>
      <c r="B1729">
        <v>8000</v>
      </c>
    </row>
    <row r="1730" spans="1:2" x14ac:dyDescent="0.25">
      <c r="A1730" s="60" t="s">
        <v>16904</v>
      </c>
      <c r="B1730">
        <v>8600</v>
      </c>
    </row>
    <row r="1731" spans="1:2" x14ac:dyDescent="0.25">
      <c r="A1731" s="60" t="s">
        <v>16905</v>
      </c>
      <c r="B1731">
        <v>7215</v>
      </c>
    </row>
    <row r="1732" spans="1:2" x14ac:dyDescent="0.25">
      <c r="A1732" s="60" t="s">
        <v>16906</v>
      </c>
      <c r="B1732">
        <v>36000</v>
      </c>
    </row>
    <row r="1733" spans="1:2" x14ac:dyDescent="0.25">
      <c r="A1733" s="60" t="s">
        <v>16907</v>
      </c>
      <c r="B1733">
        <v>35000</v>
      </c>
    </row>
    <row r="1734" spans="1:2" x14ac:dyDescent="0.25">
      <c r="A1734" s="60" t="s">
        <v>16908</v>
      </c>
      <c r="B1734">
        <v>34000</v>
      </c>
    </row>
    <row r="1735" spans="1:2" x14ac:dyDescent="0.25">
      <c r="A1735" s="60" t="s">
        <v>16909</v>
      </c>
      <c r="B1735">
        <v>8600</v>
      </c>
    </row>
    <row r="1736" spans="1:2" x14ac:dyDescent="0.25">
      <c r="A1736" s="60" t="s">
        <v>16910</v>
      </c>
      <c r="B1736">
        <v>8600</v>
      </c>
    </row>
    <row r="1737" spans="1:2" x14ac:dyDescent="0.25">
      <c r="A1737" s="60" t="s">
        <v>16911</v>
      </c>
      <c r="B1737">
        <v>9400</v>
      </c>
    </row>
    <row r="1738" spans="1:2" x14ac:dyDescent="0.25">
      <c r="A1738" s="60" t="s">
        <v>16912</v>
      </c>
      <c r="B1738">
        <v>9400</v>
      </c>
    </row>
    <row r="1739" spans="1:2" x14ac:dyDescent="0.25">
      <c r="A1739" s="60" t="s">
        <v>16913</v>
      </c>
      <c r="B1739">
        <v>34000</v>
      </c>
    </row>
    <row r="1740" spans="1:2" x14ac:dyDescent="0.25">
      <c r="A1740" s="60" t="s">
        <v>16914</v>
      </c>
      <c r="B1740">
        <v>36000</v>
      </c>
    </row>
    <row r="1741" spans="1:2" x14ac:dyDescent="0.25">
      <c r="A1741" s="60" t="s">
        <v>16915</v>
      </c>
      <c r="B1741">
        <v>36000</v>
      </c>
    </row>
    <row r="1742" spans="1:2" x14ac:dyDescent="0.25">
      <c r="A1742" s="60" t="s">
        <v>16916</v>
      </c>
      <c r="B1742">
        <v>36000</v>
      </c>
    </row>
    <row r="1743" spans="1:2" x14ac:dyDescent="0.25">
      <c r="A1743" s="60" t="s">
        <v>16917</v>
      </c>
      <c r="B1743">
        <v>7600</v>
      </c>
    </row>
    <row r="1744" spans="1:2" x14ac:dyDescent="0.25">
      <c r="A1744" s="60" t="s">
        <v>16918</v>
      </c>
      <c r="B1744">
        <v>9700</v>
      </c>
    </row>
    <row r="1745" spans="1:2" x14ac:dyDescent="0.25">
      <c r="A1745" s="60" t="s">
        <v>13744</v>
      </c>
      <c r="B1745">
        <v>8900</v>
      </c>
    </row>
    <row r="1746" spans="1:2" x14ac:dyDescent="0.25">
      <c r="A1746" s="60" t="s">
        <v>16919</v>
      </c>
      <c r="B1746">
        <v>10000</v>
      </c>
    </row>
    <row r="1747" spans="1:2" x14ac:dyDescent="0.25">
      <c r="A1747" s="60" t="s">
        <v>16920</v>
      </c>
      <c r="B1747">
        <v>9400</v>
      </c>
    </row>
    <row r="1748" spans="1:2" x14ac:dyDescent="0.25">
      <c r="A1748" s="60" t="s">
        <v>16921</v>
      </c>
      <c r="B1748">
        <v>9400</v>
      </c>
    </row>
    <row r="1749" spans="1:2" x14ac:dyDescent="0.25">
      <c r="A1749" s="60" t="s">
        <v>16922</v>
      </c>
      <c r="B1749">
        <v>9400</v>
      </c>
    </row>
    <row r="1750" spans="1:2" x14ac:dyDescent="0.25">
      <c r="A1750" s="60" t="s">
        <v>16923</v>
      </c>
      <c r="B1750">
        <v>9400</v>
      </c>
    </row>
    <row r="1751" spans="1:2" x14ac:dyDescent="0.25">
      <c r="A1751" s="60" t="s">
        <v>16925</v>
      </c>
      <c r="B1751">
        <v>10000</v>
      </c>
    </row>
    <row r="1752" spans="1:2" x14ac:dyDescent="0.25">
      <c r="A1752" s="60" t="s">
        <v>16926</v>
      </c>
      <c r="B1752">
        <v>7215</v>
      </c>
    </row>
    <row r="1753" spans="1:2" x14ac:dyDescent="0.25">
      <c r="A1753" s="60" t="s">
        <v>16927</v>
      </c>
      <c r="B1753">
        <v>7600</v>
      </c>
    </row>
    <row r="1754" spans="1:2" x14ac:dyDescent="0.25">
      <c r="A1754" s="60" t="s">
        <v>16928</v>
      </c>
      <c r="B1754">
        <v>10000</v>
      </c>
    </row>
    <row r="1755" spans="1:2" x14ac:dyDescent="0.25">
      <c r="A1755" s="60" t="s">
        <v>16929</v>
      </c>
      <c r="B1755">
        <v>9400</v>
      </c>
    </row>
    <row r="1756" spans="1:2" x14ac:dyDescent="0.25">
      <c r="A1756" s="60" t="s">
        <v>16930</v>
      </c>
      <c r="B1756">
        <v>10000</v>
      </c>
    </row>
    <row r="1757" spans="1:2" x14ac:dyDescent="0.25">
      <c r="A1757" s="60" t="s">
        <v>16931</v>
      </c>
      <c r="B1757">
        <v>10000</v>
      </c>
    </row>
    <row r="1758" spans="1:2" x14ac:dyDescent="0.25">
      <c r="A1758" s="60" t="s">
        <v>16932</v>
      </c>
      <c r="B1758">
        <v>10000</v>
      </c>
    </row>
    <row r="1759" spans="1:2" x14ac:dyDescent="0.25">
      <c r="A1759" s="60" t="s">
        <v>16933</v>
      </c>
      <c r="B1759">
        <v>9400</v>
      </c>
    </row>
    <row r="1760" spans="1:2" x14ac:dyDescent="0.25">
      <c r="A1760" s="60" t="s">
        <v>32</v>
      </c>
      <c r="B1760">
        <v>7600</v>
      </c>
    </row>
    <row r="1761" spans="1:2" x14ac:dyDescent="0.25">
      <c r="A1761" s="60" t="s">
        <v>16934</v>
      </c>
      <c r="B1761">
        <v>10000</v>
      </c>
    </row>
    <row r="1762" spans="1:2" x14ac:dyDescent="0.25">
      <c r="A1762" s="60" t="s">
        <v>16935</v>
      </c>
      <c r="B1762">
        <v>7600</v>
      </c>
    </row>
    <row r="1763" spans="1:2" x14ac:dyDescent="0.25">
      <c r="A1763" s="60" t="s">
        <v>12793</v>
      </c>
      <c r="B1763">
        <v>7200</v>
      </c>
    </row>
    <row r="1764" spans="1:2" x14ac:dyDescent="0.25">
      <c r="A1764" s="60" t="s">
        <v>16936</v>
      </c>
      <c r="B1764">
        <v>10000</v>
      </c>
    </row>
    <row r="1765" spans="1:2" x14ac:dyDescent="0.25">
      <c r="A1765" s="60" t="s">
        <v>160</v>
      </c>
      <c r="B1765">
        <v>7245</v>
      </c>
    </row>
    <row r="1766" spans="1:2" x14ac:dyDescent="0.25">
      <c r="A1766" s="60" t="s">
        <v>16937</v>
      </c>
      <c r="B1766">
        <v>6845</v>
      </c>
    </row>
    <row r="1767" spans="1:2" x14ac:dyDescent="0.25">
      <c r="A1767" s="60" t="s">
        <v>12774</v>
      </c>
      <c r="B1767">
        <v>9400</v>
      </c>
    </row>
    <row r="1768" spans="1:2" x14ac:dyDescent="0.25">
      <c r="A1768" s="60" t="s">
        <v>16938</v>
      </c>
      <c r="B1768">
        <v>8600</v>
      </c>
    </row>
    <row r="1769" spans="1:2" x14ac:dyDescent="0.25">
      <c r="A1769" s="60" t="s">
        <v>16939</v>
      </c>
      <c r="B1769">
        <v>36000</v>
      </c>
    </row>
    <row r="1770" spans="1:2" x14ac:dyDescent="0.25">
      <c r="A1770" s="60" t="s">
        <v>16940</v>
      </c>
      <c r="B1770">
        <v>8600</v>
      </c>
    </row>
    <row r="1771" spans="1:2" x14ac:dyDescent="0.25">
      <c r="A1771" s="60" t="s">
        <v>16941</v>
      </c>
      <c r="B1771">
        <v>8600</v>
      </c>
    </row>
    <row r="1772" spans="1:2" x14ac:dyDescent="0.25">
      <c r="A1772" s="60" t="s">
        <v>16942</v>
      </c>
      <c r="B1772">
        <v>8600</v>
      </c>
    </row>
    <row r="1773" spans="1:2" x14ac:dyDescent="0.25">
      <c r="A1773" s="60" t="s">
        <v>16943</v>
      </c>
      <c r="B1773">
        <v>8000</v>
      </c>
    </row>
    <row r="1774" spans="1:2" x14ac:dyDescent="0.25">
      <c r="A1774" s="60" t="s">
        <v>16944</v>
      </c>
      <c r="B1774">
        <v>8600</v>
      </c>
    </row>
    <row r="1775" spans="1:2" x14ac:dyDescent="0.25">
      <c r="A1775" s="60" t="s">
        <v>16945</v>
      </c>
      <c r="B1775">
        <v>36000</v>
      </c>
    </row>
    <row r="1776" spans="1:2" x14ac:dyDescent="0.25">
      <c r="A1776" s="60" t="s">
        <v>16946</v>
      </c>
      <c r="B1776">
        <v>9400</v>
      </c>
    </row>
    <row r="1777" spans="1:2" x14ac:dyDescent="0.25">
      <c r="A1777" s="60" t="s">
        <v>12739</v>
      </c>
      <c r="B1777">
        <v>8600</v>
      </c>
    </row>
    <row r="1778" spans="1:2" x14ac:dyDescent="0.25">
      <c r="A1778" s="60" t="s">
        <v>12749</v>
      </c>
      <c r="B1778">
        <v>9400</v>
      </c>
    </row>
    <row r="1779" spans="1:2" x14ac:dyDescent="0.25">
      <c r="A1779" s="60" t="s">
        <v>12750</v>
      </c>
      <c r="B1779">
        <v>9400</v>
      </c>
    </row>
    <row r="1780" spans="1:2" x14ac:dyDescent="0.25">
      <c r="A1780" s="60" t="s">
        <v>16947</v>
      </c>
      <c r="B1780">
        <v>7215</v>
      </c>
    </row>
    <row r="1781" spans="1:2" x14ac:dyDescent="0.25">
      <c r="A1781" s="60" t="s">
        <v>12775</v>
      </c>
      <c r="B1781">
        <v>9400</v>
      </c>
    </row>
    <row r="1782" spans="1:2" x14ac:dyDescent="0.25">
      <c r="A1782" s="60" t="s">
        <v>12769</v>
      </c>
      <c r="B1782">
        <v>9400</v>
      </c>
    </row>
    <row r="1783" spans="1:2" x14ac:dyDescent="0.25">
      <c r="A1783" s="60" t="s">
        <v>12772</v>
      </c>
      <c r="B1783">
        <v>9400</v>
      </c>
    </row>
    <row r="1784" spans="1:2" x14ac:dyDescent="0.25">
      <c r="A1784" s="60" t="s">
        <v>16948</v>
      </c>
      <c r="B1784">
        <v>8600</v>
      </c>
    </row>
    <row r="1785" spans="1:2" x14ac:dyDescent="0.25">
      <c r="A1785" s="60" t="s">
        <v>16949</v>
      </c>
      <c r="B1785">
        <v>9400</v>
      </c>
    </row>
    <row r="1786" spans="1:2" x14ac:dyDescent="0.25">
      <c r="A1786" s="60" t="s">
        <v>16950</v>
      </c>
      <c r="B1786">
        <v>9400</v>
      </c>
    </row>
    <row r="1787" spans="1:2" x14ac:dyDescent="0.25">
      <c r="A1787" s="60" t="s">
        <v>16951</v>
      </c>
      <c r="B1787">
        <v>8000</v>
      </c>
    </row>
    <row r="1788" spans="1:2" x14ac:dyDescent="0.25">
      <c r="A1788" s="60" t="s">
        <v>16952</v>
      </c>
      <c r="B1788">
        <v>8600</v>
      </c>
    </row>
    <row r="1789" spans="1:2" x14ac:dyDescent="0.25">
      <c r="A1789" s="60" t="s">
        <v>16953</v>
      </c>
      <c r="B1789">
        <v>8000</v>
      </c>
    </row>
    <row r="1790" spans="1:2" x14ac:dyDescent="0.25">
      <c r="A1790" s="60" t="s">
        <v>16954</v>
      </c>
      <c r="B1790">
        <v>8600</v>
      </c>
    </row>
    <row r="1791" spans="1:2" x14ac:dyDescent="0.25">
      <c r="A1791" s="60" t="s">
        <v>16955</v>
      </c>
      <c r="B1791">
        <v>9400</v>
      </c>
    </row>
    <row r="1792" spans="1:2" x14ac:dyDescent="0.25">
      <c r="A1792" s="60" t="s">
        <v>16956</v>
      </c>
      <c r="B1792">
        <v>9400</v>
      </c>
    </row>
    <row r="1793" spans="1:2" x14ac:dyDescent="0.25">
      <c r="A1793" s="60" t="s">
        <v>16957</v>
      </c>
      <c r="B1793">
        <v>8600</v>
      </c>
    </row>
    <row r="1794" spans="1:2" x14ac:dyDescent="0.25">
      <c r="A1794" s="60" t="s">
        <v>16958</v>
      </c>
      <c r="B1794">
        <v>35000</v>
      </c>
    </row>
    <row r="1795" spans="1:2" x14ac:dyDescent="0.25">
      <c r="A1795" s="60" t="s">
        <v>16959</v>
      </c>
      <c r="B1795">
        <v>35000</v>
      </c>
    </row>
    <row r="1796" spans="1:2" x14ac:dyDescent="0.25">
      <c r="A1796" s="60" t="s">
        <v>16960</v>
      </c>
      <c r="B1796">
        <v>36000</v>
      </c>
    </row>
    <row r="1797" spans="1:2" x14ac:dyDescent="0.25">
      <c r="A1797" s="60" t="s">
        <v>16961</v>
      </c>
      <c r="B1797">
        <v>34000</v>
      </c>
    </row>
    <row r="1798" spans="1:2" x14ac:dyDescent="0.25">
      <c r="A1798" s="60" t="s">
        <v>16962</v>
      </c>
      <c r="B1798">
        <v>8000</v>
      </c>
    </row>
    <row r="1799" spans="1:2" x14ac:dyDescent="0.25">
      <c r="A1799" s="60" t="s">
        <v>16963</v>
      </c>
      <c r="B1799">
        <v>34000</v>
      </c>
    </row>
    <row r="1800" spans="1:2" x14ac:dyDescent="0.25">
      <c r="A1800" s="60" t="s">
        <v>12755</v>
      </c>
      <c r="B1800">
        <v>9400</v>
      </c>
    </row>
    <row r="1801" spans="1:2" x14ac:dyDescent="0.25">
      <c r="A1801" s="60" t="s">
        <v>16964</v>
      </c>
      <c r="B1801">
        <v>1251</v>
      </c>
    </row>
    <row r="1802" spans="1:2" x14ac:dyDescent="0.25">
      <c r="A1802" s="60" t="s">
        <v>16965</v>
      </c>
      <c r="B1802">
        <v>9400</v>
      </c>
    </row>
    <row r="1803" spans="1:2" x14ac:dyDescent="0.25">
      <c r="A1803" s="60" t="s">
        <v>12763</v>
      </c>
      <c r="B1803">
        <v>9400</v>
      </c>
    </row>
    <row r="1804" spans="1:2" x14ac:dyDescent="0.25">
      <c r="A1804" s="60" t="s">
        <v>16966</v>
      </c>
      <c r="B1804">
        <v>8900</v>
      </c>
    </row>
    <row r="1805" spans="1:2" x14ac:dyDescent="0.25">
      <c r="A1805" s="60" t="s">
        <v>12761</v>
      </c>
      <c r="B1805">
        <v>9400</v>
      </c>
    </row>
    <row r="1806" spans="1:2" x14ac:dyDescent="0.25">
      <c r="A1806" s="60" t="s">
        <v>16967</v>
      </c>
      <c r="B1806">
        <v>10200</v>
      </c>
    </row>
    <row r="1807" spans="1:2" x14ac:dyDescent="0.25">
      <c r="A1807" s="60" t="s">
        <v>16968</v>
      </c>
      <c r="B1807">
        <v>10000</v>
      </c>
    </row>
    <row r="1808" spans="1:2" x14ac:dyDescent="0.25">
      <c r="A1808" s="60" t="s">
        <v>16969</v>
      </c>
      <c r="B1808">
        <v>10800</v>
      </c>
    </row>
    <row r="1809" spans="1:2" x14ac:dyDescent="0.25">
      <c r="A1809" s="60" t="s">
        <v>16970</v>
      </c>
      <c r="B1809">
        <v>10000</v>
      </c>
    </row>
    <row r="1810" spans="1:2" x14ac:dyDescent="0.25">
      <c r="A1810" s="60" t="s">
        <v>16971</v>
      </c>
      <c r="B1810">
        <v>4497</v>
      </c>
    </row>
    <row r="1811" spans="1:2" x14ac:dyDescent="0.25">
      <c r="A1811" s="60" t="s">
        <v>16972</v>
      </c>
      <c r="B1811">
        <v>8000</v>
      </c>
    </row>
    <row r="1812" spans="1:2" x14ac:dyDescent="0.25">
      <c r="A1812" s="60" t="s">
        <v>16973</v>
      </c>
      <c r="B1812">
        <v>7400</v>
      </c>
    </row>
    <row r="1813" spans="1:2" x14ac:dyDescent="0.25">
      <c r="A1813" s="60" t="s">
        <v>16974</v>
      </c>
      <c r="B1813">
        <v>10000</v>
      </c>
    </row>
    <row r="1814" spans="1:2" x14ac:dyDescent="0.25">
      <c r="A1814" s="60" t="s">
        <v>16975</v>
      </c>
      <c r="B1814">
        <v>10000</v>
      </c>
    </row>
    <row r="1815" spans="1:2" x14ac:dyDescent="0.25">
      <c r="A1815" s="60" t="s">
        <v>16976</v>
      </c>
      <c r="B1815">
        <v>10000</v>
      </c>
    </row>
    <row r="1816" spans="1:2" x14ac:dyDescent="0.25">
      <c r="A1816" s="60" t="s">
        <v>16977</v>
      </c>
      <c r="B1816">
        <v>8000</v>
      </c>
    </row>
    <row r="1817" spans="1:2" x14ac:dyDescent="0.25">
      <c r="A1817" s="60" t="s">
        <v>16978</v>
      </c>
      <c r="B1817">
        <v>10000</v>
      </c>
    </row>
    <row r="1818" spans="1:2" x14ac:dyDescent="0.25">
      <c r="A1818" s="60" t="s">
        <v>16979</v>
      </c>
      <c r="B1818">
        <v>10000</v>
      </c>
    </row>
    <row r="1819" spans="1:2" x14ac:dyDescent="0.25">
      <c r="A1819" s="60" t="s">
        <v>16980</v>
      </c>
      <c r="B1819">
        <v>10000</v>
      </c>
    </row>
    <row r="1820" spans="1:2" x14ac:dyDescent="0.25">
      <c r="A1820" s="60" t="s">
        <v>16981</v>
      </c>
      <c r="B1820">
        <v>10000</v>
      </c>
    </row>
    <row r="1821" spans="1:2" x14ac:dyDescent="0.25">
      <c r="A1821" s="60" t="s">
        <v>16982</v>
      </c>
      <c r="B1821">
        <v>10800</v>
      </c>
    </row>
    <row r="1822" spans="1:2" x14ac:dyDescent="0.25">
      <c r="A1822" s="60" t="s">
        <v>16983</v>
      </c>
      <c r="B1822">
        <v>10300</v>
      </c>
    </row>
    <row r="1823" spans="1:2" x14ac:dyDescent="0.25">
      <c r="A1823" s="60" t="s">
        <v>16985</v>
      </c>
      <c r="B1823">
        <v>9400</v>
      </c>
    </row>
    <row r="1824" spans="1:2" x14ac:dyDescent="0.25">
      <c r="A1824" s="60" t="s">
        <v>16986</v>
      </c>
      <c r="B1824">
        <v>10000</v>
      </c>
    </row>
    <row r="1825" spans="1:2" x14ac:dyDescent="0.25">
      <c r="A1825" s="60" t="s">
        <v>16988</v>
      </c>
      <c r="B1825">
        <v>10000</v>
      </c>
    </row>
    <row r="1826" spans="1:2" x14ac:dyDescent="0.25">
      <c r="A1826" s="60" t="s">
        <v>16989</v>
      </c>
      <c r="B1826">
        <v>36000</v>
      </c>
    </row>
    <row r="1827" spans="1:2" x14ac:dyDescent="0.25">
      <c r="A1827" s="60" t="s">
        <v>16990</v>
      </c>
      <c r="B1827">
        <v>36000</v>
      </c>
    </row>
    <row r="1828" spans="1:2" x14ac:dyDescent="0.25">
      <c r="A1828" s="60" t="s">
        <v>16991</v>
      </c>
      <c r="B1828">
        <v>10000</v>
      </c>
    </row>
    <row r="1829" spans="1:2" x14ac:dyDescent="0.25">
      <c r="A1829" s="60" t="s">
        <v>16993</v>
      </c>
      <c r="B1829">
        <v>10300</v>
      </c>
    </row>
    <row r="1830" spans="1:2" x14ac:dyDescent="0.25">
      <c r="A1830" s="60" t="s">
        <v>16994</v>
      </c>
      <c r="B1830">
        <v>36000</v>
      </c>
    </row>
    <row r="1831" spans="1:2" x14ac:dyDescent="0.25">
      <c r="A1831" s="60" t="s">
        <v>16995</v>
      </c>
      <c r="B1831">
        <v>10000</v>
      </c>
    </row>
    <row r="1832" spans="1:2" x14ac:dyDescent="0.25">
      <c r="A1832" s="60" t="s">
        <v>16996</v>
      </c>
      <c r="B1832">
        <v>10300</v>
      </c>
    </row>
    <row r="1833" spans="1:2" x14ac:dyDescent="0.25">
      <c r="A1833" s="60" t="s">
        <v>16998</v>
      </c>
      <c r="B1833">
        <v>36000</v>
      </c>
    </row>
    <row r="1834" spans="1:2" x14ac:dyDescent="0.25">
      <c r="A1834" s="60" t="s">
        <v>16999</v>
      </c>
      <c r="B1834">
        <v>37700</v>
      </c>
    </row>
    <row r="1835" spans="1:2" x14ac:dyDescent="0.25">
      <c r="A1835" s="60" t="s">
        <v>17000</v>
      </c>
      <c r="B1835">
        <v>9400</v>
      </c>
    </row>
    <row r="1836" spans="1:2" x14ac:dyDescent="0.25">
      <c r="A1836" s="60" t="s">
        <v>17001</v>
      </c>
      <c r="B1836">
        <v>10000</v>
      </c>
    </row>
    <row r="1837" spans="1:2" x14ac:dyDescent="0.25">
      <c r="A1837" s="60" t="s">
        <v>17002</v>
      </c>
      <c r="B1837">
        <v>10300</v>
      </c>
    </row>
    <row r="1838" spans="1:2" x14ac:dyDescent="0.25">
      <c r="A1838" s="60" t="s">
        <v>17003</v>
      </c>
      <c r="B1838">
        <v>9400</v>
      </c>
    </row>
    <row r="1839" spans="1:2" x14ac:dyDescent="0.25">
      <c r="A1839" s="60" t="s">
        <v>12792</v>
      </c>
      <c r="B1839">
        <v>7600</v>
      </c>
    </row>
    <row r="1840" spans="1:2" x14ac:dyDescent="0.25">
      <c r="A1840" s="60" t="s">
        <v>109</v>
      </c>
      <c r="B1840">
        <v>10000</v>
      </c>
    </row>
    <row r="1841" spans="1:2" x14ac:dyDescent="0.25">
      <c r="A1841" s="60" t="s">
        <v>17005</v>
      </c>
      <c r="B1841">
        <v>10800</v>
      </c>
    </row>
    <row r="1842" spans="1:2" x14ac:dyDescent="0.25">
      <c r="A1842" s="60" t="s">
        <v>10894</v>
      </c>
      <c r="B1842">
        <v>2234.81</v>
      </c>
    </row>
    <row r="1843" spans="1:2" x14ac:dyDescent="0.25">
      <c r="A1843" s="60" t="s">
        <v>17006</v>
      </c>
      <c r="B1843">
        <v>2734</v>
      </c>
    </row>
    <row r="1844" spans="1:2" x14ac:dyDescent="0.25">
      <c r="A1844" s="60" t="s">
        <v>17007</v>
      </c>
      <c r="B1844">
        <v>7245</v>
      </c>
    </row>
    <row r="1845" spans="1:2" x14ac:dyDescent="0.25">
      <c r="A1845" s="60" t="s">
        <v>17008</v>
      </c>
      <c r="B1845">
        <v>10000</v>
      </c>
    </row>
    <row r="1846" spans="1:2" x14ac:dyDescent="0.25">
      <c r="A1846" s="60" t="s">
        <v>12751</v>
      </c>
      <c r="B1846">
        <v>8000</v>
      </c>
    </row>
    <row r="1847" spans="1:2" x14ac:dyDescent="0.25">
      <c r="A1847" s="60" t="s">
        <v>12752</v>
      </c>
      <c r="B1847">
        <v>8000</v>
      </c>
    </row>
    <row r="1848" spans="1:2" x14ac:dyDescent="0.25">
      <c r="A1848" s="60" t="s">
        <v>12753</v>
      </c>
      <c r="B1848">
        <v>8000</v>
      </c>
    </row>
    <row r="1849" spans="1:2" x14ac:dyDescent="0.25">
      <c r="A1849" s="60" t="s">
        <v>12771</v>
      </c>
      <c r="B1849">
        <v>9400</v>
      </c>
    </row>
    <row r="1850" spans="1:2" x14ac:dyDescent="0.25">
      <c r="A1850" s="60" t="s">
        <v>17009</v>
      </c>
      <c r="B1850">
        <v>9400</v>
      </c>
    </row>
    <row r="1851" spans="1:2" x14ac:dyDescent="0.25">
      <c r="A1851" s="60" t="s">
        <v>17010</v>
      </c>
      <c r="B1851">
        <v>8600</v>
      </c>
    </row>
    <row r="1852" spans="1:2" x14ac:dyDescent="0.25">
      <c r="A1852" s="60" t="s">
        <v>17011</v>
      </c>
      <c r="B1852">
        <v>8600</v>
      </c>
    </row>
    <row r="1853" spans="1:2" x14ac:dyDescent="0.25">
      <c r="A1853" s="60" t="s">
        <v>17012</v>
      </c>
      <c r="B1853">
        <v>36000</v>
      </c>
    </row>
    <row r="1854" spans="1:2" x14ac:dyDescent="0.25">
      <c r="A1854" s="60" t="s">
        <v>114</v>
      </c>
      <c r="B1854">
        <v>8000</v>
      </c>
    </row>
    <row r="1855" spans="1:2" x14ac:dyDescent="0.25">
      <c r="A1855" s="60" t="s">
        <v>17013</v>
      </c>
      <c r="B1855">
        <v>8600</v>
      </c>
    </row>
    <row r="1856" spans="1:2" x14ac:dyDescent="0.25">
      <c r="A1856" s="60" t="s">
        <v>17014</v>
      </c>
      <c r="B1856">
        <v>8600</v>
      </c>
    </row>
    <row r="1857" spans="1:2" x14ac:dyDescent="0.25">
      <c r="A1857" s="60" t="s">
        <v>17015</v>
      </c>
      <c r="B1857">
        <v>8000</v>
      </c>
    </row>
    <row r="1858" spans="1:2" x14ac:dyDescent="0.25">
      <c r="A1858" s="60" t="s">
        <v>17016</v>
      </c>
      <c r="B1858">
        <v>8000</v>
      </c>
    </row>
    <row r="1859" spans="1:2" x14ac:dyDescent="0.25">
      <c r="A1859" s="60" t="s">
        <v>17017</v>
      </c>
      <c r="B1859">
        <v>8600</v>
      </c>
    </row>
    <row r="1860" spans="1:2" x14ac:dyDescent="0.25">
      <c r="A1860" s="60" t="s">
        <v>17018</v>
      </c>
      <c r="B1860">
        <v>9400</v>
      </c>
    </row>
    <row r="1861" spans="1:2" x14ac:dyDescent="0.25">
      <c r="A1861" s="60" t="s">
        <v>17019</v>
      </c>
      <c r="B1861">
        <v>8600</v>
      </c>
    </row>
    <row r="1862" spans="1:2" x14ac:dyDescent="0.25">
      <c r="A1862" s="60" t="s">
        <v>17020</v>
      </c>
      <c r="B1862">
        <v>8600</v>
      </c>
    </row>
    <row r="1863" spans="1:2" x14ac:dyDescent="0.25">
      <c r="A1863" s="60" t="s">
        <v>116</v>
      </c>
      <c r="B1863">
        <v>9400</v>
      </c>
    </row>
    <row r="1864" spans="1:2" x14ac:dyDescent="0.25">
      <c r="A1864" s="60" t="s">
        <v>17021</v>
      </c>
      <c r="B1864">
        <v>9400</v>
      </c>
    </row>
    <row r="1865" spans="1:2" x14ac:dyDescent="0.25">
      <c r="A1865" s="60" t="s">
        <v>17022</v>
      </c>
      <c r="B1865">
        <v>8000</v>
      </c>
    </row>
    <row r="1866" spans="1:2" x14ac:dyDescent="0.25">
      <c r="A1866" s="60" t="s">
        <v>17023</v>
      </c>
      <c r="B1866">
        <v>34000</v>
      </c>
    </row>
    <row r="1867" spans="1:2" x14ac:dyDescent="0.25">
      <c r="A1867" s="60" t="s">
        <v>17024</v>
      </c>
      <c r="B1867">
        <v>36000</v>
      </c>
    </row>
    <row r="1868" spans="1:2" x14ac:dyDescent="0.25">
      <c r="A1868" s="60" t="s">
        <v>17025</v>
      </c>
      <c r="B1868">
        <v>36000</v>
      </c>
    </row>
    <row r="1869" spans="1:2" x14ac:dyDescent="0.25">
      <c r="A1869" s="60" t="s">
        <v>17026</v>
      </c>
      <c r="B1869">
        <v>8600</v>
      </c>
    </row>
    <row r="1870" spans="1:2" x14ac:dyDescent="0.25">
      <c r="A1870" s="60" t="s">
        <v>17027</v>
      </c>
      <c r="B1870">
        <v>8600</v>
      </c>
    </row>
    <row r="1871" spans="1:2" x14ac:dyDescent="0.25">
      <c r="A1871" s="60" t="s">
        <v>17028</v>
      </c>
      <c r="B1871">
        <v>8600</v>
      </c>
    </row>
    <row r="1872" spans="1:2" x14ac:dyDescent="0.25">
      <c r="A1872" s="60" t="s">
        <v>17029</v>
      </c>
      <c r="B1872">
        <v>8000</v>
      </c>
    </row>
    <row r="1873" spans="1:2" x14ac:dyDescent="0.25">
      <c r="A1873" s="60" t="s">
        <v>17030</v>
      </c>
      <c r="B1873">
        <v>8000</v>
      </c>
    </row>
    <row r="1874" spans="1:2" x14ac:dyDescent="0.25">
      <c r="A1874" s="60" t="s">
        <v>17031</v>
      </c>
      <c r="B1874">
        <v>8000</v>
      </c>
    </row>
    <row r="1875" spans="1:2" x14ac:dyDescent="0.25">
      <c r="A1875" s="60" t="s">
        <v>17032</v>
      </c>
      <c r="B1875">
        <v>8000</v>
      </c>
    </row>
    <row r="1876" spans="1:2" x14ac:dyDescent="0.25">
      <c r="A1876" s="60" t="s">
        <v>164</v>
      </c>
      <c r="B1876">
        <v>8600</v>
      </c>
    </row>
    <row r="1877" spans="1:2" x14ac:dyDescent="0.25">
      <c r="A1877" s="60" t="s">
        <v>17033</v>
      </c>
      <c r="B1877">
        <v>35000</v>
      </c>
    </row>
    <row r="1878" spans="1:2" x14ac:dyDescent="0.25">
      <c r="A1878" s="60" t="s">
        <v>17034</v>
      </c>
      <c r="B1878">
        <v>34000</v>
      </c>
    </row>
    <row r="1879" spans="1:2" x14ac:dyDescent="0.25">
      <c r="A1879" s="60" t="s">
        <v>17035</v>
      </c>
      <c r="B1879">
        <v>35000</v>
      </c>
    </row>
    <row r="1880" spans="1:2" x14ac:dyDescent="0.25">
      <c r="A1880" s="60" t="s">
        <v>17036</v>
      </c>
      <c r="B1880">
        <v>36000</v>
      </c>
    </row>
    <row r="1881" spans="1:2" x14ac:dyDescent="0.25">
      <c r="A1881" s="60" t="s">
        <v>17037</v>
      </c>
      <c r="B1881">
        <v>10000</v>
      </c>
    </row>
    <row r="1882" spans="1:2" x14ac:dyDescent="0.25">
      <c r="A1882" s="60" t="s">
        <v>17038</v>
      </c>
      <c r="B1882">
        <v>9400</v>
      </c>
    </row>
    <row r="1883" spans="1:2" x14ac:dyDescent="0.25">
      <c r="A1883" s="60" t="s">
        <v>17039</v>
      </c>
      <c r="B1883">
        <v>35000</v>
      </c>
    </row>
    <row r="1884" spans="1:2" x14ac:dyDescent="0.25">
      <c r="A1884" s="60" t="s">
        <v>17040</v>
      </c>
      <c r="B1884">
        <v>10000</v>
      </c>
    </row>
    <row r="1885" spans="1:2" x14ac:dyDescent="0.25">
      <c r="A1885" s="60" t="s">
        <v>17041</v>
      </c>
      <c r="B1885">
        <v>9400</v>
      </c>
    </row>
    <row r="1886" spans="1:2" x14ac:dyDescent="0.25">
      <c r="A1886" s="60" t="s">
        <v>17042</v>
      </c>
      <c r="B1886">
        <v>9400</v>
      </c>
    </row>
    <row r="1887" spans="1:2" x14ac:dyDescent="0.25">
      <c r="A1887" s="60" t="s">
        <v>17043</v>
      </c>
      <c r="B1887">
        <v>10000</v>
      </c>
    </row>
    <row r="1888" spans="1:2" x14ac:dyDescent="0.25">
      <c r="A1888" s="60" t="s">
        <v>17044</v>
      </c>
      <c r="B1888">
        <v>10000</v>
      </c>
    </row>
    <row r="1889" spans="1:2" x14ac:dyDescent="0.25">
      <c r="A1889" s="60" t="s">
        <v>17045</v>
      </c>
      <c r="B1889">
        <v>9400</v>
      </c>
    </row>
    <row r="1890" spans="1:2" x14ac:dyDescent="0.25">
      <c r="A1890" s="60" t="s">
        <v>17046</v>
      </c>
      <c r="B1890">
        <v>9400</v>
      </c>
    </row>
    <row r="1891" spans="1:2" x14ac:dyDescent="0.25">
      <c r="A1891" s="60" t="s">
        <v>17047</v>
      </c>
      <c r="B1891">
        <v>10300</v>
      </c>
    </row>
    <row r="1892" spans="1:2" x14ac:dyDescent="0.25">
      <c r="A1892" s="60" t="s">
        <v>17048</v>
      </c>
      <c r="B1892">
        <v>9400</v>
      </c>
    </row>
    <row r="1893" spans="1:2" x14ac:dyDescent="0.25">
      <c r="A1893" s="60" t="s">
        <v>13724</v>
      </c>
      <c r="B1893">
        <v>10000</v>
      </c>
    </row>
    <row r="1894" spans="1:2" x14ac:dyDescent="0.25">
      <c r="A1894" s="60" t="s">
        <v>12804</v>
      </c>
      <c r="B1894">
        <v>7200</v>
      </c>
    </row>
    <row r="1895" spans="1:2" x14ac:dyDescent="0.25">
      <c r="A1895" s="60" t="s">
        <v>17049</v>
      </c>
      <c r="B1895">
        <v>9400</v>
      </c>
    </row>
    <row r="1896" spans="1:2" x14ac:dyDescent="0.25">
      <c r="A1896" s="60" t="s">
        <v>17050</v>
      </c>
      <c r="B1896">
        <v>9400</v>
      </c>
    </row>
    <row r="1897" spans="1:2" x14ac:dyDescent="0.25">
      <c r="A1897" s="60" t="s">
        <v>17051</v>
      </c>
      <c r="B1897">
        <v>9700</v>
      </c>
    </row>
    <row r="1898" spans="1:2" x14ac:dyDescent="0.25">
      <c r="A1898" s="60" t="s">
        <v>17052</v>
      </c>
      <c r="B1898">
        <v>9400</v>
      </c>
    </row>
    <row r="1899" spans="1:2" x14ac:dyDescent="0.25">
      <c r="A1899" s="60" t="s">
        <v>17053</v>
      </c>
      <c r="B1899">
        <v>10300</v>
      </c>
    </row>
    <row r="1900" spans="1:2" x14ac:dyDescent="0.25">
      <c r="A1900" s="60" t="s">
        <v>17054</v>
      </c>
      <c r="B1900">
        <v>10000</v>
      </c>
    </row>
    <row r="1901" spans="1:2" x14ac:dyDescent="0.25">
      <c r="A1901" s="60" t="s">
        <v>17055</v>
      </c>
      <c r="B1901">
        <v>2800</v>
      </c>
    </row>
    <row r="1902" spans="1:2" x14ac:dyDescent="0.25">
      <c r="A1902" s="60" t="s">
        <v>17056</v>
      </c>
      <c r="B1902">
        <v>10800</v>
      </c>
    </row>
    <row r="1903" spans="1:2" x14ac:dyDescent="0.25">
      <c r="A1903" s="60" t="s">
        <v>17057</v>
      </c>
      <c r="B1903">
        <v>7600</v>
      </c>
    </row>
    <row r="1904" spans="1:2" x14ac:dyDescent="0.25">
      <c r="A1904" s="60" t="s">
        <v>17058</v>
      </c>
      <c r="B1904">
        <v>7220</v>
      </c>
    </row>
    <row r="1905" spans="1:2" x14ac:dyDescent="0.25">
      <c r="A1905" s="60" t="s">
        <v>14109</v>
      </c>
      <c r="B1905">
        <v>9400</v>
      </c>
    </row>
    <row r="1906" spans="1:2" x14ac:dyDescent="0.25">
      <c r="A1906" s="60" t="s">
        <v>17059</v>
      </c>
      <c r="B1906">
        <v>9400</v>
      </c>
    </row>
    <row r="1907" spans="1:2" x14ac:dyDescent="0.25">
      <c r="A1907" s="60" t="s">
        <v>17060</v>
      </c>
      <c r="B1907">
        <v>10000</v>
      </c>
    </row>
    <row r="1908" spans="1:2" x14ac:dyDescent="0.25">
      <c r="A1908" s="60" t="s">
        <v>17061</v>
      </c>
      <c r="B1908">
        <v>10000</v>
      </c>
    </row>
    <row r="1909" spans="1:2" x14ac:dyDescent="0.25">
      <c r="A1909" s="60" t="s">
        <v>17062</v>
      </c>
      <c r="B1909">
        <v>10000</v>
      </c>
    </row>
    <row r="1910" spans="1:2" x14ac:dyDescent="0.25">
      <c r="A1910" s="60" t="s">
        <v>17063</v>
      </c>
      <c r="B1910">
        <v>10000</v>
      </c>
    </row>
    <row r="1911" spans="1:2" x14ac:dyDescent="0.25">
      <c r="A1911" s="60" t="s">
        <v>17064</v>
      </c>
      <c r="B1911">
        <v>9400</v>
      </c>
    </row>
    <row r="1912" spans="1:2" x14ac:dyDescent="0.25">
      <c r="A1912" s="60" t="s">
        <v>17065</v>
      </c>
      <c r="B1912">
        <v>9400</v>
      </c>
    </row>
    <row r="1913" spans="1:2" x14ac:dyDescent="0.25">
      <c r="A1913" s="60" t="s">
        <v>17066</v>
      </c>
      <c r="B1913">
        <v>9400</v>
      </c>
    </row>
    <row r="1914" spans="1:2" x14ac:dyDescent="0.25">
      <c r="A1914" s="60" t="s">
        <v>12801</v>
      </c>
      <c r="B1914">
        <v>7400</v>
      </c>
    </row>
    <row r="1915" spans="1:2" x14ac:dyDescent="0.25">
      <c r="A1915" s="60" t="s">
        <v>17067</v>
      </c>
      <c r="B1915">
        <v>10000</v>
      </c>
    </row>
    <row r="1916" spans="1:2" x14ac:dyDescent="0.25">
      <c r="A1916" s="60" t="s">
        <v>17068</v>
      </c>
      <c r="B1916">
        <v>2500</v>
      </c>
    </row>
    <row r="1917" spans="1:2" x14ac:dyDescent="0.25">
      <c r="A1917" s="60" t="s">
        <v>17069</v>
      </c>
      <c r="B1917">
        <v>10000</v>
      </c>
    </row>
    <row r="1918" spans="1:2" x14ac:dyDescent="0.25">
      <c r="A1918" s="60" t="s">
        <v>17070</v>
      </c>
      <c r="B1918">
        <v>7410</v>
      </c>
    </row>
    <row r="1919" spans="1:2" x14ac:dyDescent="0.25">
      <c r="A1919" s="60" t="s">
        <v>17071</v>
      </c>
      <c r="B1919">
        <v>9400</v>
      </c>
    </row>
    <row r="1920" spans="1:2" x14ac:dyDescent="0.25">
      <c r="A1920" s="60" t="s">
        <v>17072</v>
      </c>
      <c r="B1920">
        <v>10000</v>
      </c>
    </row>
    <row r="1921" spans="1:2" x14ac:dyDescent="0.25">
      <c r="A1921" s="60" t="s">
        <v>14112</v>
      </c>
      <c r="B1921">
        <v>9400</v>
      </c>
    </row>
    <row r="1922" spans="1:2" x14ac:dyDescent="0.25">
      <c r="A1922" s="60" t="s">
        <v>17074</v>
      </c>
      <c r="B1922">
        <v>9400</v>
      </c>
    </row>
    <row r="1923" spans="1:2" x14ac:dyDescent="0.25">
      <c r="A1923" s="60" t="s">
        <v>17075</v>
      </c>
      <c r="B1923">
        <v>31500</v>
      </c>
    </row>
    <row r="1924" spans="1:2" x14ac:dyDescent="0.25">
      <c r="A1924" s="60" t="s">
        <v>17076</v>
      </c>
      <c r="B1924">
        <v>9400</v>
      </c>
    </row>
    <row r="1925" spans="1:2" x14ac:dyDescent="0.25">
      <c r="A1925" s="60" t="s">
        <v>17077</v>
      </c>
      <c r="B1925">
        <v>9400</v>
      </c>
    </row>
    <row r="1926" spans="1:2" x14ac:dyDescent="0.25">
      <c r="A1926" s="60" t="s">
        <v>17078</v>
      </c>
      <c r="B1926">
        <v>10300</v>
      </c>
    </row>
    <row r="1927" spans="1:2" x14ac:dyDescent="0.25">
      <c r="A1927" s="60" t="s">
        <v>17079</v>
      </c>
      <c r="B1927">
        <v>10000</v>
      </c>
    </row>
    <row r="1928" spans="1:2" x14ac:dyDescent="0.25">
      <c r="A1928" s="60" t="s">
        <v>17080</v>
      </c>
      <c r="B1928">
        <v>9400</v>
      </c>
    </row>
    <row r="1929" spans="1:2" x14ac:dyDescent="0.25">
      <c r="A1929" s="60" t="s">
        <v>17081</v>
      </c>
      <c r="B1929">
        <v>10000</v>
      </c>
    </row>
    <row r="1930" spans="1:2" x14ac:dyDescent="0.25">
      <c r="A1930" s="60" t="s">
        <v>17083</v>
      </c>
      <c r="B1930">
        <v>9400</v>
      </c>
    </row>
    <row r="1931" spans="1:2" x14ac:dyDescent="0.25">
      <c r="A1931" s="60" t="s">
        <v>17085</v>
      </c>
      <c r="B1931">
        <v>10000</v>
      </c>
    </row>
    <row r="1932" spans="1:2" x14ac:dyDescent="0.25">
      <c r="A1932" s="60" t="s">
        <v>17087</v>
      </c>
      <c r="B1932">
        <v>9400</v>
      </c>
    </row>
    <row r="1933" spans="1:2" x14ac:dyDescent="0.25">
      <c r="A1933" s="60" t="s">
        <v>17089</v>
      </c>
      <c r="B1933">
        <v>34000</v>
      </c>
    </row>
    <row r="1934" spans="1:2" x14ac:dyDescent="0.25">
      <c r="A1934" s="60" t="s">
        <v>17090</v>
      </c>
      <c r="B1934">
        <v>34000</v>
      </c>
    </row>
    <row r="1935" spans="1:2" x14ac:dyDescent="0.25">
      <c r="A1935" s="60" t="s">
        <v>17091</v>
      </c>
      <c r="B1935">
        <v>36000</v>
      </c>
    </row>
    <row r="1936" spans="1:2" x14ac:dyDescent="0.25">
      <c r="A1936" s="60" t="s">
        <v>17092</v>
      </c>
      <c r="B1936">
        <v>36000</v>
      </c>
    </row>
    <row r="1937" spans="1:2" x14ac:dyDescent="0.25">
      <c r="A1937" s="60" t="s">
        <v>12714</v>
      </c>
      <c r="B1937">
        <v>10000</v>
      </c>
    </row>
    <row r="1938" spans="1:2" x14ac:dyDescent="0.25">
      <c r="A1938" s="60" t="s">
        <v>17093</v>
      </c>
      <c r="B1938">
        <v>10000</v>
      </c>
    </row>
    <row r="1939" spans="1:2" x14ac:dyDescent="0.25">
      <c r="A1939" s="60" t="s">
        <v>12788</v>
      </c>
      <c r="B1939">
        <v>10000</v>
      </c>
    </row>
    <row r="1940" spans="1:2" x14ac:dyDescent="0.25">
      <c r="A1940" s="60" t="s">
        <v>17094</v>
      </c>
      <c r="B1940">
        <v>9400</v>
      </c>
    </row>
    <row r="1941" spans="1:2" x14ac:dyDescent="0.25">
      <c r="A1941" s="60" t="s">
        <v>13789</v>
      </c>
      <c r="B1941">
        <v>10000</v>
      </c>
    </row>
    <row r="1942" spans="1:2" x14ac:dyDescent="0.25">
      <c r="A1942" s="60" t="s">
        <v>17095</v>
      </c>
      <c r="B1942">
        <v>9400</v>
      </c>
    </row>
    <row r="1943" spans="1:2" x14ac:dyDescent="0.25">
      <c r="A1943" s="60" t="s">
        <v>17096</v>
      </c>
      <c r="B1943">
        <v>9400</v>
      </c>
    </row>
    <row r="1944" spans="1:2" x14ac:dyDescent="0.25">
      <c r="A1944" s="60" t="s">
        <v>102</v>
      </c>
      <c r="B1944">
        <v>7600</v>
      </c>
    </row>
    <row r="1945" spans="1:2" x14ac:dyDescent="0.25">
      <c r="A1945" s="60" t="s">
        <v>17097</v>
      </c>
      <c r="B1945">
        <v>7600</v>
      </c>
    </row>
    <row r="1946" spans="1:2" x14ac:dyDescent="0.25">
      <c r="A1946" s="60" t="s">
        <v>17098</v>
      </c>
      <c r="B1946">
        <v>7800</v>
      </c>
    </row>
    <row r="1947" spans="1:2" x14ac:dyDescent="0.25">
      <c r="A1947" s="60" t="s">
        <v>17099</v>
      </c>
      <c r="B1947">
        <v>10300</v>
      </c>
    </row>
    <row r="1948" spans="1:2" x14ac:dyDescent="0.25">
      <c r="A1948" s="60" t="s">
        <v>17101</v>
      </c>
      <c r="B1948">
        <v>10300</v>
      </c>
    </row>
    <row r="1949" spans="1:2" x14ac:dyDescent="0.25">
      <c r="A1949" s="60" t="s">
        <v>17102</v>
      </c>
      <c r="B1949">
        <v>35000</v>
      </c>
    </row>
    <row r="1950" spans="1:2" x14ac:dyDescent="0.25">
      <c r="A1950" s="60" t="s">
        <v>17103</v>
      </c>
      <c r="B1950">
        <v>10000</v>
      </c>
    </row>
    <row r="1951" spans="1:2" x14ac:dyDescent="0.25">
      <c r="A1951" s="60" t="s">
        <v>17104</v>
      </c>
      <c r="B1951">
        <v>34000</v>
      </c>
    </row>
    <row r="1952" spans="1:2" x14ac:dyDescent="0.25">
      <c r="A1952" s="60" t="s">
        <v>17105</v>
      </c>
      <c r="B1952">
        <v>34000</v>
      </c>
    </row>
    <row r="1953" spans="1:2" x14ac:dyDescent="0.25">
      <c r="A1953" s="60" t="s">
        <v>17106</v>
      </c>
      <c r="B1953">
        <v>7400</v>
      </c>
    </row>
    <row r="1954" spans="1:2" x14ac:dyDescent="0.25">
      <c r="A1954" s="60" t="s">
        <v>17107</v>
      </c>
      <c r="B1954">
        <v>10000</v>
      </c>
    </row>
    <row r="1955" spans="1:2" x14ac:dyDescent="0.25">
      <c r="A1955" s="60" t="s">
        <v>17108</v>
      </c>
      <c r="B1955">
        <v>9400</v>
      </c>
    </row>
    <row r="1956" spans="1:2" x14ac:dyDescent="0.25">
      <c r="A1956" s="60" t="s">
        <v>17109</v>
      </c>
      <c r="B1956">
        <v>9400</v>
      </c>
    </row>
    <row r="1957" spans="1:2" x14ac:dyDescent="0.25">
      <c r="A1957" s="60" t="s">
        <v>17110</v>
      </c>
      <c r="B1957">
        <v>8000</v>
      </c>
    </row>
    <row r="1958" spans="1:2" x14ac:dyDescent="0.25">
      <c r="A1958" s="60" t="s">
        <v>17111</v>
      </c>
      <c r="B1958">
        <v>10000</v>
      </c>
    </row>
    <row r="1959" spans="1:2" x14ac:dyDescent="0.25">
      <c r="A1959" s="60" t="s">
        <v>17112</v>
      </c>
      <c r="B1959">
        <v>10000</v>
      </c>
    </row>
    <row r="1960" spans="1:2" x14ac:dyDescent="0.25">
      <c r="A1960" s="60" t="s">
        <v>17113</v>
      </c>
      <c r="B1960">
        <v>9400</v>
      </c>
    </row>
    <row r="1961" spans="1:2" x14ac:dyDescent="0.25">
      <c r="A1961" s="60" t="s">
        <v>17114</v>
      </c>
      <c r="B1961">
        <v>7600</v>
      </c>
    </row>
    <row r="1962" spans="1:2" x14ac:dyDescent="0.25">
      <c r="A1962" s="60" t="s">
        <v>17115</v>
      </c>
      <c r="B1962">
        <v>7600</v>
      </c>
    </row>
    <row r="1963" spans="1:2" x14ac:dyDescent="0.25">
      <c r="A1963" s="60" t="s">
        <v>17116</v>
      </c>
      <c r="B1963">
        <v>7600</v>
      </c>
    </row>
    <row r="1964" spans="1:2" x14ac:dyDescent="0.25">
      <c r="A1964" s="60" t="s">
        <v>17117</v>
      </c>
      <c r="B1964">
        <v>8000</v>
      </c>
    </row>
    <row r="1965" spans="1:2" x14ac:dyDescent="0.25">
      <c r="A1965" s="60" t="s">
        <v>17118</v>
      </c>
      <c r="B1965">
        <v>7600</v>
      </c>
    </row>
    <row r="1966" spans="1:2" x14ac:dyDescent="0.25">
      <c r="A1966" s="60" t="s">
        <v>12716</v>
      </c>
      <c r="B1966">
        <v>9400</v>
      </c>
    </row>
    <row r="1967" spans="1:2" x14ac:dyDescent="0.25">
      <c r="A1967" s="60" t="s">
        <v>17119</v>
      </c>
      <c r="B1967">
        <v>10000</v>
      </c>
    </row>
    <row r="1968" spans="1:2" x14ac:dyDescent="0.25">
      <c r="A1968" s="60" t="s">
        <v>17120</v>
      </c>
      <c r="B1968">
        <v>10000</v>
      </c>
    </row>
    <row r="1969" spans="1:2" x14ac:dyDescent="0.25">
      <c r="A1969" s="60" t="s">
        <v>17122</v>
      </c>
      <c r="B1969">
        <v>9400</v>
      </c>
    </row>
    <row r="1970" spans="1:2" x14ac:dyDescent="0.25">
      <c r="A1970" s="60" t="s">
        <v>17123</v>
      </c>
      <c r="B1970">
        <v>10000</v>
      </c>
    </row>
    <row r="1971" spans="1:2" x14ac:dyDescent="0.25">
      <c r="A1971" s="60" t="s">
        <v>17124</v>
      </c>
      <c r="B1971">
        <v>9400</v>
      </c>
    </row>
    <row r="1972" spans="1:2" x14ac:dyDescent="0.25">
      <c r="A1972" s="60" t="s">
        <v>17125</v>
      </c>
      <c r="B1972">
        <v>10000</v>
      </c>
    </row>
    <row r="1973" spans="1:2" x14ac:dyDescent="0.25">
      <c r="A1973" s="60" t="s">
        <v>17126</v>
      </c>
      <c r="B1973">
        <v>10000</v>
      </c>
    </row>
    <row r="1974" spans="1:2" x14ac:dyDescent="0.25">
      <c r="A1974" s="60" t="s">
        <v>17127</v>
      </c>
      <c r="B1974">
        <v>9400</v>
      </c>
    </row>
    <row r="1975" spans="1:2" x14ac:dyDescent="0.25">
      <c r="A1975" s="60" t="s">
        <v>17128</v>
      </c>
      <c r="B1975">
        <v>10000</v>
      </c>
    </row>
    <row r="1976" spans="1:2" x14ac:dyDescent="0.25">
      <c r="A1976" s="60" t="s">
        <v>17129</v>
      </c>
      <c r="B1976">
        <v>9400</v>
      </c>
    </row>
    <row r="1977" spans="1:2" x14ac:dyDescent="0.25">
      <c r="A1977" s="60" t="s">
        <v>17130</v>
      </c>
      <c r="B1977">
        <v>10000</v>
      </c>
    </row>
    <row r="1978" spans="1:2" x14ac:dyDescent="0.25">
      <c r="A1978" s="60" t="s">
        <v>17131</v>
      </c>
      <c r="B1978">
        <v>9400</v>
      </c>
    </row>
    <row r="1979" spans="1:2" x14ac:dyDescent="0.25">
      <c r="A1979" s="60" t="s">
        <v>17132</v>
      </c>
      <c r="B1979">
        <v>10000</v>
      </c>
    </row>
    <row r="1980" spans="1:2" x14ac:dyDescent="0.25">
      <c r="A1980" s="60" t="s">
        <v>12712</v>
      </c>
      <c r="B1980">
        <v>10300</v>
      </c>
    </row>
    <row r="1981" spans="1:2" x14ac:dyDescent="0.25">
      <c r="A1981" s="60" t="s">
        <v>17134</v>
      </c>
      <c r="B1981">
        <v>10000</v>
      </c>
    </row>
    <row r="1982" spans="1:2" x14ac:dyDescent="0.25">
      <c r="A1982" s="60" t="s">
        <v>17135</v>
      </c>
      <c r="B1982">
        <v>10000</v>
      </c>
    </row>
    <row r="1983" spans="1:2" x14ac:dyDescent="0.25">
      <c r="A1983" s="60" t="s">
        <v>17137</v>
      </c>
      <c r="B1983">
        <v>10800</v>
      </c>
    </row>
    <row r="1984" spans="1:2" x14ac:dyDescent="0.25">
      <c r="A1984" s="60" t="s">
        <v>17138</v>
      </c>
      <c r="B1984">
        <v>10000</v>
      </c>
    </row>
    <row r="1985" spans="1:2" x14ac:dyDescent="0.25">
      <c r="A1985" s="60" t="s">
        <v>17139</v>
      </c>
      <c r="B1985">
        <v>10000</v>
      </c>
    </row>
    <row r="1986" spans="1:2" x14ac:dyDescent="0.25">
      <c r="A1986" s="60" t="s">
        <v>17140</v>
      </c>
      <c r="B1986">
        <v>10000</v>
      </c>
    </row>
    <row r="1987" spans="1:2" x14ac:dyDescent="0.25">
      <c r="A1987" s="60" t="s">
        <v>17141</v>
      </c>
      <c r="B1987">
        <v>9400</v>
      </c>
    </row>
    <row r="1988" spans="1:2" x14ac:dyDescent="0.25">
      <c r="A1988" s="60" t="s">
        <v>17142</v>
      </c>
      <c r="B1988">
        <v>7400</v>
      </c>
    </row>
    <row r="1989" spans="1:2" x14ac:dyDescent="0.25">
      <c r="A1989" s="60" t="s">
        <v>17143</v>
      </c>
      <c r="B1989">
        <v>6800</v>
      </c>
    </row>
    <row r="1990" spans="1:2" x14ac:dyDescent="0.25">
      <c r="A1990" s="60" t="s">
        <v>17144</v>
      </c>
      <c r="B1990">
        <v>10000</v>
      </c>
    </row>
    <row r="1991" spans="1:2" x14ac:dyDescent="0.25">
      <c r="A1991" s="60" t="s">
        <v>17145</v>
      </c>
      <c r="B1991">
        <v>10000</v>
      </c>
    </row>
    <row r="1992" spans="1:2" x14ac:dyDescent="0.25">
      <c r="A1992" s="60" t="s">
        <v>17146</v>
      </c>
      <c r="B1992">
        <v>6840</v>
      </c>
    </row>
    <row r="1993" spans="1:2" x14ac:dyDescent="0.25">
      <c r="A1993" s="60" t="s">
        <v>17147</v>
      </c>
      <c r="B1993">
        <v>10000</v>
      </c>
    </row>
    <row r="1994" spans="1:2" x14ac:dyDescent="0.25">
      <c r="A1994" s="60" t="s">
        <v>17148</v>
      </c>
      <c r="B1994">
        <v>9400</v>
      </c>
    </row>
    <row r="1995" spans="1:2" x14ac:dyDescent="0.25">
      <c r="A1995" s="60" t="s">
        <v>17149</v>
      </c>
      <c r="B1995">
        <v>10000</v>
      </c>
    </row>
    <row r="1996" spans="1:2" x14ac:dyDescent="0.25">
      <c r="A1996" s="60" t="s">
        <v>17150</v>
      </c>
      <c r="B1996">
        <v>9400</v>
      </c>
    </row>
    <row r="1997" spans="1:2" x14ac:dyDescent="0.25">
      <c r="A1997" s="60" t="s">
        <v>17151</v>
      </c>
      <c r="B1997">
        <v>10000</v>
      </c>
    </row>
    <row r="1998" spans="1:2" x14ac:dyDescent="0.25">
      <c r="A1998" s="60" t="s">
        <v>17152</v>
      </c>
      <c r="B1998">
        <v>9400</v>
      </c>
    </row>
    <row r="1999" spans="1:2" x14ac:dyDescent="0.25">
      <c r="A1999" s="60" t="s">
        <v>17153</v>
      </c>
      <c r="B1999">
        <v>10300</v>
      </c>
    </row>
    <row r="2000" spans="1:2" x14ac:dyDescent="0.25">
      <c r="A2000" s="60" t="s">
        <v>17154</v>
      </c>
      <c r="B2000">
        <v>7400</v>
      </c>
    </row>
    <row r="2001" spans="1:2" x14ac:dyDescent="0.25">
      <c r="A2001" s="60" t="s">
        <v>17155</v>
      </c>
      <c r="B2001">
        <v>7600</v>
      </c>
    </row>
    <row r="2002" spans="1:2" x14ac:dyDescent="0.25">
      <c r="A2002" s="60" t="s">
        <v>17156</v>
      </c>
      <c r="B2002">
        <v>10300</v>
      </c>
    </row>
    <row r="2003" spans="1:2" x14ac:dyDescent="0.25">
      <c r="A2003" s="60" t="s">
        <v>17157</v>
      </c>
      <c r="B2003">
        <v>10000</v>
      </c>
    </row>
    <row r="2004" spans="1:2" x14ac:dyDescent="0.25">
      <c r="A2004" s="60" t="s">
        <v>17158</v>
      </c>
      <c r="B2004">
        <v>10800</v>
      </c>
    </row>
    <row r="2005" spans="1:2" x14ac:dyDescent="0.25">
      <c r="A2005" s="60" t="s">
        <v>17159</v>
      </c>
      <c r="B2005">
        <v>10000</v>
      </c>
    </row>
    <row r="2006" spans="1:2" x14ac:dyDescent="0.25">
      <c r="A2006" s="60" t="s">
        <v>17160</v>
      </c>
      <c r="B2006">
        <v>10000</v>
      </c>
    </row>
    <row r="2007" spans="1:2" x14ac:dyDescent="0.25">
      <c r="A2007" s="60" t="s">
        <v>17161</v>
      </c>
      <c r="B2007">
        <v>8000</v>
      </c>
    </row>
    <row r="2008" spans="1:2" x14ac:dyDescent="0.25">
      <c r="A2008" s="60" t="s">
        <v>14070</v>
      </c>
      <c r="B2008">
        <v>10300</v>
      </c>
    </row>
    <row r="2009" spans="1:2" x14ac:dyDescent="0.25">
      <c r="A2009" s="60" t="s">
        <v>14072</v>
      </c>
      <c r="B2009">
        <v>10300</v>
      </c>
    </row>
    <row r="2010" spans="1:2" x14ac:dyDescent="0.25">
      <c r="A2010" s="60" t="s">
        <v>17162</v>
      </c>
      <c r="B2010">
        <v>10000</v>
      </c>
    </row>
    <row r="2011" spans="1:2" x14ac:dyDescent="0.25">
      <c r="A2011" s="60" t="s">
        <v>17163</v>
      </c>
      <c r="B2011">
        <v>35000</v>
      </c>
    </row>
    <row r="2012" spans="1:2" x14ac:dyDescent="0.25">
      <c r="A2012" s="60" t="s">
        <v>17164</v>
      </c>
      <c r="B2012">
        <v>10000</v>
      </c>
    </row>
    <row r="2013" spans="1:2" x14ac:dyDescent="0.25">
      <c r="A2013" s="60" t="s">
        <v>17166</v>
      </c>
      <c r="B2013">
        <v>10300</v>
      </c>
    </row>
    <row r="2014" spans="1:2" x14ac:dyDescent="0.25">
      <c r="A2014" s="60" t="s">
        <v>17168</v>
      </c>
      <c r="B2014">
        <v>35000</v>
      </c>
    </row>
    <row r="2015" spans="1:2" x14ac:dyDescent="0.25">
      <c r="A2015" s="60" t="s">
        <v>17169</v>
      </c>
      <c r="B2015">
        <v>10000</v>
      </c>
    </row>
    <row r="2016" spans="1:2" x14ac:dyDescent="0.25">
      <c r="A2016" s="60" t="s">
        <v>17171</v>
      </c>
      <c r="B2016">
        <v>35000</v>
      </c>
    </row>
    <row r="2017" spans="1:2" x14ac:dyDescent="0.25">
      <c r="A2017" s="60" t="s">
        <v>17172</v>
      </c>
      <c r="B2017">
        <v>10300</v>
      </c>
    </row>
    <row r="2018" spans="1:2" x14ac:dyDescent="0.25">
      <c r="A2018" s="60" t="s">
        <v>17173</v>
      </c>
      <c r="B2018">
        <v>10000</v>
      </c>
    </row>
    <row r="2019" spans="1:2" x14ac:dyDescent="0.25">
      <c r="A2019" s="60" t="s">
        <v>17174</v>
      </c>
      <c r="B2019">
        <v>10000</v>
      </c>
    </row>
    <row r="2020" spans="1:2" x14ac:dyDescent="0.25">
      <c r="A2020" s="60" t="s">
        <v>17175</v>
      </c>
      <c r="B2020">
        <v>10000</v>
      </c>
    </row>
    <row r="2021" spans="1:2" x14ac:dyDescent="0.25">
      <c r="A2021" s="60" t="s">
        <v>17176</v>
      </c>
      <c r="B2021">
        <v>10000</v>
      </c>
    </row>
    <row r="2022" spans="1:2" x14ac:dyDescent="0.25">
      <c r="A2022" s="60" t="s">
        <v>17177</v>
      </c>
      <c r="B2022">
        <v>7600</v>
      </c>
    </row>
    <row r="2023" spans="1:2" x14ac:dyDescent="0.25">
      <c r="A2023" s="60" t="s">
        <v>17178</v>
      </c>
      <c r="B2023">
        <v>9400</v>
      </c>
    </row>
    <row r="2024" spans="1:2" x14ac:dyDescent="0.25">
      <c r="A2024" s="60" t="s">
        <v>17179</v>
      </c>
      <c r="B2024">
        <v>9400</v>
      </c>
    </row>
    <row r="2025" spans="1:2" x14ac:dyDescent="0.25">
      <c r="A2025" s="60" t="s">
        <v>17180</v>
      </c>
      <c r="B2025">
        <v>10000</v>
      </c>
    </row>
    <row r="2026" spans="1:2" x14ac:dyDescent="0.25">
      <c r="A2026" s="60" t="s">
        <v>17181</v>
      </c>
      <c r="B2026">
        <v>9400</v>
      </c>
    </row>
    <row r="2027" spans="1:2" x14ac:dyDescent="0.25">
      <c r="A2027" s="60" t="s">
        <v>12819</v>
      </c>
      <c r="B2027">
        <v>7479</v>
      </c>
    </row>
    <row r="2028" spans="1:2" x14ac:dyDescent="0.25">
      <c r="A2028" s="60" t="s">
        <v>17182</v>
      </c>
      <c r="B2028">
        <v>9400</v>
      </c>
    </row>
    <row r="2029" spans="1:2" x14ac:dyDescent="0.25">
      <c r="A2029" s="60" t="s">
        <v>17183</v>
      </c>
      <c r="B2029">
        <v>35000</v>
      </c>
    </row>
    <row r="2030" spans="1:2" x14ac:dyDescent="0.25">
      <c r="A2030" s="60" t="s">
        <v>17184</v>
      </c>
      <c r="B2030">
        <v>10000</v>
      </c>
    </row>
    <row r="2031" spans="1:2" x14ac:dyDescent="0.25">
      <c r="A2031" s="60" t="s">
        <v>17185</v>
      </c>
      <c r="B2031">
        <v>7000</v>
      </c>
    </row>
    <row r="2032" spans="1:2" x14ac:dyDescent="0.25">
      <c r="A2032" s="60" t="s">
        <v>17186</v>
      </c>
      <c r="B2032">
        <v>8900</v>
      </c>
    </row>
    <row r="2033" spans="1:2" x14ac:dyDescent="0.25">
      <c r="A2033" s="60" t="s">
        <v>17187</v>
      </c>
      <c r="B2033">
        <v>10000</v>
      </c>
    </row>
    <row r="2034" spans="1:2" x14ac:dyDescent="0.25">
      <c r="A2034" s="60" t="s">
        <v>17188</v>
      </c>
      <c r="B2034">
        <v>35000</v>
      </c>
    </row>
    <row r="2035" spans="1:2" x14ac:dyDescent="0.25">
      <c r="A2035" s="60" t="s">
        <v>17189</v>
      </c>
      <c r="B2035">
        <v>9400</v>
      </c>
    </row>
    <row r="2036" spans="1:2" x14ac:dyDescent="0.25">
      <c r="A2036" s="60" t="s">
        <v>17190</v>
      </c>
      <c r="B2036">
        <v>9400</v>
      </c>
    </row>
    <row r="2037" spans="1:2" x14ac:dyDescent="0.25">
      <c r="A2037" s="60" t="s">
        <v>17191</v>
      </c>
      <c r="B2037">
        <v>9400</v>
      </c>
    </row>
    <row r="2038" spans="1:2" x14ac:dyDescent="0.25">
      <c r="A2038" s="60" t="s">
        <v>17192</v>
      </c>
      <c r="B2038">
        <v>9400</v>
      </c>
    </row>
    <row r="2039" spans="1:2" x14ac:dyDescent="0.25">
      <c r="A2039" s="60" t="s">
        <v>12820</v>
      </c>
      <c r="B2039">
        <v>9400</v>
      </c>
    </row>
    <row r="2040" spans="1:2" x14ac:dyDescent="0.25">
      <c r="A2040" s="60" t="s">
        <v>17193</v>
      </c>
      <c r="B2040">
        <v>9400</v>
      </c>
    </row>
    <row r="2041" spans="1:2" x14ac:dyDescent="0.25">
      <c r="A2041" s="60" t="s">
        <v>17194</v>
      </c>
      <c r="B2041">
        <v>9400</v>
      </c>
    </row>
    <row r="2042" spans="1:2" x14ac:dyDescent="0.25">
      <c r="A2042" s="60" t="s">
        <v>17195</v>
      </c>
      <c r="B2042">
        <v>10000</v>
      </c>
    </row>
    <row r="2043" spans="1:2" x14ac:dyDescent="0.25">
      <c r="A2043" s="60" t="s">
        <v>17196</v>
      </c>
      <c r="B2043">
        <v>7600</v>
      </c>
    </row>
    <row r="2044" spans="1:2" x14ac:dyDescent="0.25">
      <c r="A2044" s="60" t="s">
        <v>17197</v>
      </c>
      <c r="B2044">
        <v>7200</v>
      </c>
    </row>
    <row r="2045" spans="1:2" x14ac:dyDescent="0.25">
      <c r="A2045" s="60" t="s">
        <v>17198</v>
      </c>
      <c r="B2045">
        <v>7600</v>
      </c>
    </row>
    <row r="2046" spans="1:2" x14ac:dyDescent="0.25">
      <c r="A2046" s="60" t="s">
        <v>17199</v>
      </c>
      <c r="B2046">
        <v>7200</v>
      </c>
    </row>
    <row r="2047" spans="1:2" x14ac:dyDescent="0.25">
      <c r="A2047" s="60" t="s">
        <v>17200</v>
      </c>
      <c r="B2047">
        <v>9400</v>
      </c>
    </row>
    <row r="2048" spans="1:2" x14ac:dyDescent="0.25">
      <c r="A2048" s="60" t="s">
        <v>86</v>
      </c>
      <c r="B2048">
        <v>7600</v>
      </c>
    </row>
    <row r="2049" spans="1:2" x14ac:dyDescent="0.25">
      <c r="A2049" s="60" t="s">
        <v>17201</v>
      </c>
      <c r="B2049">
        <v>10300</v>
      </c>
    </row>
    <row r="2050" spans="1:2" x14ac:dyDescent="0.25">
      <c r="A2050" s="60" t="s">
        <v>17202</v>
      </c>
      <c r="B2050">
        <v>7600</v>
      </c>
    </row>
    <row r="2051" spans="1:2" x14ac:dyDescent="0.25">
      <c r="A2051" s="60" t="s">
        <v>17203</v>
      </c>
      <c r="B2051">
        <v>10800</v>
      </c>
    </row>
    <row r="2052" spans="1:2" x14ac:dyDescent="0.25">
      <c r="A2052" s="60" t="s">
        <v>17204</v>
      </c>
      <c r="B2052">
        <v>7200</v>
      </c>
    </row>
    <row r="2053" spans="1:2" x14ac:dyDescent="0.25">
      <c r="A2053" s="60" t="s">
        <v>17205</v>
      </c>
      <c r="B2053">
        <v>7000</v>
      </c>
    </row>
    <row r="2054" spans="1:2" x14ac:dyDescent="0.25">
      <c r="A2054" s="60" t="s">
        <v>17206</v>
      </c>
      <c r="B2054">
        <v>7600</v>
      </c>
    </row>
    <row r="2055" spans="1:2" x14ac:dyDescent="0.25">
      <c r="A2055" s="60" t="s">
        <v>17207</v>
      </c>
      <c r="B2055">
        <v>7600</v>
      </c>
    </row>
    <row r="2056" spans="1:2" x14ac:dyDescent="0.25">
      <c r="A2056" s="60" t="s">
        <v>23</v>
      </c>
      <c r="B2056">
        <v>9400</v>
      </c>
    </row>
    <row r="2057" spans="1:2" x14ac:dyDescent="0.25">
      <c r="A2057" s="60" t="s">
        <v>17208</v>
      </c>
      <c r="B2057">
        <v>10300</v>
      </c>
    </row>
    <row r="2058" spans="1:2" x14ac:dyDescent="0.25">
      <c r="A2058" s="60" t="s">
        <v>17209</v>
      </c>
      <c r="B2058">
        <v>9400</v>
      </c>
    </row>
    <row r="2059" spans="1:2" x14ac:dyDescent="0.25">
      <c r="A2059" s="60" t="s">
        <v>30</v>
      </c>
      <c r="B2059">
        <v>7600</v>
      </c>
    </row>
    <row r="2060" spans="1:2" x14ac:dyDescent="0.25">
      <c r="A2060" s="60" t="s">
        <v>17210</v>
      </c>
      <c r="B2060">
        <v>7600</v>
      </c>
    </row>
    <row r="2061" spans="1:2" x14ac:dyDescent="0.25">
      <c r="A2061" s="60" t="s">
        <v>17211</v>
      </c>
      <c r="B2061">
        <v>6230</v>
      </c>
    </row>
    <row r="2062" spans="1:2" x14ac:dyDescent="0.25">
      <c r="A2062" s="60" t="s">
        <v>11431</v>
      </c>
      <c r="B2062">
        <v>8000</v>
      </c>
    </row>
    <row r="2063" spans="1:2" x14ac:dyDescent="0.25">
      <c r="A2063" s="60" t="s">
        <v>13718</v>
      </c>
      <c r="B2063">
        <v>9400</v>
      </c>
    </row>
    <row r="2064" spans="1:2" x14ac:dyDescent="0.25">
      <c r="A2064" s="60" t="s">
        <v>31</v>
      </c>
      <c r="B2064">
        <v>7600</v>
      </c>
    </row>
    <row r="2065" spans="1:2" x14ac:dyDescent="0.25">
      <c r="A2065" s="60" t="s">
        <v>17212</v>
      </c>
      <c r="B2065">
        <v>10000</v>
      </c>
    </row>
    <row r="2066" spans="1:2" x14ac:dyDescent="0.25">
      <c r="A2066" s="60" t="s">
        <v>78</v>
      </c>
      <c r="B2066">
        <v>7200</v>
      </c>
    </row>
    <row r="2067" spans="1:2" x14ac:dyDescent="0.25">
      <c r="A2067" s="60" t="s">
        <v>17213</v>
      </c>
      <c r="B2067">
        <v>7200</v>
      </c>
    </row>
    <row r="2068" spans="1:2" x14ac:dyDescent="0.25">
      <c r="A2068" s="60" t="s">
        <v>17214</v>
      </c>
      <c r="B2068">
        <v>7400</v>
      </c>
    </row>
    <row r="2069" spans="1:2" x14ac:dyDescent="0.25">
      <c r="A2069" s="60" t="s">
        <v>12823</v>
      </c>
      <c r="B2069">
        <v>8900</v>
      </c>
    </row>
    <row r="2070" spans="1:2" x14ac:dyDescent="0.25">
      <c r="A2070" s="60" t="s">
        <v>17215</v>
      </c>
      <c r="B2070">
        <v>7600</v>
      </c>
    </row>
    <row r="2071" spans="1:2" x14ac:dyDescent="0.25">
      <c r="A2071" s="60" t="s">
        <v>17216</v>
      </c>
      <c r="B2071">
        <v>9400</v>
      </c>
    </row>
    <row r="2072" spans="1:2" x14ac:dyDescent="0.25">
      <c r="A2072" s="60" t="s">
        <v>17217</v>
      </c>
      <c r="B2072">
        <v>6230</v>
      </c>
    </row>
    <row r="2073" spans="1:2" x14ac:dyDescent="0.25">
      <c r="A2073" s="60" t="s">
        <v>17218</v>
      </c>
      <c r="B2073">
        <v>10000</v>
      </c>
    </row>
    <row r="2074" spans="1:2" x14ac:dyDescent="0.25">
      <c r="A2074" s="60" t="s">
        <v>11943</v>
      </c>
      <c r="B2074">
        <v>1414872.23</v>
      </c>
    </row>
    <row r="2075" spans="1:2" x14ac:dyDescent="0.25">
      <c r="A2075" s="60" t="s">
        <v>17219</v>
      </c>
      <c r="B2075">
        <v>9400</v>
      </c>
    </row>
    <row r="2076" spans="1:2" x14ac:dyDescent="0.25">
      <c r="A2076" s="60" t="s">
        <v>17220</v>
      </c>
      <c r="B2076">
        <v>7000</v>
      </c>
    </row>
    <row r="2077" spans="1:2" x14ac:dyDescent="0.25">
      <c r="A2077" s="60" t="s">
        <v>17221</v>
      </c>
      <c r="B2077">
        <v>9400</v>
      </c>
    </row>
    <row r="2078" spans="1:2" x14ac:dyDescent="0.25">
      <c r="A2078" s="60" t="s">
        <v>17222</v>
      </c>
      <c r="B2078">
        <v>10000</v>
      </c>
    </row>
    <row r="2079" spans="1:2" x14ac:dyDescent="0.25">
      <c r="A2079" s="60" t="s">
        <v>17223</v>
      </c>
      <c r="B2079">
        <v>7600</v>
      </c>
    </row>
    <row r="2080" spans="1:2" x14ac:dyDescent="0.25">
      <c r="A2080" s="60" t="s">
        <v>17224</v>
      </c>
      <c r="B2080">
        <v>10000</v>
      </c>
    </row>
    <row r="2081" spans="1:2" x14ac:dyDescent="0.25">
      <c r="A2081" s="60" t="s">
        <v>17225</v>
      </c>
      <c r="B2081">
        <v>10000</v>
      </c>
    </row>
    <row r="2082" spans="1:2" x14ac:dyDescent="0.25">
      <c r="A2082" s="60" t="s">
        <v>17226</v>
      </c>
      <c r="B2082">
        <v>10000</v>
      </c>
    </row>
    <row r="2083" spans="1:2" x14ac:dyDescent="0.25">
      <c r="A2083" s="60" t="s">
        <v>17227</v>
      </c>
      <c r="B2083">
        <v>10000</v>
      </c>
    </row>
    <row r="2084" spans="1:2" x14ac:dyDescent="0.25">
      <c r="A2084" s="60" t="s">
        <v>17228</v>
      </c>
      <c r="B2084">
        <v>10000</v>
      </c>
    </row>
    <row r="2085" spans="1:2" x14ac:dyDescent="0.25">
      <c r="A2085" s="60" t="s">
        <v>17229</v>
      </c>
      <c r="B2085">
        <v>2565</v>
      </c>
    </row>
    <row r="2086" spans="1:2" x14ac:dyDescent="0.25">
      <c r="A2086" s="60" t="s">
        <v>17230</v>
      </c>
      <c r="B2086">
        <v>10000</v>
      </c>
    </row>
    <row r="2087" spans="1:2" x14ac:dyDescent="0.25">
      <c r="A2087" s="60" t="s">
        <v>17231</v>
      </c>
      <c r="B2087">
        <v>10000</v>
      </c>
    </row>
    <row r="2088" spans="1:2" x14ac:dyDescent="0.25">
      <c r="A2088" s="60" t="s">
        <v>17232</v>
      </c>
      <c r="B2088">
        <v>10000</v>
      </c>
    </row>
    <row r="2089" spans="1:2" x14ac:dyDescent="0.25">
      <c r="A2089" s="60" t="s">
        <v>17233</v>
      </c>
      <c r="B2089">
        <v>10000</v>
      </c>
    </row>
    <row r="2090" spans="1:2" x14ac:dyDescent="0.25">
      <c r="A2090" s="60" t="s">
        <v>17234</v>
      </c>
      <c r="B2090">
        <v>9400</v>
      </c>
    </row>
    <row r="2091" spans="1:2" x14ac:dyDescent="0.25">
      <c r="A2091" s="60" t="s">
        <v>17235</v>
      </c>
      <c r="B2091">
        <v>10000</v>
      </c>
    </row>
    <row r="2092" spans="1:2" x14ac:dyDescent="0.25">
      <c r="A2092" s="60" t="s">
        <v>17236</v>
      </c>
      <c r="B2092">
        <v>7030</v>
      </c>
    </row>
    <row r="2093" spans="1:2" x14ac:dyDescent="0.25">
      <c r="A2093" s="60" t="s">
        <v>17237</v>
      </c>
      <c r="B2093">
        <v>10800</v>
      </c>
    </row>
    <row r="2094" spans="1:2" x14ac:dyDescent="0.25">
      <c r="A2094" s="60" t="s">
        <v>17238</v>
      </c>
      <c r="B2094">
        <v>10000</v>
      </c>
    </row>
    <row r="2095" spans="1:2" x14ac:dyDescent="0.25">
      <c r="A2095" s="60" t="s">
        <v>17239</v>
      </c>
      <c r="B2095">
        <v>10300</v>
      </c>
    </row>
    <row r="2096" spans="1:2" x14ac:dyDescent="0.25">
      <c r="A2096" s="60" t="s">
        <v>17240</v>
      </c>
      <c r="B2096">
        <v>10300</v>
      </c>
    </row>
    <row r="2097" spans="1:2" x14ac:dyDescent="0.25">
      <c r="A2097" s="60" t="s">
        <v>17241</v>
      </c>
      <c r="B2097">
        <v>10000</v>
      </c>
    </row>
    <row r="2098" spans="1:2" x14ac:dyDescent="0.25">
      <c r="A2098" s="60" t="s">
        <v>17242</v>
      </c>
      <c r="B2098">
        <v>10000</v>
      </c>
    </row>
    <row r="2099" spans="1:2" x14ac:dyDescent="0.25">
      <c r="A2099" s="60" t="s">
        <v>17243</v>
      </c>
      <c r="B2099">
        <v>36000</v>
      </c>
    </row>
    <row r="2100" spans="1:2" x14ac:dyDescent="0.25">
      <c r="A2100" s="60" t="s">
        <v>17244</v>
      </c>
      <c r="B2100">
        <v>36000</v>
      </c>
    </row>
    <row r="2101" spans="1:2" x14ac:dyDescent="0.25">
      <c r="A2101" s="60" t="s">
        <v>14056</v>
      </c>
      <c r="B2101">
        <v>10300</v>
      </c>
    </row>
    <row r="2102" spans="1:2" x14ac:dyDescent="0.25">
      <c r="A2102" s="60" t="s">
        <v>17245</v>
      </c>
      <c r="B2102">
        <v>10000</v>
      </c>
    </row>
    <row r="2103" spans="1:2" x14ac:dyDescent="0.25">
      <c r="A2103" s="60" t="s">
        <v>17246</v>
      </c>
      <c r="B2103">
        <v>10000</v>
      </c>
    </row>
    <row r="2104" spans="1:2" x14ac:dyDescent="0.25">
      <c r="A2104" s="60" t="s">
        <v>17247</v>
      </c>
      <c r="B2104">
        <v>10000</v>
      </c>
    </row>
    <row r="2105" spans="1:2" x14ac:dyDescent="0.25">
      <c r="A2105" s="60" t="s">
        <v>17248</v>
      </c>
      <c r="B2105">
        <v>10800</v>
      </c>
    </row>
    <row r="2106" spans="1:2" x14ac:dyDescent="0.25">
      <c r="A2106" s="60" t="s">
        <v>17249</v>
      </c>
      <c r="B2106">
        <v>10000</v>
      </c>
    </row>
    <row r="2107" spans="1:2" x14ac:dyDescent="0.25">
      <c r="A2107" s="60" t="s">
        <v>17250</v>
      </c>
      <c r="B2107">
        <v>37700</v>
      </c>
    </row>
    <row r="2108" spans="1:2" x14ac:dyDescent="0.25">
      <c r="A2108" s="60" t="s">
        <v>17251</v>
      </c>
      <c r="B2108">
        <v>34000</v>
      </c>
    </row>
    <row r="2109" spans="1:2" x14ac:dyDescent="0.25">
      <c r="A2109" s="60" t="s">
        <v>17252</v>
      </c>
      <c r="B2109">
        <v>36000</v>
      </c>
    </row>
    <row r="2110" spans="1:2" x14ac:dyDescent="0.25">
      <c r="A2110" s="60" t="s">
        <v>17253</v>
      </c>
      <c r="B2110">
        <v>10000</v>
      </c>
    </row>
    <row r="2111" spans="1:2" x14ac:dyDescent="0.25">
      <c r="A2111" s="60" t="s">
        <v>17254</v>
      </c>
      <c r="B2111">
        <v>10000</v>
      </c>
    </row>
    <row r="2112" spans="1:2" x14ac:dyDescent="0.25">
      <c r="A2112" s="60" t="s">
        <v>17255</v>
      </c>
      <c r="B2112">
        <v>9400</v>
      </c>
    </row>
    <row r="2113" spans="1:2" x14ac:dyDescent="0.25">
      <c r="A2113" s="60" t="s">
        <v>17256</v>
      </c>
      <c r="B2113">
        <v>10000</v>
      </c>
    </row>
    <row r="2114" spans="1:2" x14ac:dyDescent="0.25">
      <c r="A2114" s="60" t="s">
        <v>17258</v>
      </c>
      <c r="B2114">
        <v>9400</v>
      </c>
    </row>
    <row r="2115" spans="1:2" x14ac:dyDescent="0.25">
      <c r="A2115" s="60" t="s">
        <v>17260</v>
      </c>
      <c r="B2115">
        <v>10800</v>
      </c>
    </row>
    <row r="2116" spans="1:2" x14ac:dyDescent="0.25">
      <c r="A2116" s="60" t="s">
        <v>17261</v>
      </c>
      <c r="B2116">
        <v>10000</v>
      </c>
    </row>
    <row r="2117" spans="1:2" x14ac:dyDescent="0.25">
      <c r="A2117" s="60" t="s">
        <v>17263</v>
      </c>
      <c r="B2117">
        <v>35000</v>
      </c>
    </row>
    <row r="2118" spans="1:2" x14ac:dyDescent="0.25">
      <c r="A2118" s="60" t="s">
        <v>17264</v>
      </c>
      <c r="B2118">
        <v>35000</v>
      </c>
    </row>
    <row r="2119" spans="1:2" x14ac:dyDescent="0.25">
      <c r="A2119" s="60" t="s">
        <v>17265</v>
      </c>
      <c r="B2119">
        <v>35000</v>
      </c>
    </row>
    <row r="2120" spans="1:2" x14ac:dyDescent="0.25">
      <c r="A2120" s="60" t="s">
        <v>17266</v>
      </c>
      <c r="B2120">
        <v>36000</v>
      </c>
    </row>
    <row r="2121" spans="1:2" x14ac:dyDescent="0.25">
      <c r="A2121" s="60" t="s">
        <v>19</v>
      </c>
      <c r="B2121">
        <v>9400</v>
      </c>
    </row>
    <row r="2122" spans="1:2" x14ac:dyDescent="0.25">
      <c r="A2122" s="60" t="s">
        <v>17267</v>
      </c>
      <c r="B2122">
        <v>9400</v>
      </c>
    </row>
    <row r="2123" spans="1:2" x14ac:dyDescent="0.25">
      <c r="A2123" s="60" t="s">
        <v>17268</v>
      </c>
      <c r="B2123">
        <v>7200</v>
      </c>
    </row>
    <row r="2124" spans="1:2" x14ac:dyDescent="0.25">
      <c r="A2124" s="60" t="s">
        <v>17269</v>
      </c>
      <c r="B2124">
        <v>10000</v>
      </c>
    </row>
    <row r="2125" spans="1:2" x14ac:dyDescent="0.25">
      <c r="A2125" s="60" t="s">
        <v>17270</v>
      </c>
      <c r="B2125">
        <v>9400</v>
      </c>
    </row>
    <row r="2126" spans="1:2" x14ac:dyDescent="0.25">
      <c r="A2126" s="60" t="s">
        <v>17271</v>
      </c>
      <c r="B2126">
        <v>4150</v>
      </c>
    </row>
    <row r="2127" spans="1:2" x14ac:dyDescent="0.25">
      <c r="A2127" s="60" t="s">
        <v>12845</v>
      </c>
      <c r="B2127">
        <v>9400</v>
      </c>
    </row>
    <row r="2128" spans="1:2" x14ac:dyDescent="0.25">
      <c r="A2128" s="60" t="s">
        <v>17272</v>
      </c>
      <c r="B2128">
        <v>10300</v>
      </c>
    </row>
    <row r="2129" spans="1:2" x14ac:dyDescent="0.25">
      <c r="A2129" s="60" t="s">
        <v>17273</v>
      </c>
      <c r="B2129">
        <v>9400</v>
      </c>
    </row>
    <row r="2130" spans="1:2" x14ac:dyDescent="0.25">
      <c r="A2130" s="60" t="s">
        <v>17274</v>
      </c>
      <c r="B2130">
        <v>37700</v>
      </c>
    </row>
    <row r="2131" spans="1:2" x14ac:dyDescent="0.25">
      <c r="A2131" s="60" t="s">
        <v>12832</v>
      </c>
      <c r="B2131">
        <v>9700</v>
      </c>
    </row>
    <row r="2132" spans="1:2" x14ac:dyDescent="0.25">
      <c r="A2132" s="60" t="s">
        <v>17275</v>
      </c>
      <c r="B2132">
        <v>10000</v>
      </c>
    </row>
    <row r="2133" spans="1:2" x14ac:dyDescent="0.25">
      <c r="A2133" s="60" t="s">
        <v>17276</v>
      </c>
      <c r="B2133">
        <v>9400</v>
      </c>
    </row>
    <row r="2134" spans="1:2" x14ac:dyDescent="0.25">
      <c r="A2134" s="60" t="s">
        <v>17277</v>
      </c>
      <c r="B2134">
        <v>9700</v>
      </c>
    </row>
    <row r="2135" spans="1:2" x14ac:dyDescent="0.25">
      <c r="A2135" s="60" t="s">
        <v>17278</v>
      </c>
      <c r="B2135">
        <v>7000</v>
      </c>
    </row>
    <row r="2136" spans="1:2" x14ac:dyDescent="0.25">
      <c r="A2136" s="60" t="s">
        <v>17279</v>
      </c>
      <c r="B2136">
        <v>9400</v>
      </c>
    </row>
    <row r="2137" spans="1:2" x14ac:dyDescent="0.25">
      <c r="A2137" s="60" t="s">
        <v>17280</v>
      </c>
      <c r="B2137">
        <v>7200</v>
      </c>
    </row>
    <row r="2138" spans="1:2" x14ac:dyDescent="0.25">
      <c r="A2138" s="60" t="s">
        <v>17281</v>
      </c>
      <c r="B2138">
        <v>10000</v>
      </c>
    </row>
    <row r="2139" spans="1:2" x14ac:dyDescent="0.25">
      <c r="A2139" s="60" t="s">
        <v>17282</v>
      </c>
      <c r="B2139">
        <v>10000</v>
      </c>
    </row>
    <row r="2140" spans="1:2" x14ac:dyDescent="0.25">
      <c r="A2140" s="60" t="s">
        <v>17283</v>
      </c>
      <c r="B2140">
        <v>9400</v>
      </c>
    </row>
    <row r="2141" spans="1:2" x14ac:dyDescent="0.25">
      <c r="A2141" s="60" t="s">
        <v>17284</v>
      </c>
      <c r="B2141">
        <v>8900</v>
      </c>
    </row>
    <row r="2142" spans="1:2" x14ac:dyDescent="0.25">
      <c r="A2142" s="60" t="s">
        <v>17285</v>
      </c>
      <c r="B2142">
        <v>10800</v>
      </c>
    </row>
    <row r="2143" spans="1:2" x14ac:dyDescent="0.25">
      <c r="A2143" s="60" t="s">
        <v>17286</v>
      </c>
      <c r="B2143">
        <v>10000</v>
      </c>
    </row>
    <row r="2144" spans="1:2" x14ac:dyDescent="0.25">
      <c r="A2144" s="60" t="s">
        <v>17287</v>
      </c>
      <c r="B2144">
        <v>10300</v>
      </c>
    </row>
    <row r="2145" spans="1:2" x14ac:dyDescent="0.25">
      <c r="A2145" s="60" t="s">
        <v>17288</v>
      </c>
      <c r="B2145">
        <v>9400</v>
      </c>
    </row>
    <row r="2146" spans="1:2" x14ac:dyDescent="0.25">
      <c r="A2146" s="60" t="s">
        <v>17289</v>
      </c>
      <c r="B2146">
        <v>9400</v>
      </c>
    </row>
    <row r="2147" spans="1:2" x14ac:dyDescent="0.25">
      <c r="A2147" s="60" t="s">
        <v>17290</v>
      </c>
      <c r="B2147">
        <v>34000</v>
      </c>
    </row>
    <row r="2148" spans="1:2" x14ac:dyDescent="0.25">
      <c r="A2148" s="60" t="s">
        <v>17291</v>
      </c>
      <c r="B2148">
        <v>9400</v>
      </c>
    </row>
    <row r="2149" spans="1:2" x14ac:dyDescent="0.25">
      <c r="A2149" s="60" t="s">
        <v>17292</v>
      </c>
      <c r="B2149">
        <v>37700</v>
      </c>
    </row>
    <row r="2150" spans="1:2" x14ac:dyDescent="0.25">
      <c r="A2150" s="60" t="s">
        <v>17293</v>
      </c>
      <c r="B2150">
        <v>9400</v>
      </c>
    </row>
    <row r="2151" spans="1:2" x14ac:dyDescent="0.25">
      <c r="A2151" s="60" t="s">
        <v>17294</v>
      </c>
      <c r="B2151">
        <v>10300</v>
      </c>
    </row>
    <row r="2152" spans="1:2" x14ac:dyDescent="0.25">
      <c r="A2152" s="60" t="s">
        <v>17295</v>
      </c>
      <c r="B2152">
        <v>7000</v>
      </c>
    </row>
    <row r="2153" spans="1:2" x14ac:dyDescent="0.25">
      <c r="A2153" s="60" t="s">
        <v>17296</v>
      </c>
      <c r="B2153">
        <v>9400</v>
      </c>
    </row>
    <row r="2154" spans="1:2" x14ac:dyDescent="0.25">
      <c r="A2154" s="60" t="s">
        <v>17297</v>
      </c>
      <c r="B2154">
        <v>7600</v>
      </c>
    </row>
    <row r="2155" spans="1:2" x14ac:dyDescent="0.25">
      <c r="A2155" s="60" t="s">
        <v>17298</v>
      </c>
      <c r="B2155">
        <v>9400</v>
      </c>
    </row>
    <row r="2156" spans="1:2" x14ac:dyDescent="0.25">
      <c r="A2156" s="60" t="s">
        <v>17299</v>
      </c>
      <c r="B2156">
        <v>9400</v>
      </c>
    </row>
    <row r="2157" spans="1:2" x14ac:dyDescent="0.25">
      <c r="A2157" s="60" t="s">
        <v>17300</v>
      </c>
      <c r="B2157">
        <v>9400</v>
      </c>
    </row>
    <row r="2158" spans="1:2" x14ac:dyDescent="0.25">
      <c r="A2158" s="60" t="s">
        <v>17301</v>
      </c>
      <c r="B2158">
        <v>34000</v>
      </c>
    </row>
    <row r="2159" spans="1:2" x14ac:dyDescent="0.25">
      <c r="A2159" s="60" t="s">
        <v>17302</v>
      </c>
      <c r="B2159">
        <v>37700</v>
      </c>
    </row>
    <row r="2160" spans="1:2" x14ac:dyDescent="0.25">
      <c r="A2160" s="60" t="s">
        <v>17303</v>
      </c>
      <c r="B2160">
        <v>9400</v>
      </c>
    </row>
    <row r="2161" spans="1:2" x14ac:dyDescent="0.25">
      <c r="A2161" s="60" t="s">
        <v>17304</v>
      </c>
      <c r="B2161">
        <v>10000</v>
      </c>
    </row>
    <row r="2162" spans="1:2" x14ac:dyDescent="0.25">
      <c r="A2162" s="60" t="s">
        <v>17305</v>
      </c>
      <c r="B2162">
        <v>10000</v>
      </c>
    </row>
    <row r="2163" spans="1:2" x14ac:dyDescent="0.25">
      <c r="A2163" s="60" t="s">
        <v>17306</v>
      </c>
      <c r="B2163">
        <v>9400</v>
      </c>
    </row>
    <row r="2164" spans="1:2" x14ac:dyDescent="0.25">
      <c r="A2164" s="60" t="s">
        <v>17307</v>
      </c>
      <c r="B2164">
        <v>9400</v>
      </c>
    </row>
    <row r="2165" spans="1:2" x14ac:dyDescent="0.25">
      <c r="A2165" s="60" t="s">
        <v>17308</v>
      </c>
      <c r="B2165">
        <v>36000</v>
      </c>
    </row>
    <row r="2166" spans="1:2" x14ac:dyDescent="0.25">
      <c r="A2166" s="60" t="s">
        <v>17309</v>
      </c>
      <c r="B2166">
        <v>34000</v>
      </c>
    </row>
    <row r="2167" spans="1:2" x14ac:dyDescent="0.25">
      <c r="A2167" s="60" t="s">
        <v>17310</v>
      </c>
      <c r="B2167">
        <v>34000</v>
      </c>
    </row>
    <row r="2168" spans="1:2" x14ac:dyDescent="0.25">
      <c r="A2168" s="60" t="s">
        <v>17311</v>
      </c>
      <c r="B2168">
        <v>36000</v>
      </c>
    </row>
    <row r="2169" spans="1:2" x14ac:dyDescent="0.25">
      <c r="A2169" s="60" t="s">
        <v>17312</v>
      </c>
      <c r="B2169">
        <v>34000</v>
      </c>
    </row>
    <row r="2170" spans="1:2" x14ac:dyDescent="0.25">
      <c r="A2170" s="60" t="s">
        <v>17313</v>
      </c>
      <c r="B2170">
        <v>36000</v>
      </c>
    </row>
    <row r="2171" spans="1:2" x14ac:dyDescent="0.25">
      <c r="A2171" s="60" t="s">
        <v>17314</v>
      </c>
      <c r="B2171">
        <v>34000</v>
      </c>
    </row>
    <row r="2172" spans="1:2" x14ac:dyDescent="0.25">
      <c r="A2172" s="60" t="s">
        <v>17315</v>
      </c>
      <c r="B2172">
        <v>34000</v>
      </c>
    </row>
    <row r="2173" spans="1:2" x14ac:dyDescent="0.25">
      <c r="A2173" s="60" t="s">
        <v>17316</v>
      </c>
      <c r="B2173">
        <v>34000</v>
      </c>
    </row>
    <row r="2174" spans="1:2" x14ac:dyDescent="0.25">
      <c r="A2174" s="60" t="s">
        <v>17317</v>
      </c>
      <c r="B2174">
        <v>36000</v>
      </c>
    </row>
    <row r="2175" spans="1:2" x14ac:dyDescent="0.25">
      <c r="A2175" s="60" t="s">
        <v>17318</v>
      </c>
      <c r="B2175">
        <v>34000</v>
      </c>
    </row>
    <row r="2176" spans="1:2" x14ac:dyDescent="0.25">
      <c r="A2176" s="60" t="s">
        <v>17319</v>
      </c>
      <c r="B2176">
        <v>36000</v>
      </c>
    </row>
    <row r="2177" spans="1:2" x14ac:dyDescent="0.25">
      <c r="A2177" s="60" t="s">
        <v>17320</v>
      </c>
      <c r="B2177">
        <v>36000</v>
      </c>
    </row>
    <row r="2178" spans="1:2" x14ac:dyDescent="0.25">
      <c r="A2178" s="60" t="s">
        <v>17321</v>
      </c>
      <c r="B2178">
        <v>9400</v>
      </c>
    </row>
    <row r="2179" spans="1:2" x14ac:dyDescent="0.25">
      <c r="A2179" s="60" t="s">
        <v>17322</v>
      </c>
      <c r="B2179">
        <v>9400</v>
      </c>
    </row>
    <row r="2180" spans="1:2" x14ac:dyDescent="0.25">
      <c r="A2180" s="60" t="s">
        <v>17323</v>
      </c>
      <c r="B2180">
        <v>10000</v>
      </c>
    </row>
    <row r="2181" spans="1:2" x14ac:dyDescent="0.25">
      <c r="A2181" s="60" t="s">
        <v>17324</v>
      </c>
      <c r="B2181">
        <v>10000</v>
      </c>
    </row>
    <row r="2182" spans="1:2" x14ac:dyDescent="0.25">
      <c r="A2182" s="60" t="s">
        <v>17325</v>
      </c>
      <c r="B2182">
        <v>34000</v>
      </c>
    </row>
    <row r="2183" spans="1:2" x14ac:dyDescent="0.25">
      <c r="A2183" s="60" t="s">
        <v>17326</v>
      </c>
      <c r="B2183">
        <v>8900</v>
      </c>
    </row>
    <row r="2184" spans="1:2" x14ac:dyDescent="0.25">
      <c r="A2184" s="60" t="s">
        <v>17327</v>
      </c>
      <c r="B2184">
        <v>10000</v>
      </c>
    </row>
    <row r="2185" spans="1:2" x14ac:dyDescent="0.25">
      <c r="A2185" s="60" t="s">
        <v>17328</v>
      </c>
      <c r="B2185">
        <v>9400</v>
      </c>
    </row>
    <row r="2186" spans="1:2" x14ac:dyDescent="0.25">
      <c r="A2186" s="60" t="s">
        <v>17329</v>
      </c>
      <c r="B2186">
        <v>9400</v>
      </c>
    </row>
    <row r="2187" spans="1:2" x14ac:dyDescent="0.25">
      <c r="A2187" s="60" t="s">
        <v>17330</v>
      </c>
      <c r="B2187">
        <v>10000</v>
      </c>
    </row>
    <row r="2188" spans="1:2" x14ac:dyDescent="0.25">
      <c r="A2188" s="60" t="s">
        <v>17331</v>
      </c>
      <c r="B2188">
        <v>8900</v>
      </c>
    </row>
    <row r="2189" spans="1:2" x14ac:dyDescent="0.25">
      <c r="A2189" s="60" t="s">
        <v>13741</v>
      </c>
      <c r="B2189">
        <v>9400</v>
      </c>
    </row>
    <row r="2190" spans="1:2" x14ac:dyDescent="0.25">
      <c r="A2190" s="60" t="s">
        <v>13732</v>
      </c>
      <c r="B2190">
        <v>9400</v>
      </c>
    </row>
    <row r="2191" spans="1:2" x14ac:dyDescent="0.25">
      <c r="A2191" s="60" t="s">
        <v>13743</v>
      </c>
      <c r="B2191">
        <v>10000</v>
      </c>
    </row>
    <row r="2192" spans="1:2" x14ac:dyDescent="0.25">
      <c r="A2192" s="60" t="s">
        <v>17332</v>
      </c>
      <c r="B2192">
        <v>9400</v>
      </c>
    </row>
    <row r="2193" spans="1:2" x14ac:dyDescent="0.25">
      <c r="A2193" s="60" t="s">
        <v>17333</v>
      </c>
      <c r="B2193">
        <v>9400</v>
      </c>
    </row>
    <row r="2194" spans="1:2" x14ac:dyDescent="0.25">
      <c r="A2194" s="60" t="s">
        <v>17334</v>
      </c>
      <c r="B2194">
        <v>9400</v>
      </c>
    </row>
    <row r="2195" spans="1:2" x14ac:dyDescent="0.25">
      <c r="A2195" s="60" t="s">
        <v>17335</v>
      </c>
      <c r="B2195">
        <v>9400</v>
      </c>
    </row>
    <row r="2196" spans="1:2" x14ac:dyDescent="0.25">
      <c r="A2196" s="60" t="s">
        <v>17336</v>
      </c>
      <c r="B2196">
        <v>9400</v>
      </c>
    </row>
    <row r="2197" spans="1:2" x14ac:dyDescent="0.25">
      <c r="A2197" s="60" t="s">
        <v>17337</v>
      </c>
      <c r="B2197">
        <v>8900</v>
      </c>
    </row>
    <row r="2198" spans="1:2" x14ac:dyDescent="0.25">
      <c r="A2198" s="60" t="s">
        <v>13734</v>
      </c>
      <c r="B2198">
        <v>10300</v>
      </c>
    </row>
    <row r="2199" spans="1:2" x14ac:dyDescent="0.25">
      <c r="A2199" s="60" t="s">
        <v>17338</v>
      </c>
      <c r="B2199">
        <v>9400</v>
      </c>
    </row>
    <row r="2200" spans="1:2" x14ac:dyDescent="0.25">
      <c r="A2200" s="60" t="s">
        <v>13735</v>
      </c>
      <c r="B2200">
        <v>9400</v>
      </c>
    </row>
    <row r="2201" spans="1:2" x14ac:dyDescent="0.25">
      <c r="A2201" s="60" t="s">
        <v>13737</v>
      </c>
      <c r="B2201">
        <v>10300</v>
      </c>
    </row>
    <row r="2202" spans="1:2" x14ac:dyDescent="0.25">
      <c r="A2202" s="60" t="s">
        <v>17339</v>
      </c>
      <c r="B2202">
        <v>9700</v>
      </c>
    </row>
    <row r="2203" spans="1:2" x14ac:dyDescent="0.25">
      <c r="A2203" s="60" t="s">
        <v>17340</v>
      </c>
      <c r="B2203">
        <v>9400</v>
      </c>
    </row>
    <row r="2204" spans="1:2" x14ac:dyDescent="0.25">
      <c r="A2204" s="60" t="s">
        <v>17341</v>
      </c>
      <c r="B2204">
        <v>9400</v>
      </c>
    </row>
    <row r="2205" spans="1:2" x14ac:dyDescent="0.25">
      <c r="A2205" s="60" t="s">
        <v>17342</v>
      </c>
      <c r="B2205">
        <v>9400</v>
      </c>
    </row>
    <row r="2206" spans="1:2" x14ac:dyDescent="0.25">
      <c r="A2206" s="60" t="s">
        <v>17343</v>
      </c>
      <c r="B2206">
        <v>9400</v>
      </c>
    </row>
    <row r="2207" spans="1:2" x14ac:dyDescent="0.25">
      <c r="A2207" s="60" t="s">
        <v>17344</v>
      </c>
      <c r="B2207">
        <v>9400</v>
      </c>
    </row>
    <row r="2208" spans="1:2" x14ac:dyDescent="0.25">
      <c r="A2208" s="60" t="s">
        <v>17345</v>
      </c>
      <c r="B2208">
        <v>9400</v>
      </c>
    </row>
    <row r="2209" spans="1:2" x14ac:dyDescent="0.25">
      <c r="A2209" s="60" t="s">
        <v>17346</v>
      </c>
      <c r="B2209">
        <v>9400</v>
      </c>
    </row>
    <row r="2210" spans="1:2" x14ac:dyDescent="0.25">
      <c r="A2210" s="60" t="s">
        <v>17347</v>
      </c>
      <c r="B2210">
        <v>9400</v>
      </c>
    </row>
    <row r="2211" spans="1:2" x14ac:dyDescent="0.25">
      <c r="A2211" s="60" t="s">
        <v>13740</v>
      </c>
      <c r="B2211">
        <v>10000</v>
      </c>
    </row>
    <row r="2212" spans="1:2" x14ac:dyDescent="0.25">
      <c r="A2212" s="60" t="s">
        <v>178</v>
      </c>
      <c r="B2212">
        <v>29115947.32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D2570-4FCA-43B5-8228-B78ADB71F1EE}">
  <sheetPr>
    <pageSetUpPr fitToPage="1"/>
  </sheetPr>
  <dimension ref="A1:Q108"/>
  <sheetViews>
    <sheetView tabSelected="1" zoomScaleNormal="100" workbookViewId="0">
      <selection activeCell="S7" sqref="S7"/>
    </sheetView>
  </sheetViews>
  <sheetFormatPr defaultRowHeight="15" x14ac:dyDescent="0.25"/>
  <cols>
    <col min="1" max="1" width="4.85546875" style="403" customWidth="1"/>
    <col min="2" max="2" width="12.28515625" style="404" customWidth="1"/>
    <col min="3" max="3" width="7.42578125" style="403" customWidth="1"/>
    <col min="4" max="4" width="9.140625" style="403"/>
    <col min="5" max="5" width="25.5703125" style="404" customWidth="1"/>
    <col min="6" max="6" width="23.85546875" style="404" customWidth="1"/>
    <col min="7" max="7" width="9" style="403" customWidth="1"/>
    <col min="8" max="8" width="8.28515625" style="404" customWidth="1"/>
    <col min="9" max="9" width="31.42578125" style="404" customWidth="1"/>
    <col min="10" max="10" width="13.42578125" style="403" customWidth="1"/>
    <col min="11" max="11" width="7.85546875" style="403" customWidth="1"/>
    <col min="12" max="12" width="7.28515625" style="403" customWidth="1"/>
    <col min="13" max="13" width="9.140625" style="403"/>
    <col min="14" max="14" width="18.140625" style="403" customWidth="1"/>
    <col min="15" max="15" width="12.7109375" style="403" customWidth="1"/>
    <col min="16" max="16" width="9.140625" style="404"/>
    <col min="17" max="17" width="0" style="404" hidden="1" customWidth="1"/>
    <col min="18" max="16384" width="9.140625" style="404"/>
  </cols>
  <sheetData>
    <row r="1" spans="1:17" x14ac:dyDescent="0.25">
      <c r="N1" s="405"/>
      <c r="O1" s="451" t="s">
        <v>19674</v>
      </c>
    </row>
    <row r="2" spans="1:17" x14ac:dyDescent="0.25">
      <c r="O2" s="375"/>
    </row>
    <row r="3" spans="1:17" ht="15.75" x14ac:dyDescent="0.25">
      <c r="A3" s="466" t="s">
        <v>1</v>
      </c>
      <c r="B3" s="466"/>
      <c r="C3" s="466"/>
      <c r="D3" s="466"/>
      <c r="E3" s="466"/>
      <c r="F3" s="466"/>
      <c r="G3" s="466"/>
      <c r="H3" s="466"/>
      <c r="I3" s="466"/>
      <c r="J3" s="466"/>
      <c r="K3" s="466"/>
      <c r="L3" s="466"/>
      <c r="M3" s="466"/>
      <c r="N3" s="466"/>
      <c r="O3" s="466"/>
    </row>
    <row r="4" spans="1:17" ht="15.75" x14ac:dyDescent="0.25">
      <c r="A4" s="466" t="s">
        <v>19675</v>
      </c>
      <c r="B4" s="466"/>
      <c r="C4" s="466"/>
      <c r="D4" s="466"/>
      <c r="E4" s="466"/>
      <c r="F4" s="466"/>
      <c r="G4" s="466"/>
      <c r="H4" s="466"/>
      <c r="I4" s="466"/>
      <c r="J4" s="466"/>
      <c r="K4" s="466"/>
      <c r="L4" s="466"/>
      <c r="M4" s="466"/>
      <c r="N4" s="466"/>
      <c r="O4" s="466"/>
    </row>
    <row r="5" spans="1:17" ht="15.75" x14ac:dyDescent="0.25">
      <c r="A5" s="467" t="s">
        <v>19725</v>
      </c>
      <c r="B5" s="467"/>
      <c r="C5" s="467"/>
      <c r="D5" s="467"/>
      <c r="E5" s="467"/>
      <c r="F5" s="467"/>
      <c r="G5" s="467"/>
      <c r="H5" s="467"/>
      <c r="I5" s="467"/>
      <c r="J5" s="467"/>
      <c r="K5" s="467"/>
      <c r="L5" s="467"/>
      <c r="M5" s="467"/>
      <c r="N5" s="467"/>
      <c r="O5" s="467"/>
    </row>
    <row r="6" spans="1:17" ht="15.75" thickBot="1" x14ac:dyDescent="0.3">
      <c r="A6" s="406"/>
      <c r="B6" s="407"/>
      <c r="C6" s="372"/>
      <c r="D6" s="372"/>
      <c r="E6" s="310"/>
      <c r="F6" s="310"/>
      <c r="G6" s="372"/>
      <c r="H6" s="310"/>
      <c r="I6" s="310"/>
      <c r="J6" s="372"/>
      <c r="K6" s="372"/>
      <c r="L6" s="372"/>
      <c r="M6" s="372"/>
      <c r="N6" s="375"/>
      <c r="O6" s="406"/>
    </row>
    <row r="7" spans="1:17" x14ac:dyDescent="0.25">
      <c r="A7" s="458" t="s">
        <v>2</v>
      </c>
      <c r="B7" s="468" t="s">
        <v>19677</v>
      </c>
      <c r="C7" s="470" t="s">
        <v>19678</v>
      </c>
      <c r="D7" s="472" t="s">
        <v>19706</v>
      </c>
      <c r="E7" s="474" t="s">
        <v>19680</v>
      </c>
      <c r="F7" s="476" t="s">
        <v>19681</v>
      </c>
      <c r="G7" s="478" t="s">
        <v>19682</v>
      </c>
      <c r="H7" s="474" t="s">
        <v>19683</v>
      </c>
      <c r="I7" s="480" t="s">
        <v>19684</v>
      </c>
      <c r="J7" s="478"/>
      <c r="K7" s="461" t="s">
        <v>19685</v>
      </c>
      <c r="L7" s="463" t="s">
        <v>19686</v>
      </c>
      <c r="M7" s="464"/>
      <c r="N7" s="464"/>
      <c r="O7" s="465"/>
    </row>
    <row r="8" spans="1:17" ht="53.25" thickBot="1" x14ac:dyDescent="0.3">
      <c r="A8" s="459"/>
      <c r="B8" s="469"/>
      <c r="C8" s="471"/>
      <c r="D8" s="473"/>
      <c r="E8" s="475"/>
      <c r="F8" s="477"/>
      <c r="G8" s="479"/>
      <c r="H8" s="475"/>
      <c r="I8" s="408" t="s">
        <v>19687</v>
      </c>
      <c r="J8" s="409" t="s">
        <v>19688</v>
      </c>
      <c r="K8" s="462"/>
      <c r="L8" s="313" t="s">
        <v>19689</v>
      </c>
      <c r="M8" s="314" t="s">
        <v>19690</v>
      </c>
      <c r="N8" s="410" t="s">
        <v>19691</v>
      </c>
      <c r="O8" s="316" t="s">
        <v>19692</v>
      </c>
    </row>
    <row r="9" spans="1:17" ht="15.75" thickBot="1" x14ac:dyDescent="0.3">
      <c r="A9" s="411">
        <v>0</v>
      </c>
      <c r="B9" s="412">
        <v>1</v>
      </c>
      <c r="C9" s="413">
        <v>2</v>
      </c>
      <c r="D9" s="414">
        <v>3</v>
      </c>
      <c r="E9" s="413">
        <v>4</v>
      </c>
      <c r="F9" s="414">
        <v>5</v>
      </c>
      <c r="G9" s="413">
        <v>6</v>
      </c>
      <c r="H9" s="414">
        <v>7</v>
      </c>
      <c r="I9" s="413">
        <v>8</v>
      </c>
      <c r="J9" s="414">
        <v>9</v>
      </c>
      <c r="K9" s="413">
        <v>10</v>
      </c>
      <c r="L9" s="414">
        <v>11</v>
      </c>
      <c r="M9" s="413">
        <v>12</v>
      </c>
      <c r="N9" s="414">
        <v>13</v>
      </c>
      <c r="O9" s="414">
        <v>14</v>
      </c>
    </row>
    <row r="10" spans="1:17" ht="60" customHeight="1" x14ac:dyDescent="0.25">
      <c r="A10" s="415">
        <f>'anexa detaliat'!A8</f>
        <v>1</v>
      </c>
      <c r="B10" s="458" t="s">
        <v>19707</v>
      </c>
      <c r="C10" s="416">
        <f>'fara FN'!B8</f>
        <v>164689</v>
      </c>
      <c r="D10" s="417" t="str">
        <f>'fara FN'!D8</f>
        <v>8.23.07</v>
      </c>
      <c r="E10" s="418" t="str">
        <f>'fara FN'!E8</f>
        <v>MAESTOSO XLVII-43 (M 47 / 43 HB) 642019820279788</v>
      </c>
      <c r="F10" s="418" t="s">
        <v>19708</v>
      </c>
      <c r="G10" s="419">
        <f>'fara FN'!G8</f>
        <v>2015</v>
      </c>
      <c r="H10" s="420">
        <f>'fara FN'!H8</f>
        <v>10000</v>
      </c>
      <c r="I10" s="421" t="str">
        <f>'fara FN'!S8</f>
        <v>HG. 118/27.02.2019;OUG.68 din 06/11/2019</v>
      </c>
      <c r="J10" s="422" t="str">
        <f>'fara FN'!T8</f>
        <v>in administrare</v>
      </c>
      <c r="K10" s="423" t="str">
        <f>'fara FN'!U8</f>
        <v>mobil</v>
      </c>
      <c r="L10" s="424">
        <f>'fara FN'!W8</f>
        <v>2011</v>
      </c>
      <c r="M10" s="417" t="str">
        <f>'fara FN'!X8</f>
        <v>Armăsar de Montă Publică</v>
      </c>
      <c r="N10" s="417" t="str">
        <f>'fara FN'!Y8</f>
        <v>M47 / 43HB / 642019820279788</v>
      </c>
      <c r="O10" s="422" t="str">
        <f>'fara FN'!Z8</f>
        <v>Herghelia Beclean</v>
      </c>
      <c r="Q10" s="422">
        <f>'fara FN'!A8</f>
        <v>1</v>
      </c>
    </row>
    <row r="11" spans="1:17" ht="60" x14ac:dyDescent="0.25">
      <c r="A11" s="425">
        <f>'anexa detaliat'!A9</f>
        <v>2</v>
      </c>
      <c r="B11" s="459"/>
      <c r="C11" s="426">
        <f>'fara FN'!B9</f>
        <v>148704</v>
      </c>
      <c r="D11" s="427" t="str">
        <f>'fara FN'!D9</f>
        <v>8.23.11</v>
      </c>
      <c r="E11" s="428" t="str">
        <f>'fara FN'!E9</f>
        <v>ARMASAR MONTA PUBLICA DEP.PG.5 CARLOS</v>
      </c>
      <c r="F11" s="428" t="s">
        <v>13812</v>
      </c>
      <c r="G11" s="429">
        <f>'fara FN'!G9</f>
        <v>2003</v>
      </c>
      <c r="H11" s="430">
        <f>'fara FN'!H9</f>
        <v>7600</v>
      </c>
      <c r="I11" s="431" t="str">
        <f>'fara FN'!S9</f>
        <v>OUG 139/2002;;OUG.1 din 04/01/2017;OUG.68 din 06/11/2019</v>
      </c>
      <c r="J11" s="432" t="str">
        <f>'fara FN'!T9</f>
        <v>in administrare</v>
      </c>
      <c r="K11" s="433" t="str">
        <f>'fara FN'!U9</f>
        <v>mobil</v>
      </c>
      <c r="L11" s="434">
        <f>'fara FN'!W9</f>
        <v>2000</v>
      </c>
      <c r="M11" s="427" t="str">
        <f>'fara FN'!X9</f>
        <v>Armăsar de Montă Publică</v>
      </c>
      <c r="N11" s="427" t="str">
        <f>'fara FN'!Y9</f>
        <v>PG 5 / R / 00065D7423</v>
      </c>
      <c r="O11" s="432" t="str">
        <f>'fara FN'!Z9</f>
        <v>Herghelia Cislău</v>
      </c>
      <c r="Q11" s="432">
        <f>'fara FN'!A9</f>
        <v>2</v>
      </c>
    </row>
    <row r="12" spans="1:17" ht="45" x14ac:dyDescent="0.25">
      <c r="A12" s="425">
        <f>'anexa detaliat'!A10</f>
        <v>3</v>
      </c>
      <c r="B12" s="459"/>
      <c r="C12" s="426">
        <f>'fara FN'!B11</f>
        <v>156972</v>
      </c>
      <c r="D12" s="427" t="str">
        <f>'fara FN'!D11</f>
        <v>8.23.10</v>
      </c>
      <c r="E12" s="428" t="str">
        <f>'fara FN'!E11</f>
        <v>Adorata/10 C-Tz</v>
      </c>
      <c r="F12" s="428" t="s">
        <v>13812</v>
      </c>
      <c r="G12" s="429">
        <f>'fara FN'!G11</f>
        <v>2010</v>
      </c>
      <c r="H12" s="430">
        <f>'fara FN'!H11</f>
        <v>10300</v>
      </c>
      <c r="I12" s="431" t="str">
        <f>'fara FN'!S11</f>
        <v>Hg 127/03.04.2012;OUG.1 din 04/01/2017;OUG.68 din 06/11/2019</v>
      </c>
      <c r="J12" s="432" t="str">
        <f>'fara FN'!T11</f>
        <v>in administrare</v>
      </c>
      <c r="K12" s="433" t="str">
        <f>'fara FN'!U11</f>
        <v>mobil</v>
      </c>
      <c r="L12" s="434">
        <f>'fara FN'!W11</f>
        <v>2007</v>
      </c>
      <c r="M12" s="427" t="str">
        <f>'fara FN'!X11</f>
        <v>Iapă Mamă</v>
      </c>
      <c r="N12" s="427" t="str">
        <f>'fara FN'!Y11</f>
        <v xml:space="preserve">10 C/Tz / 000658d434 </v>
      </c>
      <c r="O12" s="432" t="str">
        <f>'fara FN'!Z11</f>
        <v>Herghelia Cislău</v>
      </c>
      <c r="Q12" s="432">
        <f>'fara FN'!A11</f>
        <v>4</v>
      </c>
    </row>
    <row r="13" spans="1:17" ht="45" x14ac:dyDescent="0.25">
      <c r="A13" s="425">
        <f>'anexa detaliat'!A11</f>
        <v>4</v>
      </c>
      <c r="B13" s="459"/>
      <c r="C13" s="426">
        <f>'fara FN'!B12</f>
        <v>159233</v>
      </c>
      <c r="D13" s="427" t="str">
        <f>'fara FN'!D12</f>
        <v>8.23.10</v>
      </c>
      <c r="E13" s="428" t="str">
        <f>'fara FN'!E12</f>
        <v>Aventura (24C/Tz)</v>
      </c>
      <c r="F13" s="428" t="str">
        <f>'fara FN'!P12</f>
        <v>Tara: România; Judet: BUZĂU;Com Cislău;   -; Nr: 2; Aleea Armatei</v>
      </c>
      <c r="G13" s="429">
        <f>'fara FN'!G12</f>
        <v>2012</v>
      </c>
      <c r="H13" s="430">
        <f>'fara FN'!H12</f>
        <v>10300</v>
      </c>
      <c r="I13" s="431" t="str">
        <f>'fara FN'!S12</f>
        <v>HG 598/14-AUG-13;OUG.1 din 04/01/2017;OUG.68 din 06/11/2019</v>
      </c>
      <c r="J13" s="432" t="str">
        <f>'fara FN'!T12</f>
        <v>in administrare</v>
      </c>
      <c r="K13" s="433" t="str">
        <f>'fara FN'!U12</f>
        <v>mobil</v>
      </c>
      <c r="L13" s="434">
        <f>'fara FN'!W12</f>
        <v>2009</v>
      </c>
      <c r="M13" s="427" t="str">
        <f>'fara FN'!X12</f>
        <v>Iapă Mamă</v>
      </c>
      <c r="N13" s="427" t="str">
        <f>'fara FN'!Y12</f>
        <v>24C/Tz / 642019820042810</v>
      </c>
      <c r="O13" s="432" t="str">
        <f>'fara FN'!Z12</f>
        <v>Herghelia Cislău</v>
      </c>
      <c r="Q13" s="432">
        <f>'fara FN'!A12</f>
        <v>5</v>
      </c>
    </row>
    <row r="14" spans="1:17" ht="45" x14ac:dyDescent="0.25">
      <c r="A14" s="425">
        <f>'anexa detaliat'!A12</f>
        <v>5</v>
      </c>
      <c r="B14" s="459"/>
      <c r="C14" s="426">
        <f>'fara FN'!B13</f>
        <v>156950</v>
      </c>
      <c r="D14" s="427" t="str">
        <f>'fara FN'!D13</f>
        <v>8.23.10</v>
      </c>
      <c r="E14" s="428" t="str">
        <f>'fara FN'!E13</f>
        <v>Dilema/59 C-SG</v>
      </c>
      <c r="F14" s="428" t="s">
        <v>13812</v>
      </c>
      <c r="G14" s="429">
        <f>'fara FN'!G13</f>
        <v>2010</v>
      </c>
      <c r="H14" s="430">
        <f>'fara FN'!H13</f>
        <v>9400</v>
      </c>
      <c r="I14" s="431" t="str">
        <f>'fara FN'!S13</f>
        <v>Hg 127/03.04.2012;OUG.1 din 04/01/2017;OUG.68 din 06/11/2019</v>
      </c>
      <c r="J14" s="432" t="str">
        <f>'fara FN'!T13</f>
        <v>in administrare</v>
      </c>
      <c r="K14" s="433" t="str">
        <f>'fara FN'!U13</f>
        <v>mobil</v>
      </c>
      <c r="L14" s="434">
        <f>'fara FN'!W13</f>
        <v>2006</v>
      </c>
      <c r="M14" s="427" t="str">
        <f>'fara FN'!X13</f>
        <v>Iapă Mamă</v>
      </c>
      <c r="N14" s="427" t="str">
        <f>'fara FN'!Y13</f>
        <v>59C / SG /00065EC3B3</v>
      </c>
      <c r="O14" s="432" t="str">
        <f>'fara FN'!Z13</f>
        <v>Herghelia Cislău</v>
      </c>
      <c r="Q14" s="432">
        <f>'fara FN'!A13</f>
        <v>6</v>
      </c>
    </row>
    <row r="15" spans="1:17" ht="45" x14ac:dyDescent="0.25">
      <c r="A15" s="425">
        <f>'anexa detaliat'!A13</f>
        <v>6</v>
      </c>
      <c r="B15" s="459"/>
      <c r="C15" s="426">
        <f>'fara FN'!B14</f>
        <v>156946</v>
      </c>
      <c r="D15" s="427" t="str">
        <f>'fara FN'!D14</f>
        <v>8.23.10</v>
      </c>
      <c r="E15" s="428" t="str">
        <f>'fara FN'!E14</f>
        <v>Hadia/54 C-SG</v>
      </c>
      <c r="F15" s="428" t="s">
        <v>13812</v>
      </c>
      <c r="G15" s="429">
        <f>'fara FN'!G14</f>
        <v>2009</v>
      </c>
      <c r="H15" s="430">
        <f>'fara FN'!H14</f>
        <v>10300</v>
      </c>
      <c r="I15" s="431" t="str">
        <f>'fara FN'!S14</f>
        <v>Hg 127/03.04.2012;OUG.1 din 04/01/2017;OUG.68 din 06/11/2019</v>
      </c>
      <c r="J15" s="432" t="str">
        <f>'fara FN'!T14</f>
        <v>in administrare</v>
      </c>
      <c r="K15" s="433" t="str">
        <f>'fara FN'!U14</f>
        <v>mobil</v>
      </c>
      <c r="L15" s="434">
        <f>'fara FN'!W14</f>
        <v>2005</v>
      </c>
      <c r="M15" s="427" t="str">
        <f>'fara FN'!X14</f>
        <v>Iapă Mamă</v>
      </c>
      <c r="N15" s="427" t="str">
        <f>'fara FN'!Y14</f>
        <v>54C/SG / 00065DDA99</v>
      </c>
      <c r="O15" s="432" t="str">
        <f>'fara FN'!Z14</f>
        <v>Herghelia Cislău</v>
      </c>
      <c r="Q15" s="432">
        <f>'fara FN'!A14</f>
        <v>7</v>
      </c>
    </row>
    <row r="16" spans="1:17" ht="45" x14ac:dyDescent="0.25">
      <c r="A16" s="425">
        <f>'anexa detaliat'!A14</f>
        <v>7</v>
      </c>
      <c r="B16" s="459"/>
      <c r="C16" s="426">
        <f>'fara FN'!B15</f>
        <v>156974</v>
      </c>
      <c r="D16" s="427" t="str">
        <f>'fara FN'!D15</f>
        <v>8.23.10</v>
      </c>
      <c r="E16" s="428" t="str">
        <f>'fara FN'!E15</f>
        <v>Lisa/9 C-Tz</v>
      </c>
      <c r="F16" s="428" t="s">
        <v>13812</v>
      </c>
      <c r="G16" s="429">
        <f>'fara FN'!G15</f>
        <v>2010</v>
      </c>
      <c r="H16" s="430">
        <f>'fara FN'!H15</f>
        <v>9400</v>
      </c>
      <c r="I16" s="431" t="str">
        <f>'fara FN'!S15</f>
        <v>Hg 127/03.04.2012;OUG.1 din 04/01/2017;OUG.68 din 06/11/2019</v>
      </c>
      <c r="J16" s="432" t="str">
        <f>'fara FN'!T15</f>
        <v>in administrare</v>
      </c>
      <c r="K16" s="433" t="str">
        <f>'fara FN'!U15</f>
        <v>mobil</v>
      </c>
      <c r="L16" s="434">
        <f>'fara FN'!W15</f>
        <v>2007</v>
      </c>
      <c r="M16" s="427" t="str">
        <f>'fara FN'!X15</f>
        <v>Iapă Mamă</v>
      </c>
      <c r="N16" s="427" t="str">
        <f>'fara FN'!Y15</f>
        <v>9 C/ Tz / 000658E4AE</v>
      </c>
      <c r="O16" s="432" t="str">
        <f>'fara FN'!Z15</f>
        <v>Herghelia Cislău</v>
      </c>
      <c r="Q16" s="432">
        <f>'fara FN'!A15</f>
        <v>8</v>
      </c>
    </row>
    <row r="17" spans="1:17" ht="45" x14ac:dyDescent="0.25">
      <c r="A17" s="425">
        <f>'anexa detaliat'!A15</f>
        <v>8</v>
      </c>
      <c r="B17" s="459"/>
      <c r="C17" s="426">
        <f>'fara FN'!B16</f>
        <v>156977</v>
      </c>
      <c r="D17" s="427" t="str">
        <f>'fara FN'!D16</f>
        <v>8.23.10</v>
      </c>
      <c r="E17" s="428" t="str">
        <f>'fara FN'!E16</f>
        <v>Troia/6 C-Va</v>
      </c>
      <c r="F17" s="428" t="s">
        <v>13812</v>
      </c>
      <c r="G17" s="429">
        <f>'fara FN'!G16</f>
        <v>2010</v>
      </c>
      <c r="H17" s="430">
        <f>'fara FN'!H16</f>
        <v>9400</v>
      </c>
      <c r="I17" s="431" t="str">
        <f>'fara FN'!S16</f>
        <v>Hg 127/03.04.2012;OUG.1 din 04/01/2017;OUG.68 din 06/11/2019</v>
      </c>
      <c r="J17" s="432" t="str">
        <f>'fara FN'!T16</f>
        <v>in administrare</v>
      </c>
      <c r="K17" s="433" t="str">
        <f>'fara FN'!U16</f>
        <v>mobil</v>
      </c>
      <c r="L17" s="434">
        <f>'fara FN'!W16</f>
        <v>2007</v>
      </c>
      <c r="M17" s="427" t="str">
        <f>'fara FN'!X16</f>
        <v>Iapă Mamă</v>
      </c>
      <c r="N17" s="427" t="str">
        <f>'fara FN'!Y16</f>
        <v>6C/Va / 00065EAE11</v>
      </c>
      <c r="O17" s="432" t="str">
        <f>'fara FN'!Z16</f>
        <v>Herghelia Cislău</v>
      </c>
      <c r="Q17" s="432">
        <f>'fara FN'!A16</f>
        <v>9</v>
      </c>
    </row>
    <row r="18" spans="1:17" ht="45" x14ac:dyDescent="0.25">
      <c r="A18" s="425">
        <f>'anexa detaliat'!A16</f>
        <v>9</v>
      </c>
      <c r="B18" s="459"/>
      <c r="C18" s="426">
        <f>'fara FN'!B17</f>
        <v>159462</v>
      </c>
      <c r="D18" s="427" t="str">
        <f>'fara FN'!D17</f>
        <v>8.23.10</v>
      </c>
      <c r="E18" s="428" t="str">
        <f>'fara FN'!E17</f>
        <v>Devita (19C-Va/642019820105499</v>
      </c>
      <c r="F18" s="428" t="str">
        <f>'fara FN'!P17</f>
        <v>Tara: România; Judet: BUZĂU;Com Cislău;   -; Nr: 2; Aleea Armatei</v>
      </c>
      <c r="G18" s="429">
        <f>'fara FN'!G17</f>
        <v>2013</v>
      </c>
      <c r="H18" s="430">
        <f>'fara FN'!H17</f>
        <v>9400</v>
      </c>
      <c r="I18" s="431" t="str">
        <f>'fara FN'!S17</f>
        <v>HG 240/02-APR-14;OUG.1 din 04/01/2017;OUG.68 din 06/11/2019</v>
      </c>
      <c r="J18" s="432" t="str">
        <f>'fara FN'!T17</f>
        <v>in administrare</v>
      </c>
      <c r="K18" s="433" t="str">
        <f>'fara FN'!U17</f>
        <v>mobil</v>
      </c>
      <c r="L18" s="434">
        <f>'fara FN'!W17</f>
        <v>2010</v>
      </c>
      <c r="M18" s="427" t="str">
        <f>'fara FN'!X17</f>
        <v>Iapă Mamă</v>
      </c>
      <c r="N18" s="427" t="str">
        <f>'fara FN'!Y17</f>
        <v>19 C/ Va / 642019820105499</v>
      </c>
      <c r="O18" s="432" t="str">
        <f>'fara FN'!Z17</f>
        <v>Herghelia Cislău</v>
      </c>
      <c r="Q18" s="432">
        <f>'fara FN'!A17</f>
        <v>10</v>
      </c>
    </row>
    <row r="19" spans="1:17" ht="45" x14ac:dyDescent="0.25">
      <c r="A19" s="425">
        <f>'anexa detaliat'!A17</f>
        <v>10</v>
      </c>
      <c r="B19" s="459"/>
      <c r="C19" s="426">
        <f>'fara FN'!B18</f>
        <v>156955</v>
      </c>
      <c r="D19" s="427" t="str">
        <f>'fara FN'!D18</f>
        <v>8.23.10</v>
      </c>
      <c r="E19" s="428" t="str">
        <f>'fara FN'!E18</f>
        <v>Tura/57 C- SG</v>
      </c>
      <c r="F19" s="428" t="s">
        <v>13812</v>
      </c>
      <c r="G19" s="429">
        <f>'fara FN'!G18</f>
        <v>2010</v>
      </c>
      <c r="H19" s="430">
        <f>'fara FN'!H18</f>
        <v>9400</v>
      </c>
      <c r="I19" s="431" t="str">
        <f>'fara FN'!S18</f>
        <v>Hg 127/03.04.2012;OUG.1 din 04/01/2017;OUG.68 din 06/11/2019</v>
      </c>
      <c r="J19" s="432" t="str">
        <f>'fara FN'!T18</f>
        <v>in administrare</v>
      </c>
      <c r="K19" s="433" t="str">
        <f>'fara FN'!U18</f>
        <v>mobil</v>
      </c>
      <c r="L19" s="434">
        <f>'fara FN'!W18</f>
        <v>2006</v>
      </c>
      <c r="M19" s="427" t="str">
        <f>'fara FN'!X18</f>
        <v>Iapă Mamă</v>
      </c>
      <c r="N19" s="427" t="str">
        <f>'fara FN'!Y18</f>
        <v>57C/Sg / 000658B507</v>
      </c>
      <c r="O19" s="432" t="str">
        <f>'fara FN'!Z18</f>
        <v>Herghelia Cislău</v>
      </c>
      <c r="Q19" s="432">
        <f>'fara FN'!A18</f>
        <v>11</v>
      </c>
    </row>
    <row r="20" spans="1:17" ht="45" x14ac:dyDescent="0.25">
      <c r="A20" s="425">
        <f>'anexa detaliat'!A18</f>
        <v>11</v>
      </c>
      <c r="B20" s="459"/>
      <c r="C20" s="426">
        <f>'fara FN'!B19</f>
        <v>164696</v>
      </c>
      <c r="D20" s="427" t="str">
        <f>'fara FN'!D19</f>
        <v>8.23.10</v>
      </c>
      <c r="E20" s="428" t="str">
        <f>'fara FN'!E19</f>
        <v>Melva (28C / Va)642019820088829</v>
      </c>
      <c r="F20" s="428" t="s">
        <v>13812</v>
      </c>
      <c r="G20" s="429">
        <f>'fara FN'!G19</f>
        <v>2015</v>
      </c>
      <c r="H20" s="430">
        <f>'fara FN'!H19</f>
        <v>9400</v>
      </c>
      <c r="I20" s="431" t="str">
        <f>'fara FN'!S19</f>
        <v>HG. 118/27.02.2019;OUG.68 din 06/11/2019</v>
      </c>
      <c r="J20" s="432" t="str">
        <f>'fara FN'!T19</f>
        <v>in administrare</v>
      </c>
      <c r="K20" s="433" t="str">
        <f>'fara FN'!U19</f>
        <v>mobil</v>
      </c>
      <c r="L20" s="434">
        <f>'fara FN'!W19</f>
        <v>2012</v>
      </c>
      <c r="M20" s="427" t="str">
        <f>'fara FN'!X19</f>
        <v>Iapă Mamă</v>
      </c>
      <c r="N20" s="427" t="str">
        <f>'fara FN'!Y19</f>
        <v>28 C/ Va / 642019820088829</v>
      </c>
      <c r="O20" s="432" t="str">
        <f>'fara FN'!Z19</f>
        <v>Herghelia Cislău</v>
      </c>
      <c r="Q20" s="432">
        <f>'fara FN'!A19</f>
        <v>12</v>
      </c>
    </row>
    <row r="21" spans="1:17" ht="45" x14ac:dyDescent="0.25">
      <c r="A21" s="425">
        <f>'anexa detaliat'!A19</f>
        <v>12</v>
      </c>
      <c r="B21" s="459"/>
      <c r="C21" s="426">
        <f>'fara FN'!B20</f>
        <v>164835</v>
      </c>
      <c r="D21" s="427" t="str">
        <f>'fara FN'!D20</f>
        <v>8.23.10</v>
      </c>
      <c r="E21" s="428" t="str">
        <f>'fara FN'!E20</f>
        <v>Dada (57C/Tz)642019820114786</v>
      </c>
      <c r="F21" s="428" t="str">
        <f>'fara FN'!P20</f>
        <v>Tara: România; Judet: BUZĂU;Com Cislău;   -; Nr: 2; Aleea Armatei</v>
      </c>
      <c r="G21" s="429">
        <f>'fara FN'!G20</f>
        <v>2016</v>
      </c>
      <c r="H21" s="430">
        <f>'fara FN'!H20</f>
        <v>9400</v>
      </c>
      <c r="I21" s="431" t="str">
        <f>'fara FN'!S20</f>
        <v>HG. 118/27.02.2019;OUG.68 din 06/11/2019</v>
      </c>
      <c r="J21" s="432" t="str">
        <f>'fara FN'!T20</f>
        <v>in administrare</v>
      </c>
      <c r="K21" s="433" t="str">
        <f>'fara FN'!U20</f>
        <v>mobil</v>
      </c>
      <c r="L21" s="434">
        <f>'fara FN'!W20</f>
        <v>2013</v>
      </c>
      <c r="M21" s="427" t="str">
        <f>'fara FN'!X20</f>
        <v>Iapă Mamă</v>
      </c>
      <c r="N21" s="427" t="str">
        <f>'fara FN'!Y20</f>
        <v>57 C/ Tz / 642019820114786</v>
      </c>
      <c r="O21" s="432" t="str">
        <f>'fara FN'!Z20</f>
        <v>Herghelia Cislău</v>
      </c>
      <c r="Q21" s="432">
        <f>'fara FN'!A20</f>
        <v>13</v>
      </c>
    </row>
    <row r="22" spans="1:17" ht="45" customHeight="1" thickBot="1" x14ac:dyDescent="0.3">
      <c r="A22" s="425">
        <f>'anexa detaliat'!A20</f>
        <v>13</v>
      </c>
      <c r="B22" s="460"/>
      <c r="C22" s="426">
        <f>'fara FN'!B21</f>
        <v>164834</v>
      </c>
      <c r="D22" s="427" t="str">
        <f>'fara FN'!D21</f>
        <v>8.23.10</v>
      </c>
      <c r="E22" s="428" t="str">
        <f>'fara FN'!E21</f>
        <v>Daliana (5C/HI)642019820611919</v>
      </c>
      <c r="F22" s="428" t="str">
        <f>'fara FN'!P21</f>
        <v>Tara: România; Judet: BUZĂU;Com Cislău;   -; Nr: 2; Aleea Armatei</v>
      </c>
      <c r="G22" s="429">
        <f>'fara FN'!G21</f>
        <v>2016</v>
      </c>
      <c r="H22" s="430">
        <f>'fara FN'!H21</f>
        <v>9400</v>
      </c>
      <c r="I22" s="431" t="str">
        <f>'fara FN'!S21</f>
        <v>HG. 118/27.02.2019;OUG.68 din 06/11/2019</v>
      </c>
      <c r="J22" s="432" t="str">
        <f>'fara FN'!T21</f>
        <v>in administrare</v>
      </c>
      <c r="K22" s="433" t="str">
        <f>'fara FN'!U21</f>
        <v>mobil</v>
      </c>
      <c r="L22" s="434">
        <f>'fara FN'!W21</f>
        <v>2013</v>
      </c>
      <c r="M22" s="427" t="str">
        <f>'fara FN'!X21</f>
        <v>Iapă Mamă</v>
      </c>
      <c r="N22" s="427" t="str">
        <f>'fara FN'!Y21</f>
        <v>5 C/ HI / 642019820611919</v>
      </c>
      <c r="O22" s="432" t="str">
        <f>'fara FN'!Z21</f>
        <v>Herghelia Cislău</v>
      </c>
      <c r="Q22" s="432">
        <f>'fara FN'!A21</f>
        <v>14</v>
      </c>
    </row>
    <row r="23" spans="1:17" ht="94.5" customHeight="1" x14ac:dyDescent="0.25">
      <c r="A23" s="425">
        <f>'anexa detaliat'!A21</f>
        <v>14</v>
      </c>
      <c r="B23" s="458" t="s">
        <v>19719</v>
      </c>
      <c r="C23" s="426">
        <f>'fara FN'!B23</f>
        <v>157076</v>
      </c>
      <c r="D23" s="427" t="str">
        <f>'fara FN'!D23</f>
        <v>8.23.11</v>
      </c>
      <c r="E23" s="428" t="str">
        <f>'fara FN'!E23</f>
        <v>GIPSI / I - 26 D</v>
      </c>
      <c r="F23" s="428" t="s">
        <v>13746</v>
      </c>
      <c r="G23" s="429">
        <f>'fara FN'!G23</f>
        <v>2010</v>
      </c>
      <c r="H23" s="430">
        <f>'fara FN'!H23</f>
        <v>9400</v>
      </c>
      <c r="I23" s="431" t="str">
        <f>'fara FN'!S23</f>
        <v>Hg 127/03.04.2012;OUG.1 din 04/01/2017;OUG.68 din 06/11/2019</v>
      </c>
      <c r="J23" s="432" t="str">
        <f>'fara FN'!T23</f>
        <v>in administrare</v>
      </c>
      <c r="K23" s="433" t="str">
        <f>'fara FN'!U23</f>
        <v>mobil</v>
      </c>
      <c r="L23" s="434">
        <f>'fara FN'!W23</f>
        <v>2007</v>
      </c>
      <c r="M23" s="427" t="str">
        <f>'fara FN'!X23</f>
        <v>Armăsar de Montă Publică</v>
      </c>
      <c r="N23" s="427" t="str">
        <f>'fara FN'!Y23</f>
        <v>I / 26 D / 642019820192302</v>
      </c>
      <c r="O23" s="432" t="str">
        <f>'fara FN'!Z23</f>
        <v>Herghelia Mangalia</v>
      </c>
      <c r="Q23" s="432">
        <f>'fara FN'!A23</f>
        <v>16</v>
      </c>
    </row>
    <row r="24" spans="1:17" ht="60" x14ac:dyDescent="0.25">
      <c r="A24" s="425">
        <f>'anexa detaliat'!A22</f>
        <v>15</v>
      </c>
      <c r="B24" s="459"/>
      <c r="C24" s="426">
        <f>'fara FN'!B24</f>
        <v>160347</v>
      </c>
      <c r="D24" s="427" t="str">
        <f>'fara FN'!D24</f>
        <v>8.23.09</v>
      </c>
      <c r="E24" s="428" t="str">
        <f>'fara FN'!E24</f>
        <v>SAMSON /SIGLAVY BAGDADY XVIII-17M(17M-SB18) 642019820200890</v>
      </c>
      <c r="F24" s="428" t="str">
        <f>'fara FN'!P24</f>
        <v>Tara: România; Judet: CONSTANŢA;Mun Mangalia; Şos  Constanţei; Nr: 52;</v>
      </c>
      <c r="G24" s="429">
        <f>'fara FN'!G24</f>
        <v>2013</v>
      </c>
      <c r="H24" s="430">
        <f>'fara FN'!H24</f>
        <v>10000</v>
      </c>
      <c r="I24" s="431" t="str">
        <f>'fara FN'!S24</f>
        <v>HG 1098/10-DEC-14;OUG.1 din 04/01/2017;OUG.68 din 06/11/2019</v>
      </c>
      <c r="J24" s="432" t="str">
        <f>'fara FN'!T24</f>
        <v>in administrare</v>
      </c>
      <c r="K24" s="433" t="str">
        <f>'fara FN'!U24</f>
        <v>mobil</v>
      </c>
      <c r="L24" s="434">
        <f>'fara FN'!W24</f>
        <v>2010</v>
      </c>
      <c r="M24" s="427" t="str">
        <f>'fara FN'!X24</f>
        <v>Armăsar de Montă Publică</v>
      </c>
      <c r="N24" s="427" t="str">
        <f>'fara FN'!Y24</f>
        <v>17M-SB18 / 642019820200890</v>
      </c>
      <c r="O24" s="432" t="str">
        <f>'fara FN'!Z24</f>
        <v>Herghelia Mangalia</v>
      </c>
      <c r="Q24" s="432">
        <f>'fara FN'!A24</f>
        <v>17</v>
      </c>
    </row>
    <row r="25" spans="1:17" ht="60" x14ac:dyDescent="0.25">
      <c r="A25" s="425">
        <f>'anexa detaliat'!A23</f>
        <v>16</v>
      </c>
      <c r="B25" s="459"/>
      <c r="C25" s="426">
        <f>'fara FN'!B25</f>
        <v>159206</v>
      </c>
      <c r="D25" s="427" t="str">
        <f>'fara FN'!D25</f>
        <v>8.23.12</v>
      </c>
      <c r="E25" s="428" t="str">
        <f>'fara FN'!E25</f>
        <v>Gazal XVIII-14 ( G 18/14 R)</v>
      </c>
      <c r="F25" s="428" t="str">
        <f>'fara FN'!P25</f>
        <v>Tara: România; Judet: SUCEAVA;Mun Rădăuţi; Str  Bogdan Vodă; Nr: 114;</v>
      </c>
      <c r="G25" s="429">
        <f>'fara FN'!G25</f>
        <v>2012</v>
      </c>
      <c r="H25" s="430">
        <f>'fara FN'!H25</f>
        <v>9400</v>
      </c>
      <c r="I25" s="431" t="str">
        <f>'fara FN'!S25</f>
        <v>HG 598/14-AUG-13;OUG.1 din 04/01/2017;OUG.68 din 06/11/2019</v>
      </c>
      <c r="J25" s="432" t="str">
        <f>'fara FN'!T25</f>
        <v>in administrare</v>
      </c>
      <c r="K25" s="433" t="str">
        <f>'fara FN'!U25</f>
        <v>mobil</v>
      </c>
      <c r="L25" s="434">
        <f>'fara FN'!W25</f>
        <v>2009</v>
      </c>
      <c r="M25" s="427" t="str">
        <f>'fara FN'!X25</f>
        <v>Iapă Mamă</v>
      </c>
      <c r="N25" s="427" t="str">
        <f>'fara FN'!Y25</f>
        <v>G 18/14 R / 642019820349257</v>
      </c>
      <c r="O25" s="432" t="str">
        <f>'fara FN'!Z25</f>
        <v>Herghelia Rădăuți</v>
      </c>
      <c r="Q25" s="432">
        <f>'fara FN'!A25</f>
        <v>18</v>
      </c>
    </row>
    <row r="26" spans="1:17" ht="60" x14ac:dyDescent="0.25">
      <c r="A26" s="425">
        <f>'anexa detaliat'!A24</f>
        <v>17</v>
      </c>
      <c r="B26" s="459"/>
      <c r="C26" s="426">
        <f>'fara FN'!B26</f>
        <v>164776</v>
      </c>
      <c r="D26" s="427" t="str">
        <f>'fara FN'!D26</f>
        <v>8.23.12</v>
      </c>
      <c r="E26" s="428" t="str">
        <f>'fara FN'!E26</f>
        <v xml:space="preserve"> Gazal XVIII-20 (G 18 / 20 R) 642019820376845</v>
      </c>
      <c r="F26" s="428" t="str">
        <f>'fara FN'!P26</f>
        <v>Tara: România; Judet: SUCEAVA;Mun Rădăuţi; Str  Bogdan Vodă; Nr: 114;</v>
      </c>
      <c r="G26" s="429">
        <f>'fara FN'!G26</f>
        <v>2015</v>
      </c>
      <c r="H26" s="430">
        <f>'fara FN'!H26</f>
        <v>9400</v>
      </c>
      <c r="I26" s="431" t="str">
        <f>'fara FN'!S26</f>
        <v>HG. 118/27.02.2019;OUG.68 din 06/11/2019</v>
      </c>
      <c r="J26" s="432" t="str">
        <f>'fara FN'!T26</f>
        <v>in administrare</v>
      </c>
      <c r="K26" s="433" t="str">
        <f>'fara FN'!U26</f>
        <v>mobil</v>
      </c>
      <c r="L26" s="434">
        <f>'fara FN'!W26</f>
        <v>2012</v>
      </c>
      <c r="M26" s="427" t="str">
        <f>'fara FN'!X26</f>
        <v>Iapă Mamă</v>
      </c>
      <c r="N26" s="427" t="str">
        <f>'fara FN'!Y26</f>
        <v>G 18 / 20 R / 642019820376845</v>
      </c>
      <c r="O26" s="432" t="str">
        <f>'fara FN'!Z26</f>
        <v>Herghelia Rădăuți</v>
      </c>
      <c r="Q26" s="432">
        <f>'fara FN'!A26</f>
        <v>19</v>
      </c>
    </row>
    <row r="27" spans="1:17" ht="60" x14ac:dyDescent="0.25">
      <c r="A27" s="425">
        <f>'anexa detaliat'!A25</f>
        <v>18</v>
      </c>
      <c r="B27" s="459"/>
      <c r="C27" s="426">
        <f>'fara FN'!B27</f>
        <v>164978</v>
      </c>
      <c r="D27" s="427" t="str">
        <f>'fara FN'!D27</f>
        <v>8.23.12</v>
      </c>
      <c r="E27" s="428" t="str">
        <f>'fara FN'!E27</f>
        <v>Shagya LXII-66 ( Sh 62 / 66 R) 642109820376158</v>
      </c>
      <c r="F27" s="428" t="str">
        <f>'fara FN'!P27</f>
        <v>Tara: România; Judet: SUCEAVA;Mun Rădăuţi; Str  Bogdan Vodă; Nr: 114;</v>
      </c>
      <c r="G27" s="429">
        <f>'fara FN'!G27</f>
        <v>2015</v>
      </c>
      <c r="H27" s="430">
        <f>'fara FN'!H27</f>
        <v>9400</v>
      </c>
      <c r="I27" s="431" t="str">
        <f>'fara FN'!S27</f>
        <v>HG. 118/27.02.2019;OUG.68 din 06/11/2019</v>
      </c>
      <c r="J27" s="432" t="str">
        <f>'fara FN'!T27</f>
        <v>in administrare</v>
      </c>
      <c r="K27" s="433" t="str">
        <f>'fara FN'!U27</f>
        <v>mobil</v>
      </c>
      <c r="L27" s="434">
        <f>'fara FN'!W27</f>
        <v>2012</v>
      </c>
      <c r="M27" s="427" t="str">
        <f>'fara FN'!X27</f>
        <v>Iapă Mamă</v>
      </c>
      <c r="N27" s="427" t="str">
        <f>'fara FN'!Y27</f>
        <v>Sh 62 / 66 R / 642109820376158</v>
      </c>
      <c r="O27" s="432" t="str">
        <f>'fara FN'!Z27</f>
        <v>Herghelia Rădăuți</v>
      </c>
      <c r="Q27" s="432">
        <f>'fara FN'!A27</f>
        <v>20</v>
      </c>
    </row>
    <row r="28" spans="1:17" ht="60" x14ac:dyDescent="0.25">
      <c r="A28" s="425">
        <f>'anexa detaliat'!A26</f>
        <v>19</v>
      </c>
      <c r="B28" s="459"/>
      <c r="C28" s="426">
        <f>'fara FN'!B31</f>
        <v>164697</v>
      </c>
      <c r="D28" s="427" t="str">
        <f>'fara FN'!D31</f>
        <v>8.23.07</v>
      </c>
      <c r="E28" s="428" t="str">
        <f>'fara FN'!E31</f>
        <v>TULIPAN XXIII-4  (T23 / 4 F)642019820391157</v>
      </c>
      <c r="F28" s="428" t="str">
        <f>'fara FN'!P31</f>
        <v>Tara: România; Judet: BRAŞOV;Com Voila;   -; Nr: -; sat Sâmbăta de Jos, str. 1 Decembrie 1918</v>
      </c>
      <c r="G28" s="429">
        <f>'fara FN'!G31</f>
        <v>2015</v>
      </c>
      <c r="H28" s="430">
        <f>'fara FN'!H31</f>
        <v>10800</v>
      </c>
      <c r="I28" s="431" t="str">
        <f>'fara FN'!S31</f>
        <v>HG. 118/27.02.2019;OUG.68 din 06/11/2019</v>
      </c>
      <c r="J28" s="432" t="str">
        <f>'fara FN'!T31</f>
        <v>in administrare</v>
      </c>
      <c r="K28" s="433" t="str">
        <f>'fara FN'!U31</f>
        <v>mobil</v>
      </c>
      <c r="L28" s="434">
        <f>'fara FN'!W31</f>
        <v>2011</v>
      </c>
      <c r="M28" s="427" t="str">
        <f>'fara FN'!X31</f>
        <v>Armăsar de Montă Publică</v>
      </c>
      <c r="N28" s="427" t="str">
        <f>'fara FN'!Y31</f>
        <v>T 23 / 4 F / 642019820391157</v>
      </c>
      <c r="O28" s="432" t="str">
        <f>'fara FN'!Z31</f>
        <v>Herghelia Sâmbăta de Jos</v>
      </c>
      <c r="Q28" s="432">
        <f>'fara FN'!A31</f>
        <v>24</v>
      </c>
    </row>
    <row r="29" spans="1:17" ht="60" x14ac:dyDescent="0.25">
      <c r="A29" s="425">
        <f>'anexa detaliat'!A27</f>
        <v>20</v>
      </c>
      <c r="B29" s="459"/>
      <c r="C29" s="426">
        <f>'fara FN'!B33</f>
        <v>151681</v>
      </c>
      <c r="D29" s="427" t="str">
        <f>'fara FN'!D33</f>
        <v>8.23.11</v>
      </c>
      <c r="E29" s="428" t="str">
        <f>'fara FN'!E33</f>
        <v>AMP ILICEL NC2/2001</v>
      </c>
      <c r="F29" s="428" t="str">
        <f>'fara FN'!P33</f>
        <v>Tara: România; Judet: MUREŞ; -;   -; Nr: -;</v>
      </c>
      <c r="G29" s="429">
        <f>'fara FN'!G33</f>
        <v>2004</v>
      </c>
      <c r="H29" s="430">
        <f>'fara FN'!H33</f>
        <v>7600</v>
      </c>
      <c r="I29" s="431" t="str">
        <f>'fara FN'!S33</f>
        <v>OUG 139/2002;;OUG.1 din 04/01/2017;OUG.68 din 06/11/2019</v>
      </c>
      <c r="J29" s="432" t="str">
        <f>'fara FN'!T33</f>
        <v>in administrare</v>
      </c>
      <c r="K29" s="433" t="s">
        <v>9923</v>
      </c>
      <c r="L29" s="434">
        <f>'fara FN'!W33</f>
        <v>2001</v>
      </c>
      <c r="M29" s="427" t="str">
        <f>'fara FN'!X33</f>
        <v>Armăsar de Montă Publică</v>
      </c>
      <c r="N29" s="427" t="str">
        <f>'fara FN'!Y33</f>
        <v>Nc2 / R / 00065D7282</v>
      </c>
      <c r="O29" s="432" t="str">
        <f>'fara FN'!Z33</f>
        <v>Depozit Armăsari Târgu Mureș</v>
      </c>
      <c r="Q29" s="432">
        <f>'fara FN'!A33</f>
        <v>26</v>
      </c>
    </row>
    <row r="30" spans="1:17" ht="60" x14ac:dyDescent="0.25">
      <c r="A30" s="425">
        <f>'anexa detaliat'!A28</f>
        <v>21</v>
      </c>
      <c r="B30" s="459"/>
      <c r="C30" s="426">
        <f>'fara FN'!B34</f>
        <v>157325</v>
      </c>
      <c r="D30" s="427" t="str">
        <f>'fara FN'!D34</f>
        <v>8.23.11</v>
      </c>
      <c r="E30" s="428" t="str">
        <f>'fara FN'!E34</f>
        <v>Tepus/JB-10</v>
      </c>
      <c r="F30" s="428" t="str">
        <f>'fara FN'!P34</f>
        <v>Tara: România; Judet: MUREŞ; -;   -; Nr: -;</v>
      </c>
      <c r="G30" s="429">
        <f>'fara FN'!G34</f>
        <v>2005</v>
      </c>
      <c r="H30" s="430">
        <f>'fara FN'!H34</f>
        <v>7600</v>
      </c>
      <c r="I30" s="431" t="str">
        <f>'fara FN'!S34</f>
        <v xml:space="preserve"> Hg 127/03.04.2012;OUG.1 din 04/01/2017;OUG.68 din 06/11/2019</v>
      </c>
      <c r="J30" s="432" t="str">
        <f>'fara FN'!T34</f>
        <v>in administrare</v>
      </c>
      <c r="K30" s="433" t="str">
        <f>'fara FN'!U34</f>
        <v>mobil</v>
      </c>
      <c r="L30" s="434">
        <f>'fara FN'!W34</f>
        <v>2002</v>
      </c>
      <c r="M30" s="427" t="str">
        <f>'fara FN'!X34</f>
        <v>Armăsar de Montă Publică</v>
      </c>
      <c r="N30" s="427" t="str">
        <f>'fara FN'!Y34</f>
        <v>JB10 / HB / 642019820226468</v>
      </c>
      <c r="O30" s="432" t="str">
        <f>'fara FN'!Z34</f>
        <v>Depozit Armăsari Târgu Mureș</v>
      </c>
      <c r="Q30" s="432">
        <f>'fara FN'!A34</f>
        <v>27</v>
      </c>
    </row>
    <row r="31" spans="1:17" ht="60" x14ac:dyDescent="0.25">
      <c r="A31" s="425">
        <f>'anexa detaliat'!A29</f>
        <v>22</v>
      </c>
      <c r="B31" s="459"/>
      <c r="C31" s="426">
        <f>'fara FN'!B35</f>
        <v>157326</v>
      </c>
      <c r="D31" s="427" t="str">
        <f>'fara FN'!D35</f>
        <v>8.23.11</v>
      </c>
      <c r="E31" s="428" t="str">
        <f>'fara FN'!E35</f>
        <v>Tibles/JB-14</v>
      </c>
      <c r="F31" s="428" t="str">
        <f>'fara FN'!P35</f>
        <v>Tara: România; Judet: MUREŞ; -;   -; Nr: -;</v>
      </c>
      <c r="G31" s="429">
        <f>'fara FN'!G35</f>
        <v>2005</v>
      </c>
      <c r="H31" s="430">
        <f>'fara FN'!H35</f>
        <v>7600</v>
      </c>
      <c r="I31" s="431" t="str">
        <f>'fara FN'!S35</f>
        <v xml:space="preserve"> Hg 127/03.04.2012;OUG.1 din 04/01/2017;OUG.68 din 06/11/2019</v>
      </c>
      <c r="J31" s="432" t="str">
        <f>'fara FN'!T35</f>
        <v>in administrare</v>
      </c>
      <c r="K31" s="433" t="str">
        <f>'fara FN'!U35</f>
        <v>mobil</v>
      </c>
      <c r="L31" s="434">
        <f>'fara FN'!W35</f>
        <v>2002</v>
      </c>
      <c r="M31" s="427" t="str">
        <f>'fara FN'!X35</f>
        <v>Armăsar de Montă Publică</v>
      </c>
      <c r="N31" s="427" t="str">
        <f>'fara FN'!Y35</f>
        <v>JB14 / HB / 00065DADCC</v>
      </c>
      <c r="O31" s="432" t="str">
        <f>'fara FN'!Z35</f>
        <v>Depozit Armăsari Târgu Mureș</v>
      </c>
      <c r="Q31" s="432">
        <f>'fara FN'!A35</f>
        <v>28</v>
      </c>
    </row>
    <row r="32" spans="1:17" ht="60" x14ac:dyDescent="0.25">
      <c r="A32" s="425">
        <f>'anexa detaliat'!A30</f>
        <v>23</v>
      </c>
      <c r="B32" s="459"/>
      <c r="C32" s="426">
        <f>'fara FN'!B36</f>
        <v>157584</v>
      </c>
      <c r="D32" s="427" t="str">
        <f>'fara FN'!D36</f>
        <v>8.23.08</v>
      </c>
      <c r="E32" s="428" t="str">
        <f>'fara FN'!E36</f>
        <v>PEGAS/Vi-17</v>
      </c>
      <c r="F32" s="428" t="s">
        <v>9381</v>
      </c>
      <c r="G32" s="429">
        <f>'fara FN'!G36</f>
        <v>2005</v>
      </c>
      <c r="H32" s="430">
        <f>'fara FN'!H36</f>
        <v>7600</v>
      </c>
      <c r="I32" s="431" t="str">
        <f>'fara FN'!S36</f>
        <v xml:space="preserve"> Hg 127/03.04.2012;OUG.1 din 04/01/2017;OUG.68 din 06/11/2019</v>
      </c>
      <c r="J32" s="432" t="str">
        <f>'fara FN'!T36</f>
        <v>in administrare</v>
      </c>
      <c r="K32" s="433" t="str">
        <f>'fara FN'!U36</f>
        <v>mobil</v>
      </c>
      <c r="L32" s="434">
        <f>'fara FN'!W36</f>
        <v>2002</v>
      </c>
      <c r="M32" s="427" t="str">
        <f>'fara FN'!X36</f>
        <v>Armăsar de Montă Publică</v>
      </c>
      <c r="N32" s="427" t="str">
        <f>'fara FN'!Y36</f>
        <v>Vi / 17 I / 00066319B5</v>
      </c>
      <c r="O32" s="432" t="str">
        <f>'fara FN'!Z36</f>
        <v>Depozit Armăsari Târgu Mureș</v>
      </c>
      <c r="Q32" s="432">
        <f>'fara FN'!A36</f>
        <v>29</v>
      </c>
    </row>
    <row r="33" spans="1:17" ht="60" customHeight="1" thickBot="1" x14ac:dyDescent="0.3">
      <c r="A33" s="425">
        <f>'anexa detaliat'!A31</f>
        <v>24</v>
      </c>
      <c r="B33" s="460"/>
      <c r="C33" s="426">
        <f>'fara FN'!B37</f>
        <v>159425</v>
      </c>
      <c r="D33" s="427" t="str">
        <f>'fara FN'!D37</f>
        <v>8.23.11</v>
      </c>
      <c r="E33" s="428" t="str">
        <f>'fara FN'!E37</f>
        <v>Ebraic (NU 9-HB)/642019820377241</v>
      </c>
      <c r="F33" s="428" t="s">
        <v>9381</v>
      </c>
      <c r="G33" s="429">
        <f>'fara FN'!G37</f>
        <v>2013</v>
      </c>
      <c r="H33" s="430">
        <f>'fara FN'!H37</f>
        <v>9400</v>
      </c>
      <c r="I33" s="431" t="str">
        <f>'fara FN'!S37</f>
        <v>HG 240/02-APR-14;OUG.1 din 04/01/2017;OUG.68 din 06/11/2019</v>
      </c>
      <c r="J33" s="432" t="str">
        <f>'fara FN'!T37</f>
        <v>in administrare</v>
      </c>
      <c r="K33" s="433" t="str">
        <f>'fara FN'!U37</f>
        <v>mobil</v>
      </c>
      <c r="L33" s="434">
        <f>'fara FN'!W37</f>
        <v>2010</v>
      </c>
      <c r="M33" s="427" t="str">
        <f>'fara FN'!X37</f>
        <v>Armăsar de Montă Publică</v>
      </c>
      <c r="N33" s="427" t="str">
        <f>'fara FN'!Y37</f>
        <v>NU 9 / HB / 642019820377241</v>
      </c>
      <c r="O33" s="432" t="str">
        <f>'fara FN'!Z37</f>
        <v>Depozit Armăsari Târgu Mureș</v>
      </c>
      <c r="Q33" s="432">
        <f>'fara FN'!A37</f>
        <v>30</v>
      </c>
    </row>
    <row r="34" spans="1:17" ht="94.5" customHeight="1" x14ac:dyDescent="0.25">
      <c r="A34" s="425">
        <f>'anexa detaliat'!A32</f>
        <v>25</v>
      </c>
      <c r="B34" s="458" t="s">
        <v>19720</v>
      </c>
      <c r="C34" s="426">
        <f>'fara FN'!B38</f>
        <v>159468</v>
      </c>
      <c r="D34" s="427" t="str">
        <f>'fara FN'!D38</f>
        <v>8.23.11</v>
      </c>
      <c r="E34" s="428" t="str">
        <f>'fara FN'!E38</f>
        <v>Gologan (Fa 1-D)/642019001064275</v>
      </c>
      <c r="F34" s="428" t="s">
        <v>9381</v>
      </c>
      <c r="G34" s="429">
        <f>'fara FN'!G38</f>
        <v>2013</v>
      </c>
      <c r="H34" s="430">
        <f>'fara FN'!H38</f>
        <v>9400</v>
      </c>
      <c r="I34" s="431" t="str">
        <f>'fara FN'!S38</f>
        <v>HG 240/02-APR-14;OUG.1 din 04/01/2017;OUG.68 din 06/11/2019</v>
      </c>
      <c r="J34" s="432" t="str">
        <f>'fara FN'!T38</f>
        <v>in administrare</v>
      </c>
      <c r="K34" s="433" t="str">
        <f>'fara FN'!U38</f>
        <v>mobil</v>
      </c>
      <c r="L34" s="434">
        <f>'fara FN'!W38</f>
        <v>2010</v>
      </c>
      <c r="M34" s="427" t="str">
        <f>'fara FN'!X38</f>
        <v>Armăsar de Montă Publică</v>
      </c>
      <c r="N34" s="427" t="str">
        <f>'fara FN'!Y38</f>
        <v>Fa 1 / D / 642019001064275</v>
      </c>
      <c r="O34" s="432" t="str">
        <f>'fara FN'!Z38</f>
        <v>Depozit Armăsari Târgu Mureș</v>
      </c>
      <c r="Q34" s="432">
        <f>'fara FN'!A38</f>
        <v>31</v>
      </c>
    </row>
    <row r="35" spans="1:17" ht="60" x14ac:dyDescent="0.25">
      <c r="A35" s="425">
        <f>'anexa detaliat'!A33</f>
        <v>26</v>
      </c>
      <c r="B35" s="459"/>
      <c r="C35" s="426">
        <f>'fara FN'!B39</f>
        <v>156878</v>
      </c>
      <c r="D35" s="427" t="str">
        <f>'fara FN'!D39</f>
        <v>8.23.07</v>
      </c>
      <c r="E35" s="428" t="str">
        <f>'fara FN'!E39</f>
        <v>Pluto XIX-89/P 19-89F</v>
      </c>
      <c r="F35" s="428" t="s">
        <v>9381</v>
      </c>
      <c r="G35" s="429">
        <f>'fara FN'!G39</f>
        <v>2010</v>
      </c>
      <c r="H35" s="430">
        <f>'fara FN'!H39</f>
        <v>10000</v>
      </c>
      <c r="I35" s="431" t="str">
        <f>'fara FN'!S39</f>
        <v>Hg 127/03.04.2012;OUG.1 din 04/01/2017;OUG.68 din 06/11/2019</v>
      </c>
      <c r="J35" s="432" t="str">
        <f>'fara FN'!T39</f>
        <v>in administrare</v>
      </c>
      <c r="K35" s="433" t="str">
        <f>'fara FN'!U39</f>
        <v>mobil</v>
      </c>
      <c r="L35" s="434">
        <f>'fara FN'!W39</f>
        <v>2007</v>
      </c>
      <c r="M35" s="427" t="str">
        <f>'fara FN'!X39</f>
        <v>Armăsar de Montă Publică</v>
      </c>
      <c r="N35" s="427" t="str">
        <f>'fara FN'!Y39</f>
        <v>P 19 / 89 F / 642019820191636</v>
      </c>
      <c r="O35" s="432" t="str">
        <f>'fara FN'!Z39</f>
        <v>Depozit Armăsari Târgu Mureș</v>
      </c>
      <c r="Q35" s="432">
        <f>'fara FN'!A39</f>
        <v>32</v>
      </c>
    </row>
    <row r="36" spans="1:17" ht="75" x14ac:dyDescent="0.25">
      <c r="A36" s="425">
        <f>'anexa detaliat'!A34</f>
        <v>27</v>
      </c>
      <c r="B36" s="459"/>
      <c r="C36" s="426">
        <f>'fara FN'!B40</f>
        <v>160642</v>
      </c>
      <c r="D36" s="427" t="str">
        <f>'fara FN'!D40</f>
        <v>8.23.03</v>
      </c>
      <c r="E36" s="428" t="str">
        <f>'fara FN'!E40</f>
        <v>Bobocel (Mp - 16 J) / 642019820058434</v>
      </c>
      <c r="F36" s="428" t="s">
        <v>9381</v>
      </c>
      <c r="G36" s="429">
        <f>'fara FN'!G40</f>
        <v>2014</v>
      </c>
      <c r="H36" s="430">
        <f>'fara FN'!H40</f>
        <v>10000</v>
      </c>
      <c r="I36" s="431" t="str">
        <f>'fara FN'!S40</f>
        <v>HG. 543/08-IUL-15;OUG.1 din 04/01/2017;OUG.68 din 06/11/2019</v>
      </c>
      <c r="J36" s="432" t="str">
        <f>'fara FN'!T40</f>
        <v>in administrare</v>
      </c>
      <c r="K36" s="433" t="str">
        <f>'fara FN'!U40</f>
        <v>mobil</v>
      </c>
      <c r="L36" s="434">
        <f>'fara FN'!W40</f>
        <v>2011</v>
      </c>
      <c r="M36" s="427" t="str">
        <f>'fara FN'!X40</f>
        <v xml:space="preserve">Armăsar de Montă Publică
</v>
      </c>
      <c r="N36" s="427" t="str">
        <f>'fara FN'!Y40</f>
        <v>Mp / 16 J / 642019820058434</v>
      </c>
      <c r="O36" s="432" t="str">
        <f>'fara FN'!Z40</f>
        <v>Depozit Armăsari Târgu Mureș</v>
      </c>
      <c r="Q36" s="432">
        <f>'fara FN'!A40</f>
        <v>33</v>
      </c>
    </row>
    <row r="37" spans="1:17" ht="75" x14ac:dyDescent="0.25">
      <c r="A37" s="425">
        <f>'anexa detaliat'!A35</f>
        <v>28</v>
      </c>
      <c r="B37" s="459"/>
      <c r="C37" s="426">
        <f>'fara FN'!B41</f>
        <v>157240</v>
      </c>
      <c r="D37" s="427" t="str">
        <f>'fara FN'!D41</f>
        <v>8.23.05</v>
      </c>
      <c r="E37" s="428" t="str">
        <f>'fara FN'!E41</f>
        <v>Gidran XLIII-29/G 43-29 T</v>
      </c>
      <c r="F37" s="428" t="str">
        <f>'fara FN'!P41</f>
        <v>Tara: România; Judet: MUREŞ; -;   -; Nr: -;</v>
      </c>
      <c r="G37" s="429">
        <f>'fara FN'!G41</f>
        <v>2010</v>
      </c>
      <c r="H37" s="430">
        <f>'fara FN'!H41</f>
        <v>10000</v>
      </c>
      <c r="I37" s="431" t="str">
        <f>'fara FN'!S41</f>
        <v xml:space="preserve"> Hg 127/03.04.2012; HG 598/ 14-AUG-13:598/14-AUG-13;OUG.1 din 04/01/2017;OUG.68 din 06/11/2019</v>
      </c>
      <c r="J37" s="432" t="str">
        <f>'fara FN'!T41</f>
        <v>in administrare</v>
      </c>
      <c r="K37" s="433" t="str">
        <f>'fara FN'!U41</f>
        <v>mobil</v>
      </c>
      <c r="L37" s="434">
        <f>'fara FN'!W41</f>
        <v>2007</v>
      </c>
      <c r="M37" s="427" t="str">
        <f>'fara FN'!X41</f>
        <v xml:space="preserve">Armăsar de Montă Publică
</v>
      </c>
      <c r="N37" s="427" t="str">
        <f>'fara FN'!Y41</f>
        <v>G 43 / 29 T / 642019001064291</v>
      </c>
      <c r="O37" s="432" t="str">
        <f>'fara FN'!Z41</f>
        <v>Depozit Armăsari Târgu Mureș</v>
      </c>
      <c r="Q37" s="432">
        <f>'fara FN'!A41</f>
        <v>34</v>
      </c>
    </row>
    <row r="38" spans="1:17" ht="60" x14ac:dyDescent="0.25">
      <c r="A38" s="425">
        <f>'anexa detaliat'!A36</f>
        <v>29</v>
      </c>
      <c r="B38" s="459"/>
      <c r="C38" s="426">
        <f>'fara FN'!B42</f>
        <v>164899</v>
      </c>
      <c r="D38" s="427" t="str">
        <f>'fara FN'!D42</f>
        <v>8.23.01</v>
      </c>
      <c r="E38" s="428" t="str">
        <f>'fara FN'!E42</f>
        <v>Eros (O / 9 I)  642019820518464</v>
      </c>
      <c r="F38" s="428" t="s">
        <v>9381</v>
      </c>
      <c r="G38" s="429">
        <f>'fara FN'!G42</f>
        <v>2016</v>
      </c>
      <c r="H38" s="430">
        <f>'fara FN'!H42</f>
        <v>9400</v>
      </c>
      <c r="I38" s="431" t="str">
        <f>'fara FN'!S42</f>
        <v>HG. 118/27.02.2019;OUG.68 din 06/11/2019</v>
      </c>
      <c r="J38" s="432" t="str">
        <f>'fara FN'!T42</f>
        <v>in administrare</v>
      </c>
      <c r="K38" s="433" t="str">
        <f>'fara FN'!U42</f>
        <v>mobil</v>
      </c>
      <c r="L38" s="434">
        <f>'fara FN'!W42</f>
        <v>2013</v>
      </c>
      <c r="M38" s="427" t="str">
        <f>'fara FN'!X42</f>
        <v>Armăsar de Montă Publică</v>
      </c>
      <c r="N38" s="427" t="str">
        <f>'fara FN'!Y42</f>
        <v>O / 9 I / 642019820518464</v>
      </c>
      <c r="O38" s="432" t="str">
        <f>'fara FN'!Z42</f>
        <v>Depozit Armăsari Târgu Mureș</v>
      </c>
      <c r="Q38" s="432">
        <f>'fara FN'!A42</f>
        <v>35</v>
      </c>
    </row>
    <row r="39" spans="1:17" ht="60" x14ac:dyDescent="0.25">
      <c r="A39" s="425">
        <f>'anexa detaliat'!A37</f>
        <v>30</v>
      </c>
      <c r="B39" s="459"/>
      <c r="C39" s="426">
        <f>'fara FN'!B43</f>
        <v>164945</v>
      </c>
      <c r="D39" s="427" t="str">
        <f>'fara FN'!D43</f>
        <v>8.23.11</v>
      </c>
      <c r="E39" s="428" t="str">
        <f>'fara FN'!E43</f>
        <v>Albinoso (It 2 / R) 642019820544953</v>
      </c>
      <c r="F39" s="428" t="s">
        <v>9381</v>
      </c>
      <c r="G39" s="429">
        <f>'fara FN'!G43</f>
        <v>2016</v>
      </c>
      <c r="H39" s="430">
        <f>'fara FN'!H43</f>
        <v>9400</v>
      </c>
      <c r="I39" s="431" t="str">
        <f>'fara FN'!S43</f>
        <v>HG. 118/27.02.2019;OUG.68 din 06/11/2019</v>
      </c>
      <c r="J39" s="432" t="str">
        <f>'fara FN'!T43</f>
        <v>in administrare</v>
      </c>
      <c r="K39" s="433" t="str">
        <f>'fara FN'!U43</f>
        <v>mobil</v>
      </c>
      <c r="L39" s="434">
        <f>'fara FN'!W43</f>
        <v>2013</v>
      </c>
      <c r="M39" s="427" t="str">
        <f>'fara FN'!X43</f>
        <v>Armăsar de Montă Publică</v>
      </c>
      <c r="N39" s="427" t="str">
        <f>'fara FN'!Y43</f>
        <v>It 2 / R / 642019820544953</v>
      </c>
      <c r="O39" s="432" t="str">
        <f>'fara FN'!Z43</f>
        <v>Depozit Armăsari Târgu Mureș</v>
      </c>
      <c r="Q39" s="432">
        <f>'fara FN'!A43</f>
        <v>36</v>
      </c>
    </row>
    <row r="40" spans="1:17" ht="60" x14ac:dyDescent="0.25">
      <c r="A40" s="425">
        <f>'anexa detaliat'!A38</f>
        <v>31</v>
      </c>
      <c r="B40" s="459"/>
      <c r="C40" s="426">
        <f>'fara FN'!B44</f>
        <v>158026</v>
      </c>
      <c r="D40" s="427" t="str">
        <f>'fara FN'!D44</f>
        <v>8.23.11</v>
      </c>
      <c r="E40" s="428" t="str">
        <f>'fara FN'!E44</f>
        <v>FEDELES ( I 32/D )</v>
      </c>
      <c r="F40" s="428" t="str">
        <f>'fara FN'!P44</f>
        <v>Tara: România; Judet: MUREŞ; -;   -; Nr: -;</v>
      </c>
      <c r="G40" s="429">
        <f>'fara FN'!G44</f>
        <v>2011</v>
      </c>
      <c r="H40" s="430">
        <f>'fara FN'!H44</f>
        <v>9400</v>
      </c>
      <c r="I40" s="431" t="str">
        <f>'fara FN'!S44</f>
        <v>Hg 803/31.07.2012; HG 598/ 14-AUG-13:598/14-AUG-13;OUG.1 din 04/01/2017;OUG.68 din 06/11/2019</v>
      </c>
      <c r="J40" s="432" t="str">
        <f>'fara FN'!T44</f>
        <v>in administrare</v>
      </c>
      <c r="K40" s="433" t="str">
        <f>'fara FN'!U44</f>
        <v>mobil</v>
      </c>
      <c r="L40" s="434">
        <f>'fara FN'!W44</f>
        <v>2008</v>
      </c>
      <c r="M40" s="427" t="str">
        <f>'fara FN'!X44</f>
        <v>Armăsar de Montă Publică</v>
      </c>
      <c r="N40" s="427" t="str">
        <f>'fara FN'!Y44</f>
        <v>I 32/D / 642019820040568</v>
      </c>
      <c r="O40" s="432" t="str">
        <f>'fara FN'!Z44</f>
        <v>Depozit Armăsari Târgu Mureș</v>
      </c>
      <c r="Q40" s="432">
        <f>'fara FN'!A44</f>
        <v>37</v>
      </c>
    </row>
    <row r="41" spans="1:17" ht="60" x14ac:dyDescent="0.25">
      <c r="A41" s="425">
        <f>'anexa detaliat'!A39</f>
        <v>32</v>
      </c>
      <c r="B41" s="459"/>
      <c r="C41" s="426">
        <f>'fara FN'!B45</f>
        <v>159471</v>
      </c>
      <c r="D41" s="427" t="str">
        <f>'fara FN'!D45</f>
        <v>8.23.11</v>
      </c>
      <c r="E41" s="428" t="str">
        <f>'fara FN'!E45</f>
        <v>Giacomo (I42-D)/642019820059666</v>
      </c>
      <c r="F41" s="428" t="s">
        <v>9381</v>
      </c>
      <c r="G41" s="429">
        <f>'fara FN'!G45</f>
        <v>2013</v>
      </c>
      <c r="H41" s="430">
        <f>'fara FN'!H45</f>
        <v>9400</v>
      </c>
      <c r="I41" s="431" t="str">
        <f>'fara FN'!S45</f>
        <v>HG 240/02-APR-14;OUG.1 din 04/01/2017;OUG.68 din 06/11/2019</v>
      </c>
      <c r="J41" s="432" t="str">
        <f>'fara FN'!T45</f>
        <v>in administrare</v>
      </c>
      <c r="K41" s="433" t="str">
        <f>'fara FN'!U45</f>
        <v>mobil</v>
      </c>
      <c r="L41" s="434">
        <f>'fara FN'!W45</f>
        <v>2010</v>
      </c>
      <c r="M41" s="427" t="str">
        <f>'fara FN'!X45</f>
        <v>Armăsar de Montă Publică</v>
      </c>
      <c r="N41" s="427" t="str">
        <f>'fara FN'!Y45</f>
        <v>I 42 / D / 642019820059666</v>
      </c>
      <c r="O41" s="432" t="str">
        <f>'fara FN'!Z45</f>
        <v>Depozit Armăsari Târgu Mureș</v>
      </c>
      <c r="Q41" s="432">
        <f>'fara FN'!A45</f>
        <v>38</v>
      </c>
    </row>
    <row r="42" spans="1:17" ht="60" x14ac:dyDescent="0.25">
      <c r="A42" s="425">
        <f>'anexa detaliat'!A40</f>
        <v>33</v>
      </c>
      <c r="B42" s="459"/>
      <c r="C42" s="426">
        <f>'fara FN'!B46</f>
        <v>159505</v>
      </c>
      <c r="D42" s="427" t="str">
        <f>'fara FN'!D46</f>
        <v>8.23.11</v>
      </c>
      <c r="E42" s="428" t="str">
        <f>'fara FN'!E46</f>
        <v>Maias (Fd 2 - D)/642019820061335</v>
      </c>
      <c r="F42" s="428" t="s">
        <v>9381</v>
      </c>
      <c r="G42" s="429">
        <f>'fara FN'!G46</f>
        <v>2013</v>
      </c>
      <c r="H42" s="430">
        <f>'fara FN'!H46</f>
        <v>9400</v>
      </c>
      <c r="I42" s="431" t="str">
        <f>'fara FN'!S46</f>
        <v>HG 240/02-APR-14;OUG.1 din 04/01/2017;OUG.68 din 06/11/2019</v>
      </c>
      <c r="J42" s="432" t="str">
        <f>'fara FN'!T46</f>
        <v>in administrare</v>
      </c>
      <c r="K42" s="433" t="str">
        <f>'fara FN'!U46</f>
        <v>mobil</v>
      </c>
      <c r="L42" s="434">
        <f>'fara FN'!W46</f>
        <v>2010</v>
      </c>
      <c r="M42" s="427" t="str">
        <f>'fara FN'!X46</f>
        <v>Armăsar de Montă Publică</v>
      </c>
      <c r="N42" s="427" t="str">
        <f>'fara FN'!Y46</f>
        <v>Fd 2 /D / 642019820061335</v>
      </c>
      <c r="O42" s="432" t="str">
        <f>'fara FN'!Z46</f>
        <v>Depozit Armăsari Târgu Mureș</v>
      </c>
      <c r="Q42" s="432">
        <f>'fara FN'!A46</f>
        <v>39</v>
      </c>
    </row>
    <row r="43" spans="1:17" ht="60" customHeight="1" thickBot="1" x14ac:dyDescent="0.3">
      <c r="A43" s="425">
        <f>'anexa detaliat'!A41</f>
        <v>34</v>
      </c>
      <c r="B43" s="460"/>
      <c r="C43" s="426">
        <f>'fara FN'!B47</f>
        <v>156737</v>
      </c>
      <c r="D43" s="427" t="str">
        <f>'fara FN'!D47</f>
        <v>8.23.11</v>
      </c>
      <c r="E43" s="428" t="str">
        <f>'fara FN'!E47</f>
        <v>Zepelin / Kj-10HB</v>
      </c>
      <c r="F43" s="428" t="s">
        <v>9381</v>
      </c>
      <c r="G43" s="429">
        <f>'fara FN'!G47</f>
        <v>2011</v>
      </c>
      <c r="H43" s="430">
        <f>'fara FN'!H47</f>
        <v>9400</v>
      </c>
      <c r="I43" s="431" t="str">
        <f>'fara FN'!S47</f>
        <v>Hg 127/03.04.2012;OUG.1 din 04/01/2017;OUG.68 din 06/11/2019</v>
      </c>
      <c r="J43" s="432" t="str">
        <f>'fara FN'!T47</f>
        <v>in administrare</v>
      </c>
      <c r="K43" s="433" t="str">
        <f>'fara FN'!U47</f>
        <v>mobil</v>
      </c>
      <c r="L43" s="434">
        <f>'fara FN'!W47</f>
        <v>2005</v>
      </c>
      <c r="M43" s="427" t="str">
        <f>'fara FN'!X47</f>
        <v>Armăsar de Montă Publică</v>
      </c>
      <c r="N43" s="427" t="str">
        <f>'fara FN'!Y47</f>
        <v>Kj 10 / HB / 00065DD4C1</v>
      </c>
      <c r="O43" s="432" t="str">
        <f>'fara FN'!Z47</f>
        <v>Depozit Armăsari Târgu Mureș</v>
      </c>
      <c r="Q43" s="432">
        <f>'fara FN'!A47</f>
        <v>40</v>
      </c>
    </row>
    <row r="44" spans="1:17" ht="94.5" customHeight="1" x14ac:dyDescent="0.25">
      <c r="A44" s="425">
        <f>'anexa detaliat'!A42</f>
        <v>35</v>
      </c>
      <c r="B44" s="458" t="s">
        <v>19721</v>
      </c>
      <c r="C44" s="426">
        <f>'fara FN'!B48</f>
        <v>157285</v>
      </c>
      <c r="D44" s="427" t="str">
        <f>'fara FN'!D48</f>
        <v>8.23.04</v>
      </c>
      <c r="E44" s="428" t="str">
        <f>'fara FN'!E48</f>
        <v>Furioso LXV-33/F 65-33 S</v>
      </c>
      <c r="F44" s="428" t="s">
        <v>10042</v>
      </c>
      <c r="G44" s="429">
        <f>'fara FN'!G48</f>
        <v>2008</v>
      </c>
      <c r="H44" s="430">
        <f>'fara FN'!H48</f>
        <v>10000</v>
      </c>
      <c r="I44" s="431" t="str">
        <f>'fara FN'!S48</f>
        <v xml:space="preserve"> Hg 127/03.04.2012;OUG.1 din 04/01/2017;OUG.68 din 06/11/2019</v>
      </c>
      <c r="J44" s="432" t="str">
        <f>'fara FN'!T48</f>
        <v>in administrare</v>
      </c>
      <c r="K44" s="433" t="str">
        <f>'fara FN'!U48</f>
        <v>mobil</v>
      </c>
      <c r="L44" s="434">
        <f>'fara FN'!W48</f>
        <v>2005</v>
      </c>
      <c r="M44" s="427" t="str">
        <f>'fara FN'!X48</f>
        <v>Armăsar de Montă Publică</v>
      </c>
      <c r="N44" s="427" t="str">
        <f>'fara FN'!Y48</f>
        <v>F65-33 S / 00065ABFDD</v>
      </c>
      <c r="O44" s="432" t="str">
        <f>'fara FN'!Z48</f>
        <v>Depozit Armăsari Râmnicelu</v>
      </c>
      <c r="Q44" s="432">
        <f>'fara FN'!A48</f>
        <v>41</v>
      </c>
    </row>
    <row r="45" spans="1:17" ht="60" x14ac:dyDescent="0.25">
      <c r="A45" s="425">
        <f>'anexa detaliat'!A43</f>
        <v>36</v>
      </c>
      <c r="B45" s="459"/>
      <c r="C45" s="426">
        <f>'fara FN'!B49</f>
        <v>157438</v>
      </c>
      <c r="D45" s="427" t="str">
        <f>'fara FN'!D49</f>
        <v>8.23.06</v>
      </c>
      <c r="E45" s="428" t="str">
        <f>'fara FN'!E49</f>
        <v>HROBY XXII-21/H 22 - 21 L</v>
      </c>
      <c r="F45" s="428" t="str">
        <f>'fara FN'!P49</f>
        <v>Tara: România; Judet: BRĂILA; -;   -; Nr: -;</v>
      </c>
      <c r="G45" s="429">
        <f>'fara FN'!G49</f>
        <v>2004</v>
      </c>
      <c r="H45" s="430">
        <f>'fara FN'!H49</f>
        <v>7400</v>
      </c>
      <c r="I45" s="431" t="str">
        <f>'fara FN'!S49</f>
        <v xml:space="preserve"> Hg 127/03.04.2012; HG 598/ 14-AUG-13:598/14-AUG-13;OUG.1 din 04/01/2017;OUG.68 din 06/11/2019</v>
      </c>
      <c r="J45" s="432" t="str">
        <f>'fara FN'!T49</f>
        <v>in administrare</v>
      </c>
      <c r="K45" s="433" t="str">
        <f>'fara FN'!U49</f>
        <v>mobil</v>
      </c>
      <c r="L45" s="434">
        <f>'fara FN'!W49</f>
        <v>2001</v>
      </c>
      <c r="M45" s="427" t="str">
        <f>'fara FN'!X49</f>
        <v>Armăsar de Montă Publică</v>
      </c>
      <c r="N45" s="427" t="str">
        <f>'fara FN'!Y49</f>
        <v>H 22 - 21 L / 00065EBFE5</v>
      </c>
      <c r="O45" s="432" t="str">
        <f>'fara FN'!Z49</f>
        <v>Depozit Armăsari Râmnicelu</v>
      </c>
      <c r="Q45" s="432">
        <f>'fara FN'!A49</f>
        <v>42</v>
      </c>
    </row>
    <row r="46" spans="1:17" ht="60" x14ac:dyDescent="0.25">
      <c r="A46" s="425">
        <f>'anexa detaliat'!A44</f>
        <v>37</v>
      </c>
      <c r="B46" s="459"/>
      <c r="C46" s="426">
        <f>'fara FN'!B50</f>
        <v>156832</v>
      </c>
      <c r="D46" s="427" t="str">
        <f>'fara FN'!D50</f>
        <v>8.23.07</v>
      </c>
      <c r="E46" s="428" t="str">
        <f>'fara FN'!E50</f>
        <v>Neapolitano XXIX-83 / N29 - 83F</v>
      </c>
      <c r="F46" s="428" t="s">
        <v>10042</v>
      </c>
      <c r="G46" s="429">
        <f>'fara FN'!G50</f>
        <v>2007</v>
      </c>
      <c r="H46" s="430">
        <f>'fara FN'!H50</f>
        <v>10000</v>
      </c>
      <c r="I46" s="431" t="str">
        <f>'fara FN'!S50</f>
        <v>Hg 127/03.04.2012;OUG.1 din 04/01/2017;OUG.68 din 06/11/2019</v>
      </c>
      <c r="J46" s="432" t="str">
        <f>'fara FN'!T50</f>
        <v>in administrare</v>
      </c>
      <c r="K46" s="433" t="str">
        <f>'fara FN'!U50</f>
        <v>mobil</v>
      </c>
      <c r="L46" s="434">
        <f>'fara FN'!W50</f>
        <v>2003</v>
      </c>
      <c r="M46" s="427" t="str">
        <f>'fara FN'!X50</f>
        <v>Armăsar de Montă Publică</v>
      </c>
      <c r="N46" s="427" t="str">
        <f>'fara FN'!Y50</f>
        <v>N 29 - 83 F / 00065DA5B5</v>
      </c>
      <c r="O46" s="432" t="str">
        <f>'fara FN'!Z50</f>
        <v>Depozit Armăsari Râmnicelu</v>
      </c>
      <c r="Q46" s="432">
        <f>'fara FN'!A50</f>
        <v>43</v>
      </c>
    </row>
    <row r="47" spans="1:17" ht="60" x14ac:dyDescent="0.25">
      <c r="A47" s="425">
        <f>'anexa detaliat'!A45</f>
        <v>38</v>
      </c>
      <c r="B47" s="459"/>
      <c r="C47" s="426">
        <f>'fara FN'!B51</f>
        <v>159236</v>
      </c>
      <c r="D47" s="427" t="str">
        <f>'fara FN'!D51</f>
        <v>8.23.10</v>
      </c>
      <c r="E47" s="428" t="str">
        <f>'fara FN'!E51</f>
        <v>Matineu (30 C/Tz)</v>
      </c>
      <c r="F47" s="428" t="s">
        <v>10042</v>
      </c>
      <c r="G47" s="429">
        <f>'fara FN'!G51</f>
        <v>2012</v>
      </c>
      <c r="H47" s="430">
        <f>'fara FN'!H51</f>
        <v>10800</v>
      </c>
      <c r="I47" s="431" t="str">
        <f>'fara FN'!S51</f>
        <v>HG 598/14-AUG-13;OUG.1 din 04/01/2017;OUG.68 din 06/11/2019</v>
      </c>
      <c r="J47" s="432" t="str">
        <f>'fara FN'!T51</f>
        <v>in administrare</v>
      </c>
      <c r="K47" s="433" t="str">
        <f>'fara FN'!U51</f>
        <v>mobil</v>
      </c>
      <c r="L47" s="434">
        <f>'fara FN'!W51</f>
        <v>2009</v>
      </c>
      <c r="M47" s="427" t="str">
        <f>'fara FN'!X51</f>
        <v>Armăsar de Montă Publică</v>
      </c>
      <c r="N47" s="427" t="str">
        <f>'fara FN'!Y51</f>
        <v>30 C - Tz / 642019820102804</v>
      </c>
      <c r="O47" s="432" t="str">
        <f>'fara FN'!Z51</f>
        <v>Depozit Armăsari Râmnicelu</v>
      </c>
      <c r="Q47" s="432">
        <f>'fara FN'!A51</f>
        <v>44</v>
      </c>
    </row>
    <row r="48" spans="1:17" ht="60" x14ac:dyDescent="0.25">
      <c r="A48" s="425">
        <f>'anexa detaliat'!A46</f>
        <v>39</v>
      </c>
      <c r="B48" s="459"/>
      <c r="C48" s="426">
        <f>'fara FN'!B52</f>
        <v>157197</v>
      </c>
      <c r="D48" s="427" t="str">
        <f>'fara FN'!D52</f>
        <v>8.23.09</v>
      </c>
      <c r="E48" s="428" t="str">
        <f>'fara FN'!E52</f>
        <v>Ibn Galal II-10 /G 2-10 M</v>
      </c>
      <c r="F48" s="428" t="s">
        <v>19697</v>
      </c>
      <c r="G48" s="429">
        <f>'fara FN'!G52</f>
        <v>2008</v>
      </c>
      <c r="H48" s="430">
        <f>'fara FN'!H52</f>
        <v>10000</v>
      </c>
      <c r="I48" s="431" t="str">
        <f>'fara FN'!S52</f>
        <v>Hg 127/03.04.2012;OUG.1 din 04/01/2017;OUG.68 din 06/11/2019</v>
      </c>
      <c r="J48" s="432" t="str">
        <f>'fara FN'!T52</f>
        <v>in administrare</v>
      </c>
      <c r="K48" s="433" t="str">
        <f>'fara FN'!U52</f>
        <v>mobil</v>
      </c>
      <c r="L48" s="434">
        <f>'fara FN'!W52</f>
        <v>2003</v>
      </c>
      <c r="M48" s="427" t="str">
        <f>'fara FN'!X52</f>
        <v>Armăsar de Montă Publică</v>
      </c>
      <c r="N48" s="427" t="str">
        <f>'fara FN'!Y52</f>
        <v>10M / G2 / 00065EA7AO</v>
      </c>
      <c r="O48" s="432" t="str">
        <f>'fara FN'!Z52</f>
        <v>Herghelia Tulucești</v>
      </c>
      <c r="Q48" s="432">
        <f>'fara FN'!A52</f>
        <v>45</v>
      </c>
    </row>
    <row r="49" spans="1:17" ht="60" x14ac:dyDescent="0.25">
      <c r="A49" s="425">
        <f>'anexa detaliat'!A47</f>
        <v>40</v>
      </c>
      <c r="B49" s="459"/>
      <c r="C49" s="426">
        <f>'fara FN'!B53</f>
        <v>159180</v>
      </c>
      <c r="D49" s="427" t="str">
        <f>'fara FN'!D53</f>
        <v>8.23.09</v>
      </c>
      <c r="E49" s="428" t="str">
        <f>'fara FN'!E53</f>
        <v>Pasqual/Ibn Galal II-50 (50M/ G2)</v>
      </c>
      <c r="F49" s="428" t="s">
        <v>19697</v>
      </c>
      <c r="G49" s="429">
        <f>'fara FN'!G53</f>
        <v>2012</v>
      </c>
      <c r="H49" s="430">
        <f>'fara FN'!H53</f>
        <v>10000</v>
      </c>
      <c r="I49" s="431" t="str">
        <f>'fara FN'!S53</f>
        <v>HG 598/14-AUG-13;OUG.1 din 04/01/2017;OUG.68 din 06/11/2019</v>
      </c>
      <c r="J49" s="432" t="str">
        <f>'fara FN'!T53</f>
        <v>in administrare</v>
      </c>
      <c r="K49" s="433" t="str">
        <f>'fara FN'!U53</f>
        <v>mobil</v>
      </c>
      <c r="L49" s="434">
        <f>'fara FN'!W53</f>
        <v>2008</v>
      </c>
      <c r="M49" s="427" t="str">
        <f>'fara FN'!X53</f>
        <v>Armăsar de Montă Publică</v>
      </c>
      <c r="N49" s="427" t="str">
        <f>'fara FN'!Y53</f>
        <v>50M / G2 / 642019820203514</v>
      </c>
      <c r="O49" s="432" t="str">
        <f>'fara FN'!Z53</f>
        <v>Herghelia Tulucești</v>
      </c>
      <c r="Q49" s="432">
        <f>'fara FN'!A53</f>
        <v>46</v>
      </c>
    </row>
    <row r="50" spans="1:17" ht="60" x14ac:dyDescent="0.25">
      <c r="A50" s="425">
        <f>'anexa detaliat'!A48</f>
        <v>41</v>
      </c>
      <c r="B50" s="459"/>
      <c r="C50" s="426">
        <f>'fara FN'!B54</f>
        <v>157212</v>
      </c>
      <c r="D50" s="427" t="str">
        <f>'fara FN'!D54</f>
        <v>8.23.09</v>
      </c>
      <c r="E50" s="428" t="str">
        <f>'fara FN'!E54</f>
        <v>Syglavy Bagdady XVIII-2 / SB 18-2M</v>
      </c>
      <c r="F50" s="428" t="s">
        <v>19697</v>
      </c>
      <c r="G50" s="429">
        <f>'fara FN'!G54</f>
        <v>2010</v>
      </c>
      <c r="H50" s="430">
        <f>'fara FN'!H54</f>
        <v>10000</v>
      </c>
      <c r="I50" s="431" t="str">
        <f>'fara FN'!S54</f>
        <v>Hg 127/03.04.2012;OUG.1 din 04/01/2017;OUG.68 din 06/11/2019</v>
      </c>
      <c r="J50" s="432" t="str">
        <f>'fara FN'!T54</f>
        <v>in administrare</v>
      </c>
      <c r="K50" s="433" t="str">
        <f>'fara FN'!U54</f>
        <v>mobil</v>
      </c>
      <c r="L50" s="434">
        <f>'fara FN'!W54</f>
        <v>2007</v>
      </c>
      <c r="M50" s="427" t="str">
        <f>'fara FN'!X54</f>
        <v>Armăsar de Montă Publică</v>
      </c>
      <c r="N50" s="427" t="str">
        <f>'fara FN'!Y54</f>
        <v>2M / SB18 / 642019820141619</v>
      </c>
      <c r="O50" s="432" t="str">
        <f>'fara FN'!Z54</f>
        <v>Herghelia Tulucești</v>
      </c>
      <c r="Q50" s="432">
        <f>'fara FN'!A54</f>
        <v>47</v>
      </c>
    </row>
    <row r="51" spans="1:17" ht="60" x14ac:dyDescent="0.25">
      <c r="A51" s="425">
        <f>'anexa detaliat'!A49</f>
        <v>42</v>
      </c>
      <c r="B51" s="459"/>
      <c r="C51" s="426">
        <f>'fara FN'!B55</f>
        <v>164682</v>
      </c>
      <c r="D51" s="427" t="str">
        <f>'fara FN'!D55</f>
        <v>8.23.11</v>
      </c>
      <c r="E51" s="428" t="str">
        <f>'fara FN'!E55</f>
        <v>Gaspar (P 10 / HB) 642019820600921</v>
      </c>
      <c r="F51" s="428" t="s">
        <v>19697</v>
      </c>
      <c r="G51" s="429">
        <f>'fara FN'!G55</f>
        <v>2015</v>
      </c>
      <c r="H51" s="430">
        <f>'fara FN'!H55</f>
        <v>9400</v>
      </c>
      <c r="I51" s="431" t="str">
        <f>'fara FN'!S55</f>
        <v>HG. 118/27.02.2019;OUG.68 din 06/11/2019</v>
      </c>
      <c r="J51" s="432" t="str">
        <f>'fara FN'!T55</f>
        <v>in administrare</v>
      </c>
      <c r="K51" s="433" t="str">
        <f>'fara FN'!U55</f>
        <v>mobil</v>
      </c>
      <c r="L51" s="434">
        <f>'fara FN'!W55</f>
        <v>2012</v>
      </c>
      <c r="M51" s="427" t="str">
        <f>'fara FN'!X55</f>
        <v>Armăsar de Montă Publică</v>
      </c>
      <c r="N51" s="427" t="str">
        <f>'fara FN'!Y55</f>
        <v>P 10 / HB / 642019820600921</v>
      </c>
      <c r="O51" s="432" t="str">
        <f>'fara FN'!Z55</f>
        <v>Herghelia Tulucești</v>
      </c>
      <c r="Q51" s="432">
        <f>'fara FN'!A55</f>
        <v>48</v>
      </c>
    </row>
    <row r="52" spans="1:17" ht="60" x14ac:dyDescent="0.25">
      <c r="A52" s="425">
        <f>'anexa detaliat'!A50</f>
        <v>43</v>
      </c>
      <c r="B52" s="459"/>
      <c r="C52" s="426">
        <f>'fara FN'!B56</f>
        <v>156731</v>
      </c>
      <c r="D52" s="427" t="str">
        <f>'fara FN'!D56</f>
        <v>8.23.07</v>
      </c>
      <c r="E52" s="428" t="str">
        <f>'fara FN'!E56</f>
        <v>Maestoso XLVII-11/M 47 11HB</v>
      </c>
      <c r="F52" s="428" t="s">
        <v>19697</v>
      </c>
      <c r="G52" s="429">
        <f>'fara FN'!G56</f>
        <v>2007</v>
      </c>
      <c r="H52" s="430">
        <f>'fara FN'!H56</f>
        <v>10800</v>
      </c>
      <c r="I52" s="431" t="str">
        <f>'fara FN'!S56</f>
        <v>Hg 127/03.04.2012;OUG.1 din 04/01/2017;OUG.68 din 06/11/2019</v>
      </c>
      <c r="J52" s="432" t="str">
        <f>'fara FN'!T56</f>
        <v>in administrare</v>
      </c>
      <c r="K52" s="433" t="str">
        <f>'fara FN'!U56</f>
        <v>mobil</v>
      </c>
      <c r="L52" s="434">
        <f>'fara FN'!W56</f>
        <v>2004</v>
      </c>
      <c r="M52" s="427" t="str">
        <f>'fara FN'!X56</f>
        <v>Armăsar de Montă Publică</v>
      </c>
      <c r="N52" s="427" t="str">
        <f>'fara FN'!Y56</f>
        <v>M47 / 11 HB / 00065DAC4D</v>
      </c>
      <c r="O52" s="432" t="str">
        <f>'fara FN'!Z56</f>
        <v>Herghelia Tulucești</v>
      </c>
      <c r="Q52" s="432">
        <f>'fara FN'!A56</f>
        <v>49</v>
      </c>
    </row>
    <row r="53" spans="1:17" ht="60" customHeight="1" x14ac:dyDescent="0.25">
      <c r="A53" s="425">
        <f>'anexa detaliat'!A51</f>
        <v>44</v>
      </c>
      <c r="B53" s="459"/>
      <c r="C53" s="426">
        <f>'fara FN'!B57</f>
        <v>159250</v>
      </c>
      <c r="D53" s="427" t="str">
        <f>'fara FN'!D57</f>
        <v>8.23.07</v>
      </c>
      <c r="E53" s="428" t="str">
        <f>'fara FN'!E57</f>
        <v>Maestoso XLIX-33 ( M 49/33 F)</v>
      </c>
      <c r="F53" s="428" t="s">
        <v>199</v>
      </c>
      <c r="G53" s="429">
        <f>'fara FN'!G57</f>
        <v>2012</v>
      </c>
      <c r="H53" s="430">
        <f>'fara FN'!H57</f>
        <v>10000</v>
      </c>
      <c r="I53" s="431" t="str">
        <f>'fara FN'!S57</f>
        <v>HG 598/14-AUG-13;OUG.1 din 04/01/2017;OUG.68 din 06/11/2019</v>
      </c>
      <c r="J53" s="432" t="str">
        <f>'fara FN'!T57</f>
        <v>in administrare</v>
      </c>
      <c r="K53" s="433" t="str">
        <f>'fara FN'!U57</f>
        <v>mobil</v>
      </c>
      <c r="L53" s="434">
        <f>'fara FN'!W57</f>
        <v>2009</v>
      </c>
      <c r="M53" s="427" t="str">
        <f>'fara FN'!X57</f>
        <v>Armăsar de Montă Publică</v>
      </c>
      <c r="N53" s="427" t="str">
        <f>'fara FN'!Y57</f>
        <v>M 49/33 F / 642019820201500</v>
      </c>
      <c r="O53" s="432" t="str">
        <f>'fara FN'!Z57</f>
        <v xml:space="preserve">Depozit Armăsari Arad </v>
      </c>
      <c r="Q53" s="432">
        <f>'fara FN'!A57</f>
        <v>50</v>
      </c>
    </row>
    <row r="54" spans="1:17" ht="60.75" thickBot="1" x14ac:dyDescent="0.3">
      <c r="A54" s="425">
        <f>'anexa detaliat'!A52</f>
        <v>45</v>
      </c>
      <c r="B54" s="460"/>
      <c r="C54" s="426">
        <f>'fara FN'!B58</f>
        <v>156673</v>
      </c>
      <c r="D54" s="427" t="str">
        <f>'fara FN'!D58</f>
        <v>8.23.07</v>
      </c>
      <c r="E54" s="428" t="str">
        <f>'fara FN'!E58</f>
        <v>Siglavy Capriola XXII - 18 / SC 22-18 F</v>
      </c>
      <c r="F54" s="428" t="str">
        <f>'fara FN'!P58</f>
        <v>Tara: România; Judet: ARAD; -;   -; Nr: -;</v>
      </c>
      <c r="G54" s="429">
        <f>'fara FN'!G58</f>
        <v>2008</v>
      </c>
      <c r="H54" s="430">
        <f>'fara FN'!H58</f>
        <v>10000</v>
      </c>
      <c r="I54" s="431" t="str">
        <f>'fara FN'!S58</f>
        <v>Hg 127/03.04.2012;OUG.1 din 04/01/2017;OUG.68 din 06/11/2019</v>
      </c>
      <c r="J54" s="432" t="str">
        <f>'fara FN'!T58</f>
        <v>in administrare</v>
      </c>
      <c r="K54" s="433" t="str">
        <f>'fara FN'!U58</f>
        <v>mobil</v>
      </c>
      <c r="L54" s="434">
        <f>'fara FN'!W58</f>
        <v>2005</v>
      </c>
      <c r="M54" s="427" t="str">
        <f>'fara FN'!X58</f>
        <v>Armăsar de Montă Publică</v>
      </c>
      <c r="N54" s="427" t="str">
        <f>'fara FN'!Y58</f>
        <v>SC 22 / 18 F / 00065DD324</v>
      </c>
      <c r="O54" s="432" t="str">
        <f>'fara FN'!Z58</f>
        <v xml:space="preserve">Depozit Armăsari Arad </v>
      </c>
      <c r="Q54" s="432">
        <f>'fara FN'!A58</f>
        <v>51</v>
      </c>
    </row>
    <row r="55" spans="1:17" ht="94.5" customHeight="1" x14ac:dyDescent="0.25">
      <c r="A55" s="425">
        <f>'anexa detaliat'!A53</f>
        <v>46</v>
      </c>
      <c r="B55" s="458" t="s">
        <v>19722</v>
      </c>
      <c r="C55" s="426">
        <f>'fara FN'!B59</f>
        <v>159246</v>
      </c>
      <c r="D55" s="427" t="str">
        <f>'fara FN'!D59</f>
        <v>8.23.07</v>
      </c>
      <c r="E55" s="428" t="str">
        <f>'fara FN'!E59</f>
        <v>Conversano XXXV-18 ( C 35 / 18 F )</v>
      </c>
      <c r="F55" s="428" t="s">
        <v>199</v>
      </c>
      <c r="G55" s="429">
        <f>'fara FN'!G59</f>
        <v>2013</v>
      </c>
      <c r="H55" s="430">
        <f>'fara FN'!H59</f>
        <v>10800</v>
      </c>
      <c r="I55" s="431" t="str">
        <f>'fara FN'!S59</f>
        <v>HG 598/14-AUG-13;OUG.1 din 04/01/2017;OUG.68 din 06/11/2019</v>
      </c>
      <c r="J55" s="432" t="str">
        <f>'fara FN'!T59</f>
        <v>in administrare</v>
      </c>
      <c r="K55" s="433" t="str">
        <f>'fara FN'!U59</f>
        <v>mobil</v>
      </c>
      <c r="L55" s="434">
        <f>'fara FN'!W59</f>
        <v>2009</v>
      </c>
      <c r="M55" s="427" t="str">
        <f>'fara FN'!X59</f>
        <v>Armăsar de Montă Publică</v>
      </c>
      <c r="N55" s="427" t="str">
        <f>'fara FN'!Y59</f>
        <v>C 35 / 18F / 642019820515512</v>
      </c>
      <c r="O55" s="432" t="str">
        <f>'fara FN'!Z59</f>
        <v xml:space="preserve">Depozit Armăsari Arad </v>
      </c>
      <c r="Q55" s="432">
        <f>'fara FN'!A59</f>
        <v>52</v>
      </c>
    </row>
    <row r="56" spans="1:17" ht="60" x14ac:dyDescent="0.25">
      <c r="A56" s="425">
        <f>'anexa detaliat'!A54</f>
        <v>47</v>
      </c>
      <c r="B56" s="459"/>
      <c r="C56" s="426">
        <f>'fara FN'!B60</f>
        <v>156668</v>
      </c>
      <c r="D56" s="427" t="str">
        <f>'fara FN'!D60</f>
        <v>8.23.11</v>
      </c>
      <c r="E56" s="428" t="str">
        <f>'fara FN'!E60</f>
        <v>Iatac / Jp - 54</v>
      </c>
      <c r="F56" s="428" t="str">
        <f>'fara FN'!P60</f>
        <v>Tara: România; Judet: ARAD; -;   -; Nr: -;</v>
      </c>
      <c r="G56" s="429">
        <f>'fara FN'!G60</f>
        <v>2008</v>
      </c>
      <c r="H56" s="430">
        <f>'fara FN'!H60</f>
        <v>9400</v>
      </c>
      <c r="I56" s="431" t="str">
        <f>'fara FN'!S60</f>
        <v>Hg 127/03.04.2012;OUG.1 din 04/01/2017;OUG.68 din 06/11/2019</v>
      </c>
      <c r="J56" s="432" t="str">
        <f>'fara FN'!T60</f>
        <v>in administrare</v>
      </c>
      <c r="K56" s="433" t="str">
        <f>'fara FN'!U60</f>
        <v>mobil</v>
      </c>
      <c r="L56" s="434">
        <f>'fara FN'!W60</f>
        <v>2004</v>
      </c>
      <c r="M56" s="427" t="str">
        <f>'fara FN'!X60</f>
        <v>Armăsar de Montă Publică</v>
      </c>
      <c r="N56" s="427" t="str">
        <f>'fara FN'!Y60</f>
        <v>Jp / 54 / 00065EC9E7</v>
      </c>
      <c r="O56" s="432" t="str">
        <f>'fara FN'!Z60</f>
        <v xml:space="preserve">Depozit Armăsari Arad </v>
      </c>
      <c r="Q56" s="432">
        <f>'fara FN'!A60</f>
        <v>53</v>
      </c>
    </row>
    <row r="57" spans="1:17" ht="60" x14ac:dyDescent="0.25">
      <c r="A57" s="425">
        <f>'anexa detaliat'!A55</f>
        <v>48</v>
      </c>
      <c r="B57" s="459"/>
      <c r="C57" s="426">
        <f>'fara FN'!B61</f>
        <v>159272</v>
      </c>
      <c r="D57" s="427" t="str">
        <f>'fara FN'!D61</f>
        <v>8.23.07</v>
      </c>
      <c r="E57" s="428" t="str">
        <f>'fara FN'!E61</f>
        <v>Siglavy Capiola XVII-65 ( SC 17/65F)</v>
      </c>
      <c r="F57" s="428" t="s">
        <v>199</v>
      </c>
      <c r="G57" s="429">
        <f>'fara FN'!G61</f>
        <v>2012</v>
      </c>
      <c r="H57" s="430">
        <f>'fara FN'!H61</f>
        <v>10000</v>
      </c>
      <c r="I57" s="431" t="str">
        <f>'fara FN'!S61</f>
        <v>HG 598/14-AUG-13;OUG.1 din 04/01/2017;OUG.68 din 06/11/2019</v>
      </c>
      <c r="J57" s="432" t="str">
        <f>'fara FN'!T61</f>
        <v>in administrare</v>
      </c>
      <c r="K57" s="433" t="str">
        <f>'fara FN'!U61</f>
        <v>mobil</v>
      </c>
      <c r="L57" s="434">
        <f>'fara FN'!W61</f>
        <v>2009</v>
      </c>
      <c r="M57" s="427" t="str">
        <f>'fara FN'!X61</f>
        <v>Armăsar de Montă Publică</v>
      </c>
      <c r="N57" s="427" t="str">
        <f>'fara FN'!Y61</f>
        <v xml:space="preserve"> SC 17 /65 F / 642019820200625</v>
      </c>
      <c r="O57" s="432" t="str">
        <f>'fara FN'!Z61</f>
        <v xml:space="preserve">Depozit Armăsari Arad </v>
      </c>
      <c r="Q57" s="432">
        <f>'fara FN'!A61</f>
        <v>54</v>
      </c>
    </row>
    <row r="58" spans="1:17" ht="60" x14ac:dyDescent="0.25">
      <c r="A58" s="425">
        <f>'anexa detaliat'!A56</f>
        <v>49</v>
      </c>
      <c r="B58" s="459"/>
      <c r="C58" s="426">
        <f>'fara FN'!B62</f>
        <v>157701</v>
      </c>
      <c r="D58" s="427" t="str">
        <f>'fara FN'!D62</f>
        <v>8.23.10</v>
      </c>
      <c r="E58" s="428" t="str">
        <f>'fara FN'!E62</f>
        <v>PISC (17 C/O)</v>
      </c>
      <c r="F58" s="428" t="str">
        <f>'fara FN'!P62</f>
        <v>Tara: România; Judet: NEAMŢ; -;   -; Nr: -;</v>
      </c>
      <c r="G58" s="429">
        <f>'fara FN'!G62</f>
        <v>2011</v>
      </c>
      <c r="H58" s="430">
        <f>'fara FN'!H62</f>
        <v>10000</v>
      </c>
      <c r="I58" s="431" t="str">
        <f>'fara FN'!S62</f>
        <v>Hg 803/31.07.2012; HG 598/ 14-AUG-13:598/14-AUG-13;OUG.1 din 04/01/2017;OUG.68 din 06/11/2019</v>
      </c>
      <c r="J58" s="432" t="str">
        <f>'fara FN'!T62</f>
        <v>in administrare</v>
      </c>
      <c r="K58" s="433" t="str">
        <f>'fara FN'!U62</f>
        <v>mobil</v>
      </c>
      <c r="L58" s="434">
        <f>'fara FN'!W62</f>
        <v>2008</v>
      </c>
      <c r="M58" s="427" t="str">
        <f>'fara FN'!X62</f>
        <v>Armăsar de Montă Publică</v>
      </c>
      <c r="N58" s="427" t="str">
        <f>'fara FN'!Y62</f>
        <v>17 C / O / 642019820362082</v>
      </c>
      <c r="O58" s="432" t="str">
        <f>'fara FN'!Z62</f>
        <v>Depozit Armăsari Dumbrava</v>
      </c>
      <c r="Q58" s="432">
        <f>'fara FN'!A62</f>
        <v>55</v>
      </c>
    </row>
    <row r="59" spans="1:17" ht="60" x14ac:dyDescent="0.25">
      <c r="A59" s="425">
        <f>'anexa detaliat'!A57</f>
        <v>50</v>
      </c>
      <c r="B59" s="459"/>
      <c r="C59" s="426">
        <f>'fara FN'!B63</f>
        <v>157398</v>
      </c>
      <c r="D59" s="427" t="str">
        <f>'fara FN'!D63</f>
        <v>8.23.07</v>
      </c>
      <c r="E59" s="428" t="str">
        <f>'fara FN'!E63</f>
        <v>NAPOLITANO XXVIII-29/000663FOA5</v>
      </c>
      <c r="F59" s="428" t="str">
        <f>'fara FN'!P63</f>
        <v>Tara: România; Judet: NEAMŢ; -;   -; Nr: -;</v>
      </c>
      <c r="G59" s="429">
        <f>'fara FN'!G63</f>
        <v>2005</v>
      </c>
      <c r="H59" s="430">
        <f>'fara FN'!H63</f>
        <v>7215</v>
      </c>
      <c r="I59" s="431" t="str">
        <f>'fara FN'!S63</f>
        <v xml:space="preserve"> Hg 127/03.04.2012;OUG.1 din 04/01/2017;OUG.68 din 06/11/2019</v>
      </c>
      <c r="J59" s="432" t="str">
        <f>'fara FN'!T63</f>
        <v>in administrare</v>
      </c>
      <c r="K59" s="433" t="str">
        <f>'fara FN'!U63</f>
        <v>mobil</v>
      </c>
      <c r="L59" s="434">
        <f>'fara FN'!W63</f>
        <v>2000</v>
      </c>
      <c r="M59" s="427" t="str">
        <f>'fara FN'!X63</f>
        <v>Armăsar de Montă Publică</v>
      </c>
      <c r="N59" s="427" t="str">
        <f>'fara FN'!Y63</f>
        <v>N28 / 29 HB / 642019851075412</v>
      </c>
      <c r="O59" s="432" t="str">
        <f>'fara FN'!Z63</f>
        <v>Depozit Armăsari Dumbrava</v>
      </c>
      <c r="Q59" s="432">
        <f>'fara FN'!A63</f>
        <v>56</v>
      </c>
    </row>
    <row r="60" spans="1:17" ht="60" x14ac:dyDescent="0.25">
      <c r="A60" s="425">
        <f>'anexa detaliat'!A58</f>
        <v>51</v>
      </c>
      <c r="B60" s="459"/>
      <c r="C60" s="426">
        <f>'fara FN'!B64</f>
        <v>164850</v>
      </c>
      <c r="D60" s="427" t="str">
        <f>'fara FN'!D64</f>
        <v>8.23.11</v>
      </c>
      <c r="E60" s="428" t="str">
        <f>'fara FN'!E64</f>
        <v>Istratoiu (Us 47 / R) 642019820544366</v>
      </c>
      <c r="F60" s="428" t="s">
        <v>4568</v>
      </c>
      <c r="G60" s="429">
        <f>'fara FN'!G64</f>
        <v>2016</v>
      </c>
      <c r="H60" s="430">
        <f>'fara FN'!H64</f>
        <v>9400</v>
      </c>
      <c r="I60" s="431" t="str">
        <f>'fara FN'!S64</f>
        <v>HG. 118/27.02.2019;OUG.68 din 06/11/2019</v>
      </c>
      <c r="J60" s="432" t="str">
        <f>'fara FN'!T64</f>
        <v>in administrare</v>
      </c>
      <c r="K60" s="433" t="str">
        <f>'fara FN'!U64</f>
        <v>mobil</v>
      </c>
      <c r="L60" s="434">
        <f>'fara FN'!W64</f>
        <v>2013</v>
      </c>
      <c r="M60" s="427" t="str">
        <f>'fara FN'!X64</f>
        <v>Armăsar de Montă Publică</v>
      </c>
      <c r="N60" s="427" t="str">
        <f>'fara FN'!Y64</f>
        <v>Us 47/R / 642019820544366</v>
      </c>
      <c r="O60" s="432" t="str">
        <f>'fara FN'!Z64</f>
        <v>Depozit Armăsari Dumbrava</v>
      </c>
      <c r="Q60" s="432">
        <f>'fara FN'!A64</f>
        <v>57</v>
      </c>
    </row>
    <row r="61" spans="1:17" ht="60" x14ac:dyDescent="0.25">
      <c r="A61" s="425">
        <f>'anexa detaliat'!A59</f>
        <v>52</v>
      </c>
      <c r="B61" s="459"/>
      <c r="C61" s="426">
        <f>'fara FN'!B65</f>
        <v>157405</v>
      </c>
      <c r="D61" s="427" t="str">
        <f>'fara FN'!D65</f>
        <v>8.23.06</v>
      </c>
      <c r="E61" s="428" t="str">
        <f>'fara FN'!E65</f>
        <v>PIETROSU X-54/0006558B67A</v>
      </c>
      <c r="F61" s="428" t="str">
        <f>'fara FN'!P65</f>
        <v>Tara: România; Judet: NEAMŢ; -;   -; Nr: -;</v>
      </c>
      <c r="G61" s="429">
        <f>'fara FN'!G65</f>
        <v>2005</v>
      </c>
      <c r="H61" s="430">
        <f>'fara FN'!H65</f>
        <v>7245</v>
      </c>
      <c r="I61" s="431" t="str">
        <f>'fara FN'!S65</f>
        <v xml:space="preserve"> Hg 127/03.04.2012;OUG.1 din 04/01/2017;OUG.68 din 06/11/2019</v>
      </c>
      <c r="J61" s="432" t="str">
        <f>'fara FN'!T65</f>
        <v>in administrare</v>
      </c>
      <c r="K61" s="433" t="str">
        <f>'fara FN'!U65</f>
        <v>mobil</v>
      </c>
      <c r="L61" s="434">
        <f>'fara FN'!W65</f>
        <v>2000</v>
      </c>
      <c r="M61" s="427" t="str">
        <f>'fara FN'!X65</f>
        <v>Armăsar de Montă Publică</v>
      </c>
      <c r="N61" s="427" t="str">
        <f>'fara FN'!Y65</f>
        <v>P10 / 54 L / 642019851075407</v>
      </c>
      <c r="O61" s="432" t="str">
        <f>'fara FN'!Z65</f>
        <v>Depozit Armăsari Dumbrava</v>
      </c>
      <c r="Q61" s="432">
        <f>'fara FN'!A65</f>
        <v>58</v>
      </c>
    </row>
    <row r="62" spans="1:17" ht="60" x14ac:dyDescent="0.25">
      <c r="A62" s="425">
        <f>'anexa detaliat'!A60</f>
        <v>53</v>
      </c>
      <c r="B62" s="459"/>
      <c r="C62" s="426">
        <f>'fara FN'!B66</f>
        <v>156693</v>
      </c>
      <c r="D62" s="427" t="str">
        <f>'fara FN'!D66</f>
        <v>8.23.11</v>
      </c>
      <c r="E62" s="428" t="str">
        <f>'fara FN'!E66</f>
        <v>TIGAIA / HD-27 HB</v>
      </c>
      <c r="F62" s="428" t="s">
        <v>19698</v>
      </c>
      <c r="G62" s="429">
        <f>'fara FN'!G66</f>
        <v>2005</v>
      </c>
      <c r="H62" s="430">
        <f>'fara FN'!H66</f>
        <v>7200</v>
      </c>
      <c r="I62" s="431" t="str">
        <f>'fara FN'!S66</f>
        <v>Hg 127/03.04.2012;OUG.1 din 04/01/2017;OUG.68 din 06/11/2019</v>
      </c>
      <c r="J62" s="432" t="str">
        <f>'fara FN'!T66</f>
        <v>in administrare</v>
      </c>
      <c r="K62" s="433" t="str">
        <f>'fara FN'!U66</f>
        <v>mobil</v>
      </c>
      <c r="L62" s="434">
        <f>'fara FN'!W66</f>
        <v>2002</v>
      </c>
      <c r="M62" s="427" t="str">
        <f>'fara FN'!X66</f>
        <v>Iapă Mamă</v>
      </c>
      <c r="N62" s="427" t="str">
        <f>'fara FN'!Y66</f>
        <v>HD-27 / HB / 00065EABA5</v>
      </c>
      <c r="O62" s="432" t="str">
        <f>'fara FN'!Z66</f>
        <v>Herghelia Beclean</v>
      </c>
      <c r="Q62" s="432">
        <f>'fara FN'!A66</f>
        <v>59</v>
      </c>
    </row>
    <row r="63" spans="1:17" ht="45" x14ac:dyDescent="0.25">
      <c r="A63" s="425">
        <f>'anexa detaliat'!A61</f>
        <v>54</v>
      </c>
      <c r="B63" s="459"/>
      <c r="C63" s="426">
        <f>'fara FN'!B67</f>
        <v>160603</v>
      </c>
      <c r="D63" s="427" t="str">
        <f>'fara FN'!D67</f>
        <v>8.23.11</v>
      </c>
      <c r="E63" s="428" t="str">
        <f>'fara FN'!E67</f>
        <v>Faza (Of 1 - HB) / 642019820325775</v>
      </c>
      <c r="F63" s="428" t="str">
        <f>'fara FN'!P67</f>
        <v>Tara: România; Judet: BISTRIŢA-NĂSĂUD;MRJ Bistriţa; G  Bistriţa; Nr: 45;</v>
      </c>
      <c r="G63" s="429">
        <f>'fara FN'!G67</f>
        <v>2014</v>
      </c>
      <c r="H63" s="430">
        <f>'fara FN'!H67</f>
        <v>8900</v>
      </c>
      <c r="I63" s="431" t="str">
        <f>'fara FN'!S67</f>
        <v>HG. 543/08-IUL-15;OUG.1 din 04/01/2017;OUG.68 din 06/11/2019</v>
      </c>
      <c r="J63" s="432" t="str">
        <f>'fara FN'!T67</f>
        <v>in administrare</v>
      </c>
      <c r="K63" s="433" t="str">
        <f>'fara FN'!U67</f>
        <v>mobil</v>
      </c>
      <c r="L63" s="434">
        <f>'fara FN'!W67</f>
        <v>2011</v>
      </c>
      <c r="M63" s="427" t="str">
        <f>'fara FN'!X67</f>
        <v>Iapă Mamă</v>
      </c>
      <c r="N63" s="427" t="str">
        <f>'fara FN'!Y67</f>
        <v>OF1 / HB / 642019820325775</v>
      </c>
      <c r="O63" s="432" t="str">
        <f>'fara FN'!Z67</f>
        <v>Herghelia Beclean</v>
      </c>
      <c r="Q63" s="432">
        <f>'fara FN'!A67</f>
        <v>60</v>
      </c>
    </row>
    <row r="64" spans="1:17" ht="60" customHeight="1" x14ac:dyDescent="0.25">
      <c r="A64" s="425">
        <f>'anexa detaliat'!A62</f>
        <v>55</v>
      </c>
      <c r="B64" s="459"/>
      <c r="C64" s="426">
        <f>'fara FN'!B68</f>
        <v>157061</v>
      </c>
      <c r="D64" s="427" t="str">
        <f>'fara FN'!D68</f>
        <v>8.23.11</v>
      </c>
      <c r="E64" s="428" t="str">
        <f>'fara FN'!E68</f>
        <v>Glosa/I-18</v>
      </c>
      <c r="F64" s="428" t="s">
        <v>19698</v>
      </c>
      <c r="G64" s="429">
        <f>'fara FN'!G68</f>
        <v>2009</v>
      </c>
      <c r="H64" s="430">
        <f>'fara FN'!H68</f>
        <v>8900</v>
      </c>
      <c r="I64" s="431" t="str">
        <f>'fara FN'!S68</f>
        <v>Hg 127/03.04.2012;OUG.1 din 04/01/2017;OUG.68 din 06/11/2019</v>
      </c>
      <c r="J64" s="432" t="str">
        <f>'fara FN'!T68</f>
        <v>in administrare</v>
      </c>
      <c r="K64" s="433" t="str">
        <f>'fara FN'!U68</f>
        <v>mobil</v>
      </c>
      <c r="L64" s="434">
        <f>'fara FN'!W68</f>
        <v>2006</v>
      </c>
      <c r="M64" s="427" t="str">
        <f>'fara FN'!X68</f>
        <v>Iapă Mamă</v>
      </c>
      <c r="N64" s="427" t="str">
        <f>'fara FN'!Y68</f>
        <v>I18 / 642019820044393</v>
      </c>
      <c r="O64" s="432" t="str">
        <f>'fara FN'!Z68</f>
        <v>Herghelia Beclean</v>
      </c>
      <c r="Q64" s="432">
        <f>'fara FN'!A68</f>
        <v>61</v>
      </c>
    </row>
    <row r="65" spans="1:17" ht="60.75" thickBot="1" x14ac:dyDescent="0.3">
      <c r="A65" s="425">
        <f>'anexa detaliat'!A63</f>
        <v>56</v>
      </c>
      <c r="B65" s="460"/>
      <c r="C65" s="426">
        <f>'fara FN'!B69</f>
        <v>159475</v>
      </c>
      <c r="D65" s="427" t="str">
        <f>'fara FN'!D69</f>
        <v>8.23.11</v>
      </c>
      <c r="E65" s="428" t="str">
        <f>'fara FN'!E69</f>
        <v>Galata (I 40-R)/642019820058250</v>
      </c>
      <c r="F65" s="428" t="s">
        <v>19698</v>
      </c>
      <c r="G65" s="429">
        <f>'fara FN'!G69</f>
        <v>2013</v>
      </c>
      <c r="H65" s="430">
        <f>'fara FN'!H69</f>
        <v>9700</v>
      </c>
      <c r="I65" s="431" t="str">
        <f>'fara FN'!S69</f>
        <v>HG 240/02-APR-14;OUG.1 din 04/01/2017;OUG.68 din 06/11/2019</v>
      </c>
      <c r="J65" s="432" t="str">
        <f>'fara FN'!T69</f>
        <v>in administrare</v>
      </c>
      <c r="K65" s="433" t="str">
        <f>'fara FN'!U69</f>
        <v>mobil</v>
      </c>
      <c r="L65" s="434">
        <f>'fara FN'!W69</f>
        <v>2010</v>
      </c>
      <c r="M65" s="427" t="str">
        <f>'fara FN'!X69</f>
        <v>Iapă Mamă</v>
      </c>
      <c r="N65" s="427" t="str">
        <f>'fara FN'!Y69</f>
        <v>I 40 / R / 642019820058250</v>
      </c>
      <c r="O65" s="432" t="str">
        <f>'fara FN'!Z69</f>
        <v>Herghelia Beclean</v>
      </c>
      <c r="Q65" s="432">
        <f>'fara FN'!A69</f>
        <v>62</v>
      </c>
    </row>
    <row r="66" spans="1:17" ht="94.5" customHeight="1" x14ac:dyDescent="0.25">
      <c r="A66" s="425">
        <f>'anexa detaliat'!A64</f>
        <v>57</v>
      </c>
      <c r="B66" s="458" t="s">
        <v>19723</v>
      </c>
      <c r="C66" s="426">
        <f>'fara FN'!B70</f>
        <v>159472</v>
      </c>
      <c r="D66" s="427" t="str">
        <f>'fara FN'!D70</f>
        <v>8.23.11</v>
      </c>
      <c r="E66" s="428" t="str">
        <f>'fara FN'!E70</f>
        <v>Francesca (I 45-R)/642019820058512</v>
      </c>
      <c r="F66" s="428" t="s">
        <v>19698</v>
      </c>
      <c r="G66" s="429">
        <f>'fara FN'!G70</f>
        <v>2013</v>
      </c>
      <c r="H66" s="430">
        <f>'fara FN'!H70</f>
        <v>8900</v>
      </c>
      <c r="I66" s="431" t="str">
        <f>'fara FN'!S70</f>
        <v>HG 240/02-APR-14;OUG.1 din 04/01/2017;OUG.68 din 06/11/2019</v>
      </c>
      <c r="J66" s="432" t="str">
        <f>'fara FN'!T70</f>
        <v>in administrare</v>
      </c>
      <c r="K66" s="433" t="str">
        <f>'fara FN'!U70</f>
        <v>mobil</v>
      </c>
      <c r="L66" s="434">
        <f>'fara FN'!W70</f>
        <v>2010</v>
      </c>
      <c r="M66" s="427" t="str">
        <f>'fara FN'!X70</f>
        <v>Iapă Mamă</v>
      </c>
      <c r="N66" s="427" t="str">
        <f>'fara FN'!Y70</f>
        <v>I 45 / R / 642019820058512</v>
      </c>
      <c r="O66" s="432" t="str">
        <f>'fara FN'!Z70</f>
        <v>Herghelia Beclean</v>
      </c>
      <c r="Q66" s="432">
        <f>'fara FN'!A70</f>
        <v>63</v>
      </c>
    </row>
    <row r="67" spans="1:17" ht="60" x14ac:dyDescent="0.25">
      <c r="A67" s="425">
        <f>'anexa detaliat'!A65</f>
        <v>58</v>
      </c>
      <c r="B67" s="459"/>
      <c r="C67" s="426">
        <f>'fara FN'!B74</f>
        <v>156689</v>
      </c>
      <c r="D67" s="427" t="str">
        <f>'fara FN'!D74</f>
        <v>8.23.11</v>
      </c>
      <c r="E67" s="428" t="str">
        <f>'fara FN'!E74</f>
        <v>TAMBAL / JB-8 HB</v>
      </c>
      <c r="F67" s="428" t="s">
        <v>19698</v>
      </c>
      <c r="G67" s="429">
        <f>'fara FN'!G74</f>
        <v>2005</v>
      </c>
      <c r="H67" s="430">
        <f>'fara FN'!H74</f>
        <v>7600</v>
      </c>
      <c r="I67" s="431" t="str">
        <f>'fara FN'!S74</f>
        <v>Hg 127/03.04.2012;OUG.1 din 04/01/2017;OUG.68 din 06/11/2019</v>
      </c>
      <c r="J67" s="432" t="str">
        <f>'fara FN'!T74</f>
        <v>in administrare</v>
      </c>
      <c r="K67" s="433" t="str">
        <f>'fara FN'!U74</f>
        <v>mobil</v>
      </c>
      <c r="L67" s="434">
        <f>'fara FN'!W74</f>
        <v>2002</v>
      </c>
      <c r="M67" s="427" t="str">
        <f>'fara FN'!X74</f>
        <v>Armăsar Pepinier</v>
      </c>
      <c r="N67" s="427" t="str">
        <f>'fara FN'!Y74</f>
        <v>JB-8 / HB / 00065EAB5C</v>
      </c>
      <c r="O67" s="432" t="str">
        <f>'fara FN'!Z74</f>
        <v>Herghelia Beclean</v>
      </c>
      <c r="Q67" s="432">
        <f>'fara FN'!A74</f>
        <v>67</v>
      </c>
    </row>
    <row r="68" spans="1:17" ht="45" x14ac:dyDescent="0.25">
      <c r="A68" s="425">
        <f>'anexa detaliat'!A66</f>
        <v>59</v>
      </c>
      <c r="B68" s="459"/>
      <c r="C68" s="426">
        <f>'fara FN'!B78</f>
        <v>159220</v>
      </c>
      <c r="D68" s="427" t="str">
        <f>'fara FN'!D78</f>
        <v>8.23.08</v>
      </c>
      <c r="E68" s="428" t="str">
        <f>'fara FN'!E78</f>
        <v>Nonius 39 (N 25/24 I)/00065E032F</v>
      </c>
      <c r="F68" s="428" t="s">
        <v>19699</v>
      </c>
      <c r="G68" s="429">
        <f>'fara FN'!G78</f>
        <v>2005</v>
      </c>
      <c r="H68" s="430">
        <f>'fara FN'!H78</f>
        <v>8000</v>
      </c>
      <c r="I68" s="431" t="str">
        <f>'fara FN'!S78</f>
        <v>HG 598/14-AUG-13;OUG.1 din 04/01/2017;OUG.68 din 06/11/2019</v>
      </c>
      <c r="J68" s="432" t="str">
        <f>'fara FN'!T78</f>
        <v>in administrare</v>
      </c>
      <c r="K68" s="433" t="str">
        <f>'fara FN'!U78</f>
        <v>mobil</v>
      </c>
      <c r="L68" s="434">
        <f>'fara FN'!W78</f>
        <v>2001</v>
      </c>
      <c r="M68" s="427" t="str">
        <f>'fara FN'!X78</f>
        <v>Armăsar Pepinier</v>
      </c>
      <c r="N68" s="427" t="str">
        <f>'fara FN'!Y78</f>
        <v>N 25/24 I / 00065E032F</v>
      </c>
      <c r="O68" s="432" t="str">
        <f>'fara FN'!Z78</f>
        <v>Herghelia Izvin</v>
      </c>
      <c r="Q68" s="432">
        <f>'fara FN'!A78</f>
        <v>71</v>
      </c>
    </row>
    <row r="69" spans="1:17" ht="45" x14ac:dyDescent="0.25">
      <c r="A69" s="425">
        <f>'anexa detaliat'!A67</f>
        <v>60</v>
      </c>
      <c r="B69" s="459"/>
      <c r="C69" s="426">
        <f>'fara FN'!B79</f>
        <v>151755</v>
      </c>
      <c r="D69" s="427" t="str">
        <f>'fara FN'!D79</f>
        <v>8.23.08</v>
      </c>
      <c r="E69" s="428" t="str">
        <f>'fara FN'!E79</f>
        <v>NONIUS 27-48 / 00065EDO856</v>
      </c>
      <c r="F69" s="428" t="s">
        <v>19699</v>
      </c>
      <c r="G69" s="429">
        <f>'fara FN'!G79</f>
        <v>2004</v>
      </c>
      <c r="H69" s="430">
        <f>'fara FN'!H79</f>
        <v>7215</v>
      </c>
      <c r="I69" s="431" t="str">
        <f>'fara FN'!S79</f>
        <v>HG 127/03.04.2012;OUG.1 din 04/01/2017;OUG.68 din 06/11/2019</v>
      </c>
      <c r="J69" s="432" t="str">
        <f>'fara FN'!T79</f>
        <v>in administrare</v>
      </c>
      <c r="K69" s="433" t="str">
        <f>'fara FN'!U79</f>
        <v>mobil</v>
      </c>
      <c r="L69" s="434">
        <f>'fara FN'!W79</f>
        <v>2001</v>
      </c>
      <c r="M69" s="427" t="str">
        <f>'fara FN'!X79</f>
        <v>Armăsar Pepinier</v>
      </c>
      <c r="N69" s="427" t="str">
        <f>'fara FN'!Y79</f>
        <v>N 27 / 48 I / 00065EDO856</v>
      </c>
      <c r="O69" s="432" t="str">
        <f>'fara FN'!Z79</f>
        <v>Herghelia Izvin</v>
      </c>
      <c r="Q69" s="432">
        <f>'fara FN'!A79</f>
        <v>72</v>
      </c>
    </row>
    <row r="70" spans="1:17" ht="45" x14ac:dyDescent="0.25">
      <c r="A70" s="425">
        <f>'anexa detaliat'!A68</f>
        <v>61</v>
      </c>
      <c r="B70" s="459"/>
      <c r="C70" s="426">
        <f>'fara FN'!B80</f>
        <v>146202</v>
      </c>
      <c r="D70" s="427" t="str">
        <f>'fara FN'!D80</f>
        <v>8.23.08</v>
      </c>
      <c r="E70" s="428" t="str">
        <f>'fara FN'!E80</f>
        <v>Calul NONIUS 25*12</v>
      </c>
      <c r="F70" s="428" t="s">
        <v>19699</v>
      </c>
      <c r="G70" s="429">
        <f>'fara FN'!G80</f>
        <v>2002</v>
      </c>
      <c r="H70" s="430">
        <f>'fara FN'!H80</f>
        <v>2800</v>
      </c>
      <c r="I70" s="431" t="str">
        <f>'fara FN'!S80</f>
        <v>OUG 139/2002;;OUG.1 din 04/01/2017;OUG.68 din 06/11/2019</v>
      </c>
      <c r="J70" s="432" t="str">
        <f>'fara FN'!T80</f>
        <v>in administrare</v>
      </c>
      <c r="K70" s="433" t="str">
        <f>'fara FN'!U80</f>
        <v>mobil</v>
      </c>
      <c r="L70" s="434">
        <f>'fara FN'!W80</f>
        <v>1999</v>
      </c>
      <c r="M70" s="427" t="str">
        <f>'fara FN'!X80</f>
        <v>Iapă Mamă</v>
      </c>
      <c r="N70" s="427" t="str">
        <f>'fara FN'!Y80</f>
        <v>N 25 / 12 I / 00065DABE0</v>
      </c>
      <c r="O70" s="432" t="str">
        <f>'fara FN'!Z80</f>
        <v>Herghelia Izvin</v>
      </c>
      <c r="Q70" s="432">
        <f>'fara FN'!A80</f>
        <v>73</v>
      </c>
    </row>
    <row r="71" spans="1:17" ht="60" x14ac:dyDescent="0.25">
      <c r="A71" s="425">
        <f>'anexa detaliat'!A69</f>
        <v>62</v>
      </c>
      <c r="B71" s="459"/>
      <c r="C71" s="426">
        <f>'fara FN'!B81</f>
        <v>157596</v>
      </c>
      <c r="D71" s="427" t="str">
        <f>'fara FN'!D81</f>
        <v>8.23.10</v>
      </c>
      <c r="E71" s="428" t="str">
        <f>'fara FN'!E81</f>
        <v>Nonius  27-47/N 27-47 I</v>
      </c>
      <c r="F71" s="428" t="s">
        <v>19699</v>
      </c>
      <c r="G71" s="429">
        <f>'fara FN'!G81</f>
        <v>2005</v>
      </c>
      <c r="H71" s="430">
        <f>'fara FN'!H81</f>
        <v>7400</v>
      </c>
      <c r="I71" s="431" t="str">
        <f>'fara FN'!S81</f>
        <v xml:space="preserve"> Hg 127/03.04.2012;OUG.1 din 04/01/2017;OUG.68 din 06/11/2019</v>
      </c>
      <c r="J71" s="432" t="str">
        <f>'fara FN'!T81</f>
        <v>in administrare</v>
      </c>
      <c r="K71" s="433" t="str">
        <f>'fara FN'!U81</f>
        <v>mobil</v>
      </c>
      <c r="L71" s="434">
        <f>'fara FN'!W81</f>
        <v>2001</v>
      </c>
      <c r="M71" s="427" t="str">
        <f>'fara FN'!X81</f>
        <v>Armăsar de Montă Publică</v>
      </c>
      <c r="N71" s="427" t="str">
        <f>'fara FN'!Y81</f>
        <v>N 27/47 I / 00065DAB25</v>
      </c>
      <c r="O71" s="432" t="str">
        <f>'fara FN'!Z81</f>
        <v>Herghelia Izvin</v>
      </c>
      <c r="Q71" s="432">
        <f>'fara FN'!A81</f>
        <v>74</v>
      </c>
    </row>
    <row r="72" spans="1:17" ht="60" x14ac:dyDescent="0.25">
      <c r="A72" s="425">
        <f>'anexa detaliat'!A70</f>
        <v>63</v>
      </c>
      <c r="B72" s="459"/>
      <c r="C72" s="426">
        <f>'fara FN'!B82</f>
        <v>146214</v>
      </c>
      <c r="D72" s="427" t="str">
        <f>'fara FN'!D82</f>
        <v>8.23.08</v>
      </c>
      <c r="E72" s="428" t="str">
        <f>'fara FN'!E82</f>
        <v>Calul NONIUS  34-13</v>
      </c>
      <c r="F72" s="428" t="s">
        <v>19699</v>
      </c>
      <c r="G72" s="429">
        <f>'fara FN'!G82</f>
        <v>2002</v>
      </c>
      <c r="H72" s="430">
        <f>'fara FN'!H82</f>
        <v>3000</v>
      </c>
      <c r="I72" s="431" t="str">
        <f>'fara FN'!S82</f>
        <v>OUG 139/2002;;OUG.1 din 04/01/2017;OUG.68 din 06/11/2019</v>
      </c>
      <c r="J72" s="432" t="str">
        <f>'fara FN'!T82</f>
        <v>in administrare</v>
      </c>
      <c r="K72" s="433" t="str">
        <f>'fara FN'!U82</f>
        <v>mobil</v>
      </c>
      <c r="L72" s="434">
        <f>'fara FN'!W82</f>
        <v>1999</v>
      </c>
      <c r="M72" s="427" t="str">
        <f>'fara FN'!X82</f>
        <v>Armăsar de Montă Publică</v>
      </c>
      <c r="N72" s="427" t="str">
        <f>'fara FN'!Y82</f>
        <v>N 34 / 13 I / 00065dae0c</v>
      </c>
      <c r="O72" s="432" t="str">
        <f>'fara FN'!Z82</f>
        <v>Herghelia Izvin</v>
      </c>
      <c r="Q72" s="432">
        <f>'fara FN'!A82</f>
        <v>75</v>
      </c>
    </row>
    <row r="73" spans="1:17" ht="60" x14ac:dyDescent="0.25">
      <c r="A73" s="425">
        <f>'anexa detaliat'!A71</f>
        <v>64</v>
      </c>
      <c r="B73" s="459"/>
      <c r="C73" s="426">
        <f>'fara FN'!B83</f>
        <v>159167</v>
      </c>
      <c r="D73" s="427" t="str">
        <f>'fara FN'!D83</f>
        <v>8.23.03</v>
      </c>
      <c r="E73" s="428" t="str">
        <f>'fara FN'!E83</f>
        <v>Zar (Rs/2 J)</v>
      </c>
      <c r="F73" s="428" t="s">
        <v>19699</v>
      </c>
      <c r="G73" s="429">
        <f>'fara FN'!G83</f>
        <v>2012</v>
      </c>
      <c r="H73" s="430">
        <f>'fara FN'!H83</f>
        <v>10000</v>
      </c>
      <c r="I73" s="431" t="str">
        <f>'fara FN'!S83</f>
        <v>HG 598/14-AUG-13;OUG.1 din 04/01/2017;OUG.68 din 06/11/2019</v>
      </c>
      <c r="J73" s="432" t="str">
        <f>'fara FN'!T83</f>
        <v>in administrare</v>
      </c>
      <c r="K73" s="433" t="str">
        <f>'fara FN'!U83</f>
        <v>mobil</v>
      </c>
      <c r="L73" s="434">
        <f>'fara FN'!W83</f>
        <v>2009</v>
      </c>
      <c r="M73" s="427" t="str">
        <f>'fara FN'!X83</f>
        <v>Armăsar de Montă Publică</v>
      </c>
      <c r="N73" s="427" t="str">
        <f>'fara FN'!Y83</f>
        <v>Rs / 2 J / 642019820012389</v>
      </c>
      <c r="O73" s="432" t="str">
        <f>'fara FN'!Z83</f>
        <v>Herghelia Izvin</v>
      </c>
      <c r="Q73" s="432">
        <f>'fara FN'!A83</f>
        <v>76</v>
      </c>
    </row>
    <row r="74" spans="1:17" ht="60" x14ac:dyDescent="0.25">
      <c r="A74" s="425">
        <f>'anexa detaliat'!A72</f>
        <v>65</v>
      </c>
      <c r="B74" s="459"/>
      <c r="C74" s="426">
        <f>'fara FN'!B84</f>
        <v>151767</v>
      </c>
      <c r="D74" s="427" t="str">
        <f>'fara FN'!D84</f>
        <v>8.23.08</v>
      </c>
      <c r="E74" s="428" t="str">
        <f>'fara FN'!E84</f>
        <v>NONIUS 34-20</v>
      </c>
      <c r="F74" s="428" t="s">
        <v>19699</v>
      </c>
      <c r="G74" s="429">
        <f>'fara FN'!G84</f>
        <v>2004</v>
      </c>
      <c r="H74" s="430">
        <f>'fara FN'!H84</f>
        <v>8000</v>
      </c>
      <c r="I74" s="431" t="str">
        <f>'fara FN'!S84</f>
        <v>OMAPAM 171/2006;; HG 598/ 14-APR-13:598/14-APR-13;OUG.1 din 04/01/2017;OUG.68 din 06/11/2019</v>
      </c>
      <c r="J74" s="432" t="str">
        <f>'fara FN'!T84</f>
        <v>in administrare</v>
      </c>
      <c r="K74" s="433" t="s">
        <v>9923</v>
      </c>
      <c r="L74" s="434">
        <f>'fara FN'!W84</f>
        <v>2000</v>
      </c>
      <c r="M74" s="427" t="str">
        <f>'fara FN'!X84</f>
        <v>Armăsar de Montă Publică</v>
      </c>
      <c r="N74" s="427" t="str">
        <f>'fara FN'!Y84</f>
        <v>N 34/20 I / 00065EA7C</v>
      </c>
      <c r="O74" s="432" t="str">
        <f>'fara FN'!Z84</f>
        <v>Herghelia Izvin</v>
      </c>
      <c r="Q74" s="432">
        <f>'fara FN'!A84</f>
        <v>77</v>
      </c>
    </row>
    <row r="75" spans="1:17" ht="60" customHeight="1" x14ac:dyDescent="0.25">
      <c r="A75" s="425">
        <f>'anexa detaliat'!A73</f>
        <v>66</v>
      </c>
      <c r="B75" s="459"/>
      <c r="C75" s="426">
        <f>'fara FN'!B87</f>
        <v>148160</v>
      </c>
      <c r="D75" s="427" t="str">
        <f>'fara FN'!D87</f>
        <v>8.23.12</v>
      </c>
      <c r="E75" s="428" t="str">
        <f>'fara FN'!E87</f>
        <v>CAL SIGLAVY BAGDADY XV-58</v>
      </c>
      <c r="F75" s="428" t="s">
        <v>13784</v>
      </c>
      <c r="G75" s="429">
        <f>'fara FN'!G87</f>
        <v>2003</v>
      </c>
      <c r="H75" s="430">
        <f>'fara FN'!H87</f>
        <v>6840</v>
      </c>
      <c r="I75" s="431" t="str">
        <f>'fara FN'!S87</f>
        <v>OMA 173/2003
;;OUG.1 din 04/01/2017;OUG.68 din 06/11/2019</v>
      </c>
      <c r="J75" s="432" t="str">
        <f>'fara FN'!T87</f>
        <v>in administrare</v>
      </c>
      <c r="K75" s="433" t="str">
        <f>'fara FN'!U87</f>
        <v>mobil</v>
      </c>
      <c r="L75" s="434">
        <f>'fara FN'!W87</f>
        <v>2000</v>
      </c>
      <c r="M75" s="427" t="str">
        <f>'fara FN'!X87</f>
        <v>Iapă Mamă</v>
      </c>
      <c r="N75" s="427" t="str">
        <f>'fara FN'!Y87</f>
        <v>SB 15 / 58 R / 642019820439631</v>
      </c>
      <c r="O75" s="432" t="str">
        <f>'fara FN'!Z87</f>
        <v>Herghelia Rădăuți</v>
      </c>
      <c r="Q75" s="432">
        <f>'fara FN'!A87</f>
        <v>80</v>
      </c>
    </row>
    <row r="76" spans="1:17" ht="60" x14ac:dyDescent="0.25">
      <c r="A76" s="425">
        <f>'anexa detaliat'!A74</f>
        <v>67</v>
      </c>
      <c r="B76" s="459"/>
      <c r="C76" s="426">
        <f>'fara FN'!B88</f>
        <v>157449</v>
      </c>
      <c r="D76" s="427" t="str">
        <f>'fara FN'!D88</f>
        <v>8.23.12</v>
      </c>
      <c r="E76" s="428" t="str">
        <f>'fara FN'!E88</f>
        <v>SHAGYA LXII-7/S 62-7 R</v>
      </c>
      <c r="F76" s="428" t="s">
        <v>13784</v>
      </c>
      <c r="G76" s="429">
        <f>'fara FN'!G88</f>
        <v>2004</v>
      </c>
      <c r="H76" s="430">
        <f>'fara FN'!H88</f>
        <v>7600</v>
      </c>
      <c r="I76" s="431" t="str">
        <f>'fara FN'!S88</f>
        <v xml:space="preserve"> Hg 127/03.04.2012;OUG.1 din 04/01/2017;OUG.68 din 06/11/2019</v>
      </c>
      <c r="J76" s="432" t="str">
        <f>'fara FN'!T88</f>
        <v>in administrare</v>
      </c>
      <c r="K76" s="433" t="str">
        <f>'fara FN'!U88</f>
        <v>mobil</v>
      </c>
      <c r="L76" s="434">
        <f>'fara FN'!W88</f>
        <v>2000</v>
      </c>
      <c r="M76" s="427" t="str">
        <f>'fara FN'!X88</f>
        <v>Iapă Mamă</v>
      </c>
      <c r="N76" s="427" t="str">
        <f>'fara FN'!Y88</f>
        <v>S 62 / 7 R / 00065D756B</v>
      </c>
      <c r="O76" s="432" t="str">
        <f>'fara FN'!Z88</f>
        <v>Herghelia Rădăuți</v>
      </c>
      <c r="Q76" s="432">
        <f>'fara FN'!A88</f>
        <v>81</v>
      </c>
    </row>
    <row r="77" spans="1:17" ht="60.75" thickBot="1" x14ac:dyDescent="0.3">
      <c r="A77" s="425">
        <f>'anexa detaliat'!A75</f>
        <v>68</v>
      </c>
      <c r="B77" s="460"/>
      <c r="C77" s="426">
        <f>'fara FN'!B89</f>
        <v>157447</v>
      </c>
      <c r="D77" s="427" t="str">
        <f>'fara FN'!D89</f>
        <v>8.23.12</v>
      </c>
      <c r="E77" s="428" t="str">
        <f>'fara FN'!E89</f>
        <v>EL SBAA XII-38/ES 12-38 R</v>
      </c>
      <c r="F77" s="428" t="s">
        <v>13784</v>
      </c>
      <c r="G77" s="429">
        <f>'fara FN'!G89</f>
        <v>2004</v>
      </c>
      <c r="H77" s="430">
        <f>'fara FN'!H89</f>
        <v>7600</v>
      </c>
      <c r="I77" s="431" t="str">
        <f>'fara FN'!S89</f>
        <v xml:space="preserve"> Hg 127/03.04.2012;OUG.1 din 04/01/2017;OUG.68 din 06/11/2019</v>
      </c>
      <c r="J77" s="432" t="str">
        <f>'fara FN'!T89</f>
        <v>in administrare</v>
      </c>
      <c r="K77" s="433" t="str">
        <f>'fara FN'!U89</f>
        <v>mobil</v>
      </c>
      <c r="L77" s="434">
        <f>'fara FN'!W89</f>
        <v>2000</v>
      </c>
      <c r="M77" s="427" t="str">
        <f>'fara FN'!X89</f>
        <v>Iapă Mamă</v>
      </c>
      <c r="N77" s="427" t="str">
        <f>'fara FN'!Y89</f>
        <v>ES 12 / 38 R / 00065DD8B1</v>
      </c>
      <c r="O77" s="432" t="str">
        <f>'fara FN'!Z89</f>
        <v>Herghelia Rădăuți</v>
      </c>
      <c r="Q77" s="432">
        <f>'fara FN'!A89</f>
        <v>82</v>
      </c>
    </row>
    <row r="78" spans="1:17" ht="94.5" customHeight="1" x14ac:dyDescent="0.25">
      <c r="A78" s="425">
        <f>'anexa detaliat'!A76</f>
        <v>69</v>
      </c>
      <c r="B78" s="458" t="s">
        <v>19724</v>
      </c>
      <c r="C78" s="426">
        <f>'fara FN'!B90</f>
        <v>159209</v>
      </c>
      <c r="D78" s="427" t="str">
        <f>'fara FN'!D90</f>
        <v>8.23.12</v>
      </c>
      <c r="E78" s="428" t="str">
        <f>'fara FN'!E90</f>
        <v>Siglavy Bagdady XVII-24 (SB 17/24 R)</v>
      </c>
      <c r="F78" s="428" t="str">
        <f>'fara FN'!P90</f>
        <v>Tara: România; Judet: SUCEAVA;Mun Rădăuţi; Str  Bogdan Vodă; Nr: 114;</v>
      </c>
      <c r="G78" s="429">
        <f>'fara FN'!G90</f>
        <v>2012</v>
      </c>
      <c r="H78" s="430">
        <f>'fara FN'!H90</f>
        <v>9400</v>
      </c>
      <c r="I78" s="431" t="str">
        <f>'fara FN'!S90</f>
        <v>HG 598/14-AUG-13;OUG.1 din 04/01/2017;OUG.68 din 06/11/2019</v>
      </c>
      <c r="J78" s="432" t="str">
        <f>'fara FN'!T90</f>
        <v>in administrare</v>
      </c>
      <c r="K78" s="433" t="str">
        <f>'fara FN'!U90</f>
        <v>mobil</v>
      </c>
      <c r="L78" s="434">
        <f>'fara FN'!W90</f>
        <v>2009</v>
      </c>
      <c r="M78" s="427" t="str">
        <f>'fara FN'!X90</f>
        <v>Iapă Mamă</v>
      </c>
      <c r="N78" s="427" t="str">
        <f>'fara FN'!Y90</f>
        <v>SB 17 / 24 R / 642019820548814</v>
      </c>
      <c r="O78" s="432" t="str">
        <f>'fara FN'!Z90</f>
        <v>Herghelia Rădăuți</v>
      </c>
      <c r="Q78" s="432">
        <f>'fara FN'!A90</f>
        <v>83</v>
      </c>
    </row>
    <row r="79" spans="1:17" ht="60" x14ac:dyDescent="0.25">
      <c r="A79" s="425">
        <f>'anexa detaliat'!A77</f>
        <v>70</v>
      </c>
      <c r="B79" s="459"/>
      <c r="C79" s="426">
        <f>'fara FN'!B91</f>
        <v>151697</v>
      </c>
      <c r="D79" s="427" t="str">
        <f>'fara FN'!D91</f>
        <v>8.23.12</v>
      </c>
      <c r="E79" s="428" t="str">
        <f>'fara FN'!E91</f>
        <v>SIGLAVY BAGDAD XVI-39</v>
      </c>
      <c r="F79" s="428" t="s">
        <v>19700</v>
      </c>
      <c r="G79" s="429">
        <f>'fara FN'!G91</f>
        <v>2004</v>
      </c>
      <c r="H79" s="430">
        <f>'fara FN'!H91</f>
        <v>8000</v>
      </c>
      <c r="I79" s="431" t="str">
        <f>'fara FN'!S91</f>
        <v>HG 139/2002;;OUG.1 din 04/01/2017;OUG.68 din 06/11/2019</v>
      </c>
      <c r="J79" s="432" t="str">
        <f>'fara FN'!T91</f>
        <v>in administrare</v>
      </c>
      <c r="K79" s="433" t="s">
        <v>9923</v>
      </c>
      <c r="L79" s="434">
        <f>'fara FN'!W91</f>
        <v>2000</v>
      </c>
      <c r="M79" s="427" t="str">
        <f>'fara FN'!X91</f>
        <v>Armăsar de Montă Publică</v>
      </c>
      <c r="N79" s="427" t="str">
        <f>'fara FN'!Y91</f>
        <v>Sb 16/39 S / 00065EC404</v>
      </c>
      <c r="O79" s="432" t="str">
        <f>'fara FN'!Z91</f>
        <v>Herghelia Slatina</v>
      </c>
      <c r="Q79" s="432">
        <f>'fara FN'!A91</f>
        <v>84</v>
      </c>
    </row>
    <row r="80" spans="1:17" ht="45" x14ac:dyDescent="0.25">
      <c r="A80" s="425">
        <f>'anexa detaliat'!A78</f>
        <v>71</v>
      </c>
      <c r="B80" s="459"/>
      <c r="C80" s="426">
        <f>'fara FN'!B92</f>
        <v>148710</v>
      </c>
      <c r="D80" s="427" t="str">
        <f>'fara FN'!D92</f>
        <v>8.23.10</v>
      </c>
      <c r="E80" s="428" t="str">
        <f>'fara FN'!E92</f>
        <v>ODISEU</v>
      </c>
      <c r="F80" s="428" t="s">
        <v>13812</v>
      </c>
      <c r="G80" s="429">
        <f>'fara FN'!G92</f>
        <v>2002</v>
      </c>
      <c r="H80" s="430">
        <f>'fara FN'!H92</f>
        <v>2775</v>
      </c>
      <c r="I80" s="431" t="str">
        <f>'fara FN'!S92</f>
        <v>OUG 139/2002;;OUG.1 din 04/01/2017;OUG.68 din 06/11/2019</v>
      </c>
      <c r="J80" s="432" t="str">
        <f>'fara FN'!T92</f>
        <v>in administrare</v>
      </c>
      <c r="K80" s="433" t="str">
        <f>'fara FN'!U92</f>
        <v>mobil</v>
      </c>
      <c r="L80" s="434">
        <f>'fara FN'!W92</f>
        <v>1999</v>
      </c>
      <c r="M80" s="427" t="str">
        <f>'fara FN'!X92</f>
        <v>Armăsar Pepinier</v>
      </c>
      <c r="N80" s="427" t="str">
        <f>'fara FN'!Y92</f>
        <v>4C/Ck / 00065DC690</v>
      </c>
      <c r="O80" s="432" t="str">
        <f>'fara FN'!Z92</f>
        <v>Herghelia Cislău</v>
      </c>
      <c r="Q80" s="432">
        <f>'fara FN'!A92</f>
        <v>85</v>
      </c>
    </row>
    <row r="81" spans="1:17" ht="60" x14ac:dyDescent="0.25">
      <c r="A81" s="425">
        <f>'anexa detaliat'!A79</f>
        <v>72</v>
      </c>
      <c r="B81" s="459"/>
      <c r="C81" s="426">
        <f>'fara FN'!B94</f>
        <v>159461</v>
      </c>
      <c r="D81" s="427" t="str">
        <f>'fara FN'!D94</f>
        <v>8.23.10</v>
      </c>
      <c r="E81" s="428" t="str">
        <f>'fara FN'!E94</f>
        <v>Astru (17 C-Va)/64201982105460</v>
      </c>
      <c r="F81" s="428" t="str">
        <f>'fara FN'!P94</f>
        <v>Tara: România; Judet: BUZĂU;Com Cislău;   -; Nr: 2; Aleea Armatei</v>
      </c>
      <c r="G81" s="429">
        <f>'fara FN'!G94</f>
        <v>2013</v>
      </c>
      <c r="H81" s="430">
        <f>'fara FN'!H94</f>
        <v>10000</v>
      </c>
      <c r="I81" s="431" t="str">
        <f>'fara FN'!S94</f>
        <v>HG 240/02-APR-14;OUG.1 din 04/01/2017;OUG.68 din 06/11/2019</v>
      </c>
      <c r="J81" s="432" t="str">
        <f>'fara FN'!T94</f>
        <v>in administrare</v>
      </c>
      <c r="K81" s="433" t="str">
        <f>'fara FN'!U94</f>
        <v>mobil</v>
      </c>
      <c r="L81" s="434">
        <f>'fara FN'!W94</f>
        <v>2010</v>
      </c>
      <c r="M81" s="427" t="str">
        <f>'fara FN'!X94</f>
        <v>Armăsar de Montă Publică</v>
      </c>
      <c r="N81" s="427" t="str">
        <f>'fara FN'!Y94</f>
        <v>17C/Va / 642019820105460</v>
      </c>
      <c r="O81" s="432" t="str">
        <f>'fara FN'!Z94</f>
        <v>Herghelia Cislău</v>
      </c>
      <c r="Q81" s="432">
        <f>'fara FN'!A94</f>
        <v>87</v>
      </c>
    </row>
    <row r="82" spans="1:17" ht="60" x14ac:dyDescent="0.25">
      <c r="A82" s="425">
        <f>'anexa detaliat'!A80</f>
        <v>73</v>
      </c>
      <c r="B82" s="459"/>
      <c r="C82" s="426">
        <f>'fara FN'!B96</f>
        <v>157242</v>
      </c>
      <c r="D82" s="427" t="str">
        <f>'fara FN'!D96</f>
        <v>8.23.05</v>
      </c>
      <c r="E82" s="428" t="str">
        <f>'fara FN'!E96</f>
        <v>Gidran XLIII-26/G 43-26 T</v>
      </c>
      <c r="F82" s="428" t="s">
        <v>13812</v>
      </c>
      <c r="G82" s="429">
        <f>'fara FN'!G96</f>
        <v>2010</v>
      </c>
      <c r="H82" s="430">
        <f>'fara FN'!H96</f>
        <v>9400</v>
      </c>
      <c r="I82" s="431" t="str">
        <f>'fara FN'!S96</f>
        <v xml:space="preserve"> Hg 127/03.04.2012; HG 598/ 14-AUG-13:598/14-AUG-13;OUG.1 din 04/01/2017;OUG.68 din 06/11/2019</v>
      </c>
      <c r="J82" s="432" t="str">
        <f>'fara FN'!T96</f>
        <v>in administrare</v>
      </c>
      <c r="K82" s="433" t="str">
        <f>'fara FN'!U96</f>
        <v>mobil</v>
      </c>
      <c r="L82" s="434">
        <f>'fara FN'!W96</f>
        <v>2007</v>
      </c>
      <c r="M82" s="427" t="str">
        <f>'fara FN'!X96</f>
        <v>Iapă Mamă</v>
      </c>
      <c r="N82" s="427" t="str">
        <f>'fara FN'!Y96</f>
        <v>G 43/26T / 00065EC081</v>
      </c>
      <c r="O82" s="432" t="str">
        <f>'fara FN'!Z96</f>
        <v>Herghelia Cislău</v>
      </c>
      <c r="Q82" s="432">
        <f>'fara FN'!A96</f>
        <v>89</v>
      </c>
    </row>
    <row r="83" spans="1:17" ht="45" x14ac:dyDescent="0.25">
      <c r="A83" s="425">
        <f>'anexa detaliat'!A81</f>
        <v>74</v>
      </c>
      <c r="B83" s="459"/>
      <c r="C83" s="426">
        <f>'fara FN'!B98</f>
        <v>148129</v>
      </c>
      <c r="D83" s="427" t="str">
        <f>'fara FN'!D98</f>
        <v>8.23.06</v>
      </c>
      <c r="E83" s="428" t="str">
        <f>'fara FN'!E98</f>
        <v>CAL GORAL XIX-36</v>
      </c>
      <c r="F83" s="428" t="s">
        <v>11916</v>
      </c>
      <c r="G83" s="429">
        <f>'fara FN'!G98</f>
        <v>2003</v>
      </c>
      <c r="H83" s="430">
        <f>'fara FN'!H98</f>
        <v>6825</v>
      </c>
      <c r="I83" s="431" t="str">
        <f>'fara FN'!S98</f>
        <v>OMA 173/2003
;;OUG.1 din 04/01/2017;OUG.68 din 06/11/2019</v>
      </c>
      <c r="J83" s="432" t="str">
        <f>'fara FN'!T98</f>
        <v>in administrare</v>
      </c>
      <c r="K83" s="433" t="str">
        <f>'fara FN'!U98</f>
        <v>mobil</v>
      </c>
      <c r="L83" s="434">
        <f>'fara FN'!W98</f>
        <v>2000</v>
      </c>
      <c r="M83" s="427" t="str">
        <f>'fara FN'!X98</f>
        <v>Iapă Mamă</v>
      </c>
      <c r="N83" s="427" t="str">
        <f>'fara FN'!Y98</f>
        <v>G19/36L / 00065E67A8</v>
      </c>
      <c r="O83" s="432" t="str">
        <f>'fara FN'!Z98</f>
        <v>Herghelia Lucina</v>
      </c>
      <c r="Q83" s="432">
        <f>'fara FN'!A98</f>
        <v>91</v>
      </c>
    </row>
    <row r="84" spans="1:17" ht="45" x14ac:dyDescent="0.25">
      <c r="A84" s="425">
        <f>'anexa detaliat'!A82</f>
        <v>75</v>
      </c>
      <c r="B84" s="459"/>
      <c r="C84" s="426">
        <f>'fara FN'!B99</f>
        <v>157745</v>
      </c>
      <c r="D84" s="427" t="str">
        <f>'fara FN'!D99</f>
        <v>8.23.06</v>
      </c>
      <c r="E84" s="428" t="str">
        <f>'fara FN'!E99</f>
        <v>GORAL XX - 8(G20/8L)</v>
      </c>
      <c r="F84" s="428" t="s">
        <v>11916</v>
      </c>
      <c r="G84" s="429">
        <f>'fara FN'!G99</f>
        <v>2011</v>
      </c>
      <c r="H84" s="430">
        <f>'fara FN'!H99</f>
        <v>9400</v>
      </c>
      <c r="I84" s="431" t="str">
        <f>'fara FN'!S99</f>
        <v>Hg 803/31.07.2012;OUG.1 din 04/01/2017;OUG.68 din 06/11/2019</v>
      </c>
      <c r="J84" s="432" t="str">
        <f>'fara FN'!T99</f>
        <v>in administrare</v>
      </c>
      <c r="K84" s="433" t="str">
        <f>'fara FN'!U99</f>
        <v>mobil</v>
      </c>
      <c r="L84" s="434">
        <f>'fara FN'!W99</f>
        <v>2008</v>
      </c>
      <c r="M84" s="427" t="str">
        <f>'fara FN'!X99</f>
        <v>Iapă Mamă</v>
      </c>
      <c r="N84" s="427" t="str">
        <f>'fara FN'!Y99</f>
        <v>G20/8L / 982000101673746</v>
      </c>
      <c r="O84" s="432" t="str">
        <f>'fara FN'!Z99</f>
        <v>Herghelia Lucina</v>
      </c>
      <c r="Q84" s="432">
        <f>'fara FN'!A99</f>
        <v>92</v>
      </c>
    </row>
    <row r="85" spans="1:17" ht="45" x14ac:dyDescent="0.25">
      <c r="A85" s="425">
        <f>'anexa detaliat'!A83</f>
        <v>76</v>
      </c>
      <c r="B85" s="459"/>
      <c r="C85" s="426">
        <f>'fara FN'!B100</f>
        <v>160367</v>
      </c>
      <c r="D85" s="427" t="str">
        <f>'fara FN'!D100</f>
        <v>8.23.06</v>
      </c>
      <c r="E85" s="428" t="str">
        <f>'fara FN'!E100</f>
        <v>HROBY XXIV-24 (H 24-24L)986000003683939</v>
      </c>
      <c r="F85" s="428" t="str">
        <f>'fara FN'!P100</f>
        <v>Tara: România; Judet: SUCEAVA;Com Moldova-Suliţa;   -; Nr: -;</v>
      </c>
      <c r="G85" s="429">
        <f>'fara FN'!G100</f>
        <v>2013</v>
      </c>
      <c r="H85" s="430">
        <f>'fara FN'!H100</f>
        <v>8000</v>
      </c>
      <c r="I85" s="431" t="str">
        <f>'fara FN'!S100</f>
        <v>HG 1098/10-DEC-14;OUG.1 din 04/01/2017;OUG.68 din 06/11/2019</v>
      </c>
      <c r="J85" s="432" t="str">
        <f>'fara FN'!T100</f>
        <v>in administrare</v>
      </c>
      <c r="K85" s="433" t="str">
        <f>'fara FN'!U100</f>
        <v>mobil</v>
      </c>
      <c r="L85" s="434">
        <f>'fara FN'!W100</f>
        <v>2010</v>
      </c>
      <c r="M85" s="427" t="str">
        <f>'fara FN'!X100</f>
        <v>Iapă Mamă</v>
      </c>
      <c r="N85" s="427" t="str">
        <f>'fara FN'!Y100</f>
        <v>H24/24L / 986000003683939</v>
      </c>
      <c r="O85" s="432" t="str">
        <f>'fara FN'!Z100</f>
        <v>Herghelia Lucina</v>
      </c>
      <c r="Q85" s="432">
        <f>'fara FN'!A100</f>
        <v>93</v>
      </c>
    </row>
    <row r="86" spans="1:17" ht="45" x14ac:dyDescent="0.25">
      <c r="A86" s="425">
        <f>'anexa detaliat'!A84</f>
        <v>77</v>
      </c>
      <c r="B86" s="459"/>
      <c r="C86" s="426">
        <f>'fara FN'!B101</f>
        <v>164813</v>
      </c>
      <c r="D86" s="427" t="str">
        <f>'fara FN'!D101</f>
        <v>8.23.06</v>
      </c>
      <c r="E86" s="428" t="str">
        <f>'fara FN'!E101</f>
        <v>PIETROSU XI-53(PI11 /53 L)642019820326610</v>
      </c>
      <c r="F86" s="428" t="str">
        <f>'fara FN'!P101</f>
        <v>Tara: România; Judet: SUCEAVA;Com Moldova-Suliţa;   -; Nr: -;</v>
      </c>
      <c r="G86" s="429">
        <f>'fara FN'!G101</f>
        <v>2015</v>
      </c>
      <c r="H86" s="430">
        <f>'fara FN'!H101</f>
        <v>9400</v>
      </c>
      <c r="I86" s="431" t="str">
        <f>'fara FN'!S101</f>
        <v>HG. 118/27.02.2019;OUG.68 din 06/11/2019</v>
      </c>
      <c r="J86" s="432" t="str">
        <f>'fara FN'!T101</f>
        <v>in administrare</v>
      </c>
      <c r="K86" s="433" t="str">
        <f>'fara FN'!U101</f>
        <v>mobil</v>
      </c>
      <c r="L86" s="434">
        <f>'fara FN'!W101</f>
        <v>2012</v>
      </c>
      <c r="M86" s="427" t="str">
        <f>'fara FN'!X101</f>
        <v>Iapă Mamă</v>
      </c>
      <c r="N86" s="427" t="str">
        <f>'fara FN'!Y101</f>
        <v>PI 11/53 L / 642019820326610</v>
      </c>
      <c r="O86" s="432" t="str">
        <f>'fara FN'!Z101</f>
        <v>Herghelia Lucina</v>
      </c>
      <c r="Q86" s="432">
        <f>'fara FN'!A101</f>
        <v>94</v>
      </c>
    </row>
    <row r="87" spans="1:17" ht="60" customHeight="1" x14ac:dyDescent="0.25">
      <c r="A87" s="425">
        <f>'anexa detaliat'!A85</f>
        <v>78</v>
      </c>
      <c r="B87" s="459"/>
      <c r="C87" s="426">
        <f>'fara FN'!B106</f>
        <v>160382</v>
      </c>
      <c r="D87" s="427" t="str">
        <f>'fara FN'!D106</f>
        <v>8.23.06</v>
      </c>
      <c r="E87" s="428" t="str">
        <f>'fara FN'!E106</f>
        <v>PRISLOP XI-6 (PII -6 L)986000003679037</v>
      </c>
      <c r="F87" s="428" t="str">
        <f>'fara FN'!P106</f>
        <v>Tara: România; Judet: SUCEAVA;Com Moldova-Suliţa;   -; Nr: -;</v>
      </c>
      <c r="G87" s="429">
        <f>'fara FN'!G106</f>
        <v>2013</v>
      </c>
      <c r="H87" s="430">
        <f>'fara FN'!H106</f>
        <v>8600</v>
      </c>
      <c r="I87" s="431" t="str">
        <f>'fara FN'!S106</f>
        <v>HG 1098/10-DEC-14;OUG.1 din 04/01/2017;OUG.68 din 06/11/2019</v>
      </c>
      <c r="J87" s="432" t="str">
        <f>'fara FN'!T106</f>
        <v>in administrare</v>
      </c>
      <c r="K87" s="433" t="str">
        <f>'fara FN'!U106</f>
        <v>mobil</v>
      </c>
      <c r="L87" s="434">
        <f>'fara FN'!W106</f>
        <v>2010</v>
      </c>
      <c r="M87" s="427" t="str">
        <f>'fara FN'!X106</f>
        <v>Armăsar de Montă Publică</v>
      </c>
      <c r="N87" s="427" t="str">
        <f>'fara FN'!Y106</f>
        <v>P 11/6L / 986000003679037</v>
      </c>
      <c r="O87" s="432" t="str">
        <f>'fara FN'!Z106</f>
        <v>Herghelia Lucina</v>
      </c>
      <c r="Q87" s="432">
        <f>'fara FN'!A106</f>
        <v>99</v>
      </c>
    </row>
    <row r="88" spans="1:17" ht="45" x14ac:dyDescent="0.25">
      <c r="A88" s="425">
        <f>'anexa detaliat'!A86</f>
        <v>79</v>
      </c>
      <c r="B88" s="459"/>
      <c r="C88" s="426">
        <f>'fara FN'!B108</f>
        <v>164806</v>
      </c>
      <c r="D88" s="427" t="str">
        <f>'fara FN'!D108</f>
        <v>8.23.06</v>
      </c>
      <c r="E88" s="428" t="str">
        <f>'fara FN'!E108</f>
        <v>OUSOR IX-120 (O 9/120 L)642019820440631</v>
      </c>
      <c r="F88" s="428" t="str">
        <f>'fara FN'!P108</f>
        <v>Tara: România; Judet: SUCEAVA;Com Moldova-Suliţa;   -; Nr: -;</v>
      </c>
      <c r="G88" s="429">
        <f>'fara FN'!G108</f>
        <v>2015</v>
      </c>
      <c r="H88" s="430">
        <f>'fara FN'!H108</f>
        <v>8000</v>
      </c>
      <c r="I88" s="431" t="str">
        <f>'fara FN'!S108</f>
        <v>HG. 118/27.02.2019;OUG.68 din 06/11/2019</v>
      </c>
      <c r="J88" s="432" t="str">
        <f>'fara FN'!T108</f>
        <v>in administrare</v>
      </c>
      <c r="K88" s="433" t="str">
        <f>'fara FN'!U108</f>
        <v>mobil</v>
      </c>
      <c r="L88" s="434">
        <f>'fara FN'!W108</f>
        <v>2012</v>
      </c>
      <c r="M88" s="427" t="str">
        <f>'fara FN'!X108</f>
        <v>Iapă Mamă</v>
      </c>
      <c r="N88" s="427" t="str">
        <f>'fara FN'!Y108</f>
        <v>O9/120L / 642019820440631</v>
      </c>
      <c r="O88" s="432" t="str">
        <f>'fara FN'!Z108</f>
        <v>Herghelia Lucina</v>
      </c>
      <c r="Q88" s="432">
        <f>'fara FN'!A108</f>
        <v>101</v>
      </c>
    </row>
    <row r="89" spans="1:17" ht="60" x14ac:dyDescent="0.25">
      <c r="A89" s="425">
        <f>'anexa detaliat'!A87</f>
        <v>80</v>
      </c>
      <c r="B89" s="459"/>
      <c r="C89" s="426">
        <f>'fara FN'!B109</f>
        <v>164922</v>
      </c>
      <c r="D89" s="427" t="str">
        <f>'fara FN'!D109</f>
        <v>8.23.06</v>
      </c>
      <c r="E89" s="428" t="str">
        <f>'fara FN'!E109</f>
        <v>Hroby XXIV-40 (H 24 / 40 L)642019820561906</v>
      </c>
      <c r="F89" s="428" t="str">
        <f>'fara FN'!P109</f>
        <v>Tara: România; Judet: SUCEAVA;Com Moldova-Suliţa;   -; Nr: -;</v>
      </c>
      <c r="G89" s="429">
        <f>'fara FN'!G109</f>
        <v>2016</v>
      </c>
      <c r="H89" s="430">
        <f>'fara FN'!H109</f>
        <v>8600</v>
      </c>
      <c r="I89" s="431" t="str">
        <f>'fara FN'!S109</f>
        <v>HG. 118/27.02.2019;OUG.68 din 06/11/2019</v>
      </c>
      <c r="J89" s="432" t="str">
        <f>'fara FN'!T109</f>
        <v>in administrare</v>
      </c>
      <c r="K89" s="433" t="str">
        <f>'fara FN'!U109</f>
        <v>mobil</v>
      </c>
      <c r="L89" s="434">
        <f>'fara FN'!W109</f>
        <v>2013</v>
      </c>
      <c r="M89" s="427" t="str">
        <f>'fara FN'!X109</f>
        <v>Armăsar de Montă Publică</v>
      </c>
      <c r="N89" s="427" t="str">
        <f>'fara FN'!Y109</f>
        <v>H24/40L / 642019820561906</v>
      </c>
      <c r="O89" s="432" t="str">
        <f>'fara FN'!Z109</f>
        <v>Herghelia Lucina</v>
      </c>
      <c r="Q89" s="432">
        <f>'fara FN'!A109</f>
        <v>102</v>
      </c>
    </row>
    <row r="90" spans="1:17" ht="45.75" thickBot="1" x14ac:dyDescent="0.3">
      <c r="A90" s="425">
        <f>'anexa detaliat'!A88</f>
        <v>81</v>
      </c>
      <c r="B90" s="460"/>
      <c r="C90" s="426">
        <f>'fara FN'!B111</f>
        <v>157561</v>
      </c>
      <c r="D90" s="427" t="str">
        <f>'fara FN'!D111</f>
        <v>8.23.06</v>
      </c>
      <c r="E90" s="428" t="str">
        <f>'fara FN'!E111</f>
        <v xml:space="preserve"> PRISLOP X-58/P10-58L</v>
      </c>
      <c r="F90" s="428" t="s">
        <v>11916</v>
      </c>
      <c r="G90" s="429">
        <f>'fara FN'!G111</f>
        <v>2010</v>
      </c>
      <c r="H90" s="430">
        <f>'fara FN'!H111</f>
        <v>9400</v>
      </c>
      <c r="I90" s="431" t="str">
        <f>'fara FN'!S111</f>
        <v xml:space="preserve"> Hg 127/03.04.2012;OUG.1 din 04/01/2017;OUG.68 din 06/11/2019</v>
      </c>
      <c r="J90" s="432" t="str">
        <f>'fara FN'!T111</f>
        <v>in administrare</v>
      </c>
      <c r="K90" s="433" t="str">
        <f>'fara FN'!U111</f>
        <v>mobil</v>
      </c>
      <c r="L90" s="434">
        <f>'fara FN'!W111</f>
        <v>2007</v>
      </c>
      <c r="M90" s="427" t="str">
        <f>'fara FN'!X111</f>
        <v>Iapă Mamă</v>
      </c>
      <c r="N90" s="427" t="str">
        <f>'fara FN'!Y111</f>
        <v>P10/58L / 982000101667667</v>
      </c>
      <c r="O90" s="432" t="str">
        <f>'fara FN'!Z111</f>
        <v>Herghelia Lucina</v>
      </c>
      <c r="Q90" s="432">
        <f>'fara FN'!A111</f>
        <v>104</v>
      </c>
    </row>
    <row r="91" spans="1:17" ht="94.5" customHeight="1" x14ac:dyDescent="0.25">
      <c r="A91" s="425">
        <f>'anexa detaliat'!A89</f>
        <v>82</v>
      </c>
      <c r="B91" s="458" t="s">
        <v>19718</v>
      </c>
      <c r="C91" s="426">
        <f>'fara FN'!B114</f>
        <v>157074</v>
      </c>
      <c r="D91" s="427" t="str">
        <f>'fara FN'!D114</f>
        <v>8.23.11</v>
      </c>
      <c r="E91" s="428" t="str">
        <f>'fara FN'!E114</f>
        <v>Glina   /Fu -8D</v>
      </c>
      <c r="F91" s="428" t="s">
        <v>6370</v>
      </c>
      <c r="G91" s="429">
        <f>'fara FN'!G114</f>
        <v>2010</v>
      </c>
      <c r="H91" s="430">
        <f>'fara FN'!H114</f>
        <v>9700</v>
      </c>
      <c r="I91" s="431" t="str">
        <f>'fara FN'!S114</f>
        <v>Hg 127/03.04.2012;OUG.1 din 04/01/2017;OUG.68 din 06/11/2019</v>
      </c>
      <c r="J91" s="432" t="str">
        <f>'fara FN'!T114</f>
        <v>in administrare</v>
      </c>
      <c r="K91" s="433" t="str">
        <f>'fara FN'!U114</f>
        <v>mobil</v>
      </c>
      <c r="L91" s="434">
        <f>'fara FN'!W114</f>
        <v>2007</v>
      </c>
      <c r="M91" s="427" t="str">
        <f>'fara FN'!X114</f>
        <v>Iapă Mamă</v>
      </c>
      <c r="N91" s="427" t="str">
        <f>'fara FN'!Y114</f>
        <v>Fu -8D / 642019820045867</v>
      </c>
      <c r="O91" s="432" t="str">
        <f>'fara FN'!Z114</f>
        <v>Herghelia Rușețu</v>
      </c>
      <c r="Q91" s="432">
        <f>'fara FN'!A114</f>
        <v>107</v>
      </c>
    </row>
    <row r="92" spans="1:17" ht="45" x14ac:dyDescent="0.25">
      <c r="A92" s="425">
        <f>'anexa detaliat'!A90</f>
        <v>83</v>
      </c>
      <c r="B92" s="459"/>
      <c r="C92" s="426">
        <f>'fara FN'!B115</f>
        <v>159131</v>
      </c>
      <c r="D92" s="427" t="str">
        <f>'fara FN'!D115</f>
        <v>8.23.11</v>
      </c>
      <c r="E92" s="428" t="str">
        <f>'fara FN'!E115</f>
        <v>Lizica   Ep  20 / R</v>
      </c>
      <c r="F92" s="428" t="str">
        <f>'fara FN'!P115</f>
        <v>Tara: România; Judet: BUZĂU;Com Ruşeţu;   -; Nr: -;</v>
      </c>
      <c r="G92" s="429">
        <f>'fara FN'!G115</f>
        <v>2012</v>
      </c>
      <c r="H92" s="430">
        <f>'fara FN'!H115</f>
        <v>8900</v>
      </c>
      <c r="I92" s="431" t="str">
        <f>'fara FN'!S115</f>
        <v>HG 598/14-AUG-13;OUG.1 din 04/01/2017;OUG.68 din 06/11/2019</v>
      </c>
      <c r="J92" s="432" t="str">
        <f>'fara FN'!T115</f>
        <v>in administrare</v>
      </c>
      <c r="K92" s="433" t="str">
        <f>'fara FN'!U115</f>
        <v>mobil</v>
      </c>
      <c r="L92" s="434">
        <f>'fara FN'!W115</f>
        <v>2009</v>
      </c>
      <c r="M92" s="427" t="str">
        <f>'fara FN'!X115</f>
        <v>Iapă Mamă</v>
      </c>
      <c r="N92" s="427" t="str">
        <f>'fara FN'!Y115</f>
        <v>Ep  20 /R / 642019820222271</v>
      </c>
      <c r="O92" s="432" t="str">
        <f>'fara FN'!Z115</f>
        <v>Herghelia Rușețu</v>
      </c>
      <c r="Q92" s="432">
        <f>'fara FN'!A115</f>
        <v>108</v>
      </c>
    </row>
    <row r="93" spans="1:17" ht="45" x14ac:dyDescent="0.25">
      <c r="A93" s="425">
        <f>'anexa detaliat'!A91</f>
        <v>84</v>
      </c>
      <c r="B93" s="459"/>
      <c r="C93" s="426">
        <f>'fara FN'!B116</f>
        <v>159133</v>
      </c>
      <c r="D93" s="427" t="str">
        <f>'fara FN'!D116</f>
        <v>8.23.11</v>
      </c>
      <c r="E93" s="428" t="str">
        <f>'fara FN'!E116</f>
        <v>Elvira   Ep  24 /R</v>
      </c>
      <c r="F93" s="428" t="str">
        <f>'fara FN'!P116</f>
        <v>Tara: România; Judet: BUZĂU;Com Ruşeţu;   -; Nr: -;</v>
      </c>
      <c r="G93" s="429">
        <f>'fara FN'!G116</f>
        <v>2012</v>
      </c>
      <c r="H93" s="430">
        <f>'fara FN'!H116</f>
        <v>8900</v>
      </c>
      <c r="I93" s="431" t="str">
        <f>'fara FN'!S116</f>
        <v>HG 598/14-AUG-13;OUG.1 din 04/01/2017;OUG.68 din 06/11/2019</v>
      </c>
      <c r="J93" s="432" t="str">
        <f>'fara FN'!T116</f>
        <v>in administrare</v>
      </c>
      <c r="K93" s="433" t="str">
        <f>'fara FN'!U116</f>
        <v>mobil</v>
      </c>
      <c r="L93" s="434">
        <f>'fara FN'!W116</f>
        <v>2009</v>
      </c>
      <c r="M93" s="427" t="str">
        <f>'fara FN'!X116</f>
        <v>Iapă Mamă</v>
      </c>
      <c r="N93" s="427" t="str">
        <f>'fara FN'!Y116</f>
        <v>Ep  24 /R / 62019820226022</v>
      </c>
      <c r="O93" s="432" t="str">
        <f>'fara FN'!Z116</f>
        <v>Herghelia Rușețu</v>
      </c>
      <c r="Q93" s="432">
        <f>'fara FN'!A116</f>
        <v>109</v>
      </c>
    </row>
    <row r="94" spans="1:17" ht="45" x14ac:dyDescent="0.25">
      <c r="A94" s="425">
        <f>'anexa detaliat'!A92</f>
        <v>85</v>
      </c>
      <c r="B94" s="459"/>
      <c r="C94" s="426">
        <f>'fara FN'!B119</f>
        <v>159211</v>
      </c>
      <c r="D94" s="427" t="str">
        <f>'fara FN'!D119</f>
        <v>8.23.04</v>
      </c>
      <c r="E94" s="428" t="str">
        <f>'fara FN'!E119</f>
        <v>Furioso LXIX - 2 (F 69/2 S)</v>
      </c>
      <c r="F94" s="428" t="s">
        <v>13699</v>
      </c>
      <c r="G94" s="429">
        <f>'fara FN'!G119</f>
        <v>2012</v>
      </c>
      <c r="H94" s="430">
        <f>'fara FN'!H119</f>
        <v>10300</v>
      </c>
      <c r="I94" s="431" t="str">
        <f>'fara FN'!S119</f>
        <v>HG 598/14-AUG-13;OUG.1 din 04/01/2017;OUG.68 din 06/11/2019</v>
      </c>
      <c r="J94" s="432" t="str">
        <f>'fara FN'!T119</f>
        <v>in administrare</v>
      </c>
      <c r="K94" s="433" t="str">
        <f>'fara FN'!U119</f>
        <v>mobil</v>
      </c>
      <c r="L94" s="434">
        <f>'fara FN'!W119</f>
        <v>2009</v>
      </c>
      <c r="M94" s="427" t="str">
        <f>'fara FN'!X119</f>
        <v>Iapă Mamă</v>
      </c>
      <c r="N94" s="427" t="str">
        <f>'fara FN'!Y119</f>
        <v>F69 /2 S / 642019820448423</v>
      </c>
      <c r="O94" s="432" t="str">
        <f>'fara FN'!Z119</f>
        <v>Herghelia Rușețu</v>
      </c>
      <c r="Q94" s="432">
        <f>'fara FN'!A119</f>
        <v>112</v>
      </c>
    </row>
    <row r="95" spans="1:17" ht="45" x14ac:dyDescent="0.25">
      <c r="A95" s="425">
        <f>'anexa detaliat'!A93</f>
        <v>86</v>
      </c>
      <c r="B95" s="459"/>
      <c r="C95" s="426">
        <f>'fara FN'!B120</f>
        <v>160397</v>
      </c>
      <c r="D95" s="427" t="str">
        <f>'fara FN'!D120</f>
        <v>8.23.04</v>
      </c>
      <c r="E95" s="428" t="str">
        <f>'fara FN'!E120</f>
        <v>North  Star   XLIV 2   ( Z 44-2 /S) /642019820448547</v>
      </c>
      <c r="F95" s="428" t="s">
        <v>13699</v>
      </c>
      <c r="G95" s="429">
        <f>'fara FN'!G120</f>
        <v>2013</v>
      </c>
      <c r="H95" s="430">
        <f>'fara FN'!H120</f>
        <v>9400</v>
      </c>
      <c r="I95" s="431" t="str">
        <f>'fara FN'!S120</f>
        <v>HG 1098/10-DEC-14;OUG.1 din 04/01/2017;OUG.68 din 06/11/2019</v>
      </c>
      <c r="J95" s="432" t="str">
        <f>'fara FN'!T120</f>
        <v>in administrare</v>
      </c>
      <c r="K95" s="433" t="str">
        <f>'fara FN'!U120</f>
        <v>mobil</v>
      </c>
      <c r="L95" s="434">
        <f>'fara FN'!W120</f>
        <v>2009</v>
      </c>
      <c r="M95" s="427" t="str">
        <f>'fara FN'!X120</f>
        <v>Iapă Mamă</v>
      </c>
      <c r="N95" s="427" t="str">
        <f>'fara FN'!Y120</f>
        <v>Z44/2S / 642019820448547</v>
      </c>
      <c r="O95" s="432" t="str">
        <f>'fara FN'!Z120</f>
        <v>Herghelia Rușețu</v>
      </c>
      <c r="Q95" s="432">
        <f>'fara FN'!A120</f>
        <v>113</v>
      </c>
    </row>
    <row r="96" spans="1:17" ht="45" x14ac:dyDescent="0.25">
      <c r="A96" s="425">
        <f>'anexa detaliat'!A94</f>
        <v>87</v>
      </c>
      <c r="B96" s="459"/>
      <c r="C96" s="426">
        <f>'fara FN'!B122</f>
        <v>156908</v>
      </c>
      <c r="D96" s="427" t="str">
        <f>'fara FN'!D122</f>
        <v>8.23.11</v>
      </c>
      <c r="E96" s="428" t="str">
        <f>'fara FN'!E122</f>
        <v>Ideea / Jp 50</v>
      </c>
      <c r="F96" s="428" t="s">
        <v>13699</v>
      </c>
      <c r="G96" s="429">
        <f>'fara FN'!G122</f>
        <v>2007</v>
      </c>
      <c r="H96" s="430">
        <f>'fara FN'!H122</f>
        <v>8900</v>
      </c>
      <c r="I96" s="431" t="str">
        <f>'fara FN'!S122</f>
        <v>Hg 127/03.04.2012;OUG.1 din 04/01/2017;OUG.68 din 06/11/2019</v>
      </c>
      <c r="J96" s="432" t="str">
        <f>'fara FN'!T122</f>
        <v>in administrare</v>
      </c>
      <c r="K96" s="433" t="str">
        <f>'fara FN'!U122</f>
        <v>mobil</v>
      </c>
      <c r="L96" s="434">
        <f>'fara FN'!W122</f>
        <v>2003</v>
      </c>
      <c r="M96" s="427" t="str">
        <f>'fara FN'!X122</f>
        <v>Iapă Mamă</v>
      </c>
      <c r="N96" s="427" t="str">
        <f>'fara FN'!Y122</f>
        <v>Jp 50 / 00065DC671</v>
      </c>
      <c r="O96" s="432" t="str">
        <f>'fara FN'!Z122</f>
        <v>Herghelia Rușețu</v>
      </c>
      <c r="Q96" s="432">
        <f>'fara FN'!A122</f>
        <v>115</v>
      </c>
    </row>
    <row r="97" spans="1:17" ht="45" x14ac:dyDescent="0.25">
      <c r="A97" s="425">
        <f>'anexa detaliat'!A95</f>
        <v>88</v>
      </c>
      <c r="B97" s="459"/>
      <c r="C97" s="426">
        <f>'fara FN'!B123</f>
        <v>156933</v>
      </c>
      <c r="D97" s="427" t="str">
        <f>'fara FN'!D123</f>
        <v>8.23.11</v>
      </c>
      <c r="E97" s="428" t="str">
        <f>'fara FN'!E123</f>
        <v>Agitata /   Us-7  R</v>
      </c>
      <c r="F97" s="428" t="s">
        <v>13699</v>
      </c>
      <c r="G97" s="429">
        <f>'fara FN'!G123</f>
        <v>2009</v>
      </c>
      <c r="H97" s="430">
        <f>'fara FN'!H123</f>
        <v>8900</v>
      </c>
      <c r="I97" s="431" t="str">
        <f>'fara FN'!S123</f>
        <v>Hg 127/03.04.2012;OUG.1 din 04/01/2017;OUG.68 din 06/11/2019</v>
      </c>
      <c r="J97" s="432" t="str">
        <f>'fara FN'!T123</f>
        <v>in administrare</v>
      </c>
      <c r="K97" s="433" t="str">
        <f>'fara FN'!U123</f>
        <v>mobil</v>
      </c>
      <c r="L97" s="434">
        <f>'fara FN'!W123</f>
        <v>2006</v>
      </c>
      <c r="M97" s="427" t="str">
        <f>'fara FN'!X123</f>
        <v>Iapă Mamă</v>
      </c>
      <c r="N97" s="427" t="str">
        <f>'fara FN'!Y123</f>
        <v>Us 7 R / 00065318EF</v>
      </c>
      <c r="O97" s="432" t="str">
        <f>'fara FN'!Z123</f>
        <v>Herghelia Rușețu</v>
      </c>
      <c r="Q97" s="432">
        <f>'fara FN'!A123</f>
        <v>116</v>
      </c>
    </row>
    <row r="98" spans="1:17" ht="45" x14ac:dyDescent="0.25">
      <c r="A98" s="425">
        <f>'anexa detaliat'!A96</f>
        <v>89</v>
      </c>
      <c r="B98" s="459"/>
      <c r="C98" s="426">
        <f>'fara FN'!B124</f>
        <v>151748</v>
      </c>
      <c r="D98" s="427" t="str">
        <f>'fara FN'!D124</f>
        <v>8.23.04</v>
      </c>
      <c r="E98" s="428" t="str">
        <f>'fara FN'!E124</f>
        <v>FURIOSO LXV-20</v>
      </c>
      <c r="F98" s="428" t="s">
        <v>13699</v>
      </c>
      <c r="G98" s="429">
        <f>'fara FN'!G124</f>
        <v>2004</v>
      </c>
      <c r="H98" s="430">
        <f>'fara FN'!H124</f>
        <v>2500</v>
      </c>
      <c r="I98" s="431" t="str">
        <f>'fara FN'!S124</f>
        <v>;;OUG.1 din 04/01/2017;OUG.68 din 06/11/2019</v>
      </c>
      <c r="J98" s="432" t="str">
        <f>'fara FN'!T124</f>
        <v>in administrare</v>
      </c>
      <c r="K98" s="433" t="s">
        <v>9923</v>
      </c>
      <c r="L98" s="434">
        <f>'fara FN'!W124</f>
        <v>1999</v>
      </c>
      <c r="M98" s="427" t="str">
        <f>'fara FN'!X124</f>
        <v>Armăsar Pepinier</v>
      </c>
      <c r="N98" s="427" t="str">
        <f>'fara FN'!Y124</f>
        <v>F 65/20B / 000658D746</v>
      </c>
      <c r="O98" s="432" t="str">
        <f>'fara FN'!Z124</f>
        <v>Herghelia Rușețu</v>
      </c>
      <c r="Q98" s="432">
        <f>'fara FN'!A124</f>
        <v>117</v>
      </c>
    </row>
    <row r="99" spans="1:17" ht="60" customHeight="1" x14ac:dyDescent="0.25">
      <c r="A99" s="425">
        <f>'anexa detaliat'!A97</f>
        <v>90</v>
      </c>
      <c r="B99" s="459"/>
      <c r="C99" s="426">
        <f>'fara FN'!B125</f>
        <v>164951</v>
      </c>
      <c r="D99" s="427" t="str">
        <f>'fara FN'!D125</f>
        <v>8.23.07</v>
      </c>
      <c r="E99" s="428" t="str">
        <f>'fara FN'!E125</f>
        <v>Favory XXXVI - 15 ( F36 / 15 F)642019820373347</v>
      </c>
      <c r="F99" s="428" t="str">
        <f>'fara FN'!P125</f>
        <v>Tara: România; Judet: BRAŞOV;Com Voila;   -; Nr: -; sat Sâmbăta de Jos, str. 1 Decembrie 1918</v>
      </c>
      <c r="G99" s="429">
        <f>'fara FN'!G125</f>
        <v>2016</v>
      </c>
      <c r="H99" s="430">
        <f>'fara FN'!H125</f>
        <v>10000</v>
      </c>
      <c r="I99" s="431" t="str">
        <f>'fara FN'!S125</f>
        <v>HG. 118/27.02.2019;HG.118/27.02.2019;OUG.68 din 06/11/2019</v>
      </c>
      <c r="J99" s="432" t="str">
        <f>'fara FN'!T125</f>
        <v>in administrare</v>
      </c>
      <c r="K99" s="433" t="str">
        <f>'fara FN'!U125</f>
        <v>mobil</v>
      </c>
      <c r="L99" s="434">
        <f>'fara FN'!W125</f>
        <v>2013</v>
      </c>
      <c r="M99" s="427" t="str">
        <f>'fara FN'!X125</f>
        <v>Armăsar de Montă Publică</v>
      </c>
      <c r="N99" s="427" t="str">
        <f>'fara FN'!Y125</f>
        <v>F 36 / 15 F / 642019820373347</v>
      </c>
      <c r="O99" s="432" t="str">
        <f>'fara FN'!Z125</f>
        <v>Herghelia Sâmbăta de Jos</v>
      </c>
      <c r="Q99" s="432">
        <f>'fara FN'!A125</f>
        <v>118</v>
      </c>
    </row>
    <row r="100" spans="1:17" ht="60" x14ac:dyDescent="0.25">
      <c r="A100" s="425">
        <f>'anexa detaliat'!A98</f>
        <v>91</v>
      </c>
      <c r="B100" s="459"/>
      <c r="C100" s="426">
        <f>'fara FN'!B126</f>
        <v>164952</v>
      </c>
      <c r="D100" s="427" t="str">
        <f>'fara FN'!D126</f>
        <v>8.23.07</v>
      </c>
      <c r="E100" s="428" t="str">
        <f>'fara FN'!E126</f>
        <v>Pluto XXI - 23 ( P 21 / 23 F) 642019820344641</v>
      </c>
      <c r="F100" s="428" t="str">
        <f>'fara FN'!P126</f>
        <v>Tara: România; Judet: BRAŞOV;Com Voila;   -; Nr: -; sat Sâmbăta de Jos, str. 1 Decembrie 1918</v>
      </c>
      <c r="G100" s="429">
        <f>'fara FN'!G126</f>
        <v>2016</v>
      </c>
      <c r="H100" s="430">
        <f>'fara FN'!H126</f>
        <v>10000</v>
      </c>
      <c r="I100" s="431" t="str">
        <f>'fara FN'!S126</f>
        <v>HG. 118/27.02.2019;OUG.68 din 06/11/2019</v>
      </c>
      <c r="J100" s="432" t="str">
        <f>'fara FN'!T126</f>
        <v>in administrare</v>
      </c>
      <c r="K100" s="433" t="str">
        <f>'fara FN'!U126</f>
        <v>mobil</v>
      </c>
      <c r="L100" s="434">
        <f>'fara FN'!W126</f>
        <v>2013</v>
      </c>
      <c r="M100" s="427" t="str">
        <f>'fara FN'!X126</f>
        <v>Armăsar de Montă Publică</v>
      </c>
      <c r="N100" s="427" t="str">
        <f>'fara FN'!Y126</f>
        <v>P 21 / 23 F / 642019820344641</v>
      </c>
      <c r="O100" s="432" t="str">
        <f>'fara FN'!Z126</f>
        <v>Herghelia Sâmbăta de Jos</v>
      </c>
      <c r="Q100" s="432">
        <f>'fara FN'!A126</f>
        <v>119</v>
      </c>
    </row>
    <row r="101" spans="1:17" ht="60" x14ac:dyDescent="0.25">
      <c r="A101" s="425">
        <f>'anexa detaliat'!A99</f>
        <v>92</v>
      </c>
      <c r="B101" s="459"/>
      <c r="C101" s="426">
        <f>'fara FN'!B127</f>
        <v>156815</v>
      </c>
      <c r="D101" s="427" t="str">
        <f>'fara FN'!D127</f>
        <v>8.23.07</v>
      </c>
      <c r="E101" s="428" t="str">
        <f>'fara FN'!E127</f>
        <v>767 Pluto XIX - 56 / P 19 - 56 F</v>
      </c>
      <c r="F101" s="428" t="s">
        <v>14518</v>
      </c>
      <c r="G101" s="429">
        <f>'fara FN'!G127</f>
        <v>2005</v>
      </c>
      <c r="H101" s="430">
        <f>'fara FN'!H127</f>
        <v>7600</v>
      </c>
      <c r="I101" s="431" t="str">
        <f>'fara FN'!S127</f>
        <v>Hg 127/03.04.2012;OUG.1 din 04/01/2017;OUG.68 din 06/11/2019</v>
      </c>
      <c r="J101" s="432" t="str">
        <f>'fara FN'!T127</f>
        <v>in administrare</v>
      </c>
      <c r="K101" s="433" t="str">
        <f>'fara FN'!U127</f>
        <v>mobil</v>
      </c>
      <c r="L101" s="434">
        <f>'fara FN'!W127</f>
        <v>2002</v>
      </c>
      <c r="M101" s="427" t="str">
        <f>'fara FN'!X127</f>
        <v>Iapă Mamă</v>
      </c>
      <c r="N101" s="427" t="str">
        <f>'fara FN'!Y127</f>
        <v>P 19 / 56 F / 00065DBE24</v>
      </c>
      <c r="O101" s="432" t="str">
        <f>'fara FN'!Z127</f>
        <v>Herghelia Sâmbăta de Jos</v>
      </c>
      <c r="Q101" s="432">
        <f>'fara FN'!A127</f>
        <v>120</v>
      </c>
    </row>
    <row r="102" spans="1:17" ht="60" x14ac:dyDescent="0.25">
      <c r="A102" s="425">
        <f>'anexa detaliat'!A100</f>
        <v>93</v>
      </c>
      <c r="B102" s="459"/>
      <c r="C102" s="426">
        <f>'fara FN'!B128</f>
        <v>156818</v>
      </c>
      <c r="D102" s="427" t="str">
        <f>'fara FN'!D128</f>
        <v>8.23.07</v>
      </c>
      <c r="E102" s="428" t="str">
        <f>'fara FN'!E128</f>
        <v>782 Tulipan XIX - 3 / T 19 -3 F</v>
      </c>
      <c r="F102" s="428" t="s">
        <v>14518</v>
      </c>
      <c r="G102" s="429">
        <f>'fara FN'!G128</f>
        <v>2006</v>
      </c>
      <c r="H102" s="430">
        <f>'fara FN'!H128</f>
        <v>7220</v>
      </c>
      <c r="I102" s="431" t="str">
        <f>'fara FN'!S128</f>
        <v>Hg 127/03.04.2012;OUG.1 din 04/01/2017;OUG.68 din 06/11/2019</v>
      </c>
      <c r="J102" s="432" t="str">
        <f>'fara FN'!T128</f>
        <v>in administrare</v>
      </c>
      <c r="K102" s="433" t="str">
        <f>'fara FN'!U128</f>
        <v>mobil</v>
      </c>
      <c r="L102" s="434">
        <f>'fara FN'!W128</f>
        <v>2003</v>
      </c>
      <c r="M102" s="427" t="str">
        <f>'fara FN'!X128</f>
        <v>Iapă Mamă</v>
      </c>
      <c r="N102" s="427" t="str">
        <f>'fara FN'!Y128</f>
        <v>T 19 / 3 F / 00065EC2EF</v>
      </c>
      <c r="O102" s="432" t="str">
        <f>'fara FN'!Z128</f>
        <v>Herghelia Sâmbăta de Jos</v>
      </c>
      <c r="Q102" s="432">
        <f>'fara FN'!A128</f>
        <v>121</v>
      </c>
    </row>
    <row r="103" spans="1:17" ht="60.75" thickBot="1" x14ac:dyDescent="0.3">
      <c r="A103" s="425">
        <f>'anexa detaliat'!A101</f>
        <v>94</v>
      </c>
      <c r="B103" s="460"/>
      <c r="C103" s="426">
        <f>'fara FN'!B129</f>
        <v>156825</v>
      </c>
      <c r="D103" s="427" t="str">
        <f>'fara FN'!D129</f>
        <v>8.23.07</v>
      </c>
      <c r="E103" s="428" t="str">
        <f>'fara FN'!E129</f>
        <v>Maestoso XLIV - 3/ M 44 - 3 F</v>
      </c>
      <c r="F103" s="428" t="s">
        <v>14518</v>
      </c>
      <c r="G103" s="429">
        <f>'fara FN'!G129</f>
        <v>2006</v>
      </c>
      <c r="H103" s="430">
        <f>'fara FN'!H129</f>
        <v>7400</v>
      </c>
      <c r="I103" s="431" t="str">
        <f>'fara FN'!S129</f>
        <v>Hg 127/03.04.2012;OUG.1 din 04/01/2017;OUG.68 din 06/11/2019</v>
      </c>
      <c r="J103" s="432" t="str">
        <f>'fara FN'!T129</f>
        <v>in administrare</v>
      </c>
      <c r="K103" s="433" t="str">
        <f>'fara FN'!U129</f>
        <v>mobil</v>
      </c>
      <c r="L103" s="434">
        <f>'fara FN'!W129</f>
        <v>2003</v>
      </c>
      <c r="M103" s="427" t="str">
        <f>'fara FN'!X129</f>
        <v>Armăsar de Montă Publică</v>
      </c>
      <c r="N103" s="427" t="str">
        <f>'fara FN'!Y129</f>
        <v>M 44 / 3 F / 00065D7FB5</v>
      </c>
      <c r="O103" s="432" t="str">
        <f>'fara FN'!Z129</f>
        <v>Herghelia Sâmbăta de Jos</v>
      </c>
      <c r="Q103" s="432">
        <f>'fara FN'!A129</f>
        <v>122</v>
      </c>
    </row>
    <row r="104" spans="1:17" ht="94.5" customHeight="1" x14ac:dyDescent="0.25">
      <c r="A104" s="425">
        <f>'anexa detaliat'!A102</f>
        <v>95</v>
      </c>
      <c r="B104" s="459" t="s">
        <v>19718</v>
      </c>
      <c r="C104" s="426">
        <f>'fara FN'!B130</f>
        <v>156853</v>
      </c>
      <c r="D104" s="427" t="str">
        <f>'fara FN'!D130</f>
        <v>8.23.07</v>
      </c>
      <c r="E104" s="428" t="str">
        <f>'fara FN'!E130</f>
        <v>Favory XXXV-58 / F 35-58F</v>
      </c>
      <c r="F104" s="428" t="s">
        <v>14518</v>
      </c>
      <c r="G104" s="429">
        <f>'fara FN'!G130</f>
        <v>2009</v>
      </c>
      <c r="H104" s="430">
        <f>'fara FN'!H130</f>
        <v>9400</v>
      </c>
      <c r="I104" s="431" t="str">
        <f>'fara FN'!S130</f>
        <v>Hg 127/03.04.2012;OUG.1 din 04/01/2017;OUG.68 din 06/11/2019</v>
      </c>
      <c r="J104" s="432" t="str">
        <f>'fara FN'!T130</f>
        <v>in administrare</v>
      </c>
      <c r="K104" s="433" t="str">
        <f>'fara FN'!U130</f>
        <v>mobil</v>
      </c>
      <c r="L104" s="434">
        <f>'fara FN'!W130</f>
        <v>2005</v>
      </c>
      <c r="M104" s="427" t="str">
        <f>'fara FN'!X130</f>
        <v>Iapă Mamă</v>
      </c>
      <c r="N104" s="427" t="str">
        <f>'fara FN'!Y130</f>
        <v>F 35 / 58 F / 000658E91C</v>
      </c>
      <c r="O104" s="432" t="str">
        <f>'fara FN'!Z130</f>
        <v>Herghelia Sâmbăta de Jos</v>
      </c>
      <c r="Q104" s="432">
        <f>'fara FN'!A130</f>
        <v>123</v>
      </c>
    </row>
    <row r="105" spans="1:17" ht="60" x14ac:dyDescent="0.25">
      <c r="A105" s="425">
        <f>'anexa detaliat'!A103</f>
        <v>96</v>
      </c>
      <c r="B105" s="459"/>
      <c r="C105" s="426">
        <f>'fara FN'!B131</f>
        <v>156855</v>
      </c>
      <c r="D105" s="427" t="str">
        <f>'fara FN'!D131</f>
        <v>8.23.07</v>
      </c>
      <c r="E105" s="428" t="str">
        <f>'fara FN'!E131</f>
        <v>Favory XXXV-60 / F 35-60F</v>
      </c>
      <c r="F105" s="428" t="s">
        <v>14518</v>
      </c>
      <c r="G105" s="429">
        <f>'fara FN'!G131</f>
        <v>2009</v>
      </c>
      <c r="H105" s="430">
        <f>'fara FN'!H131</f>
        <v>10300</v>
      </c>
      <c r="I105" s="431" t="str">
        <f>'fara FN'!S131</f>
        <v>Hg 127/03.04.2012;OUG.1 din 04/01/2017;OUG.68 din 06/11/2019</v>
      </c>
      <c r="J105" s="432" t="str">
        <f>'fara FN'!T131</f>
        <v>in administrare</v>
      </c>
      <c r="K105" s="433" t="str">
        <f>'fara FN'!U131</f>
        <v>mobil</v>
      </c>
      <c r="L105" s="434">
        <f>'fara FN'!W131</f>
        <v>2006</v>
      </c>
      <c r="M105" s="427" t="str">
        <f>'fara FN'!X131</f>
        <v>Iapă Mamă</v>
      </c>
      <c r="N105" s="427" t="str">
        <f>'fara FN'!Y131</f>
        <v>F 35 / 60 F / 00065D71AF</v>
      </c>
      <c r="O105" s="432" t="str">
        <f>'fara FN'!Z131</f>
        <v>Herghelia Sâmbăta de Jos</v>
      </c>
      <c r="Q105" s="432">
        <f>'fara FN'!A131</f>
        <v>124</v>
      </c>
    </row>
    <row r="106" spans="1:17" ht="60" x14ac:dyDescent="0.25">
      <c r="A106" s="425">
        <f>'anexa detaliat'!A104</f>
        <v>97</v>
      </c>
      <c r="B106" s="459"/>
      <c r="C106" s="426">
        <f>'fara FN'!B132</f>
        <v>156881</v>
      </c>
      <c r="D106" s="427" t="str">
        <f>'fara FN'!D132</f>
        <v>8.23.07</v>
      </c>
      <c r="E106" s="428" t="str">
        <f>'fara FN'!E132</f>
        <v>Neapolitano XXXII-6/N 32- 6 F</v>
      </c>
      <c r="F106" s="428" t="s">
        <v>14518</v>
      </c>
      <c r="G106" s="429">
        <f>'fara FN'!G132</f>
        <v>2010</v>
      </c>
      <c r="H106" s="430">
        <f>'fara FN'!H132</f>
        <v>10300</v>
      </c>
      <c r="I106" s="431" t="str">
        <f>'fara FN'!S132</f>
        <v>Hg 127/03.04.2012;OUG.1 din 04/01/2017;OUG.68 din 06/11/2019</v>
      </c>
      <c r="J106" s="432" t="str">
        <f>'fara FN'!T132</f>
        <v>in administrare</v>
      </c>
      <c r="K106" s="433" t="str">
        <f>'fara FN'!U132</f>
        <v>mobil</v>
      </c>
      <c r="L106" s="434">
        <f>'fara FN'!W132</f>
        <v>2007</v>
      </c>
      <c r="M106" s="427" t="str">
        <f>'fara FN'!X132</f>
        <v>Iapă Mamă</v>
      </c>
      <c r="N106" s="427" t="str">
        <f>'fara FN'!Y132</f>
        <v>N 32 / 6 F / 642019820191162</v>
      </c>
      <c r="O106" s="432" t="str">
        <f>'fara FN'!Z132</f>
        <v>Herghelia Sâmbăta de Jos</v>
      </c>
      <c r="Q106" s="432">
        <f>'fara FN'!A132</f>
        <v>125</v>
      </c>
    </row>
    <row r="107" spans="1:17" ht="60.75" thickBot="1" x14ac:dyDescent="0.3">
      <c r="A107" s="435">
        <f>'anexa detaliat'!A105</f>
        <v>98</v>
      </c>
      <c r="B107" s="460"/>
      <c r="C107" s="436">
        <f>'fara FN'!B133</f>
        <v>157812</v>
      </c>
      <c r="D107" s="437" t="str">
        <f>'fara FN'!D133</f>
        <v>8.23.07</v>
      </c>
      <c r="E107" s="438" t="str">
        <f>'fara FN'!E133</f>
        <v>Favory XXXV - 37 ( F 35 / 37 F)</v>
      </c>
      <c r="F107" s="438" t="s">
        <v>14518</v>
      </c>
      <c r="G107" s="439">
        <f>'fara FN'!G133</f>
        <v>2011</v>
      </c>
      <c r="H107" s="440">
        <f>'fara FN'!H133</f>
        <v>9400</v>
      </c>
      <c r="I107" s="441" t="str">
        <f>'fara FN'!S133</f>
        <v>Hg 803/31.07.2012;OUG.1 din 04/01/2017;OUG.68 din 06/11/2019</v>
      </c>
      <c r="J107" s="442" t="str">
        <f>'fara FN'!T133</f>
        <v>in administrare</v>
      </c>
      <c r="K107" s="443" t="str">
        <f>'fara FN'!U133</f>
        <v>mobil</v>
      </c>
      <c r="L107" s="444">
        <f>'fara FN'!W133</f>
        <v>2002</v>
      </c>
      <c r="M107" s="437" t="str">
        <f>'fara FN'!X133</f>
        <v>Iapă Mamă</v>
      </c>
      <c r="N107" s="437" t="str">
        <f>'fara FN'!Y133</f>
        <v>F 35 / 37 F / 000658C9F1</v>
      </c>
      <c r="O107" s="442" t="str">
        <f>'fara FN'!Z133</f>
        <v>Herghelia Sâmbăta de Jos</v>
      </c>
      <c r="Q107" s="442">
        <f>'fara FN'!A133</f>
        <v>126</v>
      </c>
    </row>
    <row r="108" spans="1:17" ht="15.75" thickBot="1" x14ac:dyDescent="0.3">
      <c r="H108" s="445">
        <f>SUM(H10:H107)</f>
        <v>866735</v>
      </c>
    </row>
  </sheetData>
  <autoFilter ref="A9:O108" xr:uid="{373D2570-4FCA-43B5-8228-B78ADB71F1EE}"/>
  <mergeCells count="23">
    <mergeCell ref="B91:B103"/>
    <mergeCell ref="B104:B107"/>
    <mergeCell ref="L7:O7"/>
    <mergeCell ref="A3:O3"/>
    <mergeCell ref="A4:O4"/>
    <mergeCell ref="A5:O5"/>
    <mergeCell ref="A7:A8"/>
    <mergeCell ref="B7:B8"/>
    <mergeCell ref="C7:C8"/>
    <mergeCell ref="D7:D8"/>
    <mergeCell ref="E7:E8"/>
    <mergeCell ref="F7:F8"/>
    <mergeCell ref="G7:G8"/>
    <mergeCell ref="H7:H8"/>
    <mergeCell ref="I7:J7"/>
    <mergeCell ref="B10:B22"/>
    <mergeCell ref="B66:B77"/>
    <mergeCell ref="B78:B90"/>
    <mergeCell ref="K7:K8"/>
    <mergeCell ref="B23:B33"/>
    <mergeCell ref="B34:B43"/>
    <mergeCell ref="B44:B54"/>
    <mergeCell ref="B55:B65"/>
  </mergeCells>
  <phoneticPr fontId="16" type="noConversion"/>
  <pageMargins left="0.36811023599999998" right="0.36811023599999998" top="0.40748031499999998" bottom="0.35433070866141703" header="0.118110236220472" footer="0.196850393700787"/>
  <pageSetup paperSize="9" scale="69" fitToHeight="0" orientation="landscape" r:id="rId1"/>
  <headerFooter>
    <oddHeader>&amp;C
&amp;G</oddHeader>
    <oddFooter xml:space="preserve">&amp;C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37B3-519E-4D98-A53D-66E5058DC7F0}">
  <sheetPr>
    <pageSetUpPr fitToPage="1"/>
  </sheetPr>
  <dimension ref="A1:Q108"/>
  <sheetViews>
    <sheetView view="pageBreakPreview" zoomScale="60" zoomScaleNormal="100" workbookViewId="0">
      <selection activeCell="F97" sqref="F97"/>
    </sheetView>
  </sheetViews>
  <sheetFormatPr defaultRowHeight="15" x14ac:dyDescent="0.25"/>
  <cols>
    <col min="1" max="1" width="4.85546875" style="286" customWidth="1"/>
    <col min="2" max="2" width="13" style="26" customWidth="1"/>
    <col min="3" max="3" width="9.5703125" style="286" customWidth="1"/>
    <col min="4" max="4" width="9.140625" style="286"/>
    <col min="5" max="5" width="25.5703125" style="26" customWidth="1"/>
    <col min="6" max="6" width="23.85546875" style="26" customWidth="1"/>
    <col min="7" max="7" width="9" style="286" customWidth="1"/>
    <col min="8" max="8" width="10.85546875" style="26" customWidth="1"/>
    <col min="9" max="9" width="31.42578125" style="26" customWidth="1"/>
    <col min="10" max="10" width="13.42578125" style="286" customWidth="1"/>
    <col min="11" max="11" width="7.85546875" style="286" customWidth="1"/>
    <col min="12" max="12" width="7.28515625" style="286" customWidth="1"/>
    <col min="13" max="13" width="9.140625" style="286"/>
    <col min="14" max="14" width="18.140625" style="286" customWidth="1"/>
    <col min="15" max="15" width="12.7109375" style="286" customWidth="1"/>
    <col min="16" max="16" width="9.140625" style="26"/>
    <col min="17" max="17" width="0" style="26" hidden="1" customWidth="1"/>
    <col min="18" max="16384" width="9.140625" style="26"/>
  </cols>
  <sheetData>
    <row r="1" spans="1:17" x14ac:dyDescent="0.25">
      <c r="N1" s="374"/>
      <c r="O1" s="374" t="s">
        <v>19674</v>
      </c>
    </row>
    <row r="2" spans="1:17" x14ac:dyDescent="0.25">
      <c r="O2" s="375"/>
    </row>
    <row r="3" spans="1:17" ht="30" customHeight="1" x14ac:dyDescent="0.25">
      <c r="A3" s="484" t="s">
        <v>1</v>
      </c>
      <c r="B3" s="484"/>
      <c r="C3" s="484"/>
      <c r="D3" s="484"/>
      <c r="E3" s="484"/>
      <c r="F3" s="484"/>
      <c r="G3" s="484"/>
      <c r="H3" s="484"/>
      <c r="I3" s="484"/>
      <c r="J3" s="484"/>
      <c r="K3" s="484"/>
      <c r="L3" s="484"/>
      <c r="M3" s="484"/>
      <c r="N3" s="484"/>
      <c r="O3" s="484"/>
    </row>
    <row r="4" spans="1:17" ht="30" customHeight="1" x14ac:dyDescent="0.25">
      <c r="A4" s="484" t="s">
        <v>19675</v>
      </c>
      <c r="B4" s="484"/>
      <c r="C4" s="484"/>
      <c r="D4" s="484"/>
      <c r="E4" s="484"/>
      <c r="F4" s="484"/>
      <c r="G4" s="484"/>
      <c r="H4" s="484"/>
      <c r="I4" s="484"/>
      <c r="J4" s="484"/>
      <c r="K4" s="484"/>
      <c r="L4" s="484"/>
      <c r="M4" s="484"/>
      <c r="N4" s="484"/>
      <c r="O4" s="484"/>
    </row>
    <row r="5" spans="1:17" ht="30" customHeight="1" x14ac:dyDescent="0.25">
      <c r="A5" s="485" t="s">
        <v>19676</v>
      </c>
      <c r="B5" s="485"/>
      <c r="C5" s="485"/>
      <c r="D5" s="485"/>
      <c r="E5" s="485"/>
      <c r="F5" s="485"/>
      <c r="G5" s="485"/>
      <c r="H5" s="485"/>
      <c r="I5" s="485"/>
      <c r="J5" s="485"/>
      <c r="K5" s="485"/>
      <c r="L5" s="485"/>
      <c r="M5" s="485"/>
      <c r="N5" s="485"/>
      <c r="O5" s="485"/>
    </row>
    <row r="6" spans="1:17" ht="15.75" thickBot="1" x14ac:dyDescent="0.3">
      <c r="A6" s="283"/>
      <c r="B6" s="295"/>
      <c r="C6" s="372"/>
      <c r="D6" s="372"/>
      <c r="E6" s="372"/>
      <c r="F6" s="372"/>
      <c r="G6" s="372"/>
      <c r="H6" s="372"/>
      <c r="I6" s="372"/>
      <c r="J6" s="372"/>
      <c r="K6" s="372"/>
      <c r="L6" s="372"/>
      <c r="M6" s="372"/>
      <c r="N6" s="375"/>
      <c r="O6" s="283"/>
    </row>
    <row r="7" spans="1:17" ht="24.75" customHeight="1" x14ac:dyDescent="0.25">
      <c r="A7" s="481" t="s">
        <v>2</v>
      </c>
      <c r="B7" s="486" t="s">
        <v>19677</v>
      </c>
      <c r="C7" s="488" t="s">
        <v>19678</v>
      </c>
      <c r="D7" s="490" t="s">
        <v>19679</v>
      </c>
      <c r="E7" s="474" t="s">
        <v>19680</v>
      </c>
      <c r="F7" s="476" t="s">
        <v>19681</v>
      </c>
      <c r="G7" s="492" t="s">
        <v>19701</v>
      </c>
      <c r="H7" s="494" t="s">
        <v>19683</v>
      </c>
      <c r="I7" s="496" t="s">
        <v>19684</v>
      </c>
      <c r="J7" s="492"/>
      <c r="K7" s="497" t="s">
        <v>19685</v>
      </c>
      <c r="L7" s="463" t="s">
        <v>19686</v>
      </c>
      <c r="M7" s="464"/>
      <c r="N7" s="464"/>
      <c r="O7" s="465"/>
    </row>
    <row r="8" spans="1:17" ht="33.75" customHeight="1" thickBot="1" x14ac:dyDescent="0.3">
      <c r="A8" s="482"/>
      <c r="B8" s="487"/>
      <c r="C8" s="489"/>
      <c r="D8" s="491"/>
      <c r="E8" s="475"/>
      <c r="F8" s="477"/>
      <c r="G8" s="493"/>
      <c r="H8" s="495"/>
      <c r="I8" s="311" t="s">
        <v>19687</v>
      </c>
      <c r="J8" s="312" t="s">
        <v>19688</v>
      </c>
      <c r="K8" s="498"/>
      <c r="L8" s="313" t="s">
        <v>19689</v>
      </c>
      <c r="M8" s="314" t="s">
        <v>19690</v>
      </c>
      <c r="N8" s="315" t="s">
        <v>19691</v>
      </c>
      <c r="O8" s="316" t="s">
        <v>19702</v>
      </c>
    </row>
    <row r="9" spans="1:17" ht="15.75" thickBot="1" x14ac:dyDescent="0.3">
      <c r="A9" s="368">
        <v>0</v>
      </c>
      <c r="B9" s="369">
        <v>1</v>
      </c>
      <c r="C9" s="370">
        <v>2</v>
      </c>
      <c r="D9" s="371">
        <v>3</v>
      </c>
      <c r="E9" s="370">
        <v>4</v>
      </c>
      <c r="F9" s="371">
        <v>5</v>
      </c>
      <c r="G9" s="370">
        <v>6</v>
      </c>
      <c r="H9" s="371">
        <v>7</v>
      </c>
      <c r="I9" s="370">
        <v>8</v>
      </c>
      <c r="J9" s="371">
        <v>9</v>
      </c>
      <c r="K9" s="370">
        <v>10</v>
      </c>
      <c r="L9" s="371">
        <v>11</v>
      </c>
      <c r="M9" s="370">
        <v>12</v>
      </c>
      <c r="N9" s="371">
        <v>13</v>
      </c>
      <c r="O9" s="371">
        <v>14</v>
      </c>
    </row>
    <row r="10" spans="1:17" ht="69.95" customHeight="1" x14ac:dyDescent="0.25">
      <c r="A10" s="396">
        <f>'anexa detaliat'!A8</f>
        <v>1</v>
      </c>
      <c r="B10" s="481" t="s">
        <v>19693</v>
      </c>
      <c r="C10" s="399">
        <f>'fara FN'!B8</f>
        <v>164689</v>
      </c>
      <c r="D10" s="377" t="str">
        <f>'fara FN'!D8</f>
        <v>8.23.07</v>
      </c>
      <c r="E10" s="378" t="str">
        <f>'fara FN'!E8</f>
        <v>MAESTOSO XLVII-43 (M 47 / 43 HB) 642019820279788</v>
      </c>
      <c r="F10" s="418" t="s">
        <v>19708</v>
      </c>
      <c r="G10" s="379">
        <f>'fara FN'!G8</f>
        <v>2015</v>
      </c>
      <c r="H10" s="393">
        <f>'fara FN'!H8</f>
        <v>10000</v>
      </c>
      <c r="I10" s="390" t="str">
        <f>'fara FN'!S8</f>
        <v>HG. 118/27.02.2019;OUG.68 din 06/11/2019</v>
      </c>
      <c r="J10" s="379" t="str">
        <f>'fara FN'!T8</f>
        <v>in administrare</v>
      </c>
      <c r="K10" s="387" t="str">
        <f>'fara FN'!U8</f>
        <v>mobil</v>
      </c>
      <c r="L10" s="376">
        <f>'fara FN'!W8</f>
        <v>2011</v>
      </c>
      <c r="M10" s="377" t="str">
        <f>'fara FN'!X8</f>
        <v>Armăsar de Montă Publică</v>
      </c>
      <c r="N10" s="377" t="str">
        <f>'fara FN'!Y8</f>
        <v>M47 / 43HB / 642019820279788</v>
      </c>
      <c r="O10" s="379" t="str">
        <f>'fara FN'!Z8</f>
        <v>Herghelia Beclean</v>
      </c>
      <c r="Q10" s="379">
        <f>'fara FN'!A8</f>
        <v>1</v>
      </c>
    </row>
    <row r="11" spans="1:17" ht="69.95" customHeight="1" x14ac:dyDescent="0.25">
      <c r="A11" s="397">
        <f>'anexa detaliat'!A9</f>
        <v>2</v>
      </c>
      <c r="B11" s="482"/>
      <c r="C11" s="386">
        <f>'fara FN'!B9</f>
        <v>148704</v>
      </c>
      <c r="D11" s="373" t="str">
        <f>'fara FN'!D9</f>
        <v>8.23.11</v>
      </c>
      <c r="E11" s="301" t="str">
        <f>'fara FN'!E9</f>
        <v>ARMASAR MONTA PUBLICA DEP.PG.5 CARLOS</v>
      </c>
      <c r="F11" s="428" t="s">
        <v>13812</v>
      </c>
      <c r="G11" s="381">
        <f>'fara FN'!G9</f>
        <v>2003</v>
      </c>
      <c r="H11" s="394">
        <f>'fara FN'!H9</f>
        <v>7600</v>
      </c>
      <c r="I11" s="391" t="str">
        <f>'fara FN'!S9</f>
        <v>OUG 139/2002;;OUG.1 din 04/01/2017;OUG.68 din 06/11/2019</v>
      </c>
      <c r="J11" s="381" t="str">
        <f>'fara FN'!T9</f>
        <v>in administrare</v>
      </c>
      <c r="K11" s="388" t="str">
        <f>'fara FN'!U9</f>
        <v>mobil</v>
      </c>
      <c r="L11" s="380">
        <f>'fara FN'!W9</f>
        <v>2000</v>
      </c>
      <c r="M11" s="373" t="str">
        <f>'fara FN'!X9</f>
        <v>Armăsar de Montă Publică</v>
      </c>
      <c r="N11" s="373" t="str">
        <f>'fara FN'!Y9</f>
        <v>PG 5 / R / 00065D7423</v>
      </c>
      <c r="O11" s="381" t="str">
        <f>'fara FN'!Z9</f>
        <v>Herghelia Cislău</v>
      </c>
      <c r="Q11" s="381">
        <f>'fara FN'!A9</f>
        <v>2</v>
      </c>
    </row>
    <row r="12" spans="1:17" ht="69.95" customHeight="1" x14ac:dyDescent="0.25">
      <c r="A12" s="397">
        <f>'anexa detaliat'!A10</f>
        <v>3</v>
      </c>
      <c r="B12" s="482"/>
      <c r="C12" s="386">
        <f>'fara FN'!B11</f>
        <v>156972</v>
      </c>
      <c r="D12" s="373" t="str">
        <f>'fara FN'!D11</f>
        <v>8.23.10</v>
      </c>
      <c r="E12" s="301" t="str">
        <f>'fara FN'!E11</f>
        <v>Adorata/10 C-Tz</v>
      </c>
      <c r="F12" s="428" t="s">
        <v>13812</v>
      </c>
      <c r="G12" s="381">
        <f>'fara FN'!G11</f>
        <v>2010</v>
      </c>
      <c r="H12" s="394">
        <f>'fara FN'!H11</f>
        <v>10300</v>
      </c>
      <c r="I12" s="391" t="str">
        <f>'fara FN'!S11</f>
        <v>Hg 127/03.04.2012;OUG.1 din 04/01/2017;OUG.68 din 06/11/2019</v>
      </c>
      <c r="J12" s="381" t="str">
        <f>'fara FN'!T11</f>
        <v>in administrare</v>
      </c>
      <c r="K12" s="388" t="str">
        <f>'fara FN'!U11</f>
        <v>mobil</v>
      </c>
      <c r="L12" s="380">
        <f>'fara FN'!W11</f>
        <v>2007</v>
      </c>
      <c r="M12" s="373" t="str">
        <f>'fara FN'!X11</f>
        <v>Iapă Mamă</v>
      </c>
      <c r="N12" s="373" t="str">
        <f>'fara FN'!Y11</f>
        <v xml:space="preserve">10 C/Tz / 000658d434 </v>
      </c>
      <c r="O12" s="381" t="str">
        <f>'fara FN'!Z11</f>
        <v>Herghelia Cislău</v>
      </c>
      <c r="Q12" s="381">
        <f>'fara FN'!A11</f>
        <v>4</v>
      </c>
    </row>
    <row r="13" spans="1:17" ht="69.95" customHeight="1" x14ac:dyDescent="0.25">
      <c r="A13" s="397">
        <f>'anexa detaliat'!A11</f>
        <v>4</v>
      </c>
      <c r="B13" s="482"/>
      <c r="C13" s="386">
        <f>'fara FN'!B12</f>
        <v>159233</v>
      </c>
      <c r="D13" s="373" t="str">
        <f>'fara FN'!D12</f>
        <v>8.23.10</v>
      </c>
      <c r="E13" s="301" t="str">
        <f>'fara FN'!E12</f>
        <v>Aventura (24C/Tz)</v>
      </c>
      <c r="F13" s="428" t="str">
        <f>'fara FN'!P12</f>
        <v>Tara: România; Judet: BUZĂU;Com Cislău;   -; Nr: 2; Aleea Armatei</v>
      </c>
      <c r="G13" s="381">
        <f>'fara FN'!G12</f>
        <v>2012</v>
      </c>
      <c r="H13" s="394">
        <f>'fara FN'!H12</f>
        <v>10300</v>
      </c>
      <c r="I13" s="391" t="str">
        <f>'fara FN'!S12</f>
        <v>HG 598/14-AUG-13;OUG.1 din 04/01/2017;OUG.68 din 06/11/2019</v>
      </c>
      <c r="J13" s="381" t="str">
        <f>'fara FN'!T12</f>
        <v>in administrare</v>
      </c>
      <c r="K13" s="388" t="str">
        <f>'fara FN'!U12</f>
        <v>mobil</v>
      </c>
      <c r="L13" s="380">
        <f>'fara FN'!W12</f>
        <v>2009</v>
      </c>
      <c r="M13" s="373" t="str">
        <f>'fara FN'!X12</f>
        <v>Iapă Mamă</v>
      </c>
      <c r="N13" s="373" t="str">
        <f>'fara FN'!Y12</f>
        <v>24C/Tz / 642019820042810</v>
      </c>
      <c r="O13" s="381" t="str">
        <f>'fara FN'!Z12</f>
        <v>Herghelia Cislău</v>
      </c>
      <c r="Q13" s="381">
        <f>'fara FN'!A12</f>
        <v>5</v>
      </c>
    </row>
    <row r="14" spans="1:17" ht="69.95" customHeight="1" x14ac:dyDescent="0.25">
      <c r="A14" s="397">
        <f>'anexa detaliat'!A12</f>
        <v>5</v>
      </c>
      <c r="B14" s="482"/>
      <c r="C14" s="386">
        <f>'fara FN'!B13</f>
        <v>156950</v>
      </c>
      <c r="D14" s="373" t="str">
        <f>'fara FN'!D13</f>
        <v>8.23.10</v>
      </c>
      <c r="E14" s="301" t="str">
        <f>'fara FN'!E13</f>
        <v>Dilema/59 C-SG</v>
      </c>
      <c r="F14" s="428" t="s">
        <v>13812</v>
      </c>
      <c r="G14" s="381">
        <f>'fara FN'!G13</f>
        <v>2010</v>
      </c>
      <c r="H14" s="394">
        <f>'fara FN'!H13</f>
        <v>9400</v>
      </c>
      <c r="I14" s="391" t="str">
        <f>'fara FN'!S13</f>
        <v>Hg 127/03.04.2012;OUG.1 din 04/01/2017;OUG.68 din 06/11/2019</v>
      </c>
      <c r="J14" s="381" t="str">
        <f>'fara FN'!T13</f>
        <v>in administrare</v>
      </c>
      <c r="K14" s="388" t="str">
        <f>'fara FN'!U13</f>
        <v>mobil</v>
      </c>
      <c r="L14" s="380">
        <f>'fara FN'!W13</f>
        <v>2006</v>
      </c>
      <c r="M14" s="373" t="str">
        <f>'fara FN'!X13</f>
        <v>Iapă Mamă</v>
      </c>
      <c r="N14" s="373" t="str">
        <f>'fara FN'!Y13</f>
        <v>59C / SG /00065EC3B3</v>
      </c>
      <c r="O14" s="381" t="str">
        <f>'fara FN'!Z13</f>
        <v>Herghelia Cislău</v>
      </c>
      <c r="Q14" s="381">
        <f>'fara FN'!A13</f>
        <v>6</v>
      </c>
    </row>
    <row r="15" spans="1:17" ht="69.95" customHeight="1" x14ac:dyDescent="0.25">
      <c r="A15" s="397">
        <f>'anexa detaliat'!A13</f>
        <v>6</v>
      </c>
      <c r="B15" s="482"/>
      <c r="C15" s="386">
        <f>'fara FN'!B14</f>
        <v>156946</v>
      </c>
      <c r="D15" s="373" t="str">
        <f>'fara FN'!D14</f>
        <v>8.23.10</v>
      </c>
      <c r="E15" s="301" t="str">
        <f>'fara FN'!E14</f>
        <v>Hadia/54 C-SG</v>
      </c>
      <c r="F15" s="428" t="s">
        <v>13812</v>
      </c>
      <c r="G15" s="381">
        <f>'fara FN'!G14</f>
        <v>2009</v>
      </c>
      <c r="H15" s="394">
        <f>'fara FN'!H14</f>
        <v>10300</v>
      </c>
      <c r="I15" s="391" t="str">
        <f>'fara FN'!S14</f>
        <v>Hg 127/03.04.2012;OUG.1 din 04/01/2017;OUG.68 din 06/11/2019</v>
      </c>
      <c r="J15" s="381" t="str">
        <f>'fara FN'!T14</f>
        <v>in administrare</v>
      </c>
      <c r="K15" s="388" t="str">
        <f>'fara FN'!U14</f>
        <v>mobil</v>
      </c>
      <c r="L15" s="380">
        <f>'fara FN'!W14</f>
        <v>2005</v>
      </c>
      <c r="M15" s="373" t="str">
        <f>'fara FN'!X14</f>
        <v>Iapă Mamă</v>
      </c>
      <c r="N15" s="373" t="str">
        <f>'fara FN'!Y14</f>
        <v>54C/SG / 00065DDA99</v>
      </c>
      <c r="O15" s="381" t="str">
        <f>'fara FN'!Z14</f>
        <v>Herghelia Cislău</v>
      </c>
      <c r="Q15" s="381">
        <f>'fara FN'!A14</f>
        <v>7</v>
      </c>
    </row>
    <row r="16" spans="1:17" ht="69.95" customHeight="1" x14ac:dyDescent="0.25">
      <c r="A16" s="397">
        <f>'anexa detaliat'!A14</f>
        <v>7</v>
      </c>
      <c r="B16" s="482"/>
      <c r="C16" s="386">
        <f>'fara FN'!B15</f>
        <v>156974</v>
      </c>
      <c r="D16" s="373" t="str">
        <f>'fara FN'!D15</f>
        <v>8.23.10</v>
      </c>
      <c r="E16" s="301" t="str">
        <f>'fara FN'!E15</f>
        <v>Lisa/9 C-Tz</v>
      </c>
      <c r="F16" s="428" t="s">
        <v>13812</v>
      </c>
      <c r="G16" s="381">
        <f>'fara FN'!G15</f>
        <v>2010</v>
      </c>
      <c r="H16" s="394">
        <f>'fara FN'!H15</f>
        <v>9400</v>
      </c>
      <c r="I16" s="391" t="str">
        <f>'fara FN'!S15</f>
        <v>Hg 127/03.04.2012;OUG.1 din 04/01/2017;OUG.68 din 06/11/2019</v>
      </c>
      <c r="J16" s="381" t="str">
        <f>'fara FN'!T15</f>
        <v>in administrare</v>
      </c>
      <c r="K16" s="388" t="str">
        <f>'fara FN'!U15</f>
        <v>mobil</v>
      </c>
      <c r="L16" s="380">
        <f>'fara FN'!W15</f>
        <v>2007</v>
      </c>
      <c r="M16" s="373" t="str">
        <f>'fara FN'!X15</f>
        <v>Iapă Mamă</v>
      </c>
      <c r="N16" s="373" t="str">
        <f>'fara FN'!Y15</f>
        <v>9 C/ Tz / 000658E4AE</v>
      </c>
      <c r="O16" s="381" t="str">
        <f>'fara FN'!Z15</f>
        <v>Herghelia Cislău</v>
      </c>
      <c r="Q16" s="381">
        <f>'fara FN'!A15</f>
        <v>8</v>
      </c>
    </row>
    <row r="17" spans="1:17" ht="69.95" customHeight="1" x14ac:dyDescent="0.25">
      <c r="A17" s="397">
        <f>'anexa detaliat'!A15</f>
        <v>8</v>
      </c>
      <c r="B17" s="482"/>
      <c r="C17" s="386">
        <f>'fara FN'!B16</f>
        <v>156977</v>
      </c>
      <c r="D17" s="373" t="str">
        <f>'fara FN'!D16</f>
        <v>8.23.10</v>
      </c>
      <c r="E17" s="301" t="str">
        <f>'fara FN'!E16</f>
        <v>Troia/6 C-Va</v>
      </c>
      <c r="F17" s="428" t="s">
        <v>13812</v>
      </c>
      <c r="G17" s="381">
        <f>'fara FN'!G16</f>
        <v>2010</v>
      </c>
      <c r="H17" s="394">
        <f>'fara FN'!H16</f>
        <v>9400</v>
      </c>
      <c r="I17" s="391" t="str">
        <f>'fara FN'!S16</f>
        <v>Hg 127/03.04.2012;OUG.1 din 04/01/2017;OUG.68 din 06/11/2019</v>
      </c>
      <c r="J17" s="381" t="str">
        <f>'fara FN'!T16</f>
        <v>in administrare</v>
      </c>
      <c r="K17" s="388" t="str">
        <f>'fara FN'!U16</f>
        <v>mobil</v>
      </c>
      <c r="L17" s="380">
        <f>'fara FN'!W16</f>
        <v>2007</v>
      </c>
      <c r="M17" s="373" t="str">
        <f>'fara FN'!X16</f>
        <v>Iapă Mamă</v>
      </c>
      <c r="N17" s="373" t="str">
        <f>'fara FN'!Y16</f>
        <v>6C/Va / 00065EAE11</v>
      </c>
      <c r="O17" s="381" t="str">
        <f>'fara FN'!Z16</f>
        <v>Herghelia Cislău</v>
      </c>
      <c r="Q17" s="381">
        <f>'fara FN'!A16</f>
        <v>9</v>
      </c>
    </row>
    <row r="18" spans="1:17" ht="69.95" customHeight="1" x14ac:dyDescent="0.25">
      <c r="A18" s="397">
        <f>'anexa detaliat'!A16</f>
        <v>9</v>
      </c>
      <c r="B18" s="482"/>
      <c r="C18" s="386">
        <f>'fara FN'!B17</f>
        <v>159462</v>
      </c>
      <c r="D18" s="373" t="str">
        <f>'fara FN'!D17</f>
        <v>8.23.10</v>
      </c>
      <c r="E18" s="301" t="str">
        <f>'fara FN'!E17</f>
        <v>Devita (19C-Va/642019820105499</v>
      </c>
      <c r="F18" s="428" t="str">
        <f>'fara FN'!P17</f>
        <v>Tara: România; Judet: BUZĂU;Com Cislău;   -; Nr: 2; Aleea Armatei</v>
      </c>
      <c r="G18" s="381">
        <f>'fara FN'!G17</f>
        <v>2013</v>
      </c>
      <c r="H18" s="394">
        <f>'fara FN'!H17</f>
        <v>9400</v>
      </c>
      <c r="I18" s="391" t="str">
        <f>'fara FN'!S17</f>
        <v>HG 240/02-APR-14;OUG.1 din 04/01/2017;OUG.68 din 06/11/2019</v>
      </c>
      <c r="J18" s="381" t="str">
        <f>'fara FN'!T17</f>
        <v>in administrare</v>
      </c>
      <c r="K18" s="388" t="str">
        <f>'fara FN'!U17</f>
        <v>mobil</v>
      </c>
      <c r="L18" s="380">
        <f>'fara FN'!W17</f>
        <v>2010</v>
      </c>
      <c r="M18" s="373" t="str">
        <f>'fara FN'!X17</f>
        <v>Iapă Mamă</v>
      </c>
      <c r="N18" s="373" t="str">
        <f>'fara FN'!Y17</f>
        <v>19 C/ Va / 642019820105499</v>
      </c>
      <c r="O18" s="381" t="str">
        <f>'fara FN'!Z17</f>
        <v>Herghelia Cislău</v>
      </c>
      <c r="Q18" s="381">
        <f>'fara FN'!A17</f>
        <v>10</v>
      </c>
    </row>
    <row r="19" spans="1:17" ht="69.95" customHeight="1" x14ac:dyDescent="0.25">
      <c r="A19" s="397">
        <f>'anexa detaliat'!A17</f>
        <v>10</v>
      </c>
      <c r="B19" s="482"/>
      <c r="C19" s="386">
        <f>'fara FN'!B18</f>
        <v>156955</v>
      </c>
      <c r="D19" s="373" t="str">
        <f>'fara FN'!D18</f>
        <v>8.23.10</v>
      </c>
      <c r="E19" s="301" t="str">
        <f>'fara FN'!E18</f>
        <v>Tura/57 C- SG</v>
      </c>
      <c r="F19" s="428" t="s">
        <v>13812</v>
      </c>
      <c r="G19" s="381">
        <f>'fara FN'!G18</f>
        <v>2010</v>
      </c>
      <c r="H19" s="394">
        <f>'fara FN'!H18</f>
        <v>9400</v>
      </c>
      <c r="I19" s="391" t="str">
        <f>'fara FN'!S18</f>
        <v>Hg 127/03.04.2012;OUG.1 din 04/01/2017;OUG.68 din 06/11/2019</v>
      </c>
      <c r="J19" s="381" t="str">
        <f>'fara FN'!T18</f>
        <v>in administrare</v>
      </c>
      <c r="K19" s="388" t="str">
        <f>'fara FN'!U18</f>
        <v>mobil</v>
      </c>
      <c r="L19" s="380">
        <f>'fara FN'!W18</f>
        <v>2006</v>
      </c>
      <c r="M19" s="373" t="str">
        <f>'fara FN'!X18</f>
        <v>Iapă Mamă</v>
      </c>
      <c r="N19" s="373" t="str">
        <f>'fara FN'!Y18</f>
        <v>57C/Sg / 000658B507</v>
      </c>
      <c r="O19" s="381" t="str">
        <f>'fara FN'!Z18</f>
        <v>Herghelia Cislău</v>
      </c>
      <c r="Q19" s="381">
        <f>'fara FN'!A18</f>
        <v>11</v>
      </c>
    </row>
    <row r="20" spans="1:17" ht="69.95" customHeight="1" x14ac:dyDescent="0.25">
      <c r="A20" s="397">
        <f>'anexa detaliat'!A18</f>
        <v>11</v>
      </c>
      <c r="B20" s="482"/>
      <c r="C20" s="386">
        <f>'fara FN'!B19</f>
        <v>164696</v>
      </c>
      <c r="D20" s="373" t="str">
        <f>'fara FN'!D19</f>
        <v>8.23.10</v>
      </c>
      <c r="E20" s="301" t="str">
        <f>'fara FN'!E19</f>
        <v>Melva (28C / Va)642019820088829</v>
      </c>
      <c r="F20" s="428" t="s">
        <v>13812</v>
      </c>
      <c r="G20" s="381">
        <f>'fara FN'!G19</f>
        <v>2015</v>
      </c>
      <c r="H20" s="394">
        <f>'fara FN'!H19</f>
        <v>9400</v>
      </c>
      <c r="I20" s="391" t="str">
        <f>'fara FN'!S19</f>
        <v>HG. 118/27.02.2019;OUG.68 din 06/11/2019</v>
      </c>
      <c r="J20" s="381" t="str">
        <f>'fara FN'!T19</f>
        <v>in administrare</v>
      </c>
      <c r="K20" s="388" t="str">
        <f>'fara FN'!U19</f>
        <v>mobil</v>
      </c>
      <c r="L20" s="380">
        <f>'fara FN'!W19</f>
        <v>2012</v>
      </c>
      <c r="M20" s="373" t="str">
        <f>'fara FN'!X19</f>
        <v>Iapă Mamă</v>
      </c>
      <c r="N20" s="373" t="str">
        <f>'fara FN'!Y19</f>
        <v>28 C/ Va / 642019820088829</v>
      </c>
      <c r="O20" s="381" t="str">
        <f>'fara FN'!Z19</f>
        <v>Herghelia Cislău</v>
      </c>
      <c r="Q20" s="381">
        <f>'fara FN'!A19</f>
        <v>12</v>
      </c>
    </row>
    <row r="21" spans="1:17" ht="69.95" customHeight="1" x14ac:dyDescent="0.25">
      <c r="A21" s="397">
        <f>'anexa detaliat'!A19</f>
        <v>12</v>
      </c>
      <c r="B21" s="482"/>
      <c r="C21" s="386">
        <f>'fara FN'!B20</f>
        <v>164835</v>
      </c>
      <c r="D21" s="373" t="str">
        <f>'fara FN'!D20</f>
        <v>8.23.10</v>
      </c>
      <c r="E21" s="301" t="str">
        <f>'fara FN'!E20</f>
        <v>Dada (57C/Tz)642019820114786</v>
      </c>
      <c r="F21" s="428" t="str">
        <f>'fara FN'!P20</f>
        <v>Tara: România; Judet: BUZĂU;Com Cislău;   -; Nr: 2; Aleea Armatei</v>
      </c>
      <c r="G21" s="381">
        <f>'fara FN'!G20</f>
        <v>2016</v>
      </c>
      <c r="H21" s="394">
        <f>'fara FN'!H20</f>
        <v>9400</v>
      </c>
      <c r="I21" s="391" t="str">
        <f>'fara FN'!S20</f>
        <v>HG. 118/27.02.2019;OUG.68 din 06/11/2019</v>
      </c>
      <c r="J21" s="381" t="str">
        <f>'fara FN'!T20</f>
        <v>in administrare</v>
      </c>
      <c r="K21" s="388" t="str">
        <f>'fara FN'!U20</f>
        <v>mobil</v>
      </c>
      <c r="L21" s="380">
        <f>'fara FN'!W20</f>
        <v>2013</v>
      </c>
      <c r="M21" s="373" t="str">
        <f>'fara FN'!X20</f>
        <v>Iapă Mamă</v>
      </c>
      <c r="N21" s="373" t="str">
        <f>'fara FN'!Y20</f>
        <v>57 C/ Tz / 642019820114786</v>
      </c>
      <c r="O21" s="381" t="str">
        <f>'fara FN'!Z20</f>
        <v>Herghelia Cislău</v>
      </c>
      <c r="Q21" s="381">
        <f>'fara FN'!A20</f>
        <v>13</v>
      </c>
    </row>
    <row r="22" spans="1:17" ht="69.95" customHeight="1" x14ac:dyDescent="0.25">
      <c r="A22" s="397">
        <f>'anexa detaliat'!A20</f>
        <v>13</v>
      </c>
      <c r="B22" s="482"/>
      <c r="C22" s="386">
        <f>'fara FN'!B21</f>
        <v>164834</v>
      </c>
      <c r="D22" s="373" t="str">
        <f>'fara FN'!D21</f>
        <v>8.23.10</v>
      </c>
      <c r="E22" s="301" t="str">
        <f>'fara FN'!E21</f>
        <v>Daliana (5C/HI)642019820611919</v>
      </c>
      <c r="F22" s="428" t="str">
        <f>'fara FN'!P21</f>
        <v>Tara: România; Judet: BUZĂU;Com Cislău;   -; Nr: 2; Aleea Armatei</v>
      </c>
      <c r="G22" s="381">
        <f>'fara FN'!G21</f>
        <v>2016</v>
      </c>
      <c r="H22" s="394">
        <f>'fara FN'!H21</f>
        <v>9400</v>
      </c>
      <c r="I22" s="391" t="str">
        <f>'fara FN'!S21</f>
        <v>HG. 118/27.02.2019;OUG.68 din 06/11/2019</v>
      </c>
      <c r="J22" s="381" t="str">
        <f>'fara FN'!T21</f>
        <v>in administrare</v>
      </c>
      <c r="K22" s="388" t="str">
        <f>'fara FN'!U21</f>
        <v>mobil</v>
      </c>
      <c r="L22" s="380">
        <f>'fara FN'!W21</f>
        <v>2013</v>
      </c>
      <c r="M22" s="373" t="str">
        <f>'fara FN'!X21</f>
        <v>Iapă Mamă</v>
      </c>
      <c r="N22" s="373" t="str">
        <f>'fara FN'!Y21</f>
        <v>5 C/ HI / 642019820611919</v>
      </c>
      <c r="O22" s="381" t="str">
        <f>'fara FN'!Z21</f>
        <v>Herghelia Cislău</v>
      </c>
      <c r="Q22" s="381">
        <f>'fara FN'!A21</f>
        <v>14</v>
      </c>
    </row>
    <row r="23" spans="1:17" ht="69.95" customHeight="1" x14ac:dyDescent="0.25">
      <c r="A23" s="397">
        <f>'anexa detaliat'!A21</f>
        <v>14</v>
      </c>
      <c r="B23" s="482"/>
      <c r="C23" s="386">
        <f>'fara FN'!B23</f>
        <v>157076</v>
      </c>
      <c r="D23" s="373" t="str">
        <f>'fara FN'!D23</f>
        <v>8.23.11</v>
      </c>
      <c r="E23" s="301" t="str">
        <f>'fara FN'!E23</f>
        <v>GIPSI / I - 26 D</v>
      </c>
      <c r="F23" s="428" t="s">
        <v>13746</v>
      </c>
      <c r="G23" s="381">
        <f>'fara FN'!G23</f>
        <v>2010</v>
      </c>
      <c r="H23" s="394">
        <f>'fara FN'!H23</f>
        <v>9400</v>
      </c>
      <c r="I23" s="391" t="str">
        <f>'fara FN'!S23</f>
        <v>Hg 127/03.04.2012;OUG.1 din 04/01/2017;OUG.68 din 06/11/2019</v>
      </c>
      <c r="J23" s="381" t="str">
        <f>'fara FN'!T23</f>
        <v>in administrare</v>
      </c>
      <c r="K23" s="388" t="str">
        <f>'fara FN'!U23</f>
        <v>mobil</v>
      </c>
      <c r="L23" s="380">
        <f>'fara FN'!W23</f>
        <v>2007</v>
      </c>
      <c r="M23" s="373" t="str">
        <f>'fara FN'!X23</f>
        <v>Armăsar de Montă Publică</v>
      </c>
      <c r="N23" s="373" t="str">
        <f>'fara FN'!Y23</f>
        <v>I / 26 D / 642019820192302</v>
      </c>
      <c r="O23" s="381" t="str">
        <f>'fara FN'!Z23</f>
        <v>Herghelia Mangalia</v>
      </c>
      <c r="Q23" s="381">
        <f>'fara FN'!A23</f>
        <v>16</v>
      </c>
    </row>
    <row r="24" spans="1:17" ht="69.95" customHeight="1" x14ac:dyDescent="0.25">
      <c r="A24" s="397">
        <f>'anexa detaliat'!A22</f>
        <v>15</v>
      </c>
      <c r="B24" s="482"/>
      <c r="C24" s="386">
        <f>'fara FN'!B24</f>
        <v>160347</v>
      </c>
      <c r="D24" s="373" t="str">
        <f>'fara FN'!D24</f>
        <v>8.23.09</v>
      </c>
      <c r="E24" s="301" t="str">
        <f>'fara FN'!E24</f>
        <v>SAMSON /SIGLAVY BAGDADY XVIII-17M(17M-SB18) 642019820200890</v>
      </c>
      <c r="F24" s="428" t="str">
        <f>'fara FN'!P24</f>
        <v>Tara: România; Judet: CONSTANŢA;Mun Mangalia; Şos  Constanţei; Nr: 52;</v>
      </c>
      <c r="G24" s="381">
        <f>'fara FN'!G24</f>
        <v>2013</v>
      </c>
      <c r="H24" s="394">
        <f>'fara FN'!H24</f>
        <v>10000</v>
      </c>
      <c r="I24" s="391" t="str">
        <f>'fara FN'!S24</f>
        <v>HG 1098/10-DEC-14;OUG.1 din 04/01/2017;OUG.68 din 06/11/2019</v>
      </c>
      <c r="J24" s="381" t="str">
        <f>'fara FN'!T24</f>
        <v>in administrare</v>
      </c>
      <c r="K24" s="388" t="str">
        <f>'fara FN'!U24</f>
        <v>mobil</v>
      </c>
      <c r="L24" s="380">
        <f>'fara FN'!W24</f>
        <v>2010</v>
      </c>
      <c r="M24" s="373" t="str">
        <f>'fara FN'!X24</f>
        <v>Armăsar de Montă Publică</v>
      </c>
      <c r="N24" s="373" t="str">
        <f>'fara FN'!Y24</f>
        <v>17M-SB18 / 642019820200890</v>
      </c>
      <c r="O24" s="381" t="str">
        <f>'fara FN'!Z24</f>
        <v>Herghelia Mangalia</v>
      </c>
      <c r="Q24" s="381">
        <f>'fara FN'!A24</f>
        <v>17</v>
      </c>
    </row>
    <row r="25" spans="1:17" ht="69.95" customHeight="1" x14ac:dyDescent="0.25">
      <c r="A25" s="397">
        <f>'anexa detaliat'!A23</f>
        <v>16</v>
      </c>
      <c r="B25" s="482"/>
      <c r="C25" s="386">
        <f>'fara FN'!B25</f>
        <v>159206</v>
      </c>
      <c r="D25" s="373" t="str">
        <f>'fara FN'!D25</f>
        <v>8.23.12</v>
      </c>
      <c r="E25" s="301" t="str">
        <f>'fara FN'!E25</f>
        <v>Gazal XVIII-14 ( G 18/14 R)</v>
      </c>
      <c r="F25" s="428" t="str">
        <f>'fara FN'!P25</f>
        <v>Tara: România; Judet: SUCEAVA;Mun Rădăuţi; Str  Bogdan Vodă; Nr: 114;</v>
      </c>
      <c r="G25" s="381">
        <f>'fara FN'!G25</f>
        <v>2012</v>
      </c>
      <c r="H25" s="394">
        <f>'fara FN'!H25</f>
        <v>9400</v>
      </c>
      <c r="I25" s="391" t="str">
        <f>'fara FN'!S25</f>
        <v>HG 598/14-AUG-13;OUG.1 din 04/01/2017;OUG.68 din 06/11/2019</v>
      </c>
      <c r="J25" s="381" t="str">
        <f>'fara FN'!T25</f>
        <v>in administrare</v>
      </c>
      <c r="K25" s="388" t="str">
        <f>'fara FN'!U25</f>
        <v>mobil</v>
      </c>
      <c r="L25" s="380">
        <f>'fara FN'!W25</f>
        <v>2009</v>
      </c>
      <c r="M25" s="373" t="str">
        <f>'fara FN'!X25</f>
        <v>Iapă Mamă</v>
      </c>
      <c r="N25" s="373" t="str">
        <f>'fara FN'!Y25</f>
        <v>G 18/14 R / 642019820349257</v>
      </c>
      <c r="O25" s="381" t="str">
        <f>'fara FN'!Z25</f>
        <v>Herghelia Rădăuți</v>
      </c>
      <c r="Q25" s="381">
        <f>'fara FN'!A25</f>
        <v>18</v>
      </c>
    </row>
    <row r="26" spans="1:17" ht="69.95" customHeight="1" x14ac:dyDescent="0.25">
      <c r="A26" s="397">
        <f>'anexa detaliat'!A24</f>
        <v>17</v>
      </c>
      <c r="B26" s="482"/>
      <c r="C26" s="386">
        <f>'fara FN'!B26</f>
        <v>164776</v>
      </c>
      <c r="D26" s="373" t="str">
        <f>'fara FN'!D26</f>
        <v>8.23.12</v>
      </c>
      <c r="E26" s="301" t="str">
        <f>'fara FN'!E26</f>
        <v xml:space="preserve"> Gazal XVIII-20 (G 18 / 20 R) 642019820376845</v>
      </c>
      <c r="F26" s="428" t="str">
        <f>'fara FN'!P26</f>
        <v>Tara: România; Judet: SUCEAVA;Mun Rădăuţi; Str  Bogdan Vodă; Nr: 114;</v>
      </c>
      <c r="G26" s="381">
        <f>'fara FN'!G26</f>
        <v>2015</v>
      </c>
      <c r="H26" s="394">
        <f>'fara FN'!H26</f>
        <v>9400</v>
      </c>
      <c r="I26" s="391" t="str">
        <f>'fara FN'!S26</f>
        <v>HG. 118/27.02.2019;OUG.68 din 06/11/2019</v>
      </c>
      <c r="J26" s="381" t="str">
        <f>'fara FN'!T26</f>
        <v>in administrare</v>
      </c>
      <c r="K26" s="388" t="str">
        <f>'fara FN'!U26</f>
        <v>mobil</v>
      </c>
      <c r="L26" s="380">
        <f>'fara FN'!W26</f>
        <v>2012</v>
      </c>
      <c r="M26" s="373" t="str">
        <f>'fara FN'!X26</f>
        <v>Iapă Mamă</v>
      </c>
      <c r="N26" s="373" t="str">
        <f>'fara FN'!Y26</f>
        <v>G 18 / 20 R / 642019820376845</v>
      </c>
      <c r="O26" s="381" t="str">
        <f>'fara FN'!Z26</f>
        <v>Herghelia Rădăuți</v>
      </c>
      <c r="Q26" s="381">
        <f>'fara FN'!A26</f>
        <v>19</v>
      </c>
    </row>
    <row r="27" spans="1:17" ht="69.95" customHeight="1" x14ac:dyDescent="0.25">
      <c r="A27" s="397">
        <f>'anexa detaliat'!A25</f>
        <v>18</v>
      </c>
      <c r="B27" s="482"/>
      <c r="C27" s="386">
        <f>'fara FN'!B27</f>
        <v>164978</v>
      </c>
      <c r="D27" s="373" t="str">
        <f>'fara FN'!D27</f>
        <v>8.23.12</v>
      </c>
      <c r="E27" s="301" t="str">
        <f>'fara FN'!E27</f>
        <v>Shagya LXII-66 ( Sh 62 / 66 R) 642109820376158</v>
      </c>
      <c r="F27" s="428" t="str">
        <f>'fara FN'!P27</f>
        <v>Tara: România; Judet: SUCEAVA;Mun Rădăuţi; Str  Bogdan Vodă; Nr: 114;</v>
      </c>
      <c r="G27" s="381">
        <f>'fara FN'!G27</f>
        <v>2015</v>
      </c>
      <c r="H27" s="394">
        <f>'fara FN'!H27</f>
        <v>9400</v>
      </c>
      <c r="I27" s="391" t="str">
        <f>'fara FN'!S27</f>
        <v>HG. 118/27.02.2019;OUG.68 din 06/11/2019</v>
      </c>
      <c r="J27" s="381" t="str">
        <f>'fara FN'!T27</f>
        <v>in administrare</v>
      </c>
      <c r="K27" s="388" t="str">
        <f>'fara FN'!U27</f>
        <v>mobil</v>
      </c>
      <c r="L27" s="380">
        <f>'fara FN'!W27</f>
        <v>2012</v>
      </c>
      <c r="M27" s="373" t="str">
        <f>'fara FN'!X27</f>
        <v>Iapă Mamă</v>
      </c>
      <c r="N27" s="373" t="str">
        <f>'fara FN'!Y27</f>
        <v>Sh 62 / 66 R / 642109820376158</v>
      </c>
      <c r="O27" s="381" t="str">
        <f>'fara FN'!Z27</f>
        <v>Herghelia Rădăuți</v>
      </c>
      <c r="Q27" s="381">
        <f>'fara FN'!A27</f>
        <v>20</v>
      </c>
    </row>
    <row r="28" spans="1:17" ht="69.95" customHeight="1" x14ac:dyDescent="0.25">
      <c r="A28" s="397">
        <f>'anexa detaliat'!A26</f>
        <v>19</v>
      </c>
      <c r="B28" s="482"/>
      <c r="C28" s="386">
        <f>'fara FN'!B31</f>
        <v>164697</v>
      </c>
      <c r="D28" s="373" t="str">
        <f>'fara FN'!D31</f>
        <v>8.23.07</v>
      </c>
      <c r="E28" s="301" t="str">
        <f>'fara FN'!E31</f>
        <v>TULIPAN XXIII-4  (T23 / 4 F)642019820391157</v>
      </c>
      <c r="F28" s="428" t="str">
        <f>'fara FN'!P31</f>
        <v>Tara: România; Judet: BRAŞOV;Com Voila;   -; Nr: -; sat Sâmbăta de Jos, str. 1 Decembrie 1918</v>
      </c>
      <c r="G28" s="381">
        <f>'fara FN'!G31</f>
        <v>2015</v>
      </c>
      <c r="H28" s="394">
        <f>'fara FN'!H31</f>
        <v>10800</v>
      </c>
      <c r="I28" s="391" t="str">
        <f>'fara FN'!S31</f>
        <v>HG. 118/27.02.2019;OUG.68 din 06/11/2019</v>
      </c>
      <c r="J28" s="381" t="str">
        <f>'fara FN'!T31</f>
        <v>in administrare</v>
      </c>
      <c r="K28" s="388" t="str">
        <f>'fara FN'!U31</f>
        <v>mobil</v>
      </c>
      <c r="L28" s="380">
        <f>'fara FN'!W31</f>
        <v>2011</v>
      </c>
      <c r="M28" s="373" t="str">
        <f>'fara FN'!X31</f>
        <v>Armăsar de Montă Publică</v>
      </c>
      <c r="N28" s="373" t="str">
        <f>'fara FN'!Y31</f>
        <v>T 23 / 4 F / 642019820391157</v>
      </c>
      <c r="O28" s="381" t="str">
        <f>'fara FN'!Z31</f>
        <v>Herghelia Sâmbăta de Jos</v>
      </c>
      <c r="Q28" s="381">
        <f>'fara FN'!A31</f>
        <v>24</v>
      </c>
    </row>
    <row r="29" spans="1:17" ht="69.95" customHeight="1" x14ac:dyDescent="0.25">
      <c r="A29" s="397">
        <f>'anexa detaliat'!A27</f>
        <v>20</v>
      </c>
      <c r="B29" s="482"/>
      <c r="C29" s="386">
        <f>'fara FN'!B33</f>
        <v>151681</v>
      </c>
      <c r="D29" s="373" t="str">
        <f>'fara FN'!D33</f>
        <v>8.23.11</v>
      </c>
      <c r="E29" s="301" t="str">
        <f>'fara FN'!E33</f>
        <v>AMP ILICEL NC2/2001</v>
      </c>
      <c r="F29" s="428" t="str">
        <f>'fara FN'!P33</f>
        <v>Tara: România; Judet: MUREŞ; -;   -; Nr: -;</v>
      </c>
      <c r="G29" s="381">
        <f>'fara FN'!G33</f>
        <v>2004</v>
      </c>
      <c r="H29" s="394">
        <f>'fara FN'!H33</f>
        <v>7600</v>
      </c>
      <c r="I29" s="391" t="str">
        <f>'fara FN'!S33</f>
        <v>OUG 139/2002;;OUG.1 din 04/01/2017;OUG.68 din 06/11/2019</v>
      </c>
      <c r="J29" s="381" t="str">
        <f>'fara FN'!T33</f>
        <v>in administrare</v>
      </c>
      <c r="K29" s="388" t="s">
        <v>9923</v>
      </c>
      <c r="L29" s="380">
        <f>'fara FN'!W33</f>
        <v>2001</v>
      </c>
      <c r="M29" s="373" t="str">
        <f>'fara FN'!X33</f>
        <v>Armăsar de Montă Publică</v>
      </c>
      <c r="N29" s="373" t="str">
        <f>'fara FN'!Y33</f>
        <v>Nc2 / R / 00065D7282</v>
      </c>
      <c r="O29" s="381" t="str">
        <f>'fara FN'!Z33</f>
        <v>Depozit Armăsari Târgu Mureș</v>
      </c>
      <c r="Q29" s="381">
        <f>'fara FN'!A33</f>
        <v>26</v>
      </c>
    </row>
    <row r="30" spans="1:17" ht="69.95" customHeight="1" x14ac:dyDescent="0.25">
      <c r="A30" s="397">
        <f>'anexa detaliat'!A28</f>
        <v>21</v>
      </c>
      <c r="B30" s="482"/>
      <c r="C30" s="386">
        <f>'fara FN'!B34</f>
        <v>157325</v>
      </c>
      <c r="D30" s="373" t="str">
        <f>'fara FN'!D34</f>
        <v>8.23.11</v>
      </c>
      <c r="E30" s="301" t="str">
        <f>'fara FN'!E34</f>
        <v>Tepus/JB-10</v>
      </c>
      <c r="F30" s="428" t="str">
        <f>'fara FN'!P34</f>
        <v>Tara: România; Judet: MUREŞ; -;   -; Nr: -;</v>
      </c>
      <c r="G30" s="381">
        <f>'fara FN'!G34</f>
        <v>2005</v>
      </c>
      <c r="H30" s="394">
        <f>'fara FN'!H34</f>
        <v>7600</v>
      </c>
      <c r="I30" s="391" t="str">
        <f>'fara FN'!S34</f>
        <v xml:space="preserve"> Hg 127/03.04.2012;OUG.1 din 04/01/2017;OUG.68 din 06/11/2019</v>
      </c>
      <c r="J30" s="381" t="str">
        <f>'fara FN'!T34</f>
        <v>in administrare</v>
      </c>
      <c r="K30" s="388" t="str">
        <f>'fara FN'!U34</f>
        <v>mobil</v>
      </c>
      <c r="L30" s="380">
        <f>'fara FN'!W34</f>
        <v>2002</v>
      </c>
      <c r="M30" s="373" t="str">
        <f>'fara FN'!X34</f>
        <v>Armăsar de Montă Publică</v>
      </c>
      <c r="N30" s="373" t="str">
        <f>'fara FN'!Y34</f>
        <v>JB10 / HB / 642019820226468</v>
      </c>
      <c r="O30" s="381" t="str">
        <f>'fara FN'!Z34</f>
        <v>Depozit Armăsari Târgu Mureș</v>
      </c>
      <c r="Q30" s="381">
        <f>'fara FN'!A34</f>
        <v>27</v>
      </c>
    </row>
    <row r="31" spans="1:17" ht="69.95" customHeight="1" x14ac:dyDescent="0.25">
      <c r="A31" s="397">
        <f>'anexa detaliat'!A29</f>
        <v>22</v>
      </c>
      <c r="B31" s="482"/>
      <c r="C31" s="386">
        <f>'fara FN'!B35</f>
        <v>157326</v>
      </c>
      <c r="D31" s="373" t="str">
        <f>'fara FN'!D35</f>
        <v>8.23.11</v>
      </c>
      <c r="E31" s="301" t="str">
        <f>'fara FN'!E35</f>
        <v>Tibles/JB-14</v>
      </c>
      <c r="F31" s="428" t="str">
        <f>'fara FN'!P35</f>
        <v>Tara: România; Judet: MUREŞ; -;   -; Nr: -;</v>
      </c>
      <c r="G31" s="381">
        <f>'fara FN'!G35</f>
        <v>2005</v>
      </c>
      <c r="H31" s="394">
        <f>'fara FN'!H35</f>
        <v>7600</v>
      </c>
      <c r="I31" s="391" t="str">
        <f>'fara FN'!S35</f>
        <v xml:space="preserve"> Hg 127/03.04.2012;OUG.1 din 04/01/2017;OUG.68 din 06/11/2019</v>
      </c>
      <c r="J31" s="381" t="str">
        <f>'fara FN'!T35</f>
        <v>in administrare</v>
      </c>
      <c r="K31" s="388" t="str">
        <f>'fara FN'!U35</f>
        <v>mobil</v>
      </c>
      <c r="L31" s="380">
        <f>'fara FN'!W35</f>
        <v>2002</v>
      </c>
      <c r="M31" s="373" t="str">
        <f>'fara FN'!X35</f>
        <v>Armăsar de Montă Publică</v>
      </c>
      <c r="N31" s="373" t="str">
        <f>'fara FN'!Y35</f>
        <v>JB14 / HB / 00065DADCC</v>
      </c>
      <c r="O31" s="381" t="str">
        <f>'fara FN'!Z35</f>
        <v>Depozit Armăsari Târgu Mureș</v>
      </c>
      <c r="Q31" s="381">
        <f>'fara FN'!A35</f>
        <v>28</v>
      </c>
    </row>
    <row r="32" spans="1:17" ht="69.95" customHeight="1" thickBot="1" x14ac:dyDescent="0.3">
      <c r="A32" s="397">
        <f>'anexa detaliat'!A30</f>
        <v>23</v>
      </c>
      <c r="B32" s="483"/>
      <c r="C32" s="386">
        <f>'fara FN'!B36</f>
        <v>157584</v>
      </c>
      <c r="D32" s="373" t="str">
        <f>'fara FN'!D36</f>
        <v>8.23.08</v>
      </c>
      <c r="E32" s="301" t="str">
        <f>'fara FN'!E36</f>
        <v>PEGAS/Vi-17</v>
      </c>
      <c r="F32" s="428" t="s">
        <v>9381</v>
      </c>
      <c r="G32" s="381">
        <f>'fara FN'!G36</f>
        <v>2005</v>
      </c>
      <c r="H32" s="394">
        <f>'fara FN'!H36</f>
        <v>7600</v>
      </c>
      <c r="I32" s="391" t="str">
        <f>'fara FN'!S36</f>
        <v xml:space="preserve"> Hg 127/03.04.2012;OUG.1 din 04/01/2017;OUG.68 din 06/11/2019</v>
      </c>
      <c r="J32" s="381" t="str">
        <f>'fara FN'!T36</f>
        <v>in administrare</v>
      </c>
      <c r="K32" s="388" t="str">
        <f>'fara FN'!U36</f>
        <v>mobil</v>
      </c>
      <c r="L32" s="380">
        <f>'fara FN'!W36</f>
        <v>2002</v>
      </c>
      <c r="M32" s="373" t="str">
        <f>'fara FN'!X36</f>
        <v>Armăsar de Montă Publică</v>
      </c>
      <c r="N32" s="373" t="str">
        <f>'fara FN'!Y36</f>
        <v>Vi / 17 I / 00066319B5</v>
      </c>
      <c r="O32" s="381" t="str">
        <f>'fara FN'!Z36</f>
        <v>Depozit Armăsari Târgu Mureș</v>
      </c>
      <c r="Q32" s="381">
        <f>'fara FN'!A36</f>
        <v>29</v>
      </c>
    </row>
    <row r="33" spans="1:17" ht="69.95" customHeight="1" x14ac:dyDescent="0.25">
      <c r="A33" s="397">
        <f>'anexa detaliat'!A31</f>
        <v>24</v>
      </c>
      <c r="B33" s="481" t="s">
        <v>19704</v>
      </c>
      <c r="C33" s="386">
        <f>'fara FN'!B37</f>
        <v>159425</v>
      </c>
      <c r="D33" s="373" t="str">
        <f>'fara FN'!D37</f>
        <v>8.23.11</v>
      </c>
      <c r="E33" s="301" t="str">
        <f>'fara FN'!E37</f>
        <v>Ebraic (NU 9-HB)/642019820377241</v>
      </c>
      <c r="F33" s="428" t="s">
        <v>9381</v>
      </c>
      <c r="G33" s="381">
        <f>'fara FN'!G37</f>
        <v>2013</v>
      </c>
      <c r="H33" s="394">
        <f>'fara FN'!H37</f>
        <v>9400</v>
      </c>
      <c r="I33" s="391" t="str">
        <f>'fara FN'!S37</f>
        <v>HG 240/02-APR-14;OUG.1 din 04/01/2017;OUG.68 din 06/11/2019</v>
      </c>
      <c r="J33" s="381" t="str">
        <f>'fara FN'!T37</f>
        <v>in administrare</v>
      </c>
      <c r="K33" s="388" t="str">
        <f>'fara FN'!U37</f>
        <v>mobil</v>
      </c>
      <c r="L33" s="380">
        <f>'fara FN'!W37</f>
        <v>2010</v>
      </c>
      <c r="M33" s="373" t="str">
        <f>'fara FN'!X37</f>
        <v>Armăsar de Montă Publică</v>
      </c>
      <c r="N33" s="373" t="str">
        <f>'fara FN'!Y37</f>
        <v>NU 9 / HB / 642019820377241</v>
      </c>
      <c r="O33" s="381" t="str">
        <f>'fara FN'!Z37</f>
        <v>Depozit Armăsari Târgu Mureș</v>
      </c>
      <c r="Q33" s="381">
        <f>'fara FN'!A37</f>
        <v>30</v>
      </c>
    </row>
    <row r="34" spans="1:17" ht="69.95" customHeight="1" x14ac:dyDescent="0.25">
      <c r="A34" s="397">
        <f>'anexa detaliat'!A32</f>
        <v>25</v>
      </c>
      <c r="B34" s="482"/>
      <c r="C34" s="386">
        <f>'fara FN'!B38</f>
        <v>159468</v>
      </c>
      <c r="D34" s="373" t="str">
        <f>'fara FN'!D38</f>
        <v>8.23.11</v>
      </c>
      <c r="E34" s="301" t="str">
        <f>'fara FN'!E38</f>
        <v>Gologan (Fa 1-D)/642019001064275</v>
      </c>
      <c r="F34" s="428" t="s">
        <v>9381</v>
      </c>
      <c r="G34" s="381">
        <f>'fara FN'!G38</f>
        <v>2013</v>
      </c>
      <c r="H34" s="394">
        <f>'fara FN'!H38</f>
        <v>9400</v>
      </c>
      <c r="I34" s="391" t="str">
        <f>'fara FN'!S38</f>
        <v>HG 240/02-APR-14;OUG.1 din 04/01/2017;OUG.68 din 06/11/2019</v>
      </c>
      <c r="J34" s="381" t="str">
        <f>'fara FN'!T38</f>
        <v>in administrare</v>
      </c>
      <c r="K34" s="388" t="str">
        <f>'fara FN'!U38</f>
        <v>mobil</v>
      </c>
      <c r="L34" s="380">
        <f>'fara FN'!W38</f>
        <v>2010</v>
      </c>
      <c r="M34" s="373" t="str">
        <f>'fara FN'!X38</f>
        <v>Armăsar de Montă Publică</v>
      </c>
      <c r="N34" s="373" t="str">
        <f>'fara FN'!Y38</f>
        <v>Fa 1 / D / 642019001064275</v>
      </c>
      <c r="O34" s="381" t="str">
        <f>'fara FN'!Z38</f>
        <v>Depozit Armăsari Târgu Mureș</v>
      </c>
      <c r="Q34" s="381">
        <f>'fara FN'!A38</f>
        <v>31</v>
      </c>
    </row>
    <row r="35" spans="1:17" ht="69.95" customHeight="1" x14ac:dyDescent="0.25">
      <c r="A35" s="397">
        <f>'anexa detaliat'!A33</f>
        <v>26</v>
      </c>
      <c r="B35" s="482"/>
      <c r="C35" s="386">
        <f>'fara FN'!B39</f>
        <v>156878</v>
      </c>
      <c r="D35" s="373" t="str">
        <f>'fara FN'!D39</f>
        <v>8.23.07</v>
      </c>
      <c r="E35" s="301" t="str">
        <f>'fara FN'!E39</f>
        <v>Pluto XIX-89/P 19-89F</v>
      </c>
      <c r="F35" s="428" t="s">
        <v>9381</v>
      </c>
      <c r="G35" s="381">
        <f>'fara FN'!G39</f>
        <v>2010</v>
      </c>
      <c r="H35" s="394">
        <f>'fara FN'!H39</f>
        <v>10000</v>
      </c>
      <c r="I35" s="391" t="str">
        <f>'fara FN'!S39</f>
        <v>Hg 127/03.04.2012;OUG.1 din 04/01/2017;OUG.68 din 06/11/2019</v>
      </c>
      <c r="J35" s="381" t="str">
        <f>'fara FN'!T39</f>
        <v>in administrare</v>
      </c>
      <c r="K35" s="388" t="str">
        <f>'fara FN'!U39</f>
        <v>mobil</v>
      </c>
      <c r="L35" s="380">
        <f>'fara FN'!W39</f>
        <v>2007</v>
      </c>
      <c r="M35" s="373" t="str">
        <f>'fara FN'!X39</f>
        <v>Armăsar de Montă Publică</v>
      </c>
      <c r="N35" s="373" t="str">
        <f>'fara FN'!Y39</f>
        <v>P 19 / 89 F / 642019820191636</v>
      </c>
      <c r="O35" s="381" t="str">
        <f>'fara FN'!Z39</f>
        <v>Depozit Armăsari Târgu Mureș</v>
      </c>
      <c r="Q35" s="381">
        <f>'fara FN'!A39</f>
        <v>32</v>
      </c>
    </row>
    <row r="36" spans="1:17" ht="69.95" customHeight="1" x14ac:dyDescent="0.25">
      <c r="A36" s="397">
        <f>'anexa detaliat'!A34</f>
        <v>27</v>
      </c>
      <c r="B36" s="482"/>
      <c r="C36" s="386">
        <f>'fara FN'!B40</f>
        <v>160642</v>
      </c>
      <c r="D36" s="373" t="str">
        <f>'fara FN'!D40</f>
        <v>8.23.03</v>
      </c>
      <c r="E36" s="301" t="str">
        <f>'fara FN'!E40</f>
        <v>Bobocel (Mp - 16 J) / 642019820058434</v>
      </c>
      <c r="F36" s="428" t="s">
        <v>9381</v>
      </c>
      <c r="G36" s="381">
        <f>'fara FN'!G40</f>
        <v>2014</v>
      </c>
      <c r="H36" s="394">
        <f>'fara FN'!H40</f>
        <v>10000</v>
      </c>
      <c r="I36" s="391" t="str">
        <f>'fara FN'!S40</f>
        <v>HG. 543/08-IUL-15;OUG.1 din 04/01/2017;OUG.68 din 06/11/2019</v>
      </c>
      <c r="J36" s="381" t="str">
        <f>'fara FN'!T40</f>
        <v>in administrare</v>
      </c>
      <c r="K36" s="388" t="str">
        <f>'fara FN'!U40</f>
        <v>mobil</v>
      </c>
      <c r="L36" s="380">
        <f>'fara FN'!W40</f>
        <v>2011</v>
      </c>
      <c r="M36" s="373" t="str">
        <f>'fara FN'!X40</f>
        <v xml:space="preserve">Armăsar de Montă Publică
</v>
      </c>
      <c r="N36" s="373" t="str">
        <f>'fara FN'!Y40</f>
        <v>Mp / 16 J / 642019820058434</v>
      </c>
      <c r="O36" s="381" t="str">
        <f>'fara FN'!Z40</f>
        <v>Depozit Armăsari Târgu Mureș</v>
      </c>
      <c r="Q36" s="381">
        <f>'fara FN'!A40</f>
        <v>33</v>
      </c>
    </row>
    <row r="37" spans="1:17" ht="69.95" customHeight="1" x14ac:dyDescent="0.25">
      <c r="A37" s="397">
        <f>'anexa detaliat'!A35</f>
        <v>28</v>
      </c>
      <c r="B37" s="482"/>
      <c r="C37" s="386">
        <f>'fara FN'!B41</f>
        <v>157240</v>
      </c>
      <c r="D37" s="373" t="str">
        <f>'fara FN'!D41</f>
        <v>8.23.05</v>
      </c>
      <c r="E37" s="301" t="str">
        <f>'fara FN'!E41</f>
        <v>Gidran XLIII-29/G 43-29 T</v>
      </c>
      <c r="F37" s="428" t="str">
        <f>'fara FN'!P41</f>
        <v>Tara: România; Judet: MUREŞ; -;   -; Nr: -;</v>
      </c>
      <c r="G37" s="381">
        <f>'fara FN'!G41</f>
        <v>2010</v>
      </c>
      <c r="H37" s="394">
        <f>'fara FN'!H41</f>
        <v>10000</v>
      </c>
      <c r="I37" s="391" t="str">
        <f>'fara FN'!S41</f>
        <v xml:space="preserve"> Hg 127/03.04.2012; HG 598/ 14-AUG-13:598/14-AUG-13;OUG.1 din 04/01/2017;OUG.68 din 06/11/2019</v>
      </c>
      <c r="J37" s="381" t="str">
        <f>'fara FN'!T41</f>
        <v>in administrare</v>
      </c>
      <c r="K37" s="388" t="str">
        <f>'fara FN'!U41</f>
        <v>mobil</v>
      </c>
      <c r="L37" s="380">
        <f>'fara FN'!W41</f>
        <v>2007</v>
      </c>
      <c r="M37" s="373" t="str">
        <f>'fara FN'!X41</f>
        <v xml:space="preserve">Armăsar de Montă Publică
</v>
      </c>
      <c r="N37" s="373" t="str">
        <f>'fara FN'!Y41</f>
        <v>G 43 / 29 T / 642019001064291</v>
      </c>
      <c r="O37" s="381" t="str">
        <f>'fara FN'!Z41</f>
        <v>Depozit Armăsari Târgu Mureș</v>
      </c>
      <c r="Q37" s="381">
        <f>'fara FN'!A41</f>
        <v>34</v>
      </c>
    </row>
    <row r="38" spans="1:17" ht="69.95" customHeight="1" x14ac:dyDescent="0.25">
      <c r="A38" s="397">
        <f>'anexa detaliat'!A36</f>
        <v>29</v>
      </c>
      <c r="B38" s="482"/>
      <c r="C38" s="386">
        <f>'fara FN'!B42</f>
        <v>164899</v>
      </c>
      <c r="D38" s="373" t="str">
        <f>'fara FN'!D42</f>
        <v>8.23.01</v>
      </c>
      <c r="E38" s="301" t="str">
        <f>'fara FN'!E42</f>
        <v>Eros (O / 9 I)  642019820518464</v>
      </c>
      <c r="F38" s="428" t="s">
        <v>9381</v>
      </c>
      <c r="G38" s="381">
        <f>'fara FN'!G42</f>
        <v>2016</v>
      </c>
      <c r="H38" s="394">
        <f>'fara FN'!H42</f>
        <v>9400</v>
      </c>
      <c r="I38" s="391" t="str">
        <f>'fara FN'!S42</f>
        <v>HG. 118/27.02.2019;OUG.68 din 06/11/2019</v>
      </c>
      <c r="J38" s="381" t="str">
        <f>'fara FN'!T42</f>
        <v>in administrare</v>
      </c>
      <c r="K38" s="388" t="str">
        <f>'fara FN'!U42</f>
        <v>mobil</v>
      </c>
      <c r="L38" s="380">
        <f>'fara FN'!W42</f>
        <v>2013</v>
      </c>
      <c r="M38" s="373" t="str">
        <f>'fara FN'!X42</f>
        <v>Armăsar de Montă Publică</v>
      </c>
      <c r="N38" s="373" t="str">
        <f>'fara FN'!Y42</f>
        <v>O / 9 I / 642019820518464</v>
      </c>
      <c r="O38" s="401" t="str">
        <f>'fara FN'!Z42</f>
        <v>Depozit Armăsari Târgu Mureș</v>
      </c>
      <c r="Q38" s="381">
        <f>'fara FN'!A42</f>
        <v>35</v>
      </c>
    </row>
    <row r="39" spans="1:17" ht="69.95" customHeight="1" x14ac:dyDescent="0.25">
      <c r="A39" s="397">
        <f>'anexa detaliat'!A37</f>
        <v>30</v>
      </c>
      <c r="B39" s="482"/>
      <c r="C39" s="386">
        <f>'fara FN'!B43</f>
        <v>164945</v>
      </c>
      <c r="D39" s="373" t="str">
        <f>'fara FN'!D43</f>
        <v>8.23.11</v>
      </c>
      <c r="E39" s="301" t="str">
        <f>'fara FN'!E43</f>
        <v>Albinoso (It 2 / R) 642019820544953</v>
      </c>
      <c r="F39" s="428" t="s">
        <v>9381</v>
      </c>
      <c r="G39" s="381">
        <f>'fara FN'!G43</f>
        <v>2016</v>
      </c>
      <c r="H39" s="394">
        <f>'fara FN'!H43</f>
        <v>9400</v>
      </c>
      <c r="I39" s="391" t="str">
        <f>'fara FN'!S43</f>
        <v>HG. 118/27.02.2019;OUG.68 din 06/11/2019</v>
      </c>
      <c r="J39" s="381" t="str">
        <f>'fara FN'!T43</f>
        <v>in administrare</v>
      </c>
      <c r="K39" s="388" t="str">
        <f>'fara FN'!U43</f>
        <v>mobil</v>
      </c>
      <c r="L39" s="380">
        <f>'fara FN'!W43</f>
        <v>2013</v>
      </c>
      <c r="M39" s="373" t="str">
        <f>'fara FN'!X43</f>
        <v>Armăsar de Montă Publică</v>
      </c>
      <c r="N39" s="373" t="str">
        <f>'fara FN'!Y43</f>
        <v>It 2 / R / 642019820544953</v>
      </c>
      <c r="O39" s="401" t="str">
        <f>'fara FN'!Z43</f>
        <v>Depozit Armăsari Târgu Mureș</v>
      </c>
      <c r="Q39" s="381">
        <f>'fara FN'!A43</f>
        <v>36</v>
      </c>
    </row>
    <row r="40" spans="1:17" ht="69.95" customHeight="1" x14ac:dyDescent="0.25">
      <c r="A40" s="397">
        <f>'anexa detaliat'!A38</f>
        <v>31</v>
      </c>
      <c r="B40" s="482"/>
      <c r="C40" s="386">
        <f>'fara FN'!B44</f>
        <v>158026</v>
      </c>
      <c r="D40" s="373" t="str">
        <f>'fara FN'!D44</f>
        <v>8.23.11</v>
      </c>
      <c r="E40" s="301" t="str">
        <f>'fara FN'!E44</f>
        <v>FEDELES ( I 32/D )</v>
      </c>
      <c r="F40" s="428" t="str">
        <f>'fara FN'!P44</f>
        <v>Tara: România; Judet: MUREŞ; -;   -; Nr: -;</v>
      </c>
      <c r="G40" s="381">
        <f>'fara FN'!G44</f>
        <v>2011</v>
      </c>
      <c r="H40" s="394">
        <f>'fara FN'!H44</f>
        <v>9400</v>
      </c>
      <c r="I40" s="391" t="str">
        <f>'fara FN'!S44</f>
        <v>Hg 803/31.07.2012; HG 598/ 14-AUG-13:598/14-AUG-13;OUG.1 din 04/01/2017;OUG.68 din 06/11/2019</v>
      </c>
      <c r="J40" s="381" t="str">
        <f>'fara FN'!T44</f>
        <v>in administrare</v>
      </c>
      <c r="K40" s="388" t="str">
        <f>'fara FN'!U44</f>
        <v>mobil</v>
      </c>
      <c r="L40" s="380">
        <f>'fara FN'!W44</f>
        <v>2008</v>
      </c>
      <c r="M40" s="373" t="str">
        <f>'fara FN'!X44</f>
        <v>Armăsar de Montă Publică</v>
      </c>
      <c r="N40" s="373" t="str">
        <f>'fara FN'!Y44</f>
        <v>I 32/D / 642019820040568</v>
      </c>
      <c r="O40" s="381" t="str">
        <f>'fara FN'!Z44</f>
        <v>Depozit Armăsari Târgu Mureș</v>
      </c>
      <c r="Q40" s="381">
        <f>'fara FN'!A44</f>
        <v>37</v>
      </c>
    </row>
    <row r="41" spans="1:17" ht="69.95" customHeight="1" x14ac:dyDescent="0.25">
      <c r="A41" s="397">
        <f>'anexa detaliat'!A39</f>
        <v>32</v>
      </c>
      <c r="B41" s="482"/>
      <c r="C41" s="386">
        <f>'fara FN'!B45</f>
        <v>159471</v>
      </c>
      <c r="D41" s="373" t="str">
        <f>'fara FN'!D45</f>
        <v>8.23.11</v>
      </c>
      <c r="E41" s="301" t="str">
        <f>'fara FN'!E45</f>
        <v>Giacomo (I42-D)/642019820059666</v>
      </c>
      <c r="F41" s="428" t="s">
        <v>9381</v>
      </c>
      <c r="G41" s="381">
        <f>'fara FN'!G45</f>
        <v>2013</v>
      </c>
      <c r="H41" s="394">
        <f>'fara FN'!H45</f>
        <v>9400</v>
      </c>
      <c r="I41" s="391" t="str">
        <f>'fara FN'!S45</f>
        <v>HG 240/02-APR-14;OUG.1 din 04/01/2017;OUG.68 din 06/11/2019</v>
      </c>
      <c r="J41" s="381" t="str">
        <f>'fara FN'!T45</f>
        <v>in administrare</v>
      </c>
      <c r="K41" s="388" t="str">
        <f>'fara FN'!U45</f>
        <v>mobil</v>
      </c>
      <c r="L41" s="380">
        <f>'fara FN'!W45</f>
        <v>2010</v>
      </c>
      <c r="M41" s="373" t="str">
        <f>'fara FN'!X45</f>
        <v>Armăsar de Montă Publică</v>
      </c>
      <c r="N41" s="373" t="str">
        <f>'fara FN'!Y45</f>
        <v>I 42 / D / 642019820059666</v>
      </c>
      <c r="O41" s="381" t="str">
        <f>'fara FN'!Z45</f>
        <v>Depozit Armăsari Târgu Mureș</v>
      </c>
      <c r="Q41" s="381">
        <f>'fara FN'!A45</f>
        <v>38</v>
      </c>
    </row>
    <row r="42" spans="1:17" ht="69.95" customHeight="1" x14ac:dyDescent="0.25">
      <c r="A42" s="397">
        <f>'anexa detaliat'!A40</f>
        <v>33</v>
      </c>
      <c r="B42" s="482"/>
      <c r="C42" s="386">
        <f>'fara FN'!B46</f>
        <v>159505</v>
      </c>
      <c r="D42" s="373" t="str">
        <f>'fara FN'!D46</f>
        <v>8.23.11</v>
      </c>
      <c r="E42" s="301" t="str">
        <f>'fara FN'!E46</f>
        <v>Maias (Fd 2 - D)/642019820061335</v>
      </c>
      <c r="F42" s="428" t="s">
        <v>9381</v>
      </c>
      <c r="G42" s="381">
        <f>'fara FN'!G46</f>
        <v>2013</v>
      </c>
      <c r="H42" s="394">
        <f>'fara FN'!H46</f>
        <v>9400</v>
      </c>
      <c r="I42" s="391" t="str">
        <f>'fara FN'!S46</f>
        <v>HG 240/02-APR-14;OUG.1 din 04/01/2017;OUG.68 din 06/11/2019</v>
      </c>
      <c r="J42" s="381" t="str">
        <f>'fara FN'!T46</f>
        <v>in administrare</v>
      </c>
      <c r="K42" s="388" t="str">
        <f>'fara FN'!U46</f>
        <v>mobil</v>
      </c>
      <c r="L42" s="380">
        <f>'fara FN'!W46</f>
        <v>2010</v>
      </c>
      <c r="M42" s="373" t="str">
        <f>'fara FN'!X46</f>
        <v>Armăsar de Montă Publică</v>
      </c>
      <c r="N42" s="373" t="str">
        <f>'fara FN'!Y46</f>
        <v>Fd 2 /D / 642019820061335</v>
      </c>
      <c r="O42" s="381" t="str">
        <f>'fara FN'!Z46</f>
        <v>Depozit Armăsari Târgu Mureș</v>
      </c>
      <c r="Q42" s="381">
        <f>'fara FN'!A46</f>
        <v>39</v>
      </c>
    </row>
    <row r="43" spans="1:17" ht="69.95" customHeight="1" x14ac:dyDescent="0.25">
      <c r="A43" s="397">
        <f>'anexa detaliat'!A41</f>
        <v>34</v>
      </c>
      <c r="B43" s="482"/>
      <c r="C43" s="386">
        <f>'fara FN'!B47</f>
        <v>156737</v>
      </c>
      <c r="D43" s="373" t="str">
        <f>'fara FN'!D47</f>
        <v>8.23.11</v>
      </c>
      <c r="E43" s="301" t="str">
        <f>'fara FN'!E47</f>
        <v>Zepelin / Kj-10HB</v>
      </c>
      <c r="F43" s="428" t="s">
        <v>9381</v>
      </c>
      <c r="G43" s="381">
        <f>'fara FN'!G47</f>
        <v>2011</v>
      </c>
      <c r="H43" s="394">
        <f>'fara FN'!H47</f>
        <v>9400</v>
      </c>
      <c r="I43" s="391" t="str">
        <f>'fara FN'!S47</f>
        <v>Hg 127/03.04.2012;OUG.1 din 04/01/2017;OUG.68 din 06/11/2019</v>
      </c>
      <c r="J43" s="381" t="str">
        <f>'fara FN'!T47</f>
        <v>in administrare</v>
      </c>
      <c r="K43" s="388" t="str">
        <f>'fara FN'!U47</f>
        <v>mobil</v>
      </c>
      <c r="L43" s="380">
        <f>'fara FN'!W47</f>
        <v>2005</v>
      </c>
      <c r="M43" s="373" t="str">
        <f>'fara FN'!X47</f>
        <v>Armăsar de Montă Publică</v>
      </c>
      <c r="N43" s="373" t="str">
        <f>'fara FN'!Y47</f>
        <v>Kj 10 / HB / 00065DD4C1</v>
      </c>
      <c r="O43" s="381" t="str">
        <f>'fara FN'!Z47</f>
        <v>Depozit Armăsari Târgu Mureș</v>
      </c>
      <c r="Q43" s="381">
        <f>'fara FN'!A47</f>
        <v>40</v>
      </c>
    </row>
    <row r="44" spans="1:17" ht="69.95" customHeight="1" x14ac:dyDescent="0.25">
      <c r="A44" s="397">
        <f>'anexa detaliat'!A42</f>
        <v>35</v>
      </c>
      <c r="B44" s="482"/>
      <c r="C44" s="386">
        <f>'fara FN'!B48</f>
        <v>157285</v>
      </c>
      <c r="D44" s="373" t="str">
        <f>'fara FN'!D48</f>
        <v>8.23.04</v>
      </c>
      <c r="E44" s="301" t="str">
        <f>'fara FN'!E48</f>
        <v>Furioso LXV-33/F 65-33 S</v>
      </c>
      <c r="F44" s="428" t="s">
        <v>10042</v>
      </c>
      <c r="G44" s="381">
        <f>'fara FN'!G48</f>
        <v>2008</v>
      </c>
      <c r="H44" s="394">
        <f>'fara FN'!H48</f>
        <v>10000</v>
      </c>
      <c r="I44" s="391" t="str">
        <f>'fara FN'!S48</f>
        <v xml:space="preserve"> Hg 127/03.04.2012;OUG.1 din 04/01/2017;OUG.68 din 06/11/2019</v>
      </c>
      <c r="J44" s="381" t="str">
        <f>'fara FN'!T48</f>
        <v>in administrare</v>
      </c>
      <c r="K44" s="388" t="str">
        <f>'fara FN'!U48</f>
        <v>mobil</v>
      </c>
      <c r="L44" s="380">
        <f>'fara FN'!W48</f>
        <v>2005</v>
      </c>
      <c r="M44" s="373" t="str">
        <f>'fara FN'!X48</f>
        <v>Armăsar de Montă Publică</v>
      </c>
      <c r="N44" s="373" t="str">
        <f>'fara FN'!Y48</f>
        <v>F65-33 S / 00065ABFDD</v>
      </c>
      <c r="O44" s="381" t="str">
        <f>'fara FN'!Z48</f>
        <v>Depozit Armăsari Râmnicelu</v>
      </c>
      <c r="Q44" s="381">
        <f>'fara FN'!A48</f>
        <v>41</v>
      </c>
    </row>
    <row r="45" spans="1:17" ht="69.95" customHeight="1" x14ac:dyDescent="0.25">
      <c r="A45" s="397">
        <f>'anexa detaliat'!A43</f>
        <v>36</v>
      </c>
      <c r="B45" s="482"/>
      <c r="C45" s="386">
        <f>'fara FN'!B49</f>
        <v>157438</v>
      </c>
      <c r="D45" s="373" t="str">
        <f>'fara FN'!D49</f>
        <v>8.23.06</v>
      </c>
      <c r="E45" s="301" t="str">
        <f>'fara FN'!E49</f>
        <v>HROBY XXII-21/H 22 - 21 L</v>
      </c>
      <c r="F45" s="428" t="str">
        <f>'fara FN'!P49</f>
        <v>Tara: România; Judet: BRĂILA; -;   -; Nr: -;</v>
      </c>
      <c r="G45" s="381">
        <f>'fara FN'!G49</f>
        <v>2004</v>
      </c>
      <c r="H45" s="394">
        <f>'fara FN'!H49</f>
        <v>7400</v>
      </c>
      <c r="I45" s="391" t="str">
        <f>'fara FN'!S49</f>
        <v xml:space="preserve"> Hg 127/03.04.2012; HG 598/ 14-AUG-13:598/14-AUG-13;OUG.1 din 04/01/2017;OUG.68 din 06/11/2019</v>
      </c>
      <c r="J45" s="381" t="str">
        <f>'fara FN'!T49</f>
        <v>in administrare</v>
      </c>
      <c r="K45" s="388" t="str">
        <f>'fara FN'!U49</f>
        <v>mobil</v>
      </c>
      <c r="L45" s="380">
        <f>'fara FN'!W49</f>
        <v>2001</v>
      </c>
      <c r="M45" s="373" t="str">
        <f>'fara FN'!X49</f>
        <v>Armăsar de Montă Publică</v>
      </c>
      <c r="N45" s="373" t="str">
        <f>'fara FN'!Y49</f>
        <v>H 22 - 21 L / 00065EBFE5</v>
      </c>
      <c r="O45" s="381" t="str">
        <f>'fara FN'!Z49</f>
        <v>Depozit Armăsari Râmnicelu</v>
      </c>
      <c r="Q45" s="381">
        <f>'fara FN'!A49</f>
        <v>42</v>
      </c>
    </row>
    <row r="46" spans="1:17" ht="69.95" customHeight="1" x14ac:dyDescent="0.25">
      <c r="A46" s="397">
        <f>'anexa detaliat'!A44</f>
        <v>37</v>
      </c>
      <c r="B46" s="482"/>
      <c r="C46" s="386">
        <f>'fara FN'!B50</f>
        <v>156832</v>
      </c>
      <c r="D46" s="373" t="str">
        <f>'fara FN'!D50</f>
        <v>8.23.07</v>
      </c>
      <c r="E46" s="301" t="str">
        <f>'fara FN'!E50</f>
        <v>Neapolitano XXIX-83 / N29 - 83F</v>
      </c>
      <c r="F46" s="428" t="s">
        <v>10042</v>
      </c>
      <c r="G46" s="381">
        <f>'fara FN'!G50</f>
        <v>2007</v>
      </c>
      <c r="H46" s="394">
        <f>'fara FN'!H50</f>
        <v>10000</v>
      </c>
      <c r="I46" s="391" t="str">
        <f>'fara FN'!S50</f>
        <v>Hg 127/03.04.2012;OUG.1 din 04/01/2017;OUG.68 din 06/11/2019</v>
      </c>
      <c r="J46" s="381" t="str">
        <f>'fara FN'!T50</f>
        <v>in administrare</v>
      </c>
      <c r="K46" s="388" t="str">
        <f>'fara FN'!U50</f>
        <v>mobil</v>
      </c>
      <c r="L46" s="380">
        <f>'fara FN'!W50</f>
        <v>2003</v>
      </c>
      <c r="M46" s="373" t="str">
        <f>'fara FN'!X50</f>
        <v>Armăsar de Montă Publică</v>
      </c>
      <c r="N46" s="373" t="str">
        <f>'fara FN'!Y50</f>
        <v>N 29 - 83 F / 00065DA5B5</v>
      </c>
      <c r="O46" s="381" t="str">
        <f>'fara FN'!Z50</f>
        <v>Depozit Armăsari Râmnicelu</v>
      </c>
      <c r="Q46" s="381">
        <f>'fara FN'!A50</f>
        <v>43</v>
      </c>
    </row>
    <row r="47" spans="1:17" ht="69.95" customHeight="1" x14ac:dyDescent="0.25">
      <c r="A47" s="397">
        <f>'anexa detaliat'!A45</f>
        <v>38</v>
      </c>
      <c r="B47" s="482"/>
      <c r="C47" s="386">
        <f>'fara FN'!B51</f>
        <v>159236</v>
      </c>
      <c r="D47" s="373" t="str">
        <f>'fara FN'!D51</f>
        <v>8.23.10</v>
      </c>
      <c r="E47" s="301" t="str">
        <f>'fara FN'!E51</f>
        <v>Matineu (30 C/Tz)</v>
      </c>
      <c r="F47" s="428" t="s">
        <v>10042</v>
      </c>
      <c r="G47" s="381">
        <f>'fara FN'!G51</f>
        <v>2012</v>
      </c>
      <c r="H47" s="394">
        <f>'fara FN'!H51</f>
        <v>10800</v>
      </c>
      <c r="I47" s="391" t="str">
        <f>'fara FN'!S51</f>
        <v>HG 598/14-AUG-13;OUG.1 din 04/01/2017;OUG.68 din 06/11/2019</v>
      </c>
      <c r="J47" s="381" t="str">
        <f>'fara FN'!T51</f>
        <v>in administrare</v>
      </c>
      <c r="K47" s="388" t="str">
        <f>'fara FN'!U51</f>
        <v>mobil</v>
      </c>
      <c r="L47" s="380">
        <f>'fara FN'!W51</f>
        <v>2009</v>
      </c>
      <c r="M47" s="373" t="str">
        <f>'fara FN'!X51</f>
        <v>Armăsar de Montă Publică</v>
      </c>
      <c r="N47" s="373" t="str">
        <f>'fara FN'!Y51</f>
        <v>30 C - Tz / 642019820102804</v>
      </c>
      <c r="O47" s="381" t="str">
        <f>'fara FN'!Z51</f>
        <v>Depozit Armăsari Râmnicelu</v>
      </c>
      <c r="Q47" s="381">
        <f>'fara FN'!A51</f>
        <v>44</v>
      </c>
    </row>
    <row r="48" spans="1:17" ht="69.95" customHeight="1" x14ac:dyDescent="0.25">
      <c r="A48" s="397">
        <f>'anexa detaliat'!A46</f>
        <v>39</v>
      </c>
      <c r="B48" s="482"/>
      <c r="C48" s="386">
        <f>'fara FN'!B52</f>
        <v>157197</v>
      </c>
      <c r="D48" s="373" t="str">
        <f>'fara FN'!D52</f>
        <v>8.23.09</v>
      </c>
      <c r="E48" s="301" t="str">
        <f>'fara FN'!E52</f>
        <v>Ibn Galal II-10 /G 2-10 M</v>
      </c>
      <c r="F48" s="428" t="s">
        <v>19697</v>
      </c>
      <c r="G48" s="381">
        <f>'fara FN'!G52</f>
        <v>2008</v>
      </c>
      <c r="H48" s="394">
        <f>'fara FN'!H52</f>
        <v>10000</v>
      </c>
      <c r="I48" s="391" t="str">
        <f>'fara FN'!S52</f>
        <v>Hg 127/03.04.2012;OUG.1 din 04/01/2017;OUG.68 din 06/11/2019</v>
      </c>
      <c r="J48" s="381" t="str">
        <f>'fara FN'!T52</f>
        <v>in administrare</v>
      </c>
      <c r="K48" s="388" t="str">
        <f>'fara FN'!U52</f>
        <v>mobil</v>
      </c>
      <c r="L48" s="380">
        <f>'fara FN'!W52</f>
        <v>2003</v>
      </c>
      <c r="M48" s="373" t="str">
        <f>'fara FN'!X52</f>
        <v>Armăsar de Montă Publică</v>
      </c>
      <c r="N48" s="373" t="str">
        <f>'fara FN'!Y52</f>
        <v>10M / G2 / 00065EA7AO</v>
      </c>
      <c r="O48" s="381" t="str">
        <f>'fara FN'!Z52</f>
        <v>Herghelia Tulucești</v>
      </c>
      <c r="Q48" s="381">
        <f>'fara FN'!A52</f>
        <v>45</v>
      </c>
    </row>
    <row r="49" spans="1:17" ht="69.95" customHeight="1" x14ac:dyDescent="0.25">
      <c r="A49" s="397">
        <f>'anexa detaliat'!A47</f>
        <v>40</v>
      </c>
      <c r="B49" s="482"/>
      <c r="C49" s="386">
        <f>'fara FN'!B53</f>
        <v>159180</v>
      </c>
      <c r="D49" s="373" t="str">
        <f>'fara FN'!D53</f>
        <v>8.23.09</v>
      </c>
      <c r="E49" s="301" t="str">
        <f>'fara FN'!E53</f>
        <v>Pasqual/Ibn Galal II-50 (50M/ G2)</v>
      </c>
      <c r="F49" s="428" t="s">
        <v>19697</v>
      </c>
      <c r="G49" s="381">
        <f>'fara FN'!G53</f>
        <v>2012</v>
      </c>
      <c r="H49" s="394">
        <f>'fara FN'!H53</f>
        <v>10000</v>
      </c>
      <c r="I49" s="391" t="str">
        <f>'fara FN'!S53</f>
        <v>HG 598/14-AUG-13;OUG.1 din 04/01/2017;OUG.68 din 06/11/2019</v>
      </c>
      <c r="J49" s="381" t="str">
        <f>'fara FN'!T53</f>
        <v>in administrare</v>
      </c>
      <c r="K49" s="388" t="str">
        <f>'fara FN'!U53</f>
        <v>mobil</v>
      </c>
      <c r="L49" s="380">
        <f>'fara FN'!W53</f>
        <v>2008</v>
      </c>
      <c r="M49" s="373" t="str">
        <f>'fara FN'!X53</f>
        <v>Armăsar de Montă Publică</v>
      </c>
      <c r="N49" s="373" t="str">
        <f>'fara FN'!Y53</f>
        <v>50M / G2 / 642019820203514</v>
      </c>
      <c r="O49" s="381" t="str">
        <f>'fara FN'!Z53</f>
        <v>Herghelia Tulucești</v>
      </c>
      <c r="Q49" s="381">
        <f>'fara FN'!A53</f>
        <v>46</v>
      </c>
    </row>
    <row r="50" spans="1:17" ht="69.95" customHeight="1" x14ac:dyDescent="0.25">
      <c r="A50" s="397">
        <f>'anexa detaliat'!A48</f>
        <v>41</v>
      </c>
      <c r="B50" s="482"/>
      <c r="C50" s="386">
        <f>'fara FN'!B54</f>
        <v>157212</v>
      </c>
      <c r="D50" s="373" t="str">
        <f>'fara FN'!D54</f>
        <v>8.23.09</v>
      </c>
      <c r="E50" s="301" t="str">
        <f>'fara FN'!E54</f>
        <v>Syglavy Bagdady XVIII-2 / SB 18-2M</v>
      </c>
      <c r="F50" s="428" t="s">
        <v>19697</v>
      </c>
      <c r="G50" s="381">
        <f>'fara FN'!G54</f>
        <v>2010</v>
      </c>
      <c r="H50" s="394">
        <f>'fara FN'!H54</f>
        <v>10000</v>
      </c>
      <c r="I50" s="391" t="str">
        <f>'fara FN'!S54</f>
        <v>Hg 127/03.04.2012;OUG.1 din 04/01/2017;OUG.68 din 06/11/2019</v>
      </c>
      <c r="J50" s="381" t="str">
        <f>'fara FN'!T54</f>
        <v>in administrare</v>
      </c>
      <c r="K50" s="388" t="str">
        <f>'fara FN'!U54</f>
        <v>mobil</v>
      </c>
      <c r="L50" s="380">
        <f>'fara FN'!W54</f>
        <v>2007</v>
      </c>
      <c r="M50" s="373" t="str">
        <f>'fara FN'!X54</f>
        <v>Armăsar de Montă Publică</v>
      </c>
      <c r="N50" s="373" t="str">
        <f>'fara FN'!Y54</f>
        <v>2M / SB18 / 642019820141619</v>
      </c>
      <c r="O50" s="381" t="str">
        <f>'fara FN'!Z54</f>
        <v>Herghelia Tulucești</v>
      </c>
      <c r="Q50" s="381">
        <f>'fara FN'!A54</f>
        <v>47</v>
      </c>
    </row>
    <row r="51" spans="1:17" ht="69.95" customHeight="1" x14ac:dyDescent="0.25">
      <c r="A51" s="397">
        <f>'anexa detaliat'!A49</f>
        <v>42</v>
      </c>
      <c r="B51" s="482"/>
      <c r="C51" s="386">
        <f>'fara FN'!B55</f>
        <v>164682</v>
      </c>
      <c r="D51" s="373" t="str">
        <f>'fara FN'!D55</f>
        <v>8.23.11</v>
      </c>
      <c r="E51" s="301" t="str">
        <f>'fara FN'!E55</f>
        <v>Gaspar (P 10 / HB) 642019820600921</v>
      </c>
      <c r="F51" s="428" t="s">
        <v>19697</v>
      </c>
      <c r="G51" s="381">
        <f>'fara FN'!G55</f>
        <v>2015</v>
      </c>
      <c r="H51" s="394">
        <f>'fara FN'!H55</f>
        <v>9400</v>
      </c>
      <c r="I51" s="391" t="str">
        <f>'fara FN'!S55</f>
        <v>HG. 118/27.02.2019;OUG.68 din 06/11/2019</v>
      </c>
      <c r="J51" s="381" t="str">
        <f>'fara FN'!T55</f>
        <v>in administrare</v>
      </c>
      <c r="K51" s="388" t="str">
        <f>'fara FN'!U55</f>
        <v>mobil</v>
      </c>
      <c r="L51" s="380">
        <f>'fara FN'!W55</f>
        <v>2012</v>
      </c>
      <c r="M51" s="373" t="str">
        <f>'fara FN'!X55</f>
        <v>Armăsar de Montă Publică</v>
      </c>
      <c r="N51" s="373" t="str">
        <f>'fara FN'!Y55</f>
        <v>P 10 / HB / 642019820600921</v>
      </c>
      <c r="O51" s="381" t="str">
        <f>'fara FN'!Z55</f>
        <v>Herghelia Tulucești</v>
      </c>
      <c r="Q51" s="381">
        <f>'fara FN'!A55</f>
        <v>48</v>
      </c>
    </row>
    <row r="52" spans="1:17" ht="69.95" customHeight="1" x14ac:dyDescent="0.25">
      <c r="A52" s="397">
        <f>'anexa detaliat'!A50</f>
        <v>43</v>
      </c>
      <c r="B52" s="482"/>
      <c r="C52" s="386">
        <f>'fara FN'!B56</f>
        <v>156731</v>
      </c>
      <c r="D52" s="373" t="str">
        <f>'fara FN'!D56</f>
        <v>8.23.07</v>
      </c>
      <c r="E52" s="301" t="str">
        <f>'fara FN'!E56</f>
        <v>Maestoso XLVII-11/M 47 11HB</v>
      </c>
      <c r="F52" s="428" t="s">
        <v>19697</v>
      </c>
      <c r="G52" s="381">
        <f>'fara FN'!G56</f>
        <v>2007</v>
      </c>
      <c r="H52" s="394">
        <f>'fara FN'!H56</f>
        <v>10800</v>
      </c>
      <c r="I52" s="391" t="str">
        <f>'fara FN'!S56</f>
        <v>Hg 127/03.04.2012;OUG.1 din 04/01/2017;OUG.68 din 06/11/2019</v>
      </c>
      <c r="J52" s="381" t="str">
        <f>'fara FN'!T56</f>
        <v>in administrare</v>
      </c>
      <c r="K52" s="388" t="str">
        <f>'fara FN'!U56</f>
        <v>mobil</v>
      </c>
      <c r="L52" s="380">
        <f>'fara FN'!W56</f>
        <v>2004</v>
      </c>
      <c r="M52" s="373" t="str">
        <f>'fara FN'!X56</f>
        <v>Armăsar de Montă Publică</v>
      </c>
      <c r="N52" s="373" t="str">
        <f>'fara FN'!Y56</f>
        <v>M47 / 11 HB / 00065DAC4D</v>
      </c>
      <c r="O52" s="381" t="str">
        <f>'fara FN'!Z56</f>
        <v>Herghelia Tulucești</v>
      </c>
      <c r="Q52" s="381">
        <f>'fara FN'!A56</f>
        <v>49</v>
      </c>
    </row>
    <row r="53" spans="1:17" ht="69.95" customHeight="1" x14ac:dyDescent="0.25">
      <c r="A53" s="397">
        <f>'anexa detaliat'!A51</f>
        <v>44</v>
      </c>
      <c r="B53" s="482"/>
      <c r="C53" s="386">
        <f>'fara FN'!B57</f>
        <v>159250</v>
      </c>
      <c r="D53" s="373" t="str">
        <f>'fara FN'!D57</f>
        <v>8.23.07</v>
      </c>
      <c r="E53" s="301" t="str">
        <f>'fara FN'!E57</f>
        <v>Maestoso XLIX-33 ( M 49/33 F)</v>
      </c>
      <c r="F53" s="428" t="s">
        <v>199</v>
      </c>
      <c r="G53" s="381">
        <f>'fara FN'!G57</f>
        <v>2012</v>
      </c>
      <c r="H53" s="394">
        <f>'fara FN'!H57</f>
        <v>10000</v>
      </c>
      <c r="I53" s="391" t="str">
        <f>'fara FN'!S57</f>
        <v>HG 598/14-AUG-13;OUG.1 din 04/01/2017;OUG.68 din 06/11/2019</v>
      </c>
      <c r="J53" s="381" t="str">
        <f>'fara FN'!T57</f>
        <v>in administrare</v>
      </c>
      <c r="K53" s="388" t="str">
        <f>'fara FN'!U57</f>
        <v>mobil</v>
      </c>
      <c r="L53" s="380">
        <f>'fara FN'!W57</f>
        <v>2009</v>
      </c>
      <c r="M53" s="373" t="str">
        <f>'fara FN'!X57</f>
        <v>Armăsar de Montă Publică</v>
      </c>
      <c r="N53" s="373" t="str">
        <f>'fara FN'!Y57</f>
        <v>M 49/33 F / 642019820201500</v>
      </c>
      <c r="O53" s="401" t="str">
        <f>'fara FN'!Z57</f>
        <v xml:space="preserve">Depozit Armăsari Arad </v>
      </c>
      <c r="Q53" s="381">
        <f>'fara FN'!A57</f>
        <v>50</v>
      </c>
    </row>
    <row r="54" spans="1:17" ht="69.95" customHeight="1" x14ac:dyDescent="0.25">
      <c r="A54" s="397">
        <f>'anexa detaliat'!A52</f>
        <v>45</v>
      </c>
      <c r="B54" s="482"/>
      <c r="C54" s="386">
        <f>'fara FN'!B58</f>
        <v>156673</v>
      </c>
      <c r="D54" s="373" t="str">
        <f>'fara FN'!D58</f>
        <v>8.23.07</v>
      </c>
      <c r="E54" s="301" t="str">
        <f>'fara FN'!E58</f>
        <v>Siglavy Capriola XXII - 18 / SC 22-18 F</v>
      </c>
      <c r="F54" s="428" t="str">
        <f>'fara FN'!P58</f>
        <v>Tara: România; Judet: ARAD; -;   -; Nr: -;</v>
      </c>
      <c r="G54" s="381">
        <f>'fara FN'!G58</f>
        <v>2008</v>
      </c>
      <c r="H54" s="394">
        <f>'fara FN'!H58</f>
        <v>10000</v>
      </c>
      <c r="I54" s="391" t="str">
        <f>'fara FN'!S58</f>
        <v>Hg 127/03.04.2012;OUG.1 din 04/01/2017;OUG.68 din 06/11/2019</v>
      </c>
      <c r="J54" s="381" t="str">
        <f>'fara FN'!T58</f>
        <v>in administrare</v>
      </c>
      <c r="K54" s="388" t="str">
        <f>'fara FN'!U58</f>
        <v>mobil</v>
      </c>
      <c r="L54" s="380">
        <f>'fara FN'!W58</f>
        <v>2005</v>
      </c>
      <c r="M54" s="373" t="str">
        <f>'fara FN'!X58</f>
        <v>Armăsar de Montă Publică</v>
      </c>
      <c r="N54" s="373" t="str">
        <f>'fara FN'!Y58</f>
        <v>SC 22 / 18 F / 00065DD324</v>
      </c>
      <c r="O54" s="381" t="str">
        <f>'fara FN'!Z58</f>
        <v xml:space="preserve">Depozit Armăsari Arad </v>
      </c>
      <c r="Q54" s="381">
        <f>'fara FN'!A58</f>
        <v>51</v>
      </c>
    </row>
    <row r="55" spans="1:17" ht="69.95" customHeight="1" x14ac:dyDescent="0.25">
      <c r="A55" s="397">
        <f>'anexa detaliat'!A53</f>
        <v>46</v>
      </c>
      <c r="B55" s="482"/>
      <c r="C55" s="386">
        <f>'fara FN'!B59</f>
        <v>159246</v>
      </c>
      <c r="D55" s="373" t="str">
        <f>'fara FN'!D59</f>
        <v>8.23.07</v>
      </c>
      <c r="E55" s="301" t="str">
        <f>'fara FN'!E59</f>
        <v>Conversano XXXV-18 ( C 35 / 18 F )</v>
      </c>
      <c r="F55" s="428" t="s">
        <v>199</v>
      </c>
      <c r="G55" s="381">
        <f>'fara FN'!G59</f>
        <v>2013</v>
      </c>
      <c r="H55" s="394">
        <f>'fara FN'!H59</f>
        <v>10800</v>
      </c>
      <c r="I55" s="391" t="str">
        <f>'fara FN'!S59</f>
        <v>HG 598/14-AUG-13;OUG.1 din 04/01/2017;OUG.68 din 06/11/2019</v>
      </c>
      <c r="J55" s="381" t="str">
        <f>'fara FN'!T59</f>
        <v>in administrare</v>
      </c>
      <c r="K55" s="388" t="str">
        <f>'fara FN'!U59</f>
        <v>mobil</v>
      </c>
      <c r="L55" s="380">
        <f>'fara FN'!W59</f>
        <v>2009</v>
      </c>
      <c r="M55" s="373" t="str">
        <f>'fara FN'!X59</f>
        <v>Armăsar de Montă Publică</v>
      </c>
      <c r="N55" s="373" t="str">
        <f>'fara FN'!Y59</f>
        <v>C 35 / 18F / 642019820515512</v>
      </c>
      <c r="O55" s="381" t="str">
        <f>'fara FN'!Z59</f>
        <v xml:space="preserve">Depozit Armăsari Arad </v>
      </c>
      <c r="Q55" s="381">
        <f>'fara FN'!A59</f>
        <v>52</v>
      </c>
    </row>
    <row r="56" spans="1:17" ht="69.95" customHeight="1" x14ac:dyDescent="0.25">
      <c r="A56" s="397">
        <f>'anexa detaliat'!A54</f>
        <v>47</v>
      </c>
      <c r="B56" s="482"/>
      <c r="C56" s="386">
        <f>'fara FN'!B60</f>
        <v>156668</v>
      </c>
      <c r="D56" s="373" t="str">
        <f>'fara FN'!D60</f>
        <v>8.23.11</v>
      </c>
      <c r="E56" s="301" t="str">
        <f>'fara FN'!E60</f>
        <v>Iatac / Jp - 54</v>
      </c>
      <c r="F56" s="428" t="str">
        <f>'fara FN'!P60</f>
        <v>Tara: România; Judet: ARAD; -;   -; Nr: -;</v>
      </c>
      <c r="G56" s="381">
        <f>'fara FN'!G60</f>
        <v>2008</v>
      </c>
      <c r="H56" s="394">
        <f>'fara FN'!H60</f>
        <v>9400</v>
      </c>
      <c r="I56" s="391" t="str">
        <f>'fara FN'!S60</f>
        <v>Hg 127/03.04.2012;OUG.1 din 04/01/2017;OUG.68 din 06/11/2019</v>
      </c>
      <c r="J56" s="381" t="str">
        <f>'fara FN'!T60</f>
        <v>in administrare</v>
      </c>
      <c r="K56" s="388" t="str">
        <f>'fara FN'!U60</f>
        <v>mobil</v>
      </c>
      <c r="L56" s="380">
        <f>'fara FN'!W60</f>
        <v>2004</v>
      </c>
      <c r="M56" s="373" t="str">
        <f>'fara FN'!X60</f>
        <v>Armăsar de Montă Publică</v>
      </c>
      <c r="N56" s="373" t="str">
        <f>'fara FN'!Y60</f>
        <v>Jp / 54 / 00065EC9E7</v>
      </c>
      <c r="O56" s="381" t="str">
        <f>'fara FN'!Z60</f>
        <v xml:space="preserve">Depozit Armăsari Arad </v>
      </c>
      <c r="Q56" s="381">
        <f>'fara FN'!A60</f>
        <v>53</v>
      </c>
    </row>
    <row r="57" spans="1:17" ht="69.95" customHeight="1" thickBot="1" x14ac:dyDescent="0.3">
      <c r="A57" s="397">
        <f>'anexa detaliat'!A55</f>
        <v>48</v>
      </c>
      <c r="B57" s="482"/>
      <c r="C57" s="386">
        <f>'fara FN'!B61</f>
        <v>159272</v>
      </c>
      <c r="D57" s="373" t="str">
        <f>'fara FN'!D61</f>
        <v>8.23.07</v>
      </c>
      <c r="E57" s="301" t="str">
        <f>'fara FN'!E61</f>
        <v>Siglavy Capiola XVII-65 ( SC 17/65F)</v>
      </c>
      <c r="F57" s="428" t="s">
        <v>199</v>
      </c>
      <c r="G57" s="381">
        <f>'fara FN'!G61</f>
        <v>2012</v>
      </c>
      <c r="H57" s="394">
        <f>'fara FN'!H61</f>
        <v>10000</v>
      </c>
      <c r="I57" s="391" t="str">
        <f>'fara FN'!S61</f>
        <v>HG 598/14-AUG-13;OUG.1 din 04/01/2017;OUG.68 din 06/11/2019</v>
      </c>
      <c r="J57" s="381" t="str">
        <f>'fara FN'!T61</f>
        <v>in administrare</v>
      </c>
      <c r="K57" s="388" t="str">
        <f>'fara FN'!U61</f>
        <v>mobil</v>
      </c>
      <c r="L57" s="380">
        <f>'fara FN'!W61</f>
        <v>2009</v>
      </c>
      <c r="M57" s="373" t="str">
        <f>'fara FN'!X61</f>
        <v>Armăsar de Montă Publică</v>
      </c>
      <c r="N57" s="373" t="str">
        <f>'fara FN'!Y61</f>
        <v xml:space="preserve"> SC 17 /65 F / 642019820200625</v>
      </c>
      <c r="O57" s="381" t="str">
        <f>'fara FN'!Z61</f>
        <v xml:space="preserve">Depozit Armăsari Arad </v>
      </c>
      <c r="Q57" s="381">
        <f>'fara FN'!A61</f>
        <v>54</v>
      </c>
    </row>
    <row r="58" spans="1:17" ht="69.95" customHeight="1" x14ac:dyDescent="0.25">
      <c r="A58" s="397">
        <f>'anexa detaliat'!A56</f>
        <v>49</v>
      </c>
      <c r="B58" s="481" t="s">
        <v>19705</v>
      </c>
      <c r="C58" s="386">
        <f>'fara FN'!B62</f>
        <v>157701</v>
      </c>
      <c r="D58" s="373" t="str">
        <f>'fara FN'!D62</f>
        <v>8.23.10</v>
      </c>
      <c r="E58" s="301" t="str">
        <f>'fara FN'!E62</f>
        <v>PISC (17 C/O)</v>
      </c>
      <c r="F58" s="428" t="str">
        <f>'fara FN'!P62</f>
        <v>Tara: România; Judet: NEAMŢ; -;   -; Nr: -;</v>
      </c>
      <c r="G58" s="381">
        <f>'fara FN'!G62</f>
        <v>2011</v>
      </c>
      <c r="H58" s="394">
        <f>'fara FN'!H62</f>
        <v>10000</v>
      </c>
      <c r="I58" s="391" t="str">
        <f>'fara FN'!S62</f>
        <v>Hg 803/31.07.2012; HG 598/ 14-AUG-13:598/14-AUG-13;OUG.1 din 04/01/2017;OUG.68 din 06/11/2019</v>
      </c>
      <c r="J58" s="381" t="str">
        <f>'fara FN'!T62</f>
        <v>in administrare</v>
      </c>
      <c r="K58" s="388" t="str">
        <f>'fara FN'!U62</f>
        <v>mobil</v>
      </c>
      <c r="L58" s="380">
        <f>'fara FN'!W62</f>
        <v>2008</v>
      </c>
      <c r="M58" s="373" t="str">
        <f>'fara FN'!X62</f>
        <v>Armăsar de Montă Publică</v>
      </c>
      <c r="N58" s="373" t="str">
        <f>'fara FN'!Y62</f>
        <v>17 C / O / 642019820362082</v>
      </c>
      <c r="O58" s="381" t="str">
        <f>'fara FN'!Z62</f>
        <v>Depozit Armăsari Dumbrava</v>
      </c>
      <c r="Q58" s="381">
        <f>'fara FN'!A62</f>
        <v>55</v>
      </c>
    </row>
    <row r="59" spans="1:17" ht="69.95" customHeight="1" x14ac:dyDescent="0.25">
      <c r="A59" s="397">
        <f>'anexa detaliat'!A57</f>
        <v>50</v>
      </c>
      <c r="B59" s="482"/>
      <c r="C59" s="386">
        <f>'fara FN'!B63</f>
        <v>157398</v>
      </c>
      <c r="D59" s="373" t="str">
        <f>'fara FN'!D63</f>
        <v>8.23.07</v>
      </c>
      <c r="E59" s="301" t="str">
        <f>'fara FN'!E63</f>
        <v>NAPOLITANO XXVIII-29/000663FOA5</v>
      </c>
      <c r="F59" s="428" t="str">
        <f>'fara FN'!P63</f>
        <v>Tara: România; Judet: NEAMŢ; -;   -; Nr: -;</v>
      </c>
      <c r="G59" s="381">
        <f>'fara FN'!G63</f>
        <v>2005</v>
      </c>
      <c r="H59" s="394">
        <f>'fara FN'!H63</f>
        <v>7215</v>
      </c>
      <c r="I59" s="391" t="str">
        <f>'fara FN'!S63</f>
        <v xml:space="preserve"> Hg 127/03.04.2012;OUG.1 din 04/01/2017;OUG.68 din 06/11/2019</v>
      </c>
      <c r="J59" s="381" t="str">
        <f>'fara FN'!T63</f>
        <v>in administrare</v>
      </c>
      <c r="K59" s="388" t="str">
        <f>'fara FN'!U63</f>
        <v>mobil</v>
      </c>
      <c r="L59" s="380">
        <f>'fara FN'!W63</f>
        <v>2000</v>
      </c>
      <c r="M59" s="373" t="str">
        <f>'fara FN'!X63</f>
        <v>Armăsar de Montă Publică</v>
      </c>
      <c r="N59" s="373" t="str">
        <f>'fara FN'!Y63</f>
        <v>N28 / 29 HB / 642019851075412</v>
      </c>
      <c r="O59" s="381" t="str">
        <f>'fara FN'!Z63</f>
        <v>Depozit Armăsari Dumbrava</v>
      </c>
      <c r="Q59" s="381">
        <f>'fara FN'!A63</f>
        <v>56</v>
      </c>
    </row>
    <row r="60" spans="1:17" ht="69.95" customHeight="1" x14ac:dyDescent="0.25">
      <c r="A60" s="397">
        <f>'anexa detaliat'!A58</f>
        <v>51</v>
      </c>
      <c r="B60" s="482"/>
      <c r="C60" s="386">
        <f>'fara FN'!B64</f>
        <v>164850</v>
      </c>
      <c r="D60" s="373" t="str">
        <f>'fara FN'!D64</f>
        <v>8.23.11</v>
      </c>
      <c r="E60" s="301" t="str">
        <f>'fara FN'!E64</f>
        <v>Istratoiu (Us 47 / R) 642019820544366</v>
      </c>
      <c r="F60" s="428" t="s">
        <v>4568</v>
      </c>
      <c r="G60" s="381">
        <f>'fara FN'!G64</f>
        <v>2016</v>
      </c>
      <c r="H60" s="394">
        <f>'fara FN'!H64</f>
        <v>9400</v>
      </c>
      <c r="I60" s="391" t="str">
        <f>'fara FN'!S64</f>
        <v>HG. 118/27.02.2019;OUG.68 din 06/11/2019</v>
      </c>
      <c r="J60" s="381" t="str">
        <f>'fara FN'!T64</f>
        <v>in administrare</v>
      </c>
      <c r="K60" s="388" t="str">
        <f>'fara FN'!U64</f>
        <v>mobil</v>
      </c>
      <c r="L60" s="380">
        <f>'fara FN'!W64</f>
        <v>2013</v>
      </c>
      <c r="M60" s="373" t="str">
        <f>'fara FN'!X64</f>
        <v>Armăsar de Montă Publică</v>
      </c>
      <c r="N60" s="373" t="str">
        <f>'fara FN'!Y64</f>
        <v>Us 47/R / 642019820544366</v>
      </c>
      <c r="O60" s="381" t="str">
        <f>'fara FN'!Z64</f>
        <v>Depozit Armăsari Dumbrava</v>
      </c>
      <c r="Q60" s="381">
        <f>'fara FN'!A64</f>
        <v>57</v>
      </c>
    </row>
    <row r="61" spans="1:17" ht="69.95" customHeight="1" x14ac:dyDescent="0.25">
      <c r="A61" s="397">
        <f>'anexa detaliat'!A59</f>
        <v>52</v>
      </c>
      <c r="B61" s="482"/>
      <c r="C61" s="386">
        <f>'fara FN'!B65</f>
        <v>157405</v>
      </c>
      <c r="D61" s="373" t="str">
        <f>'fara FN'!D65</f>
        <v>8.23.06</v>
      </c>
      <c r="E61" s="301" t="str">
        <f>'fara FN'!E65</f>
        <v>PIETROSU X-54/0006558B67A</v>
      </c>
      <c r="F61" s="428" t="str">
        <f>'fara FN'!P65</f>
        <v>Tara: România; Judet: NEAMŢ; -;   -; Nr: -;</v>
      </c>
      <c r="G61" s="381">
        <f>'fara FN'!G65</f>
        <v>2005</v>
      </c>
      <c r="H61" s="394">
        <f>'fara FN'!H65</f>
        <v>7245</v>
      </c>
      <c r="I61" s="391" t="str">
        <f>'fara FN'!S65</f>
        <v xml:space="preserve"> Hg 127/03.04.2012;OUG.1 din 04/01/2017;OUG.68 din 06/11/2019</v>
      </c>
      <c r="J61" s="381" t="str">
        <f>'fara FN'!T65</f>
        <v>in administrare</v>
      </c>
      <c r="K61" s="388" t="str">
        <f>'fara FN'!U65</f>
        <v>mobil</v>
      </c>
      <c r="L61" s="380">
        <f>'fara FN'!W65</f>
        <v>2000</v>
      </c>
      <c r="M61" s="373" t="str">
        <f>'fara FN'!X65</f>
        <v>Armăsar de Montă Publică</v>
      </c>
      <c r="N61" s="373" t="str">
        <f>'fara FN'!Y65</f>
        <v>P10 / 54 L / 642019851075407</v>
      </c>
      <c r="O61" s="381" t="str">
        <f>'fara FN'!Z65</f>
        <v>Depozit Armăsari Dumbrava</v>
      </c>
      <c r="Q61" s="381">
        <f>'fara FN'!A65</f>
        <v>58</v>
      </c>
    </row>
    <row r="62" spans="1:17" ht="69.95" customHeight="1" x14ac:dyDescent="0.25">
      <c r="A62" s="397">
        <f>'anexa detaliat'!A60</f>
        <v>53</v>
      </c>
      <c r="B62" s="482"/>
      <c r="C62" s="386">
        <f>'fara FN'!B66</f>
        <v>156693</v>
      </c>
      <c r="D62" s="373" t="str">
        <f>'fara FN'!D66</f>
        <v>8.23.11</v>
      </c>
      <c r="E62" s="301" t="str">
        <f>'fara FN'!E66</f>
        <v>TIGAIA / HD-27 HB</v>
      </c>
      <c r="F62" s="428" t="s">
        <v>19698</v>
      </c>
      <c r="G62" s="381">
        <f>'fara FN'!G66</f>
        <v>2005</v>
      </c>
      <c r="H62" s="394">
        <f>'fara FN'!H66</f>
        <v>7200</v>
      </c>
      <c r="I62" s="391" t="str">
        <f>'fara FN'!S66</f>
        <v>Hg 127/03.04.2012;OUG.1 din 04/01/2017;OUG.68 din 06/11/2019</v>
      </c>
      <c r="J62" s="381" t="str">
        <f>'fara FN'!T66</f>
        <v>in administrare</v>
      </c>
      <c r="K62" s="388" t="str">
        <f>'fara FN'!U66</f>
        <v>mobil</v>
      </c>
      <c r="L62" s="380">
        <f>'fara FN'!W66</f>
        <v>2002</v>
      </c>
      <c r="M62" s="373" t="str">
        <f>'fara FN'!X66</f>
        <v>Iapă Mamă</v>
      </c>
      <c r="N62" s="373" t="str">
        <f>'fara FN'!Y66</f>
        <v>HD-27 / HB / 00065EABA5</v>
      </c>
      <c r="O62" s="381" t="str">
        <f>'fara FN'!Z66</f>
        <v>Herghelia Beclean</v>
      </c>
      <c r="Q62" s="381">
        <f>'fara FN'!A66</f>
        <v>59</v>
      </c>
    </row>
    <row r="63" spans="1:17" ht="69.95" customHeight="1" x14ac:dyDescent="0.25">
      <c r="A63" s="397">
        <f>'anexa detaliat'!A61</f>
        <v>54</v>
      </c>
      <c r="B63" s="482"/>
      <c r="C63" s="386">
        <f>'fara FN'!B67</f>
        <v>160603</v>
      </c>
      <c r="D63" s="373" t="str">
        <f>'fara FN'!D67</f>
        <v>8.23.11</v>
      </c>
      <c r="E63" s="301" t="str">
        <f>'fara FN'!E67</f>
        <v>Faza (Of 1 - HB) / 642019820325775</v>
      </c>
      <c r="F63" s="428" t="str">
        <f>'fara FN'!P67</f>
        <v>Tara: România; Judet: BISTRIŢA-NĂSĂUD;MRJ Bistriţa; G  Bistriţa; Nr: 45;</v>
      </c>
      <c r="G63" s="381">
        <f>'fara FN'!G67</f>
        <v>2014</v>
      </c>
      <c r="H63" s="394">
        <f>'fara FN'!H67</f>
        <v>8900</v>
      </c>
      <c r="I63" s="391" t="str">
        <f>'fara FN'!S67</f>
        <v>HG. 543/08-IUL-15;OUG.1 din 04/01/2017;OUG.68 din 06/11/2019</v>
      </c>
      <c r="J63" s="381" t="str">
        <f>'fara FN'!T67</f>
        <v>in administrare</v>
      </c>
      <c r="K63" s="388" t="str">
        <f>'fara FN'!U67</f>
        <v>mobil</v>
      </c>
      <c r="L63" s="380">
        <f>'fara FN'!W67</f>
        <v>2011</v>
      </c>
      <c r="M63" s="373" t="str">
        <f>'fara FN'!X67</f>
        <v>Iapă Mamă</v>
      </c>
      <c r="N63" s="373" t="str">
        <f>'fara FN'!Y67</f>
        <v>OF1 / HB / 642019820325775</v>
      </c>
      <c r="O63" s="381" t="str">
        <f>'fara FN'!Z67</f>
        <v>Herghelia Beclean</v>
      </c>
      <c r="Q63" s="381">
        <f>'fara FN'!A67</f>
        <v>60</v>
      </c>
    </row>
    <row r="64" spans="1:17" ht="69.95" customHeight="1" x14ac:dyDescent="0.25">
      <c r="A64" s="397">
        <f>'anexa detaliat'!A62</f>
        <v>55</v>
      </c>
      <c r="B64" s="482"/>
      <c r="C64" s="386">
        <f>'fara FN'!B68</f>
        <v>157061</v>
      </c>
      <c r="D64" s="373" t="str">
        <f>'fara FN'!D68</f>
        <v>8.23.11</v>
      </c>
      <c r="E64" s="301" t="str">
        <f>'fara FN'!E68</f>
        <v>Glosa/I-18</v>
      </c>
      <c r="F64" s="428" t="s">
        <v>19698</v>
      </c>
      <c r="G64" s="381">
        <f>'fara FN'!G68</f>
        <v>2009</v>
      </c>
      <c r="H64" s="394">
        <f>'fara FN'!H68</f>
        <v>8900</v>
      </c>
      <c r="I64" s="391" t="str">
        <f>'fara FN'!S68</f>
        <v>Hg 127/03.04.2012;OUG.1 din 04/01/2017;OUG.68 din 06/11/2019</v>
      </c>
      <c r="J64" s="381" t="str">
        <f>'fara FN'!T68</f>
        <v>in administrare</v>
      </c>
      <c r="K64" s="388" t="str">
        <f>'fara FN'!U68</f>
        <v>mobil</v>
      </c>
      <c r="L64" s="380">
        <f>'fara FN'!W68</f>
        <v>2006</v>
      </c>
      <c r="M64" s="373" t="str">
        <f>'fara FN'!X68</f>
        <v>Iapă Mamă</v>
      </c>
      <c r="N64" s="373" t="str">
        <f>'fara FN'!Y68</f>
        <v>I18 / 642019820044393</v>
      </c>
      <c r="O64" s="381" t="str">
        <f>'fara FN'!Z68</f>
        <v>Herghelia Beclean</v>
      </c>
      <c r="Q64" s="381">
        <f>'fara FN'!A68</f>
        <v>61</v>
      </c>
    </row>
    <row r="65" spans="1:17" ht="69.95" customHeight="1" x14ac:dyDescent="0.25">
      <c r="A65" s="397">
        <f>'anexa detaliat'!A63</f>
        <v>56</v>
      </c>
      <c r="B65" s="482"/>
      <c r="C65" s="386">
        <f>'fara FN'!B69</f>
        <v>159475</v>
      </c>
      <c r="D65" s="373" t="str">
        <f>'fara FN'!D69</f>
        <v>8.23.11</v>
      </c>
      <c r="E65" s="301" t="str">
        <f>'fara FN'!E69</f>
        <v>Galata (I 40-R)/642019820058250</v>
      </c>
      <c r="F65" s="428" t="s">
        <v>19698</v>
      </c>
      <c r="G65" s="381">
        <f>'fara FN'!G69</f>
        <v>2013</v>
      </c>
      <c r="H65" s="394">
        <f>'fara FN'!H69</f>
        <v>9700</v>
      </c>
      <c r="I65" s="391" t="str">
        <f>'fara FN'!S69</f>
        <v>HG 240/02-APR-14;OUG.1 din 04/01/2017;OUG.68 din 06/11/2019</v>
      </c>
      <c r="J65" s="381" t="str">
        <f>'fara FN'!T69</f>
        <v>in administrare</v>
      </c>
      <c r="K65" s="388" t="str">
        <f>'fara FN'!U69</f>
        <v>mobil</v>
      </c>
      <c r="L65" s="380">
        <f>'fara FN'!W69</f>
        <v>2010</v>
      </c>
      <c r="M65" s="373" t="str">
        <f>'fara FN'!X69</f>
        <v>Iapă Mamă</v>
      </c>
      <c r="N65" s="373" t="str">
        <f>'fara FN'!Y69</f>
        <v>I 40 / R / 642019820058250</v>
      </c>
      <c r="O65" s="381" t="str">
        <f>'fara FN'!Z69</f>
        <v>Herghelia Beclean</v>
      </c>
      <c r="Q65" s="381">
        <f>'fara FN'!A69</f>
        <v>62</v>
      </c>
    </row>
    <row r="66" spans="1:17" ht="69.95" customHeight="1" x14ac:dyDescent="0.25">
      <c r="A66" s="397">
        <f>'anexa detaliat'!A64</f>
        <v>57</v>
      </c>
      <c r="B66" s="482"/>
      <c r="C66" s="386">
        <f>'fara FN'!B70</f>
        <v>159472</v>
      </c>
      <c r="D66" s="373" t="str">
        <f>'fara FN'!D70</f>
        <v>8.23.11</v>
      </c>
      <c r="E66" s="301" t="str">
        <f>'fara FN'!E70</f>
        <v>Francesca (I 45-R)/642019820058512</v>
      </c>
      <c r="F66" s="428" t="s">
        <v>19698</v>
      </c>
      <c r="G66" s="381">
        <f>'fara FN'!G70</f>
        <v>2013</v>
      </c>
      <c r="H66" s="394">
        <f>'fara FN'!H70</f>
        <v>8900</v>
      </c>
      <c r="I66" s="391" t="str">
        <f>'fara FN'!S70</f>
        <v>HG 240/02-APR-14;OUG.1 din 04/01/2017;OUG.68 din 06/11/2019</v>
      </c>
      <c r="J66" s="381" t="str">
        <f>'fara FN'!T70</f>
        <v>in administrare</v>
      </c>
      <c r="K66" s="388" t="str">
        <f>'fara FN'!U70</f>
        <v>mobil</v>
      </c>
      <c r="L66" s="380">
        <f>'fara FN'!W70</f>
        <v>2010</v>
      </c>
      <c r="M66" s="373" t="str">
        <f>'fara FN'!X70</f>
        <v>Iapă Mamă</v>
      </c>
      <c r="N66" s="373" t="str">
        <f>'fara FN'!Y70</f>
        <v>I 45 / R / 642019820058512</v>
      </c>
      <c r="O66" s="381" t="str">
        <f>'fara FN'!Z70</f>
        <v>Herghelia Beclean</v>
      </c>
      <c r="Q66" s="381">
        <f>'fara FN'!A70</f>
        <v>63</v>
      </c>
    </row>
    <row r="67" spans="1:17" ht="69.95" customHeight="1" x14ac:dyDescent="0.25">
      <c r="A67" s="397">
        <f>'anexa detaliat'!A65</f>
        <v>58</v>
      </c>
      <c r="B67" s="482"/>
      <c r="C67" s="386">
        <f>'fara FN'!B74</f>
        <v>156689</v>
      </c>
      <c r="D67" s="373" t="str">
        <f>'fara FN'!D74</f>
        <v>8.23.11</v>
      </c>
      <c r="E67" s="301" t="str">
        <f>'fara FN'!E74</f>
        <v>TAMBAL / JB-8 HB</v>
      </c>
      <c r="F67" s="428" t="s">
        <v>19698</v>
      </c>
      <c r="G67" s="381">
        <f>'fara FN'!G74</f>
        <v>2005</v>
      </c>
      <c r="H67" s="394">
        <f>'fara FN'!H74</f>
        <v>7600</v>
      </c>
      <c r="I67" s="391" t="str">
        <f>'fara FN'!S74</f>
        <v>Hg 127/03.04.2012;OUG.1 din 04/01/2017;OUG.68 din 06/11/2019</v>
      </c>
      <c r="J67" s="381" t="str">
        <f>'fara FN'!T74</f>
        <v>in administrare</v>
      </c>
      <c r="K67" s="388" t="str">
        <f>'fara FN'!U74</f>
        <v>mobil</v>
      </c>
      <c r="L67" s="380">
        <f>'fara FN'!W74</f>
        <v>2002</v>
      </c>
      <c r="M67" s="373" t="str">
        <f>'fara FN'!X74</f>
        <v>Armăsar Pepinier</v>
      </c>
      <c r="N67" s="373" t="str">
        <f>'fara FN'!Y74</f>
        <v>JB-8 / HB / 00065EAB5C</v>
      </c>
      <c r="O67" s="381" t="str">
        <f>'fara FN'!Z74</f>
        <v>Herghelia Beclean</v>
      </c>
      <c r="Q67" s="381">
        <f>'fara FN'!A74</f>
        <v>67</v>
      </c>
    </row>
    <row r="68" spans="1:17" ht="69.95" customHeight="1" x14ac:dyDescent="0.25">
      <c r="A68" s="397">
        <f>'anexa detaliat'!A66</f>
        <v>59</v>
      </c>
      <c r="B68" s="482"/>
      <c r="C68" s="386">
        <f>'fara FN'!B78</f>
        <v>159220</v>
      </c>
      <c r="D68" s="373" t="str">
        <f>'fara FN'!D78</f>
        <v>8.23.08</v>
      </c>
      <c r="E68" s="301" t="str">
        <f>'fara FN'!E78</f>
        <v>Nonius 39 (N 25/24 I)/00065E032F</v>
      </c>
      <c r="F68" s="428" t="s">
        <v>19699</v>
      </c>
      <c r="G68" s="381">
        <f>'fara FN'!G78</f>
        <v>2005</v>
      </c>
      <c r="H68" s="394">
        <f>'fara FN'!H78</f>
        <v>8000</v>
      </c>
      <c r="I68" s="391" t="str">
        <f>'fara FN'!S78</f>
        <v>HG 598/14-AUG-13;OUG.1 din 04/01/2017;OUG.68 din 06/11/2019</v>
      </c>
      <c r="J68" s="381" t="str">
        <f>'fara FN'!T78</f>
        <v>in administrare</v>
      </c>
      <c r="K68" s="388" t="str">
        <f>'fara FN'!U78</f>
        <v>mobil</v>
      </c>
      <c r="L68" s="380">
        <f>'fara FN'!W78</f>
        <v>2001</v>
      </c>
      <c r="M68" s="373" t="str">
        <f>'fara FN'!X78</f>
        <v>Armăsar Pepinier</v>
      </c>
      <c r="N68" s="373" t="str">
        <f>'fara FN'!Y78</f>
        <v>N 25/24 I / 00065E032F</v>
      </c>
      <c r="O68" s="381" t="str">
        <f>'fara FN'!Z78</f>
        <v>Herghelia Izvin</v>
      </c>
      <c r="Q68" s="381">
        <f>'fara FN'!A78</f>
        <v>71</v>
      </c>
    </row>
    <row r="69" spans="1:17" ht="69.95" customHeight="1" x14ac:dyDescent="0.25">
      <c r="A69" s="397">
        <f>'anexa detaliat'!A67</f>
        <v>60</v>
      </c>
      <c r="B69" s="482"/>
      <c r="C69" s="386">
        <f>'fara FN'!B79</f>
        <v>151755</v>
      </c>
      <c r="D69" s="373" t="str">
        <f>'fara FN'!D79</f>
        <v>8.23.08</v>
      </c>
      <c r="E69" s="301" t="str">
        <f>'fara FN'!E79</f>
        <v>NONIUS 27-48 / 00065EDO856</v>
      </c>
      <c r="F69" s="428" t="s">
        <v>19699</v>
      </c>
      <c r="G69" s="381">
        <f>'fara FN'!G79</f>
        <v>2004</v>
      </c>
      <c r="H69" s="394">
        <f>'fara FN'!H79</f>
        <v>7215</v>
      </c>
      <c r="I69" s="391" t="str">
        <f>'fara FN'!S79</f>
        <v>HG 127/03.04.2012;OUG.1 din 04/01/2017;OUG.68 din 06/11/2019</v>
      </c>
      <c r="J69" s="381" t="str">
        <f>'fara FN'!T79</f>
        <v>in administrare</v>
      </c>
      <c r="K69" s="388" t="str">
        <f>'fara FN'!U79</f>
        <v>mobil</v>
      </c>
      <c r="L69" s="380">
        <f>'fara FN'!W79</f>
        <v>2001</v>
      </c>
      <c r="M69" s="373" t="str">
        <f>'fara FN'!X79</f>
        <v>Armăsar Pepinier</v>
      </c>
      <c r="N69" s="373" t="str">
        <f>'fara FN'!Y79</f>
        <v>N 27 / 48 I / 00065EDO856</v>
      </c>
      <c r="O69" s="381" t="str">
        <f>'fara FN'!Z79</f>
        <v>Herghelia Izvin</v>
      </c>
      <c r="Q69" s="381">
        <f>'fara FN'!A79</f>
        <v>72</v>
      </c>
    </row>
    <row r="70" spans="1:17" ht="69.95" customHeight="1" x14ac:dyDescent="0.25">
      <c r="A70" s="397">
        <f>'anexa detaliat'!A68</f>
        <v>61</v>
      </c>
      <c r="B70" s="482"/>
      <c r="C70" s="386">
        <f>'fara FN'!B80</f>
        <v>146202</v>
      </c>
      <c r="D70" s="373" t="str">
        <f>'fara FN'!D80</f>
        <v>8.23.08</v>
      </c>
      <c r="E70" s="301" t="str">
        <f>'fara FN'!E80</f>
        <v>Calul NONIUS 25*12</v>
      </c>
      <c r="F70" s="428" t="s">
        <v>19699</v>
      </c>
      <c r="G70" s="381">
        <f>'fara FN'!G80</f>
        <v>2002</v>
      </c>
      <c r="H70" s="394">
        <f>'fara FN'!H80</f>
        <v>2800</v>
      </c>
      <c r="I70" s="391" t="str">
        <f>'fara FN'!S80</f>
        <v>OUG 139/2002;;OUG.1 din 04/01/2017;OUG.68 din 06/11/2019</v>
      </c>
      <c r="J70" s="381" t="str">
        <f>'fara FN'!T80</f>
        <v>in administrare</v>
      </c>
      <c r="K70" s="388" t="str">
        <f>'fara FN'!U80</f>
        <v>mobil</v>
      </c>
      <c r="L70" s="380">
        <f>'fara FN'!W80</f>
        <v>1999</v>
      </c>
      <c r="M70" s="373" t="str">
        <f>'fara FN'!X80</f>
        <v>Iapă Mamă</v>
      </c>
      <c r="N70" s="373" t="str">
        <f>'fara FN'!Y80</f>
        <v>N 25 / 12 I / 00065DABE0</v>
      </c>
      <c r="O70" s="381" t="str">
        <f>'fara FN'!Z80</f>
        <v>Herghelia Izvin</v>
      </c>
      <c r="Q70" s="381">
        <f>'fara FN'!A80</f>
        <v>73</v>
      </c>
    </row>
    <row r="71" spans="1:17" ht="69.95" customHeight="1" x14ac:dyDescent="0.25">
      <c r="A71" s="397">
        <f>'anexa detaliat'!A69</f>
        <v>62</v>
      </c>
      <c r="B71" s="482"/>
      <c r="C71" s="386">
        <f>'fara FN'!B81</f>
        <v>157596</v>
      </c>
      <c r="D71" s="373" t="str">
        <f>'fara FN'!D81</f>
        <v>8.23.10</v>
      </c>
      <c r="E71" s="301" t="str">
        <f>'fara FN'!E81</f>
        <v>Nonius  27-47/N 27-47 I</v>
      </c>
      <c r="F71" s="428" t="s">
        <v>19699</v>
      </c>
      <c r="G71" s="381">
        <f>'fara FN'!G81</f>
        <v>2005</v>
      </c>
      <c r="H71" s="394">
        <f>'fara FN'!H81</f>
        <v>7400</v>
      </c>
      <c r="I71" s="391" t="str">
        <f>'fara FN'!S81</f>
        <v xml:space="preserve"> Hg 127/03.04.2012;OUG.1 din 04/01/2017;OUG.68 din 06/11/2019</v>
      </c>
      <c r="J71" s="381" t="str">
        <f>'fara FN'!T81</f>
        <v>in administrare</v>
      </c>
      <c r="K71" s="388" t="str">
        <f>'fara FN'!U81</f>
        <v>mobil</v>
      </c>
      <c r="L71" s="380">
        <f>'fara FN'!W81</f>
        <v>2001</v>
      </c>
      <c r="M71" s="373" t="str">
        <f>'fara FN'!X81</f>
        <v>Armăsar de Montă Publică</v>
      </c>
      <c r="N71" s="373" t="str">
        <f>'fara FN'!Y81</f>
        <v>N 27/47 I / 00065DAB25</v>
      </c>
      <c r="O71" s="381" t="str">
        <f>'fara FN'!Z81</f>
        <v>Herghelia Izvin</v>
      </c>
      <c r="Q71" s="381">
        <f>'fara FN'!A81</f>
        <v>74</v>
      </c>
    </row>
    <row r="72" spans="1:17" ht="69.95" customHeight="1" x14ac:dyDescent="0.25">
      <c r="A72" s="397">
        <f>'anexa detaliat'!A70</f>
        <v>63</v>
      </c>
      <c r="B72" s="482"/>
      <c r="C72" s="386">
        <f>'fara FN'!B82</f>
        <v>146214</v>
      </c>
      <c r="D72" s="373" t="str">
        <f>'fara FN'!D82</f>
        <v>8.23.08</v>
      </c>
      <c r="E72" s="301" t="str">
        <f>'fara FN'!E82</f>
        <v>Calul NONIUS  34-13</v>
      </c>
      <c r="F72" s="428" t="s">
        <v>19699</v>
      </c>
      <c r="G72" s="381">
        <f>'fara FN'!G82</f>
        <v>2002</v>
      </c>
      <c r="H72" s="394">
        <f>'fara FN'!H82</f>
        <v>3000</v>
      </c>
      <c r="I72" s="391" t="str">
        <f>'fara FN'!S82</f>
        <v>OUG 139/2002;;OUG.1 din 04/01/2017;OUG.68 din 06/11/2019</v>
      </c>
      <c r="J72" s="381" t="str">
        <f>'fara FN'!T82</f>
        <v>in administrare</v>
      </c>
      <c r="K72" s="388" t="str">
        <f>'fara FN'!U82</f>
        <v>mobil</v>
      </c>
      <c r="L72" s="380">
        <f>'fara FN'!W82</f>
        <v>1999</v>
      </c>
      <c r="M72" s="373" t="str">
        <f>'fara FN'!X82</f>
        <v>Armăsar de Montă Publică</v>
      </c>
      <c r="N72" s="373" t="str">
        <f>'fara FN'!Y82</f>
        <v>N 34 / 13 I / 00065dae0c</v>
      </c>
      <c r="O72" s="381" t="str">
        <f>'fara FN'!Z82</f>
        <v>Herghelia Izvin</v>
      </c>
      <c r="Q72" s="381">
        <f>'fara FN'!A82</f>
        <v>75</v>
      </c>
    </row>
    <row r="73" spans="1:17" ht="69.95" customHeight="1" x14ac:dyDescent="0.25">
      <c r="A73" s="397">
        <f>'anexa detaliat'!A71</f>
        <v>64</v>
      </c>
      <c r="B73" s="482"/>
      <c r="C73" s="386">
        <f>'fara FN'!B83</f>
        <v>159167</v>
      </c>
      <c r="D73" s="373" t="str">
        <f>'fara FN'!D83</f>
        <v>8.23.03</v>
      </c>
      <c r="E73" s="301" t="str">
        <f>'fara FN'!E83</f>
        <v>Zar (Rs/2 J)</v>
      </c>
      <c r="F73" s="428" t="s">
        <v>19699</v>
      </c>
      <c r="G73" s="381">
        <f>'fara FN'!G83</f>
        <v>2012</v>
      </c>
      <c r="H73" s="394">
        <f>'fara FN'!H83</f>
        <v>10000</v>
      </c>
      <c r="I73" s="391" t="str">
        <f>'fara FN'!S83</f>
        <v>HG 598/14-AUG-13;OUG.1 din 04/01/2017;OUG.68 din 06/11/2019</v>
      </c>
      <c r="J73" s="381" t="str">
        <f>'fara FN'!T83</f>
        <v>in administrare</v>
      </c>
      <c r="K73" s="388" t="str">
        <f>'fara FN'!U83</f>
        <v>mobil</v>
      </c>
      <c r="L73" s="380">
        <f>'fara FN'!W83</f>
        <v>2009</v>
      </c>
      <c r="M73" s="373" t="str">
        <f>'fara FN'!X83</f>
        <v>Armăsar de Montă Publică</v>
      </c>
      <c r="N73" s="373" t="str">
        <f>'fara FN'!Y83</f>
        <v>Rs / 2 J / 642019820012389</v>
      </c>
      <c r="O73" s="381" t="str">
        <f>'fara FN'!Z83</f>
        <v>Herghelia Izvin</v>
      </c>
      <c r="Q73" s="381">
        <f>'fara FN'!A83</f>
        <v>76</v>
      </c>
    </row>
    <row r="74" spans="1:17" ht="69.95" customHeight="1" x14ac:dyDescent="0.25">
      <c r="A74" s="397">
        <f>'anexa detaliat'!A72</f>
        <v>65</v>
      </c>
      <c r="B74" s="482"/>
      <c r="C74" s="386">
        <f>'fara FN'!B84</f>
        <v>151767</v>
      </c>
      <c r="D74" s="373" t="str">
        <f>'fara FN'!D84</f>
        <v>8.23.08</v>
      </c>
      <c r="E74" s="301" t="str">
        <f>'fara FN'!E84</f>
        <v>NONIUS 34-20</v>
      </c>
      <c r="F74" s="428" t="s">
        <v>19699</v>
      </c>
      <c r="G74" s="381">
        <f>'fara FN'!G84</f>
        <v>2004</v>
      </c>
      <c r="H74" s="394">
        <f>'fara FN'!H84</f>
        <v>8000</v>
      </c>
      <c r="I74" s="391" t="str">
        <f>'fara FN'!S84</f>
        <v>OMAPAM 171/2006;; HG 598/ 14-APR-13:598/14-APR-13;OUG.1 din 04/01/2017;OUG.68 din 06/11/2019</v>
      </c>
      <c r="J74" s="381" t="str">
        <f>'fara FN'!T84</f>
        <v>in administrare</v>
      </c>
      <c r="K74" s="388" t="s">
        <v>9923</v>
      </c>
      <c r="L74" s="380">
        <f>'fara FN'!W84</f>
        <v>2000</v>
      </c>
      <c r="M74" s="373" t="str">
        <f>'fara FN'!X84</f>
        <v>Armăsar de Montă Publică</v>
      </c>
      <c r="N74" s="373" t="str">
        <f>'fara FN'!Y84</f>
        <v>N 34/20 I / 00065EA7C</v>
      </c>
      <c r="O74" s="381" t="str">
        <f>'fara FN'!Z84</f>
        <v>Herghelia Izvin</v>
      </c>
      <c r="Q74" s="381">
        <f>'fara FN'!A84</f>
        <v>77</v>
      </c>
    </row>
    <row r="75" spans="1:17" ht="69.95" customHeight="1" x14ac:dyDescent="0.25">
      <c r="A75" s="397">
        <f>'anexa detaliat'!A73</f>
        <v>66</v>
      </c>
      <c r="B75" s="482"/>
      <c r="C75" s="386">
        <f>'fara FN'!B87</f>
        <v>148160</v>
      </c>
      <c r="D75" s="373" t="str">
        <f>'fara FN'!D87</f>
        <v>8.23.12</v>
      </c>
      <c r="E75" s="301" t="str">
        <f>'fara FN'!E87</f>
        <v>CAL SIGLAVY BAGDADY XV-58</v>
      </c>
      <c r="F75" s="428" t="s">
        <v>13784</v>
      </c>
      <c r="G75" s="381">
        <f>'fara FN'!G87</f>
        <v>2003</v>
      </c>
      <c r="H75" s="394">
        <f>'fara FN'!H87</f>
        <v>6840</v>
      </c>
      <c r="I75" s="391" t="str">
        <f>'fara FN'!S87</f>
        <v>OMA 173/2003
;;OUG.1 din 04/01/2017;OUG.68 din 06/11/2019</v>
      </c>
      <c r="J75" s="381" t="str">
        <f>'fara FN'!T87</f>
        <v>in administrare</v>
      </c>
      <c r="K75" s="388" t="str">
        <f>'fara FN'!U87</f>
        <v>mobil</v>
      </c>
      <c r="L75" s="380">
        <f>'fara FN'!W87</f>
        <v>2000</v>
      </c>
      <c r="M75" s="373" t="str">
        <f>'fara FN'!X87</f>
        <v>Iapă Mamă</v>
      </c>
      <c r="N75" s="373" t="str">
        <f>'fara FN'!Y87</f>
        <v>SB 15 / 58 R / 642019820439631</v>
      </c>
      <c r="O75" s="381" t="str">
        <f>'fara FN'!Z87</f>
        <v>Herghelia Rădăuți</v>
      </c>
      <c r="Q75" s="381">
        <f>'fara FN'!A87</f>
        <v>80</v>
      </c>
    </row>
    <row r="76" spans="1:17" ht="69.95" customHeight="1" x14ac:dyDescent="0.25">
      <c r="A76" s="397">
        <f>'anexa detaliat'!A74</f>
        <v>67</v>
      </c>
      <c r="B76" s="482"/>
      <c r="C76" s="386">
        <f>'fara FN'!B88</f>
        <v>157449</v>
      </c>
      <c r="D76" s="373" t="str">
        <f>'fara FN'!D88</f>
        <v>8.23.12</v>
      </c>
      <c r="E76" s="301" t="str">
        <f>'fara FN'!E88</f>
        <v>SHAGYA LXII-7/S 62-7 R</v>
      </c>
      <c r="F76" s="428" t="s">
        <v>13784</v>
      </c>
      <c r="G76" s="381">
        <f>'fara FN'!G88</f>
        <v>2004</v>
      </c>
      <c r="H76" s="394">
        <f>'fara FN'!H88</f>
        <v>7600</v>
      </c>
      <c r="I76" s="391" t="str">
        <f>'fara FN'!S88</f>
        <v xml:space="preserve"> Hg 127/03.04.2012;OUG.1 din 04/01/2017;OUG.68 din 06/11/2019</v>
      </c>
      <c r="J76" s="381" t="str">
        <f>'fara FN'!T88</f>
        <v>in administrare</v>
      </c>
      <c r="K76" s="388" t="str">
        <f>'fara FN'!U88</f>
        <v>mobil</v>
      </c>
      <c r="L76" s="380">
        <f>'fara FN'!W88</f>
        <v>2000</v>
      </c>
      <c r="M76" s="373" t="str">
        <f>'fara FN'!X88</f>
        <v>Iapă Mamă</v>
      </c>
      <c r="N76" s="373" t="str">
        <f>'fara FN'!Y88</f>
        <v>S 62 / 7 R / 00065D756B</v>
      </c>
      <c r="O76" s="381" t="str">
        <f>'fara FN'!Z88</f>
        <v>Herghelia Rădăuți</v>
      </c>
      <c r="Q76" s="381">
        <f>'fara FN'!A88</f>
        <v>81</v>
      </c>
    </row>
    <row r="77" spans="1:17" ht="69.95" customHeight="1" x14ac:dyDescent="0.25">
      <c r="A77" s="397">
        <f>'anexa detaliat'!A75</f>
        <v>68</v>
      </c>
      <c r="B77" s="482"/>
      <c r="C77" s="386">
        <f>'fara FN'!B89</f>
        <v>157447</v>
      </c>
      <c r="D77" s="373" t="str">
        <f>'fara FN'!D89</f>
        <v>8.23.12</v>
      </c>
      <c r="E77" s="301" t="str">
        <f>'fara FN'!E89</f>
        <v>EL SBAA XII-38/ES 12-38 R</v>
      </c>
      <c r="F77" s="428" t="s">
        <v>13784</v>
      </c>
      <c r="G77" s="381">
        <f>'fara FN'!G89</f>
        <v>2004</v>
      </c>
      <c r="H77" s="394">
        <f>'fara FN'!H89</f>
        <v>7600</v>
      </c>
      <c r="I77" s="391" t="str">
        <f>'fara FN'!S89</f>
        <v xml:space="preserve"> Hg 127/03.04.2012;OUG.1 din 04/01/2017;OUG.68 din 06/11/2019</v>
      </c>
      <c r="J77" s="381" t="str">
        <f>'fara FN'!T89</f>
        <v>in administrare</v>
      </c>
      <c r="K77" s="388" t="str">
        <f>'fara FN'!U89</f>
        <v>mobil</v>
      </c>
      <c r="L77" s="380">
        <f>'fara FN'!W89</f>
        <v>2000</v>
      </c>
      <c r="M77" s="373" t="str">
        <f>'fara FN'!X89</f>
        <v>Iapă Mamă</v>
      </c>
      <c r="N77" s="373" t="str">
        <f>'fara FN'!Y89</f>
        <v>ES 12 / 38 R / 00065DD8B1</v>
      </c>
      <c r="O77" s="381" t="str">
        <f>'fara FN'!Z89</f>
        <v>Herghelia Rădăuți</v>
      </c>
      <c r="Q77" s="381">
        <f>'fara FN'!A89</f>
        <v>82</v>
      </c>
    </row>
    <row r="78" spans="1:17" ht="69.95" customHeight="1" x14ac:dyDescent="0.25">
      <c r="A78" s="397">
        <f>'anexa detaliat'!A76</f>
        <v>69</v>
      </c>
      <c r="B78" s="482"/>
      <c r="C78" s="386">
        <f>'fara FN'!B90</f>
        <v>159209</v>
      </c>
      <c r="D78" s="373" t="str">
        <f>'fara FN'!D90</f>
        <v>8.23.12</v>
      </c>
      <c r="E78" s="301" t="str">
        <f>'fara FN'!E90</f>
        <v>Siglavy Bagdady XVII-24 (SB 17/24 R)</v>
      </c>
      <c r="F78" s="428" t="str">
        <f>'fara FN'!P90</f>
        <v>Tara: România; Judet: SUCEAVA;Mun Rădăuţi; Str  Bogdan Vodă; Nr: 114;</v>
      </c>
      <c r="G78" s="381">
        <f>'fara FN'!G90</f>
        <v>2012</v>
      </c>
      <c r="H78" s="394">
        <f>'fara FN'!H90</f>
        <v>9400</v>
      </c>
      <c r="I78" s="391" t="str">
        <f>'fara FN'!S90</f>
        <v>HG 598/14-AUG-13;OUG.1 din 04/01/2017;OUG.68 din 06/11/2019</v>
      </c>
      <c r="J78" s="381" t="str">
        <f>'fara FN'!T90</f>
        <v>in administrare</v>
      </c>
      <c r="K78" s="388" t="str">
        <f>'fara FN'!U90</f>
        <v>mobil</v>
      </c>
      <c r="L78" s="380">
        <f>'fara FN'!W90</f>
        <v>2009</v>
      </c>
      <c r="M78" s="373" t="str">
        <f>'fara FN'!X90</f>
        <v>Iapă Mamă</v>
      </c>
      <c r="N78" s="373" t="str">
        <f>'fara FN'!Y90</f>
        <v>SB 17 / 24 R / 642019820548814</v>
      </c>
      <c r="O78" s="381" t="str">
        <f>'fara FN'!Z90</f>
        <v>Herghelia Rădăuți</v>
      </c>
      <c r="Q78" s="381">
        <f>'fara FN'!A90</f>
        <v>83</v>
      </c>
    </row>
    <row r="79" spans="1:17" ht="69.95" customHeight="1" x14ac:dyDescent="0.25">
      <c r="A79" s="397">
        <f>'anexa detaliat'!A77</f>
        <v>70</v>
      </c>
      <c r="B79" s="482"/>
      <c r="C79" s="386">
        <f>'fara FN'!B91</f>
        <v>151697</v>
      </c>
      <c r="D79" s="373" t="str">
        <f>'fara FN'!D91</f>
        <v>8.23.12</v>
      </c>
      <c r="E79" s="301" t="str">
        <f>'fara FN'!E91</f>
        <v>SIGLAVY BAGDAD XVI-39</v>
      </c>
      <c r="F79" s="428" t="s">
        <v>19700</v>
      </c>
      <c r="G79" s="381">
        <f>'fara FN'!G91</f>
        <v>2004</v>
      </c>
      <c r="H79" s="394">
        <f>'fara FN'!H91</f>
        <v>8000</v>
      </c>
      <c r="I79" s="391" t="str">
        <f>'fara FN'!S91</f>
        <v>HG 139/2002;;OUG.1 din 04/01/2017;OUG.68 din 06/11/2019</v>
      </c>
      <c r="J79" s="381" t="str">
        <f>'fara FN'!T91</f>
        <v>in administrare</v>
      </c>
      <c r="K79" s="388" t="s">
        <v>9923</v>
      </c>
      <c r="L79" s="380">
        <f>'fara FN'!W91</f>
        <v>2000</v>
      </c>
      <c r="M79" s="373" t="str">
        <f>'fara FN'!X91</f>
        <v>Armăsar de Montă Publică</v>
      </c>
      <c r="N79" s="373" t="str">
        <f>'fara FN'!Y91</f>
        <v>Sb 16/39 S / 00065EC404</v>
      </c>
      <c r="O79" s="381" t="str">
        <f>'fara FN'!Z91</f>
        <v>Herghelia Slatina</v>
      </c>
      <c r="Q79" s="381">
        <f>'fara FN'!A91</f>
        <v>84</v>
      </c>
    </row>
    <row r="80" spans="1:17" ht="69.95" customHeight="1" x14ac:dyDescent="0.25">
      <c r="A80" s="397">
        <f>'anexa detaliat'!A78</f>
        <v>71</v>
      </c>
      <c r="B80" s="482"/>
      <c r="C80" s="386">
        <f>'fara FN'!B92</f>
        <v>148710</v>
      </c>
      <c r="D80" s="373" t="str">
        <f>'fara FN'!D92</f>
        <v>8.23.10</v>
      </c>
      <c r="E80" s="301" t="str">
        <f>'fara FN'!E92</f>
        <v>ODISEU</v>
      </c>
      <c r="F80" s="428" t="s">
        <v>13812</v>
      </c>
      <c r="G80" s="381">
        <f>'fara FN'!G92</f>
        <v>2002</v>
      </c>
      <c r="H80" s="394">
        <f>'fara FN'!H92</f>
        <v>2775</v>
      </c>
      <c r="I80" s="391" t="str">
        <f>'fara FN'!S92</f>
        <v>OUG 139/2002;;OUG.1 din 04/01/2017;OUG.68 din 06/11/2019</v>
      </c>
      <c r="J80" s="381" t="str">
        <f>'fara FN'!T92</f>
        <v>in administrare</v>
      </c>
      <c r="K80" s="388" t="str">
        <f>'fara FN'!U92</f>
        <v>mobil</v>
      </c>
      <c r="L80" s="380">
        <f>'fara FN'!W92</f>
        <v>1999</v>
      </c>
      <c r="M80" s="373" t="str">
        <f>'fara FN'!X92</f>
        <v>Armăsar Pepinier</v>
      </c>
      <c r="N80" s="373" t="str">
        <f>'fara FN'!Y92</f>
        <v>4C/Ck / 00065DC690</v>
      </c>
      <c r="O80" s="381" t="str">
        <f>'fara FN'!Z92</f>
        <v>Herghelia Cislău</v>
      </c>
      <c r="Q80" s="381">
        <f>'fara FN'!A92</f>
        <v>85</v>
      </c>
    </row>
    <row r="81" spans="1:17" ht="69.95" customHeight="1" x14ac:dyDescent="0.25">
      <c r="A81" s="397">
        <f>'anexa detaliat'!A79</f>
        <v>72</v>
      </c>
      <c r="B81" s="482"/>
      <c r="C81" s="386">
        <f>'fara FN'!B94</f>
        <v>159461</v>
      </c>
      <c r="D81" s="373" t="str">
        <f>'fara FN'!D94</f>
        <v>8.23.10</v>
      </c>
      <c r="E81" s="301" t="str">
        <f>'fara FN'!E94</f>
        <v>Astru (17 C-Va)/64201982105460</v>
      </c>
      <c r="F81" s="428" t="str">
        <f>'fara FN'!P94</f>
        <v>Tara: România; Judet: BUZĂU;Com Cislău;   -; Nr: 2; Aleea Armatei</v>
      </c>
      <c r="G81" s="381">
        <f>'fara FN'!G94</f>
        <v>2013</v>
      </c>
      <c r="H81" s="394">
        <f>'fara FN'!H94</f>
        <v>10000</v>
      </c>
      <c r="I81" s="391" t="str">
        <f>'fara FN'!S94</f>
        <v>HG 240/02-APR-14;OUG.1 din 04/01/2017;OUG.68 din 06/11/2019</v>
      </c>
      <c r="J81" s="381" t="str">
        <f>'fara FN'!T94</f>
        <v>in administrare</v>
      </c>
      <c r="K81" s="388" t="str">
        <f>'fara FN'!U94</f>
        <v>mobil</v>
      </c>
      <c r="L81" s="380">
        <f>'fara FN'!W94</f>
        <v>2010</v>
      </c>
      <c r="M81" s="373" t="str">
        <f>'fara FN'!X94</f>
        <v>Armăsar de Montă Publică</v>
      </c>
      <c r="N81" s="373" t="str">
        <f>'fara FN'!Y94</f>
        <v>17C/Va / 642019820105460</v>
      </c>
      <c r="O81" s="381" t="str">
        <f>'fara FN'!Z94</f>
        <v>Herghelia Cislău</v>
      </c>
      <c r="Q81" s="381">
        <f>'fara FN'!A94</f>
        <v>87</v>
      </c>
    </row>
    <row r="82" spans="1:17" ht="69.95" customHeight="1" thickBot="1" x14ac:dyDescent="0.3">
      <c r="A82" s="397">
        <f>'anexa detaliat'!A80</f>
        <v>73</v>
      </c>
      <c r="B82" s="483"/>
      <c r="C82" s="386">
        <f>'fara FN'!B96</f>
        <v>157242</v>
      </c>
      <c r="D82" s="373" t="str">
        <f>'fara FN'!D96</f>
        <v>8.23.05</v>
      </c>
      <c r="E82" s="301" t="str">
        <f>'fara FN'!E96</f>
        <v>Gidran XLIII-26/G 43-26 T</v>
      </c>
      <c r="F82" s="428" t="s">
        <v>13812</v>
      </c>
      <c r="G82" s="381">
        <f>'fara FN'!G96</f>
        <v>2010</v>
      </c>
      <c r="H82" s="394">
        <f>'fara FN'!H96</f>
        <v>9400</v>
      </c>
      <c r="I82" s="391" t="str">
        <f>'fara FN'!S96</f>
        <v xml:space="preserve"> Hg 127/03.04.2012; HG 598/ 14-AUG-13:598/14-AUG-13;OUG.1 din 04/01/2017;OUG.68 din 06/11/2019</v>
      </c>
      <c r="J82" s="381" t="str">
        <f>'fara FN'!T96</f>
        <v>in administrare</v>
      </c>
      <c r="K82" s="388" t="str">
        <f>'fara FN'!U96</f>
        <v>mobil</v>
      </c>
      <c r="L82" s="380">
        <f>'fara FN'!W96</f>
        <v>2007</v>
      </c>
      <c r="M82" s="373" t="str">
        <f>'fara FN'!X96</f>
        <v>Iapă Mamă</v>
      </c>
      <c r="N82" s="373" t="str">
        <f>'fara FN'!Y96</f>
        <v>G 43/26T / 00065EC081</v>
      </c>
      <c r="O82" s="381" t="str">
        <f>'fara FN'!Z96</f>
        <v>Herghelia Cislău</v>
      </c>
      <c r="Q82" s="381">
        <f>'fara FN'!A96</f>
        <v>89</v>
      </c>
    </row>
    <row r="83" spans="1:17" ht="69.95" customHeight="1" x14ac:dyDescent="0.25">
      <c r="A83" s="397">
        <f>'anexa detaliat'!A81</f>
        <v>74</v>
      </c>
      <c r="B83" s="481" t="s">
        <v>19703</v>
      </c>
      <c r="C83" s="386">
        <f>'fara FN'!B98</f>
        <v>148129</v>
      </c>
      <c r="D83" s="373" t="str">
        <f>'fara FN'!D98</f>
        <v>8.23.06</v>
      </c>
      <c r="E83" s="301" t="str">
        <f>'fara FN'!E98</f>
        <v>CAL GORAL XIX-36</v>
      </c>
      <c r="F83" s="428" t="s">
        <v>11916</v>
      </c>
      <c r="G83" s="381">
        <f>'fara FN'!G98</f>
        <v>2003</v>
      </c>
      <c r="H83" s="394">
        <f>'fara FN'!H98</f>
        <v>6825</v>
      </c>
      <c r="I83" s="391" t="str">
        <f>'fara FN'!S98</f>
        <v>OMA 173/2003
;;OUG.1 din 04/01/2017;OUG.68 din 06/11/2019</v>
      </c>
      <c r="J83" s="381" t="str">
        <f>'fara FN'!T98</f>
        <v>in administrare</v>
      </c>
      <c r="K83" s="388" t="str">
        <f>'fara FN'!U98</f>
        <v>mobil</v>
      </c>
      <c r="L83" s="380">
        <f>'fara FN'!W98</f>
        <v>2000</v>
      </c>
      <c r="M83" s="373" t="str">
        <f>'fara FN'!X98</f>
        <v>Iapă Mamă</v>
      </c>
      <c r="N83" s="373" t="str">
        <f>'fara FN'!Y98</f>
        <v>G19/36L / 00065E67A8</v>
      </c>
      <c r="O83" s="381" t="str">
        <f>'fara FN'!Z98</f>
        <v>Herghelia Lucina</v>
      </c>
      <c r="Q83" s="381">
        <f>'fara FN'!A98</f>
        <v>91</v>
      </c>
    </row>
    <row r="84" spans="1:17" ht="69.95" customHeight="1" x14ac:dyDescent="0.25">
      <c r="A84" s="397">
        <f>'anexa detaliat'!A82</f>
        <v>75</v>
      </c>
      <c r="B84" s="482"/>
      <c r="C84" s="386">
        <f>'fara FN'!B99</f>
        <v>157745</v>
      </c>
      <c r="D84" s="373" t="str">
        <f>'fara FN'!D99</f>
        <v>8.23.06</v>
      </c>
      <c r="E84" s="301" t="str">
        <f>'fara FN'!E99</f>
        <v>GORAL XX - 8(G20/8L)</v>
      </c>
      <c r="F84" s="428" t="s">
        <v>11916</v>
      </c>
      <c r="G84" s="381">
        <f>'fara FN'!G99</f>
        <v>2011</v>
      </c>
      <c r="H84" s="394">
        <f>'fara FN'!H99</f>
        <v>9400</v>
      </c>
      <c r="I84" s="391" t="str">
        <f>'fara FN'!S99</f>
        <v>Hg 803/31.07.2012;OUG.1 din 04/01/2017;OUG.68 din 06/11/2019</v>
      </c>
      <c r="J84" s="381" t="str">
        <f>'fara FN'!T99</f>
        <v>in administrare</v>
      </c>
      <c r="K84" s="388" t="str">
        <f>'fara FN'!U99</f>
        <v>mobil</v>
      </c>
      <c r="L84" s="380">
        <f>'fara FN'!W99</f>
        <v>2008</v>
      </c>
      <c r="M84" s="373" t="str">
        <f>'fara FN'!X99</f>
        <v>Iapă Mamă</v>
      </c>
      <c r="N84" s="373" t="str">
        <f>'fara FN'!Y99</f>
        <v>G20/8L / 982000101673746</v>
      </c>
      <c r="O84" s="381" t="str">
        <f>'fara FN'!Z99</f>
        <v>Herghelia Lucina</v>
      </c>
      <c r="Q84" s="381">
        <f>'fara FN'!A99</f>
        <v>92</v>
      </c>
    </row>
    <row r="85" spans="1:17" ht="69.95" customHeight="1" x14ac:dyDescent="0.25">
      <c r="A85" s="397">
        <f>'anexa detaliat'!A83</f>
        <v>76</v>
      </c>
      <c r="B85" s="482"/>
      <c r="C85" s="386">
        <f>'fara FN'!B100</f>
        <v>160367</v>
      </c>
      <c r="D85" s="373" t="str">
        <f>'fara FN'!D100</f>
        <v>8.23.06</v>
      </c>
      <c r="E85" s="301" t="str">
        <f>'fara FN'!E100</f>
        <v>HROBY XXIV-24 (H 24-24L)986000003683939</v>
      </c>
      <c r="F85" s="428" t="str">
        <f>'fara FN'!P100</f>
        <v>Tara: România; Judet: SUCEAVA;Com Moldova-Suliţa;   -; Nr: -;</v>
      </c>
      <c r="G85" s="381">
        <f>'fara FN'!G100</f>
        <v>2013</v>
      </c>
      <c r="H85" s="394">
        <f>'fara FN'!H100</f>
        <v>8000</v>
      </c>
      <c r="I85" s="391" t="str">
        <f>'fara FN'!S100</f>
        <v>HG 1098/10-DEC-14;OUG.1 din 04/01/2017;OUG.68 din 06/11/2019</v>
      </c>
      <c r="J85" s="381" t="str">
        <f>'fara FN'!T100</f>
        <v>in administrare</v>
      </c>
      <c r="K85" s="388" t="str">
        <f>'fara FN'!U100</f>
        <v>mobil</v>
      </c>
      <c r="L85" s="380">
        <f>'fara FN'!W100</f>
        <v>2010</v>
      </c>
      <c r="M85" s="373" t="str">
        <f>'fara FN'!X100</f>
        <v>Iapă Mamă</v>
      </c>
      <c r="N85" s="373" t="str">
        <f>'fara FN'!Y100</f>
        <v>H24/24L / 986000003683939</v>
      </c>
      <c r="O85" s="381" t="str">
        <f>'fara FN'!Z100</f>
        <v>Herghelia Lucina</v>
      </c>
      <c r="Q85" s="381">
        <f>'fara FN'!A100</f>
        <v>93</v>
      </c>
    </row>
    <row r="86" spans="1:17" ht="69.95" customHeight="1" x14ac:dyDescent="0.25">
      <c r="A86" s="397">
        <f>'anexa detaliat'!A84</f>
        <v>77</v>
      </c>
      <c r="B86" s="482"/>
      <c r="C86" s="386">
        <f>'fara FN'!B101</f>
        <v>164813</v>
      </c>
      <c r="D86" s="373" t="str">
        <f>'fara FN'!D101</f>
        <v>8.23.06</v>
      </c>
      <c r="E86" s="301" t="str">
        <f>'fara FN'!E101</f>
        <v>PIETROSU XI-53(PI11 /53 L)642019820326610</v>
      </c>
      <c r="F86" s="428" t="str">
        <f>'fara FN'!P101</f>
        <v>Tara: România; Judet: SUCEAVA;Com Moldova-Suliţa;   -; Nr: -;</v>
      </c>
      <c r="G86" s="381">
        <f>'fara FN'!G101</f>
        <v>2015</v>
      </c>
      <c r="H86" s="394">
        <f>'fara FN'!H101</f>
        <v>9400</v>
      </c>
      <c r="I86" s="391" t="str">
        <f>'fara FN'!S101</f>
        <v>HG. 118/27.02.2019;OUG.68 din 06/11/2019</v>
      </c>
      <c r="J86" s="381" t="str">
        <f>'fara FN'!T101</f>
        <v>in administrare</v>
      </c>
      <c r="K86" s="388" t="str">
        <f>'fara FN'!U101</f>
        <v>mobil</v>
      </c>
      <c r="L86" s="380">
        <f>'fara FN'!W101</f>
        <v>2012</v>
      </c>
      <c r="M86" s="373" t="str">
        <f>'fara FN'!X101</f>
        <v>Iapă Mamă</v>
      </c>
      <c r="N86" s="373" t="str">
        <f>'fara FN'!Y101</f>
        <v>PI 11/53 L / 642019820326610</v>
      </c>
      <c r="O86" s="381" t="str">
        <f>'fara FN'!Z101</f>
        <v>Herghelia Lucina</v>
      </c>
      <c r="Q86" s="381">
        <f>'fara FN'!A101</f>
        <v>94</v>
      </c>
    </row>
    <row r="87" spans="1:17" ht="69.95" customHeight="1" x14ac:dyDescent="0.25">
      <c r="A87" s="397">
        <f>'anexa detaliat'!A85</f>
        <v>78</v>
      </c>
      <c r="B87" s="482"/>
      <c r="C87" s="386">
        <f>'fara FN'!B106</f>
        <v>160382</v>
      </c>
      <c r="D87" s="373" t="str">
        <f>'fara FN'!D106</f>
        <v>8.23.06</v>
      </c>
      <c r="E87" s="301" t="str">
        <f>'fara FN'!E106</f>
        <v>PRISLOP XI-6 (PII -6 L)986000003679037</v>
      </c>
      <c r="F87" s="428" t="str">
        <f>'fara FN'!P106</f>
        <v>Tara: România; Judet: SUCEAVA;Com Moldova-Suliţa;   -; Nr: -;</v>
      </c>
      <c r="G87" s="381">
        <f>'fara FN'!G106</f>
        <v>2013</v>
      </c>
      <c r="H87" s="394">
        <f>'fara FN'!H106</f>
        <v>8600</v>
      </c>
      <c r="I87" s="391" t="str">
        <f>'fara FN'!S106</f>
        <v>HG 1098/10-DEC-14;OUG.1 din 04/01/2017;OUG.68 din 06/11/2019</v>
      </c>
      <c r="J87" s="381" t="str">
        <f>'fara FN'!T106</f>
        <v>in administrare</v>
      </c>
      <c r="K87" s="388" t="str">
        <f>'fara FN'!U106</f>
        <v>mobil</v>
      </c>
      <c r="L87" s="380">
        <f>'fara FN'!W106</f>
        <v>2010</v>
      </c>
      <c r="M87" s="373" t="str">
        <f>'fara FN'!X106</f>
        <v>Armăsar de Montă Publică</v>
      </c>
      <c r="N87" s="373" t="str">
        <f>'fara FN'!Y106</f>
        <v>P 11/6L / 986000003679037</v>
      </c>
      <c r="O87" s="381" t="str">
        <f>'fara FN'!Z106</f>
        <v>Herghelia Lucina</v>
      </c>
      <c r="Q87" s="381">
        <f>'fara FN'!A106</f>
        <v>99</v>
      </c>
    </row>
    <row r="88" spans="1:17" ht="69.95" customHeight="1" x14ac:dyDescent="0.25">
      <c r="A88" s="397">
        <f>'anexa detaliat'!A86</f>
        <v>79</v>
      </c>
      <c r="B88" s="482"/>
      <c r="C88" s="386">
        <f>'fara FN'!B108</f>
        <v>164806</v>
      </c>
      <c r="D88" s="373" t="str">
        <f>'fara FN'!D108</f>
        <v>8.23.06</v>
      </c>
      <c r="E88" s="301" t="str">
        <f>'fara FN'!E108</f>
        <v>OUSOR IX-120 (O 9/120 L)642019820440631</v>
      </c>
      <c r="F88" s="428" t="str">
        <f>'fara FN'!P108</f>
        <v>Tara: România; Judet: SUCEAVA;Com Moldova-Suliţa;   -; Nr: -;</v>
      </c>
      <c r="G88" s="381">
        <f>'fara FN'!G108</f>
        <v>2015</v>
      </c>
      <c r="H88" s="394">
        <f>'fara FN'!H108</f>
        <v>8000</v>
      </c>
      <c r="I88" s="391" t="str">
        <f>'fara FN'!S108</f>
        <v>HG. 118/27.02.2019;OUG.68 din 06/11/2019</v>
      </c>
      <c r="J88" s="381" t="str">
        <f>'fara FN'!T108</f>
        <v>in administrare</v>
      </c>
      <c r="K88" s="388" t="str">
        <f>'fara FN'!U108</f>
        <v>mobil</v>
      </c>
      <c r="L88" s="380">
        <f>'fara FN'!W108</f>
        <v>2012</v>
      </c>
      <c r="M88" s="373" t="str">
        <f>'fara FN'!X108</f>
        <v>Iapă Mamă</v>
      </c>
      <c r="N88" s="373" t="str">
        <f>'fara FN'!Y108</f>
        <v>O9/120L / 642019820440631</v>
      </c>
      <c r="O88" s="381" t="str">
        <f>'fara FN'!Z108</f>
        <v>Herghelia Lucina</v>
      </c>
      <c r="Q88" s="381">
        <f>'fara FN'!A108</f>
        <v>101</v>
      </c>
    </row>
    <row r="89" spans="1:17" ht="69.95" customHeight="1" x14ac:dyDescent="0.25">
      <c r="A89" s="397">
        <f>'anexa detaliat'!A87</f>
        <v>80</v>
      </c>
      <c r="B89" s="482"/>
      <c r="C89" s="386">
        <f>'fara FN'!B109</f>
        <v>164922</v>
      </c>
      <c r="D89" s="373" t="str">
        <f>'fara FN'!D109</f>
        <v>8.23.06</v>
      </c>
      <c r="E89" s="301" t="str">
        <f>'fara FN'!E109</f>
        <v>Hroby XXIV-40 (H 24 / 40 L)642019820561906</v>
      </c>
      <c r="F89" s="428" t="str">
        <f>'fara FN'!P109</f>
        <v>Tara: România; Judet: SUCEAVA;Com Moldova-Suliţa;   -; Nr: -;</v>
      </c>
      <c r="G89" s="381">
        <f>'fara FN'!G109</f>
        <v>2016</v>
      </c>
      <c r="H89" s="394">
        <f>'fara FN'!H109</f>
        <v>8600</v>
      </c>
      <c r="I89" s="391" t="str">
        <f>'fara FN'!S109</f>
        <v>HG. 118/27.02.2019;OUG.68 din 06/11/2019</v>
      </c>
      <c r="J89" s="381" t="str">
        <f>'fara FN'!T109</f>
        <v>in administrare</v>
      </c>
      <c r="K89" s="388" t="str">
        <f>'fara FN'!U109</f>
        <v>mobil</v>
      </c>
      <c r="L89" s="380">
        <f>'fara FN'!W109</f>
        <v>2013</v>
      </c>
      <c r="M89" s="373" t="str">
        <f>'fara FN'!X109</f>
        <v>Armăsar de Montă Publică</v>
      </c>
      <c r="N89" s="373" t="str">
        <f>'fara FN'!Y109</f>
        <v>H24/40L / 642019820561906</v>
      </c>
      <c r="O89" s="381" t="str">
        <f>'fara FN'!Z109</f>
        <v>Herghelia Lucina</v>
      </c>
      <c r="Q89" s="381">
        <f>'fara FN'!A109</f>
        <v>102</v>
      </c>
    </row>
    <row r="90" spans="1:17" ht="69.95" customHeight="1" x14ac:dyDescent="0.25">
      <c r="A90" s="397">
        <f>'anexa detaliat'!A88</f>
        <v>81</v>
      </c>
      <c r="B90" s="482"/>
      <c r="C90" s="386">
        <f>'fara FN'!B111</f>
        <v>157561</v>
      </c>
      <c r="D90" s="373" t="str">
        <f>'fara FN'!D111</f>
        <v>8.23.06</v>
      </c>
      <c r="E90" s="301" t="str">
        <f>'fara FN'!E111</f>
        <v xml:space="preserve"> PRISLOP X-58/P10-58L</v>
      </c>
      <c r="F90" s="428" t="s">
        <v>11916</v>
      </c>
      <c r="G90" s="381">
        <f>'fara FN'!G111</f>
        <v>2010</v>
      </c>
      <c r="H90" s="394">
        <f>'fara FN'!H111</f>
        <v>9400</v>
      </c>
      <c r="I90" s="391" t="str">
        <f>'fara FN'!S111</f>
        <v xml:space="preserve"> Hg 127/03.04.2012;OUG.1 din 04/01/2017;OUG.68 din 06/11/2019</v>
      </c>
      <c r="J90" s="381" t="str">
        <f>'fara FN'!T111</f>
        <v>in administrare</v>
      </c>
      <c r="K90" s="388" t="str">
        <f>'fara FN'!U111</f>
        <v>mobil</v>
      </c>
      <c r="L90" s="380">
        <f>'fara FN'!W111</f>
        <v>2007</v>
      </c>
      <c r="M90" s="373" t="str">
        <f>'fara FN'!X111</f>
        <v>Iapă Mamă</v>
      </c>
      <c r="N90" s="373" t="str">
        <f>'fara FN'!Y111</f>
        <v>P10/58L / 982000101667667</v>
      </c>
      <c r="O90" s="381" t="str">
        <f>'fara FN'!Z111</f>
        <v>Herghelia Lucina</v>
      </c>
      <c r="Q90" s="381">
        <f>'fara FN'!A111</f>
        <v>104</v>
      </c>
    </row>
    <row r="91" spans="1:17" ht="69.95" customHeight="1" x14ac:dyDescent="0.25">
      <c r="A91" s="397">
        <f>'anexa detaliat'!A89</f>
        <v>82</v>
      </c>
      <c r="B91" s="482"/>
      <c r="C91" s="386">
        <f>'fara FN'!B114</f>
        <v>157074</v>
      </c>
      <c r="D91" s="373" t="str">
        <f>'fara FN'!D114</f>
        <v>8.23.11</v>
      </c>
      <c r="E91" s="301" t="str">
        <f>'fara FN'!E114</f>
        <v>Glina   /Fu -8D</v>
      </c>
      <c r="F91" s="428" t="s">
        <v>6370</v>
      </c>
      <c r="G91" s="381">
        <f>'fara FN'!G114</f>
        <v>2010</v>
      </c>
      <c r="H91" s="394">
        <f>'fara FN'!H114</f>
        <v>9700</v>
      </c>
      <c r="I91" s="391" t="str">
        <f>'fara FN'!S114</f>
        <v>Hg 127/03.04.2012;OUG.1 din 04/01/2017;OUG.68 din 06/11/2019</v>
      </c>
      <c r="J91" s="381" t="str">
        <f>'fara FN'!T114</f>
        <v>in administrare</v>
      </c>
      <c r="K91" s="388" t="str">
        <f>'fara FN'!U114</f>
        <v>mobil</v>
      </c>
      <c r="L91" s="380">
        <f>'fara FN'!W114</f>
        <v>2007</v>
      </c>
      <c r="M91" s="373" t="str">
        <f>'fara FN'!X114</f>
        <v>Iapă Mamă</v>
      </c>
      <c r="N91" s="373" t="str">
        <f>'fara FN'!Y114</f>
        <v>Fu -8D / 642019820045867</v>
      </c>
      <c r="O91" s="381" t="str">
        <f>'fara FN'!Z114</f>
        <v>Herghelia Rușețu</v>
      </c>
      <c r="Q91" s="381">
        <f>'fara FN'!A114</f>
        <v>107</v>
      </c>
    </row>
    <row r="92" spans="1:17" ht="69.95" customHeight="1" x14ac:dyDescent="0.25">
      <c r="A92" s="397">
        <f>'anexa detaliat'!A90</f>
        <v>83</v>
      </c>
      <c r="B92" s="482"/>
      <c r="C92" s="386">
        <f>'fara FN'!B115</f>
        <v>159131</v>
      </c>
      <c r="D92" s="373" t="str">
        <f>'fara FN'!D115</f>
        <v>8.23.11</v>
      </c>
      <c r="E92" s="301" t="str">
        <f>'fara FN'!E115</f>
        <v>Lizica   Ep  20 / R</v>
      </c>
      <c r="F92" s="428" t="str">
        <f>'fara FN'!P115</f>
        <v>Tara: România; Judet: BUZĂU;Com Ruşeţu;   -; Nr: -;</v>
      </c>
      <c r="G92" s="381">
        <f>'fara FN'!G115</f>
        <v>2012</v>
      </c>
      <c r="H92" s="394">
        <f>'fara FN'!H115</f>
        <v>8900</v>
      </c>
      <c r="I92" s="391" t="str">
        <f>'fara FN'!S115</f>
        <v>HG 598/14-AUG-13;OUG.1 din 04/01/2017;OUG.68 din 06/11/2019</v>
      </c>
      <c r="J92" s="381" t="str">
        <f>'fara FN'!T115</f>
        <v>in administrare</v>
      </c>
      <c r="K92" s="388" t="str">
        <f>'fara FN'!U115</f>
        <v>mobil</v>
      </c>
      <c r="L92" s="380">
        <f>'fara FN'!W115</f>
        <v>2009</v>
      </c>
      <c r="M92" s="373" t="str">
        <f>'fara FN'!X115</f>
        <v>Iapă Mamă</v>
      </c>
      <c r="N92" s="373" t="str">
        <f>'fara FN'!Y115</f>
        <v>Ep  20 /R / 642019820222271</v>
      </c>
      <c r="O92" s="381" t="str">
        <f>'fara FN'!Z115</f>
        <v>Herghelia Rușețu</v>
      </c>
      <c r="Q92" s="381">
        <f>'fara FN'!A115</f>
        <v>108</v>
      </c>
    </row>
    <row r="93" spans="1:17" ht="69.95" customHeight="1" x14ac:dyDescent="0.25">
      <c r="A93" s="397">
        <f>'anexa detaliat'!A91</f>
        <v>84</v>
      </c>
      <c r="B93" s="482"/>
      <c r="C93" s="386">
        <f>'fara FN'!B116</f>
        <v>159133</v>
      </c>
      <c r="D93" s="373" t="str">
        <f>'fara FN'!D116</f>
        <v>8.23.11</v>
      </c>
      <c r="E93" s="301" t="str">
        <f>'fara FN'!E116</f>
        <v>Elvira   Ep  24 /R</v>
      </c>
      <c r="F93" s="428" t="str">
        <f>'fara FN'!P116</f>
        <v>Tara: România; Judet: BUZĂU;Com Ruşeţu;   -; Nr: -;</v>
      </c>
      <c r="G93" s="381">
        <f>'fara FN'!G116</f>
        <v>2012</v>
      </c>
      <c r="H93" s="394">
        <f>'fara FN'!H116</f>
        <v>8900</v>
      </c>
      <c r="I93" s="391" t="str">
        <f>'fara FN'!S116</f>
        <v>HG 598/14-AUG-13;OUG.1 din 04/01/2017;OUG.68 din 06/11/2019</v>
      </c>
      <c r="J93" s="381" t="str">
        <f>'fara FN'!T116</f>
        <v>in administrare</v>
      </c>
      <c r="K93" s="388" t="str">
        <f>'fara FN'!U116</f>
        <v>mobil</v>
      </c>
      <c r="L93" s="380">
        <f>'fara FN'!W116</f>
        <v>2009</v>
      </c>
      <c r="M93" s="373" t="str">
        <f>'fara FN'!X116</f>
        <v>Iapă Mamă</v>
      </c>
      <c r="N93" s="373" t="str">
        <f>'fara FN'!Y116</f>
        <v>Ep  24 /R / 62019820226022</v>
      </c>
      <c r="O93" s="381" t="str">
        <f>'fara FN'!Z116</f>
        <v>Herghelia Rușețu</v>
      </c>
      <c r="Q93" s="381">
        <f>'fara FN'!A116</f>
        <v>109</v>
      </c>
    </row>
    <row r="94" spans="1:17" ht="69.95" customHeight="1" x14ac:dyDescent="0.25">
      <c r="A94" s="397">
        <f>'anexa detaliat'!A92</f>
        <v>85</v>
      </c>
      <c r="B94" s="482"/>
      <c r="C94" s="386">
        <f>'fara FN'!B119</f>
        <v>159211</v>
      </c>
      <c r="D94" s="373" t="str">
        <f>'fara FN'!D119</f>
        <v>8.23.04</v>
      </c>
      <c r="E94" s="301" t="str">
        <f>'fara FN'!E119</f>
        <v>Furioso LXIX - 2 (F 69/2 S)</v>
      </c>
      <c r="F94" s="428" t="s">
        <v>13699</v>
      </c>
      <c r="G94" s="381">
        <f>'fara FN'!G119</f>
        <v>2012</v>
      </c>
      <c r="H94" s="394">
        <f>'fara FN'!H119</f>
        <v>10300</v>
      </c>
      <c r="I94" s="391" t="str">
        <f>'fara FN'!S119</f>
        <v>HG 598/14-AUG-13;OUG.1 din 04/01/2017;OUG.68 din 06/11/2019</v>
      </c>
      <c r="J94" s="381" t="str">
        <f>'fara FN'!T119</f>
        <v>in administrare</v>
      </c>
      <c r="K94" s="388" t="str">
        <f>'fara FN'!U119</f>
        <v>mobil</v>
      </c>
      <c r="L94" s="380">
        <f>'fara FN'!W119</f>
        <v>2009</v>
      </c>
      <c r="M94" s="373" t="str">
        <f>'fara FN'!X119</f>
        <v>Iapă Mamă</v>
      </c>
      <c r="N94" s="373" t="str">
        <f>'fara FN'!Y119</f>
        <v>F69 /2 S / 642019820448423</v>
      </c>
      <c r="O94" s="381" t="str">
        <f>'fara FN'!Z119</f>
        <v>Herghelia Rușețu</v>
      </c>
      <c r="Q94" s="381">
        <f>'fara FN'!A119</f>
        <v>112</v>
      </c>
    </row>
    <row r="95" spans="1:17" ht="69.95" customHeight="1" x14ac:dyDescent="0.25">
      <c r="A95" s="397">
        <f>'anexa detaliat'!A93</f>
        <v>86</v>
      </c>
      <c r="B95" s="482"/>
      <c r="C95" s="386">
        <f>'fara FN'!B120</f>
        <v>160397</v>
      </c>
      <c r="D95" s="373" t="str">
        <f>'fara FN'!D120</f>
        <v>8.23.04</v>
      </c>
      <c r="E95" s="301" t="str">
        <f>'fara FN'!E120</f>
        <v>North  Star   XLIV 2   ( Z 44-2 /S) /642019820448547</v>
      </c>
      <c r="F95" s="428" t="s">
        <v>13699</v>
      </c>
      <c r="G95" s="381">
        <f>'fara FN'!G120</f>
        <v>2013</v>
      </c>
      <c r="H95" s="394">
        <f>'fara FN'!H120</f>
        <v>9400</v>
      </c>
      <c r="I95" s="391" t="str">
        <f>'fara FN'!S120</f>
        <v>HG 1098/10-DEC-14;OUG.1 din 04/01/2017;OUG.68 din 06/11/2019</v>
      </c>
      <c r="J95" s="381" t="str">
        <f>'fara FN'!T120</f>
        <v>in administrare</v>
      </c>
      <c r="K95" s="388" t="str">
        <f>'fara FN'!U120</f>
        <v>mobil</v>
      </c>
      <c r="L95" s="380">
        <f>'fara FN'!W120</f>
        <v>2009</v>
      </c>
      <c r="M95" s="373" t="str">
        <f>'fara FN'!X120</f>
        <v>Iapă Mamă</v>
      </c>
      <c r="N95" s="373" t="str">
        <f>'fara FN'!Y120</f>
        <v>Z44/2S / 642019820448547</v>
      </c>
      <c r="O95" s="381" t="str">
        <f>'fara FN'!Z120</f>
        <v>Herghelia Rușețu</v>
      </c>
      <c r="Q95" s="381">
        <f>'fara FN'!A120</f>
        <v>113</v>
      </c>
    </row>
    <row r="96" spans="1:17" ht="69.95" customHeight="1" x14ac:dyDescent="0.25">
      <c r="A96" s="397">
        <f>'anexa detaliat'!A94</f>
        <v>87</v>
      </c>
      <c r="B96" s="482"/>
      <c r="C96" s="386">
        <f>'fara FN'!B122</f>
        <v>156908</v>
      </c>
      <c r="D96" s="373" t="str">
        <f>'fara FN'!D122</f>
        <v>8.23.11</v>
      </c>
      <c r="E96" s="301" t="str">
        <f>'fara FN'!E122</f>
        <v>Ideea / Jp 50</v>
      </c>
      <c r="F96" s="428" t="s">
        <v>13699</v>
      </c>
      <c r="G96" s="381">
        <f>'fara FN'!G122</f>
        <v>2007</v>
      </c>
      <c r="H96" s="394">
        <f>'fara FN'!H122</f>
        <v>8900</v>
      </c>
      <c r="I96" s="391" t="str">
        <f>'fara FN'!S122</f>
        <v>Hg 127/03.04.2012;OUG.1 din 04/01/2017;OUG.68 din 06/11/2019</v>
      </c>
      <c r="J96" s="381" t="str">
        <f>'fara FN'!T122</f>
        <v>in administrare</v>
      </c>
      <c r="K96" s="388" t="str">
        <f>'fara FN'!U122</f>
        <v>mobil</v>
      </c>
      <c r="L96" s="380">
        <f>'fara FN'!W122</f>
        <v>2003</v>
      </c>
      <c r="M96" s="373" t="str">
        <f>'fara FN'!X122</f>
        <v>Iapă Mamă</v>
      </c>
      <c r="N96" s="373" t="str">
        <f>'fara FN'!Y122</f>
        <v>Jp 50 / 00065DC671</v>
      </c>
      <c r="O96" s="381" t="str">
        <f>'fara FN'!Z122</f>
        <v>Herghelia Rușețu</v>
      </c>
      <c r="Q96" s="381">
        <f>'fara FN'!A122</f>
        <v>115</v>
      </c>
    </row>
    <row r="97" spans="1:17" ht="69.95" customHeight="1" x14ac:dyDescent="0.25">
      <c r="A97" s="397">
        <f>'anexa detaliat'!A95</f>
        <v>88</v>
      </c>
      <c r="B97" s="482"/>
      <c r="C97" s="386">
        <f>'fara FN'!B123</f>
        <v>156933</v>
      </c>
      <c r="D97" s="373" t="str">
        <f>'fara FN'!D123</f>
        <v>8.23.11</v>
      </c>
      <c r="E97" s="301" t="str">
        <f>'fara FN'!E123</f>
        <v>Agitata /   Us-7  R</v>
      </c>
      <c r="F97" s="428" t="s">
        <v>13699</v>
      </c>
      <c r="G97" s="381">
        <f>'fara FN'!G123</f>
        <v>2009</v>
      </c>
      <c r="H97" s="394">
        <f>'fara FN'!H123</f>
        <v>8900</v>
      </c>
      <c r="I97" s="391" t="str">
        <f>'fara FN'!S123</f>
        <v>Hg 127/03.04.2012;OUG.1 din 04/01/2017;OUG.68 din 06/11/2019</v>
      </c>
      <c r="J97" s="381" t="str">
        <f>'fara FN'!T123</f>
        <v>in administrare</v>
      </c>
      <c r="K97" s="388" t="str">
        <f>'fara FN'!U123</f>
        <v>mobil</v>
      </c>
      <c r="L97" s="380">
        <f>'fara FN'!W123</f>
        <v>2006</v>
      </c>
      <c r="M97" s="373" t="str">
        <f>'fara FN'!X123</f>
        <v>Iapă Mamă</v>
      </c>
      <c r="N97" s="373" t="str">
        <f>'fara FN'!Y123</f>
        <v>Us 7 R / 00065318EF</v>
      </c>
      <c r="O97" s="381" t="str">
        <f>'fara FN'!Z123</f>
        <v>Herghelia Rușețu</v>
      </c>
      <c r="Q97" s="381">
        <f>'fara FN'!A123</f>
        <v>116</v>
      </c>
    </row>
    <row r="98" spans="1:17" ht="69.95" customHeight="1" x14ac:dyDescent="0.25">
      <c r="A98" s="397">
        <f>'anexa detaliat'!A96</f>
        <v>89</v>
      </c>
      <c r="B98" s="482"/>
      <c r="C98" s="386">
        <f>'fara FN'!B124</f>
        <v>151748</v>
      </c>
      <c r="D98" s="373" t="str">
        <f>'fara FN'!D124</f>
        <v>8.23.04</v>
      </c>
      <c r="E98" s="301" t="str">
        <f>'fara FN'!E124</f>
        <v>FURIOSO LXV-20</v>
      </c>
      <c r="F98" s="428" t="s">
        <v>13699</v>
      </c>
      <c r="G98" s="381">
        <f>'fara FN'!G124</f>
        <v>2004</v>
      </c>
      <c r="H98" s="394">
        <f>'fara FN'!H124</f>
        <v>2500</v>
      </c>
      <c r="I98" s="391" t="str">
        <f>'fara FN'!S124</f>
        <v>;;OUG.1 din 04/01/2017;OUG.68 din 06/11/2019</v>
      </c>
      <c r="J98" s="381" t="str">
        <f>'fara FN'!T124</f>
        <v>in administrare</v>
      </c>
      <c r="K98" s="388" t="str">
        <f>'fara FN'!U124</f>
        <v>imobil</v>
      </c>
      <c r="L98" s="380">
        <f>'fara FN'!W124</f>
        <v>1999</v>
      </c>
      <c r="M98" s="373" t="str">
        <f>'fara FN'!X124</f>
        <v>Armăsar Pepinier</v>
      </c>
      <c r="N98" s="373" t="str">
        <f>'fara FN'!Y124</f>
        <v>F 65/20B / 000658D746</v>
      </c>
      <c r="O98" s="381" t="str">
        <f>'fara FN'!Z124</f>
        <v>Herghelia Rușețu</v>
      </c>
      <c r="Q98" s="381">
        <f>'fara FN'!A124</f>
        <v>117</v>
      </c>
    </row>
    <row r="99" spans="1:17" ht="69.95" customHeight="1" x14ac:dyDescent="0.25">
      <c r="A99" s="397">
        <f>'anexa detaliat'!A97</f>
        <v>90</v>
      </c>
      <c r="B99" s="482"/>
      <c r="C99" s="386">
        <f>'fara FN'!B125</f>
        <v>164951</v>
      </c>
      <c r="D99" s="373" t="str">
        <f>'fara FN'!D125</f>
        <v>8.23.07</v>
      </c>
      <c r="E99" s="301" t="str">
        <f>'fara FN'!E125</f>
        <v>Favory XXXVI - 15 ( F36 / 15 F)642019820373347</v>
      </c>
      <c r="F99" s="428" t="str">
        <f>'fara FN'!P125</f>
        <v>Tara: România; Judet: BRAŞOV;Com Voila;   -; Nr: -; sat Sâmbăta de Jos, str. 1 Decembrie 1918</v>
      </c>
      <c r="G99" s="381">
        <f>'fara FN'!G125</f>
        <v>2016</v>
      </c>
      <c r="H99" s="394">
        <f>'fara FN'!H125</f>
        <v>10000</v>
      </c>
      <c r="I99" s="391" t="str">
        <f>'fara FN'!S125</f>
        <v>HG. 118/27.02.2019;HG.118/27.02.2019;OUG.68 din 06/11/2019</v>
      </c>
      <c r="J99" s="381" t="str">
        <f>'fara FN'!T125</f>
        <v>in administrare</v>
      </c>
      <c r="K99" s="388" t="str">
        <f>'fara FN'!U125</f>
        <v>mobil</v>
      </c>
      <c r="L99" s="380">
        <f>'fara FN'!W125</f>
        <v>2013</v>
      </c>
      <c r="M99" s="373" t="str">
        <f>'fara FN'!X125</f>
        <v>Armăsar de Montă Publică</v>
      </c>
      <c r="N99" s="373" t="str">
        <f>'fara FN'!Y125</f>
        <v>F 36 / 15 F / 642019820373347</v>
      </c>
      <c r="O99" s="381" t="str">
        <f>'fara FN'!Z125</f>
        <v>Herghelia Sâmbăta de Jos</v>
      </c>
      <c r="Q99" s="381">
        <f>'fara FN'!A125</f>
        <v>118</v>
      </c>
    </row>
    <row r="100" spans="1:17" ht="69.95" customHeight="1" x14ac:dyDescent="0.25">
      <c r="A100" s="397">
        <f>'anexa detaliat'!A98</f>
        <v>91</v>
      </c>
      <c r="B100" s="482"/>
      <c r="C100" s="386">
        <f>'fara FN'!B126</f>
        <v>164952</v>
      </c>
      <c r="D100" s="373" t="str">
        <f>'fara FN'!D126</f>
        <v>8.23.07</v>
      </c>
      <c r="E100" s="301" t="str">
        <f>'fara FN'!E126</f>
        <v>Pluto XXI - 23 ( P 21 / 23 F) 642019820344641</v>
      </c>
      <c r="F100" s="428" t="str">
        <f>'fara FN'!P126</f>
        <v>Tara: România; Judet: BRAŞOV;Com Voila;   -; Nr: -; sat Sâmbăta de Jos, str. 1 Decembrie 1918</v>
      </c>
      <c r="G100" s="381">
        <f>'fara FN'!G126</f>
        <v>2016</v>
      </c>
      <c r="H100" s="394">
        <f>'fara FN'!H126</f>
        <v>10000</v>
      </c>
      <c r="I100" s="391" t="str">
        <f>'fara FN'!S126</f>
        <v>HG. 118/27.02.2019;OUG.68 din 06/11/2019</v>
      </c>
      <c r="J100" s="381" t="str">
        <f>'fara FN'!T126</f>
        <v>in administrare</v>
      </c>
      <c r="K100" s="388" t="str">
        <f>'fara FN'!U126</f>
        <v>mobil</v>
      </c>
      <c r="L100" s="380">
        <f>'fara FN'!W126</f>
        <v>2013</v>
      </c>
      <c r="M100" s="373" t="str">
        <f>'fara FN'!X126</f>
        <v>Armăsar de Montă Publică</v>
      </c>
      <c r="N100" s="373" t="str">
        <f>'fara FN'!Y126</f>
        <v>P 21 / 23 F / 642019820344641</v>
      </c>
      <c r="O100" s="381" t="str">
        <f>'fara FN'!Z126</f>
        <v>Herghelia Sâmbăta de Jos</v>
      </c>
      <c r="Q100" s="381">
        <f>'fara FN'!A126</f>
        <v>119</v>
      </c>
    </row>
    <row r="101" spans="1:17" ht="69.95" customHeight="1" x14ac:dyDescent="0.25">
      <c r="A101" s="397">
        <f>'anexa detaliat'!A99</f>
        <v>92</v>
      </c>
      <c r="B101" s="482"/>
      <c r="C101" s="386">
        <f>'fara FN'!B127</f>
        <v>156815</v>
      </c>
      <c r="D101" s="373" t="str">
        <f>'fara FN'!D127</f>
        <v>8.23.07</v>
      </c>
      <c r="E101" s="301" t="str">
        <f>'fara FN'!E127</f>
        <v>767 Pluto XIX - 56 / P 19 - 56 F</v>
      </c>
      <c r="F101" s="428" t="s">
        <v>14518</v>
      </c>
      <c r="G101" s="381">
        <f>'fara FN'!G127</f>
        <v>2005</v>
      </c>
      <c r="H101" s="394">
        <f>'fara FN'!H127</f>
        <v>7600</v>
      </c>
      <c r="I101" s="391" t="str">
        <f>'fara FN'!S127</f>
        <v>Hg 127/03.04.2012;OUG.1 din 04/01/2017;OUG.68 din 06/11/2019</v>
      </c>
      <c r="J101" s="381" t="str">
        <f>'fara FN'!T127</f>
        <v>in administrare</v>
      </c>
      <c r="K101" s="388" t="str">
        <f>'fara FN'!U127</f>
        <v>mobil</v>
      </c>
      <c r="L101" s="380">
        <f>'fara FN'!W127</f>
        <v>2002</v>
      </c>
      <c r="M101" s="373" t="str">
        <f>'fara FN'!X127</f>
        <v>Iapă Mamă</v>
      </c>
      <c r="N101" s="373" t="str">
        <f>'fara FN'!Y127</f>
        <v>P 19 / 56 F / 00065DBE24</v>
      </c>
      <c r="O101" s="381" t="str">
        <f>'fara FN'!Z127</f>
        <v>Herghelia Sâmbăta de Jos</v>
      </c>
      <c r="Q101" s="381">
        <f>'fara FN'!A127</f>
        <v>120</v>
      </c>
    </row>
    <row r="102" spans="1:17" ht="69.95" customHeight="1" x14ac:dyDescent="0.25">
      <c r="A102" s="397">
        <f>'anexa detaliat'!A100</f>
        <v>93</v>
      </c>
      <c r="B102" s="482"/>
      <c r="C102" s="386">
        <f>'fara FN'!B128</f>
        <v>156818</v>
      </c>
      <c r="D102" s="373" t="str">
        <f>'fara FN'!D128</f>
        <v>8.23.07</v>
      </c>
      <c r="E102" s="301" t="str">
        <f>'fara FN'!E128</f>
        <v>782 Tulipan XIX - 3 / T 19 -3 F</v>
      </c>
      <c r="F102" s="428" t="s">
        <v>14518</v>
      </c>
      <c r="G102" s="381">
        <f>'fara FN'!G128</f>
        <v>2006</v>
      </c>
      <c r="H102" s="394">
        <f>'fara FN'!H128</f>
        <v>7220</v>
      </c>
      <c r="I102" s="391" t="str">
        <f>'fara FN'!S128</f>
        <v>Hg 127/03.04.2012;OUG.1 din 04/01/2017;OUG.68 din 06/11/2019</v>
      </c>
      <c r="J102" s="381" t="str">
        <f>'fara FN'!T128</f>
        <v>in administrare</v>
      </c>
      <c r="K102" s="388" t="str">
        <f>'fara FN'!U128</f>
        <v>mobil</v>
      </c>
      <c r="L102" s="380">
        <f>'fara FN'!W128</f>
        <v>2003</v>
      </c>
      <c r="M102" s="373" t="str">
        <f>'fara FN'!X128</f>
        <v>Iapă Mamă</v>
      </c>
      <c r="N102" s="373" t="str">
        <f>'fara FN'!Y128</f>
        <v>T 19 / 3 F / 00065EC2EF</v>
      </c>
      <c r="O102" s="381" t="str">
        <f>'fara FN'!Z128</f>
        <v>Herghelia Sâmbăta de Jos</v>
      </c>
      <c r="Q102" s="381">
        <f>'fara FN'!A128</f>
        <v>121</v>
      </c>
    </row>
    <row r="103" spans="1:17" ht="69.95" customHeight="1" x14ac:dyDescent="0.25">
      <c r="A103" s="397">
        <f>'anexa detaliat'!A101</f>
        <v>94</v>
      </c>
      <c r="B103" s="482"/>
      <c r="C103" s="386">
        <f>'fara FN'!B129</f>
        <v>156825</v>
      </c>
      <c r="D103" s="373" t="str">
        <f>'fara FN'!D129</f>
        <v>8.23.07</v>
      </c>
      <c r="E103" s="301" t="str">
        <f>'fara FN'!E129</f>
        <v>Maestoso XLIV - 3/ M 44 - 3 F</v>
      </c>
      <c r="F103" s="428" t="s">
        <v>14518</v>
      </c>
      <c r="G103" s="381">
        <f>'fara FN'!G129</f>
        <v>2006</v>
      </c>
      <c r="H103" s="394">
        <f>'fara FN'!H129</f>
        <v>7400</v>
      </c>
      <c r="I103" s="391" t="str">
        <f>'fara FN'!S129</f>
        <v>Hg 127/03.04.2012;OUG.1 din 04/01/2017;OUG.68 din 06/11/2019</v>
      </c>
      <c r="J103" s="381" t="str">
        <f>'fara FN'!T129</f>
        <v>in administrare</v>
      </c>
      <c r="K103" s="388" t="str">
        <f>'fara FN'!U129</f>
        <v>mobil</v>
      </c>
      <c r="L103" s="380">
        <f>'fara FN'!W129</f>
        <v>2003</v>
      </c>
      <c r="M103" s="373" t="str">
        <f>'fara FN'!X129</f>
        <v>Armăsar de Montă Publică</v>
      </c>
      <c r="N103" s="373" t="str">
        <f>'fara FN'!Y129</f>
        <v>M 44 / 3 F / 00065D7FB5</v>
      </c>
      <c r="O103" s="381" t="str">
        <f>'fara FN'!Z129</f>
        <v>Herghelia Sâmbăta de Jos</v>
      </c>
      <c r="Q103" s="381">
        <f>'fara FN'!A129</f>
        <v>122</v>
      </c>
    </row>
    <row r="104" spans="1:17" ht="69.95" customHeight="1" x14ac:dyDescent="0.25">
      <c r="A104" s="397">
        <f>'anexa detaliat'!A102</f>
        <v>95</v>
      </c>
      <c r="B104" s="482"/>
      <c r="C104" s="386">
        <f>'fara FN'!B130</f>
        <v>156853</v>
      </c>
      <c r="D104" s="373" t="str">
        <f>'fara FN'!D130</f>
        <v>8.23.07</v>
      </c>
      <c r="E104" s="301" t="str">
        <f>'fara FN'!E130</f>
        <v>Favory XXXV-58 / F 35-58F</v>
      </c>
      <c r="F104" s="428" t="s">
        <v>14518</v>
      </c>
      <c r="G104" s="381">
        <f>'fara FN'!G130</f>
        <v>2009</v>
      </c>
      <c r="H104" s="394">
        <f>'fara FN'!H130</f>
        <v>9400</v>
      </c>
      <c r="I104" s="391" t="str">
        <f>'fara FN'!S130</f>
        <v>Hg 127/03.04.2012;OUG.1 din 04/01/2017;OUG.68 din 06/11/2019</v>
      </c>
      <c r="J104" s="381" t="str">
        <f>'fara FN'!T130</f>
        <v>in administrare</v>
      </c>
      <c r="K104" s="388" t="str">
        <f>'fara FN'!U130</f>
        <v>mobil</v>
      </c>
      <c r="L104" s="380">
        <f>'fara FN'!W130</f>
        <v>2005</v>
      </c>
      <c r="M104" s="373" t="str">
        <f>'fara FN'!X130</f>
        <v>Iapă Mamă</v>
      </c>
      <c r="N104" s="373" t="str">
        <f>'fara FN'!Y130</f>
        <v>F 35 / 58 F / 000658E91C</v>
      </c>
      <c r="O104" s="381" t="str">
        <f>'fara FN'!Z130</f>
        <v>Herghelia Sâmbăta de Jos</v>
      </c>
      <c r="Q104" s="381">
        <f>'fara FN'!A130</f>
        <v>123</v>
      </c>
    </row>
    <row r="105" spans="1:17" ht="69.95" customHeight="1" x14ac:dyDescent="0.25">
      <c r="A105" s="397">
        <f>'anexa detaliat'!A103</f>
        <v>96</v>
      </c>
      <c r="B105" s="482"/>
      <c r="C105" s="386">
        <f>'fara FN'!B131</f>
        <v>156855</v>
      </c>
      <c r="D105" s="373" t="str">
        <f>'fara FN'!D131</f>
        <v>8.23.07</v>
      </c>
      <c r="E105" s="301" t="str">
        <f>'fara FN'!E131</f>
        <v>Favory XXXV-60 / F 35-60F</v>
      </c>
      <c r="F105" s="428" t="s">
        <v>14518</v>
      </c>
      <c r="G105" s="381">
        <f>'fara FN'!G131</f>
        <v>2009</v>
      </c>
      <c r="H105" s="394">
        <f>'fara FN'!H131</f>
        <v>10300</v>
      </c>
      <c r="I105" s="391" t="str">
        <f>'fara FN'!S131</f>
        <v>Hg 127/03.04.2012;OUG.1 din 04/01/2017;OUG.68 din 06/11/2019</v>
      </c>
      <c r="J105" s="381" t="str">
        <f>'fara FN'!T131</f>
        <v>in administrare</v>
      </c>
      <c r="K105" s="388" t="str">
        <f>'fara FN'!U131</f>
        <v>mobil</v>
      </c>
      <c r="L105" s="380">
        <f>'fara FN'!W131</f>
        <v>2006</v>
      </c>
      <c r="M105" s="373" t="str">
        <f>'fara FN'!X131</f>
        <v>Iapă Mamă</v>
      </c>
      <c r="N105" s="373" t="str">
        <f>'fara FN'!Y131</f>
        <v>F 35 / 60 F / 00065D71AF</v>
      </c>
      <c r="O105" s="381" t="str">
        <f>'fara FN'!Z131</f>
        <v>Herghelia Sâmbăta de Jos</v>
      </c>
      <c r="Q105" s="381">
        <f>'fara FN'!A131</f>
        <v>124</v>
      </c>
    </row>
    <row r="106" spans="1:17" ht="69.95" customHeight="1" x14ac:dyDescent="0.25">
      <c r="A106" s="397">
        <f>'anexa detaliat'!A104</f>
        <v>97</v>
      </c>
      <c r="B106" s="482"/>
      <c r="C106" s="386">
        <f>'fara FN'!B132</f>
        <v>156881</v>
      </c>
      <c r="D106" s="373" t="str">
        <f>'fara FN'!D132</f>
        <v>8.23.07</v>
      </c>
      <c r="E106" s="301" t="str">
        <f>'fara FN'!E132</f>
        <v>Neapolitano XXXII-6/N 32- 6 F</v>
      </c>
      <c r="F106" s="428" t="s">
        <v>14518</v>
      </c>
      <c r="G106" s="381">
        <f>'fara FN'!G132</f>
        <v>2010</v>
      </c>
      <c r="H106" s="394">
        <f>'fara FN'!H132</f>
        <v>10300</v>
      </c>
      <c r="I106" s="391" t="str">
        <f>'fara FN'!S132</f>
        <v>Hg 127/03.04.2012;OUG.1 din 04/01/2017;OUG.68 din 06/11/2019</v>
      </c>
      <c r="J106" s="381" t="str">
        <f>'fara FN'!T132</f>
        <v>in administrare</v>
      </c>
      <c r="K106" s="388" t="str">
        <f>'fara FN'!U132</f>
        <v>mobil</v>
      </c>
      <c r="L106" s="380">
        <f>'fara FN'!W132</f>
        <v>2007</v>
      </c>
      <c r="M106" s="373" t="str">
        <f>'fara FN'!X132</f>
        <v>Iapă Mamă</v>
      </c>
      <c r="N106" s="373" t="str">
        <f>'fara FN'!Y132</f>
        <v>N 32 / 6 F / 642019820191162</v>
      </c>
      <c r="O106" s="381" t="str">
        <f>'fara FN'!Z132</f>
        <v>Herghelia Sâmbăta de Jos</v>
      </c>
      <c r="Q106" s="381">
        <f>'fara FN'!A132</f>
        <v>125</v>
      </c>
    </row>
    <row r="107" spans="1:17" ht="69.95" customHeight="1" thickBot="1" x14ac:dyDescent="0.3">
      <c r="A107" s="398">
        <f>'anexa detaliat'!A105</f>
        <v>98</v>
      </c>
      <c r="B107" s="483"/>
      <c r="C107" s="400">
        <f>'fara FN'!B133</f>
        <v>157812</v>
      </c>
      <c r="D107" s="383" t="str">
        <f>'fara FN'!D133</f>
        <v>8.23.07</v>
      </c>
      <c r="E107" s="384" t="str">
        <f>'fara FN'!E133</f>
        <v>Favory XXXV - 37 ( F 35 / 37 F)</v>
      </c>
      <c r="F107" s="438" t="s">
        <v>14518</v>
      </c>
      <c r="G107" s="385">
        <f>'fara FN'!G133</f>
        <v>2011</v>
      </c>
      <c r="H107" s="395">
        <f>'fara FN'!H133</f>
        <v>9400</v>
      </c>
      <c r="I107" s="392" t="str">
        <f>'fara FN'!S133</f>
        <v>Hg 803/31.07.2012;OUG.1 din 04/01/2017;OUG.68 din 06/11/2019</v>
      </c>
      <c r="J107" s="385" t="str">
        <f>'fara FN'!T133</f>
        <v>in administrare</v>
      </c>
      <c r="K107" s="389" t="str">
        <f>'fara FN'!U133</f>
        <v>mobil</v>
      </c>
      <c r="L107" s="382">
        <f>'fara FN'!W133</f>
        <v>2002</v>
      </c>
      <c r="M107" s="383" t="str">
        <f>'fara FN'!X133</f>
        <v>Iapă Mamă</v>
      </c>
      <c r="N107" s="383" t="str">
        <f>'fara FN'!Y133</f>
        <v>F 35 / 37 F / 000658C9F1</v>
      </c>
      <c r="O107" s="385" t="str">
        <f>'fara FN'!Z133</f>
        <v>Herghelia Sâmbăta de Jos</v>
      </c>
      <c r="Q107" s="385">
        <f>'fara FN'!A133</f>
        <v>126</v>
      </c>
    </row>
    <row r="108" spans="1:17" ht="19.5" customHeight="1" thickBot="1" x14ac:dyDescent="0.3">
      <c r="A108" s="402"/>
      <c r="B108" s="402"/>
      <c r="C108" s="402"/>
      <c r="D108" s="402"/>
      <c r="E108" s="402"/>
      <c r="F108" s="402"/>
      <c r="G108" s="402"/>
      <c r="H108" s="302">
        <f>SUM(H10:H107)</f>
        <v>866735</v>
      </c>
    </row>
  </sheetData>
  <autoFilter ref="A9:Q108" xr:uid="{AED037B3-519E-4D98-A53D-66E5058DC7F0}"/>
  <mergeCells count="18">
    <mergeCell ref="B58:B82"/>
    <mergeCell ref="B83:B107"/>
    <mergeCell ref="H7:H8"/>
    <mergeCell ref="I7:J7"/>
    <mergeCell ref="K7:K8"/>
    <mergeCell ref="L7:O7"/>
    <mergeCell ref="B10:B32"/>
    <mergeCell ref="B33:B57"/>
    <mergeCell ref="A3:O3"/>
    <mergeCell ref="A4:O4"/>
    <mergeCell ref="A5:O5"/>
    <mergeCell ref="A7:A8"/>
    <mergeCell ref="B7:B8"/>
    <mergeCell ref="C7:C8"/>
    <mergeCell ref="D7:D8"/>
    <mergeCell ref="E7:E8"/>
    <mergeCell ref="F7:F8"/>
    <mergeCell ref="G7:G8"/>
  </mergeCells>
  <pageMargins left="0.2" right="0.2" top="0.25" bottom="0.25" header="0.3" footer="0.3"/>
  <pageSetup paperSize="9" scale="69" fitToHeight="0" orientation="landscape" r:id="rId1"/>
  <rowBreaks count="3" manualBreakCount="3">
    <brk id="32" max="14" man="1"/>
    <brk id="57" max="14" man="1"/>
    <brk id="82"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3BE9A-0579-48F0-BBE6-D65B0FC39477}">
  <sheetPr codeName="Sheet1">
    <pageSetUpPr fitToPage="1"/>
  </sheetPr>
  <dimension ref="A1:H152"/>
  <sheetViews>
    <sheetView workbookViewId="0">
      <selection activeCell="L13" sqref="L13"/>
    </sheetView>
  </sheetViews>
  <sheetFormatPr defaultColWidth="9.140625" defaultRowHeight="15.75" x14ac:dyDescent="0.25"/>
  <cols>
    <col min="1" max="1" width="5.140625" style="19" customWidth="1"/>
    <col min="2" max="2" width="10.42578125" style="31" customWidth="1"/>
    <col min="3" max="3" width="11.42578125" style="31" customWidth="1"/>
    <col min="4" max="4" width="9.85546875" style="31" customWidth="1"/>
    <col min="5" max="5" width="32.5703125" style="31" customWidth="1"/>
    <col min="6" max="6" width="7.140625" style="31" bestFit="1" customWidth="1"/>
    <col min="7" max="7" width="8.85546875" style="31" customWidth="1"/>
    <col min="8" max="8" width="15.140625" style="32" customWidth="1"/>
    <col min="9" max="16384" width="9.140625" style="19"/>
  </cols>
  <sheetData>
    <row r="1" spans="1:8" ht="15" x14ac:dyDescent="0.25">
      <c r="A1" s="1" t="s">
        <v>0</v>
      </c>
      <c r="B1" s="30"/>
      <c r="C1" s="2"/>
      <c r="D1" s="30"/>
      <c r="E1" s="30"/>
      <c r="F1" s="3"/>
      <c r="G1" s="3"/>
      <c r="H1" s="35"/>
    </row>
    <row r="2" spans="1:8" ht="15" x14ac:dyDescent="0.25">
      <c r="A2" s="502"/>
      <c r="B2" s="502"/>
      <c r="C2" s="2"/>
      <c r="D2" s="30"/>
      <c r="E2" s="30"/>
      <c r="F2" s="3"/>
      <c r="G2" s="3"/>
      <c r="H2" s="35" t="s">
        <v>174</v>
      </c>
    </row>
    <row r="3" spans="1:8" ht="15" x14ac:dyDescent="0.25">
      <c r="A3" s="503" t="s">
        <v>1</v>
      </c>
      <c r="B3" s="503"/>
      <c r="C3" s="503"/>
      <c r="D3" s="503"/>
      <c r="E3" s="503"/>
      <c r="F3" s="503"/>
      <c r="G3" s="503"/>
      <c r="H3" s="503"/>
    </row>
    <row r="4" spans="1:8" ht="15" x14ac:dyDescent="0.25">
      <c r="A4" s="502" t="s">
        <v>170</v>
      </c>
      <c r="B4" s="502"/>
      <c r="C4" s="502"/>
      <c r="D4" s="502"/>
      <c r="E4" s="502"/>
      <c r="F4" s="502"/>
      <c r="G4" s="502"/>
      <c r="H4" s="502"/>
    </row>
    <row r="5" spans="1:8" ht="15" x14ac:dyDescent="0.25">
      <c r="A5" s="36"/>
      <c r="B5" s="36"/>
      <c r="C5" s="36"/>
      <c r="D5" s="36"/>
      <c r="E5" s="36"/>
      <c r="F5" s="37"/>
      <c r="G5" s="36"/>
      <c r="H5" s="38"/>
    </row>
    <row r="6" spans="1:8" thickBot="1" x14ac:dyDescent="0.3">
      <c r="A6" s="36"/>
      <c r="B6" s="36"/>
      <c r="C6" s="36"/>
      <c r="D6" s="36"/>
      <c r="E6" s="36"/>
      <c r="F6" s="37"/>
      <c r="G6" s="36"/>
      <c r="H6" s="38"/>
    </row>
    <row r="7" spans="1:8" ht="15" x14ac:dyDescent="0.25">
      <c r="A7" s="504" t="s">
        <v>2</v>
      </c>
      <c r="B7" s="507" t="s">
        <v>15196</v>
      </c>
      <c r="C7" s="507" t="s">
        <v>4</v>
      </c>
      <c r="D7" s="507" t="s">
        <v>15195</v>
      </c>
      <c r="E7" s="510" t="s">
        <v>6</v>
      </c>
      <c r="F7" s="513" t="s">
        <v>7</v>
      </c>
      <c r="G7" s="507" t="s">
        <v>8</v>
      </c>
      <c r="H7" s="499" t="s">
        <v>9</v>
      </c>
    </row>
    <row r="8" spans="1:8" ht="15" x14ac:dyDescent="0.25">
      <c r="A8" s="505"/>
      <c r="B8" s="508"/>
      <c r="C8" s="508"/>
      <c r="D8" s="508"/>
      <c r="E8" s="511"/>
      <c r="F8" s="514"/>
      <c r="G8" s="508"/>
      <c r="H8" s="500"/>
    </row>
    <row r="9" spans="1:8" thickBot="1" x14ac:dyDescent="0.3">
      <c r="A9" s="506"/>
      <c r="B9" s="509"/>
      <c r="C9" s="509"/>
      <c r="D9" s="509"/>
      <c r="E9" s="512"/>
      <c r="F9" s="515"/>
      <c r="G9" s="509"/>
      <c r="H9" s="501"/>
    </row>
    <row r="10" spans="1:8" s="24" customFormat="1" ht="25.5" x14ac:dyDescent="0.25">
      <c r="A10" s="254">
        <v>1</v>
      </c>
      <c r="B10" s="255">
        <v>164689</v>
      </c>
      <c r="C10" s="256">
        <v>5504</v>
      </c>
      <c r="D10" s="255" t="s">
        <v>40</v>
      </c>
      <c r="E10" s="257" t="s">
        <v>10</v>
      </c>
      <c r="F10" s="255" t="s">
        <v>46</v>
      </c>
      <c r="G10" s="255">
        <v>2015</v>
      </c>
      <c r="H10" s="258">
        <v>10000</v>
      </c>
    </row>
    <row r="11" spans="1:8" s="24" customFormat="1" ht="25.5" x14ac:dyDescent="0.25">
      <c r="A11" s="5">
        <v>2</v>
      </c>
      <c r="B11" s="6">
        <v>148704</v>
      </c>
      <c r="C11" s="7">
        <v>512846</v>
      </c>
      <c r="D11" s="6" t="s">
        <v>41</v>
      </c>
      <c r="E11" s="8" t="s">
        <v>151</v>
      </c>
      <c r="F11" s="6" t="s">
        <v>47</v>
      </c>
      <c r="G11" s="6">
        <v>2003</v>
      </c>
      <c r="H11" s="39">
        <v>7600</v>
      </c>
    </row>
    <row r="12" spans="1:8" s="24" customFormat="1" ht="15" x14ac:dyDescent="0.25">
      <c r="A12" s="5">
        <v>3</v>
      </c>
      <c r="B12" s="6" t="s">
        <v>45</v>
      </c>
      <c r="C12" s="7">
        <v>512977</v>
      </c>
      <c r="D12" s="6" t="s">
        <v>42</v>
      </c>
      <c r="E12" s="8" t="s">
        <v>11</v>
      </c>
      <c r="F12" s="6" t="s">
        <v>47</v>
      </c>
      <c r="G12" s="6">
        <v>2019</v>
      </c>
      <c r="H12" s="39">
        <v>9400</v>
      </c>
    </row>
    <row r="13" spans="1:8" ht="15" x14ac:dyDescent="0.25">
      <c r="A13" s="5">
        <v>4</v>
      </c>
      <c r="B13" s="6">
        <v>156972</v>
      </c>
      <c r="C13" s="7">
        <v>512748</v>
      </c>
      <c r="D13" s="6" t="s">
        <v>42</v>
      </c>
      <c r="E13" s="8" t="s">
        <v>12</v>
      </c>
      <c r="F13" s="6" t="s">
        <v>47</v>
      </c>
      <c r="G13" s="6">
        <v>2010</v>
      </c>
      <c r="H13" s="39">
        <v>10300</v>
      </c>
    </row>
    <row r="14" spans="1:8" ht="15" x14ac:dyDescent="0.25">
      <c r="A14" s="5">
        <v>5</v>
      </c>
      <c r="B14" s="6">
        <v>159233</v>
      </c>
      <c r="C14" s="7">
        <v>512821</v>
      </c>
      <c r="D14" s="6" t="s">
        <v>42</v>
      </c>
      <c r="E14" s="8" t="s">
        <v>13</v>
      </c>
      <c r="F14" s="6" t="s">
        <v>47</v>
      </c>
      <c r="G14" s="6">
        <v>2012</v>
      </c>
      <c r="H14" s="39">
        <v>10300</v>
      </c>
    </row>
    <row r="15" spans="1:8" ht="15" x14ac:dyDescent="0.25">
      <c r="A15" s="5">
        <v>6</v>
      </c>
      <c r="B15" s="6">
        <v>156950</v>
      </c>
      <c r="C15" s="7">
        <v>512741</v>
      </c>
      <c r="D15" s="6" t="s">
        <v>42</v>
      </c>
      <c r="E15" s="8" t="s">
        <v>14</v>
      </c>
      <c r="F15" s="6" t="s">
        <v>47</v>
      </c>
      <c r="G15" s="6">
        <v>2010</v>
      </c>
      <c r="H15" s="39">
        <v>9400</v>
      </c>
    </row>
    <row r="16" spans="1:8" ht="15" x14ac:dyDescent="0.25">
      <c r="A16" s="5">
        <v>7</v>
      </c>
      <c r="B16" s="6">
        <v>156946</v>
      </c>
      <c r="C16" s="7">
        <v>512738</v>
      </c>
      <c r="D16" s="6" t="s">
        <v>42</v>
      </c>
      <c r="E16" s="8" t="s">
        <v>15</v>
      </c>
      <c r="F16" s="6" t="s">
        <v>47</v>
      </c>
      <c r="G16" s="6">
        <v>2009</v>
      </c>
      <c r="H16" s="39">
        <v>10300</v>
      </c>
    </row>
    <row r="17" spans="1:8" ht="15" x14ac:dyDescent="0.25">
      <c r="A17" s="5">
        <v>8</v>
      </c>
      <c r="B17" s="6">
        <v>156974</v>
      </c>
      <c r="C17" s="7">
        <v>512751</v>
      </c>
      <c r="D17" s="6" t="s">
        <v>42</v>
      </c>
      <c r="E17" s="8" t="s">
        <v>16</v>
      </c>
      <c r="F17" s="6" t="s">
        <v>47</v>
      </c>
      <c r="G17" s="6">
        <v>2010</v>
      </c>
      <c r="H17" s="39">
        <v>9400</v>
      </c>
    </row>
    <row r="18" spans="1:8" ht="15" x14ac:dyDescent="0.25">
      <c r="A18" s="5">
        <v>9</v>
      </c>
      <c r="B18" s="6">
        <v>156977</v>
      </c>
      <c r="C18" s="7">
        <v>512755</v>
      </c>
      <c r="D18" s="6" t="s">
        <v>42</v>
      </c>
      <c r="E18" s="8" t="s">
        <v>17</v>
      </c>
      <c r="F18" s="6" t="s">
        <v>47</v>
      </c>
      <c r="G18" s="6">
        <v>2010</v>
      </c>
      <c r="H18" s="39">
        <v>9400</v>
      </c>
    </row>
    <row r="19" spans="1:8" ht="15" x14ac:dyDescent="0.25">
      <c r="A19" s="5">
        <v>10</v>
      </c>
      <c r="B19" s="6">
        <v>159462</v>
      </c>
      <c r="C19" s="7">
        <v>512844</v>
      </c>
      <c r="D19" s="6" t="s">
        <v>42</v>
      </c>
      <c r="E19" s="8" t="s">
        <v>18</v>
      </c>
      <c r="F19" s="6" t="s">
        <v>47</v>
      </c>
      <c r="G19" s="6">
        <v>2013</v>
      </c>
      <c r="H19" s="39">
        <v>9400</v>
      </c>
    </row>
    <row r="20" spans="1:8" ht="15" x14ac:dyDescent="0.25">
      <c r="A20" s="5">
        <v>11</v>
      </c>
      <c r="B20" s="6">
        <v>156955</v>
      </c>
      <c r="C20" s="7">
        <v>512746</v>
      </c>
      <c r="D20" s="6" t="s">
        <v>42</v>
      </c>
      <c r="E20" s="8" t="s">
        <v>19</v>
      </c>
      <c r="F20" s="6" t="s">
        <v>47</v>
      </c>
      <c r="G20" s="6">
        <v>2010</v>
      </c>
      <c r="H20" s="39">
        <v>9400</v>
      </c>
    </row>
    <row r="21" spans="1:8" ht="15" x14ac:dyDescent="0.25">
      <c r="A21" s="5">
        <v>12</v>
      </c>
      <c r="B21" s="6">
        <v>164696</v>
      </c>
      <c r="C21" s="7">
        <v>512886</v>
      </c>
      <c r="D21" s="6" t="s">
        <v>42</v>
      </c>
      <c r="E21" s="8" t="s">
        <v>20</v>
      </c>
      <c r="F21" s="6" t="s">
        <v>47</v>
      </c>
      <c r="G21" s="6">
        <v>2015</v>
      </c>
      <c r="H21" s="39">
        <v>9400</v>
      </c>
    </row>
    <row r="22" spans="1:8" ht="15" x14ac:dyDescent="0.25">
      <c r="A22" s="5">
        <v>13</v>
      </c>
      <c r="B22" s="6">
        <v>164835</v>
      </c>
      <c r="C22" s="7">
        <v>512896</v>
      </c>
      <c r="D22" s="6" t="s">
        <v>42</v>
      </c>
      <c r="E22" s="8" t="s">
        <v>21</v>
      </c>
      <c r="F22" s="6" t="s">
        <v>47</v>
      </c>
      <c r="G22" s="6">
        <v>2016</v>
      </c>
      <c r="H22" s="39">
        <v>9400</v>
      </c>
    </row>
    <row r="23" spans="1:8" ht="15" x14ac:dyDescent="0.25">
      <c r="A23" s="5">
        <v>14</v>
      </c>
      <c r="B23" s="6">
        <v>164834</v>
      </c>
      <c r="C23" s="7">
        <v>512914</v>
      </c>
      <c r="D23" s="6" t="s">
        <v>42</v>
      </c>
      <c r="E23" s="8" t="s">
        <v>22</v>
      </c>
      <c r="F23" s="6" t="s">
        <v>47</v>
      </c>
      <c r="G23" s="6">
        <v>2016</v>
      </c>
      <c r="H23" s="39">
        <v>9400</v>
      </c>
    </row>
    <row r="24" spans="1:8" s="24" customFormat="1" ht="15" x14ac:dyDescent="0.25">
      <c r="A24" s="5">
        <v>15</v>
      </c>
      <c r="B24" s="6" t="s">
        <v>45</v>
      </c>
      <c r="C24" s="7">
        <v>512952</v>
      </c>
      <c r="D24" s="7" t="s">
        <v>42</v>
      </c>
      <c r="E24" s="8" t="s">
        <v>23</v>
      </c>
      <c r="F24" s="6" t="s">
        <v>47</v>
      </c>
      <c r="G24" s="7">
        <v>2018</v>
      </c>
      <c r="H24" s="39">
        <v>9400</v>
      </c>
    </row>
    <row r="25" spans="1:8" ht="15" x14ac:dyDescent="0.25">
      <c r="A25" s="5">
        <v>16</v>
      </c>
      <c r="B25" s="6">
        <v>157076</v>
      </c>
      <c r="C25" s="6">
        <v>20106</v>
      </c>
      <c r="D25" s="6" t="s">
        <v>41</v>
      </c>
      <c r="E25" s="8" t="s">
        <v>15197</v>
      </c>
      <c r="F25" s="6" t="s">
        <v>15172</v>
      </c>
      <c r="G25" s="6">
        <v>2010</v>
      </c>
      <c r="H25" s="39">
        <v>9400</v>
      </c>
    </row>
    <row r="26" spans="1:8" ht="25.5" x14ac:dyDescent="0.25">
      <c r="A26" s="5">
        <v>17</v>
      </c>
      <c r="B26" s="6">
        <v>160347</v>
      </c>
      <c r="C26" s="6">
        <v>500725</v>
      </c>
      <c r="D26" s="6" t="s">
        <v>67</v>
      </c>
      <c r="E26" s="8" t="s">
        <v>25</v>
      </c>
      <c r="F26" s="6" t="s">
        <v>48</v>
      </c>
      <c r="G26" s="6">
        <v>2013</v>
      </c>
      <c r="H26" s="39">
        <v>10000</v>
      </c>
    </row>
    <row r="27" spans="1:8" ht="15" x14ac:dyDescent="0.25">
      <c r="A27" s="5">
        <v>18</v>
      </c>
      <c r="B27" s="6">
        <v>159206</v>
      </c>
      <c r="C27" s="6">
        <v>500919</v>
      </c>
      <c r="D27" s="6" t="s">
        <v>43</v>
      </c>
      <c r="E27" s="8" t="s">
        <v>152</v>
      </c>
      <c r="F27" s="6" t="s">
        <v>49</v>
      </c>
      <c r="G27" s="6">
        <v>2012</v>
      </c>
      <c r="H27" s="39">
        <v>9400</v>
      </c>
    </row>
    <row r="28" spans="1:8" ht="25.5" x14ac:dyDescent="0.25">
      <c r="A28" s="5">
        <v>19</v>
      </c>
      <c r="B28" s="6">
        <v>164776</v>
      </c>
      <c r="C28" s="6">
        <v>500993</v>
      </c>
      <c r="D28" s="6" t="s">
        <v>43</v>
      </c>
      <c r="E28" s="8" t="s">
        <v>153</v>
      </c>
      <c r="F28" s="6" t="s">
        <v>49</v>
      </c>
      <c r="G28" s="6">
        <v>2015</v>
      </c>
      <c r="H28" s="39">
        <v>9400</v>
      </c>
    </row>
    <row r="29" spans="1:8" ht="25.5" x14ac:dyDescent="0.25">
      <c r="A29" s="5">
        <v>20</v>
      </c>
      <c r="B29" s="9">
        <v>164978</v>
      </c>
      <c r="C29" s="6">
        <v>501026</v>
      </c>
      <c r="D29" s="6" t="s">
        <v>43</v>
      </c>
      <c r="E29" s="8" t="s">
        <v>154</v>
      </c>
      <c r="F29" s="6" t="s">
        <v>49</v>
      </c>
      <c r="G29" s="6">
        <v>2015</v>
      </c>
      <c r="H29" s="39">
        <v>9400</v>
      </c>
    </row>
    <row r="30" spans="1:8" ht="15" x14ac:dyDescent="0.25">
      <c r="A30" s="5">
        <v>21</v>
      </c>
      <c r="B30" s="9" t="s">
        <v>45</v>
      </c>
      <c r="C30" s="6">
        <v>501137</v>
      </c>
      <c r="D30" s="6" t="s">
        <v>43</v>
      </c>
      <c r="E30" s="8" t="s">
        <v>26</v>
      </c>
      <c r="F30" s="6" t="s">
        <v>49</v>
      </c>
      <c r="G30" s="6">
        <v>2020</v>
      </c>
      <c r="H30" s="39">
        <v>9400</v>
      </c>
    </row>
    <row r="31" spans="1:8" ht="15" x14ac:dyDescent="0.25">
      <c r="A31" s="5">
        <v>22</v>
      </c>
      <c r="B31" s="9" t="s">
        <v>45</v>
      </c>
      <c r="C31" s="6">
        <v>501138</v>
      </c>
      <c r="D31" s="6" t="s">
        <v>43</v>
      </c>
      <c r="E31" s="8" t="s">
        <v>27</v>
      </c>
      <c r="F31" s="6" t="s">
        <v>49</v>
      </c>
      <c r="G31" s="6">
        <v>2020</v>
      </c>
      <c r="H31" s="39">
        <v>9400</v>
      </c>
    </row>
    <row r="32" spans="1:8" ht="15" x14ac:dyDescent="0.25">
      <c r="A32" s="5">
        <v>23</v>
      </c>
      <c r="B32" s="9" t="s">
        <v>45</v>
      </c>
      <c r="C32" s="6">
        <v>501116</v>
      </c>
      <c r="D32" s="6" t="s">
        <v>43</v>
      </c>
      <c r="E32" s="8" t="s">
        <v>28</v>
      </c>
      <c r="F32" s="6" t="s">
        <v>49</v>
      </c>
      <c r="G32" s="6">
        <v>2019</v>
      </c>
      <c r="H32" s="39">
        <v>10000</v>
      </c>
    </row>
    <row r="33" spans="1:8" ht="25.5" x14ac:dyDescent="0.25">
      <c r="A33" s="5">
        <v>24</v>
      </c>
      <c r="B33" s="6">
        <v>164697</v>
      </c>
      <c r="C33" s="6">
        <v>281</v>
      </c>
      <c r="D33" s="6" t="s">
        <v>40</v>
      </c>
      <c r="E33" s="8" t="s">
        <v>155</v>
      </c>
      <c r="F33" s="6" t="s">
        <v>50</v>
      </c>
      <c r="G33" s="6">
        <v>2015</v>
      </c>
      <c r="H33" s="39">
        <v>10800</v>
      </c>
    </row>
    <row r="34" spans="1:8" ht="15" x14ac:dyDescent="0.25">
      <c r="A34" s="5">
        <v>25</v>
      </c>
      <c r="B34" s="9" t="s">
        <v>45</v>
      </c>
      <c r="C34" s="6">
        <v>339</v>
      </c>
      <c r="D34" s="6" t="s">
        <v>40</v>
      </c>
      <c r="E34" s="8" t="s">
        <v>140</v>
      </c>
      <c r="F34" s="6" t="s">
        <v>50</v>
      </c>
      <c r="G34" s="6">
        <v>2018</v>
      </c>
      <c r="H34" s="39">
        <v>10000</v>
      </c>
    </row>
    <row r="35" spans="1:8" ht="15" x14ac:dyDescent="0.25">
      <c r="A35" s="5">
        <v>26</v>
      </c>
      <c r="B35" s="6">
        <v>151681</v>
      </c>
      <c r="C35" s="6">
        <v>217091</v>
      </c>
      <c r="D35" s="6" t="s">
        <v>41</v>
      </c>
      <c r="E35" s="8" t="s">
        <v>29</v>
      </c>
      <c r="F35" s="6" t="s">
        <v>51</v>
      </c>
      <c r="G35" s="6">
        <v>2004</v>
      </c>
      <c r="H35" s="39">
        <v>7600</v>
      </c>
    </row>
    <row r="36" spans="1:8" ht="15" x14ac:dyDescent="0.25">
      <c r="A36" s="5">
        <v>27</v>
      </c>
      <c r="B36" s="6">
        <v>157325</v>
      </c>
      <c r="C36" s="6">
        <v>217174</v>
      </c>
      <c r="D36" s="6" t="s">
        <v>41</v>
      </c>
      <c r="E36" s="8" t="s">
        <v>30</v>
      </c>
      <c r="F36" s="6" t="s">
        <v>51</v>
      </c>
      <c r="G36" s="6">
        <v>2005</v>
      </c>
      <c r="H36" s="39">
        <v>7600</v>
      </c>
    </row>
    <row r="37" spans="1:8" ht="15" x14ac:dyDescent="0.25">
      <c r="A37" s="5">
        <v>28</v>
      </c>
      <c r="B37" s="6">
        <v>157326</v>
      </c>
      <c r="C37" s="6">
        <v>217179</v>
      </c>
      <c r="D37" s="6" t="s">
        <v>41</v>
      </c>
      <c r="E37" s="8" t="s">
        <v>31</v>
      </c>
      <c r="F37" s="6" t="s">
        <v>51</v>
      </c>
      <c r="G37" s="6">
        <v>2005</v>
      </c>
      <c r="H37" s="39">
        <v>7600</v>
      </c>
    </row>
    <row r="38" spans="1:8" ht="15" x14ac:dyDescent="0.25">
      <c r="A38" s="5">
        <v>29</v>
      </c>
      <c r="B38" s="6">
        <v>157584</v>
      </c>
      <c r="C38" s="6">
        <v>217291</v>
      </c>
      <c r="D38" s="6" t="s">
        <v>44</v>
      </c>
      <c r="E38" s="8" t="s">
        <v>32</v>
      </c>
      <c r="F38" s="6" t="s">
        <v>15173</v>
      </c>
      <c r="G38" s="6">
        <v>2005</v>
      </c>
      <c r="H38" s="39">
        <v>7600</v>
      </c>
    </row>
    <row r="39" spans="1:8" ht="15" x14ac:dyDescent="0.25">
      <c r="A39" s="5">
        <v>30</v>
      </c>
      <c r="B39" s="6">
        <v>159425</v>
      </c>
      <c r="C39" s="6">
        <v>217288</v>
      </c>
      <c r="D39" s="6" t="s">
        <v>41</v>
      </c>
      <c r="E39" s="8" t="s">
        <v>33</v>
      </c>
      <c r="F39" s="6" t="s">
        <v>15174</v>
      </c>
      <c r="G39" s="10">
        <v>2013</v>
      </c>
      <c r="H39" s="40">
        <v>9400</v>
      </c>
    </row>
    <row r="40" spans="1:8" ht="15" x14ac:dyDescent="0.25">
      <c r="A40" s="5">
        <v>31</v>
      </c>
      <c r="B40" s="6">
        <v>159468</v>
      </c>
      <c r="C40" s="6">
        <v>217255</v>
      </c>
      <c r="D40" s="6" t="s">
        <v>41</v>
      </c>
      <c r="E40" s="8" t="s">
        <v>34</v>
      </c>
      <c r="F40" s="6" t="s">
        <v>15175</v>
      </c>
      <c r="G40" s="10">
        <v>2013</v>
      </c>
      <c r="H40" s="39">
        <v>9400</v>
      </c>
    </row>
    <row r="41" spans="1:8" ht="15" x14ac:dyDescent="0.25">
      <c r="A41" s="5">
        <v>32</v>
      </c>
      <c r="B41" s="6">
        <v>156878</v>
      </c>
      <c r="C41" s="6">
        <v>217224</v>
      </c>
      <c r="D41" s="6" t="s">
        <v>40</v>
      </c>
      <c r="E41" s="8" t="s">
        <v>35</v>
      </c>
      <c r="F41" s="6" t="s">
        <v>15176</v>
      </c>
      <c r="G41" s="10">
        <v>2010</v>
      </c>
      <c r="H41" s="40">
        <v>10000</v>
      </c>
    </row>
    <row r="42" spans="1:8" ht="15" x14ac:dyDescent="0.25">
      <c r="A42" s="5">
        <v>33</v>
      </c>
      <c r="B42" s="6">
        <v>160642</v>
      </c>
      <c r="C42" s="6">
        <v>217271</v>
      </c>
      <c r="D42" s="6" t="s">
        <v>52</v>
      </c>
      <c r="E42" s="8" t="s">
        <v>36</v>
      </c>
      <c r="F42" s="6" t="s">
        <v>15177</v>
      </c>
      <c r="G42" s="10">
        <v>2014</v>
      </c>
      <c r="H42" s="40">
        <v>10000</v>
      </c>
    </row>
    <row r="43" spans="1:8" ht="15" x14ac:dyDescent="0.25">
      <c r="A43" s="5">
        <v>34</v>
      </c>
      <c r="B43" s="6">
        <v>157240</v>
      </c>
      <c r="C43" s="6">
        <v>217244</v>
      </c>
      <c r="D43" s="6" t="s">
        <v>53</v>
      </c>
      <c r="E43" s="8" t="s">
        <v>37</v>
      </c>
      <c r="F43" s="6" t="s">
        <v>51</v>
      </c>
      <c r="G43" s="10">
        <v>2010</v>
      </c>
      <c r="H43" s="39">
        <v>10000</v>
      </c>
    </row>
    <row r="44" spans="1:8" ht="15" x14ac:dyDescent="0.25">
      <c r="A44" s="5">
        <v>35</v>
      </c>
      <c r="B44" s="6">
        <v>164899</v>
      </c>
      <c r="C44" s="6">
        <v>217324</v>
      </c>
      <c r="D44" s="6" t="s">
        <v>54</v>
      </c>
      <c r="E44" s="8" t="s">
        <v>141</v>
      </c>
      <c r="F44" s="6" t="s">
        <v>15173</v>
      </c>
      <c r="G44" s="10">
        <v>2016</v>
      </c>
      <c r="H44" s="39">
        <v>9400</v>
      </c>
    </row>
    <row r="45" spans="1:8" ht="15" x14ac:dyDescent="0.25">
      <c r="A45" s="5">
        <v>36</v>
      </c>
      <c r="B45" s="6">
        <v>164945</v>
      </c>
      <c r="C45" s="6">
        <v>217332</v>
      </c>
      <c r="D45" s="6" t="s">
        <v>41</v>
      </c>
      <c r="E45" s="8" t="s">
        <v>146</v>
      </c>
      <c r="F45" s="6" t="s">
        <v>15175</v>
      </c>
      <c r="G45" s="10">
        <v>2016</v>
      </c>
      <c r="H45" s="39">
        <v>9400</v>
      </c>
    </row>
    <row r="46" spans="1:8" ht="15" x14ac:dyDescent="0.25">
      <c r="A46" s="5">
        <v>37</v>
      </c>
      <c r="B46" s="6">
        <v>158026</v>
      </c>
      <c r="C46" s="6">
        <v>217248</v>
      </c>
      <c r="D46" s="6" t="s">
        <v>41</v>
      </c>
      <c r="E46" s="8" t="s">
        <v>142</v>
      </c>
      <c r="F46" s="6" t="s">
        <v>51</v>
      </c>
      <c r="G46" s="10">
        <v>2011</v>
      </c>
      <c r="H46" s="39">
        <v>9400</v>
      </c>
    </row>
    <row r="47" spans="1:8" ht="15" x14ac:dyDescent="0.25">
      <c r="A47" s="5">
        <v>38</v>
      </c>
      <c r="B47" s="6">
        <v>159471</v>
      </c>
      <c r="C47" s="6">
        <v>217253</v>
      </c>
      <c r="D47" s="6" t="s">
        <v>41</v>
      </c>
      <c r="E47" s="8" t="s">
        <v>143</v>
      </c>
      <c r="F47" s="6" t="s">
        <v>15175</v>
      </c>
      <c r="G47" s="10">
        <v>2013</v>
      </c>
      <c r="H47" s="39">
        <v>9400</v>
      </c>
    </row>
    <row r="48" spans="1:8" ht="15" x14ac:dyDescent="0.25">
      <c r="A48" s="5">
        <v>39</v>
      </c>
      <c r="B48" s="6">
        <v>159505</v>
      </c>
      <c r="C48" s="6">
        <v>217252</v>
      </c>
      <c r="D48" s="6" t="s">
        <v>41</v>
      </c>
      <c r="E48" s="8" t="s">
        <v>38</v>
      </c>
      <c r="F48" s="6" t="s">
        <v>15175</v>
      </c>
      <c r="G48" s="10">
        <v>2013</v>
      </c>
      <c r="H48" s="39">
        <v>9400</v>
      </c>
    </row>
    <row r="49" spans="1:8" ht="15" x14ac:dyDescent="0.25">
      <c r="A49" s="5">
        <v>40</v>
      </c>
      <c r="B49" s="6">
        <v>156737</v>
      </c>
      <c r="C49" s="6">
        <v>217241</v>
      </c>
      <c r="D49" s="6" t="s">
        <v>41</v>
      </c>
      <c r="E49" s="8" t="s">
        <v>39</v>
      </c>
      <c r="F49" s="6" t="s">
        <v>15174</v>
      </c>
      <c r="G49" s="129">
        <v>2011</v>
      </c>
      <c r="H49" s="39">
        <v>9400</v>
      </c>
    </row>
    <row r="50" spans="1:8" ht="15" x14ac:dyDescent="0.25">
      <c r="A50" s="5">
        <v>41</v>
      </c>
      <c r="B50" s="6">
        <v>157285</v>
      </c>
      <c r="C50" s="6">
        <v>992048</v>
      </c>
      <c r="D50" s="6" t="s">
        <v>62</v>
      </c>
      <c r="E50" s="8" t="s">
        <v>156</v>
      </c>
      <c r="F50" s="6" t="s">
        <v>15178</v>
      </c>
      <c r="G50" s="10">
        <v>2008</v>
      </c>
      <c r="H50" s="39">
        <v>10000</v>
      </c>
    </row>
    <row r="51" spans="1:8" ht="15" x14ac:dyDescent="0.25">
      <c r="A51" s="5">
        <v>42</v>
      </c>
      <c r="B51" s="6">
        <v>157438</v>
      </c>
      <c r="C51" s="6">
        <v>992074</v>
      </c>
      <c r="D51" s="6" t="s">
        <v>63</v>
      </c>
      <c r="E51" s="8" t="s">
        <v>55</v>
      </c>
      <c r="F51" s="6" t="s">
        <v>60</v>
      </c>
      <c r="G51" s="129">
        <v>2004</v>
      </c>
      <c r="H51" s="39">
        <v>7400</v>
      </c>
    </row>
    <row r="52" spans="1:8" ht="15" x14ac:dyDescent="0.25">
      <c r="A52" s="5">
        <v>43</v>
      </c>
      <c r="B52" s="6">
        <v>156832</v>
      </c>
      <c r="C52" s="6">
        <v>992022</v>
      </c>
      <c r="D52" s="6" t="s">
        <v>40</v>
      </c>
      <c r="E52" s="8" t="s">
        <v>144</v>
      </c>
      <c r="F52" s="6" t="s">
        <v>15179</v>
      </c>
      <c r="G52" s="129">
        <v>2007</v>
      </c>
      <c r="H52" s="39">
        <v>10000</v>
      </c>
    </row>
    <row r="53" spans="1:8" ht="15" x14ac:dyDescent="0.25">
      <c r="A53" s="5">
        <v>44</v>
      </c>
      <c r="B53" s="6">
        <v>159236</v>
      </c>
      <c r="C53" s="6">
        <v>992078</v>
      </c>
      <c r="D53" s="6" t="s">
        <v>42</v>
      </c>
      <c r="E53" s="8" t="s">
        <v>56</v>
      </c>
      <c r="F53" s="6" t="s">
        <v>15180</v>
      </c>
      <c r="G53" s="129">
        <v>2012</v>
      </c>
      <c r="H53" s="39">
        <v>10800</v>
      </c>
    </row>
    <row r="54" spans="1:8" ht="15" x14ac:dyDescent="0.25">
      <c r="A54" s="5">
        <v>45</v>
      </c>
      <c r="B54" s="6">
        <v>157197</v>
      </c>
      <c r="C54" s="6">
        <v>17350</v>
      </c>
      <c r="D54" s="6" t="s">
        <v>67</v>
      </c>
      <c r="E54" s="8" t="s">
        <v>145</v>
      </c>
      <c r="F54" s="6" t="s">
        <v>15181</v>
      </c>
      <c r="G54" s="129">
        <v>2008</v>
      </c>
      <c r="H54" s="39">
        <v>10000</v>
      </c>
    </row>
    <row r="55" spans="1:8" ht="15" x14ac:dyDescent="0.25">
      <c r="A55" s="5">
        <v>46</v>
      </c>
      <c r="B55" s="6">
        <v>159180</v>
      </c>
      <c r="C55" s="6">
        <v>17351</v>
      </c>
      <c r="D55" s="6" t="s">
        <v>67</v>
      </c>
      <c r="E55" s="8" t="s">
        <v>57</v>
      </c>
      <c r="F55" s="6" t="s">
        <v>15181</v>
      </c>
      <c r="G55" s="129">
        <v>2012</v>
      </c>
      <c r="H55" s="39">
        <v>10000</v>
      </c>
    </row>
    <row r="56" spans="1:8" ht="15" x14ac:dyDescent="0.25">
      <c r="A56" s="5">
        <v>47</v>
      </c>
      <c r="B56" s="6">
        <v>157212</v>
      </c>
      <c r="C56" s="6">
        <v>17353</v>
      </c>
      <c r="D56" s="6" t="s">
        <v>67</v>
      </c>
      <c r="E56" s="8" t="s">
        <v>58</v>
      </c>
      <c r="F56" s="6" t="s">
        <v>15181</v>
      </c>
      <c r="G56" s="129">
        <v>2010</v>
      </c>
      <c r="H56" s="39">
        <v>10000</v>
      </c>
    </row>
    <row r="57" spans="1:8" ht="15" x14ac:dyDescent="0.25">
      <c r="A57" s="5">
        <v>48</v>
      </c>
      <c r="B57" s="6">
        <v>164682</v>
      </c>
      <c r="C57" s="6">
        <v>17339</v>
      </c>
      <c r="D57" s="6" t="s">
        <v>41</v>
      </c>
      <c r="E57" s="8" t="s">
        <v>157</v>
      </c>
      <c r="F57" s="6" t="s">
        <v>15182</v>
      </c>
      <c r="G57" s="129">
        <v>2015</v>
      </c>
      <c r="H57" s="39">
        <v>9400</v>
      </c>
    </row>
    <row r="58" spans="1:8" ht="15" x14ac:dyDescent="0.25">
      <c r="A58" s="5">
        <v>49</v>
      </c>
      <c r="B58" s="6">
        <v>156731</v>
      </c>
      <c r="C58" s="6">
        <v>17337</v>
      </c>
      <c r="D58" s="6" t="s">
        <v>40</v>
      </c>
      <c r="E58" s="8" t="s">
        <v>59</v>
      </c>
      <c r="F58" s="6" t="s">
        <v>15182</v>
      </c>
      <c r="G58" s="129">
        <v>2007</v>
      </c>
      <c r="H58" s="39">
        <v>10800</v>
      </c>
    </row>
    <row r="59" spans="1:8" ht="15" x14ac:dyDescent="0.25">
      <c r="A59" s="5">
        <v>50</v>
      </c>
      <c r="B59" s="6">
        <v>159250</v>
      </c>
      <c r="C59" s="6">
        <v>5214</v>
      </c>
      <c r="D59" s="6" t="s">
        <v>40</v>
      </c>
      <c r="E59" s="8" t="s">
        <v>71</v>
      </c>
      <c r="F59" s="6" t="s">
        <v>15183</v>
      </c>
      <c r="G59" s="10">
        <v>2012</v>
      </c>
      <c r="H59" s="39">
        <v>10000</v>
      </c>
    </row>
    <row r="60" spans="1:8" ht="15" x14ac:dyDescent="0.25">
      <c r="A60" s="5">
        <v>51</v>
      </c>
      <c r="B60" s="6">
        <v>156673</v>
      </c>
      <c r="C60" s="6">
        <v>5149</v>
      </c>
      <c r="D60" s="6" t="s">
        <v>40</v>
      </c>
      <c r="E60" s="8" t="s">
        <v>72</v>
      </c>
      <c r="F60" s="6" t="s">
        <v>75</v>
      </c>
      <c r="G60" s="10">
        <v>2008</v>
      </c>
      <c r="H60" s="39">
        <v>10000</v>
      </c>
    </row>
    <row r="61" spans="1:8" ht="15" x14ac:dyDescent="0.25">
      <c r="A61" s="5">
        <v>52</v>
      </c>
      <c r="B61" s="6" t="s">
        <v>45</v>
      </c>
      <c r="C61" s="6">
        <v>5191</v>
      </c>
      <c r="D61" s="6" t="s">
        <v>40</v>
      </c>
      <c r="E61" s="8" t="s">
        <v>73</v>
      </c>
      <c r="F61" s="6" t="s">
        <v>75</v>
      </c>
      <c r="G61" s="129">
        <v>2013</v>
      </c>
      <c r="H61" s="39">
        <v>10800</v>
      </c>
    </row>
    <row r="62" spans="1:8" ht="15" x14ac:dyDescent="0.25">
      <c r="A62" s="5">
        <v>53</v>
      </c>
      <c r="B62" s="6">
        <v>156668</v>
      </c>
      <c r="C62" s="6">
        <v>5142</v>
      </c>
      <c r="D62" s="6" t="s">
        <v>41</v>
      </c>
      <c r="E62" s="8" t="s">
        <v>74</v>
      </c>
      <c r="F62" s="6" t="s">
        <v>75</v>
      </c>
      <c r="G62" s="10">
        <v>2008</v>
      </c>
      <c r="H62" s="39">
        <v>9400</v>
      </c>
    </row>
    <row r="63" spans="1:8" ht="25.5" x14ac:dyDescent="0.25">
      <c r="A63" s="5">
        <v>54</v>
      </c>
      <c r="B63" s="6" t="s">
        <v>45</v>
      </c>
      <c r="C63" s="6">
        <v>5193</v>
      </c>
      <c r="D63" s="6" t="s">
        <v>40</v>
      </c>
      <c r="E63" s="8" t="s">
        <v>150</v>
      </c>
      <c r="F63" s="6" t="s">
        <v>75</v>
      </c>
      <c r="G63" s="129">
        <v>2013</v>
      </c>
      <c r="H63" s="39">
        <v>10000</v>
      </c>
    </row>
    <row r="64" spans="1:8" ht="15" x14ac:dyDescent="0.25">
      <c r="A64" s="5">
        <v>55</v>
      </c>
      <c r="B64" s="6">
        <v>157701</v>
      </c>
      <c r="C64" s="6">
        <v>98</v>
      </c>
      <c r="D64" s="6" t="s">
        <v>42</v>
      </c>
      <c r="E64" s="8" t="s">
        <v>76</v>
      </c>
      <c r="F64" s="6" t="s">
        <v>77</v>
      </c>
      <c r="G64" s="10">
        <v>2011</v>
      </c>
      <c r="H64" s="39">
        <v>10000</v>
      </c>
    </row>
    <row r="65" spans="1:8" ht="15" x14ac:dyDescent="0.25">
      <c r="A65" s="5">
        <v>56</v>
      </c>
      <c r="B65" s="6">
        <v>157398</v>
      </c>
      <c r="C65" s="6">
        <v>41</v>
      </c>
      <c r="D65" s="6" t="s">
        <v>40</v>
      </c>
      <c r="E65" s="8" t="s">
        <v>158</v>
      </c>
      <c r="F65" s="6" t="s">
        <v>77</v>
      </c>
      <c r="G65" s="10">
        <v>2005</v>
      </c>
      <c r="H65" s="39">
        <v>7215</v>
      </c>
    </row>
    <row r="66" spans="1:8" ht="15" x14ac:dyDescent="0.25">
      <c r="A66" s="5">
        <v>57</v>
      </c>
      <c r="B66" s="6">
        <v>164850</v>
      </c>
      <c r="C66" s="6">
        <v>131</v>
      </c>
      <c r="D66" s="6" t="s">
        <v>41</v>
      </c>
      <c r="E66" s="8" t="s">
        <v>159</v>
      </c>
      <c r="F66" s="6" t="s">
        <v>15184</v>
      </c>
      <c r="G66" s="10">
        <v>2016</v>
      </c>
      <c r="H66" s="39">
        <v>9400</v>
      </c>
    </row>
    <row r="67" spans="1:8" ht="15" x14ac:dyDescent="0.25">
      <c r="A67" s="5">
        <v>58</v>
      </c>
      <c r="B67" s="6">
        <v>157405</v>
      </c>
      <c r="C67" s="6">
        <v>48</v>
      </c>
      <c r="D67" s="6" t="s">
        <v>63</v>
      </c>
      <c r="E67" s="8" t="s">
        <v>160</v>
      </c>
      <c r="F67" s="6" t="s">
        <v>77</v>
      </c>
      <c r="G67" s="10">
        <v>2005</v>
      </c>
      <c r="H67" s="39">
        <v>7245</v>
      </c>
    </row>
    <row r="68" spans="1:8" ht="15" x14ac:dyDescent="0.25">
      <c r="A68" s="5">
        <v>59</v>
      </c>
      <c r="B68" s="6">
        <v>156693</v>
      </c>
      <c r="C68" s="7">
        <v>5272</v>
      </c>
      <c r="D68" s="6" t="s">
        <v>41</v>
      </c>
      <c r="E68" s="8" t="s">
        <v>78</v>
      </c>
      <c r="F68" s="6" t="s">
        <v>46</v>
      </c>
      <c r="G68" s="10">
        <v>2005</v>
      </c>
      <c r="H68" s="39">
        <v>7200</v>
      </c>
    </row>
    <row r="69" spans="1:8" ht="15" x14ac:dyDescent="0.25">
      <c r="A69" s="5">
        <v>60</v>
      </c>
      <c r="B69" s="6">
        <v>160603</v>
      </c>
      <c r="C69" s="7">
        <v>5484</v>
      </c>
      <c r="D69" s="6" t="s">
        <v>41</v>
      </c>
      <c r="E69" s="8" t="s">
        <v>79</v>
      </c>
      <c r="F69" s="6" t="s">
        <v>46</v>
      </c>
      <c r="G69" s="10">
        <v>2014</v>
      </c>
      <c r="H69" s="39">
        <v>8900</v>
      </c>
    </row>
    <row r="70" spans="1:8" ht="15" x14ac:dyDescent="0.25">
      <c r="A70" s="5">
        <v>61</v>
      </c>
      <c r="B70" s="6">
        <v>157061</v>
      </c>
      <c r="C70" s="7">
        <v>5478</v>
      </c>
      <c r="D70" s="6" t="s">
        <v>41</v>
      </c>
      <c r="E70" s="8" t="s">
        <v>80</v>
      </c>
      <c r="F70" s="6" t="s">
        <v>15185</v>
      </c>
      <c r="G70" s="10">
        <v>2009</v>
      </c>
      <c r="H70" s="39">
        <v>8900</v>
      </c>
    </row>
    <row r="71" spans="1:8" ht="15" x14ac:dyDescent="0.25">
      <c r="A71" s="5">
        <v>62</v>
      </c>
      <c r="B71" s="6">
        <v>159475</v>
      </c>
      <c r="C71" s="7">
        <v>5475</v>
      </c>
      <c r="D71" s="6" t="s">
        <v>41</v>
      </c>
      <c r="E71" s="8" t="s">
        <v>81</v>
      </c>
      <c r="F71" s="6" t="s">
        <v>15186</v>
      </c>
      <c r="G71" s="10">
        <v>2013</v>
      </c>
      <c r="H71" s="39">
        <v>9700</v>
      </c>
    </row>
    <row r="72" spans="1:8" ht="15" x14ac:dyDescent="0.25">
      <c r="A72" s="5">
        <v>63</v>
      </c>
      <c r="B72" s="6">
        <v>159472</v>
      </c>
      <c r="C72" s="7">
        <v>5474</v>
      </c>
      <c r="D72" s="6" t="s">
        <v>41</v>
      </c>
      <c r="E72" s="8" t="s">
        <v>82</v>
      </c>
      <c r="F72" s="6" t="s">
        <v>15186</v>
      </c>
      <c r="G72" s="10">
        <v>2013</v>
      </c>
      <c r="H72" s="39">
        <v>8900</v>
      </c>
    </row>
    <row r="73" spans="1:8" ht="15" x14ac:dyDescent="0.25">
      <c r="A73" s="5">
        <v>64</v>
      </c>
      <c r="B73" s="6" t="s">
        <v>45</v>
      </c>
      <c r="C73" s="7">
        <v>5496</v>
      </c>
      <c r="D73" s="6" t="s">
        <v>41</v>
      </c>
      <c r="E73" s="8" t="s">
        <v>83</v>
      </c>
      <c r="F73" s="6" t="s">
        <v>46</v>
      </c>
      <c r="G73" s="129">
        <v>2015</v>
      </c>
      <c r="H73" s="39">
        <v>9700</v>
      </c>
    </row>
    <row r="74" spans="1:8" ht="15" x14ac:dyDescent="0.25">
      <c r="A74" s="5">
        <v>65</v>
      </c>
      <c r="B74" s="6" t="s">
        <v>45</v>
      </c>
      <c r="C74" s="7">
        <v>5497</v>
      </c>
      <c r="D74" s="6" t="s">
        <v>41</v>
      </c>
      <c r="E74" s="8" t="s">
        <v>84</v>
      </c>
      <c r="F74" s="6" t="s">
        <v>46</v>
      </c>
      <c r="G74" s="129">
        <v>2015</v>
      </c>
      <c r="H74" s="39">
        <v>9700</v>
      </c>
    </row>
    <row r="75" spans="1:8" ht="15" x14ac:dyDescent="0.25">
      <c r="A75" s="5">
        <v>66</v>
      </c>
      <c r="B75" s="6" t="s">
        <v>45</v>
      </c>
      <c r="C75" s="7">
        <v>5545</v>
      </c>
      <c r="D75" s="6" t="s">
        <v>41</v>
      </c>
      <c r="E75" s="8" t="s">
        <v>85</v>
      </c>
      <c r="F75" s="6" t="s">
        <v>46</v>
      </c>
      <c r="G75" s="129">
        <v>2018</v>
      </c>
      <c r="H75" s="39">
        <v>8900</v>
      </c>
    </row>
    <row r="76" spans="1:8" ht="15" x14ac:dyDescent="0.25">
      <c r="A76" s="5">
        <v>67</v>
      </c>
      <c r="B76" s="6">
        <v>156689</v>
      </c>
      <c r="C76" s="7">
        <v>5265</v>
      </c>
      <c r="D76" s="6" t="s">
        <v>41</v>
      </c>
      <c r="E76" s="8" t="s">
        <v>86</v>
      </c>
      <c r="F76" s="6" t="s">
        <v>46</v>
      </c>
      <c r="G76" s="10">
        <v>2005</v>
      </c>
      <c r="H76" s="39">
        <v>7600</v>
      </c>
    </row>
    <row r="77" spans="1:8" ht="15" x14ac:dyDescent="0.25">
      <c r="A77" s="5">
        <v>68</v>
      </c>
      <c r="B77" s="6" t="s">
        <v>45</v>
      </c>
      <c r="C77" s="7">
        <v>5536</v>
      </c>
      <c r="D77" s="6" t="s">
        <v>40</v>
      </c>
      <c r="E77" s="8" t="s">
        <v>87</v>
      </c>
      <c r="F77" s="6" t="s">
        <v>46</v>
      </c>
      <c r="G77" s="7">
        <v>2018</v>
      </c>
      <c r="H77" s="39">
        <v>10000</v>
      </c>
    </row>
    <row r="78" spans="1:8" ht="15" x14ac:dyDescent="0.25">
      <c r="A78" s="5">
        <v>69</v>
      </c>
      <c r="B78" s="6" t="s">
        <v>45</v>
      </c>
      <c r="C78" s="7">
        <v>5527</v>
      </c>
      <c r="D78" s="6" t="s">
        <v>41</v>
      </c>
      <c r="E78" s="8" t="s">
        <v>88</v>
      </c>
      <c r="F78" s="6" t="s">
        <v>46</v>
      </c>
      <c r="G78" s="7">
        <v>2018</v>
      </c>
      <c r="H78" s="39">
        <v>9400</v>
      </c>
    </row>
    <row r="79" spans="1:8" ht="15" x14ac:dyDescent="0.25">
      <c r="A79" s="5">
        <v>70</v>
      </c>
      <c r="B79" s="6" t="s">
        <v>45</v>
      </c>
      <c r="C79" s="7">
        <v>5531</v>
      </c>
      <c r="D79" s="6" t="s">
        <v>41</v>
      </c>
      <c r="E79" s="8" t="s">
        <v>89</v>
      </c>
      <c r="F79" s="6" t="s">
        <v>46</v>
      </c>
      <c r="G79" s="7">
        <v>2018</v>
      </c>
      <c r="H79" s="39">
        <v>9400</v>
      </c>
    </row>
    <row r="80" spans="1:8" ht="15" x14ac:dyDescent="0.25">
      <c r="A80" s="5">
        <v>71</v>
      </c>
      <c r="B80" s="6">
        <v>159220</v>
      </c>
      <c r="C80" s="6">
        <v>5290</v>
      </c>
      <c r="D80" s="6" t="s">
        <v>44</v>
      </c>
      <c r="E80" s="8" t="s">
        <v>90</v>
      </c>
      <c r="F80" s="6" t="s">
        <v>97</v>
      </c>
      <c r="G80" s="6">
        <v>2005</v>
      </c>
      <c r="H80" s="39">
        <v>8000</v>
      </c>
    </row>
    <row r="81" spans="1:8" ht="15" x14ac:dyDescent="0.25">
      <c r="A81" s="5">
        <v>72</v>
      </c>
      <c r="B81" s="6">
        <v>151755</v>
      </c>
      <c r="C81" s="9">
        <v>6188</v>
      </c>
      <c r="D81" s="6" t="s">
        <v>44</v>
      </c>
      <c r="E81" s="8" t="s">
        <v>91</v>
      </c>
      <c r="F81" s="6" t="s">
        <v>15187</v>
      </c>
      <c r="G81" s="6">
        <v>2004</v>
      </c>
      <c r="H81" s="39">
        <v>7215</v>
      </c>
    </row>
    <row r="82" spans="1:8" ht="15" x14ac:dyDescent="0.25">
      <c r="A82" s="5">
        <v>73</v>
      </c>
      <c r="B82" s="6">
        <v>146202</v>
      </c>
      <c r="C82" s="6">
        <v>5135</v>
      </c>
      <c r="D82" s="6" t="s">
        <v>44</v>
      </c>
      <c r="E82" s="8" t="s">
        <v>92</v>
      </c>
      <c r="F82" s="6" t="s">
        <v>97</v>
      </c>
      <c r="G82" s="6">
        <v>2002</v>
      </c>
      <c r="H82" s="39">
        <v>2800</v>
      </c>
    </row>
    <row r="83" spans="1:8" ht="15" x14ac:dyDescent="0.25">
      <c r="A83" s="5">
        <v>74</v>
      </c>
      <c r="B83" s="6">
        <v>157596</v>
      </c>
      <c r="C83" s="6">
        <v>5325</v>
      </c>
      <c r="D83" s="6" t="s">
        <v>42</v>
      </c>
      <c r="E83" s="8" t="s">
        <v>93</v>
      </c>
      <c r="F83" s="6" t="s">
        <v>97</v>
      </c>
      <c r="G83" s="6">
        <v>2005</v>
      </c>
      <c r="H83" s="39">
        <v>7400</v>
      </c>
    </row>
    <row r="84" spans="1:8" ht="15" x14ac:dyDescent="0.25">
      <c r="A84" s="5">
        <v>75</v>
      </c>
      <c r="B84" s="6">
        <v>146214</v>
      </c>
      <c r="C84" s="6">
        <v>5191</v>
      </c>
      <c r="D84" s="6" t="s">
        <v>44</v>
      </c>
      <c r="E84" s="8" t="s">
        <v>94</v>
      </c>
      <c r="F84" s="6" t="s">
        <v>97</v>
      </c>
      <c r="G84" s="6">
        <v>2002</v>
      </c>
      <c r="H84" s="39">
        <v>3000</v>
      </c>
    </row>
    <row r="85" spans="1:8" ht="15" x14ac:dyDescent="0.25">
      <c r="A85" s="5">
        <v>76</v>
      </c>
      <c r="B85" s="6">
        <v>159167</v>
      </c>
      <c r="C85" s="6">
        <v>6186</v>
      </c>
      <c r="D85" s="6" t="s">
        <v>52</v>
      </c>
      <c r="E85" s="8" t="s">
        <v>95</v>
      </c>
      <c r="F85" s="6" t="s">
        <v>15188</v>
      </c>
      <c r="G85" s="6">
        <v>2012</v>
      </c>
      <c r="H85" s="39">
        <v>10000</v>
      </c>
    </row>
    <row r="86" spans="1:8" ht="15" x14ac:dyDescent="0.25">
      <c r="A86" s="5">
        <v>77</v>
      </c>
      <c r="B86" s="6">
        <v>151767</v>
      </c>
      <c r="C86" s="6">
        <v>5282</v>
      </c>
      <c r="D86" s="6" t="s">
        <v>44</v>
      </c>
      <c r="E86" s="8" t="s">
        <v>96</v>
      </c>
      <c r="F86" s="6" t="s">
        <v>15188</v>
      </c>
      <c r="G86" s="6">
        <v>2004</v>
      </c>
      <c r="H86" s="39">
        <v>8000</v>
      </c>
    </row>
    <row r="87" spans="1:8" ht="15" x14ac:dyDescent="0.25">
      <c r="A87" s="5">
        <v>78</v>
      </c>
      <c r="B87" s="6" t="s">
        <v>45</v>
      </c>
      <c r="C87" s="6">
        <v>302</v>
      </c>
      <c r="D87" s="6" t="s">
        <v>52</v>
      </c>
      <c r="E87" s="8" t="s">
        <v>98</v>
      </c>
      <c r="F87" s="6" t="s">
        <v>99</v>
      </c>
      <c r="G87" s="6">
        <v>2015</v>
      </c>
      <c r="H87" s="39">
        <v>7600</v>
      </c>
    </row>
    <row r="88" spans="1:8" ht="15" x14ac:dyDescent="0.25">
      <c r="A88" s="5">
        <v>79</v>
      </c>
      <c r="B88" s="6" t="s">
        <v>45</v>
      </c>
      <c r="C88" s="6">
        <v>500939</v>
      </c>
      <c r="D88" s="6" t="s">
        <v>41</v>
      </c>
      <c r="E88" s="8" t="s">
        <v>100</v>
      </c>
      <c r="F88" s="6" t="s">
        <v>49</v>
      </c>
      <c r="G88" s="6">
        <v>2001</v>
      </c>
      <c r="H88" s="39">
        <v>10760</v>
      </c>
    </row>
    <row r="89" spans="1:8" ht="15" x14ac:dyDescent="0.25">
      <c r="A89" s="5">
        <v>80</v>
      </c>
      <c r="B89" s="6">
        <v>148160</v>
      </c>
      <c r="C89" s="6">
        <v>500577</v>
      </c>
      <c r="D89" s="6" t="s">
        <v>43</v>
      </c>
      <c r="E89" s="8" t="s">
        <v>101</v>
      </c>
      <c r="F89" s="6" t="s">
        <v>49</v>
      </c>
      <c r="G89" s="6">
        <v>2003</v>
      </c>
      <c r="H89" s="39">
        <v>6840</v>
      </c>
    </row>
    <row r="90" spans="1:8" ht="15" x14ac:dyDescent="0.25">
      <c r="A90" s="5">
        <v>81</v>
      </c>
      <c r="B90" s="6">
        <v>157449</v>
      </c>
      <c r="C90" s="6">
        <v>500652</v>
      </c>
      <c r="D90" s="6" t="s">
        <v>43</v>
      </c>
      <c r="E90" s="8" t="s">
        <v>102</v>
      </c>
      <c r="F90" s="6" t="s">
        <v>49</v>
      </c>
      <c r="G90" s="6">
        <v>2004</v>
      </c>
      <c r="H90" s="39">
        <v>7600</v>
      </c>
    </row>
    <row r="91" spans="1:8" ht="15" x14ac:dyDescent="0.25">
      <c r="A91" s="5">
        <v>82</v>
      </c>
      <c r="B91" s="6">
        <v>157447</v>
      </c>
      <c r="C91" s="6">
        <v>500649</v>
      </c>
      <c r="D91" s="6" t="s">
        <v>43</v>
      </c>
      <c r="E91" s="8" t="s">
        <v>103</v>
      </c>
      <c r="F91" s="6" t="s">
        <v>49</v>
      </c>
      <c r="G91" s="6">
        <v>2004</v>
      </c>
      <c r="H91" s="39">
        <v>7600</v>
      </c>
    </row>
    <row r="92" spans="1:8" ht="15" x14ac:dyDescent="0.25">
      <c r="A92" s="5">
        <v>83</v>
      </c>
      <c r="B92" s="6">
        <v>159209</v>
      </c>
      <c r="C92" s="6">
        <v>500922</v>
      </c>
      <c r="D92" s="6" t="s">
        <v>43</v>
      </c>
      <c r="E92" s="8" t="s">
        <v>104</v>
      </c>
      <c r="F92" s="6" t="s">
        <v>49</v>
      </c>
      <c r="G92" s="6">
        <v>2012</v>
      </c>
      <c r="H92" s="39">
        <v>9400</v>
      </c>
    </row>
    <row r="93" spans="1:8" ht="15" x14ac:dyDescent="0.25">
      <c r="A93" s="5">
        <v>84</v>
      </c>
      <c r="B93" s="6">
        <v>151697</v>
      </c>
      <c r="C93" s="6">
        <v>9500228</v>
      </c>
      <c r="D93" s="6" t="s">
        <v>43</v>
      </c>
      <c r="E93" s="8" t="s">
        <v>147</v>
      </c>
      <c r="F93" s="6" t="s">
        <v>105</v>
      </c>
      <c r="G93" s="6">
        <v>2004</v>
      </c>
      <c r="H93" s="39">
        <v>8000</v>
      </c>
    </row>
    <row r="94" spans="1:8" ht="15" x14ac:dyDescent="0.25">
      <c r="A94" s="5">
        <v>85</v>
      </c>
      <c r="B94" s="6">
        <v>148710</v>
      </c>
      <c r="C94" s="6">
        <v>5</v>
      </c>
      <c r="D94" s="6" t="s">
        <v>42</v>
      </c>
      <c r="E94" s="8" t="s">
        <v>106</v>
      </c>
      <c r="F94" s="6" t="s">
        <v>47</v>
      </c>
      <c r="G94" s="6">
        <v>2002</v>
      </c>
      <c r="H94" s="39">
        <v>2775</v>
      </c>
    </row>
    <row r="95" spans="1:8" ht="15" x14ac:dyDescent="0.25">
      <c r="A95" s="5">
        <v>86</v>
      </c>
      <c r="B95" s="6" t="s">
        <v>45</v>
      </c>
      <c r="C95" s="6">
        <v>512838</v>
      </c>
      <c r="D95" s="7" t="s">
        <v>53</v>
      </c>
      <c r="E95" s="8" t="s">
        <v>107</v>
      </c>
      <c r="F95" s="6" t="s">
        <v>47</v>
      </c>
      <c r="G95" s="7">
        <v>2004</v>
      </c>
      <c r="H95" s="39">
        <v>8000</v>
      </c>
    </row>
    <row r="96" spans="1:8" ht="15" x14ac:dyDescent="0.25">
      <c r="A96" s="5">
        <v>87</v>
      </c>
      <c r="B96" s="6">
        <v>159461</v>
      </c>
      <c r="C96" s="6">
        <v>512840</v>
      </c>
      <c r="D96" s="6" t="s">
        <v>42</v>
      </c>
      <c r="E96" s="8" t="s">
        <v>108</v>
      </c>
      <c r="F96" s="6" t="s">
        <v>47</v>
      </c>
      <c r="G96" s="6">
        <v>2013</v>
      </c>
      <c r="H96" s="39">
        <v>10000</v>
      </c>
    </row>
    <row r="97" spans="1:8" ht="15" x14ac:dyDescent="0.25">
      <c r="A97" s="5">
        <v>88</v>
      </c>
      <c r="B97" s="6" t="s">
        <v>45</v>
      </c>
      <c r="C97" s="6">
        <v>512931</v>
      </c>
      <c r="D97" s="7" t="s">
        <v>42</v>
      </c>
      <c r="E97" s="8" t="s">
        <v>109</v>
      </c>
      <c r="F97" s="6" t="s">
        <v>47</v>
      </c>
      <c r="G97" s="7">
        <v>2017</v>
      </c>
      <c r="H97" s="39">
        <v>10000</v>
      </c>
    </row>
    <row r="98" spans="1:8" ht="15" x14ac:dyDescent="0.25">
      <c r="A98" s="5">
        <v>89</v>
      </c>
      <c r="B98" s="6">
        <v>157242</v>
      </c>
      <c r="C98" s="6">
        <v>512818</v>
      </c>
      <c r="D98" s="6" t="s">
        <v>53</v>
      </c>
      <c r="E98" s="8" t="s">
        <v>110</v>
      </c>
      <c r="F98" s="6" t="s">
        <v>47</v>
      </c>
      <c r="G98" s="6">
        <v>2010</v>
      </c>
      <c r="H98" s="39">
        <v>9400</v>
      </c>
    </row>
    <row r="99" spans="1:8" ht="15" x14ac:dyDescent="0.25">
      <c r="A99" s="5">
        <v>90</v>
      </c>
      <c r="B99" s="6" t="s">
        <v>45</v>
      </c>
      <c r="C99" s="6">
        <v>512880</v>
      </c>
      <c r="D99" s="7" t="s">
        <v>53</v>
      </c>
      <c r="E99" s="8" t="s">
        <v>111</v>
      </c>
      <c r="F99" s="6" t="s">
        <v>47</v>
      </c>
      <c r="G99" s="7">
        <v>2015</v>
      </c>
      <c r="H99" s="39">
        <v>9400</v>
      </c>
    </row>
    <row r="100" spans="1:8" ht="15" x14ac:dyDescent="0.25">
      <c r="A100" s="5">
        <v>91</v>
      </c>
      <c r="B100" s="6">
        <v>148129</v>
      </c>
      <c r="C100" s="6">
        <v>500627</v>
      </c>
      <c r="D100" s="6" t="s">
        <v>63</v>
      </c>
      <c r="E100" s="8" t="s">
        <v>112</v>
      </c>
      <c r="F100" s="9" t="s">
        <v>49</v>
      </c>
      <c r="G100" s="6">
        <v>2003</v>
      </c>
      <c r="H100" s="39">
        <v>6825</v>
      </c>
    </row>
    <row r="101" spans="1:8" ht="15" x14ac:dyDescent="0.25">
      <c r="A101" s="5">
        <v>92</v>
      </c>
      <c r="B101" s="6">
        <v>157745</v>
      </c>
      <c r="C101" s="6">
        <v>500881</v>
      </c>
      <c r="D101" s="6" t="s">
        <v>63</v>
      </c>
      <c r="E101" s="8" t="s">
        <v>161</v>
      </c>
      <c r="F101" s="9" t="s">
        <v>49</v>
      </c>
      <c r="G101" s="6">
        <v>2011</v>
      </c>
      <c r="H101" s="39">
        <v>9400</v>
      </c>
    </row>
    <row r="102" spans="1:8" ht="25.5" x14ac:dyDescent="0.25">
      <c r="A102" s="5">
        <v>93</v>
      </c>
      <c r="B102" s="6">
        <v>160367</v>
      </c>
      <c r="C102" s="6">
        <v>500941</v>
      </c>
      <c r="D102" s="6" t="s">
        <v>63</v>
      </c>
      <c r="E102" s="8" t="s">
        <v>162</v>
      </c>
      <c r="F102" s="9" t="s">
        <v>49</v>
      </c>
      <c r="G102" s="6">
        <v>2013</v>
      </c>
      <c r="H102" s="39">
        <v>8000</v>
      </c>
    </row>
    <row r="103" spans="1:8" ht="25.5" x14ac:dyDescent="0.25">
      <c r="A103" s="5">
        <v>94</v>
      </c>
      <c r="B103" s="6">
        <v>164813</v>
      </c>
      <c r="C103" s="6">
        <v>501010</v>
      </c>
      <c r="D103" s="6" t="s">
        <v>63</v>
      </c>
      <c r="E103" s="8" t="s">
        <v>163</v>
      </c>
      <c r="F103" s="9" t="s">
        <v>49</v>
      </c>
      <c r="G103" s="6">
        <v>2015</v>
      </c>
      <c r="H103" s="39">
        <v>9400</v>
      </c>
    </row>
    <row r="104" spans="1:8" ht="15" x14ac:dyDescent="0.25">
      <c r="A104" s="5">
        <v>95</v>
      </c>
      <c r="B104" s="6" t="s">
        <v>45</v>
      </c>
      <c r="C104" s="6">
        <v>501107</v>
      </c>
      <c r="D104" s="6" t="s">
        <v>63</v>
      </c>
      <c r="E104" s="8" t="s">
        <v>113</v>
      </c>
      <c r="F104" s="9" t="s">
        <v>49</v>
      </c>
      <c r="G104" s="6">
        <v>2017</v>
      </c>
      <c r="H104" s="39">
        <v>8000</v>
      </c>
    </row>
    <row r="105" spans="1:8" ht="15" x14ac:dyDescent="0.25">
      <c r="A105" s="5">
        <v>96</v>
      </c>
      <c r="B105" s="6" t="s">
        <v>45</v>
      </c>
      <c r="C105" s="6">
        <v>501101</v>
      </c>
      <c r="D105" s="6" t="s">
        <v>63</v>
      </c>
      <c r="E105" s="8" t="s">
        <v>114</v>
      </c>
      <c r="F105" s="9" t="s">
        <v>49</v>
      </c>
      <c r="G105" s="6">
        <v>2017</v>
      </c>
      <c r="H105" s="39">
        <v>8000</v>
      </c>
    </row>
    <row r="106" spans="1:8" ht="15" x14ac:dyDescent="0.25">
      <c r="A106" s="5">
        <v>97</v>
      </c>
      <c r="B106" s="6" t="s">
        <v>45</v>
      </c>
      <c r="C106" s="6">
        <v>501151</v>
      </c>
      <c r="D106" s="6" t="s">
        <v>63</v>
      </c>
      <c r="E106" s="8" t="s">
        <v>115</v>
      </c>
      <c r="F106" s="9" t="s">
        <v>49</v>
      </c>
      <c r="G106" s="6">
        <v>2019</v>
      </c>
      <c r="H106" s="39">
        <v>8000</v>
      </c>
    </row>
    <row r="107" spans="1:8" ht="15" x14ac:dyDescent="0.25">
      <c r="A107" s="5">
        <v>98</v>
      </c>
      <c r="B107" s="6" t="s">
        <v>45</v>
      </c>
      <c r="C107" s="6">
        <v>501155</v>
      </c>
      <c r="D107" s="6" t="s">
        <v>63</v>
      </c>
      <c r="E107" s="8" t="s">
        <v>116</v>
      </c>
      <c r="F107" s="9" t="s">
        <v>49</v>
      </c>
      <c r="G107" s="6">
        <v>2019</v>
      </c>
      <c r="H107" s="39">
        <v>9400</v>
      </c>
    </row>
    <row r="108" spans="1:8" ht="25.5" x14ac:dyDescent="0.25">
      <c r="A108" s="5">
        <v>99</v>
      </c>
      <c r="B108" s="6">
        <v>160382</v>
      </c>
      <c r="C108" s="6">
        <v>500951</v>
      </c>
      <c r="D108" s="6" t="s">
        <v>63</v>
      </c>
      <c r="E108" s="8" t="s">
        <v>164</v>
      </c>
      <c r="F108" s="9" t="s">
        <v>49</v>
      </c>
      <c r="G108" s="6">
        <v>2013</v>
      </c>
      <c r="H108" s="39">
        <v>8600</v>
      </c>
    </row>
    <row r="109" spans="1:8" ht="15" x14ac:dyDescent="0.25">
      <c r="A109" s="5">
        <v>100</v>
      </c>
      <c r="B109" s="6" t="s">
        <v>45</v>
      </c>
      <c r="C109" s="6">
        <v>500790</v>
      </c>
      <c r="D109" s="6" t="s">
        <v>63</v>
      </c>
      <c r="E109" s="11" t="s">
        <v>117</v>
      </c>
      <c r="F109" s="9" t="s">
        <v>49</v>
      </c>
      <c r="G109" s="6">
        <v>2008</v>
      </c>
      <c r="H109" s="39">
        <v>10000</v>
      </c>
    </row>
    <row r="110" spans="1:8" ht="25.5" x14ac:dyDescent="0.25">
      <c r="A110" s="5">
        <v>101</v>
      </c>
      <c r="B110" s="6">
        <v>164806</v>
      </c>
      <c r="C110" s="6">
        <v>501005</v>
      </c>
      <c r="D110" s="6" t="s">
        <v>63</v>
      </c>
      <c r="E110" s="8" t="s">
        <v>165</v>
      </c>
      <c r="F110" s="9" t="s">
        <v>49</v>
      </c>
      <c r="G110" s="6">
        <v>2015</v>
      </c>
      <c r="H110" s="39">
        <v>8000</v>
      </c>
    </row>
    <row r="111" spans="1:8" ht="25.5" x14ac:dyDescent="0.25">
      <c r="A111" s="5">
        <v>102</v>
      </c>
      <c r="B111" s="6">
        <v>164922</v>
      </c>
      <c r="C111" s="6">
        <v>501048</v>
      </c>
      <c r="D111" s="6" t="s">
        <v>63</v>
      </c>
      <c r="E111" s="8" t="s">
        <v>166</v>
      </c>
      <c r="F111" s="9" t="s">
        <v>49</v>
      </c>
      <c r="G111" s="6">
        <v>2016</v>
      </c>
      <c r="H111" s="39">
        <v>8600</v>
      </c>
    </row>
    <row r="112" spans="1:8" ht="15" x14ac:dyDescent="0.25">
      <c r="A112" s="5">
        <v>103</v>
      </c>
      <c r="B112" s="6" t="s">
        <v>45</v>
      </c>
      <c r="C112" s="6">
        <v>501111</v>
      </c>
      <c r="D112" s="6" t="s">
        <v>63</v>
      </c>
      <c r="E112" s="11" t="s">
        <v>118</v>
      </c>
      <c r="F112" s="9" t="s">
        <v>49</v>
      </c>
      <c r="G112" s="6">
        <v>2017</v>
      </c>
      <c r="H112" s="39">
        <v>8600</v>
      </c>
    </row>
    <row r="113" spans="1:8" ht="15" x14ac:dyDescent="0.25">
      <c r="A113" s="5">
        <v>104</v>
      </c>
      <c r="B113" s="6">
        <v>157561</v>
      </c>
      <c r="C113" s="6">
        <v>500851</v>
      </c>
      <c r="D113" s="6" t="s">
        <v>63</v>
      </c>
      <c r="E113" s="11" t="s">
        <v>167</v>
      </c>
      <c r="F113" s="9" t="s">
        <v>49</v>
      </c>
      <c r="G113" s="6">
        <v>2010</v>
      </c>
      <c r="H113" s="39">
        <v>9400</v>
      </c>
    </row>
    <row r="114" spans="1:8" ht="15" x14ac:dyDescent="0.25">
      <c r="A114" s="5">
        <v>105</v>
      </c>
      <c r="B114" s="6" t="s">
        <v>45</v>
      </c>
      <c r="C114" s="6">
        <v>20104</v>
      </c>
      <c r="D114" s="6" t="s">
        <v>67</v>
      </c>
      <c r="E114" s="11" t="s">
        <v>119</v>
      </c>
      <c r="F114" s="9" t="s">
        <v>48</v>
      </c>
      <c r="G114" s="6">
        <v>2017</v>
      </c>
      <c r="H114" s="39">
        <v>10000</v>
      </c>
    </row>
    <row r="115" spans="1:8" ht="15" x14ac:dyDescent="0.25">
      <c r="A115" s="5">
        <v>106</v>
      </c>
      <c r="B115" s="6" t="s">
        <v>45</v>
      </c>
      <c r="C115" s="6">
        <v>20093</v>
      </c>
      <c r="D115" s="6" t="s">
        <v>67</v>
      </c>
      <c r="E115" s="11" t="s">
        <v>120</v>
      </c>
      <c r="F115" s="9" t="s">
        <v>48</v>
      </c>
      <c r="G115" s="6">
        <v>2017</v>
      </c>
      <c r="H115" s="39">
        <v>9400</v>
      </c>
    </row>
    <row r="116" spans="1:8" s="24" customFormat="1" ht="15" x14ac:dyDescent="0.25">
      <c r="A116" s="5">
        <v>107</v>
      </c>
      <c r="B116" s="6">
        <v>157074</v>
      </c>
      <c r="C116" s="6">
        <v>2945</v>
      </c>
      <c r="D116" s="6" t="s">
        <v>41</v>
      </c>
      <c r="E116" s="11" t="s">
        <v>168</v>
      </c>
      <c r="F116" s="9" t="s">
        <v>15189</v>
      </c>
      <c r="G116" s="6">
        <v>2010</v>
      </c>
      <c r="H116" s="39">
        <v>9700</v>
      </c>
    </row>
    <row r="117" spans="1:8" ht="15" x14ac:dyDescent="0.25">
      <c r="A117" s="5">
        <v>108</v>
      </c>
      <c r="B117" s="6">
        <v>159131</v>
      </c>
      <c r="C117" s="6">
        <v>2947</v>
      </c>
      <c r="D117" s="6" t="s">
        <v>41</v>
      </c>
      <c r="E117" s="11" t="s">
        <v>121</v>
      </c>
      <c r="F117" s="9" t="s">
        <v>47</v>
      </c>
      <c r="G117" s="6">
        <v>2012</v>
      </c>
      <c r="H117" s="39">
        <v>8900</v>
      </c>
    </row>
    <row r="118" spans="1:8" ht="15" x14ac:dyDescent="0.25">
      <c r="A118" s="5">
        <v>109</v>
      </c>
      <c r="B118" s="6">
        <v>159133</v>
      </c>
      <c r="C118" s="6">
        <v>2949</v>
      </c>
      <c r="D118" s="6" t="s">
        <v>41</v>
      </c>
      <c r="E118" s="11" t="s">
        <v>122</v>
      </c>
      <c r="F118" s="9" t="s">
        <v>47</v>
      </c>
      <c r="G118" s="6">
        <v>2012</v>
      </c>
      <c r="H118" s="39">
        <v>8900</v>
      </c>
    </row>
    <row r="119" spans="1:8" ht="15" x14ac:dyDescent="0.25">
      <c r="A119" s="5">
        <v>110</v>
      </c>
      <c r="B119" s="6" t="s">
        <v>45</v>
      </c>
      <c r="C119" s="6">
        <v>3251</v>
      </c>
      <c r="D119" s="6" t="s">
        <v>62</v>
      </c>
      <c r="E119" s="11" t="s">
        <v>123</v>
      </c>
      <c r="F119" s="9" t="s">
        <v>47</v>
      </c>
      <c r="G119" s="6">
        <v>2018</v>
      </c>
      <c r="H119" s="39">
        <v>9400</v>
      </c>
    </row>
    <row r="120" spans="1:8" ht="15" x14ac:dyDescent="0.25">
      <c r="A120" s="5">
        <v>111</v>
      </c>
      <c r="B120" s="6" t="s">
        <v>45</v>
      </c>
      <c r="C120" s="6">
        <v>2972</v>
      </c>
      <c r="D120" s="6" t="s">
        <v>62</v>
      </c>
      <c r="E120" s="11" t="s">
        <v>15198</v>
      </c>
      <c r="F120" s="9" t="s">
        <v>47</v>
      </c>
      <c r="G120" s="6">
        <v>2000</v>
      </c>
      <c r="H120" s="39">
        <v>7000</v>
      </c>
    </row>
    <row r="121" spans="1:8" ht="15" x14ac:dyDescent="0.25">
      <c r="A121" s="5">
        <v>112</v>
      </c>
      <c r="B121" s="6">
        <v>159211</v>
      </c>
      <c r="C121" s="6">
        <v>3040</v>
      </c>
      <c r="D121" s="6" t="s">
        <v>62</v>
      </c>
      <c r="E121" s="11" t="s">
        <v>124</v>
      </c>
      <c r="F121" s="9" t="s">
        <v>15190</v>
      </c>
      <c r="G121" s="6">
        <v>2012</v>
      </c>
      <c r="H121" s="39">
        <v>10300</v>
      </c>
    </row>
    <row r="122" spans="1:8" ht="33.75" customHeight="1" x14ac:dyDescent="0.25">
      <c r="A122" s="5">
        <v>113</v>
      </c>
      <c r="B122" s="6">
        <v>160397</v>
      </c>
      <c r="C122" s="6">
        <v>3161</v>
      </c>
      <c r="D122" s="6" t="s">
        <v>62</v>
      </c>
      <c r="E122" s="8" t="s">
        <v>15199</v>
      </c>
      <c r="F122" s="9" t="s">
        <v>15190</v>
      </c>
      <c r="G122" s="6">
        <v>2013</v>
      </c>
      <c r="H122" s="39">
        <v>9400</v>
      </c>
    </row>
    <row r="123" spans="1:8" ht="15" x14ac:dyDescent="0.25">
      <c r="A123" s="5">
        <v>114</v>
      </c>
      <c r="B123" s="6" t="s">
        <v>45</v>
      </c>
      <c r="C123" s="6">
        <v>3215</v>
      </c>
      <c r="D123" s="6" t="s">
        <v>62</v>
      </c>
      <c r="E123" s="11" t="s">
        <v>126</v>
      </c>
      <c r="F123" s="9" t="s">
        <v>47</v>
      </c>
      <c r="G123" s="6">
        <v>2017</v>
      </c>
      <c r="H123" s="39">
        <v>10300</v>
      </c>
    </row>
    <row r="124" spans="1:8" ht="15" x14ac:dyDescent="0.25">
      <c r="A124" s="5">
        <v>115</v>
      </c>
      <c r="B124" s="6">
        <v>156908</v>
      </c>
      <c r="C124" s="6">
        <v>2824</v>
      </c>
      <c r="D124" s="6" t="s">
        <v>41</v>
      </c>
      <c r="E124" s="11" t="s">
        <v>127</v>
      </c>
      <c r="F124" s="9" t="s">
        <v>47</v>
      </c>
      <c r="G124" s="6">
        <v>2007</v>
      </c>
      <c r="H124" s="39">
        <v>8900</v>
      </c>
    </row>
    <row r="125" spans="1:8" ht="15" x14ac:dyDescent="0.25">
      <c r="A125" s="5">
        <v>116</v>
      </c>
      <c r="B125" s="6">
        <v>156933</v>
      </c>
      <c r="C125" s="6">
        <v>2908</v>
      </c>
      <c r="D125" s="6" t="s">
        <v>41</v>
      </c>
      <c r="E125" s="11" t="s">
        <v>128</v>
      </c>
      <c r="F125" s="9" t="s">
        <v>47</v>
      </c>
      <c r="G125" s="6">
        <v>2009</v>
      </c>
      <c r="H125" s="39">
        <v>8900</v>
      </c>
    </row>
    <row r="126" spans="1:8" ht="15" x14ac:dyDescent="0.25">
      <c r="A126" s="5">
        <v>117</v>
      </c>
      <c r="B126" s="6">
        <v>151748</v>
      </c>
      <c r="C126" s="6">
        <v>3032</v>
      </c>
      <c r="D126" s="6" t="s">
        <v>62</v>
      </c>
      <c r="E126" s="11" t="s">
        <v>169</v>
      </c>
      <c r="F126" s="9" t="s">
        <v>15191</v>
      </c>
      <c r="G126" s="6">
        <v>2004</v>
      </c>
      <c r="H126" s="39">
        <v>2500</v>
      </c>
    </row>
    <row r="127" spans="1:8" ht="41.25" customHeight="1" x14ac:dyDescent="0.25">
      <c r="A127" s="5">
        <v>118</v>
      </c>
      <c r="B127" s="6">
        <v>164951</v>
      </c>
      <c r="C127" s="6">
        <v>319</v>
      </c>
      <c r="D127" s="6" t="s">
        <v>40</v>
      </c>
      <c r="E127" s="8" t="s">
        <v>15201</v>
      </c>
      <c r="F127" s="9" t="s">
        <v>50</v>
      </c>
      <c r="G127" s="6">
        <v>2016</v>
      </c>
      <c r="H127" s="39">
        <v>10000</v>
      </c>
    </row>
    <row r="128" spans="1:8" ht="36" customHeight="1" x14ac:dyDescent="0.25">
      <c r="A128" s="5">
        <v>119</v>
      </c>
      <c r="B128" s="6">
        <v>164952</v>
      </c>
      <c r="C128" s="6">
        <v>320</v>
      </c>
      <c r="D128" s="6" t="s">
        <v>40</v>
      </c>
      <c r="E128" s="8" t="s">
        <v>130</v>
      </c>
      <c r="F128" s="9" t="s">
        <v>50</v>
      </c>
      <c r="G128" s="6">
        <v>2016</v>
      </c>
      <c r="H128" s="39">
        <v>10000</v>
      </c>
    </row>
    <row r="129" spans="1:8" ht="15" x14ac:dyDescent="0.25">
      <c r="A129" s="5">
        <v>120</v>
      </c>
      <c r="B129" s="6">
        <v>156815</v>
      </c>
      <c r="C129" s="6">
        <v>156815</v>
      </c>
      <c r="D129" s="6" t="s">
        <v>40</v>
      </c>
      <c r="E129" s="8" t="s">
        <v>15200</v>
      </c>
      <c r="F129" s="9" t="s">
        <v>50</v>
      </c>
      <c r="G129" s="6">
        <v>2005</v>
      </c>
      <c r="H129" s="39">
        <v>7600</v>
      </c>
    </row>
    <row r="130" spans="1:8" ht="15" x14ac:dyDescent="0.25">
      <c r="A130" s="5">
        <v>121</v>
      </c>
      <c r="B130" s="6">
        <v>156818</v>
      </c>
      <c r="C130" s="6">
        <v>156818</v>
      </c>
      <c r="D130" s="6" t="s">
        <v>40</v>
      </c>
      <c r="E130" s="8" t="s">
        <v>132</v>
      </c>
      <c r="F130" s="9" t="s">
        <v>50</v>
      </c>
      <c r="G130" s="6">
        <v>2006</v>
      </c>
      <c r="H130" s="39">
        <v>7220</v>
      </c>
    </row>
    <row r="131" spans="1:8" ht="28.5" customHeight="1" x14ac:dyDescent="0.25">
      <c r="A131" s="5">
        <v>122</v>
      </c>
      <c r="B131" s="6">
        <v>156825</v>
      </c>
      <c r="C131" s="6">
        <v>156825</v>
      </c>
      <c r="D131" s="6" t="s">
        <v>40</v>
      </c>
      <c r="E131" s="8" t="s">
        <v>133</v>
      </c>
      <c r="F131" s="9" t="s">
        <v>50</v>
      </c>
      <c r="G131" s="6">
        <v>2006</v>
      </c>
      <c r="H131" s="39">
        <v>7400</v>
      </c>
    </row>
    <row r="132" spans="1:8" ht="27" customHeight="1" x14ac:dyDescent="0.25">
      <c r="A132" s="5">
        <v>123</v>
      </c>
      <c r="B132" s="6">
        <v>156853</v>
      </c>
      <c r="C132" s="6">
        <v>156853</v>
      </c>
      <c r="D132" s="6" t="s">
        <v>40</v>
      </c>
      <c r="E132" s="8" t="s">
        <v>134</v>
      </c>
      <c r="F132" s="9" t="s">
        <v>50</v>
      </c>
      <c r="G132" s="6">
        <v>2009</v>
      </c>
      <c r="H132" s="39">
        <v>9400</v>
      </c>
    </row>
    <row r="133" spans="1:8" ht="31.5" customHeight="1" x14ac:dyDescent="0.25">
      <c r="A133" s="5">
        <v>124</v>
      </c>
      <c r="B133" s="6">
        <v>156855</v>
      </c>
      <c r="C133" s="6">
        <v>156855</v>
      </c>
      <c r="D133" s="6" t="s">
        <v>40</v>
      </c>
      <c r="E133" s="8" t="s">
        <v>135</v>
      </c>
      <c r="F133" s="9" t="s">
        <v>50</v>
      </c>
      <c r="G133" s="6">
        <v>2009</v>
      </c>
      <c r="H133" s="39">
        <v>10300</v>
      </c>
    </row>
    <row r="134" spans="1:8" ht="15" x14ac:dyDescent="0.25">
      <c r="A134" s="5">
        <v>125</v>
      </c>
      <c r="B134" s="6">
        <v>156881</v>
      </c>
      <c r="C134" s="6">
        <v>156881</v>
      </c>
      <c r="D134" s="6" t="s">
        <v>40</v>
      </c>
      <c r="E134" s="8" t="s">
        <v>136</v>
      </c>
      <c r="F134" s="9" t="s">
        <v>50</v>
      </c>
      <c r="G134" s="6">
        <v>2010</v>
      </c>
      <c r="H134" s="39">
        <v>10300</v>
      </c>
    </row>
    <row r="135" spans="1:8" ht="15" x14ac:dyDescent="0.25">
      <c r="A135" s="5">
        <v>126</v>
      </c>
      <c r="B135" s="6">
        <v>157812</v>
      </c>
      <c r="C135" s="6">
        <v>157812</v>
      </c>
      <c r="D135" s="6" t="s">
        <v>40</v>
      </c>
      <c r="E135" s="8" t="s">
        <v>137</v>
      </c>
      <c r="F135" s="9" t="s">
        <v>50</v>
      </c>
      <c r="G135" s="6">
        <v>2011</v>
      </c>
      <c r="H135" s="39">
        <v>9400</v>
      </c>
    </row>
    <row r="136" spans="1:8" thickBot="1" x14ac:dyDescent="0.3">
      <c r="A136" s="68">
        <v>127</v>
      </c>
      <c r="B136" s="12" t="s">
        <v>45</v>
      </c>
      <c r="C136" s="12">
        <v>455</v>
      </c>
      <c r="D136" s="12" t="s">
        <v>40</v>
      </c>
      <c r="E136" s="13" t="s">
        <v>138</v>
      </c>
      <c r="F136" s="14" t="s">
        <v>50</v>
      </c>
      <c r="G136" s="12">
        <v>2019</v>
      </c>
      <c r="H136" s="41">
        <v>10000</v>
      </c>
    </row>
    <row r="137" spans="1:8" ht="15" x14ac:dyDescent="0.25">
      <c r="A137" s="36"/>
      <c r="B137" s="36"/>
      <c r="C137" s="36"/>
      <c r="D137" s="36"/>
      <c r="E137" s="15" t="s">
        <v>171</v>
      </c>
      <c r="F137" s="36"/>
      <c r="G137" s="36"/>
      <c r="H137" s="42">
        <f>SUM(H10:H136)</f>
        <v>1135295</v>
      </c>
    </row>
    <row r="138" spans="1:8" ht="15" x14ac:dyDescent="0.25">
      <c r="A138" s="25" t="s">
        <v>15192</v>
      </c>
      <c r="B138" s="21"/>
      <c r="C138" s="21"/>
      <c r="D138" s="21"/>
      <c r="E138" s="43"/>
      <c r="F138" s="21"/>
      <c r="G138" s="21"/>
      <c r="H138" s="44"/>
    </row>
    <row r="139" spans="1:8" ht="15" x14ac:dyDescent="0.25">
      <c r="A139" s="21" t="s">
        <v>15193</v>
      </c>
      <c r="B139" s="21"/>
      <c r="C139" s="21"/>
      <c r="D139" s="21"/>
      <c r="E139" s="43"/>
      <c r="F139" s="21"/>
      <c r="G139" s="21"/>
      <c r="H139" s="44"/>
    </row>
    <row r="140" spans="1:8" s="26" customFormat="1" ht="15" x14ac:dyDescent="0.25">
      <c r="A140" s="45" t="s">
        <v>15194</v>
      </c>
      <c r="B140" s="25"/>
      <c r="C140" s="25"/>
      <c r="D140" s="25"/>
      <c r="E140" s="21"/>
      <c r="F140" s="25"/>
      <c r="G140" s="25"/>
      <c r="H140" s="46"/>
    </row>
    <row r="141" spans="1:8" s="26" customFormat="1" ht="15" x14ac:dyDescent="0.25">
      <c r="A141" s="25"/>
      <c r="B141" s="25"/>
      <c r="C141" s="25"/>
      <c r="D141" s="25"/>
      <c r="E141" s="21"/>
      <c r="F141" s="25"/>
      <c r="G141" s="25"/>
      <c r="H141" s="46"/>
    </row>
    <row r="142" spans="1:8" s="26" customFormat="1" ht="15" x14ac:dyDescent="0.25">
      <c r="A142" s="28" t="s">
        <v>173</v>
      </c>
      <c r="B142" s="28"/>
      <c r="C142" s="28"/>
      <c r="D142" s="28"/>
      <c r="E142" s="29"/>
      <c r="F142" s="28"/>
      <c r="G142" s="28"/>
      <c r="H142" s="44"/>
    </row>
    <row r="143" spans="1:8" s="26" customFormat="1" ht="15" x14ac:dyDescent="0.25">
      <c r="A143" s="28" t="s">
        <v>172</v>
      </c>
      <c r="B143" s="28"/>
      <c r="C143" s="28"/>
      <c r="D143" s="28"/>
      <c r="E143" s="28"/>
      <c r="F143" s="28"/>
      <c r="G143" s="28"/>
      <c r="H143" s="47"/>
    </row>
    <row r="144" spans="1:8" s="26" customFormat="1" x14ac:dyDescent="0.25">
      <c r="B144" s="33"/>
      <c r="C144" s="33"/>
      <c r="D144" s="33"/>
      <c r="E144" s="33"/>
      <c r="F144" s="33"/>
      <c r="G144" s="33"/>
      <c r="H144" s="34"/>
    </row>
    <row r="145" spans="2:8" s="26" customFormat="1" x14ac:dyDescent="0.25">
      <c r="B145" s="33"/>
      <c r="C145" s="33"/>
      <c r="D145" s="33"/>
      <c r="E145" s="33"/>
      <c r="F145" s="33"/>
      <c r="G145" s="33"/>
      <c r="H145" s="34"/>
    </row>
    <row r="146" spans="2:8" s="26" customFormat="1" x14ac:dyDescent="0.25">
      <c r="B146" s="33"/>
      <c r="C146" s="33"/>
      <c r="D146" s="33"/>
      <c r="E146" s="33"/>
      <c r="F146" s="33"/>
      <c r="G146" s="33"/>
      <c r="H146" s="34"/>
    </row>
    <row r="147" spans="2:8" s="26" customFormat="1" x14ac:dyDescent="0.25">
      <c r="B147" s="33"/>
      <c r="C147" s="33"/>
      <c r="D147" s="33"/>
      <c r="E147" s="33"/>
      <c r="F147" s="33"/>
      <c r="G147" s="33"/>
      <c r="H147" s="34"/>
    </row>
    <row r="148" spans="2:8" s="26" customFormat="1" x14ac:dyDescent="0.25">
      <c r="B148" s="33"/>
      <c r="C148" s="33"/>
      <c r="D148" s="33"/>
      <c r="E148" s="33"/>
      <c r="F148" s="33"/>
      <c r="G148" s="33"/>
      <c r="H148" s="34"/>
    </row>
    <row r="149" spans="2:8" s="26" customFormat="1" x14ac:dyDescent="0.25">
      <c r="B149" s="33"/>
      <c r="C149" s="33"/>
      <c r="D149" s="33"/>
      <c r="E149" s="33"/>
      <c r="F149" s="33"/>
      <c r="G149" s="33"/>
      <c r="H149" s="34"/>
    </row>
    <row r="150" spans="2:8" s="26" customFormat="1" x14ac:dyDescent="0.25">
      <c r="B150" s="33"/>
      <c r="C150" s="33"/>
      <c r="D150" s="33"/>
      <c r="E150" s="33"/>
      <c r="F150" s="33"/>
      <c r="G150" s="33"/>
      <c r="H150" s="34"/>
    </row>
    <row r="151" spans="2:8" s="26" customFormat="1" x14ac:dyDescent="0.25">
      <c r="B151" s="33"/>
      <c r="C151" s="33"/>
      <c r="D151" s="33"/>
      <c r="E151" s="33"/>
      <c r="F151" s="33"/>
      <c r="G151" s="33"/>
      <c r="H151" s="34"/>
    </row>
    <row r="152" spans="2:8" s="26" customFormat="1" x14ac:dyDescent="0.25">
      <c r="B152" s="33"/>
      <c r="C152" s="33"/>
      <c r="D152" s="33"/>
      <c r="E152" s="33"/>
      <c r="F152" s="33"/>
      <c r="G152" s="33"/>
      <c r="H152" s="34"/>
    </row>
  </sheetData>
  <mergeCells count="11">
    <mergeCell ref="H7:H9"/>
    <mergeCell ref="A2:B2"/>
    <mergeCell ref="A3:H3"/>
    <mergeCell ref="A4:H4"/>
    <mergeCell ref="A7:A9"/>
    <mergeCell ref="B7:B9"/>
    <mergeCell ref="C7:C9"/>
    <mergeCell ref="D7:D9"/>
    <mergeCell ref="E7:E9"/>
    <mergeCell ref="F7:F9"/>
    <mergeCell ref="G7:G9"/>
  </mergeCells>
  <pageMargins left="0.7" right="0.7" top="0.75" bottom="0.75" header="0.3" footer="0.3"/>
  <pageSetup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191A3-B3CF-4E8F-A1D5-27062CC97458}">
  <sheetPr codeName="Sheet3"/>
  <dimension ref="A1:H135"/>
  <sheetViews>
    <sheetView workbookViewId="0">
      <selection activeCell="M14" sqref="M14"/>
    </sheetView>
  </sheetViews>
  <sheetFormatPr defaultRowHeight="15" x14ac:dyDescent="0.25"/>
  <cols>
    <col min="1" max="1" width="4.85546875" style="147" customWidth="1"/>
    <col min="2" max="3" width="9.140625" style="147"/>
    <col min="4" max="4" width="14.85546875" style="147" customWidth="1"/>
    <col min="5" max="5" width="43.42578125" style="147" customWidth="1"/>
    <col min="6" max="6" width="6.85546875" style="147" bestFit="1" customWidth="1"/>
    <col min="7" max="8" width="9.140625" style="147"/>
  </cols>
  <sheetData>
    <row r="1" spans="1:8" x14ac:dyDescent="0.25">
      <c r="A1" s="1" t="s">
        <v>0</v>
      </c>
      <c r="B1" s="49"/>
      <c r="C1" s="2"/>
      <c r="D1" s="49"/>
      <c r="E1" s="49"/>
      <c r="F1" s="3"/>
      <c r="G1" s="3"/>
      <c r="H1" s="69"/>
    </row>
    <row r="2" spans="1:8" x14ac:dyDescent="0.25">
      <c r="A2" s="502"/>
      <c r="B2" s="502"/>
      <c r="C2" s="2"/>
      <c r="D2" s="49"/>
      <c r="E2" s="49"/>
      <c r="F2" s="3"/>
      <c r="G2" s="3"/>
      <c r="H2" s="69" t="s">
        <v>174</v>
      </c>
    </row>
    <row r="3" spans="1:8" x14ac:dyDescent="0.25">
      <c r="A3" s="503" t="s">
        <v>1</v>
      </c>
      <c r="B3" s="503"/>
      <c r="C3" s="503"/>
      <c r="D3" s="503"/>
      <c r="E3" s="503"/>
      <c r="F3" s="503"/>
      <c r="G3" s="503"/>
      <c r="H3" s="503"/>
    </row>
    <row r="4" spans="1:8" x14ac:dyDescent="0.25">
      <c r="A4" s="516" t="s">
        <v>170</v>
      </c>
      <c r="B4" s="516"/>
      <c r="C4" s="516"/>
      <c r="D4" s="516"/>
      <c r="E4" s="516"/>
      <c r="F4" s="516"/>
      <c r="G4" s="516"/>
      <c r="H4" s="516"/>
    </row>
    <row r="5" spans="1:8" x14ac:dyDescent="0.25">
      <c r="A5" s="142"/>
      <c r="B5" s="142"/>
      <c r="C5" s="142"/>
      <c r="D5" s="142"/>
      <c r="E5" s="142"/>
      <c r="F5" s="143"/>
      <c r="G5" s="142"/>
      <c r="H5" s="144"/>
    </row>
    <row r="6" spans="1:8" ht="15.75" thickBot="1" x14ac:dyDescent="0.3">
      <c r="A6" s="142"/>
      <c r="B6" s="142"/>
      <c r="C6" s="142"/>
      <c r="D6" s="142"/>
      <c r="E6" s="142"/>
      <c r="F6" s="143"/>
      <c r="G6" s="142"/>
      <c r="H6" s="144"/>
    </row>
    <row r="7" spans="1:8" ht="51.75" thickBot="1" x14ac:dyDescent="0.3">
      <c r="A7" s="48" t="s">
        <v>2</v>
      </c>
      <c r="B7" s="48" t="s">
        <v>3</v>
      </c>
      <c r="C7" s="48" t="s">
        <v>4</v>
      </c>
      <c r="D7" s="48" t="s">
        <v>19469</v>
      </c>
      <c r="E7" s="48" t="s">
        <v>6</v>
      </c>
      <c r="F7" s="48" t="s">
        <v>7</v>
      </c>
      <c r="G7" s="48" t="s">
        <v>8</v>
      </c>
      <c r="H7" s="48" t="s">
        <v>9</v>
      </c>
    </row>
    <row r="8" spans="1:8" ht="16.5" customHeight="1" x14ac:dyDescent="0.25">
      <c r="A8" s="64">
        <v>1</v>
      </c>
      <c r="B8" s="65">
        <v>164689</v>
      </c>
      <c r="C8" s="66">
        <v>5504</v>
      </c>
      <c r="D8" s="65" t="s">
        <v>40</v>
      </c>
      <c r="E8" s="67" t="s">
        <v>10</v>
      </c>
      <c r="F8" s="65" t="s">
        <v>46</v>
      </c>
      <c r="G8" s="65">
        <v>2015</v>
      </c>
      <c r="H8" s="71">
        <v>10000</v>
      </c>
    </row>
    <row r="9" spans="1:8" x14ac:dyDescent="0.25">
      <c r="A9" s="5">
        <v>2</v>
      </c>
      <c r="B9" s="6">
        <v>148704</v>
      </c>
      <c r="C9" s="7">
        <v>512846</v>
      </c>
      <c r="D9" s="6" t="s">
        <v>41</v>
      </c>
      <c r="E9" s="8" t="s">
        <v>151</v>
      </c>
      <c r="F9" s="6" t="s">
        <v>47</v>
      </c>
      <c r="G9" s="6">
        <v>2003</v>
      </c>
      <c r="H9" s="72">
        <v>7600</v>
      </c>
    </row>
    <row r="10" spans="1:8" x14ac:dyDescent="0.25">
      <c r="A10" s="5">
        <v>3</v>
      </c>
      <c r="B10" s="6" t="s">
        <v>45</v>
      </c>
      <c r="C10" s="7">
        <v>512977</v>
      </c>
      <c r="D10" s="6" t="s">
        <v>42</v>
      </c>
      <c r="E10" s="8" t="s">
        <v>11</v>
      </c>
      <c r="F10" s="6" t="s">
        <v>47</v>
      </c>
      <c r="G10" s="6">
        <v>2019</v>
      </c>
      <c r="H10" s="72">
        <v>9400</v>
      </c>
    </row>
    <row r="11" spans="1:8" x14ac:dyDescent="0.25">
      <c r="A11" s="5">
        <v>4</v>
      </c>
      <c r="B11" s="6">
        <v>156972</v>
      </c>
      <c r="C11" s="7">
        <v>512748</v>
      </c>
      <c r="D11" s="6" t="s">
        <v>42</v>
      </c>
      <c r="E11" s="8" t="s">
        <v>12</v>
      </c>
      <c r="F11" s="6" t="s">
        <v>47</v>
      </c>
      <c r="G11" s="6">
        <v>2010</v>
      </c>
      <c r="H11" s="72">
        <v>10300</v>
      </c>
    </row>
    <row r="12" spans="1:8" x14ac:dyDescent="0.25">
      <c r="A12" s="5">
        <v>5</v>
      </c>
      <c r="B12" s="6">
        <v>159233</v>
      </c>
      <c r="C12" s="7">
        <v>512821</v>
      </c>
      <c r="D12" s="6" t="s">
        <v>42</v>
      </c>
      <c r="E12" s="8" t="s">
        <v>13</v>
      </c>
      <c r="F12" s="6" t="s">
        <v>47</v>
      </c>
      <c r="G12" s="6">
        <v>2012</v>
      </c>
      <c r="H12" s="72">
        <v>10300</v>
      </c>
    </row>
    <row r="13" spans="1:8" x14ac:dyDescent="0.25">
      <c r="A13" s="5">
        <v>6</v>
      </c>
      <c r="B13" s="6">
        <v>156950</v>
      </c>
      <c r="C13" s="7">
        <v>512741</v>
      </c>
      <c r="D13" s="6" t="s">
        <v>42</v>
      </c>
      <c r="E13" s="8" t="s">
        <v>14</v>
      </c>
      <c r="F13" s="6" t="s">
        <v>47</v>
      </c>
      <c r="G13" s="6">
        <v>2010</v>
      </c>
      <c r="H13" s="72">
        <v>9400</v>
      </c>
    </row>
    <row r="14" spans="1:8" x14ac:dyDescent="0.25">
      <c r="A14" s="5">
        <v>7</v>
      </c>
      <c r="B14" s="6">
        <v>156946</v>
      </c>
      <c r="C14" s="7">
        <v>512738</v>
      </c>
      <c r="D14" s="6" t="s">
        <v>42</v>
      </c>
      <c r="E14" s="8" t="s">
        <v>15</v>
      </c>
      <c r="F14" s="6" t="s">
        <v>47</v>
      </c>
      <c r="G14" s="6">
        <v>2009</v>
      </c>
      <c r="H14" s="72">
        <v>10300</v>
      </c>
    </row>
    <row r="15" spans="1:8" x14ac:dyDescent="0.25">
      <c r="A15" s="5">
        <v>8</v>
      </c>
      <c r="B15" s="6">
        <v>156974</v>
      </c>
      <c r="C15" s="7">
        <v>512751</v>
      </c>
      <c r="D15" s="6" t="s">
        <v>42</v>
      </c>
      <c r="E15" s="8" t="s">
        <v>16</v>
      </c>
      <c r="F15" s="6" t="s">
        <v>47</v>
      </c>
      <c r="G15" s="6">
        <v>2010</v>
      </c>
      <c r="H15" s="72">
        <v>9400</v>
      </c>
    </row>
    <row r="16" spans="1:8" x14ac:dyDescent="0.25">
      <c r="A16" s="5">
        <v>9</v>
      </c>
      <c r="B16" s="6">
        <v>156977</v>
      </c>
      <c r="C16" s="7">
        <v>512755</v>
      </c>
      <c r="D16" s="6" t="s">
        <v>42</v>
      </c>
      <c r="E16" s="8" t="s">
        <v>17</v>
      </c>
      <c r="F16" s="6" t="s">
        <v>47</v>
      </c>
      <c r="G16" s="6">
        <v>2010</v>
      </c>
      <c r="H16" s="72">
        <v>9400</v>
      </c>
    </row>
    <row r="17" spans="1:8" x14ac:dyDescent="0.25">
      <c r="A17" s="5">
        <v>10</v>
      </c>
      <c r="B17" s="6">
        <v>159462</v>
      </c>
      <c r="C17" s="7">
        <v>512844</v>
      </c>
      <c r="D17" s="6" t="s">
        <v>42</v>
      </c>
      <c r="E17" s="8" t="s">
        <v>18</v>
      </c>
      <c r="F17" s="6" t="s">
        <v>47</v>
      </c>
      <c r="G17" s="6">
        <v>2013</v>
      </c>
      <c r="H17" s="72">
        <v>9400</v>
      </c>
    </row>
    <row r="18" spans="1:8" x14ac:dyDescent="0.25">
      <c r="A18" s="5">
        <v>11</v>
      </c>
      <c r="B18" s="6">
        <v>156955</v>
      </c>
      <c r="C18" s="7">
        <v>512746</v>
      </c>
      <c r="D18" s="6" t="s">
        <v>42</v>
      </c>
      <c r="E18" s="8" t="s">
        <v>19</v>
      </c>
      <c r="F18" s="6" t="s">
        <v>47</v>
      </c>
      <c r="G18" s="6">
        <v>2010</v>
      </c>
      <c r="H18" s="72">
        <v>9400</v>
      </c>
    </row>
    <row r="19" spans="1:8" x14ac:dyDescent="0.25">
      <c r="A19" s="5">
        <v>12</v>
      </c>
      <c r="B19" s="6">
        <v>164696</v>
      </c>
      <c r="C19" s="7">
        <v>512886</v>
      </c>
      <c r="D19" s="6" t="s">
        <v>42</v>
      </c>
      <c r="E19" s="8" t="s">
        <v>20</v>
      </c>
      <c r="F19" s="6" t="s">
        <v>47</v>
      </c>
      <c r="G19" s="6">
        <v>2015</v>
      </c>
      <c r="H19" s="72">
        <v>9400</v>
      </c>
    </row>
    <row r="20" spans="1:8" x14ac:dyDescent="0.25">
      <c r="A20" s="5">
        <v>13</v>
      </c>
      <c r="B20" s="6">
        <v>164835</v>
      </c>
      <c r="C20" s="7">
        <v>512896</v>
      </c>
      <c r="D20" s="6" t="s">
        <v>42</v>
      </c>
      <c r="E20" s="8" t="s">
        <v>21</v>
      </c>
      <c r="F20" s="6" t="s">
        <v>47</v>
      </c>
      <c r="G20" s="6">
        <v>2016</v>
      </c>
      <c r="H20" s="72">
        <v>9400</v>
      </c>
    </row>
    <row r="21" spans="1:8" x14ac:dyDescent="0.25">
      <c r="A21" s="5">
        <v>14</v>
      </c>
      <c r="B21" s="6">
        <v>164834</v>
      </c>
      <c r="C21" s="7">
        <v>512914</v>
      </c>
      <c r="D21" s="6" t="s">
        <v>42</v>
      </c>
      <c r="E21" s="8" t="s">
        <v>22</v>
      </c>
      <c r="F21" s="6" t="s">
        <v>47</v>
      </c>
      <c r="G21" s="6">
        <v>2016</v>
      </c>
      <c r="H21" s="72">
        <v>9400</v>
      </c>
    </row>
    <row r="22" spans="1:8" x14ac:dyDescent="0.25">
      <c r="A22" s="5">
        <v>15</v>
      </c>
      <c r="B22" s="6" t="s">
        <v>45</v>
      </c>
      <c r="C22" s="7">
        <v>512952</v>
      </c>
      <c r="D22" s="7" t="s">
        <v>42</v>
      </c>
      <c r="E22" s="8" t="s">
        <v>23</v>
      </c>
      <c r="F22" s="6" t="s">
        <v>47</v>
      </c>
      <c r="G22" s="7">
        <v>2018</v>
      </c>
      <c r="H22" s="72">
        <v>9400</v>
      </c>
    </row>
    <row r="23" spans="1:8" x14ac:dyDescent="0.25">
      <c r="A23" s="5">
        <v>16</v>
      </c>
      <c r="B23" s="6">
        <v>157076</v>
      </c>
      <c r="C23" s="6">
        <v>20106</v>
      </c>
      <c r="D23" s="6" t="s">
        <v>41</v>
      </c>
      <c r="E23" s="8" t="s">
        <v>24</v>
      </c>
      <c r="F23" s="6" t="s">
        <v>48</v>
      </c>
      <c r="G23" s="6">
        <v>2010</v>
      </c>
      <c r="H23" s="72">
        <v>9400</v>
      </c>
    </row>
    <row r="24" spans="1:8" ht="25.5" x14ac:dyDescent="0.25">
      <c r="A24" s="5">
        <v>17</v>
      </c>
      <c r="B24" s="6">
        <v>160347</v>
      </c>
      <c r="C24" s="6">
        <v>500725</v>
      </c>
      <c r="D24" s="6" t="s">
        <v>67</v>
      </c>
      <c r="E24" s="8" t="s">
        <v>25</v>
      </c>
      <c r="F24" s="6" t="s">
        <v>48</v>
      </c>
      <c r="G24" s="6">
        <v>2013</v>
      </c>
      <c r="H24" s="72">
        <v>10000</v>
      </c>
    </row>
    <row r="25" spans="1:8" x14ac:dyDescent="0.25">
      <c r="A25" s="5">
        <v>18</v>
      </c>
      <c r="B25" s="6">
        <v>159206</v>
      </c>
      <c r="C25" s="6">
        <v>500919</v>
      </c>
      <c r="D25" s="6" t="s">
        <v>43</v>
      </c>
      <c r="E25" s="8" t="s">
        <v>152</v>
      </c>
      <c r="F25" s="6" t="s">
        <v>49</v>
      </c>
      <c r="G25" s="6">
        <v>2012</v>
      </c>
      <c r="H25" s="72">
        <v>9400</v>
      </c>
    </row>
    <row r="26" spans="1:8" x14ac:dyDescent="0.25">
      <c r="A26" s="5">
        <v>19</v>
      </c>
      <c r="B26" s="6">
        <v>164776</v>
      </c>
      <c r="C26" s="6">
        <v>500993</v>
      </c>
      <c r="D26" s="6" t="s">
        <v>43</v>
      </c>
      <c r="E26" s="8" t="s">
        <v>153</v>
      </c>
      <c r="F26" s="6" t="s">
        <v>49</v>
      </c>
      <c r="G26" s="6">
        <v>2015</v>
      </c>
      <c r="H26" s="72">
        <v>9400</v>
      </c>
    </row>
    <row r="27" spans="1:8" x14ac:dyDescent="0.25">
      <c r="A27" s="5">
        <v>20</v>
      </c>
      <c r="B27" s="9">
        <v>164978</v>
      </c>
      <c r="C27" s="6">
        <v>501026</v>
      </c>
      <c r="D27" s="6" t="s">
        <v>43</v>
      </c>
      <c r="E27" s="8" t="s">
        <v>154</v>
      </c>
      <c r="F27" s="6" t="s">
        <v>49</v>
      </c>
      <c r="G27" s="6">
        <v>2015</v>
      </c>
      <c r="H27" s="72">
        <v>9400</v>
      </c>
    </row>
    <row r="28" spans="1:8" x14ac:dyDescent="0.25">
      <c r="A28" s="5">
        <v>21</v>
      </c>
      <c r="B28" s="9" t="s">
        <v>45</v>
      </c>
      <c r="C28" s="6">
        <v>501137</v>
      </c>
      <c r="D28" s="6" t="s">
        <v>43</v>
      </c>
      <c r="E28" s="8" t="s">
        <v>26</v>
      </c>
      <c r="F28" s="6" t="s">
        <v>49</v>
      </c>
      <c r="G28" s="6">
        <v>2020</v>
      </c>
      <c r="H28" s="72">
        <v>9400</v>
      </c>
    </row>
    <row r="29" spans="1:8" x14ac:dyDescent="0.25">
      <c r="A29" s="5">
        <v>22</v>
      </c>
      <c r="B29" s="9" t="s">
        <v>45</v>
      </c>
      <c r="C29" s="6">
        <v>501138</v>
      </c>
      <c r="D29" s="6" t="s">
        <v>43</v>
      </c>
      <c r="E29" s="8" t="s">
        <v>27</v>
      </c>
      <c r="F29" s="6" t="s">
        <v>49</v>
      </c>
      <c r="G29" s="6">
        <v>2020</v>
      </c>
      <c r="H29" s="72">
        <v>9400</v>
      </c>
    </row>
    <row r="30" spans="1:8" x14ac:dyDescent="0.25">
      <c r="A30" s="5">
        <v>23</v>
      </c>
      <c r="B30" s="9" t="s">
        <v>45</v>
      </c>
      <c r="C30" s="6">
        <v>501116</v>
      </c>
      <c r="D30" s="6" t="s">
        <v>43</v>
      </c>
      <c r="E30" s="8" t="s">
        <v>28</v>
      </c>
      <c r="F30" s="6" t="s">
        <v>49</v>
      </c>
      <c r="G30" s="6">
        <v>2019</v>
      </c>
      <c r="H30" s="72">
        <v>10000</v>
      </c>
    </row>
    <row r="31" spans="1:8" x14ac:dyDescent="0.25">
      <c r="A31" s="5">
        <v>24</v>
      </c>
      <c r="B31" s="6">
        <v>164697</v>
      </c>
      <c r="C31" s="6">
        <v>281</v>
      </c>
      <c r="D31" s="6" t="s">
        <v>40</v>
      </c>
      <c r="E31" s="8" t="s">
        <v>155</v>
      </c>
      <c r="F31" s="6" t="s">
        <v>50</v>
      </c>
      <c r="G31" s="6">
        <v>2015</v>
      </c>
      <c r="H31" s="72">
        <v>10800</v>
      </c>
    </row>
    <row r="32" spans="1:8" x14ac:dyDescent="0.25">
      <c r="A32" s="5">
        <v>25</v>
      </c>
      <c r="B32" s="9" t="s">
        <v>45</v>
      </c>
      <c r="C32" s="6">
        <v>339</v>
      </c>
      <c r="D32" s="6" t="s">
        <v>40</v>
      </c>
      <c r="E32" s="8" t="s">
        <v>140</v>
      </c>
      <c r="F32" s="6" t="s">
        <v>50</v>
      </c>
      <c r="G32" s="6">
        <v>2018</v>
      </c>
      <c r="H32" s="72">
        <v>10000</v>
      </c>
    </row>
    <row r="33" spans="1:8" x14ac:dyDescent="0.25">
      <c r="A33" s="5">
        <v>26</v>
      </c>
      <c r="B33" s="6">
        <v>151681</v>
      </c>
      <c r="C33" s="6">
        <v>217091</v>
      </c>
      <c r="D33" s="6" t="s">
        <v>41</v>
      </c>
      <c r="E33" s="8" t="s">
        <v>29</v>
      </c>
      <c r="F33" s="6" t="s">
        <v>51</v>
      </c>
      <c r="G33" s="6">
        <v>2004</v>
      </c>
      <c r="H33" s="72">
        <v>7600</v>
      </c>
    </row>
    <row r="34" spans="1:8" x14ac:dyDescent="0.25">
      <c r="A34" s="5">
        <v>27</v>
      </c>
      <c r="B34" s="6">
        <v>157325</v>
      </c>
      <c r="C34" s="6">
        <v>217174</v>
      </c>
      <c r="D34" s="6" t="s">
        <v>41</v>
      </c>
      <c r="E34" s="8" t="s">
        <v>30</v>
      </c>
      <c r="F34" s="6" t="s">
        <v>51</v>
      </c>
      <c r="G34" s="6">
        <v>2005</v>
      </c>
      <c r="H34" s="72">
        <v>7600</v>
      </c>
    </row>
    <row r="35" spans="1:8" x14ac:dyDescent="0.25">
      <c r="A35" s="5">
        <v>28</v>
      </c>
      <c r="B35" s="6">
        <v>157326</v>
      </c>
      <c r="C35" s="6">
        <v>217179</v>
      </c>
      <c r="D35" s="6" t="s">
        <v>41</v>
      </c>
      <c r="E35" s="8" t="s">
        <v>31</v>
      </c>
      <c r="F35" s="6" t="s">
        <v>51</v>
      </c>
      <c r="G35" s="6">
        <v>2005</v>
      </c>
      <c r="H35" s="72">
        <v>7600</v>
      </c>
    </row>
    <row r="36" spans="1:8" x14ac:dyDescent="0.25">
      <c r="A36" s="5">
        <v>29</v>
      </c>
      <c r="B36" s="6">
        <v>157584</v>
      </c>
      <c r="C36" s="6">
        <v>217291</v>
      </c>
      <c r="D36" s="6" t="s">
        <v>44</v>
      </c>
      <c r="E36" s="8" t="s">
        <v>32</v>
      </c>
      <c r="F36" s="6" t="s">
        <v>51</v>
      </c>
      <c r="G36" s="6">
        <v>2005</v>
      </c>
      <c r="H36" s="72">
        <v>7600</v>
      </c>
    </row>
    <row r="37" spans="1:8" x14ac:dyDescent="0.25">
      <c r="A37" s="5">
        <v>30</v>
      </c>
      <c r="B37" s="6">
        <v>159425</v>
      </c>
      <c r="C37" s="6">
        <v>217288</v>
      </c>
      <c r="D37" s="6" t="s">
        <v>41</v>
      </c>
      <c r="E37" s="8" t="s">
        <v>33</v>
      </c>
      <c r="F37" s="6" t="s">
        <v>51</v>
      </c>
      <c r="G37" s="10">
        <v>2013</v>
      </c>
      <c r="H37" s="73">
        <v>9400</v>
      </c>
    </row>
    <row r="38" spans="1:8" x14ac:dyDescent="0.25">
      <c r="A38" s="5">
        <v>31</v>
      </c>
      <c r="B38" s="6">
        <v>159468</v>
      </c>
      <c r="C38" s="6">
        <v>217255</v>
      </c>
      <c r="D38" s="6" t="s">
        <v>41</v>
      </c>
      <c r="E38" s="8" t="s">
        <v>34</v>
      </c>
      <c r="F38" s="6" t="s">
        <v>51</v>
      </c>
      <c r="G38" s="10">
        <v>2013</v>
      </c>
      <c r="H38" s="72">
        <v>9400</v>
      </c>
    </row>
    <row r="39" spans="1:8" x14ac:dyDescent="0.25">
      <c r="A39" s="5">
        <v>32</v>
      </c>
      <c r="B39" s="6">
        <v>156878</v>
      </c>
      <c r="C39" s="6">
        <v>217224</v>
      </c>
      <c r="D39" s="6" t="s">
        <v>40</v>
      </c>
      <c r="E39" s="8" t="s">
        <v>35</v>
      </c>
      <c r="F39" s="6" t="s">
        <v>51</v>
      </c>
      <c r="G39" s="10">
        <v>2010</v>
      </c>
      <c r="H39" s="73">
        <v>10000</v>
      </c>
    </row>
    <row r="40" spans="1:8" x14ac:dyDescent="0.25">
      <c r="A40" s="5">
        <v>33</v>
      </c>
      <c r="B40" s="6">
        <v>160642</v>
      </c>
      <c r="C40" s="6">
        <v>217271</v>
      </c>
      <c r="D40" s="6" t="s">
        <v>52</v>
      </c>
      <c r="E40" s="8" t="s">
        <v>36</v>
      </c>
      <c r="F40" s="6" t="s">
        <v>51</v>
      </c>
      <c r="G40" s="10">
        <v>2014</v>
      </c>
      <c r="H40" s="73">
        <v>10000</v>
      </c>
    </row>
    <row r="41" spans="1:8" x14ac:dyDescent="0.25">
      <c r="A41" s="5">
        <v>34</v>
      </c>
      <c r="B41" s="6">
        <v>157240</v>
      </c>
      <c r="C41" s="6">
        <v>217244</v>
      </c>
      <c r="D41" s="6" t="s">
        <v>53</v>
      </c>
      <c r="E41" s="8" t="s">
        <v>37</v>
      </c>
      <c r="F41" s="6" t="s">
        <v>51</v>
      </c>
      <c r="G41" s="10">
        <v>2010</v>
      </c>
      <c r="H41" s="72">
        <v>10000</v>
      </c>
    </row>
    <row r="42" spans="1:8" x14ac:dyDescent="0.25">
      <c r="A42" s="5">
        <v>35</v>
      </c>
      <c r="B42" s="6">
        <v>164899</v>
      </c>
      <c r="C42" s="6">
        <v>217324</v>
      </c>
      <c r="D42" s="6" t="s">
        <v>54</v>
      </c>
      <c r="E42" s="8" t="s">
        <v>141</v>
      </c>
      <c r="F42" s="6" t="s">
        <v>51</v>
      </c>
      <c r="G42" s="10">
        <v>2016</v>
      </c>
      <c r="H42" s="72">
        <v>9400</v>
      </c>
    </row>
    <row r="43" spans="1:8" x14ac:dyDescent="0.25">
      <c r="A43" s="5">
        <v>36</v>
      </c>
      <c r="B43" s="6">
        <v>164945</v>
      </c>
      <c r="C43" s="6">
        <v>217332</v>
      </c>
      <c r="D43" s="6" t="s">
        <v>41</v>
      </c>
      <c r="E43" s="8" t="s">
        <v>146</v>
      </c>
      <c r="F43" s="6" t="s">
        <v>51</v>
      </c>
      <c r="G43" s="10">
        <v>2016</v>
      </c>
      <c r="H43" s="72">
        <v>9400</v>
      </c>
    </row>
    <row r="44" spans="1:8" x14ac:dyDescent="0.25">
      <c r="A44" s="5">
        <v>37</v>
      </c>
      <c r="B44" s="6">
        <v>158026</v>
      </c>
      <c r="C44" s="6">
        <v>217248</v>
      </c>
      <c r="D44" s="6" t="s">
        <v>41</v>
      </c>
      <c r="E44" s="8" t="s">
        <v>142</v>
      </c>
      <c r="F44" s="6" t="s">
        <v>51</v>
      </c>
      <c r="G44" s="10">
        <v>2011</v>
      </c>
      <c r="H44" s="72">
        <v>9400</v>
      </c>
    </row>
    <row r="45" spans="1:8" x14ac:dyDescent="0.25">
      <c r="A45" s="5">
        <v>38</v>
      </c>
      <c r="B45" s="6">
        <v>159471</v>
      </c>
      <c r="C45" s="6">
        <v>217253</v>
      </c>
      <c r="D45" s="6" t="s">
        <v>41</v>
      </c>
      <c r="E45" s="8" t="s">
        <v>143</v>
      </c>
      <c r="F45" s="6" t="s">
        <v>51</v>
      </c>
      <c r="G45" s="10">
        <v>2013</v>
      </c>
      <c r="H45" s="72">
        <v>9400</v>
      </c>
    </row>
    <row r="46" spans="1:8" x14ac:dyDescent="0.25">
      <c r="A46" s="5">
        <v>39</v>
      </c>
      <c r="B46" s="6">
        <v>159505</v>
      </c>
      <c r="C46" s="6">
        <v>217252</v>
      </c>
      <c r="D46" s="6" t="s">
        <v>41</v>
      </c>
      <c r="E46" s="8" t="s">
        <v>38</v>
      </c>
      <c r="F46" s="6" t="s">
        <v>51</v>
      </c>
      <c r="G46" s="10">
        <v>2013</v>
      </c>
      <c r="H46" s="72">
        <v>9400</v>
      </c>
    </row>
    <row r="47" spans="1:8" x14ac:dyDescent="0.25">
      <c r="A47" s="5">
        <v>40</v>
      </c>
      <c r="B47" s="6">
        <v>156737</v>
      </c>
      <c r="C47" s="6">
        <v>217241</v>
      </c>
      <c r="D47" s="6" t="s">
        <v>41</v>
      </c>
      <c r="E47" s="8" t="s">
        <v>39</v>
      </c>
      <c r="F47" s="6" t="s">
        <v>51</v>
      </c>
      <c r="G47" s="129">
        <v>2011</v>
      </c>
      <c r="H47" s="72">
        <v>9400</v>
      </c>
    </row>
    <row r="48" spans="1:8" x14ac:dyDescent="0.25">
      <c r="A48" s="5">
        <v>41</v>
      </c>
      <c r="B48" s="6">
        <v>157285</v>
      </c>
      <c r="C48" s="6">
        <v>992048</v>
      </c>
      <c r="D48" s="6" t="s">
        <v>62</v>
      </c>
      <c r="E48" s="8" t="s">
        <v>156</v>
      </c>
      <c r="F48" s="6" t="s">
        <v>60</v>
      </c>
      <c r="G48" s="10">
        <v>2008</v>
      </c>
      <c r="H48" s="72">
        <v>10000</v>
      </c>
    </row>
    <row r="49" spans="1:8" x14ac:dyDescent="0.25">
      <c r="A49" s="5">
        <v>42</v>
      </c>
      <c r="B49" s="6">
        <v>157438</v>
      </c>
      <c r="C49" s="6">
        <v>992074</v>
      </c>
      <c r="D49" s="6" t="s">
        <v>63</v>
      </c>
      <c r="E49" s="8" t="s">
        <v>55</v>
      </c>
      <c r="F49" s="6" t="s">
        <v>60</v>
      </c>
      <c r="G49" s="129">
        <v>2004</v>
      </c>
      <c r="H49" s="72">
        <v>7400</v>
      </c>
    </row>
    <row r="50" spans="1:8" x14ac:dyDescent="0.25">
      <c r="A50" s="5">
        <v>43</v>
      </c>
      <c r="B50" s="6">
        <v>156832</v>
      </c>
      <c r="C50" s="6">
        <v>992022</v>
      </c>
      <c r="D50" s="6" t="s">
        <v>40</v>
      </c>
      <c r="E50" s="8" t="s">
        <v>19499</v>
      </c>
      <c r="F50" s="6" t="s">
        <v>60</v>
      </c>
      <c r="G50" s="129">
        <v>2007</v>
      </c>
      <c r="H50" s="72">
        <v>10000</v>
      </c>
    </row>
    <row r="51" spans="1:8" x14ac:dyDescent="0.25">
      <c r="A51" s="5">
        <v>44</v>
      </c>
      <c r="B51" s="6">
        <v>159236</v>
      </c>
      <c r="C51" s="6">
        <v>992078</v>
      </c>
      <c r="D51" s="6" t="s">
        <v>42</v>
      </c>
      <c r="E51" s="8" t="s">
        <v>56</v>
      </c>
      <c r="F51" s="6" t="s">
        <v>60</v>
      </c>
      <c r="G51" s="129">
        <v>2012</v>
      </c>
      <c r="H51" s="72">
        <v>10800</v>
      </c>
    </row>
    <row r="52" spans="1:8" x14ac:dyDescent="0.25">
      <c r="A52" s="5">
        <v>45</v>
      </c>
      <c r="B52" s="6">
        <v>157197</v>
      </c>
      <c r="C52" s="6">
        <v>17350</v>
      </c>
      <c r="D52" s="6" t="s">
        <v>67</v>
      </c>
      <c r="E52" s="8" t="s">
        <v>19498</v>
      </c>
      <c r="F52" s="6" t="s">
        <v>61</v>
      </c>
      <c r="G52" s="129">
        <v>2008</v>
      </c>
      <c r="H52" s="72">
        <v>10000</v>
      </c>
    </row>
    <row r="53" spans="1:8" x14ac:dyDescent="0.25">
      <c r="A53" s="5">
        <v>46</v>
      </c>
      <c r="B53" s="6">
        <v>159180</v>
      </c>
      <c r="C53" s="6">
        <v>17351</v>
      </c>
      <c r="D53" s="6" t="s">
        <v>67</v>
      </c>
      <c r="E53" s="8" t="s">
        <v>57</v>
      </c>
      <c r="F53" s="6" t="s">
        <v>61</v>
      </c>
      <c r="G53" s="129">
        <v>2012</v>
      </c>
      <c r="H53" s="72">
        <v>10000</v>
      </c>
    </row>
    <row r="54" spans="1:8" x14ac:dyDescent="0.25">
      <c r="A54" s="5">
        <v>47</v>
      </c>
      <c r="B54" s="6">
        <v>157212</v>
      </c>
      <c r="C54" s="6">
        <v>17353</v>
      </c>
      <c r="D54" s="6" t="s">
        <v>67</v>
      </c>
      <c r="E54" s="8" t="s">
        <v>58</v>
      </c>
      <c r="F54" s="6" t="s">
        <v>61</v>
      </c>
      <c r="G54" s="129">
        <v>2010</v>
      </c>
      <c r="H54" s="72">
        <v>10000</v>
      </c>
    </row>
    <row r="55" spans="1:8" x14ac:dyDescent="0.25">
      <c r="A55" s="5">
        <v>48</v>
      </c>
      <c r="B55" s="6">
        <v>164682</v>
      </c>
      <c r="C55" s="6">
        <v>17339</v>
      </c>
      <c r="D55" s="6" t="s">
        <v>41</v>
      </c>
      <c r="E55" s="8" t="s">
        <v>157</v>
      </c>
      <c r="F55" s="6" t="s">
        <v>61</v>
      </c>
      <c r="G55" s="129">
        <v>2015</v>
      </c>
      <c r="H55" s="72">
        <v>9400</v>
      </c>
    </row>
    <row r="56" spans="1:8" x14ac:dyDescent="0.25">
      <c r="A56" s="5">
        <v>49</v>
      </c>
      <c r="B56" s="6">
        <v>156731</v>
      </c>
      <c r="C56" s="6">
        <v>17337</v>
      </c>
      <c r="D56" s="6" t="s">
        <v>40</v>
      </c>
      <c r="E56" s="8" t="s">
        <v>59</v>
      </c>
      <c r="F56" s="6" t="s">
        <v>61</v>
      </c>
      <c r="G56" s="129">
        <v>2007</v>
      </c>
      <c r="H56" s="72">
        <v>10800</v>
      </c>
    </row>
    <row r="57" spans="1:8" x14ac:dyDescent="0.25">
      <c r="A57" s="5">
        <v>50</v>
      </c>
      <c r="B57" s="6">
        <v>159250</v>
      </c>
      <c r="C57" s="6">
        <v>5214</v>
      </c>
      <c r="D57" s="6" t="s">
        <v>40</v>
      </c>
      <c r="E57" s="8" t="s">
        <v>71</v>
      </c>
      <c r="F57" s="6" t="s">
        <v>75</v>
      </c>
      <c r="G57" s="10">
        <v>2012</v>
      </c>
      <c r="H57" s="72">
        <v>10000</v>
      </c>
    </row>
    <row r="58" spans="1:8" x14ac:dyDescent="0.25">
      <c r="A58" s="5">
        <v>51</v>
      </c>
      <c r="B58" s="6">
        <v>156673</v>
      </c>
      <c r="C58" s="6">
        <v>5149</v>
      </c>
      <c r="D58" s="6" t="s">
        <v>40</v>
      </c>
      <c r="E58" s="8" t="s">
        <v>72</v>
      </c>
      <c r="F58" s="6" t="s">
        <v>75</v>
      </c>
      <c r="G58" s="10">
        <v>2008</v>
      </c>
      <c r="H58" s="72">
        <v>10000</v>
      </c>
    </row>
    <row r="59" spans="1:8" x14ac:dyDescent="0.25">
      <c r="A59" s="5">
        <v>52</v>
      </c>
      <c r="B59" s="6" t="s">
        <v>45</v>
      </c>
      <c r="C59" s="6">
        <v>5191</v>
      </c>
      <c r="D59" s="6" t="s">
        <v>40</v>
      </c>
      <c r="E59" s="8" t="s">
        <v>73</v>
      </c>
      <c r="F59" s="6" t="s">
        <v>75</v>
      </c>
      <c r="G59" s="129">
        <v>2013</v>
      </c>
      <c r="H59" s="72">
        <v>10800</v>
      </c>
    </row>
    <row r="60" spans="1:8" x14ac:dyDescent="0.25">
      <c r="A60" s="5">
        <v>53</v>
      </c>
      <c r="B60" s="6">
        <v>156668</v>
      </c>
      <c r="C60" s="6">
        <v>5142</v>
      </c>
      <c r="D60" s="6" t="s">
        <v>41</v>
      </c>
      <c r="E60" s="8" t="s">
        <v>74</v>
      </c>
      <c r="F60" s="6" t="s">
        <v>75</v>
      </c>
      <c r="G60" s="10">
        <v>2008</v>
      </c>
      <c r="H60" s="72">
        <v>9400</v>
      </c>
    </row>
    <row r="61" spans="1:8" x14ac:dyDescent="0.25">
      <c r="A61" s="5">
        <v>54</v>
      </c>
      <c r="B61" s="6" t="s">
        <v>45</v>
      </c>
      <c r="C61" s="6">
        <v>5193</v>
      </c>
      <c r="D61" s="6" t="s">
        <v>40</v>
      </c>
      <c r="E61" s="8" t="s">
        <v>150</v>
      </c>
      <c r="F61" s="6" t="s">
        <v>75</v>
      </c>
      <c r="G61" s="129">
        <v>2013</v>
      </c>
      <c r="H61" s="72">
        <v>10000</v>
      </c>
    </row>
    <row r="62" spans="1:8" x14ac:dyDescent="0.25">
      <c r="A62" s="5">
        <v>55</v>
      </c>
      <c r="B62" s="6">
        <v>157701</v>
      </c>
      <c r="C62" s="6">
        <v>98</v>
      </c>
      <c r="D62" s="6" t="s">
        <v>42</v>
      </c>
      <c r="E62" s="8" t="s">
        <v>76</v>
      </c>
      <c r="F62" s="6" t="s">
        <v>77</v>
      </c>
      <c r="G62" s="10">
        <v>2011</v>
      </c>
      <c r="H62" s="72">
        <v>10000</v>
      </c>
    </row>
    <row r="63" spans="1:8" x14ac:dyDescent="0.25">
      <c r="A63" s="5">
        <v>56</v>
      </c>
      <c r="B63" s="6">
        <v>157398</v>
      </c>
      <c r="C63" s="6">
        <v>41</v>
      </c>
      <c r="D63" s="6" t="s">
        <v>40</v>
      </c>
      <c r="E63" s="8" t="s">
        <v>158</v>
      </c>
      <c r="F63" s="6" t="s">
        <v>77</v>
      </c>
      <c r="G63" s="10">
        <v>2005</v>
      </c>
      <c r="H63" s="72">
        <v>7215</v>
      </c>
    </row>
    <row r="64" spans="1:8" x14ac:dyDescent="0.25">
      <c r="A64" s="5">
        <v>57</v>
      </c>
      <c r="B64" s="6">
        <v>164850</v>
      </c>
      <c r="C64" s="6">
        <v>131</v>
      </c>
      <c r="D64" s="6" t="s">
        <v>41</v>
      </c>
      <c r="E64" s="8" t="s">
        <v>14830</v>
      </c>
      <c r="F64" s="6" t="s">
        <v>77</v>
      </c>
      <c r="G64" s="10">
        <v>2016</v>
      </c>
      <c r="H64" s="72">
        <v>9400</v>
      </c>
    </row>
    <row r="65" spans="1:8" x14ac:dyDescent="0.25">
      <c r="A65" s="5">
        <v>58</v>
      </c>
      <c r="B65" s="6">
        <v>157405</v>
      </c>
      <c r="C65" s="6">
        <v>48</v>
      </c>
      <c r="D65" s="6" t="s">
        <v>63</v>
      </c>
      <c r="E65" s="8" t="s">
        <v>160</v>
      </c>
      <c r="F65" s="6" t="s">
        <v>77</v>
      </c>
      <c r="G65" s="10">
        <v>2005</v>
      </c>
      <c r="H65" s="72">
        <v>7245</v>
      </c>
    </row>
    <row r="66" spans="1:8" x14ac:dyDescent="0.25">
      <c r="A66" s="5">
        <v>59</v>
      </c>
      <c r="B66" s="6">
        <v>156693</v>
      </c>
      <c r="C66" s="7">
        <v>5272</v>
      </c>
      <c r="D66" s="6" t="s">
        <v>41</v>
      </c>
      <c r="E66" s="8" t="s">
        <v>78</v>
      </c>
      <c r="F66" s="6" t="s">
        <v>46</v>
      </c>
      <c r="G66" s="10">
        <v>2005</v>
      </c>
      <c r="H66" s="72">
        <v>7200</v>
      </c>
    </row>
    <row r="67" spans="1:8" x14ac:dyDescent="0.25">
      <c r="A67" s="5">
        <v>60</v>
      </c>
      <c r="B67" s="6">
        <v>160603</v>
      </c>
      <c r="C67" s="7">
        <v>5484</v>
      </c>
      <c r="D67" s="6" t="s">
        <v>41</v>
      </c>
      <c r="E67" s="8" t="s">
        <v>79</v>
      </c>
      <c r="F67" s="6" t="s">
        <v>46</v>
      </c>
      <c r="G67" s="10">
        <v>2014</v>
      </c>
      <c r="H67" s="72">
        <v>8900</v>
      </c>
    </row>
    <row r="68" spans="1:8" x14ac:dyDescent="0.25">
      <c r="A68" s="5">
        <v>61</v>
      </c>
      <c r="B68" s="6">
        <v>157061</v>
      </c>
      <c r="C68" s="7">
        <v>5478</v>
      </c>
      <c r="D68" s="6" t="s">
        <v>41</v>
      </c>
      <c r="E68" s="8" t="s">
        <v>80</v>
      </c>
      <c r="F68" s="6" t="s">
        <v>46</v>
      </c>
      <c r="G68" s="10">
        <v>2009</v>
      </c>
      <c r="H68" s="72">
        <v>8900</v>
      </c>
    </row>
    <row r="69" spans="1:8" x14ac:dyDescent="0.25">
      <c r="A69" s="5">
        <v>62</v>
      </c>
      <c r="B69" s="6">
        <v>159475</v>
      </c>
      <c r="C69" s="7">
        <v>5475</v>
      </c>
      <c r="D69" s="6" t="s">
        <v>41</v>
      </c>
      <c r="E69" s="8" t="s">
        <v>81</v>
      </c>
      <c r="F69" s="6" t="s">
        <v>46</v>
      </c>
      <c r="G69" s="10">
        <v>2013</v>
      </c>
      <c r="H69" s="72">
        <v>9700</v>
      </c>
    </row>
    <row r="70" spans="1:8" x14ac:dyDescent="0.25">
      <c r="A70" s="5">
        <v>63</v>
      </c>
      <c r="B70" s="6">
        <v>159472</v>
      </c>
      <c r="C70" s="7">
        <v>5474</v>
      </c>
      <c r="D70" s="6" t="s">
        <v>41</v>
      </c>
      <c r="E70" s="8" t="s">
        <v>82</v>
      </c>
      <c r="F70" s="6" t="s">
        <v>46</v>
      </c>
      <c r="G70" s="10">
        <v>2013</v>
      </c>
      <c r="H70" s="72">
        <v>8900</v>
      </c>
    </row>
    <row r="71" spans="1:8" x14ac:dyDescent="0.25">
      <c r="A71" s="5">
        <v>64</v>
      </c>
      <c r="B71" s="6" t="s">
        <v>45</v>
      </c>
      <c r="C71" s="7">
        <v>5496</v>
      </c>
      <c r="D71" s="6" t="s">
        <v>41</v>
      </c>
      <c r="E71" s="8" t="s">
        <v>83</v>
      </c>
      <c r="F71" s="6" t="s">
        <v>46</v>
      </c>
      <c r="G71" s="129">
        <v>2015</v>
      </c>
      <c r="H71" s="72">
        <v>9700</v>
      </c>
    </row>
    <row r="72" spans="1:8" x14ac:dyDescent="0.25">
      <c r="A72" s="5">
        <v>65</v>
      </c>
      <c r="B72" s="6" t="s">
        <v>45</v>
      </c>
      <c r="C72" s="7">
        <v>5497</v>
      </c>
      <c r="D72" s="6" t="s">
        <v>41</v>
      </c>
      <c r="E72" s="8" t="s">
        <v>84</v>
      </c>
      <c r="F72" s="6" t="s">
        <v>46</v>
      </c>
      <c r="G72" s="129">
        <v>2015</v>
      </c>
      <c r="H72" s="72">
        <v>9700</v>
      </c>
    </row>
    <row r="73" spans="1:8" x14ac:dyDescent="0.25">
      <c r="A73" s="5">
        <v>66</v>
      </c>
      <c r="B73" s="6" t="s">
        <v>45</v>
      </c>
      <c r="C73" s="7">
        <v>5545</v>
      </c>
      <c r="D73" s="6" t="s">
        <v>41</v>
      </c>
      <c r="E73" s="8" t="s">
        <v>85</v>
      </c>
      <c r="F73" s="6" t="s">
        <v>46</v>
      </c>
      <c r="G73" s="129">
        <v>2018</v>
      </c>
      <c r="H73" s="72">
        <v>8900</v>
      </c>
    </row>
    <row r="74" spans="1:8" x14ac:dyDescent="0.25">
      <c r="A74" s="5">
        <v>67</v>
      </c>
      <c r="B74" s="6">
        <v>156689</v>
      </c>
      <c r="C74" s="7">
        <v>5265</v>
      </c>
      <c r="D74" s="6" t="s">
        <v>41</v>
      </c>
      <c r="E74" s="8" t="s">
        <v>86</v>
      </c>
      <c r="F74" s="6" t="s">
        <v>46</v>
      </c>
      <c r="G74" s="10">
        <v>2005</v>
      </c>
      <c r="H74" s="72">
        <v>7600</v>
      </c>
    </row>
    <row r="75" spans="1:8" x14ac:dyDescent="0.25">
      <c r="A75" s="5">
        <v>68</v>
      </c>
      <c r="B75" s="6" t="s">
        <v>45</v>
      </c>
      <c r="C75" s="7">
        <v>5536</v>
      </c>
      <c r="D75" s="6" t="s">
        <v>40</v>
      </c>
      <c r="E75" s="8" t="s">
        <v>87</v>
      </c>
      <c r="F75" s="6" t="s">
        <v>46</v>
      </c>
      <c r="G75" s="7">
        <v>2018</v>
      </c>
      <c r="H75" s="72">
        <v>10000</v>
      </c>
    </row>
    <row r="76" spans="1:8" x14ac:dyDescent="0.25">
      <c r="A76" s="5">
        <v>69</v>
      </c>
      <c r="B76" s="6" t="s">
        <v>45</v>
      </c>
      <c r="C76" s="7">
        <v>5527</v>
      </c>
      <c r="D76" s="6" t="s">
        <v>41</v>
      </c>
      <c r="E76" s="8" t="s">
        <v>88</v>
      </c>
      <c r="F76" s="6" t="s">
        <v>46</v>
      </c>
      <c r="G76" s="7">
        <v>2018</v>
      </c>
      <c r="H76" s="72">
        <v>9400</v>
      </c>
    </row>
    <row r="77" spans="1:8" x14ac:dyDescent="0.25">
      <c r="A77" s="5">
        <v>70</v>
      </c>
      <c r="B77" s="6" t="s">
        <v>45</v>
      </c>
      <c r="C77" s="7">
        <v>5531</v>
      </c>
      <c r="D77" s="6" t="s">
        <v>41</v>
      </c>
      <c r="E77" s="8" t="s">
        <v>89</v>
      </c>
      <c r="F77" s="6" t="s">
        <v>46</v>
      </c>
      <c r="G77" s="7">
        <v>2018</v>
      </c>
      <c r="H77" s="72">
        <v>9400</v>
      </c>
    </row>
    <row r="78" spans="1:8" x14ac:dyDescent="0.25">
      <c r="A78" s="5">
        <v>71</v>
      </c>
      <c r="B78" s="6">
        <v>159220</v>
      </c>
      <c r="C78" s="6">
        <v>5290</v>
      </c>
      <c r="D78" s="6" t="s">
        <v>44</v>
      </c>
      <c r="E78" s="8" t="s">
        <v>90</v>
      </c>
      <c r="F78" s="6" t="s">
        <v>97</v>
      </c>
      <c r="G78" s="6">
        <v>2005</v>
      </c>
      <c r="H78" s="72">
        <v>8000</v>
      </c>
    </row>
    <row r="79" spans="1:8" x14ac:dyDescent="0.25">
      <c r="A79" s="5">
        <v>72</v>
      </c>
      <c r="B79" s="6">
        <v>151755</v>
      </c>
      <c r="C79" s="9">
        <v>6188</v>
      </c>
      <c r="D79" s="6" t="s">
        <v>44</v>
      </c>
      <c r="E79" s="8" t="s">
        <v>91</v>
      </c>
      <c r="F79" s="6" t="s">
        <v>97</v>
      </c>
      <c r="G79" s="6">
        <v>2004</v>
      </c>
      <c r="H79" s="72">
        <v>7215</v>
      </c>
    </row>
    <row r="80" spans="1:8" x14ac:dyDescent="0.25">
      <c r="A80" s="5">
        <v>73</v>
      </c>
      <c r="B80" s="6">
        <v>146202</v>
      </c>
      <c r="C80" s="6">
        <v>5135</v>
      </c>
      <c r="D80" s="6" t="s">
        <v>44</v>
      </c>
      <c r="E80" s="8" t="s">
        <v>92</v>
      </c>
      <c r="F80" s="6" t="s">
        <v>97</v>
      </c>
      <c r="G80" s="6">
        <v>2002</v>
      </c>
      <c r="H80" s="72">
        <v>2800</v>
      </c>
    </row>
    <row r="81" spans="1:8" x14ac:dyDescent="0.25">
      <c r="A81" s="5">
        <v>74</v>
      </c>
      <c r="B81" s="6">
        <v>157596</v>
      </c>
      <c r="C81" s="6">
        <v>5325</v>
      </c>
      <c r="D81" s="6" t="s">
        <v>42</v>
      </c>
      <c r="E81" s="8" t="s">
        <v>93</v>
      </c>
      <c r="F81" s="6" t="s">
        <v>97</v>
      </c>
      <c r="G81" s="6">
        <v>2005</v>
      </c>
      <c r="H81" s="72">
        <v>7400</v>
      </c>
    </row>
    <row r="82" spans="1:8" x14ac:dyDescent="0.25">
      <c r="A82" s="5">
        <v>75</v>
      </c>
      <c r="B82" s="6">
        <v>146214</v>
      </c>
      <c r="C82" s="6">
        <v>5191</v>
      </c>
      <c r="D82" s="6" t="s">
        <v>44</v>
      </c>
      <c r="E82" s="8" t="s">
        <v>94</v>
      </c>
      <c r="F82" s="6" t="s">
        <v>97</v>
      </c>
      <c r="G82" s="6">
        <v>2002</v>
      </c>
      <c r="H82" s="72">
        <v>3000</v>
      </c>
    </row>
    <row r="83" spans="1:8" x14ac:dyDescent="0.25">
      <c r="A83" s="5">
        <v>76</v>
      </c>
      <c r="B83" s="6">
        <v>159167</v>
      </c>
      <c r="C83" s="6">
        <v>6186</v>
      </c>
      <c r="D83" s="6" t="s">
        <v>52</v>
      </c>
      <c r="E83" s="8" t="s">
        <v>95</v>
      </c>
      <c r="F83" s="6" t="s">
        <v>97</v>
      </c>
      <c r="G83" s="6">
        <v>2012</v>
      </c>
      <c r="H83" s="72">
        <v>10000</v>
      </c>
    </row>
    <row r="84" spans="1:8" x14ac:dyDescent="0.25">
      <c r="A84" s="5">
        <v>77</v>
      </c>
      <c r="B84" s="6">
        <v>151767</v>
      </c>
      <c r="C84" s="6">
        <v>5282</v>
      </c>
      <c r="D84" s="6" t="s">
        <v>44</v>
      </c>
      <c r="E84" s="8" t="s">
        <v>96</v>
      </c>
      <c r="F84" s="6" t="s">
        <v>97</v>
      </c>
      <c r="G84" s="6">
        <v>2004</v>
      </c>
      <c r="H84" s="72">
        <v>8000</v>
      </c>
    </row>
    <row r="85" spans="1:8" x14ac:dyDescent="0.25">
      <c r="A85" s="5">
        <v>78</v>
      </c>
      <c r="B85" s="6" t="s">
        <v>45</v>
      </c>
      <c r="C85" s="6">
        <v>302</v>
      </c>
      <c r="D85" s="6" t="s">
        <v>52</v>
      </c>
      <c r="E85" s="8" t="s">
        <v>98</v>
      </c>
      <c r="F85" s="6" t="s">
        <v>99</v>
      </c>
      <c r="G85" s="6">
        <v>2015</v>
      </c>
      <c r="H85" s="72">
        <v>7600</v>
      </c>
    </row>
    <row r="86" spans="1:8" x14ac:dyDescent="0.25">
      <c r="A86" s="5">
        <v>79</v>
      </c>
      <c r="B86" s="6" t="s">
        <v>45</v>
      </c>
      <c r="C86" s="6">
        <v>500939</v>
      </c>
      <c r="D86" s="6" t="s">
        <v>41</v>
      </c>
      <c r="E86" s="8" t="s">
        <v>100</v>
      </c>
      <c r="F86" s="6" t="s">
        <v>49</v>
      </c>
      <c r="G86" s="6">
        <v>2001</v>
      </c>
      <c r="H86" s="72">
        <v>10760</v>
      </c>
    </row>
    <row r="87" spans="1:8" x14ac:dyDescent="0.25">
      <c r="A87" s="5">
        <v>80</v>
      </c>
      <c r="B87" s="6">
        <v>148160</v>
      </c>
      <c r="C87" s="6">
        <v>500577</v>
      </c>
      <c r="D87" s="6" t="s">
        <v>43</v>
      </c>
      <c r="E87" s="8" t="s">
        <v>101</v>
      </c>
      <c r="F87" s="6" t="s">
        <v>49</v>
      </c>
      <c r="G87" s="6">
        <v>2003</v>
      </c>
      <c r="H87" s="72">
        <v>6840</v>
      </c>
    </row>
    <row r="88" spans="1:8" x14ac:dyDescent="0.25">
      <c r="A88" s="5">
        <v>81</v>
      </c>
      <c r="B88" s="6">
        <v>157449</v>
      </c>
      <c r="C88" s="6">
        <v>500652</v>
      </c>
      <c r="D88" s="6" t="s">
        <v>43</v>
      </c>
      <c r="E88" s="8" t="s">
        <v>102</v>
      </c>
      <c r="F88" s="6" t="s">
        <v>49</v>
      </c>
      <c r="G88" s="6">
        <v>2004</v>
      </c>
      <c r="H88" s="72">
        <v>7600</v>
      </c>
    </row>
    <row r="89" spans="1:8" x14ac:dyDescent="0.25">
      <c r="A89" s="5">
        <v>82</v>
      </c>
      <c r="B89" s="6">
        <v>157447</v>
      </c>
      <c r="C89" s="6">
        <v>500649</v>
      </c>
      <c r="D89" s="6" t="s">
        <v>43</v>
      </c>
      <c r="E89" s="8" t="s">
        <v>103</v>
      </c>
      <c r="F89" s="6" t="s">
        <v>49</v>
      </c>
      <c r="G89" s="6">
        <v>2004</v>
      </c>
      <c r="H89" s="72">
        <v>7600</v>
      </c>
    </row>
    <row r="90" spans="1:8" x14ac:dyDescent="0.25">
      <c r="A90" s="5">
        <v>83</v>
      </c>
      <c r="B90" s="6">
        <v>159209</v>
      </c>
      <c r="C90" s="6">
        <v>500922</v>
      </c>
      <c r="D90" s="6" t="s">
        <v>43</v>
      </c>
      <c r="E90" s="8" t="s">
        <v>104</v>
      </c>
      <c r="F90" s="6" t="s">
        <v>49</v>
      </c>
      <c r="G90" s="6">
        <v>2012</v>
      </c>
      <c r="H90" s="72">
        <v>9400</v>
      </c>
    </row>
    <row r="91" spans="1:8" x14ac:dyDescent="0.25">
      <c r="A91" s="5">
        <v>84</v>
      </c>
      <c r="B91" s="6">
        <v>151697</v>
      </c>
      <c r="C91" s="6">
        <v>9500228</v>
      </c>
      <c r="D91" s="6" t="s">
        <v>43</v>
      </c>
      <c r="E91" s="8" t="s">
        <v>147</v>
      </c>
      <c r="F91" s="6" t="s">
        <v>105</v>
      </c>
      <c r="G91" s="6">
        <v>2004</v>
      </c>
      <c r="H91" s="72">
        <v>8000</v>
      </c>
    </row>
    <row r="92" spans="1:8" x14ac:dyDescent="0.25">
      <c r="A92" s="5">
        <v>85</v>
      </c>
      <c r="B92" s="6">
        <v>148710</v>
      </c>
      <c r="C92" s="6">
        <v>5</v>
      </c>
      <c r="D92" s="6" t="s">
        <v>42</v>
      </c>
      <c r="E92" s="8" t="s">
        <v>106</v>
      </c>
      <c r="F92" s="6" t="s">
        <v>47</v>
      </c>
      <c r="G92" s="6">
        <v>2002</v>
      </c>
      <c r="H92" s="72">
        <v>2775</v>
      </c>
    </row>
    <row r="93" spans="1:8" x14ac:dyDescent="0.25">
      <c r="A93" s="5">
        <v>86</v>
      </c>
      <c r="B93" s="6" t="s">
        <v>45</v>
      </c>
      <c r="C93" s="6">
        <v>512838</v>
      </c>
      <c r="D93" s="7" t="s">
        <v>53</v>
      </c>
      <c r="E93" s="8" t="s">
        <v>107</v>
      </c>
      <c r="F93" s="6" t="s">
        <v>47</v>
      </c>
      <c r="G93" s="7">
        <v>2004</v>
      </c>
      <c r="H93" s="72">
        <v>8000</v>
      </c>
    </row>
    <row r="94" spans="1:8" x14ac:dyDescent="0.25">
      <c r="A94" s="5">
        <v>87</v>
      </c>
      <c r="B94" s="6">
        <v>159461</v>
      </c>
      <c r="C94" s="6">
        <v>512840</v>
      </c>
      <c r="D94" s="6" t="s">
        <v>42</v>
      </c>
      <c r="E94" s="8" t="s">
        <v>108</v>
      </c>
      <c r="F94" s="6" t="s">
        <v>47</v>
      </c>
      <c r="G94" s="6">
        <v>2013</v>
      </c>
      <c r="H94" s="72">
        <v>10000</v>
      </c>
    </row>
    <row r="95" spans="1:8" x14ac:dyDescent="0.25">
      <c r="A95" s="5">
        <v>88</v>
      </c>
      <c r="B95" s="6" t="s">
        <v>45</v>
      </c>
      <c r="C95" s="6">
        <v>512931</v>
      </c>
      <c r="D95" s="7" t="s">
        <v>42</v>
      </c>
      <c r="E95" s="8" t="s">
        <v>109</v>
      </c>
      <c r="F95" s="6" t="s">
        <v>47</v>
      </c>
      <c r="G95" s="7">
        <v>2017</v>
      </c>
      <c r="H95" s="72">
        <v>10000</v>
      </c>
    </row>
    <row r="96" spans="1:8" x14ac:dyDescent="0.25">
      <c r="A96" s="5">
        <v>89</v>
      </c>
      <c r="B96" s="6">
        <v>157242</v>
      </c>
      <c r="C96" s="6">
        <v>512818</v>
      </c>
      <c r="D96" s="6" t="s">
        <v>53</v>
      </c>
      <c r="E96" s="8" t="s">
        <v>110</v>
      </c>
      <c r="F96" s="6" t="s">
        <v>47</v>
      </c>
      <c r="G96" s="6">
        <v>2010</v>
      </c>
      <c r="H96" s="72">
        <v>9400</v>
      </c>
    </row>
    <row r="97" spans="1:8" x14ac:dyDescent="0.25">
      <c r="A97" s="5">
        <v>90</v>
      </c>
      <c r="B97" s="6" t="s">
        <v>45</v>
      </c>
      <c r="C97" s="6">
        <v>512880</v>
      </c>
      <c r="D97" s="7" t="s">
        <v>53</v>
      </c>
      <c r="E97" s="8" t="s">
        <v>111</v>
      </c>
      <c r="F97" s="6" t="s">
        <v>47</v>
      </c>
      <c r="G97" s="7">
        <v>2015</v>
      </c>
      <c r="H97" s="72">
        <v>9400</v>
      </c>
    </row>
    <row r="98" spans="1:8" x14ac:dyDescent="0.25">
      <c r="A98" s="5">
        <v>91</v>
      </c>
      <c r="B98" s="6">
        <v>148129</v>
      </c>
      <c r="C98" s="6">
        <v>500627</v>
      </c>
      <c r="D98" s="6" t="s">
        <v>63</v>
      </c>
      <c r="E98" s="8" t="s">
        <v>112</v>
      </c>
      <c r="F98" s="9" t="s">
        <v>49</v>
      </c>
      <c r="G98" s="6">
        <v>2003</v>
      </c>
      <c r="H98" s="72">
        <v>6825</v>
      </c>
    </row>
    <row r="99" spans="1:8" x14ac:dyDescent="0.25">
      <c r="A99" s="5">
        <v>92</v>
      </c>
      <c r="B99" s="6">
        <v>157745</v>
      </c>
      <c r="C99" s="6">
        <v>500881</v>
      </c>
      <c r="D99" s="6" t="s">
        <v>63</v>
      </c>
      <c r="E99" s="8" t="s">
        <v>161</v>
      </c>
      <c r="F99" s="9" t="s">
        <v>49</v>
      </c>
      <c r="G99" s="6">
        <v>2011</v>
      </c>
      <c r="H99" s="72">
        <v>9400</v>
      </c>
    </row>
    <row r="100" spans="1:8" x14ac:dyDescent="0.25">
      <c r="A100" s="5">
        <v>93</v>
      </c>
      <c r="B100" s="6">
        <v>160367</v>
      </c>
      <c r="C100" s="6">
        <v>500941</v>
      </c>
      <c r="D100" s="6" t="s">
        <v>63</v>
      </c>
      <c r="E100" s="8" t="s">
        <v>16166</v>
      </c>
      <c r="F100" s="9" t="s">
        <v>49</v>
      </c>
      <c r="G100" s="6">
        <v>2013</v>
      </c>
      <c r="H100" s="72">
        <v>8000</v>
      </c>
    </row>
    <row r="101" spans="1:8" x14ac:dyDescent="0.25">
      <c r="A101" s="5">
        <v>94</v>
      </c>
      <c r="B101" s="6">
        <v>164813</v>
      </c>
      <c r="C101" s="6">
        <v>501010</v>
      </c>
      <c r="D101" s="6" t="s">
        <v>63</v>
      </c>
      <c r="E101" s="8" t="s">
        <v>14755</v>
      </c>
      <c r="F101" s="9" t="s">
        <v>49</v>
      </c>
      <c r="G101" s="6">
        <v>2015</v>
      </c>
      <c r="H101" s="72">
        <v>9400</v>
      </c>
    </row>
    <row r="102" spans="1:8" x14ac:dyDescent="0.25">
      <c r="A102" s="5">
        <v>95</v>
      </c>
      <c r="B102" s="6" t="s">
        <v>45</v>
      </c>
      <c r="C102" s="6">
        <v>501107</v>
      </c>
      <c r="D102" s="6" t="s">
        <v>63</v>
      </c>
      <c r="E102" s="8" t="s">
        <v>113</v>
      </c>
      <c r="F102" s="9" t="s">
        <v>49</v>
      </c>
      <c r="G102" s="6">
        <v>2017</v>
      </c>
      <c r="H102" s="72">
        <v>8000</v>
      </c>
    </row>
    <row r="103" spans="1:8" x14ac:dyDescent="0.25">
      <c r="A103" s="5">
        <v>96</v>
      </c>
      <c r="B103" s="6" t="s">
        <v>45</v>
      </c>
      <c r="C103" s="6">
        <v>501101</v>
      </c>
      <c r="D103" s="6" t="s">
        <v>63</v>
      </c>
      <c r="E103" s="8" t="s">
        <v>114</v>
      </c>
      <c r="F103" s="9" t="s">
        <v>49</v>
      </c>
      <c r="G103" s="6">
        <v>2017</v>
      </c>
      <c r="H103" s="72">
        <v>8000</v>
      </c>
    </row>
    <row r="104" spans="1:8" x14ac:dyDescent="0.25">
      <c r="A104" s="5">
        <v>97</v>
      </c>
      <c r="B104" s="6" t="s">
        <v>45</v>
      </c>
      <c r="C104" s="6">
        <v>501151</v>
      </c>
      <c r="D104" s="6" t="s">
        <v>63</v>
      </c>
      <c r="E104" s="8" t="s">
        <v>115</v>
      </c>
      <c r="F104" s="9" t="s">
        <v>49</v>
      </c>
      <c r="G104" s="6">
        <v>2019</v>
      </c>
      <c r="H104" s="72">
        <v>8000</v>
      </c>
    </row>
    <row r="105" spans="1:8" x14ac:dyDescent="0.25">
      <c r="A105" s="5">
        <v>98</v>
      </c>
      <c r="B105" s="6" t="s">
        <v>45</v>
      </c>
      <c r="C105" s="6">
        <v>501155</v>
      </c>
      <c r="D105" s="6" t="s">
        <v>63</v>
      </c>
      <c r="E105" s="8" t="s">
        <v>116</v>
      </c>
      <c r="F105" s="9" t="s">
        <v>49</v>
      </c>
      <c r="G105" s="6">
        <v>2019</v>
      </c>
      <c r="H105" s="72">
        <v>9400</v>
      </c>
    </row>
    <row r="106" spans="1:8" x14ac:dyDescent="0.25">
      <c r="A106" s="5">
        <v>99</v>
      </c>
      <c r="B106" s="6">
        <v>160382</v>
      </c>
      <c r="C106" s="6">
        <v>500951</v>
      </c>
      <c r="D106" s="6" t="s">
        <v>63</v>
      </c>
      <c r="E106" s="8" t="s">
        <v>164</v>
      </c>
      <c r="F106" s="9" t="s">
        <v>49</v>
      </c>
      <c r="G106" s="6">
        <v>2013</v>
      </c>
      <c r="H106" s="72">
        <v>8600</v>
      </c>
    </row>
    <row r="107" spans="1:8" x14ac:dyDescent="0.25">
      <c r="A107" s="5">
        <v>100</v>
      </c>
      <c r="B107" s="6" t="s">
        <v>45</v>
      </c>
      <c r="C107" s="6">
        <v>500790</v>
      </c>
      <c r="D107" s="6" t="s">
        <v>63</v>
      </c>
      <c r="E107" s="11" t="s">
        <v>117</v>
      </c>
      <c r="F107" s="9" t="s">
        <v>49</v>
      </c>
      <c r="G107" s="6">
        <v>2008</v>
      </c>
      <c r="H107" s="72">
        <v>10000</v>
      </c>
    </row>
    <row r="108" spans="1:8" x14ac:dyDescent="0.25">
      <c r="A108" s="5">
        <v>101</v>
      </c>
      <c r="B108" s="6">
        <v>164806</v>
      </c>
      <c r="C108" s="6">
        <v>501005</v>
      </c>
      <c r="D108" s="6" t="s">
        <v>63</v>
      </c>
      <c r="E108" s="8" t="s">
        <v>14741</v>
      </c>
      <c r="F108" s="9" t="s">
        <v>49</v>
      </c>
      <c r="G108" s="6">
        <v>2015</v>
      </c>
      <c r="H108" s="72">
        <v>8000</v>
      </c>
    </row>
    <row r="109" spans="1:8" x14ac:dyDescent="0.25">
      <c r="A109" s="5">
        <v>102</v>
      </c>
      <c r="B109" s="6">
        <v>164922</v>
      </c>
      <c r="C109" s="6">
        <v>501048</v>
      </c>
      <c r="D109" s="6" t="s">
        <v>63</v>
      </c>
      <c r="E109" s="8" t="s">
        <v>166</v>
      </c>
      <c r="F109" s="9" t="s">
        <v>49</v>
      </c>
      <c r="G109" s="6">
        <v>2016</v>
      </c>
      <c r="H109" s="72">
        <v>8600</v>
      </c>
    </row>
    <row r="110" spans="1:8" x14ac:dyDescent="0.25">
      <c r="A110" s="5">
        <v>103</v>
      </c>
      <c r="B110" s="6" t="s">
        <v>45</v>
      </c>
      <c r="C110" s="6">
        <v>501111</v>
      </c>
      <c r="D110" s="6" t="s">
        <v>63</v>
      </c>
      <c r="E110" s="11" t="s">
        <v>118</v>
      </c>
      <c r="F110" s="9" t="s">
        <v>49</v>
      </c>
      <c r="G110" s="6">
        <v>2017</v>
      </c>
      <c r="H110" s="72">
        <v>8600</v>
      </c>
    </row>
    <row r="111" spans="1:8" x14ac:dyDescent="0.25">
      <c r="A111" s="5">
        <v>104</v>
      </c>
      <c r="B111" s="6">
        <v>157561</v>
      </c>
      <c r="C111" s="6">
        <v>500851</v>
      </c>
      <c r="D111" s="6" t="s">
        <v>63</v>
      </c>
      <c r="E111" s="11" t="s">
        <v>12771</v>
      </c>
      <c r="F111" s="9" t="s">
        <v>49</v>
      </c>
      <c r="G111" s="6">
        <v>2010</v>
      </c>
      <c r="H111" s="72">
        <v>9400</v>
      </c>
    </row>
    <row r="112" spans="1:8" x14ac:dyDescent="0.25">
      <c r="A112" s="5">
        <v>105</v>
      </c>
      <c r="B112" s="6" t="s">
        <v>45</v>
      </c>
      <c r="C112" s="6">
        <v>20104</v>
      </c>
      <c r="D112" s="6" t="s">
        <v>67</v>
      </c>
      <c r="E112" s="11" t="s">
        <v>119</v>
      </c>
      <c r="F112" s="9" t="s">
        <v>48</v>
      </c>
      <c r="G112" s="6">
        <v>2017</v>
      </c>
      <c r="H112" s="72">
        <v>10000</v>
      </c>
    </row>
    <row r="113" spans="1:8" x14ac:dyDescent="0.25">
      <c r="A113" s="5">
        <v>106</v>
      </c>
      <c r="B113" s="6" t="s">
        <v>45</v>
      </c>
      <c r="C113" s="6">
        <v>20093</v>
      </c>
      <c r="D113" s="6" t="s">
        <v>67</v>
      </c>
      <c r="E113" s="11" t="s">
        <v>120</v>
      </c>
      <c r="F113" s="9" t="s">
        <v>48</v>
      </c>
      <c r="G113" s="6">
        <v>2017</v>
      </c>
      <c r="H113" s="72">
        <v>9400</v>
      </c>
    </row>
    <row r="114" spans="1:8" x14ac:dyDescent="0.25">
      <c r="A114" s="5">
        <v>107</v>
      </c>
      <c r="B114" s="6">
        <v>157074</v>
      </c>
      <c r="C114" s="6">
        <v>2945</v>
      </c>
      <c r="D114" s="6" t="s">
        <v>41</v>
      </c>
      <c r="E114" s="11" t="s">
        <v>168</v>
      </c>
      <c r="F114" s="9" t="s">
        <v>47</v>
      </c>
      <c r="G114" s="6">
        <v>2010</v>
      </c>
      <c r="H114" s="72">
        <v>9700</v>
      </c>
    </row>
    <row r="115" spans="1:8" x14ac:dyDescent="0.25">
      <c r="A115" s="5">
        <v>108</v>
      </c>
      <c r="B115" s="6">
        <v>159131</v>
      </c>
      <c r="C115" s="6">
        <v>2947</v>
      </c>
      <c r="D115" s="6" t="s">
        <v>41</v>
      </c>
      <c r="E115" s="11" t="s">
        <v>121</v>
      </c>
      <c r="F115" s="9" t="s">
        <v>47</v>
      </c>
      <c r="G115" s="6">
        <v>2012</v>
      </c>
      <c r="H115" s="72">
        <v>8900</v>
      </c>
    </row>
    <row r="116" spans="1:8" x14ac:dyDescent="0.25">
      <c r="A116" s="5">
        <v>109</v>
      </c>
      <c r="B116" s="6">
        <v>159133</v>
      </c>
      <c r="C116" s="6">
        <v>2949</v>
      </c>
      <c r="D116" s="6" t="s">
        <v>41</v>
      </c>
      <c r="E116" s="11" t="s">
        <v>122</v>
      </c>
      <c r="F116" s="9" t="s">
        <v>47</v>
      </c>
      <c r="G116" s="6">
        <v>2012</v>
      </c>
      <c r="H116" s="72">
        <v>8900</v>
      </c>
    </row>
    <row r="117" spans="1:8" x14ac:dyDescent="0.25">
      <c r="A117" s="5">
        <v>110</v>
      </c>
      <c r="B117" s="6" t="s">
        <v>45</v>
      </c>
      <c r="C117" s="6">
        <v>3251</v>
      </c>
      <c r="D117" s="6" t="s">
        <v>62</v>
      </c>
      <c r="E117" s="11" t="s">
        <v>123</v>
      </c>
      <c r="F117" s="9" t="s">
        <v>47</v>
      </c>
      <c r="G117" s="6">
        <v>2018</v>
      </c>
      <c r="H117" s="72">
        <v>9400</v>
      </c>
    </row>
    <row r="118" spans="1:8" x14ac:dyDescent="0.25">
      <c r="A118" s="5">
        <v>111</v>
      </c>
      <c r="B118" s="6" t="s">
        <v>45</v>
      </c>
      <c r="C118" s="6">
        <v>2972</v>
      </c>
      <c r="D118" s="6" t="s">
        <v>62</v>
      </c>
      <c r="E118" s="11" t="s">
        <v>17350</v>
      </c>
      <c r="F118" s="9" t="s">
        <v>47</v>
      </c>
      <c r="G118" s="6">
        <v>2000</v>
      </c>
      <c r="H118" s="72">
        <v>7000</v>
      </c>
    </row>
    <row r="119" spans="1:8" x14ac:dyDescent="0.25">
      <c r="A119" s="5">
        <v>112</v>
      </c>
      <c r="B119" s="6">
        <v>159211</v>
      </c>
      <c r="C119" s="6">
        <v>3040</v>
      </c>
      <c r="D119" s="6" t="s">
        <v>62</v>
      </c>
      <c r="E119" s="11" t="s">
        <v>124</v>
      </c>
      <c r="F119" s="9" t="s">
        <v>47</v>
      </c>
      <c r="G119" s="6">
        <v>2012</v>
      </c>
      <c r="H119" s="72">
        <v>10300</v>
      </c>
    </row>
    <row r="120" spans="1:8" x14ac:dyDescent="0.25">
      <c r="A120" s="5">
        <v>113</v>
      </c>
      <c r="B120" s="6">
        <v>160397</v>
      </c>
      <c r="C120" s="6">
        <v>3161</v>
      </c>
      <c r="D120" s="6" t="s">
        <v>62</v>
      </c>
      <c r="E120" s="11" t="s">
        <v>125</v>
      </c>
      <c r="F120" s="9" t="s">
        <v>47</v>
      </c>
      <c r="G120" s="6">
        <v>2013</v>
      </c>
      <c r="H120" s="72">
        <v>9400</v>
      </c>
    </row>
    <row r="121" spans="1:8" x14ac:dyDescent="0.25">
      <c r="A121" s="5">
        <v>114</v>
      </c>
      <c r="B121" s="6" t="s">
        <v>45</v>
      </c>
      <c r="C121" s="6">
        <v>3215</v>
      </c>
      <c r="D121" s="6" t="s">
        <v>62</v>
      </c>
      <c r="E121" s="11" t="s">
        <v>126</v>
      </c>
      <c r="F121" s="9" t="s">
        <v>47</v>
      </c>
      <c r="G121" s="6">
        <v>2017</v>
      </c>
      <c r="H121" s="72">
        <v>10300</v>
      </c>
    </row>
    <row r="122" spans="1:8" x14ac:dyDescent="0.25">
      <c r="A122" s="5">
        <v>115</v>
      </c>
      <c r="B122" s="6">
        <v>156908</v>
      </c>
      <c r="C122" s="6">
        <v>2824</v>
      </c>
      <c r="D122" s="6" t="s">
        <v>41</v>
      </c>
      <c r="E122" s="11" t="s">
        <v>127</v>
      </c>
      <c r="F122" s="9" t="s">
        <v>47</v>
      </c>
      <c r="G122" s="6">
        <v>2007</v>
      </c>
      <c r="H122" s="72">
        <v>8900</v>
      </c>
    </row>
    <row r="123" spans="1:8" x14ac:dyDescent="0.25">
      <c r="A123" s="5">
        <v>116</v>
      </c>
      <c r="B123" s="6">
        <v>156933</v>
      </c>
      <c r="C123" s="6">
        <v>2908</v>
      </c>
      <c r="D123" s="6" t="s">
        <v>41</v>
      </c>
      <c r="E123" s="11" t="s">
        <v>128</v>
      </c>
      <c r="F123" s="9" t="s">
        <v>47</v>
      </c>
      <c r="G123" s="6">
        <v>2009</v>
      </c>
      <c r="H123" s="72">
        <v>8900</v>
      </c>
    </row>
    <row r="124" spans="1:8" x14ac:dyDescent="0.25">
      <c r="A124" s="5">
        <v>117</v>
      </c>
      <c r="B124" s="6">
        <v>151748</v>
      </c>
      <c r="C124" s="6">
        <v>3032</v>
      </c>
      <c r="D124" s="6" t="s">
        <v>62</v>
      </c>
      <c r="E124" s="11" t="s">
        <v>169</v>
      </c>
      <c r="F124" s="9" t="s">
        <v>47</v>
      </c>
      <c r="G124" s="6">
        <v>2004</v>
      </c>
      <c r="H124" s="72">
        <v>2500</v>
      </c>
    </row>
    <row r="125" spans="1:8" x14ac:dyDescent="0.25">
      <c r="A125" s="5">
        <v>118</v>
      </c>
      <c r="B125" s="6">
        <v>164951</v>
      </c>
      <c r="C125" s="6">
        <v>319</v>
      </c>
      <c r="D125" s="6" t="s">
        <v>40</v>
      </c>
      <c r="E125" s="8" t="s">
        <v>129</v>
      </c>
      <c r="F125" s="9" t="s">
        <v>50</v>
      </c>
      <c r="G125" s="6">
        <v>2016</v>
      </c>
      <c r="H125" s="72">
        <v>10000</v>
      </c>
    </row>
    <row r="126" spans="1:8" x14ac:dyDescent="0.25">
      <c r="A126" s="5">
        <v>119</v>
      </c>
      <c r="B126" s="6">
        <v>164952</v>
      </c>
      <c r="C126" s="6">
        <v>320</v>
      </c>
      <c r="D126" s="6" t="s">
        <v>40</v>
      </c>
      <c r="E126" s="8" t="s">
        <v>130</v>
      </c>
      <c r="F126" s="9" t="s">
        <v>50</v>
      </c>
      <c r="G126" s="6">
        <v>2016</v>
      </c>
      <c r="H126" s="72">
        <v>10000</v>
      </c>
    </row>
    <row r="127" spans="1:8" x14ac:dyDescent="0.25">
      <c r="A127" s="5">
        <v>120</v>
      </c>
      <c r="B127" s="6">
        <v>156815</v>
      </c>
      <c r="C127" s="6">
        <v>156815</v>
      </c>
      <c r="D127" s="6" t="s">
        <v>40</v>
      </c>
      <c r="E127" s="8" t="s">
        <v>131</v>
      </c>
      <c r="F127" s="9" t="s">
        <v>50</v>
      </c>
      <c r="G127" s="6">
        <v>2005</v>
      </c>
      <c r="H127" s="72">
        <v>7600</v>
      </c>
    </row>
    <row r="128" spans="1:8" x14ac:dyDescent="0.25">
      <c r="A128" s="5">
        <v>121</v>
      </c>
      <c r="B128" s="6">
        <v>156818</v>
      </c>
      <c r="C128" s="6">
        <v>156818</v>
      </c>
      <c r="D128" s="6" t="s">
        <v>40</v>
      </c>
      <c r="E128" s="8" t="s">
        <v>132</v>
      </c>
      <c r="F128" s="9" t="s">
        <v>50</v>
      </c>
      <c r="G128" s="6">
        <v>2006</v>
      </c>
      <c r="H128" s="72">
        <v>7220</v>
      </c>
    </row>
    <row r="129" spans="1:8" x14ac:dyDescent="0.25">
      <c r="A129" s="5">
        <v>122</v>
      </c>
      <c r="B129" s="6">
        <v>156825</v>
      </c>
      <c r="C129" s="6">
        <v>156825</v>
      </c>
      <c r="D129" s="6" t="s">
        <v>40</v>
      </c>
      <c r="E129" s="8" t="s">
        <v>133</v>
      </c>
      <c r="F129" s="9" t="s">
        <v>50</v>
      </c>
      <c r="G129" s="6">
        <v>2006</v>
      </c>
      <c r="H129" s="72">
        <v>7400</v>
      </c>
    </row>
    <row r="130" spans="1:8" x14ac:dyDescent="0.25">
      <c r="A130" s="5">
        <v>123</v>
      </c>
      <c r="B130" s="6">
        <v>156853</v>
      </c>
      <c r="C130" s="6">
        <v>156853</v>
      </c>
      <c r="D130" s="6" t="s">
        <v>40</v>
      </c>
      <c r="E130" s="8" t="s">
        <v>134</v>
      </c>
      <c r="F130" s="9" t="s">
        <v>50</v>
      </c>
      <c r="G130" s="6">
        <v>2009</v>
      </c>
      <c r="H130" s="72">
        <v>9400</v>
      </c>
    </row>
    <row r="131" spans="1:8" x14ac:dyDescent="0.25">
      <c r="A131" s="5">
        <v>124</v>
      </c>
      <c r="B131" s="6">
        <v>156855</v>
      </c>
      <c r="C131" s="6">
        <v>156855</v>
      </c>
      <c r="D131" s="6" t="s">
        <v>40</v>
      </c>
      <c r="E131" s="8" t="s">
        <v>135</v>
      </c>
      <c r="F131" s="9" t="s">
        <v>50</v>
      </c>
      <c r="G131" s="6">
        <v>2009</v>
      </c>
      <c r="H131" s="72">
        <v>10300</v>
      </c>
    </row>
    <row r="132" spans="1:8" x14ac:dyDescent="0.25">
      <c r="A132" s="5">
        <v>125</v>
      </c>
      <c r="B132" s="6">
        <v>156881</v>
      </c>
      <c r="C132" s="6">
        <v>156881</v>
      </c>
      <c r="D132" s="6" t="s">
        <v>40</v>
      </c>
      <c r="E132" s="8" t="s">
        <v>136</v>
      </c>
      <c r="F132" s="9" t="s">
        <v>50</v>
      </c>
      <c r="G132" s="6">
        <v>2010</v>
      </c>
      <c r="H132" s="72">
        <v>10300</v>
      </c>
    </row>
    <row r="133" spans="1:8" x14ac:dyDescent="0.25">
      <c r="A133" s="5">
        <v>126</v>
      </c>
      <c r="B133" s="6">
        <v>157812</v>
      </c>
      <c r="C133" s="6">
        <v>157812</v>
      </c>
      <c r="D133" s="6" t="s">
        <v>40</v>
      </c>
      <c r="E133" s="8" t="s">
        <v>137</v>
      </c>
      <c r="F133" s="9" t="s">
        <v>50</v>
      </c>
      <c r="G133" s="6">
        <v>2011</v>
      </c>
      <c r="H133" s="72">
        <v>9400</v>
      </c>
    </row>
    <row r="134" spans="1:8" ht="15.75" thickBot="1" x14ac:dyDescent="0.3">
      <c r="A134" s="68">
        <v>127</v>
      </c>
      <c r="B134" s="12" t="s">
        <v>45</v>
      </c>
      <c r="C134" s="12">
        <v>455</v>
      </c>
      <c r="D134" s="12" t="s">
        <v>40</v>
      </c>
      <c r="E134" s="13" t="s">
        <v>138</v>
      </c>
      <c r="F134" s="14" t="s">
        <v>50</v>
      </c>
      <c r="G134" s="12">
        <v>2019</v>
      </c>
      <c r="H134" s="75">
        <v>10000</v>
      </c>
    </row>
    <row r="135" spans="1:8" ht="15.75" thickBot="1" x14ac:dyDescent="0.3">
      <c r="A135" s="517" t="s">
        <v>171</v>
      </c>
      <c r="B135" s="518"/>
      <c r="C135" s="518"/>
      <c r="D135" s="518"/>
      <c r="E135" s="518"/>
      <c r="F135" s="518"/>
      <c r="G135" s="519"/>
      <c r="H135" s="174">
        <f>SUM(H8:H134)</f>
        <v>1135295</v>
      </c>
    </row>
  </sheetData>
  <mergeCells count="4">
    <mergeCell ref="A2:B2"/>
    <mergeCell ref="A3:H3"/>
    <mergeCell ref="A4:H4"/>
    <mergeCell ref="A135:G1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FCFB-9B48-47FF-ADE3-AE7529FAEB05}">
  <sheetPr codeName="Sheet2">
    <pageSetUpPr fitToPage="1"/>
  </sheetPr>
  <dimension ref="A1:AD140"/>
  <sheetViews>
    <sheetView topLeftCell="A124" zoomScale="85" zoomScaleNormal="85" workbookViewId="0">
      <pane xSplit="5" topLeftCell="F1" activePane="topRight" state="frozen"/>
      <selection pane="topRight" activeCell="U124" sqref="U124"/>
    </sheetView>
  </sheetViews>
  <sheetFormatPr defaultRowHeight="12.75" x14ac:dyDescent="0.2"/>
  <cols>
    <col min="1" max="1" width="5.140625" style="147" customWidth="1"/>
    <col min="2" max="2" width="9.28515625" style="147" customWidth="1"/>
    <col min="3" max="3" width="9.85546875" style="147" customWidth="1"/>
    <col min="4" max="4" width="14" style="147" customWidth="1"/>
    <col min="5" max="5" width="33.28515625" style="147" customWidth="1"/>
    <col min="6" max="6" width="7.42578125" style="147" customWidth="1"/>
    <col min="7" max="7" width="10.5703125" style="147" customWidth="1"/>
    <col min="8" max="8" width="10.28515625" style="147" customWidth="1"/>
    <col min="9" max="9" width="8.5703125" style="147" customWidth="1"/>
    <col min="10" max="10" width="30.140625" style="148" customWidth="1"/>
    <col min="11" max="11" width="8.42578125" style="147" customWidth="1"/>
    <col min="12" max="12" width="6.85546875" style="147" customWidth="1"/>
    <col min="13" max="13" width="8.7109375" style="130" customWidth="1"/>
    <col min="14" max="14" width="11.7109375" style="130" customWidth="1"/>
    <col min="15" max="15" width="21" style="147" customWidth="1"/>
    <col min="16" max="16" width="20.140625" style="147" customWidth="1"/>
    <col min="17" max="17" width="9.140625" style="130" customWidth="1"/>
    <col min="18" max="18" width="9" style="149" customWidth="1"/>
    <col min="19" max="19" width="26" style="130" hidden="1" customWidth="1"/>
    <col min="20" max="20" width="11.5703125" style="130" hidden="1" customWidth="1"/>
    <col min="21" max="21" width="7.5703125" style="130" customWidth="1"/>
    <col min="22" max="22" width="17.5703125" style="130" customWidth="1"/>
    <col min="23" max="23" width="7.42578125" style="150" customWidth="1"/>
    <col min="24" max="24" width="11.42578125" style="150" customWidth="1"/>
    <col min="25" max="25" width="16.7109375" style="173" customWidth="1"/>
    <col min="26" max="26" width="14.5703125" style="172" customWidth="1"/>
    <col min="27" max="27" width="3.28515625" style="147" customWidth="1"/>
    <col min="28" max="28" width="23.28515625" style="147" customWidth="1"/>
    <col min="29" max="29" width="9.140625" style="147"/>
    <col min="30" max="30" width="7.5703125" style="147" bestFit="1" customWidth="1"/>
    <col min="31" max="16384" width="9.140625" style="147"/>
  </cols>
  <sheetData>
    <row r="1" spans="1:30" x14ac:dyDescent="0.2">
      <c r="A1" s="1" t="s">
        <v>0</v>
      </c>
      <c r="B1" s="49"/>
      <c r="C1" s="2"/>
      <c r="D1" s="49"/>
      <c r="E1" s="49"/>
      <c r="F1" s="3"/>
      <c r="G1" s="3"/>
      <c r="H1" s="69"/>
    </row>
    <row r="2" spans="1:30" x14ac:dyDescent="0.2">
      <c r="A2" s="502"/>
      <c r="B2" s="502"/>
      <c r="C2" s="2"/>
      <c r="D2" s="49"/>
      <c r="E2" s="49"/>
      <c r="F2" s="3"/>
      <c r="G2" s="3"/>
      <c r="H2" s="69" t="s">
        <v>174</v>
      </c>
    </row>
    <row r="3" spans="1:30" x14ac:dyDescent="0.2">
      <c r="A3" s="503" t="s">
        <v>1</v>
      </c>
      <c r="B3" s="503"/>
      <c r="C3" s="503"/>
      <c r="D3" s="503"/>
      <c r="E3" s="503"/>
      <c r="F3" s="503"/>
      <c r="G3" s="503"/>
      <c r="H3" s="503"/>
    </row>
    <row r="4" spans="1:30" x14ac:dyDescent="0.2">
      <c r="A4" s="516" t="s">
        <v>19694</v>
      </c>
      <c r="B4" s="516"/>
      <c r="C4" s="516"/>
      <c r="D4" s="516"/>
      <c r="E4" s="516"/>
      <c r="F4" s="516"/>
      <c r="G4" s="516"/>
      <c r="H4" s="516"/>
    </row>
    <row r="5" spans="1:30" x14ac:dyDescent="0.2">
      <c r="A5" s="142"/>
      <c r="B5" s="142"/>
      <c r="C5" s="142"/>
      <c r="D5" s="142"/>
      <c r="E5" s="142"/>
      <c r="F5" s="143"/>
      <c r="G5" s="142"/>
      <c r="H5" s="144"/>
    </row>
    <row r="6" spans="1:30" ht="13.5" thickBot="1" x14ac:dyDescent="0.25">
      <c r="A6" s="142"/>
      <c r="B6" s="142"/>
      <c r="C6" s="142"/>
      <c r="D6" s="142"/>
      <c r="E6" s="142"/>
      <c r="F6" s="143"/>
      <c r="G6" s="142"/>
      <c r="H6" s="144"/>
    </row>
    <row r="7" spans="1:30" s="130" customFormat="1" ht="57.75" customHeight="1" thickBot="1" x14ac:dyDescent="0.25">
      <c r="A7" s="175" t="s">
        <v>2</v>
      </c>
      <c r="B7" s="175" t="s">
        <v>3</v>
      </c>
      <c r="C7" s="175" t="s">
        <v>4</v>
      </c>
      <c r="D7" s="175" t="s">
        <v>19469</v>
      </c>
      <c r="E7" s="175" t="s">
        <v>6</v>
      </c>
      <c r="F7" s="175" t="s">
        <v>7</v>
      </c>
      <c r="G7" s="175" t="s">
        <v>8</v>
      </c>
      <c r="H7" s="175" t="s">
        <v>9</v>
      </c>
      <c r="I7" s="176" t="s">
        <v>19458</v>
      </c>
      <c r="J7" s="177" t="s">
        <v>19459</v>
      </c>
      <c r="K7" s="178" t="s">
        <v>19460</v>
      </c>
      <c r="L7" s="179" t="s">
        <v>19461</v>
      </c>
      <c r="M7" s="180" t="s">
        <v>19462</v>
      </c>
      <c r="N7" s="181" t="s">
        <v>180</v>
      </c>
      <c r="O7" s="182" t="s">
        <v>19463</v>
      </c>
      <c r="P7" s="183" t="s">
        <v>187</v>
      </c>
      <c r="Q7" s="183" t="s">
        <v>188</v>
      </c>
      <c r="R7" s="184" t="s">
        <v>19464</v>
      </c>
      <c r="S7" s="184" t="s">
        <v>192</v>
      </c>
      <c r="T7" s="184" t="s">
        <v>191</v>
      </c>
      <c r="U7" s="184" t="s">
        <v>193</v>
      </c>
      <c r="V7" s="184" t="s">
        <v>19663</v>
      </c>
      <c r="W7" s="212" t="s">
        <v>19465</v>
      </c>
      <c r="X7" s="212" t="s">
        <v>19466</v>
      </c>
      <c r="Y7" s="212" t="s">
        <v>19467</v>
      </c>
      <c r="Z7" s="212" t="s">
        <v>19636</v>
      </c>
      <c r="AA7" s="137"/>
      <c r="AB7" s="141" t="s">
        <v>19468</v>
      </c>
      <c r="AD7" s="172" t="s">
        <v>19635</v>
      </c>
    </row>
    <row r="8" spans="1:30" ht="102" x14ac:dyDescent="0.2">
      <c r="A8" s="64">
        <v>1</v>
      </c>
      <c r="B8" s="65">
        <v>164689</v>
      </c>
      <c r="C8" s="66">
        <v>5504</v>
      </c>
      <c r="D8" s="65" t="s">
        <v>40</v>
      </c>
      <c r="E8" s="67" t="s">
        <v>10</v>
      </c>
      <c r="F8" s="65" t="s">
        <v>46</v>
      </c>
      <c r="G8" s="65">
        <v>2015</v>
      </c>
      <c r="H8" s="138">
        <v>10000</v>
      </c>
      <c r="I8" s="151" t="str">
        <f>VLOOKUP(J8,'mmap initial'!B:D,2,TRUE)</f>
        <v>5504.</v>
      </c>
      <c r="J8" s="152" t="str">
        <f>VLOOKUP(C8,mmap!B:D,2,TRUE)</f>
        <v>MAESTOSO XLVII-43</v>
      </c>
      <c r="K8" s="153">
        <f>VLOOKUP(J8,'mmap initial'!B:D,3,TRUE)</f>
        <v>10000</v>
      </c>
      <c r="L8" s="154">
        <f>H8-K8</f>
        <v>0</v>
      </c>
      <c r="M8" s="155">
        <f>VLOOKUP(B8,Table1[],1,TRUE)</f>
        <v>164689</v>
      </c>
      <c r="N8" s="156" t="str">
        <f>VLOOKUP(B8,Table1[],2,TRUE)</f>
        <v>8.23.07</v>
      </c>
      <c r="O8" s="157" t="str">
        <f>VLOOKUP(B8,Table1[],5,TRUE)</f>
        <v xml:space="preserve">Maestoso XLVII-43   (M 47 / 43 HB) 642019820279788
</v>
      </c>
      <c r="P8" s="157" t="str">
        <f>VLOOKUP(B8,Table1[],9,TRUE)</f>
        <v>Tara: România; Judet: BISTRIŢA-NĂSĂUD; -;   -; Nr: 45; Beclean pe Someş, str. Bistriţei</v>
      </c>
      <c r="Q8" s="156">
        <f>VLOOKUP(B8,Table1[],10,TRUE)</f>
        <v>2015</v>
      </c>
      <c r="R8" s="158">
        <f>VLOOKUP(B8,Table1[],11,TRUE)</f>
        <v>10000</v>
      </c>
      <c r="S8" s="156" t="str">
        <f>VLOOKUP(B8,Table1[],14,TRUE)</f>
        <v>HG. 118/27.02.2019;OUG.68 din 06/11/2019</v>
      </c>
      <c r="T8" s="156" t="str">
        <f>VLOOKUP(B8,Table1[],13,TRUE)</f>
        <v>in administrare</v>
      </c>
      <c r="U8" s="156" t="str">
        <f>VLOOKUP(B8,Table1[],15,TRUE)</f>
        <v>mobil</v>
      </c>
      <c r="V8" s="269" t="str">
        <f>VLOOKUP(B8,Table1[],16,TRUE)</f>
        <v xml:space="preserve"> Anul naşterii=2011 ;Sexul=armăsar montă publică ;Dangale=M 47 / 43 HB ;Microcip=642019820279788 ;Locaţia de bază=H.Beclean ;</v>
      </c>
      <c r="W8" s="66">
        <v>2011</v>
      </c>
      <c r="X8" s="205" t="s">
        <v>19471</v>
      </c>
      <c r="Y8" s="205" t="s">
        <v>19500</v>
      </c>
      <c r="Z8" s="206" t="s">
        <v>19486</v>
      </c>
      <c r="AB8" s="159" t="str">
        <f>P8</f>
        <v>Tara: România; Judet: BISTRIŢA-NĂSĂUD; -;   -; Nr: 45; Beclean pe Someş, str. Bistriţei</v>
      </c>
      <c r="AD8" s="149">
        <f>Table6[[#This Row],[Valoare de inventar]]-Table6[[#This Row],[Valore IC]]</f>
        <v>0</v>
      </c>
    </row>
    <row r="9" spans="1:30" ht="38.25" x14ac:dyDescent="0.2">
      <c r="A9" s="5">
        <v>2</v>
      </c>
      <c r="B9" s="6">
        <v>148704</v>
      </c>
      <c r="C9" s="7">
        <v>512846</v>
      </c>
      <c r="D9" s="6" t="s">
        <v>41</v>
      </c>
      <c r="E9" s="8" t="s">
        <v>151</v>
      </c>
      <c r="F9" s="6" t="s">
        <v>47</v>
      </c>
      <c r="G9" s="6">
        <v>2003</v>
      </c>
      <c r="H9" s="139">
        <v>7600</v>
      </c>
      <c r="I9" s="160" t="str">
        <f>VLOOKUP(J9,'mmap initial'!B:D,2,TRUE)</f>
        <v>148704.</v>
      </c>
      <c r="J9" s="161" t="s">
        <v>151</v>
      </c>
      <c r="K9" s="162">
        <f>VLOOKUP(J9,'mmap initial'!B:D,3,TRUE)</f>
        <v>7600</v>
      </c>
      <c r="L9" s="163">
        <f t="shared" ref="L9:L72" si="0">H9-K9</f>
        <v>0</v>
      </c>
      <c r="M9" s="164">
        <f>VLOOKUP(B9,Table1[],1,TRUE)</f>
        <v>148704</v>
      </c>
      <c r="N9" s="165" t="str">
        <f>VLOOKUP(B9,Table1[],2,TRUE)</f>
        <v>8.23.11</v>
      </c>
      <c r="O9" s="166" t="str">
        <f>VLOOKUP(B9,Table1[],5,TRUE)</f>
        <v>ARMASAR MONTA PUBLICA DEP.PG.5 CARLOS</v>
      </c>
      <c r="P9" s="166" t="str">
        <f>VLOOKUP(B9,Table1[],9,TRUE)</f>
        <v>Tara: România; Judet: BUZĂU; -;   -; Nr: -;</v>
      </c>
      <c r="Q9" s="165">
        <f>VLOOKUP(B9,Table1[],10,TRUE)</f>
        <v>2003</v>
      </c>
      <c r="R9" s="167">
        <f>VLOOKUP(B9,Table1[],11,TRUE)</f>
        <v>7600</v>
      </c>
      <c r="S9" s="165" t="str">
        <f>VLOOKUP(B9,Table1[],14,TRUE)</f>
        <v>OUG 139/2002;;OUG.1 din 04/01/2017;OUG.68 din 06/11/2019</v>
      </c>
      <c r="T9" s="165" t="str">
        <f>VLOOKUP(B9,Table1[],13,TRUE)</f>
        <v>in administrare</v>
      </c>
      <c r="U9" s="165" t="str">
        <f>VLOOKUP(B9,Table1[],15,TRUE)</f>
        <v>mobil</v>
      </c>
      <c r="V9" s="165" t="str">
        <f>VLOOKUP(B9,Table1[],16,TRUE)</f>
        <v>CAL</v>
      </c>
      <c r="W9" s="207">
        <v>2000</v>
      </c>
      <c r="X9" s="208" t="s">
        <v>19471</v>
      </c>
      <c r="Y9" s="208" t="s">
        <v>19658</v>
      </c>
      <c r="Z9" s="209" t="s">
        <v>19491</v>
      </c>
      <c r="AB9" s="168" t="str">
        <f t="shared" ref="AB9:AB72" si="1">P9</f>
        <v>Tara: România; Judet: BUZĂU; -;   -; Nr: -;</v>
      </c>
      <c r="AD9" s="149">
        <f>Table6[[#This Row],[Valoare de inventar]]-Table6[[#This Row],[Valore IC]]</f>
        <v>0</v>
      </c>
    </row>
    <row r="10" spans="1:30" x14ac:dyDescent="0.2">
      <c r="A10" s="5">
        <v>3</v>
      </c>
      <c r="B10" s="6" t="s">
        <v>45</v>
      </c>
      <c r="C10" s="7">
        <v>512977</v>
      </c>
      <c r="D10" s="6" t="s">
        <v>42</v>
      </c>
      <c r="E10" s="8" t="s">
        <v>11</v>
      </c>
      <c r="F10" s="6" t="s">
        <v>47</v>
      </c>
      <c r="G10" s="6">
        <v>2019</v>
      </c>
      <c r="H10" s="139">
        <v>9400</v>
      </c>
      <c r="I10" s="160" t="str">
        <f>VLOOKUP(J10,'mmap initial'!B:D,2,TRUE)</f>
        <v>512977</v>
      </c>
      <c r="J10" s="161" t="str">
        <f>VLOOKUP(C10,mmap!B:D,2,TRUE)</f>
        <v>ARGILA , 2015, F,9  C - BZ, CISLAU</v>
      </c>
      <c r="K10" s="162">
        <f>VLOOKUP(J10,'mmap initial'!B:D,3,TRUE)</f>
        <v>9400</v>
      </c>
      <c r="L10" s="163">
        <f t="shared" si="0"/>
        <v>0</v>
      </c>
      <c r="M10" s="164"/>
      <c r="N10" s="165"/>
      <c r="O10" s="166"/>
      <c r="P10" s="166"/>
      <c r="Q10" s="165"/>
      <c r="R10" s="167"/>
      <c r="S10" s="165"/>
      <c r="T10" s="165"/>
      <c r="U10" s="165"/>
      <c r="V10" s="165"/>
      <c r="W10" s="207"/>
      <c r="X10" s="208"/>
      <c r="Y10" s="208"/>
      <c r="Z10" s="209" t="s">
        <v>19491</v>
      </c>
      <c r="AB10" s="168">
        <f t="shared" si="1"/>
        <v>0</v>
      </c>
      <c r="AD10" s="149">
        <f>Table6[[#This Row],[Valoare de inventar]]-Table6[[#This Row],[Valore IC]]</f>
        <v>9400</v>
      </c>
    </row>
    <row r="11" spans="1:30" ht="38.25" x14ac:dyDescent="0.2">
      <c r="A11" s="5">
        <v>4</v>
      </c>
      <c r="B11" s="6">
        <v>156972</v>
      </c>
      <c r="C11" s="7">
        <v>512748</v>
      </c>
      <c r="D11" s="6" t="s">
        <v>42</v>
      </c>
      <c r="E11" s="8" t="s">
        <v>15344</v>
      </c>
      <c r="F11" s="6" t="s">
        <v>47</v>
      </c>
      <c r="G11" s="6">
        <v>2010</v>
      </c>
      <c r="H11" s="139">
        <v>10300</v>
      </c>
      <c r="I11" s="160" t="str">
        <f>VLOOKUP(J11,'mmap initial'!B:D,2,TRUE)</f>
        <v>156972.</v>
      </c>
      <c r="J11" s="161" t="s">
        <v>15344</v>
      </c>
      <c r="K11" s="162">
        <f>VLOOKUP(J11,'mmap initial'!B:D,3,TRUE)</f>
        <v>10300</v>
      </c>
      <c r="L11" s="163">
        <f t="shared" si="0"/>
        <v>0</v>
      </c>
      <c r="M11" s="164">
        <f>VLOOKUP(B11,Table1[],1,TRUE)</f>
        <v>156972</v>
      </c>
      <c r="N11" s="165" t="str">
        <f>VLOOKUP(B11,Table1[],2,TRUE)</f>
        <v>8.23.10</v>
      </c>
      <c r="O11" s="166" t="str">
        <f>VLOOKUP(B11,Table1[],5,TRUE)</f>
        <v xml:space="preserve"> Adorata/10 C-Tz</v>
      </c>
      <c r="P11" s="166" t="str">
        <f>VLOOKUP(B11,Table1[],9,TRUE)</f>
        <v>Tara: România; Judet: BUZĂU; -;   -; Nr: -;</v>
      </c>
      <c r="Q11" s="165">
        <f>VLOOKUP(B11,Table1[],10,TRUE)</f>
        <v>2010</v>
      </c>
      <c r="R11" s="167">
        <f>VLOOKUP(B11,Table1[],11,TRUE)</f>
        <v>10300</v>
      </c>
      <c r="S11" s="165" t="str">
        <f>VLOOKUP(B11,Table1[],14,TRUE)</f>
        <v>Hg 127/03.04.2012;OUG.1 din 04/01/2017;OUG.68 din 06/11/2019</v>
      </c>
      <c r="T11" s="165" t="str">
        <f>VLOOKUP(B11,Table1[],13,TRUE)</f>
        <v>in administrare</v>
      </c>
      <c r="U11" s="165" t="str">
        <f>VLOOKUP(B11,Table1[],15,TRUE)</f>
        <v>mobil</v>
      </c>
      <c r="V11" s="165" t="str">
        <f>VLOOKUP(B11,Table1[],16,TRUE)</f>
        <v>Sex:I.M.; anul nasterii:2007; locatia de baza:H Cislau</v>
      </c>
      <c r="W11" s="207">
        <v>2007</v>
      </c>
      <c r="X11" s="208" t="s">
        <v>19473</v>
      </c>
      <c r="Y11" s="208" t="s">
        <v>19501</v>
      </c>
      <c r="Z11" s="209" t="s">
        <v>19491</v>
      </c>
      <c r="AB11" s="168" t="str">
        <f t="shared" si="1"/>
        <v>Tara: România; Judet: BUZĂU; -;   -; Nr: -;</v>
      </c>
      <c r="AD11" s="149">
        <f>Table6[[#This Row],[Valoare de inventar]]-Table6[[#This Row],[Valore IC]]</f>
        <v>0</v>
      </c>
    </row>
    <row r="12" spans="1:30" ht="63.75" x14ac:dyDescent="0.2">
      <c r="A12" s="5">
        <v>5</v>
      </c>
      <c r="B12" s="6">
        <v>159233</v>
      </c>
      <c r="C12" s="7">
        <v>512821</v>
      </c>
      <c r="D12" s="6" t="s">
        <v>42</v>
      </c>
      <c r="E12" s="8" t="s">
        <v>13</v>
      </c>
      <c r="F12" s="6" t="s">
        <v>47</v>
      </c>
      <c r="G12" s="6">
        <v>2012</v>
      </c>
      <c r="H12" s="139">
        <v>10300</v>
      </c>
      <c r="I12" s="160" t="str">
        <f>VLOOKUP(J12,'mmap initial'!B:D,2,TRUE)</f>
        <v>159233.</v>
      </c>
      <c r="J12" s="161" t="s">
        <v>15444</v>
      </c>
      <c r="K12" s="162">
        <f>VLOOKUP(J12,'mmap initial'!B:D,3,TRUE)</f>
        <v>10300</v>
      </c>
      <c r="L12" s="163">
        <f t="shared" si="0"/>
        <v>0</v>
      </c>
      <c r="M12" s="164">
        <f>VLOOKUP(B12,Table1[],1,TRUE)</f>
        <v>159233</v>
      </c>
      <c r="N12" s="165" t="str">
        <f>VLOOKUP(B12,Table1[],2,TRUE)</f>
        <v>8.23.10</v>
      </c>
      <c r="O12" s="166" t="str">
        <f>VLOOKUP(B12,Table1[],5,TRUE)</f>
        <v>Aventura (24C/Tz)</v>
      </c>
      <c r="P12" s="166" t="str">
        <f>VLOOKUP(B12,Table1[],9,TRUE)</f>
        <v>Tara: România; Judet: BUZĂU;Com Cislău;   -; Nr: 2; Aleea Armatei</v>
      </c>
      <c r="Q12" s="165">
        <f>VLOOKUP(B12,Table1[],10,TRUE)</f>
        <v>2012</v>
      </c>
      <c r="R12" s="167">
        <f>VLOOKUP(B12,Table1[],11,TRUE)</f>
        <v>10300</v>
      </c>
      <c r="S12" s="165" t="str">
        <f>VLOOKUP(B12,Table1[],14,TRUE)</f>
        <v>HG 598/14-AUG-13;OUG.1 din 04/01/2017;OUG.68 din 06/11/2019</v>
      </c>
      <c r="T12" s="165" t="str">
        <f>VLOOKUP(B12,Table1[],13,TRUE)</f>
        <v>in administrare</v>
      </c>
      <c r="U12" s="165" t="str">
        <f>VLOOKUP(B12,Table1[],15,TRUE)</f>
        <v>mobil</v>
      </c>
      <c r="V12" s="165" t="str">
        <f>VLOOKUP(B12,Table1[],16,TRUE)</f>
        <v xml:space="preserve"> Subrasa= ;Anul naşterii=2009 ;Sexul=iapa mama ;Locaţia de bază=H Cislau ;</v>
      </c>
      <c r="W12" s="207">
        <v>2009</v>
      </c>
      <c r="X12" s="208" t="s">
        <v>19473</v>
      </c>
      <c r="Y12" s="208" t="s">
        <v>19502</v>
      </c>
      <c r="Z12" s="209" t="s">
        <v>19491</v>
      </c>
      <c r="AB12" s="168" t="str">
        <f t="shared" si="1"/>
        <v>Tara: România; Judet: BUZĂU;Com Cislău;   -; Nr: 2; Aleea Armatei</v>
      </c>
      <c r="AD12" s="149">
        <f>Table6[[#This Row],[Valoare de inventar]]-Table6[[#This Row],[Valore IC]]</f>
        <v>0</v>
      </c>
    </row>
    <row r="13" spans="1:30" ht="38.25" x14ac:dyDescent="0.2">
      <c r="A13" s="5">
        <v>6</v>
      </c>
      <c r="B13" s="6">
        <v>156950</v>
      </c>
      <c r="C13" s="7">
        <v>512741</v>
      </c>
      <c r="D13" s="6" t="s">
        <v>42</v>
      </c>
      <c r="E13" s="8" t="s">
        <v>14</v>
      </c>
      <c r="F13" s="6" t="s">
        <v>47</v>
      </c>
      <c r="G13" s="6">
        <v>2010</v>
      </c>
      <c r="H13" s="139">
        <v>9400</v>
      </c>
      <c r="I13" s="160" t="str">
        <f>VLOOKUP(J13,'mmap initial'!B:D,2,TRUE)</f>
        <v>156950.</v>
      </c>
      <c r="J13" s="161" t="s">
        <v>14</v>
      </c>
      <c r="K13" s="162">
        <f>VLOOKUP(J13,'mmap initial'!B:D,3,TRUE)</f>
        <v>9400</v>
      </c>
      <c r="L13" s="163">
        <f t="shared" si="0"/>
        <v>0</v>
      </c>
      <c r="M13" s="164">
        <f>VLOOKUP(B13,Table1[],1,TRUE)</f>
        <v>156950</v>
      </c>
      <c r="N13" s="165" t="str">
        <f>VLOOKUP(B13,Table1[],2,TRUE)</f>
        <v>8.23.10</v>
      </c>
      <c r="O13" s="166" t="str">
        <f>VLOOKUP(B13,Table1[],5,TRUE)</f>
        <v xml:space="preserve"> Dilema/59 C-SG</v>
      </c>
      <c r="P13" s="166" t="str">
        <f>VLOOKUP(B13,Table1[],9,TRUE)</f>
        <v>Tara: România; Judet: BUZĂU; -;   -; Nr: -;</v>
      </c>
      <c r="Q13" s="165">
        <f>VLOOKUP(B13,Table1[],10,TRUE)</f>
        <v>2010</v>
      </c>
      <c r="R13" s="167">
        <f>VLOOKUP(B13,Table1[],11,TRUE)</f>
        <v>9400</v>
      </c>
      <c r="S13" s="165" t="str">
        <f>VLOOKUP(B13,Table1[],14,TRUE)</f>
        <v>Hg 127/03.04.2012;OUG.1 din 04/01/2017;OUG.68 din 06/11/2019</v>
      </c>
      <c r="T13" s="165" t="str">
        <f>VLOOKUP(B13,Table1[],13,TRUE)</f>
        <v>in administrare</v>
      </c>
      <c r="U13" s="165" t="str">
        <f>VLOOKUP(B13,Table1[],15,TRUE)</f>
        <v>mobil</v>
      </c>
      <c r="V13" s="165" t="str">
        <f>VLOOKUP(B13,Table1[],16,TRUE)</f>
        <v>Sex:I.M.; anul nasterii:2006; locatia de baza:H Cislau</v>
      </c>
      <c r="W13" s="207">
        <v>2006</v>
      </c>
      <c r="X13" s="208" t="s">
        <v>19473</v>
      </c>
      <c r="Y13" s="208" t="s">
        <v>19712</v>
      </c>
      <c r="Z13" s="209" t="s">
        <v>19491</v>
      </c>
      <c r="AB13" s="168" t="str">
        <f t="shared" si="1"/>
        <v>Tara: România; Judet: BUZĂU; -;   -; Nr: -;</v>
      </c>
      <c r="AD13" s="149">
        <f>Table6[[#This Row],[Valoare de inventar]]-Table6[[#This Row],[Valore IC]]</f>
        <v>0</v>
      </c>
    </row>
    <row r="14" spans="1:30" ht="38.25" x14ac:dyDescent="0.2">
      <c r="A14" s="5">
        <v>7</v>
      </c>
      <c r="B14" s="6">
        <v>156946</v>
      </c>
      <c r="C14" s="7">
        <v>512738</v>
      </c>
      <c r="D14" s="6" t="s">
        <v>42</v>
      </c>
      <c r="E14" s="8" t="s">
        <v>16123</v>
      </c>
      <c r="F14" s="6" t="s">
        <v>47</v>
      </c>
      <c r="G14" s="6">
        <v>2009</v>
      </c>
      <c r="H14" s="139">
        <v>10300</v>
      </c>
      <c r="I14" s="160" t="str">
        <f>VLOOKUP(J14,'mmap initial'!B:D,2,TRUE)</f>
        <v>156946.</v>
      </c>
      <c r="J14" s="161" t="s">
        <v>16123</v>
      </c>
      <c r="K14" s="162">
        <f>VLOOKUP(J14,'mmap initial'!B:D,3,TRUE)</f>
        <v>10300</v>
      </c>
      <c r="L14" s="163">
        <f t="shared" si="0"/>
        <v>0</v>
      </c>
      <c r="M14" s="164">
        <f>VLOOKUP(B14,Table1[],1,TRUE)</f>
        <v>156946</v>
      </c>
      <c r="N14" s="165" t="str">
        <f>VLOOKUP(B14,Table1[],2,TRUE)</f>
        <v>8.23.10</v>
      </c>
      <c r="O14" s="166" t="str">
        <f>VLOOKUP(B14,Table1[],5,TRUE)</f>
        <v xml:space="preserve"> Hadia/54 C-SG</v>
      </c>
      <c r="P14" s="166" t="str">
        <f>VLOOKUP(B14,Table1[],9,TRUE)</f>
        <v>Tara: România; Judet: BUZĂU; -;   -; Nr: -;</v>
      </c>
      <c r="Q14" s="165">
        <f>VLOOKUP(B14,Table1[],10,TRUE)</f>
        <v>2009</v>
      </c>
      <c r="R14" s="167">
        <f>VLOOKUP(B14,Table1[],11,TRUE)</f>
        <v>10300</v>
      </c>
      <c r="S14" s="165" t="str">
        <f>VLOOKUP(B14,Table1[],14,TRUE)</f>
        <v>Hg 127/03.04.2012;OUG.1 din 04/01/2017;OUG.68 din 06/11/2019</v>
      </c>
      <c r="T14" s="165" t="str">
        <f>VLOOKUP(B14,Table1[],13,TRUE)</f>
        <v>in administrare</v>
      </c>
      <c r="U14" s="165" t="str">
        <f>VLOOKUP(B14,Table1[],15,TRUE)</f>
        <v>mobil</v>
      </c>
      <c r="V14" s="165" t="str">
        <f>VLOOKUP(B14,Table1[],16,TRUE)</f>
        <v>Sex:I.M.; anul nasterii:2005; locatia de baza:H Cislau</v>
      </c>
      <c r="W14" s="207">
        <v>2005</v>
      </c>
      <c r="X14" s="208" t="s">
        <v>19473</v>
      </c>
      <c r="Y14" s="208" t="s">
        <v>19503</v>
      </c>
      <c r="Z14" s="209" t="s">
        <v>19491</v>
      </c>
      <c r="AB14" s="168" t="str">
        <f t="shared" si="1"/>
        <v>Tara: România; Judet: BUZĂU; -;   -; Nr: -;</v>
      </c>
      <c r="AD14" s="149">
        <f>Table6[[#This Row],[Valoare de inventar]]-Table6[[#This Row],[Valore IC]]</f>
        <v>0</v>
      </c>
    </row>
    <row r="15" spans="1:30" ht="38.25" x14ac:dyDescent="0.2">
      <c r="A15" s="5">
        <v>8</v>
      </c>
      <c r="B15" s="6">
        <v>156974</v>
      </c>
      <c r="C15" s="7">
        <v>512751</v>
      </c>
      <c r="D15" s="6" t="s">
        <v>42</v>
      </c>
      <c r="E15" s="8" t="s">
        <v>16</v>
      </c>
      <c r="F15" s="6" t="s">
        <v>47</v>
      </c>
      <c r="G15" s="6">
        <v>2010</v>
      </c>
      <c r="H15" s="139">
        <v>9400</v>
      </c>
      <c r="I15" s="160" t="str">
        <f>VLOOKUP(J15,'mmap initial'!B:D,2,TRUE)</f>
        <v>156974.</v>
      </c>
      <c r="J15" s="161" t="s">
        <v>16</v>
      </c>
      <c r="K15" s="162">
        <f>VLOOKUP(J15,'mmap initial'!B:D,3,TRUE)</f>
        <v>9400</v>
      </c>
      <c r="L15" s="163">
        <f t="shared" si="0"/>
        <v>0</v>
      </c>
      <c r="M15" s="164">
        <f>VLOOKUP(B15,Table1[],1,TRUE)</f>
        <v>156974</v>
      </c>
      <c r="N15" s="165" t="str">
        <f>VLOOKUP(B15,Table1[],2,TRUE)</f>
        <v>8.23.10</v>
      </c>
      <c r="O15" s="166" t="str">
        <f>VLOOKUP(B15,Table1[],5,TRUE)</f>
        <v xml:space="preserve"> Lisa/9 C-Tz</v>
      </c>
      <c r="P15" s="166" t="str">
        <f>VLOOKUP(B15,Table1[],9,TRUE)</f>
        <v>Tara: România; Judet: BUZĂU; -;   -; Nr: -;</v>
      </c>
      <c r="Q15" s="165">
        <f>VLOOKUP(B15,Table1[],10,TRUE)</f>
        <v>2010</v>
      </c>
      <c r="R15" s="167">
        <f>VLOOKUP(B15,Table1[],11,TRUE)</f>
        <v>9400</v>
      </c>
      <c r="S15" s="165" t="str">
        <f>VLOOKUP(B15,Table1[],14,TRUE)</f>
        <v>Hg 127/03.04.2012;OUG.1 din 04/01/2017;OUG.68 din 06/11/2019</v>
      </c>
      <c r="T15" s="165" t="str">
        <f>VLOOKUP(B15,Table1[],13,TRUE)</f>
        <v>in administrare</v>
      </c>
      <c r="U15" s="165" t="str">
        <f>VLOOKUP(B15,Table1[],15,TRUE)</f>
        <v>mobil</v>
      </c>
      <c r="V15" s="165" t="str">
        <f>VLOOKUP(B15,Table1[],16,TRUE)</f>
        <v>Sex:I.M.; anul nasterii:2007; locatia de baza:H Cislau</v>
      </c>
      <c r="W15" s="207">
        <v>2007</v>
      </c>
      <c r="X15" s="208" t="s">
        <v>19473</v>
      </c>
      <c r="Y15" s="208" t="s">
        <v>19504</v>
      </c>
      <c r="Z15" s="209" t="s">
        <v>19491</v>
      </c>
      <c r="AB15" s="168" t="str">
        <f t="shared" si="1"/>
        <v>Tara: România; Judet: BUZĂU; -;   -; Nr: -;</v>
      </c>
      <c r="AD15" s="149">
        <f>Table6[[#This Row],[Valoare de inventar]]-Table6[[#This Row],[Valore IC]]</f>
        <v>0</v>
      </c>
    </row>
    <row r="16" spans="1:30" ht="38.25" x14ac:dyDescent="0.2">
      <c r="A16" s="5">
        <v>9</v>
      </c>
      <c r="B16" s="6">
        <v>156977</v>
      </c>
      <c r="C16" s="7">
        <v>512755</v>
      </c>
      <c r="D16" s="6" t="s">
        <v>42</v>
      </c>
      <c r="E16" s="8" t="s">
        <v>17219</v>
      </c>
      <c r="F16" s="6" t="s">
        <v>47</v>
      </c>
      <c r="G16" s="6">
        <v>2010</v>
      </c>
      <c r="H16" s="139">
        <v>9400</v>
      </c>
      <c r="I16" s="160" t="str">
        <f>VLOOKUP(J16,'mmap initial'!B:D,2,TRUE)</f>
        <v>156977.</v>
      </c>
      <c r="J16" s="161" t="s">
        <v>17219</v>
      </c>
      <c r="K16" s="162">
        <f>VLOOKUP(J16,'mmap initial'!B:D,3,TRUE)</f>
        <v>9400</v>
      </c>
      <c r="L16" s="163">
        <f t="shared" si="0"/>
        <v>0</v>
      </c>
      <c r="M16" s="164">
        <f>VLOOKUP(B16,Table1[],1,TRUE)</f>
        <v>156977</v>
      </c>
      <c r="N16" s="165" t="str">
        <f>VLOOKUP(B16,Table1[],2,TRUE)</f>
        <v>8.23.10</v>
      </c>
      <c r="O16" s="166" t="str">
        <f>VLOOKUP(B16,Table1[],5,TRUE)</f>
        <v xml:space="preserve"> Troia/6 C-Va</v>
      </c>
      <c r="P16" s="166" t="str">
        <f>VLOOKUP(B16,Table1[],9,TRUE)</f>
        <v>Tara: România; Judet: BUZĂU; -;   -; Nr: -;</v>
      </c>
      <c r="Q16" s="165">
        <f>VLOOKUP(B16,Table1[],10,TRUE)</f>
        <v>2010</v>
      </c>
      <c r="R16" s="167">
        <f>VLOOKUP(B16,Table1[],11,TRUE)</f>
        <v>9400</v>
      </c>
      <c r="S16" s="165" t="str">
        <f>VLOOKUP(B16,Table1[],14,TRUE)</f>
        <v>Hg 127/03.04.2012;OUG.1 din 04/01/2017;OUG.68 din 06/11/2019</v>
      </c>
      <c r="T16" s="165" t="str">
        <f>VLOOKUP(B16,Table1[],13,TRUE)</f>
        <v>in administrare</v>
      </c>
      <c r="U16" s="165" t="str">
        <f>VLOOKUP(B16,Table1[],15,TRUE)</f>
        <v>mobil</v>
      </c>
      <c r="V16" s="165" t="str">
        <f>VLOOKUP(B16,Table1[],16,TRUE)</f>
        <v>Sex:I.M.; anul nasterii:2007; locatia de baza:H Cislau</v>
      </c>
      <c r="W16" s="207">
        <v>2007</v>
      </c>
      <c r="X16" s="208" t="s">
        <v>19473</v>
      </c>
      <c r="Y16" s="208" t="s">
        <v>19661</v>
      </c>
      <c r="Z16" s="209" t="s">
        <v>19491</v>
      </c>
      <c r="AB16" s="168" t="str">
        <f t="shared" si="1"/>
        <v>Tara: România; Judet: BUZĂU; -;   -; Nr: -;</v>
      </c>
      <c r="AD16" s="149">
        <f>Table6[[#This Row],[Valoare de inventar]]-Table6[[#This Row],[Valore IC]]</f>
        <v>0</v>
      </c>
    </row>
    <row r="17" spans="1:30" ht="63.75" x14ac:dyDescent="0.2">
      <c r="A17" s="5">
        <v>10</v>
      </c>
      <c r="B17" s="6">
        <v>159462</v>
      </c>
      <c r="C17" s="7">
        <v>512844</v>
      </c>
      <c r="D17" s="6" t="s">
        <v>42</v>
      </c>
      <c r="E17" s="8" t="s">
        <v>19505</v>
      </c>
      <c r="F17" s="6" t="s">
        <v>47</v>
      </c>
      <c r="G17" s="6">
        <v>2013</v>
      </c>
      <c r="H17" s="139">
        <v>9400</v>
      </c>
      <c r="I17" s="160" t="str">
        <f>VLOOKUP(J17,'mmap initial'!B:D,2,TRUE)</f>
        <v>159462.</v>
      </c>
      <c r="J17" s="161" t="s">
        <v>15661</v>
      </c>
      <c r="K17" s="162">
        <f>VLOOKUP(J17,'mmap initial'!B:D,3,TRUE)</f>
        <v>9400</v>
      </c>
      <c r="L17" s="163">
        <f t="shared" si="0"/>
        <v>0</v>
      </c>
      <c r="M17" s="164">
        <f>VLOOKUP(B17,Table1[],1,TRUE)</f>
        <v>159462</v>
      </c>
      <c r="N17" s="165" t="str">
        <f>VLOOKUP(B17,Table1[],2,TRUE)</f>
        <v>8.23.10</v>
      </c>
      <c r="O17" s="166" t="str">
        <f>VLOOKUP(B17,Table1[],5,TRUE)</f>
        <v>Devita (19 C-Va)/642019820105499</v>
      </c>
      <c r="P17" s="166" t="str">
        <f>VLOOKUP(B17,Table1[],9,TRUE)</f>
        <v>Tara: România; Judet: BUZĂU;Com Cislău;   -; Nr: 2; Aleea Armatei</v>
      </c>
      <c r="Q17" s="165">
        <f>VLOOKUP(B17,Table1[],10,TRUE)</f>
        <v>2013</v>
      </c>
      <c r="R17" s="167">
        <f>VLOOKUP(B17,Table1[],11,TRUE)</f>
        <v>9400</v>
      </c>
      <c r="S17" s="165" t="str">
        <f>VLOOKUP(B17,Table1[],14,TRUE)</f>
        <v>HG 240/02-APR-14;OUG.1 din 04/01/2017;OUG.68 din 06/11/2019</v>
      </c>
      <c r="T17" s="165" t="str">
        <f>VLOOKUP(B17,Table1[],13,TRUE)</f>
        <v>in administrare</v>
      </c>
      <c r="U17" s="165" t="str">
        <f>VLOOKUP(B17,Table1[],15,TRUE)</f>
        <v>mobil</v>
      </c>
      <c r="V17" s="165" t="str">
        <f>VLOOKUP(B17,Table1[],16,TRUE)</f>
        <v xml:space="preserve"> Subrasa= ;Anul naşterii=2010 ;Sexul=iapa mama ;Locaţia de bază=H. Cislau ;</v>
      </c>
      <c r="W17" s="207">
        <v>2010</v>
      </c>
      <c r="X17" s="208" t="s">
        <v>19473</v>
      </c>
      <c r="Y17" s="208" t="s">
        <v>19506</v>
      </c>
      <c r="Z17" s="209" t="s">
        <v>19491</v>
      </c>
      <c r="AB17" s="168" t="str">
        <f t="shared" si="1"/>
        <v>Tara: România; Judet: BUZĂU;Com Cislău;   -; Nr: 2; Aleea Armatei</v>
      </c>
      <c r="AD17" s="149">
        <f>Table6[[#This Row],[Valoare de inventar]]-Table6[[#This Row],[Valore IC]]</f>
        <v>0</v>
      </c>
    </row>
    <row r="18" spans="1:30" ht="38.25" x14ac:dyDescent="0.2">
      <c r="A18" s="5">
        <v>11</v>
      </c>
      <c r="B18" s="6">
        <v>156955</v>
      </c>
      <c r="C18" s="7">
        <v>512746</v>
      </c>
      <c r="D18" s="6" t="s">
        <v>42</v>
      </c>
      <c r="E18" s="8" t="s">
        <v>19</v>
      </c>
      <c r="F18" s="6" t="s">
        <v>47</v>
      </c>
      <c r="G18" s="6">
        <v>2010</v>
      </c>
      <c r="H18" s="139">
        <v>9400</v>
      </c>
      <c r="I18" s="160" t="str">
        <f>VLOOKUP(J18,'mmap initial'!B:D,2,TRUE)</f>
        <v>156955.</v>
      </c>
      <c r="J18" s="161" t="s">
        <v>19</v>
      </c>
      <c r="K18" s="162">
        <f>VLOOKUP(J18,'mmap initial'!B:D,3,TRUE)</f>
        <v>9400</v>
      </c>
      <c r="L18" s="163">
        <f t="shared" si="0"/>
        <v>0</v>
      </c>
      <c r="M18" s="164">
        <f>VLOOKUP(B18,Table1[],1,TRUE)</f>
        <v>156955</v>
      </c>
      <c r="N18" s="165" t="str">
        <f>VLOOKUP(B18,Table1[],2,TRUE)</f>
        <v>8.23.10</v>
      </c>
      <c r="O18" s="166" t="str">
        <f>VLOOKUP(B18,Table1[],5,TRUE)</f>
        <v xml:space="preserve"> Tura/57 C- SG</v>
      </c>
      <c r="P18" s="166" t="str">
        <f>VLOOKUP(B18,Table1[],9,TRUE)</f>
        <v>Tara: România; Judet: BUZĂU; -;   -; Nr: -;</v>
      </c>
      <c r="Q18" s="165">
        <f>VLOOKUP(B18,Table1[],10,TRUE)</f>
        <v>2010</v>
      </c>
      <c r="R18" s="167">
        <f>VLOOKUP(B18,Table1[],11,TRUE)</f>
        <v>9400</v>
      </c>
      <c r="S18" s="165" t="str">
        <f>VLOOKUP(B18,Table1[],14,TRUE)</f>
        <v>Hg 127/03.04.2012;OUG.1 din 04/01/2017;OUG.68 din 06/11/2019</v>
      </c>
      <c r="T18" s="165" t="str">
        <f>VLOOKUP(B18,Table1[],13,TRUE)</f>
        <v>in administrare</v>
      </c>
      <c r="U18" s="165" t="str">
        <f>VLOOKUP(B18,Table1[],15,TRUE)</f>
        <v>mobil</v>
      </c>
      <c r="V18" s="165" t="str">
        <f>VLOOKUP(B18,Table1[],16,TRUE)</f>
        <v>Sex:I.M.; anul nasterii:2006; locatia de baza:H Cislau</v>
      </c>
      <c r="W18" s="207">
        <v>2006</v>
      </c>
      <c r="X18" s="208" t="s">
        <v>19473</v>
      </c>
      <c r="Y18" s="208" t="s">
        <v>19507</v>
      </c>
      <c r="Z18" s="209" t="s">
        <v>19491</v>
      </c>
      <c r="AB18" s="168" t="str">
        <f t="shared" si="1"/>
        <v>Tara: România; Judet: BUZĂU; -;   -; Nr: -;</v>
      </c>
      <c r="AD18" s="149">
        <f>Table6[[#This Row],[Valoare de inventar]]-Table6[[#This Row],[Valore IC]]</f>
        <v>0</v>
      </c>
    </row>
    <row r="19" spans="1:30" ht="76.5" x14ac:dyDescent="0.2">
      <c r="A19" s="5">
        <v>12</v>
      </c>
      <c r="B19" s="6">
        <v>164696</v>
      </c>
      <c r="C19" s="7">
        <v>512886</v>
      </c>
      <c r="D19" s="6" t="s">
        <v>42</v>
      </c>
      <c r="E19" s="8" t="s">
        <v>19508</v>
      </c>
      <c r="F19" s="6" t="s">
        <v>47</v>
      </c>
      <c r="G19" s="6">
        <v>2015</v>
      </c>
      <c r="H19" s="139">
        <v>9400</v>
      </c>
      <c r="I19" s="160" t="str">
        <f>VLOOKUP(J19,'mmap initial'!B:D,2,TRUE)</f>
        <v>512886.</v>
      </c>
      <c r="J19" s="161" t="str">
        <f>VLOOKUP(C19,mmap!B:D,2,TRUE)</f>
        <v>MELVA 28C-VA</v>
      </c>
      <c r="K19" s="162">
        <f>VLOOKUP(J19,'mmap initial'!B:D,3,TRUE)</f>
        <v>9400</v>
      </c>
      <c r="L19" s="163">
        <f t="shared" si="0"/>
        <v>0</v>
      </c>
      <c r="M19" s="164">
        <f>VLOOKUP(B19,Table1[],1,TRUE)</f>
        <v>164696</v>
      </c>
      <c r="N19" s="165" t="str">
        <f>VLOOKUP(B19,Table1[],2,TRUE)</f>
        <v>8.23.10</v>
      </c>
      <c r="O19" s="166" t="str">
        <f>VLOOKUP(B19,Table1[],5,TRUE)</f>
        <v>Melva  (28 C / Va) 642019820088829</v>
      </c>
      <c r="P19" s="166" t="str">
        <f>VLOOKUP(B19,Table1[],9,TRUE)</f>
        <v>Tara: România; Judet: BUZĂU;Com Cislău;   -; Nr: 2; Aleea Armatei</v>
      </c>
      <c r="Q19" s="165">
        <f>VLOOKUP(B19,Table1[],10,TRUE)</f>
        <v>2015</v>
      </c>
      <c r="R19" s="167">
        <f>VLOOKUP(B19,Table1[],11,TRUE)</f>
        <v>9400</v>
      </c>
      <c r="S19" s="165" t="str">
        <f>VLOOKUP(B19,Table1[],14,TRUE)</f>
        <v>HG. 118/27.02.2019;OUG.68 din 06/11/2019</v>
      </c>
      <c r="T19" s="165" t="str">
        <f>VLOOKUP(B19,Table1[],13,TRUE)</f>
        <v>in administrare</v>
      </c>
      <c r="U19" s="165" t="str">
        <f>VLOOKUP(B19,Table1[],15,TRUE)</f>
        <v>mobil</v>
      </c>
      <c r="V19" s="165" t="str">
        <f>VLOOKUP(B19,Table1[],16,TRUE)</f>
        <v xml:space="preserve"> Anul naşterii=2012 ;Sexul=iapă mamă ;Dangale=28 C / Va ;Microcip=642019820088829 ;Locaţia de bază=H.Cislău ;</v>
      </c>
      <c r="W19" s="207">
        <v>2012</v>
      </c>
      <c r="X19" s="208" t="s">
        <v>19473</v>
      </c>
      <c r="Y19" s="208" t="s">
        <v>19509</v>
      </c>
      <c r="Z19" s="209" t="s">
        <v>19491</v>
      </c>
      <c r="AB19" s="168" t="str">
        <f t="shared" si="1"/>
        <v>Tara: România; Judet: BUZĂU;Com Cislău;   -; Nr: 2; Aleea Armatei</v>
      </c>
      <c r="AD19" s="149">
        <f>Table6[[#This Row],[Valoare de inventar]]-Table6[[#This Row],[Valore IC]]</f>
        <v>0</v>
      </c>
    </row>
    <row r="20" spans="1:30" ht="76.5" x14ac:dyDescent="0.2">
      <c r="A20" s="5">
        <v>13</v>
      </c>
      <c r="B20" s="6">
        <v>164835</v>
      </c>
      <c r="C20" s="7">
        <v>512896</v>
      </c>
      <c r="D20" s="6" t="s">
        <v>42</v>
      </c>
      <c r="E20" s="8" t="s">
        <v>21</v>
      </c>
      <c r="F20" s="6" t="s">
        <v>47</v>
      </c>
      <c r="G20" s="6">
        <v>2016</v>
      </c>
      <c r="H20" s="139">
        <v>9400</v>
      </c>
      <c r="I20" s="160" t="str">
        <f>VLOOKUP(J20,'mmap initial'!B:D,2,TRUE)</f>
        <v>512896</v>
      </c>
      <c r="J20" s="161" t="str">
        <f>VLOOKUP(C20,mmap!B:D,2,TRUE)</f>
        <v xml:space="preserve">Dada   (57 C/ Tz)
642019820114786
</v>
      </c>
      <c r="K20" s="162">
        <f>VLOOKUP(J20,'mmap initial'!B:D,3,TRUE)</f>
        <v>9400</v>
      </c>
      <c r="L20" s="163">
        <f t="shared" si="0"/>
        <v>0</v>
      </c>
      <c r="M20" s="164">
        <f>VLOOKUP(B20,Table1[],1,TRUE)</f>
        <v>164835</v>
      </c>
      <c r="N20" s="165" t="str">
        <f>VLOOKUP(B20,Table1[],2,TRUE)</f>
        <v>8.23.10</v>
      </c>
      <c r="O20" s="166" t="str">
        <f>VLOOKUP(B20,Table1[],5,TRUE)</f>
        <v>Dada (57 C/ Tz) 642019820114786</v>
      </c>
      <c r="P20" s="166" t="str">
        <f>VLOOKUP(B20,Table1[],9,TRUE)</f>
        <v>Tara: România; Judet: BUZĂU;Com Cislău;   -; Nr: 2; Aleea Armatei</v>
      </c>
      <c r="Q20" s="165">
        <f>VLOOKUP(B20,Table1[],10,TRUE)</f>
        <v>2016</v>
      </c>
      <c r="R20" s="167">
        <f>VLOOKUP(B20,Table1[],11,TRUE)</f>
        <v>9400</v>
      </c>
      <c r="S20" s="165" t="str">
        <f>VLOOKUP(B20,Table1[],14,TRUE)</f>
        <v>HG. 118/27.02.2019;OUG.68 din 06/11/2019</v>
      </c>
      <c r="T20" s="165" t="str">
        <f>VLOOKUP(B20,Table1[],13,TRUE)</f>
        <v>in administrare</v>
      </c>
      <c r="U20" s="165" t="str">
        <f>VLOOKUP(B20,Table1[],15,TRUE)</f>
        <v>mobil</v>
      </c>
      <c r="V20" s="165" t="str">
        <f>VLOOKUP(B20,Table1[],16,TRUE)</f>
        <v xml:space="preserve"> Anul naşterii=2013 ;Sexul=iapă mamă ;Dangale=57 C/ Tz ;Microcip=642019820114786 ;Locaţia de bază=H.Cislău ;</v>
      </c>
      <c r="W20" s="207">
        <v>2013</v>
      </c>
      <c r="X20" s="208" t="s">
        <v>19473</v>
      </c>
      <c r="Y20" s="208" t="s">
        <v>19481</v>
      </c>
      <c r="Z20" s="209" t="s">
        <v>19491</v>
      </c>
      <c r="AB20" s="168" t="str">
        <f t="shared" si="1"/>
        <v>Tara: România; Judet: BUZĂU;Com Cislău;   -; Nr: 2; Aleea Armatei</v>
      </c>
      <c r="AD20" s="149">
        <f>Table6[[#This Row],[Valoare de inventar]]-Table6[[#This Row],[Valore IC]]</f>
        <v>0</v>
      </c>
    </row>
    <row r="21" spans="1:30" ht="76.5" x14ac:dyDescent="0.2">
      <c r="A21" s="5">
        <v>14</v>
      </c>
      <c r="B21" s="6">
        <v>164834</v>
      </c>
      <c r="C21" s="7">
        <v>512914</v>
      </c>
      <c r="D21" s="6" t="s">
        <v>42</v>
      </c>
      <c r="E21" s="8" t="s">
        <v>19511</v>
      </c>
      <c r="F21" s="6" t="s">
        <v>47</v>
      </c>
      <c r="G21" s="6">
        <v>2016</v>
      </c>
      <c r="H21" s="139">
        <v>9400</v>
      </c>
      <c r="I21" s="160" t="str">
        <f>VLOOKUP(J21,'mmap initial'!B:D,2,TRUE)</f>
        <v>512914</v>
      </c>
      <c r="J21" s="161" t="str">
        <f>VLOOKUP(C21,mmap!B:D,2,TRUE)</f>
        <v xml:space="preserve">Daliana   (5 C / Hl)
642019820611919
</v>
      </c>
      <c r="K21" s="162">
        <f>VLOOKUP(J21,'mmap initial'!B:D,3,TRUE)</f>
        <v>9400</v>
      </c>
      <c r="L21" s="163">
        <f t="shared" si="0"/>
        <v>0</v>
      </c>
      <c r="M21" s="164">
        <f>VLOOKUP(B21,Table1[],1,TRUE)</f>
        <v>164834</v>
      </c>
      <c r="N21" s="165" t="str">
        <f>VLOOKUP(B21,Table1[],2,TRUE)</f>
        <v>8.23.10</v>
      </c>
      <c r="O21" s="166" t="str">
        <f>VLOOKUP(B21,Table1[],5,TRUE)</f>
        <v>Daliana (5 C / Hl) 642019820611919</v>
      </c>
      <c r="P21" s="166" t="str">
        <f>VLOOKUP(B21,Table1[],9,TRUE)</f>
        <v>Tara: România; Judet: BUZĂU;Com Cislău;   -; Nr: 2; Aleea Armatei</v>
      </c>
      <c r="Q21" s="165">
        <f>VLOOKUP(B21,Table1[],10,TRUE)</f>
        <v>2016</v>
      </c>
      <c r="R21" s="167">
        <f>VLOOKUP(B21,Table1[],11,TRUE)</f>
        <v>9400</v>
      </c>
      <c r="S21" s="165" t="str">
        <f>VLOOKUP(B21,Table1[],14,TRUE)</f>
        <v>HG. 118/27.02.2019;OUG.68 din 06/11/2019</v>
      </c>
      <c r="T21" s="165" t="str">
        <f>VLOOKUP(B21,Table1[],13,TRUE)</f>
        <v>in administrare</v>
      </c>
      <c r="U21" s="165" t="str">
        <f>VLOOKUP(B21,Table1[],15,TRUE)</f>
        <v>mobil</v>
      </c>
      <c r="V21" s="165" t="str">
        <f>VLOOKUP(B21,Table1[],16,TRUE)</f>
        <v xml:space="preserve"> Anul naşterii=2013 ;Sexul=iapă mamă ;Dangale=5 C / Hl ;Microcip=642019820611919 ;Locaţia de bază=H.Cislău ;</v>
      </c>
      <c r="W21" s="207">
        <v>2013</v>
      </c>
      <c r="X21" s="208" t="s">
        <v>19473</v>
      </c>
      <c r="Y21" s="208" t="s">
        <v>19510</v>
      </c>
      <c r="Z21" s="209" t="s">
        <v>19491</v>
      </c>
      <c r="AB21" s="168" t="str">
        <f t="shared" si="1"/>
        <v>Tara: România; Judet: BUZĂU;Com Cislău;   -; Nr: 2; Aleea Armatei</v>
      </c>
      <c r="AD21" s="149">
        <f>Table6[[#This Row],[Valoare de inventar]]-Table6[[#This Row],[Valore IC]]</f>
        <v>0</v>
      </c>
    </row>
    <row r="22" spans="1:30" x14ac:dyDescent="0.2">
      <c r="A22" s="5">
        <v>15</v>
      </c>
      <c r="B22" s="6" t="s">
        <v>45</v>
      </c>
      <c r="C22" s="7">
        <v>512952</v>
      </c>
      <c r="D22" s="7" t="s">
        <v>42</v>
      </c>
      <c r="E22" s="8" t="s">
        <v>23</v>
      </c>
      <c r="F22" s="6" t="s">
        <v>47</v>
      </c>
      <c r="G22" s="7">
        <v>2018</v>
      </c>
      <c r="H22" s="139">
        <v>9400</v>
      </c>
      <c r="I22" s="160" t="str">
        <f>VLOOKUP(J22,'mmap initial'!B:D,2,TRUE)</f>
        <v>512952</v>
      </c>
      <c r="J22" s="161" t="str">
        <f>VLOOKUP(C22,mmap!B:D,2,TRUE)</f>
        <v>TATYANA</v>
      </c>
      <c r="K22" s="162">
        <f>VLOOKUP(J22,'mmap initial'!B:D,3,TRUE)</f>
        <v>9400</v>
      </c>
      <c r="L22" s="163">
        <f t="shared" si="0"/>
        <v>0</v>
      </c>
      <c r="M22" s="164"/>
      <c r="N22" s="165"/>
      <c r="O22" s="166"/>
      <c r="P22" s="166"/>
      <c r="Q22" s="165"/>
      <c r="R22" s="167"/>
      <c r="S22" s="165"/>
      <c r="T22" s="165"/>
      <c r="U22" s="165"/>
      <c r="V22" s="165" t="e">
        <f>VLOOKUP(B22,Table1[],16,TRUE)</f>
        <v>#N/A</v>
      </c>
      <c r="W22" s="207"/>
      <c r="X22" s="208"/>
      <c r="Y22" s="208"/>
      <c r="Z22" s="209" t="s">
        <v>19491</v>
      </c>
      <c r="AB22" s="168">
        <f t="shared" si="1"/>
        <v>0</v>
      </c>
      <c r="AD22" s="149">
        <f>Table6[[#This Row],[Valoare de inventar]]-Table6[[#This Row],[Valore IC]]</f>
        <v>9400</v>
      </c>
    </row>
    <row r="23" spans="1:30" ht="51" x14ac:dyDescent="0.2">
      <c r="A23" s="5">
        <v>16</v>
      </c>
      <c r="B23" s="6">
        <v>157076</v>
      </c>
      <c r="C23" s="6">
        <v>20106</v>
      </c>
      <c r="D23" s="6" t="s">
        <v>41</v>
      </c>
      <c r="E23" s="8" t="s">
        <v>19512</v>
      </c>
      <c r="F23" s="6" t="s">
        <v>48</v>
      </c>
      <c r="G23" s="6">
        <v>2010</v>
      </c>
      <c r="H23" s="139">
        <v>9400</v>
      </c>
      <c r="I23" s="160" t="str">
        <f>VLOOKUP(J23,'mmap initial'!B:D,2,TRUE)</f>
        <v>157076.</v>
      </c>
      <c r="J23" s="161" t="s">
        <v>24</v>
      </c>
      <c r="K23" s="162">
        <f>VLOOKUP(J23,'mmap initial'!B:D,3,TRUE)</f>
        <v>9400</v>
      </c>
      <c r="L23" s="163">
        <f t="shared" si="0"/>
        <v>0</v>
      </c>
      <c r="M23" s="164">
        <f>VLOOKUP(B23,Table1[],1,TRUE)</f>
        <v>157076</v>
      </c>
      <c r="N23" s="165" t="str">
        <f>VLOOKUP(B23,Table1[],2,TRUE)</f>
        <v>8.23.11</v>
      </c>
      <c r="O23" s="166" t="str">
        <f>VLOOKUP(B23,Table1[],5,TRUE)</f>
        <v xml:space="preserve"> Gipsi/I-26D</v>
      </c>
      <c r="P23" s="166" t="str">
        <f>VLOOKUP(B23,Table1[],9,TRUE)</f>
        <v>Tara: România; Judet: CĂLĂRAŞI; -;   -; Nr: -;</v>
      </c>
      <c r="Q23" s="165">
        <f>VLOOKUP(B23,Table1[],10,TRUE)</f>
        <v>2010</v>
      </c>
      <c r="R23" s="167">
        <f>VLOOKUP(B23,Table1[],11,TRUE)</f>
        <v>9400</v>
      </c>
      <c r="S23" s="165" t="str">
        <f>VLOOKUP(B23,Table1[],14,TRUE)</f>
        <v>Hg 127/03.04.2012;OUG.1 din 04/01/2017;OUG.68 din 06/11/2019</v>
      </c>
      <c r="T23" s="165" t="str">
        <f>VLOOKUP(B23,Table1[],13,TRUE)</f>
        <v>in administrare</v>
      </c>
      <c r="U23" s="165" t="str">
        <f>VLOOKUP(B23,Table1[],15,TRUE)</f>
        <v>mobil</v>
      </c>
      <c r="V23" s="165" t="str">
        <f>VLOOKUP(B23,Table1[],16,TRUE)</f>
        <v>Sex:A.M.P.; anul nasterii:2007; locatia de baza:H Dor Marunt</v>
      </c>
      <c r="W23" s="207">
        <v>2007</v>
      </c>
      <c r="X23" s="208" t="s">
        <v>19471</v>
      </c>
      <c r="Y23" s="208" t="s">
        <v>19713</v>
      </c>
      <c r="Z23" s="209" t="s">
        <v>19484</v>
      </c>
      <c r="AB23" s="202" t="str">
        <f t="shared" si="1"/>
        <v>Tara: România; Judet: CĂLĂRAŞI; -;   -; Nr: -;</v>
      </c>
      <c r="AC23" s="203" t="s">
        <v>19494</v>
      </c>
      <c r="AD23" s="149">
        <f>Table6[[#This Row],[Valoare de inventar]]-Table6[[#This Row],[Valore IC]]</f>
        <v>0</v>
      </c>
    </row>
    <row r="24" spans="1:30" ht="76.5" x14ac:dyDescent="0.2">
      <c r="A24" s="5">
        <v>17</v>
      </c>
      <c r="B24" s="6">
        <v>160347</v>
      </c>
      <c r="C24" s="6">
        <v>500725</v>
      </c>
      <c r="D24" s="6" t="s">
        <v>67</v>
      </c>
      <c r="E24" s="8" t="s">
        <v>19513</v>
      </c>
      <c r="F24" s="6" t="s">
        <v>48</v>
      </c>
      <c r="G24" s="6">
        <v>2013</v>
      </c>
      <c r="H24" s="139">
        <v>10000</v>
      </c>
      <c r="I24" s="160" t="str">
        <f>VLOOKUP(J24,'mmap initial'!B:D,2,TRUE)</f>
        <v>160347.</v>
      </c>
      <c r="J24" s="161" t="s">
        <v>17061</v>
      </c>
      <c r="K24" s="162">
        <f>VLOOKUP(J24,'mmap initial'!B:D,3,TRUE)</f>
        <v>10000</v>
      </c>
      <c r="L24" s="163">
        <f t="shared" si="0"/>
        <v>0</v>
      </c>
      <c r="M24" s="164">
        <f>VLOOKUP(B24,Table1[],1,TRUE)</f>
        <v>160347</v>
      </c>
      <c r="N24" s="165" t="str">
        <f>VLOOKUP(B24,Table1[],2,TRUE)</f>
        <v>8.23.09</v>
      </c>
      <c r="O24" s="166" t="str">
        <f>VLOOKUP(B24,Table1[],5,TRUE)</f>
        <v xml:space="preserve">Samson / Siglavy Bagdady XVIII -17M ( 17M-SB18) / 642019820200890
</v>
      </c>
      <c r="P24" s="166" t="str">
        <f>VLOOKUP(B24,Table1[],9,TRUE)</f>
        <v>Tara: România; Judet: CONSTANŢA;Mun Mangalia; Şos  Constanţei; Nr: 52;</v>
      </c>
      <c r="Q24" s="165">
        <f>VLOOKUP(B24,Table1[],10,TRUE)</f>
        <v>2013</v>
      </c>
      <c r="R24" s="167">
        <f>VLOOKUP(B24,Table1[],11,TRUE)</f>
        <v>10000</v>
      </c>
      <c r="S24" s="165" t="str">
        <f>VLOOKUP(B24,Table1[],14,TRUE)</f>
        <v>HG 1098/10-DEC-14;OUG.1 din 04/01/2017;OUG.68 din 06/11/2019</v>
      </c>
      <c r="T24" s="165" t="str">
        <f>VLOOKUP(B24,Table1[],13,TRUE)</f>
        <v>in administrare</v>
      </c>
      <c r="U24" s="165" t="str">
        <f>VLOOKUP(B24,Table1[],15,TRUE)</f>
        <v>mobil</v>
      </c>
      <c r="V24" s="165" t="str">
        <f>VLOOKUP(B24,Table1[],16,TRUE)</f>
        <v xml:space="preserve"> Subrasa= ;Anul naşterii=2010 ;Sexul=armasar monta publica ;Locaţia de bază=H Mangalia ;</v>
      </c>
      <c r="W24" s="207">
        <v>2010</v>
      </c>
      <c r="X24" s="208" t="s">
        <v>19471</v>
      </c>
      <c r="Y24" s="208" t="s">
        <v>19514</v>
      </c>
      <c r="Z24" s="209" t="s">
        <v>19484</v>
      </c>
      <c r="AB24" s="168" t="str">
        <f t="shared" si="1"/>
        <v>Tara: România; Judet: CONSTANŢA;Mun Mangalia; Şos  Constanţei; Nr: 52;</v>
      </c>
      <c r="AD24" s="149">
        <f>Table6[[#This Row],[Valoare de inventar]]-Table6[[#This Row],[Valore IC]]</f>
        <v>0</v>
      </c>
    </row>
    <row r="25" spans="1:30" ht="63.75" x14ac:dyDescent="0.2">
      <c r="A25" s="5">
        <v>18</v>
      </c>
      <c r="B25" s="6">
        <v>159206</v>
      </c>
      <c r="C25" s="6">
        <v>500919</v>
      </c>
      <c r="D25" s="6" t="s">
        <v>43</v>
      </c>
      <c r="E25" s="8" t="s">
        <v>152</v>
      </c>
      <c r="F25" s="6" t="s">
        <v>49</v>
      </c>
      <c r="G25" s="6">
        <v>2012</v>
      </c>
      <c r="H25" s="139">
        <v>9400</v>
      </c>
      <c r="I25" s="160" t="str">
        <f>VLOOKUP(J25,'mmap initial'!B:D,2,TRUE)</f>
        <v>159206.</v>
      </c>
      <c r="J25" s="161" t="s">
        <v>15928</v>
      </c>
      <c r="K25" s="162">
        <f>VLOOKUP(J25,'mmap initial'!B:D,3,TRUE)</f>
        <v>9400</v>
      </c>
      <c r="L25" s="163">
        <f t="shared" si="0"/>
        <v>0</v>
      </c>
      <c r="M25" s="164">
        <f>VLOOKUP(B25,Table1[],1,TRUE)</f>
        <v>159206</v>
      </c>
      <c r="N25" s="165" t="str">
        <f>VLOOKUP(B25,Table1[],2,TRUE)</f>
        <v>8.23.12</v>
      </c>
      <c r="O25" s="166" t="str">
        <f>VLOOKUP(B25,Table1[],5,TRUE)</f>
        <v>Gazal XVIII-14 ( G 18/14 R)</v>
      </c>
      <c r="P25" s="166" t="str">
        <f>VLOOKUP(B25,Table1[],9,TRUE)</f>
        <v>Tara: România; Judet: SUCEAVA;Mun Rădăuţi; Str  Bogdan Vodă; Nr: 114;</v>
      </c>
      <c r="Q25" s="165">
        <f>VLOOKUP(B25,Table1[],10,TRUE)</f>
        <v>2012</v>
      </c>
      <c r="R25" s="167">
        <f>VLOOKUP(B25,Table1[],11,TRUE)</f>
        <v>9400</v>
      </c>
      <c r="S25" s="165" t="str">
        <f>VLOOKUP(B25,Table1[],14,TRUE)</f>
        <v>HG 598/14-AUG-13;OUG.1 din 04/01/2017;OUG.68 din 06/11/2019</v>
      </c>
      <c r="T25" s="165" t="str">
        <f>VLOOKUP(B25,Table1[],13,TRUE)</f>
        <v>in administrare</v>
      </c>
      <c r="U25" s="165" t="str">
        <f>VLOOKUP(B25,Table1[],15,TRUE)</f>
        <v>mobil</v>
      </c>
      <c r="V25" s="165" t="str">
        <f>VLOOKUP(B25,Table1[],16,TRUE)</f>
        <v xml:space="preserve"> Subrasa= ;Anul naşterii=2009 ;Sexul=iapa mama ;Locaţia de bază=H Radauti ;</v>
      </c>
      <c r="W25" s="207">
        <v>2009</v>
      </c>
      <c r="X25" s="208" t="s">
        <v>19473</v>
      </c>
      <c r="Y25" s="208" t="s">
        <v>19515</v>
      </c>
      <c r="Z25" s="209" t="s">
        <v>19495</v>
      </c>
      <c r="AB25" s="168" t="str">
        <f t="shared" si="1"/>
        <v>Tara: România; Judet: SUCEAVA;Mun Rădăuţi; Str  Bogdan Vodă; Nr: 114;</v>
      </c>
      <c r="AD25" s="149">
        <f>Table6[[#This Row],[Valoare de inventar]]-Table6[[#This Row],[Valore IC]]</f>
        <v>0</v>
      </c>
    </row>
    <row r="26" spans="1:30" ht="76.5" x14ac:dyDescent="0.2">
      <c r="A26" s="5">
        <v>19</v>
      </c>
      <c r="B26" s="6">
        <v>164776</v>
      </c>
      <c r="C26" s="6">
        <v>500993</v>
      </c>
      <c r="D26" s="6" t="s">
        <v>43</v>
      </c>
      <c r="E26" s="8" t="s">
        <v>153</v>
      </c>
      <c r="F26" s="6" t="s">
        <v>49</v>
      </c>
      <c r="G26" s="6">
        <v>2015</v>
      </c>
      <c r="H26" s="139">
        <v>9400</v>
      </c>
      <c r="I26" s="160" t="str">
        <f>VLOOKUP(J26,'mmap initial'!B:D,2,TRUE)</f>
        <v>500993.</v>
      </c>
      <c r="J26" s="161" t="str">
        <f>VLOOKUP(C26,mmap!B:D,2,TRUE)</f>
        <v>502 GAZAL XVIII - 20</v>
      </c>
      <c r="K26" s="162">
        <f>VLOOKUP(J26,'mmap initial'!B:D,3,TRUE)</f>
        <v>9400</v>
      </c>
      <c r="L26" s="163">
        <f t="shared" si="0"/>
        <v>0</v>
      </c>
      <c r="M26" s="164">
        <f>VLOOKUP(B26,Table1[],1,TRUE)</f>
        <v>164776</v>
      </c>
      <c r="N26" s="165" t="str">
        <f>VLOOKUP(B26,Table1[],2,TRUE)</f>
        <v>8.23.12</v>
      </c>
      <c r="O26" s="166" t="str">
        <f>VLOOKUP(B26,Table1[],5,TRUE)</f>
        <v>Gazal XVIII-20  (G 18 / 20 R)
642019820376845</v>
      </c>
      <c r="P26" s="166" t="str">
        <f>VLOOKUP(B26,Table1[],9,TRUE)</f>
        <v>Tara: România; Judet: SUCEAVA;Mun Rădăuţi; Str  Bogdan Vodă; Nr: 114;</v>
      </c>
      <c r="Q26" s="165">
        <f>VLOOKUP(B26,Table1[],10,TRUE)</f>
        <v>2015</v>
      </c>
      <c r="R26" s="167">
        <f>VLOOKUP(B26,Table1[],11,TRUE)</f>
        <v>9400</v>
      </c>
      <c r="S26" s="165" t="str">
        <f>VLOOKUP(B26,Table1[],14,TRUE)</f>
        <v>HG. 118/27.02.2019;OUG.68 din 06/11/2019</v>
      </c>
      <c r="T26" s="165" t="str">
        <f>VLOOKUP(B26,Table1[],13,TRUE)</f>
        <v>in administrare</v>
      </c>
      <c r="U26" s="165" t="str">
        <f>VLOOKUP(B26,Table1[],15,TRUE)</f>
        <v>mobil</v>
      </c>
      <c r="V26" s="165" t="str">
        <f>VLOOKUP(B26,Table1[],16,TRUE)</f>
        <v xml:space="preserve"> Anul naşterii=2012 ;Sexul=iapă mamă ;Dangale=G 18 / 20 R ;Microcip=642019820376845 ;Locaţia de bază=H.Radauti ;</v>
      </c>
      <c r="W26" s="207">
        <v>2012</v>
      </c>
      <c r="X26" s="208" t="s">
        <v>19473</v>
      </c>
      <c r="Y26" s="208" t="s">
        <v>19475</v>
      </c>
      <c r="Z26" s="209" t="s">
        <v>19495</v>
      </c>
      <c r="AB26" s="168" t="str">
        <f t="shared" si="1"/>
        <v>Tara: România; Judet: SUCEAVA;Mun Rădăuţi; Str  Bogdan Vodă; Nr: 114;</v>
      </c>
      <c r="AD26" s="149">
        <f>Table6[[#This Row],[Valoare de inventar]]-Table6[[#This Row],[Valore IC]]</f>
        <v>0</v>
      </c>
    </row>
    <row r="27" spans="1:30" ht="89.25" x14ac:dyDescent="0.2">
      <c r="A27" s="5">
        <v>20</v>
      </c>
      <c r="B27" s="9">
        <v>164978</v>
      </c>
      <c r="C27" s="6">
        <v>501026</v>
      </c>
      <c r="D27" s="6" t="s">
        <v>43</v>
      </c>
      <c r="E27" s="8" t="s">
        <v>154</v>
      </c>
      <c r="F27" s="6" t="s">
        <v>49</v>
      </c>
      <c r="G27" s="6">
        <v>2015</v>
      </c>
      <c r="H27" s="139">
        <v>9400</v>
      </c>
      <c r="I27" s="160" t="str">
        <f>VLOOKUP(J27,'mmap initial'!B:D,2,TRUE)</f>
        <v>501026.</v>
      </c>
      <c r="J27" s="161" t="str">
        <f>VLOOKUP(C27,mmap!B:D,2,TRUE)</f>
        <v>508 - SHAGYA LXII - 66</v>
      </c>
      <c r="K27" s="162">
        <f>VLOOKUP(J27,'mmap initial'!B:D,3,TRUE)</f>
        <v>9400</v>
      </c>
      <c r="L27" s="163">
        <f t="shared" si="0"/>
        <v>0</v>
      </c>
      <c r="M27" s="164">
        <f>VLOOKUP(B27,Table1[],1,TRUE)</f>
        <v>164978</v>
      </c>
      <c r="N27" s="165" t="str">
        <f>VLOOKUP(B27,Table1[],2,TRUE)</f>
        <v>8.23.12</v>
      </c>
      <c r="O27" s="166" t="str">
        <f>VLOOKUP(B27,Table1[],5,TRUE)</f>
        <v>Shagya LXII-66  ( Sh 62 / 66 R)
642109820376158</v>
      </c>
      <c r="P27" s="166" t="str">
        <f>VLOOKUP(B27,Table1[],9,TRUE)</f>
        <v>Tara: România; Judet: SUCEAVA;Mun Rădăuţi; Str  Bogdan Vodă; Nr: 114;</v>
      </c>
      <c r="Q27" s="165">
        <f>VLOOKUP(B27,Table1[],10,TRUE)</f>
        <v>2015</v>
      </c>
      <c r="R27" s="167">
        <f>VLOOKUP(B27,Table1[],11,TRUE)</f>
        <v>9400</v>
      </c>
      <c r="S27" s="165" t="str">
        <f>VLOOKUP(B27,Table1[],14,TRUE)</f>
        <v>HG. 118/27.02.2019;OUG.68 din 06/11/2019</v>
      </c>
      <c r="T27" s="165" t="str">
        <f>VLOOKUP(B27,Table1[],13,TRUE)</f>
        <v>in administrare</v>
      </c>
      <c r="U27" s="165" t="str">
        <f>VLOOKUP(B27,Table1[],15,TRUE)</f>
        <v>mobil</v>
      </c>
      <c r="V27" s="165" t="str">
        <f>VLOOKUP(B27,Table1[],16,TRUE)</f>
        <v xml:space="preserve"> Anul naşterii=2012 ;Sexul=iapă mamă ;Dangale=Sh 62 / 66 R ;Microcip=642109820376158 ;Locaţia de bază=H.Radauti ;</v>
      </c>
      <c r="W27" s="207">
        <v>2012</v>
      </c>
      <c r="X27" s="208" t="s">
        <v>19473</v>
      </c>
      <c r="Y27" s="208" t="s">
        <v>19476</v>
      </c>
      <c r="Z27" s="209" t="s">
        <v>19495</v>
      </c>
      <c r="AB27" s="168" t="str">
        <f t="shared" si="1"/>
        <v>Tara: România; Judet: SUCEAVA;Mun Rădăuţi; Str  Bogdan Vodă; Nr: 114;</v>
      </c>
      <c r="AD27" s="149">
        <f>Table6[[#This Row],[Valoare de inventar]]-Table6[[#This Row],[Valore IC]]</f>
        <v>0</v>
      </c>
    </row>
    <row r="28" spans="1:30" ht="25.5" x14ac:dyDescent="0.2">
      <c r="A28" s="5">
        <v>21</v>
      </c>
      <c r="B28" s="9" t="s">
        <v>45</v>
      </c>
      <c r="C28" s="6">
        <v>501137</v>
      </c>
      <c r="D28" s="6" t="s">
        <v>43</v>
      </c>
      <c r="E28" s="8" t="s">
        <v>26</v>
      </c>
      <c r="F28" s="6" t="s">
        <v>49</v>
      </c>
      <c r="G28" s="6">
        <v>2020</v>
      </c>
      <c r="H28" s="139">
        <v>9400</v>
      </c>
      <c r="I28" s="160" t="str">
        <f>VLOOKUP(J28,'mmap initial'!B:D,2,TRUE)</f>
        <v>501137</v>
      </c>
      <c r="J28" s="161" t="str">
        <f>VLOOKUP(C28,mmap!B:D,2,TRUE)</f>
        <v>MERSUCH XXV - 45, 2016, F , D 25 - 45 R,  RADAUTI</v>
      </c>
      <c r="K28" s="162">
        <f>VLOOKUP(J28,'mmap initial'!B:D,3,TRUE)</f>
        <v>9400</v>
      </c>
      <c r="L28" s="163">
        <f t="shared" si="0"/>
        <v>0</v>
      </c>
      <c r="M28" s="164"/>
      <c r="N28" s="165"/>
      <c r="O28" s="166"/>
      <c r="P28" s="166"/>
      <c r="Q28" s="165"/>
      <c r="R28" s="167"/>
      <c r="S28" s="165"/>
      <c r="T28" s="165"/>
      <c r="U28" s="165"/>
      <c r="V28" s="165"/>
      <c r="W28" s="207"/>
      <c r="X28" s="208"/>
      <c r="Y28" s="208"/>
      <c r="Z28" s="209" t="s">
        <v>19495</v>
      </c>
      <c r="AB28" s="168">
        <f t="shared" si="1"/>
        <v>0</v>
      </c>
      <c r="AD28" s="149">
        <f>Table6[[#This Row],[Valoare de inventar]]-Table6[[#This Row],[Valore IC]]</f>
        <v>9400</v>
      </c>
    </row>
    <row r="29" spans="1:30" ht="25.5" x14ac:dyDescent="0.2">
      <c r="A29" s="5">
        <v>22</v>
      </c>
      <c r="B29" s="9" t="s">
        <v>45</v>
      </c>
      <c r="C29" s="6">
        <v>501138</v>
      </c>
      <c r="D29" s="6" t="s">
        <v>43</v>
      </c>
      <c r="E29" s="8" t="s">
        <v>27</v>
      </c>
      <c r="F29" s="6" t="s">
        <v>49</v>
      </c>
      <c r="G29" s="6">
        <v>2020</v>
      </c>
      <c r="H29" s="139">
        <v>9400</v>
      </c>
      <c r="I29" s="160" t="str">
        <f>VLOOKUP(J29,'mmap initial'!B:D,2,TRUE)</f>
        <v>501138</v>
      </c>
      <c r="J29" s="161" t="str">
        <f>VLOOKUP(C29,mmap!B:D,2,TRUE)</f>
        <v>DAHOMAN XL - 13, 2016, F , D 40 - 13 R,  RADAUTI</v>
      </c>
      <c r="K29" s="162">
        <f>VLOOKUP(J29,'mmap initial'!B:D,3,TRUE)</f>
        <v>9400</v>
      </c>
      <c r="L29" s="163">
        <f t="shared" si="0"/>
        <v>0</v>
      </c>
      <c r="M29" s="164"/>
      <c r="N29" s="165"/>
      <c r="O29" s="166"/>
      <c r="P29" s="166"/>
      <c r="Q29" s="165"/>
      <c r="R29" s="167"/>
      <c r="S29" s="165"/>
      <c r="T29" s="165"/>
      <c r="U29" s="165"/>
      <c r="V29" s="165"/>
      <c r="W29" s="207"/>
      <c r="X29" s="208"/>
      <c r="Y29" s="208"/>
      <c r="Z29" s="209" t="s">
        <v>19495</v>
      </c>
      <c r="AB29" s="168">
        <f t="shared" si="1"/>
        <v>0</v>
      </c>
      <c r="AD29" s="149">
        <f>Table6[[#This Row],[Valoare de inventar]]-Table6[[#This Row],[Valore IC]]</f>
        <v>9400</v>
      </c>
    </row>
    <row r="30" spans="1:30" ht="25.5" x14ac:dyDescent="0.2">
      <c r="A30" s="5">
        <v>23</v>
      </c>
      <c r="B30" s="9" t="s">
        <v>45</v>
      </c>
      <c r="C30" s="6">
        <v>501116</v>
      </c>
      <c r="D30" s="6" t="s">
        <v>43</v>
      </c>
      <c r="E30" s="8" t="s">
        <v>28</v>
      </c>
      <c r="F30" s="6" t="s">
        <v>49</v>
      </c>
      <c r="G30" s="6">
        <v>2019</v>
      </c>
      <c r="H30" s="139">
        <v>10000</v>
      </c>
      <c r="I30" s="160" t="str">
        <f>VLOOKUP(J30,'mmap initial'!B:D,2,TRUE)</f>
        <v>FN30</v>
      </c>
      <c r="J30" s="161" t="s">
        <v>28</v>
      </c>
      <c r="K30" s="162">
        <f>VLOOKUP(J30,'mmap initial'!B:D,3,TRUE)</f>
        <v>10000</v>
      </c>
      <c r="L30" s="163">
        <f t="shared" si="0"/>
        <v>0</v>
      </c>
      <c r="M30" s="164"/>
      <c r="N30" s="165"/>
      <c r="O30" s="166"/>
      <c r="P30" s="166"/>
      <c r="Q30" s="165"/>
      <c r="R30" s="167"/>
      <c r="S30" s="165"/>
      <c r="T30" s="165"/>
      <c r="U30" s="165"/>
      <c r="V30" s="165"/>
      <c r="W30" s="207"/>
      <c r="X30" s="208"/>
      <c r="Y30" s="208"/>
      <c r="Z30" s="209" t="s">
        <v>19495</v>
      </c>
      <c r="AB30" s="168">
        <f t="shared" si="1"/>
        <v>0</v>
      </c>
      <c r="AD30" s="149">
        <f>Table6[[#This Row],[Valoare de inventar]]-Table6[[#This Row],[Valore IC]]</f>
        <v>10000</v>
      </c>
    </row>
    <row r="31" spans="1:30" ht="102" x14ac:dyDescent="0.2">
      <c r="A31" s="5">
        <v>24</v>
      </c>
      <c r="B31" s="6">
        <v>164697</v>
      </c>
      <c r="C31" s="6">
        <v>281</v>
      </c>
      <c r="D31" s="6" t="s">
        <v>40</v>
      </c>
      <c r="E31" s="8" t="s">
        <v>19516</v>
      </c>
      <c r="F31" s="6" t="s">
        <v>50</v>
      </c>
      <c r="G31" s="6">
        <v>2015</v>
      </c>
      <c r="H31" s="139">
        <v>10800</v>
      </c>
      <c r="I31" s="160" t="str">
        <f>VLOOKUP(J31,'mmap initial'!B:D,2,TRUE)</f>
        <v>281.</v>
      </c>
      <c r="J31" s="161" t="str">
        <f>VLOOKUP(C31,mmap!B:D,2,TRUE)</f>
        <v>Tulipan XXIII-4</v>
      </c>
      <c r="K31" s="162">
        <f>VLOOKUP(J31,'mmap initial'!B:D,3,TRUE)</f>
        <v>10800</v>
      </c>
      <c r="L31" s="163">
        <f t="shared" si="0"/>
        <v>0</v>
      </c>
      <c r="M31" s="164">
        <f>VLOOKUP(B31,Table1[],1,TRUE)</f>
        <v>164697</v>
      </c>
      <c r="N31" s="165" t="str">
        <f>VLOOKUP(B31,Table1[],2,TRUE)</f>
        <v>8.23.07</v>
      </c>
      <c r="O31" s="166" t="str">
        <f>VLOOKUP(B31,Table1[],5,TRUE)</f>
        <v>Tulipan XXIII-4  (T 23 / 4 F) 642019820391157</v>
      </c>
      <c r="P31" s="166" t="str">
        <f>VLOOKUP(B31,Table1[],9,TRUE)</f>
        <v>Tara: România; Judet: BRAŞOV;Com Voila;   -; Nr: -; sat Sâmbăta de Jos, str. 1 Decembrie 1918</v>
      </c>
      <c r="Q31" s="165">
        <f>VLOOKUP(B31,Table1[],10,TRUE)</f>
        <v>2015</v>
      </c>
      <c r="R31" s="167">
        <f>VLOOKUP(B31,Table1[],11,TRUE)</f>
        <v>10800</v>
      </c>
      <c r="S31" s="165" t="str">
        <f>VLOOKUP(B31,Table1[],14,TRUE)</f>
        <v>HG. 118/27.02.2019;OUG.68 din 06/11/2019</v>
      </c>
      <c r="T31" s="165" t="str">
        <f>VLOOKUP(B31,Table1[],13,TRUE)</f>
        <v>in administrare</v>
      </c>
      <c r="U31" s="165" t="str">
        <f>VLOOKUP(B31,Table1[],15,TRUE)</f>
        <v>mobil</v>
      </c>
      <c r="V31" s="165" t="str">
        <f>VLOOKUP(B31,Table1[],16,TRUE)</f>
        <v xml:space="preserve"> Anul naşterii=2011 ;Sexul=armăsar montă publică ;Dangale=T 23 / 4 F ;Microcip=642019820391157 ;Locaţia de bază=H. Sambata de Jos ;</v>
      </c>
      <c r="W31" s="207">
        <v>2011</v>
      </c>
      <c r="X31" s="208" t="s">
        <v>19471</v>
      </c>
      <c r="Y31" s="208" t="s">
        <v>19477</v>
      </c>
      <c r="Z31" s="209" t="s">
        <v>19493</v>
      </c>
      <c r="AB31" s="168" t="str">
        <f t="shared" si="1"/>
        <v>Tara: România; Judet: BRAŞOV;Com Voila;   -; Nr: -; sat Sâmbăta de Jos, str. 1 Decembrie 1918</v>
      </c>
      <c r="AD31" s="149">
        <f>Table6[[#This Row],[Valoare de inventar]]-Table6[[#This Row],[Valore IC]]</f>
        <v>0</v>
      </c>
    </row>
    <row r="32" spans="1:30" ht="25.5" x14ac:dyDescent="0.2">
      <c r="A32" s="5">
        <v>25</v>
      </c>
      <c r="B32" s="9" t="s">
        <v>45</v>
      </c>
      <c r="C32" s="6">
        <v>339</v>
      </c>
      <c r="D32" s="6" t="s">
        <v>40</v>
      </c>
      <c r="E32" s="8" t="s">
        <v>140</v>
      </c>
      <c r="F32" s="6" t="s">
        <v>50</v>
      </c>
      <c r="G32" s="6">
        <v>2018</v>
      </c>
      <c r="H32" s="139">
        <v>10000</v>
      </c>
      <c r="I32" s="160" t="str">
        <f>VLOOKUP(J32,'mmap initial'!B:D,2,TRUE)</f>
        <v>FN38</v>
      </c>
      <c r="J32" s="161" t="s">
        <v>17164</v>
      </c>
      <c r="K32" s="162">
        <f>VLOOKUP(J32,'mmap initial'!B:D,3,TRUE)</f>
        <v>10000</v>
      </c>
      <c r="L32" s="163">
        <f t="shared" si="0"/>
        <v>0</v>
      </c>
      <c r="M32" s="164"/>
      <c r="N32" s="165"/>
      <c r="O32" s="166"/>
      <c r="P32" s="166"/>
      <c r="Q32" s="165"/>
      <c r="R32" s="167"/>
      <c r="S32" s="165"/>
      <c r="T32" s="165"/>
      <c r="U32" s="165"/>
      <c r="V32" s="165"/>
      <c r="W32" s="207"/>
      <c r="X32" s="208"/>
      <c r="Y32" s="208"/>
      <c r="Z32" s="209" t="s">
        <v>19493</v>
      </c>
      <c r="AB32" s="168">
        <f t="shared" si="1"/>
        <v>0</v>
      </c>
      <c r="AD32" s="149">
        <f>Table6[[#This Row],[Valoare de inventar]]-Table6[[#This Row],[Valore IC]]</f>
        <v>10000</v>
      </c>
    </row>
    <row r="33" spans="1:30" ht="38.25" x14ac:dyDescent="0.2">
      <c r="A33" s="5">
        <v>26</v>
      </c>
      <c r="B33" s="6">
        <v>151681</v>
      </c>
      <c r="C33" s="6">
        <v>217091</v>
      </c>
      <c r="D33" s="6" t="s">
        <v>41</v>
      </c>
      <c r="E33" s="8" t="s">
        <v>29</v>
      </c>
      <c r="F33" s="6" t="s">
        <v>51</v>
      </c>
      <c r="G33" s="6">
        <v>2004</v>
      </c>
      <c r="H33" s="139">
        <v>7600</v>
      </c>
      <c r="I33" s="160" t="str">
        <f>VLOOKUP(J33,'mmap initial'!B:D,2,TRUE)</f>
        <v>151681.</v>
      </c>
      <c r="J33" s="161" t="s">
        <v>29</v>
      </c>
      <c r="K33" s="162">
        <f>VLOOKUP(J33,'mmap initial'!B:D,3,TRUE)</f>
        <v>7600</v>
      </c>
      <c r="L33" s="163">
        <f t="shared" si="0"/>
        <v>0</v>
      </c>
      <c r="M33" s="164">
        <f>VLOOKUP(B33,Table1[],1,TRUE)</f>
        <v>151681</v>
      </c>
      <c r="N33" s="165" t="str">
        <f>VLOOKUP(B33,Table1[],2,TRUE)</f>
        <v>8.23.11</v>
      </c>
      <c r="O33" s="166" t="str">
        <f>VLOOKUP(B33,Table1[],5,TRUE)</f>
        <v>AMP ILICEL NC2/2001</v>
      </c>
      <c r="P33" s="166" t="str">
        <f>VLOOKUP(B33,Table1[],9,TRUE)</f>
        <v>Tara: România; Judet: MUREŞ; -;   -; Nr: -;</v>
      </c>
      <c r="Q33" s="165">
        <f>VLOOKUP(B33,Table1[],10,TRUE)</f>
        <v>2004</v>
      </c>
      <c r="R33" s="167">
        <f>VLOOKUP(B33,Table1[],11,TRUE)</f>
        <v>7600</v>
      </c>
      <c r="S33" s="165" t="str">
        <f>VLOOKUP(B33,Table1[],14,TRUE)</f>
        <v>OUG 139/2002;;OUG.1 din 04/01/2017;OUG.68 din 06/11/2019</v>
      </c>
      <c r="T33" s="165" t="str">
        <f>VLOOKUP(B33,Table1[],13,TRUE)</f>
        <v>in administrare</v>
      </c>
      <c r="U33" s="247" t="str">
        <f>VLOOKUP(B33,Table1[],15,TRUE)</f>
        <v>imobil</v>
      </c>
      <c r="V33" s="247">
        <f>VLOOKUP(B33,Table1[],16,TRUE)</f>
        <v>0</v>
      </c>
      <c r="W33" s="207">
        <v>2001</v>
      </c>
      <c r="X33" s="208" t="s">
        <v>19471</v>
      </c>
      <c r="Y33" s="208" t="s">
        <v>19517</v>
      </c>
      <c r="Z33" s="209" t="s">
        <v>19497</v>
      </c>
      <c r="AB33" s="168" t="str">
        <f t="shared" si="1"/>
        <v>Tara: România; Judet: MUREŞ; -;   -; Nr: -;</v>
      </c>
      <c r="AD33" s="149">
        <f>Table6[[#This Row],[Valoare de inventar]]-Table6[[#This Row],[Valore IC]]</f>
        <v>0</v>
      </c>
    </row>
    <row r="34" spans="1:30" ht="51" x14ac:dyDescent="0.2">
      <c r="A34" s="5">
        <v>27</v>
      </c>
      <c r="B34" s="6">
        <v>157325</v>
      </c>
      <c r="C34" s="6">
        <v>217174</v>
      </c>
      <c r="D34" s="6" t="s">
        <v>41</v>
      </c>
      <c r="E34" s="8" t="s">
        <v>30</v>
      </c>
      <c r="F34" s="6" t="s">
        <v>51</v>
      </c>
      <c r="G34" s="6">
        <v>2005</v>
      </c>
      <c r="H34" s="139">
        <v>7600</v>
      </c>
      <c r="I34" s="160" t="str">
        <f>VLOOKUP(J34,'mmap initial'!B:D,2,TRUE)</f>
        <v>157325.</v>
      </c>
      <c r="J34" s="161" t="s">
        <v>30</v>
      </c>
      <c r="K34" s="162">
        <f>VLOOKUP(J34,'mmap initial'!B:D,3,TRUE)</f>
        <v>7600</v>
      </c>
      <c r="L34" s="163">
        <f t="shared" si="0"/>
        <v>0</v>
      </c>
      <c r="M34" s="164">
        <f>VLOOKUP(B34,Table1[],1,TRUE)</f>
        <v>157325</v>
      </c>
      <c r="N34" s="165" t="str">
        <f>VLOOKUP(B34,Table1[],2,TRUE)</f>
        <v>8.23.11</v>
      </c>
      <c r="O34" s="166" t="str">
        <f>VLOOKUP(B34,Table1[],5,TRUE)</f>
        <v xml:space="preserve"> Tepus/JB-10</v>
      </c>
      <c r="P34" s="166" t="str">
        <f>VLOOKUP(B34,Table1[],9,TRUE)</f>
        <v>Tara: România; Judet: MUREŞ; -;   -; Nr: -;</v>
      </c>
      <c r="Q34" s="165">
        <f>VLOOKUP(B34,Table1[],10,TRUE)</f>
        <v>2005</v>
      </c>
      <c r="R34" s="167">
        <f>VLOOKUP(B34,Table1[],11,TRUE)</f>
        <v>7600</v>
      </c>
      <c r="S34" s="165" t="str">
        <f>VLOOKUP(B34,Table1[],14,TRUE)</f>
        <v xml:space="preserve"> Hg 127/03.04.2012;OUG.1 din 04/01/2017;OUG.68 din 06/11/2019</v>
      </c>
      <c r="T34" s="165" t="str">
        <f>VLOOKUP(B34,Table1[],13,TRUE)</f>
        <v>in administrare</v>
      </c>
      <c r="U34" s="165" t="str">
        <f>VLOOKUP(B34,Table1[],15,TRUE)</f>
        <v>mobil</v>
      </c>
      <c r="V34" s="165" t="str">
        <f>VLOOKUP(B34,Table1[],16,TRUE)</f>
        <v>Sex:A.M.P.; anul nasterii:2002; locatia de baza:D Targu Mures</v>
      </c>
      <c r="W34" s="207">
        <v>2002</v>
      </c>
      <c r="X34" s="208" t="s">
        <v>19471</v>
      </c>
      <c r="Y34" s="208" t="s">
        <v>19518</v>
      </c>
      <c r="Z34" s="209" t="s">
        <v>19497</v>
      </c>
      <c r="AB34" s="168" t="str">
        <f t="shared" si="1"/>
        <v>Tara: România; Judet: MUREŞ; -;   -; Nr: -;</v>
      </c>
      <c r="AD34" s="149">
        <f>Table6[[#This Row],[Valoare de inventar]]-Table6[[#This Row],[Valore IC]]</f>
        <v>0</v>
      </c>
    </row>
    <row r="35" spans="1:30" ht="51" x14ac:dyDescent="0.2">
      <c r="A35" s="5">
        <v>28</v>
      </c>
      <c r="B35" s="6">
        <v>157326</v>
      </c>
      <c r="C35" s="6">
        <v>217179</v>
      </c>
      <c r="D35" s="6" t="s">
        <v>41</v>
      </c>
      <c r="E35" s="8" t="s">
        <v>31</v>
      </c>
      <c r="F35" s="6" t="s">
        <v>51</v>
      </c>
      <c r="G35" s="6">
        <v>2005</v>
      </c>
      <c r="H35" s="139">
        <v>7600</v>
      </c>
      <c r="I35" s="160" t="str">
        <f>VLOOKUP(J35,'mmap initial'!B:D,2,TRUE)</f>
        <v>157326.</v>
      </c>
      <c r="J35" s="161" t="s">
        <v>31</v>
      </c>
      <c r="K35" s="162">
        <f>VLOOKUP(J35,'mmap initial'!B:D,3,TRUE)</f>
        <v>7600</v>
      </c>
      <c r="L35" s="163">
        <f t="shared" si="0"/>
        <v>0</v>
      </c>
      <c r="M35" s="164">
        <f>VLOOKUP(B35,Table1[],1,TRUE)</f>
        <v>157326</v>
      </c>
      <c r="N35" s="165" t="str">
        <f>VLOOKUP(B35,Table1[],2,TRUE)</f>
        <v>8.23.11</v>
      </c>
      <c r="O35" s="166" t="str">
        <f>VLOOKUP(B35,Table1[],5,TRUE)</f>
        <v xml:space="preserve"> Tibles/JB-14</v>
      </c>
      <c r="P35" s="166" t="str">
        <f>VLOOKUP(B35,Table1[],9,TRUE)</f>
        <v>Tara: România; Judet: MUREŞ; -;   -; Nr: -;</v>
      </c>
      <c r="Q35" s="165">
        <f>VLOOKUP(B35,Table1[],10,TRUE)</f>
        <v>2005</v>
      </c>
      <c r="R35" s="167">
        <f>VLOOKUP(B35,Table1[],11,TRUE)</f>
        <v>7600</v>
      </c>
      <c r="S35" s="165" t="str">
        <f>VLOOKUP(B35,Table1[],14,TRUE)</f>
        <v xml:space="preserve"> Hg 127/03.04.2012;OUG.1 din 04/01/2017;OUG.68 din 06/11/2019</v>
      </c>
      <c r="T35" s="165" t="str">
        <f>VLOOKUP(B35,Table1[],13,TRUE)</f>
        <v>in administrare</v>
      </c>
      <c r="U35" s="165" t="str">
        <f>VLOOKUP(B35,Table1[],15,TRUE)</f>
        <v>mobil</v>
      </c>
      <c r="V35" s="165" t="str">
        <f>VLOOKUP(B35,Table1[],16,TRUE)</f>
        <v>Sex:A.M.P.; anul nasterii:2002; locatia de baza:D Targu Mures</v>
      </c>
      <c r="W35" s="207">
        <v>2002</v>
      </c>
      <c r="X35" s="208" t="s">
        <v>19471</v>
      </c>
      <c r="Y35" s="208" t="s">
        <v>19519</v>
      </c>
      <c r="Z35" s="209" t="s">
        <v>19497</v>
      </c>
      <c r="AB35" s="168" t="str">
        <f t="shared" si="1"/>
        <v>Tara: România; Judet: MUREŞ; -;   -; Nr: -;</v>
      </c>
      <c r="AD35" s="149">
        <f>Table6[[#This Row],[Valoare de inventar]]-Table6[[#This Row],[Valore IC]]</f>
        <v>0</v>
      </c>
    </row>
    <row r="36" spans="1:30" ht="38.25" x14ac:dyDescent="0.2">
      <c r="A36" s="5">
        <v>29</v>
      </c>
      <c r="B36" s="6">
        <v>157584</v>
      </c>
      <c r="C36" s="6">
        <v>217291</v>
      </c>
      <c r="D36" s="6" t="s">
        <v>44</v>
      </c>
      <c r="E36" s="8" t="s">
        <v>32</v>
      </c>
      <c r="F36" s="6" t="s">
        <v>51</v>
      </c>
      <c r="G36" s="6">
        <v>2005</v>
      </c>
      <c r="H36" s="139">
        <v>7600</v>
      </c>
      <c r="I36" s="160" t="str">
        <f>VLOOKUP(J36,'mmap initial'!B:D,2,TRUE)</f>
        <v>157584.</v>
      </c>
      <c r="J36" s="161" t="s">
        <v>32</v>
      </c>
      <c r="K36" s="162">
        <f>VLOOKUP(J36,'mmap initial'!B:D,3,TRUE)</f>
        <v>7600</v>
      </c>
      <c r="L36" s="163">
        <f t="shared" si="0"/>
        <v>0</v>
      </c>
      <c r="M36" s="164">
        <f>VLOOKUP(B36,Table1[],1,TRUE)</f>
        <v>157584</v>
      </c>
      <c r="N36" s="165" t="str">
        <f>VLOOKUP(B36,Table1[],2,TRUE)</f>
        <v>8.23.08</v>
      </c>
      <c r="O36" s="166" t="str">
        <f>VLOOKUP(B36,Table1[],5,TRUE)</f>
        <v>PEGAS/Vi-17</v>
      </c>
      <c r="P36" s="166" t="str">
        <f>VLOOKUP(B36,Table1[],9,TRUE)</f>
        <v>Tara: România; Judet: TIMIŞ; -;   -; Nr: -;</v>
      </c>
      <c r="Q36" s="165">
        <f>VLOOKUP(B36,Table1[],10,TRUE)</f>
        <v>2005</v>
      </c>
      <c r="R36" s="167">
        <f>VLOOKUP(B36,Table1[],11,TRUE)</f>
        <v>7600</v>
      </c>
      <c r="S36" s="165" t="str">
        <f>VLOOKUP(B36,Table1[],14,TRUE)</f>
        <v xml:space="preserve"> Hg 127/03.04.2012;OUG.1 din 04/01/2017;OUG.68 din 06/11/2019</v>
      </c>
      <c r="T36" s="165" t="str">
        <f>VLOOKUP(B36,Table1[],13,TRUE)</f>
        <v>in administrare</v>
      </c>
      <c r="U36" s="165" t="str">
        <f>VLOOKUP(B36,Table1[],15,TRUE)</f>
        <v>mobil</v>
      </c>
      <c r="V36" s="165" t="str">
        <f>VLOOKUP(B36,Table1[],16,TRUE)</f>
        <v>Sex:A.M.P.; anul nasterii:2002; locatia de baza:H Izvin</v>
      </c>
      <c r="W36" s="207">
        <v>2002</v>
      </c>
      <c r="X36" s="208" t="s">
        <v>19471</v>
      </c>
      <c r="Y36" s="208" t="s">
        <v>19520</v>
      </c>
      <c r="Z36" s="209" t="s">
        <v>19497</v>
      </c>
      <c r="AB36" s="202" t="str">
        <f t="shared" si="1"/>
        <v>Tara: România; Judet: TIMIŞ; -;   -; Nr: -;</v>
      </c>
      <c r="AC36" s="204" t="s">
        <v>19485</v>
      </c>
      <c r="AD36" s="149">
        <f>Table6[[#This Row],[Valoare de inventar]]-Table6[[#This Row],[Valore IC]]</f>
        <v>0</v>
      </c>
    </row>
    <row r="37" spans="1:30" ht="76.5" x14ac:dyDescent="0.2">
      <c r="A37" s="5">
        <v>30</v>
      </c>
      <c r="B37" s="6">
        <v>159425</v>
      </c>
      <c r="C37" s="6">
        <v>217288</v>
      </c>
      <c r="D37" s="6" t="s">
        <v>41</v>
      </c>
      <c r="E37" s="8" t="s">
        <v>33</v>
      </c>
      <c r="F37" s="6" t="s">
        <v>51</v>
      </c>
      <c r="G37" s="10">
        <v>2013</v>
      </c>
      <c r="H37" s="140">
        <v>9400</v>
      </c>
      <c r="I37" s="160" t="str">
        <f>VLOOKUP(J37,'mmap initial'!B:D,2,TRUE)</f>
        <v>159425.</v>
      </c>
      <c r="J37" s="161" t="s">
        <v>15681</v>
      </c>
      <c r="K37" s="162">
        <f>VLOOKUP(J37,'mmap initial'!B:D,3,TRUE)</f>
        <v>9400</v>
      </c>
      <c r="L37" s="163">
        <f t="shared" si="0"/>
        <v>0</v>
      </c>
      <c r="M37" s="164">
        <f>VLOOKUP(B37,Table1[],1,TRUE)</f>
        <v>159425</v>
      </c>
      <c r="N37" s="165" t="str">
        <f>VLOOKUP(B37,Table1[],2,TRUE)</f>
        <v>8.23.11</v>
      </c>
      <c r="O37" s="166" t="str">
        <f>VLOOKUP(B37,Table1[],5,TRUE)</f>
        <v>Ebraic (NU 9-HB)/642019820377241</v>
      </c>
      <c r="P37" s="166" t="str">
        <f>VLOOKUP(B37,Table1[],9,TRUE)</f>
        <v>Tara: România; Judet: BISTRIŢA-NĂSĂUD;Orş Beclean;   -; Nr: 45; Str Bistritei</v>
      </c>
      <c r="Q37" s="165">
        <f>VLOOKUP(B37,Table1[],10,TRUE)</f>
        <v>2013</v>
      </c>
      <c r="R37" s="167">
        <f>VLOOKUP(B37,Table1[],11,TRUE)</f>
        <v>9400</v>
      </c>
      <c r="S37" s="165" t="str">
        <f>VLOOKUP(B37,Table1[],14,TRUE)</f>
        <v>HG 240/02-APR-14;OUG.1 din 04/01/2017;OUG.68 din 06/11/2019</v>
      </c>
      <c r="T37" s="165" t="str">
        <f>VLOOKUP(B37,Table1[],13,TRUE)</f>
        <v>in administrare</v>
      </c>
      <c r="U37" s="165" t="str">
        <f>VLOOKUP(B37,Table1[],15,TRUE)</f>
        <v>mobil</v>
      </c>
      <c r="V37" s="165" t="str">
        <f>VLOOKUP(B37,Table1[],16,TRUE)</f>
        <v xml:space="preserve"> Subrasa= ;Anul naşterii=2010 ;Sexul=armasar monta publica ;Locaţia de bază=H. Beclean ;</v>
      </c>
      <c r="W37" s="207">
        <v>2010</v>
      </c>
      <c r="X37" s="208" t="s">
        <v>19471</v>
      </c>
      <c r="Y37" s="208" t="s">
        <v>19521</v>
      </c>
      <c r="Z37" s="209" t="s">
        <v>19497</v>
      </c>
      <c r="AB37" s="202" t="str">
        <f t="shared" si="1"/>
        <v>Tara: România; Judet: BISTRIŢA-NĂSĂUD;Orş Beclean;   -; Nr: 45; Str Bistritei</v>
      </c>
      <c r="AC37" s="204" t="s">
        <v>19486</v>
      </c>
      <c r="AD37" s="149">
        <f>Table6[[#This Row],[Valoare de inventar]]-Table6[[#This Row],[Valore IC]]</f>
        <v>0</v>
      </c>
    </row>
    <row r="38" spans="1:30" ht="76.5" x14ac:dyDescent="0.2">
      <c r="A38" s="261">
        <v>31</v>
      </c>
      <c r="B38" s="262">
        <v>159468</v>
      </c>
      <c r="C38" s="262">
        <v>217255</v>
      </c>
      <c r="D38" s="262" t="s">
        <v>41</v>
      </c>
      <c r="E38" s="263" t="s">
        <v>19637</v>
      </c>
      <c r="F38" s="262" t="s">
        <v>51</v>
      </c>
      <c r="G38" s="267">
        <v>2013</v>
      </c>
      <c r="H38" s="265">
        <v>9400</v>
      </c>
      <c r="I38" s="160" t="str">
        <f>VLOOKUP(J38,'mmap initial'!B:D,2,TRUE)</f>
        <v>159468.</v>
      </c>
      <c r="J38" s="161" t="s">
        <v>16053</v>
      </c>
      <c r="K38" s="162">
        <f>VLOOKUP(J38,'mmap initial'!B:D,3,TRUE)</f>
        <v>9400</v>
      </c>
      <c r="L38" s="163">
        <f t="shared" si="0"/>
        <v>0</v>
      </c>
      <c r="M38" s="164">
        <f>VLOOKUP(B38,Table1[],1,TRUE)</f>
        <v>159468</v>
      </c>
      <c r="N38" s="165" t="str">
        <f>VLOOKUP(B38,Table1[],2,TRUE)</f>
        <v>8.23.11</v>
      </c>
      <c r="O38" s="166" t="str">
        <f>VLOOKUP(B38,Table1[],5,TRUE)</f>
        <v>Gologan (Fn 1-R)/642019820046868</v>
      </c>
      <c r="P38" s="166" t="str">
        <f>VLOOKUP(B38,Table1[],9,TRUE)</f>
        <v>Tara: România; Judet: BUZĂU;Com Ruşeţu;   -; Nr: -;</v>
      </c>
      <c r="Q38" s="165">
        <f>VLOOKUP(B38,Table1[],10,TRUE)</f>
        <v>2013</v>
      </c>
      <c r="R38" s="167">
        <f>VLOOKUP(B38,Table1[],11,TRUE)</f>
        <v>9400</v>
      </c>
      <c r="S38" s="165" t="str">
        <f>VLOOKUP(B38,Table1[],14,TRUE)</f>
        <v>HG 240/02-APR-14;OUG.1 din 04/01/2017;OUG.68 din 06/11/2019</v>
      </c>
      <c r="T38" s="165" t="str">
        <f>VLOOKUP(B38,Table1[],13,TRUE)</f>
        <v>in administrare</v>
      </c>
      <c r="U38" s="165" t="str">
        <f>VLOOKUP(B38,Table1[],15,TRUE)</f>
        <v>mobil</v>
      </c>
      <c r="V38" s="165" t="str">
        <f>VLOOKUP(B38,Table1[],16,TRUE)</f>
        <v xml:space="preserve"> Subrasa= ;Anul naşterii=2010 ;Sexul=armasar monta publica ;Locaţia de bază=H. Rusetu ;</v>
      </c>
      <c r="W38" s="207">
        <v>2010</v>
      </c>
      <c r="X38" s="208" t="s">
        <v>19471</v>
      </c>
      <c r="Y38" s="208" t="s">
        <v>19525</v>
      </c>
      <c r="Z38" s="209" t="s">
        <v>19497</v>
      </c>
      <c r="AB38" s="168" t="str">
        <f t="shared" si="1"/>
        <v>Tara: România; Judet: BUZĂU;Com Ruşeţu;   -; Nr: -;</v>
      </c>
      <c r="AC38" s="266" t="s">
        <v>19492</v>
      </c>
      <c r="AD38" s="149">
        <f>Table6[[#This Row],[Valoare de inventar]]-Table6[[#This Row],[Valore IC]]</f>
        <v>0</v>
      </c>
    </row>
    <row r="39" spans="1:30" ht="51" x14ac:dyDescent="0.2">
      <c r="A39" s="5">
        <v>32</v>
      </c>
      <c r="B39" s="6">
        <v>156878</v>
      </c>
      <c r="C39" s="6">
        <v>217224</v>
      </c>
      <c r="D39" s="6" t="s">
        <v>40</v>
      </c>
      <c r="E39" s="8" t="s">
        <v>35</v>
      </c>
      <c r="F39" s="6" t="s">
        <v>51</v>
      </c>
      <c r="G39" s="10">
        <v>2010</v>
      </c>
      <c r="H39" s="140">
        <v>10000</v>
      </c>
      <c r="I39" s="160" t="str">
        <f>VLOOKUP(J39,'mmap initial'!B:D,2,TRUE)</f>
        <v>156878.</v>
      </c>
      <c r="J39" s="161" t="s">
        <v>16979</v>
      </c>
      <c r="K39" s="162">
        <f>VLOOKUP(J39,'mmap initial'!B:D,3,TRUE)</f>
        <v>10000</v>
      </c>
      <c r="L39" s="163">
        <f t="shared" si="0"/>
        <v>0</v>
      </c>
      <c r="M39" s="164">
        <f>VLOOKUP(B39,Table1[],1,TRUE)</f>
        <v>156878</v>
      </c>
      <c r="N39" s="165" t="str">
        <f>VLOOKUP(B39,Table1[],2,TRUE)</f>
        <v>8.23.07</v>
      </c>
      <c r="O39" s="166" t="str">
        <f>VLOOKUP(B39,Table1[],5,TRUE)</f>
        <v xml:space="preserve"> Pluto XIX-89/P 19-89F</v>
      </c>
      <c r="P39" s="166" t="str">
        <f>VLOOKUP(B39,Table1[],9,TRUE)</f>
        <v>Tara: România; Judet: BRAŞOV; -;   -; Nr: -;</v>
      </c>
      <c r="Q39" s="165">
        <f>VLOOKUP(B39,Table1[],10,TRUE)</f>
        <v>2010</v>
      </c>
      <c r="R39" s="167">
        <f>VLOOKUP(B39,Table1[],11,TRUE)</f>
        <v>10000</v>
      </c>
      <c r="S39" s="165" t="str">
        <f>VLOOKUP(B39,Table1[],14,TRUE)</f>
        <v>Hg 127/03.04.2012;OUG.1 din 04/01/2017;OUG.68 din 06/11/2019</v>
      </c>
      <c r="T39" s="165" t="str">
        <f>VLOOKUP(B39,Table1[],13,TRUE)</f>
        <v>in administrare</v>
      </c>
      <c r="U39" s="165" t="str">
        <f>VLOOKUP(B39,Table1[],15,TRUE)</f>
        <v>mobil</v>
      </c>
      <c r="V39" s="165" t="str">
        <f>VLOOKUP(B39,Table1[],16,TRUE)</f>
        <v>Sex:A.M.P; anul nasterii:2007; locatia de baza:H Sambata de Jos</v>
      </c>
      <c r="W39" s="207">
        <v>2007</v>
      </c>
      <c r="X39" s="208" t="s">
        <v>19471</v>
      </c>
      <c r="Y39" s="208" t="s">
        <v>19528</v>
      </c>
      <c r="Z39" s="209" t="s">
        <v>19497</v>
      </c>
      <c r="AB39" s="202" t="str">
        <f t="shared" si="1"/>
        <v>Tara: România; Judet: BRAŞOV; -;   -; Nr: -;</v>
      </c>
      <c r="AC39" s="204" t="s">
        <v>19493</v>
      </c>
      <c r="AD39" s="149">
        <f>Table6[[#This Row],[Valoare de inventar]]-Table6[[#This Row],[Valore IC]]</f>
        <v>0</v>
      </c>
    </row>
    <row r="40" spans="1:30" ht="89.25" x14ac:dyDescent="0.2">
      <c r="A40" s="5">
        <v>33</v>
      </c>
      <c r="B40" s="6">
        <v>160642</v>
      </c>
      <c r="C40" s="6">
        <v>217271</v>
      </c>
      <c r="D40" s="6" t="s">
        <v>52</v>
      </c>
      <c r="E40" s="8" t="s">
        <v>19529</v>
      </c>
      <c r="F40" s="6" t="s">
        <v>51</v>
      </c>
      <c r="G40" s="10">
        <v>2014</v>
      </c>
      <c r="H40" s="140">
        <v>10000</v>
      </c>
      <c r="I40" s="160" t="str">
        <f>VLOOKUP(J40,'mmap initial'!B:D,2,TRUE)</f>
        <v>160642.</v>
      </c>
      <c r="J40" s="161" t="s">
        <v>15472</v>
      </c>
      <c r="K40" s="162">
        <f>VLOOKUP(J40,'mmap initial'!B:D,3,TRUE)</f>
        <v>10000</v>
      </c>
      <c r="L40" s="163">
        <f t="shared" si="0"/>
        <v>0</v>
      </c>
      <c r="M40" s="164">
        <f>VLOOKUP(B40,Table1[],1,TRUE)</f>
        <v>160642</v>
      </c>
      <c r="N40" s="165" t="str">
        <f>VLOOKUP(B40,Table1[],2,TRUE)</f>
        <v>8.23.03</v>
      </c>
      <c r="O40" s="166" t="str">
        <f>VLOOKUP(B40,Table1[],5,TRUE)</f>
        <v xml:space="preserve">Bobocel ( Mp - 16 J ) / 642019820058434
</v>
      </c>
      <c r="P40" s="166" t="str">
        <f>VLOOKUP(B40,Table1[],9,TRUE)</f>
        <v>Tara: România; Judet: CĂLĂRAŞI;Com Perişoru;   -; Nr: -;</v>
      </c>
      <c r="Q40" s="165">
        <f>VLOOKUP(B40,Table1[],10,TRUE)</f>
        <v>2014</v>
      </c>
      <c r="R40" s="167">
        <f>VLOOKUP(B40,Table1[],11,TRUE)</f>
        <v>10000</v>
      </c>
      <c r="S40" s="165" t="str">
        <f>VLOOKUP(B40,Table1[],14,TRUE)</f>
        <v>HG. 543/08-IUL-15;OUG.1 din 04/01/2017;OUG.68 din 06/11/2019</v>
      </c>
      <c r="T40" s="165" t="str">
        <f>VLOOKUP(B40,Table1[],13,TRUE)</f>
        <v>in administrare</v>
      </c>
      <c r="U40" s="165" t="str">
        <f>VLOOKUP(B40,Table1[],15,TRUE)</f>
        <v>mobil</v>
      </c>
      <c r="V40" s="165" t="str">
        <f>VLOOKUP(B40,Table1[],16,TRUE)</f>
        <v xml:space="preserve"> Subrasa= ;Anul naşterii=2011 ;Sexul=armăsar montă publică
 ;Locaţia de bază=H. Jegălia
 ;</v>
      </c>
      <c r="W40" s="207">
        <v>2011</v>
      </c>
      <c r="X40" s="208" t="s">
        <v>19472</v>
      </c>
      <c r="Y40" s="208" t="s">
        <v>19530</v>
      </c>
      <c r="Z40" s="209" t="s">
        <v>19497</v>
      </c>
      <c r="AB40" s="202" t="str">
        <f t="shared" si="1"/>
        <v>Tara: România; Judet: CĂLĂRAŞI;Com Perişoru;   -; Nr: -;</v>
      </c>
      <c r="AC40" s="204" t="s">
        <v>19496</v>
      </c>
      <c r="AD40" s="149">
        <f>Table6[[#This Row],[Valoare de inventar]]-Table6[[#This Row],[Valore IC]]</f>
        <v>0</v>
      </c>
    </row>
    <row r="41" spans="1:30" ht="51" x14ac:dyDescent="0.2">
      <c r="A41" s="5">
        <v>34</v>
      </c>
      <c r="B41" s="6">
        <v>157240</v>
      </c>
      <c r="C41" s="6">
        <v>217244</v>
      </c>
      <c r="D41" s="6" t="s">
        <v>53</v>
      </c>
      <c r="E41" s="8" t="s">
        <v>37</v>
      </c>
      <c r="F41" s="6" t="s">
        <v>51</v>
      </c>
      <c r="G41" s="10">
        <v>2010</v>
      </c>
      <c r="H41" s="139">
        <v>10000</v>
      </c>
      <c r="I41" s="446" t="s">
        <v>19710</v>
      </c>
      <c r="J41" s="448" t="s">
        <v>19709</v>
      </c>
      <c r="K41" s="447">
        <v>10000</v>
      </c>
      <c r="L41" s="449">
        <f t="shared" si="0"/>
        <v>0</v>
      </c>
      <c r="M41" s="164">
        <f>VLOOKUP(B41,Table1[],1,TRUE)</f>
        <v>157240</v>
      </c>
      <c r="N41" s="165" t="str">
        <f>VLOOKUP(B41,Table1[],2,TRUE)</f>
        <v>8.23.05</v>
      </c>
      <c r="O41" s="166" t="str">
        <f>VLOOKUP(B41,Table1[],5,TRUE)</f>
        <v xml:space="preserve"> Gidran XLIII-29/G 43-29 T</v>
      </c>
      <c r="P41" s="166" t="str">
        <f>VLOOKUP(B41,Table1[],9,TRUE)</f>
        <v>Tara: România; Judet: MUREŞ; -;   -; Nr: -;</v>
      </c>
      <c r="Q41" s="165">
        <f>VLOOKUP(B41,Table1[],10,TRUE)</f>
        <v>2010</v>
      </c>
      <c r="R41" s="167">
        <f>VLOOKUP(B41,Table1[],11,TRUE)</f>
        <v>10000</v>
      </c>
      <c r="S41" s="165" t="str">
        <f>VLOOKUP(B41,Table1[],14,TRUE)</f>
        <v xml:space="preserve"> Hg 127/03.04.2012; HG 598/ 14-AUG-13:598/14-AUG-13;OUG.1 din 04/01/2017;OUG.68 din 06/11/2019</v>
      </c>
      <c r="T41" s="165" t="str">
        <f>VLOOKUP(B41,Table1[],13,TRUE)</f>
        <v>in administrare</v>
      </c>
      <c r="U41" s="165" t="str">
        <f>VLOOKUP(B41,Table1[],15,TRUE)</f>
        <v>mobil</v>
      </c>
      <c r="V41" s="165" t="str">
        <f>VLOOKUP(B41,Table1[],16,TRUE)</f>
        <v>Subrasa= ;Anul naşterii= ;Sexul= ;Locaţia de bază= ;</v>
      </c>
      <c r="W41" s="207">
        <v>2007</v>
      </c>
      <c r="X41" s="208" t="s">
        <v>19472</v>
      </c>
      <c r="Y41" s="208" t="s">
        <v>19531</v>
      </c>
      <c r="Z41" s="209" t="s">
        <v>19497</v>
      </c>
      <c r="AB41" s="168" t="str">
        <f t="shared" si="1"/>
        <v>Tara: România; Judet: MUREŞ; -;   -; Nr: -;</v>
      </c>
      <c r="AC41" s="204"/>
      <c r="AD41" s="149">
        <f>Table6[[#This Row],[Valoare de inventar]]-Table6[[#This Row],[Valore IC]]</f>
        <v>0</v>
      </c>
    </row>
    <row r="42" spans="1:30" ht="89.25" x14ac:dyDescent="0.2">
      <c r="A42" s="5">
        <v>35</v>
      </c>
      <c r="B42" s="6">
        <v>164899</v>
      </c>
      <c r="C42" s="6">
        <v>217324</v>
      </c>
      <c r="D42" s="6" t="s">
        <v>54</v>
      </c>
      <c r="E42" s="8" t="s">
        <v>19532</v>
      </c>
      <c r="F42" s="6" t="s">
        <v>51</v>
      </c>
      <c r="G42" s="10">
        <v>2016</v>
      </c>
      <c r="H42" s="139">
        <v>9400</v>
      </c>
      <c r="I42" s="160" t="str">
        <f>VLOOKUP(J42,'mmap initial'!B:D,2,TRUE)</f>
        <v>6302.1</v>
      </c>
      <c r="J42" s="161" t="s">
        <v>14926</v>
      </c>
      <c r="K42" s="162">
        <f>VLOOKUP(J42,'mmap initial'!B:D,3,TRUE)</f>
        <v>9400</v>
      </c>
      <c r="L42" s="163">
        <f t="shared" si="0"/>
        <v>0</v>
      </c>
      <c r="M42" s="164">
        <f>VLOOKUP(B42,Table1[],1,TRUE)</f>
        <v>164899</v>
      </c>
      <c r="N42" s="165" t="str">
        <f>VLOOKUP(B42,Table1[],2,TRUE)</f>
        <v>8.23.01</v>
      </c>
      <c r="O42" s="166" t="str">
        <f>VLOOKUP(B42,Table1[],5,TRUE)</f>
        <v>Eros  (O / 9 I) 642019820518464</v>
      </c>
      <c r="P42" s="166" t="str">
        <f>VLOOKUP(B42,Table1[],9,TRUE)</f>
        <v>Tara: România; Judet: TIMIŞ;Sat Izvin;   -; Nr: -;</v>
      </c>
      <c r="Q42" s="165">
        <f>VLOOKUP(B42,Table1[],10,TRUE)</f>
        <v>2016</v>
      </c>
      <c r="R42" s="167">
        <f>VLOOKUP(B42,Table1[],11,TRUE)</f>
        <v>9400</v>
      </c>
      <c r="S42" s="165" t="str">
        <f>VLOOKUP(B42,Table1[],14,TRUE)</f>
        <v>HG. 118/27.02.2019;OUG.68 din 06/11/2019</v>
      </c>
      <c r="T42" s="165" t="str">
        <f>VLOOKUP(B42,Table1[],13,TRUE)</f>
        <v>in administrare</v>
      </c>
      <c r="U42" s="165" t="str">
        <f>VLOOKUP(B42,Table1[],15,TRUE)</f>
        <v>mobil</v>
      </c>
      <c r="V42" s="165" t="str">
        <f>VLOOKUP(B42,Table1[],16,TRUE)</f>
        <v xml:space="preserve"> Anul naşterii=2013 ;Sexul=armăsar montă publică ;Dangale=O / 9 I ;Microcip=642019820518464 ;Locaţia de bază=H.Izvin ;</v>
      </c>
      <c r="W42" s="207">
        <v>2013</v>
      </c>
      <c r="X42" s="208" t="s">
        <v>19471</v>
      </c>
      <c r="Y42" s="208" t="s">
        <v>19478</v>
      </c>
      <c r="Z42" s="209" t="s">
        <v>19497</v>
      </c>
      <c r="AB42" s="202" t="str">
        <f t="shared" si="1"/>
        <v>Tara: România; Judet: TIMIŞ;Sat Izvin;   -; Nr: -;</v>
      </c>
      <c r="AC42" s="204"/>
      <c r="AD42" s="149">
        <f>Table6[[#This Row],[Valoare de inventar]]-Table6[[#This Row],[Valore IC]]</f>
        <v>0</v>
      </c>
    </row>
    <row r="43" spans="1:30" ht="89.25" x14ac:dyDescent="0.2">
      <c r="A43" s="261">
        <v>36</v>
      </c>
      <c r="B43" s="262">
        <v>164945</v>
      </c>
      <c r="C43" s="262">
        <v>217332</v>
      </c>
      <c r="D43" s="262" t="s">
        <v>41</v>
      </c>
      <c r="E43" s="263" t="s">
        <v>19656</v>
      </c>
      <c r="F43" s="262" t="s">
        <v>51</v>
      </c>
      <c r="G43" s="267">
        <v>2016</v>
      </c>
      <c r="H43" s="265">
        <v>9400</v>
      </c>
      <c r="I43" s="160" t="str">
        <f>VLOOKUP(J43,'mmap initial'!B:D,2,TRUE)</f>
        <v>512925</v>
      </c>
      <c r="J43" s="161" t="s">
        <v>19470</v>
      </c>
      <c r="K43" s="162">
        <f>VLOOKUP(J43,'mmap initial'!B:D,3,TRUE)</f>
        <v>9400</v>
      </c>
      <c r="L43" s="163">
        <f t="shared" si="0"/>
        <v>0</v>
      </c>
      <c r="M43" s="164">
        <f>VLOOKUP(B43,Table1[],1,TRUE)</f>
        <v>164945</v>
      </c>
      <c r="N43" s="165" t="str">
        <f>VLOOKUP(B43,Table1[],2,TRUE)</f>
        <v>8.23.11</v>
      </c>
      <c r="O43" s="166" t="str">
        <f>VLOOKUP(B43,Table1[],5,TRUE)</f>
        <v>Albinoso (It 3 / R) 642019820544953</v>
      </c>
      <c r="P43" s="166" t="str">
        <f>VLOOKUP(B43,Table1[],9,TRUE)</f>
        <v>Tara: România; Judet: BUZĂU;Com Ruşeţu;   -; Nr: -;</v>
      </c>
      <c r="Q43" s="165">
        <f>VLOOKUP(B43,Table1[],10,TRUE)</f>
        <v>2016</v>
      </c>
      <c r="R43" s="167">
        <f>VLOOKUP(B43,Table1[],11,TRUE)</f>
        <v>9400</v>
      </c>
      <c r="S43" s="165" t="str">
        <f>VLOOKUP(B43,Table1[],14,TRUE)</f>
        <v>HG. 118/27.02.2019;OUG.68 din 06/11/2019</v>
      </c>
      <c r="T43" s="165" t="str">
        <f>VLOOKUP(B43,Table1[],13,TRUE)</f>
        <v>in administrare</v>
      </c>
      <c r="U43" s="165" t="str">
        <f>VLOOKUP(B43,Table1[],15,TRUE)</f>
        <v>mobil</v>
      </c>
      <c r="V43" s="165" t="str">
        <f>VLOOKUP(B43,Table1[],16,TRUE)</f>
        <v xml:space="preserve"> Anul naşterii=2013 ;Sexul=armăsar montă publică ;Dangale=It 3 / R ;Microcip=642019820544953 ;Locaţia de bază=H. Rusetu ;</v>
      </c>
      <c r="W43" s="207">
        <v>2013</v>
      </c>
      <c r="X43" s="208" t="s">
        <v>19471</v>
      </c>
      <c r="Y43" s="208" t="s">
        <v>19657</v>
      </c>
      <c r="Z43" s="209" t="s">
        <v>19497</v>
      </c>
      <c r="AB43" s="168" t="str">
        <f t="shared" si="1"/>
        <v>Tara: România; Judet: BUZĂU;Com Ruşeţu;   -; Nr: -;</v>
      </c>
      <c r="AC43" s="266"/>
      <c r="AD43" s="149">
        <f>Table6[[#This Row],[Valoare de inventar]]-Table6[[#This Row],[Valore IC]]</f>
        <v>0</v>
      </c>
    </row>
    <row r="44" spans="1:30" ht="51" x14ac:dyDescent="0.2">
      <c r="A44" s="5">
        <v>37</v>
      </c>
      <c r="B44" s="6">
        <v>158026</v>
      </c>
      <c r="C44" s="6">
        <v>217248</v>
      </c>
      <c r="D44" s="6" t="s">
        <v>41</v>
      </c>
      <c r="E44" s="8" t="s">
        <v>142</v>
      </c>
      <c r="F44" s="6" t="s">
        <v>51</v>
      </c>
      <c r="G44" s="10">
        <v>2011</v>
      </c>
      <c r="H44" s="139">
        <v>9400</v>
      </c>
      <c r="I44" s="160" t="str">
        <f>VLOOKUP(J44,'mmap initial'!B:D,2,TRUE)</f>
        <v>158026.</v>
      </c>
      <c r="J44" s="161" t="s">
        <v>15811</v>
      </c>
      <c r="K44" s="162">
        <f>VLOOKUP(J44,'mmap initial'!B:D,3,TRUE)</f>
        <v>9400</v>
      </c>
      <c r="L44" s="163">
        <f t="shared" si="0"/>
        <v>0</v>
      </c>
      <c r="M44" s="164">
        <f>VLOOKUP(B44,Table1[],1,TRUE)</f>
        <v>158026</v>
      </c>
      <c r="N44" s="165" t="str">
        <f>VLOOKUP(B44,Table1[],2,TRUE)</f>
        <v>8.23.11</v>
      </c>
      <c r="O44" s="166" t="str">
        <f>VLOOKUP(B44,Table1[],5,TRUE)</f>
        <v xml:space="preserve"> FEDELES ( I 32/D )</v>
      </c>
      <c r="P44" s="166" t="str">
        <f>VLOOKUP(B44,Table1[],9,TRUE)</f>
        <v>Tara: România; Judet: MUREŞ; -;   -; Nr: -;</v>
      </c>
      <c r="Q44" s="165">
        <f>VLOOKUP(B44,Table1[],10,TRUE)</f>
        <v>2011</v>
      </c>
      <c r="R44" s="167">
        <f>VLOOKUP(B44,Table1[],11,TRUE)</f>
        <v>9400</v>
      </c>
      <c r="S44" s="165" t="str">
        <f>VLOOKUP(B44,Table1[],14,TRUE)</f>
        <v>Hg 803/31.07.2012; HG 598/ 14-AUG-13:598/14-AUG-13;OUG.1 din 04/01/2017;OUG.68 din 06/11/2019</v>
      </c>
      <c r="T44" s="165" t="str">
        <f>VLOOKUP(B44,Table1[],13,TRUE)</f>
        <v>in administrare</v>
      </c>
      <c r="U44" s="165" t="str">
        <f>VLOOKUP(B44,Table1[],15,TRUE)</f>
        <v>mobil</v>
      </c>
      <c r="V44" s="165" t="str">
        <f>VLOOKUP(B44,Table1[],16,TRUE)</f>
        <v>Subrasa= ;Anul naşterii= ;Sexul= ;Locaţia de bază= ;</v>
      </c>
      <c r="W44" s="207">
        <v>2008</v>
      </c>
      <c r="X44" s="208" t="s">
        <v>19471</v>
      </c>
      <c r="Y44" s="208" t="s">
        <v>19535</v>
      </c>
      <c r="Z44" s="209" t="s">
        <v>19497</v>
      </c>
      <c r="AB44" s="168" t="str">
        <f t="shared" si="1"/>
        <v>Tara: România; Judet: MUREŞ; -;   -; Nr: -;</v>
      </c>
      <c r="AC44" s="204"/>
      <c r="AD44" s="149">
        <f>Table6[[#This Row],[Valoare de inventar]]-Table6[[#This Row],[Valore IC]]</f>
        <v>0</v>
      </c>
    </row>
    <row r="45" spans="1:30" ht="76.5" x14ac:dyDescent="0.2">
      <c r="A45" s="261">
        <v>38</v>
      </c>
      <c r="B45" s="262">
        <v>159471</v>
      </c>
      <c r="C45" s="262">
        <v>217253</v>
      </c>
      <c r="D45" s="262" t="s">
        <v>41</v>
      </c>
      <c r="E45" s="263" t="s">
        <v>143</v>
      </c>
      <c r="F45" s="262" t="s">
        <v>51</v>
      </c>
      <c r="G45" s="267">
        <v>2013</v>
      </c>
      <c r="H45" s="265">
        <v>9400</v>
      </c>
      <c r="I45" s="160" t="str">
        <f>VLOOKUP(J45,'mmap initial'!B:D,2,TRUE)</f>
        <v>159471.</v>
      </c>
      <c r="J45" s="161" t="s">
        <v>16000</v>
      </c>
      <c r="K45" s="162">
        <f>VLOOKUP(J45,'mmap initial'!B:D,3,TRUE)</f>
        <v>9400</v>
      </c>
      <c r="L45" s="163">
        <f t="shared" si="0"/>
        <v>0</v>
      </c>
      <c r="M45" s="164">
        <f>VLOOKUP(B45,Table1[],1,TRUE)</f>
        <v>159471</v>
      </c>
      <c r="N45" s="165" t="str">
        <f>VLOOKUP(B45,Table1[],2,TRUE)</f>
        <v>8.23.11</v>
      </c>
      <c r="O45" s="166" t="str">
        <f>VLOOKUP(B45,Table1[],5,TRUE)</f>
        <v>Giacomo (I42-R)/6420198220059666</v>
      </c>
      <c r="P45" s="166" t="str">
        <f>VLOOKUP(B45,Table1[],9,TRUE)</f>
        <v>Tara: România; Judet: BUZĂU;Com Ruşeţu;   -; Nr: -;</v>
      </c>
      <c r="Q45" s="165">
        <f>VLOOKUP(B45,Table1[],10,TRUE)</f>
        <v>2013</v>
      </c>
      <c r="R45" s="167">
        <f>VLOOKUP(B45,Table1[],11,TRUE)</f>
        <v>9400</v>
      </c>
      <c r="S45" s="165" t="str">
        <f>VLOOKUP(B45,Table1[],14,TRUE)</f>
        <v>HG 240/02-APR-14;OUG.1 din 04/01/2017;OUG.68 din 06/11/2019</v>
      </c>
      <c r="T45" s="165" t="str">
        <f>VLOOKUP(B45,Table1[],13,TRUE)</f>
        <v>in administrare</v>
      </c>
      <c r="U45" s="165" t="str">
        <f>VLOOKUP(B45,Table1[],15,TRUE)</f>
        <v>mobil</v>
      </c>
      <c r="V45" s="165" t="str">
        <f>VLOOKUP(B45,Table1[],16,TRUE)</f>
        <v xml:space="preserve"> Subrasa= ;Anul naşterii=2010 ;Sexul=armasar monta publica ;Locaţia de bază=H. Rusetu ;</v>
      </c>
      <c r="W45" s="207">
        <v>2010</v>
      </c>
      <c r="X45" s="208" t="s">
        <v>19471</v>
      </c>
      <c r="Y45" s="208" t="s">
        <v>19653</v>
      </c>
      <c r="Z45" s="209" t="s">
        <v>19497</v>
      </c>
      <c r="AB45" s="168" t="str">
        <f t="shared" si="1"/>
        <v>Tara: România; Judet: BUZĂU;Com Ruşeţu;   -; Nr: -;</v>
      </c>
      <c r="AC45" s="266" t="s">
        <v>19492</v>
      </c>
      <c r="AD45" s="149">
        <f>Table6[[#This Row],[Valoare de inventar]]-Table6[[#This Row],[Valore IC]]</f>
        <v>0</v>
      </c>
    </row>
    <row r="46" spans="1:30" ht="76.5" x14ac:dyDescent="0.2">
      <c r="A46" s="261">
        <v>39</v>
      </c>
      <c r="B46" s="262">
        <v>159505</v>
      </c>
      <c r="C46" s="262">
        <v>217252</v>
      </c>
      <c r="D46" s="262" t="s">
        <v>41</v>
      </c>
      <c r="E46" s="263" t="s">
        <v>19654</v>
      </c>
      <c r="F46" s="262" t="s">
        <v>51</v>
      </c>
      <c r="G46" s="267">
        <v>2013</v>
      </c>
      <c r="H46" s="265">
        <v>9400</v>
      </c>
      <c r="I46" s="160" t="str">
        <f>VLOOKUP(J46,'mmap initial'!B:D,2,TRUE)</f>
        <v>159505.</v>
      </c>
      <c r="J46" s="161" t="s">
        <v>16559</v>
      </c>
      <c r="K46" s="162">
        <f>VLOOKUP(J46,'mmap initial'!B:D,3,TRUE)</f>
        <v>9400</v>
      </c>
      <c r="L46" s="163">
        <f t="shared" si="0"/>
        <v>0</v>
      </c>
      <c r="M46" s="164">
        <f>VLOOKUP(B46,Table1[],1,TRUE)</f>
        <v>159505</v>
      </c>
      <c r="N46" s="165" t="str">
        <f>VLOOKUP(B46,Table1[],2,TRUE)</f>
        <v>8.23.11</v>
      </c>
      <c r="O46" s="166" t="str">
        <f>VLOOKUP(B46,Table1[],5,TRUE)</f>
        <v>Maias (Fd-R)/642019820061335</v>
      </c>
      <c r="P46" s="166" t="str">
        <f>VLOOKUP(B46,Table1[],9,TRUE)</f>
        <v>Tara: România; Judet: BUZĂU;Com Ruşeţu;   -; Nr: -;</v>
      </c>
      <c r="Q46" s="165">
        <f>VLOOKUP(B46,Table1[],10,TRUE)</f>
        <v>2013</v>
      </c>
      <c r="R46" s="167">
        <f>VLOOKUP(B46,Table1[],11,TRUE)</f>
        <v>9400</v>
      </c>
      <c r="S46" s="165" t="str">
        <f>VLOOKUP(B46,Table1[],14,TRUE)</f>
        <v>HG 240/02-APR-14;OUG.1 din 04/01/2017;OUG.68 din 06/11/2019</v>
      </c>
      <c r="T46" s="165" t="str">
        <f>VLOOKUP(B46,Table1[],13,TRUE)</f>
        <v>in administrare</v>
      </c>
      <c r="U46" s="165" t="str">
        <f>VLOOKUP(B46,Table1[],15,TRUE)</f>
        <v>mobil</v>
      </c>
      <c r="V46" s="165" t="str">
        <f>VLOOKUP(B46,Table1[],16,TRUE)</f>
        <v xml:space="preserve"> Subrasa= ;Anul naşterii=2010 ;Sexul=armasar monta publica ;Locaţia de bază=H Rusetu ;</v>
      </c>
      <c r="W46" s="207">
        <v>2010</v>
      </c>
      <c r="X46" s="208" t="s">
        <v>19471</v>
      </c>
      <c r="Y46" s="208" t="s">
        <v>19655</v>
      </c>
      <c r="Z46" s="209" t="s">
        <v>19497</v>
      </c>
      <c r="AB46" s="168" t="str">
        <f t="shared" si="1"/>
        <v>Tara: România; Judet: BUZĂU;Com Ruşeţu;   -; Nr: -;</v>
      </c>
      <c r="AC46" s="266" t="s">
        <v>19492</v>
      </c>
      <c r="AD46" s="149">
        <f>Table6[[#This Row],[Valoare de inventar]]-Table6[[#This Row],[Valore IC]]</f>
        <v>0</v>
      </c>
    </row>
    <row r="47" spans="1:30" ht="38.25" x14ac:dyDescent="0.2">
      <c r="A47" s="5">
        <v>40</v>
      </c>
      <c r="B47" s="6">
        <v>156737</v>
      </c>
      <c r="C47" s="6">
        <v>217241</v>
      </c>
      <c r="D47" s="6" t="s">
        <v>41</v>
      </c>
      <c r="E47" s="8" t="s">
        <v>39</v>
      </c>
      <c r="F47" s="6" t="s">
        <v>51</v>
      </c>
      <c r="G47" s="253">
        <v>2011</v>
      </c>
      <c r="H47" s="200">
        <v>9400</v>
      </c>
      <c r="I47" s="160" t="str">
        <f>VLOOKUP(J47,'mmap initial'!B:D,2,TRUE)</f>
        <v>156737.</v>
      </c>
      <c r="J47" s="161" t="s">
        <v>17332</v>
      </c>
      <c r="K47" s="162">
        <f>VLOOKUP(J47,'mmap initial'!B:D,3,TRUE)</f>
        <v>9400</v>
      </c>
      <c r="L47" s="163">
        <f t="shared" si="0"/>
        <v>0</v>
      </c>
      <c r="M47" s="164">
        <f>VLOOKUP(B47,Table1[],1,TRUE)</f>
        <v>156737</v>
      </c>
      <c r="N47" s="165" t="str">
        <f>VLOOKUP(B47,Table1[],2,TRUE)</f>
        <v>8.23.11</v>
      </c>
      <c r="O47" s="166" t="str">
        <f>VLOOKUP(B47,Table1[],5,TRUE)</f>
        <v xml:space="preserve"> Zepelin / Kj -10HB</v>
      </c>
      <c r="P47" s="166" t="str">
        <f>VLOOKUP(B47,Table1[],9,TRUE)</f>
        <v>Tara: România; Judet: BISTRIŢA-NĂSĂUD; -;   -; Nr: -;</v>
      </c>
      <c r="Q47" s="239">
        <f>VLOOKUP(B47,Table1[],10,TRUE)</f>
        <v>2008</v>
      </c>
      <c r="R47" s="199">
        <f>VLOOKUP(B47,Table1[],11,TRUE)</f>
        <v>7899</v>
      </c>
      <c r="S47" s="165" t="str">
        <f>VLOOKUP(B47,Table1[],14,TRUE)</f>
        <v>Hg 127/03.04.2012;OUG.1 din 04/01/2017;OUG.68 din 06/11/2019</v>
      </c>
      <c r="T47" s="165" t="str">
        <f>VLOOKUP(B47,Table1[],13,TRUE)</f>
        <v>in administrare</v>
      </c>
      <c r="U47" s="165" t="str">
        <f>VLOOKUP(B47,Table1[],15,TRUE)</f>
        <v>mobil</v>
      </c>
      <c r="V47" s="165" t="str">
        <f>VLOOKUP(B47,Table1[],16,TRUE)</f>
        <v>Sex: A.M.P; anul nasterii:2005; locatia de baza:H beclean</v>
      </c>
      <c r="W47" s="207">
        <v>2005</v>
      </c>
      <c r="X47" s="208" t="s">
        <v>19471</v>
      </c>
      <c r="Y47" s="208" t="s">
        <v>19543</v>
      </c>
      <c r="Z47" s="209" t="s">
        <v>19497</v>
      </c>
      <c r="AB47" s="202" t="str">
        <f t="shared" si="1"/>
        <v>Tara: România; Judet: BISTRIŢA-NĂSĂUD; -;   -; Nr: -;</v>
      </c>
      <c r="AC47" s="204" t="s">
        <v>19486</v>
      </c>
      <c r="AD47" s="149">
        <f>Table6[[#This Row],[Valoare de inventar]]-Table6[[#This Row],[Valore IC]]</f>
        <v>1501</v>
      </c>
    </row>
    <row r="48" spans="1:30" ht="38.25" x14ac:dyDescent="0.2">
      <c r="A48" s="261">
        <v>41</v>
      </c>
      <c r="B48" s="262">
        <v>157285</v>
      </c>
      <c r="C48" s="262">
        <v>992048</v>
      </c>
      <c r="D48" s="262" t="s">
        <v>62</v>
      </c>
      <c r="E48" s="263" t="s">
        <v>19660</v>
      </c>
      <c r="F48" s="262" t="s">
        <v>60</v>
      </c>
      <c r="G48" s="267">
        <v>2008</v>
      </c>
      <c r="H48" s="265">
        <v>10000</v>
      </c>
      <c r="I48" s="160" t="str">
        <f>VLOOKUP(J48,'mmap initial'!B:D,2,TRUE)</f>
        <v>157285.</v>
      </c>
      <c r="J48" s="161" t="s">
        <v>15868</v>
      </c>
      <c r="K48" s="162">
        <f>VLOOKUP(J48,'mmap initial'!B:D,3,TRUE)</f>
        <v>10000</v>
      </c>
      <c r="L48" s="163">
        <f t="shared" si="0"/>
        <v>0</v>
      </c>
      <c r="M48" s="164">
        <f>VLOOKUP(B48,Table1[],1,TRUE)</f>
        <v>157285</v>
      </c>
      <c r="N48" s="165" t="str">
        <f>VLOOKUP(B48,Table1[],2,TRUE)</f>
        <v>8.23.04</v>
      </c>
      <c r="O48" s="166" t="str">
        <f>VLOOKUP(B48,Table1[],5,TRUE)</f>
        <v xml:space="preserve"> Furioso LXV-33/F 45-33 S</v>
      </c>
      <c r="P48" s="166" t="str">
        <f>VLOOKUP(B48,Table1[],9,TRUE)</f>
        <v>Tara: România; Judet: OLT; -;   -; Nr: -;</v>
      </c>
      <c r="Q48" s="165">
        <f>VLOOKUP(B48,Table1[],10,TRUE)</f>
        <v>2008</v>
      </c>
      <c r="R48" s="167">
        <f>VLOOKUP(B48,Table1[],11,TRUE)</f>
        <v>10000</v>
      </c>
      <c r="S48" s="165" t="str">
        <f>VLOOKUP(B48,Table1[],14,TRUE)</f>
        <v xml:space="preserve"> Hg 127/03.04.2012;OUG.1 din 04/01/2017;OUG.68 din 06/11/2019</v>
      </c>
      <c r="T48" s="165" t="str">
        <f>VLOOKUP(B48,Table1[],13,TRUE)</f>
        <v>in administrare</v>
      </c>
      <c r="U48" s="165" t="str">
        <f>VLOOKUP(B48,Table1[],15,TRUE)</f>
        <v>mobil</v>
      </c>
      <c r="V48" s="165" t="str">
        <f>VLOOKUP(B48,Table1[],16,TRUE)</f>
        <v>Sex:A.M.P.; anul nasterii:2005; locatia de baza:H Slatina</v>
      </c>
      <c r="W48" s="207">
        <v>2005</v>
      </c>
      <c r="X48" s="208" t="s">
        <v>19471</v>
      </c>
      <c r="Y48" s="208" t="s">
        <v>19659</v>
      </c>
      <c r="Z48" s="209" t="s">
        <v>19544</v>
      </c>
      <c r="AB48" s="202" t="str">
        <f t="shared" si="1"/>
        <v>Tara: România; Judet: OLT; -;   -; Nr: -;</v>
      </c>
      <c r="AC48" s="266" t="s">
        <v>19487</v>
      </c>
      <c r="AD48" s="149">
        <f>Table6[[#This Row],[Valoare de inventar]]-Table6[[#This Row],[Valore IC]]</f>
        <v>0</v>
      </c>
    </row>
    <row r="49" spans="1:30" ht="51" x14ac:dyDescent="0.2">
      <c r="A49" s="5">
        <v>42</v>
      </c>
      <c r="B49" s="6">
        <v>157438</v>
      </c>
      <c r="C49" s="6">
        <v>992074</v>
      </c>
      <c r="D49" s="6" t="s">
        <v>63</v>
      </c>
      <c r="E49" s="8" t="s">
        <v>19545</v>
      </c>
      <c r="F49" s="6" t="s">
        <v>60</v>
      </c>
      <c r="G49" s="129">
        <v>2004</v>
      </c>
      <c r="H49" s="139">
        <v>7400</v>
      </c>
      <c r="I49" s="160" t="str">
        <f>VLOOKUP(J49,'mmap initial'!B:D,2,TRUE)</f>
        <v>157438.</v>
      </c>
      <c r="J49" s="161" t="s">
        <v>16154</v>
      </c>
      <c r="K49" s="162">
        <f>VLOOKUP(J49,'mmap initial'!B:D,3,TRUE)</f>
        <v>7400</v>
      </c>
      <c r="L49" s="163">
        <f t="shared" si="0"/>
        <v>0</v>
      </c>
      <c r="M49" s="164">
        <f>VLOOKUP(B49,Table1[],1,TRUE)</f>
        <v>157438</v>
      </c>
      <c r="N49" s="165" t="str">
        <f>VLOOKUP(B49,Table1[],2,TRUE)</f>
        <v>8.23.06</v>
      </c>
      <c r="O49" s="166" t="str">
        <f>VLOOKUP(B49,Table1[],5,TRUE)</f>
        <v xml:space="preserve"> HROBY XXII-21/H 22-21 L</v>
      </c>
      <c r="P49" s="166" t="str">
        <f>VLOOKUP(B49,Table1[],9,TRUE)</f>
        <v>Tara: România; Judet: BRĂILA; -;   -; Nr: -;</v>
      </c>
      <c r="Q49" s="165">
        <f>VLOOKUP(B49,Table1[],10,TRUE)</f>
        <v>2004</v>
      </c>
      <c r="R49" s="167">
        <f>VLOOKUP(B49,Table1[],11,TRUE)</f>
        <v>7400</v>
      </c>
      <c r="S49" s="165" t="str">
        <f>VLOOKUP(B49,Table1[],14,TRUE)</f>
        <v xml:space="preserve"> Hg 127/03.04.2012; HG 598/ 14-AUG-13:598/14-AUG-13;OUG.1 din 04/01/2017;OUG.68 din 06/11/2019</v>
      </c>
      <c r="T49" s="165" t="str">
        <f>VLOOKUP(B49,Table1[],13,TRUE)</f>
        <v>in administrare</v>
      </c>
      <c r="U49" s="165" t="str">
        <f>VLOOKUP(B49,Table1[],15,TRUE)</f>
        <v>mobil</v>
      </c>
      <c r="V49" s="165" t="str">
        <f>VLOOKUP(B49,Table1[],16,TRUE)</f>
        <v>Subrasa= ;Anul naşterii= ;Sexul= ;Locaţia de bază= ;</v>
      </c>
      <c r="W49" s="207">
        <v>2001</v>
      </c>
      <c r="X49" s="208" t="s">
        <v>19471</v>
      </c>
      <c r="Y49" s="208" t="s">
        <v>19546</v>
      </c>
      <c r="Z49" s="209" t="s">
        <v>19544</v>
      </c>
      <c r="AB49" s="168" t="str">
        <f t="shared" si="1"/>
        <v>Tara: România; Judet: BRĂILA; -;   -; Nr: -;</v>
      </c>
      <c r="AC49" s="204"/>
      <c r="AD49" s="149">
        <f>Table6[[#This Row],[Valoare de inventar]]-Table6[[#This Row],[Valore IC]]</f>
        <v>0</v>
      </c>
    </row>
    <row r="50" spans="1:30" ht="51" x14ac:dyDescent="0.2">
      <c r="A50" s="5">
        <v>43</v>
      </c>
      <c r="B50" s="6">
        <v>156832</v>
      </c>
      <c r="C50" s="6">
        <v>992022</v>
      </c>
      <c r="D50" s="6" t="s">
        <v>40</v>
      </c>
      <c r="E50" s="8" t="s">
        <v>19547</v>
      </c>
      <c r="F50" s="6" t="s">
        <v>60</v>
      </c>
      <c r="G50" s="129">
        <v>2007</v>
      </c>
      <c r="H50" s="139">
        <v>10000</v>
      </c>
      <c r="I50" s="160" t="str">
        <f>VLOOKUP(J50,'mmap initial'!B:D,2,TRUE)</f>
        <v>156832.</v>
      </c>
      <c r="J50" s="161" t="s">
        <v>16629</v>
      </c>
      <c r="K50" s="162">
        <f>VLOOKUP(J50,'mmap initial'!B:D,3,TRUE)</f>
        <v>10000</v>
      </c>
      <c r="L50" s="163">
        <f t="shared" si="0"/>
        <v>0</v>
      </c>
      <c r="M50" s="164">
        <f>VLOOKUP(B50,Table1[],1,TRUE)</f>
        <v>156832</v>
      </c>
      <c r="N50" s="165" t="str">
        <f>VLOOKUP(B50,Table1[],2,TRUE)</f>
        <v>8.23.07</v>
      </c>
      <c r="O50" s="166" t="str">
        <f>VLOOKUP(B50,Table1[],5,TRUE)</f>
        <v xml:space="preserve"> Neapolitano XXIX - 83 / N 29 - 83F</v>
      </c>
      <c r="P50" s="166" t="str">
        <f>VLOOKUP(B50,Table1[],9,TRUE)</f>
        <v>Tara: România; Judet: BRAŞOV; -;   -; Nr: -;</v>
      </c>
      <c r="Q50" s="165">
        <f>VLOOKUP(B50,Table1[],10,TRUE)</f>
        <v>2007</v>
      </c>
      <c r="R50" s="167">
        <f>VLOOKUP(B50,Table1[],11,TRUE)</f>
        <v>10000</v>
      </c>
      <c r="S50" s="165" t="str">
        <f>VLOOKUP(B50,Table1[],14,TRUE)</f>
        <v>Hg 127/03.04.2012;OUG.1 din 04/01/2017;OUG.68 din 06/11/2019</v>
      </c>
      <c r="T50" s="165" t="str">
        <f>VLOOKUP(B50,Table1[],13,TRUE)</f>
        <v>in administrare</v>
      </c>
      <c r="U50" s="165" t="str">
        <f>VLOOKUP(B50,Table1[],15,TRUE)</f>
        <v>mobil</v>
      </c>
      <c r="V50" s="165" t="str">
        <f>VLOOKUP(B50,Table1[],16,TRUE)</f>
        <v>Sex: A.M.P; anul nasterii:2003; locatia de baza:H Sambata de Jos</v>
      </c>
      <c r="W50" s="207">
        <v>2003</v>
      </c>
      <c r="X50" s="208" t="s">
        <v>19471</v>
      </c>
      <c r="Y50" s="208" t="s">
        <v>19548</v>
      </c>
      <c r="Z50" s="209" t="s">
        <v>19544</v>
      </c>
      <c r="AB50" s="202" t="str">
        <f t="shared" si="1"/>
        <v>Tara: România; Judet: BRAŞOV; -;   -; Nr: -;</v>
      </c>
      <c r="AC50" s="204" t="s">
        <v>19493</v>
      </c>
      <c r="AD50" s="149">
        <f>Table6[[#This Row],[Valoare de inventar]]-Table6[[#This Row],[Valore IC]]</f>
        <v>0</v>
      </c>
    </row>
    <row r="51" spans="1:30" ht="76.5" x14ac:dyDescent="0.2">
      <c r="A51" s="5">
        <v>44</v>
      </c>
      <c r="B51" s="6">
        <v>159236</v>
      </c>
      <c r="C51" s="6">
        <v>992078</v>
      </c>
      <c r="D51" s="6" t="s">
        <v>42</v>
      </c>
      <c r="E51" s="8" t="s">
        <v>56</v>
      </c>
      <c r="F51" s="6" t="s">
        <v>60</v>
      </c>
      <c r="G51" s="129">
        <v>2012</v>
      </c>
      <c r="H51" s="139">
        <v>10800</v>
      </c>
      <c r="I51" s="160" t="str">
        <f>VLOOKUP(J51,'mmap initial'!B:D,2,TRUE)</f>
        <v>159236.</v>
      </c>
      <c r="J51" s="161" t="s">
        <v>16565</v>
      </c>
      <c r="K51" s="162">
        <f>VLOOKUP(J51,'mmap initial'!B:D,3,TRUE)</f>
        <v>10800</v>
      </c>
      <c r="L51" s="163">
        <f t="shared" si="0"/>
        <v>0</v>
      </c>
      <c r="M51" s="164">
        <f>VLOOKUP(B51,Table1[],1,TRUE)</f>
        <v>159236</v>
      </c>
      <c r="N51" s="165" t="str">
        <f>VLOOKUP(B51,Table1[],2,TRUE)</f>
        <v>8.23.10</v>
      </c>
      <c r="O51" s="166" t="str">
        <f>VLOOKUP(B51,Table1[],5,TRUE)</f>
        <v>Matineu (30 C/Tz)</v>
      </c>
      <c r="P51" s="166" t="str">
        <f>VLOOKUP(B51,Table1[],9,TRUE)</f>
        <v>Tara: România; Judet: BUZĂU;Com Cislău;   -; Nr: 2; Aleea Armatei</v>
      </c>
      <c r="Q51" s="165">
        <f>VLOOKUP(B51,Table1[],10,TRUE)</f>
        <v>2012</v>
      </c>
      <c r="R51" s="167">
        <f>VLOOKUP(B51,Table1[],11,TRUE)</f>
        <v>10800</v>
      </c>
      <c r="S51" s="165" t="str">
        <f>VLOOKUP(B51,Table1[],14,TRUE)</f>
        <v>HG 598/14-AUG-13;OUG.1 din 04/01/2017;OUG.68 din 06/11/2019</v>
      </c>
      <c r="T51" s="165" t="str">
        <f>VLOOKUP(B51,Table1[],13,TRUE)</f>
        <v>in administrare</v>
      </c>
      <c r="U51" s="165" t="str">
        <f>VLOOKUP(B51,Table1[],15,TRUE)</f>
        <v>mobil</v>
      </c>
      <c r="V51" s="165" t="str">
        <f>VLOOKUP(B51,Table1[],16,TRUE)</f>
        <v xml:space="preserve"> Subrasa= ;Anul naşterii=2009 ;Sexul=armasar monta publica ;Locaţia de bază=H Cislau ;</v>
      </c>
      <c r="W51" s="207">
        <v>2009</v>
      </c>
      <c r="X51" s="208" t="s">
        <v>19471</v>
      </c>
      <c r="Y51" s="208" t="s">
        <v>19549</v>
      </c>
      <c r="Z51" s="209" t="s">
        <v>19544</v>
      </c>
      <c r="AB51" s="202" t="str">
        <f t="shared" si="1"/>
        <v>Tara: România; Judet: BUZĂU;Com Cislău;   -; Nr: 2; Aleea Armatei</v>
      </c>
      <c r="AC51" s="204" t="s">
        <v>19491</v>
      </c>
      <c r="AD51" s="149">
        <f>Table6[[#This Row],[Valoare de inventar]]-Table6[[#This Row],[Valore IC]]</f>
        <v>0</v>
      </c>
    </row>
    <row r="52" spans="1:30" ht="38.25" x14ac:dyDescent="0.2">
      <c r="A52" s="261">
        <v>45</v>
      </c>
      <c r="B52" s="262">
        <v>157197</v>
      </c>
      <c r="C52" s="262">
        <v>17350</v>
      </c>
      <c r="D52" s="262" t="s">
        <v>67</v>
      </c>
      <c r="E52" s="263" t="s">
        <v>19650</v>
      </c>
      <c r="F52" s="262" t="s">
        <v>61</v>
      </c>
      <c r="G52" s="268">
        <v>2008</v>
      </c>
      <c r="H52" s="265">
        <v>10000</v>
      </c>
      <c r="I52" s="160" t="str">
        <f>VLOOKUP(J52,'mmap initial'!B:D,2,TRUE)</f>
        <v>157197.</v>
      </c>
      <c r="J52" s="161" t="s">
        <v>16204</v>
      </c>
      <c r="K52" s="162">
        <f>VLOOKUP(J52,'mmap initial'!B:D,3,TRUE)</f>
        <v>10000</v>
      </c>
      <c r="L52" s="163">
        <f t="shared" si="0"/>
        <v>0</v>
      </c>
      <c r="M52" s="164">
        <f>VLOOKUP(B52,Table1[],1,TRUE)</f>
        <v>157197</v>
      </c>
      <c r="N52" s="165" t="str">
        <f>VLOOKUP(B52,Table1[],2,TRUE)</f>
        <v>8.23.09</v>
      </c>
      <c r="O52" s="166" t="str">
        <f>VLOOKUP(B52,Table1[],5,TRUE)</f>
        <v xml:space="preserve"> Ibn Galal II-10/I 2-10 M</v>
      </c>
      <c r="P52" s="166" t="str">
        <f>VLOOKUP(B52,Table1[],9,TRUE)</f>
        <v>Tara: România; Judet: CONSTANŢA; -;   -; Nr: -;</v>
      </c>
      <c r="Q52" s="165">
        <f>VLOOKUP(B52,Table1[],10,TRUE)</f>
        <v>2008</v>
      </c>
      <c r="R52" s="167">
        <f>VLOOKUP(B52,Table1[],11,TRUE)</f>
        <v>10000</v>
      </c>
      <c r="S52" s="165" t="str">
        <f>VLOOKUP(B52,Table1[],14,TRUE)</f>
        <v>Hg 127/03.04.2012;OUG.1 din 04/01/2017;OUG.68 din 06/11/2019</v>
      </c>
      <c r="T52" s="165" t="str">
        <f>VLOOKUP(B52,Table1[],13,TRUE)</f>
        <v>in administrare</v>
      </c>
      <c r="U52" s="165" t="str">
        <f>VLOOKUP(B52,Table1[],15,TRUE)</f>
        <v>mobil</v>
      </c>
      <c r="V52" s="165" t="str">
        <f>VLOOKUP(B52,Table1[],16,TRUE)</f>
        <v>Sex:A.M.P.; anul nasterii:2003; locatia de baza:H Mangalia</v>
      </c>
      <c r="W52" s="207">
        <v>2003</v>
      </c>
      <c r="X52" s="208" t="s">
        <v>19471</v>
      </c>
      <c r="Y52" s="208" t="s">
        <v>19651</v>
      </c>
      <c r="Z52" s="209" t="s">
        <v>19550</v>
      </c>
      <c r="AB52" s="168" t="str">
        <f t="shared" si="1"/>
        <v>Tara: România; Judet: CONSTANŢA; -;   -; Nr: -;</v>
      </c>
      <c r="AC52" s="266" t="s">
        <v>19484</v>
      </c>
      <c r="AD52" s="149">
        <f>Table6[[#This Row],[Valoare de inventar]]-Table6[[#This Row],[Valore IC]]</f>
        <v>0</v>
      </c>
    </row>
    <row r="53" spans="1:30" ht="76.5" x14ac:dyDescent="0.2">
      <c r="A53" s="261">
        <v>46</v>
      </c>
      <c r="B53" s="262">
        <v>159180</v>
      </c>
      <c r="C53" s="262">
        <v>17351</v>
      </c>
      <c r="D53" s="262" t="s">
        <v>67</v>
      </c>
      <c r="E53" s="263" t="s">
        <v>19652</v>
      </c>
      <c r="F53" s="262" t="s">
        <v>61</v>
      </c>
      <c r="G53" s="268">
        <v>2012</v>
      </c>
      <c r="H53" s="265">
        <v>10000</v>
      </c>
      <c r="I53" s="160" t="str">
        <f>VLOOKUP(J53,'mmap initial'!B:D,2,TRUE)</f>
        <v>159180.</v>
      </c>
      <c r="J53" s="161" t="s">
        <v>16928</v>
      </c>
      <c r="K53" s="162">
        <f>VLOOKUP(J53,'mmap initial'!B:D,3,TRUE)</f>
        <v>10000</v>
      </c>
      <c r="L53" s="163">
        <f t="shared" si="0"/>
        <v>0</v>
      </c>
      <c r="M53" s="164">
        <f>VLOOKUP(B53,Table1[],1,TRUE)</f>
        <v>159180</v>
      </c>
      <c r="N53" s="165" t="str">
        <f>VLOOKUP(B53,Table1[],2,TRUE)</f>
        <v>8.23.09</v>
      </c>
      <c r="O53" s="166" t="str">
        <f>VLOOKUP(B53,Table1[],5,TRUE)</f>
        <v>Pasqual/Ibn Galal II-50 (50M/IG 2)</v>
      </c>
      <c r="P53" s="166" t="str">
        <f>VLOOKUP(B53,Table1[],9,TRUE)</f>
        <v>Tara: România; Judet: CONSTANŢA;Mun Mangalia; Şos  Constanţei; Nr: 52;</v>
      </c>
      <c r="Q53" s="165">
        <f>VLOOKUP(B53,Table1[],10,TRUE)</f>
        <v>2012</v>
      </c>
      <c r="R53" s="167">
        <f>VLOOKUP(B53,Table1[],11,TRUE)</f>
        <v>10000</v>
      </c>
      <c r="S53" s="165" t="str">
        <f>VLOOKUP(B53,Table1[],14,TRUE)</f>
        <v>HG 598/14-AUG-13;OUG.1 din 04/01/2017;OUG.68 din 06/11/2019</v>
      </c>
      <c r="T53" s="165" t="str">
        <f>VLOOKUP(B53,Table1[],13,TRUE)</f>
        <v>in administrare</v>
      </c>
      <c r="U53" s="165" t="str">
        <f>VLOOKUP(B53,Table1[],15,TRUE)</f>
        <v>mobil</v>
      </c>
      <c r="V53" s="165" t="str">
        <f>VLOOKUP(B53,Table1[],16,TRUE)</f>
        <v xml:space="preserve"> Subrasa= ;Anul naşterii=2008 ;Sexul=armasar monta publica ;Locaţia de bază=H Mangalia ;</v>
      </c>
      <c r="W53" s="207">
        <v>2008</v>
      </c>
      <c r="X53" s="208" t="s">
        <v>19471</v>
      </c>
      <c r="Y53" s="208" t="s">
        <v>19714</v>
      </c>
      <c r="Z53" s="209" t="s">
        <v>19550</v>
      </c>
      <c r="AB53" s="168" t="str">
        <f t="shared" si="1"/>
        <v>Tara: România; Judet: CONSTANŢA;Mun Mangalia; Şos  Constanţei; Nr: 52;</v>
      </c>
      <c r="AC53" s="266" t="s">
        <v>19484</v>
      </c>
      <c r="AD53" s="149">
        <f>Table6[[#This Row],[Valoare de inventar]]-Table6[[#This Row],[Valore IC]]</f>
        <v>0</v>
      </c>
    </row>
    <row r="54" spans="1:30" ht="38.25" x14ac:dyDescent="0.2">
      <c r="A54" s="261">
        <v>47</v>
      </c>
      <c r="B54" s="262">
        <v>157212</v>
      </c>
      <c r="C54" s="262">
        <v>17353</v>
      </c>
      <c r="D54" s="262" t="s">
        <v>67</v>
      </c>
      <c r="E54" s="263" t="s">
        <v>58</v>
      </c>
      <c r="F54" s="262" t="s">
        <v>61</v>
      </c>
      <c r="G54" s="268">
        <v>2010</v>
      </c>
      <c r="H54" s="265">
        <v>10000</v>
      </c>
      <c r="I54" s="160" t="str">
        <f>VLOOKUP(J54,'mmap initial'!B:D,2,TRUE)</f>
        <v>157212.</v>
      </c>
      <c r="J54" s="161" t="s">
        <v>17112</v>
      </c>
      <c r="K54" s="162">
        <f>VLOOKUP(J54,'mmap initial'!B:D,3,TRUE)</f>
        <v>10000</v>
      </c>
      <c r="L54" s="163">
        <f t="shared" si="0"/>
        <v>0</v>
      </c>
      <c r="M54" s="164">
        <f>VLOOKUP(B54,Table1[],1,TRUE)</f>
        <v>157212</v>
      </c>
      <c r="N54" s="165" t="str">
        <f>VLOOKUP(B54,Table1[],2,TRUE)</f>
        <v>8.23.09</v>
      </c>
      <c r="O54" s="166" t="str">
        <f>VLOOKUP(B54,Table1[],5,TRUE)</f>
        <v xml:space="preserve"> Syglavy Bagdady XVIII-2/SB 18-2M</v>
      </c>
      <c r="P54" s="166" t="str">
        <f>VLOOKUP(B54,Table1[],9,TRUE)</f>
        <v>Tara: România; Judet: CONSTANŢA; -;   -; Nr: -;</v>
      </c>
      <c r="Q54" s="165">
        <f>VLOOKUP(B54,Table1[],10,TRUE)</f>
        <v>2010</v>
      </c>
      <c r="R54" s="167">
        <f>VLOOKUP(B54,Table1[],11,TRUE)</f>
        <v>10000</v>
      </c>
      <c r="S54" s="165" t="str">
        <f>VLOOKUP(B54,Table1[],14,TRUE)</f>
        <v>Hg 127/03.04.2012;OUG.1 din 04/01/2017;OUG.68 din 06/11/2019</v>
      </c>
      <c r="T54" s="165" t="str">
        <f>VLOOKUP(B54,Table1[],13,TRUE)</f>
        <v>in administrare</v>
      </c>
      <c r="U54" s="165" t="str">
        <f>VLOOKUP(B54,Table1[],15,TRUE)</f>
        <v>mobil</v>
      </c>
      <c r="V54" s="165" t="str">
        <f>VLOOKUP(B54,Table1[],16,TRUE)</f>
        <v>Sex:A.M.P.; anul nasterii:2007; locatia de baza:H Mangalia</v>
      </c>
      <c r="W54" s="207">
        <v>2007</v>
      </c>
      <c r="X54" s="208" t="s">
        <v>19471</v>
      </c>
      <c r="Y54" s="208" t="s">
        <v>19649</v>
      </c>
      <c r="Z54" s="209" t="s">
        <v>19550</v>
      </c>
      <c r="AB54" s="168" t="str">
        <f t="shared" si="1"/>
        <v>Tara: România; Judet: CONSTANŢA; -;   -; Nr: -;</v>
      </c>
      <c r="AC54" s="266" t="s">
        <v>19484</v>
      </c>
      <c r="AD54" s="149">
        <f>Table6[[#This Row],[Valoare de inventar]]-Table6[[#This Row],[Valore IC]]</f>
        <v>0</v>
      </c>
    </row>
    <row r="55" spans="1:30" ht="89.25" x14ac:dyDescent="0.2">
      <c r="A55" s="5">
        <v>48</v>
      </c>
      <c r="B55" s="6">
        <v>164682</v>
      </c>
      <c r="C55" s="6">
        <v>17339</v>
      </c>
      <c r="D55" s="6" t="s">
        <v>41</v>
      </c>
      <c r="E55" s="8" t="s">
        <v>157</v>
      </c>
      <c r="F55" s="6" t="s">
        <v>61</v>
      </c>
      <c r="G55" s="129">
        <v>2015</v>
      </c>
      <c r="H55" s="139">
        <v>9400</v>
      </c>
      <c r="I55" s="160" t="str">
        <f>VLOOKUP(J55,'mmap initial'!B:D,2,TRUE)</f>
        <v>5495.</v>
      </c>
      <c r="J55" s="161" t="s">
        <v>15959</v>
      </c>
      <c r="K55" s="162">
        <f>VLOOKUP(J55,'mmap initial'!B:D,3,TRUE)</f>
        <v>9400</v>
      </c>
      <c r="L55" s="163">
        <f t="shared" si="0"/>
        <v>0</v>
      </c>
      <c r="M55" s="164">
        <f>VLOOKUP(B55,Table1[],1,TRUE)</f>
        <v>164682</v>
      </c>
      <c r="N55" s="165" t="str">
        <f>VLOOKUP(B55,Table1[],2,TRUE)</f>
        <v>8.23.11</v>
      </c>
      <c r="O55" s="166" t="str">
        <f>VLOOKUP(B55,Table1[],5,TRUE)</f>
        <v>Gaspar (P 10 / HB) 642019820600921</v>
      </c>
      <c r="P55" s="166" t="str">
        <f>VLOOKUP(B55,Table1[],9,TRUE)</f>
        <v>Tara: România; Judet: BISTRIŢA-NĂSĂUD; -;   -; Nr: 45; Beclean pe Someş, str. Bistriţei</v>
      </c>
      <c r="Q55" s="165">
        <f>VLOOKUP(B55,Table1[],10,TRUE)</f>
        <v>2015</v>
      </c>
      <c r="R55" s="167">
        <f>VLOOKUP(B55,Table1[],11,TRUE)</f>
        <v>9400</v>
      </c>
      <c r="S55" s="165" t="str">
        <f>VLOOKUP(B55,Table1[],14,TRUE)</f>
        <v>HG. 118/27.02.2019;OUG.68 din 06/11/2019</v>
      </c>
      <c r="T55" s="165" t="str">
        <f>VLOOKUP(B55,Table1[],13,TRUE)</f>
        <v>in administrare</v>
      </c>
      <c r="U55" s="165" t="str">
        <f>VLOOKUP(B55,Table1[],15,TRUE)</f>
        <v>mobil</v>
      </c>
      <c r="V55" s="165" t="str">
        <f>VLOOKUP(B55,Table1[],16,TRUE)</f>
        <v xml:space="preserve"> Anul naşterii=2012 ;Sexul=armăsar montă publică ;Dangale=P 10 / HB ;Microcip=642019820600921 ;Locaţia de bază=H.Beclean ;</v>
      </c>
      <c r="W55" s="207">
        <v>2012</v>
      </c>
      <c r="X55" s="208" t="s">
        <v>19471</v>
      </c>
      <c r="Y55" s="208" t="s">
        <v>19482</v>
      </c>
      <c r="Z55" s="209" t="s">
        <v>19550</v>
      </c>
      <c r="AB55" s="202" t="str">
        <f t="shared" si="1"/>
        <v>Tara: România; Judet: BISTRIŢA-NĂSĂUD; -;   -; Nr: 45; Beclean pe Someş, str. Bistriţei</v>
      </c>
      <c r="AC55" s="204" t="s">
        <v>19486</v>
      </c>
      <c r="AD55" s="149">
        <f>Table6[[#This Row],[Valoare de inventar]]-Table6[[#This Row],[Valore IC]]</f>
        <v>0</v>
      </c>
    </row>
    <row r="56" spans="1:30" ht="38.25" x14ac:dyDescent="0.2">
      <c r="A56" s="5">
        <v>49</v>
      </c>
      <c r="B56" s="6">
        <v>156731</v>
      </c>
      <c r="C56" s="6">
        <v>17337</v>
      </c>
      <c r="D56" s="6" t="s">
        <v>40</v>
      </c>
      <c r="E56" s="8" t="s">
        <v>59</v>
      </c>
      <c r="F56" s="6" t="s">
        <v>61</v>
      </c>
      <c r="G56" s="129">
        <v>2007</v>
      </c>
      <c r="H56" s="139">
        <v>10800</v>
      </c>
      <c r="I56" s="160" t="str">
        <f>VLOOKUP(J56,'mmap initial'!B:D,2,TRUE)</f>
        <v>156731.</v>
      </c>
      <c r="J56" s="161" t="s">
        <v>16529</v>
      </c>
      <c r="K56" s="162">
        <f>VLOOKUP(J56,'mmap initial'!B:D,3,TRUE)</f>
        <v>10800</v>
      </c>
      <c r="L56" s="163">
        <f t="shared" si="0"/>
        <v>0</v>
      </c>
      <c r="M56" s="164">
        <f>VLOOKUP(B56,Table1[],1,TRUE)</f>
        <v>156731</v>
      </c>
      <c r="N56" s="165" t="str">
        <f>VLOOKUP(B56,Table1[],2,TRUE)</f>
        <v>8.23.07</v>
      </c>
      <c r="O56" s="166" t="str">
        <f>VLOOKUP(B56,Table1[],5,TRUE)</f>
        <v xml:space="preserve"> Maestoso XLVII-11/M 47-11HB</v>
      </c>
      <c r="P56" s="166" t="str">
        <f>VLOOKUP(B56,Table1[],9,TRUE)</f>
        <v>Tara: România; Judet: BISTRIŢA-NĂSĂUD; -;   -; Nr: -;</v>
      </c>
      <c r="Q56" s="165">
        <f>VLOOKUP(B56,Table1[],10,TRUE)</f>
        <v>2007</v>
      </c>
      <c r="R56" s="167">
        <f>VLOOKUP(B56,Table1[],11,TRUE)</f>
        <v>10800</v>
      </c>
      <c r="S56" s="165" t="str">
        <f>VLOOKUP(B56,Table1[],14,TRUE)</f>
        <v>Hg 127/03.04.2012;OUG.1 din 04/01/2017;OUG.68 din 06/11/2019</v>
      </c>
      <c r="T56" s="165" t="str">
        <f>VLOOKUP(B56,Table1[],13,TRUE)</f>
        <v>in administrare</v>
      </c>
      <c r="U56" s="165" t="str">
        <f>VLOOKUP(B56,Table1[],15,TRUE)</f>
        <v>mobil</v>
      </c>
      <c r="V56" s="165" t="str">
        <f>VLOOKUP(B56,Table1[],16,TRUE)</f>
        <v>Sex: A.M.P; anul nasterii:2004; locatia de baza:H beclean</v>
      </c>
      <c r="W56" s="207">
        <v>2004</v>
      </c>
      <c r="X56" s="208" t="s">
        <v>19471</v>
      </c>
      <c r="Y56" s="208" t="s">
        <v>19558</v>
      </c>
      <c r="Z56" s="209" t="s">
        <v>19550</v>
      </c>
      <c r="AB56" s="202" t="str">
        <f t="shared" si="1"/>
        <v>Tara: România; Judet: BISTRIŢA-NĂSĂUD; -;   -; Nr: -;</v>
      </c>
      <c r="AC56" s="204" t="s">
        <v>19486</v>
      </c>
      <c r="AD56" s="149">
        <f>Table6[[#This Row],[Valoare de inventar]]-Table6[[#This Row],[Valore IC]]</f>
        <v>0</v>
      </c>
    </row>
    <row r="57" spans="1:30" ht="76.5" x14ac:dyDescent="0.2">
      <c r="A57" s="5">
        <v>50</v>
      </c>
      <c r="B57" s="6">
        <v>159250</v>
      </c>
      <c r="C57" s="6">
        <v>5214</v>
      </c>
      <c r="D57" s="6" t="s">
        <v>40</v>
      </c>
      <c r="E57" s="8" t="s">
        <v>71</v>
      </c>
      <c r="F57" s="6" t="s">
        <v>75</v>
      </c>
      <c r="G57" s="10">
        <v>2012</v>
      </c>
      <c r="H57" s="139">
        <v>10000</v>
      </c>
      <c r="I57" s="160" t="str">
        <f>VLOOKUP(J57,'mmap initial'!B:D,2,TRUE)</f>
        <v>289.</v>
      </c>
      <c r="J57" s="161" t="s">
        <v>16514</v>
      </c>
      <c r="K57" s="162">
        <f>VLOOKUP(J57,'mmap initial'!B:D,3,TRUE)</f>
        <v>10000</v>
      </c>
      <c r="L57" s="163">
        <f t="shared" si="0"/>
        <v>0</v>
      </c>
      <c r="M57" s="164">
        <f>VLOOKUP(B57,Table1[],1,TRUE)</f>
        <v>159250</v>
      </c>
      <c r="N57" s="165" t="str">
        <f>VLOOKUP(B57,Table1[],2,TRUE)</f>
        <v>8.23.07</v>
      </c>
      <c r="O57" s="166" t="str">
        <f>VLOOKUP(B57,Table1[],5,TRUE)</f>
        <v>Maestoso XLIX-33 (M 49/33 F)</v>
      </c>
      <c r="P57" s="166" t="str">
        <f>VLOOKUP(B57,Table1[],9,TRUE)</f>
        <v>Tara: România; Judet: BRAŞOV;Com Voila;   -; Nr: -; Sat Sambata de Jos</v>
      </c>
      <c r="Q57" s="165">
        <f>VLOOKUP(B57,Table1[],10,TRUE)</f>
        <v>2012</v>
      </c>
      <c r="R57" s="167">
        <f>VLOOKUP(B57,Table1[],11,TRUE)</f>
        <v>10000</v>
      </c>
      <c r="S57" s="165" t="str">
        <f>VLOOKUP(B57,Table1[],14,TRUE)</f>
        <v>HG 598/14-AUG-13;OUG.1 din 04/01/2017;OUG.68 din 06/11/2019</v>
      </c>
      <c r="T57" s="165" t="str">
        <f>VLOOKUP(B57,Table1[],13,TRUE)</f>
        <v>in administrare</v>
      </c>
      <c r="U57" s="165" t="str">
        <f>VLOOKUP(B57,Table1[],15,TRUE)</f>
        <v>mobil</v>
      </c>
      <c r="V57" s="165" t="str">
        <f>VLOOKUP(B57,Table1[],16,TRUE)</f>
        <v xml:space="preserve"> Subrasa= ;Anul naşterii=2009 ;Sexul=armasar monta publica ;Locaţia de bază=H Sambata de Jos ;</v>
      </c>
      <c r="W57" s="207">
        <v>2009</v>
      </c>
      <c r="X57" s="208" t="s">
        <v>19471</v>
      </c>
      <c r="Y57" s="208" t="s">
        <v>19559</v>
      </c>
      <c r="Z57" s="209" t="s">
        <v>19489</v>
      </c>
      <c r="AB57" s="202" t="str">
        <f t="shared" si="1"/>
        <v>Tara: România; Judet: BRAŞOV;Com Voila;   -; Nr: -; Sat Sambata de Jos</v>
      </c>
      <c r="AC57" s="204" t="s">
        <v>19493</v>
      </c>
      <c r="AD57" s="149">
        <f>Table6[[#This Row],[Valoare de inventar]]-Table6[[#This Row],[Valore IC]]</f>
        <v>0</v>
      </c>
    </row>
    <row r="58" spans="1:30" ht="38.25" x14ac:dyDescent="0.2">
      <c r="A58" s="5">
        <v>51</v>
      </c>
      <c r="B58" s="6">
        <v>156673</v>
      </c>
      <c r="C58" s="6">
        <v>5149</v>
      </c>
      <c r="D58" s="6" t="s">
        <v>40</v>
      </c>
      <c r="E58" s="8" t="s">
        <v>72</v>
      </c>
      <c r="F58" s="6" t="s">
        <v>75</v>
      </c>
      <c r="G58" s="10">
        <v>2008</v>
      </c>
      <c r="H58" s="139">
        <v>10000</v>
      </c>
      <c r="I58" s="160" t="str">
        <f>VLOOKUP(J58,'mmap initial'!B:D,2,TRUE)</f>
        <v>156673.</v>
      </c>
      <c r="J58" s="161" t="s">
        <v>17159</v>
      </c>
      <c r="K58" s="162">
        <f>VLOOKUP(J58,'mmap initial'!B:D,3,TRUE)</f>
        <v>10000</v>
      </c>
      <c r="L58" s="163">
        <f t="shared" si="0"/>
        <v>0</v>
      </c>
      <c r="M58" s="164">
        <f>VLOOKUP(B58,Table1[],1,TRUE)</f>
        <v>156673</v>
      </c>
      <c r="N58" s="165" t="str">
        <f>VLOOKUP(B58,Table1[],2,TRUE)</f>
        <v>8.23.07</v>
      </c>
      <c r="O58" s="166" t="str">
        <f>VLOOKUP(B58,Table1[],5,TRUE)</f>
        <v xml:space="preserve"> Siglavy Capriola XXII - 18 / SC 22-18 F</v>
      </c>
      <c r="P58" s="166" t="str">
        <f>VLOOKUP(B58,Table1[],9,TRUE)</f>
        <v>Tara: România; Judet: ARAD; -;   -; Nr: -;</v>
      </c>
      <c r="Q58" s="165">
        <f>VLOOKUP(B58,Table1[],10,TRUE)</f>
        <v>2008</v>
      </c>
      <c r="R58" s="167">
        <f>VLOOKUP(B58,Table1[],11,TRUE)</f>
        <v>10000</v>
      </c>
      <c r="S58" s="165" t="str">
        <f>VLOOKUP(B58,Table1[],14,TRUE)</f>
        <v>Hg 127/03.04.2012;OUG.1 din 04/01/2017;OUG.68 din 06/11/2019</v>
      </c>
      <c r="T58" s="165" t="str">
        <f>VLOOKUP(B58,Table1[],13,TRUE)</f>
        <v>in administrare</v>
      </c>
      <c r="U58" s="165" t="str">
        <f>VLOOKUP(B58,Table1[],15,TRUE)</f>
        <v>mobil</v>
      </c>
      <c r="V58" s="165" t="str">
        <f>VLOOKUP(B58,Table1[],16,TRUE)</f>
        <v>Sex:A.M.P; anul nasterii:2005; locatia de baza:D arad</v>
      </c>
      <c r="W58" s="207">
        <v>2005</v>
      </c>
      <c r="X58" s="208" t="s">
        <v>19471</v>
      </c>
      <c r="Y58" s="208" t="s">
        <v>19560</v>
      </c>
      <c r="Z58" s="209" t="s">
        <v>19489</v>
      </c>
      <c r="AB58" s="168" t="str">
        <f t="shared" si="1"/>
        <v>Tara: România; Judet: ARAD; -;   -; Nr: -;</v>
      </c>
      <c r="AD58" s="149">
        <f>Table6[[#This Row],[Valoare de inventar]]-Table6[[#This Row],[Valore IC]]</f>
        <v>0</v>
      </c>
    </row>
    <row r="59" spans="1:30" ht="76.5" x14ac:dyDescent="0.2">
      <c r="A59" s="261">
        <v>52</v>
      </c>
      <c r="B59" s="262">
        <v>159246</v>
      </c>
      <c r="C59" s="262">
        <v>5191</v>
      </c>
      <c r="D59" s="262" t="s">
        <v>40</v>
      </c>
      <c r="E59" s="263" t="s">
        <v>73</v>
      </c>
      <c r="F59" s="262" t="s">
        <v>75</v>
      </c>
      <c r="G59" s="268">
        <v>2013</v>
      </c>
      <c r="H59" s="265">
        <v>10800</v>
      </c>
      <c r="I59" s="160" t="str">
        <f>VLOOKUP(J59,'mmap initial'!B:D,2,TRUE)</f>
        <v>5191.1</v>
      </c>
      <c r="J59" s="161" t="s">
        <v>15593</v>
      </c>
      <c r="K59" s="162">
        <f>VLOOKUP(J59,'mmap initial'!B:D,3,TRUE)</f>
        <v>10800</v>
      </c>
      <c r="L59" s="163">
        <f t="shared" si="0"/>
        <v>0</v>
      </c>
      <c r="M59" s="164">
        <f>VLOOKUP(B59,Table1[],1,TRUE)</f>
        <v>159246</v>
      </c>
      <c r="N59" s="165" t="str">
        <f>VLOOKUP(B59,Table1[],2,TRUE)</f>
        <v>8.23.07</v>
      </c>
      <c r="O59" s="166" t="str">
        <f>VLOOKUP(B59,Table1[],5,TRUE)</f>
        <v>Conversano XXXV-18 (C 35/18 F)</v>
      </c>
      <c r="P59" s="166" t="str">
        <f>VLOOKUP(B59,Table1[],9,TRUE)</f>
        <v>Tara: România; Judet: BRAŞOV;Com Voila;   -; Nr: -; Sat Sambata de Jos</v>
      </c>
      <c r="Q59" s="165">
        <f>VLOOKUP(B59,Table1[],10,TRUE)</f>
        <v>2012</v>
      </c>
      <c r="R59" s="167">
        <f>VLOOKUP(B59,Table1[],11,TRUE)</f>
        <v>10800</v>
      </c>
      <c r="S59" s="165" t="str">
        <f>VLOOKUP(B59,Table1[],14,TRUE)</f>
        <v>HG 598/14-AUG-13;OUG.1 din 04/01/2017;OUG.68 din 06/11/2019</v>
      </c>
      <c r="T59" s="165" t="str">
        <f>VLOOKUP(B59,Table1[],13,TRUE)</f>
        <v>in administrare</v>
      </c>
      <c r="U59" s="165" t="str">
        <f>VLOOKUP(B59,Table1[],15,TRUE)</f>
        <v>mobil</v>
      </c>
      <c r="V59" s="165" t="str">
        <f>VLOOKUP(B59,Table1[],16,TRUE)</f>
        <v xml:space="preserve"> Subrasa= ;Anul naşterii=2009 ;Sexul=armasar monta publica ;Locaţia de bază=H Sambata de Jos ;</v>
      </c>
      <c r="W59" s="207">
        <v>2009</v>
      </c>
      <c r="X59" s="208" t="s">
        <v>19471</v>
      </c>
      <c r="Y59" s="208" t="s">
        <v>19648</v>
      </c>
      <c r="Z59" s="209" t="s">
        <v>19489</v>
      </c>
      <c r="AB59" s="168" t="str">
        <f t="shared" si="1"/>
        <v>Tara: România; Judet: BRAŞOV;Com Voila;   -; Nr: -; Sat Sambata de Jos</v>
      </c>
      <c r="AC59" s="266" t="s">
        <v>19493</v>
      </c>
      <c r="AD59" s="149">
        <f>Table6[[#This Row],[Valoare de inventar]]-Table6[[#This Row],[Valore IC]]</f>
        <v>0</v>
      </c>
    </row>
    <row r="60" spans="1:30" ht="38.25" x14ac:dyDescent="0.2">
      <c r="A60" s="5">
        <v>53</v>
      </c>
      <c r="B60" s="6">
        <v>156668</v>
      </c>
      <c r="C60" s="6">
        <v>5142</v>
      </c>
      <c r="D60" s="6" t="s">
        <v>41</v>
      </c>
      <c r="E60" s="8" t="s">
        <v>74</v>
      </c>
      <c r="F60" s="6" t="s">
        <v>75</v>
      </c>
      <c r="G60" s="10">
        <v>2008</v>
      </c>
      <c r="H60" s="139">
        <v>9400</v>
      </c>
      <c r="I60" s="160" t="str">
        <f>VLOOKUP(J60,'mmap initial'!B:D,2,TRUE)</f>
        <v>156668.</v>
      </c>
      <c r="J60" s="161" t="s">
        <v>16201</v>
      </c>
      <c r="K60" s="162">
        <f>VLOOKUP(J60,'mmap initial'!B:D,3,TRUE)</f>
        <v>9400</v>
      </c>
      <c r="L60" s="163">
        <f t="shared" si="0"/>
        <v>0</v>
      </c>
      <c r="M60" s="164">
        <f>VLOOKUP(B60,Table1[],1,TRUE)</f>
        <v>156668</v>
      </c>
      <c r="N60" s="165" t="str">
        <f>VLOOKUP(B60,Table1[],2,TRUE)</f>
        <v>8.23.11</v>
      </c>
      <c r="O60" s="166" t="str">
        <f>VLOOKUP(B60,Table1[],5,TRUE)</f>
        <v xml:space="preserve"> Iatac / Jp - 54</v>
      </c>
      <c r="P60" s="166" t="str">
        <f>VLOOKUP(B60,Table1[],9,TRUE)</f>
        <v>Tara: România; Judet: ARAD; -;   -; Nr: -;</v>
      </c>
      <c r="Q60" s="165">
        <f>VLOOKUP(B60,Table1[],10,TRUE)</f>
        <v>2008</v>
      </c>
      <c r="R60" s="167">
        <f>VLOOKUP(B60,Table1[],11,TRUE)</f>
        <v>9400</v>
      </c>
      <c r="S60" s="165" t="str">
        <f>VLOOKUP(B60,Table1[],14,TRUE)</f>
        <v>Hg 127/03.04.2012;OUG.1 din 04/01/2017;OUG.68 din 06/11/2019</v>
      </c>
      <c r="T60" s="165" t="str">
        <f>VLOOKUP(B60,Table1[],13,TRUE)</f>
        <v>in administrare</v>
      </c>
      <c r="U60" s="165" t="str">
        <f>VLOOKUP(B60,Table1[],15,TRUE)</f>
        <v>mobil</v>
      </c>
      <c r="V60" s="165" t="str">
        <f>VLOOKUP(B60,Table1[],16,TRUE)</f>
        <v>Sex:A.M.P; anul nasterii:2004; locatia de baza:D arad</v>
      </c>
      <c r="W60" s="207">
        <v>2004</v>
      </c>
      <c r="X60" s="208" t="s">
        <v>19471</v>
      </c>
      <c r="Y60" s="208" t="s">
        <v>19561</v>
      </c>
      <c r="Z60" s="209" t="s">
        <v>19489</v>
      </c>
      <c r="AB60" s="168" t="str">
        <f t="shared" si="1"/>
        <v>Tara: România; Judet: ARAD; -;   -; Nr: -;</v>
      </c>
      <c r="AD60" s="149">
        <f>Table6[[#This Row],[Valoare de inventar]]-Table6[[#This Row],[Valore IC]]</f>
        <v>0</v>
      </c>
    </row>
    <row r="61" spans="1:30" ht="76.5" x14ac:dyDescent="0.2">
      <c r="A61" s="261">
        <v>54</v>
      </c>
      <c r="B61" s="262">
        <v>159272</v>
      </c>
      <c r="C61" s="262">
        <v>5193</v>
      </c>
      <c r="D61" s="262" t="s">
        <v>40</v>
      </c>
      <c r="E61" s="263" t="s">
        <v>19715</v>
      </c>
      <c r="F61" s="262" t="s">
        <v>75</v>
      </c>
      <c r="G61" s="268">
        <v>2012</v>
      </c>
      <c r="H61" s="265">
        <v>10000</v>
      </c>
      <c r="I61" s="160" t="str">
        <f>VLOOKUP(J61,'mmap initial'!B:D,2,TRUE)</f>
        <v>5193.1</v>
      </c>
      <c r="J61" s="161" t="s">
        <v>17140</v>
      </c>
      <c r="K61" s="162">
        <f>VLOOKUP(J61,'mmap initial'!B:D,3,TRUE)</f>
        <v>10000</v>
      </c>
      <c r="L61" s="163">
        <f t="shared" si="0"/>
        <v>0</v>
      </c>
      <c r="M61" s="164">
        <f>VLOOKUP(B61,Table1[],1,TRUE)</f>
        <v>159272</v>
      </c>
      <c r="N61" s="165" t="str">
        <f>VLOOKUP(B61,Table1[],2,TRUE)</f>
        <v>8.23.07</v>
      </c>
      <c r="O61" s="166" t="str">
        <f>VLOOKUP(B61,Table1[],5,TRUE)</f>
        <v>Siglavy Capriola XVII-65 (SC 17/65 F)</v>
      </c>
      <c r="P61" s="166" t="str">
        <f>VLOOKUP(B61,Table1[],9,TRUE)</f>
        <v>Tara: România; Judet: BRAŞOV;Com Voila;   -; Nr: -; Sat Sambata de Jos</v>
      </c>
      <c r="Q61" s="165">
        <f>VLOOKUP(B61,Table1[],10,TRUE)</f>
        <v>2012</v>
      </c>
      <c r="R61" s="167">
        <f>VLOOKUP(B61,Table1[],11,TRUE)</f>
        <v>10000</v>
      </c>
      <c r="S61" s="165" t="str">
        <f>VLOOKUP(B61,Table1[],14,TRUE)</f>
        <v>HG 598/14-AUG-13;OUG.1 din 04/01/2017;OUG.68 din 06/11/2019</v>
      </c>
      <c r="T61" s="165" t="str">
        <f>VLOOKUP(B61,Table1[],13,TRUE)</f>
        <v>in administrare</v>
      </c>
      <c r="U61" s="165" t="str">
        <f>VLOOKUP(B61,Table1[],15,TRUE)</f>
        <v>mobil</v>
      </c>
      <c r="V61" s="165" t="str">
        <f>VLOOKUP(B61,Table1[],16,TRUE)</f>
        <v xml:space="preserve"> Subrasa= ;Anul naşterii=2009 ;Sexul=armasar monta publica ;Locaţia de bază=H Sambata de Jos ;</v>
      </c>
      <c r="W61" s="207">
        <v>2009</v>
      </c>
      <c r="X61" s="208" t="s">
        <v>19471</v>
      </c>
      <c r="Y61" s="208" t="s">
        <v>19563</v>
      </c>
      <c r="Z61" s="209" t="s">
        <v>19489</v>
      </c>
      <c r="AB61" s="168" t="str">
        <f>P61</f>
        <v>Tara: România; Judet: BRAŞOV;Com Voila;   -; Nr: -; Sat Sambata de Jos</v>
      </c>
      <c r="AC61" s="266" t="s">
        <v>19493</v>
      </c>
      <c r="AD61" s="149">
        <f>Table6[[#This Row],[Valoare de inventar]]-Table6[[#This Row],[Valore IC]]</f>
        <v>0</v>
      </c>
    </row>
    <row r="62" spans="1:30" ht="51" x14ac:dyDescent="0.2">
      <c r="A62" s="5">
        <v>55</v>
      </c>
      <c r="B62" s="6">
        <v>157701</v>
      </c>
      <c r="C62" s="6">
        <v>98</v>
      </c>
      <c r="D62" s="6" t="s">
        <v>42</v>
      </c>
      <c r="E62" s="8" t="s">
        <v>19567</v>
      </c>
      <c r="F62" s="6" t="s">
        <v>77</v>
      </c>
      <c r="G62" s="10">
        <v>2011</v>
      </c>
      <c r="H62" s="201">
        <v>10000</v>
      </c>
      <c r="I62" s="160" t="str">
        <f>VLOOKUP(J62,'mmap initial'!B:D,2,TRUE)</f>
        <v>157701.</v>
      </c>
      <c r="J62" s="161" t="s">
        <v>16967</v>
      </c>
      <c r="K62" s="169">
        <f>VLOOKUP(J62,'mmap initial'!B:D,3,TRUE)</f>
        <v>10200</v>
      </c>
      <c r="L62" s="170">
        <f t="shared" si="0"/>
        <v>-200</v>
      </c>
      <c r="M62" s="164">
        <f>VLOOKUP(B62,Table1[],1,TRUE)</f>
        <v>157701</v>
      </c>
      <c r="N62" s="165" t="str">
        <f>VLOOKUP(B62,Table1[],2,TRUE)</f>
        <v>8.23.10</v>
      </c>
      <c r="O62" s="166" t="str">
        <f>VLOOKUP(B62,Table1[],5,TRUE)</f>
        <v xml:space="preserve"> PISC (17 C/O )</v>
      </c>
      <c r="P62" s="166" t="str">
        <f>VLOOKUP(B62,Table1[],9,TRUE)</f>
        <v>Tara: România; Judet: NEAMŢ; -;   -; Nr: -;</v>
      </c>
      <c r="Q62" s="165">
        <f>VLOOKUP(B62,Table1[],10,TRUE)</f>
        <v>2011</v>
      </c>
      <c r="R62" s="167">
        <f>VLOOKUP(B62,Table1[],11,TRUE)</f>
        <v>10000</v>
      </c>
      <c r="S62" s="165" t="str">
        <f>VLOOKUP(B62,Table1[],14,TRUE)</f>
        <v>Hg 803/31.07.2012; HG 598/ 14-AUG-13:598/14-AUG-13;OUG.1 din 04/01/2017;OUG.68 din 06/11/2019</v>
      </c>
      <c r="T62" s="165" t="str">
        <f>VLOOKUP(B62,Table1[],13,TRUE)</f>
        <v>in administrare</v>
      </c>
      <c r="U62" s="165" t="str">
        <f>VLOOKUP(B62,Table1[],15,TRUE)</f>
        <v>mobil</v>
      </c>
      <c r="V62" s="165" t="str">
        <f>VLOOKUP(B62,Table1[],16,TRUE)</f>
        <v>Subrasa= ;Anul naşterii= ;Sexul= ;Locaţia de bază= ;</v>
      </c>
      <c r="W62" s="207">
        <v>2008</v>
      </c>
      <c r="X62" s="208" t="s">
        <v>19471</v>
      </c>
      <c r="Y62" s="208" t="s">
        <v>19568</v>
      </c>
      <c r="Z62" s="209" t="s">
        <v>19490</v>
      </c>
      <c r="AB62" s="168" t="str">
        <f t="shared" si="1"/>
        <v>Tara: România; Judet: NEAMŢ; -;   -; Nr: -;</v>
      </c>
      <c r="AD62" s="149">
        <f>Table6[[#This Row],[Valoare de inventar]]-Table6[[#This Row],[Valore IC]]</f>
        <v>0</v>
      </c>
    </row>
    <row r="63" spans="1:30" ht="38.25" x14ac:dyDescent="0.2">
      <c r="A63" s="261">
        <v>56</v>
      </c>
      <c r="B63" s="262">
        <v>157398</v>
      </c>
      <c r="C63" s="262">
        <v>41</v>
      </c>
      <c r="D63" s="262" t="s">
        <v>40</v>
      </c>
      <c r="E63" s="263" t="s">
        <v>158</v>
      </c>
      <c r="F63" s="262" t="s">
        <v>77</v>
      </c>
      <c r="G63" s="267">
        <v>2005</v>
      </c>
      <c r="H63" s="265">
        <v>7215</v>
      </c>
      <c r="I63" s="160" t="str">
        <f>VLOOKUP(J63,'mmap initial'!B:D,2,TRUE)</f>
        <v>157398.</v>
      </c>
      <c r="J63" s="161" t="s">
        <v>16642</v>
      </c>
      <c r="K63" s="162">
        <f>VLOOKUP(J63,'mmap initial'!B:D,3,TRUE)</f>
        <v>7215</v>
      </c>
      <c r="L63" s="163">
        <f t="shared" si="0"/>
        <v>0</v>
      </c>
      <c r="M63" s="164">
        <f>VLOOKUP(B63,Table1[],1,TRUE)</f>
        <v>157398</v>
      </c>
      <c r="N63" s="165" t="str">
        <f>VLOOKUP(B63,Table1[],2,TRUE)</f>
        <v>8.23.07</v>
      </c>
      <c r="O63" s="166" t="str">
        <f>VLOOKUP(B63,Table1[],5,TRUE)</f>
        <v xml:space="preserve"> NAPOLITANO XXVIII-29/000663FOA5</v>
      </c>
      <c r="P63" s="166" t="str">
        <f>VLOOKUP(B63,Table1[],9,TRUE)</f>
        <v>Tara: România; Judet: NEAMŢ; -;   -; Nr: -;</v>
      </c>
      <c r="Q63" s="165">
        <f>VLOOKUP(B63,Table1[],10,TRUE)</f>
        <v>2005</v>
      </c>
      <c r="R63" s="167">
        <f>VLOOKUP(B63,Table1[],11,TRUE)</f>
        <v>7215</v>
      </c>
      <c r="S63" s="165" t="str">
        <f>VLOOKUP(B63,Table1[],14,TRUE)</f>
        <v xml:space="preserve"> Hg 127/03.04.2012;OUG.1 din 04/01/2017;OUG.68 din 06/11/2019</v>
      </c>
      <c r="T63" s="165" t="str">
        <f>VLOOKUP(B63,Table1[],13,TRUE)</f>
        <v>in administrare</v>
      </c>
      <c r="U63" s="165" t="str">
        <f>VLOOKUP(B63,Table1[],15,TRUE)</f>
        <v>mobil</v>
      </c>
      <c r="V63" s="165" t="str">
        <f>VLOOKUP(B63,Table1[],16,TRUE)</f>
        <v>Sex:A.M.P.; anul nasterii:2000; locatia de baza:D Dumbrava</v>
      </c>
      <c r="W63" s="207">
        <v>2000</v>
      </c>
      <c r="X63" s="208" t="s">
        <v>19471</v>
      </c>
      <c r="Y63" s="208" t="s">
        <v>19647</v>
      </c>
      <c r="Z63" s="209" t="s">
        <v>19490</v>
      </c>
      <c r="AB63" s="168" t="str">
        <f t="shared" si="1"/>
        <v>Tara: România; Judet: NEAMŢ; -;   -; Nr: -;</v>
      </c>
      <c r="AD63" s="149">
        <f>Table6[[#This Row],[Valoare de inventar]]-Table6[[#This Row],[Valore IC]]</f>
        <v>0</v>
      </c>
    </row>
    <row r="64" spans="1:30" ht="89.25" x14ac:dyDescent="0.2">
      <c r="A64" s="5">
        <v>57</v>
      </c>
      <c r="B64" s="6">
        <v>164850</v>
      </c>
      <c r="C64" s="6">
        <v>131</v>
      </c>
      <c r="D64" s="6" t="s">
        <v>41</v>
      </c>
      <c r="E64" s="8" t="s">
        <v>14830</v>
      </c>
      <c r="F64" s="6" t="s">
        <v>77</v>
      </c>
      <c r="G64" s="10">
        <v>2016</v>
      </c>
      <c r="H64" s="139">
        <v>9400</v>
      </c>
      <c r="I64" s="160" t="str">
        <f>VLOOKUP(J64,'mmap initial'!B:D,2,TRUE)</f>
        <v>3182.</v>
      </c>
      <c r="J64" s="161" t="s">
        <v>15369</v>
      </c>
      <c r="K64" s="162">
        <f>VLOOKUP(J64,'mmap initial'!B:D,3,TRUE)</f>
        <v>9400</v>
      </c>
      <c r="L64" s="163">
        <f t="shared" si="0"/>
        <v>0</v>
      </c>
      <c r="M64" s="164">
        <f>VLOOKUP(B64,Table1[],1,TRUE)</f>
        <v>164850</v>
      </c>
      <c r="N64" s="165" t="str">
        <f>VLOOKUP(B64,Table1[],2,TRUE)</f>
        <v>8.23.11</v>
      </c>
      <c r="O64" s="166" t="str">
        <f>VLOOKUP(B64,Table1[],5,TRUE)</f>
        <v>Istratoiu (Us 47 / R) 642019820544366</v>
      </c>
      <c r="P64" s="166" t="str">
        <f>VLOOKUP(B64,Table1[],9,TRUE)</f>
        <v>Tara: România; Judet: BUZĂU;Com Ruşeţu;   -; Nr: -;</v>
      </c>
      <c r="Q64" s="165">
        <f>VLOOKUP(B64,Table1[],10,TRUE)</f>
        <v>2016</v>
      </c>
      <c r="R64" s="167">
        <f>VLOOKUP(B64,Table1[],11,TRUE)</f>
        <v>9400</v>
      </c>
      <c r="S64" s="165" t="str">
        <f>VLOOKUP(B64,Table1[],14,TRUE)</f>
        <v>HG. 118/27.02.2019;OUG.68 din 06/11/2019</v>
      </c>
      <c r="T64" s="165" t="str">
        <f>VLOOKUP(B64,Table1[],13,TRUE)</f>
        <v>in administrare</v>
      </c>
      <c r="U64" s="165" t="str">
        <f>VLOOKUP(B64,Table1[],15,TRUE)</f>
        <v>mobil</v>
      </c>
      <c r="V64" s="165" t="str">
        <f>VLOOKUP(B64,Table1[],16,TRUE)</f>
        <v xml:space="preserve"> Anul naşterii=2013 ;Sexul=armăsar montă publică ;Dangale=Us 47 / R ;Microcip=642019820544366 ;Locaţia de bază=H. Rusetu ;</v>
      </c>
      <c r="W64" s="207">
        <v>2013</v>
      </c>
      <c r="X64" s="208" t="s">
        <v>19471</v>
      </c>
      <c r="Y64" s="208" t="s">
        <v>19573</v>
      </c>
      <c r="Z64" s="209" t="s">
        <v>19490</v>
      </c>
      <c r="AB64" s="202" t="str">
        <f t="shared" si="1"/>
        <v>Tara: România; Judet: BUZĂU;Com Ruşeţu;   -; Nr: -;</v>
      </c>
      <c r="AC64" s="204" t="s">
        <v>19492</v>
      </c>
      <c r="AD64" s="149">
        <f>Table6[[#This Row],[Valoare de inventar]]-Table6[[#This Row],[Valore IC]]</f>
        <v>0</v>
      </c>
    </row>
    <row r="65" spans="1:30" ht="38.25" x14ac:dyDescent="0.2">
      <c r="A65" s="261">
        <v>58</v>
      </c>
      <c r="B65" s="262">
        <v>157405</v>
      </c>
      <c r="C65" s="262">
        <v>48</v>
      </c>
      <c r="D65" s="262" t="s">
        <v>63</v>
      </c>
      <c r="E65" s="263" t="s">
        <v>160</v>
      </c>
      <c r="F65" s="262" t="s">
        <v>77</v>
      </c>
      <c r="G65" s="267">
        <v>2005</v>
      </c>
      <c r="H65" s="265">
        <v>7245</v>
      </c>
      <c r="I65" s="160" t="str">
        <f>VLOOKUP(J65,'mmap initial'!B:D,2,TRUE)</f>
        <v>157405.</v>
      </c>
      <c r="J65" s="161" t="s">
        <v>160</v>
      </c>
      <c r="K65" s="162">
        <f>VLOOKUP(J65,'mmap initial'!B:D,3,TRUE)</f>
        <v>7245</v>
      </c>
      <c r="L65" s="163">
        <f t="shared" si="0"/>
        <v>0</v>
      </c>
      <c r="M65" s="164">
        <f>VLOOKUP(B65,Table1[],1,TRUE)</f>
        <v>157405</v>
      </c>
      <c r="N65" s="165" t="str">
        <f>VLOOKUP(B65,Table1[],2,TRUE)</f>
        <v>8.23.06</v>
      </c>
      <c r="O65" s="166" t="str">
        <f>VLOOKUP(B65,Table1[],5,TRUE)</f>
        <v xml:space="preserve"> PIETROSU X-54/0006558B67A</v>
      </c>
      <c r="P65" s="166" t="str">
        <f>VLOOKUP(B65,Table1[],9,TRUE)</f>
        <v>Tara: România; Judet: NEAMŢ; -;   -; Nr: -;</v>
      </c>
      <c r="Q65" s="165">
        <f>VLOOKUP(B65,Table1[],10,TRUE)</f>
        <v>2005</v>
      </c>
      <c r="R65" s="167">
        <f>VLOOKUP(B65,Table1[],11,TRUE)</f>
        <v>7245</v>
      </c>
      <c r="S65" s="165" t="str">
        <f>VLOOKUP(B65,Table1[],14,TRUE)</f>
        <v xml:space="preserve"> Hg 127/03.04.2012;OUG.1 din 04/01/2017;OUG.68 din 06/11/2019</v>
      </c>
      <c r="T65" s="165" t="str">
        <f>VLOOKUP(B65,Table1[],13,TRUE)</f>
        <v>in administrare</v>
      </c>
      <c r="U65" s="165" t="str">
        <f>VLOOKUP(B65,Table1[],15,TRUE)</f>
        <v>mobil</v>
      </c>
      <c r="V65" s="165" t="str">
        <f>VLOOKUP(B65,Table1[],16,TRUE)</f>
        <v>Sex:A.M.P.; anul nasterii:2000; locatia de baza:D Dumbrava</v>
      </c>
      <c r="W65" s="207">
        <v>2000</v>
      </c>
      <c r="X65" s="208" t="s">
        <v>19471</v>
      </c>
      <c r="Y65" s="208" t="s">
        <v>19646</v>
      </c>
      <c r="Z65" s="209" t="s">
        <v>19490</v>
      </c>
      <c r="AB65" s="168" t="str">
        <f t="shared" si="1"/>
        <v>Tara: România; Judet: NEAMŢ; -;   -; Nr: -;</v>
      </c>
      <c r="AD65" s="149">
        <f>Table6[[#This Row],[Valoare de inventar]]-Table6[[#This Row],[Valore IC]]</f>
        <v>0</v>
      </c>
    </row>
    <row r="66" spans="1:30" ht="38.25" x14ac:dyDescent="0.2">
      <c r="A66" s="5">
        <v>59</v>
      </c>
      <c r="B66" s="6">
        <v>156693</v>
      </c>
      <c r="C66" s="7">
        <v>5272</v>
      </c>
      <c r="D66" s="6" t="s">
        <v>41</v>
      </c>
      <c r="E66" s="8" t="s">
        <v>78</v>
      </c>
      <c r="F66" s="6" t="s">
        <v>46</v>
      </c>
      <c r="G66" s="10">
        <v>2005</v>
      </c>
      <c r="H66" s="139">
        <v>7200</v>
      </c>
      <c r="I66" s="160" t="str">
        <f>VLOOKUP(J66,'mmap initial'!B:D,2,TRUE)</f>
        <v>156693.</v>
      </c>
      <c r="J66" s="161" t="s">
        <v>78</v>
      </c>
      <c r="K66" s="162">
        <f>VLOOKUP(J66,'mmap initial'!B:D,3,TRUE)</f>
        <v>7200</v>
      </c>
      <c r="L66" s="163">
        <f t="shared" si="0"/>
        <v>0</v>
      </c>
      <c r="M66" s="164">
        <f>VLOOKUP(B66,Table1[],1,TRUE)</f>
        <v>156693</v>
      </c>
      <c r="N66" s="165" t="str">
        <f>VLOOKUP(B66,Table1[],2,TRUE)</f>
        <v>8.23.11</v>
      </c>
      <c r="O66" s="166" t="str">
        <f>VLOOKUP(B66,Table1[],5,TRUE)</f>
        <v xml:space="preserve"> TIGAIA / HD-27 HB</v>
      </c>
      <c r="P66" s="166" t="str">
        <f>VLOOKUP(B66,Table1[],9,TRUE)</f>
        <v>Tara: România; Judet: BISTRIŢA-NĂSĂUD; -;   -; Nr: -;</v>
      </c>
      <c r="Q66" s="165">
        <f>VLOOKUP(B66,Table1[],10,TRUE)</f>
        <v>2005</v>
      </c>
      <c r="R66" s="167">
        <f>VLOOKUP(B66,Table1[],11,TRUE)</f>
        <v>7200</v>
      </c>
      <c r="S66" s="165" t="str">
        <f>VLOOKUP(B66,Table1[],14,TRUE)</f>
        <v>Hg 127/03.04.2012;OUG.1 din 04/01/2017;OUG.68 din 06/11/2019</v>
      </c>
      <c r="T66" s="165" t="str">
        <f>VLOOKUP(B66,Table1[],13,TRUE)</f>
        <v>in administrare</v>
      </c>
      <c r="U66" s="165" t="str">
        <f>VLOOKUP(B66,Table1[],15,TRUE)</f>
        <v>mobil</v>
      </c>
      <c r="V66" s="165" t="str">
        <f>VLOOKUP(B66,Table1[],16,TRUE)</f>
        <v>Sex: I.M; anul nasterii:2002; locatia de baza:H beclean</v>
      </c>
      <c r="W66" s="207">
        <v>2002</v>
      </c>
      <c r="X66" s="208" t="s">
        <v>19473</v>
      </c>
      <c r="Y66" s="208" t="s">
        <v>19575</v>
      </c>
      <c r="Z66" s="209" t="s">
        <v>19486</v>
      </c>
      <c r="AB66" s="168" t="str">
        <f t="shared" si="1"/>
        <v>Tara: România; Judet: BISTRIŢA-NĂSĂUD; -;   -; Nr: -;</v>
      </c>
      <c r="AD66" s="149">
        <f>Table6[[#This Row],[Valoare de inventar]]-Table6[[#This Row],[Valore IC]]</f>
        <v>0</v>
      </c>
    </row>
    <row r="67" spans="1:30" ht="63.75" x14ac:dyDescent="0.2">
      <c r="A67" s="5">
        <v>60</v>
      </c>
      <c r="B67" s="6">
        <v>160603</v>
      </c>
      <c r="C67" s="7">
        <v>5484</v>
      </c>
      <c r="D67" s="6" t="s">
        <v>41</v>
      </c>
      <c r="E67" s="8" t="s">
        <v>79</v>
      </c>
      <c r="F67" s="6" t="s">
        <v>46</v>
      </c>
      <c r="G67" s="10">
        <v>2014</v>
      </c>
      <c r="H67" s="139">
        <v>8900</v>
      </c>
      <c r="I67" s="160" t="str">
        <f>VLOOKUP(J67,'mmap initial'!B:D,2,TRUE)</f>
        <v>160603.</v>
      </c>
      <c r="J67" s="161" t="s">
        <v>15810</v>
      </c>
      <c r="K67" s="162">
        <f>VLOOKUP(J67,'mmap initial'!B:D,3,TRUE)</f>
        <v>8900</v>
      </c>
      <c r="L67" s="163">
        <f t="shared" si="0"/>
        <v>0</v>
      </c>
      <c r="M67" s="164">
        <f>VLOOKUP(B67,Table1[],1,TRUE)</f>
        <v>160603</v>
      </c>
      <c r="N67" s="165" t="str">
        <f>VLOOKUP(B67,Table1[],2,TRUE)</f>
        <v>8.23.11</v>
      </c>
      <c r="O67" s="166" t="str">
        <f>VLOOKUP(B67,Table1[],5,TRUE)</f>
        <v xml:space="preserve">Faza (Of 1 - HB) / 642019820325775
</v>
      </c>
      <c r="P67" s="166" t="str">
        <f>VLOOKUP(B67,Table1[],9,TRUE)</f>
        <v>Tara: România; Judet: BISTRIŢA-NĂSĂUD;MRJ Bistriţa; G  Bistriţa; Nr: 45;</v>
      </c>
      <c r="Q67" s="165">
        <f>VLOOKUP(B67,Table1[],10,TRUE)</f>
        <v>2014</v>
      </c>
      <c r="R67" s="167">
        <f>VLOOKUP(B67,Table1[],11,TRUE)</f>
        <v>8900</v>
      </c>
      <c r="S67" s="165" t="str">
        <f>VLOOKUP(B67,Table1[],14,TRUE)</f>
        <v>HG. 543/08-IUL-15;OUG.1 din 04/01/2017;OUG.68 din 06/11/2019</v>
      </c>
      <c r="T67" s="165" t="str">
        <f>VLOOKUP(B67,Table1[],13,TRUE)</f>
        <v>in administrare</v>
      </c>
      <c r="U67" s="165" t="str">
        <f>VLOOKUP(B67,Table1[],15,TRUE)</f>
        <v>mobil</v>
      </c>
      <c r="V67" s="165" t="str">
        <f>VLOOKUP(B67,Table1[],16,TRUE)</f>
        <v xml:space="preserve"> Subrasa= ;Anul naşterii=2011 ;Sexul=iapa mama ;Locaţia de bază=H Beclean ;</v>
      </c>
      <c r="W67" s="207">
        <v>2011</v>
      </c>
      <c r="X67" s="208" t="s">
        <v>19473</v>
      </c>
      <c r="Y67" s="208" t="s">
        <v>19576</v>
      </c>
      <c r="Z67" s="209" t="s">
        <v>19486</v>
      </c>
      <c r="AB67" s="168" t="str">
        <f t="shared" si="1"/>
        <v>Tara: România; Judet: BISTRIŢA-NĂSĂUD;MRJ Bistriţa; G  Bistriţa; Nr: 45;</v>
      </c>
      <c r="AD67" s="149">
        <f>Table6[[#This Row],[Valoare de inventar]]-Table6[[#This Row],[Valore IC]]</f>
        <v>0</v>
      </c>
    </row>
    <row r="68" spans="1:30" ht="51" x14ac:dyDescent="0.2">
      <c r="A68" s="5">
        <v>61</v>
      </c>
      <c r="B68" s="6">
        <v>157061</v>
      </c>
      <c r="C68" s="7">
        <v>5478</v>
      </c>
      <c r="D68" s="6" t="s">
        <v>41</v>
      </c>
      <c r="E68" s="8" t="s">
        <v>80</v>
      </c>
      <c r="F68" s="6" t="s">
        <v>46</v>
      </c>
      <c r="G68" s="10">
        <v>2009</v>
      </c>
      <c r="H68" s="139">
        <v>8900</v>
      </c>
      <c r="I68" s="160" t="str">
        <f>VLOOKUP(J68,'mmap initial'!B:D,2,TRUE)</f>
        <v>157061.</v>
      </c>
      <c r="J68" s="161" t="s">
        <v>16047</v>
      </c>
      <c r="K68" s="162">
        <f>VLOOKUP(J68,'mmap initial'!B:D,3,TRUE)</f>
        <v>8900</v>
      </c>
      <c r="L68" s="163">
        <f t="shared" si="0"/>
        <v>0</v>
      </c>
      <c r="M68" s="164">
        <f>VLOOKUP(B68,Table1[],1,TRUE)</f>
        <v>157061</v>
      </c>
      <c r="N68" s="165" t="str">
        <f>VLOOKUP(B68,Table1[],2,TRUE)</f>
        <v>8.23.11</v>
      </c>
      <c r="O68" s="166" t="str">
        <f>VLOOKUP(B68,Table1[],5,TRUE)</f>
        <v xml:space="preserve"> Glosa/I-18</v>
      </c>
      <c r="P68" s="166" t="str">
        <f>VLOOKUP(B68,Table1[],9,TRUE)</f>
        <v>Tara: România; Judet: CĂLĂRAŞI; -;   -; Nr: -;</v>
      </c>
      <c r="Q68" s="165">
        <f>VLOOKUP(B68,Table1[],10,TRUE)</f>
        <v>2009</v>
      </c>
      <c r="R68" s="167">
        <f>VLOOKUP(B68,Table1[],11,TRUE)</f>
        <v>8900</v>
      </c>
      <c r="S68" s="165" t="str">
        <f>VLOOKUP(B68,Table1[],14,TRUE)</f>
        <v>Hg 127/03.04.2012;OUG.1 din 04/01/2017;OUG.68 din 06/11/2019</v>
      </c>
      <c r="T68" s="165" t="str">
        <f>VLOOKUP(B68,Table1[],13,TRUE)</f>
        <v>in administrare</v>
      </c>
      <c r="U68" s="165" t="str">
        <f>VLOOKUP(B68,Table1[],15,TRUE)</f>
        <v>mobil</v>
      </c>
      <c r="V68" s="165" t="str">
        <f>VLOOKUP(B68,Table1[],16,TRUE)</f>
        <v>Sex:I.M.; anul nasterii:2006; locatia de baza:H Dor Marunt</v>
      </c>
      <c r="W68" s="207">
        <v>2006</v>
      </c>
      <c r="X68" s="208" t="s">
        <v>19473</v>
      </c>
      <c r="Y68" s="208" t="s">
        <v>19624</v>
      </c>
      <c r="Z68" s="209" t="s">
        <v>19486</v>
      </c>
      <c r="AB68" s="202" t="str">
        <f t="shared" si="1"/>
        <v>Tara: România; Judet: CĂLĂRAŞI; -;   -; Nr: -;</v>
      </c>
      <c r="AC68" s="204" t="s">
        <v>19494</v>
      </c>
      <c r="AD68" s="149">
        <f>Table6[[#This Row],[Valoare de inventar]]-Table6[[#This Row],[Valore IC]]</f>
        <v>0</v>
      </c>
    </row>
    <row r="69" spans="1:30" ht="63.75" x14ac:dyDescent="0.2">
      <c r="A69" s="5">
        <v>62</v>
      </c>
      <c r="B69" s="6">
        <v>159475</v>
      </c>
      <c r="C69" s="7">
        <v>5475</v>
      </c>
      <c r="D69" s="6" t="s">
        <v>41</v>
      </c>
      <c r="E69" s="8" t="s">
        <v>81</v>
      </c>
      <c r="F69" s="6" t="s">
        <v>46</v>
      </c>
      <c r="G69" s="10">
        <v>2013</v>
      </c>
      <c r="H69" s="139">
        <v>9700</v>
      </c>
      <c r="I69" s="160" t="str">
        <f>VLOOKUP(J69,'mmap initial'!B:D,2,TRUE)</f>
        <v>159475.</v>
      </c>
      <c r="J69" s="161" t="s">
        <v>15930</v>
      </c>
      <c r="K69" s="162">
        <f>VLOOKUP(J69,'mmap initial'!B:D,3,TRUE)</f>
        <v>9700</v>
      </c>
      <c r="L69" s="163">
        <f t="shared" si="0"/>
        <v>0</v>
      </c>
      <c r="M69" s="164">
        <f>VLOOKUP(B69,Table1[],1,TRUE)</f>
        <v>159475</v>
      </c>
      <c r="N69" s="165" t="str">
        <f>VLOOKUP(B69,Table1[],2,TRUE)</f>
        <v>8.23.11</v>
      </c>
      <c r="O69" s="166" t="str">
        <f>VLOOKUP(B69,Table1[],5,TRUE)</f>
        <v>Galata (I 40-R)/642019820058250</v>
      </c>
      <c r="P69" s="166" t="str">
        <f>VLOOKUP(B69,Table1[],9,TRUE)</f>
        <v>Tara: România; Judet: BUZĂU;Com Ruşeţu;   -; Nr: -;</v>
      </c>
      <c r="Q69" s="165">
        <f>VLOOKUP(B69,Table1[],10,TRUE)</f>
        <v>2013</v>
      </c>
      <c r="R69" s="167">
        <f>VLOOKUP(B69,Table1[],11,TRUE)</f>
        <v>9700</v>
      </c>
      <c r="S69" s="165" t="str">
        <f>VLOOKUP(B69,Table1[],14,TRUE)</f>
        <v>HG 240/02-APR-14;OUG.1 din 04/01/2017;OUG.68 din 06/11/2019</v>
      </c>
      <c r="T69" s="165" t="str">
        <f>VLOOKUP(B69,Table1[],13,TRUE)</f>
        <v>in administrare</v>
      </c>
      <c r="U69" s="165" t="str">
        <f>VLOOKUP(B69,Table1[],15,TRUE)</f>
        <v>mobil</v>
      </c>
      <c r="V69" s="165" t="str">
        <f>VLOOKUP(B69,Table1[],16,TRUE)</f>
        <v xml:space="preserve"> Subrasa= ;Anul naşterii=2010 ;Sexul=iapa mama ;Locaţia de bază=H. Rusetu ;</v>
      </c>
      <c r="W69" s="207">
        <v>2010</v>
      </c>
      <c r="X69" s="208" t="s">
        <v>19473</v>
      </c>
      <c r="Y69" s="208" t="s">
        <v>19577</v>
      </c>
      <c r="Z69" s="209" t="s">
        <v>19486</v>
      </c>
      <c r="AB69" s="202" t="str">
        <f t="shared" si="1"/>
        <v>Tara: România; Judet: BUZĂU;Com Ruşeţu;   -; Nr: -;</v>
      </c>
      <c r="AC69" s="204" t="s">
        <v>19492</v>
      </c>
      <c r="AD69" s="149">
        <f>Table6[[#This Row],[Valoare de inventar]]-Table6[[#This Row],[Valore IC]]</f>
        <v>0</v>
      </c>
    </row>
    <row r="70" spans="1:30" ht="63.75" x14ac:dyDescent="0.2">
      <c r="A70" s="5">
        <v>63</v>
      </c>
      <c r="B70" s="6">
        <v>159472</v>
      </c>
      <c r="C70" s="7">
        <v>5474</v>
      </c>
      <c r="D70" s="6" t="s">
        <v>41</v>
      </c>
      <c r="E70" s="8" t="s">
        <v>82</v>
      </c>
      <c r="F70" s="6" t="s">
        <v>46</v>
      </c>
      <c r="G70" s="10">
        <v>2013</v>
      </c>
      <c r="H70" s="139">
        <v>8900</v>
      </c>
      <c r="I70" s="160" t="str">
        <f>VLOOKUP(J70,'mmap initial'!B:D,2,TRUE)</f>
        <v>159472.</v>
      </c>
      <c r="J70" s="161" t="s">
        <v>15843</v>
      </c>
      <c r="K70" s="162">
        <f>VLOOKUP(J70,'mmap initial'!B:D,3,TRUE)</f>
        <v>8900</v>
      </c>
      <c r="L70" s="163">
        <f t="shared" si="0"/>
        <v>0</v>
      </c>
      <c r="M70" s="164">
        <f>VLOOKUP(B70,Table1[],1,TRUE)</f>
        <v>159472</v>
      </c>
      <c r="N70" s="165" t="str">
        <f>VLOOKUP(B70,Table1[],2,TRUE)</f>
        <v>8.23.11</v>
      </c>
      <c r="O70" s="166" t="str">
        <f>VLOOKUP(B70,Table1[],5,TRUE)</f>
        <v>Francesca (I 45-R)/642019820058512</v>
      </c>
      <c r="P70" s="166" t="str">
        <f>VLOOKUP(B70,Table1[],9,TRUE)</f>
        <v>Tara: România; Judet: BUZĂU;Com Ruşeţu;   -; Nr: -;</v>
      </c>
      <c r="Q70" s="165">
        <f>VLOOKUP(B70,Table1[],10,TRUE)</f>
        <v>2013</v>
      </c>
      <c r="R70" s="167">
        <f>VLOOKUP(B70,Table1[],11,TRUE)</f>
        <v>8900</v>
      </c>
      <c r="S70" s="165" t="str">
        <f>VLOOKUP(B70,Table1[],14,TRUE)</f>
        <v>HG 240/02-APR-14;OUG.1 din 04/01/2017;OUG.68 din 06/11/2019</v>
      </c>
      <c r="T70" s="165" t="str">
        <f>VLOOKUP(B70,Table1[],13,TRUE)</f>
        <v>in administrare</v>
      </c>
      <c r="U70" s="165" t="str">
        <f>VLOOKUP(B70,Table1[],15,TRUE)</f>
        <v>mobil</v>
      </c>
      <c r="V70" s="165" t="str">
        <f>VLOOKUP(B70,Table1[],16,TRUE)</f>
        <v xml:space="preserve"> Subrasa= ;Anul naşterii=2010 ;Sexul=iapa mama ;Locaţia de bază=H. Rusetu ;</v>
      </c>
      <c r="W70" s="207">
        <v>2010</v>
      </c>
      <c r="X70" s="208" t="s">
        <v>19473</v>
      </c>
      <c r="Y70" s="208" t="s">
        <v>19578</v>
      </c>
      <c r="Z70" s="209" t="s">
        <v>19486</v>
      </c>
      <c r="AB70" s="202" t="str">
        <f t="shared" si="1"/>
        <v>Tara: România; Judet: BUZĂU;Com Ruşeţu;   -; Nr: -;</v>
      </c>
      <c r="AC70" s="204" t="s">
        <v>19492</v>
      </c>
      <c r="AD70" s="149">
        <f>Table6[[#This Row],[Valoare de inventar]]-Table6[[#This Row],[Valore IC]]</f>
        <v>0</v>
      </c>
    </row>
    <row r="71" spans="1:30" ht="25.5" x14ac:dyDescent="0.2">
      <c r="A71" s="5">
        <v>64</v>
      </c>
      <c r="B71" s="6" t="s">
        <v>45</v>
      </c>
      <c r="C71" s="7">
        <v>5496</v>
      </c>
      <c r="D71" s="6" t="s">
        <v>41</v>
      </c>
      <c r="E71" s="8" t="s">
        <v>83</v>
      </c>
      <c r="F71" s="6" t="s">
        <v>46</v>
      </c>
      <c r="G71" s="129">
        <v>2015</v>
      </c>
      <c r="H71" s="139">
        <v>9700</v>
      </c>
      <c r="I71" s="160" t="str">
        <f>VLOOKUP(J71,'mmap initial'!B:D,2,TRUE)</f>
        <v>9496.</v>
      </c>
      <c r="J71" s="161" t="s">
        <v>15933</v>
      </c>
      <c r="K71" s="162">
        <f>VLOOKUP(J71,'mmap initial'!B:D,3,TRUE)</f>
        <v>9700</v>
      </c>
      <c r="L71" s="163">
        <f t="shared" si="0"/>
        <v>0</v>
      </c>
      <c r="M71" s="164"/>
      <c r="N71" s="165"/>
      <c r="O71" s="166"/>
      <c r="P71" s="166"/>
      <c r="Q71" s="165"/>
      <c r="R71" s="167"/>
      <c r="S71" s="165"/>
      <c r="T71" s="165"/>
      <c r="U71" s="165"/>
      <c r="V71" s="165"/>
      <c r="W71" s="207"/>
      <c r="X71" s="208"/>
      <c r="Y71" s="208"/>
      <c r="Z71" s="209" t="s">
        <v>19486</v>
      </c>
      <c r="AB71" s="168">
        <f t="shared" si="1"/>
        <v>0</v>
      </c>
      <c r="AD71" s="149">
        <f>Table6[[#This Row],[Valoare de inventar]]-Table6[[#This Row],[Valore IC]]</f>
        <v>9700</v>
      </c>
    </row>
    <row r="72" spans="1:30" ht="25.5" x14ac:dyDescent="0.2">
      <c r="A72" s="5">
        <v>65</v>
      </c>
      <c r="B72" s="6" t="s">
        <v>45</v>
      </c>
      <c r="C72" s="7">
        <v>5497</v>
      </c>
      <c r="D72" s="6" t="s">
        <v>41</v>
      </c>
      <c r="E72" s="8" t="s">
        <v>84</v>
      </c>
      <c r="F72" s="6" t="s">
        <v>46</v>
      </c>
      <c r="G72" s="129">
        <v>2015</v>
      </c>
      <c r="H72" s="139">
        <v>9700</v>
      </c>
      <c r="I72" s="160" t="str">
        <f>VLOOKUP(J72,'mmap initial'!B:D,2,TRUE)</f>
        <v>5497.</v>
      </c>
      <c r="J72" s="161" t="str">
        <f>VLOOKUP(C72,mmap!B:D,2,TRUE)</f>
        <v>GAMA NU-19/2012</v>
      </c>
      <c r="K72" s="162">
        <f>VLOOKUP(J72,'mmap initial'!B:D,3,TRUE)</f>
        <v>9700</v>
      </c>
      <c r="L72" s="163">
        <f t="shared" si="0"/>
        <v>0</v>
      </c>
      <c r="M72" s="164"/>
      <c r="N72" s="165"/>
      <c r="O72" s="166"/>
      <c r="P72" s="166"/>
      <c r="Q72" s="165"/>
      <c r="R72" s="167"/>
      <c r="S72" s="165"/>
      <c r="T72" s="165"/>
      <c r="U72" s="165"/>
      <c r="V72" s="165"/>
      <c r="W72" s="207"/>
      <c r="X72" s="208"/>
      <c r="Y72" s="208"/>
      <c r="Z72" s="209" t="s">
        <v>19486</v>
      </c>
      <c r="AB72" s="168">
        <f t="shared" si="1"/>
        <v>0</v>
      </c>
      <c r="AD72" s="149">
        <f>Table6[[#This Row],[Valoare de inventar]]-Table6[[#This Row],[Valore IC]]</f>
        <v>9700</v>
      </c>
    </row>
    <row r="73" spans="1:30" ht="25.5" x14ac:dyDescent="0.2">
      <c r="A73" s="5">
        <v>66</v>
      </c>
      <c r="B73" s="6" t="s">
        <v>45</v>
      </c>
      <c r="C73" s="7">
        <v>5545</v>
      </c>
      <c r="D73" s="6" t="s">
        <v>41</v>
      </c>
      <c r="E73" s="8" t="s">
        <v>85</v>
      </c>
      <c r="F73" s="6" t="s">
        <v>46</v>
      </c>
      <c r="G73" s="129">
        <v>2018</v>
      </c>
      <c r="H73" s="139">
        <v>8900</v>
      </c>
      <c r="I73" s="160" t="str">
        <f>VLOOKUP(J73,'mmap initial'!B:D,2,TRUE)</f>
        <v>5545.1</v>
      </c>
      <c r="J73" s="161" t="s">
        <v>85</v>
      </c>
      <c r="K73" s="162">
        <f>VLOOKUP(J73,'mmap initial'!B:D,3,TRUE)</f>
        <v>8900</v>
      </c>
      <c r="L73" s="163">
        <f t="shared" ref="L73:L134" si="2">H73-K73</f>
        <v>0</v>
      </c>
      <c r="M73" s="164"/>
      <c r="N73" s="165"/>
      <c r="O73" s="166"/>
      <c r="P73" s="166"/>
      <c r="Q73" s="165"/>
      <c r="R73" s="167"/>
      <c r="S73" s="165"/>
      <c r="T73" s="165"/>
      <c r="U73" s="165"/>
      <c r="V73" s="165"/>
      <c r="W73" s="207"/>
      <c r="X73" s="208"/>
      <c r="Y73" s="208"/>
      <c r="Z73" s="209" t="s">
        <v>19486</v>
      </c>
      <c r="AB73" s="168">
        <f t="shared" ref="AB73:AB134" si="3">P73</f>
        <v>0</v>
      </c>
      <c r="AD73" s="149">
        <f>Table6[[#This Row],[Valoare de inventar]]-Table6[[#This Row],[Valore IC]]</f>
        <v>8900</v>
      </c>
    </row>
    <row r="74" spans="1:30" ht="38.25" x14ac:dyDescent="0.2">
      <c r="A74" s="5">
        <v>67</v>
      </c>
      <c r="B74" s="6">
        <v>156689</v>
      </c>
      <c r="C74" s="7">
        <v>5265</v>
      </c>
      <c r="D74" s="6" t="s">
        <v>41</v>
      </c>
      <c r="E74" s="8" t="s">
        <v>86</v>
      </c>
      <c r="F74" s="6" t="s">
        <v>46</v>
      </c>
      <c r="G74" s="10">
        <v>2005</v>
      </c>
      <c r="H74" s="139">
        <v>7600</v>
      </c>
      <c r="I74" s="160" t="str">
        <f>VLOOKUP(J74,'mmap initial'!B:D,2,TRUE)</f>
        <v>156689.</v>
      </c>
      <c r="J74" s="161" t="s">
        <v>86</v>
      </c>
      <c r="K74" s="162">
        <f>VLOOKUP(J74,'mmap initial'!B:D,3,TRUE)</f>
        <v>7600</v>
      </c>
      <c r="L74" s="163">
        <f t="shared" si="2"/>
        <v>0</v>
      </c>
      <c r="M74" s="164">
        <f>VLOOKUP(B74,Table1[],1,TRUE)</f>
        <v>156689</v>
      </c>
      <c r="N74" s="165" t="str">
        <f>VLOOKUP(B74,Table1[],2,TRUE)</f>
        <v>8.23.11</v>
      </c>
      <c r="O74" s="166" t="str">
        <f>VLOOKUP(B74,Table1[],5,TRUE)</f>
        <v xml:space="preserve"> TAMBAL / JB-8 HB</v>
      </c>
      <c r="P74" s="166" t="str">
        <f>VLOOKUP(B74,Table1[],9,TRUE)</f>
        <v>Tara: România; Judet: BISTRIŢA-NĂSĂUD; -;   -; Nr: -;</v>
      </c>
      <c r="Q74" s="165">
        <f>VLOOKUP(B74,Table1[],10,TRUE)</f>
        <v>2005</v>
      </c>
      <c r="R74" s="167">
        <f>VLOOKUP(B74,Table1[],11,TRUE)</f>
        <v>7600</v>
      </c>
      <c r="S74" s="165" t="str">
        <f>VLOOKUP(B74,Table1[],14,TRUE)</f>
        <v>Hg 127/03.04.2012;OUG.1 din 04/01/2017;OUG.68 din 06/11/2019</v>
      </c>
      <c r="T74" s="165" t="str">
        <f>VLOOKUP(B74,Table1[],13,TRUE)</f>
        <v>in administrare</v>
      </c>
      <c r="U74" s="165" t="str">
        <f>VLOOKUP(B74,Table1[],15,TRUE)</f>
        <v>mobil</v>
      </c>
      <c r="V74" s="247" t="str">
        <f>VLOOKUP(B74,Table1[],16,TRUE)</f>
        <v>Sex:A.M.P; anul nasterii:2001; locatia de baza:H beclean</v>
      </c>
      <c r="W74" s="270">
        <v>2002</v>
      </c>
      <c r="X74" s="208" t="s">
        <v>19474</v>
      </c>
      <c r="Y74" s="208" t="s">
        <v>19579</v>
      </c>
      <c r="Z74" s="209" t="s">
        <v>19486</v>
      </c>
      <c r="AB74" s="168" t="str">
        <f t="shared" si="3"/>
        <v>Tara: România; Judet: BISTRIŢA-NĂSĂUD; -;   -; Nr: -;</v>
      </c>
      <c r="AD74" s="149">
        <f>Table6[[#This Row],[Valoare de inventar]]-Table6[[#This Row],[Valore IC]]</f>
        <v>0</v>
      </c>
    </row>
    <row r="75" spans="1:30" ht="25.5" x14ac:dyDescent="0.2">
      <c r="A75" s="5">
        <v>68</v>
      </c>
      <c r="B75" s="6" t="s">
        <v>45</v>
      </c>
      <c r="C75" s="7">
        <v>5536</v>
      </c>
      <c r="D75" s="6" t="s">
        <v>40</v>
      </c>
      <c r="E75" s="8" t="s">
        <v>87</v>
      </c>
      <c r="F75" s="6" t="s">
        <v>46</v>
      </c>
      <c r="G75" s="7">
        <v>2018</v>
      </c>
      <c r="H75" s="139">
        <v>10000</v>
      </c>
      <c r="I75" s="160" t="str">
        <f>VLOOKUP(J75,'mmap initial'!B:D,2,TRUE)</f>
        <v>5536.1</v>
      </c>
      <c r="J75" s="161" t="s">
        <v>87</v>
      </c>
      <c r="K75" s="162">
        <f>VLOOKUP(J75,'mmap initial'!B:D,3,TRUE)</f>
        <v>10000</v>
      </c>
      <c r="L75" s="163">
        <f t="shared" si="2"/>
        <v>0</v>
      </c>
      <c r="M75" s="164"/>
      <c r="N75" s="165"/>
      <c r="O75" s="166"/>
      <c r="P75" s="166"/>
      <c r="Q75" s="165"/>
      <c r="R75" s="167"/>
      <c r="S75" s="165"/>
      <c r="T75" s="165"/>
      <c r="U75" s="165"/>
      <c r="V75" s="165"/>
      <c r="W75" s="207"/>
      <c r="X75" s="208"/>
      <c r="Y75" s="208"/>
      <c r="Z75" s="209" t="s">
        <v>19486</v>
      </c>
      <c r="AB75" s="168">
        <f t="shared" si="3"/>
        <v>0</v>
      </c>
      <c r="AD75" s="149">
        <f>Table6[[#This Row],[Valoare de inventar]]-Table6[[#This Row],[Valore IC]]</f>
        <v>10000</v>
      </c>
    </row>
    <row r="76" spans="1:30" ht="25.5" x14ac:dyDescent="0.2">
      <c r="A76" s="5">
        <v>69</v>
      </c>
      <c r="B76" s="6" t="s">
        <v>45</v>
      </c>
      <c r="C76" s="7">
        <v>5527</v>
      </c>
      <c r="D76" s="6" t="s">
        <v>41</v>
      </c>
      <c r="E76" s="8" t="s">
        <v>88</v>
      </c>
      <c r="F76" s="6" t="s">
        <v>46</v>
      </c>
      <c r="G76" s="7">
        <v>2018</v>
      </c>
      <c r="H76" s="139">
        <v>9400</v>
      </c>
      <c r="I76" s="160" t="str">
        <f>VLOOKUP(J76,'mmap initial'!B:D,2,TRUE)</f>
        <v>5527</v>
      </c>
      <c r="J76" s="161" t="str">
        <f>VLOOKUP(C76,mmap!B:D,2,TRUE)</f>
        <v>IEZER</v>
      </c>
      <c r="K76" s="162">
        <f>VLOOKUP(J76,'mmap initial'!B:D,3,TRUE)</f>
        <v>9400</v>
      </c>
      <c r="L76" s="163">
        <f t="shared" si="2"/>
        <v>0</v>
      </c>
      <c r="M76" s="164"/>
      <c r="N76" s="165"/>
      <c r="O76" s="166"/>
      <c r="P76" s="166"/>
      <c r="Q76" s="165"/>
      <c r="R76" s="167"/>
      <c r="S76" s="165"/>
      <c r="T76" s="165"/>
      <c r="U76" s="165"/>
      <c r="V76" s="165"/>
      <c r="W76" s="207"/>
      <c r="X76" s="208"/>
      <c r="Y76" s="208"/>
      <c r="Z76" s="209" t="s">
        <v>19486</v>
      </c>
      <c r="AB76" s="168">
        <f t="shared" si="3"/>
        <v>0</v>
      </c>
      <c r="AD76" s="149">
        <f>Table6[[#This Row],[Valoare de inventar]]-Table6[[#This Row],[Valore IC]]</f>
        <v>9400</v>
      </c>
    </row>
    <row r="77" spans="1:30" ht="25.5" x14ac:dyDescent="0.2">
      <c r="A77" s="5">
        <v>70</v>
      </c>
      <c r="B77" s="6" t="s">
        <v>45</v>
      </c>
      <c r="C77" s="7">
        <v>5531</v>
      </c>
      <c r="D77" s="6" t="s">
        <v>41</v>
      </c>
      <c r="E77" s="8" t="s">
        <v>89</v>
      </c>
      <c r="F77" s="6" t="s">
        <v>46</v>
      </c>
      <c r="G77" s="7">
        <v>2018</v>
      </c>
      <c r="H77" s="139">
        <v>9400</v>
      </c>
      <c r="I77" s="160" t="str">
        <f>VLOOKUP(J77,'mmap initial'!B:D,2,TRUE)</f>
        <v>5531</v>
      </c>
      <c r="J77" s="161" t="str">
        <f>VLOOKUP(C77,mmap!B:D,2,TRUE)</f>
        <v>ISPAS</v>
      </c>
      <c r="K77" s="162">
        <f>VLOOKUP(J77,'mmap initial'!B:D,3,TRUE)</f>
        <v>9400</v>
      </c>
      <c r="L77" s="163">
        <f t="shared" si="2"/>
        <v>0</v>
      </c>
      <c r="M77" s="164"/>
      <c r="N77" s="165"/>
      <c r="O77" s="166"/>
      <c r="P77" s="166"/>
      <c r="Q77" s="165"/>
      <c r="R77" s="167"/>
      <c r="S77" s="165"/>
      <c r="T77" s="165"/>
      <c r="U77" s="165"/>
      <c r="V77" s="165"/>
      <c r="W77" s="207"/>
      <c r="X77" s="208"/>
      <c r="Y77" s="208"/>
      <c r="Z77" s="209" t="s">
        <v>19486</v>
      </c>
      <c r="AB77" s="168">
        <f t="shared" si="3"/>
        <v>0</v>
      </c>
      <c r="AD77" s="149">
        <f>Table6[[#This Row],[Valoare de inventar]]-Table6[[#This Row],[Valore IC]]</f>
        <v>9400</v>
      </c>
    </row>
    <row r="78" spans="1:30" ht="63.75" x14ac:dyDescent="0.2">
      <c r="A78" s="5">
        <v>71</v>
      </c>
      <c r="B78" s="6">
        <v>159220</v>
      </c>
      <c r="C78" s="6">
        <v>5290</v>
      </c>
      <c r="D78" s="6" t="s">
        <v>44</v>
      </c>
      <c r="E78" s="8" t="s">
        <v>90</v>
      </c>
      <c r="F78" s="6" t="s">
        <v>97</v>
      </c>
      <c r="G78" s="6">
        <v>2005</v>
      </c>
      <c r="H78" s="139">
        <v>8000</v>
      </c>
      <c r="I78" s="160" t="str">
        <f>VLOOKUP(J78,'mmap initial'!B:D,2,TRUE)</f>
        <v>159220.</v>
      </c>
      <c r="J78" s="161" t="s">
        <v>16758</v>
      </c>
      <c r="K78" s="162">
        <f>VLOOKUP(J78,'mmap initial'!B:D,3,TRUE)</f>
        <v>8000</v>
      </c>
      <c r="L78" s="163">
        <f t="shared" si="2"/>
        <v>0</v>
      </c>
      <c r="M78" s="164">
        <f>VLOOKUP(B78,Table1[],1,TRUE)</f>
        <v>159220</v>
      </c>
      <c r="N78" s="165" t="str">
        <f>VLOOKUP(B78,Table1[],2,TRUE)</f>
        <v>8.23.08</v>
      </c>
      <c r="O78" s="166" t="str">
        <f>VLOOKUP(B78,Table1[],5,TRUE)</f>
        <v>Nonius 39 (N 25/24 I)/00065E032F</v>
      </c>
      <c r="P78" s="166" t="str">
        <f>VLOOKUP(B78,Table1[],9,TRUE)</f>
        <v>Tara: România; Judet: TIMIŞ;Orş Recaş;   -; Nr: -;</v>
      </c>
      <c r="Q78" s="165">
        <f>VLOOKUP(B78,Table1[],10,TRUE)</f>
        <v>2005</v>
      </c>
      <c r="R78" s="167">
        <f>VLOOKUP(B78,Table1[],11,TRUE)</f>
        <v>8000</v>
      </c>
      <c r="S78" s="165" t="str">
        <f>VLOOKUP(B78,Table1[],14,TRUE)</f>
        <v>HG 598/14-AUG-13;OUG.1 din 04/01/2017;OUG.68 din 06/11/2019</v>
      </c>
      <c r="T78" s="165" t="str">
        <f>VLOOKUP(B78,Table1[],13,TRUE)</f>
        <v>in administrare</v>
      </c>
      <c r="U78" s="165" t="str">
        <f>VLOOKUP(B78,Table1[],15,TRUE)</f>
        <v>mobil</v>
      </c>
      <c r="V78" s="165" t="str">
        <f>VLOOKUP(B78,Table1[],16,TRUE)</f>
        <v xml:space="preserve"> Subrasa= ;Anul naşterii=2001 ;Sexul=armasar pepinier ;Locaţia de bază=H. Izvin ;</v>
      </c>
      <c r="W78" s="207">
        <v>2001</v>
      </c>
      <c r="X78" s="208" t="s">
        <v>19474</v>
      </c>
      <c r="Y78" s="208" t="s">
        <v>19580</v>
      </c>
      <c r="Z78" s="209" t="s">
        <v>19485</v>
      </c>
      <c r="AB78" s="168" t="str">
        <f t="shared" si="3"/>
        <v>Tara: România; Judet: TIMIŞ;Orş Recaş;   -; Nr: -;</v>
      </c>
      <c r="AD78" s="149">
        <f>Table6[[#This Row],[Valoare de inventar]]-Table6[[#This Row],[Valore IC]]</f>
        <v>0</v>
      </c>
    </row>
    <row r="79" spans="1:30" ht="38.25" x14ac:dyDescent="0.2">
      <c r="A79" s="261">
        <v>72</v>
      </c>
      <c r="B79" s="262">
        <v>151755</v>
      </c>
      <c r="C79" s="264">
        <v>6188</v>
      </c>
      <c r="D79" s="262" t="s">
        <v>44</v>
      </c>
      <c r="E79" s="263" t="s">
        <v>19644</v>
      </c>
      <c r="F79" s="262" t="s">
        <v>97</v>
      </c>
      <c r="G79" s="262">
        <v>2004</v>
      </c>
      <c r="H79" s="265">
        <v>7215</v>
      </c>
      <c r="I79" s="160" t="str">
        <f>VLOOKUP(J79,'mmap initial'!B:D,2,TRUE)</f>
        <v>151755.</v>
      </c>
      <c r="J79" s="161" t="s">
        <v>16712</v>
      </c>
      <c r="K79" s="162">
        <f>VLOOKUP(J79,'mmap initial'!B:D,3,TRUE)</f>
        <v>7215</v>
      </c>
      <c r="L79" s="163">
        <f t="shared" si="2"/>
        <v>0</v>
      </c>
      <c r="M79" s="164">
        <f>VLOOKUP(B79,Table1[],1,TRUE)</f>
        <v>151755</v>
      </c>
      <c r="N79" s="165" t="str">
        <f>VLOOKUP(B79,Table1[],2,TRUE)</f>
        <v>8.23.08</v>
      </c>
      <c r="O79" s="166" t="str">
        <f>VLOOKUP(B79,Table1[],5,TRUE)</f>
        <v>NONIUS 27-48 I00065EO856</v>
      </c>
      <c r="P79" s="166" t="str">
        <f>VLOOKUP(B79,Table1[],9,TRUE)</f>
        <v>Tara: România; Judet: ARAD; -;   -; Nr: 0; 0</v>
      </c>
      <c r="Q79" s="165">
        <f>VLOOKUP(B79,Table1[],10,TRUE)</f>
        <v>2004</v>
      </c>
      <c r="R79" s="167">
        <f>VLOOKUP(B79,Table1[],11,TRUE)</f>
        <v>7215</v>
      </c>
      <c r="S79" s="165" t="str">
        <f>VLOOKUP(B79,Table1[],14,TRUE)</f>
        <v>HG 127/03.04.2012;OUG.1 din 04/01/2017;OUG.68 din 06/11/2019</v>
      </c>
      <c r="T79" s="165" t="str">
        <f>VLOOKUP(B79,Table1[],13,TRUE)</f>
        <v>in administrare</v>
      </c>
      <c r="U79" s="165" t="str">
        <f>VLOOKUP(B79,Table1[],15,TRUE)</f>
        <v>mobil</v>
      </c>
      <c r="V79" s="165">
        <f>VLOOKUP(B79,Table1[],16,TRUE)</f>
        <v>0</v>
      </c>
      <c r="W79" s="207">
        <v>2001</v>
      </c>
      <c r="X79" s="208" t="s">
        <v>19474</v>
      </c>
      <c r="Y79" s="208" t="s">
        <v>19645</v>
      </c>
      <c r="Z79" s="209" t="s">
        <v>19485</v>
      </c>
      <c r="AB79" s="168" t="str">
        <f t="shared" si="3"/>
        <v>Tara: România; Judet: ARAD; -;   -; Nr: 0; 0</v>
      </c>
      <c r="AC79" s="266" t="s">
        <v>19489</v>
      </c>
      <c r="AD79" s="149">
        <f>Table6[[#This Row],[Valoare de inventar]]-Table6[[#This Row],[Valore IC]]</f>
        <v>0</v>
      </c>
    </row>
    <row r="80" spans="1:30" ht="38.25" x14ac:dyDescent="0.2">
      <c r="A80" s="5">
        <v>73</v>
      </c>
      <c r="B80" s="6">
        <v>146202</v>
      </c>
      <c r="C80" s="6">
        <v>5135</v>
      </c>
      <c r="D80" s="6" t="s">
        <v>44</v>
      </c>
      <c r="E80" s="8" t="s">
        <v>92</v>
      </c>
      <c r="F80" s="6" t="s">
        <v>97</v>
      </c>
      <c r="G80" s="6">
        <v>2002</v>
      </c>
      <c r="H80" s="139">
        <v>2800</v>
      </c>
      <c r="I80" s="160" t="str">
        <f>VLOOKUP(J80,'mmap initial'!B:D,2,TRUE)</f>
        <v>146202.</v>
      </c>
      <c r="J80" s="161" t="s">
        <v>92</v>
      </c>
      <c r="K80" s="162">
        <f>VLOOKUP(J80,'mmap initial'!B:D,3,TRUE)</f>
        <v>2800</v>
      </c>
      <c r="L80" s="163">
        <f t="shared" si="2"/>
        <v>0</v>
      </c>
      <c r="M80" s="164">
        <f>VLOOKUP(B80,Table1[],1,TRUE)</f>
        <v>146202</v>
      </c>
      <c r="N80" s="165" t="str">
        <f>VLOOKUP(B80,Table1[],2,TRUE)</f>
        <v>8.23.08</v>
      </c>
      <c r="O80" s="166" t="str">
        <f>VLOOKUP(B80,Table1[],5,TRUE)</f>
        <v>Calul NONIUS 25*12</v>
      </c>
      <c r="P80" s="166" t="str">
        <f>VLOOKUP(B80,Table1[],9,TRUE)</f>
        <v>Tara: România; Judet: TIMIŞ; -;   -; Nr: -;</v>
      </c>
      <c r="Q80" s="165">
        <f>VLOOKUP(B80,Table1[],10,TRUE)</f>
        <v>2002</v>
      </c>
      <c r="R80" s="167">
        <f>VLOOKUP(B80,Table1[],11,TRUE)</f>
        <v>2800</v>
      </c>
      <c r="S80" s="165" t="str">
        <f>VLOOKUP(B80,Table1[],14,TRUE)</f>
        <v>OUG 139/2002;;OUG.1 din 04/01/2017;OUG.68 din 06/11/2019</v>
      </c>
      <c r="T80" s="165" t="str">
        <f>VLOOKUP(B80,Table1[],13,TRUE)</f>
        <v>in administrare</v>
      </c>
      <c r="U80" s="165" t="str">
        <f>VLOOKUP(B80,Table1[],15,TRUE)</f>
        <v>mobil</v>
      </c>
      <c r="V80" s="165">
        <f>VLOOKUP(B80,Table1[],16,TRUE)</f>
        <v>0</v>
      </c>
      <c r="W80" s="207">
        <v>1999</v>
      </c>
      <c r="X80" s="208" t="s">
        <v>19473</v>
      </c>
      <c r="Y80" s="208" t="s">
        <v>19583</v>
      </c>
      <c r="Z80" s="209" t="s">
        <v>19485</v>
      </c>
      <c r="AB80" s="168" t="str">
        <f t="shared" si="3"/>
        <v>Tara: România; Judet: TIMIŞ; -;   -; Nr: -;</v>
      </c>
      <c r="AD80" s="149">
        <f>Table6[[#This Row],[Valoare de inventar]]-Table6[[#This Row],[Valore IC]]</f>
        <v>0</v>
      </c>
    </row>
    <row r="81" spans="1:30" ht="38.25" x14ac:dyDescent="0.2">
      <c r="A81" s="5">
        <v>74</v>
      </c>
      <c r="B81" s="6">
        <v>157596</v>
      </c>
      <c r="C81" s="6">
        <v>5325</v>
      </c>
      <c r="D81" s="6" t="s">
        <v>42</v>
      </c>
      <c r="E81" s="8" t="s">
        <v>93</v>
      </c>
      <c r="F81" s="6" t="s">
        <v>97</v>
      </c>
      <c r="G81" s="6">
        <v>2005</v>
      </c>
      <c r="H81" s="139">
        <v>7400</v>
      </c>
      <c r="I81" s="160" t="str">
        <f>VLOOKUP(J81,'mmap initial'!B:D,2,TRUE)</f>
        <v>157596.</v>
      </c>
      <c r="J81" s="161" t="s">
        <v>12798</v>
      </c>
      <c r="K81" s="162">
        <f>VLOOKUP(J81,'mmap initial'!B:D,3,TRUE)</f>
        <v>7400</v>
      </c>
      <c r="L81" s="163">
        <f t="shared" si="2"/>
        <v>0</v>
      </c>
      <c r="M81" s="164">
        <f>VLOOKUP(B81,Table1[],1,TRUE)</f>
        <v>157596</v>
      </c>
      <c r="N81" s="165" t="str">
        <f>VLOOKUP(B81,Table1[],2,TRUE)</f>
        <v>8.23.10</v>
      </c>
      <c r="O81" s="166" t="str">
        <f>VLOOKUP(B81,Table1[],5,TRUE)</f>
        <v>Nonius 27-47/N 27-47 I</v>
      </c>
      <c r="P81" s="166" t="str">
        <f>VLOOKUP(B81,Table1[],9,TRUE)</f>
        <v>Tara: România; Judet: TIMIŞ; -;   -; Nr: -;</v>
      </c>
      <c r="Q81" s="165">
        <f>VLOOKUP(B81,Table1[],10,TRUE)</f>
        <v>2005</v>
      </c>
      <c r="R81" s="167">
        <f>VLOOKUP(B81,Table1[],11,TRUE)</f>
        <v>7400</v>
      </c>
      <c r="S81" s="165" t="str">
        <f>VLOOKUP(B81,Table1[],14,TRUE)</f>
        <v xml:space="preserve"> Hg 127/03.04.2012;OUG.1 din 04/01/2017;OUG.68 din 06/11/2019</v>
      </c>
      <c r="T81" s="165" t="str">
        <f>VLOOKUP(B81,Table1[],13,TRUE)</f>
        <v>in administrare</v>
      </c>
      <c r="U81" s="165" t="str">
        <f>VLOOKUP(B81,Table1[],15,TRUE)</f>
        <v>mobil</v>
      </c>
      <c r="V81" s="165" t="str">
        <f>VLOOKUP(B81,Table1[],16,TRUE)</f>
        <v>Sex:A.M.P.; anul nasterii:2001; locatia de baza:H Izvin</v>
      </c>
      <c r="W81" s="207">
        <v>2001</v>
      </c>
      <c r="X81" s="208" t="s">
        <v>19471</v>
      </c>
      <c r="Y81" s="208" t="s">
        <v>19584</v>
      </c>
      <c r="Z81" s="209" t="s">
        <v>19485</v>
      </c>
      <c r="AB81" s="168" t="str">
        <f t="shared" si="3"/>
        <v>Tara: România; Judet: TIMIŞ; -;   -; Nr: -;</v>
      </c>
      <c r="AD81" s="149">
        <f>Table6[[#This Row],[Valoare de inventar]]-Table6[[#This Row],[Valore IC]]</f>
        <v>0</v>
      </c>
    </row>
    <row r="82" spans="1:30" ht="38.25" x14ac:dyDescent="0.2">
      <c r="A82" s="5">
        <v>75</v>
      </c>
      <c r="B82" s="6">
        <v>146214</v>
      </c>
      <c r="C82" s="6">
        <v>5191</v>
      </c>
      <c r="D82" s="6" t="s">
        <v>44</v>
      </c>
      <c r="E82" s="8" t="s">
        <v>94</v>
      </c>
      <c r="F82" s="6" t="s">
        <v>97</v>
      </c>
      <c r="G82" s="6">
        <v>2002</v>
      </c>
      <c r="H82" s="139">
        <v>3000</v>
      </c>
      <c r="I82" s="160" t="str">
        <f>VLOOKUP(J82,'mmap initial'!B:D,2,TRUE)</f>
        <v>146214.</v>
      </c>
      <c r="J82" s="161" t="s">
        <v>9995</v>
      </c>
      <c r="K82" s="162">
        <f>VLOOKUP(J82,'mmap initial'!B:D,3,TRUE)</f>
        <v>3000</v>
      </c>
      <c r="L82" s="163">
        <f t="shared" si="2"/>
        <v>0</v>
      </c>
      <c r="M82" s="164">
        <f>VLOOKUP(B82,Table1[],1,TRUE)</f>
        <v>146214</v>
      </c>
      <c r="N82" s="165" t="str">
        <f>VLOOKUP(B82,Table1[],2,TRUE)</f>
        <v>8.23.08</v>
      </c>
      <c r="O82" s="166" t="str">
        <f>VLOOKUP(B82,Table1[],5,TRUE)</f>
        <v>Calul NONIUS 34-13</v>
      </c>
      <c r="P82" s="166" t="str">
        <f>VLOOKUP(B82,Table1[],9,TRUE)</f>
        <v>Tara: România; Judet: TIMIŞ; -;   -; Nr: -;</v>
      </c>
      <c r="Q82" s="165">
        <f>VLOOKUP(B82,Table1[],10,TRUE)</f>
        <v>2002</v>
      </c>
      <c r="R82" s="167">
        <f>VLOOKUP(B82,Table1[],11,TRUE)</f>
        <v>3000</v>
      </c>
      <c r="S82" s="165" t="str">
        <f>VLOOKUP(B82,Table1[],14,TRUE)</f>
        <v>OUG 139/2002;;OUG.1 din 04/01/2017;OUG.68 din 06/11/2019</v>
      </c>
      <c r="T82" s="165" t="str">
        <f>VLOOKUP(B82,Table1[],13,TRUE)</f>
        <v>in administrare</v>
      </c>
      <c r="U82" s="165" t="str">
        <f>VLOOKUP(B82,Table1[],15,TRUE)</f>
        <v>mobil</v>
      </c>
      <c r="V82" s="165">
        <f>VLOOKUP(B82,Table1[],16,TRUE)</f>
        <v>0</v>
      </c>
      <c r="W82" s="207">
        <v>1999</v>
      </c>
      <c r="X82" s="208" t="s">
        <v>19471</v>
      </c>
      <c r="Y82" s="208" t="s">
        <v>19662</v>
      </c>
      <c r="Z82" s="209" t="s">
        <v>19485</v>
      </c>
      <c r="AB82" s="168" t="str">
        <f t="shared" si="3"/>
        <v>Tara: România; Judet: TIMIŞ; -;   -; Nr: -;</v>
      </c>
      <c r="AD82" s="149">
        <f>Table6[[#This Row],[Valoare de inventar]]-Table6[[#This Row],[Valore IC]]</f>
        <v>0</v>
      </c>
    </row>
    <row r="83" spans="1:30" ht="76.5" x14ac:dyDescent="0.2">
      <c r="A83" s="261">
        <v>76</v>
      </c>
      <c r="B83" s="262">
        <v>159167</v>
      </c>
      <c r="C83" s="262">
        <v>6186</v>
      </c>
      <c r="D83" s="262" t="s">
        <v>52</v>
      </c>
      <c r="E83" s="263" t="s">
        <v>95</v>
      </c>
      <c r="F83" s="262" t="s">
        <v>97</v>
      </c>
      <c r="G83" s="262">
        <v>2012</v>
      </c>
      <c r="H83" s="265">
        <v>10000</v>
      </c>
      <c r="I83" s="160" t="str">
        <f>VLOOKUP(J83,'mmap initial'!B:D,2,TRUE)</f>
        <v>159167.</v>
      </c>
      <c r="J83" s="161" t="s">
        <v>17330</v>
      </c>
      <c r="K83" s="162">
        <f>VLOOKUP(J83,'mmap initial'!B:D,3,TRUE)</f>
        <v>10000</v>
      </c>
      <c r="L83" s="163">
        <f t="shared" si="2"/>
        <v>0</v>
      </c>
      <c r="M83" s="164">
        <f>VLOOKUP(B83,Table1[],1,TRUE)</f>
        <v>159167</v>
      </c>
      <c r="N83" s="165" t="str">
        <f>VLOOKUP(B83,Table1[],2,TRUE)</f>
        <v>8.23.03</v>
      </c>
      <c r="O83" s="166" t="str">
        <f>VLOOKUP(B83,Table1[],5,TRUE)</f>
        <v>Zar (Rs/2 J)</v>
      </c>
      <c r="P83" s="166" t="str">
        <f>VLOOKUP(B83,Table1[],9,TRUE)</f>
        <v>Tara: România; Judet: CĂLĂRAŞI;Com Perişoru;   -; Nr: -;</v>
      </c>
      <c r="Q83" s="165">
        <f>VLOOKUP(B83,Table1[],10,TRUE)</f>
        <v>2012</v>
      </c>
      <c r="R83" s="167">
        <f>VLOOKUP(B83,Table1[],11,TRUE)</f>
        <v>10000</v>
      </c>
      <c r="S83" s="165" t="str">
        <f>VLOOKUP(B83,Table1[],14,TRUE)</f>
        <v>HG 598/14-AUG-13;OUG.1 din 04/01/2017;OUG.68 din 06/11/2019</v>
      </c>
      <c r="T83" s="165" t="str">
        <f>VLOOKUP(B83,Table1[],13,TRUE)</f>
        <v>in administrare</v>
      </c>
      <c r="U83" s="165" t="str">
        <f>VLOOKUP(B83,Table1[],15,TRUE)</f>
        <v>mobil</v>
      </c>
      <c r="V83" s="165" t="str">
        <f>VLOOKUP(B83,Table1[],16,TRUE)</f>
        <v xml:space="preserve"> Subrasa= ;Anul naşterii=2009 ;Sexul=armasar monta publica ;Locaţia de bază=H Jegalia ;</v>
      </c>
      <c r="W83" s="207">
        <v>2009</v>
      </c>
      <c r="X83" s="208" t="s">
        <v>19471</v>
      </c>
      <c r="Y83" s="208" t="s">
        <v>19643</v>
      </c>
      <c r="Z83" s="209" t="s">
        <v>19485</v>
      </c>
      <c r="AB83" s="168" t="str">
        <f t="shared" si="3"/>
        <v>Tara: România; Judet: CĂLĂRAŞI;Com Perişoru;   -; Nr: -;</v>
      </c>
      <c r="AC83" s="266" t="s">
        <v>19496</v>
      </c>
      <c r="AD83" s="149">
        <f>Table6[[#This Row],[Valoare de inventar]]-Table6[[#This Row],[Valore IC]]</f>
        <v>0</v>
      </c>
    </row>
    <row r="84" spans="1:30" ht="63.75" x14ac:dyDescent="0.2">
      <c r="A84" s="5">
        <v>77</v>
      </c>
      <c r="B84" s="6">
        <v>151767</v>
      </c>
      <c r="C84" s="6">
        <v>5282</v>
      </c>
      <c r="D84" s="6" t="s">
        <v>44</v>
      </c>
      <c r="E84" s="8" t="s">
        <v>96</v>
      </c>
      <c r="F84" s="6" t="s">
        <v>97</v>
      </c>
      <c r="G84" s="6">
        <v>2004</v>
      </c>
      <c r="H84" s="139">
        <v>8000</v>
      </c>
      <c r="I84" s="160" t="str">
        <f>VLOOKUP(J84,'mmap initial'!B:D,2,TRUE)</f>
        <v>151767.</v>
      </c>
      <c r="J84" s="161" t="s">
        <v>16719</v>
      </c>
      <c r="K84" s="162">
        <f>VLOOKUP(J84,'mmap initial'!B:D,3,TRUE)</f>
        <v>8000</v>
      </c>
      <c r="L84" s="163">
        <f t="shared" si="2"/>
        <v>0</v>
      </c>
      <c r="M84" s="164">
        <f>VLOOKUP(B84,Table1[],1,TRUE)</f>
        <v>151767</v>
      </c>
      <c r="N84" s="165" t="str">
        <f>VLOOKUP(B84,Table1[],2,TRUE)</f>
        <v>8.23.08</v>
      </c>
      <c r="O84" s="166" t="str">
        <f>VLOOKUP(B84,Table1[],5,TRUE)</f>
        <v>NONIUS 34-20</v>
      </c>
      <c r="P84" s="166" t="str">
        <f>VLOOKUP(B84,Table1[],9,TRUE)</f>
        <v>Tara: România; Judet: CĂLĂRAŞI; -;   -; Nr: 0; 0</v>
      </c>
      <c r="Q84" s="165">
        <f>VLOOKUP(B84,Table1[],10,TRUE)</f>
        <v>2004</v>
      </c>
      <c r="R84" s="167">
        <f>VLOOKUP(B84,Table1[],11,TRUE)</f>
        <v>8000</v>
      </c>
      <c r="S84" s="165" t="str">
        <f>VLOOKUP(B84,Table1[],14,TRUE)</f>
        <v>OMAPAM 171/2006;; HG 598/ 14-APR-13:598/14-APR-13;OUG.1 din 04/01/2017;OUG.68 din 06/11/2019</v>
      </c>
      <c r="T84" s="165" t="str">
        <f>VLOOKUP(B84,Table1[],13,TRUE)</f>
        <v>in administrare</v>
      </c>
      <c r="U84" s="247" t="str">
        <f>VLOOKUP(B84,Table1[],15,TRUE)</f>
        <v>imobil</v>
      </c>
      <c r="V84" s="271" t="str">
        <f>VLOOKUP(B84,Table1[],16,TRUE)</f>
        <v>Subrasa= ;Anul naşterii= ;Sexul= ;Locaţia de bază= ;</v>
      </c>
      <c r="W84" s="207">
        <v>2000</v>
      </c>
      <c r="X84" s="208" t="s">
        <v>19471</v>
      </c>
      <c r="Y84" s="208" t="s">
        <v>19588</v>
      </c>
      <c r="Z84" s="209" t="s">
        <v>19485</v>
      </c>
      <c r="AB84" s="202" t="str">
        <f t="shared" si="3"/>
        <v>Tara: România; Judet: CĂLĂRAŞI; -;   -; Nr: 0; 0</v>
      </c>
      <c r="AC84" s="204" t="s">
        <v>19496</v>
      </c>
      <c r="AD84" s="149">
        <f>Table6[[#This Row],[Valoare de inventar]]-Table6[[#This Row],[Valore IC]]</f>
        <v>0</v>
      </c>
    </row>
    <row r="85" spans="1:30" ht="18.75" customHeight="1" x14ac:dyDescent="0.2">
      <c r="A85" s="5">
        <v>78</v>
      </c>
      <c r="B85" s="6" t="s">
        <v>45</v>
      </c>
      <c r="C85" s="6">
        <v>302</v>
      </c>
      <c r="D85" s="6" t="s">
        <v>52</v>
      </c>
      <c r="E85" s="8" t="s">
        <v>98</v>
      </c>
      <c r="F85" s="6" t="s">
        <v>99</v>
      </c>
      <c r="G85" s="6">
        <v>2015</v>
      </c>
      <c r="H85" s="139">
        <v>7600</v>
      </c>
      <c r="I85" s="160" t="str">
        <f>VLOOKUP(J85,'mmap initial'!B:D,2,TRUE)</f>
        <v>296a.</v>
      </c>
      <c r="J85" s="161" t="s">
        <v>98</v>
      </c>
      <c r="K85" s="162">
        <f>VLOOKUP(J85,'mmap initial'!B:D,3,TRUE)</f>
        <v>7600</v>
      </c>
      <c r="L85" s="163">
        <f t="shared" si="2"/>
        <v>0</v>
      </c>
      <c r="M85" s="164"/>
      <c r="N85" s="165"/>
      <c r="O85" s="166"/>
      <c r="P85" s="166"/>
      <c r="Q85" s="165"/>
      <c r="R85" s="167"/>
      <c r="S85" s="165"/>
      <c r="T85" s="165"/>
      <c r="U85" s="165"/>
      <c r="V85" s="165"/>
      <c r="W85" s="207"/>
      <c r="X85" s="208"/>
      <c r="Y85" s="208"/>
      <c r="Z85" s="209" t="s">
        <v>19496</v>
      </c>
      <c r="AB85" s="168">
        <f t="shared" si="3"/>
        <v>0</v>
      </c>
      <c r="AD85" s="149">
        <f>Table6[[#This Row],[Valoare de inventar]]-Table6[[#This Row],[Valore IC]]</f>
        <v>7600</v>
      </c>
    </row>
    <row r="86" spans="1:30" ht="25.5" x14ac:dyDescent="0.2">
      <c r="A86" s="5">
        <v>79</v>
      </c>
      <c r="B86" s="6" t="s">
        <v>45</v>
      </c>
      <c r="C86" s="6">
        <v>500939</v>
      </c>
      <c r="D86" s="6" t="s">
        <v>41</v>
      </c>
      <c r="E86" s="8" t="s">
        <v>16442</v>
      </c>
      <c r="F86" s="6" t="s">
        <v>49</v>
      </c>
      <c r="G86" s="6">
        <v>2001</v>
      </c>
      <c r="H86" s="139">
        <v>10760</v>
      </c>
      <c r="I86" s="160" t="str">
        <f>VLOOKUP(J86,'mmap initial'!B:D,2,TRUE)</f>
        <v>500939.</v>
      </c>
      <c r="J86" s="161" t="str">
        <f>VLOOKUP(C86,mmap!B:D,2,TRUE)</f>
        <v>KOHEILAN XXXVII-48</v>
      </c>
      <c r="K86" s="162">
        <f>VLOOKUP(J86,'mmap initial'!B:D,3,TRUE)</f>
        <v>10760</v>
      </c>
      <c r="L86" s="163">
        <f t="shared" si="2"/>
        <v>0</v>
      </c>
      <c r="M86" s="164"/>
      <c r="N86" s="165"/>
      <c r="O86" s="166"/>
      <c r="P86" s="166"/>
      <c r="Q86" s="165"/>
      <c r="R86" s="167"/>
      <c r="S86" s="165"/>
      <c r="T86" s="165"/>
      <c r="U86" s="165"/>
      <c r="V86" s="165"/>
      <c r="W86" s="207"/>
      <c r="X86" s="208"/>
      <c r="Y86" s="208"/>
      <c r="Z86" s="209" t="s">
        <v>19495</v>
      </c>
      <c r="AB86" s="168">
        <f t="shared" si="3"/>
        <v>0</v>
      </c>
      <c r="AD86" s="149">
        <f>Table6[[#This Row],[Valoare de inventar]]-Table6[[#This Row],[Valore IC]]</f>
        <v>10760</v>
      </c>
    </row>
    <row r="87" spans="1:30" ht="38.25" x14ac:dyDescent="0.2">
      <c r="A87" s="5">
        <v>80</v>
      </c>
      <c r="B87" s="6">
        <v>148160</v>
      </c>
      <c r="C87" s="6">
        <v>500577</v>
      </c>
      <c r="D87" s="6" t="s">
        <v>43</v>
      </c>
      <c r="E87" s="8" t="s">
        <v>101</v>
      </c>
      <c r="F87" s="6" t="s">
        <v>49</v>
      </c>
      <c r="G87" s="6">
        <v>2003</v>
      </c>
      <c r="H87" s="139">
        <v>6840</v>
      </c>
      <c r="I87" s="160" t="str">
        <f>VLOOKUP(J87,'mmap initial'!B:D,2,TRUE)</f>
        <v>148160.</v>
      </c>
      <c r="J87" s="161" t="s">
        <v>101</v>
      </c>
      <c r="K87" s="162">
        <f>VLOOKUP(J87,'mmap initial'!B:D,3,TRUE)</f>
        <v>6840</v>
      </c>
      <c r="L87" s="163">
        <f t="shared" si="2"/>
        <v>0</v>
      </c>
      <c r="M87" s="164">
        <f>VLOOKUP(B87,Table1[],1,TRUE)</f>
        <v>148160</v>
      </c>
      <c r="N87" s="165" t="str">
        <f>VLOOKUP(B87,Table1[],2,TRUE)</f>
        <v>8.23.12</v>
      </c>
      <c r="O87" s="166" t="str">
        <f>VLOOKUP(B87,Table1[],5,TRUE)</f>
        <v>CAL SIGLAVY BAGDADY XV-58</v>
      </c>
      <c r="P87" s="166" t="str">
        <f>VLOOKUP(B87,Table1[],9,TRUE)</f>
        <v>Tara: România; Judet: SUCEAVA;Com Marginea;   -; Nr: -;</v>
      </c>
      <c r="Q87" s="165">
        <f>VLOOKUP(B87,Table1[],10,TRUE)</f>
        <v>2003</v>
      </c>
      <c r="R87" s="167">
        <f>VLOOKUP(B87,Table1[],11,TRUE)</f>
        <v>6840</v>
      </c>
      <c r="S87" s="165" t="str">
        <f>VLOOKUP(B87,Table1[],14,TRUE)</f>
        <v>OMA 173/2003
;;OUG.1 din 04/01/2017;OUG.68 din 06/11/2019</v>
      </c>
      <c r="T87" s="165" t="str">
        <f>VLOOKUP(B87,Table1[],13,TRUE)</f>
        <v>in administrare</v>
      </c>
      <c r="U87" s="165" t="str">
        <f>VLOOKUP(B87,Table1[],15,TRUE)</f>
        <v>mobil</v>
      </c>
      <c r="V87" s="165" t="str">
        <f>VLOOKUP(B87,Table1[],16,TRUE)</f>
        <v>CAL</v>
      </c>
      <c r="W87" s="207">
        <v>2000</v>
      </c>
      <c r="X87" s="208" t="s">
        <v>19473</v>
      </c>
      <c r="Y87" s="208" t="s">
        <v>19589</v>
      </c>
      <c r="Z87" s="209" t="s">
        <v>19495</v>
      </c>
      <c r="AB87" s="168" t="str">
        <f t="shared" si="3"/>
        <v>Tara: România; Judet: SUCEAVA;Com Marginea;   -; Nr: -;</v>
      </c>
      <c r="AD87" s="149">
        <f>Table6[[#This Row],[Valoare de inventar]]-Table6[[#This Row],[Valore IC]]</f>
        <v>0</v>
      </c>
    </row>
    <row r="88" spans="1:30" ht="38.25" x14ac:dyDescent="0.2">
      <c r="A88" s="261">
        <v>81</v>
      </c>
      <c r="B88" s="262">
        <v>157449</v>
      </c>
      <c r="C88" s="262">
        <v>500652</v>
      </c>
      <c r="D88" s="262" t="s">
        <v>43</v>
      </c>
      <c r="E88" s="263" t="s">
        <v>102</v>
      </c>
      <c r="F88" s="262" t="s">
        <v>49</v>
      </c>
      <c r="G88" s="262">
        <v>2004</v>
      </c>
      <c r="H88" s="265">
        <v>7600</v>
      </c>
      <c r="I88" s="160" t="str">
        <f>VLOOKUP(J88,'mmap initial'!B:D,2,TRUE)</f>
        <v>157449.</v>
      </c>
      <c r="J88" s="161" t="s">
        <v>102</v>
      </c>
      <c r="K88" s="162">
        <f>VLOOKUP(J88,'mmap initial'!B:D,3,TRUE)</f>
        <v>7600</v>
      </c>
      <c r="L88" s="163">
        <f t="shared" si="2"/>
        <v>0</v>
      </c>
      <c r="M88" s="164">
        <f>VLOOKUP(B88,Table1[],1,TRUE)</f>
        <v>157449</v>
      </c>
      <c r="N88" s="165" t="str">
        <f>VLOOKUP(B88,Table1[],2,TRUE)</f>
        <v>8.23.12</v>
      </c>
      <c r="O88" s="166" t="str">
        <f>VLOOKUP(B88,Table1[],5,TRUE)</f>
        <v xml:space="preserve"> SHAGYA LXII-7/S 62-7 R</v>
      </c>
      <c r="P88" s="166" t="str">
        <f>VLOOKUP(B88,Table1[],9,TRUE)</f>
        <v>Tara: România; Judet: SUCEAVA; -;   -; Nr: -;</v>
      </c>
      <c r="Q88" s="165">
        <f>VLOOKUP(B88,Table1[],10,TRUE)</f>
        <v>2004</v>
      </c>
      <c r="R88" s="167">
        <f>VLOOKUP(B88,Table1[],11,TRUE)</f>
        <v>7600</v>
      </c>
      <c r="S88" s="165" t="str">
        <f>VLOOKUP(B88,Table1[],14,TRUE)</f>
        <v xml:space="preserve"> Hg 127/03.04.2012;OUG.1 din 04/01/2017;OUG.68 din 06/11/2019</v>
      </c>
      <c r="T88" s="165" t="str">
        <f>VLOOKUP(B88,Table1[],13,TRUE)</f>
        <v>in administrare</v>
      </c>
      <c r="U88" s="165" t="str">
        <f>VLOOKUP(B88,Table1[],15,TRUE)</f>
        <v>mobil</v>
      </c>
      <c r="V88" s="165" t="str">
        <f>VLOOKUP(B88,Table1[],16,TRUE)</f>
        <v>Sex:I.M.; anul nasterii:2000; locatia de baza:H Radauti</v>
      </c>
      <c r="W88" s="207">
        <v>2000</v>
      </c>
      <c r="X88" s="208" t="s">
        <v>19473</v>
      </c>
      <c r="Y88" s="208" t="s">
        <v>19642</v>
      </c>
      <c r="Z88" s="209" t="s">
        <v>19495</v>
      </c>
      <c r="AB88" s="168" t="str">
        <f t="shared" si="3"/>
        <v>Tara: România; Judet: SUCEAVA; -;   -; Nr: -;</v>
      </c>
      <c r="AD88" s="149">
        <f>Table6[[#This Row],[Valoare de inventar]]-Table6[[#This Row],[Valore IC]]</f>
        <v>0</v>
      </c>
    </row>
    <row r="89" spans="1:30" ht="38.25" x14ac:dyDescent="0.2">
      <c r="A89" s="5">
        <v>82</v>
      </c>
      <c r="B89" s="6">
        <v>157447</v>
      </c>
      <c r="C89" s="6">
        <v>500649</v>
      </c>
      <c r="D89" s="6" t="s">
        <v>43</v>
      </c>
      <c r="E89" s="8" t="s">
        <v>103</v>
      </c>
      <c r="F89" s="6" t="s">
        <v>49</v>
      </c>
      <c r="G89" s="6">
        <v>2004</v>
      </c>
      <c r="H89" s="139">
        <v>7600</v>
      </c>
      <c r="I89" s="160" t="str">
        <f>VLOOKUP(J89,'mmap initial'!B:D,2,TRUE)</f>
        <v>157447.</v>
      </c>
      <c r="J89" s="161" t="s">
        <v>103</v>
      </c>
      <c r="K89" s="162">
        <f>VLOOKUP(J89,'mmap initial'!B:D,3,TRUE)</f>
        <v>7600</v>
      </c>
      <c r="L89" s="163">
        <f t="shared" si="2"/>
        <v>0</v>
      </c>
      <c r="M89" s="164">
        <f>VLOOKUP(B89,Table1[],1,TRUE)</f>
        <v>157447</v>
      </c>
      <c r="N89" s="165" t="str">
        <f>VLOOKUP(B89,Table1[],2,TRUE)</f>
        <v>8.23.12</v>
      </c>
      <c r="O89" s="166" t="str">
        <f>VLOOKUP(B89,Table1[],5,TRUE)</f>
        <v xml:space="preserve"> EL SBAA XII-38/ES 12-38 R</v>
      </c>
      <c r="P89" s="166" t="str">
        <f>VLOOKUP(B89,Table1[],9,TRUE)</f>
        <v>Tara: România; Judet: SUCEAVA; -;   -; Nr: -;</v>
      </c>
      <c r="Q89" s="165">
        <f>VLOOKUP(B89,Table1[],10,TRUE)</f>
        <v>2004</v>
      </c>
      <c r="R89" s="167">
        <f>VLOOKUP(B89,Table1[],11,TRUE)</f>
        <v>7600</v>
      </c>
      <c r="S89" s="165" t="str">
        <f>VLOOKUP(B89,Table1[],14,TRUE)</f>
        <v xml:space="preserve"> Hg 127/03.04.2012;OUG.1 din 04/01/2017;OUG.68 din 06/11/2019</v>
      </c>
      <c r="T89" s="165" t="str">
        <f>VLOOKUP(B89,Table1[],13,TRUE)</f>
        <v>in administrare</v>
      </c>
      <c r="U89" s="165" t="str">
        <f>VLOOKUP(B89,Table1[],15,TRUE)</f>
        <v>mobil</v>
      </c>
      <c r="V89" s="165" t="str">
        <f>VLOOKUP(B89,Table1[],16,TRUE)</f>
        <v>Sex:I.M.; anul nasterii:2000; locatia de baza:H Radauti</v>
      </c>
      <c r="W89" s="207">
        <v>2000</v>
      </c>
      <c r="X89" s="208" t="s">
        <v>19473</v>
      </c>
      <c r="Y89" s="208" t="s">
        <v>19592</v>
      </c>
      <c r="Z89" s="209" t="s">
        <v>19495</v>
      </c>
      <c r="AB89" s="168" t="str">
        <f t="shared" si="3"/>
        <v>Tara: România; Judet: SUCEAVA; -;   -; Nr: -;</v>
      </c>
      <c r="AD89" s="149">
        <f>Table6[[#This Row],[Valoare de inventar]]-Table6[[#This Row],[Valore IC]]</f>
        <v>0</v>
      </c>
    </row>
    <row r="90" spans="1:30" ht="63.75" x14ac:dyDescent="0.2">
      <c r="A90" s="5">
        <v>83</v>
      </c>
      <c r="B90" s="6">
        <v>159209</v>
      </c>
      <c r="C90" s="6">
        <v>500922</v>
      </c>
      <c r="D90" s="6" t="s">
        <v>43</v>
      </c>
      <c r="E90" s="8" t="s">
        <v>104</v>
      </c>
      <c r="F90" s="6" t="s">
        <v>49</v>
      </c>
      <c r="G90" s="6">
        <v>2012</v>
      </c>
      <c r="H90" s="139">
        <v>9400</v>
      </c>
      <c r="I90" s="160" t="str">
        <f>VLOOKUP(J90,'mmap initial'!B:D,2,TRUE)</f>
        <v>159209.</v>
      </c>
      <c r="J90" s="161" t="s">
        <v>17108</v>
      </c>
      <c r="K90" s="162">
        <f>VLOOKUP(J90,'mmap initial'!B:D,3,TRUE)</f>
        <v>9400</v>
      </c>
      <c r="L90" s="163">
        <f t="shared" si="2"/>
        <v>0</v>
      </c>
      <c r="M90" s="164">
        <f>VLOOKUP(B90,Table1[],1,TRUE)</f>
        <v>159209</v>
      </c>
      <c r="N90" s="165" t="str">
        <f>VLOOKUP(B90,Table1[],2,TRUE)</f>
        <v>8.23.12</v>
      </c>
      <c r="O90" s="166" t="str">
        <f>VLOOKUP(B90,Table1[],5,TRUE)</f>
        <v>Siglavy Bagdady XVII-24 (SB 17/24 R)</v>
      </c>
      <c r="P90" s="166" t="str">
        <f>VLOOKUP(B90,Table1[],9,TRUE)</f>
        <v>Tara: România; Judet: SUCEAVA;Mun Rădăuţi; Str  Bogdan Vodă; Nr: 114;</v>
      </c>
      <c r="Q90" s="165">
        <f>VLOOKUP(B90,Table1[],10,TRUE)</f>
        <v>2012</v>
      </c>
      <c r="R90" s="167">
        <f>VLOOKUP(B90,Table1[],11,TRUE)</f>
        <v>9400</v>
      </c>
      <c r="S90" s="165" t="str">
        <f>VLOOKUP(B90,Table1[],14,TRUE)</f>
        <v>HG 598/14-AUG-13;OUG.1 din 04/01/2017;OUG.68 din 06/11/2019</v>
      </c>
      <c r="T90" s="165" t="str">
        <f>VLOOKUP(B90,Table1[],13,TRUE)</f>
        <v>in administrare</v>
      </c>
      <c r="U90" s="165" t="str">
        <f>VLOOKUP(B90,Table1[],15,TRUE)</f>
        <v>mobil</v>
      </c>
      <c r="V90" s="165" t="str">
        <f>VLOOKUP(B90,Table1[],16,TRUE)</f>
        <v xml:space="preserve"> Subrasa= ;Anul naşterii=2009 ;Sexul=iapa mama ;Locaţia de bază=H Radauti ;</v>
      </c>
      <c r="W90" s="207">
        <v>2009</v>
      </c>
      <c r="X90" s="208" t="s">
        <v>19473</v>
      </c>
      <c r="Y90" s="208" t="s">
        <v>19593</v>
      </c>
      <c r="Z90" s="209" t="s">
        <v>19495</v>
      </c>
      <c r="AB90" s="168" t="str">
        <f t="shared" si="3"/>
        <v>Tara: România; Judet: SUCEAVA;Mun Rădăuţi; Str  Bogdan Vodă; Nr: 114;</v>
      </c>
      <c r="AD90" s="149">
        <f>Table6[[#This Row],[Valoare de inventar]]-Table6[[#This Row],[Valore IC]]</f>
        <v>0</v>
      </c>
    </row>
    <row r="91" spans="1:30" ht="38.25" x14ac:dyDescent="0.2">
      <c r="A91" s="5">
        <v>84</v>
      </c>
      <c r="B91" s="6">
        <v>151697</v>
      </c>
      <c r="C91" s="6">
        <v>9500228</v>
      </c>
      <c r="D91" s="6" t="s">
        <v>43</v>
      </c>
      <c r="E91" s="8" t="s">
        <v>147</v>
      </c>
      <c r="F91" s="6" t="s">
        <v>105</v>
      </c>
      <c r="G91" s="6">
        <v>2004</v>
      </c>
      <c r="H91" s="139">
        <v>8000</v>
      </c>
      <c r="I91" s="160" t="str">
        <f>VLOOKUP(J91,'mmap initial'!B:D,2,TRUE)</f>
        <v>151697.</v>
      </c>
      <c r="J91" s="161" t="s">
        <v>17110</v>
      </c>
      <c r="K91" s="162">
        <f>VLOOKUP(J91,'mmap initial'!B:D,3,TRUE)</f>
        <v>8000</v>
      </c>
      <c r="L91" s="163">
        <f t="shared" si="2"/>
        <v>0</v>
      </c>
      <c r="M91" s="164">
        <f>VLOOKUP(B91,Table1[],1,TRUE)</f>
        <v>151697</v>
      </c>
      <c r="N91" s="165" t="str">
        <f>VLOOKUP(B91,Table1[],2,TRUE)</f>
        <v>8.23.12</v>
      </c>
      <c r="O91" s="166" t="str">
        <f>VLOOKUP(B91,Table1[],5,TRUE)</f>
        <v>SIGLAVY BAGDAD XVI-39</v>
      </c>
      <c r="P91" s="166" t="str">
        <f>VLOOKUP(B91,Table1[],9,TRUE)</f>
        <v>Tara: România; Judet: OLT; -;   -; Nr: 0; 0</v>
      </c>
      <c r="Q91" s="165">
        <f>VLOOKUP(B91,Table1[],10,TRUE)</f>
        <v>2004</v>
      </c>
      <c r="R91" s="167">
        <f>VLOOKUP(B91,Table1[],11,TRUE)</f>
        <v>8000</v>
      </c>
      <c r="S91" s="165" t="str">
        <f>VLOOKUP(B91,Table1[],14,TRUE)</f>
        <v>HG 139/2002;;OUG.1 din 04/01/2017;OUG.68 din 06/11/2019</v>
      </c>
      <c r="T91" s="165" t="str">
        <f>VLOOKUP(B91,Table1[],13,TRUE)</f>
        <v>in administrare</v>
      </c>
      <c r="U91" s="247" t="str">
        <f>VLOOKUP(B91,Table1[],15,TRUE)</f>
        <v>imobil</v>
      </c>
      <c r="V91" s="247">
        <f>VLOOKUP(B91,Table1[],16,TRUE)</f>
        <v>0</v>
      </c>
      <c r="W91" s="207">
        <v>2000</v>
      </c>
      <c r="X91" s="208" t="s">
        <v>19471</v>
      </c>
      <c r="Y91" s="208" t="s">
        <v>19594</v>
      </c>
      <c r="Z91" s="209" t="s">
        <v>19487</v>
      </c>
      <c r="AB91" s="168" t="str">
        <f t="shared" si="3"/>
        <v>Tara: România; Judet: OLT; -;   -; Nr: 0; 0</v>
      </c>
      <c r="AD91" s="149">
        <f>Table6[[#This Row],[Valoare de inventar]]-Table6[[#This Row],[Valore IC]]</f>
        <v>0</v>
      </c>
    </row>
    <row r="92" spans="1:30" ht="38.25" x14ac:dyDescent="0.2">
      <c r="A92" s="5">
        <v>85</v>
      </c>
      <c r="B92" s="6">
        <v>148710</v>
      </c>
      <c r="C92" s="6">
        <v>5</v>
      </c>
      <c r="D92" s="6" t="s">
        <v>42</v>
      </c>
      <c r="E92" s="8" t="s">
        <v>106</v>
      </c>
      <c r="F92" s="6" t="s">
        <v>47</v>
      </c>
      <c r="G92" s="6">
        <v>2002</v>
      </c>
      <c r="H92" s="139">
        <v>2775</v>
      </c>
      <c r="I92" s="160" t="str">
        <f>VLOOKUP(J92,'mmap initial'!B:D,2,TRUE)</f>
        <v>148710.</v>
      </c>
      <c r="J92" s="161" t="s">
        <v>106</v>
      </c>
      <c r="K92" s="162">
        <f>VLOOKUP(J92,'mmap initial'!B:D,3,TRUE)</f>
        <v>2775</v>
      </c>
      <c r="L92" s="163">
        <f t="shared" si="2"/>
        <v>0</v>
      </c>
      <c r="M92" s="164">
        <f>VLOOKUP(B92,Table1[],1,TRUE)</f>
        <v>148710</v>
      </c>
      <c r="N92" s="165" t="str">
        <f>VLOOKUP(B92,Table1[],2,TRUE)</f>
        <v>8.23.10</v>
      </c>
      <c r="O92" s="166" t="str">
        <f>VLOOKUP(B92,Table1[],5,TRUE)</f>
        <v>ODISEU</v>
      </c>
      <c r="P92" s="166" t="str">
        <f>VLOOKUP(B92,Table1[],9,TRUE)</f>
        <v>Tara: România; Judet: BUZĂU; -;   -; Nr: -;</v>
      </c>
      <c r="Q92" s="165">
        <f>VLOOKUP(B92,Table1[],10,TRUE)</f>
        <v>2002</v>
      </c>
      <c r="R92" s="167">
        <f>VLOOKUP(B92,Table1[],11,TRUE)</f>
        <v>2775</v>
      </c>
      <c r="S92" s="165" t="str">
        <f>VLOOKUP(B92,Table1[],14,TRUE)</f>
        <v>OUG 139/2002;;OUG.1 din 04/01/2017;OUG.68 din 06/11/2019</v>
      </c>
      <c r="T92" s="165" t="str">
        <f>VLOOKUP(B92,Table1[],13,TRUE)</f>
        <v>in administrare</v>
      </c>
      <c r="U92" s="165" t="str">
        <f>VLOOKUP(B92,Table1[],15,TRUE)</f>
        <v>mobil</v>
      </c>
      <c r="V92" s="165" t="str">
        <f>VLOOKUP(B92,Table1[],16,TRUE)</f>
        <v>CAL</v>
      </c>
      <c r="W92" s="207">
        <v>1999</v>
      </c>
      <c r="X92" s="208" t="s">
        <v>19474</v>
      </c>
      <c r="Y92" s="208" t="s">
        <v>19595</v>
      </c>
      <c r="Z92" s="209" t="s">
        <v>19491</v>
      </c>
      <c r="AB92" s="168" t="str">
        <f t="shared" si="3"/>
        <v>Tara: România; Judet: BUZĂU; -;   -; Nr: -;</v>
      </c>
      <c r="AD92" s="149">
        <f>Table6[[#This Row],[Valoare de inventar]]-Table6[[#This Row],[Valore IC]]</f>
        <v>0</v>
      </c>
    </row>
    <row r="93" spans="1:30" ht="19.5" customHeight="1" x14ac:dyDescent="0.2">
      <c r="A93" s="5">
        <v>86</v>
      </c>
      <c r="B93" s="6" t="s">
        <v>45</v>
      </c>
      <c r="C93" s="6">
        <v>512838</v>
      </c>
      <c r="D93" s="7" t="s">
        <v>53</v>
      </c>
      <c r="E93" s="8" t="s">
        <v>107</v>
      </c>
      <c r="F93" s="6" t="s">
        <v>47</v>
      </c>
      <c r="G93" s="7">
        <v>2004</v>
      </c>
      <c r="H93" s="139">
        <v>8000</v>
      </c>
      <c r="I93" s="160" t="str">
        <f>VLOOKUP(J93,'mmap initial'!B:D,2,TRUE)</f>
        <v>512838.</v>
      </c>
      <c r="J93" s="161" t="str">
        <f>VLOOKUP(C93,mmap!B:D,2,TRUE)</f>
        <v>GIDRAN XLIV</v>
      </c>
      <c r="K93" s="162">
        <f>VLOOKUP(J93,'mmap initial'!B:D,3,TRUE)</f>
        <v>8000</v>
      </c>
      <c r="L93" s="163">
        <f t="shared" si="2"/>
        <v>0</v>
      </c>
      <c r="M93" s="164"/>
      <c r="N93" s="165"/>
      <c r="O93" s="166"/>
      <c r="P93" s="166"/>
      <c r="Q93" s="165"/>
      <c r="R93" s="167"/>
      <c r="S93" s="165"/>
      <c r="T93" s="165"/>
      <c r="U93" s="165"/>
      <c r="V93" s="165"/>
      <c r="W93" s="207"/>
      <c r="X93" s="208"/>
      <c r="Y93" s="208"/>
      <c r="Z93" s="209" t="s">
        <v>19491</v>
      </c>
      <c r="AB93" s="168">
        <f t="shared" si="3"/>
        <v>0</v>
      </c>
      <c r="AD93" s="149">
        <f>Table6[[#This Row],[Valoare de inventar]]-Table6[[#This Row],[Valore IC]]</f>
        <v>8000</v>
      </c>
    </row>
    <row r="94" spans="1:30" ht="76.5" x14ac:dyDescent="0.2">
      <c r="A94" s="5">
        <v>87</v>
      </c>
      <c r="B94" s="6">
        <v>159461</v>
      </c>
      <c r="C94" s="6">
        <v>512840</v>
      </c>
      <c r="D94" s="6" t="s">
        <v>42</v>
      </c>
      <c r="E94" s="8" t="s">
        <v>108</v>
      </c>
      <c r="F94" s="6" t="s">
        <v>47</v>
      </c>
      <c r="G94" s="6">
        <v>2013</v>
      </c>
      <c r="H94" s="139">
        <v>10000</v>
      </c>
      <c r="I94" s="160" t="str">
        <f>VLOOKUP(J94,'mmap initial'!B:D,2,TRUE)</f>
        <v>159461.</v>
      </c>
      <c r="J94" s="161" t="s">
        <v>15438</v>
      </c>
      <c r="K94" s="162">
        <f>VLOOKUP(J94,'mmap initial'!B:D,3,TRUE)</f>
        <v>10000</v>
      </c>
      <c r="L94" s="163">
        <f t="shared" si="2"/>
        <v>0</v>
      </c>
      <c r="M94" s="164">
        <f>VLOOKUP(B94,Table1[],1,TRUE)</f>
        <v>159461</v>
      </c>
      <c r="N94" s="165" t="str">
        <f>VLOOKUP(B94,Table1[],2,TRUE)</f>
        <v>8.23.10</v>
      </c>
      <c r="O94" s="166" t="str">
        <f>VLOOKUP(B94,Table1[],5,TRUE)</f>
        <v>Astru (17 C-Va)/64201982105460</v>
      </c>
      <c r="P94" s="166" t="str">
        <f>VLOOKUP(B94,Table1[],9,TRUE)</f>
        <v>Tara: România; Judet: BUZĂU;Com Cislău;   -; Nr: 2; Aleea Armatei</v>
      </c>
      <c r="Q94" s="165">
        <f>VLOOKUP(B94,Table1[],10,TRUE)</f>
        <v>2013</v>
      </c>
      <c r="R94" s="167">
        <f>VLOOKUP(B94,Table1[],11,TRUE)</f>
        <v>10000</v>
      </c>
      <c r="S94" s="165" t="str">
        <f>VLOOKUP(B94,Table1[],14,TRUE)</f>
        <v>HG 240/02-APR-14;OUG.1 din 04/01/2017;OUG.68 din 06/11/2019</v>
      </c>
      <c r="T94" s="165" t="str">
        <f>VLOOKUP(B94,Table1[],13,TRUE)</f>
        <v>in administrare</v>
      </c>
      <c r="U94" s="165" t="str">
        <f>VLOOKUP(B94,Table1[],15,TRUE)</f>
        <v>mobil</v>
      </c>
      <c r="V94" s="165" t="str">
        <f>VLOOKUP(B94,Table1[],16,TRUE)</f>
        <v xml:space="preserve"> Subrasa= ;Anul naşterii=2010 ;Sexul=armasar monta publica ;Locaţia de bază=H. Cislau ;</v>
      </c>
      <c r="W94" s="207">
        <v>2010</v>
      </c>
      <c r="X94" s="208" t="s">
        <v>19471</v>
      </c>
      <c r="Y94" s="208" t="s">
        <v>19716</v>
      </c>
      <c r="Z94" s="209" t="s">
        <v>19491</v>
      </c>
      <c r="AB94" s="168" t="str">
        <f t="shared" si="3"/>
        <v>Tara: România; Judet: BUZĂU;Com Cislău;   -; Nr: 2; Aleea Armatei</v>
      </c>
      <c r="AD94" s="149">
        <f>Table6[[#This Row],[Valoare de inventar]]-Table6[[#This Row],[Valore IC]]</f>
        <v>0</v>
      </c>
    </row>
    <row r="95" spans="1:30" ht="21.75" customHeight="1" x14ac:dyDescent="0.2">
      <c r="A95" s="5">
        <v>88</v>
      </c>
      <c r="B95" s="6" t="s">
        <v>45</v>
      </c>
      <c r="C95" s="6">
        <v>512931</v>
      </c>
      <c r="D95" s="7" t="s">
        <v>42</v>
      </c>
      <c r="E95" s="8" t="s">
        <v>109</v>
      </c>
      <c r="F95" s="6" t="s">
        <v>47</v>
      </c>
      <c r="G95" s="7">
        <v>2017</v>
      </c>
      <c r="H95" s="139">
        <v>10000</v>
      </c>
      <c r="I95" s="160" t="str">
        <f>VLOOKUP(J95,'mmap initial'!B:D,2,TRUE)</f>
        <v>512931</v>
      </c>
      <c r="J95" s="161" t="s">
        <v>109</v>
      </c>
      <c r="K95" s="162">
        <f>VLOOKUP(J95,'mmap initial'!B:D,3,TRUE)</f>
        <v>10000</v>
      </c>
      <c r="L95" s="163">
        <f t="shared" si="2"/>
        <v>0</v>
      </c>
      <c r="M95" s="164"/>
      <c r="N95" s="165"/>
      <c r="O95" s="166"/>
      <c r="P95" s="166"/>
      <c r="Q95" s="165"/>
      <c r="R95" s="167"/>
      <c r="S95" s="165"/>
      <c r="T95" s="165"/>
      <c r="U95" s="165"/>
      <c r="V95" s="165"/>
      <c r="W95" s="207"/>
      <c r="X95" s="208"/>
      <c r="Y95" s="208"/>
      <c r="Z95" s="209" t="s">
        <v>19491</v>
      </c>
      <c r="AB95" s="168">
        <f t="shared" si="3"/>
        <v>0</v>
      </c>
      <c r="AD95" s="149">
        <f>Table6[[#This Row],[Valoare de inventar]]-Table6[[#This Row],[Valore IC]]</f>
        <v>10000</v>
      </c>
    </row>
    <row r="96" spans="1:30" ht="51" x14ac:dyDescent="0.2">
      <c r="A96" s="5">
        <v>89</v>
      </c>
      <c r="B96" s="6">
        <v>157242</v>
      </c>
      <c r="C96" s="6">
        <v>512818</v>
      </c>
      <c r="D96" s="6" t="s">
        <v>53</v>
      </c>
      <c r="E96" s="8" t="s">
        <v>110</v>
      </c>
      <c r="F96" s="6" t="s">
        <v>47</v>
      </c>
      <c r="G96" s="6">
        <v>2010</v>
      </c>
      <c r="H96" s="139">
        <v>9400</v>
      </c>
      <c r="I96" s="160" t="str">
        <f>VLOOKUP(J96,'mmap initial'!B:D,2,TRUE)</f>
        <v>512818.</v>
      </c>
      <c r="J96" s="161" t="str">
        <f>VLOOKUP(C96,mmap!B:D,2,TRUE)</f>
        <v>755 G XLIII-26</v>
      </c>
      <c r="K96" s="162">
        <f>VLOOKUP(J96,'mmap initial'!B:D,3,TRUE)</f>
        <v>9400</v>
      </c>
      <c r="L96" s="163">
        <f t="shared" si="2"/>
        <v>0</v>
      </c>
      <c r="M96" s="164">
        <f>VLOOKUP(B96,Table1[],1,TRUE)</f>
        <v>157242</v>
      </c>
      <c r="N96" s="165" t="str">
        <f>VLOOKUP(B96,Table1[],2,TRUE)</f>
        <v>8.23.05</v>
      </c>
      <c r="O96" s="166" t="str">
        <f>VLOOKUP(B96,Table1[],5,TRUE)</f>
        <v xml:space="preserve"> Gidran XLIII-26/G 43-26 T</v>
      </c>
      <c r="P96" s="166" t="str">
        <f>VLOOKUP(B96,Table1[],9,TRUE)</f>
        <v>Tara: România; Judet: BUZĂU; -;   -; Nr: -;</v>
      </c>
      <c r="Q96" s="165">
        <f>VLOOKUP(B96,Table1[],10,TRUE)</f>
        <v>2010</v>
      </c>
      <c r="R96" s="167">
        <f>VLOOKUP(B96,Table1[],11,TRUE)</f>
        <v>9400</v>
      </c>
      <c r="S96" s="165" t="str">
        <f>VLOOKUP(B96,Table1[],14,TRUE)</f>
        <v xml:space="preserve"> Hg 127/03.04.2012; HG 598/ 14-AUG-13:598/14-AUG-13;OUG.1 din 04/01/2017;OUG.68 din 06/11/2019</v>
      </c>
      <c r="T96" s="165" t="str">
        <f>VLOOKUP(B96,Table1[],13,TRUE)</f>
        <v>in administrare</v>
      </c>
      <c r="U96" s="165" t="str">
        <f>VLOOKUP(B96,Table1[],15,TRUE)</f>
        <v>mobil</v>
      </c>
      <c r="V96" s="165" t="str">
        <f>VLOOKUP(B96,Table1[],16,TRUE)</f>
        <v>Subrasa= ;Anul naşterii= ;Sexul= ;Locaţia de bază= ;</v>
      </c>
      <c r="W96" s="207">
        <v>2007</v>
      </c>
      <c r="X96" s="208" t="s">
        <v>19473</v>
      </c>
      <c r="Y96" s="208" t="s">
        <v>19596</v>
      </c>
      <c r="Z96" s="209" t="s">
        <v>19491</v>
      </c>
      <c r="AB96" s="168" t="str">
        <f t="shared" si="3"/>
        <v>Tara: România; Judet: BUZĂU; -;   -; Nr: -;</v>
      </c>
      <c r="AD96" s="149">
        <f>Table6[[#This Row],[Valoare de inventar]]-Table6[[#This Row],[Valore IC]]</f>
        <v>0</v>
      </c>
    </row>
    <row r="97" spans="1:30" ht="19.5" customHeight="1" x14ac:dyDescent="0.2">
      <c r="A97" s="5">
        <v>90</v>
      </c>
      <c r="B97" s="6" t="s">
        <v>45</v>
      </c>
      <c r="C97" s="6">
        <v>512880</v>
      </c>
      <c r="D97" s="7" t="s">
        <v>53</v>
      </c>
      <c r="E97" s="8" t="s">
        <v>111</v>
      </c>
      <c r="F97" s="6" t="s">
        <v>47</v>
      </c>
      <c r="G97" s="7">
        <v>2015</v>
      </c>
      <c r="H97" s="139">
        <v>9400</v>
      </c>
      <c r="I97" s="160" t="str">
        <f>VLOOKUP(J97,'mmap initial'!B:D,2,TRUE)</f>
        <v>512880.</v>
      </c>
      <c r="J97" s="161" t="str">
        <f>VLOOKUP(C97,mmap!B:D,2,TRUE)</f>
        <v>GIDRAN XLIII - 54 C</v>
      </c>
      <c r="K97" s="162">
        <f>VLOOKUP(J97,'mmap initial'!B:D,3,TRUE)</f>
        <v>9400</v>
      </c>
      <c r="L97" s="163">
        <f t="shared" si="2"/>
        <v>0</v>
      </c>
      <c r="M97" s="164"/>
      <c r="N97" s="165"/>
      <c r="O97" s="166"/>
      <c r="P97" s="166"/>
      <c r="Q97" s="165"/>
      <c r="R97" s="167"/>
      <c r="S97" s="165"/>
      <c r="T97" s="165"/>
      <c r="U97" s="165"/>
      <c r="V97" s="165"/>
      <c r="W97" s="207"/>
      <c r="X97" s="208"/>
      <c r="Y97" s="208"/>
      <c r="Z97" s="209" t="s">
        <v>19491</v>
      </c>
      <c r="AB97" s="168">
        <f t="shared" si="3"/>
        <v>0</v>
      </c>
      <c r="AD97" s="149">
        <f>Table6[[#This Row],[Valoare de inventar]]-Table6[[#This Row],[Valore IC]]</f>
        <v>9400</v>
      </c>
    </row>
    <row r="98" spans="1:30" ht="38.25" x14ac:dyDescent="0.2">
      <c r="A98" s="5">
        <v>91</v>
      </c>
      <c r="B98" s="6">
        <v>148129</v>
      </c>
      <c r="C98" s="6">
        <v>500627</v>
      </c>
      <c r="D98" s="6" t="s">
        <v>63</v>
      </c>
      <c r="E98" s="8" t="s">
        <v>112</v>
      </c>
      <c r="F98" s="9" t="s">
        <v>49</v>
      </c>
      <c r="G98" s="6">
        <v>2003</v>
      </c>
      <c r="H98" s="139">
        <v>6825</v>
      </c>
      <c r="I98" s="160" t="str">
        <f>VLOOKUP(J98,'mmap initial'!B:D,2,TRUE)</f>
        <v>148129.</v>
      </c>
      <c r="J98" s="161" t="s">
        <v>112</v>
      </c>
      <c r="K98" s="162">
        <f>VLOOKUP(J98,'mmap initial'!B:D,3,TRUE)</f>
        <v>6825</v>
      </c>
      <c r="L98" s="163">
        <f t="shared" si="2"/>
        <v>0</v>
      </c>
      <c r="M98" s="164">
        <f>VLOOKUP(B98,Table1[],1,TRUE)</f>
        <v>148129</v>
      </c>
      <c r="N98" s="165" t="str">
        <f>VLOOKUP(B98,Table1[],2,TRUE)</f>
        <v>8.23.06</v>
      </c>
      <c r="O98" s="166" t="str">
        <f>VLOOKUP(B98,Table1[],5,TRUE)</f>
        <v>CAL GORAL XIX-36</v>
      </c>
      <c r="P98" s="166" t="str">
        <f>VLOOKUP(B98,Table1[],9,TRUE)</f>
        <v>Tara: România; Judet: SUCEAVA;Com Breaza;   -; Nr: -;</v>
      </c>
      <c r="Q98" s="165">
        <f>VLOOKUP(B98,Table1[],10,TRUE)</f>
        <v>2003</v>
      </c>
      <c r="R98" s="167">
        <f>VLOOKUP(B98,Table1[],11,TRUE)</f>
        <v>6825</v>
      </c>
      <c r="S98" s="165" t="str">
        <f>VLOOKUP(B98,Table1[],14,TRUE)</f>
        <v>OMA 173/2003
;;OUG.1 din 04/01/2017;OUG.68 din 06/11/2019</v>
      </c>
      <c r="T98" s="165" t="str">
        <f>VLOOKUP(B98,Table1[],13,TRUE)</f>
        <v>in administrare</v>
      </c>
      <c r="U98" s="165" t="str">
        <f>VLOOKUP(B98,Table1[],15,TRUE)</f>
        <v>mobil</v>
      </c>
      <c r="V98" s="165" t="str">
        <f>VLOOKUP(B98,Table1[],16,TRUE)</f>
        <v>CAL</v>
      </c>
      <c r="W98" s="207">
        <v>2000</v>
      </c>
      <c r="X98" s="208" t="s">
        <v>19473</v>
      </c>
      <c r="Y98" s="208" t="s">
        <v>19597</v>
      </c>
      <c r="Z98" s="209" t="s">
        <v>19488</v>
      </c>
      <c r="AB98" s="168" t="str">
        <f t="shared" si="3"/>
        <v>Tara: România; Judet: SUCEAVA;Com Breaza;   -; Nr: -;</v>
      </c>
      <c r="AD98" s="149">
        <f>Table6[[#This Row],[Valoare de inventar]]-Table6[[#This Row],[Valore IC]]</f>
        <v>0</v>
      </c>
    </row>
    <row r="99" spans="1:30" ht="38.25" x14ac:dyDescent="0.2">
      <c r="A99" s="5">
        <v>92</v>
      </c>
      <c r="B99" s="6">
        <v>157745</v>
      </c>
      <c r="C99" s="6">
        <v>500881</v>
      </c>
      <c r="D99" s="6" t="s">
        <v>63</v>
      </c>
      <c r="E99" s="8" t="s">
        <v>19598</v>
      </c>
      <c r="F99" s="9" t="s">
        <v>49</v>
      </c>
      <c r="G99" s="6">
        <v>2011</v>
      </c>
      <c r="H99" s="139">
        <v>9400</v>
      </c>
      <c r="I99" s="160" t="str">
        <f>VLOOKUP(J99,'mmap initial'!B:D,2,TRUE)</f>
        <v>157745.</v>
      </c>
      <c r="J99" s="161" t="s">
        <v>161</v>
      </c>
      <c r="K99" s="162">
        <f>VLOOKUP(J99,'mmap initial'!B:D,3,TRUE)</f>
        <v>9400</v>
      </c>
      <c r="L99" s="163">
        <f t="shared" si="2"/>
        <v>0</v>
      </c>
      <c r="M99" s="164">
        <f>VLOOKUP(B99,Table1[],1,TRUE)</f>
        <v>157745</v>
      </c>
      <c r="N99" s="165" t="str">
        <f>VLOOKUP(B99,Table1[],2,TRUE)</f>
        <v>8.23.06</v>
      </c>
      <c r="O99" s="166" t="str">
        <f>VLOOKUP(B99,Table1[],5,TRUE)</f>
        <v xml:space="preserve"> Goral XX-8 ( G 20 / 8 L )</v>
      </c>
      <c r="P99" s="166" t="str">
        <f>VLOOKUP(B99,Table1[],9,TRUE)</f>
        <v>Tara: România; Judet: SUCEAVA; -;   -; Nr: -;</v>
      </c>
      <c r="Q99" s="165">
        <f>VLOOKUP(B99,Table1[],10,TRUE)</f>
        <v>2011</v>
      </c>
      <c r="R99" s="167">
        <f>VLOOKUP(B99,Table1[],11,TRUE)</f>
        <v>9400</v>
      </c>
      <c r="S99" s="165" t="str">
        <f>VLOOKUP(B99,Table1[],14,TRUE)</f>
        <v>Hg 803/31.07.2012;OUG.1 din 04/01/2017;OUG.68 din 06/11/2019</v>
      </c>
      <c r="T99" s="165" t="str">
        <f>VLOOKUP(B99,Table1[],13,TRUE)</f>
        <v>in administrare</v>
      </c>
      <c r="U99" s="165" t="str">
        <f>VLOOKUP(B99,Table1[],15,TRUE)</f>
        <v>mobil</v>
      </c>
      <c r="V99" s="165" t="str">
        <f>VLOOKUP(B99,Table1[],16,TRUE)</f>
        <v>Sex:I.M.;  anul nasterii:2008; locatia de baza:H Lucina</v>
      </c>
      <c r="W99" s="207">
        <v>2008</v>
      </c>
      <c r="X99" s="208" t="s">
        <v>19473</v>
      </c>
      <c r="Y99" s="208" t="s">
        <v>19717</v>
      </c>
      <c r="Z99" s="209" t="s">
        <v>19488</v>
      </c>
      <c r="AB99" s="168" t="str">
        <f t="shared" si="3"/>
        <v>Tara: România; Judet: SUCEAVA; -;   -; Nr: -;</v>
      </c>
      <c r="AD99" s="149">
        <f>Table6[[#This Row],[Valoare de inventar]]-Table6[[#This Row],[Valore IC]]</f>
        <v>0</v>
      </c>
    </row>
    <row r="100" spans="1:30" ht="63.75" x14ac:dyDescent="0.2">
      <c r="A100" s="5">
        <v>93</v>
      </c>
      <c r="B100" s="6">
        <v>160367</v>
      </c>
      <c r="C100" s="6">
        <v>500941</v>
      </c>
      <c r="D100" s="6" t="s">
        <v>63</v>
      </c>
      <c r="E100" s="8" t="s">
        <v>19599</v>
      </c>
      <c r="F100" s="9" t="s">
        <v>49</v>
      </c>
      <c r="G100" s="6">
        <v>2013</v>
      </c>
      <c r="H100" s="139">
        <v>8000</v>
      </c>
      <c r="I100" s="160" t="str">
        <f>VLOOKUP(J100,'mmap initial'!B:D,2,TRUE)</f>
        <v>160367.</v>
      </c>
      <c r="J100" s="161" t="s">
        <v>16166</v>
      </c>
      <c r="K100" s="162">
        <f>VLOOKUP(J100,'mmap initial'!B:D,3,TRUE)</f>
        <v>8000</v>
      </c>
      <c r="L100" s="163">
        <f t="shared" si="2"/>
        <v>0</v>
      </c>
      <c r="M100" s="164">
        <f>VLOOKUP(B100,Table1[],1,TRUE)</f>
        <v>160367</v>
      </c>
      <c r="N100" s="165" t="str">
        <f>VLOOKUP(B100,Table1[],2,TRUE)</f>
        <v>8.23.06</v>
      </c>
      <c r="O100" s="166" t="str">
        <f>VLOOKUP(B100,Table1[],5,TRUE)</f>
        <v xml:space="preserve">Hroby XXIV-24 ( H 24-24L) / 986000003683939
</v>
      </c>
      <c r="P100" s="166" t="str">
        <f>VLOOKUP(B100,Table1[],9,TRUE)</f>
        <v>Tara: România; Judet: SUCEAVA;Com Moldova-Suliţa;   -; Nr: -;</v>
      </c>
      <c r="Q100" s="165">
        <f>VLOOKUP(B100,Table1[],10,TRUE)</f>
        <v>2013</v>
      </c>
      <c r="R100" s="167">
        <f>VLOOKUP(B100,Table1[],11,TRUE)</f>
        <v>8000</v>
      </c>
      <c r="S100" s="165" t="str">
        <f>VLOOKUP(B100,Table1[],14,TRUE)</f>
        <v>HG 1098/10-DEC-14;OUG.1 din 04/01/2017;OUG.68 din 06/11/2019</v>
      </c>
      <c r="T100" s="165" t="str">
        <f>VLOOKUP(B100,Table1[],13,TRUE)</f>
        <v>in administrare</v>
      </c>
      <c r="U100" s="165" t="str">
        <f>VLOOKUP(B100,Table1[],15,TRUE)</f>
        <v>mobil</v>
      </c>
      <c r="V100" s="165" t="str">
        <f>VLOOKUP(B100,Table1[],16,TRUE)</f>
        <v xml:space="preserve"> Subrasa= ;Anul naşterii=2010 ;Sexul=iapa mama ;Locaţia de bază=H Lucina ;</v>
      </c>
      <c r="W100" s="207">
        <v>2010</v>
      </c>
      <c r="X100" s="208" t="s">
        <v>19473</v>
      </c>
      <c r="Y100" s="208" t="s">
        <v>19600</v>
      </c>
      <c r="Z100" s="209" t="s">
        <v>19488</v>
      </c>
      <c r="AB100" s="168" t="str">
        <f t="shared" si="3"/>
        <v>Tara: România; Judet: SUCEAVA;Com Moldova-Suliţa;   -; Nr: -;</v>
      </c>
      <c r="AD100" s="149">
        <f>Table6[[#This Row],[Valoare de inventar]]-Table6[[#This Row],[Valore IC]]</f>
        <v>0</v>
      </c>
    </row>
    <row r="101" spans="1:30" ht="76.5" x14ac:dyDescent="0.2">
      <c r="A101" s="261">
        <v>94</v>
      </c>
      <c r="B101" s="262">
        <v>164813</v>
      </c>
      <c r="C101" s="262">
        <v>501010</v>
      </c>
      <c r="D101" s="262" t="s">
        <v>63</v>
      </c>
      <c r="E101" s="263" t="s">
        <v>19640</v>
      </c>
      <c r="F101" s="264" t="s">
        <v>49</v>
      </c>
      <c r="G101" s="262">
        <v>2015</v>
      </c>
      <c r="H101" s="265">
        <v>9400</v>
      </c>
      <c r="I101" s="160" t="str">
        <f>VLOOKUP(J101,'mmap initial'!B:D,2,TRUE)</f>
        <v>501010.</v>
      </c>
      <c r="J101" s="161" t="str">
        <f>VLOOKUP(C101,mmap!B:D,2,TRUE)</f>
        <v>PIETROSU XI-53</v>
      </c>
      <c r="K101" s="162">
        <f>VLOOKUP(J101,'mmap initial'!B:D,3,TRUE)</f>
        <v>9400</v>
      </c>
      <c r="L101" s="163">
        <f t="shared" si="2"/>
        <v>0</v>
      </c>
      <c r="M101" s="164">
        <f>VLOOKUP(B101,Table1[],1,TRUE)</f>
        <v>164813</v>
      </c>
      <c r="N101" s="165" t="str">
        <f>VLOOKUP(B101,Table1[],2,TRUE)</f>
        <v>8.23.06</v>
      </c>
      <c r="O101" s="166" t="str">
        <f>VLOOKUP(B101,Table1[],5,TRUE)</f>
        <v>Pietrosu XI-53 (Pi 11 / 53 L) 642019820326610</v>
      </c>
      <c r="P101" s="166" t="str">
        <f>VLOOKUP(B101,Table1[],9,TRUE)</f>
        <v>Tara: România; Judet: SUCEAVA;Com Moldova-Suliţa;   -; Nr: -;</v>
      </c>
      <c r="Q101" s="165">
        <f>VLOOKUP(B101,Table1[],10,TRUE)</f>
        <v>2015</v>
      </c>
      <c r="R101" s="167">
        <f>VLOOKUP(B101,Table1[],11,TRUE)</f>
        <v>9400</v>
      </c>
      <c r="S101" s="165" t="str">
        <f>VLOOKUP(B101,Table1[],14,TRUE)</f>
        <v>HG. 118/27.02.2019;OUG.68 din 06/11/2019</v>
      </c>
      <c r="T101" s="165" t="str">
        <f>VLOOKUP(B101,Table1[],13,TRUE)</f>
        <v>in administrare</v>
      </c>
      <c r="U101" s="165" t="str">
        <f>VLOOKUP(B101,Table1[],15,TRUE)</f>
        <v>mobil</v>
      </c>
      <c r="V101" s="165" t="str">
        <f>VLOOKUP(B101,Table1[],16,TRUE)</f>
        <v xml:space="preserve"> Anul naşterii=2012 ;Sexul=iapă mamă ;Dangale=Pi 11 / 53 L ;Microcip=642019820326610 ;Locaţia de bază=H. Lucina ;</v>
      </c>
      <c r="W101" s="207">
        <v>2012</v>
      </c>
      <c r="X101" s="208" t="s">
        <v>19473</v>
      </c>
      <c r="Y101" s="208" t="s">
        <v>19641</v>
      </c>
      <c r="Z101" s="209" t="s">
        <v>19488</v>
      </c>
      <c r="AB101" s="168" t="str">
        <f t="shared" si="3"/>
        <v>Tara: România; Judet: SUCEAVA;Com Moldova-Suliţa;   -; Nr: -;</v>
      </c>
      <c r="AD101" s="149">
        <f>Table6[[#This Row],[Valoare de inventar]]-Table6[[#This Row],[Valore IC]]</f>
        <v>0</v>
      </c>
    </row>
    <row r="102" spans="1:30" x14ac:dyDescent="0.2">
      <c r="A102" s="5">
        <v>95</v>
      </c>
      <c r="B102" s="6" t="s">
        <v>45</v>
      </c>
      <c r="C102" s="6">
        <v>501107</v>
      </c>
      <c r="D102" s="6" t="s">
        <v>63</v>
      </c>
      <c r="E102" s="8" t="s">
        <v>113</v>
      </c>
      <c r="F102" s="9" t="s">
        <v>49</v>
      </c>
      <c r="G102" s="6">
        <v>2017</v>
      </c>
      <c r="H102" s="201">
        <v>8000</v>
      </c>
      <c r="I102" s="160" t="str">
        <f>VLOOKUP(J102,'mmap initial'!B:D,2,TRUE)</f>
        <v>501107</v>
      </c>
      <c r="J102" s="161" t="str">
        <f>VLOOKUP(C102,mmap!B:D,2,TRUE)</f>
        <v>HROBY XXIV 14</v>
      </c>
      <c r="K102" s="169">
        <f>VLOOKUP(J102,'mmap initial'!B:D,3,TRUE)</f>
        <v>8600</v>
      </c>
      <c r="L102" s="170">
        <f t="shared" si="2"/>
        <v>-600</v>
      </c>
      <c r="M102" s="164"/>
      <c r="N102" s="165"/>
      <c r="O102" s="166"/>
      <c r="P102" s="166"/>
      <c r="Q102" s="165"/>
      <c r="R102" s="167"/>
      <c r="S102" s="165"/>
      <c r="T102" s="165"/>
      <c r="U102" s="165"/>
      <c r="V102" s="165"/>
      <c r="W102" s="207"/>
      <c r="X102" s="208"/>
      <c r="Y102" s="208"/>
      <c r="Z102" s="209" t="s">
        <v>19488</v>
      </c>
      <c r="AB102" s="168">
        <f t="shared" si="3"/>
        <v>0</v>
      </c>
      <c r="AD102" s="149">
        <f>Table6[[#This Row],[Valoare de inventar]]-Table6[[#This Row],[Valore IC]]</f>
        <v>8000</v>
      </c>
    </row>
    <row r="103" spans="1:30" x14ac:dyDescent="0.2">
      <c r="A103" s="5">
        <v>96</v>
      </c>
      <c r="B103" s="6" t="s">
        <v>45</v>
      </c>
      <c r="C103" s="6">
        <v>501101</v>
      </c>
      <c r="D103" s="6" t="s">
        <v>63</v>
      </c>
      <c r="E103" s="8" t="s">
        <v>114</v>
      </c>
      <c r="F103" s="9" t="s">
        <v>49</v>
      </c>
      <c r="G103" s="6">
        <v>2017</v>
      </c>
      <c r="H103" s="139">
        <v>8000</v>
      </c>
      <c r="I103" s="160" t="str">
        <f>VLOOKUP(J103,'mmap initial'!B:D,2,TRUE)</f>
        <v>501101</v>
      </c>
      <c r="J103" s="161" t="str">
        <f>VLOOKUP(C103,mmap!B:D,2,TRUE)</f>
        <v>PRISLOP XI 28</v>
      </c>
      <c r="K103" s="162">
        <f>VLOOKUP(J103,'mmap initial'!B:D,3,TRUE)</f>
        <v>8000</v>
      </c>
      <c r="L103" s="163">
        <f t="shared" si="2"/>
        <v>0</v>
      </c>
      <c r="M103" s="164"/>
      <c r="N103" s="165"/>
      <c r="O103" s="166"/>
      <c r="P103" s="166"/>
      <c r="Q103" s="165"/>
      <c r="R103" s="167"/>
      <c r="S103" s="165"/>
      <c r="T103" s="165"/>
      <c r="U103" s="165"/>
      <c r="V103" s="165"/>
      <c r="W103" s="207"/>
      <c r="X103" s="208"/>
      <c r="Y103" s="208"/>
      <c r="Z103" s="209" t="s">
        <v>19488</v>
      </c>
      <c r="AB103" s="168">
        <f t="shared" si="3"/>
        <v>0</v>
      </c>
      <c r="AD103" s="149">
        <f>Table6[[#This Row],[Valoare de inventar]]-Table6[[#This Row],[Valore IC]]</f>
        <v>8000</v>
      </c>
    </row>
    <row r="104" spans="1:30" x14ac:dyDescent="0.2">
      <c r="A104" s="5">
        <v>97</v>
      </c>
      <c r="B104" s="6" t="s">
        <v>45</v>
      </c>
      <c r="C104" s="6">
        <v>501151</v>
      </c>
      <c r="D104" s="6" t="s">
        <v>63</v>
      </c>
      <c r="E104" s="8" t="s">
        <v>115</v>
      </c>
      <c r="F104" s="9" t="s">
        <v>49</v>
      </c>
      <c r="G104" s="6">
        <v>2019</v>
      </c>
      <c r="H104" s="139">
        <v>8000</v>
      </c>
      <c r="I104" s="160" t="str">
        <f>VLOOKUP(J104,'mmap initial'!B:D,2,TRUE)</f>
        <v>501151</v>
      </c>
      <c r="J104" s="198" t="s">
        <v>115</v>
      </c>
      <c r="K104" s="162">
        <f>VLOOKUP(J104,'mmap initial'!B:D,3,TRUE)</f>
        <v>8000</v>
      </c>
      <c r="L104" s="163">
        <f t="shared" si="2"/>
        <v>0</v>
      </c>
      <c r="M104" s="164"/>
      <c r="N104" s="165"/>
      <c r="O104" s="166"/>
      <c r="P104" s="166"/>
      <c r="Q104" s="165"/>
      <c r="R104" s="167"/>
      <c r="S104" s="165"/>
      <c r="T104" s="165"/>
      <c r="U104" s="165"/>
      <c r="V104" s="165"/>
      <c r="W104" s="207"/>
      <c r="X104" s="208"/>
      <c r="Y104" s="208"/>
      <c r="Z104" s="209" t="s">
        <v>19488</v>
      </c>
      <c r="AB104" s="168">
        <f t="shared" si="3"/>
        <v>0</v>
      </c>
      <c r="AD104" s="149">
        <f>Table6[[#This Row],[Valoare de inventar]]-Table6[[#This Row],[Valore IC]]</f>
        <v>8000</v>
      </c>
    </row>
    <row r="105" spans="1:30" x14ac:dyDescent="0.2">
      <c r="A105" s="5">
        <v>98</v>
      </c>
      <c r="B105" s="6" t="s">
        <v>45</v>
      </c>
      <c r="C105" s="6">
        <v>501155</v>
      </c>
      <c r="D105" s="6" t="s">
        <v>63</v>
      </c>
      <c r="E105" s="8" t="s">
        <v>116</v>
      </c>
      <c r="F105" s="9" t="s">
        <v>49</v>
      </c>
      <c r="G105" s="6">
        <v>2019</v>
      </c>
      <c r="H105" s="139">
        <v>9400</v>
      </c>
      <c r="I105" s="160" t="str">
        <f>VLOOKUP(J105,'mmap initial'!B:D,2,TRUE)</f>
        <v>501155</v>
      </c>
      <c r="J105" s="161" t="str">
        <f>VLOOKUP(C105,mmap!B:D,2,TRUE)</f>
        <v>PRISLOP XI 41</v>
      </c>
      <c r="K105" s="162">
        <f>VLOOKUP(J105,'mmap initial'!B:D,3,TRUE)</f>
        <v>9400</v>
      </c>
      <c r="L105" s="163">
        <f t="shared" si="2"/>
        <v>0</v>
      </c>
      <c r="M105" s="164"/>
      <c r="N105" s="165"/>
      <c r="O105" s="166"/>
      <c r="P105" s="166"/>
      <c r="Q105" s="165"/>
      <c r="R105" s="167"/>
      <c r="S105" s="165"/>
      <c r="T105" s="165"/>
      <c r="U105" s="165"/>
      <c r="V105" s="165"/>
      <c r="W105" s="207"/>
      <c r="X105" s="208"/>
      <c r="Y105" s="208"/>
      <c r="Z105" s="209" t="s">
        <v>19488</v>
      </c>
      <c r="AB105" s="168">
        <f t="shared" si="3"/>
        <v>0</v>
      </c>
      <c r="AD105" s="149">
        <f>Table6[[#This Row],[Valoare de inventar]]-Table6[[#This Row],[Valore IC]]</f>
        <v>9400</v>
      </c>
    </row>
    <row r="106" spans="1:30" ht="76.5" x14ac:dyDescent="0.2">
      <c r="A106" s="5">
        <v>99</v>
      </c>
      <c r="B106" s="6">
        <v>160382</v>
      </c>
      <c r="C106" s="6">
        <v>500951</v>
      </c>
      <c r="D106" s="6" t="s">
        <v>63</v>
      </c>
      <c r="E106" s="8" t="s">
        <v>19603</v>
      </c>
      <c r="F106" s="9" t="s">
        <v>49</v>
      </c>
      <c r="G106" s="6">
        <v>2013</v>
      </c>
      <c r="H106" s="139">
        <v>8600</v>
      </c>
      <c r="I106" s="160" t="str">
        <f>VLOOKUP(J106,'mmap initial'!B:D,2,TRUE)</f>
        <v>160382.</v>
      </c>
      <c r="J106" s="161" t="s">
        <v>164</v>
      </c>
      <c r="K106" s="162">
        <f>VLOOKUP(J106,'mmap initial'!B:D,3,TRUE)</f>
        <v>8600</v>
      </c>
      <c r="L106" s="163">
        <f t="shared" si="2"/>
        <v>0</v>
      </c>
      <c r="M106" s="164">
        <f>VLOOKUP(B106,Table1[],1,TRUE)</f>
        <v>160382</v>
      </c>
      <c r="N106" s="165" t="str">
        <f>VLOOKUP(B106,Table1[],2,TRUE)</f>
        <v>8.23.06</v>
      </c>
      <c r="O106" s="166" t="str">
        <f>VLOOKUP(B106,Table1[],5,TRUE)</f>
        <v xml:space="preserve">Prislop XI-6 ( P 11-6 L) / 986000003679037
</v>
      </c>
      <c r="P106" s="166" t="str">
        <f>VLOOKUP(B106,Table1[],9,TRUE)</f>
        <v>Tara: România; Judet: SUCEAVA;Com Moldova-Suliţa;   -; Nr: -;</v>
      </c>
      <c r="Q106" s="165">
        <f>VLOOKUP(B106,Table1[],10,TRUE)</f>
        <v>2013</v>
      </c>
      <c r="R106" s="167">
        <f>VLOOKUP(B106,Table1[],11,TRUE)</f>
        <v>8600</v>
      </c>
      <c r="S106" s="165" t="str">
        <f>VLOOKUP(B106,Table1[],14,TRUE)</f>
        <v>HG 1098/10-DEC-14;OUG.1 din 04/01/2017;OUG.68 din 06/11/2019</v>
      </c>
      <c r="T106" s="165" t="str">
        <f>VLOOKUP(B106,Table1[],13,TRUE)</f>
        <v>in administrare</v>
      </c>
      <c r="U106" s="165" t="str">
        <f>VLOOKUP(B106,Table1[],15,TRUE)</f>
        <v>mobil</v>
      </c>
      <c r="V106" s="165" t="str">
        <f>VLOOKUP(B106,Table1[],16,TRUE)</f>
        <v xml:space="preserve"> Subrasa= ;Anul naşterii=2010 ;Sexul=armasar monta publica ;Locaţia de bază=H Lucina ;</v>
      </c>
      <c r="W106" s="207">
        <v>2010</v>
      </c>
      <c r="X106" s="208" t="s">
        <v>19471</v>
      </c>
      <c r="Y106" s="208" t="s">
        <v>19604</v>
      </c>
      <c r="Z106" s="209" t="s">
        <v>19488</v>
      </c>
      <c r="AB106" s="168" t="str">
        <f t="shared" si="3"/>
        <v>Tara: România; Judet: SUCEAVA;Com Moldova-Suliţa;   -; Nr: -;</v>
      </c>
      <c r="AD106" s="149">
        <f>Table6[[#This Row],[Valoare de inventar]]-Table6[[#This Row],[Valore IC]]</f>
        <v>0</v>
      </c>
    </row>
    <row r="107" spans="1:30" x14ac:dyDescent="0.2">
      <c r="A107" s="5">
        <v>100</v>
      </c>
      <c r="B107" s="6" t="s">
        <v>45</v>
      </c>
      <c r="C107" s="6">
        <v>500790</v>
      </c>
      <c r="D107" s="6" t="s">
        <v>63</v>
      </c>
      <c r="E107" s="11" t="s">
        <v>117</v>
      </c>
      <c r="F107" s="9" t="s">
        <v>49</v>
      </c>
      <c r="G107" s="6">
        <v>2008</v>
      </c>
      <c r="H107" s="139">
        <v>10000</v>
      </c>
      <c r="I107" s="160" t="str">
        <f>VLOOKUP(J107,'mmap initial'!B:D,2,TRUE)</f>
        <v>500790.</v>
      </c>
      <c r="J107" s="161" t="str">
        <f>VLOOKUP(C107,mmap!B:D,2,TRUE)</f>
        <v>CAL PRISLOP X-48</v>
      </c>
      <c r="K107" s="162">
        <f>VLOOKUP(J107,'mmap initial'!B:D,3,TRUE)</f>
        <v>10000</v>
      </c>
      <c r="L107" s="163">
        <f t="shared" si="2"/>
        <v>0</v>
      </c>
      <c r="M107" s="164"/>
      <c r="N107" s="165"/>
      <c r="O107" s="166"/>
      <c r="P107" s="166"/>
      <c r="Q107" s="165"/>
      <c r="R107" s="167"/>
      <c r="S107" s="165"/>
      <c r="T107" s="165"/>
      <c r="U107" s="165"/>
      <c r="V107" s="165"/>
      <c r="W107" s="207"/>
      <c r="X107" s="208"/>
      <c r="Y107" s="208"/>
      <c r="Z107" s="209" t="s">
        <v>19488</v>
      </c>
      <c r="AB107" s="168">
        <f t="shared" si="3"/>
        <v>0</v>
      </c>
      <c r="AD107" s="149">
        <f>Table6[[#This Row],[Valoare de inventar]]-Table6[[#This Row],[Valore IC]]</f>
        <v>10000</v>
      </c>
    </row>
    <row r="108" spans="1:30" ht="76.5" x14ac:dyDescent="0.2">
      <c r="A108" s="5">
        <v>101</v>
      </c>
      <c r="B108" s="6">
        <v>164806</v>
      </c>
      <c r="C108" s="6">
        <v>501005</v>
      </c>
      <c r="D108" s="6" t="s">
        <v>63</v>
      </c>
      <c r="E108" s="8" t="s">
        <v>19605</v>
      </c>
      <c r="F108" s="9" t="s">
        <v>49</v>
      </c>
      <c r="G108" s="6">
        <v>2015</v>
      </c>
      <c r="H108" s="139">
        <v>8000</v>
      </c>
      <c r="I108" s="160" t="str">
        <f>VLOOKUP(J108,'mmap initial'!B:D,2,TRUE)</f>
        <v>501005.</v>
      </c>
      <c r="J108" s="161" t="str">
        <f>VLOOKUP(C108,mmap!B:D,2,TRUE)</f>
        <v>OUSOR IX-120</v>
      </c>
      <c r="K108" s="162">
        <f>VLOOKUP(J108,'mmap initial'!B:D,3,TRUE)</f>
        <v>8000</v>
      </c>
      <c r="L108" s="163">
        <f t="shared" si="2"/>
        <v>0</v>
      </c>
      <c r="M108" s="164">
        <f>VLOOKUP(B108,Table1[],1,TRUE)</f>
        <v>164806</v>
      </c>
      <c r="N108" s="165" t="str">
        <f>VLOOKUP(B108,Table1[],2,TRUE)</f>
        <v>8.23.06</v>
      </c>
      <c r="O108" s="166" t="str">
        <f>VLOOKUP(B108,Table1[],5,TRUE)</f>
        <v>Ousor IX-120  (O 9 / 120 L) 642019820440631</v>
      </c>
      <c r="P108" s="166" t="str">
        <f>VLOOKUP(B108,Table1[],9,TRUE)</f>
        <v>Tara: România; Judet: SUCEAVA;Com Moldova-Suliţa;   -; Nr: -;</v>
      </c>
      <c r="Q108" s="165">
        <f>VLOOKUP(B108,Table1[],10,TRUE)</f>
        <v>2015</v>
      </c>
      <c r="R108" s="167">
        <f>VLOOKUP(B108,Table1[],11,TRUE)</f>
        <v>8000</v>
      </c>
      <c r="S108" s="165" t="str">
        <f>VLOOKUP(B108,Table1[],14,TRUE)</f>
        <v>HG. 118/27.02.2019;OUG.68 din 06/11/2019</v>
      </c>
      <c r="T108" s="165" t="str">
        <f>VLOOKUP(B108,Table1[],13,TRUE)</f>
        <v>in administrare</v>
      </c>
      <c r="U108" s="165" t="str">
        <f>VLOOKUP(B108,Table1[],15,TRUE)</f>
        <v>mobil</v>
      </c>
      <c r="V108" s="165" t="str">
        <f>VLOOKUP(B108,Table1[],16,TRUE)</f>
        <v xml:space="preserve"> Anul naşterii=2012 ;Sexul=iapă mamă ;Dangale=O 9 / 120 L ;Microcip=642019820440631 ;Locaţia de bază=H. Lucina ;</v>
      </c>
      <c r="W108" s="207">
        <v>2012</v>
      </c>
      <c r="X108" s="208" t="s">
        <v>19473</v>
      </c>
      <c r="Y108" s="208" t="s">
        <v>19606</v>
      </c>
      <c r="Z108" s="209" t="s">
        <v>19488</v>
      </c>
      <c r="AB108" s="168" t="str">
        <f t="shared" si="3"/>
        <v>Tara: România; Judet: SUCEAVA;Com Moldova-Suliţa;   -; Nr: -;</v>
      </c>
      <c r="AD108" s="149">
        <f>Table6[[#This Row],[Valoare de inventar]]-Table6[[#This Row],[Valore IC]]</f>
        <v>0</v>
      </c>
    </row>
    <row r="109" spans="1:30" ht="89.25" x14ac:dyDescent="0.2">
      <c r="A109" s="5">
        <v>102</v>
      </c>
      <c r="B109" s="6">
        <v>164922</v>
      </c>
      <c r="C109" s="6">
        <v>501048</v>
      </c>
      <c r="D109" s="6" t="s">
        <v>63</v>
      </c>
      <c r="E109" s="8" t="s">
        <v>19607</v>
      </c>
      <c r="F109" s="9" t="s">
        <v>49</v>
      </c>
      <c r="G109" s="6">
        <v>2016</v>
      </c>
      <c r="H109" s="139">
        <v>8600</v>
      </c>
      <c r="I109" s="160" t="str">
        <f>VLOOKUP(J109,'mmap initial'!B:D,2,TRUE)</f>
        <v>501048</v>
      </c>
      <c r="J109" s="161" t="str">
        <f>VLOOKUP(C109,mmap!B:D,2,TRUE)</f>
        <v xml:space="preserve">Hroby XXIV-40   (H 24 / 40 L)
642019820561906
</v>
      </c>
      <c r="K109" s="162">
        <f>VLOOKUP(J109,'mmap initial'!B:D,3,TRUE)</f>
        <v>8600</v>
      </c>
      <c r="L109" s="163">
        <f t="shared" si="2"/>
        <v>0</v>
      </c>
      <c r="M109" s="164">
        <f>VLOOKUP(B109,Table1[],1,TRUE)</f>
        <v>164922</v>
      </c>
      <c r="N109" s="165" t="str">
        <f>VLOOKUP(B109,Table1[],2,TRUE)</f>
        <v>8.23.06</v>
      </c>
      <c r="O109" s="166" t="str">
        <f>VLOOKUP(B109,Table1[],5,TRUE)</f>
        <v>Hroby XXIV-40  (H 24 / 40 L) 642019820561906</v>
      </c>
      <c r="P109" s="166" t="str">
        <f>VLOOKUP(B109,Table1[],9,TRUE)</f>
        <v>Tara: România; Judet: SUCEAVA;Com Moldova-Suliţa;   -; Nr: -;</v>
      </c>
      <c r="Q109" s="165">
        <f>VLOOKUP(B109,Table1[],10,TRUE)</f>
        <v>2016</v>
      </c>
      <c r="R109" s="167">
        <f>VLOOKUP(B109,Table1[],11,TRUE)</f>
        <v>8600</v>
      </c>
      <c r="S109" s="165" t="str">
        <f>VLOOKUP(B109,Table1[],14,TRUE)</f>
        <v>HG. 118/27.02.2019;OUG.68 din 06/11/2019</v>
      </c>
      <c r="T109" s="165" t="str">
        <f>VLOOKUP(B109,Table1[],13,TRUE)</f>
        <v>in administrare</v>
      </c>
      <c r="U109" s="165" t="str">
        <f>VLOOKUP(B109,Table1[],15,TRUE)</f>
        <v>mobil</v>
      </c>
      <c r="V109" s="165" t="str">
        <f>VLOOKUP(B109,Table1[],16,TRUE)</f>
        <v xml:space="preserve"> Anul naşterii=2013 ;Sexul=armăsar montă publică ;Dangale=H 24 / 40 L ;Microcip=642019820561906 ;Locaţia de bază=H. Lucina ;</v>
      </c>
      <c r="W109" s="207">
        <v>2013</v>
      </c>
      <c r="X109" s="208" t="s">
        <v>19471</v>
      </c>
      <c r="Y109" s="208" t="s">
        <v>19608</v>
      </c>
      <c r="Z109" s="209" t="s">
        <v>19488</v>
      </c>
      <c r="AB109" s="168" t="str">
        <f t="shared" si="3"/>
        <v>Tara: România; Judet: SUCEAVA;Com Moldova-Suliţa;   -; Nr: -;</v>
      </c>
      <c r="AD109" s="149">
        <f>Table6[[#This Row],[Valoare de inventar]]-Table6[[#This Row],[Valore IC]]</f>
        <v>0</v>
      </c>
    </row>
    <row r="110" spans="1:30" x14ac:dyDescent="0.2">
      <c r="A110" s="5">
        <v>103</v>
      </c>
      <c r="B110" s="6" t="s">
        <v>45</v>
      </c>
      <c r="C110" s="6">
        <v>501111</v>
      </c>
      <c r="D110" s="6" t="s">
        <v>63</v>
      </c>
      <c r="E110" s="11" t="s">
        <v>118</v>
      </c>
      <c r="F110" s="9" t="s">
        <v>49</v>
      </c>
      <c r="G110" s="6">
        <v>2017</v>
      </c>
      <c r="H110" s="139">
        <v>8600</v>
      </c>
      <c r="I110" s="160" t="str">
        <f>VLOOKUP(J110,'mmap initial'!B:D,2,TRUE)</f>
        <v>501111</v>
      </c>
      <c r="J110" s="161" t="str">
        <f>VLOOKUP(C110,mmap!B:D,2,TRUE)</f>
        <v>OUSOR X 63</v>
      </c>
      <c r="K110" s="162">
        <f>VLOOKUP(J110,'mmap initial'!B:D,3,TRUE)</f>
        <v>8600</v>
      </c>
      <c r="L110" s="163">
        <f t="shared" si="2"/>
        <v>0</v>
      </c>
      <c r="M110" s="164"/>
      <c r="N110" s="165"/>
      <c r="O110" s="166"/>
      <c r="P110" s="166"/>
      <c r="Q110" s="165"/>
      <c r="R110" s="167"/>
      <c r="S110" s="165"/>
      <c r="T110" s="165"/>
      <c r="U110" s="165"/>
      <c r="V110" s="165"/>
      <c r="W110" s="207"/>
      <c r="X110" s="208"/>
      <c r="Y110" s="208"/>
      <c r="Z110" s="209" t="s">
        <v>19488</v>
      </c>
      <c r="AB110" s="168">
        <f t="shared" si="3"/>
        <v>0</v>
      </c>
      <c r="AD110" s="149">
        <f>Table6[[#This Row],[Valoare de inventar]]-Table6[[#This Row],[Valore IC]]</f>
        <v>8600</v>
      </c>
    </row>
    <row r="111" spans="1:30" ht="38.25" x14ac:dyDescent="0.2">
      <c r="A111" s="5">
        <v>104</v>
      </c>
      <c r="B111" s="6">
        <v>157561</v>
      </c>
      <c r="C111" s="6">
        <v>500851</v>
      </c>
      <c r="D111" s="6" t="s">
        <v>63</v>
      </c>
      <c r="E111" s="11" t="s">
        <v>19609</v>
      </c>
      <c r="F111" s="9" t="s">
        <v>49</v>
      </c>
      <c r="G111" s="6">
        <v>2010</v>
      </c>
      <c r="H111" s="139">
        <v>9400</v>
      </c>
      <c r="I111" s="160" t="str">
        <f>VLOOKUP(J111,'mmap initial'!B:D,2,TRUE)</f>
        <v>157561.</v>
      </c>
      <c r="J111" s="161" t="s">
        <v>12771</v>
      </c>
      <c r="K111" s="162">
        <f>VLOOKUP(J111,'mmap initial'!B:D,3,TRUE)</f>
        <v>9400</v>
      </c>
      <c r="L111" s="163">
        <f t="shared" si="2"/>
        <v>0</v>
      </c>
      <c r="M111" s="164">
        <f>VLOOKUP(B111,Table1[],1,TRUE)</f>
        <v>157561</v>
      </c>
      <c r="N111" s="165" t="str">
        <f>VLOOKUP(B111,Table1[],2,TRUE)</f>
        <v>8.23.06</v>
      </c>
      <c r="O111" s="166" t="str">
        <f>VLOOKUP(B111,Table1[],5,TRUE)</f>
        <v>Prislop X-58/P 10 - 58 L</v>
      </c>
      <c r="P111" s="166" t="str">
        <f>VLOOKUP(B111,Table1[],9,TRUE)</f>
        <v>Tara: România; Judet: SUCEAVA; -;   -; Nr: -;</v>
      </c>
      <c r="Q111" s="165">
        <f>VLOOKUP(B111,Table1[],10,TRUE)</f>
        <v>2010</v>
      </c>
      <c r="R111" s="167">
        <f>VLOOKUP(B111,Table1[],11,TRUE)</f>
        <v>9400</v>
      </c>
      <c r="S111" s="165" t="str">
        <f>VLOOKUP(B111,Table1[],14,TRUE)</f>
        <v xml:space="preserve"> Hg 127/03.04.2012;OUG.1 din 04/01/2017;OUG.68 din 06/11/2019</v>
      </c>
      <c r="T111" s="165" t="str">
        <f>VLOOKUP(B111,Table1[],13,TRUE)</f>
        <v>in administrare</v>
      </c>
      <c r="U111" s="165" t="str">
        <f>VLOOKUP(B111,Table1[],15,TRUE)</f>
        <v>mobil</v>
      </c>
      <c r="V111" s="165" t="str">
        <f>VLOOKUP(B111,Table1[],16,TRUE)</f>
        <v>Sex:I.M.; anul nasterii:2007; locatia de baza:H Lucina</v>
      </c>
      <c r="W111" s="207">
        <v>2007</v>
      </c>
      <c r="X111" s="208" t="s">
        <v>19473</v>
      </c>
      <c r="Y111" s="208" t="s">
        <v>19610</v>
      </c>
      <c r="Z111" s="209" t="s">
        <v>19488</v>
      </c>
      <c r="AB111" s="168" t="str">
        <f t="shared" si="3"/>
        <v>Tara: România; Judet: SUCEAVA; -;   -; Nr: -;</v>
      </c>
      <c r="AD111" s="149">
        <f>Table6[[#This Row],[Valoare de inventar]]-Table6[[#This Row],[Valore IC]]</f>
        <v>0</v>
      </c>
    </row>
    <row r="112" spans="1:30" ht="25.5" x14ac:dyDescent="0.2">
      <c r="A112" s="5">
        <v>105</v>
      </c>
      <c r="B112" s="6" t="s">
        <v>45</v>
      </c>
      <c r="C112" s="6">
        <v>20104</v>
      </c>
      <c r="D112" s="6" t="s">
        <v>67</v>
      </c>
      <c r="E112" s="11" t="s">
        <v>119</v>
      </c>
      <c r="F112" s="9" t="s">
        <v>48</v>
      </c>
      <c r="G112" s="6">
        <v>2017</v>
      </c>
      <c r="H112" s="139">
        <v>10000</v>
      </c>
      <c r="I112" s="160" t="str">
        <f>VLOOKUP(J112,'mmap initial'!B:D,2,TRUE)</f>
        <v>20104</v>
      </c>
      <c r="J112" s="161" t="str">
        <f>VLOOKUP(C112,mmap!B:D,2,TRUE)</f>
        <v>WAJIB NEDJARI XIII - 23</v>
      </c>
      <c r="K112" s="162">
        <f>VLOOKUP(J112,'mmap initial'!B:D,3,TRUE)</f>
        <v>10000</v>
      </c>
      <c r="L112" s="163">
        <f t="shared" si="2"/>
        <v>0</v>
      </c>
      <c r="M112" s="164"/>
      <c r="N112" s="165"/>
      <c r="O112" s="166"/>
      <c r="P112" s="166"/>
      <c r="Q112" s="165"/>
      <c r="R112" s="167"/>
      <c r="S112" s="165"/>
      <c r="T112" s="165"/>
      <c r="U112" s="165"/>
      <c r="V112" s="165"/>
      <c r="W112" s="207"/>
      <c r="X112" s="208"/>
      <c r="Y112" s="208"/>
      <c r="Z112" s="209" t="s">
        <v>19484</v>
      </c>
      <c r="AB112" s="168">
        <f t="shared" si="3"/>
        <v>0</v>
      </c>
      <c r="AD112" s="149">
        <f>Table6[[#This Row],[Valoare de inventar]]-Table6[[#This Row],[Valore IC]]</f>
        <v>10000</v>
      </c>
    </row>
    <row r="113" spans="1:30" ht="25.5" x14ac:dyDescent="0.2">
      <c r="A113" s="5">
        <v>106</v>
      </c>
      <c r="B113" s="6" t="s">
        <v>45</v>
      </c>
      <c r="C113" s="6">
        <v>20093</v>
      </c>
      <c r="D113" s="6" t="s">
        <v>67</v>
      </c>
      <c r="E113" s="11" t="s">
        <v>120</v>
      </c>
      <c r="F113" s="9" t="s">
        <v>48</v>
      </c>
      <c r="G113" s="6">
        <v>2017</v>
      </c>
      <c r="H113" s="139">
        <v>9400</v>
      </c>
      <c r="I113" s="160" t="str">
        <f>VLOOKUP(J113,'mmap initial'!B:D,2,TRUE)</f>
        <v>20093</v>
      </c>
      <c r="J113" s="161" t="str">
        <f>VLOOKUP(C113,mmap!B:D,2,TRUE)</f>
        <v>EL IMAN I -40 VIDIYA</v>
      </c>
      <c r="K113" s="162">
        <f>VLOOKUP(J113,'mmap initial'!B:D,3,TRUE)</f>
        <v>9400</v>
      </c>
      <c r="L113" s="163">
        <f t="shared" si="2"/>
        <v>0</v>
      </c>
      <c r="M113" s="164"/>
      <c r="N113" s="165"/>
      <c r="O113" s="166"/>
      <c r="P113" s="166"/>
      <c r="Q113" s="165"/>
      <c r="R113" s="167"/>
      <c r="S113" s="165"/>
      <c r="T113" s="165"/>
      <c r="U113" s="165"/>
      <c r="V113" s="165"/>
      <c r="W113" s="207"/>
      <c r="X113" s="208"/>
      <c r="Y113" s="208"/>
      <c r="Z113" s="209" t="s">
        <v>19484</v>
      </c>
      <c r="AB113" s="168">
        <f t="shared" si="3"/>
        <v>0</v>
      </c>
      <c r="AD113" s="149">
        <f>Table6[[#This Row],[Valoare de inventar]]-Table6[[#This Row],[Valore IC]]</f>
        <v>9400</v>
      </c>
    </row>
    <row r="114" spans="1:30" ht="51" x14ac:dyDescent="0.2">
      <c r="A114" s="5">
        <v>107</v>
      </c>
      <c r="B114" s="6">
        <v>157074</v>
      </c>
      <c r="C114" s="6">
        <v>2945</v>
      </c>
      <c r="D114" s="6" t="s">
        <v>41</v>
      </c>
      <c r="E114" s="260" t="s">
        <v>19611</v>
      </c>
      <c r="F114" s="9" t="s">
        <v>47</v>
      </c>
      <c r="G114" s="6">
        <v>2010</v>
      </c>
      <c r="H114" s="201">
        <v>9700</v>
      </c>
      <c r="I114" s="160" t="str">
        <f>VLOOKUP(J114,'mmap initial'!B:D,2,TRUE)</f>
        <v>157074.</v>
      </c>
      <c r="J114" s="161" t="s">
        <v>16322</v>
      </c>
      <c r="K114" s="162">
        <f>VLOOKUP(J114,'mmap initial'!B:D,3,TRUE)</f>
        <v>9700</v>
      </c>
      <c r="L114" s="163">
        <f t="shared" si="2"/>
        <v>0</v>
      </c>
      <c r="M114" s="164">
        <f>VLOOKUP(B114,Table1[],1,TRUE)</f>
        <v>157074</v>
      </c>
      <c r="N114" s="165" t="str">
        <f>VLOOKUP(B114,Table1[],2,TRUE)</f>
        <v>8.23.11</v>
      </c>
      <c r="O114" s="450" t="str">
        <f>VLOOKUP(B114,Table1[],5,TRUE)</f>
        <v xml:space="preserve"> Galina/Fu-8D</v>
      </c>
      <c r="P114" s="166" t="str">
        <f>VLOOKUP(B114,Table1[],9,TRUE)</f>
        <v>Tara: România; Judet: CĂLĂRAŞI; -;   -; Nr: -;</v>
      </c>
      <c r="Q114" s="165">
        <f>VLOOKUP(B114,Table1[],10,TRUE)</f>
        <v>2010</v>
      </c>
      <c r="R114" s="199">
        <f>VLOOKUP(B114,Table1[],11,TRUE)</f>
        <v>8900</v>
      </c>
      <c r="S114" s="165" t="str">
        <f>VLOOKUP(B114,Table1[],14,TRUE)</f>
        <v>Hg 127/03.04.2012;OUG.1 din 04/01/2017;OUG.68 din 06/11/2019</v>
      </c>
      <c r="T114" s="165" t="str">
        <f>VLOOKUP(B114,Table1[],13,TRUE)</f>
        <v>in administrare</v>
      </c>
      <c r="U114" s="165" t="str">
        <f>VLOOKUP(B114,Table1[],15,TRUE)</f>
        <v>mobil</v>
      </c>
      <c r="V114" s="165" t="str">
        <f>VLOOKUP(B114,Table1[],16,TRUE)</f>
        <v>Sex:I.M.; anul nasterii:2007; locatia de baza:H Dor Marunt</v>
      </c>
      <c r="W114" s="207">
        <v>2007</v>
      </c>
      <c r="X114" s="208" t="s">
        <v>19473</v>
      </c>
      <c r="Y114" s="208" t="s">
        <v>19612</v>
      </c>
      <c r="Z114" s="209" t="s">
        <v>19492</v>
      </c>
      <c r="AB114" s="202" t="str">
        <f t="shared" si="3"/>
        <v>Tara: România; Judet: CĂLĂRAŞI; -;   -; Nr: -;</v>
      </c>
      <c r="AC114" s="204" t="s">
        <v>19494</v>
      </c>
      <c r="AD114" s="149">
        <f>Table6[[#This Row],[Valoare de inventar]]-Table6[[#This Row],[Valore IC]]</f>
        <v>800</v>
      </c>
    </row>
    <row r="115" spans="1:30" ht="63.75" x14ac:dyDescent="0.2">
      <c r="A115" s="5">
        <v>108</v>
      </c>
      <c r="B115" s="6">
        <v>159131</v>
      </c>
      <c r="C115" s="6">
        <v>2947</v>
      </c>
      <c r="D115" s="6" t="s">
        <v>41</v>
      </c>
      <c r="E115" s="11" t="s">
        <v>19613</v>
      </c>
      <c r="F115" s="9" t="s">
        <v>47</v>
      </c>
      <c r="G115" s="6">
        <v>2012</v>
      </c>
      <c r="H115" s="139">
        <v>8900</v>
      </c>
      <c r="I115" s="160" t="str">
        <f>VLOOKUP(J115,'mmap initial'!B:D,2,TRUE)</f>
        <v>159131.</v>
      </c>
      <c r="J115" s="161" t="s">
        <v>16335</v>
      </c>
      <c r="K115" s="162">
        <f>VLOOKUP(J115,'mmap initial'!B:D,3,TRUE)</f>
        <v>8900</v>
      </c>
      <c r="L115" s="163">
        <f t="shared" si="2"/>
        <v>0</v>
      </c>
      <c r="M115" s="164">
        <f>VLOOKUP(B115,Table1[],1,TRUE)</f>
        <v>159131</v>
      </c>
      <c r="N115" s="165" t="str">
        <f>VLOOKUP(B115,Table1[],2,TRUE)</f>
        <v>8.23.11</v>
      </c>
      <c r="O115" s="166" t="str">
        <f>VLOOKUP(B115,Table1[],5,TRUE)</f>
        <v>Lizica (Ep 20/R)</v>
      </c>
      <c r="P115" s="166" t="str">
        <f>VLOOKUP(B115,Table1[],9,TRUE)</f>
        <v>Tara: România; Judet: BUZĂU;Com Ruşeţu;   -; Nr: -;</v>
      </c>
      <c r="Q115" s="165">
        <f>VLOOKUP(B115,Table1[],10,TRUE)</f>
        <v>2012</v>
      </c>
      <c r="R115" s="167">
        <f>VLOOKUP(B115,Table1[],11,TRUE)</f>
        <v>8900</v>
      </c>
      <c r="S115" s="165" t="str">
        <f>VLOOKUP(B115,Table1[],14,TRUE)</f>
        <v>HG 598/14-AUG-13;OUG.1 din 04/01/2017;OUG.68 din 06/11/2019</v>
      </c>
      <c r="T115" s="165" t="str">
        <f>VLOOKUP(B115,Table1[],13,TRUE)</f>
        <v>in administrare</v>
      </c>
      <c r="U115" s="165" t="str">
        <f>VLOOKUP(B115,Table1[],15,TRUE)</f>
        <v>mobil</v>
      </c>
      <c r="V115" s="165" t="str">
        <f>VLOOKUP(B115,Table1[],16,TRUE)</f>
        <v xml:space="preserve"> Subrasa= ;Anul naşterii=2009 ;Sexul=iapa mama ;Locaţia de bază=H Rusetu ;</v>
      </c>
      <c r="W115" s="207">
        <v>2009</v>
      </c>
      <c r="X115" s="208" t="s">
        <v>19473</v>
      </c>
      <c r="Y115" s="208" t="s">
        <v>19614</v>
      </c>
      <c r="Z115" s="209" t="s">
        <v>19492</v>
      </c>
      <c r="AB115" s="168" t="str">
        <f t="shared" si="3"/>
        <v>Tara: România; Judet: BUZĂU;Com Ruşeţu;   -; Nr: -;</v>
      </c>
      <c r="AD115" s="149">
        <f>Table6[[#This Row],[Valoare de inventar]]-Table6[[#This Row],[Valore IC]]</f>
        <v>0</v>
      </c>
    </row>
    <row r="116" spans="1:30" ht="63.75" x14ac:dyDescent="0.2">
      <c r="A116" s="5">
        <v>109</v>
      </c>
      <c r="B116" s="6">
        <v>159133</v>
      </c>
      <c r="C116" s="6">
        <v>2949</v>
      </c>
      <c r="D116" s="6" t="s">
        <v>41</v>
      </c>
      <c r="E116" s="11" t="s">
        <v>19615</v>
      </c>
      <c r="F116" s="9" t="s">
        <v>47</v>
      </c>
      <c r="G116" s="6">
        <v>2012</v>
      </c>
      <c r="H116" s="139">
        <v>8900</v>
      </c>
      <c r="I116" s="160" t="str">
        <f>VLOOKUP(J116,'mmap initial'!B:D,2,TRUE)</f>
        <v>159133.</v>
      </c>
      <c r="J116" s="161" t="s">
        <v>16318</v>
      </c>
      <c r="K116" s="162">
        <f>VLOOKUP(J116,'mmap initial'!B:D,3,TRUE)</f>
        <v>8900</v>
      </c>
      <c r="L116" s="163">
        <f t="shared" si="2"/>
        <v>0</v>
      </c>
      <c r="M116" s="164">
        <f>VLOOKUP(B116,Table1[],1,TRUE)</f>
        <v>159133</v>
      </c>
      <c r="N116" s="165" t="str">
        <f>VLOOKUP(B116,Table1[],2,TRUE)</f>
        <v>8.23.11</v>
      </c>
      <c r="O116" s="166" t="str">
        <f>VLOOKUP(B116,Table1[],5,TRUE)</f>
        <v>Elvira (Ep 24/R)</v>
      </c>
      <c r="P116" s="166" t="str">
        <f>VLOOKUP(B116,Table1[],9,TRUE)</f>
        <v>Tara: România; Judet: BUZĂU;Com Ruşeţu;   -; Nr: -;</v>
      </c>
      <c r="Q116" s="165">
        <f>VLOOKUP(B116,Table1[],10,TRUE)</f>
        <v>2012</v>
      </c>
      <c r="R116" s="167">
        <f>VLOOKUP(B116,Table1[],11,TRUE)</f>
        <v>8900</v>
      </c>
      <c r="S116" s="165" t="str">
        <f>VLOOKUP(B116,Table1[],14,TRUE)</f>
        <v>HG 598/14-AUG-13;OUG.1 din 04/01/2017;OUG.68 din 06/11/2019</v>
      </c>
      <c r="T116" s="165" t="str">
        <f>VLOOKUP(B116,Table1[],13,TRUE)</f>
        <v>in administrare</v>
      </c>
      <c r="U116" s="165" t="str">
        <f>VLOOKUP(B116,Table1[],15,TRUE)</f>
        <v>mobil</v>
      </c>
      <c r="V116" s="165" t="str">
        <f>VLOOKUP(B116,Table1[],16,TRUE)</f>
        <v xml:space="preserve"> Subrasa= ;Anul naşterii=2009 ;Sexul=iapa mama ;Locaţia de bază=H Rusetu ;</v>
      </c>
      <c r="W116" s="207">
        <v>2009</v>
      </c>
      <c r="X116" s="208" t="s">
        <v>19473</v>
      </c>
      <c r="Y116" s="208" t="s">
        <v>19616</v>
      </c>
      <c r="Z116" s="209" t="s">
        <v>19492</v>
      </c>
      <c r="AB116" s="168" t="str">
        <f t="shared" si="3"/>
        <v>Tara: România; Judet: BUZĂU;Com Ruşeţu;   -; Nr: -;</v>
      </c>
      <c r="AD116" s="149">
        <f>Table6[[#This Row],[Valoare de inventar]]-Table6[[#This Row],[Valore IC]]</f>
        <v>0</v>
      </c>
    </row>
    <row r="117" spans="1:30" x14ac:dyDescent="0.2">
      <c r="A117" s="5">
        <v>110</v>
      </c>
      <c r="B117" s="6" t="s">
        <v>45</v>
      </c>
      <c r="C117" s="6">
        <v>3251</v>
      </c>
      <c r="D117" s="6" t="s">
        <v>62</v>
      </c>
      <c r="E117" s="11" t="s">
        <v>19617</v>
      </c>
      <c r="F117" s="9" t="s">
        <v>47</v>
      </c>
      <c r="G117" s="6">
        <v>2018</v>
      </c>
      <c r="H117" s="139">
        <v>9400</v>
      </c>
      <c r="I117" s="160" t="str">
        <f>VLOOKUP(J117,'mmap initial'!B:D,2,TRUE)</f>
        <v>FN94</v>
      </c>
      <c r="J117" s="161" t="s">
        <v>123</v>
      </c>
      <c r="K117" s="162">
        <f>VLOOKUP(J117,'mmap initial'!B:D,3,TRUE)</f>
        <v>9400</v>
      </c>
      <c r="L117" s="163">
        <f t="shared" si="2"/>
        <v>0</v>
      </c>
      <c r="M117" s="164"/>
      <c r="N117" s="165"/>
      <c r="O117" s="166"/>
      <c r="P117" s="166"/>
      <c r="Q117" s="165"/>
      <c r="R117" s="167"/>
      <c r="S117" s="165"/>
      <c r="T117" s="165"/>
      <c r="U117" s="165"/>
      <c r="V117" s="165"/>
      <c r="W117" s="207"/>
      <c r="X117" s="208"/>
      <c r="Y117" s="208"/>
      <c r="Z117" s="209" t="s">
        <v>19492</v>
      </c>
      <c r="AB117" s="168">
        <f t="shared" si="3"/>
        <v>0</v>
      </c>
      <c r="AD117" s="149">
        <f>Table6[[#This Row],[Valoare de inventar]]-Table6[[#This Row],[Valore IC]]</f>
        <v>9400</v>
      </c>
    </row>
    <row r="118" spans="1:30" x14ac:dyDescent="0.2">
      <c r="A118" s="5">
        <v>111</v>
      </c>
      <c r="B118" s="6" t="s">
        <v>45</v>
      </c>
      <c r="C118" s="6">
        <v>2972</v>
      </c>
      <c r="D118" s="6" t="s">
        <v>62</v>
      </c>
      <c r="E118" s="11" t="s">
        <v>19618</v>
      </c>
      <c r="F118" s="9" t="s">
        <v>47</v>
      </c>
      <c r="G118" s="6">
        <v>2000</v>
      </c>
      <c r="H118" s="139">
        <v>7000</v>
      </c>
      <c r="I118" s="160" t="str">
        <f>VLOOKUP(J118,'mmap initial'!B:D,2,TRUE)</f>
        <v>2972.1</v>
      </c>
      <c r="J118" s="161" t="s">
        <v>16259</v>
      </c>
      <c r="K118" s="162">
        <f>VLOOKUP(J118,'mmap initial'!B:D,3,TRUE)</f>
        <v>7000</v>
      </c>
      <c r="L118" s="163">
        <f t="shared" si="2"/>
        <v>0</v>
      </c>
      <c r="M118" s="164"/>
      <c r="N118" s="165"/>
      <c r="O118" s="166"/>
      <c r="P118" s="166"/>
      <c r="Q118" s="165"/>
      <c r="R118" s="167"/>
      <c r="S118" s="165"/>
      <c r="T118" s="165"/>
      <c r="U118" s="165"/>
      <c r="V118" s="165"/>
      <c r="W118" s="207"/>
      <c r="X118" s="208"/>
      <c r="Y118" s="208"/>
      <c r="Z118" s="209" t="s">
        <v>19492</v>
      </c>
      <c r="AB118" s="168">
        <f t="shared" si="3"/>
        <v>0</v>
      </c>
      <c r="AD118" s="149">
        <f>Table6[[#This Row],[Valoare de inventar]]-Table6[[#This Row],[Valore IC]]</f>
        <v>7000</v>
      </c>
    </row>
    <row r="119" spans="1:30" ht="63.75" x14ac:dyDescent="0.2">
      <c r="A119" s="5">
        <v>112</v>
      </c>
      <c r="B119" s="6">
        <v>159211</v>
      </c>
      <c r="C119" s="6">
        <v>3040</v>
      </c>
      <c r="D119" s="6" t="s">
        <v>62</v>
      </c>
      <c r="E119" s="11" t="s">
        <v>124</v>
      </c>
      <c r="F119" s="9" t="s">
        <v>47</v>
      </c>
      <c r="G119" s="6">
        <v>2012</v>
      </c>
      <c r="H119" s="139">
        <v>10300</v>
      </c>
      <c r="I119" s="160" t="str">
        <f>VLOOKUP(J119,'mmap initial'!B:D,2,TRUE)</f>
        <v>159211.</v>
      </c>
      <c r="J119" s="161" t="s">
        <v>16255</v>
      </c>
      <c r="K119" s="162">
        <f>VLOOKUP(J119,'mmap initial'!B:D,3,TRUE)</f>
        <v>10300</v>
      </c>
      <c r="L119" s="163">
        <f t="shared" si="2"/>
        <v>0</v>
      </c>
      <c r="M119" s="164">
        <f>VLOOKUP(B119,Table1[],1,TRUE)</f>
        <v>159211</v>
      </c>
      <c r="N119" s="165" t="str">
        <f>VLOOKUP(B119,Table1[],2,TRUE)</f>
        <v>8.23.04</v>
      </c>
      <c r="O119" s="166" t="str">
        <f>VLOOKUP(B119,Table1[],5,TRUE)</f>
        <v>Furioso LXIX - 2 (F 69/2 S)</v>
      </c>
      <c r="P119" s="166" t="str">
        <f>VLOOKUP(B119,Table1[],9,TRUE)</f>
        <v>Tara: România; Judet: OLT;MRJ Slatina; Str  Recea; Nr: 24;</v>
      </c>
      <c r="Q119" s="165">
        <f>VLOOKUP(B119,Table1[],10,TRUE)</f>
        <v>2012</v>
      </c>
      <c r="R119" s="167">
        <f>VLOOKUP(B119,Table1[],11,TRUE)</f>
        <v>10300</v>
      </c>
      <c r="S119" s="165" t="str">
        <f>VLOOKUP(B119,Table1[],14,TRUE)</f>
        <v>HG 598/14-AUG-13;OUG.1 din 04/01/2017;OUG.68 din 06/11/2019</v>
      </c>
      <c r="T119" s="165" t="str">
        <f>VLOOKUP(B119,Table1[],13,TRUE)</f>
        <v>in administrare</v>
      </c>
      <c r="U119" s="165" t="str">
        <f>VLOOKUP(B119,Table1[],15,TRUE)</f>
        <v>mobil</v>
      </c>
      <c r="V119" s="165" t="str">
        <f>VLOOKUP(B119,Table1[],16,TRUE)</f>
        <v xml:space="preserve"> Subrasa= ;Anul naşterii=2009 ;Sexul=iapa mama ;Locaţia de bază=H. Slatina ;</v>
      </c>
      <c r="W119" s="207">
        <v>2009</v>
      </c>
      <c r="X119" s="208" t="s">
        <v>19473</v>
      </c>
      <c r="Y119" s="208" t="s">
        <v>19619</v>
      </c>
      <c r="Z119" s="209" t="s">
        <v>19492</v>
      </c>
      <c r="AB119" s="202" t="str">
        <f t="shared" si="3"/>
        <v>Tara: România; Judet: OLT;MRJ Slatina; Str  Recea; Nr: 24;</v>
      </c>
      <c r="AC119" s="204" t="s">
        <v>19487</v>
      </c>
      <c r="AD119" s="149">
        <f>Table6[[#This Row],[Valoare de inventar]]-Table6[[#This Row],[Valore IC]]</f>
        <v>0</v>
      </c>
    </row>
    <row r="120" spans="1:30" ht="63.75" x14ac:dyDescent="0.2">
      <c r="A120" s="5">
        <v>113</v>
      </c>
      <c r="B120" s="6">
        <v>160397</v>
      </c>
      <c r="C120" s="6">
        <v>3161</v>
      </c>
      <c r="D120" s="6" t="s">
        <v>62</v>
      </c>
      <c r="E120" s="8" t="s">
        <v>19620</v>
      </c>
      <c r="F120" s="9" t="s">
        <v>47</v>
      </c>
      <c r="G120" s="6">
        <v>2013</v>
      </c>
      <c r="H120" s="139">
        <v>9400</v>
      </c>
      <c r="I120" s="160" t="str">
        <f>VLOOKUP(J120,'mmap initial'!B:D,2,TRUE)</f>
        <v>160397.</v>
      </c>
      <c r="J120" s="161" t="s">
        <v>16285</v>
      </c>
      <c r="K120" s="162">
        <f>VLOOKUP(J120,'mmap initial'!B:D,3,TRUE)</f>
        <v>9400</v>
      </c>
      <c r="L120" s="163">
        <f t="shared" si="2"/>
        <v>0</v>
      </c>
      <c r="M120" s="164">
        <f>VLOOKUP(B120,Table1[],1,TRUE)</f>
        <v>160397</v>
      </c>
      <c r="N120" s="165" t="str">
        <f>VLOOKUP(B120,Table1[],2,TRUE)</f>
        <v>8.23.04</v>
      </c>
      <c r="O120" s="166" t="str">
        <f>VLOOKUP(B120,Table1[],5,TRUE)</f>
        <v xml:space="preserve">North Star XLIV-2 (Z 44-2S) / 642019820448547
</v>
      </c>
      <c r="P120" s="166" t="str">
        <f>VLOOKUP(B120,Table1[],9,TRUE)</f>
        <v>Tara: România; Judet: OLT;MRJ Slatina; Str  Recea; Nr: 24;</v>
      </c>
      <c r="Q120" s="165">
        <f>VLOOKUP(B120,Table1[],10,TRUE)</f>
        <v>2013</v>
      </c>
      <c r="R120" s="167">
        <f>VLOOKUP(B120,Table1[],11,TRUE)</f>
        <v>9400</v>
      </c>
      <c r="S120" s="165" t="str">
        <f>VLOOKUP(B120,Table1[],14,TRUE)</f>
        <v>HG 1098/10-DEC-14;OUG.1 din 04/01/2017;OUG.68 din 06/11/2019</v>
      </c>
      <c r="T120" s="165" t="str">
        <f>VLOOKUP(B120,Table1[],13,TRUE)</f>
        <v>in administrare</v>
      </c>
      <c r="U120" s="165" t="str">
        <f>VLOOKUP(B120,Table1[],15,TRUE)</f>
        <v>mobil</v>
      </c>
      <c r="V120" s="247" t="str">
        <f>VLOOKUP(B120,Table1[],16,TRUE)</f>
        <v xml:space="preserve"> Subrasa= ;Anul naşterii=2010 ;Sexul=iapa mama ;Locaţia de bază=H Slatina ;</v>
      </c>
      <c r="W120" s="270">
        <v>2009</v>
      </c>
      <c r="X120" s="208" t="s">
        <v>19473</v>
      </c>
      <c r="Y120" s="208" t="s">
        <v>19621</v>
      </c>
      <c r="Z120" s="209" t="s">
        <v>19492</v>
      </c>
      <c r="AB120" s="202" t="str">
        <f t="shared" si="3"/>
        <v>Tara: România; Judet: OLT;MRJ Slatina; Str  Recea; Nr: 24;</v>
      </c>
      <c r="AC120" s="204" t="s">
        <v>19487</v>
      </c>
      <c r="AD120" s="149">
        <f>Table6[[#This Row],[Valoare de inventar]]-Table6[[#This Row],[Valore IC]]</f>
        <v>0</v>
      </c>
    </row>
    <row r="121" spans="1:30" x14ac:dyDescent="0.2">
      <c r="A121" s="5">
        <v>114</v>
      </c>
      <c r="B121" s="6" t="s">
        <v>45</v>
      </c>
      <c r="C121" s="6">
        <v>3215</v>
      </c>
      <c r="D121" s="6" t="s">
        <v>62</v>
      </c>
      <c r="E121" s="11" t="s">
        <v>126</v>
      </c>
      <c r="F121" s="9" t="s">
        <v>47</v>
      </c>
      <c r="G121" s="6">
        <v>2017</v>
      </c>
      <c r="H121" s="139">
        <v>10300</v>
      </c>
      <c r="I121" s="160" t="str">
        <f>VLOOKUP(J121,'mmap initial'!B:D,2,TRUE)</f>
        <v>3215.1</v>
      </c>
      <c r="J121" s="161" t="s">
        <v>16794</v>
      </c>
      <c r="K121" s="162">
        <f>VLOOKUP(J121,'mmap initial'!B:D,3,TRUE)</f>
        <v>10300</v>
      </c>
      <c r="L121" s="163">
        <f t="shared" si="2"/>
        <v>0</v>
      </c>
      <c r="M121" s="164"/>
      <c r="N121" s="165"/>
      <c r="O121" s="166"/>
      <c r="P121" s="166"/>
      <c r="Q121" s="165"/>
      <c r="R121" s="167"/>
      <c r="S121" s="165"/>
      <c r="T121" s="165"/>
      <c r="U121" s="165"/>
      <c r="V121" s="165"/>
      <c r="W121" s="207"/>
      <c r="X121" s="208"/>
      <c r="Y121" s="208"/>
      <c r="Z121" s="209" t="s">
        <v>19492</v>
      </c>
      <c r="AB121" s="168">
        <f t="shared" si="3"/>
        <v>0</v>
      </c>
      <c r="AD121" s="149">
        <f>Table6[[#This Row],[Valoare de inventar]]-Table6[[#This Row],[Valore IC]]</f>
        <v>10300</v>
      </c>
    </row>
    <row r="122" spans="1:30" ht="38.25" x14ac:dyDescent="0.2">
      <c r="A122" s="5">
        <v>115</v>
      </c>
      <c r="B122" s="6">
        <v>156908</v>
      </c>
      <c r="C122" s="6">
        <v>2824</v>
      </c>
      <c r="D122" s="6" t="s">
        <v>41</v>
      </c>
      <c r="E122" s="11" t="s">
        <v>19622</v>
      </c>
      <c r="F122" s="9" t="s">
        <v>47</v>
      </c>
      <c r="G122" s="6">
        <v>2007</v>
      </c>
      <c r="H122" s="139">
        <v>8900</v>
      </c>
      <c r="I122" s="160" t="str">
        <f>VLOOKUP(J122,'mmap initial'!B:D,2,TRUE)</f>
        <v>156908.</v>
      </c>
      <c r="J122" s="161" t="s">
        <v>16298</v>
      </c>
      <c r="K122" s="162">
        <f>VLOOKUP(J122,'mmap initial'!B:D,3,TRUE)</f>
        <v>8900</v>
      </c>
      <c r="L122" s="163">
        <f t="shared" si="2"/>
        <v>0</v>
      </c>
      <c r="M122" s="164">
        <f>VLOOKUP(B122,Table1[],1,TRUE)</f>
        <v>156908</v>
      </c>
      <c r="N122" s="165" t="str">
        <f>VLOOKUP(B122,Table1[],2,TRUE)</f>
        <v>8.23.11</v>
      </c>
      <c r="O122" s="166" t="str">
        <f>VLOOKUP(B122,Table1[],5,TRUE)</f>
        <v xml:space="preserve"> Ideea/Jp 50</v>
      </c>
      <c r="P122" s="166" t="str">
        <f>VLOOKUP(B122,Table1[],9,TRUE)</f>
        <v>Tara: România; Judet: BUZĂU; -;   -; Nr: -;</v>
      </c>
      <c r="Q122" s="165">
        <f>VLOOKUP(B122,Table1[],10,TRUE)</f>
        <v>2007</v>
      </c>
      <c r="R122" s="167">
        <f>VLOOKUP(B122,Table1[],11,TRUE)</f>
        <v>8900</v>
      </c>
      <c r="S122" s="165" t="str">
        <f>VLOOKUP(B122,Table1[],14,TRUE)</f>
        <v>Hg 127/03.04.2012;OUG.1 din 04/01/2017;OUG.68 din 06/11/2019</v>
      </c>
      <c r="T122" s="165" t="str">
        <f>VLOOKUP(B122,Table1[],13,TRUE)</f>
        <v>in administrare</v>
      </c>
      <c r="U122" s="165" t="str">
        <f>VLOOKUP(B122,Table1[],15,TRUE)</f>
        <v>mobil</v>
      </c>
      <c r="V122" s="165" t="str">
        <f>VLOOKUP(B122,Table1[],16,TRUE)</f>
        <v>Sex:I.M.; anul nasterii:2003; locatia de baza:H Rusetu</v>
      </c>
      <c r="W122" s="207">
        <v>2003</v>
      </c>
      <c r="X122" s="208" t="s">
        <v>19473</v>
      </c>
      <c r="Y122" s="208" t="s">
        <v>19623</v>
      </c>
      <c r="Z122" s="209" t="s">
        <v>19492</v>
      </c>
      <c r="AB122" s="168" t="str">
        <f t="shared" si="3"/>
        <v>Tara: România; Judet: BUZĂU; -;   -; Nr: -;</v>
      </c>
      <c r="AD122" s="149">
        <f>Table6[[#This Row],[Valoare de inventar]]-Table6[[#This Row],[Valore IC]]</f>
        <v>0</v>
      </c>
    </row>
    <row r="123" spans="1:30" ht="38.25" x14ac:dyDescent="0.2">
      <c r="A123" s="5">
        <v>116</v>
      </c>
      <c r="B123" s="6">
        <v>156933</v>
      </c>
      <c r="C123" s="6">
        <v>2908</v>
      </c>
      <c r="D123" s="6" t="s">
        <v>41</v>
      </c>
      <c r="E123" s="260" t="s">
        <v>19639</v>
      </c>
      <c r="F123" s="9" t="s">
        <v>47</v>
      </c>
      <c r="G123" s="6">
        <v>2009</v>
      </c>
      <c r="H123" s="139">
        <v>8900</v>
      </c>
      <c r="I123" s="160" t="str">
        <f>VLOOKUP(J123,'mmap initial'!B:D,2,TRUE)</f>
        <v>156933.</v>
      </c>
      <c r="J123" s="161" t="s">
        <v>16314</v>
      </c>
      <c r="K123" s="162">
        <f>VLOOKUP(J123,'mmap initial'!B:D,3,TRUE)</f>
        <v>8900</v>
      </c>
      <c r="L123" s="163">
        <f t="shared" si="2"/>
        <v>0</v>
      </c>
      <c r="M123" s="164">
        <f>VLOOKUP(B123,Table1[],1,TRUE)</f>
        <v>156933</v>
      </c>
      <c r="N123" s="165" t="str">
        <f>VLOOKUP(B123,Table1[],2,TRUE)</f>
        <v>8.23.11</v>
      </c>
      <c r="O123" s="166" t="str">
        <f>VLOOKUP(B123,Table1[],5,TRUE)</f>
        <v xml:space="preserve"> Agitata/Us-7 R</v>
      </c>
      <c r="P123" s="166" t="str">
        <f>VLOOKUP(B123,Table1[],9,TRUE)</f>
        <v>Tara: România; Judet: BUZĂU; -;   -; Nr: -;</v>
      </c>
      <c r="Q123" s="165">
        <f>VLOOKUP(B123,Table1[],10,TRUE)</f>
        <v>2009</v>
      </c>
      <c r="R123" s="167">
        <f>VLOOKUP(B123,Table1[],11,TRUE)</f>
        <v>8900</v>
      </c>
      <c r="S123" s="165" t="str">
        <f>VLOOKUP(B123,Table1[],14,TRUE)</f>
        <v>Hg 127/03.04.2012;OUG.1 din 04/01/2017;OUG.68 din 06/11/2019</v>
      </c>
      <c r="T123" s="165" t="str">
        <f>VLOOKUP(B123,Table1[],13,TRUE)</f>
        <v>in administrare</v>
      </c>
      <c r="U123" s="165" t="str">
        <f>VLOOKUP(B123,Table1[],15,TRUE)</f>
        <v>mobil</v>
      </c>
      <c r="V123" s="165" t="str">
        <f>VLOOKUP(B123,Table1[],16,TRUE)</f>
        <v>Sex:I.M.; anul nasterii:2006; locatia de baza:H Rusetu</v>
      </c>
      <c r="W123" s="207">
        <v>2006</v>
      </c>
      <c r="X123" s="208" t="s">
        <v>19473</v>
      </c>
      <c r="Y123" s="208" t="s">
        <v>19638</v>
      </c>
      <c r="Z123" s="209" t="s">
        <v>19492</v>
      </c>
      <c r="AB123" s="168" t="str">
        <f t="shared" si="3"/>
        <v>Tara: România; Judet: BUZĂU; -;   -; Nr: -;</v>
      </c>
      <c r="AD123" s="149">
        <f>Table6[[#This Row],[Valoare de inventar]]-Table6[[#This Row],[Valore IC]]</f>
        <v>0</v>
      </c>
    </row>
    <row r="124" spans="1:30" ht="25.5" x14ac:dyDescent="0.2">
      <c r="A124" s="5">
        <v>117</v>
      </c>
      <c r="B124" s="6">
        <v>151748</v>
      </c>
      <c r="C124" s="6">
        <v>3032</v>
      </c>
      <c r="D124" s="6" t="s">
        <v>62</v>
      </c>
      <c r="E124" s="11" t="s">
        <v>169</v>
      </c>
      <c r="F124" s="9" t="s">
        <v>47</v>
      </c>
      <c r="G124" s="6">
        <v>2004</v>
      </c>
      <c r="H124" s="139">
        <v>2500</v>
      </c>
      <c r="I124" s="160" t="str">
        <f>VLOOKUP(J124,'mmap initial'!B:D,2,TRUE)</f>
        <v>3032.1</v>
      </c>
      <c r="J124" s="161" t="s">
        <v>15423</v>
      </c>
      <c r="K124" s="162">
        <f>VLOOKUP(J124,'mmap initial'!B:D,3,TRUE)</f>
        <v>2500</v>
      </c>
      <c r="L124" s="163">
        <f t="shared" si="2"/>
        <v>0</v>
      </c>
      <c r="M124" s="164">
        <f>VLOOKUP(B124,Table1[],1,TRUE)</f>
        <v>151748</v>
      </c>
      <c r="N124" s="165" t="str">
        <f>VLOOKUP(B124,Table1[],2,TRUE)</f>
        <v>8.23.04</v>
      </c>
      <c r="O124" s="166" t="str">
        <f>VLOOKUP(B124,Table1[],5,TRUE)</f>
        <v>FURIOSO LXV-20</v>
      </c>
      <c r="P124" s="166" t="str">
        <f>VLOOKUP(B124,Table1[],9,TRUE)</f>
        <v>Tara: România; Judet: ARAD; -;   -; Nr: 0; 0</v>
      </c>
      <c r="Q124" s="165">
        <f>VLOOKUP(B124,Table1[],10,TRUE)</f>
        <v>2004</v>
      </c>
      <c r="R124" s="167">
        <f>VLOOKUP(B124,Table1[],11,TRUE)</f>
        <v>2500</v>
      </c>
      <c r="S124" s="165" t="str">
        <f>VLOOKUP(B124,Table1[],14,TRUE)</f>
        <v>;;OUG.1 din 04/01/2017;OUG.68 din 06/11/2019</v>
      </c>
      <c r="T124" s="165" t="str">
        <f>VLOOKUP(B124,Table1[],13,TRUE)</f>
        <v>in administrare</v>
      </c>
      <c r="U124" s="247" t="str">
        <f>VLOOKUP(B124,Table1[],15,TRUE)</f>
        <v>imobil</v>
      </c>
      <c r="V124" s="247">
        <f>VLOOKUP(B124,Table1[],16,TRUE)</f>
        <v>0</v>
      </c>
      <c r="W124" s="207">
        <v>1999</v>
      </c>
      <c r="X124" s="208" t="s">
        <v>19474</v>
      </c>
      <c r="Y124" s="208" t="s">
        <v>19627</v>
      </c>
      <c r="Z124" s="209" t="s">
        <v>19492</v>
      </c>
      <c r="AB124" s="168" t="str">
        <f t="shared" si="3"/>
        <v>Tara: România; Judet: ARAD; -;   -; Nr: 0; 0</v>
      </c>
      <c r="AD124" s="149">
        <f>Table6[[#This Row],[Valoare de inventar]]-Table6[[#This Row],[Valore IC]]</f>
        <v>0</v>
      </c>
    </row>
    <row r="125" spans="1:30" ht="45.75" customHeight="1" x14ac:dyDescent="0.2">
      <c r="A125" s="5">
        <v>118</v>
      </c>
      <c r="B125" s="6">
        <v>164951</v>
      </c>
      <c r="C125" s="6">
        <v>319</v>
      </c>
      <c r="D125" s="6" t="s">
        <v>40</v>
      </c>
      <c r="E125" s="8" t="s">
        <v>129</v>
      </c>
      <c r="F125" s="9" t="s">
        <v>50</v>
      </c>
      <c r="G125" s="6">
        <v>2016</v>
      </c>
      <c r="H125" s="139">
        <v>10000</v>
      </c>
      <c r="I125" s="160">
        <v>615</v>
      </c>
      <c r="J125" s="448" t="s">
        <v>19711</v>
      </c>
      <c r="K125" s="162">
        <v>10000</v>
      </c>
      <c r="L125" s="163">
        <f t="shared" si="2"/>
        <v>0</v>
      </c>
      <c r="M125" s="164">
        <f>VLOOKUP(B125,Table1[],1,TRUE)</f>
        <v>164951</v>
      </c>
      <c r="N125" s="165" t="str">
        <f>VLOOKUP(B125,Table1[],2,TRUE)</f>
        <v>8.23.07</v>
      </c>
      <c r="O125" s="166" t="str">
        <f>VLOOKUP(B125,Table1[],5,TRUE)</f>
        <v>Favory XXXVI-15 (F 36 / 15 F)
642019820373347</v>
      </c>
      <c r="P125" s="166" t="str">
        <f>VLOOKUP(B125,Table1[],9,TRUE)</f>
        <v>Tara: România; Judet: BRAŞOV;Com Voila;   -; Nr: -; sat Sâmbăta de Jos, str. 1 Decembrie 1918</v>
      </c>
      <c r="Q125" s="165">
        <f>VLOOKUP(B125,Table1[],10,TRUE)</f>
        <v>2016</v>
      </c>
      <c r="R125" s="167">
        <f>VLOOKUP(B125,Table1[],11,TRUE)</f>
        <v>10000</v>
      </c>
      <c r="S125" s="165" t="str">
        <f>VLOOKUP(B125,Table1[],14,TRUE)</f>
        <v>HG. 118/27.02.2019;HG.118/27.02.2019;OUG.68 din 06/11/2019</v>
      </c>
      <c r="T125" s="165" t="str">
        <f>VLOOKUP(B125,Table1[],13,TRUE)</f>
        <v>in administrare</v>
      </c>
      <c r="U125" s="165" t="str">
        <f>VLOOKUP(B125,Table1[],15,TRUE)</f>
        <v>mobil</v>
      </c>
      <c r="V125" s="165" t="str">
        <f>VLOOKUP(B125,Table1[],16,TRUE)</f>
        <v>Anul naşterii=2013 ;Sexul=armăsar montă publică ;Dangale=F 36 / 15 F ;Microcip=642019820373347 ;Locaţia de bază=H. Sambata de Jos ;</v>
      </c>
      <c r="W125" s="207">
        <v>2013</v>
      </c>
      <c r="X125" s="208" t="s">
        <v>19471</v>
      </c>
      <c r="Y125" s="208" t="s">
        <v>19479</v>
      </c>
      <c r="Z125" s="209" t="s">
        <v>19493</v>
      </c>
      <c r="AB125" s="168" t="str">
        <f t="shared" si="3"/>
        <v>Tara: România; Judet: BRAŞOV;Com Voila;   -; Nr: -; sat Sâmbăta de Jos, str. 1 Decembrie 1918</v>
      </c>
      <c r="AD125" s="149">
        <f>Table6[[#This Row],[Valoare de inventar]]-Table6[[#This Row],[Valore IC]]</f>
        <v>0</v>
      </c>
    </row>
    <row r="126" spans="1:30" ht="102" x14ac:dyDescent="0.2">
      <c r="A126" s="5">
        <v>119</v>
      </c>
      <c r="B126" s="6">
        <v>164952</v>
      </c>
      <c r="C126" s="6">
        <v>320</v>
      </c>
      <c r="D126" s="6" t="s">
        <v>40</v>
      </c>
      <c r="E126" s="8" t="s">
        <v>130</v>
      </c>
      <c r="F126" s="9" t="s">
        <v>50</v>
      </c>
      <c r="G126" s="6">
        <v>2016</v>
      </c>
      <c r="H126" s="139">
        <v>10000</v>
      </c>
      <c r="I126" s="160" t="str">
        <f>VLOOKUP(J126,'mmap initial'!B:D,2,TRUE)</f>
        <v>320/</v>
      </c>
      <c r="J126" s="161" t="s">
        <v>16986</v>
      </c>
      <c r="K126" s="162">
        <f>VLOOKUP(J126,'mmap initial'!B:D,3,TRUE)</f>
        <v>10000</v>
      </c>
      <c r="L126" s="163">
        <f t="shared" si="2"/>
        <v>0</v>
      </c>
      <c r="M126" s="164">
        <f>VLOOKUP(B126,Table1[],1,TRUE)</f>
        <v>164952</v>
      </c>
      <c r="N126" s="165" t="str">
        <f>VLOOKUP(B126,Table1[],2,TRUE)</f>
        <v>8.23.07</v>
      </c>
      <c r="O126" s="166" t="str">
        <f>VLOOKUP(B126,Table1[],5,TRUE)</f>
        <v>Pluto XXI-23  (P 21 / 23 F)
642019820344641</v>
      </c>
      <c r="P126" s="166" t="str">
        <f>VLOOKUP(B126,Table1[],9,TRUE)</f>
        <v>Tara: România; Judet: BRAŞOV;Com Voila;   -; Nr: -; sat Sâmbăta de Jos, str. 1 Decembrie 1918</v>
      </c>
      <c r="Q126" s="165">
        <f>VLOOKUP(B126,Table1[],10,TRUE)</f>
        <v>2016</v>
      </c>
      <c r="R126" s="167">
        <f>VLOOKUP(B126,Table1[],11,TRUE)</f>
        <v>10000</v>
      </c>
      <c r="S126" s="165" t="str">
        <f>VLOOKUP(B126,Table1[],14,TRUE)</f>
        <v>HG. 118/27.02.2019;OUG.68 din 06/11/2019</v>
      </c>
      <c r="T126" s="165" t="str">
        <f>VLOOKUP(B126,Table1[],13,TRUE)</f>
        <v>in administrare</v>
      </c>
      <c r="U126" s="165" t="str">
        <f>VLOOKUP(B126,Table1[],15,TRUE)</f>
        <v>mobil</v>
      </c>
      <c r="V126" s="165" t="str">
        <f>VLOOKUP(B126,Table1[],16,TRUE)</f>
        <v xml:space="preserve"> Anul naşterii=2013 ;Sexul=armăsar montă publică ;Dangale=P 21 / 23 F ;Microcip=642019820344641 ;Locaţia de bază=H. Sambta de Jos ;</v>
      </c>
      <c r="W126" s="207">
        <v>2013</v>
      </c>
      <c r="X126" s="208" t="s">
        <v>19471</v>
      </c>
      <c r="Y126" s="208" t="s">
        <v>19480</v>
      </c>
      <c r="Z126" s="209" t="s">
        <v>19493</v>
      </c>
      <c r="AB126" s="168" t="str">
        <f t="shared" si="3"/>
        <v>Tara: România; Judet: BRAŞOV;Com Voila;   -; Nr: -; sat Sâmbăta de Jos, str. 1 Decembrie 1918</v>
      </c>
      <c r="AD126" s="149">
        <f>Table6[[#This Row],[Valoare de inventar]]-Table6[[#This Row],[Valore IC]]</f>
        <v>0</v>
      </c>
    </row>
    <row r="127" spans="1:30" ht="51" x14ac:dyDescent="0.2">
      <c r="A127" s="5">
        <v>120</v>
      </c>
      <c r="B127" s="6">
        <v>156815</v>
      </c>
      <c r="C127" s="6">
        <v>156815</v>
      </c>
      <c r="D127" s="6" t="s">
        <v>40</v>
      </c>
      <c r="E127" s="8" t="s">
        <v>15200</v>
      </c>
      <c r="F127" s="9" t="s">
        <v>50</v>
      </c>
      <c r="G127" s="6">
        <v>2005</v>
      </c>
      <c r="H127" s="139">
        <v>7600</v>
      </c>
      <c r="I127" s="160" t="str">
        <f>VLOOKUP(J127,'mmap initial'!B:D,2,TRUE)</f>
        <v>156815.</v>
      </c>
      <c r="J127" s="161" t="str">
        <f>VLOOKUP(C127,mmap!B:D,2,TRUE)</f>
        <v>767 Pluto XIX - 56</v>
      </c>
      <c r="K127" s="162">
        <f>VLOOKUP(J127,'mmap initial'!B:D,3,TRUE)</f>
        <v>7600</v>
      </c>
      <c r="L127" s="163">
        <f t="shared" si="2"/>
        <v>0</v>
      </c>
      <c r="M127" s="164">
        <f>VLOOKUP(B127,Table1[],1,TRUE)</f>
        <v>156815</v>
      </c>
      <c r="N127" s="165" t="str">
        <f>VLOOKUP(B127,Table1[],2,TRUE)</f>
        <v>8.23.07</v>
      </c>
      <c r="O127" s="166" t="str">
        <f>VLOOKUP(B127,Table1[],5,TRUE)</f>
        <v xml:space="preserve"> 767 Pluto XIX - 56 / P 19 - 56 F</v>
      </c>
      <c r="P127" s="166" t="str">
        <f>VLOOKUP(B127,Table1[],9,TRUE)</f>
        <v>Tara: România; Judet: BRAŞOV; -;   -; Nr: -;</v>
      </c>
      <c r="Q127" s="165">
        <f>VLOOKUP(B127,Table1[],10,TRUE)</f>
        <v>2005</v>
      </c>
      <c r="R127" s="167">
        <f>VLOOKUP(B127,Table1[],11,TRUE)</f>
        <v>7600</v>
      </c>
      <c r="S127" s="165" t="str">
        <f>VLOOKUP(B127,Table1[],14,TRUE)</f>
        <v>Hg 127/03.04.2012;OUG.1 din 04/01/2017;OUG.68 din 06/11/2019</v>
      </c>
      <c r="T127" s="165" t="str">
        <f>VLOOKUP(B127,Table1[],13,TRUE)</f>
        <v>in administrare</v>
      </c>
      <c r="U127" s="165" t="str">
        <f>VLOOKUP(B127,Table1[],15,TRUE)</f>
        <v>mobil</v>
      </c>
      <c r="V127" s="165" t="str">
        <f>VLOOKUP(B127,Table1[],16,TRUE)</f>
        <v>Sex: I. M; anul nasterii:2002; locatia de baza:H Sambata de Jos</v>
      </c>
      <c r="W127" s="207">
        <v>2002</v>
      </c>
      <c r="X127" s="208" t="s">
        <v>19473</v>
      </c>
      <c r="Y127" s="208" t="s">
        <v>19628</v>
      </c>
      <c r="Z127" s="209" t="s">
        <v>19493</v>
      </c>
      <c r="AB127" s="168" t="str">
        <f t="shared" si="3"/>
        <v>Tara: România; Judet: BRAŞOV; -;   -; Nr: -;</v>
      </c>
      <c r="AD127" s="149">
        <f>Table6[[#This Row],[Valoare de inventar]]-Table6[[#This Row],[Valore IC]]</f>
        <v>0</v>
      </c>
    </row>
    <row r="128" spans="1:30" ht="51" x14ac:dyDescent="0.2">
      <c r="A128" s="5">
        <v>121</v>
      </c>
      <c r="B128" s="6">
        <v>156818</v>
      </c>
      <c r="C128" s="6">
        <v>156818</v>
      </c>
      <c r="D128" s="6" t="s">
        <v>40</v>
      </c>
      <c r="E128" s="8" t="s">
        <v>132</v>
      </c>
      <c r="F128" s="9" t="s">
        <v>50</v>
      </c>
      <c r="G128" s="6">
        <v>2006</v>
      </c>
      <c r="H128" s="139">
        <v>7220</v>
      </c>
      <c r="I128" s="160" t="str">
        <f>VLOOKUP(J128,'mmap initial'!B:D,2,TRUE)</f>
        <v>156818.</v>
      </c>
      <c r="J128" s="161" t="str">
        <f>VLOOKUP(C128,mmap!B:D,2,TRUE)</f>
        <v>782 Tulipan  XIX - 3</v>
      </c>
      <c r="K128" s="162">
        <f>VLOOKUP(J128,'mmap initial'!B:D,3,TRUE)</f>
        <v>7220</v>
      </c>
      <c r="L128" s="163">
        <f t="shared" si="2"/>
        <v>0</v>
      </c>
      <c r="M128" s="164">
        <f>VLOOKUP(B128,Table1[],1,TRUE)</f>
        <v>156818</v>
      </c>
      <c r="N128" s="165" t="str">
        <f>VLOOKUP(B128,Table1[],2,TRUE)</f>
        <v>8.23.07</v>
      </c>
      <c r="O128" s="166" t="str">
        <f>VLOOKUP(B128,Table1[],5,TRUE)</f>
        <v xml:space="preserve"> 782 Tulipan XIX - 3 /  T 19 - 3F</v>
      </c>
      <c r="P128" s="166" t="str">
        <f>VLOOKUP(B128,Table1[],9,TRUE)</f>
        <v>Tara: România; Judet: BRAŞOV; -;   -; Nr: -;</v>
      </c>
      <c r="Q128" s="165">
        <f>VLOOKUP(B128,Table1[],10,TRUE)</f>
        <v>2006</v>
      </c>
      <c r="R128" s="167">
        <f>VLOOKUP(B128,Table1[],11,TRUE)</f>
        <v>7220</v>
      </c>
      <c r="S128" s="165" t="str">
        <f>VLOOKUP(B128,Table1[],14,TRUE)</f>
        <v>Hg 127/03.04.2012;OUG.1 din 04/01/2017;OUG.68 din 06/11/2019</v>
      </c>
      <c r="T128" s="165" t="str">
        <f>VLOOKUP(B128,Table1[],13,TRUE)</f>
        <v>in administrare</v>
      </c>
      <c r="U128" s="165" t="str">
        <f>VLOOKUP(B128,Table1[],15,TRUE)</f>
        <v>mobil</v>
      </c>
      <c r="V128" s="165" t="str">
        <f>VLOOKUP(B128,Table1[],16,TRUE)</f>
        <v>Sex: I. M; anul nasterii:2003; locatia de baza:H Sambata de Jos</v>
      </c>
      <c r="W128" s="207">
        <v>2003</v>
      </c>
      <c r="X128" s="208" t="s">
        <v>19473</v>
      </c>
      <c r="Y128" s="208" t="s">
        <v>19629</v>
      </c>
      <c r="Z128" s="209" t="s">
        <v>19493</v>
      </c>
      <c r="AB128" s="168" t="str">
        <f t="shared" si="3"/>
        <v>Tara: România; Judet: BRAŞOV; -;   -; Nr: -;</v>
      </c>
      <c r="AD128" s="149">
        <f>Table6[[#This Row],[Valoare de inventar]]-Table6[[#This Row],[Valore IC]]</f>
        <v>0</v>
      </c>
    </row>
    <row r="129" spans="1:30" ht="51" x14ac:dyDescent="0.2">
      <c r="A129" s="5">
        <v>122</v>
      </c>
      <c r="B129" s="6">
        <v>156825</v>
      </c>
      <c r="C129" s="6">
        <v>156825</v>
      </c>
      <c r="D129" s="6" t="s">
        <v>40</v>
      </c>
      <c r="E129" s="8" t="s">
        <v>133</v>
      </c>
      <c r="F129" s="9" t="s">
        <v>50</v>
      </c>
      <c r="G129" s="6">
        <v>2006</v>
      </c>
      <c r="H129" s="139">
        <v>7400</v>
      </c>
      <c r="I129" s="160" t="str">
        <f>VLOOKUP(J129,'mmap initial'!B:D,2,TRUE)</f>
        <v>156825.</v>
      </c>
      <c r="J129" s="161" t="str">
        <f>VLOOKUP(C129,mmap!B:D,2,TRUE)</f>
        <v>Maestoso  XLIV - 3</v>
      </c>
      <c r="K129" s="162">
        <f>VLOOKUP(J129,'mmap initial'!B:D,3,TRUE)</f>
        <v>7400</v>
      </c>
      <c r="L129" s="163">
        <f t="shared" si="2"/>
        <v>0</v>
      </c>
      <c r="M129" s="164">
        <f>VLOOKUP(B129,Table1[],1,TRUE)</f>
        <v>156825</v>
      </c>
      <c r="N129" s="165" t="str">
        <f>VLOOKUP(B129,Table1[],2,TRUE)</f>
        <v>8.23.07</v>
      </c>
      <c r="O129" s="166" t="str">
        <f>VLOOKUP(B129,Table1[],5,TRUE)</f>
        <v xml:space="preserve"> Maestoso XLIV - 3/ M 44 - 3 F</v>
      </c>
      <c r="P129" s="166" t="str">
        <f>VLOOKUP(B129,Table1[],9,TRUE)</f>
        <v>Tara: România; Judet: BRAŞOV; -;   -; Nr: -;</v>
      </c>
      <c r="Q129" s="165">
        <f>VLOOKUP(B129,Table1[],10,TRUE)</f>
        <v>2006</v>
      </c>
      <c r="R129" s="167">
        <f>VLOOKUP(B129,Table1[],11,TRUE)</f>
        <v>7400</v>
      </c>
      <c r="S129" s="165" t="str">
        <f>VLOOKUP(B129,Table1[],14,TRUE)</f>
        <v>Hg 127/03.04.2012;OUG.1 din 04/01/2017;OUG.68 din 06/11/2019</v>
      </c>
      <c r="T129" s="165" t="str">
        <f>VLOOKUP(B129,Table1[],13,TRUE)</f>
        <v>in administrare</v>
      </c>
      <c r="U129" s="165" t="str">
        <f>VLOOKUP(B129,Table1[],15,TRUE)</f>
        <v>mobil</v>
      </c>
      <c r="V129" s="165" t="str">
        <f>VLOOKUP(B129,Table1[],16,TRUE)</f>
        <v>Sex: A.M.P; anul nasterii:2003; locatia de baza:H Sambata de Jos</v>
      </c>
      <c r="W129" s="207">
        <v>2003</v>
      </c>
      <c r="X129" s="208" t="s">
        <v>19471</v>
      </c>
      <c r="Y129" s="208" t="s">
        <v>19630</v>
      </c>
      <c r="Z129" s="209" t="s">
        <v>19493</v>
      </c>
      <c r="AB129" s="168" t="str">
        <f t="shared" si="3"/>
        <v>Tara: România; Judet: BRAŞOV; -;   -; Nr: -;</v>
      </c>
      <c r="AD129" s="149">
        <f>Table6[[#This Row],[Valoare de inventar]]-Table6[[#This Row],[Valore IC]]</f>
        <v>0</v>
      </c>
    </row>
    <row r="130" spans="1:30" ht="51" x14ac:dyDescent="0.2">
      <c r="A130" s="5">
        <v>123</v>
      </c>
      <c r="B130" s="6">
        <v>156853</v>
      </c>
      <c r="C130" s="6">
        <v>156853</v>
      </c>
      <c r="D130" s="6" t="s">
        <v>40</v>
      </c>
      <c r="E130" s="8" t="s">
        <v>134</v>
      </c>
      <c r="F130" s="9" t="s">
        <v>50</v>
      </c>
      <c r="G130" s="6">
        <v>2009</v>
      </c>
      <c r="H130" s="139">
        <v>9400</v>
      </c>
      <c r="I130" s="160" t="str">
        <f>VLOOKUP(J130,'mmap initial'!B:D,2,TRUE)</f>
        <v>156853.</v>
      </c>
      <c r="J130" s="161" t="str">
        <f>VLOOKUP(C130,mmap!B:D,2,TRUE)</f>
        <v>924 Favory XXXV - 58</v>
      </c>
      <c r="K130" s="162">
        <f>VLOOKUP(J130,'mmap initial'!B:D,3,TRUE)</f>
        <v>9400</v>
      </c>
      <c r="L130" s="163">
        <f t="shared" si="2"/>
        <v>0</v>
      </c>
      <c r="M130" s="164">
        <f>VLOOKUP(B130,Table1[],1,TRUE)</f>
        <v>156853</v>
      </c>
      <c r="N130" s="165" t="str">
        <f>VLOOKUP(B130,Table1[],2,TRUE)</f>
        <v>8.23.07</v>
      </c>
      <c r="O130" s="166" t="str">
        <f>VLOOKUP(B130,Table1[],5,TRUE)</f>
        <v xml:space="preserve"> Favory XXXV-58 / F 35-58F</v>
      </c>
      <c r="P130" s="166" t="str">
        <f>VLOOKUP(B130,Table1[],9,TRUE)</f>
        <v>Tara: România; Judet: BRAŞOV; -;   -; Nr: -;</v>
      </c>
      <c r="Q130" s="165">
        <f>VLOOKUP(B130,Table1[],10,TRUE)</f>
        <v>2009</v>
      </c>
      <c r="R130" s="167">
        <f>VLOOKUP(B130,Table1[],11,TRUE)</f>
        <v>9400</v>
      </c>
      <c r="S130" s="165" t="str">
        <f>VLOOKUP(B130,Table1[],14,TRUE)</f>
        <v>Hg 127/03.04.2012;OUG.1 din 04/01/2017;OUG.68 din 06/11/2019</v>
      </c>
      <c r="T130" s="165" t="str">
        <f>VLOOKUP(B130,Table1[],13,TRUE)</f>
        <v>in administrare</v>
      </c>
      <c r="U130" s="165" t="str">
        <f>VLOOKUP(B130,Table1[],15,TRUE)</f>
        <v>mobil</v>
      </c>
      <c r="V130" s="247" t="str">
        <f>VLOOKUP(B130,Table1[],16,TRUE)</f>
        <v>Sex: I. M; anul nasterii:2006; locatia de baza:H Sambata de Jos</v>
      </c>
      <c r="W130" s="270">
        <v>2005</v>
      </c>
      <c r="X130" s="208" t="s">
        <v>19473</v>
      </c>
      <c r="Y130" s="208" t="s">
        <v>19631</v>
      </c>
      <c r="Z130" s="209" t="s">
        <v>19493</v>
      </c>
      <c r="AB130" s="168" t="str">
        <f t="shared" si="3"/>
        <v>Tara: România; Judet: BRAŞOV; -;   -; Nr: -;</v>
      </c>
      <c r="AD130" s="149">
        <f>Table6[[#This Row],[Valoare de inventar]]-Table6[[#This Row],[Valore IC]]</f>
        <v>0</v>
      </c>
    </row>
    <row r="131" spans="1:30" ht="51" x14ac:dyDescent="0.2">
      <c r="A131" s="5">
        <v>124</v>
      </c>
      <c r="B131" s="6">
        <v>156855</v>
      </c>
      <c r="C131" s="6">
        <v>156855</v>
      </c>
      <c r="D131" s="6" t="s">
        <v>40</v>
      </c>
      <c r="E131" s="8" t="s">
        <v>135</v>
      </c>
      <c r="F131" s="9" t="s">
        <v>50</v>
      </c>
      <c r="G131" s="6">
        <v>2009</v>
      </c>
      <c r="H131" s="139">
        <v>10300</v>
      </c>
      <c r="I131" s="160" t="str">
        <f>VLOOKUP(J131,'mmap initial'!B:D,2,TRUE)</f>
        <v>156855.</v>
      </c>
      <c r="J131" s="161" t="str">
        <f>VLOOKUP(C131,mmap!B:D,2,TRUE)</f>
        <v>926 Favory  XXXV - 60</v>
      </c>
      <c r="K131" s="162">
        <f>VLOOKUP(J131,'mmap initial'!B:D,3,TRUE)</f>
        <v>10300</v>
      </c>
      <c r="L131" s="163">
        <f t="shared" si="2"/>
        <v>0</v>
      </c>
      <c r="M131" s="164">
        <f>VLOOKUP(B131,Table1[],1,TRUE)</f>
        <v>156855</v>
      </c>
      <c r="N131" s="165" t="str">
        <f>VLOOKUP(B131,Table1[],2,TRUE)</f>
        <v>8.23.07</v>
      </c>
      <c r="O131" s="166" t="str">
        <f>VLOOKUP(B131,Table1[],5,TRUE)</f>
        <v xml:space="preserve"> Favory XXXV-60 / F 35-60F</v>
      </c>
      <c r="P131" s="166" t="str">
        <f>VLOOKUP(B131,Table1[],9,TRUE)</f>
        <v>Tara: România; Judet: BRAŞOV; -;   -; Nr: -;</v>
      </c>
      <c r="Q131" s="165">
        <f>VLOOKUP(B131,Table1[],10,TRUE)</f>
        <v>2009</v>
      </c>
      <c r="R131" s="167">
        <f>VLOOKUP(B131,Table1[],11,TRUE)</f>
        <v>10300</v>
      </c>
      <c r="S131" s="165" t="str">
        <f>VLOOKUP(B131,Table1[],14,TRUE)</f>
        <v>Hg 127/03.04.2012;OUG.1 din 04/01/2017;OUG.68 din 06/11/2019</v>
      </c>
      <c r="T131" s="165" t="str">
        <f>VLOOKUP(B131,Table1[],13,TRUE)</f>
        <v>in administrare</v>
      </c>
      <c r="U131" s="165" t="str">
        <f>VLOOKUP(B131,Table1[],15,TRUE)</f>
        <v>mobil</v>
      </c>
      <c r="V131" s="165" t="str">
        <f>VLOOKUP(B131,Table1[],16,TRUE)</f>
        <v>Sex: I. M; anul nasterii:2006; locatia de baza:H Sambata de Jos</v>
      </c>
      <c r="W131" s="207">
        <v>2006</v>
      </c>
      <c r="X131" s="208" t="s">
        <v>19473</v>
      </c>
      <c r="Y131" s="208" t="s">
        <v>19632</v>
      </c>
      <c r="Z131" s="209" t="s">
        <v>19493</v>
      </c>
      <c r="AB131" s="168" t="str">
        <f t="shared" si="3"/>
        <v>Tara: România; Judet: BRAŞOV; -;   -; Nr: -;</v>
      </c>
      <c r="AD131" s="149">
        <f>Table6[[#This Row],[Valoare de inventar]]-Table6[[#This Row],[Valore IC]]</f>
        <v>0</v>
      </c>
    </row>
    <row r="132" spans="1:30" ht="51" x14ac:dyDescent="0.2">
      <c r="A132" s="5">
        <v>125</v>
      </c>
      <c r="B132" s="6">
        <v>156881</v>
      </c>
      <c r="C132" s="6">
        <v>156881</v>
      </c>
      <c r="D132" s="6" t="s">
        <v>40</v>
      </c>
      <c r="E132" s="8" t="s">
        <v>136</v>
      </c>
      <c r="F132" s="9" t="s">
        <v>50</v>
      </c>
      <c r="G132" s="6">
        <v>2010</v>
      </c>
      <c r="H132" s="139">
        <v>10300</v>
      </c>
      <c r="I132" s="160" t="str">
        <f>VLOOKUP(J132,'mmap initial'!B:D,2,TRUE)</f>
        <v>156881.</v>
      </c>
      <c r="J132" s="161" t="str">
        <f>VLOOKUP(C132,mmap!B:D,2,TRUE)</f>
        <v>939 Neapolitano  XXXII - 6</v>
      </c>
      <c r="K132" s="162">
        <f>VLOOKUP(J132,'mmap initial'!B:D,3,TRUE)</f>
        <v>10300</v>
      </c>
      <c r="L132" s="163">
        <f t="shared" si="2"/>
        <v>0</v>
      </c>
      <c r="M132" s="164">
        <f>VLOOKUP(B132,Table1[],1,TRUE)</f>
        <v>156881</v>
      </c>
      <c r="N132" s="165" t="str">
        <f>VLOOKUP(B132,Table1[],2,TRUE)</f>
        <v>8.23.07</v>
      </c>
      <c r="O132" s="166" t="str">
        <f>VLOOKUP(B132,Table1[],5,TRUE)</f>
        <v xml:space="preserve"> Neapolitano XXXII-6/N 32-6F</v>
      </c>
      <c r="P132" s="166" t="str">
        <f>VLOOKUP(B132,Table1[],9,TRUE)</f>
        <v>Tara: România; Judet: BRAŞOV; -;   -; Nr: -;</v>
      </c>
      <c r="Q132" s="165">
        <f>VLOOKUP(B132,Table1[],10,TRUE)</f>
        <v>2010</v>
      </c>
      <c r="R132" s="167">
        <f>VLOOKUP(B132,Table1[],11,TRUE)</f>
        <v>10300</v>
      </c>
      <c r="S132" s="165" t="str">
        <f>VLOOKUP(B132,Table1[],14,TRUE)</f>
        <v>Hg 127/03.04.2012;OUG.1 din 04/01/2017;OUG.68 din 06/11/2019</v>
      </c>
      <c r="T132" s="165" t="str">
        <f>VLOOKUP(B132,Table1[],13,TRUE)</f>
        <v>in administrare</v>
      </c>
      <c r="U132" s="165" t="str">
        <f>VLOOKUP(B132,Table1[],15,TRUE)</f>
        <v>mobil</v>
      </c>
      <c r="V132" s="165" t="str">
        <f>VLOOKUP(B132,Table1[],16,TRUE)</f>
        <v>Sex:I.M.; anul nasterii:2007; locatia de baza:H Sambata de Jos</v>
      </c>
      <c r="W132" s="207">
        <v>2007</v>
      </c>
      <c r="X132" s="208" t="s">
        <v>19473</v>
      </c>
      <c r="Y132" s="208" t="s">
        <v>19633</v>
      </c>
      <c r="Z132" s="209" t="s">
        <v>19493</v>
      </c>
      <c r="AB132" s="168" t="str">
        <f t="shared" si="3"/>
        <v>Tara: România; Judet: BRAŞOV; -;   -; Nr: -;</v>
      </c>
      <c r="AD132" s="149">
        <f>Table6[[#This Row],[Valoare de inventar]]-Table6[[#This Row],[Valore IC]]</f>
        <v>0</v>
      </c>
    </row>
    <row r="133" spans="1:30" ht="51" x14ac:dyDescent="0.2">
      <c r="A133" s="5">
        <v>126</v>
      </c>
      <c r="B133" s="6">
        <v>157812</v>
      </c>
      <c r="C133" s="6">
        <v>157812</v>
      </c>
      <c r="D133" s="6" t="s">
        <v>40</v>
      </c>
      <c r="E133" s="8" t="s">
        <v>137</v>
      </c>
      <c r="F133" s="9" t="s">
        <v>50</v>
      </c>
      <c r="G133" s="6">
        <v>2011</v>
      </c>
      <c r="H133" s="139">
        <v>9400</v>
      </c>
      <c r="I133" s="160" t="str">
        <f>VLOOKUP(J133,'mmap initial'!B:D,2,TRUE)</f>
        <v>157812.</v>
      </c>
      <c r="J133" s="161" t="str">
        <f>VLOOKUP(C133,mmap!B:D,2,TRUE)</f>
        <v>946 Favory XXXV - 37</v>
      </c>
      <c r="K133" s="162">
        <f>VLOOKUP(J133,'mmap initial'!B:D,3,TRUE)</f>
        <v>9400</v>
      </c>
      <c r="L133" s="163">
        <f t="shared" si="2"/>
        <v>0</v>
      </c>
      <c r="M133" s="164">
        <f>VLOOKUP(B133,Table1[],1,TRUE)</f>
        <v>157812</v>
      </c>
      <c r="N133" s="165" t="str">
        <f>VLOOKUP(B133,Table1[],2,TRUE)</f>
        <v>8.23.07</v>
      </c>
      <c r="O133" s="166" t="str">
        <f>VLOOKUP(B133,Table1[],5,TRUE)</f>
        <v xml:space="preserve"> Favory XXXV - 37 ( F 35 / 37 F )</v>
      </c>
      <c r="P133" s="166" t="str">
        <f>VLOOKUP(B133,Table1[],9,TRUE)</f>
        <v>Tara: România; Judet: BRAŞOV; -;   -; Nr: -;</v>
      </c>
      <c r="Q133" s="165">
        <f>VLOOKUP(B133,Table1[],10,TRUE)</f>
        <v>2011</v>
      </c>
      <c r="R133" s="167">
        <f>VLOOKUP(B133,Table1[],11,TRUE)</f>
        <v>9400</v>
      </c>
      <c r="S133" s="165" t="str">
        <f>VLOOKUP(B133,Table1[],14,TRUE)</f>
        <v>Hg 803/31.07.2012;OUG.1 din 04/01/2017;OUG.68 din 06/11/2019</v>
      </c>
      <c r="T133" s="165" t="str">
        <f>VLOOKUP(B133,Table1[],13,TRUE)</f>
        <v>in administrare</v>
      </c>
      <c r="U133" s="165" t="str">
        <f>VLOOKUP(B133,Table1[],15,TRUE)</f>
        <v>mobil</v>
      </c>
      <c r="V133" s="165" t="str">
        <f>VLOOKUP(B133,Table1[],16,TRUE)</f>
        <v>Sex:I.M.;  anul nasterii:2002; locatia de baza:H Sambata de Jos</v>
      </c>
      <c r="W133" s="207">
        <v>2002</v>
      </c>
      <c r="X133" s="208" t="s">
        <v>19473</v>
      </c>
      <c r="Y133" s="208" t="s">
        <v>19634</v>
      </c>
      <c r="Z133" s="209" t="s">
        <v>19493</v>
      </c>
      <c r="AB133" s="168" t="str">
        <f t="shared" si="3"/>
        <v>Tara: România; Judet: BRAŞOV; -;   -; Nr: -;</v>
      </c>
      <c r="AD133" s="149">
        <f>Table6[[#This Row],[Valoare de inventar]]-Table6[[#This Row],[Valore IC]]</f>
        <v>0</v>
      </c>
    </row>
    <row r="134" spans="1:30" ht="34.5" customHeight="1" thickBot="1" x14ac:dyDescent="0.25">
      <c r="A134" s="185">
        <v>127</v>
      </c>
      <c r="B134" s="186" t="s">
        <v>45</v>
      </c>
      <c r="C134" s="186">
        <v>455</v>
      </c>
      <c r="D134" s="186" t="s">
        <v>40</v>
      </c>
      <c r="E134" s="187" t="s">
        <v>138</v>
      </c>
      <c r="F134" s="188" t="s">
        <v>50</v>
      </c>
      <c r="G134" s="186">
        <v>2019</v>
      </c>
      <c r="H134" s="189">
        <v>10000</v>
      </c>
      <c r="I134" s="190" t="str">
        <f>VLOOKUP(J134,'mmap initial'!B:D,2,TRUE)</f>
        <v>455</v>
      </c>
      <c r="J134" s="191" t="str">
        <f>VLOOKUP(C134,mmap!B:D,2,TRUE)</f>
        <v>FAVORY XXXVII - 25, 2016, M , F 37 - 25 F, SAMBATA DE JOS</v>
      </c>
      <c r="K134" s="192">
        <f>VLOOKUP(J134,'mmap initial'!B:D,3,TRUE)</f>
        <v>10000</v>
      </c>
      <c r="L134" s="193">
        <f t="shared" si="2"/>
        <v>0</v>
      </c>
      <c r="M134" s="194"/>
      <c r="N134" s="195"/>
      <c r="O134" s="196"/>
      <c r="P134" s="196"/>
      <c r="Q134" s="195"/>
      <c r="R134" s="197"/>
      <c r="S134" s="195"/>
      <c r="T134" s="195"/>
      <c r="U134" s="195"/>
      <c r="V134" s="195"/>
      <c r="W134" s="210"/>
      <c r="X134" s="211"/>
      <c r="Y134" s="211"/>
      <c r="Z134" s="209" t="s">
        <v>19493</v>
      </c>
      <c r="AB134" s="171">
        <f t="shared" si="3"/>
        <v>0</v>
      </c>
      <c r="AD134" s="149">
        <f>Table6[[#This Row],[Valoare de inventar]]-Table6[[#This Row],[Valore IC]]</f>
        <v>10000</v>
      </c>
    </row>
    <row r="135" spans="1:30" x14ac:dyDescent="0.2">
      <c r="A135" s="142"/>
      <c r="B135" s="142"/>
      <c r="C135" s="142"/>
      <c r="D135" s="142"/>
      <c r="E135" s="145" t="s">
        <v>171</v>
      </c>
      <c r="F135" s="142"/>
      <c r="G135" s="142"/>
      <c r="H135" s="146">
        <f>SUM(H8:H134)</f>
        <v>1135295</v>
      </c>
      <c r="K135" s="146">
        <f>SUM(K8:K134)</f>
        <v>1136095</v>
      </c>
      <c r="R135" s="146">
        <f>SUM(R8:R134)</f>
        <v>864434</v>
      </c>
    </row>
    <row r="137" spans="1:30" ht="13.5" thickBot="1" x14ac:dyDescent="0.25"/>
    <row r="138" spans="1:30" x14ac:dyDescent="0.2">
      <c r="D138" s="520" t="s">
        <v>19696</v>
      </c>
      <c r="E138" s="351" t="s">
        <v>19695</v>
      </c>
      <c r="F138" s="352"/>
      <c r="G138" s="352"/>
      <c r="H138" s="353">
        <f>'fara FN'!H135</f>
        <v>866735</v>
      </c>
      <c r="I138" s="352"/>
      <c r="J138" s="354"/>
      <c r="K138" s="353">
        <f>'fara FN'!K135</f>
        <v>866935</v>
      </c>
      <c r="L138" s="352"/>
      <c r="M138" s="355"/>
      <c r="N138" s="355"/>
      <c r="O138" s="352"/>
      <c r="P138" s="352"/>
      <c r="Q138" s="355"/>
      <c r="R138" s="356">
        <f>'fara FN'!R135</f>
        <v>864434</v>
      </c>
    </row>
    <row r="139" spans="1:30" ht="13.5" thickBot="1" x14ac:dyDescent="0.25">
      <c r="D139" s="520"/>
      <c r="E139" s="357" t="s">
        <v>45</v>
      </c>
      <c r="F139" s="358"/>
      <c r="G139" s="358"/>
      <c r="H139" s="359">
        <f>FN!H135</f>
        <v>268560</v>
      </c>
      <c r="I139" s="358"/>
      <c r="J139" s="360"/>
      <c r="K139" s="359">
        <f>FN!K135</f>
        <v>269160</v>
      </c>
      <c r="L139" s="358"/>
      <c r="M139" s="361"/>
      <c r="N139" s="361"/>
      <c r="O139" s="358"/>
      <c r="P139" s="358"/>
      <c r="Q139" s="361"/>
      <c r="R139" s="362">
        <f>FN!R135</f>
        <v>0</v>
      </c>
    </row>
    <row r="140" spans="1:30" ht="13.5" thickBot="1" x14ac:dyDescent="0.25">
      <c r="D140" s="520"/>
      <c r="E140" s="363" t="s">
        <v>171</v>
      </c>
      <c r="F140" s="364"/>
      <c r="G140" s="364"/>
      <c r="H140" s="365">
        <f>H138+H139</f>
        <v>1135295</v>
      </c>
      <c r="I140" s="364"/>
      <c r="J140" s="366"/>
      <c r="K140" s="365">
        <f>K138+K139</f>
        <v>1136095</v>
      </c>
      <c r="L140" s="364"/>
      <c r="M140" s="317"/>
      <c r="N140" s="317"/>
      <c r="O140" s="364"/>
      <c r="P140" s="364"/>
      <c r="Q140" s="317"/>
      <c r="R140" s="367">
        <f>R138+R139</f>
        <v>864434</v>
      </c>
    </row>
  </sheetData>
  <autoFilter ref="AB7:AC134" xr:uid="{B5C9FCFB-9B48-47FF-ADE3-AE7529FAEB05}"/>
  <mergeCells count="4">
    <mergeCell ref="A2:B2"/>
    <mergeCell ref="A3:H3"/>
    <mergeCell ref="A4:H4"/>
    <mergeCell ref="D138:D140"/>
  </mergeCells>
  <phoneticPr fontId="16" type="noConversion"/>
  <pageMargins left="0.2" right="0.2" top="0.25" bottom="0.25" header="0.3" footer="0.3"/>
  <pageSetup paperSize="8" scale="52" fitToHeight="0" orientation="landscape" r:id="rId1"/>
  <colBreaks count="1" manualBreakCount="1">
    <brk id="12" max="1048575" man="1"/>
  </colBreaks>
  <ignoredErrors>
    <ignoredError sqref="J9"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81A11-7FD8-4E6D-AD9B-AF8C9E8FFE2E}">
  <dimension ref="A1:AD135"/>
  <sheetViews>
    <sheetView topLeftCell="A133" workbookViewId="0">
      <selection activeCell="K15" sqref="K15"/>
    </sheetView>
  </sheetViews>
  <sheetFormatPr defaultRowHeight="15" x14ac:dyDescent="0.25"/>
  <cols>
    <col min="1" max="1" width="6.7109375" customWidth="1"/>
    <col min="5" max="5" width="22.85546875" customWidth="1"/>
    <col min="10" max="10" width="31.85546875" customWidth="1"/>
    <col min="15" max="15" width="23.28515625" customWidth="1"/>
    <col min="16" max="16" width="22" customWidth="1"/>
    <col min="19" max="19" width="19.85546875" customWidth="1"/>
    <col min="22" max="22" width="25.28515625" customWidth="1"/>
    <col min="28" max="28" width="9.140625" customWidth="1"/>
  </cols>
  <sheetData>
    <row r="1" spans="1:30" x14ac:dyDescent="0.25">
      <c r="A1" s="1" t="s">
        <v>0</v>
      </c>
      <c r="B1" s="259"/>
      <c r="C1" s="2"/>
      <c r="D1" s="259"/>
      <c r="E1" s="259"/>
      <c r="F1" s="3"/>
      <c r="G1" s="3"/>
      <c r="H1" s="69"/>
      <c r="I1" s="147"/>
      <c r="J1" s="148"/>
      <c r="K1" s="147"/>
      <c r="L1" s="147"/>
      <c r="M1" s="130"/>
      <c r="N1" s="130"/>
      <c r="O1" s="147"/>
      <c r="P1" s="147"/>
      <c r="Q1" s="130"/>
      <c r="R1" s="149"/>
      <c r="S1" s="130"/>
      <c r="T1" s="130"/>
      <c r="U1" s="130"/>
      <c r="V1" s="130"/>
      <c r="W1" s="150"/>
      <c r="X1" s="150"/>
      <c r="Y1" s="173"/>
      <c r="Z1" s="172"/>
      <c r="AA1" s="147"/>
      <c r="AB1" s="147"/>
      <c r="AC1" s="147"/>
      <c r="AD1" s="147"/>
    </row>
    <row r="2" spans="1:30" x14ac:dyDescent="0.25">
      <c r="A2" s="502"/>
      <c r="B2" s="502"/>
      <c r="C2" s="2"/>
      <c r="D2" s="259"/>
      <c r="E2" s="259"/>
      <c r="F2" s="3"/>
      <c r="G2" s="3"/>
      <c r="H2" s="69" t="s">
        <v>174</v>
      </c>
      <c r="I2" s="147"/>
      <c r="J2" s="148"/>
      <c r="K2" s="147"/>
      <c r="L2" s="147"/>
      <c r="M2" s="130"/>
      <c r="N2" s="130"/>
      <c r="O2" s="147"/>
      <c r="P2" s="147"/>
      <c r="Q2" s="130"/>
      <c r="R2" s="149"/>
      <c r="S2" s="130"/>
      <c r="T2" s="130"/>
      <c r="U2" s="130"/>
      <c r="V2" s="130"/>
      <c r="W2" s="150"/>
      <c r="X2" s="150"/>
      <c r="Y2" s="173"/>
      <c r="Z2" s="172"/>
      <c r="AA2" s="147"/>
      <c r="AB2" s="147"/>
      <c r="AC2" s="147"/>
      <c r="AD2" s="147"/>
    </row>
    <row r="3" spans="1:30" x14ac:dyDescent="0.25">
      <c r="A3" s="503" t="s">
        <v>1</v>
      </c>
      <c r="B3" s="503"/>
      <c r="C3" s="503"/>
      <c r="D3" s="503"/>
      <c r="E3" s="503"/>
      <c r="F3" s="503"/>
      <c r="G3" s="503"/>
      <c r="H3" s="503"/>
      <c r="I3" s="147"/>
      <c r="J3" s="148"/>
      <c r="K3" s="147"/>
      <c r="L3" s="147"/>
      <c r="M3" s="130"/>
      <c r="N3" s="130"/>
      <c r="O3" s="147"/>
      <c r="P3" s="147"/>
      <c r="Q3" s="130"/>
      <c r="R3" s="149"/>
      <c r="S3" s="130"/>
      <c r="T3" s="130"/>
      <c r="U3" s="130"/>
      <c r="V3" s="130"/>
      <c r="W3" s="150"/>
      <c r="X3" s="150"/>
      <c r="Y3" s="173"/>
      <c r="Z3" s="172"/>
      <c r="AA3" s="147"/>
      <c r="AB3" s="147"/>
      <c r="AC3" s="147"/>
      <c r="AD3" s="147"/>
    </row>
    <row r="4" spans="1:30" x14ac:dyDescent="0.25">
      <c r="A4" s="516" t="s">
        <v>19694</v>
      </c>
      <c r="B4" s="516"/>
      <c r="C4" s="516"/>
      <c r="D4" s="516"/>
      <c r="E4" s="516"/>
      <c r="F4" s="516"/>
      <c r="G4" s="516"/>
      <c r="H4" s="516"/>
      <c r="I4" s="147"/>
      <c r="J4" s="148"/>
      <c r="K4" s="147"/>
      <c r="L4" s="147"/>
      <c r="M4" s="130"/>
      <c r="N4" s="130"/>
      <c r="O4" s="147"/>
      <c r="P4" s="147"/>
      <c r="Q4" s="130"/>
      <c r="R4" s="149"/>
      <c r="S4" s="130"/>
      <c r="T4" s="130"/>
      <c r="U4" s="130"/>
      <c r="V4" s="130"/>
      <c r="W4" s="150"/>
      <c r="X4" s="150"/>
      <c r="Y4" s="173"/>
      <c r="Z4" s="172"/>
      <c r="AA4" s="147"/>
      <c r="AB4" s="147"/>
      <c r="AC4" s="147"/>
      <c r="AD4" s="147"/>
    </row>
    <row r="5" spans="1:30" x14ac:dyDescent="0.25">
      <c r="A5" s="142"/>
      <c r="B5" s="142"/>
      <c r="C5" s="142"/>
      <c r="D5" s="142"/>
      <c r="E5" s="142"/>
      <c r="F5" s="143"/>
      <c r="G5" s="142"/>
      <c r="H5" s="144"/>
      <c r="I5" s="147"/>
      <c r="J5" s="148"/>
      <c r="K5" s="147"/>
      <c r="L5" s="147"/>
      <c r="M5" s="130"/>
      <c r="N5" s="130"/>
      <c r="O5" s="147"/>
      <c r="P5" s="147"/>
      <c r="Q5" s="130"/>
      <c r="R5" s="149"/>
      <c r="S5" s="130"/>
      <c r="T5" s="130"/>
      <c r="U5" s="130"/>
      <c r="V5" s="130"/>
      <c r="W5" s="150"/>
      <c r="X5" s="150"/>
      <c r="Y5" s="173"/>
      <c r="Z5" s="172"/>
      <c r="AA5" s="147"/>
      <c r="AB5" s="147"/>
      <c r="AC5" s="147"/>
      <c r="AD5" s="147"/>
    </row>
    <row r="6" spans="1:30" ht="15.75" thickBot="1" x14ac:dyDescent="0.3">
      <c r="A6" s="142"/>
      <c r="B6" s="142"/>
      <c r="C6" s="142"/>
      <c r="D6" s="142"/>
      <c r="E6" s="142"/>
      <c r="F6" s="143"/>
      <c r="G6" s="142"/>
      <c r="H6" s="144"/>
      <c r="I6" s="147"/>
      <c r="J6" s="148"/>
      <c r="K6" s="147"/>
      <c r="L6" s="147"/>
      <c r="M6" s="130"/>
      <c r="N6" s="130"/>
      <c r="O6" s="147"/>
      <c r="P6" s="147"/>
      <c r="Q6" s="130"/>
      <c r="R6" s="149"/>
      <c r="S6" s="130"/>
      <c r="T6" s="130"/>
      <c r="U6" s="130"/>
      <c r="V6" s="130"/>
      <c r="W6" s="150"/>
      <c r="X6" s="150"/>
      <c r="Y6" s="173"/>
      <c r="Z6" s="172"/>
      <c r="AA6" s="147"/>
      <c r="AB6" s="147"/>
      <c r="AC6" s="147"/>
      <c r="AD6" s="147"/>
    </row>
    <row r="7" spans="1:30" ht="90" thickBot="1" x14ac:dyDescent="0.3">
      <c r="A7" s="328" t="s">
        <v>2</v>
      </c>
      <c r="B7" s="329" t="s">
        <v>3</v>
      </c>
      <c r="C7" s="329" t="s">
        <v>4</v>
      </c>
      <c r="D7" s="329" t="s">
        <v>19469</v>
      </c>
      <c r="E7" s="329" t="s">
        <v>6</v>
      </c>
      <c r="F7" s="329" t="s">
        <v>7</v>
      </c>
      <c r="G7" s="329" t="s">
        <v>8</v>
      </c>
      <c r="H7" s="329" t="s">
        <v>9</v>
      </c>
      <c r="I7" s="225" t="s">
        <v>19458</v>
      </c>
      <c r="J7" s="226" t="s">
        <v>19459</v>
      </c>
      <c r="K7" s="227" t="s">
        <v>19460</v>
      </c>
      <c r="L7" s="228" t="s">
        <v>19461</v>
      </c>
      <c r="M7" s="131" t="s">
        <v>19462</v>
      </c>
      <c r="N7" s="132" t="s">
        <v>180</v>
      </c>
      <c r="O7" s="133" t="s">
        <v>19463</v>
      </c>
      <c r="P7" s="134" t="s">
        <v>187</v>
      </c>
      <c r="Q7" s="134" t="s">
        <v>188</v>
      </c>
      <c r="R7" s="135" t="s">
        <v>19464</v>
      </c>
      <c r="S7" s="135" t="s">
        <v>192</v>
      </c>
      <c r="T7" s="135" t="s">
        <v>191</v>
      </c>
      <c r="U7" s="135" t="s">
        <v>193</v>
      </c>
      <c r="V7" s="135" t="s">
        <v>19663</v>
      </c>
      <c r="W7" s="229" t="s">
        <v>19465</v>
      </c>
      <c r="X7" s="230" t="s">
        <v>19466</v>
      </c>
      <c r="Y7" s="230" t="s">
        <v>19467</v>
      </c>
      <c r="Z7" s="215" t="s">
        <v>19636</v>
      </c>
      <c r="AA7" s="317"/>
      <c r="AB7" s="318" t="s">
        <v>19468</v>
      </c>
      <c r="AC7" s="319"/>
      <c r="AD7" s="320" t="s">
        <v>19635</v>
      </c>
    </row>
    <row r="8" spans="1:30" ht="63.75" x14ac:dyDescent="0.25">
      <c r="A8" s="321">
        <f>Table6[[#This Row],[Nr. crt.]]</f>
        <v>1</v>
      </c>
      <c r="B8" s="322">
        <f>Table6[[#This Row],[Nr. de inventar MFP]]</f>
        <v>164689</v>
      </c>
      <c r="C8" s="323">
        <f>IF(B8&lt;&gt;"FN",Table6[[#This Row],[Nr. de inventar RNP]],0)</f>
        <v>5504</v>
      </c>
      <c r="D8" s="322" t="str">
        <f>IF(C8&lt;&gt;"FN",Table6[[#This Row],[Cod de clasificare OMFP nr. 1718/2013]],0)</f>
        <v>8.23.07</v>
      </c>
      <c r="E8" s="324" t="str">
        <f>IF(D8&lt;&gt;"FN",Table6[[#This Row],[Denumirea ]],0)</f>
        <v>MAESTOSO XLVII-43 (M 47 / 43 HB) 642019820279788</v>
      </c>
      <c r="F8" s="322" t="str">
        <f>IF(E8&lt;&gt;"FN",Table6[[#This Row],[Județul]],0)</f>
        <v>BN</v>
      </c>
      <c r="G8" s="322">
        <f>IF(F8&lt;&gt;"FN",Table6[[#This Row],[Anul dobândirii ]],0)</f>
        <v>2015</v>
      </c>
      <c r="H8" s="325">
        <f>IF(G8&lt;&gt;"FN",Table6[[#This Row],[Valoare de inventar]],0)</f>
        <v>10000</v>
      </c>
      <c r="I8" s="151" t="str">
        <f>IF(H8&lt;&gt;"FN",Table6[[#This Row],[Nr Inventar MMAP]],0)</f>
        <v>5504.</v>
      </c>
      <c r="J8" s="152" t="str">
        <f>IF(I8&lt;&gt;"FN",Table6[[#This Row],[Denumire MMAP]],0)</f>
        <v>MAESTOSO XLVII-43</v>
      </c>
      <c r="K8" s="153">
        <f>IF(J8&lt;&gt;"FN",Table6[[#This Row],[Valore MMAP]],0)</f>
        <v>10000</v>
      </c>
      <c r="L8" s="154">
        <f>IF(K8&lt;&gt;"FN",Table6[[#This Row],[diferenta valorica]],0)</f>
        <v>0</v>
      </c>
      <c r="M8" s="155">
        <f>IF(L8&lt;&gt;"FN",Table6[[#This Row],[Număr inventar ]],0)</f>
        <v>164689</v>
      </c>
      <c r="N8" s="156" t="str">
        <f>IF(M8&lt;&gt;"FN",Table6[[#This Row],[COD_DE_CLASIFICARE]],0)</f>
        <v>8.23.07</v>
      </c>
      <c r="O8" s="157" t="str">
        <f>IF(N8&lt;&gt;"FN",Table6[[#This Row],[Denumire IC]],0)</f>
        <v xml:space="preserve">Maestoso XLVII-43   (M 47 / 43 HB) 642019820279788
</v>
      </c>
      <c r="P8" s="157" t="str">
        <f>IF(O8&lt;&gt;"FN",Table6[[#This Row],[ADRESA]],0)</f>
        <v>Tara: România; Judet: BISTRIŢA-NĂSĂUD; -;   -; Nr: 45; Beclean pe Someş, str. Bistriţei</v>
      </c>
      <c r="Q8" s="156">
        <f>IF(P8&lt;&gt;"FN",Table6[[#This Row],[ANUL_DOBANDIRII]],0)</f>
        <v>2015</v>
      </c>
      <c r="R8" s="158">
        <f>IF(Q8&lt;&gt;"FN",Table6[[#This Row],[Valore IC]],0)</f>
        <v>10000</v>
      </c>
      <c r="S8" s="156" t="str">
        <f>IF(R8&lt;&gt;"FN",Table6[[#This Row],[BAZA_LEGALA]],0)</f>
        <v>HG. 118/27.02.2019;OUG.68 din 06/11/2019</v>
      </c>
      <c r="T8" s="156" t="str">
        <f>IF(S8&lt;&gt;"FN",Table6[[#This Row],[SITUATIE_JURIDICA]],0)</f>
        <v>in administrare</v>
      </c>
      <c r="U8" s="156" t="str">
        <f>IF(T8&lt;&gt;"FN",Table6[[#This Row],[BUN]],0)</f>
        <v>mobil</v>
      </c>
      <c r="V8" s="269" t="str">
        <f>IF(U8&lt;&gt;"FN",Table6[[#This Row],[Column1]],0)</f>
        <v xml:space="preserve"> Anul naşterii=2011 ;Sexul=armăsar montă publică ;Dangale=M 47 / 43 HB ;Microcip=642019820279788 ;Locaţia de bază=H.Beclean ;</v>
      </c>
      <c r="W8" s="323">
        <f>IF(V8&lt;&gt;"FN",Table6[[#This Row],[Anul nașterii:]],0)</f>
        <v>2011</v>
      </c>
      <c r="X8" s="326" t="str">
        <f>IF(W8&lt;&gt;"FN",Table6[[#This Row],[sex:]],0)</f>
        <v>Armăsar de Montă Publică</v>
      </c>
      <c r="Y8" s="326" t="str">
        <f>IF(X8&lt;&gt;"FN",Table6[[#This Row],[dangale / microcip]],0)</f>
        <v>M47 / 43HB / 642019820279788</v>
      </c>
      <c r="Z8" s="327" t="str">
        <f>IF(Y8&lt;&gt;"FN",Table6[[#This Row],[Locaţia de bază- depozit de armăsari (D) sau Herghelia (H)]],0)</f>
        <v>Herghelia Beclean</v>
      </c>
      <c r="AA8">
        <f>Table6[[#This Row],[Nr. crt.]]</f>
        <v>1</v>
      </c>
      <c r="AB8">
        <f>Table6[[#This Row],[Nr. de inventar MFP]]</f>
        <v>164689</v>
      </c>
      <c r="AC8">
        <f>Table6[[#This Row],[Nr. de inventar RNP]]</f>
        <v>5504</v>
      </c>
      <c r="AD8" t="str">
        <f>Table6[[#This Row],[Cod de clasificare OMFP nr. 1718/2013]]</f>
        <v>8.23.07</v>
      </c>
    </row>
    <row r="9" spans="1:30" ht="39" thickBot="1" x14ac:dyDescent="0.3">
      <c r="A9" s="330">
        <f>Table6[[#This Row],[Nr. crt.]]</f>
        <v>2</v>
      </c>
      <c r="B9" s="331">
        <f>Table6[[#This Row],[Nr. de inventar MFP]]</f>
        <v>148704</v>
      </c>
      <c r="C9" s="332">
        <f>IF(B9&lt;&gt;"FN",Table6[[#This Row],[Nr. de inventar RNP]],0)</f>
        <v>512846</v>
      </c>
      <c r="D9" s="331" t="str">
        <f>IF(C9&lt;&gt;"FN",Table6[[#This Row],[Cod de clasificare OMFP nr. 1718/2013]],0)</f>
        <v>8.23.11</v>
      </c>
      <c r="E9" s="333" t="str">
        <f>IF(D9&lt;&gt;"FN",Table6[[#This Row],[Denumirea ]],0)</f>
        <v>ARMASAR MONTA PUBLICA DEP.PG.5 CARLOS</v>
      </c>
      <c r="F9" s="331" t="str">
        <f>IF(E9&lt;&gt;"FN",Table6[[#This Row],[Județul]],0)</f>
        <v>BZ</v>
      </c>
      <c r="G9" s="331">
        <f>IF(F9&lt;&gt;"FN",Table6[[#This Row],[Anul dobândirii ]],0)</f>
        <v>2003</v>
      </c>
      <c r="H9" s="334">
        <f>IF(G9&lt;&gt;"FN",Table6[[#This Row],[Valoare de inventar]],0)</f>
        <v>7600</v>
      </c>
      <c r="I9" s="160" t="str">
        <f>IF(H9&lt;&gt;"FN",Table6[[#This Row],[Nr Inventar MMAP]],0)</f>
        <v>148704.</v>
      </c>
      <c r="J9" s="161" t="str">
        <f>IF(I9&lt;&gt;"FN",Table6[[#This Row],[Denumire MMAP]],0)</f>
        <v>ARMASAR MONTA PUBLICA DEP.PG.5 CARLOS</v>
      </c>
      <c r="K9" s="162">
        <f>IF(J9&lt;&gt;"FN",Table6[[#This Row],[Valore MMAP]],0)</f>
        <v>7600</v>
      </c>
      <c r="L9" s="163">
        <f>IF(K9&lt;&gt;"FN",Table6[[#This Row],[diferenta valorica]],0)</f>
        <v>0</v>
      </c>
      <c r="M9" s="164">
        <f>IF(L9&lt;&gt;"FN",Table6[[#This Row],[Număr inventar ]],0)</f>
        <v>148704</v>
      </c>
      <c r="N9" s="165" t="str">
        <f>IF(M9&lt;&gt;"FN",Table6[[#This Row],[COD_DE_CLASIFICARE]],0)</f>
        <v>8.23.11</v>
      </c>
      <c r="O9" s="166" t="str">
        <f>IF(N9&lt;&gt;"FN",Table6[[#This Row],[Denumire IC]],0)</f>
        <v>ARMASAR MONTA PUBLICA DEP.PG.5 CARLOS</v>
      </c>
      <c r="P9" s="166" t="str">
        <f>IF(O9&lt;&gt;"FN",Table6[[#This Row],[ADRESA]],0)</f>
        <v>Tara: România; Judet: BUZĂU; -;   -; Nr: -;</v>
      </c>
      <c r="Q9" s="165">
        <f>IF(P9&lt;&gt;"FN",Table6[[#This Row],[ANUL_DOBANDIRII]],0)</f>
        <v>2003</v>
      </c>
      <c r="R9" s="167">
        <f>IF(Q9&lt;&gt;"FN",Table6[[#This Row],[Valore IC]],0)</f>
        <v>7600</v>
      </c>
      <c r="S9" s="165" t="str">
        <f>IF(R9&lt;&gt;"FN",Table6[[#This Row],[BAZA_LEGALA]],0)</f>
        <v>OUG 139/2002;;OUG.1 din 04/01/2017;OUG.68 din 06/11/2019</v>
      </c>
      <c r="T9" s="165" t="str">
        <f>IF(S9&lt;&gt;"FN",Table6[[#This Row],[SITUATIE_JURIDICA]],0)</f>
        <v>in administrare</v>
      </c>
      <c r="U9" s="165" t="str">
        <f>IF(T9&lt;&gt;"FN",Table6[[#This Row],[BUN]],0)</f>
        <v>mobil</v>
      </c>
      <c r="V9" s="165" t="str">
        <f>IF(U9&lt;&gt;"FN",Table6[[#This Row],[Column1]],0)</f>
        <v>CAL</v>
      </c>
      <c r="W9" s="335">
        <f>IF(V9&lt;&gt;"FN",Table6[[#This Row],[Anul nașterii:]],0)</f>
        <v>2000</v>
      </c>
      <c r="X9" s="336" t="str">
        <f>IF(W9&lt;&gt;"FN",Table6[[#This Row],[sex:]],0)</f>
        <v>Armăsar de Montă Publică</v>
      </c>
      <c r="Y9" s="336" t="str">
        <f>IF(X9&lt;&gt;"FN",Table6[[#This Row],[dangale / microcip]],0)</f>
        <v>PG 5 / R / 00065D7423</v>
      </c>
      <c r="Z9" s="337" t="str">
        <f>IF(Y9&lt;&gt;"FN",Table6[[#This Row],[Locaţia de bază- depozit de armăsari (D) sau Herghelia (H)]],0)</f>
        <v>Herghelia Cislău</v>
      </c>
      <c r="AA9">
        <f>Table6[[#This Row],[Nr. crt.]]</f>
        <v>2</v>
      </c>
      <c r="AB9">
        <f>Table6[[#This Row],[Nr. de inventar MFP]]</f>
        <v>148704</v>
      </c>
      <c r="AC9">
        <f>Table6[[#This Row],[Nr. de inventar RNP]]</f>
        <v>512846</v>
      </c>
      <c r="AD9" t="str">
        <f>Table6[[#This Row],[Cod de clasificare OMFP nr. 1718/2013]]</f>
        <v>8.23.11</v>
      </c>
    </row>
    <row r="10" spans="1:30" x14ac:dyDescent="0.25">
      <c r="A10" s="321">
        <f>Table6[[#This Row],[Nr. crt.]]</f>
        <v>3</v>
      </c>
      <c r="B10" s="322" t="str">
        <f>Table6[[#This Row],[Nr. de inventar MFP]]</f>
        <v>FN</v>
      </c>
      <c r="C10" s="323">
        <f>IF($B10&lt;&gt;"FN",Table6[[#This Row],[Nr. de inventar RNP]],0)</f>
        <v>0</v>
      </c>
      <c r="D10" s="322">
        <f>IF($B10&lt;&gt;"FN",Table6[[#This Row],[Cod de clasificare OMFP nr. 1718/2013]],0)</f>
        <v>0</v>
      </c>
      <c r="E10" s="324">
        <f>IF($B10&lt;&gt;"FN",Table6[[#This Row],[Denumirea ]],0)</f>
        <v>0</v>
      </c>
      <c r="F10" s="322">
        <f>IF($B10&lt;&gt;"FN",Table6[[#This Row],[Județul]],0)</f>
        <v>0</v>
      </c>
      <c r="G10" s="322">
        <f>IF($B10&lt;&gt;"FN",Table6[[#This Row],[Anul dobândirii ]],0)</f>
        <v>0</v>
      </c>
      <c r="H10" s="325">
        <f>IF($B10&lt;&gt;"FN",Table6[[#This Row],[Valoare de inventar]],0)</f>
        <v>0</v>
      </c>
      <c r="I10" s="151">
        <f>IF($B10&lt;&gt;"FN",Table6[[#This Row],[Nr Inventar MMAP]],0)</f>
        <v>0</v>
      </c>
      <c r="J10" s="152">
        <f>IF($B10&lt;&gt;"FN",Table6[[#This Row],[Denumire MMAP]],0)</f>
        <v>0</v>
      </c>
      <c r="K10" s="153">
        <f>IF($B10&lt;&gt;"FN",Table6[[#This Row],[Valore MMAP]],0)</f>
        <v>0</v>
      </c>
      <c r="L10" s="154">
        <f>IF($B10&lt;&gt;"FN",Table6[[#This Row],[diferenta valorica]],0)</f>
        <v>0</v>
      </c>
      <c r="M10" s="155">
        <f>IF($B10&lt;&gt;"FN",Table6[[#This Row],[Număr inventar ]],0)</f>
        <v>0</v>
      </c>
      <c r="N10" s="156">
        <f>IF($B10&lt;&gt;"FN",Table6[[#This Row],[COD_DE_CLASIFICARE]],0)</f>
        <v>0</v>
      </c>
      <c r="O10" s="157">
        <f>IF($B10&lt;&gt;"FN",Table6[[#This Row],[Denumire IC]],0)</f>
        <v>0</v>
      </c>
      <c r="P10" s="157">
        <f>IF($B10&lt;&gt;"FN",Table6[[#This Row],[ADRESA]],0)</f>
        <v>0</v>
      </c>
      <c r="Q10" s="156">
        <f>IF($B10&lt;&gt;"FN",Table6[[#This Row],[ANUL_DOBANDIRII]],0)</f>
        <v>0</v>
      </c>
      <c r="R10" s="158">
        <f>IF($B10&lt;&gt;"FN",Table6[[#This Row],[Valore IC]],0)</f>
        <v>0</v>
      </c>
      <c r="S10" s="156">
        <f>IF($B10&lt;&gt;"FN",Table6[[#This Row],[BAZA_LEGALA]],0)</f>
        <v>0</v>
      </c>
      <c r="T10" s="156">
        <f>IF($B10&lt;&gt;"FN",Table6[[#This Row],[SITUATIE_JURIDICA]],0)</f>
        <v>0</v>
      </c>
      <c r="U10" s="156">
        <f>IF($B10&lt;&gt;"FN",Table6[[#This Row],[BUN]],0)</f>
        <v>0</v>
      </c>
      <c r="V10" s="269">
        <f>IF($B10&lt;&gt;"FN",Table6[[#This Row],[Column1]],0)</f>
        <v>0</v>
      </c>
      <c r="W10" s="323">
        <f>IF($B10&lt;&gt;"FN",Table6[[#This Row],[Anul nașterii:]],0)</f>
        <v>0</v>
      </c>
      <c r="X10" s="326">
        <f>IF($B10&lt;&gt;"FN",Table6[[#This Row],[sex:]],0)</f>
        <v>0</v>
      </c>
      <c r="Y10" s="326">
        <f>IF($B10&lt;&gt;"FN",Table6[[#This Row],[dangale / microcip]],0)</f>
        <v>0</v>
      </c>
      <c r="Z10" s="327">
        <f>IF($B10&lt;&gt;"FN",Table6[[#This Row],[Locaţia de bază- depozit de armăsari (D) sau Herghelia (H)]],0)</f>
        <v>0</v>
      </c>
      <c r="AA10">
        <f>Table6[[#This Row],[Nr. crt.]]</f>
        <v>3</v>
      </c>
      <c r="AB10" t="str">
        <f>Table6[[#This Row],[Nr. de inventar MFP]]</f>
        <v>FN</v>
      </c>
      <c r="AC10">
        <f>Table6[[#This Row],[Nr. de inventar RNP]]</f>
        <v>512977</v>
      </c>
      <c r="AD10" t="str">
        <f>Table6[[#This Row],[Cod de clasificare OMFP nr. 1718/2013]]</f>
        <v>8.23.10</v>
      </c>
    </row>
    <row r="11" spans="1:30" ht="51.75" thickBot="1" x14ac:dyDescent="0.3">
      <c r="A11" s="330">
        <f>Table6[[#This Row],[Nr. crt.]]</f>
        <v>4</v>
      </c>
      <c r="B11" s="331">
        <f>Table6[[#This Row],[Nr. de inventar MFP]]</f>
        <v>156972</v>
      </c>
      <c r="C11" s="332">
        <f>IF($B11&lt;&gt;"FN",Table6[[#This Row],[Nr. de inventar RNP]],0)</f>
        <v>512748</v>
      </c>
      <c r="D11" s="331" t="str">
        <f>IF($B11&lt;&gt;"FN",Table6[[#This Row],[Cod de clasificare OMFP nr. 1718/2013]],0)</f>
        <v>8.23.10</v>
      </c>
      <c r="E11" s="333" t="str">
        <f>IF($B11&lt;&gt;"FN",Table6[[#This Row],[Denumirea ]],0)</f>
        <v>Adorata/10 C-Tz</v>
      </c>
      <c r="F11" s="331" t="str">
        <f>IF($B11&lt;&gt;"FN",Table6[[#This Row],[Județul]],0)</f>
        <v>BZ</v>
      </c>
      <c r="G11" s="331">
        <f>IF($B11&lt;&gt;"FN",Table6[[#This Row],[Anul dobândirii ]],0)</f>
        <v>2010</v>
      </c>
      <c r="H11" s="334">
        <f>IF($B11&lt;&gt;"FN",Table6[[#This Row],[Valoare de inventar]],0)</f>
        <v>10300</v>
      </c>
      <c r="I11" s="160" t="str">
        <f>IF($B11&lt;&gt;"FN",Table6[[#This Row],[Nr Inventar MMAP]],0)</f>
        <v>156972.</v>
      </c>
      <c r="J11" s="161" t="str">
        <f>IF($B11&lt;&gt;"FN",Table6[[#This Row],[Denumire MMAP]],0)</f>
        <v>Adorata/10 C-Tz</v>
      </c>
      <c r="K11" s="162">
        <f>IF($B11&lt;&gt;"FN",Table6[[#This Row],[Valore MMAP]],0)</f>
        <v>10300</v>
      </c>
      <c r="L11" s="163">
        <f>IF($B11&lt;&gt;"FN",Table6[[#This Row],[diferenta valorica]],0)</f>
        <v>0</v>
      </c>
      <c r="M11" s="164">
        <f>IF($B11&lt;&gt;"FN",Table6[[#This Row],[Număr inventar ]],0)</f>
        <v>156972</v>
      </c>
      <c r="N11" s="165" t="str">
        <f>IF($B11&lt;&gt;"FN",Table6[[#This Row],[COD_DE_CLASIFICARE]],0)</f>
        <v>8.23.10</v>
      </c>
      <c r="O11" s="166" t="str">
        <f>IF($B11&lt;&gt;"FN",Table6[[#This Row],[Denumire IC]],0)</f>
        <v xml:space="preserve"> Adorata/10 C-Tz</v>
      </c>
      <c r="P11" s="166" t="str">
        <f>IF($B11&lt;&gt;"FN",Table6[[#This Row],[ADRESA]],0)</f>
        <v>Tara: România; Judet: BUZĂU; -;   -; Nr: -;</v>
      </c>
      <c r="Q11" s="165">
        <f>IF($B11&lt;&gt;"FN",Table6[[#This Row],[ANUL_DOBANDIRII]],0)</f>
        <v>2010</v>
      </c>
      <c r="R11" s="167">
        <f>IF($B11&lt;&gt;"FN",Table6[[#This Row],[Valore IC]],0)</f>
        <v>10300</v>
      </c>
      <c r="S11" s="165" t="str">
        <f>IF($B11&lt;&gt;"FN",Table6[[#This Row],[BAZA_LEGALA]],0)</f>
        <v>Hg 127/03.04.2012;OUG.1 din 04/01/2017;OUG.68 din 06/11/2019</v>
      </c>
      <c r="T11" s="165" t="str">
        <f>IF($B11&lt;&gt;"FN",Table6[[#This Row],[SITUATIE_JURIDICA]],0)</f>
        <v>in administrare</v>
      </c>
      <c r="U11" s="165" t="str">
        <f>IF($B11&lt;&gt;"FN",Table6[[#This Row],[BUN]],0)</f>
        <v>mobil</v>
      </c>
      <c r="V11" s="165" t="str">
        <f>IF($B11&lt;&gt;"FN",Table6[[#This Row],[Column1]],0)</f>
        <v>Sex:I.M.; anul nasterii:2007; locatia de baza:H Cislau</v>
      </c>
      <c r="W11" s="335">
        <f>IF($B11&lt;&gt;"FN",Table6[[#This Row],[Anul nașterii:]],0)</f>
        <v>2007</v>
      </c>
      <c r="X11" s="336" t="str">
        <f>IF($B11&lt;&gt;"FN",Table6[[#This Row],[sex:]],0)</f>
        <v>Iapă Mamă</v>
      </c>
      <c r="Y11" s="336" t="str">
        <f>IF($B11&lt;&gt;"FN",Table6[[#This Row],[dangale / microcip]],0)</f>
        <v xml:space="preserve">10 C/Tz / 000658d434 </v>
      </c>
      <c r="Z11" s="337" t="str">
        <f>IF($B11&lt;&gt;"FN",Table6[[#This Row],[Locaţia de bază- depozit de armăsari (D) sau Herghelia (H)]],0)</f>
        <v>Herghelia Cislău</v>
      </c>
      <c r="AA11">
        <f>Table6[[#This Row],[Nr. crt.]]</f>
        <v>4</v>
      </c>
      <c r="AB11">
        <f>Table6[[#This Row],[Nr. de inventar MFP]]</f>
        <v>156972</v>
      </c>
      <c r="AC11">
        <f>Table6[[#This Row],[Nr. de inventar RNP]]</f>
        <v>512748</v>
      </c>
      <c r="AD11" t="str">
        <f>Table6[[#This Row],[Cod de clasificare OMFP nr. 1718/2013]]</f>
        <v>8.23.10</v>
      </c>
    </row>
    <row r="12" spans="1:30" ht="51" x14ac:dyDescent="0.25">
      <c r="A12" s="321">
        <f>Table6[[#This Row],[Nr. crt.]]</f>
        <v>5</v>
      </c>
      <c r="B12" s="322">
        <f>Table6[[#This Row],[Nr. de inventar MFP]]</f>
        <v>159233</v>
      </c>
      <c r="C12" s="323">
        <f>IF($B12&lt;&gt;"FN",Table6[[#This Row],[Nr. de inventar RNP]],0)</f>
        <v>512821</v>
      </c>
      <c r="D12" s="322" t="str">
        <f>IF($B12&lt;&gt;"FN",Table6[[#This Row],[Cod de clasificare OMFP nr. 1718/2013]],0)</f>
        <v>8.23.10</v>
      </c>
      <c r="E12" s="324" t="str">
        <f>IF($B12&lt;&gt;"FN",Table6[[#This Row],[Denumirea ]],0)</f>
        <v>Aventura (24C/Tz)</v>
      </c>
      <c r="F12" s="322" t="str">
        <f>IF($B12&lt;&gt;"FN",Table6[[#This Row],[Județul]],0)</f>
        <v>BZ</v>
      </c>
      <c r="G12" s="322">
        <f>IF($B12&lt;&gt;"FN",Table6[[#This Row],[Anul dobândirii ]],0)</f>
        <v>2012</v>
      </c>
      <c r="H12" s="325">
        <f>IF($B12&lt;&gt;"FN",Table6[[#This Row],[Valoare de inventar]],0)</f>
        <v>10300</v>
      </c>
      <c r="I12" s="151" t="str">
        <f>IF($B12&lt;&gt;"FN",Table6[[#This Row],[Nr Inventar MMAP]],0)</f>
        <v>159233.</v>
      </c>
      <c r="J12" s="152" t="str">
        <f>IF($B12&lt;&gt;"FN",Table6[[#This Row],[Denumire MMAP]],0)</f>
        <v>Aventura (24C /Tz)</v>
      </c>
      <c r="K12" s="153">
        <f>IF($B12&lt;&gt;"FN",Table6[[#This Row],[Valore MMAP]],0)</f>
        <v>10300</v>
      </c>
      <c r="L12" s="154">
        <f>IF($B12&lt;&gt;"FN",Table6[[#This Row],[diferenta valorica]],0)</f>
        <v>0</v>
      </c>
      <c r="M12" s="155">
        <f>IF($B12&lt;&gt;"FN",Table6[[#This Row],[Număr inventar ]],0)</f>
        <v>159233</v>
      </c>
      <c r="N12" s="156" t="str">
        <f>IF($B12&lt;&gt;"FN",Table6[[#This Row],[COD_DE_CLASIFICARE]],0)</f>
        <v>8.23.10</v>
      </c>
      <c r="O12" s="157" t="str">
        <f>IF($B12&lt;&gt;"FN",Table6[[#This Row],[Denumire IC]],0)</f>
        <v>Aventura (24C/Tz)</v>
      </c>
      <c r="P12" s="157" t="str">
        <f>IF($B12&lt;&gt;"FN",Table6[[#This Row],[ADRESA]],0)</f>
        <v>Tara: România; Judet: BUZĂU;Com Cislău;   -; Nr: 2; Aleea Armatei</v>
      </c>
      <c r="Q12" s="156">
        <f>IF($B12&lt;&gt;"FN",Table6[[#This Row],[ANUL_DOBANDIRII]],0)</f>
        <v>2012</v>
      </c>
      <c r="R12" s="158">
        <f>IF($B12&lt;&gt;"FN",Table6[[#This Row],[Valore IC]],0)</f>
        <v>10300</v>
      </c>
      <c r="S12" s="156" t="str">
        <f>IF($B12&lt;&gt;"FN",Table6[[#This Row],[BAZA_LEGALA]],0)</f>
        <v>HG 598/14-AUG-13;OUG.1 din 04/01/2017;OUG.68 din 06/11/2019</v>
      </c>
      <c r="T12" s="156" t="str">
        <f>IF($B12&lt;&gt;"FN",Table6[[#This Row],[SITUATIE_JURIDICA]],0)</f>
        <v>in administrare</v>
      </c>
      <c r="U12" s="156" t="str">
        <f>IF($B12&lt;&gt;"FN",Table6[[#This Row],[BUN]],0)</f>
        <v>mobil</v>
      </c>
      <c r="V12" s="269" t="str">
        <f>IF($B12&lt;&gt;"FN",Table6[[#This Row],[Column1]],0)</f>
        <v xml:space="preserve"> Subrasa= ;Anul naşterii=2009 ;Sexul=iapa mama ;Locaţia de bază=H Cislau ;</v>
      </c>
      <c r="W12" s="323">
        <f>IF($B12&lt;&gt;"FN",Table6[[#This Row],[Anul nașterii:]],0)</f>
        <v>2009</v>
      </c>
      <c r="X12" s="326" t="str">
        <f>IF($B12&lt;&gt;"FN",Table6[[#This Row],[sex:]],0)</f>
        <v>Iapă Mamă</v>
      </c>
      <c r="Y12" s="326" t="str">
        <f>IF($B12&lt;&gt;"FN",Table6[[#This Row],[dangale / microcip]],0)</f>
        <v>24C/Tz / 642019820042810</v>
      </c>
      <c r="Z12" s="327" t="str">
        <f>IF($B12&lt;&gt;"FN",Table6[[#This Row],[Locaţia de bază- depozit de armăsari (D) sau Herghelia (H)]],0)</f>
        <v>Herghelia Cislău</v>
      </c>
      <c r="AA12">
        <f>Table6[[#This Row],[Nr. crt.]]</f>
        <v>5</v>
      </c>
      <c r="AB12">
        <f>Table6[[#This Row],[Nr. de inventar MFP]]</f>
        <v>159233</v>
      </c>
      <c r="AC12">
        <f>Table6[[#This Row],[Nr. de inventar RNP]]</f>
        <v>512821</v>
      </c>
      <c r="AD12" t="str">
        <f>Table6[[#This Row],[Cod de clasificare OMFP nr. 1718/2013]]</f>
        <v>8.23.10</v>
      </c>
    </row>
    <row r="13" spans="1:30" ht="51.75" thickBot="1" x14ac:dyDescent="0.3">
      <c r="A13" s="330">
        <f>Table6[[#This Row],[Nr. crt.]]</f>
        <v>6</v>
      </c>
      <c r="B13" s="331">
        <f>Table6[[#This Row],[Nr. de inventar MFP]]</f>
        <v>156950</v>
      </c>
      <c r="C13" s="332">
        <f>IF($B13&lt;&gt;"FN",Table6[[#This Row],[Nr. de inventar RNP]],0)</f>
        <v>512741</v>
      </c>
      <c r="D13" s="331" t="str">
        <f>IF($B13&lt;&gt;"FN",Table6[[#This Row],[Cod de clasificare OMFP nr. 1718/2013]],0)</f>
        <v>8.23.10</v>
      </c>
      <c r="E13" s="333" t="str">
        <f>IF($B13&lt;&gt;"FN",Table6[[#This Row],[Denumirea ]],0)</f>
        <v>Dilema/59 C-SG</v>
      </c>
      <c r="F13" s="331" t="str">
        <f>IF($B13&lt;&gt;"FN",Table6[[#This Row],[Județul]],0)</f>
        <v>BZ</v>
      </c>
      <c r="G13" s="331">
        <f>IF($B13&lt;&gt;"FN",Table6[[#This Row],[Anul dobândirii ]],0)</f>
        <v>2010</v>
      </c>
      <c r="H13" s="334">
        <f>IF($B13&lt;&gt;"FN",Table6[[#This Row],[Valoare de inventar]],0)</f>
        <v>9400</v>
      </c>
      <c r="I13" s="160" t="str">
        <f>IF($B13&lt;&gt;"FN",Table6[[#This Row],[Nr Inventar MMAP]],0)</f>
        <v>156950.</v>
      </c>
      <c r="J13" s="161" t="str">
        <f>IF($B13&lt;&gt;"FN",Table6[[#This Row],[Denumire MMAP]],0)</f>
        <v>Dilema/59 C-SG</v>
      </c>
      <c r="K13" s="162">
        <f>IF($B13&lt;&gt;"FN",Table6[[#This Row],[Valore MMAP]],0)</f>
        <v>9400</v>
      </c>
      <c r="L13" s="163">
        <f>IF($B13&lt;&gt;"FN",Table6[[#This Row],[diferenta valorica]],0)</f>
        <v>0</v>
      </c>
      <c r="M13" s="164">
        <f>IF($B13&lt;&gt;"FN",Table6[[#This Row],[Număr inventar ]],0)</f>
        <v>156950</v>
      </c>
      <c r="N13" s="165" t="str">
        <f>IF($B13&lt;&gt;"FN",Table6[[#This Row],[COD_DE_CLASIFICARE]],0)</f>
        <v>8.23.10</v>
      </c>
      <c r="O13" s="166" t="str">
        <f>IF($B13&lt;&gt;"FN",Table6[[#This Row],[Denumire IC]],0)</f>
        <v xml:space="preserve"> Dilema/59 C-SG</v>
      </c>
      <c r="P13" s="166" t="str">
        <f>IF($B13&lt;&gt;"FN",Table6[[#This Row],[ADRESA]],0)</f>
        <v>Tara: România; Judet: BUZĂU; -;   -; Nr: -;</v>
      </c>
      <c r="Q13" s="165">
        <f>IF($B13&lt;&gt;"FN",Table6[[#This Row],[ANUL_DOBANDIRII]],0)</f>
        <v>2010</v>
      </c>
      <c r="R13" s="167">
        <f>IF($B13&lt;&gt;"FN",Table6[[#This Row],[Valore IC]],0)</f>
        <v>9400</v>
      </c>
      <c r="S13" s="165" t="str">
        <f>IF($B13&lt;&gt;"FN",Table6[[#This Row],[BAZA_LEGALA]],0)</f>
        <v>Hg 127/03.04.2012;OUG.1 din 04/01/2017;OUG.68 din 06/11/2019</v>
      </c>
      <c r="T13" s="165" t="str">
        <f>IF($B13&lt;&gt;"FN",Table6[[#This Row],[SITUATIE_JURIDICA]],0)</f>
        <v>in administrare</v>
      </c>
      <c r="U13" s="165" t="str">
        <f>IF($B13&lt;&gt;"FN",Table6[[#This Row],[BUN]],0)</f>
        <v>mobil</v>
      </c>
      <c r="V13" s="165" t="str">
        <f>IF($B13&lt;&gt;"FN",Table6[[#This Row],[Column1]],0)</f>
        <v>Sex:I.M.; anul nasterii:2006; locatia de baza:H Cislau</v>
      </c>
      <c r="W13" s="335">
        <f>IF($B13&lt;&gt;"FN",Table6[[#This Row],[Anul nașterii:]],0)</f>
        <v>2006</v>
      </c>
      <c r="X13" s="336" t="str">
        <f>IF($B13&lt;&gt;"FN",Table6[[#This Row],[sex:]],0)</f>
        <v>Iapă Mamă</v>
      </c>
      <c r="Y13" s="336" t="str">
        <f>IF($B13&lt;&gt;"FN",Table6[[#This Row],[dangale / microcip]],0)</f>
        <v>59C / SG /00065EC3B3</v>
      </c>
      <c r="Z13" s="337" t="str">
        <f>IF($B13&lt;&gt;"FN",Table6[[#This Row],[Locaţia de bază- depozit de armăsari (D) sau Herghelia (H)]],0)</f>
        <v>Herghelia Cislău</v>
      </c>
      <c r="AA13">
        <f>Table6[[#This Row],[Nr. crt.]]</f>
        <v>6</v>
      </c>
      <c r="AB13">
        <f>Table6[[#This Row],[Nr. de inventar MFP]]</f>
        <v>156950</v>
      </c>
      <c r="AC13">
        <f>Table6[[#This Row],[Nr. de inventar RNP]]</f>
        <v>512741</v>
      </c>
      <c r="AD13" t="str">
        <f>Table6[[#This Row],[Cod de clasificare OMFP nr. 1718/2013]]</f>
        <v>8.23.10</v>
      </c>
    </row>
    <row r="14" spans="1:30" ht="51" x14ac:dyDescent="0.25">
      <c r="A14" s="321">
        <f>Table6[[#This Row],[Nr. crt.]]</f>
        <v>7</v>
      </c>
      <c r="B14" s="322">
        <f>Table6[[#This Row],[Nr. de inventar MFP]]</f>
        <v>156946</v>
      </c>
      <c r="C14" s="323">
        <f>IF($B14&lt;&gt;"FN",Table6[[#This Row],[Nr. de inventar RNP]],0)</f>
        <v>512738</v>
      </c>
      <c r="D14" s="322" t="str">
        <f>IF($B14&lt;&gt;"FN",Table6[[#This Row],[Cod de clasificare OMFP nr. 1718/2013]],0)</f>
        <v>8.23.10</v>
      </c>
      <c r="E14" s="324" t="str">
        <f>IF($B14&lt;&gt;"FN",Table6[[#This Row],[Denumirea ]],0)</f>
        <v>Hadia/54 C-SG</v>
      </c>
      <c r="F14" s="322" t="str">
        <f>IF($B14&lt;&gt;"FN",Table6[[#This Row],[Județul]],0)</f>
        <v>BZ</v>
      </c>
      <c r="G14" s="322">
        <f>IF($B14&lt;&gt;"FN",Table6[[#This Row],[Anul dobândirii ]],0)</f>
        <v>2009</v>
      </c>
      <c r="H14" s="325">
        <f>IF($B14&lt;&gt;"FN",Table6[[#This Row],[Valoare de inventar]],0)</f>
        <v>10300</v>
      </c>
      <c r="I14" s="151" t="str">
        <f>IF($B14&lt;&gt;"FN",Table6[[#This Row],[Nr Inventar MMAP]],0)</f>
        <v>156946.</v>
      </c>
      <c r="J14" s="152" t="str">
        <f>IF($B14&lt;&gt;"FN",Table6[[#This Row],[Denumire MMAP]],0)</f>
        <v>Hadia/54 C-SG</v>
      </c>
      <c r="K14" s="153">
        <f>IF($B14&lt;&gt;"FN",Table6[[#This Row],[Valore MMAP]],0)</f>
        <v>10300</v>
      </c>
      <c r="L14" s="154">
        <f>IF($B14&lt;&gt;"FN",Table6[[#This Row],[diferenta valorica]],0)</f>
        <v>0</v>
      </c>
      <c r="M14" s="155">
        <f>IF($B14&lt;&gt;"FN",Table6[[#This Row],[Număr inventar ]],0)</f>
        <v>156946</v>
      </c>
      <c r="N14" s="156" t="str">
        <f>IF($B14&lt;&gt;"FN",Table6[[#This Row],[COD_DE_CLASIFICARE]],0)</f>
        <v>8.23.10</v>
      </c>
      <c r="O14" s="157" t="str">
        <f>IF($B14&lt;&gt;"FN",Table6[[#This Row],[Denumire IC]],0)</f>
        <v xml:space="preserve"> Hadia/54 C-SG</v>
      </c>
      <c r="P14" s="157" t="str">
        <f>IF($B14&lt;&gt;"FN",Table6[[#This Row],[ADRESA]],0)</f>
        <v>Tara: România; Judet: BUZĂU; -;   -; Nr: -;</v>
      </c>
      <c r="Q14" s="156">
        <f>IF($B14&lt;&gt;"FN",Table6[[#This Row],[ANUL_DOBANDIRII]],0)</f>
        <v>2009</v>
      </c>
      <c r="R14" s="158">
        <f>IF($B14&lt;&gt;"FN",Table6[[#This Row],[Valore IC]],0)</f>
        <v>10300</v>
      </c>
      <c r="S14" s="156" t="str">
        <f>IF($B14&lt;&gt;"FN",Table6[[#This Row],[BAZA_LEGALA]],0)</f>
        <v>Hg 127/03.04.2012;OUG.1 din 04/01/2017;OUG.68 din 06/11/2019</v>
      </c>
      <c r="T14" s="156" t="str">
        <f>IF($B14&lt;&gt;"FN",Table6[[#This Row],[SITUATIE_JURIDICA]],0)</f>
        <v>in administrare</v>
      </c>
      <c r="U14" s="156" t="str">
        <f>IF($B14&lt;&gt;"FN",Table6[[#This Row],[BUN]],0)</f>
        <v>mobil</v>
      </c>
      <c r="V14" s="269" t="str">
        <f>IF($B14&lt;&gt;"FN",Table6[[#This Row],[Column1]],0)</f>
        <v>Sex:I.M.; anul nasterii:2005; locatia de baza:H Cislau</v>
      </c>
      <c r="W14" s="323">
        <f>IF($B14&lt;&gt;"FN",Table6[[#This Row],[Anul nașterii:]],0)</f>
        <v>2005</v>
      </c>
      <c r="X14" s="326" t="str">
        <f>IF($B14&lt;&gt;"FN",Table6[[#This Row],[sex:]],0)</f>
        <v>Iapă Mamă</v>
      </c>
      <c r="Y14" s="326" t="str">
        <f>IF($B14&lt;&gt;"FN",Table6[[#This Row],[dangale / microcip]],0)</f>
        <v>54C/SG / 00065DDA99</v>
      </c>
      <c r="Z14" s="327" t="str">
        <f>IF($B14&lt;&gt;"FN",Table6[[#This Row],[Locaţia de bază- depozit de armăsari (D) sau Herghelia (H)]],0)</f>
        <v>Herghelia Cislău</v>
      </c>
      <c r="AA14">
        <f>Table6[[#This Row],[Nr. crt.]]</f>
        <v>7</v>
      </c>
      <c r="AB14">
        <f>Table6[[#This Row],[Nr. de inventar MFP]]</f>
        <v>156946</v>
      </c>
      <c r="AC14">
        <f>Table6[[#This Row],[Nr. de inventar RNP]]</f>
        <v>512738</v>
      </c>
      <c r="AD14" t="str">
        <f>Table6[[#This Row],[Cod de clasificare OMFP nr. 1718/2013]]</f>
        <v>8.23.10</v>
      </c>
    </row>
    <row r="15" spans="1:30" ht="51.75" thickBot="1" x14ac:dyDescent="0.3">
      <c r="A15" s="330">
        <f>Table6[[#This Row],[Nr. crt.]]</f>
        <v>8</v>
      </c>
      <c r="B15" s="331">
        <f>Table6[[#This Row],[Nr. de inventar MFP]]</f>
        <v>156974</v>
      </c>
      <c r="C15" s="332">
        <f>IF($B15&lt;&gt;"FN",Table6[[#This Row],[Nr. de inventar RNP]],0)</f>
        <v>512751</v>
      </c>
      <c r="D15" s="331" t="str">
        <f>IF($B15&lt;&gt;"FN",Table6[[#This Row],[Cod de clasificare OMFP nr. 1718/2013]],0)</f>
        <v>8.23.10</v>
      </c>
      <c r="E15" s="333" t="str">
        <f>IF($B15&lt;&gt;"FN",Table6[[#This Row],[Denumirea ]],0)</f>
        <v>Lisa/9 C-Tz</v>
      </c>
      <c r="F15" s="331" t="str">
        <f>IF($B15&lt;&gt;"FN",Table6[[#This Row],[Județul]],0)</f>
        <v>BZ</v>
      </c>
      <c r="G15" s="331">
        <f>IF($B15&lt;&gt;"FN",Table6[[#This Row],[Anul dobândirii ]],0)</f>
        <v>2010</v>
      </c>
      <c r="H15" s="334">
        <f>IF($B15&lt;&gt;"FN",Table6[[#This Row],[Valoare de inventar]],0)</f>
        <v>9400</v>
      </c>
      <c r="I15" s="160" t="str">
        <f>IF($B15&lt;&gt;"FN",Table6[[#This Row],[Nr Inventar MMAP]],0)</f>
        <v>156974.</v>
      </c>
      <c r="J15" s="161" t="str">
        <f>IF($B15&lt;&gt;"FN",Table6[[#This Row],[Denumire MMAP]],0)</f>
        <v>Lisa/9 C-Tz</v>
      </c>
      <c r="K15" s="162">
        <f>IF($B15&lt;&gt;"FN",Table6[[#This Row],[Valore MMAP]],0)</f>
        <v>9400</v>
      </c>
      <c r="L15" s="163">
        <f>IF($B15&lt;&gt;"FN",Table6[[#This Row],[diferenta valorica]],0)</f>
        <v>0</v>
      </c>
      <c r="M15" s="164">
        <f>IF($B15&lt;&gt;"FN",Table6[[#This Row],[Număr inventar ]],0)</f>
        <v>156974</v>
      </c>
      <c r="N15" s="165" t="str">
        <f>IF($B15&lt;&gt;"FN",Table6[[#This Row],[COD_DE_CLASIFICARE]],0)</f>
        <v>8.23.10</v>
      </c>
      <c r="O15" s="166" t="str">
        <f>IF($B15&lt;&gt;"FN",Table6[[#This Row],[Denumire IC]],0)</f>
        <v xml:space="preserve"> Lisa/9 C-Tz</v>
      </c>
      <c r="P15" s="166" t="str">
        <f>IF($B15&lt;&gt;"FN",Table6[[#This Row],[ADRESA]],0)</f>
        <v>Tara: România; Judet: BUZĂU; -;   -; Nr: -;</v>
      </c>
      <c r="Q15" s="165">
        <f>IF($B15&lt;&gt;"FN",Table6[[#This Row],[ANUL_DOBANDIRII]],0)</f>
        <v>2010</v>
      </c>
      <c r="R15" s="167">
        <f>IF($B15&lt;&gt;"FN",Table6[[#This Row],[Valore IC]],0)</f>
        <v>9400</v>
      </c>
      <c r="S15" s="165" t="str">
        <f>IF($B15&lt;&gt;"FN",Table6[[#This Row],[BAZA_LEGALA]],0)</f>
        <v>Hg 127/03.04.2012;OUG.1 din 04/01/2017;OUG.68 din 06/11/2019</v>
      </c>
      <c r="T15" s="165" t="str">
        <f>IF($B15&lt;&gt;"FN",Table6[[#This Row],[SITUATIE_JURIDICA]],0)</f>
        <v>in administrare</v>
      </c>
      <c r="U15" s="165" t="str">
        <f>IF($B15&lt;&gt;"FN",Table6[[#This Row],[BUN]],0)</f>
        <v>mobil</v>
      </c>
      <c r="V15" s="165" t="str">
        <f>IF($B15&lt;&gt;"FN",Table6[[#This Row],[Column1]],0)</f>
        <v>Sex:I.M.; anul nasterii:2007; locatia de baza:H Cislau</v>
      </c>
      <c r="W15" s="335">
        <f>IF($B15&lt;&gt;"FN",Table6[[#This Row],[Anul nașterii:]],0)</f>
        <v>2007</v>
      </c>
      <c r="X15" s="336" t="str">
        <f>IF($B15&lt;&gt;"FN",Table6[[#This Row],[sex:]],0)</f>
        <v>Iapă Mamă</v>
      </c>
      <c r="Y15" s="336" t="str">
        <f>IF($B15&lt;&gt;"FN",Table6[[#This Row],[dangale / microcip]],0)</f>
        <v>9 C/ Tz / 000658E4AE</v>
      </c>
      <c r="Z15" s="337" t="str">
        <f>IF($B15&lt;&gt;"FN",Table6[[#This Row],[Locaţia de bază- depozit de armăsari (D) sau Herghelia (H)]],0)</f>
        <v>Herghelia Cislău</v>
      </c>
      <c r="AA15">
        <f>Table6[[#This Row],[Nr. crt.]]</f>
        <v>8</v>
      </c>
      <c r="AB15">
        <f>Table6[[#This Row],[Nr. de inventar MFP]]</f>
        <v>156974</v>
      </c>
      <c r="AC15">
        <f>Table6[[#This Row],[Nr. de inventar RNP]]</f>
        <v>512751</v>
      </c>
      <c r="AD15" t="str">
        <f>Table6[[#This Row],[Cod de clasificare OMFP nr. 1718/2013]]</f>
        <v>8.23.10</v>
      </c>
    </row>
    <row r="16" spans="1:30" ht="51" x14ac:dyDescent="0.25">
      <c r="A16" s="321">
        <f>Table6[[#This Row],[Nr. crt.]]</f>
        <v>9</v>
      </c>
      <c r="B16" s="322">
        <f>Table6[[#This Row],[Nr. de inventar MFP]]</f>
        <v>156977</v>
      </c>
      <c r="C16" s="323">
        <f>IF($B16&lt;&gt;"FN",Table6[[#This Row],[Nr. de inventar RNP]],0)</f>
        <v>512755</v>
      </c>
      <c r="D16" s="322" t="str">
        <f>IF($B16&lt;&gt;"FN",Table6[[#This Row],[Cod de clasificare OMFP nr. 1718/2013]],0)</f>
        <v>8.23.10</v>
      </c>
      <c r="E16" s="324" t="str">
        <f>IF($B16&lt;&gt;"FN",Table6[[#This Row],[Denumirea ]],0)</f>
        <v>Troia/6 C-Va</v>
      </c>
      <c r="F16" s="322" t="str">
        <f>IF($B16&lt;&gt;"FN",Table6[[#This Row],[Județul]],0)</f>
        <v>BZ</v>
      </c>
      <c r="G16" s="322">
        <f>IF($B16&lt;&gt;"FN",Table6[[#This Row],[Anul dobândirii ]],0)</f>
        <v>2010</v>
      </c>
      <c r="H16" s="325">
        <f>IF($B16&lt;&gt;"FN",Table6[[#This Row],[Valoare de inventar]],0)</f>
        <v>9400</v>
      </c>
      <c r="I16" s="151" t="str">
        <f>IF($B16&lt;&gt;"FN",Table6[[#This Row],[Nr Inventar MMAP]],0)</f>
        <v>156977.</v>
      </c>
      <c r="J16" s="152" t="str">
        <f>IF($B16&lt;&gt;"FN",Table6[[#This Row],[Denumire MMAP]],0)</f>
        <v>Troia/6 C-Va</v>
      </c>
      <c r="K16" s="153">
        <f>IF($B16&lt;&gt;"FN",Table6[[#This Row],[Valore MMAP]],0)</f>
        <v>9400</v>
      </c>
      <c r="L16" s="154">
        <f>IF($B16&lt;&gt;"FN",Table6[[#This Row],[diferenta valorica]],0)</f>
        <v>0</v>
      </c>
      <c r="M16" s="155">
        <f>IF($B16&lt;&gt;"FN",Table6[[#This Row],[Număr inventar ]],0)</f>
        <v>156977</v>
      </c>
      <c r="N16" s="156" t="str">
        <f>IF($B16&lt;&gt;"FN",Table6[[#This Row],[COD_DE_CLASIFICARE]],0)</f>
        <v>8.23.10</v>
      </c>
      <c r="O16" s="157" t="str">
        <f>IF($B16&lt;&gt;"FN",Table6[[#This Row],[Denumire IC]],0)</f>
        <v xml:space="preserve"> Troia/6 C-Va</v>
      </c>
      <c r="P16" s="157" t="str">
        <f>IF($B16&lt;&gt;"FN",Table6[[#This Row],[ADRESA]],0)</f>
        <v>Tara: România; Judet: BUZĂU; -;   -; Nr: -;</v>
      </c>
      <c r="Q16" s="156">
        <f>IF($B16&lt;&gt;"FN",Table6[[#This Row],[ANUL_DOBANDIRII]],0)</f>
        <v>2010</v>
      </c>
      <c r="R16" s="158">
        <f>IF($B16&lt;&gt;"FN",Table6[[#This Row],[Valore IC]],0)</f>
        <v>9400</v>
      </c>
      <c r="S16" s="156" t="str">
        <f>IF($B16&lt;&gt;"FN",Table6[[#This Row],[BAZA_LEGALA]],0)</f>
        <v>Hg 127/03.04.2012;OUG.1 din 04/01/2017;OUG.68 din 06/11/2019</v>
      </c>
      <c r="T16" s="156" t="str">
        <f>IF($B16&lt;&gt;"FN",Table6[[#This Row],[SITUATIE_JURIDICA]],0)</f>
        <v>in administrare</v>
      </c>
      <c r="U16" s="156" t="str">
        <f>IF($B16&lt;&gt;"FN",Table6[[#This Row],[BUN]],0)</f>
        <v>mobil</v>
      </c>
      <c r="V16" s="269" t="str">
        <f>IF($B16&lt;&gt;"FN",Table6[[#This Row],[Column1]],0)</f>
        <v>Sex:I.M.; anul nasterii:2007; locatia de baza:H Cislau</v>
      </c>
      <c r="W16" s="323">
        <f>IF($B16&lt;&gt;"FN",Table6[[#This Row],[Anul nașterii:]],0)</f>
        <v>2007</v>
      </c>
      <c r="X16" s="326" t="str">
        <f>IF($B16&lt;&gt;"FN",Table6[[#This Row],[sex:]],0)</f>
        <v>Iapă Mamă</v>
      </c>
      <c r="Y16" s="326" t="str">
        <f>IF($B16&lt;&gt;"FN",Table6[[#This Row],[dangale / microcip]],0)</f>
        <v>6C/Va / 00065EAE11</v>
      </c>
      <c r="Z16" s="327" t="str">
        <f>IF($B16&lt;&gt;"FN",Table6[[#This Row],[Locaţia de bază- depozit de armăsari (D) sau Herghelia (H)]],0)</f>
        <v>Herghelia Cislău</v>
      </c>
      <c r="AA16">
        <f>Table6[[#This Row],[Nr. crt.]]</f>
        <v>9</v>
      </c>
      <c r="AB16">
        <f>Table6[[#This Row],[Nr. de inventar MFP]]</f>
        <v>156977</v>
      </c>
      <c r="AC16">
        <f>Table6[[#This Row],[Nr. de inventar RNP]]</f>
        <v>512755</v>
      </c>
      <c r="AD16" t="str">
        <f>Table6[[#This Row],[Cod de clasificare OMFP nr. 1718/2013]]</f>
        <v>8.23.10</v>
      </c>
    </row>
    <row r="17" spans="1:30" ht="51.75" thickBot="1" x14ac:dyDescent="0.3">
      <c r="A17" s="330">
        <f>Table6[[#This Row],[Nr. crt.]]</f>
        <v>10</v>
      </c>
      <c r="B17" s="331">
        <f>Table6[[#This Row],[Nr. de inventar MFP]]</f>
        <v>159462</v>
      </c>
      <c r="C17" s="332">
        <f>IF($B17&lt;&gt;"FN",Table6[[#This Row],[Nr. de inventar RNP]],0)</f>
        <v>512844</v>
      </c>
      <c r="D17" s="331" t="str">
        <f>IF($B17&lt;&gt;"FN",Table6[[#This Row],[Cod de clasificare OMFP nr. 1718/2013]],0)</f>
        <v>8.23.10</v>
      </c>
      <c r="E17" s="333" t="str">
        <f>IF($B17&lt;&gt;"FN",Table6[[#This Row],[Denumirea ]],0)</f>
        <v>Devita (19C-Va/642019820105499</v>
      </c>
      <c r="F17" s="331" t="str">
        <f>IF($B17&lt;&gt;"FN",Table6[[#This Row],[Județul]],0)</f>
        <v>BZ</v>
      </c>
      <c r="G17" s="331">
        <f>IF($B17&lt;&gt;"FN",Table6[[#This Row],[Anul dobândirii ]],0)</f>
        <v>2013</v>
      </c>
      <c r="H17" s="334">
        <f>IF($B17&lt;&gt;"FN",Table6[[#This Row],[Valoare de inventar]],0)</f>
        <v>9400</v>
      </c>
      <c r="I17" s="160" t="str">
        <f>IF($B17&lt;&gt;"FN",Table6[[#This Row],[Nr Inventar MMAP]],0)</f>
        <v>159462.</v>
      </c>
      <c r="J17" s="161" t="str">
        <f>IF($B17&lt;&gt;"FN",Table6[[#This Row],[Denumire MMAP]],0)</f>
        <v>Devita  (19 Va)/642019820105499</v>
      </c>
      <c r="K17" s="162">
        <f>IF($B17&lt;&gt;"FN",Table6[[#This Row],[Valore MMAP]],0)</f>
        <v>9400</v>
      </c>
      <c r="L17" s="163">
        <f>IF($B17&lt;&gt;"FN",Table6[[#This Row],[diferenta valorica]],0)</f>
        <v>0</v>
      </c>
      <c r="M17" s="164">
        <f>IF($B17&lt;&gt;"FN",Table6[[#This Row],[Număr inventar ]],0)</f>
        <v>159462</v>
      </c>
      <c r="N17" s="165" t="str">
        <f>IF($B17&lt;&gt;"FN",Table6[[#This Row],[COD_DE_CLASIFICARE]],0)</f>
        <v>8.23.10</v>
      </c>
      <c r="O17" s="166" t="str">
        <f>IF($B17&lt;&gt;"FN",Table6[[#This Row],[Denumire IC]],0)</f>
        <v>Devita (19 C-Va)/642019820105499</v>
      </c>
      <c r="P17" s="166" t="str">
        <f>IF($B17&lt;&gt;"FN",Table6[[#This Row],[ADRESA]],0)</f>
        <v>Tara: România; Judet: BUZĂU;Com Cislău;   -; Nr: 2; Aleea Armatei</v>
      </c>
      <c r="Q17" s="165">
        <f>IF($B17&lt;&gt;"FN",Table6[[#This Row],[ANUL_DOBANDIRII]],0)</f>
        <v>2013</v>
      </c>
      <c r="R17" s="167">
        <f>IF($B17&lt;&gt;"FN",Table6[[#This Row],[Valore IC]],0)</f>
        <v>9400</v>
      </c>
      <c r="S17" s="165" t="str">
        <f>IF($B17&lt;&gt;"FN",Table6[[#This Row],[BAZA_LEGALA]],0)</f>
        <v>HG 240/02-APR-14;OUG.1 din 04/01/2017;OUG.68 din 06/11/2019</v>
      </c>
      <c r="T17" s="165" t="str">
        <f>IF($B17&lt;&gt;"FN",Table6[[#This Row],[SITUATIE_JURIDICA]],0)</f>
        <v>in administrare</v>
      </c>
      <c r="U17" s="165" t="str">
        <f>IF($B17&lt;&gt;"FN",Table6[[#This Row],[BUN]],0)</f>
        <v>mobil</v>
      </c>
      <c r="V17" s="165" t="str">
        <f>IF($B17&lt;&gt;"FN",Table6[[#This Row],[Column1]],0)</f>
        <v xml:space="preserve"> Subrasa= ;Anul naşterii=2010 ;Sexul=iapa mama ;Locaţia de bază=H. Cislau ;</v>
      </c>
      <c r="W17" s="335">
        <f>IF($B17&lt;&gt;"FN",Table6[[#This Row],[Anul nașterii:]],0)</f>
        <v>2010</v>
      </c>
      <c r="X17" s="336" t="str">
        <f>IF($B17&lt;&gt;"FN",Table6[[#This Row],[sex:]],0)</f>
        <v>Iapă Mamă</v>
      </c>
      <c r="Y17" s="336" t="str">
        <f>IF($B17&lt;&gt;"FN",Table6[[#This Row],[dangale / microcip]],0)</f>
        <v>19 C/ Va / 642019820105499</v>
      </c>
      <c r="Z17" s="337" t="str">
        <f>IF($B17&lt;&gt;"FN",Table6[[#This Row],[Locaţia de bază- depozit de armăsari (D) sau Herghelia (H)]],0)</f>
        <v>Herghelia Cislău</v>
      </c>
      <c r="AA17">
        <f>Table6[[#This Row],[Nr. crt.]]</f>
        <v>10</v>
      </c>
      <c r="AB17">
        <f>Table6[[#This Row],[Nr. de inventar MFP]]</f>
        <v>159462</v>
      </c>
      <c r="AC17">
        <f>Table6[[#This Row],[Nr. de inventar RNP]]</f>
        <v>512844</v>
      </c>
      <c r="AD17" t="str">
        <f>Table6[[#This Row],[Cod de clasificare OMFP nr. 1718/2013]]</f>
        <v>8.23.10</v>
      </c>
    </row>
    <row r="18" spans="1:30" ht="51" x14ac:dyDescent="0.25">
      <c r="A18" s="321">
        <f>Table6[[#This Row],[Nr. crt.]]</f>
        <v>11</v>
      </c>
      <c r="B18" s="322">
        <f>Table6[[#This Row],[Nr. de inventar MFP]]</f>
        <v>156955</v>
      </c>
      <c r="C18" s="323">
        <f>IF($B18&lt;&gt;"FN",Table6[[#This Row],[Nr. de inventar RNP]],0)</f>
        <v>512746</v>
      </c>
      <c r="D18" s="322" t="str">
        <f>IF($B18&lt;&gt;"FN",Table6[[#This Row],[Cod de clasificare OMFP nr. 1718/2013]],0)</f>
        <v>8.23.10</v>
      </c>
      <c r="E18" s="324" t="str">
        <f>IF($B18&lt;&gt;"FN",Table6[[#This Row],[Denumirea ]],0)</f>
        <v>Tura/57 C- SG</v>
      </c>
      <c r="F18" s="322" t="str">
        <f>IF($B18&lt;&gt;"FN",Table6[[#This Row],[Județul]],0)</f>
        <v>BZ</v>
      </c>
      <c r="G18" s="322">
        <f>IF($B18&lt;&gt;"FN",Table6[[#This Row],[Anul dobândirii ]],0)</f>
        <v>2010</v>
      </c>
      <c r="H18" s="325">
        <f>IF($B18&lt;&gt;"FN",Table6[[#This Row],[Valoare de inventar]],0)</f>
        <v>9400</v>
      </c>
      <c r="I18" s="151" t="str">
        <f>IF($B18&lt;&gt;"FN",Table6[[#This Row],[Nr Inventar MMAP]],0)</f>
        <v>156955.</v>
      </c>
      <c r="J18" s="152" t="str">
        <f>IF($B18&lt;&gt;"FN",Table6[[#This Row],[Denumire MMAP]],0)</f>
        <v>Tura/57 C- SG</v>
      </c>
      <c r="K18" s="153">
        <f>IF($B18&lt;&gt;"FN",Table6[[#This Row],[Valore MMAP]],0)</f>
        <v>9400</v>
      </c>
      <c r="L18" s="154">
        <f>IF($B18&lt;&gt;"FN",Table6[[#This Row],[diferenta valorica]],0)</f>
        <v>0</v>
      </c>
      <c r="M18" s="155">
        <f>IF($B18&lt;&gt;"FN",Table6[[#This Row],[Număr inventar ]],0)</f>
        <v>156955</v>
      </c>
      <c r="N18" s="156" t="str">
        <f>IF($B18&lt;&gt;"FN",Table6[[#This Row],[COD_DE_CLASIFICARE]],0)</f>
        <v>8.23.10</v>
      </c>
      <c r="O18" s="157" t="str">
        <f>IF($B18&lt;&gt;"FN",Table6[[#This Row],[Denumire IC]],0)</f>
        <v xml:space="preserve"> Tura/57 C- SG</v>
      </c>
      <c r="P18" s="157" t="str">
        <f>IF($B18&lt;&gt;"FN",Table6[[#This Row],[ADRESA]],0)</f>
        <v>Tara: România; Judet: BUZĂU; -;   -; Nr: -;</v>
      </c>
      <c r="Q18" s="156">
        <f>IF($B18&lt;&gt;"FN",Table6[[#This Row],[ANUL_DOBANDIRII]],0)</f>
        <v>2010</v>
      </c>
      <c r="R18" s="158">
        <f>IF($B18&lt;&gt;"FN",Table6[[#This Row],[Valore IC]],0)</f>
        <v>9400</v>
      </c>
      <c r="S18" s="156" t="str">
        <f>IF($B18&lt;&gt;"FN",Table6[[#This Row],[BAZA_LEGALA]],0)</f>
        <v>Hg 127/03.04.2012;OUG.1 din 04/01/2017;OUG.68 din 06/11/2019</v>
      </c>
      <c r="T18" s="156" t="str">
        <f>IF($B18&lt;&gt;"FN",Table6[[#This Row],[SITUATIE_JURIDICA]],0)</f>
        <v>in administrare</v>
      </c>
      <c r="U18" s="156" t="str">
        <f>IF($B18&lt;&gt;"FN",Table6[[#This Row],[BUN]],0)</f>
        <v>mobil</v>
      </c>
      <c r="V18" s="269" t="str">
        <f>IF($B18&lt;&gt;"FN",Table6[[#This Row],[Column1]],0)</f>
        <v>Sex:I.M.; anul nasterii:2006; locatia de baza:H Cislau</v>
      </c>
      <c r="W18" s="323">
        <f>IF($B18&lt;&gt;"FN",Table6[[#This Row],[Anul nașterii:]],0)</f>
        <v>2006</v>
      </c>
      <c r="X18" s="326" t="str">
        <f>IF($B18&lt;&gt;"FN",Table6[[#This Row],[sex:]],0)</f>
        <v>Iapă Mamă</v>
      </c>
      <c r="Y18" s="326" t="str">
        <f>IF($B18&lt;&gt;"FN",Table6[[#This Row],[dangale / microcip]],0)</f>
        <v>57C/Sg / 000658B507</v>
      </c>
      <c r="Z18" s="327" t="str">
        <f>IF($B18&lt;&gt;"FN",Table6[[#This Row],[Locaţia de bază- depozit de armăsari (D) sau Herghelia (H)]],0)</f>
        <v>Herghelia Cislău</v>
      </c>
      <c r="AA18">
        <f>Table6[[#This Row],[Nr. crt.]]</f>
        <v>11</v>
      </c>
      <c r="AB18">
        <f>Table6[[#This Row],[Nr. de inventar MFP]]</f>
        <v>156955</v>
      </c>
      <c r="AC18">
        <f>Table6[[#This Row],[Nr. de inventar RNP]]</f>
        <v>512746</v>
      </c>
      <c r="AD18" t="str">
        <f>Table6[[#This Row],[Cod de clasificare OMFP nr. 1718/2013]]</f>
        <v>8.23.10</v>
      </c>
    </row>
    <row r="19" spans="1:30" ht="51.75" thickBot="1" x14ac:dyDescent="0.3">
      <c r="A19" s="330">
        <f>Table6[[#This Row],[Nr. crt.]]</f>
        <v>12</v>
      </c>
      <c r="B19" s="331">
        <f>Table6[[#This Row],[Nr. de inventar MFP]]</f>
        <v>164696</v>
      </c>
      <c r="C19" s="332">
        <f>IF($B19&lt;&gt;"FN",Table6[[#This Row],[Nr. de inventar RNP]],0)</f>
        <v>512886</v>
      </c>
      <c r="D19" s="331" t="str">
        <f>IF($B19&lt;&gt;"FN",Table6[[#This Row],[Cod de clasificare OMFP nr. 1718/2013]],0)</f>
        <v>8.23.10</v>
      </c>
      <c r="E19" s="333" t="str">
        <f>IF($B19&lt;&gt;"FN",Table6[[#This Row],[Denumirea ]],0)</f>
        <v>Melva (28C / Va)642019820088829</v>
      </c>
      <c r="F19" s="331" t="str">
        <f>IF($B19&lt;&gt;"FN",Table6[[#This Row],[Județul]],0)</f>
        <v>BZ</v>
      </c>
      <c r="G19" s="331">
        <f>IF($B19&lt;&gt;"FN",Table6[[#This Row],[Anul dobândirii ]],0)</f>
        <v>2015</v>
      </c>
      <c r="H19" s="334">
        <f>IF($B19&lt;&gt;"FN",Table6[[#This Row],[Valoare de inventar]],0)</f>
        <v>9400</v>
      </c>
      <c r="I19" s="160" t="str">
        <f>IF($B19&lt;&gt;"FN",Table6[[#This Row],[Nr Inventar MMAP]],0)</f>
        <v>512886.</v>
      </c>
      <c r="J19" s="161" t="str">
        <f>IF($B19&lt;&gt;"FN",Table6[[#This Row],[Denumire MMAP]],0)</f>
        <v>MELVA 28C-VA</v>
      </c>
      <c r="K19" s="162">
        <f>IF($B19&lt;&gt;"FN",Table6[[#This Row],[Valore MMAP]],0)</f>
        <v>9400</v>
      </c>
      <c r="L19" s="163">
        <f>IF($B19&lt;&gt;"FN",Table6[[#This Row],[diferenta valorica]],0)</f>
        <v>0</v>
      </c>
      <c r="M19" s="164">
        <f>IF($B19&lt;&gt;"FN",Table6[[#This Row],[Număr inventar ]],0)</f>
        <v>164696</v>
      </c>
      <c r="N19" s="165" t="str">
        <f>IF($B19&lt;&gt;"FN",Table6[[#This Row],[COD_DE_CLASIFICARE]],0)</f>
        <v>8.23.10</v>
      </c>
      <c r="O19" s="166" t="str">
        <f>IF($B19&lt;&gt;"FN",Table6[[#This Row],[Denumire IC]],0)</f>
        <v>Melva  (28 C / Va) 642019820088829</v>
      </c>
      <c r="P19" s="166" t="str">
        <f>IF($B19&lt;&gt;"FN",Table6[[#This Row],[ADRESA]],0)</f>
        <v>Tara: România; Judet: BUZĂU;Com Cislău;   -; Nr: 2; Aleea Armatei</v>
      </c>
      <c r="Q19" s="165">
        <f>IF($B19&lt;&gt;"FN",Table6[[#This Row],[ANUL_DOBANDIRII]],0)</f>
        <v>2015</v>
      </c>
      <c r="R19" s="167">
        <f>IF($B19&lt;&gt;"FN",Table6[[#This Row],[Valore IC]],0)</f>
        <v>9400</v>
      </c>
      <c r="S19" s="165" t="str">
        <f>IF($B19&lt;&gt;"FN",Table6[[#This Row],[BAZA_LEGALA]],0)</f>
        <v>HG. 118/27.02.2019;OUG.68 din 06/11/2019</v>
      </c>
      <c r="T19" s="165" t="str">
        <f>IF($B19&lt;&gt;"FN",Table6[[#This Row],[SITUATIE_JURIDICA]],0)</f>
        <v>in administrare</v>
      </c>
      <c r="U19" s="165" t="str">
        <f>IF($B19&lt;&gt;"FN",Table6[[#This Row],[BUN]],0)</f>
        <v>mobil</v>
      </c>
      <c r="V19" s="165" t="str">
        <f>IF($B19&lt;&gt;"FN",Table6[[#This Row],[Column1]],0)</f>
        <v xml:space="preserve"> Anul naşterii=2012 ;Sexul=iapă mamă ;Dangale=28 C / Va ;Microcip=642019820088829 ;Locaţia de bază=H.Cislău ;</v>
      </c>
      <c r="W19" s="335">
        <f>IF($B19&lt;&gt;"FN",Table6[[#This Row],[Anul nașterii:]],0)</f>
        <v>2012</v>
      </c>
      <c r="X19" s="336" t="str">
        <f>IF($B19&lt;&gt;"FN",Table6[[#This Row],[sex:]],0)</f>
        <v>Iapă Mamă</v>
      </c>
      <c r="Y19" s="336" t="str">
        <f>IF($B19&lt;&gt;"FN",Table6[[#This Row],[dangale / microcip]],0)</f>
        <v>28 C/ Va / 642019820088829</v>
      </c>
      <c r="Z19" s="337" t="str">
        <f>IF($B19&lt;&gt;"FN",Table6[[#This Row],[Locaţia de bază- depozit de armăsari (D) sau Herghelia (H)]],0)</f>
        <v>Herghelia Cislău</v>
      </c>
      <c r="AA19">
        <f>Table6[[#This Row],[Nr. crt.]]</f>
        <v>12</v>
      </c>
      <c r="AB19">
        <f>Table6[[#This Row],[Nr. de inventar MFP]]</f>
        <v>164696</v>
      </c>
      <c r="AC19">
        <f>Table6[[#This Row],[Nr. de inventar RNP]]</f>
        <v>512886</v>
      </c>
      <c r="AD19" t="str">
        <f>Table6[[#This Row],[Cod de clasificare OMFP nr. 1718/2013]]</f>
        <v>8.23.10</v>
      </c>
    </row>
    <row r="20" spans="1:30" ht="51" x14ac:dyDescent="0.25">
      <c r="A20" s="321">
        <f>Table6[[#This Row],[Nr. crt.]]</f>
        <v>13</v>
      </c>
      <c r="B20" s="322">
        <f>Table6[[#This Row],[Nr. de inventar MFP]]</f>
        <v>164835</v>
      </c>
      <c r="C20" s="323">
        <f>IF($B20&lt;&gt;"FN",Table6[[#This Row],[Nr. de inventar RNP]],0)</f>
        <v>512896</v>
      </c>
      <c r="D20" s="322" t="str">
        <f>IF($B20&lt;&gt;"FN",Table6[[#This Row],[Cod de clasificare OMFP nr. 1718/2013]],0)</f>
        <v>8.23.10</v>
      </c>
      <c r="E20" s="324" t="str">
        <f>IF($B20&lt;&gt;"FN",Table6[[#This Row],[Denumirea ]],0)</f>
        <v>Dada (57C/Tz)642019820114786</v>
      </c>
      <c r="F20" s="322" t="str">
        <f>IF($B20&lt;&gt;"FN",Table6[[#This Row],[Județul]],0)</f>
        <v>BZ</v>
      </c>
      <c r="G20" s="322">
        <f>IF($B20&lt;&gt;"FN",Table6[[#This Row],[Anul dobândirii ]],0)</f>
        <v>2016</v>
      </c>
      <c r="H20" s="325">
        <f>IF($B20&lt;&gt;"FN",Table6[[#This Row],[Valoare de inventar]],0)</f>
        <v>9400</v>
      </c>
      <c r="I20" s="151" t="str">
        <f>IF($B20&lt;&gt;"FN",Table6[[#This Row],[Nr Inventar MMAP]],0)</f>
        <v>512896</v>
      </c>
      <c r="J20" s="152" t="str">
        <f>IF($B20&lt;&gt;"FN",Table6[[#This Row],[Denumire MMAP]],0)</f>
        <v xml:space="preserve">Dada   (57 C/ Tz)
642019820114786
</v>
      </c>
      <c r="K20" s="153">
        <f>IF($B20&lt;&gt;"FN",Table6[[#This Row],[Valore MMAP]],0)</f>
        <v>9400</v>
      </c>
      <c r="L20" s="154">
        <f>IF($B20&lt;&gt;"FN",Table6[[#This Row],[diferenta valorica]],0)</f>
        <v>0</v>
      </c>
      <c r="M20" s="155">
        <f>IF($B20&lt;&gt;"FN",Table6[[#This Row],[Număr inventar ]],0)</f>
        <v>164835</v>
      </c>
      <c r="N20" s="156" t="str">
        <f>IF($B20&lt;&gt;"FN",Table6[[#This Row],[COD_DE_CLASIFICARE]],0)</f>
        <v>8.23.10</v>
      </c>
      <c r="O20" s="157" t="str">
        <f>IF($B20&lt;&gt;"FN",Table6[[#This Row],[Denumire IC]],0)</f>
        <v>Dada (57 C/ Tz) 642019820114786</v>
      </c>
      <c r="P20" s="157" t="str">
        <f>IF($B20&lt;&gt;"FN",Table6[[#This Row],[ADRESA]],0)</f>
        <v>Tara: România; Judet: BUZĂU;Com Cislău;   -; Nr: 2; Aleea Armatei</v>
      </c>
      <c r="Q20" s="156">
        <f>IF($B20&lt;&gt;"FN",Table6[[#This Row],[ANUL_DOBANDIRII]],0)</f>
        <v>2016</v>
      </c>
      <c r="R20" s="158">
        <f>IF($B20&lt;&gt;"FN",Table6[[#This Row],[Valore IC]],0)</f>
        <v>9400</v>
      </c>
      <c r="S20" s="156" t="str">
        <f>IF($B20&lt;&gt;"FN",Table6[[#This Row],[BAZA_LEGALA]],0)</f>
        <v>HG. 118/27.02.2019;OUG.68 din 06/11/2019</v>
      </c>
      <c r="T20" s="156" t="str">
        <f>IF($B20&lt;&gt;"FN",Table6[[#This Row],[SITUATIE_JURIDICA]],0)</f>
        <v>in administrare</v>
      </c>
      <c r="U20" s="156" t="str">
        <f>IF($B20&lt;&gt;"FN",Table6[[#This Row],[BUN]],0)</f>
        <v>mobil</v>
      </c>
      <c r="V20" s="269" t="str">
        <f>IF($B20&lt;&gt;"FN",Table6[[#This Row],[Column1]],0)</f>
        <v xml:space="preserve"> Anul naşterii=2013 ;Sexul=iapă mamă ;Dangale=57 C/ Tz ;Microcip=642019820114786 ;Locaţia de bază=H.Cislău ;</v>
      </c>
      <c r="W20" s="323">
        <f>IF($B20&lt;&gt;"FN",Table6[[#This Row],[Anul nașterii:]],0)</f>
        <v>2013</v>
      </c>
      <c r="X20" s="326" t="str">
        <f>IF($B20&lt;&gt;"FN",Table6[[#This Row],[sex:]],0)</f>
        <v>Iapă Mamă</v>
      </c>
      <c r="Y20" s="326" t="str">
        <f>IF($B20&lt;&gt;"FN",Table6[[#This Row],[dangale / microcip]],0)</f>
        <v>57 C/ Tz / 642019820114786</v>
      </c>
      <c r="Z20" s="327" t="str">
        <f>IF($B20&lt;&gt;"FN",Table6[[#This Row],[Locaţia de bază- depozit de armăsari (D) sau Herghelia (H)]],0)</f>
        <v>Herghelia Cislău</v>
      </c>
      <c r="AA20">
        <f>Table6[[#This Row],[Nr. crt.]]</f>
        <v>13</v>
      </c>
      <c r="AB20">
        <f>Table6[[#This Row],[Nr. de inventar MFP]]</f>
        <v>164835</v>
      </c>
      <c r="AC20">
        <f>Table6[[#This Row],[Nr. de inventar RNP]]</f>
        <v>512896</v>
      </c>
      <c r="AD20" t="str">
        <f>Table6[[#This Row],[Cod de clasificare OMFP nr. 1718/2013]]</f>
        <v>8.23.10</v>
      </c>
    </row>
    <row r="21" spans="1:30" ht="51.75" thickBot="1" x14ac:dyDescent="0.3">
      <c r="A21" s="330">
        <f>Table6[[#This Row],[Nr. crt.]]</f>
        <v>14</v>
      </c>
      <c r="B21" s="331">
        <f>Table6[[#This Row],[Nr. de inventar MFP]]</f>
        <v>164834</v>
      </c>
      <c r="C21" s="332">
        <f>IF($B21&lt;&gt;"FN",Table6[[#This Row],[Nr. de inventar RNP]],0)</f>
        <v>512914</v>
      </c>
      <c r="D21" s="331" t="str">
        <f>IF($B21&lt;&gt;"FN",Table6[[#This Row],[Cod de clasificare OMFP nr. 1718/2013]],0)</f>
        <v>8.23.10</v>
      </c>
      <c r="E21" s="333" t="str">
        <f>IF($B21&lt;&gt;"FN",Table6[[#This Row],[Denumirea ]],0)</f>
        <v>Daliana (5C/HI)642019820611919</v>
      </c>
      <c r="F21" s="331" t="str">
        <f>IF($B21&lt;&gt;"FN",Table6[[#This Row],[Județul]],0)</f>
        <v>BZ</v>
      </c>
      <c r="G21" s="331">
        <f>IF($B21&lt;&gt;"FN",Table6[[#This Row],[Anul dobândirii ]],0)</f>
        <v>2016</v>
      </c>
      <c r="H21" s="334">
        <f>IF($B21&lt;&gt;"FN",Table6[[#This Row],[Valoare de inventar]],0)</f>
        <v>9400</v>
      </c>
      <c r="I21" s="160" t="str">
        <f>IF($B21&lt;&gt;"FN",Table6[[#This Row],[Nr Inventar MMAP]],0)</f>
        <v>512914</v>
      </c>
      <c r="J21" s="161" t="str">
        <f>IF($B21&lt;&gt;"FN",Table6[[#This Row],[Denumire MMAP]],0)</f>
        <v xml:space="preserve">Daliana   (5 C / Hl)
642019820611919
</v>
      </c>
      <c r="K21" s="162">
        <f>IF($B21&lt;&gt;"FN",Table6[[#This Row],[Valore MMAP]],0)</f>
        <v>9400</v>
      </c>
      <c r="L21" s="163">
        <f>IF($B21&lt;&gt;"FN",Table6[[#This Row],[diferenta valorica]],0)</f>
        <v>0</v>
      </c>
      <c r="M21" s="164">
        <f>IF($B21&lt;&gt;"FN",Table6[[#This Row],[Număr inventar ]],0)</f>
        <v>164834</v>
      </c>
      <c r="N21" s="165" t="str">
        <f>IF($B21&lt;&gt;"FN",Table6[[#This Row],[COD_DE_CLASIFICARE]],0)</f>
        <v>8.23.10</v>
      </c>
      <c r="O21" s="166" t="str">
        <f>IF($B21&lt;&gt;"FN",Table6[[#This Row],[Denumire IC]],0)</f>
        <v>Daliana (5 C / Hl) 642019820611919</v>
      </c>
      <c r="P21" s="166" t="str">
        <f>IF($B21&lt;&gt;"FN",Table6[[#This Row],[ADRESA]],0)</f>
        <v>Tara: România; Judet: BUZĂU;Com Cislău;   -; Nr: 2; Aleea Armatei</v>
      </c>
      <c r="Q21" s="165">
        <f>IF($B21&lt;&gt;"FN",Table6[[#This Row],[ANUL_DOBANDIRII]],0)</f>
        <v>2016</v>
      </c>
      <c r="R21" s="167">
        <f>IF($B21&lt;&gt;"FN",Table6[[#This Row],[Valore IC]],0)</f>
        <v>9400</v>
      </c>
      <c r="S21" s="165" t="str">
        <f>IF($B21&lt;&gt;"FN",Table6[[#This Row],[BAZA_LEGALA]],0)</f>
        <v>HG. 118/27.02.2019;OUG.68 din 06/11/2019</v>
      </c>
      <c r="T21" s="165" t="str">
        <f>IF($B21&lt;&gt;"FN",Table6[[#This Row],[SITUATIE_JURIDICA]],0)</f>
        <v>in administrare</v>
      </c>
      <c r="U21" s="165" t="str">
        <f>IF($B21&lt;&gt;"FN",Table6[[#This Row],[BUN]],0)</f>
        <v>mobil</v>
      </c>
      <c r="V21" s="165" t="str">
        <f>IF($B21&lt;&gt;"FN",Table6[[#This Row],[Column1]],0)</f>
        <v xml:space="preserve"> Anul naşterii=2013 ;Sexul=iapă mamă ;Dangale=5 C / Hl ;Microcip=642019820611919 ;Locaţia de bază=H.Cislău ;</v>
      </c>
      <c r="W21" s="335">
        <f>IF($B21&lt;&gt;"FN",Table6[[#This Row],[Anul nașterii:]],0)</f>
        <v>2013</v>
      </c>
      <c r="X21" s="336" t="str">
        <f>IF($B21&lt;&gt;"FN",Table6[[#This Row],[sex:]],0)</f>
        <v>Iapă Mamă</v>
      </c>
      <c r="Y21" s="336" t="str">
        <f>IF($B21&lt;&gt;"FN",Table6[[#This Row],[dangale / microcip]],0)</f>
        <v>5 C/ HI / 642019820611919</v>
      </c>
      <c r="Z21" s="337" t="str">
        <f>IF($B21&lt;&gt;"FN",Table6[[#This Row],[Locaţia de bază- depozit de armăsari (D) sau Herghelia (H)]],0)</f>
        <v>Herghelia Cislău</v>
      </c>
      <c r="AA21">
        <f>Table6[[#This Row],[Nr. crt.]]</f>
        <v>14</v>
      </c>
      <c r="AB21">
        <f>Table6[[#This Row],[Nr. de inventar MFP]]</f>
        <v>164834</v>
      </c>
      <c r="AC21">
        <f>Table6[[#This Row],[Nr. de inventar RNP]]</f>
        <v>512914</v>
      </c>
      <c r="AD21" t="str">
        <f>Table6[[#This Row],[Cod de clasificare OMFP nr. 1718/2013]]</f>
        <v>8.23.10</v>
      </c>
    </row>
    <row r="22" spans="1:30" x14ac:dyDescent="0.25">
      <c r="A22" s="321">
        <f>Table6[[#This Row],[Nr. crt.]]</f>
        <v>15</v>
      </c>
      <c r="B22" s="322" t="str">
        <f>Table6[[#This Row],[Nr. de inventar MFP]]</f>
        <v>FN</v>
      </c>
      <c r="C22" s="323">
        <f>IF($B22&lt;&gt;"FN",Table6[[#This Row],[Nr. de inventar RNP]],0)</f>
        <v>0</v>
      </c>
      <c r="D22" s="322">
        <f>IF($B22&lt;&gt;"FN",Table6[[#This Row],[Cod de clasificare OMFP nr. 1718/2013]],0)</f>
        <v>0</v>
      </c>
      <c r="E22" s="324">
        <f>IF($B22&lt;&gt;"FN",Table6[[#This Row],[Denumirea ]],0)</f>
        <v>0</v>
      </c>
      <c r="F22" s="322">
        <f>IF($B22&lt;&gt;"FN",Table6[[#This Row],[Județul]],0)</f>
        <v>0</v>
      </c>
      <c r="G22" s="322">
        <f>IF($B22&lt;&gt;"FN",Table6[[#This Row],[Anul dobândirii ]],0)</f>
        <v>0</v>
      </c>
      <c r="H22" s="325">
        <f>IF($B22&lt;&gt;"FN",Table6[[#This Row],[Valoare de inventar]],0)</f>
        <v>0</v>
      </c>
      <c r="I22" s="151">
        <f>IF($B22&lt;&gt;"FN",Table6[[#This Row],[Nr Inventar MMAP]],0)</f>
        <v>0</v>
      </c>
      <c r="J22" s="152">
        <f>IF($B22&lt;&gt;"FN",Table6[[#This Row],[Denumire MMAP]],0)</f>
        <v>0</v>
      </c>
      <c r="K22" s="153">
        <f>IF($B22&lt;&gt;"FN",Table6[[#This Row],[Valore MMAP]],0)</f>
        <v>0</v>
      </c>
      <c r="L22" s="154">
        <f>IF($B22&lt;&gt;"FN",Table6[[#This Row],[diferenta valorica]],0)</f>
        <v>0</v>
      </c>
      <c r="M22" s="155">
        <f>IF($B22&lt;&gt;"FN",Table6[[#This Row],[Număr inventar ]],0)</f>
        <v>0</v>
      </c>
      <c r="N22" s="156">
        <f>IF($B22&lt;&gt;"FN",Table6[[#This Row],[COD_DE_CLASIFICARE]],0)</f>
        <v>0</v>
      </c>
      <c r="O22" s="157">
        <f>IF($B22&lt;&gt;"FN",Table6[[#This Row],[Denumire IC]],0)</f>
        <v>0</v>
      </c>
      <c r="P22" s="157">
        <f>IF($B22&lt;&gt;"FN",Table6[[#This Row],[ADRESA]],0)</f>
        <v>0</v>
      </c>
      <c r="Q22" s="156">
        <f>IF($B22&lt;&gt;"FN",Table6[[#This Row],[ANUL_DOBANDIRII]],0)</f>
        <v>0</v>
      </c>
      <c r="R22" s="158">
        <f>IF($B22&lt;&gt;"FN",Table6[[#This Row],[Valore IC]],0)</f>
        <v>0</v>
      </c>
      <c r="S22" s="156">
        <f>IF($B22&lt;&gt;"FN",Table6[[#This Row],[BAZA_LEGALA]],0)</f>
        <v>0</v>
      </c>
      <c r="T22" s="156">
        <f>IF($B22&lt;&gt;"FN",Table6[[#This Row],[SITUATIE_JURIDICA]],0)</f>
        <v>0</v>
      </c>
      <c r="U22" s="156">
        <f>IF($B22&lt;&gt;"FN",Table6[[#This Row],[BUN]],0)</f>
        <v>0</v>
      </c>
      <c r="V22" s="269">
        <f>IF($B22&lt;&gt;"FN",Table6[[#This Row],[Column1]],0)</f>
        <v>0</v>
      </c>
      <c r="W22" s="323">
        <f>IF($B22&lt;&gt;"FN",Table6[[#This Row],[Anul nașterii:]],0)</f>
        <v>0</v>
      </c>
      <c r="X22" s="326">
        <f>IF($B22&lt;&gt;"FN",Table6[[#This Row],[sex:]],0)</f>
        <v>0</v>
      </c>
      <c r="Y22" s="326">
        <f>IF($B22&lt;&gt;"FN",Table6[[#This Row],[dangale / microcip]],0)</f>
        <v>0</v>
      </c>
      <c r="Z22" s="327">
        <f>IF($B22&lt;&gt;"FN",Table6[[#This Row],[Locaţia de bază- depozit de armăsari (D) sau Herghelia (H)]],0)</f>
        <v>0</v>
      </c>
      <c r="AA22">
        <f>Table6[[#This Row],[Nr. crt.]]</f>
        <v>15</v>
      </c>
      <c r="AB22" t="str">
        <f>Table6[[#This Row],[Nr. de inventar MFP]]</f>
        <v>FN</v>
      </c>
      <c r="AC22">
        <f>Table6[[#This Row],[Nr. de inventar RNP]]</f>
        <v>512952</v>
      </c>
      <c r="AD22" t="str">
        <f>Table6[[#This Row],[Cod de clasificare OMFP nr. 1718/2013]]</f>
        <v>8.23.10</v>
      </c>
    </row>
    <row r="23" spans="1:30" ht="51.75" thickBot="1" x14ac:dyDescent="0.3">
      <c r="A23" s="330">
        <f>Table6[[#This Row],[Nr. crt.]]</f>
        <v>16</v>
      </c>
      <c r="B23" s="331">
        <f>Table6[[#This Row],[Nr. de inventar MFP]]</f>
        <v>157076</v>
      </c>
      <c r="C23" s="332">
        <f>IF($B23&lt;&gt;"FN",Table6[[#This Row],[Nr. de inventar RNP]],0)</f>
        <v>20106</v>
      </c>
      <c r="D23" s="331" t="str">
        <f>IF($B23&lt;&gt;"FN",Table6[[#This Row],[Cod de clasificare OMFP nr. 1718/2013]],0)</f>
        <v>8.23.11</v>
      </c>
      <c r="E23" s="333" t="str">
        <f>IF($B23&lt;&gt;"FN",Table6[[#This Row],[Denumirea ]],0)</f>
        <v>GIPSI / I - 26 D</v>
      </c>
      <c r="F23" s="331" t="str">
        <f>IF($B23&lt;&gt;"FN",Table6[[#This Row],[Județul]],0)</f>
        <v>CT</v>
      </c>
      <c r="G23" s="331">
        <f>IF($B23&lt;&gt;"FN",Table6[[#This Row],[Anul dobândirii ]],0)</f>
        <v>2010</v>
      </c>
      <c r="H23" s="334">
        <f>IF($B23&lt;&gt;"FN",Table6[[#This Row],[Valoare de inventar]],0)</f>
        <v>9400</v>
      </c>
      <c r="I23" s="160" t="str">
        <f>IF($B23&lt;&gt;"FN",Table6[[#This Row],[Nr Inventar MMAP]],0)</f>
        <v>157076.</v>
      </c>
      <c r="J23" s="161" t="str">
        <f>IF($B23&lt;&gt;"FN",Table6[[#This Row],[Denumire MMAP]],0)</f>
        <v>GIPSI</v>
      </c>
      <c r="K23" s="162">
        <f>IF($B23&lt;&gt;"FN",Table6[[#This Row],[Valore MMAP]],0)</f>
        <v>9400</v>
      </c>
      <c r="L23" s="163">
        <f>IF($B23&lt;&gt;"FN",Table6[[#This Row],[diferenta valorica]],0)</f>
        <v>0</v>
      </c>
      <c r="M23" s="164">
        <f>IF($B23&lt;&gt;"FN",Table6[[#This Row],[Număr inventar ]],0)</f>
        <v>157076</v>
      </c>
      <c r="N23" s="165" t="str">
        <f>IF($B23&lt;&gt;"FN",Table6[[#This Row],[COD_DE_CLASIFICARE]],0)</f>
        <v>8.23.11</v>
      </c>
      <c r="O23" s="166" t="str">
        <f>IF($B23&lt;&gt;"FN",Table6[[#This Row],[Denumire IC]],0)</f>
        <v xml:space="preserve"> Gipsi/I-26D</v>
      </c>
      <c r="P23" s="166" t="str">
        <f>IF($B23&lt;&gt;"FN",Table6[[#This Row],[ADRESA]],0)</f>
        <v>Tara: România; Judet: CĂLĂRAŞI; -;   -; Nr: -;</v>
      </c>
      <c r="Q23" s="165">
        <f>IF($B23&lt;&gt;"FN",Table6[[#This Row],[ANUL_DOBANDIRII]],0)</f>
        <v>2010</v>
      </c>
      <c r="R23" s="167">
        <f>IF($B23&lt;&gt;"FN",Table6[[#This Row],[Valore IC]],0)</f>
        <v>9400</v>
      </c>
      <c r="S23" s="165" t="str">
        <f>IF($B23&lt;&gt;"FN",Table6[[#This Row],[BAZA_LEGALA]],0)</f>
        <v>Hg 127/03.04.2012;OUG.1 din 04/01/2017;OUG.68 din 06/11/2019</v>
      </c>
      <c r="T23" s="165" t="str">
        <f>IF($B23&lt;&gt;"FN",Table6[[#This Row],[SITUATIE_JURIDICA]],0)</f>
        <v>in administrare</v>
      </c>
      <c r="U23" s="165" t="str">
        <f>IF($B23&lt;&gt;"FN",Table6[[#This Row],[BUN]],0)</f>
        <v>mobil</v>
      </c>
      <c r="V23" s="165" t="str">
        <f>IF($B23&lt;&gt;"FN",Table6[[#This Row],[Column1]],0)</f>
        <v>Sex:A.M.P.; anul nasterii:2007; locatia de baza:H Dor Marunt</v>
      </c>
      <c r="W23" s="335">
        <f>IF($B23&lt;&gt;"FN",Table6[[#This Row],[Anul nașterii:]],0)</f>
        <v>2007</v>
      </c>
      <c r="X23" s="336" t="str">
        <f>IF($B23&lt;&gt;"FN",Table6[[#This Row],[sex:]],0)</f>
        <v>Armăsar de Montă Publică</v>
      </c>
      <c r="Y23" s="336" t="str">
        <f>IF($B23&lt;&gt;"FN",Table6[[#This Row],[dangale / microcip]],0)</f>
        <v>I / 26 D / 642019820192302</v>
      </c>
      <c r="Z23" s="337" t="str">
        <f>IF($B23&lt;&gt;"FN",Table6[[#This Row],[Locaţia de bază- depozit de armăsari (D) sau Herghelia (H)]],0)</f>
        <v>Herghelia Mangalia</v>
      </c>
      <c r="AA23">
        <f>Table6[[#This Row],[Nr. crt.]]</f>
        <v>16</v>
      </c>
      <c r="AB23">
        <f>Table6[[#This Row],[Nr. de inventar MFP]]</f>
        <v>157076</v>
      </c>
      <c r="AC23">
        <f>Table6[[#This Row],[Nr. de inventar RNP]]</f>
        <v>20106</v>
      </c>
      <c r="AD23" t="str">
        <f>Table6[[#This Row],[Cod de clasificare OMFP nr. 1718/2013]]</f>
        <v>8.23.11</v>
      </c>
    </row>
    <row r="24" spans="1:30" ht="51" x14ac:dyDescent="0.25">
      <c r="A24" s="321">
        <f>Table6[[#This Row],[Nr. crt.]]</f>
        <v>17</v>
      </c>
      <c r="B24" s="322">
        <f>Table6[[#This Row],[Nr. de inventar MFP]]</f>
        <v>160347</v>
      </c>
      <c r="C24" s="323">
        <f>IF($B24&lt;&gt;"FN",Table6[[#This Row],[Nr. de inventar RNP]],0)</f>
        <v>500725</v>
      </c>
      <c r="D24" s="322" t="str">
        <f>IF($B24&lt;&gt;"FN",Table6[[#This Row],[Cod de clasificare OMFP nr. 1718/2013]],0)</f>
        <v>8.23.09</v>
      </c>
      <c r="E24" s="324" t="str">
        <f>IF($B24&lt;&gt;"FN",Table6[[#This Row],[Denumirea ]],0)</f>
        <v>SAMSON /SIGLAVY BAGDADY XVIII-17M(17M-SB18) 642019820200890</v>
      </c>
      <c r="F24" s="322" t="str">
        <f>IF($B24&lt;&gt;"FN",Table6[[#This Row],[Județul]],0)</f>
        <v>CT</v>
      </c>
      <c r="G24" s="322">
        <f>IF($B24&lt;&gt;"FN",Table6[[#This Row],[Anul dobândirii ]],0)</f>
        <v>2013</v>
      </c>
      <c r="H24" s="325">
        <f>IF($B24&lt;&gt;"FN",Table6[[#This Row],[Valoare de inventar]],0)</f>
        <v>10000</v>
      </c>
      <c r="I24" s="151" t="str">
        <f>IF($B24&lt;&gt;"FN",Table6[[#This Row],[Nr Inventar MMAP]],0)</f>
        <v>160347.</v>
      </c>
      <c r="J24" s="152" t="str">
        <f>IF($B24&lt;&gt;"FN",Table6[[#This Row],[Denumire MMAP]],0)</f>
        <v>Samson / Siglavy Bagdady XVIII -17M ( 17M-SB18) / 642019820200890</v>
      </c>
      <c r="K24" s="153">
        <f>IF($B24&lt;&gt;"FN",Table6[[#This Row],[Valore MMAP]],0)</f>
        <v>10000</v>
      </c>
      <c r="L24" s="154">
        <f>IF($B24&lt;&gt;"FN",Table6[[#This Row],[diferenta valorica]],0)</f>
        <v>0</v>
      </c>
      <c r="M24" s="155">
        <f>IF($B24&lt;&gt;"FN",Table6[[#This Row],[Număr inventar ]],0)</f>
        <v>160347</v>
      </c>
      <c r="N24" s="156" t="str">
        <f>IF($B24&lt;&gt;"FN",Table6[[#This Row],[COD_DE_CLASIFICARE]],0)</f>
        <v>8.23.09</v>
      </c>
      <c r="O24" s="157" t="str">
        <f>IF($B24&lt;&gt;"FN",Table6[[#This Row],[Denumire IC]],0)</f>
        <v xml:space="preserve">Samson / Siglavy Bagdady XVIII -17M ( 17M-SB18) / 642019820200890
</v>
      </c>
      <c r="P24" s="157" t="str">
        <f>IF($B24&lt;&gt;"FN",Table6[[#This Row],[ADRESA]],0)</f>
        <v>Tara: România; Judet: CONSTANŢA;Mun Mangalia; Şos  Constanţei; Nr: 52;</v>
      </c>
      <c r="Q24" s="156">
        <f>IF($B24&lt;&gt;"FN",Table6[[#This Row],[ANUL_DOBANDIRII]],0)</f>
        <v>2013</v>
      </c>
      <c r="R24" s="158">
        <f>IF($B24&lt;&gt;"FN",Table6[[#This Row],[Valore IC]],0)</f>
        <v>10000</v>
      </c>
      <c r="S24" s="156" t="str">
        <f>IF($B24&lt;&gt;"FN",Table6[[#This Row],[BAZA_LEGALA]],0)</f>
        <v>HG 1098/10-DEC-14;OUG.1 din 04/01/2017;OUG.68 din 06/11/2019</v>
      </c>
      <c r="T24" s="156" t="str">
        <f>IF($B24&lt;&gt;"FN",Table6[[#This Row],[SITUATIE_JURIDICA]],0)</f>
        <v>in administrare</v>
      </c>
      <c r="U24" s="156" t="str">
        <f>IF($B24&lt;&gt;"FN",Table6[[#This Row],[BUN]],0)</f>
        <v>mobil</v>
      </c>
      <c r="V24" s="269" t="str">
        <f>IF($B24&lt;&gt;"FN",Table6[[#This Row],[Column1]],0)</f>
        <v xml:space="preserve"> Subrasa= ;Anul naşterii=2010 ;Sexul=armasar monta publica ;Locaţia de bază=H Mangalia ;</v>
      </c>
      <c r="W24" s="323">
        <f>IF($B24&lt;&gt;"FN",Table6[[#This Row],[Anul nașterii:]],0)</f>
        <v>2010</v>
      </c>
      <c r="X24" s="326" t="str">
        <f>IF($B24&lt;&gt;"FN",Table6[[#This Row],[sex:]],0)</f>
        <v>Armăsar de Montă Publică</v>
      </c>
      <c r="Y24" s="326" t="str">
        <f>IF($B24&lt;&gt;"FN",Table6[[#This Row],[dangale / microcip]],0)</f>
        <v>17M-SB18 / 642019820200890</v>
      </c>
      <c r="Z24" s="327" t="str">
        <f>IF($B24&lt;&gt;"FN",Table6[[#This Row],[Locaţia de bază- depozit de armăsari (D) sau Herghelia (H)]],0)</f>
        <v>Herghelia Mangalia</v>
      </c>
      <c r="AA24">
        <f>Table6[[#This Row],[Nr. crt.]]</f>
        <v>17</v>
      </c>
      <c r="AB24">
        <f>Table6[[#This Row],[Nr. de inventar MFP]]</f>
        <v>160347</v>
      </c>
      <c r="AC24">
        <f>Table6[[#This Row],[Nr. de inventar RNP]]</f>
        <v>500725</v>
      </c>
      <c r="AD24" t="str">
        <f>Table6[[#This Row],[Cod de clasificare OMFP nr. 1718/2013]]</f>
        <v>8.23.09</v>
      </c>
    </row>
    <row r="25" spans="1:30" ht="51.75" thickBot="1" x14ac:dyDescent="0.3">
      <c r="A25" s="330">
        <f>Table6[[#This Row],[Nr. crt.]]</f>
        <v>18</v>
      </c>
      <c r="B25" s="331">
        <f>Table6[[#This Row],[Nr. de inventar MFP]]</f>
        <v>159206</v>
      </c>
      <c r="C25" s="332">
        <f>IF($B25&lt;&gt;"FN",Table6[[#This Row],[Nr. de inventar RNP]],0)</f>
        <v>500919</v>
      </c>
      <c r="D25" s="331" t="str">
        <f>IF($B25&lt;&gt;"FN",Table6[[#This Row],[Cod de clasificare OMFP nr. 1718/2013]],0)</f>
        <v>8.23.12</v>
      </c>
      <c r="E25" s="333" t="str">
        <f>IF($B25&lt;&gt;"FN",Table6[[#This Row],[Denumirea ]],0)</f>
        <v>Gazal XVIII-14 ( G 18/14 R)</v>
      </c>
      <c r="F25" s="331" t="str">
        <f>IF($B25&lt;&gt;"FN",Table6[[#This Row],[Județul]],0)</f>
        <v>SV</v>
      </c>
      <c r="G25" s="331">
        <f>IF($B25&lt;&gt;"FN",Table6[[#This Row],[Anul dobândirii ]],0)</f>
        <v>2012</v>
      </c>
      <c r="H25" s="334">
        <f>IF($B25&lt;&gt;"FN",Table6[[#This Row],[Valoare de inventar]],0)</f>
        <v>9400</v>
      </c>
      <c r="I25" s="160" t="str">
        <f>IF($B25&lt;&gt;"FN",Table6[[#This Row],[Nr Inventar MMAP]],0)</f>
        <v>159206.</v>
      </c>
      <c r="J25" s="161" t="str">
        <f>IF($B25&lt;&gt;"FN",Table6[[#This Row],[Denumire MMAP]],0)</f>
        <v>Ga zal XVIII- 14 ( G 18/14 R)</v>
      </c>
      <c r="K25" s="162">
        <f>IF($B25&lt;&gt;"FN",Table6[[#This Row],[Valore MMAP]],0)</f>
        <v>9400</v>
      </c>
      <c r="L25" s="163">
        <f>IF($B25&lt;&gt;"FN",Table6[[#This Row],[diferenta valorica]],0)</f>
        <v>0</v>
      </c>
      <c r="M25" s="164">
        <f>IF($B25&lt;&gt;"FN",Table6[[#This Row],[Număr inventar ]],0)</f>
        <v>159206</v>
      </c>
      <c r="N25" s="165" t="str">
        <f>IF($B25&lt;&gt;"FN",Table6[[#This Row],[COD_DE_CLASIFICARE]],0)</f>
        <v>8.23.12</v>
      </c>
      <c r="O25" s="166" t="str">
        <f>IF($B25&lt;&gt;"FN",Table6[[#This Row],[Denumire IC]],0)</f>
        <v>Gazal XVIII-14 ( G 18/14 R)</v>
      </c>
      <c r="P25" s="166" t="str">
        <f>IF($B25&lt;&gt;"FN",Table6[[#This Row],[ADRESA]],0)</f>
        <v>Tara: România; Judet: SUCEAVA;Mun Rădăuţi; Str  Bogdan Vodă; Nr: 114;</v>
      </c>
      <c r="Q25" s="165">
        <f>IF($B25&lt;&gt;"FN",Table6[[#This Row],[ANUL_DOBANDIRII]],0)</f>
        <v>2012</v>
      </c>
      <c r="R25" s="167">
        <f>IF($B25&lt;&gt;"FN",Table6[[#This Row],[Valore IC]],0)</f>
        <v>9400</v>
      </c>
      <c r="S25" s="165" t="str">
        <f>IF($B25&lt;&gt;"FN",Table6[[#This Row],[BAZA_LEGALA]],0)</f>
        <v>HG 598/14-AUG-13;OUG.1 din 04/01/2017;OUG.68 din 06/11/2019</v>
      </c>
      <c r="T25" s="165" t="str">
        <f>IF($B25&lt;&gt;"FN",Table6[[#This Row],[SITUATIE_JURIDICA]],0)</f>
        <v>in administrare</v>
      </c>
      <c r="U25" s="165" t="str">
        <f>IF($B25&lt;&gt;"FN",Table6[[#This Row],[BUN]],0)</f>
        <v>mobil</v>
      </c>
      <c r="V25" s="165" t="str">
        <f>IF($B25&lt;&gt;"FN",Table6[[#This Row],[Column1]],0)</f>
        <v xml:space="preserve"> Subrasa= ;Anul naşterii=2009 ;Sexul=iapa mama ;Locaţia de bază=H Radauti ;</v>
      </c>
      <c r="W25" s="335">
        <f>IF($B25&lt;&gt;"FN",Table6[[#This Row],[Anul nașterii:]],0)</f>
        <v>2009</v>
      </c>
      <c r="X25" s="336" t="str">
        <f>IF($B25&lt;&gt;"FN",Table6[[#This Row],[sex:]],0)</f>
        <v>Iapă Mamă</v>
      </c>
      <c r="Y25" s="336" t="str">
        <f>IF($B25&lt;&gt;"FN",Table6[[#This Row],[dangale / microcip]],0)</f>
        <v>G 18/14 R / 642019820349257</v>
      </c>
      <c r="Z25" s="337" t="str">
        <f>IF($B25&lt;&gt;"FN",Table6[[#This Row],[Locaţia de bază- depozit de armăsari (D) sau Herghelia (H)]],0)</f>
        <v>Herghelia Rădăuți</v>
      </c>
      <c r="AA25">
        <f>Table6[[#This Row],[Nr. crt.]]</f>
        <v>18</v>
      </c>
      <c r="AB25">
        <f>Table6[[#This Row],[Nr. de inventar MFP]]</f>
        <v>159206</v>
      </c>
      <c r="AC25">
        <f>Table6[[#This Row],[Nr. de inventar RNP]]</f>
        <v>500919</v>
      </c>
      <c r="AD25" t="str">
        <f>Table6[[#This Row],[Cod de clasificare OMFP nr. 1718/2013]]</f>
        <v>8.23.12</v>
      </c>
    </row>
    <row r="26" spans="1:30" ht="51" x14ac:dyDescent="0.25">
      <c r="A26" s="321">
        <f>Table6[[#This Row],[Nr. crt.]]</f>
        <v>19</v>
      </c>
      <c r="B26" s="322">
        <f>Table6[[#This Row],[Nr. de inventar MFP]]</f>
        <v>164776</v>
      </c>
      <c r="C26" s="323">
        <f>IF($B26&lt;&gt;"FN",Table6[[#This Row],[Nr. de inventar RNP]],0)</f>
        <v>500993</v>
      </c>
      <c r="D26" s="322" t="str">
        <f>IF($B26&lt;&gt;"FN",Table6[[#This Row],[Cod de clasificare OMFP nr. 1718/2013]],0)</f>
        <v>8.23.12</v>
      </c>
      <c r="E26" s="324" t="str">
        <f>IF($B26&lt;&gt;"FN",Table6[[#This Row],[Denumirea ]],0)</f>
        <v xml:space="preserve"> Gazal XVIII-20 (G 18 / 20 R) 642019820376845</v>
      </c>
      <c r="F26" s="322" t="str">
        <f>IF($B26&lt;&gt;"FN",Table6[[#This Row],[Județul]],0)</f>
        <v>SV</v>
      </c>
      <c r="G26" s="322">
        <f>IF($B26&lt;&gt;"FN",Table6[[#This Row],[Anul dobândirii ]],0)</f>
        <v>2015</v>
      </c>
      <c r="H26" s="325">
        <f>IF($B26&lt;&gt;"FN",Table6[[#This Row],[Valoare de inventar]],0)</f>
        <v>9400</v>
      </c>
      <c r="I26" s="151" t="str">
        <f>IF($B26&lt;&gt;"FN",Table6[[#This Row],[Nr Inventar MMAP]],0)</f>
        <v>500993.</v>
      </c>
      <c r="J26" s="152" t="str">
        <f>IF($B26&lt;&gt;"FN",Table6[[#This Row],[Denumire MMAP]],0)</f>
        <v>502 GAZAL XVIII - 20</v>
      </c>
      <c r="K26" s="153">
        <f>IF($B26&lt;&gt;"FN",Table6[[#This Row],[Valore MMAP]],0)</f>
        <v>9400</v>
      </c>
      <c r="L26" s="154">
        <f>IF($B26&lt;&gt;"FN",Table6[[#This Row],[diferenta valorica]],0)</f>
        <v>0</v>
      </c>
      <c r="M26" s="155">
        <f>IF($B26&lt;&gt;"FN",Table6[[#This Row],[Număr inventar ]],0)</f>
        <v>164776</v>
      </c>
      <c r="N26" s="156" t="str">
        <f>IF($B26&lt;&gt;"FN",Table6[[#This Row],[COD_DE_CLASIFICARE]],0)</f>
        <v>8.23.12</v>
      </c>
      <c r="O26" s="157" t="str">
        <f>IF($B26&lt;&gt;"FN",Table6[[#This Row],[Denumire IC]],0)</f>
        <v>Gazal XVIII-20  (G 18 / 20 R)
642019820376845</v>
      </c>
      <c r="P26" s="157" t="str">
        <f>IF($B26&lt;&gt;"FN",Table6[[#This Row],[ADRESA]],0)</f>
        <v>Tara: România; Judet: SUCEAVA;Mun Rădăuţi; Str  Bogdan Vodă; Nr: 114;</v>
      </c>
      <c r="Q26" s="156">
        <f>IF($B26&lt;&gt;"FN",Table6[[#This Row],[ANUL_DOBANDIRII]],0)</f>
        <v>2015</v>
      </c>
      <c r="R26" s="158">
        <f>IF($B26&lt;&gt;"FN",Table6[[#This Row],[Valore IC]],0)</f>
        <v>9400</v>
      </c>
      <c r="S26" s="156" t="str">
        <f>IF($B26&lt;&gt;"FN",Table6[[#This Row],[BAZA_LEGALA]],0)</f>
        <v>HG. 118/27.02.2019;OUG.68 din 06/11/2019</v>
      </c>
      <c r="T26" s="156" t="str">
        <f>IF($B26&lt;&gt;"FN",Table6[[#This Row],[SITUATIE_JURIDICA]],0)</f>
        <v>in administrare</v>
      </c>
      <c r="U26" s="156" t="str">
        <f>IF($B26&lt;&gt;"FN",Table6[[#This Row],[BUN]],0)</f>
        <v>mobil</v>
      </c>
      <c r="V26" s="269" t="str">
        <f>IF($B26&lt;&gt;"FN",Table6[[#This Row],[Column1]],0)</f>
        <v xml:space="preserve"> Anul naşterii=2012 ;Sexul=iapă mamă ;Dangale=G 18 / 20 R ;Microcip=642019820376845 ;Locaţia de bază=H.Radauti ;</v>
      </c>
      <c r="W26" s="323">
        <f>IF($B26&lt;&gt;"FN",Table6[[#This Row],[Anul nașterii:]],0)</f>
        <v>2012</v>
      </c>
      <c r="X26" s="326" t="str">
        <f>IF($B26&lt;&gt;"FN",Table6[[#This Row],[sex:]],0)</f>
        <v>Iapă Mamă</v>
      </c>
      <c r="Y26" s="326" t="str">
        <f>IF($B26&lt;&gt;"FN",Table6[[#This Row],[dangale / microcip]],0)</f>
        <v>G 18 / 20 R / 642019820376845</v>
      </c>
      <c r="Z26" s="327" t="str">
        <f>IF($B26&lt;&gt;"FN",Table6[[#This Row],[Locaţia de bază- depozit de armăsari (D) sau Herghelia (H)]],0)</f>
        <v>Herghelia Rădăuți</v>
      </c>
      <c r="AA26">
        <f>Table6[[#This Row],[Nr. crt.]]</f>
        <v>19</v>
      </c>
      <c r="AB26">
        <f>Table6[[#This Row],[Nr. de inventar MFP]]</f>
        <v>164776</v>
      </c>
      <c r="AC26">
        <f>Table6[[#This Row],[Nr. de inventar RNP]]</f>
        <v>500993</v>
      </c>
      <c r="AD26" t="str">
        <f>Table6[[#This Row],[Cod de clasificare OMFP nr. 1718/2013]]</f>
        <v>8.23.12</v>
      </c>
    </row>
    <row r="27" spans="1:30" ht="51.75" thickBot="1" x14ac:dyDescent="0.3">
      <c r="A27" s="330">
        <f>Table6[[#This Row],[Nr. crt.]]</f>
        <v>20</v>
      </c>
      <c r="B27" s="331">
        <f>Table6[[#This Row],[Nr. de inventar MFP]]</f>
        <v>164978</v>
      </c>
      <c r="C27" s="332">
        <f>IF($B27&lt;&gt;"FN",Table6[[#This Row],[Nr. de inventar RNP]],0)</f>
        <v>501026</v>
      </c>
      <c r="D27" s="331" t="str">
        <f>IF($B27&lt;&gt;"FN",Table6[[#This Row],[Cod de clasificare OMFP nr. 1718/2013]],0)</f>
        <v>8.23.12</v>
      </c>
      <c r="E27" s="333" t="str">
        <f>IF($B27&lt;&gt;"FN",Table6[[#This Row],[Denumirea ]],0)</f>
        <v>Shagya LXII-66 ( Sh 62 / 66 R) 642109820376158</v>
      </c>
      <c r="F27" s="331" t="str">
        <f>IF($B27&lt;&gt;"FN",Table6[[#This Row],[Județul]],0)</f>
        <v>SV</v>
      </c>
      <c r="G27" s="331">
        <f>IF($B27&lt;&gt;"FN",Table6[[#This Row],[Anul dobândirii ]],0)</f>
        <v>2015</v>
      </c>
      <c r="H27" s="334">
        <f>IF($B27&lt;&gt;"FN",Table6[[#This Row],[Valoare de inventar]],0)</f>
        <v>9400</v>
      </c>
      <c r="I27" s="160" t="str">
        <f>IF($B27&lt;&gt;"FN",Table6[[#This Row],[Nr Inventar MMAP]],0)</f>
        <v>501026.</v>
      </c>
      <c r="J27" s="161" t="str">
        <f>IF($B27&lt;&gt;"FN",Table6[[#This Row],[Denumire MMAP]],0)</f>
        <v>508 - SHAGYA LXII - 66</v>
      </c>
      <c r="K27" s="162">
        <f>IF($B27&lt;&gt;"FN",Table6[[#This Row],[Valore MMAP]],0)</f>
        <v>9400</v>
      </c>
      <c r="L27" s="163">
        <f>IF($B27&lt;&gt;"FN",Table6[[#This Row],[diferenta valorica]],0)</f>
        <v>0</v>
      </c>
      <c r="M27" s="164">
        <f>IF($B27&lt;&gt;"FN",Table6[[#This Row],[Număr inventar ]],0)</f>
        <v>164978</v>
      </c>
      <c r="N27" s="165" t="str">
        <f>IF($B27&lt;&gt;"FN",Table6[[#This Row],[COD_DE_CLASIFICARE]],0)</f>
        <v>8.23.12</v>
      </c>
      <c r="O27" s="166" t="str">
        <f>IF($B27&lt;&gt;"FN",Table6[[#This Row],[Denumire IC]],0)</f>
        <v>Shagya LXII-66  ( Sh 62 / 66 R)
642109820376158</v>
      </c>
      <c r="P27" s="166" t="str">
        <f>IF($B27&lt;&gt;"FN",Table6[[#This Row],[ADRESA]],0)</f>
        <v>Tara: România; Judet: SUCEAVA;Mun Rădăuţi; Str  Bogdan Vodă; Nr: 114;</v>
      </c>
      <c r="Q27" s="165">
        <f>IF($B27&lt;&gt;"FN",Table6[[#This Row],[ANUL_DOBANDIRII]],0)</f>
        <v>2015</v>
      </c>
      <c r="R27" s="167">
        <f>IF($B27&lt;&gt;"FN",Table6[[#This Row],[Valore IC]],0)</f>
        <v>9400</v>
      </c>
      <c r="S27" s="165" t="str">
        <f>IF($B27&lt;&gt;"FN",Table6[[#This Row],[BAZA_LEGALA]],0)</f>
        <v>HG. 118/27.02.2019;OUG.68 din 06/11/2019</v>
      </c>
      <c r="T27" s="165" t="str">
        <f>IF($B27&lt;&gt;"FN",Table6[[#This Row],[SITUATIE_JURIDICA]],0)</f>
        <v>in administrare</v>
      </c>
      <c r="U27" s="165" t="str">
        <f>IF($B27&lt;&gt;"FN",Table6[[#This Row],[BUN]],0)</f>
        <v>mobil</v>
      </c>
      <c r="V27" s="165" t="str">
        <f>IF($B27&lt;&gt;"FN",Table6[[#This Row],[Column1]],0)</f>
        <v xml:space="preserve"> Anul naşterii=2012 ;Sexul=iapă mamă ;Dangale=Sh 62 / 66 R ;Microcip=642109820376158 ;Locaţia de bază=H.Radauti ;</v>
      </c>
      <c r="W27" s="335">
        <f>IF($B27&lt;&gt;"FN",Table6[[#This Row],[Anul nașterii:]],0)</f>
        <v>2012</v>
      </c>
      <c r="X27" s="336" t="str">
        <f>IF($B27&lt;&gt;"FN",Table6[[#This Row],[sex:]],0)</f>
        <v>Iapă Mamă</v>
      </c>
      <c r="Y27" s="336" t="str">
        <f>IF($B27&lt;&gt;"FN",Table6[[#This Row],[dangale / microcip]],0)</f>
        <v>Sh 62 / 66 R / 642109820376158</v>
      </c>
      <c r="Z27" s="337" t="str">
        <f>IF($B27&lt;&gt;"FN",Table6[[#This Row],[Locaţia de bază- depozit de armăsari (D) sau Herghelia (H)]],0)</f>
        <v>Herghelia Rădăuți</v>
      </c>
      <c r="AA27">
        <f>Table6[[#This Row],[Nr. crt.]]</f>
        <v>20</v>
      </c>
      <c r="AB27">
        <f>Table6[[#This Row],[Nr. de inventar MFP]]</f>
        <v>164978</v>
      </c>
      <c r="AC27">
        <f>Table6[[#This Row],[Nr. de inventar RNP]]</f>
        <v>501026</v>
      </c>
      <c r="AD27" t="str">
        <f>Table6[[#This Row],[Cod de clasificare OMFP nr. 1718/2013]]</f>
        <v>8.23.12</v>
      </c>
    </row>
    <row r="28" spans="1:30" x14ac:dyDescent="0.25">
      <c r="A28" s="321">
        <f>Table6[[#This Row],[Nr. crt.]]</f>
        <v>21</v>
      </c>
      <c r="B28" s="322" t="str">
        <f>Table6[[#This Row],[Nr. de inventar MFP]]</f>
        <v>FN</v>
      </c>
      <c r="C28" s="323">
        <f>IF($B28&lt;&gt;"FN",Table6[[#This Row],[Nr. de inventar RNP]],0)</f>
        <v>0</v>
      </c>
      <c r="D28" s="322">
        <f>IF($B28&lt;&gt;"FN",Table6[[#This Row],[Cod de clasificare OMFP nr. 1718/2013]],0)</f>
        <v>0</v>
      </c>
      <c r="E28" s="324">
        <f>IF($B28&lt;&gt;"FN",Table6[[#This Row],[Denumirea ]],0)</f>
        <v>0</v>
      </c>
      <c r="F28" s="322">
        <f>IF($B28&lt;&gt;"FN",Table6[[#This Row],[Județul]],0)</f>
        <v>0</v>
      </c>
      <c r="G28" s="322">
        <f>IF($B28&lt;&gt;"FN",Table6[[#This Row],[Anul dobândirii ]],0)</f>
        <v>0</v>
      </c>
      <c r="H28" s="325">
        <f>IF($B28&lt;&gt;"FN",Table6[[#This Row],[Valoare de inventar]],0)</f>
        <v>0</v>
      </c>
      <c r="I28" s="151">
        <f>IF($B28&lt;&gt;"FN",Table6[[#This Row],[Nr Inventar MMAP]],0)</f>
        <v>0</v>
      </c>
      <c r="J28" s="152">
        <f>IF($B28&lt;&gt;"FN",Table6[[#This Row],[Denumire MMAP]],0)</f>
        <v>0</v>
      </c>
      <c r="K28" s="153">
        <f>IF($B28&lt;&gt;"FN",Table6[[#This Row],[Valore MMAP]],0)</f>
        <v>0</v>
      </c>
      <c r="L28" s="154">
        <f>IF($B28&lt;&gt;"FN",Table6[[#This Row],[diferenta valorica]],0)</f>
        <v>0</v>
      </c>
      <c r="M28" s="155">
        <f>IF($B28&lt;&gt;"FN",Table6[[#This Row],[Număr inventar ]],0)</f>
        <v>0</v>
      </c>
      <c r="N28" s="156">
        <f>IF($B28&lt;&gt;"FN",Table6[[#This Row],[COD_DE_CLASIFICARE]],0)</f>
        <v>0</v>
      </c>
      <c r="O28" s="157">
        <f>IF($B28&lt;&gt;"FN",Table6[[#This Row],[Denumire IC]],0)</f>
        <v>0</v>
      </c>
      <c r="P28" s="157">
        <f>IF($B28&lt;&gt;"FN",Table6[[#This Row],[ADRESA]],0)</f>
        <v>0</v>
      </c>
      <c r="Q28" s="156">
        <f>IF($B28&lt;&gt;"FN",Table6[[#This Row],[ANUL_DOBANDIRII]],0)</f>
        <v>0</v>
      </c>
      <c r="R28" s="158">
        <f>IF($B28&lt;&gt;"FN",Table6[[#This Row],[Valore IC]],0)</f>
        <v>0</v>
      </c>
      <c r="S28" s="156">
        <f>IF($B28&lt;&gt;"FN",Table6[[#This Row],[BAZA_LEGALA]],0)</f>
        <v>0</v>
      </c>
      <c r="T28" s="156">
        <f>IF($B28&lt;&gt;"FN",Table6[[#This Row],[SITUATIE_JURIDICA]],0)</f>
        <v>0</v>
      </c>
      <c r="U28" s="156">
        <f>IF($B28&lt;&gt;"FN",Table6[[#This Row],[BUN]],0)</f>
        <v>0</v>
      </c>
      <c r="V28" s="269">
        <f>IF($B28&lt;&gt;"FN",Table6[[#This Row],[Column1]],0)</f>
        <v>0</v>
      </c>
      <c r="W28" s="323">
        <f>IF($B28&lt;&gt;"FN",Table6[[#This Row],[Anul nașterii:]],0)</f>
        <v>0</v>
      </c>
      <c r="X28" s="326">
        <f>IF($B28&lt;&gt;"FN",Table6[[#This Row],[sex:]],0)</f>
        <v>0</v>
      </c>
      <c r="Y28" s="326">
        <f>IF($B28&lt;&gt;"FN",Table6[[#This Row],[dangale / microcip]],0)</f>
        <v>0</v>
      </c>
      <c r="Z28" s="327">
        <f>IF($B28&lt;&gt;"FN",Table6[[#This Row],[Locaţia de bază- depozit de armăsari (D) sau Herghelia (H)]],0)</f>
        <v>0</v>
      </c>
      <c r="AA28">
        <f>Table6[[#This Row],[Nr. crt.]]</f>
        <v>21</v>
      </c>
      <c r="AB28" t="str">
        <f>Table6[[#This Row],[Nr. de inventar MFP]]</f>
        <v>FN</v>
      </c>
      <c r="AC28">
        <f>Table6[[#This Row],[Nr. de inventar RNP]]</f>
        <v>501137</v>
      </c>
      <c r="AD28" t="str">
        <f>Table6[[#This Row],[Cod de clasificare OMFP nr. 1718/2013]]</f>
        <v>8.23.12</v>
      </c>
    </row>
    <row r="29" spans="1:30" ht="15.75" thickBot="1" x14ac:dyDescent="0.3">
      <c r="A29" s="330">
        <f>Table6[[#This Row],[Nr. crt.]]</f>
        <v>22</v>
      </c>
      <c r="B29" s="331" t="str">
        <f>Table6[[#This Row],[Nr. de inventar MFP]]</f>
        <v>FN</v>
      </c>
      <c r="C29" s="332">
        <f>IF($B29&lt;&gt;"FN",Table6[[#This Row],[Nr. de inventar RNP]],0)</f>
        <v>0</v>
      </c>
      <c r="D29" s="331">
        <f>IF($B29&lt;&gt;"FN",Table6[[#This Row],[Cod de clasificare OMFP nr. 1718/2013]],0)</f>
        <v>0</v>
      </c>
      <c r="E29" s="333">
        <f>IF($B29&lt;&gt;"FN",Table6[[#This Row],[Denumirea ]],0)</f>
        <v>0</v>
      </c>
      <c r="F29" s="331">
        <f>IF($B29&lt;&gt;"FN",Table6[[#This Row],[Județul]],0)</f>
        <v>0</v>
      </c>
      <c r="G29" s="331">
        <f>IF($B29&lt;&gt;"FN",Table6[[#This Row],[Anul dobândirii ]],0)</f>
        <v>0</v>
      </c>
      <c r="H29" s="334">
        <f>IF($B29&lt;&gt;"FN",Table6[[#This Row],[Valoare de inventar]],0)</f>
        <v>0</v>
      </c>
      <c r="I29" s="160">
        <f>IF($B29&lt;&gt;"FN",Table6[[#This Row],[Nr Inventar MMAP]],0)</f>
        <v>0</v>
      </c>
      <c r="J29" s="161">
        <f>IF($B29&lt;&gt;"FN",Table6[[#This Row],[Denumire MMAP]],0)</f>
        <v>0</v>
      </c>
      <c r="K29" s="162">
        <f>IF($B29&lt;&gt;"FN",Table6[[#This Row],[Valore MMAP]],0)</f>
        <v>0</v>
      </c>
      <c r="L29" s="163">
        <f>IF($B29&lt;&gt;"FN",Table6[[#This Row],[diferenta valorica]],0)</f>
        <v>0</v>
      </c>
      <c r="M29" s="164">
        <f>IF($B29&lt;&gt;"FN",Table6[[#This Row],[Număr inventar ]],0)</f>
        <v>0</v>
      </c>
      <c r="N29" s="165">
        <f>IF($B29&lt;&gt;"FN",Table6[[#This Row],[COD_DE_CLASIFICARE]],0)</f>
        <v>0</v>
      </c>
      <c r="O29" s="166">
        <f>IF($B29&lt;&gt;"FN",Table6[[#This Row],[Denumire IC]],0)</f>
        <v>0</v>
      </c>
      <c r="P29" s="166">
        <f>IF($B29&lt;&gt;"FN",Table6[[#This Row],[ADRESA]],0)</f>
        <v>0</v>
      </c>
      <c r="Q29" s="165">
        <f>IF($B29&lt;&gt;"FN",Table6[[#This Row],[ANUL_DOBANDIRII]],0)</f>
        <v>0</v>
      </c>
      <c r="R29" s="167">
        <f>IF($B29&lt;&gt;"FN",Table6[[#This Row],[Valore IC]],0)</f>
        <v>0</v>
      </c>
      <c r="S29" s="165">
        <f>IF($B29&lt;&gt;"FN",Table6[[#This Row],[BAZA_LEGALA]],0)</f>
        <v>0</v>
      </c>
      <c r="T29" s="165">
        <f>IF($B29&lt;&gt;"FN",Table6[[#This Row],[SITUATIE_JURIDICA]],0)</f>
        <v>0</v>
      </c>
      <c r="U29" s="165">
        <f>IF($B29&lt;&gt;"FN",Table6[[#This Row],[BUN]],0)</f>
        <v>0</v>
      </c>
      <c r="V29" s="165">
        <f>IF($B29&lt;&gt;"FN",Table6[[#This Row],[Column1]],0)</f>
        <v>0</v>
      </c>
      <c r="W29" s="335">
        <f>IF($B29&lt;&gt;"FN",Table6[[#This Row],[Anul nașterii:]],0)</f>
        <v>0</v>
      </c>
      <c r="X29" s="336">
        <f>IF($B29&lt;&gt;"FN",Table6[[#This Row],[sex:]],0)</f>
        <v>0</v>
      </c>
      <c r="Y29" s="336">
        <f>IF($B29&lt;&gt;"FN",Table6[[#This Row],[dangale / microcip]],0)</f>
        <v>0</v>
      </c>
      <c r="Z29" s="337">
        <f>IF($B29&lt;&gt;"FN",Table6[[#This Row],[Locaţia de bază- depozit de armăsari (D) sau Herghelia (H)]],0)</f>
        <v>0</v>
      </c>
      <c r="AA29">
        <f>Table6[[#This Row],[Nr. crt.]]</f>
        <v>22</v>
      </c>
      <c r="AB29" t="str">
        <f>Table6[[#This Row],[Nr. de inventar MFP]]</f>
        <v>FN</v>
      </c>
      <c r="AC29">
        <f>Table6[[#This Row],[Nr. de inventar RNP]]</f>
        <v>501138</v>
      </c>
      <c r="AD29" t="str">
        <f>Table6[[#This Row],[Cod de clasificare OMFP nr. 1718/2013]]</f>
        <v>8.23.12</v>
      </c>
    </row>
    <row r="30" spans="1:30" x14ac:dyDescent="0.25">
      <c r="A30" s="321">
        <f>Table6[[#This Row],[Nr. crt.]]</f>
        <v>23</v>
      </c>
      <c r="B30" s="322" t="str">
        <f>Table6[[#This Row],[Nr. de inventar MFP]]</f>
        <v>FN</v>
      </c>
      <c r="C30" s="323">
        <f>IF($B30&lt;&gt;"FN",Table6[[#This Row],[Nr. de inventar RNP]],0)</f>
        <v>0</v>
      </c>
      <c r="D30" s="322">
        <f>IF($B30&lt;&gt;"FN",Table6[[#This Row],[Cod de clasificare OMFP nr. 1718/2013]],0)</f>
        <v>0</v>
      </c>
      <c r="E30" s="324">
        <f>IF($B30&lt;&gt;"FN",Table6[[#This Row],[Denumirea ]],0)</f>
        <v>0</v>
      </c>
      <c r="F30" s="322">
        <f>IF($B30&lt;&gt;"FN",Table6[[#This Row],[Județul]],0)</f>
        <v>0</v>
      </c>
      <c r="G30" s="322">
        <f>IF($B30&lt;&gt;"FN",Table6[[#This Row],[Anul dobândirii ]],0)</f>
        <v>0</v>
      </c>
      <c r="H30" s="325">
        <f>IF($B30&lt;&gt;"FN",Table6[[#This Row],[Valoare de inventar]],0)</f>
        <v>0</v>
      </c>
      <c r="I30" s="151">
        <f>IF($B30&lt;&gt;"FN",Table6[[#This Row],[Nr Inventar MMAP]],0)</f>
        <v>0</v>
      </c>
      <c r="J30" s="152">
        <f>IF($B30&lt;&gt;"FN",Table6[[#This Row],[Denumire MMAP]],0)</f>
        <v>0</v>
      </c>
      <c r="K30" s="153">
        <f>IF($B30&lt;&gt;"FN",Table6[[#This Row],[Valore MMAP]],0)</f>
        <v>0</v>
      </c>
      <c r="L30" s="154">
        <f>IF($B30&lt;&gt;"FN",Table6[[#This Row],[diferenta valorica]],0)</f>
        <v>0</v>
      </c>
      <c r="M30" s="155">
        <f>IF($B30&lt;&gt;"FN",Table6[[#This Row],[Număr inventar ]],0)</f>
        <v>0</v>
      </c>
      <c r="N30" s="156">
        <f>IF($B30&lt;&gt;"FN",Table6[[#This Row],[COD_DE_CLASIFICARE]],0)</f>
        <v>0</v>
      </c>
      <c r="O30" s="157">
        <f>IF($B30&lt;&gt;"FN",Table6[[#This Row],[Denumire IC]],0)</f>
        <v>0</v>
      </c>
      <c r="P30" s="157">
        <f>IF($B30&lt;&gt;"FN",Table6[[#This Row],[ADRESA]],0)</f>
        <v>0</v>
      </c>
      <c r="Q30" s="156">
        <f>IF($B30&lt;&gt;"FN",Table6[[#This Row],[ANUL_DOBANDIRII]],0)</f>
        <v>0</v>
      </c>
      <c r="R30" s="158">
        <f>IF($B30&lt;&gt;"FN",Table6[[#This Row],[Valore IC]],0)</f>
        <v>0</v>
      </c>
      <c r="S30" s="156">
        <f>IF($B30&lt;&gt;"FN",Table6[[#This Row],[BAZA_LEGALA]],0)</f>
        <v>0</v>
      </c>
      <c r="T30" s="156">
        <f>IF($B30&lt;&gt;"FN",Table6[[#This Row],[SITUATIE_JURIDICA]],0)</f>
        <v>0</v>
      </c>
      <c r="U30" s="156">
        <f>IF($B30&lt;&gt;"FN",Table6[[#This Row],[BUN]],0)</f>
        <v>0</v>
      </c>
      <c r="V30" s="269">
        <f>IF($B30&lt;&gt;"FN",Table6[[#This Row],[Column1]],0)</f>
        <v>0</v>
      </c>
      <c r="W30" s="323">
        <f>IF($B30&lt;&gt;"FN",Table6[[#This Row],[Anul nașterii:]],0)</f>
        <v>0</v>
      </c>
      <c r="X30" s="326">
        <f>IF($B30&lt;&gt;"FN",Table6[[#This Row],[sex:]],0)</f>
        <v>0</v>
      </c>
      <c r="Y30" s="326">
        <f>IF($B30&lt;&gt;"FN",Table6[[#This Row],[dangale / microcip]],0)</f>
        <v>0</v>
      </c>
      <c r="Z30" s="327">
        <f>IF($B30&lt;&gt;"FN",Table6[[#This Row],[Locaţia de bază- depozit de armăsari (D) sau Herghelia (H)]],0)</f>
        <v>0</v>
      </c>
      <c r="AA30">
        <f>Table6[[#This Row],[Nr. crt.]]</f>
        <v>23</v>
      </c>
      <c r="AB30" t="str">
        <f>Table6[[#This Row],[Nr. de inventar MFP]]</f>
        <v>FN</v>
      </c>
      <c r="AC30">
        <f>Table6[[#This Row],[Nr. de inventar RNP]]</f>
        <v>501116</v>
      </c>
      <c r="AD30" t="str">
        <f>Table6[[#This Row],[Cod de clasificare OMFP nr. 1718/2013]]</f>
        <v>8.23.12</v>
      </c>
    </row>
    <row r="31" spans="1:30" ht="77.25" thickBot="1" x14ac:dyDescent="0.3">
      <c r="A31" s="330">
        <f>Table6[[#This Row],[Nr. crt.]]</f>
        <v>24</v>
      </c>
      <c r="B31" s="331">
        <f>Table6[[#This Row],[Nr. de inventar MFP]]</f>
        <v>164697</v>
      </c>
      <c r="C31" s="332">
        <f>IF($B31&lt;&gt;"FN",Table6[[#This Row],[Nr. de inventar RNP]],0)</f>
        <v>281</v>
      </c>
      <c r="D31" s="331" t="str">
        <f>IF($B31&lt;&gt;"FN",Table6[[#This Row],[Cod de clasificare OMFP nr. 1718/2013]],0)</f>
        <v>8.23.07</v>
      </c>
      <c r="E31" s="333" t="str">
        <f>IF($B31&lt;&gt;"FN",Table6[[#This Row],[Denumirea ]],0)</f>
        <v>TULIPAN XXIII-4  (T23 / 4 F)642019820391157</v>
      </c>
      <c r="F31" s="331" t="str">
        <f>IF($B31&lt;&gt;"FN",Table6[[#This Row],[Județul]],0)</f>
        <v>BV</v>
      </c>
      <c r="G31" s="331">
        <f>IF($B31&lt;&gt;"FN",Table6[[#This Row],[Anul dobândirii ]],0)</f>
        <v>2015</v>
      </c>
      <c r="H31" s="334">
        <f>IF($B31&lt;&gt;"FN",Table6[[#This Row],[Valoare de inventar]],0)</f>
        <v>10800</v>
      </c>
      <c r="I31" s="160" t="str">
        <f>IF($B31&lt;&gt;"FN",Table6[[#This Row],[Nr Inventar MMAP]],0)</f>
        <v>281.</v>
      </c>
      <c r="J31" s="161" t="str">
        <f>IF($B31&lt;&gt;"FN",Table6[[#This Row],[Denumire MMAP]],0)</f>
        <v>Tulipan XXIII-4</v>
      </c>
      <c r="K31" s="162">
        <f>IF($B31&lt;&gt;"FN",Table6[[#This Row],[Valore MMAP]],0)</f>
        <v>10800</v>
      </c>
      <c r="L31" s="163">
        <f>IF($B31&lt;&gt;"FN",Table6[[#This Row],[diferenta valorica]],0)</f>
        <v>0</v>
      </c>
      <c r="M31" s="164">
        <f>IF($B31&lt;&gt;"FN",Table6[[#This Row],[Număr inventar ]],0)</f>
        <v>164697</v>
      </c>
      <c r="N31" s="165" t="str">
        <f>IF($B31&lt;&gt;"FN",Table6[[#This Row],[COD_DE_CLASIFICARE]],0)</f>
        <v>8.23.07</v>
      </c>
      <c r="O31" s="166" t="str">
        <f>IF($B31&lt;&gt;"FN",Table6[[#This Row],[Denumire IC]],0)</f>
        <v>Tulipan XXIII-4  (T 23 / 4 F) 642019820391157</v>
      </c>
      <c r="P31" s="166" t="str">
        <f>IF($B31&lt;&gt;"FN",Table6[[#This Row],[ADRESA]],0)</f>
        <v>Tara: România; Judet: BRAŞOV;Com Voila;   -; Nr: -; sat Sâmbăta de Jos, str. 1 Decembrie 1918</v>
      </c>
      <c r="Q31" s="165">
        <f>IF($B31&lt;&gt;"FN",Table6[[#This Row],[ANUL_DOBANDIRII]],0)</f>
        <v>2015</v>
      </c>
      <c r="R31" s="167">
        <f>IF($B31&lt;&gt;"FN",Table6[[#This Row],[Valore IC]],0)</f>
        <v>10800</v>
      </c>
      <c r="S31" s="165" t="str">
        <f>IF($B31&lt;&gt;"FN",Table6[[#This Row],[BAZA_LEGALA]],0)</f>
        <v>HG. 118/27.02.2019;OUG.68 din 06/11/2019</v>
      </c>
      <c r="T31" s="165" t="str">
        <f>IF($B31&lt;&gt;"FN",Table6[[#This Row],[SITUATIE_JURIDICA]],0)</f>
        <v>in administrare</v>
      </c>
      <c r="U31" s="165" t="str">
        <f>IF($B31&lt;&gt;"FN",Table6[[#This Row],[BUN]],0)</f>
        <v>mobil</v>
      </c>
      <c r="V31" s="165" t="str">
        <f>IF($B31&lt;&gt;"FN",Table6[[#This Row],[Column1]],0)</f>
        <v xml:space="preserve"> Anul naşterii=2011 ;Sexul=armăsar montă publică ;Dangale=T 23 / 4 F ;Microcip=642019820391157 ;Locaţia de bază=H. Sambata de Jos ;</v>
      </c>
      <c r="W31" s="335">
        <f>IF($B31&lt;&gt;"FN",Table6[[#This Row],[Anul nașterii:]],0)</f>
        <v>2011</v>
      </c>
      <c r="X31" s="336" t="str">
        <f>IF($B31&lt;&gt;"FN",Table6[[#This Row],[sex:]],0)</f>
        <v>Armăsar de Montă Publică</v>
      </c>
      <c r="Y31" s="336" t="str">
        <f>IF($B31&lt;&gt;"FN",Table6[[#This Row],[dangale / microcip]],0)</f>
        <v>T 23 / 4 F / 642019820391157</v>
      </c>
      <c r="Z31" s="337" t="str">
        <f>IF($B31&lt;&gt;"FN",Table6[[#This Row],[Locaţia de bază- depozit de armăsari (D) sau Herghelia (H)]],0)</f>
        <v>Herghelia Sâmbăta de Jos</v>
      </c>
      <c r="AA31">
        <f>Table6[[#This Row],[Nr. crt.]]</f>
        <v>24</v>
      </c>
      <c r="AB31">
        <f>Table6[[#This Row],[Nr. de inventar MFP]]</f>
        <v>164697</v>
      </c>
      <c r="AC31">
        <f>Table6[[#This Row],[Nr. de inventar RNP]]</f>
        <v>281</v>
      </c>
      <c r="AD31" t="str">
        <f>Table6[[#This Row],[Cod de clasificare OMFP nr. 1718/2013]]</f>
        <v>8.23.07</v>
      </c>
    </row>
    <row r="32" spans="1:30" x14ac:dyDescent="0.25">
      <c r="A32" s="321">
        <f>Table6[[#This Row],[Nr. crt.]]</f>
        <v>25</v>
      </c>
      <c r="B32" s="322" t="str">
        <f>Table6[[#This Row],[Nr. de inventar MFP]]</f>
        <v>FN</v>
      </c>
      <c r="C32" s="323">
        <f>IF($B32&lt;&gt;"FN",Table6[[#This Row],[Nr. de inventar RNP]],0)</f>
        <v>0</v>
      </c>
      <c r="D32" s="322">
        <f>IF($B32&lt;&gt;"FN",Table6[[#This Row],[Cod de clasificare OMFP nr. 1718/2013]],0)</f>
        <v>0</v>
      </c>
      <c r="E32" s="324">
        <f>IF($B32&lt;&gt;"FN",Table6[[#This Row],[Denumirea ]],0)</f>
        <v>0</v>
      </c>
      <c r="F32" s="322">
        <f>IF($B32&lt;&gt;"FN",Table6[[#This Row],[Județul]],0)</f>
        <v>0</v>
      </c>
      <c r="G32" s="322">
        <f>IF($B32&lt;&gt;"FN",Table6[[#This Row],[Anul dobândirii ]],0)</f>
        <v>0</v>
      </c>
      <c r="H32" s="325">
        <f>IF($B32&lt;&gt;"FN",Table6[[#This Row],[Valoare de inventar]],0)</f>
        <v>0</v>
      </c>
      <c r="I32" s="151">
        <f>IF($B32&lt;&gt;"FN",Table6[[#This Row],[Nr Inventar MMAP]],0)</f>
        <v>0</v>
      </c>
      <c r="J32" s="152">
        <f>IF($B32&lt;&gt;"FN",Table6[[#This Row],[Denumire MMAP]],0)</f>
        <v>0</v>
      </c>
      <c r="K32" s="153">
        <f>IF($B32&lt;&gt;"FN",Table6[[#This Row],[Valore MMAP]],0)</f>
        <v>0</v>
      </c>
      <c r="L32" s="154">
        <f>IF($B32&lt;&gt;"FN",Table6[[#This Row],[diferenta valorica]],0)</f>
        <v>0</v>
      </c>
      <c r="M32" s="155">
        <f>IF($B32&lt;&gt;"FN",Table6[[#This Row],[Număr inventar ]],0)</f>
        <v>0</v>
      </c>
      <c r="N32" s="156">
        <f>IF($B32&lt;&gt;"FN",Table6[[#This Row],[COD_DE_CLASIFICARE]],0)</f>
        <v>0</v>
      </c>
      <c r="O32" s="157">
        <f>IF($B32&lt;&gt;"FN",Table6[[#This Row],[Denumire IC]],0)</f>
        <v>0</v>
      </c>
      <c r="P32" s="157">
        <f>IF($B32&lt;&gt;"FN",Table6[[#This Row],[ADRESA]],0)</f>
        <v>0</v>
      </c>
      <c r="Q32" s="156">
        <f>IF($B32&lt;&gt;"FN",Table6[[#This Row],[ANUL_DOBANDIRII]],0)</f>
        <v>0</v>
      </c>
      <c r="R32" s="158">
        <f>IF($B32&lt;&gt;"FN",Table6[[#This Row],[Valore IC]],0)</f>
        <v>0</v>
      </c>
      <c r="S32" s="156">
        <f>IF($B32&lt;&gt;"FN",Table6[[#This Row],[BAZA_LEGALA]],0)</f>
        <v>0</v>
      </c>
      <c r="T32" s="156">
        <f>IF($B32&lt;&gt;"FN",Table6[[#This Row],[SITUATIE_JURIDICA]],0)</f>
        <v>0</v>
      </c>
      <c r="U32" s="156">
        <f>IF($B32&lt;&gt;"FN",Table6[[#This Row],[BUN]],0)</f>
        <v>0</v>
      </c>
      <c r="V32" s="269">
        <f>IF($B32&lt;&gt;"FN",Table6[[#This Row],[Column1]],0)</f>
        <v>0</v>
      </c>
      <c r="W32" s="323">
        <f>IF($B32&lt;&gt;"FN",Table6[[#This Row],[Anul nașterii:]],0)</f>
        <v>0</v>
      </c>
      <c r="X32" s="326">
        <f>IF($B32&lt;&gt;"FN",Table6[[#This Row],[sex:]],0)</f>
        <v>0</v>
      </c>
      <c r="Y32" s="326">
        <f>IF($B32&lt;&gt;"FN",Table6[[#This Row],[dangale / microcip]],0)</f>
        <v>0</v>
      </c>
      <c r="Z32" s="327">
        <f>IF($B32&lt;&gt;"FN",Table6[[#This Row],[Locaţia de bază- depozit de armăsari (D) sau Herghelia (H)]],0)</f>
        <v>0</v>
      </c>
      <c r="AA32">
        <f>Table6[[#This Row],[Nr. crt.]]</f>
        <v>25</v>
      </c>
      <c r="AB32" t="str">
        <f>Table6[[#This Row],[Nr. de inventar MFP]]</f>
        <v>FN</v>
      </c>
      <c r="AC32">
        <f>Table6[[#This Row],[Nr. de inventar RNP]]</f>
        <v>339</v>
      </c>
      <c r="AD32" t="str">
        <f>Table6[[#This Row],[Cod de clasificare OMFP nr. 1718/2013]]</f>
        <v>8.23.07</v>
      </c>
    </row>
    <row r="33" spans="1:30" ht="51.75" thickBot="1" x14ac:dyDescent="0.3">
      <c r="A33" s="330">
        <f>Table6[[#This Row],[Nr. crt.]]</f>
        <v>26</v>
      </c>
      <c r="B33" s="331">
        <f>Table6[[#This Row],[Nr. de inventar MFP]]</f>
        <v>151681</v>
      </c>
      <c r="C33" s="332">
        <f>IF($B33&lt;&gt;"FN",Table6[[#This Row],[Nr. de inventar RNP]],0)</f>
        <v>217091</v>
      </c>
      <c r="D33" s="331" t="str">
        <f>IF($B33&lt;&gt;"FN",Table6[[#This Row],[Cod de clasificare OMFP nr. 1718/2013]],0)</f>
        <v>8.23.11</v>
      </c>
      <c r="E33" s="333" t="str">
        <f>IF($B33&lt;&gt;"FN",Table6[[#This Row],[Denumirea ]],0)</f>
        <v>AMP ILICEL NC2/2001</v>
      </c>
      <c r="F33" s="331" t="str">
        <f>IF($B33&lt;&gt;"FN",Table6[[#This Row],[Județul]],0)</f>
        <v>MS</v>
      </c>
      <c r="G33" s="331">
        <f>IF($B33&lt;&gt;"FN",Table6[[#This Row],[Anul dobândirii ]],0)</f>
        <v>2004</v>
      </c>
      <c r="H33" s="334">
        <f>IF($B33&lt;&gt;"FN",Table6[[#This Row],[Valoare de inventar]],0)</f>
        <v>7600</v>
      </c>
      <c r="I33" s="160" t="str">
        <f>IF($B33&lt;&gt;"FN",Table6[[#This Row],[Nr Inventar MMAP]],0)</f>
        <v>151681.</v>
      </c>
      <c r="J33" s="161" t="str">
        <f>IF($B33&lt;&gt;"FN",Table6[[#This Row],[Denumire MMAP]],0)</f>
        <v>AMP ILICEL NC2/2001</v>
      </c>
      <c r="K33" s="162">
        <f>IF($B33&lt;&gt;"FN",Table6[[#This Row],[Valore MMAP]],0)</f>
        <v>7600</v>
      </c>
      <c r="L33" s="163">
        <f>IF($B33&lt;&gt;"FN",Table6[[#This Row],[diferenta valorica]],0)</f>
        <v>0</v>
      </c>
      <c r="M33" s="164">
        <f>IF($B33&lt;&gt;"FN",Table6[[#This Row],[Număr inventar ]],0)</f>
        <v>151681</v>
      </c>
      <c r="N33" s="165" t="str">
        <f>IF($B33&lt;&gt;"FN",Table6[[#This Row],[COD_DE_CLASIFICARE]],0)</f>
        <v>8.23.11</v>
      </c>
      <c r="O33" s="166" t="str">
        <f>IF($B33&lt;&gt;"FN",Table6[[#This Row],[Denumire IC]],0)</f>
        <v>AMP ILICEL NC2/2001</v>
      </c>
      <c r="P33" s="166" t="str">
        <f>IF($B33&lt;&gt;"FN",Table6[[#This Row],[ADRESA]],0)</f>
        <v>Tara: România; Judet: MUREŞ; -;   -; Nr: -;</v>
      </c>
      <c r="Q33" s="165">
        <f>IF($B33&lt;&gt;"FN",Table6[[#This Row],[ANUL_DOBANDIRII]],0)</f>
        <v>2004</v>
      </c>
      <c r="R33" s="167">
        <f>IF($B33&lt;&gt;"FN",Table6[[#This Row],[Valore IC]],0)</f>
        <v>7600</v>
      </c>
      <c r="S33" s="165" t="str">
        <f>IF($B33&lt;&gt;"FN",Table6[[#This Row],[BAZA_LEGALA]],0)</f>
        <v>OUG 139/2002;;OUG.1 din 04/01/2017;OUG.68 din 06/11/2019</v>
      </c>
      <c r="T33" s="165" t="str">
        <f>IF($B33&lt;&gt;"FN",Table6[[#This Row],[SITUATIE_JURIDICA]],0)</f>
        <v>in administrare</v>
      </c>
      <c r="U33" s="165" t="str">
        <f>IF($B33&lt;&gt;"FN",Table6[[#This Row],[BUN]],0)</f>
        <v>imobil</v>
      </c>
      <c r="V33" s="165">
        <f>IF($B33&lt;&gt;"FN",Table6[[#This Row],[Column1]],0)</f>
        <v>0</v>
      </c>
      <c r="W33" s="335">
        <f>IF($B33&lt;&gt;"FN",Table6[[#This Row],[Anul nașterii:]],0)</f>
        <v>2001</v>
      </c>
      <c r="X33" s="336" t="str">
        <f>IF($B33&lt;&gt;"FN",Table6[[#This Row],[sex:]],0)</f>
        <v>Armăsar de Montă Publică</v>
      </c>
      <c r="Y33" s="336" t="str">
        <f>IF($B33&lt;&gt;"FN",Table6[[#This Row],[dangale / microcip]],0)</f>
        <v>Nc2 / R / 00065D7282</v>
      </c>
      <c r="Z33" s="337" t="str">
        <f>IF($B33&lt;&gt;"FN",Table6[[#This Row],[Locaţia de bază- depozit de armăsari (D) sau Herghelia (H)]],0)</f>
        <v>Depozit Armăsari Târgu Mureș</v>
      </c>
      <c r="AA33">
        <f>Table6[[#This Row],[Nr. crt.]]</f>
        <v>26</v>
      </c>
      <c r="AB33">
        <f>Table6[[#This Row],[Nr. de inventar MFP]]</f>
        <v>151681</v>
      </c>
      <c r="AC33">
        <f>Table6[[#This Row],[Nr. de inventar RNP]]</f>
        <v>217091</v>
      </c>
      <c r="AD33" t="str">
        <f>Table6[[#This Row],[Cod de clasificare OMFP nr. 1718/2013]]</f>
        <v>8.23.11</v>
      </c>
    </row>
    <row r="34" spans="1:30" ht="51" x14ac:dyDescent="0.25">
      <c r="A34" s="321">
        <f>Table6[[#This Row],[Nr. crt.]]</f>
        <v>27</v>
      </c>
      <c r="B34" s="322">
        <f>Table6[[#This Row],[Nr. de inventar MFP]]</f>
        <v>157325</v>
      </c>
      <c r="C34" s="323">
        <f>IF($B34&lt;&gt;"FN",Table6[[#This Row],[Nr. de inventar RNP]],0)</f>
        <v>217174</v>
      </c>
      <c r="D34" s="322" t="str">
        <f>IF($B34&lt;&gt;"FN",Table6[[#This Row],[Cod de clasificare OMFP nr. 1718/2013]],0)</f>
        <v>8.23.11</v>
      </c>
      <c r="E34" s="324" t="str">
        <f>IF($B34&lt;&gt;"FN",Table6[[#This Row],[Denumirea ]],0)</f>
        <v>Tepus/JB-10</v>
      </c>
      <c r="F34" s="322" t="str">
        <f>IF($B34&lt;&gt;"FN",Table6[[#This Row],[Județul]],0)</f>
        <v>MS</v>
      </c>
      <c r="G34" s="322">
        <f>IF($B34&lt;&gt;"FN",Table6[[#This Row],[Anul dobândirii ]],0)</f>
        <v>2005</v>
      </c>
      <c r="H34" s="325">
        <f>IF($B34&lt;&gt;"FN",Table6[[#This Row],[Valoare de inventar]],0)</f>
        <v>7600</v>
      </c>
      <c r="I34" s="151" t="str">
        <f>IF($B34&lt;&gt;"FN",Table6[[#This Row],[Nr Inventar MMAP]],0)</f>
        <v>157325.</v>
      </c>
      <c r="J34" s="152" t="str">
        <f>IF($B34&lt;&gt;"FN",Table6[[#This Row],[Denumire MMAP]],0)</f>
        <v>Tepus/JB-10</v>
      </c>
      <c r="K34" s="153">
        <f>IF($B34&lt;&gt;"FN",Table6[[#This Row],[Valore MMAP]],0)</f>
        <v>7600</v>
      </c>
      <c r="L34" s="154">
        <f>IF($B34&lt;&gt;"FN",Table6[[#This Row],[diferenta valorica]],0)</f>
        <v>0</v>
      </c>
      <c r="M34" s="155">
        <f>IF($B34&lt;&gt;"FN",Table6[[#This Row],[Număr inventar ]],0)</f>
        <v>157325</v>
      </c>
      <c r="N34" s="156" t="str">
        <f>IF($B34&lt;&gt;"FN",Table6[[#This Row],[COD_DE_CLASIFICARE]],0)</f>
        <v>8.23.11</v>
      </c>
      <c r="O34" s="157" t="str">
        <f>IF($B34&lt;&gt;"FN",Table6[[#This Row],[Denumire IC]],0)</f>
        <v xml:space="preserve"> Tepus/JB-10</v>
      </c>
      <c r="P34" s="157" t="str">
        <f>IF($B34&lt;&gt;"FN",Table6[[#This Row],[ADRESA]],0)</f>
        <v>Tara: România; Judet: MUREŞ; -;   -; Nr: -;</v>
      </c>
      <c r="Q34" s="156">
        <f>IF($B34&lt;&gt;"FN",Table6[[#This Row],[ANUL_DOBANDIRII]],0)</f>
        <v>2005</v>
      </c>
      <c r="R34" s="158">
        <f>IF($B34&lt;&gt;"FN",Table6[[#This Row],[Valore IC]],0)</f>
        <v>7600</v>
      </c>
      <c r="S34" s="156" t="str">
        <f>IF($B34&lt;&gt;"FN",Table6[[#This Row],[BAZA_LEGALA]],0)</f>
        <v xml:space="preserve"> Hg 127/03.04.2012;OUG.1 din 04/01/2017;OUG.68 din 06/11/2019</v>
      </c>
      <c r="T34" s="156" t="str">
        <f>IF($B34&lt;&gt;"FN",Table6[[#This Row],[SITUATIE_JURIDICA]],0)</f>
        <v>in administrare</v>
      </c>
      <c r="U34" s="156" t="str">
        <f>IF($B34&lt;&gt;"FN",Table6[[#This Row],[BUN]],0)</f>
        <v>mobil</v>
      </c>
      <c r="V34" s="269" t="str">
        <f>IF($B34&lt;&gt;"FN",Table6[[#This Row],[Column1]],0)</f>
        <v>Sex:A.M.P.; anul nasterii:2002; locatia de baza:D Targu Mures</v>
      </c>
      <c r="W34" s="323">
        <f>IF($B34&lt;&gt;"FN",Table6[[#This Row],[Anul nașterii:]],0)</f>
        <v>2002</v>
      </c>
      <c r="X34" s="326" t="str">
        <f>IF($B34&lt;&gt;"FN",Table6[[#This Row],[sex:]],0)</f>
        <v>Armăsar de Montă Publică</v>
      </c>
      <c r="Y34" s="326" t="str">
        <f>IF($B34&lt;&gt;"FN",Table6[[#This Row],[dangale / microcip]],0)</f>
        <v>JB10 / HB / 642019820226468</v>
      </c>
      <c r="Z34" s="327" t="str">
        <f>IF($B34&lt;&gt;"FN",Table6[[#This Row],[Locaţia de bază- depozit de armăsari (D) sau Herghelia (H)]],0)</f>
        <v>Depozit Armăsari Târgu Mureș</v>
      </c>
      <c r="AA34">
        <f>Table6[[#This Row],[Nr. crt.]]</f>
        <v>27</v>
      </c>
      <c r="AB34">
        <f>Table6[[#This Row],[Nr. de inventar MFP]]</f>
        <v>157325</v>
      </c>
      <c r="AC34">
        <f>Table6[[#This Row],[Nr. de inventar RNP]]</f>
        <v>217174</v>
      </c>
      <c r="AD34" t="str">
        <f>Table6[[#This Row],[Cod de clasificare OMFP nr. 1718/2013]]</f>
        <v>8.23.11</v>
      </c>
    </row>
    <row r="35" spans="1:30" ht="51.75" thickBot="1" x14ac:dyDescent="0.3">
      <c r="A35" s="330">
        <f>Table6[[#This Row],[Nr. crt.]]</f>
        <v>28</v>
      </c>
      <c r="B35" s="331">
        <f>Table6[[#This Row],[Nr. de inventar MFP]]</f>
        <v>157326</v>
      </c>
      <c r="C35" s="332">
        <f>IF($B35&lt;&gt;"FN",Table6[[#This Row],[Nr. de inventar RNP]],0)</f>
        <v>217179</v>
      </c>
      <c r="D35" s="331" t="str">
        <f>IF($B35&lt;&gt;"FN",Table6[[#This Row],[Cod de clasificare OMFP nr. 1718/2013]],0)</f>
        <v>8.23.11</v>
      </c>
      <c r="E35" s="333" t="str">
        <f>IF($B35&lt;&gt;"FN",Table6[[#This Row],[Denumirea ]],0)</f>
        <v>Tibles/JB-14</v>
      </c>
      <c r="F35" s="331" t="str">
        <f>IF($B35&lt;&gt;"FN",Table6[[#This Row],[Județul]],0)</f>
        <v>MS</v>
      </c>
      <c r="G35" s="331">
        <f>IF($B35&lt;&gt;"FN",Table6[[#This Row],[Anul dobândirii ]],0)</f>
        <v>2005</v>
      </c>
      <c r="H35" s="334">
        <f>IF($B35&lt;&gt;"FN",Table6[[#This Row],[Valoare de inventar]],0)</f>
        <v>7600</v>
      </c>
      <c r="I35" s="160" t="str">
        <f>IF($B35&lt;&gt;"FN",Table6[[#This Row],[Nr Inventar MMAP]],0)</f>
        <v>157326.</v>
      </c>
      <c r="J35" s="161" t="str">
        <f>IF($B35&lt;&gt;"FN",Table6[[#This Row],[Denumire MMAP]],0)</f>
        <v>Tibles/JB-14</v>
      </c>
      <c r="K35" s="162">
        <f>IF($B35&lt;&gt;"FN",Table6[[#This Row],[Valore MMAP]],0)</f>
        <v>7600</v>
      </c>
      <c r="L35" s="163">
        <f>IF($B35&lt;&gt;"FN",Table6[[#This Row],[diferenta valorica]],0)</f>
        <v>0</v>
      </c>
      <c r="M35" s="164">
        <f>IF($B35&lt;&gt;"FN",Table6[[#This Row],[Număr inventar ]],0)</f>
        <v>157326</v>
      </c>
      <c r="N35" s="165" t="str">
        <f>IF($B35&lt;&gt;"FN",Table6[[#This Row],[COD_DE_CLASIFICARE]],0)</f>
        <v>8.23.11</v>
      </c>
      <c r="O35" s="166" t="str">
        <f>IF($B35&lt;&gt;"FN",Table6[[#This Row],[Denumire IC]],0)</f>
        <v xml:space="preserve"> Tibles/JB-14</v>
      </c>
      <c r="P35" s="166" t="str">
        <f>IF($B35&lt;&gt;"FN",Table6[[#This Row],[ADRESA]],0)</f>
        <v>Tara: România; Judet: MUREŞ; -;   -; Nr: -;</v>
      </c>
      <c r="Q35" s="165">
        <f>IF($B35&lt;&gt;"FN",Table6[[#This Row],[ANUL_DOBANDIRII]],0)</f>
        <v>2005</v>
      </c>
      <c r="R35" s="167">
        <f>IF($B35&lt;&gt;"FN",Table6[[#This Row],[Valore IC]],0)</f>
        <v>7600</v>
      </c>
      <c r="S35" s="165" t="str">
        <f>IF($B35&lt;&gt;"FN",Table6[[#This Row],[BAZA_LEGALA]],0)</f>
        <v xml:space="preserve"> Hg 127/03.04.2012;OUG.1 din 04/01/2017;OUG.68 din 06/11/2019</v>
      </c>
      <c r="T35" s="165" t="str">
        <f>IF($B35&lt;&gt;"FN",Table6[[#This Row],[SITUATIE_JURIDICA]],0)</f>
        <v>in administrare</v>
      </c>
      <c r="U35" s="165" t="str">
        <f>IF($B35&lt;&gt;"FN",Table6[[#This Row],[BUN]],0)</f>
        <v>mobil</v>
      </c>
      <c r="V35" s="165" t="str">
        <f>IF($B35&lt;&gt;"FN",Table6[[#This Row],[Column1]],0)</f>
        <v>Sex:A.M.P.; anul nasterii:2002; locatia de baza:D Targu Mures</v>
      </c>
      <c r="W35" s="335">
        <f>IF($B35&lt;&gt;"FN",Table6[[#This Row],[Anul nașterii:]],0)</f>
        <v>2002</v>
      </c>
      <c r="X35" s="336" t="str">
        <f>IF($B35&lt;&gt;"FN",Table6[[#This Row],[sex:]],0)</f>
        <v>Armăsar de Montă Publică</v>
      </c>
      <c r="Y35" s="336" t="str">
        <f>IF($B35&lt;&gt;"FN",Table6[[#This Row],[dangale / microcip]],0)</f>
        <v>JB14 / HB / 00065DADCC</v>
      </c>
      <c r="Z35" s="337" t="str">
        <f>IF($B35&lt;&gt;"FN",Table6[[#This Row],[Locaţia de bază- depozit de armăsari (D) sau Herghelia (H)]],0)</f>
        <v>Depozit Armăsari Târgu Mureș</v>
      </c>
      <c r="AA35">
        <f>Table6[[#This Row],[Nr. crt.]]</f>
        <v>28</v>
      </c>
      <c r="AB35">
        <f>Table6[[#This Row],[Nr. de inventar MFP]]</f>
        <v>157326</v>
      </c>
      <c r="AC35">
        <f>Table6[[#This Row],[Nr. de inventar RNP]]</f>
        <v>217179</v>
      </c>
      <c r="AD35" t="str">
        <f>Table6[[#This Row],[Cod de clasificare OMFP nr. 1718/2013]]</f>
        <v>8.23.11</v>
      </c>
    </row>
    <row r="36" spans="1:30" ht="51" x14ac:dyDescent="0.25">
      <c r="A36" s="321">
        <f>Table6[[#This Row],[Nr. crt.]]</f>
        <v>29</v>
      </c>
      <c r="B36" s="322">
        <f>Table6[[#This Row],[Nr. de inventar MFP]]</f>
        <v>157584</v>
      </c>
      <c r="C36" s="323">
        <f>IF($B36&lt;&gt;"FN",Table6[[#This Row],[Nr. de inventar RNP]],0)</f>
        <v>217291</v>
      </c>
      <c r="D36" s="322" t="str">
        <f>IF($B36&lt;&gt;"FN",Table6[[#This Row],[Cod de clasificare OMFP nr. 1718/2013]],0)</f>
        <v>8.23.08</v>
      </c>
      <c r="E36" s="324" t="str">
        <f>IF($B36&lt;&gt;"FN",Table6[[#This Row],[Denumirea ]],0)</f>
        <v>PEGAS/Vi-17</v>
      </c>
      <c r="F36" s="322" t="str">
        <f>IF($B36&lt;&gt;"FN",Table6[[#This Row],[Județul]],0)</f>
        <v>MS</v>
      </c>
      <c r="G36" s="322">
        <f>IF($B36&lt;&gt;"FN",Table6[[#This Row],[Anul dobândirii ]],0)</f>
        <v>2005</v>
      </c>
      <c r="H36" s="325">
        <f>IF($B36&lt;&gt;"FN",Table6[[#This Row],[Valoare de inventar]],0)</f>
        <v>7600</v>
      </c>
      <c r="I36" s="151" t="str">
        <f>IF($B36&lt;&gt;"FN",Table6[[#This Row],[Nr Inventar MMAP]],0)</f>
        <v>157584.</v>
      </c>
      <c r="J36" s="152" t="str">
        <f>IF($B36&lt;&gt;"FN",Table6[[#This Row],[Denumire MMAP]],0)</f>
        <v>PEGAS/Vi-17</v>
      </c>
      <c r="K36" s="153">
        <f>IF($B36&lt;&gt;"FN",Table6[[#This Row],[Valore MMAP]],0)</f>
        <v>7600</v>
      </c>
      <c r="L36" s="154">
        <f>IF($B36&lt;&gt;"FN",Table6[[#This Row],[diferenta valorica]],0)</f>
        <v>0</v>
      </c>
      <c r="M36" s="155">
        <f>IF($B36&lt;&gt;"FN",Table6[[#This Row],[Număr inventar ]],0)</f>
        <v>157584</v>
      </c>
      <c r="N36" s="156" t="str">
        <f>IF($B36&lt;&gt;"FN",Table6[[#This Row],[COD_DE_CLASIFICARE]],0)</f>
        <v>8.23.08</v>
      </c>
      <c r="O36" s="157" t="str">
        <f>IF($B36&lt;&gt;"FN",Table6[[#This Row],[Denumire IC]],0)</f>
        <v>PEGAS/Vi-17</v>
      </c>
      <c r="P36" s="157" t="str">
        <f>IF($B36&lt;&gt;"FN",Table6[[#This Row],[ADRESA]],0)</f>
        <v>Tara: România; Judet: TIMIŞ; -;   -; Nr: -;</v>
      </c>
      <c r="Q36" s="156">
        <f>IF($B36&lt;&gt;"FN",Table6[[#This Row],[ANUL_DOBANDIRII]],0)</f>
        <v>2005</v>
      </c>
      <c r="R36" s="158">
        <f>IF($B36&lt;&gt;"FN",Table6[[#This Row],[Valore IC]],0)</f>
        <v>7600</v>
      </c>
      <c r="S36" s="156" t="str">
        <f>IF($B36&lt;&gt;"FN",Table6[[#This Row],[BAZA_LEGALA]],0)</f>
        <v xml:space="preserve"> Hg 127/03.04.2012;OUG.1 din 04/01/2017;OUG.68 din 06/11/2019</v>
      </c>
      <c r="T36" s="156" t="str">
        <f>IF($B36&lt;&gt;"FN",Table6[[#This Row],[SITUATIE_JURIDICA]],0)</f>
        <v>in administrare</v>
      </c>
      <c r="U36" s="156" t="str">
        <f>IF($B36&lt;&gt;"FN",Table6[[#This Row],[BUN]],0)</f>
        <v>mobil</v>
      </c>
      <c r="V36" s="269" t="str">
        <f>IF($B36&lt;&gt;"FN",Table6[[#This Row],[Column1]],0)</f>
        <v>Sex:A.M.P.; anul nasterii:2002; locatia de baza:H Izvin</v>
      </c>
      <c r="W36" s="323">
        <f>IF($B36&lt;&gt;"FN",Table6[[#This Row],[Anul nașterii:]],0)</f>
        <v>2002</v>
      </c>
      <c r="X36" s="326" t="str">
        <f>IF($B36&lt;&gt;"FN",Table6[[#This Row],[sex:]],0)</f>
        <v>Armăsar de Montă Publică</v>
      </c>
      <c r="Y36" s="326" t="str">
        <f>IF($B36&lt;&gt;"FN",Table6[[#This Row],[dangale / microcip]],0)</f>
        <v>Vi / 17 I / 00066319B5</v>
      </c>
      <c r="Z36" s="327" t="str">
        <f>IF($B36&lt;&gt;"FN",Table6[[#This Row],[Locaţia de bază- depozit de armăsari (D) sau Herghelia (H)]],0)</f>
        <v>Depozit Armăsari Târgu Mureș</v>
      </c>
      <c r="AA36">
        <f>Table6[[#This Row],[Nr. crt.]]</f>
        <v>29</v>
      </c>
      <c r="AB36">
        <f>Table6[[#This Row],[Nr. de inventar MFP]]</f>
        <v>157584</v>
      </c>
      <c r="AC36">
        <f>Table6[[#This Row],[Nr. de inventar RNP]]</f>
        <v>217291</v>
      </c>
      <c r="AD36" t="str">
        <f>Table6[[#This Row],[Cod de clasificare OMFP nr. 1718/2013]]</f>
        <v>8.23.08</v>
      </c>
    </row>
    <row r="37" spans="1:30" ht="51.75" thickBot="1" x14ac:dyDescent="0.3">
      <c r="A37" s="330">
        <f>Table6[[#This Row],[Nr. crt.]]</f>
        <v>30</v>
      </c>
      <c r="B37" s="331">
        <f>Table6[[#This Row],[Nr. de inventar MFP]]</f>
        <v>159425</v>
      </c>
      <c r="C37" s="332">
        <f>IF($B37&lt;&gt;"FN",Table6[[#This Row],[Nr. de inventar RNP]],0)</f>
        <v>217288</v>
      </c>
      <c r="D37" s="331" t="str">
        <f>IF($B37&lt;&gt;"FN",Table6[[#This Row],[Cod de clasificare OMFP nr. 1718/2013]],0)</f>
        <v>8.23.11</v>
      </c>
      <c r="E37" s="333" t="str">
        <f>IF($B37&lt;&gt;"FN",Table6[[#This Row],[Denumirea ]],0)</f>
        <v>Ebraic (NU 9-HB)/642019820377241</v>
      </c>
      <c r="F37" s="331" t="str">
        <f>IF($B37&lt;&gt;"FN",Table6[[#This Row],[Județul]],0)</f>
        <v>MS</v>
      </c>
      <c r="G37" s="331">
        <f>IF($B37&lt;&gt;"FN",Table6[[#This Row],[Anul dobândirii ]],0)</f>
        <v>2013</v>
      </c>
      <c r="H37" s="334">
        <f>IF($B37&lt;&gt;"FN",Table6[[#This Row],[Valoare de inventar]],0)</f>
        <v>9400</v>
      </c>
      <c r="I37" s="160" t="str">
        <f>IF($B37&lt;&gt;"FN",Table6[[#This Row],[Nr Inventar MMAP]],0)</f>
        <v>159425.</v>
      </c>
      <c r="J37" s="161" t="str">
        <f>IF($B37&lt;&gt;"FN",Table6[[#This Row],[Denumire MMAP]],0)</f>
        <v>EBRAIC NU-9/2010</v>
      </c>
      <c r="K37" s="162">
        <f>IF($B37&lt;&gt;"FN",Table6[[#This Row],[Valore MMAP]],0)</f>
        <v>9400</v>
      </c>
      <c r="L37" s="163">
        <f>IF($B37&lt;&gt;"FN",Table6[[#This Row],[diferenta valorica]],0)</f>
        <v>0</v>
      </c>
      <c r="M37" s="164">
        <f>IF($B37&lt;&gt;"FN",Table6[[#This Row],[Număr inventar ]],0)</f>
        <v>159425</v>
      </c>
      <c r="N37" s="165" t="str">
        <f>IF($B37&lt;&gt;"FN",Table6[[#This Row],[COD_DE_CLASIFICARE]],0)</f>
        <v>8.23.11</v>
      </c>
      <c r="O37" s="166" t="str">
        <f>IF($B37&lt;&gt;"FN",Table6[[#This Row],[Denumire IC]],0)</f>
        <v>Ebraic (NU 9-HB)/642019820377241</v>
      </c>
      <c r="P37" s="166" t="str">
        <f>IF($B37&lt;&gt;"FN",Table6[[#This Row],[ADRESA]],0)</f>
        <v>Tara: România; Judet: BISTRIŢA-NĂSĂUD;Orş Beclean;   -; Nr: 45; Str Bistritei</v>
      </c>
      <c r="Q37" s="165">
        <f>IF($B37&lt;&gt;"FN",Table6[[#This Row],[ANUL_DOBANDIRII]],0)</f>
        <v>2013</v>
      </c>
      <c r="R37" s="167">
        <f>IF($B37&lt;&gt;"FN",Table6[[#This Row],[Valore IC]],0)</f>
        <v>9400</v>
      </c>
      <c r="S37" s="165" t="str">
        <f>IF($B37&lt;&gt;"FN",Table6[[#This Row],[BAZA_LEGALA]],0)</f>
        <v>HG 240/02-APR-14;OUG.1 din 04/01/2017;OUG.68 din 06/11/2019</v>
      </c>
      <c r="T37" s="165" t="str">
        <f>IF($B37&lt;&gt;"FN",Table6[[#This Row],[SITUATIE_JURIDICA]],0)</f>
        <v>in administrare</v>
      </c>
      <c r="U37" s="165" t="str">
        <f>IF($B37&lt;&gt;"FN",Table6[[#This Row],[BUN]],0)</f>
        <v>mobil</v>
      </c>
      <c r="V37" s="165" t="str">
        <f>IF($B37&lt;&gt;"FN",Table6[[#This Row],[Column1]],0)</f>
        <v xml:space="preserve"> Subrasa= ;Anul naşterii=2010 ;Sexul=armasar monta publica ;Locaţia de bază=H. Beclean ;</v>
      </c>
      <c r="W37" s="335">
        <f>IF($B37&lt;&gt;"FN",Table6[[#This Row],[Anul nașterii:]],0)</f>
        <v>2010</v>
      </c>
      <c r="X37" s="336" t="str">
        <f>IF($B37&lt;&gt;"FN",Table6[[#This Row],[sex:]],0)</f>
        <v>Armăsar de Montă Publică</v>
      </c>
      <c r="Y37" s="336" t="str">
        <f>IF($B37&lt;&gt;"FN",Table6[[#This Row],[dangale / microcip]],0)</f>
        <v>NU 9 / HB / 642019820377241</v>
      </c>
      <c r="Z37" s="337" t="str">
        <f>IF($B37&lt;&gt;"FN",Table6[[#This Row],[Locaţia de bază- depozit de armăsari (D) sau Herghelia (H)]],0)</f>
        <v>Depozit Armăsari Târgu Mureș</v>
      </c>
      <c r="AA37">
        <f>Table6[[#This Row],[Nr. crt.]]</f>
        <v>30</v>
      </c>
      <c r="AB37">
        <f>Table6[[#This Row],[Nr. de inventar MFP]]</f>
        <v>159425</v>
      </c>
      <c r="AC37">
        <f>Table6[[#This Row],[Nr. de inventar RNP]]</f>
        <v>217288</v>
      </c>
      <c r="AD37" t="str">
        <f>Table6[[#This Row],[Cod de clasificare OMFP nr. 1718/2013]]</f>
        <v>8.23.11</v>
      </c>
    </row>
    <row r="38" spans="1:30" ht="51" x14ac:dyDescent="0.25">
      <c r="A38" s="321">
        <f>Table6[[#This Row],[Nr. crt.]]</f>
        <v>31</v>
      </c>
      <c r="B38" s="322">
        <f>Table6[[#This Row],[Nr. de inventar MFP]]</f>
        <v>159468</v>
      </c>
      <c r="C38" s="323">
        <f>IF($B38&lt;&gt;"FN",Table6[[#This Row],[Nr. de inventar RNP]],0)</f>
        <v>217255</v>
      </c>
      <c r="D38" s="322" t="str">
        <f>IF($B38&lt;&gt;"FN",Table6[[#This Row],[Cod de clasificare OMFP nr. 1718/2013]],0)</f>
        <v>8.23.11</v>
      </c>
      <c r="E38" s="324" t="str">
        <f>IF($B38&lt;&gt;"FN",Table6[[#This Row],[Denumirea ]],0)</f>
        <v>Gologan (Fa 1-D)/642019001064275</v>
      </c>
      <c r="F38" s="322" t="str">
        <f>IF($B38&lt;&gt;"FN",Table6[[#This Row],[Județul]],0)</f>
        <v>MS</v>
      </c>
      <c r="G38" s="322">
        <f>IF($B38&lt;&gt;"FN",Table6[[#This Row],[Anul dobândirii ]],0)</f>
        <v>2013</v>
      </c>
      <c r="H38" s="325">
        <f>IF($B38&lt;&gt;"FN",Table6[[#This Row],[Valoare de inventar]],0)</f>
        <v>9400</v>
      </c>
      <c r="I38" s="151" t="str">
        <f>IF($B38&lt;&gt;"FN",Table6[[#This Row],[Nr Inventar MMAP]],0)</f>
        <v>159468.</v>
      </c>
      <c r="J38" s="152" t="str">
        <f>IF($B38&lt;&gt;"FN",Table6[[#This Row],[Denumire MMAP]],0)</f>
        <v>GOLOGAN (Fn 1 - R) / 642019820046868</v>
      </c>
      <c r="K38" s="153">
        <f>IF($B38&lt;&gt;"FN",Table6[[#This Row],[Valore MMAP]],0)</f>
        <v>9400</v>
      </c>
      <c r="L38" s="154">
        <f>IF($B38&lt;&gt;"FN",Table6[[#This Row],[diferenta valorica]],0)</f>
        <v>0</v>
      </c>
      <c r="M38" s="155">
        <f>IF($B38&lt;&gt;"FN",Table6[[#This Row],[Număr inventar ]],0)</f>
        <v>159468</v>
      </c>
      <c r="N38" s="156" t="str">
        <f>IF($B38&lt;&gt;"FN",Table6[[#This Row],[COD_DE_CLASIFICARE]],0)</f>
        <v>8.23.11</v>
      </c>
      <c r="O38" s="157" t="str">
        <f>IF($B38&lt;&gt;"FN",Table6[[#This Row],[Denumire IC]],0)</f>
        <v>Gologan (Fn 1-R)/642019820046868</v>
      </c>
      <c r="P38" s="157" t="str">
        <f>IF($B38&lt;&gt;"FN",Table6[[#This Row],[ADRESA]],0)</f>
        <v>Tara: România; Judet: BUZĂU;Com Ruşeţu;   -; Nr: -;</v>
      </c>
      <c r="Q38" s="156">
        <f>IF($B38&lt;&gt;"FN",Table6[[#This Row],[ANUL_DOBANDIRII]],0)</f>
        <v>2013</v>
      </c>
      <c r="R38" s="158">
        <f>IF($B38&lt;&gt;"FN",Table6[[#This Row],[Valore IC]],0)</f>
        <v>9400</v>
      </c>
      <c r="S38" s="156" t="str">
        <f>IF($B38&lt;&gt;"FN",Table6[[#This Row],[BAZA_LEGALA]],0)</f>
        <v>HG 240/02-APR-14;OUG.1 din 04/01/2017;OUG.68 din 06/11/2019</v>
      </c>
      <c r="T38" s="156" t="str">
        <f>IF($B38&lt;&gt;"FN",Table6[[#This Row],[SITUATIE_JURIDICA]],0)</f>
        <v>in administrare</v>
      </c>
      <c r="U38" s="156" t="str">
        <f>IF($B38&lt;&gt;"FN",Table6[[#This Row],[BUN]],0)</f>
        <v>mobil</v>
      </c>
      <c r="V38" s="269" t="str">
        <f>IF($B38&lt;&gt;"FN",Table6[[#This Row],[Column1]],0)</f>
        <v xml:space="preserve"> Subrasa= ;Anul naşterii=2010 ;Sexul=armasar monta publica ;Locaţia de bază=H. Rusetu ;</v>
      </c>
      <c r="W38" s="323">
        <f>IF($B38&lt;&gt;"FN",Table6[[#This Row],[Anul nașterii:]],0)</f>
        <v>2010</v>
      </c>
      <c r="X38" s="326" t="str">
        <f>IF($B38&lt;&gt;"FN",Table6[[#This Row],[sex:]],0)</f>
        <v>Armăsar de Montă Publică</v>
      </c>
      <c r="Y38" s="326" t="str">
        <f>IF($B38&lt;&gt;"FN",Table6[[#This Row],[dangale / microcip]],0)</f>
        <v>Fa 1 / D / 642019001064275</v>
      </c>
      <c r="Z38" s="327" t="str">
        <f>IF($B38&lt;&gt;"FN",Table6[[#This Row],[Locaţia de bază- depozit de armăsari (D) sau Herghelia (H)]],0)</f>
        <v>Depozit Armăsari Târgu Mureș</v>
      </c>
      <c r="AA38">
        <f>Table6[[#This Row],[Nr. crt.]]</f>
        <v>31</v>
      </c>
      <c r="AB38">
        <f>Table6[[#This Row],[Nr. de inventar MFP]]</f>
        <v>159468</v>
      </c>
      <c r="AC38">
        <f>Table6[[#This Row],[Nr. de inventar RNP]]</f>
        <v>217255</v>
      </c>
      <c r="AD38" t="str">
        <f>Table6[[#This Row],[Cod de clasificare OMFP nr. 1718/2013]]</f>
        <v>8.23.11</v>
      </c>
    </row>
    <row r="39" spans="1:30" ht="51.75" thickBot="1" x14ac:dyDescent="0.3">
      <c r="A39" s="330">
        <f>Table6[[#This Row],[Nr. crt.]]</f>
        <v>32</v>
      </c>
      <c r="B39" s="331">
        <f>Table6[[#This Row],[Nr. de inventar MFP]]</f>
        <v>156878</v>
      </c>
      <c r="C39" s="332">
        <f>IF($B39&lt;&gt;"FN",Table6[[#This Row],[Nr. de inventar RNP]],0)</f>
        <v>217224</v>
      </c>
      <c r="D39" s="331" t="str">
        <f>IF($B39&lt;&gt;"FN",Table6[[#This Row],[Cod de clasificare OMFP nr. 1718/2013]],0)</f>
        <v>8.23.07</v>
      </c>
      <c r="E39" s="333" t="str">
        <f>IF($B39&lt;&gt;"FN",Table6[[#This Row],[Denumirea ]],0)</f>
        <v>Pluto XIX-89/P 19-89F</v>
      </c>
      <c r="F39" s="331" t="str">
        <f>IF($B39&lt;&gt;"FN",Table6[[#This Row],[Județul]],0)</f>
        <v>MS</v>
      </c>
      <c r="G39" s="331">
        <f>IF($B39&lt;&gt;"FN",Table6[[#This Row],[Anul dobândirii ]],0)</f>
        <v>2010</v>
      </c>
      <c r="H39" s="334">
        <f>IF($B39&lt;&gt;"FN",Table6[[#This Row],[Valoare de inventar]],0)</f>
        <v>10000</v>
      </c>
      <c r="I39" s="160" t="str">
        <f>IF($B39&lt;&gt;"FN",Table6[[#This Row],[Nr Inventar MMAP]],0)</f>
        <v>156878.</v>
      </c>
      <c r="J39" s="161" t="str">
        <f>IF($B39&lt;&gt;"FN",Table6[[#This Row],[Denumire MMAP]],0)</f>
        <v>PLUTO XIX-89F / 642019820191636</v>
      </c>
      <c r="K39" s="162">
        <f>IF($B39&lt;&gt;"FN",Table6[[#This Row],[Valore MMAP]],0)</f>
        <v>10000</v>
      </c>
      <c r="L39" s="163">
        <f>IF($B39&lt;&gt;"FN",Table6[[#This Row],[diferenta valorica]],0)</f>
        <v>0</v>
      </c>
      <c r="M39" s="164">
        <f>IF($B39&lt;&gt;"FN",Table6[[#This Row],[Număr inventar ]],0)</f>
        <v>156878</v>
      </c>
      <c r="N39" s="165" t="str">
        <f>IF($B39&lt;&gt;"FN",Table6[[#This Row],[COD_DE_CLASIFICARE]],0)</f>
        <v>8.23.07</v>
      </c>
      <c r="O39" s="166" t="str">
        <f>IF($B39&lt;&gt;"FN",Table6[[#This Row],[Denumire IC]],0)</f>
        <v xml:space="preserve"> Pluto XIX-89/P 19-89F</v>
      </c>
      <c r="P39" s="166" t="str">
        <f>IF($B39&lt;&gt;"FN",Table6[[#This Row],[ADRESA]],0)</f>
        <v>Tara: România; Judet: BRAŞOV; -;   -; Nr: -;</v>
      </c>
      <c r="Q39" s="165">
        <f>IF($B39&lt;&gt;"FN",Table6[[#This Row],[ANUL_DOBANDIRII]],0)</f>
        <v>2010</v>
      </c>
      <c r="R39" s="167">
        <f>IF($B39&lt;&gt;"FN",Table6[[#This Row],[Valore IC]],0)</f>
        <v>10000</v>
      </c>
      <c r="S39" s="165" t="str">
        <f>IF($B39&lt;&gt;"FN",Table6[[#This Row],[BAZA_LEGALA]],0)</f>
        <v>Hg 127/03.04.2012;OUG.1 din 04/01/2017;OUG.68 din 06/11/2019</v>
      </c>
      <c r="T39" s="165" t="str">
        <f>IF($B39&lt;&gt;"FN",Table6[[#This Row],[SITUATIE_JURIDICA]],0)</f>
        <v>in administrare</v>
      </c>
      <c r="U39" s="165" t="str">
        <f>IF($B39&lt;&gt;"FN",Table6[[#This Row],[BUN]],0)</f>
        <v>mobil</v>
      </c>
      <c r="V39" s="165" t="str">
        <f>IF($B39&lt;&gt;"FN",Table6[[#This Row],[Column1]],0)</f>
        <v>Sex:A.M.P; anul nasterii:2007; locatia de baza:H Sambata de Jos</v>
      </c>
      <c r="W39" s="335">
        <f>IF($B39&lt;&gt;"FN",Table6[[#This Row],[Anul nașterii:]],0)</f>
        <v>2007</v>
      </c>
      <c r="X39" s="336" t="str">
        <f>IF($B39&lt;&gt;"FN",Table6[[#This Row],[sex:]],0)</f>
        <v>Armăsar de Montă Publică</v>
      </c>
      <c r="Y39" s="336" t="str">
        <f>IF($B39&lt;&gt;"FN",Table6[[#This Row],[dangale / microcip]],0)</f>
        <v>P 19 / 89 F / 642019820191636</v>
      </c>
      <c r="Z39" s="337" t="str">
        <f>IF($B39&lt;&gt;"FN",Table6[[#This Row],[Locaţia de bază- depozit de armăsari (D) sau Herghelia (H)]],0)</f>
        <v>Depozit Armăsari Târgu Mureș</v>
      </c>
      <c r="AA39">
        <f>Table6[[#This Row],[Nr. crt.]]</f>
        <v>32</v>
      </c>
      <c r="AB39">
        <f>Table6[[#This Row],[Nr. de inventar MFP]]</f>
        <v>156878</v>
      </c>
      <c r="AC39">
        <f>Table6[[#This Row],[Nr. de inventar RNP]]</f>
        <v>217224</v>
      </c>
      <c r="AD39" t="str">
        <f>Table6[[#This Row],[Cod de clasificare OMFP nr. 1718/2013]]</f>
        <v>8.23.07</v>
      </c>
    </row>
    <row r="40" spans="1:30" ht="51" x14ac:dyDescent="0.25">
      <c r="A40" s="321">
        <f>Table6[[#This Row],[Nr. crt.]]</f>
        <v>33</v>
      </c>
      <c r="B40" s="322">
        <f>Table6[[#This Row],[Nr. de inventar MFP]]</f>
        <v>160642</v>
      </c>
      <c r="C40" s="323">
        <f>IF($B40&lt;&gt;"FN",Table6[[#This Row],[Nr. de inventar RNP]],0)</f>
        <v>217271</v>
      </c>
      <c r="D40" s="322" t="str">
        <f>IF($B40&lt;&gt;"FN",Table6[[#This Row],[Cod de clasificare OMFP nr. 1718/2013]],0)</f>
        <v>8.23.03</v>
      </c>
      <c r="E40" s="324" t="str">
        <f>IF($B40&lt;&gt;"FN",Table6[[#This Row],[Denumirea ]],0)</f>
        <v>Bobocel (Mp - 16 J) / 642019820058434</v>
      </c>
      <c r="F40" s="322" t="str">
        <f>IF($B40&lt;&gt;"FN",Table6[[#This Row],[Județul]],0)</f>
        <v>MS</v>
      </c>
      <c r="G40" s="322">
        <f>IF($B40&lt;&gt;"FN",Table6[[#This Row],[Anul dobândirii ]],0)</f>
        <v>2014</v>
      </c>
      <c r="H40" s="325">
        <f>IF($B40&lt;&gt;"FN",Table6[[#This Row],[Valoare de inventar]],0)</f>
        <v>10000</v>
      </c>
      <c r="I40" s="151" t="str">
        <f>IF($B40&lt;&gt;"FN",Table6[[#This Row],[Nr Inventar MMAP]],0)</f>
        <v>160642.</v>
      </c>
      <c r="J40" s="152" t="str">
        <f>IF($B40&lt;&gt;"FN",Table6[[#This Row],[Denumire MMAP]],0)</f>
        <v>Bobocel (Mp-16J) / 642019820058434</v>
      </c>
      <c r="K40" s="153">
        <f>IF($B40&lt;&gt;"FN",Table6[[#This Row],[Valore MMAP]],0)</f>
        <v>10000</v>
      </c>
      <c r="L40" s="154">
        <f>IF($B40&lt;&gt;"FN",Table6[[#This Row],[diferenta valorica]],0)</f>
        <v>0</v>
      </c>
      <c r="M40" s="155">
        <f>IF($B40&lt;&gt;"FN",Table6[[#This Row],[Număr inventar ]],0)</f>
        <v>160642</v>
      </c>
      <c r="N40" s="156" t="str">
        <f>IF($B40&lt;&gt;"FN",Table6[[#This Row],[COD_DE_CLASIFICARE]],0)</f>
        <v>8.23.03</v>
      </c>
      <c r="O40" s="157" t="str">
        <f>IF($B40&lt;&gt;"FN",Table6[[#This Row],[Denumire IC]],0)</f>
        <v xml:space="preserve">Bobocel ( Mp - 16 J ) / 642019820058434
</v>
      </c>
      <c r="P40" s="157" t="str">
        <f>IF($B40&lt;&gt;"FN",Table6[[#This Row],[ADRESA]],0)</f>
        <v>Tara: România; Judet: CĂLĂRAŞI;Com Perişoru;   -; Nr: -;</v>
      </c>
      <c r="Q40" s="156">
        <f>IF($B40&lt;&gt;"FN",Table6[[#This Row],[ANUL_DOBANDIRII]],0)</f>
        <v>2014</v>
      </c>
      <c r="R40" s="158">
        <f>IF($B40&lt;&gt;"FN",Table6[[#This Row],[Valore IC]],0)</f>
        <v>10000</v>
      </c>
      <c r="S40" s="156" t="str">
        <f>IF($B40&lt;&gt;"FN",Table6[[#This Row],[BAZA_LEGALA]],0)</f>
        <v>HG. 543/08-IUL-15;OUG.1 din 04/01/2017;OUG.68 din 06/11/2019</v>
      </c>
      <c r="T40" s="156" t="str">
        <f>IF($B40&lt;&gt;"FN",Table6[[#This Row],[SITUATIE_JURIDICA]],0)</f>
        <v>in administrare</v>
      </c>
      <c r="U40" s="156" t="str">
        <f>IF($B40&lt;&gt;"FN",Table6[[#This Row],[BUN]],0)</f>
        <v>mobil</v>
      </c>
      <c r="V40" s="269" t="str">
        <f>IF($B40&lt;&gt;"FN",Table6[[#This Row],[Column1]],0)</f>
        <v xml:space="preserve"> Subrasa= ;Anul naşterii=2011 ;Sexul=armăsar montă publică
 ;Locaţia de bază=H. Jegălia
 ;</v>
      </c>
      <c r="W40" s="323">
        <f>IF($B40&lt;&gt;"FN",Table6[[#This Row],[Anul nașterii:]],0)</f>
        <v>2011</v>
      </c>
      <c r="X40" s="326" t="str">
        <f>IF($B40&lt;&gt;"FN",Table6[[#This Row],[sex:]],0)</f>
        <v xml:space="preserve">Armăsar de Montă Publică
</v>
      </c>
      <c r="Y40" s="326" t="str">
        <f>IF($B40&lt;&gt;"FN",Table6[[#This Row],[dangale / microcip]],0)</f>
        <v>Mp / 16 J / 642019820058434</v>
      </c>
      <c r="Z40" s="327" t="str">
        <f>IF($B40&lt;&gt;"FN",Table6[[#This Row],[Locaţia de bază- depozit de armăsari (D) sau Herghelia (H)]],0)</f>
        <v>Depozit Armăsari Târgu Mureș</v>
      </c>
      <c r="AA40">
        <f>Table6[[#This Row],[Nr. crt.]]</f>
        <v>33</v>
      </c>
      <c r="AB40">
        <f>Table6[[#This Row],[Nr. de inventar MFP]]</f>
        <v>160642</v>
      </c>
      <c r="AC40">
        <f>Table6[[#This Row],[Nr. de inventar RNP]]</f>
        <v>217271</v>
      </c>
      <c r="AD40" t="str">
        <f>Table6[[#This Row],[Cod de clasificare OMFP nr. 1718/2013]]</f>
        <v>8.23.03</v>
      </c>
    </row>
    <row r="41" spans="1:30" ht="64.5" thickBot="1" x14ac:dyDescent="0.3">
      <c r="A41" s="330">
        <f>Table6[[#This Row],[Nr. crt.]]</f>
        <v>34</v>
      </c>
      <c r="B41" s="331">
        <f>Table6[[#This Row],[Nr. de inventar MFP]]</f>
        <v>157240</v>
      </c>
      <c r="C41" s="332">
        <f>IF($B41&lt;&gt;"FN",Table6[[#This Row],[Nr. de inventar RNP]],0)</f>
        <v>217244</v>
      </c>
      <c r="D41" s="331" t="str">
        <f>IF($B41&lt;&gt;"FN",Table6[[#This Row],[Cod de clasificare OMFP nr. 1718/2013]],0)</f>
        <v>8.23.05</v>
      </c>
      <c r="E41" s="333" t="str">
        <f>IF($B41&lt;&gt;"FN",Table6[[#This Row],[Denumirea ]],0)</f>
        <v>Gidran XLIII-29/G 43-29 T</v>
      </c>
      <c r="F41" s="331" t="str">
        <f>IF($B41&lt;&gt;"FN",Table6[[#This Row],[Județul]],0)</f>
        <v>MS</v>
      </c>
      <c r="G41" s="331">
        <f>IF($B41&lt;&gt;"FN",Table6[[#This Row],[Anul dobândirii ]],0)</f>
        <v>2010</v>
      </c>
      <c r="H41" s="334">
        <f>IF($B41&lt;&gt;"FN",Table6[[#This Row],[Valoare de inventar]],0)</f>
        <v>10000</v>
      </c>
      <c r="I41" s="160" t="str">
        <f>IF($B41&lt;&gt;"FN",Table6[[#This Row],[Nr Inventar MMAP]],0)</f>
        <v>157240.</v>
      </c>
      <c r="J41" s="161" t="str">
        <f>IF($B41&lt;&gt;"FN",Table6[[#This Row],[Denumire MMAP]],0)</f>
        <v>GIDRAN XLIII-29/G 43-29 T</v>
      </c>
      <c r="K41" s="162">
        <f>IF($B41&lt;&gt;"FN",Table6[[#This Row],[Valore MMAP]],0)</f>
        <v>10000</v>
      </c>
      <c r="L41" s="163">
        <f>IF($B41&lt;&gt;"FN",Table6[[#This Row],[diferenta valorica]],0)</f>
        <v>0</v>
      </c>
      <c r="M41" s="164">
        <f>IF($B41&lt;&gt;"FN",Table6[[#This Row],[Număr inventar ]],0)</f>
        <v>157240</v>
      </c>
      <c r="N41" s="165" t="str">
        <f>IF($B41&lt;&gt;"FN",Table6[[#This Row],[COD_DE_CLASIFICARE]],0)</f>
        <v>8.23.05</v>
      </c>
      <c r="O41" s="166" t="str">
        <f>IF($B41&lt;&gt;"FN",Table6[[#This Row],[Denumire IC]],0)</f>
        <v xml:space="preserve"> Gidran XLIII-29/G 43-29 T</v>
      </c>
      <c r="P41" s="166" t="str">
        <f>IF($B41&lt;&gt;"FN",Table6[[#This Row],[ADRESA]],0)</f>
        <v>Tara: România; Judet: MUREŞ; -;   -; Nr: -;</v>
      </c>
      <c r="Q41" s="165">
        <f>IF($B41&lt;&gt;"FN",Table6[[#This Row],[ANUL_DOBANDIRII]],0)</f>
        <v>2010</v>
      </c>
      <c r="R41" s="167">
        <f>IF($B41&lt;&gt;"FN",Table6[[#This Row],[Valore IC]],0)</f>
        <v>10000</v>
      </c>
      <c r="S41" s="165" t="str">
        <f>IF($B41&lt;&gt;"FN",Table6[[#This Row],[BAZA_LEGALA]],0)</f>
        <v xml:space="preserve"> Hg 127/03.04.2012; HG 598/ 14-AUG-13:598/14-AUG-13;OUG.1 din 04/01/2017;OUG.68 din 06/11/2019</v>
      </c>
      <c r="T41" s="165" t="str">
        <f>IF($B41&lt;&gt;"FN",Table6[[#This Row],[SITUATIE_JURIDICA]],0)</f>
        <v>in administrare</v>
      </c>
      <c r="U41" s="165" t="str">
        <f>IF($B41&lt;&gt;"FN",Table6[[#This Row],[BUN]],0)</f>
        <v>mobil</v>
      </c>
      <c r="V41" s="165" t="str">
        <f>IF($B41&lt;&gt;"FN",Table6[[#This Row],[Column1]],0)</f>
        <v>Subrasa= ;Anul naşterii= ;Sexul= ;Locaţia de bază= ;</v>
      </c>
      <c r="W41" s="335">
        <f>IF($B41&lt;&gt;"FN",Table6[[#This Row],[Anul nașterii:]],0)</f>
        <v>2007</v>
      </c>
      <c r="X41" s="336" t="str">
        <f>IF($B41&lt;&gt;"FN",Table6[[#This Row],[sex:]],0)</f>
        <v xml:space="preserve">Armăsar de Montă Publică
</v>
      </c>
      <c r="Y41" s="336" t="str">
        <f>IF($B41&lt;&gt;"FN",Table6[[#This Row],[dangale / microcip]],0)</f>
        <v>G 43 / 29 T / 642019001064291</v>
      </c>
      <c r="Z41" s="337" t="str">
        <f>IF($B41&lt;&gt;"FN",Table6[[#This Row],[Locaţia de bază- depozit de armăsari (D) sau Herghelia (H)]],0)</f>
        <v>Depozit Armăsari Târgu Mureș</v>
      </c>
      <c r="AA41">
        <f>Table6[[#This Row],[Nr. crt.]]</f>
        <v>34</v>
      </c>
      <c r="AB41">
        <f>Table6[[#This Row],[Nr. de inventar MFP]]</f>
        <v>157240</v>
      </c>
      <c r="AC41">
        <f>Table6[[#This Row],[Nr. de inventar RNP]]</f>
        <v>217244</v>
      </c>
      <c r="AD41" t="str">
        <f>Table6[[#This Row],[Cod de clasificare OMFP nr. 1718/2013]]</f>
        <v>8.23.05</v>
      </c>
    </row>
    <row r="42" spans="1:30" ht="63.75" x14ac:dyDescent="0.25">
      <c r="A42" s="321">
        <f>Table6[[#This Row],[Nr. crt.]]</f>
        <v>35</v>
      </c>
      <c r="B42" s="322">
        <f>Table6[[#This Row],[Nr. de inventar MFP]]</f>
        <v>164899</v>
      </c>
      <c r="C42" s="323">
        <f>IF($B42&lt;&gt;"FN",Table6[[#This Row],[Nr. de inventar RNP]],0)</f>
        <v>217324</v>
      </c>
      <c r="D42" s="322" t="str">
        <f>IF($B42&lt;&gt;"FN",Table6[[#This Row],[Cod de clasificare OMFP nr. 1718/2013]],0)</f>
        <v>8.23.01</v>
      </c>
      <c r="E42" s="324" t="str">
        <f>IF($B42&lt;&gt;"FN",Table6[[#This Row],[Denumirea ]],0)</f>
        <v>Eros (O / 9 I)  642019820518464</v>
      </c>
      <c r="F42" s="322" t="str">
        <f>IF($B42&lt;&gt;"FN",Table6[[#This Row],[Județul]],0)</f>
        <v>MS</v>
      </c>
      <c r="G42" s="322">
        <f>IF($B42&lt;&gt;"FN",Table6[[#This Row],[Anul dobândirii ]],0)</f>
        <v>2016</v>
      </c>
      <c r="H42" s="325">
        <f>IF($B42&lt;&gt;"FN",Table6[[#This Row],[Valoare de inventar]],0)</f>
        <v>9400</v>
      </c>
      <c r="I42" s="151" t="str">
        <f>IF($B42&lt;&gt;"FN",Table6[[#This Row],[Nr Inventar MMAP]],0)</f>
        <v>6302.1</v>
      </c>
      <c r="J42" s="152" t="str">
        <f>IF($B42&lt;&gt;"FN",Table6[[#This Row],[Denumire MMAP]],0)</f>
        <v>Eros  (O / 9 I) 642019820518464</v>
      </c>
      <c r="K42" s="153">
        <f>IF($B42&lt;&gt;"FN",Table6[[#This Row],[Valore MMAP]],0)</f>
        <v>9400</v>
      </c>
      <c r="L42" s="154">
        <f>IF($B42&lt;&gt;"FN",Table6[[#This Row],[diferenta valorica]],0)</f>
        <v>0</v>
      </c>
      <c r="M42" s="155">
        <f>IF($B42&lt;&gt;"FN",Table6[[#This Row],[Număr inventar ]],0)</f>
        <v>164899</v>
      </c>
      <c r="N42" s="156" t="str">
        <f>IF($B42&lt;&gt;"FN",Table6[[#This Row],[COD_DE_CLASIFICARE]],0)</f>
        <v>8.23.01</v>
      </c>
      <c r="O42" s="157" t="str">
        <f>IF($B42&lt;&gt;"FN",Table6[[#This Row],[Denumire IC]],0)</f>
        <v>Eros  (O / 9 I) 642019820518464</v>
      </c>
      <c r="P42" s="157" t="str">
        <f>IF($B42&lt;&gt;"FN",Table6[[#This Row],[ADRESA]],0)</f>
        <v>Tara: România; Judet: TIMIŞ;Sat Izvin;   -; Nr: -;</v>
      </c>
      <c r="Q42" s="156">
        <f>IF($B42&lt;&gt;"FN",Table6[[#This Row],[ANUL_DOBANDIRII]],0)</f>
        <v>2016</v>
      </c>
      <c r="R42" s="158">
        <f>IF($B42&lt;&gt;"FN",Table6[[#This Row],[Valore IC]],0)</f>
        <v>9400</v>
      </c>
      <c r="S42" s="156" t="str">
        <f>IF($B42&lt;&gt;"FN",Table6[[#This Row],[BAZA_LEGALA]],0)</f>
        <v>HG. 118/27.02.2019;OUG.68 din 06/11/2019</v>
      </c>
      <c r="T42" s="156" t="str">
        <f>IF($B42&lt;&gt;"FN",Table6[[#This Row],[SITUATIE_JURIDICA]],0)</f>
        <v>in administrare</v>
      </c>
      <c r="U42" s="156" t="str">
        <f>IF($B42&lt;&gt;"FN",Table6[[#This Row],[BUN]],0)</f>
        <v>mobil</v>
      </c>
      <c r="V42" s="269" t="str">
        <f>IF($B42&lt;&gt;"FN",Table6[[#This Row],[Column1]],0)</f>
        <v xml:space="preserve"> Anul naşterii=2013 ;Sexul=armăsar montă publică ;Dangale=O / 9 I ;Microcip=642019820518464 ;Locaţia de bază=H.Izvin ;</v>
      </c>
      <c r="W42" s="323">
        <f>IF($B42&lt;&gt;"FN",Table6[[#This Row],[Anul nașterii:]],0)</f>
        <v>2013</v>
      </c>
      <c r="X42" s="326" t="str">
        <f>IF($B42&lt;&gt;"FN",Table6[[#This Row],[sex:]],0)</f>
        <v>Armăsar de Montă Publică</v>
      </c>
      <c r="Y42" s="326" t="str">
        <f>IF($B42&lt;&gt;"FN",Table6[[#This Row],[dangale / microcip]],0)</f>
        <v>O / 9 I / 642019820518464</v>
      </c>
      <c r="Z42" s="327" t="str">
        <f>IF($B42&lt;&gt;"FN",Table6[[#This Row],[Locaţia de bază- depozit de armăsari (D) sau Herghelia (H)]],0)</f>
        <v>Depozit Armăsari Târgu Mureș</v>
      </c>
      <c r="AA42">
        <f>Table6[[#This Row],[Nr. crt.]]</f>
        <v>35</v>
      </c>
      <c r="AB42">
        <f>Table6[[#This Row],[Nr. de inventar MFP]]</f>
        <v>164899</v>
      </c>
      <c r="AC42">
        <f>Table6[[#This Row],[Nr. de inventar RNP]]</f>
        <v>217324</v>
      </c>
      <c r="AD42" t="str">
        <f>Table6[[#This Row],[Cod de clasificare OMFP nr. 1718/2013]]</f>
        <v>8.23.01</v>
      </c>
    </row>
    <row r="43" spans="1:30" ht="64.5" thickBot="1" x14ac:dyDescent="0.3">
      <c r="A43" s="330">
        <f>Table6[[#This Row],[Nr. crt.]]</f>
        <v>36</v>
      </c>
      <c r="B43" s="331">
        <f>Table6[[#This Row],[Nr. de inventar MFP]]</f>
        <v>164945</v>
      </c>
      <c r="C43" s="332">
        <f>IF($B43&lt;&gt;"FN",Table6[[#This Row],[Nr. de inventar RNP]],0)</f>
        <v>217332</v>
      </c>
      <c r="D43" s="331" t="str">
        <f>IF($B43&lt;&gt;"FN",Table6[[#This Row],[Cod de clasificare OMFP nr. 1718/2013]],0)</f>
        <v>8.23.11</v>
      </c>
      <c r="E43" s="333" t="str">
        <f>IF($B43&lt;&gt;"FN",Table6[[#This Row],[Denumirea ]],0)</f>
        <v>Albinoso (It 2 / R) 642019820544953</v>
      </c>
      <c r="F43" s="331" t="str">
        <f>IF($B43&lt;&gt;"FN",Table6[[#This Row],[Județul]],0)</f>
        <v>MS</v>
      </c>
      <c r="G43" s="331">
        <f>IF($B43&lt;&gt;"FN",Table6[[#This Row],[Anul dobândirii ]],0)</f>
        <v>2016</v>
      </c>
      <c r="H43" s="334">
        <f>IF($B43&lt;&gt;"FN",Table6[[#This Row],[Valoare de inventar]],0)</f>
        <v>9400</v>
      </c>
      <c r="I43" s="160" t="str">
        <f>IF($B43&lt;&gt;"FN",Table6[[#This Row],[Nr Inventar MMAP]],0)</f>
        <v>512925</v>
      </c>
      <c r="J43" s="161" t="str">
        <f>IF($B43&lt;&gt;"FN",Table6[[#This Row],[Denumire MMAP]],0)</f>
        <v>Albinoso  (It 3 / R) 642019820544953</v>
      </c>
      <c r="K43" s="162">
        <f>IF($B43&lt;&gt;"FN",Table6[[#This Row],[Valore MMAP]],0)</f>
        <v>9400</v>
      </c>
      <c r="L43" s="163">
        <f>IF($B43&lt;&gt;"FN",Table6[[#This Row],[diferenta valorica]],0)</f>
        <v>0</v>
      </c>
      <c r="M43" s="164">
        <f>IF($B43&lt;&gt;"FN",Table6[[#This Row],[Număr inventar ]],0)</f>
        <v>164945</v>
      </c>
      <c r="N43" s="165" t="str">
        <f>IF($B43&lt;&gt;"FN",Table6[[#This Row],[COD_DE_CLASIFICARE]],0)</f>
        <v>8.23.11</v>
      </c>
      <c r="O43" s="166" t="str">
        <f>IF($B43&lt;&gt;"FN",Table6[[#This Row],[Denumire IC]],0)</f>
        <v>Albinoso (It 3 / R) 642019820544953</v>
      </c>
      <c r="P43" s="166" t="str">
        <f>IF($B43&lt;&gt;"FN",Table6[[#This Row],[ADRESA]],0)</f>
        <v>Tara: România; Judet: BUZĂU;Com Ruşeţu;   -; Nr: -;</v>
      </c>
      <c r="Q43" s="165">
        <f>IF($B43&lt;&gt;"FN",Table6[[#This Row],[ANUL_DOBANDIRII]],0)</f>
        <v>2016</v>
      </c>
      <c r="R43" s="167">
        <f>IF($B43&lt;&gt;"FN",Table6[[#This Row],[Valore IC]],0)</f>
        <v>9400</v>
      </c>
      <c r="S43" s="165" t="str">
        <f>IF($B43&lt;&gt;"FN",Table6[[#This Row],[BAZA_LEGALA]],0)</f>
        <v>HG. 118/27.02.2019;OUG.68 din 06/11/2019</v>
      </c>
      <c r="T43" s="165" t="str">
        <f>IF($B43&lt;&gt;"FN",Table6[[#This Row],[SITUATIE_JURIDICA]],0)</f>
        <v>in administrare</v>
      </c>
      <c r="U43" s="165" t="str">
        <f>IF($B43&lt;&gt;"FN",Table6[[#This Row],[BUN]],0)</f>
        <v>mobil</v>
      </c>
      <c r="V43" s="165" t="str">
        <f>IF($B43&lt;&gt;"FN",Table6[[#This Row],[Column1]],0)</f>
        <v xml:space="preserve"> Anul naşterii=2013 ;Sexul=armăsar montă publică ;Dangale=It 3 / R ;Microcip=642019820544953 ;Locaţia de bază=H. Rusetu ;</v>
      </c>
      <c r="W43" s="335">
        <f>IF($B43&lt;&gt;"FN",Table6[[#This Row],[Anul nașterii:]],0)</f>
        <v>2013</v>
      </c>
      <c r="X43" s="336" t="str">
        <f>IF($B43&lt;&gt;"FN",Table6[[#This Row],[sex:]],0)</f>
        <v>Armăsar de Montă Publică</v>
      </c>
      <c r="Y43" s="336" t="str">
        <f>IF($B43&lt;&gt;"FN",Table6[[#This Row],[dangale / microcip]],0)</f>
        <v>It 2 / R / 642019820544953</v>
      </c>
      <c r="Z43" s="337" t="str">
        <f>IF($B43&lt;&gt;"FN",Table6[[#This Row],[Locaţia de bază- depozit de armăsari (D) sau Herghelia (H)]],0)</f>
        <v>Depozit Armăsari Târgu Mureș</v>
      </c>
      <c r="AA43">
        <f>Table6[[#This Row],[Nr. crt.]]</f>
        <v>36</v>
      </c>
      <c r="AB43">
        <f>Table6[[#This Row],[Nr. de inventar MFP]]</f>
        <v>164945</v>
      </c>
      <c r="AC43">
        <f>Table6[[#This Row],[Nr. de inventar RNP]]</f>
        <v>217332</v>
      </c>
      <c r="AD43" t="str">
        <f>Table6[[#This Row],[Cod de clasificare OMFP nr. 1718/2013]]</f>
        <v>8.23.11</v>
      </c>
    </row>
    <row r="44" spans="1:30" ht="63.75" x14ac:dyDescent="0.25">
      <c r="A44" s="321">
        <f>Table6[[#This Row],[Nr. crt.]]</f>
        <v>37</v>
      </c>
      <c r="B44" s="322">
        <f>Table6[[#This Row],[Nr. de inventar MFP]]</f>
        <v>158026</v>
      </c>
      <c r="C44" s="323">
        <f>IF($B44&lt;&gt;"FN",Table6[[#This Row],[Nr. de inventar RNP]],0)</f>
        <v>217248</v>
      </c>
      <c r="D44" s="322" t="str">
        <f>IF($B44&lt;&gt;"FN",Table6[[#This Row],[Cod de clasificare OMFP nr. 1718/2013]],0)</f>
        <v>8.23.11</v>
      </c>
      <c r="E44" s="324" t="str">
        <f>IF($B44&lt;&gt;"FN",Table6[[#This Row],[Denumirea ]],0)</f>
        <v>FEDELES ( I 32/D )</v>
      </c>
      <c r="F44" s="322" t="str">
        <f>IF($B44&lt;&gt;"FN",Table6[[#This Row],[Județul]],0)</f>
        <v>MS</v>
      </c>
      <c r="G44" s="322">
        <f>IF($B44&lt;&gt;"FN",Table6[[#This Row],[Anul dobândirii ]],0)</f>
        <v>2011</v>
      </c>
      <c r="H44" s="325">
        <f>IF($B44&lt;&gt;"FN",Table6[[#This Row],[Valoare de inventar]],0)</f>
        <v>9400</v>
      </c>
      <c r="I44" s="151" t="str">
        <f>IF($B44&lt;&gt;"FN",Table6[[#This Row],[Nr Inventar MMAP]],0)</f>
        <v>158026.</v>
      </c>
      <c r="J44" s="152" t="str">
        <f>IF($B44&lt;&gt;"FN",Table6[[#This Row],[Denumire MMAP]],0)</f>
        <v>FEDELES ( I 32/D)</v>
      </c>
      <c r="K44" s="153">
        <f>IF($B44&lt;&gt;"FN",Table6[[#This Row],[Valore MMAP]],0)</f>
        <v>9400</v>
      </c>
      <c r="L44" s="154">
        <f>IF($B44&lt;&gt;"FN",Table6[[#This Row],[diferenta valorica]],0)</f>
        <v>0</v>
      </c>
      <c r="M44" s="155">
        <f>IF($B44&lt;&gt;"FN",Table6[[#This Row],[Număr inventar ]],0)</f>
        <v>158026</v>
      </c>
      <c r="N44" s="156" t="str">
        <f>IF($B44&lt;&gt;"FN",Table6[[#This Row],[COD_DE_CLASIFICARE]],0)</f>
        <v>8.23.11</v>
      </c>
      <c r="O44" s="157" t="str">
        <f>IF($B44&lt;&gt;"FN",Table6[[#This Row],[Denumire IC]],0)</f>
        <v xml:space="preserve"> FEDELES ( I 32/D )</v>
      </c>
      <c r="P44" s="157" t="str">
        <f>IF($B44&lt;&gt;"FN",Table6[[#This Row],[ADRESA]],0)</f>
        <v>Tara: România; Judet: MUREŞ; -;   -; Nr: -;</v>
      </c>
      <c r="Q44" s="156">
        <f>IF($B44&lt;&gt;"FN",Table6[[#This Row],[ANUL_DOBANDIRII]],0)</f>
        <v>2011</v>
      </c>
      <c r="R44" s="158">
        <f>IF($B44&lt;&gt;"FN",Table6[[#This Row],[Valore IC]],0)</f>
        <v>9400</v>
      </c>
      <c r="S44" s="156" t="str">
        <f>IF($B44&lt;&gt;"FN",Table6[[#This Row],[BAZA_LEGALA]],0)</f>
        <v>Hg 803/31.07.2012; HG 598/ 14-AUG-13:598/14-AUG-13;OUG.1 din 04/01/2017;OUG.68 din 06/11/2019</v>
      </c>
      <c r="T44" s="156" t="str">
        <f>IF($B44&lt;&gt;"FN",Table6[[#This Row],[SITUATIE_JURIDICA]],0)</f>
        <v>in administrare</v>
      </c>
      <c r="U44" s="156" t="str">
        <f>IF($B44&lt;&gt;"FN",Table6[[#This Row],[BUN]],0)</f>
        <v>mobil</v>
      </c>
      <c r="V44" s="269" t="str">
        <f>IF($B44&lt;&gt;"FN",Table6[[#This Row],[Column1]],0)</f>
        <v>Subrasa= ;Anul naşterii= ;Sexul= ;Locaţia de bază= ;</v>
      </c>
      <c r="W44" s="323">
        <f>IF($B44&lt;&gt;"FN",Table6[[#This Row],[Anul nașterii:]],0)</f>
        <v>2008</v>
      </c>
      <c r="X44" s="326" t="str">
        <f>IF($B44&lt;&gt;"FN",Table6[[#This Row],[sex:]],0)</f>
        <v>Armăsar de Montă Publică</v>
      </c>
      <c r="Y44" s="326" t="str">
        <f>IF($B44&lt;&gt;"FN",Table6[[#This Row],[dangale / microcip]],0)</f>
        <v>I 32/D / 642019820040568</v>
      </c>
      <c r="Z44" s="327" t="str">
        <f>IF($B44&lt;&gt;"FN",Table6[[#This Row],[Locaţia de bază- depozit de armăsari (D) sau Herghelia (H)]],0)</f>
        <v>Depozit Armăsari Târgu Mureș</v>
      </c>
      <c r="AA44">
        <f>Table6[[#This Row],[Nr. crt.]]</f>
        <v>37</v>
      </c>
      <c r="AB44">
        <f>Table6[[#This Row],[Nr. de inventar MFP]]</f>
        <v>158026</v>
      </c>
      <c r="AC44">
        <f>Table6[[#This Row],[Nr. de inventar RNP]]</f>
        <v>217248</v>
      </c>
      <c r="AD44" t="str">
        <f>Table6[[#This Row],[Cod de clasificare OMFP nr. 1718/2013]]</f>
        <v>8.23.11</v>
      </c>
    </row>
    <row r="45" spans="1:30" ht="51.75" thickBot="1" x14ac:dyDescent="0.3">
      <c r="A45" s="330">
        <f>Table6[[#This Row],[Nr. crt.]]</f>
        <v>38</v>
      </c>
      <c r="B45" s="331">
        <f>Table6[[#This Row],[Nr. de inventar MFP]]</f>
        <v>159471</v>
      </c>
      <c r="C45" s="332">
        <f>IF($B45&lt;&gt;"FN",Table6[[#This Row],[Nr. de inventar RNP]],0)</f>
        <v>217253</v>
      </c>
      <c r="D45" s="331" t="str">
        <f>IF($B45&lt;&gt;"FN",Table6[[#This Row],[Cod de clasificare OMFP nr. 1718/2013]],0)</f>
        <v>8.23.11</v>
      </c>
      <c r="E45" s="333" t="str">
        <f>IF($B45&lt;&gt;"FN",Table6[[#This Row],[Denumirea ]],0)</f>
        <v>Giacomo (I42-D)/642019820059666</v>
      </c>
      <c r="F45" s="331" t="str">
        <f>IF($B45&lt;&gt;"FN",Table6[[#This Row],[Județul]],0)</f>
        <v>MS</v>
      </c>
      <c r="G45" s="331">
        <f>IF($B45&lt;&gt;"FN",Table6[[#This Row],[Anul dobândirii ]],0)</f>
        <v>2013</v>
      </c>
      <c r="H45" s="334">
        <f>IF($B45&lt;&gt;"FN",Table6[[#This Row],[Valoare de inventar]],0)</f>
        <v>9400</v>
      </c>
      <c r="I45" s="160" t="str">
        <f>IF($B45&lt;&gt;"FN",Table6[[#This Row],[Nr Inventar MMAP]],0)</f>
        <v>159471.</v>
      </c>
      <c r="J45" s="161" t="str">
        <f>IF($B45&lt;&gt;"FN",Table6[[#This Row],[Denumire MMAP]],0)</f>
        <v>GIACOMO (I 42 - R) / 642019820059666</v>
      </c>
      <c r="K45" s="162">
        <f>IF($B45&lt;&gt;"FN",Table6[[#This Row],[Valore MMAP]],0)</f>
        <v>9400</v>
      </c>
      <c r="L45" s="163">
        <f>IF($B45&lt;&gt;"FN",Table6[[#This Row],[diferenta valorica]],0)</f>
        <v>0</v>
      </c>
      <c r="M45" s="164">
        <f>IF($B45&lt;&gt;"FN",Table6[[#This Row],[Număr inventar ]],0)</f>
        <v>159471</v>
      </c>
      <c r="N45" s="165" t="str">
        <f>IF($B45&lt;&gt;"FN",Table6[[#This Row],[COD_DE_CLASIFICARE]],0)</f>
        <v>8.23.11</v>
      </c>
      <c r="O45" s="166" t="str">
        <f>IF($B45&lt;&gt;"FN",Table6[[#This Row],[Denumire IC]],0)</f>
        <v>Giacomo (I42-R)/6420198220059666</v>
      </c>
      <c r="P45" s="166" t="str">
        <f>IF($B45&lt;&gt;"FN",Table6[[#This Row],[ADRESA]],0)</f>
        <v>Tara: România; Judet: BUZĂU;Com Ruşeţu;   -; Nr: -;</v>
      </c>
      <c r="Q45" s="165">
        <f>IF($B45&lt;&gt;"FN",Table6[[#This Row],[ANUL_DOBANDIRII]],0)</f>
        <v>2013</v>
      </c>
      <c r="R45" s="167">
        <f>IF($B45&lt;&gt;"FN",Table6[[#This Row],[Valore IC]],0)</f>
        <v>9400</v>
      </c>
      <c r="S45" s="165" t="str">
        <f>IF($B45&lt;&gt;"FN",Table6[[#This Row],[BAZA_LEGALA]],0)</f>
        <v>HG 240/02-APR-14;OUG.1 din 04/01/2017;OUG.68 din 06/11/2019</v>
      </c>
      <c r="T45" s="165" t="str">
        <f>IF($B45&lt;&gt;"FN",Table6[[#This Row],[SITUATIE_JURIDICA]],0)</f>
        <v>in administrare</v>
      </c>
      <c r="U45" s="165" t="str">
        <f>IF($B45&lt;&gt;"FN",Table6[[#This Row],[BUN]],0)</f>
        <v>mobil</v>
      </c>
      <c r="V45" s="165" t="str">
        <f>IF($B45&lt;&gt;"FN",Table6[[#This Row],[Column1]],0)</f>
        <v xml:space="preserve"> Subrasa= ;Anul naşterii=2010 ;Sexul=armasar monta publica ;Locaţia de bază=H. Rusetu ;</v>
      </c>
      <c r="W45" s="335">
        <f>IF($B45&lt;&gt;"FN",Table6[[#This Row],[Anul nașterii:]],0)</f>
        <v>2010</v>
      </c>
      <c r="X45" s="336" t="str">
        <f>IF($B45&lt;&gt;"FN",Table6[[#This Row],[sex:]],0)</f>
        <v>Armăsar de Montă Publică</v>
      </c>
      <c r="Y45" s="336" t="str">
        <f>IF($B45&lt;&gt;"FN",Table6[[#This Row],[dangale / microcip]],0)</f>
        <v>I 42 / D / 642019820059666</v>
      </c>
      <c r="Z45" s="337" t="str">
        <f>IF($B45&lt;&gt;"FN",Table6[[#This Row],[Locaţia de bază- depozit de armăsari (D) sau Herghelia (H)]],0)</f>
        <v>Depozit Armăsari Târgu Mureș</v>
      </c>
      <c r="AA45">
        <f>Table6[[#This Row],[Nr. crt.]]</f>
        <v>38</v>
      </c>
      <c r="AB45">
        <f>Table6[[#This Row],[Nr. de inventar MFP]]</f>
        <v>159471</v>
      </c>
      <c r="AC45">
        <f>Table6[[#This Row],[Nr. de inventar RNP]]</f>
        <v>217253</v>
      </c>
      <c r="AD45" t="str">
        <f>Table6[[#This Row],[Cod de clasificare OMFP nr. 1718/2013]]</f>
        <v>8.23.11</v>
      </c>
    </row>
    <row r="46" spans="1:30" ht="51" x14ac:dyDescent="0.25">
      <c r="A46" s="321">
        <f>Table6[[#This Row],[Nr. crt.]]</f>
        <v>39</v>
      </c>
      <c r="B46" s="322">
        <f>Table6[[#This Row],[Nr. de inventar MFP]]</f>
        <v>159505</v>
      </c>
      <c r="C46" s="323">
        <f>IF($B46&lt;&gt;"FN",Table6[[#This Row],[Nr. de inventar RNP]],0)</f>
        <v>217252</v>
      </c>
      <c r="D46" s="322" t="str">
        <f>IF($B46&lt;&gt;"FN",Table6[[#This Row],[Cod de clasificare OMFP nr. 1718/2013]],0)</f>
        <v>8.23.11</v>
      </c>
      <c r="E46" s="324" t="str">
        <f>IF($B46&lt;&gt;"FN",Table6[[#This Row],[Denumirea ]],0)</f>
        <v>Maias (Fd 2 - D)/642019820061335</v>
      </c>
      <c r="F46" s="322" t="str">
        <f>IF($B46&lt;&gt;"FN",Table6[[#This Row],[Județul]],0)</f>
        <v>MS</v>
      </c>
      <c r="G46" s="322">
        <f>IF($B46&lt;&gt;"FN",Table6[[#This Row],[Anul dobândirii ]],0)</f>
        <v>2013</v>
      </c>
      <c r="H46" s="325">
        <f>IF($B46&lt;&gt;"FN",Table6[[#This Row],[Valoare de inventar]],0)</f>
        <v>9400</v>
      </c>
      <c r="I46" s="151" t="str">
        <f>IF($B46&lt;&gt;"FN",Table6[[#This Row],[Nr Inventar MMAP]],0)</f>
        <v>159505.</v>
      </c>
      <c r="J46" s="152" t="str">
        <f>IF($B46&lt;&gt;"FN",Table6[[#This Row],[Denumire MMAP]],0)</f>
        <v>MAIAS (Fd-R) / 642019820061335</v>
      </c>
      <c r="K46" s="153">
        <f>IF($B46&lt;&gt;"FN",Table6[[#This Row],[Valore MMAP]],0)</f>
        <v>9400</v>
      </c>
      <c r="L46" s="154">
        <f>IF($B46&lt;&gt;"FN",Table6[[#This Row],[diferenta valorica]],0)</f>
        <v>0</v>
      </c>
      <c r="M46" s="155">
        <f>IF($B46&lt;&gt;"FN",Table6[[#This Row],[Număr inventar ]],0)</f>
        <v>159505</v>
      </c>
      <c r="N46" s="156" t="str">
        <f>IF($B46&lt;&gt;"FN",Table6[[#This Row],[COD_DE_CLASIFICARE]],0)</f>
        <v>8.23.11</v>
      </c>
      <c r="O46" s="157" t="str">
        <f>IF($B46&lt;&gt;"FN",Table6[[#This Row],[Denumire IC]],0)</f>
        <v>Maias (Fd-R)/642019820061335</v>
      </c>
      <c r="P46" s="157" t="str">
        <f>IF($B46&lt;&gt;"FN",Table6[[#This Row],[ADRESA]],0)</f>
        <v>Tara: România; Judet: BUZĂU;Com Ruşeţu;   -; Nr: -;</v>
      </c>
      <c r="Q46" s="156">
        <f>IF($B46&lt;&gt;"FN",Table6[[#This Row],[ANUL_DOBANDIRII]],0)</f>
        <v>2013</v>
      </c>
      <c r="R46" s="158">
        <f>IF($B46&lt;&gt;"FN",Table6[[#This Row],[Valore IC]],0)</f>
        <v>9400</v>
      </c>
      <c r="S46" s="156" t="str">
        <f>IF($B46&lt;&gt;"FN",Table6[[#This Row],[BAZA_LEGALA]],0)</f>
        <v>HG 240/02-APR-14;OUG.1 din 04/01/2017;OUG.68 din 06/11/2019</v>
      </c>
      <c r="T46" s="156" t="str">
        <f>IF($B46&lt;&gt;"FN",Table6[[#This Row],[SITUATIE_JURIDICA]],0)</f>
        <v>in administrare</v>
      </c>
      <c r="U46" s="156" t="str">
        <f>IF($B46&lt;&gt;"FN",Table6[[#This Row],[BUN]],0)</f>
        <v>mobil</v>
      </c>
      <c r="V46" s="269" t="str">
        <f>IF($B46&lt;&gt;"FN",Table6[[#This Row],[Column1]],0)</f>
        <v xml:space="preserve"> Subrasa= ;Anul naşterii=2010 ;Sexul=armasar monta publica ;Locaţia de bază=H Rusetu ;</v>
      </c>
      <c r="W46" s="323">
        <f>IF($B46&lt;&gt;"FN",Table6[[#This Row],[Anul nașterii:]],0)</f>
        <v>2010</v>
      </c>
      <c r="X46" s="326" t="str">
        <f>IF($B46&lt;&gt;"FN",Table6[[#This Row],[sex:]],0)</f>
        <v>Armăsar de Montă Publică</v>
      </c>
      <c r="Y46" s="326" t="str">
        <f>IF($B46&lt;&gt;"FN",Table6[[#This Row],[dangale / microcip]],0)</f>
        <v>Fd 2 /D / 642019820061335</v>
      </c>
      <c r="Z46" s="327" t="str">
        <f>IF($B46&lt;&gt;"FN",Table6[[#This Row],[Locaţia de bază- depozit de armăsari (D) sau Herghelia (H)]],0)</f>
        <v>Depozit Armăsari Târgu Mureș</v>
      </c>
      <c r="AA46">
        <f>Table6[[#This Row],[Nr. crt.]]</f>
        <v>39</v>
      </c>
      <c r="AB46">
        <f>Table6[[#This Row],[Nr. de inventar MFP]]</f>
        <v>159505</v>
      </c>
      <c r="AC46">
        <f>Table6[[#This Row],[Nr. de inventar RNP]]</f>
        <v>217252</v>
      </c>
      <c r="AD46" t="str">
        <f>Table6[[#This Row],[Cod de clasificare OMFP nr. 1718/2013]]</f>
        <v>8.23.11</v>
      </c>
    </row>
    <row r="47" spans="1:30" ht="51.75" thickBot="1" x14ac:dyDescent="0.3">
      <c r="A47" s="330">
        <f>Table6[[#This Row],[Nr. crt.]]</f>
        <v>40</v>
      </c>
      <c r="B47" s="331">
        <f>Table6[[#This Row],[Nr. de inventar MFP]]</f>
        <v>156737</v>
      </c>
      <c r="C47" s="332">
        <f>IF($B47&lt;&gt;"FN",Table6[[#This Row],[Nr. de inventar RNP]],0)</f>
        <v>217241</v>
      </c>
      <c r="D47" s="331" t="str">
        <f>IF($B47&lt;&gt;"FN",Table6[[#This Row],[Cod de clasificare OMFP nr. 1718/2013]],0)</f>
        <v>8.23.11</v>
      </c>
      <c r="E47" s="333" t="str">
        <f>IF($B47&lt;&gt;"FN",Table6[[#This Row],[Denumirea ]],0)</f>
        <v>Zepelin / Kj-10HB</v>
      </c>
      <c r="F47" s="331" t="str">
        <f>IF($B47&lt;&gt;"FN",Table6[[#This Row],[Județul]],0)</f>
        <v>MS</v>
      </c>
      <c r="G47" s="331">
        <f>IF($B47&lt;&gt;"FN",Table6[[#This Row],[Anul dobândirii ]],0)</f>
        <v>2011</v>
      </c>
      <c r="H47" s="334">
        <f>IF($B47&lt;&gt;"FN",Table6[[#This Row],[Valoare de inventar]],0)</f>
        <v>9400</v>
      </c>
      <c r="I47" s="160" t="str">
        <f>IF($B47&lt;&gt;"FN",Table6[[#This Row],[Nr Inventar MMAP]],0)</f>
        <v>156737.</v>
      </c>
      <c r="J47" s="161" t="str">
        <f>IF($B47&lt;&gt;"FN",Table6[[#This Row],[Denumire MMAP]],0)</f>
        <v>ZEPELIN Kj-10 HB / 00065DD4C1</v>
      </c>
      <c r="K47" s="162">
        <f>IF($B47&lt;&gt;"FN",Table6[[#This Row],[Valore MMAP]],0)</f>
        <v>9400</v>
      </c>
      <c r="L47" s="163">
        <f>IF($B47&lt;&gt;"FN",Table6[[#This Row],[diferenta valorica]],0)</f>
        <v>0</v>
      </c>
      <c r="M47" s="164">
        <f>IF($B47&lt;&gt;"FN",Table6[[#This Row],[Număr inventar ]],0)</f>
        <v>156737</v>
      </c>
      <c r="N47" s="165" t="str">
        <f>IF($B47&lt;&gt;"FN",Table6[[#This Row],[COD_DE_CLASIFICARE]],0)</f>
        <v>8.23.11</v>
      </c>
      <c r="O47" s="166" t="str">
        <f>IF($B47&lt;&gt;"FN",Table6[[#This Row],[Denumire IC]],0)</f>
        <v xml:space="preserve"> Zepelin / Kj -10HB</v>
      </c>
      <c r="P47" s="166" t="str">
        <f>IF($B47&lt;&gt;"FN",Table6[[#This Row],[ADRESA]],0)</f>
        <v>Tara: România; Judet: BISTRIŢA-NĂSĂUD; -;   -; Nr: -;</v>
      </c>
      <c r="Q47" s="165">
        <f>IF($B47&lt;&gt;"FN",Table6[[#This Row],[ANUL_DOBANDIRII]],0)</f>
        <v>2008</v>
      </c>
      <c r="R47" s="167">
        <f>IF($B47&lt;&gt;"FN",Table6[[#This Row],[Valore IC]],0)</f>
        <v>7899</v>
      </c>
      <c r="S47" s="165" t="str">
        <f>IF($B47&lt;&gt;"FN",Table6[[#This Row],[BAZA_LEGALA]],0)</f>
        <v>Hg 127/03.04.2012;OUG.1 din 04/01/2017;OUG.68 din 06/11/2019</v>
      </c>
      <c r="T47" s="165" t="str">
        <f>IF($B47&lt;&gt;"FN",Table6[[#This Row],[SITUATIE_JURIDICA]],0)</f>
        <v>in administrare</v>
      </c>
      <c r="U47" s="165" t="str">
        <f>IF($B47&lt;&gt;"FN",Table6[[#This Row],[BUN]],0)</f>
        <v>mobil</v>
      </c>
      <c r="V47" s="165" t="str">
        <f>IF($B47&lt;&gt;"FN",Table6[[#This Row],[Column1]],0)</f>
        <v>Sex: A.M.P; anul nasterii:2005; locatia de baza:H beclean</v>
      </c>
      <c r="W47" s="335">
        <f>IF($B47&lt;&gt;"FN",Table6[[#This Row],[Anul nașterii:]],0)</f>
        <v>2005</v>
      </c>
      <c r="X47" s="336" t="str">
        <f>IF($B47&lt;&gt;"FN",Table6[[#This Row],[sex:]],0)</f>
        <v>Armăsar de Montă Publică</v>
      </c>
      <c r="Y47" s="336" t="str">
        <f>IF($B47&lt;&gt;"FN",Table6[[#This Row],[dangale / microcip]],0)</f>
        <v>Kj 10 / HB / 00065DD4C1</v>
      </c>
      <c r="Z47" s="337" t="str">
        <f>IF($B47&lt;&gt;"FN",Table6[[#This Row],[Locaţia de bază- depozit de armăsari (D) sau Herghelia (H)]],0)</f>
        <v>Depozit Armăsari Târgu Mureș</v>
      </c>
      <c r="AA47">
        <f>Table6[[#This Row],[Nr. crt.]]</f>
        <v>40</v>
      </c>
      <c r="AB47">
        <f>Table6[[#This Row],[Nr. de inventar MFP]]</f>
        <v>156737</v>
      </c>
      <c r="AC47">
        <f>Table6[[#This Row],[Nr. de inventar RNP]]</f>
        <v>217241</v>
      </c>
      <c r="AD47" t="str">
        <f>Table6[[#This Row],[Cod de clasificare OMFP nr. 1718/2013]]</f>
        <v>8.23.11</v>
      </c>
    </row>
    <row r="48" spans="1:30" ht="51" x14ac:dyDescent="0.25">
      <c r="A48" s="321">
        <f>Table6[[#This Row],[Nr. crt.]]</f>
        <v>41</v>
      </c>
      <c r="B48" s="322">
        <f>Table6[[#This Row],[Nr. de inventar MFP]]</f>
        <v>157285</v>
      </c>
      <c r="C48" s="323">
        <f>IF($B48&lt;&gt;"FN",Table6[[#This Row],[Nr. de inventar RNP]],0)</f>
        <v>992048</v>
      </c>
      <c r="D48" s="322" t="str">
        <f>IF($B48&lt;&gt;"FN",Table6[[#This Row],[Cod de clasificare OMFP nr. 1718/2013]],0)</f>
        <v>8.23.04</v>
      </c>
      <c r="E48" s="324" t="str">
        <f>IF($B48&lt;&gt;"FN",Table6[[#This Row],[Denumirea ]],0)</f>
        <v>Furioso LXV-33/F 65-33 S</v>
      </c>
      <c r="F48" s="322" t="str">
        <f>IF($B48&lt;&gt;"FN",Table6[[#This Row],[Județul]],0)</f>
        <v>BR</v>
      </c>
      <c r="G48" s="322">
        <f>IF($B48&lt;&gt;"FN",Table6[[#This Row],[Anul dobândirii ]],0)</f>
        <v>2008</v>
      </c>
      <c r="H48" s="325">
        <f>IF($B48&lt;&gt;"FN",Table6[[#This Row],[Valoare de inventar]],0)</f>
        <v>10000</v>
      </c>
      <c r="I48" s="151" t="str">
        <f>IF($B48&lt;&gt;"FN",Table6[[#This Row],[Nr Inventar MMAP]],0)</f>
        <v>157285.</v>
      </c>
      <c r="J48" s="152" t="str">
        <f>IF($B48&lt;&gt;"FN",Table6[[#This Row],[Denumire MMAP]],0)</f>
        <v>Furioso LXV - 33</v>
      </c>
      <c r="K48" s="153">
        <f>IF($B48&lt;&gt;"FN",Table6[[#This Row],[Valore MMAP]],0)</f>
        <v>10000</v>
      </c>
      <c r="L48" s="154">
        <f>IF($B48&lt;&gt;"FN",Table6[[#This Row],[diferenta valorica]],0)</f>
        <v>0</v>
      </c>
      <c r="M48" s="155">
        <f>IF($B48&lt;&gt;"FN",Table6[[#This Row],[Număr inventar ]],0)</f>
        <v>157285</v>
      </c>
      <c r="N48" s="156" t="str">
        <f>IF($B48&lt;&gt;"FN",Table6[[#This Row],[COD_DE_CLASIFICARE]],0)</f>
        <v>8.23.04</v>
      </c>
      <c r="O48" s="157" t="str">
        <f>IF($B48&lt;&gt;"FN",Table6[[#This Row],[Denumire IC]],0)</f>
        <v xml:space="preserve"> Furioso LXV-33/F 45-33 S</v>
      </c>
      <c r="P48" s="157" t="str">
        <f>IF($B48&lt;&gt;"FN",Table6[[#This Row],[ADRESA]],0)</f>
        <v>Tara: România; Judet: OLT; -;   -; Nr: -;</v>
      </c>
      <c r="Q48" s="156">
        <f>IF($B48&lt;&gt;"FN",Table6[[#This Row],[ANUL_DOBANDIRII]],0)</f>
        <v>2008</v>
      </c>
      <c r="R48" s="158">
        <f>IF($B48&lt;&gt;"FN",Table6[[#This Row],[Valore IC]],0)</f>
        <v>10000</v>
      </c>
      <c r="S48" s="156" t="str">
        <f>IF($B48&lt;&gt;"FN",Table6[[#This Row],[BAZA_LEGALA]],0)</f>
        <v xml:space="preserve"> Hg 127/03.04.2012;OUG.1 din 04/01/2017;OUG.68 din 06/11/2019</v>
      </c>
      <c r="T48" s="156" t="str">
        <f>IF($B48&lt;&gt;"FN",Table6[[#This Row],[SITUATIE_JURIDICA]],0)</f>
        <v>in administrare</v>
      </c>
      <c r="U48" s="156" t="str">
        <f>IF($B48&lt;&gt;"FN",Table6[[#This Row],[BUN]],0)</f>
        <v>mobil</v>
      </c>
      <c r="V48" s="269" t="str">
        <f>IF($B48&lt;&gt;"FN",Table6[[#This Row],[Column1]],0)</f>
        <v>Sex:A.M.P.; anul nasterii:2005; locatia de baza:H Slatina</v>
      </c>
      <c r="W48" s="323">
        <f>IF($B48&lt;&gt;"FN",Table6[[#This Row],[Anul nașterii:]],0)</f>
        <v>2005</v>
      </c>
      <c r="X48" s="326" t="str">
        <f>IF($B48&lt;&gt;"FN",Table6[[#This Row],[sex:]],0)</f>
        <v>Armăsar de Montă Publică</v>
      </c>
      <c r="Y48" s="326" t="str">
        <f>IF($B48&lt;&gt;"FN",Table6[[#This Row],[dangale / microcip]],0)</f>
        <v>F65-33 S / 00065ABFDD</v>
      </c>
      <c r="Z48" s="327" t="str">
        <f>IF($B48&lt;&gt;"FN",Table6[[#This Row],[Locaţia de bază- depozit de armăsari (D) sau Herghelia (H)]],0)</f>
        <v>Depozit Armăsari Râmnicelu</v>
      </c>
      <c r="AA48">
        <f>Table6[[#This Row],[Nr. crt.]]</f>
        <v>41</v>
      </c>
      <c r="AB48">
        <f>Table6[[#This Row],[Nr. de inventar MFP]]</f>
        <v>157285</v>
      </c>
      <c r="AC48">
        <f>Table6[[#This Row],[Nr. de inventar RNP]]</f>
        <v>992048</v>
      </c>
      <c r="AD48" t="str">
        <f>Table6[[#This Row],[Cod de clasificare OMFP nr. 1718/2013]]</f>
        <v>8.23.04</v>
      </c>
    </row>
    <row r="49" spans="1:30" ht="64.5" thickBot="1" x14ac:dyDescent="0.3">
      <c r="A49" s="330">
        <f>Table6[[#This Row],[Nr. crt.]]</f>
        <v>42</v>
      </c>
      <c r="B49" s="331">
        <f>Table6[[#This Row],[Nr. de inventar MFP]]</f>
        <v>157438</v>
      </c>
      <c r="C49" s="332">
        <f>IF($B49&lt;&gt;"FN",Table6[[#This Row],[Nr. de inventar RNP]],0)</f>
        <v>992074</v>
      </c>
      <c r="D49" s="331" t="str">
        <f>IF($B49&lt;&gt;"FN",Table6[[#This Row],[Cod de clasificare OMFP nr. 1718/2013]],0)</f>
        <v>8.23.06</v>
      </c>
      <c r="E49" s="333" t="str">
        <f>IF($B49&lt;&gt;"FN",Table6[[#This Row],[Denumirea ]],0)</f>
        <v>HROBY XXII-21/H 22 - 21 L</v>
      </c>
      <c r="F49" s="331" t="str">
        <f>IF($B49&lt;&gt;"FN",Table6[[#This Row],[Județul]],0)</f>
        <v>BR</v>
      </c>
      <c r="G49" s="331">
        <f>IF($B49&lt;&gt;"FN",Table6[[#This Row],[Anul dobândirii ]],0)</f>
        <v>2004</v>
      </c>
      <c r="H49" s="334">
        <f>IF($B49&lt;&gt;"FN",Table6[[#This Row],[Valoare de inventar]],0)</f>
        <v>7400</v>
      </c>
      <c r="I49" s="160" t="str">
        <f>IF($B49&lt;&gt;"FN",Table6[[#This Row],[Nr Inventar MMAP]],0)</f>
        <v>157438.</v>
      </c>
      <c r="J49" s="161" t="str">
        <f>IF($B49&lt;&gt;"FN",Table6[[#This Row],[Denumire MMAP]],0)</f>
        <v>Hroby XXII - 21</v>
      </c>
      <c r="K49" s="162">
        <f>IF($B49&lt;&gt;"FN",Table6[[#This Row],[Valore MMAP]],0)</f>
        <v>7400</v>
      </c>
      <c r="L49" s="163">
        <f>IF($B49&lt;&gt;"FN",Table6[[#This Row],[diferenta valorica]],0)</f>
        <v>0</v>
      </c>
      <c r="M49" s="164">
        <f>IF($B49&lt;&gt;"FN",Table6[[#This Row],[Număr inventar ]],0)</f>
        <v>157438</v>
      </c>
      <c r="N49" s="165" t="str">
        <f>IF($B49&lt;&gt;"FN",Table6[[#This Row],[COD_DE_CLASIFICARE]],0)</f>
        <v>8.23.06</v>
      </c>
      <c r="O49" s="166" t="str">
        <f>IF($B49&lt;&gt;"FN",Table6[[#This Row],[Denumire IC]],0)</f>
        <v xml:space="preserve"> HROBY XXII-21/H 22-21 L</v>
      </c>
      <c r="P49" s="166" t="str">
        <f>IF($B49&lt;&gt;"FN",Table6[[#This Row],[ADRESA]],0)</f>
        <v>Tara: România; Judet: BRĂILA; -;   -; Nr: -;</v>
      </c>
      <c r="Q49" s="165">
        <f>IF($B49&lt;&gt;"FN",Table6[[#This Row],[ANUL_DOBANDIRII]],0)</f>
        <v>2004</v>
      </c>
      <c r="R49" s="167">
        <f>IF($B49&lt;&gt;"FN",Table6[[#This Row],[Valore IC]],0)</f>
        <v>7400</v>
      </c>
      <c r="S49" s="165" t="str">
        <f>IF($B49&lt;&gt;"FN",Table6[[#This Row],[BAZA_LEGALA]],0)</f>
        <v xml:space="preserve"> Hg 127/03.04.2012; HG 598/ 14-AUG-13:598/14-AUG-13;OUG.1 din 04/01/2017;OUG.68 din 06/11/2019</v>
      </c>
      <c r="T49" s="165" t="str">
        <f>IF($B49&lt;&gt;"FN",Table6[[#This Row],[SITUATIE_JURIDICA]],0)</f>
        <v>in administrare</v>
      </c>
      <c r="U49" s="165" t="str">
        <f>IF($B49&lt;&gt;"FN",Table6[[#This Row],[BUN]],0)</f>
        <v>mobil</v>
      </c>
      <c r="V49" s="165" t="str">
        <f>IF($B49&lt;&gt;"FN",Table6[[#This Row],[Column1]],0)</f>
        <v>Subrasa= ;Anul naşterii= ;Sexul= ;Locaţia de bază= ;</v>
      </c>
      <c r="W49" s="335">
        <f>IF($B49&lt;&gt;"FN",Table6[[#This Row],[Anul nașterii:]],0)</f>
        <v>2001</v>
      </c>
      <c r="X49" s="336" t="str">
        <f>IF($B49&lt;&gt;"FN",Table6[[#This Row],[sex:]],0)</f>
        <v>Armăsar de Montă Publică</v>
      </c>
      <c r="Y49" s="336" t="str">
        <f>IF($B49&lt;&gt;"FN",Table6[[#This Row],[dangale / microcip]],0)</f>
        <v>H 22 - 21 L / 00065EBFE5</v>
      </c>
      <c r="Z49" s="337" t="str">
        <f>IF($B49&lt;&gt;"FN",Table6[[#This Row],[Locaţia de bază- depozit de armăsari (D) sau Herghelia (H)]],0)</f>
        <v>Depozit Armăsari Râmnicelu</v>
      </c>
      <c r="AA49">
        <f>Table6[[#This Row],[Nr. crt.]]</f>
        <v>42</v>
      </c>
      <c r="AB49">
        <f>Table6[[#This Row],[Nr. de inventar MFP]]</f>
        <v>157438</v>
      </c>
      <c r="AC49">
        <f>Table6[[#This Row],[Nr. de inventar RNP]]</f>
        <v>992074</v>
      </c>
      <c r="AD49" t="str">
        <f>Table6[[#This Row],[Cod de clasificare OMFP nr. 1718/2013]]</f>
        <v>8.23.06</v>
      </c>
    </row>
    <row r="50" spans="1:30" ht="51" x14ac:dyDescent="0.25">
      <c r="A50" s="321">
        <f>Table6[[#This Row],[Nr. crt.]]</f>
        <v>43</v>
      </c>
      <c r="B50" s="322">
        <f>Table6[[#This Row],[Nr. de inventar MFP]]</f>
        <v>156832</v>
      </c>
      <c r="C50" s="323">
        <f>IF($B50&lt;&gt;"FN",Table6[[#This Row],[Nr. de inventar RNP]],0)</f>
        <v>992022</v>
      </c>
      <c r="D50" s="322" t="str">
        <f>IF($B50&lt;&gt;"FN",Table6[[#This Row],[Cod de clasificare OMFP nr. 1718/2013]],0)</f>
        <v>8.23.07</v>
      </c>
      <c r="E50" s="324" t="str">
        <f>IF($B50&lt;&gt;"FN",Table6[[#This Row],[Denumirea ]],0)</f>
        <v>Neapolitano XXIX-83 / N29 - 83F</v>
      </c>
      <c r="F50" s="322" t="str">
        <f>IF($B50&lt;&gt;"FN",Table6[[#This Row],[Județul]],0)</f>
        <v>BR</v>
      </c>
      <c r="G50" s="322">
        <f>IF($B50&lt;&gt;"FN",Table6[[#This Row],[Anul dobândirii ]],0)</f>
        <v>2007</v>
      </c>
      <c r="H50" s="325">
        <f>IF($B50&lt;&gt;"FN",Table6[[#This Row],[Valoare de inventar]],0)</f>
        <v>10000</v>
      </c>
      <c r="I50" s="151" t="str">
        <f>IF($B50&lt;&gt;"FN",Table6[[#This Row],[Nr Inventar MMAP]],0)</f>
        <v>156832.</v>
      </c>
      <c r="J50" s="152" t="str">
        <f>IF($B50&lt;&gt;"FN",Table6[[#This Row],[Denumire MMAP]],0)</f>
        <v>Neapolitano XXIX - 83</v>
      </c>
      <c r="K50" s="153">
        <f>IF($B50&lt;&gt;"FN",Table6[[#This Row],[Valore MMAP]],0)</f>
        <v>10000</v>
      </c>
      <c r="L50" s="154">
        <f>IF($B50&lt;&gt;"FN",Table6[[#This Row],[diferenta valorica]],0)</f>
        <v>0</v>
      </c>
      <c r="M50" s="155">
        <f>IF($B50&lt;&gt;"FN",Table6[[#This Row],[Număr inventar ]],0)</f>
        <v>156832</v>
      </c>
      <c r="N50" s="156" t="str">
        <f>IF($B50&lt;&gt;"FN",Table6[[#This Row],[COD_DE_CLASIFICARE]],0)</f>
        <v>8.23.07</v>
      </c>
      <c r="O50" s="157" t="str">
        <f>IF($B50&lt;&gt;"FN",Table6[[#This Row],[Denumire IC]],0)</f>
        <v xml:space="preserve"> Neapolitano XXIX - 83 / N 29 - 83F</v>
      </c>
      <c r="P50" s="157" t="str">
        <f>IF($B50&lt;&gt;"FN",Table6[[#This Row],[ADRESA]],0)</f>
        <v>Tara: România; Judet: BRAŞOV; -;   -; Nr: -;</v>
      </c>
      <c r="Q50" s="156">
        <f>IF($B50&lt;&gt;"FN",Table6[[#This Row],[ANUL_DOBANDIRII]],0)</f>
        <v>2007</v>
      </c>
      <c r="R50" s="158">
        <f>IF($B50&lt;&gt;"FN",Table6[[#This Row],[Valore IC]],0)</f>
        <v>10000</v>
      </c>
      <c r="S50" s="156" t="str">
        <f>IF($B50&lt;&gt;"FN",Table6[[#This Row],[BAZA_LEGALA]],0)</f>
        <v>Hg 127/03.04.2012;OUG.1 din 04/01/2017;OUG.68 din 06/11/2019</v>
      </c>
      <c r="T50" s="156" t="str">
        <f>IF($B50&lt;&gt;"FN",Table6[[#This Row],[SITUATIE_JURIDICA]],0)</f>
        <v>in administrare</v>
      </c>
      <c r="U50" s="156" t="str">
        <f>IF($B50&lt;&gt;"FN",Table6[[#This Row],[BUN]],0)</f>
        <v>mobil</v>
      </c>
      <c r="V50" s="269" t="str">
        <f>IF($B50&lt;&gt;"FN",Table6[[#This Row],[Column1]],0)</f>
        <v>Sex: A.M.P; anul nasterii:2003; locatia de baza:H Sambata de Jos</v>
      </c>
      <c r="W50" s="323">
        <f>IF($B50&lt;&gt;"FN",Table6[[#This Row],[Anul nașterii:]],0)</f>
        <v>2003</v>
      </c>
      <c r="X50" s="326" t="str">
        <f>IF($B50&lt;&gt;"FN",Table6[[#This Row],[sex:]],0)</f>
        <v>Armăsar de Montă Publică</v>
      </c>
      <c r="Y50" s="326" t="str">
        <f>IF($B50&lt;&gt;"FN",Table6[[#This Row],[dangale / microcip]],0)</f>
        <v>N 29 - 83 F / 00065DA5B5</v>
      </c>
      <c r="Z50" s="327" t="str">
        <f>IF($B50&lt;&gt;"FN",Table6[[#This Row],[Locaţia de bază- depozit de armăsari (D) sau Herghelia (H)]],0)</f>
        <v>Depozit Armăsari Râmnicelu</v>
      </c>
      <c r="AA50">
        <f>Table6[[#This Row],[Nr. crt.]]</f>
        <v>43</v>
      </c>
      <c r="AB50">
        <f>Table6[[#This Row],[Nr. de inventar MFP]]</f>
        <v>156832</v>
      </c>
      <c r="AC50">
        <f>Table6[[#This Row],[Nr. de inventar RNP]]</f>
        <v>992022</v>
      </c>
      <c r="AD50" t="str">
        <f>Table6[[#This Row],[Cod de clasificare OMFP nr. 1718/2013]]</f>
        <v>8.23.07</v>
      </c>
    </row>
    <row r="51" spans="1:30" ht="51.75" thickBot="1" x14ac:dyDescent="0.3">
      <c r="A51" s="330">
        <f>Table6[[#This Row],[Nr. crt.]]</f>
        <v>44</v>
      </c>
      <c r="B51" s="331">
        <f>Table6[[#This Row],[Nr. de inventar MFP]]</f>
        <v>159236</v>
      </c>
      <c r="C51" s="332">
        <f>IF($B51&lt;&gt;"FN",Table6[[#This Row],[Nr. de inventar RNP]],0)</f>
        <v>992078</v>
      </c>
      <c r="D51" s="331" t="str">
        <f>IF($B51&lt;&gt;"FN",Table6[[#This Row],[Cod de clasificare OMFP nr. 1718/2013]],0)</f>
        <v>8.23.10</v>
      </c>
      <c r="E51" s="333" t="str">
        <f>IF($B51&lt;&gt;"FN",Table6[[#This Row],[Denumirea ]],0)</f>
        <v>Matineu (30 C/Tz)</v>
      </c>
      <c r="F51" s="331" t="str">
        <f>IF($B51&lt;&gt;"FN",Table6[[#This Row],[Județul]],0)</f>
        <v>BR</v>
      </c>
      <c r="G51" s="331">
        <f>IF($B51&lt;&gt;"FN",Table6[[#This Row],[Anul dobândirii ]],0)</f>
        <v>2012</v>
      </c>
      <c r="H51" s="334">
        <f>IF($B51&lt;&gt;"FN",Table6[[#This Row],[Valoare de inventar]],0)</f>
        <v>10800</v>
      </c>
      <c r="I51" s="160" t="str">
        <f>IF($B51&lt;&gt;"FN",Table6[[#This Row],[Nr Inventar MMAP]],0)</f>
        <v>159236.</v>
      </c>
      <c r="J51" s="161" t="str">
        <f>IF($B51&lt;&gt;"FN",Table6[[#This Row],[Denumire MMAP]],0)</f>
        <v>Matineu</v>
      </c>
      <c r="K51" s="162">
        <f>IF($B51&lt;&gt;"FN",Table6[[#This Row],[Valore MMAP]],0)</f>
        <v>10800</v>
      </c>
      <c r="L51" s="163">
        <f>IF($B51&lt;&gt;"FN",Table6[[#This Row],[diferenta valorica]],0)</f>
        <v>0</v>
      </c>
      <c r="M51" s="164">
        <f>IF($B51&lt;&gt;"FN",Table6[[#This Row],[Număr inventar ]],0)</f>
        <v>159236</v>
      </c>
      <c r="N51" s="165" t="str">
        <f>IF($B51&lt;&gt;"FN",Table6[[#This Row],[COD_DE_CLASIFICARE]],0)</f>
        <v>8.23.10</v>
      </c>
      <c r="O51" s="166" t="str">
        <f>IF($B51&lt;&gt;"FN",Table6[[#This Row],[Denumire IC]],0)</f>
        <v>Matineu (30 C/Tz)</v>
      </c>
      <c r="P51" s="166" t="str">
        <f>IF($B51&lt;&gt;"FN",Table6[[#This Row],[ADRESA]],0)</f>
        <v>Tara: România; Judet: BUZĂU;Com Cislău;   -; Nr: 2; Aleea Armatei</v>
      </c>
      <c r="Q51" s="165">
        <f>IF($B51&lt;&gt;"FN",Table6[[#This Row],[ANUL_DOBANDIRII]],0)</f>
        <v>2012</v>
      </c>
      <c r="R51" s="167">
        <f>IF($B51&lt;&gt;"FN",Table6[[#This Row],[Valore IC]],0)</f>
        <v>10800</v>
      </c>
      <c r="S51" s="165" t="str">
        <f>IF($B51&lt;&gt;"FN",Table6[[#This Row],[BAZA_LEGALA]],0)</f>
        <v>HG 598/14-AUG-13;OUG.1 din 04/01/2017;OUG.68 din 06/11/2019</v>
      </c>
      <c r="T51" s="165" t="str">
        <f>IF($B51&lt;&gt;"FN",Table6[[#This Row],[SITUATIE_JURIDICA]],0)</f>
        <v>in administrare</v>
      </c>
      <c r="U51" s="165" t="str">
        <f>IF($B51&lt;&gt;"FN",Table6[[#This Row],[BUN]],0)</f>
        <v>mobil</v>
      </c>
      <c r="V51" s="165" t="str">
        <f>IF($B51&lt;&gt;"FN",Table6[[#This Row],[Column1]],0)</f>
        <v xml:space="preserve"> Subrasa= ;Anul naşterii=2009 ;Sexul=armasar monta publica ;Locaţia de bază=H Cislau ;</v>
      </c>
      <c r="W51" s="335">
        <f>IF($B51&lt;&gt;"FN",Table6[[#This Row],[Anul nașterii:]],0)</f>
        <v>2009</v>
      </c>
      <c r="X51" s="336" t="str">
        <f>IF($B51&lt;&gt;"FN",Table6[[#This Row],[sex:]],0)</f>
        <v>Armăsar de Montă Publică</v>
      </c>
      <c r="Y51" s="336" t="str">
        <f>IF($B51&lt;&gt;"FN",Table6[[#This Row],[dangale / microcip]],0)</f>
        <v>30 C - Tz / 642019820102804</v>
      </c>
      <c r="Z51" s="337" t="str">
        <f>IF($B51&lt;&gt;"FN",Table6[[#This Row],[Locaţia de bază- depozit de armăsari (D) sau Herghelia (H)]],0)</f>
        <v>Depozit Armăsari Râmnicelu</v>
      </c>
      <c r="AA51">
        <f>Table6[[#This Row],[Nr. crt.]]</f>
        <v>44</v>
      </c>
      <c r="AB51">
        <f>Table6[[#This Row],[Nr. de inventar MFP]]</f>
        <v>159236</v>
      </c>
      <c r="AC51">
        <f>Table6[[#This Row],[Nr. de inventar RNP]]</f>
        <v>992078</v>
      </c>
      <c r="AD51" t="str">
        <f>Table6[[#This Row],[Cod de clasificare OMFP nr. 1718/2013]]</f>
        <v>8.23.10</v>
      </c>
    </row>
    <row r="52" spans="1:30" ht="51" x14ac:dyDescent="0.25">
      <c r="A52" s="321">
        <f>Table6[[#This Row],[Nr. crt.]]</f>
        <v>45</v>
      </c>
      <c r="B52" s="322">
        <f>Table6[[#This Row],[Nr. de inventar MFP]]</f>
        <v>157197</v>
      </c>
      <c r="C52" s="323">
        <f>IF($B52&lt;&gt;"FN",Table6[[#This Row],[Nr. de inventar RNP]],0)</f>
        <v>17350</v>
      </c>
      <c r="D52" s="322" t="str">
        <f>IF($B52&lt;&gt;"FN",Table6[[#This Row],[Cod de clasificare OMFP nr. 1718/2013]],0)</f>
        <v>8.23.09</v>
      </c>
      <c r="E52" s="324" t="str">
        <f>IF($B52&lt;&gt;"FN",Table6[[#This Row],[Denumirea ]],0)</f>
        <v>Ibn Galal II-10 /G 2-10 M</v>
      </c>
      <c r="F52" s="322" t="str">
        <f>IF($B52&lt;&gt;"FN",Table6[[#This Row],[Județul]],0)</f>
        <v>GL</v>
      </c>
      <c r="G52" s="322">
        <f>IF($B52&lt;&gt;"FN",Table6[[#This Row],[Anul dobândirii ]],0)</f>
        <v>2008</v>
      </c>
      <c r="H52" s="325">
        <f>IF($B52&lt;&gt;"FN",Table6[[#This Row],[Valoare de inventar]],0)</f>
        <v>10000</v>
      </c>
      <c r="I52" s="151" t="str">
        <f>IF($B52&lt;&gt;"FN",Table6[[#This Row],[Nr Inventar MMAP]],0)</f>
        <v>157197.</v>
      </c>
      <c r="J52" s="152" t="str">
        <f>IF($B52&lt;&gt;"FN",Table6[[#This Row],[Denumire MMAP]],0)</f>
        <v>IBN GALAL II - 10 / I2 - 10 M</v>
      </c>
      <c r="K52" s="153">
        <f>IF($B52&lt;&gt;"FN",Table6[[#This Row],[Valore MMAP]],0)</f>
        <v>10000</v>
      </c>
      <c r="L52" s="154">
        <f>IF($B52&lt;&gt;"FN",Table6[[#This Row],[diferenta valorica]],0)</f>
        <v>0</v>
      </c>
      <c r="M52" s="155">
        <f>IF($B52&lt;&gt;"FN",Table6[[#This Row],[Număr inventar ]],0)</f>
        <v>157197</v>
      </c>
      <c r="N52" s="156" t="str">
        <f>IF($B52&lt;&gt;"FN",Table6[[#This Row],[COD_DE_CLASIFICARE]],0)</f>
        <v>8.23.09</v>
      </c>
      <c r="O52" s="157" t="str">
        <f>IF($B52&lt;&gt;"FN",Table6[[#This Row],[Denumire IC]],0)</f>
        <v xml:space="preserve"> Ibn Galal II-10/I 2-10 M</v>
      </c>
      <c r="P52" s="157" t="str">
        <f>IF($B52&lt;&gt;"FN",Table6[[#This Row],[ADRESA]],0)</f>
        <v>Tara: România; Judet: CONSTANŢA; -;   -; Nr: -;</v>
      </c>
      <c r="Q52" s="156">
        <f>IF($B52&lt;&gt;"FN",Table6[[#This Row],[ANUL_DOBANDIRII]],0)</f>
        <v>2008</v>
      </c>
      <c r="R52" s="158">
        <f>IF($B52&lt;&gt;"FN",Table6[[#This Row],[Valore IC]],0)</f>
        <v>10000</v>
      </c>
      <c r="S52" s="156" t="str">
        <f>IF($B52&lt;&gt;"FN",Table6[[#This Row],[BAZA_LEGALA]],0)</f>
        <v>Hg 127/03.04.2012;OUG.1 din 04/01/2017;OUG.68 din 06/11/2019</v>
      </c>
      <c r="T52" s="156" t="str">
        <f>IF($B52&lt;&gt;"FN",Table6[[#This Row],[SITUATIE_JURIDICA]],0)</f>
        <v>in administrare</v>
      </c>
      <c r="U52" s="156" t="str">
        <f>IF($B52&lt;&gt;"FN",Table6[[#This Row],[BUN]],0)</f>
        <v>mobil</v>
      </c>
      <c r="V52" s="269" t="str">
        <f>IF($B52&lt;&gt;"FN",Table6[[#This Row],[Column1]],0)</f>
        <v>Sex:A.M.P.; anul nasterii:2003; locatia de baza:H Mangalia</v>
      </c>
      <c r="W52" s="323">
        <f>IF($B52&lt;&gt;"FN",Table6[[#This Row],[Anul nașterii:]],0)</f>
        <v>2003</v>
      </c>
      <c r="X52" s="326" t="str">
        <f>IF($B52&lt;&gt;"FN",Table6[[#This Row],[sex:]],0)</f>
        <v>Armăsar de Montă Publică</v>
      </c>
      <c r="Y52" s="326" t="str">
        <f>IF($B52&lt;&gt;"FN",Table6[[#This Row],[dangale / microcip]],0)</f>
        <v>10M / G2 / 00065EA7AO</v>
      </c>
      <c r="Z52" s="327" t="str">
        <f>IF($B52&lt;&gt;"FN",Table6[[#This Row],[Locaţia de bază- depozit de armăsari (D) sau Herghelia (H)]],0)</f>
        <v>Herghelia Tulucești</v>
      </c>
      <c r="AA52">
        <f>Table6[[#This Row],[Nr. crt.]]</f>
        <v>45</v>
      </c>
      <c r="AB52">
        <f>Table6[[#This Row],[Nr. de inventar MFP]]</f>
        <v>157197</v>
      </c>
      <c r="AC52">
        <f>Table6[[#This Row],[Nr. de inventar RNP]]</f>
        <v>17350</v>
      </c>
      <c r="AD52" t="str">
        <f>Table6[[#This Row],[Cod de clasificare OMFP nr. 1718/2013]]</f>
        <v>8.23.09</v>
      </c>
    </row>
    <row r="53" spans="1:30" ht="51.75" thickBot="1" x14ac:dyDescent="0.3">
      <c r="A53" s="330">
        <f>Table6[[#This Row],[Nr. crt.]]</f>
        <v>46</v>
      </c>
      <c r="B53" s="331">
        <f>Table6[[#This Row],[Nr. de inventar MFP]]</f>
        <v>159180</v>
      </c>
      <c r="C53" s="332">
        <f>IF($B53&lt;&gt;"FN",Table6[[#This Row],[Nr. de inventar RNP]],0)</f>
        <v>17351</v>
      </c>
      <c r="D53" s="331" t="str">
        <f>IF($B53&lt;&gt;"FN",Table6[[#This Row],[Cod de clasificare OMFP nr. 1718/2013]],0)</f>
        <v>8.23.09</v>
      </c>
      <c r="E53" s="333" t="str">
        <f>IF($B53&lt;&gt;"FN",Table6[[#This Row],[Denumirea ]],0)</f>
        <v>Pasqual/Ibn Galal II-50 (50M/ G2)</v>
      </c>
      <c r="F53" s="331" t="str">
        <f>IF($B53&lt;&gt;"FN",Table6[[#This Row],[Județul]],0)</f>
        <v>GL</v>
      </c>
      <c r="G53" s="331">
        <f>IF($B53&lt;&gt;"FN",Table6[[#This Row],[Anul dobândirii ]],0)</f>
        <v>2012</v>
      </c>
      <c r="H53" s="334">
        <f>IF($B53&lt;&gt;"FN",Table6[[#This Row],[Valoare de inventar]],0)</f>
        <v>10000</v>
      </c>
      <c r="I53" s="160" t="str">
        <f>IF($B53&lt;&gt;"FN",Table6[[#This Row],[Nr Inventar MMAP]],0)</f>
        <v>159180.</v>
      </c>
      <c r="J53" s="161" t="str">
        <f>IF($B53&lt;&gt;"FN",Table6[[#This Row],[Denumire MMAP]],0)</f>
        <v>PASQUAL / IBN GALAL II - 50 (50M / IG2)</v>
      </c>
      <c r="K53" s="162">
        <f>IF($B53&lt;&gt;"FN",Table6[[#This Row],[Valore MMAP]],0)</f>
        <v>10000</v>
      </c>
      <c r="L53" s="163">
        <f>IF($B53&lt;&gt;"FN",Table6[[#This Row],[diferenta valorica]],0)</f>
        <v>0</v>
      </c>
      <c r="M53" s="164">
        <f>IF($B53&lt;&gt;"FN",Table6[[#This Row],[Număr inventar ]],0)</f>
        <v>159180</v>
      </c>
      <c r="N53" s="165" t="str">
        <f>IF($B53&lt;&gt;"FN",Table6[[#This Row],[COD_DE_CLASIFICARE]],0)</f>
        <v>8.23.09</v>
      </c>
      <c r="O53" s="166" t="str">
        <f>IF($B53&lt;&gt;"FN",Table6[[#This Row],[Denumire IC]],0)</f>
        <v>Pasqual/Ibn Galal II-50 (50M/IG 2)</v>
      </c>
      <c r="P53" s="166" t="str">
        <f>IF($B53&lt;&gt;"FN",Table6[[#This Row],[ADRESA]],0)</f>
        <v>Tara: România; Judet: CONSTANŢA;Mun Mangalia; Şos  Constanţei; Nr: 52;</v>
      </c>
      <c r="Q53" s="165">
        <f>IF($B53&lt;&gt;"FN",Table6[[#This Row],[ANUL_DOBANDIRII]],0)</f>
        <v>2012</v>
      </c>
      <c r="R53" s="167">
        <f>IF($B53&lt;&gt;"FN",Table6[[#This Row],[Valore IC]],0)</f>
        <v>10000</v>
      </c>
      <c r="S53" s="165" t="str">
        <f>IF($B53&lt;&gt;"FN",Table6[[#This Row],[BAZA_LEGALA]],0)</f>
        <v>HG 598/14-AUG-13;OUG.1 din 04/01/2017;OUG.68 din 06/11/2019</v>
      </c>
      <c r="T53" s="165" t="str">
        <f>IF($B53&lt;&gt;"FN",Table6[[#This Row],[SITUATIE_JURIDICA]],0)</f>
        <v>in administrare</v>
      </c>
      <c r="U53" s="165" t="str">
        <f>IF($B53&lt;&gt;"FN",Table6[[#This Row],[BUN]],0)</f>
        <v>mobil</v>
      </c>
      <c r="V53" s="165" t="str">
        <f>IF($B53&lt;&gt;"FN",Table6[[#This Row],[Column1]],0)</f>
        <v xml:space="preserve"> Subrasa= ;Anul naşterii=2008 ;Sexul=armasar monta publica ;Locaţia de bază=H Mangalia ;</v>
      </c>
      <c r="W53" s="335">
        <f>IF($B53&lt;&gt;"FN",Table6[[#This Row],[Anul nașterii:]],0)</f>
        <v>2008</v>
      </c>
      <c r="X53" s="336" t="str">
        <f>IF($B53&lt;&gt;"FN",Table6[[#This Row],[sex:]],0)</f>
        <v>Armăsar de Montă Publică</v>
      </c>
      <c r="Y53" s="336" t="str">
        <f>IF($B53&lt;&gt;"FN",Table6[[#This Row],[dangale / microcip]],0)</f>
        <v>50M / G2 / 642019820203514</v>
      </c>
      <c r="Z53" s="337" t="str">
        <f>IF($B53&lt;&gt;"FN",Table6[[#This Row],[Locaţia de bază- depozit de armăsari (D) sau Herghelia (H)]],0)</f>
        <v>Herghelia Tulucești</v>
      </c>
      <c r="AA53">
        <f>Table6[[#This Row],[Nr. crt.]]</f>
        <v>46</v>
      </c>
      <c r="AB53">
        <f>Table6[[#This Row],[Nr. de inventar MFP]]</f>
        <v>159180</v>
      </c>
      <c r="AC53">
        <f>Table6[[#This Row],[Nr. de inventar RNP]]</f>
        <v>17351</v>
      </c>
      <c r="AD53" t="str">
        <f>Table6[[#This Row],[Cod de clasificare OMFP nr. 1718/2013]]</f>
        <v>8.23.09</v>
      </c>
    </row>
    <row r="54" spans="1:30" ht="51" x14ac:dyDescent="0.25">
      <c r="A54" s="321">
        <f>Table6[[#This Row],[Nr. crt.]]</f>
        <v>47</v>
      </c>
      <c r="B54" s="322">
        <f>Table6[[#This Row],[Nr. de inventar MFP]]</f>
        <v>157212</v>
      </c>
      <c r="C54" s="323">
        <f>IF($B54&lt;&gt;"FN",Table6[[#This Row],[Nr. de inventar RNP]],0)</f>
        <v>17353</v>
      </c>
      <c r="D54" s="322" t="str">
        <f>IF($B54&lt;&gt;"FN",Table6[[#This Row],[Cod de clasificare OMFP nr. 1718/2013]],0)</f>
        <v>8.23.09</v>
      </c>
      <c r="E54" s="324" t="str">
        <f>IF($B54&lt;&gt;"FN",Table6[[#This Row],[Denumirea ]],0)</f>
        <v>Syglavy Bagdady XVIII-2 / SB 18-2M</v>
      </c>
      <c r="F54" s="322" t="str">
        <f>IF($B54&lt;&gt;"FN",Table6[[#This Row],[Județul]],0)</f>
        <v>GL</v>
      </c>
      <c r="G54" s="322">
        <f>IF($B54&lt;&gt;"FN",Table6[[#This Row],[Anul dobândirii ]],0)</f>
        <v>2010</v>
      </c>
      <c r="H54" s="325">
        <f>IF($B54&lt;&gt;"FN",Table6[[#This Row],[Valoare de inventar]],0)</f>
        <v>10000</v>
      </c>
      <c r="I54" s="151" t="str">
        <f>IF($B54&lt;&gt;"FN",Table6[[#This Row],[Nr Inventar MMAP]],0)</f>
        <v>157212.</v>
      </c>
      <c r="J54" s="152" t="str">
        <f>IF($B54&lt;&gt;"FN",Table6[[#This Row],[Denumire MMAP]],0)</f>
        <v>SIGLAVY BAGDADY  XVIII - 2/ SB 18 - 2 M.</v>
      </c>
      <c r="K54" s="153">
        <f>IF($B54&lt;&gt;"FN",Table6[[#This Row],[Valore MMAP]],0)</f>
        <v>10000</v>
      </c>
      <c r="L54" s="154">
        <f>IF($B54&lt;&gt;"FN",Table6[[#This Row],[diferenta valorica]],0)</f>
        <v>0</v>
      </c>
      <c r="M54" s="155">
        <f>IF($B54&lt;&gt;"FN",Table6[[#This Row],[Număr inventar ]],0)</f>
        <v>157212</v>
      </c>
      <c r="N54" s="156" t="str">
        <f>IF($B54&lt;&gt;"FN",Table6[[#This Row],[COD_DE_CLASIFICARE]],0)</f>
        <v>8.23.09</v>
      </c>
      <c r="O54" s="157" t="str">
        <f>IF($B54&lt;&gt;"FN",Table6[[#This Row],[Denumire IC]],0)</f>
        <v xml:space="preserve"> Syglavy Bagdady XVIII-2/SB 18-2M</v>
      </c>
      <c r="P54" s="157" t="str">
        <f>IF($B54&lt;&gt;"FN",Table6[[#This Row],[ADRESA]],0)</f>
        <v>Tara: România; Judet: CONSTANŢA; -;   -; Nr: -;</v>
      </c>
      <c r="Q54" s="156">
        <f>IF($B54&lt;&gt;"FN",Table6[[#This Row],[ANUL_DOBANDIRII]],0)</f>
        <v>2010</v>
      </c>
      <c r="R54" s="158">
        <f>IF($B54&lt;&gt;"FN",Table6[[#This Row],[Valore IC]],0)</f>
        <v>10000</v>
      </c>
      <c r="S54" s="156" t="str">
        <f>IF($B54&lt;&gt;"FN",Table6[[#This Row],[BAZA_LEGALA]],0)</f>
        <v>Hg 127/03.04.2012;OUG.1 din 04/01/2017;OUG.68 din 06/11/2019</v>
      </c>
      <c r="T54" s="156" t="str">
        <f>IF($B54&lt;&gt;"FN",Table6[[#This Row],[SITUATIE_JURIDICA]],0)</f>
        <v>in administrare</v>
      </c>
      <c r="U54" s="156" t="str">
        <f>IF($B54&lt;&gt;"FN",Table6[[#This Row],[BUN]],0)</f>
        <v>mobil</v>
      </c>
      <c r="V54" s="269" t="str">
        <f>IF($B54&lt;&gt;"FN",Table6[[#This Row],[Column1]],0)</f>
        <v>Sex:A.M.P.; anul nasterii:2007; locatia de baza:H Mangalia</v>
      </c>
      <c r="W54" s="323">
        <f>IF($B54&lt;&gt;"FN",Table6[[#This Row],[Anul nașterii:]],0)</f>
        <v>2007</v>
      </c>
      <c r="X54" s="326" t="str">
        <f>IF($B54&lt;&gt;"FN",Table6[[#This Row],[sex:]],0)</f>
        <v>Armăsar de Montă Publică</v>
      </c>
      <c r="Y54" s="326" t="str">
        <f>IF($B54&lt;&gt;"FN",Table6[[#This Row],[dangale / microcip]],0)</f>
        <v>2M / SB18 / 642019820141619</v>
      </c>
      <c r="Z54" s="327" t="str">
        <f>IF($B54&lt;&gt;"FN",Table6[[#This Row],[Locaţia de bază- depozit de armăsari (D) sau Herghelia (H)]],0)</f>
        <v>Herghelia Tulucești</v>
      </c>
      <c r="AA54">
        <f>Table6[[#This Row],[Nr. crt.]]</f>
        <v>47</v>
      </c>
      <c r="AB54">
        <f>Table6[[#This Row],[Nr. de inventar MFP]]</f>
        <v>157212</v>
      </c>
      <c r="AC54">
        <f>Table6[[#This Row],[Nr. de inventar RNP]]</f>
        <v>17353</v>
      </c>
      <c r="AD54" t="str">
        <f>Table6[[#This Row],[Cod de clasificare OMFP nr. 1718/2013]]</f>
        <v>8.23.09</v>
      </c>
    </row>
    <row r="55" spans="1:30" ht="64.5" thickBot="1" x14ac:dyDescent="0.3">
      <c r="A55" s="330">
        <f>Table6[[#This Row],[Nr. crt.]]</f>
        <v>48</v>
      </c>
      <c r="B55" s="331">
        <f>Table6[[#This Row],[Nr. de inventar MFP]]</f>
        <v>164682</v>
      </c>
      <c r="C55" s="332">
        <f>IF($B55&lt;&gt;"FN",Table6[[#This Row],[Nr. de inventar RNP]],0)</f>
        <v>17339</v>
      </c>
      <c r="D55" s="331" t="str">
        <f>IF($B55&lt;&gt;"FN",Table6[[#This Row],[Cod de clasificare OMFP nr. 1718/2013]],0)</f>
        <v>8.23.11</v>
      </c>
      <c r="E55" s="333" t="str">
        <f>IF($B55&lt;&gt;"FN",Table6[[#This Row],[Denumirea ]],0)</f>
        <v>Gaspar (P 10 / HB) 642019820600921</v>
      </c>
      <c r="F55" s="331" t="str">
        <f>IF($B55&lt;&gt;"FN",Table6[[#This Row],[Județul]],0)</f>
        <v>GL</v>
      </c>
      <c r="G55" s="331">
        <f>IF($B55&lt;&gt;"FN",Table6[[#This Row],[Anul dobândirii ]],0)</f>
        <v>2015</v>
      </c>
      <c r="H55" s="334">
        <f>IF($B55&lt;&gt;"FN",Table6[[#This Row],[Valoare de inventar]],0)</f>
        <v>9400</v>
      </c>
      <c r="I55" s="160" t="str">
        <f>IF($B55&lt;&gt;"FN",Table6[[#This Row],[Nr Inventar MMAP]],0)</f>
        <v>5495.</v>
      </c>
      <c r="J55" s="161" t="str">
        <f>IF($B55&lt;&gt;"FN",Table6[[#This Row],[Denumire MMAP]],0)</f>
        <v>GASPAR P-10/2012</v>
      </c>
      <c r="K55" s="162">
        <f>IF($B55&lt;&gt;"FN",Table6[[#This Row],[Valore MMAP]],0)</f>
        <v>9400</v>
      </c>
      <c r="L55" s="163">
        <f>IF($B55&lt;&gt;"FN",Table6[[#This Row],[diferenta valorica]],0)</f>
        <v>0</v>
      </c>
      <c r="M55" s="164">
        <f>IF($B55&lt;&gt;"FN",Table6[[#This Row],[Număr inventar ]],0)</f>
        <v>164682</v>
      </c>
      <c r="N55" s="165" t="str">
        <f>IF($B55&lt;&gt;"FN",Table6[[#This Row],[COD_DE_CLASIFICARE]],0)</f>
        <v>8.23.11</v>
      </c>
      <c r="O55" s="166" t="str">
        <f>IF($B55&lt;&gt;"FN",Table6[[#This Row],[Denumire IC]],0)</f>
        <v>Gaspar (P 10 / HB) 642019820600921</v>
      </c>
      <c r="P55" s="166" t="str">
        <f>IF($B55&lt;&gt;"FN",Table6[[#This Row],[ADRESA]],0)</f>
        <v>Tara: România; Judet: BISTRIŢA-NĂSĂUD; -;   -; Nr: 45; Beclean pe Someş, str. Bistriţei</v>
      </c>
      <c r="Q55" s="165">
        <f>IF($B55&lt;&gt;"FN",Table6[[#This Row],[ANUL_DOBANDIRII]],0)</f>
        <v>2015</v>
      </c>
      <c r="R55" s="167">
        <f>IF($B55&lt;&gt;"FN",Table6[[#This Row],[Valore IC]],0)</f>
        <v>9400</v>
      </c>
      <c r="S55" s="165" t="str">
        <f>IF($B55&lt;&gt;"FN",Table6[[#This Row],[BAZA_LEGALA]],0)</f>
        <v>HG. 118/27.02.2019;OUG.68 din 06/11/2019</v>
      </c>
      <c r="T55" s="165" t="str">
        <f>IF($B55&lt;&gt;"FN",Table6[[#This Row],[SITUATIE_JURIDICA]],0)</f>
        <v>in administrare</v>
      </c>
      <c r="U55" s="165" t="str">
        <f>IF($B55&lt;&gt;"FN",Table6[[#This Row],[BUN]],0)</f>
        <v>mobil</v>
      </c>
      <c r="V55" s="165" t="str">
        <f>IF($B55&lt;&gt;"FN",Table6[[#This Row],[Column1]],0)</f>
        <v xml:space="preserve"> Anul naşterii=2012 ;Sexul=armăsar montă publică ;Dangale=P 10 / HB ;Microcip=642019820600921 ;Locaţia de bază=H.Beclean ;</v>
      </c>
      <c r="W55" s="335">
        <f>IF($B55&lt;&gt;"FN",Table6[[#This Row],[Anul nașterii:]],0)</f>
        <v>2012</v>
      </c>
      <c r="X55" s="336" t="str">
        <f>IF($B55&lt;&gt;"FN",Table6[[#This Row],[sex:]],0)</f>
        <v>Armăsar de Montă Publică</v>
      </c>
      <c r="Y55" s="336" t="str">
        <f>IF($B55&lt;&gt;"FN",Table6[[#This Row],[dangale / microcip]],0)</f>
        <v>P 10 / HB / 642019820600921</v>
      </c>
      <c r="Z55" s="337" t="str">
        <f>IF($B55&lt;&gt;"FN",Table6[[#This Row],[Locaţia de bază- depozit de armăsari (D) sau Herghelia (H)]],0)</f>
        <v>Herghelia Tulucești</v>
      </c>
      <c r="AA55">
        <f>Table6[[#This Row],[Nr. crt.]]</f>
        <v>48</v>
      </c>
      <c r="AB55">
        <f>Table6[[#This Row],[Nr. de inventar MFP]]</f>
        <v>164682</v>
      </c>
      <c r="AC55">
        <f>Table6[[#This Row],[Nr. de inventar RNP]]</f>
        <v>17339</v>
      </c>
      <c r="AD55" t="str">
        <f>Table6[[#This Row],[Cod de clasificare OMFP nr. 1718/2013]]</f>
        <v>8.23.11</v>
      </c>
    </row>
    <row r="56" spans="1:30" ht="51" x14ac:dyDescent="0.25">
      <c r="A56" s="321">
        <f>Table6[[#This Row],[Nr. crt.]]</f>
        <v>49</v>
      </c>
      <c r="B56" s="322">
        <f>Table6[[#This Row],[Nr. de inventar MFP]]</f>
        <v>156731</v>
      </c>
      <c r="C56" s="323">
        <f>IF($B56&lt;&gt;"FN",Table6[[#This Row],[Nr. de inventar RNP]],0)</f>
        <v>17337</v>
      </c>
      <c r="D56" s="322" t="str">
        <f>IF($B56&lt;&gt;"FN",Table6[[#This Row],[Cod de clasificare OMFP nr. 1718/2013]],0)</f>
        <v>8.23.07</v>
      </c>
      <c r="E56" s="324" t="str">
        <f>IF($B56&lt;&gt;"FN",Table6[[#This Row],[Denumirea ]],0)</f>
        <v>Maestoso XLVII-11/M 47 11HB</v>
      </c>
      <c r="F56" s="322" t="str">
        <f>IF($B56&lt;&gt;"FN",Table6[[#This Row],[Județul]],0)</f>
        <v>GL</v>
      </c>
      <c r="G56" s="322">
        <f>IF($B56&lt;&gt;"FN",Table6[[#This Row],[Anul dobândirii ]],0)</f>
        <v>2007</v>
      </c>
      <c r="H56" s="325">
        <f>IF($B56&lt;&gt;"FN",Table6[[#This Row],[Valoare de inventar]],0)</f>
        <v>10800</v>
      </c>
      <c r="I56" s="151" t="str">
        <f>IF($B56&lt;&gt;"FN",Table6[[#This Row],[Nr Inventar MMAP]],0)</f>
        <v>156731.</v>
      </c>
      <c r="J56" s="152" t="str">
        <f>IF($B56&lt;&gt;"FN",Table6[[#This Row],[Denumire MMAP]],0)</f>
        <v>Maestoso XLVII-11/M 47</v>
      </c>
      <c r="K56" s="153">
        <f>IF($B56&lt;&gt;"FN",Table6[[#This Row],[Valore MMAP]],0)</f>
        <v>10800</v>
      </c>
      <c r="L56" s="154">
        <f>IF($B56&lt;&gt;"FN",Table6[[#This Row],[diferenta valorica]],0)</f>
        <v>0</v>
      </c>
      <c r="M56" s="155">
        <f>IF($B56&lt;&gt;"FN",Table6[[#This Row],[Număr inventar ]],0)</f>
        <v>156731</v>
      </c>
      <c r="N56" s="156" t="str">
        <f>IF($B56&lt;&gt;"FN",Table6[[#This Row],[COD_DE_CLASIFICARE]],0)</f>
        <v>8.23.07</v>
      </c>
      <c r="O56" s="157" t="str">
        <f>IF($B56&lt;&gt;"FN",Table6[[#This Row],[Denumire IC]],0)</f>
        <v xml:space="preserve"> Maestoso XLVII-11/M 47-11HB</v>
      </c>
      <c r="P56" s="157" t="str">
        <f>IF($B56&lt;&gt;"FN",Table6[[#This Row],[ADRESA]],0)</f>
        <v>Tara: România; Judet: BISTRIŢA-NĂSĂUD; -;   -; Nr: -;</v>
      </c>
      <c r="Q56" s="156">
        <f>IF($B56&lt;&gt;"FN",Table6[[#This Row],[ANUL_DOBANDIRII]],0)</f>
        <v>2007</v>
      </c>
      <c r="R56" s="158">
        <f>IF($B56&lt;&gt;"FN",Table6[[#This Row],[Valore IC]],0)</f>
        <v>10800</v>
      </c>
      <c r="S56" s="156" t="str">
        <f>IF($B56&lt;&gt;"FN",Table6[[#This Row],[BAZA_LEGALA]],0)</f>
        <v>Hg 127/03.04.2012;OUG.1 din 04/01/2017;OUG.68 din 06/11/2019</v>
      </c>
      <c r="T56" s="156" t="str">
        <f>IF($B56&lt;&gt;"FN",Table6[[#This Row],[SITUATIE_JURIDICA]],0)</f>
        <v>in administrare</v>
      </c>
      <c r="U56" s="156" t="str">
        <f>IF($B56&lt;&gt;"FN",Table6[[#This Row],[BUN]],0)</f>
        <v>mobil</v>
      </c>
      <c r="V56" s="269" t="str">
        <f>IF($B56&lt;&gt;"FN",Table6[[#This Row],[Column1]],0)</f>
        <v>Sex: A.M.P; anul nasterii:2004; locatia de baza:H beclean</v>
      </c>
      <c r="W56" s="323">
        <f>IF($B56&lt;&gt;"FN",Table6[[#This Row],[Anul nașterii:]],0)</f>
        <v>2004</v>
      </c>
      <c r="X56" s="326" t="str">
        <f>IF($B56&lt;&gt;"FN",Table6[[#This Row],[sex:]],0)</f>
        <v>Armăsar de Montă Publică</v>
      </c>
      <c r="Y56" s="326" t="str">
        <f>IF($B56&lt;&gt;"FN",Table6[[#This Row],[dangale / microcip]],0)</f>
        <v>M47 / 11 HB / 00065DAC4D</v>
      </c>
      <c r="Z56" s="327" t="str">
        <f>IF($B56&lt;&gt;"FN",Table6[[#This Row],[Locaţia de bază- depozit de armăsari (D) sau Herghelia (H)]],0)</f>
        <v>Herghelia Tulucești</v>
      </c>
      <c r="AA56">
        <f>Table6[[#This Row],[Nr. crt.]]</f>
        <v>49</v>
      </c>
      <c r="AB56">
        <f>Table6[[#This Row],[Nr. de inventar MFP]]</f>
        <v>156731</v>
      </c>
      <c r="AC56">
        <f>Table6[[#This Row],[Nr. de inventar RNP]]</f>
        <v>17337</v>
      </c>
      <c r="AD56" t="str">
        <f>Table6[[#This Row],[Cod de clasificare OMFP nr. 1718/2013]]</f>
        <v>8.23.07</v>
      </c>
    </row>
    <row r="57" spans="1:30" ht="51.75" thickBot="1" x14ac:dyDescent="0.3">
      <c r="A57" s="330">
        <f>Table6[[#This Row],[Nr. crt.]]</f>
        <v>50</v>
      </c>
      <c r="B57" s="331">
        <f>Table6[[#This Row],[Nr. de inventar MFP]]</f>
        <v>159250</v>
      </c>
      <c r="C57" s="332">
        <f>IF($B57&lt;&gt;"FN",Table6[[#This Row],[Nr. de inventar RNP]],0)</f>
        <v>5214</v>
      </c>
      <c r="D57" s="331" t="str">
        <f>IF($B57&lt;&gt;"FN",Table6[[#This Row],[Cod de clasificare OMFP nr. 1718/2013]],0)</f>
        <v>8.23.07</v>
      </c>
      <c r="E57" s="333" t="str">
        <f>IF($B57&lt;&gt;"FN",Table6[[#This Row],[Denumirea ]],0)</f>
        <v>Maestoso XLIX-33 ( M 49/33 F)</v>
      </c>
      <c r="F57" s="331" t="str">
        <f>IF($B57&lt;&gt;"FN",Table6[[#This Row],[Județul]],0)</f>
        <v>AR</v>
      </c>
      <c r="G57" s="331">
        <f>IF($B57&lt;&gt;"FN",Table6[[#This Row],[Anul dobândirii ]],0)</f>
        <v>2012</v>
      </c>
      <c r="H57" s="334">
        <f>IF($B57&lt;&gt;"FN",Table6[[#This Row],[Valoare de inventar]],0)</f>
        <v>10000</v>
      </c>
      <c r="I57" s="160" t="str">
        <f>IF($B57&lt;&gt;"FN",Table6[[#This Row],[Nr Inventar MMAP]],0)</f>
        <v>289.</v>
      </c>
      <c r="J57" s="161" t="str">
        <f>IF($B57&lt;&gt;"FN",Table6[[#This Row],[Denumire MMAP]],0)</f>
        <v>MAESTOSO XLIX-33</v>
      </c>
      <c r="K57" s="162">
        <f>IF($B57&lt;&gt;"FN",Table6[[#This Row],[Valore MMAP]],0)</f>
        <v>10000</v>
      </c>
      <c r="L57" s="163">
        <f>IF($B57&lt;&gt;"FN",Table6[[#This Row],[diferenta valorica]],0)</f>
        <v>0</v>
      </c>
      <c r="M57" s="164">
        <f>IF($B57&lt;&gt;"FN",Table6[[#This Row],[Număr inventar ]],0)</f>
        <v>159250</v>
      </c>
      <c r="N57" s="165" t="str">
        <f>IF($B57&lt;&gt;"FN",Table6[[#This Row],[COD_DE_CLASIFICARE]],0)</f>
        <v>8.23.07</v>
      </c>
      <c r="O57" s="166" t="str">
        <f>IF($B57&lt;&gt;"FN",Table6[[#This Row],[Denumire IC]],0)</f>
        <v>Maestoso XLIX-33 (M 49/33 F)</v>
      </c>
      <c r="P57" s="166" t="str">
        <f>IF($B57&lt;&gt;"FN",Table6[[#This Row],[ADRESA]],0)</f>
        <v>Tara: România; Judet: BRAŞOV;Com Voila;   -; Nr: -; Sat Sambata de Jos</v>
      </c>
      <c r="Q57" s="165">
        <f>IF($B57&lt;&gt;"FN",Table6[[#This Row],[ANUL_DOBANDIRII]],0)</f>
        <v>2012</v>
      </c>
      <c r="R57" s="167">
        <f>IF($B57&lt;&gt;"FN",Table6[[#This Row],[Valore IC]],0)</f>
        <v>10000</v>
      </c>
      <c r="S57" s="165" t="str">
        <f>IF($B57&lt;&gt;"FN",Table6[[#This Row],[BAZA_LEGALA]],0)</f>
        <v>HG 598/14-AUG-13;OUG.1 din 04/01/2017;OUG.68 din 06/11/2019</v>
      </c>
      <c r="T57" s="165" t="str">
        <f>IF($B57&lt;&gt;"FN",Table6[[#This Row],[SITUATIE_JURIDICA]],0)</f>
        <v>in administrare</v>
      </c>
      <c r="U57" s="165" t="str">
        <f>IF($B57&lt;&gt;"FN",Table6[[#This Row],[BUN]],0)</f>
        <v>mobil</v>
      </c>
      <c r="V57" s="165" t="str">
        <f>IF($B57&lt;&gt;"FN",Table6[[#This Row],[Column1]],0)</f>
        <v xml:space="preserve"> Subrasa= ;Anul naşterii=2009 ;Sexul=armasar monta publica ;Locaţia de bază=H Sambata de Jos ;</v>
      </c>
      <c r="W57" s="335">
        <f>IF($B57&lt;&gt;"FN",Table6[[#This Row],[Anul nașterii:]],0)</f>
        <v>2009</v>
      </c>
      <c r="X57" s="336" t="str">
        <f>IF($B57&lt;&gt;"FN",Table6[[#This Row],[sex:]],0)</f>
        <v>Armăsar de Montă Publică</v>
      </c>
      <c r="Y57" s="336" t="str">
        <f>IF($B57&lt;&gt;"FN",Table6[[#This Row],[dangale / microcip]],0)</f>
        <v>M 49/33 F / 642019820201500</v>
      </c>
      <c r="Z57" s="337" t="str">
        <f>IF($B57&lt;&gt;"FN",Table6[[#This Row],[Locaţia de bază- depozit de armăsari (D) sau Herghelia (H)]],0)</f>
        <v xml:space="preserve">Depozit Armăsari Arad </v>
      </c>
      <c r="AA57">
        <f>Table6[[#This Row],[Nr. crt.]]</f>
        <v>50</v>
      </c>
      <c r="AB57">
        <f>Table6[[#This Row],[Nr. de inventar MFP]]</f>
        <v>159250</v>
      </c>
      <c r="AC57">
        <f>Table6[[#This Row],[Nr. de inventar RNP]]</f>
        <v>5214</v>
      </c>
      <c r="AD57" t="str">
        <f>Table6[[#This Row],[Cod de clasificare OMFP nr. 1718/2013]]</f>
        <v>8.23.07</v>
      </c>
    </row>
    <row r="58" spans="1:30" ht="51" x14ac:dyDescent="0.25">
      <c r="A58" s="321">
        <f>Table6[[#This Row],[Nr. crt.]]</f>
        <v>51</v>
      </c>
      <c r="B58" s="322">
        <f>Table6[[#This Row],[Nr. de inventar MFP]]</f>
        <v>156673</v>
      </c>
      <c r="C58" s="323">
        <f>IF($B58&lt;&gt;"FN",Table6[[#This Row],[Nr. de inventar RNP]],0)</f>
        <v>5149</v>
      </c>
      <c r="D58" s="322" t="str">
        <f>IF($B58&lt;&gt;"FN",Table6[[#This Row],[Cod de clasificare OMFP nr. 1718/2013]],0)</f>
        <v>8.23.07</v>
      </c>
      <c r="E58" s="324" t="str">
        <f>IF($B58&lt;&gt;"FN",Table6[[#This Row],[Denumirea ]],0)</f>
        <v>Siglavy Capriola XXII - 18 / SC 22-18 F</v>
      </c>
      <c r="F58" s="322" t="str">
        <f>IF($B58&lt;&gt;"FN",Table6[[#This Row],[Județul]],0)</f>
        <v>AR</v>
      </c>
      <c r="G58" s="322">
        <f>IF($B58&lt;&gt;"FN",Table6[[#This Row],[Anul dobândirii ]],0)</f>
        <v>2008</v>
      </c>
      <c r="H58" s="325">
        <f>IF($B58&lt;&gt;"FN",Table6[[#This Row],[Valoare de inventar]],0)</f>
        <v>10000</v>
      </c>
      <c r="I58" s="151" t="str">
        <f>IF($B58&lt;&gt;"FN",Table6[[#This Row],[Nr Inventar MMAP]],0)</f>
        <v>156673.</v>
      </c>
      <c r="J58" s="152" t="str">
        <f>IF($B58&lt;&gt;"FN",Table6[[#This Row],[Denumire MMAP]],0)</f>
        <v>Siglavy Capriola XXII-18/SC 22-18 F</v>
      </c>
      <c r="K58" s="153">
        <f>IF($B58&lt;&gt;"FN",Table6[[#This Row],[Valore MMAP]],0)</f>
        <v>10000</v>
      </c>
      <c r="L58" s="154">
        <f>IF($B58&lt;&gt;"FN",Table6[[#This Row],[diferenta valorica]],0)</f>
        <v>0</v>
      </c>
      <c r="M58" s="155">
        <f>IF($B58&lt;&gt;"FN",Table6[[#This Row],[Număr inventar ]],0)</f>
        <v>156673</v>
      </c>
      <c r="N58" s="156" t="str">
        <f>IF($B58&lt;&gt;"FN",Table6[[#This Row],[COD_DE_CLASIFICARE]],0)</f>
        <v>8.23.07</v>
      </c>
      <c r="O58" s="157" t="str">
        <f>IF($B58&lt;&gt;"FN",Table6[[#This Row],[Denumire IC]],0)</f>
        <v xml:space="preserve"> Siglavy Capriola XXII - 18 / SC 22-18 F</v>
      </c>
      <c r="P58" s="157" t="str">
        <f>IF($B58&lt;&gt;"FN",Table6[[#This Row],[ADRESA]],0)</f>
        <v>Tara: România; Judet: ARAD; -;   -; Nr: -;</v>
      </c>
      <c r="Q58" s="156">
        <f>IF($B58&lt;&gt;"FN",Table6[[#This Row],[ANUL_DOBANDIRII]],0)</f>
        <v>2008</v>
      </c>
      <c r="R58" s="158">
        <f>IF($B58&lt;&gt;"FN",Table6[[#This Row],[Valore IC]],0)</f>
        <v>10000</v>
      </c>
      <c r="S58" s="156" t="str">
        <f>IF($B58&lt;&gt;"FN",Table6[[#This Row],[BAZA_LEGALA]],0)</f>
        <v>Hg 127/03.04.2012;OUG.1 din 04/01/2017;OUG.68 din 06/11/2019</v>
      </c>
      <c r="T58" s="156" t="str">
        <f>IF($B58&lt;&gt;"FN",Table6[[#This Row],[SITUATIE_JURIDICA]],0)</f>
        <v>in administrare</v>
      </c>
      <c r="U58" s="156" t="str">
        <f>IF($B58&lt;&gt;"FN",Table6[[#This Row],[BUN]],0)</f>
        <v>mobil</v>
      </c>
      <c r="V58" s="269" t="str">
        <f>IF($B58&lt;&gt;"FN",Table6[[#This Row],[Column1]],0)</f>
        <v>Sex:A.M.P; anul nasterii:2005; locatia de baza:D arad</v>
      </c>
      <c r="W58" s="323">
        <f>IF($B58&lt;&gt;"FN",Table6[[#This Row],[Anul nașterii:]],0)</f>
        <v>2005</v>
      </c>
      <c r="X58" s="326" t="str">
        <f>IF($B58&lt;&gt;"FN",Table6[[#This Row],[sex:]],0)</f>
        <v>Armăsar de Montă Publică</v>
      </c>
      <c r="Y58" s="326" t="str">
        <f>IF($B58&lt;&gt;"FN",Table6[[#This Row],[dangale / microcip]],0)</f>
        <v>SC 22 / 18 F / 00065DD324</v>
      </c>
      <c r="Z58" s="327" t="str">
        <f>IF($B58&lt;&gt;"FN",Table6[[#This Row],[Locaţia de bază- depozit de armăsari (D) sau Herghelia (H)]],0)</f>
        <v xml:space="preserve">Depozit Armăsari Arad </v>
      </c>
      <c r="AA58">
        <f>Table6[[#This Row],[Nr. crt.]]</f>
        <v>51</v>
      </c>
      <c r="AB58">
        <f>Table6[[#This Row],[Nr. de inventar MFP]]</f>
        <v>156673</v>
      </c>
      <c r="AC58">
        <f>Table6[[#This Row],[Nr. de inventar RNP]]</f>
        <v>5149</v>
      </c>
      <c r="AD58" t="str">
        <f>Table6[[#This Row],[Cod de clasificare OMFP nr. 1718/2013]]</f>
        <v>8.23.07</v>
      </c>
    </row>
    <row r="59" spans="1:30" ht="51.75" thickBot="1" x14ac:dyDescent="0.3">
      <c r="A59" s="330">
        <f>Table6[[#This Row],[Nr. crt.]]</f>
        <v>52</v>
      </c>
      <c r="B59" s="331">
        <f>Table6[[#This Row],[Nr. de inventar MFP]]</f>
        <v>159246</v>
      </c>
      <c r="C59" s="332">
        <f>IF($B59&lt;&gt;"FN",Table6[[#This Row],[Nr. de inventar RNP]],0)</f>
        <v>5191</v>
      </c>
      <c r="D59" s="331" t="str">
        <f>IF($B59&lt;&gt;"FN",Table6[[#This Row],[Cod de clasificare OMFP nr. 1718/2013]],0)</f>
        <v>8.23.07</v>
      </c>
      <c r="E59" s="333" t="str">
        <f>IF($B59&lt;&gt;"FN",Table6[[#This Row],[Denumirea ]],0)</f>
        <v>Conversano XXXV-18 ( C 35 / 18 F )</v>
      </c>
      <c r="F59" s="331" t="str">
        <f>IF($B59&lt;&gt;"FN",Table6[[#This Row],[Județul]],0)</f>
        <v>AR</v>
      </c>
      <c r="G59" s="331">
        <f>IF($B59&lt;&gt;"FN",Table6[[#This Row],[Anul dobândirii ]],0)</f>
        <v>2013</v>
      </c>
      <c r="H59" s="334">
        <f>IF($B59&lt;&gt;"FN",Table6[[#This Row],[Valoare de inventar]],0)</f>
        <v>10800</v>
      </c>
      <c r="I59" s="160" t="str">
        <f>IF($B59&lt;&gt;"FN",Table6[[#This Row],[Nr Inventar MMAP]],0)</f>
        <v>5191.1</v>
      </c>
      <c r="J59" s="161" t="str">
        <f>IF($B59&lt;&gt;"FN",Table6[[#This Row],[Denumire MMAP]],0)</f>
        <v>CONVERSANO XXXV-18 642019820515512</v>
      </c>
      <c r="K59" s="162">
        <f>IF($B59&lt;&gt;"FN",Table6[[#This Row],[Valore MMAP]],0)</f>
        <v>10800</v>
      </c>
      <c r="L59" s="163">
        <f>IF($B59&lt;&gt;"FN",Table6[[#This Row],[diferenta valorica]],0)</f>
        <v>0</v>
      </c>
      <c r="M59" s="164">
        <f>IF($B59&lt;&gt;"FN",Table6[[#This Row],[Număr inventar ]],0)</f>
        <v>159246</v>
      </c>
      <c r="N59" s="165" t="str">
        <f>IF($B59&lt;&gt;"FN",Table6[[#This Row],[COD_DE_CLASIFICARE]],0)</f>
        <v>8.23.07</v>
      </c>
      <c r="O59" s="166" t="str">
        <f>IF($B59&lt;&gt;"FN",Table6[[#This Row],[Denumire IC]],0)</f>
        <v>Conversano XXXV-18 (C 35/18 F)</v>
      </c>
      <c r="P59" s="166" t="str">
        <f>IF($B59&lt;&gt;"FN",Table6[[#This Row],[ADRESA]],0)</f>
        <v>Tara: România; Judet: BRAŞOV;Com Voila;   -; Nr: -; Sat Sambata de Jos</v>
      </c>
      <c r="Q59" s="165">
        <f>IF($B59&lt;&gt;"FN",Table6[[#This Row],[ANUL_DOBANDIRII]],0)</f>
        <v>2012</v>
      </c>
      <c r="R59" s="167">
        <f>IF($B59&lt;&gt;"FN",Table6[[#This Row],[Valore IC]],0)</f>
        <v>10800</v>
      </c>
      <c r="S59" s="165" t="str">
        <f>IF($B59&lt;&gt;"FN",Table6[[#This Row],[BAZA_LEGALA]],0)</f>
        <v>HG 598/14-AUG-13;OUG.1 din 04/01/2017;OUG.68 din 06/11/2019</v>
      </c>
      <c r="T59" s="165" t="str">
        <f>IF($B59&lt;&gt;"FN",Table6[[#This Row],[SITUATIE_JURIDICA]],0)</f>
        <v>in administrare</v>
      </c>
      <c r="U59" s="165" t="str">
        <f>IF($B59&lt;&gt;"FN",Table6[[#This Row],[BUN]],0)</f>
        <v>mobil</v>
      </c>
      <c r="V59" s="165" t="str">
        <f>IF($B59&lt;&gt;"FN",Table6[[#This Row],[Column1]],0)</f>
        <v xml:space="preserve"> Subrasa= ;Anul naşterii=2009 ;Sexul=armasar monta publica ;Locaţia de bază=H Sambata de Jos ;</v>
      </c>
      <c r="W59" s="335">
        <f>IF($B59&lt;&gt;"FN",Table6[[#This Row],[Anul nașterii:]],0)</f>
        <v>2009</v>
      </c>
      <c r="X59" s="336" t="str">
        <f>IF($B59&lt;&gt;"FN",Table6[[#This Row],[sex:]],0)</f>
        <v>Armăsar de Montă Publică</v>
      </c>
      <c r="Y59" s="336" t="str">
        <f>IF($B59&lt;&gt;"FN",Table6[[#This Row],[dangale / microcip]],0)</f>
        <v>C 35 / 18F / 642019820515512</v>
      </c>
      <c r="Z59" s="337" t="str">
        <f>IF($B59&lt;&gt;"FN",Table6[[#This Row],[Locaţia de bază- depozit de armăsari (D) sau Herghelia (H)]],0)</f>
        <v xml:space="preserve">Depozit Armăsari Arad </v>
      </c>
      <c r="AA59">
        <f>Table6[[#This Row],[Nr. crt.]]</f>
        <v>52</v>
      </c>
      <c r="AB59">
        <f>Table6[[#This Row],[Nr. de inventar MFP]]</f>
        <v>159246</v>
      </c>
      <c r="AC59">
        <f>Table6[[#This Row],[Nr. de inventar RNP]]</f>
        <v>5191</v>
      </c>
      <c r="AD59" t="str">
        <f>Table6[[#This Row],[Cod de clasificare OMFP nr. 1718/2013]]</f>
        <v>8.23.07</v>
      </c>
    </row>
    <row r="60" spans="1:30" ht="51" x14ac:dyDescent="0.25">
      <c r="A60" s="321">
        <f>Table6[[#This Row],[Nr. crt.]]</f>
        <v>53</v>
      </c>
      <c r="B60" s="322">
        <f>Table6[[#This Row],[Nr. de inventar MFP]]</f>
        <v>156668</v>
      </c>
      <c r="C60" s="323">
        <f>IF($B60&lt;&gt;"FN",Table6[[#This Row],[Nr. de inventar RNP]],0)</f>
        <v>5142</v>
      </c>
      <c r="D60" s="322" t="str">
        <f>IF($B60&lt;&gt;"FN",Table6[[#This Row],[Cod de clasificare OMFP nr. 1718/2013]],0)</f>
        <v>8.23.11</v>
      </c>
      <c r="E60" s="324" t="str">
        <f>IF($B60&lt;&gt;"FN",Table6[[#This Row],[Denumirea ]],0)</f>
        <v>Iatac / Jp - 54</v>
      </c>
      <c r="F60" s="322" t="str">
        <f>IF($B60&lt;&gt;"FN",Table6[[#This Row],[Județul]],0)</f>
        <v>AR</v>
      </c>
      <c r="G60" s="322">
        <f>IF($B60&lt;&gt;"FN",Table6[[#This Row],[Anul dobândirii ]],0)</f>
        <v>2008</v>
      </c>
      <c r="H60" s="325">
        <f>IF($B60&lt;&gt;"FN",Table6[[#This Row],[Valoare de inventar]],0)</f>
        <v>9400</v>
      </c>
      <c r="I60" s="151" t="str">
        <f>IF($B60&lt;&gt;"FN",Table6[[#This Row],[Nr Inventar MMAP]],0)</f>
        <v>156668.</v>
      </c>
      <c r="J60" s="152" t="str">
        <f>IF($B60&lt;&gt;"FN",Table6[[#This Row],[Denumire MMAP]],0)</f>
        <v>IATAC / Jp-54</v>
      </c>
      <c r="K60" s="153">
        <f>IF($B60&lt;&gt;"FN",Table6[[#This Row],[Valore MMAP]],0)</f>
        <v>9400</v>
      </c>
      <c r="L60" s="154">
        <f>IF($B60&lt;&gt;"FN",Table6[[#This Row],[diferenta valorica]],0)</f>
        <v>0</v>
      </c>
      <c r="M60" s="155">
        <f>IF($B60&lt;&gt;"FN",Table6[[#This Row],[Număr inventar ]],0)</f>
        <v>156668</v>
      </c>
      <c r="N60" s="156" t="str">
        <f>IF($B60&lt;&gt;"FN",Table6[[#This Row],[COD_DE_CLASIFICARE]],0)</f>
        <v>8.23.11</v>
      </c>
      <c r="O60" s="157" t="str">
        <f>IF($B60&lt;&gt;"FN",Table6[[#This Row],[Denumire IC]],0)</f>
        <v xml:space="preserve"> Iatac / Jp - 54</v>
      </c>
      <c r="P60" s="157" t="str">
        <f>IF($B60&lt;&gt;"FN",Table6[[#This Row],[ADRESA]],0)</f>
        <v>Tara: România; Judet: ARAD; -;   -; Nr: -;</v>
      </c>
      <c r="Q60" s="156">
        <f>IF($B60&lt;&gt;"FN",Table6[[#This Row],[ANUL_DOBANDIRII]],0)</f>
        <v>2008</v>
      </c>
      <c r="R60" s="158">
        <f>IF($B60&lt;&gt;"FN",Table6[[#This Row],[Valore IC]],0)</f>
        <v>9400</v>
      </c>
      <c r="S60" s="156" t="str">
        <f>IF($B60&lt;&gt;"FN",Table6[[#This Row],[BAZA_LEGALA]],0)</f>
        <v>Hg 127/03.04.2012;OUG.1 din 04/01/2017;OUG.68 din 06/11/2019</v>
      </c>
      <c r="T60" s="156" t="str">
        <f>IF($B60&lt;&gt;"FN",Table6[[#This Row],[SITUATIE_JURIDICA]],0)</f>
        <v>in administrare</v>
      </c>
      <c r="U60" s="156" t="str">
        <f>IF($B60&lt;&gt;"FN",Table6[[#This Row],[BUN]],0)</f>
        <v>mobil</v>
      </c>
      <c r="V60" s="269" t="str">
        <f>IF($B60&lt;&gt;"FN",Table6[[#This Row],[Column1]],0)</f>
        <v>Sex:A.M.P; anul nasterii:2004; locatia de baza:D arad</v>
      </c>
      <c r="W60" s="323">
        <f>IF($B60&lt;&gt;"FN",Table6[[#This Row],[Anul nașterii:]],0)</f>
        <v>2004</v>
      </c>
      <c r="X60" s="326" t="str">
        <f>IF($B60&lt;&gt;"FN",Table6[[#This Row],[sex:]],0)</f>
        <v>Armăsar de Montă Publică</v>
      </c>
      <c r="Y60" s="326" t="str">
        <f>IF($B60&lt;&gt;"FN",Table6[[#This Row],[dangale / microcip]],0)</f>
        <v>Jp / 54 / 00065EC9E7</v>
      </c>
      <c r="Z60" s="327" t="str">
        <f>IF($B60&lt;&gt;"FN",Table6[[#This Row],[Locaţia de bază- depozit de armăsari (D) sau Herghelia (H)]],0)</f>
        <v xml:space="preserve">Depozit Armăsari Arad </v>
      </c>
      <c r="AA60">
        <f>Table6[[#This Row],[Nr. crt.]]</f>
        <v>53</v>
      </c>
      <c r="AB60">
        <f>Table6[[#This Row],[Nr. de inventar MFP]]</f>
        <v>156668</v>
      </c>
      <c r="AC60">
        <f>Table6[[#This Row],[Nr. de inventar RNP]]</f>
        <v>5142</v>
      </c>
      <c r="AD60" t="str">
        <f>Table6[[#This Row],[Cod de clasificare OMFP nr. 1718/2013]]</f>
        <v>8.23.11</v>
      </c>
    </row>
    <row r="61" spans="1:30" ht="51.75" thickBot="1" x14ac:dyDescent="0.3">
      <c r="A61" s="330">
        <f>Table6[[#This Row],[Nr. crt.]]</f>
        <v>54</v>
      </c>
      <c r="B61" s="331">
        <f>Table6[[#This Row],[Nr. de inventar MFP]]</f>
        <v>159272</v>
      </c>
      <c r="C61" s="332">
        <f>IF($B61&lt;&gt;"FN",Table6[[#This Row],[Nr. de inventar RNP]],0)</f>
        <v>5193</v>
      </c>
      <c r="D61" s="331" t="str">
        <f>IF($B61&lt;&gt;"FN",Table6[[#This Row],[Cod de clasificare OMFP nr. 1718/2013]],0)</f>
        <v>8.23.07</v>
      </c>
      <c r="E61" s="333" t="str">
        <f>IF($B61&lt;&gt;"FN",Table6[[#This Row],[Denumirea ]],0)</f>
        <v>Siglavy Capiola XVII-65 ( SC 17/65F)</v>
      </c>
      <c r="F61" s="331" t="str">
        <f>IF($B61&lt;&gt;"FN",Table6[[#This Row],[Județul]],0)</f>
        <v>AR</v>
      </c>
      <c r="G61" s="331">
        <f>IF($B61&lt;&gt;"FN",Table6[[#This Row],[Anul dobândirii ]],0)</f>
        <v>2012</v>
      </c>
      <c r="H61" s="334">
        <f>IF($B61&lt;&gt;"FN",Table6[[#This Row],[Valoare de inventar]],0)</f>
        <v>10000</v>
      </c>
      <c r="I61" s="160" t="str">
        <f>IF($B61&lt;&gt;"FN",Table6[[#This Row],[Nr Inventar MMAP]],0)</f>
        <v>5193.1</v>
      </c>
      <c r="J61" s="161" t="str">
        <f>IF($B61&lt;&gt;"FN",Table6[[#This Row],[Denumire MMAP]],0)</f>
        <v>SIGLAVY CAPRIOLA XVII-65 642019820200626</v>
      </c>
      <c r="K61" s="162">
        <f>IF($B61&lt;&gt;"FN",Table6[[#This Row],[Valore MMAP]],0)</f>
        <v>10000</v>
      </c>
      <c r="L61" s="163">
        <f>IF($B61&lt;&gt;"FN",Table6[[#This Row],[diferenta valorica]],0)</f>
        <v>0</v>
      </c>
      <c r="M61" s="164">
        <f>IF($B61&lt;&gt;"FN",Table6[[#This Row],[Număr inventar ]],0)</f>
        <v>159272</v>
      </c>
      <c r="N61" s="165" t="str">
        <f>IF($B61&lt;&gt;"FN",Table6[[#This Row],[COD_DE_CLASIFICARE]],0)</f>
        <v>8.23.07</v>
      </c>
      <c r="O61" s="166" t="str">
        <f>IF($B61&lt;&gt;"FN",Table6[[#This Row],[Denumire IC]],0)</f>
        <v>Siglavy Capriola XVII-65 (SC 17/65 F)</v>
      </c>
      <c r="P61" s="166" t="str">
        <f>IF($B61&lt;&gt;"FN",Table6[[#This Row],[ADRESA]],0)</f>
        <v>Tara: România; Judet: BRAŞOV;Com Voila;   -; Nr: -; Sat Sambata de Jos</v>
      </c>
      <c r="Q61" s="165">
        <f>IF($B61&lt;&gt;"FN",Table6[[#This Row],[ANUL_DOBANDIRII]],0)</f>
        <v>2012</v>
      </c>
      <c r="R61" s="167">
        <f>IF($B61&lt;&gt;"FN",Table6[[#This Row],[Valore IC]],0)</f>
        <v>10000</v>
      </c>
      <c r="S61" s="165" t="str">
        <f>IF($B61&lt;&gt;"FN",Table6[[#This Row],[BAZA_LEGALA]],0)</f>
        <v>HG 598/14-AUG-13;OUG.1 din 04/01/2017;OUG.68 din 06/11/2019</v>
      </c>
      <c r="T61" s="165" t="str">
        <f>IF($B61&lt;&gt;"FN",Table6[[#This Row],[SITUATIE_JURIDICA]],0)</f>
        <v>in administrare</v>
      </c>
      <c r="U61" s="165" t="str">
        <f>IF($B61&lt;&gt;"FN",Table6[[#This Row],[BUN]],0)</f>
        <v>mobil</v>
      </c>
      <c r="V61" s="165" t="str">
        <f>IF($B61&lt;&gt;"FN",Table6[[#This Row],[Column1]],0)</f>
        <v xml:space="preserve"> Subrasa= ;Anul naşterii=2009 ;Sexul=armasar monta publica ;Locaţia de bază=H Sambata de Jos ;</v>
      </c>
      <c r="W61" s="335">
        <f>IF($B61&lt;&gt;"FN",Table6[[#This Row],[Anul nașterii:]],0)</f>
        <v>2009</v>
      </c>
      <c r="X61" s="336" t="str">
        <f>IF($B61&lt;&gt;"FN",Table6[[#This Row],[sex:]],0)</f>
        <v>Armăsar de Montă Publică</v>
      </c>
      <c r="Y61" s="336" t="str">
        <f>IF($B61&lt;&gt;"FN",Table6[[#This Row],[dangale / microcip]],0)</f>
        <v xml:space="preserve"> SC 17 /65 F / 642019820200625</v>
      </c>
      <c r="Z61" s="337" t="str">
        <f>IF($B61&lt;&gt;"FN",Table6[[#This Row],[Locaţia de bază- depozit de armăsari (D) sau Herghelia (H)]],0)</f>
        <v xml:space="preserve">Depozit Armăsari Arad </v>
      </c>
      <c r="AA61">
        <f>Table6[[#This Row],[Nr. crt.]]</f>
        <v>54</v>
      </c>
      <c r="AB61">
        <f>Table6[[#This Row],[Nr. de inventar MFP]]</f>
        <v>159272</v>
      </c>
      <c r="AC61">
        <f>Table6[[#This Row],[Nr. de inventar RNP]]</f>
        <v>5193</v>
      </c>
      <c r="AD61" t="str">
        <f>Table6[[#This Row],[Cod de clasificare OMFP nr. 1718/2013]]</f>
        <v>8.23.07</v>
      </c>
    </row>
    <row r="62" spans="1:30" ht="63.75" x14ac:dyDescent="0.25">
      <c r="A62" s="321">
        <f>Table6[[#This Row],[Nr. crt.]]</f>
        <v>55</v>
      </c>
      <c r="B62" s="322">
        <f>Table6[[#This Row],[Nr. de inventar MFP]]</f>
        <v>157701</v>
      </c>
      <c r="C62" s="323">
        <f>IF($B62&lt;&gt;"FN",Table6[[#This Row],[Nr. de inventar RNP]],0)</f>
        <v>98</v>
      </c>
      <c r="D62" s="322" t="str">
        <f>IF($B62&lt;&gt;"FN",Table6[[#This Row],[Cod de clasificare OMFP nr. 1718/2013]],0)</f>
        <v>8.23.10</v>
      </c>
      <c r="E62" s="324" t="str">
        <f>IF($B62&lt;&gt;"FN",Table6[[#This Row],[Denumirea ]],0)</f>
        <v>PISC (17 C/O)</v>
      </c>
      <c r="F62" s="322" t="str">
        <f>IF($B62&lt;&gt;"FN",Table6[[#This Row],[Județul]],0)</f>
        <v>NT</v>
      </c>
      <c r="G62" s="322">
        <f>IF($B62&lt;&gt;"FN",Table6[[#This Row],[Anul dobândirii ]],0)</f>
        <v>2011</v>
      </c>
      <c r="H62" s="325">
        <f>IF($B62&lt;&gt;"FN",Table6[[#This Row],[Valoare de inventar]],0)</f>
        <v>10000</v>
      </c>
      <c r="I62" s="151" t="str">
        <f>IF($B62&lt;&gt;"FN",Table6[[#This Row],[Nr Inventar MMAP]],0)</f>
        <v>157701.</v>
      </c>
      <c r="J62" s="152" t="str">
        <f>IF($B62&lt;&gt;"FN",Table6[[#This Row],[Denumire MMAP]],0)</f>
        <v>PISC (17 C/O )</v>
      </c>
      <c r="K62" s="153">
        <f>IF($B62&lt;&gt;"FN",Table6[[#This Row],[Valore MMAP]],0)</f>
        <v>10200</v>
      </c>
      <c r="L62" s="154">
        <f>IF($B62&lt;&gt;"FN",Table6[[#This Row],[diferenta valorica]],0)</f>
        <v>-200</v>
      </c>
      <c r="M62" s="155">
        <f>IF($B62&lt;&gt;"FN",Table6[[#This Row],[Număr inventar ]],0)</f>
        <v>157701</v>
      </c>
      <c r="N62" s="156" t="str">
        <f>IF($B62&lt;&gt;"FN",Table6[[#This Row],[COD_DE_CLASIFICARE]],0)</f>
        <v>8.23.10</v>
      </c>
      <c r="O62" s="157" t="str">
        <f>IF($B62&lt;&gt;"FN",Table6[[#This Row],[Denumire IC]],0)</f>
        <v xml:space="preserve"> PISC (17 C/O )</v>
      </c>
      <c r="P62" s="157" t="str">
        <f>IF($B62&lt;&gt;"FN",Table6[[#This Row],[ADRESA]],0)</f>
        <v>Tara: România; Judet: NEAMŢ; -;   -; Nr: -;</v>
      </c>
      <c r="Q62" s="156">
        <f>IF($B62&lt;&gt;"FN",Table6[[#This Row],[ANUL_DOBANDIRII]],0)</f>
        <v>2011</v>
      </c>
      <c r="R62" s="158">
        <f>IF($B62&lt;&gt;"FN",Table6[[#This Row],[Valore IC]],0)</f>
        <v>10000</v>
      </c>
      <c r="S62" s="156" t="str">
        <f>IF($B62&lt;&gt;"FN",Table6[[#This Row],[BAZA_LEGALA]],0)</f>
        <v>Hg 803/31.07.2012; HG 598/ 14-AUG-13:598/14-AUG-13;OUG.1 din 04/01/2017;OUG.68 din 06/11/2019</v>
      </c>
      <c r="T62" s="156" t="str">
        <f>IF($B62&lt;&gt;"FN",Table6[[#This Row],[SITUATIE_JURIDICA]],0)</f>
        <v>in administrare</v>
      </c>
      <c r="U62" s="156" t="str">
        <f>IF($B62&lt;&gt;"FN",Table6[[#This Row],[BUN]],0)</f>
        <v>mobil</v>
      </c>
      <c r="V62" s="269" t="str">
        <f>IF($B62&lt;&gt;"FN",Table6[[#This Row],[Column1]],0)</f>
        <v>Subrasa= ;Anul naşterii= ;Sexul= ;Locaţia de bază= ;</v>
      </c>
      <c r="W62" s="323">
        <f>IF($B62&lt;&gt;"FN",Table6[[#This Row],[Anul nașterii:]],0)</f>
        <v>2008</v>
      </c>
      <c r="X62" s="326" t="str">
        <f>IF($B62&lt;&gt;"FN",Table6[[#This Row],[sex:]],0)</f>
        <v>Armăsar de Montă Publică</v>
      </c>
      <c r="Y62" s="326" t="str">
        <f>IF($B62&lt;&gt;"FN",Table6[[#This Row],[dangale / microcip]],0)</f>
        <v>17 C / O / 642019820362082</v>
      </c>
      <c r="Z62" s="327" t="str">
        <f>IF($B62&lt;&gt;"FN",Table6[[#This Row],[Locaţia de bază- depozit de armăsari (D) sau Herghelia (H)]],0)</f>
        <v>Depozit Armăsari Dumbrava</v>
      </c>
      <c r="AA62">
        <f>Table6[[#This Row],[Nr. crt.]]</f>
        <v>55</v>
      </c>
      <c r="AB62">
        <f>Table6[[#This Row],[Nr. de inventar MFP]]</f>
        <v>157701</v>
      </c>
      <c r="AC62">
        <f>Table6[[#This Row],[Nr. de inventar RNP]]</f>
        <v>98</v>
      </c>
      <c r="AD62" t="str">
        <f>Table6[[#This Row],[Cod de clasificare OMFP nr. 1718/2013]]</f>
        <v>8.23.10</v>
      </c>
    </row>
    <row r="63" spans="1:30" ht="51.75" thickBot="1" x14ac:dyDescent="0.3">
      <c r="A63" s="330">
        <f>Table6[[#This Row],[Nr. crt.]]</f>
        <v>56</v>
      </c>
      <c r="B63" s="331">
        <f>Table6[[#This Row],[Nr. de inventar MFP]]</f>
        <v>157398</v>
      </c>
      <c r="C63" s="332">
        <f>IF($B63&lt;&gt;"FN",Table6[[#This Row],[Nr. de inventar RNP]],0)</f>
        <v>41</v>
      </c>
      <c r="D63" s="331" t="str">
        <f>IF($B63&lt;&gt;"FN",Table6[[#This Row],[Cod de clasificare OMFP nr. 1718/2013]],0)</f>
        <v>8.23.07</v>
      </c>
      <c r="E63" s="333" t="str">
        <f>IF($B63&lt;&gt;"FN",Table6[[#This Row],[Denumirea ]],0)</f>
        <v>NAPOLITANO XXVIII-29/000663FOA5</v>
      </c>
      <c r="F63" s="331" t="str">
        <f>IF($B63&lt;&gt;"FN",Table6[[#This Row],[Județul]],0)</f>
        <v>NT</v>
      </c>
      <c r="G63" s="331">
        <f>IF($B63&lt;&gt;"FN",Table6[[#This Row],[Anul dobândirii ]],0)</f>
        <v>2005</v>
      </c>
      <c r="H63" s="334">
        <f>IF($B63&lt;&gt;"FN",Table6[[#This Row],[Valoare de inventar]],0)</f>
        <v>7215</v>
      </c>
      <c r="I63" s="160" t="str">
        <f>IF($B63&lt;&gt;"FN",Table6[[#This Row],[Nr Inventar MMAP]],0)</f>
        <v>157398.</v>
      </c>
      <c r="J63" s="161" t="str">
        <f>IF($B63&lt;&gt;"FN",Table6[[#This Row],[Denumire MMAP]],0)</f>
        <v>NEAPOLITANO XXVIII-29/000663FOA5</v>
      </c>
      <c r="K63" s="162">
        <f>IF($B63&lt;&gt;"FN",Table6[[#This Row],[Valore MMAP]],0)</f>
        <v>7215</v>
      </c>
      <c r="L63" s="163">
        <f>IF($B63&lt;&gt;"FN",Table6[[#This Row],[diferenta valorica]],0)</f>
        <v>0</v>
      </c>
      <c r="M63" s="164">
        <f>IF($B63&lt;&gt;"FN",Table6[[#This Row],[Număr inventar ]],0)</f>
        <v>157398</v>
      </c>
      <c r="N63" s="165" t="str">
        <f>IF($B63&lt;&gt;"FN",Table6[[#This Row],[COD_DE_CLASIFICARE]],0)</f>
        <v>8.23.07</v>
      </c>
      <c r="O63" s="166" t="str">
        <f>IF($B63&lt;&gt;"FN",Table6[[#This Row],[Denumire IC]],0)</f>
        <v xml:space="preserve"> NAPOLITANO XXVIII-29/000663FOA5</v>
      </c>
      <c r="P63" s="166" t="str">
        <f>IF($B63&lt;&gt;"FN",Table6[[#This Row],[ADRESA]],0)</f>
        <v>Tara: România; Judet: NEAMŢ; -;   -; Nr: -;</v>
      </c>
      <c r="Q63" s="165">
        <f>IF($B63&lt;&gt;"FN",Table6[[#This Row],[ANUL_DOBANDIRII]],0)</f>
        <v>2005</v>
      </c>
      <c r="R63" s="167">
        <f>IF($B63&lt;&gt;"FN",Table6[[#This Row],[Valore IC]],0)</f>
        <v>7215</v>
      </c>
      <c r="S63" s="165" t="str">
        <f>IF($B63&lt;&gt;"FN",Table6[[#This Row],[BAZA_LEGALA]],0)</f>
        <v xml:space="preserve"> Hg 127/03.04.2012;OUG.1 din 04/01/2017;OUG.68 din 06/11/2019</v>
      </c>
      <c r="T63" s="165" t="str">
        <f>IF($B63&lt;&gt;"FN",Table6[[#This Row],[SITUATIE_JURIDICA]],0)</f>
        <v>in administrare</v>
      </c>
      <c r="U63" s="165" t="str">
        <f>IF($B63&lt;&gt;"FN",Table6[[#This Row],[BUN]],0)</f>
        <v>mobil</v>
      </c>
      <c r="V63" s="165" t="str">
        <f>IF($B63&lt;&gt;"FN",Table6[[#This Row],[Column1]],0)</f>
        <v>Sex:A.M.P.; anul nasterii:2000; locatia de baza:D Dumbrava</v>
      </c>
      <c r="W63" s="335">
        <f>IF($B63&lt;&gt;"FN",Table6[[#This Row],[Anul nașterii:]],0)</f>
        <v>2000</v>
      </c>
      <c r="X63" s="336" t="str">
        <f>IF($B63&lt;&gt;"FN",Table6[[#This Row],[sex:]],0)</f>
        <v>Armăsar de Montă Publică</v>
      </c>
      <c r="Y63" s="336" t="str">
        <f>IF($B63&lt;&gt;"FN",Table6[[#This Row],[dangale / microcip]],0)</f>
        <v>N28 / 29 HB / 642019851075412</v>
      </c>
      <c r="Z63" s="337" t="str">
        <f>IF($B63&lt;&gt;"FN",Table6[[#This Row],[Locaţia de bază- depozit de armăsari (D) sau Herghelia (H)]],0)</f>
        <v>Depozit Armăsari Dumbrava</v>
      </c>
      <c r="AA63">
        <f>Table6[[#This Row],[Nr. crt.]]</f>
        <v>56</v>
      </c>
      <c r="AB63">
        <f>Table6[[#This Row],[Nr. de inventar MFP]]</f>
        <v>157398</v>
      </c>
      <c r="AC63">
        <f>Table6[[#This Row],[Nr. de inventar RNP]]</f>
        <v>41</v>
      </c>
      <c r="AD63" t="str">
        <f>Table6[[#This Row],[Cod de clasificare OMFP nr. 1718/2013]]</f>
        <v>8.23.07</v>
      </c>
    </row>
    <row r="64" spans="1:30" ht="63.75" x14ac:dyDescent="0.25">
      <c r="A64" s="321">
        <f>Table6[[#This Row],[Nr. crt.]]</f>
        <v>57</v>
      </c>
      <c r="B64" s="322">
        <f>Table6[[#This Row],[Nr. de inventar MFP]]</f>
        <v>164850</v>
      </c>
      <c r="C64" s="323">
        <f>IF($B64&lt;&gt;"FN",Table6[[#This Row],[Nr. de inventar RNP]],0)</f>
        <v>131</v>
      </c>
      <c r="D64" s="322" t="str">
        <f>IF($B64&lt;&gt;"FN",Table6[[#This Row],[Cod de clasificare OMFP nr. 1718/2013]],0)</f>
        <v>8.23.11</v>
      </c>
      <c r="E64" s="324" t="str">
        <f>IF($B64&lt;&gt;"FN",Table6[[#This Row],[Denumirea ]],0)</f>
        <v>Istratoiu (Us 47 / R) 642019820544366</v>
      </c>
      <c r="F64" s="322" t="str">
        <f>IF($B64&lt;&gt;"FN",Table6[[#This Row],[Județul]],0)</f>
        <v>NT</v>
      </c>
      <c r="G64" s="322">
        <f>IF($B64&lt;&gt;"FN",Table6[[#This Row],[Anul dobândirii ]],0)</f>
        <v>2016</v>
      </c>
      <c r="H64" s="325">
        <f>IF($B64&lt;&gt;"FN",Table6[[#This Row],[Valoare de inventar]],0)</f>
        <v>9400</v>
      </c>
      <c r="I64" s="151" t="str">
        <f>IF($B64&lt;&gt;"FN",Table6[[#This Row],[Nr Inventar MMAP]],0)</f>
        <v>3182.</v>
      </c>
      <c r="J64" s="152" t="str">
        <f>IF($B64&lt;&gt;"FN",Table6[[#This Row],[Denumire MMAP]],0)</f>
        <v>AMP  SG  ISTRATOIU  US 47</v>
      </c>
      <c r="K64" s="153">
        <f>IF($B64&lt;&gt;"FN",Table6[[#This Row],[Valore MMAP]],0)</f>
        <v>9400</v>
      </c>
      <c r="L64" s="154">
        <f>IF($B64&lt;&gt;"FN",Table6[[#This Row],[diferenta valorica]],0)</f>
        <v>0</v>
      </c>
      <c r="M64" s="155">
        <f>IF($B64&lt;&gt;"FN",Table6[[#This Row],[Număr inventar ]],0)</f>
        <v>164850</v>
      </c>
      <c r="N64" s="156" t="str">
        <f>IF($B64&lt;&gt;"FN",Table6[[#This Row],[COD_DE_CLASIFICARE]],0)</f>
        <v>8.23.11</v>
      </c>
      <c r="O64" s="157" t="str">
        <f>IF($B64&lt;&gt;"FN",Table6[[#This Row],[Denumire IC]],0)</f>
        <v>Istratoiu (Us 47 / R) 642019820544366</v>
      </c>
      <c r="P64" s="157" t="str">
        <f>IF($B64&lt;&gt;"FN",Table6[[#This Row],[ADRESA]],0)</f>
        <v>Tara: România; Judet: BUZĂU;Com Ruşeţu;   -; Nr: -;</v>
      </c>
      <c r="Q64" s="156">
        <f>IF($B64&lt;&gt;"FN",Table6[[#This Row],[ANUL_DOBANDIRII]],0)</f>
        <v>2016</v>
      </c>
      <c r="R64" s="158">
        <f>IF($B64&lt;&gt;"FN",Table6[[#This Row],[Valore IC]],0)</f>
        <v>9400</v>
      </c>
      <c r="S64" s="156" t="str">
        <f>IF($B64&lt;&gt;"FN",Table6[[#This Row],[BAZA_LEGALA]],0)</f>
        <v>HG. 118/27.02.2019;OUG.68 din 06/11/2019</v>
      </c>
      <c r="T64" s="156" t="str">
        <f>IF($B64&lt;&gt;"FN",Table6[[#This Row],[SITUATIE_JURIDICA]],0)</f>
        <v>in administrare</v>
      </c>
      <c r="U64" s="156" t="str">
        <f>IF($B64&lt;&gt;"FN",Table6[[#This Row],[BUN]],0)</f>
        <v>mobil</v>
      </c>
      <c r="V64" s="269" t="str">
        <f>IF($B64&lt;&gt;"FN",Table6[[#This Row],[Column1]],0)</f>
        <v xml:space="preserve"> Anul naşterii=2013 ;Sexul=armăsar montă publică ;Dangale=Us 47 / R ;Microcip=642019820544366 ;Locaţia de bază=H. Rusetu ;</v>
      </c>
      <c r="W64" s="323">
        <f>IF($B64&lt;&gt;"FN",Table6[[#This Row],[Anul nașterii:]],0)</f>
        <v>2013</v>
      </c>
      <c r="X64" s="326" t="str">
        <f>IF($B64&lt;&gt;"FN",Table6[[#This Row],[sex:]],0)</f>
        <v>Armăsar de Montă Publică</v>
      </c>
      <c r="Y64" s="326" t="str">
        <f>IF($B64&lt;&gt;"FN",Table6[[#This Row],[dangale / microcip]],0)</f>
        <v>Us 47/R / 642019820544366</v>
      </c>
      <c r="Z64" s="327" t="str">
        <f>IF($B64&lt;&gt;"FN",Table6[[#This Row],[Locaţia de bază- depozit de armăsari (D) sau Herghelia (H)]],0)</f>
        <v>Depozit Armăsari Dumbrava</v>
      </c>
      <c r="AA64">
        <f>Table6[[#This Row],[Nr. crt.]]</f>
        <v>57</v>
      </c>
      <c r="AB64">
        <f>Table6[[#This Row],[Nr. de inventar MFP]]</f>
        <v>164850</v>
      </c>
      <c r="AC64">
        <f>Table6[[#This Row],[Nr. de inventar RNP]]</f>
        <v>131</v>
      </c>
      <c r="AD64" t="str">
        <f>Table6[[#This Row],[Cod de clasificare OMFP nr. 1718/2013]]</f>
        <v>8.23.11</v>
      </c>
    </row>
    <row r="65" spans="1:30" ht="51.75" thickBot="1" x14ac:dyDescent="0.3">
      <c r="A65" s="330">
        <f>Table6[[#This Row],[Nr. crt.]]</f>
        <v>58</v>
      </c>
      <c r="B65" s="331">
        <f>Table6[[#This Row],[Nr. de inventar MFP]]</f>
        <v>157405</v>
      </c>
      <c r="C65" s="332">
        <f>IF($B65&lt;&gt;"FN",Table6[[#This Row],[Nr. de inventar RNP]],0)</f>
        <v>48</v>
      </c>
      <c r="D65" s="331" t="str">
        <f>IF($B65&lt;&gt;"FN",Table6[[#This Row],[Cod de clasificare OMFP nr. 1718/2013]],0)</f>
        <v>8.23.06</v>
      </c>
      <c r="E65" s="333" t="str">
        <f>IF($B65&lt;&gt;"FN",Table6[[#This Row],[Denumirea ]],0)</f>
        <v>PIETROSU X-54/0006558B67A</v>
      </c>
      <c r="F65" s="331" t="str">
        <f>IF($B65&lt;&gt;"FN",Table6[[#This Row],[Județul]],0)</f>
        <v>NT</v>
      </c>
      <c r="G65" s="331">
        <f>IF($B65&lt;&gt;"FN",Table6[[#This Row],[Anul dobândirii ]],0)</f>
        <v>2005</v>
      </c>
      <c r="H65" s="334">
        <f>IF($B65&lt;&gt;"FN",Table6[[#This Row],[Valoare de inventar]],0)</f>
        <v>7245</v>
      </c>
      <c r="I65" s="160" t="str">
        <f>IF($B65&lt;&gt;"FN",Table6[[#This Row],[Nr Inventar MMAP]],0)</f>
        <v>157405.</v>
      </c>
      <c r="J65" s="161" t="str">
        <f>IF($B65&lt;&gt;"FN",Table6[[#This Row],[Denumire MMAP]],0)</f>
        <v>PIETROSU X-54/0006558B67A</v>
      </c>
      <c r="K65" s="162">
        <f>IF($B65&lt;&gt;"FN",Table6[[#This Row],[Valore MMAP]],0)</f>
        <v>7245</v>
      </c>
      <c r="L65" s="163">
        <f>IF($B65&lt;&gt;"FN",Table6[[#This Row],[diferenta valorica]],0)</f>
        <v>0</v>
      </c>
      <c r="M65" s="164">
        <f>IF($B65&lt;&gt;"FN",Table6[[#This Row],[Număr inventar ]],0)</f>
        <v>157405</v>
      </c>
      <c r="N65" s="165" t="str">
        <f>IF($B65&lt;&gt;"FN",Table6[[#This Row],[COD_DE_CLASIFICARE]],0)</f>
        <v>8.23.06</v>
      </c>
      <c r="O65" s="166" t="str">
        <f>IF($B65&lt;&gt;"FN",Table6[[#This Row],[Denumire IC]],0)</f>
        <v xml:space="preserve"> PIETROSU X-54/0006558B67A</v>
      </c>
      <c r="P65" s="166" t="str">
        <f>IF($B65&lt;&gt;"FN",Table6[[#This Row],[ADRESA]],0)</f>
        <v>Tara: România; Judet: NEAMŢ; -;   -; Nr: -;</v>
      </c>
      <c r="Q65" s="165">
        <f>IF($B65&lt;&gt;"FN",Table6[[#This Row],[ANUL_DOBANDIRII]],0)</f>
        <v>2005</v>
      </c>
      <c r="R65" s="167">
        <f>IF($B65&lt;&gt;"FN",Table6[[#This Row],[Valore IC]],0)</f>
        <v>7245</v>
      </c>
      <c r="S65" s="165" t="str">
        <f>IF($B65&lt;&gt;"FN",Table6[[#This Row],[BAZA_LEGALA]],0)</f>
        <v xml:space="preserve"> Hg 127/03.04.2012;OUG.1 din 04/01/2017;OUG.68 din 06/11/2019</v>
      </c>
      <c r="T65" s="165" t="str">
        <f>IF($B65&lt;&gt;"FN",Table6[[#This Row],[SITUATIE_JURIDICA]],0)</f>
        <v>in administrare</v>
      </c>
      <c r="U65" s="165" t="str">
        <f>IF($B65&lt;&gt;"FN",Table6[[#This Row],[BUN]],0)</f>
        <v>mobil</v>
      </c>
      <c r="V65" s="165" t="str">
        <f>IF($B65&lt;&gt;"FN",Table6[[#This Row],[Column1]],0)</f>
        <v>Sex:A.M.P.; anul nasterii:2000; locatia de baza:D Dumbrava</v>
      </c>
      <c r="W65" s="335">
        <f>IF($B65&lt;&gt;"FN",Table6[[#This Row],[Anul nașterii:]],0)</f>
        <v>2000</v>
      </c>
      <c r="X65" s="336" t="str">
        <f>IF($B65&lt;&gt;"FN",Table6[[#This Row],[sex:]],0)</f>
        <v>Armăsar de Montă Publică</v>
      </c>
      <c r="Y65" s="336" t="str">
        <f>IF($B65&lt;&gt;"FN",Table6[[#This Row],[dangale / microcip]],0)</f>
        <v>P10 / 54 L / 642019851075407</v>
      </c>
      <c r="Z65" s="337" t="str">
        <f>IF($B65&lt;&gt;"FN",Table6[[#This Row],[Locaţia de bază- depozit de armăsari (D) sau Herghelia (H)]],0)</f>
        <v>Depozit Armăsari Dumbrava</v>
      </c>
      <c r="AA65">
        <f>Table6[[#This Row],[Nr. crt.]]</f>
        <v>58</v>
      </c>
      <c r="AB65">
        <f>Table6[[#This Row],[Nr. de inventar MFP]]</f>
        <v>157405</v>
      </c>
      <c r="AC65">
        <f>Table6[[#This Row],[Nr. de inventar RNP]]</f>
        <v>48</v>
      </c>
      <c r="AD65" t="str">
        <f>Table6[[#This Row],[Cod de clasificare OMFP nr. 1718/2013]]</f>
        <v>8.23.06</v>
      </c>
    </row>
    <row r="66" spans="1:30" ht="51" x14ac:dyDescent="0.25">
      <c r="A66" s="321">
        <f>Table6[[#This Row],[Nr. crt.]]</f>
        <v>59</v>
      </c>
      <c r="B66" s="322">
        <f>Table6[[#This Row],[Nr. de inventar MFP]]</f>
        <v>156693</v>
      </c>
      <c r="C66" s="323">
        <f>IF($B66&lt;&gt;"FN",Table6[[#This Row],[Nr. de inventar RNP]],0)</f>
        <v>5272</v>
      </c>
      <c r="D66" s="322" t="str">
        <f>IF($B66&lt;&gt;"FN",Table6[[#This Row],[Cod de clasificare OMFP nr. 1718/2013]],0)</f>
        <v>8.23.11</v>
      </c>
      <c r="E66" s="324" t="str">
        <f>IF($B66&lt;&gt;"FN",Table6[[#This Row],[Denumirea ]],0)</f>
        <v>TIGAIA / HD-27 HB</v>
      </c>
      <c r="F66" s="322" t="str">
        <f>IF($B66&lt;&gt;"FN",Table6[[#This Row],[Județul]],0)</f>
        <v>BN</v>
      </c>
      <c r="G66" s="322">
        <f>IF($B66&lt;&gt;"FN",Table6[[#This Row],[Anul dobândirii ]],0)</f>
        <v>2005</v>
      </c>
      <c r="H66" s="325">
        <f>IF($B66&lt;&gt;"FN",Table6[[#This Row],[Valoare de inventar]],0)</f>
        <v>7200</v>
      </c>
      <c r="I66" s="151" t="str">
        <f>IF($B66&lt;&gt;"FN",Table6[[#This Row],[Nr Inventar MMAP]],0)</f>
        <v>156693.</v>
      </c>
      <c r="J66" s="152" t="str">
        <f>IF($B66&lt;&gt;"FN",Table6[[#This Row],[Denumire MMAP]],0)</f>
        <v>TIGAIA / HD-27 HB</v>
      </c>
      <c r="K66" s="153">
        <f>IF($B66&lt;&gt;"FN",Table6[[#This Row],[Valore MMAP]],0)</f>
        <v>7200</v>
      </c>
      <c r="L66" s="154">
        <f>IF($B66&lt;&gt;"FN",Table6[[#This Row],[diferenta valorica]],0)</f>
        <v>0</v>
      </c>
      <c r="M66" s="155">
        <f>IF($B66&lt;&gt;"FN",Table6[[#This Row],[Număr inventar ]],0)</f>
        <v>156693</v>
      </c>
      <c r="N66" s="156" t="str">
        <f>IF($B66&lt;&gt;"FN",Table6[[#This Row],[COD_DE_CLASIFICARE]],0)</f>
        <v>8.23.11</v>
      </c>
      <c r="O66" s="157" t="str">
        <f>IF($B66&lt;&gt;"FN",Table6[[#This Row],[Denumire IC]],0)</f>
        <v xml:space="preserve"> TIGAIA / HD-27 HB</v>
      </c>
      <c r="P66" s="157" t="str">
        <f>IF($B66&lt;&gt;"FN",Table6[[#This Row],[ADRESA]],0)</f>
        <v>Tara: România; Judet: BISTRIŢA-NĂSĂUD; -;   -; Nr: -;</v>
      </c>
      <c r="Q66" s="156">
        <f>IF($B66&lt;&gt;"FN",Table6[[#This Row],[ANUL_DOBANDIRII]],0)</f>
        <v>2005</v>
      </c>
      <c r="R66" s="158">
        <f>IF($B66&lt;&gt;"FN",Table6[[#This Row],[Valore IC]],0)</f>
        <v>7200</v>
      </c>
      <c r="S66" s="156" t="str">
        <f>IF($B66&lt;&gt;"FN",Table6[[#This Row],[BAZA_LEGALA]],0)</f>
        <v>Hg 127/03.04.2012;OUG.1 din 04/01/2017;OUG.68 din 06/11/2019</v>
      </c>
      <c r="T66" s="156" t="str">
        <f>IF($B66&lt;&gt;"FN",Table6[[#This Row],[SITUATIE_JURIDICA]],0)</f>
        <v>in administrare</v>
      </c>
      <c r="U66" s="156" t="str">
        <f>IF($B66&lt;&gt;"FN",Table6[[#This Row],[BUN]],0)</f>
        <v>mobil</v>
      </c>
      <c r="V66" s="269" t="str">
        <f>IF($B66&lt;&gt;"FN",Table6[[#This Row],[Column1]],0)</f>
        <v>Sex: I.M; anul nasterii:2002; locatia de baza:H beclean</v>
      </c>
      <c r="W66" s="323">
        <f>IF($B66&lt;&gt;"FN",Table6[[#This Row],[Anul nașterii:]],0)</f>
        <v>2002</v>
      </c>
      <c r="X66" s="326" t="str">
        <f>IF($B66&lt;&gt;"FN",Table6[[#This Row],[sex:]],0)</f>
        <v>Iapă Mamă</v>
      </c>
      <c r="Y66" s="326" t="str">
        <f>IF($B66&lt;&gt;"FN",Table6[[#This Row],[dangale / microcip]],0)</f>
        <v>HD-27 / HB / 00065EABA5</v>
      </c>
      <c r="Z66" s="327" t="str">
        <f>IF($B66&lt;&gt;"FN",Table6[[#This Row],[Locaţia de bază- depozit de armăsari (D) sau Herghelia (H)]],0)</f>
        <v>Herghelia Beclean</v>
      </c>
      <c r="AA66">
        <f>Table6[[#This Row],[Nr. crt.]]</f>
        <v>59</v>
      </c>
      <c r="AB66">
        <f>Table6[[#This Row],[Nr. de inventar MFP]]</f>
        <v>156693</v>
      </c>
      <c r="AC66">
        <f>Table6[[#This Row],[Nr. de inventar RNP]]</f>
        <v>5272</v>
      </c>
      <c r="AD66" t="str">
        <f>Table6[[#This Row],[Cod de clasificare OMFP nr. 1718/2013]]</f>
        <v>8.23.11</v>
      </c>
    </row>
    <row r="67" spans="1:30" ht="51.75" thickBot="1" x14ac:dyDescent="0.3">
      <c r="A67" s="330">
        <f>Table6[[#This Row],[Nr. crt.]]</f>
        <v>60</v>
      </c>
      <c r="B67" s="331">
        <f>Table6[[#This Row],[Nr. de inventar MFP]]</f>
        <v>160603</v>
      </c>
      <c r="C67" s="332">
        <f>IF($B67&lt;&gt;"FN",Table6[[#This Row],[Nr. de inventar RNP]],0)</f>
        <v>5484</v>
      </c>
      <c r="D67" s="331" t="str">
        <f>IF($B67&lt;&gt;"FN",Table6[[#This Row],[Cod de clasificare OMFP nr. 1718/2013]],0)</f>
        <v>8.23.11</v>
      </c>
      <c r="E67" s="333" t="str">
        <f>IF($B67&lt;&gt;"FN",Table6[[#This Row],[Denumirea ]],0)</f>
        <v>Faza (Of 1 - HB) / 642019820325775</v>
      </c>
      <c r="F67" s="331" t="str">
        <f>IF($B67&lt;&gt;"FN",Table6[[#This Row],[Județul]],0)</f>
        <v>BN</v>
      </c>
      <c r="G67" s="331">
        <f>IF($B67&lt;&gt;"FN",Table6[[#This Row],[Anul dobândirii ]],0)</f>
        <v>2014</v>
      </c>
      <c r="H67" s="334">
        <f>IF($B67&lt;&gt;"FN",Table6[[#This Row],[Valoare de inventar]],0)</f>
        <v>8900</v>
      </c>
      <c r="I67" s="160" t="str">
        <f>IF($B67&lt;&gt;"FN",Table6[[#This Row],[Nr Inventar MMAP]],0)</f>
        <v>160603.</v>
      </c>
      <c r="J67" s="161" t="str">
        <f>IF($B67&lt;&gt;"FN",Table6[[#This Row],[Denumire MMAP]],0)</f>
        <v>Faza ( Of 1 - HB)</v>
      </c>
      <c r="K67" s="162">
        <f>IF($B67&lt;&gt;"FN",Table6[[#This Row],[Valore MMAP]],0)</f>
        <v>8900</v>
      </c>
      <c r="L67" s="163">
        <f>IF($B67&lt;&gt;"FN",Table6[[#This Row],[diferenta valorica]],0)</f>
        <v>0</v>
      </c>
      <c r="M67" s="164">
        <f>IF($B67&lt;&gt;"FN",Table6[[#This Row],[Număr inventar ]],0)</f>
        <v>160603</v>
      </c>
      <c r="N67" s="165" t="str">
        <f>IF($B67&lt;&gt;"FN",Table6[[#This Row],[COD_DE_CLASIFICARE]],0)</f>
        <v>8.23.11</v>
      </c>
      <c r="O67" s="166" t="str">
        <f>IF($B67&lt;&gt;"FN",Table6[[#This Row],[Denumire IC]],0)</f>
        <v xml:space="preserve">Faza (Of 1 - HB) / 642019820325775
</v>
      </c>
      <c r="P67" s="166" t="str">
        <f>IF($B67&lt;&gt;"FN",Table6[[#This Row],[ADRESA]],0)</f>
        <v>Tara: România; Judet: BISTRIŢA-NĂSĂUD;MRJ Bistriţa; G  Bistriţa; Nr: 45;</v>
      </c>
      <c r="Q67" s="165">
        <f>IF($B67&lt;&gt;"FN",Table6[[#This Row],[ANUL_DOBANDIRII]],0)</f>
        <v>2014</v>
      </c>
      <c r="R67" s="167">
        <f>IF($B67&lt;&gt;"FN",Table6[[#This Row],[Valore IC]],0)</f>
        <v>8900</v>
      </c>
      <c r="S67" s="165" t="str">
        <f>IF($B67&lt;&gt;"FN",Table6[[#This Row],[BAZA_LEGALA]],0)</f>
        <v>HG. 543/08-IUL-15;OUG.1 din 04/01/2017;OUG.68 din 06/11/2019</v>
      </c>
      <c r="T67" s="165" t="str">
        <f>IF($B67&lt;&gt;"FN",Table6[[#This Row],[SITUATIE_JURIDICA]],0)</f>
        <v>in administrare</v>
      </c>
      <c r="U67" s="165" t="str">
        <f>IF($B67&lt;&gt;"FN",Table6[[#This Row],[BUN]],0)</f>
        <v>mobil</v>
      </c>
      <c r="V67" s="165" t="str">
        <f>IF($B67&lt;&gt;"FN",Table6[[#This Row],[Column1]],0)</f>
        <v xml:space="preserve"> Subrasa= ;Anul naşterii=2011 ;Sexul=iapa mama ;Locaţia de bază=H Beclean ;</v>
      </c>
      <c r="W67" s="335">
        <f>IF($B67&lt;&gt;"FN",Table6[[#This Row],[Anul nașterii:]],0)</f>
        <v>2011</v>
      </c>
      <c r="X67" s="336" t="str">
        <f>IF($B67&lt;&gt;"FN",Table6[[#This Row],[sex:]],0)</f>
        <v>Iapă Mamă</v>
      </c>
      <c r="Y67" s="336" t="str">
        <f>IF($B67&lt;&gt;"FN",Table6[[#This Row],[dangale / microcip]],0)</f>
        <v>OF1 / HB / 642019820325775</v>
      </c>
      <c r="Z67" s="337" t="str">
        <f>IF($B67&lt;&gt;"FN",Table6[[#This Row],[Locaţia de bază- depozit de armăsari (D) sau Herghelia (H)]],0)</f>
        <v>Herghelia Beclean</v>
      </c>
      <c r="AA67">
        <f>Table6[[#This Row],[Nr. crt.]]</f>
        <v>60</v>
      </c>
      <c r="AB67">
        <f>Table6[[#This Row],[Nr. de inventar MFP]]</f>
        <v>160603</v>
      </c>
      <c r="AC67">
        <f>Table6[[#This Row],[Nr. de inventar RNP]]</f>
        <v>5484</v>
      </c>
      <c r="AD67" t="str">
        <f>Table6[[#This Row],[Cod de clasificare OMFP nr. 1718/2013]]</f>
        <v>8.23.11</v>
      </c>
    </row>
    <row r="68" spans="1:30" ht="51" x14ac:dyDescent="0.25">
      <c r="A68" s="321">
        <f>Table6[[#This Row],[Nr. crt.]]</f>
        <v>61</v>
      </c>
      <c r="B68" s="322">
        <f>Table6[[#This Row],[Nr. de inventar MFP]]</f>
        <v>157061</v>
      </c>
      <c r="C68" s="323">
        <f>IF($B68&lt;&gt;"FN",Table6[[#This Row],[Nr. de inventar RNP]],0)</f>
        <v>5478</v>
      </c>
      <c r="D68" s="322" t="str">
        <f>IF($B68&lt;&gt;"FN",Table6[[#This Row],[Cod de clasificare OMFP nr. 1718/2013]],0)</f>
        <v>8.23.11</v>
      </c>
      <c r="E68" s="324" t="str">
        <f>IF($B68&lt;&gt;"FN",Table6[[#This Row],[Denumirea ]],0)</f>
        <v>Glosa/I-18</v>
      </c>
      <c r="F68" s="322" t="str">
        <f>IF($B68&lt;&gt;"FN",Table6[[#This Row],[Județul]],0)</f>
        <v>BN</v>
      </c>
      <c r="G68" s="322">
        <f>IF($B68&lt;&gt;"FN",Table6[[#This Row],[Anul dobândirii ]],0)</f>
        <v>2009</v>
      </c>
      <c r="H68" s="325">
        <f>IF($B68&lt;&gt;"FN",Table6[[#This Row],[Valoare de inventar]],0)</f>
        <v>8900</v>
      </c>
      <c r="I68" s="151" t="str">
        <f>IF($B68&lt;&gt;"FN",Table6[[#This Row],[Nr Inventar MMAP]],0)</f>
        <v>157061.</v>
      </c>
      <c r="J68" s="152" t="str">
        <f>IF($B68&lt;&gt;"FN",Table6[[#This Row],[Denumire MMAP]],0)</f>
        <v>GLOSA I-18/2006</v>
      </c>
      <c r="K68" s="153">
        <f>IF($B68&lt;&gt;"FN",Table6[[#This Row],[Valore MMAP]],0)</f>
        <v>8900</v>
      </c>
      <c r="L68" s="154">
        <f>IF($B68&lt;&gt;"FN",Table6[[#This Row],[diferenta valorica]],0)</f>
        <v>0</v>
      </c>
      <c r="M68" s="155">
        <f>IF($B68&lt;&gt;"FN",Table6[[#This Row],[Număr inventar ]],0)</f>
        <v>157061</v>
      </c>
      <c r="N68" s="156" t="str">
        <f>IF($B68&lt;&gt;"FN",Table6[[#This Row],[COD_DE_CLASIFICARE]],0)</f>
        <v>8.23.11</v>
      </c>
      <c r="O68" s="157" t="str">
        <f>IF($B68&lt;&gt;"FN",Table6[[#This Row],[Denumire IC]],0)</f>
        <v xml:space="preserve"> Glosa/I-18</v>
      </c>
      <c r="P68" s="157" t="str">
        <f>IF($B68&lt;&gt;"FN",Table6[[#This Row],[ADRESA]],0)</f>
        <v>Tara: România; Judet: CĂLĂRAŞI; -;   -; Nr: -;</v>
      </c>
      <c r="Q68" s="156">
        <f>IF($B68&lt;&gt;"FN",Table6[[#This Row],[ANUL_DOBANDIRII]],0)</f>
        <v>2009</v>
      </c>
      <c r="R68" s="158">
        <f>IF($B68&lt;&gt;"FN",Table6[[#This Row],[Valore IC]],0)</f>
        <v>8900</v>
      </c>
      <c r="S68" s="156" t="str">
        <f>IF($B68&lt;&gt;"FN",Table6[[#This Row],[BAZA_LEGALA]],0)</f>
        <v>Hg 127/03.04.2012;OUG.1 din 04/01/2017;OUG.68 din 06/11/2019</v>
      </c>
      <c r="T68" s="156" t="str">
        <f>IF($B68&lt;&gt;"FN",Table6[[#This Row],[SITUATIE_JURIDICA]],0)</f>
        <v>in administrare</v>
      </c>
      <c r="U68" s="156" t="str">
        <f>IF($B68&lt;&gt;"FN",Table6[[#This Row],[BUN]],0)</f>
        <v>mobil</v>
      </c>
      <c r="V68" s="269" t="str">
        <f>IF($B68&lt;&gt;"FN",Table6[[#This Row],[Column1]],0)</f>
        <v>Sex:I.M.; anul nasterii:2006; locatia de baza:H Dor Marunt</v>
      </c>
      <c r="W68" s="323">
        <f>IF($B68&lt;&gt;"FN",Table6[[#This Row],[Anul nașterii:]],0)</f>
        <v>2006</v>
      </c>
      <c r="X68" s="326" t="str">
        <f>IF($B68&lt;&gt;"FN",Table6[[#This Row],[sex:]],0)</f>
        <v>Iapă Mamă</v>
      </c>
      <c r="Y68" s="326" t="str">
        <f>IF($B68&lt;&gt;"FN",Table6[[#This Row],[dangale / microcip]],0)</f>
        <v>I18 / 642019820044393</v>
      </c>
      <c r="Z68" s="327" t="str">
        <f>IF($B68&lt;&gt;"FN",Table6[[#This Row],[Locaţia de bază- depozit de armăsari (D) sau Herghelia (H)]],0)</f>
        <v>Herghelia Beclean</v>
      </c>
      <c r="AA68">
        <f>Table6[[#This Row],[Nr. crt.]]</f>
        <v>61</v>
      </c>
      <c r="AB68">
        <f>Table6[[#This Row],[Nr. de inventar MFP]]</f>
        <v>157061</v>
      </c>
      <c r="AC68">
        <f>Table6[[#This Row],[Nr. de inventar RNP]]</f>
        <v>5478</v>
      </c>
      <c r="AD68" t="str">
        <f>Table6[[#This Row],[Cod de clasificare OMFP nr. 1718/2013]]</f>
        <v>8.23.11</v>
      </c>
    </row>
    <row r="69" spans="1:30" ht="51.75" thickBot="1" x14ac:dyDescent="0.3">
      <c r="A69" s="330">
        <f>Table6[[#This Row],[Nr. crt.]]</f>
        <v>62</v>
      </c>
      <c r="B69" s="331">
        <f>Table6[[#This Row],[Nr. de inventar MFP]]</f>
        <v>159475</v>
      </c>
      <c r="C69" s="332">
        <f>IF($B69&lt;&gt;"FN",Table6[[#This Row],[Nr. de inventar RNP]],0)</f>
        <v>5475</v>
      </c>
      <c r="D69" s="331" t="str">
        <f>IF($B69&lt;&gt;"FN",Table6[[#This Row],[Cod de clasificare OMFP nr. 1718/2013]],0)</f>
        <v>8.23.11</v>
      </c>
      <c r="E69" s="333" t="str">
        <f>IF($B69&lt;&gt;"FN",Table6[[#This Row],[Denumirea ]],0)</f>
        <v>Galata (I 40-R)/642019820058250</v>
      </c>
      <c r="F69" s="331" t="str">
        <f>IF($B69&lt;&gt;"FN",Table6[[#This Row],[Județul]],0)</f>
        <v>BN</v>
      </c>
      <c r="G69" s="331">
        <f>IF($B69&lt;&gt;"FN",Table6[[#This Row],[Anul dobândirii ]],0)</f>
        <v>2013</v>
      </c>
      <c r="H69" s="334">
        <f>IF($B69&lt;&gt;"FN",Table6[[#This Row],[Valoare de inventar]],0)</f>
        <v>9700</v>
      </c>
      <c r="I69" s="160" t="str">
        <f>IF($B69&lt;&gt;"FN",Table6[[#This Row],[Nr Inventar MMAP]],0)</f>
        <v>159475.</v>
      </c>
      <c r="J69" s="161" t="str">
        <f>IF($B69&lt;&gt;"FN",Table6[[#This Row],[Denumire MMAP]],0)</f>
        <v>GALATA I-40/2010</v>
      </c>
      <c r="K69" s="162">
        <f>IF($B69&lt;&gt;"FN",Table6[[#This Row],[Valore MMAP]],0)</f>
        <v>9700</v>
      </c>
      <c r="L69" s="163">
        <f>IF($B69&lt;&gt;"FN",Table6[[#This Row],[diferenta valorica]],0)</f>
        <v>0</v>
      </c>
      <c r="M69" s="164">
        <f>IF($B69&lt;&gt;"FN",Table6[[#This Row],[Număr inventar ]],0)</f>
        <v>159475</v>
      </c>
      <c r="N69" s="165" t="str">
        <f>IF($B69&lt;&gt;"FN",Table6[[#This Row],[COD_DE_CLASIFICARE]],0)</f>
        <v>8.23.11</v>
      </c>
      <c r="O69" s="166" t="str">
        <f>IF($B69&lt;&gt;"FN",Table6[[#This Row],[Denumire IC]],0)</f>
        <v>Galata (I 40-R)/642019820058250</v>
      </c>
      <c r="P69" s="166" t="str">
        <f>IF($B69&lt;&gt;"FN",Table6[[#This Row],[ADRESA]],0)</f>
        <v>Tara: România; Judet: BUZĂU;Com Ruşeţu;   -; Nr: -;</v>
      </c>
      <c r="Q69" s="165">
        <f>IF($B69&lt;&gt;"FN",Table6[[#This Row],[ANUL_DOBANDIRII]],0)</f>
        <v>2013</v>
      </c>
      <c r="R69" s="167">
        <f>IF($B69&lt;&gt;"FN",Table6[[#This Row],[Valore IC]],0)</f>
        <v>9700</v>
      </c>
      <c r="S69" s="165" t="str">
        <f>IF($B69&lt;&gt;"FN",Table6[[#This Row],[BAZA_LEGALA]],0)</f>
        <v>HG 240/02-APR-14;OUG.1 din 04/01/2017;OUG.68 din 06/11/2019</v>
      </c>
      <c r="T69" s="165" t="str">
        <f>IF($B69&lt;&gt;"FN",Table6[[#This Row],[SITUATIE_JURIDICA]],0)</f>
        <v>in administrare</v>
      </c>
      <c r="U69" s="165" t="str">
        <f>IF($B69&lt;&gt;"FN",Table6[[#This Row],[BUN]],0)</f>
        <v>mobil</v>
      </c>
      <c r="V69" s="165" t="str">
        <f>IF($B69&lt;&gt;"FN",Table6[[#This Row],[Column1]],0)</f>
        <v xml:space="preserve"> Subrasa= ;Anul naşterii=2010 ;Sexul=iapa mama ;Locaţia de bază=H. Rusetu ;</v>
      </c>
      <c r="W69" s="335">
        <f>IF($B69&lt;&gt;"FN",Table6[[#This Row],[Anul nașterii:]],0)</f>
        <v>2010</v>
      </c>
      <c r="X69" s="336" t="str">
        <f>IF($B69&lt;&gt;"FN",Table6[[#This Row],[sex:]],0)</f>
        <v>Iapă Mamă</v>
      </c>
      <c r="Y69" s="336" t="str">
        <f>IF($B69&lt;&gt;"FN",Table6[[#This Row],[dangale / microcip]],0)</f>
        <v>I 40 / R / 642019820058250</v>
      </c>
      <c r="Z69" s="337" t="str">
        <f>IF($B69&lt;&gt;"FN",Table6[[#This Row],[Locaţia de bază- depozit de armăsari (D) sau Herghelia (H)]],0)</f>
        <v>Herghelia Beclean</v>
      </c>
      <c r="AA69">
        <f>Table6[[#This Row],[Nr. crt.]]</f>
        <v>62</v>
      </c>
      <c r="AB69">
        <f>Table6[[#This Row],[Nr. de inventar MFP]]</f>
        <v>159475</v>
      </c>
      <c r="AC69">
        <f>Table6[[#This Row],[Nr. de inventar RNP]]</f>
        <v>5475</v>
      </c>
      <c r="AD69" t="str">
        <f>Table6[[#This Row],[Cod de clasificare OMFP nr. 1718/2013]]</f>
        <v>8.23.11</v>
      </c>
    </row>
    <row r="70" spans="1:30" ht="51" x14ac:dyDescent="0.25">
      <c r="A70" s="321">
        <f>Table6[[#This Row],[Nr. crt.]]</f>
        <v>63</v>
      </c>
      <c r="B70" s="322">
        <f>Table6[[#This Row],[Nr. de inventar MFP]]</f>
        <v>159472</v>
      </c>
      <c r="C70" s="323">
        <f>IF($B70&lt;&gt;"FN",Table6[[#This Row],[Nr. de inventar RNP]],0)</f>
        <v>5474</v>
      </c>
      <c r="D70" s="322" t="str">
        <f>IF($B70&lt;&gt;"FN",Table6[[#This Row],[Cod de clasificare OMFP nr. 1718/2013]],0)</f>
        <v>8.23.11</v>
      </c>
      <c r="E70" s="324" t="str">
        <f>IF($B70&lt;&gt;"FN",Table6[[#This Row],[Denumirea ]],0)</f>
        <v>Francesca (I 45-R)/642019820058512</v>
      </c>
      <c r="F70" s="322" t="str">
        <f>IF($B70&lt;&gt;"FN",Table6[[#This Row],[Județul]],0)</f>
        <v>BN</v>
      </c>
      <c r="G70" s="322">
        <f>IF($B70&lt;&gt;"FN",Table6[[#This Row],[Anul dobândirii ]],0)</f>
        <v>2013</v>
      </c>
      <c r="H70" s="325">
        <f>IF($B70&lt;&gt;"FN",Table6[[#This Row],[Valoare de inventar]],0)</f>
        <v>8900</v>
      </c>
      <c r="I70" s="151" t="str">
        <f>IF($B70&lt;&gt;"FN",Table6[[#This Row],[Nr Inventar MMAP]],0)</f>
        <v>159472.</v>
      </c>
      <c r="J70" s="152" t="str">
        <f>IF($B70&lt;&gt;"FN",Table6[[#This Row],[Denumire MMAP]],0)</f>
        <v>FRANCESCA I-45/2010</v>
      </c>
      <c r="K70" s="153">
        <f>IF($B70&lt;&gt;"FN",Table6[[#This Row],[Valore MMAP]],0)</f>
        <v>8900</v>
      </c>
      <c r="L70" s="154">
        <f>IF($B70&lt;&gt;"FN",Table6[[#This Row],[diferenta valorica]],0)</f>
        <v>0</v>
      </c>
      <c r="M70" s="155">
        <f>IF($B70&lt;&gt;"FN",Table6[[#This Row],[Număr inventar ]],0)</f>
        <v>159472</v>
      </c>
      <c r="N70" s="156" t="str">
        <f>IF($B70&lt;&gt;"FN",Table6[[#This Row],[COD_DE_CLASIFICARE]],0)</f>
        <v>8.23.11</v>
      </c>
      <c r="O70" s="157" t="str">
        <f>IF($B70&lt;&gt;"FN",Table6[[#This Row],[Denumire IC]],0)</f>
        <v>Francesca (I 45-R)/642019820058512</v>
      </c>
      <c r="P70" s="157" t="str">
        <f>IF($B70&lt;&gt;"FN",Table6[[#This Row],[ADRESA]],0)</f>
        <v>Tara: România; Judet: BUZĂU;Com Ruşeţu;   -; Nr: -;</v>
      </c>
      <c r="Q70" s="156">
        <f>IF($B70&lt;&gt;"FN",Table6[[#This Row],[ANUL_DOBANDIRII]],0)</f>
        <v>2013</v>
      </c>
      <c r="R70" s="158">
        <f>IF($B70&lt;&gt;"FN",Table6[[#This Row],[Valore IC]],0)</f>
        <v>8900</v>
      </c>
      <c r="S70" s="156" t="str">
        <f>IF($B70&lt;&gt;"FN",Table6[[#This Row],[BAZA_LEGALA]],0)</f>
        <v>HG 240/02-APR-14;OUG.1 din 04/01/2017;OUG.68 din 06/11/2019</v>
      </c>
      <c r="T70" s="156" t="str">
        <f>IF($B70&lt;&gt;"FN",Table6[[#This Row],[SITUATIE_JURIDICA]],0)</f>
        <v>in administrare</v>
      </c>
      <c r="U70" s="156" t="str">
        <f>IF($B70&lt;&gt;"FN",Table6[[#This Row],[BUN]],0)</f>
        <v>mobil</v>
      </c>
      <c r="V70" s="269" t="str">
        <f>IF($B70&lt;&gt;"FN",Table6[[#This Row],[Column1]],0)</f>
        <v xml:space="preserve"> Subrasa= ;Anul naşterii=2010 ;Sexul=iapa mama ;Locaţia de bază=H. Rusetu ;</v>
      </c>
      <c r="W70" s="323">
        <f>IF($B70&lt;&gt;"FN",Table6[[#This Row],[Anul nașterii:]],0)</f>
        <v>2010</v>
      </c>
      <c r="X70" s="326" t="str">
        <f>IF($B70&lt;&gt;"FN",Table6[[#This Row],[sex:]],0)</f>
        <v>Iapă Mamă</v>
      </c>
      <c r="Y70" s="326" t="str">
        <f>IF($B70&lt;&gt;"FN",Table6[[#This Row],[dangale / microcip]],0)</f>
        <v>I 45 / R / 642019820058512</v>
      </c>
      <c r="Z70" s="327" t="str">
        <f>IF($B70&lt;&gt;"FN",Table6[[#This Row],[Locaţia de bază- depozit de armăsari (D) sau Herghelia (H)]],0)</f>
        <v>Herghelia Beclean</v>
      </c>
      <c r="AA70">
        <f>Table6[[#This Row],[Nr. crt.]]</f>
        <v>63</v>
      </c>
      <c r="AB70">
        <f>Table6[[#This Row],[Nr. de inventar MFP]]</f>
        <v>159472</v>
      </c>
      <c r="AC70">
        <f>Table6[[#This Row],[Nr. de inventar RNP]]</f>
        <v>5474</v>
      </c>
      <c r="AD70" t="str">
        <f>Table6[[#This Row],[Cod de clasificare OMFP nr. 1718/2013]]</f>
        <v>8.23.11</v>
      </c>
    </row>
    <row r="71" spans="1:30" ht="15.75" thickBot="1" x14ac:dyDescent="0.3">
      <c r="A71" s="330">
        <f>Table6[[#This Row],[Nr. crt.]]</f>
        <v>64</v>
      </c>
      <c r="B71" s="331" t="str">
        <f>Table6[[#This Row],[Nr. de inventar MFP]]</f>
        <v>FN</v>
      </c>
      <c r="C71" s="332">
        <f>IF($B71&lt;&gt;"FN",Table6[[#This Row],[Nr. de inventar RNP]],0)</f>
        <v>0</v>
      </c>
      <c r="D71" s="331">
        <f>IF($B71&lt;&gt;"FN",Table6[[#This Row],[Cod de clasificare OMFP nr. 1718/2013]],0)</f>
        <v>0</v>
      </c>
      <c r="E71" s="333">
        <f>IF($B71&lt;&gt;"FN",Table6[[#This Row],[Denumirea ]],0)</f>
        <v>0</v>
      </c>
      <c r="F71" s="331">
        <f>IF($B71&lt;&gt;"FN",Table6[[#This Row],[Județul]],0)</f>
        <v>0</v>
      </c>
      <c r="G71" s="331">
        <f>IF($B71&lt;&gt;"FN",Table6[[#This Row],[Anul dobândirii ]],0)</f>
        <v>0</v>
      </c>
      <c r="H71" s="334">
        <f>IF($B71&lt;&gt;"FN",Table6[[#This Row],[Valoare de inventar]],0)</f>
        <v>0</v>
      </c>
      <c r="I71" s="160">
        <f>IF($B71&lt;&gt;"FN",Table6[[#This Row],[Nr Inventar MMAP]],0)</f>
        <v>0</v>
      </c>
      <c r="J71" s="161">
        <f>IF($B71&lt;&gt;"FN",Table6[[#This Row],[Denumire MMAP]],0)</f>
        <v>0</v>
      </c>
      <c r="K71" s="162">
        <f>IF($B71&lt;&gt;"FN",Table6[[#This Row],[Valore MMAP]],0)</f>
        <v>0</v>
      </c>
      <c r="L71" s="163">
        <f>IF($B71&lt;&gt;"FN",Table6[[#This Row],[diferenta valorica]],0)</f>
        <v>0</v>
      </c>
      <c r="M71" s="164">
        <f>IF($B71&lt;&gt;"FN",Table6[[#This Row],[Număr inventar ]],0)</f>
        <v>0</v>
      </c>
      <c r="N71" s="165">
        <f>IF($B71&lt;&gt;"FN",Table6[[#This Row],[COD_DE_CLASIFICARE]],0)</f>
        <v>0</v>
      </c>
      <c r="O71" s="166">
        <f>IF($B71&lt;&gt;"FN",Table6[[#This Row],[Denumire IC]],0)</f>
        <v>0</v>
      </c>
      <c r="P71" s="166">
        <f>IF($B71&lt;&gt;"FN",Table6[[#This Row],[ADRESA]],0)</f>
        <v>0</v>
      </c>
      <c r="Q71" s="165">
        <f>IF($B71&lt;&gt;"FN",Table6[[#This Row],[ANUL_DOBANDIRII]],0)</f>
        <v>0</v>
      </c>
      <c r="R71" s="167">
        <f>IF($B71&lt;&gt;"FN",Table6[[#This Row],[Valore IC]],0)</f>
        <v>0</v>
      </c>
      <c r="S71" s="165">
        <f>IF($B71&lt;&gt;"FN",Table6[[#This Row],[BAZA_LEGALA]],0)</f>
        <v>0</v>
      </c>
      <c r="T71" s="165">
        <f>IF($B71&lt;&gt;"FN",Table6[[#This Row],[SITUATIE_JURIDICA]],0)</f>
        <v>0</v>
      </c>
      <c r="U71" s="165">
        <f>IF($B71&lt;&gt;"FN",Table6[[#This Row],[BUN]],0)</f>
        <v>0</v>
      </c>
      <c r="V71" s="165">
        <f>IF($B71&lt;&gt;"FN",Table6[[#This Row],[Column1]],0)</f>
        <v>0</v>
      </c>
      <c r="W71" s="335">
        <f>IF($B71&lt;&gt;"FN",Table6[[#This Row],[Anul nașterii:]],0)</f>
        <v>0</v>
      </c>
      <c r="X71" s="336">
        <f>IF($B71&lt;&gt;"FN",Table6[[#This Row],[sex:]],0)</f>
        <v>0</v>
      </c>
      <c r="Y71" s="336">
        <f>IF($B71&lt;&gt;"FN",Table6[[#This Row],[dangale / microcip]],0)</f>
        <v>0</v>
      </c>
      <c r="Z71" s="337">
        <f>IF($B71&lt;&gt;"FN",Table6[[#This Row],[Locaţia de bază- depozit de armăsari (D) sau Herghelia (H)]],0)</f>
        <v>0</v>
      </c>
      <c r="AA71">
        <f>Table6[[#This Row],[Nr. crt.]]</f>
        <v>64</v>
      </c>
      <c r="AB71" t="str">
        <f>Table6[[#This Row],[Nr. de inventar MFP]]</f>
        <v>FN</v>
      </c>
      <c r="AC71">
        <f>Table6[[#This Row],[Nr. de inventar RNP]]</f>
        <v>5496</v>
      </c>
      <c r="AD71" t="str">
        <f>Table6[[#This Row],[Cod de clasificare OMFP nr. 1718/2013]]</f>
        <v>8.23.11</v>
      </c>
    </row>
    <row r="72" spans="1:30" x14ac:dyDescent="0.25">
      <c r="A72" s="321">
        <f>Table6[[#This Row],[Nr. crt.]]</f>
        <v>65</v>
      </c>
      <c r="B72" s="322" t="str">
        <f>Table6[[#This Row],[Nr. de inventar MFP]]</f>
        <v>FN</v>
      </c>
      <c r="C72" s="323">
        <f>IF($B72&lt;&gt;"FN",Table6[[#This Row],[Nr. de inventar RNP]],0)</f>
        <v>0</v>
      </c>
      <c r="D72" s="322">
        <f>IF($B72&lt;&gt;"FN",Table6[[#This Row],[Cod de clasificare OMFP nr. 1718/2013]],0)</f>
        <v>0</v>
      </c>
      <c r="E72" s="324">
        <f>IF($B72&lt;&gt;"FN",Table6[[#This Row],[Denumirea ]],0)</f>
        <v>0</v>
      </c>
      <c r="F72" s="322">
        <f>IF($B72&lt;&gt;"FN",Table6[[#This Row],[Județul]],0)</f>
        <v>0</v>
      </c>
      <c r="G72" s="322">
        <f>IF($B72&lt;&gt;"FN",Table6[[#This Row],[Anul dobândirii ]],0)</f>
        <v>0</v>
      </c>
      <c r="H72" s="325">
        <f>IF($B72&lt;&gt;"FN",Table6[[#This Row],[Valoare de inventar]],0)</f>
        <v>0</v>
      </c>
      <c r="I72" s="151">
        <f>IF($B72&lt;&gt;"FN",Table6[[#This Row],[Nr Inventar MMAP]],0)</f>
        <v>0</v>
      </c>
      <c r="J72" s="152">
        <f>IF($B72&lt;&gt;"FN",Table6[[#This Row],[Denumire MMAP]],0)</f>
        <v>0</v>
      </c>
      <c r="K72" s="153">
        <f>IF($B72&lt;&gt;"FN",Table6[[#This Row],[Valore MMAP]],0)</f>
        <v>0</v>
      </c>
      <c r="L72" s="154">
        <f>IF($B72&lt;&gt;"FN",Table6[[#This Row],[diferenta valorica]],0)</f>
        <v>0</v>
      </c>
      <c r="M72" s="155">
        <f>IF($B72&lt;&gt;"FN",Table6[[#This Row],[Număr inventar ]],0)</f>
        <v>0</v>
      </c>
      <c r="N72" s="156">
        <f>IF($B72&lt;&gt;"FN",Table6[[#This Row],[COD_DE_CLASIFICARE]],0)</f>
        <v>0</v>
      </c>
      <c r="O72" s="157">
        <f>IF($B72&lt;&gt;"FN",Table6[[#This Row],[Denumire IC]],0)</f>
        <v>0</v>
      </c>
      <c r="P72" s="157">
        <f>IF($B72&lt;&gt;"FN",Table6[[#This Row],[ADRESA]],0)</f>
        <v>0</v>
      </c>
      <c r="Q72" s="156">
        <f>IF($B72&lt;&gt;"FN",Table6[[#This Row],[ANUL_DOBANDIRII]],0)</f>
        <v>0</v>
      </c>
      <c r="R72" s="158">
        <f>IF($B72&lt;&gt;"FN",Table6[[#This Row],[Valore IC]],0)</f>
        <v>0</v>
      </c>
      <c r="S72" s="156">
        <f>IF($B72&lt;&gt;"FN",Table6[[#This Row],[BAZA_LEGALA]],0)</f>
        <v>0</v>
      </c>
      <c r="T72" s="156">
        <f>IF($B72&lt;&gt;"FN",Table6[[#This Row],[SITUATIE_JURIDICA]],0)</f>
        <v>0</v>
      </c>
      <c r="U72" s="156">
        <f>IF($B72&lt;&gt;"FN",Table6[[#This Row],[BUN]],0)</f>
        <v>0</v>
      </c>
      <c r="V72" s="269">
        <f>IF($B72&lt;&gt;"FN",Table6[[#This Row],[Column1]],0)</f>
        <v>0</v>
      </c>
      <c r="W72" s="323">
        <f>IF($B72&lt;&gt;"FN",Table6[[#This Row],[Anul nașterii:]],0)</f>
        <v>0</v>
      </c>
      <c r="X72" s="326">
        <f>IF($B72&lt;&gt;"FN",Table6[[#This Row],[sex:]],0)</f>
        <v>0</v>
      </c>
      <c r="Y72" s="326">
        <f>IF($B72&lt;&gt;"FN",Table6[[#This Row],[dangale / microcip]],0)</f>
        <v>0</v>
      </c>
      <c r="Z72" s="327">
        <f>IF($B72&lt;&gt;"FN",Table6[[#This Row],[Locaţia de bază- depozit de armăsari (D) sau Herghelia (H)]],0)</f>
        <v>0</v>
      </c>
      <c r="AA72">
        <f>Table6[[#This Row],[Nr. crt.]]</f>
        <v>65</v>
      </c>
      <c r="AB72" t="str">
        <f>Table6[[#This Row],[Nr. de inventar MFP]]</f>
        <v>FN</v>
      </c>
      <c r="AC72">
        <f>Table6[[#This Row],[Nr. de inventar RNP]]</f>
        <v>5497</v>
      </c>
      <c r="AD72" t="str">
        <f>Table6[[#This Row],[Cod de clasificare OMFP nr. 1718/2013]]</f>
        <v>8.23.11</v>
      </c>
    </row>
    <row r="73" spans="1:30" ht="15.75" thickBot="1" x14ac:dyDescent="0.3">
      <c r="A73" s="330">
        <f>Table6[[#This Row],[Nr. crt.]]</f>
        <v>66</v>
      </c>
      <c r="B73" s="331" t="str">
        <f>Table6[[#This Row],[Nr. de inventar MFP]]</f>
        <v>FN</v>
      </c>
      <c r="C73" s="332">
        <f>IF($B73&lt;&gt;"FN",Table6[[#This Row],[Nr. de inventar RNP]],0)</f>
        <v>0</v>
      </c>
      <c r="D73" s="331">
        <f>IF($B73&lt;&gt;"FN",Table6[[#This Row],[Cod de clasificare OMFP nr. 1718/2013]],0)</f>
        <v>0</v>
      </c>
      <c r="E73" s="333">
        <f>IF($B73&lt;&gt;"FN",Table6[[#This Row],[Denumirea ]],0)</f>
        <v>0</v>
      </c>
      <c r="F73" s="331">
        <f>IF($B73&lt;&gt;"FN",Table6[[#This Row],[Județul]],0)</f>
        <v>0</v>
      </c>
      <c r="G73" s="331">
        <f>IF($B73&lt;&gt;"FN",Table6[[#This Row],[Anul dobândirii ]],0)</f>
        <v>0</v>
      </c>
      <c r="H73" s="334">
        <f>IF($B73&lt;&gt;"FN",Table6[[#This Row],[Valoare de inventar]],0)</f>
        <v>0</v>
      </c>
      <c r="I73" s="160">
        <f>IF($B73&lt;&gt;"FN",Table6[[#This Row],[Nr Inventar MMAP]],0)</f>
        <v>0</v>
      </c>
      <c r="J73" s="161">
        <f>IF($B73&lt;&gt;"FN",Table6[[#This Row],[Denumire MMAP]],0)</f>
        <v>0</v>
      </c>
      <c r="K73" s="162">
        <f>IF($B73&lt;&gt;"FN",Table6[[#This Row],[Valore MMAP]],0)</f>
        <v>0</v>
      </c>
      <c r="L73" s="163">
        <f>IF($B73&lt;&gt;"FN",Table6[[#This Row],[diferenta valorica]],0)</f>
        <v>0</v>
      </c>
      <c r="M73" s="164">
        <f>IF($B73&lt;&gt;"FN",Table6[[#This Row],[Număr inventar ]],0)</f>
        <v>0</v>
      </c>
      <c r="N73" s="165">
        <f>IF($B73&lt;&gt;"FN",Table6[[#This Row],[COD_DE_CLASIFICARE]],0)</f>
        <v>0</v>
      </c>
      <c r="O73" s="166">
        <f>IF($B73&lt;&gt;"FN",Table6[[#This Row],[Denumire IC]],0)</f>
        <v>0</v>
      </c>
      <c r="P73" s="166">
        <f>IF($B73&lt;&gt;"FN",Table6[[#This Row],[ADRESA]],0)</f>
        <v>0</v>
      </c>
      <c r="Q73" s="165">
        <f>IF($B73&lt;&gt;"FN",Table6[[#This Row],[ANUL_DOBANDIRII]],0)</f>
        <v>0</v>
      </c>
      <c r="R73" s="167">
        <f>IF($B73&lt;&gt;"FN",Table6[[#This Row],[Valore IC]],0)</f>
        <v>0</v>
      </c>
      <c r="S73" s="165">
        <f>IF($B73&lt;&gt;"FN",Table6[[#This Row],[BAZA_LEGALA]],0)</f>
        <v>0</v>
      </c>
      <c r="T73" s="165">
        <f>IF($B73&lt;&gt;"FN",Table6[[#This Row],[SITUATIE_JURIDICA]],0)</f>
        <v>0</v>
      </c>
      <c r="U73" s="165">
        <f>IF($B73&lt;&gt;"FN",Table6[[#This Row],[BUN]],0)</f>
        <v>0</v>
      </c>
      <c r="V73" s="165">
        <f>IF($B73&lt;&gt;"FN",Table6[[#This Row],[Column1]],0)</f>
        <v>0</v>
      </c>
      <c r="W73" s="335">
        <f>IF($B73&lt;&gt;"FN",Table6[[#This Row],[Anul nașterii:]],0)</f>
        <v>0</v>
      </c>
      <c r="X73" s="336">
        <f>IF($B73&lt;&gt;"FN",Table6[[#This Row],[sex:]],0)</f>
        <v>0</v>
      </c>
      <c r="Y73" s="336">
        <f>IF($B73&lt;&gt;"FN",Table6[[#This Row],[dangale / microcip]],0)</f>
        <v>0</v>
      </c>
      <c r="Z73" s="337">
        <f>IF($B73&lt;&gt;"FN",Table6[[#This Row],[Locaţia de bază- depozit de armăsari (D) sau Herghelia (H)]],0)</f>
        <v>0</v>
      </c>
      <c r="AA73">
        <f>Table6[[#This Row],[Nr. crt.]]</f>
        <v>66</v>
      </c>
      <c r="AB73" t="str">
        <f>Table6[[#This Row],[Nr. de inventar MFP]]</f>
        <v>FN</v>
      </c>
      <c r="AC73">
        <f>Table6[[#This Row],[Nr. de inventar RNP]]</f>
        <v>5545</v>
      </c>
      <c r="AD73" t="str">
        <f>Table6[[#This Row],[Cod de clasificare OMFP nr. 1718/2013]]</f>
        <v>8.23.11</v>
      </c>
    </row>
    <row r="74" spans="1:30" ht="51" x14ac:dyDescent="0.25">
      <c r="A74" s="321">
        <f>Table6[[#This Row],[Nr. crt.]]</f>
        <v>67</v>
      </c>
      <c r="B74" s="322">
        <f>Table6[[#This Row],[Nr. de inventar MFP]]</f>
        <v>156689</v>
      </c>
      <c r="C74" s="323">
        <f>IF($B74&lt;&gt;"FN",Table6[[#This Row],[Nr. de inventar RNP]],0)</f>
        <v>5265</v>
      </c>
      <c r="D74" s="322" t="str">
        <f>IF($B74&lt;&gt;"FN",Table6[[#This Row],[Cod de clasificare OMFP nr. 1718/2013]],0)</f>
        <v>8.23.11</v>
      </c>
      <c r="E74" s="324" t="str">
        <f>IF($B74&lt;&gt;"FN",Table6[[#This Row],[Denumirea ]],0)</f>
        <v>TAMBAL / JB-8 HB</v>
      </c>
      <c r="F74" s="322" t="str">
        <f>IF($B74&lt;&gt;"FN",Table6[[#This Row],[Județul]],0)</f>
        <v>BN</v>
      </c>
      <c r="G74" s="322">
        <f>IF($B74&lt;&gt;"FN",Table6[[#This Row],[Anul dobândirii ]],0)</f>
        <v>2005</v>
      </c>
      <c r="H74" s="325">
        <f>IF($B74&lt;&gt;"FN",Table6[[#This Row],[Valoare de inventar]],0)</f>
        <v>7600</v>
      </c>
      <c r="I74" s="151" t="str">
        <f>IF($B74&lt;&gt;"FN",Table6[[#This Row],[Nr Inventar MMAP]],0)</f>
        <v>156689.</v>
      </c>
      <c r="J74" s="152" t="str">
        <f>IF($B74&lt;&gt;"FN",Table6[[#This Row],[Denumire MMAP]],0)</f>
        <v>TAMBAL / JB-8 HB</v>
      </c>
      <c r="K74" s="153">
        <f>IF($B74&lt;&gt;"FN",Table6[[#This Row],[Valore MMAP]],0)</f>
        <v>7600</v>
      </c>
      <c r="L74" s="154">
        <f>IF($B74&lt;&gt;"FN",Table6[[#This Row],[diferenta valorica]],0)</f>
        <v>0</v>
      </c>
      <c r="M74" s="155">
        <f>IF($B74&lt;&gt;"FN",Table6[[#This Row],[Număr inventar ]],0)</f>
        <v>156689</v>
      </c>
      <c r="N74" s="156" t="str">
        <f>IF($B74&lt;&gt;"FN",Table6[[#This Row],[COD_DE_CLASIFICARE]],0)</f>
        <v>8.23.11</v>
      </c>
      <c r="O74" s="157" t="str">
        <f>IF($B74&lt;&gt;"FN",Table6[[#This Row],[Denumire IC]],0)</f>
        <v xml:space="preserve"> TAMBAL / JB-8 HB</v>
      </c>
      <c r="P74" s="157" t="str">
        <f>IF($B74&lt;&gt;"FN",Table6[[#This Row],[ADRESA]],0)</f>
        <v>Tara: România; Judet: BISTRIŢA-NĂSĂUD; -;   -; Nr: -;</v>
      </c>
      <c r="Q74" s="156">
        <f>IF($B74&lt;&gt;"FN",Table6[[#This Row],[ANUL_DOBANDIRII]],0)</f>
        <v>2005</v>
      </c>
      <c r="R74" s="158">
        <f>IF($B74&lt;&gt;"FN",Table6[[#This Row],[Valore IC]],0)</f>
        <v>7600</v>
      </c>
      <c r="S74" s="156" t="str">
        <f>IF($B74&lt;&gt;"FN",Table6[[#This Row],[BAZA_LEGALA]],0)</f>
        <v>Hg 127/03.04.2012;OUG.1 din 04/01/2017;OUG.68 din 06/11/2019</v>
      </c>
      <c r="T74" s="156" t="str">
        <f>IF($B74&lt;&gt;"FN",Table6[[#This Row],[SITUATIE_JURIDICA]],0)</f>
        <v>in administrare</v>
      </c>
      <c r="U74" s="156" t="str">
        <f>IF($B74&lt;&gt;"FN",Table6[[#This Row],[BUN]],0)</f>
        <v>mobil</v>
      </c>
      <c r="V74" s="269" t="str">
        <f>IF($B74&lt;&gt;"FN",Table6[[#This Row],[Column1]],0)</f>
        <v>Sex:A.M.P; anul nasterii:2001; locatia de baza:H beclean</v>
      </c>
      <c r="W74" s="323">
        <f>IF($B74&lt;&gt;"FN",Table6[[#This Row],[Anul nașterii:]],0)</f>
        <v>2002</v>
      </c>
      <c r="X74" s="326" t="str">
        <f>IF($B74&lt;&gt;"FN",Table6[[#This Row],[sex:]],0)</f>
        <v>Armăsar Pepinier</v>
      </c>
      <c r="Y74" s="326" t="str">
        <f>IF($B74&lt;&gt;"FN",Table6[[#This Row],[dangale / microcip]],0)</f>
        <v>JB-8 / HB / 00065EAB5C</v>
      </c>
      <c r="Z74" s="327" t="str">
        <f>IF($B74&lt;&gt;"FN",Table6[[#This Row],[Locaţia de bază- depozit de armăsari (D) sau Herghelia (H)]],0)</f>
        <v>Herghelia Beclean</v>
      </c>
      <c r="AA74">
        <f>Table6[[#This Row],[Nr. crt.]]</f>
        <v>67</v>
      </c>
      <c r="AB74">
        <f>Table6[[#This Row],[Nr. de inventar MFP]]</f>
        <v>156689</v>
      </c>
      <c r="AC74">
        <f>Table6[[#This Row],[Nr. de inventar RNP]]</f>
        <v>5265</v>
      </c>
      <c r="AD74" t="str">
        <f>Table6[[#This Row],[Cod de clasificare OMFP nr. 1718/2013]]</f>
        <v>8.23.11</v>
      </c>
    </row>
    <row r="75" spans="1:30" ht="15.75" thickBot="1" x14ac:dyDescent="0.3">
      <c r="A75" s="330">
        <f>Table6[[#This Row],[Nr. crt.]]</f>
        <v>68</v>
      </c>
      <c r="B75" s="331" t="str">
        <f>Table6[[#This Row],[Nr. de inventar MFP]]</f>
        <v>FN</v>
      </c>
      <c r="C75" s="332">
        <f>IF($B75&lt;&gt;"FN",Table6[[#This Row],[Nr. de inventar RNP]],0)</f>
        <v>0</v>
      </c>
      <c r="D75" s="331">
        <f>IF($B75&lt;&gt;"FN",Table6[[#This Row],[Cod de clasificare OMFP nr. 1718/2013]],0)</f>
        <v>0</v>
      </c>
      <c r="E75" s="333">
        <f>IF($B75&lt;&gt;"FN",Table6[[#This Row],[Denumirea ]],0)</f>
        <v>0</v>
      </c>
      <c r="F75" s="331">
        <f>IF($B75&lt;&gt;"FN",Table6[[#This Row],[Județul]],0)</f>
        <v>0</v>
      </c>
      <c r="G75" s="331">
        <f>IF($B75&lt;&gt;"FN",Table6[[#This Row],[Anul dobândirii ]],0)</f>
        <v>0</v>
      </c>
      <c r="H75" s="334">
        <f>IF($B75&lt;&gt;"FN",Table6[[#This Row],[Valoare de inventar]],0)</f>
        <v>0</v>
      </c>
      <c r="I75" s="160">
        <f>IF($B75&lt;&gt;"FN",Table6[[#This Row],[Nr Inventar MMAP]],0)</f>
        <v>0</v>
      </c>
      <c r="J75" s="161">
        <f>IF($B75&lt;&gt;"FN",Table6[[#This Row],[Denumire MMAP]],0)</f>
        <v>0</v>
      </c>
      <c r="K75" s="162">
        <f>IF($B75&lt;&gt;"FN",Table6[[#This Row],[Valore MMAP]],0)</f>
        <v>0</v>
      </c>
      <c r="L75" s="163">
        <f>IF($B75&lt;&gt;"FN",Table6[[#This Row],[diferenta valorica]],0)</f>
        <v>0</v>
      </c>
      <c r="M75" s="164">
        <f>IF($B75&lt;&gt;"FN",Table6[[#This Row],[Număr inventar ]],0)</f>
        <v>0</v>
      </c>
      <c r="N75" s="165">
        <f>IF($B75&lt;&gt;"FN",Table6[[#This Row],[COD_DE_CLASIFICARE]],0)</f>
        <v>0</v>
      </c>
      <c r="O75" s="166">
        <f>IF($B75&lt;&gt;"FN",Table6[[#This Row],[Denumire IC]],0)</f>
        <v>0</v>
      </c>
      <c r="P75" s="166">
        <f>IF($B75&lt;&gt;"FN",Table6[[#This Row],[ADRESA]],0)</f>
        <v>0</v>
      </c>
      <c r="Q75" s="165">
        <f>IF($B75&lt;&gt;"FN",Table6[[#This Row],[ANUL_DOBANDIRII]],0)</f>
        <v>0</v>
      </c>
      <c r="R75" s="167">
        <f>IF($B75&lt;&gt;"FN",Table6[[#This Row],[Valore IC]],0)</f>
        <v>0</v>
      </c>
      <c r="S75" s="165">
        <f>IF($B75&lt;&gt;"FN",Table6[[#This Row],[BAZA_LEGALA]],0)</f>
        <v>0</v>
      </c>
      <c r="T75" s="165">
        <f>IF($B75&lt;&gt;"FN",Table6[[#This Row],[SITUATIE_JURIDICA]],0)</f>
        <v>0</v>
      </c>
      <c r="U75" s="165">
        <f>IF($B75&lt;&gt;"FN",Table6[[#This Row],[BUN]],0)</f>
        <v>0</v>
      </c>
      <c r="V75" s="165">
        <f>IF($B75&lt;&gt;"FN",Table6[[#This Row],[Column1]],0)</f>
        <v>0</v>
      </c>
      <c r="W75" s="335">
        <f>IF($B75&lt;&gt;"FN",Table6[[#This Row],[Anul nașterii:]],0)</f>
        <v>0</v>
      </c>
      <c r="X75" s="336">
        <f>IF($B75&lt;&gt;"FN",Table6[[#This Row],[sex:]],0)</f>
        <v>0</v>
      </c>
      <c r="Y75" s="336">
        <f>IF($B75&lt;&gt;"FN",Table6[[#This Row],[dangale / microcip]],0)</f>
        <v>0</v>
      </c>
      <c r="Z75" s="337">
        <f>IF($B75&lt;&gt;"FN",Table6[[#This Row],[Locaţia de bază- depozit de armăsari (D) sau Herghelia (H)]],0)</f>
        <v>0</v>
      </c>
      <c r="AA75">
        <f>Table6[[#This Row],[Nr. crt.]]</f>
        <v>68</v>
      </c>
      <c r="AB75" t="str">
        <f>Table6[[#This Row],[Nr. de inventar MFP]]</f>
        <v>FN</v>
      </c>
      <c r="AC75">
        <f>Table6[[#This Row],[Nr. de inventar RNP]]</f>
        <v>5536</v>
      </c>
      <c r="AD75" t="str">
        <f>Table6[[#This Row],[Cod de clasificare OMFP nr. 1718/2013]]</f>
        <v>8.23.07</v>
      </c>
    </row>
    <row r="76" spans="1:30" x14ac:dyDescent="0.25">
      <c r="A76" s="321">
        <f>Table6[[#This Row],[Nr. crt.]]</f>
        <v>69</v>
      </c>
      <c r="B76" s="322" t="str">
        <f>Table6[[#This Row],[Nr. de inventar MFP]]</f>
        <v>FN</v>
      </c>
      <c r="C76" s="323">
        <f>IF($B76&lt;&gt;"FN",Table6[[#This Row],[Nr. de inventar RNP]],0)</f>
        <v>0</v>
      </c>
      <c r="D76" s="322">
        <f>IF($B76&lt;&gt;"FN",Table6[[#This Row],[Cod de clasificare OMFP nr. 1718/2013]],0)</f>
        <v>0</v>
      </c>
      <c r="E76" s="324">
        <f>IF($B76&lt;&gt;"FN",Table6[[#This Row],[Denumirea ]],0)</f>
        <v>0</v>
      </c>
      <c r="F76" s="322">
        <f>IF($B76&lt;&gt;"FN",Table6[[#This Row],[Județul]],0)</f>
        <v>0</v>
      </c>
      <c r="G76" s="322">
        <f>IF($B76&lt;&gt;"FN",Table6[[#This Row],[Anul dobândirii ]],0)</f>
        <v>0</v>
      </c>
      <c r="H76" s="325">
        <f>IF($B76&lt;&gt;"FN",Table6[[#This Row],[Valoare de inventar]],0)</f>
        <v>0</v>
      </c>
      <c r="I76" s="151">
        <f>IF($B76&lt;&gt;"FN",Table6[[#This Row],[Nr Inventar MMAP]],0)</f>
        <v>0</v>
      </c>
      <c r="J76" s="152">
        <f>IF($B76&lt;&gt;"FN",Table6[[#This Row],[Denumire MMAP]],0)</f>
        <v>0</v>
      </c>
      <c r="K76" s="153">
        <f>IF($B76&lt;&gt;"FN",Table6[[#This Row],[Valore MMAP]],0)</f>
        <v>0</v>
      </c>
      <c r="L76" s="154">
        <f>IF($B76&lt;&gt;"FN",Table6[[#This Row],[diferenta valorica]],0)</f>
        <v>0</v>
      </c>
      <c r="M76" s="155">
        <f>IF($B76&lt;&gt;"FN",Table6[[#This Row],[Număr inventar ]],0)</f>
        <v>0</v>
      </c>
      <c r="N76" s="156">
        <f>IF($B76&lt;&gt;"FN",Table6[[#This Row],[COD_DE_CLASIFICARE]],0)</f>
        <v>0</v>
      </c>
      <c r="O76" s="157">
        <f>IF($B76&lt;&gt;"FN",Table6[[#This Row],[Denumire IC]],0)</f>
        <v>0</v>
      </c>
      <c r="P76" s="157">
        <f>IF($B76&lt;&gt;"FN",Table6[[#This Row],[ADRESA]],0)</f>
        <v>0</v>
      </c>
      <c r="Q76" s="156">
        <f>IF($B76&lt;&gt;"FN",Table6[[#This Row],[ANUL_DOBANDIRII]],0)</f>
        <v>0</v>
      </c>
      <c r="R76" s="158">
        <f>IF($B76&lt;&gt;"FN",Table6[[#This Row],[Valore IC]],0)</f>
        <v>0</v>
      </c>
      <c r="S76" s="156">
        <f>IF($B76&lt;&gt;"FN",Table6[[#This Row],[BAZA_LEGALA]],0)</f>
        <v>0</v>
      </c>
      <c r="T76" s="156">
        <f>IF($B76&lt;&gt;"FN",Table6[[#This Row],[SITUATIE_JURIDICA]],0)</f>
        <v>0</v>
      </c>
      <c r="U76" s="156">
        <f>IF($B76&lt;&gt;"FN",Table6[[#This Row],[BUN]],0)</f>
        <v>0</v>
      </c>
      <c r="V76" s="269">
        <f>IF($B76&lt;&gt;"FN",Table6[[#This Row],[Column1]],0)</f>
        <v>0</v>
      </c>
      <c r="W76" s="323">
        <f>IF($B76&lt;&gt;"FN",Table6[[#This Row],[Anul nașterii:]],0)</f>
        <v>0</v>
      </c>
      <c r="X76" s="326">
        <f>IF($B76&lt;&gt;"FN",Table6[[#This Row],[sex:]],0)</f>
        <v>0</v>
      </c>
      <c r="Y76" s="326">
        <f>IF($B76&lt;&gt;"FN",Table6[[#This Row],[dangale / microcip]],0)</f>
        <v>0</v>
      </c>
      <c r="Z76" s="327">
        <f>IF($B76&lt;&gt;"FN",Table6[[#This Row],[Locaţia de bază- depozit de armăsari (D) sau Herghelia (H)]],0)</f>
        <v>0</v>
      </c>
      <c r="AA76">
        <f>Table6[[#This Row],[Nr. crt.]]</f>
        <v>69</v>
      </c>
      <c r="AB76" t="str">
        <f>Table6[[#This Row],[Nr. de inventar MFP]]</f>
        <v>FN</v>
      </c>
      <c r="AC76">
        <f>Table6[[#This Row],[Nr. de inventar RNP]]</f>
        <v>5527</v>
      </c>
      <c r="AD76" t="str">
        <f>Table6[[#This Row],[Cod de clasificare OMFP nr. 1718/2013]]</f>
        <v>8.23.11</v>
      </c>
    </row>
    <row r="77" spans="1:30" ht="15.75" thickBot="1" x14ac:dyDescent="0.3">
      <c r="A77" s="330">
        <f>Table6[[#This Row],[Nr. crt.]]</f>
        <v>70</v>
      </c>
      <c r="B77" s="331" t="str">
        <f>Table6[[#This Row],[Nr. de inventar MFP]]</f>
        <v>FN</v>
      </c>
      <c r="C77" s="332">
        <f>IF($B77&lt;&gt;"FN",Table6[[#This Row],[Nr. de inventar RNP]],0)</f>
        <v>0</v>
      </c>
      <c r="D77" s="331">
        <f>IF($B77&lt;&gt;"FN",Table6[[#This Row],[Cod de clasificare OMFP nr. 1718/2013]],0)</f>
        <v>0</v>
      </c>
      <c r="E77" s="333">
        <f>IF($B77&lt;&gt;"FN",Table6[[#This Row],[Denumirea ]],0)</f>
        <v>0</v>
      </c>
      <c r="F77" s="331">
        <f>IF($B77&lt;&gt;"FN",Table6[[#This Row],[Județul]],0)</f>
        <v>0</v>
      </c>
      <c r="G77" s="331">
        <f>IF($B77&lt;&gt;"FN",Table6[[#This Row],[Anul dobândirii ]],0)</f>
        <v>0</v>
      </c>
      <c r="H77" s="334">
        <f>IF($B77&lt;&gt;"FN",Table6[[#This Row],[Valoare de inventar]],0)</f>
        <v>0</v>
      </c>
      <c r="I77" s="160">
        <f>IF($B77&lt;&gt;"FN",Table6[[#This Row],[Nr Inventar MMAP]],0)</f>
        <v>0</v>
      </c>
      <c r="J77" s="161">
        <f>IF($B77&lt;&gt;"FN",Table6[[#This Row],[Denumire MMAP]],0)</f>
        <v>0</v>
      </c>
      <c r="K77" s="162">
        <f>IF($B77&lt;&gt;"FN",Table6[[#This Row],[Valore MMAP]],0)</f>
        <v>0</v>
      </c>
      <c r="L77" s="163">
        <f>IF($B77&lt;&gt;"FN",Table6[[#This Row],[diferenta valorica]],0)</f>
        <v>0</v>
      </c>
      <c r="M77" s="164">
        <f>IF($B77&lt;&gt;"FN",Table6[[#This Row],[Număr inventar ]],0)</f>
        <v>0</v>
      </c>
      <c r="N77" s="165">
        <f>IF($B77&lt;&gt;"FN",Table6[[#This Row],[COD_DE_CLASIFICARE]],0)</f>
        <v>0</v>
      </c>
      <c r="O77" s="166">
        <f>IF($B77&lt;&gt;"FN",Table6[[#This Row],[Denumire IC]],0)</f>
        <v>0</v>
      </c>
      <c r="P77" s="166">
        <f>IF($B77&lt;&gt;"FN",Table6[[#This Row],[ADRESA]],0)</f>
        <v>0</v>
      </c>
      <c r="Q77" s="165">
        <f>IF($B77&lt;&gt;"FN",Table6[[#This Row],[ANUL_DOBANDIRII]],0)</f>
        <v>0</v>
      </c>
      <c r="R77" s="167">
        <f>IF($B77&lt;&gt;"FN",Table6[[#This Row],[Valore IC]],0)</f>
        <v>0</v>
      </c>
      <c r="S77" s="165">
        <f>IF($B77&lt;&gt;"FN",Table6[[#This Row],[BAZA_LEGALA]],0)</f>
        <v>0</v>
      </c>
      <c r="T77" s="165">
        <f>IF($B77&lt;&gt;"FN",Table6[[#This Row],[SITUATIE_JURIDICA]],0)</f>
        <v>0</v>
      </c>
      <c r="U77" s="165">
        <f>IF($B77&lt;&gt;"FN",Table6[[#This Row],[BUN]],0)</f>
        <v>0</v>
      </c>
      <c r="V77" s="165">
        <f>IF($B77&lt;&gt;"FN",Table6[[#This Row],[Column1]],0)</f>
        <v>0</v>
      </c>
      <c r="W77" s="335">
        <f>IF($B77&lt;&gt;"FN",Table6[[#This Row],[Anul nașterii:]],0)</f>
        <v>0</v>
      </c>
      <c r="X77" s="336">
        <f>IF($B77&lt;&gt;"FN",Table6[[#This Row],[sex:]],0)</f>
        <v>0</v>
      </c>
      <c r="Y77" s="336">
        <f>IF($B77&lt;&gt;"FN",Table6[[#This Row],[dangale / microcip]],0)</f>
        <v>0</v>
      </c>
      <c r="Z77" s="337">
        <f>IF($B77&lt;&gt;"FN",Table6[[#This Row],[Locaţia de bază- depozit de armăsari (D) sau Herghelia (H)]],0)</f>
        <v>0</v>
      </c>
      <c r="AA77">
        <f>Table6[[#This Row],[Nr. crt.]]</f>
        <v>70</v>
      </c>
      <c r="AB77" t="str">
        <f>Table6[[#This Row],[Nr. de inventar MFP]]</f>
        <v>FN</v>
      </c>
      <c r="AC77">
        <f>Table6[[#This Row],[Nr. de inventar RNP]]</f>
        <v>5531</v>
      </c>
      <c r="AD77" t="str">
        <f>Table6[[#This Row],[Cod de clasificare OMFP nr. 1718/2013]]</f>
        <v>8.23.11</v>
      </c>
    </row>
    <row r="78" spans="1:30" ht="51" x14ac:dyDescent="0.25">
      <c r="A78" s="321">
        <f>Table6[[#This Row],[Nr. crt.]]</f>
        <v>71</v>
      </c>
      <c r="B78" s="322">
        <f>Table6[[#This Row],[Nr. de inventar MFP]]</f>
        <v>159220</v>
      </c>
      <c r="C78" s="323">
        <f>IF($B78&lt;&gt;"FN",Table6[[#This Row],[Nr. de inventar RNP]],0)</f>
        <v>5290</v>
      </c>
      <c r="D78" s="322" t="str">
        <f>IF($B78&lt;&gt;"FN",Table6[[#This Row],[Cod de clasificare OMFP nr. 1718/2013]],0)</f>
        <v>8.23.08</v>
      </c>
      <c r="E78" s="324" t="str">
        <f>IF($B78&lt;&gt;"FN",Table6[[#This Row],[Denumirea ]],0)</f>
        <v>Nonius 39 (N 25/24 I)/00065E032F</v>
      </c>
      <c r="F78" s="322" t="str">
        <f>IF($B78&lt;&gt;"FN",Table6[[#This Row],[Județul]],0)</f>
        <v>TM</v>
      </c>
      <c r="G78" s="322">
        <f>IF($B78&lt;&gt;"FN",Table6[[#This Row],[Anul dobândirii ]],0)</f>
        <v>2005</v>
      </c>
      <c r="H78" s="325">
        <f>IF($B78&lt;&gt;"FN",Table6[[#This Row],[Valoare de inventar]],0)</f>
        <v>8000</v>
      </c>
      <c r="I78" s="151" t="str">
        <f>IF($B78&lt;&gt;"FN",Table6[[#This Row],[Nr Inventar MMAP]],0)</f>
        <v>159220.</v>
      </c>
      <c r="J78" s="152" t="str">
        <f>IF($B78&lt;&gt;"FN",Table6[[#This Row],[Denumire MMAP]],0)</f>
        <v>Nonius 39(N25/24I)/00065E032F</v>
      </c>
      <c r="K78" s="153">
        <f>IF($B78&lt;&gt;"FN",Table6[[#This Row],[Valore MMAP]],0)</f>
        <v>8000</v>
      </c>
      <c r="L78" s="154">
        <f>IF($B78&lt;&gt;"FN",Table6[[#This Row],[diferenta valorica]],0)</f>
        <v>0</v>
      </c>
      <c r="M78" s="155">
        <f>IF($B78&lt;&gt;"FN",Table6[[#This Row],[Număr inventar ]],0)</f>
        <v>159220</v>
      </c>
      <c r="N78" s="156" t="str">
        <f>IF($B78&lt;&gt;"FN",Table6[[#This Row],[COD_DE_CLASIFICARE]],0)</f>
        <v>8.23.08</v>
      </c>
      <c r="O78" s="157" t="str">
        <f>IF($B78&lt;&gt;"FN",Table6[[#This Row],[Denumire IC]],0)</f>
        <v>Nonius 39 (N 25/24 I)/00065E032F</v>
      </c>
      <c r="P78" s="157" t="str">
        <f>IF($B78&lt;&gt;"FN",Table6[[#This Row],[ADRESA]],0)</f>
        <v>Tara: România; Judet: TIMIŞ;Orş Recaş;   -; Nr: -;</v>
      </c>
      <c r="Q78" s="156">
        <f>IF($B78&lt;&gt;"FN",Table6[[#This Row],[ANUL_DOBANDIRII]],0)</f>
        <v>2005</v>
      </c>
      <c r="R78" s="158">
        <f>IF($B78&lt;&gt;"FN",Table6[[#This Row],[Valore IC]],0)</f>
        <v>8000</v>
      </c>
      <c r="S78" s="156" t="str">
        <f>IF($B78&lt;&gt;"FN",Table6[[#This Row],[BAZA_LEGALA]],0)</f>
        <v>HG 598/14-AUG-13;OUG.1 din 04/01/2017;OUG.68 din 06/11/2019</v>
      </c>
      <c r="T78" s="156" t="str">
        <f>IF($B78&lt;&gt;"FN",Table6[[#This Row],[SITUATIE_JURIDICA]],0)</f>
        <v>in administrare</v>
      </c>
      <c r="U78" s="156" t="str">
        <f>IF($B78&lt;&gt;"FN",Table6[[#This Row],[BUN]],0)</f>
        <v>mobil</v>
      </c>
      <c r="V78" s="269" t="str">
        <f>IF($B78&lt;&gt;"FN",Table6[[#This Row],[Column1]],0)</f>
        <v xml:space="preserve"> Subrasa= ;Anul naşterii=2001 ;Sexul=armasar pepinier ;Locaţia de bază=H. Izvin ;</v>
      </c>
      <c r="W78" s="323">
        <f>IF($B78&lt;&gt;"FN",Table6[[#This Row],[Anul nașterii:]],0)</f>
        <v>2001</v>
      </c>
      <c r="X78" s="326" t="str">
        <f>IF($B78&lt;&gt;"FN",Table6[[#This Row],[sex:]],0)</f>
        <v>Armăsar Pepinier</v>
      </c>
      <c r="Y78" s="326" t="str">
        <f>IF($B78&lt;&gt;"FN",Table6[[#This Row],[dangale / microcip]],0)</f>
        <v>N 25/24 I / 00065E032F</v>
      </c>
      <c r="Z78" s="327" t="str">
        <f>IF($B78&lt;&gt;"FN",Table6[[#This Row],[Locaţia de bază- depozit de armăsari (D) sau Herghelia (H)]],0)</f>
        <v>Herghelia Izvin</v>
      </c>
      <c r="AA78">
        <f>Table6[[#This Row],[Nr. crt.]]</f>
        <v>71</v>
      </c>
      <c r="AB78">
        <f>Table6[[#This Row],[Nr. de inventar MFP]]</f>
        <v>159220</v>
      </c>
      <c r="AC78">
        <f>Table6[[#This Row],[Nr. de inventar RNP]]</f>
        <v>5290</v>
      </c>
      <c r="AD78" t="str">
        <f>Table6[[#This Row],[Cod de clasificare OMFP nr. 1718/2013]]</f>
        <v>8.23.08</v>
      </c>
    </row>
    <row r="79" spans="1:30" ht="51.75" thickBot="1" x14ac:dyDescent="0.3">
      <c r="A79" s="330">
        <f>Table6[[#This Row],[Nr. crt.]]</f>
        <v>72</v>
      </c>
      <c r="B79" s="331">
        <f>Table6[[#This Row],[Nr. de inventar MFP]]</f>
        <v>151755</v>
      </c>
      <c r="C79" s="332">
        <f>IF($B79&lt;&gt;"FN",Table6[[#This Row],[Nr. de inventar RNP]],0)</f>
        <v>6188</v>
      </c>
      <c r="D79" s="331" t="str">
        <f>IF($B79&lt;&gt;"FN",Table6[[#This Row],[Cod de clasificare OMFP nr. 1718/2013]],0)</f>
        <v>8.23.08</v>
      </c>
      <c r="E79" s="333" t="str">
        <f>IF($B79&lt;&gt;"FN",Table6[[#This Row],[Denumirea ]],0)</f>
        <v>NONIUS 27-48 / 00065EDO856</v>
      </c>
      <c r="F79" s="331" t="str">
        <f>IF($B79&lt;&gt;"FN",Table6[[#This Row],[Județul]],0)</f>
        <v>TM</v>
      </c>
      <c r="G79" s="331">
        <f>IF($B79&lt;&gt;"FN",Table6[[#This Row],[Anul dobândirii ]],0)</f>
        <v>2004</v>
      </c>
      <c r="H79" s="334">
        <f>IF($B79&lt;&gt;"FN",Table6[[#This Row],[Valoare de inventar]],0)</f>
        <v>7215</v>
      </c>
      <c r="I79" s="160" t="str">
        <f>IF($B79&lt;&gt;"FN",Table6[[#This Row],[Nr Inventar MMAP]],0)</f>
        <v>151755.</v>
      </c>
      <c r="J79" s="161" t="str">
        <f>IF($B79&lt;&gt;"FN",Table6[[#This Row],[Denumire MMAP]],0)</f>
        <v>NONIUS 27-48</v>
      </c>
      <c r="K79" s="162">
        <f>IF($B79&lt;&gt;"FN",Table6[[#This Row],[Valore MMAP]],0)</f>
        <v>7215</v>
      </c>
      <c r="L79" s="163">
        <f>IF($B79&lt;&gt;"FN",Table6[[#This Row],[diferenta valorica]],0)</f>
        <v>0</v>
      </c>
      <c r="M79" s="164">
        <f>IF($B79&lt;&gt;"FN",Table6[[#This Row],[Număr inventar ]],0)</f>
        <v>151755</v>
      </c>
      <c r="N79" s="165" t="str">
        <f>IF($B79&lt;&gt;"FN",Table6[[#This Row],[COD_DE_CLASIFICARE]],0)</f>
        <v>8.23.08</v>
      </c>
      <c r="O79" s="166" t="str">
        <f>IF($B79&lt;&gt;"FN",Table6[[#This Row],[Denumire IC]],0)</f>
        <v>NONIUS 27-48 I00065EO856</v>
      </c>
      <c r="P79" s="166" t="str">
        <f>IF($B79&lt;&gt;"FN",Table6[[#This Row],[ADRESA]],0)</f>
        <v>Tara: România; Judet: ARAD; -;   -; Nr: 0; 0</v>
      </c>
      <c r="Q79" s="165">
        <f>IF($B79&lt;&gt;"FN",Table6[[#This Row],[ANUL_DOBANDIRII]],0)</f>
        <v>2004</v>
      </c>
      <c r="R79" s="167">
        <f>IF($B79&lt;&gt;"FN",Table6[[#This Row],[Valore IC]],0)</f>
        <v>7215</v>
      </c>
      <c r="S79" s="165" t="str">
        <f>IF($B79&lt;&gt;"FN",Table6[[#This Row],[BAZA_LEGALA]],0)</f>
        <v>HG 127/03.04.2012;OUG.1 din 04/01/2017;OUG.68 din 06/11/2019</v>
      </c>
      <c r="T79" s="165" t="str">
        <f>IF($B79&lt;&gt;"FN",Table6[[#This Row],[SITUATIE_JURIDICA]],0)</f>
        <v>in administrare</v>
      </c>
      <c r="U79" s="165" t="str">
        <f>IF($B79&lt;&gt;"FN",Table6[[#This Row],[BUN]],0)</f>
        <v>mobil</v>
      </c>
      <c r="V79" s="165">
        <f>IF($B79&lt;&gt;"FN",Table6[[#This Row],[Column1]],0)</f>
        <v>0</v>
      </c>
      <c r="W79" s="335">
        <f>IF($B79&lt;&gt;"FN",Table6[[#This Row],[Anul nașterii:]],0)</f>
        <v>2001</v>
      </c>
      <c r="X79" s="336" t="str">
        <f>IF($B79&lt;&gt;"FN",Table6[[#This Row],[sex:]],0)</f>
        <v>Armăsar Pepinier</v>
      </c>
      <c r="Y79" s="336" t="str">
        <f>IF($B79&lt;&gt;"FN",Table6[[#This Row],[dangale / microcip]],0)</f>
        <v>N 27 / 48 I / 00065EDO856</v>
      </c>
      <c r="Z79" s="337" t="str">
        <f>IF($B79&lt;&gt;"FN",Table6[[#This Row],[Locaţia de bază- depozit de armăsari (D) sau Herghelia (H)]],0)</f>
        <v>Herghelia Izvin</v>
      </c>
      <c r="AA79">
        <f>Table6[[#This Row],[Nr. crt.]]</f>
        <v>72</v>
      </c>
      <c r="AB79">
        <f>Table6[[#This Row],[Nr. de inventar MFP]]</f>
        <v>151755</v>
      </c>
      <c r="AC79">
        <f>Table6[[#This Row],[Nr. de inventar RNP]]</f>
        <v>6188</v>
      </c>
      <c r="AD79" t="str">
        <f>Table6[[#This Row],[Cod de clasificare OMFP nr. 1718/2013]]</f>
        <v>8.23.08</v>
      </c>
    </row>
    <row r="80" spans="1:30" ht="51" x14ac:dyDescent="0.25">
      <c r="A80" s="321">
        <f>Table6[[#This Row],[Nr. crt.]]</f>
        <v>73</v>
      </c>
      <c r="B80" s="322">
        <f>Table6[[#This Row],[Nr. de inventar MFP]]</f>
        <v>146202</v>
      </c>
      <c r="C80" s="323">
        <f>IF($B80&lt;&gt;"FN",Table6[[#This Row],[Nr. de inventar RNP]],0)</f>
        <v>5135</v>
      </c>
      <c r="D80" s="322" t="str">
        <f>IF($B80&lt;&gt;"FN",Table6[[#This Row],[Cod de clasificare OMFP nr. 1718/2013]],0)</f>
        <v>8.23.08</v>
      </c>
      <c r="E80" s="324" t="str">
        <f>IF($B80&lt;&gt;"FN",Table6[[#This Row],[Denumirea ]],0)</f>
        <v>Calul NONIUS 25*12</v>
      </c>
      <c r="F80" s="322" t="str">
        <f>IF($B80&lt;&gt;"FN",Table6[[#This Row],[Județul]],0)</f>
        <v>TM</v>
      </c>
      <c r="G80" s="322">
        <f>IF($B80&lt;&gt;"FN",Table6[[#This Row],[Anul dobândirii ]],0)</f>
        <v>2002</v>
      </c>
      <c r="H80" s="325">
        <f>IF($B80&lt;&gt;"FN",Table6[[#This Row],[Valoare de inventar]],0)</f>
        <v>2800</v>
      </c>
      <c r="I80" s="151" t="str">
        <f>IF($B80&lt;&gt;"FN",Table6[[#This Row],[Nr Inventar MMAP]],0)</f>
        <v>146202.</v>
      </c>
      <c r="J80" s="152" t="str">
        <f>IF($B80&lt;&gt;"FN",Table6[[#This Row],[Denumire MMAP]],0)</f>
        <v>Calul NONIUS 25*12</v>
      </c>
      <c r="K80" s="153">
        <f>IF($B80&lt;&gt;"FN",Table6[[#This Row],[Valore MMAP]],0)</f>
        <v>2800</v>
      </c>
      <c r="L80" s="154">
        <f>IF($B80&lt;&gt;"FN",Table6[[#This Row],[diferenta valorica]],0)</f>
        <v>0</v>
      </c>
      <c r="M80" s="155">
        <f>IF($B80&lt;&gt;"FN",Table6[[#This Row],[Număr inventar ]],0)</f>
        <v>146202</v>
      </c>
      <c r="N80" s="156" t="str">
        <f>IF($B80&lt;&gt;"FN",Table6[[#This Row],[COD_DE_CLASIFICARE]],0)</f>
        <v>8.23.08</v>
      </c>
      <c r="O80" s="157" t="str">
        <f>IF($B80&lt;&gt;"FN",Table6[[#This Row],[Denumire IC]],0)</f>
        <v>Calul NONIUS 25*12</v>
      </c>
      <c r="P80" s="157" t="str">
        <f>IF($B80&lt;&gt;"FN",Table6[[#This Row],[ADRESA]],0)</f>
        <v>Tara: România; Judet: TIMIŞ; -;   -; Nr: -;</v>
      </c>
      <c r="Q80" s="156">
        <f>IF($B80&lt;&gt;"FN",Table6[[#This Row],[ANUL_DOBANDIRII]],0)</f>
        <v>2002</v>
      </c>
      <c r="R80" s="158">
        <f>IF($B80&lt;&gt;"FN",Table6[[#This Row],[Valore IC]],0)</f>
        <v>2800</v>
      </c>
      <c r="S80" s="156" t="str">
        <f>IF($B80&lt;&gt;"FN",Table6[[#This Row],[BAZA_LEGALA]],0)</f>
        <v>OUG 139/2002;;OUG.1 din 04/01/2017;OUG.68 din 06/11/2019</v>
      </c>
      <c r="T80" s="156" t="str">
        <f>IF($B80&lt;&gt;"FN",Table6[[#This Row],[SITUATIE_JURIDICA]],0)</f>
        <v>in administrare</v>
      </c>
      <c r="U80" s="156" t="str">
        <f>IF($B80&lt;&gt;"FN",Table6[[#This Row],[BUN]],0)</f>
        <v>mobil</v>
      </c>
      <c r="V80" s="269">
        <f>IF($B80&lt;&gt;"FN",Table6[[#This Row],[Column1]],0)</f>
        <v>0</v>
      </c>
      <c r="W80" s="323">
        <f>IF($B80&lt;&gt;"FN",Table6[[#This Row],[Anul nașterii:]],0)</f>
        <v>1999</v>
      </c>
      <c r="X80" s="326" t="str">
        <f>IF($B80&lt;&gt;"FN",Table6[[#This Row],[sex:]],0)</f>
        <v>Iapă Mamă</v>
      </c>
      <c r="Y80" s="326" t="str">
        <f>IF($B80&lt;&gt;"FN",Table6[[#This Row],[dangale / microcip]],0)</f>
        <v>N 25 / 12 I / 00065DABE0</v>
      </c>
      <c r="Z80" s="327" t="str">
        <f>IF($B80&lt;&gt;"FN",Table6[[#This Row],[Locaţia de bază- depozit de armăsari (D) sau Herghelia (H)]],0)</f>
        <v>Herghelia Izvin</v>
      </c>
      <c r="AA80">
        <f>Table6[[#This Row],[Nr. crt.]]</f>
        <v>73</v>
      </c>
      <c r="AB80">
        <f>Table6[[#This Row],[Nr. de inventar MFP]]</f>
        <v>146202</v>
      </c>
      <c r="AC80">
        <f>Table6[[#This Row],[Nr. de inventar RNP]]</f>
        <v>5135</v>
      </c>
      <c r="AD80" t="str">
        <f>Table6[[#This Row],[Cod de clasificare OMFP nr. 1718/2013]]</f>
        <v>8.23.08</v>
      </c>
    </row>
    <row r="81" spans="1:30" ht="51.75" thickBot="1" x14ac:dyDescent="0.3">
      <c r="A81" s="330">
        <f>Table6[[#This Row],[Nr. crt.]]</f>
        <v>74</v>
      </c>
      <c r="B81" s="331">
        <f>Table6[[#This Row],[Nr. de inventar MFP]]</f>
        <v>157596</v>
      </c>
      <c r="C81" s="332">
        <f>IF($B81&lt;&gt;"FN",Table6[[#This Row],[Nr. de inventar RNP]],0)</f>
        <v>5325</v>
      </c>
      <c r="D81" s="331" t="str">
        <f>IF($B81&lt;&gt;"FN",Table6[[#This Row],[Cod de clasificare OMFP nr. 1718/2013]],0)</f>
        <v>8.23.10</v>
      </c>
      <c r="E81" s="333" t="str">
        <f>IF($B81&lt;&gt;"FN",Table6[[#This Row],[Denumirea ]],0)</f>
        <v>Nonius  27-47/N 27-47 I</v>
      </c>
      <c r="F81" s="331" t="str">
        <f>IF($B81&lt;&gt;"FN",Table6[[#This Row],[Județul]],0)</f>
        <v>TM</v>
      </c>
      <c r="G81" s="331">
        <f>IF($B81&lt;&gt;"FN",Table6[[#This Row],[Anul dobândirii ]],0)</f>
        <v>2005</v>
      </c>
      <c r="H81" s="334">
        <f>IF($B81&lt;&gt;"FN",Table6[[#This Row],[Valoare de inventar]],0)</f>
        <v>7400</v>
      </c>
      <c r="I81" s="160" t="str">
        <f>IF($B81&lt;&gt;"FN",Table6[[#This Row],[Nr Inventar MMAP]],0)</f>
        <v>157596.</v>
      </c>
      <c r="J81" s="161" t="str">
        <f>IF($B81&lt;&gt;"FN",Table6[[#This Row],[Denumire MMAP]],0)</f>
        <v>Nonius 27-47/N 27-47 I</v>
      </c>
      <c r="K81" s="162">
        <f>IF($B81&lt;&gt;"FN",Table6[[#This Row],[Valore MMAP]],0)</f>
        <v>7400</v>
      </c>
      <c r="L81" s="163">
        <f>IF($B81&lt;&gt;"FN",Table6[[#This Row],[diferenta valorica]],0)</f>
        <v>0</v>
      </c>
      <c r="M81" s="164">
        <f>IF($B81&lt;&gt;"FN",Table6[[#This Row],[Număr inventar ]],0)</f>
        <v>157596</v>
      </c>
      <c r="N81" s="165" t="str">
        <f>IF($B81&lt;&gt;"FN",Table6[[#This Row],[COD_DE_CLASIFICARE]],0)</f>
        <v>8.23.10</v>
      </c>
      <c r="O81" s="166" t="str">
        <f>IF($B81&lt;&gt;"FN",Table6[[#This Row],[Denumire IC]],0)</f>
        <v>Nonius 27-47/N 27-47 I</v>
      </c>
      <c r="P81" s="166" t="str">
        <f>IF($B81&lt;&gt;"FN",Table6[[#This Row],[ADRESA]],0)</f>
        <v>Tara: România; Judet: TIMIŞ; -;   -; Nr: -;</v>
      </c>
      <c r="Q81" s="165">
        <f>IF($B81&lt;&gt;"FN",Table6[[#This Row],[ANUL_DOBANDIRII]],0)</f>
        <v>2005</v>
      </c>
      <c r="R81" s="167">
        <f>IF($B81&lt;&gt;"FN",Table6[[#This Row],[Valore IC]],0)</f>
        <v>7400</v>
      </c>
      <c r="S81" s="165" t="str">
        <f>IF($B81&lt;&gt;"FN",Table6[[#This Row],[BAZA_LEGALA]],0)</f>
        <v xml:space="preserve"> Hg 127/03.04.2012;OUG.1 din 04/01/2017;OUG.68 din 06/11/2019</v>
      </c>
      <c r="T81" s="165" t="str">
        <f>IF($B81&lt;&gt;"FN",Table6[[#This Row],[SITUATIE_JURIDICA]],0)</f>
        <v>in administrare</v>
      </c>
      <c r="U81" s="165" t="str">
        <f>IF($B81&lt;&gt;"FN",Table6[[#This Row],[BUN]],0)</f>
        <v>mobil</v>
      </c>
      <c r="V81" s="165" t="str">
        <f>IF($B81&lt;&gt;"FN",Table6[[#This Row],[Column1]],0)</f>
        <v>Sex:A.M.P.; anul nasterii:2001; locatia de baza:H Izvin</v>
      </c>
      <c r="W81" s="335">
        <f>IF($B81&lt;&gt;"FN",Table6[[#This Row],[Anul nașterii:]],0)</f>
        <v>2001</v>
      </c>
      <c r="X81" s="336" t="str">
        <f>IF($B81&lt;&gt;"FN",Table6[[#This Row],[sex:]],0)</f>
        <v>Armăsar de Montă Publică</v>
      </c>
      <c r="Y81" s="336" t="str">
        <f>IF($B81&lt;&gt;"FN",Table6[[#This Row],[dangale / microcip]],0)</f>
        <v>N 27/47 I / 00065DAB25</v>
      </c>
      <c r="Z81" s="337" t="str">
        <f>IF($B81&lt;&gt;"FN",Table6[[#This Row],[Locaţia de bază- depozit de armăsari (D) sau Herghelia (H)]],0)</f>
        <v>Herghelia Izvin</v>
      </c>
      <c r="AA81">
        <f>Table6[[#This Row],[Nr. crt.]]</f>
        <v>74</v>
      </c>
      <c r="AB81">
        <f>Table6[[#This Row],[Nr. de inventar MFP]]</f>
        <v>157596</v>
      </c>
      <c r="AC81">
        <f>Table6[[#This Row],[Nr. de inventar RNP]]</f>
        <v>5325</v>
      </c>
      <c r="AD81" t="str">
        <f>Table6[[#This Row],[Cod de clasificare OMFP nr. 1718/2013]]</f>
        <v>8.23.10</v>
      </c>
    </row>
    <row r="82" spans="1:30" ht="51" x14ac:dyDescent="0.25">
      <c r="A82" s="321">
        <f>Table6[[#This Row],[Nr. crt.]]</f>
        <v>75</v>
      </c>
      <c r="B82" s="322">
        <f>Table6[[#This Row],[Nr. de inventar MFP]]</f>
        <v>146214</v>
      </c>
      <c r="C82" s="323">
        <f>IF($B82&lt;&gt;"FN",Table6[[#This Row],[Nr. de inventar RNP]],0)</f>
        <v>5191</v>
      </c>
      <c r="D82" s="322" t="str">
        <f>IF($B82&lt;&gt;"FN",Table6[[#This Row],[Cod de clasificare OMFP nr. 1718/2013]],0)</f>
        <v>8.23.08</v>
      </c>
      <c r="E82" s="324" t="str">
        <f>IF($B82&lt;&gt;"FN",Table6[[#This Row],[Denumirea ]],0)</f>
        <v>Calul NONIUS  34-13</v>
      </c>
      <c r="F82" s="322" t="str">
        <f>IF($B82&lt;&gt;"FN",Table6[[#This Row],[Județul]],0)</f>
        <v>TM</v>
      </c>
      <c r="G82" s="322">
        <f>IF($B82&lt;&gt;"FN",Table6[[#This Row],[Anul dobândirii ]],0)</f>
        <v>2002</v>
      </c>
      <c r="H82" s="325">
        <f>IF($B82&lt;&gt;"FN",Table6[[#This Row],[Valoare de inventar]],0)</f>
        <v>3000</v>
      </c>
      <c r="I82" s="151" t="str">
        <f>IF($B82&lt;&gt;"FN",Table6[[#This Row],[Nr Inventar MMAP]],0)</f>
        <v>146214.</v>
      </c>
      <c r="J82" s="152" t="str">
        <f>IF($B82&lt;&gt;"FN",Table6[[#This Row],[Denumire MMAP]],0)</f>
        <v>Calul NONIUS 34-13</v>
      </c>
      <c r="K82" s="153">
        <f>IF($B82&lt;&gt;"FN",Table6[[#This Row],[Valore MMAP]],0)</f>
        <v>3000</v>
      </c>
      <c r="L82" s="154">
        <f>IF($B82&lt;&gt;"FN",Table6[[#This Row],[diferenta valorica]],0)</f>
        <v>0</v>
      </c>
      <c r="M82" s="155">
        <f>IF($B82&lt;&gt;"FN",Table6[[#This Row],[Număr inventar ]],0)</f>
        <v>146214</v>
      </c>
      <c r="N82" s="156" t="str">
        <f>IF($B82&lt;&gt;"FN",Table6[[#This Row],[COD_DE_CLASIFICARE]],0)</f>
        <v>8.23.08</v>
      </c>
      <c r="O82" s="157" t="str">
        <f>IF($B82&lt;&gt;"FN",Table6[[#This Row],[Denumire IC]],0)</f>
        <v>Calul NONIUS 34-13</v>
      </c>
      <c r="P82" s="157" t="str">
        <f>IF($B82&lt;&gt;"FN",Table6[[#This Row],[ADRESA]],0)</f>
        <v>Tara: România; Judet: TIMIŞ; -;   -; Nr: -;</v>
      </c>
      <c r="Q82" s="156">
        <f>IF($B82&lt;&gt;"FN",Table6[[#This Row],[ANUL_DOBANDIRII]],0)</f>
        <v>2002</v>
      </c>
      <c r="R82" s="158">
        <f>IF($B82&lt;&gt;"FN",Table6[[#This Row],[Valore IC]],0)</f>
        <v>3000</v>
      </c>
      <c r="S82" s="156" t="str">
        <f>IF($B82&lt;&gt;"FN",Table6[[#This Row],[BAZA_LEGALA]],0)</f>
        <v>OUG 139/2002;;OUG.1 din 04/01/2017;OUG.68 din 06/11/2019</v>
      </c>
      <c r="T82" s="156" t="str">
        <f>IF($B82&lt;&gt;"FN",Table6[[#This Row],[SITUATIE_JURIDICA]],0)</f>
        <v>in administrare</v>
      </c>
      <c r="U82" s="156" t="str">
        <f>IF($B82&lt;&gt;"FN",Table6[[#This Row],[BUN]],0)</f>
        <v>mobil</v>
      </c>
      <c r="V82" s="269">
        <f>IF($B82&lt;&gt;"FN",Table6[[#This Row],[Column1]],0)</f>
        <v>0</v>
      </c>
      <c r="W82" s="323">
        <f>IF($B82&lt;&gt;"FN",Table6[[#This Row],[Anul nașterii:]],0)</f>
        <v>1999</v>
      </c>
      <c r="X82" s="326" t="str">
        <f>IF($B82&lt;&gt;"FN",Table6[[#This Row],[sex:]],0)</f>
        <v>Armăsar de Montă Publică</v>
      </c>
      <c r="Y82" s="326" t="str">
        <f>IF($B82&lt;&gt;"FN",Table6[[#This Row],[dangale / microcip]],0)</f>
        <v>N 34 / 13 I / 00065dae0c</v>
      </c>
      <c r="Z82" s="327" t="str">
        <f>IF($B82&lt;&gt;"FN",Table6[[#This Row],[Locaţia de bază- depozit de armăsari (D) sau Herghelia (H)]],0)</f>
        <v>Herghelia Izvin</v>
      </c>
      <c r="AA82">
        <f>Table6[[#This Row],[Nr. crt.]]</f>
        <v>75</v>
      </c>
      <c r="AB82">
        <f>Table6[[#This Row],[Nr. de inventar MFP]]</f>
        <v>146214</v>
      </c>
      <c r="AC82">
        <f>Table6[[#This Row],[Nr. de inventar RNP]]</f>
        <v>5191</v>
      </c>
      <c r="AD82" t="str">
        <f>Table6[[#This Row],[Cod de clasificare OMFP nr. 1718/2013]]</f>
        <v>8.23.08</v>
      </c>
    </row>
    <row r="83" spans="1:30" ht="51.75" thickBot="1" x14ac:dyDescent="0.3">
      <c r="A83" s="330">
        <f>Table6[[#This Row],[Nr. crt.]]</f>
        <v>76</v>
      </c>
      <c r="B83" s="331">
        <f>Table6[[#This Row],[Nr. de inventar MFP]]</f>
        <v>159167</v>
      </c>
      <c r="C83" s="332">
        <f>IF($B83&lt;&gt;"FN",Table6[[#This Row],[Nr. de inventar RNP]],0)</f>
        <v>6186</v>
      </c>
      <c r="D83" s="331" t="str">
        <f>IF($B83&lt;&gt;"FN",Table6[[#This Row],[Cod de clasificare OMFP nr. 1718/2013]],0)</f>
        <v>8.23.03</v>
      </c>
      <c r="E83" s="333" t="str">
        <f>IF($B83&lt;&gt;"FN",Table6[[#This Row],[Denumirea ]],0)</f>
        <v>Zar (Rs/2 J)</v>
      </c>
      <c r="F83" s="331" t="str">
        <f>IF($B83&lt;&gt;"FN",Table6[[#This Row],[Județul]],0)</f>
        <v>TM</v>
      </c>
      <c r="G83" s="331">
        <f>IF($B83&lt;&gt;"FN",Table6[[#This Row],[Anul dobândirii ]],0)</f>
        <v>2012</v>
      </c>
      <c r="H83" s="334">
        <f>IF($B83&lt;&gt;"FN",Table6[[#This Row],[Valoare de inventar]],0)</f>
        <v>10000</v>
      </c>
      <c r="I83" s="160" t="str">
        <f>IF($B83&lt;&gt;"FN",Table6[[#This Row],[Nr Inventar MMAP]],0)</f>
        <v>159167.</v>
      </c>
      <c r="J83" s="161" t="str">
        <f>IF($B83&lt;&gt;"FN",Table6[[#This Row],[Denumire MMAP]],0)</f>
        <v>Zar (Rs/2J)</v>
      </c>
      <c r="K83" s="162">
        <f>IF($B83&lt;&gt;"FN",Table6[[#This Row],[Valore MMAP]],0)</f>
        <v>10000</v>
      </c>
      <c r="L83" s="163">
        <f>IF($B83&lt;&gt;"FN",Table6[[#This Row],[diferenta valorica]],0)</f>
        <v>0</v>
      </c>
      <c r="M83" s="164">
        <f>IF($B83&lt;&gt;"FN",Table6[[#This Row],[Număr inventar ]],0)</f>
        <v>159167</v>
      </c>
      <c r="N83" s="165" t="str">
        <f>IF($B83&lt;&gt;"FN",Table6[[#This Row],[COD_DE_CLASIFICARE]],0)</f>
        <v>8.23.03</v>
      </c>
      <c r="O83" s="166" t="str">
        <f>IF($B83&lt;&gt;"FN",Table6[[#This Row],[Denumire IC]],0)</f>
        <v>Zar (Rs/2 J)</v>
      </c>
      <c r="P83" s="166" t="str">
        <f>IF($B83&lt;&gt;"FN",Table6[[#This Row],[ADRESA]],0)</f>
        <v>Tara: România; Judet: CĂLĂRAŞI;Com Perişoru;   -; Nr: -;</v>
      </c>
      <c r="Q83" s="165">
        <f>IF($B83&lt;&gt;"FN",Table6[[#This Row],[ANUL_DOBANDIRII]],0)</f>
        <v>2012</v>
      </c>
      <c r="R83" s="167">
        <f>IF($B83&lt;&gt;"FN",Table6[[#This Row],[Valore IC]],0)</f>
        <v>10000</v>
      </c>
      <c r="S83" s="165" t="str">
        <f>IF($B83&lt;&gt;"FN",Table6[[#This Row],[BAZA_LEGALA]],0)</f>
        <v>HG 598/14-AUG-13;OUG.1 din 04/01/2017;OUG.68 din 06/11/2019</v>
      </c>
      <c r="T83" s="165" t="str">
        <f>IF($B83&lt;&gt;"FN",Table6[[#This Row],[SITUATIE_JURIDICA]],0)</f>
        <v>in administrare</v>
      </c>
      <c r="U83" s="165" t="str">
        <f>IF($B83&lt;&gt;"FN",Table6[[#This Row],[BUN]],0)</f>
        <v>mobil</v>
      </c>
      <c r="V83" s="165" t="str">
        <f>IF($B83&lt;&gt;"FN",Table6[[#This Row],[Column1]],0)</f>
        <v xml:space="preserve"> Subrasa= ;Anul naşterii=2009 ;Sexul=armasar monta publica ;Locaţia de bază=H Jegalia ;</v>
      </c>
      <c r="W83" s="335">
        <f>IF($B83&lt;&gt;"FN",Table6[[#This Row],[Anul nașterii:]],0)</f>
        <v>2009</v>
      </c>
      <c r="X83" s="336" t="str">
        <f>IF($B83&lt;&gt;"FN",Table6[[#This Row],[sex:]],0)</f>
        <v>Armăsar de Montă Publică</v>
      </c>
      <c r="Y83" s="336" t="str">
        <f>IF($B83&lt;&gt;"FN",Table6[[#This Row],[dangale / microcip]],0)</f>
        <v>Rs / 2 J / 642019820012389</v>
      </c>
      <c r="Z83" s="337" t="str">
        <f>IF($B83&lt;&gt;"FN",Table6[[#This Row],[Locaţia de bază- depozit de armăsari (D) sau Herghelia (H)]],0)</f>
        <v>Herghelia Izvin</v>
      </c>
      <c r="AA83">
        <f>Table6[[#This Row],[Nr. crt.]]</f>
        <v>76</v>
      </c>
      <c r="AB83">
        <f>Table6[[#This Row],[Nr. de inventar MFP]]</f>
        <v>159167</v>
      </c>
      <c r="AC83">
        <f>Table6[[#This Row],[Nr. de inventar RNP]]</f>
        <v>6186</v>
      </c>
      <c r="AD83" t="str">
        <f>Table6[[#This Row],[Cod de clasificare OMFP nr. 1718/2013]]</f>
        <v>8.23.03</v>
      </c>
    </row>
    <row r="84" spans="1:30" ht="76.5" x14ac:dyDescent="0.25">
      <c r="A84" s="321">
        <f>Table6[[#This Row],[Nr. crt.]]</f>
        <v>77</v>
      </c>
      <c r="B84" s="322">
        <f>Table6[[#This Row],[Nr. de inventar MFP]]</f>
        <v>151767</v>
      </c>
      <c r="C84" s="323">
        <f>IF($B84&lt;&gt;"FN",Table6[[#This Row],[Nr. de inventar RNP]],0)</f>
        <v>5282</v>
      </c>
      <c r="D84" s="322" t="str">
        <f>IF($B84&lt;&gt;"FN",Table6[[#This Row],[Cod de clasificare OMFP nr. 1718/2013]],0)</f>
        <v>8.23.08</v>
      </c>
      <c r="E84" s="324" t="str">
        <f>IF($B84&lt;&gt;"FN",Table6[[#This Row],[Denumirea ]],0)</f>
        <v>NONIUS 34-20</v>
      </c>
      <c r="F84" s="322" t="str">
        <f>IF($B84&lt;&gt;"FN",Table6[[#This Row],[Județul]],0)</f>
        <v>TM</v>
      </c>
      <c r="G84" s="322">
        <f>IF($B84&lt;&gt;"FN",Table6[[#This Row],[Anul dobândirii ]],0)</f>
        <v>2004</v>
      </c>
      <c r="H84" s="325">
        <f>IF($B84&lt;&gt;"FN",Table6[[#This Row],[Valoare de inventar]],0)</f>
        <v>8000</v>
      </c>
      <c r="I84" s="151" t="str">
        <f>IF($B84&lt;&gt;"FN",Table6[[#This Row],[Nr Inventar MMAP]],0)</f>
        <v>151767.</v>
      </c>
      <c r="J84" s="152" t="str">
        <f>IF($B84&lt;&gt;"FN",Table6[[#This Row],[Denumire MMAP]],0)</f>
        <v>NONIUS 34- 20</v>
      </c>
      <c r="K84" s="153">
        <f>IF($B84&lt;&gt;"FN",Table6[[#This Row],[Valore MMAP]],0)</f>
        <v>8000</v>
      </c>
      <c r="L84" s="154">
        <f>IF($B84&lt;&gt;"FN",Table6[[#This Row],[diferenta valorica]],0)</f>
        <v>0</v>
      </c>
      <c r="M84" s="155">
        <f>IF($B84&lt;&gt;"FN",Table6[[#This Row],[Număr inventar ]],0)</f>
        <v>151767</v>
      </c>
      <c r="N84" s="156" t="str">
        <f>IF($B84&lt;&gt;"FN",Table6[[#This Row],[COD_DE_CLASIFICARE]],0)</f>
        <v>8.23.08</v>
      </c>
      <c r="O84" s="157" t="str">
        <f>IF($B84&lt;&gt;"FN",Table6[[#This Row],[Denumire IC]],0)</f>
        <v>NONIUS 34-20</v>
      </c>
      <c r="P84" s="157" t="str">
        <f>IF($B84&lt;&gt;"FN",Table6[[#This Row],[ADRESA]],0)</f>
        <v>Tara: România; Judet: CĂLĂRAŞI; -;   -; Nr: 0; 0</v>
      </c>
      <c r="Q84" s="156">
        <f>IF($B84&lt;&gt;"FN",Table6[[#This Row],[ANUL_DOBANDIRII]],0)</f>
        <v>2004</v>
      </c>
      <c r="R84" s="158">
        <f>IF($B84&lt;&gt;"FN",Table6[[#This Row],[Valore IC]],0)</f>
        <v>8000</v>
      </c>
      <c r="S84" s="156" t="str">
        <f>IF($B84&lt;&gt;"FN",Table6[[#This Row],[BAZA_LEGALA]],0)</f>
        <v>OMAPAM 171/2006;; HG 598/ 14-APR-13:598/14-APR-13;OUG.1 din 04/01/2017;OUG.68 din 06/11/2019</v>
      </c>
      <c r="T84" s="156" t="str">
        <f>IF($B84&lt;&gt;"FN",Table6[[#This Row],[SITUATIE_JURIDICA]],0)</f>
        <v>in administrare</v>
      </c>
      <c r="U84" s="156" t="str">
        <f>IF($B84&lt;&gt;"FN",Table6[[#This Row],[BUN]],0)</f>
        <v>imobil</v>
      </c>
      <c r="V84" s="269" t="str">
        <f>IF($B84&lt;&gt;"FN",Table6[[#This Row],[Column1]],0)</f>
        <v>Subrasa= ;Anul naşterii= ;Sexul= ;Locaţia de bază= ;</v>
      </c>
      <c r="W84" s="323">
        <f>IF($B84&lt;&gt;"FN",Table6[[#This Row],[Anul nașterii:]],0)</f>
        <v>2000</v>
      </c>
      <c r="X84" s="326" t="str">
        <f>IF($B84&lt;&gt;"FN",Table6[[#This Row],[sex:]],0)</f>
        <v>Armăsar de Montă Publică</v>
      </c>
      <c r="Y84" s="326" t="str">
        <f>IF($B84&lt;&gt;"FN",Table6[[#This Row],[dangale / microcip]],0)</f>
        <v>N 34/20 I / 00065EA7C</v>
      </c>
      <c r="Z84" s="327" t="str">
        <f>IF($B84&lt;&gt;"FN",Table6[[#This Row],[Locaţia de bază- depozit de armăsari (D) sau Herghelia (H)]],0)</f>
        <v>Herghelia Izvin</v>
      </c>
      <c r="AA84">
        <f>Table6[[#This Row],[Nr. crt.]]</f>
        <v>77</v>
      </c>
      <c r="AB84">
        <f>Table6[[#This Row],[Nr. de inventar MFP]]</f>
        <v>151767</v>
      </c>
      <c r="AC84">
        <f>Table6[[#This Row],[Nr. de inventar RNP]]</f>
        <v>5282</v>
      </c>
      <c r="AD84" t="str">
        <f>Table6[[#This Row],[Cod de clasificare OMFP nr. 1718/2013]]</f>
        <v>8.23.08</v>
      </c>
    </row>
    <row r="85" spans="1:30" ht="15.75" thickBot="1" x14ac:dyDescent="0.3">
      <c r="A85" s="330">
        <f>Table6[[#This Row],[Nr. crt.]]</f>
        <v>78</v>
      </c>
      <c r="B85" s="331" t="str">
        <f>Table6[[#This Row],[Nr. de inventar MFP]]</f>
        <v>FN</v>
      </c>
      <c r="C85" s="332">
        <f>IF($B85&lt;&gt;"FN",Table6[[#This Row],[Nr. de inventar RNP]],0)</f>
        <v>0</v>
      </c>
      <c r="D85" s="331">
        <f>IF($B85&lt;&gt;"FN",Table6[[#This Row],[Cod de clasificare OMFP nr. 1718/2013]],0)</f>
        <v>0</v>
      </c>
      <c r="E85" s="333">
        <f>IF($B85&lt;&gt;"FN",Table6[[#This Row],[Denumirea ]],0)</f>
        <v>0</v>
      </c>
      <c r="F85" s="331">
        <f>IF($B85&lt;&gt;"FN",Table6[[#This Row],[Județul]],0)</f>
        <v>0</v>
      </c>
      <c r="G85" s="331">
        <f>IF($B85&lt;&gt;"FN",Table6[[#This Row],[Anul dobândirii ]],0)</f>
        <v>0</v>
      </c>
      <c r="H85" s="334">
        <f>IF($B85&lt;&gt;"FN",Table6[[#This Row],[Valoare de inventar]],0)</f>
        <v>0</v>
      </c>
      <c r="I85" s="160">
        <f>IF($B85&lt;&gt;"FN",Table6[[#This Row],[Nr Inventar MMAP]],0)</f>
        <v>0</v>
      </c>
      <c r="J85" s="161">
        <f>IF($B85&lt;&gt;"FN",Table6[[#This Row],[Denumire MMAP]],0)</f>
        <v>0</v>
      </c>
      <c r="K85" s="162">
        <f>IF($B85&lt;&gt;"FN",Table6[[#This Row],[Valore MMAP]],0)</f>
        <v>0</v>
      </c>
      <c r="L85" s="163">
        <f>IF($B85&lt;&gt;"FN",Table6[[#This Row],[diferenta valorica]],0)</f>
        <v>0</v>
      </c>
      <c r="M85" s="164">
        <f>IF($B85&lt;&gt;"FN",Table6[[#This Row],[Număr inventar ]],0)</f>
        <v>0</v>
      </c>
      <c r="N85" s="165">
        <f>IF($B85&lt;&gt;"FN",Table6[[#This Row],[COD_DE_CLASIFICARE]],0)</f>
        <v>0</v>
      </c>
      <c r="O85" s="166">
        <f>IF($B85&lt;&gt;"FN",Table6[[#This Row],[Denumire IC]],0)</f>
        <v>0</v>
      </c>
      <c r="P85" s="166">
        <f>IF($B85&lt;&gt;"FN",Table6[[#This Row],[ADRESA]],0)</f>
        <v>0</v>
      </c>
      <c r="Q85" s="165">
        <f>IF($B85&lt;&gt;"FN",Table6[[#This Row],[ANUL_DOBANDIRII]],0)</f>
        <v>0</v>
      </c>
      <c r="R85" s="167">
        <f>IF($B85&lt;&gt;"FN",Table6[[#This Row],[Valore IC]],0)</f>
        <v>0</v>
      </c>
      <c r="S85" s="165">
        <f>IF($B85&lt;&gt;"FN",Table6[[#This Row],[BAZA_LEGALA]],0)</f>
        <v>0</v>
      </c>
      <c r="T85" s="165">
        <f>IF($B85&lt;&gt;"FN",Table6[[#This Row],[SITUATIE_JURIDICA]],0)</f>
        <v>0</v>
      </c>
      <c r="U85" s="165">
        <f>IF($B85&lt;&gt;"FN",Table6[[#This Row],[BUN]],0)</f>
        <v>0</v>
      </c>
      <c r="V85" s="165">
        <f>IF($B85&lt;&gt;"FN",Table6[[#This Row],[Column1]],0)</f>
        <v>0</v>
      </c>
      <c r="W85" s="335">
        <f>IF($B85&lt;&gt;"FN",Table6[[#This Row],[Anul nașterii:]],0)</f>
        <v>0</v>
      </c>
      <c r="X85" s="336">
        <f>IF($B85&lt;&gt;"FN",Table6[[#This Row],[sex:]],0)</f>
        <v>0</v>
      </c>
      <c r="Y85" s="336">
        <f>IF($B85&lt;&gt;"FN",Table6[[#This Row],[dangale / microcip]],0)</f>
        <v>0</v>
      </c>
      <c r="Z85" s="337">
        <f>IF($B85&lt;&gt;"FN",Table6[[#This Row],[Locaţia de bază- depozit de armăsari (D) sau Herghelia (H)]],0)</f>
        <v>0</v>
      </c>
      <c r="AA85">
        <f>Table6[[#This Row],[Nr. crt.]]</f>
        <v>78</v>
      </c>
      <c r="AB85" t="str">
        <f>Table6[[#This Row],[Nr. de inventar MFP]]</f>
        <v>FN</v>
      </c>
      <c r="AC85">
        <f>Table6[[#This Row],[Nr. de inventar RNP]]</f>
        <v>302</v>
      </c>
      <c r="AD85" t="str">
        <f>Table6[[#This Row],[Cod de clasificare OMFP nr. 1718/2013]]</f>
        <v>8.23.03</v>
      </c>
    </row>
    <row r="86" spans="1:30" x14ac:dyDescent="0.25">
      <c r="A86" s="321">
        <f>Table6[[#This Row],[Nr. crt.]]</f>
        <v>79</v>
      </c>
      <c r="B86" s="322" t="str">
        <f>Table6[[#This Row],[Nr. de inventar MFP]]</f>
        <v>FN</v>
      </c>
      <c r="C86" s="323">
        <f>IF($B86&lt;&gt;"FN",Table6[[#This Row],[Nr. de inventar RNP]],0)</f>
        <v>0</v>
      </c>
      <c r="D86" s="322">
        <f>IF($B86&lt;&gt;"FN",Table6[[#This Row],[Cod de clasificare OMFP nr. 1718/2013]],0)</f>
        <v>0</v>
      </c>
      <c r="E86" s="324">
        <f>IF($B86&lt;&gt;"FN",Table6[[#This Row],[Denumirea ]],0)</f>
        <v>0</v>
      </c>
      <c r="F86" s="322">
        <f>IF($B86&lt;&gt;"FN",Table6[[#This Row],[Județul]],0)</f>
        <v>0</v>
      </c>
      <c r="G86" s="322">
        <f>IF($B86&lt;&gt;"FN",Table6[[#This Row],[Anul dobândirii ]],0)</f>
        <v>0</v>
      </c>
      <c r="H86" s="325">
        <f>IF($B86&lt;&gt;"FN",Table6[[#This Row],[Valoare de inventar]],0)</f>
        <v>0</v>
      </c>
      <c r="I86" s="151">
        <f>IF($B86&lt;&gt;"FN",Table6[[#This Row],[Nr Inventar MMAP]],0)</f>
        <v>0</v>
      </c>
      <c r="J86" s="152">
        <f>IF($B86&lt;&gt;"FN",Table6[[#This Row],[Denumire MMAP]],0)</f>
        <v>0</v>
      </c>
      <c r="K86" s="153">
        <f>IF($B86&lt;&gt;"FN",Table6[[#This Row],[Valore MMAP]],0)</f>
        <v>0</v>
      </c>
      <c r="L86" s="154">
        <f>IF($B86&lt;&gt;"FN",Table6[[#This Row],[diferenta valorica]],0)</f>
        <v>0</v>
      </c>
      <c r="M86" s="155">
        <f>IF($B86&lt;&gt;"FN",Table6[[#This Row],[Număr inventar ]],0)</f>
        <v>0</v>
      </c>
      <c r="N86" s="156">
        <f>IF($B86&lt;&gt;"FN",Table6[[#This Row],[COD_DE_CLASIFICARE]],0)</f>
        <v>0</v>
      </c>
      <c r="O86" s="157">
        <f>IF($B86&lt;&gt;"FN",Table6[[#This Row],[Denumire IC]],0)</f>
        <v>0</v>
      </c>
      <c r="P86" s="157">
        <f>IF($B86&lt;&gt;"FN",Table6[[#This Row],[ADRESA]],0)</f>
        <v>0</v>
      </c>
      <c r="Q86" s="156">
        <f>IF($B86&lt;&gt;"FN",Table6[[#This Row],[ANUL_DOBANDIRII]],0)</f>
        <v>0</v>
      </c>
      <c r="R86" s="158">
        <f>IF($B86&lt;&gt;"FN",Table6[[#This Row],[Valore IC]],0)</f>
        <v>0</v>
      </c>
      <c r="S86" s="156">
        <f>IF($B86&lt;&gt;"FN",Table6[[#This Row],[BAZA_LEGALA]],0)</f>
        <v>0</v>
      </c>
      <c r="T86" s="156">
        <f>IF($B86&lt;&gt;"FN",Table6[[#This Row],[SITUATIE_JURIDICA]],0)</f>
        <v>0</v>
      </c>
      <c r="U86" s="156">
        <f>IF($B86&lt;&gt;"FN",Table6[[#This Row],[BUN]],0)</f>
        <v>0</v>
      </c>
      <c r="V86" s="269">
        <f>IF($B86&lt;&gt;"FN",Table6[[#This Row],[Column1]],0)</f>
        <v>0</v>
      </c>
      <c r="W86" s="323">
        <f>IF($B86&lt;&gt;"FN",Table6[[#This Row],[Anul nașterii:]],0)</f>
        <v>0</v>
      </c>
      <c r="X86" s="326">
        <f>IF($B86&lt;&gt;"FN",Table6[[#This Row],[sex:]],0)</f>
        <v>0</v>
      </c>
      <c r="Y86" s="326">
        <f>IF($B86&lt;&gt;"FN",Table6[[#This Row],[dangale / microcip]],0)</f>
        <v>0</v>
      </c>
      <c r="Z86" s="327">
        <f>IF($B86&lt;&gt;"FN",Table6[[#This Row],[Locaţia de bază- depozit de armăsari (D) sau Herghelia (H)]],0)</f>
        <v>0</v>
      </c>
      <c r="AA86">
        <f>Table6[[#This Row],[Nr. crt.]]</f>
        <v>79</v>
      </c>
      <c r="AB86" t="str">
        <f>Table6[[#This Row],[Nr. de inventar MFP]]</f>
        <v>FN</v>
      </c>
      <c r="AC86">
        <f>Table6[[#This Row],[Nr. de inventar RNP]]</f>
        <v>500939</v>
      </c>
      <c r="AD86" t="str">
        <f>Table6[[#This Row],[Cod de clasificare OMFP nr. 1718/2013]]</f>
        <v>8.23.11</v>
      </c>
    </row>
    <row r="87" spans="1:30" ht="51.75" thickBot="1" x14ac:dyDescent="0.3">
      <c r="A87" s="330">
        <f>Table6[[#This Row],[Nr. crt.]]</f>
        <v>80</v>
      </c>
      <c r="B87" s="331">
        <f>Table6[[#This Row],[Nr. de inventar MFP]]</f>
        <v>148160</v>
      </c>
      <c r="C87" s="332">
        <f>IF($B87&lt;&gt;"FN",Table6[[#This Row],[Nr. de inventar RNP]],0)</f>
        <v>500577</v>
      </c>
      <c r="D87" s="331" t="str">
        <f>IF($B87&lt;&gt;"FN",Table6[[#This Row],[Cod de clasificare OMFP nr. 1718/2013]],0)</f>
        <v>8.23.12</v>
      </c>
      <c r="E87" s="333" t="str">
        <f>IF($B87&lt;&gt;"FN",Table6[[#This Row],[Denumirea ]],0)</f>
        <v>CAL SIGLAVY BAGDADY XV-58</v>
      </c>
      <c r="F87" s="331" t="str">
        <f>IF($B87&lt;&gt;"FN",Table6[[#This Row],[Județul]],0)</f>
        <v>SV</v>
      </c>
      <c r="G87" s="331">
        <f>IF($B87&lt;&gt;"FN",Table6[[#This Row],[Anul dobândirii ]],0)</f>
        <v>2003</v>
      </c>
      <c r="H87" s="334">
        <f>IF($B87&lt;&gt;"FN",Table6[[#This Row],[Valoare de inventar]],0)</f>
        <v>6840</v>
      </c>
      <c r="I87" s="160" t="str">
        <f>IF($B87&lt;&gt;"FN",Table6[[#This Row],[Nr Inventar MMAP]],0)</f>
        <v>148160.</v>
      </c>
      <c r="J87" s="161" t="str">
        <f>IF($B87&lt;&gt;"FN",Table6[[#This Row],[Denumire MMAP]],0)</f>
        <v>CAL SIGLAVY BAGDADY XV-58</v>
      </c>
      <c r="K87" s="162">
        <f>IF($B87&lt;&gt;"FN",Table6[[#This Row],[Valore MMAP]],0)</f>
        <v>6840</v>
      </c>
      <c r="L87" s="163">
        <f>IF($B87&lt;&gt;"FN",Table6[[#This Row],[diferenta valorica]],0)</f>
        <v>0</v>
      </c>
      <c r="M87" s="164">
        <f>IF($B87&lt;&gt;"FN",Table6[[#This Row],[Număr inventar ]],0)</f>
        <v>148160</v>
      </c>
      <c r="N87" s="165" t="str">
        <f>IF($B87&lt;&gt;"FN",Table6[[#This Row],[COD_DE_CLASIFICARE]],0)</f>
        <v>8.23.12</v>
      </c>
      <c r="O87" s="166" t="str">
        <f>IF($B87&lt;&gt;"FN",Table6[[#This Row],[Denumire IC]],0)</f>
        <v>CAL SIGLAVY BAGDADY XV-58</v>
      </c>
      <c r="P87" s="166" t="str">
        <f>IF($B87&lt;&gt;"FN",Table6[[#This Row],[ADRESA]],0)</f>
        <v>Tara: România; Judet: SUCEAVA;Com Marginea;   -; Nr: -;</v>
      </c>
      <c r="Q87" s="165">
        <f>IF($B87&lt;&gt;"FN",Table6[[#This Row],[ANUL_DOBANDIRII]],0)</f>
        <v>2003</v>
      </c>
      <c r="R87" s="167">
        <f>IF($B87&lt;&gt;"FN",Table6[[#This Row],[Valore IC]],0)</f>
        <v>6840</v>
      </c>
      <c r="S87" s="165" t="str">
        <f>IF($B87&lt;&gt;"FN",Table6[[#This Row],[BAZA_LEGALA]],0)</f>
        <v>OMA 173/2003
;;OUG.1 din 04/01/2017;OUG.68 din 06/11/2019</v>
      </c>
      <c r="T87" s="165" t="str">
        <f>IF($B87&lt;&gt;"FN",Table6[[#This Row],[SITUATIE_JURIDICA]],0)</f>
        <v>in administrare</v>
      </c>
      <c r="U87" s="165" t="str">
        <f>IF($B87&lt;&gt;"FN",Table6[[#This Row],[BUN]],0)</f>
        <v>mobil</v>
      </c>
      <c r="V87" s="165" t="str">
        <f>IF($B87&lt;&gt;"FN",Table6[[#This Row],[Column1]],0)</f>
        <v>CAL</v>
      </c>
      <c r="W87" s="335">
        <f>IF($B87&lt;&gt;"FN",Table6[[#This Row],[Anul nașterii:]],0)</f>
        <v>2000</v>
      </c>
      <c r="X87" s="336" t="str">
        <f>IF($B87&lt;&gt;"FN",Table6[[#This Row],[sex:]],0)</f>
        <v>Iapă Mamă</v>
      </c>
      <c r="Y87" s="336" t="str">
        <f>IF($B87&lt;&gt;"FN",Table6[[#This Row],[dangale / microcip]],0)</f>
        <v>SB 15 / 58 R / 642019820439631</v>
      </c>
      <c r="Z87" s="337" t="str">
        <f>IF($B87&lt;&gt;"FN",Table6[[#This Row],[Locaţia de bază- depozit de armăsari (D) sau Herghelia (H)]],0)</f>
        <v>Herghelia Rădăuți</v>
      </c>
      <c r="AA87">
        <f>Table6[[#This Row],[Nr. crt.]]</f>
        <v>80</v>
      </c>
      <c r="AB87">
        <f>Table6[[#This Row],[Nr. de inventar MFP]]</f>
        <v>148160</v>
      </c>
      <c r="AC87">
        <f>Table6[[#This Row],[Nr. de inventar RNP]]</f>
        <v>500577</v>
      </c>
      <c r="AD87" t="str">
        <f>Table6[[#This Row],[Cod de clasificare OMFP nr. 1718/2013]]</f>
        <v>8.23.12</v>
      </c>
    </row>
    <row r="88" spans="1:30" ht="51" x14ac:dyDescent="0.25">
      <c r="A88" s="321">
        <f>Table6[[#This Row],[Nr. crt.]]</f>
        <v>81</v>
      </c>
      <c r="B88" s="322">
        <f>Table6[[#This Row],[Nr. de inventar MFP]]</f>
        <v>157449</v>
      </c>
      <c r="C88" s="323">
        <f>IF($B88&lt;&gt;"FN",Table6[[#This Row],[Nr. de inventar RNP]],0)</f>
        <v>500652</v>
      </c>
      <c r="D88" s="322" t="str">
        <f>IF($B88&lt;&gt;"FN",Table6[[#This Row],[Cod de clasificare OMFP nr. 1718/2013]],0)</f>
        <v>8.23.12</v>
      </c>
      <c r="E88" s="324" t="str">
        <f>IF($B88&lt;&gt;"FN",Table6[[#This Row],[Denumirea ]],0)</f>
        <v>SHAGYA LXII-7/S 62-7 R</v>
      </c>
      <c r="F88" s="322" t="str">
        <f>IF($B88&lt;&gt;"FN",Table6[[#This Row],[Județul]],0)</f>
        <v>SV</v>
      </c>
      <c r="G88" s="322">
        <f>IF($B88&lt;&gt;"FN",Table6[[#This Row],[Anul dobândirii ]],0)</f>
        <v>2004</v>
      </c>
      <c r="H88" s="325">
        <f>IF($B88&lt;&gt;"FN",Table6[[#This Row],[Valoare de inventar]],0)</f>
        <v>7600</v>
      </c>
      <c r="I88" s="151" t="str">
        <f>IF($B88&lt;&gt;"FN",Table6[[#This Row],[Nr Inventar MMAP]],0)</f>
        <v>157449.</v>
      </c>
      <c r="J88" s="152" t="str">
        <f>IF($B88&lt;&gt;"FN",Table6[[#This Row],[Denumire MMAP]],0)</f>
        <v>SHAGYA LXII-7/S 62-7 R</v>
      </c>
      <c r="K88" s="153">
        <f>IF($B88&lt;&gt;"FN",Table6[[#This Row],[Valore MMAP]],0)</f>
        <v>7600</v>
      </c>
      <c r="L88" s="154">
        <f>IF($B88&lt;&gt;"FN",Table6[[#This Row],[diferenta valorica]],0)</f>
        <v>0</v>
      </c>
      <c r="M88" s="155">
        <f>IF($B88&lt;&gt;"FN",Table6[[#This Row],[Număr inventar ]],0)</f>
        <v>157449</v>
      </c>
      <c r="N88" s="156" t="str">
        <f>IF($B88&lt;&gt;"FN",Table6[[#This Row],[COD_DE_CLASIFICARE]],0)</f>
        <v>8.23.12</v>
      </c>
      <c r="O88" s="157" t="str">
        <f>IF($B88&lt;&gt;"FN",Table6[[#This Row],[Denumire IC]],0)</f>
        <v xml:space="preserve"> SHAGYA LXII-7/S 62-7 R</v>
      </c>
      <c r="P88" s="157" t="str">
        <f>IF($B88&lt;&gt;"FN",Table6[[#This Row],[ADRESA]],0)</f>
        <v>Tara: România; Judet: SUCEAVA; -;   -; Nr: -;</v>
      </c>
      <c r="Q88" s="156">
        <f>IF($B88&lt;&gt;"FN",Table6[[#This Row],[ANUL_DOBANDIRII]],0)</f>
        <v>2004</v>
      </c>
      <c r="R88" s="158">
        <f>IF($B88&lt;&gt;"FN",Table6[[#This Row],[Valore IC]],0)</f>
        <v>7600</v>
      </c>
      <c r="S88" s="156" t="str">
        <f>IF($B88&lt;&gt;"FN",Table6[[#This Row],[BAZA_LEGALA]],0)</f>
        <v xml:space="preserve"> Hg 127/03.04.2012;OUG.1 din 04/01/2017;OUG.68 din 06/11/2019</v>
      </c>
      <c r="T88" s="156" t="str">
        <f>IF($B88&lt;&gt;"FN",Table6[[#This Row],[SITUATIE_JURIDICA]],0)</f>
        <v>in administrare</v>
      </c>
      <c r="U88" s="156" t="str">
        <f>IF($B88&lt;&gt;"FN",Table6[[#This Row],[BUN]],0)</f>
        <v>mobil</v>
      </c>
      <c r="V88" s="269" t="str">
        <f>IF($B88&lt;&gt;"FN",Table6[[#This Row],[Column1]],0)</f>
        <v>Sex:I.M.; anul nasterii:2000; locatia de baza:H Radauti</v>
      </c>
      <c r="W88" s="323">
        <f>IF($B88&lt;&gt;"FN",Table6[[#This Row],[Anul nașterii:]],0)</f>
        <v>2000</v>
      </c>
      <c r="X88" s="326" t="str">
        <f>IF($B88&lt;&gt;"FN",Table6[[#This Row],[sex:]],0)</f>
        <v>Iapă Mamă</v>
      </c>
      <c r="Y88" s="326" t="str">
        <f>IF($B88&lt;&gt;"FN",Table6[[#This Row],[dangale / microcip]],0)</f>
        <v>S 62 / 7 R / 00065D756B</v>
      </c>
      <c r="Z88" s="327" t="str">
        <f>IF($B88&lt;&gt;"FN",Table6[[#This Row],[Locaţia de bază- depozit de armăsari (D) sau Herghelia (H)]],0)</f>
        <v>Herghelia Rădăuți</v>
      </c>
      <c r="AA88">
        <f>Table6[[#This Row],[Nr. crt.]]</f>
        <v>81</v>
      </c>
      <c r="AB88">
        <f>Table6[[#This Row],[Nr. de inventar MFP]]</f>
        <v>157449</v>
      </c>
      <c r="AC88">
        <f>Table6[[#This Row],[Nr. de inventar RNP]]</f>
        <v>500652</v>
      </c>
      <c r="AD88" t="str">
        <f>Table6[[#This Row],[Cod de clasificare OMFP nr. 1718/2013]]</f>
        <v>8.23.12</v>
      </c>
    </row>
    <row r="89" spans="1:30" ht="51.75" thickBot="1" x14ac:dyDescent="0.3">
      <c r="A89" s="330">
        <f>Table6[[#This Row],[Nr. crt.]]</f>
        <v>82</v>
      </c>
      <c r="B89" s="331">
        <f>Table6[[#This Row],[Nr. de inventar MFP]]</f>
        <v>157447</v>
      </c>
      <c r="C89" s="332">
        <f>IF($B89&lt;&gt;"FN",Table6[[#This Row],[Nr. de inventar RNP]],0)</f>
        <v>500649</v>
      </c>
      <c r="D89" s="331" t="str">
        <f>IF($B89&lt;&gt;"FN",Table6[[#This Row],[Cod de clasificare OMFP nr. 1718/2013]],0)</f>
        <v>8.23.12</v>
      </c>
      <c r="E89" s="333" t="str">
        <f>IF($B89&lt;&gt;"FN",Table6[[#This Row],[Denumirea ]],0)</f>
        <v>EL SBAA XII-38/ES 12-38 R</v>
      </c>
      <c r="F89" s="331" t="str">
        <f>IF($B89&lt;&gt;"FN",Table6[[#This Row],[Județul]],0)</f>
        <v>SV</v>
      </c>
      <c r="G89" s="331">
        <f>IF($B89&lt;&gt;"FN",Table6[[#This Row],[Anul dobândirii ]],0)</f>
        <v>2004</v>
      </c>
      <c r="H89" s="334">
        <f>IF($B89&lt;&gt;"FN",Table6[[#This Row],[Valoare de inventar]],0)</f>
        <v>7600</v>
      </c>
      <c r="I89" s="160" t="str">
        <f>IF($B89&lt;&gt;"FN",Table6[[#This Row],[Nr Inventar MMAP]],0)</f>
        <v>157447.</v>
      </c>
      <c r="J89" s="161" t="str">
        <f>IF($B89&lt;&gt;"FN",Table6[[#This Row],[Denumire MMAP]],0)</f>
        <v>EL SBAA XII-38/ES 12-38 R</v>
      </c>
      <c r="K89" s="162">
        <f>IF($B89&lt;&gt;"FN",Table6[[#This Row],[Valore MMAP]],0)</f>
        <v>7600</v>
      </c>
      <c r="L89" s="163">
        <f>IF($B89&lt;&gt;"FN",Table6[[#This Row],[diferenta valorica]],0)</f>
        <v>0</v>
      </c>
      <c r="M89" s="164">
        <f>IF($B89&lt;&gt;"FN",Table6[[#This Row],[Număr inventar ]],0)</f>
        <v>157447</v>
      </c>
      <c r="N89" s="165" t="str">
        <f>IF($B89&lt;&gt;"FN",Table6[[#This Row],[COD_DE_CLASIFICARE]],0)</f>
        <v>8.23.12</v>
      </c>
      <c r="O89" s="166" t="str">
        <f>IF($B89&lt;&gt;"FN",Table6[[#This Row],[Denumire IC]],0)</f>
        <v xml:space="preserve"> EL SBAA XII-38/ES 12-38 R</v>
      </c>
      <c r="P89" s="166" t="str">
        <f>IF($B89&lt;&gt;"FN",Table6[[#This Row],[ADRESA]],0)</f>
        <v>Tara: România; Judet: SUCEAVA; -;   -; Nr: -;</v>
      </c>
      <c r="Q89" s="165">
        <f>IF($B89&lt;&gt;"FN",Table6[[#This Row],[ANUL_DOBANDIRII]],0)</f>
        <v>2004</v>
      </c>
      <c r="R89" s="167">
        <f>IF($B89&lt;&gt;"FN",Table6[[#This Row],[Valore IC]],0)</f>
        <v>7600</v>
      </c>
      <c r="S89" s="165" t="str">
        <f>IF($B89&lt;&gt;"FN",Table6[[#This Row],[BAZA_LEGALA]],0)</f>
        <v xml:space="preserve"> Hg 127/03.04.2012;OUG.1 din 04/01/2017;OUG.68 din 06/11/2019</v>
      </c>
      <c r="T89" s="165" t="str">
        <f>IF($B89&lt;&gt;"FN",Table6[[#This Row],[SITUATIE_JURIDICA]],0)</f>
        <v>in administrare</v>
      </c>
      <c r="U89" s="165" t="str">
        <f>IF($B89&lt;&gt;"FN",Table6[[#This Row],[BUN]],0)</f>
        <v>mobil</v>
      </c>
      <c r="V89" s="165" t="str">
        <f>IF($B89&lt;&gt;"FN",Table6[[#This Row],[Column1]],0)</f>
        <v>Sex:I.M.; anul nasterii:2000; locatia de baza:H Radauti</v>
      </c>
      <c r="W89" s="335">
        <f>IF($B89&lt;&gt;"FN",Table6[[#This Row],[Anul nașterii:]],0)</f>
        <v>2000</v>
      </c>
      <c r="X89" s="336" t="str">
        <f>IF($B89&lt;&gt;"FN",Table6[[#This Row],[sex:]],0)</f>
        <v>Iapă Mamă</v>
      </c>
      <c r="Y89" s="336" t="str">
        <f>IF($B89&lt;&gt;"FN",Table6[[#This Row],[dangale / microcip]],0)</f>
        <v>ES 12 / 38 R / 00065DD8B1</v>
      </c>
      <c r="Z89" s="337" t="str">
        <f>IF($B89&lt;&gt;"FN",Table6[[#This Row],[Locaţia de bază- depozit de armăsari (D) sau Herghelia (H)]],0)</f>
        <v>Herghelia Rădăuți</v>
      </c>
      <c r="AA89">
        <f>Table6[[#This Row],[Nr. crt.]]</f>
        <v>82</v>
      </c>
      <c r="AB89">
        <f>Table6[[#This Row],[Nr. de inventar MFP]]</f>
        <v>157447</v>
      </c>
      <c r="AC89">
        <f>Table6[[#This Row],[Nr. de inventar RNP]]</f>
        <v>500649</v>
      </c>
      <c r="AD89" t="str">
        <f>Table6[[#This Row],[Cod de clasificare OMFP nr. 1718/2013]]</f>
        <v>8.23.12</v>
      </c>
    </row>
    <row r="90" spans="1:30" ht="51" x14ac:dyDescent="0.25">
      <c r="A90" s="321">
        <f>Table6[[#This Row],[Nr. crt.]]</f>
        <v>83</v>
      </c>
      <c r="B90" s="322">
        <f>Table6[[#This Row],[Nr. de inventar MFP]]</f>
        <v>159209</v>
      </c>
      <c r="C90" s="323">
        <f>IF($B90&lt;&gt;"FN",Table6[[#This Row],[Nr. de inventar RNP]],0)</f>
        <v>500922</v>
      </c>
      <c r="D90" s="322" t="str">
        <f>IF($B90&lt;&gt;"FN",Table6[[#This Row],[Cod de clasificare OMFP nr. 1718/2013]],0)</f>
        <v>8.23.12</v>
      </c>
      <c r="E90" s="324" t="str">
        <f>IF($B90&lt;&gt;"FN",Table6[[#This Row],[Denumirea ]],0)</f>
        <v>Siglavy Bagdady XVII-24 (SB 17/24 R)</v>
      </c>
      <c r="F90" s="322" t="str">
        <f>IF($B90&lt;&gt;"FN",Table6[[#This Row],[Județul]],0)</f>
        <v>SV</v>
      </c>
      <c r="G90" s="322">
        <f>IF($B90&lt;&gt;"FN",Table6[[#This Row],[Anul dobândirii ]],0)</f>
        <v>2012</v>
      </c>
      <c r="H90" s="325">
        <f>IF($B90&lt;&gt;"FN",Table6[[#This Row],[Valoare de inventar]],0)</f>
        <v>9400</v>
      </c>
      <c r="I90" s="151" t="str">
        <f>IF($B90&lt;&gt;"FN",Table6[[#This Row],[Nr Inventar MMAP]],0)</f>
        <v>159209.</v>
      </c>
      <c r="J90" s="152" t="str">
        <f>IF($B90&lt;&gt;"FN",Table6[[#This Row],[Denumire MMAP]],0)</f>
        <v>Siglavy Bagdad y XVII- 24 (SB 17/24 R)</v>
      </c>
      <c r="K90" s="153">
        <f>IF($B90&lt;&gt;"FN",Table6[[#This Row],[Valore MMAP]],0)</f>
        <v>9400</v>
      </c>
      <c r="L90" s="154">
        <f>IF($B90&lt;&gt;"FN",Table6[[#This Row],[diferenta valorica]],0)</f>
        <v>0</v>
      </c>
      <c r="M90" s="155">
        <f>IF($B90&lt;&gt;"FN",Table6[[#This Row],[Număr inventar ]],0)</f>
        <v>159209</v>
      </c>
      <c r="N90" s="156" t="str">
        <f>IF($B90&lt;&gt;"FN",Table6[[#This Row],[COD_DE_CLASIFICARE]],0)</f>
        <v>8.23.12</v>
      </c>
      <c r="O90" s="157" t="str">
        <f>IF($B90&lt;&gt;"FN",Table6[[#This Row],[Denumire IC]],0)</f>
        <v>Siglavy Bagdady XVII-24 (SB 17/24 R)</v>
      </c>
      <c r="P90" s="157" t="str">
        <f>IF($B90&lt;&gt;"FN",Table6[[#This Row],[ADRESA]],0)</f>
        <v>Tara: România; Judet: SUCEAVA;Mun Rădăuţi; Str  Bogdan Vodă; Nr: 114;</v>
      </c>
      <c r="Q90" s="156">
        <f>IF($B90&lt;&gt;"FN",Table6[[#This Row],[ANUL_DOBANDIRII]],0)</f>
        <v>2012</v>
      </c>
      <c r="R90" s="158">
        <f>IF($B90&lt;&gt;"FN",Table6[[#This Row],[Valore IC]],0)</f>
        <v>9400</v>
      </c>
      <c r="S90" s="156" t="str">
        <f>IF($B90&lt;&gt;"FN",Table6[[#This Row],[BAZA_LEGALA]],0)</f>
        <v>HG 598/14-AUG-13;OUG.1 din 04/01/2017;OUG.68 din 06/11/2019</v>
      </c>
      <c r="T90" s="156" t="str">
        <f>IF($B90&lt;&gt;"FN",Table6[[#This Row],[SITUATIE_JURIDICA]],0)</f>
        <v>in administrare</v>
      </c>
      <c r="U90" s="156" t="str">
        <f>IF($B90&lt;&gt;"FN",Table6[[#This Row],[BUN]],0)</f>
        <v>mobil</v>
      </c>
      <c r="V90" s="269" t="str">
        <f>IF($B90&lt;&gt;"FN",Table6[[#This Row],[Column1]],0)</f>
        <v xml:space="preserve"> Subrasa= ;Anul naşterii=2009 ;Sexul=iapa mama ;Locaţia de bază=H Radauti ;</v>
      </c>
      <c r="W90" s="323">
        <f>IF($B90&lt;&gt;"FN",Table6[[#This Row],[Anul nașterii:]],0)</f>
        <v>2009</v>
      </c>
      <c r="X90" s="326" t="str">
        <f>IF($B90&lt;&gt;"FN",Table6[[#This Row],[sex:]],0)</f>
        <v>Iapă Mamă</v>
      </c>
      <c r="Y90" s="326" t="str">
        <f>IF($B90&lt;&gt;"FN",Table6[[#This Row],[dangale / microcip]],0)</f>
        <v>SB 17 / 24 R / 642019820548814</v>
      </c>
      <c r="Z90" s="327" t="str">
        <f>IF($B90&lt;&gt;"FN",Table6[[#This Row],[Locaţia de bază- depozit de armăsari (D) sau Herghelia (H)]],0)</f>
        <v>Herghelia Rădăuți</v>
      </c>
      <c r="AA90">
        <f>Table6[[#This Row],[Nr. crt.]]</f>
        <v>83</v>
      </c>
      <c r="AB90">
        <f>Table6[[#This Row],[Nr. de inventar MFP]]</f>
        <v>159209</v>
      </c>
      <c r="AC90">
        <f>Table6[[#This Row],[Nr. de inventar RNP]]</f>
        <v>500922</v>
      </c>
      <c r="AD90" t="str">
        <f>Table6[[#This Row],[Cod de clasificare OMFP nr. 1718/2013]]</f>
        <v>8.23.12</v>
      </c>
    </row>
    <row r="91" spans="1:30" ht="51.75" thickBot="1" x14ac:dyDescent="0.3">
      <c r="A91" s="330">
        <f>Table6[[#This Row],[Nr. crt.]]</f>
        <v>84</v>
      </c>
      <c r="B91" s="331">
        <f>Table6[[#This Row],[Nr. de inventar MFP]]</f>
        <v>151697</v>
      </c>
      <c r="C91" s="332">
        <f>IF($B91&lt;&gt;"FN",Table6[[#This Row],[Nr. de inventar RNP]],0)</f>
        <v>9500228</v>
      </c>
      <c r="D91" s="331" t="str">
        <f>IF($B91&lt;&gt;"FN",Table6[[#This Row],[Cod de clasificare OMFP nr. 1718/2013]],0)</f>
        <v>8.23.12</v>
      </c>
      <c r="E91" s="333" t="str">
        <f>IF($B91&lt;&gt;"FN",Table6[[#This Row],[Denumirea ]],0)</f>
        <v>SIGLAVY BAGDAD XVI-39</v>
      </c>
      <c r="F91" s="331" t="str">
        <f>IF($B91&lt;&gt;"FN",Table6[[#This Row],[Județul]],0)</f>
        <v>OT</v>
      </c>
      <c r="G91" s="331">
        <f>IF($B91&lt;&gt;"FN",Table6[[#This Row],[Anul dobândirii ]],0)</f>
        <v>2004</v>
      </c>
      <c r="H91" s="334">
        <f>IF($B91&lt;&gt;"FN",Table6[[#This Row],[Valoare de inventar]],0)</f>
        <v>8000</v>
      </c>
      <c r="I91" s="160" t="str">
        <f>IF($B91&lt;&gt;"FN",Table6[[#This Row],[Nr Inventar MMAP]],0)</f>
        <v>151697.</v>
      </c>
      <c r="J91" s="161" t="str">
        <f>IF($B91&lt;&gt;"FN",Table6[[#This Row],[Denumire MMAP]],0)</f>
        <v>Siglavy- Bagdady  XVI-39</v>
      </c>
      <c r="K91" s="162">
        <f>IF($B91&lt;&gt;"FN",Table6[[#This Row],[Valore MMAP]],0)</f>
        <v>8000</v>
      </c>
      <c r="L91" s="163">
        <f>IF($B91&lt;&gt;"FN",Table6[[#This Row],[diferenta valorica]],0)</f>
        <v>0</v>
      </c>
      <c r="M91" s="164">
        <f>IF($B91&lt;&gt;"FN",Table6[[#This Row],[Număr inventar ]],0)</f>
        <v>151697</v>
      </c>
      <c r="N91" s="165" t="str">
        <f>IF($B91&lt;&gt;"FN",Table6[[#This Row],[COD_DE_CLASIFICARE]],0)</f>
        <v>8.23.12</v>
      </c>
      <c r="O91" s="166" t="str">
        <f>IF($B91&lt;&gt;"FN",Table6[[#This Row],[Denumire IC]],0)</f>
        <v>SIGLAVY BAGDAD XVI-39</v>
      </c>
      <c r="P91" s="166" t="str">
        <f>IF($B91&lt;&gt;"FN",Table6[[#This Row],[ADRESA]],0)</f>
        <v>Tara: România; Judet: OLT; -;   -; Nr: 0; 0</v>
      </c>
      <c r="Q91" s="165">
        <f>IF($B91&lt;&gt;"FN",Table6[[#This Row],[ANUL_DOBANDIRII]],0)</f>
        <v>2004</v>
      </c>
      <c r="R91" s="167">
        <f>IF($B91&lt;&gt;"FN",Table6[[#This Row],[Valore IC]],0)</f>
        <v>8000</v>
      </c>
      <c r="S91" s="165" t="str">
        <f>IF($B91&lt;&gt;"FN",Table6[[#This Row],[BAZA_LEGALA]],0)</f>
        <v>HG 139/2002;;OUG.1 din 04/01/2017;OUG.68 din 06/11/2019</v>
      </c>
      <c r="T91" s="165" t="str">
        <f>IF($B91&lt;&gt;"FN",Table6[[#This Row],[SITUATIE_JURIDICA]],0)</f>
        <v>in administrare</v>
      </c>
      <c r="U91" s="165" t="str">
        <f>IF($B91&lt;&gt;"FN",Table6[[#This Row],[BUN]],0)</f>
        <v>imobil</v>
      </c>
      <c r="V91" s="165">
        <f>IF($B91&lt;&gt;"FN",Table6[[#This Row],[Column1]],0)</f>
        <v>0</v>
      </c>
      <c r="W91" s="335">
        <f>IF($B91&lt;&gt;"FN",Table6[[#This Row],[Anul nașterii:]],0)</f>
        <v>2000</v>
      </c>
      <c r="X91" s="336" t="str">
        <f>IF($B91&lt;&gt;"FN",Table6[[#This Row],[sex:]],0)</f>
        <v>Armăsar de Montă Publică</v>
      </c>
      <c r="Y91" s="336" t="str">
        <f>IF($B91&lt;&gt;"FN",Table6[[#This Row],[dangale / microcip]],0)</f>
        <v>Sb 16/39 S / 00065EC404</v>
      </c>
      <c r="Z91" s="337" t="str">
        <f>IF($B91&lt;&gt;"FN",Table6[[#This Row],[Locaţia de bază- depozit de armăsari (D) sau Herghelia (H)]],0)</f>
        <v>Herghelia Slatina</v>
      </c>
      <c r="AA91">
        <f>Table6[[#This Row],[Nr. crt.]]</f>
        <v>84</v>
      </c>
      <c r="AB91">
        <f>Table6[[#This Row],[Nr. de inventar MFP]]</f>
        <v>151697</v>
      </c>
      <c r="AC91">
        <f>Table6[[#This Row],[Nr. de inventar RNP]]</f>
        <v>9500228</v>
      </c>
      <c r="AD91" t="str">
        <f>Table6[[#This Row],[Cod de clasificare OMFP nr. 1718/2013]]</f>
        <v>8.23.12</v>
      </c>
    </row>
    <row r="92" spans="1:30" ht="38.25" x14ac:dyDescent="0.25">
      <c r="A92" s="321">
        <f>Table6[[#This Row],[Nr. crt.]]</f>
        <v>85</v>
      </c>
      <c r="B92" s="322">
        <f>Table6[[#This Row],[Nr. de inventar MFP]]</f>
        <v>148710</v>
      </c>
      <c r="C92" s="323">
        <f>IF($B92&lt;&gt;"FN",Table6[[#This Row],[Nr. de inventar RNP]],0)</f>
        <v>5</v>
      </c>
      <c r="D92" s="322" t="str">
        <f>IF($B92&lt;&gt;"FN",Table6[[#This Row],[Cod de clasificare OMFP nr. 1718/2013]],0)</f>
        <v>8.23.10</v>
      </c>
      <c r="E92" s="324" t="str">
        <f>IF($B92&lt;&gt;"FN",Table6[[#This Row],[Denumirea ]],0)</f>
        <v>ODISEU</v>
      </c>
      <c r="F92" s="322" t="str">
        <f>IF($B92&lt;&gt;"FN",Table6[[#This Row],[Județul]],0)</f>
        <v>BZ</v>
      </c>
      <c r="G92" s="322">
        <f>IF($B92&lt;&gt;"FN",Table6[[#This Row],[Anul dobândirii ]],0)</f>
        <v>2002</v>
      </c>
      <c r="H92" s="325">
        <f>IF($B92&lt;&gt;"FN",Table6[[#This Row],[Valoare de inventar]],0)</f>
        <v>2775</v>
      </c>
      <c r="I92" s="151" t="str">
        <f>IF($B92&lt;&gt;"FN",Table6[[#This Row],[Nr Inventar MMAP]],0)</f>
        <v>148710.</v>
      </c>
      <c r="J92" s="152" t="str">
        <f>IF($B92&lt;&gt;"FN",Table6[[#This Row],[Denumire MMAP]],0)</f>
        <v>ODISEU</v>
      </c>
      <c r="K92" s="153">
        <f>IF($B92&lt;&gt;"FN",Table6[[#This Row],[Valore MMAP]],0)</f>
        <v>2775</v>
      </c>
      <c r="L92" s="154">
        <f>IF($B92&lt;&gt;"FN",Table6[[#This Row],[diferenta valorica]],0)</f>
        <v>0</v>
      </c>
      <c r="M92" s="155">
        <f>IF($B92&lt;&gt;"FN",Table6[[#This Row],[Număr inventar ]],0)</f>
        <v>148710</v>
      </c>
      <c r="N92" s="156" t="str">
        <f>IF($B92&lt;&gt;"FN",Table6[[#This Row],[COD_DE_CLASIFICARE]],0)</f>
        <v>8.23.10</v>
      </c>
      <c r="O92" s="157" t="str">
        <f>IF($B92&lt;&gt;"FN",Table6[[#This Row],[Denumire IC]],0)</f>
        <v>ODISEU</v>
      </c>
      <c r="P92" s="157" t="str">
        <f>IF($B92&lt;&gt;"FN",Table6[[#This Row],[ADRESA]],0)</f>
        <v>Tara: România; Judet: BUZĂU; -;   -; Nr: -;</v>
      </c>
      <c r="Q92" s="156">
        <f>IF($B92&lt;&gt;"FN",Table6[[#This Row],[ANUL_DOBANDIRII]],0)</f>
        <v>2002</v>
      </c>
      <c r="R92" s="158">
        <f>IF($B92&lt;&gt;"FN",Table6[[#This Row],[Valore IC]],0)</f>
        <v>2775</v>
      </c>
      <c r="S92" s="156" t="str">
        <f>IF($B92&lt;&gt;"FN",Table6[[#This Row],[BAZA_LEGALA]],0)</f>
        <v>OUG 139/2002;;OUG.1 din 04/01/2017;OUG.68 din 06/11/2019</v>
      </c>
      <c r="T92" s="156" t="str">
        <f>IF($B92&lt;&gt;"FN",Table6[[#This Row],[SITUATIE_JURIDICA]],0)</f>
        <v>in administrare</v>
      </c>
      <c r="U92" s="156" t="str">
        <f>IF($B92&lt;&gt;"FN",Table6[[#This Row],[BUN]],0)</f>
        <v>mobil</v>
      </c>
      <c r="V92" s="269" t="str">
        <f>IF($B92&lt;&gt;"FN",Table6[[#This Row],[Column1]],0)</f>
        <v>CAL</v>
      </c>
      <c r="W92" s="323">
        <f>IF($B92&lt;&gt;"FN",Table6[[#This Row],[Anul nașterii:]],0)</f>
        <v>1999</v>
      </c>
      <c r="X92" s="326" t="str">
        <f>IF($B92&lt;&gt;"FN",Table6[[#This Row],[sex:]],0)</f>
        <v>Armăsar Pepinier</v>
      </c>
      <c r="Y92" s="326" t="str">
        <f>IF($B92&lt;&gt;"FN",Table6[[#This Row],[dangale / microcip]],0)</f>
        <v>4C/Ck / 00065DC690</v>
      </c>
      <c r="Z92" s="327" t="str">
        <f>IF($B92&lt;&gt;"FN",Table6[[#This Row],[Locaţia de bază- depozit de armăsari (D) sau Herghelia (H)]],0)</f>
        <v>Herghelia Cislău</v>
      </c>
      <c r="AA92">
        <f>Table6[[#This Row],[Nr. crt.]]</f>
        <v>85</v>
      </c>
      <c r="AB92">
        <f>Table6[[#This Row],[Nr. de inventar MFP]]</f>
        <v>148710</v>
      </c>
      <c r="AC92">
        <f>Table6[[#This Row],[Nr. de inventar RNP]]</f>
        <v>5</v>
      </c>
      <c r="AD92" t="str">
        <f>Table6[[#This Row],[Cod de clasificare OMFP nr. 1718/2013]]</f>
        <v>8.23.10</v>
      </c>
    </row>
    <row r="93" spans="1:30" ht="15.75" thickBot="1" x14ac:dyDescent="0.3">
      <c r="A93" s="330">
        <f>Table6[[#This Row],[Nr. crt.]]</f>
        <v>86</v>
      </c>
      <c r="B93" s="331" t="str">
        <f>Table6[[#This Row],[Nr. de inventar MFP]]</f>
        <v>FN</v>
      </c>
      <c r="C93" s="332">
        <f>IF($B93&lt;&gt;"FN",Table6[[#This Row],[Nr. de inventar RNP]],0)</f>
        <v>0</v>
      </c>
      <c r="D93" s="331">
        <f>IF($B93&lt;&gt;"FN",Table6[[#This Row],[Cod de clasificare OMFP nr. 1718/2013]],0)</f>
        <v>0</v>
      </c>
      <c r="E93" s="333">
        <f>IF($B93&lt;&gt;"FN",Table6[[#This Row],[Denumirea ]],0)</f>
        <v>0</v>
      </c>
      <c r="F93" s="331">
        <f>IF($B93&lt;&gt;"FN",Table6[[#This Row],[Județul]],0)</f>
        <v>0</v>
      </c>
      <c r="G93" s="331">
        <f>IF($B93&lt;&gt;"FN",Table6[[#This Row],[Anul dobândirii ]],0)</f>
        <v>0</v>
      </c>
      <c r="H93" s="334">
        <f>IF($B93&lt;&gt;"FN",Table6[[#This Row],[Valoare de inventar]],0)</f>
        <v>0</v>
      </c>
      <c r="I93" s="160">
        <f>IF($B93&lt;&gt;"FN",Table6[[#This Row],[Nr Inventar MMAP]],0)</f>
        <v>0</v>
      </c>
      <c r="J93" s="161">
        <f>IF($B93&lt;&gt;"FN",Table6[[#This Row],[Denumire MMAP]],0)</f>
        <v>0</v>
      </c>
      <c r="K93" s="162">
        <f>IF($B93&lt;&gt;"FN",Table6[[#This Row],[Valore MMAP]],0)</f>
        <v>0</v>
      </c>
      <c r="L93" s="163">
        <f>IF($B93&lt;&gt;"FN",Table6[[#This Row],[diferenta valorica]],0)</f>
        <v>0</v>
      </c>
      <c r="M93" s="164">
        <f>IF($B93&lt;&gt;"FN",Table6[[#This Row],[Număr inventar ]],0)</f>
        <v>0</v>
      </c>
      <c r="N93" s="165">
        <f>IF($B93&lt;&gt;"FN",Table6[[#This Row],[COD_DE_CLASIFICARE]],0)</f>
        <v>0</v>
      </c>
      <c r="O93" s="166">
        <f>IF($B93&lt;&gt;"FN",Table6[[#This Row],[Denumire IC]],0)</f>
        <v>0</v>
      </c>
      <c r="P93" s="166">
        <f>IF($B93&lt;&gt;"FN",Table6[[#This Row],[ADRESA]],0)</f>
        <v>0</v>
      </c>
      <c r="Q93" s="165">
        <f>IF($B93&lt;&gt;"FN",Table6[[#This Row],[ANUL_DOBANDIRII]],0)</f>
        <v>0</v>
      </c>
      <c r="R93" s="167">
        <f>IF($B93&lt;&gt;"FN",Table6[[#This Row],[Valore IC]],0)</f>
        <v>0</v>
      </c>
      <c r="S93" s="165">
        <f>IF($B93&lt;&gt;"FN",Table6[[#This Row],[BAZA_LEGALA]],0)</f>
        <v>0</v>
      </c>
      <c r="T93" s="165">
        <f>IF($B93&lt;&gt;"FN",Table6[[#This Row],[SITUATIE_JURIDICA]],0)</f>
        <v>0</v>
      </c>
      <c r="U93" s="165">
        <f>IF($B93&lt;&gt;"FN",Table6[[#This Row],[BUN]],0)</f>
        <v>0</v>
      </c>
      <c r="V93" s="165">
        <f>IF($B93&lt;&gt;"FN",Table6[[#This Row],[Column1]],0)</f>
        <v>0</v>
      </c>
      <c r="W93" s="335">
        <f>IF($B93&lt;&gt;"FN",Table6[[#This Row],[Anul nașterii:]],0)</f>
        <v>0</v>
      </c>
      <c r="X93" s="336">
        <f>IF($B93&lt;&gt;"FN",Table6[[#This Row],[sex:]],0)</f>
        <v>0</v>
      </c>
      <c r="Y93" s="336">
        <f>IF($B93&lt;&gt;"FN",Table6[[#This Row],[dangale / microcip]],0)</f>
        <v>0</v>
      </c>
      <c r="Z93" s="337">
        <f>IF($B93&lt;&gt;"FN",Table6[[#This Row],[Locaţia de bază- depozit de armăsari (D) sau Herghelia (H)]],0)</f>
        <v>0</v>
      </c>
      <c r="AA93">
        <f>Table6[[#This Row],[Nr. crt.]]</f>
        <v>86</v>
      </c>
      <c r="AB93" t="str">
        <f>Table6[[#This Row],[Nr. de inventar MFP]]</f>
        <v>FN</v>
      </c>
      <c r="AC93">
        <f>Table6[[#This Row],[Nr. de inventar RNP]]</f>
        <v>512838</v>
      </c>
      <c r="AD93" t="str">
        <f>Table6[[#This Row],[Cod de clasificare OMFP nr. 1718/2013]]</f>
        <v>8.23.05</v>
      </c>
    </row>
    <row r="94" spans="1:30" ht="51" x14ac:dyDescent="0.25">
      <c r="A94" s="321">
        <f>Table6[[#This Row],[Nr. crt.]]</f>
        <v>87</v>
      </c>
      <c r="B94" s="322">
        <f>Table6[[#This Row],[Nr. de inventar MFP]]</f>
        <v>159461</v>
      </c>
      <c r="C94" s="323">
        <f>IF($B94&lt;&gt;"FN",Table6[[#This Row],[Nr. de inventar RNP]],0)</f>
        <v>512840</v>
      </c>
      <c r="D94" s="322" t="str">
        <f>IF($B94&lt;&gt;"FN",Table6[[#This Row],[Cod de clasificare OMFP nr. 1718/2013]],0)</f>
        <v>8.23.10</v>
      </c>
      <c r="E94" s="324" t="str">
        <f>IF($B94&lt;&gt;"FN",Table6[[#This Row],[Denumirea ]],0)</f>
        <v>Astru (17 C-Va)/64201982105460</v>
      </c>
      <c r="F94" s="322" t="str">
        <f>IF($B94&lt;&gt;"FN",Table6[[#This Row],[Județul]],0)</f>
        <v>BZ</v>
      </c>
      <c r="G94" s="322">
        <f>IF($B94&lt;&gt;"FN",Table6[[#This Row],[Anul dobândirii ]],0)</f>
        <v>2013</v>
      </c>
      <c r="H94" s="325">
        <f>IF($B94&lt;&gt;"FN",Table6[[#This Row],[Valoare de inventar]],0)</f>
        <v>10000</v>
      </c>
      <c r="I94" s="151" t="str">
        <f>IF($B94&lt;&gt;"FN",Table6[[#This Row],[Nr Inventar MMAP]],0)</f>
        <v>159461.</v>
      </c>
      <c r="J94" s="152" t="str">
        <f>IF($B94&lt;&gt;"FN",Table6[[#This Row],[Denumire MMAP]],0)</f>
        <v>Astru  (17Va)/64201982105460</v>
      </c>
      <c r="K94" s="153">
        <f>IF($B94&lt;&gt;"FN",Table6[[#This Row],[Valore MMAP]],0)</f>
        <v>10000</v>
      </c>
      <c r="L94" s="154">
        <f>IF($B94&lt;&gt;"FN",Table6[[#This Row],[diferenta valorica]],0)</f>
        <v>0</v>
      </c>
      <c r="M94" s="155">
        <f>IF($B94&lt;&gt;"FN",Table6[[#This Row],[Număr inventar ]],0)</f>
        <v>159461</v>
      </c>
      <c r="N94" s="156" t="str">
        <f>IF($B94&lt;&gt;"FN",Table6[[#This Row],[COD_DE_CLASIFICARE]],0)</f>
        <v>8.23.10</v>
      </c>
      <c r="O94" s="157" t="str">
        <f>IF($B94&lt;&gt;"FN",Table6[[#This Row],[Denumire IC]],0)</f>
        <v>Astru (17 C-Va)/64201982105460</v>
      </c>
      <c r="P94" s="157" t="str">
        <f>IF($B94&lt;&gt;"FN",Table6[[#This Row],[ADRESA]],0)</f>
        <v>Tara: România; Judet: BUZĂU;Com Cislău;   -; Nr: 2; Aleea Armatei</v>
      </c>
      <c r="Q94" s="156">
        <f>IF($B94&lt;&gt;"FN",Table6[[#This Row],[ANUL_DOBANDIRII]],0)</f>
        <v>2013</v>
      </c>
      <c r="R94" s="158">
        <f>IF($B94&lt;&gt;"FN",Table6[[#This Row],[Valore IC]],0)</f>
        <v>10000</v>
      </c>
      <c r="S94" s="156" t="str">
        <f>IF($B94&lt;&gt;"FN",Table6[[#This Row],[BAZA_LEGALA]],0)</f>
        <v>HG 240/02-APR-14;OUG.1 din 04/01/2017;OUG.68 din 06/11/2019</v>
      </c>
      <c r="T94" s="156" t="str">
        <f>IF($B94&lt;&gt;"FN",Table6[[#This Row],[SITUATIE_JURIDICA]],0)</f>
        <v>in administrare</v>
      </c>
      <c r="U94" s="156" t="str">
        <f>IF($B94&lt;&gt;"FN",Table6[[#This Row],[BUN]],0)</f>
        <v>mobil</v>
      </c>
      <c r="V94" s="269" t="str">
        <f>IF($B94&lt;&gt;"FN",Table6[[#This Row],[Column1]],0)</f>
        <v xml:space="preserve"> Subrasa= ;Anul naşterii=2010 ;Sexul=armasar monta publica ;Locaţia de bază=H. Cislau ;</v>
      </c>
      <c r="W94" s="323">
        <f>IF($B94&lt;&gt;"FN",Table6[[#This Row],[Anul nașterii:]],0)</f>
        <v>2010</v>
      </c>
      <c r="X94" s="326" t="str">
        <f>IF($B94&lt;&gt;"FN",Table6[[#This Row],[sex:]],0)</f>
        <v>Armăsar de Montă Publică</v>
      </c>
      <c r="Y94" s="326" t="str">
        <f>IF($B94&lt;&gt;"FN",Table6[[#This Row],[dangale / microcip]],0)</f>
        <v>17C/Va / 642019820105460</v>
      </c>
      <c r="Z94" s="327" t="str">
        <f>IF($B94&lt;&gt;"FN",Table6[[#This Row],[Locaţia de bază- depozit de armăsari (D) sau Herghelia (H)]],0)</f>
        <v>Herghelia Cislău</v>
      </c>
      <c r="AA94">
        <f>Table6[[#This Row],[Nr. crt.]]</f>
        <v>87</v>
      </c>
      <c r="AB94">
        <f>Table6[[#This Row],[Nr. de inventar MFP]]</f>
        <v>159461</v>
      </c>
      <c r="AC94">
        <f>Table6[[#This Row],[Nr. de inventar RNP]]</f>
        <v>512840</v>
      </c>
      <c r="AD94" t="str">
        <f>Table6[[#This Row],[Cod de clasificare OMFP nr. 1718/2013]]</f>
        <v>8.23.10</v>
      </c>
    </row>
    <row r="95" spans="1:30" ht="15.75" thickBot="1" x14ac:dyDescent="0.3">
      <c r="A95" s="330">
        <f>Table6[[#This Row],[Nr. crt.]]</f>
        <v>88</v>
      </c>
      <c r="B95" s="331" t="str">
        <f>Table6[[#This Row],[Nr. de inventar MFP]]</f>
        <v>FN</v>
      </c>
      <c r="C95" s="332">
        <f>IF($B95&lt;&gt;"FN",Table6[[#This Row],[Nr. de inventar RNP]],0)</f>
        <v>0</v>
      </c>
      <c r="D95" s="331">
        <f>IF($B95&lt;&gt;"FN",Table6[[#This Row],[Cod de clasificare OMFP nr. 1718/2013]],0)</f>
        <v>0</v>
      </c>
      <c r="E95" s="333">
        <f>IF($B95&lt;&gt;"FN",Table6[[#This Row],[Denumirea ]],0)</f>
        <v>0</v>
      </c>
      <c r="F95" s="331">
        <f>IF($B95&lt;&gt;"FN",Table6[[#This Row],[Județul]],0)</f>
        <v>0</v>
      </c>
      <c r="G95" s="331">
        <f>IF($B95&lt;&gt;"FN",Table6[[#This Row],[Anul dobândirii ]],0)</f>
        <v>0</v>
      </c>
      <c r="H95" s="334">
        <f>IF($B95&lt;&gt;"FN",Table6[[#This Row],[Valoare de inventar]],0)</f>
        <v>0</v>
      </c>
      <c r="I95" s="160">
        <f>IF($B95&lt;&gt;"FN",Table6[[#This Row],[Nr Inventar MMAP]],0)</f>
        <v>0</v>
      </c>
      <c r="J95" s="161">
        <f>IF($B95&lt;&gt;"FN",Table6[[#This Row],[Denumire MMAP]],0)</f>
        <v>0</v>
      </c>
      <c r="K95" s="162">
        <f>IF($B95&lt;&gt;"FN",Table6[[#This Row],[Valore MMAP]],0)</f>
        <v>0</v>
      </c>
      <c r="L95" s="163">
        <f>IF($B95&lt;&gt;"FN",Table6[[#This Row],[diferenta valorica]],0)</f>
        <v>0</v>
      </c>
      <c r="M95" s="164">
        <f>IF($B95&lt;&gt;"FN",Table6[[#This Row],[Număr inventar ]],0)</f>
        <v>0</v>
      </c>
      <c r="N95" s="165">
        <f>IF($B95&lt;&gt;"FN",Table6[[#This Row],[COD_DE_CLASIFICARE]],0)</f>
        <v>0</v>
      </c>
      <c r="O95" s="166">
        <f>IF($B95&lt;&gt;"FN",Table6[[#This Row],[Denumire IC]],0)</f>
        <v>0</v>
      </c>
      <c r="P95" s="166">
        <f>IF($B95&lt;&gt;"FN",Table6[[#This Row],[ADRESA]],0)</f>
        <v>0</v>
      </c>
      <c r="Q95" s="165">
        <f>IF($B95&lt;&gt;"FN",Table6[[#This Row],[ANUL_DOBANDIRII]],0)</f>
        <v>0</v>
      </c>
      <c r="R95" s="167">
        <f>IF($B95&lt;&gt;"FN",Table6[[#This Row],[Valore IC]],0)</f>
        <v>0</v>
      </c>
      <c r="S95" s="165">
        <f>IF($B95&lt;&gt;"FN",Table6[[#This Row],[BAZA_LEGALA]],0)</f>
        <v>0</v>
      </c>
      <c r="T95" s="165">
        <f>IF($B95&lt;&gt;"FN",Table6[[#This Row],[SITUATIE_JURIDICA]],0)</f>
        <v>0</v>
      </c>
      <c r="U95" s="165">
        <f>IF($B95&lt;&gt;"FN",Table6[[#This Row],[BUN]],0)</f>
        <v>0</v>
      </c>
      <c r="V95" s="165">
        <f>IF($B95&lt;&gt;"FN",Table6[[#This Row],[Column1]],0)</f>
        <v>0</v>
      </c>
      <c r="W95" s="335">
        <f>IF($B95&lt;&gt;"FN",Table6[[#This Row],[Anul nașterii:]],0)</f>
        <v>0</v>
      </c>
      <c r="X95" s="336">
        <f>IF($B95&lt;&gt;"FN",Table6[[#This Row],[sex:]],0)</f>
        <v>0</v>
      </c>
      <c r="Y95" s="336">
        <f>IF($B95&lt;&gt;"FN",Table6[[#This Row],[dangale / microcip]],0)</f>
        <v>0</v>
      </c>
      <c r="Z95" s="337">
        <f>IF($B95&lt;&gt;"FN",Table6[[#This Row],[Locaţia de bază- depozit de armăsari (D) sau Herghelia (H)]],0)</f>
        <v>0</v>
      </c>
      <c r="AA95">
        <f>Table6[[#This Row],[Nr. crt.]]</f>
        <v>88</v>
      </c>
      <c r="AB95" t="str">
        <f>Table6[[#This Row],[Nr. de inventar MFP]]</f>
        <v>FN</v>
      </c>
      <c r="AC95">
        <f>Table6[[#This Row],[Nr. de inventar RNP]]</f>
        <v>512931</v>
      </c>
      <c r="AD95" t="str">
        <f>Table6[[#This Row],[Cod de clasificare OMFP nr. 1718/2013]]</f>
        <v>8.23.10</v>
      </c>
    </row>
    <row r="96" spans="1:30" ht="63.75" x14ac:dyDescent="0.25">
      <c r="A96" s="321">
        <f>Table6[[#This Row],[Nr. crt.]]</f>
        <v>89</v>
      </c>
      <c r="B96" s="322">
        <f>Table6[[#This Row],[Nr. de inventar MFP]]</f>
        <v>157242</v>
      </c>
      <c r="C96" s="323">
        <f>IF($B96&lt;&gt;"FN",Table6[[#This Row],[Nr. de inventar RNP]],0)</f>
        <v>512818</v>
      </c>
      <c r="D96" s="322" t="str">
        <f>IF($B96&lt;&gt;"FN",Table6[[#This Row],[Cod de clasificare OMFP nr. 1718/2013]],0)</f>
        <v>8.23.05</v>
      </c>
      <c r="E96" s="324" t="str">
        <f>IF($B96&lt;&gt;"FN",Table6[[#This Row],[Denumirea ]],0)</f>
        <v>Gidran XLIII-26/G 43-26 T</v>
      </c>
      <c r="F96" s="322" t="str">
        <f>IF($B96&lt;&gt;"FN",Table6[[#This Row],[Județul]],0)</f>
        <v>BZ</v>
      </c>
      <c r="G96" s="322">
        <f>IF($B96&lt;&gt;"FN",Table6[[#This Row],[Anul dobândirii ]],0)</f>
        <v>2010</v>
      </c>
      <c r="H96" s="325">
        <f>IF($B96&lt;&gt;"FN",Table6[[#This Row],[Valoare de inventar]],0)</f>
        <v>9400</v>
      </c>
      <c r="I96" s="151" t="str">
        <f>IF($B96&lt;&gt;"FN",Table6[[#This Row],[Nr Inventar MMAP]],0)</f>
        <v>512818.</v>
      </c>
      <c r="J96" s="152" t="str">
        <f>IF($B96&lt;&gt;"FN",Table6[[#This Row],[Denumire MMAP]],0)</f>
        <v>755 G XLIII-26</v>
      </c>
      <c r="K96" s="153">
        <f>IF($B96&lt;&gt;"FN",Table6[[#This Row],[Valore MMAP]],0)</f>
        <v>9400</v>
      </c>
      <c r="L96" s="154">
        <f>IF($B96&lt;&gt;"FN",Table6[[#This Row],[diferenta valorica]],0)</f>
        <v>0</v>
      </c>
      <c r="M96" s="155">
        <f>IF($B96&lt;&gt;"FN",Table6[[#This Row],[Număr inventar ]],0)</f>
        <v>157242</v>
      </c>
      <c r="N96" s="156" t="str">
        <f>IF($B96&lt;&gt;"FN",Table6[[#This Row],[COD_DE_CLASIFICARE]],0)</f>
        <v>8.23.05</v>
      </c>
      <c r="O96" s="157" t="str">
        <f>IF($B96&lt;&gt;"FN",Table6[[#This Row],[Denumire IC]],0)</f>
        <v xml:space="preserve"> Gidran XLIII-26/G 43-26 T</v>
      </c>
      <c r="P96" s="157" t="str">
        <f>IF($B96&lt;&gt;"FN",Table6[[#This Row],[ADRESA]],0)</f>
        <v>Tara: România; Judet: BUZĂU; -;   -; Nr: -;</v>
      </c>
      <c r="Q96" s="156">
        <f>IF($B96&lt;&gt;"FN",Table6[[#This Row],[ANUL_DOBANDIRII]],0)</f>
        <v>2010</v>
      </c>
      <c r="R96" s="158">
        <f>IF($B96&lt;&gt;"FN",Table6[[#This Row],[Valore IC]],0)</f>
        <v>9400</v>
      </c>
      <c r="S96" s="156" t="str">
        <f>IF($B96&lt;&gt;"FN",Table6[[#This Row],[BAZA_LEGALA]],0)</f>
        <v xml:space="preserve"> Hg 127/03.04.2012; HG 598/ 14-AUG-13:598/14-AUG-13;OUG.1 din 04/01/2017;OUG.68 din 06/11/2019</v>
      </c>
      <c r="T96" s="156" t="str">
        <f>IF($B96&lt;&gt;"FN",Table6[[#This Row],[SITUATIE_JURIDICA]],0)</f>
        <v>in administrare</v>
      </c>
      <c r="U96" s="156" t="str">
        <f>IF($B96&lt;&gt;"FN",Table6[[#This Row],[BUN]],0)</f>
        <v>mobil</v>
      </c>
      <c r="V96" s="269" t="str">
        <f>IF($B96&lt;&gt;"FN",Table6[[#This Row],[Column1]],0)</f>
        <v>Subrasa= ;Anul naşterii= ;Sexul= ;Locaţia de bază= ;</v>
      </c>
      <c r="W96" s="323">
        <f>IF($B96&lt;&gt;"FN",Table6[[#This Row],[Anul nașterii:]],0)</f>
        <v>2007</v>
      </c>
      <c r="X96" s="326" t="str">
        <f>IF($B96&lt;&gt;"FN",Table6[[#This Row],[sex:]],0)</f>
        <v>Iapă Mamă</v>
      </c>
      <c r="Y96" s="326" t="str">
        <f>IF($B96&lt;&gt;"FN",Table6[[#This Row],[dangale / microcip]],0)</f>
        <v>G 43/26T / 00065EC081</v>
      </c>
      <c r="Z96" s="327" t="str">
        <f>IF($B96&lt;&gt;"FN",Table6[[#This Row],[Locaţia de bază- depozit de armăsari (D) sau Herghelia (H)]],0)</f>
        <v>Herghelia Cislău</v>
      </c>
      <c r="AA96">
        <f>Table6[[#This Row],[Nr. crt.]]</f>
        <v>89</v>
      </c>
      <c r="AB96">
        <f>Table6[[#This Row],[Nr. de inventar MFP]]</f>
        <v>157242</v>
      </c>
      <c r="AC96">
        <f>Table6[[#This Row],[Nr. de inventar RNP]]</f>
        <v>512818</v>
      </c>
      <c r="AD96" t="str">
        <f>Table6[[#This Row],[Cod de clasificare OMFP nr. 1718/2013]]</f>
        <v>8.23.05</v>
      </c>
    </row>
    <row r="97" spans="1:30" ht="15.75" thickBot="1" x14ac:dyDescent="0.3">
      <c r="A97" s="330">
        <f>Table6[[#This Row],[Nr. crt.]]</f>
        <v>90</v>
      </c>
      <c r="B97" s="331" t="str">
        <f>Table6[[#This Row],[Nr. de inventar MFP]]</f>
        <v>FN</v>
      </c>
      <c r="C97" s="332">
        <f>IF($B97&lt;&gt;"FN",Table6[[#This Row],[Nr. de inventar RNP]],0)</f>
        <v>0</v>
      </c>
      <c r="D97" s="331">
        <f>IF($B97&lt;&gt;"FN",Table6[[#This Row],[Cod de clasificare OMFP nr. 1718/2013]],0)</f>
        <v>0</v>
      </c>
      <c r="E97" s="333">
        <f>IF($B97&lt;&gt;"FN",Table6[[#This Row],[Denumirea ]],0)</f>
        <v>0</v>
      </c>
      <c r="F97" s="331">
        <f>IF($B97&lt;&gt;"FN",Table6[[#This Row],[Județul]],0)</f>
        <v>0</v>
      </c>
      <c r="G97" s="331">
        <f>IF($B97&lt;&gt;"FN",Table6[[#This Row],[Anul dobândirii ]],0)</f>
        <v>0</v>
      </c>
      <c r="H97" s="334">
        <f>IF($B97&lt;&gt;"FN",Table6[[#This Row],[Valoare de inventar]],0)</f>
        <v>0</v>
      </c>
      <c r="I97" s="160">
        <f>IF($B97&lt;&gt;"FN",Table6[[#This Row],[Nr Inventar MMAP]],0)</f>
        <v>0</v>
      </c>
      <c r="J97" s="161">
        <f>IF($B97&lt;&gt;"FN",Table6[[#This Row],[Denumire MMAP]],0)</f>
        <v>0</v>
      </c>
      <c r="K97" s="162">
        <f>IF($B97&lt;&gt;"FN",Table6[[#This Row],[Valore MMAP]],0)</f>
        <v>0</v>
      </c>
      <c r="L97" s="163">
        <f>IF($B97&lt;&gt;"FN",Table6[[#This Row],[diferenta valorica]],0)</f>
        <v>0</v>
      </c>
      <c r="M97" s="164">
        <f>IF($B97&lt;&gt;"FN",Table6[[#This Row],[Număr inventar ]],0)</f>
        <v>0</v>
      </c>
      <c r="N97" s="165">
        <f>IF($B97&lt;&gt;"FN",Table6[[#This Row],[COD_DE_CLASIFICARE]],0)</f>
        <v>0</v>
      </c>
      <c r="O97" s="166">
        <f>IF($B97&lt;&gt;"FN",Table6[[#This Row],[Denumire IC]],0)</f>
        <v>0</v>
      </c>
      <c r="P97" s="166">
        <f>IF($B97&lt;&gt;"FN",Table6[[#This Row],[ADRESA]],0)</f>
        <v>0</v>
      </c>
      <c r="Q97" s="165">
        <f>IF($B97&lt;&gt;"FN",Table6[[#This Row],[ANUL_DOBANDIRII]],0)</f>
        <v>0</v>
      </c>
      <c r="R97" s="167">
        <f>IF($B97&lt;&gt;"FN",Table6[[#This Row],[Valore IC]],0)</f>
        <v>0</v>
      </c>
      <c r="S97" s="165">
        <f>IF($B97&lt;&gt;"FN",Table6[[#This Row],[BAZA_LEGALA]],0)</f>
        <v>0</v>
      </c>
      <c r="T97" s="165">
        <f>IF($B97&lt;&gt;"FN",Table6[[#This Row],[SITUATIE_JURIDICA]],0)</f>
        <v>0</v>
      </c>
      <c r="U97" s="165">
        <f>IF($B97&lt;&gt;"FN",Table6[[#This Row],[BUN]],0)</f>
        <v>0</v>
      </c>
      <c r="V97" s="165">
        <f>IF($B97&lt;&gt;"FN",Table6[[#This Row],[Column1]],0)</f>
        <v>0</v>
      </c>
      <c r="W97" s="335">
        <f>IF($B97&lt;&gt;"FN",Table6[[#This Row],[Anul nașterii:]],0)</f>
        <v>0</v>
      </c>
      <c r="X97" s="336">
        <f>IF($B97&lt;&gt;"FN",Table6[[#This Row],[sex:]],0)</f>
        <v>0</v>
      </c>
      <c r="Y97" s="336">
        <f>IF($B97&lt;&gt;"FN",Table6[[#This Row],[dangale / microcip]],0)</f>
        <v>0</v>
      </c>
      <c r="Z97" s="337">
        <f>IF($B97&lt;&gt;"FN",Table6[[#This Row],[Locaţia de bază- depozit de armăsari (D) sau Herghelia (H)]],0)</f>
        <v>0</v>
      </c>
      <c r="AA97">
        <f>Table6[[#This Row],[Nr. crt.]]</f>
        <v>90</v>
      </c>
      <c r="AB97" t="str">
        <f>Table6[[#This Row],[Nr. de inventar MFP]]</f>
        <v>FN</v>
      </c>
      <c r="AC97">
        <f>Table6[[#This Row],[Nr. de inventar RNP]]</f>
        <v>512880</v>
      </c>
      <c r="AD97" t="str">
        <f>Table6[[#This Row],[Cod de clasificare OMFP nr. 1718/2013]]</f>
        <v>8.23.05</v>
      </c>
    </row>
    <row r="98" spans="1:30" ht="51" x14ac:dyDescent="0.25">
      <c r="A98" s="321">
        <f>Table6[[#This Row],[Nr. crt.]]</f>
        <v>91</v>
      </c>
      <c r="B98" s="322">
        <f>Table6[[#This Row],[Nr. de inventar MFP]]</f>
        <v>148129</v>
      </c>
      <c r="C98" s="323">
        <f>IF($B98&lt;&gt;"FN",Table6[[#This Row],[Nr. de inventar RNP]],0)</f>
        <v>500627</v>
      </c>
      <c r="D98" s="322" t="str">
        <f>IF($B98&lt;&gt;"FN",Table6[[#This Row],[Cod de clasificare OMFP nr. 1718/2013]],0)</f>
        <v>8.23.06</v>
      </c>
      <c r="E98" s="324" t="str">
        <f>IF($B98&lt;&gt;"FN",Table6[[#This Row],[Denumirea ]],0)</f>
        <v>CAL GORAL XIX-36</v>
      </c>
      <c r="F98" s="322" t="str">
        <f>IF($B98&lt;&gt;"FN",Table6[[#This Row],[Județul]],0)</f>
        <v>SV</v>
      </c>
      <c r="G98" s="322">
        <f>IF($B98&lt;&gt;"FN",Table6[[#This Row],[Anul dobândirii ]],0)</f>
        <v>2003</v>
      </c>
      <c r="H98" s="325">
        <f>IF($B98&lt;&gt;"FN",Table6[[#This Row],[Valoare de inventar]],0)</f>
        <v>6825</v>
      </c>
      <c r="I98" s="151" t="str">
        <f>IF($B98&lt;&gt;"FN",Table6[[#This Row],[Nr Inventar MMAP]],0)</f>
        <v>148129.</v>
      </c>
      <c r="J98" s="152" t="str">
        <f>IF($B98&lt;&gt;"FN",Table6[[#This Row],[Denumire MMAP]],0)</f>
        <v>CAL GORAL XIX-36</v>
      </c>
      <c r="K98" s="153">
        <f>IF($B98&lt;&gt;"FN",Table6[[#This Row],[Valore MMAP]],0)</f>
        <v>6825</v>
      </c>
      <c r="L98" s="154">
        <f>IF($B98&lt;&gt;"FN",Table6[[#This Row],[diferenta valorica]],0)</f>
        <v>0</v>
      </c>
      <c r="M98" s="155">
        <f>IF($B98&lt;&gt;"FN",Table6[[#This Row],[Număr inventar ]],0)</f>
        <v>148129</v>
      </c>
      <c r="N98" s="156" t="str">
        <f>IF($B98&lt;&gt;"FN",Table6[[#This Row],[COD_DE_CLASIFICARE]],0)</f>
        <v>8.23.06</v>
      </c>
      <c r="O98" s="157" t="str">
        <f>IF($B98&lt;&gt;"FN",Table6[[#This Row],[Denumire IC]],0)</f>
        <v>CAL GORAL XIX-36</v>
      </c>
      <c r="P98" s="157" t="str">
        <f>IF($B98&lt;&gt;"FN",Table6[[#This Row],[ADRESA]],0)</f>
        <v>Tara: România; Judet: SUCEAVA;Com Breaza;   -; Nr: -;</v>
      </c>
      <c r="Q98" s="156">
        <f>IF($B98&lt;&gt;"FN",Table6[[#This Row],[ANUL_DOBANDIRII]],0)</f>
        <v>2003</v>
      </c>
      <c r="R98" s="158">
        <f>IF($B98&lt;&gt;"FN",Table6[[#This Row],[Valore IC]],0)</f>
        <v>6825</v>
      </c>
      <c r="S98" s="156" t="str">
        <f>IF($B98&lt;&gt;"FN",Table6[[#This Row],[BAZA_LEGALA]],0)</f>
        <v>OMA 173/2003
;;OUG.1 din 04/01/2017;OUG.68 din 06/11/2019</v>
      </c>
      <c r="T98" s="156" t="str">
        <f>IF($B98&lt;&gt;"FN",Table6[[#This Row],[SITUATIE_JURIDICA]],0)</f>
        <v>in administrare</v>
      </c>
      <c r="U98" s="156" t="str">
        <f>IF($B98&lt;&gt;"FN",Table6[[#This Row],[BUN]],0)</f>
        <v>mobil</v>
      </c>
      <c r="V98" s="269" t="str">
        <f>IF($B98&lt;&gt;"FN",Table6[[#This Row],[Column1]],0)</f>
        <v>CAL</v>
      </c>
      <c r="W98" s="323">
        <f>IF($B98&lt;&gt;"FN",Table6[[#This Row],[Anul nașterii:]],0)</f>
        <v>2000</v>
      </c>
      <c r="X98" s="326" t="str">
        <f>IF($B98&lt;&gt;"FN",Table6[[#This Row],[sex:]],0)</f>
        <v>Iapă Mamă</v>
      </c>
      <c r="Y98" s="326" t="str">
        <f>IF($B98&lt;&gt;"FN",Table6[[#This Row],[dangale / microcip]],0)</f>
        <v>G19/36L / 00065E67A8</v>
      </c>
      <c r="Z98" s="327" t="str">
        <f>IF($B98&lt;&gt;"FN",Table6[[#This Row],[Locaţia de bază- depozit de armăsari (D) sau Herghelia (H)]],0)</f>
        <v>Herghelia Lucina</v>
      </c>
      <c r="AA98">
        <f>Table6[[#This Row],[Nr. crt.]]</f>
        <v>91</v>
      </c>
      <c r="AB98">
        <f>Table6[[#This Row],[Nr. de inventar MFP]]</f>
        <v>148129</v>
      </c>
      <c r="AC98">
        <f>Table6[[#This Row],[Nr. de inventar RNP]]</f>
        <v>500627</v>
      </c>
      <c r="AD98" t="str">
        <f>Table6[[#This Row],[Cod de clasificare OMFP nr. 1718/2013]]</f>
        <v>8.23.06</v>
      </c>
    </row>
    <row r="99" spans="1:30" ht="51.75" thickBot="1" x14ac:dyDescent="0.3">
      <c r="A99" s="330">
        <f>Table6[[#This Row],[Nr. crt.]]</f>
        <v>92</v>
      </c>
      <c r="B99" s="331">
        <f>Table6[[#This Row],[Nr. de inventar MFP]]</f>
        <v>157745</v>
      </c>
      <c r="C99" s="332">
        <f>IF($B99&lt;&gt;"FN",Table6[[#This Row],[Nr. de inventar RNP]],0)</f>
        <v>500881</v>
      </c>
      <c r="D99" s="331" t="str">
        <f>IF($B99&lt;&gt;"FN",Table6[[#This Row],[Cod de clasificare OMFP nr. 1718/2013]],0)</f>
        <v>8.23.06</v>
      </c>
      <c r="E99" s="333" t="str">
        <f>IF($B99&lt;&gt;"FN",Table6[[#This Row],[Denumirea ]],0)</f>
        <v>GORAL XX - 8(G20/8L)</v>
      </c>
      <c r="F99" s="331" t="str">
        <f>IF($B99&lt;&gt;"FN",Table6[[#This Row],[Județul]],0)</f>
        <v>SV</v>
      </c>
      <c r="G99" s="331">
        <f>IF($B99&lt;&gt;"FN",Table6[[#This Row],[Anul dobândirii ]],0)</f>
        <v>2011</v>
      </c>
      <c r="H99" s="334">
        <f>IF($B99&lt;&gt;"FN",Table6[[#This Row],[Valoare de inventar]],0)</f>
        <v>9400</v>
      </c>
      <c r="I99" s="160" t="str">
        <f>IF($B99&lt;&gt;"FN",Table6[[#This Row],[Nr Inventar MMAP]],0)</f>
        <v>157745.</v>
      </c>
      <c r="J99" s="161" t="str">
        <f>IF($B99&lt;&gt;"FN",Table6[[#This Row],[Denumire MMAP]],0)</f>
        <v>Goral XX-8 ( G 20 / 8 L )</v>
      </c>
      <c r="K99" s="162">
        <f>IF($B99&lt;&gt;"FN",Table6[[#This Row],[Valore MMAP]],0)</f>
        <v>9400</v>
      </c>
      <c r="L99" s="163">
        <f>IF($B99&lt;&gt;"FN",Table6[[#This Row],[diferenta valorica]],0)</f>
        <v>0</v>
      </c>
      <c r="M99" s="164">
        <f>IF($B99&lt;&gt;"FN",Table6[[#This Row],[Număr inventar ]],0)</f>
        <v>157745</v>
      </c>
      <c r="N99" s="165" t="str">
        <f>IF($B99&lt;&gt;"FN",Table6[[#This Row],[COD_DE_CLASIFICARE]],0)</f>
        <v>8.23.06</v>
      </c>
      <c r="O99" s="166" t="str">
        <f>IF($B99&lt;&gt;"FN",Table6[[#This Row],[Denumire IC]],0)</f>
        <v xml:space="preserve"> Goral XX-8 ( G 20 / 8 L )</v>
      </c>
      <c r="P99" s="166" t="str">
        <f>IF($B99&lt;&gt;"FN",Table6[[#This Row],[ADRESA]],0)</f>
        <v>Tara: România; Judet: SUCEAVA; -;   -; Nr: -;</v>
      </c>
      <c r="Q99" s="165">
        <f>IF($B99&lt;&gt;"FN",Table6[[#This Row],[ANUL_DOBANDIRII]],0)</f>
        <v>2011</v>
      </c>
      <c r="R99" s="167">
        <f>IF($B99&lt;&gt;"FN",Table6[[#This Row],[Valore IC]],0)</f>
        <v>9400</v>
      </c>
      <c r="S99" s="165" t="str">
        <f>IF($B99&lt;&gt;"FN",Table6[[#This Row],[BAZA_LEGALA]],0)</f>
        <v>Hg 803/31.07.2012;OUG.1 din 04/01/2017;OUG.68 din 06/11/2019</v>
      </c>
      <c r="T99" s="165" t="str">
        <f>IF($B99&lt;&gt;"FN",Table6[[#This Row],[SITUATIE_JURIDICA]],0)</f>
        <v>in administrare</v>
      </c>
      <c r="U99" s="165" t="str">
        <f>IF($B99&lt;&gt;"FN",Table6[[#This Row],[BUN]],0)</f>
        <v>mobil</v>
      </c>
      <c r="V99" s="165" t="str">
        <f>IF($B99&lt;&gt;"FN",Table6[[#This Row],[Column1]],0)</f>
        <v>Sex:I.M.;  anul nasterii:2008; locatia de baza:H Lucina</v>
      </c>
      <c r="W99" s="335">
        <f>IF($B99&lt;&gt;"FN",Table6[[#This Row],[Anul nașterii:]],0)</f>
        <v>2008</v>
      </c>
      <c r="X99" s="336" t="str">
        <f>IF($B99&lt;&gt;"FN",Table6[[#This Row],[sex:]],0)</f>
        <v>Iapă Mamă</v>
      </c>
      <c r="Y99" s="336" t="str">
        <f>IF($B99&lt;&gt;"FN",Table6[[#This Row],[dangale / microcip]],0)</f>
        <v>G20/8L / 982000101673746</v>
      </c>
      <c r="Z99" s="337" t="str">
        <f>IF($B99&lt;&gt;"FN",Table6[[#This Row],[Locaţia de bază- depozit de armăsari (D) sau Herghelia (H)]],0)</f>
        <v>Herghelia Lucina</v>
      </c>
      <c r="AA99">
        <f>Table6[[#This Row],[Nr. crt.]]</f>
        <v>92</v>
      </c>
      <c r="AB99">
        <f>Table6[[#This Row],[Nr. de inventar MFP]]</f>
        <v>157745</v>
      </c>
      <c r="AC99">
        <f>Table6[[#This Row],[Nr. de inventar RNP]]</f>
        <v>500881</v>
      </c>
      <c r="AD99" t="str">
        <f>Table6[[#This Row],[Cod de clasificare OMFP nr. 1718/2013]]</f>
        <v>8.23.06</v>
      </c>
    </row>
    <row r="100" spans="1:30" ht="51" x14ac:dyDescent="0.25">
      <c r="A100" s="321">
        <f>Table6[[#This Row],[Nr. crt.]]</f>
        <v>93</v>
      </c>
      <c r="B100" s="322">
        <f>Table6[[#This Row],[Nr. de inventar MFP]]</f>
        <v>160367</v>
      </c>
      <c r="C100" s="323">
        <f>IF($B100&lt;&gt;"FN",Table6[[#This Row],[Nr. de inventar RNP]],0)</f>
        <v>500941</v>
      </c>
      <c r="D100" s="322" t="str">
        <f>IF($B100&lt;&gt;"FN",Table6[[#This Row],[Cod de clasificare OMFP nr. 1718/2013]],0)</f>
        <v>8.23.06</v>
      </c>
      <c r="E100" s="324" t="str">
        <f>IF($B100&lt;&gt;"FN",Table6[[#This Row],[Denumirea ]],0)</f>
        <v>HROBY XXIV-24 (H 24-24L)986000003683939</v>
      </c>
      <c r="F100" s="322" t="str">
        <f>IF($B100&lt;&gt;"FN",Table6[[#This Row],[Județul]],0)</f>
        <v>SV</v>
      </c>
      <c r="G100" s="322">
        <f>IF($B100&lt;&gt;"FN",Table6[[#This Row],[Anul dobândirii ]],0)</f>
        <v>2013</v>
      </c>
      <c r="H100" s="325">
        <f>IF($B100&lt;&gt;"FN",Table6[[#This Row],[Valoare de inventar]],0)</f>
        <v>8000</v>
      </c>
      <c r="I100" s="151" t="str">
        <f>IF($B100&lt;&gt;"FN",Table6[[#This Row],[Nr Inventar MMAP]],0)</f>
        <v>160367.</v>
      </c>
      <c r="J100" s="152" t="str">
        <f>IF($B100&lt;&gt;"FN",Table6[[#This Row],[Denumire MMAP]],0)</f>
        <v>Hroby XXIV-24 ( H 24-24L) / 986000003683939</v>
      </c>
      <c r="K100" s="153">
        <f>IF($B100&lt;&gt;"FN",Table6[[#This Row],[Valore MMAP]],0)</f>
        <v>8000</v>
      </c>
      <c r="L100" s="154">
        <f>IF($B100&lt;&gt;"FN",Table6[[#This Row],[diferenta valorica]],0)</f>
        <v>0</v>
      </c>
      <c r="M100" s="155">
        <f>IF($B100&lt;&gt;"FN",Table6[[#This Row],[Număr inventar ]],0)</f>
        <v>160367</v>
      </c>
      <c r="N100" s="156" t="str">
        <f>IF($B100&lt;&gt;"FN",Table6[[#This Row],[COD_DE_CLASIFICARE]],0)</f>
        <v>8.23.06</v>
      </c>
      <c r="O100" s="157" t="str">
        <f>IF($B100&lt;&gt;"FN",Table6[[#This Row],[Denumire IC]],0)</f>
        <v xml:space="preserve">Hroby XXIV-24 ( H 24-24L) / 986000003683939
</v>
      </c>
      <c r="P100" s="157" t="str">
        <f>IF($B100&lt;&gt;"FN",Table6[[#This Row],[ADRESA]],0)</f>
        <v>Tara: România; Judet: SUCEAVA;Com Moldova-Suliţa;   -; Nr: -;</v>
      </c>
      <c r="Q100" s="156">
        <f>IF($B100&lt;&gt;"FN",Table6[[#This Row],[ANUL_DOBANDIRII]],0)</f>
        <v>2013</v>
      </c>
      <c r="R100" s="158">
        <f>IF($B100&lt;&gt;"FN",Table6[[#This Row],[Valore IC]],0)</f>
        <v>8000</v>
      </c>
      <c r="S100" s="156" t="str">
        <f>IF($B100&lt;&gt;"FN",Table6[[#This Row],[BAZA_LEGALA]],0)</f>
        <v>HG 1098/10-DEC-14;OUG.1 din 04/01/2017;OUG.68 din 06/11/2019</v>
      </c>
      <c r="T100" s="156" t="str">
        <f>IF($B100&lt;&gt;"FN",Table6[[#This Row],[SITUATIE_JURIDICA]],0)</f>
        <v>in administrare</v>
      </c>
      <c r="U100" s="156" t="str">
        <f>IF($B100&lt;&gt;"FN",Table6[[#This Row],[BUN]],0)</f>
        <v>mobil</v>
      </c>
      <c r="V100" s="269" t="str">
        <f>IF($B100&lt;&gt;"FN",Table6[[#This Row],[Column1]],0)</f>
        <v xml:space="preserve"> Subrasa= ;Anul naşterii=2010 ;Sexul=iapa mama ;Locaţia de bază=H Lucina ;</v>
      </c>
      <c r="W100" s="323">
        <f>IF($B100&lt;&gt;"FN",Table6[[#This Row],[Anul nașterii:]],0)</f>
        <v>2010</v>
      </c>
      <c r="X100" s="326" t="str">
        <f>IF($B100&lt;&gt;"FN",Table6[[#This Row],[sex:]],0)</f>
        <v>Iapă Mamă</v>
      </c>
      <c r="Y100" s="326" t="str">
        <f>IF($B100&lt;&gt;"FN",Table6[[#This Row],[dangale / microcip]],0)</f>
        <v>H24/24L / 986000003683939</v>
      </c>
      <c r="Z100" s="327" t="str">
        <f>IF($B100&lt;&gt;"FN",Table6[[#This Row],[Locaţia de bază- depozit de armăsari (D) sau Herghelia (H)]],0)</f>
        <v>Herghelia Lucina</v>
      </c>
      <c r="AA100">
        <f>Table6[[#This Row],[Nr. crt.]]</f>
        <v>93</v>
      </c>
      <c r="AB100">
        <f>Table6[[#This Row],[Nr. de inventar MFP]]</f>
        <v>160367</v>
      </c>
      <c r="AC100">
        <f>Table6[[#This Row],[Nr. de inventar RNP]]</f>
        <v>500941</v>
      </c>
      <c r="AD100" t="str">
        <f>Table6[[#This Row],[Cod de clasificare OMFP nr. 1718/2013]]</f>
        <v>8.23.06</v>
      </c>
    </row>
    <row r="101" spans="1:30" ht="51.75" thickBot="1" x14ac:dyDescent="0.3">
      <c r="A101" s="330">
        <f>Table6[[#This Row],[Nr. crt.]]</f>
        <v>94</v>
      </c>
      <c r="B101" s="331">
        <f>Table6[[#This Row],[Nr. de inventar MFP]]</f>
        <v>164813</v>
      </c>
      <c r="C101" s="332">
        <f>IF($B101&lt;&gt;"FN",Table6[[#This Row],[Nr. de inventar RNP]],0)</f>
        <v>501010</v>
      </c>
      <c r="D101" s="331" t="str">
        <f>IF($B101&lt;&gt;"FN",Table6[[#This Row],[Cod de clasificare OMFP nr. 1718/2013]],0)</f>
        <v>8.23.06</v>
      </c>
      <c r="E101" s="333" t="str">
        <f>IF($B101&lt;&gt;"FN",Table6[[#This Row],[Denumirea ]],0)</f>
        <v>PIETROSU XI-53(PI11 /53 L)642019820326610</v>
      </c>
      <c r="F101" s="331" t="str">
        <f>IF($B101&lt;&gt;"FN",Table6[[#This Row],[Județul]],0)</f>
        <v>SV</v>
      </c>
      <c r="G101" s="331">
        <f>IF($B101&lt;&gt;"FN",Table6[[#This Row],[Anul dobândirii ]],0)</f>
        <v>2015</v>
      </c>
      <c r="H101" s="334">
        <f>IF($B101&lt;&gt;"FN",Table6[[#This Row],[Valoare de inventar]],0)</f>
        <v>9400</v>
      </c>
      <c r="I101" s="160" t="str">
        <f>IF($B101&lt;&gt;"FN",Table6[[#This Row],[Nr Inventar MMAP]],0)</f>
        <v>501010.</v>
      </c>
      <c r="J101" s="161" t="str">
        <f>IF($B101&lt;&gt;"FN",Table6[[#This Row],[Denumire MMAP]],0)</f>
        <v>PIETROSU XI-53</v>
      </c>
      <c r="K101" s="162">
        <f>IF($B101&lt;&gt;"FN",Table6[[#This Row],[Valore MMAP]],0)</f>
        <v>9400</v>
      </c>
      <c r="L101" s="163">
        <f>IF($B101&lt;&gt;"FN",Table6[[#This Row],[diferenta valorica]],0)</f>
        <v>0</v>
      </c>
      <c r="M101" s="164">
        <f>IF($B101&lt;&gt;"FN",Table6[[#This Row],[Număr inventar ]],0)</f>
        <v>164813</v>
      </c>
      <c r="N101" s="165" t="str">
        <f>IF($B101&lt;&gt;"FN",Table6[[#This Row],[COD_DE_CLASIFICARE]],0)</f>
        <v>8.23.06</v>
      </c>
      <c r="O101" s="166" t="str">
        <f>IF($B101&lt;&gt;"FN",Table6[[#This Row],[Denumire IC]],0)</f>
        <v>Pietrosu XI-53 (Pi 11 / 53 L) 642019820326610</v>
      </c>
      <c r="P101" s="166" t="str">
        <f>IF($B101&lt;&gt;"FN",Table6[[#This Row],[ADRESA]],0)</f>
        <v>Tara: România; Judet: SUCEAVA;Com Moldova-Suliţa;   -; Nr: -;</v>
      </c>
      <c r="Q101" s="165">
        <f>IF($B101&lt;&gt;"FN",Table6[[#This Row],[ANUL_DOBANDIRII]],0)</f>
        <v>2015</v>
      </c>
      <c r="R101" s="167">
        <f>IF($B101&lt;&gt;"FN",Table6[[#This Row],[Valore IC]],0)</f>
        <v>9400</v>
      </c>
      <c r="S101" s="165" t="str">
        <f>IF($B101&lt;&gt;"FN",Table6[[#This Row],[BAZA_LEGALA]],0)</f>
        <v>HG. 118/27.02.2019;OUG.68 din 06/11/2019</v>
      </c>
      <c r="T101" s="165" t="str">
        <f>IF($B101&lt;&gt;"FN",Table6[[#This Row],[SITUATIE_JURIDICA]],0)</f>
        <v>in administrare</v>
      </c>
      <c r="U101" s="165" t="str">
        <f>IF($B101&lt;&gt;"FN",Table6[[#This Row],[BUN]],0)</f>
        <v>mobil</v>
      </c>
      <c r="V101" s="165" t="str">
        <f>IF($B101&lt;&gt;"FN",Table6[[#This Row],[Column1]],0)</f>
        <v xml:space="preserve"> Anul naşterii=2012 ;Sexul=iapă mamă ;Dangale=Pi 11 / 53 L ;Microcip=642019820326610 ;Locaţia de bază=H. Lucina ;</v>
      </c>
      <c r="W101" s="335">
        <f>IF($B101&lt;&gt;"FN",Table6[[#This Row],[Anul nașterii:]],0)</f>
        <v>2012</v>
      </c>
      <c r="X101" s="336" t="str">
        <f>IF($B101&lt;&gt;"FN",Table6[[#This Row],[sex:]],0)</f>
        <v>Iapă Mamă</v>
      </c>
      <c r="Y101" s="336" t="str">
        <f>IF($B101&lt;&gt;"FN",Table6[[#This Row],[dangale / microcip]],0)</f>
        <v>PI 11/53 L / 642019820326610</v>
      </c>
      <c r="Z101" s="337" t="str">
        <f>IF($B101&lt;&gt;"FN",Table6[[#This Row],[Locaţia de bază- depozit de armăsari (D) sau Herghelia (H)]],0)</f>
        <v>Herghelia Lucina</v>
      </c>
      <c r="AA101">
        <f>Table6[[#This Row],[Nr. crt.]]</f>
        <v>94</v>
      </c>
      <c r="AB101">
        <f>Table6[[#This Row],[Nr. de inventar MFP]]</f>
        <v>164813</v>
      </c>
      <c r="AC101">
        <f>Table6[[#This Row],[Nr. de inventar RNP]]</f>
        <v>501010</v>
      </c>
      <c r="AD101" t="str">
        <f>Table6[[#This Row],[Cod de clasificare OMFP nr. 1718/2013]]</f>
        <v>8.23.06</v>
      </c>
    </row>
    <row r="102" spans="1:30" x14ac:dyDescent="0.25">
      <c r="A102" s="321">
        <f>Table6[[#This Row],[Nr. crt.]]</f>
        <v>95</v>
      </c>
      <c r="B102" s="322" t="str">
        <f>Table6[[#This Row],[Nr. de inventar MFP]]</f>
        <v>FN</v>
      </c>
      <c r="C102" s="323">
        <f>IF($B102&lt;&gt;"FN",Table6[[#This Row],[Nr. de inventar RNP]],0)</f>
        <v>0</v>
      </c>
      <c r="D102" s="322">
        <f>IF($B102&lt;&gt;"FN",Table6[[#This Row],[Cod de clasificare OMFP nr. 1718/2013]],0)</f>
        <v>0</v>
      </c>
      <c r="E102" s="324">
        <f>IF($B102&lt;&gt;"FN",Table6[[#This Row],[Denumirea ]],0)</f>
        <v>0</v>
      </c>
      <c r="F102" s="322">
        <f>IF($B102&lt;&gt;"FN",Table6[[#This Row],[Județul]],0)</f>
        <v>0</v>
      </c>
      <c r="G102" s="322">
        <f>IF($B102&lt;&gt;"FN",Table6[[#This Row],[Anul dobândirii ]],0)</f>
        <v>0</v>
      </c>
      <c r="H102" s="325">
        <f>IF($B102&lt;&gt;"FN",Table6[[#This Row],[Valoare de inventar]],0)</f>
        <v>0</v>
      </c>
      <c r="I102" s="151">
        <f>IF($B102&lt;&gt;"FN",Table6[[#This Row],[Nr Inventar MMAP]],0)</f>
        <v>0</v>
      </c>
      <c r="J102" s="152">
        <f>IF($B102&lt;&gt;"FN",Table6[[#This Row],[Denumire MMAP]],0)</f>
        <v>0</v>
      </c>
      <c r="K102" s="153">
        <f>IF($B102&lt;&gt;"FN",Table6[[#This Row],[Valore MMAP]],0)</f>
        <v>0</v>
      </c>
      <c r="L102" s="154">
        <f>IF($B102&lt;&gt;"FN",Table6[[#This Row],[diferenta valorica]],0)</f>
        <v>0</v>
      </c>
      <c r="M102" s="155">
        <f>IF($B102&lt;&gt;"FN",Table6[[#This Row],[Număr inventar ]],0)</f>
        <v>0</v>
      </c>
      <c r="N102" s="156">
        <f>IF($B102&lt;&gt;"FN",Table6[[#This Row],[COD_DE_CLASIFICARE]],0)</f>
        <v>0</v>
      </c>
      <c r="O102" s="157">
        <f>IF($B102&lt;&gt;"FN",Table6[[#This Row],[Denumire IC]],0)</f>
        <v>0</v>
      </c>
      <c r="P102" s="157">
        <f>IF($B102&lt;&gt;"FN",Table6[[#This Row],[ADRESA]],0)</f>
        <v>0</v>
      </c>
      <c r="Q102" s="156">
        <f>IF($B102&lt;&gt;"FN",Table6[[#This Row],[ANUL_DOBANDIRII]],0)</f>
        <v>0</v>
      </c>
      <c r="R102" s="158">
        <f>IF($B102&lt;&gt;"FN",Table6[[#This Row],[Valore IC]],0)</f>
        <v>0</v>
      </c>
      <c r="S102" s="156">
        <f>IF($B102&lt;&gt;"FN",Table6[[#This Row],[BAZA_LEGALA]],0)</f>
        <v>0</v>
      </c>
      <c r="T102" s="156">
        <f>IF($B102&lt;&gt;"FN",Table6[[#This Row],[SITUATIE_JURIDICA]],0)</f>
        <v>0</v>
      </c>
      <c r="U102" s="156">
        <f>IF($B102&lt;&gt;"FN",Table6[[#This Row],[BUN]],0)</f>
        <v>0</v>
      </c>
      <c r="V102" s="269">
        <f>IF($B102&lt;&gt;"FN",Table6[[#This Row],[Column1]],0)</f>
        <v>0</v>
      </c>
      <c r="W102" s="323">
        <f>IF($B102&lt;&gt;"FN",Table6[[#This Row],[Anul nașterii:]],0)</f>
        <v>0</v>
      </c>
      <c r="X102" s="326">
        <f>IF($B102&lt;&gt;"FN",Table6[[#This Row],[sex:]],0)</f>
        <v>0</v>
      </c>
      <c r="Y102" s="326">
        <f>IF($B102&lt;&gt;"FN",Table6[[#This Row],[dangale / microcip]],0)</f>
        <v>0</v>
      </c>
      <c r="Z102" s="327">
        <f>IF($B102&lt;&gt;"FN",Table6[[#This Row],[Locaţia de bază- depozit de armăsari (D) sau Herghelia (H)]],0)</f>
        <v>0</v>
      </c>
      <c r="AA102">
        <f>Table6[[#This Row],[Nr. crt.]]</f>
        <v>95</v>
      </c>
      <c r="AB102" t="str">
        <f>Table6[[#This Row],[Nr. de inventar MFP]]</f>
        <v>FN</v>
      </c>
      <c r="AC102">
        <f>Table6[[#This Row],[Nr. de inventar RNP]]</f>
        <v>501107</v>
      </c>
      <c r="AD102" t="str">
        <f>Table6[[#This Row],[Cod de clasificare OMFP nr. 1718/2013]]</f>
        <v>8.23.06</v>
      </c>
    </row>
    <row r="103" spans="1:30" ht="15.75" thickBot="1" x14ac:dyDescent="0.3">
      <c r="A103" s="330">
        <f>Table6[[#This Row],[Nr. crt.]]</f>
        <v>96</v>
      </c>
      <c r="B103" s="331" t="str">
        <f>Table6[[#This Row],[Nr. de inventar MFP]]</f>
        <v>FN</v>
      </c>
      <c r="C103" s="332">
        <f>IF($B103&lt;&gt;"FN",Table6[[#This Row],[Nr. de inventar RNP]],0)</f>
        <v>0</v>
      </c>
      <c r="D103" s="331">
        <f>IF($B103&lt;&gt;"FN",Table6[[#This Row],[Cod de clasificare OMFP nr. 1718/2013]],0)</f>
        <v>0</v>
      </c>
      <c r="E103" s="333">
        <f>IF($B103&lt;&gt;"FN",Table6[[#This Row],[Denumirea ]],0)</f>
        <v>0</v>
      </c>
      <c r="F103" s="331">
        <f>IF($B103&lt;&gt;"FN",Table6[[#This Row],[Județul]],0)</f>
        <v>0</v>
      </c>
      <c r="G103" s="331">
        <f>IF($B103&lt;&gt;"FN",Table6[[#This Row],[Anul dobândirii ]],0)</f>
        <v>0</v>
      </c>
      <c r="H103" s="334">
        <f>IF($B103&lt;&gt;"FN",Table6[[#This Row],[Valoare de inventar]],0)</f>
        <v>0</v>
      </c>
      <c r="I103" s="160">
        <f>IF($B103&lt;&gt;"FN",Table6[[#This Row],[Nr Inventar MMAP]],0)</f>
        <v>0</v>
      </c>
      <c r="J103" s="161">
        <f>IF($B103&lt;&gt;"FN",Table6[[#This Row],[Denumire MMAP]],0)</f>
        <v>0</v>
      </c>
      <c r="K103" s="162">
        <f>IF($B103&lt;&gt;"FN",Table6[[#This Row],[Valore MMAP]],0)</f>
        <v>0</v>
      </c>
      <c r="L103" s="163">
        <f>IF($B103&lt;&gt;"FN",Table6[[#This Row],[diferenta valorica]],0)</f>
        <v>0</v>
      </c>
      <c r="M103" s="164">
        <f>IF($B103&lt;&gt;"FN",Table6[[#This Row],[Număr inventar ]],0)</f>
        <v>0</v>
      </c>
      <c r="N103" s="165">
        <f>IF($B103&lt;&gt;"FN",Table6[[#This Row],[COD_DE_CLASIFICARE]],0)</f>
        <v>0</v>
      </c>
      <c r="O103" s="166">
        <f>IF($B103&lt;&gt;"FN",Table6[[#This Row],[Denumire IC]],0)</f>
        <v>0</v>
      </c>
      <c r="P103" s="166">
        <f>IF($B103&lt;&gt;"FN",Table6[[#This Row],[ADRESA]],0)</f>
        <v>0</v>
      </c>
      <c r="Q103" s="165">
        <f>IF($B103&lt;&gt;"FN",Table6[[#This Row],[ANUL_DOBANDIRII]],0)</f>
        <v>0</v>
      </c>
      <c r="R103" s="167">
        <f>IF($B103&lt;&gt;"FN",Table6[[#This Row],[Valore IC]],0)</f>
        <v>0</v>
      </c>
      <c r="S103" s="165">
        <f>IF($B103&lt;&gt;"FN",Table6[[#This Row],[BAZA_LEGALA]],0)</f>
        <v>0</v>
      </c>
      <c r="T103" s="165">
        <f>IF($B103&lt;&gt;"FN",Table6[[#This Row],[SITUATIE_JURIDICA]],0)</f>
        <v>0</v>
      </c>
      <c r="U103" s="165">
        <f>IF($B103&lt;&gt;"FN",Table6[[#This Row],[BUN]],0)</f>
        <v>0</v>
      </c>
      <c r="V103" s="165">
        <f>IF($B103&lt;&gt;"FN",Table6[[#This Row],[Column1]],0)</f>
        <v>0</v>
      </c>
      <c r="W103" s="335">
        <f>IF($B103&lt;&gt;"FN",Table6[[#This Row],[Anul nașterii:]],0)</f>
        <v>0</v>
      </c>
      <c r="X103" s="336">
        <f>IF($B103&lt;&gt;"FN",Table6[[#This Row],[sex:]],0)</f>
        <v>0</v>
      </c>
      <c r="Y103" s="336">
        <f>IF($B103&lt;&gt;"FN",Table6[[#This Row],[dangale / microcip]],0)</f>
        <v>0</v>
      </c>
      <c r="Z103" s="337">
        <f>IF($B103&lt;&gt;"FN",Table6[[#This Row],[Locaţia de bază- depozit de armăsari (D) sau Herghelia (H)]],0)</f>
        <v>0</v>
      </c>
      <c r="AA103">
        <f>Table6[[#This Row],[Nr. crt.]]</f>
        <v>96</v>
      </c>
      <c r="AB103" t="str">
        <f>Table6[[#This Row],[Nr. de inventar MFP]]</f>
        <v>FN</v>
      </c>
      <c r="AC103">
        <f>Table6[[#This Row],[Nr. de inventar RNP]]</f>
        <v>501101</v>
      </c>
      <c r="AD103" t="str">
        <f>Table6[[#This Row],[Cod de clasificare OMFP nr. 1718/2013]]</f>
        <v>8.23.06</v>
      </c>
    </row>
    <row r="104" spans="1:30" x14ac:dyDescent="0.25">
      <c r="A104" s="321">
        <f>Table6[[#This Row],[Nr. crt.]]</f>
        <v>97</v>
      </c>
      <c r="B104" s="322" t="str">
        <f>Table6[[#This Row],[Nr. de inventar MFP]]</f>
        <v>FN</v>
      </c>
      <c r="C104" s="323">
        <f>IF($B104&lt;&gt;"FN",Table6[[#This Row],[Nr. de inventar RNP]],0)</f>
        <v>0</v>
      </c>
      <c r="D104" s="322">
        <f>IF($B104&lt;&gt;"FN",Table6[[#This Row],[Cod de clasificare OMFP nr. 1718/2013]],0)</f>
        <v>0</v>
      </c>
      <c r="E104" s="324">
        <f>IF($B104&lt;&gt;"FN",Table6[[#This Row],[Denumirea ]],0)</f>
        <v>0</v>
      </c>
      <c r="F104" s="322">
        <f>IF($B104&lt;&gt;"FN",Table6[[#This Row],[Județul]],0)</f>
        <v>0</v>
      </c>
      <c r="G104" s="322">
        <f>IF($B104&lt;&gt;"FN",Table6[[#This Row],[Anul dobândirii ]],0)</f>
        <v>0</v>
      </c>
      <c r="H104" s="325">
        <f>IF($B104&lt;&gt;"FN",Table6[[#This Row],[Valoare de inventar]],0)</f>
        <v>0</v>
      </c>
      <c r="I104" s="151">
        <f>IF($B104&lt;&gt;"FN",Table6[[#This Row],[Nr Inventar MMAP]],0)</f>
        <v>0</v>
      </c>
      <c r="J104" s="152">
        <f>IF($B104&lt;&gt;"FN",Table6[[#This Row],[Denumire MMAP]],0)</f>
        <v>0</v>
      </c>
      <c r="K104" s="153">
        <f>IF($B104&lt;&gt;"FN",Table6[[#This Row],[Valore MMAP]],0)</f>
        <v>0</v>
      </c>
      <c r="L104" s="154">
        <f>IF($B104&lt;&gt;"FN",Table6[[#This Row],[diferenta valorica]],0)</f>
        <v>0</v>
      </c>
      <c r="M104" s="155">
        <f>IF($B104&lt;&gt;"FN",Table6[[#This Row],[Număr inventar ]],0)</f>
        <v>0</v>
      </c>
      <c r="N104" s="156">
        <f>IF($B104&lt;&gt;"FN",Table6[[#This Row],[COD_DE_CLASIFICARE]],0)</f>
        <v>0</v>
      </c>
      <c r="O104" s="157">
        <f>IF($B104&lt;&gt;"FN",Table6[[#This Row],[Denumire IC]],0)</f>
        <v>0</v>
      </c>
      <c r="P104" s="157">
        <f>IF($B104&lt;&gt;"FN",Table6[[#This Row],[ADRESA]],0)</f>
        <v>0</v>
      </c>
      <c r="Q104" s="156">
        <f>IF($B104&lt;&gt;"FN",Table6[[#This Row],[ANUL_DOBANDIRII]],0)</f>
        <v>0</v>
      </c>
      <c r="R104" s="158">
        <f>IF($B104&lt;&gt;"FN",Table6[[#This Row],[Valore IC]],0)</f>
        <v>0</v>
      </c>
      <c r="S104" s="156">
        <f>IF($B104&lt;&gt;"FN",Table6[[#This Row],[BAZA_LEGALA]],0)</f>
        <v>0</v>
      </c>
      <c r="T104" s="156">
        <f>IF($B104&lt;&gt;"FN",Table6[[#This Row],[SITUATIE_JURIDICA]],0)</f>
        <v>0</v>
      </c>
      <c r="U104" s="156">
        <f>IF($B104&lt;&gt;"FN",Table6[[#This Row],[BUN]],0)</f>
        <v>0</v>
      </c>
      <c r="V104" s="269">
        <f>IF($B104&lt;&gt;"FN",Table6[[#This Row],[Column1]],0)</f>
        <v>0</v>
      </c>
      <c r="W104" s="323">
        <f>IF($B104&lt;&gt;"FN",Table6[[#This Row],[Anul nașterii:]],0)</f>
        <v>0</v>
      </c>
      <c r="X104" s="326">
        <f>IF($B104&lt;&gt;"FN",Table6[[#This Row],[sex:]],0)</f>
        <v>0</v>
      </c>
      <c r="Y104" s="326">
        <f>IF($B104&lt;&gt;"FN",Table6[[#This Row],[dangale / microcip]],0)</f>
        <v>0</v>
      </c>
      <c r="Z104" s="327">
        <f>IF($B104&lt;&gt;"FN",Table6[[#This Row],[Locaţia de bază- depozit de armăsari (D) sau Herghelia (H)]],0)</f>
        <v>0</v>
      </c>
      <c r="AA104">
        <f>Table6[[#This Row],[Nr. crt.]]</f>
        <v>97</v>
      </c>
      <c r="AB104" t="str">
        <f>Table6[[#This Row],[Nr. de inventar MFP]]</f>
        <v>FN</v>
      </c>
      <c r="AC104">
        <f>Table6[[#This Row],[Nr. de inventar RNP]]</f>
        <v>501151</v>
      </c>
      <c r="AD104" t="str">
        <f>Table6[[#This Row],[Cod de clasificare OMFP nr. 1718/2013]]</f>
        <v>8.23.06</v>
      </c>
    </row>
    <row r="105" spans="1:30" ht="15.75" thickBot="1" x14ac:dyDescent="0.3">
      <c r="A105" s="330">
        <f>Table6[[#This Row],[Nr. crt.]]</f>
        <v>98</v>
      </c>
      <c r="B105" s="331" t="str">
        <f>Table6[[#This Row],[Nr. de inventar MFP]]</f>
        <v>FN</v>
      </c>
      <c r="C105" s="332">
        <f>IF($B105&lt;&gt;"FN",Table6[[#This Row],[Nr. de inventar RNP]],0)</f>
        <v>0</v>
      </c>
      <c r="D105" s="331">
        <f>IF($B105&lt;&gt;"FN",Table6[[#This Row],[Cod de clasificare OMFP nr. 1718/2013]],0)</f>
        <v>0</v>
      </c>
      <c r="E105" s="333">
        <f>IF($B105&lt;&gt;"FN",Table6[[#This Row],[Denumirea ]],0)</f>
        <v>0</v>
      </c>
      <c r="F105" s="331">
        <f>IF($B105&lt;&gt;"FN",Table6[[#This Row],[Județul]],0)</f>
        <v>0</v>
      </c>
      <c r="G105" s="331">
        <f>IF($B105&lt;&gt;"FN",Table6[[#This Row],[Anul dobândirii ]],0)</f>
        <v>0</v>
      </c>
      <c r="H105" s="334">
        <f>IF($B105&lt;&gt;"FN",Table6[[#This Row],[Valoare de inventar]],0)</f>
        <v>0</v>
      </c>
      <c r="I105" s="160">
        <f>IF($B105&lt;&gt;"FN",Table6[[#This Row],[Nr Inventar MMAP]],0)</f>
        <v>0</v>
      </c>
      <c r="J105" s="161">
        <f>IF($B105&lt;&gt;"FN",Table6[[#This Row],[Denumire MMAP]],0)</f>
        <v>0</v>
      </c>
      <c r="K105" s="162">
        <f>IF($B105&lt;&gt;"FN",Table6[[#This Row],[Valore MMAP]],0)</f>
        <v>0</v>
      </c>
      <c r="L105" s="163">
        <f>IF($B105&lt;&gt;"FN",Table6[[#This Row],[diferenta valorica]],0)</f>
        <v>0</v>
      </c>
      <c r="M105" s="164">
        <f>IF($B105&lt;&gt;"FN",Table6[[#This Row],[Număr inventar ]],0)</f>
        <v>0</v>
      </c>
      <c r="N105" s="165">
        <f>IF($B105&lt;&gt;"FN",Table6[[#This Row],[COD_DE_CLASIFICARE]],0)</f>
        <v>0</v>
      </c>
      <c r="O105" s="166">
        <f>IF($B105&lt;&gt;"FN",Table6[[#This Row],[Denumire IC]],0)</f>
        <v>0</v>
      </c>
      <c r="P105" s="166">
        <f>IF($B105&lt;&gt;"FN",Table6[[#This Row],[ADRESA]],0)</f>
        <v>0</v>
      </c>
      <c r="Q105" s="165">
        <f>IF($B105&lt;&gt;"FN",Table6[[#This Row],[ANUL_DOBANDIRII]],0)</f>
        <v>0</v>
      </c>
      <c r="R105" s="167">
        <f>IF($B105&lt;&gt;"FN",Table6[[#This Row],[Valore IC]],0)</f>
        <v>0</v>
      </c>
      <c r="S105" s="165">
        <f>IF($B105&lt;&gt;"FN",Table6[[#This Row],[BAZA_LEGALA]],0)</f>
        <v>0</v>
      </c>
      <c r="T105" s="165">
        <f>IF($B105&lt;&gt;"FN",Table6[[#This Row],[SITUATIE_JURIDICA]],0)</f>
        <v>0</v>
      </c>
      <c r="U105" s="165">
        <f>IF($B105&lt;&gt;"FN",Table6[[#This Row],[BUN]],0)</f>
        <v>0</v>
      </c>
      <c r="V105" s="165">
        <f>IF($B105&lt;&gt;"FN",Table6[[#This Row],[Column1]],0)</f>
        <v>0</v>
      </c>
      <c r="W105" s="335">
        <f>IF($B105&lt;&gt;"FN",Table6[[#This Row],[Anul nașterii:]],0)</f>
        <v>0</v>
      </c>
      <c r="X105" s="336">
        <f>IF($B105&lt;&gt;"FN",Table6[[#This Row],[sex:]],0)</f>
        <v>0</v>
      </c>
      <c r="Y105" s="336">
        <f>IF($B105&lt;&gt;"FN",Table6[[#This Row],[dangale / microcip]],0)</f>
        <v>0</v>
      </c>
      <c r="Z105" s="337">
        <f>IF($B105&lt;&gt;"FN",Table6[[#This Row],[Locaţia de bază- depozit de armăsari (D) sau Herghelia (H)]],0)</f>
        <v>0</v>
      </c>
      <c r="AA105">
        <f>Table6[[#This Row],[Nr. crt.]]</f>
        <v>98</v>
      </c>
      <c r="AB105" t="str">
        <f>Table6[[#This Row],[Nr. de inventar MFP]]</f>
        <v>FN</v>
      </c>
      <c r="AC105">
        <f>Table6[[#This Row],[Nr. de inventar RNP]]</f>
        <v>501155</v>
      </c>
      <c r="AD105" t="str">
        <f>Table6[[#This Row],[Cod de clasificare OMFP nr. 1718/2013]]</f>
        <v>8.23.06</v>
      </c>
    </row>
    <row r="106" spans="1:30" ht="51" x14ac:dyDescent="0.25">
      <c r="A106" s="321">
        <f>Table6[[#This Row],[Nr. crt.]]</f>
        <v>99</v>
      </c>
      <c r="B106" s="322">
        <f>Table6[[#This Row],[Nr. de inventar MFP]]</f>
        <v>160382</v>
      </c>
      <c r="C106" s="323">
        <f>IF($B106&lt;&gt;"FN",Table6[[#This Row],[Nr. de inventar RNP]],0)</f>
        <v>500951</v>
      </c>
      <c r="D106" s="322" t="str">
        <f>IF($B106&lt;&gt;"FN",Table6[[#This Row],[Cod de clasificare OMFP nr. 1718/2013]],0)</f>
        <v>8.23.06</v>
      </c>
      <c r="E106" s="324" t="str">
        <f>IF($B106&lt;&gt;"FN",Table6[[#This Row],[Denumirea ]],0)</f>
        <v>PRISLOP XI-6 (PII -6 L)986000003679037</v>
      </c>
      <c r="F106" s="322" t="str">
        <f>IF($B106&lt;&gt;"FN",Table6[[#This Row],[Județul]],0)</f>
        <v>SV</v>
      </c>
      <c r="G106" s="322">
        <f>IF($B106&lt;&gt;"FN",Table6[[#This Row],[Anul dobândirii ]],0)</f>
        <v>2013</v>
      </c>
      <c r="H106" s="325">
        <f>IF($B106&lt;&gt;"FN",Table6[[#This Row],[Valoare de inventar]],0)</f>
        <v>8600</v>
      </c>
      <c r="I106" s="151" t="str">
        <f>IF($B106&lt;&gt;"FN",Table6[[#This Row],[Nr Inventar MMAP]],0)</f>
        <v>160382.</v>
      </c>
      <c r="J106" s="152" t="str">
        <f>IF($B106&lt;&gt;"FN",Table6[[#This Row],[Denumire MMAP]],0)</f>
        <v>Prislop XI-6 ( P 11-6 L) / 986000003679037</v>
      </c>
      <c r="K106" s="153">
        <f>IF($B106&lt;&gt;"FN",Table6[[#This Row],[Valore MMAP]],0)</f>
        <v>8600</v>
      </c>
      <c r="L106" s="154">
        <f>IF($B106&lt;&gt;"FN",Table6[[#This Row],[diferenta valorica]],0)</f>
        <v>0</v>
      </c>
      <c r="M106" s="155">
        <f>IF($B106&lt;&gt;"FN",Table6[[#This Row],[Număr inventar ]],0)</f>
        <v>160382</v>
      </c>
      <c r="N106" s="156" t="str">
        <f>IF($B106&lt;&gt;"FN",Table6[[#This Row],[COD_DE_CLASIFICARE]],0)</f>
        <v>8.23.06</v>
      </c>
      <c r="O106" s="157" t="str">
        <f>IF($B106&lt;&gt;"FN",Table6[[#This Row],[Denumire IC]],0)</f>
        <v xml:space="preserve">Prislop XI-6 ( P 11-6 L) / 986000003679037
</v>
      </c>
      <c r="P106" s="157" t="str">
        <f>IF($B106&lt;&gt;"FN",Table6[[#This Row],[ADRESA]],0)</f>
        <v>Tara: România; Judet: SUCEAVA;Com Moldova-Suliţa;   -; Nr: -;</v>
      </c>
      <c r="Q106" s="156">
        <f>IF($B106&lt;&gt;"FN",Table6[[#This Row],[ANUL_DOBANDIRII]],0)</f>
        <v>2013</v>
      </c>
      <c r="R106" s="158">
        <f>IF($B106&lt;&gt;"FN",Table6[[#This Row],[Valore IC]],0)</f>
        <v>8600</v>
      </c>
      <c r="S106" s="156" t="str">
        <f>IF($B106&lt;&gt;"FN",Table6[[#This Row],[BAZA_LEGALA]],0)</f>
        <v>HG 1098/10-DEC-14;OUG.1 din 04/01/2017;OUG.68 din 06/11/2019</v>
      </c>
      <c r="T106" s="156" t="str">
        <f>IF($B106&lt;&gt;"FN",Table6[[#This Row],[SITUATIE_JURIDICA]],0)</f>
        <v>in administrare</v>
      </c>
      <c r="U106" s="156" t="str">
        <f>IF($B106&lt;&gt;"FN",Table6[[#This Row],[BUN]],0)</f>
        <v>mobil</v>
      </c>
      <c r="V106" s="269" t="str">
        <f>IF($B106&lt;&gt;"FN",Table6[[#This Row],[Column1]],0)</f>
        <v xml:space="preserve"> Subrasa= ;Anul naşterii=2010 ;Sexul=armasar monta publica ;Locaţia de bază=H Lucina ;</v>
      </c>
      <c r="W106" s="323">
        <f>IF($B106&lt;&gt;"FN",Table6[[#This Row],[Anul nașterii:]],0)</f>
        <v>2010</v>
      </c>
      <c r="X106" s="326" t="str">
        <f>IF($B106&lt;&gt;"FN",Table6[[#This Row],[sex:]],0)</f>
        <v>Armăsar de Montă Publică</v>
      </c>
      <c r="Y106" s="326" t="str">
        <f>IF($B106&lt;&gt;"FN",Table6[[#This Row],[dangale / microcip]],0)</f>
        <v>P 11/6L / 986000003679037</v>
      </c>
      <c r="Z106" s="327" t="str">
        <f>IF($B106&lt;&gt;"FN",Table6[[#This Row],[Locaţia de bază- depozit de armăsari (D) sau Herghelia (H)]],0)</f>
        <v>Herghelia Lucina</v>
      </c>
      <c r="AA106">
        <f>Table6[[#This Row],[Nr. crt.]]</f>
        <v>99</v>
      </c>
      <c r="AB106">
        <f>Table6[[#This Row],[Nr. de inventar MFP]]</f>
        <v>160382</v>
      </c>
      <c r="AC106">
        <f>Table6[[#This Row],[Nr. de inventar RNP]]</f>
        <v>500951</v>
      </c>
      <c r="AD106" t="str">
        <f>Table6[[#This Row],[Cod de clasificare OMFP nr. 1718/2013]]</f>
        <v>8.23.06</v>
      </c>
    </row>
    <row r="107" spans="1:30" ht="15.75" thickBot="1" x14ac:dyDescent="0.3">
      <c r="A107" s="330">
        <f>Table6[[#This Row],[Nr. crt.]]</f>
        <v>100</v>
      </c>
      <c r="B107" s="331" t="str">
        <f>Table6[[#This Row],[Nr. de inventar MFP]]</f>
        <v>FN</v>
      </c>
      <c r="C107" s="332">
        <f>IF($B107&lt;&gt;"FN",Table6[[#This Row],[Nr. de inventar RNP]],0)</f>
        <v>0</v>
      </c>
      <c r="D107" s="331">
        <f>IF($B107&lt;&gt;"FN",Table6[[#This Row],[Cod de clasificare OMFP nr. 1718/2013]],0)</f>
        <v>0</v>
      </c>
      <c r="E107" s="333">
        <f>IF($B107&lt;&gt;"FN",Table6[[#This Row],[Denumirea ]],0)</f>
        <v>0</v>
      </c>
      <c r="F107" s="331">
        <f>IF($B107&lt;&gt;"FN",Table6[[#This Row],[Județul]],0)</f>
        <v>0</v>
      </c>
      <c r="G107" s="331">
        <f>IF($B107&lt;&gt;"FN",Table6[[#This Row],[Anul dobândirii ]],0)</f>
        <v>0</v>
      </c>
      <c r="H107" s="334">
        <f>IF($B107&lt;&gt;"FN",Table6[[#This Row],[Valoare de inventar]],0)</f>
        <v>0</v>
      </c>
      <c r="I107" s="160">
        <f>IF($B107&lt;&gt;"FN",Table6[[#This Row],[Nr Inventar MMAP]],0)</f>
        <v>0</v>
      </c>
      <c r="J107" s="161">
        <f>IF($B107&lt;&gt;"FN",Table6[[#This Row],[Denumire MMAP]],0)</f>
        <v>0</v>
      </c>
      <c r="K107" s="162">
        <f>IF($B107&lt;&gt;"FN",Table6[[#This Row],[Valore MMAP]],0)</f>
        <v>0</v>
      </c>
      <c r="L107" s="163">
        <f>IF($B107&lt;&gt;"FN",Table6[[#This Row],[diferenta valorica]],0)</f>
        <v>0</v>
      </c>
      <c r="M107" s="164">
        <f>IF($B107&lt;&gt;"FN",Table6[[#This Row],[Număr inventar ]],0)</f>
        <v>0</v>
      </c>
      <c r="N107" s="165">
        <f>IF($B107&lt;&gt;"FN",Table6[[#This Row],[COD_DE_CLASIFICARE]],0)</f>
        <v>0</v>
      </c>
      <c r="O107" s="166">
        <f>IF($B107&lt;&gt;"FN",Table6[[#This Row],[Denumire IC]],0)</f>
        <v>0</v>
      </c>
      <c r="P107" s="166">
        <f>IF($B107&lt;&gt;"FN",Table6[[#This Row],[ADRESA]],0)</f>
        <v>0</v>
      </c>
      <c r="Q107" s="165">
        <f>IF($B107&lt;&gt;"FN",Table6[[#This Row],[ANUL_DOBANDIRII]],0)</f>
        <v>0</v>
      </c>
      <c r="R107" s="167">
        <f>IF($B107&lt;&gt;"FN",Table6[[#This Row],[Valore IC]],0)</f>
        <v>0</v>
      </c>
      <c r="S107" s="165">
        <f>IF($B107&lt;&gt;"FN",Table6[[#This Row],[BAZA_LEGALA]],0)</f>
        <v>0</v>
      </c>
      <c r="T107" s="165">
        <f>IF($B107&lt;&gt;"FN",Table6[[#This Row],[SITUATIE_JURIDICA]],0)</f>
        <v>0</v>
      </c>
      <c r="U107" s="165">
        <f>IF($B107&lt;&gt;"FN",Table6[[#This Row],[BUN]],0)</f>
        <v>0</v>
      </c>
      <c r="V107" s="165">
        <f>IF($B107&lt;&gt;"FN",Table6[[#This Row],[Column1]],0)</f>
        <v>0</v>
      </c>
      <c r="W107" s="335">
        <f>IF($B107&lt;&gt;"FN",Table6[[#This Row],[Anul nașterii:]],0)</f>
        <v>0</v>
      </c>
      <c r="X107" s="336">
        <f>IF($B107&lt;&gt;"FN",Table6[[#This Row],[sex:]],0)</f>
        <v>0</v>
      </c>
      <c r="Y107" s="336">
        <f>IF($B107&lt;&gt;"FN",Table6[[#This Row],[dangale / microcip]],0)</f>
        <v>0</v>
      </c>
      <c r="Z107" s="337">
        <f>IF($B107&lt;&gt;"FN",Table6[[#This Row],[Locaţia de bază- depozit de armăsari (D) sau Herghelia (H)]],0)</f>
        <v>0</v>
      </c>
      <c r="AA107">
        <f>Table6[[#This Row],[Nr. crt.]]</f>
        <v>100</v>
      </c>
      <c r="AB107" t="str">
        <f>Table6[[#This Row],[Nr. de inventar MFP]]</f>
        <v>FN</v>
      </c>
      <c r="AC107">
        <f>Table6[[#This Row],[Nr. de inventar RNP]]</f>
        <v>500790</v>
      </c>
      <c r="AD107" t="str">
        <f>Table6[[#This Row],[Cod de clasificare OMFP nr. 1718/2013]]</f>
        <v>8.23.06</v>
      </c>
    </row>
    <row r="108" spans="1:30" ht="51" x14ac:dyDescent="0.25">
      <c r="A108" s="321">
        <f>Table6[[#This Row],[Nr. crt.]]</f>
        <v>101</v>
      </c>
      <c r="B108" s="322">
        <f>Table6[[#This Row],[Nr. de inventar MFP]]</f>
        <v>164806</v>
      </c>
      <c r="C108" s="323">
        <f>IF($B108&lt;&gt;"FN",Table6[[#This Row],[Nr. de inventar RNP]],0)</f>
        <v>501005</v>
      </c>
      <c r="D108" s="322" t="str">
        <f>IF($B108&lt;&gt;"FN",Table6[[#This Row],[Cod de clasificare OMFP nr. 1718/2013]],0)</f>
        <v>8.23.06</v>
      </c>
      <c r="E108" s="324" t="str">
        <f>IF($B108&lt;&gt;"FN",Table6[[#This Row],[Denumirea ]],0)</f>
        <v>OUSOR IX-120 (O 9/120 L)642019820440631</v>
      </c>
      <c r="F108" s="322" t="str">
        <f>IF($B108&lt;&gt;"FN",Table6[[#This Row],[Județul]],0)</f>
        <v>SV</v>
      </c>
      <c r="G108" s="322">
        <f>IF($B108&lt;&gt;"FN",Table6[[#This Row],[Anul dobândirii ]],0)</f>
        <v>2015</v>
      </c>
      <c r="H108" s="325">
        <f>IF($B108&lt;&gt;"FN",Table6[[#This Row],[Valoare de inventar]],0)</f>
        <v>8000</v>
      </c>
      <c r="I108" s="151" t="str">
        <f>IF($B108&lt;&gt;"FN",Table6[[#This Row],[Nr Inventar MMAP]],0)</f>
        <v>501005.</v>
      </c>
      <c r="J108" s="152" t="str">
        <f>IF($B108&lt;&gt;"FN",Table6[[#This Row],[Denumire MMAP]],0)</f>
        <v>OUSOR IX-120</v>
      </c>
      <c r="K108" s="153">
        <f>IF($B108&lt;&gt;"FN",Table6[[#This Row],[Valore MMAP]],0)</f>
        <v>8000</v>
      </c>
      <c r="L108" s="154">
        <f>IF($B108&lt;&gt;"FN",Table6[[#This Row],[diferenta valorica]],0)</f>
        <v>0</v>
      </c>
      <c r="M108" s="155">
        <f>IF($B108&lt;&gt;"FN",Table6[[#This Row],[Număr inventar ]],0)</f>
        <v>164806</v>
      </c>
      <c r="N108" s="156" t="str">
        <f>IF($B108&lt;&gt;"FN",Table6[[#This Row],[COD_DE_CLASIFICARE]],0)</f>
        <v>8.23.06</v>
      </c>
      <c r="O108" s="157" t="str">
        <f>IF($B108&lt;&gt;"FN",Table6[[#This Row],[Denumire IC]],0)</f>
        <v>Ousor IX-120  (O 9 / 120 L) 642019820440631</v>
      </c>
      <c r="P108" s="157" t="str">
        <f>IF($B108&lt;&gt;"FN",Table6[[#This Row],[ADRESA]],0)</f>
        <v>Tara: România; Judet: SUCEAVA;Com Moldova-Suliţa;   -; Nr: -;</v>
      </c>
      <c r="Q108" s="156">
        <f>IF($B108&lt;&gt;"FN",Table6[[#This Row],[ANUL_DOBANDIRII]],0)</f>
        <v>2015</v>
      </c>
      <c r="R108" s="158">
        <f>IF($B108&lt;&gt;"FN",Table6[[#This Row],[Valore IC]],0)</f>
        <v>8000</v>
      </c>
      <c r="S108" s="156" t="str">
        <f>IF($B108&lt;&gt;"FN",Table6[[#This Row],[BAZA_LEGALA]],0)</f>
        <v>HG. 118/27.02.2019;OUG.68 din 06/11/2019</v>
      </c>
      <c r="T108" s="156" t="str">
        <f>IF($B108&lt;&gt;"FN",Table6[[#This Row],[SITUATIE_JURIDICA]],0)</f>
        <v>in administrare</v>
      </c>
      <c r="U108" s="156" t="str">
        <f>IF($B108&lt;&gt;"FN",Table6[[#This Row],[BUN]],0)</f>
        <v>mobil</v>
      </c>
      <c r="V108" s="269" t="str">
        <f>IF($B108&lt;&gt;"FN",Table6[[#This Row],[Column1]],0)</f>
        <v xml:space="preserve"> Anul naşterii=2012 ;Sexul=iapă mamă ;Dangale=O 9 / 120 L ;Microcip=642019820440631 ;Locaţia de bază=H. Lucina ;</v>
      </c>
      <c r="W108" s="323">
        <f>IF($B108&lt;&gt;"FN",Table6[[#This Row],[Anul nașterii:]],0)</f>
        <v>2012</v>
      </c>
      <c r="X108" s="326" t="str">
        <f>IF($B108&lt;&gt;"FN",Table6[[#This Row],[sex:]],0)</f>
        <v>Iapă Mamă</v>
      </c>
      <c r="Y108" s="326" t="str">
        <f>IF($B108&lt;&gt;"FN",Table6[[#This Row],[dangale / microcip]],0)</f>
        <v>O9/120L / 642019820440631</v>
      </c>
      <c r="Z108" s="327" t="str">
        <f>IF($B108&lt;&gt;"FN",Table6[[#This Row],[Locaţia de bază- depozit de armăsari (D) sau Herghelia (H)]],0)</f>
        <v>Herghelia Lucina</v>
      </c>
      <c r="AA108">
        <f>Table6[[#This Row],[Nr. crt.]]</f>
        <v>101</v>
      </c>
      <c r="AB108">
        <f>Table6[[#This Row],[Nr. de inventar MFP]]</f>
        <v>164806</v>
      </c>
      <c r="AC108">
        <f>Table6[[#This Row],[Nr. de inventar RNP]]</f>
        <v>501005</v>
      </c>
      <c r="AD108" t="str">
        <f>Table6[[#This Row],[Cod de clasificare OMFP nr. 1718/2013]]</f>
        <v>8.23.06</v>
      </c>
    </row>
    <row r="109" spans="1:30" ht="64.5" thickBot="1" x14ac:dyDescent="0.3">
      <c r="A109" s="330">
        <f>Table6[[#This Row],[Nr. crt.]]</f>
        <v>102</v>
      </c>
      <c r="B109" s="331">
        <f>Table6[[#This Row],[Nr. de inventar MFP]]</f>
        <v>164922</v>
      </c>
      <c r="C109" s="332">
        <f>IF($B109&lt;&gt;"FN",Table6[[#This Row],[Nr. de inventar RNP]],0)</f>
        <v>501048</v>
      </c>
      <c r="D109" s="331" t="str">
        <f>IF($B109&lt;&gt;"FN",Table6[[#This Row],[Cod de clasificare OMFP nr. 1718/2013]],0)</f>
        <v>8.23.06</v>
      </c>
      <c r="E109" s="333" t="str">
        <f>IF($B109&lt;&gt;"FN",Table6[[#This Row],[Denumirea ]],0)</f>
        <v>Hroby XXIV-40 (H 24 / 40 L)642019820561906</v>
      </c>
      <c r="F109" s="331" t="str">
        <f>IF($B109&lt;&gt;"FN",Table6[[#This Row],[Județul]],0)</f>
        <v>SV</v>
      </c>
      <c r="G109" s="331">
        <f>IF($B109&lt;&gt;"FN",Table6[[#This Row],[Anul dobândirii ]],0)</f>
        <v>2016</v>
      </c>
      <c r="H109" s="334">
        <f>IF($B109&lt;&gt;"FN",Table6[[#This Row],[Valoare de inventar]],0)</f>
        <v>8600</v>
      </c>
      <c r="I109" s="160" t="str">
        <f>IF($B109&lt;&gt;"FN",Table6[[#This Row],[Nr Inventar MMAP]],0)</f>
        <v>501048</v>
      </c>
      <c r="J109" s="161" t="str">
        <f>IF($B109&lt;&gt;"FN",Table6[[#This Row],[Denumire MMAP]],0)</f>
        <v xml:space="preserve">Hroby XXIV-40   (H 24 / 40 L)
642019820561906
</v>
      </c>
      <c r="K109" s="162">
        <f>IF($B109&lt;&gt;"FN",Table6[[#This Row],[Valore MMAP]],0)</f>
        <v>8600</v>
      </c>
      <c r="L109" s="163">
        <f>IF($B109&lt;&gt;"FN",Table6[[#This Row],[diferenta valorica]],0)</f>
        <v>0</v>
      </c>
      <c r="M109" s="164">
        <f>IF($B109&lt;&gt;"FN",Table6[[#This Row],[Număr inventar ]],0)</f>
        <v>164922</v>
      </c>
      <c r="N109" s="165" t="str">
        <f>IF($B109&lt;&gt;"FN",Table6[[#This Row],[COD_DE_CLASIFICARE]],0)</f>
        <v>8.23.06</v>
      </c>
      <c r="O109" s="166" t="str">
        <f>IF($B109&lt;&gt;"FN",Table6[[#This Row],[Denumire IC]],0)</f>
        <v>Hroby XXIV-40  (H 24 / 40 L) 642019820561906</v>
      </c>
      <c r="P109" s="166" t="str">
        <f>IF($B109&lt;&gt;"FN",Table6[[#This Row],[ADRESA]],0)</f>
        <v>Tara: România; Judet: SUCEAVA;Com Moldova-Suliţa;   -; Nr: -;</v>
      </c>
      <c r="Q109" s="165">
        <f>IF($B109&lt;&gt;"FN",Table6[[#This Row],[ANUL_DOBANDIRII]],0)</f>
        <v>2016</v>
      </c>
      <c r="R109" s="167">
        <f>IF($B109&lt;&gt;"FN",Table6[[#This Row],[Valore IC]],0)</f>
        <v>8600</v>
      </c>
      <c r="S109" s="165" t="str">
        <f>IF($B109&lt;&gt;"FN",Table6[[#This Row],[BAZA_LEGALA]],0)</f>
        <v>HG. 118/27.02.2019;OUG.68 din 06/11/2019</v>
      </c>
      <c r="T109" s="165" t="str">
        <f>IF($B109&lt;&gt;"FN",Table6[[#This Row],[SITUATIE_JURIDICA]],0)</f>
        <v>in administrare</v>
      </c>
      <c r="U109" s="165" t="str">
        <f>IF($B109&lt;&gt;"FN",Table6[[#This Row],[BUN]],0)</f>
        <v>mobil</v>
      </c>
      <c r="V109" s="165" t="str">
        <f>IF($B109&lt;&gt;"FN",Table6[[#This Row],[Column1]],0)</f>
        <v xml:space="preserve"> Anul naşterii=2013 ;Sexul=armăsar montă publică ;Dangale=H 24 / 40 L ;Microcip=642019820561906 ;Locaţia de bază=H. Lucina ;</v>
      </c>
      <c r="W109" s="335">
        <f>IF($B109&lt;&gt;"FN",Table6[[#This Row],[Anul nașterii:]],0)</f>
        <v>2013</v>
      </c>
      <c r="X109" s="336" t="str">
        <f>IF($B109&lt;&gt;"FN",Table6[[#This Row],[sex:]],0)</f>
        <v>Armăsar de Montă Publică</v>
      </c>
      <c r="Y109" s="336" t="str">
        <f>IF($B109&lt;&gt;"FN",Table6[[#This Row],[dangale / microcip]],0)</f>
        <v>H24/40L / 642019820561906</v>
      </c>
      <c r="Z109" s="337" t="str">
        <f>IF($B109&lt;&gt;"FN",Table6[[#This Row],[Locaţia de bază- depozit de armăsari (D) sau Herghelia (H)]],0)</f>
        <v>Herghelia Lucina</v>
      </c>
      <c r="AA109">
        <f>Table6[[#This Row],[Nr. crt.]]</f>
        <v>102</v>
      </c>
      <c r="AB109">
        <f>Table6[[#This Row],[Nr. de inventar MFP]]</f>
        <v>164922</v>
      </c>
      <c r="AC109">
        <f>Table6[[#This Row],[Nr. de inventar RNP]]</f>
        <v>501048</v>
      </c>
      <c r="AD109" t="str">
        <f>Table6[[#This Row],[Cod de clasificare OMFP nr. 1718/2013]]</f>
        <v>8.23.06</v>
      </c>
    </row>
    <row r="110" spans="1:30" x14ac:dyDescent="0.25">
      <c r="A110" s="321">
        <f>Table6[[#This Row],[Nr. crt.]]</f>
        <v>103</v>
      </c>
      <c r="B110" s="322" t="str">
        <f>Table6[[#This Row],[Nr. de inventar MFP]]</f>
        <v>FN</v>
      </c>
      <c r="C110" s="323">
        <f>IF($B110&lt;&gt;"FN",Table6[[#This Row],[Nr. de inventar RNP]],0)</f>
        <v>0</v>
      </c>
      <c r="D110" s="322">
        <f>IF($B110&lt;&gt;"FN",Table6[[#This Row],[Cod de clasificare OMFP nr. 1718/2013]],0)</f>
        <v>0</v>
      </c>
      <c r="E110" s="324">
        <f>IF($B110&lt;&gt;"FN",Table6[[#This Row],[Denumirea ]],0)</f>
        <v>0</v>
      </c>
      <c r="F110" s="322">
        <f>IF($B110&lt;&gt;"FN",Table6[[#This Row],[Județul]],0)</f>
        <v>0</v>
      </c>
      <c r="G110" s="322">
        <f>IF($B110&lt;&gt;"FN",Table6[[#This Row],[Anul dobândirii ]],0)</f>
        <v>0</v>
      </c>
      <c r="H110" s="325">
        <f>IF($B110&lt;&gt;"FN",Table6[[#This Row],[Valoare de inventar]],0)</f>
        <v>0</v>
      </c>
      <c r="I110" s="151">
        <f>IF($B110&lt;&gt;"FN",Table6[[#This Row],[Nr Inventar MMAP]],0)</f>
        <v>0</v>
      </c>
      <c r="J110" s="152">
        <f>IF($B110&lt;&gt;"FN",Table6[[#This Row],[Denumire MMAP]],0)</f>
        <v>0</v>
      </c>
      <c r="K110" s="153">
        <f>IF($B110&lt;&gt;"FN",Table6[[#This Row],[Valore MMAP]],0)</f>
        <v>0</v>
      </c>
      <c r="L110" s="154">
        <f>IF($B110&lt;&gt;"FN",Table6[[#This Row],[diferenta valorica]],0)</f>
        <v>0</v>
      </c>
      <c r="M110" s="155">
        <f>IF($B110&lt;&gt;"FN",Table6[[#This Row],[Număr inventar ]],0)</f>
        <v>0</v>
      </c>
      <c r="N110" s="156">
        <f>IF($B110&lt;&gt;"FN",Table6[[#This Row],[COD_DE_CLASIFICARE]],0)</f>
        <v>0</v>
      </c>
      <c r="O110" s="157">
        <f>IF($B110&lt;&gt;"FN",Table6[[#This Row],[Denumire IC]],0)</f>
        <v>0</v>
      </c>
      <c r="P110" s="157">
        <f>IF($B110&lt;&gt;"FN",Table6[[#This Row],[ADRESA]],0)</f>
        <v>0</v>
      </c>
      <c r="Q110" s="156">
        <f>IF($B110&lt;&gt;"FN",Table6[[#This Row],[ANUL_DOBANDIRII]],0)</f>
        <v>0</v>
      </c>
      <c r="R110" s="158">
        <f>IF($B110&lt;&gt;"FN",Table6[[#This Row],[Valore IC]],0)</f>
        <v>0</v>
      </c>
      <c r="S110" s="156">
        <f>IF($B110&lt;&gt;"FN",Table6[[#This Row],[BAZA_LEGALA]],0)</f>
        <v>0</v>
      </c>
      <c r="T110" s="156">
        <f>IF($B110&lt;&gt;"FN",Table6[[#This Row],[SITUATIE_JURIDICA]],0)</f>
        <v>0</v>
      </c>
      <c r="U110" s="156">
        <f>IF($B110&lt;&gt;"FN",Table6[[#This Row],[BUN]],0)</f>
        <v>0</v>
      </c>
      <c r="V110" s="269">
        <f>IF($B110&lt;&gt;"FN",Table6[[#This Row],[Column1]],0)</f>
        <v>0</v>
      </c>
      <c r="W110" s="323">
        <f>IF($B110&lt;&gt;"FN",Table6[[#This Row],[Anul nașterii:]],0)</f>
        <v>0</v>
      </c>
      <c r="X110" s="326">
        <f>IF($B110&lt;&gt;"FN",Table6[[#This Row],[sex:]],0)</f>
        <v>0</v>
      </c>
      <c r="Y110" s="326">
        <f>IF($B110&lt;&gt;"FN",Table6[[#This Row],[dangale / microcip]],0)</f>
        <v>0</v>
      </c>
      <c r="Z110" s="327">
        <f>IF($B110&lt;&gt;"FN",Table6[[#This Row],[Locaţia de bază- depozit de armăsari (D) sau Herghelia (H)]],0)</f>
        <v>0</v>
      </c>
      <c r="AA110">
        <f>Table6[[#This Row],[Nr. crt.]]</f>
        <v>103</v>
      </c>
      <c r="AB110" t="str">
        <f>Table6[[#This Row],[Nr. de inventar MFP]]</f>
        <v>FN</v>
      </c>
      <c r="AC110">
        <f>Table6[[#This Row],[Nr. de inventar RNP]]</f>
        <v>501111</v>
      </c>
      <c r="AD110" t="str">
        <f>Table6[[#This Row],[Cod de clasificare OMFP nr. 1718/2013]]</f>
        <v>8.23.06</v>
      </c>
    </row>
    <row r="111" spans="1:30" ht="51.75" thickBot="1" x14ac:dyDescent="0.3">
      <c r="A111" s="330">
        <f>Table6[[#This Row],[Nr. crt.]]</f>
        <v>104</v>
      </c>
      <c r="B111" s="331">
        <f>Table6[[#This Row],[Nr. de inventar MFP]]</f>
        <v>157561</v>
      </c>
      <c r="C111" s="332">
        <f>IF($B111&lt;&gt;"FN",Table6[[#This Row],[Nr. de inventar RNP]],0)</f>
        <v>500851</v>
      </c>
      <c r="D111" s="331" t="str">
        <f>IF($B111&lt;&gt;"FN",Table6[[#This Row],[Cod de clasificare OMFP nr. 1718/2013]],0)</f>
        <v>8.23.06</v>
      </c>
      <c r="E111" s="333" t="str">
        <f>IF($B111&lt;&gt;"FN",Table6[[#This Row],[Denumirea ]],0)</f>
        <v xml:space="preserve"> PRISLOP X-58/P10-58L</v>
      </c>
      <c r="F111" s="331" t="str">
        <f>IF($B111&lt;&gt;"FN",Table6[[#This Row],[Județul]],0)</f>
        <v>SV</v>
      </c>
      <c r="G111" s="331">
        <f>IF($B111&lt;&gt;"FN",Table6[[#This Row],[Anul dobândirii ]],0)</f>
        <v>2010</v>
      </c>
      <c r="H111" s="334">
        <f>IF($B111&lt;&gt;"FN",Table6[[#This Row],[Valoare de inventar]],0)</f>
        <v>9400</v>
      </c>
      <c r="I111" s="160" t="str">
        <f>IF($B111&lt;&gt;"FN",Table6[[#This Row],[Nr Inventar MMAP]],0)</f>
        <v>157561.</v>
      </c>
      <c r="J111" s="161" t="str">
        <f>IF($B111&lt;&gt;"FN",Table6[[#This Row],[Denumire MMAP]],0)</f>
        <v>Prislop X-58/P 10 - 58 L</v>
      </c>
      <c r="K111" s="162">
        <f>IF($B111&lt;&gt;"FN",Table6[[#This Row],[Valore MMAP]],0)</f>
        <v>9400</v>
      </c>
      <c r="L111" s="163">
        <f>IF($B111&lt;&gt;"FN",Table6[[#This Row],[diferenta valorica]],0)</f>
        <v>0</v>
      </c>
      <c r="M111" s="164">
        <f>IF($B111&lt;&gt;"FN",Table6[[#This Row],[Număr inventar ]],0)</f>
        <v>157561</v>
      </c>
      <c r="N111" s="165" t="str">
        <f>IF($B111&lt;&gt;"FN",Table6[[#This Row],[COD_DE_CLASIFICARE]],0)</f>
        <v>8.23.06</v>
      </c>
      <c r="O111" s="166" t="str">
        <f>IF($B111&lt;&gt;"FN",Table6[[#This Row],[Denumire IC]],0)</f>
        <v>Prislop X-58/P 10 - 58 L</v>
      </c>
      <c r="P111" s="166" t="str">
        <f>IF($B111&lt;&gt;"FN",Table6[[#This Row],[ADRESA]],0)</f>
        <v>Tara: România; Judet: SUCEAVA; -;   -; Nr: -;</v>
      </c>
      <c r="Q111" s="165">
        <f>IF($B111&lt;&gt;"FN",Table6[[#This Row],[ANUL_DOBANDIRII]],0)</f>
        <v>2010</v>
      </c>
      <c r="R111" s="167">
        <f>IF($B111&lt;&gt;"FN",Table6[[#This Row],[Valore IC]],0)</f>
        <v>9400</v>
      </c>
      <c r="S111" s="165" t="str">
        <f>IF($B111&lt;&gt;"FN",Table6[[#This Row],[BAZA_LEGALA]],0)</f>
        <v xml:space="preserve"> Hg 127/03.04.2012;OUG.1 din 04/01/2017;OUG.68 din 06/11/2019</v>
      </c>
      <c r="T111" s="165" t="str">
        <f>IF($B111&lt;&gt;"FN",Table6[[#This Row],[SITUATIE_JURIDICA]],0)</f>
        <v>in administrare</v>
      </c>
      <c r="U111" s="165" t="str">
        <f>IF($B111&lt;&gt;"FN",Table6[[#This Row],[BUN]],0)</f>
        <v>mobil</v>
      </c>
      <c r="V111" s="165" t="str">
        <f>IF($B111&lt;&gt;"FN",Table6[[#This Row],[Column1]],0)</f>
        <v>Sex:I.M.; anul nasterii:2007; locatia de baza:H Lucina</v>
      </c>
      <c r="W111" s="335">
        <f>IF($B111&lt;&gt;"FN",Table6[[#This Row],[Anul nașterii:]],0)</f>
        <v>2007</v>
      </c>
      <c r="X111" s="336" t="str">
        <f>IF($B111&lt;&gt;"FN",Table6[[#This Row],[sex:]],0)</f>
        <v>Iapă Mamă</v>
      </c>
      <c r="Y111" s="336" t="str">
        <f>IF($B111&lt;&gt;"FN",Table6[[#This Row],[dangale / microcip]],0)</f>
        <v>P10/58L / 982000101667667</v>
      </c>
      <c r="Z111" s="337" t="str">
        <f>IF($B111&lt;&gt;"FN",Table6[[#This Row],[Locaţia de bază- depozit de armăsari (D) sau Herghelia (H)]],0)</f>
        <v>Herghelia Lucina</v>
      </c>
      <c r="AA111">
        <f>Table6[[#This Row],[Nr. crt.]]</f>
        <v>104</v>
      </c>
      <c r="AB111">
        <f>Table6[[#This Row],[Nr. de inventar MFP]]</f>
        <v>157561</v>
      </c>
      <c r="AC111">
        <f>Table6[[#This Row],[Nr. de inventar RNP]]</f>
        <v>500851</v>
      </c>
      <c r="AD111" t="str">
        <f>Table6[[#This Row],[Cod de clasificare OMFP nr. 1718/2013]]</f>
        <v>8.23.06</v>
      </c>
    </row>
    <row r="112" spans="1:30" x14ac:dyDescent="0.25">
      <c r="A112" s="321">
        <f>Table6[[#This Row],[Nr. crt.]]</f>
        <v>105</v>
      </c>
      <c r="B112" s="322" t="str">
        <f>Table6[[#This Row],[Nr. de inventar MFP]]</f>
        <v>FN</v>
      </c>
      <c r="C112" s="323">
        <f>IF($B112&lt;&gt;"FN",Table6[[#This Row],[Nr. de inventar RNP]],0)</f>
        <v>0</v>
      </c>
      <c r="D112" s="322">
        <f>IF($B112&lt;&gt;"FN",Table6[[#This Row],[Cod de clasificare OMFP nr. 1718/2013]],0)</f>
        <v>0</v>
      </c>
      <c r="E112" s="324">
        <f>IF($B112&lt;&gt;"FN",Table6[[#This Row],[Denumirea ]],0)</f>
        <v>0</v>
      </c>
      <c r="F112" s="322">
        <f>IF($B112&lt;&gt;"FN",Table6[[#This Row],[Județul]],0)</f>
        <v>0</v>
      </c>
      <c r="G112" s="322">
        <f>IF($B112&lt;&gt;"FN",Table6[[#This Row],[Anul dobândirii ]],0)</f>
        <v>0</v>
      </c>
      <c r="H112" s="325">
        <f>IF($B112&lt;&gt;"FN",Table6[[#This Row],[Valoare de inventar]],0)</f>
        <v>0</v>
      </c>
      <c r="I112" s="151">
        <f>IF($B112&lt;&gt;"FN",Table6[[#This Row],[Nr Inventar MMAP]],0)</f>
        <v>0</v>
      </c>
      <c r="J112" s="152">
        <f>IF($B112&lt;&gt;"FN",Table6[[#This Row],[Denumire MMAP]],0)</f>
        <v>0</v>
      </c>
      <c r="K112" s="153">
        <f>IF($B112&lt;&gt;"FN",Table6[[#This Row],[Valore MMAP]],0)</f>
        <v>0</v>
      </c>
      <c r="L112" s="154">
        <f>IF($B112&lt;&gt;"FN",Table6[[#This Row],[diferenta valorica]],0)</f>
        <v>0</v>
      </c>
      <c r="M112" s="155">
        <f>IF($B112&lt;&gt;"FN",Table6[[#This Row],[Număr inventar ]],0)</f>
        <v>0</v>
      </c>
      <c r="N112" s="156">
        <f>IF($B112&lt;&gt;"FN",Table6[[#This Row],[COD_DE_CLASIFICARE]],0)</f>
        <v>0</v>
      </c>
      <c r="O112" s="157">
        <f>IF($B112&lt;&gt;"FN",Table6[[#This Row],[Denumire IC]],0)</f>
        <v>0</v>
      </c>
      <c r="P112" s="157">
        <f>IF($B112&lt;&gt;"FN",Table6[[#This Row],[ADRESA]],0)</f>
        <v>0</v>
      </c>
      <c r="Q112" s="156">
        <f>IF($B112&lt;&gt;"FN",Table6[[#This Row],[ANUL_DOBANDIRII]],0)</f>
        <v>0</v>
      </c>
      <c r="R112" s="158">
        <f>IF($B112&lt;&gt;"FN",Table6[[#This Row],[Valore IC]],0)</f>
        <v>0</v>
      </c>
      <c r="S112" s="156">
        <f>IF($B112&lt;&gt;"FN",Table6[[#This Row],[BAZA_LEGALA]],0)</f>
        <v>0</v>
      </c>
      <c r="T112" s="156">
        <f>IF($B112&lt;&gt;"FN",Table6[[#This Row],[SITUATIE_JURIDICA]],0)</f>
        <v>0</v>
      </c>
      <c r="U112" s="156">
        <f>IF($B112&lt;&gt;"FN",Table6[[#This Row],[BUN]],0)</f>
        <v>0</v>
      </c>
      <c r="V112" s="269">
        <f>IF($B112&lt;&gt;"FN",Table6[[#This Row],[Column1]],0)</f>
        <v>0</v>
      </c>
      <c r="W112" s="323">
        <f>IF($B112&lt;&gt;"FN",Table6[[#This Row],[Anul nașterii:]],0)</f>
        <v>0</v>
      </c>
      <c r="X112" s="326">
        <f>IF($B112&lt;&gt;"FN",Table6[[#This Row],[sex:]],0)</f>
        <v>0</v>
      </c>
      <c r="Y112" s="326">
        <f>IF($B112&lt;&gt;"FN",Table6[[#This Row],[dangale / microcip]],0)</f>
        <v>0</v>
      </c>
      <c r="Z112" s="327">
        <f>IF($B112&lt;&gt;"FN",Table6[[#This Row],[Locaţia de bază- depozit de armăsari (D) sau Herghelia (H)]],0)</f>
        <v>0</v>
      </c>
      <c r="AA112">
        <f>Table6[[#This Row],[Nr. crt.]]</f>
        <v>105</v>
      </c>
      <c r="AB112" t="str">
        <f>Table6[[#This Row],[Nr. de inventar MFP]]</f>
        <v>FN</v>
      </c>
      <c r="AC112">
        <f>Table6[[#This Row],[Nr. de inventar RNP]]</f>
        <v>20104</v>
      </c>
      <c r="AD112" t="str">
        <f>Table6[[#This Row],[Cod de clasificare OMFP nr. 1718/2013]]</f>
        <v>8.23.09</v>
      </c>
    </row>
    <row r="113" spans="1:30" ht="15.75" thickBot="1" x14ac:dyDescent="0.3">
      <c r="A113" s="330">
        <f>Table6[[#This Row],[Nr. crt.]]</f>
        <v>106</v>
      </c>
      <c r="B113" s="331" t="str">
        <f>Table6[[#This Row],[Nr. de inventar MFP]]</f>
        <v>FN</v>
      </c>
      <c r="C113" s="332">
        <f>IF($B113&lt;&gt;"FN",Table6[[#This Row],[Nr. de inventar RNP]],0)</f>
        <v>0</v>
      </c>
      <c r="D113" s="331">
        <f>IF($B113&lt;&gt;"FN",Table6[[#This Row],[Cod de clasificare OMFP nr. 1718/2013]],0)</f>
        <v>0</v>
      </c>
      <c r="E113" s="333">
        <f>IF($B113&lt;&gt;"FN",Table6[[#This Row],[Denumirea ]],0)</f>
        <v>0</v>
      </c>
      <c r="F113" s="331">
        <f>IF($B113&lt;&gt;"FN",Table6[[#This Row],[Județul]],0)</f>
        <v>0</v>
      </c>
      <c r="G113" s="331">
        <f>IF($B113&lt;&gt;"FN",Table6[[#This Row],[Anul dobândirii ]],0)</f>
        <v>0</v>
      </c>
      <c r="H113" s="334">
        <f>IF($B113&lt;&gt;"FN",Table6[[#This Row],[Valoare de inventar]],0)</f>
        <v>0</v>
      </c>
      <c r="I113" s="160">
        <f>IF($B113&lt;&gt;"FN",Table6[[#This Row],[Nr Inventar MMAP]],0)</f>
        <v>0</v>
      </c>
      <c r="J113" s="161">
        <f>IF($B113&lt;&gt;"FN",Table6[[#This Row],[Denumire MMAP]],0)</f>
        <v>0</v>
      </c>
      <c r="K113" s="162">
        <f>IF($B113&lt;&gt;"FN",Table6[[#This Row],[Valore MMAP]],0)</f>
        <v>0</v>
      </c>
      <c r="L113" s="163">
        <f>IF($B113&lt;&gt;"FN",Table6[[#This Row],[diferenta valorica]],0)</f>
        <v>0</v>
      </c>
      <c r="M113" s="164">
        <f>IF($B113&lt;&gt;"FN",Table6[[#This Row],[Număr inventar ]],0)</f>
        <v>0</v>
      </c>
      <c r="N113" s="165">
        <f>IF($B113&lt;&gt;"FN",Table6[[#This Row],[COD_DE_CLASIFICARE]],0)</f>
        <v>0</v>
      </c>
      <c r="O113" s="166">
        <f>IF($B113&lt;&gt;"FN",Table6[[#This Row],[Denumire IC]],0)</f>
        <v>0</v>
      </c>
      <c r="P113" s="166">
        <f>IF($B113&lt;&gt;"FN",Table6[[#This Row],[ADRESA]],0)</f>
        <v>0</v>
      </c>
      <c r="Q113" s="165">
        <f>IF($B113&lt;&gt;"FN",Table6[[#This Row],[ANUL_DOBANDIRII]],0)</f>
        <v>0</v>
      </c>
      <c r="R113" s="167">
        <f>IF($B113&lt;&gt;"FN",Table6[[#This Row],[Valore IC]],0)</f>
        <v>0</v>
      </c>
      <c r="S113" s="165">
        <f>IF($B113&lt;&gt;"FN",Table6[[#This Row],[BAZA_LEGALA]],0)</f>
        <v>0</v>
      </c>
      <c r="T113" s="165">
        <f>IF($B113&lt;&gt;"FN",Table6[[#This Row],[SITUATIE_JURIDICA]],0)</f>
        <v>0</v>
      </c>
      <c r="U113" s="165">
        <f>IF($B113&lt;&gt;"FN",Table6[[#This Row],[BUN]],0)</f>
        <v>0</v>
      </c>
      <c r="V113" s="165">
        <f>IF($B113&lt;&gt;"FN",Table6[[#This Row],[Column1]],0)</f>
        <v>0</v>
      </c>
      <c r="W113" s="335">
        <f>IF($B113&lt;&gt;"FN",Table6[[#This Row],[Anul nașterii:]],0)</f>
        <v>0</v>
      </c>
      <c r="X113" s="336">
        <f>IF($B113&lt;&gt;"FN",Table6[[#This Row],[sex:]],0)</f>
        <v>0</v>
      </c>
      <c r="Y113" s="336">
        <f>IF($B113&lt;&gt;"FN",Table6[[#This Row],[dangale / microcip]],0)</f>
        <v>0</v>
      </c>
      <c r="Z113" s="337">
        <f>IF($B113&lt;&gt;"FN",Table6[[#This Row],[Locaţia de bază- depozit de armăsari (D) sau Herghelia (H)]],0)</f>
        <v>0</v>
      </c>
      <c r="AA113">
        <f>Table6[[#This Row],[Nr. crt.]]</f>
        <v>106</v>
      </c>
      <c r="AB113" t="str">
        <f>Table6[[#This Row],[Nr. de inventar MFP]]</f>
        <v>FN</v>
      </c>
      <c r="AC113">
        <f>Table6[[#This Row],[Nr. de inventar RNP]]</f>
        <v>20093</v>
      </c>
      <c r="AD113" t="str">
        <f>Table6[[#This Row],[Cod de clasificare OMFP nr. 1718/2013]]</f>
        <v>8.23.09</v>
      </c>
    </row>
    <row r="114" spans="1:30" ht="51" x14ac:dyDescent="0.25">
      <c r="A114" s="321">
        <f>Table6[[#This Row],[Nr. crt.]]</f>
        <v>107</v>
      </c>
      <c r="B114" s="322">
        <f>Table6[[#This Row],[Nr. de inventar MFP]]</f>
        <v>157074</v>
      </c>
      <c r="C114" s="323">
        <f>IF($B114&lt;&gt;"FN",Table6[[#This Row],[Nr. de inventar RNP]],0)</f>
        <v>2945</v>
      </c>
      <c r="D114" s="322" t="str">
        <f>IF($B114&lt;&gt;"FN",Table6[[#This Row],[Cod de clasificare OMFP nr. 1718/2013]],0)</f>
        <v>8.23.11</v>
      </c>
      <c r="E114" s="324" t="str">
        <f>IF($B114&lt;&gt;"FN",Table6[[#This Row],[Denumirea ]],0)</f>
        <v>Glina   /Fu -8D</v>
      </c>
      <c r="F114" s="322" t="str">
        <f>IF($B114&lt;&gt;"FN",Table6[[#This Row],[Județul]],0)</f>
        <v>BZ</v>
      </c>
      <c r="G114" s="322">
        <f>IF($B114&lt;&gt;"FN",Table6[[#This Row],[Anul dobândirii ]],0)</f>
        <v>2010</v>
      </c>
      <c r="H114" s="325">
        <f>IF($B114&lt;&gt;"FN",Table6[[#This Row],[Valoare de inventar]],0)</f>
        <v>9700</v>
      </c>
      <c r="I114" s="151" t="str">
        <f>IF($B114&lt;&gt;"FN",Table6[[#This Row],[Nr Inventar MMAP]],0)</f>
        <v>157074.</v>
      </c>
      <c r="J114" s="152" t="str">
        <f>IF($B114&lt;&gt;"FN",Table6[[#This Row],[Denumire MMAP]],0)</f>
        <v>IM SG. GLINA FU 8</v>
      </c>
      <c r="K114" s="153">
        <f>IF($B114&lt;&gt;"FN",Table6[[#This Row],[Valore MMAP]],0)</f>
        <v>9700</v>
      </c>
      <c r="L114" s="154">
        <f>IF($B114&lt;&gt;"FN",Table6[[#This Row],[diferenta valorica]],0)</f>
        <v>0</v>
      </c>
      <c r="M114" s="155">
        <f>IF($B114&lt;&gt;"FN",Table6[[#This Row],[Număr inventar ]],0)</f>
        <v>157074</v>
      </c>
      <c r="N114" s="156" t="str">
        <f>IF($B114&lt;&gt;"FN",Table6[[#This Row],[COD_DE_CLASIFICARE]],0)</f>
        <v>8.23.11</v>
      </c>
      <c r="O114" s="157" t="str">
        <f>IF($B114&lt;&gt;"FN",Table6[[#This Row],[Denumire IC]],0)</f>
        <v xml:space="preserve"> Galina/Fu-8D</v>
      </c>
      <c r="P114" s="157" t="str">
        <f>IF($B114&lt;&gt;"FN",Table6[[#This Row],[ADRESA]],0)</f>
        <v>Tara: România; Judet: CĂLĂRAŞI; -;   -; Nr: -;</v>
      </c>
      <c r="Q114" s="156">
        <f>IF($B114&lt;&gt;"FN",Table6[[#This Row],[ANUL_DOBANDIRII]],0)</f>
        <v>2010</v>
      </c>
      <c r="R114" s="158">
        <f>IF($B114&lt;&gt;"FN",Table6[[#This Row],[Valore IC]],0)</f>
        <v>8900</v>
      </c>
      <c r="S114" s="156" t="str">
        <f>IF($B114&lt;&gt;"FN",Table6[[#This Row],[BAZA_LEGALA]],0)</f>
        <v>Hg 127/03.04.2012;OUG.1 din 04/01/2017;OUG.68 din 06/11/2019</v>
      </c>
      <c r="T114" s="156" t="str">
        <f>IF($B114&lt;&gt;"FN",Table6[[#This Row],[SITUATIE_JURIDICA]],0)</f>
        <v>in administrare</v>
      </c>
      <c r="U114" s="156" t="str">
        <f>IF($B114&lt;&gt;"FN",Table6[[#This Row],[BUN]],0)</f>
        <v>mobil</v>
      </c>
      <c r="V114" s="269" t="str">
        <f>IF($B114&lt;&gt;"FN",Table6[[#This Row],[Column1]],0)</f>
        <v>Sex:I.M.; anul nasterii:2007; locatia de baza:H Dor Marunt</v>
      </c>
      <c r="W114" s="323">
        <f>IF($B114&lt;&gt;"FN",Table6[[#This Row],[Anul nașterii:]],0)</f>
        <v>2007</v>
      </c>
      <c r="X114" s="326" t="str">
        <f>IF($B114&lt;&gt;"FN",Table6[[#This Row],[sex:]],0)</f>
        <v>Iapă Mamă</v>
      </c>
      <c r="Y114" s="326" t="str">
        <f>IF($B114&lt;&gt;"FN",Table6[[#This Row],[dangale / microcip]],0)</f>
        <v>Fu -8D / 642019820045867</v>
      </c>
      <c r="Z114" s="327" t="str">
        <f>IF($B114&lt;&gt;"FN",Table6[[#This Row],[Locaţia de bază- depozit de armăsari (D) sau Herghelia (H)]],0)</f>
        <v>Herghelia Rușețu</v>
      </c>
      <c r="AA114">
        <f>Table6[[#This Row],[Nr. crt.]]</f>
        <v>107</v>
      </c>
      <c r="AB114">
        <f>Table6[[#This Row],[Nr. de inventar MFP]]</f>
        <v>157074</v>
      </c>
      <c r="AC114">
        <f>Table6[[#This Row],[Nr. de inventar RNP]]</f>
        <v>2945</v>
      </c>
      <c r="AD114" t="str">
        <f>Table6[[#This Row],[Cod de clasificare OMFP nr. 1718/2013]]</f>
        <v>8.23.11</v>
      </c>
    </row>
    <row r="115" spans="1:30" ht="51.75" thickBot="1" x14ac:dyDescent="0.3">
      <c r="A115" s="330">
        <f>Table6[[#This Row],[Nr. crt.]]</f>
        <v>108</v>
      </c>
      <c r="B115" s="331">
        <f>Table6[[#This Row],[Nr. de inventar MFP]]</f>
        <v>159131</v>
      </c>
      <c r="C115" s="332">
        <f>IF($B115&lt;&gt;"FN",Table6[[#This Row],[Nr. de inventar RNP]],0)</f>
        <v>2947</v>
      </c>
      <c r="D115" s="331" t="str">
        <f>IF($B115&lt;&gt;"FN",Table6[[#This Row],[Cod de clasificare OMFP nr. 1718/2013]],0)</f>
        <v>8.23.11</v>
      </c>
      <c r="E115" s="333" t="str">
        <f>IF($B115&lt;&gt;"FN",Table6[[#This Row],[Denumirea ]],0)</f>
        <v>Lizica   Ep  20 / R</v>
      </c>
      <c r="F115" s="331" t="str">
        <f>IF($B115&lt;&gt;"FN",Table6[[#This Row],[Județul]],0)</f>
        <v>BZ</v>
      </c>
      <c r="G115" s="331">
        <f>IF($B115&lt;&gt;"FN",Table6[[#This Row],[Anul dobândirii ]],0)</f>
        <v>2012</v>
      </c>
      <c r="H115" s="334">
        <f>IF($B115&lt;&gt;"FN",Table6[[#This Row],[Valoare de inventar]],0)</f>
        <v>8900</v>
      </c>
      <c r="I115" s="160" t="str">
        <f>IF($B115&lt;&gt;"FN",Table6[[#This Row],[Nr Inventar MMAP]],0)</f>
        <v>159131.</v>
      </c>
      <c r="J115" s="161" t="str">
        <f>IF($B115&lt;&gt;"FN",Table6[[#This Row],[Denumire MMAP]],0)</f>
        <v>IM SG. LIZICA EP 20</v>
      </c>
      <c r="K115" s="162">
        <f>IF($B115&lt;&gt;"FN",Table6[[#This Row],[Valore MMAP]],0)</f>
        <v>8900</v>
      </c>
      <c r="L115" s="163">
        <f>IF($B115&lt;&gt;"FN",Table6[[#This Row],[diferenta valorica]],0)</f>
        <v>0</v>
      </c>
      <c r="M115" s="164">
        <f>IF($B115&lt;&gt;"FN",Table6[[#This Row],[Număr inventar ]],0)</f>
        <v>159131</v>
      </c>
      <c r="N115" s="165" t="str">
        <f>IF($B115&lt;&gt;"FN",Table6[[#This Row],[COD_DE_CLASIFICARE]],0)</f>
        <v>8.23.11</v>
      </c>
      <c r="O115" s="166" t="str">
        <f>IF($B115&lt;&gt;"FN",Table6[[#This Row],[Denumire IC]],0)</f>
        <v>Lizica (Ep 20/R)</v>
      </c>
      <c r="P115" s="166" t="str">
        <f>IF($B115&lt;&gt;"FN",Table6[[#This Row],[ADRESA]],0)</f>
        <v>Tara: România; Judet: BUZĂU;Com Ruşeţu;   -; Nr: -;</v>
      </c>
      <c r="Q115" s="165">
        <f>IF($B115&lt;&gt;"FN",Table6[[#This Row],[ANUL_DOBANDIRII]],0)</f>
        <v>2012</v>
      </c>
      <c r="R115" s="167">
        <f>IF($B115&lt;&gt;"FN",Table6[[#This Row],[Valore IC]],0)</f>
        <v>8900</v>
      </c>
      <c r="S115" s="165" t="str">
        <f>IF($B115&lt;&gt;"FN",Table6[[#This Row],[BAZA_LEGALA]],0)</f>
        <v>HG 598/14-AUG-13;OUG.1 din 04/01/2017;OUG.68 din 06/11/2019</v>
      </c>
      <c r="T115" s="165" t="str">
        <f>IF($B115&lt;&gt;"FN",Table6[[#This Row],[SITUATIE_JURIDICA]],0)</f>
        <v>in administrare</v>
      </c>
      <c r="U115" s="165" t="str">
        <f>IF($B115&lt;&gt;"FN",Table6[[#This Row],[BUN]],0)</f>
        <v>mobil</v>
      </c>
      <c r="V115" s="165" t="str">
        <f>IF($B115&lt;&gt;"FN",Table6[[#This Row],[Column1]],0)</f>
        <v xml:space="preserve"> Subrasa= ;Anul naşterii=2009 ;Sexul=iapa mama ;Locaţia de bază=H Rusetu ;</v>
      </c>
      <c r="W115" s="335">
        <f>IF($B115&lt;&gt;"FN",Table6[[#This Row],[Anul nașterii:]],0)</f>
        <v>2009</v>
      </c>
      <c r="X115" s="336" t="str">
        <f>IF($B115&lt;&gt;"FN",Table6[[#This Row],[sex:]],0)</f>
        <v>Iapă Mamă</v>
      </c>
      <c r="Y115" s="336" t="str">
        <f>IF($B115&lt;&gt;"FN",Table6[[#This Row],[dangale / microcip]],0)</f>
        <v>Ep  20 /R / 642019820222271</v>
      </c>
      <c r="Z115" s="337" t="str">
        <f>IF($B115&lt;&gt;"FN",Table6[[#This Row],[Locaţia de bază- depozit de armăsari (D) sau Herghelia (H)]],0)</f>
        <v>Herghelia Rușețu</v>
      </c>
      <c r="AA115">
        <f>Table6[[#This Row],[Nr. crt.]]</f>
        <v>108</v>
      </c>
      <c r="AB115">
        <f>Table6[[#This Row],[Nr. de inventar MFP]]</f>
        <v>159131</v>
      </c>
      <c r="AC115">
        <f>Table6[[#This Row],[Nr. de inventar RNP]]</f>
        <v>2947</v>
      </c>
      <c r="AD115" t="str">
        <f>Table6[[#This Row],[Cod de clasificare OMFP nr. 1718/2013]]</f>
        <v>8.23.11</v>
      </c>
    </row>
    <row r="116" spans="1:30" ht="51" x14ac:dyDescent="0.25">
      <c r="A116" s="321">
        <f>Table6[[#This Row],[Nr. crt.]]</f>
        <v>109</v>
      </c>
      <c r="B116" s="322">
        <f>Table6[[#This Row],[Nr. de inventar MFP]]</f>
        <v>159133</v>
      </c>
      <c r="C116" s="323">
        <f>IF($B116&lt;&gt;"FN",Table6[[#This Row],[Nr. de inventar RNP]],0)</f>
        <v>2949</v>
      </c>
      <c r="D116" s="322" t="str">
        <f>IF($B116&lt;&gt;"FN",Table6[[#This Row],[Cod de clasificare OMFP nr. 1718/2013]],0)</f>
        <v>8.23.11</v>
      </c>
      <c r="E116" s="324" t="str">
        <f>IF($B116&lt;&gt;"FN",Table6[[#This Row],[Denumirea ]],0)</f>
        <v>Elvira   Ep  24 /R</v>
      </c>
      <c r="F116" s="322" t="str">
        <f>IF($B116&lt;&gt;"FN",Table6[[#This Row],[Județul]],0)</f>
        <v>BZ</v>
      </c>
      <c r="G116" s="322">
        <f>IF($B116&lt;&gt;"FN",Table6[[#This Row],[Anul dobândirii ]],0)</f>
        <v>2012</v>
      </c>
      <c r="H116" s="325">
        <f>IF($B116&lt;&gt;"FN",Table6[[#This Row],[Valoare de inventar]],0)</f>
        <v>8900</v>
      </c>
      <c r="I116" s="151" t="str">
        <f>IF($B116&lt;&gt;"FN",Table6[[#This Row],[Nr Inventar MMAP]],0)</f>
        <v>159133.</v>
      </c>
      <c r="J116" s="152" t="str">
        <f>IF($B116&lt;&gt;"FN",Table6[[#This Row],[Denumire MMAP]],0)</f>
        <v>IM SG. ELVIRA EP 24</v>
      </c>
      <c r="K116" s="153">
        <f>IF($B116&lt;&gt;"FN",Table6[[#This Row],[Valore MMAP]],0)</f>
        <v>8900</v>
      </c>
      <c r="L116" s="154">
        <f>IF($B116&lt;&gt;"FN",Table6[[#This Row],[diferenta valorica]],0)</f>
        <v>0</v>
      </c>
      <c r="M116" s="155">
        <f>IF($B116&lt;&gt;"FN",Table6[[#This Row],[Număr inventar ]],0)</f>
        <v>159133</v>
      </c>
      <c r="N116" s="156" t="str">
        <f>IF($B116&lt;&gt;"FN",Table6[[#This Row],[COD_DE_CLASIFICARE]],0)</f>
        <v>8.23.11</v>
      </c>
      <c r="O116" s="157" t="str">
        <f>IF($B116&lt;&gt;"FN",Table6[[#This Row],[Denumire IC]],0)</f>
        <v>Elvira (Ep 24/R)</v>
      </c>
      <c r="P116" s="157" t="str">
        <f>IF($B116&lt;&gt;"FN",Table6[[#This Row],[ADRESA]],0)</f>
        <v>Tara: România; Judet: BUZĂU;Com Ruşeţu;   -; Nr: -;</v>
      </c>
      <c r="Q116" s="156">
        <f>IF($B116&lt;&gt;"FN",Table6[[#This Row],[ANUL_DOBANDIRII]],0)</f>
        <v>2012</v>
      </c>
      <c r="R116" s="158">
        <f>IF($B116&lt;&gt;"FN",Table6[[#This Row],[Valore IC]],0)</f>
        <v>8900</v>
      </c>
      <c r="S116" s="156" t="str">
        <f>IF($B116&lt;&gt;"FN",Table6[[#This Row],[BAZA_LEGALA]],0)</f>
        <v>HG 598/14-AUG-13;OUG.1 din 04/01/2017;OUG.68 din 06/11/2019</v>
      </c>
      <c r="T116" s="156" t="str">
        <f>IF($B116&lt;&gt;"FN",Table6[[#This Row],[SITUATIE_JURIDICA]],0)</f>
        <v>in administrare</v>
      </c>
      <c r="U116" s="156" t="str">
        <f>IF($B116&lt;&gt;"FN",Table6[[#This Row],[BUN]],0)</f>
        <v>mobil</v>
      </c>
      <c r="V116" s="269" t="str">
        <f>IF($B116&lt;&gt;"FN",Table6[[#This Row],[Column1]],0)</f>
        <v xml:space="preserve"> Subrasa= ;Anul naşterii=2009 ;Sexul=iapa mama ;Locaţia de bază=H Rusetu ;</v>
      </c>
      <c r="W116" s="323">
        <f>IF($B116&lt;&gt;"FN",Table6[[#This Row],[Anul nașterii:]],0)</f>
        <v>2009</v>
      </c>
      <c r="X116" s="326" t="str">
        <f>IF($B116&lt;&gt;"FN",Table6[[#This Row],[sex:]],0)</f>
        <v>Iapă Mamă</v>
      </c>
      <c r="Y116" s="326" t="str">
        <f>IF($B116&lt;&gt;"FN",Table6[[#This Row],[dangale / microcip]],0)</f>
        <v>Ep  24 /R / 62019820226022</v>
      </c>
      <c r="Z116" s="327" t="str">
        <f>IF($B116&lt;&gt;"FN",Table6[[#This Row],[Locaţia de bază- depozit de armăsari (D) sau Herghelia (H)]],0)</f>
        <v>Herghelia Rușețu</v>
      </c>
      <c r="AA116">
        <f>Table6[[#This Row],[Nr. crt.]]</f>
        <v>109</v>
      </c>
      <c r="AB116">
        <f>Table6[[#This Row],[Nr. de inventar MFP]]</f>
        <v>159133</v>
      </c>
      <c r="AC116">
        <f>Table6[[#This Row],[Nr. de inventar RNP]]</f>
        <v>2949</v>
      </c>
      <c r="AD116" t="str">
        <f>Table6[[#This Row],[Cod de clasificare OMFP nr. 1718/2013]]</f>
        <v>8.23.11</v>
      </c>
    </row>
    <row r="117" spans="1:30" ht="15.75" thickBot="1" x14ac:dyDescent="0.3">
      <c r="A117" s="330">
        <f>Table6[[#This Row],[Nr. crt.]]</f>
        <v>110</v>
      </c>
      <c r="B117" s="331" t="str">
        <f>Table6[[#This Row],[Nr. de inventar MFP]]</f>
        <v>FN</v>
      </c>
      <c r="C117" s="332">
        <f>IF($B117&lt;&gt;"FN",Table6[[#This Row],[Nr. de inventar RNP]],0)</f>
        <v>0</v>
      </c>
      <c r="D117" s="331">
        <f>IF($B117&lt;&gt;"FN",Table6[[#This Row],[Cod de clasificare OMFP nr. 1718/2013]],0)</f>
        <v>0</v>
      </c>
      <c r="E117" s="333">
        <f>IF($B117&lt;&gt;"FN",Table6[[#This Row],[Denumirea ]],0)</f>
        <v>0</v>
      </c>
      <c r="F117" s="331">
        <f>IF($B117&lt;&gt;"FN",Table6[[#This Row],[Județul]],0)</f>
        <v>0</v>
      </c>
      <c r="G117" s="331">
        <f>IF($B117&lt;&gt;"FN",Table6[[#This Row],[Anul dobândirii ]],0)</f>
        <v>0</v>
      </c>
      <c r="H117" s="334">
        <f>IF($B117&lt;&gt;"FN",Table6[[#This Row],[Valoare de inventar]],0)</f>
        <v>0</v>
      </c>
      <c r="I117" s="160">
        <f>IF($B117&lt;&gt;"FN",Table6[[#This Row],[Nr Inventar MMAP]],0)</f>
        <v>0</v>
      </c>
      <c r="J117" s="161">
        <f>IF($B117&lt;&gt;"FN",Table6[[#This Row],[Denumire MMAP]],0)</f>
        <v>0</v>
      </c>
      <c r="K117" s="162">
        <f>IF($B117&lt;&gt;"FN",Table6[[#This Row],[Valore MMAP]],0)</f>
        <v>0</v>
      </c>
      <c r="L117" s="163">
        <f>IF($B117&lt;&gt;"FN",Table6[[#This Row],[diferenta valorica]],0)</f>
        <v>0</v>
      </c>
      <c r="M117" s="164">
        <f>IF($B117&lt;&gt;"FN",Table6[[#This Row],[Număr inventar ]],0)</f>
        <v>0</v>
      </c>
      <c r="N117" s="165">
        <f>IF($B117&lt;&gt;"FN",Table6[[#This Row],[COD_DE_CLASIFICARE]],0)</f>
        <v>0</v>
      </c>
      <c r="O117" s="166">
        <f>IF($B117&lt;&gt;"FN",Table6[[#This Row],[Denumire IC]],0)</f>
        <v>0</v>
      </c>
      <c r="P117" s="166">
        <f>IF($B117&lt;&gt;"FN",Table6[[#This Row],[ADRESA]],0)</f>
        <v>0</v>
      </c>
      <c r="Q117" s="165">
        <f>IF($B117&lt;&gt;"FN",Table6[[#This Row],[ANUL_DOBANDIRII]],0)</f>
        <v>0</v>
      </c>
      <c r="R117" s="167">
        <f>IF($B117&lt;&gt;"FN",Table6[[#This Row],[Valore IC]],0)</f>
        <v>0</v>
      </c>
      <c r="S117" s="165">
        <f>IF($B117&lt;&gt;"FN",Table6[[#This Row],[BAZA_LEGALA]],0)</f>
        <v>0</v>
      </c>
      <c r="T117" s="165">
        <f>IF($B117&lt;&gt;"FN",Table6[[#This Row],[SITUATIE_JURIDICA]],0)</f>
        <v>0</v>
      </c>
      <c r="U117" s="165">
        <f>IF($B117&lt;&gt;"FN",Table6[[#This Row],[BUN]],0)</f>
        <v>0</v>
      </c>
      <c r="V117" s="165">
        <f>IF($B117&lt;&gt;"FN",Table6[[#This Row],[Column1]],0)</f>
        <v>0</v>
      </c>
      <c r="W117" s="335">
        <f>IF($B117&lt;&gt;"FN",Table6[[#This Row],[Anul nașterii:]],0)</f>
        <v>0</v>
      </c>
      <c r="X117" s="336">
        <f>IF($B117&lt;&gt;"FN",Table6[[#This Row],[sex:]],0)</f>
        <v>0</v>
      </c>
      <c r="Y117" s="336">
        <f>IF($B117&lt;&gt;"FN",Table6[[#This Row],[dangale / microcip]],0)</f>
        <v>0</v>
      </c>
      <c r="Z117" s="337">
        <f>IF($B117&lt;&gt;"FN",Table6[[#This Row],[Locaţia de bază- depozit de armăsari (D) sau Herghelia (H)]],0)</f>
        <v>0</v>
      </c>
      <c r="AA117">
        <f>Table6[[#This Row],[Nr. crt.]]</f>
        <v>110</v>
      </c>
      <c r="AB117" t="str">
        <f>Table6[[#This Row],[Nr. de inventar MFP]]</f>
        <v>FN</v>
      </c>
      <c r="AC117">
        <f>Table6[[#This Row],[Nr. de inventar RNP]]</f>
        <v>3251</v>
      </c>
      <c r="AD117" t="str">
        <f>Table6[[#This Row],[Cod de clasificare OMFP nr. 1718/2013]]</f>
        <v>8.23.04</v>
      </c>
    </row>
    <row r="118" spans="1:30" x14ac:dyDescent="0.25">
      <c r="A118" s="321">
        <f>Table6[[#This Row],[Nr. crt.]]</f>
        <v>111</v>
      </c>
      <c r="B118" s="322" t="str">
        <f>Table6[[#This Row],[Nr. de inventar MFP]]</f>
        <v>FN</v>
      </c>
      <c r="C118" s="323">
        <f>IF($B118&lt;&gt;"FN",Table6[[#This Row],[Nr. de inventar RNP]],0)</f>
        <v>0</v>
      </c>
      <c r="D118" s="322">
        <f>IF($B118&lt;&gt;"FN",Table6[[#This Row],[Cod de clasificare OMFP nr. 1718/2013]],0)</f>
        <v>0</v>
      </c>
      <c r="E118" s="324">
        <f>IF($B118&lt;&gt;"FN",Table6[[#This Row],[Denumirea ]],0)</f>
        <v>0</v>
      </c>
      <c r="F118" s="322">
        <f>IF($B118&lt;&gt;"FN",Table6[[#This Row],[Județul]],0)</f>
        <v>0</v>
      </c>
      <c r="G118" s="322">
        <f>IF($B118&lt;&gt;"FN",Table6[[#This Row],[Anul dobândirii ]],0)</f>
        <v>0</v>
      </c>
      <c r="H118" s="325">
        <f>IF($B118&lt;&gt;"FN",Table6[[#This Row],[Valoare de inventar]],0)</f>
        <v>0</v>
      </c>
      <c r="I118" s="151">
        <f>IF($B118&lt;&gt;"FN",Table6[[#This Row],[Nr Inventar MMAP]],0)</f>
        <v>0</v>
      </c>
      <c r="J118" s="152">
        <f>IF($B118&lt;&gt;"FN",Table6[[#This Row],[Denumire MMAP]],0)</f>
        <v>0</v>
      </c>
      <c r="K118" s="153">
        <f>IF($B118&lt;&gt;"FN",Table6[[#This Row],[Valore MMAP]],0)</f>
        <v>0</v>
      </c>
      <c r="L118" s="154">
        <f>IF($B118&lt;&gt;"FN",Table6[[#This Row],[diferenta valorica]],0)</f>
        <v>0</v>
      </c>
      <c r="M118" s="155">
        <f>IF($B118&lt;&gt;"FN",Table6[[#This Row],[Număr inventar ]],0)</f>
        <v>0</v>
      </c>
      <c r="N118" s="156">
        <f>IF($B118&lt;&gt;"FN",Table6[[#This Row],[COD_DE_CLASIFICARE]],0)</f>
        <v>0</v>
      </c>
      <c r="O118" s="157">
        <f>IF($B118&lt;&gt;"FN",Table6[[#This Row],[Denumire IC]],0)</f>
        <v>0</v>
      </c>
      <c r="P118" s="157">
        <f>IF($B118&lt;&gt;"FN",Table6[[#This Row],[ADRESA]],0)</f>
        <v>0</v>
      </c>
      <c r="Q118" s="156">
        <f>IF($B118&lt;&gt;"FN",Table6[[#This Row],[ANUL_DOBANDIRII]],0)</f>
        <v>0</v>
      </c>
      <c r="R118" s="158">
        <f>IF($B118&lt;&gt;"FN",Table6[[#This Row],[Valore IC]],0)</f>
        <v>0</v>
      </c>
      <c r="S118" s="156">
        <f>IF($B118&lt;&gt;"FN",Table6[[#This Row],[BAZA_LEGALA]],0)</f>
        <v>0</v>
      </c>
      <c r="T118" s="156">
        <f>IF($B118&lt;&gt;"FN",Table6[[#This Row],[SITUATIE_JURIDICA]],0)</f>
        <v>0</v>
      </c>
      <c r="U118" s="156">
        <f>IF($B118&lt;&gt;"FN",Table6[[#This Row],[BUN]],0)</f>
        <v>0</v>
      </c>
      <c r="V118" s="269">
        <f>IF($B118&lt;&gt;"FN",Table6[[#This Row],[Column1]],0)</f>
        <v>0</v>
      </c>
      <c r="W118" s="323">
        <f>IF($B118&lt;&gt;"FN",Table6[[#This Row],[Anul nașterii:]],0)</f>
        <v>0</v>
      </c>
      <c r="X118" s="326">
        <f>IF($B118&lt;&gt;"FN",Table6[[#This Row],[sex:]],0)</f>
        <v>0</v>
      </c>
      <c r="Y118" s="326">
        <f>IF($B118&lt;&gt;"FN",Table6[[#This Row],[dangale / microcip]],0)</f>
        <v>0</v>
      </c>
      <c r="Z118" s="327">
        <f>IF($B118&lt;&gt;"FN",Table6[[#This Row],[Locaţia de bază- depozit de armăsari (D) sau Herghelia (H)]],0)</f>
        <v>0</v>
      </c>
      <c r="AA118">
        <f>Table6[[#This Row],[Nr. crt.]]</f>
        <v>111</v>
      </c>
      <c r="AB118" t="str">
        <f>Table6[[#This Row],[Nr. de inventar MFP]]</f>
        <v>FN</v>
      </c>
      <c r="AC118">
        <f>Table6[[#This Row],[Nr. de inventar RNP]]</f>
        <v>2972</v>
      </c>
      <c r="AD118" t="str">
        <f>Table6[[#This Row],[Cod de clasificare OMFP nr. 1718/2013]]</f>
        <v>8.23.04</v>
      </c>
    </row>
    <row r="119" spans="1:30" ht="51.75" thickBot="1" x14ac:dyDescent="0.3">
      <c r="A119" s="330">
        <f>Table6[[#This Row],[Nr. crt.]]</f>
        <v>112</v>
      </c>
      <c r="B119" s="331">
        <f>Table6[[#This Row],[Nr. de inventar MFP]]</f>
        <v>159211</v>
      </c>
      <c r="C119" s="332">
        <f>IF($B119&lt;&gt;"FN",Table6[[#This Row],[Nr. de inventar RNP]],0)</f>
        <v>3040</v>
      </c>
      <c r="D119" s="331" t="str">
        <f>IF($B119&lt;&gt;"FN",Table6[[#This Row],[Cod de clasificare OMFP nr. 1718/2013]],0)</f>
        <v>8.23.04</v>
      </c>
      <c r="E119" s="333" t="str">
        <f>IF($B119&lt;&gt;"FN",Table6[[#This Row],[Denumirea ]],0)</f>
        <v>Furioso LXIX - 2 (F 69/2 S)</v>
      </c>
      <c r="F119" s="331" t="str">
        <f>IF($B119&lt;&gt;"FN",Table6[[#This Row],[Județul]],0)</f>
        <v>BZ</v>
      </c>
      <c r="G119" s="331">
        <f>IF($B119&lt;&gt;"FN",Table6[[#This Row],[Anul dobândirii ]],0)</f>
        <v>2012</v>
      </c>
      <c r="H119" s="334">
        <f>IF($B119&lt;&gt;"FN",Table6[[#This Row],[Valoare de inventar]],0)</f>
        <v>10300</v>
      </c>
      <c r="I119" s="160" t="str">
        <f>IF($B119&lt;&gt;"FN",Table6[[#This Row],[Nr Inventar MMAP]],0)</f>
        <v>159211.</v>
      </c>
      <c r="J119" s="161" t="str">
        <f>IF($B119&lt;&gt;"FN",Table6[[#This Row],[Denumire MMAP]],0)</f>
        <v>IM FURIOSO LXIX-2</v>
      </c>
      <c r="K119" s="162">
        <f>IF($B119&lt;&gt;"FN",Table6[[#This Row],[Valore MMAP]],0)</f>
        <v>10300</v>
      </c>
      <c r="L119" s="163">
        <f>IF($B119&lt;&gt;"FN",Table6[[#This Row],[diferenta valorica]],0)</f>
        <v>0</v>
      </c>
      <c r="M119" s="164">
        <f>IF($B119&lt;&gt;"FN",Table6[[#This Row],[Număr inventar ]],0)</f>
        <v>159211</v>
      </c>
      <c r="N119" s="165" t="str">
        <f>IF($B119&lt;&gt;"FN",Table6[[#This Row],[COD_DE_CLASIFICARE]],0)</f>
        <v>8.23.04</v>
      </c>
      <c r="O119" s="166" t="str">
        <f>IF($B119&lt;&gt;"FN",Table6[[#This Row],[Denumire IC]],0)</f>
        <v>Furioso LXIX - 2 (F 69/2 S)</v>
      </c>
      <c r="P119" s="166" t="str">
        <f>IF($B119&lt;&gt;"FN",Table6[[#This Row],[ADRESA]],0)</f>
        <v>Tara: România; Judet: OLT;MRJ Slatina; Str  Recea; Nr: 24;</v>
      </c>
      <c r="Q119" s="165">
        <f>IF($B119&lt;&gt;"FN",Table6[[#This Row],[ANUL_DOBANDIRII]],0)</f>
        <v>2012</v>
      </c>
      <c r="R119" s="167">
        <f>IF($B119&lt;&gt;"FN",Table6[[#This Row],[Valore IC]],0)</f>
        <v>10300</v>
      </c>
      <c r="S119" s="165" t="str">
        <f>IF($B119&lt;&gt;"FN",Table6[[#This Row],[BAZA_LEGALA]],0)</f>
        <v>HG 598/14-AUG-13;OUG.1 din 04/01/2017;OUG.68 din 06/11/2019</v>
      </c>
      <c r="T119" s="165" t="str">
        <f>IF($B119&lt;&gt;"FN",Table6[[#This Row],[SITUATIE_JURIDICA]],0)</f>
        <v>in administrare</v>
      </c>
      <c r="U119" s="165" t="str">
        <f>IF($B119&lt;&gt;"FN",Table6[[#This Row],[BUN]],0)</f>
        <v>mobil</v>
      </c>
      <c r="V119" s="165" t="str">
        <f>IF($B119&lt;&gt;"FN",Table6[[#This Row],[Column1]],0)</f>
        <v xml:space="preserve"> Subrasa= ;Anul naşterii=2009 ;Sexul=iapa mama ;Locaţia de bază=H. Slatina ;</v>
      </c>
      <c r="W119" s="335">
        <f>IF($B119&lt;&gt;"FN",Table6[[#This Row],[Anul nașterii:]],0)</f>
        <v>2009</v>
      </c>
      <c r="X119" s="336" t="str">
        <f>IF($B119&lt;&gt;"FN",Table6[[#This Row],[sex:]],0)</f>
        <v>Iapă Mamă</v>
      </c>
      <c r="Y119" s="336" t="str">
        <f>IF($B119&lt;&gt;"FN",Table6[[#This Row],[dangale / microcip]],0)</f>
        <v>F69 /2 S / 642019820448423</v>
      </c>
      <c r="Z119" s="337" t="str">
        <f>IF($B119&lt;&gt;"FN",Table6[[#This Row],[Locaţia de bază- depozit de armăsari (D) sau Herghelia (H)]],0)</f>
        <v>Herghelia Rușețu</v>
      </c>
      <c r="AA119">
        <f>Table6[[#This Row],[Nr. crt.]]</f>
        <v>112</v>
      </c>
      <c r="AB119">
        <f>Table6[[#This Row],[Nr. de inventar MFP]]</f>
        <v>159211</v>
      </c>
      <c r="AC119">
        <f>Table6[[#This Row],[Nr. de inventar RNP]]</f>
        <v>3040</v>
      </c>
      <c r="AD119" t="str">
        <f>Table6[[#This Row],[Cod de clasificare OMFP nr. 1718/2013]]</f>
        <v>8.23.04</v>
      </c>
    </row>
    <row r="120" spans="1:30" ht="51" x14ac:dyDescent="0.25">
      <c r="A120" s="321">
        <f>Table6[[#This Row],[Nr. crt.]]</f>
        <v>113</v>
      </c>
      <c r="B120" s="322">
        <f>Table6[[#This Row],[Nr. de inventar MFP]]</f>
        <v>160397</v>
      </c>
      <c r="C120" s="323">
        <f>IF($B120&lt;&gt;"FN",Table6[[#This Row],[Nr. de inventar RNP]],0)</f>
        <v>3161</v>
      </c>
      <c r="D120" s="322" t="str">
        <f>IF($B120&lt;&gt;"FN",Table6[[#This Row],[Cod de clasificare OMFP nr. 1718/2013]],0)</f>
        <v>8.23.04</v>
      </c>
      <c r="E120" s="324" t="str">
        <f>IF($B120&lt;&gt;"FN",Table6[[#This Row],[Denumirea ]],0)</f>
        <v>North  Star   XLIV 2   ( Z 44-2 /S) /642019820448547</v>
      </c>
      <c r="F120" s="322" t="str">
        <f>IF($B120&lt;&gt;"FN",Table6[[#This Row],[Județul]],0)</f>
        <v>BZ</v>
      </c>
      <c r="G120" s="322">
        <f>IF($B120&lt;&gt;"FN",Table6[[#This Row],[Anul dobândirii ]],0)</f>
        <v>2013</v>
      </c>
      <c r="H120" s="325">
        <f>IF($B120&lt;&gt;"FN",Table6[[#This Row],[Valoare de inventar]],0)</f>
        <v>9400</v>
      </c>
      <c r="I120" s="151" t="str">
        <f>IF($B120&lt;&gt;"FN",Table6[[#This Row],[Nr Inventar MMAP]],0)</f>
        <v>160397.</v>
      </c>
      <c r="J120" s="152" t="str">
        <f>IF($B120&lt;&gt;"FN",Table6[[#This Row],[Denumire MMAP]],0)</f>
        <v>IM NORTH STAR -XLIV-2</v>
      </c>
      <c r="K120" s="153">
        <f>IF($B120&lt;&gt;"FN",Table6[[#This Row],[Valore MMAP]],0)</f>
        <v>9400</v>
      </c>
      <c r="L120" s="154">
        <f>IF($B120&lt;&gt;"FN",Table6[[#This Row],[diferenta valorica]],0)</f>
        <v>0</v>
      </c>
      <c r="M120" s="155">
        <f>IF($B120&lt;&gt;"FN",Table6[[#This Row],[Număr inventar ]],0)</f>
        <v>160397</v>
      </c>
      <c r="N120" s="156" t="str">
        <f>IF($B120&lt;&gt;"FN",Table6[[#This Row],[COD_DE_CLASIFICARE]],0)</f>
        <v>8.23.04</v>
      </c>
      <c r="O120" s="157" t="str">
        <f>IF($B120&lt;&gt;"FN",Table6[[#This Row],[Denumire IC]],0)</f>
        <v xml:space="preserve">North Star XLIV-2 (Z 44-2S) / 642019820448547
</v>
      </c>
      <c r="P120" s="157" t="str">
        <f>IF($B120&lt;&gt;"FN",Table6[[#This Row],[ADRESA]],0)</f>
        <v>Tara: România; Judet: OLT;MRJ Slatina; Str  Recea; Nr: 24;</v>
      </c>
      <c r="Q120" s="156">
        <f>IF($B120&lt;&gt;"FN",Table6[[#This Row],[ANUL_DOBANDIRII]],0)</f>
        <v>2013</v>
      </c>
      <c r="R120" s="158">
        <f>IF($B120&lt;&gt;"FN",Table6[[#This Row],[Valore IC]],0)</f>
        <v>9400</v>
      </c>
      <c r="S120" s="156" t="str">
        <f>IF($B120&lt;&gt;"FN",Table6[[#This Row],[BAZA_LEGALA]],0)</f>
        <v>HG 1098/10-DEC-14;OUG.1 din 04/01/2017;OUG.68 din 06/11/2019</v>
      </c>
      <c r="T120" s="156" t="str">
        <f>IF($B120&lt;&gt;"FN",Table6[[#This Row],[SITUATIE_JURIDICA]],0)</f>
        <v>in administrare</v>
      </c>
      <c r="U120" s="156" t="str">
        <f>IF($B120&lt;&gt;"FN",Table6[[#This Row],[BUN]],0)</f>
        <v>mobil</v>
      </c>
      <c r="V120" s="269" t="str">
        <f>IF($B120&lt;&gt;"FN",Table6[[#This Row],[Column1]],0)</f>
        <v xml:space="preserve"> Subrasa= ;Anul naşterii=2010 ;Sexul=iapa mama ;Locaţia de bază=H Slatina ;</v>
      </c>
      <c r="W120" s="323">
        <f>IF($B120&lt;&gt;"FN",Table6[[#This Row],[Anul nașterii:]],0)</f>
        <v>2009</v>
      </c>
      <c r="X120" s="326" t="str">
        <f>IF($B120&lt;&gt;"FN",Table6[[#This Row],[sex:]],0)</f>
        <v>Iapă Mamă</v>
      </c>
      <c r="Y120" s="326" t="str">
        <f>IF($B120&lt;&gt;"FN",Table6[[#This Row],[dangale / microcip]],0)</f>
        <v>Z44/2S / 642019820448547</v>
      </c>
      <c r="Z120" s="327" t="str">
        <f>IF($B120&lt;&gt;"FN",Table6[[#This Row],[Locaţia de bază- depozit de armăsari (D) sau Herghelia (H)]],0)</f>
        <v>Herghelia Rușețu</v>
      </c>
      <c r="AA120">
        <f>Table6[[#This Row],[Nr. crt.]]</f>
        <v>113</v>
      </c>
      <c r="AB120">
        <f>Table6[[#This Row],[Nr. de inventar MFP]]</f>
        <v>160397</v>
      </c>
      <c r="AC120">
        <f>Table6[[#This Row],[Nr. de inventar RNP]]</f>
        <v>3161</v>
      </c>
      <c r="AD120" t="str">
        <f>Table6[[#This Row],[Cod de clasificare OMFP nr. 1718/2013]]</f>
        <v>8.23.04</v>
      </c>
    </row>
    <row r="121" spans="1:30" ht="15.75" thickBot="1" x14ac:dyDescent="0.3">
      <c r="A121" s="330">
        <f>Table6[[#This Row],[Nr. crt.]]</f>
        <v>114</v>
      </c>
      <c r="B121" s="331" t="str">
        <f>Table6[[#This Row],[Nr. de inventar MFP]]</f>
        <v>FN</v>
      </c>
      <c r="C121" s="332">
        <f>IF($B121&lt;&gt;"FN",Table6[[#This Row],[Nr. de inventar RNP]],0)</f>
        <v>0</v>
      </c>
      <c r="D121" s="331">
        <f>IF($B121&lt;&gt;"FN",Table6[[#This Row],[Cod de clasificare OMFP nr. 1718/2013]],0)</f>
        <v>0</v>
      </c>
      <c r="E121" s="333">
        <f>IF($B121&lt;&gt;"FN",Table6[[#This Row],[Denumirea ]],0)</f>
        <v>0</v>
      </c>
      <c r="F121" s="331">
        <f>IF($B121&lt;&gt;"FN",Table6[[#This Row],[Județul]],0)</f>
        <v>0</v>
      </c>
      <c r="G121" s="331">
        <f>IF($B121&lt;&gt;"FN",Table6[[#This Row],[Anul dobândirii ]],0)</f>
        <v>0</v>
      </c>
      <c r="H121" s="334">
        <f>IF($B121&lt;&gt;"FN",Table6[[#This Row],[Valoare de inventar]],0)</f>
        <v>0</v>
      </c>
      <c r="I121" s="160">
        <f>IF($B121&lt;&gt;"FN",Table6[[#This Row],[Nr Inventar MMAP]],0)</f>
        <v>0</v>
      </c>
      <c r="J121" s="161">
        <f>IF($B121&lt;&gt;"FN",Table6[[#This Row],[Denumire MMAP]],0)</f>
        <v>0</v>
      </c>
      <c r="K121" s="162">
        <f>IF($B121&lt;&gt;"FN",Table6[[#This Row],[Valore MMAP]],0)</f>
        <v>0</v>
      </c>
      <c r="L121" s="163">
        <f>IF($B121&lt;&gt;"FN",Table6[[#This Row],[diferenta valorica]],0)</f>
        <v>0</v>
      </c>
      <c r="M121" s="164">
        <f>IF($B121&lt;&gt;"FN",Table6[[#This Row],[Număr inventar ]],0)</f>
        <v>0</v>
      </c>
      <c r="N121" s="165">
        <f>IF($B121&lt;&gt;"FN",Table6[[#This Row],[COD_DE_CLASIFICARE]],0)</f>
        <v>0</v>
      </c>
      <c r="O121" s="166">
        <f>IF($B121&lt;&gt;"FN",Table6[[#This Row],[Denumire IC]],0)</f>
        <v>0</v>
      </c>
      <c r="P121" s="166">
        <f>IF($B121&lt;&gt;"FN",Table6[[#This Row],[ADRESA]],0)</f>
        <v>0</v>
      </c>
      <c r="Q121" s="165">
        <f>IF($B121&lt;&gt;"FN",Table6[[#This Row],[ANUL_DOBANDIRII]],0)</f>
        <v>0</v>
      </c>
      <c r="R121" s="167">
        <f>IF($B121&lt;&gt;"FN",Table6[[#This Row],[Valore IC]],0)</f>
        <v>0</v>
      </c>
      <c r="S121" s="165">
        <f>IF($B121&lt;&gt;"FN",Table6[[#This Row],[BAZA_LEGALA]],0)</f>
        <v>0</v>
      </c>
      <c r="T121" s="165">
        <f>IF($B121&lt;&gt;"FN",Table6[[#This Row],[SITUATIE_JURIDICA]],0)</f>
        <v>0</v>
      </c>
      <c r="U121" s="165">
        <f>IF($B121&lt;&gt;"FN",Table6[[#This Row],[BUN]],0)</f>
        <v>0</v>
      </c>
      <c r="V121" s="165">
        <f>IF($B121&lt;&gt;"FN",Table6[[#This Row],[Column1]],0)</f>
        <v>0</v>
      </c>
      <c r="W121" s="335">
        <f>IF($B121&lt;&gt;"FN",Table6[[#This Row],[Anul nașterii:]],0)</f>
        <v>0</v>
      </c>
      <c r="X121" s="336">
        <f>IF($B121&lt;&gt;"FN",Table6[[#This Row],[sex:]],0)</f>
        <v>0</v>
      </c>
      <c r="Y121" s="336">
        <f>IF($B121&lt;&gt;"FN",Table6[[#This Row],[dangale / microcip]],0)</f>
        <v>0</v>
      </c>
      <c r="Z121" s="337">
        <f>IF($B121&lt;&gt;"FN",Table6[[#This Row],[Locaţia de bază- depozit de armăsari (D) sau Herghelia (H)]],0)</f>
        <v>0</v>
      </c>
      <c r="AA121">
        <f>Table6[[#This Row],[Nr. crt.]]</f>
        <v>114</v>
      </c>
      <c r="AB121" t="str">
        <f>Table6[[#This Row],[Nr. de inventar MFP]]</f>
        <v>FN</v>
      </c>
      <c r="AC121">
        <f>Table6[[#This Row],[Nr. de inventar RNP]]</f>
        <v>3215</v>
      </c>
      <c r="AD121" t="str">
        <f>Table6[[#This Row],[Cod de clasificare OMFP nr. 1718/2013]]</f>
        <v>8.23.04</v>
      </c>
    </row>
    <row r="122" spans="1:30" ht="51" x14ac:dyDescent="0.25">
      <c r="A122" s="321">
        <f>Table6[[#This Row],[Nr. crt.]]</f>
        <v>115</v>
      </c>
      <c r="B122" s="322">
        <f>Table6[[#This Row],[Nr. de inventar MFP]]</f>
        <v>156908</v>
      </c>
      <c r="C122" s="323">
        <f>IF($B122&lt;&gt;"FN",Table6[[#This Row],[Nr. de inventar RNP]],0)</f>
        <v>2824</v>
      </c>
      <c r="D122" s="322" t="str">
        <f>IF($B122&lt;&gt;"FN",Table6[[#This Row],[Cod de clasificare OMFP nr. 1718/2013]],0)</f>
        <v>8.23.11</v>
      </c>
      <c r="E122" s="324" t="str">
        <f>IF($B122&lt;&gt;"FN",Table6[[#This Row],[Denumirea ]],0)</f>
        <v>Ideea / Jp 50</v>
      </c>
      <c r="F122" s="322" t="str">
        <f>IF($B122&lt;&gt;"FN",Table6[[#This Row],[Județul]],0)</f>
        <v>BZ</v>
      </c>
      <c r="G122" s="322">
        <f>IF($B122&lt;&gt;"FN",Table6[[#This Row],[Anul dobândirii ]],0)</f>
        <v>2007</v>
      </c>
      <c r="H122" s="325">
        <f>IF($B122&lt;&gt;"FN",Table6[[#This Row],[Valoare de inventar]],0)</f>
        <v>8900</v>
      </c>
      <c r="I122" s="151" t="str">
        <f>IF($B122&lt;&gt;"FN",Table6[[#This Row],[Nr Inventar MMAP]],0)</f>
        <v>156908.</v>
      </c>
      <c r="J122" s="152" t="str">
        <f>IF($B122&lt;&gt;"FN",Table6[[#This Row],[Denumire MMAP]],0)</f>
        <v>IM SG IDEEA JP 50</v>
      </c>
      <c r="K122" s="153">
        <f>IF($B122&lt;&gt;"FN",Table6[[#This Row],[Valore MMAP]],0)</f>
        <v>8900</v>
      </c>
      <c r="L122" s="154">
        <f>IF($B122&lt;&gt;"FN",Table6[[#This Row],[diferenta valorica]],0)</f>
        <v>0</v>
      </c>
      <c r="M122" s="155">
        <f>IF($B122&lt;&gt;"FN",Table6[[#This Row],[Număr inventar ]],0)</f>
        <v>156908</v>
      </c>
      <c r="N122" s="156" t="str">
        <f>IF($B122&lt;&gt;"FN",Table6[[#This Row],[COD_DE_CLASIFICARE]],0)</f>
        <v>8.23.11</v>
      </c>
      <c r="O122" s="157" t="str">
        <f>IF($B122&lt;&gt;"FN",Table6[[#This Row],[Denumire IC]],0)</f>
        <v xml:space="preserve"> Ideea/Jp 50</v>
      </c>
      <c r="P122" s="157" t="str">
        <f>IF($B122&lt;&gt;"FN",Table6[[#This Row],[ADRESA]],0)</f>
        <v>Tara: România; Judet: BUZĂU; -;   -; Nr: -;</v>
      </c>
      <c r="Q122" s="156">
        <f>IF($B122&lt;&gt;"FN",Table6[[#This Row],[ANUL_DOBANDIRII]],0)</f>
        <v>2007</v>
      </c>
      <c r="R122" s="158">
        <f>IF($B122&lt;&gt;"FN",Table6[[#This Row],[Valore IC]],0)</f>
        <v>8900</v>
      </c>
      <c r="S122" s="156" t="str">
        <f>IF($B122&lt;&gt;"FN",Table6[[#This Row],[BAZA_LEGALA]],0)</f>
        <v>Hg 127/03.04.2012;OUG.1 din 04/01/2017;OUG.68 din 06/11/2019</v>
      </c>
      <c r="T122" s="156" t="str">
        <f>IF($B122&lt;&gt;"FN",Table6[[#This Row],[SITUATIE_JURIDICA]],0)</f>
        <v>in administrare</v>
      </c>
      <c r="U122" s="156" t="str">
        <f>IF($B122&lt;&gt;"FN",Table6[[#This Row],[BUN]],0)</f>
        <v>mobil</v>
      </c>
      <c r="V122" s="269" t="str">
        <f>IF($B122&lt;&gt;"FN",Table6[[#This Row],[Column1]],0)</f>
        <v>Sex:I.M.; anul nasterii:2003; locatia de baza:H Rusetu</v>
      </c>
      <c r="W122" s="323">
        <f>IF($B122&lt;&gt;"FN",Table6[[#This Row],[Anul nașterii:]],0)</f>
        <v>2003</v>
      </c>
      <c r="X122" s="326" t="str">
        <f>IF($B122&lt;&gt;"FN",Table6[[#This Row],[sex:]],0)</f>
        <v>Iapă Mamă</v>
      </c>
      <c r="Y122" s="326" t="str">
        <f>IF($B122&lt;&gt;"FN",Table6[[#This Row],[dangale / microcip]],0)</f>
        <v>Jp 50 / 00065DC671</v>
      </c>
      <c r="Z122" s="327" t="str">
        <f>IF($B122&lt;&gt;"FN",Table6[[#This Row],[Locaţia de bază- depozit de armăsari (D) sau Herghelia (H)]],0)</f>
        <v>Herghelia Rușețu</v>
      </c>
      <c r="AA122">
        <f>Table6[[#This Row],[Nr. crt.]]</f>
        <v>115</v>
      </c>
      <c r="AB122">
        <f>Table6[[#This Row],[Nr. de inventar MFP]]</f>
        <v>156908</v>
      </c>
      <c r="AC122">
        <f>Table6[[#This Row],[Nr. de inventar RNP]]</f>
        <v>2824</v>
      </c>
      <c r="AD122" t="str">
        <f>Table6[[#This Row],[Cod de clasificare OMFP nr. 1718/2013]]</f>
        <v>8.23.11</v>
      </c>
    </row>
    <row r="123" spans="1:30" ht="51.75" thickBot="1" x14ac:dyDescent="0.3">
      <c r="A123" s="330">
        <f>Table6[[#This Row],[Nr. crt.]]</f>
        <v>116</v>
      </c>
      <c r="B123" s="331">
        <f>Table6[[#This Row],[Nr. de inventar MFP]]</f>
        <v>156933</v>
      </c>
      <c r="C123" s="332">
        <f>IF($B123&lt;&gt;"FN",Table6[[#This Row],[Nr. de inventar RNP]],0)</f>
        <v>2908</v>
      </c>
      <c r="D123" s="331" t="str">
        <f>IF($B123&lt;&gt;"FN",Table6[[#This Row],[Cod de clasificare OMFP nr. 1718/2013]],0)</f>
        <v>8.23.11</v>
      </c>
      <c r="E123" s="333" t="str">
        <f>IF($B123&lt;&gt;"FN",Table6[[#This Row],[Denumirea ]],0)</f>
        <v>Agitata /   Us-7  R</v>
      </c>
      <c r="F123" s="331" t="str">
        <f>IF($B123&lt;&gt;"FN",Table6[[#This Row],[Județul]],0)</f>
        <v>BZ</v>
      </c>
      <c r="G123" s="331">
        <f>IF($B123&lt;&gt;"FN",Table6[[#This Row],[Anul dobândirii ]],0)</f>
        <v>2009</v>
      </c>
      <c r="H123" s="334">
        <f>IF($B123&lt;&gt;"FN",Table6[[#This Row],[Valoare de inventar]],0)</f>
        <v>8900</v>
      </c>
      <c r="I123" s="160" t="str">
        <f>IF($B123&lt;&gt;"FN",Table6[[#This Row],[Nr Inventar MMAP]],0)</f>
        <v>156933.</v>
      </c>
      <c r="J123" s="161" t="str">
        <f>IF($B123&lt;&gt;"FN",Table6[[#This Row],[Denumire MMAP]],0)</f>
        <v>IM SG SGITATA US 7</v>
      </c>
      <c r="K123" s="162">
        <f>IF($B123&lt;&gt;"FN",Table6[[#This Row],[Valore MMAP]],0)</f>
        <v>8900</v>
      </c>
      <c r="L123" s="163">
        <f>IF($B123&lt;&gt;"FN",Table6[[#This Row],[diferenta valorica]],0)</f>
        <v>0</v>
      </c>
      <c r="M123" s="164">
        <f>IF($B123&lt;&gt;"FN",Table6[[#This Row],[Număr inventar ]],0)</f>
        <v>156933</v>
      </c>
      <c r="N123" s="165" t="str">
        <f>IF($B123&lt;&gt;"FN",Table6[[#This Row],[COD_DE_CLASIFICARE]],0)</f>
        <v>8.23.11</v>
      </c>
      <c r="O123" s="166" t="str">
        <f>IF($B123&lt;&gt;"FN",Table6[[#This Row],[Denumire IC]],0)</f>
        <v xml:space="preserve"> Agitata/Us-7 R</v>
      </c>
      <c r="P123" s="166" t="str">
        <f>IF($B123&lt;&gt;"FN",Table6[[#This Row],[ADRESA]],0)</f>
        <v>Tara: România; Judet: BUZĂU; -;   -; Nr: -;</v>
      </c>
      <c r="Q123" s="165">
        <f>IF($B123&lt;&gt;"FN",Table6[[#This Row],[ANUL_DOBANDIRII]],0)</f>
        <v>2009</v>
      </c>
      <c r="R123" s="167">
        <f>IF($B123&lt;&gt;"FN",Table6[[#This Row],[Valore IC]],0)</f>
        <v>8900</v>
      </c>
      <c r="S123" s="165" t="str">
        <f>IF($B123&lt;&gt;"FN",Table6[[#This Row],[BAZA_LEGALA]],0)</f>
        <v>Hg 127/03.04.2012;OUG.1 din 04/01/2017;OUG.68 din 06/11/2019</v>
      </c>
      <c r="T123" s="165" t="str">
        <f>IF($B123&lt;&gt;"FN",Table6[[#This Row],[SITUATIE_JURIDICA]],0)</f>
        <v>in administrare</v>
      </c>
      <c r="U123" s="165" t="str">
        <f>IF($B123&lt;&gt;"FN",Table6[[#This Row],[BUN]],0)</f>
        <v>mobil</v>
      </c>
      <c r="V123" s="165" t="str">
        <f>IF($B123&lt;&gt;"FN",Table6[[#This Row],[Column1]],0)</f>
        <v>Sex:I.M.; anul nasterii:2006; locatia de baza:H Rusetu</v>
      </c>
      <c r="W123" s="335">
        <f>IF($B123&lt;&gt;"FN",Table6[[#This Row],[Anul nașterii:]],0)</f>
        <v>2006</v>
      </c>
      <c r="X123" s="336" t="str">
        <f>IF($B123&lt;&gt;"FN",Table6[[#This Row],[sex:]],0)</f>
        <v>Iapă Mamă</v>
      </c>
      <c r="Y123" s="336" t="str">
        <f>IF($B123&lt;&gt;"FN",Table6[[#This Row],[dangale / microcip]],0)</f>
        <v>Us 7 R / 00065318EF</v>
      </c>
      <c r="Z123" s="337" t="str">
        <f>IF($B123&lt;&gt;"FN",Table6[[#This Row],[Locaţia de bază- depozit de armăsari (D) sau Herghelia (H)]],0)</f>
        <v>Herghelia Rușețu</v>
      </c>
      <c r="AA123">
        <f>Table6[[#This Row],[Nr. crt.]]</f>
        <v>116</v>
      </c>
      <c r="AB123">
        <f>Table6[[#This Row],[Nr. de inventar MFP]]</f>
        <v>156933</v>
      </c>
      <c r="AC123">
        <f>Table6[[#This Row],[Nr. de inventar RNP]]</f>
        <v>2908</v>
      </c>
      <c r="AD123" t="str">
        <f>Table6[[#This Row],[Cod de clasificare OMFP nr. 1718/2013]]</f>
        <v>8.23.11</v>
      </c>
    </row>
    <row r="124" spans="1:30" ht="38.25" x14ac:dyDescent="0.25">
      <c r="A124" s="321">
        <f>Table6[[#This Row],[Nr. crt.]]</f>
        <v>117</v>
      </c>
      <c r="B124" s="322">
        <f>Table6[[#This Row],[Nr. de inventar MFP]]</f>
        <v>151748</v>
      </c>
      <c r="C124" s="323">
        <f>IF($B124&lt;&gt;"FN",Table6[[#This Row],[Nr. de inventar RNP]],0)</f>
        <v>3032</v>
      </c>
      <c r="D124" s="322" t="str">
        <f>IF($B124&lt;&gt;"FN",Table6[[#This Row],[Cod de clasificare OMFP nr. 1718/2013]],0)</f>
        <v>8.23.04</v>
      </c>
      <c r="E124" s="324" t="str">
        <f>IF($B124&lt;&gt;"FN",Table6[[#This Row],[Denumirea ]],0)</f>
        <v>FURIOSO LXV-20</v>
      </c>
      <c r="F124" s="322" t="str">
        <f>IF($B124&lt;&gt;"FN",Table6[[#This Row],[Județul]],0)</f>
        <v>BZ</v>
      </c>
      <c r="G124" s="322">
        <f>IF($B124&lt;&gt;"FN",Table6[[#This Row],[Anul dobândirii ]],0)</f>
        <v>2004</v>
      </c>
      <c r="H124" s="325">
        <f>IF($B124&lt;&gt;"FN",Table6[[#This Row],[Valoare de inventar]],0)</f>
        <v>2500</v>
      </c>
      <c r="I124" s="151" t="str">
        <f>IF($B124&lt;&gt;"FN",Table6[[#This Row],[Nr Inventar MMAP]],0)</f>
        <v>3032.1</v>
      </c>
      <c r="J124" s="152" t="str">
        <f>IF($B124&lt;&gt;"FN",Table6[[#This Row],[Denumire MMAP]],0)</f>
        <v>AP FURIOSO LXX  F65/20B</v>
      </c>
      <c r="K124" s="153">
        <f>IF($B124&lt;&gt;"FN",Table6[[#This Row],[Valore MMAP]],0)</f>
        <v>2500</v>
      </c>
      <c r="L124" s="154">
        <f>IF($B124&lt;&gt;"FN",Table6[[#This Row],[diferenta valorica]],0)</f>
        <v>0</v>
      </c>
      <c r="M124" s="155">
        <f>IF($B124&lt;&gt;"FN",Table6[[#This Row],[Număr inventar ]],0)</f>
        <v>151748</v>
      </c>
      <c r="N124" s="156" t="str">
        <f>IF($B124&lt;&gt;"FN",Table6[[#This Row],[COD_DE_CLASIFICARE]],0)</f>
        <v>8.23.04</v>
      </c>
      <c r="O124" s="157" t="str">
        <f>IF($B124&lt;&gt;"FN",Table6[[#This Row],[Denumire IC]],0)</f>
        <v>FURIOSO LXV-20</v>
      </c>
      <c r="P124" s="157" t="str">
        <f>IF($B124&lt;&gt;"FN",Table6[[#This Row],[ADRESA]],0)</f>
        <v>Tara: România; Judet: ARAD; -;   -; Nr: 0; 0</v>
      </c>
      <c r="Q124" s="156">
        <f>IF($B124&lt;&gt;"FN",Table6[[#This Row],[ANUL_DOBANDIRII]],0)</f>
        <v>2004</v>
      </c>
      <c r="R124" s="158">
        <f>IF($B124&lt;&gt;"FN",Table6[[#This Row],[Valore IC]],0)</f>
        <v>2500</v>
      </c>
      <c r="S124" s="156" t="str">
        <f>IF($B124&lt;&gt;"FN",Table6[[#This Row],[BAZA_LEGALA]],0)</f>
        <v>;;OUG.1 din 04/01/2017;OUG.68 din 06/11/2019</v>
      </c>
      <c r="T124" s="156" t="str">
        <f>IF($B124&lt;&gt;"FN",Table6[[#This Row],[SITUATIE_JURIDICA]],0)</f>
        <v>in administrare</v>
      </c>
      <c r="U124" s="156" t="str">
        <f>IF($B124&lt;&gt;"FN",Table6[[#This Row],[BUN]],0)</f>
        <v>imobil</v>
      </c>
      <c r="V124" s="269">
        <f>IF($B124&lt;&gt;"FN",Table6[[#This Row],[Column1]],0)</f>
        <v>0</v>
      </c>
      <c r="W124" s="323">
        <f>IF($B124&lt;&gt;"FN",Table6[[#This Row],[Anul nașterii:]],0)</f>
        <v>1999</v>
      </c>
      <c r="X124" s="326" t="str">
        <f>IF($B124&lt;&gt;"FN",Table6[[#This Row],[sex:]],0)</f>
        <v>Armăsar Pepinier</v>
      </c>
      <c r="Y124" s="326" t="str">
        <f>IF($B124&lt;&gt;"FN",Table6[[#This Row],[dangale / microcip]],0)</f>
        <v>F 65/20B / 000658D746</v>
      </c>
      <c r="Z124" s="327" t="str">
        <f>IF($B124&lt;&gt;"FN",Table6[[#This Row],[Locaţia de bază- depozit de armăsari (D) sau Herghelia (H)]],0)</f>
        <v>Herghelia Rușețu</v>
      </c>
      <c r="AA124">
        <f>Table6[[#This Row],[Nr. crt.]]</f>
        <v>117</v>
      </c>
      <c r="AB124">
        <f>Table6[[#This Row],[Nr. de inventar MFP]]</f>
        <v>151748</v>
      </c>
      <c r="AC124">
        <f>Table6[[#This Row],[Nr. de inventar RNP]]</f>
        <v>3032</v>
      </c>
      <c r="AD124" t="str">
        <f>Table6[[#This Row],[Cod de clasificare OMFP nr. 1718/2013]]</f>
        <v>8.23.04</v>
      </c>
    </row>
    <row r="125" spans="1:30" ht="77.25" thickBot="1" x14ac:dyDescent="0.3">
      <c r="A125" s="330">
        <f>Table6[[#This Row],[Nr. crt.]]</f>
        <v>118</v>
      </c>
      <c r="B125" s="331">
        <f>Table6[[#This Row],[Nr. de inventar MFP]]</f>
        <v>164951</v>
      </c>
      <c r="C125" s="332">
        <f>IF($B125&lt;&gt;"FN",Table6[[#This Row],[Nr. de inventar RNP]],0)</f>
        <v>319</v>
      </c>
      <c r="D125" s="331" t="str">
        <f>IF($B125&lt;&gt;"FN",Table6[[#This Row],[Cod de clasificare OMFP nr. 1718/2013]],0)</f>
        <v>8.23.07</v>
      </c>
      <c r="E125" s="333" t="str">
        <f>IF($B125&lt;&gt;"FN",Table6[[#This Row],[Denumirea ]],0)</f>
        <v>Favory XXXVI - 15 ( F36 / 15 F)642019820373347</v>
      </c>
      <c r="F125" s="331" t="str">
        <f>IF($B125&lt;&gt;"FN",Table6[[#This Row],[Județul]],0)</f>
        <v>BV</v>
      </c>
      <c r="G125" s="331">
        <f>IF($B125&lt;&gt;"FN",Table6[[#This Row],[Anul dobândirii ]],0)</f>
        <v>2016</v>
      </c>
      <c r="H125" s="334">
        <f>IF($B125&lt;&gt;"FN",Table6[[#This Row],[Valoare de inventar]],0)</f>
        <v>10000</v>
      </c>
      <c r="I125" s="160">
        <f>IF($B125&lt;&gt;"FN",Table6[[#This Row],[Nr Inventar MMAP]],0)</f>
        <v>615</v>
      </c>
      <c r="J125" s="161" t="str">
        <f>IF($B125&lt;&gt;"FN",Table6[[#This Row],[Denumire MMAP]],0)</f>
        <v>Favory XXXVI-15   (F 36 / 15 F)
642019820373347</v>
      </c>
      <c r="K125" s="162">
        <f>IF($B125&lt;&gt;"FN",Table6[[#This Row],[Valore MMAP]],0)</f>
        <v>10000</v>
      </c>
      <c r="L125" s="163">
        <f>IF($B125&lt;&gt;"FN",Table6[[#This Row],[diferenta valorica]],0)</f>
        <v>0</v>
      </c>
      <c r="M125" s="164">
        <f>IF($B125&lt;&gt;"FN",Table6[[#This Row],[Număr inventar ]],0)</f>
        <v>164951</v>
      </c>
      <c r="N125" s="165" t="str">
        <f>IF($B125&lt;&gt;"FN",Table6[[#This Row],[COD_DE_CLASIFICARE]],0)</f>
        <v>8.23.07</v>
      </c>
      <c r="O125" s="166" t="str">
        <f>IF($B125&lt;&gt;"FN",Table6[[#This Row],[Denumire IC]],0)</f>
        <v>Favory XXXVI-15 (F 36 / 15 F)
642019820373347</v>
      </c>
      <c r="P125" s="166" t="str">
        <f>IF($B125&lt;&gt;"FN",Table6[[#This Row],[ADRESA]],0)</f>
        <v>Tara: România; Judet: BRAŞOV;Com Voila;   -; Nr: -; sat Sâmbăta de Jos, str. 1 Decembrie 1918</v>
      </c>
      <c r="Q125" s="165">
        <f>IF($B125&lt;&gt;"FN",Table6[[#This Row],[ANUL_DOBANDIRII]],0)</f>
        <v>2016</v>
      </c>
      <c r="R125" s="167">
        <f>IF($B125&lt;&gt;"FN",Table6[[#This Row],[Valore IC]],0)</f>
        <v>10000</v>
      </c>
      <c r="S125" s="165" t="str">
        <f>IF($B125&lt;&gt;"FN",Table6[[#This Row],[BAZA_LEGALA]],0)</f>
        <v>HG. 118/27.02.2019;HG.118/27.02.2019;OUG.68 din 06/11/2019</v>
      </c>
      <c r="T125" s="165" t="str">
        <f>IF($B125&lt;&gt;"FN",Table6[[#This Row],[SITUATIE_JURIDICA]],0)</f>
        <v>in administrare</v>
      </c>
      <c r="U125" s="165" t="str">
        <f>IF($B125&lt;&gt;"FN",Table6[[#This Row],[BUN]],0)</f>
        <v>mobil</v>
      </c>
      <c r="V125" s="165" t="str">
        <f>IF($B125&lt;&gt;"FN",Table6[[#This Row],[Column1]],0)</f>
        <v>Anul naşterii=2013 ;Sexul=armăsar montă publică ;Dangale=F 36 / 15 F ;Microcip=642019820373347 ;Locaţia de bază=H. Sambata de Jos ;</v>
      </c>
      <c r="W125" s="335">
        <f>IF($B125&lt;&gt;"FN",Table6[[#This Row],[Anul nașterii:]],0)</f>
        <v>2013</v>
      </c>
      <c r="X125" s="336" t="str">
        <f>IF($B125&lt;&gt;"FN",Table6[[#This Row],[sex:]],0)</f>
        <v>Armăsar de Montă Publică</v>
      </c>
      <c r="Y125" s="336" t="str">
        <f>IF($B125&lt;&gt;"FN",Table6[[#This Row],[dangale / microcip]],0)</f>
        <v>F 36 / 15 F / 642019820373347</v>
      </c>
      <c r="Z125" s="337" t="str">
        <f>IF($B125&lt;&gt;"FN",Table6[[#This Row],[Locaţia de bază- depozit de armăsari (D) sau Herghelia (H)]],0)</f>
        <v>Herghelia Sâmbăta de Jos</v>
      </c>
      <c r="AA125">
        <f>Table6[[#This Row],[Nr. crt.]]</f>
        <v>118</v>
      </c>
      <c r="AB125">
        <f>Table6[[#This Row],[Nr. de inventar MFP]]</f>
        <v>164951</v>
      </c>
      <c r="AC125">
        <f>Table6[[#This Row],[Nr. de inventar RNP]]</f>
        <v>319</v>
      </c>
      <c r="AD125" t="str">
        <f>Table6[[#This Row],[Cod de clasificare OMFP nr. 1718/2013]]</f>
        <v>8.23.07</v>
      </c>
    </row>
    <row r="126" spans="1:30" ht="76.5" x14ac:dyDescent="0.25">
      <c r="A126" s="321">
        <f>Table6[[#This Row],[Nr. crt.]]</f>
        <v>119</v>
      </c>
      <c r="B126" s="322">
        <f>Table6[[#This Row],[Nr. de inventar MFP]]</f>
        <v>164952</v>
      </c>
      <c r="C126" s="323">
        <f>IF($B126&lt;&gt;"FN",Table6[[#This Row],[Nr. de inventar RNP]],0)</f>
        <v>320</v>
      </c>
      <c r="D126" s="322" t="str">
        <f>IF($B126&lt;&gt;"FN",Table6[[#This Row],[Cod de clasificare OMFP nr. 1718/2013]],0)</f>
        <v>8.23.07</v>
      </c>
      <c r="E126" s="324" t="str">
        <f>IF($B126&lt;&gt;"FN",Table6[[#This Row],[Denumirea ]],0)</f>
        <v>Pluto XXI - 23 ( P 21 / 23 F) 642019820344641</v>
      </c>
      <c r="F126" s="322" t="str">
        <f>IF($B126&lt;&gt;"FN",Table6[[#This Row],[Județul]],0)</f>
        <v>BV</v>
      </c>
      <c r="G126" s="322">
        <f>IF($B126&lt;&gt;"FN",Table6[[#This Row],[Anul dobândirii ]],0)</f>
        <v>2016</v>
      </c>
      <c r="H126" s="325">
        <f>IF($B126&lt;&gt;"FN",Table6[[#This Row],[Valoare de inventar]],0)</f>
        <v>10000</v>
      </c>
      <c r="I126" s="151" t="str">
        <f>IF($B126&lt;&gt;"FN",Table6[[#This Row],[Nr Inventar MMAP]],0)</f>
        <v>320/</v>
      </c>
      <c r="J126" s="152" t="str">
        <f>IF($B126&lt;&gt;"FN",Table6[[#This Row],[Denumire MMAP]],0)</f>
        <v xml:space="preserve">Pluto XXI-23    (P 21 / 23 F)
642019820344641
</v>
      </c>
      <c r="K126" s="153">
        <f>IF($B126&lt;&gt;"FN",Table6[[#This Row],[Valore MMAP]],0)</f>
        <v>10000</v>
      </c>
      <c r="L126" s="154">
        <f>IF($B126&lt;&gt;"FN",Table6[[#This Row],[diferenta valorica]],0)</f>
        <v>0</v>
      </c>
      <c r="M126" s="155">
        <f>IF($B126&lt;&gt;"FN",Table6[[#This Row],[Număr inventar ]],0)</f>
        <v>164952</v>
      </c>
      <c r="N126" s="156" t="str">
        <f>IF($B126&lt;&gt;"FN",Table6[[#This Row],[COD_DE_CLASIFICARE]],0)</f>
        <v>8.23.07</v>
      </c>
      <c r="O126" s="157" t="str">
        <f>IF($B126&lt;&gt;"FN",Table6[[#This Row],[Denumire IC]],0)</f>
        <v>Pluto XXI-23  (P 21 / 23 F)
642019820344641</v>
      </c>
      <c r="P126" s="157" t="str">
        <f>IF($B126&lt;&gt;"FN",Table6[[#This Row],[ADRESA]],0)</f>
        <v>Tara: România; Judet: BRAŞOV;Com Voila;   -; Nr: -; sat Sâmbăta de Jos, str. 1 Decembrie 1918</v>
      </c>
      <c r="Q126" s="156">
        <f>IF($B126&lt;&gt;"FN",Table6[[#This Row],[ANUL_DOBANDIRII]],0)</f>
        <v>2016</v>
      </c>
      <c r="R126" s="158">
        <f>IF($B126&lt;&gt;"FN",Table6[[#This Row],[Valore IC]],0)</f>
        <v>10000</v>
      </c>
      <c r="S126" s="156" t="str">
        <f>IF($B126&lt;&gt;"FN",Table6[[#This Row],[BAZA_LEGALA]],0)</f>
        <v>HG. 118/27.02.2019;OUG.68 din 06/11/2019</v>
      </c>
      <c r="T126" s="156" t="str">
        <f>IF($B126&lt;&gt;"FN",Table6[[#This Row],[SITUATIE_JURIDICA]],0)</f>
        <v>in administrare</v>
      </c>
      <c r="U126" s="156" t="str">
        <f>IF($B126&lt;&gt;"FN",Table6[[#This Row],[BUN]],0)</f>
        <v>mobil</v>
      </c>
      <c r="V126" s="269" t="str">
        <f>IF($B126&lt;&gt;"FN",Table6[[#This Row],[Column1]],0)</f>
        <v xml:space="preserve"> Anul naşterii=2013 ;Sexul=armăsar montă publică ;Dangale=P 21 / 23 F ;Microcip=642019820344641 ;Locaţia de bază=H. Sambta de Jos ;</v>
      </c>
      <c r="W126" s="323">
        <f>IF($B126&lt;&gt;"FN",Table6[[#This Row],[Anul nașterii:]],0)</f>
        <v>2013</v>
      </c>
      <c r="X126" s="326" t="str">
        <f>IF($B126&lt;&gt;"FN",Table6[[#This Row],[sex:]],0)</f>
        <v>Armăsar de Montă Publică</v>
      </c>
      <c r="Y126" s="326" t="str">
        <f>IF($B126&lt;&gt;"FN",Table6[[#This Row],[dangale / microcip]],0)</f>
        <v>P 21 / 23 F / 642019820344641</v>
      </c>
      <c r="Z126" s="327" t="str">
        <f>IF($B126&lt;&gt;"FN",Table6[[#This Row],[Locaţia de bază- depozit de armăsari (D) sau Herghelia (H)]],0)</f>
        <v>Herghelia Sâmbăta de Jos</v>
      </c>
      <c r="AA126">
        <f>Table6[[#This Row],[Nr. crt.]]</f>
        <v>119</v>
      </c>
      <c r="AB126">
        <f>Table6[[#This Row],[Nr. de inventar MFP]]</f>
        <v>164952</v>
      </c>
      <c r="AC126">
        <f>Table6[[#This Row],[Nr. de inventar RNP]]</f>
        <v>320</v>
      </c>
      <c r="AD126" t="str">
        <f>Table6[[#This Row],[Cod de clasificare OMFP nr. 1718/2013]]</f>
        <v>8.23.07</v>
      </c>
    </row>
    <row r="127" spans="1:30" ht="51.75" thickBot="1" x14ac:dyDescent="0.3">
      <c r="A127" s="330">
        <f>Table6[[#This Row],[Nr. crt.]]</f>
        <v>120</v>
      </c>
      <c r="B127" s="331">
        <f>Table6[[#This Row],[Nr. de inventar MFP]]</f>
        <v>156815</v>
      </c>
      <c r="C127" s="332">
        <f>IF($B127&lt;&gt;"FN",Table6[[#This Row],[Nr. de inventar RNP]],0)</f>
        <v>156815</v>
      </c>
      <c r="D127" s="331" t="str">
        <f>IF($B127&lt;&gt;"FN",Table6[[#This Row],[Cod de clasificare OMFP nr. 1718/2013]],0)</f>
        <v>8.23.07</v>
      </c>
      <c r="E127" s="333" t="str">
        <f>IF($B127&lt;&gt;"FN",Table6[[#This Row],[Denumirea ]],0)</f>
        <v>767 Pluto XIX - 56 / P 19 - 56 F</v>
      </c>
      <c r="F127" s="331" t="str">
        <f>IF($B127&lt;&gt;"FN",Table6[[#This Row],[Județul]],0)</f>
        <v>BV</v>
      </c>
      <c r="G127" s="331">
        <f>IF($B127&lt;&gt;"FN",Table6[[#This Row],[Anul dobândirii ]],0)</f>
        <v>2005</v>
      </c>
      <c r="H127" s="334">
        <f>IF($B127&lt;&gt;"FN",Table6[[#This Row],[Valoare de inventar]],0)</f>
        <v>7600</v>
      </c>
      <c r="I127" s="160" t="str">
        <f>IF($B127&lt;&gt;"FN",Table6[[#This Row],[Nr Inventar MMAP]],0)</f>
        <v>156815.</v>
      </c>
      <c r="J127" s="161" t="str">
        <f>IF($B127&lt;&gt;"FN",Table6[[#This Row],[Denumire MMAP]],0)</f>
        <v>767 Pluto XIX - 56</v>
      </c>
      <c r="K127" s="162">
        <f>IF($B127&lt;&gt;"FN",Table6[[#This Row],[Valore MMAP]],0)</f>
        <v>7600</v>
      </c>
      <c r="L127" s="163">
        <f>IF($B127&lt;&gt;"FN",Table6[[#This Row],[diferenta valorica]],0)</f>
        <v>0</v>
      </c>
      <c r="M127" s="164">
        <f>IF($B127&lt;&gt;"FN",Table6[[#This Row],[Număr inventar ]],0)</f>
        <v>156815</v>
      </c>
      <c r="N127" s="165" t="str">
        <f>IF($B127&lt;&gt;"FN",Table6[[#This Row],[COD_DE_CLASIFICARE]],0)</f>
        <v>8.23.07</v>
      </c>
      <c r="O127" s="166" t="str">
        <f>IF($B127&lt;&gt;"FN",Table6[[#This Row],[Denumire IC]],0)</f>
        <v xml:space="preserve"> 767 Pluto XIX - 56 / P 19 - 56 F</v>
      </c>
      <c r="P127" s="166" t="str">
        <f>IF($B127&lt;&gt;"FN",Table6[[#This Row],[ADRESA]],0)</f>
        <v>Tara: România; Judet: BRAŞOV; -;   -; Nr: -;</v>
      </c>
      <c r="Q127" s="165">
        <f>IF($B127&lt;&gt;"FN",Table6[[#This Row],[ANUL_DOBANDIRII]],0)</f>
        <v>2005</v>
      </c>
      <c r="R127" s="167">
        <f>IF($B127&lt;&gt;"FN",Table6[[#This Row],[Valore IC]],0)</f>
        <v>7600</v>
      </c>
      <c r="S127" s="165" t="str">
        <f>IF($B127&lt;&gt;"FN",Table6[[#This Row],[BAZA_LEGALA]],0)</f>
        <v>Hg 127/03.04.2012;OUG.1 din 04/01/2017;OUG.68 din 06/11/2019</v>
      </c>
      <c r="T127" s="165" t="str">
        <f>IF($B127&lt;&gt;"FN",Table6[[#This Row],[SITUATIE_JURIDICA]],0)</f>
        <v>in administrare</v>
      </c>
      <c r="U127" s="165" t="str">
        <f>IF($B127&lt;&gt;"FN",Table6[[#This Row],[BUN]],0)</f>
        <v>mobil</v>
      </c>
      <c r="V127" s="165" t="str">
        <f>IF($B127&lt;&gt;"FN",Table6[[#This Row],[Column1]],0)</f>
        <v>Sex: I. M; anul nasterii:2002; locatia de baza:H Sambata de Jos</v>
      </c>
      <c r="W127" s="335">
        <f>IF($B127&lt;&gt;"FN",Table6[[#This Row],[Anul nașterii:]],0)</f>
        <v>2002</v>
      </c>
      <c r="X127" s="336" t="str">
        <f>IF($B127&lt;&gt;"FN",Table6[[#This Row],[sex:]],0)</f>
        <v>Iapă Mamă</v>
      </c>
      <c r="Y127" s="336" t="str">
        <f>IF($B127&lt;&gt;"FN",Table6[[#This Row],[dangale / microcip]],0)</f>
        <v>P 19 / 56 F / 00065DBE24</v>
      </c>
      <c r="Z127" s="337" t="str">
        <f>IF($B127&lt;&gt;"FN",Table6[[#This Row],[Locaţia de bază- depozit de armăsari (D) sau Herghelia (H)]],0)</f>
        <v>Herghelia Sâmbăta de Jos</v>
      </c>
      <c r="AA127">
        <f>Table6[[#This Row],[Nr. crt.]]</f>
        <v>120</v>
      </c>
      <c r="AB127">
        <f>Table6[[#This Row],[Nr. de inventar MFP]]</f>
        <v>156815</v>
      </c>
      <c r="AC127">
        <f>Table6[[#This Row],[Nr. de inventar RNP]]</f>
        <v>156815</v>
      </c>
      <c r="AD127" t="str">
        <f>Table6[[#This Row],[Cod de clasificare OMFP nr. 1718/2013]]</f>
        <v>8.23.07</v>
      </c>
    </row>
    <row r="128" spans="1:30" ht="51" x14ac:dyDescent="0.25">
      <c r="A128" s="321">
        <f>Table6[[#This Row],[Nr. crt.]]</f>
        <v>121</v>
      </c>
      <c r="B128" s="322">
        <f>Table6[[#This Row],[Nr. de inventar MFP]]</f>
        <v>156818</v>
      </c>
      <c r="C128" s="323">
        <f>IF($B128&lt;&gt;"FN",Table6[[#This Row],[Nr. de inventar RNP]],0)</f>
        <v>156818</v>
      </c>
      <c r="D128" s="322" t="str">
        <f>IF($B128&lt;&gt;"FN",Table6[[#This Row],[Cod de clasificare OMFP nr. 1718/2013]],0)</f>
        <v>8.23.07</v>
      </c>
      <c r="E128" s="324" t="str">
        <f>IF($B128&lt;&gt;"FN",Table6[[#This Row],[Denumirea ]],0)</f>
        <v>782 Tulipan XIX - 3 / T 19 -3 F</v>
      </c>
      <c r="F128" s="322" t="str">
        <f>IF($B128&lt;&gt;"FN",Table6[[#This Row],[Județul]],0)</f>
        <v>BV</v>
      </c>
      <c r="G128" s="322">
        <f>IF($B128&lt;&gt;"FN",Table6[[#This Row],[Anul dobândirii ]],0)</f>
        <v>2006</v>
      </c>
      <c r="H128" s="325">
        <f>IF($B128&lt;&gt;"FN",Table6[[#This Row],[Valoare de inventar]],0)</f>
        <v>7220</v>
      </c>
      <c r="I128" s="151" t="str">
        <f>IF($B128&lt;&gt;"FN",Table6[[#This Row],[Nr Inventar MMAP]],0)</f>
        <v>156818.</v>
      </c>
      <c r="J128" s="152" t="str">
        <f>IF($B128&lt;&gt;"FN",Table6[[#This Row],[Denumire MMAP]],0)</f>
        <v>782 Tulipan  XIX - 3</v>
      </c>
      <c r="K128" s="153">
        <f>IF($B128&lt;&gt;"FN",Table6[[#This Row],[Valore MMAP]],0)</f>
        <v>7220</v>
      </c>
      <c r="L128" s="154">
        <f>IF($B128&lt;&gt;"FN",Table6[[#This Row],[diferenta valorica]],0)</f>
        <v>0</v>
      </c>
      <c r="M128" s="155">
        <f>IF($B128&lt;&gt;"FN",Table6[[#This Row],[Număr inventar ]],0)</f>
        <v>156818</v>
      </c>
      <c r="N128" s="156" t="str">
        <f>IF($B128&lt;&gt;"FN",Table6[[#This Row],[COD_DE_CLASIFICARE]],0)</f>
        <v>8.23.07</v>
      </c>
      <c r="O128" s="157" t="str">
        <f>IF($B128&lt;&gt;"FN",Table6[[#This Row],[Denumire IC]],0)</f>
        <v xml:space="preserve"> 782 Tulipan XIX - 3 /  T 19 - 3F</v>
      </c>
      <c r="P128" s="157" t="str">
        <f>IF($B128&lt;&gt;"FN",Table6[[#This Row],[ADRESA]],0)</f>
        <v>Tara: România; Judet: BRAŞOV; -;   -; Nr: -;</v>
      </c>
      <c r="Q128" s="156">
        <f>IF($B128&lt;&gt;"FN",Table6[[#This Row],[ANUL_DOBANDIRII]],0)</f>
        <v>2006</v>
      </c>
      <c r="R128" s="158">
        <f>IF($B128&lt;&gt;"FN",Table6[[#This Row],[Valore IC]],0)</f>
        <v>7220</v>
      </c>
      <c r="S128" s="156" t="str">
        <f>IF($B128&lt;&gt;"FN",Table6[[#This Row],[BAZA_LEGALA]],0)</f>
        <v>Hg 127/03.04.2012;OUG.1 din 04/01/2017;OUG.68 din 06/11/2019</v>
      </c>
      <c r="T128" s="156" t="str">
        <f>IF($B128&lt;&gt;"FN",Table6[[#This Row],[SITUATIE_JURIDICA]],0)</f>
        <v>in administrare</v>
      </c>
      <c r="U128" s="156" t="str">
        <f>IF($B128&lt;&gt;"FN",Table6[[#This Row],[BUN]],0)</f>
        <v>mobil</v>
      </c>
      <c r="V128" s="269" t="str">
        <f>IF($B128&lt;&gt;"FN",Table6[[#This Row],[Column1]],0)</f>
        <v>Sex: I. M; anul nasterii:2003; locatia de baza:H Sambata de Jos</v>
      </c>
      <c r="W128" s="323">
        <f>IF($B128&lt;&gt;"FN",Table6[[#This Row],[Anul nașterii:]],0)</f>
        <v>2003</v>
      </c>
      <c r="X128" s="326" t="str">
        <f>IF($B128&lt;&gt;"FN",Table6[[#This Row],[sex:]],0)</f>
        <v>Iapă Mamă</v>
      </c>
      <c r="Y128" s="326" t="str">
        <f>IF($B128&lt;&gt;"FN",Table6[[#This Row],[dangale / microcip]],0)</f>
        <v>T 19 / 3 F / 00065EC2EF</v>
      </c>
      <c r="Z128" s="327" t="str">
        <f>IF($B128&lt;&gt;"FN",Table6[[#This Row],[Locaţia de bază- depozit de armăsari (D) sau Herghelia (H)]],0)</f>
        <v>Herghelia Sâmbăta de Jos</v>
      </c>
      <c r="AA128">
        <f>Table6[[#This Row],[Nr. crt.]]</f>
        <v>121</v>
      </c>
      <c r="AB128">
        <f>Table6[[#This Row],[Nr. de inventar MFP]]</f>
        <v>156818</v>
      </c>
      <c r="AC128">
        <f>Table6[[#This Row],[Nr. de inventar RNP]]</f>
        <v>156818</v>
      </c>
      <c r="AD128" t="str">
        <f>Table6[[#This Row],[Cod de clasificare OMFP nr. 1718/2013]]</f>
        <v>8.23.07</v>
      </c>
    </row>
    <row r="129" spans="1:30" ht="51.75" thickBot="1" x14ac:dyDescent="0.3">
      <c r="A129" s="330">
        <f>Table6[[#This Row],[Nr. crt.]]</f>
        <v>122</v>
      </c>
      <c r="B129" s="331">
        <f>Table6[[#This Row],[Nr. de inventar MFP]]</f>
        <v>156825</v>
      </c>
      <c r="C129" s="332">
        <f>IF($B129&lt;&gt;"FN",Table6[[#This Row],[Nr. de inventar RNP]],0)</f>
        <v>156825</v>
      </c>
      <c r="D129" s="331" t="str">
        <f>IF($B129&lt;&gt;"FN",Table6[[#This Row],[Cod de clasificare OMFP nr. 1718/2013]],0)</f>
        <v>8.23.07</v>
      </c>
      <c r="E129" s="333" t="str">
        <f>IF($B129&lt;&gt;"FN",Table6[[#This Row],[Denumirea ]],0)</f>
        <v>Maestoso XLIV - 3/ M 44 - 3 F</v>
      </c>
      <c r="F129" s="331" t="str">
        <f>IF($B129&lt;&gt;"FN",Table6[[#This Row],[Județul]],0)</f>
        <v>BV</v>
      </c>
      <c r="G129" s="331">
        <f>IF($B129&lt;&gt;"FN",Table6[[#This Row],[Anul dobândirii ]],0)</f>
        <v>2006</v>
      </c>
      <c r="H129" s="334">
        <f>IF($B129&lt;&gt;"FN",Table6[[#This Row],[Valoare de inventar]],0)</f>
        <v>7400</v>
      </c>
      <c r="I129" s="160" t="str">
        <f>IF($B129&lt;&gt;"FN",Table6[[#This Row],[Nr Inventar MMAP]],0)</f>
        <v>156825.</v>
      </c>
      <c r="J129" s="161" t="str">
        <f>IF($B129&lt;&gt;"FN",Table6[[#This Row],[Denumire MMAP]],0)</f>
        <v>Maestoso  XLIV - 3</v>
      </c>
      <c r="K129" s="162">
        <f>IF($B129&lt;&gt;"FN",Table6[[#This Row],[Valore MMAP]],0)</f>
        <v>7400</v>
      </c>
      <c r="L129" s="163">
        <f>IF($B129&lt;&gt;"FN",Table6[[#This Row],[diferenta valorica]],0)</f>
        <v>0</v>
      </c>
      <c r="M129" s="164">
        <f>IF($B129&lt;&gt;"FN",Table6[[#This Row],[Număr inventar ]],0)</f>
        <v>156825</v>
      </c>
      <c r="N129" s="165" t="str">
        <f>IF($B129&lt;&gt;"FN",Table6[[#This Row],[COD_DE_CLASIFICARE]],0)</f>
        <v>8.23.07</v>
      </c>
      <c r="O129" s="166" t="str">
        <f>IF($B129&lt;&gt;"FN",Table6[[#This Row],[Denumire IC]],0)</f>
        <v xml:space="preserve"> Maestoso XLIV - 3/ M 44 - 3 F</v>
      </c>
      <c r="P129" s="166" t="str">
        <f>IF($B129&lt;&gt;"FN",Table6[[#This Row],[ADRESA]],0)</f>
        <v>Tara: România; Judet: BRAŞOV; -;   -; Nr: -;</v>
      </c>
      <c r="Q129" s="165">
        <f>IF($B129&lt;&gt;"FN",Table6[[#This Row],[ANUL_DOBANDIRII]],0)</f>
        <v>2006</v>
      </c>
      <c r="R129" s="167">
        <f>IF($B129&lt;&gt;"FN",Table6[[#This Row],[Valore IC]],0)</f>
        <v>7400</v>
      </c>
      <c r="S129" s="165" t="str">
        <f>IF($B129&lt;&gt;"FN",Table6[[#This Row],[BAZA_LEGALA]],0)</f>
        <v>Hg 127/03.04.2012;OUG.1 din 04/01/2017;OUG.68 din 06/11/2019</v>
      </c>
      <c r="T129" s="165" t="str">
        <f>IF($B129&lt;&gt;"FN",Table6[[#This Row],[SITUATIE_JURIDICA]],0)</f>
        <v>in administrare</v>
      </c>
      <c r="U129" s="165" t="str">
        <f>IF($B129&lt;&gt;"FN",Table6[[#This Row],[BUN]],0)</f>
        <v>mobil</v>
      </c>
      <c r="V129" s="165" t="str">
        <f>IF($B129&lt;&gt;"FN",Table6[[#This Row],[Column1]],0)</f>
        <v>Sex: A.M.P; anul nasterii:2003; locatia de baza:H Sambata de Jos</v>
      </c>
      <c r="W129" s="335">
        <f>IF($B129&lt;&gt;"FN",Table6[[#This Row],[Anul nașterii:]],0)</f>
        <v>2003</v>
      </c>
      <c r="X129" s="336" t="str">
        <f>IF($B129&lt;&gt;"FN",Table6[[#This Row],[sex:]],0)</f>
        <v>Armăsar de Montă Publică</v>
      </c>
      <c r="Y129" s="336" t="str">
        <f>IF($B129&lt;&gt;"FN",Table6[[#This Row],[dangale / microcip]],0)</f>
        <v>M 44 / 3 F / 00065D7FB5</v>
      </c>
      <c r="Z129" s="337" t="str">
        <f>IF($B129&lt;&gt;"FN",Table6[[#This Row],[Locaţia de bază- depozit de armăsari (D) sau Herghelia (H)]],0)</f>
        <v>Herghelia Sâmbăta de Jos</v>
      </c>
      <c r="AA129">
        <f>Table6[[#This Row],[Nr. crt.]]</f>
        <v>122</v>
      </c>
      <c r="AB129">
        <f>Table6[[#This Row],[Nr. de inventar MFP]]</f>
        <v>156825</v>
      </c>
      <c r="AC129">
        <f>Table6[[#This Row],[Nr. de inventar RNP]]</f>
        <v>156825</v>
      </c>
      <c r="AD129" t="str">
        <f>Table6[[#This Row],[Cod de clasificare OMFP nr. 1718/2013]]</f>
        <v>8.23.07</v>
      </c>
    </row>
    <row r="130" spans="1:30" ht="51" x14ac:dyDescent="0.25">
      <c r="A130" s="321">
        <f>Table6[[#This Row],[Nr. crt.]]</f>
        <v>123</v>
      </c>
      <c r="B130" s="322">
        <f>Table6[[#This Row],[Nr. de inventar MFP]]</f>
        <v>156853</v>
      </c>
      <c r="C130" s="323">
        <f>IF($B130&lt;&gt;"FN",Table6[[#This Row],[Nr. de inventar RNP]],0)</f>
        <v>156853</v>
      </c>
      <c r="D130" s="322" t="str">
        <f>IF($B130&lt;&gt;"FN",Table6[[#This Row],[Cod de clasificare OMFP nr. 1718/2013]],0)</f>
        <v>8.23.07</v>
      </c>
      <c r="E130" s="324" t="str">
        <f>IF($B130&lt;&gt;"FN",Table6[[#This Row],[Denumirea ]],0)</f>
        <v>Favory XXXV-58 / F 35-58F</v>
      </c>
      <c r="F130" s="322" t="str">
        <f>IF($B130&lt;&gt;"FN",Table6[[#This Row],[Județul]],0)</f>
        <v>BV</v>
      </c>
      <c r="G130" s="322">
        <f>IF($B130&lt;&gt;"FN",Table6[[#This Row],[Anul dobândirii ]],0)</f>
        <v>2009</v>
      </c>
      <c r="H130" s="325">
        <f>IF($B130&lt;&gt;"FN",Table6[[#This Row],[Valoare de inventar]],0)</f>
        <v>9400</v>
      </c>
      <c r="I130" s="151" t="str">
        <f>IF($B130&lt;&gt;"FN",Table6[[#This Row],[Nr Inventar MMAP]],0)</f>
        <v>156853.</v>
      </c>
      <c r="J130" s="152" t="str">
        <f>IF($B130&lt;&gt;"FN",Table6[[#This Row],[Denumire MMAP]],0)</f>
        <v>924 Favory XXXV - 58</v>
      </c>
      <c r="K130" s="153">
        <f>IF($B130&lt;&gt;"FN",Table6[[#This Row],[Valore MMAP]],0)</f>
        <v>9400</v>
      </c>
      <c r="L130" s="154">
        <f>IF($B130&lt;&gt;"FN",Table6[[#This Row],[diferenta valorica]],0)</f>
        <v>0</v>
      </c>
      <c r="M130" s="155">
        <f>IF($B130&lt;&gt;"FN",Table6[[#This Row],[Număr inventar ]],0)</f>
        <v>156853</v>
      </c>
      <c r="N130" s="156" t="str">
        <f>IF($B130&lt;&gt;"FN",Table6[[#This Row],[COD_DE_CLASIFICARE]],0)</f>
        <v>8.23.07</v>
      </c>
      <c r="O130" s="157" t="str">
        <f>IF($B130&lt;&gt;"FN",Table6[[#This Row],[Denumire IC]],0)</f>
        <v xml:space="preserve"> Favory XXXV-58 / F 35-58F</v>
      </c>
      <c r="P130" s="157" t="str">
        <f>IF($B130&lt;&gt;"FN",Table6[[#This Row],[ADRESA]],0)</f>
        <v>Tara: România; Judet: BRAŞOV; -;   -; Nr: -;</v>
      </c>
      <c r="Q130" s="156">
        <f>IF($B130&lt;&gt;"FN",Table6[[#This Row],[ANUL_DOBANDIRII]],0)</f>
        <v>2009</v>
      </c>
      <c r="R130" s="158">
        <f>IF($B130&lt;&gt;"FN",Table6[[#This Row],[Valore IC]],0)</f>
        <v>9400</v>
      </c>
      <c r="S130" s="156" t="str">
        <f>IF($B130&lt;&gt;"FN",Table6[[#This Row],[BAZA_LEGALA]],0)</f>
        <v>Hg 127/03.04.2012;OUG.1 din 04/01/2017;OUG.68 din 06/11/2019</v>
      </c>
      <c r="T130" s="156" t="str">
        <f>IF($B130&lt;&gt;"FN",Table6[[#This Row],[SITUATIE_JURIDICA]],0)</f>
        <v>in administrare</v>
      </c>
      <c r="U130" s="156" t="str">
        <f>IF($B130&lt;&gt;"FN",Table6[[#This Row],[BUN]],0)</f>
        <v>mobil</v>
      </c>
      <c r="V130" s="269" t="str">
        <f>IF($B130&lt;&gt;"FN",Table6[[#This Row],[Column1]],0)</f>
        <v>Sex: I. M; anul nasterii:2006; locatia de baza:H Sambata de Jos</v>
      </c>
      <c r="W130" s="323">
        <f>IF($B130&lt;&gt;"FN",Table6[[#This Row],[Anul nașterii:]],0)</f>
        <v>2005</v>
      </c>
      <c r="X130" s="326" t="str">
        <f>IF($B130&lt;&gt;"FN",Table6[[#This Row],[sex:]],0)</f>
        <v>Iapă Mamă</v>
      </c>
      <c r="Y130" s="326" t="str">
        <f>IF($B130&lt;&gt;"FN",Table6[[#This Row],[dangale / microcip]],0)</f>
        <v>F 35 / 58 F / 000658E91C</v>
      </c>
      <c r="Z130" s="327" t="str">
        <f>IF($B130&lt;&gt;"FN",Table6[[#This Row],[Locaţia de bază- depozit de armăsari (D) sau Herghelia (H)]],0)</f>
        <v>Herghelia Sâmbăta de Jos</v>
      </c>
      <c r="AA130">
        <f>Table6[[#This Row],[Nr. crt.]]</f>
        <v>123</v>
      </c>
      <c r="AB130">
        <f>Table6[[#This Row],[Nr. de inventar MFP]]</f>
        <v>156853</v>
      </c>
      <c r="AC130">
        <f>Table6[[#This Row],[Nr. de inventar RNP]]</f>
        <v>156853</v>
      </c>
      <c r="AD130" t="str">
        <f>Table6[[#This Row],[Cod de clasificare OMFP nr. 1718/2013]]</f>
        <v>8.23.07</v>
      </c>
    </row>
    <row r="131" spans="1:30" ht="51.75" thickBot="1" x14ac:dyDescent="0.3">
      <c r="A131" s="330">
        <f>Table6[[#This Row],[Nr. crt.]]</f>
        <v>124</v>
      </c>
      <c r="B131" s="331">
        <f>Table6[[#This Row],[Nr. de inventar MFP]]</f>
        <v>156855</v>
      </c>
      <c r="C131" s="332">
        <f>IF($B131&lt;&gt;"FN",Table6[[#This Row],[Nr. de inventar RNP]],0)</f>
        <v>156855</v>
      </c>
      <c r="D131" s="331" t="str">
        <f>IF($B131&lt;&gt;"FN",Table6[[#This Row],[Cod de clasificare OMFP nr. 1718/2013]],0)</f>
        <v>8.23.07</v>
      </c>
      <c r="E131" s="333" t="str">
        <f>IF($B131&lt;&gt;"FN",Table6[[#This Row],[Denumirea ]],0)</f>
        <v>Favory XXXV-60 / F 35-60F</v>
      </c>
      <c r="F131" s="331" t="str">
        <f>IF($B131&lt;&gt;"FN",Table6[[#This Row],[Județul]],0)</f>
        <v>BV</v>
      </c>
      <c r="G131" s="331">
        <f>IF($B131&lt;&gt;"FN",Table6[[#This Row],[Anul dobândirii ]],0)</f>
        <v>2009</v>
      </c>
      <c r="H131" s="334">
        <f>IF($B131&lt;&gt;"FN",Table6[[#This Row],[Valoare de inventar]],0)</f>
        <v>10300</v>
      </c>
      <c r="I131" s="160" t="str">
        <f>IF($B131&lt;&gt;"FN",Table6[[#This Row],[Nr Inventar MMAP]],0)</f>
        <v>156855.</v>
      </c>
      <c r="J131" s="161" t="str">
        <f>IF($B131&lt;&gt;"FN",Table6[[#This Row],[Denumire MMAP]],0)</f>
        <v>926 Favory  XXXV - 60</v>
      </c>
      <c r="K131" s="162">
        <f>IF($B131&lt;&gt;"FN",Table6[[#This Row],[Valore MMAP]],0)</f>
        <v>10300</v>
      </c>
      <c r="L131" s="163">
        <f>IF($B131&lt;&gt;"FN",Table6[[#This Row],[diferenta valorica]],0)</f>
        <v>0</v>
      </c>
      <c r="M131" s="164">
        <f>IF($B131&lt;&gt;"FN",Table6[[#This Row],[Număr inventar ]],0)</f>
        <v>156855</v>
      </c>
      <c r="N131" s="165" t="str">
        <f>IF($B131&lt;&gt;"FN",Table6[[#This Row],[COD_DE_CLASIFICARE]],0)</f>
        <v>8.23.07</v>
      </c>
      <c r="O131" s="166" t="str">
        <f>IF($B131&lt;&gt;"FN",Table6[[#This Row],[Denumire IC]],0)</f>
        <v xml:space="preserve"> Favory XXXV-60 / F 35-60F</v>
      </c>
      <c r="P131" s="166" t="str">
        <f>IF($B131&lt;&gt;"FN",Table6[[#This Row],[ADRESA]],0)</f>
        <v>Tara: România; Judet: BRAŞOV; -;   -; Nr: -;</v>
      </c>
      <c r="Q131" s="165">
        <f>IF($B131&lt;&gt;"FN",Table6[[#This Row],[ANUL_DOBANDIRII]],0)</f>
        <v>2009</v>
      </c>
      <c r="R131" s="167">
        <f>IF($B131&lt;&gt;"FN",Table6[[#This Row],[Valore IC]],0)</f>
        <v>10300</v>
      </c>
      <c r="S131" s="165" t="str">
        <f>IF($B131&lt;&gt;"FN",Table6[[#This Row],[BAZA_LEGALA]],0)</f>
        <v>Hg 127/03.04.2012;OUG.1 din 04/01/2017;OUG.68 din 06/11/2019</v>
      </c>
      <c r="T131" s="165" t="str">
        <f>IF($B131&lt;&gt;"FN",Table6[[#This Row],[SITUATIE_JURIDICA]],0)</f>
        <v>in administrare</v>
      </c>
      <c r="U131" s="165" t="str">
        <f>IF($B131&lt;&gt;"FN",Table6[[#This Row],[BUN]],0)</f>
        <v>mobil</v>
      </c>
      <c r="V131" s="165" t="str">
        <f>IF($B131&lt;&gt;"FN",Table6[[#This Row],[Column1]],0)</f>
        <v>Sex: I. M; anul nasterii:2006; locatia de baza:H Sambata de Jos</v>
      </c>
      <c r="W131" s="335">
        <f>IF($B131&lt;&gt;"FN",Table6[[#This Row],[Anul nașterii:]],0)</f>
        <v>2006</v>
      </c>
      <c r="X131" s="336" t="str">
        <f>IF($B131&lt;&gt;"FN",Table6[[#This Row],[sex:]],0)</f>
        <v>Iapă Mamă</v>
      </c>
      <c r="Y131" s="336" t="str">
        <f>IF($B131&lt;&gt;"FN",Table6[[#This Row],[dangale / microcip]],0)</f>
        <v>F 35 / 60 F / 00065D71AF</v>
      </c>
      <c r="Z131" s="337" t="str">
        <f>IF($B131&lt;&gt;"FN",Table6[[#This Row],[Locaţia de bază- depozit de armăsari (D) sau Herghelia (H)]],0)</f>
        <v>Herghelia Sâmbăta de Jos</v>
      </c>
      <c r="AA131">
        <f>Table6[[#This Row],[Nr. crt.]]</f>
        <v>124</v>
      </c>
      <c r="AB131">
        <f>Table6[[#This Row],[Nr. de inventar MFP]]</f>
        <v>156855</v>
      </c>
      <c r="AC131">
        <f>Table6[[#This Row],[Nr. de inventar RNP]]</f>
        <v>156855</v>
      </c>
      <c r="AD131" t="str">
        <f>Table6[[#This Row],[Cod de clasificare OMFP nr. 1718/2013]]</f>
        <v>8.23.07</v>
      </c>
    </row>
    <row r="132" spans="1:30" ht="51" x14ac:dyDescent="0.25">
      <c r="A132" s="321">
        <f>Table6[[#This Row],[Nr. crt.]]</f>
        <v>125</v>
      </c>
      <c r="B132" s="322">
        <f>Table6[[#This Row],[Nr. de inventar MFP]]</f>
        <v>156881</v>
      </c>
      <c r="C132" s="323">
        <f>IF($B132&lt;&gt;"FN",Table6[[#This Row],[Nr. de inventar RNP]],0)</f>
        <v>156881</v>
      </c>
      <c r="D132" s="322" t="str">
        <f>IF($B132&lt;&gt;"FN",Table6[[#This Row],[Cod de clasificare OMFP nr. 1718/2013]],0)</f>
        <v>8.23.07</v>
      </c>
      <c r="E132" s="324" t="str">
        <f>IF($B132&lt;&gt;"FN",Table6[[#This Row],[Denumirea ]],0)</f>
        <v>Neapolitano XXXII-6/N 32- 6 F</v>
      </c>
      <c r="F132" s="322" t="str">
        <f>IF($B132&lt;&gt;"FN",Table6[[#This Row],[Județul]],0)</f>
        <v>BV</v>
      </c>
      <c r="G132" s="322">
        <f>IF($B132&lt;&gt;"FN",Table6[[#This Row],[Anul dobândirii ]],0)</f>
        <v>2010</v>
      </c>
      <c r="H132" s="325">
        <f>IF($B132&lt;&gt;"FN",Table6[[#This Row],[Valoare de inventar]],0)</f>
        <v>10300</v>
      </c>
      <c r="I132" s="151" t="str">
        <f>IF($B132&lt;&gt;"FN",Table6[[#This Row],[Nr Inventar MMAP]],0)</f>
        <v>156881.</v>
      </c>
      <c r="J132" s="152" t="str">
        <f>IF($B132&lt;&gt;"FN",Table6[[#This Row],[Denumire MMAP]],0)</f>
        <v>939 Neapolitano  XXXII - 6</v>
      </c>
      <c r="K132" s="153">
        <f>IF($B132&lt;&gt;"FN",Table6[[#This Row],[Valore MMAP]],0)</f>
        <v>10300</v>
      </c>
      <c r="L132" s="154">
        <f>IF($B132&lt;&gt;"FN",Table6[[#This Row],[diferenta valorica]],0)</f>
        <v>0</v>
      </c>
      <c r="M132" s="155">
        <f>IF($B132&lt;&gt;"FN",Table6[[#This Row],[Număr inventar ]],0)</f>
        <v>156881</v>
      </c>
      <c r="N132" s="156" t="str">
        <f>IF($B132&lt;&gt;"FN",Table6[[#This Row],[COD_DE_CLASIFICARE]],0)</f>
        <v>8.23.07</v>
      </c>
      <c r="O132" s="157" t="str">
        <f>IF($B132&lt;&gt;"FN",Table6[[#This Row],[Denumire IC]],0)</f>
        <v xml:space="preserve"> Neapolitano XXXII-6/N 32-6F</v>
      </c>
      <c r="P132" s="157" t="str">
        <f>IF($B132&lt;&gt;"FN",Table6[[#This Row],[ADRESA]],0)</f>
        <v>Tara: România; Judet: BRAŞOV; -;   -; Nr: -;</v>
      </c>
      <c r="Q132" s="156">
        <f>IF($B132&lt;&gt;"FN",Table6[[#This Row],[ANUL_DOBANDIRII]],0)</f>
        <v>2010</v>
      </c>
      <c r="R132" s="158">
        <f>IF($B132&lt;&gt;"FN",Table6[[#This Row],[Valore IC]],0)</f>
        <v>10300</v>
      </c>
      <c r="S132" s="156" t="str">
        <f>IF($B132&lt;&gt;"FN",Table6[[#This Row],[BAZA_LEGALA]],0)</f>
        <v>Hg 127/03.04.2012;OUG.1 din 04/01/2017;OUG.68 din 06/11/2019</v>
      </c>
      <c r="T132" s="156" t="str">
        <f>IF($B132&lt;&gt;"FN",Table6[[#This Row],[SITUATIE_JURIDICA]],0)</f>
        <v>in administrare</v>
      </c>
      <c r="U132" s="156" t="str">
        <f>IF($B132&lt;&gt;"FN",Table6[[#This Row],[BUN]],0)</f>
        <v>mobil</v>
      </c>
      <c r="V132" s="269" t="str">
        <f>IF($B132&lt;&gt;"FN",Table6[[#This Row],[Column1]],0)</f>
        <v>Sex:I.M.; anul nasterii:2007; locatia de baza:H Sambata de Jos</v>
      </c>
      <c r="W132" s="323">
        <f>IF($B132&lt;&gt;"FN",Table6[[#This Row],[Anul nașterii:]],0)</f>
        <v>2007</v>
      </c>
      <c r="X132" s="326" t="str">
        <f>IF($B132&lt;&gt;"FN",Table6[[#This Row],[sex:]],0)</f>
        <v>Iapă Mamă</v>
      </c>
      <c r="Y132" s="326" t="str">
        <f>IF($B132&lt;&gt;"FN",Table6[[#This Row],[dangale / microcip]],0)</f>
        <v>N 32 / 6 F / 642019820191162</v>
      </c>
      <c r="Z132" s="327" t="str">
        <f>IF($B132&lt;&gt;"FN",Table6[[#This Row],[Locaţia de bază- depozit de armăsari (D) sau Herghelia (H)]],0)</f>
        <v>Herghelia Sâmbăta de Jos</v>
      </c>
      <c r="AA132">
        <f>Table6[[#This Row],[Nr. crt.]]</f>
        <v>125</v>
      </c>
      <c r="AB132">
        <f>Table6[[#This Row],[Nr. de inventar MFP]]</f>
        <v>156881</v>
      </c>
      <c r="AC132">
        <f>Table6[[#This Row],[Nr. de inventar RNP]]</f>
        <v>156881</v>
      </c>
      <c r="AD132" t="str">
        <f>Table6[[#This Row],[Cod de clasificare OMFP nr. 1718/2013]]</f>
        <v>8.23.07</v>
      </c>
    </row>
    <row r="133" spans="1:30" ht="51.75" thickBot="1" x14ac:dyDescent="0.3">
      <c r="A133" s="330">
        <f>Table6[[#This Row],[Nr. crt.]]</f>
        <v>126</v>
      </c>
      <c r="B133" s="331">
        <f>Table6[[#This Row],[Nr. de inventar MFP]]</f>
        <v>157812</v>
      </c>
      <c r="C133" s="332">
        <f>IF($B133&lt;&gt;"FN",Table6[[#This Row],[Nr. de inventar RNP]],0)</f>
        <v>157812</v>
      </c>
      <c r="D133" s="331" t="str">
        <f>IF($B133&lt;&gt;"FN",Table6[[#This Row],[Cod de clasificare OMFP nr. 1718/2013]],0)</f>
        <v>8.23.07</v>
      </c>
      <c r="E133" s="333" t="str">
        <f>IF($B133&lt;&gt;"FN",Table6[[#This Row],[Denumirea ]],0)</f>
        <v>Favory XXXV - 37 ( F 35 / 37 F)</v>
      </c>
      <c r="F133" s="331" t="str">
        <f>IF($B133&lt;&gt;"FN",Table6[[#This Row],[Județul]],0)</f>
        <v>BV</v>
      </c>
      <c r="G133" s="331">
        <f>IF($B133&lt;&gt;"FN",Table6[[#This Row],[Anul dobândirii ]],0)</f>
        <v>2011</v>
      </c>
      <c r="H133" s="334">
        <f>IF($B133&lt;&gt;"FN",Table6[[#This Row],[Valoare de inventar]],0)</f>
        <v>9400</v>
      </c>
      <c r="I133" s="160" t="str">
        <f>IF($B133&lt;&gt;"FN",Table6[[#This Row],[Nr Inventar MMAP]],0)</f>
        <v>157812.</v>
      </c>
      <c r="J133" s="161" t="str">
        <f>IF($B133&lt;&gt;"FN",Table6[[#This Row],[Denumire MMAP]],0)</f>
        <v>946 Favory XXXV - 37</v>
      </c>
      <c r="K133" s="162">
        <f>IF($B133&lt;&gt;"FN",Table6[[#This Row],[Valore MMAP]],0)</f>
        <v>9400</v>
      </c>
      <c r="L133" s="163">
        <f>IF($B133&lt;&gt;"FN",Table6[[#This Row],[diferenta valorica]],0)</f>
        <v>0</v>
      </c>
      <c r="M133" s="164">
        <f>IF($B133&lt;&gt;"FN",Table6[[#This Row],[Număr inventar ]],0)</f>
        <v>157812</v>
      </c>
      <c r="N133" s="165" t="str">
        <f>IF($B133&lt;&gt;"FN",Table6[[#This Row],[COD_DE_CLASIFICARE]],0)</f>
        <v>8.23.07</v>
      </c>
      <c r="O133" s="166" t="str">
        <f>IF($B133&lt;&gt;"FN",Table6[[#This Row],[Denumire IC]],0)</f>
        <v xml:space="preserve"> Favory XXXV - 37 ( F 35 / 37 F )</v>
      </c>
      <c r="P133" s="166" t="str">
        <f>IF($B133&lt;&gt;"FN",Table6[[#This Row],[ADRESA]],0)</f>
        <v>Tara: România; Judet: BRAŞOV; -;   -; Nr: -;</v>
      </c>
      <c r="Q133" s="165">
        <f>IF($B133&lt;&gt;"FN",Table6[[#This Row],[ANUL_DOBANDIRII]],0)</f>
        <v>2011</v>
      </c>
      <c r="R133" s="167">
        <f>IF($B133&lt;&gt;"FN",Table6[[#This Row],[Valore IC]],0)</f>
        <v>9400</v>
      </c>
      <c r="S133" s="165" t="str">
        <f>IF($B133&lt;&gt;"FN",Table6[[#This Row],[BAZA_LEGALA]],0)</f>
        <v>Hg 803/31.07.2012;OUG.1 din 04/01/2017;OUG.68 din 06/11/2019</v>
      </c>
      <c r="T133" s="165" t="str">
        <f>IF($B133&lt;&gt;"FN",Table6[[#This Row],[SITUATIE_JURIDICA]],0)</f>
        <v>in administrare</v>
      </c>
      <c r="U133" s="165" t="str">
        <f>IF($B133&lt;&gt;"FN",Table6[[#This Row],[BUN]],0)</f>
        <v>mobil</v>
      </c>
      <c r="V133" s="165" t="str">
        <f>IF($B133&lt;&gt;"FN",Table6[[#This Row],[Column1]],0)</f>
        <v>Sex:I.M.;  anul nasterii:2002; locatia de baza:H Sambata de Jos</v>
      </c>
      <c r="W133" s="335">
        <f>IF($B133&lt;&gt;"FN",Table6[[#This Row],[Anul nașterii:]],0)</f>
        <v>2002</v>
      </c>
      <c r="X133" s="336" t="str">
        <f>IF($B133&lt;&gt;"FN",Table6[[#This Row],[sex:]],0)</f>
        <v>Iapă Mamă</v>
      </c>
      <c r="Y133" s="336" t="str">
        <f>IF($B133&lt;&gt;"FN",Table6[[#This Row],[dangale / microcip]],0)</f>
        <v>F 35 / 37 F / 000658C9F1</v>
      </c>
      <c r="Z133" s="337" t="str">
        <f>IF($B133&lt;&gt;"FN",Table6[[#This Row],[Locaţia de bază- depozit de armăsari (D) sau Herghelia (H)]],0)</f>
        <v>Herghelia Sâmbăta de Jos</v>
      </c>
      <c r="AA133">
        <f>Table6[[#This Row],[Nr. crt.]]</f>
        <v>126</v>
      </c>
      <c r="AB133">
        <f>Table6[[#This Row],[Nr. de inventar MFP]]</f>
        <v>157812</v>
      </c>
      <c r="AC133">
        <f>Table6[[#This Row],[Nr. de inventar RNP]]</f>
        <v>157812</v>
      </c>
      <c r="AD133" t="str">
        <f>Table6[[#This Row],[Cod de clasificare OMFP nr. 1718/2013]]</f>
        <v>8.23.07</v>
      </c>
    </row>
    <row r="134" spans="1:30" x14ac:dyDescent="0.25">
      <c r="A134" s="321">
        <f>Table6[[#This Row],[Nr. crt.]]</f>
        <v>127</v>
      </c>
      <c r="B134" s="322" t="str">
        <f>Table6[[#This Row],[Nr. de inventar MFP]]</f>
        <v>FN</v>
      </c>
      <c r="C134" s="323">
        <f>IF($B134&lt;&gt;"FN",Table6[[#This Row],[Nr. de inventar RNP]],0)</f>
        <v>0</v>
      </c>
      <c r="D134" s="322">
        <f>IF($B134&lt;&gt;"FN",Table6[[#This Row],[Cod de clasificare OMFP nr. 1718/2013]],0)</f>
        <v>0</v>
      </c>
      <c r="E134" s="324">
        <f>IF($B134&lt;&gt;"FN",Table6[[#This Row],[Denumirea ]],0)</f>
        <v>0</v>
      </c>
      <c r="F134" s="322">
        <f>IF($B134&lt;&gt;"FN",Table6[[#This Row],[Județul]],0)</f>
        <v>0</v>
      </c>
      <c r="G134" s="322">
        <f>IF($B134&lt;&gt;"FN",Table6[[#This Row],[Anul dobândirii ]],0)</f>
        <v>0</v>
      </c>
      <c r="H134" s="325">
        <f>IF($B134&lt;&gt;"FN",Table6[[#This Row],[Valoare de inventar]],0)</f>
        <v>0</v>
      </c>
      <c r="I134" s="151">
        <f>IF($B134&lt;&gt;"FN",Table6[[#This Row],[Nr Inventar MMAP]],0)</f>
        <v>0</v>
      </c>
      <c r="J134" s="152">
        <f>IF($B134&lt;&gt;"FN",Table6[[#This Row],[Denumire MMAP]],0)</f>
        <v>0</v>
      </c>
      <c r="K134" s="153">
        <f>IF($B134&lt;&gt;"FN",Table6[[#This Row],[Valore MMAP]],0)</f>
        <v>0</v>
      </c>
      <c r="L134" s="154">
        <f>IF($B134&lt;&gt;"FN",Table6[[#This Row],[diferenta valorica]],0)</f>
        <v>0</v>
      </c>
      <c r="M134" s="155">
        <f>IF($B134&lt;&gt;"FN",Table6[[#This Row],[Număr inventar ]],0)</f>
        <v>0</v>
      </c>
      <c r="N134" s="156">
        <f>IF($B134&lt;&gt;"FN",Table6[[#This Row],[COD_DE_CLASIFICARE]],0)</f>
        <v>0</v>
      </c>
      <c r="O134" s="157">
        <f>IF($B134&lt;&gt;"FN",Table6[[#This Row],[Denumire IC]],0)</f>
        <v>0</v>
      </c>
      <c r="P134" s="157">
        <f>IF($B134&lt;&gt;"FN",Table6[[#This Row],[ADRESA]],0)</f>
        <v>0</v>
      </c>
      <c r="Q134" s="156">
        <f>IF($B134&lt;&gt;"FN",Table6[[#This Row],[ANUL_DOBANDIRII]],0)</f>
        <v>0</v>
      </c>
      <c r="R134" s="158">
        <f>IF($B134&lt;&gt;"FN",Table6[[#This Row],[Valore IC]],0)</f>
        <v>0</v>
      </c>
      <c r="S134" s="156">
        <f>IF($B134&lt;&gt;"FN",Table6[[#This Row],[BAZA_LEGALA]],0)</f>
        <v>0</v>
      </c>
      <c r="T134" s="156">
        <f>IF($B134&lt;&gt;"FN",Table6[[#This Row],[SITUATIE_JURIDICA]],0)</f>
        <v>0</v>
      </c>
      <c r="U134" s="156">
        <f>IF($B134&lt;&gt;"FN",Table6[[#This Row],[BUN]],0)</f>
        <v>0</v>
      </c>
      <c r="V134" s="269">
        <f>IF($B134&lt;&gt;"FN",Table6[[#This Row],[Column1]],0)</f>
        <v>0</v>
      </c>
      <c r="W134" s="323">
        <f>IF($B134&lt;&gt;"FN",Table6[[#This Row],[Anul nașterii:]],0)</f>
        <v>0</v>
      </c>
      <c r="X134" s="326">
        <f>IF($B134&lt;&gt;"FN",Table6[[#This Row],[sex:]],0)</f>
        <v>0</v>
      </c>
      <c r="Y134" s="326">
        <f>IF($B134&lt;&gt;"FN",Table6[[#This Row],[dangale / microcip]],0)</f>
        <v>0</v>
      </c>
      <c r="Z134" s="327">
        <f>IF($B134&lt;&gt;"FN",Table6[[#This Row],[Locaţia de bază- depozit de armăsari (D) sau Herghelia (H)]],0)</f>
        <v>0</v>
      </c>
      <c r="AA134">
        <f>Table6[[#This Row],[Nr. crt.]]</f>
        <v>127</v>
      </c>
      <c r="AB134" t="str">
        <f>Table6[[#This Row],[Nr. de inventar MFP]]</f>
        <v>FN</v>
      </c>
      <c r="AC134">
        <f>Table6[[#This Row],[Nr. de inventar RNP]]</f>
        <v>455</v>
      </c>
      <c r="AD134" t="str">
        <f>Table6[[#This Row],[Cod de clasificare OMFP nr. 1718/2013]]</f>
        <v>8.23.07</v>
      </c>
    </row>
    <row r="135" spans="1:30" x14ac:dyDescent="0.25">
      <c r="H135" s="61">
        <f>SUM(H8:H134)</f>
        <v>866735</v>
      </c>
      <c r="K135" s="61">
        <f>SUM(K8:K134)</f>
        <v>866935</v>
      </c>
      <c r="R135" s="61">
        <f>SUM(R8:R134)</f>
        <v>864434</v>
      </c>
    </row>
  </sheetData>
  <autoFilter ref="A7:AD134" xr:uid="{AD481A11-7FD8-4E6D-AD9B-AF8C9E8FFE2E}"/>
  <mergeCells count="3">
    <mergeCell ref="A2:B2"/>
    <mergeCell ref="A3:H3"/>
    <mergeCell ref="A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5C17B-32AE-4AE9-BBF5-53F762248499}">
  <dimension ref="A1:AD135"/>
  <sheetViews>
    <sheetView topLeftCell="A121" workbookViewId="0">
      <selection activeCell="K135" sqref="K135"/>
    </sheetView>
  </sheetViews>
  <sheetFormatPr defaultRowHeight="15" x14ac:dyDescent="0.25"/>
  <cols>
    <col min="1" max="1" width="5" customWidth="1"/>
    <col min="2" max="3" width="8.140625" customWidth="1"/>
    <col min="4" max="4" width="16.7109375" customWidth="1"/>
    <col min="5" max="5" width="22.28515625" customWidth="1"/>
    <col min="6" max="6" width="6.5703125" customWidth="1"/>
    <col min="7" max="7" width="9" customWidth="1"/>
    <col min="8" max="8" width="9.7109375" customWidth="1"/>
    <col min="9" max="9" width="8" customWidth="1"/>
    <col min="10" max="10" width="38" customWidth="1"/>
    <col min="11" max="11" width="11.5703125" customWidth="1"/>
    <col min="12" max="12" width="9" customWidth="1"/>
    <col min="13" max="25" width="7.7109375" customWidth="1"/>
    <col min="26" max="26" width="48.140625" customWidth="1"/>
  </cols>
  <sheetData>
    <row r="1" spans="1:30" x14ac:dyDescent="0.25">
      <c r="A1" s="1" t="s">
        <v>0</v>
      </c>
      <c r="B1" s="259"/>
      <c r="C1" s="2"/>
      <c r="D1" s="259"/>
      <c r="E1" s="259"/>
      <c r="F1" s="3"/>
      <c r="G1" s="3"/>
      <c r="H1" s="69"/>
      <c r="I1" s="147"/>
      <c r="J1" s="148"/>
      <c r="K1" s="147"/>
      <c r="L1" s="147"/>
      <c r="M1" s="130"/>
      <c r="N1" s="130"/>
      <c r="O1" s="147"/>
      <c r="P1" s="147"/>
      <c r="Q1" s="130"/>
      <c r="R1" s="149"/>
      <c r="S1" s="130"/>
      <c r="T1" s="130"/>
      <c r="U1" s="130"/>
      <c r="V1" s="130"/>
      <c r="W1" s="150"/>
      <c r="X1" s="150"/>
      <c r="Y1" s="173"/>
      <c r="Z1" s="172"/>
      <c r="AA1" s="147"/>
      <c r="AB1" s="147"/>
      <c r="AC1" s="147"/>
      <c r="AD1" s="147"/>
    </row>
    <row r="2" spans="1:30" x14ac:dyDescent="0.25">
      <c r="A2" s="502"/>
      <c r="B2" s="502"/>
      <c r="C2" s="2"/>
      <c r="D2" s="259"/>
      <c r="E2" s="259"/>
      <c r="F2" s="3"/>
      <c r="G2" s="3"/>
      <c r="H2" s="69" t="s">
        <v>174</v>
      </c>
      <c r="I2" s="147"/>
      <c r="J2" s="148"/>
      <c r="K2" s="147"/>
      <c r="L2" s="147"/>
      <c r="M2" s="130"/>
      <c r="N2" s="130"/>
      <c r="O2" s="147"/>
      <c r="P2" s="147"/>
      <c r="Q2" s="130"/>
      <c r="R2" s="149"/>
      <c r="S2" s="130"/>
      <c r="T2" s="130"/>
      <c r="U2" s="130"/>
      <c r="V2" s="130"/>
      <c r="W2" s="150"/>
      <c r="X2" s="150"/>
      <c r="Y2" s="173"/>
      <c r="Z2" s="172"/>
      <c r="AA2" s="147"/>
      <c r="AB2" s="147"/>
      <c r="AC2" s="147"/>
      <c r="AD2" s="147"/>
    </row>
    <row r="3" spans="1:30" x14ac:dyDescent="0.25">
      <c r="A3" s="503" t="s">
        <v>1</v>
      </c>
      <c r="B3" s="503"/>
      <c r="C3" s="503"/>
      <c r="D3" s="503"/>
      <c r="E3" s="503"/>
      <c r="F3" s="503"/>
      <c r="G3" s="503"/>
      <c r="H3" s="503"/>
      <c r="I3" s="147"/>
      <c r="J3" s="148"/>
      <c r="K3" s="147"/>
      <c r="L3" s="147"/>
      <c r="M3" s="130"/>
      <c r="N3" s="130"/>
      <c r="O3" s="147"/>
      <c r="P3" s="147"/>
      <c r="Q3" s="130"/>
      <c r="R3" s="149"/>
      <c r="S3" s="130"/>
      <c r="T3" s="130"/>
      <c r="U3" s="130"/>
      <c r="V3" s="130"/>
      <c r="W3" s="150"/>
      <c r="X3" s="150"/>
      <c r="Y3" s="173"/>
      <c r="Z3" s="172"/>
      <c r="AA3" s="147"/>
      <c r="AB3" s="147"/>
      <c r="AC3" s="147"/>
      <c r="AD3" s="147"/>
    </row>
    <row r="4" spans="1:30" x14ac:dyDescent="0.25">
      <c r="A4" s="516" t="s">
        <v>19694</v>
      </c>
      <c r="B4" s="516"/>
      <c r="C4" s="516"/>
      <c r="D4" s="516"/>
      <c r="E4" s="516"/>
      <c r="F4" s="516"/>
      <c r="G4" s="516"/>
      <c r="H4" s="516"/>
      <c r="I4" s="147"/>
      <c r="J4" s="148"/>
      <c r="K4" s="147"/>
      <c r="L4" s="147"/>
      <c r="M4" s="130"/>
      <c r="N4" s="130"/>
      <c r="O4" s="147"/>
      <c r="P4" s="147"/>
      <c r="Q4" s="130"/>
      <c r="R4" s="149"/>
      <c r="S4" s="130"/>
      <c r="T4" s="130"/>
      <c r="U4" s="130"/>
      <c r="V4" s="130"/>
      <c r="W4" s="150"/>
      <c r="X4" s="150"/>
      <c r="Y4" s="173"/>
      <c r="Z4" s="172"/>
      <c r="AA4" s="147"/>
      <c r="AB4" s="147"/>
      <c r="AC4" s="147"/>
      <c r="AD4" s="147"/>
    </row>
    <row r="5" spans="1:30" x14ac:dyDescent="0.25">
      <c r="A5" s="142"/>
      <c r="B5" s="142"/>
      <c r="C5" s="142"/>
      <c r="D5" s="142"/>
      <c r="E5" s="142"/>
      <c r="F5" s="143"/>
      <c r="G5" s="142"/>
      <c r="H5" s="144"/>
      <c r="I5" s="147"/>
      <c r="J5" s="148"/>
      <c r="K5" s="147"/>
      <c r="L5" s="147"/>
      <c r="M5" s="130"/>
      <c r="N5" s="130"/>
      <c r="O5" s="147"/>
      <c r="P5" s="147"/>
      <c r="Q5" s="130"/>
      <c r="R5" s="149"/>
      <c r="S5" s="130"/>
      <c r="T5" s="130"/>
      <c r="U5" s="130"/>
      <c r="V5" s="130"/>
      <c r="W5" s="150"/>
      <c r="X5" s="150"/>
      <c r="Y5" s="173"/>
      <c r="Z5" s="172"/>
      <c r="AA5" s="147"/>
      <c r="AB5" s="147"/>
      <c r="AC5" s="147"/>
      <c r="AD5" s="147"/>
    </row>
    <row r="6" spans="1:30" ht="15.75" thickBot="1" x14ac:dyDescent="0.3">
      <c r="A6" s="142"/>
      <c r="B6" s="142"/>
      <c r="C6" s="142"/>
      <c r="D6" s="142"/>
      <c r="E6" s="142"/>
      <c r="F6" s="143"/>
      <c r="G6" s="142"/>
      <c r="H6" s="144"/>
      <c r="I6" s="147"/>
      <c r="J6" s="148"/>
      <c r="K6" s="147"/>
      <c r="L6" s="147"/>
      <c r="M6" s="130"/>
      <c r="N6" s="130"/>
      <c r="O6" s="147"/>
      <c r="P6" s="147"/>
      <c r="Q6" s="130"/>
      <c r="R6" s="149"/>
      <c r="S6" s="130"/>
      <c r="T6" s="130"/>
      <c r="U6" s="130"/>
      <c r="V6" s="130"/>
      <c r="W6" s="150"/>
      <c r="X6" s="150"/>
      <c r="Y6" s="173"/>
      <c r="Z6" s="172"/>
      <c r="AA6" s="147"/>
      <c r="AB6" s="147"/>
      <c r="AC6" s="147"/>
      <c r="AD6" s="147"/>
    </row>
    <row r="7" spans="1:30" ht="51.75" thickBot="1" x14ac:dyDescent="0.3">
      <c r="A7" s="338" t="s">
        <v>2</v>
      </c>
      <c r="B7" s="339" t="s">
        <v>3</v>
      </c>
      <c r="C7" s="339" t="s">
        <v>4</v>
      </c>
      <c r="D7" s="339" t="s">
        <v>19469</v>
      </c>
      <c r="E7" s="339" t="s">
        <v>6</v>
      </c>
      <c r="F7" s="339" t="s">
        <v>7</v>
      </c>
      <c r="G7" s="339" t="s">
        <v>8</v>
      </c>
      <c r="H7" s="339" t="s">
        <v>9</v>
      </c>
      <c r="I7" s="340" t="s">
        <v>19458</v>
      </c>
      <c r="J7" s="341" t="s">
        <v>19459</v>
      </c>
      <c r="K7" s="342" t="s">
        <v>19460</v>
      </c>
      <c r="L7" s="343" t="s">
        <v>19461</v>
      </c>
      <c r="M7" s="344" t="s">
        <v>19462</v>
      </c>
      <c r="N7" s="345" t="s">
        <v>180</v>
      </c>
      <c r="O7" s="346" t="s">
        <v>19463</v>
      </c>
      <c r="P7" s="347" t="s">
        <v>187</v>
      </c>
      <c r="Q7" s="347" t="s">
        <v>188</v>
      </c>
      <c r="R7" s="348" t="s">
        <v>19464</v>
      </c>
      <c r="S7" s="348" t="s">
        <v>192</v>
      </c>
      <c r="T7" s="348" t="s">
        <v>191</v>
      </c>
      <c r="U7" s="348" t="s">
        <v>193</v>
      </c>
      <c r="V7" s="348" t="s">
        <v>19663</v>
      </c>
      <c r="W7" s="349" t="s">
        <v>19465</v>
      </c>
      <c r="X7" s="350" t="s">
        <v>19466</v>
      </c>
      <c r="Y7" s="350" t="s">
        <v>19467</v>
      </c>
      <c r="Z7" s="350" t="s">
        <v>19636</v>
      </c>
      <c r="AA7" s="137"/>
      <c r="AB7" s="141" t="s">
        <v>19468</v>
      </c>
      <c r="AC7" s="130"/>
      <c r="AD7" s="172" t="s">
        <v>19635</v>
      </c>
    </row>
    <row r="8" spans="1:30" x14ac:dyDescent="0.25">
      <c r="A8" s="321">
        <f>Table6[[#This Row],[Nr. crt.]]</f>
        <v>1</v>
      </c>
      <c r="B8" s="322" t="s">
        <v>45</v>
      </c>
      <c r="C8" s="323">
        <f>IF(Table7[[#This Row],[Nr. de inventar MFP]]=Table6[[#This Row],[Nr. de inventar MFP]],Table6[[#This Row],[Nr. de inventar RNP]],0)</f>
        <v>0</v>
      </c>
      <c r="D8" s="322">
        <f>IF(Table7[[#This Row],[Nr. de inventar RNP]]=Table6[[#This Row],[Nr. de inventar RNP]],Table6[[#This Row],[Cod de clasificare OMFP nr. 1718/2013]],0)</f>
        <v>0</v>
      </c>
      <c r="E8" s="324">
        <f>IF(Table7[[#This Row],[Cod de clasificare OMFP nr. 1718/2013]]=Table6[[#This Row],[Cod de clasificare OMFP nr. 1718/2013]],Table6[[#This Row],[Denumirea ]],0)</f>
        <v>0</v>
      </c>
      <c r="F8" s="322">
        <f>IF(Table7[[#This Row],[Denumirea ]]=Table6[[#This Row],[Denumirea ]],Table6[[#This Row],[Județul]],0)</f>
        <v>0</v>
      </c>
      <c r="G8" s="322">
        <f>IF(Table7[[#This Row],[Județul]]=Table6[[#This Row],[Județul]],Table6[[#This Row],[Anul dobândirii ]],0)</f>
        <v>0</v>
      </c>
      <c r="H8" s="325">
        <f>IF(Table7[[#This Row],[Anul dobândirii ]]=Table6[[#This Row],[Anul dobândirii ]],Table6[[#This Row],[Valoare de inventar]],0)</f>
        <v>0</v>
      </c>
      <c r="I8" s="151">
        <f>IF(Table7[[#This Row],[Valoare de inventar]]=Table6[[#This Row],[Valoare de inventar]],Table6[[#This Row],[Nr Inventar MMAP]],0)</f>
        <v>0</v>
      </c>
      <c r="J8" s="152">
        <f>IF(Table7[[#This Row],[Nr Inventar MMAP]]=Table6[[#This Row],[Nr Inventar MMAP]],Table6[[#This Row],[Denumire MMAP]],0)</f>
        <v>0</v>
      </c>
      <c r="K8" s="153">
        <f>IF(Table7[[#This Row],[Denumire MMAP]]=Table6[[#This Row],[Denumire MMAP]],Table6[[#This Row],[Valore MMAP]],0)</f>
        <v>0</v>
      </c>
      <c r="L8" s="154">
        <f>IF(Table7[[#This Row],[Valore MMAP]]=Table6[[#This Row],[Valore MMAP]],Table6[[#This Row],[diferenta valorica]],0)</f>
        <v>0</v>
      </c>
      <c r="M8" s="155">
        <f>IF(Table7[[#This Row],[Nr. de inventar MFP]]="",Table6[[#This Row],[Număr inventar ]],0)</f>
        <v>0</v>
      </c>
      <c r="N8" s="156">
        <f>IF(Table7[[#This Row],[Număr inventar ]]=Table6[[#This Row],[Număr inventar ]],Table6[[#This Row],[COD_DE_CLASIFICARE]],0)</f>
        <v>0</v>
      </c>
      <c r="O8" s="157">
        <f>IF(Table7[[#This Row],[COD_DE_CLASIFICARE]]=Table6[[#This Row],[COD_DE_CLASIFICARE]],Table6[[#This Row],[Denumire IC]],0)</f>
        <v>0</v>
      </c>
      <c r="P8" s="157">
        <f>IF(Table7[[#This Row],[Denumire IC]]=Table6[[#This Row],[Denumire IC]],Table6[[#This Row],[ADRESA]],0)</f>
        <v>0</v>
      </c>
      <c r="Q8" s="156">
        <f>IF(Table7[[#This Row],[ADRESA]]=Table6[[#This Row],[ADRESA]],Table6[[#This Row],[ANUL_DOBANDIRII]],0)</f>
        <v>0</v>
      </c>
      <c r="R8" s="158">
        <f>IF(Table7[[#This Row],[ANUL_DOBANDIRII]]=Table6[[#This Row],[ANUL_DOBANDIRII]],Table6[[#This Row],[Valore IC]],0)</f>
        <v>0</v>
      </c>
      <c r="S8" s="156">
        <f>IF(Table7[[#This Row],[Valore IC]]=Table6[[#This Row],[Valore IC]],Table6[[#This Row],[BAZA_LEGALA]],0)</f>
        <v>0</v>
      </c>
      <c r="T8" s="156">
        <f>IF(Table7[[#This Row],[BAZA_LEGALA]]=Table6[[#This Row],[BAZA_LEGALA]],Table6[[#This Row],[SITUATIE_JURIDICA]],0)</f>
        <v>0</v>
      </c>
      <c r="U8" s="156">
        <f>IF(Table7[[#This Row],[SITUATIE_JURIDICA]]=Table6[[#This Row],[SITUATIE_JURIDICA]],Table6[[#This Row],[BUN]],0)</f>
        <v>0</v>
      </c>
      <c r="V8" s="269">
        <f>IF(Table7[[#This Row],[BUN]]=Table6[[#This Row],[BUN]],Table6[[#This Row],[Column1]],0)</f>
        <v>0</v>
      </c>
      <c r="W8" s="323">
        <f>IF(Table7[[#This Row],[Column1]]=Table6[[#This Row],[Column1]],Table6[[#This Row],[Anul nașterii:]],0)</f>
        <v>0</v>
      </c>
      <c r="X8" s="326">
        <f>IF(Table7[[#This Row],[Anul nașterii:]]=Table6[[#This Row],[Anul nașterii:]],Table6[[#This Row],[sex:]],0)</f>
        <v>0</v>
      </c>
      <c r="Y8" s="326">
        <f>IF(Table7[[#This Row],[sex:]]=Table6[[#This Row],[sex:]],Table6[[#This Row],[dangale / microcip]],0)</f>
        <v>0</v>
      </c>
      <c r="Z8" s="327">
        <f>IF(Table7[[#This Row],[dangale / microcip]]=Table6[[#This Row],[dangale / microcip]],Table6[[#This Row],[Locaţia de bază- depozit de armăsari (D) sau Herghelia (H)]],0)</f>
        <v>0</v>
      </c>
    </row>
    <row r="9" spans="1:30" ht="15.75" thickBot="1" x14ac:dyDescent="0.3">
      <c r="A9" s="330">
        <f>Table6[[#This Row],[Nr. crt.]]</f>
        <v>2</v>
      </c>
      <c r="B9" s="331" t="s">
        <v>45</v>
      </c>
      <c r="C9" s="332">
        <f>IF(Table7[[#This Row],[Nr. de inventar MFP]]=Table6[[#This Row],[Nr. de inventar MFP]],Table6[[#This Row],[Nr. de inventar RNP]],0)</f>
        <v>0</v>
      </c>
      <c r="D9" s="331">
        <f>IF(Table7[[#This Row],[Nr. de inventar RNP]]=Table6[[#This Row],[Nr. de inventar RNP]],Table6[[#This Row],[Cod de clasificare OMFP nr. 1718/2013]],0)</f>
        <v>0</v>
      </c>
      <c r="E9" s="333">
        <f>IF(Table7[[#This Row],[Cod de clasificare OMFP nr. 1718/2013]]=Table6[[#This Row],[Cod de clasificare OMFP nr. 1718/2013]],Table6[[#This Row],[Denumirea ]],0)</f>
        <v>0</v>
      </c>
      <c r="F9" s="331">
        <f>IF(Table7[[#This Row],[Denumirea ]]=Table6[[#This Row],[Denumirea ]],Table6[[#This Row],[Județul]],0)</f>
        <v>0</v>
      </c>
      <c r="G9" s="331">
        <f>IF(Table7[[#This Row],[Județul]]=Table6[[#This Row],[Județul]],Table6[[#This Row],[Anul dobândirii ]],0)</f>
        <v>0</v>
      </c>
      <c r="H9" s="334">
        <f>IF(Table7[[#This Row],[Anul dobândirii ]]=Table6[[#This Row],[Anul dobândirii ]],Table6[[#This Row],[Valoare de inventar]],0)</f>
        <v>0</v>
      </c>
      <c r="I9" s="160">
        <f>IF(Table7[[#This Row],[Valoare de inventar]]=Table6[[#This Row],[Valoare de inventar]],Table6[[#This Row],[Nr Inventar MMAP]],0)</f>
        <v>0</v>
      </c>
      <c r="J9" s="161">
        <f>IF(Table7[[#This Row],[Nr Inventar MMAP]]=Table6[[#This Row],[Nr Inventar MMAP]],Table6[[#This Row],[Denumire MMAP]],0)</f>
        <v>0</v>
      </c>
      <c r="K9" s="162">
        <f>IF(Table7[[#This Row],[Denumire MMAP]]=Table6[[#This Row],[Denumire MMAP]],Table6[[#This Row],[Valore MMAP]],0)</f>
        <v>0</v>
      </c>
      <c r="L9" s="163">
        <f>IF(Table7[[#This Row],[Valore MMAP]]=Table6[[#This Row],[Valore MMAP]],Table6[[#This Row],[diferenta valorica]],0)</f>
        <v>0</v>
      </c>
      <c r="M9" s="164">
        <f>IF(Table7[[#This Row],[Nr. de inventar MFP]]="",Table6[[#This Row],[Număr inventar ]],0)</f>
        <v>0</v>
      </c>
      <c r="N9" s="165">
        <f>IF(Table7[[#This Row],[Număr inventar ]]=Table6[[#This Row],[Număr inventar ]],Table6[[#This Row],[COD_DE_CLASIFICARE]],0)</f>
        <v>0</v>
      </c>
      <c r="O9" s="166">
        <f>IF(Table7[[#This Row],[COD_DE_CLASIFICARE]]=Table6[[#This Row],[COD_DE_CLASIFICARE]],Table6[[#This Row],[Denumire IC]],0)</f>
        <v>0</v>
      </c>
      <c r="P9" s="166">
        <f>IF(Table7[[#This Row],[Denumire IC]]=Table6[[#This Row],[Denumire IC]],Table6[[#This Row],[ADRESA]],0)</f>
        <v>0</v>
      </c>
      <c r="Q9" s="165">
        <f>IF(Table7[[#This Row],[ADRESA]]=Table6[[#This Row],[ADRESA]],Table6[[#This Row],[ANUL_DOBANDIRII]],0)</f>
        <v>0</v>
      </c>
      <c r="R9" s="167">
        <f>IF(Table7[[#This Row],[ANUL_DOBANDIRII]]=Table6[[#This Row],[ANUL_DOBANDIRII]],Table6[[#This Row],[Valore IC]],0)</f>
        <v>0</v>
      </c>
      <c r="S9" s="165">
        <f>IF(Table7[[#This Row],[Valore IC]]=Table6[[#This Row],[Valore IC]],Table6[[#This Row],[BAZA_LEGALA]],0)</f>
        <v>0</v>
      </c>
      <c r="T9" s="165">
        <f>IF(Table7[[#This Row],[BAZA_LEGALA]]=Table6[[#This Row],[BAZA_LEGALA]],Table6[[#This Row],[SITUATIE_JURIDICA]],0)</f>
        <v>0</v>
      </c>
      <c r="U9" s="165">
        <f>IF(Table7[[#This Row],[SITUATIE_JURIDICA]]=Table6[[#This Row],[SITUATIE_JURIDICA]],Table6[[#This Row],[BUN]],0)</f>
        <v>0</v>
      </c>
      <c r="V9" s="165">
        <f>IF(Table7[[#This Row],[BUN]]=Table6[[#This Row],[BUN]],Table6[[#This Row],[Column1]],0)</f>
        <v>0</v>
      </c>
      <c r="W9" s="335">
        <f>IF(Table7[[#This Row],[Column1]]=Table6[[#This Row],[Column1]],Table6[[#This Row],[Anul nașterii:]],0)</f>
        <v>0</v>
      </c>
      <c r="X9" s="336">
        <f>IF(Table7[[#This Row],[Anul nașterii:]]=Table6[[#This Row],[Anul nașterii:]],Table6[[#This Row],[sex:]],0)</f>
        <v>0</v>
      </c>
      <c r="Y9" s="336">
        <f>IF(Table7[[#This Row],[sex:]]=Table6[[#This Row],[sex:]],Table6[[#This Row],[dangale / microcip]],0)</f>
        <v>0</v>
      </c>
      <c r="Z9" s="337">
        <f>IF(Table7[[#This Row],[dangale / microcip]]=Table6[[#This Row],[dangale / microcip]],Table6[[#This Row],[Locaţia de bază- depozit de armăsari (D) sau Herghelia (H)]],0)</f>
        <v>0</v>
      </c>
    </row>
    <row r="10" spans="1:30" x14ac:dyDescent="0.25">
      <c r="A10" s="321">
        <f>Table6[[#This Row],[Nr. crt.]]</f>
        <v>3</v>
      </c>
      <c r="B10" s="322" t="s">
        <v>45</v>
      </c>
      <c r="C10" s="323">
        <f>IF(Table7[[#This Row],[Nr. de inventar MFP]]=Table6[[#This Row],[Nr. de inventar MFP]],Table6[[#This Row],[Nr. de inventar RNP]],0)</f>
        <v>512977</v>
      </c>
      <c r="D10" s="322" t="str">
        <f>IF(Table7[[#This Row],[Nr. de inventar RNP]]=Table6[[#This Row],[Nr. de inventar RNP]],Table6[[#This Row],[Cod de clasificare OMFP nr. 1718/2013]],0)</f>
        <v>8.23.10</v>
      </c>
      <c r="E10" s="324" t="str">
        <f>IF(Table7[[#This Row],[Cod de clasificare OMFP nr. 1718/2013]]=Table6[[#This Row],[Cod de clasificare OMFP nr. 1718/2013]],Table6[[#This Row],[Denumirea ]],0)</f>
        <v>ARGILA</v>
      </c>
      <c r="F10" s="322" t="str">
        <f>IF(Table7[[#This Row],[Denumirea ]]=Table6[[#This Row],[Denumirea ]],Table6[[#This Row],[Județul]],0)</f>
        <v>BZ</v>
      </c>
      <c r="G10" s="322">
        <f>IF(Table7[[#This Row],[Județul]]=Table6[[#This Row],[Județul]],Table6[[#This Row],[Anul dobândirii ]],0)</f>
        <v>2019</v>
      </c>
      <c r="H10" s="325">
        <f>IF(Table7[[#This Row],[Anul dobândirii ]]=Table6[[#This Row],[Anul dobândirii ]],Table6[[#This Row],[Valoare de inventar]],0)</f>
        <v>9400</v>
      </c>
      <c r="I10" s="151" t="str">
        <f>IF(Table7[[#This Row],[Valoare de inventar]]=Table6[[#This Row],[Valoare de inventar]],Table6[[#This Row],[Nr Inventar MMAP]],0)</f>
        <v>512977</v>
      </c>
      <c r="J10" s="152" t="str">
        <f>IF(Table7[[#This Row],[Nr Inventar MMAP]]=Table6[[#This Row],[Nr Inventar MMAP]],Table6[[#This Row],[Denumire MMAP]],0)</f>
        <v>ARGILA , 2015, F,9  C - BZ, CISLAU</v>
      </c>
      <c r="K10" s="153">
        <f>IF(Table7[[#This Row],[Denumire MMAP]]=Table6[[#This Row],[Denumire MMAP]],Table6[[#This Row],[Valore MMAP]],0)</f>
        <v>9400</v>
      </c>
      <c r="L10" s="154">
        <f>IF(Table7[[#This Row],[Valore MMAP]]=Table6[[#This Row],[Valore MMAP]],Table6[[#This Row],[diferenta valorica]],0)</f>
        <v>0</v>
      </c>
      <c r="M10" s="155">
        <f>IF(Table7[[#This Row],[Nr. de inventar MFP]]="",Table6[[#This Row],[Număr inventar ]],0)</f>
        <v>0</v>
      </c>
      <c r="N10" s="156">
        <f>IF(Table7[[#This Row],[Număr inventar ]]=Table6[[#This Row],[Număr inventar ]],Table6[[#This Row],[COD_DE_CLASIFICARE]],0)</f>
        <v>0</v>
      </c>
      <c r="O10" s="157">
        <f>IF(Table7[[#This Row],[COD_DE_CLASIFICARE]]=Table6[[#This Row],[COD_DE_CLASIFICARE]],Table6[[#This Row],[Denumire IC]],0)</f>
        <v>0</v>
      </c>
      <c r="P10" s="157">
        <f>IF(Table7[[#This Row],[Denumire IC]]=Table6[[#This Row],[Denumire IC]],Table6[[#This Row],[ADRESA]],0)</f>
        <v>0</v>
      </c>
      <c r="Q10" s="156">
        <f>IF(Table7[[#This Row],[ADRESA]]=Table6[[#This Row],[ADRESA]],Table6[[#This Row],[ANUL_DOBANDIRII]],0)</f>
        <v>0</v>
      </c>
      <c r="R10" s="158">
        <f>IF(Table7[[#This Row],[ANUL_DOBANDIRII]]=Table6[[#This Row],[ANUL_DOBANDIRII]],Table6[[#This Row],[Valore IC]],0)</f>
        <v>0</v>
      </c>
      <c r="S10" s="156">
        <f>IF(Table7[[#This Row],[Valore IC]]=Table6[[#This Row],[Valore IC]],Table6[[#This Row],[BAZA_LEGALA]],0)</f>
        <v>0</v>
      </c>
      <c r="T10" s="156">
        <f>IF(Table7[[#This Row],[BAZA_LEGALA]]=Table6[[#This Row],[BAZA_LEGALA]],Table6[[#This Row],[SITUATIE_JURIDICA]],0)</f>
        <v>0</v>
      </c>
      <c r="U10" s="156">
        <f>IF(Table7[[#This Row],[SITUATIE_JURIDICA]]=Table6[[#This Row],[SITUATIE_JURIDICA]],Table6[[#This Row],[BUN]],0)</f>
        <v>0</v>
      </c>
      <c r="V10" s="269">
        <f>IF(Table7[[#This Row],[BUN]]=Table6[[#This Row],[BUN]],Table6[[#This Row],[Column1]],0)</f>
        <v>0</v>
      </c>
      <c r="W10" s="323">
        <f>IF(Table7[[#This Row],[Column1]]=Table6[[#This Row],[Column1]],Table6[[#This Row],[Anul nașterii:]],0)</f>
        <v>0</v>
      </c>
      <c r="X10" s="326">
        <f>IF(Table7[[#This Row],[Anul nașterii:]]=Table6[[#This Row],[Anul nașterii:]],Table6[[#This Row],[sex:]],0)</f>
        <v>0</v>
      </c>
      <c r="Y10" s="326">
        <f>IF(Table7[[#This Row],[sex:]]=Table6[[#This Row],[sex:]],Table6[[#This Row],[dangale / microcip]],0)</f>
        <v>0</v>
      </c>
      <c r="Z10" s="327" t="str">
        <f>IF(Table7[[#This Row],[dangale / microcip]]=Table6[[#This Row],[dangale / microcip]],Table6[[#This Row],[Locaţia de bază- depozit de armăsari (D) sau Herghelia (H)]],0)</f>
        <v>Herghelia Cislău</v>
      </c>
    </row>
    <row r="11" spans="1:30" ht="15.75" thickBot="1" x14ac:dyDescent="0.3">
      <c r="A11" s="330">
        <f>Table6[[#This Row],[Nr. crt.]]</f>
        <v>4</v>
      </c>
      <c r="B11" s="331" t="s">
        <v>45</v>
      </c>
      <c r="C11" s="332">
        <f>IF(Table7[[#This Row],[Nr. de inventar MFP]]=Table6[[#This Row],[Nr. de inventar MFP]],Table6[[#This Row],[Nr. de inventar RNP]],0)</f>
        <v>0</v>
      </c>
      <c r="D11" s="331">
        <f>IF(Table7[[#This Row],[Nr. de inventar RNP]]=Table6[[#This Row],[Nr. de inventar RNP]],Table6[[#This Row],[Cod de clasificare OMFP nr. 1718/2013]],0)</f>
        <v>0</v>
      </c>
      <c r="E11" s="333">
        <f>IF(Table7[[#This Row],[Cod de clasificare OMFP nr. 1718/2013]]=Table6[[#This Row],[Cod de clasificare OMFP nr. 1718/2013]],Table6[[#This Row],[Denumirea ]],0)</f>
        <v>0</v>
      </c>
      <c r="F11" s="331">
        <f>IF(Table7[[#This Row],[Denumirea ]]=Table6[[#This Row],[Denumirea ]],Table6[[#This Row],[Județul]],0)</f>
        <v>0</v>
      </c>
      <c r="G11" s="331">
        <f>IF(Table7[[#This Row],[Județul]]=Table6[[#This Row],[Județul]],Table6[[#This Row],[Anul dobândirii ]],0)</f>
        <v>0</v>
      </c>
      <c r="H11" s="334">
        <f>IF(Table7[[#This Row],[Anul dobândirii ]]=Table6[[#This Row],[Anul dobândirii ]],Table6[[#This Row],[Valoare de inventar]],0)</f>
        <v>0</v>
      </c>
      <c r="I11" s="160">
        <f>IF(Table7[[#This Row],[Valoare de inventar]]=Table6[[#This Row],[Valoare de inventar]],Table6[[#This Row],[Nr Inventar MMAP]],0)</f>
        <v>0</v>
      </c>
      <c r="J11" s="161">
        <f>IF(Table7[[#This Row],[Nr Inventar MMAP]]=Table6[[#This Row],[Nr Inventar MMAP]],Table6[[#This Row],[Denumire MMAP]],0)</f>
        <v>0</v>
      </c>
      <c r="K11" s="162">
        <f>IF(Table7[[#This Row],[Denumire MMAP]]=Table6[[#This Row],[Denumire MMAP]],Table6[[#This Row],[Valore MMAP]],0)</f>
        <v>0</v>
      </c>
      <c r="L11" s="163">
        <f>IF(Table7[[#This Row],[Valore MMAP]]=Table6[[#This Row],[Valore MMAP]],Table6[[#This Row],[diferenta valorica]],0)</f>
        <v>0</v>
      </c>
      <c r="M11" s="164">
        <f>IF(Table7[[#This Row],[Nr. de inventar MFP]]="",Table6[[#This Row],[Număr inventar ]],0)</f>
        <v>0</v>
      </c>
      <c r="N11" s="165">
        <f>IF(Table7[[#This Row],[Număr inventar ]]=Table6[[#This Row],[Număr inventar ]],Table6[[#This Row],[COD_DE_CLASIFICARE]],0)</f>
        <v>0</v>
      </c>
      <c r="O11" s="166">
        <f>IF(Table7[[#This Row],[COD_DE_CLASIFICARE]]=Table6[[#This Row],[COD_DE_CLASIFICARE]],Table6[[#This Row],[Denumire IC]],0)</f>
        <v>0</v>
      </c>
      <c r="P11" s="166">
        <f>IF(Table7[[#This Row],[Denumire IC]]=Table6[[#This Row],[Denumire IC]],Table6[[#This Row],[ADRESA]],0)</f>
        <v>0</v>
      </c>
      <c r="Q11" s="165">
        <f>IF(Table7[[#This Row],[ADRESA]]=Table6[[#This Row],[ADRESA]],Table6[[#This Row],[ANUL_DOBANDIRII]],0)</f>
        <v>0</v>
      </c>
      <c r="R11" s="167">
        <f>IF(Table7[[#This Row],[ANUL_DOBANDIRII]]=Table6[[#This Row],[ANUL_DOBANDIRII]],Table6[[#This Row],[Valore IC]],0)</f>
        <v>0</v>
      </c>
      <c r="S11" s="165">
        <f>IF(Table7[[#This Row],[Valore IC]]=Table6[[#This Row],[Valore IC]],Table6[[#This Row],[BAZA_LEGALA]],0)</f>
        <v>0</v>
      </c>
      <c r="T11" s="165">
        <f>IF(Table7[[#This Row],[BAZA_LEGALA]]=Table6[[#This Row],[BAZA_LEGALA]],Table6[[#This Row],[SITUATIE_JURIDICA]],0)</f>
        <v>0</v>
      </c>
      <c r="U11" s="165">
        <f>IF(Table7[[#This Row],[SITUATIE_JURIDICA]]=Table6[[#This Row],[SITUATIE_JURIDICA]],Table6[[#This Row],[BUN]],0)</f>
        <v>0</v>
      </c>
      <c r="V11" s="165">
        <f>IF(Table7[[#This Row],[BUN]]=Table6[[#This Row],[BUN]],Table6[[#This Row],[Column1]],0)</f>
        <v>0</v>
      </c>
      <c r="W11" s="335">
        <f>IF(Table7[[#This Row],[Column1]]=Table6[[#This Row],[Column1]],Table6[[#This Row],[Anul nașterii:]],0)</f>
        <v>0</v>
      </c>
      <c r="X11" s="336">
        <f>IF(Table7[[#This Row],[Anul nașterii:]]=Table6[[#This Row],[Anul nașterii:]],Table6[[#This Row],[sex:]],0)</f>
        <v>0</v>
      </c>
      <c r="Y11" s="336">
        <f>IF(Table7[[#This Row],[sex:]]=Table6[[#This Row],[sex:]],Table6[[#This Row],[dangale / microcip]],0)</f>
        <v>0</v>
      </c>
      <c r="Z11" s="337">
        <f>IF(Table7[[#This Row],[dangale / microcip]]=Table6[[#This Row],[dangale / microcip]],Table6[[#This Row],[Locaţia de bază- depozit de armăsari (D) sau Herghelia (H)]],0)</f>
        <v>0</v>
      </c>
    </row>
    <row r="12" spans="1:30" x14ac:dyDescent="0.25">
      <c r="A12" s="321">
        <f>Table6[[#This Row],[Nr. crt.]]</f>
        <v>5</v>
      </c>
      <c r="B12" s="322" t="s">
        <v>45</v>
      </c>
      <c r="C12" s="323">
        <f>IF(Table7[[#This Row],[Nr. de inventar MFP]]=Table6[[#This Row],[Nr. de inventar MFP]],Table6[[#This Row],[Nr. de inventar RNP]],0)</f>
        <v>0</v>
      </c>
      <c r="D12" s="322">
        <f>IF(Table7[[#This Row],[Nr. de inventar RNP]]=Table6[[#This Row],[Nr. de inventar RNP]],Table6[[#This Row],[Cod de clasificare OMFP nr. 1718/2013]],0)</f>
        <v>0</v>
      </c>
      <c r="E12" s="324">
        <f>IF(Table7[[#This Row],[Cod de clasificare OMFP nr. 1718/2013]]=Table6[[#This Row],[Cod de clasificare OMFP nr. 1718/2013]],Table6[[#This Row],[Denumirea ]],0)</f>
        <v>0</v>
      </c>
      <c r="F12" s="322">
        <f>IF(Table7[[#This Row],[Denumirea ]]=Table6[[#This Row],[Denumirea ]],Table6[[#This Row],[Județul]],0)</f>
        <v>0</v>
      </c>
      <c r="G12" s="322">
        <f>IF(Table7[[#This Row],[Județul]]=Table6[[#This Row],[Județul]],Table6[[#This Row],[Anul dobândirii ]],0)</f>
        <v>0</v>
      </c>
      <c r="H12" s="325">
        <f>IF(Table7[[#This Row],[Anul dobândirii ]]=Table6[[#This Row],[Anul dobândirii ]],Table6[[#This Row],[Valoare de inventar]],0)</f>
        <v>0</v>
      </c>
      <c r="I12" s="151">
        <f>IF(Table7[[#This Row],[Valoare de inventar]]=Table6[[#This Row],[Valoare de inventar]],Table6[[#This Row],[Nr Inventar MMAP]],0)</f>
        <v>0</v>
      </c>
      <c r="J12" s="152">
        <f>IF(Table7[[#This Row],[Nr Inventar MMAP]]=Table6[[#This Row],[Nr Inventar MMAP]],Table6[[#This Row],[Denumire MMAP]],0)</f>
        <v>0</v>
      </c>
      <c r="K12" s="153">
        <f>IF(Table7[[#This Row],[Denumire MMAP]]=Table6[[#This Row],[Denumire MMAP]],Table6[[#This Row],[Valore MMAP]],0)</f>
        <v>0</v>
      </c>
      <c r="L12" s="154">
        <f>IF(Table7[[#This Row],[Valore MMAP]]=Table6[[#This Row],[Valore MMAP]],Table6[[#This Row],[diferenta valorica]],0)</f>
        <v>0</v>
      </c>
      <c r="M12" s="155">
        <f>IF(Table7[[#This Row],[Nr. de inventar MFP]]="",Table6[[#This Row],[Număr inventar ]],0)</f>
        <v>0</v>
      </c>
      <c r="N12" s="156">
        <f>IF(Table7[[#This Row],[Număr inventar ]]=Table6[[#This Row],[Număr inventar ]],Table6[[#This Row],[COD_DE_CLASIFICARE]],0)</f>
        <v>0</v>
      </c>
      <c r="O12" s="157">
        <f>IF(Table7[[#This Row],[COD_DE_CLASIFICARE]]=Table6[[#This Row],[COD_DE_CLASIFICARE]],Table6[[#This Row],[Denumire IC]],0)</f>
        <v>0</v>
      </c>
      <c r="P12" s="157">
        <f>IF(Table7[[#This Row],[Denumire IC]]=Table6[[#This Row],[Denumire IC]],Table6[[#This Row],[ADRESA]],0)</f>
        <v>0</v>
      </c>
      <c r="Q12" s="156">
        <f>IF(Table7[[#This Row],[ADRESA]]=Table6[[#This Row],[ADRESA]],Table6[[#This Row],[ANUL_DOBANDIRII]],0)</f>
        <v>0</v>
      </c>
      <c r="R12" s="158">
        <f>IF(Table7[[#This Row],[ANUL_DOBANDIRII]]=Table6[[#This Row],[ANUL_DOBANDIRII]],Table6[[#This Row],[Valore IC]],0)</f>
        <v>0</v>
      </c>
      <c r="S12" s="156">
        <f>IF(Table7[[#This Row],[Valore IC]]=Table6[[#This Row],[Valore IC]],Table6[[#This Row],[BAZA_LEGALA]],0)</f>
        <v>0</v>
      </c>
      <c r="T12" s="156">
        <f>IF(Table7[[#This Row],[BAZA_LEGALA]]=Table6[[#This Row],[BAZA_LEGALA]],Table6[[#This Row],[SITUATIE_JURIDICA]],0)</f>
        <v>0</v>
      </c>
      <c r="U12" s="156">
        <f>IF(Table7[[#This Row],[SITUATIE_JURIDICA]]=Table6[[#This Row],[SITUATIE_JURIDICA]],Table6[[#This Row],[BUN]],0)</f>
        <v>0</v>
      </c>
      <c r="V12" s="269">
        <f>IF(Table7[[#This Row],[BUN]]=Table6[[#This Row],[BUN]],Table6[[#This Row],[Column1]],0)</f>
        <v>0</v>
      </c>
      <c r="W12" s="323">
        <f>IF(Table7[[#This Row],[Column1]]=Table6[[#This Row],[Column1]],Table6[[#This Row],[Anul nașterii:]],0)</f>
        <v>0</v>
      </c>
      <c r="X12" s="326">
        <f>IF(Table7[[#This Row],[Anul nașterii:]]=Table6[[#This Row],[Anul nașterii:]],Table6[[#This Row],[sex:]],0)</f>
        <v>0</v>
      </c>
      <c r="Y12" s="326">
        <f>IF(Table7[[#This Row],[sex:]]=Table6[[#This Row],[sex:]],Table6[[#This Row],[dangale / microcip]],0)</f>
        <v>0</v>
      </c>
      <c r="Z12" s="327">
        <f>IF(Table7[[#This Row],[dangale / microcip]]=Table6[[#This Row],[dangale / microcip]],Table6[[#This Row],[Locaţia de bază- depozit de armăsari (D) sau Herghelia (H)]],0)</f>
        <v>0</v>
      </c>
    </row>
    <row r="13" spans="1:30" ht="15.75" thickBot="1" x14ac:dyDescent="0.3">
      <c r="A13" s="330">
        <f>Table6[[#This Row],[Nr. crt.]]</f>
        <v>6</v>
      </c>
      <c r="B13" s="331" t="s">
        <v>45</v>
      </c>
      <c r="C13" s="332">
        <f>IF(Table7[[#This Row],[Nr. de inventar MFP]]=Table6[[#This Row],[Nr. de inventar MFP]],Table6[[#This Row],[Nr. de inventar RNP]],0)</f>
        <v>0</v>
      </c>
      <c r="D13" s="331">
        <f>IF(Table7[[#This Row],[Nr. de inventar RNP]]=Table6[[#This Row],[Nr. de inventar RNP]],Table6[[#This Row],[Cod de clasificare OMFP nr. 1718/2013]],0)</f>
        <v>0</v>
      </c>
      <c r="E13" s="333">
        <f>IF(Table7[[#This Row],[Cod de clasificare OMFP nr. 1718/2013]]=Table6[[#This Row],[Cod de clasificare OMFP nr. 1718/2013]],Table6[[#This Row],[Denumirea ]],0)</f>
        <v>0</v>
      </c>
      <c r="F13" s="331">
        <f>IF(Table7[[#This Row],[Denumirea ]]=Table6[[#This Row],[Denumirea ]],Table6[[#This Row],[Județul]],0)</f>
        <v>0</v>
      </c>
      <c r="G13" s="331">
        <f>IF(Table7[[#This Row],[Județul]]=Table6[[#This Row],[Județul]],Table6[[#This Row],[Anul dobândirii ]],0)</f>
        <v>0</v>
      </c>
      <c r="H13" s="334">
        <f>IF(Table7[[#This Row],[Anul dobândirii ]]=Table6[[#This Row],[Anul dobândirii ]],Table6[[#This Row],[Valoare de inventar]],0)</f>
        <v>0</v>
      </c>
      <c r="I13" s="160">
        <f>IF(Table7[[#This Row],[Valoare de inventar]]=Table6[[#This Row],[Valoare de inventar]],Table6[[#This Row],[Nr Inventar MMAP]],0)</f>
        <v>0</v>
      </c>
      <c r="J13" s="161">
        <f>IF(Table7[[#This Row],[Nr Inventar MMAP]]=Table6[[#This Row],[Nr Inventar MMAP]],Table6[[#This Row],[Denumire MMAP]],0)</f>
        <v>0</v>
      </c>
      <c r="K13" s="162">
        <f>IF(Table7[[#This Row],[Denumire MMAP]]=Table6[[#This Row],[Denumire MMAP]],Table6[[#This Row],[Valore MMAP]],0)</f>
        <v>0</v>
      </c>
      <c r="L13" s="163">
        <f>IF(Table7[[#This Row],[Valore MMAP]]=Table6[[#This Row],[Valore MMAP]],Table6[[#This Row],[diferenta valorica]],0)</f>
        <v>0</v>
      </c>
      <c r="M13" s="164">
        <f>IF(Table7[[#This Row],[Nr. de inventar MFP]]="",Table6[[#This Row],[Număr inventar ]],0)</f>
        <v>0</v>
      </c>
      <c r="N13" s="165">
        <f>IF(Table7[[#This Row],[Număr inventar ]]=Table6[[#This Row],[Număr inventar ]],Table6[[#This Row],[COD_DE_CLASIFICARE]],0)</f>
        <v>0</v>
      </c>
      <c r="O13" s="166">
        <f>IF(Table7[[#This Row],[COD_DE_CLASIFICARE]]=Table6[[#This Row],[COD_DE_CLASIFICARE]],Table6[[#This Row],[Denumire IC]],0)</f>
        <v>0</v>
      </c>
      <c r="P13" s="166">
        <f>IF(Table7[[#This Row],[Denumire IC]]=Table6[[#This Row],[Denumire IC]],Table6[[#This Row],[ADRESA]],0)</f>
        <v>0</v>
      </c>
      <c r="Q13" s="165">
        <f>IF(Table7[[#This Row],[ADRESA]]=Table6[[#This Row],[ADRESA]],Table6[[#This Row],[ANUL_DOBANDIRII]],0)</f>
        <v>0</v>
      </c>
      <c r="R13" s="167">
        <f>IF(Table7[[#This Row],[ANUL_DOBANDIRII]]=Table6[[#This Row],[ANUL_DOBANDIRII]],Table6[[#This Row],[Valore IC]],0)</f>
        <v>0</v>
      </c>
      <c r="S13" s="165">
        <f>IF(Table7[[#This Row],[Valore IC]]=Table6[[#This Row],[Valore IC]],Table6[[#This Row],[BAZA_LEGALA]],0)</f>
        <v>0</v>
      </c>
      <c r="T13" s="165">
        <f>IF(Table7[[#This Row],[BAZA_LEGALA]]=Table6[[#This Row],[BAZA_LEGALA]],Table6[[#This Row],[SITUATIE_JURIDICA]],0)</f>
        <v>0</v>
      </c>
      <c r="U13" s="165">
        <f>IF(Table7[[#This Row],[SITUATIE_JURIDICA]]=Table6[[#This Row],[SITUATIE_JURIDICA]],Table6[[#This Row],[BUN]],0)</f>
        <v>0</v>
      </c>
      <c r="V13" s="165">
        <f>IF(Table7[[#This Row],[BUN]]=Table6[[#This Row],[BUN]],Table6[[#This Row],[Column1]],0)</f>
        <v>0</v>
      </c>
      <c r="W13" s="335">
        <f>IF(Table7[[#This Row],[Column1]]=Table6[[#This Row],[Column1]],Table6[[#This Row],[Anul nașterii:]],0)</f>
        <v>0</v>
      </c>
      <c r="X13" s="336">
        <f>IF(Table7[[#This Row],[Anul nașterii:]]=Table6[[#This Row],[Anul nașterii:]],Table6[[#This Row],[sex:]],0)</f>
        <v>0</v>
      </c>
      <c r="Y13" s="336">
        <f>IF(Table7[[#This Row],[sex:]]=Table6[[#This Row],[sex:]],Table6[[#This Row],[dangale / microcip]],0)</f>
        <v>0</v>
      </c>
      <c r="Z13" s="337">
        <f>IF(Table7[[#This Row],[dangale / microcip]]=Table6[[#This Row],[dangale / microcip]],Table6[[#This Row],[Locaţia de bază- depozit de armăsari (D) sau Herghelia (H)]],0)</f>
        <v>0</v>
      </c>
    </row>
    <row r="14" spans="1:30" x14ac:dyDescent="0.25">
      <c r="A14" s="321">
        <f>Table6[[#This Row],[Nr. crt.]]</f>
        <v>7</v>
      </c>
      <c r="B14" s="322" t="s">
        <v>45</v>
      </c>
      <c r="C14" s="323">
        <f>IF(Table7[[#This Row],[Nr. de inventar MFP]]=Table6[[#This Row],[Nr. de inventar MFP]],Table6[[#This Row],[Nr. de inventar RNP]],0)</f>
        <v>0</v>
      </c>
      <c r="D14" s="322">
        <f>IF(Table7[[#This Row],[Nr. de inventar RNP]]=Table6[[#This Row],[Nr. de inventar RNP]],Table6[[#This Row],[Cod de clasificare OMFP nr. 1718/2013]],0)</f>
        <v>0</v>
      </c>
      <c r="E14" s="324">
        <f>IF(Table7[[#This Row],[Cod de clasificare OMFP nr. 1718/2013]]=Table6[[#This Row],[Cod de clasificare OMFP nr. 1718/2013]],Table6[[#This Row],[Denumirea ]],0)</f>
        <v>0</v>
      </c>
      <c r="F14" s="322">
        <f>IF(Table7[[#This Row],[Denumirea ]]=Table6[[#This Row],[Denumirea ]],Table6[[#This Row],[Județul]],0)</f>
        <v>0</v>
      </c>
      <c r="G14" s="322">
        <f>IF(Table7[[#This Row],[Județul]]=Table6[[#This Row],[Județul]],Table6[[#This Row],[Anul dobândirii ]],0)</f>
        <v>0</v>
      </c>
      <c r="H14" s="325">
        <f>IF(Table7[[#This Row],[Anul dobândirii ]]=Table6[[#This Row],[Anul dobândirii ]],Table6[[#This Row],[Valoare de inventar]],0)</f>
        <v>0</v>
      </c>
      <c r="I14" s="151">
        <f>IF(Table7[[#This Row],[Valoare de inventar]]=Table6[[#This Row],[Valoare de inventar]],Table6[[#This Row],[Nr Inventar MMAP]],0)</f>
        <v>0</v>
      </c>
      <c r="J14" s="152">
        <f>IF(Table7[[#This Row],[Nr Inventar MMAP]]=Table6[[#This Row],[Nr Inventar MMAP]],Table6[[#This Row],[Denumire MMAP]],0)</f>
        <v>0</v>
      </c>
      <c r="K14" s="153">
        <f>IF(Table7[[#This Row],[Denumire MMAP]]=Table6[[#This Row],[Denumire MMAP]],Table6[[#This Row],[Valore MMAP]],0)</f>
        <v>0</v>
      </c>
      <c r="L14" s="154">
        <f>IF(Table7[[#This Row],[Valore MMAP]]=Table6[[#This Row],[Valore MMAP]],Table6[[#This Row],[diferenta valorica]],0)</f>
        <v>0</v>
      </c>
      <c r="M14" s="155">
        <f>IF(Table7[[#This Row],[Nr. de inventar MFP]]="",Table6[[#This Row],[Număr inventar ]],0)</f>
        <v>0</v>
      </c>
      <c r="N14" s="156">
        <f>IF(Table7[[#This Row],[Număr inventar ]]=Table6[[#This Row],[Număr inventar ]],Table6[[#This Row],[COD_DE_CLASIFICARE]],0)</f>
        <v>0</v>
      </c>
      <c r="O14" s="157">
        <f>IF(Table7[[#This Row],[COD_DE_CLASIFICARE]]=Table6[[#This Row],[COD_DE_CLASIFICARE]],Table6[[#This Row],[Denumire IC]],0)</f>
        <v>0</v>
      </c>
      <c r="P14" s="157">
        <f>IF(Table7[[#This Row],[Denumire IC]]=Table6[[#This Row],[Denumire IC]],Table6[[#This Row],[ADRESA]],0)</f>
        <v>0</v>
      </c>
      <c r="Q14" s="156">
        <f>IF(Table7[[#This Row],[ADRESA]]=Table6[[#This Row],[ADRESA]],Table6[[#This Row],[ANUL_DOBANDIRII]],0)</f>
        <v>0</v>
      </c>
      <c r="R14" s="158">
        <f>IF(Table7[[#This Row],[ANUL_DOBANDIRII]]=Table6[[#This Row],[ANUL_DOBANDIRII]],Table6[[#This Row],[Valore IC]],0)</f>
        <v>0</v>
      </c>
      <c r="S14" s="156">
        <f>IF(Table7[[#This Row],[Valore IC]]=Table6[[#This Row],[Valore IC]],Table6[[#This Row],[BAZA_LEGALA]],0)</f>
        <v>0</v>
      </c>
      <c r="T14" s="156">
        <f>IF(Table7[[#This Row],[BAZA_LEGALA]]=Table6[[#This Row],[BAZA_LEGALA]],Table6[[#This Row],[SITUATIE_JURIDICA]],0)</f>
        <v>0</v>
      </c>
      <c r="U14" s="156">
        <f>IF(Table7[[#This Row],[SITUATIE_JURIDICA]]=Table6[[#This Row],[SITUATIE_JURIDICA]],Table6[[#This Row],[BUN]],0)</f>
        <v>0</v>
      </c>
      <c r="V14" s="269">
        <f>IF(Table7[[#This Row],[BUN]]=Table6[[#This Row],[BUN]],Table6[[#This Row],[Column1]],0)</f>
        <v>0</v>
      </c>
      <c r="W14" s="323">
        <f>IF(Table7[[#This Row],[Column1]]=Table6[[#This Row],[Column1]],Table6[[#This Row],[Anul nașterii:]],0)</f>
        <v>0</v>
      </c>
      <c r="X14" s="326">
        <f>IF(Table7[[#This Row],[Anul nașterii:]]=Table6[[#This Row],[Anul nașterii:]],Table6[[#This Row],[sex:]],0)</f>
        <v>0</v>
      </c>
      <c r="Y14" s="326">
        <f>IF(Table7[[#This Row],[sex:]]=Table6[[#This Row],[sex:]],Table6[[#This Row],[dangale / microcip]],0)</f>
        <v>0</v>
      </c>
      <c r="Z14" s="327">
        <f>IF(Table7[[#This Row],[dangale / microcip]]=Table6[[#This Row],[dangale / microcip]],Table6[[#This Row],[Locaţia de bază- depozit de armăsari (D) sau Herghelia (H)]],0)</f>
        <v>0</v>
      </c>
    </row>
    <row r="15" spans="1:30" ht="15.75" thickBot="1" x14ac:dyDescent="0.3">
      <c r="A15" s="330">
        <f>Table6[[#This Row],[Nr. crt.]]</f>
        <v>8</v>
      </c>
      <c r="B15" s="331" t="s">
        <v>45</v>
      </c>
      <c r="C15" s="332">
        <f>IF(Table7[[#This Row],[Nr. de inventar MFP]]=Table6[[#This Row],[Nr. de inventar MFP]],Table6[[#This Row],[Nr. de inventar RNP]],0)</f>
        <v>0</v>
      </c>
      <c r="D15" s="331">
        <f>IF(Table7[[#This Row],[Nr. de inventar RNP]]=Table6[[#This Row],[Nr. de inventar RNP]],Table6[[#This Row],[Cod de clasificare OMFP nr. 1718/2013]],0)</f>
        <v>0</v>
      </c>
      <c r="E15" s="333">
        <f>IF(Table7[[#This Row],[Cod de clasificare OMFP nr. 1718/2013]]=Table6[[#This Row],[Cod de clasificare OMFP nr. 1718/2013]],Table6[[#This Row],[Denumirea ]],0)</f>
        <v>0</v>
      </c>
      <c r="F15" s="331">
        <f>IF(Table7[[#This Row],[Denumirea ]]=Table6[[#This Row],[Denumirea ]],Table6[[#This Row],[Județul]],0)</f>
        <v>0</v>
      </c>
      <c r="G15" s="331">
        <f>IF(Table7[[#This Row],[Județul]]=Table6[[#This Row],[Județul]],Table6[[#This Row],[Anul dobândirii ]],0)</f>
        <v>0</v>
      </c>
      <c r="H15" s="334">
        <f>IF(Table7[[#This Row],[Anul dobândirii ]]=Table6[[#This Row],[Anul dobândirii ]],Table6[[#This Row],[Valoare de inventar]],0)</f>
        <v>0</v>
      </c>
      <c r="I15" s="160">
        <f>IF(Table7[[#This Row],[Valoare de inventar]]=Table6[[#This Row],[Valoare de inventar]],Table6[[#This Row],[Nr Inventar MMAP]],0)</f>
        <v>0</v>
      </c>
      <c r="J15" s="161">
        <f>IF(Table7[[#This Row],[Nr Inventar MMAP]]=Table6[[#This Row],[Nr Inventar MMAP]],Table6[[#This Row],[Denumire MMAP]],0)</f>
        <v>0</v>
      </c>
      <c r="K15" s="162">
        <f>IF(Table7[[#This Row],[Denumire MMAP]]=Table6[[#This Row],[Denumire MMAP]],Table6[[#This Row],[Valore MMAP]],0)</f>
        <v>0</v>
      </c>
      <c r="L15" s="163">
        <f>IF(Table7[[#This Row],[Valore MMAP]]=Table6[[#This Row],[Valore MMAP]],Table6[[#This Row],[diferenta valorica]],0)</f>
        <v>0</v>
      </c>
      <c r="M15" s="164">
        <f>IF(Table7[[#This Row],[Nr. de inventar MFP]]="",Table6[[#This Row],[Număr inventar ]],0)</f>
        <v>0</v>
      </c>
      <c r="N15" s="165">
        <f>IF(Table7[[#This Row],[Număr inventar ]]=Table6[[#This Row],[Număr inventar ]],Table6[[#This Row],[COD_DE_CLASIFICARE]],0)</f>
        <v>0</v>
      </c>
      <c r="O15" s="166">
        <f>IF(Table7[[#This Row],[COD_DE_CLASIFICARE]]=Table6[[#This Row],[COD_DE_CLASIFICARE]],Table6[[#This Row],[Denumire IC]],0)</f>
        <v>0</v>
      </c>
      <c r="P15" s="166">
        <f>IF(Table7[[#This Row],[Denumire IC]]=Table6[[#This Row],[Denumire IC]],Table6[[#This Row],[ADRESA]],0)</f>
        <v>0</v>
      </c>
      <c r="Q15" s="165">
        <f>IF(Table7[[#This Row],[ADRESA]]=Table6[[#This Row],[ADRESA]],Table6[[#This Row],[ANUL_DOBANDIRII]],0)</f>
        <v>0</v>
      </c>
      <c r="R15" s="167">
        <f>IF(Table7[[#This Row],[ANUL_DOBANDIRII]]=Table6[[#This Row],[ANUL_DOBANDIRII]],Table6[[#This Row],[Valore IC]],0)</f>
        <v>0</v>
      </c>
      <c r="S15" s="165">
        <f>IF(Table7[[#This Row],[Valore IC]]=Table6[[#This Row],[Valore IC]],Table6[[#This Row],[BAZA_LEGALA]],0)</f>
        <v>0</v>
      </c>
      <c r="T15" s="165">
        <f>IF(Table7[[#This Row],[BAZA_LEGALA]]=Table6[[#This Row],[BAZA_LEGALA]],Table6[[#This Row],[SITUATIE_JURIDICA]],0)</f>
        <v>0</v>
      </c>
      <c r="U15" s="165">
        <f>IF(Table7[[#This Row],[SITUATIE_JURIDICA]]=Table6[[#This Row],[SITUATIE_JURIDICA]],Table6[[#This Row],[BUN]],0)</f>
        <v>0</v>
      </c>
      <c r="V15" s="165">
        <f>IF(Table7[[#This Row],[BUN]]=Table6[[#This Row],[BUN]],Table6[[#This Row],[Column1]],0)</f>
        <v>0</v>
      </c>
      <c r="W15" s="335">
        <f>IF(Table7[[#This Row],[Column1]]=Table6[[#This Row],[Column1]],Table6[[#This Row],[Anul nașterii:]],0)</f>
        <v>0</v>
      </c>
      <c r="X15" s="336">
        <f>IF(Table7[[#This Row],[Anul nașterii:]]=Table6[[#This Row],[Anul nașterii:]],Table6[[#This Row],[sex:]],0)</f>
        <v>0</v>
      </c>
      <c r="Y15" s="336">
        <f>IF(Table7[[#This Row],[sex:]]=Table6[[#This Row],[sex:]],Table6[[#This Row],[dangale / microcip]],0)</f>
        <v>0</v>
      </c>
      <c r="Z15" s="337">
        <f>IF(Table7[[#This Row],[dangale / microcip]]=Table6[[#This Row],[dangale / microcip]],Table6[[#This Row],[Locaţia de bază- depozit de armăsari (D) sau Herghelia (H)]],0)</f>
        <v>0</v>
      </c>
    </row>
    <row r="16" spans="1:30" x14ac:dyDescent="0.25">
      <c r="A16" s="321">
        <f>Table6[[#This Row],[Nr. crt.]]</f>
        <v>9</v>
      </c>
      <c r="B16" s="322" t="s">
        <v>45</v>
      </c>
      <c r="C16" s="323">
        <f>IF(Table7[[#This Row],[Nr. de inventar MFP]]=Table6[[#This Row],[Nr. de inventar MFP]],Table6[[#This Row],[Nr. de inventar RNP]],0)</f>
        <v>0</v>
      </c>
      <c r="D16" s="322">
        <f>IF(Table7[[#This Row],[Nr. de inventar RNP]]=Table6[[#This Row],[Nr. de inventar RNP]],Table6[[#This Row],[Cod de clasificare OMFP nr. 1718/2013]],0)</f>
        <v>0</v>
      </c>
      <c r="E16" s="324">
        <f>IF(Table7[[#This Row],[Cod de clasificare OMFP nr. 1718/2013]]=Table6[[#This Row],[Cod de clasificare OMFP nr. 1718/2013]],Table6[[#This Row],[Denumirea ]],0)</f>
        <v>0</v>
      </c>
      <c r="F16" s="322">
        <f>IF(Table7[[#This Row],[Denumirea ]]=Table6[[#This Row],[Denumirea ]],Table6[[#This Row],[Județul]],0)</f>
        <v>0</v>
      </c>
      <c r="G16" s="322">
        <f>IF(Table7[[#This Row],[Județul]]=Table6[[#This Row],[Județul]],Table6[[#This Row],[Anul dobândirii ]],0)</f>
        <v>0</v>
      </c>
      <c r="H16" s="325">
        <f>IF(Table7[[#This Row],[Anul dobândirii ]]=Table6[[#This Row],[Anul dobândirii ]],Table6[[#This Row],[Valoare de inventar]],0)</f>
        <v>0</v>
      </c>
      <c r="I16" s="151">
        <f>IF(Table7[[#This Row],[Valoare de inventar]]=Table6[[#This Row],[Valoare de inventar]],Table6[[#This Row],[Nr Inventar MMAP]],0)</f>
        <v>0</v>
      </c>
      <c r="J16" s="152">
        <f>IF(Table7[[#This Row],[Nr Inventar MMAP]]=Table6[[#This Row],[Nr Inventar MMAP]],Table6[[#This Row],[Denumire MMAP]],0)</f>
        <v>0</v>
      </c>
      <c r="K16" s="153">
        <f>IF(Table7[[#This Row],[Denumire MMAP]]=Table6[[#This Row],[Denumire MMAP]],Table6[[#This Row],[Valore MMAP]],0)</f>
        <v>0</v>
      </c>
      <c r="L16" s="154">
        <f>IF(Table7[[#This Row],[Valore MMAP]]=Table6[[#This Row],[Valore MMAP]],Table6[[#This Row],[diferenta valorica]],0)</f>
        <v>0</v>
      </c>
      <c r="M16" s="155">
        <f>IF(Table7[[#This Row],[Nr. de inventar MFP]]="",Table6[[#This Row],[Număr inventar ]],0)</f>
        <v>0</v>
      </c>
      <c r="N16" s="156">
        <f>IF(Table7[[#This Row],[Număr inventar ]]=Table6[[#This Row],[Număr inventar ]],Table6[[#This Row],[COD_DE_CLASIFICARE]],0)</f>
        <v>0</v>
      </c>
      <c r="O16" s="157">
        <f>IF(Table7[[#This Row],[COD_DE_CLASIFICARE]]=Table6[[#This Row],[COD_DE_CLASIFICARE]],Table6[[#This Row],[Denumire IC]],0)</f>
        <v>0</v>
      </c>
      <c r="P16" s="157">
        <f>IF(Table7[[#This Row],[Denumire IC]]=Table6[[#This Row],[Denumire IC]],Table6[[#This Row],[ADRESA]],0)</f>
        <v>0</v>
      </c>
      <c r="Q16" s="156">
        <f>IF(Table7[[#This Row],[ADRESA]]=Table6[[#This Row],[ADRESA]],Table6[[#This Row],[ANUL_DOBANDIRII]],0)</f>
        <v>0</v>
      </c>
      <c r="R16" s="158">
        <f>IF(Table7[[#This Row],[ANUL_DOBANDIRII]]=Table6[[#This Row],[ANUL_DOBANDIRII]],Table6[[#This Row],[Valore IC]],0)</f>
        <v>0</v>
      </c>
      <c r="S16" s="156">
        <f>IF(Table7[[#This Row],[Valore IC]]=Table6[[#This Row],[Valore IC]],Table6[[#This Row],[BAZA_LEGALA]],0)</f>
        <v>0</v>
      </c>
      <c r="T16" s="156">
        <f>IF(Table7[[#This Row],[BAZA_LEGALA]]=Table6[[#This Row],[BAZA_LEGALA]],Table6[[#This Row],[SITUATIE_JURIDICA]],0)</f>
        <v>0</v>
      </c>
      <c r="U16" s="156">
        <f>IF(Table7[[#This Row],[SITUATIE_JURIDICA]]=Table6[[#This Row],[SITUATIE_JURIDICA]],Table6[[#This Row],[BUN]],0)</f>
        <v>0</v>
      </c>
      <c r="V16" s="269">
        <f>IF(Table7[[#This Row],[BUN]]=Table6[[#This Row],[BUN]],Table6[[#This Row],[Column1]],0)</f>
        <v>0</v>
      </c>
      <c r="W16" s="323">
        <f>IF(Table7[[#This Row],[Column1]]=Table6[[#This Row],[Column1]],Table6[[#This Row],[Anul nașterii:]],0)</f>
        <v>0</v>
      </c>
      <c r="X16" s="326">
        <f>IF(Table7[[#This Row],[Anul nașterii:]]=Table6[[#This Row],[Anul nașterii:]],Table6[[#This Row],[sex:]],0)</f>
        <v>0</v>
      </c>
      <c r="Y16" s="326">
        <f>IF(Table7[[#This Row],[sex:]]=Table6[[#This Row],[sex:]],Table6[[#This Row],[dangale / microcip]],0)</f>
        <v>0</v>
      </c>
      <c r="Z16" s="327">
        <f>IF(Table7[[#This Row],[dangale / microcip]]=Table6[[#This Row],[dangale / microcip]],Table6[[#This Row],[Locaţia de bază- depozit de armăsari (D) sau Herghelia (H)]],0)</f>
        <v>0</v>
      </c>
    </row>
    <row r="17" spans="1:26" ht="15.75" thickBot="1" x14ac:dyDescent="0.3">
      <c r="A17" s="330">
        <f>Table6[[#This Row],[Nr. crt.]]</f>
        <v>10</v>
      </c>
      <c r="B17" s="331" t="s">
        <v>45</v>
      </c>
      <c r="C17" s="332">
        <f>IF(Table7[[#This Row],[Nr. de inventar MFP]]=Table6[[#This Row],[Nr. de inventar MFP]],Table6[[#This Row],[Nr. de inventar RNP]],0)</f>
        <v>0</v>
      </c>
      <c r="D17" s="331">
        <f>IF(Table7[[#This Row],[Nr. de inventar RNP]]=Table6[[#This Row],[Nr. de inventar RNP]],Table6[[#This Row],[Cod de clasificare OMFP nr. 1718/2013]],0)</f>
        <v>0</v>
      </c>
      <c r="E17" s="333">
        <f>IF(Table7[[#This Row],[Cod de clasificare OMFP nr. 1718/2013]]=Table6[[#This Row],[Cod de clasificare OMFP nr. 1718/2013]],Table6[[#This Row],[Denumirea ]],0)</f>
        <v>0</v>
      </c>
      <c r="F17" s="331">
        <f>IF(Table7[[#This Row],[Denumirea ]]=Table6[[#This Row],[Denumirea ]],Table6[[#This Row],[Județul]],0)</f>
        <v>0</v>
      </c>
      <c r="G17" s="331">
        <f>IF(Table7[[#This Row],[Județul]]=Table6[[#This Row],[Județul]],Table6[[#This Row],[Anul dobândirii ]],0)</f>
        <v>0</v>
      </c>
      <c r="H17" s="334">
        <f>IF(Table7[[#This Row],[Anul dobândirii ]]=Table6[[#This Row],[Anul dobândirii ]],Table6[[#This Row],[Valoare de inventar]],0)</f>
        <v>0</v>
      </c>
      <c r="I17" s="160">
        <f>IF(Table7[[#This Row],[Valoare de inventar]]=Table6[[#This Row],[Valoare de inventar]],Table6[[#This Row],[Nr Inventar MMAP]],0)</f>
        <v>0</v>
      </c>
      <c r="J17" s="161">
        <f>IF(Table7[[#This Row],[Nr Inventar MMAP]]=Table6[[#This Row],[Nr Inventar MMAP]],Table6[[#This Row],[Denumire MMAP]],0)</f>
        <v>0</v>
      </c>
      <c r="K17" s="162">
        <f>IF(Table7[[#This Row],[Denumire MMAP]]=Table6[[#This Row],[Denumire MMAP]],Table6[[#This Row],[Valore MMAP]],0)</f>
        <v>0</v>
      </c>
      <c r="L17" s="163">
        <f>IF(Table7[[#This Row],[Valore MMAP]]=Table6[[#This Row],[Valore MMAP]],Table6[[#This Row],[diferenta valorica]],0)</f>
        <v>0</v>
      </c>
      <c r="M17" s="164">
        <f>IF(Table7[[#This Row],[Nr. de inventar MFP]]="",Table6[[#This Row],[Număr inventar ]],0)</f>
        <v>0</v>
      </c>
      <c r="N17" s="165">
        <f>IF(Table7[[#This Row],[Număr inventar ]]=Table6[[#This Row],[Număr inventar ]],Table6[[#This Row],[COD_DE_CLASIFICARE]],0)</f>
        <v>0</v>
      </c>
      <c r="O17" s="166">
        <f>IF(Table7[[#This Row],[COD_DE_CLASIFICARE]]=Table6[[#This Row],[COD_DE_CLASIFICARE]],Table6[[#This Row],[Denumire IC]],0)</f>
        <v>0</v>
      </c>
      <c r="P17" s="166">
        <f>IF(Table7[[#This Row],[Denumire IC]]=Table6[[#This Row],[Denumire IC]],Table6[[#This Row],[ADRESA]],0)</f>
        <v>0</v>
      </c>
      <c r="Q17" s="165">
        <f>IF(Table7[[#This Row],[ADRESA]]=Table6[[#This Row],[ADRESA]],Table6[[#This Row],[ANUL_DOBANDIRII]],0)</f>
        <v>0</v>
      </c>
      <c r="R17" s="167">
        <f>IF(Table7[[#This Row],[ANUL_DOBANDIRII]]=Table6[[#This Row],[ANUL_DOBANDIRII]],Table6[[#This Row],[Valore IC]],0)</f>
        <v>0</v>
      </c>
      <c r="S17" s="165">
        <f>IF(Table7[[#This Row],[Valore IC]]=Table6[[#This Row],[Valore IC]],Table6[[#This Row],[BAZA_LEGALA]],0)</f>
        <v>0</v>
      </c>
      <c r="T17" s="165">
        <f>IF(Table7[[#This Row],[BAZA_LEGALA]]=Table6[[#This Row],[BAZA_LEGALA]],Table6[[#This Row],[SITUATIE_JURIDICA]],0)</f>
        <v>0</v>
      </c>
      <c r="U17" s="165">
        <f>IF(Table7[[#This Row],[SITUATIE_JURIDICA]]=Table6[[#This Row],[SITUATIE_JURIDICA]],Table6[[#This Row],[BUN]],0)</f>
        <v>0</v>
      </c>
      <c r="V17" s="165">
        <f>IF(Table7[[#This Row],[BUN]]=Table6[[#This Row],[BUN]],Table6[[#This Row],[Column1]],0)</f>
        <v>0</v>
      </c>
      <c r="W17" s="335">
        <f>IF(Table7[[#This Row],[Column1]]=Table6[[#This Row],[Column1]],Table6[[#This Row],[Anul nașterii:]],0)</f>
        <v>0</v>
      </c>
      <c r="X17" s="336">
        <f>IF(Table7[[#This Row],[Anul nașterii:]]=Table6[[#This Row],[Anul nașterii:]],Table6[[#This Row],[sex:]],0)</f>
        <v>0</v>
      </c>
      <c r="Y17" s="336">
        <f>IF(Table7[[#This Row],[sex:]]=Table6[[#This Row],[sex:]],Table6[[#This Row],[dangale / microcip]],0)</f>
        <v>0</v>
      </c>
      <c r="Z17" s="337">
        <f>IF(Table7[[#This Row],[dangale / microcip]]=Table6[[#This Row],[dangale / microcip]],Table6[[#This Row],[Locaţia de bază- depozit de armăsari (D) sau Herghelia (H)]],0)</f>
        <v>0</v>
      </c>
    </row>
    <row r="18" spans="1:26" x14ac:dyDescent="0.25">
      <c r="A18" s="321">
        <f>Table6[[#This Row],[Nr. crt.]]</f>
        <v>11</v>
      </c>
      <c r="B18" s="322" t="s">
        <v>45</v>
      </c>
      <c r="C18" s="323">
        <f>IF(Table7[[#This Row],[Nr. de inventar MFP]]=Table6[[#This Row],[Nr. de inventar MFP]],Table6[[#This Row],[Nr. de inventar RNP]],0)</f>
        <v>0</v>
      </c>
      <c r="D18" s="322">
        <f>IF(Table7[[#This Row],[Nr. de inventar RNP]]=Table6[[#This Row],[Nr. de inventar RNP]],Table6[[#This Row],[Cod de clasificare OMFP nr. 1718/2013]],0)</f>
        <v>0</v>
      </c>
      <c r="E18" s="324">
        <f>IF(Table7[[#This Row],[Cod de clasificare OMFP nr. 1718/2013]]=Table6[[#This Row],[Cod de clasificare OMFP nr. 1718/2013]],Table6[[#This Row],[Denumirea ]],0)</f>
        <v>0</v>
      </c>
      <c r="F18" s="322">
        <f>IF(Table7[[#This Row],[Denumirea ]]=Table6[[#This Row],[Denumirea ]],Table6[[#This Row],[Județul]],0)</f>
        <v>0</v>
      </c>
      <c r="G18" s="322">
        <f>IF(Table7[[#This Row],[Județul]]=Table6[[#This Row],[Județul]],Table6[[#This Row],[Anul dobândirii ]],0)</f>
        <v>0</v>
      </c>
      <c r="H18" s="325">
        <f>IF(Table7[[#This Row],[Anul dobândirii ]]=Table6[[#This Row],[Anul dobândirii ]],Table6[[#This Row],[Valoare de inventar]],0)</f>
        <v>0</v>
      </c>
      <c r="I18" s="151">
        <f>IF(Table7[[#This Row],[Valoare de inventar]]=Table6[[#This Row],[Valoare de inventar]],Table6[[#This Row],[Nr Inventar MMAP]],0)</f>
        <v>0</v>
      </c>
      <c r="J18" s="152">
        <f>IF(Table7[[#This Row],[Nr Inventar MMAP]]=Table6[[#This Row],[Nr Inventar MMAP]],Table6[[#This Row],[Denumire MMAP]],0)</f>
        <v>0</v>
      </c>
      <c r="K18" s="153">
        <f>IF(Table7[[#This Row],[Denumire MMAP]]=Table6[[#This Row],[Denumire MMAP]],Table6[[#This Row],[Valore MMAP]],0)</f>
        <v>0</v>
      </c>
      <c r="L18" s="154">
        <f>IF(Table7[[#This Row],[Valore MMAP]]=Table6[[#This Row],[Valore MMAP]],Table6[[#This Row],[diferenta valorica]],0)</f>
        <v>0</v>
      </c>
      <c r="M18" s="155">
        <f>IF(Table7[[#This Row],[Nr. de inventar MFP]]="",Table6[[#This Row],[Număr inventar ]],0)</f>
        <v>0</v>
      </c>
      <c r="N18" s="156">
        <f>IF(Table7[[#This Row],[Număr inventar ]]=Table6[[#This Row],[Număr inventar ]],Table6[[#This Row],[COD_DE_CLASIFICARE]],0)</f>
        <v>0</v>
      </c>
      <c r="O18" s="157">
        <f>IF(Table7[[#This Row],[COD_DE_CLASIFICARE]]=Table6[[#This Row],[COD_DE_CLASIFICARE]],Table6[[#This Row],[Denumire IC]],0)</f>
        <v>0</v>
      </c>
      <c r="P18" s="157">
        <f>IF(Table7[[#This Row],[Denumire IC]]=Table6[[#This Row],[Denumire IC]],Table6[[#This Row],[ADRESA]],0)</f>
        <v>0</v>
      </c>
      <c r="Q18" s="156">
        <f>IF(Table7[[#This Row],[ADRESA]]=Table6[[#This Row],[ADRESA]],Table6[[#This Row],[ANUL_DOBANDIRII]],0)</f>
        <v>0</v>
      </c>
      <c r="R18" s="158">
        <f>IF(Table7[[#This Row],[ANUL_DOBANDIRII]]=Table6[[#This Row],[ANUL_DOBANDIRII]],Table6[[#This Row],[Valore IC]],0)</f>
        <v>0</v>
      </c>
      <c r="S18" s="156">
        <f>IF(Table7[[#This Row],[Valore IC]]=Table6[[#This Row],[Valore IC]],Table6[[#This Row],[BAZA_LEGALA]],0)</f>
        <v>0</v>
      </c>
      <c r="T18" s="156">
        <f>IF(Table7[[#This Row],[BAZA_LEGALA]]=Table6[[#This Row],[BAZA_LEGALA]],Table6[[#This Row],[SITUATIE_JURIDICA]],0)</f>
        <v>0</v>
      </c>
      <c r="U18" s="156">
        <f>IF(Table7[[#This Row],[SITUATIE_JURIDICA]]=Table6[[#This Row],[SITUATIE_JURIDICA]],Table6[[#This Row],[BUN]],0)</f>
        <v>0</v>
      </c>
      <c r="V18" s="269">
        <f>IF(Table7[[#This Row],[BUN]]=Table6[[#This Row],[BUN]],Table6[[#This Row],[Column1]],0)</f>
        <v>0</v>
      </c>
      <c r="W18" s="323">
        <f>IF(Table7[[#This Row],[Column1]]=Table6[[#This Row],[Column1]],Table6[[#This Row],[Anul nașterii:]],0)</f>
        <v>0</v>
      </c>
      <c r="X18" s="326">
        <f>IF(Table7[[#This Row],[Anul nașterii:]]=Table6[[#This Row],[Anul nașterii:]],Table6[[#This Row],[sex:]],0)</f>
        <v>0</v>
      </c>
      <c r="Y18" s="326">
        <f>IF(Table7[[#This Row],[sex:]]=Table6[[#This Row],[sex:]],Table6[[#This Row],[dangale / microcip]],0)</f>
        <v>0</v>
      </c>
      <c r="Z18" s="327">
        <f>IF(Table7[[#This Row],[dangale / microcip]]=Table6[[#This Row],[dangale / microcip]],Table6[[#This Row],[Locaţia de bază- depozit de armăsari (D) sau Herghelia (H)]],0)</f>
        <v>0</v>
      </c>
    </row>
    <row r="19" spans="1:26" ht="15.75" thickBot="1" x14ac:dyDescent="0.3">
      <c r="A19" s="330">
        <f>Table6[[#This Row],[Nr. crt.]]</f>
        <v>12</v>
      </c>
      <c r="B19" s="331" t="s">
        <v>45</v>
      </c>
      <c r="C19" s="332">
        <f>IF(Table7[[#This Row],[Nr. de inventar MFP]]=Table6[[#This Row],[Nr. de inventar MFP]],Table6[[#This Row],[Nr. de inventar RNP]],0)</f>
        <v>0</v>
      </c>
      <c r="D19" s="331">
        <f>IF(Table7[[#This Row],[Nr. de inventar RNP]]=Table6[[#This Row],[Nr. de inventar RNP]],Table6[[#This Row],[Cod de clasificare OMFP nr. 1718/2013]],0)</f>
        <v>0</v>
      </c>
      <c r="E19" s="333">
        <f>IF(Table7[[#This Row],[Cod de clasificare OMFP nr. 1718/2013]]=Table6[[#This Row],[Cod de clasificare OMFP nr. 1718/2013]],Table6[[#This Row],[Denumirea ]],0)</f>
        <v>0</v>
      </c>
      <c r="F19" s="331">
        <f>IF(Table7[[#This Row],[Denumirea ]]=Table6[[#This Row],[Denumirea ]],Table6[[#This Row],[Județul]],0)</f>
        <v>0</v>
      </c>
      <c r="G19" s="331">
        <f>IF(Table7[[#This Row],[Județul]]=Table6[[#This Row],[Județul]],Table6[[#This Row],[Anul dobândirii ]],0)</f>
        <v>0</v>
      </c>
      <c r="H19" s="334">
        <f>IF(Table7[[#This Row],[Anul dobândirii ]]=Table6[[#This Row],[Anul dobândirii ]],Table6[[#This Row],[Valoare de inventar]],0)</f>
        <v>0</v>
      </c>
      <c r="I19" s="160">
        <f>IF(Table7[[#This Row],[Valoare de inventar]]=Table6[[#This Row],[Valoare de inventar]],Table6[[#This Row],[Nr Inventar MMAP]],0)</f>
        <v>0</v>
      </c>
      <c r="J19" s="161">
        <f>IF(Table7[[#This Row],[Nr Inventar MMAP]]=Table6[[#This Row],[Nr Inventar MMAP]],Table6[[#This Row],[Denumire MMAP]],0)</f>
        <v>0</v>
      </c>
      <c r="K19" s="162">
        <f>IF(Table7[[#This Row],[Denumire MMAP]]=Table6[[#This Row],[Denumire MMAP]],Table6[[#This Row],[Valore MMAP]],0)</f>
        <v>0</v>
      </c>
      <c r="L19" s="163">
        <f>IF(Table7[[#This Row],[Valore MMAP]]=Table6[[#This Row],[Valore MMAP]],Table6[[#This Row],[diferenta valorica]],0)</f>
        <v>0</v>
      </c>
      <c r="M19" s="164">
        <f>IF(Table7[[#This Row],[Nr. de inventar MFP]]="",Table6[[#This Row],[Număr inventar ]],0)</f>
        <v>0</v>
      </c>
      <c r="N19" s="165">
        <f>IF(Table7[[#This Row],[Număr inventar ]]=Table6[[#This Row],[Număr inventar ]],Table6[[#This Row],[COD_DE_CLASIFICARE]],0)</f>
        <v>0</v>
      </c>
      <c r="O19" s="166">
        <f>IF(Table7[[#This Row],[COD_DE_CLASIFICARE]]=Table6[[#This Row],[COD_DE_CLASIFICARE]],Table6[[#This Row],[Denumire IC]],0)</f>
        <v>0</v>
      </c>
      <c r="P19" s="166">
        <f>IF(Table7[[#This Row],[Denumire IC]]=Table6[[#This Row],[Denumire IC]],Table6[[#This Row],[ADRESA]],0)</f>
        <v>0</v>
      </c>
      <c r="Q19" s="165">
        <f>IF(Table7[[#This Row],[ADRESA]]=Table6[[#This Row],[ADRESA]],Table6[[#This Row],[ANUL_DOBANDIRII]],0)</f>
        <v>0</v>
      </c>
      <c r="R19" s="167">
        <f>IF(Table7[[#This Row],[ANUL_DOBANDIRII]]=Table6[[#This Row],[ANUL_DOBANDIRII]],Table6[[#This Row],[Valore IC]],0)</f>
        <v>0</v>
      </c>
      <c r="S19" s="165">
        <f>IF(Table7[[#This Row],[Valore IC]]=Table6[[#This Row],[Valore IC]],Table6[[#This Row],[BAZA_LEGALA]],0)</f>
        <v>0</v>
      </c>
      <c r="T19" s="165">
        <f>IF(Table7[[#This Row],[BAZA_LEGALA]]=Table6[[#This Row],[BAZA_LEGALA]],Table6[[#This Row],[SITUATIE_JURIDICA]],0)</f>
        <v>0</v>
      </c>
      <c r="U19" s="165">
        <f>IF(Table7[[#This Row],[SITUATIE_JURIDICA]]=Table6[[#This Row],[SITUATIE_JURIDICA]],Table6[[#This Row],[BUN]],0)</f>
        <v>0</v>
      </c>
      <c r="V19" s="165">
        <f>IF(Table7[[#This Row],[BUN]]=Table6[[#This Row],[BUN]],Table6[[#This Row],[Column1]],0)</f>
        <v>0</v>
      </c>
      <c r="W19" s="335">
        <f>IF(Table7[[#This Row],[Column1]]=Table6[[#This Row],[Column1]],Table6[[#This Row],[Anul nașterii:]],0)</f>
        <v>0</v>
      </c>
      <c r="X19" s="336">
        <f>IF(Table7[[#This Row],[Anul nașterii:]]=Table6[[#This Row],[Anul nașterii:]],Table6[[#This Row],[sex:]],0)</f>
        <v>0</v>
      </c>
      <c r="Y19" s="336">
        <f>IF(Table7[[#This Row],[sex:]]=Table6[[#This Row],[sex:]],Table6[[#This Row],[dangale / microcip]],0)</f>
        <v>0</v>
      </c>
      <c r="Z19" s="337">
        <f>IF(Table7[[#This Row],[dangale / microcip]]=Table6[[#This Row],[dangale / microcip]],Table6[[#This Row],[Locaţia de bază- depozit de armăsari (D) sau Herghelia (H)]],0)</f>
        <v>0</v>
      </c>
    </row>
    <row r="20" spans="1:26" x14ac:dyDescent="0.25">
      <c r="A20" s="321">
        <f>Table6[[#This Row],[Nr. crt.]]</f>
        <v>13</v>
      </c>
      <c r="B20" s="322" t="s">
        <v>45</v>
      </c>
      <c r="C20" s="323">
        <f>IF(Table7[[#This Row],[Nr. de inventar MFP]]=Table6[[#This Row],[Nr. de inventar MFP]],Table6[[#This Row],[Nr. de inventar RNP]],0)</f>
        <v>0</v>
      </c>
      <c r="D20" s="322">
        <f>IF(Table7[[#This Row],[Nr. de inventar RNP]]=Table6[[#This Row],[Nr. de inventar RNP]],Table6[[#This Row],[Cod de clasificare OMFP nr. 1718/2013]],0)</f>
        <v>0</v>
      </c>
      <c r="E20" s="324">
        <f>IF(Table7[[#This Row],[Cod de clasificare OMFP nr. 1718/2013]]=Table6[[#This Row],[Cod de clasificare OMFP nr. 1718/2013]],Table6[[#This Row],[Denumirea ]],0)</f>
        <v>0</v>
      </c>
      <c r="F20" s="322">
        <f>IF(Table7[[#This Row],[Denumirea ]]=Table6[[#This Row],[Denumirea ]],Table6[[#This Row],[Județul]],0)</f>
        <v>0</v>
      </c>
      <c r="G20" s="322">
        <f>IF(Table7[[#This Row],[Județul]]=Table6[[#This Row],[Județul]],Table6[[#This Row],[Anul dobândirii ]],0)</f>
        <v>0</v>
      </c>
      <c r="H20" s="325">
        <f>IF(Table7[[#This Row],[Anul dobândirii ]]=Table6[[#This Row],[Anul dobândirii ]],Table6[[#This Row],[Valoare de inventar]],0)</f>
        <v>0</v>
      </c>
      <c r="I20" s="151">
        <f>IF(Table7[[#This Row],[Valoare de inventar]]=Table6[[#This Row],[Valoare de inventar]],Table6[[#This Row],[Nr Inventar MMAP]],0)</f>
        <v>0</v>
      </c>
      <c r="J20" s="152">
        <f>IF(Table7[[#This Row],[Nr Inventar MMAP]]=Table6[[#This Row],[Nr Inventar MMAP]],Table6[[#This Row],[Denumire MMAP]],0)</f>
        <v>0</v>
      </c>
      <c r="K20" s="153">
        <f>IF(Table7[[#This Row],[Denumire MMAP]]=Table6[[#This Row],[Denumire MMAP]],Table6[[#This Row],[Valore MMAP]],0)</f>
        <v>0</v>
      </c>
      <c r="L20" s="154">
        <f>IF(Table7[[#This Row],[Valore MMAP]]=Table6[[#This Row],[Valore MMAP]],Table6[[#This Row],[diferenta valorica]],0)</f>
        <v>0</v>
      </c>
      <c r="M20" s="155">
        <f>IF(Table7[[#This Row],[Nr. de inventar MFP]]="",Table6[[#This Row],[Număr inventar ]],0)</f>
        <v>0</v>
      </c>
      <c r="N20" s="156">
        <f>IF(Table7[[#This Row],[Număr inventar ]]=Table6[[#This Row],[Număr inventar ]],Table6[[#This Row],[COD_DE_CLASIFICARE]],0)</f>
        <v>0</v>
      </c>
      <c r="O20" s="157">
        <f>IF(Table7[[#This Row],[COD_DE_CLASIFICARE]]=Table6[[#This Row],[COD_DE_CLASIFICARE]],Table6[[#This Row],[Denumire IC]],0)</f>
        <v>0</v>
      </c>
      <c r="P20" s="157">
        <f>IF(Table7[[#This Row],[Denumire IC]]=Table6[[#This Row],[Denumire IC]],Table6[[#This Row],[ADRESA]],0)</f>
        <v>0</v>
      </c>
      <c r="Q20" s="156">
        <f>IF(Table7[[#This Row],[ADRESA]]=Table6[[#This Row],[ADRESA]],Table6[[#This Row],[ANUL_DOBANDIRII]],0)</f>
        <v>0</v>
      </c>
      <c r="R20" s="158">
        <f>IF(Table7[[#This Row],[ANUL_DOBANDIRII]]=Table6[[#This Row],[ANUL_DOBANDIRII]],Table6[[#This Row],[Valore IC]],0)</f>
        <v>0</v>
      </c>
      <c r="S20" s="156">
        <f>IF(Table7[[#This Row],[Valore IC]]=Table6[[#This Row],[Valore IC]],Table6[[#This Row],[BAZA_LEGALA]],0)</f>
        <v>0</v>
      </c>
      <c r="T20" s="156">
        <f>IF(Table7[[#This Row],[BAZA_LEGALA]]=Table6[[#This Row],[BAZA_LEGALA]],Table6[[#This Row],[SITUATIE_JURIDICA]],0)</f>
        <v>0</v>
      </c>
      <c r="U20" s="156">
        <f>IF(Table7[[#This Row],[SITUATIE_JURIDICA]]=Table6[[#This Row],[SITUATIE_JURIDICA]],Table6[[#This Row],[BUN]],0)</f>
        <v>0</v>
      </c>
      <c r="V20" s="269">
        <f>IF(Table7[[#This Row],[BUN]]=Table6[[#This Row],[BUN]],Table6[[#This Row],[Column1]],0)</f>
        <v>0</v>
      </c>
      <c r="W20" s="323">
        <f>IF(Table7[[#This Row],[Column1]]=Table6[[#This Row],[Column1]],Table6[[#This Row],[Anul nașterii:]],0)</f>
        <v>0</v>
      </c>
      <c r="X20" s="326">
        <f>IF(Table7[[#This Row],[Anul nașterii:]]=Table6[[#This Row],[Anul nașterii:]],Table6[[#This Row],[sex:]],0)</f>
        <v>0</v>
      </c>
      <c r="Y20" s="326">
        <f>IF(Table7[[#This Row],[sex:]]=Table6[[#This Row],[sex:]],Table6[[#This Row],[dangale / microcip]],0)</f>
        <v>0</v>
      </c>
      <c r="Z20" s="327">
        <f>IF(Table7[[#This Row],[dangale / microcip]]=Table6[[#This Row],[dangale / microcip]],Table6[[#This Row],[Locaţia de bază- depozit de armăsari (D) sau Herghelia (H)]],0)</f>
        <v>0</v>
      </c>
    </row>
    <row r="21" spans="1:26" ht="15.75" thickBot="1" x14ac:dyDescent="0.3">
      <c r="A21" s="330">
        <f>Table6[[#This Row],[Nr. crt.]]</f>
        <v>14</v>
      </c>
      <c r="B21" s="331" t="s">
        <v>45</v>
      </c>
      <c r="C21" s="332">
        <f>IF(Table7[[#This Row],[Nr. de inventar MFP]]=Table6[[#This Row],[Nr. de inventar MFP]],Table6[[#This Row],[Nr. de inventar RNP]],0)</f>
        <v>0</v>
      </c>
      <c r="D21" s="331">
        <f>IF(Table7[[#This Row],[Nr. de inventar RNP]]=Table6[[#This Row],[Nr. de inventar RNP]],Table6[[#This Row],[Cod de clasificare OMFP nr. 1718/2013]],0)</f>
        <v>0</v>
      </c>
      <c r="E21" s="333">
        <f>IF(Table7[[#This Row],[Cod de clasificare OMFP nr. 1718/2013]]=Table6[[#This Row],[Cod de clasificare OMFP nr. 1718/2013]],Table6[[#This Row],[Denumirea ]],0)</f>
        <v>0</v>
      </c>
      <c r="F21" s="331">
        <f>IF(Table7[[#This Row],[Denumirea ]]=Table6[[#This Row],[Denumirea ]],Table6[[#This Row],[Județul]],0)</f>
        <v>0</v>
      </c>
      <c r="G21" s="331">
        <f>IF(Table7[[#This Row],[Județul]]=Table6[[#This Row],[Județul]],Table6[[#This Row],[Anul dobândirii ]],0)</f>
        <v>0</v>
      </c>
      <c r="H21" s="334">
        <f>IF(Table7[[#This Row],[Anul dobândirii ]]=Table6[[#This Row],[Anul dobândirii ]],Table6[[#This Row],[Valoare de inventar]],0)</f>
        <v>0</v>
      </c>
      <c r="I21" s="160">
        <f>IF(Table7[[#This Row],[Valoare de inventar]]=Table6[[#This Row],[Valoare de inventar]],Table6[[#This Row],[Nr Inventar MMAP]],0)</f>
        <v>0</v>
      </c>
      <c r="J21" s="161">
        <f>IF(Table7[[#This Row],[Nr Inventar MMAP]]=Table6[[#This Row],[Nr Inventar MMAP]],Table6[[#This Row],[Denumire MMAP]],0)</f>
        <v>0</v>
      </c>
      <c r="K21" s="162">
        <f>IF(Table7[[#This Row],[Denumire MMAP]]=Table6[[#This Row],[Denumire MMAP]],Table6[[#This Row],[Valore MMAP]],0)</f>
        <v>0</v>
      </c>
      <c r="L21" s="163">
        <f>IF(Table7[[#This Row],[Valore MMAP]]=Table6[[#This Row],[Valore MMAP]],Table6[[#This Row],[diferenta valorica]],0)</f>
        <v>0</v>
      </c>
      <c r="M21" s="164">
        <f>IF(Table7[[#This Row],[Nr. de inventar MFP]]="",Table6[[#This Row],[Număr inventar ]],0)</f>
        <v>0</v>
      </c>
      <c r="N21" s="165">
        <f>IF(Table7[[#This Row],[Număr inventar ]]=Table6[[#This Row],[Număr inventar ]],Table6[[#This Row],[COD_DE_CLASIFICARE]],0)</f>
        <v>0</v>
      </c>
      <c r="O21" s="166">
        <f>IF(Table7[[#This Row],[COD_DE_CLASIFICARE]]=Table6[[#This Row],[COD_DE_CLASIFICARE]],Table6[[#This Row],[Denumire IC]],0)</f>
        <v>0</v>
      </c>
      <c r="P21" s="166">
        <f>IF(Table7[[#This Row],[Denumire IC]]=Table6[[#This Row],[Denumire IC]],Table6[[#This Row],[ADRESA]],0)</f>
        <v>0</v>
      </c>
      <c r="Q21" s="165">
        <f>IF(Table7[[#This Row],[ADRESA]]=Table6[[#This Row],[ADRESA]],Table6[[#This Row],[ANUL_DOBANDIRII]],0)</f>
        <v>0</v>
      </c>
      <c r="R21" s="167">
        <f>IF(Table7[[#This Row],[ANUL_DOBANDIRII]]=Table6[[#This Row],[ANUL_DOBANDIRII]],Table6[[#This Row],[Valore IC]],0)</f>
        <v>0</v>
      </c>
      <c r="S21" s="165">
        <f>IF(Table7[[#This Row],[Valore IC]]=Table6[[#This Row],[Valore IC]],Table6[[#This Row],[BAZA_LEGALA]],0)</f>
        <v>0</v>
      </c>
      <c r="T21" s="165">
        <f>IF(Table7[[#This Row],[BAZA_LEGALA]]=Table6[[#This Row],[BAZA_LEGALA]],Table6[[#This Row],[SITUATIE_JURIDICA]],0)</f>
        <v>0</v>
      </c>
      <c r="U21" s="165">
        <f>IF(Table7[[#This Row],[SITUATIE_JURIDICA]]=Table6[[#This Row],[SITUATIE_JURIDICA]],Table6[[#This Row],[BUN]],0)</f>
        <v>0</v>
      </c>
      <c r="V21" s="165">
        <f>IF(Table7[[#This Row],[BUN]]=Table6[[#This Row],[BUN]],Table6[[#This Row],[Column1]],0)</f>
        <v>0</v>
      </c>
      <c r="W21" s="335">
        <f>IF(Table7[[#This Row],[Column1]]=Table6[[#This Row],[Column1]],Table6[[#This Row],[Anul nașterii:]],0)</f>
        <v>0</v>
      </c>
      <c r="X21" s="336">
        <f>IF(Table7[[#This Row],[Anul nașterii:]]=Table6[[#This Row],[Anul nașterii:]],Table6[[#This Row],[sex:]],0)</f>
        <v>0</v>
      </c>
      <c r="Y21" s="336">
        <f>IF(Table7[[#This Row],[sex:]]=Table6[[#This Row],[sex:]],Table6[[#This Row],[dangale / microcip]],0)</f>
        <v>0</v>
      </c>
      <c r="Z21" s="337">
        <f>IF(Table7[[#This Row],[dangale / microcip]]=Table6[[#This Row],[dangale / microcip]],Table6[[#This Row],[Locaţia de bază- depozit de armăsari (D) sau Herghelia (H)]],0)</f>
        <v>0</v>
      </c>
    </row>
    <row r="22" spans="1:26" x14ac:dyDescent="0.25">
      <c r="A22" s="321">
        <f>Table6[[#This Row],[Nr. crt.]]</f>
        <v>15</v>
      </c>
      <c r="B22" s="322" t="s">
        <v>45</v>
      </c>
      <c r="C22" s="323">
        <f>IF(Table7[[#This Row],[Nr. de inventar MFP]]=Table6[[#This Row],[Nr. de inventar MFP]],Table6[[#This Row],[Nr. de inventar RNP]],0)</f>
        <v>512952</v>
      </c>
      <c r="D22" s="322" t="str">
        <f>IF(Table7[[#This Row],[Nr. de inventar RNP]]=Table6[[#This Row],[Nr. de inventar RNP]],Table6[[#This Row],[Cod de clasificare OMFP nr. 1718/2013]],0)</f>
        <v>8.23.10</v>
      </c>
      <c r="E22" s="324" t="str">
        <f>IF(Table7[[#This Row],[Cod de clasificare OMFP nr. 1718/2013]]=Table6[[#This Row],[Cod de clasificare OMFP nr. 1718/2013]],Table6[[#This Row],[Denumirea ]],0)</f>
        <v>TATYANA</v>
      </c>
      <c r="F22" s="322" t="str">
        <f>IF(Table7[[#This Row],[Denumirea ]]=Table6[[#This Row],[Denumirea ]],Table6[[#This Row],[Județul]],0)</f>
        <v>BZ</v>
      </c>
      <c r="G22" s="322">
        <f>IF(Table7[[#This Row],[Județul]]=Table6[[#This Row],[Județul]],Table6[[#This Row],[Anul dobândirii ]],0)</f>
        <v>2018</v>
      </c>
      <c r="H22" s="325">
        <f>IF(Table7[[#This Row],[Anul dobândirii ]]=Table6[[#This Row],[Anul dobândirii ]],Table6[[#This Row],[Valoare de inventar]],0)</f>
        <v>9400</v>
      </c>
      <c r="I22" s="151" t="str">
        <f>IF(Table7[[#This Row],[Valoare de inventar]]=Table6[[#This Row],[Valoare de inventar]],Table6[[#This Row],[Nr Inventar MMAP]],0)</f>
        <v>512952</v>
      </c>
      <c r="J22" s="152" t="str">
        <f>IF(Table7[[#This Row],[Nr Inventar MMAP]]=Table6[[#This Row],[Nr Inventar MMAP]],Table6[[#This Row],[Denumire MMAP]],0)</f>
        <v>TATYANA</v>
      </c>
      <c r="K22" s="153">
        <f>IF(Table7[[#This Row],[Denumire MMAP]]=Table6[[#This Row],[Denumire MMAP]],Table6[[#This Row],[Valore MMAP]],0)</f>
        <v>9400</v>
      </c>
      <c r="L22" s="154">
        <f>IF(Table7[[#This Row],[Valore MMAP]]=Table6[[#This Row],[Valore MMAP]],Table6[[#This Row],[diferenta valorica]],0)</f>
        <v>0</v>
      </c>
      <c r="M22" s="155">
        <f>IF(Table7[[#This Row],[Nr. de inventar MFP]]="",Table6[[#This Row],[Număr inventar ]],0)</f>
        <v>0</v>
      </c>
      <c r="N22" s="156">
        <f>IF(Table7[[#This Row],[Număr inventar ]]=Table6[[#This Row],[Număr inventar ]],Table6[[#This Row],[COD_DE_CLASIFICARE]],0)</f>
        <v>0</v>
      </c>
      <c r="O22" s="157">
        <f>IF(Table7[[#This Row],[COD_DE_CLASIFICARE]]=Table6[[#This Row],[COD_DE_CLASIFICARE]],Table6[[#This Row],[Denumire IC]],0)</f>
        <v>0</v>
      </c>
      <c r="P22" s="157">
        <f>IF(Table7[[#This Row],[Denumire IC]]=Table6[[#This Row],[Denumire IC]],Table6[[#This Row],[ADRESA]],0)</f>
        <v>0</v>
      </c>
      <c r="Q22" s="156">
        <f>IF(Table7[[#This Row],[ADRESA]]=Table6[[#This Row],[ADRESA]],Table6[[#This Row],[ANUL_DOBANDIRII]],0)</f>
        <v>0</v>
      </c>
      <c r="R22" s="158">
        <f>IF(Table7[[#This Row],[ANUL_DOBANDIRII]]=Table6[[#This Row],[ANUL_DOBANDIRII]],Table6[[#This Row],[Valore IC]],0)</f>
        <v>0</v>
      </c>
      <c r="S22" s="156">
        <f>IF(Table7[[#This Row],[Valore IC]]=Table6[[#This Row],[Valore IC]],Table6[[#This Row],[BAZA_LEGALA]],0)</f>
        <v>0</v>
      </c>
      <c r="T22" s="156">
        <f>IF(Table7[[#This Row],[BAZA_LEGALA]]=Table6[[#This Row],[BAZA_LEGALA]],Table6[[#This Row],[SITUATIE_JURIDICA]],0)</f>
        <v>0</v>
      </c>
      <c r="U22" s="156">
        <f>IF(Table7[[#This Row],[SITUATIE_JURIDICA]]=Table6[[#This Row],[SITUATIE_JURIDICA]],Table6[[#This Row],[BUN]],0)</f>
        <v>0</v>
      </c>
      <c r="V22" s="269" t="e">
        <f>IF(Table7[[#This Row],[BUN]]=Table6[[#This Row],[BUN]],Table6[[#This Row],[Column1]],0)</f>
        <v>#N/A</v>
      </c>
      <c r="W22" s="323" t="e">
        <f>IF(Table7[[#This Row],[Column1]]=Table6[[#This Row],[Column1]],Table6[[#This Row],[Anul nașterii:]],0)</f>
        <v>#N/A</v>
      </c>
      <c r="X22" s="326" t="e">
        <f>IF(Table7[[#This Row],[Anul nașterii:]]=Table6[[#This Row],[Anul nașterii:]],Table6[[#This Row],[sex:]],0)</f>
        <v>#N/A</v>
      </c>
      <c r="Y22" s="326" t="e">
        <f>IF(Table7[[#This Row],[sex:]]=Table6[[#This Row],[sex:]],Table6[[#This Row],[dangale / microcip]],0)</f>
        <v>#N/A</v>
      </c>
      <c r="Z22" s="327" t="e">
        <f>IF(Table7[[#This Row],[dangale / microcip]]=Table6[[#This Row],[dangale / microcip]],Table6[[#This Row],[Locaţia de bază- depozit de armăsari (D) sau Herghelia (H)]],0)</f>
        <v>#N/A</v>
      </c>
    </row>
    <row r="23" spans="1:26" ht="15.75" thickBot="1" x14ac:dyDescent="0.3">
      <c r="A23" s="330">
        <f>Table6[[#This Row],[Nr. crt.]]</f>
        <v>16</v>
      </c>
      <c r="B23" s="331" t="s">
        <v>45</v>
      </c>
      <c r="C23" s="332">
        <f>IF(Table7[[#This Row],[Nr. de inventar MFP]]=Table6[[#This Row],[Nr. de inventar MFP]],Table6[[#This Row],[Nr. de inventar RNP]],0)</f>
        <v>0</v>
      </c>
      <c r="D23" s="331">
        <f>IF(Table7[[#This Row],[Nr. de inventar RNP]]=Table6[[#This Row],[Nr. de inventar RNP]],Table6[[#This Row],[Cod de clasificare OMFP nr. 1718/2013]],0)</f>
        <v>0</v>
      </c>
      <c r="E23" s="333">
        <f>IF(Table7[[#This Row],[Cod de clasificare OMFP nr. 1718/2013]]=Table6[[#This Row],[Cod de clasificare OMFP nr. 1718/2013]],Table6[[#This Row],[Denumirea ]],0)</f>
        <v>0</v>
      </c>
      <c r="F23" s="331">
        <f>IF(Table7[[#This Row],[Denumirea ]]=Table6[[#This Row],[Denumirea ]],Table6[[#This Row],[Județul]],0)</f>
        <v>0</v>
      </c>
      <c r="G23" s="331">
        <f>IF(Table7[[#This Row],[Județul]]=Table6[[#This Row],[Județul]],Table6[[#This Row],[Anul dobândirii ]],0)</f>
        <v>0</v>
      </c>
      <c r="H23" s="334">
        <f>IF(Table7[[#This Row],[Anul dobândirii ]]=Table6[[#This Row],[Anul dobândirii ]],Table6[[#This Row],[Valoare de inventar]],0)</f>
        <v>0</v>
      </c>
      <c r="I23" s="160">
        <f>IF(Table7[[#This Row],[Valoare de inventar]]=Table6[[#This Row],[Valoare de inventar]],Table6[[#This Row],[Nr Inventar MMAP]],0)</f>
        <v>0</v>
      </c>
      <c r="J23" s="161">
        <f>IF(Table7[[#This Row],[Nr Inventar MMAP]]=Table6[[#This Row],[Nr Inventar MMAP]],Table6[[#This Row],[Denumire MMAP]],0)</f>
        <v>0</v>
      </c>
      <c r="K23" s="162">
        <f>IF(Table7[[#This Row],[Denumire MMAP]]=Table6[[#This Row],[Denumire MMAP]],Table6[[#This Row],[Valore MMAP]],0)</f>
        <v>0</v>
      </c>
      <c r="L23" s="163">
        <f>IF(Table7[[#This Row],[Valore MMAP]]=Table6[[#This Row],[Valore MMAP]],Table6[[#This Row],[diferenta valorica]],0)</f>
        <v>0</v>
      </c>
      <c r="M23" s="164">
        <f>IF(Table7[[#This Row],[Nr. de inventar MFP]]="",Table6[[#This Row],[Număr inventar ]],0)</f>
        <v>0</v>
      </c>
      <c r="N23" s="165">
        <f>IF(Table7[[#This Row],[Număr inventar ]]=Table6[[#This Row],[Număr inventar ]],Table6[[#This Row],[COD_DE_CLASIFICARE]],0)</f>
        <v>0</v>
      </c>
      <c r="O23" s="166">
        <f>IF(Table7[[#This Row],[COD_DE_CLASIFICARE]]=Table6[[#This Row],[COD_DE_CLASIFICARE]],Table6[[#This Row],[Denumire IC]],0)</f>
        <v>0</v>
      </c>
      <c r="P23" s="166">
        <f>IF(Table7[[#This Row],[Denumire IC]]=Table6[[#This Row],[Denumire IC]],Table6[[#This Row],[ADRESA]],0)</f>
        <v>0</v>
      </c>
      <c r="Q23" s="165">
        <f>IF(Table7[[#This Row],[ADRESA]]=Table6[[#This Row],[ADRESA]],Table6[[#This Row],[ANUL_DOBANDIRII]],0)</f>
        <v>0</v>
      </c>
      <c r="R23" s="167">
        <f>IF(Table7[[#This Row],[ANUL_DOBANDIRII]]=Table6[[#This Row],[ANUL_DOBANDIRII]],Table6[[#This Row],[Valore IC]],0)</f>
        <v>0</v>
      </c>
      <c r="S23" s="165">
        <f>IF(Table7[[#This Row],[Valore IC]]=Table6[[#This Row],[Valore IC]],Table6[[#This Row],[BAZA_LEGALA]],0)</f>
        <v>0</v>
      </c>
      <c r="T23" s="165">
        <f>IF(Table7[[#This Row],[BAZA_LEGALA]]=Table6[[#This Row],[BAZA_LEGALA]],Table6[[#This Row],[SITUATIE_JURIDICA]],0)</f>
        <v>0</v>
      </c>
      <c r="U23" s="165">
        <f>IF(Table7[[#This Row],[SITUATIE_JURIDICA]]=Table6[[#This Row],[SITUATIE_JURIDICA]],Table6[[#This Row],[BUN]],0)</f>
        <v>0</v>
      </c>
      <c r="V23" s="165">
        <f>IF(Table7[[#This Row],[BUN]]=Table6[[#This Row],[BUN]],Table6[[#This Row],[Column1]],0)</f>
        <v>0</v>
      </c>
      <c r="W23" s="335">
        <f>IF(Table7[[#This Row],[Column1]]=Table6[[#This Row],[Column1]],Table6[[#This Row],[Anul nașterii:]],0)</f>
        <v>0</v>
      </c>
      <c r="X23" s="336">
        <f>IF(Table7[[#This Row],[Anul nașterii:]]=Table6[[#This Row],[Anul nașterii:]],Table6[[#This Row],[sex:]],0)</f>
        <v>0</v>
      </c>
      <c r="Y23" s="336">
        <f>IF(Table7[[#This Row],[sex:]]=Table6[[#This Row],[sex:]],Table6[[#This Row],[dangale / microcip]],0)</f>
        <v>0</v>
      </c>
      <c r="Z23" s="337">
        <f>IF(Table7[[#This Row],[dangale / microcip]]=Table6[[#This Row],[dangale / microcip]],Table6[[#This Row],[Locaţia de bază- depozit de armăsari (D) sau Herghelia (H)]],0)</f>
        <v>0</v>
      </c>
    </row>
    <row r="24" spans="1:26" x14ac:dyDescent="0.25">
      <c r="A24" s="321">
        <f>Table6[[#This Row],[Nr. crt.]]</f>
        <v>17</v>
      </c>
      <c r="B24" s="322" t="s">
        <v>45</v>
      </c>
      <c r="C24" s="323">
        <f>IF(Table7[[#This Row],[Nr. de inventar MFP]]=Table6[[#This Row],[Nr. de inventar MFP]],Table6[[#This Row],[Nr. de inventar RNP]],0)</f>
        <v>0</v>
      </c>
      <c r="D24" s="322">
        <f>IF(Table7[[#This Row],[Nr. de inventar RNP]]=Table6[[#This Row],[Nr. de inventar RNP]],Table6[[#This Row],[Cod de clasificare OMFP nr. 1718/2013]],0)</f>
        <v>0</v>
      </c>
      <c r="E24" s="324">
        <f>IF(Table7[[#This Row],[Cod de clasificare OMFP nr. 1718/2013]]=Table6[[#This Row],[Cod de clasificare OMFP nr. 1718/2013]],Table6[[#This Row],[Denumirea ]],0)</f>
        <v>0</v>
      </c>
      <c r="F24" s="322">
        <f>IF(Table7[[#This Row],[Denumirea ]]=Table6[[#This Row],[Denumirea ]],Table6[[#This Row],[Județul]],0)</f>
        <v>0</v>
      </c>
      <c r="G24" s="322">
        <f>IF(Table7[[#This Row],[Județul]]=Table6[[#This Row],[Județul]],Table6[[#This Row],[Anul dobândirii ]],0)</f>
        <v>0</v>
      </c>
      <c r="H24" s="325">
        <f>IF(Table7[[#This Row],[Anul dobândirii ]]=Table6[[#This Row],[Anul dobândirii ]],Table6[[#This Row],[Valoare de inventar]],0)</f>
        <v>0</v>
      </c>
      <c r="I24" s="151">
        <f>IF(Table7[[#This Row],[Valoare de inventar]]=Table6[[#This Row],[Valoare de inventar]],Table6[[#This Row],[Nr Inventar MMAP]],0)</f>
        <v>0</v>
      </c>
      <c r="J24" s="152">
        <f>IF(Table7[[#This Row],[Nr Inventar MMAP]]=Table6[[#This Row],[Nr Inventar MMAP]],Table6[[#This Row],[Denumire MMAP]],0)</f>
        <v>0</v>
      </c>
      <c r="K24" s="153">
        <f>IF(Table7[[#This Row],[Denumire MMAP]]=Table6[[#This Row],[Denumire MMAP]],Table6[[#This Row],[Valore MMAP]],0)</f>
        <v>0</v>
      </c>
      <c r="L24" s="154">
        <f>IF(Table7[[#This Row],[Valore MMAP]]=Table6[[#This Row],[Valore MMAP]],Table6[[#This Row],[diferenta valorica]],0)</f>
        <v>0</v>
      </c>
      <c r="M24" s="155">
        <f>IF(Table7[[#This Row],[Nr. de inventar MFP]]="",Table6[[#This Row],[Număr inventar ]],0)</f>
        <v>0</v>
      </c>
      <c r="N24" s="156">
        <f>IF(Table7[[#This Row],[Număr inventar ]]=Table6[[#This Row],[Număr inventar ]],Table6[[#This Row],[COD_DE_CLASIFICARE]],0)</f>
        <v>0</v>
      </c>
      <c r="O24" s="157">
        <f>IF(Table7[[#This Row],[COD_DE_CLASIFICARE]]=Table6[[#This Row],[COD_DE_CLASIFICARE]],Table6[[#This Row],[Denumire IC]],0)</f>
        <v>0</v>
      </c>
      <c r="P24" s="157">
        <f>IF(Table7[[#This Row],[Denumire IC]]=Table6[[#This Row],[Denumire IC]],Table6[[#This Row],[ADRESA]],0)</f>
        <v>0</v>
      </c>
      <c r="Q24" s="156">
        <f>IF(Table7[[#This Row],[ADRESA]]=Table6[[#This Row],[ADRESA]],Table6[[#This Row],[ANUL_DOBANDIRII]],0)</f>
        <v>0</v>
      </c>
      <c r="R24" s="158">
        <f>IF(Table7[[#This Row],[ANUL_DOBANDIRII]]=Table6[[#This Row],[ANUL_DOBANDIRII]],Table6[[#This Row],[Valore IC]],0)</f>
        <v>0</v>
      </c>
      <c r="S24" s="156">
        <f>IF(Table7[[#This Row],[Valore IC]]=Table6[[#This Row],[Valore IC]],Table6[[#This Row],[BAZA_LEGALA]],0)</f>
        <v>0</v>
      </c>
      <c r="T24" s="156">
        <f>IF(Table7[[#This Row],[BAZA_LEGALA]]=Table6[[#This Row],[BAZA_LEGALA]],Table6[[#This Row],[SITUATIE_JURIDICA]],0)</f>
        <v>0</v>
      </c>
      <c r="U24" s="156">
        <f>IF(Table7[[#This Row],[SITUATIE_JURIDICA]]=Table6[[#This Row],[SITUATIE_JURIDICA]],Table6[[#This Row],[BUN]],0)</f>
        <v>0</v>
      </c>
      <c r="V24" s="269">
        <f>IF(Table7[[#This Row],[BUN]]=Table6[[#This Row],[BUN]],Table6[[#This Row],[Column1]],0)</f>
        <v>0</v>
      </c>
      <c r="W24" s="323">
        <f>IF(Table7[[#This Row],[Column1]]=Table6[[#This Row],[Column1]],Table6[[#This Row],[Anul nașterii:]],0)</f>
        <v>0</v>
      </c>
      <c r="X24" s="326">
        <f>IF(Table7[[#This Row],[Anul nașterii:]]=Table6[[#This Row],[Anul nașterii:]],Table6[[#This Row],[sex:]],0)</f>
        <v>0</v>
      </c>
      <c r="Y24" s="326">
        <f>IF(Table7[[#This Row],[sex:]]=Table6[[#This Row],[sex:]],Table6[[#This Row],[dangale / microcip]],0)</f>
        <v>0</v>
      </c>
      <c r="Z24" s="327">
        <f>IF(Table7[[#This Row],[dangale / microcip]]=Table6[[#This Row],[dangale / microcip]],Table6[[#This Row],[Locaţia de bază- depozit de armăsari (D) sau Herghelia (H)]],0)</f>
        <v>0</v>
      </c>
    </row>
    <row r="25" spans="1:26" ht="15.75" thickBot="1" x14ac:dyDescent="0.3">
      <c r="A25" s="330">
        <f>Table6[[#This Row],[Nr. crt.]]</f>
        <v>18</v>
      </c>
      <c r="B25" s="331" t="s">
        <v>45</v>
      </c>
      <c r="C25" s="332">
        <f>IF(Table7[[#This Row],[Nr. de inventar MFP]]=Table6[[#This Row],[Nr. de inventar MFP]],Table6[[#This Row],[Nr. de inventar RNP]],0)</f>
        <v>0</v>
      </c>
      <c r="D25" s="331">
        <f>IF(Table7[[#This Row],[Nr. de inventar RNP]]=Table6[[#This Row],[Nr. de inventar RNP]],Table6[[#This Row],[Cod de clasificare OMFP nr. 1718/2013]],0)</f>
        <v>0</v>
      </c>
      <c r="E25" s="333">
        <f>IF(Table7[[#This Row],[Cod de clasificare OMFP nr. 1718/2013]]=Table6[[#This Row],[Cod de clasificare OMFP nr. 1718/2013]],Table6[[#This Row],[Denumirea ]],0)</f>
        <v>0</v>
      </c>
      <c r="F25" s="331">
        <f>IF(Table7[[#This Row],[Denumirea ]]=Table6[[#This Row],[Denumirea ]],Table6[[#This Row],[Județul]],0)</f>
        <v>0</v>
      </c>
      <c r="G25" s="331">
        <f>IF(Table7[[#This Row],[Județul]]=Table6[[#This Row],[Județul]],Table6[[#This Row],[Anul dobândirii ]],0)</f>
        <v>0</v>
      </c>
      <c r="H25" s="334">
        <f>IF(Table7[[#This Row],[Anul dobândirii ]]=Table6[[#This Row],[Anul dobândirii ]],Table6[[#This Row],[Valoare de inventar]],0)</f>
        <v>0</v>
      </c>
      <c r="I25" s="160">
        <f>IF(Table7[[#This Row],[Valoare de inventar]]=Table6[[#This Row],[Valoare de inventar]],Table6[[#This Row],[Nr Inventar MMAP]],0)</f>
        <v>0</v>
      </c>
      <c r="J25" s="161">
        <f>IF(Table7[[#This Row],[Nr Inventar MMAP]]=Table6[[#This Row],[Nr Inventar MMAP]],Table6[[#This Row],[Denumire MMAP]],0)</f>
        <v>0</v>
      </c>
      <c r="K25" s="162">
        <f>IF(Table7[[#This Row],[Denumire MMAP]]=Table6[[#This Row],[Denumire MMAP]],Table6[[#This Row],[Valore MMAP]],0)</f>
        <v>0</v>
      </c>
      <c r="L25" s="163">
        <f>IF(Table7[[#This Row],[Valore MMAP]]=Table6[[#This Row],[Valore MMAP]],Table6[[#This Row],[diferenta valorica]],0)</f>
        <v>0</v>
      </c>
      <c r="M25" s="164">
        <f>IF(Table7[[#This Row],[Nr. de inventar MFP]]="",Table6[[#This Row],[Număr inventar ]],0)</f>
        <v>0</v>
      </c>
      <c r="N25" s="165">
        <f>IF(Table7[[#This Row],[Număr inventar ]]=Table6[[#This Row],[Număr inventar ]],Table6[[#This Row],[COD_DE_CLASIFICARE]],0)</f>
        <v>0</v>
      </c>
      <c r="O25" s="166">
        <f>IF(Table7[[#This Row],[COD_DE_CLASIFICARE]]=Table6[[#This Row],[COD_DE_CLASIFICARE]],Table6[[#This Row],[Denumire IC]],0)</f>
        <v>0</v>
      </c>
      <c r="P25" s="166">
        <f>IF(Table7[[#This Row],[Denumire IC]]=Table6[[#This Row],[Denumire IC]],Table6[[#This Row],[ADRESA]],0)</f>
        <v>0</v>
      </c>
      <c r="Q25" s="165">
        <f>IF(Table7[[#This Row],[ADRESA]]=Table6[[#This Row],[ADRESA]],Table6[[#This Row],[ANUL_DOBANDIRII]],0)</f>
        <v>0</v>
      </c>
      <c r="R25" s="167">
        <f>IF(Table7[[#This Row],[ANUL_DOBANDIRII]]=Table6[[#This Row],[ANUL_DOBANDIRII]],Table6[[#This Row],[Valore IC]],0)</f>
        <v>0</v>
      </c>
      <c r="S25" s="165">
        <f>IF(Table7[[#This Row],[Valore IC]]=Table6[[#This Row],[Valore IC]],Table6[[#This Row],[BAZA_LEGALA]],0)</f>
        <v>0</v>
      </c>
      <c r="T25" s="165">
        <f>IF(Table7[[#This Row],[BAZA_LEGALA]]=Table6[[#This Row],[BAZA_LEGALA]],Table6[[#This Row],[SITUATIE_JURIDICA]],0)</f>
        <v>0</v>
      </c>
      <c r="U25" s="165">
        <f>IF(Table7[[#This Row],[SITUATIE_JURIDICA]]=Table6[[#This Row],[SITUATIE_JURIDICA]],Table6[[#This Row],[BUN]],0)</f>
        <v>0</v>
      </c>
      <c r="V25" s="165">
        <f>IF(Table7[[#This Row],[BUN]]=Table6[[#This Row],[BUN]],Table6[[#This Row],[Column1]],0)</f>
        <v>0</v>
      </c>
      <c r="W25" s="335">
        <f>IF(Table7[[#This Row],[Column1]]=Table6[[#This Row],[Column1]],Table6[[#This Row],[Anul nașterii:]],0)</f>
        <v>0</v>
      </c>
      <c r="X25" s="336">
        <f>IF(Table7[[#This Row],[Anul nașterii:]]=Table6[[#This Row],[Anul nașterii:]],Table6[[#This Row],[sex:]],0)</f>
        <v>0</v>
      </c>
      <c r="Y25" s="336">
        <f>IF(Table7[[#This Row],[sex:]]=Table6[[#This Row],[sex:]],Table6[[#This Row],[dangale / microcip]],0)</f>
        <v>0</v>
      </c>
      <c r="Z25" s="337">
        <f>IF(Table7[[#This Row],[dangale / microcip]]=Table6[[#This Row],[dangale / microcip]],Table6[[#This Row],[Locaţia de bază- depozit de armăsari (D) sau Herghelia (H)]],0)</f>
        <v>0</v>
      </c>
    </row>
    <row r="26" spans="1:26" x14ac:dyDescent="0.25">
      <c r="A26" s="321">
        <f>Table6[[#This Row],[Nr. crt.]]</f>
        <v>19</v>
      </c>
      <c r="B26" s="322" t="s">
        <v>45</v>
      </c>
      <c r="C26" s="323">
        <f>IF(Table7[[#This Row],[Nr. de inventar MFP]]=Table6[[#This Row],[Nr. de inventar MFP]],Table6[[#This Row],[Nr. de inventar RNP]],0)</f>
        <v>0</v>
      </c>
      <c r="D26" s="322">
        <f>IF(Table7[[#This Row],[Nr. de inventar RNP]]=Table6[[#This Row],[Nr. de inventar RNP]],Table6[[#This Row],[Cod de clasificare OMFP nr. 1718/2013]],0)</f>
        <v>0</v>
      </c>
      <c r="E26" s="324">
        <f>IF(Table7[[#This Row],[Cod de clasificare OMFP nr. 1718/2013]]=Table6[[#This Row],[Cod de clasificare OMFP nr. 1718/2013]],Table6[[#This Row],[Denumirea ]],0)</f>
        <v>0</v>
      </c>
      <c r="F26" s="322">
        <f>IF(Table7[[#This Row],[Denumirea ]]=Table6[[#This Row],[Denumirea ]],Table6[[#This Row],[Județul]],0)</f>
        <v>0</v>
      </c>
      <c r="G26" s="322">
        <f>IF(Table7[[#This Row],[Județul]]=Table6[[#This Row],[Județul]],Table6[[#This Row],[Anul dobândirii ]],0)</f>
        <v>0</v>
      </c>
      <c r="H26" s="325">
        <f>IF(Table7[[#This Row],[Anul dobândirii ]]=Table6[[#This Row],[Anul dobândirii ]],Table6[[#This Row],[Valoare de inventar]],0)</f>
        <v>0</v>
      </c>
      <c r="I26" s="151">
        <f>IF(Table7[[#This Row],[Valoare de inventar]]=Table6[[#This Row],[Valoare de inventar]],Table6[[#This Row],[Nr Inventar MMAP]],0)</f>
        <v>0</v>
      </c>
      <c r="J26" s="152">
        <f>IF(Table7[[#This Row],[Nr Inventar MMAP]]=Table6[[#This Row],[Nr Inventar MMAP]],Table6[[#This Row],[Denumire MMAP]],0)</f>
        <v>0</v>
      </c>
      <c r="K26" s="153">
        <f>IF(Table7[[#This Row],[Denumire MMAP]]=Table6[[#This Row],[Denumire MMAP]],Table6[[#This Row],[Valore MMAP]],0)</f>
        <v>0</v>
      </c>
      <c r="L26" s="154">
        <f>IF(Table7[[#This Row],[Valore MMAP]]=Table6[[#This Row],[Valore MMAP]],Table6[[#This Row],[diferenta valorica]],0)</f>
        <v>0</v>
      </c>
      <c r="M26" s="155">
        <f>IF(Table7[[#This Row],[Nr. de inventar MFP]]="",Table6[[#This Row],[Număr inventar ]],0)</f>
        <v>0</v>
      </c>
      <c r="N26" s="156">
        <f>IF(Table7[[#This Row],[Număr inventar ]]=Table6[[#This Row],[Număr inventar ]],Table6[[#This Row],[COD_DE_CLASIFICARE]],0)</f>
        <v>0</v>
      </c>
      <c r="O26" s="157">
        <f>IF(Table7[[#This Row],[COD_DE_CLASIFICARE]]=Table6[[#This Row],[COD_DE_CLASIFICARE]],Table6[[#This Row],[Denumire IC]],0)</f>
        <v>0</v>
      </c>
      <c r="P26" s="157">
        <f>IF(Table7[[#This Row],[Denumire IC]]=Table6[[#This Row],[Denumire IC]],Table6[[#This Row],[ADRESA]],0)</f>
        <v>0</v>
      </c>
      <c r="Q26" s="156">
        <f>IF(Table7[[#This Row],[ADRESA]]=Table6[[#This Row],[ADRESA]],Table6[[#This Row],[ANUL_DOBANDIRII]],0)</f>
        <v>0</v>
      </c>
      <c r="R26" s="158">
        <f>IF(Table7[[#This Row],[ANUL_DOBANDIRII]]=Table6[[#This Row],[ANUL_DOBANDIRII]],Table6[[#This Row],[Valore IC]],0)</f>
        <v>0</v>
      </c>
      <c r="S26" s="156">
        <f>IF(Table7[[#This Row],[Valore IC]]=Table6[[#This Row],[Valore IC]],Table6[[#This Row],[BAZA_LEGALA]],0)</f>
        <v>0</v>
      </c>
      <c r="T26" s="156">
        <f>IF(Table7[[#This Row],[BAZA_LEGALA]]=Table6[[#This Row],[BAZA_LEGALA]],Table6[[#This Row],[SITUATIE_JURIDICA]],0)</f>
        <v>0</v>
      </c>
      <c r="U26" s="156">
        <f>IF(Table7[[#This Row],[SITUATIE_JURIDICA]]=Table6[[#This Row],[SITUATIE_JURIDICA]],Table6[[#This Row],[BUN]],0)</f>
        <v>0</v>
      </c>
      <c r="V26" s="269">
        <f>IF(Table7[[#This Row],[BUN]]=Table6[[#This Row],[BUN]],Table6[[#This Row],[Column1]],0)</f>
        <v>0</v>
      </c>
      <c r="W26" s="323">
        <f>IF(Table7[[#This Row],[Column1]]=Table6[[#This Row],[Column1]],Table6[[#This Row],[Anul nașterii:]],0)</f>
        <v>0</v>
      </c>
      <c r="X26" s="326">
        <f>IF(Table7[[#This Row],[Anul nașterii:]]=Table6[[#This Row],[Anul nașterii:]],Table6[[#This Row],[sex:]],0)</f>
        <v>0</v>
      </c>
      <c r="Y26" s="326">
        <f>IF(Table7[[#This Row],[sex:]]=Table6[[#This Row],[sex:]],Table6[[#This Row],[dangale / microcip]],0)</f>
        <v>0</v>
      </c>
      <c r="Z26" s="327">
        <f>IF(Table7[[#This Row],[dangale / microcip]]=Table6[[#This Row],[dangale / microcip]],Table6[[#This Row],[Locaţia de bază- depozit de armăsari (D) sau Herghelia (H)]],0)</f>
        <v>0</v>
      </c>
    </row>
    <row r="27" spans="1:26" ht="15.75" thickBot="1" x14ac:dyDescent="0.3">
      <c r="A27" s="330">
        <f>Table6[[#This Row],[Nr. crt.]]</f>
        <v>20</v>
      </c>
      <c r="B27" s="331" t="s">
        <v>45</v>
      </c>
      <c r="C27" s="332">
        <f>IF(Table7[[#This Row],[Nr. de inventar MFP]]=Table6[[#This Row],[Nr. de inventar MFP]],Table6[[#This Row],[Nr. de inventar RNP]],0)</f>
        <v>0</v>
      </c>
      <c r="D27" s="331">
        <f>IF(Table7[[#This Row],[Nr. de inventar RNP]]=Table6[[#This Row],[Nr. de inventar RNP]],Table6[[#This Row],[Cod de clasificare OMFP nr. 1718/2013]],0)</f>
        <v>0</v>
      </c>
      <c r="E27" s="333">
        <f>IF(Table7[[#This Row],[Cod de clasificare OMFP nr. 1718/2013]]=Table6[[#This Row],[Cod de clasificare OMFP nr. 1718/2013]],Table6[[#This Row],[Denumirea ]],0)</f>
        <v>0</v>
      </c>
      <c r="F27" s="331">
        <f>IF(Table7[[#This Row],[Denumirea ]]=Table6[[#This Row],[Denumirea ]],Table6[[#This Row],[Județul]],0)</f>
        <v>0</v>
      </c>
      <c r="G27" s="331">
        <f>IF(Table7[[#This Row],[Județul]]=Table6[[#This Row],[Județul]],Table6[[#This Row],[Anul dobândirii ]],0)</f>
        <v>0</v>
      </c>
      <c r="H27" s="334">
        <f>IF(Table7[[#This Row],[Anul dobândirii ]]=Table6[[#This Row],[Anul dobândirii ]],Table6[[#This Row],[Valoare de inventar]],0)</f>
        <v>0</v>
      </c>
      <c r="I27" s="160">
        <f>IF(Table7[[#This Row],[Valoare de inventar]]=Table6[[#This Row],[Valoare de inventar]],Table6[[#This Row],[Nr Inventar MMAP]],0)</f>
        <v>0</v>
      </c>
      <c r="J27" s="161">
        <f>IF(Table7[[#This Row],[Nr Inventar MMAP]]=Table6[[#This Row],[Nr Inventar MMAP]],Table6[[#This Row],[Denumire MMAP]],0)</f>
        <v>0</v>
      </c>
      <c r="K27" s="162">
        <f>IF(Table7[[#This Row],[Denumire MMAP]]=Table6[[#This Row],[Denumire MMAP]],Table6[[#This Row],[Valore MMAP]],0)</f>
        <v>0</v>
      </c>
      <c r="L27" s="163">
        <f>IF(Table7[[#This Row],[Valore MMAP]]=Table6[[#This Row],[Valore MMAP]],Table6[[#This Row],[diferenta valorica]],0)</f>
        <v>0</v>
      </c>
      <c r="M27" s="164">
        <f>IF(Table7[[#This Row],[Nr. de inventar MFP]]="",Table6[[#This Row],[Număr inventar ]],0)</f>
        <v>0</v>
      </c>
      <c r="N27" s="165">
        <f>IF(Table7[[#This Row],[Număr inventar ]]=Table6[[#This Row],[Număr inventar ]],Table6[[#This Row],[COD_DE_CLASIFICARE]],0)</f>
        <v>0</v>
      </c>
      <c r="O27" s="166">
        <f>IF(Table7[[#This Row],[COD_DE_CLASIFICARE]]=Table6[[#This Row],[COD_DE_CLASIFICARE]],Table6[[#This Row],[Denumire IC]],0)</f>
        <v>0</v>
      </c>
      <c r="P27" s="166">
        <f>IF(Table7[[#This Row],[Denumire IC]]=Table6[[#This Row],[Denumire IC]],Table6[[#This Row],[ADRESA]],0)</f>
        <v>0</v>
      </c>
      <c r="Q27" s="165">
        <f>IF(Table7[[#This Row],[ADRESA]]=Table6[[#This Row],[ADRESA]],Table6[[#This Row],[ANUL_DOBANDIRII]],0)</f>
        <v>0</v>
      </c>
      <c r="R27" s="167">
        <f>IF(Table7[[#This Row],[ANUL_DOBANDIRII]]=Table6[[#This Row],[ANUL_DOBANDIRII]],Table6[[#This Row],[Valore IC]],0)</f>
        <v>0</v>
      </c>
      <c r="S27" s="165">
        <f>IF(Table7[[#This Row],[Valore IC]]=Table6[[#This Row],[Valore IC]],Table6[[#This Row],[BAZA_LEGALA]],0)</f>
        <v>0</v>
      </c>
      <c r="T27" s="165">
        <f>IF(Table7[[#This Row],[BAZA_LEGALA]]=Table6[[#This Row],[BAZA_LEGALA]],Table6[[#This Row],[SITUATIE_JURIDICA]],0)</f>
        <v>0</v>
      </c>
      <c r="U27" s="165">
        <f>IF(Table7[[#This Row],[SITUATIE_JURIDICA]]=Table6[[#This Row],[SITUATIE_JURIDICA]],Table6[[#This Row],[BUN]],0)</f>
        <v>0</v>
      </c>
      <c r="V27" s="165">
        <f>IF(Table7[[#This Row],[BUN]]=Table6[[#This Row],[BUN]],Table6[[#This Row],[Column1]],0)</f>
        <v>0</v>
      </c>
      <c r="W27" s="335">
        <f>IF(Table7[[#This Row],[Column1]]=Table6[[#This Row],[Column1]],Table6[[#This Row],[Anul nașterii:]],0)</f>
        <v>0</v>
      </c>
      <c r="X27" s="336">
        <f>IF(Table7[[#This Row],[Anul nașterii:]]=Table6[[#This Row],[Anul nașterii:]],Table6[[#This Row],[sex:]],0)</f>
        <v>0</v>
      </c>
      <c r="Y27" s="336">
        <f>IF(Table7[[#This Row],[sex:]]=Table6[[#This Row],[sex:]],Table6[[#This Row],[dangale / microcip]],0)</f>
        <v>0</v>
      </c>
      <c r="Z27" s="337">
        <f>IF(Table7[[#This Row],[dangale / microcip]]=Table6[[#This Row],[dangale / microcip]],Table6[[#This Row],[Locaţia de bază- depozit de armăsari (D) sau Herghelia (H)]],0)</f>
        <v>0</v>
      </c>
    </row>
    <row r="28" spans="1:26" ht="25.5" x14ac:dyDescent="0.25">
      <c r="A28" s="321">
        <f>Table6[[#This Row],[Nr. crt.]]</f>
        <v>21</v>
      </c>
      <c r="B28" s="322" t="s">
        <v>45</v>
      </c>
      <c r="C28" s="323">
        <f>IF(Table7[[#This Row],[Nr. de inventar MFP]]=Table6[[#This Row],[Nr. de inventar MFP]],Table6[[#This Row],[Nr. de inventar RNP]],0)</f>
        <v>501137</v>
      </c>
      <c r="D28" s="322" t="str">
        <f>IF(Table7[[#This Row],[Nr. de inventar RNP]]=Table6[[#This Row],[Nr. de inventar RNP]],Table6[[#This Row],[Cod de clasificare OMFP nr. 1718/2013]],0)</f>
        <v>8.23.12</v>
      </c>
      <c r="E28" s="324" t="str">
        <f>IF(Table7[[#This Row],[Cod de clasificare OMFP nr. 1718/2013]]=Table6[[#This Row],[Cod de clasificare OMFP nr. 1718/2013]],Table6[[#This Row],[Denumirea ]],0)</f>
        <v>MERSUCH XXV - 45</v>
      </c>
      <c r="F28" s="322" t="str">
        <f>IF(Table7[[#This Row],[Denumirea ]]=Table6[[#This Row],[Denumirea ]],Table6[[#This Row],[Județul]],0)</f>
        <v>SV</v>
      </c>
      <c r="G28" s="322">
        <f>IF(Table7[[#This Row],[Județul]]=Table6[[#This Row],[Județul]],Table6[[#This Row],[Anul dobândirii ]],0)</f>
        <v>2020</v>
      </c>
      <c r="H28" s="325">
        <f>IF(Table7[[#This Row],[Anul dobândirii ]]=Table6[[#This Row],[Anul dobândirii ]],Table6[[#This Row],[Valoare de inventar]],0)</f>
        <v>9400</v>
      </c>
      <c r="I28" s="151" t="str">
        <f>IF(Table7[[#This Row],[Valoare de inventar]]=Table6[[#This Row],[Valoare de inventar]],Table6[[#This Row],[Nr Inventar MMAP]],0)</f>
        <v>501137</v>
      </c>
      <c r="J28" s="152" t="str">
        <f>IF(Table7[[#This Row],[Nr Inventar MMAP]]=Table6[[#This Row],[Nr Inventar MMAP]],Table6[[#This Row],[Denumire MMAP]],0)</f>
        <v>MERSUCH XXV - 45, 2016, F , D 25 - 45 R,  RADAUTI</v>
      </c>
      <c r="K28" s="153">
        <f>IF(Table7[[#This Row],[Denumire MMAP]]=Table6[[#This Row],[Denumire MMAP]],Table6[[#This Row],[Valore MMAP]],0)</f>
        <v>9400</v>
      </c>
      <c r="L28" s="154">
        <f>IF(Table7[[#This Row],[Valore MMAP]]=Table6[[#This Row],[Valore MMAP]],Table6[[#This Row],[diferenta valorica]],0)</f>
        <v>0</v>
      </c>
      <c r="M28" s="155">
        <f>IF(Table7[[#This Row],[Nr. de inventar MFP]]="",Table6[[#This Row],[Număr inventar ]],0)</f>
        <v>0</v>
      </c>
      <c r="N28" s="156">
        <f>IF(Table7[[#This Row],[Număr inventar ]]=Table6[[#This Row],[Număr inventar ]],Table6[[#This Row],[COD_DE_CLASIFICARE]],0)</f>
        <v>0</v>
      </c>
      <c r="O28" s="157">
        <f>IF(Table7[[#This Row],[COD_DE_CLASIFICARE]]=Table6[[#This Row],[COD_DE_CLASIFICARE]],Table6[[#This Row],[Denumire IC]],0)</f>
        <v>0</v>
      </c>
      <c r="P28" s="157">
        <f>IF(Table7[[#This Row],[Denumire IC]]=Table6[[#This Row],[Denumire IC]],Table6[[#This Row],[ADRESA]],0)</f>
        <v>0</v>
      </c>
      <c r="Q28" s="156">
        <f>IF(Table7[[#This Row],[ADRESA]]=Table6[[#This Row],[ADRESA]],Table6[[#This Row],[ANUL_DOBANDIRII]],0)</f>
        <v>0</v>
      </c>
      <c r="R28" s="158">
        <f>IF(Table7[[#This Row],[ANUL_DOBANDIRII]]=Table6[[#This Row],[ANUL_DOBANDIRII]],Table6[[#This Row],[Valore IC]],0)</f>
        <v>0</v>
      </c>
      <c r="S28" s="156">
        <f>IF(Table7[[#This Row],[Valore IC]]=Table6[[#This Row],[Valore IC]],Table6[[#This Row],[BAZA_LEGALA]],0)</f>
        <v>0</v>
      </c>
      <c r="T28" s="156">
        <f>IF(Table7[[#This Row],[BAZA_LEGALA]]=Table6[[#This Row],[BAZA_LEGALA]],Table6[[#This Row],[SITUATIE_JURIDICA]],0)</f>
        <v>0</v>
      </c>
      <c r="U28" s="156">
        <f>IF(Table7[[#This Row],[SITUATIE_JURIDICA]]=Table6[[#This Row],[SITUATIE_JURIDICA]],Table6[[#This Row],[BUN]],0)</f>
        <v>0</v>
      </c>
      <c r="V28" s="269">
        <f>IF(Table7[[#This Row],[BUN]]=Table6[[#This Row],[BUN]],Table6[[#This Row],[Column1]],0)</f>
        <v>0</v>
      </c>
      <c r="W28" s="323">
        <f>IF(Table7[[#This Row],[Column1]]=Table6[[#This Row],[Column1]],Table6[[#This Row],[Anul nașterii:]],0)</f>
        <v>0</v>
      </c>
      <c r="X28" s="326">
        <f>IF(Table7[[#This Row],[Anul nașterii:]]=Table6[[#This Row],[Anul nașterii:]],Table6[[#This Row],[sex:]],0)</f>
        <v>0</v>
      </c>
      <c r="Y28" s="326">
        <f>IF(Table7[[#This Row],[sex:]]=Table6[[#This Row],[sex:]],Table6[[#This Row],[dangale / microcip]],0)</f>
        <v>0</v>
      </c>
      <c r="Z28" s="327" t="str">
        <f>IF(Table7[[#This Row],[dangale / microcip]]=Table6[[#This Row],[dangale / microcip]],Table6[[#This Row],[Locaţia de bază- depozit de armăsari (D) sau Herghelia (H)]],0)</f>
        <v>Herghelia Rădăuți</v>
      </c>
    </row>
    <row r="29" spans="1:26" ht="26.25" thickBot="1" x14ac:dyDescent="0.3">
      <c r="A29" s="330">
        <f>Table6[[#This Row],[Nr. crt.]]</f>
        <v>22</v>
      </c>
      <c r="B29" s="331" t="s">
        <v>45</v>
      </c>
      <c r="C29" s="332">
        <f>IF(Table7[[#This Row],[Nr. de inventar MFP]]=Table6[[#This Row],[Nr. de inventar MFP]],Table6[[#This Row],[Nr. de inventar RNP]],0)</f>
        <v>501138</v>
      </c>
      <c r="D29" s="331" t="str">
        <f>IF(Table7[[#This Row],[Nr. de inventar RNP]]=Table6[[#This Row],[Nr. de inventar RNP]],Table6[[#This Row],[Cod de clasificare OMFP nr. 1718/2013]],0)</f>
        <v>8.23.12</v>
      </c>
      <c r="E29" s="333" t="str">
        <f>IF(Table7[[#This Row],[Cod de clasificare OMFP nr. 1718/2013]]=Table6[[#This Row],[Cod de clasificare OMFP nr. 1718/2013]],Table6[[#This Row],[Denumirea ]],0)</f>
        <v>DAHOMAN XL - 13</v>
      </c>
      <c r="F29" s="331" t="str">
        <f>IF(Table7[[#This Row],[Denumirea ]]=Table6[[#This Row],[Denumirea ]],Table6[[#This Row],[Județul]],0)</f>
        <v>SV</v>
      </c>
      <c r="G29" s="331">
        <f>IF(Table7[[#This Row],[Județul]]=Table6[[#This Row],[Județul]],Table6[[#This Row],[Anul dobândirii ]],0)</f>
        <v>2020</v>
      </c>
      <c r="H29" s="334">
        <f>IF(Table7[[#This Row],[Anul dobândirii ]]=Table6[[#This Row],[Anul dobândirii ]],Table6[[#This Row],[Valoare de inventar]],0)</f>
        <v>9400</v>
      </c>
      <c r="I29" s="160" t="str">
        <f>IF(Table7[[#This Row],[Valoare de inventar]]=Table6[[#This Row],[Valoare de inventar]],Table6[[#This Row],[Nr Inventar MMAP]],0)</f>
        <v>501138</v>
      </c>
      <c r="J29" s="161" t="str">
        <f>IF(Table7[[#This Row],[Nr Inventar MMAP]]=Table6[[#This Row],[Nr Inventar MMAP]],Table6[[#This Row],[Denumire MMAP]],0)</f>
        <v>DAHOMAN XL - 13, 2016, F , D 40 - 13 R,  RADAUTI</v>
      </c>
      <c r="K29" s="162">
        <f>IF(Table7[[#This Row],[Denumire MMAP]]=Table6[[#This Row],[Denumire MMAP]],Table6[[#This Row],[Valore MMAP]],0)</f>
        <v>9400</v>
      </c>
      <c r="L29" s="163">
        <f>IF(Table7[[#This Row],[Valore MMAP]]=Table6[[#This Row],[Valore MMAP]],Table6[[#This Row],[diferenta valorica]],0)</f>
        <v>0</v>
      </c>
      <c r="M29" s="164">
        <f>IF(Table7[[#This Row],[Nr. de inventar MFP]]="",Table6[[#This Row],[Număr inventar ]],0)</f>
        <v>0</v>
      </c>
      <c r="N29" s="165">
        <f>IF(Table7[[#This Row],[Număr inventar ]]=Table6[[#This Row],[Număr inventar ]],Table6[[#This Row],[COD_DE_CLASIFICARE]],0)</f>
        <v>0</v>
      </c>
      <c r="O29" s="166">
        <f>IF(Table7[[#This Row],[COD_DE_CLASIFICARE]]=Table6[[#This Row],[COD_DE_CLASIFICARE]],Table6[[#This Row],[Denumire IC]],0)</f>
        <v>0</v>
      </c>
      <c r="P29" s="166">
        <f>IF(Table7[[#This Row],[Denumire IC]]=Table6[[#This Row],[Denumire IC]],Table6[[#This Row],[ADRESA]],0)</f>
        <v>0</v>
      </c>
      <c r="Q29" s="165">
        <f>IF(Table7[[#This Row],[ADRESA]]=Table6[[#This Row],[ADRESA]],Table6[[#This Row],[ANUL_DOBANDIRII]],0)</f>
        <v>0</v>
      </c>
      <c r="R29" s="167">
        <f>IF(Table7[[#This Row],[ANUL_DOBANDIRII]]=Table6[[#This Row],[ANUL_DOBANDIRII]],Table6[[#This Row],[Valore IC]],0)</f>
        <v>0</v>
      </c>
      <c r="S29" s="165">
        <f>IF(Table7[[#This Row],[Valore IC]]=Table6[[#This Row],[Valore IC]],Table6[[#This Row],[BAZA_LEGALA]],0)</f>
        <v>0</v>
      </c>
      <c r="T29" s="165">
        <f>IF(Table7[[#This Row],[BAZA_LEGALA]]=Table6[[#This Row],[BAZA_LEGALA]],Table6[[#This Row],[SITUATIE_JURIDICA]],0)</f>
        <v>0</v>
      </c>
      <c r="U29" s="165">
        <f>IF(Table7[[#This Row],[SITUATIE_JURIDICA]]=Table6[[#This Row],[SITUATIE_JURIDICA]],Table6[[#This Row],[BUN]],0)</f>
        <v>0</v>
      </c>
      <c r="V29" s="165">
        <f>IF(Table7[[#This Row],[BUN]]=Table6[[#This Row],[BUN]],Table6[[#This Row],[Column1]],0)</f>
        <v>0</v>
      </c>
      <c r="W29" s="335">
        <f>IF(Table7[[#This Row],[Column1]]=Table6[[#This Row],[Column1]],Table6[[#This Row],[Anul nașterii:]],0)</f>
        <v>0</v>
      </c>
      <c r="X29" s="336">
        <f>IF(Table7[[#This Row],[Anul nașterii:]]=Table6[[#This Row],[Anul nașterii:]],Table6[[#This Row],[sex:]],0)</f>
        <v>0</v>
      </c>
      <c r="Y29" s="336">
        <f>IF(Table7[[#This Row],[sex:]]=Table6[[#This Row],[sex:]],Table6[[#This Row],[dangale / microcip]],0)</f>
        <v>0</v>
      </c>
      <c r="Z29" s="337" t="str">
        <f>IF(Table7[[#This Row],[dangale / microcip]]=Table6[[#This Row],[dangale / microcip]],Table6[[#This Row],[Locaţia de bază- depozit de armăsari (D) sau Herghelia (H)]],0)</f>
        <v>Herghelia Rădăuți</v>
      </c>
    </row>
    <row r="30" spans="1:26" x14ac:dyDescent="0.25">
      <c r="A30" s="321">
        <f>Table6[[#This Row],[Nr. crt.]]</f>
        <v>23</v>
      </c>
      <c r="B30" s="322" t="s">
        <v>45</v>
      </c>
      <c r="C30" s="323">
        <f>IF(Table7[[#This Row],[Nr. de inventar MFP]]=Table6[[#This Row],[Nr. de inventar MFP]],Table6[[#This Row],[Nr. de inventar RNP]],0)</f>
        <v>501116</v>
      </c>
      <c r="D30" s="322" t="str">
        <f>IF(Table7[[#This Row],[Nr. de inventar RNP]]=Table6[[#This Row],[Nr. de inventar RNP]],Table6[[#This Row],[Cod de clasificare OMFP nr. 1718/2013]],0)</f>
        <v>8.23.12</v>
      </c>
      <c r="E30" s="324" t="str">
        <f>IF(Table7[[#This Row],[Cod de clasificare OMFP nr. 1718/2013]]=Table6[[#This Row],[Cod de clasificare OMFP nr. 1718/2013]],Table6[[#This Row],[Denumirea ]],0)</f>
        <v>HADBAN XXXVII - 44</v>
      </c>
      <c r="F30" s="322" t="str">
        <f>IF(Table7[[#This Row],[Denumirea ]]=Table6[[#This Row],[Denumirea ]],Table6[[#This Row],[Județul]],0)</f>
        <v>SV</v>
      </c>
      <c r="G30" s="322">
        <f>IF(Table7[[#This Row],[Județul]]=Table6[[#This Row],[Județul]],Table6[[#This Row],[Anul dobândirii ]],0)</f>
        <v>2019</v>
      </c>
      <c r="H30" s="325">
        <f>IF(Table7[[#This Row],[Anul dobândirii ]]=Table6[[#This Row],[Anul dobândirii ]],Table6[[#This Row],[Valoare de inventar]],0)</f>
        <v>10000</v>
      </c>
      <c r="I30" s="151" t="str">
        <f>IF(Table7[[#This Row],[Valoare de inventar]]=Table6[[#This Row],[Valoare de inventar]],Table6[[#This Row],[Nr Inventar MMAP]],0)</f>
        <v>FN30</v>
      </c>
      <c r="J30" s="152" t="str">
        <f>IF(Table7[[#This Row],[Nr Inventar MMAP]]=Table6[[#This Row],[Nr Inventar MMAP]],Table6[[#This Row],[Denumire MMAP]],0)</f>
        <v>HADBAN XXXVII - 44</v>
      </c>
      <c r="K30" s="153">
        <f>IF(Table7[[#This Row],[Denumire MMAP]]=Table6[[#This Row],[Denumire MMAP]],Table6[[#This Row],[Valore MMAP]],0)</f>
        <v>10000</v>
      </c>
      <c r="L30" s="154">
        <f>IF(Table7[[#This Row],[Valore MMAP]]=Table6[[#This Row],[Valore MMAP]],Table6[[#This Row],[diferenta valorica]],0)</f>
        <v>0</v>
      </c>
      <c r="M30" s="155">
        <f>IF(Table7[[#This Row],[Nr. de inventar MFP]]="",Table6[[#This Row],[Număr inventar ]],0)</f>
        <v>0</v>
      </c>
      <c r="N30" s="156">
        <f>IF(Table7[[#This Row],[Număr inventar ]]=Table6[[#This Row],[Număr inventar ]],Table6[[#This Row],[COD_DE_CLASIFICARE]],0)</f>
        <v>0</v>
      </c>
      <c r="O30" s="157">
        <f>IF(Table7[[#This Row],[COD_DE_CLASIFICARE]]=Table6[[#This Row],[COD_DE_CLASIFICARE]],Table6[[#This Row],[Denumire IC]],0)</f>
        <v>0</v>
      </c>
      <c r="P30" s="157">
        <f>IF(Table7[[#This Row],[Denumire IC]]=Table6[[#This Row],[Denumire IC]],Table6[[#This Row],[ADRESA]],0)</f>
        <v>0</v>
      </c>
      <c r="Q30" s="156">
        <f>IF(Table7[[#This Row],[ADRESA]]=Table6[[#This Row],[ADRESA]],Table6[[#This Row],[ANUL_DOBANDIRII]],0)</f>
        <v>0</v>
      </c>
      <c r="R30" s="158">
        <f>IF(Table7[[#This Row],[ANUL_DOBANDIRII]]=Table6[[#This Row],[ANUL_DOBANDIRII]],Table6[[#This Row],[Valore IC]],0)</f>
        <v>0</v>
      </c>
      <c r="S30" s="156">
        <f>IF(Table7[[#This Row],[Valore IC]]=Table6[[#This Row],[Valore IC]],Table6[[#This Row],[BAZA_LEGALA]],0)</f>
        <v>0</v>
      </c>
      <c r="T30" s="156">
        <f>IF(Table7[[#This Row],[BAZA_LEGALA]]=Table6[[#This Row],[BAZA_LEGALA]],Table6[[#This Row],[SITUATIE_JURIDICA]],0)</f>
        <v>0</v>
      </c>
      <c r="U30" s="156">
        <f>IF(Table7[[#This Row],[SITUATIE_JURIDICA]]=Table6[[#This Row],[SITUATIE_JURIDICA]],Table6[[#This Row],[BUN]],0)</f>
        <v>0</v>
      </c>
      <c r="V30" s="269">
        <f>IF(Table7[[#This Row],[BUN]]=Table6[[#This Row],[BUN]],Table6[[#This Row],[Column1]],0)</f>
        <v>0</v>
      </c>
      <c r="W30" s="323">
        <f>IF(Table7[[#This Row],[Column1]]=Table6[[#This Row],[Column1]],Table6[[#This Row],[Anul nașterii:]],0)</f>
        <v>0</v>
      </c>
      <c r="X30" s="326">
        <f>IF(Table7[[#This Row],[Anul nașterii:]]=Table6[[#This Row],[Anul nașterii:]],Table6[[#This Row],[sex:]],0)</f>
        <v>0</v>
      </c>
      <c r="Y30" s="326">
        <f>IF(Table7[[#This Row],[sex:]]=Table6[[#This Row],[sex:]],Table6[[#This Row],[dangale / microcip]],0)</f>
        <v>0</v>
      </c>
      <c r="Z30" s="327" t="str">
        <f>IF(Table7[[#This Row],[dangale / microcip]]=Table6[[#This Row],[dangale / microcip]],Table6[[#This Row],[Locaţia de bază- depozit de armăsari (D) sau Herghelia (H)]],0)</f>
        <v>Herghelia Rădăuți</v>
      </c>
    </row>
    <row r="31" spans="1:26" ht="15.75" thickBot="1" x14ac:dyDescent="0.3">
      <c r="A31" s="330">
        <f>Table6[[#This Row],[Nr. crt.]]</f>
        <v>24</v>
      </c>
      <c r="B31" s="331" t="s">
        <v>45</v>
      </c>
      <c r="C31" s="332">
        <f>IF(Table7[[#This Row],[Nr. de inventar MFP]]=Table6[[#This Row],[Nr. de inventar MFP]],Table6[[#This Row],[Nr. de inventar RNP]],0)</f>
        <v>0</v>
      </c>
      <c r="D31" s="331">
        <f>IF(Table7[[#This Row],[Nr. de inventar RNP]]=Table6[[#This Row],[Nr. de inventar RNP]],Table6[[#This Row],[Cod de clasificare OMFP nr. 1718/2013]],0)</f>
        <v>0</v>
      </c>
      <c r="E31" s="333">
        <f>IF(Table7[[#This Row],[Cod de clasificare OMFP nr. 1718/2013]]=Table6[[#This Row],[Cod de clasificare OMFP nr. 1718/2013]],Table6[[#This Row],[Denumirea ]],0)</f>
        <v>0</v>
      </c>
      <c r="F31" s="331">
        <f>IF(Table7[[#This Row],[Denumirea ]]=Table6[[#This Row],[Denumirea ]],Table6[[#This Row],[Județul]],0)</f>
        <v>0</v>
      </c>
      <c r="G31" s="331">
        <f>IF(Table7[[#This Row],[Județul]]=Table6[[#This Row],[Județul]],Table6[[#This Row],[Anul dobândirii ]],0)</f>
        <v>0</v>
      </c>
      <c r="H31" s="334">
        <f>IF(Table7[[#This Row],[Anul dobândirii ]]=Table6[[#This Row],[Anul dobândirii ]],Table6[[#This Row],[Valoare de inventar]],0)</f>
        <v>0</v>
      </c>
      <c r="I31" s="160">
        <f>IF(Table7[[#This Row],[Valoare de inventar]]=Table6[[#This Row],[Valoare de inventar]],Table6[[#This Row],[Nr Inventar MMAP]],0)</f>
        <v>0</v>
      </c>
      <c r="J31" s="161">
        <f>IF(Table7[[#This Row],[Nr Inventar MMAP]]=Table6[[#This Row],[Nr Inventar MMAP]],Table6[[#This Row],[Denumire MMAP]],0)</f>
        <v>0</v>
      </c>
      <c r="K31" s="162">
        <f>IF(Table7[[#This Row],[Denumire MMAP]]=Table6[[#This Row],[Denumire MMAP]],Table6[[#This Row],[Valore MMAP]],0)</f>
        <v>0</v>
      </c>
      <c r="L31" s="163">
        <f>IF(Table7[[#This Row],[Valore MMAP]]=Table6[[#This Row],[Valore MMAP]],Table6[[#This Row],[diferenta valorica]],0)</f>
        <v>0</v>
      </c>
      <c r="M31" s="164">
        <f>IF(Table7[[#This Row],[Nr. de inventar MFP]]="",Table6[[#This Row],[Număr inventar ]],0)</f>
        <v>0</v>
      </c>
      <c r="N31" s="165">
        <f>IF(Table7[[#This Row],[Număr inventar ]]=Table6[[#This Row],[Număr inventar ]],Table6[[#This Row],[COD_DE_CLASIFICARE]],0)</f>
        <v>0</v>
      </c>
      <c r="O31" s="166">
        <f>IF(Table7[[#This Row],[COD_DE_CLASIFICARE]]=Table6[[#This Row],[COD_DE_CLASIFICARE]],Table6[[#This Row],[Denumire IC]],0)</f>
        <v>0</v>
      </c>
      <c r="P31" s="166">
        <f>IF(Table7[[#This Row],[Denumire IC]]=Table6[[#This Row],[Denumire IC]],Table6[[#This Row],[ADRESA]],0)</f>
        <v>0</v>
      </c>
      <c r="Q31" s="165">
        <f>IF(Table7[[#This Row],[ADRESA]]=Table6[[#This Row],[ADRESA]],Table6[[#This Row],[ANUL_DOBANDIRII]],0)</f>
        <v>0</v>
      </c>
      <c r="R31" s="167">
        <f>IF(Table7[[#This Row],[ANUL_DOBANDIRII]]=Table6[[#This Row],[ANUL_DOBANDIRII]],Table6[[#This Row],[Valore IC]],0)</f>
        <v>0</v>
      </c>
      <c r="S31" s="165">
        <f>IF(Table7[[#This Row],[Valore IC]]=Table6[[#This Row],[Valore IC]],Table6[[#This Row],[BAZA_LEGALA]],0)</f>
        <v>0</v>
      </c>
      <c r="T31" s="165">
        <f>IF(Table7[[#This Row],[BAZA_LEGALA]]=Table6[[#This Row],[BAZA_LEGALA]],Table6[[#This Row],[SITUATIE_JURIDICA]],0)</f>
        <v>0</v>
      </c>
      <c r="U31" s="165">
        <f>IF(Table7[[#This Row],[SITUATIE_JURIDICA]]=Table6[[#This Row],[SITUATIE_JURIDICA]],Table6[[#This Row],[BUN]],0)</f>
        <v>0</v>
      </c>
      <c r="V31" s="165">
        <f>IF(Table7[[#This Row],[BUN]]=Table6[[#This Row],[BUN]],Table6[[#This Row],[Column1]],0)</f>
        <v>0</v>
      </c>
      <c r="W31" s="335">
        <f>IF(Table7[[#This Row],[Column1]]=Table6[[#This Row],[Column1]],Table6[[#This Row],[Anul nașterii:]],0)</f>
        <v>0</v>
      </c>
      <c r="X31" s="336">
        <f>IF(Table7[[#This Row],[Anul nașterii:]]=Table6[[#This Row],[Anul nașterii:]],Table6[[#This Row],[sex:]],0)</f>
        <v>0</v>
      </c>
      <c r="Y31" s="336">
        <f>IF(Table7[[#This Row],[sex:]]=Table6[[#This Row],[sex:]],Table6[[#This Row],[dangale / microcip]],0)</f>
        <v>0</v>
      </c>
      <c r="Z31" s="337">
        <f>IF(Table7[[#This Row],[dangale / microcip]]=Table6[[#This Row],[dangale / microcip]],Table6[[#This Row],[Locaţia de bază- depozit de armăsari (D) sau Herghelia (H)]],0)</f>
        <v>0</v>
      </c>
    </row>
    <row r="32" spans="1:26" x14ac:dyDescent="0.25">
      <c r="A32" s="321">
        <f>Table6[[#This Row],[Nr. crt.]]</f>
        <v>25</v>
      </c>
      <c r="B32" s="322" t="s">
        <v>45</v>
      </c>
      <c r="C32" s="323">
        <f>IF(Table7[[#This Row],[Nr. de inventar MFP]]=Table6[[#This Row],[Nr. de inventar MFP]],Table6[[#This Row],[Nr. de inventar RNP]],0)</f>
        <v>339</v>
      </c>
      <c r="D32" s="322" t="str">
        <f>IF(Table7[[#This Row],[Nr. de inventar RNP]]=Table6[[#This Row],[Nr. de inventar RNP]],Table6[[#This Row],[Cod de clasificare OMFP nr. 1718/2013]],0)</f>
        <v>8.23.07</v>
      </c>
      <c r="E32" s="324" t="str">
        <f>IF(Table7[[#This Row],[Cod de clasificare OMFP nr. 1718/2013]]=Table6[[#This Row],[Cod de clasificare OMFP nr. 1718/2013]],Table6[[#This Row],[Denumirea ]],0)</f>
        <v xml:space="preserve">Siglavy Capriola XXVII-8  </v>
      </c>
      <c r="F32" s="322" t="str">
        <f>IF(Table7[[#This Row],[Denumirea ]]=Table6[[#This Row],[Denumirea ]],Table6[[#This Row],[Județul]],0)</f>
        <v>BV</v>
      </c>
      <c r="G32" s="322">
        <f>IF(Table7[[#This Row],[Județul]]=Table6[[#This Row],[Județul]],Table6[[#This Row],[Anul dobândirii ]],0)</f>
        <v>2018</v>
      </c>
      <c r="H32" s="325">
        <f>IF(Table7[[#This Row],[Anul dobândirii ]]=Table6[[#This Row],[Anul dobândirii ]],Table6[[#This Row],[Valoare de inventar]],0)</f>
        <v>10000</v>
      </c>
      <c r="I32" s="151" t="str">
        <f>IF(Table7[[#This Row],[Valoare de inventar]]=Table6[[#This Row],[Valoare de inventar]],Table6[[#This Row],[Nr Inventar MMAP]],0)</f>
        <v>FN38</v>
      </c>
      <c r="J32" s="152" t="str">
        <f>IF(Table7[[#This Row],[Nr Inventar MMAP]]=Table6[[#This Row],[Nr Inventar MMAP]],Table6[[#This Row],[Denumire MMAP]],0)</f>
        <v>Siglavy Capriola XXVII-8</v>
      </c>
      <c r="K32" s="153">
        <f>IF(Table7[[#This Row],[Denumire MMAP]]=Table6[[#This Row],[Denumire MMAP]],Table6[[#This Row],[Valore MMAP]],0)</f>
        <v>10000</v>
      </c>
      <c r="L32" s="154">
        <f>IF(Table7[[#This Row],[Valore MMAP]]=Table6[[#This Row],[Valore MMAP]],Table6[[#This Row],[diferenta valorica]],0)</f>
        <v>0</v>
      </c>
      <c r="M32" s="155">
        <f>IF(Table7[[#This Row],[Nr. de inventar MFP]]="",Table6[[#This Row],[Număr inventar ]],0)</f>
        <v>0</v>
      </c>
      <c r="N32" s="156">
        <f>IF(Table7[[#This Row],[Număr inventar ]]=Table6[[#This Row],[Număr inventar ]],Table6[[#This Row],[COD_DE_CLASIFICARE]],0)</f>
        <v>0</v>
      </c>
      <c r="O32" s="157">
        <f>IF(Table7[[#This Row],[COD_DE_CLASIFICARE]]=Table6[[#This Row],[COD_DE_CLASIFICARE]],Table6[[#This Row],[Denumire IC]],0)</f>
        <v>0</v>
      </c>
      <c r="P32" s="157">
        <f>IF(Table7[[#This Row],[Denumire IC]]=Table6[[#This Row],[Denumire IC]],Table6[[#This Row],[ADRESA]],0)</f>
        <v>0</v>
      </c>
      <c r="Q32" s="156">
        <f>IF(Table7[[#This Row],[ADRESA]]=Table6[[#This Row],[ADRESA]],Table6[[#This Row],[ANUL_DOBANDIRII]],0)</f>
        <v>0</v>
      </c>
      <c r="R32" s="158">
        <f>IF(Table7[[#This Row],[ANUL_DOBANDIRII]]=Table6[[#This Row],[ANUL_DOBANDIRII]],Table6[[#This Row],[Valore IC]],0)</f>
        <v>0</v>
      </c>
      <c r="S32" s="156">
        <f>IF(Table7[[#This Row],[Valore IC]]=Table6[[#This Row],[Valore IC]],Table6[[#This Row],[BAZA_LEGALA]],0)</f>
        <v>0</v>
      </c>
      <c r="T32" s="156">
        <f>IF(Table7[[#This Row],[BAZA_LEGALA]]=Table6[[#This Row],[BAZA_LEGALA]],Table6[[#This Row],[SITUATIE_JURIDICA]],0)</f>
        <v>0</v>
      </c>
      <c r="U32" s="156">
        <f>IF(Table7[[#This Row],[SITUATIE_JURIDICA]]=Table6[[#This Row],[SITUATIE_JURIDICA]],Table6[[#This Row],[BUN]],0)</f>
        <v>0</v>
      </c>
      <c r="V32" s="269">
        <f>IF(Table7[[#This Row],[BUN]]=Table6[[#This Row],[BUN]],Table6[[#This Row],[Column1]],0)</f>
        <v>0</v>
      </c>
      <c r="W32" s="323">
        <f>IF(Table7[[#This Row],[Column1]]=Table6[[#This Row],[Column1]],Table6[[#This Row],[Anul nașterii:]],0)</f>
        <v>0</v>
      </c>
      <c r="X32" s="326">
        <f>IF(Table7[[#This Row],[Anul nașterii:]]=Table6[[#This Row],[Anul nașterii:]],Table6[[#This Row],[sex:]],0)</f>
        <v>0</v>
      </c>
      <c r="Y32" s="326">
        <f>IF(Table7[[#This Row],[sex:]]=Table6[[#This Row],[sex:]],Table6[[#This Row],[dangale / microcip]],0)</f>
        <v>0</v>
      </c>
      <c r="Z32" s="327" t="str">
        <f>IF(Table7[[#This Row],[dangale / microcip]]=Table6[[#This Row],[dangale / microcip]],Table6[[#This Row],[Locaţia de bază- depozit de armăsari (D) sau Herghelia (H)]],0)</f>
        <v>Herghelia Sâmbăta de Jos</v>
      </c>
    </row>
    <row r="33" spans="1:26" ht="51.75" thickBot="1" x14ac:dyDescent="0.3">
      <c r="A33" s="330">
        <f>Table6[[#This Row],[Nr. crt.]]</f>
        <v>26</v>
      </c>
      <c r="B33" s="331" t="s">
        <v>45</v>
      </c>
      <c r="C33" s="332">
        <f>IF(Table7[[#This Row],[Nr. de inventar MFP]]=Table6[[#This Row],[Nr. de inventar MFP]],Table6[[#This Row],[Nr. de inventar RNP]],0)</f>
        <v>0</v>
      </c>
      <c r="D33" s="331">
        <f>IF(Table7[[#This Row],[Nr. de inventar RNP]]=Table6[[#This Row],[Nr. de inventar RNP]],Table6[[#This Row],[Cod de clasificare OMFP nr. 1718/2013]],0)</f>
        <v>0</v>
      </c>
      <c r="E33" s="333">
        <f>IF(Table7[[#This Row],[Cod de clasificare OMFP nr. 1718/2013]]=Table6[[#This Row],[Cod de clasificare OMFP nr. 1718/2013]],Table6[[#This Row],[Denumirea ]],0)</f>
        <v>0</v>
      </c>
      <c r="F33" s="331">
        <f>IF(Table7[[#This Row],[Denumirea ]]=Table6[[#This Row],[Denumirea ]],Table6[[#This Row],[Județul]],0)</f>
        <v>0</v>
      </c>
      <c r="G33" s="331">
        <f>IF(Table7[[#This Row],[Județul]]=Table6[[#This Row],[Județul]],Table6[[#This Row],[Anul dobândirii ]],0)</f>
        <v>0</v>
      </c>
      <c r="H33" s="334">
        <f>IF(Table7[[#This Row],[Anul dobândirii ]]=Table6[[#This Row],[Anul dobândirii ]],Table6[[#This Row],[Valoare de inventar]],0)</f>
        <v>0</v>
      </c>
      <c r="I33" s="160">
        <f>IF(Table7[[#This Row],[Valoare de inventar]]=Table6[[#This Row],[Valoare de inventar]],Table6[[#This Row],[Nr Inventar MMAP]],0)</f>
        <v>0</v>
      </c>
      <c r="J33" s="161">
        <f>IF(Table7[[#This Row],[Nr Inventar MMAP]]=Table6[[#This Row],[Nr Inventar MMAP]],Table6[[#This Row],[Denumire MMAP]],0)</f>
        <v>0</v>
      </c>
      <c r="K33" s="162">
        <f>IF(Table7[[#This Row],[Denumire MMAP]]=Table6[[#This Row],[Denumire MMAP]],Table6[[#This Row],[Valore MMAP]],0)</f>
        <v>0</v>
      </c>
      <c r="L33" s="163">
        <f>IF(Table7[[#This Row],[Valore MMAP]]=Table6[[#This Row],[Valore MMAP]],Table6[[#This Row],[diferenta valorica]],0)</f>
        <v>0</v>
      </c>
      <c r="M33" s="164">
        <f>IF(Table7[[#This Row],[Nr. de inventar MFP]]="",Table6[[#This Row],[Număr inventar ]],0)</f>
        <v>0</v>
      </c>
      <c r="N33" s="165">
        <f>IF(Table7[[#This Row],[Număr inventar ]]=Table6[[#This Row],[Număr inventar ]],Table6[[#This Row],[COD_DE_CLASIFICARE]],0)</f>
        <v>0</v>
      </c>
      <c r="O33" s="166">
        <f>IF(Table7[[#This Row],[COD_DE_CLASIFICARE]]=Table6[[#This Row],[COD_DE_CLASIFICARE]],Table6[[#This Row],[Denumire IC]],0)</f>
        <v>0</v>
      </c>
      <c r="P33" s="166">
        <f>IF(Table7[[#This Row],[Denumire IC]]=Table6[[#This Row],[Denumire IC]],Table6[[#This Row],[ADRESA]],0)</f>
        <v>0</v>
      </c>
      <c r="Q33" s="165">
        <f>IF(Table7[[#This Row],[ADRESA]]=Table6[[#This Row],[ADRESA]],Table6[[#This Row],[ANUL_DOBANDIRII]],0)</f>
        <v>0</v>
      </c>
      <c r="R33" s="167">
        <f>IF(Table7[[#This Row],[ANUL_DOBANDIRII]]=Table6[[#This Row],[ANUL_DOBANDIRII]],Table6[[#This Row],[Valore IC]],0)</f>
        <v>0</v>
      </c>
      <c r="S33" s="165">
        <f>IF(Table7[[#This Row],[Valore IC]]=Table6[[#This Row],[Valore IC]],Table6[[#This Row],[BAZA_LEGALA]],0)</f>
        <v>0</v>
      </c>
      <c r="T33" s="165">
        <f>IF(Table7[[#This Row],[BAZA_LEGALA]]=Table6[[#This Row],[BAZA_LEGALA]],Table6[[#This Row],[SITUATIE_JURIDICA]],0)</f>
        <v>0</v>
      </c>
      <c r="U33" s="165">
        <f>IF(Table7[[#This Row],[SITUATIE_JURIDICA]]=Table6[[#This Row],[SITUATIE_JURIDICA]],Table6[[#This Row],[BUN]],0)</f>
        <v>0</v>
      </c>
      <c r="V33" s="165">
        <f>IF(Table7[[#This Row],[BUN]]=Table6[[#This Row],[BUN]],Table6[[#This Row],[Column1]],0)</f>
        <v>0</v>
      </c>
      <c r="W33" s="335">
        <f>IF(Table7[[#This Row],[Column1]]=Table6[[#This Row],[Column1]],Table6[[#This Row],[Anul nașterii:]],0)</f>
        <v>2001</v>
      </c>
      <c r="X33" s="336" t="str">
        <f>IF(Table7[[#This Row],[Anul nașterii:]]=Table6[[#This Row],[Anul nașterii:]],Table6[[#This Row],[sex:]],0)</f>
        <v>Armăsar de Montă Publică</v>
      </c>
      <c r="Y33" s="336" t="str">
        <f>IF(Table7[[#This Row],[sex:]]=Table6[[#This Row],[sex:]],Table6[[#This Row],[dangale / microcip]],0)</f>
        <v>Nc2 / R / 00065D7282</v>
      </c>
      <c r="Z33" s="337" t="str">
        <f>IF(Table7[[#This Row],[dangale / microcip]]=Table6[[#This Row],[dangale / microcip]],Table6[[#This Row],[Locaţia de bază- depozit de armăsari (D) sau Herghelia (H)]],0)</f>
        <v>Depozit Armăsari Târgu Mureș</v>
      </c>
    </row>
    <row r="34" spans="1:26" x14ac:dyDescent="0.25">
      <c r="A34" s="321">
        <f>Table6[[#This Row],[Nr. crt.]]</f>
        <v>27</v>
      </c>
      <c r="B34" s="322" t="s">
        <v>45</v>
      </c>
      <c r="C34" s="323">
        <f>IF(Table7[[#This Row],[Nr. de inventar MFP]]=Table6[[#This Row],[Nr. de inventar MFP]],Table6[[#This Row],[Nr. de inventar RNP]],0)</f>
        <v>0</v>
      </c>
      <c r="D34" s="322">
        <f>IF(Table7[[#This Row],[Nr. de inventar RNP]]=Table6[[#This Row],[Nr. de inventar RNP]],Table6[[#This Row],[Cod de clasificare OMFP nr. 1718/2013]],0)</f>
        <v>0</v>
      </c>
      <c r="E34" s="324">
        <f>IF(Table7[[#This Row],[Cod de clasificare OMFP nr. 1718/2013]]=Table6[[#This Row],[Cod de clasificare OMFP nr. 1718/2013]],Table6[[#This Row],[Denumirea ]],0)</f>
        <v>0</v>
      </c>
      <c r="F34" s="322">
        <f>IF(Table7[[#This Row],[Denumirea ]]=Table6[[#This Row],[Denumirea ]],Table6[[#This Row],[Județul]],0)</f>
        <v>0</v>
      </c>
      <c r="G34" s="322">
        <f>IF(Table7[[#This Row],[Județul]]=Table6[[#This Row],[Județul]],Table6[[#This Row],[Anul dobândirii ]],0)</f>
        <v>0</v>
      </c>
      <c r="H34" s="325">
        <f>IF(Table7[[#This Row],[Anul dobândirii ]]=Table6[[#This Row],[Anul dobândirii ]],Table6[[#This Row],[Valoare de inventar]],0)</f>
        <v>0</v>
      </c>
      <c r="I34" s="151">
        <f>IF(Table7[[#This Row],[Valoare de inventar]]=Table6[[#This Row],[Valoare de inventar]],Table6[[#This Row],[Nr Inventar MMAP]],0)</f>
        <v>0</v>
      </c>
      <c r="J34" s="152">
        <f>IF(Table7[[#This Row],[Nr Inventar MMAP]]=Table6[[#This Row],[Nr Inventar MMAP]],Table6[[#This Row],[Denumire MMAP]],0)</f>
        <v>0</v>
      </c>
      <c r="K34" s="153">
        <f>IF(Table7[[#This Row],[Denumire MMAP]]=Table6[[#This Row],[Denumire MMAP]],Table6[[#This Row],[Valore MMAP]],0)</f>
        <v>0</v>
      </c>
      <c r="L34" s="154">
        <f>IF(Table7[[#This Row],[Valore MMAP]]=Table6[[#This Row],[Valore MMAP]],Table6[[#This Row],[diferenta valorica]],0)</f>
        <v>0</v>
      </c>
      <c r="M34" s="155">
        <f>IF(Table7[[#This Row],[Nr. de inventar MFP]]="",Table6[[#This Row],[Număr inventar ]],0)</f>
        <v>0</v>
      </c>
      <c r="N34" s="156">
        <f>IF(Table7[[#This Row],[Număr inventar ]]=Table6[[#This Row],[Număr inventar ]],Table6[[#This Row],[COD_DE_CLASIFICARE]],0)</f>
        <v>0</v>
      </c>
      <c r="O34" s="157">
        <f>IF(Table7[[#This Row],[COD_DE_CLASIFICARE]]=Table6[[#This Row],[COD_DE_CLASIFICARE]],Table6[[#This Row],[Denumire IC]],0)</f>
        <v>0</v>
      </c>
      <c r="P34" s="157">
        <f>IF(Table7[[#This Row],[Denumire IC]]=Table6[[#This Row],[Denumire IC]],Table6[[#This Row],[ADRESA]],0)</f>
        <v>0</v>
      </c>
      <c r="Q34" s="156">
        <f>IF(Table7[[#This Row],[ADRESA]]=Table6[[#This Row],[ADRESA]],Table6[[#This Row],[ANUL_DOBANDIRII]],0)</f>
        <v>0</v>
      </c>
      <c r="R34" s="158">
        <f>IF(Table7[[#This Row],[ANUL_DOBANDIRII]]=Table6[[#This Row],[ANUL_DOBANDIRII]],Table6[[#This Row],[Valore IC]],0)</f>
        <v>0</v>
      </c>
      <c r="S34" s="156">
        <f>IF(Table7[[#This Row],[Valore IC]]=Table6[[#This Row],[Valore IC]],Table6[[#This Row],[BAZA_LEGALA]],0)</f>
        <v>0</v>
      </c>
      <c r="T34" s="156">
        <f>IF(Table7[[#This Row],[BAZA_LEGALA]]=Table6[[#This Row],[BAZA_LEGALA]],Table6[[#This Row],[SITUATIE_JURIDICA]],0)</f>
        <v>0</v>
      </c>
      <c r="U34" s="156">
        <f>IF(Table7[[#This Row],[SITUATIE_JURIDICA]]=Table6[[#This Row],[SITUATIE_JURIDICA]],Table6[[#This Row],[BUN]],0)</f>
        <v>0</v>
      </c>
      <c r="V34" s="269">
        <f>IF(Table7[[#This Row],[BUN]]=Table6[[#This Row],[BUN]],Table6[[#This Row],[Column1]],0)</f>
        <v>0</v>
      </c>
      <c r="W34" s="323">
        <f>IF(Table7[[#This Row],[Column1]]=Table6[[#This Row],[Column1]],Table6[[#This Row],[Anul nașterii:]],0)</f>
        <v>0</v>
      </c>
      <c r="X34" s="326">
        <f>IF(Table7[[#This Row],[Anul nașterii:]]=Table6[[#This Row],[Anul nașterii:]],Table6[[#This Row],[sex:]],0)</f>
        <v>0</v>
      </c>
      <c r="Y34" s="326">
        <f>IF(Table7[[#This Row],[sex:]]=Table6[[#This Row],[sex:]],Table6[[#This Row],[dangale / microcip]],0)</f>
        <v>0</v>
      </c>
      <c r="Z34" s="327">
        <f>IF(Table7[[#This Row],[dangale / microcip]]=Table6[[#This Row],[dangale / microcip]],Table6[[#This Row],[Locaţia de bază- depozit de armăsari (D) sau Herghelia (H)]],0)</f>
        <v>0</v>
      </c>
    </row>
    <row r="35" spans="1:26" ht="15.75" thickBot="1" x14ac:dyDescent="0.3">
      <c r="A35" s="330">
        <f>Table6[[#This Row],[Nr. crt.]]</f>
        <v>28</v>
      </c>
      <c r="B35" s="331" t="s">
        <v>45</v>
      </c>
      <c r="C35" s="332">
        <f>IF(Table7[[#This Row],[Nr. de inventar MFP]]=Table6[[#This Row],[Nr. de inventar MFP]],Table6[[#This Row],[Nr. de inventar RNP]],0)</f>
        <v>0</v>
      </c>
      <c r="D35" s="331">
        <f>IF(Table7[[#This Row],[Nr. de inventar RNP]]=Table6[[#This Row],[Nr. de inventar RNP]],Table6[[#This Row],[Cod de clasificare OMFP nr. 1718/2013]],0)</f>
        <v>0</v>
      </c>
      <c r="E35" s="333">
        <f>IF(Table7[[#This Row],[Cod de clasificare OMFP nr. 1718/2013]]=Table6[[#This Row],[Cod de clasificare OMFP nr. 1718/2013]],Table6[[#This Row],[Denumirea ]],0)</f>
        <v>0</v>
      </c>
      <c r="F35" s="331">
        <f>IF(Table7[[#This Row],[Denumirea ]]=Table6[[#This Row],[Denumirea ]],Table6[[#This Row],[Județul]],0)</f>
        <v>0</v>
      </c>
      <c r="G35" s="331">
        <f>IF(Table7[[#This Row],[Județul]]=Table6[[#This Row],[Județul]],Table6[[#This Row],[Anul dobândirii ]],0)</f>
        <v>0</v>
      </c>
      <c r="H35" s="334">
        <f>IF(Table7[[#This Row],[Anul dobândirii ]]=Table6[[#This Row],[Anul dobândirii ]],Table6[[#This Row],[Valoare de inventar]],0)</f>
        <v>0</v>
      </c>
      <c r="I35" s="160">
        <f>IF(Table7[[#This Row],[Valoare de inventar]]=Table6[[#This Row],[Valoare de inventar]],Table6[[#This Row],[Nr Inventar MMAP]],0)</f>
        <v>0</v>
      </c>
      <c r="J35" s="161">
        <f>IF(Table7[[#This Row],[Nr Inventar MMAP]]=Table6[[#This Row],[Nr Inventar MMAP]],Table6[[#This Row],[Denumire MMAP]],0)</f>
        <v>0</v>
      </c>
      <c r="K35" s="162">
        <f>IF(Table7[[#This Row],[Denumire MMAP]]=Table6[[#This Row],[Denumire MMAP]],Table6[[#This Row],[Valore MMAP]],0)</f>
        <v>0</v>
      </c>
      <c r="L35" s="163">
        <f>IF(Table7[[#This Row],[Valore MMAP]]=Table6[[#This Row],[Valore MMAP]],Table6[[#This Row],[diferenta valorica]],0)</f>
        <v>0</v>
      </c>
      <c r="M35" s="164">
        <f>IF(Table7[[#This Row],[Nr. de inventar MFP]]="",Table6[[#This Row],[Număr inventar ]],0)</f>
        <v>0</v>
      </c>
      <c r="N35" s="165">
        <f>IF(Table7[[#This Row],[Număr inventar ]]=Table6[[#This Row],[Număr inventar ]],Table6[[#This Row],[COD_DE_CLASIFICARE]],0)</f>
        <v>0</v>
      </c>
      <c r="O35" s="166">
        <f>IF(Table7[[#This Row],[COD_DE_CLASIFICARE]]=Table6[[#This Row],[COD_DE_CLASIFICARE]],Table6[[#This Row],[Denumire IC]],0)</f>
        <v>0</v>
      </c>
      <c r="P35" s="166">
        <f>IF(Table7[[#This Row],[Denumire IC]]=Table6[[#This Row],[Denumire IC]],Table6[[#This Row],[ADRESA]],0)</f>
        <v>0</v>
      </c>
      <c r="Q35" s="165">
        <f>IF(Table7[[#This Row],[ADRESA]]=Table6[[#This Row],[ADRESA]],Table6[[#This Row],[ANUL_DOBANDIRII]],0)</f>
        <v>0</v>
      </c>
      <c r="R35" s="167">
        <f>IF(Table7[[#This Row],[ANUL_DOBANDIRII]]=Table6[[#This Row],[ANUL_DOBANDIRII]],Table6[[#This Row],[Valore IC]],0)</f>
        <v>0</v>
      </c>
      <c r="S35" s="165">
        <f>IF(Table7[[#This Row],[Valore IC]]=Table6[[#This Row],[Valore IC]],Table6[[#This Row],[BAZA_LEGALA]],0)</f>
        <v>0</v>
      </c>
      <c r="T35" s="165">
        <f>IF(Table7[[#This Row],[BAZA_LEGALA]]=Table6[[#This Row],[BAZA_LEGALA]],Table6[[#This Row],[SITUATIE_JURIDICA]],0)</f>
        <v>0</v>
      </c>
      <c r="U35" s="165">
        <f>IF(Table7[[#This Row],[SITUATIE_JURIDICA]]=Table6[[#This Row],[SITUATIE_JURIDICA]],Table6[[#This Row],[BUN]],0)</f>
        <v>0</v>
      </c>
      <c r="V35" s="165">
        <f>IF(Table7[[#This Row],[BUN]]=Table6[[#This Row],[BUN]],Table6[[#This Row],[Column1]],0)</f>
        <v>0</v>
      </c>
      <c r="W35" s="335">
        <f>IF(Table7[[#This Row],[Column1]]=Table6[[#This Row],[Column1]],Table6[[#This Row],[Anul nașterii:]],0)</f>
        <v>0</v>
      </c>
      <c r="X35" s="336">
        <f>IF(Table7[[#This Row],[Anul nașterii:]]=Table6[[#This Row],[Anul nașterii:]],Table6[[#This Row],[sex:]],0)</f>
        <v>0</v>
      </c>
      <c r="Y35" s="336">
        <f>IF(Table7[[#This Row],[sex:]]=Table6[[#This Row],[sex:]],Table6[[#This Row],[dangale / microcip]],0)</f>
        <v>0</v>
      </c>
      <c r="Z35" s="337">
        <f>IF(Table7[[#This Row],[dangale / microcip]]=Table6[[#This Row],[dangale / microcip]],Table6[[#This Row],[Locaţia de bază- depozit de armăsari (D) sau Herghelia (H)]],0)</f>
        <v>0</v>
      </c>
    </row>
    <row r="36" spans="1:26" x14ac:dyDescent="0.25">
      <c r="A36" s="321">
        <f>Table6[[#This Row],[Nr. crt.]]</f>
        <v>29</v>
      </c>
      <c r="B36" s="322" t="s">
        <v>45</v>
      </c>
      <c r="C36" s="323">
        <f>IF(Table7[[#This Row],[Nr. de inventar MFP]]=Table6[[#This Row],[Nr. de inventar MFP]],Table6[[#This Row],[Nr. de inventar RNP]],0)</f>
        <v>0</v>
      </c>
      <c r="D36" s="322">
        <f>IF(Table7[[#This Row],[Nr. de inventar RNP]]=Table6[[#This Row],[Nr. de inventar RNP]],Table6[[#This Row],[Cod de clasificare OMFP nr. 1718/2013]],0)</f>
        <v>0</v>
      </c>
      <c r="E36" s="324">
        <f>IF(Table7[[#This Row],[Cod de clasificare OMFP nr. 1718/2013]]=Table6[[#This Row],[Cod de clasificare OMFP nr. 1718/2013]],Table6[[#This Row],[Denumirea ]],0)</f>
        <v>0</v>
      </c>
      <c r="F36" s="322">
        <f>IF(Table7[[#This Row],[Denumirea ]]=Table6[[#This Row],[Denumirea ]],Table6[[#This Row],[Județul]],0)</f>
        <v>0</v>
      </c>
      <c r="G36" s="322">
        <f>IF(Table7[[#This Row],[Județul]]=Table6[[#This Row],[Județul]],Table6[[#This Row],[Anul dobândirii ]],0)</f>
        <v>0</v>
      </c>
      <c r="H36" s="325">
        <f>IF(Table7[[#This Row],[Anul dobândirii ]]=Table6[[#This Row],[Anul dobândirii ]],Table6[[#This Row],[Valoare de inventar]],0)</f>
        <v>0</v>
      </c>
      <c r="I36" s="151">
        <f>IF(Table7[[#This Row],[Valoare de inventar]]=Table6[[#This Row],[Valoare de inventar]],Table6[[#This Row],[Nr Inventar MMAP]],0)</f>
        <v>0</v>
      </c>
      <c r="J36" s="152">
        <f>IF(Table7[[#This Row],[Nr Inventar MMAP]]=Table6[[#This Row],[Nr Inventar MMAP]],Table6[[#This Row],[Denumire MMAP]],0)</f>
        <v>0</v>
      </c>
      <c r="K36" s="153">
        <f>IF(Table7[[#This Row],[Denumire MMAP]]=Table6[[#This Row],[Denumire MMAP]],Table6[[#This Row],[Valore MMAP]],0)</f>
        <v>0</v>
      </c>
      <c r="L36" s="154">
        <f>IF(Table7[[#This Row],[Valore MMAP]]=Table6[[#This Row],[Valore MMAP]],Table6[[#This Row],[diferenta valorica]],0)</f>
        <v>0</v>
      </c>
      <c r="M36" s="155">
        <f>IF(Table7[[#This Row],[Nr. de inventar MFP]]="",Table6[[#This Row],[Număr inventar ]],0)</f>
        <v>0</v>
      </c>
      <c r="N36" s="156">
        <f>IF(Table7[[#This Row],[Număr inventar ]]=Table6[[#This Row],[Număr inventar ]],Table6[[#This Row],[COD_DE_CLASIFICARE]],0)</f>
        <v>0</v>
      </c>
      <c r="O36" s="157">
        <f>IF(Table7[[#This Row],[COD_DE_CLASIFICARE]]=Table6[[#This Row],[COD_DE_CLASIFICARE]],Table6[[#This Row],[Denumire IC]],0)</f>
        <v>0</v>
      </c>
      <c r="P36" s="157">
        <f>IF(Table7[[#This Row],[Denumire IC]]=Table6[[#This Row],[Denumire IC]],Table6[[#This Row],[ADRESA]],0)</f>
        <v>0</v>
      </c>
      <c r="Q36" s="156">
        <f>IF(Table7[[#This Row],[ADRESA]]=Table6[[#This Row],[ADRESA]],Table6[[#This Row],[ANUL_DOBANDIRII]],0)</f>
        <v>0</v>
      </c>
      <c r="R36" s="158">
        <f>IF(Table7[[#This Row],[ANUL_DOBANDIRII]]=Table6[[#This Row],[ANUL_DOBANDIRII]],Table6[[#This Row],[Valore IC]],0)</f>
        <v>0</v>
      </c>
      <c r="S36" s="156">
        <f>IF(Table7[[#This Row],[Valore IC]]=Table6[[#This Row],[Valore IC]],Table6[[#This Row],[BAZA_LEGALA]],0)</f>
        <v>0</v>
      </c>
      <c r="T36" s="156">
        <f>IF(Table7[[#This Row],[BAZA_LEGALA]]=Table6[[#This Row],[BAZA_LEGALA]],Table6[[#This Row],[SITUATIE_JURIDICA]],0)</f>
        <v>0</v>
      </c>
      <c r="U36" s="156">
        <f>IF(Table7[[#This Row],[SITUATIE_JURIDICA]]=Table6[[#This Row],[SITUATIE_JURIDICA]],Table6[[#This Row],[BUN]],0)</f>
        <v>0</v>
      </c>
      <c r="V36" s="269">
        <f>IF(Table7[[#This Row],[BUN]]=Table6[[#This Row],[BUN]],Table6[[#This Row],[Column1]],0)</f>
        <v>0</v>
      </c>
      <c r="W36" s="323">
        <f>IF(Table7[[#This Row],[Column1]]=Table6[[#This Row],[Column1]],Table6[[#This Row],[Anul nașterii:]],0)</f>
        <v>0</v>
      </c>
      <c r="X36" s="326">
        <f>IF(Table7[[#This Row],[Anul nașterii:]]=Table6[[#This Row],[Anul nașterii:]],Table6[[#This Row],[sex:]],0)</f>
        <v>0</v>
      </c>
      <c r="Y36" s="326">
        <f>IF(Table7[[#This Row],[sex:]]=Table6[[#This Row],[sex:]],Table6[[#This Row],[dangale / microcip]],0)</f>
        <v>0</v>
      </c>
      <c r="Z36" s="327">
        <f>IF(Table7[[#This Row],[dangale / microcip]]=Table6[[#This Row],[dangale / microcip]],Table6[[#This Row],[Locaţia de bază- depozit de armăsari (D) sau Herghelia (H)]],0)</f>
        <v>0</v>
      </c>
    </row>
    <row r="37" spans="1:26" ht="15.75" thickBot="1" x14ac:dyDescent="0.3">
      <c r="A37" s="330">
        <f>Table6[[#This Row],[Nr. crt.]]</f>
        <v>30</v>
      </c>
      <c r="B37" s="331" t="s">
        <v>45</v>
      </c>
      <c r="C37" s="332">
        <f>IF(Table7[[#This Row],[Nr. de inventar MFP]]=Table6[[#This Row],[Nr. de inventar MFP]],Table6[[#This Row],[Nr. de inventar RNP]],0)</f>
        <v>0</v>
      </c>
      <c r="D37" s="331">
        <f>IF(Table7[[#This Row],[Nr. de inventar RNP]]=Table6[[#This Row],[Nr. de inventar RNP]],Table6[[#This Row],[Cod de clasificare OMFP nr. 1718/2013]],0)</f>
        <v>0</v>
      </c>
      <c r="E37" s="333">
        <f>IF(Table7[[#This Row],[Cod de clasificare OMFP nr. 1718/2013]]=Table6[[#This Row],[Cod de clasificare OMFP nr. 1718/2013]],Table6[[#This Row],[Denumirea ]],0)</f>
        <v>0</v>
      </c>
      <c r="F37" s="331">
        <f>IF(Table7[[#This Row],[Denumirea ]]=Table6[[#This Row],[Denumirea ]],Table6[[#This Row],[Județul]],0)</f>
        <v>0</v>
      </c>
      <c r="G37" s="331">
        <f>IF(Table7[[#This Row],[Județul]]=Table6[[#This Row],[Județul]],Table6[[#This Row],[Anul dobândirii ]],0)</f>
        <v>0</v>
      </c>
      <c r="H37" s="334">
        <f>IF(Table7[[#This Row],[Anul dobândirii ]]=Table6[[#This Row],[Anul dobândirii ]],Table6[[#This Row],[Valoare de inventar]],0)</f>
        <v>0</v>
      </c>
      <c r="I37" s="160">
        <f>IF(Table7[[#This Row],[Valoare de inventar]]=Table6[[#This Row],[Valoare de inventar]],Table6[[#This Row],[Nr Inventar MMAP]],0)</f>
        <v>0</v>
      </c>
      <c r="J37" s="161">
        <f>IF(Table7[[#This Row],[Nr Inventar MMAP]]=Table6[[#This Row],[Nr Inventar MMAP]],Table6[[#This Row],[Denumire MMAP]],0)</f>
        <v>0</v>
      </c>
      <c r="K37" s="162">
        <f>IF(Table7[[#This Row],[Denumire MMAP]]=Table6[[#This Row],[Denumire MMAP]],Table6[[#This Row],[Valore MMAP]],0)</f>
        <v>0</v>
      </c>
      <c r="L37" s="163">
        <f>IF(Table7[[#This Row],[Valore MMAP]]=Table6[[#This Row],[Valore MMAP]],Table6[[#This Row],[diferenta valorica]],0)</f>
        <v>0</v>
      </c>
      <c r="M37" s="164">
        <f>IF(Table7[[#This Row],[Nr. de inventar MFP]]="",Table6[[#This Row],[Număr inventar ]],0)</f>
        <v>0</v>
      </c>
      <c r="N37" s="165">
        <f>IF(Table7[[#This Row],[Număr inventar ]]=Table6[[#This Row],[Număr inventar ]],Table6[[#This Row],[COD_DE_CLASIFICARE]],0)</f>
        <v>0</v>
      </c>
      <c r="O37" s="166">
        <f>IF(Table7[[#This Row],[COD_DE_CLASIFICARE]]=Table6[[#This Row],[COD_DE_CLASIFICARE]],Table6[[#This Row],[Denumire IC]],0)</f>
        <v>0</v>
      </c>
      <c r="P37" s="166">
        <f>IF(Table7[[#This Row],[Denumire IC]]=Table6[[#This Row],[Denumire IC]],Table6[[#This Row],[ADRESA]],0)</f>
        <v>0</v>
      </c>
      <c r="Q37" s="165">
        <f>IF(Table7[[#This Row],[ADRESA]]=Table6[[#This Row],[ADRESA]],Table6[[#This Row],[ANUL_DOBANDIRII]],0)</f>
        <v>0</v>
      </c>
      <c r="R37" s="167">
        <f>IF(Table7[[#This Row],[ANUL_DOBANDIRII]]=Table6[[#This Row],[ANUL_DOBANDIRII]],Table6[[#This Row],[Valore IC]],0)</f>
        <v>0</v>
      </c>
      <c r="S37" s="165">
        <f>IF(Table7[[#This Row],[Valore IC]]=Table6[[#This Row],[Valore IC]],Table6[[#This Row],[BAZA_LEGALA]],0)</f>
        <v>0</v>
      </c>
      <c r="T37" s="165">
        <f>IF(Table7[[#This Row],[BAZA_LEGALA]]=Table6[[#This Row],[BAZA_LEGALA]],Table6[[#This Row],[SITUATIE_JURIDICA]],0)</f>
        <v>0</v>
      </c>
      <c r="U37" s="165">
        <f>IF(Table7[[#This Row],[SITUATIE_JURIDICA]]=Table6[[#This Row],[SITUATIE_JURIDICA]],Table6[[#This Row],[BUN]],0)</f>
        <v>0</v>
      </c>
      <c r="V37" s="165">
        <f>IF(Table7[[#This Row],[BUN]]=Table6[[#This Row],[BUN]],Table6[[#This Row],[Column1]],0)</f>
        <v>0</v>
      </c>
      <c r="W37" s="335">
        <f>IF(Table7[[#This Row],[Column1]]=Table6[[#This Row],[Column1]],Table6[[#This Row],[Anul nașterii:]],0)</f>
        <v>0</v>
      </c>
      <c r="X37" s="336">
        <f>IF(Table7[[#This Row],[Anul nașterii:]]=Table6[[#This Row],[Anul nașterii:]],Table6[[#This Row],[sex:]],0)</f>
        <v>0</v>
      </c>
      <c r="Y37" s="336">
        <f>IF(Table7[[#This Row],[sex:]]=Table6[[#This Row],[sex:]],Table6[[#This Row],[dangale / microcip]],0)</f>
        <v>0</v>
      </c>
      <c r="Z37" s="337">
        <f>IF(Table7[[#This Row],[dangale / microcip]]=Table6[[#This Row],[dangale / microcip]],Table6[[#This Row],[Locaţia de bază- depozit de armăsari (D) sau Herghelia (H)]],0)</f>
        <v>0</v>
      </c>
    </row>
    <row r="38" spans="1:26" x14ac:dyDescent="0.25">
      <c r="A38" s="321">
        <f>Table6[[#This Row],[Nr. crt.]]</f>
        <v>31</v>
      </c>
      <c r="B38" s="322" t="s">
        <v>45</v>
      </c>
      <c r="C38" s="323">
        <f>IF(Table7[[#This Row],[Nr. de inventar MFP]]=Table6[[#This Row],[Nr. de inventar MFP]],Table6[[#This Row],[Nr. de inventar RNP]],0)</f>
        <v>0</v>
      </c>
      <c r="D38" s="322">
        <f>IF(Table7[[#This Row],[Nr. de inventar RNP]]=Table6[[#This Row],[Nr. de inventar RNP]],Table6[[#This Row],[Cod de clasificare OMFP nr. 1718/2013]],0)</f>
        <v>0</v>
      </c>
      <c r="E38" s="324">
        <f>IF(Table7[[#This Row],[Cod de clasificare OMFP nr. 1718/2013]]=Table6[[#This Row],[Cod de clasificare OMFP nr. 1718/2013]],Table6[[#This Row],[Denumirea ]],0)</f>
        <v>0</v>
      </c>
      <c r="F38" s="322">
        <f>IF(Table7[[#This Row],[Denumirea ]]=Table6[[#This Row],[Denumirea ]],Table6[[#This Row],[Județul]],0)</f>
        <v>0</v>
      </c>
      <c r="G38" s="322">
        <f>IF(Table7[[#This Row],[Județul]]=Table6[[#This Row],[Județul]],Table6[[#This Row],[Anul dobândirii ]],0)</f>
        <v>0</v>
      </c>
      <c r="H38" s="325">
        <f>IF(Table7[[#This Row],[Anul dobândirii ]]=Table6[[#This Row],[Anul dobândirii ]],Table6[[#This Row],[Valoare de inventar]],0)</f>
        <v>0</v>
      </c>
      <c r="I38" s="151">
        <f>IF(Table7[[#This Row],[Valoare de inventar]]=Table6[[#This Row],[Valoare de inventar]],Table6[[#This Row],[Nr Inventar MMAP]],0)</f>
        <v>0</v>
      </c>
      <c r="J38" s="152">
        <f>IF(Table7[[#This Row],[Nr Inventar MMAP]]=Table6[[#This Row],[Nr Inventar MMAP]],Table6[[#This Row],[Denumire MMAP]],0)</f>
        <v>0</v>
      </c>
      <c r="K38" s="153">
        <f>IF(Table7[[#This Row],[Denumire MMAP]]=Table6[[#This Row],[Denumire MMAP]],Table6[[#This Row],[Valore MMAP]],0)</f>
        <v>0</v>
      </c>
      <c r="L38" s="154">
        <f>IF(Table7[[#This Row],[Valore MMAP]]=Table6[[#This Row],[Valore MMAP]],Table6[[#This Row],[diferenta valorica]],0)</f>
        <v>0</v>
      </c>
      <c r="M38" s="155">
        <f>IF(Table7[[#This Row],[Nr. de inventar MFP]]="",Table6[[#This Row],[Număr inventar ]],0)</f>
        <v>0</v>
      </c>
      <c r="N38" s="156">
        <f>IF(Table7[[#This Row],[Număr inventar ]]=Table6[[#This Row],[Număr inventar ]],Table6[[#This Row],[COD_DE_CLASIFICARE]],0)</f>
        <v>0</v>
      </c>
      <c r="O38" s="157">
        <f>IF(Table7[[#This Row],[COD_DE_CLASIFICARE]]=Table6[[#This Row],[COD_DE_CLASIFICARE]],Table6[[#This Row],[Denumire IC]],0)</f>
        <v>0</v>
      </c>
      <c r="P38" s="157">
        <f>IF(Table7[[#This Row],[Denumire IC]]=Table6[[#This Row],[Denumire IC]],Table6[[#This Row],[ADRESA]],0)</f>
        <v>0</v>
      </c>
      <c r="Q38" s="156">
        <f>IF(Table7[[#This Row],[ADRESA]]=Table6[[#This Row],[ADRESA]],Table6[[#This Row],[ANUL_DOBANDIRII]],0)</f>
        <v>0</v>
      </c>
      <c r="R38" s="158">
        <f>IF(Table7[[#This Row],[ANUL_DOBANDIRII]]=Table6[[#This Row],[ANUL_DOBANDIRII]],Table6[[#This Row],[Valore IC]],0)</f>
        <v>0</v>
      </c>
      <c r="S38" s="156">
        <f>IF(Table7[[#This Row],[Valore IC]]=Table6[[#This Row],[Valore IC]],Table6[[#This Row],[BAZA_LEGALA]],0)</f>
        <v>0</v>
      </c>
      <c r="T38" s="156">
        <f>IF(Table7[[#This Row],[BAZA_LEGALA]]=Table6[[#This Row],[BAZA_LEGALA]],Table6[[#This Row],[SITUATIE_JURIDICA]],0)</f>
        <v>0</v>
      </c>
      <c r="U38" s="156">
        <f>IF(Table7[[#This Row],[SITUATIE_JURIDICA]]=Table6[[#This Row],[SITUATIE_JURIDICA]],Table6[[#This Row],[BUN]],0)</f>
        <v>0</v>
      </c>
      <c r="V38" s="269">
        <f>IF(Table7[[#This Row],[BUN]]=Table6[[#This Row],[BUN]],Table6[[#This Row],[Column1]],0)</f>
        <v>0</v>
      </c>
      <c r="W38" s="323">
        <f>IF(Table7[[#This Row],[Column1]]=Table6[[#This Row],[Column1]],Table6[[#This Row],[Anul nașterii:]],0)</f>
        <v>0</v>
      </c>
      <c r="X38" s="326">
        <f>IF(Table7[[#This Row],[Anul nașterii:]]=Table6[[#This Row],[Anul nașterii:]],Table6[[#This Row],[sex:]],0)</f>
        <v>0</v>
      </c>
      <c r="Y38" s="326">
        <f>IF(Table7[[#This Row],[sex:]]=Table6[[#This Row],[sex:]],Table6[[#This Row],[dangale / microcip]],0)</f>
        <v>0</v>
      </c>
      <c r="Z38" s="327">
        <f>IF(Table7[[#This Row],[dangale / microcip]]=Table6[[#This Row],[dangale / microcip]],Table6[[#This Row],[Locaţia de bază- depozit de armăsari (D) sau Herghelia (H)]],0)</f>
        <v>0</v>
      </c>
    </row>
    <row r="39" spans="1:26" ht="15.75" thickBot="1" x14ac:dyDescent="0.3">
      <c r="A39" s="330">
        <f>Table6[[#This Row],[Nr. crt.]]</f>
        <v>32</v>
      </c>
      <c r="B39" s="331" t="s">
        <v>45</v>
      </c>
      <c r="C39" s="332">
        <f>IF(Table7[[#This Row],[Nr. de inventar MFP]]=Table6[[#This Row],[Nr. de inventar MFP]],Table6[[#This Row],[Nr. de inventar RNP]],0)</f>
        <v>0</v>
      </c>
      <c r="D39" s="331">
        <f>IF(Table7[[#This Row],[Nr. de inventar RNP]]=Table6[[#This Row],[Nr. de inventar RNP]],Table6[[#This Row],[Cod de clasificare OMFP nr. 1718/2013]],0)</f>
        <v>0</v>
      </c>
      <c r="E39" s="333">
        <f>IF(Table7[[#This Row],[Cod de clasificare OMFP nr. 1718/2013]]=Table6[[#This Row],[Cod de clasificare OMFP nr. 1718/2013]],Table6[[#This Row],[Denumirea ]],0)</f>
        <v>0</v>
      </c>
      <c r="F39" s="331">
        <f>IF(Table7[[#This Row],[Denumirea ]]=Table6[[#This Row],[Denumirea ]],Table6[[#This Row],[Județul]],0)</f>
        <v>0</v>
      </c>
      <c r="G39" s="331">
        <f>IF(Table7[[#This Row],[Județul]]=Table6[[#This Row],[Județul]],Table6[[#This Row],[Anul dobândirii ]],0)</f>
        <v>0</v>
      </c>
      <c r="H39" s="334">
        <f>IF(Table7[[#This Row],[Anul dobândirii ]]=Table6[[#This Row],[Anul dobândirii ]],Table6[[#This Row],[Valoare de inventar]],0)</f>
        <v>0</v>
      </c>
      <c r="I39" s="160">
        <f>IF(Table7[[#This Row],[Valoare de inventar]]=Table6[[#This Row],[Valoare de inventar]],Table6[[#This Row],[Nr Inventar MMAP]],0)</f>
        <v>0</v>
      </c>
      <c r="J39" s="161">
        <f>IF(Table7[[#This Row],[Nr Inventar MMAP]]=Table6[[#This Row],[Nr Inventar MMAP]],Table6[[#This Row],[Denumire MMAP]],0)</f>
        <v>0</v>
      </c>
      <c r="K39" s="162">
        <f>IF(Table7[[#This Row],[Denumire MMAP]]=Table6[[#This Row],[Denumire MMAP]],Table6[[#This Row],[Valore MMAP]],0)</f>
        <v>0</v>
      </c>
      <c r="L39" s="163">
        <f>IF(Table7[[#This Row],[Valore MMAP]]=Table6[[#This Row],[Valore MMAP]],Table6[[#This Row],[diferenta valorica]],0)</f>
        <v>0</v>
      </c>
      <c r="M39" s="164">
        <f>IF(Table7[[#This Row],[Nr. de inventar MFP]]="",Table6[[#This Row],[Număr inventar ]],0)</f>
        <v>0</v>
      </c>
      <c r="N39" s="165">
        <f>IF(Table7[[#This Row],[Număr inventar ]]=Table6[[#This Row],[Număr inventar ]],Table6[[#This Row],[COD_DE_CLASIFICARE]],0)</f>
        <v>0</v>
      </c>
      <c r="O39" s="166">
        <f>IF(Table7[[#This Row],[COD_DE_CLASIFICARE]]=Table6[[#This Row],[COD_DE_CLASIFICARE]],Table6[[#This Row],[Denumire IC]],0)</f>
        <v>0</v>
      </c>
      <c r="P39" s="166">
        <f>IF(Table7[[#This Row],[Denumire IC]]=Table6[[#This Row],[Denumire IC]],Table6[[#This Row],[ADRESA]],0)</f>
        <v>0</v>
      </c>
      <c r="Q39" s="165">
        <f>IF(Table7[[#This Row],[ADRESA]]=Table6[[#This Row],[ADRESA]],Table6[[#This Row],[ANUL_DOBANDIRII]],0)</f>
        <v>0</v>
      </c>
      <c r="R39" s="167">
        <f>IF(Table7[[#This Row],[ANUL_DOBANDIRII]]=Table6[[#This Row],[ANUL_DOBANDIRII]],Table6[[#This Row],[Valore IC]],0)</f>
        <v>0</v>
      </c>
      <c r="S39" s="165">
        <f>IF(Table7[[#This Row],[Valore IC]]=Table6[[#This Row],[Valore IC]],Table6[[#This Row],[BAZA_LEGALA]],0)</f>
        <v>0</v>
      </c>
      <c r="T39" s="165">
        <f>IF(Table7[[#This Row],[BAZA_LEGALA]]=Table6[[#This Row],[BAZA_LEGALA]],Table6[[#This Row],[SITUATIE_JURIDICA]],0)</f>
        <v>0</v>
      </c>
      <c r="U39" s="165">
        <f>IF(Table7[[#This Row],[SITUATIE_JURIDICA]]=Table6[[#This Row],[SITUATIE_JURIDICA]],Table6[[#This Row],[BUN]],0)</f>
        <v>0</v>
      </c>
      <c r="V39" s="165">
        <f>IF(Table7[[#This Row],[BUN]]=Table6[[#This Row],[BUN]],Table6[[#This Row],[Column1]],0)</f>
        <v>0</v>
      </c>
      <c r="W39" s="335">
        <f>IF(Table7[[#This Row],[Column1]]=Table6[[#This Row],[Column1]],Table6[[#This Row],[Anul nașterii:]],0)</f>
        <v>0</v>
      </c>
      <c r="X39" s="336">
        <f>IF(Table7[[#This Row],[Anul nașterii:]]=Table6[[#This Row],[Anul nașterii:]],Table6[[#This Row],[sex:]],0)</f>
        <v>0</v>
      </c>
      <c r="Y39" s="336">
        <f>IF(Table7[[#This Row],[sex:]]=Table6[[#This Row],[sex:]],Table6[[#This Row],[dangale / microcip]],0)</f>
        <v>0</v>
      </c>
      <c r="Z39" s="337">
        <f>IF(Table7[[#This Row],[dangale / microcip]]=Table6[[#This Row],[dangale / microcip]],Table6[[#This Row],[Locaţia de bază- depozit de armăsari (D) sau Herghelia (H)]],0)</f>
        <v>0</v>
      </c>
    </row>
    <row r="40" spans="1:26" x14ac:dyDescent="0.25">
      <c r="A40" s="321">
        <f>Table6[[#This Row],[Nr. crt.]]</f>
        <v>33</v>
      </c>
      <c r="B40" s="322" t="s">
        <v>45</v>
      </c>
      <c r="C40" s="323">
        <f>IF(Table7[[#This Row],[Nr. de inventar MFP]]=Table6[[#This Row],[Nr. de inventar MFP]],Table6[[#This Row],[Nr. de inventar RNP]],0)</f>
        <v>0</v>
      </c>
      <c r="D40" s="322">
        <f>IF(Table7[[#This Row],[Nr. de inventar RNP]]=Table6[[#This Row],[Nr. de inventar RNP]],Table6[[#This Row],[Cod de clasificare OMFP nr. 1718/2013]],0)</f>
        <v>0</v>
      </c>
      <c r="E40" s="324">
        <f>IF(Table7[[#This Row],[Cod de clasificare OMFP nr. 1718/2013]]=Table6[[#This Row],[Cod de clasificare OMFP nr. 1718/2013]],Table6[[#This Row],[Denumirea ]],0)</f>
        <v>0</v>
      </c>
      <c r="F40" s="322">
        <f>IF(Table7[[#This Row],[Denumirea ]]=Table6[[#This Row],[Denumirea ]],Table6[[#This Row],[Județul]],0)</f>
        <v>0</v>
      </c>
      <c r="G40" s="322">
        <f>IF(Table7[[#This Row],[Județul]]=Table6[[#This Row],[Județul]],Table6[[#This Row],[Anul dobândirii ]],0)</f>
        <v>0</v>
      </c>
      <c r="H40" s="325">
        <f>IF(Table7[[#This Row],[Anul dobândirii ]]=Table6[[#This Row],[Anul dobândirii ]],Table6[[#This Row],[Valoare de inventar]],0)</f>
        <v>0</v>
      </c>
      <c r="I40" s="151">
        <f>IF(Table7[[#This Row],[Valoare de inventar]]=Table6[[#This Row],[Valoare de inventar]],Table6[[#This Row],[Nr Inventar MMAP]],0)</f>
        <v>0</v>
      </c>
      <c r="J40" s="152">
        <f>IF(Table7[[#This Row],[Nr Inventar MMAP]]=Table6[[#This Row],[Nr Inventar MMAP]],Table6[[#This Row],[Denumire MMAP]],0)</f>
        <v>0</v>
      </c>
      <c r="K40" s="153">
        <f>IF(Table7[[#This Row],[Denumire MMAP]]=Table6[[#This Row],[Denumire MMAP]],Table6[[#This Row],[Valore MMAP]],0)</f>
        <v>0</v>
      </c>
      <c r="L40" s="154">
        <f>IF(Table7[[#This Row],[Valore MMAP]]=Table6[[#This Row],[Valore MMAP]],Table6[[#This Row],[diferenta valorica]],0)</f>
        <v>0</v>
      </c>
      <c r="M40" s="155">
        <f>IF(Table7[[#This Row],[Nr. de inventar MFP]]="",Table6[[#This Row],[Număr inventar ]],0)</f>
        <v>0</v>
      </c>
      <c r="N40" s="156">
        <f>IF(Table7[[#This Row],[Număr inventar ]]=Table6[[#This Row],[Număr inventar ]],Table6[[#This Row],[COD_DE_CLASIFICARE]],0)</f>
        <v>0</v>
      </c>
      <c r="O40" s="157">
        <f>IF(Table7[[#This Row],[COD_DE_CLASIFICARE]]=Table6[[#This Row],[COD_DE_CLASIFICARE]],Table6[[#This Row],[Denumire IC]],0)</f>
        <v>0</v>
      </c>
      <c r="P40" s="157">
        <f>IF(Table7[[#This Row],[Denumire IC]]=Table6[[#This Row],[Denumire IC]],Table6[[#This Row],[ADRESA]],0)</f>
        <v>0</v>
      </c>
      <c r="Q40" s="156">
        <f>IF(Table7[[#This Row],[ADRESA]]=Table6[[#This Row],[ADRESA]],Table6[[#This Row],[ANUL_DOBANDIRII]],0)</f>
        <v>0</v>
      </c>
      <c r="R40" s="158">
        <f>IF(Table7[[#This Row],[ANUL_DOBANDIRII]]=Table6[[#This Row],[ANUL_DOBANDIRII]],Table6[[#This Row],[Valore IC]],0)</f>
        <v>0</v>
      </c>
      <c r="S40" s="156">
        <f>IF(Table7[[#This Row],[Valore IC]]=Table6[[#This Row],[Valore IC]],Table6[[#This Row],[BAZA_LEGALA]],0)</f>
        <v>0</v>
      </c>
      <c r="T40" s="156">
        <f>IF(Table7[[#This Row],[BAZA_LEGALA]]=Table6[[#This Row],[BAZA_LEGALA]],Table6[[#This Row],[SITUATIE_JURIDICA]],0)</f>
        <v>0</v>
      </c>
      <c r="U40" s="156">
        <f>IF(Table7[[#This Row],[SITUATIE_JURIDICA]]=Table6[[#This Row],[SITUATIE_JURIDICA]],Table6[[#This Row],[BUN]],0)</f>
        <v>0</v>
      </c>
      <c r="V40" s="269">
        <f>IF(Table7[[#This Row],[BUN]]=Table6[[#This Row],[BUN]],Table6[[#This Row],[Column1]],0)</f>
        <v>0</v>
      </c>
      <c r="W40" s="323">
        <f>IF(Table7[[#This Row],[Column1]]=Table6[[#This Row],[Column1]],Table6[[#This Row],[Anul nașterii:]],0)</f>
        <v>0</v>
      </c>
      <c r="X40" s="326">
        <f>IF(Table7[[#This Row],[Anul nașterii:]]=Table6[[#This Row],[Anul nașterii:]],Table6[[#This Row],[sex:]],0)</f>
        <v>0</v>
      </c>
      <c r="Y40" s="326">
        <f>IF(Table7[[#This Row],[sex:]]=Table6[[#This Row],[sex:]],Table6[[#This Row],[dangale / microcip]],0)</f>
        <v>0</v>
      </c>
      <c r="Z40" s="327">
        <f>IF(Table7[[#This Row],[dangale / microcip]]=Table6[[#This Row],[dangale / microcip]],Table6[[#This Row],[Locaţia de bază- depozit de armăsari (D) sau Herghelia (H)]],0)</f>
        <v>0</v>
      </c>
    </row>
    <row r="41" spans="1:26" ht="15.75" thickBot="1" x14ac:dyDescent="0.3">
      <c r="A41" s="330">
        <f>Table6[[#This Row],[Nr. crt.]]</f>
        <v>34</v>
      </c>
      <c r="B41" s="331" t="s">
        <v>45</v>
      </c>
      <c r="C41" s="332">
        <f>IF(Table7[[#This Row],[Nr. de inventar MFP]]=Table6[[#This Row],[Nr. de inventar MFP]],Table6[[#This Row],[Nr. de inventar RNP]],0)</f>
        <v>0</v>
      </c>
      <c r="D41" s="331">
        <f>IF(Table7[[#This Row],[Nr. de inventar RNP]]=Table6[[#This Row],[Nr. de inventar RNP]],Table6[[#This Row],[Cod de clasificare OMFP nr. 1718/2013]],0)</f>
        <v>0</v>
      </c>
      <c r="E41" s="333">
        <f>IF(Table7[[#This Row],[Cod de clasificare OMFP nr. 1718/2013]]=Table6[[#This Row],[Cod de clasificare OMFP nr. 1718/2013]],Table6[[#This Row],[Denumirea ]],0)</f>
        <v>0</v>
      </c>
      <c r="F41" s="331">
        <f>IF(Table7[[#This Row],[Denumirea ]]=Table6[[#This Row],[Denumirea ]],Table6[[#This Row],[Județul]],0)</f>
        <v>0</v>
      </c>
      <c r="G41" s="331">
        <f>IF(Table7[[#This Row],[Județul]]=Table6[[#This Row],[Județul]],Table6[[#This Row],[Anul dobândirii ]],0)</f>
        <v>0</v>
      </c>
      <c r="H41" s="334">
        <f>IF(Table7[[#This Row],[Anul dobândirii ]]=Table6[[#This Row],[Anul dobândirii ]],Table6[[#This Row],[Valoare de inventar]],0)</f>
        <v>0</v>
      </c>
      <c r="I41" s="160">
        <f>IF(Table7[[#This Row],[Valoare de inventar]]=Table6[[#This Row],[Valoare de inventar]],Table6[[#This Row],[Nr Inventar MMAP]],0)</f>
        <v>0</v>
      </c>
      <c r="J41" s="161">
        <f>IF(Table7[[#This Row],[Nr Inventar MMAP]]=Table6[[#This Row],[Nr Inventar MMAP]],Table6[[#This Row],[Denumire MMAP]],0)</f>
        <v>0</v>
      </c>
      <c r="K41" s="162">
        <f>IF(Table7[[#This Row],[Denumire MMAP]]=Table6[[#This Row],[Denumire MMAP]],Table6[[#This Row],[Valore MMAP]],0)</f>
        <v>0</v>
      </c>
      <c r="L41" s="163">
        <f>IF(Table7[[#This Row],[Valore MMAP]]=Table6[[#This Row],[Valore MMAP]],Table6[[#This Row],[diferenta valorica]],0)</f>
        <v>0</v>
      </c>
      <c r="M41" s="164">
        <f>IF(Table7[[#This Row],[Nr. de inventar MFP]]="",Table6[[#This Row],[Număr inventar ]],0)</f>
        <v>0</v>
      </c>
      <c r="N41" s="165">
        <f>IF(Table7[[#This Row],[Număr inventar ]]=Table6[[#This Row],[Număr inventar ]],Table6[[#This Row],[COD_DE_CLASIFICARE]],0)</f>
        <v>0</v>
      </c>
      <c r="O41" s="166">
        <f>IF(Table7[[#This Row],[COD_DE_CLASIFICARE]]=Table6[[#This Row],[COD_DE_CLASIFICARE]],Table6[[#This Row],[Denumire IC]],0)</f>
        <v>0</v>
      </c>
      <c r="P41" s="166">
        <f>IF(Table7[[#This Row],[Denumire IC]]=Table6[[#This Row],[Denumire IC]],Table6[[#This Row],[ADRESA]],0)</f>
        <v>0</v>
      </c>
      <c r="Q41" s="165">
        <f>IF(Table7[[#This Row],[ADRESA]]=Table6[[#This Row],[ADRESA]],Table6[[#This Row],[ANUL_DOBANDIRII]],0)</f>
        <v>0</v>
      </c>
      <c r="R41" s="167">
        <f>IF(Table7[[#This Row],[ANUL_DOBANDIRII]]=Table6[[#This Row],[ANUL_DOBANDIRII]],Table6[[#This Row],[Valore IC]],0)</f>
        <v>0</v>
      </c>
      <c r="S41" s="165">
        <f>IF(Table7[[#This Row],[Valore IC]]=Table6[[#This Row],[Valore IC]],Table6[[#This Row],[BAZA_LEGALA]],0)</f>
        <v>0</v>
      </c>
      <c r="T41" s="165">
        <f>IF(Table7[[#This Row],[BAZA_LEGALA]]=Table6[[#This Row],[BAZA_LEGALA]],Table6[[#This Row],[SITUATIE_JURIDICA]],0)</f>
        <v>0</v>
      </c>
      <c r="U41" s="165">
        <f>IF(Table7[[#This Row],[SITUATIE_JURIDICA]]=Table6[[#This Row],[SITUATIE_JURIDICA]],Table6[[#This Row],[BUN]],0)</f>
        <v>0</v>
      </c>
      <c r="V41" s="165">
        <f>IF(Table7[[#This Row],[BUN]]=Table6[[#This Row],[BUN]],Table6[[#This Row],[Column1]],0)</f>
        <v>0</v>
      </c>
      <c r="W41" s="335">
        <f>IF(Table7[[#This Row],[Column1]]=Table6[[#This Row],[Column1]],Table6[[#This Row],[Anul nașterii:]],0)</f>
        <v>0</v>
      </c>
      <c r="X41" s="336">
        <f>IF(Table7[[#This Row],[Anul nașterii:]]=Table6[[#This Row],[Anul nașterii:]],Table6[[#This Row],[sex:]],0)</f>
        <v>0</v>
      </c>
      <c r="Y41" s="336">
        <f>IF(Table7[[#This Row],[sex:]]=Table6[[#This Row],[sex:]],Table6[[#This Row],[dangale / microcip]],0)</f>
        <v>0</v>
      </c>
      <c r="Z41" s="337">
        <f>IF(Table7[[#This Row],[dangale / microcip]]=Table6[[#This Row],[dangale / microcip]],Table6[[#This Row],[Locaţia de bază- depozit de armăsari (D) sau Herghelia (H)]],0)</f>
        <v>0</v>
      </c>
    </row>
    <row r="42" spans="1:26" x14ac:dyDescent="0.25">
      <c r="A42" s="321">
        <f>Table6[[#This Row],[Nr. crt.]]</f>
        <v>35</v>
      </c>
      <c r="B42" s="322" t="s">
        <v>45</v>
      </c>
      <c r="C42" s="323">
        <f>IF(Table7[[#This Row],[Nr. de inventar MFP]]=Table6[[#This Row],[Nr. de inventar MFP]],Table6[[#This Row],[Nr. de inventar RNP]],0)</f>
        <v>0</v>
      </c>
      <c r="D42" s="322">
        <f>IF(Table7[[#This Row],[Nr. de inventar RNP]]=Table6[[#This Row],[Nr. de inventar RNP]],Table6[[#This Row],[Cod de clasificare OMFP nr. 1718/2013]],0)</f>
        <v>0</v>
      </c>
      <c r="E42" s="324">
        <f>IF(Table7[[#This Row],[Cod de clasificare OMFP nr. 1718/2013]]=Table6[[#This Row],[Cod de clasificare OMFP nr. 1718/2013]],Table6[[#This Row],[Denumirea ]],0)</f>
        <v>0</v>
      </c>
      <c r="F42" s="322">
        <f>IF(Table7[[#This Row],[Denumirea ]]=Table6[[#This Row],[Denumirea ]],Table6[[#This Row],[Județul]],0)</f>
        <v>0</v>
      </c>
      <c r="G42" s="322">
        <f>IF(Table7[[#This Row],[Județul]]=Table6[[#This Row],[Județul]],Table6[[#This Row],[Anul dobândirii ]],0)</f>
        <v>0</v>
      </c>
      <c r="H42" s="325">
        <f>IF(Table7[[#This Row],[Anul dobândirii ]]=Table6[[#This Row],[Anul dobândirii ]],Table6[[#This Row],[Valoare de inventar]],0)</f>
        <v>0</v>
      </c>
      <c r="I42" s="151">
        <f>IF(Table7[[#This Row],[Valoare de inventar]]=Table6[[#This Row],[Valoare de inventar]],Table6[[#This Row],[Nr Inventar MMAP]],0)</f>
        <v>0</v>
      </c>
      <c r="J42" s="152">
        <f>IF(Table7[[#This Row],[Nr Inventar MMAP]]=Table6[[#This Row],[Nr Inventar MMAP]],Table6[[#This Row],[Denumire MMAP]],0)</f>
        <v>0</v>
      </c>
      <c r="K42" s="153">
        <f>IF(Table7[[#This Row],[Denumire MMAP]]=Table6[[#This Row],[Denumire MMAP]],Table6[[#This Row],[Valore MMAP]],0)</f>
        <v>0</v>
      </c>
      <c r="L42" s="154">
        <f>IF(Table7[[#This Row],[Valore MMAP]]=Table6[[#This Row],[Valore MMAP]],Table6[[#This Row],[diferenta valorica]],0)</f>
        <v>0</v>
      </c>
      <c r="M42" s="155">
        <f>IF(Table7[[#This Row],[Nr. de inventar MFP]]="",Table6[[#This Row],[Număr inventar ]],0)</f>
        <v>0</v>
      </c>
      <c r="N42" s="156">
        <f>IF(Table7[[#This Row],[Număr inventar ]]=Table6[[#This Row],[Număr inventar ]],Table6[[#This Row],[COD_DE_CLASIFICARE]],0)</f>
        <v>0</v>
      </c>
      <c r="O42" s="157">
        <f>IF(Table7[[#This Row],[COD_DE_CLASIFICARE]]=Table6[[#This Row],[COD_DE_CLASIFICARE]],Table6[[#This Row],[Denumire IC]],0)</f>
        <v>0</v>
      </c>
      <c r="P42" s="157">
        <f>IF(Table7[[#This Row],[Denumire IC]]=Table6[[#This Row],[Denumire IC]],Table6[[#This Row],[ADRESA]],0)</f>
        <v>0</v>
      </c>
      <c r="Q42" s="156">
        <f>IF(Table7[[#This Row],[ADRESA]]=Table6[[#This Row],[ADRESA]],Table6[[#This Row],[ANUL_DOBANDIRII]],0)</f>
        <v>0</v>
      </c>
      <c r="R42" s="158">
        <f>IF(Table7[[#This Row],[ANUL_DOBANDIRII]]=Table6[[#This Row],[ANUL_DOBANDIRII]],Table6[[#This Row],[Valore IC]],0)</f>
        <v>0</v>
      </c>
      <c r="S42" s="156">
        <f>IF(Table7[[#This Row],[Valore IC]]=Table6[[#This Row],[Valore IC]],Table6[[#This Row],[BAZA_LEGALA]],0)</f>
        <v>0</v>
      </c>
      <c r="T42" s="156">
        <f>IF(Table7[[#This Row],[BAZA_LEGALA]]=Table6[[#This Row],[BAZA_LEGALA]],Table6[[#This Row],[SITUATIE_JURIDICA]],0)</f>
        <v>0</v>
      </c>
      <c r="U42" s="156">
        <f>IF(Table7[[#This Row],[SITUATIE_JURIDICA]]=Table6[[#This Row],[SITUATIE_JURIDICA]],Table6[[#This Row],[BUN]],0)</f>
        <v>0</v>
      </c>
      <c r="V42" s="269">
        <f>IF(Table7[[#This Row],[BUN]]=Table6[[#This Row],[BUN]],Table6[[#This Row],[Column1]],0)</f>
        <v>0</v>
      </c>
      <c r="W42" s="323">
        <f>IF(Table7[[#This Row],[Column1]]=Table6[[#This Row],[Column1]],Table6[[#This Row],[Anul nașterii:]],0)</f>
        <v>0</v>
      </c>
      <c r="X42" s="326">
        <f>IF(Table7[[#This Row],[Anul nașterii:]]=Table6[[#This Row],[Anul nașterii:]],Table6[[#This Row],[sex:]],0)</f>
        <v>0</v>
      </c>
      <c r="Y42" s="326">
        <f>IF(Table7[[#This Row],[sex:]]=Table6[[#This Row],[sex:]],Table6[[#This Row],[dangale / microcip]],0)</f>
        <v>0</v>
      </c>
      <c r="Z42" s="327">
        <f>IF(Table7[[#This Row],[dangale / microcip]]=Table6[[#This Row],[dangale / microcip]],Table6[[#This Row],[Locaţia de bază- depozit de armăsari (D) sau Herghelia (H)]],0)</f>
        <v>0</v>
      </c>
    </row>
    <row r="43" spans="1:26" ht="15.75" thickBot="1" x14ac:dyDescent="0.3">
      <c r="A43" s="330">
        <f>Table6[[#This Row],[Nr. crt.]]</f>
        <v>36</v>
      </c>
      <c r="B43" s="331" t="s">
        <v>45</v>
      </c>
      <c r="C43" s="332">
        <f>IF(Table7[[#This Row],[Nr. de inventar MFP]]=Table6[[#This Row],[Nr. de inventar MFP]],Table6[[#This Row],[Nr. de inventar RNP]],0)</f>
        <v>0</v>
      </c>
      <c r="D43" s="331">
        <f>IF(Table7[[#This Row],[Nr. de inventar RNP]]=Table6[[#This Row],[Nr. de inventar RNP]],Table6[[#This Row],[Cod de clasificare OMFP nr. 1718/2013]],0)</f>
        <v>0</v>
      </c>
      <c r="E43" s="333">
        <f>IF(Table7[[#This Row],[Cod de clasificare OMFP nr. 1718/2013]]=Table6[[#This Row],[Cod de clasificare OMFP nr. 1718/2013]],Table6[[#This Row],[Denumirea ]],0)</f>
        <v>0</v>
      </c>
      <c r="F43" s="331">
        <f>IF(Table7[[#This Row],[Denumirea ]]=Table6[[#This Row],[Denumirea ]],Table6[[#This Row],[Județul]],0)</f>
        <v>0</v>
      </c>
      <c r="G43" s="331">
        <f>IF(Table7[[#This Row],[Județul]]=Table6[[#This Row],[Județul]],Table6[[#This Row],[Anul dobândirii ]],0)</f>
        <v>0</v>
      </c>
      <c r="H43" s="334">
        <f>IF(Table7[[#This Row],[Anul dobândirii ]]=Table6[[#This Row],[Anul dobândirii ]],Table6[[#This Row],[Valoare de inventar]],0)</f>
        <v>0</v>
      </c>
      <c r="I43" s="160">
        <f>IF(Table7[[#This Row],[Valoare de inventar]]=Table6[[#This Row],[Valoare de inventar]],Table6[[#This Row],[Nr Inventar MMAP]],0)</f>
        <v>0</v>
      </c>
      <c r="J43" s="161">
        <f>IF(Table7[[#This Row],[Nr Inventar MMAP]]=Table6[[#This Row],[Nr Inventar MMAP]],Table6[[#This Row],[Denumire MMAP]],0)</f>
        <v>0</v>
      </c>
      <c r="K43" s="162">
        <f>IF(Table7[[#This Row],[Denumire MMAP]]=Table6[[#This Row],[Denumire MMAP]],Table6[[#This Row],[Valore MMAP]],0)</f>
        <v>0</v>
      </c>
      <c r="L43" s="163">
        <f>IF(Table7[[#This Row],[Valore MMAP]]=Table6[[#This Row],[Valore MMAP]],Table6[[#This Row],[diferenta valorica]],0)</f>
        <v>0</v>
      </c>
      <c r="M43" s="164">
        <f>IF(Table7[[#This Row],[Nr. de inventar MFP]]="",Table6[[#This Row],[Număr inventar ]],0)</f>
        <v>0</v>
      </c>
      <c r="N43" s="165">
        <f>IF(Table7[[#This Row],[Număr inventar ]]=Table6[[#This Row],[Număr inventar ]],Table6[[#This Row],[COD_DE_CLASIFICARE]],0)</f>
        <v>0</v>
      </c>
      <c r="O43" s="166">
        <f>IF(Table7[[#This Row],[COD_DE_CLASIFICARE]]=Table6[[#This Row],[COD_DE_CLASIFICARE]],Table6[[#This Row],[Denumire IC]],0)</f>
        <v>0</v>
      </c>
      <c r="P43" s="166">
        <f>IF(Table7[[#This Row],[Denumire IC]]=Table6[[#This Row],[Denumire IC]],Table6[[#This Row],[ADRESA]],0)</f>
        <v>0</v>
      </c>
      <c r="Q43" s="165">
        <f>IF(Table7[[#This Row],[ADRESA]]=Table6[[#This Row],[ADRESA]],Table6[[#This Row],[ANUL_DOBANDIRII]],0)</f>
        <v>0</v>
      </c>
      <c r="R43" s="167">
        <f>IF(Table7[[#This Row],[ANUL_DOBANDIRII]]=Table6[[#This Row],[ANUL_DOBANDIRII]],Table6[[#This Row],[Valore IC]],0)</f>
        <v>0</v>
      </c>
      <c r="S43" s="165">
        <f>IF(Table7[[#This Row],[Valore IC]]=Table6[[#This Row],[Valore IC]],Table6[[#This Row],[BAZA_LEGALA]],0)</f>
        <v>0</v>
      </c>
      <c r="T43" s="165">
        <f>IF(Table7[[#This Row],[BAZA_LEGALA]]=Table6[[#This Row],[BAZA_LEGALA]],Table6[[#This Row],[SITUATIE_JURIDICA]],0)</f>
        <v>0</v>
      </c>
      <c r="U43" s="165">
        <f>IF(Table7[[#This Row],[SITUATIE_JURIDICA]]=Table6[[#This Row],[SITUATIE_JURIDICA]],Table6[[#This Row],[BUN]],0)</f>
        <v>0</v>
      </c>
      <c r="V43" s="165">
        <f>IF(Table7[[#This Row],[BUN]]=Table6[[#This Row],[BUN]],Table6[[#This Row],[Column1]],0)</f>
        <v>0</v>
      </c>
      <c r="W43" s="335">
        <f>IF(Table7[[#This Row],[Column1]]=Table6[[#This Row],[Column1]],Table6[[#This Row],[Anul nașterii:]],0)</f>
        <v>0</v>
      </c>
      <c r="X43" s="336">
        <f>IF(Table7[[#This Row],[Anul nașterii:]]=Table6[[#This Row],[Anul nașterii:]],Table6[[#This Row],[sex:]],0)</f>
        <v>0</v>
      </c>
      <c r="Y43" s="336">
        <f>IF(Table7[[#This Row],[sex:]]=Table6[[#This Row],[sex:]],Table6[[#This Row],[dangale / microcip]],0)</f>
        <v>0</v>
      </c>
      <c r="Z43" s="337">
        <f>IF(Table7[[#This Row],[dangale / microcip]]=Table6[[#This Row],[dangale / microcip]],Table6[[#This Row],[Locaţia de bază- depozit de armăsari (D) sau Herghelia (H)]],0)</f>
        <v>0</v>
      </c>
    </row>
    <row r="44" spans="1:26" x14ac:dyDescent="0.25">
      <c r="A44" s="321">
        <f>Table6[[#This Row],[Nr. crt.]]</f>
        <v>37</v>
      </c>
      <c r="B44" s="322" t="s">
        <v>45</v>
      </c>
      <c r="C44" s="323">
        <f>IF(Table7[[#This Row],[Nr. de inventar MFP]]=Table6[[#This Row],[Nr. de inventar MFP]],Table6[[#This Row],[Nr. de inventar RNP]],0)</f>
        <v>0</v>
      </c>
      <c r="D44" s="322">
        <f>IF(Table7[[#This Row],[Nr. de inventar RNP]]=Table6[[#This Row],[Nr. de inventar RNP]],Table6[[#This Row],[Cod de clasificare OMFP nr. 1718/2013]],0)</f>
        <v>0</v>
      </c>
      <c r="E44" s="324">
        <f>IF(Table7[[#This Row],[Cod de clasificare OMFP nr. 1718/2013]]=Table6[[#This Row],[Cod de clasificare OMFP nr. 1718/2013]],Table6[[#This Row],[Denumirea ]],0)</f>
        <v>0</v>
      </c>
      <c r="F44" s="322">
        <f>IF(Table7[[#This Row],[Denumirea ]]=Table6[[#This Row],[Denumirea ]],Table6[[#This Row],[Județul]],0)</f>
        <v>0</v>
      </c>
      <c r="G44" s="322">
        <f>IF(Table7[[#This Row],[Județul]]=Table6[[#This Row],[Județul]],Table6[[#This Row],[Anul dobândirii ]],0)</f>
        <v>0</v>
      </c>
      <c r="H44" s="325">
        <f>IF(Table7[[#This Row],[Anul dobândirii ]]=Table6[[#This Row],[Anul dobândirii ]],Table6[[#This Row],[Valoare de inventar]],0)</f>
        <v>0</v>
      </c>
      <c r="I44" s="151">
        <f>IF(Table7[[#This Row],[Valoare de inventar]]=Table6[[#This Row],[Valoare de inventar]],Table6[[#This Row],[Nr Inventar MMAP]],0)</f>
        <v>0</v>
      </c>
      <c r="J44" s="152">
        <f>IF(Table7[[#This Row],[Nr Inventar MMAP]]=Table6[[#This Row],[Nr Inventar MMAP]],Table6[[#This Row],[Denumire MMAP]],0)</f>
        <v>0</v>
      </c>
      <c r="K44" s="153">
        <f>IF(Table7[[#This Row],[Denumire MMAP]]=Table6[[#This Row],[Denumire MMAP]],Table6[[#This Row],[Valore MMAP]],0)</f>
        <v>0</v>
      </c>
      <c r="L44" s="154">
        <f>IF(Table7[[#This Row],[Valore MMAP]]=Table6[[#This Row],[Valore MMAP]],Table6[[#This Row],[diferenta valorica]],0)</f>
        <v>0</v>
      </c>
      <c r="M44" s="155">
        <f>IF(Table7[[#This Row],[Nr. de inventar MFP]]="",Table6[[#This Row],[Număr inventar ]],0)</f>
        <v>0</v>
      </c>
      <c r="N44" s="156">
        <f>IF(Table7[[#This Row],[Număr inventar ]]=Table6[[#This Row],[Număr inventar ]],Table6[[#This Row],[COD_DE_CLASIFICARE]],0)</f>
        <v>0</v>
      </c>
      <c r="O44" s="157">
        <f>IF(Table7[[#This Row],[COD_DE_CLASIFICARE]]=Table6[[#This Row],[COD_DE_CLASIFICARE]],Table6[[#This Row],[Denumire IC]],0)</f>
        <v>0</v>
      </c>
      <c r="P44" s="157">
        <f>IF(Table7[[#This Row],[Denumire IC]]=Table6[[#This Row],[Denumire IC]],Table6[[#This Row],[ADRESA]],0)</f>
        <v>0</v>
      </c>
      <c r="Q44" s="156">
        <f>IF(Table7[[#This Row],[ADRESA]]=Table6[[#This Row],[ADRESA]],Table6[[#This Row],[ANUL_DOBANDIRII]],0)</f>
        <v>0</v>
      </c>
      <c r="R44" s="158">
        <f>IF(Table7[[#This Row],[ANUL_DOBANDIRII]]=Table6[[#This Row],[ANUL_DOBANDIRII]],Table6[[#This Row],[Valore IC]],0)</f>
        <v>0</v>
      </c>
      <c r="S44" s="156">
        <f>IF(Table7[[#This Row],[Valore IC]]=Table6[[#This Row],[Valore IC]],Table6[[#This Row],[BAZA_LEGALA]],0)</f>
        <v>0</v>
      </c>
      <c r="T44" s="156">
        <f>IF(Table7[[#This Row],[BAZA_LEGALA]]=Table6[[#This Row],[BAZA_LEGALA]],Table6[[#This Row],[SITUATIE_JURIDICA]],0)</f>
        <v>0</v>
      </c>
      <c r="U44" s="156">
        <f>IF(Table7[[#This Row],[SITUATIE_JURIDICA]]=Table6[[#This Row],[SITUATIE_JURIDICA]],Table6[[#This Row],[BUN]],0)</f>
        <v>0</v>
      </c>
      <c r="V44" s="269">
        <f>IF(Table7[[#This Row],[BUN]]=Table6[[#This Row],[BUN]],Table6[[#This Row],[Column1]],0)</f>
        <v>0</v>
      </c>
      <c r="W44" s="323">
        <f>IF(Table7[[#This Row],[Column1]]=Table6[[#This Row],[Column1]],Table6[[#This Row],[Anul nașterii:]],0)</f>
        <v>0</v>
      </c>
      <c r="X44" s="326">
        <f>IF(Table7[[#This Row],[Anul nașterii:]]=Table6[[#This Row],[Anul nașterii:]],Table6[[#This Row],[sex:]],0)</f>
        <v>0</v>
      </c>
      <c r="Y44" s="326">
        <f>IF(Table7[[#This Row],[sex:]]=Table6[[#This Row],[sex:]],Table6[[#This Row],[dangale / microcip]],0)</f>
        <v>0</v>
      </c>
      <c r="Z44" s="327">
        <f>IF(Table7[[#This Row],[dangale / microcip]]=Table6[[#This Row],[dangale / microcip]],Table6[[#This Row],[Locaţia de bază- depozit de armăsari (D) sau Herghelia (H)]],0)</f>
        <v>0</v>
      </c>
    </row>
    <row r="45" spans="1:26" ht="15.75" thickBot="1" x14ac:dyDescent="0.3">
      <c r="A45" s="330">
        <f>Table6[[#This Row],[Nr. crt.]]</f>
        <v>38</v>
      </c>
      <c r="B45" s="331" t="s">
        <v>45</v>
      </c>
      <c r="C45" s="332">
        <f>IF(Table7[[#This Row],[Nr. de inventar MFP]]=Table6[[#This Row],[Nr. de inventar MFP]],Table6[[#This Row],[Nr. de inventar RNP]],0)</f>
        <v>0</v>
      </c>
      <c r="D45" s="331">
        <f>IF(Table7[[#This Row],[Nr. de inventar RNP]]=Table6[[#This Row],[Nr. de inventar RNP]],Table6[[#This Row],[Cod de clasificare OMFP nr. 1718/2013]],0)</f>
        <v>0</v>
      </c>
      <c r="E45" s="333">
        <f>IF(Table7[[#This Row],[Cod de clasificare OMFP nr. 1718/2013]]=Table6[[#This Row],[Cod de clasificare OMFP nr. 1718/2013]],Table6[[#This Row],[Denumirea ]],0)</f>
        <v>0</v>
      </c>
      <c r="F45" s="331">
        <f>IF(Table7[[#This Row],[Denumirea ]]=Table6[[#This Row],[Denumirea ]],Table6[[#This Row],[Județul]],0)</f>
        <v>0</v>
      </c>
      <c r="G45" s="331">
        <f>IF(Table7[[#This Row],[Județul]]=Table6[[#This Row],[Județul]],Table6[[#This Row],[Anul dobândirii ]],0)</f>
        <v>0</v>
      </c>
      <c r="H45" s="334">
        <f>IF(Table7[[#This Row],[Anul dobândirii ]]=Table6[[#This Row],[Anul dobândirii ]],Table6[[#This Row],[Valoare de inventar]],0)</f>
        <v>0</v>
      </c>
      <c r="I45" s="160">
        <f>IF(Table7[[#This Row],[Valoare de inventar]]=Table6[[#This Row],[Valoare de inventar]],Table6[[#This Row],[Nr Inventar MMAP]],0)</f>
        <v>0</v>
      </c>
      <c r="J45" s="161">
        <f>IF(Table7[[#This Row],[Nr Inventar MMAP]]=Table6[[#This Row],[Nr Inventar MMAP]],Table6[[#This Row],[Denumire MMAP]],0)</f>
        <v>0</v>
      </c>
      <c r="K45" s="162">
        <f>IF(Table7[[#This Row],[Denumire MMAP]]=Table6[[#This Row],[Denumire MMAP]],Table6[[#This Row],[Valore MMAP]],0)</f>
        <v>0</v>
      </c>
      <c r="L45" s="163">
        <f>IF(Table7[[#This Row],[Valore MMAP]]=Table6[[#This Row],[Valore MMAP]],Table6[[#This Row],[diferenta valorica]],0)</f>
        <v>0</v>
      </c>
      <c r="M45" s="164">
        <f>IF(Table7[[#This Row],[Nr. de inventar MFP]]="",Table6[[#This Row],[Număr inventar ]],0)</f>
        <v>0</v>
      </c>
      <c r="N45" s="165">
        <f>IF(Table7[[#This Row],[Număr inventar ]]=Table6[[#This Row],[Număr inventar ]],Table6[[#This Row],[COD_DE_CLASIFICARE]],0)</f>
        <v>0</v>
      </c>
      <c r="O45" s="166">
        <f>IF(Table7[[#This Row],[COD_DE_CLASIFICARE]]=Table6[[#This Row],[COD_DE_CLASIFICARE]],Table6[[#This Row],[Denumire IC]],0)</f>
        <v>0</v>
      </c>
      <c r="P45" s="166">
        <f>IF(Table7[[#This Row],[Denumire IC]]=Table6[[#This Row],[Denumire IC]],Table6[[#This Row],[ADRESA]],0)</f>
        <v>0</v>
      </c>
      <c r="Q45" s="165">
        <f>IF(Table7[[#This Row],[ADRESA]]=Table6[[#This Row],[ADRESA]],Table6[[#This Row],[ANUL_DOBANDIRII]],0)</f>
        <v>0</v>
      </c>
      <c r="R45" s="167">
        <f>IF(Table7[[#This Row],[ANUL_DOBANDIRII]]=Table6[[#This Row],[ANUL_DOBANDIRII]],Table6[[#This Row],[Valore IC]],0)</f>
        <v>0</v>
      </c>
      <c r="S45" s="165">
        <f>IF(Table7[[#This Row],[Valore IC]]=Table6[[#This Row],[Valore IC]],Table6[[#This Row],[BAZA_LEGALA]],0)</f>
        <v>0</v>
      </c>
      <c r="T45" s="165">
        <f>IF(Table7[[#This Row],[BAZA_LEGALA]]=Table6[[#This Row],[BAZA_LEGALA]],Table6[[#This Row],[SITUATIE_JURIDICA]],0)</f>
        <v>0</v>
      </c>
      <c r="U45" s="165">
        <f>IF(Table7[[#This Row],[SITUATIE_JURIDICA]]=Table6[[#This Row],[SITUATIE_JURIDICA]],Table6[[#This Row],[BUN]],0)</f>
        <v>0</v>
      </c>
      <c r="V45" s="165">
        <f>IF(Table7[[#This Row],[BUN]]=Table6[[#This Row],[BUN]],Table6[[#This Row],[Column1]],0)</f>
        <v>0</v>
      </c>
      <c r="W45" s="335">
        <f>IF(Table7[[#This Row],[Column1]]=Table6[[#This Row],[Column1]],Table6[[#This Row],[Anul nașterii:]],0)</f>
        <v>0</v>
      </c>
      <c r="X45" s="336">
        <f>IF(Table7[[#This Row],[Anul nașterii:]]=Table6[[#This Row],[Anul nașterii:]],Table6[[#This Row],[sex:]],0)</f>
        <v>0</v>
      </c>
      <c r="Y45" s="336">
        <f>IF(Table7[[#This Row],[sex:]]=Table6[[#This Row],[sex:]],Table6[[#This Row],[dangale / microcip]],0)</f>
        <v>0</v>
      </c>
      <c r="Z45" s="337">
        <f>IF(Table7[[#This Row],[dangale / microcip]]=Table6[[#This Row],[dangale / microcip]],Table6[[#This Row],[Locaţia de bază- depozit de armăsari (D) sau Herghelia (H)]],0)</f>
        <v>0</v>
      </c>
    </row>
    <row r="46" spans="1:26" x14ac:dyDescent="0.25">
      <c r="A46" s="321">
        <f>Table6[[#This Row],[Nr. crt.]]</f>
        <v>39</v>
      </c>
      <c r="B46" s="322" t="s">
        <v>45</v>
      </c>
      <c r="C46" s="323">
        <f>IF(Table7[[#This Row],[Nr. de inventar MFP]]=Table6[[#This Row],[Nr. de inventar MFP]],Table6[[#This Row],[Nr. de inventar RNP]],0)</f>
        <v>0</v>
      </c>
      <c r="D46" s="322">
        <f>IF(Table7[[#This Row],[Nr. de inventar RNP]]=Table6[[#This Row],[Nr. de inventar RNP]],Table6[[#This Row],[Cod de clasificare OMFP nr. 1718/2013]],0)</f>
        <v>0</v>
      </c>
      <c r="E46" s="324">
        <f>IF(Table7[[#This Row],[Cod de clasificare OMFP nr. 1718/2013]]=Table6[[#This Row],[Cod de clasificare OMFP nr. 1718/2013]],Table6[[#This Row],[Denumirea ]],0)</f>
        <v>0</v>
      </c>
      <c r="F46" s="322">
        <f>IF(Table7[[#This Row],[Denumirea ]]=Table6[[#This Row],[Denumirea ]],Table6[[#This Row],[Județul]],0)</f>
        <v>0</v>
      </c>
      <c r="G46" s="322">
        <f>IF(Table7[[#This Row],[Județul]]=Table6[[#This Row],[Județul]],Table6[[#This Row],[Anul dobândirii ]],0)</f>
        <v>0</v>
      </c>
      <c r="H46" s="325">
        <f>IF(Table7[[#This Row],[Anul dobândirii ]]=Table6[[#This Row],[Anul dobândirii ]],Table6[[#This Row],[Valoare de inventar]],0)</f>
        <v>0</v>
      </c>
      <c r="I46" s="151">
        <f>IF(Table7[[#This Row],[Valoare de inventar]]=Table6[[#This Row],[Valoare de inventar]],Table6[[#This Row],[Nr Inventar MMAP]],0)</f>
        <v>0</v>
      </c>
      <c r="J46" s="152">
        <f>IF(Table7[[#This Row],[Nr Inventar MMAP]]=Table6[[#This Row],[Nr Inventar MMAP]],Table6[[#This Row],[Denumire MMAP]],0)</f>
        <v>0</v>
      </c>
      <c r="K46" s="153">
        <f>IF(Table7[[#This Row],[Denumire MMAP]]=Table6[[#This Row],[Denumire MMAP]],Table6[[#This Row],[Valore MMAP]],0)</f>
        <v>0</v>
      </c>
      <c r="L46" s="154">
        <f>IF(Table7[[#This Row],[Valore MMAP]]=Table6[[#This Row],[Valore MMAP]],Table6[[#This Row],[diferenta valorica]],0)</f>
        <v>0</v>
      </c>
      <c r="M46" s="155">
        <f>IF(Table7[[#This Row],[Nr. de inventar MFP]]="",Table6[[#This Row],[Număr inventar ]],0)</f>
        <v>0</v>
      </c>
      <c r="N46" s="156">
        <f>IF(Table7[[#This Row],[Număr inventar ]]=Table6[[#This Row],[Număr inventar ]],Table6[[#This Row],[COD_DE_CLASIFICARE]],0)</f>
        <v>0</v>
      </c>
      <c r="O46" s="157">
        <f>IF(Table7[[#This Row],[COD_DE_CLASIFICARE]]=Table6[[#This Row],[COD_DE_CLASIFICARE]],Table6[[#This Row],[Denumire IC]],0)</f>
        <v>0</v>
      </c>
      <c r="P46" s="157">
        <f>IF(Table7[[#This Row],[Denumire IC]]=Table6[[#This Row],[Denumire IC]],Table6[[#This Row],[ADRESA]],0)</f>
        <v>0</v>
      </c>
      <c r="Q46" s="156">
        <f>IF(Table7[[#This Row],[ADRESA]]=Table6[[#This Row],[ADRESA]],Table6[[#This Row],[ANUL_DOBANDIRII]],0)</f>
        <v>0</v>
      </c>
      <c r="R46" s="158">
        <f>IF(Table7[[#This Row],[ANUL_DOBANDIRII]]=Table6[[#This Row],[ANUL_DOBANDIRII]],Table6[[#This Row],[Valore IC]],0)</f>
        <v>0</v>
      </c>
      <c r="S46" s="156">
        <f>IF(Table7[[#This Row],[Valore IC]]=Table6[[#This Row],[Valore IC]],Table6[[#This Row],[BAZA_LEGALA]],0)</f>
        <v>0</v>
      </c>
      <c r="T46" s="156">
        <f>IF(Table7[[#This Row],[BAZA_LEGALA]]=Table6[[#This Row],[BAZA_LEGALA]],Table6[[#This Row],[SITUATIE_JURIDICA]],0)</f>
        <v>0</v>
      </c>
      <c r="U46" s="156">
        <f>IF(Table7[[#This Row],[SITUATIE_JURIDICA]]=Table6[[#This Row],[SITUATIE_JURIDICA]],Table6[[#This Row],[BUN]],0)</f>
        <v>0</v>
      </c>
      <c r="V46" s="269">
        <f>IF(Table7[[#This Row],[BUN]]=Table6[[#This Row],[BUN]],Table6[[#This Row],[Column1]],0)</f>
        <v>0</v>
      </c>
      <c r="W46" s="323">
        <f>IF(Table7[[#This Row],[Column1]]=Table6[[#This Row],[Column1]],Table6[[#This Row],[Anul nașterii:]],0)</f>
        <v>0</v>
      </c>
      <c r="X46" s="326">
        <f>IF(Table7[[#This Row],[Anul nașterii:]]=Table6[[#This Row],[Anul nașterii:]],Table6[[#This Row],[sex:]],0)</f>
        <v>0</v>
      </c>
      <c r="Y46" s="326">
        <f>IF(Table7[[#This Row],[sex:]]=Table6[[#This Row],[sex:]],Table6[[#This Row],[dangale / microcip]],0)</f>
        <v>0</v>
      </c>
      <c r="Z46" s="327">
        <f>IF(Table7[[#This Row],[dangale / microcip]]=Table6[[#This Row],[dangale / microcip]],Table6[[#This Row],[Locaţia de bază- depozit de armăsari (D) sau Herghelia (H)]],0)</f>
        <v>0</v>
      </c>
    </row>
    <row r="47" spans="1:26" ht="15.75" thickBot="1" x14ac:dyDescent="0.3">
      <c r="A47" s="330">
        <f>Table6[[#This Row],[Nr. crt.]]</f>
        <v>40</v>
      </c>
      <c r="B47" s="331" t="s">
        <v>45</v>
      </c>
      <c r="C47" s="332">
        <f>IF(Table7[[#This Row],[Nr. de inventar MFP]]=Table6[[#This Row],[Nr. de inventar MFP]],Table6[[#This Row],[Nr. de inventar RNP]],0)</f>
        <v>0</v>
      </c>
      <c r="D47" s="331">
        <f>IF(Table7[[#This Row],[Nr. de inventar RNP]]=Table6[[#This Row],[Nr. de inventar RNP]],Table6[[#This Row],[Cod de clasificare OMFP nr. 1718/2013]],0)</f>
        <v>0</v>
      </c>
      <c r="E47" s="333">
        <f>IF(Table7[[#This Row],[Cod de clasificare OMFP nr. 1718/2013]]=Table6[[#This Row],[Cod de clasificare OMFP nr. 1718/2013]],Table6[[#This Row],[Denumirea ]],0)</f>
        <v>0</v>
      </c>
      <c r="F47" s="331">
        <f>IF(Table7[[#This Row],[Denumirea ]]=Table6[[#This Row],[Denumirea ]],Table6[[#This Row],[Județul]],0)</f>
        <v>0</v>
      </c>
      <c r="G47" s="331">
        <f>IF(Table7[[#This Row],[Județul]]=Table6[[#This Row],[Județul]],Table6[[#This Row],[Anul dobândirii ]],0)</f>
        <v>0</v>
      </c>
      <c r="H47" s="334">
        <f>IF(Table7[[#This Row],[Anul dobândirii ]]=Table6[[#This Row],[Anul dobândirii ]],Table6[[#This Row],[Valoare de inventar]],0)</f>
        <v>0</v>
      </c>
      <c r="I47" s="160">
        <f>IF(Table7[[#This Row],[Valoare de inventar]]=Table6[[#This Row],[Valoare de inventar]],Table6[[#This Row],[Nr Inventar MMAP]],0)</f>
        <v>0</v>
      </c>
      <c r="J47" s="161">
        <f>IF(Table7[[#This Row],[Nr Inventar MMAP]]=Table6[[#This Row],[Nr Inventar MMAP]],Table6[[#This Row],[Denumire MMAP]],0)</f>
        <v>0</v>
      </c>
      <c r="K47" s="162">
        <f>IF(Table7[[#This Row],[Denumire MMAP]]=Table6[[#This Row],[Denumire MMAP]],Table6[[#This Row],[Valore MMAP]],0)</f>
        <v>0</v>
      </c>
      <c r="L47" s="163">
        <f>IF(Table7[[#This Row],[Valore MMAP]]=Table6[[#This Row],[Valore MMAP]],Table6[[#This Row],[diferenta valorica]],0)</f>
        <v>0</v>
      </c>
      <c r="M47" s="164">
        <f>IF(Table7[[#This Row],[Nr. de inventar MFP]]="",Table6[[#This Row],[Număr inventar ]],0)</f>
        <v>0</v>
      </c>
      <c r="N47" s="165">
        <f>IF(Table7[[#This Row],[Număr inventar ]]=Table6[[#This Row],[Număr inventar ]],Table6[[#This Row],[COD_DE_CLASIFICARE]],0)</f>
        <v>0</v>
      </c>
      <c r="O47" s="166">
        <f>IF(Table7[[#This Row],[COD_DE_CLASIFICARE]]=Table6[[#This Row],[COD_DE_CLASIFICARE]],Table6[[#This Row],[Denumire IC]],0)</f>
        <v>0</v>
      </c>
      <c r="P47" s="166">
        <f>IF(Table7[[#This Row],[Denumire IC]]=Table6[[#This Row],[Denumire IC]],Table6[[#This Row],[ADRESA]],0)</f>
        <v>0</v>
      </c>
      <c r="Q47" s="165">
        <f>IF(Table7[[#This Row],[ADRESA]]=Table6[[#This Row],[ADRESA]],Table6[[#This Row],[ANUL_DOBANDIRII]],0)</f>
        <v>0</v>
      </c>
      <c r="R47" s="167">
        <f>IF(Table7[[#This Row],[ANUL_DOBANDIRII]]=Table6[[#This Row],[ANUL_DOBANDIRII]],Table6[[#This Row],[Valore IC]],0)</f>
        <v>0</v>
      </c>
      <c r="S47" s="165">
        <f>IF(Table7[[#This Row],[Valore IC]]=Table6[[#This Row],[Valore IC]],Table6[[#This Row],[BAZA_LEGALA]],0)</f>
        <v>0</v>
      </c>
      <c r="T47" s="165">
        <f>IF(Table7[[#This Row],[BAZA_LEGALA]]=Table6[[#This Row],[BAZA_LEGALA]],Table6[[#This Row],[SITUATIE_JURIDICA]],0)</f>
        <v>0</v>
      </c>
      <c r="U47" s="165">
        <f>IF(Table7[[#This Row],[SITUATIE_JURIDICA]]=Table6[[#This Row],[SITUATIE_JURIDICA]],Table6[[#This Row],[BUN]],0)</f>
        <v>0</v>
      </c>
      <c r="V47" s="165">
        <f>IF(Table7[[#This Row],[BUN]]=Table6[[#This Row],[BUN]],Table6[[#This Row],[Column1]],0)</f>
        <v>0</v>
      </c>
      <c r="W47" s="335">
        <f>IF(Table7[[#This Row],[Column1]]=Table6[[#This Row],[Column1]],Table6[[#This Row],[Anul nașterii:]],0)</f>
        <v>0</v>
      </c>
      <c r="X47" s="336">
        <f>IF(Table7[[#This Row],[Anul nașterii:]]=Table6[[#This Row],[Anul nașterii:]],Table6[[#This Row],[sex:]],0)</f>
        <v>0</v>
      </c>
      <c r="Y47" s="336">
        <f>IF(Table7[[#This Row],[sex:]]=Table6[[#This Row],[sex:]],Table6[[#This Row],[dangale / microcip]],0)</f>
        <v>0</v>
      </c>
      <c r="Z47" s="337">
        <f>IF(Table7[[#This Row],[dangale / microcip]]=Table6[[#This Row],[dangale / microcip]],Table6[[#This Row],[Locaţia de bază- depozit de armăsari (D) sau Herghelia (H)]],0)</f>
        <v>0</v>
      </c>
    </row>
    <row r="48" spans="1:26" x14ac:dyDescent="0.25">
      <c r="A48" s="321">
        <f>Table6[[#This Row],[Nr. crt.]]</f>
        <v>41</v>
      </c>
      <c r="B48" s="322" t="s">
        <v>45</v>
      </c>
      <c r="C48" s="323">
        <f>IF(Table7[[#This Row],[Nr. de inventar MFP]]=Table6[[#This Row],[Nr. de inventar MFP]],Table6[[#This Row],[Nr. de inventar RNP]],0)</f>
        <v>0</v>
      </c>
      <c r="D48" s="322">
        <f>IF(Table7[[#This Row],[Nr. de inventar RNP]]=Table6[[#This Row],[Nr. de inventar RNP]],Table6[[#This Row],[Cod de clasificare OMFP nr. 1718/2013]],0)</f>
        <v>0</v>
      </c>
      <c r="E48" s="324">
        <f>IF(Table7[[#This Row],[Cod de clasificare OMFP nr. 1718/2013]]=Table6[[#This Row],[Cod de clasificare OMFP nr. 1718/2013]],Table6[[#This Row],[Denumirea ]],0)</f>
        <v>0</v>
      </c>
      <c r="F48" s="322">
        <f>IF(Table7[[#This Row],[Denumirea ]]=Table6[[#This Row],[Denumirea ]],Table6[[#This Row],[Județul]],0)</f>
        <v>0</v>
      </c>
      <c r="G48" s="322">
        <f>IF(Table7[[#This Row],[Județul]]=Table6[[#This Row],[Județul]],Table6[[#This Row],[Anul dobândirii ]],0)</f>
        <v>0</v>
      </c>
      <c r="H48" s="325">
        <f>IF(Table7[[#This Row],[Anul dobândirii ]]=Table6[[#This Row],[Anul dobândirii ]],Table6[[#This Row],[Valoare de inventar]],0)</f>
        <v>0</v>
      </c>
      <c r="I48" s="151">
        <f>IF(Table7[[#This Row],[Valoare de inventar]]=Table6[[#This Row],[Valoare de inventar]],Table6[[#This Row],[Nr Inventar MMAP]],0)</f>
        <v>0</v>
      </c>
      <c r="J48" s="152">
        <f>IF(Table7[[#This Row],[Nr Inventar MMAP]]=Table6[[#This Row],[Nr Inventar MMAP]],Table6[[#This Row],[Denumire MMAP]],0)</f>
        <v>0</v>
      </c>
      <c r="K48" s="153">
        <f>IF(Table7[[#This Row],[Denumire MMAP]]=Table6[[#This Row],[Denumire MMAP]],Table6[[#This Row],[Valore MMAP]],0)</f>
        <v>0</v>
      </c>
      <c r="L48" s="154">
        <f>IF(Table7[[#This Row],[Valore MMAP]]=Table6[[#This Row],[Valore MMAP]],Table6[[#This Row],[diferenta valorica]],0)</f>
        <v>0</v>
      </c>
      <c r="M48" s="155">
        <f>IF(Table7[[#This Row],[Nr. de inventar MFP]]="",Table6[[#This Row],[Număr inventar ]],0)</f>
        <v>0</v>
      </c>
      <c r="N48" s="156">
        <f>IF(Table7[[#This Row],[Număr inventar ]]=Table6[[#This Row],[Număr inventar ]],Table6[[#This Row],[COD_DE_CLASIFICARE]],0)</f>
        <v>0</v>
      </c>
      <c r="O48" s="157">
        <f>IF(Table7[[#This Row],[COD_DE_CLASIFICARE]]=Table6[[#This Row],[COD_DE_CLASIFICARE]],Table6[[#This Row],[Denumire IC]],0)</f>
        <v>0</v>
      </c>
      <c r="P48" s="157">
        <f>IF(Table7[[#This Row],[Denumire IC]]=Table6[[#This Row],[Denumire IC]],Table6[[#This Row],[ADRESA]],0)</f>
        <v>0</v>
      </c>
      <c r="Q48" s="156">
        <f>IF(Table7[[#This Row],[ADRESA]]=Table6[[#This Row],[ADRESA]],Table6[[#This Row],[ANUL_DOBANDIRII]],0)</f>
        <v>0</v>
      </c>
      <c r="R48" s="158">
        <f>IF(Table7[[#This Row],[ANUL_DOBANDIRII]]=Table6[[#This Row],[ANUL_DOBANDIRII]],Table6[[#This Row],[Valore IC]],0)</f>
        <v>0</v>
      </c>
      <c r="S48" s="156">
        <f>IF(Table7[[#This Row],[Valore IC]]=Table6[[#This Row],[Valore IC]],Table6[[#This Row],[BAZA_LEGALA]],0)</f>
        <v>0</v>
      </c>
      <c r="T48" s="156">
        <f>IF(Table7[[#This Row],[BAZA_LEGALA]]=Table6[[#This Row],[BAZA_LEGALA]],Table6[[#This Row],[SITUATIE_JURIDICA]],0)</f>
        <v>0</v>
      </c>
      <c r="U48" s="156">
        <f>IF(Table7[[#This Row],[SITUATIE_JURIDICA]]=Table6[[#This Row],[SITUATIE_JURIDICA]],Table6[[#This Row],[BUN]],0)</f>
        <v>0</v>
      </c>
      <c r="V48" s="269">
        <f>IF(Table7[[#This Row],[BUN]]=Table6[[#This Row],[BUN]],Table6[[#This Row],[Column1]],0)</f>
        <v>0</v>
      </c>
      <c r="W48" s="323">
        <f>IF(Table7[[#This Row],[Column1]]=Table6[[#This Row],[Column1]],Table6[[#This Row],[Anul nașterii:]],0)</f>
        <v>0</v>
      </c>
      <c r="X48" s="326">
        <f>IF(Table7[[#This Row],[Anul nașterii:]]=Table6[[#This Row],[Anul nașterii:]],Table6[[#This Row],[sex:]],0)</f>
        <v>0</v>
      </c>
      <c r="Y48" s="326">
        <f>IF(Table7[[#This Row],[sex:]]=Table6[[#This Row],[sex:]],Table6[[#This Row],[dangale / microcip]],0)</f>
        <v>0</v>
      </c>
      <c r="Z48" s="327">
        <f>IF(Table7[[#This Row],[dangale / microcip]]=Table6[[#This Row],[dangale / microcip]],Table6[[#This Row],[Locaţia de bază- depozit de armăsari (D) sau Herghelia (H)]],0)</f>
        <v>0</v>
      </c>
    </row>
    <row r="49" spans="1:26" ht="15.75" thickBot="1" x14ac:dyDescent="0.3">
      <c r="A49" s="330">
        <f>Table6[[#This Row],[Nr. crt.]]</f>
        <v>42</v>
      </c>
      <c r="B49" s="331" t="s">
        <v>45</v>
      </c>
      <c r="C49" s="332">
        <f>IF(Table7[[#This Row],[Nr. de inventar MFP]]=Table6[[#This Row],[Nr. de inventar MFP]],Table6[[#This Row],[Nr. de inventar RNP]],0)</f>
        <v>0</v>
      </c>
      <c r="D49" s="331">
        <f>IF(Table7[[#This Row],[Nr. de inventar RNP]]=Table6[[#This Row],[Nr. de inventar RNP]],Table6[[#This Row],[Cod de clasificare OMFP nr. 1718/2013]],0)</f>
        <v>0</v>
      </c>
      <c r="E49" s="333">
        <f>IF(Table7[[#This Row],[Cod de clasificare OMFP nr. 1718/2013]]=Table6[[#This Row],[Cod de clasificare OMFP nr. 1718/2013]],Table6[[#This Row],[Denumirea ]],0)</f>
        <v>0</v>
      </c>
      <c r="F49" s="331">
        <f>IF(Table7[[#This Row],[Denumirea ]]=Table6[[#This Row],[Denumirea ]],Table6[[#This Row],[Județul]],0)</f>
        <v>0</v>
      </c>
      <c r="G49" s="331">
        <f>IF(Table7[[#This Row],[Județul]]=Table6[[#This Row],[Județul]],Table6[[#This Row],[Anul dobândirii ]],0)</f>
        <v>0</v>
      </c>
      <c r="H49" s="334">
        <f>IF(Table7[[#This Row],[Anul dobândirii ]]=Table6[[#This Row],[Anul dobândirii ]],Table6[[#This Row],[Valoare de inventar]],0)</f>
        <v>0</v>
      </c>
      <c r="I49" s="160">
        <f>IF(Table7[[#This Row],[Valoare de inventar]]=Table6[[#This Row],[Valoare de inventar]],Table6[[#This Row],[Nr Inventar MMAP]],0)</f>
        <v>0</v>
      </c>
      <c r="J49" s="161">
        <f>IF(Table7[[#This Row],[Nr Inventar MMAP]]=Table6[[#This Row],[Nr Inventar MMAP]],Table6[[#This Row],[Denumire MMAP]],0)</f>
        <v>0</v>
      </c>
      <c r="K49" s="162">
        <f>IF(Table7[[#This Row],[Denumire MMAP]]=Table6[[#This Row],[Denumire MMAP]],Table6[[#This Row],[Valore MMAP]],0)</f>
        <v>0</v>
      </c>
      <c r="L49" s="163">
        <f>IF(Table7[[#This Row],[Valore MMAP]]=Table6[[#This Row],[Valore MMAP]],Table6[[#This Row],[diferenta valorica]],0)</f>
        <v>0</v>
      </c>
      <c r="M49" s="164">
        <f>IF(Table7[[#This Row],[Nr. de inventar MFP]]="",Table6[[#This Row],[Număr inventar ]],0)</f>
        <v>0</v>
      </c>
      <c r="N49" s="165">
        <f>IF(Table7[[#This Row],[Număr inventar ]]=Table6[[#This Row],[Număr inventar ]],Table6[[#This Row],[COD_DE_CLASIFICARE]],0)</f>
        <v>0</v>
      </c>
      <c r="O49" s="166">
        <f>IF(Table7[[#This Row],[COD_DE_CLASIFICARE]]=Table6[[#This Row],[COD_DE_CLASIFICARE]],Table6[[#This Row],[Denumire IC]],0)</f>
        <v>0</v>
      </c>
      <c r="P49" s="166">
        <f>IF(Table7[[#This Row],[Denumire IC]]=Table6[[#This Row],[Denumire IC]],Table6[[#This Row],[ADRESA]],0)</f>
        <v>0</v>
      </c>
      <c r="Q49" s="165">
        <f>IF(Table7[[#This Row],[ADRESA]]=Table6[[#This Row],[ADRESA]],Table6[[#This Row],[ANUL_DOBANDIRII]],0)</f>
        <v>0</v>
      </c>
      <c r="R49" s="167">
        <f>IF(Table7[[#This Row],[ANUL_DOBANDIRII]]=Table6[[#This Row],[ANUL_DOBANDIRII]],Table6[[#This Row],[Valore IC]],0)</f>
        <v>0</v>
      </c>
      <c r="S49" s="165">
        <f>IF(Table7[[#This Row],[Valore IC]]=Table6[[#This Row],[Valore IC]],Table6[[#This Row],[BAZA_LEGALA]],0)</f>
        <v>0</v>
      </c>
      <c r="T49" s="165">
        <f>IF(Table7[[#This Row],[BAZA_LEGALA]]=Table6[[#This Row],[BAZA_LEGALA]],Table6[[#This Row],[SITUATIE_JURIDICA]],0)</f>
        <v>0</v>
      </c>
      <c r="U49" s="165">
        <f>IF(Table7[[#This Row],[SITUATIE_JURIDICA]]=Table6[[#This Row],[SITUATIE_JURIDICA]],Table6[[#This Row],[BUN]],0)</f>
        <v>0</v>
      </c>
      <c r="V49" s="165">
        <f>IF(Table7[[#This Row],[BUN]]=Table6[[#This Row],[BUN]],Table6[[#This Row],[Column1]],0)</f>
        <v>0</v>
      </c>
      <c r="W49" s="335">
        <f>IF(Table7[[#This Row],[Column1]]=Table6[[#This Row],[Column1]],Table6[[#This Row],[Anul nașterii:]],0)</f>
        <v>0</v>
      </c>
      <c r="X49" s="336">
        <f>IF(Table7[[#This Row],[Anul nașterii:]]=Table6[[#This Row],[Anul nașterii:]],Table6[[#This Row],[sex:]],0)</f>
        <v>0</v>
      </c>
      <c r="Y49" s="336">
        <f>IF(Table7[[#This Row],[sex:]]=Table6[[#This Row],[sex:]],Table6[[#This Row],[dangale / microcip]],0)</f>
        <v>0</v>
      </c>
      <c r="Z49" s="337">
        <f>IF(Table7[[#This Row],[dangale / microcip]]=Table6[[#This Row],[dangale / microcip]],Table6[[#This Row],[Locaţia de bază- depozit de armăsari (D) sau Herghelia (H)]],0)</f>
        <v>0</v>
      </c>
    </row>
    <row r="50" spans="1:26" x14ac:dyDescent="0.25">
      <c r="A50" s="321">
        <f>Table6[[#This Row],[Nr. crt.]]</f>
        <v>43</v>
      </c>
      <c r="B50" s="322" t="s">
        <v>45</v>
      </c>
      <c r="C50" s="323">
        <f>IF(Table7[[#This Row],[Nr. de inventar MFP]]=Table6[[#This Row],[Nr. de inventar MFP]],Table6[[#This Row],[Nr. de inventar RNP]],0)</f>
        <v>0</v>
      </c>
      <c r="D50" s="322">
        <f>IF(Table7[[#This Row],[Nr. de inventar RNP]]=Table6[[#This Row],[Nr. de inventar RNP]],Table6[[#This Row],[Cod de clasificare OMFP nr. 1718/2013]],0)</f>
        <v>0</v>
      </c>
      <c r="E50" s="324">
        <f>IF(Table7[[#This Row],[Cod de clasificare OMFP nr. 1718/2013]]=Table6[[#This Row],[Cod de clasificare OMFP nr. 1718/2013]],Table6[[#This Row],[Denumirea ]],0)</f>
        <v>0</v>
      </c>
      <c r="F50" s="322">
        <f>IF(Table7[[#This Row],[Denumirea ]]=Table6[[#This Row],[Denumirea ]],Table6[[#This Row],[Județul]],0)</f>
        <v>0</v>
      </c>
      <c r="G50" s="322">
        <f>IF(Table7[[#This Row],[Județul]]=Table6[[#This Row],[Județul]],Table6[[#This Row],[Anul dobândirii ]],0)</f>
        <v>0</v>
      </c>
      <c r="H50" s="325">
        <f>IF(Table7[[#This Row],[Anul dobândirii ]]=Table6[[#This Row],[Anul dobândirii ]],Table6[[#This Row],[Valoare de inventar]],0)</f>
        <v>0</v>
      </c>
      <c r="I50" s="151">
        <f>IF(Table7[[#This Row],[Valoare de inventar]]=Table6[[#This Row],[Valoare de inventar]],Table6[[#This Row],[Nr Inventar MMAP]],0)</f>
        <v>0</v>
      </c>
      <c r="J50" s="152">
        <f>IF(Table7[[#This Row],[Nr Inventar MMAP]]=Table6[[#This Row],[Nr Inventar MMAP]],Table6[[#This Row],[Denumire MMAP]],0)</f>
        <v>0</v>
      </c>
      <c r="K50" s="153">
        <f>IF(Table7[[#This Row],[Denumire MMAP]]=Table6[[#This Row],[Denumire MMAP]],Table6[[#This Row],[Valore MMAP]],0)</f>
        <v>0</v>
      </c>
      <c r="L50" s="154">
        <f>IF(Table7[[#This Row],[Valore MMAP]]=Table6[[#This Row],[Valore MMAP]],Table6[[#This Row],[diferenta valorica]],0)</f>
        <v>0</v>
      </c>
      <c r="M50" s="155">
        <f>IF(Table7[[#This Row],[Nr. de inventar MFP]]="",Table6[[#This Row],[Număr inventar ]],0)</f>
        <v>0</v>
      </c>
      <c r="N50" s="156">
        <f>IF(Table7[[#This Row],[Număr inventar ]]=Table6[[#This Row],[Număr inventar ]],Table6[[#This Row],[COD_DE_CLASIFICARE]],0)</f>
        <v>0</v>
      </c>
      <c r="O50" s="157">
        <f>IF(Table7[[#This Row],[COD_DE_CLASIFICARE]]=Table6[[#This Row],[COD_DE_CLASIFICARE]],Table6[[#This Row],[Denumire IC]],0)</f>
        <v>0</v>
      </c>
      <c r="P50" s="157">
        <f>IF(Table7[[#This Row],[Denumire IC]]=Table6[[#This Row],[Denumire IC]],Table6[[#This Row],[ADRESA]],0)</f>
        <v>0</v>
      </c>
      <c r="Q50" s="156">
        <f>IF(Table7[[#This Row],[ADRESA]]=Table6[[#This Row],[ADRESA]],Table6[[#This Row],[ANUL_DOBANDIRII]],0)</f>
        <v>0</v>
      </c>
      <c r="R50" s="158">
        <f>IF(Table7[[#This Row],[ANUL_DOBANDIRII]]=Table6[[#This Row],[ANUL_DOBANDIRII]],Table6[[#This Row],[Valore IC]],0)</f>
        <v>0</v>
      </c>
      <c r="S50" s="156">
        <f>IF(Table7[[#This Row],[Valore IC]]=Table6[[#This Row],[Valore IC]],Table6[[#This Row],[BAZA_LEGALA]],0)</f>
        <v>0</v>
      </c>
      <c r="T50" s="156">
        <f>IF(Table7[[#This Row],[BAZA_LEGALA]]=Table6[[#This Row],[BAZA_LEGALA]],Table6[[#This Row],[SITUATIE_JURIDICA]],0)</f>
        <v>0</v>
      </c>
      <c r="U50" s="156">
        <f>IF(Table7[[#This Row],[SITUATIE_JURIDICA]]=Table6[[#This Row],[SITUATIE_JURIDICA]],Table6[[#This Row],[BUN]],0)</f>
        <v>0</v>
      </c>
      <c r="V50" s="269">
        <f>IF(Table7[[#This Row],[BUN]]=Table6[[#This Row],[BUN]],Table6[[#This Row],[Column1]],0)</f>
        <v>0</v>
      </c>
      <c r="W50" s="323">
        <f>IF(Table7[[#This Row],[Column1]]=Table6[[#This Row],[Column1]],Table6[[#This Row],[Anul nașterii:]],0)</f>
        <v>0</v>
      </c>
      <c r="X50" s="326">
        <f>IF(Table7[[#This Row],[Anul nașterii:]]=Table6[[#This Row],[Anul nașterii:]],Table6[[#This Row],[sex:]],0)</f>
        <v>0</v>
      </c>
      <c r="Y50" s="326">
        <f>IF(Table7[[#This Row],[sex:]]=Table6[[#This Row],[sex:]],Table6[[#This Row],[dangale / microcip]],0)</f>
        <v>0</v>
      </c>
      <c r="Z50" s="327">
        <f>IF(Table7[[#This Row],[dangale / microcip]]=Table6[[#This Row],[dangale / microcip]],Table6[[#This Row],[Locaţia de bază- depozit de armăsari (D) sau Herghelia (H)]],0)</f>
        <v>0</v>
      </c>
    </row>
    <row r="51" spans="1:26" ht="15.75" thickBot="1" x14ac:dyDescent="0.3">
      <c r="A51" s="330">
        <f>Table6[[#This Row],[Nr. crt.]]</f>
        <v>44</v>
      </c>
      <c r="B51" s="331" t="s">
        <v>45</v>
      </c>
      <c r="C51" s="332">
        <f>IF(Table7[[#This Row],[Nr. de inventar MFP]]=Table6[[#This Row],[Nr. de inventar MFP]],Table6[[#This Row],[Nr. de inventar RNP]],0)</f>
        <v>0</v>
      </c>
      <c r="D51" s="331">
        <f>IF(Table7[[#This Row],[Nr. de inventar RNP]]=Table6[[#This Row],[Nr. de inventar RNP]],Table6[[#This Row],[Cod de clasificare OMFP nr. 1718/2013]],0)</f>
        <v>0</v>
      </c>
      <c r="E51" s="333">
        <f>IF(Table7[[#This Row],[Cod de clasificare OMFP nr. 1718/2013]]=Table6[[#This Row],[Cod de clasificare OMFP nr. 1718/2013]],Table6[[#This Row],[Denumirea ]],0)</f>
        <v>0</v>
      </c>
      <c r="F51" s="331">
        <f>IF(Table7[[#This Row],[Denumirea ]]=Table6[[#This Row],[Denumirea ]],Table6[[#This Row],[Județul]],0)</f>
        <v>0</v>
      </c>
      <c r="G51" s="331">
        <f>IF(Table7[[#This Row],[Județul]]=Table6[[#This Row],[Județul]],Table6[[#This Row],[Anul dobândirii ]],0)</f>
        <v>0</v>
      </c>
      <c r="H51" s="334">
        <f>IF(Table7[[#This Row],[Anul dobândirii ]]=Table6[[#This Row],[Anul dobândirii ]],Table6[[#This Row],[Valoare de inventar]],0)</f>
        <v>0</v>
      </c>
      <c r="I51" s="160">
        <f>IF(Table7[[#This Row],[Valoare de inventar]]=Table6[[#This Row],[Valoare de inventar]],Table6[[#This Row],[Nr Inventar MMAP]],0)</f>
        <v>0</v>
      </c>
      <c r="J51" s="161">
        <f>IF(Table7[[#This Row],[Nr Inventar MMAP]]=Table6[[#This Row],[Nr Inventar MMAP]],Table6[[#This Row],[Denumire MMAP]],0)</f>
        <v>0</v>
      </c>
      <c r="K51" s="162">
        <f>IF(Table7[[#This Row],[Denumire MMAP]]=Table6[[#This Row],[Denumire MMAP]],Table6[[#This Row],[Valore MMAP]],0)</f>
        <v>0</v>
      </c>
      <c r="L51" s="163">
        <f>IF(Table7[[#This Row],[Valore MMAP]]=Table6[[#This Row],[Valore MMAP]],Table6[[#This Row],[diferenta valorica]],0)</f>
        <v>0</v>
      </c>
      <c r="M51" s="164">
        <f>IF(Table7[[#This Row],[Nr. de inventar MFP]]="",Table6[[#This Row],[Număr inventar ]],0)</f>
        <v>0</v>
      </c>
      <c r="N51" s="165">
        <f>IF(Table7[[#This Row],[Număr inventar ]]=Table6[[#This Row],[Număr inventar ]],Table6[[#This Row],[COD_DE_CLASIFICARE]],0)</f>
        <v>0</v>
      </c>
      <c r="O51" s="166">
        <f>IF(Table7[[#This Row],[COD_DE_CLASIFICARE]]=Table6[[#This Row],[COD_DE_CLASIFICARE]],Table6[[#This Row],[Denumire IC]],0)</f>
        <v>0</v>
      </c>
      <c r="P51" s="166">
        <f>IF(Table7[[#This Row],[Denumire IC]]=Table6[[#This Row],[Denumire IC]],Table6[[#This Row],[ADRESA]],0)</f>
        <v>0</v>
      </c>
      <c r="Q51" s="165">
        <f>IF(Table7[[#This Row],[ADRESA]]=Table6[[#This Row],[ADRESA]],Table6[[#This Row],[ANUL_DOBANDIRII]],0)</f>
        <v>0</v>
      </c>
      <c r="R51" s="167">
        <f>IF(Table7[[#This Row],[ANUL_DOBANDIRII]]=Table6[[#This Row],[ANUL_DOBANDIRII]],Table6[[#This Row],[Valore IC]],0)</f>
        <v>0</v>
      </c>
      <c r="S51" s="165">
        <f>IF(Table7[[#This Row],[Valore IC]]=Table6[[#This Row],[Valore IC]],Table6[[#This Row],[BAZA_LEGALA]],0)</f>
        <v>0</v>
      </c>
      <c r="T51" s="165">
        <f>IF(Table7[[#This Row],[BAZA_LEGALA]]=Table6[[#This Row],[BAZA_LEGALA]],Table6[[#This Row],[SITUATIE_JURIDICA]],0)</f>
        <v>0</v>
      </c>
      <c r="U51" s="165">
        <f>IF(Table7[[#This Row],[SITUATIE_JURIDICA]]=Table6[[#This Row],[SITUATIE_JURIDICA]],Table6[[#This Row],[BUN]],0)</f>
        <v>0</v>
      </c>
      <c r="V51" s="165">
        <f>IF(Table7[[#This Row],[BUN]]=Table6[[#This Row],[BUN]],Table6[[#This Row],[Column1]],0)</f>
        <v>0</v>
      </c>
      <c r="W51" s="335">
        <f>IF(Table7[[#This Row],[Column1]]=Table6[[#This Row],[Column1]],Table6[[#This Row],[Anul nașterii:]],0)</f>
        <v>0</v>
      </c>
      <c r="X51" s="336">
        <f>IF(Table7[[#This Row],[Anul nașterii:]]=Table6[[#This Row],[Anul nașterii:]],Table6[[#This Row],[sex:]],0)</f>
        <v>0</v>
      </c>
      <c r="Y51" s="336">
        <f>IF(Table7[[#This Row],[sex:]]=Table6[[#This Row],[sex:]],Table6[[#This Row],[dangale / microcip]],0)</f>
        <v>0</v>
      </c>
      <c r="Z51" s="337">
        <f>IF(Table7[[#This Row],[dangale / microcip]]=Table6[[#This Row],[dangale / microcip]],Table6[[#This Row],[Locaţia de bază- depozit de armăsari (D) sau Herghelia (H)]],0)</f>
        <v>0</v>
      </c>
    </row>
    <row r="52" spans="1:26" x14ac:dyDescent="0.25">
      <c r="A52" s="321">
        <f>Table6[[#This Row],[Nr. crt.]]</f>
        <v>45</v>
      </c>
      <c r="B52" s="322" t="s">
        <v>45</v>
      </c>
      <c r="C52" s="323">
        <f>IF(Table7[[#This Row],[Nr. de inventar MFP]]=Table6[[#This Row],[Nr. de inventar MFP]],Table6[[#This Row],[Nr. de inventar RNP]],0)</f>
        <v>0</v>
      </c>
      <c r="D52" s="322">
        <f>IF(Table7[[#This Row],[Nr. de inventar RNP]]=Table6[[#This Row],[Nr. de inventar RNP]],Table6[[#This Row],[Cod de clasificare OMFP nr. 1718/2013]],0)</f>
        <v>0</v>
      </c>
      <c r="E52" s="324">
        <f>IF(Table7[[#This Row],[Cod de clasificare OMFP nr. 1718/2013]]=Table6[[#This Row],[Cod de clasificare OMFP nr. 1718/2013]],Table6[[#This Row],[Denumirea ]],0)</f>
        <v>0</v>
      </c>
      <c r="F52" s="322">
        <f>IF(Table7[[#This Row],[Denumirea ]]=Table6[[#This Row],[Denumirea ]],Table6[[#This Row],[Județul]],0)</f>
        <v>0</v>
      </c>
      <c r="G52" s="322">
        <f>IF(Table7[[#This Row],[Județul]]=Table6[[#This Row],[Județul]],Table6[[#This Row],[Anul dobândirii ]],0)</f>
        <v>0</v>
      </c>
      <c r="H52" s="325">
        <f>IF(Table7[[#This Row],[Anul dobândirii ]]=Table6[[#This Row],[Anul dobândirii ]],Table6[[#This Row],[Valoare de inventar]],0)</f>
        <v>0</v>
      </c>
      <c r="I52" s="151">
        <f>IF(Table7[[#This Row],[Valoare de inventar]]=Table6[[#This Row],[Valoare de inventar]],Table6[[#This Row],[Nr Inventar MMAP]],0)</f>
        <v>0</v>
      </c>
      <c r="J52" s="152">
        <f>IF(Table7[[#This Row],[Nr Inventar MMAP]]=Table6[[#This Row],[Nr Inventar MMAP]],Table6[[#This Row],[Denumire MMAP]],0)</f>
        <v>0</v>
      </c>
      <c r="K52" s="153">
        <f>IF(Table7[[#This Row],[Denumire MMAP]]=Table6[[#This Row],[Denumire MMAP]],Table6[[#This Row],[Valore MMAP]],0)</f>
        <v>0</v>
      </c>
      <c r="L52" s="154">
        <f>IF(Table7[[#This Row],[Valore MMAP]]=Table6[[#This Row],[Valore MMAP]],Table6[[#This Row],[diferenta valorica]],0)</f>
        <v>0</v>
      </c>
      <c r="M52" s="155">
        <f>IF(Table7[[#This Row],[Nr. de inventar MFP]]="",Table6[[#This Row],[Număr inventar ]],0)</f>
        <v>0</v>
      </c>
      <c r="N52" s="156">
        <f>IF(Table7[[#This Row],[Număr inventar ]]=Table6[[#This Row],[Număr inventar ]],Table6[[#This Row],[COD_DE_CLASIFICARE]],0)</f>
        <v>0</v>
      </c>
      <c r="O52" s="157">
        <f>IF(Table7[[#This Row],[COD_DE_CLASIFICARE]]=Table6[[#This Row],[COD_DE_CLASIFICARE]],Table6[[#This Row],[Denumire IC]],0)</f>
        <v>0</v>
      </c>
      <c r="P52" s="157">
        <f>IF(Table7[[#This Row],[Denumire IC]]=Table6[[#This Row],[Denumire IC]],Table6[[#This Row],[ADRESA]],0)</f>
        <v>0</v>
      </c>
      <c r="Q52" s="156">
        <f>IF(Table7[[#This Row],[ADRESA]]=Table6[[#This Row],[ADRESA]],Table6[[#This Row],[ANUL_DOBANDIRII]],0)</f>
        <v>0</v>
      </c>
      <c r="R52" s="158">
        <f>IF(Table7[[#This Row],[ANUL_DOBANDIRII]]=Table6[[#This Row],[ANUL_DOBANDIRII]],Table6[[#This Row],[Valore IC]],0)</f>
        <v>0</v>
      </c>
      <c r="S52" s="156">
        <f>IF(Table7[[#This Row],[Valore IC]]=Table6[[#This Row],[Valore IC]],Table6[[#This Row],[BAZA_LEGALA]],0)</f>
        <v>0</v>
      </c>
      <c r="T52" s="156">
        <f>IF(Table7[[#This Row],[BAZA_LEGALA]]=Table6[[#This Row],[BAZA_LEGALA]],Table6[[#This Row],[SITUATIE_JURIDICA]],0)</f>
        <v>0</v>
      </c>
      <c r="U52" s="156">
        <f>IF(Table7[[#This Row],[SITUATIE_JURIDICA]]=Table6[[#This Row],[SITUATIE_JURIDICA]],Table6[[#This Row],[BUN]],0)</f>
        <v>0</v>
      </c>
      <c r="V52" s="269">
        <f>IF(Table7[[#This Row],[BUN]]=Table6[[#This Row],[BUN]],Table6[[#This Row],[Column1]],0)</f>
        <v>0</v>
      </c>
      <c r="W52" s="323">
        <f>IF(Table7[[#This Row],[Column1]]=Table6[[#This Row],[Column1]],Table6[[#This Row],[Anul nașterii:]],0)</f>
        <v>0</v>
      </c>
      <c r="X52" s="326">
        <f>IF(Table7[[#This Row],[Anul nașterii:]]=Table6[[#This Row],[Anul nașterii:]],Table6[[#This Row],[sex:]],0)</f>
        <v>0</v>
      </c>
      <c r="Y52" s="326">
        <f>IF(Table7[[#This Row],[sex:]]=Table6[[#This Row],[sex:]],Table6[[#This Row],[dangale / microcip]],0)</f>
        <v>0</v>
      </c>
      <c r="Z52" s="327">
        <f>IF(Table7[[#This Row],[dangale / microcip]]=Table6[[#This Row],[dangale / microcip]],Table6[[#This Row],[Locaţia de bază- depozit de armăsari (D) sau Herghelia (H)]],0)</f>
        <v>0</v>
      </c>
    </row>
    <row r="53" spans="1:26" ht="15.75" thickBot="1" x14ac:dyDescent="0.3">
      <c r="A53" s="330">
        <f>Table6[[#This Row],[Nr. crt.]]</f>
        <v>46</v>
      </c>
      <c r="B53" s="331" t="s">
        <v>45</v>
      </c>
      <c r="C53" s="332">
        <f>IF(Table7[[#This Row],[Nr. de inventar MFP]]=Table6[[#This Row],[Nr. de inventar MFP]],Table6[[#This Row],[Nr. de inventar RNP]],0)</f>
        <v>0</v>
      </c>
      <c r="D53" s="331">
        <f>IF(Table7[[#This Row],[Nr. de inventar RNP]]=Table6[[#This Row],[Nr. de inventar RNP]],Table6[[#This Row],[Cod de clasificare OMFP nr. 1718/2013]],0)</f>
        <v>0</v>
      </c>
      <c r="E53" s="333">
        <f>IF(Table7[[#This Row],[Cod de clasificare OMFP nr. 1718/2013]]=Table6[[#This Row],[Cod de clasificare OMFP nr. 1718/2013]],Table6[[#This Row],[Denumirea ]],0)</f>
        <v>0</v>
      </c>
      <c r="F53" s="331">
        <f>IF(Table7[[#This Row],[Denumirea ]]=Table6[[#This Row],[Denumirea ]],Table6[[#This Row],[Județul]],0)</f>
        <v>0</v>
      </c>
      <c r="G53" s="331">
        <f>IF(Table7[[#This Row],[Județul]]=Table6[[#This Row],[Județul]],Table6[[#This Row],[Anul dobândirii ]],0)</f>
        <v>0</v>
      </c>
      <c r="H53" s="334">
        <f>IF(Table7[[#This Row],[Anul dobândirii ]]=Table6[[#This Row],[Anul dobândirii ]],Table6[[#This Row],[Valoare de inventar]],0)</f>
        <v>0</v>
      </c>
      <c r="I53" s="160">
        <f>IF(Table7[[#This Row],[Valoare de inventar]]=Table6[[#This Row],[Valoare de inventar]],Table6[[#This Row],[Nr Inventar MMAP]],0)</f>
        <v>0</v>
      </c>
      <c r="J53" s="161">
        <f>IF(Table7[[#This Row],[Nr Inventar MMAP]]=Table6[[#This Row],[Nr Inventar MMAP]],Table6[[#This Row],[Denumire MMAP]],0)</f>
        <v>0</v>
      </c>
      <c r="K53" s="162">
        <f>IF(Table7[[#This Row],[Denumire MMAP]]=Table6[[#This Row],[Denumire MMAP]],Table6[[#This Row],[Valore MMAP]],0)</f>
        <v>0</v>
      </c>
      <c r="L53" s="163">
        <f>IF(Table7[[#This Row],[Valore MMAP]]=Table6[[#This Row],[Valore MMAP]],Table6[[#This Row],[diferenta valorica]],0)</f>
        <v>0</v>
      </c>
      <c r="M53" s="164">
        <f>IF(Table7[[#This Row],[Nr. de inventar MFP]]="",Table6[[#This Row],[Număr inventar ]],0)</f>
        <v>0</v>
      </c>
      <c r="N53" s="165">
        <f>IF(Table7[[#This Row],[Număr inventar ]]=Table6[[#This Row],[Număr inventar ]],Table6[[#This Row],[COD_DE_CLASIFICARE]],0)</f>
        <v>0</v>
      </c>
      <c r="O53" s="166">
        <f>IF(Table7[[#This Row],[COD_DE_CLASIFICARE]]=Table6[[#This Row],[COD_DE_CLASIFICARE]],Table6[[#This Row],[Denumire IC]],0)</f>
        <v>0</v>
      </c>
      <c r="P53" s="166">
        <f>IF(Table7[[#This Row],[Denumire IC]]=Table6[[#This Row],[Denumire IC]],Table6[[#This Row],[ADRESA]],0)</f>
        <v>0</v>
      </c>
      <c r="Q53" s="165">
        <f>IF(Table7[[#This Row],[ADRESA]]=Table6[[#This Row],[ADRESA]],Table6[[#This Row],[ANUL_DOBANDIRII]],0)</f>
        <v>0</v>
      </c>
      <c r="R53" s="167">
        <f>IF(Table7[[#This Row],[ANUL_DOBANDIRII]]=Table6[[#This Row],[ANUL_DOBANDIRII]],Table6[[#This Row],[Valore IC]],0)</f>
        <v>0</v>
      </c>
      <c r="S53" s="165">
        <f>IF(Table7[[#This Row],[Valore IC]]=Table6[[#This Row],[Valore IC]],Table6[[#This Row],[BAZA_LEGALA]],0)</f>
        <v>0</v>
      </c>
      <c r="T53" s="165">
        <f>IF(Table7[[#This Row],[BAZA_LEGALA]]=Table6[[#This Row],[BAZA_LEGALA]],Table6[[#This Row],[SITUATIE_JURIDICA]],0)</f>
        <v>0</v>
      </c>
      <c r="U53" s="165">
        <f>IF(Table7[[#This Row],[SITUATIE_JURIDICA]]=Table6[[#This Row],[SITUATIE_JURIDICA]],Table6[[#This Row],[BUN]],0)</f>
        <v>0</v>
      </c>
      <c r="V53" s="165">
        <f>IF(Table7[[#This Row],[BUN]]=Table6[[#This Row],[BUN]],Table6[[#This Row],[Column1]],0)</f>
        <v>0</v>
      </c>
      <c r="W53" s="335">
        <f>IF(Table7[[#This Row],[Column1]]=Table6[[#This Row],[Column1]],Table6[[#This Row],[Anul nașterii:]],0)</f>
        <v>0</v>
      </c>
      <c r="X53" s="336">
        <f>IF(Table7[[#This Row],[Anul nașterii:]]=Table6[[#This Row],[Anul nașterii:]],Table6[[#This Row],[sex:]],0)</f>
        <v>0</v>
      </c>
      <c r="Y53" s="336">
        <f>IF(Table7[[#This Row],[sex:]]=Table6[[#This Row],[sex:]],Table6[[#This Row],[dangale / microcip]],0)</f>
        <v>0</v>
      </c>
      <c r="Z53" s="337">
        <f>IF(Table7[[#This Row],[dangale / microcip]]=Table6[[#This Row],[dangale / microcip]],Table6[[#This Row],[Locaţia de bază- depozit de armăsari (D) sau Herghelia (H)]],0)</f>
        <v>0</v>
      </c>
    </row>
    <row r="54" spans="1:26" x14ac:dyDescent="0.25">
      <c r="A54" s="321">
        <f>Table6[[#This Row],[Nr. crt.]]</f>
        <v>47</v>
      </c>
      <c r="B54" s="322" t="s">
        <v>45</v>
      </c>
      <c r="C54" s="323">
        <f>IF(Table7[[#This Row],[Nr. de inventar MFP]]=Table6[[#This Row],[Nr. de inventar MFP]],Table6[[#This Row],[Nr. de inventar RNP]],0)</f>
        <v>0</v>
      </c>
      <c r="D54" s="322">
        <f>IF(Table7[[#This Row],[Nr. de inventar RNP]]=Table6[[#This Row],[Nr. de inventar RNP]],Table6[[#This Row],[Cod de clasificare OMFP nr. 1718/2013]],0)</f>
        <v>0</v>
      </c>
      <c r="E54" s="324">
        <f>IF(Table7[[#This Row],[Cod de clasificare OMFP nr. 1718/2013]]=Table6[[#This Row],[Cod de clasificare OMFP nr. 1718/2013]],Table6[[#This Row],[Denumirea ]],0)</f>
        <v>0</v>
      </c>
      <c r="F54" s="322">
        <f>IF(Table7[[#This Row],[Denumirea ]]=Table6[[#This Row],[Denumirea ]],Table6[[#This Row],[Județul]],0)</f>
        <v>0</v>
      </c>
      <c r="G54" s="322">
        <f>IF(Table7[[#This Row],[Județul]]=Table6[[#This Row],[Județul]],Table6[[#This Row],[Anul dobândirii ]],0)</f>
        <v>0</v>
      </c>
      <c r="H54" s="325">
        <f>IF(Table7[[#This Row],[Anul dobândirii ]]=Table6[[#This Row],[Anul dobândirii ]],Table6[[#This Row],[Valoare de inventar]],0)</f>
        <v>0</v>
      </c>
      <c r="I54" s="151">
        <f>IF(Table7[[#This Row],[Valoare de inventar]]=Table6[[#This Row],[Valoare de inventar]],Table6[[#This Row],[Nr Inventar MMAP]],0)</f>
        <v>0</v>
      </c>
      <c r="J54" s="152">
        <f>IF(Table7[[#This Row],[Nr Inventar MMAP]]=Table6[[#This Row],[Nr Inventar MMAP]],Table6[[#This Row],[Denumire MMAP]],0)</f>
        <v>0</v>
      </c>
      <c r="K54" s="153">
        <f>IF(Table7[[#This Row],[Denumire MMAP]]=Table6[[#This Row],[Denumire MMAP]],Table6[[#This Row],[Valore MMAP]],0)</f>
        <v>0</v>
      </c>
      <c r="L54" s="154">
        <f>IF(Table7[[#This Row],[Valore MMAP]]=Table6[[#This Row],[Valore MMAP]],Table6[[#This Row],[diferenta valorica]],0)</f>
        <v>0</v>
      </c>
      <c r="M54" s="155">
        <f>IF(Table7[[#This Row],[Nr. de inventar MFP]]="",Table6[[#This Row],[Număr inventar ]],0)</f>
        <v>0</v>
      </c>
      <c r="N54" s="156">
        <f>IF(Table7[[#This Row],[Număr inventar ]]=Table6[[#This Row],[Număr inventar ]],Table6[[#This Row],[COD_DE_CLASIFICARE]],0)</f>
        <v>0</v>
      </c>
      <c r="O54" s="157">
        <f>IF(Table7[[#This Row],[COD_DE_CLASIFICARE]]=Table6[[#This Row],[COD_DE_CLASIFICARE]],Table6[[#This Row],[Denumire IC]],0)</f>
        <v>0</v>
      </c>
      <c r="P54" s="157">
        <f>IF(Table7[[#This Row],[Denumire IC]]=Table6[[#This Row],[Denumire IC]],Table6[[#This Row],[ADRESA]],0)</f>
        <v>0</v>
      </c>
      <c r="Q54" s="156">
        <f>IF(Table7[[#This Row],[ADRESA]]=Table6[[#This Row],[ADRESA]],Table6[[#This Row],[ANUL_DOBANDIRII]],0)</f>
        <v>0</v>
      </c>
      <c r="R54" s="158">
        <f>IF(Table7[[#This Row],[ANUL_DOBANDIRII]]=Table6[[#This Row],[ANUL_DOBANDIRII]],Table6[[#This Row],[Valore IC]],0)</f>
        <v>0</v>
      </c>
      <c r="S54" s="156">
        <f>IF(Table7[[#This Row],[Valore IC]]=Table6[[#This Row],[Valore IC]],Table6[[#This Row],[BAZA_LEGALA]],0)</f>
        <v>0</v>
      </c>
      <c r="T54" s="156">
        <f>IF(Table7[[#This Row],[BAZA_LEGALA]]=Table6[[#This Row],[BAZA_LEGALA]],Table6[[#This Row],[SITUATIE_JURIDICA]],0)</f>
        <v>0</v>
      </c>
      <c r="U54" s="156">
        <f>IF(Table7[[#This Row],[SITUATIE_JURIDICA]]=Table6[[#This Row],[SITUATIE_JURIDICA]],Table6[[#This Row],[BUN]],0)</f>
        <v>0</v>
      </c>
      <c r="V54" s="269">
        <f>IF(Table7[[#This Row],[BUN]]=Table6[[#This Row],[BUN]],Table6[[#This Row],[Column1]],0)</f>
        <v>0</v>
      </c>
      <c r="W54" s="323">
        <f>IF(Table7[[#This Row],[Column1]]=Table6[[#This Row],[Column1]],Table6[[#This Row],[Anul nașterii:]],0)</f>
        <v>0</v>
      </c>
      <c r="X54" s="326">
        <f>IF(Table7[[#This Row],[Anul nașterii:]]=Table6[[#This Row],[Anul nașterii:]],Table6[[#This Row],[sex:]],0)</f>
        <v>0</v>
      </c>
      <c r="Y54" s="326">
        <f>IF(Table7[[#This Row],[sex:]]=Table6[[#This Row],[sex:]],Table6[[#This Row],[dangale / microcip]],0)</f>
        <v>0</v>
      </c>
      <c r="Z54" s="327">
        <f>IF(Table7[[#This Row],[dangale / microcip]]=Table6[[#This Row],[dangale / microcip]],Table6[[#This Row],[Locaţia de bază- depozit de armăsari (D) sau Herghelia (H)]],0)</f>
        <v>0</v>
      </c>
    </row>
    <row r="55" spans="1:26" ht="15.75" thickBot="1" x14ac:dyDescent="0.3">
      <c r="A55" s="330">
        <f>Table6[[#This Row],[Nr. crt.]]</f>
        <v>48</v>
      </c>
      <c r="B55" s="331" t="s">
        <v>45</v>
      </c>
      <c r="C55" s="332">
        <f>IF(Table7[[#This Row],[Nr. de inventar MFP]]=Table6[[#This Row],[Nr. de inventar MFP]],Table6[[#This Row],[Nr. de inventar RNP]],0)</f>
        <v>0</v>
      </c>
      <c r="D55" s="331">
        <f>IF(Table7[[#This Row],[Nr. de inventar RNP]]=Table6[[#This Row],[Nr. de inventar RNP]],Table6[[#This Row],[Cod de clasificare OMFP nr. 1718/2013]],0)</f>
        <v>0</v>
      </c>
      <c r="E55" s="333">
        <f>IF(Table7[[#This Row],[Cod de clasificare OMFP nr. 1718/2013]]=Table6[[#This Row],[Cod de clasificare OMFP nr. 1718/2013]],Table6[[#This Row],[Denumirea ]],0)</f>
        <v>0</v>
      </c>
      <c r="F55" s="331">
        <f>IF(Table7[[#This Row],[Denumirea ]]=Table6[[#This Row],[Denumirea ]],Table6[[#This Row],[Județul]],0)</f>
        <v>0</v>
      </c>
      <c r="G55" s="331">
        <f>IF(Table7[[#This Row],[Județul]]=Table6[[#This Row],[Județul]],Table6[[#This Row],[Anul dobândirii ]],0)</f>
        <v>0</v>
      </c>
      <c r="H55" s="334">
        <f>IF(Table7[[#This Row],[Anul dobândirii ]]=Table6[[#This Row],[Anul dobândirii ]],Table6[[#This Row],[Valoare de inventar]],0)</f>
        <v>0</v>
      </c>
      <c r="I55" s="160">
        <f>IF(Table7[[#This Row],[Valoare de inventar]]=Table6[[#This Row],[Valoare de inventar]],Table6[[#This Row],[Nr Inventar MMAP]],0)</f>
        <v>0</v>
      </c>
      <c r="J55" s="161">
        <f>IF(Table7[[#This Row],[Nr Inventar MMAP]]=Table6[[#This Row],[Nr Inventar MMAP]],Table6[[#This Row],[Denumire MMAP]],0)</f>
        <v>0</v>
      </c>
      <c r="K55" s="162">
        <f>IF(Table7[[#This Row],[Denumire MMAP]]=Table6[[#This Row],[Denumire MMAP]],Table6[[#This Row],[Valore MMAP]],0)</f>
        <v>0</v>
      </c>
      <c r="L55" s="163">
        <f>IF(Table7[[#This Row],[Valore MMAP]]=Table6[[#This Row],[Valore MMAP]],Table6[[#This Row],[diferenta valorica]],0)</f>
        <v>0</v>
      </c>
      <c r="M55" s="164">
        <f>IF(Table7[[#This Row],[Nr. de inventar MFP]]="",Table6[[#This Row],[Număr inventar ]],0)</f>
        <v>0</v>
      </c>
      <c r="N55" s="165">
        <f>IF(Table7[[#This Row],[Număr inventar ]]=Table6[[#This Row],[Număr inventar ]],Table6[[#This Row],[COD_DE_CLASIFICARE]],0)</f>
        <v>0</v>
      </c>
      <c r="O55" s="166">
        <f>IF(Table7[[#This Row],[COD_DE_CLASIFICARE]]=Table6[[#This Row],[COD_DE_CLASIFICARE]],Table6[[#This Row],[Denumire IC]],0)</f>
        <v>0</v>
      </c>
      <c r="P55" s="166">
        <f>IF(Table7[[#This Row],[Denumire IC]]=Table6[[#This Row],[Denumire IC]],Table6[[#This Row],[ADRESA]],0)</f>
        <v>0</v>
      </c>
      <c r="Q55" s="165">
        <f>IF(Table7[[#This Row],[ADRESA]]=Table6[[#This Row],[ADRESA]],Table6[[#This Row],[ANUL_DOBANDIRII]],0)</f>
        <v>0</v>
      </c>
      <c r="R55" s="167">
        <f>IF(Table7[[#This Row],[ANUL_DOBANDIRII]]=Table6[[#This Row],[ANUL_DOBANDIRII]],Table6[[#This Row],[Valore IC]],0)</f>
        <v>0</v>
      </c>
      <c r="S55" s="165">
        <f>IF(Table7[[#This Row],[Valore IC]]=Table6[[#This Row],[Valore IC]],Table6[[#This Row],[BAZA_LEGALA]],0)</f>
        <v>0</v>
      </c>
      <c r="T55" s="165">
        <f>IF(Table7[[#This Row],[BAZA_LEGALA]]=Table6[[#This Row],[BAZA_LEGALA]],Table6[[#This Row],[SITUATIE_JURIDICA]],0)</f>
        <v>0</v>
      </c>
      <c r="U55" s="165">
        <f>IF(Table7[[#This Row],[SITUATIE_JURIDICA]]=Table6[[#This Row],[SITUATIE_JURIDICA]],Table6[[#This Row],[BUN]],0)</f>
        <v>0</v>
      </c>
      <c r="V55" s="165">
        <f>IF(Table7[[#This Row],[BUN]]=Table6[[#This Row],[BUN]],Table6[[#This Row],[Column1]],0)</f>
        <v>0</v>
      </c>
      <c r="W55" s="335">
        <f>IF(Table7[[#This Row],[Column1]]=Table6[[#This Row],[Column1]],Table6[[#This Row],[Anul nașterii:]],0)</f>
        <v>0</v>
      </c>
      <c r="X55" s="336">
        <f>IF(Table7[[#This Row],[Anul nașterii:]]=Table6[[#This Row],[Anul nașterii:]],Table6[[#This Row],[sex:]],0)</f>
        <v>0</v>
      </c>
      <c r="Y55" s="336">
        <f>IF(Table7[[#This Row],[sex:]]=Table6[[#This Row],[sex:]],Table6[[#This Row],[dangale / microcip]],0)</f>
        <v>0</v>
      </c>
      <c r="Z55" s="337">
        <f>IF(Table7[[#This Row],[dangale / microcip]]=Table6[[#This Row],[dangale / microcip]],Table6[[#This Row],[Locaţia de bază- depozit de armăsari (D) sau Herghelia (H)]],0)</f>
        <v>0</v>
      </c>
    </row>
    <row r="56" spans="1:26" x14ac:dyDescent="0.25">
      <c r="A56" s="321">
        <f>Table6[[#This Row],[Nr. crt.]]</f>
        <v>49</v>
      </c>
      <c r="B56" s="322" t="s">
        <v>45</v>
      </c>
      <c r="C56" s="323">
        <f>IF(Table7[[#This Row],[Nr. de inventar MFP]]=Table6[[#This Row],[Nr. de inventar MFP]],Table6[[#This Row],[Nr. de inventar RNP]],0)</f>
        <v>0</v>
      </c>
      <c r="D56" s="322">
        <f>IF(Table7[[#This Row],[Nr. de inventar RNP]]=Table6[[#This Row],[Nr. de inventar RNP]],Table6[[#This Row],[Cod de clasificare OMFP nr. 1718/2013]],0)</f>
        <v>0</v>
      </c>
      <c r="E56" s="324">
        <f>IF(Table7[[#This Row],[Cod de clasificare OMFP nr. 1718/2013]]=Table6[[#This Row],[Cod de clasificare OMFP nr. 1718/2013]],Table6[[#This Row],[Denumirea ]],0)</f>
        <v>0</v>
      </c>
      <c r="F56" s="322">
        <f>IF(Table7[[#This Row],[Denumirea ]]=Table6[[#This Row],[Denumirea ]],Table6[[#This Row],[Județul]],0)</f>
        <v>0</v>
      </c>
      <c r="G56" s="322">
        <f>IF(Table7[[#This Row],[Județul]]=Table6[[#This Row],[Județul]],Table6[[#This Row],[Anul dobândirii ]],0)</f>
        <v>0</v>
      </c>
      <c r="H56" s="325">
        <f>IF(Table7[[#This Row],[Anul dobândirii ]]=Table6[[#This Row],[Anul dobândirii ]],Table6[[#This Row],[Valoare de inventar]],0)</f>
        <v>0</v>
      </c>
      <c r="I56" s="151">
        <f>IF(Table7[[#This Row],[Valoare de inventar]]=Table6[[#This Row],[Valoare de inventar]],Table6[[#This Row],[Nr Inventar MMAP]],0)</f>
        <v>0</v>
      </c>
      <c r="J56" s="152">
        <f>IF(Table7[[#This Row],[Nr Inventar MMAP]]=Table6[[#This Row],[Nr Inventar MMAP]],Table6[[#This Row],[Denumire MMAP]],0)</f>
        <v>0</v>
      </c>
      <c r="K56" s="153">
        <f>IF(Table7[[#This Row],[Denumire MMAP]]=Table6[[#This Row],[Denumire MMAP]],Table6[[#This Row],[Valore MMAP]],0)</f>
        <v>0</v>
      </c>
      <c r="L56" s="154">
        <f>IF(Table7[[#This Row],[Valore MMAP]]=Table6[[#This Row],[Valore MMAP]],Table6[[#This Row],[diferenta valorica]],0)</f>
        <v>0</v>
      </c>
      <c r="M56" s="155">
        <f>IF(Table7[[#This Row],[Nr. de inventar MFP]]="",Table6[[#This Row],[Număr inventar ]],0)</f>
        <v>0</v>
      </c>
      <c r="N56" s="156">
        <f>IF(Table7[[#This Row],[Număr inventar ]]=Table6[[#This Row],[Număr inventar ]],Table6[[#This Row],[COD_DE_CLASIFICARE]],0)</f>
        <v>0</v>
      </c>
      <c r="O56" s="157">
        <f>IF(Table7[[#This Row],[COD_DE_CLASIFICARE]]=Table6[[#This Row],[COD_DE_CLASIFICARE]],Table6[[#This Row],[Denumire IC]],0)</f>
        <v>0</v>
      </c>
      <c r="P56" s="157">
        <f>IF(Table7[[#This Row],[Denumire IC]]=Table6[[#This Row],[Denumire IC]],Table6[[#This Row],[ADRESA]],0)</f>
        <v>0</v>
      </c>
      <c r="Q56" s="156">
        <f>IF(Table7[[#This Row],[ADRESA]]=Table6[[#This Row],[ADRESA]],Table6[[#This Row],[ANUL_DOBANDIRII]],0)</f>
        <v>0</v>
      </c>
      <c r="R56" s="158">
        <f>IF(Table7[[#This Row],[ANUL_DOBANDIRII]]=Table6[[#This Row],[ANUL_DOBANDIRII]],Table6[[#This Row],[Valore IC]],0)</f>
        <v>0</v>
      </c>
      <c r="S56" s="156">
        <f>IF(Table7[[#This Row],[Valore IC]]=Table6[[#This Row],[Valore IC]],Table6[[#This Row],[BAZA_LEGALA]],0)</f>
        <v>0</v>
      </c>
      <c r="T56" s="156">
        <f>IF(Table7[[#This Row],[BAZA_LEGALA]]=Table6[[#This Row],[BAZA_LEGALA]],Table6[[#This Row],[SITUATIE_JURIDICA]],0)</f>
        <v>0</v>
      </c>
      <c r="U56" s="156">
        <f>IF(Table7[[#This Row],[SITUATIE_JURIDICA]]=Table6[[#This Row],[SITUATIE_JURIDICA]],Table6[[#This Row],[BUN]],0)</f>
        <v>0</v>
      </c>
      <c r="V56" s="269">
        <f>IF(Table7[[#This Row],[BUN]]=Table6[[#This Row],[BUN]],Table6[[#This Row],[Column1]],0)</f>
        <v>0</v>
      </c>
      <c r="W56" s="323">
        <f>IF(Table7[[#This Row],[Column1]]=Table6[[#This Row],[Column1]],Table6[[#This Row],[Anul nașterii:]],0)</f>
        <v>0</v>
      </c>
      <c r="X56" s="326">
        <f>IF(Table7[[#This Row],[Anul nașterii:]]=Table6[[#This Row],[Anul nașterii:]],Table6[[#This Row],[sex:]],0)</f>
        <v>0</v>
      </c>
      <c r="Y56" s="326">
        <f>IF(Table7[[#This Row],[sex:]]=Table6[[#This Row],[sex:]],Table6[[#This Row],[dangale / microcip]],0)</f>
        <v>0</v>
      </c>
      <c r="Z56" s="327">
        <f>IF(Table7[[#This Row],[dangale / microcip]]=Table6[[#This Row],[dangale / microcip]],Table6[[#This Row],[Locaţia de bază- depozit de armăsari (D) sau Herghelia (H)]],0)</f>
        <v>0</v>
      </c>
    </row>
    <row r="57" spans="1:26" ht="15.75" thickBot="1" x14ac:dyDescent="0.3">
      <c r="A57" s="330">
        <f>Table6[[#This Row],[Nr. crt.]]</f>
        <v>50</v>
      </c>
      <c r="B57" s="331" t="s">
        <v>45</v>
      </c>
      <c r="C57" s="332">
        <f>IF(Table7[[#This Row],[Nr. de inventar MFP]]=Table6[[#This Row],[Nr. de inventar MFP]],Table6[[#This Row],[Nr. de inventar RNP]],0)</f>
        <v>0</v>
      </c>
      <c r="D57" s="331">
        <f>IF(Table7[[#This Row],[Nr. de inventar RNP]]=Table6[[#This Row],[Nr. de inventar RNP]],Table6[[#This Row],[Cod de clasificare OMFP nr. 1718/2013]],0)</f>
        <v>0</v>
      </c>
      <c r="E57" s="333">
        <f>IF(Table7[[#This Row],[Cod de clasificare OMFP nr. 1718/2013]]=Table6[[#This Row],[Cod de clasificare OMFP nr. 1718/2013]],Table6[[#This Row],[Denumirea ]],0)</f>
        <v>0</v>
      </c>
      <c r="F57" s="331">
        <f>IF(Table7[[#This Row],[Denumirea ]]=Table6[[#This Row],[Denumirea ]],Table6[[#This Row],[Județul]],0)</f>
        <v>0</v>
      </c>
      <c r="G57" s="331">
        <f>IF(Table7[[#This Row],[Județul]]=Table6[[#This Row],[Județul]],Table6[[#This Row],[Anul dobândirii ]],0)</f>
        <v>0</v>
      </c>
      <c r="H57" s="334">
        <f>IF(Table7[[#This Row],[Anul dobândirii ]]=Table6[[#This Row],[Anul dobândirii ]],Table6[[#This Row],[Valoare de inventar]],0)</f>
        <v>0</v>
      </c>
      <c r="I57" s="160">
        <f>IF(Table7[[#This Row],[Valoare de inventar]]=Table6[[#This Row],[Valoare de inventar]],Table6[[#This Row],[Nr Inventar MMAP]],0)</f>
        <v>0</v>
      </c>
      <c r="J57" s="161">
        <f>IF(Table7[[#This Row],[Nr Inventar MMAP]]=Table6[[#This Row],[Nr Inventar MMAP]],Table6[[#This Row],[Denumire MMAP]],0)</f>
        <v>0</v>
      </c>
      <c r="K57" s="162">
        <f>IF(Table7[[#This Row],[Denumire MMAP]]=Table6[[#This Row],[Denumire MMAP]],Table6[[#This Row],[Valore MMAP]],0)</f>
        <v>0</v>
      </c>
      <c r="L57" s="163">
        <f>IF(Table7[[#This Row],[Valore MMAP]]=Table6[[#This Row],[Valore MMAP]],Table6[[#This Row],[diferenta valorica]],0)</f>
        <v>0</v>
      </c>
      <c r="M57" s="164">
        <f>IF(Table7[[#This Row],[Nr. de inventar MFP]]="",Table6[[#This Row],[Număr inventar ]],0)</f>
        <v>0</v>
      </c>
      <c r="N57" s="165">
        <f>IF(Table7[[#This Row],[Număr inventar ]]=Table6[[#This Row],[Număr inventar ]],Table6[[#This Row],[COD_DE_CLASIFICARE]],0)</f>
        <v>0</v>
      </c>
      <c r="O57" s="166">
        <f>IF(Table7[[#This Row],[COD_DE_CLASIFICARE]]=Table6[[#This Row],[COD_DE_CLASIFICARE]],Table6[[#This Row],[Denumire IC]],0)</f>
        <v>0</v>
      </c>
      <c r="P57" s="166">
        <f>IF(Table7[[#This Row],[Denumire IC]]=Table6[[#This Row],[Denumire IC]],Table6[[#This Row],[ADRESA]],0)</f>
        <v>0</v>
      </c>
      <c r="Q57" s="165">
        <f>IF(Table7[[#This Row],[ADRESA]]=Table6[[#This Row],[ADRESA]],Table6[[#This Row],[ANUL_DOBANDIRII]],0)</f>
        <v>0</v>
      </c>
      <c r="R57" s="167">
        <f>IF(Table7[[#This Row],[ANUL_DOBANDIRII]]=Table6[[#This Row],[ANUL_DOBANDIRII]],Table6[[#This Row],[Valore IC]],0)</f>
        <v>0</v>
      </c>
      <c r="S57" s="165">
        <f>IF(Table7[[#This Row],[Valore IC]]=Table6[[#This Row],[Valore IC]],Table6[[#This Row],[BAZA_LEGALA]],0)</f>
        <v>0</v>
      </c>
      <c r="T57" s="165">
        <f>IF(Table7[[#This Row],[BAZA_LEGALA]]=Table6[[#This Row],[BAZA_LEGALA]],Table6[[#This Row],[SITUATIE_JURIDICA]],0)</f>
        <v>0</v>
      </c>
      <c r="U57" s="165">
        <f>IF(Table7[[#This Row],[SITUATIE_JURIDICA]]=Table6[[#This Row],[SITUATIE_JURIDICA]],Table6[[#This Row],[BUN]],0)</f>
        <v>0</v>
      </c>
      <c r="V57" s="165">
        <f>IF(Table7[[#This Row],[BUN]]=Table6[[#This Row],[BUN]],Table6[[#This Row],[Column1]],0)</f>
        <v>0</v>
      </c>
      <c r="W57" s="335">
        <f>IF(Table7[[#This Row],[Column1]]=Table6[[#This Row],[Column1]],Table6[[#This Row],[Anul nașterii:]],0)</f>
        <v>0</v>
      </c>
      <c r="X57" s="336">
        <f>IF(Table7[[#This Row],[Anul nașterii:]]=Table6[[#This Row],[Anul nașterii:]],Table6[[#This Row],[sex:]],0)</f>
        <v>0</v>
      </c>
      <c r="Y57" s="336">
        <f>IF(Table7[[#This Row],[sex:]]=Table6[[#This Row],[sex:]],Table6[[#This Row],[dangale / microcip]],0)</f>
        <v>0</v>
      </c>
      <c r="Z57" s="337">
        <f>IF(Table7[[#This Row],[dangale / microcip]]=Table6[[#This Row],[dangale / microcip]],Table6[[#This Row],[Locaţia de bază- depozit de armăsari (D) sau Herghelia (H)]],0)</f>
        <v>0</v>
      </c>
    </row>
    <row r="58" spans="1:26" x14ac:dyDescent="0.25">
      <c r="A58" s="321">
        <f>Table6[[#This Row],[Nr. crt.]]</f>
        <v>51</v>
      </c>
      <c r="B58" s="322" t="s">
        <v>45</v>
      </c>
      <c r="C58" s="323">
        <f>IF(Table7[[#This Row],[Nr. de inventar MFP]]=Table6[[#This Row],[Nr. de inventar MFP]],Table6[[#This Row],[Nr. de inventar RNP]],0)</f>
        <v>0</v>
      </c>
      <c r="D58" s="322">
        <f>IF(Table7[[#This Row],[Nr. de inventar RNP]]=Table6[[#This Row],[Nr. de inventar RNP]],Table6[[#This Row],[Cod de clasificare OMFP nr. 1718/2013]],0)</f>
        <v>0</v>
      </c>
      <c r="E58" s="324">
        <f>IF(Table7[[#This Row],[Cod de clasificare OMFP nr. 1718/2013]]=Table6[[#This Row],[Cod de clasificare OMFP nr. 1718/2013]],Table6[[#This Row],[Denumirea ]],0)</f>
        <v>0</v>
      </c>
      <c r="F58" s="322">
        <f>IF(Table7[[#This Row],[Denumirea ]]=Table6[[#This Row],[Denumirea ]],Table6[[#This Row],[Județul]],0)</f>
        <v>0</v>
      </c>
      <c r="G58" s="322">
        <f>IF(Table7[[#This Row],[Județul]]=Table6[[#This Row],[Județul]],Table6[[#This Row],[Anul dobândirii ]],0)</f>
        <v>0</v>
      </c>
      <c r="H58" s="325">
        <f>IF(Table7[[#This Row],[Anul dobândirii ]]=Table6[[#This Row],[Anul dobândirii ]],Table6[[#This Row],[Valoare de inventar]],0)</f>
        <v>0</v>
      </c>
      <c r="I58" s="151">
        <f>IF(Table7[[#This Row],[Valoare de inventar]]=Table6[[#This Row],[Valoare de inventar]],Table6[[#This Row],[Nr Inventar MMAP]],0)</f>
        <v>0</v>
      </c>
      <c r="J58" s="152">
        <f>IF(Table7[[#This Row],[Nr Inventar MMAP]]=Table6[[#This Row],[Nr Inventar MMAP]],Table6[[#This Row],[Denumire MMAP]],0)</f>
        <v>0</v>
      </c>
      <c r="K58" s="153">
        <f>IF(Table7[[#This Row],[Denumire MMAP]]=Table6[[#This Row],[Denumire MMAP]],Table6[[#This Row],[Valore MMAP]],0)</f>
        <v>0</v>
      </c>
      <c r="L58" s="154">
        <f>IF(Table7[[#This Row],[Valore MMAP]]=Table6[[#This Row],[Valore MMAP]],Table6[[#This Row],[diferenta valorica]],0)</f>
        <v>0</v>
      </c>
      <c r="M58" s="155">
        <f>IF(Table7[[#This Row],[Nr. de inventar MFP]]="",Table6[[#This Row],[Număr inventar ]],0)</f>
        <v>0</v>
      </c>
      <c r="N58" s="156">
        <f>IF(Table7[[#This Row],[Număr inventar ]]=Table6[[#This Row],[Număr inventar ]],Table6[[#This Row],[COD_DE_CLASIFICARE]],0)</f>
        <v>0</v>
      </c>
      <c r="O58" s="157">
        <f>IF(Table7[[#This Row],[COD_DE_CLASIFICARE]]=Table6[[#This Row],[COD_DE_CLASIFICARE]],Table6[[#This Row],[Denumire IC]],0)</f>
        <v>0</v>
      </c>
      <c r="P58" s="157">
        <f>IF(Table7[[#This Row],[Denumire IC]]=Table6[[#This Row],[Denumire IC]],Table6[[#This Row],[ADRESA]],0)</f>
        <v>0</v>
      </c>
      <c r="Q58" s="156">
        <f>IF(Table7[[#This Row],[ADRESA]]=Table6[[#This Row],[ADRESA]],Table6[[#This Row],[ANUL_DOBANDIRII]],0)</f>
        <v>0</v>
      </c>
      <c r="R58" s="158">
        <f>IF(Table7[[#This Row],[ANUL_DOBANDIRII]]=Table6[[#This Row],[ANUL_DOBANDIRII]],Table6[[#This Row],[Valore IC]],0)</f>
        <v>0</v>
      </c>
      <c r="S58" s="156">
        <f>IF(Table7[[#This Row],[Valore IC]]=Table6[[#This Row],[Valore IC]],Table6[[#This Row],[BAZA_LEGALA]],0)</f>
        <v>0</v>
      </c>
      <c r="T58" s="156">
        <f>IF(Table7[[#This Row],[BAZA_LEGALA]]=Table6[[#This Row],[BAZA_LEGALA]],Table6[[#This Row],[SITUATIE_JURIDICA]],0)</f>
        <v>0</v>
      </c>
      <c r="U58" s="156">
        <f>IF(Table7[[#This Row],[SITUATIE_JURIDICA]]=Table6[[#This Row],[SITUATIE_JURIDICA]],Table6[[#This Row],[BUN]],0)</f>
        <v>0</v>
      </c>
      <c r="V58" s="269">
        <f>IF(Table7[[#This Row],[BUN]]=Table6[[#This Row],[BUN]],Table6[[#This Row],[Column1]],0)</f>
        <v>0</v>
      </c>
      <c r="W58" s="323">
        <f>IF(Table7[[#This Row],[Column1]]=Table6[[#This Row],[Column1]],Table6[[#This Row],[Anul nașterii:]],0)</f>
        <v>0</v>
      </c>
      <c r="X58" s="326">
        <f>IF(Table7[[#This Row],[Anul nașterii:]]=Table6[[#This Row],[Anul nașterii:]],Table6[[#This Row],[sex:]],0)</f>
        <v>0</v>
      </c>
      <c r="Y58" s="326">
        <f>IF(Table7[[#This Row],[sex:]]=Table6[[#This Row],[sex:]],Table6[[#This Row],[dangale / microcip]],0)</f>
        <v>0</v>
      </c>
      <c r="Z58" s="327">
        <f>IF(Table7[[#This Row],[dangale / microcip]]=Table6[[#This Row],[dangale / microcip]],Table6[[#This Row],[Locaţia de bază- depozit de armăsari (D) sau Herghelia (H)]],0)</f>
        <v>0</v>
      </c>
    </row>
    <row r="59" spans="1:26" ht="15.75" thickBot="1" x14ac:dyDescent="0.3">
      <c r="A59" s="330">
        <f>Table6[[#This Row],[Nr. crt.]]</f>
        <v>52</v>
      </c>
      <c r="B59" s="331" t="s">
        <v>45</v>
      </c>
      <c r="C59" s="332">
        <f>IF(Table7[[#This Row],[Nr. de inventar MFP]]=Table6[[#This Row],[Nr. de inventar MFP]],Table6[[#This Row],[Nr. de inventar RNP]],0)</f>
        <v>0</v>
      </c>
      <c r="D59" s="331">
        <f>IF(Table7[[#This Row],[Nr. de inventar RNP]]=Table6[[#This Row],[Nr. de inventar RNP]],Table6[[#This Row],[Cod de clasificare OMFP nr. 1718/2013]],0)</f>
        <v>0</v>
      </c>
      <c r="E59" s="333">
        <f>IF(Table7[[#This Row],[Cod de clasificare OMFP nr. 1718/2013]]=Table6[[#This Row],[Cod de clasificare OMFP nr. 1718/2013]],Table6[[#This Row],[Denumirea ]],0)</f>
        <v>0</v>
      </c>
      <c r="F59" s="331">
        <f>IF(Table7[[#This Row],[Denumirea ]]=Table6[[#This Row],[Denumirea ]],Table6[[#This Row],[Județul]],0)</f>
        <v>0</v>
      </c>
      <c r="G59" s="331">
        <f>IF(Table7[[#This Row],[Județul]]=Table6[[#This Row],[Județul]],Table6[[#This Row],[Anul dobândirii ]],0)</f>
        <v>0</v>
      </c>
      <c r="H59" s="334">
        <f>IF(Table7[[#This Row],[Anul dobândirii ]]=Table6[[#This Row],[Anul dobândirii ]],Table6[[#This Row],[Valoare de inventar]],0)</f>
        <v>0</v>
      </c>
      <c r="I59" s="160">
        <f>IF(Table7[[#This Row],[Valoare de inventar]]=Table6[[#This Row],[Valoare de inventar]],Table6[[#This Row],[Nr Inventar MMAP]],0)</f>
        <v>0</v>
      </c>
      <c r="J59" s="161">
        <f>IF(Table7[[#This Row],[Nr Inventar MMAP]]=Table6[[#This Row],[Nr Inventar MMAP]],Table6[[#This Row],[Denumire MMAP]],0)</f>
        <v>0</v>
      </c>
      <c r="K59" s="162">
        <f>IF(Table7[[#This Row],[Denumire MMAP]]=Table6[[#This Row],[Denumire MMAP]],Table6[[#This Row],[Valore MMAP]],0)</f>
        <v>0</v>
      </c>
      <c r="L59" s="163">
        <f>IF(Table7[[#This Row],[Valore MMAP]]=Table6[[#This Row],[Valore MMAP]],Table6[[#This Row],[diferenta valorica]],0)</f>
        <v>0</v>
      </c>
      <c r="M59" s="164">
        <f>IF(Table7[[#This Row],[Nr. de inventar MFP]]="",Table6[[#This Row],[Număr inventar ]],0)</f>
        <v>0</v>
      </c>
      <c r="N59" s="165">
        <f>IF(Table7[[#This Row],[Număr inventar ]]=Table6[[#This Row],[Număr inventar ]],Table6[[#This Row],[COD_DE_CLASIFICARE]],0)</f>
        <v>0</v>
      </c>
      <c r="O59" s="166">
        <f>IF(Table7[[#This Row],[COD_DE_CLASIFICARE]]=Table6[[#This Row],[COD_DE_CLASIFICARE]],Table6[[#This Row],[Denumire IC]],0)</f>
        <v>0</v>
      </c>
      <c r="P59" s="166">
        <f>IF(Table7[[#This Row],[Denumire IC]]=Table6[[#This Row],[Denumire IC]],Table6[[#This Row],[ADRESA]],0)</f>
        <v>0</v>
      </c>
      <c r="Q59" s="165">
        <f>IF(Table7[[#This Row],[ADRESA]]=Table6[[#This Row],[ADRESA]],Table6[[#This Row],[ANUL_DOBANDIRII]],0)</f>
        <v>0</v>
      </c>
      <c r="R59" s="167">
        <f>IF(Table7[[#This Row],[ANUL_DOBANDIRII]]=Table6[[#This Row],[ANUL_DOBANDIRII]],Table6[[#This Row],[Valore IC]],0)</f>
        <v>0</v>
      </c>
      <c r="S59" s="165">
        <f>IF(Table7[[#This Row],[Valore IC]]=Table6[[#This Row],[Valore IC]],Table6[[#This Row],[BAZA_LEGALA]],0)</f>
        <v>0</v>
      </c>
      <c r="T59" s="165">
        <f>IF(Table7[[#This Row],[BAZA_LEGALA]]=Table6[[#This Row],[BAZA_LEGALA]],Table6[[#This Row],[SITUATIE_JURIDICA]],0)</f>
        <v>0</v>
      </c>
      <c r="U59" s="165">
        <f>IF(Table7[[#This Row],[SITUATIE_JURIDICA]]=Table6[[#This Row],[SITUATIE_JURIDICA]],Table6[[#This Row],[BUN]],0)</f>
        <v>0</v>
      </c>
      <c r="V59" s="165">
        <f>IF(Table7[[#This Row],[BUN]]=Table6[[#This Row],[BUN]],Table6[[#This Row],[Column1]],0)</f>
        <v>0</v>
      </c>
      <c r="W59" s="335">
        <f>IF(Table7[[#This Row],[Column1]]=Table6[[#This Row],[Column1]],Table6[[#This Row],[Anul nașterii:]],0)</f>
        <v>0</v>
      </c>
      <c r="X59" s="336">
        <f>IF(Table7[[#This Row],[Anul nașterii:]]=Table6[[#This Row],[Anul nașterii:]],Table6[[#This Row],[sex:]],0)</f>
        <v>0</v>
      </c>
      <c r="Y59" s="336">
        <f>IF(Table7[[#This Row],[sex:]]=Table6[[#This Row],[sex:]],Table6[[#This Row],[dangale / microcip]],0)</f>
        <v>0</v>
      </c>
      <c r="Z59" s="337">
        <f>IF(Table7[[#This Row],[dangale / microcip]]=Table6[[#This Row],[dangale / microcip]],Table6[[#This Row],[Locaţia de bază- depozit de armăsari (D) sau Herghelia (H)]],0)</f>
        <v>0</v>
      </c>
    </row>
    <row r="60" spans="1:26" x14ac:dyDescent="0.25">
      <c r="A60" s="321">
        <f>Table6[[#This Row],[Nr. crt.]]</f>
        <v>53</v>
      </c>
      <c r="B60" s="322" t="s">
        <v>45</v>
      </c>
      <c r="C60" s="323">
        <f>IF(Table7[[#This Row],[Nr. de inventar MFP]]=Table6[[#This Row],[Nr. de inventar MFP]],Table6[[#This Row],[Nr. de inventar RNP]],0)</f>
        <v>0</v>
      </c>
      <c r="D60" s="322">
        <f>IF(Table7[[#This Row],[Nr. de inventar RNP]]=Table6[[#This Row],[Nr. de inventar RNP]],Table6[[#This Row],[Cod de clasificare OMFP nr. 1718/2013]],0)</f>
        <v>0</v>
      </c>
      <c r="E60" s="324">
        <f>IF(Table7[[#This Row],[Cod de clasificare OMFP nr. 1718/2013]]=Table6[[#This Row],[Cod de clasificare OMFP nr. 1718/2013]],Table6[[#This Row],[Denumirea ]],0)</f>
        <v>0</v>
      </c>
      <c r="F60" s="322">
        <f>IF(Table7[[#This Row],[Denumirea ]]=Table6[[#This Row],[Denumirea ]],Table6[[#This Row],[Județul]],0)</f>
        <v>0</v>
      </c>
      <c r="G60" s="322">
        <f>IF(Table7[[#This Row],[Județul]]=Table6[[#This Row],[Județul]],Table6[[#This Row],[Anul dobândirii ]],0)</f>
        <v>0</v>
      </c>
      <c r="H60" s="325">
        <f>IF(Table7[[#This Row],[Anul dobândirii ]]=Table6[[#This Row],[Anul dobândirii ]],Table6[[#This Row],[Valoare de inventar]],0)</f>
        <v>0</v>
      </c>
      <c r="I60" s="151">
        <f>IF(Table7[[#This Row],[Valoare de inventar]]=Table6[[#This Row],[Valoare de inventar]],Table6[[#This Row],[Nr Inventar MMAP]],0)</f>
        <v>0</v>
      </c>
      <c r="J60" s="152">
        <f>IF(Table7[[#This Row],[Nr Inventar MMAP]]=Table6[[#This Row],[Nr Inventar MMAP]],Table6[[#This Row],[Denumire MMAP]],0)</f>
        <v>0</v>
      </c>
      <c r="K60" s="153">
        <f>IF(Table7[[#This Row],[Denumire MMAP]]=Table6[[#This Row],[Denumire MMAP]],Table6[[#This Row],[Valore MMAP]],0)</f>
        <v>0</v>
      </c>
      <c r="L60" s="154">
        <f>IF(Table7[[#This Row],[Valore MMAP]]=Table6[[#This Row],[Valore MMAP]],Table6[[#This Row],[diferenta valorica]],0)</f>
        <v>0</v>
      </c>
      <c r="M60" s="155">
        <f>IF(Table7[[#This Row],[Nr. de inventar MFP]]="",Table6[[#This Row],[Număr inventar ]],0)</f>
        <v>0</v>
      </c>
      <c r="N60" s="156">
        <f>IF(Table7[[#This Row],[Număr inventar ]]=Table6[[#This Row],[Număr inventar ]],Table6[[#This Row],[COD_DE_CLASIFICARE]],0)</f>
        <v>0</v>
      </c>
      <c r="O60" s="157">
        <f>IF(Table7[[#This Row],[COD_DE_CLASIFICARE]]=Table6[[#This Row],[COD_DE_CLASIFICARE]],Table6[[#This Row],[Denumire IC]],0)</f>
        <v>0</v>
      </c>
      <c r="P60" s="157">
        <f>IF(Table7[[#This Row],[Denumire IC]]=Table6[[#This Row],[Denumire IC]],Table6[[#This Row],[ADRESA]],0)</f>
        <v>0</v>
      </c>
      <c r="Q60" s="156">
        <f>IF(Table7[[#This Row],[ADRESA]]=Table6[[#This Row],[ADRESA]],Table6[[#This Row],[ANUL_DOBANDIRII]],0)</f>
        <v>0</v>
      </c>
      <c r="R60" s="158">
        <f>IF(Table7[[#This Row],[ANUL_DOBANDIRII]]=Table6[[#This Row],[ANUL_DOBANDIRII]],Table6[[#This Row],[Valore IC]],0)</f>
        <v>0</v>
      </c>
      <c r="S60" s="156">
        <f>IF(Table7[[#This Row],[Valore IC]]=Table6[[#This Row],[Valore IC]],Table6[[#This Row],[BAZA_LEGALA]],0)</f>
        <v>0</v>
      </c>
      <c r="T60" s="156">
        <f>IF(Table7[[#This Row],[BAZA_LEGALA]]=Table6[[#This Row],[BAZA_LEGALA]],Table6[[#This Row],[SITUATIE_JURIDICA]],0)</f>
        <v>0</v>
      </c>
      <c r="U60" s="156">
        <f>IF(Table7[[#This Row],[SITUATIE_JURIDICA]]=Table6[[#This Row],[SITUATIE_JURIDICA]],Table6[[#This Row],[BUN]],0)</f>
        <v>0</v>
      </c>
      <c r="V60" s="269">
        <f>IF(Table7[[#This Row],[BUN]]=Table6[[#This Row],[BUN]],Table6[[#This Row],[Column1]],0)</f>
        <v>0</v>
      </c>
      <c r="W60" s="323">
        <f>IF(Table7[[#This Row],[Column1]]=Table6[[#This Row],[Column1]],Table6[[#This Row],[Anul nașterii:]],0)</f>
        <v>0</v>
      </c>
      <c r="X60" s="326">
        <f>IF(Table7[[#This Row],[Anul nașterii:]]=Table6[[#This Row],[Anul nașterii:]],Table6[[#This Row],[sex:]],0)</f>
        <v>0</v>
      </c>
      <c r="Y60" s="326">
        <f>IF(Table7[[#This Row],[sex:]]=Table6[[#This Row],[sex:]],Table6[[#This Row],[dangale / microcip]],0)</f>
        <v>0</v>
      </c>
      <c r="Z60" s="327">
        <f>IF(Table7[[#This Row],[dangale / microcip]]=Table6[[#This Row],[dangale / microcip]],Table6[[#This Row],[Locaţia de bază- depozit de armăsari (D) sau Herghelia (H)]],0)</f>
        <v>0</v>
      </c>
    </row>
    <row r="61" spans="1:26" ht="15.75" thickBot="1" x14ac:dyDescent="0.3">
      <c r="A61" s="330">
        <f>Table6[[#This Row],[Nr. crt.]]</f>
        <v>54</v>
      </c>
      <c r="B61" s="331" t="s">
        <v>45</v>
      </c>
      <c r="C61" s="332">
        <f>IF(Table7[[#This Row],[Nr. de inventar MFP]]=Table6[[#This Row],[Nr. de inventar MFP]],Table6[[#This Row],[Nr. de inventar RNP]],0)</f>
        <v>0</v>
      </c>
      <c r="D61" s="331">
        <f>IF(Table7[[#This Row],[Nr. de inventar RNP]]=Table6[[#This Row],[Nr. de inventar RNP]],Table6[[#This Row],[Cod de clasificare OMFP nr. 1718/2013]],0)</f>
        <v>0</v>
      </c>
      <c r="E61" s="333">
        <f>IF(Table7[[#This Row],[Cod de clasificare OMFP nr. 1718/2013]]=Table6[[#This Row],[Cod de clasificare OMFP nr. 1718/2013]],Table6[[#This Row],[Denumirea ]],0)</f>
        <v>0</v>
      </c>
      <c r="F61" s="331">
        <f>IF(Table7[[#This Row],[Denumirea ]]=Table6[[#This Row],[Denumirea ]],Table6[[#This Row],[Județul]],0)</f>
        <v>0</v>
      </c>
      <c r="G61" s="331">
        <f>IF(Table7[[#This Row],[Județul]]=Table6[[#This Row],[Județul]],Table6[[#This Row],[Anul dobândirii ]],0)</f>
        <v>0</v>
      </c>
      <c r="H61" s="334">
        <f>IF(Table7[[#This Row],[Anul dobândirii ]]=Table6[[#This Row],[Anul dobândirii ]],Table6[[#This Row],[Valoare de inventar]],0)</f>
        <v>0</v>
      </c>
      <c r="I61" s="160">
        <f>IF(Table7[[#This Row],[Valoare de inventar]]=Table6[[#This Row],[Valoare de inventar]],Table6[[#This Row],[Nr Inventar MMAP]],0)</f>
        <v>0</v>
      </c>
      <c r="J61" s="161">
        <f>IF(Table7[[#This Row],[Nr Inventar MMAP]]=Table6[[#This Row],[Nr Inventar MMAP]],Table6[[#This Row],[Denumire MMAP]],0)</f>
        <v>0</v>
      </c>
      <c r="K61" s="162">
        <f>IF(Table7[[#This Row],[Denumire MMAP]]=Table6[[#This Row],[Denumire MMAP]],Table6[[#This Row],[Valore MMAP]],0)</f>
        <v>0</v>
      </c>
      <c r="L61" s="163">
        <f>IF(Table7[[#This Row],[Valore MMAP]]=Table6[[#This Row],[Valore MMAP]],Table6[[#This Row],[diferenta valorica]],0)</f>
        <v>0</v>
      </c>
      <c r="M61" s="164">
        <f>IF(Table7[[#This Row],[Nr. de inventar MFP]]="",Table6[[#This Row],[Număr inventar ]],0)</f>
        <v>0</v>
      </c>
      <c r="N61" s="165">
        <f>IF(Table7[[#This Row],[Număr inventar ]]=Table6[[#This Row],[Număr inventar ]],Table6[[#This Row],[COD_DE_CLASIFICARE]],0)</f>
        <v>0</v>
      </c>
      <c r="O61" s="166">
        <f>IF(Table7[[#This Row],[COD_DE_CLASIFICARE]]=Table6[[#This Row],[COD_DE_CLASIFICARE]],Table6[[#This Row],[Denumire IC]],0)</f>
        <v>0</v>
      </c>
      <c r="P61" s="166">
        <f>IF(Table7[[#This Row],[Denumire IC]]=Table6[[#This Row],[Denumire IC]],Table6[[#This Row],[ADRESA]],0)</f>
        <v>0</v>
      </c>
      <c r="Q61" s="165">
        <f>IF(Table7[[#This Row],[ADRESA]]=Table6[[#This Row],[ADRESA]],Table6[[#This Row],[ANUL_DOBANDIRII]],0)</f>
        <v>0</v>
      </c>
      <c r="R61" s="167">
        <f>IF(Table7[[#This Row],[ANUL_DOBANDIRII]]=Table6[[#This Row],[ANUL_DOBANDIRII]],Table6[[#This Row],[Valore IC]],0)</f>
        <v>0</v>
      </c>
      <c r="S61" s="165">
        <f>IF(Table7[[#This Row],[Valore IC]]=Table6[[#This Row],[Valore IC]],Table6[[#This Row],[BAZA_LEGALA]],0)</f>
        <v>0</v>
      </c>
      <c r="T61" s="165">
        <f>IF(Table7[[#This Row],[BAZA_LEGALA]]=Table6[[#This Row],[BAZA_LEGALA]],Table6[[#This Row],[SITUATIE_JURIDICA]],0)</f>
        <v>0</v>
      </c>
      <c r="U61" s="165">
        <f>IF(Table7[[#This Row],[SITUATIE_JURIDICA]]=Table6[[#This Row],[SITUATIE_JURIDICA]],Table6[[#This Row],[BUN]],0)</f>
        <v>0</v>
      </c>
      <c r="V61" s="165">
        <f>IF(Table7[[#This Row],[BUN]]=Table6[[#This Row],[BUN]],Table6[[#This Row],[Column1]],0)</f>
        <v>0</v>
      </c>
      <c r="W61" s="335">
        <f>IF(Table7[[#This Row],[Column1]]=Table6[[#This Row],[Column1]],Table6[[#This Row],[Anul nașterii:]],0)</f>
        <v>0</v>
      </c>
      <c r="X61" s="336">
        <f>IF(Table7[[#This Row],[Anul nașterii:]]=Table6[[#This Row],[Anul nașterii:]],Table6[[#This Row],[sex:]],0)</f>
        <v>0</v>
      </c>
      <c r="Y61" s="336">
        <f>IF(Table7[[#This Row],[sex:]]=Table6[[#This Row],[sex:]],Table6[[#This Row],[dangale / microcip]],0)</f>
        <v>0</v>
      </c>
      <c r="Z61" s="337">
        <f>IF(Table7[[#This Row],[dangale / microcip]]=Table6[[#This Row],[dangale / microcip]],Table6[[#This Row],[Locaţia de bază- depozit de armăsari (D) sau Herghelia (H)]],0)</f>
        <v>0</v>
      </c>
    </row>
    <row r="62" spans="1:26" x14ac:dyDescent="0.25">
      <c r="A62" s="321">
        <f>Table6[[#This Row],[Nr. crt.]]</f>
        <v>55</v>
      </c>
      <c r="B62" s="322" t="s">
        <v>45</v>
      </c>
      <c r="C62" s="323">
        <f>IF(Table7[[#This Row],[Nr. de inventar MFP]]=Table6[[#This Row],[Nr. de inventar MFP]],Table6[[#This Row],[Nr. de inventar RNP]],0)</f>
        <v>0</v>
      </c>
      <c r="D62" s="322">
        <f>IF(Table7[[#This Row],[Nr. de inventar RNP]]=Table6[[#This Row],[Nr. de inventar RNP]],Table6[[#This Row],[Cod de clasificare OMFP nr. 1718/2013]],0)</f>
        <v>0</v>
      </c>
      <c r="E62" s="324">
        <f>IF(Table7[[#This Row],[Cod de clasificare OMFP nr. 1718/2013]]=Table6[[#This Row],[Cod de clasificare OMFP nr. 1718/2013]],Table6[[#This Row],[Denumirea ]],0)</f>
        <v>0</v>
      </c>
      <c r="F62" s="322">
        <f>IF(Table7[[#This Row],[Denumirea ]]=Table6[[#This Row],[Denumirea ]],Table6[[#This Row],[Județul]],0)</f>
        <v>0</v>
      </c>
      <c r="G62" s="322">
        <f>IF(Table7[[#This Row],[Județul]]=Table6[[#This Row],[Județul]],Table6[[#This Row],[Anul dobândirii ]],0)</f>
        <v>0</v>
      </c>
      <c r="H62" s="325">
        <f>IF(Table7[[#This Row],[Anul dobândirii ]]=Table6[[#This Row],[Anul dobândirii ]],Table6[[#This Row],[Valoare de inventar]],0)</f>
        <v>0</v>
      </c>
      <c r="I62" s="151">
        <f>IF(Table7[[#This Row],[Valoare de inventar]]=Table6[[#This Row],[Valoare de inventar]],Table6[[#This Row],[Nr Inventar MMAP]],0)</f>
        <v>0</v>
      </c>
      <c r="J62" s="152">
        <f>IF(Table7[[#This Row],[Nr Inventar MMAP]]=Table6[[#This Row],[Nr Inventar MMAP]],Table6[[#This Row],[Denumire MMAP]],0)</f>
        <v>0</v>
      </c>
      <c r="K62" s="153">
        <f>IF(Table7[[#This Row],[Denumire MMAP]]=Table6[[#This Row],[Denumire MMAP]],Table6[[#This Row],[Valore MMAP]],0)</f>
        <v>0</v>
      </c>
      <c r="L62" s="154">
        <f>IF(Table7[[#This Row],[Valore MMAP]]=Table6[[#This Row],[Valore MMAP]],Table6[[#This Row],[diferenta valorica]],0)</f>
        <v>0</v>
      </c>
      <c r="M62" s="155">
        <f>IF(Table7[[#This Row],[Nr. de inventar MFP]]="",Table6[[#This Row],[Număr inventar ]],0)</f>
        <v>0</v>
      </c>
      <c r="N62" s="156">
        <f>IF(Table7[[#This Row],[Număr inventar ]]=Table6[[#This Row],[Număr inventar ]],Table6[[#This Row],[COD_DE_CLASIFICARE]],0)</f>
        <v>0</v>
      </c>
      <c r="O62" s="157">
        <f>IF(Table7[[#This Row],[COD_DE_CLASIFICARE]]=Table6[[#This Row],[COD_DE_CLASIFICARE]],Table6[[#This Row],[Denumire IC]],0)</f>
        <v>0</v>
      </c>
      <c r="P62" s="157">
        <f>IF(Table7[[#This Row],[Denumire IC]]=Table6[[#This Row],[Denumire IC]],Table6[[#This Row],[ADRESA]],0)</f>
        <v>0</v>
      </c>
      <c r="Q62" s="156">
        <f>IF(Table7[[#This Row],[ADRESA]]=Table6[[#This Row],[ADRESA]],Table6[[#This Row],[ANUL_DOBANDIRII]],0)</f>
        <v>0</v>
      </c>
      <c r="R62" s="158">
        <f>IF(Table7[[#This Row],[ANUL_DOBANDIRII]]=Table6[[#This Row],[ANUL_DOBANDIRII]],Table6[[#This Row],[Valore IC]],0)</f>
        <v>0</v>
      </c>
      <c r="S62" s="156">
        <f>IF(Table7[[#This Row],[Valore IC]]=Table6[[#This Row],[Valore IC]],Table6[[#This Row],[BAZA_LEGALA]],0)</f>
        <v>0</v>
      </c>
      <c r="T62" s="156">
        <f>IF(Table7[[#This Row],[BAZA_LEGALA]]=Table6[[#This Row],[BAZA_LEGALA]],Table6[[#This Row],[SITUATIE_JURIDICA]],0)</f>
        <v>0</v>
      </c>
      <c r="U62" s="156">
        <f>IF(Table7[[#This Row],[SITUATIE_JURIDICA]]=Table6[[#This Row],[SITUATIE_JURIDICA]],Table6[[#This Row],[BUN]],0)</f>
        <v>0</v>
      </c>
      <c r="V62" s="269">
        <f>IF(Table7[[#This Row],[BUN]]=Table6[[#This Row],[BUN]],Table6[[#This Row],[Column1]],0)</f>
        <v>0</v>
      </c>
      <c r="W62" s="323">
        <f>IF(Table7[[#This Row],[Column1]]=Table6[[#This Row],[Column1]],Table6[[#This Row],[Anul nașterii:]],0)</f>
        <v>0</v>
      </c>
      <c r="X62" s="326">
        <f>IF(Table7[[#This Row],[Anul nașterii:]]=Table6[[#This Row],[Anul nașterii:]],Table6[[#This Row],[sex:]],0)</f>
        <v>0</v>
      </c>
      <c r="Y62" s="326">
        <f>IF(Table7[[#This Row],[sex:]]=Table6[[#This Row],[sex:]],Table6[[#This Row],[dangale / microcip]],0)</f>
        <v>0</v>
      </c>
      <c r="Z62" s="327">
        <f>IF(Table7[[#This Row],[dangale / microcip]]=Table6[[#This Row],[dangale / microcip]],Table6[[#This Row],[Locaţia de bază- depozit de armăsari (D) sau Herghelia (H)]],0)</f>
        <v>0</v>
      </c>
    </row>
    <row r="63" spans="1:26" ht="15.75" thickBot="1" x14ac:dyDescent="0.3">
      <c r="A63" s="330">
        <f>Table6[[#This Row],[Nr. crt.]]</f>
        <v>56</v>
      </c>
      <c r="B63" s="331" t="s">
        <v>45</v>
      </c>
      <c r="C63" s="332">
        <f>IF(Table7[[#This Row],[Nr. de inventar MFP]]=Table6[[#This Row],[Nr. de inventar MFP]],Table6[[#This Row],[Nr. de inventar RNP]],0)</f>
        <v>0</v>
      </c>
      <c r="D63" s="331">
        <f>IF(Table7[[#This Row],[Nr. de inventar RNP]]=Table6[[#This Row],[Nr. de inventar RNP]],Table6[[#This Row],[Cod de clasificare OMFP nr. 1718/2013]],0)</f>
        <v>0</v>
      </c>
      <c r="E63" s="333">
        <f>IF(Table7[[#This Row],[Cod de clasificare OMFP nr. 1718/2013]]=Table6[[#This Row],[Cod de clasificare OMFP nr. 1718/2013]],Table6[[#This Row],[Denumirea ]],0)</f>
        <v>0</v>
      </c>
      <c r="F63" s="331">
        <f>IF(Table7[[#This Row],[Denumirea ]]=Table6[[#This Row],[Denumirea ]],Table6[[#This Row],[Județul]],0)</f>
        <v>0</v>
      </c>
      <c r="G63" s="331">
        <f>IF(Table7[[#This Row],[Județul]]=Table6[[#This Row],[Județul]],Table6[[#This Row],[Anul dobândirii ]],0)</f>
        <v>0</v>
      </c>
      <c r="H63" s="334">
        <f>IF(Table7[[#This Row],[Anul dobândirii ]]=Table6[[#This Row],[Anul dobândirii ]],Table6[[#This Row],[Valoare de inventar]],0)</f>
        <v>0</v>
      </c>
      <c r="I63" s="160">
        <f>IF(Table7[[#This Row],[Valoare de inventar]]=Table6[[#This Row],[Valoare de inventar]],Table6[[#This Row],[Nr Inventar MMAP]],0)</f>
        <v>0</v>
      </c>
      <c r="J63" s="161">
        <f>IF(Table7[[#This Row],[Nr Inventar MMAP]]=Table6[[#This Row],[Nr Inventar MMAP]],Table6[[#This Row],[Denumire MMAP]],0)</f>
        <v>0</v>
      </c>
      <c r="K63" s="162">
        <f>IF(Table7[[#This Row],[Denumire MMAP]]=Table6[[#This Row],[Denumire MMAP]],Table6[[#This Row],[Valore MMAP]],0)</f>
        <v>0</v>
      </c>
      <c r="L63" s="163">
        <f>IF(Table7[[#This Row],[Valore MMAP]]=Table6[[#This Row],[Valore MMAP]],Table6[[#This Row],[diferenta valorica]],0)</f>
        <v>0</v>
      </c>
      <c r="M63" s="164">
        <f>IF(Table7[[#This Row],[Nr. de inventar MFP]]="",Table6[[#This Row],[Număr inventar ]],0)</f>
        <v>0</v>
      </c>
      <c r="N63" s="165">
        <f>IF(Table7[[#This Row],[Număr inventar ]]=Table6[[#This Row],[Număr inventar ]],Table6[[#This Row],[COD_DE_CLASIFICARE]],0)</f>
        <v>0</v>
      </c>
      <c r="O63" s="166">
        <f>IF(Table7[[#This Row],[COD_DE_CLASIFICARE]]=Table6[[#This Row],[COD_DE_CLASIFICARE]],Table6[[#This Row],[Denumire IC]],0)</f>
        <v>0</v>
      </c>
      <c r="P63" s="166">
        <f>IF(Table7[[#This Row],[Denumire IC]]=Table6[[#This Row],[Denumire IC]],Table6[[#This Row],[ADRESA]],0)</f>
        <v>0</v>
      </c>
      <c r="Q63" s="165">
        <f>IF(Table7[[#This Row],[ADRESA]]=Table6[[#This Row],[ADRESA]],Table6[[#This Row],[ANUL_DOBANDIRII]],0)</f>
        <v>0</v>
      </c>
      <c r="R63" s="167">
        <f>IF(Table7[[#This Row],[ANUL_DOBANDIRII]]=Table6[[#This Row],[ANUL_DOBANDIRII]],Table6[[#This Row],[Valore IC]],0)</f>
        <v>0</v>
      </c>
      <c r="S63" s="165">
        <f>IF(Table7[[#This Row],[Valore IC]]=Table6[[#This Row],[Valore IC]],Table6[[#This Row],[BAZA_LEGALA]],0)</f>
        <v>0</v>
      </c>
      <c r="T63" s="165">
        <f>IF(Table7[[#This Row],[BAZA_LEGALA]]=Table6[[#This Row],[BAZA_LEGALA]],Table6[[#This Row],[SITUATIE_JURIDICA]],0)</f>
        <v>0</v>
      </c>
      <c r="U63" s="165">
        <f>IF(Table7[[#This Row],[SITUATIE_JURIDICA]]=Table6[[#This Row],[SITUATIE_JURIDICA]],Table6[[#This Row],[BUN]],0)</f>
        <v>0</v>
      </c>
      <c r="V63" s="165">
        <f>IF(Table7[[#This Row],[BUN]]=Table6[[#This Row],[BUN]],Table6[[#This Row],[Column1]],0)</f>
        <v>0</v>
      </c>
      <c r="W63" s="335">
        <f>IF(Table7[[#This Row],[Column1]]=Table6[[#This Row],[Column1]],Table6[[#This Row],[Anul nașterii:]],0)</f>
        <v>0</v>
      </c>
      <c r="X63" s="336">
        <f>IF(Table7[[#This Row],[Anul nașterii:]]=Table6[[#This Row],[Anul nașterii:]],Table6[[#This Row],[sex:]],0)</f>
        <v>0</v>
      </c>
      <c r="Y63" s="336">
        <f>IF(Table7[[#This Row],[sex:]]=Table6[[#This Row],[sex:]],Table6[[#This Row],[dangale / microcip]],0)</f>
        <v>0</v>
      </c>
      <c r="Z63" s="337">
        <f>IF(Table7[[#This Row],[dangale / microcip]]=Table6[[#This Row],[dangale / microcip]],Table6[[#This Row],[Locaţia de bază- depozit de armăsari (D) sau Herghelia (H)]],0)</f>
        <v>0</v>
      </c>
    </row>
    <row r="64" spans="1:26" x14ac:dyDescent="0.25">
      <c r="A64" s="321">
        <f>Table6[[#This Row],[Nr. crt.]]</f>
        <v>57</v>
      </c>
      <c r="B64" s="322" t="s">
        <v>45</v>
      </c>
      <c r="C64" s="323">
        <f>IF(Table7[[#This Row],[Nr. de inventar MFP]]=Table6[[#This Row],[Nr. de inventar MFP]],Table6[[#This Row],[Nr. de inventar RNP]],0)</f>
        <v>0</v>
      </c>
      <c r="D64" s="322">
        <f>IF(Table7[[#This Row],[Nr. de inventar RNP]]=Table6[[#This Row],[Nr. de inventar RNP]],Table6[[#This Row],[Cod de clasificare OMFP nr. 1718/2013]],0)</f>
        <v>0</v>
      </c>
      <c r="E64" s="324">
        <f>IF(Table7[[#This Row],[Cod de clasificare OMFP nr. 1718/2013]]=Table6[[#This Row],[Cod de clasificare OMFP nr. 1718/2013]],Table6[[#This Row],[Denumirea ]],0)</f>
        <v>0</v>
      </c>
      <c r="F64" s="322">
        <f>IF(Table7[[#This Row],[Denumirea ]]=Table6[[#This Row],[Denumirea ]],Table6[[#This Row],[Județul]],0)</f>
        <v>0</v>
      </c>
      <c r="G64" s="322">
        <f>IF(Table7[[#This Row],[Județul]]=Table6[[#This Row],[Județul]],Table6[[#This Row],[Anul dobândirii ]],0)</f>
        <v>0</v>
      </c>
      <c r="H64" s="325">
        <f>IF(Table7[[#This Row],[Anul dobândirii ]]=Table6[[#This Row],[Anul dobândirii ]],Table6[[#This Row],[Valoare de inventar]],0)</f>
        <v>0</v>
      </c>
      <c r="I64" s="151">
        <f>IF(Table7[[#This Row],[Valoare de inventar]]=Table6[[#This Row],[Valoare de inventar]],Table6[[#This Row],[Nr Inventar MMAP]],0)</f>
        <v>0</v>
      </c>
      <c r="J64" s="152">
        <f>IF(Table7[[#This Row],[Nr Inventar MMAP]]=Table6[[#This Row],[Nr Inventar MMAP]],Table6[[#This Row],[Denumire MMAP]],0)</f>
        <v>0</v>
      </c>
      <c r="K64" s="153">
        <f>IF(Table7[[#This Row],[Denumire MMAP]]=Table6[[#This Row],[Denumire MMAP]],Table6[[#This Row],[Valore MMAP]],0)</f>
        <v>0</v>
      </c>
      <c r="L64" s="154">
        <f>IF(Table7[[#This Row],[Valore MMAP]]=Table6[[#This Row],[Valore MMAP]],Table6[[#This Row],[diferenta valorica]],0)</f>
        <v>0</v>
      </c>
      <c r="M64" s="155">
        <f>IF(Table7[[#This Row],[Nr. de inventar MFP]]="",Table6[[#This Row],[Număr inventar ]],0)</f>
        <v>0</v>
      </c>
      <c r="N64" s="156">
        <f>IF(Table7[[#This Row],[Număr inventar ]]=Table6[[#This Row],[Număr inventar ]],Table6[[#This Row],[COD_DE_CLASIFICARE]],0)</f>
        <v>0</v>
      </c>
      <c r="O64" s="157">
        <f>IF(Table7[[#This Row],[COD_DE_CLASIFICARE]]=Table6[[#This Row],[COD_DE_CLASIFICARE]],Table6[[#This Row],[Denumire IC]],0)</f>
        <v>0</v>
      </c>
      <c r="P64" s="157">
        <f>IF(Table7[[#This Row],[Denumire IC]]=Table6[[#This Row],[Denumire IC]],Table6[[#This Row],[ADRESA]],0)</f>
        <v>0</v>
      </c>
      <c r="Q64" s="156">
        <f>IF(Table7[[#This Row],[ADRESA]]=Table6[[#This Row],[ADRESA]],Table6[[#This Row],[ANUL_DOBANDIRII]],0)</f>
        <v>0</v>
      </c>
      <c r="R64" s="158">
        <f>IF(Table7[[#This Row],[ANUL_DOBANDIRII]]=Table6[[#This Row],[ANUL_DOBANDIRII]],Table6[[#This Row],[Valore IC]],0)</f>
        <v>0</v>
      </c>
      <c r="S64" s="156">
        <f>IF(Table7[[#This Row],[Valore IC]]=Table6[[#This Row],[Valore IC]],Table6[[#This Row],[BAZA_LEGALA]],0)</f>
        <v>0</v>
      </c>
      <c r="T64" s="156">
        <f>IF(Table7[[#This Row],[BAZA_LEGALA]]=Table6[[#This Row],[BAZA_LEGALA]],Table6[[#This Row],[SITUATIE_JURIDICA]],0)</f>
        <v>0</v>
      </c>
      <c r="U64" s="156">
        <f>IF(Table7[[#This Row],[SITUATIE_JURIDICA]]=Table6[[#This Row],[SITUATIE_JURIDICA]],Table6[[#This Row],[BUN]],0)</f>
        <v>0</v>
      </c>
      <c r="V64" s="269">
        <f>IF(Table7[[#This Row],[BUN]]=Table6[[#This Row],[BUN]],Table6[[#This Row],[Column1]],0)</f>
        <v>0</v>
      </c>
      <c r="W64" s="323">
        <f>IF(Table7[[#This Row],[Column1]]=Table6[[#This Row],[Column1]],Table6[[#This Row],[Anul nașterii:]],0)</f>
        <v>0</v>
      </c>
      <c r="X64" s="326">
        <f>IF(Table7[[#This Row],[Anul nașterii:]]=Table6[[#This Row],[Anul nașterii:]],Table6[[#This Row],[sex:]],0)</f>
        <v>0</v>
      </c>
      <c r="Y64" s="326">
        <f>IF(Table7[[#This Row],[sex:]]=Table6[[#This Row],[sex:]],Table6[[#This Row],[dangale / microcip]],0)</f>
        <v>0</v>
      </c>
      <c r="Z64" s="327">
        <f>IF(Table7[[#This Row],[dangale / microcip]]=Table6[[#This Row],[dangale / microcip]],Table6[[#This Row],[Locaţia de bază- depozit de armăsari (D) sau Herghelia (H)]],0)</f>
        <v>0</v>
      </c>
    </row>
    <row r="65" spans="1:26" ht="15.75" thickBot="1" x14ac:dyDescent="0.3">
      <c r="A65" s="330">
        <f>Table6[[#This Row],[Nr. crt.]]</f>
        <v>58</v>
      </c>
      <c r="B65" s="331" t="s">
        <v>45</v>
      </c>
      <c r="C65" s="332">
        <f>IF(Table7[[#This Row],[Nr. de inventar MFP]]=Table6[[#This Row],[Nr. de inventar MFP]],Table6[[#This Row],[Nr. de inventar RNP]],0)</f>
        <v>0</v>
      </c>
      <c r="D65" s="331">
        <f>IF(Table7[[#This Row],[Nr. de inventar RNP]]=Table6[[#This Row],[Nr. de inventar RNP]],Table6[[#This Row],[Cod de clasificare OMFP nr. 1718/2013]],0)</f>
        <v>0</v>
      </c>
      <c r="E65" s="333">
        <f>IF(Table7[[#This Row],[Cod de clasificare OMFP nr. 1718/2013]]=Table6[[#This Row],[Cod de clasificare OMFP nr. 1718/2013]],Table6[[#This Row],[Denumirea ]],0)</f>
        <v>0</v>
      </c>
      <c r="F65" s="331">
        <f>IF(Table7[[#This Row],[Denumirea ]]=Table6[[#This Row],[Denumirea ]],Table6[[#This Row],[Județul]],0)</f>
        <v>0</v>
      </c>
      <c r="G65" s="331">
        <f>IF(Table7[[#This Row],[Județul]]=Table6[[#This Row],[Județul]],Table6[[#This Row],[Anul dobândirii ]],0)</f>
        <v>0</v>
      </c>
      <c r="H65" s="334">
        <f>IF(Table7[[#This Row],[Anul dobândirii ]]=Table6[[#This Row],[Anul dobândirii ]],Table6[[#This Row],[Valoare de inventar]],0)</f>
        <v>0</v>
      </c>
      <c r="I65" s="160">
        <f>IF(Table7[[#This Row],[Valoare de inventar]]=Table6[[#This Row],[Valoare de inventar]],Table6[[#This Row],[Nr Inventar MMAP]],0)</f>
        <v>0</v>
      </c>
      <c r="J65" s="161">
        <f>IF(Table7[[#This Row],[Nr Inventar MMAP]]=Table6[[#This Row],[Nr Inventar MMAP]],Table6[[#This Row],[Denumire MMAP]],0)</f>
        <v>0</v>
      </c>
      <c r="K65" s="162">
        <f>IF(Table7[[#This Row],[Denumire MMAP]]=Table6[[#This Row],[Denumire MMAP]],Table6[[#This Row],[Valore MMAP]],0)</f>
        <v>0</v>
      </c>
      <c r="L65" s="163">
        <f>IF(Table7[[#This Row],[Valore MMAP]]=Table6[[#This Row],[Valore MMAP]],Table6[[#This Row],[diferenta valorica]],0)</f>
        <v>0</v>
      </c>
      <c r="M65" s="164">
        <f>IF(Table7[[#This Row],[Nr. de inventar MFP]]="",Table6[[#This Row],[Număr inventar ]],0)</f>
        <v>0</v>
      </c>
      <c r="N65" s="165">
        <f>IF(Table7[[#This Row],[Număr inventar ]]=Table6[[#This Row],[Număr inventar ]],Table6[[#This Row],[COD_DE_CLASIFICARE]],0)</f>
        <v>0</v>
      </c>
      <c r="O65" s="166">
        <f>IF(Table7[[#This Row],[COD_DE_CLASIFICARE]]=Table6[[#This Row],[COD_DE_CLASIFICARE]],Table6[[#This Row],[Denumire IC]],0)</f>
        <v>0</v>
      </c>
      <c r="P65" s="166">
        <f>IF(Table7[[#This Row],[Denumire IC]]=Table6[[#This Row],[Denumire IC]],Table6[[#This Row],[ADRESA]],0)</f>
        <v>0</v>
      </c>
      <c r="Q65" s="165">
        <f>IF(Table7[[#This Row],[ADRESA]]=Table6[[#This Row],[ADRESA]],Table6[[#This Row],[ANUL_DOBANDIRII]],0)</f>
        <v>0</v>
      </c>
      <c r="R65" s="167">
        <f>IF(Table7[[#This Row],[ANUL_DOBANDIRII]]=Table6[[#This Row],[ANUL_DOBANDIRII]],Table6[[#This Row],[Valore IC]],0)</f>
        <v>0</v>
      </c>
      <c r="S65" s="165">
        <f>IF(Table7[[#This Row],[Valore IC]]=Table6[[#This Row],[Valore IC]],Table6[[#This Row],[BAZA_LEGALA]],0)</f>
        <v>0</v>
      </c>
      <c r="T65" s="165">
        <f>IF(Table7[[#This Row],[BAZA_LEGALA]]=Table6[[#This Row],[BAZA_LEGALA]],Table6[[#This Row],[SITUATIE_JURIDICA]],0)</f>
        <v>0</v>
      </c>
      <c r="U65" s="165">
        <f>IF(Table7[[#This Row],[SITUATIE_JURIDICA]]=Table6[[#This Row],[SITUATIE_JURIDICA]],Table6[[#This Row],[BUN]],0)</f>
        <v>0</v>
      </c>
      <c r="V65" s="165">
        <f>IF(Table7[[#This Row],[BUN]]=Table6[[#This Row],[BUN]],Table6[[#This Row],[Column1]],0)</f>
        <v>0</v>
      </c>
      <c r="W65" s="335">
        <f>IF(Table7[[#This Row],[Column1]]=Table6[[#This Row],[Column1]],Table6[[#This Row],[Anul nașterii:]],0)</f>
        <v>0</v>
      </c>
      <c r="X65" s="336">
        <f>IF(Table7[[#This Row],[Anul nașterii:]]=Table6[[#This Row],[Anul nașterii:]],Table6[[#This Row],[sex:]],0)</f>
        <v>0</v>
      </c>
      <c r="Y65" s="336">
        <f>IF(Table7[[#This Row],[sex:]]=Table6[[#This Row],[sex:]],Table6[[#This Row],[dangale / microcip]],0)</f>
        <v>0</v>
      </c>
      <c r="Z65" s="337">
        <f>IF(Table7[[#This Row],[dangale / microcip]]=Table6[[#This Row],[dangale / microcip]],Table6[[#This Row],[Locaţia de bază- depozit de armăsari (D) sau Herghelia (H)]],0)</f>
        <v>0</v>
      </c>
    </row>
    <row r="66" spans="1:26" x14ac:dyDescent="0.25">
      <c r="A66" s="321">
        <f>Table6[[#This Row],[Nr. crt.]]</f>
        <v>59</v>
      </c>
      <c r="B66" s="322" t="s">
        <v>45</v>
      </c>
      <c r="C66" s="323">
        <f>IF(Table7[[#This Row],[Nr. de inventar MFP]]=Table6[[#This Row],[Nr. de inventar MFP]],Table6[[#This Row],[Nr. de inventar RNP]],0)</f>
        <v>0</v>
      </c>
      <c r="D66" s="322">
        <f>IF(Table7[[#This Row],[Nr. de inventar RNP]]=Table6[[#This Row],[Nr. de inventar RNP]],Table6[[#This Row],[Cod de clasificare OMFP nr. 1718/2013]],0)</f>
        <v>0</v>
      </c>
      <c r="E66" s="324">
        <f>IF(Table7[[#This Row],[Cod de clasificare OMFP nr. 1718/2013]]=Table6[[#This Row],[Cod de clasificare OMFP nr. 1718/2013]],Table6[[#This Row],[Denumirea ]],0)</f>
        <v>0</v>
      </c>
      <c r="F66" s="322">
        <f>IF(Table7[[#This Row],[Denumirea ]]=Table6[[#This Row],[Denumirea ]],Table6[[#This Row],[Județul]],0)</f>
        <v>0</v>
      </c>
      <c r="G66" s="322">
        <f>IF(Table7[[#This Row],[Județul]]=Table6[[#This Row],[Județul]],Table6[[#This Row],[Anul dobândirii ]],0)</f>
        <v>0</v>
      </c>
      <c r="H66" s="325">
        <f>IF(Table7[[#This Row],[Anul dobândirii ]]=Table6[[#This Row],[Anul dobândirii ]],Table6[[#This Row],[Valoare de inventar]],0)</f>
        <v>0</v>
      </c>
      <c r="I66" s="151">
        <f>IF(Table7[[#This Row],[Valoare de inventar]]=Table6[[#This Row],[Valoare de inventar]],Table6[[#This Row],[Nr Inventar MMAP]],0)</f>
        <v>0</v>
      </c>
      <c r="J66" s="152">
        <f>IF(Table7[[#This Row],[Nr Inventar MMAP]]=Table6[[#This Row],[Nr Inventar MMAP]],Table6[[#This Row],[Denumire MMAP]],0)</f>
        <v>0</v>
      </c>
      <c r="K66" s="153">
        <f>IF(Table7[[#This Row],[Denumire MMAP]]=Table6[[#This Row],[Denumire MMAP]],Table6[[#This Row],[Valore MMAP]],0)</f>
        <v>0</v>
      </c>
      <c r="L66" s="154">
        <f>IF(Table7[[#This Row],[Valore MMAP]]=Table6[[#This Row],[Valore MMAP]],Table6[[#This Row],[diferenta valorica]],0)</f>
        <v>0</v>
      </c>
      <c r="M66" s="155">
        <f>IF(Table7[[#This Row],[Nr. de inventar MFP]]="",Table6[[#This Row],[Număr inventar ]],0)</f>
        <v>0</v>
      </c>
      <c r="N66" s="156">
        <f>IF(Table7[[#This Row],[Număr inventar ]]=Table6[[#This Row],[Număr inventar ]],Table6[[#This Row],[COD_DE_CLASIFICARE]],0)</f>
        <v>0</v>
      </c>
      <c r="O66" s="157">
        <f>IF(Table7[[#This Row],[COD_DE_CLASIFICARE]]=Table6[[#This Row],[COD_DE_CLASIFICARE]],Table6[[#This Row],[Denumire IC]],0)</f>
        <v>0</v>
      </c>
      <c r="P66" s="157">
        <f>IF(Table7[[#This Row],[Denumire IC]]=Table6[[#This Row],[Denumire IC]],Table6[[#This Row],[ADRESA]],0)</f>
        <v>0</v>
      </c>
      <c r="Q66" s="156">
        <f>IF(Table7[[#This Row],[ADRESA]]=Table6[[#This Row],[ADRESA]],Table6[[#This Row],[ANUL_DOBANDIRII]],0)</f>
        <v>0</v>
      </c>
      <c r="R66" s="158">
        <f>IF(Table7[[#This Row],[ANUL_DOBANDIRII]]=Table6[[#This Row],[ANUL_DOBANDIRII]],Table6[[#This Row],[Valore IC]],0)</f>
        <v>0</v>
      </c>
      <c r="S66" s="156">
        <f>IF(Table7[[#This Row],[Valore IC]]=Table6[[#This Row],[Valore IC]],Table6[[#This Row],[BAZA_LEGALA]],0)</f>
        <v>0</v>
      </c>
      <c r="T66" s="156">
        <f>IF(Table7[[#This Row],[BAZA_LEGALA]]=Table6[[#This Row],[BAZA_LEGALA]],Table6[[#This Row],[SITUATIE_JURIDICA]],0)</f>
        <v>0</v>
      </c>
      <c r="U66" s="156">
        <f>IF(Table7[[#This Row],[SITUATIE_JURIDICA]]=Table6[[#This Row],[SITUATIE_JURIDICA]],Table6[[#This Row],[BUN]],0)</f>
        <v>0</v>
      </c>
      <c r="V66" s="269">
        <f>IF(Table7[[#This Row],[BUN]]=Table6[[#This Row],[BUN]],Table6[[#This Row],[Column1]],0)</f>
        <v>0</v>
      </c>
      <c r="W66" s="323">
        <f>IF(Table7[[#This Row],[Column1]]=Table6[[#This Row],[Column1]],Table6[[#This Row],[Anul nașterii:]],0)</f>
        <v>0</v>
      </c>
      <c r="X66" s="326">
        <f>IF(Table7[[#This Row],[Anul nașterii:]]=Table6[[#This Row],[Anul nașterii:]],Table6[[#This Row],[sex:]],0)</f>
        <v>0</v>
      </c>
      <c r="Y66" s="326">
        <f>IF(Table7[[#This Row],[sex:]]=Table6[[#This Row],[sex:]],Table6[[#This Row],[dangale / microcip]],0)</f>
        <v>0</v>
      </c>
      <c r="Z66" s="327">
        <f>IF(Table7[[#This Row],[dangale / microcip]]=Table6[[#This Row],[dangale / microcip]],Table6[[#This Row],[Locaţia de bază- depozit de armăsari (D) sau Herghelia (H)]],0)</f>
        <v>0</v>
      </c>
    </row>
    <row r="67" spans="1:26" ht="15.75" thickBot="1" x14ac:dyDescent="0.3">
      <c r="A67" s="330">
        <f>Table6[[#This Row],[Nr. crt.]]</f>
        <v>60</v>
      </c>
      <c r="B67" s="331" t="s">
        <v>45</v>
      </c>
      <c r="C67" s="332">
        <f>IF(Table7[[#This Row],[Nr. de inventar MFP]]=Table6[[#This Row],[Nr. de inventar MFP]],Table6[[#This Row],[Nr. de inventar RNP]],0)</f>
        <v>0</v>
      </c>
      <c r="D67" s="331">
        <f>IF(Table7[[#This Row],[Nr. de inventar RNP]]=Table6[[#This Row],[Nr. de inventar RNP]],Table6[[#This Row],[Cod de clasificare OMFP nr. 1718/2013]],0)</f>
        <v>0</v>
      </c>
      <c r="E67" s="333">
        <f>IF(Table7[[#This Row],[Cod de clasificare OMFP nr. 1718/2013]]=Table6[[#This Row],[Cod de clasificare OMFP nr. 1718/2013]],Table6[[#This Row],[Denumirea ]],0)</f>
        <v>0</v>
      </c>
      <c r="F67" s="331">
        <f>IF(Table7[[#This Row],[Denumirea ]]=Table6[[#This Row],[Denumirea ]],Table6[[#This Row],[Județul]],0)</f>
        <v>0</v>
      </c>
      <c r="G67" s="331">
        <f>IF(Table7[[#This Row],[Județul]]=Table6[[#This Row],[Județul]],Table6[[#This Row],[Anul dobândirii ]],0)</f>
        <v>0</v>
      </c>
      <c r="H67" s="334">
        <f>IF(Table7[[#This Row],[Anul dobândirii ]]=Table6[[#This Row],[Anul dobândirii ]],Table6[[#This Row],[Valoare de inventar]],0)</f>
        <v>0</v>
      </c>
      <c r="I67" s="160">
        <f>IF(Table7[[#This Row],[Valoare de inventar]]=Table6[[#This Row],[Valoare de inventar]],Table6[[#This Row],[Nr Inventar MMAP]],0)</f>
        <v>0</v>
      </c>
      <c r="J67" s="161">
        <f>IF(Table7[[#This Row],[Nr Inventar MMAP]]=Table6[[#This Row],[Nr Inventar MMAP]],Table6[[#This Row],[Denumire MMAP]],0)</f>
        <v>0</v>
      </c>
      <c r="K67" s="162">
        <f>IF(Table7[[#This Row],[Denumire MMAP]]=Table6[[#This Row],[Denumire MMAP]],Table6[[#This Row],[Valore MMAP]],0)</f>
        <v>0</v>
      </c>
      <c r="L67" s="163">
        <f>IF(Table7[[#This Row],[Valore MMAP]]=Table6[[#This Row],[Valore MMAP]],Table6[[#This Row],[diferenta valorica]],0)</f>
        <v>0</v>
      </c>
      <c r="M67" s="164">
        <f>IF(Table7[[#This Row],[Nr. de inventar MFP]]="",Table6[[#This Row],[Număr inventar ]],0)</f>
        <v>0</v>
      </c>
      <c r="N67" s="165">
        <f>IF(Table7[[#This Row],[Număr inventar ]]=Table6[[#This Row],[Număr inventar ]],Table6[[#This Row],[COD_DE_CLASIFICARE]],0)</f>
        <v>0</v>
      </c>
      <c r="O67" s="166">
        <f>IF(Table7[[#This Row],[COD_DE_CLASIFICARE]]=Table6[[#This Row],[COD_DE_CLASIFICARE]],Table6[[#This Row],[Denumire IC]],0)</f>
        <v>0</v>
      </c>
      <c r="P67" s="166">
        <f>IF(Table7[[#This Row],[Denumire IC]]=Table6[[#This Row],[Denumire IC]],Table6[[#This Row],[ADRESA]],0)</f>
        <v>0</v>
      </c>
      <c r="Q67" s="165">
        <f>IF(Table7[[#This Row],[ADRESA]]=Table6[[#This Row],[ADRESA]],Table6[[#This Row],[ANUL_DOBANDIRII]],0)</f>
        <v>0</v>
      </c>
      <c r="R67" s="167">
        <f>IF(Table7[[#This Row],[ANUL_DOBANDIRII]]=Table6[[#This Row],[ANUL_DOBANDIRII]],Table6[[#This Row],[Valore IC]],0)</f>
        <v>0</v>
      </c>
      <c r="S67" s="165">
        <f>IF(Table7[[#This Row],[Valore IC]]=Table6[[#This Row],[Valore IC]],Table6[[#This Row],[BAZA_LEGALA]],0)</f>
        <v>0</v>
      </c>
      <c r="T67" s="165">
        <f>IF(Table7[[#This Row],[BAZA_LEGALA]]=Table6[[#This Row],[BAZA_LEGALA]],Table6[[#This Row],[SITUATIE_JURIDICA]],0)</f>
        <v>0</v>
      </c>
      <c r="U67" s="165">
        <f>IF(Table7[[#This Row],[SITUATIE_JURIDICA]]=Table6[[#This Row],[SITUATIE_JURIDICA]],Table6[[#This Row],[BUN]],0)</f>
        <v>0</v>
      </c>
      <c r="V67" s="165">
        <f>IF(Table7[[#This Row],[BUN]]=Table6[[#This Row],[BUN]],Table6[[#This Row],[Column1]],0)</f>
        <v>0</v>
      </c>
      <c r="W67" s="335">
        <f>IF(Table7[[#This Row],[Column1]]=Table6[[#This Row],[Column1]],Table6[[#This Row],[Anul nașterii:]],0)</f>
        <v>0</v>
      </c>
      <c r="X67" s="336">
        <f>IF(Table7[[#This Row],[Anul nașterii:]]=Table6[[#This Row],[Anul nașterii:]],Table6[[#This Row],[sex:]],0)</f>
        <v>0</v>
      </c>
      <c r="Y67" s="336">
        <f>IF(Table7[[#This Row],[sex:]]=Table6[[#This Row],[sex:]],Table6[[#This Row],[dangale / microcip]],0)</f>
        <v>0</v>
      </c>
      <c r="Z67" s="337">
        <f>IF(Table7[[#This Row],[dangale / microcip]]=Table6[[#This Row],[dangale / microcip]],Table6[[#This Row],[Locaţia de bază- depozit de armăsari (D) sau Herghelia (H)]],0)</f>
        <v>0</v>
      </c>
    </row>
    <row r="68" spans="1:26" x14ac:dyDescent="0.25">
      <c r="A68" s="321">
        <f>Table6[[#This Row],[Nr. crt.]]</f>
        <v>61</v>
      </c>
      <c r="B68" s="322" t="s">
        <v>45</v>
      </c>
      <c r="C68" s="323">
        <f>IF(Table7[[#This Row],[Nr. de inventar MFP]]=Table6[[#This Row],[Nr. de inventar MFP]],Table6[[#This Row],[Nr. de inventar RNP]],0)</f>
        <v>0</v>
      </c>
      <c r="D68" s="322">
        <f>IF(Table7[[#This Row],[Nr. de inventar RNP]]=Table6[[#This Row],[Nr. de inventar RNP]],Table6[[#This Row],[Cod de clasificare OMFP nr. 1718/2013]],0)</f>
        <v>0</v>
      </c>
      <c r="E68" s="324">
        <f>IF(Table7[[#This Row],[Cod de clasificare OMFP nr. 1718/2013]]=Table6[[#This Row],[Cod de clasificare OMFP nr. 1718/2013]],Table6[[#This Row],[Denumirea ]],0)</f>
        <v>0</v>
      </c>
      <c r="F68" s="322">
        <f>IF(Table7[[#This Row],[Denumirea ]]=Table6[[#This Row],[Denumirea ]],Table6[[#This Row],[Județul]],0)</f>
        <v>0</v>
      </c>
      <c r="G68" s="322">
        <f>IF(Table7[[#This Row],[Județul]]=Table6[[#This Row],[Județul]],Table6[[#This Row],[Anul dobândirii ]],0)</f>
        <v>0</v>
      </c>
      <c r="H68" s="325">
        <f>IF(Table7[[#This Row],[Anul dobândirii ]]=Table6[[#This Row],[Anul dobândirii ]],Table6[[#This Row],[Valoare de inventar]],0)</f>
        <v>0</v>
      </c>
      <c r="I68" s="151">
        <f>IF(Table7[[#This Row],[Valoare de inventar]]=Table6[[#This Row],[Valoare de inventar]],Table6[[#This Row],[Nr Inventar MMAP]],0)</f>
        <v>0</v>
      </c>
      <c r="J68" s="152">
        <f>IF(Table7[[#This Row],[Nr Inventar MMAP]]=Table6[[#This Row],[Nr Inventar MMAP]],Table6[[#This Row],[Denumire MMAP]],0)</f>
        <v>0</v>
      </c>
      <c r="K68" s="153">
        <f>IF(Table7[[#This Row],[Denumire MMAP]]=Table6[[#This Row],[Denumire MMAP]],Table6[[#This Row],[Valore MMAP]],0)</f>
        <v>0</v>
      </c>
      <c r="L68" s="154">
        <f>IF(Table7[[#This Row],[Valore MMAP]]=Table6[[#This Row],[Valore MMAP]],Table6[[#This Row],[diferenta valorica]],0)</f>
        <v>0</v>
      </c>
      <c r="M68" s="155">
        <f>IF(Table7[[#This Row],[Nr. de inventar MFP]]="",Table6[[#This Row],[Număr inventar ]],0)</f>
        <v>0</v>
      </c>
      <c r="N68" s="156">
        <f>IF(Table7[[#This Row],[Număr inventar ]]=Table6[[#This Row],[Număr inventar ]],Table6[[#This Row],[COD_DE_CLASIFICARE]],0)</f>
        <v>0</v>
      </c>
      <c r="O68" s="157">
        <f>IF(Table7[[#This Row],[COD_DE_CLASIFICARE]]=Table6[[#This Row],[COD_DE_CLASIFICARE]],Table6[[#This Row],[Denumire IC]],0)</f>
        <v>0</v>
      </c>
      <c r="P68" s="157">
        <f>IF(Table7[[#This Row],[Denumire IC]]=Table6[[#This Row],[Denumire IC]],Table6[[#This Row],[ADRESA]],0)</f>
        <v>0</v>
      </c>
      <c r="Q68" s="156">
        <f>IF(Table7[[#This Row],[ADRESA]]=Table6[[#This Row],[ADRESA]],Table6[[#This Row],[ANUL_DOBANDIRII]],0)</f>
        <v>0</v>
      </c>
      <c r="R68" s="158">
        <f>IF(Table7[[#This Row],[ANUL_DOBANDIRII]]=Table6[[#This Row],[ANUL_DOBANDIRII]],Table6[[#This Row],[Valore IC]],0)</f>
        <v>0</v>
      </c>
      <c r="S68" s="156">
        <f>IF(Table7[[#This Row],[Valore IC]]=Table6[[#This Row],[Valore IC]],Table6[[#This Row],[BAZA_LEGALA]],0)</f>
        <v>0</v>
      </c>
      <c r="T68" s="156">
        <f>IF(Table7[[#This Row],[BAZA_LEGALA]]=Table6[[#This Row],[BAZA_LEGALA]],Table6[[#This Row],[SITUATIE_JURIDICA]],0)</f>
        <v>0</v>
      </c>
      <c r="U68" s="156">
        <f>IF(Table7[[#This Row],[SITUATIE_JURIDICA]]=Table6[[#This Row],[SITUATIE_JURIDICA]],Table6[[#This Row],[BUN]],0)</f>
        <v>0</v>
      </c>
      <c r="V68" s="269">
        <f>IF(Table7[[#This Row],[BUN]]=Table6[[#This Row],[BUN]],Table6[[#This Row],[Column1]],0)</f>
        <v>0</v>
      </c>
      <c r="W68" s="323">
        <f>IF(Table7[[#This Row],[Column1]]=Table6[[#This Row],[Column1]],Table6[[#This Row],[Anul nașterii:]],0)</f>
        <v>0</v>
      </c>
      <c r="X68" s="326">
        <f>IF(Table7[[#This Row],[Anul nașterii:]]=Table6[[#This Row],[Anul nașterii:]],Table6[[#This Row],[sex:]],0)</f>
        <v>0</v>
      </c>
      <c r="Y68" s="326">
        <f>IF(Table7[[#This Row],[sex:]]=Table6[[#This Row],[sex:]],Table6[[#This Row],[dangale / microcip]],0)</f>
        <v>0</v>
      </c>
      <c r="Z68" s="327">
        <f>IF(Table7[[#This Row],[dangale / microcip]]=Table6[[#This Row],[dangale / microcip]],Table6[[#This Row],[Locaţia de bază- depozit de armăsari (D) sau Herghelia (H)]],0)</f>
        <v>0</v>
      </c>
    </row>
    <row r="69" spans="1:26" ht="15.75" thickBot="1" x14ac:dyDescent="0.3">
      <c r="A69" s="330">
        <f>Table6[[#This Row],[Nr. crt.]]</f>
        <v>62</v>
      </c>
      <c r="B69" s="331" t="s">
        <v>45</v>
      </c>
      <c r="C69" s="332">
        <f>IF(Table7[[#This Row],[Nr. de inventar MFP]]=Table6[[#This Row],[Nr. de inventar MFP]],Table6[[#This Row],[Nr. de inventar RNP]],0)</f>
        <v>0</v>
      </c>
      <c r="D69" s="331">
        <f>IF(Table7[[#This Row],[Nr. de inventar RNP]]=Table6[[#This Row],[Nr. de inventar RNP]],Table6[[#This Row],[Cod de clasificare OMFP nr. 1718/2013]],0)</f>
        <v>0</v>
      </c>
      <c r="E69" s="333">
        <f>IF(Table7[[#This Row],[Cod de clasificare OMFP nr. 1718/2013]]=Table6[[#This Row],[Cod de clasificare OMFP nr. 1718/2013]],Table6[[#This Row],[Denumirea ]],0)</f>
        <v>0</v>
      </c>
      <c r="F69" s="331">
        <f>IF(Table7[[#This Row],[Denumirea ]]=Table6[[#This Row],[Denumirea ]],Table6[[#This Row],[Județul]],0)</f>
        <v>0</v>
      </c>
      <c r="G69" s="331">
        <f>IF(Table7[[#This Row],[Județul]]=Table6[[#This Row],[Județul]],Table6[[#This Row],[Anul dobândirii ]],0)</f>
        <v>0</v>
      </c>
      <c r="H69" s="334">
        <f>IF(Table7[[#This Row],[Anul dobândirii ]]=Table6[[#This Row],[Anul dobândirii ]],Table6[[#This Row],[Valoare de inventar]],0)</f>
        <v>0</v>
      </c>
      <c r="I69" s="160">
        <f>IF(Table7[[#This Row],[Valoare de inventar]]=Table6[[#This Row],[Valoare de inventar]],Table6[[#This Row],[Nr Inventar MMAP]],0)</f>
        <v>0</v>
      </c>
      <c r="J69" s="161">
        <f>IF(Table7[[#This Row],[Nr Inventar MMAP]]=Table6[[#This Row],[Nr Inventar MMAP]],Table6[[#This Row],[Denumire MMAP]],0)</f>
        <v>0</v>
      </c>
      <c r="K69" s="162">
        <f>IF(Table7[[#This Row],[Denumire MMAP]]=Table6[[#This Row],[Denumire MMAP]],Table6[[#This Row],[Valore MMAP]],0)</f>
        <v>0</v>
      </c>
      <c r="L69" s="163">
        <f>IF(Table7[[#This Row],[Valore MMAP]]=Table6[[#This Row],[Valore MMAP]],Table6[[#This Row],[diferenta valorica]],0)</f>
        <v>0</v>
      </c>
      <c r="M69" s="164">
        <f>IF(Table7[[#This Row],[Nr. de inventar MFP]]="",Table6[[#This Row],[Număr inventar ]],0)</f>
        <v>0</v>
      </c>
      <c r="N69" s="165">
        <f>IF(Table7[[#This Row],[Număr inventar ]]=Table6[[#This Row],[Număr inventar ]],Table6[[#This Row],[COD_DE_CLASIFICARE]],0)</f>
        <v>0</v>
      </c>
      <c r="O69" s="166">
        <f>IF(Table7[[#This Row],[COD_DE_CLASIFICARE]]=Table6[[#This Row],[COD_DE_CLASIFICARE]],Table6[[#This Row],[Denumire IC]],0)</f>
        <v>0</v>
      </c>
      <c r="P69" s="166">
        <f>IF(Table7[[#This Row],[Denumire IC]]=Table6[[#This Row],[Denumire IC]],Table6[[#This Row],[ADRESA]],0)</f>
        <v>0</v>
      </c>
      <c r="Q69" s="165">
        <f>IF(Table7[[#This Row],[ADRESA]]=Table6[[#This Row],[ADRESA]],Table6[[#This Row],[ANUL_DOBANDIRII]],0)</f>
        <v>0</v>
      </c>
      <c r="R69" s="167">
        <f>IF(Table7[[#This Row],[ANUL_DOBANDIRII]]=Table6[[#This Row],[ANUL_DOBANDIRII]],Table6[[#This Row],[Valore IC]],0)</f>
        <v>0</v>
      </c>
      <c r="S69" s="165">
        <f>IF(Table7[[#This Row],[Valore IC]]=Table6[[#This Row],[Valore IC]],Table6[[#This Row],[BAZA_LEGALA]],0)</f>
        <v>0</v>
      </c>
      <c r="T69" s="165">
        <f>IF(Table7[[#This Row],[BAZA_LEGALA]]=Table6[[#This Row],[BAZA_LEGALA]],Table6[[#This Row],[SITUATIE_JURIDICA]],0)</f>
        <v>0</v>
      </c>
      <c r="U69" s="165">
        <f>IF(Table7[[#This Row],[SITUATIE_JURIDICA]]=Table6[[#This Row],[SITUATIE_JURIDICA]],Table6[[#This Row],[BUN]],0)</f>
        <v>0</v>
      </c>
      <c r="V69" s="165">
        <f>IF(Table7[[#This Row],[BUN]]=Table6[[#This Row],[BUN]],Table6[[#This Row],[Column1]],0)</f>
        <v>0</v>
      </c>
      <c r="W69" s="335">
        <f>IF(Table7[[#This Row],[Column1]]=Table6[[#This Row],[Column1]],Table6[[#This Row],[Anul nașterii:]],0)</f>
        <v>0</v>
      </c>
      <c r="X69" s="336">
        <f>IF(Table7[[#This Row],[Anul nașterii:]]=Table6[[#This Row],[Anul nașterii:]],Table6[[#This Row],[sex:]],0)</f>
        <v>0</v>
      </c>
      <c r="Y69" s="336">
        <f>IF(Table7[[#This Row],[sex:]]=Table6[[#This Row],[sex:]],Table6[[#This Row],[dangale / microcip]],0)</f>
        <v>0</v>
      </c>
      <c r="Z69" s="337">
        <f>IF(Table7[[#This Row],[dangale / microcip]]=Table6[[#This Row],[dangale / microcip]],Table6[[#This Row],[Locaţia de bază- depozit de armăsari (D) sau Herghelia (H)]],0)</f>
        <v>0</v>
      </c>
    </row>
    <row r="70" spans="1:26" x14ac:dyDescent="0.25">
      <c r="A70" s="321">
        <f>Table6[[#This Row],[Nr. crt.]]</f>
        <v>63</v>
      </c>
      <c r="B70" s="322" t="s">
        <v>45</v>
      </c>
      <c r="C70" s="323">
        <f>IF(Table7[[#This Row],[Nr. de inventar MFP]]=Table6[[#This Row],[Nr. de inventar MFP]],Table6[[#This Row],[Nr. de inventar RNP]],0)</f>
        <v>0</v>
      </c>
      <c r="D70" s="322">
        <f>IF(Table7[[#This Row],[Nr. de inventar RNP]]=Table6[[#This Row],[Nr. de inventar RNP]],Table6[[#This Row],[Cod de clasificare OMFP nr. 1718/2013]],0)</f>
        <v>0</v>
      </c>
      <c r="E70" s="324">
        <f>IF(Table7[[#This Row],[Cod de clasificare OMFP nr. 1718/2013]]=Table6[[#This Row],[Cod de clasificare OMFP nr. 1718/2013]],Table6[[#This Row],[Denumirea ]],0)</f>
        <v>0</v>
      </c>
      <c r="F70" s="322">
        <f>IF(Table7[[#This Row],[Denumirea ]]=Table6[[#This Row],[Denumirea ]],Table6[[#This Row],[Județul]],0)</f>
        <v>0</v>
      </c>
      <c r="G70" s="322">
        <f>IF(Table7[[#This Row],[Județul]]=Table6[[#This Row],[Județul]],Table6[[#This Row],[Anul dobândirii ]],0)</f>
        <v>0</v>
      </c>
      <c r="H70" s="325">
        <f>IF(Table7[[#This Row],[Anul dobândirii ]]=Table6[[#This Row],[Anul dobândirii ]],Table6[[#This Row],[Valoare de inventar]],0)</f>
        <v>0</v>
      </c>
      <c r="I70" s="151">
        <f>IF(Table7[[#This Row],[Valoare de inventar]]=Table6[[#This Row],[Valoare de inventar]],Table6[[#This Row],[Nr Inventar MMAP]],0)</f>
        <v>0</v>
      </c>
      <c r="J70" s="152">
        <f>IF(Table7[[#This Row],[Nr Inventar MMAP]]=Table6[[#This Row],[Nr Inventar MMAP]],Table6[[#This Row],[Denumire MMAP]],0)</f>
        <v>0</v>
      </c>
      <c r="K70" s="153">
        <f>IF(Table7[[#This Row],[Denumire MMAP]]=Table6[[#This Row],[Denumire MMAP]],Table6[[#This Row],[Valore MMAP]],0)</f>
        <v>0</v>
      </c>
      <c r="L70" s="154">
        <f>IF(Table7[[#This Row],[Valore MMAP]]=Table6[[#This Row],[Valore MMAP]],Table6[[#This Row],[diferenta valorica]],0)</f>
        <v>0</v>
      </c>
      <c r="M70" s="155">
        <f>IF(Table7[[#This Row],[Nr. de inventar MFP]]="",Table6[[#This Row],[Număr inventar ]],0)</f>
        <v>0</v>
      </c>
      <c r="N70" s="156">
        <f>IF(Table7[[#This Row],[Număr inventar ]]=Table6[[#This Row],[Număr inventar ]],Table6[[#This Row],[COD_DE_CLASIFICARE]],0)</f>
        <v>0</v>
      </c>
      <c r="O70" s="157">
        <f>IF(Table7[[#This Row],[COD_DE_CLASIFICARE]]=Table6[[#This Row],[COD_DE_CLASIFICARE]],Table6[[#This Row],[Denumire IC]],0)</f>
        <v>0</v>
      </c>
      <c r="P70" s="157">
        <f>IF(Table7[[#This Row],[Denumire IC]]=Table6[[#This Row],[Denumire IC]],Table6[[#This Row],[ADRESA]],0)</f>
        <v>0</v>
      </c>
      <c r="Q70" s="156">
        <f>IF(Table7[[#This Row],[ADRESA]]=Table6[[#This Row],[ADRESA]],Table6[[#This Row],[ANUL_DOBANDIRII]],0)</f>
        <v>0</v>
      </c>
      <c r="R70" s="158">
        <f>IF(Table7[[#This Row],[ANUL_DOBANDIRII]]=Table6[[#This Row],[ANUL_DOBANDIRII]],Table6[[#This Row],[Valore IC]],0)</f>
        <v>0</v>
      </c>
      <c r="S70" s="156">
        <f>IF(Table7[[#This Row],[Valore IC]]=Table6[[#This Row],[Valore IC]],Table6[[#This Row],[BAZA_LEGALA]],0)</f>
        <v>0</v>
      </c>
      <c r="T70" s="156">
        <f>IF(Table7[[#This Row],[BAZA_LEGALA]]=Table6[[#This Row],[BAZA_LEGALA]],Table6[[#This Row],[SITUATIE_JURIDICA]],0)</f>
        <v>0</v>
      </c>
      <c r="U70" s="156">
        <f>IF(Table7[[#This Row],[SITUATIE_JURIDICA]]=Table6[[#This Row],[SITUATIE_JURIDICA]],Table6[[#This Row],[BUN]],0)</f>
        <v>0</v>
      </c>
      <c r="V70" s="269">
        <f>IF(Table7[[#This Row],[BUN]]=Table6[[#This Row],[BUN]],Table6[[#This Row],[Column1]],0)</f>
        <v>0</v>
      </c>
      <c r="W70" s="323">
        <f>IF(Table7[[#This Row],[Column1]]=Table6[[#This Row],[Column1]],Table6[[#This Row],[Anul nașterii:]],0)</f>
        <v>0</v>
      </c>
      <c r="X70" s="326">
        <f>IF(Table7[[#This Row],[Anul nașterii:]]=Table6[[#This Row],[Anul nașterii:]],Table6[[#This Row],[sex:]],0)</f>
        <v>0</v>
      </c>
      <c r="Y70" s="326">
        <f>IF(Table7[[#This Row],[sex:]]=Table6[[#This Row],[sex:]],Table6[[#This Row],[dangale / microcip]],0)</f>
        <v>0</v>
      </c>
      <c r="Z70" s="327">
        <f>IF(Table7[[#This Row],[dangale / microcip]]=Table6[[#This Row],[dangale / microcip]],Table6[[#This Row],[Locaţia de bază- depozit de armăsari (D) sau Herghelia (H)]],0)</f>
        <v>0</v>
      </c>
    </row>
    <row r="71" spans="1:26" ht="15.75" thickBot="1" x14ac:dyDescent="0.3">
      <c r="A71" s="330">
        <f>Table6[[#This Row],[Nr. crt.]]</f>
        <v>64</v>
      </c>
      <c r="B71" s="331" t="s">
        <v>45</v>
      </c>
      <c r="C71" s="332">
        <f>IF(Table7[[#This Row],[Nr. de inventar MFP]]=Table6[[#This Row],[Nr. de inventar MFP]],Table6[[#This Row],[Nr. de inventar RNP]],0)</f>
        <v>5496</v>
      </c>
      <c r="D71" s="331" t="str">
        <f>IF(Table7[[#This Row],[Nr. de inventar RNP]]=Table6[[#This Row],[Nr. de inventar RNP]],Table6[[#This Row],[Cod de clasificare OMFP nr. 1718/2013]],0)</f>
        <v>8.23.11</v>
      </c>
      <c r="E71" s="333" t="str">
        <f>IF(Table7[[#This Row],[Cod de clasificare OMFP nr. 1718/2013]]=Table6[[#This Row],[Cod de clasificare OMFP nr. 1718/2013]],Table6[[#This Row],[Denumirea ]],0)</f>
        <v>GALIA P-8</v>
      </c>
      <c r="F71" s="331" t="str">
        <f>IF(Table7[[#This Row],[Denumirea ]]=Table6[[#This Row],[Denumirea ]],Table6[[#This Row],[Județul]],0)</f>
        <v>BN</v>
      </c>
      <c r="G71" s="331">
        <f>IF(Table7[[#This Row],[Județul]]=Table6[[#This Row],[Județul]],Table6[[#This Row],[Anul dobândirii ]],0)</f>
        <v>2015</v>
      </c>
      <c r="H71" s="334">
        <f>IF(Table7[[#This Row],[Anul dobândirii ]]=Table6[[#This Row],[Anul dobândirii ]],Table6[[#This Row],[Valoare de inventar]],0)</f>
        <v>9700</v>
      </c>
      <c r="I71" s="160" t="str">
        <f>IF(Table7[[#This Row],[Valoare de inventar]]=Table6[[#This Row],[Valoare de inventar]],Table6[[#This Row],[Nr Inventar MMAP]],0)</f>
        <v>9496.</v>
      </c>
      <c r="J71" s="161" t="str">
        <f>IF(Table7[[#This Row],[Nr Inventar MMAP]]=Table6[[#This Row],[Nr Inventar MMAP]],Table6[[#This Row],[Denumire MMAP]],0)</f>
        <v>GALIA P-8/2012</v>
      </c>
      <c r="K71" s="162">
        <f>IF(Table7[[#This Row],[Denumire MMAP]]=Table6[[#This Row],[Denumire MMAP]],Table6[[#This Row],[Valore MMAP]],0)</f>
        <v>9700</v>
      </c>
      <c r="L71" s="163">
        <f>IF(Table7[[#This Row],[Valore MMAP]]=Table6[[#This Row],[Valore MMAP]],Table6[[#This Row],[diferenta valorica]],0)</f>
        <v>0</v>
      </c>
      <c r="M71" s="164">
        <f>IF(Table7[[#This Row],[Nr. de inventar MFP]]="",Table6[[#This Row],[Număr inventar ]],0)</f>
        <v>0</v>
      </c>
      <c r="N71" s="165">
        <f>IF(Table7[[#This Row],[Număr inventar ]]=Table6[[#This Row],[Număr inventar ]],Table6[[#This Row],[COD_DE_CLASIFICARE]],0)</f>
        <v>0</v>
      </c>
      <c r="O71" s="166">
        <f>IF(Table7[[#This Row],[COD_DE_CLASIFICARE]]=Table6[[#This Row],[COD_DE_CLASIFICARE]],Table6[[#This Row],[Denumire IC]],0)</f>
        <v>0</v>
      </c>
      <c r="P71" s="166">
        <f>IF(Table7[[#This Row],[Denumire IC]]=Table6[[#This Row],[Denumire IC]],Table6[[#This Row],[ADRESA]],0)</f>
        <v>0</v>
      </c>
      <c r="Q71" s="165">
        <f>IF(Table7[[#This Row],[ADRESA]]=Table6[[#This Row],[ADRESA]],Table6[[#This Row],[ANUL_DOBANDIRII]],0)</f>
        <v>0</v>
      </c>
      <c r="R71" s="167">
        <f>IF(Table7[[#This Row],[ANUL_DOBANDIRII]]=Table6[[#This Row],[ANUL_DOBANDIRII]],Table6[[#This Row],[Valore IC]],0)</f>
        <v>0</v>
      </c>
      <c r="S71" s="165">
        <f>IF(Table7[[#This Row],[Valore IC]]=Table6[[#This Row],[Valore IC]],Table6[[#This Row],[BAZA_LEGALA]],0)</f>
        <v>0</v>
      </c>
      <c r="T71" s="165">
        <f>IF(Table7[[#This Row],[BAZA_LEGALA]]=Table6[[#This Row],[BAZA_LEGALA]],Table6[[#This Row],[SITUATIE_JURIDICA]],0)</f>
        <v>0</v>
      </c>
      <c r="U71" s="165">
        <f>IF(Table7[[#This Row],[SITUATIE_JURIDICA]]=Table6[[#This Row],[SITUATIE_JURIDICA]],Table6[[#This Row],[BUN]],0)</f>
        <v>0</v>
      </c>
      <c r="V71" s="165">
        <f>IF(Table7[[#This Row],[BUN]]=Table6[[#This Row],[BUN]],Table6[[#This Row],[Column1]],0)</f>
        <v>0</v>
      </c>
      <c r="W71" s="335">
        <f>IF(Table7[[#This Row],[Column1]]=Table6[[#This Row],[Column1]],Table6[[#This Row],[Anul nașterii:]],0)</f>
        <v>0</v>
      </c>
      <c r="X71" s="336">
        <f>IF(Table7[[#This Row],[Anul nașterii:]]=Table6[[#This Row],[Anul nașterii:]],Table6[[#This Row],[sex:]],0)</f>
        <v>0</v>
      </c>
      <c r="Y71" s="336">
        <f>IF(Table7[[#This Row],[sex:]]=Table6[[#This Row],[sex:]],Table6[[#This Row],[dangale / microcip]],0)</f>
        <v>0</v>
      </c>
      <c r="Z71" s="337" t="str">
        <f>IF(Table7[[#This Row],[dangale / microcip]]=Table6[[#This Row],[dangale / microcip]],Table6[[#This Row],[Locaţia de bază- depozit de armăsari (D) sau Herghelia (H)]],0)</f>
        <v>Herghelia Beclean</v>
      </c>
    </row>
    <row r="72" spans="1:26" x14ac:dyDescent="0.25">
      <c r="A72" s="321">
        <f>Table6[[#This Row],[Nr. crt.]]</f>
        <v>65</v>
      </c>
      <c r="B72" s="322" t="s">
        <v>45</v>
      </c>
      <c r="C72" s="323">
        <f>IF(Table7[[#This Row],[Nr. de inventar MFP]]=Table6[[#This Row],[Nr. de inventar MFP]],Table6[[#This Row],[Nr. de inventar RNP]],0)</f>
        <v>5497</v>
      </c>
      <c r="D72" s="322" t="str">
        <f>IF(Table7[[#This Row],[Nr. de inventar RNP]]=Table6[[#This Row],[Nr. de inventar RNP]],Table6[[#This Row],[Cod de clasificare OMFP nr. 1718/2013]],0)</f>
        <v>8.23.11</v>
      </c>
      <c r="E72" s="324" t="str">
        <f>IF(Table7[[#This Row],[Cod de clasificare OMFP nr. 1718/2013]]=Table6[[#This Row],[Cod de clasificare OMFP nr. 1718/2013]],Table6[[#This Row],[Denumirea ]],0)</f>
        <v>GAMA NU-19</v>
      </c>
      <c r="F72" s="322" t="str">
        <f>IF(Table7[[#This Row],[Denumirea ]]=Table6[[#This Row],[Denumirea ]],Table6[[#This Row],[Județul]],0)</f>
        <v>BN</v>
      </c>
      <c r="G72" s="322">
        <f>IF(Table7[[#This Row],[Județul]]=Table6[[#This Row],[Județul]],Table6[[#This Row],[Anul dobândirii ]],0)</f>
        <v>2015</v>
      </c>
      <c r="H72" s="325">
        <f>IF(Table7[[#This Row],[Anul dobândirii ]]=Table6[[#This Row],[Anul dobândirii ]],Table6[[#This Row],[Valoare de inventar]],0)</f>
        <v>9700</v>
      </c>
      <c r="I72" s="151" t="str">
        <f>IF(Table7[[#This Row],[Valoare de inventar]]=Table6[[#This Row],[Valoare de inventar]],Table6[[#This Row],[Nr Inventar MMAP]],0)</f>
        <v>5497.</v>
      </c>
      <c r="J72" s="152" t="str">
        <f>IF(Table7[[#This Row],[Nr Inventar MMAP]]=Table6[[#This Row],[Nr Inventar MMAP]],Table6[[#This Row],[Denumire MMAP]],0)</f>
        <v>GAMA NU-19/2012</v>
      </c>
      <c r="K72" s="153">
        <f>IF(Table7[[#This Row],[Denumire MMAP]]=Table6[[#This Row],[Denumire MMAP]],Table6[[#This Row],[Valore MMAP]],0)</f>
        <v>9700</v>
      </c>
      <c r="L72" s="154">
        <f>IF(Table7[[#This Row],[Valore MMAP]]=Table6[[#This Row],[Valore MMAP]],Table6[[#This Row],[diferenta valorica]],0)</f>
        <v>0</v>
      </c>
      <c r="M72" s="155">
        <f>IF(Table7[[#This Row],[Nr. de inventar MFP]]="",Table6[[#This Row],[Număr inventar ]],0)</f>
        <v>0</v>
      </c>
      <c r="N72" s="156">
        <f>IF(Table7[[#This Row],[Număr inventar ]]=Table6[[#This Row],[Număr inventar ]],Table6[[#This Row],[COD_DE_CLASIFICARE]],0)</f>
        <v>0</v>
      </c>
      <c r="O72" s="157">
        <f>IF(Table7[[#This Row],[COD_DE_CLASIFICARE]]=Table6[[#This Row],[COD_DE_CLASIFICARE]],Table6[[#This Row],[Denumire IC]],0)</f>
        <v>0</v>
      </c>
      <c r="P72" s="157">
        <f>IF(Table7[[#This Row],[Denumire IC]]=Table6[[#This Row],[Denumire IC]],Table6[[#This Row],[ADRESA]],0)</f>
        <v>0</v>
      </c>
      <c r="Q72" s="156">
        <f>IF(Table7[[#This Row],[ADRESA]]=Table6[[#This Row],[ADRESA]],Table6[[#This Row],[ANUL_DOBANDIRII]],0)</f>
        <v>0</v>
      </c>
      <c r="R72" s="158">
        <f>IF(Table7[[#This Row],[ANUL_DOBANDIRII]]=Table6[[#This Row],[ANUL_DOBANDIRII]],Table6[[#This Row],[Valore IC]],0)</f>
        <v>0</v>
      </c>
      <c r="S72" s="156">
        <f>IF(Table7[[#This Row],[Valore IC]]=Table6[[#This Row],[Valore IC]],Table6[[#This Row],[BAZA_LEGALA]],0)</f>
        <v>0</v>
      </c>
      <c r="T72" s="156">
        <f>IF(Table7[[#This Row],[BAZA_LEGALA]]=Table6[[#This Row],[BAZA_LEGALA]],Table6[[#This Row],[SITUATIE_JURIDICA]],0)</f>
        <v>0</v>
      </c>
      <c r="U72" s="156">
        <f>IF(Table7[[#This Row],[SITUATIE_JURIDICA]]=Table6[[#This Row],[SITUATIE_JURIDICA]],Table6[[#This Row],[BUN]],0)</f>
        <v>0</v>
      </c>
      <c r="V72" s="269">
        <f>IF(Table7[[#This Row],[BUN]]=Table6[[#This Row],[BUN]],Table6[[#This Row],[Column1]],0)</f>
        <v>0</v>
      </c>
      <c r="W72" s="323">
        <f>IF(Table7[[#This Row],[Column1]]=Table6[[#This Row],[Column1]],Table6[[#This Row],[Anul nașterii:]],0)</f>
        <v>0</v>
      </c>
      <c r="X72" s="326">
        <f>IF(Table7[[#This Row],[Anul nașterii:]]=Table6[[#This Row],[Anul nașterii:]],Table6[[#This Row],[sex:]],0)</f>
        <v>0</v>
      </c>
      <c r="Y72" s="326">
        <f>IF(Table7[[#This Row],[sex:]]=Table6[[#This Row],[sex:]],Table6[[#This Row],[dangale / microcip]],0)</f>
        <v>0</v>
      </c>
      <c r="Z72" s="327" t="str">
        <f>IF(Table7[[#This Row],[dangale / microcip]]=Table6[[#This Row],[dangale / microcip]],Table6[[#This Row],[Locaţia de bază- depozit de armăsari (D) sau Herghelia (H)]],0)</f>
        <v>Herghelia Beclean</v>
      </c>
    </row>
    <row r="73" spans="1:26" ht="15.75" thickBot="1" x14ac:dyDescent="0.3">
      <c r="A73" s="330">
        <f>Table6[[#This Row],[Nr. crt.]]</f>
        <v>66</v>
      </c>
      <c r="B73" s="331" t="s">
        <v>45</v>
      </c>
      <c r="C73" s="332">
        <f>IF(Table7[[#This Row],[Nr. de inventar MFP]]=Table6[[#This Row],[Nr. de inventar MFP]],Table6[[#This Row],[Nr. de inventar RNP]],0)</f>
        <v>5545</v>
      </c>
      <c r="D73" s="331" t="str">
        <f>IF(Table7[[#This Row],[Nr. de inventar RNP]]=Table6[[#This Row],[Nr. de inventar RNP]],Table6[[#This Row],[Cod de clasificare OMFP nr. 1718/2013]],0)</f>
        <v>8.23.11</v>
      </c>
      <c r="E73" s="333" t="str">
        <f>IF(Table7[[#This Row],[Cod de clasificare OMFP nr. 1718/2013]]=Table6[[#This Row],[Cod de clasificare OMFP nr. 1718/2013]],Table6[[#This Row],[Denumirea ]],0)</f>
        <v>IARNA</v>
      </c>
      <c r="F73" s="331" t="str">
        <f>IF(Table7[[#This Row],[Denumirea ]]=Table6[[#This Row],[Denumirea ]],Table6[[#This Row],[Județul]],0)</f>
        <v>BN</v>
      </c>
      <c r="G73" s="331">
        <f>IF(Table7[[#This Row],[Județul]]=Table6[[#This Row],[Județul]],Table6[[#This Row],[Anul dobândirii ]],0)</f>
        <v>2018</v>
      </c>
      <c r="H73" s="334">
        <f>IF(Table7[[#This Row],[Anul dobândirii ]]=Table6[[#This Row],[Anul dobândirii ]],Table6[[#This Row],[Valoare de inventar]],0)</f>
        <v>8900</v>
      </c>
      <c r="I73" s="160" t="str">
        <f>IF(Table7[[#This Row],[Valoare de inventar]]=Table6[[#This Row],[Valoare de inventar]],Table6[[#This Row],[Nr Inventar MMAP]],0)</f>
        <v>5545.1</v>
      </c>
      <c r="J73" s="161" t="str">
        <f>IF(Table7[[#This Row],[Nr Inventar MMAP]]=Table6[[#This Row],[Nr Inventar MMAP]],Table6[[#This Row],[Denumire MMAP]],0)</f>
        <v>IARNA</v>
      </c>
      <c r="K73" s="162">
        <f>IF(Table7[[#This Row],[Denumire MMAP]]=Table6[[#This Row],[Denumire MMAP]],Table6[[#This Row],[Valore MMAP]],0)</f>
        <v>8900</v>
      </c>
      <c r="L73" s="163">
        <f>IF(Table7[[#This Row],[Valore MMAP]]=Table6[[#This Row],[Valore MMAP]],Table6[[#This Row],[diferenta valorica]],0)</f>
        <v>0</v>
      </c>
      <c r="M73" s="164">
        <f>IF(Table7[[#This Row],[Nr. de inventar MFP]]="",Table6[[#This Row],[Număr inventar ]],0)</f>
        <v>0</v>
      </c>
      <c r="N73" s="165">
        <f>IF(Table7[[#This Row],[Număr inventar ]]=Table6[[#This Row],[Număr inventar ]],Table6[[#This Row],[COD_DE_CLASIFICARE]],0)</f>
        <v>0</v>
      </c>
      <c r="O73" s="166">
        <f>IF(Table7[[#This Row],[COD_DE_CLASIFICARE]]=Table6[[#This Row],[COD_DE_CLASIFICARE]],Table6[[#This Row],[Denumire IC]],0)</f>
        <v>0</v>
      </c>
      <c r="P73" s="166">
        <f>IF(Table7[[#This Row],[Denumire IC]]=Table6[[#This Row],[Denumire IC]],Table6[[#This Row],[ADRESA]],0)</f>
        <v>0</v>
      </c>
      <c r="Q73" s="165">
        <f>IF(Table7[[#This Row],[ADRESA]]=Table6[[#This Row],[ADRESA]],Table6[[#This Row],[ANUL_DOBANDIRII]],0)</f>
        <v>0</v>
      </c>
      <c r="R73" s="167">
        <f>IF(Table7[[#This Row],[ANUL_DOBANDIRII]]=Table6[[#This Row],[ANUL_DOBANDIRII]],Table6[[#This Row],[Valore IC]],0)</f>
        <v>0</v>
      </c>
      <c r="S73" s="165">
        <f>IF(Table7[[#This Row],[Valore IC]]=Table6[[#This Row],[Valore IC]],Table6[[#This Row],[BAZA_LEGALA]],0)</f>
        <v>0</v>
      </c>
      <c r="T73" s="165">
        <f>IF(Table7[[#This Row],[BAZA_LEGALA]]=Table6[[#This Row],[BAZA_LEGALA]],Table6[[#This Row],[SITUATIE_JURIDICA]],0)</f>
        <v>0</v>
      </c>
      <c r="U73" s="165">
        <f>IF(Table7[[#This Row],[SITUATIE_JURIDICA]]=Table6[[#This Row],[SITUATIE_JURIDICA]],Table6[[#This Row],[BUN]],0)</f>
        <v>0</v>
      </c>
      <c r="V73" s="165">
        <f>IF(Table7[[#This Row],[BUN]]=Table6[[#This Row],[BUN]],Table6[[#This Row],[Column1]],0)</f>
        <v>0</v>
      </c>
      <c r="W73" s="335">
        <f>IF(Table7[[#This Row],[Column1]]=Table6[[#This Row],[Column1]],Table6[[#This Row],[Anul nașterii:]],0)</f>
        <v>0</v>
      </c>
      <c r="X73" s="336">
        <f>IF(Table7[[#This Row],[Anul nașterii:]]=Table6[[#This Row],[Anul nașterii:]],Table6[[#This Row],[sex:]],0)</f>
        <v>0</v>
      </c>
      <c r="Y73" s="336">
        <f>IF(Table7[[#This Row],[sex:]]=Table6[[#This Row],[sex:]],Table6[[#This Row],[dangale / microcip]],0)</f>
        <v>0</v>
      </c>
      <c r="Z73" s="337" t="str">
        <f>IF(Table7[[#This Row],[dangale / microcip]]=Table6[[#This Row],[dangale / microcip]],Table6[[#This Row],[Locaţia de bază- depozit de armăsari (D) sau Herghelia (H)]],0)</f>
        <v>Herghelia Beclean</v>
      </c>
    </row>
    <row r="74" spans="1:26" x14ac:dyDescent="0.25">
      <c r="A74" s="321">
        <f>Table6[[#This Row],[Nr. crt.]]</f>
        <v>67</v>
      </c>
      <c r="B74" s="322" t="s">
        <v>45</v>
      </c>
      <c r="C74" s="323">
        <f>IF(Table7[[#This Row],[Nr. de inventar MFP]]=Table6[[#This Row],[Nr. de inventar MFP]],Table6[[#This Row],[Nr. de inventar RNP]],0)</f>
        <v>0</v>
      </c>
      <c r="D74" s="322">
        <f>IF(Table7[[#This Row],[Nr. de inventar RNP]]=Table6[[#This Row],[Nr. de inventar RNP]],Table6[[#This Row],[Cod de clasificare OMFP nr. 1718/2013]],0)</f>
        <v>0</v>
      </c>
      <c r="E74" s="324">
        <f>IF(Table7[[#This Row],[Cod de clasificare OMFP nr. 1718/2013]]=Table6[[#This Row],[Cod de clasificare OMFP nr. 1718/2013]],Table6[[#This Row],[Denumirea ]],0)</f>
        <v>0</v>
      </c>
      <c r="F74" s="322">
        <f>IF(Table7[[#This Row],[Denumirea ]]=Table6[[#This Row],[Denumirea ]],Table6[[#This Row],[Județul]],0)</f>
        <v>0</v>
      </c>
      <c r="G74" s="322">
        <f>IF(Table7[[#This Row],[Județul]]=Table6[[#This Row],[Județul]],Table6[[#This Row],[Anul dobândirii ]],0)</f>
        <v>0</v>
      </c>
      <c r="H74" s="325">
        <f>IF(Table7[[#This Row],[Anul dobândirii ]]=Table6[[#This Row],[Anul dobândirii ]],Table6[[#This Row],[Valoare de inventar]],0)</f>
        <v>0</v>
      </c>
      <c r="I74" s="151">
        <f>IF(Table7[[#This Row],[Valoare de inventar]]=Table6[[#This Row],[Valoare de inventar]],Table6[[#This Row],[Nr Inventar MMAP]],0)</f>
        <v>0</v>
      </c>
      <c r="J74" s="152">
        <f>IF(Table7[[#This Row],[Nr Inventar MMAP]]=Table6[[#This Row],[Nr Inventar MMAP]],Table6[[#This Row],[Denumire MMAP]],0)</f>
        <v>0</v>
      </c>
      <c r="K74" s="153">
        <f>IF(Table7[[#This Row],[Denumire MMAP]]=Table6[[#This Row],[Denumire MMAP]],Table6[[#This Row],[Valore MMAP]],0)</f>
        <v>0</v>
      </c>
      <c r="L74" s="154">
        <f>IF(Table7[[#This Row],[Valore MMAP]]=Table6[[#This Row],[Valore MMAP]],Table6[[#This Row],[diferenta valorica]],0)</f>
        <v>0</v>
      </c>
      <c r="M74" s="155">
        <f>IF(Table7[[#This Row],[Nr. de inventar MFP]]="",Table6[[#This Row],[Număr inventar ]],0)</f>
        <v>0</v>
      </c>
      <c r="N74" s="156">
        <f>IF(Table7[[#This Row],[Număr inventar ]]=Table6[[#This Row],[Număr inventar ]],Table6[[#This Row],[COD_DE_CLASIFICARE]],0)</f>
        <v>0</v>
      </c>
      <c r="O74" s="157">
        <f>IF(Table7[[#This Row],[COD_DE_CLASIFICARE]]=Table6[[#This Row],[COD_DE_CLASIFICARE]],Table6[[#This Row],[Denumire IC]],0)</f>
        <v>0</v>
      </c>
      <c r="P74" s="157">
        <f>IF(Table7[[#This Row],[Denumire IC]]=Table6[[#This Row],[Denumire IC]],Table6[[#This Row],[ADRESA]],0)</f>
        <v>0</v>
      </c>
      <c r="Q74" s="156">
        <f>IF(Table7[[#This Row],[ADRESA]]=Table6[[#This Row],[ADRESA]],Table6[[#This Row],[ANUL_DOBANDIRII]],0)</f>
        <v>0</v>
      </c>
      <c r="R74" s="158">
        <f>IF(Table7[[#This Row],[ANUL_DOBANDIRII]]=Table6[[#This Row],[ANUL_DOBANDIRII]],Table6[[#This Row],[Valore IC]],0)</f>
        <v>0</v>
      </c>
      <c r="S74" s="156">
        <f>IF(Table7[[#This Row],[Valore IC]]=Table6[[#This Row],[Valore IC]],Table6[[#This Row],[BAZA_LEGALA]],0)</f>
        <v>0</v>
      </c>
      <c r="T74" s="156">
        <f>IF(Table7[[#This Row],[BAZA_LEGALA]]=Table6[[#This Row],[BAZA_LEGALA]],Table6[[#This Row],[SITUATIE_JURIDICA]],0)</f>
        <v>0</v>
      </c>
      <c r="U74" s="156">
        <f>IF(Table7[[#This Row],[SITUATIE_JURIDICA]]=Table6[[#This Row],[SITUATIE_JURIDICA]],Table6[[#This Row],[BUN]],0)</f>
        <v>0</v>
      </c>
      <c r="V74" s="269">
        <f>IF(Table7[[#This Row],[BUN]]=Table6[[#This Row],[BUN]],Table6[[#This Row],[Column1]],0)</f>
        <v>0</v>
      </c>
      <c r="W74" s="323">
        <f>IF(Table7[[#This Row],[Column1]]=Table6[[#This Row],[Column1]],Table6[[#This Row],[Anul nașterii:]],0)</f>
        <v>0</v>
      </c>
      <c r="X74" s="326">
        <f>IF(Table7[[#This Row],[Anul nașterii:]]=Table6[[#This Row],[Anul nașterii:]],Table6[[#This Row],[sex:]],0)</f>
        <v>0</v>
      </c>
      <c r="Y74" s="326">
        <f>IF(Table7[[#This Row],[sex:]]=Table6[[#This Row],[sex:]],Table6[[#This Row],[dangale / microcip]],0)</f>
        <v>0</v>
      </c>
      <c r="Z74" s="327">
        <f>IF(Table7[[#This Row],[dangale / microcip]]=Table6[[#This Row],[dangale / microcip]],Table6[[#This Row],[Locaţia de bază- depozit de armăsari (D) sau Herghelia (H)]],0)</f>
        <v>0</v>
      </c>
    </row>
    <row r="75" spans="1:26" ht="15.75" thickBot="1" x14ac:dyDescent="0.3">
      <c r="A75" s="330">
        <f>Table6[[#This Row],[Nr. crt.]]</f>
        <v>68</v>
      </c>
      <c r="B75" s="331" t="s">
        <v>45</v>
      </c>
      <c r="C75" s="332">
        <f>IF(Table7[[#This Row],[Nr. de inventar MFP]]=Table6[[#This Row],[Nr. de inventar MFP]],Table6[[#This Row],[Nr. de inventar RNP]],0)</f>
        <v>5536</v>
      </c>
      <c r="D75" s="331" t="str">
        <f>IF(Table7[[#This Row],[Nr. de inventar RNP]]=Table6[[#This Row],[Nr. de inventar RNP]],Table6[[#This Row],[Cod de clasificare OMFP nr. 1718/2013]],0)</f>
        <v>8.23.07</v>
      </c>
      <c r="E75" s="333" t="str">
        <f>IF(Table7[[#This Row],[Cod de clasificare OMFP nr. 1718/2013]]=Table6[[#This Row],[Cod de clasificare OMFP nr. 1718/2013]],Table6[[#This Row],[Denumirea ]],0)</f>
        <v>NEAPOLITANO XXXI-43</v>
      </c>
      <c r="F75" s="331" t="str">
        <f>IF(Table7[[#This Row],[Denumirea ]]=Table6[[#This Row],[Denumirea ]],Table6[[#This Row],[Județul]],0)</f>
        <v>BN</v>
      </c>
      <c r="G75" s="331">
        <f>IF(Table7[[#This Row],[Județul]]=Table6[[#This Row],[Județul]],Table6[[#This Row],[Anul dobândirii ]],0)</f>
        <v>2018</v>
      </c>
      <c r="H75" s="334">
        <f>IF(Table7[[#This Row],[Anul dobândirii ]]=Table6[[#This Row],[Anul dobândirii ]],Table6[[#This Row],[Valoare de inventar]],0)</f>
        <v>10000</v>
      </c>
      <c r="I75" s="160" t="str">
        <f>IF(Table7[[#This Row],[Valoare de inventar]]=Table6[[#This Row],[Valoare de inventar]],Table6[[#This Row],[Nr Inventar MMAP]],0)</f>
        <v>5536.1</v>
      </c>
      <c r="J75" s="161" t="str">
        <f>IF(Table7[[#This Row],[Nr Inventar MMAP]]=Table6[[#This Row],[Nr Inventar MMAP]],Table6[[#This Row],[Denumire MMAP]],0)</f>
        <v>NEAPOLITANO XXXI-43</v>
      </c>
      <c r="K75" s="162">
        <f>IF(Table7[[#This Row],[Denumire MMAP]]=Table6[[#This Row],[Denumire MMAP]],Table6[[#This Row],[Valore MMAP]],0)</f>
        <v>10000</v>
      </c>
      <c r="L75" s="163">
        <f>IF(Table7[[#This Row],[Valore MMAP]]=Table6[[#This Row],[Valore MMAP]],Table6[[#This Row],[diferenta valorica]],0)</f>
        <v>0</v>
      </c>
      <c r="M75" s="164">
        <f>IF(Table7[[#This Row],[Nr. de inventar MFP]]="",Table6[[#This Row],[Număr inventar ]],0)</f>
        <v>0</v>
      </c>
      <c r="N75" s="165">
        <f>IF(Table7[[#This Row],[Număr inventar ]]=Table6[[#This Row],[Număr inventar ]],Table6[[#This Row],[COD_DE_CLASIFICARE]],0)</f>
        <v>0</v>
      </c>
      <c r="O75" s="166">
        <f>IF(Table7[[#This Row],[COD_DE_CLASIFICARE]]=Table6[[#This Row],[COD_DE_CLASIFICARE]],Table6[[#This Row],[Denumire IC]],0)</f>
        <v>0</v>
      </c>
      <c r="P75" s="166">
        <f>IF(Table7[[#This Row],[Denumire IC]]=Table6[[#This Row],[Denumire IC]],Table6[[#This Row],[ADRESA]],0)</f>
        <v>0</v>
      </c>
      <c r="Q75" s="165">
        <f>IF(Table7[[#This Row],[ADRESA]]=Table6[[#This Row],[ADRESA]],Table6[[#This Row],[ANUL_DOBANDIRII]],0)</f>
        <v>0</v>
      </c>
      <c r="R75" s="167">
        <f>IF(Table7[[#This Row],[ANUL_DOBANDIRII]]=Table6[[#This Row],[ANUL_DOBANDIRII]],Table6[[#This Row],[Valore IC]],0)</f>
        <v>0</v>
      </c>
      <c r="S75" s="165">
        <f>IF(Table7[[#This Row],[Valore IC]]=Table6[[#This Row],[Valore IC]],Table6[[#This Row],[BAZA_LEGALA]],0)</f>
        <v>0</v>
      </c>
      <c r="T75" s="165">
        <f>IF(Table7[[#This Row],[BAZA_LEGALA]]=Table6[[#This Row],[BAZA_LEGALA]],Table6[[#This Row],[SITUATIE_JURIDICA]],0)</f>
        <v>0</v>
      </c>
      <c r="U75" s="165">
        <f>IF(Table7[[#This Row],[SITUATIE_JURIDICA]]=Table6[[#This Row],[SITUATIE_JURIDICA]],Table6[[#This Row],[BUN]],0)</f>
        <v>0</v>
      </c>
      <c r="V75" s="165">
        <f>IF(Table7[[#This Row],[BUN]]=Table6[[#This Row],[BUN]],Table6[[#This Row],[Column1]],0)</f>
        <v>0</v>
      </c>
      <c r="W75" s="335">
        <f>IF(Table7[[#This Row],[Column1]]=Table6[[#This Row],[Column1]],Table6[[#This Row],[Anul nașterii:]],0)</f>
        <v>0</v>
      </c>
      <c r="X75" s="336">
        <f>IF(Table7[[#This Row],[Anul nașterii:]]=Table6[[#This Row],[Anul nașterii:]],Table6[[#This Row],[sex:]],0)</f>
        <v>0</v>
      </c>
      <c r="Y75" s="336">
        <f>IF(Table7[[#This Row],[sex:]]=Table6[[#This Row],[sex:]],Table6[[#This Row],[dangale / microcip]],0)</f>
        <v>0</v>
      </c>
      <c r="Z75" s="337" t="str">
        <f>IF(Table7[[#This Row],[dangale / microcip]]=Table6[[#This Row],[dangale / microcip]],Table6[[#This Row],[Locaţia de bază- depozit de armăsari (D) sau Herghelia (H)]],0)</f>
        <v>Herghelia Beclean</v>
      </c>
    </row>
    <row r="76" spans="1:26" x14ac:dyDescent="0.25">
      <c r="A76" s="321">
        <f>Table6[[#This Row],[Nr. crt.]]</f>
        <v>69</v>
      </c>
      <c r="B76" s="322" t="s">
        <v>45</v>
      </c>
      <c r="C76" s="323">
        <f>IF(Table7[[#This Row],[Nr. de inventar MFP]]=Table6[[#This Row],[Nr. de inventar MFP]],Table6[[#This Row],[Nr. de inventar RNP]],0)</f>
        <v>5527</v>
      </c>
      <c r="D76" s="322" t="str">
        <f>IF(Table7[[#This Row],[Nr. de inventar RNP]]=Table6[[#This Row],[Nr. de inventar RNP]],Table6[[#This Row],[Cod de clasificare OMFP nr. 1718/2013]],0)</f>
        <v>8.23.11</v>
      </c>
      <c r="E76" s="324" t="str">
        <f>IF(Table7[[#This Row],[Cod de clasificare OMFP nr. 1718/2013]]=Table6[[#This Row],[Cod de clasificare OMFP nr. 1718/2013]],Table6[[#This Row],[Denumirea ]],0)</f>
        <v>IEZER</v>
      </c>
      <c r="F76" s="322" t="str">
        <f>IF(Table7[[#This Row],[Denumirea ]]=Table6[[#This Row],[Denumirea ]],Table6[[#This Row],[Județul]],0)</f>
        <v>BN</v>
      </c>
      <c r="G76" s="322">
        <f>IF(Table7[[#This Row],[Județul]]=Table6[[#This Row],[Județul]],Table6[[#This Row],[Anul dobândirii ]],0)</f>
        <v>2018</v>
      </c>
      <c r="H76" s="325">
        <f>IF(Table7[[#This Row],[Anul dobândirii ]]=Table6[[#This Row],[Anul dobândirii ]],Table6[[#This Row],[Valoare de inventar]],0)</f>
        <v>9400</v>
      </c>
      <c r="I76" s="151" t="str">
        <f>IF(Table7[[#This Row],[Valoare de inventar]]=Table6[[#This Row],[Valoare de inventar]],Table6[[#This Row],[Nr Inventar MMAP]],0)</f>
        <v>5527</v>
      </c>
      <c r="J76" s="152" t="str">
        <f>IF(Table7[[#This Row],[Nr Inventar MMAP]]=Table6[[#This Row],[Nr Inventar MMAP]],Table6[[#This Row],[Denumire MMAP]],0)</f>
        <v>IEZER</v>
      </c>
      <c r="K76" s="153">
        <f>IF(Table7[[#This Row],[Denumire MMAP]]=Table6[[#This Row],[Denumire MMAP]],Table6[[#This Row],[Valore MMAP]],0)</f>
        <v>9400</v>
      </c>
      <c r="L76" s="154">
        <f>IF(Table7[[#This Row],[Valore MMAP]]=Table6[[#This Row],[Valore MMAP]],Table6[[#This Row],[diferenta valorica]],0)</f>
        <v>0</v>
      </c>
      <c r="M76" s="155">
        <f>IF(Table7[[#This Row],[Nr. de inventar MFP]]="",Table6[[#This Row],[Număr inventar ]],0)</f>
        <v>0</v>
      </c>
      <c r="N76" s="156">
        <f>IF(Table7[[#This Row],[Număr inventar ]]=Table6[[#This Row],[Număr inventar ]],Table6[[#This Row],[COD_DE_CLASIFICARE]],0)</f>
        <v>0</v>
      </c>
      <c r="O76" s="157">
        <f>IF(Table7[[#This Row],[COD_DE_CLASIFICARE]]=Table6[[#This Row],[COD_DE_CLASIFICARE]],Table6[[#This Row],[Denumire IC]],0)</f>
        <v>0</v>
      </c>
      <c r="P76" s="157">
        <f>IF(Table7[[#This Row],[Denumire IC]]=Table6[[#This Row],[Denumire IC]],Table6[[#This Row],[ADRESA]],0)</f>
        <v>0</v>
      </c>
      <c r="Q76" s="156">
        <f>IF(Table7[[#This Row],[ADRESA]]=Table6[[#This Row],[ADRESA]],Table6[[#This Row],[ANUL_DOBANDIRII]],0)</f>
        <v>0</v>
      </c>
      <c r="R76" s="158">
        <f>IF(Table7[[#This Row],[ANUL_DOBANDIRII]]=Table6[[#This Row],[ANUL_DOBANDIRII]],Table6[[#This Row],[Valore IC]],0)</f>
        <v>0</v>
      </c>
      <c r="S76" s="156">
        <f>IF(Table7[[#This Row],[Valore IC]]=Table6[[#This Row],[Valore IC]],Table6[[#This Row],[BAZA_LEGALA]],0)</f>
        <v>0</v>
      </c>
      <c r="T76" s="156">
        <f>IF(Table7[[#This Row],[BAZA_LEGALA]]=Table6[[#This Row],[BAZA_LEGALA]],Table6[[#This Row],[SITUATIE_JURIDICA]],0)</f>
        <v>0</v>
      </c>
      <c r="U76" s="156">
        <f>IF(Table7[[#This Row],[SITUATIE_JURIDICA]]=Table6[[#This Row],[SITUATIE_JURIDICA]],Table6[[#This Row],[BUN]],0)</f>
        <v>0</v>
      </c>
      <c r="V76" s="269">
        <f>IF(Table7[[#This Row],[BUN]]=Table6[[#This Row],[BUN]],Table6[[#This Row],[Column1]],0)</f>
        <v>0</v>
      </c>
      <c r="W76" s="323">
        <f>IF(Table7[[#This Row],[Column1]]=Table6[[#This Row],[Column1]],Table6[[#This Row],[Anul nașterii:]],0)</f>
        <v>0</v>
      </c>
      <c r="X76" s="326">
        <f>IF(Table7[[#This Row],[Anul nașterii:]]=Table6[[#This Row],[Anul nașterii:]],Table6[[#This Row],[sex:]],0)</f>
        <v>0</v>
      </c>
      <c r="Y76" s="326">
        <f>IF(Table7[[#This Row],[sex:]]=Table6[[#This Row],[sex:]],Table6[[#This Row],[dangale / microcip]],0)</f>
        <v>0</v>
      </c>
      <c r="Z76" s="327" t="str">
        <f>IF(Table7[[#This Row],[dangale / microcip]]=Table6[[#This Row],[dangale / microcip]],Table6[[#This Row],[Locaţia de bază- depozit de armăsari (D) sau Herghelia (H)]],0)</f>
        <v>Herghelia Beclean</v>
      </c>
    </row>
    <row r="77" spans="1:26" ht="15.75" thickBot="1" x14ac:dyDescent="0.3">
      <c r="A77" s="330">
        <f>Table6[[#This Row],[Nr. crt.]]</f>
        <v>70</v>
      </c>
      <c r="B77" s="331" t="s">
        <v>45</v>
      </c>
      <c r="C77" s="332">
        <f>IF(Table7[[#This Row],[Nr. de inventar MFP]]=Table6[[#This Row],[Nr. de inventar MFP]],Table6[[#This Row],[Nr. de inventar RNP]],0)</f>
        <v>5531</v>
      </c>
      <c r="D77" s="331" t="str">
        <f>IF(Table7[[#This Row],[Nr. de inventar RNP]]=Table6[[#This Row],[Nr. de inventar RNP]],Table6[[#This Row],[Cod de clasificare OMFP nr. 1718/2013]],0)</f>
        <v>8.23.11</v>
      </c>
      <c r="E77" s="333" t="str">
        <f>IF(Table7[[#This Row],[Cod de clasificare OMFP nr. 1718/2013]]=Table6[[#This Row],[Cod de clasificare OMFP nr. 1718/2013]],Table6[[#This Row],[Denumirea ]],0)</f>
        <v>ISPAS</v>
      </c>
      <c r="F77" s="331" t="str">
        <f>IF(Table7[[#This Row],[Denumirea ]]=Table6[[#This Row],[Denumirea ]],Table6[[#This Row],[Județul]],0)</f>
        <v>BN</v>
      </c>
      <c r="G77" s="331">
        <f>IF(Table7[[#This Row],[Județul]]=Table6[[#This Row],[Județul]],Table6[[#This Row],[Anul dobândirii ]],0)</f>
        <v>2018</v>
      </c>
      <c r="H77" s="334">
        <f>IF(Table7[[#This Row],[Anul dobândirii ]]=Table6[[#This Row],[Anul dobândirii ]],Table6[[#This Row],[Valoare de inventar]],0)</f>
        <v>9400</v>
      </c>
      <c r="I77" s="160" t="str">
        <f>IF(Table7[[#This Row],[Valoare de inventar]]=Table6[[#This Row],[Valoare de inventar]],Table6[[#This Row],[Nr Inventar MMAP]],0)</f>
        <v>5531</v>
      </c>
      <c r="J77" s="161" t="str">
        <f>IF(Table7[[#This Row],[Nr Inventar MMAP]]=Table6[[#This Row],[Nr Inventar MMAP]],Table6[[#This Row],[Denumire MMAP]],0)</f>
        <v>ISPAS</v>
      </c>
      <c r="K77" s="162">
        <f>IF(Table7[[#This Row],[Denumire MMAP]]=Table6[[#This Row],[Denumire MMAP]],Table6[[#This Row],[Valore MMAP]],0)</f>
        <v>9400</v>
      </c>
      <c r="L77" s="163">
        <f>IF(Table7[[#This Row],[Valore MMAP]]=Table6[[#This Row],[Valore MMAP]],Table6[[#This Row],[diferenta valorica]],0)</f>
        <v>0</v>
      </c>
      <c r="M77" s="164">
        <f>IF(Table7[[#This Row],[Nr. de inventar MFP]]="",Table6[[#This Row],[Număr inventar ]],0)</f>
        <v>0</v>
      </c>
      <c r="N77" s="165">
        <f>IF(Table7[[#This Row],[Număr inventar ]]=Table6[[#This Row],[Număr inventar ]],Table6[[#This Row],[COD_DE_CLASIFICARE]],0)</f>
        <v>0</v>
      </c>
      <c r="O77" s="166">
        <f>IF(Table7[[#This Row],[COD_DE_CLASIFICARE]]=Table6[[#This Row],[COD_DE_CLASIFICARE]],Table6[[#This Row],[Denumire IC]],0)</f>
        <v>0</v>
      </c>
      <c r="P77" s="166">
        <f>IF(Table7[[#This Row],[Denumire IC]]=Table6[[#This Row],[Denumire IC]],Table6[[#This Row],[ADRESA]],0)</f>
        <v>0</v>
      </c>
      <c r="Q77" s="165">
        <f>IF(Table7[[#This Row],[ADRESA]]=Table6[[#This Row],[ADRESA]],Table6[[#This Row],[ANUL_DOBANDIRII]],0)</f>
        <v>0</v>
      </c>
      <c r="R77" s="167">
        <f>IF(Table7[[#This Row],[ANUL_DOBANDIRII]]=Table6[[#This Row],[ANUL_DOBANDIRII]],Table6[[#This Row],[Valore IC]],0)</f>
        <v>0</v>
      </c>
      <c r="S77" s="165">
        <f>IF(Table7[[#This Row],[Valore IC]]=Table6[[#This Row],[Valore IC]],Table6[[#This Row],[BAZA_LEGALA]],0)</f>
        <v>0</v>
      </c>
      <c r="T77" s="165">
        <f>IF(Table7[[#This Row],[BAZA_LEGALA]]=Table6[[#This Row],[BAZA_LEGALA]],Table6[[#This Row],[SITUATIE_JURIDICA]],0)</f>
        <v>0</v>
      </c>
      <c r="U77" s="165">
        <f>IF(Table7[[#This Row],[SITUATIE_JURIDICA]]=Table6[[#This Row],[SITUATIE_JURIDICA]],Table6[[#This Row],[BUN]],0)</f>
        <v>0</v>
      </c>
      <c r="V77" s="165">
        <f>IF(Table7[[#This Row],[BUN]]=Table6[[#This Row],[BUN]],Table6[[#This Row],[Column1]],0)</f>
        <v>0</v>
      </c>
      <c r="W77" s="335">
        <f>IF(Table7[[#This Row],[Column1]]=Table6[[#This Row],[Column1]],Table6[[#This Row],[Anul nașterii:]],0)</f>
        <v>0</v>
      </c>
      <c r="X77" s="336">
        <f>IF(Table7[[#This Row],[Anul nașterii:]]=Table6[[#This Row],[Anul nașterii:]],Table6[[#This Row],[sex:]],0)</f>
        <v>0</v>
      </c>
      <c r="Y77" s="336">
        <f>IF(Table7[[#This Row],[sex:]]=Table6[[#This Row],[sex:]],Table6[[#This Row],[dangale / microcip]],0)</f>
        <v>0</v>
      </c>
      <c r="Z77" s="337" t="str">
        <f>IF(Table7[[#This Row],[dangale / microcip]]=Table6[[#This Row],[dangale / microcip]],Table6[[#This Row],[Locaţia de bază- depozit de armăsari (D) sau Herghelia (H)]],0)</f>
        <v>Herghelia Beclean</v>
      </c>
    </row>
    <row r="78" spans="1:26" x14ac:dyDescent="0.25">
      <c r="A78" s="321">
        <f>Table6[[#This Row],[Nr. crt.]]</f>
        <v>71</v>
      </c>
      <c r="B78" s="322" t="s">
        <v>45</v>
      </c>
      <c r="C78" s="323">
        <f>IF(Table7[[#This Row],[Nr. de inventar MFP]]=Table6[[#This Row],[Nr. de inventar MFP]],Table6[[#This Row],[Nr. de inventar RNP]],0)</f>
        <v>0</v>
      </c>
      <c r="D78" s="322">
        <f>IF(Table7[[#This Row],[Nr. de inventar RNP]]=Table6[[#This Row],[Nr. de inventar RNP]],Table6[[#This Row],[Cod de clasificare OMFP nr. 1718/2013]],0)</f>
        <v>0</v>
      </c>
      <c r="E78" s="324">
        <f>IF(Table7[[#This Row],[Cod de clasificare OMFP nr. 1718/2013]]=Table6[[#This Row],[Cod de clasificare OMFP nr. 1718/2013]],Table6[[#This Row],[Denumirea ]],0)</f>
        <v>0</v>
      </c>
      <c r="F78" s="322">
        <f>IF(Table7[[#This Row],[Denumirea ]]=Table6[[#This Row],[Denumirea ]],Table6[[#This Row],[Județul]],0)</f>
        <v>0</v>
      </c>
      <c r="G78" s="322">
        <f>IF(Table7[[#This Row],[Județul]]=Table6[[#This Row],[Județul]],Table6[[#This Row],[Anul dobândirii ]],0)</f>
        <v>0</v>
      </c>
      <c r="H78" s="325">
        <f>IF(Table7[[#This Row],[Anul dobândirii ]]=Table6[[#This Row],[Anul dobândirii ]],Table6[[#This Row],[Valoare de inventar]],0)</f>
        <v>0</v>
      </c>
      <c r="I78" s="151">
        <f>IF(Table7[[#This Row],[Valoare de inventar]]=Table6[[#This Row],[Valoare de inventar]],Table6[[#This Row],[Nr Inventar MMAP]],0)</f>
        <v>0</v>
      </c>
      <c r="J78" s="152">
        <f>IF(Table7[[#This Row],[Nr Inventar MMAP]]=Table6[[#This Row],[Nr Inventar MMAP]],Table6[[#This Row],[Denumire MMAP]],0)</f>
        <v>0</v>
      </c>
      <c r="K78" s="153">
        <f>IF(Table7[[#This Row],[Denumire MMAP]]=Table6[[#This Row],[Denumire MMAP]],Table6[[#This Row],[Valore MMAP]],0)</f>
        <v>0</v>
      </c>
      <c r="L78" s="154">
        <f>IF(Table7[[#This Row],[Valore MMAP]]=Table6[[#This Row],[Valore MMAP]],Table6[[#This Row],[diferenta valorica]],0)</f>
        <v>0</v>
      </c>
      <c r="M78" s="155">
        <f>IF(Table7[[#This Row],[Nr. de inventar MFP]]="",Table6[[#This Row],[Număr inventar ]],0)</f>
        <v>0</v>
      </c>
      <c r="N78" s="156">
        <f>IF(Table7[[#This Row],[Număr inventar ]]=Table6[[#This Row],[Număr inventar ]],Table6[[#This Row],[COD_DE_CLASIFICARE]],0)</f>
        <v>0</v>
      </c>
      <c r="O78" s="157">
        <f>IF(Table7[[#This Row],[COD_DE_CLASIFICARE]]=Table6[[#This Row],[COD_DE_CLASIFICARE]],Table6[[#This Row],[Denumire IC]],0)</f>
        <v>0</v>
      </c>
      <c r="P78" s="157">
        <f>IF(Table7[[#This Row],[Denumire IC]]=Table6[[#This Row],[Denumire IC]],Table6[[#This Row],[ADRESA]],0)</f>
        <v>0</v>
      </c>
      <c r="Q78" s="156">
        <f>IF(Table7[[#This Row],[ADRESA]]=Table6[[#This Row],[ADRESA]],Table6[[#This Row],[ANUL_DOBANDIRII]],0)</f>
        <v>0</v>
      </c>
      <c r="R78" s="158">
        <f>IF(Table7[[#This Row],[ANUL_DOBANDIRII]]=Table6[[#This Row],[ANUL_DOBANDIRII]],Table6[[#This Row],[Valore IC]],0)</f>
        <v>0</v>
      </c>
      <c r="S78" s="156">
        <f>IF(Table7[[#This Row],[Valore IC]]=Table6[[#This Row],[Valore IC]],Table6[[#This Row],[BAZA_LEGALA]],0)</f>
        <v>0</v>
      </c>
      <c r="T78" s="156">
        <f>IF(Table7[[#This Row],[BAZA_LEGALA]]=Table6[[#This Row],[BAZA_LEGALA]],Table6[[#This Row],[SITUATIE_JURIDICA]],0)</f>
        <v>0</v>
      </c>
      <c r="U78" s="156">
        <f>IF(Table7[[#This Row],[SITUATIE_JURIDICA]]=Table6[[#This Row],[SITUATIE_JURIDICA]],Table6[[#This Row],[BUN]],0)</f>
        <v>0</v>
      </c>
      <c r="V78" s="269">
        <f>IF(Table7[[#This Row],[BUN]]=Table6[[#This Row],[BUN]],Table6[[#This Row],[Column1]],0)</f>
        <v>0</v>
      </c>
      <c r="W78" s="323">
        <f>IF(Table7[[#This Row],[Column1]]=Table6[[#This Row],[Column1]],Table6[[#This Row],[Anul nașterii:]],0)</f>
        <v>0</v>
      </c>
      <c r="X78" s="326">
        <f>IF(Table7[[#This Row],[Anul nașterii:]]=Table6[[#This Row],[Anul nașterii:]],Table6[[#This Row],[sex:]],0)</f>
        <v>0</v>
      </c>
      <c r="Y78" s="326">
        <f>IF(Table7[[#This Row],[sex:]]=Table6[[#This Row],[sex:]],Table6[[#This Row],[dangale / microcip]],0)</f>
        <v>0</v>
      </c>
      <c r="Z78" s="327">
        <f>IF(Table7[[#This Row],[dangale / microcip]]=Table6[[#This Row],[dangale / microcip]],Table6[[#This Row],[Locaţia de bază- depozit de armăsari (D) sau Herghelia (H)]],0)</f>
        <v>0</v>
      </c>
    </row>
    <row r="79" spans="1:26" ht="51.75" thickBot="1" x14ac:dyDescent="0.3">
      <c r="A79" s="330">
        <f>Table6[[#This Row],[Nr. crt.]]</f>
        <v>72</v>
      </c>
      <c r="B79" s="331" t="s">
        <v>45</v>
      </c>
      <c r="C79" s="332">
        <f>IF(Table7[[#This Row],[Nr. de inventar MFP]]=Table6[[#This Row],[Nr. de inventar MFP]],Table6[[#This Row],[Nr. de inventar RNP]],0)</f>
        <v>0</v>
      </c>
      <c r="D79" s="331">
        <f>IF(Table7[[#This Row],[Nr. de inventar RNP]]=Table6[[#This Row],[Nr. de inventar RNP]],Table6[[#This Row],[Cod de clasificare OMFP nr. 1718/2013]],0)</f>
        <v>0</v>
      </c>
      <c r="E79" s="333">
        <f>IF(Table7[[#This Row],[Cod de clasificare OMFP nr. 1718/2013]]=Table6[[#This Row],[Cod de clasificare OMFP nr. 1718/2013]],Table6[[#This Row],[Denumirea ]],0)</f>
        <v>0</v>
      </c>
      <c r="F79" s="331">
        <f>IF(Table7[[#This Row],[Denumirea ]]=Table6[[#This Row],[Denumirea ]],Table6[[#This Row],[Județul]],0)</f>
        <v>0</v>
      </c>
      <c r="G79" s="331">
        <f>IF(Table7[[#This Row],[Județul]]=Table6[[#This Row],[Județul]],Table6[[#This Row],[Anul dobândirii ]],0)</f>
        <v>0</v>
      </c>
      <c r="H79" s="334">
        <f>IF(Table7[[#This Row],[Anul dobândirii ]]=Table6[[#This Row],[Anul dobândirii ]],Table6[[#This Row],[Valoare de inventar]],0)</f>
        <v>0</v>
      </c>
      <c r="I79" s="160">
        <f>IF(Table7[[#This Row],[Valoare de inventar]]=Table6[[#This Row],[Valoare de inventar]],Table6[[#This Row],[Nr Inventar MMAP]],0)</f>
        <v>0</v>
      </c>
      <c r="J79" s="161">
        <f>IF(Table7[[#This Row],[Nr Inventar MMAP]]=Table6[[#This Row],[Nr Inventar MMAP]],Table6[[#This Row],[Denumire MMAP]],0)</f>
        <v>0</v>
      </c>
      <c r="K79" s="162">
        <f>IF(Table7[[#This Row],[Denumire MMAP]]=Table6[[#This Row],[Denumire MMAP]],Table6[[#This Row],[Valore MMAP]],0)</f>
        <v>0</v>
      </c>
      <c r="L79" s="163">
        <f>IF(Table7[[#This Row],[Valore MMAP]]=Table6[[#This Row],[Valore MMAP]],Table6[[#This Row],[diferenta valorica]],0)</f>
        <v>0</v>
      </c>
      <c r="M79" s="164">
        <f>IF(Table7[[#This Row],[Nr. de inventar MFP]]="",Table6[[#This Row],[Număr inventar ]],0)</f>
        <v>0</v>
      </c>
      <c r="N79" s="165">
        <f>IF(Table7[[#This Row],[Număr inventar ]]=Table6[[#This Row],[Număr inventar ]],Table6[[#This Row],[COD_DE_CLASIFICARE]],0)</f>
        <v>0</v>
      </c>
      <c r="O79" s="166">
        <f>IF(Table7[[#This Row],[COD_DE_CLASIFICARE]]=Table6[[#This Row],[COD_DE_CLASIFICARE]],Table6[[#This Row],[Denumire IC]],0)</f>
        <v>0</v>
      </c>
      <c r="P79" s="166">
        <f>IF(Table7[[#This Row],[Denumire IC]]=Table6[[#This Row],[Denumire IC]],Table6[[#This Row],[ADRESA]],0)</f>
        <v>0</v>
      </c>
      <c r="Q79" s="165">
        <f>IF(Table7[[#This Row],[ADRESA]]=Table6[[#This Row],[ADRESA]],Table6[[#This Row],[ANUL_DOBANDIRII]],0)</f>
        <v>0</v>
      </c>
      <c r="R79" s="167">
        <f>IF(Table7[[#This Row],[ANUL_DOBANDIRII]]=Table6[[#This Row],[ANUL_DOBANDIRII]],Table6[[#This Row],[Valore IC]],0)</f>
        <v>0</v>
      </c>
      <c r="S79" s="165">
        <f>IF(Table7[[#This Row],[Valore IC]]=Table6[[#This Row],[Valore IC]],Table6[[#This Row],[BAZA_LEGALA]],0)</f>
        <v>0</v>
      </c>
      <c r="T79" s="165">
        <f>IF(Table7[[#This Row],[BAZA_LEGALA]]=Table6[[#This Row],[BAZA_LEGALA]],Table6[[#This Row],[SITUATIE_JURIDICA]],0)</f>
        <v>0</v>
      </c>
      <c r="U79" s="165">
        <f>IF(Table7[[#This Row],[SITUATIE_JURIDICA]]=Table6[[#This Row],[SITUATIE_JURIDICA]],Table6[[#This Row],[BUN]],0)</f>
        <v>0</v>
      </c>
      <c r="V79" s="165">
        <f>IF(Table7[[#This Row],[BUN]]=Table6[[#This Row],[BUN]],Table6[[#This Row],[Column1]],0)</f>
        <v>0</v>
      </c>
      <c r="W79" s="335">
        <f>IF(Table7[[#This Row],[Column1]]=Table6[[#This Row],[Column1]],Table6[[#This Row],[Anul nașterii:]],0)</f>
        <v>2001</v>
      </c>
      <c r="X79" s="336" t="str">
        <f>IF(Table7[[#This Row],[Anul nașterii:]]=Table6[[#This Row],[Anul nașterii:]],Table6[[#This Row],[sex:]],0)</f>
        <v>Armăsar Pepinier</v>
      </c>
      <c r="Y79" s="336" t="str">
        <f>IF(Table7[[#This Row],[sex:]]=Table6[[#This Row],[sex:]],Table6[[#This Row],[dangale / microcip]],0)</f>
        <v>N 27 / 48 I / 00065EDO856</v>
      </c>
      <c r="Z79" s="337" t="str">
        <f>IF(Table7[[#This Row],[dangale / microcip]]=Table6[[#This Row],[dangale / microcip]],Table6[[#This Row],[Locaţia de bază- depozit de armăsari (D) sau Herghelia (H)]],0)</f>
        <v>Herghelia Izvin</v>
      </c>
    </row>
    <row r="80" spans="1:26" ht="51" x14ac:dyDescent="0.25">
      <c r="A80" s="321">
        <f>Table6[[#This Row],[Nr. crt.]]</f>
        <v>73</v>
      </c>
      <c r="B80" s="322" t="s">
        <v>45</v>
      </c>
      <c r="C80" s="323">
        <f>IF(Table7[[#This Row],[Nr. de inventar MFP]]=Table6[[#This Row],[Nr. de inventar MFP]],Table6[[#This Row],[Nr. de inventar RNP]],0)</f>
        <v>0</v>
      </c>
      <c r="D80" s="322">
        <f>IF(Table7[[#This Row],[Nr. de inventar RNP]]=Table6[[#This Row],[Nr. de inventar RNP]],Table6[[#This Row],[Cod de clasificare OMFP nr. 1718/2013]],0)</f>
        <v>0</v>
      </c>
      <c r="E80" s="324">
        <f>IF(Table7[[#This Row],[Cod de clasificare OMFP nr. 1718/2013]]=Table6[[#This Row],[Cod de clasificare OMFP nr. 1718/2013]],Table6[[#This Row],[Denumirea ]],0)</f>
        <v>0</v>
      </c>
      <c r="F80" s="322">
        <f>IF(Table7[[#This Row],[Denumirea ]]=Table6[[#This Row],[Denumirea ]],Table6[[#This Row],[Județul]],0)</f>
        <v>0</v>
      </c>
      <c r="G80" s="322">
        <f>IF(Table7[[#This Row],[Județul]]=Table6[[#This Row],[Județul]],Table6[[#This Row],[Anul dobândirii ]],0)</f>
        <v>0</v>
      </c>
      <c r="H80" s="325">
        <f>IF(Table7[[#This Row],[Anul dobândirii ]]=Table6[[#This Row],[Anul dobândirii ]],Table6[[#This Row],[Valoare de inventar]],0)</f>
        <v>0</v>
      </c>
      <c r="I80" s="151">
        <f>IF(Table7[[#This Row],[Valoare de inventar]]=Table6[[#This Row],[Valoare de inventar]],Table6[[#This Row],[Nr Inventar MMAP]],0)</f>
        <v>0</v>
      </c>
      <c r="J80" s="152">
        <f>IF(Table7[[#This Row],[Nr Inventar MMAP]]=Table6[[#This Row],[Nr Inventar MMAP]],Table6[[#This Row],[Denumire MMAP]],0)</f>
        <v>0</v>
      </c>
      <c r="K80" s="153">
        <f>IF(Table7[[#This Row],[Denumire MMAP]]=Table6[[#This Row],[Denumire MMAP]],Table6[[#This Row],[Valore MMAP]],0)</f>
        <v>0</v>
      </c>
      <c r="L80" s="154">
        <f>IF(Table7[[#This Row],[Valore MMAP]]=Table6[[#This Row],[Valore MMAP]],Table6[[#This Row],[diferenta valorica]],0)</f>
        <v>0</v>
      </c>
      <c r="M80" s="155">
        <f>IF(Table7[[#This Row],[Nr. de inventar MFP]]="",Table6[[#This Row],[Număr inventar ]],0)</f>
        <v>0</v>
      </c>
      <c r="N80" s="156">
        <f>IF(Table7[[#This Row],[Număr inventar ]]=Table6[[#This Row],[Număr inventar ]],Table6[[#This Row],[COD_DE_CLASIFICARE]],0)</f>
        <v>0</v>
      </c>
      <c r="O80" s="157">
        <f>IF(Table7[[#This Row],[COD_DE_CLASIFICARE]]=Table6[[#This Row],[COD_DE_CLASIFICARE]],Table6[[#This Row],[Denumire IC]],0)</f>
        <v>0</v>
      </c>
      <c r="P80" s="157">
        <f>IF(Table7[[#This Row],[Denumire IC]]=Table6[[#This Row],[Denumire IC]],Table6[[#This Row],[ADRESA]],0)</f>
        <v>0</v>
      </c>
      <c r="Q80" s="156">
        <f>IF(Table7[[#This Row],[ADRESA]]=Table6[[#This Row],[ADRESA]],Table6[[#This Row],[ANUL_DOBANDIRII]],0)</f>
        <v>0</v>
      </c>
      <c r="R80" s="158">
        <f>IF(Table7[[#This Row],[ANUL_DOBANDIRII]]=Table6[[#This Row],[ANUL_DOBANDIRII]],Table6[[#This Row],[Valore IC]],0)</f>
        <v>0</v>
      </c>
      <c r="S80" s="156">
        <f>IF(Table7[[#This Row],[Valore IC]]=Table6[[#This Row],[Valore IC]],Table6[[#This Row],[BAZA_LEGALA]],0)</f>
        <v>0</v>
      </c>
      <c r="T80" s="156">
        <f>IF(Table7[[#This Row],[BAZA_LEGALA]]=Table6[[#This Row],[BAZA_LEGALA]],Table6[[#This Row],[SITUATIE_JURIDICA]],0)</f>
        <v>0</v>
      </c>
      <c r="U80" s="156">
        <f>IF(Table7[[#This Row],[SITUATIE_JURIDICA]]=Table6[[#This Row],[SITUATIE_JURIDICA]],Table6[[#This Row],[BUN]],0)</f>
        <v>0</v>
      </c>
      <c r="V80" s="269">
        <f>IF(Table7[[#This Row],[BUN]]=Table6[[#This Row],[BUN]],Table6[[#This Row],[Column1]],0)</f>
        <v>0</v>
      </c>
      <c r="W80" s="323">
        <f>IF(Table7[[#This Row],[Column1]]=Table6[[#This Row],[Column1]],Table6[[#This Row],[Anul nașterii:]],0)</f>
        <v>1999</v>
      </c>
      <c r="X80" s="326" t="str">
        <f>IF(Table7[[#This Row],[Anul nașterii:]]=Table6[[#This Row],[Anul nașterii:]],Table6[[#This Row],[sex:]],0)</f>
        <v>Iapă Mamă</v>
      </c>
      <c r="Y80" s="326" t="str">
        <f>IF(Table7[[#This Row],[sex:]]=Table6[[#This Row],[sex:]],Table6[[#This Row],[dangale / microcip]],0)</f>
        <v>N 25 / 12 I / 00065DABE0</v>
      </c>
      <c r="Z80" s="327" t="str">
        <f>IF(Table7[[#This Row],[dangale / microcip]]=Table6[[#This Row],[dangale / microcip]],Table6[[#This Row],[Locaţia de bază- depozit de armăsari (D) sau Herghelia (H)]],0)</f>
        <v>Herghelia Izvin</v>
      </c>
    </row>
    <row r="81" spans="1:26" ht="15.75" thickBot="1" x14ac:dyDescent="0.3">
      <c r="A81" s="330">
        <f>Table6[[#This Row],[Nr. crt.]]</f>
        <v>74</v>
      </c>
      <c r="B81" s="331" t="s">
        <v>45</v>
      </c>
      <c r="C81" s="332">
        <f>IF(Table7[[#This Row],[Nr. de inventar MFP]]=Table6[[#This Row],[Nr. de inventar MFP]],Table6[[#This Row],[Nr. de inventar RNP]],0)</f>
        <v>0</v>
      </c>
      <c r="D81" s="331">
        <f>IF(Table7[[#This Row],[Nr. de inventar RNP]]=Table6[[#This Row],[Nr. de inventar RNP]],Table6[[#This Row],[Cod de clasificare OMFP nr. 1718/2013]],0)</f>
        <v>0</v>
      </c>
      <c r="E81" s="333">
        <f>IF(Table7[[#This Row],[Cod de clasificare OMFP nr. 1718/2013]]=Table6[[#This Row],[Cod de clasificare OMFP nr. 1718/2013]],Table6[[#This Row],[Denumirea ]],0)</f>
        <v>0</v>
      </c>
      <c r="F81" s="331">
        <f>IF(Table7[[#This Row],[Denumirea ]]=Table6[[#This Row],[Denumirea ]],Table6[[#This Row],[Județul]],0)</f>
        <v>0</v>
      </c>
      <c r="G81" s="331">
        <f>IF(Table7[[#This Row],[Județul]]=Table6[[#This Row],[Județul]],Table6[[#This Row],[Anul dobândirii ]],0)</f>
        <v>0</v>
      </c>
      <c r="H81" s="334">
        <f>IF(Table7[[#This Row],[Anul dobândirii ]]=Table6[[#This Row],[Anul dobândirii ]],Table6[[#This Row],[Valoare de inventar]],0)</f>
        <v>0</v>
      </c>
      <c r="I81" s="160">
        <f>IF(Table7[[#This Row],[Valoare de inventar]]=Table6[[#This Row],[Valoare de inventar]],Table6[[#This Row],[Nr Inventar MMAP]],0)</f>
        <v>0</v>
      </c>
      <c r="J81" s="161">
        <f>IF(Table7[[#This Row],[Nr Inventar MMAP]]=Table6[[#This Row],[Nr Inventar MMAP]],Table6[[#This Row],[Denumire MMAP]],0)</f>
        <v>0</v>
      </c>
      <c r="K81" s="162">
        <f>IF(Table7[[#This Row],[Denumire MMAP]]=Table6[[#This Row],[Denumire MMAP]],Table6[[#This Row],[Valore MMAP]],0)</f>
        <v>0</v>
      </c>
      <c r="L81" s="163">
        <f>IF(Table7[[#This Row],[Valore MMAP]]=Table6[[#This Row],[Valore MMAP]],Table6[[#This Row],[diferenta valorica]],0)</f>
        <v>0</v>
      </c>
      <c r="M81" s="164">
        <f>IF(Table7[[#This Row],[Nr. de inventar MFP]]="",Table6[[#This Row],[Număr inventar ]],0)</f>
        <v>0</v>
      </c>
      <c r="N81" s="165">
        <f>IF(Table7[[#This Row],[Număr inventar ]]=Table6[[#This Row],[Număr inventar ]],Table6[[#This Row],[COD_DE_CLASIFICARE]],0)</f>
        <v>0</v>
      </c>
      <c r="O81" s="166">
        <f>IF(Table7[[#This Row],[COD_DE_CLASIFICARE]]=Table6[[#This Row],[COD_DE_CLASIFICARE]],Table6[[#This Row],[Denumire IC]],0)</f>
        <v>0</v>
      </c>
      <c r="P81" s="166">
        <f>IF(Table7[[#This Row],[Denumire IC]]=Table6[[#This Row],[Denumire IC]],Table6[[#This Row],[ADRESA]],0)</f>
        <v>0</v>
      </c>
      <c r="Q81" s="165">
        <f>IF(Table7[[#This Row],[ADRESA]]=Table6[[#This Row],[ADRESA]],Table6[[#This Row],[ANUL_DOBANDIRII]],0)</f>
        <v>0</v>
      </c>
      <c r="R81" s="167">
        <f>IF(Table7[[#This Row],[ANUL_DOBANDIRII]]=Table6[[#This Row],[ANUL_DOBANDIRII]],Table6[[#This Row],[Valore IC]],0)</f>
        <v>0</v>
      </c>
      <c r="S81" s="165">
        <f>IF(Table7[[#This Row],[Valore IC]]=Table6[[#This Row],[Valore IC]],Table6[[#This Row],[BAZA_LEGALA]],0)</f>
        <v>0</v>
      </c>
      <c r="T81" s="165">
        <f>IF(Table7[[#This Row],[BAZA_LEGALA]]=Table6[[#This Row],[BAZA_LEGALA]],Table6[[#This Row],[SITUATIE_JURIDICA]],0)</f>
        <v>0</v>
      </c>
      <c r="U81" s="165">
        <f>IF(Table7[[#This Row],[SITUATIE_JURIDICA]]=Table6[[#This Row],[SITUATIE_JURIDICA]],Table6[[#This Row],[BUN]],0)</f>
        <v>0</v>
      </c>
      <c r="V81" s="165">
        <f>IF(Table7[[#This Row],[BUN]]=Table6[[#This Row],[BUN]],Table6[[#This Row],[Column1]],0)</f>
        <v>0</v>
      </c>
      <c r="W81" s="335">
        <f>IF(Table7[[#This Row],[Column1]]=Table6[[#This Row],[Column1]],Table6[[#This Row],[Anul nașterii:]],0)</f>
        <v>0</v>
      </c>
      <c r="X81" s="336">
        <f>IF(Table7[[#This Row],[Anul nașterii:]]=Table6[[#This Row],[Anul nașterii:]],Table6[[#This Row],[sex:]],0)</f>
        <v>0</v>
      </c>
      <c r="Y81" s="336">
        <f>IF(Table7[[#This Row],[sex:]]=Table6[[#This Row],[sex:]],Table6[[#This Row],[dangale / microcip]],0)</f>
        <v>0</v>
      </c>
      <c r="Z81" s="337">
        <f>IF(Table7[[#This Row],[dangale / microcip]]=Table6[[#This Row],[dangale / microcip]],Table6[[#This Row],[Locaţia de bază- depozit de armăsari (D) sau Herghelia (H)]],0)</f>
        <v>0</v>
      </c>
    </row>
    <row r="82" spans="1:26" ht="51" x14ac:dyDescent="0.25">
      <c r="A82" s="321">
        <f>Table6[[#This Row],[Nr. crt.]]</f>
        <v>75</v>
      </c>
      <c r="B82" s="322" t="s">
        <v>45</v>
      </c>
      <c r="C82" s="323">
        <f>IF(Table7[[#This Row],[Nr. de inventar MFP]]=Table6[[#This Row],[Nr. de inventar MFP]],Table6[[#This Row],[Nr. de inventar RNP]],0)</f>
        <v>0</v>
      </c>
      <c r="D82" s="322">
        <f>IF(Table7[[#This Row],[Nr. de inventar RNP]]=Table6[[#This Row],[Nr. de inventar RNP]],Table6[[#This Row],[Cod de clasificare OMFP nr. 1718/2013]],0)</f>
        <v>0</v>
      </c>
      <c r="E82" s="324">
        <f>IF(Table7[[#This Row],[Cod de clasificare OMFP nr. 1718/2013]]=Table6[[#This Row],[Cod de clasificare OMFP nr. 1718/2013]],Table6[[#This Row],[Denumirea ]],0)</f>
        <v>0</v>
      </c>
      <c r="F82" s="322">
        <f>IF(Table7[[#This Row],[Denumirea ]]=Table6[[#This Row],[Denumirea ]],Table6[[#This Row],[Județul]],0)</f>
        <v>0</v>
      </c>
      <c r="G82" s="322">
        <f>IF(Table7[[#This Row],[Județul]]=Table6[[#This Row],[Județul]],Table6[[#This Row],[Anul dobândirii ]],0)</f>
        <v>0</v>
      </c>
      <c r="H82" s="325">
        <f>IF(Table7[[#This Row],[Anul dobândirii ]]=Table6[[#This Row],[Anul dobândirii ]],Table6[[#This Row],[Valoare de inventar]],0)</f>
        <v>0</v>
      </c>
      <c r="I82" s="151">
        <f>IF(Table7[[#This Row],[Valoare de inventar]]=Table6[[#This Row],[Valoare de inventar]],Table6[[#This Row],[Nr Inventar MMAP]],0)</f>
        <v>0</v>
      </c>
      <c r="J82" s="152">
        <f>IF(Table7[[#This Row],[Nr Inventar MMAP]]=Table6[[#This Row],[Nr Inventar MMAP]],Table6[[#This Row],[Denumire MMAP]],0)</f>
        <v>0</v>
      </c>
      <c r="K82" s="153">
        <f>IF(Table7[[#This Row],[Denumire MMAP]]=Table6[[#This Row],[Denumire MMAP]],Table6[[#This Row],[Valore MMAP]],0)</f>
        <v>0</v>
      </c>
      <c r="L82" s="154">
        <f>IF(Table7[[#This Row],[Valore MMAP]]=Table6[[#This Row],[Valore MMAP]],Table6[[#This Row],[diferenta valorica]],0)</f>
        <v>0</v>
      </c>
      <c r="M82" s="155">
        <f>IF(Table7[[#This Row],[Nr. de inventar MFP]]="",Table6[[#This Row],[Număr inventar ]],0)</f>
        <v>0</v>
      </c>
      <c r="N82" s="156">
        <f>IF(Table7[[#This Row],[Număr inventar ]]=Table6[[#This Row],[Număr inventar ]],Table6[[#This Row],[COD_DE_CLASIFICARE]],0)</f>
        <v>0</v>
      </c>
      <c r="O82" s="157">
        <f>IF(Table7[[#This Row],[COD_DE_CLASIFICARE]]=Table6[[#This Row],[COD_DE_CLASIFICARE]],Table6[[#This Row],[Denumire IC]],0)</f>
        <v>0</v>
      </c>
      <c r="P82" s="157">
        <f>IF(Table7[[#This Row],[Denumire IC]]=Table6[[#This Row],[Denumire IC]],Table6[[#This Row],[ADRESA]],0)</f>
        <v>0</v>
      </c>
      <c r="Q82" s="156">
        <f>IF(Table7[[#This Row],[ADRESA]]=Table6[[#This Row],[ADRESA]],Table6[[#This Row],[ANUL_DOBANDIRII]],0)</f>
        <v>0</v>
      </c>
      <c r="R82" s="158">
        <f>IF(Table7[[#This Row],[ANUL_DOBANDIRII]]=Table6[[#This Row],[ANUL_DOBANDIRII]],Table6[[#This Row],[Valore IC]],0)</f>
        <v>0</v>
      </c>
      <c r="S82" s="156">
        <f>IF(Table7[[#This Row],[Valore IC]]=Table6[[#This Row],[Valore IC]],Table6[[#This Row],[BAZA_LEGALA]],0)</f>
        <v>0</v>
      </c>
      <c r="T82" s="156">
        <f>IF(Table7[[#This Row],[BAZA_LEGALA]]=Table6[[#This Row],[BAZA_LEGALA]],Table6[[#This Row],[SITUATIE_JURIDICA]],0)</f>
        <v>0</v>
      </c>
      <c r="U82" s="156">
        <f>IF(Table7[[#This Row],[SITUATIE_JURIDICA]]=Table6[[#This Row],[SITUATIE_JURIDICA]],Table6[[#This Row],[BUN]],0)</f>
        <v>0</v>
      </c>
      <c r="V82" s="269">
        <f>IF(Table7[[#This Row],[BUN]]=Table6[[#This Row],[BUN]],Table6[[#This Row],[Column1]],0)</f>
        <v>0</v>
      </c>
      <c r="W82" s="323">
        <f>IF(Table7[[#This Row],[Column1]]=Table6[[#This Row],[Column1]],Table6[[#This Row],[Anul nașterii:]],0)</f>
        <v>1999</v>
      </c>
      <c r="X82" s="326" t="str">
        <f>IF(Table7[[#This Row],[Anul nașterii:]]=Table6[[#This Row],[Anul nașterii:]],Table6[[#This Row],[sex:]],0)</f>
        <v>Armăsar de Montă Publică</v>
      </c>
      <c r="Y82" s="326" t="str">
        <f>IF(Table7[[#This Row],[sex:]]=Table6[[#This Row],[sex:]],Table6[[#This Row],[dangale / microcip]],0)</f>
        <v>N 34 / 13 I / 00065dae0c</v>
      </c>
      <c r="Z82" s="327" t="str">
        <f>IF(Table7[[#This Row],[dangale / microcip]]=Table6[[#This Row],[dangale / microcip]],Table6[[#This Row],[Locaţia de bază- depozit de armăsari (D) sau Herghelia (H)]],0)</f>
        <v>Herghelia Izvin</v>
      </c>
    </row>
    <row r="83" spans="1:26" ht="15.75" thickBot="1" x14ac:dyDescent="0.3">
      <c r="A83" s="330">
        <f>Table6[[#This Row],[Nr. crt.]]</f>
        <v>76</v>
      </c>
      <c r="B83" s="331" t="s">
        <v>45</v>
      </c>
      <c r="C83" s="332">
        <f>IF(Table7[[#This Row],[Nr. de inventar MFP]]=Table6[[#This Row],[Nr. de inventar MFP]],Table6[[#This Row],[Nr. de inventar RNP]],0)</f>
        <v>0</v>
      </c>
      <c r="D83" s="331">
        <f>IF(Table7[[#This Row],[Nr. de inventar RNP]]=Table6[[#This Row],[Nr. de inventar RNP]],Table6[[#This Row],[Cod de clasificare OMFP nr. 1718/2013]],0)</f>
        <v>0</v>
      </c>
      <c r="E83" s="333">
        <f>IF(Table7[[#This Row],[Cod de clasificare OMFP nr. 1718/2013]]=Table6[[#This Row],[Cod de clasificare OMFP nr. 1718/2013]],Table6[[#This Row],[Denumirea ]],0)</f>
        <v>0</v>
      </c>
      <c r="F83" s="331">
        <f>IF(Table7[[#This Row],[Denumirea ]]=Table6[[#This Row],[Denumirea ]],Table6[[#This Row],[Județul]],0)</f>
        <v>0</v>
      </c>
      <c r="G83" s="331">
        <f>IF(Table7[[#This Row],[Județul]]=Table6[[#This Row],[Județul]],Table6[[#This Row],[Anul dobândirii ]],0)</f>
        <v>0</v>
      </c>
      <c r="H83" s="334">
        <f>IF(Table7[[#This Row],[Anul dobândirii ]]=Table6[[#This Row],[Anul dobândirii ]],Table6[[#This Row],[Valoare de inventar]],0)</f>
        <v>0</v>
      </c>
      <c r="I83" s="160">
        <f>IF(Table7[[#This Row],[Valoare de inventar]]=Table6[[#This Row],[Valoare de inventar]],Table6[[#This Row],[Nr Inventar MMAP]],0)</f>
        <v>0</v>
      </c>
      <c r="J83" s="161">
        <f>IF(Table7[[#This Row],[Nr Inventar MMAP]]=Table6[[#This Row],[Nr Inventar MMAP]],Table6[[#This Row],[Denumire MMAP]],0)</f>
        <v>0</v>
      </c>
      <c r="K83" s="162">
        <f>IF(Table7[[#This Row],[Denumire MMAP]]=Table6[[#This Row],[Denumire MMAP]],Table6[[#This Row],[Valore MMAP]],0)</f>
        <v>0</v>
      </c>
      <c r="L83" s="163">
        <f>IF(Table7[[#This Row],[Valore MMAP]]=Table6[[#This Row],[Valore MMAP]],Table6[[#This Row],[diferenta valorica]],0)</f>
        <v>0</v>
      </c>
      <c r="M83" s="164">
        <f>IF(Table7[[#This Row],[Nr. de inventar MFP]]="",Table6[[#This Row],[Număr inventar ]],0)</f>
        <v>0</v>
      </c>
      <c r="N83" s="165">
        <f>IF(Table7[[#This Row],[Număr inventar ]]=Table6[[#This Row],[Număr inventar ]],Table6[[#This Row],[COD_DE_CLASIFICARE]],0)</f>
        <v>0</v>
      </c>
      <c r="O83" s="166">
        <f>IF(Table7[[#This Row],[COD_DE_CLASIFICARE]]=Table6[[#This Row],[COD_DE_CLASIFICARE]],Table6[[#This Row],[Denumire IC]],0)</f>
        <v>0</v>
      </c>
      <c r="P83" s="166">
        <f>IF(Table7[[#This Row],[Denumire IC]]=Table6[[#This Row],[Denumire IC]],Table6[[#This Row],[ADRESA]],0)</f>
        <v>0</v>
      </c>
      <c r="Q83" s="165">
        <f>IF(Table7[[#This Row],[ADRESA]]=Table6[[#This Row],[ADRESA]],Table6[[#This Row],[ANUL_DOBANDIRII]],0)</f>
        <v>0</v>
      </c>
      <c r="R83" s="167">
        <f>IF(Table7[[#This Row],[ANUL_DOBANDIRII]]=Table6[[#This Row],[ANUL_DOBANDIRII]],Table6[[#This Row],[Valore IC]],0)</f>
        <v>0</v>
      </c>
      <c r="S83" s="165">
        <f>IF(Table7[[#This Row],[Valore IC]]=Table6[[#This Row],[Valore IC]],Table6[[#This Row],[BAZA_LEGALA]],0)</f>
        <v>0</v>
      </c>
      <c r="T83" s="165">
        <f>IF(Table7[[#This Row],[BAZA_LEGALA]]=Table6[[#This Row],[BAZA_LEGALA]],Table6[[#This Row],[SITUATIE_JURIDICA]],0)</f>
        <v>0</v>
      </c>
      <c r="U83" s="165">
        <f>IF(Table7[[#This Row],[SITUATIE_JURIDICA]]=Table6[[#This Row],[SITUATIE_JURIDICA]],Table6[[#This Row],[BUN]],0)</f>
        <v>0</v>
      </c>
      <c r="V83" s="165">
        <f>IF(Table7[[#This Row],[BUN]]=Table6[[#This Row],[BUN]],Table6[[#This Row],[Column1]],0)</f>
        <v>0</v>
      </c>
      <c r="W83" s="335">
        <f>IF(Table7[[#This Row],[Column1]]=Table6[[#This Row],[Column1]],Table6[[#This Row],[Anul nașterii:]],0)</f>
        <v>0</v>
      </c>
      <c r="X83" s="336">
        <f>IF(Table7[[#This Row],[Anul nașterii:]]=Table6[[#This Row],[Anul nașterii:]],Table6[[#This Row],[sex:]],0)</f>
        <v>0</v>
      </c>
      <c r="Y83" s="336">
        <f>IF(Table7[[#This Row],[sex:]]=Table6[[#This Row],[sex:]],Table6[[#This Row],[dangale / microcip]],0)</f>
        <v>0</v>
      </c>
      <c r="Z83" s="337">
        <f>IF(Table7[[#This Row],[dangale / microcip]]=Table6[[#This Row],[dangale / microcip]],Table6[[#This Row],[Locaţia de bază- depozit de armăsari (D) sau Herghelia (H)]],0)</f>
        <v>0</v>
      </c>
    </row>
    <row r="84" spans="1:26" x14ac:dyDescent="0.25">
      <c r="A84" s="321">
        <f>Table6[[#This Row],[Nr. crt.]]</f>
        <v>77</v>
      </c>
      <c r="B84" s="322" t="s">
        <v>45</v>
      </c>
      <c r="C84" s="323">
        <f>IF(Table7[[#This Row],[Nr. de inventar MFP]]=Table6[[#This Row],[Nr. de inventar MFP]],Table6[[#This Row],[Nr. de inventar RNP]],0)</f>
        <v>0</v>
      </c>
      <c r="D84" s="322">
        <f>IF(Table7[[#This Row],[Nr. de inventar RNP]]=Table6[[#This Row],[Nr. de inventar RNP]],Table6[[#This Row],[Cod de clasificare OMFP nr. 1718/2013]],0)</f>
        <v>0</v>
      </c>
      <c r="E84" s="324">
        <f>IF(Table7[[#This Row],[Cod de clasificare OMFP nr. 1718/2013]]=Table6[[#This Row],[Cod de clasificare OMFP nr. 1718/2013]],Table6[[#This Row],[Denumirea ]],0)</f>
        <v>0</v>
      </c>
      <c r="F84" s="322">
        <f>IF(Table7[[#This Row],[Denumirea ]]=Table6[[#This Row],[Denumirea ]],Table6[[#This Row],[Județul]],0)</f>
        <v>0</v>
      </c>
      <c r="G84" s="322">
        <f>IF(Table7[[#This Row],[Județul]]=Table6[[#This Row],[Județul]],Table6[[#This Row],[Anul dobândirii ]],0)</f>
        <v>0</v>
      </c>
      <c r="H84" s="325">
        <f>IF(Table7[[#This Row],[Anul dobândirii ]]=Table6[[#This Row],[Anul dobândirii ]],Table6[[#This Row],[Valoare de inventar]],0)</f>
        <v>0</v>
      </c>
      <c r="I84" s="151">
        <f>IF(Table7[[#This Row],[Valoare de inventar]]=Table6[[#This Row],[Valoare de inventar]],Table6[[#This Row],[Nr Inventar MMAP]],0)</f>
        <v>0</v>
      </c>
      <c r="J84" s="152">
        <f>IF(Table7[[#This Row],[Nr Inventar MMAP]]=Table6[[#This Row],[Nr Inventar MMAP]],Table6[[#This Row],[Denumire MMAP]],0)</f>
        <v>0</v>
      </c>
      <c r="K84" s="153">
        <f>IF(Table7[[#This Row],[Denumire MMAP]]=Table6[[#This Row],[Denumire MMAP]],Table6[[#This Row],[Valore MMAP]],0)</f>
        <v>0</v>
      </c>
      <c r="L84" s="154">
        <f>IF(Table7[[#This Row],[Valore MMAP]]=Table6[[#This Row],[Valore MMAP]],Table6[[#This Row],[diferenta valorica]],0)</f>
        <v>0</v>
      </c>
      <c r="M84" s="155">
        <f>IF(Table7[[#This Row],[Nr. de inventar MFP]]="",Table6[[#This Row],[Număr inventar ]],0)</f>
        <v>0</v>
      </c>
      <c r="N84" s="156">
        <f>IF(Table7[[#This Row],[Număr inventar ]]=Table6[[#This Row],[Număr inventar ]],Table6[[#This Row],[COD_DE_CLASIFICARE]],0)</f>
        <v>0</v>
      </c>
      <c r="O84" s="157">
        <f>IF(Table7[[#This Row],[COD_DE_CLASIFICARE]]=Table6[[#This Row],[COD_DE_CLASIFICARE]],Table6[[#This Row],[Denumire IC]],0)</f>
        <v>0</v>
      </c>
      <c r="P84" s="157">
        <f>IF(Table7[[#This Row],[Denumire IC]]=Table6[[#This Row],[Denumire IC]],Table6[[#This Row],[ADRESA]],0)</f>
        <v>0</v>
      </c>
      <c r="Q84" s="156">
        <f>IF(Table7[[#This Row],[ADRESA]]=Table6[[#This Row],[ADRESA]],Table6[[#This Row],[ANUL_DOBANDIRII]],0)</f>
        <v>0</v>
      </c>
      <c r="R84" s="158">
        <f>IF(Table7[[#This Row],[ANUL_DOBANDIRII]]=Table6[[#This Row],[ANUL_DOBANDIRII]],Table6[[#This Row],[Valore IC]],0)</f>
        <v>0</v>
      </c>
      <c r="S84" s="156">
        <f>IF(Table7[[#This Row],[Valore IC]]=Table6[[#This Row],[Valore IC]],Table6[[#This Row],[BAZA_LEGALA]],0)</f>
        <v>0</v>
      </c>
      <c r="T84" s="156">
        <f>IF(Table7[[#This Row],[BAZA_LEGALA]]=Table6[[#This Row],[BAZA_LEGALA]],Table6[[#This Row],[SITUATIE_JURIDICA]],0)</f>
        <v>0</v>
      </c>
      <c r="U84" s="156">
        <f>IF(Table7[[#This Row],[SITUATIE_JURIDICA]]=Table6[[#This Row],[SITUATIE_JURIDICA]],Table6[[#This Row],[BUN]],0)</f>
        <v>0</v>
      </c>
      <c r="V84" s="269">
        <f>IF(Table7[[#This Row],[BUN]]=Table6[[#This Row],[BUN]],Table6[[#This Row],[Column1]],0)</f>
        <v>0</v>
      </c>
      <c r="W84" s="323">
        <f>IF(Table7[[#This Row],[Column1]]=Table6[[#This Row],[Column1]],Table6[[#This Row],[Anul nașterii:]],0)</f>
        <v>0</v>
      </c>
      <c r="X84" s="326">
        <f>IF(Table7[[#This Row],[Anul nașterii:]]=Table6[[#This Row],[Anul nașterii:]],Table6[[#This Row],[sex:]],0)</f>
        <v>0</v>
      </c>
      <c r="Y84" s="326">
        <f>IF(Table7[[#This Row],[sex:]]=Table6[[#This Row],[sex:]],Table6[[#This Row],[dangale / microcip]],0)</f>
        <v>0</v>
      </c>
      <c r="Z84" s="327">
        <f>IF(Table7[[#This Row],[dangale / microcip]]=Table6[[#This Row],[dangale / microcip]],Table6[[#This Row],[Locaţia de bază- depozit de armăsari (D) sau Herghelia (H)]],0)</f>
        <v>0</v>
      </c>
    </row>
    <row r="85" spans="1:26" ht="15.75" thickBot="1" x14ac:dyDescent="0.3">
      <c r="A85" s="330">
        <f>Table6[[#This Row],[Nr. crt.]]</f>
        <v>78</v>
      </c>
      <c r="B85" s="331" t="s">
        <v>45</v>
      </c>
      <c r="C85" s="332">
        <f>IF(Table7[[#This Row],[Nr. de inventar MFP]]=Table6[[#This Row],[Nr. de inventar MFP]],Table6[[#This Row],[Nr. de inventar RNP]],0)</f>
        <v>302</v>
      </c>
      <c r="D85" s="331" t="str">
        <f>IF(Table7[[#This Row],[Nr. de inventar RNP]]=Table6[[#This Row],[Nr. de inventar RNP]],Table6[[#This Row],[Cod de clasificare OMFP nr. 1718/2013]],0)</f>
        <v>8.23.03</v>
      </c>
      <c r="E85" s="333" t="str">
        <f>IF(Table7[[#This Row],[Cod de clasificare OMFP nr. 1718/2013]]=Table6[[#This Row],[Cod de clasificare OMFP nr. 1718/2013]],Table6[[#This Row],[Denumirea ]],0)</f>
        <v>CONVERSANO XXIX-63</v>
      </c>
      <c r="F85" s="331" t="str">
        <f>IF(Table7[[#This Row],[Denumirea ]]=Table6[[#This Row],[Denumirea ]],Table6[[#This Row],[Județul]],0)</f>
        <v>CL</v>
      </c>
      <c r="G85" s="331">
        <f>IF(Table7[[#This Row],[Județul]]=Table6[[#This Row],[Județul]],Table6[[#This Row],[Anul dobândirii ]],0)</f>
        <v>2015</v>
      </c>
      <c r="H85" s="334">
        <f>IF(Table7[[#This Row],[Anul dobândirii ]]=Table6[[#This Row],[Anul dobândirii ]],Table6[[#This Row],[Valoare de inventar]],0)</f>
        <v>7600</v>
      </c>
      <c r="I85" s="160" t="str">
        <f>IF(Table7[[#This Row],[Valoare de inventar]]=Table6[[#This Row],[Valoare de inventar]],Table6[[#This Row],[Nr Inventar MMAP]],0)</f>
        <v>296a.</v>
      </c>
      <c r="J85" s="161" t="str">
        <f>IF(Table7[[#This Row],[Nr Inventar MMAP]]=Table6[[#This Row],[Nr Inventar MMAP]],Table6[[#This Row],[Denumire MMAP]],0)</f>
        <v>CONVERSANO XXIX-63</v>
      </c>
      <c r="K85" s="162">
        <f>IF(Table7[[#This Row],[Denumire MMAP]]=Table6[[#This Row],[Denumire MMAP]],Table6[[#This Row],[Valore MMAP]],0)</f>
        <v>7600</v>
      </c>
      <c r="L85" s="163">
        <f>IF(Table7[[#This Row],[Valore MMAP]]=Table6[[#This Row],[Valore MMAP]],Table6[[#This Row],[diferenta valorica]],0)</f>
        <v>0</v>
      </c>
      <c r="M85" s="164">
        <f>IF(Table7[[#This Row],[Nr. de inventar MFP]]="",Table6[[#This Row],[Număr inventar ]],0)</f>
        <v>0</v>
      </c>
      <c r="N85" s="165">
        <f>IF(Table7[[#This Row],[Număr inventar ]]=Table6[[#This Row],[Număr inventar ]],Table6[[#This Row],[COD_DE_CLASIFICARE]],0)</f>
        <v>0</v>
      </c>
      <c r="O85" s="166">
        <f>IF(Table7[[#This Row],[COD_DE_CLASIFICARE]]=Table6[[#This Row],[COD_DE_CLASIFICARE]],Table6[[#This Row],[Denumire IC]],0)</f>
        <v>0</v>
      </c>
      <c r="P85" s="166">
        <f>IF(Table7[[#This Row],[Denumire IC]]=Table6[[#This Row],[Denumire IC]],Table6[[#This Row],[ADRESA]],0)</f>
        <v>0</v>
      </c>
      <c r="Q85" s="165">
        <f>IF(Table7[[#This Row],[ADRESA]]=Table6[[#This Row],[ADRESA]],Table6[[#This Row],[ANUL_DOBANDIRII]],0)</f>
        <v>0</v>
      </c>
      <c r="R85" s="167">
        <f>IF(Table7[[#This Row],[ANUL_DOBANDIRII]]=Table6[[#This Row],[ANUL_DOBANDIRII]],Table6[[#This Row],[Valore IC]],0)</f>
        <v>0</v>
      </c>
      <c r="S85" s="165">
        <f>IF(Table7[[#This Row],[Valore IC]]=Table6[[#This Row],[Valore IC]],Table6[[#This Row],[BAZA_LEGALA]],0)</f>
        <v>0</v>
      </c>
      <c r="T85" s="165">
        <f>IF(Table7[[#This Row],[BAZA_LEGALA]]=Table6[[#This Row],[BAZA_LEGALA]],Table6[[#This Row],[SITUATIE_JURIDICA]],0)</f>
        <v>0</v>
      </c>
      <c r="U85" s="165">
        <f>IF(Table7[[#This Row],[SITUATIE_JURIDICA]]=Table6[[#This Row],[SITUATIE_JURIDICA]],Table6[[#This Row],[BUN]],0)</f>
        <v>0</v>
      </c>
      <c r="V85" s="165">
        <f>IF(Table7[[#This Row],[BUN]]=Table6[[#This Row],[BUN]],Table6[[#This Row],[Column1]],0)</f>
        <v>0</v>
      </c>
      <c r="W85" s="335">
        <f>IF(Table7[[#This Row],[Column1]]=Table6[[#This Row],[Column1]],Table6[[#This Row],[Anul nașterii:]],0)</f>
        <v>0</v>
      </c>
      <c r="X85" s="336">
        <f>IF(Table7[[#This Row],[Anul nașterii:]]=Table6[[#This Row],[Anul nașterii:]],Table6[[#This Row],[sex:]],0)</f>
        <v>0</v>
      </c>
      <c r="Y85" s="336">
        <f>IF(Table7[[#This Row],[sex:]]=Table6[[#This Row],[sex:]],Table6[[#This Row],[dangale / microcip]],0)</f>
        <v>0</v>
      </c>
      <c r="Z85" s="337" t="str">
        <f>IF(Table7[[#This Row],[dangale / microcip]]=Table6[[#This Row],[dangale / microcip]],Table6[[#This Row],[Locaţia de bază- depozit de armăsari (D) sau Herghelia (H)]],0)</f>
        <v>Herghelia Jegălia</v>
      </c>
    </row>
    <row r="86" spans="1:26" x14ac:dyDescent="0.25">
      <c r="A86" s="321">
        <f>Table6[[#This Row],[Nr. crt.]]</f>
        <v>79</v>
      </c>
      <c r="B86" s="322" t="s">
        <v>45</v>
      </c>
      <c r="C86" s="323">
        <f>IF(Table7[[#This Row],[Nr. de inventar MFP]]=Table6[[#This Row],[Nr. de inventar MFP]],Table6[[#This Row],[Nr. de inventar RNP]],0)</f>
        <v>500939</v>
      </c>
      <c r="D86" s="322" t="str">
        <f>IF(Table7[[#This Row],[Nr. de inventar RNP]]=Table6[[#This Row],[Nr. de inventar RNP]],Table6[[#This Row],[Cod de clasificare OMFP nr. 1718/2013]],0)</f>
        <v>8.23.11</v>
      </c>
      <c r="E86" s="324" t="str">
        <f>IF(Table7[[#This Row],[Cod de clasificare OMFP nr. 1718/2013]]=Table6[[#This Row],[Cod de clasificare OMFP nr. 1718/2013]],Table6[[#This Row],[Denumirea ]],0)</f>
        <v>KOHEILAN XXXVII-48</v>
      </c>
      <c r="F86" s="322" t="str">
        <f>IF(Table7[[#This Row],[Denumirea ]]=Table6[[#This Row],[Denumirea ]],Table6[[#This Row],[Județul]],0)</f>
        <v>SV</v>
      </c>
      <c r="G86" s="322">
        <f>IF(Table7[[#This Row],[Județul]]=Table6[[#This Row],[Județul]],Table6[[#This Row],[Anul dobândirii ]],0)</f>
        <v>2001</v>
      </c>
      <c r="H86" s="325">
        <f>IF(Table7[[#This Row],[Anul dobândirii ]]=Table6[[#This Row],[Anul dobândirii ]],Table6[[#This Row],[Valoare de inventar]],0)</f>
        <v>10760</v>
      </c>
      <c r="I86" s="151" t="str">
        <f>IF(Table7[[#This Row],[Valoare de inventar]]=Table6[[#This Row],[Valoare de inventar]],Table6[[#This Row],[Nr Inventar MMAP]],0)</f>
        <v>500939.</v>
      </c>
      <c r="J86" s="152" t="str">
        <f>IF(Table7[[#This Row],[Nr Inventar MMAP]]=Table6[[#This Row],[Nr Inventar MMAP]],Table6[[#This Row],[Denumire MMAP]],0)</f>
        <v>KOHEILAN XXXVII-48</v>
      </c>
      <c r="K86" s="153">
        <f>IF(Table7[[#This Row],[Denumire MMAP]]=Table6[[#This Row],[Denumire MMAP]],Table6[[#This Row],[Valore MMAP]],0)</f>
        <v>10760</v>
      </c>
      <c r="L86" s="154">
        <f>IF(Table7[[#This Row],[Valore MMAP]]=Table6[[#This Row],[Valore MMAP]],Table6[[#This Row],[diferenta valorica]],0)</f>
        <v>0</v>
      </c>
      <c r="M86" s="155">
        <f>IF(Table7[[#This Row],[Nr. de inventar MFP]]="",Table6[[#This Row],[Număr inventar ]],0)</f>
        <v>0</v>
      </c>
      <c r="N86" s="156">
        <f>IF(Table7[[#This Row],[Număr inventar ]]=Table6[[#This Row],[Număr inventar ]],Table6[[#This Row],[COD_DE_CLASIFICARE]],0)</f>
        <v>0</v>
      </c>
      <c r="O86" s="157">
        <f>IF(Table7[[#This Row],[COD_DE_CLASIFICARE]]=Table6[[#This Row],[COD_DE_CLASIFICARE]],Table6[[#This Row],[Denumire IC]],0)</f>
        <v>0</v>
      </c>
      <c r="P86" s="157">
        <f>IF(Table7[[#This Row],[Denumire IC]]=Table6[[#This Row],[Denumire IC]],Table6[[#This Row],[ADRESA]],0)</f>
        <v>0</v>
      </c>
      <c r="Q86" s="156">
        <f>IF(Table7[[#This Row],[ADRESA]]=Table6[[#This Row],[ADRESA]],Table6[[#This Row],[ANUL_DOBANDIRII]],0)</f>
        <v>0</v>
      </c>
      <c r="R86" s="158">
        <f>IF(Table7[[#This Row],[ANUL_DOBANDIRII]]=Table6[[#This Row],[ANUL_DOBANDIRII]],Table6[[#This Row],[Valore IC]],0)</f>
        <v>0</v>
      </c>
      <c r="S86" s="156">
        <f>IF(Table7[[#This Row],[Valore IC]]=Table6[[#This Row],[Valore IC]],Table6[[#This Row],[BAZA_LEGALA]],0)</f>
        <v>0</v>
      </c>
      <c r="T86" s="156">
        <f>IF(Table7[[#This Row],[BAZA_LEGALA]]=Table6[[#This Row],[BAZA_LEGALA]],Table6[[#This Row],[SITUATIE_JURIDICA]],0)</f>
        <v>0</v>
      </c>
      <c r="U86" s="156">
        <f>IF(Table7[[#This Row],[SITUATIE_JURIDICA]]=Table6[[#This Row],[SITUATIE_JURIDICA]],Table6[[#This Row],[BUN]],0)</f>
        <v>0</v>
      </c>
      <c r="V86" s="269">
        <f>IF(Table7[[#This Row],[BUN]]=Table6[[#This Row],[BUN]],Table6[[#This Row],[Column1]],0)</f>
        <v>0</v>
      </c>
      <c r="W86" s="323">
        <f>IF(Table7[[#This Row],[Column1]]=Table6[[#This Row],[Column1]],Table6[[#This Row],[Anul nașterii:]],0)</f>
        <v>0</v>
      </c>
      <c r="X86" s="326">
        <f>IF(Table7[[#This Row],[Anul nașterii:]]=Table6[[#This Row],[Anul nașterii:]],Table6[[#This Row],[sex:]],0)</f>
        <v>0</v>
      </c>
      <c r="Y86" s="326">
        <f>IF(Table7[[#This Row],[sex:]]=Table6[[#This Row],[sex:]],Table6[[#This Row],[dangale / microcip]],0)</f>
        <v>0</v>
      </c>
      <c r="Z86" s="327" t="str">
        <f>IF(Table7[[#This Row],[dangale / microcip]]=Table6[[#This Row],[dangale / microcip]],Table6[[#This Row],[Locaţia de bază- depozit de armăsari (D) sau Herghelia (H)]],0)</f>
        <v>Herghelia Rădăuți</v>
      </c>
    </row>
    <row r="87" spans="1:26" ht="15.75" thickBot="1" x14ac:dyDescent="0.3">
      <c r="A87" s="330">
        <f>Table6[[#This Row],[Nr. crt.]]</f>
        <v>80</v>
      </c>
      <c r="B87" s="331" t="s">
        <v>45</v>
      </c>
      <c r="C87" s="332">
        <f>IF(Table7[[#This Row],[Nr. de inventar MFP]]=Table6[[#This Row],[Nr. de inventar MFP]],Table6[[#This Row],[Nr. de inventar RNP]],0)</f>
        <v>0</v>
      </c>
      <c r="D87" s="331">
        <f>IF(Table7[[#This Row],[Nr. de inventar RNP]]=Table6[[#This Row],[Nr. de inventar RNP]],Table6[[#This Row],[Cod de clasificare OMFP nr. 1718/2013]],0)</f>
        <v>0</v>
      </c>
      <c r="E87" s="333">
        <f>IF(Table7[[#This Row],[Cod de clasificare OMFP nr. 1718/2013]]=Table6[[#This Row],[Cod de clasificare OMFP nr. 1718/2013]],Table6[[#This Row],[Denumirea ]],0)</f>
        <v>0</v>
      </c>
      <c r="F87" s="331">
        <f>IF(Table7[[#This Row],[Denumirea ]]=Table6[[#This Row],[Denumirea ]],Table6[[#This Row],[Județul]],0)</f>
        <v>0</v>
      </c>
      <c r="G87" s="331">
        <f>IF(Table7[[#This Row],[Județul]]=Table6[[#This Row],[Județul]],Table6[[#This Row],[Anul dobândirii ]],0)</f>
        <v>0</v>
      </c>
      <c r="H87" s="334">
        <f>IF(Table7[[#This Row],[Anul dobândirii ]]=Table6[[#This Row],[Anul dobândirii ]],Table6[[#This Row],[Valoare de inventar]],0)</f>
        <v>0</v>
      </c>
      <c r="I87" s="160">
        <f>IF(Table7[[#This Row],[Valoare de inventar]]=Table6[[#This Row],[Valoare de inventar]],Table6[[#This Row],[Nr Inventar MMAP]],0)</f>
        <v>0</v>
      </c>
      <c r="J87" s="161">
        <f>IF(Table7[[#This Row],[Nr Inventar MMAP]]=Table6[[#This Row],[Nr Inventar MMAP]],Table6[[#This Row],[Denumire MMAP]],0)</f>
        <v>0</v>
      </c>
      <c r="K87" s="162">
        <f>IF(Table7[[#This Row],[Denumire MMAP]]=Table6[[#This Row],[Denumire MMAP]],Table6[[#This Row],[Valore MMAP]],0)</f>
        <v>0</v>
      </c>
      <c r="L87" s="163">
        <f>IF(Table7[[#This Row],[Valore MMAP]]=Table6[[#This Row],[Valore MMAP]],Table6[[#This Row],[diferenta valorica]],0)</f>
        <v>0</v>
      </c>
      <c r="M87" s="164">
        <f>IF(Table7[[#This Row],[Nr. de inventar MFP]]="",Table6[[#This Row],[Număr inventar ]],0)</f>
        <v>0</v>
      </c>
      <c r="N87" s="165">
        <f>IF(Table7[[#This Row],[Număr inventar ]]=Table6[[#This Row],[Număr inventar ]],Table6[[#This Row],[COD_DE_CLASIFICARE]],0)</f>
        <v>0</v>
      </c>
      <c r="O87" s="166">
        <f>IF(Table7[[#This Row],[COD_DE_CLASIFICARE]]=Table6[[#This Row],[COD_DE_CLASIFICARE]],Table6[[#This Row],[Denumire IC]],0)</f>
        <v>0</v>
      </c>
      <c r="P87" s="166">
        <f>IF(Table7[[#This Row],[Denumire IC]]=Table6[[#This Row],[Denumire IC]],Table6[[#This Row],[ADRESA]],0)</f>
        <v>0</v>
      </c>
      <c r="Q87" s="165">
        <f>IF(Table7[[#This Row],[ADRESA]]=Table6[[#This Row],[ADRESA]],Table6[[#This Row],[ANUL_DOBANDIRII]],0)</f>
        <v>0</v>
      </c>
      <c r="R87" s="167">
        <f>IF(Table7[[#This Row],[ANUL_DOBANDIRII]]=Table6[[#This Row],[ANUL_DOBANDIRII]],Table6[[#This Row],[Valore IC]],0)</f>
        <v>0</v>
      </c>
      <c r="S87" s="165">
        <f>IF(Table7[[#This Row],[Valore IC]]=Table6[[#This Row],[Valore IC]],Table6[[#This Row],[BAZA_LEGALA]],0)</f>
        <v>0</v>
      </c>
      <c r="T87" s="165">
        <f>IF(Table7[[#This Row],[BAZA_LEGALA]]=Table6[[#This Row],[BAZA_LEGALA]],Table6[[#This Row],[SITUATIE_JURIDICA]],0)</f>
        <v>0</v>
      </c>
      <c r="U87" s="165">
        <f>IF(Table7[[#This Row],[SITUATIE_JURIDICA]]=Table6[[#This Row],[SITUATIE_JURIDICA]],Table6[[#This Row],[BUN]],0)</f>
        <v>0</v>
      </c>
      <c r="V87" s="165">
        <f>IF(Table7[[#This Row],[BUN]]=Table6[[#This Row],[BUN]],Table6[[#This Row],[Column1]],0)</f>
        <v>0</v>
      </c>
      <c r="W87" s="335">
        <f>IF(Table7[[#This Row],[Column1]]=Table6[[#This Row],[Column1]],Table6[[#This Row],[Anul nașterii:]],0)</f>
        <v>0</v>
      </c>
      <c r="X87" s="336">
        <f>IF(Table7[[#This Row],[Anul nașterii:]]=Table6[[#This Row],[Anul nașterii:]],Table6[[#This Row],[sex:]],0)</f>
        <v>0</v>
      </c>
      <c r="Y87" s="336">
        <f>IF(Table7[[#This Row],[sex:]]=Table6[[#This Row],[sex:]],Table6[[#This Row],[dangale / microcip]],0)</f>
        <v>0</v>
      </c>
      <c r="Z87" s="337">
        <f>IF(Table7[[#This Row],[dangale / microcip]]=Table6[[#This Row],[dangale / microcip]],Table6[[#This Row],[Locaţia de bază- depozit de armăsari (D) sau Herghelia (H)]],0)</f>
        <v>0</v>
      </c>
    </row>
    <row r="88" spans="1:26" x14ac:dyDescent="0.25">
      <c r="A88" s="321">
        <f>Table6[[#This Row],[Nr. crt.]]</f>
        <v>81</v>
      </c>
      <c r="B88" s="322" t="s">
        <v>45</v>
      </c>
      <c r="C88" s="323">
        <f>IF(Table7[[#This Row],[Nr. de inventar MFP]]=Table6[[#This Row],[Nr. de inventar MFP]],Table6[[#This Row],[Nr. de inventar RNP]],0)</f>
        <v>0</v>
      </c>
      <c r="D88" s="322">
        <f>IF(Table7[[#This Row],[Nr. de inventar RNP]]=Table6[[#This Row],[Nr. de inventar RNP]],Table6[[#This Row],[Cod de clasificare OMFP nr. 1718/2013]],0)</f>
        <v>0</v>
      </c>
      <c r="E88" s="324">
        <f>IF(Table7[[#This Row],[Cod de clasificare OMFP nr. 1718/2013]]=Table6[[#This Row],[Cod de clasificare OMFP nr. 1718/2013]],Table6[[#This Row],[Denumirea ]],0)</f>
        <v>0</v>
      </c>
      <c r="F88" s="322">
        <f>IF(Table7[[#This Row],[Denumirea ]]=Table6[[#This Row],[Denumirea ]],Table6[[#This Row],[Județul]],0)</f>
        <v>0</v>
      </c>
      <c r="G88" s="322">
        <f>IF(Table7[[#This Row],[Județul]]=Table6[[#This Row],[Județul]],Table6[[#This Row],[Anul dobândirii ]],0)</f>
        <v>0</v>
      </c>
      <c r="H88" s="325">
        <f>IF(Table7[[#This Row],[Anul dobândirii ]]=Table6[[#This Row],[Anul dobândirii ]],Table6[[#This Row],[Valoare de inventar]],0)</f>
        <v>0</v>
      </c>
      <c r="I88" s="151">
        <f>IF(Table7[[#This Row],[Valoare de inventar]]=Table6[[#This Row],[Valoare de inventar]],Table6[[#This Row],[Nr Inventar MMAP]],0)</f>
        <v>0</v>
      </c>
      <c r="J88" s="152">
        <f>IF(Table7[[#This Row],[Nr Inventar MMAP]]=Table6[[#This Row],[Nr Inventar MMAP]],Table6[[#This Row],[Denumire MMAP]],0)</f>
        <v>0</v>
      </c>
      <c r="K88" s="153">
        <f>IF(Table7[[#This Row],[Denumire MMAP]]=Table6[[#This Row],[Denumire MMAP]],Table6[[#This Row],[Valore MMAP]],0)</f>
        <v>0</v>
      </c>
      <c r="L88" s="154">
        <f>IF(Table7[[#This Row],[Valore MMAP]]=Table6[[#This Row],[Valore MMAP]],Table6[[#This Row],[diferenta valorica]],0)</f>
        <v>0</v>
      </c>
      <c r="M88" s="155">
        <f>IF(Table7[[#This Row],[Nr. de inventar MFP]]="",Table6[[#This Row],[Număr inventar ]],0)</f>
        <v>0</v>
      </c>
      <c r="N88" s="156">
        <f>IF(Table7[[#This Row],[Număr inventar ]]=Table6[[#This Row],[Număr inventar ]],Table6[[#This Row],[COD_DE_CLASIFICARE]],0)</f>
        <v>0</v>
      </c>
      <c r="O88" s="157">
        <f>IF(Table7[[#This Row],[COD_DE_CLASIFICARE]]=Table6[[#This Row],[COD_DE_CLASIFICARE]],Table6[[#This Row],[Denumire IC]],0)</f>
        <v>0</v>
      </c>
      <c r="P88" s="157">
        <f>IF(Table7[[#This Row],[Denumire IC]]=Table6[[#This Row],[Denumire IC]],Table6[[#This Row],[ADRESA]],0)</f>
        <v>0</v>
      </c>
      <c r="Q88" s="156">
        <f>IF(Table7[[#This Row],[ADRESA]]=Table6[[#This Row],[ADRESA]],Table6[[#This Row],[ANUL_DOBANDIRII]],0)</f>
        <v>0</v>
      </c>
      <c r="R88" s="158">
        <f>IF(Table7[[#This Row],[ANUL_DOBANDIRII]]=Table6[[#This Row],[ANUL_DOBANDIRII]],Table6[[#This Row],[Valore IC]],0)</f>
        <v>0</v>
      </c>
      <c r="S88" s="156">
        <f>IF(Table7[[#This Row],[Valore IC]]=Table6[[#This Row],[Valore IC]],Table6[[#This Row],[BAZA_LEGALA]],0)</f>
        <v>0</v>
      </c>
      <c r="T88" s="156">
        <f>IF(Table7[[#This Row],[BAZA_LEGALA]]=Table6[[#This Row],[BAZA_LEGALA]],Table6[[#This Row],[SITUATIE_JURIDICA]],0)</f>
        <v>0</v>
      </c>
      <c r="U88" s="156">
        <f>IF(Table7[[#This Row],[SITUATIE_JURIDICA]]=Table6[[#This Row],[SITUATIE_JURIDICA]],Table6[[#This Row],[BUN]],0)</f>
        <v>0</v>
      </c>
      <c r="V88" s="269">
        <f>IF(Table7[[#This Row],[BUN]]=Table6[[#This Row],[BUN]],Table6[[#This Row],[Column1]],0)</f>
        <v>0</v>
      </c>
      <c r="W88" s="323">
        <f>IF(Table7[[#This Row],[Column1]]=Table6[[#This Row],[Column1]],Table6[[#This Row],[Anul nașterii:]],0)</f>
        <v>0</v>
      </c>
      <c r="X88" s="326">
        <f>IF(Table7[[#This Row],[Anul nașterii:]]=Table6[[#This Row],[Anul nașterii:]],Table6[[#This Row],[sex:]],0)</f>
        <v>0</v>
      </c>
      <c r="Y88" s="326">
        <f>IF(Table7[[#This Row],[sex:]]=Table6[[#This Row],[sex:]],Table6[[#This Row],[dangale / microcip]],0)</f>
        <v>0</v>
      </c>
      <c r="Z88" s="327">
        <f>IF(Table7[[#This Row],[dangale / microcip]]=Table6[[#This Row],[dangale / microcip]],Table6[[#This Row],[Locaţia de bază- depozit de armăsari (D) sau Herghelia (H)]],0)</f>
        <v>0</v>
      </c>
    </row>
    <row r="89" spans="1:26" ht="15.75" thickBot="1" x14ac:dyDescent="0.3">
      <c r="A89" s="330">
        <f>Table6[[#This Row],[Nr. crt.]]</f>
        <v>82</v>
      </c>
      <c r="B89" s="331" t="s">
        <v>45</v>
      </c>
      <c r="C89" s="332">
        <f>IF(Table7[[#This Row],[Nr. de inventar MFP]]=Table6[[#This Row],[Nr. de inventar MFP]],Table6[[#This Row],[Nr. de inventar RNP]],0)</f>
        <v>0</v>
      </c>
      <c r="D89" s="331">
        <f>IF(Table7[[#This Row],[Nr. de inventar RNP]]=Table6[[#This Row],[Nr. de inventar RNP]],Table6[[#This Row],[Cod de clasificare OMFP nr. 1718/2013]],0)</f>
        <v>0</v>
      </c>
      <c r="E89" s="333">
        <f>IF(Table7[[#This Row],[Cod de clasificare OMFP nr. 1718/2013]]=Table6[[#This Row],[Cod de clasificare OMFP nr. 1718/2013]],Table6[[#This Row],[Denumirea ]],0)</f>
        <v>0</v>
      </c>
      <c r="F89" s="331">
        <f>IF(Table7[[#This Row],[Denumirea ]]=Table6[[#This Row],[Denumirea ]],Table6[[#This Row],[Județul]],0)</f>
        <v>0</v>
      </c>
      <c r="G89" s="331">
        <f>IF(Table7[[#This Row],[Județul]]=Table6[[#This Row],[Județul]],Table6[[#This Row],[Anul dobândirii ]],0)</f>
        <v>0</v>
      </c>
      <c r="H89" s="334">
        <f>IF(Table7[[#This Row],[Anul dobândirii ]]=Table6[[#This Row],[Anul dobândirii ]],Table6[[#This Row],[Valoare de inventar]],0)</f>
        <v>0</v>
      </c>
      <c r="I89" s="160">
        <f>IF(Table7[[#This Row],[Valoare de inventar]]=Table6[[#This Row],[Valoare de inventar]],Table6[[#This Row],[Nr Inventar MMAP]],0)</f>
        <v>0</v>
      </c>
      <c r="J89" s="161">
        <f>IF(Table7[[#This Row],[Nr Inventar MMAP]]=Table6[[#This Row],[Nr Inventar MMAP]],Table6[[#This Row],[Denumire MMAP]],0)</f>
        <v>0</v>
      </c>
      <c r="K89" s="162">
        <f>IF(Table7[[#This Row],[Denumire MMAP]]=Table6[[#This Row],[Denumire MMAP]],Table6[[#This Row],[Valore MMAP]],0)</f>
        <v>0</v>
      </c>
      <c r="L89" s="163">
        <f>IF(Table7[[#This Row],[Valore MMAP]]=Table6[[#This Row],[Valore MMAP]],Table6[[#This Row],[diferenta valorica]],0)</f>
        <v>0</v>
      </c>
      <c r="M89" s="164">
        <f>IF(Table7[[#This Row],[Nr. de inventar MFP]]="",Table6[[#This Row],[Număr inventar ]],0)</f>
        <v>0</v>
      </c>
      <c r="N89" s="165">
        <f>IF(Table7[[#This Row],[Număr inventar ]]=Table6[[#This Row],[Număr inventar ]],Table6[[#This Row],[COD_DE_CLASIFICARE]],0)</f>
        <v>0</v>
      </c>
      <c r="O89" s="166">
        <f>IF(Table7[[#This Row],[COD_DE_CLASIFICARE]]=Table6[[#This Row],[COD_DE_CLASIFICARE]],Table6[[#This Row],[Denumire IC]],0)</f>
        <v>0</v>
      </c>
      <c r="P89" s="166">
        <f>IF(Table7[[#This Row],[Denumire IC]]=Table6[[#This Row],[Denumire IC]],Table6[[#This Row],[ADRESA]],0)</f>
        <v>0</v>
      </c>
      <c r="Q89" s="165">
        <f>IF(Table7[[#This Row],[ADRESA]]=Table6[[#This Row],[ADRESA]],Table6[[#This Row],[ANUL_DOBANDIRII]],0)</f>
        <v>0</v>
      </c>
      <c r="R89" s="167">
        <f>IF(Table7[[#This Row],[ANUL_DOBANDIRII]]=Table6[[#This Row],[ANUL_DOBANDIRII]],Table6[[#This Row],[Valore IC]],0)</f>
        <v>0</v>
      </c>
      <c r="S89" s="165">
        <f>IF(Table7[[#This Row],[Valore IC]]=Table6[[#This Row],[Valore IC]],Table6[[#This Row],[BAZA_LEGALA]],0)</f>
        <v>0</v>
      </c>
      <c r="T89" s="165">
        <f>IF(Table7[[#This Row],[BAZA_LEGALA]]=Table6[[#This Row],[BAZA_LEGALA]],Table6[[#This Row],[SITUATIE_JURIDICA]],0)</f>
        <v>0</v>
      </c>
      <c r="U89" s="165">
        <f>IF(Table7[[#This Row],[SITUATIE_JURIDICA]]=Table6[[#This Row],[SITUATIE_JURIDICA]],Table6[[#This Row],[BUN]],0)</f>
        <v>0</v>
      </c>
      <c r="V89" s="165">
        <f>IF(Table7[[#This Row],[BUN]]=Table6[[#This Row],[BUN]],Table6[[#This Row],[Column1]],0)</f>
        <v>0</v>
      </c>
      <c r="W89" s="335">
        <f>IF(Table7[[#This Row],[Column1]]=Table6[[#This Row],[Column1]],Table6[[#This Row],[Anul nașterii:]],0)</f>
        <v>0</v>
      </c>
      <c r="X89" s="336">
        <f>IF(Table7[[#This Row],[Anul nașterii:]]=Table6[[#This Row],[Anul nașterii:]],Table6[[#This Row],[sex:]],0)</f>
        <v>0</v>
      </c>
      <c r="Y89" s="336">
        <f>IF(Table7[[#This Row],[sex:]]=Table6[[#This Row],[sex:]],Table6[[#This Row],[dangale / microcip]],0)</f>
        <v>0</v>
      </c>
      <c r="Z89" s="337">
        <f>IF(Table7[[#This Row],[dangale / microcip]]=Table6[[#This Row],[dangale / microcip]],Table6[[#This Row],[Locaţia de bază- depozit de armăsari (D) sau Herghelia (H)]],0)</f>
        <v>0</v>
      </c>
    </row>
    <row r="90" spans="1:26" x14ac:dyDescent="0.25">
      <c r="A90" s="321">
        <f>Table6[[#This Row],[Nr. crt.]]</f>
        <v>83</v>
      </c>
      <c r="B90" s="322" t="s">
        <v>45</v>
      </c>
      <c r="C90" s="323">
        <f>IF(Table7[[#This Row],[Nr. de inventar MFP]]=Table6[[#This Row],[Nr. de inventar MFP]],Table6[[#This Row],[Nr. de inventar RNP]],0)</f>
        <v>0</v>
      </c>
      <c r="D90" s="322">
        <f>IF(Table7[[#This Row],[Nr. de inventar RNP]]=Table6[[#This Row],[Nr. de inventar RNP]],Table6[[#This Row],[Cod de clasificare OMFP nr. 1718/2013]],0)</f>
        <v>0</v>
      </c>
      <c r="E90" s="324">
        <f>IF(Table7[[#This Row],[Cod de clasificare OMFP nr. 1718/2013]]=Table6[[#This Row],[Cod de clasificare OMFP nr. 1718/2013]],Table6[[#This Row],[Denumirea ]],0)</f>
        <v>0</v>
      </c>
      <c r="F90" s="322">
        <f>IF(Table7[[#This Row],[Denumirea ]]=Table6[[#This Row],[Denumirea ]],Table6[[#This Row],[Județul]],0)</f>
        <v>0</v>
      </c>
      <c r="G90" s="322">
        <f>IF(Table7[[#This Row],[Județul]]=Table6[[#This Row],[Județul]],Table6[[#This Row],[Anul dobândirii ]],0)</f>
        <v>0</v>
      </c>
      <c r="H90" s="325">
        <f>IF(Table7[[#This Row],[Anul dobândirii ]]=Table6[[#This Row],[Anul dobândirii ]],Table6[[#This Row],[Valoare de inventar]],0)</f>
        <v>0</v>
      </c>
      <c r="I90" s="151">
        <f>IF(Table7[[#This Row],[Valoare de inventar]]=Table6[[#This Row],[Valoare de inventar]],Table6[[#This Row],[Nr Inventar MMAP]],0)</f>
        <v>0</v>
      </c>
      <c r="J90" s="152">
        <f>IF(Table7[[#This Row],[Nr Inventar MMAP]]=Table6[[#This Row],[Nr Inventar MMAP]],Table6[[#This Row],[Denumire MMAP]],0)</f>
        <v>0</v>
      </c>
      <c r="K90" s="153">
        <f>IF(Table7[[#This Row],[Denumire MMAP]]=Table6[[#This Row],[Denumire MMAP]],Table6[[#This Row],[Valore MMAP]],0)</f>
        <v>0</v>
      </c>
      <c r="L90" s="154">
        <f>IF(Table7[[#This Row],[Valore MMAP]]=Table6[[#This Row],[Valore MMAP]],Table6[[#This Row],[diferenta valorica]],0)</f>
        <v>0</v>
      </c>
      <c r="M90" s="155">
        <f>IF(Table7[[#This Row],[Nr. de inventar MFP]]="",Table6[[#This Row],[Număr inventar ]],0)</f>
        <v>0</v>
      </c>
      <c r="N90" s="156">
        <f>IF(Table7[[#This Row],[Număr inventar ]]=Table6[[#This Row],[Număr inventar ]],Table6[[#This Row],[COD_DE_CLASIFICARE]],0)</f>
        <v>0</v>
      </c>
      <c r="O90" s="157">
        <f>IF(Table7[[#This Row],[COD_DE_CLASIFICARE]]=Table6[[#This Row],[COD_DE_CLASIFICARE]],Table6[[#This Row],[Denumire IC]],0)</f>
        <v>0</v>
      </c>
      <c r="P90" s="157">
        <f>IF(Table7[[#This Row],[Denumire IC]]=Table6[[#This Row],[Denumire IC]],Table6[[#This Row],[ADRESA]],0)</f>
        <v>0</v>
      </c>
      <c r="Q90" s="156">
        <f>IF(Table7[[#This Row],[ADRESA]]=Table6[[#This Row],[ADRESA]],Table6[[#This Row],[ANUL_DOBANDIRII]],0)</f>
        <v>0</v>
      </c>
      <c r="R90" s="158">
        <f>IF(Table7[[#This Row],[ANUL_DOBANDIRII]]=Table6[[#This Row],[ANUL_DOBANDIRII]],Table6[[#This Row],[Valore IC]],0)</f>
        <v>0</v>
      </c>
      <c r="S90" s="156">
        <f>IF(Table7[[#This Row],[Valore IC]]=Table6[[#This Row],[Valore IC]],Table6[[#This Row],[BAZA_LEGALA]],0)</f>
        <v>0</v>
      </c>
      <c r="T90" s="156">
        <f>IF(Table7[[#This Row],[BAZA_LEGALA]]=Table6[[#This Row],[BAZA_LEGALA]],Table6[[#This Row],[SITUATIE_JURIDICA]],0)</f>
        <v>0</v>
      </c>
      <c r="U90" s="156">
        <f>IF(Table7[[#This Row],[SITUATIE_JURIDICA]]=Table6[[#This Row],[SITUATIE_JURIDICA]],Table6[[#This Row],[BUN]],0)</f>
        <v>0</v>
      </c>
      <c r="V90" s="269">
        <f>IF(Table7[[#This Row],[BUN]]=Table6[[#This Row],[BUN]],Table6[[#This Row],[Column1]],0)</f>
        <v>0</v>
      </c>
      <c r="W90" s="323">
        <f>IF(Table7[[#This Row],[Column1]]=Table6[[#This Row],[Column1]],Table6[[#This Row],[Anul nașterii:]],0)</f>
        <v>0</v>
      </c>
      <c r="X90" s="326">
        <f>IF(Table7[[#This Row],[Anul nașterii:]]=Table6[[#This Row],[Anul nașterii:]],Table6[[#This Row],[sex:]],0)</f>
        <v>0</v>
      </c>
      <c r="Y90" s="326">
        <f>IF(Table7[[#This Row],[sex:]]=Table6[[#This Row],[sex:]],Table6[[#This Row],[dangale / microcip]],0)</f>
        <v>0</v>
      </c>
      <c r="Z90" s="327">
        <f>IF(Table7[[#This Row],[dangale / microcip]]=Table6[[#This Row],[dangale / microcip]],Table6[[#This Row],[Locaţia de bază- depozit de armăsari (D) sau Herghelia (H)]],0)</f>
        <v>0</v>
      </c>
    </row>
    <row r="91" spans="1:26" ht="51.75" thickBot="1" x14ac:dyDescent="0.3">
      <c r="A91" s="330">
        <f>Table6[[#This Row],[Nr. crt.]]</f>
        <v>84</v>
      </c>
      <c r="B91" s="331" t="s">
        <v>45</v>
      </c>
      <c r="C91" s="332">
        <f>IF(Table7[[#This Row],[Nr. de inventar MFP]]=Table6[[#This Row],[Nr. de inventar MFP]],Table6[[#This Row],[Nr. de inventar RNP]],0)</f>
        <v>0</v>
      </c>
      <c r="D91" s="331">
        <f>IF(Table7[[#This Row],[Nr. de inventar RNP]]=Table6[[#This Row],[Nr. de inventar RNP]],Table6[[#This Row],[Cod de clasificare OMFP nr. 1718/2013]],0)</f>
        <v>0</v>
      </c>
      <c r="E91" s="333">
        <f>IF(Table7[[#This Row],[Cod de clasificare OMFP nr. 1718/2013]]=Table6[[#This Row],[Cod de clasificare OMFP nr. 1718/2013]],Table6[[#This Row],[Denumirea ]],0)</f>
        <v>0</v>
      </c>
      <c r="F91" s="331">
        <f>IF(Table7[[#This Row],[Denumirea ]]=Table6[[#This Row],[Denumirea ]],Table6[[#This Row],[Județul]],0)</f>
        <v>0</v>
      </c>
      <c r="G91" s="331">
        <f>IF(Table7[[#This Row],[Județul]]=Table6[[#This Row],[Județul]],Table6[[#This Row],[Anul dobândirii ]],0)</f>
        <v>0</v>
      </c>
      <c r="H91" s="334">
        <f>IF(Table7[[#This Row],[Anul dobândirii ]]=Table6[[#This Row],[Anul dobândirii ]],Table6[[#This Row],[Valoare de inventar]],0)</f>
        <v>0</v>
      </c>
      <c r="I91" s="160">
        <f>IF(Table7[[#This Row],[Valoare de inventar]]=Table6[[#This Row],[Valoare de inventar]],Table6[[#This Row],[Nr Inventar MMAP]],0)</f>
        <v>0</v>
      </c>
      <c r="J91" s="161">
        <f>IF(Table7[[#This Row],[Nr Inventar MMAP]]=Table6[[#This Row],[Nr Inventar MMAP]],Table6[[#This Row],[Denumire MMAP]],0)</f>
        <v>0</v>
      </c>
      <c r="K91" s="162">
        <f>IF(Table7[[#This Row],[Denumire MMAP]]=Table6[[#This Row],[Denumire MMAP]],Table6[[#This Row],[Valore MMAP]],0)</f>
        <v>0</v>
      </c>
      <c r="L91" s="163">
        <f>IF(Table7[[#This Row],[Valore MMAP]]=Table6[[#This Row],[Valore MMAP]],Table6[[#This Row],[diferenta valorica]],0)</f>
        <v>0</v>
      </c>
      <c r="M91" s="164">
        <f>IF(Table7[[#This Row],[Nr. de inventar MFP]]="",Table6[[#This Row],[Număr inventar ]],0)</f>
        <v>0</v>
      </c>
      <c r="N91" s="165">
        <f>IF(Table7[[#This Row],[Număr inventar ]]=Table6[[#This Row],[Număr inventar ]],Table6[[#This Row],[COD_DE_CLASIFICARE]],0)</f>
        <v>0</v>
      </c>
      <c r="O91" s="166">
        <f>IF(Table7[[#This Row],[COD_DE_CLASIFICARE]]=Table6[[#This Row],[COD_DE_CLASIFICARE]],Table6[[#This Row],[Denumire IC]],0)</f>
        <v>0</v>
      </c>
      <c r="P91" s="166">
        <f>IF(Table7[[#This Row],[Denumire IC]]=Table6[[#This Row],[Denumire IC]],Table6[[#This Row],[ADRESA]],0)</f>
        <v>0</v>
      </c>
      <c r="Q91" s="165">
        <f>IF(Table7[[#This Row],[ADRESA]]=Table6[[#This Row],[ADRESA]],Table6[[#This Row],[ANUL_DOBANDIRII]],0)</f>
        <v>0</v>
      </c>
      <c r="R91" s="167">
        <f>IF(Table7[[#This Row],[ANUL_DOBANDIRII]]=Table6[[#This Row],[ANUL_DOBANDIRII]],Table6[[#This Row],[Valore IC]],0)</f>
        <v>0</v>
      </c>
      <c r="S91" s="165">
        <f>IF(Table7[[#This Row],[Valore IC]]=Table6[[#This Row],[Valore IC]],Table6[[#This Row],[BAZA_LEGALA]],0)</f>
        <v>0</v>
      </c>
      <c r="T91" s="165">
        <f>IF(Table7[[#This Row],[BAZA_LEGALA]]=Table6[[#This Row],[BAZA_LEGALA]],Table6[[#This Row],[SITUATIE_JURIDICA]],0)</f>
        <v>0</v>
      </c>
      <c r="U91" s="165">
        <f>IF(Table7[[#This Row],[SITUATIE_JURIDICA]]=Table6[[#This Row],[SITUATIE_JURIDICA]],Table6[[#This Row],[BUN]],0)</f>
        <v>0</v>
      </c>
      <c r="V91" s="165">
        <f>IF(Table7[[#This Row],[BUN]]=Table6[[#This Row],[BUN]],Table6[[#This Row],[Column1]],0)</f>
        <v>0</v>
      </c>
      <c r="W91" s="335">
        <f>IF(Table7[[#This Row],[Column1]]=Table6[[#This Row],[Column1]],Table6[[#This Row],[Anul nașterii:]],0)</f>
        <v>2000</v>
      </c>
      <c r="X91" s="336" t="str">
        <f>IF(Table7[[#This Row],[Anul nașterii:]]=Table6[[#This Row],[Anul nașterii:]],Table6[[#This Row],[sex:]],0)</f>
        <v>Armăsar de Montă Publică</v>
      </c>
      <c r="Y91" s="336" t="str">
        <f>IF(Table7[[#This Row],[sex:]]=Table6[[#This Row],[sex:]],Table6[[#This Row],[dangale / microcip]],0)</f>
        <v>Sb 16/39 S / 00065EC404</v>
      </c>
      <c r="Z91" s="337" t="str">
        <f>IF(Table7[[#This Row],[dangale / microcip]]=Table6[[#This Row],[dangale / microcip]],Table6[[#This Row],[Locaţia de bază- depozit de armăsari (D) sau Herghelia (H)]],0)</f>
        <v>Herghelia Slatina</v>
      </c>
    </row>
    <row r="92" spans="1:26" x14ac:dyDescent="0.25">
      <c r="A92" s="321">
        <f>Table6[[#This Row],[Nr. crt.]]</f>
        <v>85</v>
      </c>
      <c r="B92" s="322" t="s">
        <v>45</v>
      </c>
      <c r="C92" s="323">
        <f>IF(Table7[[#This Row],[Nr. de inventar MFP]]=Table6[[#This Row],[Nr. de inventar MFP]],Table6[[#This Row],[Nr. de inventar RNP]],0)</f>
        <v>0</v>
      </c>
      <c r="D92" s="322">
        <f>IF(Table7[[#This Row],[Nr. de inventar RNP]]=Table6[[#This Row],[Nr. de inventar RNP]],Table6[[#This Row],[Cod de clasificare OMFP nr. 1718/2013]],0)</f>
        <v>0</v>
      </c>
      <c r="E92" s="324">
        <f>IF(Table7[[#This Row],[Cod de clasificare OMFP nr. 1718/2013]]=Table6[[#This Row],[Cod de clasificare OMFP nr. 1718/2013]],Table6[[#This Row],[Denumirea ]],0)</f>
        <v>0</v>
      </c>
      <c r="F92" s="322">
        <f>IF(Table7[[#This Row],[Denumirea ]]=Table6[[#This Row],[Denumirea ]],Table6[[#This Row],[Județul]],0)</f>
        <v>0</v>
      </c>
      <c r="G92" s="322">
        <f>IF(Table7[[#This Row],[Județul]]=Table6[[#This Row],[Județul]],Table6[[#This Row],[Anul dobândirii ]],0)</f>
        <v>0</v>
      </c>
      <c r="H92" s="325">
        <f>IF(Table7[[#This Row],[Anul dobândirii ]]=Table6[[#This Row],[Anul dobândirii ]],Table6[[#This Row],[Valoare de inventar]],0)</f>
        <v>0</v>
      </c>
      <c r="I92" s="151">
        <f>IF(Table7[[#This Row],[Valoare de inventar]]=Table6[[#This Row],[Valoare de inventar]],Table6[[#This Row],[Nr Inventar MMAP]],0)</f>
        <v>0</v>
      </c>
      <c r="J92" s="152">
        <f>IF(Table7[[#This Row],[Nr Inventar MMAP]]=Table6[[#This Row],[Nr Inventar MMAP]],Table6[[#This Row],[Denumire MMAP]],0)</f>
        <v>0</v>
      </c>
      <c r="K92" s="153">
        <f>IF(Table7[[#This Row],[Denumire MMAP]]=Table6[[#This Row],[Denumire MMAP]],Table6[[#This Row],[Valore MMAP]],0)</f>
        <v>0</v>
      </c>
      <c r="L92" s="154">
        <f>IF(Table7[[#This Row],[Valore MMAP]]=Table6[[#This Row],[Valore MMAP]],Table6[[#This Row],[diferenta valorica]],0)</f>
        <v>0</v>
      </c>
      <c r="M92" s="155">
        <f>IF(Table7[[#This Row],[Nr. de inventar MFP]]="",Table6[[#This Row],[Număr inventar ]],0)</f>
        <v>0</v>
      </c>
      <c r="N92" s="156">
        <f>IF(Table7[[#This Row],[Număr inventar ]]=Table6[[#This Row],[Număr inventar ]],Table6[[#This Row],[COD_DE_CLASIFICARE]],0)</f>
        <v>0</v>
      </c>
      <c r="O92" s="157">
        <f>IF(Table7[[#This Row],[COD_DE_CLASIFICARE]]=Table6[[#This Row],[COD_DE_CLASIFICARE]],Table6[[#This Row],[Denumire IC]],0)</f>
        <v>0</v>
      </c>
      <c r="P92" s="157">
        <f>IF(Table7[[#This Row],[Denumire IC]]=Table6[[#This Row],[Denumire IC]],Table6[[#This Row],[ADRESA]],0)</f>
        <v>0</v>
      </c>
      <c r="Q92" s="156">
        <f>IF(Table7[[#This Row],[ADRESA]]=Table6[[#This Row],[ADRESA]],Table6[[#This Row],[ANUL_DOBANDIRII]],0)</f>
        <v>0</v>
      </c>
      <c r="R92" s="158">
        <f>IF(Table7[[#This Row],[ANUL_DOBANDIRII]]=Table6[[#This Row],[ANUL_DOBANDIRII]],Table6[[#This Row],[Valore IC]],0)</f>
        <v>0</v>
      </c>
      <c r="S92" s="156">
        <f>IF(Table7[[#This Row],[Valore IC]]=Table6[[#This Row],[Valore IC]],Table6[[#This Row],[BAZA_LEGALA]],0)</f>
        <v>0</v>
      </c>
      <c r="T92" s="156">
        <f>IF(Table7[[#This Row],[BAZA_LEGALA]]=Table6[[#This Row],[BAZA_LEGALA]],Table6[[#This Row],[SITUATIE_JURIDICA]],0)</f>
        <v>0</v>
      </c>
      <c r="U92" s="156">
        <f>IF(Table7[[#This Row],[SITUATIE_JURIDICA]]=Table6[[#This Row],[SITUATIE_JURIDICA]],Table6[[#This Row],[BUN]],0)</f>
        <v>0</v>
      </c>
      <c r="V92" s="269">
        <f>IF(Table7[[#This Row],[BUN]]=Table6[[#This Row],[BUN]],Table6[[#This Row],[Column1]],0)</f>
        <v>0</v>
      </c>
      <c r="W92" s="323">
        <f>IF(Table7[[#This Row],[Column1]]=Table6[[#This Row],[Column1]],Table6[[#This Row],[Anul nașterii:]],0)</f>
        <v>0</v>
      </c>
      <c r="X92" s="326">
        <f>IF(Table7[[#This Row],[Anul nașterii:]]=Table6[[#This Row],[Anul nașterii:]],Table6[[#This Row],[sex:]],0)</f>
        <v>0</v>
      </c>
      <c r="Y92" s="326">
        <f>IF(Table7[[#This Row],[sex:]]=Table6[[#This Row],[sex:]],Table6[[#This Row],[dangale / microcip]],0)</f>
        <v>0</v>
      </c>
      <c r="Z92" s="327">
        <f>IF(Table7[[#This Row],[dangale / microcip]]=Table6[[#This Row],[dangale / microcip]],Table6[[#This Row],[Locaţia de bază- depozit de armăsari (D) sau Herghelia (H)]],0)</f>
        <v>0</v>
      </c>
    </row>
    <row r="93" spans="1:26" ht="15.75" thickBot="1" x14ac:dyDescent="0.3">
      <c r="A93" s="330">
        <f>Table6[[#This Row],[Nr. crt.]]</f>
        <v>86</v>
      </c>
      <c r="B93" s="331" t="s">
        <v>45</v>
      </c>
      <c r="C93" s="332">
        <f>IF(Table7[[#This Row],[Nr. de inventar MFP]]=Table6[[#This Row],[Nr. de inventar MFP]],Table6[[#This Row],[Nr. de inventar RNP]],0)</f>
        <v>512838</v>
      </c>
      <c r="D93" s="331" t="str">
        <f>IF(Table7[[#This Row],[Nr. de inventar RNP]]=Table6[[#This Row],[Nr. de inventar RNP]],Table6[[#This Row],[Cod de clasificare OMFP nr. 1718/2013]],0)</f>
        <v>8.23.05</v>
      </c>
      <c r="E93" s="333" t="str">
        <f>IF(Table7[[#This Row],[Cod de clasificare OMFP nr. 1718/2013]]=Table6[[#This Row],[Cod de clasificare OMFP nr. 1718/2013]],Table6[[#This Row],[Denumirea ]],0)</f>
        <v>GIDRAN XLIV - 20</v>
      </c>
      <c r="F93" s="331" t="str">
        <f>IF(Table7[[#This Row],[Denumirea ]]=Table6[[#This Row],[Denumirea ]],Table6[[#This Row],[Județul]],0)</f>
        <v>BZ</v>
      </c>
      <c r="G93" s="331">
        <f>IF(Table7[[#This Row],[Județul]]=Table6[[#This Row],[Județul]],Table6[[#This Row],[Anul dobândirii ]],0)</f>
        <v>2004</v>
      </c>
      <c r="H93" s="334">
        <f>IF(Table7[[#This Row],[Anul dobândirii ]]=Table6[[#This Row],[Anul dobândirii ]],Table6[[#This Row],[Valoare de inventar]],0)</f>
        <v>8000</v>
      </c>
      <c r="I93" s="160" t="str">
        <f>IF(Table7[[#This Row],[Valoare de inventar]]=Table6[[#This Row],[Valoare de inventar]],Table6[[#This Row],[Nr Inventar MMAP]],0)</f>
        <v>512838.</v>
      </c>
      <c r="J93" s="161" t="str">
        <f>IF(Table7[[#This Row],[Nr Inventar MMAP]]=Table6[[#This Row],[Nr Inventar MMAP]],Table6[[#This Row],[Denumire MMAP]],0)</f>
        <v>GIDRAN XLIV</v>
      </c>
      <c r="K93" s="162">
        <f>IF(Table7[[#This Row],[Denumire MMAP]]=Table6[[#This Row],[Denumire MMAP]],Table6[[#This Row],[Valore MMAP]],0)</f>
        <v>8000</v>
      </c>
      <c r="L93" s="163">
        <f>IF(Table7[[#This Row],[Valore MMAP]]=Table6[[#This Row],[Valore MMAP]],Table6[[#This Row],[diferenta valorica]],0)</f>
        <v>0</v>
      </c>
      <c r="M93" s="164">
        <f>IF(Table7[[#This Row],[Nr. de inventar MFP]]="",Table6[[#This Row],[Număr inventar ]],0)</f>
        <v>0</v>
      </c>
      <c r="N93" s="165">
        <f>IF(Table7[[#This Row],[Număr inventar ]]=Table6[[#This Row],[Număr inventar ]],Table6[[#This Row],[COD_DE_CLASIFICARE]],0)</f>
        <v>0</v>
      </c>
      <c r="O93" s="166">
        <f>IF(Table7[[#This Row],[COD_DE_CLASIFICARE]]=Table6[[#This Row],[COD_DE_CLASIFICARE]],Table6[[#This Row],[Denumire IC]],0)</f>
        <v>0</v>
      </c>
      <c r="P93" s="166">
        <f>IF(Table7[[#This Row],[Denumire IC]]=Table6[[#This Row],[Denumire IC]],Table6[[#This Row],[ADRESA]],0)</f>
        <v>0</v>
      </c>
      <c r="Q93" s="165">
        <f>IF(Table7[[#This Row],[ADRESA]]=Table6[[#This Row],[ADRESA]],Table6[[#This Row],[ANUL_DOBANDIRII]],0)</f>
        <v>0</v>
      </c>
      <c r="R93" s="167">
        <f>IF(Table7[[#This Row],[ANUL_DOBANDIRII]]=Table6[[#This Row],[ANUL_DOBANDIRII]],Table6[[#This Row],[Valore IC]],0)</f>
        <v>0</v>
      </c>
      <c r="S93" s="165">
        <f>IF(Table7[[#This Row],[Valore IC]]=Table6[[#This Row],[Valore IC]],Table6[[#This Row],[BAZA_LEGALA]],0)</f>
        <v>0</v>
      </c>
      <c r="T93" s="165">
        <f>IF(Table7[[#This Row],[BAZA_LEGALA]]=Table6[[#This Row],[BAZA_LEGALA]],Table6[[#This Row],[SITUATIE_JURIDICA]],0)</f>
        <v>0</v>
      </c>
      <c r="U93" s="165">
        <f>IF(Table7[[#This Row],[SITUATIE_JURIDICA]]=Table6[[#This Row],[SITUATIE_JURIDICA]],Table6[[#This Row],[BUN]],0)</f>
        <v>0</v>
      </c>
      <c r="V93" s="165">
        <f>IF(Table7[[#This Row],[BUN]]=Table6[[#This Row],[BUN]],Table6[[#This Row],[Column1]],0)</f>
        <v>0</v>
      </c>
      <c r="W93" s="335">
        <f>IF(Table7[[#This Row],[Column1]]=Table6[[#This Row],[Column1]],Table6[[#This Row],[Anul nașterii:]],0)</f>
        <v>0</v>
      </c>
      <c r="X93" s="336">
        <f>IF(Table7[[#This Row],[Anul nașterii:]]=Table6[[#This Row],[Anul nașterii:]],Table6[[#This Row],[sex:]],0)</f>
        <v>0</v>
      </c>
      <c r="Y93" s="336">
        <f>IF(Table7[[#This Row],[sex:]]=Table6[[#This Row],[sex:]],Table6[[#This Row],[dangale / microcip]],0)</f>
        <v>0</v>
      </c>
      <c r="Z93" s="337" t="str">
        <f>IF(Table7[[#This Row],[dangale / microcip]]=Table6[[#This Row],[dangale / microcip]],Table6[[#This Row],[Locaţia de bază- depozit de armăsari (D) sau Herghelia (H)]],0)</f>
        <v>Herghelia Cislău</v>
      </c>
    </row>
    <row r="94" spans="1:26" x14ac:dyDescent="0.25">
      <c r="A94" s="321">
        <f>Table6[[#This Row],[Nr. crt.]]</f>
        <v>87</v>
      </c>
      <c r="B94" s="322" t="s">
        <v>45</v>
      </c>
      <c r="C94" s="323">
        <f>IF(Table7[[#This Row],[Nr. de inventar MFP]]=Table6[[#This Row],[Nr. de inventar MFP]],Table6[[#This Row],[Nr. de inventar RNP]],0)</f>
        <v>0</v>
      </c>
      <c r="D94" s="322">
        <f>IF(Table7[[#This Row],[Nr. de inventar RNP]]=Table6[[#This Row],[Nr. de inventar RNP]],Table6[[#This Row],[Cod de clasificare OMFP nr. 1718/2013]],0)</f>
        <v>0</v>
      </c>
      <c r="E94" s="324">
        <f>IF(Table7[[#This Row],[Cod de clasificare OMFP nr. 1718/2013]]=Table6[[#This Row],[Cod de clasificare OMFP nr. 1718/2013]],Table6[[#This Row],[Denumirea ]],0)</f>
        <v>0</v>
      </c>
      <c r="F94" s="322">
        <f>IF(Table7[[#This Row],[Denumirea ]]=Table6[[#This Row],[Denumirea ]],Table6[[#This Row],[Județul]],0)</f>
        <v>0</v>
      </c>
      <c r="G94" s="322">
        <f>IF(Table7[[#This Row],[Județul]]=Table6[[#This Row],[Județul]],Table6[[#This Row],[Anul dobândirii ]],0)</f>
        <v>0</v>
      </c>
      <c r="H94" s="325">
        <f>IF(Table7[[#This Row],[Anul dobândirii ]]=Table6[[#This Row],[Anul dobândirii ]],Table6[[#This Row],[Valoare de inventar]],0)</f>
        <v>0</v>
      </c>
      <c r="I94" s="151">
        <f>IF(Table7[[#This Row],[Valoare de inventar]]=Table6[[#This Row],[Valoare de inventar]],Table6[[#This Row],[Nr Inventar MMAP]],0)</f>
        <v>0</v>
      </c>
      <c r="J94" s="152">
        <f>IF(Table7[[#This Row],[Nr Inventar MMAP]]=Table6[[#This Row],[Nr Inventar MMAP]],Table6[[#This Row],[Denumire MMAP]],0)</f>
        <v>0</v>
      </c>
      <c r="K94" s="153">
        <f>IF(Table7[[#This Row],[Denumire MMAP]]=Table6[[#This Row],[Denumire MMAP]],Table6[[#This Row],[Valore MMAP]],0)</f>
        <v>0</v>
      </c>
      <c r="L94" s="154">
        <f>IF(Table7[[#This Row],[Valore MMAP]]=Table6[[#This Row],[Valore MMAP]],Table6[[#This Row],[diferenta valorica]],0)</f>
        <v>0</v>
      </c>
      <c r="M94" s="155">
        <f>IF(Table7[[#This Row],[Nr. de inventar MFP]]="",Table6[[#This Row],[Număr inventar ]],0)</f>
        <v>0</v>
      </c>
      <c r="N94" s="156">
        <f>IF(Table7[[#This Row],[Număr inventar ]]=Table6[[#This Row],[Număr inventar ]],Table6[[#This Row],[COD_DE_CLASIFICARE]],0)</f>
        <v>0</v>
      </c>
      <c r="O94" s="157">
        <f>IF(Table7[[#This Row],[COD_DE_CLASIFICARE]]=Table6[[#This Row],[COD_DE_CLASIFICARE]],Table6[[#This Row],[Denumire IC]],0)</f>
        <v>0</v>
      </c>
      <c r="P94" s="157">
        <f>IF(Table7[[#This Row],[Denumire IC]]=Table6[[#This Row],[Denumire IC]],Table6[[#This Row],[ADRESA]],0)</f>
        <v>0</v>
      </c>
      <c r="Q94" s="156">
        <f>IF(Table7[[#This Row],[ADRESA]]=Table6[[#This Row],[ADRESA]],Table6[[#This Row],[ANUL_DOBANDIRII]],0)</f>
        <v>0</v>
      </c>
      <c r="R94" s="158">
        <f>IF(Table7[[#This Row],[ANUL_DOBANDIRII]]=Table6[[#This Row],[ANUL_DOBANDIRII]],Table6[[#This Row],[Valore IC]],0)</f>
        <v>0</v>
      </c>
      <c r="S94" s="156">
        <f>IF(Table7[[#This Row],[Valore IC]]=Table6[[#This Row],[Valore IC]],Table6[[#This Row],[BAZA_LEGALA]],0)</f>
        <v>0</v>
      </c>
      <c r="T94" s="156">
        <f>IF(Table7[[#This Row],[BAZA_LEGALA]]=Table6[[#This Row],[BAZA_LEGALA]],Table6[[#This Row],[SITUATIE_JURIDICA]],0)</f>
        <v>0</v>
      </c>
      <c r="U94" s="156">
        <f>IF(Table7[[#This Row],[SITUATIE_JURIDICA]]=Table6[[#This Row],[SITUATIE_JURIDICA]],Table6[[#This Row],[BUN]],0)</f>
        <v>0</v>
      </c>
      <c r="V94" s="269">
        <f>IF(Table7[[#This Row],[BUN]]=Table6[[#This Row],[BUN]],Table6[[#This Row],[Column1]],0)</f>
        <v>0</v>
      </c>
      <c r="W94" s="323">
        <f>IF(Table7[[#This Row],[Column1]]=Table6[[#This Row],[Column1]],Table6[[#This Row],[Anul nașterii:]],0)</f>
        <v>0</v>
      </c>
      <c r="X94" s="326">
        <f>IF(Table7[[#This Row],[Anul nașterii:]]=Table6[[#This Row],[Anul nașterii:]],Table6[[#This Row],[sex:]],0)</f>
        <v>0</v>
      </c>
      <c r="Y94" s="326">
        <f>IF(Table7[[#This Row],[sex:]]=Table6[[#This Row],[sex:]],Table6[[#This Row],[dangale / microcip]],0)</f>
        <v>0</v>
      </c>
      <c r="Z94" s="327">
        <f>IF(Table7[[#This Row],[dangale / microcip]]=Table6[[#This Row],[dangale / microcip]],Table6[[#This Row],[Locaţia de bază- depozit de armăsari (D) sau Herghelia (H)]],0)</f>
        <v>0</v>
      </c>
    </row>
    <row r="95" spans="1:26" ht="15.75" thickBot="1" x14ac:dyDescent="0.3">
      <c r="A95" s="330">
        <f>Table6[[#This Row],[Nr. crt.]]</f>
        <v>88</v>
      </c>
      <c r="B95" s="331" t="s">
        <v>45</v>
      </c>
      <c r="C95" s="332">
        <f>IF(Table7[[#This Row],[Nr. de inventar MFP]]=Table6[[#This Row],[Nr. de inventar MFP]],Table6[[#This Row],[Nr. de inventar RNP]],0)</f>
        <v>512931</v>
      </c>
      <c r="D95" s="331" t="str">
        <f>IF(Table7[[#This Row],[Nr. de inventar RNP]]=Table6[[#This Row],[Nr. de inventar RNP]],Table6[[#This Row],[Cod de clasificare OMFP nr. 1718/2013]],0)</f>
        <v>8.23.10</v>
      </c>
      <c r="E95" s="333" t="str">
        <f>IF(Table7[[#This Row],[Cod de clasificare OMFP nr. 1718/2013]]=Table6[[#This Row],[Cod de clasificare OMFP nr. 1718/2013]],Table6[[#This Row],[Denumirea ]],0)</f>
        <v>Poly</v>
      </c>
      <c r="F95" s="331" t="str">
        <f>IF(Table7[[#This Row],[Denumirea ]]=Table6[[#This Row],[Denumirea ]],Table6[[#This Row],[Județul]],0)</f>
        <v>BZ</v>
      </c>
      <c r="G95" s="331">
        <f>IF(Table7[[#This Row],[Județul]]=Table6[[#This Row],[Județul]],Table6[[#This Row],[Anul dobândirii ]],0)</f>
        <v>2017</v>
      </c>
      <c r="H95" s="334">
        <f>IF(Table7[[#This Row],[Anul dobândirii ]]=Table6[[#This Row],[Anul dobândirii ]],Table6[[#This Row],[Valoare de inventar]],0)</f>
        <v>10000</v>
      </c>
      <c r="I95" s="160" t="str">
        <f>IF(Table7[[#This Row],[Valoare de inventar]]=Table6[[#This Row],[Valoare de inventar]],Table6[[#This Row],[Nr Inventar MMAP]],0)</f>
        <v>512931</v>
      </c>
      <c r="J95" s="161" t="str">
        <f>IF(Table7[[#This Row],[Nr Inventar MMAP]]=Table6[[#This Row],[Nr Inventar MMAP]],Table6[[#This Row],[Denumire MMAP]],0)</f>
        <v>Poly</v>
      </c>
      <c r="K95" s="162">
        <f>IF(Table7[[#This Row],[Denumire MMAP]]=Table6[[#This Row],[Denumire MMAP]],Table6[[#This Row],[Valore MMAP]],0)</f>
        <v>10000</v>
      </c>
      <c r="L95" s="163">
        <f>IF(Table7[[#This Row],[Valore MMAP]]=Table6[[#This Row],[Valore MMAP]],Table6[[#This Row],[diferenta valorica]],0)</f>
        <v>0</v>
      </c>
      <c r="M95" s="164">
        <f>IF(Table7[[#This Row],[Nr. de inventar MFP]]="",Table6[[#This Row],[Număr inventar ]],0)</f>
        <v>0</v>
      </c>
      <c r="N95" s="165">
        <f>IF(Table7[[#This Row],[Număr inventar ]]=Table6[[#This Row],[Număr inventar ]],Table6[[#This Row],[COD_DE_CLASIFICARE]],0)</f>
        <v>0</v>
      </c>
      <c r="O95" s="166">
        <f>IF(Table7[[#This Row],[COD_DE_CLASIFICARE]]=Table6[[#This Row],[COD_DE_CLASIFICARE]],Table6[[#This Row],[Denumire IC]],0)</f>
        <v>0</v>
      </c>
      <c r="P95" s="166">
        <f>IF(Table7[[#This Row],[Denumire IC]]=Table6[[#This Row],[Denumire IC]],Table6[[#This Row],[ADRESA]],0)</f>
        <v>0</v>
      </c>
      <c r="Q95" s="165">
        <f>IF(Table7[[#This Row],[ADRESA]]=Table6[[#This Row],[ADRESA]],Table6[[#This Row],[ANUL_DOBANDIRII]],0)</f>
        <v>0</v>
      </c>
      <c r="R95" s="167">
        <f>IF(Table7[[#This Row],[ANUL_DOBANDIRII]]=Table6[[#This Row],[ANUL_DOBANDIRII]],Table6[[#This Row],[Valore IC]],0)</f>
        <v>0</v>
      </c>
      <c r="S95" s="165">
        <f>IF(Table7[[#This Row],[Valore IC]]=Table6[[#This Row],[Valore IC]],Table6[[#This Row],[BAZA_LEGALA]],0)</f>
        <v>0</v>
      </c>
      <c r="T95" s="165">
        <f>IF(Table7[[#This Row],[BAZA_LEGALA]]=Table6[[#This Row],[BAZA_LEGALA]],Table6[[#This Row],[SITUATIE_JURIDICA]],0)</f>
        <v>0</v>
      </c>
      <c r="U95" s="165">
        <f>IF(Table7[[#This Row],[SITUATIE_JURIDICA]]=Table6[[#This Row],[SITUATIE_JURIDICA]],Table6[[#This Row],[BUN]],0)</f>
        <v>0</v>
      </c>
      <c r="V95" s="165">
        <f>IF(Table7[[#This Row],[BUN]]=Table6[[#This Row],[BUN]],Table6[[#This Row],[Column1]],0)</f>
        <v>0</v>
      </c>
      <c r="W95" s="335">
        <f>IF(Table7[[#This Row],[Column1]]=Table6[[#This Row],[Column1]],Table6[[#This Row],[Anul nașterii:]],0)</f>
        <v>0</v>
      </c>
      <c r="X95" s="336">
        <f>IF(Table7[[#This Row],[Anul nașterii:]]=Table6[[#This Row],[Anul nașterii:]],Table6[[#This Row],[sex:]],0)</f>
        <v>0</v>
      </c>
      <c r="Y95" s="336">
        <f>IF(Table7[[#This Row],[sex:]]=Table6[[#This Row],[sex:]],Table6[[#This Row],[dangale / microcip]],0)</f>
        <v>0</v>
      </c>
      <c r="Z95" s="337" t="str">
        <f>IF(Table7[[#This Row],[dangale / microcip]]=Table6[[#This Row],[dangale / microcip]],Table6[[#This Row],[Locaţia de bază- depozit de armăsari (D) sau Herghelia (H)]],0)</f>
        <v>Herghelia Cislău</v>
      </c>
    </row>
    <row r="96" spans="1:26" x14ac:dyDescent="0.25">
      <c r="A96" s="321">
        <f>Table6[[#This Row],[Nr. crt.]]</f>
        <v>89</v>
      </c>
      <c r="B96" s="322" t="s">
        <v>45</v>
      </c>
      <c r="C96" s="323">
        <f>IF(Table7[[#This Row],[Nr. de inventar MFP]]=Table6[[#This Row],[Nr. de inventar MFP]],Table6[[#This Row],[Nr. de inventar RNP]],0)</f>
        <v>0</v>
      </c>
      <c r="D96" s="322">
        <f>IF(Table7[[#This Row],[Nr. de inventar RNP]]=Table6[[#This Row],[Nr. de inventar RNP]],Table6[[#This Row],[Cod de clasificare OMFP nr. 1718/2013]],0)</f>
        <v>0</v>
      </c>
      <c r="E96" s="324">
        <f>IF(Table7[[#This Row],[Cod de clasificare OMFP nr. 1718/2013]]=Table6[[#This Row],[Cod de clasificare OMFP nr. 1718/2013]],Table6[[#This Row],[Denumirea ]],0)</f>
        <v>0</v>
      </c>
      <c r="F96" s="322">
        <f>IF(Table7[[#This Row],[Denumirea ]]=Table6[[#This Row],[Denumirea ]],Table6[[#This Row],[Județul]],0)</f>
        <v>0</v>
      </c>
      <c r="G96" s="322">
        <f>IF(Table7[[#This Row],[Județul]]=Table6[[#This Row],[Județul]],Table6[[#This Row],[Anul dobândirii ]],0)</f>
        <v>0</v>
      </c>
      <c r="H96" s="325">
        <f>IF(Table7[[#This Row],[Anul dobândirii ]]=Table6[[#This Row],[Anul dobândirii ]],Table6[[#This Row],[Valoare de inventar]],0)</f>
        <v>0</v>
      </c>
      <c r="I96" s="151">
        <f>IF(Table7[[#This Row],[Valoare de inventar]]=Table6[[#This Row],[Valoare de inventar]],Table6[[#This Row],[Nr Inventar MMAP]],0)</f>
        <v>0</v>
      </c>
      <c r="J96" s="152">
        <f>IF(Table7[[#This Row],[Nr Inventar MMAP]]=Table6[[#This Row],[Nr Inventar MMAP]],Table6[[#This Row],[Denumire MMAP]],0)</f>
        <v>0</v>
      </c>
      <c r="K96" s="153">
        <f>IF(Table7[[#This Row],[Denumire MMAP]]=Table6[[#This Row],[Denumire MMAP]],Table6[[#This Row],[Valore MMAP]],0)</f>
        <v>0</v>
      </c>
      <c r="L96" s="154">
        <f>IF(Table7[[#This Row],[Valore MMAP]]=Table6[[#This Row],[Valore MMAP]],Table6[[#This Row],[diferenta valorica]],0)</f>
        <v>0</v>
      </c>
      <c r="M96" s="155">
        <f>IF(Table7[[#This Row],[Nr. de inventar MFP]]="",Table6[[#This Row],[Număr inventar ]],0)</f>
        <v>0</v>
      </c>
      <c r="N96" s="156">
        <f>IF(Table7[[#This Row],[Număr inventar ]]=Table6[[#This Row],[Număr inventar ]],Table6[[#This Row],[COD_DE_CLASIFICARE]],0)</f>
        <v>0</v>
      </c>
      <c r="O96" s="157">
        <f>IF(Table7[[#This Row],[COD_DE_CLASIFICARE]]=Table6[[#This Row],[COD_DE_CLASIFICARE]],Table6[[#This Row],[Denumire IC]],0)</f>
        <v>0</v>
      </c>
      <c r="P96" s="157">
        <f>IF(Table7[[#This Row],[Denumire IC]]=Table6[[#This Row],[Denumire IC]],Table6[[#This Row],[ADRESA]],0)</f>
        <v>0</v>
      </c>
      <c r="Q96" s="156">
        <f>IF(Table7[[#This Row],[ADRESA]]=Table6[[#This Row],[ADRESA]],Table6[[#This Row],[ANUL_DOBANDIRII]],0)</f>
        <v>0</v>
      </c>
      <c r="R96" s="158">
        <f>IF(Table7[[#This Row],[ANUL_DOBANDIRII]]=Table6[[#This Row],[ANUL_DOBANDIRII]],Table6[[#This Row],[Valore IC]],0)</f>
        <v>0</v>
      </c>
      <c r="S96" s="156">
        <f>IF(Table7[[#This Row],[Valore IC]]=Table6[[#This Row],[Valore IC]],Table6[[#This Row],[BAZA_LEGALA]],0)</f>
        <v>0</v>
      </c>
      <c r="T96" s="156">
        <f>IF(Table7[[#This Row],[BAZA_LEGALA]]=Table6[[#This Row],[BAZA_LEGALA]],Table6[[#This Row],[SITUATIE_JURIDICA]],0)</f>
        <v>0</v>
      </c>
      <c r="U96" s="156">
        <f>IF(Table7[[#This Row],[SITUATIE_JURIDICA]]=Table6[[#This Row],[SITUATIE_JURIDICA]],Table6[[#This Row],[BUN]],0)</f>
        <v>0</v>
      </c>
      <c r="V96" s="269">
        <f>IF(Table7[[#This Row],[BUN]]=Table6[[#This Row],[BUN]],Table6[[#This Row],[Column1]],0)</f>
        <v>0</v>
      </c>
      <c r="W96" s="323">
        <f>IF(Table7[[#This Row],[Column1]]=Table6[[#This Row],[Column1]],Table6[[#This Row],[Anul nașterii:]],0)</f>
        <v>0</v>
      </c>
      <c r="X96" s="326">
        <f>IF(Table7[[#This Row],[Anul nașterii:]]=Table6[[#This Row],[Anul nașterii:]],Table6[[#This Row],[sex:]],0)</f>
        <v>0</v>
      </c>
      <c r="Y96" s="326">
        <f>IF(Table7[[#This Row],[sex:]]=Table6[[#This Row],[sex:]],Table6[[#This Row],[dangale / microcip]],0)</f>
        <v>0</v>
      </c>
      <c r="Z96" s="327">
        <f>IF(Table7[[#This Row],[dangale / microcip]]=Table6[[#This Row],[dangale / microcip]],Table6[[#This Row],[Locaţia de bază- depozit de armăsari (D) sau Herghelia (H)]],0)</f>
        <v>0</v>
      </c>
    </row>
    <row r="97" spans="1:26" ht="15.75" thickBot="1" x14ac:dyDescent="0.3">
      <c r="A97" s="330">
        <f>Table6[[#This Row],[Nr. crt.]]</f>
        <v>90</v>
      </c>
      <c r="B97" s="331" t="s">
        <v>45</v>
      </c>
      <c r="C97" s="332">
        <f>IF(Table7[[#This Row],[Nr. de inventar MFP]]=Table6[[#This Row],[Nr. de inventar MFP]],Table6[[#This Row],[Nr. de inventar RNP]],0)</f>
        <v>512880</v>
      </c>
      <c r="D97" s="331" t="str">
        <f>IF(Table7[[#This Row],[Nr. de inventar RNP]]=Table6[[#This Row],[Nr. de inventar RNP]],Table6[[#This Row],[Cod de clasificare OMFP nr. 1718/2013]],0)</f>
        <v>8.23.05</v>
      </c>
      <c r="E97" s="333" t="str">
        <f>IF(Table7[[#This Row],[Cod de clasificare OMFP nr. 1718/2013]]=Table6[[#This Row],[Cod de clasificare OMFP nr. 1718/2013]],Table6[[#This Row],[Denumirea ]],0)</f>
        <v>GIDRAN XLIII - 54 C</v>
      </c>
      <c r="F97" s="331" t="str">
        <f>IF(Table7[[#This Row],[Denumirea ]]=Table6[[#This Row],[Denumirea ]],Table6[[#This Row],[Județul]],0)</f>
        <v>BZ</v>
      </c>
      <c r="G97" s="331">
        <f>IF(Table7[[#This Row],[Județul]]=Table6[[#This Row],[Județul]],Table6[[#This Row],[Anul dobândirii ]],0)</f>
        <v>2015</v>
      </c>
      <c r="H97" s="334">
        <f>IF(Table7[[#This Row],[Anul dobândirii ]]=Table6[[#This Row],[Anul dobândirii ]],Table6[[#This Row],[Valoare de inventar]],0)</f>
        <v>9400</v>
      </c>
      <c r="I97" s="160" t="str">
        <f>IF(Table7[[#This Row],[Valoare de inventar]]=Table6[[#This Row],[Valoare de inventar]],Table6[[#This Row],[Nr Inventar MMAP]],0)</f>
        <v>512880.</v>
      </c>
      <c r="J97" s="161" t="str">
        <f>IF(Table7[[#This Row],[Nr Inventar MMAP]]=Table6[[#This Row],[Nr Inventar MMAP]],Table6[[#This Row],[Denumire MMAP]],0)</f>
        <v>GIDRAN XLIII - 54 C</v>
      </c>
      <c r="K97" s="162">
        <f>IF(Table7[[#This Row],[Denumire MMAP]]=Table6[[#This Row],[Denumire MMAP]],Table6[[#This Row],[Valore MMAP]],0)</f>
        <v>9400</v>
      </c>
      <c r="L97" s="163">
        <f>IF(Table7[[#This Row],[Valore MMAP]]=Table6[[#This Row],[Valore MMAP]],Table6[[#This Row],[diferenta valorica]],0)</f>
        <v>0</v>
      </c>
      <c r="M97" s="164">
        <f>IF(Table7[[#This Row],[Nr. de inventar MFP]]="",Table6[[#This Row],[Număr inventar ]],0)</f>
        <v>0</v>
      </c>
      <c r="N97" s="165">
        <f>IF(Table7[[#This Row],[Număr inventar ]]=Table6[[#This Row],[Număr inventar ]],Table6[[#This Row],[COD_DE_CLASIFICARE]],0)</f>
        <v>0</v>
      </c>
      <c r="O97" s="166">
        <f>IF(Table7[[#This Row],[COD_DE_CLASIFICARE]]=Table6[[#This Row],[COD_DE_CLASIFICARE]],Table6[[#This Row],[Denumire IC]],0)</f>
        <v>0</v>
      </c>
      <c r="P97" s="166">
        <f>IF(Table7[[#This Row],[Denumire IC]]=Table6[[#This Row],[Denumire IC]],Table6[[#This Row],[ADRESA]],0)</f>
        <v>0</v>
      </c>
      <c r="Q97" s="165">
        <f>IF(Table7[[#This Row],[ADRESA]]=Table6[[#This Row],[ADRESA]],Table6[[#This Row],[ANUL_DOBANDIRII]],0)</f>
        <v>0</v>
      </c>
      <c r="R97" s="167">
        <f>IF(Table7[[#This Row],[ANUL_DOBANDIRII]]=Table6[[#This Row],[ANUL_DOBANDIRII]],Table6[[#This Row],[Valore IC]],0)</f>
        <v>0</v>
      </c>
      <c r="S97" s="165">
        <f>IF(Table7[[#This Row],[Valore IC]]=Table6[[#This Row],[Valore IC]],Table6[[#This Row],[BAZA_LEGALA]],0)</f>
        <v>0</v>
      </c>
      <c r="T97" s="165">
        <f>IF(Table7[[#This Row],[BAZA_LEGALA]]=Table6[[#This Row],[BAZA_LEGALA]],Table6[[#This Row],[SITUATIE_JURIDICA]],0)</f>
        <v>0</v>
      </c>
      <c r="U97" s="165">
        <f>IF(Table7[[#This Row],[SITUATIE_JURIDICA]]=Table6[[#This Row],[SITUATIE_JURIDICA]],Table6[[#This Row],[BUN]],0)</f>
        <v>0</v>
      </c>
      <c r="V97" s="165">
        <f>IF(Table7[[#This Row],[BUN]]=Table6[[#This Row],[BUN]],Table6[[#This Row],[Column1]],0)</f>
        <v>0</v>
      </c>
      <c r="W97" s="335">
        <f>IF(Table7[[#This Row],[Column1]]=Table6[[#This Row],[Column1]],Table6[[#This Row],[Anul nașterii:]],0)</f>
        <v>0</v>
      </c>
      <c r="X97" s="336">
        <f>IF(Table7[[#This Row],[Anul nașterii:]]=Table6[[#This Row],[Anul nașterii:]],Table6[[#This Row],[sex:]],0)</f>
        <v>0</v>
      </c>
      <c r="Y97" s="336">
        <f>IF(Table7[[#This Row],[sex:]]=Table6[[#This Row],[sex:]],Table6[[#This Row],[dangale / microcip]],0)</f>
        <v>0</v>
      </c>
      <c r="Z97" s="337" t="str">
        <f>IF(Table7[[#This Row],[dangale / microcip]]=Table6[[#This Row],[dangale / microcip]],Table6[[#This Row],[Locaţia de bază- depozit de armăsari (D) sau Herghelia (H)]],0)</f>
        <v>Herghelia Cislău</v>
      </c>
    </row>
    <row r="98" spans="1:26" x14ac:dyDescent="0.25">
      <c r="A98" s="321">
        <f>Table6[[#This Row],[Nr. crt.]]</f>
        <v>91</v>
      </c>
      <c r="B98" s="322" t="s">
        <v>45</v>
      </c>
      <c r="C98" s="323">
        <f>IF(Table7[[#This Row],[Nr. de inventar MFP]]=Table6[[#This Row],[Nr. de inventar MFP]],Table6[[#This Row],[Nr. de inventar RNP]],0)</f>
        <v>0</v>
      </c>
      <c r="D98" s="322">
        <f>IF(Table7[[#This Row],[Nr. de inventar RNP]]=Table6[[#This Row],[Nr. de inventar RNP]],Table6[[#This Row],[Cod de clasificare OMFP nr. 1718/2013]],0)</f>
        <v>0</v>
      </c>
      <c r="E98" s="324">
        <f>IF(Table7[[#This Row],[Cod de clasificare OMFP nr. 1718/2013]]=Table6[[#This Row],[Cod de clasificare OMFP nr. 1718/2013]],Table6[[#This Row],[Denumirea ]],0)</f>
        <v>0</v>
      </c>
      <c r="F98" s="322">
        <f>IF(Table7[[#This Row],[Denumirea ]]=Table6[[#This Row],[Denumirea ]],Table6[[#This Row],[Județul]],0)</f>
        <v>0</v>
      </c>
      <c r="G98" s="322">
        <f>IF(Table7[[#This Row],[Județul]]=Table6[[#This Row],[Județul]],Table6[[#This Row],[Anul dobândirii ]],0)</f>
        <v>0</v>
      </c>
      <c r="H98" s="325">
        <f>IF(Table7[[#This Row],[Anul dobândirii ]]=Table6[[#This Row],[Anul dobândirii ]],Table6[[#This Row],[Valoare de inventar]],0)</f>
        <v>0</v>
      </c>
      <c r="I98" s="151">
        <f>IF(Table7[[#This Row],[Valoare de inventar]]=Table6[[#This Row],[Valoare de inventar]],Table6[[#This Row],[Nr Inventar MMAP]],0)</f>
        <v>0</v>
      </c>
      <c r="J98" s="152">
        <f>IF(Table7[[#This Row],[Nr Inventar MMAP]]=Table6[[#This Row],[Nr Inventar MMAP]],Table6[[#This Row],[Denumire MMAP]],0)</f>
        <v>0</v>
      </c>
      <c r="K98" s="153">
        <f>IF(Table7[[#This Row],[Denumire MMAP]]=Table6[[#This Row],[Denumire MMAP]],Table6[[#This Row],[Valore MMAP]],0)</f>
        <v>0</v>
      </c>
      <c r="L98" s="154">
        <f>IF(Table7[[#This Row],[Valore MMAP]]=Table6[[#This Row],[Valore MMAP]],Table6[[#This Row],[diferenta valorica]],0)</f>
        <v>0</v>
      </c>
      <c r="M98" s="155">
        <f>IF(Table7[[#This Row],[Nr. de inventar MFP]]="",Table6[[#This Row],[Număr inventar ]],0)</f>
        <v>0</v>
      </c>
      <c r="N98" s="156">
        <f>IF(Table7[[#This Row],[Număr inventar ]]=Table6[[#This Row],[Număr inventar ]],Table6[[#This Row],[COD_DE_CLASIFICARE]],0)</f>
        <v>0</v>
      </c>
      <c r="O98" s="157">
        <f>IF(Table7[[#This Row],[COD_DE_CLASIFICARE]]=Table6[[#This Row],[COD_DE_CLASIFICARE]],Table6[[#This Row],[Denumire IC]],0)</f>
        <v>0</v>
      </c>
      <c r="P98" s="157">
        <f>IF(Table7[[#This Row],[Denumire IC]]=Table6[[#This Row],[Denumire IC]],Table6[[#This Row],[ADRESA]],0)</f>
        <v>0</v>
      </c>
      <c r="Q98" s="156">
        <f>IF(Table7[[#This Row],[ADRESA]]=Table6[[#This Row],[ADRESA]],Table6[[#This Row],[ANUL_DOBANDIRII]],0)</f>
        <v>0</v>
      </c>
      <c r="R98" s="158">
        <f>IF(Table7[[#This Row],[ANUL_DOBANDIRII]]=Table6[[#This Row],[ANUL_DOBANDIRII]],Table6[[#This Row],[Valore IC]],0)</f>
        <v>0</v>
      </c>
      <c r="S98" s="156">
        <f>IF(Table7[[#This Row],[Valore IC]]=Table6[[#This Row],[Valore IC]],Table6[[#This Row],[BAZA_LEGALA]],0)</f>
        <v>0</v>
      </c>
      <c r="T98" s="156">
        <f>IF(Table7[[#This Row],[BAZA_LEGALA]]=Table6[[#This Row],[BAZA_LEGALA]],Table6[[#This Row],[SITUATIE_JURIDICA]],0)</f>
        <v>0</v>
      </c>
      <c r="U98" s="156">
        <f>IF(Table7[[#This Row],[SITUATIE_JURIDICA]]=Table6[[#This Row],[SITUATIE_JURIDICA]],Table6[[#This Row],[BUN]],0)</f>
        <v>0</v>
      </c>
      <c r="V98" s="269">
        <f>IF(Table7[[#This Row],[BUN]]=Table6[[#This Row],[BUN]],Table6[[#This Row],[Column1]],0)</f>
        <v>0</v>
      </c>
      <c r="W98" s="323">
        <f>IF(Table7[[#This Row],[Column1]]=Table6[[#This Row],[Column1]],Table6[[#This Row],[Anul nașterii:]],0)</f>
        <v>0</v>
      </c>
      <c r="X98" s="326">
        <f>IF(Table7[[#This Row],[Anul nașterii:]]=Table6[[#This Row],[Anul nașterii:]],Table6[[#This Row],[sex:]],0)</f>
        <v>0</v>
      </c>
      <c r="Y98" s="326">
        <f>IF(Table7[[#This Row],[sex:]]=Table6[[#This Row],[sex:]],Table6[[#This Row],[dangale / microcip]],0)</f>
        <v>0</v>
      </c>
      <c r="Z98" s="327">
        <f>IF(Table7[[#This Row],[dangale / microcip]]=Table6[[#This Row],[dangale / microcip]],Table6[[#This Row],[Locaţia de bază- depozit de armăsari (D) sau Herghelia (H)]],0)</f>
        <v>0</v>
      </c>
    </row>
    <row r="99" spans="1:26" ht="15.75" thickBot="1" x14ac:dyDescent="0.3">
      <c r="A99" s="330">
        <f>Table6[[#This Row],[Nr. crt.]]</f>
        <v>92</v>
      </c>
      <c r="B99" s="331" t="s">
        <v>45</v>
      </c>
      <c r="C99" s="332">
        <f>IF(Table7[[#This Row],[Nr. de inventar MFP]]=Table6[[#This Row],[Nr. de inventar MFP]],Table6[[#This Row],[Nr. de inventar RNP]],0)</f>
        <v>0</v>
      </c>
      <c r="D99" s="331">
        <f>IF(Table7[[#This Row],[Nr. de inventar RNP]]=Table6[[#This Row],[Nr. de inventar RNP]],Table6[[#This Row],[Cod de clasificare OMFP nr. 1718/2013]],0)</f>
        <v>0</v>
      </c>
      <c r="E99" s="333">
        <f>IF(Table7[[#This Row],[Cod de clasificare OMFP nr. 1718/2013]]=Table6[[#This Row],[Cod de clasificare OMFP nr. 1718/2013]],Table6[[#This Row],[Denumirea ]],0)</f>
        <v>0</v>
      </c>
      <c r="F99" s="331">
        <f>IF(Table7[[#This Row],[Denumirea ]]=Table6[[#This Row],[Denumirea ]],Table6[[#This Row],[Județul]],0)</f>
        <v>0</v>
      </c>
      <c r="G99" s="331">
        <f>IF(Table7[[#This Row],[Județul]]=Table6[[#This Row],[Județul]],Table6[[#This Row],[Anul dobândirii ]],0)</f>
        <v>0</v>
      </c>
      <c r="H99" s="334">
        <f>IF(Table7[[#This Row],[Anul dobândirii ]]=Table6[[#This Row],[Anul dobândirii ]],Table6[[#This Row],[Valoare de inventar]],0)</f>
        <v>0</v>
      </c>
      <c r="I99" s="160">
        <f>IF(Table7[[#This Row],[Valoare de inventar]]=Table6[[#This Row],[Valoare de inventar]],Table6[[#This Row],[Nr Inventar MMAP]],0)</f>
        <v>0</v>
      </c>
      <c r="J99" s="161">
        <f>IF(Table7[[#This Row],[Nr Inventar MMAP]]=Table6[[#This Row],[Nr Inventar MMAP]],Table6[[#This Row],[Denumire MMAP]],0)</f>
        <v>0</v>
      </c>
      <c r="K99" s="162">
        <f>IF(Table7[[#This Row],[Denumire MMAP]]=Table6[[#This Row],[Denumire MMAP]],Table6[[#This Row],[Valore MMAP]],0)</f>
        <v>0</v>
      </c>
      <c r="L99" s="163">
        <f>IF(Table7[[#This Row],[Valore MMAP]]=Table6[[#This Row],[Valore MMAP]],Table6[[#This Row],[diferenta valorica]],0)</f>
        <v>0</v>
      </c>
      <c r="M99" s="164">
        <f>IF(Table7[[#This Row],[Nr. de inventar MFP]]="",Table6[[#This Row],[Număr inventar ]],0)</f>
        <v>0</v>
      </c>
      <c r="N99" s="165">
        <f>IF(Table7[[#This Row],[Număr inventar ]]=Table6[[#This Row],[Număr inventar ]],Table6[[#This Row],[COD_DE_CLASIFICARE]],0)</f>
        <v>0</v>
      </c>
      <c r="O99" s="166">
        <f>IF(Table7[[#This Row],[COD_DE_CLASIFICARE]]=Table6[[#This Row],[COD_DE_CLASIFICARE]],Table6[[#This Row],[Denumire IC]],0)</f>
        <v>0</v>
      </c>
      <c r="P99" s="166">
        <f>IF(Table7[[#This Row],[Denumire IC]]=Table6[[#This Row],[Denumire IC]],Table6[[#This Row],[ADRESA]],0)</f>
        <v>0</v>
      </c>
      <c r="Q99" s="165">
        <f>IF(Table7[[#This Row],[ADRESA]]=Table6[[#This Row],[ADRESA]],Table6[[#This Row],[ANUL_DOBANDIRII]],0)</f>
        <v>0</v>
      </c>
      <c r="R99" s="167">
        <f>IF(Table7[[#This Row],[ANUL_DOBANDIRII]]=Table6[[#This Row],[ANUL_DOBANDIRII]],Table6[[#This Row],[Valore IC]],0)</f>
        <v>0</v>
      </c>
      <c r="S99" s="165">
        <f>IF(Table7[[#This Row],[Valore IC]]=Table6[[#This Row],[Valore IC]],Table6[[#This Row],[BAZA_LEGALA]],0)</f>
        <v>0</v>
      </c>
      <c r="T99" s="165">
        <f>IF(Table7[[#This Row],[BAZA_LEGALA]]=Table6[[#This Row],[BAZA_LEGALA]],Table6[[#This Row],[SITUATIE_JURIDICA]],0)</f>
        <v>0</v>
      </c>
      <c r="U99" s="165">
        <f>IF(Table7[[#This Row],[SITUATIE_JURIDICA]]=Table6[[#This Row],[SITUATIE_JURIDICA]],Table6[[#This Row],[BUN]],0)</f>
        <v>0</v>
      </c>
      <c r="V99" s="165">
        <f>IF(Table7[[#This Row],[BUN]]=Table6[[#This Row],[BUN]],Table6[[#This Row],[Column1]],0)</f>
        <v>0</v>
      </c>
      <c r="W99" s="335">
        <f>IF(Table7[[#This Row],[Column1]]=Table6[[#This Row],[Column1]],Table6[[#This Row],[Anul nașterii:]],0)</f>
        <v>0</v>
      </c>
      <c r="X99" s="336">
        <f>IF(Table7[[#This Row],[Anul nașterii:]]=Table6[[#This Row],[Anul nașterii:]],Table6[[#This Row],[sex:]],0)</f>
        <v>0</v>
      </c>
      <c r="Y99" s="336">
        <f>IF(Table7[[#This Row],[sex:]]=Table6[[#This Row],[sex:]],Table6[[#This Row],[dangale / microcip]],0)</f>
        <v>0</v>
      </c>
      <c r="Z99" s="337">
        <f>IF(Table7[[#This Row],[dangale / microcip]]=Table6[[#This Row],[dangale / microcip]],Table6[[#This Row],[Locaţia de bază- depozit de armăsari (D) sau Herghelia (H)]],0)</f>
        <v>0</v>
      </c>
    </row>
    <row r="100" spans="1:26" x14ac:dyDescent="0.25">
      <c r="A100" s="321">
        <f>Table6[[#This Row],[Nr. crt.]]</f>
        <v>93</v>
      </c>
      <c r="B100" s="322" t="s">
        <v>45</v>
      </c>
      <c r="C100" s="323">
        <f>IF(Table7[[#This Row],[Nr. de inventar MFP]]=Table6[[#This Row],[Nr. de inventar MFP]],Table6[[#This Row],[Nr. de inventar RNP]],0)</f>
        <v>0</v>
      </c>
      <c r="D100" s="322">
        <f>IF(Table7[[#This Row],[Nr. de inventar RNP]]=Table6[[#This Row],[Nr. de inventar RNP]],Table6[[#This Row],[Cod de clasificare OMFP nr. 1718/2013]],0)</f>
        <v>0</v>
      </c>
      <c r="E100" s="324">
        <f>IF(Table7[[#This Row],[Cod de clasificare OMFP nr. 1718/2013]]=Table6[[#This Row],[Cod de clasificare OMFP nr. 1718/2013]],Table6[[#This Row],[Denumirea ]],0)</f>
        <v>0</v>
      </c>
      <c r="F100" s="322">
        <f>IF(Table7[[#This Row],[Denumirea ]]=Table6[[#This Row],[Denumirea ]],Table6[[#This Row],[Județul]],0)</f>
        <v>0</v>
      </c>
      <c r="G100" s="322">
        <f>IF(Table7[[#This Row],[Județul]]=Table6[[#This Row],[Județul]],Table6[[#This Row],[Anul dobândirii ]],0)</f>
        <v>0</v>
      </c>
      <c r="H100" s="325">
        <f>IF(Table7[[#This Row],[Anul dobândirii ]]=Table6[[#This Row],[Anul dobândirii ]],Table6[[#This Row],[Valoare de inventar]],0)</f>
        <v>0</v>
      </c>
      <c r="I100" s="151">
        <f>IF(Table7[[#This Row],[Valoare de inventar]]=Table6[[#This Row],[Valoare de inventar]],Table6[[#This Row],[Nr Inventar MMAP]],0)</f>
        <v>0</v>
      </c>
      <c r="J100" s="152">
        <f>IF(Table7[[#This Row],[Nr Inventar MMAP]]=Table6[[#This Row],[Nr Inventar MMAP]],Table6[[#This Row],[Denumire MMAP]],0)</f>
        <v>0</v>
      </c>
      <c r="K100" s="153">
        <f>IF(Table7[[#This Row],[Denumire MMAP]]=Table6[[#This Row],[Denumire MMAP]],Table6[[#This Row],[Valore MMAP]],0)</f>
        <v>0</v>
      </c>
      <c r="L100" s="154">
        <f>IF(Table7[[#This Row],[Valore MMAP]]=Table6[[#This Row],[Valore MMAP]],Table6[[#This Row],[diferenta valorica]],0)</f>
        <v>0</v>
      </c>
      <c r="M100" s="155">
        <f>IF(Table7[[#This Row],[Nr. de inventar MFP]]="",Table6[[#This Row],[Număr inventar ]],0)</f>
        <v>0</v>
      </c>
      <c r="N100" s="156">
        <f>IF(Table7[[#This Row],[Număr inventar ]]=Table6[[#This Row],[Număr inventar ]],Table6[[#This Row],[COD_DE_CLASIFICARE]],0)</f>
        <v>0</v>
      </c>
      <c r="O100" s="157">
        <f>IF(Table7[[#This Row],[COD_DE_CLASIFICARE]]=Table6[[#This Row],[COD_DE_CLASIFICARE]],Table6[[#This Row],[Denumire IC]],0)</f>
        <v>0</v>
      </c>
      <c r="P100" s="157">
        <f>IF(Table7[[#This Row],[Denumire IC]]=Table6[[#This Row],[Denumire IC]],Table6[[#This Row],[ADRESA]],0)</f>
        <v>0</v>
      </c>
      <c r="Q100" s="156">
        <f>IF(Table7[[#This Row],[ADRESA]]=Table6[[#This Row],[ADRESA]],Table6[[#This Row],[ANUL_DOBANDIRII]],0)</f>
        <v>0</v>
      </c>
      <c r="R100" s="158">
        <f>IF(Table7[[#This Row],[ANUL_DOBANDIRII]]=Table6[[#This Row],[ANUL_DOBANDIRII]],Table6[[#This Row],[Valore IC]],0)</f>
        <v>0</v>
      </c>
      <c r="S100" s="156">
        <f>IF(Table7[[#This Row],[Valore IC]]=Table6[[#This Row],[Valore IC]],Table6[[#This Row],[BAZA_LEGALA]],0)</f>
        <v>0</v>
      </c>
      <c r="T100" s="156">
        <f>IF(Table7[[#This Row],[BAZA_LEGALA]]=Table6[[#This Row],[BAZA_LEGALA]],Table6[[#This Row],[SITUATIE_JURIDICA]],0)</f>
        <v>0</v>
      </c>
      <c r="U100" s="156">
        <f>IF(Table7[[#This Row],[SITUATIE_JURIDICA]]=Table6[[#This Row],[SITUATIE_JURIDICA]],Table6[[#This Row],[BUN]],0)</f>
        <v>0</v>
      </c>
      <c r="V100" s="269">
        <f>IF(Table7[[#This Row],[BUN]]=Table6[[#This Row],[BUN]],Table6[[#This Row],[Column1]],0)</f>
        <v>0</v>
      </c>
      <c r="W100" s="323">
        <f>IF(Table7[[#This Row],[Column1]]=Table6[[#This Row],[Column1]],Table6[[#This Row],[Anul nașterii:]],0)</f>
        <v>0</v>
      </c>
      <c r="X100" s="326">
        <f>IF(Table7[[#This Row],[Anul nașterii:]]=Table6[[#This Row],[Anul nașterii:]],Table6[[#This Row],[sex:]],0)</f>
        <v>0</v>
      </c>
      <c r="Y100" s="326">
        <f>IF(Table7[[#This Row],[sex:]]=Table6[[#This Row],[sex:]],Table6[[#This Row],[dangale / microcip]],0)</f>
        <v>0</v>
      </c>
      <c r="Z100" s="327">
        <f>IF(Table7[[#This Row],[dangale / microcip]]=Table6[[#This Row],[dangale / microcip]],Table6[[#This Row],[Locaţia de bază- depozit de armăsari (D) sau Herghelia (H)]],0)</f>
        <v>0</v>
      </c>
    </row>
    <row r="101" spans="1:26" ht="15.75" thickBot="1" x14ac:dyDescent="0.3">
      <c r="A101" s="330">
        <f>Table6[[#This Row],[Nr. crt.]]</f>
        <v>94</v>
      </c>
      <c r="B101" s="331" t="s">
        <v>45</v>
      </c>
      <c r="C101" s="332">
        <f>IF(Table7[[#This Row],[Nr. de inventar MFP]]=Table6[[#This Row],[Nr. de inventar MFP]],Table6[[#This Row],[Nr. de inventar RNP]],0)</f>
        <v>0</v>
      </c>
      <c r="D101" s="331">
        <f>IF(Table7[[#This Row],[Nr. de inventar RNP]]=Table6[[#This Row],[Nr. de inventar RNP]],Table6[[#This Row],[Cod de clasificare OMFP nr. 1718/2013]],0)</f>
        <v>0</v>
      </c>
      <c r="E101" s="333">
        <f>IF(Table7[[#This Row],[Cod de clasificare OMFP nr. 1718/2013]]=Table6[[#This Row],[Cod de clasificare OMFP nr. 1718/2013]],Table6[[#This Row],[Denumirea ]],0)</f>
        <v>0</v>
      </c>
      <c r="F101" s="331">
        <f>IF(Table7[[#This Row],[Denumirea ]]=Table6[[#This Row],[Denumirea ]],Table6[[#This Row],[Județul]],0)</f>
        <v>0</v>
      </c>
      <c r="G101" s="331">
        <f>IF(Table7[[#This Row],[Județul]]=Table6[[#This Row],[Județul]],Table6[[#This Row],[Anul dobândirii ]],0)</f>
        <v>0</v>
      </c>
      <c r="H101" s="334">
        <f>IF(Table7[[#This Row],[Anul dobândirii ]]=Table6[[#This Row],[Anul dobândirii ]],Table6[[#This Row],[Valoare de inventar]],0)</f>
        <v>0</v>
      </c>
      <c r="I101" s="160">
        <f>IF(Table7[[#This Row],[Valoare de inventar]]=Table6[[#This Row],[Valoare de inventar]],Table6[[#This Row],[Nr Inventar MMAP]],0)</f>
        <v>0</v>
      </c>
      <c r="J101" s="161">
        <f>IF(Table7[[#This Row],[Nr Inventar MMAP]]=Table6[[#This Row],[Nr Inventar MMAP]],Table6[[#This Row],[Denumire MMAP]],0)</f>
        <v>0</v>
      </c>
      <c r="K101" s="162">
        <f>IF(Table7[[#This Row],[Denumire MMAP]]=Table6[[#This Row],[Denumire MMAP]],Table6[[#This Row],[Valore MMAP]],0)</f>
        <v>0</v>
      </c>
      <c r="L101" s="163">
        <f>IF(Table7[[#This Row],[Valore MMAP]]=Table6[[#This Row],[Valore MMAP]],Table6[[#This Row],[diferenta valorica]],0)</f>
        <v>0</v>
      </c>
      <c r="M101" s="164">
        <f>IF(Table7[[#This Row],[Nr. de inventar MFP]]="",Table6[[#This Row],[Număr inventar ]],0)</f>
        <v>0</v>
      </c>
      <c r="N101" s="165">
        <f>IF(Table7[[#This Row],[Număr inventar ]]=Table6[[#This Row],[Număr inventar ]],Table6[[#This Row],[COD_DE_CLASIFICARE]],0)</f>
        <v>0</v>
      </c>
      <c r="O101" s="166">
        <f>IF(Table7[[#This Row],[COD_DE_CLASIFICARE]]=Table6[[#This Row],[COD_DE_CLASIFICARE]],Table6[[#This Row],[Denumire IC]],0)</f>
        <v>0</v>
      </c>
      <c r="P101" s="166">
        <f>IF(Table7[[#This Row],[Denumire IC]]=Table6[[#This Row],[Denumire IC]],Table6[[#This Row],[ADRESA]],0)</f>
        <v>0</v>
      </c>
      <c r="Q101" s="165">
        <f>IF(Table7[[#This Row],[ADRESA]]=Table6[[#This Row],[ADRESA]],Table6[[#This Row],[ANUL_DOBANDIRII]],0)</f>
        <v>0</v>
      </c>
      <c r="R101" s="167">
        <f>IF(Table7[[#This Row],[ANUL_DOBANDIRII]]=Table6[[#This Row],[ANUL_DOBANDIRII]],Table6[[#This Row],[Valore IC]],0)</f>
        <v>0</v>
      </c>
      <c r="S101" s="165">
        <f>IF(Table7[[#This Row],[Valore IC]]=Table6[[#This Row],[Valore IC]],Table6[[#This Row],[BAZA_LEGALA]],0)</f>
        <v>0</v>
      </c>
      <c r="T101" s="165">
        <f>IF(Table7[[#This Row],[BAZA_LEGALA]]=Table6[[#This Row],[BAZA_LEGALA]],Table6[[#This Row],[SITUATIE_JURIDICA]],0)</f>
        <v>0</v>
      </c>
      <c r="U101" s="165">
        <f>IF(Table7[[#This Row],[SITUATIE_JURIDICA]]=Table6[[#This Row],[SITUATIE_JURIDICA]],Table6[[#This Row],[BUN]],0)</f>
        <v>0</v>
      </c>
      <c r="V101" s="165">
        <f>IF(Table7[[#This Row],[BUN]]=Table6[[#This Row],[BUN]],Table6[[#This Row],[Column1]],0)</f>
        <v>0</v>
      </c>
      <c r="W101" s="335">
        <f>IF(Table7[[#This Row],[Column1]]=Table6[[#This Row],[Column1]],Table6[[#This Row],[Anul nașterii:]],0)</f>
        <v>0</v>
      </c>
      <c r="X101" s="336">
        <f>IF(Table7[[#This Row],[Anul nașterii:]]=Table6[[#This Row],[Anul nașterii:]],Table6[[#This Row],[sex:]],0)</f>
        <v>0</v>
      </c>
      <c r="Y101" s="336">
        <f>IF(Table7[[#This Row],[sex:]]=Table6[[#This Row],[sex:]],Table6[[#This Row],[dangale / microcip]],0)</f>
        <v>0</v>
      </c>
      <c r="Z101" s="337">
        <f>IF(Table7[[#This Row],[dangale / microcip]]=Table6[[#This Row],[dangale / microcip]],Table6[[#This Row],[Locaţia de bază- depozit de armăsari (D) sau Herghelia (H)]],0)</f>
        <v>0</v>
      </c>
    </row>
    <row r="102" spans="1:26" x14ac:dyDescent="0.25">
      <c r="A102" s="321">
        <f>Table6[[#This Row],[Nr. crt.]]</f>
        <v>95</v>
      </c>
      <c r="B102" s="322" t="s">
        <v>45</v>
      </c>
      <c r="C102" s="323">
        <f>IF(Table7[[#This Row],[Nr. de inventar MFP]]=Table6[[#This Row],[Nr. de inventar MFP]],Table6[[#This Row],[Nr. de inventar RNP]],0)</f>
        <v>501107</v>
      </c>
      <c r="D102" s="322" t="str">
        <f>IF(Table7[[#This Row],[Nr. de inventar RNP]]=Table6[[#This Row],[Nr. de inventar RNP]],Table6[[#This Row],[Cod de clasificare OMFP nr. 1718/2013]],0)</f>
        <v>8.23.06</v>
      </c>
      <c r="E102" s="324" t="str">
        <f>IF(Table7[[#This Row],[Cod de clasificare OMFP nr. 1718/2013]]=Table6[[#This Row],[Cod de clasificare OMFP nr. 1718/2013]],Table6[[#This Row],[Denumirea ]],0)</f>
        <v>HROBY XXIV 14</v>
      </c>
      <c r="F102" s="322" t="str">
        <f>IF(Table7[[#This Row],[Denumirea ]]=Table6[[#This Row],[Denumirea ]],Table6[[#This Row],[Județul]],0)</f>
        <v>SV</v>
      </c>
      <c r="G102" s="322">
        <f>IF(Table7[[#This Row],[Județul]]=Table6[[#This Row],[Județul]],Table6[[#This Row],[Anul dobândirii ]],0)</f>
        <v>2017</v>
      </c>
      <c r="H102" s="325">
        <f>IF(Table7[[#This Row],[Anul dobândirii ]]=Table6[[#This Row],[Anul dobândirii ]],Table6[[#This Row],[Valoare de inventar]],0)</f>
        <v>8000</v>
      </c>
      <c r="I102" s="151" t="str">
        <f>IF(Table7[[#This Row],[Valoare de inventar]]=Table6[[#This Row],[Valoare de inventar]],Table6[[#This Row],[Nr Inventar MMAP]],0)</f>
        <v>501107</v>
      </c>
      <c r="J102" s="152" t="str">
        <f>IF(Table7[[#This Row],[Nr Inventar MMAP]]=Table6[[#This Row],[Nr Inventar MMAP]],Table6[[#This Row],[Denumire MMAP]],0)</f>
        <v>HROBY XXIV 14</v>
      </c>
      <c r="K102" s="153">
        <f>IF(Table7[[#This Row],[Denumire MMAP]]=Table6[[#This Row],[Denumire MMAP]],Table6[[#This Row],[Valore MMAP]],0)</f>
        <v>8600</v>
      </c>
      <c r="L102" s="154">
        <f>IF(Table7[[#This Row],[Valore MMAP]]=Table6[[#This Row],[Valore MMAP]],Table6[[#This Row],[diferenta valorica]],0)</f>
        <v>-600</v>
      </c>
      <c r="M102" s="155">
        <f>IF(Table7[[#This Row],[Nr. de inventar MFP]]="",Table6[[#This Row],[Număr inventar ]],0)</f>
        <v>0</v>
      </c>
      <c r="N102" s="156">
        <f>IF(Table7[[#This Row],[Număr inventar ]]=Table6[[#This Row],[Număr inventar ]],Table6[[#This Row],[COD_DE_CLASIFICARE]],0)</f>
        <v>0</v>
      </c>
      <c r="O102" s="157">
        <f>IF(Table7[[#This Row],[COD_DE_CLASIFICARE]]=Table6[[#This Row],[COD_DE_CLASIFICARE]],Table6[[#This Row],[Denumire IC]],0)</f>
        <v>0</v>
      </c>
      <c r="P102" s="157">
        <f>IF(Table7[[#This Row],[Denumire IC]]=Table6[[#This Row],[Denumire IC]],Table6[[#This Row],[ADRESA]],0)</f>
        <v>0</v>
      </c>
      <c r="Q102" s="156">
        <f>IF(Table7[[#This Row],[ADRESA]]=Table6[[#This Row],[ADRESA]],Table6[[#This Row],[ANUL_DOBANDIRII]],0)</f>
        <v>0</v>
      </c>
      <c r="R102" s="158">
        <f>IF(Table7[[#This Row],[ANUL_DOBANDIRII]]=Table6[[#This Row],[ANUL_DOBANDIRII]],Table6[[#This Row],[Valore IC]],0)</f>
        <v>0</v>
      </c>
      <c r="S102" s="156">
        <f>IF(Table7[[#This Row],[Valore IC]]=Table6[[#This Row],[Valore IC]],Table6[[#This Row],[BAZA_LEGALA]],0)</f>
        <v>0</v>
      </c>
      <c r="T102" s="156">
        <f>IF(Table7[[#This Row],[BAZA_LEGALA]]=Table6[[#This Row],[BAZA_LEGALA]],Table6[[#This Row],[SITUATIE_JURIDICA]],0)</f>
        <v>0</v>
      </c>
      <c r="U102" s="156">
        <f>IF(Table7[[#This Row],[SITUATIE_JURIDICA]]=Table6[[#This Row],[SITUATIE_JURIDICA]],Table6[[#This Row],[BUN]],0)</f>
        <v>0</v>
      </c>
      <c r="V102" s="269">
        <f>IF(Table7[[#This Row],[BUN]]=Table6[[#This Row],[BUN]],Table6[[#This Row],[Column1]],0)</f>
        <v>0</v>
      </c>
      <c r="W102" s="323">
        <f>IF(Table7[[#This Row],[Column1]]=Table6[[#This Row],[Column1]],Table6[[#This Row],[Anul nașterii:]],0)</f>
        <v>0</v>
      </c>
      <c r="X102" s="326">
        <f>IF(Table7[[#This Row],[Anul nașterii:]]=Table6[[#This Row],[Anul nașterii:]],Table6[[#This Row],[sex:]],0)</f>
        <v>0</v>
      </c>
      <c r="Y102" s="326">
        <f>IF(Table7[[#This Row],[sex:]]=Table6[[#This Row],[sex:]],Table6[[#This Row],[dangale / microcip]],0)</f>
        <v>0</v>
      </c>
      <c r="Z102" s="327" t="str">
        <f>IF(Table7[[#This Row],[dangale / microcip]]=Table6[[#This Row],[dangale / microcip]],Table6[[#This Row],[Locaţia de bază- depozit de armăsari (D) sau Herghelia (H)]],0)</f>
        <v>Herghelia Lucina</v>
      </c>
    </row>
    <row r="103" spans="1:26" ht="15.75" thickBot="1" x14ac:dyDescent="0.3">
      <c r="A103" s="330">
        <f>Table6[[#This Row],[Nr. crt.]]</f>
        <v>96</v>
      </c>
      <c r="B103" s="331" t="s">
        <v>45</v>
      </c>
      <c r="C103" s="332">
        <f>IF(Table7[[#This Row],[Nr. de inventar MFP]]=Table6[[#This Row],[Nr. de inventar MFP]],Table6[[#This Row],[Nr. de inventar RNP]],0)</f>
        <v>501101</v>
      </c>
      <c r="D103" s="331" t="str">
        <f>IF(Table7[[#This Row],[Nr. de inventar RNP]]=Table6[[#This Row],[Nr. de inventar RNP]],Table6[[#This Row],[Cod de clasificare OMFP nr. 1718/2013]],0)</f>
        <v>8.23.06</v>
      </c>
      <c r="E103" s="333" t="str">
        <f>IF(Table7[[#This Row],[Cod de clasificare OMFP nr. 1718/2013]]=Table6[[#This Row],[Cod de clasificare OMFP nr. 1718/2013]],Table6[[#This Row],[Denumirea ]],0)</f>
        <v>PRISLOP XI 28</v>
      </c>
      <c r="F103" s="331" t="str">
        <f>IF(Table7[[#This Row],[Denumirea ]]=Table6[[#This Row],[Denumirea ]],Table6[[#This Row],[Județul]],0)</f>
        <v>SV</v>
      </c>
      <c r="G103" s="331">
        <f>IF(Table7[[#This Row],[Județul]]=Table6[[#This Row],[Județul]],Table6[[#This Row],[Anul dobândirii ]],0)</f>
        <v>2017</v>
      </c>
      <c r="H103" s="334">
        <f>IF(Table7[[#This Row],[Anul dobândirii ]]=Table6[[#This Row],[Anul dobândirii ]],Table6[[#This Row],[Valoare de inventar]],0)</f>
        <v>8000</v>
      </c>
      <c r="I103" s="160" t="str">
        <f>IF(Table7[[#This Row],[Valoare de inventar]]=Table6[[#This Row],[Valoare de inventar]],Table6[[#This Row],[Nr Inventar MMAP]],0)</f>
        <v>501101</v>
      </c>
      <c r="J103" s="161" t="str">
        <f>IF(Table7[[#This Row],[Nr Inventar MMAP]]=Table6[[#This Row],[Nr Inventar MMAP]],Table6[[#This Row],[Denumire MMAP]],0)</f>
        <v>PRISLOP XI 28</v>
      </c>
      <c r="K103" s="162">
        <f>IF(Table7[[#This Row],[Denumire MMAP]]=Table6[[#This Row],[Denumire MMAP]],Table6[[#This Row],[Valore MMAP]],0)</f>
        <v>8000</v>
      </c>
      <c r="L103" s="163">
        <f>IF(Table7[[#This Row],[Valore MMAP]]=Table6[[#This Row],[Valore MMAP]],Table6[[#This Row],[diferenta valorica]],0)</f>
        <v>0</v>
      </c>
      <c r="M103" s="164">
        <f>IF(Table7[[#This Row],[Nr. de inventar MFP]]="",Table6[[#This Row],[Număr inventar ]],0)</f>
        <v>0</v>
      </c>
      <c r="N103" s="165">
        <f>IF(Table7[[#This Row],[Număr inventar ]]=Table6[[#This Row],[Număr inventar ]],Table6[[#This Row],[COD_DE_CLASIFICARE]],0)</f>
        <v>0</v>
      </c>
      <c r="O103" s="166">
        <f>IF(Table7[[#This Row],[COD_DE_CLASIFICARE]]=Table6[[#This Row],[COD_DE_CLASIFICARE]],Table6[[#This Row],[Denumire IC]],0)</f>
        <v>0</v>
      </c>
      <c r="P103" s="166">
        <f>IF(Table7[[#This Row],[Denumire IC]]=Table6[[#This Row],[Denumire IC]],Table6[[#This Row],[ADRESA]],0)</f>
        <v>0</v>
      </c>
      <c r="Q103" s="165">
        <f>IF(Table7[[#This Row],[ADRESA]]=Table6[[#This Row],[ADRESA]],Table6[[#This Row],[ANUL_DOBANDIRII]],0)</f>
        <v>0</v>
      </c>
      <c r="R103" s="167">
        <f>IF(Table7[[#This Row],[ANUL_DOBANDIRII]]=Table6[[#This Row],[ANUL_DOBANDIRII]],Table6[[#This Row],[Valore IC]],0)</f>
        <v>0</v>
      </c>
      <c r="S103" s="165">
        <f>IF(Table7[[#This Row],[Valore IC]]=Table6[[#This Row],[Valore IC]],Table6[[#This Row],[BAZA_LEGALA]],0)</f>
        <v>0</v>
      </c>
      <c r="T103" s="165">
        <f>IF(Table7[[#This Row],[BAZA_LEGALA]]=Table6[[#This Row],[BAZA_LEGALA]],Table6[[#This Row],[SITUATIE_JURIDICA]],0)</f>
        <v>0</v>
      </c>
      <c r="U103" s="165">
        <f>IF(Table7[[#This Row],[SITUATIE_JURIDICA]]=Table6[[#This Row],[SITUATIE_JURIDICA]],Table6[[#This Row],[BUN]],0)</f>
        <v>0</v>
      </c>
      <c r="V103" s="165">
        <f>IF(Table7[[#This Row],[BUN]]=Table6[[#This Row],[BUN]],Table6[[#This Row],[Column1]],0)</f>
        <v>0</v>
      </c>
      <c r="W103" s="335">
        <f>IF(Table7[[#This Row],[Column1]]=Table6[[#This Row],[Column1]],Table6[[#This Row],[Anul nașterii:]],0)</f>
        <v>0</v>
      </c>
      <c r="X103" s="336">
        <f>IF(Table7[[#This Row],[Anul nașterii:]]=Table6[[#This Row],[Anul nașterii:]],Table6[[#This Row],[sex:]],0)</f>
        <v>0</v>
      </c>
      <c r="Y103" s="336">
        <f>IF(Table7[[#This Row],[sex:]]=Table6[[#This Row],[sex:]],Table6[[#This Row],[dangale / microcip]],0)</f>
        <v>0</v>
      </c>
      <c r="Z103" s="337" t="str">
        <f>IF(Table7[[#This Row],[dangale / microcip]]=Table6[[#This Row],[dangale / microcip]],Table6[[#This Row],[Locaţia de bază- depozit de armăsari (D) sau Herghelia (H)]],0)</f>
        <v>Herghelia Lucina</v>
      </c>
    </row>
    <row r="104" spans="1:26" x14ac:dyDescent="0.25">
      <c r="A104" s="321">
        <f>Table6[[#This Row],[Nr. crt.]]</f>
        <v>97</v>
      </c>
      <c r="B104" s="322" t="s">
        <v>45</v>
      </c>
      <c r="C104" s="323">
        <f>IF(Table7[[#This Row],[Nr. de inventar MFP]]=Table6[[#This Row],[Nr. de inventar MFP]],Table6[[#This Row],[Nr. de inventar RNP]],0)</f>
        <v>501151</v>
      </c>
      <c r="D104" s="322" t="str">
        <f>IF(Table7[[#This Row],[Nr. de inventar RNP]]=Table6[[#This Row],[Nr. de inventar RNP]],Table6[[#This Row],[Cod de clasificare OMFP nr. 1718/2013]],0)</f>
        <v>8.23.06</v>
      </c>
      <c r="E104" s="324" t="str">
        <f>IF(Table7[[#This Row],[Cod de clasificare OMFP nr. 1718/2013]]=Table6[[#This Row],[Cod de clasificare OMFP nr. 1718/2013]],Table6[[#This Row],[Denumirea ]],0)</f>
        <v>GORAL XXI 47</v>
      </c>
      <c r="F104" s="322" t="str">
        <f>IF(Table7[[#This Row],[Denumirea ]]=Table6[[#This Row],[Denumirea ]],Table6[[#This Row],[Județul]],0)</f>
        <v>SV</v>
      </c>
      <c r="G104" s="322">
        <f>IF(Table7[[#This Row],[Județul]]=Table6[[#This Row],[Județul]],Table6[[#This Row],[Anul dobândirii ]],0)</f>
        <v>2019</v>
      </c>
      <c r="H104" s="325">
        <f>IF(Table7[[#This Row],[Anul dobândirii ]]=Table6[[#This Row],[Anul dobândirii ]],Table6[[#This Row],[Valoare de inventar]],0)</f>
        <v>8000</v>
      </c>
      <c r="I104" s="151" t="str">
        <f>IF(Table7[[#This Row],[Valoare de inventar]]=Table6[[#This Row],[Valoare de inventar]],Table6[[#This Row],[Nr Inventar MMAP]],0)</f>
        <v>501151</v>
      </c>
      <c r="J104" s="152" t="str">
        <f>IF(Table7[[#This Row],[Nr Inventar MMAP]]=Table6[[#This Row],[Nr Inventar MMAP]],Table6[[#This Row],[Denumire MMAP]],0)</f>
        <v>GORAL XXI 47</v>
      </c>
      <c r="K104" s="153">
        <f>IF(Table7[[#This Row],[Denumire MMAP]]=Table6[[#This Row],[Denumire MMAP]],Table6[[#This Row],[Valore MMAP]],0)</f>
        <v>8000</v>
      </c>
      <c r="L104" s="154">
        <f>IF(Table7[[#This Row],[Valore MMAP]]=Table6[[#This Row],[Valore MMAP]],Table6[[#This Row],[diferenta valorica]],0)</f>
        <v>0</v>
      </c>
      <c r="M104" s="155">
        <f>IF(Table7[[#This Row],[Nr. de inventar MFP]]="",Table6[[#This Row],[Număr inventar ]],0)</f>
        <v>0</v>
      </c>
      <c r="N104" s="156">
        <f>IF(Table7[[#This Row],[Număr inventar ]]=Table6[[#This Row],[Număr inventar ]],Table6[[#This Row],[COD_DE_CLASIFICARE]],0)</f>
        <v>0</v>
      </c>
      <c r="O104" s="157">
        <f>IF(Table7[[#This Row],[COD_DE_CLASIFICARE]]=Table6[[#This Row],[COD_DE_CLASIFICARE]],Table6[[#This Row],[Denumire IC]],0)</f>
        <v>0</v>
      </c>
      <c r="P104" s="157">
        <f>IF(Table7[[#This Row],[Denumire IC]]=Table6[[#This Row],[Denumire IC]],Table6[[#This Row],[ADRESA]],0)</f>
        <v>0</v>
      </c>
      <c r="Q104" s="156">
        <f>IF(Table7[[#This Row],[ADRESA]]=Table6[[#This Row],[ADRESA]],Table6[[#This Row],[ANUL_DOBANDIRII]],0)</f>
        <v>0</v>
      </c>
      <c r="R104" s="158">
        <f>IF(Table7[[#This Row],[ANUL_DOBANDIRII]]=Table6[[#This Row],[ANUL_DOBANDIRII]],Table6[[#This Row],[Valore IC]],0)</f>
        <v>0</v>
      </c>
      <c r="S104" s="156">
        <f>IF(Table7[[#This Row],[Valore IC]]=Table6[[#This Row],[Valore IC]],Table6[[#This Row],[BAZA_LEGALA]],0)</f>
        <v>0</v>
      </c>
      <c r="T104" s="156">
        <f>IF(Table7[[#This Row],[BAZA_LEGALA]]=Table6[[#This Row],[BAZA_LEGALA]],Table6[[#This Row],[SITUATIE_JURIDICA]],0)</f>
        <v>0</v>
      </c>
      <c r="U104" s="156">
        <f>IF(Table7[[#This Row],[SITUATIE_JURIDICA]]=Table6[[#This Row],[SITUATIE_JURIDICA]],Table6[[#This Row],[BUN]],0)</f>
        <v>0</v>
      </c>
      <c r="V104" s="269">
        <f>IF(Table7[[#This Row],[BUN]]=Table6[[#This Row],[BUN]],Table6[[#This Row],[Column1]],0)</f>
        <v>0</v>
      </c>
      <c r="W104" s="323">
        <f>IF(Table7[[#This Row],[Column1]]=Table6[[#This Row],[Column1]],Table6[[#This Row],[Anul nașterii:]],0)</f>
        <v>0</v>
      </c>
      <c r="X104" s="326">
        <f>IF(Table7[[#This Row],[Anul nașterii:]]=Table6[[#This Row],[Anul nașterii:]],Table6[[#This Row],[sex:]],0)</f>
        <v>0</v>
      </c>
      <c r="Y104" s="326">
        <f>IF(Table7[[#This Row],[sex:]]=Table6[[#This Row],[sex:]],Table6[[#This Row],[dangale / microcip]],0)</f>
        <v>0</v>
      </c>
      <c r="Z104" s="327" t="str">
        <f>IF(Table7[[#This Row],[dangale / microcip]]=Table6[[#This Row],[dangale / microcip]],Table6[[#This Row],[Locaţia de bază- depozit de armăsari (D) sau Herghelia (H)]],0)</f>
        <v>Herghelia Lucina</v>
      </c>
    </row>
    <row r="105" spans="1:26" ht="15.75" thickBot="1" x14ac:dyDescent="0.3">
      <c r="A105" s="330">
        <f>Table6[[#This Row],[Nr. crt.]]</f>
        <v>98</v>
      </c>
      <c r="B105" s="331" t="s">
        <v>45</v>
      </c>
      <c r="C105" s="332">
        <f>IF(Table7[[#This Row],[Nr. de inventar MFP]]=Table6[[#This Row],[Nr. de inventar MFP]],Table6[[#This Row],[Nr. de inventar RNP]],0)</f>
        <v>501155</v>
      </c>
      <c r="D105" s="331" t="str">
        <f>IF(Table7[[#This Row],[Nr. de inventar RNP]]=Table6[[#This Row],[Nr. de inventar RNP]],Table6[[#This Row],[Cod de clasificare OMFP nr. 1718/2013]],0)</f>
        <v>8.23.06</v>
      </c>
      <c r="E105" s="333" t="str">
        <f>IF(Table7[[#This Row],[Cod de clasificare OMFP nr. 1718/2013]]=Table6[[#This Row],[Cod de clasificare OMFP nr. 1718/2013]],Table6[[#This Row],[Denumirea ]],0)</f>
        <v>PRISLOP XI 41</v>
      </c>
      <c r="F105" s="331" t="str">
        <f>IF(Table7[[#This Row],[Denumirea ]]=Table6[[#This Row],[Denumirea ]],Table6[[#This Row],[Județul]],0)</f>
        <v>SV</v>
      </c>
      <c r="G105" s="331">
        <f>IF(Table7[[#This Row],[Județul]]=Table6[[#This Row],[Județul]],Table6[[#This Row],[Anul dobândirii ]],0)</f>
        <v>2019</v>
      </c>
      <c r="H105" s="334">
        <f>IF(Table7[[#This Row],[Anul dobândirii ]]=Table6[[#This Row],[Anul dobândirii ]],Table6[[#This Row],[Valoare de inventar]],0)</f>
        <v>9400</v>
      </c>
      <c r="I105" s="160" t="str">
        <f>IF(Table7[[#This Row],[Valoare de inventar]]=Table6[[#This Row],[Valoare de inventar]],Table6[[#This Row],[Nr Inventar MMAP]],0)</f>
        <v>501155</v>
      </c>
      <c r="J105" s="161" t="str">
        <f>IF(Table7[[#This Row],[Nr Inventar MMAP]]=Table6[[#This Row],[Nr Inventar MMAP]],Table6[[#This Row],[Denumire MMAP]],0)</f>
        <v>PRISLOP XI 41</v>
      </c>
      <c r="K105" s="162">
        <f>IF(Table7[[#This Row],[Denumire MMAP]]=Table6[[#This Row],[Denumire MMAP]],Table6[[#This Row],[Valore MMAP]],0)</f>
        <v>9400</v>
      </c>
      <c r="L105" s="163">
        <f>IF(Table7[[#This Row],[Valore MMAP]]=Table6[[#This Row],[Valore MMAP]],Table6[[#This Row],[diferenta valorica]],0)</f>
        <v>0</v>
      </c>
      <c r="M105" s="164">
        <f>IF(Table7[[#This Row],[Nr. de inventar MFP]]="",Table6[[#This Row],[Număr inventar ]],0)</f>
        <v>0</v>
      </c>
      <c r="N105" s="165">
        <f>IF(Table7[[#This Row],[Număr inventar ]]=Table6[[#This Row],[Număr inventar ]],Table6[[#This Row],[COD_DE_CLASIFICARE]],0)</f>
        <v>0</v>
      </c>
      <c r="O105" s="166">
        <f>IF(Table7[[#This Row],[COD_DE_CLASIFICARE]]=Table6[[#This Row],[COD_DE_CLASIFICARE]],Table6[[#This Row],[Denumire IC]],0)</f>
        <v>0</v>
      </c>
      <c r="P105" s="166">
        <f>IF(Table7[[#This Row],[Denumire IC]]=Table6[[#This Row],[Denumire IC]],Table6[[#This Row],[ADRESA]],0)</f>
        <v>0</v>
      </c>
      <c r="Q105" s="165">
        <f>IF(Table7[[#This Row],[ADRESA]]=Table6[[#This Row],[ADRESA]],Table6[[#This Row],[ANUL_DOBANDIRII]],0)</f>
        <v>0</v>
      </c>
      <c r="R105" s="167">
        <f>IF(Table7[[#This Row],[ANUL_DOBANDIRII]]=Table6[[#This Row],[ANUL_DOBANDIRII]],Table6[[#This Row],[Valore IC]],0)</f>
        <v>0</v>
      </c>
      <c r="S105" s="165">
        <f>IF(Table7[[#This Row],[Valore IC]]=Table6[[#This Row],[Valore IC]],Table6[[#This Row],[BAZA_LEGALA]],0)</f>
        <v>0</v>
      </c>
      <c r="T105" s="165">
        <f>IF(Table7[[#This Row],[BAZA_LEGALA]]=Table6[[#This Row],[BAZA_LEGALA]],Table6[[#This Row],[SITUATIE_JURIDICA]],0)</f>
        <v>0</v>
      </c>
      <c r="U105" s="165">
        <f>IF(Table7[[#This Row],[SITUATIE_JURIDICA]]=Table6[[#This Row],[SITUATIE_JURIDICA]],Table6[[#This Row],[BUN]],0)</f>
        <v>0</v>
      </c>
      <c r="V105" s="165">
        <f>IF(Table7[[#This Row],[BUN]]=Table6[[#This Row],[BUN]],Table6[[#This Row],[Column1]],0)</f>
        <v>0</v>
      </c>
      <c r="W105" s="335">
        <f>IF(Table7[[#This Row],[Column1]]=Table6[[#This Row],[Column1]],Table6[[#This Row],[Anul nașterii:]],0)</f>
        <v>0</v>
      </c>
      <c r="X105" s="336">
        <f>IF(Table7[[#This Row],[Anul nașterii:]]=Table6[[#This Row],[Anul nașterii:]],Table6[[#This Row],[sex:]],0)</f>
        <v>0</v>
      </c>
      <c r="Y105" s="336">
        <f>IF(Table7[[#This Row],[sex:]]=Table6[[#This Row],[sex:]],Table6[[#This Row],[dangale / microcip]],0)</f>
        <v>0</v>
      </c>
      <c r="Z105" s="337" t="str">
        <f>IF(Table7[[#This Row],[dangale / microcip]]=Table6[[#This Row],[dangale / microcip]],Table6[[#This Row],[Locaţia de bază- depozit de armăsari (D) sau Herghelia (H)]],0)</f>
        <v>Herghelia Lucina</v>
      </c>
    </row>
    <row r="106" spans="1:26" x14ac:dyDescent="0.25">
      <c r="A106" s="321">
        <f>Table6[[#This Row],[Nr. crt.]]</f>
        <v>99</v>
      </c>
      <c r="B106" s="322" t="s">
        <v>45</v>
      </c>
      <c r="C106" s="323">
        <f>IF(Table7[[#This Row],[Nr. de inventar MFP]]=Table6[[#This Row],[Nr. de inventar MFP]],Table6[[#This Row],[Nr. de inventar RNP]],0)</f>
        <v>0</v>
      </c>
      <c r="D106" s="322">
        <f>IF(Table7[[#This Row],[Nr. de inventar RNP]]=Table6[[#This Row],[Nr. de inventar RNP]],Table6[[#This Row],[Cod de clasificare OMFP nr. 1718/2013]],0)</f>
        <v>0</v>
      </c>
      <c r="E106" s="324">
        <f>IF(Table7[[#This Row],[Cod de clasificare OMFP nr. 1718/2013]]=Table6[[#This Row],[Cod de clasificare OMFP nr. 1718/2013]],Table6[[#This Row],[Denumirea ]],0)</f>
        <v>0</v>
      </c>
      <c r="F106" s="322">
        <f>IF(Table7[[#This Row],[Denumirea ]]=Table6[[#This Row],[Denumirea ]],Table6[[#This Row],[Județul]],0)</f>
        <v>0</v>
      </c>
      <c r="G106" s="322">
        <f>IF(Table7[[#This Row],[Județul]]=Table6[[#This Row],[Județul]],Table6[[#This Row],[Anul dobândirii ]],0)</f>
        <v>0</v>
      </c>
      <c r="H106" s="325">
        <f>IF(Table7[[#This Row],[Anul dobândirii ]]=Table6[[#This Row],[Anul dobândirii ]],Table6[[#This Row],[Valoare de inventar]],0)</f>
        <v>0</v>
      </c>
      <c r="I106" s="151">
        <f>IF(Table7[[#This Row],[Valoare de inventar]]=Table6[[#This Row],[Valoare de inventar]],Table6[[#This Row],[Nr Inventar MMAP]],0)</f>
        <v>0</v>
      </c>
      <c r="J106" s="152">
        <f>IF(Table7[[#This Row],[Nr Inventar MMAP]]=Table6[[#This Row],[Nr Inventar MMAP]],Table6[[#This Row],[Denumire MMAP]],0)</f>
        <v>0</v>
      </c>
      <c r="K106" s="153">
        <f>IF(Table7[[#This Row],[Denumire MMAP]]=Table6[[#This Row],[Denumire MMAP]],Table6[[#This Row],[Valore MMAP]],0)</f>
        <v>0</v>
      </c>
      <c r="L106" s="154">
        <f>IF(Table7[[#This Row],[Valore MMAP]]=Table6[[#This Row],[Valore MMAP]],Table6[[#This Row],[diferenta valorica]],0)</f>
        <v>0</v>
      </c>
      <c r="M106" s="155">
        <f>IF(Table7[[#This Row],[Nr. de inventar MFP]]="",Table6[[#This Row],[Număr inventar ]],0)</f>
        <v>0</v>
      </c>
      <c r="N106" s="156">
        <f>IF(Table7[[#This Row],[Număr inventar ]]=Table6[[#This Row],[Număr inventar ]],Table6[[#This Row],[COD_DE_CLASIFICARE]],0)</f>
        <v>0</v>
      </c>
      <c r="O106" s="157">
        <f>IF(Table7[[#This Row],[COD_DE_CLASIFICARE]]=Table6[[#This Row],[COD_DE_CLASIFICARE]],Table6[[#This Row],[Denumire IC]],0)</f>
        <v>0</v>
      </c>
      <c r="P106" s="157">
        <f>IF(Table7[[#This Row],[Denumire IC]]=Table6[[#This Row],[Denumire IC]],Table6[[#This Row],[ADRESA]],0)</f>
        <v>0</v>
      </c>
      <c r="Q106" s="156">
        <f>IF(Table7[[#This Row],[ADRESA]]=Table6[[#This Row],[ADRESA]],Table6[[#This Row],[ANUL_DOBANDIRII]],0)</f>
        <v>0</v>
      </c>
      <c r="R106" s="158">
        <f>IF(Table7[[#This Row],[ANUL_DOBANDIRII]]=Table6[[#This Row],[ANUL_DOBANDIRII]],Table6[[#This Row],[Valore IC]],0)</f>
        <v>0</v>
      </c>
      <c r="S106" s="156">
        <f>IF(Table7[[#This Row],[Valore IC]]=Table6[[#This Row],[Valore IC]],Table6[[#This Row],[BAZA_LEGALA]],0)</f>
        <v>0</v>
      </c>
      <c r="T106" s="156">
        <f>IF(Table7[[#This Row],[BAZA_LEGALA]]=Table6[[#This Row],[BAZA_LEGALA]],Table6[[#This Row],[SITUATIE_JURIDICA]],0)</f>
        <v>0</v>
      </c>
      <c r="U106" s="156">
        <f>IF(Table7[[#This Row],[SITUATIE_JURIDICA]]=Table6[[#This Row],[SITUATIE_JURIDICA]],Table6[[#This Row],[BUN]],0)</f>
        <v>0</v>
      </c>
      <c r="V106" s="269">
        <f>IF(Table7[[#This Row],[BUN]]=Table6[[#This Row],[BUN]],Table6[[#This Row],[Column1]],0)</f>
        <v>0</v>
      </c>
      <c r="W106" s="323">
        <f>IF(Table7[[#This Row],[Column1]]=Table6[[#This Row],[Column1]],Table6[[#This Row],[Anul nașterii:]],0)</f>
        <v>0</v>
      </c>
      <c r="X106" s="326">
        <f>IF(Table7[[#This Row],[Anul nașterii:]]=Table6[[#This Row],[Anul nașterii:]],Table6[[#This Row],[sex:]],0)</f>
        <v>0</v>
      </c>
      <c r="Y106" s="326">
        <f>IF(Table7[[#This Row],[sex:]]=Table6[[#This Row],[sex:]],Table6[[#This Row],[dangale / microcip]],0)</f>
        <v>0</v>
      </c>
      <c r="Z106" s="327">
        <f>IF(Table7[[#This Row],[dangale / microcip]]=Table6[[#This Row],[dangale / microcip]],Table6[[#This Row],[Locaţia de bază- depozit de armăsari (D) sau Herghelia (H)]],0)</f>
        <v>0</v>
      </c>
    </row>
    <row r="107" spans="1:26" ht="15.75" thickBot="1" x14ac:dyDescent="0.3">
      <c r="A107" s="330">
        <f>Table6[[#This Row],[Nr. crt.]]</f>
        <v>100</v>
      </c>
      <c r="B107" s="331" t="s">
        <v>45</v>
      </c>
      <c r="C107" s="332">
        <f>IF(Table7[[#This Row],[Nr. de inventar MFP]]=Table6[[#This Row],[Nr. de inventar MFP]],Table6[[#This Row],[Nr. de inventar RNP]],0)</f>
        <v>500790</v>
      </c>
      <c r="D107" s="331" t="str">
        <f>IF(Table7[[#This Row],[Nr. de inventar RNP]]=Table6[[#This Row],[Nr. de inventar RNP]],Table6[[#This Row],[Cod de clasificare OMFP nr. 1718/2013]],0)</f>
        <v>8.23.06</v>
      </c>
      <c r="E107" s="333" t="str">
        <f>IF(Table7[[#This Row],[Cod de clasificare OMFP nr. 1718/2013]]=Table6[[#This Row],[Cod de clasificare OMFP nr. 1718/2013]],Table6[[#This Row],[Denumirea ]],0)</f>
        <v>CAL PRISLOP X-48</v>
      </c>
      <c r="F107" s="331" t="str">
        <f>IF(Table7[[#This Row],[Denumirea ]]=Table6[[#This Row],[Denumirea ]],Table6[[#This Row],[Județul]],0)</f>
        <v>SV</v>
      </c>
      <c r="G107" s="331">
        <f>IF(Table7[[#This Row],[Județul]]=Table6[[#This Row],[Județul]],Table6[[#This Row],[Anul dobândirii ]],0)</f>
        <v>2008</v>
      </c>
      <c r="H107" s="334">
        <f>IF(Table7[[#This Row],[Anul dobândirii ]]=Table6[[#This Row],[Anul dobândirii ]],Table6[[#This Row],[Valoare de inventar]],0)</f>
        <v>10000</v>
      </c>
      <c r="I107" s="160" t="str">
        <f>IF(Table7[[#This Row],[Valoare de inventar]]=Table6[[#This Row],[Valoare de inventar]],Table6[[#This Row],[Nr Inventar MMAP]],0)</f>
        <v>500790.</v>
      </c>
      <c r="J107" s="161" t="str">
        <f>IF(Table7[[#This Row],[Nr Inventar MMAP]]=Table6[[#This Row],[Nr Inventar MMAP]],Table6[[#This Row],[Denumire MMAP]],0)</f>
        <v>CAL PRISLOP X-48</v>
      </c>
      <c r="K107" s="162">
        <f>IF(Table7[[#This Row],[Denumire MMAP]]=Table6[[#This Row],[Denumire MMAP]],Table6[[#This Row],[Valore MMAP]],0)</f>
        <v>10000</v>
      </c>
      <c r="L107" s="163">
        <f>IF(Table7[[#This Row],[Valore MMAP]]=Table6[[#This Row],[Valore MMAP]],Table6[[#This Row],[diferenta valorica]],0)</f>
        <v>0</v>
      </c>
      <c r="M107" s="164">
        <f>IF(Table7[[#This Row],[Nr. de inventar MFP]]="",Table6[[#This Row],[Număr inventar ]],0)</f>
        <v>0</v>
      </c>
      <c r="N107" s="165">
        <f>IF(Table7[[#This Row],[Număr inventar ]]=Table6[[#This Row],[Număr inventar ]],Table6[[#This Row],[COD_DE_CLASIFICARE]],0)</f>
        <v>0</v>
      </c>
      <c r="O107" s="166">
        <f>IF(Table7[[#This Row],[COD_DE_CLASIFICARE]]=Table6[[#This Row],[COD_DE_CLASIFICARE]],Table6[[#This Row],[Denumire IC]],0)</f>
        <v>0</v>
      </c>
      <c r="P107" s="166">
        <f>IF(Table7[[#This Row],[Denumire IC]]=Table6[[#This Row],[Denumire IC]],Table6[[#This Row],[ADRESA]],0)</f>
        <v>0</v>
      </c>
      <c r="Q107" s="165">
        <f>IF(Table7[[#This Row],[ADRESA]]=Table6[[#This Row],[ADRESA]],Table6[[#This Row],[ANUL_DOBANDIRII]],0)</f>
        <v>0</v>
      </c>
      <c r="R107" s="167">
        <f>IF(Table7[[#This Row],[ANUL_DOBANDIRII]]=Table6[[#This Row],[ANUL_DOBANDIRII]],Table6[[#This Row],[Valore IC]],0)</f>
        <v>0</v>
      </c>
      <c r="S107" s="165">
        <f>IF(Table7[[#This Row],[Valore IC]]=Table6[[#This Row],[Valore IC]],Table6[[#This Row],[BAZA_LEGALA]],0)</f>
        <v>0</v>
      </c>
      <c r="T107" s="165">
        <f>IF(Table7[[#This Row],[BAZA_LEGALA]]=Table6[[#This Row],[BAZA_LEGALA]],Table6[[#This Row],[SITUATIE_JURIDICA]],0)</f>
        <v>0</v>
      </c>
      <c r="U107" s="165">
        <f>IF(Table7[[#This Row],[SITUATIE_JURIDICA]]=Table6[[#This Row],[SITUATIE_JURIDICA]],Table6[[#This Row],[BUN]],0)</f>
        <v>0</v>
      </c>
      <c r="V107" s="165">
        <f>IF(Table7[[#This Row],[BUN]]=Table6[[#This Row],[BUN]],Table6[[#This Row],[Column1]],0)</f>
        <v>0</v>
      </c>
      <c r="W107" s="335">
        <f>IF(Table7[[#This Row],[Column1]]=Table6[[#This Row],[Column1]],Table6[[#This Row],[Anul nașterii:]],0)</f>
        <v>0</v>
      </c>
      <c r="X107" s="336">
        <f>IF(Table7[[#This Row],[Anul nașterii:]]=Table6[[#This Row],[Anul nașterii:]],Table6[[#This Row],[sex:]],0)</f>
        <v>0</v>
      </c>
      <c r="Y107" s="336">
        <f>IF(Table7[[#This Row],[sex:]]=Table6[[#This Row],[sex:]],Table6[[#This Row],[dangale / microcip]],0)</f>
        <v>0</v>
      </c>
      <c r="Z107" s="337" t="str">
        <f>IF(Table7[[#This Row],[dangale / microcip]]=Table6[[#This Row],[dangale / microcip]],Table6[[#This Row],[Locaţia de bază- depozit de armăsari (D) sau Herghelia (H)]],0)</f>
        <v>Herghelia Lucina</v>
      </c>
    </row>
    <row r="108" spans="1:26" x14ac:dyDescent="0.25">
      <c r="A108" s="321">
        <f>Table6[[#This Row],[Nr. crt.]]</f>
        <v>101</v>
      </c>
      <c r="B108" s="322" t="s">
        <v>45</v>
      </c>
      <c r="C108" s="323">
        <f>IF(Table7[[#This Row],[Nr. de inventar MFP]]=Table6[[#This Row],[Nr. de inventar MFP]],Table6[[#This Row],[Nr. de inventar RNP]],0)</f>
        <v>0</v>
      </c>
      <c r="D108" s="322">
        <f>IF(Table7[[#This Row],[Nr. de inventar RNP]]=Table6[[#This Row],[Nr. de inventar RNP]],Table6[[#This Row],[Cod de clasificare OMFP nr. 1718/2013]],0)</f>
        <v>0</v>
      </c>
      <c r="E108" s="324">
        <f>IF(Table7[[#This Row],[Cod de clasificare OMFP nr. 1718/2013]]=Table6[[#This Row],[Cod de clasificare OMFP nr. 1718/2013]],Table6[[#This Row],[Denumirea ]],0)</f>
        <v>0</v>
      </c>
      <c r="F108" s="322">
        <f>IF(Table7[[#This Row],[Denumirea ]]=Table6[[#This Row],[Denumirea ]],Table6[[#This Row],[Județul]],0)</f>
        <v>0</v>
      </c>
      <c r="G108" s="322">
        <f>IF(Table7[[#This Row],[Județul]]=Table6[[#This Row],[Județul]],Table6[[#This Row],[Anul dobândirii ]],0)</f>
        <v>0</v>
      </c>
      <c r="H108" s="325">
        <f>IF(Table7[[#This Row],[Anul dobândirii ]]=Table6[[#This Row],[Anul dobândirii ]],Table6[[#This Row],[Valoare de inventar]],0)</f>
        <v>0</v>
      </c>
      <c r="I108" s="151">
        <f>IF(Table7[[#This Row],[Valoare de inventar]]=Table6[[#This Row],[Valoare de inventar]],Table6[[#This Row],[Nr Inventar MMAP]],0)</f>
        <v>0</v>
      </c>
      <c r="J108" s="152">
        <f>IF(Table7[[#This Row],[Nr Inventar MMAP]]=Table6[[#This Row],[Nr Inventar MMAP]],Table6[[#This Row],[Denumire MMAP]],0)</f>
        <v>0</v>
      </c>
      <c r="K108" s="153">
        <f>IF(Table7[[#This Row],[Denumire MMAP]]=Table6[[#This Row],[Denumire MMAP]],Table6[[#This Row],[Valore MMAP]],0)</f>
        <v>0</v>
      </c>
      <c r="L108" s="154">
        <f>IF(Table7[[#This Row],[Valore MMAP]]=Table6[[#This Row],[Valore MMAP]],Table6[[#This Row],[diferenta valorica]],0)</f>
        <v>0</v>
      </c>
      <c r="M108" s="155">
        <f>IF(Table7[[#This Row],[Nr. de inventar MFP]]="",Table6[[#This Row],[Număr inventar ]],0)</f>
        <v>0</v>
      </c>
      <c r="N108" s="156">
        <f>IF(Table7[[#This Row],[Număr inventar ]]=Table6[[#This Row],[Număr inventar ]],Table6[[#This Row],[COD_DE_CLASIFICARE]],0)</f>
        <v>0</v>
      </c>
      <c r="O108" s="157">
        <f>IF(Table7[[#This Row],[COD_DE_CLASIFICARE]]=Table6[[#This Row],[COD_DE_CLASIFICARE]],Table6[[#This Row],[Denumire IC]],0)</f>
        <v>0</v>
      </c>
      <c r="P108" s="157">
        <f>IF(Table7[[#This Row],[Denumire IC]]=Table6[[#This Row],[Denumire IC]],Table6[[#This Row],[ADRESA]],0)</f>
        <v>0</v>
      </c>
      <c r="Q108" s="156">
        <f>IF(Table7[[#This Row],[ADRESA]]=Table6[[#This Row],[ADRESA]],Table6[[#This Row],[ANUL_DOBANDIRII]],0)</f>
        <v>0</v>
      </c>
      <c r="R108" s="158">
        <f>IF(Table7[[#This Row],[ANUL_DOBANDIRII]]=Table6[[#This Row],[ANUL_DOBANDIRII]],Table6[[#This Row],[Valore IC]],0)</f>
        <v>0</v>
      </c>
      <c r="S108" s="156">
        <f>IF(Table7[[#This Row],[Valore IC]]=Table6[[#This Row],[Valore IC]],Table6[[#This Row],[BAZA_LEGALA]],0)</f>
        <v>0</v>
      </c>
      <c r="T108" s="156">
        <f>IF(Table7[[#This Row],[BAZA_LEGALA]]=Table6[[#This Row],[BAZA_LEGALA]],Table6[[#This Row],[SITUATIE_JURIDICA]],0)</f>
        <v>0</v>
      </c>
      <c r="U108" s="156">
        <f>IF(Table7[[#This Row],[SITUATIE_JURIDICA]]=Table6[[#This Row],[SITUATIE_JURIDICA]],Table6[[#This Row],[BUN]],0)</f>
        <v>0</v>
      </c>
      <c r="V108" s="269">
        <f>IF(Table7[[#This Row],[BUN]]=Table6[[#This Row],[BUN]],Table6[[#This Row],[Column1]],0)</f>
        <v>0</v>
      </c>
      <c r="W108" s="323">
        <f>IF(Table7[[#This Row],[Column1]]=Table6[[#This Row],[Column1]],Table6[[#This Row],[Anul nașterii:]],0)</f>
        <v>0</v>
      </c>
      <c r="X108" s="326">
        <f>IF(Table7[[#This Row],[Anul nașterii:]]=Table6[[#This Row],[Anul nașterii:]],Table6[[#This Row],[sex:]],0)</f>
        <v>0</v>
      </c>
      <c r="Y108" s="326">
        <f>IF(Table7[[#This Row],[sex:]]=Table6[[#This Row],[sex:]],Table6[[#This Row],[dangale / microcip]],0)</f>
        <v>0</v>
      </c>
      <c r="Z108" s="327">
        <f>IF(Table7[[#This Row],[dangale / microcip]]=Table6[[#This Row],[dangale / microcip]],Table6[[#This Row],[Locaţia de bază- depozit de armăsari (D) sau Herghelia (H)]],0)</f>
        <v>0</v>
      </c>
    </row>
    <row r="109" spans="1:26" ht="15.75" thickBot="1" x14ac:dyDescent="0.3">
      <c r="A109" s="330">
        <f>Table6[[#This Row],[Nr. crt.]]</f>
        <v>102</v>
      </c>
      <c r="B109" s="331" t="s">
        <v>45</v>
      </c>
      <c r="C109" s="332">
        <f>IF(Table7[[#This Row],[Nr. de inventar MFP]]=Table6[[#This Row],[Nr. de inventar MFP]],Table6[[#This Row],[Nr. de inventar RNP]],0)</f>
        <v>0</v>
      </c>
      <c r="D109" s="331">
        <f>IF(Table7[[#This Row],[Nr. de inventar RNP]]=Table6[[#This Row],[Nr. de inventar RNP]],Table6[[#This Row],[Cod de clasificare OMFP nr. 1718/2013]],0)</f>
        <v>0</v>
      </c>
      <c r="E109" s="333">
        <f>IF(Table7[[#This Row],[Cod de clasificare OMFP nr. 1718/2013]]=Table6[[#This Row],[Cod de clasificare OMFP nr. 1718/2013]],Table6[[#This Row],[Denumirea ]],0)</f>
        <v>0</v>
      </c>
      <c r="F109" s="331">
        <f>IF(Table7[[#This Row],[Denumirea ]]=Table6[[#This Row],[Denumirea ]],Table6[[#This Row],[Județul]],0)</f>
        <v>0</v>
      </c>
      <c r="G109" s="331">
        <f>IF(Table7[[#This Row],[Județul]]=Table6[[#This Row],[Județul]],Table6[[#This Row],[Anul dobândirii ]],0)</f>
        <v>0</v>
      </c>
      <c r="H109" s="334">
        <f>IF(Table7[[#This Row],[Anul dobândirii ]]=Table6[[#This Row],[Anul dobândirii ]],Table6[[#This Row],[Valoare de inventar]],0)</f>
        <v>0</v>
      </c>
      <c r="I109" s="160">
        <f>IF(Table7[[#This Row],[Valoare de inventar]]=Table6[[#This Row],[Valoare de inventar]],Table6[[#This Row],[Nr Inventar MMAP]],0)</f>
        <v>0</v>
      </c>
      <c r="J109" s="161">
        <f>IF(Table7[[#This Row],[Nr Inventar MMAP]]=Table6[[#This Row],[Nr Inventar MMAP]],Table6[[#This Row],[Denumire MMAP]],0)</f>
        <v>0</v>
      </c>
      <c r="K109" s="162">
        <f>IF(Table7[[#This Row],[Denumire MMAP]]=Table6[[#This Row],[Denumire MMAP]],Table6[[#This Row],[Valore MMAP]],0)</f>
        <v>0</v>
      </c>
      <c r="L109" s="163">
        <f>IF(Table7[[#This Row],[Valore MMAP]]=Table6[[#This Row],[Valore MMAP]],Table6[[#This Row],[diferenta valorica]],0)</f>
        <v>0</v>
      </c>
      <c r="M109" s="164">
        <f>IF(Table7[[#This Row],[Nr. de inventar MFP]]="",Table6[[#This Row],[Număr inventar ]],0)</f>
        <v>0</v>
      </c>
      <c r="N109" s="165">
        <f>IF(Table7[[#This Row],[Număr inventar ]]=Table6[[#This Row],[Număr inventar ]],Table6[[#This Row],[COD_DE_CLASIFICARE]],0)</f>
        <v>0</v>
      </c>
      <c r="O109" s="166">
        <f>IF(Table7[[#This Row],[COD_DE_CLASIFICARE]]=Table6[[#This Row],[COD_DE_CLASIFICARE]],Table6[[#This Row],[Denumire IC]],0)</f>
        <v>0</v>
      </c>
      <c r="P109" s="166">
        <f>IF(Table7[[#This Row],[Denumire IC]]=Table6[[#This Row],[Denumire IC]],Table6[[#This Row],[ADRESA]],0)</f>
        <v>0</v>
      </c>
      <c r="Q109" s="165">
        <f>IF(Table7[[#This Row],[ADRESA]]=Table6[[#This Row],[ADRESA]],Table6[[#This Row],[ANUL_DOBANDIRII]],0)</f>
        <v>0</v>
      </c>
      <c r="R109" s="167">
        <f>IF(Table7[[#This Row],[ANUL_DOBANDIRII]]=Table6[[#This Row],[ANUL_DOBANDIRII]],Table6[[#This Row],[Valore IC]],0)</f>
        <v>0</v>
      </c>
      <c r="S109" s="165">
        <f>IF(Table7[[#This Row],[Valore IC]]=Table6[[#This Row],[Valore IC]],Table6[[#This Row],[BAZA_LEGALA]],0)</f>
        <v>0</v>
      </c>
      <c r="T109" s="165">
        <f>IF(Table7[[#This Row],[BAZA_LEGALA]]=Table6[[#This Row],[BAZA_LEGALA]],Table6[[#This Row],[SITUATIE_JURIDICA]],0)</f>
        <v>0</v>
      </c>
      <c r="U109" s="165">
        <f>IF(Table7[[#This Row],[SITUATIE_JURIDICA]]=Table6[[#This Row],[SITUATIE_JURIDICA]],Table6[[#This Row],[BUN]],0)</f>
        <v>0</v>
      </c>
      <c r="V109" s="165">
        <f>IF(Table7[[#This Row],[BUN]]=Table6[[#This Row],[BUN]],Table6[[#This Row],[Column1]],0)</f>
        <v>0</v>
      </c>
      <c r="W109" s="335">
        <f>IF(Table7[[#This Row],[Column1]]=Table6[[#This Row],[Column1]],Table6[[#This Row],[Anul nașterii:]],0)</f>
        <v>0</v>
      </c>
      <c r="X109" s="336">
        <f>IF(Table7[[#This Row],[Anul nașterii:]]=Table6[[#This Row],[Anul nașterii:]],Table6[[#This Row],[sex:]],0)</f>
        <v>0</v>
      </c>
      <c r="Y109" s="336">
        <f>IF(Table7[[#This Row],[sex:]]=Table6[[#This Row],[sex:]],Table6[[#This Row],[dangale / microcip]],0)</f>
        <v>0</v>
      </c>
      <c r="Z109" s="337">
        <f>IF(Table7[[#This Row],[dangale / microcip]]=Table6[[#This Row],[dangale / microcip]],Table6[[#This Row],[Locaţia de bază- depozit de armăsari (D) sau Herghelia (H)]],0)</f>
        <v>0</v>
      </c>
    </row>
    <row r="110" spans="1:26" x14ac:dyDescent="0.25">
      <c r="A110" s="321">
        <f>Table6[[#This Row],[Nr. crt.]]</f>
        <v>103</v>
      </c>
      <c r="B110" s="322" t="s">
        <v>45</v>
      </c>
      <c r="C110" s="323">
        <f>IF(Table7[[#This Row],[Nr. de inventar MFP]]=Table6[[#This Row],[Nr. de inventar MFP]],Table6[[#This Row],[Nr. de inventar RNP]],0)</f>
        <v>501111</v>
      </c>
      <c r="D110" s="322" t="str">
        <f>IF(Table7[[#This Row],[Nr. de inventar RNP]]=Table6[[#This Row],[Nr. de inventar RNP]],Table6[[#This Row],[Cod de clasificare OMFP nr. 1718/2013]],0)</f>
        <v>8.23.06</v>
      </c>
      <c r="E110" s="324" t="str">
        <f>IF(Table7[[#This Row],[Cod de clasificare OMFP nr. 1718/2013]]=Table6[[#This Row],[Cod de clasificare OMFP nr. 1718/2013]],Table6[[#This Row],[Denumirea ]],0)</f>
        <v>OUSOR X 63</v>
      </c>
      <c r="F110" s="322" t="str">
        <f>IF(Table7[[#This Row],[Denumirea ]]=Table6[[#This Row],[Denumirea ]],Table6[[#This Row],[Județul]],0)</f>
        <v>SV</v>
      </c>
      <c r="G110" s="322">
        <f>IF(Table7[[#This Row],[Județul]]=Table6[[#This Row],[Județul]],Table6[[#This Row],[Anul dobândirii ]],0)</f>
        <v>2017</v>
      </c>
      <c r="H110" s="325">
        <f>IF(Table7[[#This Row],[Anul dobândirii ]]=Table6[[#This Row],[Anul dobândirii ]],Table6[[#This Row],[Valoare de inventar]],0)</f>
        <v>8600</v>
      </c>
      <c r="I110" s="151" t="str">
        <f>IF(Table7[[#This Row],[Valoare de inventar]]=Table6[[#This Row],[Valoare de inventar]],Table6[[#This Row],[Nr Inventar MMAP]],0)</f>
        <v>501111</v>
      </c>
      <c r="J110" s="152" t="str">
        <f>IF(Table7[[#This Row],[Nr Inventar MMAP]]=Table6[[#This Row],[Nr Inventar MMAP]],Table6[[#This Row],[Denumire MMAP]],0)</f>
        <v>OUSOR X 63</v>
      </c>
      <c r="K110" s="153">
        <f>IF(Table7[[#This Row],[Denumire MMAP]]=Table6[[#This Row],[Denumire MMAP]],Table6[[#This Row],[Valore MMAP]],0)</f>
        <v>8600</v>
      </c>
      <c r="L110" s="154">
        <f>IF(Table7[[#This Row],[Valore MMAP]]=Table6[[#This Row],[Valore MMAP]],Table6[[#This Row],[diferenta valorica]],0)</f>
        <v>0</v>
      </c>
      <c r="M110" s="155">
        <f>IF(Table7[[#This Row],[Nr. de inventar MFP]]="",Table6[[#This Row],[Număr inventar ]],0)</f>
        <v>0</v>
      </c>
      <c r="N110" s="156">
        <f>IF(Table7[[#This Row],[Număr inventar ]]=Table6[[#This Row],[Număr inventar ]],Table6[[#This Row],[COD_DE_CLASIFICARE]],0)</f>
        <v>0</v>
      </c>
      <c r="O110" s="157">
        <f>IF(Table7[[#This Row],[COD_DE_CLASIFICARE]]=Table6[[#This Row],[COD_DE_CLASIFICARE]],Table6[[#This Row],[Denumire IC]],0)</f>
        <v>0</v>
      </c>
      <c r="P110" s="157">
        <f>IF(Table7[[#This Row],[Denumire IC]]=Table6[[#This Row],[Denumire IC]],Table6[[#This Row],[ADRESA]],0)</f>
        <v>0</v>
      </c>
      <c r="Q110" s="156">
        <f>IF(Table7[[#This Row],[ADRESA]]=Table6[[#This Row],[ADRESA]],Table6[[#This Row],[ANUL_DOBANDIRII]],0)</f>
        <v>0</v>
      </c>
      <c r="R110" s="158">
        <f>IF(Table7[[#This Row],[ANUL_DOBANDIRII]]=Table6[[#This Row],[ANUL_DOBANDIRII]],Table6[[#This Row],[Valore IC]],0)</f>
        <v>0</v>
      </c>
      <c r="S110" s="156">
        <f>IF(Table7[[#This Row],[Valore IC]]=Table6[[#This Row],[Valore IC]],Table6[[#This Row],[BAZA_LEGALA]],0)</f>
        <v>0</v>
      </c>
      <c r="T110" s="156">
        <f>IF(Table7[[#This Row],[BAZA_LEGALA]]=Table6[[#This Row],[BAZA_LEGALA]],Table6[[#This Row],[SITUATIE_JURIDICA]],0)</f>
        <v>0</v>
      </c>
      <c r="U110" s="156">
        <f>IF(Table7[[#This Row],[SITUATIE_JURIDICA]]=Table6[[#This Row],[SITUATIE_JURIDICA]],Table6[[#This Row],[BUN]],0)</f>
        <v>0</v>
      </c>
      <c r="V110" s="269">
        <f>IF(Table7[[#This Row],[BUN]]=Table6[[#This Row],[BUN]],Table6[[#This Row],[Column1]],0)</f>
        <v>0</v>
      </c>
      <c r="W110" s="323">
        <f>IF(Table7[[#This Row],[Column1]]=Table6[[#This Row],[Column1]],Table6[[#This Row],[Anul nașterii:]],0)</f>
        <v>0</v>
      </c>
      <c r="X110" s="326">
        <f>IF(Table7[[#This Row],[Anul nașterii:]]=Table6[[#This Row],[Anul nașterii:]],Table6[[#This Row],[sex:]],0)</f>
        <v>0</v>
      </c>
      <c r="Y110" s="326">
        <f>IF(Table7[[#This Row],[sex:]]=Table6[[#This Row],[sex:]],Table6[[#This Row],[dangale / microcip]],0)</f>
        <v>0</v>
      </c>
      <c r="Z110" s="327" t="str">
        <f>IF(Table7[[#This Row],[dangale / microcip]]=Table6[[#This Row],[dangale / microcip]],Table6[[#This Row],[Locaţia de bază- depozit de armăsari (D) sau Herghelia (H)]],0)</f>
        <v>Herghelia Lucina</v>
      </c>
    </row>
    <row r="111" spans="1:26" ht="15.75" thickBot="1" x14ac:dyDescent="0.3">
      <c r="A111" s="330">
        <f>Table6[[#This Row],[Nr. crt.]]</f>
        <v>104</v>
      </c>
      <c r="B111" s="331" t="s">
        <v>45</v>
      </c>
      <c r="C111" s="332">
        <f>IF(Table7[[#This Row],[Nr. de inventar MFP]]=Table6[[#This Row],[Nr. de inventar MFP]],Table6[[#This Row],[Nr. de inventar RNP]],0)</f>
        <v>0</v>
      </c>
      <c r="D111" s="331">
        <f>IF(Table7[[#This Row],[Nr. de inventar RNP]]=Table6[[#This Row],[Nr. de inventar RNP]],Table6[[#This Row],[Cod de clasificare OMFP nr. 1718/2013]],0)</f>
        <v>0</v>
      </c>
      <c r="E111" s="333">
        <f>IF(Table7[[#This Row],[Cod de clasificare OMFP nr. 1718/2013]]=Table6[[#This Row],[Cod de clasificare OMFP nr. 1718/2013]],Table6[[#This Row],[Denumirea ]],0)</f>
        <v>0</v>
      </c>
      <c r="F111" s="331">
        <f>IF(Table7[[#This Row],[Denumirea ]]=Table6[[#This Row],[Denumirea ]],Table6[[#This Row],[Județul]],0)</f>
        <v>0</v>
      </c>
      <c r="G111" s="331">
        <f>IF(Table7[[#This Row],[Județul]]=Table6[[#This Row],[Județul]],Table6[[#This Row],[Anul dobândirii ]],0)</f>
        <v>0</v>
      </c>
      <c r="H111" s="334">
        <f>IF(Table7[[#This Row],[Anul dobândirii ]]=Table6[[#This Row],[Anul dobândirii ]],Table6[[#This Row],[Valoare de inventar]],0)</f>
        <v>0</v>
      </c>
      <c r="I111" s="160">
        <f>IF(Table7[[#This Row],[Valoare de inventar]]=Table6[[#This Row],[Valoare de inventar]],Table6[[#This Row],[Nr Inventar MMAP]],0)</f>
        <v>0</v>
      </c>
      <c r="J111" s="161">
        <f>IF(Table7[[#This Row],[Nr Inventar MMAP]]=Table6[[#This Row],[Nr Inventar MMAP]],Table6[[#This Row],[Denumire MMAP]],0)</f>
        <v>0</v>
      </c>
      <c r="K111" s="162">
        <f>IF(Table7[[#This Row],[Denumire MMAP]]=Table6[[#This Row],[Denumire MMAP]],Table6[[#This Row],[Valore MMAP]],0)</f>
        <v>0</v>
      </c>
      <c r="L111" s="163">
        <f>IF(Table7[[#This Row],[Valore MMAP]]=Table6[[#This Row],[Valore MMAP]],Table6[[#This Row],[diferenta valorica]],0)</f>
        <v>0</v>
      </c>
      <c r="M111" s="164">
        <f>IF(Table7[[#This Row],[Nr. de inventar MFP]]="",Table6[[#This Row],[Număr inventar ]],0)</f>
        <v>0</v>
      </c>
      <c r="N111" s="165">
        <f>IF(Table7[[#This Row],[Număr inventar ]]=Table6[[#This Row],[Număr inventar ]],Table6[[#This Row],[COD_DE_CLASIFICARE]],0)</f>
        <v>0</v>
      </c>
      <c r="O111" s="166">
        <f>IF(Table7[[#This Row],[COD_DE_CLASIFICARE]]=Table6[[#This Row],[COD_DE_CLASIFICARE]],Table6[[#This Row],[Denumire IC]],0)</f>
        <v>0</v>
      </c>
      <c r="P111" s="166">
        <f>IF(Table7[[#This Row],[Denumire IC]]=Table6[[#This Row],[Denumire IC]],Table6[[#This Row],[ADRESA]],0)</f>
        <v>0</v>
      </c>
      <c r="Q111" s="165">
        <f>IF(Table7[[#This Row],[ADRESA]]=Table6[[#This Row],[ADRESA]],Table6[[#This Row],[ANUL_DOBANDIRII]],0)</f>
        <v>0</v>
      </c>
      <c r="R111" s="167">
        <f>IF(Table7[[#This Row],[ANUL_DOBANDIRII]]=Table6[[#This Row],[ANUL_DOBANDIRII]],Table6[[#This Row],[Valore IC]],0)</f>
        <v>0</v>
      </c>
      <c r="S111" s="165">
        <f>IF(Table7[[#This Row],[Valore IC]]=Table6[[#This Row],[Valore IC]],Table6[[#This Row],[BAZA_LEGALA]],0)</f>
        <v>0</v>
      </c>
      <c r="T111" s="165">
        <f>IF(Table7[[#This Row],[BAZA_LEGALA]]=Table6[[#This Row],[BAZA_LEGALA]],Table6[[#This Row],[SITUATIE_JURIDICA]],0)</f>
        <v>0</v>
      </c>
      <c r="U111" s="165">
        <f>IF(Table7[[#This Row],[SITUATIE_JURIDICA]]=Table6[[#This Row],[SITUATIE_JURIDICA]],Table6[[#This Row],[BUN]],0)</f>
        <v>0</v>
      </c>
      <c r="V111" s="165">
        <f>IF(Table7[[#This Row],[BUN]]=Table6[[#This Row],[BUN]],Table6[[#This Row],[Column1]],0)</f>
        <v>0</v>
      </c>
      <c r="W111" s="335">
        <f>IF(Table7[[#This Row],[Column1]]=Table6[[#This Row],[Column1]],Table6[[#This Row],[Anul nașterii:]],0)</f>
        <v>0</v>
      </c>
      <c r="X111" s="336">
        <f>IF(Table7[[#This Row],[Anul nașterii:]]=Table6[[#This Row],[Anul nașterii:]],Table6[[#This Row],[sex:]],0)</f>
        <v>0</v>
      </c>
      <c r="Y111" s="336">
        <f>IF(Table7[[#This Row],[sex:]]=Table6[[#This Row],[sex:]],Table6[[#This Row],[dangale / microcip]],0)</f>
        <v>0</v>
      </c>
      <c r="Z111" s="337">
        <f>IF(Table7[[#This Row],[dangale / microcip]]=Table6[[#This Row],[dangale / microcip]],Table6[[#This Row],[Locaţia de bază- depozit de armăsari (D) sau Herghelia (H)]],0)</f>
        <v>0</v>
      </c>
    </row>
    <row r="112" spans="1:26" ht="25.5" x14ac:dyDescent="0.25">
      <c r="A112" s="321">
        <f>Table6[[#This Row],[Nr. crt.]]</f>
        <v>105</v>
      </c>
      <c r="B112" s="322" t="s">
        <v>45</v>
      </c>
      <c r="C112" s="323">
        <f>IF(Table7[[#This Row],[Nr. de inventar MFP]]=Table6[[#This Row],[Nr. de inventar MFP]],Table6[[#This Row],[Nr. de inventar RNP]],0)</f>
        <v>20104</v>
      </c>
      <c r="D112" s="322" t="str">
        <f>IF(Table7[[#This Row],[Nr. de inventar RNP]]=Table6[[#This Row],[Nr. de inventar RNP]],Table6[[#This Row],[Cod de clasificare OMFP nr. 1718/2013]],0)</f>
        <v>8.23.09</v>
      </c>
      <c r="E112" s="324" t="str">
        <f>IF(Table7[[#This Row],[Cod de clasificare OMFP nr. 1718/2013]]=Table6[[#This Row],[Cod de clasificare OMFP nr. 1718/2013]],Table6[[#This Row],[Denumirea ]],0)</f>
        <v>WAJIB / NEDJARI XIII - 23</v>
      </c>
      <c r="F112" s="322" t="str">
        <f>IF(Table7[[#This Row],[Denumirea ]]=Table6[[#This Row],[Denumirea ]],Table6[[#This Row],[Județul]],0)</f>
        <v>CT</v>
      </c>
      <c r="G112" s="322">
        <f>IF(Table7[[#This Row],[Județul]]=Table6[[#This Row],[Județul]],Table6[[#This Row],[Anul dobândirii ]],0)</f>
        <v>2017</v>
      </c>
      <c r="H112" s="325">
        <f>IF(Table7[[#This Row],[Anul dobândirii ]]=Table6[[#This Row],[Anul dobândirii ]],Table6[[#This Row],[Valoare de inventar]],0)</f>
        <v>10000</v>
      </c>
      <c r="I112" s="151" t="str">
        <f>IF(Table7[[#This Row],[Valoare de inventar]]=Table6[[#This Row],[Valoare de inventar]],Table6[[#This Row],[Nr Inventar MMAP]],0)</f>
        <v>20104</v>
      </c>
      <c r="J112" s="152" t="str">
        <f>IF(Table7[[#This Row],[Nr Inventar MMAP]]=Table6[[#This Row],[Nr Inventar MMAP]],Table6[[#This Row],[Denumire MMAP]],0)</f>
        <v>WAJIB NEDJARI XIII - 23</v>
      </c>
      <c r="K112" s="153">
        <f>IF(Table7[[#This Row],[Denumire MMAP]]=Table6[[#This Row],[Denumire MMAP]],Table6[[#This Row],[Valore MMAP]],0)</f>
        <v>10000</v>
      </c>
      <c r="L112" s="154">
        <f>IF(Table7[[#This Row],[Valore MMAP]]=Table6[[#This Row],[Valore MMAP]],Table6[[#This Row],[diferenta valorica]],0)</f>
        <v>0</v>
      </c>
      <c r="M112" s="155">
        <f>IF(Table7[[#This Row],[Nr. de inventar MFP]]="",Table6[[#This Row],[Număr inventar ]],0)</f>
        <v>0</v>
      </c>
      <c r="N112" s="156">
        <f>IF(Table7[[#This Row],[Număr inventar ]]=Table6[[#This Row],[Număr inventar ]],Table6[[#This Row],[COD_DE_CLASIFICARE]],0)</f>
        <v>0</v>
      </c>
      <c r="O112" s="157">
        <f>IF(Table7[[#This Row],[COD_DE_CLASIFICARE]]=Table6[[#This Row],[COD_DE_CLASIFICARE]],Table6[[#This Row],[Denumire IC]],0)</f>
        <v>0</v>
      </c>
      <c r="P112" s="157">
        <f>IF(Table7[[#This Row],[Denumire IC]]=Table6[[#This Row],[Denumire IC]],Table6[[#This Row],[ADRESA]],0)</f>
        <v>0</v>
      </c>
      <c r="Q112" s="156">
        <f>IF(Table7[[#This Row],[ADRESA]]=Table6[[#This Row],[ADRESA]],Table6[[#This Row],[ANUL_DOBANDIRII]],0)</f>
        <v>0</v>
      </c>
      <c r="R112" s="158">
        <f>IF(Table7[[#This Row],[ANUL_DOBANDIRII]]=Table6[[#This Row],[ANUL_DOBANDIRII]],Table6[[#This Row],[Valore IC]],0)</f>
        <v>0</v>
      </c>
      <c r="S112" s="156">
        <f>IF(Table7[[#This Row],[Valore IC]]=Table6[[#This Row],[Valore IC]],Table6[[#This Row],[BAZA_LEGALA]],0)</f>
        <v>0</v>
      </c>
      <c r="T112" s="156">
        <f>IF(Table7[[#This Row],[BAZA_LEGALA]]=Table6[[#This Row],[BAZA_LEGALA]],Table6[[#This Row],[SITUATIE_JURIDICA]],0)</f>
        <v>0</v>
      </c>
      <c r="U112" s="156">
        <f>IF(Table7[[#This Row],[SITUATIE_JURIDICA]]=Table6[[#This Row],[SITUATIE_JURIDICA]],Table6[[#This Row],[BUN]],0)</f>
        <v>0</v>
      </c>
      <c r="V112" s="269">
        <f>IF(Table7[[#This Row],[BUN]]=Table6[[#This Row],[BUN]],Table6[[#This Row],[Column1]],0)</f>
        <v>0</v>
      </c>
      <c r="W112" s="323">
        <f>IF(Table7[[#This Row],[Column1]]=Table6[[#This Row],[Column1]],Table6[[#This Row],[Anul nașterii:]],0)</f>
        <v>0</v>
      </c>
      <c r="X112" s="326">
        <f>IF(Table7[[#This Row],[Anul nașterii:]]=Table6[[#This Row],[Anul nașterii:]],Table6[[#This Row],[sex:]],0)</f>
        <v>0</v>
      </c>
      <c r="Y112" s="326">
        <f>IF(Table7[[#This Row],[sex:]]=Table6[[#This Row],[sex:]],Table6[[#This Row],[dangale / microcip]],0)</f>
        <v>0</v>
      </c>
      <c r="Z112" s="327" t="str">
        <f>IF(Table7[[#This Row],[dangale / microcip]]=Table6[[#This Row],[dangale / microcip]],Table6[[#This Row],[Locaţia de bază- depozit de armăsari (D) sau Herghelia (H)]],0)</f>
        <v>Herghelia Mangalia</v>
      </c>
    </row>
    <row r="113" spans="1:26" ht="15.75" thickBot="1" x14ac:dyDescent="0.3">
      <c r="A113" s="330">
        <f>Table6[[#This Row],[Nr. crt.]]</f>
        <v>106</v>
      </c>
      <c r="B113" s="331" t="s">
        <v>45</v>
      </c>
      <c r="C113" s="332">
        <f>IF(Table7[[#This Row],[Nr. de inventar MFP]]=Table6[[#This Row],[Nr. de inventar MFP]],Table6[[#This Row],[Nr. de inventar RNP]],0)</f>
        <v>20093</v>
      </c>
      <c r="D113" s="331" t="str">
        <f>IF(Table7[[#This Row],[Nr. de inventar RNP]]=Table6[[#This Row],[Nr. de inventar RNP]],Table6[[#This Row],[Cod de clasificare OMFP nr. 1718/2013]],0)</f>
        <v>8.23.09</v>
      </c>
      <c r="E113" s="333" t="str">
        <f>IF(Table7[[#This Row],[Cod de clasificare OMFP nr. 1718/2013]]=Table6[[#This Row],[Cod de clasificare OMFP nr. 1718/2013]],Table6[[#This Row],[Denumirea ]],0)</f>
        <v>EL IMAN I -40  / VIDIYA</v>
      </c>
      <c r="F113" s="331" t="str">
        <f>IF(Table7[[#This Row],[Denumirea ]]=Table6[[#This Row],[Denumirea ]],Table6[[#This Row],[Județul]],0)</f>
        <v>CT</v>
      </c>
      <c r="G113" s="331">
        <f>IF(Table7[[#This Row],[Județul]]=Table6[[#This Row],[Județul]],Table6[[#This Row],[Anul dobândirii ]],0)</f>
        <v>2017</v>
      </c>
      <c r="H113" s="334">
        <f>IF(Table7[[#This Row],[Anul dobândirii ]]=Table6[[#This Row],[Anul dobândirii ]],Table6[[#This Row],[Valoare de inventar]],0)</f>
        <v>9400</v>
      </c>
      <c r="I113" s="160" t="str">
        <f>IF(Table7[[#This Row],[Valoare de inventar]]=Table6[[#This Row],[Valoare de inventar]],Table6[[#This Row],[Nr Inventar MMAP]],0)</f>
        <v>20093</v>
      </c>
      <c r="J113" s="161" t="str">
        <f>IF(Table7[[#This Row],[Nr Inventar MMAP]]=Table6[[#This Row],[Nr Inventar MMAP]],Table6[[#This Row],[Denumire MMAP]],0)</f>
        <v>EL IMAN I -40 VIDIYA</v>
      </c>
      <c r="K113" s="162">
        <f>IF(Table7[[#This Row],[Denumire MMAP]]=Table6[[#This Row],[Denumire MMAP]],Table6[[#This Row],[Valore MMAP]],0)</f>
        <v>9400</v>
      </c>
      <c r="L113" s="163">
        <f>IF(Table7[[#This Row],[Valore MMAP]]=Table6[[#This Row],[Valore MMAP]],Table6[[#This Row],[diferenta valorica]],0)</f>
        <v>0</v>
      </c>
      <c r="M113" s="164">
        <f>IF(Table7[[#This Row],[Nr. de inventar MFP]]="",Table6[[#This Row],[Număr inventar ]],0)</f>
        <v>0</v>
      </c>
      <c r="N113" s="165">
        <f>IF(Table7[[#This Row],[Număr inventar ]]=Table6[[#This Row],[Număr inventar ]],Table6[[#This Row],[COD_DE_CLASIFICARE]],0)</f>
        <v>0</v>
      </c>
      <c r="O113" s="166">
        <f>IF(Table7[[#This Row],[COD_DE_CLASIFICARE]]=Table6[[#This Row],[COD_DE_CLASIFICARE]],Table6[[#This Row],[Denumire IC]],0)</f>
        <v>0</v>
      </c>
      <c r="P113" s="166">
        <f>IF(Table7[[#This Row],[Denumire IC]]=Table6[[#This Row],[Denumire IC]],Table6[[#This Row],[ADRESA]],0)</f>
        <v>0</v>
      </c>
      <c r="Q113" s="165">
        <f>IF(Table7[[#This Row],[ADRESA]]=Table6[[#This Row],[ADRESA]],Table6[[#This Row],[ANUL_DOBANDIRII]],0)</f>
        <v>0</v>
      </c>
      <c r="R113" s="167">
        <f>IF(Table7[[#This Row],[ANUL_DOBANDIRII]]=Table6[[#This Row],[ANUL_DOBANDIRII]],Table6[[#This Row],[Valore IC]],0)</f>
        <v>0</v>
      </c>
      <c r="S113" s="165">
        <f>IF(Table7[[#This Row],[Valore IC]]=Table6[[#This Row],[Valore IC]],Table6[[#This Row],[BAZA_LEGALA]],0)</f>
        <v>0</v>
      </c>
      <c r="T113" s="165">
        <f>IF(Table7[[#This Row],[BAZA_LEGALA]]=Table6[[#This Row],[BAZA_LEGALA]],Table6[[#This Row],[SITUATIE_JURIDICA]],0)</f>
        <v>0</v>
      </c>
      <c r="U113" s="165">
        <f>IF(Table7[[#This Row],[SITUATIE_JURIDICA]]=Table6[[#This Row],[SITUATIE_JURIDICA]],Table6[[#This Row],[BUN]],0)</f>
        <v>0</v>
      </c>
      <c r="V113" s="165">
        <f>IF(Table7[[#This Row],[BUN]]=Table6[[#This Row],[BUN]],Table6[[#This Row],[Column1]],0)</f>
        <v>0</v>
      </c>
      <c r="W113" s="335">
        <f>IF(Table7[[#This Row],[Column1]]=Table6[[#This Row],[Column1]],Table6[[#This Row],[Anul nașterii:]],0)</f>
        <v>0</v>
      </c>
      <c r="X113" s="336">
        <f>IF(Table7[[#This Row],[Anul nașterii:]]=Table6[[#This Row],[Anul nașterii:]],Table6[[#This Row],[sex:]],0)</f>
        <v>0</v>
      </c>
      <c r="Y113" s="336">
        <f>IF(Table7[[#This Row],[sex:]]=Table6[[#This Row],[sex:]],Table6[[#This Row],[dangale / microcip]],0)</f>
        <v>0</v>
      </c>
      <c r="Z113" s="337" t="str">
        <f>IF(Table7[[#This Row],[dangale / microcip]]=Table6[[#This Row],[dangale / microcip]],Table6[[#This Row],[Locaţia de bază- depozit de armăsari (D) sau Herghelia (H)]],0)</f>
        <v>Herghelia Mangalia</v>
      </c>
    </row>
    <row r="114" spans="1:26" x14ac:dyDescent="0.25">
      <c r="A114" s="321">
        <f>Table6[[#This Row],[Nr. crt.]]</f>
        <v>107</v>
      </c>
      <c r="B114" s="322" t="s">
        <v>45</v>
      </c>
      <c r="C114" s="323">
        <f>IF(Table7[[#This Row],[Nr. de inventar MFP]]=Table6[[#This Row],[Nr. de inventar MFP]],Table6[[#This Row],[Nr. de inventar RNP]],0)</f>
        <v>0</v>
      </c>
      <c r="D114" s="322">
        <f>IF(Table7[[#This Row],[Nr. de inventar RNP]]=Table6[[#This Row],[Nr. de inventar RNP]],Table6[[#This Row],[Cod de clasificare OMFP nr. 1718/2013]],0)</f>
        <v>0</v>
      </c>
      <c r="E114" s="324">
        <f>IF(Table7[[#This Row],[Cod de clasificare OMFP nr. 1718/2013]]=Table6[[#This Row],[Cod de clasificare OMFP nr. 1718/2013]],Table6[[#This Row],[Denumirea ]],0)</f>
        <v>0</v>
      </c>
      <c r="F114" s="322">
        <f>IF(Table7[[#This Row],[Denumirea ]]=Table6[[#This Row],[Denumirea ]],Table6[[#This Row],[Județul]],0)</f>
        <v>0</v>
      </c>
      <c r="G114" s="322">
        <f>IF(Table7[[#This Row],[Județul]]=Table6[[#This Row],[Județul]],Table6[[#This Row],[Anul dobândirii ]],0)</f>
        <v>0</v>
      </c>
      <c r="H114" s="325">
        <f>IF(Table7[[#This Row],[Anul dobândirii ]]=Table6[[#This Row],[Anul dobândirii ]],Table6[[#This Row],[Valoare de inventar]],0)</f>
        <v>0</v>
      </c>
      <c r="I114" s="151">
        <f>IF(Table7[[#This Row],[Valoare de inventar]]=Table6[[#This Row],[Valoare de inventar]],Table6[[#This Row],[Nr Inventar MMAP]],0)</f>
        <v>0</v>
      </c>
      <c r="J114" s="152">
        <f>IF(Table7[[#This Row],[Nr Inventar MMAP]]=Table6[[#This Row],[Nr Inventar MMAP]],Table6[[#This Row],[Denumire MMAP]],0)</f>
        <v>0</v>
      </c>
      <c r="K114" s="153">
        <f>IF(Table7[[#This Row],[Denumire MMAP]]=Table6[[#This Row],[Denumire MMAP]],Table6[[#This Row],[Valore MMAP]],0)</f>
        <v>0</v>
      </c>
      <c r="L114" s="154">
        <f>IF(Table7[[#This Row],[Valore MMAP]]=Table6[[#This Row],[Valore MMAP]],Table6[[#This Row],[diferenta valorica]],0)</f>
        <v>0</v>
      </c>
      <c r="M114" s="155">
        <f>IF(Table7[[#This Row],[Nr. de inventar MFP]]="",Table6[[#This Row],[Număr inventar ]],0)</f>
        <v>0</v>
      </c>
      <c r="N114" s="156">
        <f>IF(Table7[[#This Row],[Număr inventar ]]=Table6[[#This Row],[Număr inventar ]],Table6[[#This Row],[COD_DE_CLASIFICARE]],0)</f>
        <v>0</v>
      </c>
      <c r="O114" s="157">
        <f>IF(Table7[[#This Row],[COD_DE_CLASIFICARE]]=Table6[[#This Row],[COD_DE_CLASIFICARE]],Table6[[#This Row],[Denumire IC]],0)</f>
        <v>0</v>
      </c>
      <c r="P114" s="157">
        <f>IF(Table7[[#This Row],[Denumire IC]]=Table6[[#This Row],[Denumire IC]],Table6[[#This Row],[ADRESA]],0)</f>
        <v>0</v>
      </c>
      <c r="Q114" s="156">
        <f>IF(Table7[[#This Row],[ADRESA]]=Table6[[#This Row],[ADRESA]],Table6[[#This Row],[ANUL_DOBANDIRII]],0)</f>
        <v>0</v>
      </c>
      <c r="R114" s="158">
        <f>IF(Table7[[#This Row],[ANUL_DOBANDIRII]]=Table6[[#This Row],[ANUL_DOBANDIRII]],Table6[[#This Row],[Valore IC]],0)</f>
        <v>0</v>
      </c>
      <c r="S114" s="156">
        <f>IF(Table7[[#This Row],[Valore IC]]=Table6[[#This Row],[Valore IC]],Table6[[#This Row],[BAZA_LEGALA]],0)</f>
        <v>0</v>
      </c>
      <c r="T114" s="156">
        <f>IF(Table7[[#This Row],[BAZA_LEGALA]]=Table6[[#This Row],[BAZA_LEGALA]],Table6[[#This Row],[SITUATIE_JURIDICA]],0)</f>
        <v>0</v>
      </c>
      <c r="U114" s="156">
        <f>IF(Table7[[#This Row],[SITUATIE_JURIDICA]]=Table6[[#This Row],[SITUATIE_JURIDICA]],Table6[[#This Row],[BUN]],0)</f>
        <v>0</v>
      </c>
      <c r="V114" s="269">
        <f>IF(Table7[[#This Row],[BUN]]=Table6[[#This Row],[BUN]],Table6[[#This Row],[Column1]],0)</f>
        <v>0</v>
      </c>
      <c r="W114" s="323">
        <f>IF(Table7[[#This Row],[Column1]]=Table6[[#This Row],[Column1]],Table6[[#This Row],[Anul nașterii:]],0)</f>
        <v>0</v>
      </c>
      <c r="X114" s="326">
        <f>IF(Table7[[#This Row],[Anul nașterii:]]=Table6[[#This Row],[Anul nașterii:]],Table6[[#This Row],[sex:]],0)</f>
        <v>0</v>
      </c>
      <c r="Y114" s="326">
        <f>IF(Table7[[#This Row],[sex:]]=Table6[[#This Row],[sex:]],Table6[[#This Row],[dangale / microcip]],0)</f>
        <v>0</v>
      </c>
      <c r="Z114" s="327">
        <f>IF(Table7[[#This Row],[dangale / microcip]]=Table6[[#This Row],[dangale / microcip]],Table6[[#This Row],[Locaţia de bază- depozit de armăsari (D) sau Herghelia (H)]],0)</f>
        <v>0</v>
      </c>
    </row>
    <row r="115" spans="1:26" ht="15.75" thickBot="1" x14ac:dyDescent="0.3">
      <c r="A115" s="330">
        <f>Table6[[#This Row],[Nr. crt.]]</f>
        <v>108</v>
      </c>
      <c r="B115" s="331" t="s">
        <v>45</v>
      </c>
      <c r="C115" s="332">
        <f>IF(Table7[[#This Row],[Nr. de inventar MFP]]=Table6[[#This Row],[Nr. de inventar MFP]],Table6[[#This Row],[Nr. de inventar RNP]],0)</f>
        <v>0</v>
      </c>
      <c r="D115" s="331">
        <f>IF(Table7[[#This Row],[Nr. de inventar RNP]]=Table6[[#This Row],[Nr. de inventar RNP]],Table6[[#This Row],[Cod de clasificare OMFP nr. 1718/2013]],0)</f>
        <v>0</v>
      </c>
      <c r="E115" s="333">
        <f>IF(Table7[[#This Row],[Cod de clasificare OMFP nr. 1718/2013]]=Table6[[#This Row],[Cod de clasificare OMFP nr. 1718/2013]],Table6[[#This Row],[Denumirea ]],0)</f>
        <v>0</v>
      </c>
      <c r="F115" s="331">
        <f>IF(Table7[[#This Row],[Denumirea ]]=Table6[[#This Row],[Denumirea ]],Table6[[#This Row],[Județul]],0)</f>
        <v>0</v>
      </c>
      <c r="G115" s="331">
        <f>IF(Table7[[#This Row],[Județul]]=Table6[[#This Row],[Județul]],Table6[[#This Row],[Anul dobândirii ]],0)</f>
        <v>0</v>
      </c>
      <c r="H115" s="334">
        <f>IF(Table7[[#This Row],[Anul dobândirii ]]=Table6[[#This Row],[Anul dobândirii ]],Table6[[#This Row],[Valoare de inventar]],0)</f>
        <v>0</v>
      </c>
      <c r="I115" s="160">
        <f>IF(Table7[[#This Row],[Valoare de inventar]]=Table6[[#This Row],[Valoare de inventar]],Table6[[#This Row],[Nr Inventar MMAP]],0)</f>
        <v>0</v>
      </c>
      <c r="J115" s="161">
        <f>IF(Table7[[#This Row],[Nr Inventar MMAP]]=Table6[[#This Row],[Nr Inventar MMAP]],Table6[[#This Row],[Denumire MMAP]],0)</f>
        <v>0</v>
      </c>
      <c r="K115" s="162">
        <f>IF(Table7[[#This Row],[Denumire MMAP]]=Table6[[#This Row],[Denumire MMAP]],Table6[[#This Row],[Valore MMAP]],0)</f>
        <v>0</v>
      </c>
      <c r="L115" s="163">
        <f>IF(Table7[[#This Row],[Valore MMAP]]=Table6[[#This Row],[Valore MMAP]],Table6[[#This Row],[diferenta valorica]],0)</f>
        <v>0</v>
      </c>
      <c r="M115" s="164">
        <f>IF(Table7[[#This Row],[Nr. de inventar MFP]]="",Table6[[#This Row],[Număr inventar ]],0)</f>
        <v>0</v>
      </c>
      <c r="N115" s="165">
        <f>IF(Table7[[#This Row],[Număr inventar ]]=Table6[[#This Row],[Număr inventar ]],Table6[[#This Row],[COD_DE_CLASIFICARE]],0)</f>
        <v>0</v>
      </c>
      <c r="O115" s="166">
        <f>IF(Table7[[#This Row],[COD_DE_CLASIFICARE]]=Table6[[#This Row],[COD_DE_CLASIFICARE]],Table6[[#This Row],[Denumire IC]],0)</f>
        <v>0</v>
      </c>
      <c r="P115" s="166">
        <f>IF(Table7[[#This Row],[Denumire IC]]=Table6[[#This Row],[Denumire IC]],Table6[[#This Row],[ADRESA]],0)</f>
        <v>0</v>
      </c>
      <c r="Q115" s="165">
        <f>IF(Table7[[#This Row],[ADRESA]]=Table6[[#This Row],[ADRESA]],Table6[[#This Row],[ANUL_DOBANDIRII]],0)</f>
        <v>0</v>
      </c>
      <c r="R115" s="167">
        <f>IF(Table7[[#This Row],[ANUL_DOBANDIRII]]=Table6[[#This Row],[ANUL_DOBANDIRII]],Table6[[#This Row],[Valore IC]],0)</f>
        <v>0</v>
      </c>
      <c r="S115" s="165">
        <f>IF(Table7[[#This Row],[Valore IC]]=Table6[[#This Row],[Valore IC]],Table6[[#This Row],[BAZA_LEGALA]],0)</f>
        <v>0</v>
      </c>
      <c r="T115" s="165">
        <f>IF(Table7[[#This Row],[BAZA_LEGALA]]=Table6[[#This Row],[BAZA_LEGALA]],Table6[[#This Row],[SITUATIE_JURIDICA]],0)</f>
        <v>0</v>
      </c>
      <c r="U115" s="165">
        <f>IF(Table7[[#This Row],[SITUATIE_JURIDICA]]=Table6[[#This Row],[SITUATIE_JURIDICA]],Table6[[#This Row],[BUN]],0)</f>
        <v>0</v>
      </c>
      <c r="V115" s="165">
        <f>IF(Table7[[#This Row],[BUN]]=Table6[[#This Row],[BUN]],Table6[[#This Row],[Column1]],0)</f>
        <v>0</v>
      </c>
      <c r="W115" s="335">
        <f>IF(Table7[[#This Row],[Column1]]=Table6[[#This Row],[Column1]],Table6[[#This Row],[Anul nașterii:]],0)</f>
        <v>0</v>
      </c>
      <c r="X115" s="336">
        <f>IF(Table7[[#This Row],[Anul nașterii:]]=Table6[[#This Row],[Anul nașterii:]],Table6[[#This Row],[sex:]],0)</f>
        <v>0</v>
      </c>
      <c r="Y115" s="336">
        <f>IF(Table7[[#This Row],[sex:]]=Table6[[#This Row],[sex:]],Table6[[#This Row],[dangale / microcip]],0)</f>
        <v>0</v>
      </c>
      <c r="Z115" s="337">
        <f>IF(Table7[[#This Row],[dangale / microcip]]=Table6[[#This Row],[dangale / microcip]],Table6[[#This Row],[Locaţia de bază- depozit de armăsari (D) sau Herghelia (H)]],0)</f>
        <v>0</v>
      </c>
    </row>
    <row r="116" spans="1:26" x14ac:dyDescent="0.25">
      <c r="A116" s="321">
        <f>Table6[[#This Row],[Nr. crt.]]</f>
        <v>109</v>
      </c>
      <c r="B116" s="322" t="s">
        <v>45</v>
      </c>
      <c r="C116" s="323">
        <f>IF(Table7[[#This Row],[Nr. de inventar MFP]]=Table6[[#This Row],[Nr. de inventar MFP]],Table6[[#This Row],[Nr. de inventar RNP]],0)</f>
        <v>0</v>
      </c>
      <c r="D116" s="322">
        <f>IF(Table7[[#This Row],[Nr. de inventar RNP]]=Table6[[#This Row],[Nr. de inventar RNP]],Table6[[#This Row],[Cod de clasificare OMFP nr. 1718/2013]],0)</f>
        <v>0</v>
      </c>
      <c r="E116" s="324">
        <f>IF(Table7[[#This Row],[Cod de clasificare OMFP nr. 1718/2013]]=Table6[[#This Row],[Cod de clasificare OMFP nr. 1718/2013]],Table6[[#This Row],[Denumirea ]],0)</f>
        <v>0</v>
      </c>
      <c r="F116" s="322">
        <f>IF(Table7[[#This Row],[Denumirea ]]=Table6[[#This Row],[Denumirea ]],Table6[[#This Row],[Județul]],0)</f>
        <v>0</v>
      </c>
      <c r="G116" s="322">
        <f>IF(Table7[[#This Row],[Județul]]=Table6[[#This Row],[Județul]],Table6[[#This Row],[Anul dobândirii ]],0)</f>
        <v>0</v>
      </c>
      <c r="H116" s="325">
        <f>IF(Table7[[#This Row],[Anul dobândirii ]]=Table6[[#This Row],[Anul dobândirii ]],Table6[[#This Row],[Valoare de inventar]],0)</f>
        <v>0</v>
      </c>
      <c r="I116" s="151">
        <f>IF(Table7[[#This Row],[Valoare de inventar]]=Table6[[#This Row],[Valoare de inventar]],Table6[[#This Row],[Nr Inventar MMAP]],0)</f>
        <v>0</v>
      </c>
      <c r="J116" s="152">
        <f>IF(Table7[[#This Row],[Nr Inventar MMAP]]=Table6[[#This Row],[Nr Inventar MMAP]],Table6[[#This Row],[Denumire MMAP]],0)</f>
        <v>0</v>
      </c>
      <c r="K116" s="153">
        <f>IF(Table7[[#This Row],[Denumire MMAP]]=Table6[[#This Row],[Denumire MMAP]],Table6[[#This Row],[Valore MMAP]],0)</f>
        <v>0</v>
      </c>
      <c r="L116" s="154">
        <f>IF(Table7[[#This Row],[Valore MMAP]]=Table6[[#This Row],[Valore MMAP]],Table6[[#This Row],[diferenta valorica]],0)</f>
        <v>0</v>
      </c>
      <c r="M116" s="155">
        <f>IF(Table7[[#This Row],[Nr. de inventar MFP]]="",Table6[[#This Row],[Număr inventar ]],0)</f>
        <v>0</v>
      </c>
      <c r="N116" s="156">
        <f>IF(Table7[[#This Row],[Număr inventar ]]=Table6[[#This Row],[Număr inventar ]],Table6[[#This Row],[COD_DE_CLASIFICARE]],0)</f>
        <v>0</v>
      </c>
      <c r="O116" s="157">
        <f>IF(Table7[[#This Row],[COD_DE_CLASIFICARE]]=Table6[[#This Row],[COD_DE_CLASIFICARE]],Table6[[#This Row],[Denumire IC]],0)</f>
        <v>0</v>
      </c>
      <c r="P116" s="157">
        <f>IF(Table7[[#This Row],[Denumire IC]]=Table6[[#This Row],[Denumire IC]],Table6[[#This Row],[ADRESA]],0)</f>
        <v>0</v>
      </c>
      <c r="Q116" s="156">
        <f>IF(Table7[[#This Row],[ADRESA]]=Table6[[#This Row],[ADRESA]],Table6[[#This Row],[ANUL_DOBANDIRII]],0)</f>
        <v>0</v>
      </c>
      <c r="R116" s="158">
        <f>IF(Table7[[#This Row],[ANUL_DOBANDIRII]]=Table6[[#This Row],[ANUL_DOBANDIRII]],Table6[[#This Row],[Valore IC]],0)</f>
        <v>0</v>
      </c>
      <c r="S116" s="156">
        <f>IF(Table7[[#This Row],[Valore IC]]=Table6[[#This Row],[Valore IC]],Table6[[#This Row],[BAZA_LEGALA]],0)</f>
        <v>0</v>
      </c>
      <c r="T116" s="156">
        <f>IF(Table7[[#This Row],[BAZA_LEGALA]]=Table6[[#This Row],[BAZA_LEGALA]],Table6[[#This Row],[SITUATIE_JURIDICA]],0)</f>
        <v>0</v>
      </c>
      <c r="U116" s="156">
        <f>IF(Table7[[#This Row],[SITUATIE_JURIDICA]]=Table6[[#This Row],[SITUATIE_JURIDICA]],Table6[[#This Row],[BUN]],0)</f>
        <v>0</v>
      </c>
      <c r="V116" s="269">
        <f>IF(Table7[[#This Row],[BUN]]=Table6[[#This Row],[BUN]],Table6[[#This Row],[Column1]],0)</f>
        <v>0</v>
      </c>
      <c r="W116" s="323">
        <f>IF(Table7[[#This Row],[Column1]]=Table6[[#This Row],[Column1]],Table6[[#This Row],[Anul nașterii:]],0)</f>
        <v>0</v>
      </c>
      <c r="X116" s="326">
        <f>IF(Table7[[#This Row],[Anul nașterii:]]=Table6[[#This Row],[Anul nașterii:]],Table6[[#This Row],[sex:]],0)</f>
        <v>0</v>
      </c>
      <c r="Y116" s="326">
        <f>IF(Table7[[#This Row],[sex:]]=Table6[[#This Row],[sex:]],Table6[[#This Row],[dangale / microcip]],0)</f>
        <v>0</v>
      </c>
      <c r="Z116" s="327">
        <f>IF(Table7[[#This Row],[dangale / microcip]]=Table6[[#This Row],[dangale / microcip]],Table6[[#This Row],[Locaţia de bază- depozit de armăsari (D) sau Herghelia (H)]],0)</f>
        <v>0</v>
      </c>
    </row>
    <row r="117" spans="1:26" ht="15.75" thickBot="1" x14ac:dyDescent="0.3">
      <c r="A117" s="330">
        <f>Table6[[#This Row],[Nr. crt.]]</f>
        <v>110</v>
      </c>
      <c r="B117" s="331" t="s">
        <v>45</v>
      </c>
      <c r="C117" s="332">
        <f>IF(Table7[[#This Row],[Nr. de inventar MFP]]=Table6[[#This Row],[Nr. de inventar MFP]],Table6[[#This Row],[Nr. de inventar RNP]],0)</f>
        <v>3251</v>
      </c>
      <c r="D117" s="331" t="str">
        <f>IF(Table7[[#This Row],[Nr. de inventar RNP]]=Table6[[#This Row],[Nr. de inventar RNP]],Table6[[#This Row],[Cod de clasificare OMFP nr. 1718/2013]],0)</f>
        <v>8.23.04</v>
      </c>
      <c r="E117" s="333" t="str">
        <f>IF(Table7[[#This Row],[Cod de clasificare OMFP nr. 1718/2013]]=Table6[[#This Row],[Cod de clasificare OMFP nr. 1718/2013]],Table6[[#This Row],[Denumirea ]],0)</f>
        <v xml:space="preserve">Furioso LXIX - 23  </v>
      </c>
      <c r="F117" s="331" t="str">
        <f>IF(Table7[[#This Row],[Denumirea ]]=Table6[[#This Row],[Denumirea ]],Table6[[#This Row],[Județul]],0)</f>
        <v>BZ</v>
      </c>
      <c r="G117" s="331">
        <f>IF(Table7[[#This Row],[Județul]]=Table6[[#This Row],[Județul]],Table6[[#This Row],[Anul dobândirii ]],0)</f>
        <v>2018</v>
      </c>
      <c r="H117" s="334">
        <f>IF(Table7[[#This Row],[Anul dobândirii ]]=Table6[[#This Row],[Anul dobândirii ]],Table6[[#This Row],[Valoare de inventar]],0)</f>
        <v>9400</v>
      </c>
      <c r="I117" s="160" t="str">
        <f>IF(Table7[[#This Row],[Valoare de inventar]]=Table6[[#This Row],[Valoare de inventar]],Table6[[#This Row],[Nr Inventar MMAP]],0)</f>
        <v>FN94</v>
      </c>
      <c r="J117" s="161" t="str">
        <f>IF(Table7[[#This Row],[Nr Inventar MMAP]]=Table6[[#This Row],[Nr Inventar MMAP]],Table6[[#This Row],[Denumire MMAP]],0)</f>
        <v>Furioso LXIX - 23</v>
      </c>
      <c r="K117" s="162">
        <f>IF(Table7[[#This Row],[Denumire MMAP]]=Table6[[#This Row],[Denumire MMAP]],Table6[[#This Row],[Valore MMAP]],0)</f>
        <v>9400</v>
      </c>
      <c r="L117" s="163">
        <f>IF(Table7[[#This Row],[Valore MMAP]]=Table6[[#This Row],[Valore MMAP]],Table6[[#This Row],[diferenta valorica]],0)</f>
        <v>0</v>
      </c>
      <c r="M117" s="164">
        <f>IF(Table7[[#This Row],[Nr. de inventar MFP]]="",Table6[[#This Row],[Număr inventar ]],0)</f>
        <v>0</v>
      </c>
      <c r="N117" s="165">
        <f>IF(Table7[[#This Row],[Număr inventar ]]=Table6[[#This Row],[Număr inventar ]],Table6[[#This Row],[COD_DE_CLASIFICARE]],0)</f>
        <v>0</v>
      </c>
      <c r="O117" s="166">
        <f>IF(Table7[[#This Row],[COD_DE_CLASIFICARE]]=Table6[[#This Row],[COD_DE_CLASIFICARE]],Table6[[#This Row],[Denumire IC]],0)</f>
        <v>0</v>
      </c>
      <c r="P117" s="166">
        <f>IF(Table7[[#This Row],[Denumire IC]]=Table6[[#This Row],[Denumire IC]],Table6[[#This Row],[ADRESA]],0)</f>
        <v>0</v>
      </c>
      <c r="Q117" s="165">
        <f>IF(Table7[[#This Row],[ADRESA]]=Table6[[#This Row],[ADRESA]],Table6[[#This Row],[ANUL_DOBANDIRII]],0)</f>
        <v>0</v>
      </c>
      <c r="R117" s="167">
        <f>IF(Table7[[#This Row],[ANUL_DOBANDIRII]]=Table6[[#This Row],[ANUL_DOBANDIRII]],Table6[[#This Row],[Valore IC]],0)</f>
        <v>0</v>
      </c>
      <c r="S117" s="165">
        <f>IF(Table7[[#This Row],[Valore IC]]=Table6[[#This Row],[Valore IC]],Table6[[#This Row],[BAZA_LEGALA]],0)</f>
        <v>0</v>
      </c>
      <c r="T117" s="165">
        <f>IF(Table7[[#This Row],[BAZA_LEGALA]]=Table6[[#This Row],[BAZA_LEGALA]],Table6[[#This Row],[SITUATIE_JURIDICA]],0)</f>
        <v>0</v>
      </c>
      <c r="U117" s="165">
        <f>IF(Table7[[#This Row],[SITUATIE_JURIDICA]]=Table6[[#This Row],[SITUATIE_JURIDICA]],Table6[[#This Row],[BUN]],0)</f>
        <v>0</v>
      </c>
      <c r="V117" s="165">
        <f>IF(Table7[[#This Row],[BUN]]=Table6[[#This Row],[BUN]],Table6[[#This Row],[Column1]],0)</f>
        <v>0</v>
      </c>
      <c r="W117" s="335">
        <f>IF(Table7[[#This Row],[Column1]]=Table6[[#This Row],[Column1]],Table6[[#This Row],[Anul nașterii:]],0)</f>
        <v>0</v>
      </c>
      <c r="X117" s="336">
        <f>IF(Table7[[#This Row],[Anul nașterii:]]=Table6[[#This Row],[Anul nașterii:]],Table6[[#This Row],[sex:]],0)</f>
        <v>0</v>
      </c>
      <c r="Y117" s="336">
        <f>IF(Table7[[#This Row],[sex:]]=Table6[[#This Row],[sex:]],Table6[[#This Row],[dangale / microcip]],0)</f>
        <v>0</v>
      </c>
      <c r="Z117" s="337" t="str">
        <f>IF(Table7[[#This Row],[dangale / microcip]]=Table6[[#This Row],[dangale / microcip]],Table6[[#This Row],[Locaţia de bază- depozit de armăsari (D) sau Herghelia (H)]],0)</f>
        <v>Herghelia Rușețu</v>
      </c>
    </row>
    <row r="118" spans="1:26" x14ac:dyDescent="0.25">
      <c r="A118" s="321">
        <f>Table6[[#This Row],[Nr. crt.]]</f>
        <v>111</v>
      </c>
      <c r="B118" s="322" t="s">
        <v>45</v>
      </c>
      <c r="C118" s="323">
        <f>IF(Table7[[#This Row],[Nr. de inventar MFP]]=Table6[[#This Row],[Nr. de inventar MFP]],Table6[[#This Row],[Nr. de inventar RNP]],0)</f>
        <v>2972</v>
      </c>
      <c r="D118" s="322" t="str">
        <f>IF(Table7[[#This Row],[Nr. de inventar RNP]]=Table6[[#This Row],[Nr. de inventar RNP]],Table6[[#This Row],[Cod de clasificare OMFP nr. 1718/2013]],0)</f>
        <v>8.23.04</v>
      </c>
      <c r="E118" s="324" t="str">
        <f>IF(Table7[[#This Row],[Cod de clasificare OMFP nr. 1718/2013]]=Table6[[#This Row],[Cod de clasificare OMFP nr. 1718/2013]],Table6[[#This Row],[Denumirea ]],0)</f>
        <v xml:space="preserve">Fusioso   LXVI - 11 </v>
      </c>
      <c r="F118" s="322" t="str">
        <f>IF(Table7[[#This Row],[Denumirea ]]=Table6[[#This Row],[Denumirea ]],Table6[[#This Row],[Județul]],0)</f>
        <v>BZ</v>
      </c>
      <c r="G118" s="322">
        <f>IF(Table7[[#This Row],[Județul]]=Table6[[#This Row],[Județul]],Table6[[#This Row],[Anul dobândirii ]],0)</f>
        <v>2000</v>
      </c>
      <c r="H118" s="325">
        <f>IF(Table7[[#This Row],[Anul dobândirii ]]=Table6[[#This Row],[Anul dobândirii ]],Table6[[#This Row],[Valoare de inventar]],0)</f>
        <v>7000</v>
      </c>
      <c r="I118" s="151" t="str">
        <f>IF(Table7[[#This Row],[Valoare de inventar]]=Table6[[#This Row],[Valoare de inventar]],Table6[[#This Row],[Nr Inventar MMAP]],0)</f>
        <v>2972.1</v>
      </c>
      <c r="J118" s="152" t="str">
        <f>IF(Table7[[#This Row],[Nr Inventar MMAP]]=Table6[[#This Row],[Nr Inventar MMAP]],Table6[[#This Row],[Denumire MMAP]],0)</f>
        <v>IM FURIOSO LXVI -11/520</v>
      </c>
      <c r="K118" s="153">
        <f>IF(Table7[[#This Row],[Denumire MMAP]]=Table6[[#This Row],[Denumire MMAP]],Table6[[#This Row],[Valore MMAP]],0)</f>
        <v>7000</v>
      </c>
      <c r="L118" s="154">
        <f>IF(Table7[[#This Row],[Valore MMAP]]=Table6[[#This Row],[Valore MMAP]],Table6[[#This Row],[diferenta valorica]],0)</f>
        <v>0</v>
      </c>
      <c r="M118" s="155">
        <f>IF(Table7[[#This Row],[Nr. de inventar MFP]]="",Table6[[#This Row],[Număr inventar ]],0)</f>
        <v>0</v>
      </c>
      <c r="N118" s="156">
        <f>IF(Table7[[#This Row],[Număr inventar ]]=Table6[[#This Row],[Număr inventar ]],Table6[[#This Row],[COD_DE_CLASIFICARE]],0)</f>
        <v>0</v>
      </c>
      <c r="O118" s="157">
        <f>IF(Table7[[#This Row],[COD_DE_CLASIFICARE]]=Table6[[#This Row],[COD_DE_CLASIFICARE]],Table6[[#This Row],[Denumire IC]],0)</f>
        <v>0</v>
      </c>
      <c r="P118" s="157">
        <f>IF(Table7[[#This Row],[Denumire IC]]=Table6[[#This Row],[Denumire IC]],Table6[[#This Row],[ADRESA]],0)</f>
        <v>0</v>
      </c>
      <c r="Q118" s="156">
        <f>IF(Table7[[#This Row],[ADRESA]]=Table6[[#This Row],[ADRESA]],Table6[[#This Row],[ANUL_DOBANDIRII]],0)</f>
        <v>0</v>
      </c>
      <c r="R118" s="158">
        <f>IF(Table7[[#This Row],[ANUL_DOBANDIRII]]=Table6[[#This Row],[ANUL_DOBANDIRII]],Table6[[#This Row],[Valore IC]],0)</f>
        <v>0</v>
      </c>
      <c r="S118" s="156">
        <f>IF(Table7[[#This Row],[Valore IC]]=Table6[[#This Row],[Valore IC]],Table6[[#This Row],[BAZA_LEGALA]],0)</f>
        <v>0</v>
      </c>
      <c r="T118" s="156">
        <f>IF(Table7[[#This Row],[BAZA_LEGALA]]=Table6[[#This Row],[BAZA_LEGALA]],Table6[[#This Row],[SITUATIE_JURIDICA]],0)</f>
        <v>0</v>
      </c>
      <c r="U118" s="156">
        <f>IF(Table7[[#This Row],[SITUATIE_JURIDICA]]=Table6[[#This Row],[SITUATIE_JURIDICA]],Table6[[#This Row],[BUN]],0)</f>
        <v>0</v>
      </c>
      <c r="V118" s="269">
        <f>IF(Table7[[#This Row],[BUN]]=Table6[[#This Row],[BUN]],Table6[[#This Row],[Column1]],0)</f>
        <v>0</v>
      </c>
      <c r="W118" s="323">
        <f>IF(Table7[[#This Row],[Column1]]=Table6[[#This Row],[Column1]],Table6[[#This Row],[Anul nașterii:]],0)</f>
        <v>0</v>
      </c>
      <c r="X118" s="326">
        <f>IF(Table7[[#This Row],[Anul nașterii:]]=Table6[[#This Row],[Anul nașterii:]],Table6[[#This Row],[sex:]],0)</f>
        <v>0</v>
      </c>
      <c r="Y118" s="326">
        <f>IF(Table7[[#This Row],[sex:]]=Table6[[#This Row],[sex:]],Table6[[#This Row],[dangale / microcip]],0)</f>
        <v>0</v>
      </c>
      <c r="Z118" s="327" t="str">
        <f>IF(Table7[[#This Row],[dangale / microcip]]=Table6[[#This Row],[dangale / microcip]],Table6[[#This Row],[Locaţia de bază- depozit de armăsari (D) sau Herghelia (H)]],0)</f>
        <v>Herghelia Rușețu</v>
      </c>
    </row>
    <row r="119" spans="1:26" ht="15.75" thickBot="1" x14ac:dyDescent="0.3">
      <c r="A119" s="330">
        <f>Table6[[#This Row],[Nr. crt.]]</f>
        <v>112</v>
      </c>
      <c r="B119" s="331" t="s">
        <v>45</v>
      </c>
      <c r="C119" s="332">
        <f>IF(Table7[[#This Row],[Nr. de inventar MFP]]=Table6[[#This Row],[Nr. de inventar MFP]],Table6[[#This Row],[Nr. de inventar RNP]],0)</f>
        <v>0</v>
      </c>
      <c r="D119" s="331">
        <f>IF(Table7[[#This Row],[Nr. de inventar RNP]]=Table6[[#This Row],[Nr. de inventar RNP]],Table6[[#This Row],[Cod de clasificare OMFP nr. 1718/2013]],0)</f>
        <v>0</v>
      </c>
      <c r="E119" s="333">
        <f>IF(Table7[[#This Row],[Cod de clasificare OMFP nr. 1718/2013]]=Table6[[#This Row],[Cod de clasificare OMFP nr. 1718/2013]],Table6[[#This Row],[Denumirea ]],0)</f>
        <v>0</v>
      </c>
      <c r="F119" s="331">
        <f>IF(Table7[[#This Row],[Denumirea ]]=Table6[[#This Row],[Denumirea ]],Table6[[#This Row],[Județul]],0)</f>
        <v>0</v>
      </c>
      <c r="G119" s="331">
        <f>IF(Table7[[#This Row],[Județul]]=Table6[[#This Row],[Județul]],Table6[[#This Row],[Anul dobândirii ]],0)</f>
        <v>0</v>
      </c>
      <c r="H119" s="334">
        <f>IF(Table7[[#This Row],[Anul dobândirii ]]=Table6[[#This Row],[Anul dobândirii ]],Table6[[#This Row],[Valoare de inventar]],0)</f>
        <v>0</v>
      </c>
      <c r="I119" s="160">
        <f>IF(Table7[[#This Row],[Valoare de inventar]]=Table6[[#This Row],[Valoare de inventar]],Table6[[#This Row],[Nr Inventar MMAP]],0)</f>
        <v>0</v>
      </c>
      <c r="J119" s="161">
        <f>IF(Table7[[#This Row],[Nr Inventar MMAP]]=Table6[[#This Row],[Nr Inventar MMAP]],Table6[[#This Row],[Denumire MMAP]],0)</f>
        <v>0</v>
      </c>
      <c r="K119" s="162">
        <f>IF(Table7[[#This Row],[Denumire MMAP]]=Table6[[#This Row],[Denumire MMAP]],Table6[[#This Row],[Valore MMAP]],0)</f>
        <v>0</v>
      </c>
      <c r="L119" s="163">
        <f>IF(Table7[[#This Row],[Valore MMAP]]=Table6[[#This Row],[Valore MMAP]],Table6[[#This Row],[diferenta valorica]],0)</f>
        <v>0</v>
      </c>
      <c r="M119" s="164">
        <f>IF(Table7[[#This Row],[Nr. de inventar MFP]]="",Table6[[#This Row],[Număr inventar ]],0)</f>
        <v>0</v>
      </c>
      <c r="N119" s="165">
        <f>IF(Table7[[#This Row],[Număr inventar ]]=Table6[[#This Row],[Număr inventar ]],Table6[[#This Row],[COD_DE_CLASIFICARE]],0)</f>
        <v>0</v>
      </c>
      <c r="O119" s="166">
        <f>IF(Table7[[#This Row],[COD_DE_CLASIFICARE]]=Table6[[#This Row],[COD_DE_CLASIFICARE]],Table6[[#This Row],[Denumire IC]],0)</f>
        <v>0</v>
      </c>
      <c r="P119" s="166">
        <f>IF(Table7[[#This Row],[Denumire IC]]=Table6[[#This Row],[Denumire IC]],Table6[[#This Row],[ADRESA]],0)</f>
        <v>0</v>
      </c>
      <c r="Q119" s="165">
        <f>IF(Table7[[#This Row],[ADRESA]]=Table6[[#This Row],[ADRESA]],Table6[[#This Row],[ANUL_DOBANDIRII]],0)</f>
        <v>0</v>
      </c>
      <c r="R119" s="167">
        <f>IF(Table7[[#This Row],[ANUL_DOBANDIRII]]=Table6[[#This Row],[ANUL_DOBANDIRII]],Table6[[#This Row],[Valore IC]],0)</f>
        <v>0</v>
      </c>
      <c r="S119" s="165">
        <f>IF(Table7[[#This Row],[Valore IC]]=Table6[[#This Row],[Valore IC]],Table6[[#This Row],[BAZA_LEGALA]],0)</f>
        <v>0</v>
      </c>
      <c r="T119" s="165">
        <f>IF(Table7[[#This Row],[BAZA_LEGALA]]=Table6[[#This Row],[BAZA_LEGALA]],Table6[[#This Row],[SITUATIE_JURIDICA]],0)</f>
        <v>0</v>
      </c>
      <c r="U119" s="165">
        <f>IF(Table7[[#This Row],[SITUATIE_JURIDICA]]=Table6[[#This Row],[SITUATIE_JURIDICA]],Table6[[#This Row],[BUN]],0)</f>
        <v>0</v>
      </c>
      <c r="V119" s="165">
        <f>IF(Table7[[#This Row],[BUN]]=Table6[[#This Row],[BUN]],Table6[[#This Row],[Column1]],0)</f>
        <v>0</v>
      </c>
      <c r="W119" s="335">
        <f>IF(Table7[[#This Row],[Column1]]=Table6[[#This Row],[Column1]],Table6[[#This Row],[Anul nașterii:]],0)</f>
        <v>0</v>
      </c>
      <c r="X119" s="336">
        <f>IF(Table7[[#This Row],[Anul nașterii:]]=Table6[[#This Row],[Anul nașterii:]],Table6[[#This Row],[sex:]],0)</f>
        <v>0</v>
      </c>
      <c r="Y119" s="336">
        <f>IF(Table7[[#This Row],[sex:]]=Table6[[#This Row],[sex:]],Table6[[#This Row],[dangale / microcip]],0)</f>
        <v>0</v>
      </c>
      <c r="Z119" s="337">
        <f>IF(Table7[[#This Row],[dangale / microcip]]=Table6[[#This Row],[dangale / microcip]],Table6[[#This Row],[Locaţia de bază- depozit de armăsari (D) sau Herghelia (H)]],0)</f>
        <v>0</v>
      </c>
    </row>
    <row r="120" spans="1:26" x14ac:dyDescent="0.25">
      <c r="A120" s="321">
        <f>Table6[[#This Row],[Nr. crt.]]</f>
        <v>113</v>
      </c>
      <c r="B120" s="322" t="s">
        <v>45</v>
      </c>
      <c r="C120" s="323">
        <f>IF(Table7[[#This Row],[Nr. de inventar MFP]]=Table6[[#This Row],[Nr. de inventar MFP]],Table6[[#This Row],[Nr. de inventar RNP]],0)</f>
        <v>0</v>
      </c>
      <c r="D120" s="322">
        <f>IF(Table7[[#This Row],[Nr. de inventar RNP]]=Table6[[#This Row],[Nr. de inventar RNP]],Table6[[#This Row],[Cod de clasificare OMFP nr. 1718/2013]],0)</f>
        <v>0</v>
      </c>
      <c r="E120" s="324">
        <f>IF(Table7[[#This Row],[Cod de clasificare OMFP nr. 1718/2013]]=Table6[[#This Row],[Cod de clasificare OMFP nr. 1718/2013]],Table6[[#This Row],[Denumirea ]],0)</f>
        <v>0</v>
      </c>
      <c r="F120" s="322">
        <f>IF(Table7[[#This Row],[Denumirea ]]=Table6[[#This Row],[Denumirea ]],Table6[[#This Row],[Județul]],0)</f>
        <v>0</v>
      </c>
      <c r="G120" s="322">
        <f>IF(Table7[[#This Row],[Județul]]=Table6[[#This Row],[Județul]],Table6[[#This Row],[Anul dobândirii ]],0)</f>
        <v>0</v>
      </c>
      <c r="H120" s="325">
        <f>IF(Table7[[#This Row],[Anul dobândirii ]]=Table6[[#This Row],[Anul dobândirii ]],Table6[[#This Row],[Valoare de inventar]],0)</f>
        <v>0</v>
      </c>
      <c r="I120" s="151">
        <f>IF(Table7[[#This Row],[Valoare de inventar]]=Table6[[#This Row],[Valoare de inventar]],Table6[[#This Row],[Nr Inventar MMAP]],0)</f>
        <v>0</v>
      </c>
      <c r="J120" s="152">
        <f>IF(Table7[[#This Row],[Nr Inventar MMAP]]=Table6[[#This Row],[Nr Inventar MMAP]],Table6[[#This Row],[Denumire MMAP]],0)</f>
        <v>0</v>
      </c>
      <c r="K120" s="153">
        <f>IF(Table7[[#This Row],[Denumire MMAP]]=Table6[[#This Row],[Denumire MMAP]],Table6[[#This Row],[Valore MMAP]],0)</f>
        <v>0</v>
      </c>
      <c r="L120" s="154">
        <f>IF(Table7[[#This Row],[Valore MMAP]]=Table6[[#This Row],[Valore MMAP]],Table6[[#This Row],[diferenta valorica]],0)</f>
        <v>0</v>
      </c>
      <c r="M120" s="155">
        <f>IF(Table7[[#This Row],[Nr. de inventar MFP]]="",Table6[[#This Row],[Număr inventar ]],0)</f>
        <v>0</v>
      </c>
      <c r="N120" s="156">
        <f>IF(Table7[[#This Row],[Număr inventar ]]=Table6[[#This Row],[Număr inventar ]],Table6[[#This Row],[COD_DE_CLASIFICARE]],0)</f>
        <v>0</v>
      </c>
      <c r="O120" s="157">
        <f>IF(Table7[[#This Row],[COD_DE_CLASIFICARE]]=Table6[[#This Row],[COD_DE_CLASIFICARE]],Table6[[#This Row],[Denumire IC]],0)</f>
        <v>0</v>
      </c>
      <c r="P120" s="157">
        <f>IF(Table7[[#This Row],[Denumire IC]]=Table6[[#This Row],[Denumire IC]],Table6[[#This Row],[ADRESA]],0)</f>
        <v>0</v>
      </c>
      <c r="Q120" s="156">
        <f>IF(Table7[[#This Row],[ADRESA]]=Table6[[#This Row],[ADRESA]],Table6[[#This Row],[ANUL_DOBANDIRII]],0)</f>
        <v>0</v>
      </c>
      <c r="R120" s="158">
        <f>IF(Table7[[#This Row],[ANUL_DOBANDIRII]]=Table6[[#This Row],[ANUL_DOBANDIRII]],Table6[[#This Row],[Valore IC]],0)</f>
        <v>0</v>
      </c>
      <c r="S120" s="156">
        <f>IF(Table7[[#This Row],[Valore IC]]=Table6[[#This Row],[Valore IC]],Table6[[#This Row],[BAZA_LEGALA]],0)</f>
        <v>0</v>
      </c>
      <c r="T120" s="156">
        <f>IF(Table7[[#This Row],[BAZA_LEGALA]]=Table6[[#This Row],[BAZA_LEGALA]],Table6[[#This Row],[SITUATIE_JURIDICA]],0)</f>
        <v>0</v>
      </c>
      <c r="U120" s="156">
        <f>IF(Table7[[#This Row],[SITUATIE_JURIDICA]]=Table6[[#This Row],[SITUATIE_JURIDICA]],Table6[[#This Row],[BUN]],0)</f>
        <v>0</v>
      </c>
      <c r="V120" s="269">
        <f>IF(Table7[[#This Row],[BUN]]=Table6[[#This Row],[BUN]],Table6[[#This Row],[Column1]],0)</f>
        <v>0</v>
      </c>
      <c r="W120" s="323">
        <f>IF(Table7[[#This Row],[Column1]]=Table6[[#This Row],[Column1]],Table6[[#This Row],[Anul nașterii:]],0)</f>
        <v>0</v>
      </c>
      <c r="X120" s="326">
        <f>IF(Table7[[#This Row],[Anul nașterii:]]=Table6[[#This Row],[Anul nașterii:]],Table6[[#This Row],[sex:]],0)</f>
        <v>0</v>
      </c>
      <c r="Y120" s="326">
        <f>IF(Table7[[#This Row],[sex:]]=Table6[[#This Row],[sex:]],Table6[[#This Row],[dangale / microcip]],0)</f>
        <v>0</v>
      </c>
      <c r="Z120" s="327">
        <f>IF(Table7[[#This Row],[dangale / microcip]]=Table6[[#This Row],[dangale / microcip]],Table6[[#This Row],[Locaţia de bază- depozit de armăsari (D) sau Herghelia (H)]],0)</f>
        <v>0</v>
      </c>
    </row>
    <row r="121" spans="1:26" ht="15.75" thickBot="1" x14ac:dyDescent="0.3">
      <c r="A121" s="330">
        <f>Table6[[#This Row],[Nr. crt.]]</f>
        <v>114</v>
      </c>
      <c r="B121" s="331" t="s">
        <v>45</v>
      </c>
      <c r="C121" s="332">
        <f>IF(Table7[[#This Row],[Nr. de inventar MFP]]=Table6[[#This Row],[Nr. de inventar MFP]],Table6[[#This Row],[Nr. de inventar RNP]],0)</f>
        <v>3215</v>
      </c>
      <c r="D121" s="331" t="str">
        <f>IF(Table7[[#This Row],[Nr. de inventar RNP]]=Table6[[#This Row],[Nr. de inventar RNP]],Table6[[#This Row],[Cod de clasificare OMFP nr. 1718/2013]],0)</f>
        <v>8.23.04</v>
      </c>
      <c r="E121" s="333" t="str">
        <f>IF(Table7[[#This Row],[Cod de clasificare OMFP nr. 1718/2013]]=Table6[[#This Row],[Cod de clasificare OMFP nr. 1718/2013]],Table6[[#This Row],[Denumirea ]],0)</f>
        <v>NORTH STAR XLIV -18</v>
      </c>
      <c r="F121" s="331" t="str">
        <f>IF(Table7[[#This Row],[Denumirea ]]=Table6[[#This Row],[Denumirea ]],Table6[[#This Row],[Județul]],0)</f>
        <v>BZ</v>
      </c>
      <c r="G121" s="331">
        <f>IF(Table7[[#This Row],[Județul]]=Table6[[#This Row],[Județul]],Table6[[#This Row],[Anul dobândirii ]],0)</f>
        <v>2017</v>
      </c>
      <c r="H121" s="334">
        <f>IF(Table7[[#This Row],[Anul dobândirii ]]=Table6[[#This Row],[Anul dobândirii ]],Table6[[#This Row],[Valoare de inventar]],0)</f>
        <v>10300</v>
      </c>
      <c r="I121" s="160" t="str">
        <f>IF(Table7[[#This Row],[Valoare de inventar]]=Table6[[#This Row],[Valoare de inventar]],Table6[[#This Row],[Nr Inventar MMAP]],0)</f>
        <v>3215.1</v>
      </c>
      <c r="J121" s="161" t="str">
        <f>IF(Table7[[#This Row],[Nr Inventar MMAP]]=Table6[[#This Row],[Nr Inventar MMAP]],Table6[[#This Row],[Denumire MMAP]],0)</f>
        <v>NORTH STAR  XLIV  - 18</v>
      </c>
      <c r="K121" s="162">
        <f>IF(Table7[[#This Row],[Denumire MMAP]]=Table6[[#This Row],[Denumire MMAP]],Table6[[#This Row],[Valore MMAP]],0)</f>
        <v>10300</v>
      </c>
      <c r="L121" s="163">
        <f>IF(Table7[[#This Row],[Valore MMAP]]=Table6[[#This Row],[Valore MMAP]],Table6[[#This Row],[diferenta valorica]],0)</f>
        <v>0</v>
      </c>
      <c r="M121" s="164">
        <f>IF(Table7[[#This Row],[Nr. de inventar MFP]]="",Table6[[#This Row],[Număr inventar ]],0)</f>
        <v>0</v>
      </c>
      <c r="N121" s="165">
        <f>IF(Table7[[#This Row],[Număr inventar ]]=Table6[[#This Row],[Număr inventar ]],Table6[[#This Row],[COD_DE_CLASIFICARE]],0)</f>
        <v>0</v>
      </c>
      <c r="O121" s="166">
        <f>IF(Table7[[#This Row],[COD_DE_CLASIFICARE]]=Table6[[#This Row],[COD_DE_CLASIFICARE]],Table6[[#This Row],[Denumire IC]],0)</f>
        <v>0</v>
      </c>
      <c r="P121" s="166">
        <f>IF(Table7[[#This Row],[Denumire IC]]=Table6[[#This Row],[Denumire IC]],Table6[[#This Row],[ADRESA]],0)</f>
        <v>0</v>
      </c>
      <c r="Q121" s="165">
        <f>IF(Table7[[#This Row],[ADRESA]]=Table6[[#This Row],[ADRESA]],Table6[[#This Row],[ANUL_DOBANDIRII]],0)</f>
        <v>0</v>
      </c>
      <c r="R121" s="167">
        <f>IF(Table7[[#This Row],[ANUL_DOBANDIRII]]=Table6[[#This Row],[ANUL_DOBANDIRII]],Table6[[#This Row],[Valore IC]],0)</f>
        <v>0</v>
      </c>
      <c r="S121" s="165">
        <f>IF(Table7[[#This Row],[Valore IC]]=Table6[[#This Row],[Valore IC]],Table6[[#This Row],[BAZA_LEGALA]],0)</f>
        <v>0</v>
      </c>
      <c r="T121" s="165">
        <f>IF(Table7[[#This Row],[BAZA_LEGALA]]=Table6[[#This Row],[BAZA_LEGALA]],Table6[[#This Row],[SITUATIE_JURIDICA]],0)</f>
        <v>0</v>
      </c>
      <c r="U121" s="165">
        <f>IF(Table7[[#This Row],[SITUATIE_JURIDICA]]=Table6[[#This Row],[SITUATIE_JURIDICA]],Table6[[#This Row],[BUN]],0)</f>
        <v>0</v>
      </c>
      <c r="V121" s="165">
        <f>IF(Table7[[#This Row],[BUN]]=Table6[[#This Row],[BUN]],Table6[[#This Row],[Column1]],0)</f>
        <v>0</v>
      </c>
      <c r="W121" s="335">
        <f>IF(Table7[[#This Row],[Column1]]=Table6[[#This Row],[Column1]],Table6[[#This Row],[Anul nașterii:]],0)</f>
        <v>0</v>
      </c>
      <c r="X121" s="336">
        <f>IF(Table7[[#This Row],[Anul nașterii:]]=Table6[[#This Row],[Anul nașterii:]],Table6[[#This Row],[sex:]],0)</f>
        <v>0</v>
      </c>
      <c r="Y121" s="336">
        <f>IF(Table7[[#This Row],[sex:]]=Table6[[#This Row],[sex:]],Table6[[#This Row],[dangale / microcip]],0)</f>
        <v>0</v>
      </c>
      <c r="Z121" s="337" t="str">
        <f>IF(Table7[[#This Row],[dangale / microcip]]=Table6[[#This Row],[dangale / microcip]],Table6[[#This Row],[Locaţia de bază- depozit de armăsari (D) sau Herghelia (H)]],0)</f>
        <v>Herghelia Rușețu</v>
      </c>
    </row>
    <row r="122" spans="1:26" x14ac:dyDescent="0.25">
      <c r="A122" s="321">
        <f>Table6[[#This Row],[Nr. crt.]]</f>
        <v>115</v>
      </c>
      <c r="B122" s="322" t="s">
        <v>45</v>
      </c>
      <c r="C122" s="323">
        <f>IF(Table7[[#This Row],[Nr. de inventar MFP]]=Table6[[#This Row],[Nr. de inventar MFP]],Table6[[#This Row],[Nr. de inventar RNP]],0)</f>
        <v>0</v>
      </c>
      <c r="D122" s="322">
        <f>IF(Table7[[#This Row],[Nr. de inventar RNP]]=Table6[[#This Row],[Nr. de inventar RNP]],Table6[[#This Row],[Cod de clasificare OMFP nr. 1718/2013]],0)</f>
        <v>0</v>
      </c>
      <c r="E122" s="324">
        <f>IF(Table7[[#This Row],[Cod de clasificare OMFP nr. 1718/2013]]=Table6[[#This Row],[Cod de clasificare OMFP nr. 1718/2013]],Table6[[#This Row],[Denumirea ]],0)</f>
        <v>0</v>
      </c>
      <c r="F122" s="322">
        <f>IF(Table7[[#This Row],[Denumirea ]]=Table6[[#This Row],[Denumirea ]],Table6[[#This Row],[Județul]],0)</f>
        <v>0</v>
      </c>
      <c r="G122" s="322">
        <f>IF(Table7[[#This Row],[Județul]]=Table6[[#This Row],[Județul]],Table6[[#This Row],[Anul dobândirii ]],0)</f>
        <v>0</v>
      </c>
      <c r="H122" s="325">
        <f>IF(Table7[[#This Row],[Anul dobândirii ]]=Table6[[#This Row],[Anul dobândirii ]],Table6[[#This Row],[Valoare de inventar]],0)</f>
        <v>0</v>
      </c>
      <c r="I122" s="151">
        <f>IF(Table7[[#This Row],[Valoare de inventar]]=Table6[[#This Row],[Valoare de inventar]],Table6[[#This Row],[Nr Inventar MMAP]],0)</f>
        <v>0</v>
      </c>
      <c r="J122" s="152">
        <f>IF(Table7[[#This Row],[Nr Inventar MMAP]]=Table6[[#This Row],[Nr Inventar MMAP]],Table6[[#This Row],[Denumire MMAP]],0)</f>
        <v>0</v>
      </c>
      <c r="K122" s="153">
        <f>IF(Table7[[#This Row],[Denumire MMAP]]=Table6[[#This Row],[Denumire MMAP]],Table6[[#This Row],[Valore MMAP]],0)</f>
        <v>0</v>
      </c>
      <c r="L122" s="154">
        <f>IF(Table7[[#This Row],[Valore MMAP]]=Table6[[#This Row],[Valore MMAP]],Table6[[#This Row],[diferenta valorica]],0)</f>
        <v>0</v>
      </c>
      <c r="M122" s="155">
        <f>IF(Table7[[#This Row],[Nr. de inventar MFP]]="",Table6[[#This Row],[Număr inventar ]],0)</f>
        <v>0</v>
      </c>
      <c r="N122" s="156">
        <f>IF(Table7[[#This Row],[Număr inventar ]]=Table6[[#This Row],[Număr inventar ]],Table6[[#This Row],[COD_DE_CLASIFICARE]],0)</f>
        <v>0</v>
      </c>
      <c r="O122" s="157">
        <f>IF(Table7[[#This Row],[COD_DE_CLASIFICARE]]=Table6[[#This Row],[COD_DE_CLASIFICARE]],Table6[[#This Row],[Denumire IC]],0)</f>
        <v>0</v>
      </c>
      <c r="P122" s="157">
        <f>IF(Table7[[#This Row],[Denumire IC]]=Table6[[#This Row],[Denumire IC]],Table6[[#This Row],[ADRESA]],0)</f>
        <v>0</v>
      </c>
      <c r="Q122" s="156">
        <f>IF(Table7[[#This Row],[ADRESA]]=Table6[[#This Row],[ADRESA]],Table6[[#This Row],[ANUL_DOBANDIRII]],0)</f>
        <v>0</v>
      </c>
      <c r="R122" s="158">
        <f>IF(Table7[[#This Row],[ANUL_DOBANDIRII]]=Table6[[#This Row],[ANUL_DOBANDIRII]],Table6[[#This Row],[Valore IC]],0)</f>
        <v>0</v>
      </c>
      <c r="S122" s="156">
        <f>IF(Table7[[#This Row],[Valore IC]]=Table6[[#This Row],[Valore IC]],Table6[[#This Row],[BAZA_LEGALA]],0)</f>
        <v>0</v>
      </c>
      <c r="T122" s="156">
        <f>IF(Table7[[#This Row],[BAZA_LEGALA]]=Table6[[#This Row],[BAZA_LEGALA]],Table6[[#This Row],[SITUATIE_JURIDICA]],0)</f>
        <v>0</v>
      </c>
      <c r="U122" s="156">
        <f>IF(Table7[[#This Row],[SITUATIE_JURIDICA]]=Table6[[#This Row],[SITUATIE_JURIDICA]],Table6[[#This Row],[BUN]],0)</f>
        <v>0</v>
      </c>
      <c r="V122" s="269">
        <f>IF(Table7[[#This Row],[BUN]]=Table6[[#This Row],[BUN]],Table6[[#This Row],[Column1]],0)</f>
        <v>0</v>
      </c>
      <c r="W122" s="323">
        <f>IF(Table7[[#This Row],[Column1]]=Table6[[#This Row],[Column1]],Table6[[#This Row],[Anul nașterii:]],0)</f>
        <v>0</v>
      </c>
      <c r="X122" s="326">
        <f>IF(Table7[[#This Row],[Anul nașterii:]]=Table6[[#This Row],[Anul nașterii:]],Table6[[#This Row],[sex:]],0)</f>
        <v>0</v>
      </c>
      <c r="Y122" s="326">
        <f>IF(Table7[[#This Row],[sex:]]=Table6[[#This Row],[sex:]],Table6[[#This Row],[dangale / microcip]],0)</f>
        <v>0</v>
      </c>
      <c r="Z122" s="327">
        <f>IF(Table7[[#This Row],[dangale / microcip]]=Table6[[#This Row],[dangale / microcip]],Table6[[#This Row],[Locaţia de bază- depozit de armăsari (D) sau Herghelia (H)]],0)</f>
        <v>0</v>
      </c>
    </row>
    <row r="123" spans="1:26" ht="15.75" thickBot="1" x14ac:dyDescent="0.3">
      <c r="A123" s="330">
        <f>Table6[[#This Row],[Nr. crt.]]</f>
        <v>116</v>
      </c>
      <c r="B123" s="331" t="s">
        <v>45</v>
      </c>
      <c r="C123" s="332">
        <f>IF(Table7[[#This Row],[Nr. de inventar MFP]]=Table6[[#This Row],[Nr. de inventar MFP]],Table6[[#This Row],[Nr. de inventar RNP]],0)</f>
        <v>0</v>
      </c>
      <c r="D123" s="331">
        <f>IF(Table7[[#This Row],[Nr. de inventar RNP]]=Table6[[#This Row],[Nr. de inventar RNP]],Table6[[#This Row],[Cod de clasificare OMFP nr. 1718/2013]],0)</f>
        <v>0</v>
      </c>
      <c r="E123" s="333">
        <f>IF(Table7[[#This Row],[Cod de clasificare OMFP nr. 1718/2013]]=Table6[[#This Row],[Cod de clasificare OMFP nr. 1718/2013]],Table6[[#This Row],[Denumirea ]],0)</f>
        <v>0</v>
      </c>
      <c r="F123" s="331">
        <f>IF(Table7[[#This Row],[Denumirea ]]=Table6[[#This Row],[Denumirea ]],Table6[[#This Row],[Județul]],0)</f>
        <v>0</v>
      </c>
      <c r="G123" s="331">
        <f>IF(Table7[[#This Row],[Județul]]=Table6[[#This Row],[Județul]],Table6[[#This Row],[Anul dobândirii ]],0)</f>
        <v>0</v>
      </c>
      <c r="H123" s="334">
        <f>IF(Table7[[#This Row],[Anul dobândirii ]]=Table6[[#This Row],[Anul dobândirii ]],Table6[[#This Row],[Valoare de inventar]],0)</f>
        <v>0</v>
      </c>
      <c r="I123" s="160">
        <f>IF(Table7[[#This Row],[Valoare de inventar]]=Table6[[#This Row],[Valoare de inventar]],Table6[[#This Row],[Nr Inventar MMAP]],0)</f>
        <v>0</v>
      </c>
      <c r="J123" s="161">
        <f>IF(Table7[[#This Row],[Nr Inventar MMAP]]=Table6[[#This Row],[Nr Inventar MMAP]],Table6[[#This Row],[Denumire MMAP]],0)</f>
        <v>0</v>
      </c>
      <c r="K123" s="162">
        <f>IF(Table7[[#This Row],[Denumire MMAP]]=Table6[[#This Row],[Denumire MMAP]],Table6[[#This Row],[Valore MMAP]],0)</f>
        <v>0</v>
      </c>
      <c r="L123" s="163">
        <f>IF(Table7[[#This Row],[Valore MMAP]]=Table6[[#This Row],[Valore MMAP]],Table6[[#This Row],[diferenta valorica]],0)</f>
        <v>0</v>
      </c>
      <c r="M123" s="164">
        <f>IF(Table7[[#This Row],[Nr. de inventar MFP]]="",Table6[[#This Row],[Număr inventar ]],0)</f>
        <v>0</v>
      </c>
      <c r="N123" s="165">
        <f>IF(Table7[[#This Row],[Număr inventar ]]=Table6[[#This Row],[Număr inventar ]],Table6[[#This Row],[COD_DE_CLASIFICARE]],0)</f>
        <v>0</v>
      </c>
      <c r="O123" s="166">
        <f>IF(Table7[[#This Row],[COD_DE_CLASIFICARE]]=Table6[[#This Row],[COD_DE_CLASIFICARE]],Table6[[#This Row],[Denumire IC]],0)</f>
        <v>0</v>
      </c>
      <c r="P123" s="166">
        <f>IF(Table7[[#This Row],[Denumire IC]]=Table6[[#This Row],[Denumire IC]],Table6[[#This Row],[ADRESA]],0)</f>
        <v>0</v>
      </c>
      <c r="Q123" s="165">
        <f>IF(Table7[[#This Row],[ADRESA]]=Table6[[#This Row],[ADRESA]],Table6[[#This Row],[ANUL_DOBANDIRII]],0)</f>
        <v>0</v>
      </c>
      <c r="R123" s="167">
        <f>IF(Table7[[#This Row],[ANUL_DOBANDIRII]]=Table6[[#This Row],[ANUL_DOBANDIRII]],Table6[[#This Row],[Valore IC]],0)</f>
        <v>0</v>
      </c>
      <c r="S123" s="165">
        <f>IF(Table7[[#This Row],[Valore IC]]=Table6[[#This Row],[Valore IC]],Table6[[#This Row],[BAZA_LEGALA]],0)</f>
        <v>0</v>
      </c>
      <c r="T123" s="165">
        <f>IF(Table7[[#This Row],[BAZA_LEGALA]]=Table6[[#This Row],[BAZA_LEGALA]],Table6[[#This Row],[SITUATIE_JURIDICA]],0)</f>
        <v>0</v>
      </c>
      <c r="U123" s="165">
        <f>IF(Table7[[#This Row],[SITUATIE_JURIDICA]]=Table6[[#This Row],[SITUATIE_JURIDICA]],Table6[[#This Row],[BUN]],0)</f>
        <v>0</v>
      </c>
      <c r="V123" s="165">
        <f>IF(Table7[[#This Row],[BUN]]=Table6[[#This Row],[BUN]],Table6[[#This Row],[Column1]],0)</f>
        <v>0</v>
      </c>
      <c r="W123" s="335">
        <f>IF(Table7[[#This Row],[Column1]]=Table6[[#This Row],[Column1]],Table6[[#This Row],[Anul nașterii:]],0)</f>
        <v>0</v>
      </c>
      <c r="X123" s="336">
        <f>IF(Table7[[#This Row],[Anul nașterii:]]=Table6[[#This Row],[Anul nașterii:]],Table6[[#This Row],[sex:]],0)</f>
        <v>0</v>
      </c>
      <c r="Y123" s="336">
        <f>IF(Table7[[#This Row],[sex:]]=Table6[[#This Row],[sex:]],Table6[[#This Row],[dangale / microcip]],0)</f>
        <v>0</v>
      </c>
      <c r="Z123" s="337">
        <f>IF(Table7[[#This Row],[dangale / microcip]]=Table6[[#This Row],[dangale / microcip]],Table6[[#This Row],[Locaţia de bază- depozit de armăsari (D) sau Herghelia (H)]],0)</f>
        <v>0</v>
      </c>
    </row>
    <row r="124" spans="1:26" ht="51" x14ac:dyDescent="0.25">
      <c r="A124" s="321">
        <f>Table6[[#This Row],[Nr. crt.]]</f>
        <v>117</v>
      </c>
      <c r="B124" s="322" t="s">
        <v>45</v>
      </c>
      <c r="C124" s="323">
        <f>IF(Table7[[#This Row],[Nr. de inventar MFP]]=Table6[[#This Row],[Nr. de inventar MFP]],Table6[[#This Row],[Nr. de inventar RNP]],0)</f>
        <v>0</v>
      </c>
      <c r="D124" s="322">
        <f>IF(Table7[[#This Row],[Nr. de inventar RNP]]=Table6[[#This Row],[Nr. de inventar RNP]],Table6[[#This Row],[Cod de clasificare OMFP nr. 1718/2013]],0)</f>
        <v>0</v>
      </c>
      <c r="E124" s="324">
        <f>IF(Table7[[#This Row],[Cod de clasificare OMFP nr. 1718/2013]]=Table6[[#This Row],[Cod de clasificare OMFP nr. 1718/2013]],Table6[[#This Row],[Denumirea ]],0)</f>
        <v>0</v>
      </c>
      <c r="F124" s="322">
        <f>IF(Table7[[#This Row],[Denumirea ]]=Table6[[#This Row],[Denumirea ]],Table6[[#This Row],[Județul]],0)</f>
        <v>0</v>
      </c>
      <c r="G124" s="322">
        <f>IF(Table7[[#This Row],[Județul]]=Table6[[#This Row],[Județul]],Table6[[#This Row],[Anul dobândirii ]],0)</f>
        <v>0</v>
      </c>
      <c r="H124" s="325">
        <f>IF(Table7[[#This Row],[Anul dobândirii ]]=Table6[[#This Row],[Anul dobândirii ]],Table6[[#This Row],[Valoare de inventar]],0)</f>
        <v>0</v>
      </c>
      <c r="I124" s="151">
        <f>IF(Table7[[#This Row],[Valoare de inventar]]=Table6[[#This Row],[Valoare de inventar]],Table6[[#This Row],[Nr Inventar MMAP]],0)</f>
        <v>0</v>
      </c>
      <c r="J124" s="152">
        <f>IF(Table7[[#This Row],[Nr Inventar MMAP]]=Table6[[#This Row],[Nr Inventar MMAP]],Table6[[#This Row],[Denumire MMAP]],0)</f>
        <v>0</v>
      </c>
      <c r="K124" s="153">
        <f>IF(Table7[[#This Row],[Denumire MMAP]]=Table6[[#This Row],[Denumire MMAP]],Table6[[#This Row],[Valore MMAP]],0)</f>
        <v>0</v>
      </c>
      <c r="L124" s="154">
        <f>IF(Table7[[#This Row],[Valore MMAP]]=Table6[[#This Row],[Valore MMAP]],Table6[[#This Row],[diferenta valorica]],0)</f>
        <v>0</v>
      </c>
      <c r="M124" s="155">
        <f>IF(Table7[[#This Row],[Nr. de inventar MFP]]="",Table6[[#This Row],[Număr inventar ]],0)</f>
        <v>0</v>
      </c>
      <c r="N124" s="156">
        <f>IF(Table7[[#This Row],[Număr inventar ]]=Table6[[#This Row],[Număr inventar ]],Table6[[#This Row],[COD_DE_CLASIFICARE]],0)</f>
        <v>0</v>
      </c>
      <c r="O124" s="157">
        <f>IF(Table7[[#This Row],[COD_DE_CLASIFICARE]]=Table6[[#This Row],[COD_DE_CLASIFICARE]],Table6[[#This Row],[Denumire IC]],0)</f>
        <v>0</v>
      </c>
      <c r="P124" s="157">
        <f>IF(Table7[[#This Row],[Denumire IC]]=Table6[[#This Row],[Denumire IC]],Table6[[#This Row],[ADRESA]],0)</f>
        <v>0</v>
      </c>
      <c r="Q124" s="156">
        <f>IF(Table7[[#This Row],[ADRESA]]=Table6[[#This Row],[ADRESA]],Table6[[#This Row],[ANUL_DOBANDIRII]],0)</f>
        <v>0</v>
      </c>
      <c r="R124" s="158">
        <f>IF(Table7[[#This Row],[ANUL_DOBANDIRII]]=Table6[[#This Row],[ANUL_DOBANDIRII]],Table6[[#This Row],[Valore IC]],0)</f>
        <v>0</v>
      </c>
      <c r="S124" s="156">
        <f>IF(Table7[[#This Row],[Valore IC]]=Table6[[#This Row],[Valore IC]],Table6[[#This Row],[BAZA_LEGALA]],0)</f>
        <v>0</v>
      </c>
      <c r="T124" s="156">
        <f>IF(Table7[[#This Row],[BAZA_LEGALA]]=Table6[[#This Row],[BAZA_LEGALA]],Table6[[#This Row],[SITUATIE_JURIDICA]],0)</f>
        <v>0</v>
      </c>
      <c r="U124" s="156">
        <f>IF(Table7[[#This Row],[SITUATIE_JURIDICA]]=Table6[[#This Row],[SITUATIE_JURIDICA]],Table6[[#This Row],[BUN]],0)</f>
        <v>0</v>
      </c>
      <c r="V124" s="269">
        <f>IF(Table7[[#This Row],[BUN]]=Table6[[#This Row],[BUN]],Table6[[#This Row],[Column1]],0)</f>
        <v>0</v>
      </c>
      <c r="W124" s="323">
        <f>IF(Table7[[#This Row],[Column1]]=Table6[[#This Row],[Column1]],Table6[[#This Row],[Anul nașterii:]],0)</f>
        <v>1999</v>
      </c>
      <c r="X124" s="326" t="str">
        <f>IF(Table7[[#This Row],[Anul nașterii:]]=Table6[[#This Row],[Anul nașterii:]],Table6[[#This Row],[sex:]],0)</f>
        <v>Armăsar Pepinier</v>
      </c>
      <c r="Y124" s="326" t="str">
        <f>IF(Table7[[#This Row],[sex:]]=Table6[[#This Row],[sex:]],Table6[[#This Row],[dangale / microcip]],0)</f>
        <v>F 65/20B / 000658D746</v>
      </c>
      <c r="Z124" s="327" t="str">
        <f>IF(Table7[[#This Row],[dangale / microcip]]=Table6[[#This Row],[dangale / microcip]],Table6[[#This Row],[Locaţia de bază- depozit de armăsari (D) sau Herghelia (H)]],0)</f>
        <v>Herghelia Rușețu</v>
      </c>
    </row>
    <row r="125" spans="1:26" ht="15.75" thickBot="1" x14ac:dyDescent="0.3">
      <c r="A125" s="330">
        <f>Table6[[#This Row],[Nr. crt.]]</f>
        <v>118</v>
      </c>
      <c r="B125" s="331" t="s">
        <v>45</v>
      </c>
      <c r="C125" s="332">
        <f>IF(Table7[[#This Row],[Nr. de inventar MFP]]=Table6[[#This Row],[Nr. de inventar MFP]],Table6[[#This Row],[Nr. de inventar RNP]],0)</f>
        <v>0</v>
      </c>
      <c r="D125" s="331">
        <f>IF(Table7[[#This Row],[Nr. de inventar RNP]]=Table6[[#This Row],[Nr. de inventar RNP]],Table6[[#This Row],[Cod de clasificare OMFP nr. 1718/2013]],0)</f>
        <v>0</v>
      </c>
      <c r="E125" s="333">
        <f>IF(Table7[[#This Row],[Cod de clasificare OMFP nr. 1718/2013]]=Table6[[#This Row],[Cod de clasificare OMFP nr. 1718/2013]],Table6[[#This Row],[Denumirea ]],0)</f>
        <v>0</v>
      </c>
      <c r="F125" s="331">
        <f>IF(Table7[[#This Row],[Denumirea ]]=Table6[[#This Row],[Denumirea ]],Table6[[#This Row],[Județul]],0)</f>
        <v>0</v>
      </c>
      <c r="G125" s="331">
        <f>IF(Table7[[#This Row],[Județul]]=Table6[[#This Row],[Județul]],Table6[[#This Row],[Anul dobândirii ]],0)</f>
        <v>0</v>
      </c>
      <c r="H125" s="334">
        <f>IF(Table7[[#This Row],[Anul dobândirii ]]=Table6[[#This Row],[Anul dobândirii ]],Table6[[#This Row],[Valoare de inventar]],0)</f>
        <v>0</v>
      </c>
      <c r="I125" s="160">
        <f>IF(Table7[[#This Row],[Valoare de inventar]]=Table6[[#This Row],[Valoare de inventar]],Table6[[#This Row],[Nr Inventar MMAP]],0)</f>
        <v>0</v>
      </c>
      <c r="J125" s="161">
        <f>IF(Table7[[#This Row],[Nr Inventar MMAP]]=Table6[[#This Row],[Nr Inventar MMAP]],Table6[[#This Row],[Denumire MMAP]],0)</f>
        <v>0</v>
      </c>
      <c r="K125" s="162">
        <f>IF(Table7[[#This Row],[Denumire MMAP]]=Table6[[#This Row],[Denumire MMAP]],Table6[[#This Row],[Valore MMAP]],0)</f>
        <v>0</v>
      </c>
      <c r="L125" s="163">
        <f>IF(Table7[[#This Row],[Valore MMAP]]=Table6[[#This Row],[Valore MMAP]],Table6[[#This Row],[diferenta valorica]],0)</f>
        <v>0</v>
      </c>
      <c r="M125" s="164">
        <f>IF(Table7[[#This Row],[Nr. de inventar MFP]]="",Table6[[#This Row],[Număr inventar ]],0)</f>
        <v>0</v>
      </c>
      <c r="N125" s="165">
        <f>IF(Table7[[#This Row],[Număr inventar ]]=Table6[[#This Row],[Număr inventar ]],Table6[[#This Row],[COD_DE_CLASIFICARE]],0)</f>
        <v>0</v>
      </c>
      <c r="O125" s="166">
        <f>IF(Table7[[#This Row],[COD_DE_CLASIFICARE]]=Table6[[#This Row],[COD_DE_CLASIFICARE]],Table6[[#This Row],[Denumire IC]],0)</f>
        <v>0</v>
      </c>
      <c r="P125" s="166">
        <f>IF(Table7[[#This Row],[Denumire IC]]=Table6[[#This Row],[Denumire IC]],Table6[[#This Row],[ADRESA]],0)</f>
        <v>0</v>
      </c>
      <c r="Q125" s="165">
        <f>IF(Table7[[#This Row],[ADRESA]]=Table6[[#This Row],[ADRESA]],Table6[[#This Row],[ANUL_DOBANDIRII]],0)</f>
        <v>0</v>
      </c>
      <c r="R125" s="167">
        <f>IF(Table7[[#This Row],[ANUL_DOBANDIRII]]=Table6[[#This Row],[ANUL_DOBANDIRII]],Table6[[#This Row],[Valore IC]],0)</f>
        <v>0</v>
      </c>
      <c r="S125" s="165">
        <f>IF(Table7[[#This Row],[Valore IC]]=Table6[[#This Row],[Valore IC]],Table6[[#This Row],[BAZA_LEGALA]],0)</f>
        <v>0</v>
      </c>
      <c r="T125" s="165">
        <f>IF(Table7[[#This Row],[BAZA_LEGALA]]=Table6[[#This Row],[BAZA_LEGALA]],Table6[[#This Row],[SITUATIE_JURIDICA]],0)</f>
        <v>0</v>
      </c>
      <c r="U125" s="165">
        <f>IF(Table7[[#This Row],[SITUATIE_JURIDICA]]=Table6[[#This Row],[SITUATIE_JURIDICA]],Table6[[#This Row],[BUN]],0)</f>
        <v>0</v>
      </c>
      <c r="V125" s="165">
        <f>IF(Table7[[#This Row],[BUN]]=Table6[[#This Row],[BUN]],Table6[[#This Row],[Column1]],0)</f>
        <v>0</v>
      </c>
      <c r="W125" s="335">
        <f>IF(Table7[[#This Row],[Column1]]=Table6[[#This Row],[Column1]],Table6[[#This Row],[Anul nașterii:]],0)</f>
        <v>0</v>
      </c>
      <c r="X125" s="336">
        <f>IF(Table7[[#This Row],[Anul nașterii:]]=Table6[[#This Row],[Anul nașterii:]],Table6[[#This Row],[sex:]],0)</f>
        <v>0</v>
      </c>
      <c r="Y125" s="336">
        <f>IF(Table7[[#This Row],[sex:]]=Table6[[#This Row],[sex:]],Table6[[#This Row],[dangale / microcip]],0)</f>
        <v>0</v>
      </c>
      <c r="Z125" s="337">
        <f>IF(Table7[[#This Row],[dangale / microcip]]=Table6[[#This Row],[dangale / microcip]],Table6[[#This Row],[Locaţia de bază- depozit de armăsari (D) sau Herghelia (H)]],0)</f>
        <v>0</v>
      </c>
    </row>
    <row r="126" spans="1:26" x14ac:dyDescent="0.25">
      <c r="A126" s="321">
        <f>Table6[[#This Row],[Nr. crt.]]</f>
        <v>119</v>
      </c>
      <c r="B126" s="322" t="s">
        <v>45</v>
      </c>
      <c r="C126" s="323">
        <f>IF(Table7[[#This Row],[Nr. de inventar MFP]]=Table6[[#This Row],[Nr. de inventar MFP]],Table6[[#This Row],[Nr. de inventar RNP]],0)</f>
        <v>0</v>
      </c>
      <c r="D126" s="322">
        <f>IF(Table7[[#This Row],[Nr. de inventar RNP]]=Table6[[#This Row],[Nr. de inventar RNP]],Table6[[#This Row],[Cod de clasificare OMFP nr. 1718/2013]],0)</f>
        <v>0</v>
      </c>
      <c r="E126" s="324">
        <f>IF(Table7[[#This Row],[Cod de clasificare OMFP nr. 1718/2013]]=Table6[[#This Row],[Cod de clasificare OMFP nr. 1718/2013]],Table6[[#This Row],[Denumirea ]],0)</f>
        <v>0</v>
      </c>
      <c r="F126" s="322">
        <f>IF(Table7[[#This Row],[Denumirea ]]=Table6[[#This Row],[Denumirea ]],Table6[[#This Row],[Județul]],0)</f>
        <v>0</v>
      </c>
      <c r="G126" s="322">
        <f>IF(Table7[[#This Row],[Județul]]=Table6[[#This Row],[Județul]],Table6[[#This Row],[Anul dobândirii ]],0)</f>
        <v>0</v>
      </c>
      <c r="H126" s="325">
        <f>IF(Table7[[#This Row],[Anul dobândirii ]]=Table6[[#This Row],[Anul dobândirii ]],Table6[[#This Row],[Valoare de inventar]],0)</f>
        <v>0</v>
      </c>
      <c r="I126" s="151">
        <f>IF(Table7[[#This Row],[Valoare de inventar]]=Table6[[#This Row],[Valoare de inventar]],Table6[[#This Row],[Nr Inventar MMAP]],0)</f>
        <v>0</v>
      </c>
      <c r="J126" s="152">
        <f>IF(Table7[[#This Row],[Nr Inventar MMAP]]=Table6[[#This Row],[Nr Inventar MMAP]],Table6[[#This Row],[Denumire MMAP]],0)</f>
        <v>0</v>
      </c>
      <c r="K126" s="153">
        <f>IF(Table7[[#This Row],[Denumire MMAP]]=Table6[[#This Row],[Denumire MMAP]],Table6[[#This Row],[Valore MMAP]],0)</f>
        <v>0</v>
      </c>
      <c r="L126" s="154">
        <f>IF(Table7[[#This Row],[Valore MMAP]]=Table6[[#This Row],[Valore MMAP]],Table6[[#This Row],[diferenta valorica]],0)</f>
        <v>0</v>
      </c>
      <c r="M126" s="155">
        <f>IF(Table7[[#This Row],[Nr. de inventar MFP]]="",Table6[[#This Row],[Număr inventar ]],0)</f>
        <v>0</v>
      </c>
      <c r="N126" s="156">
        <f>IF(Table7[[#This Row],[Număr inventar ]]=Table6[[#This Row],[Număr inventar ]],Table6[[#This Row],[COD_DE_CLASIFICARE]],0)</f>
        <v>0</v>
      </c>
      <c r="O126" s="157">
        <f>IF(Table7[[#This Row],[COD_DE_CLASIFICARE]]=Table6[[#This Row],[COD_DE_CLASIFICARE]],Table6[[#This Row],[Denumire IC]],0)</f>
        <v>0</v>
      </c>
      <c r="P126" s="157">
        <f>IF(Table7[[#This Row],[Denumire IC]]=Table6[[#This Row],[Denumire IC]],Table6[[#This Row],[ADRESA]],0)</f>
        <v>0</v>
      </c>
      <c r="Q126" s="156">
        <f>IF(Table7[[#This Row],[ADRESA]]=Table6[[#This Row],[ADRESA]],Table6[[#This Row],[ANUL_DOBANDIRII]],0)</f>
        <v>0</v>
      </c>
      <c r="R126" s="158">
        <f>IF(Table7[[#This Row],[ANUL_DOBANDIRII]]=Table6[[#This Row],[ANUL_DOBANDIRII]],Table6[[#This Row],[Valore IC]],0)</f>
        <v>0</v>
      </c>
      <c r="S126" s="156">
        <f>IF(Table7[[#This Row],[Valore IC]]=Table6[[#This Row],[Valore IC]],Table6[[#This Row],[BAZA_LEGALA]],0)</f>
        <v>0</v>
      </c>
      <c r="T126" s="156">
        <f>IF(Table7[[#This Row],[BAZA_LEGALA]]=Table6[[#This Row],[BAZA_LEGALA]],Table6[[#This Row],[SITUATIE_JURIDICA]],0)</f>
        <v>0</v>
      </c>
      <c r="U126" s="156">
        <f>IF(Table7[[#This Row],[SITUATIE_JURIDICA]]=Table6[[#This Row],[SITUATIE_JURIDICA]],Table6[[#This Row],[BUN]],0)</f>
        <v>0</v>
      </c>
      <c r="V126" s="269">
        <f>IF(Table7[[#This Row],[BUN]]=Table6[[#This Row],[BUN]],Table6[[#This Row],[Column1]],0)</f>
        <v>0</v>
      </c>
      <c r="W126" s="323">
        <f>IF(Table7[[#This Row],[Column1]]=Table6[[#This Row],[Column1]],Table6[[#This Row],[Anul nașterii:]],0)</f>
        <v>0</v>
      </c>
      <c r="X126" s="326">
        <f>IF(Table7[[#This Row],[Anul nașterii:]]=Table6[[#This Row],[Anul nașterii:]],Table6[[#This Row],[sex:]],0)</f>
        <v>0</v>
      </c>
      <c r="Y126" s="326">
        <f>IF(Table7[[#This Row],[sex:]]=Table6[[#This Row],[sex:]],Table6[[#This Row],[dangale / microcip]],0)</f>
        <v>0</v>
      </c>
      <c r="Z126" s="327">
        <f>IF(Table7[[#This Row],[dangale / microcip]]=Table6[[#This Row],[dangale / microcip]],Table6[[#This Row],[Locaţia de bază- depozit de armăsari (D) sau Herghelia (H)]],0)</f>
        <v>0</v>
      </c>
    </row>
    <row r="127" spans="1:26" ht="15.75" thickBot="1" x14ac:dyDescent="0.3">
      <c r="A127" s="330">
        <f>Table6[[#This Row],[Nr. crt.]]</f>
        <v>120</v>
      </c>
      <c r="B127" s="331" t="s">
        <v>45</v>
      </c>
      <c r="C127" s="332">
        <f>IF(Table7[[#This Row],[Nr. de inventar MFP]]=Table6[[#This Row],[Nr. de inventar MFP]],Table6[[#This Row],[Nr. de inventar RNP]],0)</f>
        <v>0</v>
      </c>
      <c r="D127" s="331">
        <f>IF(Table7[[#This Row],[Nr. de inventar RNP]]=Table6[[#This Row],[Nr. de inventar RNP]],Table6[[#This Row],[Cod de clasificare OMFP nr. 1718/2013]],0)</f>
        <v>0</v>
      </c>
      <c r="E127" s="333">
        <f>IF(Table7[[#This Row],[Cod de clasificare OMFP nr. 1718/2013]]=Table6[[#This Row],[Cod de clasificare OMFP nr. 1718/2013]],Table6[[#This Row],[Denumirea ]],0)</f>
        <v>0</v>
      </c>
      <c r="F127" s="331">
        <f>IF(Table7[[#This Row],[Denumirea ]]=Table6[[#This Row],[Denumirea ]],Table6[[#This Row],[Județul]],0)</f>
        <v>0</v>
      </c>
      <c r="G127" s="331">
        <f>IF(Table7[[#This Row],[Județul]]=Table6[[#This Row],[Județul]],Table6[[#This Row],[Anul dobândirii ]],0)</f>
        <v>0</v>
      </c>
      <c r="H127" s="334">
        <f>IF(Table7[[#This Row],[Anul dobândirii ]]=Table6[[#This Row],[Anul dobândirii ]],Table6[[#This Row],[Valoare de inventar]],0)</f>
        <v>0</v>
      </c>
      <c r="I127" s="160">
        <f>IF(Table7[[#This Row],[Valoare de inventar]]=Table6[[#This Row],[Valoare de inventar]],Table6[[#This Row],[Nr Inventar MMAP]],0)</f>
        <v>0</v>
      </c>
      <c r="J127" s="161">
        <f>IF(Table7[[#This Row],[Nr Inventar MMAP]]=Table6[[#This Row],[Nr Inventar MMAP]],Table6[[#This Row],[Denumire MMAP]],0)</f>
        <v>0</v>
      </c>
      <c r="K127" s="162">
        <f>IF(Table7[[#This Row],[Denumire MMAP]]=Table6[[#This Row],[Denumire MMAP]],Table6[[#This Row],[Valore MMAP]],0)</f>
        <v>0</v>
      </c>
      <c r="L127" s="163">
        <f>IF(Table7[[#This Row],[Valore MMAP]]=Table6[[#This Row],[Valore MMAP]],Table6[[#This Row],[diferenta valorica]],0)</f>
        <v>0</v>
      </c>
      <c r="M127" s="164">
        <f>IF(Table7[[#This Row],[Nr. de inventar MFP]]="",Table6[[#This Row],[Număr inventar ]],0)</f>
        <v>0</v>
      </c>
      <c r="N127" s="165">
        <f>IF(Table7[[#This Row],[Număr inventar ]]=Table6[[#This Row],[Număr inventar ]],Table6[[#This Row],[COD_DE_CLASIFICARE]],0)</f>
        <v>0</v>
      </c>
      <c r="O127" s="166">
        <f>IF(Table7[[#This Row],[COD_DE_CLASIFICARE]]=Table6[[#This Row],[COD_DE_CLASIFICARE]],Table6[[#This Row],[Denumire IC]],0)</f>
        <v>0</v>
      </c>
      <c r="P127" s="166">
        <f>IF(Table7[[#This Row],[Denumire IC]]=Table6[[#This Row],[Denumire IC]],Table6[[#This Row],[ADRESA]],0)</f>
        <v>0</v>
      </c>
      <c r="Q127" s="165">
        <f>IF(Table7[[#This Row],[ADRESA]]=Table6[[#This Row],[ADRESA]],Table6[[#This Row],[ANUL_DOBANDIRII]],0)</f>
        <v>0</v>
      </c>
      <c r="R127" s="167">
        <f>IF(Table7[[#This Row],[ANUL_DOBANDIRII]]=Table6[[#This Row],[ANUL_DOBANDIRII]],Table6[[#This Row],[Valore IC]],0)</f>
        <v>0</v>
      </c>
      <c r="S127" s="165">
        <f>IF(Table7[[#This Row],[Valore IC]]=Table6[[#This Row],[Valore IC]],Table6[[#This Row],[BAZA_LEGALA]],0)</f>
        <v>0</v>
      </c>
      <c r="T127" s="165">
        <f>IF(Table7[[#This Row],[BAZA_LEGALA]]=Table6[[#This Row],[BAZA_LEGALA]],Table6[[#This Row],[SITUATIE_JURIDICA]],0)</f>
        <v>0</v>
      </c>
      <c r="U127" s="165">
        <f>IF(Table7[[#This Row],[SITUATIE_JURIDICA]]=Table6[[#This Row],[SITUATIE_JURIDICA]],Table6[[#This Row],[BUN]],0)</f>
        <v>0</v>
      </c>
      <c r="V127" s="165">
        <f>IF(Table7[[#This Row],[BUN]]=Table6[[#This Row],[BUN]],Table6[[#This Row],[Column1]],0)</f>
        <v>0</v>
      </c>
      <c r="W127" s="335">
        <f>IF(Table7[[#This Row],[Column1]]=Table6[[#This Row],[Column1]],Table6[[#This Row],[Anul nașterii:]],0)</f>
        <v>0</v>
      </c>
      <c r="X127" s="336">
        <f>IF(Table7[[#This Row],[Anul nașterii:]]=Table6[[#This Row],[Anul nașterii:]],Table6[[#This Row],[sex:]],0)</f>
        <v>0</v>
      </c>
      <c r="Y127" s="336">
        <f>IF(Table7[[#This Row],[sex:]]=Table6[[#This Row],[sex:]],Table6[[#This Row],[dangale / microcip]],0)</f>
        <v>0</v>
      </c>
      <c r="Z127" s="337">
        <f>IF(Table7[[#This Row],[dangale / microcip]]=Table6[[#This Row],[dangale / microcip]],Table6[[#This Row],[Locaţia de bază- depozit de armăsari (D) sau Herghelia (H)]],0)</f>
        <v>0</v>
      </c>
    </row>
    <row r="128" spans="1:26" x14ac:dyDescent="0.25">
      <c r="A128" s="321">
        <f>Table6[[#This Row],[Nr. crt.]]</f>
        <v>121</v>
      </c>
      <c r="B128" s="322" t="s">
        <v>45</v>
      </c>
      <c r="C128" s="323">
        <f>IF(Table7[[#This Row],[Nr. de inventar MFP]]=Table6[[#This Row],[Nr. de inventar MFP]],Table6[[#This Row],[Nr. de inventar RNP]],0)</f>
        <v>0</v>
      </c>
      <c r="D128" s="322">
        <f>IF(Table7[[#This Row],[Nr. de inventar RNP]]=Table6[[#This Row],[Nr. de inventar RNP]],Table6[[#This Row],[Cod de clasificare OMFP nr. 1718/2013]],0)</f>
        <v>0</v>
      </c>
      <c r="E128" s="324">
        <f>IF(Table7[[#This Row],[Cod de clasificare OMFP nr. 1718/2013]]=Table6[[#This Row],[Cod de clasificare OMFP nr. 1718/2013]],Table6[[#This Row],[Denumirea ]],0)</f>
        <v>0</v>
      </c>
      <c r="F128" s="322">
        <f>IF(Table7[[#This Row],[Denumirea ]]=Table6[[#This Row],[Denumirea ]],Table6[[#This Row],[Județul]],0)</f>
        <v>0</v>
      </c>
      <c r="G128" s="322">
        <f>IF(Table7[[#This Row],[Județul]]=Table6[[#This Row],[Județul]],Table6[[#This Row],[Anul dobândirii ]],0)</f>
        <v>0</v>
      </c>
      <c r="H128" s="325">
        <f>IF(Table7[[#This Row],[Anul dobândirii ]]=Table6[[#This Row],[Anul dobândirii ]],Table6[[#This Row],[Valoare de inventar]],0)</f>
        <v>0</v>
      </c>
      <c r="I128" s="151">
        <f>IF(Table7[[#This Row],[Valoare de inventar]]=Table6[[#This Row],[Valoare de inventar]],Table6[[#This Row],[Nr Inventar MMAP]],0)</f>
        <v>0</v>
      </c>
      <c r="J128" s="152">
        <f>IF(Table7[[#This Row],[Nr Inventar MMAP]]=Table6[[#This Row],[Nr Inventar MMAP]],Table6[[#This Row],[Denumire MMAP]],0)</f>
        <v>0</v>
      </c>
      <c r="K128" s="153">
        <f>IF(Table7[[#This Row],[Denumire MMAP]]=Table6[[#This Row],[Denumire MMAP]],Table6[[#This Row],[Valore MMAP]],0)</f>
        <v>0</v>
      </c>
      <c r="L128" s="154">
        <f>IF(Table7[[#This Row],[Valore MMAP]]=Table6[[#This Row],[Valore MMAP]],Table6[[#This Row],[diferenta valorica]],0)</f>
        <v>0</v>
      </c>
      <c r="M128" s="155">
        <f>IF(Table7[[#This Row],[Nr. de inventar MFP]]="",Table6[[#This Row],[Număr inventar ]],0)</f>
        <v>0</v>
      </c>
      <c r="N128" s="156">
        <f>IF(Table7[[#This Row],[Număr inventar ]]=Table6[[#This Row],[Număr inventar ]],Table6[[#This Row],[COD_DE_CLASIFICARE]],0)</f>
        <v>0</v>
      </c>
      <c r="O128" s="157">
        <f>IF(Table7[[#This Row],[COD_DE_CLASIFICARE]]=Table6[[#This Row],[COD_DE_CLASIFICARE]],Table6[[#This Row],[Denumire IC]],0)</f>
        <v>0</v>
      </c>
      <c r="P128" s="157">
        <f>IF(Table7[[#This Row],[Denumire IC]]=Table6[[#This Row],[Denumire IC]],Table6[[#This Row],[ADRESA]],0)</f>
        <v>0</v>
      </c>
      <c r="Q128" s="156">
        <f>IF(Table7[[#This Row],[ADRESA]]=Table6[[#This Row],[ADRESA]],Table6[[#This Row],[ANUL_DOBANDIRII]],0)</f>
        <v>0</v>
      </c>
      <c r="R128" s="158">
        <f>IF(Table7[[#This Row],[ANUL_DOBANDIRII]]=Table6[[#This Row],[ANUL_DOBANDIRII]],Table6[[#This Row],[Valore IC]],0)</f>
        <v>0</v>
      </c>
      <c r="S128" s="156">
        <f>IF(Table7[[#This Row],[Valore IC]]=Table6[[#This Row],[Valore IC]],Table6[[#This Row],[BAZA_LEGALA]],0)</f>
        <v>0</v>
      </c>
      <c r="T128" s="156">
        <f>IF(Table7[[#This Row],[BAZA_LEGALA]]=Table6[[#This Row],[BAZA_LEGALA]],Table6[[#This Row],[SITUATIE_JURIDICA]],0)</f>
        <v>0</v>
      </c>
      <c r="U128" s="156">
        <f>IF(Table7[[#This Row],[SITUATIE_JURIDICA]]=Table6[[#This Row],[SITUATIE_JURIDICA]],Table6[[#This Row],[BUN]],0)</f>
        <v>0</v>
      </c>
      <c r="V128" s="269">
        <f>IF(Table7[[#This Row],[BUN]]=Table6[[#This Row],[BUN]],Table6[[#This Row],[Column1]],0)</f>
        <v>0</v>
      </c>
      <c r="W128" s="323">
        <f>IF(Table7[[#This Row],[Column1]]=Table6[[#This Row],[Column1]],Table6[[#This Row],[Anul nașterii:]],0)</f>
        <v>0</v>
      </c>
      <c r="X128" s="326">
        <f>IF(Table7[[#This Row],[Anul nașterii:]]=Table6[[#This Row],[Anul nașterii:]],Table6[[#This Row],[sex:]],0)</f>
        <v>0</v>
      </c>
      <c r="Y128" s="326">
        <f>IF(Table7[[#This Row],[sex:]]=Table6[[#This Row],[sex:]],Table6[[#This Row],[dangale / microcip]],0)</f>
        <v>0</v>
      </c>
      <c r="Z128" s="327">
        <f>IF(Table7[[#This Row],[dangale / microcip]]=Table6[[#This Row],[dangale / microcip]],Table6[[#This Row],[Locaţia de bază- depozit de armăsari (D) sau Herghelia (H)]],0)</f>
        <v>0</v>
      </c>
    </row>
    <row r="129" spans="1:26" ht="15.75" thickBot="1" x14ac:dyDescent="0.3">
      <c r="A129" s="330">
        <f>Table6[[#This Row],[Nr. crt.]]</f>
        <v>122</v>
      </c>
      <c r="B129" s="331" t="s">
        <v>45</v>
      </c>
      <c r="C129" s="332">
        <f>IF(Table7[[#This Row],[Nr. de inventar MFP]]=Table6[[#This Row],[Nr. de inventar MFP]],Table6[[#This Row],[Nr. de inventar RNP]],0)</f>
        <v>0</v>
      </c>
      <c r="D129" s="331">
        <f>IF(Table7[[#This Row],[Nr. de inventar RNP]]=Table6[[#This Row],[Nr. de inventar RNP]],Table6[[#This Row],[Cod de clasificare OMFP nr. 1718/2013]],0)</f>
        <v>0</v>
      </c>
      <c r="E129" s="333">
        <f>IF(Table7[[#This Row],[Cod de clasificare OMFP nr. 1718/2013]]=Table6[[#This Row],[Cod de clasificare OMFP nr. 1718/2013]],Table6[[#This Row],[Denumirea ]],0)</f>
        <v>0</v>
      </c>
      <c r="F129" s="331">
        <f>IF(Table7[[#This Row],[Denumirea ]]=Table6[[#This Row],[Denumirea ]],Table6[[#This Row],[Județul]],0)</f>
        <v>0</v>
      </c>
      <c r="G129" s="331">
        <f>IF(Table7[[#This Row],[Județul]]=Table6[[#This Row],[Județul]],Table6[[#This Row],[Anul dobândirii ]],0)</f>
        <v>0</v>
      </c>
      <c r="H129" s="334">
        <f>IF(Table7[[#This Row],[Anul dobândirii ]]=Table6[[#This Row],[Anul dobândirii ]],Table6[[#This Row],[Valoare de inventar]],0)</f>
        <v>0</v>
      </c>
      <c r="I129" s="160">
        <f>IF(Table7[[#This Row],[Valoare de inventar]]=Table6[[#This Row],[Valoare de inventar]],Table6[[#This Row],[Nr Inventar MMAP]],0)</f>
        <v>0</v>
      </c>
      <c r="J129" s="161">
        <f>IF(Table7[[#This Row],[Nr Inventar MMAP]]=Table6[[#This Row],[Nr Inventar MMAP]],Table6[[#This Row],[Denumire MMAP]],0)</f>
        <v>0</v>
      </c>
      <c r="K129" s="162">
        <f>IF(Table7[[#This Row],[Denumire MMAP]]=Table6[[#This Row],[Denumire MMAP]],Table6[[#This Row],[Valore MMAP]],0)</f>
        <v>0</v>
      </c>
      <c r="L129" s="163">
        <f>IF(Table7[[#This Row],[Valore MMAP]]=Table6[[#This Row],[Valore MMAP]],Table6[[#This Row],[diferenta valorica]],0)</f>
        <v>0</v>
      </c>
      <c r="M129" s="164">
        <f>IF(Table7[[#This Row],[Nr. de inventar MFP]]="",Table6[[#This Row],[Număr inventar ]],0)</f>
        <v>0</v>
      </c>
      <c r="N129" s="165">
        <f>IF(Table7[[#This Row],[Număr inventar ]]=Table6[[#This Row],[Număr inventar ]],Table6[[#This Row],[COD_DE_CLASIFICARE]],0)</f>
        <v>0</v>
      </c>
      <c r="O129" s="166">
        <f>IF(Table7[[#This Row],[COD_DE_CLASIFICARE]]=Table6[[#This Row],[COD_DE_CLASIFICARE]],Table6[[#This Row],[Denumire IC]],0)</f>
        <v>0</v>
      </c>
      <c r="P129" s="166">
        <f>IF(Table7[[#This Row],[Denumire IC]]=Table6[[#This Row],[Denumire IC]],Table6[[#This Row],[ADRESA]],0)</f>
        <v>0</v>
      </c>
      <c r="Q129" s="165">
        <f>IF(Table7[[#This Row],[ADRESA]]=Table6[[#This Row],[ADRESA]],Table6[[#This Row],[ANUL_DOBANDIRII]],0)</f>
        <v>0</v>
      </c>
      <c r="R129" s="167">
        <f>IF(Table7[[#This Row],[ANUL_DOBANDIRII]]=Table6[[#This Row],[ANUL_DOBANDIRII]],Table6[[#This Row],[Valore IC]],0)</f>
        <v>0</v>
      </c>
      <c r="S129" s="165">
        <f>IF(Table7[[#This Row],[Valore IC]]=Table6[[#This Row],[Valore IC]],Table6[[#This Row],[BAZA_LEGALA]],0)</f>
        <v>0</v>
      </c>
      <c r="T129" s="165">
        <f>IF(Table7[[#This Row],[BAZA_LEGALA]]=Table6[[#This Row],[BAZA_LEGALA]],Table6[[#This Row],[SITUATIE_JURIDICA]],0)</f>
        <v>0</v>
      </c>
      <c r="U129" s="165">
        <f>IF(Table7[[#This Row],[SITUATIE_JURIDICA]]=Table6[[#This Row],[SITUATIE_JURIDICA]],Table6[[#This Row],[BUN]],0)</f>
        <v>0</v>
      </c>
      <c r="V129" s="165">
        <f>IF(Table7[[#This Row],[BUN]]=Table6[[#This Row],[BUN]],Table6[[#This Row],[Column1]],0)</f>
        <v>0</v>
      </c>
      <c r="W129" s="335">
        <f>IF(Table7[[#This Row],[Column1]]=Table6[[#This Row],[Column1]],Table6[[#This Row],[Anul nașterii:]],0)</f>
        <v>0</v>
      </c>
      <c r="X129" s="336">
        <f>IF(Table7[[#This Row],[Anul nașterii:]]=Table6[[#This Row],[Anul nașterii:]],Table6[[#This Row],[sex:]],0)</f>
        <v>0</v>
      </c>
      <c r="Y129" s="336">
        <f>IF(Table7[[#This Row],[sex:]]=Table6[[#This Row],[sex:]],Table6[[#This Row],[dangale / microcip]],0)</f>
        <v>0</v>
      </c>
      <c r="Z129" s="337">
        <f>IF(Table7[[#This Row],[dangale / microcip]]=Table6[[#This Row],[dangale / microcip]],Table6[[#This Row],[Locaţia de bază- depozit de armăsari (D) sau Herghelia (H)]],0)</f>
        <v>0</v>
      </c>
    </row>
    <row r="130" spans="1:26" x14ac:dyDescent="0.25">
      <c r="A130" s="321">
        <f>Table6[[#This Row],[Nr. crt.]]</f>
        <v>123</v>
      </c>
      <c r="B130" s="322" t="s">
        <v>45</v>
      </c>
      <c r="C130" s="323">
        <f>IF(Table7[[#This Row],[Nr. de inventar MFP]]=Table6[[#This Row],[Nr. de inventar MFP]],Table6[[#This Row],[Nr. de inventar RNP]],0)</f>
        <v>0</v>
      </c>
      <c r="D130" s="322">
        <f>IF(Table7[[#This Row],[Nr. de inventar RNP]]=Table6[[#This Row],[Nr. de inventar RNP]],Table6[[#This Row],[Cod de clasificare OMFP nr. 1718/2013]],0)</f>
        <v>0</v>
      </c>
      <c r="E130" s="324">
        <f>IF(Table7[[#This Row],[Cod de clasificare OMFP nr. 1718/2013]]=Table6[[#This Row],[Cod de clasificare OMFP nr. 1718/2013]],Table6[[#This Row],[Denumirea ]],0)</f>
        <v>0</v>
      </c>
      <c r="F130" s="322">
        <f>IF(Table7[[#This Row],[Denumirea ]]=Table6[[#This Row],[Denumirea ]],Table6[[#This Row],[Județul]],0)</f>
        <v>0</v>
      </c>
      <c r="G130" s="322">
        <f>IF(Table7[[#This Row],[Județul]]=Table6[[#This Row],[Județul]],Table6[[#This Row],[Anul dobândirii ]],0)</f>
        <v>0</v>
      </c>
      <c r="H130" s="325">
        <f>IF(Table7[[#This Row],[Anul dobândirii ]]=Table6[[#This Row],[Anul dobândirii ]],Table6[[#This Row],[Valoare de inventar]],0)</f>
        <v>0</v>
      </c>
      <c r="I130" s="151">
        <f>IF(Table7[[#This Row],[Valoare de inventar]]=Table6[[#This Row],[Valoare de inventar]],Table6[[#This Row],[Nr Inventar MMAP]],0)</f>
        <v>0</v>
      </c>
      <c r="J130" s="152">
        <f>IF(Table7[[#This Row],[Nr Inventar MMAP]]=Table6[[#This Row],[Nr Inventar MMAP]],Table6[[#This Row],[Denumire MMAP]],0)</f>
        <v>0</v>
      </c>
      <c r="K130" s="153">
        <f>IF(Table7[[#This Row],[Denumire MMAP]]=Table6[[#This Row],[Denumire MMAP]],Table6[[#This Row],[Valore MMAP]],0)</f>
        <v>0</v>
      </c>
      <c r="L130" s="154">
        <f>IF(Table7[[#This Row],[Valore MMAP]]=Table6[[#This Row],[Valore MMAP]],Table6[[#This Row],[diferenta valorica]],0)</f>
        <v>0</v>
      </c>
      <c r="M130" s="155">
        <f>IF(Table7[[#This Row],[Nr. de inventar MFP]]="",Table6[[#This Row],[Număr inventar ]],0)</f>
        <v>0</v>
      </c>
      <c r="N130" s="156">
        <f>IF(Table7[[#This Row],[Număr inventar ]]=Table6[[#This Row],[Număr inventar ]],Table6[[#This Row],[COD_DE_CLASIFICARE]],0)</f>
        <v>0</v>
      </c>
      <c r="O130" s="157">
        <f>IF(Table7[[#This Row],[COD_DE_CLASIFICARE]]=Table6[[#This Row],[COD_DE_CLASIFICARE]],Table6[[#This Row],[Denumire IC]],0)</f>
        <v>0</v>
      </c>
      <c r="P130" s="157">
        <f>IF(Table7[[#This Row],[Denumire IC]]=Table6[[#This Row],[Denumire IC]],Table6[[#This Row],[ADRESA]],0)</f>
        <v>0</v>
      </c>
      <c r="Q130" s="156">
        <f>IF(Table7[[#This Row],[ADRESA]]=Table6[[#This Row],[ADRESA]],Table6[[#This Row],[ANUL_DOBANDIRII]],0)</f>
        <v>0</v>
      </c>
      <c r="R130" s="158">
        <f>IF(Table7[[#This Row],[ANUL_DOBANDIRII]]=Table6[[#This Row],[ANUL_DOBANDIRII]],Table6[[#This Row],[Valore IC]],0)</f>
        <v>0</v>
      </c>
      <c r="S130" s="156">
        <f>IF(Table7[[#This Row],[Valore IC]]=Table6[[#This Row],[Valore IC]],Table6[[#This Row],[BAZA_LEGALA]],0)</f>
        <v>0</v>
      </c>
      <c r="T130" s="156">
        <f>IF(Table7[[#This Row],[BAZA_LEGALA]]=Table6[[#This Row],[BAZA_LEGALA]],Table6[[#This Row],[SITUATIE_JURIDICA]],0)</f>
        <v>0</v>
      </c>
      <c r="U130" s="156">
        <f>IF(Table7[[#This Row],[SITUATIE_JURIDICA]]=Table6[[#This Row],[SITUATIE_JURIDICA]],Table6[[#This Row],[BUN]],0)</f>
        <v>0</v>
      </c>
      <c r="V130" s="269">
        <f>IF(Table7[[#This Row],[BUN]]=Table6[[#This Row],[BUN]],Table6[[#This Row],[Column1]],0)</f>
        <v>0</v>
      </c>
      <c r="W130" s="323">
        <f>IF(Table7[[#This Row],[Column1]]=Table6[[#This Row],[Column1]],Table6[[#This Row],[Anul nașterii:]],0)</f>
        <v>0</v>
      </c>
      <c r="X130" s="326">
        <f>IF(Table7[[#This Row],[Anul nașterii:]]=Table6[[#This Row],[Anul nașterii:]],Table6[[#This Row],[sex:]],0)</f>
        <v>0</v>
      </c>
      <c r="Y130" s="326">
        <f>IF(Table7[[#This Row],[sex:]]=Table6[[#This Row],[sex:]],Table6[[#This Row],[dangale / microcip]],0)</f>
        <v>0</v>
      </c>
      <c r="Z130" s="327">
        <f>IF(Table7[[#This Row],[dangale / microcip]]=Table6[[#This Row],[dangale / microcip]],Table6[[#This Row],[Locaţia de bază- depozit de armăsari (D) sau Herghelia (H)]],0)</f>
        <v>0</v>
      </c>
    </row>
    <row r="131" spans="1:26" ht="15.75" thickBot="1" x14ac:dyDescent="0.3">
      <c r="A131" s="330">
        <f>Table6[[#This Row],[Nr. crt.]]</f>
        <v>124</v>
      </c>
      <c r="B131" s="331" t="s">
        <v>45</v>
      </c>
      <c r="C131" s="332">
        <f>IF(Table7[[#This Row],[Nr. de inventar MFP]]=Table6[[#This Row],[Nr. de inventar MFP]],Table6[[#This Row],[Nr. de inventar RNP]],0)</f>
        <v>0</v>
      </c>
      <c r="D131" s="331">
        <f>IF(Table7[[#This Row],[Nr. de inventar RNP]]=Table6[[#This Row],[Nr. de inventar RNP]],Table6[[#This Row],[Cod de clasificare OMFP nr. 1718/2013]],0)</f>
        <v>0</v>
      </c>
      <c r="E131" s="333">
        <f>IF(Table7[[#This Row],[Cod de clasificare OMFP nr. 1718/2013]]=Table6[[#This Row],[Cod de clasificare OMFP nr. 1718/2013]],Table6[[#This Row],[Denumirea ]],0)</f>
        <v>0</v>
      </c>
      <c r="F131" s="331">
        <f>IF(Table7[[#This Row],[Denumirea ]]=Table6[[#This Row],[Denumirea ]],Table6[[#This Row],[Județul]],0)</f>
        <v>0</v>
      </c>
      <c r="G131" s="331">
        <f>IF(Table7[[#This Row],[Județul]]=Table6[[#This Row],[Județul]],Table6[[#This Row],[Anul dobândirii ]],0)</f>
        <v>0</v>
      </c>
      <c r="H131" s="334">
        <f>IF(Table7[[#This Row],[Anul dobândirii ]]=Table6[[#This Row],[Anul dobândirii ]],Table6[[#This Row],[Valoare de inventar]],0)</f>
        <v>0</v>
      </c>
      <c r="I131" s="160">
        <f>IF(Table7[[#This Row],[Valoare de inventar]]=Table6[[#This Row],[Valoare de inventar]],Table6[[#This Row],[Nr Inventar MMAP]],0)</f>
        <v>0</v>
      </c>
      <c r="J131" s="161">
        <f>IF(Table7[[#This Row],[Nr Inventar MMAP]]=Table6[[#This Row],[Nr Inventar MMAP]],Table6[[#This Row],[Denumire MMAP]],0)</f>
        <v>0</v>
      </c>
      <c r="K131" s="162">
        <f>IF(Table7[[#This Row],[Denumire MMAP]]=Table6[[#This Row],[Denumire MMAP]],Table6[[#This Row],[Valore MMAP]],0)</f>
        <v>0</v>
      </c>
      <c r="L131" s="163">
        <f>IF(Table7[[#This Row],[Valore MMAP]]=Table6[[#This Row],[Valore MMAP]],Table6[[#This Row],[diferenta valorica]],0)</f>
        <v>0</v>
      </c>
      <c r="M131" s="164">
        <f>IF(Table7[[#This Row],[Nr. de inventar MFP]]="",Table6[[#This Row],[Număr inventar ]],0)</f>
        <v>0</v>
      </c>
      <c r="N131" s="165">
        <f>IF(Table7[[#This Row],[Număr inventar ]]=Table6[[#This Row],[Număr inventar ]],Table6[[#This Row],[COD_DE_CLASIFICARE]],0)</f>
        <v>0</v>
      </c>
      <c r="O131" s="166">
        <f>IF(Table7[[#This Row],[COD_DE_CLASIFICARE]]=Table6[[#This Row],[COD_DE_CLASIFICARE]],Table6[[#This Row],[Denumire IC]],0)</f>
        <v>0</v>
      </c>
      <c r="P131" s="166">
        <f>IF(Table7[[#This Row],[Denumire IC]]=Table6[[#This Row],[Denumire IC]],Table6[[#This Row],[ADRESA]],0)</f>
        <v>0</v>
      </c>
      <c r="Q131" s="165">
        <f>IF(Table7[[#This Row],[ADRESA]]=Table6[[#This Row],[ADRESA]],Table6[[#This Row],[ANUL_DOBANDIRII]],0)</f>
        <v>0</v>
      </c>
      <c r="R131" s="167">
        <f>IF(Table7[[#This Row],[ANUL_DOBANDIRII]]=Table6[[#This Row],[ANUL_DOBANDIRII]],Table6[[#This Row],[Valore IC]],0)</f>
        <v>0</v>
      </c>
      <c r="S131" s="165">
        <f>IF(Table7[[#This Row],[Valore IC]]=Table6[[#This Row],[Valore IC]],Table6[[#This Row],[BAZA_LEGALA]],0)</f>
        <v>0</v>
      </c>
      <c r="T131" s="165">
        <f>IF(Table7[[#This Row],[BAZA_LEGALA]]=Table6[[#This Row],[BAZA_LEGALA]],Table6[[#This Row],[SITUATIE_JURIDICA]],0)</f>
        <v>0</v>
      </c>
      <c r="U131" s="165">
        <f>IF(Table7[[#This Row],[SITUATIE_JURIDICA]]=Table6[[#This Row],[SITUATIE_JURIDICA]],Table6[[#This Row],[BUN]],0)</f>
        <v>0</v>
      </c>
      <c r="V131" s="165">
        <f>IF(Table7[[#This Row],[BUN]]=Table6[[#This Row],[BUN]],Table6[[#This Row],[Column1]],0)</f>
        <v>0</v>
      </c>
      <c r="W131" s="335">
        <f>IF(Table7[[#This Row],[Column1]]=Table6[[#This Row],[Column1]],Table6[[#This Row],[Anul nașterii:]],0)</f>
        <v>0</v>
      </c>
      <c r="X131" s="336">
        <f>IF(Table7[[#This Row],[Anul nașterii:]]=Table6[[#This Row],[Anul nașterii:]],Table6[[#This Row],[sex:]],0)</f>
        <v>0</v>
      </c>
      <c r="Y131" s="336">
        <f>IF(Table7[[#This Row],[sex:]]=Table6[[#This Row],[sex:]],Table6[[#This Row],[dangale / microcip]],0)</f>
        <v>0</v>
      </c>
      <c r="Z131" s="337">
        <f>IF(Table7[[#This Row],[dangale / microcip]]=Table6[[#This Row],[dangale / microcip]],Table6[[#This Row],[Locaţia de bază- depozit de armăsari (D) sau Herghelia (H)]],0)</f>
        <v>0</v>
      </c>
    </row>
    <row r="132" spans="1:26" x14ac:dyDescent="0.25">
      <c r="A132" s="321">
        <f>Table6[[#This Row],[Nr. crt.]]</f>
        <v>125</v>
      </c>
      <c r="B132" s="322" t="s">
        <v>45</v>
      </c>
      <c r="C132" s="323">
        <f>IF(Table7[[#This Row],[Nr. de inventar MFP]]=Table6[[#This Row],[Nr. de inventar MFP]],Table6[[#This Row],[Nr. de inventar RNP]],0)</f>
        <v>0</v>
      </c>
      <c r="D132" s="322">
        <f>IF(Table7[[#This Row],[Nr. de inventar RNP]]=Table6[[#This Row],[Nr. de inventar RNP]],Table6[[#This Row],[Cod de clasificare OMFP nr. 1718/2013]],0)</f>
        <v>0</v>
      </c>
      <c r="E132" s="324">
        <f>IF(Table7[[#This Row],[Cod de clasificare OMFP nr. 1718/2013]]=Table6[[#This Row],[Cod de clasificare OMFP nr. 1718/2013]],Table6[[#This Row],[Denumirea ]],0)</f>
        <v>0</v>
      </c>
      <c r="F132" s="322">
        <f>IF(Table7[[#This Row],[Denumirea ]]=Table6[[#This Row],[Denumirea ]],Table6[[#This Row],[Județul]],0)</f>
        <v>0</v>
      </c>
      <c r="G132" s="322">
        <f>IF(Table7[[#This Row],[Județul]]=Table6[[#This Row],[Județul]],Table6[[#This Row],[Anul dobândirii ]],0)</f>
        <v>0</v>
      </c>
      <c r="H132" s="325">
        <f>IF(Table7[[#This Row],[Anul dobândirii ]]=Table6[[#This Row],[Anul dobândirii ]],Table6[[#This Row],[Valoare de inventar]],0)</f>
        <v>0</v>
      </c>
      <c r="I132" s="151">
        <f>IF(Table7[[#This Row],[Valoare de inventar]]=Table6[[#This Row],[Valoare de inventar]],Table6[[#This Row],[Nr Inventar MMAP]],0)</f>
        <v>0</v>
      </c>
      <c r="J132" s="152">
        <f>IF(Table7[[#This Row],[Nr Inventar MMAP]]=Table6[[#This Row],[Nr Inventar MMAP]],Table6[[#This Row],[Denumire MMAP]],0)</f>
        <v>0</v>
      </c>
      <c r="K132" s="153">
        <f>IF(Table7[[#This Row],[Denumire MMAP]]=Table6[[#This Row],[Denumire MMAP]],Table6[[#This Row],[Valore MMAP]],0)</f>
        <v>0</v>
      </c>
      <c r="L132" s="154">
        <f>IF(Table7[[#This Row],[Valore MMAP]]=Table6[[#This Row],[Valore MMAP]],Table6[[#This Row],[diferenta valorica]],0)</f>
        <v>0</v>
      </c>
      <c r="M132" s="155">
        <f>IF(Table7[[#This Row],[Nr. de inventar MFP]]="",Table6[[#This Row],[Număr inventar ]],0)</f>
        <v>0</v>
      </c>
      <c r="N132" s="156">
        <f>IF(Table7[[#This Row],[Număr inventar ]]=Table6[[#This Row],[Număr inventar ]],Table6[[#This Row],[COD_DE_CLASIFICARE]],0)</f>
        <v>0</v>
      </c>
      <c r="O132" s="157">
        <f>IF(Table7[[#This Row],[COD_DE_CLASIFICARE]]=Table6[[#This Row],[COD_DE_CLASIFICARE]],Table6[[#This Row],[Denumire IC]],0)</f>
        <v>0</v>
      </c>
      <c r="P132" s="157">
        <f>IF(Table7[[#This Row],[Denumire IC]]=Table6[[#This Row],[Denumire IC]],Table6[[#This Row],[ADRESA]],0)</f>
        <v>0</v>
      </c>
      <c r="Q132" s="156">
        <f>IF(Table7[[#This Row],[ADRESA]]=Table6[[#This Row],[ADRESA]],Table6[[#This Row],[ANUL_DOBANDIRII]],0)</f>
        <v>0</v>
      </c>
      <c r="R132" s="158">
        <f>IF(Table7[[#This Row],[ANUL_DOBANDIRII]]=Table6[[#This Row],[ANUL_DOBANDIRII]],Table6[[#This Row],[Valore IC]],0)</f>
        <v>0</v>
      </c>
      <c r="S132" s="156">
        <f>IF(Table7[[#This Row],[Valore IC]]=Table6[[#This Row],[Valore IC]],Table6[[#This Row],[BAZA_LEGALA]],0)</f>
        <v>0</v>
      </c>
      <c r="T132" s="156">
        <f>IF(Table7[[#This Row],[BAZA_LEGALA]]=Table6[[#This Row],[BAZA_LEGALA]],Table6[[#This Row],[SITUATIE_JURIDICA]],0)</f>
        <v>0</v>
      </c>
      <c r="U132" s="156">
        <f>IF(Table7[[#This Row],[SITUATIE_JURIDICA]]=Table6[[#This Row],[SITUATIE_JURIDICA]],Table6[[#This Row],[BUN]],0)</f>
        <v>0</v>
      </c>
      <c r="V132" s="269">
        <f>IF(Table7[[#This Row],[BUN]]=Table6[[#This Row],[BUN]],Table6[[#This Row],[Column1]],0)</f>
        <v>0</v>
      </c>
      <c r="W132" s="323">
        <f>IF(Table7[[#This Row],[Column1]]=Table6[[#This Row],[Column1]],Table6[[#This Row],[Anul nașterii:]],0)</f>
        <v>0</v>
      </c>
      <c r="X132" s="326">
        <f>IF(Table7[[#This Row],[Anul nașterii:]]=Table6[[#This Row],[Anul nașterii:]],Table6[[#This Row],[sex:]],0)</f>
        <v>0</v>
      </c>
      <c r="Y132" s="326">
        <f>IF(Table7[[#This Row],[sex:]]=Table6[[#This Row],[sex:]],Table6[[#This Row],[dangale / microcip]],0)</f>
        <v>0</v>
      </c>
      <c r="Z132" s="327">
        <f>IF(Table7[[#This Row],[dangale / microcip]]=Table6[[#This Row],[dangale / microcip]],Table6[[#This Row],[Locaţia de bază- depozit de armăsari (D) sau Herghelia (H)]],0)</f>
        <v>0</v>
      </c>
    </row>
    <row r="133" spans="1:26" ht="15.75" thickBot="1" x14ac:dyDescent="0.3">
      <c r="A133" s="330">
        <f>Table6[[#This Row],[Nr. crt.]]</f>
        <v>126</v>
      </c>
      <c r="B133" s="331" t="s">
        <v>45</v>
      </c>
      <c r="C133" s="332">
        <f>IF(Table7[[#This Row],[Nr. de inventar MFP]]=Table6[[#This Row],[Nr. de inventar MFP]],Table6[[#This Row],[Nr. de inventar RNP]],0)</f>
        <v>0</v>
      </c>
      <c r="D133" s="331">
        <f>IF(Table7[[#This Row],[Nr. de inventar RNP]]=Table6[[#This Row],[Nr. de inventar RNP]],Table6[[#This Row],[Cod de clasificare OMFP nr. 1718/2013]],0)</f>
        <v>0</v>
      </c>
      <c r="E133" s="333">
        <f>IF(Table7[[#This Row],[Cod de clasificare OMFP nr. 1718/2013]]=Table6[[#This Row],[Cod de clasificare OMFP nr. 1718/2013]],Table6[[#This Row],[Denumirea ]],0)</f>
        <v>0</v>
      </c>
      <c r="F133" s="331">
        <f>IF(Table7[[#This Row],[Denumirea ]]=Table6[[#This Row],[Denumirea ]],Table6[[#This Row],[Județul]],0)</f>
        <v>0</v>
      </c>
      <c r="G133" s="331">
        <f>IF(Table7[[#This Row],[Județul]]=Table6[[#This Row],[Județul]],Table6[[#This Row],[Anul dobândirii ]],0)</f>
        <v>0</v>
      </c>
      <c r="H133" s="334">
        <f>IF(Table7[[#This Row],[Anul dobândirii ]]=Table6[[#This Row],[Anul dobândirii ]],Table6[[#This Row],[Valoare de inventar]],0)</f>
        <v>0</v>
      </c>
      <c r="I133" s="160">
        <f>IF(Table7[[#This Row],[Valoare de inventar]]=Table6[[#This Row],[Valoare de inventar]],Table6[[#This Row],[Nr Inventar MMAP]],0)</f>
        <v>0</v>
      </c>
      <c r="J133" s="161">
        <f>IF(Table7[[#This Row],[Nr Inventar MMAP]]=Table6[[#This Row],[Nr Inventar MMAP]],Table6[[#This Row],[Denumire MMAP]],0)</f>
        <v>0</v>
      </c>
      <c r="K133" s="162">
        <f>IF(Table7[[#This Row],[Denumire MMAP]]=Table6[[#This Row],[Denumire MMAP]],Table6[[#This Row],[Valore MMAP]],0)</f>
        <v>0</v>
      </c>
      <c r="L133" s="163">
        <f>IF(Table7[[#This Row],[Valore MMAP]]=Table6[[#This Row],[Valore MMAP]],Table6[[#This Row],[diferenta valorica]],0)</f>
        <v>0</v>
      </c>
      <c r="M133" s="164">
        <f>IF(Table7[[#This Row],[Nr. de inventar MFP]]="",Table6[[#This Row],[Număr inventar ]],0)</f>
        <v>0</v>
      </c>
      <c r="N133" s="165">
        <f>IF(Table7[[#This Row],[Număr inventar ]]=Table6[[#This Row],[Număr inventar ]],Table6[[#This Row],[COD_DE_CLASIFICARE]],0)</f>
        <v>0</v>
      </c>
      <c r="O133" s="166">
        <f>IF(Table7[[#This Row],[COD_DE_CLASIFICARE]]=Table6[[#This Row],[COD_DE_CLASIFICARE]],Table6[[#This Row],[Denumire IC]],0)</f>
        <v>0</v>
      </c>
      <c r="P133" s="166">
        <f>IF(Table7[[#This Row],[Denumire IC]]=Table6[[#This Row],[Denumire IC]],Table6[[#This Row],[ADRESA]],0)</f>
        <v>0</v>
      </c>
      <c r="Q133" s="165">
        <f>IF(Table7[[#This Row],[ADRESA]]=Table6[[#This Row],[ADRESA]],Table6[[#This Row],[ANUL_DOBANDIRII]],0)</f>
        <v>0</v>
      </c>
      <c r="R133" s="167">
        <f>IF(Table7[[#This Row],[ANUL_DOBANDIRII]]=Table6[[#This Row],[ANUL_DOBANDIRII]],Table6[[#This Row],[Valore IC]],0)</f>
        <v>0</v>
      </c>
      <c r="S133" s="165">
        <f>IF(Table7[[#This Row],[Valore IC]]=Table6[[#This Row],[Valore IC]],Table6[[#This Row],[BAZA_LEGALA]],0)</f>
        <v>0</v>
      </c>
      <c r="T133" s="165">
        <f>IF(Table7[[#This Row],[BAZA_LEGALA]]=Table6[[#This Row],[BAZA_LEGALA]],Table6[[#This Row],[SITUATIE_JURIDICA]],0)</f>
        <v>0</v>
      </c>
      <c r="U133" s="165">
        <f>IF(Table7[[#This Row],[SITUATIE_JURIDICA]]=Table6[[#This Row],[SITUATIE_JURIDICA]],Table6[[#This Row],[BUN]],0)</f>
        <v>0</v>
      </c>
      <c r="V133" s="165">
        <f>IF(Table7[[#This Row],[BUN]]=Table6[[#This Row],[BUN]],Table6[[#This Row],[Column1]],0)</f>
        <v>0</v>
      </c>
      <c r="W133" s="335">
        <f>IF(Table7[[#This Row],[Column1]]=Table6[[#This Row],[Column1]],Table6[[#This Row],[Anul nașterii:]],0)</f>
        <v>0</v>
      </c>
      <c r="X133" s="336">
        <f>IF(Table7[[#This Row],[Anul nașterii:]]=Table6[[#This Row],[Anul nașterii:]],Table6[[#This Row],[sex:]],0)</f>
        <v>0</v>
      </c>
      <c r="Y133" s="336">
        <f>IF(Table7[[#This Row],[sex:]]=Table6[[#This Row],[sex:]],Table6[[#This Row],[dangale / microcip]],0)</f>
        <v>0</v>
      </c>
      <c r="Z133" s="337">
        <f>IF(Table7[[#This Row],[dangale / microcip]]=Table6[[#This Row],[dangale / microcip]],Table6[[#This Row],[Locaţia de bază- depozit de armăsari (D) sau Herghelia (H)]],0)</f>
        <v>0</v>
      </c>
    </row>
    <row r="134" spans="1:26" ht="25.5" x14ac:dyDescent="0.25">
      <c r="A134" s="321">
        <f>Table6[[#This Row],[Nr. crt.]]</f>
        <v>127</v>
      </c>
      <c r="B134" s="322" t="s">
        <v>45</v>
      </c>
      <c r="C134" s="323">
        <f>IF(Table7[[#This Row],[Nr. de inventar MFP]]=Table6[[#This Row],[Nr. de inventar MFP]],Table6[[#This Row],[Nr. de inventar RNP]],0)</f>
        <v>455</v>
      </c>
      <c r="D134" s="322" t="str">
        <f>IF(Table7[[#This Row],[Nr. de inventar RNP]]=Table6[[#This Row],[Nr. de inventar RNP]],Table6[[#This Row],[Cod de clasificare OMFP nr. 1718/2013]],0)</f>
        <v>8.23.07</v>
      </c>
      <c r="E134" s="324" t="str">
        <f>IF(Table7[[#This Row],[Cod de clasificare OMFP nr. 1718/2013]]=Table6[[#This Row],[Cod de clasificare OMFP nr. 1718/2013]],Table6[[#This Row],[Denumirea ]],0)</f>
        <v>FAVORY XXXVII - 25</v>
      </c>
      <c r="F134" s="322" t="str">
        <f>IF(Table7[[#This Row],[Denumirea ]]=Table6[[#This Row],[Denumirea ]],Table6[[#This Row],[Județul]],0)</f>
        <v>BV</v>
      </c>
      <c r="G134" s="322">
        <f>IF(Table7[[#This Row],[Județul]]=Table6[[#This Row],[Județul]],Table6[[#This Row],[Anul dobândirii ]],0)</f>
        <v>2019</v>
      </c>
      <c r="H134" s="325">
        <f>IF(Table7[[#This Row],[Anul dobândirii ]]=Table6[[#This Row],[Anul dobândirii ]],Table6[[#This Row],[Valoare de inventar]],0)</f>
        <v>10000</v>
      </c>
      <c r="I134" s="151" t="str">
        <f>IF(Table7[[#This Row],[Valoare de inventar]]=Table6[[#This Row],[Valoare de inventar]],Table6[[#This Row],[Nr Inventar MMAP]],0)</f>
        <v>455</v>
      </c>
      <c r="J134" s="152" t="str">
        <f>IF(Table7[[#This Row],[Nr Inventar MMAP]]=Table6[[#This Row],[Nr Inventar MMAP]],Table6[[#This Row],[Denumire MMAP]],0)</f>
        <v>FAVORY XXXVII - 25, 2016, M , F 37 - 25 F, SAMBATA DE JOS</v>
      </c>
      <c r="K134" s="153">
        <f>IF(Table7[[#This Row],[Denumire MMAP]]=Table6[[#This Row],[Denumire MMAP]],Table6[[#This Row],[Valore MMAP]],0)</f>
        <v>10000</v>
      </c>
      <c r="L134" s="154">
        <f>IF(Table7[[#This Row],[Valore MMAP]]=Table6[[#This Row],[Valore MMAP]],Table6[[#This Row],[diferenta valorica]],0)</f>
        <v>0</v>
      </c>
      <c r="M134" s="155">
        <f>IF(Table7[[#This Row],[Nr. de inventar MFP]]="",Table6[[#This Row],[Număr inventar ]],0)</f>
        <v>0</v>
      </c>
      <c r="N134" s="156">
        <f>IF(Table7[[#This Row],[Număr inventar ]]=Table6[[#This Row],[Număr inventar ]],Table6[[#This Row],[COD_DE_CLASIFICARE]],0)</f>
        <v>0</v>
      </c>
      <c r="O134" s="157">
        <f>IF(Table7[[#This Row],[COD_DE_CLASIFICARE]]=Table6[[#This Row],[COD_DE_CLASIFICARE]],Table6[[#This Row],[Denumire IC]],0)</f>
        <v>0</v>
      </c>
      <c r="P134" s="157">
        <f>IF(Table7[[#This Row],[Denumire IC]]=Table6[[#This Row],[Denumire IC]],Table6[[#This Row],[ADRESA]],0)</f>
        <v>0</v>
      </c>
      <c r="Q134" s="156">
        <f>IF(Table7[[#This Row],[ADRESA]]=Table6[[#This Row],[ADRESA]],Table6[[#This Row],[ANUL_DOBANDIRII]],0)</f>
        <v>0</v>
      </c>
      <c r="R134" s="158">
        <f>IF(Table7[[#This Row],[ANUL_DOBANDIRII]]=Table6[[#This Row],[ANUL_DOBANDIRII]],Table6[[#This Row],[Valore IC]],0)</f>
        <v>0</v>
      </c>
      <c r="S134" s="156">
        <f>IF(Table7[[#This Row],[Valore IC]]=Table6[[#This Row],[Valore IC]],Table6[[#This Row],[BAZA_LEGALA]],0)</f>
        <v>0</v>
      </c>
      <c r="T134" s="156">
        <f>IF(Table7[[#This Row],[BAZA_LEGALA]]=Table6[[#This Row],[BAZA_LEGALA]],Table6[[#This Row],[SITUATIE_JURIDICA]],0)</f>
        <v>0</v>
      </c>
      <c r="U134" s="156">
        <f>IF(Table7[[#This Row],[SITUATIE_JURIDICA]]=Table6[[#This Row],[SITUATIE_JURIDICA]],Table6[[#This Row],[BUN]],0)</f>
        <v>0</v>
      </c>
      <c r="V134" s="269">
        <f>IF(Table7[[#This Row],[BUN]]=Table6[[#This Row],[BUN]],Table6[[#This Row],[Column1]],0)</f>
        <v>0</v>
      </c>
      <c r="W134" s="323">
        <f>IF(Table7[[#This Row],[Column1]]=Table6[[#This Row],[Column1]],Table6[[#This Row],[Anul nașterii:]],0)</f>
        <v>0</v>
      </c>
      <c r="X134" s="326">
        <f>IF(Table7[[#This Row],[Anul nașterii:]]=Table6[[#This Row],[Anul nașterii:]],Table6[[#This Row],[sex:]],0)</f>
        <v>0</v>
      </c>
      <c r="Y134" s="326">
        <f>IF(Table7[[#This Row],[sex:]]=Table6[[#This Row],[sex:]],Table6[[#This Row],[dangale / microcip]],0)</f>
        <v>0</v>
      </c>
      <c r="Z134" s="327" t="str">
        <f>IF(Table7[[#This Row],[dangale / microcip]]=Table6[[#This Row],[dangale / microcip]],Table6[[#This Row],[Locaţia de bază- depozit de armăsari (D) sau Herghelia (H)]],0)</f>
        <v>Herghelia Sâmbăta de Jos</v>
      </c>
    </row>
    <row r="135" spans="1:26" x14ac:dyDescent="0.25">
      <c r="H135" s="61">
        <f>SUM(H8:H134)</f>
        <v>268560</v>
      </c>
      <c r="K135" s="61">
        <f>SUM(K8:K134)</f>
        <v>269160</v>
      </c>
      <c r="R135" s="61">
        <f>SUM(R8:R134)</f>
        <v>0</v>
      </c>
    </row>
  </sheetData>
  <mergeCells count="3">
    <mergeCell ref="A2:B2"/>
    <mergeCell ref="A3:H3"/>
    <mergeCell ref="A4:H4"/>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2BE6-5011-4B8A-BC1E-5B23C61EFFA5}">
  <dimension ref="A1:AD19"/>
  <sheetViews>
    <sheetView topLeftCell="A10" workbookViewId="0">
      <selection activeCell="A10" sqref="A1:XFD1048576"/>
    </sheetView>
  </sheetViews>
  <sheetFormatPr defaultRowHeight="15" x14ac:dyDescent="0.25"/>
  <cols>
    <col min="1" max="1" width="3.5703125" customWidth="1"/>
    <col min="2" max="2" width="7.7109375" customWidth="1"/>
    <col min="3" max="3" width="7.42578125" customWidth="1"/>
    <col min="4" max="4" width="10" customWidth="1"/>
    <col min="5" max="5" width="16" customWidth="1"/>
    <col min="6" max="6" width="6.85546875" bestFit="1" customWidth="1"/>
    <col min="9" max="9" width="7.28515625" customWidth="1"/>
    <col min="10" max="10" width="16.7109375" customWidth="1"/>
    <col min="11" max="11" width="7" customWidth="1"/>
    <col min="12" max="12" width="8.7109375" customWidth="1"/>
    <col min="13" max="13" width="7.28515625" customWidth="1"/>
    <col min="15" max="15" width="16.5703125" customWidth="1"/>
    <col min="16" max="16" width="13.140625" customWidth="1"/>
    <col min="18" max="18" width="6.7109375" customWidth="1"/>
    <col min="19" max="19" width="14.85546875" customWidth="1"/>
    <col min="20" max="20" width="10.42578125" customWidth="1"/>
    <col min="21" max="21" width="6.140625" customWidth="1"/>
    <col min="22" max="22" width="7.28515625" customWidth="1"/>
    <col min="24" max="24" width="10.42578125" customWidth="1"/>
    <col min="25" max="25" width="20" customWidth="1"/>
    <col min="26" max="26" width="5.140625" customWidth="1"/>
    <col min="27" max="27" width="12.42578125" customWidth="1"/>
    <col min="29" max="29" width="2.42578125" customWidth="1"/>
    <col min="30" max="30" width="22" customWidth="1"/>
  </cols>
  <sheetData>
    <row r="1" spans="1:30" ht="15.75" thickBot="1" x14ac:dyDescent="0.3">
      <c r="A1" s="530" t="s">
        <v>19524</v>
      </c>
      <c r="B1" s="531"/>
      <c r="C1" s="531"/>
      <c r="D1" s="531"/>
      <c r="E1" s="531"/>
      <c r="F1" s="531"/>
      <c r="G1" s="531"/>
      <c r="H1" s="532"/>
      <c r="I1" s="527" t="s">
        <v>17349</v>
      </c>
      <c r="J1" s="528"/>
      <c r="K1" s="528"/>
      <c r="L1" s="529"/>
      <c r="M1" s="524" t="s">
        <v>19523</v>
      </c>
      <c r="N1" s="525"/>
      <c r="O1" s="525"/>
      <c r="P1" s="525"/>
      <c r="Q1" s="525"/>
      <c r="R1" s="525"/>
      <c r="S1" s="525"/>
      <c r="T1" s="525"/>
      <c r="U1" s="526"/>
      <c r="V1" s="521" t="s">
        <v>19522</v>
      </c>
      <c r="W1" s="522"/>
      <c r="X1" s="522"/>
      <c r="Y1" s="523"/>
    </row>
    <row r="2" spans="1:30" s="130" customFormat="1" ht="51.75" thickBot="1" x14ac:dyDescent="0.25">
      <c r="A2" s="213" t="s">
        <v>2</v>
      </c>
      <c r="B2" s="214" t="s">
        <v>3</v>
      </c>
      <c r="C2" s="214" t="s">
        <v>4</v>
      </c>
      <c r="D2" s="214" t="s">
        <v>19469</v>
      </c>
      <c r="E2" s="214" t="s">
        <v>6</v>
      </c>
      <c r="F2" s="214" t="s">
        <v>7</v>
      </c>
      <c r="G2" s="214" t="s">
        <v>8</v>
      </c>
      <c r="H2" s="215" t="s">
        <v>9</v>
      </c>
      <c r="I2" s="225" t="s">
        <v>19458</v>
      </c>
      <c r="J2" s="226" t="s">
        <v>19459</v>
      </c>
      <c r="K2" s="227" t="s">
        <v>19460</v>
      </c>
      <c r="L2" s="228" t="s">
        <v>19461</v>
      </c>
      <c r="M2" s="131" t="s">
        <v>19462</v>
      </c>
      <c r="N2" s="132" t="s">
        <v>180</v>
      </c>
      <c r="O2" s="133" t="s">
        <v>19463</v>
      </c>
      <c r="P2" s="134" t="s">
        <v>187</v>
      </c>
      <c r="Q2" s="134" t="s">
        <v>188</v>
      </c>
      <c r="R2" s="135" t="s">
        <v>19464</v>
      </c>
      <c r="S2" s="135" t="s">
        <v>192</v>
      </c>
      <c r="T2" s="135" t="s">
        <v>191</v>
      </c>
      <c r="U2" s="136" t="s">
        <v>193</v>
      </c>
      <c r="V2" s="229" t="s">
        <v>19527</v>
      </c>
      <c r="W2" s="230" t="s">
        <v>19466</v>
      </c>
      <c r="X2" s="230" t="s">
        <v>19467</v>
      </c>
      <c r="Y2" s="215" t="s">
        <v>19483</v>
      </c>
      <c r="Z2" s="137"/>
      <c r="AA2" s="533" t="s">
        <v>19468</v>
      </c>
      <c r="AB2" s="534"/>
      <c r="AD2" s="243" t="s">
        <v>19526</v>
      </c>
    </row>
    <row r="3" spans="1:30" s="147" customFormat="1" ht="90" thickBot="1" x14ac:dyDescent="0.25">
      <c r="A3" s="216">
        <v>31</v>
      </c>
      <c r="B3" s="217">
        <v>159468</v>
      </c>
      <c r="C3" s="217">
        <v>217255</v>
      </c>
      <c r="D3" s="217" t="s">
        <v>41</v>
      </c>
      <c r="E3" s="218" t="s">
        <v>34</v>
      </c>
      <c r="F3" s="217" t="s">
        <v>51</v>
      </c>
      <c r="G3" s="219">
        <v>2013</v>
      </c>
      <c r="H3" s="220">
        <v>9400</v>
      </c>
      <c r="I3" s="221" t="str">
        <f>VLOOKUP(J3,'mmap initial'!B:D,2,TRUE)</f>
        <v>159468.</v>
      </c>
      <c r="J3" s="222" t="s">
        <v>16053</v>
      </c>
      <c r="K3" s="223">
        <f>VLOOKUP(J3,'mmap initial'!B:D,3,TRUE)</f>
        <v>9400</v>
      </c>
      <c r="L3" s="224">
        <f t="shared" ref="L3:L12" si="0">H3-K3</f>
        <v>0</v>
      </c>
      <c r="M3" s="234">
        <f>VLOOKUP(B3,Table1[],1,TRUE)</f>
        <v>159468</v>
      </c>
      <c r="N3" s="235" t="str">
        <f>VLOOKUP(B3,Table1[],2,TRUE)</f>
        <v>8.23.11</v>
      </c>
      <c r="O3" s="236" t="str">
        <f>VLOOKUP(B3,Table1[],5,TRUE)</f>
        <v>Gologan (Fn 1-R)/642019820046868</v>
      </c>
      <c r="P3" s="236" t="str">
        <f>VLOOKUP(B3,Table1[],9,TRUE)</f>
        <v>Tara: România; Judet: BUZĂU;Com Ruşeţu;   -; Nr: -;</v>
      </c>
      <c r="Q3" s="235">
        <f>VLOOKUP(B3,Table1[],10,TRUE)</f>
        <v>2013</v>
      </c>
      <c r="R3" s="237">
        <f>VLOOKUP(B3,Table1[],11,TRUE)</f>
        <v>9400</v>
      </c>
      <c r="S3" s="235" t="str">
        <f>VLOOKUP(B3,Table1[],14,TRUE)</f>
        <v>HG 240/02-APR-14;OUG.1 din 04/01/2017;OUG.68 din 06/11/2019</v>
      </c>
      <c r="T3" s="235" t="str">
        <f>VLOOKUP(B3,Table1[],13,TRUE)</f>
        <v>in administrare</v>
      </c>
      <c r="U3" s="238" t="str">
        <f>VLOOKUP(B3,Table1[],15,TRUE)</f>
        <v>mobil</v>
      </c>
      <c r="V3" s="231">
        <v>2010</v>
      </c>
      <c r="W3" s="232" t="s">
        <v>19471</v>
      </c>
      <c r="X3" s="252" t="s">
        <v>19525</v>
      </c>
      <c r="Y3" s="233" t="s">
        <v>19497</v>
      </c>
      <c r="AA3" s="240" t="str">
        <f t="shared" ref="AA3:AA12" si="1">P3</f>
        <v>Tara: România; Judet: BUZĂU;Com Ruşeţu;   -; Nr: -;</v>
      </c>
      <c r="AB3" s="241" t="s">
        <v>19492</v>
      </c>
      <c r="AD3" s="242" t="s">
        <v>19538</v>
      </c>
    </row>
    <row r="4" spans="1:30" s="147" customFormat="1" ht="77.25" thickBot="1" x14ac:dyDescent="0.25">
      <c r="A4" s="216">
        <v>36</v>
      </c>
      <c r="B4" s="217">
        <v>164945</v>
      </c>
      <c r="C4" s="217">
        <v>217332</v>
      </c>
      <c r="D4" s="217" t="s">
        <v>41</v>
      </c>
      <c r="E4" s="218" t="s">
        <v>19534</v>
      </c>
      <c r="F4" s="217" t="s">
        <v>51</v>
      </c>
      <c r="G4" s="219">
        <v>2016</v>
      </c>
      <c r="H4" s="220">
        <v>9400</v>
      </c>
      <c r="I4" s="221" t="str">
        <f>VLOOKUP(J4,'mmap initial'!B:D,2,TRUE)</f>
        <v>512925</v>
      </c>
      <c r="J4" s="222" t="s">
        <v>19470</v>
      </c>
      <c r="K4" s="223">
        <f>VLOOKUP(J4,'mmap initial'!B:D,3,TRUE)</f>
        <v>9400</v>
      </c>
      <c r="L4" s="224">
        <f t="shared" si="0"/>
        <v>0</v>
      </c>
      <c r="M4" s="234">
        <f>VLOOKUP(B4,Table1[],1,TRUE)</f>
        <v>164945</v>
      </c>
      <c r="N4" s="235" t="str">
        <f>VLOOKUP(B4,Table1[],2,TRUE)</f>
        <v>8.23.11</v>
      </c>
      <c r="O4" s="236" t="str">
        <f>VLOOKUP(B4,Table1[],5,TRUE)</f>
        <v>Albinoso (It 3 / R) 642019820544953</v>
      </c>
      <c r="P4" s="236" t="str">
        <f>VLOOKUP(B4,Table1[],9,TRUE)</f>
        <v>Tara: România; Judet: BUZĂU;Com Ruşeţu;   -; Nr: -;</v>
      </c>
      <c r="Q4" s="235">
        <f>VLOOKUP(B4,Table1[],10,TRUE)</f>
        <v>2016</v>
      </c>
      <c r="R4" s="237">
        <f>VLOOKUP(B4,Table1[],11,TRUE)</f>
        <v>9400</v>
      </c>
      <c r="S4" s="235" t="str">
        <f>VLOOKUP(B4,Table1[],14,TRUE)</f>
        <v>HG. 118/27.02.2019;OUG.68 din 06/11/2019</v>
      </c>
      <c r="T4" s="235" t="str">
        <f>VLOOKUP(B4,Table1[],13,TRUE)</f>
        <v>in administrare</v>
      </c>
      <c r="U4" s="238" t="str">
        <f>VLOOKUP(B4,Table1[],15,TRUE)</f>
        <v>mobil</v>
      </c>
      <c r="V4" s="231">
        <v>2013</v>
      </c>
      <c r="W4" s="232" t="s">
        <v>19471</v>
      </c>
      <c r="X4" s="232" t="s">
        <v>19533</v>
      </c>
      <c r="Y4" s="233" t="s">
        <v>19497</v>
      </c>
      <c r="AA4" s="240" t="str">
        <f t="shared" si="1"/>
        <v>Tara: România; Judet: BUZĂU;Com Ruşeţu;   -; Nr: -;</v>
      </c>
      <c r="AB4" s="241" t="s">
        <v>19492</v>
      </c>
      <c r="AD4" s="242" t="s">
        <v>19539</v>
      </c>
    </row>
    <row r="5" spans="1:30" s="147" customFormat="1" ht="77.25" thickBot="1" x14ac:dyDescent="0.25">
      <c r="A5" s="216">
        <v>38</v>
      </c>
      <c r="B5" s="217">
        <v>159471</v>
      </c>
      <c r="C5" s="217">
        <v>217253</v>
      </c>
      <c r="D5" s="217" t="s">
        <v>41</v>
      </c>
      <c r="E5" s="218" t="s">
        <v>19537</v>
      </c>
      <c r="F5" s="217" t="s">
        <v>51</v>
      </c>
      <c r="G5" s="219">
        <v>2013</v>
      </c>
      <c r="H5" s="244">
        <v>9400</v>
      </c>
      <c r="I5" s="221" t="str">
        <f>VLOOKUP(J5,'mmap initial'!B:D,2,TRUE)</f>
        <v>159471.</v>
      </c>
      <c r="J5" s="222" t="s">
        <v>16000</v>
      </c>
      <c r="K5" s="223">
        <f>VLOOKUP(J5,'mmap initial'!B:D,3,TRUE)</f>
        <v>9400</v>
      </c>
      <c r="L5" s="245">
        <f t="shared" si="0"/>
        <v>0</v>
      </c>
      <c r="M5" s="234">
        <f>VLOOKUP(B5,Table1[],1,TRUE)</f>
        <v>159471</v>
      </c>
      <c r="N5" s="235" t="str">
        <f>VLOOKUP(B5,Table1[],2,TRUE)</f>
        <v>8.23.11</v>
      </c>
      <c r="O5" s="236" t="str">
        <f>VLOOKUP(B5,Table1[],5,TRUE)</f>
        <v>Giacomo (I42-R)/6420198220059666</v>
      </c>
      <c r="P5" s="236" t="str">
        <f>VLOOKUP(B5,Table1[],9,TRUE)</f>
        <v>Tara: România; Judet: BUZĂU;Com Ruşeţu;   -; Nr: -;</v>
      </c>
      <c r="Q5" s="235">
        <f>VLOOKUP(B5,Table1[],10,TRUE)</f>
        <v>2013</v>
      </c>
      <c r="R5" s="237">
        <f>VLOOKUP(B5,Table1[],11,TRUE)</f>
        <v>9400</v>
      </c>
      <c r="S5" s="235" t="str">
        <f>VLOOKUP(B5,Table1[],14,TRUE)</f>
        <v>HG 240/02-APR-14;OUG.1 din 04/01/2017;OUG.68 din 06/11/2019</v>
      </c>
      <c r="T5" s="235" t="str">
        <f>VLOOKUP(B5,Table1[],13,TRUE)</f>
        <v>in administrare</v>
      </c>
      <c r="U5" s="246" t="str">
        <f>VLOOKUP(B5,Table1[],15,TRUE)</f>
        <v>mobil</v>
      </c>
      <c r="V5" s="231">
        <v>2010</v>
      </c>
      <c r="W5" s="232" t="s">
        <v>19471</v>
      </c>
      <c r="X5" s="232" t="s">
        <v>19536</v>
      </c>
      <c r="Y5" s="233" t="s">
        <v>19497</v>
      </c>
      <c r="AA5" s="240" t="str">
        <f t="shared" si="1"/>
        <v>Tara: România; Judet: BUZĂU;Com Ruşeţu;   -; Nr: -;</v>
      </c>
      <c r="AB5" s="241" t="s">
        <v>19492</v>
      </c>
      <c r="AD5" s="242" t="s">
        <v>19540</v>
      </c>
    </row>
    <row r="6" spans="1:30" s="147" customFormat="1" ht="77.25" thickBot="1" x14ac:dyDescent="0.25">
      <c r="A6" s="216">
        <v>39</v>
      </c>
      <c r="B6" s="217">
        <v>159505</v>
      </c>
      <c r="C6" s="217">
        <v>217252</v>
      </c>
      <c r="D6" s="217" t="s">
        <v>41</v>
      </c>
      <c r="E6" s="218" t="s">
        <v>19541</v>
      </c>
      <c r="F6" s="217" t="s">
        <v>51</v>
      </c>
      <c r="G6" s="219">
        <v>2013</v>
      </c>
      <c r="H6" s="244">
        <v>9400</v>
      </c>
      <c r="I6" s="221" t="str">
        <f>VLOOKUP(J6,'mmap initial'!B:D,2,TRUE)</f>
        <v>159505.</v>
      </c>
      <c r="J6" s="222" t="s">
        <v>16559</v>
      </c>
      <c r="K6" s="223">
        <f>VLOOKUP(J6,'mmap initial'!B:D,3,TRUE)</f>
        <v>9400</v>
      </c>
      <c r="L6" s="245">
        <f t="shared" si="0"/>
        <v>0</v>
      </c>
      <c r="M6" s="234">
        <f>VLOOKUP(B6,Table1[],1,TRUE)</f>
        <v>159505</v>
      </c>
      <c r="N6" s="235" t="str">
        <f>VLOOKUP(B6,Table1[],2,TRUE)</f>
        <v>8.23.11</v>
      </c>
      <c r="O6" s="236" t="str">
        <f>VLOOKUP(B6,Table1[],5,TRUE)</f>
        <v>Maias (Fd-R)/642019820061335</v>
      </c>
      <c r="P6" s="236" t="str">
        <f>VLOOKUP(B6,Table1[],9,TRUE)</f>
        <v>Tara: România; Judet: BUZĂU;Com Ruşeţu;   -; Nr: -;</v>
      </c>
      <c r="Q6" s="235">
        <f>VLOOKUP(B6,Table1[],10,TRUE)</f>
        <v>2013</v>
      </c>
      <c r="R6" s="237">
        <f>VLOOKUP(B6,Table1[],11,TRUE)</f>
        <v>9400</v>
      </c>
      <c r="S6" s="235" t="str">
        <f>VLOOKUP(B6,Table1[],14,TRUE)</f>
        <v>HG 240/02-APR-14;OUG.1 din 04/01/2017;OUG.68 din 06/11/2019</v>
      </c>
      <c r="T6" s="235" t="str">
        <f>VLOOKUP(B6,Table1[],13,TRUE)</f>
        <v>in administrare</v>
      </c>
      <c r="U6" s="246" t="str">
        <f>VLOOKUP(B6,Table1[],15,TRUE)</f>
        <v>mobil</v>
      </c>
      <c r="V6" s="231">
        <v>2010</v>
      </c>
      <c r="W6" s="232" t="s">
        <v>19471</v>
      </c>
      <c r="X6" s="232" t="s">
        <v>19542</v>
      </c>
      <c r="Y6" s="233" t="s">
        <v>19497</v>
      </c>
      <c r="AA6" s="240" t="str">
        <f t="shared" si="1"/>
        <v>Tara: România; Judet: BUZĂU;Com Ruşeţu;   -; Nr: -;</v>
      </c>
      <c r="AB6" s="241" t="s">
        <v>19492</v>
      </c>
      <c r="AD6" s="242" t="s">
        <v>19540</v>
      </c>
    </row>
    <row r="7" spans="1:30" s="147" customFormat="1" ht="77.25" thickBot="1" x14ac:dyDescent="0.25">
      <c r="A7" s="216">
        <v>45</v>
      </c>
      <c r="B7" s="217">
        <v>157197</v>
      </c>
      <c r="C7" s="217">
        <v>17350</v>
      </c>
      <c r="D7" s="217" t="s">
        <v>67</v>
      </c>
      <c r="E7" s="218" t="s">
        <v>19551</v>
      </c>
      <c r="F7" s="217" t="s">
        <v>61</v>
      </c>
      <c r="G7" s="248">
        <v>2008</v>
      </c>
      <c r="H7" s="244">
        <v>10000</v>
      </c>
      <c r="I7" s="221" t="str">
        <f>VLOOKUP(J7,'mmap initial'!B:D,2,TRUE)</f>
        <v>157197.</v>
      </c>
      <c r="J7" s="222" t="s">
        <v>16204</v>
      </c>
      <c r="K7" s="223">
        <f>VLOOKUP(J7,'mmap initial'!B:D,3,TRUE)</f>
        <v>10000</v>
      </c>
      <c r="L7" s="245">
        <f t="shared" si="0"/>
        <v>0</v>
      </c>
      <c r="M7" s="234">
        <f>VLOOKUP(B7,Table1[],1,TRUE)</f>
        <v>157197</v>
      </c>
      <c r="N7" s="235" t="str">
        <f>VLOOKUP(B7,Table1[],2,TRUE)</f>
        <v>8.23.09</v>
      </c>
      <c r="O7" s="236" t="str">
        <f>VLOOKUP(B7,Table1[],5,TRUE)</f>
        <v xml:space="preserve"> Ibn Galal II-10/I 2-10 M</v>
      </c>
      <c r="P7" s="236" t="str">
        <f>VLOOKUP(B7,Table1[],9,TRUE)</f>
        <v>Tara: România; Judet: CONSTANŢA; -;   -; Nr: -;</v>
      </c>
      <c r="Q7" s="235">
        <f>VLOOKUP(B7,Table1[],10,TRUE)</f>
        <v>2008</v>
      </c>
      <c r="R7" s="237">
        <f>VLOOKUP(B7,Table1[],11,TRUE)</f>
        <v>10000</v>
      </c>
      <c r="S7" s="235" t="str">
        <f>VLOOKUP(B7,Table1[],14,TRUE)</f>
        <v>Hg 127/03.04.2012;OUG.1 din 04/01/2017;OUG.68 din 06/11/2019</v>
      </c>
      <c r="T7" s="235" t="str">
        <f>VLOOKUP(B7,Table1[],13,TRUE)</f>
        <v>in administrare</v>
      </c>
      <c r="U7" s="246" t="str">
        <f>VLOOKUP(B7,Table1[],15,TRUE)</f>
        <v>mobil</v>
      </c>
      <c r="V7" s="231">
        <v>2003</v>
      </c>
      <c r="W7" s="232" t="s">
        <v>19471</v>
      </c>
      <c r="X7" s="232" t="s">
        <v>19552</v>
      </c>
      <c r="Y7" s="233" t="s">
        <v>19550</v>
      </c>
      <c r="AA7" s="240" t="str">
        <f t="shared" si="1"/>
        <v>Tara: România; Judet: CONSTANŢA; -;   -; Nr: -;</v>
      </c>
      <c r="AB7" s="241" t="s">
        <v>19484</v>
      </c>
      <c r="AD7" s="242" t="s">
        <v>19540</v>
      </c>
    </row>
    <row r="8" spans="1:30" s="147" customFormat="1" ht="77.25" thickBot="1" x14ac:dyDescent="0.25">
      <c r="A8" s="216">
        <v>45</v>
      </c>
      <c r="B8" s="217">
        <v>157197</v>
      </c>
      <c r="C8" s="217">
        <v>17350</v>
      </c>
      <c r="D8" s="217" t="s">
        <v>67</v>
      </c>
      <c r="E8" s="218" t="s">
        <v>19551</v>
      </c>
      <c r="F8" s="217" t="s">
        <v>61</v>
      </c>
      <c r="G8" s="248">
        <v>2008</v>
      </c>
      <c r="H8" s="244">
        <v>10000</v>
      </c>
      <c r="I8" s="221" t="str">
        <f>VLOOKUP(J8,'mmap initial'!B:D,2,TRUE)</f>
        <v>157197.</v>
      </c>
      <c r="J8" s="222" t="s">
        <v>16204</v>
      </c>
      <c r="K8" s="223">
        <f>VLOOKUP(J8,'mmap initial'!B:D,3,TRUE)</f>
        <v>10000</v>
      </c>
      <c r="L8" s="245">
        <f t="shared" si="0"/>
        <v>0</v>
      </c>
      <c r="M8" s="234">
        <f>VLOOKUP(B8,Table1[],1,TRUE)</f>
        <v>157197</v>
      </c>
      <c r="N8" s="235" t="str">
        <f>VLOOKUP(B8,Table1[],2,TRUE)</f>
        <v>8.23.09</v>
      </c>
      <c r="O8" s="236" t="str">
        <f>VLOOKUP(B8,Table1[],5,TRUE)</f>
        <v xml:space="preserve"> Ibn Galal II-10/I 2-10 M</v>
      </c>
      <c r="P8" s="236" t="str">
        <f>VLOOKUP(B8,Table1[],9,TRUE)</f>
        <v>Tara: România; Judet: CONSTANŢA; -;   -; Nr: -;</v>
      </c>
      <c r="Q8" s="235">
        <f>VLOOKUP(B8,Table1[],10,TRUE)</f>
        <v>2008</v>
      </c>
      <c r="R8" s="237">
        <f>VLOOKUP(B8,Table1[],11,TRUE)</f>
        <v>10000</v>
      </c>
      <c r="S8" s="235" t="str">
        <f>VLOOKUP(B8,Table1[],14,TRUE)</f>
        <v>Hg 127/03.04.2012;OUG.1 din 04/01/2017;OUG.68 din 06/11/2019</v>
      </c>
      <c r="T8" s="235" t="str">
        <f>VLOOKUP(B8,Table1[],13,TRUE)</f>
        <v>in administrare</v>
      </c>
      <c r="U8" s="246" t="str">
        <f>VLOOKUP(B8,Table1[],15,TRUE)</f>
        <v>mobil</v>
      </c>
      <c r="V8" s="231">
        <v>2003</v>
      </c>
      <c r="W8" s="232" t="s">
        <v>19471</v>
      </c>
      <c r="X8" s="232" t="s">
        <v>19552</v>
      </c>
      <c r="Y8" s="233" t="s">
        <v>19550</v>
      </c>
      <c r="AA8" s="240" t="str">
        <f t="shared" si="1"/>
        <v>Tara: România; Judet: CONSTANŢA; -;   -; Nr: -;</v>
      </c>
      <c r="AB8" s="241" t="s">
        <v>19484</v>
      </c>
      <c r="AD8" s="242" t="s">
        <v>19540</v>
      </c>
    </row>
    <row r="9" spans="1:30" s="147" customFormat="1" ht="90" thickBot="1" x14ac:dyDescent="0.25">
      <c r="A9" s="216">
        <v>46</v>
      </c>
      <c r="B9" s="217">
        <v>159180</v>
      </c>
      <c r="C9" s="217">
        <v>17351</v>
      </c>
      <c r="D9" s="217" t="s">
        <v>67</v>
      </c>
      <c r="E9" s="218" t="s">
        <v>19553</v>
      </c>
      <c r="F9" s="217" t="s">
        <v>61</v>
      </c>
      <c r="G9" s="248">
        <v>2012</v>
      </c>
      <c r="H9" s="244">
        <v>10000</v>
      </c>
      <c r="I9" s="221" t="str">
        <f>VLOOKUP(J9,'mmap initial'!B:D,2,TRUE)</f>
        <v>159180.</v>
      </c>
      <c r="J9" s="222" t="s">
        <v>16928</v>
      </c>
      <c r="K9" s="223">
        <f>VLOOKUP(J9,'mmap initial'!B:D,3,TRUE)</f>
        <v>10000</v>
      </c>
      <c r="L9" s="245">
        <f t="shared" si="0"/>
        <v>0</v>
      </c>
      <c r="M9" s="234">
        <f>VLOOKUP(B9,Table1[],1,TRUE)</f>
        <v>159180</v>
      </c>
      <c r="N9" s="235" t="str">
        <f>VLOOKUP(B9,Table1[],2,TRUE)</f>
        <v>8.23.09</v>
      </c>
      <c r="O9" s="236" t="str">
        <f>VLOOKUP(B9,Table1[],5,TRUE)</f>
        <v>Pasqual/Ibn Galal II-50 (50M/IG 2)</v>
      </c>
      <c r="P9" s="236" t="str">
        <f>VLOOKUP(B9,Table1[],9,TRUE)</f>
        <v>Tara: România; Judet: CONSTANŢA;Mun Mangalia; Şos  Constanţei; Nr: 52;</v>
      </c>
      <c r="Q9" s="235">
        <f>VLOOKUP(B9,Table1[],10,TRUE)</f>
        <v>2012</v>
      </c>
      <c r="R9" s="237">
        <f>VLOOKUP(B9,Table1[],11,TRUE)</f>
        <v>10000</v>
      </c>
      <c r="S9" s="235" t="str">
        <f>VLOOKUP(B9,Table1[],14,TRUE)</f>
        <v>HG 598/14-AUG-13;OUG.1 din 04/01/2017;OUG.68 din 06/11/2019</v>
      </c>
      <c r="T9" s="235" t="str">
        <f>VLOOKUP(B9,Table1[],13,TRUE)</f>
        <v>in administrare</v>
      </c>
      <c r="U9" s="246" t="str">
        <f>VLOOKUP(B9,Table1[],15,TRUE)</f>
        <v>mobil</v>
      </c>
      <c r="V9" s="231">
        <v>2008</v>
      </c>
      <c r="W9" s="232" t="s">
        <v>19471</v>
      </c>
      <c r="X9" s="232" t="s">
        <v>19554</v>
      </c>
      <c r="Y9" s="233" t="s">
        <v>19550</v>
      </c>
      <c r="AA9" s="240" t="str">
        <f t="shared" si="1"/>
        <v>Tara: România; Judet: CONSTANŢA;Mun Mangalia; Şos  Constanţei; Nr: 52;</v>
      </c>
      <c r="AB9" s="241" t="s">
        <v>19484</v>
      </c>
      <c r="AD9" s="242" t="s">
        <v>19540</v>
      </c>
    </row>
    <row r="10" spans="1:30" s="147" customFormat="1" ht="77.25" thickBot="1" x14ac:dyDescent="0.25">
      <c r="A10" s="216">
        <v>47</v>
      </c>
      <c r="B10" s="217">
        <v>157212</v>
      </c>
      <c r="C10" s="217">
        <v>17353</v>
      </c>
      <c r="D10" s="217" t="s">
        <v>67</v>
      </c>
      <c r="E10" s="218" t="s">
        <v>19555</v>
      </c>
      <c r="F10" s="217" t="s">
        <v>61</v>
      </c>
      <c r="G10" s="248">
        <v>2010</v>
      </c>
      <c r="H10" s="244">
        <v>10000</v>
      </c>
      <c r="I10" s="221" t="str">
        <f>VLOOKUP(J10,'mmap initial'!B:D,2,TRUE)</f>
        <v>157212.</v>
      </c>
      <c r="J10" s="222" t="s">
        <v>17112</v>
      </c>
      <c r="K10" s="223">
        <f>VLOOKUP(J10,'mmap initial'!B:D,3,TRUE)</f>
        <v>10000</v>
      </c>
      <c r="L10" s="245">
        <f t="shared" si="0"/>
        <v>0</v>
      </c>
      <c r="M10" s="234">
        <f>VLOOKUP(B10,Table1[],1,TRUE)</f>
        <v>157212</v>
      </c>
      <c r="N10" s="235" t="str">
        <f>VLOOKUP(B10,Table1[],2,TRUE)</f>
        <v>8.23.09</v>
      </c>
      <c r="O10" s="236" t="str">
        <f>VLOOKUP(B10,Table1[],5,TRUE)</f>
        <v xml:space="preserve"> Syglavy Bagdady XVIII-2/SB 18-2M</v>
      </c>
      <c r="P10" s="236" t="str">
        <f>VLOOKUP(B10,Table1[],9,TRUE)</f>
        <v>Tara: România; Judet: CONSTANŢA; -;   -; Nr: -;</v>
      </c>
      <c r="Q10" s="235">
        <f>VLOOKUP(B10,Table1[],10,TRUE)</f>
        <v>2010</v>
      </c>
      <c r="R10" s="237">
        <f>VLOOKUP(B10,Table1[],11,TRUE)</f>
        <v>10000</v>
      </c>
      <c r="S10" s="235" t="str">
        <f>VLOOKUP(B10,Table1[],14,TRUE)</f>
        <v>Hg 127/03.04.2012;OUG.1 din 04/01/2017;OUG.68 din 06/11/2019</v>
      </c>
      <c r="T10" s="235" t="str">
        <f>VLOOKUP(B10,Table1[],13,TRUE)</f>
        <v>in administrare</v>
      </c>
      <c r="U10" s="246" t="str">
        <f>VLOOKUP(B10,Table1[],15,TRUE)</f>
        <v>mobil</v>
      </c>
      <c r="V10" s="231">
        <v>2007</v>
      </c>
      <c r="W10" s="232" t="s">
        <v>19471</v>
      </c>
      <c r="X10" s="232" t="s">
        <v>19556</v>
      </c>
      <c r="Y10" s="233" t="s">
        <v>19550</v>
      </c>
      <c r="AA10" s="240" t="str">
        <f t="shared" si="1"/>
        <v>Tara: România; Judet: CONSTANŢA; -;   -; Nr: -;</v>
      </c>
      <c r="AB10" s="241" t="s">
        <v>19484</v>
      </c>
      <c r="AD10" s="242" t="s">
        <v>19557</v>
      </c>
    </row>
    <row r="11" spans="1:30" s="147" customFormat="1" ht="102.75" thickBot="1" x14ac:dyDescent="0.25">
      <c r="A11" s="185">
        <v>52</v>
      </c>
      <c r="B11" s="249" t="s">
        <v>45</v>
      </c>
      <c r="C11" s="186">
        <v>5191</v>
      </c>
      <c r="D11" s="186" t="s">
        <v>40</v>
      </c>
      <c r="E11" s="187" t="s">
        <v>73</v>
      </c>
      <c r="F11" s="186" t="s">
        <v>75</v>
      </c>
      <c r="G11" s="250">
        <v>2013</v>
      </c>
      <c r="H11" s="189">
        <v>10800</v>
      </c>
      <c r="I11" s="190" t="str">
        <f>VLOOKUP(J11,'mmap initial'!B:D,2,TRUE)</f>
        <v>5191.1</v>
      </c>
      <c r="J11" s="191" t="s">
        <v>15593</v>
      </c>
      <c r="K11" s="192">
        <f>VLOOKUP(J11,'mmap initial'!B:D,3,TRUE)</f>
        <v>10800</v>
      </c>
      <c r="L11" s="193">
        <f t="shared" si="0"/>
        <v>0</v>
      </c>
      <c r="M11" s="234">
        <v>159246</v>
      </c>
      <c r="N11" s="235" t="s">
        <v>40</v>
      </c>
      <c r="O11" s="236" t="s">
        <v>13829</v>
      </c>
      <c r="P11" s="236" t="s">
        <v>13827</v>
      </c>
      <c r="Q11" s="235">
        <v>2012</v>
      </c>
      <c r="R11" s="237">
        <v>10800</v>
      </c>
      <c r="S11" s="235" t="s">
        <v>13700</v>
      </c>
      <c r="T11" s="235" t="s">
        <v>200</v>
      </c>
      <c r="U11" s="238" t="s">
        <v>9923</v>
      </c>
      <c r="V11" s="231">
        <v>2009</v>
      </c>
      <c r="W11" s="232" t="s">
        <v>19471</v>
      </c>
      <c r="X11" s="232" t="s">
        <v>19564</v>
      </c>
      <c r="Y11" s="233" t="s">
        <v>19489</v>
      </c>
      <c r="AA11" s="240" t="str">
        <f t="shared" si="1"/>
        <v>Tara: România; Judet: BRAŞOV;Com Voila;   -; Nr: -; Sat Sambata de Jos</v>
      </c>
      <c r="AB11" s="241" t="s">
        <v>19493</v>
      </c>
      <c r="AD11" s="242" t="s">
        <v>19565</v>
      </c>
    </row>
    <row r="12" spans="1:30" s="147" customFormat="1" ht="77.25" thickBot="1" x14ac:dyDescent="0.25">
      <c r="A12" s="216">
        <v>54</v>
      </c>
      <c r="B12" s="251" t="s">
        <v>45</v>
      </c>
      <c r="C12" s="217">
        <v>5193</v>
      </c>
      <c r="D12" s="217" t="s">
        <v>40</v>
      </c>
      <c r="E12" s="218" t="s">
        <v>19562</v>
      </c>
      <c r="F12" s="217" t="s">
        <v>75</v>
      </c>
      <c r="G12" s="248">
        <v>2013</v>
      </c>
      <c r="H12" s="244">
        <v>10000</v>
      </c>
      <c r="I12" s="221" t="str">
        <f>VLOOKUP(J12,'mmap initial'!B:D,2,TRUE)</f>
        <v>5193.1</v>
      </c>
      <c r="J12" s="222" t="s">
        <v>17140</v>
      </c>
      <c r="K12" s="223">
        <f>VLOOKUP(J12,'mmap initial'!B:D,3,TRUE)</f>
        <v>10000</v>
      </c>
      <c r="L12" s="224">
        <f t="shared" si="0"/>
        <v>0</v>
      </c>
      <c r="M12" s="234">
        <v>159272</v>
      </c>
      <c r="N12" s="235" t="s">
        <v>40</v>
      </c>
      <c r="O12" s="236" t="s">
        <v>13858</v>
      </c>
      <c r="P12" s="236" t="s">
        <v>13827</v>
      </c>
      <c r="Q12" s="235">
        <v>2012</v>
      </c>
      <c r="R12" s="237">
        <v>10000</v>
      </c>
      <c r="S12" s="235" t="s">
        <v>13700</v>
      </c>
      <c r="T12" s="235" t="s">
        <v>200</v>
      </c>
      <c r="U12" s="238" t="s">
        <v>9923</v>
      </c>
      <c r="V12" s="231">
        <v>2009</v>
      </c>
      <c r="W12" s="232" t="s">
        <v>19471</v>
      </c>
      <c r="X12" s="232" t="s">
        <v>19563</v>
      </c>
      <c r="Y12" s="233" t="s">
        <v>19489</v>
      </c>
      <c r="AA12" s="240" t="str">
        <f t="shared" si="1"/>
        <v>Tara: România; Judet: BRAŞOV;Com Voila;   -; Nr: -; Sat Sambata de Jos</v>
      </c>
      <c r="AB12" s="241" t="s">
        <v>19493</v>
      </c>
      <c r="AD12" s="242" t="s">
        <v>19566</v>
      </c>
    </row>
    <row r="13" spans="1:30" s="147" customFormat="1" ht="64.5" thickBot="1" x14ac:dyDescent="0.25">
      <c r="A13" s="216">
        <v>56</v>
      </c>
      <c r="B13" s="217">
        <v>157398</v>
      </c>
      <c r="C13" s="217">
        <v>41</v>
      </c>
      <c r="D13" s="217" t="s">
        <v>40</v>
      </c>
      <c r="E13" s="218" t="s">
        <v>19572</v>
      </c>
      <c r="F13" s="217" t="s">
        <v>77</v>
      </c>
      <c r="G13" s="219">
        <v>2005</v>
      </c>
      <c r="H13" s="244">
        <v>7215</v>
      </c>
      <c r="I13" s="221" t="str">
        <f>VLOOKUP(J13,'mmap initial'!B:D,2,TRUE)</f>
        <v>157398.</v>
      </c>
      <c r="J13" s="222" t="s">
        <v>16642</v>
      </c>
      <c r="K13" s="223">
        <f>VLOOKUP(J13,'mmap initial'!B:D,3,TRUE)</f>
        <v>7215</v>
      </c>
      <c r="L13" s="245">
        <f>H13-K13</f>
        <v>0</v>
      </c>
      <c r="M13" s="234">
        <f>VLOOKUP(B13,Table1[],1,TRUE)</f>
        <v>157398</v>
      </c>
      <c r="N13" s="235" t="str">
        <f>VLOOKUP(B13,Table1[],2,TRUE)</f>
        <v>8.23.07</v>
      </c>
      <c r="O13" s="236" t="str">
        <f>VLOOKUP(B13,Table1[],5,TRUE)</f>
        <v xml:space="preserve"> NAPOLITANO XXVIII-29/000663FOA5</v>
      </c>
      <c r="P13" s="236" t="str">
        <f>VLOOKUP(B13,Table1[],9,TRUE)</f>
        <v>Tara: România; Judet: NEAMŢ; -;   -; Nr: -;</v>
      </c>
      <c r="Q13" s="235">
        <f>VLOOKUP(B13,Table1[],10,TRUE)</f>
        <v>2005</v>
      </c>
      <c r="R13" s="237">
        <f>VLOOKUP(B13,Table1[],11,TRUE)</f>
        <v>7215</v>
      </c>
      <c r="S13" s="235" t="str">
        <f>VLOOKUP(B13,Table1[],14,TRUE)</f>
        <v xml:space="preserve"> Hg 127/03.04.2012;OUG.1 din 04/01/2017;OUG.68 din 06/11/2019</v>
      </c>
      <c r="T13" s="235" t="str">
        <f>VLOOKUP(B13,Table1[],13,TRUE)</f>
        <v>in administrare</v>
      </c>
      <c r="U13" s="238" t="str">
        <f>VLOOKUP(B13,Table1[],15,TRUE)</f>
        <v>mobil</v>
      </c>
      <c r="V13" s="231">
        <v>2000</v>
      </c>
      <c r="W13" s="232" t="s">
        <v>19471</v>
      </c>
      <c r="X13" s="232" t="s">
        <v>19570</v>
      </c>
      <c r="Y13" s="233" t="s">
        <v>19490</v>
      </c>
      <c r="AA13" s="240"/>
      <c r="AB13" s="241"/>
      <c r="AD13" s="242" t="s">
        <v>19571</v>
      </c>
    </row>
    <row r="14" spans="1:30" s="147" customFormat="1" ht="64.5" thickBot="1" x14ac:dyDescent="0.25">
      <c r="A14" s="216">
        <v>58</v>
      </c>
      <c r="B14" s="217">
        <v>157405</v>
      </c>
      <c r="C14" s="217">
        <v>48</v>
      </c>
      <c r="D14" s="217" t="s">
        <v>63</v>
      </c>
      <c r="E14" s="218" t="s">
        <v>19569</v>
      </c>
      <c r="F14" s="217" t="s">
        <v>77</v>
      </c>
      <c r="G14" s="219">
        <v>2005</v>
      </c>
      <c r="H14" s="244">
        <v>7245</v>
      </c>
      <c r="I14" s="221" t="str">
        <f>VLOOKUP(J14,'mmap initial'!B:D,2,TRUE)</f>
        <v>157405.</v>
      </c>
      <c r="J14" s="222" t="s">
        <v>160</v>
      </c>
      <c r="K14" s="223">
        <f>VLOOKUP(J14,'mmap initial'!B:D,3,TRUE)</f>
        <v>7245</v>
      </c>
      <c r="L14" s="245">
        <f t="shared" ref="L14:L19" si="2">H14-K14</f>
        <v>0</v>
      </c>
      <c r="M14" s="234">
        <f>VLOOKUP(B14,Table1[],1,TRUE)</f>
        <v>157405</v>
      </c>
      <c r="N14" s="235" t="str">
        <f>VLOOKUP(B14,Table1[],2,TRUE)</f>
        <v>8.23.06</v>
      </c>
      <c r="O14" s="236" t="str">
        <f>VLOOKUP(B14,Table1[],5,TRUE)</f>
        <v xml:space="preserve"> PIETROSU X-54/0006558B67A</v>
      </c>
      <c r="P14" s="236" t="str">
        <f>VLOOKUP(B14,Table1[],9,TRUE)</f>
        <v>Tara: România; Judet: NEAMŢ; -;   -; Nr: -;</v>
      </c>
      <c r="Q14" s="235">
        <f>VLOOKUP(B14,Table1[],10,TRUE)</f>
        <v>2005</v>
      </c>
      <c r="R14" s="237">
        <f>VLOOKUP(B14,Table1[],11,TRUE)</f>
        <v>7245</v>
      </c>
      <c r="S14" s="235" t="str">
        <f>VLOOKUP(B14,Table1[],14,TRUE)</f>
        <v xml:space="preserve"> Hg 127/03.04.2012;OUG.1 din 04/01/2017;OUG.68 din 06/11/2019</v>
      </c>
      <c r="T14" s="235" t="str">
        <f>VLOOKUP(B14,Table1[],13,TRUE)</f>
        <v>in administrare</v>
      </c>
      <c r="U14" s="238" t="str">
        <f>VLOOKUP(B14,Table1[],15,TRUE)</f>
        <v>mobil</v>
      </c>
      <c r="V14" s="231">
        <v>2000</v>
      </c>
      <c r="W14" s="232" t="s">
        <v>19471</v>
      </c>
      <c r="X14" s="232" t="s">
        <v>19574</v>
      </c>
      <c r="Y14" s="233" t="s">
        <v>19490</v>
      </c>
      <c r="AA14" s="240"/>
      <c r="AB14" s="241"/>
      <c r="AD14" s="242" t="s">
        <v>19571</v>
      </c>
    </row>
    <row r="15" spans="1:30" s="147" customFormat="1" ht="64.5" thickBot="1" x14ac:dyDescent="0.25">
      <c r="A15" s="216">
        <v>72</v>
      </c>
      <c r="B15" s="217">
        <v>151755</v>
      </c>
      <c r="C15" s="217">
        <v>6188</v>
      </c>
      <c r="D15" s="217" t="s">
        <v>44</v>
      </c>
      <c r="E15" s="218" t="s">
        <v>19582</v>
      </c>
      <c r="F15" s="217" t="s">
        <v>97</v>
      </c>
      <c r="G15" s="219">
        <v>2004</v>
      </c>
      <c r="H15" s="244">
        <v>7215</v>
      </c>
      <c r="I15" s="221" t="str">
        <f>VLOOKUP(J15,'mmap initial'!B:D,2,TRUE)</f>
        <v>151755.</v>
      </c>
      <c r="J15" s="222" t="s">
        <v>16712</v>
      </c>
      <c r="K15" s="223">
        <f>VLOOKUP(J15,'mmap initial'!B:D,3,TRUE)</f>
        <v>7215</v>
      </c>
      <c r="L15" s="245">
        <f t="shared" si="2"/>
        <v>0</v>
      </c>
      <c r="M15" s="234">
        <f>VLOOKUP(B15,Table1[],1,TRUE)</f>
        <v>151755</v>
      </c>
      <c r="N15" s="235" t="str">
        <f>VLOOKUP(B15,Table1[],2,TRUE)</f>
        <v>8.23.08</v>
      </c>
      <c r="O15" s="236" t="str">
        <f>VLOOKUP(B15,Table1[],5,TRUE)</f>
        <v>NONIUS 27-48 I00065EO856</v>
      </c>
      <c r="P15" s="236" t="str">
        <f>VLOOKUP(B15,Table1[],9,TRUE)</f>
        <v>Tara: România; Judet: ARAD; -;   -; Nr: 0; 0</v>
      </c>
      <c r="Q15" s="235">
        <f>VLOOKUP(B15,Table1[],10,TRUE)</f>
        <v>2004</v>
      </c>
      <c r="R15" s="237">
        <f>VLOOKUP(B15,Table1[],11,TRUE)</f>
        <v>7215</v>
      </c>
      <c r="S15" s="235" t="str">
        <f>VLOOKUP(B15,Table1[],14,TRUE)</f>
        <v>HG 127/03.04.2012;OUG.1 din 04/01/2017;OUG.68 din 06/11/2019</v>
      </c>
      <c r="T15" s="235" t="str">
        <f>VLOOKUP(B15,Table1[],13,TRUE)</f>
        <v>in administrare</v>
      </c>
      <c r="U15" s="238" t="str">
        <f>VLOOKUP(B15,Table1[],15,TRUE)</f>
        <v>mobil</v>
      </c>
      <c r="V15" s="231">
        <v>2001</v>
      </c>
      <c r="W15" s="232" t="s">
        <v>19474</v>
      </c>
      <c r="X15" s="232" t="s">
        <v>19581</v>
      </c>
      <c r="Y15" s="233" t="s">
        <v>19485</v>
      </c>
      <c r="AA15" s="240" t="str">
        <f>P15</f>
        <v>Tara: România; Judet: ARAD; -;   -; Nr: 0; 0</v>
      </c>
      <c r="AB15" s="241" t="s">
        <v>19489</v>
      </c>
      <c r="AD15" s="242" t="s">
        <v>19571</v>
      </c>
    </row>
    <row r="16" spans="1:30" s="147" customFormat="1" ht="64.5" thickBot="1" x14ac:dyDescent="0.25">
      <c r="A16" s="216">
        <v>76</v>
      </c>
      <c r="B16" s="217">
        <v>159167</v>
      </c>
      <c r="C16" s="217">
        <v>6186</v>
      </c>
      <c r="D16" s="217" t="s">
        <v>52</v>
      </c>
      <c r="E16" s="218" t="s">
        <v>19585</v>
      </c>
      <c r="F16" s="217" t="s">
        <v>97</v>
      </c>
      <c r="G16" s="219">
        <v>2012</v>
      </c>
      <c r="H16" s="244">
        <v>10000</v>
      </c>
      <c r="I16" s="221" t="str">
        <f>VLOOKUP(J16,'mmap initial'!B:D,2,TRUE)</f>
        <v>159167.</v>
      </c>
      <c r="J16" s="222" t="s">
        <v>17330</v>
      </c>
      <c r="K16" s="223">
        <f>VLOOKUP(J16,'mmap initial'!B:D,3,TRUE)</f>
        <v>10000</v>
      </c>
      <c r="L16" s="245">
        <f t="shared" si="2"/>
        <v>0</v>
      </c>
      <c r="M16" s="234">
        <f>VLOOKUP(B16,Table1[],1,TRUE)</f>
        <v>159167</v>
      </c>
      <c r="N16" s="235" t="str">
        <f>VLOOKUP(B16,Table1[],2,TRUE)</f>
        <v>8.23.03</v>
      </c>
      <c r="O16" s="236" t="str">
        <f>VLOOKUP(B16,Table1[],5,TRUE)</f>
        <v>Zar (Rs/2 J)</v>
      </c>
      <c r="P16" s="236" t="str">
        <f>VLOOKUP(B16,Table1[],9,TRUE)</f>
        <v>Tara: România; Judet: CĂLĂRAŞI;Com Perişoru;   -; Nr: -;</v>
      </c>
      <c r="Q16" s="235">
        <f>VLOOKUP(B16,Table1[],10,TRUE)</f>
        <v>2012</v>
      </c>
      <c r="R16" s="237">
        <f>VLOOKUP(B16,Table1[],11,TRUE)</f>
        <v>10000</v>
      </c>
      <c r="S16" s="235" t="str">
        <f>VLOOKUP(B16,Table1[],14,TRUE)</f>
        <v>HG 598/14-AUG-13;OUG.1 din 04/01/2017;OUG.68 din 06/11/2019</v>
      </c>
      <c r="T16" s="235" t="str">
        <f>VLOOKUP(B16,Table1[],13,TRUE)</f>
        <v>in administrare</v>
      </c>
      <c r="U16" s="238" t="str">
        <f>VLOOKUP(B16,Table1[],15,TRUE)</f>
        <v>mobil</v>
      </c>
      <c r="V16" s="231">
        <v>2009</v>
      </c>
      <c r="W16" s="232" t="s">
        <v>19471</v>
      </c>
      <c r="X16" s="232" t="s">
        <v>19586</v>
      </c>
      <c r="Y16" s="233" t="s">
        <v>19485</v>
      </c>
      <c r="AA16" s="240" t="str">
        <f>P16</f>
        <v>Tara: România; Judet: CĂLĂRAŞI;Com Perişoru;   -; Nr: -;</v>
      </c>
      <c r="AB16" s="241" t="s">
        <v>19496</v>
      </c>
      <c r="AD16" s="242" t="s">
        <v>19587</v>
      </c>
    </row>
    <row r="17" spans="1:30" s="147" customFormat="1" ht="64.5" thickBot="1" x14ac:dyDescent="0.25">
      <c r="A17" s="216">
        <v>81</v>
      </c>
      <c r="B17" s="217">
        <v>157449</v>
      </c>
      <c r="C17" s="217">
        <v>500652</v>
      </c>
      <c r="D17" s="217" t="s">
        <v>43</v>
      </c>
      <c r="E17" s="218" t="s">
        <v>19591</v>
      </c>
      <c r="F17" s="217" t="s">
        <v>49</v>
      </c>
      <c r="G17" s="219">
        <v>2004</v>
      </c>
      <c r="H17" s="244">
        <v>7600</v>
      </c>
      <c r="I17" s="221" t="str">
        <f>VLOOKUP(J17,'mmap initial'!B:D,2,TRUE)</f>
        <v>157449.</v>
      </c>
      <c r="J17" s="222" t="s">
        <v>102</v>
      </c>
      <c r="K17" s="223">
        <f>VLOOKUP(J17,'mmap initial'!B:D,3,TRUE)</f>
        <v>7600</v>
      </c>
      <c r="L17" s="245">
        <f t="shared" si="2"/>
        <v>0</v>
      </c>
      <c r="M17" s="234">
        <f>VLOOKUP(B17,Table1[],1,TRUE)</f>
        <v>157449</v>
      </c>
      <c r="N17" s="235" t="str">
        <f>VLOOKUP(B17,Table1[],2,TRUE)</f>
        <v>8.23.12</v>
      </c>
      <c r="O17" s="236" t="str">
        <f>VLOOKUP(B17,Table1[],5,TRUE)</f>
        <v xml:space="preserve"> SHAGYA LXII-7/S 62-7 R</v>
      </c>
      <c r="P17" s="236" t="str">
        <f>VLOOKUP(B17,Table1[],9,TRUE)</f>
        <v>Tara: România; Judet: SUCEAVA; -;   -; Nr: -;</v>
      </c>
      <c r="Q17" s="235">
        <f>VLOOKUP(B17,Table1[],10,TRUE)</f>
        <v>2004</v>
      </c>
      <c r="R17" s="237">
        <f>VLOOKUP(B17,Table1[],11,TRUE)</f>
        <v>7600</v>
      </c>
      <c r="S17" s="235" t="str">
        <f>VLOOKUP(B17,Table1[],14,TRUE)</f>
        <v xml:space="preserve"> Hg 127/03.04.2012;OUG.1 din 04/01/2017;OUG.68 din 06/11/2019</v>
      </c>
      <c r="T17" s="235" t="str">
        <f>VLOOKUP(B17,Table1[],13,TRUE)</f>
        <v>in administrare</v>
      </c>
      <c r="U17" s="238" t="str">
        <f>VLOOKUP(B17,Table1[],15,TRUE)</f>
        <v>mobil</v>
      </c>
      <c r="V17" s="231">
        <v>2000</v>
      </c>
      <c r="W17" s="232" t="s">
        <v>19473</v>
      </c>
      <c r="X17" s="232" t="s">
        <v>19590</v>
      </c>
      <c r="Y17" s="233" t="s">
        <v>19495</v>
      </c>
      <c r="AA17" s="240"/>
      <c r="AB17" s="241"/>
      <c r="AD17" s="242" t="s">
        <v>19587</v>
      </c>
    </row>
    <row r="18" spans="1:30" s="147" customFormat="1" ht="64.5" thickBot="1" x14ac:dyDescent="0.25">
      <c r="A18" s="216">
        <v>94</v>
      </c>
      <c r="B18" s="217">
        <v>164813</v>
      </c>
      <c r="C18" s="217">
        <v>501010</v>
      </c>
      <c r="D18" s="217" t="s">
        <v>63</v>
      </c>
      <c r="E18" s="218" t="s">
        <v>19602</v>
      </c>
      <c r="F18" s="217" t="s">
        <v>49</v>
      </c>
      <c r="G18" s="219">
        <v>2015</v>
      </c>
      <c r="H18" s="244">
        <v>9400</v>
      </c>
      <c r="I18" s="221" t="str">
        <f>VLOOKUP(J18,'mmap initial'!B:D,2,TRUE)</f>
        <v>501010.</v>
      </c>
      <c r="J18" s="222" t="str">
        <f>VLOOKUP(C18,mmap!B:D,2,TRUE)</f>
        <v>PIETROSU XI-53</v>
      </c>
      <c r="K18" s="223">
        <f>VLOOKUP(J18,'mmap initial'!B:D,3,TRUE)</f>
        <v>9400</v>
      </c>
      <c r="L18" s="245">
        <f t="shared" si="2"/>
        <v>0</v>
      </c>
      <c r="M18" s="234">
        <f>VLOOKUP(B18,Table1[],1,TRUE)</f>
        <v>164813</v>
      </c>
      <c r="N18" s="235" t="str">
        <f>VLOOKUP(B18,Table1[],2,TRUE)</f>
        <v>8.23.06</v>
      </c>
      <c r="O18" s="236" t="str">
        <f>VLOOKUP(B18,Table1[],5,TRUE)</f>
        <v>Pietrosu XI-53 (Pi 11 / 53 L) 642019820326610</v>
      </c>
      <c r="P18" s="236" t="str">
        <f>VLOOKUP(B18,Table1[],9,TRUE)</f>
        <v>Tara: România; Judet: SUCEAVA;Com Moldova-Suliţa;   -; Nr: -;</v>
      </c>
      <c r="Q18" s="235">
        <f>VLOOKUP(B18,Table1[],10,TRUE)</f>
        <v>2015</v>
      </c>
      <c r="R18" s="237">
        <f>VLOOKUP(B18,Table1[],11,TRUE)</f>
        <v>9400</v>
      </c>
      <c r="S18" s="235" t="str">
        <f>VLOOKUP(B18,Table1[],14,TRUE)</f>
        <v>HG. 118/27.02.2019;OUG.68 din 06/11/2019</v>
      </c>
      <c r="T18" s="235" t="str">
        <f>VLOOKUP(B18,Table1[],13,TRUE)</f>
        <v>in administrare</v>
      </c>
      <c r="U18" s="238" t="str">
        <f>VLOOKUP(B18,Table1[],15,TRUE)</f>
        <v>mobil</v>
      </c>
      <c r="V18" s="231">
        <v>2012</v>
      </c>
      <c r="W18" s="232" t="s">
        <v>19473</v>
      </c>
      <c r="X18" s="232" t="s">
        <v>19601</v>
      </c>
      <c r="Y18" s="233" t="s">
        <v>19488</v>
      </c>
      <c r="AA18" s="240"/>
      <c r="AB18" s="241"/>
      <c r="AD18" s="242" t="s">
        <v>19587</v>
      </c>
    </row>
    <row r="19" spans="1:30" s="147" customFormat="1" ht="64.5" thickBot="1" x14ac:dyDescent="0.25">
      <c r="A19" s="216">
        <v>116</v>
      </c>
      <c r="B19" s="217">
        <v>156933</v>
      </c>
      <c r="C19" s="217">
        <v>2908</v>
      </c>
      <c r="D19" s="217" t="s">
        <v>41</v>
      </c>
      <c r="E19" s="218" t="s">
        <v>19625</v>
      </c>
      <c r="F19" s="217" t="s">
        <v>47</v>
      </c>
      <c r="G19" s="219">
        <v>2009</v>
      </c>
      <c r="H19" s="244">
        <v>8900</v>
      </c>
      <c r="I19" s="221" t="str">
        <f>VLOOKUP(J19,'mmap initial'!B:D,2,TRUE)</f>
        <v>156933.</v>
      </c>
      <c r="J19" s="222" t="s">
        <v>16314</v>
      </c>
      <c r="K19" s="223">
        <f>VLOOKUP(J19,'mmap initial'!B:D,3,TRUE)</f>
        <v>8900</v>
      </c>
      <c r="L19" s="245">
        <f t="shared" si="2"/>
        <v>0</v>
      </c>
      <c r="M19" s="234">
        <f>VLOOKUP(B19,Table1[],1,TRUE)</f>
        <v>156933</v>
      </c>
      <c r="N19" s="235" t="str">
        <f>VLOOKUP(B19,Table1[],2,TRUE)</f>
        <v>8.23.11</v>
      </c>
      <c r="O19" s="236" t="str">
        <f>VLOOKUP(B19,Table1[],5,TRUE)</f>
        <v xml:space="preserve"> Agitata/Us-7 R</v>
      </c>
      <c r="P19" s="236" t="str">
        <f>VLOOKUP(B19,Table1[],9,TRUE)</f>
        <v>Tara: România; Judet: BUZĂU; -;   -; Nr: -;</v>
      </c>
      <c r="Q19" s="235">
        <f>VLOOKUP(B19,Table1[],10,TRUE)</f>
        <v>2009</v>
      </c>
      <c r="R19" s="237">
        <f>VLOOKUP(B19,Table1[],11,TRUE)</f>
        <v>8900</v>
      </c>
      <c r="S19" s="235" t="str">
        <f>VLOOKUP(B19,Table1[],14,TRUE)</f>
        <v>Hg 127/03.04.2012;OUG.1 din 04/01/2017;OUG.68 din 06/11/2019</v>
      </c>
      <c r="T19" s="235" t="str">
        <f>VLOOKUP(B19,Table1[],13,TRUE)</f>
        <v>in administrare</v>
      </c>
      <c r="U19" s="238" t="str">
        <f>VLOOKUP(B19,Table1[],15,TRUE)</f>
        <v>mobil</v>
      </c>
      <c r="V19" s="231">
        <v>2006</v>
      </c>
      <c r="W19" s="232" t="s">
        <v>19473</v>
      </c>
      <c r="X19" s="232" t="s">
        <v>19626</v>
      </c>
      <c r="Y19" s="233" t="s">
        <v>19492</v>
      </c>
      <c r="AA19" s="240"/>
      <c r="AB19" s="241"/>
      <c r="AD19" s="242" t="s">
        <v>19587</v>
      </c>
    </row>
  </sheetData>
  <mergeCells count="5">
    <mergeCell ref="V1:Y1"/>
    <mergeCell ref="M1:U1"/>
    <mergeCell ref="I1:L1"/>
    <mergeCell ref="A1:H1"/>
    <mergeCell ref="AA2:A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Anexa Protocol</vt:lpstr>
      <vt:lpstr>Anexa Proiect</vt:lpstr>
      <vt:lpstr>Anexa Proiect (Fundal)</vt:lpstr>
      <vt:lpstr>Clasati SEM II 2020</vt:lpstr>
      <vt:lpstr>anexa P</vt:lpstr>
      <vt:lpstr>anexa detaliat</vt:lpstr>
      <vt:lpstr>fara FN</vt:lpstr>
      <vt:lpstr>FN</vt:lpstr>
      <vt:lpstr>solicitare info DCEAC</vt:lpstr>
      <vt:lpstr>Clasati SEM II 2020 comparatie</vt:lpstr>
      <vt:lpstr>mmap</vt:lpstr>
      <vt:lpstr>Sheet4</vt:lpstr>
      <vt:lpstr>Sheet3</vt:lpstr>
      <vt:lpstr>ic</vt:lpstr>
      <vt:lpstr>Sheet1</vt:lpstr>
      <vt:lpstr>mmap initial</vt:lpstr>
      <vt:lpstr>1</vt:lpstr>
      <vt:lpstr>'Anexa Proiect (Fundal)'!Print_Area</vt:lpstr>
      <vt:lpstr>'anexa detaliat'!Print_Titles</vt:lpstr>
      <vt:lpstr>'Anexa Proiect'!Print_Titles</vt:lpstr>
      <vt:lpstr>'Anexa Proiect (Fundal)'!Print_Titles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2022-02-24T10:35:06Z</dcterms:modified>
</cp:coreProperties>
</file>